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925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kamble\Documents\My Doc\Work\Equitizer\DailyMargin\07302025\"/>
    </mc:Choice>
  </mc:AlternateContent>
  <xr:revisionPtr revIDLastSave="0" documentId="13_ncr:1_{8203590D-CDDD-4AA7-AE10-EEABBFDA14FC}" xr6:coauthVersionLast="47" xr6:coauthVersionMax="47" xr10:uidLastSave="{00000000-0000-0000-0000-000000000000}"/>
  <x:bookViews>
    <x:workbookView xWindow="-108" yWindow="-108" windowWidth="23256" windowHeight="12456" firstSheet="0" activeTab="0" xr2:uid="{D3D159F9-B22D-4D30-8A63-517B4434114F}"/>
  </x:bookViews>
  <x:sheets>
    <x:sheet name="(FA) IQ" sheetId="3" r:id="rId1"/>
    <x:sheet name="(Custody) IQ" sheetId="7" r:id="rId2"/>
    <x:sheet name="(FA - Income) IQ " sheetId="17" r:id="rId3"/>
    <x:sheet name="Pending Failed Trade Matrix" sheetId="32" r:id="rId4"/>
    <x:sheet name="IQ Equitizer" sheetId="23" r:id="rId5"/>
    <x:sheet name="(FA) Sub-Advised" sheetId="4" r:id="rId6"/>
    <x:sheet name="(Custody) Sub-Advised" sheetId="19" r:id="rId7"/>
    <x:sheet name="(FA - Income) Sub Advised" sheetId="18" r:id="rId8"/>
    <x:sheet name="BNY FA Cash" sheetId="20" r:id="rId9"/>
    <x:sheet name="BNY Daily Settled Cash Balance" sheetId="2" r:id="rId10"/>
    <x:sheet name="BNY Cash Projection" sheetId="21" r:id="rId11"/>
    <x:sheet name="BNY Custody Valuation" sheetId="22" r:id="rId12"/>
    <x:sheet name="BNY Unsettled Trades" sheetId="31" r:id="rId13"/>
    <x:sheet name="Historical Trades" sheetId="24" r:id="rId14"/>
    <x:sheet name="Historical Trades Calc" sheetId="25" r:id="rId15"/>
    <x:sheet name="Currency Rates" sheetId="26" r:id="rId16"/>
    <x:sheet name="VP FA Holdings" sheetId="6" r:id="rId17"/>
    <x:sheet name="VP Proj Cash Statement (8am)" sheetId="27" r:id="rId18"/>
    <x:sheet name="VP Proj Cash Detail (10am)" sheetId="28" r:id="rId19"/>
    <x:sheet name="VP Priced Positions" sheetId="29" r:id="rId20"/>
    <x:sheet name="VP Outstanding Trades" sheetId="30" r:id="rId21"/>
  </x:sheets>
  <x:externalReferences>
    <x:externalReference r:id="rId22"/>
    <x:externalReference r:id="rId23"/>
  </x:externalReference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V1" i="3"/>
  <x:c r="Y1" i="3"/>
  <x:c r="D2" i="3"/>
  <x:c r="E2" i="3"/>
  <x:c r="F2" i="3"/>
  <x:c r="G2" i="3"/>
  <x:c r="H2" i="3"/>
  <x:c r="I2" i="3"/>
  <x:c r="J2" i="3"/>
  <x:c r="K2" i="3"/>
  <x:c r="L2" i="3"/>
  <x:c r="M2" i="3"/>
  <x:c r="N2" i="3"/>
  <x:c r="O2" i="3"/>
  <x:c r="S2" i="3"/>
  <x:c r="T2" i="3"/>
  <x:c r="V2" i="3"/>
  <x:c r="W2" i="3"/>
  <x:c r="X2" i="3"/>
  <x:c r="Y2" i="3"/>
  <x:c r="Z2" i="3"/>
  <x:c r="D3" i="3"/>
  <x:c r="E3" i="3"/>
  <x:c r="F3" i="3"/>
  <x:c r="G3" i="3"/>
  <x:c r="H3" i="3"/>
  <x:c r="I3" i="3"/>
  <x:c r="J3" i="3"/>
  <x:c r="K3" i="3"/>
  <x:c r="L3" i="3"/>
  <x:c r="M3" i="3"/>
  <x:c r="N3" i="3"/>
  <x:c r="O3" i="3"/>
  <x:c r="S3" i="3"/>
  <x:c r="T3" i="3"/>
  <x:c r="V3" i="3"/>
  <x:c r="W3" i="3"/>
  <x:c r="Z3" i="3"/>
  <x:c r="D4" i="3"/>
  <x:c r="E4" i="3"/>
  <x:c r="F4" i="3"/>
  <x:c r="G4" i="3"/>
  <x:c r="H4" i="3"/>
  <x:c r="I4" i="3"/>
  <x:c r="J4" i="3"/>
  <x:c r="K4" i="3"/>
  <x:c r="L4" i="3"/>
  <x:c r="M4" i="3"/>
  <x:c r="N4" i="3"/>
  <x:c r="O4" i="3"/>
  <x:c r="S4" i="3"/>
  <x:c r="T4" i="3"/>
  <x:c r="V4" i="3"/>
  <x:c r="W4" i="3"/>
  <x:c r="X4" i="3"/>
  <x:c r="Y4" i="3"/>
  <x:c r="Z4" i="3"/>
  <x:c r="D5" i="3"/>
  <x:c r="E5" i="3"/>
  <x:c r="F5" i="3"/>
  <x:c r="G5" i="3"/>
  <x:c r="H5" i="3"/>
  <x:c r="I5" i="3"/>
  <x:c r="J5" i="3"/>
  <x:c r="K5" i="3"/>
  <x:c r="L5" i="3"/>
  <x:c r="M5" i="3"/>
  <x:c r="N5" i="3"/>
  <x:c r="O5" i="3"/>
  <x:c r="S5" i="3"/>
  <x:c r="T5" i="3"/>
  <x:c r="V5" i="3"/>
  <x:c r="W5" i="3"/>
  <x:c r="X5" i="3"/>
  <x:c r="Y5" i="3"/>
  <x:c r="Z5" i="3"/>
  <x:c r="D6" i="3"/>
  <x:c r="E6" i="3"/>
  <x:c r="F6" i="3"/>
  <x:c r="G6" i="3"/>
  <x:c r="H6" i="3"/>
  <x:c r="I6" i="3"/>
  <x:c r="J6" i="3"/>
  <x:c r="K6" i="3"/>
  <x:c r="L6" i="3"/>
  <x:c r="M6" i="3"/>
  <x:c r="N6" i="3"/>
  <x:c r="O6" i="3"/>
  <x:c r="S6" i="3"/>
  <x:c r="T6" i="3"/>
  <x:c r="V6" i="3"/>
  <x:c r="W6" i="3"/>
  <x:c r="Z6" i="3"/>
  <x:c r="D7" i="3"/>
  <x:c r="E7" i="3"/>
  <x:c r="F7" i="3"/>
  <x:c r="G7" i="3"/>
  <x:c r="H7" i="3"/>
  <x:c r="I7" i="3"/>
  <x:c r="J7" i="3"/>
  <x:c r="K7" i="3"/>
  <x:c r="L7" i="3"/>
  <x:c r="M7" i="3"/>
  <x:c r="N7" i="3"/>
  <x:c r="O7" i="3"/>
  <x:c r="S7" i="3"/>
  <x:c r="T7" i="3"/>
  <x:c r="V7" i="3"/>
  <x:c r="W7" i="3"/>
  <x:c r="X7" i="3"/>
  <x:c r="Y7" i="3"/>
  <x:c r="Z7" i="3"/>
  <x:c r="D8" i="3"/>
  <x:c r="E8" i="3"/>
  <x:c r="F8" i="3"/>
  <x:c r="G8" i="3"/>
  <x:c r="H8" i="3"/>
  <x:c r="I8" i="3"/>
  <x:c r="J8" i="3"/>
  <x:c r="K8" i="3"/>
  <x:c r="L8" i="3"/>
  <x:c r="M8" i="3"/>
  <x:c r="N8" i="3"/>
  <x:c r="O8" i="3"/>
  <x:c r="S8" i="3"/>
  <x:c r="T8" i="3"/>
  <x:c r="V8" i="3"/>
  <x:c r="W8" i="3"/>
  <x:c r="Z8" i="3"/>
  <x:c r="D9" i="3"/>
  <x:c r="E9" i="3"/>
  <x:c r="F9" i="3"/>
  <x:c r="G9" i="3"/>
  <x:c r="H9" i="3"/>
  <x:c r="I9" i="3"/>
  <x:c r="J9" i="3"/>
  <x:c r="K9" i="3"/>
  <x:c r="L9" i="3"/>
  <x:c r="M9" i="3"/>
  <x:c r="N9" i="3"/>
  <x:c r="O9" i="3"/>
  <x:c r="S9" i="3"/>
  <x:c r="T9" i="3"/>
  <x:c r="V9" i="3"/>
  <x:c r="W9" i="3"/>
  <x:c r="Z9" i="3"/>
  <x:c r="D10" i="3"/>
  <x:c r="E10" i="3"/>
  <x:c r="F10" i="3"/>
  <x:c r="G10" i="3"/>
  <x:c r="H10" i="3"/>
  <x:c r="I10" i="3"/>
  <x:c r="J10" i="3"/>
  <x:c r="K10" i="3"/>
  <x:c r="L10" i="3"/>
  <x:c r="M10" i="3"/>
  <x:c r="N10" i="3"/>
  <x:c r="O10" i="3"/>
  <x:c r="S10" i="3"/>
  <x:c r="T10" i="3"/>
  <x:c r="V10" i="3"/>
  <x:c r="W10" i="3"/>
  <x:c r="X10" i="3"/>
  <x:c r="Y10" i="3"/>
  <x:c r="Z10" i="3"/>
  <x:c r="D11" i="3"/>
  <x:c r="F11" i="3"/>
  <x:c r="G11" i="3"/>
  <x:c r="J11" i="3"/>
  <x:c r="K11" i="3"/>
  <x:c r="L11" i="3"/>
  <x:c r="M11" i="3"/>
  <x:c r="N11" i="3"/>
  <x:c r="O11" i="3"/>
  <x:c r="G15" i="3"/>
  <x:c r="G16" i="3"/>
  <x:c r="G17" i="3"/>
  <x:c r="E21" i="3"/>
  <x:c r="D2" i="7"/>
  <x:c r="E2" i="7"/>
  <x:c r="F2" i="7"/>
  <x:c r="G2" i="7"/>
  <x:c r="I2" i="7"/>
  <x:c r="J2" i="7"/>
  <x:c r="K2" i="7" a="1"/>
  <x:c r="K2" i="7"/>
  <x:c r="L2" i="7"/>
  <x:c r="M2" i="7"/>
  <x:c r="N2" i="7" a="1"/>
  <x:c r="N2" i="7"/>
  <x:c r="D3" i="7"/>
  <x:c r="E3" i="7"/>
  <x:c r="F3" i="7"/>
  <x:c r="G3" i="7"/>
  <x:c r="D4" i="7"/>
  <x:c r="E4" i="7"/>
  <x:c r="F4" i="7"/>
  <x:c r="G4" i="7"/>
  <x:c r="I4" i="7"/>
  <x:c r="J4" i="7"/>
  <x:c r="K4" i="7" a="1"/>
  <x:c r="K4" i="7"/>
  <x:c r="L4" i="7"/>
  <x:c r="M4" i="7"/>
  <x:c r="N4" i="7" a="1"/>
  <x:c r="N4" i="7"/>
  <x:c r="D5" i="7"/>
  <x:c r="E5" i="7"/>
  <x:c r="F5" i="7"/>
  <x:c r="G5" i="7"/>
  <x:c r="I5" i="7"/>
  <x:c r="J5" i="7"/>
  <x:c r="K5" i="7" a="1"/>
  <x:c r="K5" i="7"/>
  <x:c r="L5" i="7"/>
  <x:c r="M5" i="7"/>
  <x:c r="N5" i="7" a="1"/>
  <x:c r="N5" i="7"/>
  <x:c r="D6" i="7"/>
  <x:c r="E6" i="7"/>
  <x:c r="F6" i="7"/>
  <x:c r="G6" i="7"/>
  <x:c r="D7" i="7"/>
  <x:c r="E7" i="7"/>
  <x:c r="F7" i="7"/>
  <x:c r="G7" i="7"/>
  <x:c r="I7" i="7"/>
  <x:c r="J7" i="7"/>
  <x:c r="K7" i="7" a="1"/>
  <x:c r="K7" i="7"/>
  <x:c r="L7" i="7"/>
  <x:c r="M7" i="7"/>
  <x:c r="N7" i="7" a="1"/>
  <x:c r="N7" i="7"/>
  <x:c r="D8" i="7"/>
  <x:c r="E8" i="7"/>
  <x:c r="F8" i="7"/>
  <x:c r="G8" i="7"/>
  <x:c r="D9" i="7"/>
  <x:c r="E9" i="7"/>
  <x:c r="F9" i="7"/>
  <x:c r="G9" i="7"/>
  <x:c r="D10" i="7"/>
  <x:c r="E10" i="7"/>
  <x:c r="F10" i="7"/>
  <x:c r="G10" i="7"/>
  <x:c r="I10" i="7"/>
  <x:c r="J10" i="7"/>
  <x:c r="K10" i="7" a="1"/>
  <x:c r="K10" i="7"/>
  <x:c r="L10" i="7"/>
  <x:c r="M10" i="7"/>
  <x:c r="N10" i="7" a="1"/>
  <x:c r="N10" i="7"/>
  <x:c r="E14" i="7"/>
  <x:c r="L14" i="7"/>
  <x:c r="E15" i="7"/>
  <x:c r="L15" i="7"/>
  <x:c r="E16" i="7"/>
  <x:c r="L16" i="7"/>
  <x:c r="D2" i="17"/>
  <x:c r="E2" i="17"/>
  <x:c r="G2" i="17"/>
  <x:c r="H2" i="17"/>
  <x:c r="I2" i="17"/>
  <x:c r="J2" i="17"/>
  <x:c r="L2" i="17"/>
  <x:c r="N2" i="17" a="1"/>
  <x:c r="N2" i="17"/>
  <x:c r="D3" i="17"/>
  <x:c r="E3" i="17"/>
  <x:c r="G3" i="17"/>
  <x:c r="H3" i="17"/>
  <x:c r="I3" i="17"/>
  <x:c r="J3" i="17"/>
  <x:c r="L3" i="17"/>
  <x:c r="N3" i="17" a="1"/>
  <x:c r="N3" i="17"/>
  <x:c r="D4" i="17"/>
  <x:c r="E4" i="17"/>
  <x:c r="G4" i="17"/>
  <x:c r="H4" i="17"/>
  <x:c r="I4" i="17"/>
  <x:c r="J4" i="17"/>
  <x:c r="L4" i="17"/>
  <x:c r="N4" i="17" a="1"/>
  <x:c r="N4" i="17"/>
  <x:c r="D5" i="17"/>
  <x:c r="E5" i="17"/>
  <x:c r="G5" i="17"/>
  <x:c r="H5" i="17"/>
  <x:c r="I5" i="17"/>
  <x:c r="J5" i="17"/>
  <x:c r="L5" i="17"/>
  <x:c r="N5" i="17" a="1"/>
  <x:c r="N5" i="17"/>
  <x:c r="D6" i="17"/>
  <x:c r="E6" i="17"/>
  <x:c r="G6" i="17"/>
  <x:c r="H6" i="17"/>
  <x:c r="I6" i="17"/>
  <x:c r="J6" i="17"/>
  <x:c r="L6" i="17"/>
  <x:c r="N6" i="17" a="1"/>
  <x:c r="N6" i="17"/>
  <x:c r="D7" i="17"/>
  <x:c r="E7" i="17"/>
  <x:c r="G7" i="17"/>
  <x:c r="H7" i="17"/>
  <x:c r="I7" i="17"/>
  <x:c r="J7" i="17"/>
  <x:c r="L7" i="17"/>
  <x:c r="N7" i="17" a="1"/>
  <x:c r="N7" i="17"/>
  <x:c r="D8" i="17"/>
  <x:c r="E8" i="17"/>
  <x:c r="G8" i="17"/>
  <x:c r="H8" i="17"/>
  <x:c r="I8" i="17"/>
  <x:c r="J8" i="17"/>
  <x:c r="L8" i="17"/>
  <x:c r="N8" i="17" a="1"/>
  <x:c r="N8" i="17"/>
  <x:c r="D9" i="17"/>
  <x:c r="E9" i="17"/>
  <x:c r="G9" i="17"/>
  <x:c r="H9" i="17"/>
  <x:c r="I9" i="17"/>
  <x:c r="J9" i="17"/>
  <x:c r="L9" i="17"/>
  <x:c r="N9" i="17" a="1"/>
  <x:c r="N9" i="17"/>
  <x:c r="D10" i="17"/>
  <x:c r="E10" i="17"/>
  <x:c r="G10" i="17"/>
  <x:c r="H10" i="17"/>
  <x:c r="I10" i="17"/>
  <x:c r="J10" i="17"/>
  <x:c r="L10" i="17"/>
  <x:c r="N10" i="17" a="1"/>
  <x:c r="N10" i="17"/>
  <x:c r="C1" i="32"/>
  <x:c r="D1" i="32"/>
  <x:c r="E1" i="32"/>
  <x:c r="F1" i="32"/>
  <x:c r="G1" i="32"/>
  <x:c r="H1" i="32"/>
  <x:c r="I1" i="32"/>
  <x:c r="J1" i="32"/>
  <x:c r="K1" i="32"/>
  <x:c r="L1" i="32"/>
  <x:c r="M1" i="32"/>
  <x:c r="N1" i="32"/>
  <x:c r="O1" i="32"/>
  <x:c r="P1" i="32"/>
  <x:c r="Q1" i="32"/>
  <x:c r="R1" i="32"/>
  <x:c r="S1" i="32"/>
  <x:c r="T1" i="32"/>
  <x:c r="U1" i="32"/>
  <x:c r="V1" i="32"/>
  <x:c r="W1" i="32"/>
  <x:c r="X1" i="32"/>
  <x:c r="Y1" i="32"/>
  <x:c r="Z1" i="32"/>
  <x:c r="AA1" i="32"/>
  <x:c r="AB1" i="32"/>
  <x:c r="AC1" i="32"/>
  <x:c r="AD1" i="32"/>
  <x:c r="AE1" i="32"/>
  <x:c r="B3" i="32"/>
  <x:c r="C3" i="32"/>
  <x:c r="D3" i="32"/>
  <x:c r="E3" i="32"/>
  <x:c r="F3" i="32"/>
  <x:c r="G3" i="32"/>
  <x:c r="H3" i="32"/>
  <x:c r="I3" i="32"/>
  <x:c r="J3" i="32"/>
  <x:c r="K3" i="32"/>
  <x:c r="L3" i="32"/>
  <x:c r="M3" i="32"/>
  <x:c r="N3" i="32"/>
  <x:c r="O3" i="32"/>
  <x:c r="P3" i="32"/>
  <x:c r="Q3" i="32"/>
  <x:c r="R3" i="32"/>
  <x:c r="S3" i="32"/>
  <x:c r="T3" i="32"/>
  <x:c r="U3" i="32"/>
  <x:c r="V3" i="32"/>
  <x:c r="W3" i="32"/>
  <x:c r="X3" i="32"/>
  <x:c r="Y3" i="32"/>
  <x:c r="Z3" i="32"/>
  <x:c r="AA3" i="32"/>
  <x:c r="AB3" i="32"/>
  <x:c r="AC3" i="32"/>
  <x:c r="AD3" i="32"/>
  <x:c r="AE3" i="32"/>
  <x:c r="AF3" i="32"/>
  <x:c r="AG3" i="32"/>
  <x:c r="B4" i="32"/>
  <x:c r="C4" i="32"/>
  <x:c r="D4" i="32"/>
  <x:c r="E4" i="32"/>
  <x:c r="F4" i="32"/>
  <x:c r="G4" i="32"/>
  <x:c r="H4" i="32"/>
  <x:c r="I4" i="32"/>
  <x:c r="J4" i="32"/>
  <x:c r="K4" i="32"/>
  <x:c r="L4" i="32"/>
  <x:c r="M4" i="32"/>
  <x:c r="N4" i="32"/>
  <x:c r="O4" i="32"/>
  <x:c r="P4" i="32"/>
  <x:c r="Q4" i="32"/>
  <x:c r="R4" i="32"/>
  <x:c r="S4" i="32"/>
  <x:c r="T4" i="32"/>
  <x:c r="U4" i="32"/>
  <x:c r="V4" i="32"/>
  <x:c r="W4" i="32"/>
  <x:c r="X4" i="32"/>
  <x:c r="Y4" i="32"/>
  <x:c r="Z4" i="32"/>
  <x:c r="AA4" i="32"/>
  <x:c r="AB4" i="32"/>
  <x:c r="AC4" i="32"/>
  <x:c r="AD4" i="32"/>
  <x:c r="AE4" i="32"/>
  <x:c r="AF4" i="32"/>
  <x:c r="AG4" i="32"/>
  <x:c r="B5" i="32"/>
  <x:c r="C5" i="32"/>
  <x:c r="D5" i="32"/>
  <x:c r="E5" i="32"/>
  <x:c r="F5" i="32"/>
  <x:c r="G5" i="32"/>
  <x:c r="H5" i="32"/>
  <x:c r="I5" i="32"/>
  <x:c r="J5" i="32"/>
  <x:c r="K5" i="32"/>
  <x:c r="L5" i="32"/>
  <x:c r="M5" i="32"/>
  <x:c r="N5" i="32"/>
  <x:c r="O5" i="32"/>
  <x:c r="P5" i="32"/>
  <x:c r="Q5" i="32"/>
  <x:c r="R5" i="32"/>
  <x:c r="S5" i="32"/>
  <x:c r="T5" i="32"/>
  <x:c r="U5" i="32"/>
  <x:c r="V5" i="32"/>
  <x:c r="W5" i="32"/>
  <x:c r="X5" i="32"/>
  <x:c r="Y5" i="32"/>
  <x:c r="Z5" i="32"/>
  <x:c r="AA5" i="32"/>
  <x:c r="AB5" i="32"/>
  <x:c r="AC5" i="32"/>
  <x:c r="AD5" i="32"/>
  <x:c r="AE5" i="32"/>
  <x:c r="AF5" i="32"/>
  <x:c r="AG5" i="32"/>
  <x:c r="B6" i="32"/>
  <x:c r="C6" i="32"/>
  <x:c r="D6" i="32"/>
  <x:c r="E6" i="32"/>
  <x:c r="F6" i="32"/>
  <x:c r="G6" i="32"/>
  <x:c r="H6" i="32"/>
  <x:c r="I6" i="32"/>
  <x:c r="J6" i="32"/>
  <x:c r="K6" i="32"/>
  <x:c r="L6" i="32"/>
  <x:c r="M6" i="32"/>
  <x:c r="N6" i="32"/>
  <x:c r="O6" i="32"/>
  <x:c r="P6" i="32"/>
  <x:c r="Q6" i="32"/>
  <x:c r="R6" i="32"/>
  <x:c r="S6" i="32"/>
  <x:c r="T6" i="32"/>
  <x:c r="U6" i="32"/>
  <x:c r="V6" i="32"/>
  <x:c r="W6" i="32"/>
  <x:c r="X6" i="32"/>
  <x:c r="Y6" i="32"/>
  <x:c r="Z6" i="32"/>
  <x:c r="AA6" i="32"/>
  <x:c r="AB6" i="32"/>
  <x:c r="AC6" i="32"/>
  <x:c r="AD6" i="32"/>
  <x:c r="AE6" i="32"/>
  <x:c r="AF6" i="32"/>
  <x:c r="AG6" i="32"/>
  <x:c r="B7" i="32"/>
  <x:c r="C7" i="32"/>
  <x:c r="D7" i="32"/>
  <x:c r="E7" i="32"/>
  <x:c r="F7" i="32"/>
  <x:c r="G7" i="32"/>
  <x:c r="H7" i="32"/>
  <x:c r="I7" i="32"/>
  <x:c r="J7" i="32"/>
  <x:c r="K7" i="32"/>
  <x:c r="L7" i="32"/>
  <x:c r="M7" i="32"/>
  <x:c r="N7" i="32"/>
  <x:c r="O7" i="32"/>
  <x:c r="P7" i="32"/>
  <x:c r="Q7" i="32"/>
  <x:c r="R7" i="32"/>
  <x:c r="S7" i="32"/>
  <x:c r="T7" i="32"/>
  <x:c r="U7" i="32"/>
  <x:c r="V7" i="32"/>
  <x:c r="W7" i="32"/>
  <x:c r="X7" i="32"/>
  <x:c r="Y7" i="32"/>
  <x:c r="Z7" i="32"/>
  <x:c r="AA7" i="32"/>
  <x:c r="AB7" i="32"/>
  <x:c r="AC7" i="32"/>
  <x:c r="AD7" i="32"/>
  <x:c r="AE7" i="32"/>
  <x:c r="AF7" i="32"/>
  <x:c r="AG7" i="32"/>
  <x:c r="B8" i="32"/>
  <x:c r="C8" i="32"/>
  <x:c r="D8" i="32"/>
  <x:c r="E8" i="32"/>
  <x:c r="F8" i="32"/>
  <x:c r="G8" i="32"/>
  <x:c r="H8" i="32"/>
  <x:c r="I8" i="32"/>
  <x:c r="J8" i="32"/>
  <x:c r="K8" i="32"/>
  <x:c r="L8" i="32"/>
  <x:c r="M8" i="32"/>
  <x:c r="N8" i="32"/>
  <x:c r="O8" i="32"/>
  <x:c r="P8" i="32"/>
  <x:c r="Q8" i="32"/>
  <x:c r="R8" i="32"/>
  <x:c r="S8" i="32"/>
  <x:c r="T8" i="32"/>
  <x:c r="U8" i="32"/>
  <x:c r="V8" i="32"/>
  <x:c r="W8" i="32"/>
  <x:c r="X8" i="32"/>
  <x:c r="Y8" i="32"/>
  <x:c r="Z8" i="32"/>
  <x:c r="AA8" i="32"/>
  <x:c r="AB8" i="32"/>
  <x:c r="AC8" i="32"/>
  <x:c r="AD8" i="32"/>
  <x:c r="AE8" i="32"/>
  <x:c r="AF8" i="32"/>
  <x:c r="AG8" i="32"/>
  <x:c r="B9" i="32"/>
  <x:c r="C9" i="32"/>
  <x:c r="D9" i="32"/>
  <x:c r="E9" i="32"/>
  <x:c r="F9" i="32"/>
  <x:c r="G9" i="32"/>
  <x:c r="H9" i="32"/>
  <x:c r="I9" i="32"/>
  <x:c r="J9" i="32"/>
  <x:c r="K9" i="32"/>
  <x:c r="L9" i="32"/>
  <x:c r="M9" i="32"/>
  <x:c r="N9" i="32"/>
  <x:c r="O9" i="32"/>
  <x:c r="P9" i="32"/>
  <x:c r="Q9" i="32"/>
  <x:c r="R9" i="32"/>
  <x:c r="S9" i="32"/>
  <x:c r="T9" i="32"/>
  <x:c r="U9" i="32"/>
  <x:c r="V9" i="32"/>
  <x:c r="W9" i="32"/>
  <x:c r="X9" i="32"/>
  <x:c r="Y9" i="32"/>
  <x:c r="Z9" i="32"/>
  <x:c r="AA9" i="32"/>
  <x:c r="AB9" i="32"/>
  <x:c r="AC9" i="32"/>
  <x:c r="AD9" i="32"/>
  <x:c r="AE9" i="32"/>
  <x:c r="AF9" i="32"/>
  <x:c r="AG9" i="32"/>
  <x:c r="B10" i="32"/>
  <x:c r="C10" i="32"/>
  <x:c r="D10" i="32"/>
  <x:c r="E10" i="32"/>
  <x:c r="F10" i="32"/>
  <x:c r="G10" i="32"/>
  <x:c r="H10" i="32"/>
  <x:c r="I10" i="32"/>
  <x:c r="J10" i="32"/>
  <x:c r="K10" i="32"/>
  <x:c r="L10" i="32"/>
  <x:c r="M10" i="32"/>
  <x:c r="N10" i="32"/>
  <x:c r="O10" i="32"/>
  <x:c r="P10" i="32"/>
  <x:c r="Q10" i="32"/>
  <x:c r="R10" i="32"/>
  <x:c r="S10" i="32"/>
  <x:c r="T10" i="32"/>
  <x:c r="U10" i="32"/>
  <x:c r="V10" i="32"/>
  <x:c r="W10" i="32"/>
  <x:c r="X10" i="32"/>
  <x:c r="Y10" i="32"/>
  <x:c r="Z10" i="32"/>
  <x:c r="AA10" i="32"/>
  <x:c r="AB10" i="32"/>
  <x:c r="AC10" i="32"/>
  <x:c r="AD10" i="32"/>
  <x:c r="AE10" i="32"/>
  <x:c r="AF10" i="32"/>
  <x:c r="AG10" i="32"/>
  <x:c r="B11" i="32"/>
  <x:c r="C11" i="32"/>
  <x:c r="D11" i="32"/>
  <x:c r="E11" i="32"/>
  <x:c r="F11" i="32"/>
  <x:c r="G11" i="32"/>
  <x:c r="H11" i="32"/>
  <x:c r="I11" i="32"/>
  <x:c r="J11" i="32"/>
  <x:c r="K11" i="32"/>
  <x:c r="L11" i="32"/>
  <x:c r="M11" i="32"/>
  <x:c r="N11" i="32"/>
  <x:c r="O11" i="32"/>
  <x:c r="P11" i="32"/>
  <x:c r="Q11" i="32"/>
  <x:c r="R11" i="32"/>
  <x:c r="S11" i="32"/>
  <x:c r="T11" i="32"/>
  <x:c r="U11" i="32"/>
  <x:c r="V11" i="32"/>
  <x:c r="W11" i="32"/>
  <x:c r="X11" i="32"/>
  <x:c r="Y11" i="32"/>
  <x:c r="Z11" i="32"/>
  <x:c r="AA11" i="32"/>
  <x:c r="AB11" i="32"/>
  <x:c r="AC11" i="32"/>
  <x:c r="AD11" i="32"/>
  <x:c r="AE11" i="32"/>
  <x:c r="AF11" i="32"/>
  <x:c r="AG11" i="32"/>
  <x:c r="AF12" i="32"/>
  <x:c r="AG12" i="32"/>
  <x:c r="B17" i="32"/>
  <x:c r="C17" i="32"/>
  <x:c r="D17" i="32"/>
  <x:c r="E17" i="32"/>
  <x:c r="F17" i="32"/>
  <x:c r="G17" i="32"/>
  <x:c r="H17" i="32"/>
  <x:c r="I17" i="32"/>
  <x:c r="J17" i="32"/>
  <x:c r="K17" i="32"/>
  <x:c r="L17" i="32"/>
  <x:c r="M17" i="32"/>
  <x:c r="N17" i="32"/>
  <x:c r="O17" i="32"/>
  <x:c r="P17" i="32"/>
  <x:c r="Q17" i="32"/>
  <x:c r="R17" i="32"/>
  <x:c r="S17" i="32"/>
  <x:c r="T17" i="32"/>
  <x:c r="U17" i="32"/>
  <x:c r="V17" i="32"/>
  <x:c r="W17" i="32"/>
  <x:c r="X17" i="32"/>
  <x:c r="Y17" i="32"/>
  <x:c r="Z17" i="32"/>
  <x:c r="AA17" i="32"/>
  <x:c r="AB17" i="32"/>
  <x:c r="AC17" i="32"/>
  <x:c r="AD17" i="32"/>
  <x:c r="AE17" i="32"/>
  <x:c r="AF17" i="32"/>
  <x:c r="AG17" i="32"/>
  <x:c r="B18" i="32"/>
  <x:c r="C18" i="32"/>
  <x:c r="D18" i="32"/>
  <x:c r="E18" i="32"/>
  <x:c r="F18" i="32"/>
  <x:c r="G18" i="32"/>
  <x:c r="H18" i="32"/>
  <x:c r="I18" i="32"/>
  <x:c r="J18" i="32"/>
  <x:c r="K18" i="32"/>
  <x:c r="L18" i="32"/>
  <x:c r="M18" i="32"/>
  <x:c r="N18" i="32"/>
  <x:c r="O18" i="32"/>
  <x:c r="P18" i="32"/>
  <x:c r="Q18" i="32"/>
  <x:c r="R18" i="32"/>
  <x:c r="S18" i="32"/>
  <x:c r="T18" i="32"/>
  <x:c r="U18" i="32"/>
  <x:c r="V18" i="32"/>
  <x:c r="W18" i="32"/>
  <x:c r="X18" i="32"/>
  <x:c r="Y18" i="32"/>
  <x:c r="Z18" i="32"/>
  <x:c r="AA18" i="32"/>
  <x:c r="AB18" i="32"/>
  <x:c r="AC18" i="32"/>
  <x:c r="AD18" i="32"/>
  <x:c r="AE18" i="32"/>
  <x:c r="AF18" i="32"/>
  <x:c r="AG18" i="32"/>
  <x:c r="B19" i="32"/>
  <x:c r="C19" i="32"/>
  <x:c r="D19" i="32"/>
  <x:c r="E19" i="32"/>
  <x:c r="F19" i="32"/>
  <x:c r="G19" i="32"/>
  <x:c r="H19" i="32"/>
  <x:c r="I19" i="32"/>
  <x:c r="J19" i="32"/>
  <x:c r="K19" i="32"/>
  <x:c r="L19" i="32"/>
  <x:c r="M19" i="32"/>
  <x:c r="N19" i="32"/>
  <x:c r="O19" i="32"/>
  <x:c r="P19" i="32"/>
  <x:c r="Q19" i="32"/>
  <x:c r="R19" i="32"/>
  <x:c r="S19" i="32"/>
  <x:c r="T19" i="32"/>
  <x:c r="U19" i="32"/>
  <x:c r="V19" i="32"/>
  <x:c r="W19" i="32"/>
  <x:c r="X19" i="32"/>
  <x:c r="Y19" i="32"/>
  <x:c r="Z19" i="32"/>
  <x:c r="AA19" i="32"/>
  <x:c r="AB19" i="32"/>
  <x:c r="AC19" i="32"/>
  <x:c r="AD19" i="32"/>
  <x:c r="AE19" i="32"/>
  <x:c r="AF19" i="32"/>
  <x:c r="AG19" i="32"/>
  <x:c r="B20" i="32"/>
  <x:c r="C20" i="32"/>
  <x:c r="D20" i="32"/>
  <x:c r="E20" i="32"/>
  <x:c r="F20" i="32"/>
  <x:c r="G20" i="32"/>
  <x:c r="H20" i="32"/>
  <x:c r="I20" i="32"/>
  <x:c r="J20" i="32"/>
  <x:c r="K20" i="32"/>
  <x:c r="L20" i="32"/>
  <x:c r="M20" i="32"/>
  <x:c r="N20" i="32"/>
  <x:c r="O20" i="32"/>
  <x:c r="P20" i="32"/>
  <x:c r="Q20" i="32"/>
  <x:c r="R20" i="32"/>
  <x:c r="S20" i="32"/>
  <x:c r="T20" i="32"/>
  <x:c r="U20" i="32"/>
  <x:c r="V20" i="32"/>
  <x:c r="W20" i="32"/>
  <x:c r="X20" i="32"/>
  <x:c r="Y20" i="32"/>
  <x:c r="Z20" i="32"/>
  <x:c r="AA20" i="32"/>
  <x:c r="AB20" i="32"/>
  <x:c r="AC20" i="32"/>
  <x:c r="AD20" i="32"/>
  <x:c r="AE20" i="32"/>
  <x:c r="AF20" i="32"/>
  <x:c r="AG20" i="32"/>
  <x:c r="B21" i="32"/>
  <x:c r="C21" i="32"/>
  <x:c r="D21" i="32"/>
  <x:c r="E21" i="32"/>
  <x:c r="F21" i="32"/>
  <x:c r="G21" i="32"/>
  <x:c r="H21" i="32"/>
  <x:c r="I21" i="32"/>
  <x:c r="J21" i="32"/>
  <x:c r="K21" i="32"/>
  <x:c r="L21" i="32"/>
  <x:c r="M21" i="32"/>
  <x:c r="N21" i="32"/>
  <x:c r="O21" i="32"/>
  <x:c r="P21" i="32"/>
  <x:c r="Q21" i="32"/>
  <x:c r="R21" i="32"/>
  <x:c r="S21" i="32"/>
  <x:c r="T21" i="32"/>
  <x:c r="U21" i="32"/>
  <x:c r="V21" i="32"/>
  <x:c r="W21" i="32"/>
  <x:c r="X21" i="32"/>
  <x:c r="Y21" i="32"/>
  <x:c r="Z21" i="32"/>
  <x:c r="AA21" i="32"/>
  <x:c r="AB21" i="32"/>
  <x:c r="AC21" i="32"/>
  <x:c r="AD21" i="32"/>
  <x:c r="AE21" i="32"/>
  <x:c r="AF21" i="32"/>
  <x:c r="AG21" i="32"/>
  <x:c r="B22" i="32"/>
  <x:c r="C22" i="32"/>
  <x:c r="D22" i="32"/>
  <x:c r="E22" i="32"/>
  <x:c r="F22" i="32"/>
  <x:c r="G22" i="32"/>
  <x:c r="H22" i="32"/>
  <x:c r="I22" i="32"/>
  <x:c r="J22" i="32"/>
  <x:c r="K22" i="32"/>
  <x:c r="L22" i="32"/>
  <x:c r="M22" i="32"/>
  <x:c r="N22" i="32"/>
  <x:c r="O22" i="32"/>
  <x:c r="P22" i="32"/>
  <x:c r="Q22" i="32"/>
  <x:c r="R22" i="32"/>
  <x:c r="S22" i="32"/>
  <x:c r="T22" i="32"/>
  <x:c r="U22" i="32"/>
  <x:c r="V22" i="32"/>
  <x:c r="W22" i="32"/>
  <x:c r="X22" i="32"/>
  <x:c r="Y22" i="32"/>
  <x:c r="Z22" i="32"/>
  <x:c r="AA22" i="32"/>
  <x:c r="AB22" i="32"/>
  <x:c r="AC22" i="32"/>
  <x:c r="AD22" i="32"/>
  <x:c r="AE22" i="32"/>
  <x:c r="AF22" i="32"/>
  <x:c r="AG22" i="32"/>
  <x:c r="B23" i="32"/>
  <x:c r="C23" i="32"/>
  <x:c r="D23" i="32"/>
  <x:c r="E23" i="32"/>
  <x:c r="F23" i="32"/>
  <x:c r="G23" i="32"/>
  <x:c r="H23" i="32"/>
  <x:c r="I23" i="32"/>
  <x:c r="J23" i="32"/>
  <x:c r="K23" i="32"/>
  <x:c r="L23" i="32"/>
  <x:c r="M23" i="32"/>
  <x:c r="N23" i="32"/>
  <x:c r="O23" i="32"/>
  <x:c r="P23" i="32"/>
  <x:c r="Q23" i="32"/>
  <x:c r="R23" i="32"/>
  <x:c r="S23" i="32"/>
  <x:c r="T23" i="32"/>
  <x:c r="U23" i="32"/>
  <x:c r="V23" i="32"/>
  <x:c r="W23" i="32"/>
  <x:c r="X23" i="32"/>
  <x:c r="Y23" i="32"/>
  <x:c r="Z23" i="32"/>
  <x:c r="AA23" i="32"/>
  <x:c r="AB23" i="32"/>
  <x:c r="AC23" i="32"/>
  <x:c r="AD23" i="32"/>
  <x:c r="AE23" i="32"/>
  <x:c r="AF23" i="32"/>
  <x:c r="AG23" i="32"/>
  <x:c r="B24" i="32"/>
  <x:c r="C24" i="32"/>
  <x:c r="D24" i="32"/>
  <x:c r="E24" i="32"/>
  <x:c r="F24" i="32"/>
  <x:c r="G24" i="32"/>
  <x:c r="H24" i="32"/>
  <x:c r="I24" i="32"/>
  <x:c r="J24" i="32"/>
  <x:c r="K24" i="32"/>
  <x:c r="L24" i="32"/>
  <x:c r="M24" i="32"/>
  <x:c r="N24" i="32"/>
  <x:c r="O24" i="32"/>
  <x:c r="P24" i="32"/>
  <x:c r="Q24" i="32"/>
  <x:c r="R24" i="32"/>
  <x:c r="S24" i="32"/>
  <x:c r="T24" i="32"/>
  <x:c r="U24" i="32"/>
  <x:c r="V24" i="32"/>
  <x:c r="W24" i="32"/>
  <x:c r="X24" i="32"/>
  <x:c r="Y24" i="32"/>
  <x:c r="Z24" i="32"/>
  <x:c r="AA24" i="32"/>
  <x:c r="AB24" i="32"/>
  <x:c r="AC24" i="32"/>
  <x:c r="AD24" i="32"/>
  <x:c r="AE24" i="32"/>
  <x:c r="AF24" i="32"/>
  <x:c r="AG24" i="32"/>
  <x:c r="B25" i="32"/>
  <x:c r="C25" i="32"/>
  <x:c r="D25" i="32"/>
  <x:c r="E25" i="32"/>
  <x:c r="F25" i="32"/>
  <x:c r="G25" i="32"/>
  <x:c r="H25" i="32"/>
  <x:c r="I25" i="32"/>
  <x:c r="J25" i="32"/>
  <x:c r="K25" i="32"/>
  <x:c r="L25" i="32"/>
  <x:c r="M25" i="32"/>
  <x:c r="N25" i="32"/>
  <x:c r="O25" i="32"/>
  <x:c r="P25" i="32"/>
  <x:c r="Q25" i="32"/>
  <x:c r="R25" i="32"/>
  <x:c r="S25" i="32"/>
  <x:c r="T25" i="32"/>
  <x:c r="U25" i="32"/>
  <x:c r="V25" i="32"/>
  <x:c r="W25" i="32"/>
  <x:c r="X25" i="32"/>
  <x:c r="Y25" i="32"/>
  <x:c r="Z25" i="32"/>
  <x:c r="AA25" i="32"/>
  <x:c r="AB25" i="32"/>
  <x:c r="AC25" i="32"/>
  <x:c r="AD25" i="32"/>
  <x:c r="AE25" i="32"/>
  <x:c r="AF25" i="32"/>
  <x:c r="AG25" i="32"/>
  <x:c r="AF26" i="32"/>
  <x:c r="AG26" i="32"/>
  <x:c r="B1" i="23"/>
  <x:c r="W2" i="23"/>
  <x:c r="X2" i="23"/>
  <x:c r="Y2" i="23"/>
  <x:c r="Z2" i="23"/>
  <x:c r="AA2" i="23"/>
  <x:c r="AB2" i="23"/>
  <x:c r="AG2" i="23"/>
  <x:c r="D3" i="23"/>
  <x:c r="F3" i="23"/>
  <x:c r="G3" i="23"/>
  <x:c r="H3" i="23"/>
  <x:c r="I3" i="23"/>
  <x:c r="J3" i="23"/>
  <x:c r="K3" i="23"/>
  <x:c r="M3" i="23"/>
  <x:c r="N3" i="23"/>
  <x:c r="O3" i="23"/>
  <x:c r="P3" i="23"/>
  <x:c r="Q3" i="23"/>
  <x:c r="R3" i="23" a="1"/>
  <x:c r="R3" i="23"/>
  <x:c r="S3" i="23"/>
  <x:c r="T3" i="23" a="1"/>
  <x:c r="T3" i="23"/>
  <x:c r="W3" i="23"/>
  <x:c r="X3" i="23"/>
  <x:c r="Y3" i="23"/>
  <x:c r="Z3" i="23"/>
  <x:c r="AA3" i="23"/>
  <x:c r="AB3" i="23"/>
  <x:c r="AC3" i="23"/>
  <x:c r="AD3" i="23"/>
  <x:c r="AE3" i="23"/>
  <x:c r="AG3" i="23"/>
  <x:c r="AH3" i="23"/>
  <x:c r="AJ3" i="23"/>
  <x:c r="AK3" i="23"/>
  <x:c r="AN3" i="23"/>
  <x:c r="AO3" i="23" a="1"/>
  <x:c r="AO3" i="23"/>
  <x:c r="AP3" i="23" a="1"/>
  <x:c r="AP3" i="23"/>
  <x:c r="AQ3" i="23"/>
  <x:c r="D4" i="23"/>
  <x:c r="F4" i="23"/>
  <x:c r="G4" i="23"/>
  <x:c r="H4" i="23"/>
  <x:c r="I4" i="23"/>
  <x:c r="J4" i="23"/>
  <x:c r="K4" i="23"/>
  <x:c r="M4" i="23"/>
  <x:c r="N4" i="23"/>
  <x:c r="O4" i="23"/>
  <x:c r="P4" i="23"/>
  <x:c r="Q4" i="23"/>
  <x:c r="R4" i="23" a="1"/>
  <x:c r="R4" i="23"/>
  <x:c r="S4" i="23"/>
  <x:c r="T4" i="23" a="1"/>
  <x:c r="T4" i="23"/>
  <x:c r="W4" i="23"/>
  <x:c r="X4" i="23"/>
  <x:c r="Y4" i="23"/>
  <x:c r="Z4" i="23"/>
  <x:c r="AA4" i="23"/>
  <x:c r="AB4" i="23"/>
  <x:c r="AC4" i="23"/>
  <x:c r="AD4" i="23"/>
  <x:c r="AE4" i="23"/>
  <x:c r="AG4" i="23"/>
  <x:c r="AH4" i="23"/>
  <x:c r="AJ4" i="23"/>
  <x:c r="AK4" i="23"/>
  <x:c r="AN4" i="23"/>
  <x:c r="AO4" i="23" a="1"/>
  <x:c r="AO4" i="23"/>
  <x:c r="AP4" i="23" a="1"/>
  <x:c r="AP4" i="23"/>
  <x:c r="AQ4" i="23"/>
  <x:c r="D5" i="23"/>
  <x:c r="F5" i="23"/>
  <x:c r="G5" i="23"/>
  <x:c r="H5" i="23"/>
  <x:c r="I5" i="23"/>
  <x:c r="J5" i="23"/>
  <x:c r="K5" i="23"/>
  <x:c r="M5" i="23"/>
  <x:c r="N5" i="23"/>
  <x:c r="O5" i="23"/>
  <x:c r="P5" i="23"/>
  <x:c r="Q5" i="23"/>
  <x:c r="R5" i="23" a="1"/>
  <x:c r="R5" i="23"/>
  <x:c r="S5" i="23"/>
  <x:c r="T5" i="23" a="1"/>
  <x:c r="T5" i="23"/>
  <x:c r="W5" i="23"/>
  <x:c r="X5" i="23"/>
  <x:c r="Y5" i="23"/>
  <x:c r="Z5" i="23"/>
  <x:c r="AA5" i="23"/>
  <x:c r="AB5" i="23"/>
  <x:c r="AC5" i="23"/>
  <x:c r="AD5" i="23"/>
  <x:c r="AE5" i="23"/>
  <x:c r="AG5" i="23"/>
  <x:c r="AH5" i="23"/>
  <x:c r="AJ5" i="23"/>
  <x:c r="AK5" i="23"/>
  <x:c r="AN5" i="23"/>
  <x:c r="AO5" i="23" a="1"/>
  <x:c r="AO5" i="23"/>
  <x:c r="AP5" i="23" a="1"/>
  <x:c r="AP5" i="23"/>
  <x:c r="AQ5" i="23"/>
  <x:c r="D6" i="23"/>
  <x:c r="F6" i="23"/>
  <x:c r="G6" i="23"/>
  <x:c r="H6" i="23"/>
  <x:c r="I6" i="23"/>
  <x:c r="J6" i="23"/>
  <x:c r="K6" i="23"/>
  <x:c r="M6" i="23"/>
  <x:c r="N6" i="23"/>
  <x:c r="Q6" i="23"/>
  <x:c r="W6" i="23"/>
  <x:c r="X6" i="23"/>
  <x:c r="Y6" i="23"/>
  <x:c r="Z6" i="23"/>
  <x:c r="AA6" i="23"/>
  <x:c r="AB6" i="23"/>
  <x:c r="AC6" i="23"/>
  <x:c r="AD6" i="23"/>
  <x:c r="AE6" i="23"/>
  <x:c r="AG6" i="23"/>
  <x:c r="AH6" i="23"/>
  <x:c r="AK6" i="23"/>
  <x:c r="AO6" i="23" a="1"/>
  <x:c r="AO6" i="23"/>
  <x:c r="AP6" i="23" a="1"/>
  <x:c r="AP6" i="23"/>
  <x:c r="AQ6" i="23"/>
  <x:c r="D7" i="23"/>
  <x:c r="F7" i="23"/>
  <x:c r="G7" i="23"/>
  <x:c r="H7" i="23"/>
  <x:c r="I7" i="23"/>
  <x:c r="J7" i="23"/>
  <x:c r="K7" i="23"/>
  <x:c r="M7" i="23"/>
  <x:c r="N7" i="23"/>
  <x:c r="O7" i="23"/>
  <x:c r="P7" i="23"/>
  <x:c r="Q7" i="23"/>
  <x:c r="R7" i="23" a="1"/>
  <x:c r="R7" i="23"/>
  <x:c r="S7" i="23"/>
  <x:c r="T7" i="23" a="1"/>
  <x:c r="T7" i="23"/>
  <x:c r="W7" i="23"/>
  <x:c r="X7" i="23"/>
  <x:c r="Y7" i="23"/>
  <x:c r="Z7" i="23"/>
  <x:c r="AA7" i="23"/>
  <x:c r="AB7" i="23"/>
  <x:c r="AC7" i="23"/>
  <x:c r="AD7" i="23"/>
  <x:c r="AE7" i="23"/>
  <x:c r="AG7" i="23"/>
  <x:c r="AH7" i="23"/>
  <x:c r="AJ7" i="23"/>
  <x:c r="AK7" i="23"/>
  <x:c r="AN7" i="23"/>
  <x:c r="AO7" i="23" a="1"/>
  <x:c r="AO7" i="23"/>
  <x:c r="AP7" i="23" a="1"/>
  <x:c r="AP7" i="23"/>
  <x:c r="AQ7" i="23"/>
  <x:c r="D8" i="23"/>
  <x:c r="F8" i="23"/>
  <x:c r="G8" i="23"/>
  <x:c r="H8" i="23"/>
  <x:c r="I8" i="23"/>
  <x:c r="J8" i="23"/>
  <x:c r="K8" i="23"/>
  <x:c r="M8" i="23"/>
  <x:c r="N8" i="23"/>
  <x:c r="O8" i="23"/>
  <x:c r="P8" i="23"/>
  <x:c r="Q8" i="23"/>
  <x:c r="R8" i="23" a="1"/>
  <x:c r="R8" i="23"/>
  <x:c r="S8" i="23"/>
  <x:c r="T8" i="23" a="1"/>
  <x:c r="T8" i="23"/>
  <x:c r="W8" i="23"/>
  <x:c r="X8" i="23"/>
  <x:c r="Y8" i="23"/>
  <x:c r="Z8" i="23"/>
  <x:c r="AA8" i="23"/>
  <x:c r="AB8" i="23"/>
  <x:c r="AC8" i="23"/>
  <x:c r="AD8" i="23"/>
  <x:c r="AE8" i="23"/>
  <x:c r="AG8" i="23"/>
  <x:c r="AH8" i="23"/>
  <x:c r="AJ8" i="23"/>
  <x:c r="AK8" i="23"/>
  <x:c r="AN8" i="23"/>
  <x:c r="AO8" i="23" a="1"/>
  <x:c r="AO8" i="23"/>
  <x:c r="AP8" i="23" a="1"/>
  <x:c r="AP8" i="23"/>
  <x:c r="AQ8" i="23"/>
  <x:c r="D9" i="23"/>
  <x:c r="F9" i="23"/>
  <x:c r="G9" i="23"/>
  <x:c r="H9" i="23"/>
  <x:c r="I9" i="23"/>
  <x:c r="J9" i="23"/>
  <x:c r="K9" i="23"/>
  <x:c r="M9" i="23"/>
  <x:c r="N9" i="23"/>
  <x:c r="O9" i="23"/>
  <x:c r="P9" i="23"/>
  <x:c r="Q9" i="23"/>
  <x:c r="R9" i="23" a="1"/>
  <x:c r="R9" i="23"/>
  <x:c r="S9" i="23"/>
  <x:c r="T9" i="23" a="1"/>
  <x:c r="T9" i="23"/>
  <x:c r="W9" i="23"/>
  <x:c r="X9" i="23"/>
  <x:c r="Y9" i="23"/>
  <x:c r="Z9" i="23"/>
  <x:c r="AA9" i="23"/>
  <x:c r="AB9" i="23"/>
  <x:c r="AC9" i="23"/>
  <x:c r="AD9" i="23"/>
  <x:c r="AE9" i="23"/>
  <x:c r="AG9" i="23"/>
  <x:c r="AH9" i="23"/>
  <x:c r="AJ9" i="23"/>
  <x:c r="AK9" i="23"/>
  <x:c r="AN9" i="23"/>
  <x:c r="AO9" i="23" a="1"/>
  <x:c r="AO9" i="23"/>
  <x:c r="AP9" i="23" a="1"/>
  <x:c r="AP9" i="23"/>
  <x:c r="AQ9" i="23"/>
  <x:c r="D10" i="23"/>
  <x:c r="F10" i="23"/>
  <x:c r="G10" i="23"/>
  <x:c r="H10" i="23"/>
  <x:c r="I10" i="23"/>
  <x:c r="J10" i="23"/>
  <x:c r="K10" i="23"/>
  <x:c r="M10" i="23"/>
  <x:c r="N10" i="23"/>
  <x:c r="O10" i="23"/>
  <x:c r="P10" i="23"/>
  <x:c r="Q10" i="23"/>
  <x:c r="R10" i="23" a="1"/>
  <x:c r="R10" i="23"/>
  <x:c r="S10" i="23"/>
  <x:c r="T10" i="23" a="1"/>
  <x:c r="T10" i="23"/>
  <x:c r="W10" i="23"/>
  <x:c r="X10" i="23"/>
  <x:c r="Y10" i="23"/>
  <x:c r="Z10" i="23"/>
  <x:c r="AA10" i="23"/>
  <x:c r="AB10" i="23"/>
  <x:c r="AC10" i="23"/>
  <x:c r="AD10" i="23"/>
  <x:c r="AE10" i="23"/>
  <x:c r="AG10" i="23"/>
  <x:c r="AH10" i="23"/>
  <x:c r="AJ10" i="23"/>
  <x:c r="AK10" i="23"/>
  <x:c r="AN10" i="23"/>
  <x:c r="AO10" i="23" a="1"/>
  <x:c r="AO10" i="23"/>
  <x:c r="AP10" i="23" a="1"/>
  <x:c r="AP10" i="23"/>
  <x:c r="AQ10" i="23"/>
  <x:c r="D11" i="23"/>
  <x:c r="F11" i="23"/>
  <x:c r="G11" i="23"/>
  <x:c r="H11" i="23"/>
  <x:c r="I11" i="23"/>
  <x:c r="J11" i="23"/>
  <x:c r="K11" i="23"/>
  <x:c r="M11" i="23"/>
  <x:c r="N11" i="23"/>
  <x:c r="O11" i="23"/>
  <x:c r="P11" i="23"/>
  <x:c r="Q11" i="23"/>
  <x:c r="R11" i="23" a="1"/>
  <x:c r="R11" i="23"/>
  <x:c r="S11" i="23"/>
  <x:c r="T11" i="23" a="1"/>
  <x:c r="T11" i="23"/>
  <x:c r="W11" i="23"/>
  <x:c r="X11" i="23"/>
  <x:c r="Y11" i="23"/>
  <x:c r="Z11" i="23"/>
  <x:c r="AA11" i="23"/>
  <x:c r="AB11" i="23"/>
  <x:c r="AC11" i="23"/>
  <x:c r="AD11" i="23"/>
  <x:c r="AE11" i="23"/>
  <x:c r="AG11" i="23"/>
  <x:c r="AH11" i="23"/>
  <x:c r="AJ11" i="23"/>
  <x:c r="AK11" i="23"/>
  <x:c r="AN11" i="23"/>
  <x:c r="AO11" i="23" a="1"/>
  <x:c r="AO11" i="23"/>
  <x:c r="AP11" i="23" a="1"/>
  <x:c r="AP11" i="23"/>
  <x:c r="AQ11" i="23"/>
  <x:c r="D12" i="23"/>
  <x:c r="F12" i="23"/>
  <x:c r="G12" i="23"/>
  <x:c r="H12" i="23"/>
  <x:c r="I12" i="23"/>
  <x:c r="J12" i="23"/>
  <x:c r="K12" i="23"/>
  <x:c r="M12" i="23"/>
  <x:c r="N12" i="23"/>
  <x:c r="O12" i="23"/>
  <x:c r="P12" i="23"/>
  <x:c r="Q12" i="23"/>
  <x:c r="R12" i="23" a="1"/>
  <x:c r="R12" i="23"/>
  <x:c r="W12" i="23"/>
  <x:c r="X12" i="23"/>
  <x:c r="Y12" i="23"/>
  <x:c r="Z12" i="23"/>
  <x:c r="AA12" i="23"/>
  <x:c r="AB12" i="23"/>
  <x:c r="AC12" i="23"/>
  <x:c r="AD12" i="23"/>
  <x:c r="AG12" i="23"/>
  <x:c r="AH12" i="23"/>
  <x:c r="AJ12" i="23"/>
  <x:c r="B15" i="23"/>
  <x:c r="B16" i="23"/>
  <x:c r="H16" i="23"/>
  <x:c r="B17" i="23"/>
  <x:c r="H17" i="23"/>
  <x:c r="B18" i="23"/>
  <x:c r="H18" i="23"/>
  <x:c r="B19" i="23"/>
  <x:c r="B20" i="23"/>
  <x:c r="AN22" i="23"/>
  <x:c r="C23" i="23"/>
  <x:c r="B24" i="23"/>
  <x:c r="C24" i="23"/>
  <x:c r="C26" i="23"/>
  <x:c r="A30" i="23"/>
  <x:c r="D30" i="23"/>
  <x:c r="E30" i="23"/>
  <x:c r="F30" i="23"/>
  <x:c r="G30" i="23"/>
  <x:c r="H30" i="23"/>
  <x:c r="I30" i="23"/>
  <x:c r="J30" i="23"/>
  <x:c r="A31" i="23"/>
  <x:c r="D31" i="23"/>
  <x:c r="E31" i="23"/>
  <x:c r="F31" i="23"/>
  <x:c r="G31" i="23"/>
  <x:c r="H31" i="23"/>
  <x:c r="I31" i="23"/>
  <x:c r="J31" i="23"/>
  <x:c r="K31" i="23"/>
  <x:c r="M31" i="23"/>
  <x:c r="O31" i="23"/>
  <x:c r="A32" i="23"/>
  <x:c r="D32" i="23"/>
  <x:c r="E32" i="23"/>
  <x:c r="F32" i="23"/>
  <x:c r="G32" i="23"/>
  <x:c r="H32" i="23"/>
  <x:c r="I32" i="23"/>
  <x:c r="J32" i="23"/>
  <x:c r="K32" i="23"/>
  <x:c r="M32" i="23"/>
  <x:c r="O32" i="23"/>
  <x:c r="A33" i="23"/>
  <x:c r="D33" i="23"/>
  <x:c r="E33" i="23"/>
  <x:c r="F33" i="23"/>
  <x:c r="G33" i="23"/>
  <x:c r="H33" i="23"/>
  <x:c r="I33" i="23"/>
  <x:c r="J33" i="23"/>
  <x:c r="K33" i="23"/>
  <x:c r="M33" i="23"/>
  <x:c r="O33" i="23"/>
  <x:c r="A34" i="23"/>
  <x:c r="D34" i="23"/>
  <x:c r="E34" i="23"/>
  <x:c r="F34" i="23"/>
  <x:c r="G34" i="23"/>
  <x:c r="H34" i="23"/>
  <x:c r="I34" i="23"/>
  <x:c r="J34" i="23"/>
  <x:c r="K34" i="23"/>
  <x:c r="M34" i="23"/>
  <x:c r="O34" i="23"/>
  <x:c r="A35" i="23"/>
  <x:c r="D35" i="23"/>
  <x:c r="E35" i="23"/>
  <x:c r="F35" i="23"/>
  <x:c r="G35" i="23"/>
  <x:c r="H35" i="23"/>
  <x:c r="I35" i="23"/>
  <x:c r="J35" i="23"/>
  <x:c r="K35" i="23"/>
  <x:c r="M35" i="23"/>
  <x:c r="O35" i="23"/>
  <x:c r="A36" i="23"/>
  <x:c r="D36" i="23"/>
  <x:c r="E36" i="23"/>
  <x:c r="F36" i="23"/>
  <x:c r="G36" i="23"/>
  <x:c r="H36" i="23"/>
  <x:c r="I36" i="23"/>
  <x:c r="J36" i="23"/>
  <x:c r="K36" i="23"/>
  <x:c r="M36" i="23"/>
  <x:c r="O36" i="23"/>
  <x:c r="A37" i="23"/>
  <x:c r="D37" i="23"/>
  <x:c r="E37" i="23"/>
  <x:c r="F37" i="23"/>
  <x:c r="G37" i="23"/>
  <x:c r="H37" i="23"/>
  <x:c r="I37" i="23"/>
  <x:c r="J37" i="23"/>
  <x:c r="K37" i="23"/>
  <x:c r="M37" i="23"/>
  <x:c r="O37" i="23"/>
  <x:c r="A38" i="23"/>
  <x:c r="D38" i="23"/>
  <x:c r="E38" i="23"/>
  <x:c r="F38" i="23"/>
  <x:c r="G38" i="23"/>
  <x:c r="H38" i="23"/>
  <x:c r="I38" i="23"/>
  <x:c r="J38" i="23"/>
  <x:c r="K38" i="23"/>
  <x:c r="M38" i="23"/>
  <x:c r="O38" i="23"/>
  <x:c r="A39" i="23"/>
  <x:c r="D39" i="23"/>
  <x:c r="E39" i="23"/>
  <x:c r="F39" i="23"/>
  <x:c r="G39" i="23"/>
  <x:c r="H39" i="23"/>
  <x:c r="I39" i="23"/>
  <x:c r="J39" i="23"/>
  <x:c r="K39" i="23"/>
  <x:c r="M39" i="23"/>
  <x:c r="O39" i="23"/>
  <x:c r="A40" i="23"/>
  <x:c r="D40" i="23"/>
  <x:c r="E40" i="23"/>
  <x:c r="F40" i="23"/>
  <x:c r="G40" i="23"/>
  <x:c r="H40" i="23"/>
  <x:c r="I40" i="23"/>
  <x:c r="J40" i="23"/>
  <x:c r="K40" i="23"/>
  <x:c r="M40" i="23"/>
  <x:c r="O40" i="23"/>
  <x:c r="B44" i="23"/>
  <x:c r="E44" i="23"/>
  <x:c r="B45" i="23"/>
  <x:c r="E45" i="23"/>
  <x:c r="B46" i="23"/>
  <x:c r="E46" i="23"/>
  <x:c r="B47" i="23"/>
  <x:c r="E47" i="23"/>
  <x:c r="B48" i="23"/>
  <x:c r="E48" i="23"/>
  <x:c r="B49" i="23"/>
  <x:c r="E49" i="23"/>
  <x:c r="B50" i="23"/>
  <x:c r="E50" i="23"/>
  <x:c r="B51" i="23"/>
  <x:c r="E51" i="23"/>
  <x:c r="B52" i="23"/>
  <x:c r="E52" i="23"/>
  <x:c r="B53" i="23"/>
  <x:c r="E53" i="23"/>
  <x:c r="D2" i="4"/>
  <x:c r="E2" i="4"/>
  <x:c r="F2" i="4"/>
  <x:c r="G2" i="4"/>
  <x:c r="H2" i="4"/>
  <x:c r="I2" i="4"/>
  <x:c r="J2" i="4"/>
  <x:c r="K2" i="4"/>
  <x:c r="L2" i="4"/>
  <x:c r="M2" i="4"/>
  <x:c r="N2" i="4"/>
  <x:c r="O2" i="4"/>
  <x:c r="D3" i="4"/>
  <x:c r="E3" i="4"/>
  <x:c r="F3" i="4"/>
  <x:c r="G3" i="4"/>
  <x:c r="H3" i="4"/>
  <x:c r="I3" i="4"/>
  <x:c r="J3" i="4"/>
  <x:c r="K3" i="4"/>
  <x:c r="L3" i="4"/>
  <x:c r="M3" i="4"/>
  <x:c r="N3" i="4"/>
  <x:c r="O3" i="4"/>
  <x:c r="D4" i="4"/>
  <x:c r="E4" i="4"/>
  <x:c r="F4" i="4"/>
  <x:c r="G4" i="4"/>
  <x:c r="H4" i="4"/>
  <x:c r="I4" i="4"/>
  <x:c r="J4" i="4"/>
  <x:c r="K4" i="4"/>
  <x:c r="L4" i="4"/>
  <x:c r="M4" i="4"/>
  <x:c r="N4" i="4"/>
  <x:c r="O4" i="4"/>
  <x:c r="D5" i="4"/>
  <x:c r="E5" i="4"/>
  <x:c r="F5" i="4"/>
  <x:c r="G5" i="4"/>
  <x:c r="H5" i="4"/>
  <x:c r="I5" i="4"/>
  <x:c r="J5" i="4"/>
  <x:c r="K5" i="4"/>
  <x:c r="L5" i="4"/>
  <x:c r="M5" i="4"/>
  <x:c r="N5" i="4"/>
  <x:c r="O5" i="4"/>
  <x:c r="D6" i="4"/>
  <x:c r="E6" i="4"/>
  <x:c r="F6" i="4"/>
  <x:c r="G6" i="4"/>
  <x:c r="H6" i="4"/>
  <x:c r="I6" i="4"/>
  <x:c r="J6" i="4"/>
  <x:c r="K6" i="4"/>
  <x:c r="L6" i="4"/>
  <x:c r="M6" i="4"/>
  <x:c r="N6" i="4"/>
  <x:c r="O6" i="4"/>
  <x:c r="D7" i="4"/>
  <x:c r="E7" i="4"/>
  <x:c r="F7" i="4"/>
  <x:c r="G7" i="4"/>
  <x:c r="H7" i="4"/>
  <x:c r="I7" i="4"/>
  <x:c r="J7" i="4"/>
  <x:c r="K7" i="4"/>
  <x:c r="L7" i="4"/>
  <x:c r="M7" i="4"/>
  <x:c r="N7" i="4"/>
  <x:c r="O7" i="4"/>
  <x:c r="D8" i="4"/>
  <x:c r="E8" i="4"/>
  <x:c r="F8" i="4"/>
  <x:c r="G8" i="4"/>
  <x:c r="H8" i="4"/>
  <x:c r="I8" i="4"/>
  <x:c r="J8" i="4"/>
  <x:c r="K8" i="4"/>
  <x:c r="L8" i="4"/>
  <x:c r="M8" i="4"/>
  <x:c r="N8" i="4"/>
  <x:c r="O8" i="4"/>
  <x:c r="D9" i="4"/>
  <x:c r="E9" i="4"/>
  <x:c r="F9" i="4"/>
  <x:c r="G9" i="4"/>
  <x:c r="H9" i="4"/>
  <x:c r="I9" i="4"/>
  <x:c r="J9" i="4"/>
  <x:c r="K9" i="4"/>
  <x:c r="L9" i="4"/>
  <x:c r="M9" i="4"/>
  <x:c r="N9" i="4"/>
  <x:c r="O9" i="4"/>
  <x:c r="D10" i="4"/>
  <x:c r="E10" i="4"/>
  <x:c r="F10" i="4"/>
  <x:c r="G10" i="4"/>
  <x:c r="H10" i="4"/>
  <x:c r="I10" i="4"/>
  <x:c r="J10" i="4"/>
  <x:c r="K10" i="4"/>
  <x:c r="L10" i="4"/>
  <x:c r="M10" i="4"/>
  <x:c r="N10" i="4"/>
  <x:c r="O10" i="4"/>
  <x:c r="D11" i="4"/>
  <x:c r="E11" i="4"/>
  <x:c r="F11" i="4"/>
  <x:c r="G11" i="4"/>
  <x:c r="H11" i="4"/>
  <x:c r="I11" i="4"/>
  <x:c r="J11" i="4"/>
  <x:c r="K11" i="4"/>
  <x:c r="L11" i="4"/>
  <x:c r="M11" i="4"/>
  <x:c r="N11" i="4"/>
  <x:c r="O11" i="4"/>
  <x:c r="D2" i="19"/>
  <x:c r="E2" i="19"/>
  <x:c r="D3" i="19"/>
  <x:c r="E3" i="19"/>
  <x:c r="D4" i="19"/>
  <x:c r="E4" i="19"/>
  <x:c r="D5" i="19"/>
  <x:c r="E5" i="19"/>
  <x:c r="D6" i="19"/>
  <x:c r="E6" i="19"/>
  <x:c r="D7" i="19"/>
  <x:c r="E7" i="19"/>
  <x:c r="D8" i="19"/>
  <x:c r="E8" i="19"/>
  <x:c r="D9" i="19"/>
  <x:c r="E9" i="19"/>
  <x:c r="D10" i="19"/>
  <x:c r="E10" i="19"/>
  <x:c r="D11" i="19"/>
  <x:c r="E11" i="19"/>
  <x:c r="D2" i="18"/>
  <x:c r="E2" i="18"/>
  <x:c r="D3" i="18"/>
  <x:c r="E3" i="18"/>
  <x:c r="D4" i="18"/>
  <x:c r="E4" i="18"/>
  <x:c r="D5" i="18"/>
  <x:c r="E5" i="18"/>
  <x:c r="D6" i="18"/>
  <x:c r="E6" i="18"/>
  <x:c r="D7" i="18"/>
  <x:c r="E7" i="18"/>
  <x:c r="D8" i="18"/>
  <x:c r="E8" i="18"/>
  <x:c r="D9" i="18"/>
  <x:c r="E9" i="18"/>
  <x:c r="D10" i="18"/>
  <x:c r="E10" i="18"/>
  <x:c r="D11" i="18"/>
  <x:c r="E11" i="18"/>
  <x:c r="A2" i="25"/>
  <x:c r="B2" i="25"/>
  <x:c r="C2" i="25"/>
  <x:c r="D2" i="25"/>
  <x:c r="E2" i="25"/>
  <x:c r="F2" i="25"/>
  <x:c r="G2" i="25"/>
  <x:c r="H2" i="25"/>
  <x:c r="I2" i="25"/>
  <x:c r="J2" i="25"/>
  <x:c r="K2" i="25"/>
  <x:c r="L2" i="25"/>
  <x:c r="M2" i="25"/>
  <x:c r="N2" i="25"/>
  <x:c r="P2" i="25"/>
  <x:c r="Q2" i="25"/>
  <x:c r="R2" i="25"/>
  <x:c r="A3" i="25"/>
  <x:c r="B3" i="25"/>
  <x:c r="C3" i="25"/>
  <x:c r="D3" i="25"/>
  <x:c r="E3" i="25"/>
  <x:c r="F3" i="25"/>
  <x:c r="G3" i="25"/>
  <x:c r="H3" i="25"/>
  <x:c r="I3" i="25"/>
  <x:c r="J3" i="25"/>
  <x:c r="K3" i="25"/>
  <x:c r="L3" i="25"/>
  <x:c r="M3" i="25"/>
  <x:c r="N3" i="25"/>
  <x:c r="P3" i="25"/>
  <x:c r="Q3" i="25"/>
  <x:c r="R3" i="25"/>
  <x:c r="A4" i="25"/>
  <x:c r="B4" i="25"/>
  <x:c r="C4" i="25"/>
  <x:c r="D4" i="25"/>
  <x:c r="E4" i="25"/>
  <x:c r="F4" i="25"/>
  <x:c r="G4" i="25"/>
  <x:c r="H4" i="25"/>
  <x:c r="I4" i="25"/>
  <x:c r="J4" i="25"/>
  <x:c r="K4" i="25"/>
  <x:c r="L4" i="25"/>
  <x:c r="M4" i="25"/>
  <x:c r="N4" i="25"/>
  <x:c r="P4" i="25"/>
  <x:c r="Q4" i="25"/>
  <x:c r="R4" i="25"/>
  <x:c r="A5" i="25"/>
  <x:c r="B5" i="25"/>
  <x:c r="C5" i="25"/>
  <x:c r="D5" i="25"/>
  <x:c r="E5" i="25"/>
  <x:c r="F5" i="25"/>
  <x:c r="G5" i="25"/>
  <x:c r="H5" i="25"/>
  <x:c r="I5" i="25"/>
  <x:c r="J5" i="25"/>
  <x:c r="K5" i="25"/>
  <x:c r="L5" i="25"/>
  <x:c r="M5" i="25"/>
  <x:c r="N5" i="25"/>
  <x:c r="P5" i="25"/>
  <x:c r="Q5" i="25"/>
  <x:c r="R5" i="25"/>
  <x:c r="A6" i="25"/>
  <x:c r="B6" i="25"/>
  <x:c r="C6" i="25"/>
  <x:c r="D6" i="25"/>
  <x:c r="E6" i="25"/>
  <x:c r="F6" i="25"/>
  <x:c r="G6" i="25"/>
  <x:c r="H6" i="25"/>
  <x:c r="I6" i="25"/>
  <x:c r="J6" i="25"/>
  <x:c r="K6" i="25"/>
  <x:c r="L6" i="25"/>
  <x:c r="M6" i="25"/>
  <x:c r="N6" i="25"/>
  <x:c r="P6" i="25"/>
  <x:c r="Q6" i="25"/>
  <x:c r="R6" i="25"/>
  <x:c r="A7" i="25"/>
  <x:c r="B7" i="25"/>
  <x:c r="C7" i="25"/>
  <x:c r="D7" i="25"/>
  <x:c r="E7" i="25"/>
  <x:c r="F7" i="25"/>
  <x:c r="G7" i="25"/>
  <x:c r="H7" i="25"/>
  <x:c r="I7" i="25"/>
  <x:c r="J7" i="25"/>
  <x:c r="K7" i="25"/>
  <x:c r="L7" i="25"/>
  <x:c r="M7" i="25"/>
  <x:c r="N7" i="25"/>
  <x:c r="P7" i="25"/>
  <x:c r="Q7" i="25"/>
  <x:c r="R7" i="25"/>
  <x:c r="A8" i="25"/>
  <x:c r="B8" i="25"/>
  <x:c r="C8" i="25"/>
  <x:c r="D8" i="25"/>
  <x:c r="E8" i="25"/>
  <x:c r="F8" i="25"/>
  <x:c r="G8" i="25"/>
  <x:c r="H8" i="25"/>
  <x:c r="I8" i="25"/>
  <x:c r="J8" i="25"/>
  <x:c r="K8" i="25"/>
  <x:c r="L8" i="25"/>
  <x:c r="M8" i="25"/>
  <x:c r="N8" i="25"/>
  <x:c r="P8" i="25"/>
  <x:c r="Q8" i="25"/>
  <x:c r="R8" i="25"/>
  <x:c r="A9" i="25"/>
  <x:c r="B9" i="25"/>
  <x:c r="C9" i="25"/>
  <x:c r="D9" i="25"/>
  <x:c r="E9" i="25"/>
  <x:c r="F9" i="25"/>
  <x:c r="G9" i="25"/>
  <x:c r="H9" i="25"/>
  <x:c r="I9" i="25"/>
  <x:c r="J9" i="25"/>
  <x:c r="K9" i="25"/>
  <x:c r="L9" i="25"/>
  <x:c r="M9" i="25"/>
  <x:c r="N9" i="25"/>
  <x:c r="P9" i="25"/>
  <x:c r="Q9" i="25"/>
  <x:c r="R9" i="25"/>
  <x:c r="A10" i="25"/>
  <x:c r="B10" i="25"/>
  <x:c r="C10" i="25"/>
  <x:c r="D10" i="25"/>
  <x:c r="E10" i="25"/>
  <x:c r="F10" i="25"/>
  <x:c r="G10" i="25"/>
  <x:c r="H10" i="25"/>
  <x:c r="I10" i="25"/>
  <x:c r="J10" i="25"/>
  <x:c r="K10" i="25"/>
  <x:c r="L10" i="25"/>
  <x:c r="M10" i="25"/>
  <x:c r="N10" i="25"/>
  <x:c r="P10" i="25"/>
  <x:c r="Q10" i="25"/>
  <x:c r="R10" i="25"/>
  <x:c r="A11" i="25"/>
  <x:c r="B11" i="25"/>
  <x:c r="C11" i="25"/>
  <x:c r="D11" i="25"/>
  <x:c r="E11" i="25"/>
  <x:c r="F11" i="25"/>
  <x:c r="G11" i="25"/>
  <x:c r="H11" i="25"/>
  <x:c r="I11" i="25"/>
  <x:c r="J11" i="25"/>
  <x:c r="K11" i="25"/>
  <x:c r="L11" i="25"/>
  <x:c r="M11" i="25"/>
  <x:c r="N11" i="25"/>
  <x:c r="P11" i="25"/>
  <x:c r="Q11" i="25"/>
  <x:c r="R11" i="25"/>
  <x:c r="A12" i="25"/>
  <x:c r="B12" i="25"/>
  <x:c r="C12" i="25"/>
  <x:c r="D12" i="25"/>
  <x:c r="E12" i="25"/>
  <x:c r="F12" i="25"/>
  <x:c r="G12" i="25"/>
  <x:c r="H12" i="25"/>
  <x:c r="I12" i="25"/>
  <x:c r="J12" i="25"/>
  <x:c r="K12" i="25"/>
  <x:c r="L12" i="25"/>
  <x:c r="M12" i="25"/>
  <x:c r="N12" i="25"/>
  <x:c r="P12" i="25"/>
  <x:c r="Q12" i="25"/>
  <x:c r="R12" i="25"/>
  <x:c r="A13" i="25"/>
  <x:c r="B13" i="25"/>
  <x:c r="C13" i="25"/>
  <x:c r="D13" i="25"/>
  <x:c r="E13" i="25"/>
  <x:c r="F13" i="25"/>
  <x:c r="G13" i="25"/>
  <x:c r="H13" i="25"/>
  <x:c r="I13" i="25"/>
  <x:c r="J13" i="25"/>
  <x:c r="K13" i="25"/>
  <x:c r="L13" i="25"/>
  <x:c r="M13" i="25"/>
  <x:c r="N13" i="25"/>
  <x:c r="P13" i="25"/>
  <x:c r="Q13" i="25"/>
  <x:c r="R13" i="25"/>
  <x:c r="A14" i="25"/>
  <x:c r="B14" i="25"/>
  <x:c r="C14" i="25"/>
  <x:c r="D14" i="25"/>
  <x:c r="E14" i="25"/>
  <x:c r="F14" i="25"/>
  <x:c r="G14" i="25"/>
  <x:c r="H14" i="25"/>
  <x:c r="I14" i="25"/>
  <x:c r="J14" i="25"/>
  <x:c r="K14" i="25"/>
  <x:c r="L14" i="25"/>
  <x:c r="M14" i="25"/>
  <x:c r="N14" i="25"/>
  <x:c r="P14" i="25"/>
  <x:c r="Q14" i="25"/>
  <x:c r="R14" i="25"/>
  <x:c r="A15" i="25"/>
  <x:c r="B15" i="25"/>
  <x:c r="C15" i="25"/>
  <x:c r="D15" i="25"/>
  <x:c r="E15" i="25"/>
  <x:c r="F15" i="25"/>
  <x:c r="G15" i="25"/>
  <x:c r="H15" i="25"/>
  <x:c r="I15" i="25"/>
  <x:c r="J15" i="25"/>
  <x:c r="K15" i="25"/>
  <x:c r="L15" i="25"/>
  <x:c r="M15" i="25"/>
  <x:c r="N15" i="25"/>
  <x:c r="P15" i="25"/>
  <x:c r="Q15" i="25"/>
  <x:c r="R15" i="25"/>
  <x:c r="A16" i="25"/>
  <x:c r="B16" i="25"/>
  <x:c r="C16" i="25"/>
  <x:c r="D16" i="25"/>
  <x:c r="E16" i="25"/>
  <x:c r="F16" i="25"/>
  <x:c r="G16" i="25"/>
  <x:c r="H16" i="25"/>
  <x:c r="I16" i="25"/>
  <x:c r="J16" i="25"/>
  <x:c r="K16" i="25"/>
  <x:c r="L16" i="25"/>
  <x:c r="M16" i="25"/>
  <x:c r="N16" i="25"/>
  <x:c r="P16" i="25"/>
  <x:c r="Q16" i="25"/>
  <x:c r="R16" i="25"/>
  <x:c r="A17" i="25"/>
  <x:c r="B17" i="25"/>
  <x:c r="C17" i="25"/>
  <x:c r="D17" i="25"/>
  <x:c r="E17" i="25"/>
  <x:c r="F17" i="25"/>
  <x:c r="G17" i="25"/>
  <x:c r="H17" i="25"/>
  <x:c r="I17" i="25"/>
  <x:c r="J17" i="25"/>
  <x:c r="K17" i="25"/>
  <x:c r="L17" i="25"/>
  <x:c r="M17" i="25"/>
  <x:c r="N17" i="25"/>
  <x:c r="P17" i="25"/>
  <x:c r="Q17" i="25"/>
  <x:c r="R17" i="25"/>
  <x:c r="A18" i="25"/>
  <x:c r="B18" i="25"/>
  <x:c r="C18" i="25"/>
  <x:c r="D18" i="25"/>
  <x:c r="E18" i="25"/>
  <x:c r="F18" i="25"/>
  <x:c r="G18" i="25"/>
  <x:c r="H18" i="25"/>
  <x:c r="I18" i="25"/>
  <x:c r="J18" i="25"/>
  <x:c r="K18" i="25"/>
  <x:c r="L18" i="25"/>
  <x:c r="M18" i="25"/>
  <x:c r="N18" i="25"/>
  <x:c r="P18" i="25"/>
  <x:c r="Q18" i="25"/>
  <x:c r="R18" i="25"/>
  <x:c r="A19" i="25"/>
  <x:c r="B19" i="25"/>
  <x:c r="C19" i="25"/>
  <x:c r="D19" i="25"/>
  <x:c r="E19" i="25"/>
  <x:c r="F19" i="25"/>
  <x:c r="G19" i="25"/>
  <x:c r="H19" i="25"/>
  <x:c r="I19" i="25"/>
  <x:c r="J19" i="25"/>
  <x:c r="K19" i="25"/>
  <x:c r="L19" i="25"/>
  <x:c r="M19" i="25"/>
  <x:c r="N19" i="25"/>
  <x:c r="P19" i="25"/>
  <x:c r="Q19" i="25"/>
  <x:c r="R19" i="25"/>
  <x:c r="A20" i="25"/>
  <x:c r="B20" i="25"/>
  <x:c r="C20" i="25"/>
  <x:c r="D20" i="25"/>
  <x:c r="E20" i="25"/>
  <x:c r="F20" i="25"/>
  <x:c r="G20" i="25"/>
  <x:c r="H20" i="25"/>
  <x:c r="I20" i="25"/>
  <x:c r="J20" i="25"/>
  <x:c r="K20" i="25"/>
  <x:c r="L20" i="25"/>
  <x:c r="M20" i="25"/>
  <x:c r="N20" i="25"/>
  <x:c r="P20" i="25"/>
  <x:c r="Q20" i="25"/>
  <x:c r="R20" i="25"/>
  <x:c r="A21" i="25"/>
  <x:c r="B21" i="25"/>
  <x:c r="C21" i="25"/>
  <x:c r="D21" i="25"/>
  <x:c r="E21" i="25"/>
  <x:c r="F21" i="25"/>
  <x:c r="G21" i="25"/>
  <x:c r="H21" i="25"/>
  <x:c r="I21" i="25"/>
  <x:c r="J21" i="25"/>
  <x:c r="K21" i="25"/>
  <x:c r="L21" i="25"/>
  <x:c r="M21" i="25"/>
  <x:c r="N21" i="25"/>
  <x:c r="P21" i="25"/>
  <x:c r="Q21" i="25"/>
  <x:c r="R21" i="25"/>
  <x:c r="A22" i="25"/>
  <x:c r="B22" i="25"/>
  <x:c r="C22" i="25"/>
  <x:c r="D22" i="25"/>
  <x:c r="E22" i="25"/>
  <x:c r="F22" i="25"/>
  <x:c r="G22" i="25"/>
  <x:c r="H22" i="25"/>
  <x:c r="I22" i="25"/>
  <x:c r="J22" i="25"/>
  <x:c r="K22" i="25"/>
  <x:c r="L22" i="25"/>
  <x:c r="M22" i="25"/>
  <x:c r="N22" i="25"/>
  <x:c r="P22" i="25"/>
  <x:c r="Q22" i="25"/>
  <x:c r="R22" i="25"/>
  <x:c r="A23" i="25"/>
  <x:c r="B23" i="25"/>
  <x:c r="C23" i="25"/>
  <x:c r="D23" i="25"/>
  <x:c r="E23" i="25"/>
  <x:c r="F23" i="25"/>
  <x:c r="G23" i="25"/>
  <x:c r="H23" i="25"/>
  <x:c r="I23" i="25"/>
  <x:c r="J23" i="25"/>
  <x:c r="K23" i="25"/>
  <x:c r="L23" i="25"/>
  <x:c r="M23" i="25"/>
  <x:c r="N23" i="25"/>
  <x:c r="P23" i="25"/>
  <x:c r="Q23" i="25"/>
  <x:c r="R23" i="25"/>
  <x:c r="A24" i="25"/>
  <x:c r="B24" i="25"/>
  <x:c r="C24" i="25"/>
  <x:c r="D24" i="25"/>
  <x:c r="E24" i="25"/>
  <x:c r="F24" i="25"/>
  <x:c r="G24" i="25"/>
  <x:c r="H24" i="25"/>
  <x:c r="I24" i="25"/>
  <x:c r="J24" i="25"/>
  <x:c r="K24" i="25"/>
  <x:c r="L24" i="25"/>
  <x:c r="M24" i="25"/>
  <x:c r="N24" i="25"/>
  <x:c r="P24" i="25"/>
  <x:c r="Q24" i="25"/>
  <x:c r="R24" i="25"/>
  <x:c r="A25" i="25"/>
  <x:c r="B25" i="25"/>
  <x:c r="C25" i="25"/>
  <x:c r="D25" i="25"/>
  <x:c r="E25" i="25"/>
  <x:c r="F25" i="25"/>
  <x:c r="G25" i="25"/>
  <x:c r="H25" i="25"/>
  <x:c r="I25" i="25"/>
  <x:c r="J25" i="25"/>
  <x:c r="K25" i="25"/>
  <x:c r="L25" i="25"/>
  <x:c r="M25" i="25"/>
  <x:c r="N25" i="25"/>
  <x:c r="P25" i="25"/>
  <x:c r="Q25" i="25"/>
  <x:c r="R25" i="25"/>
  <x:c r="A26" i="25"/>
  <x:c r="B26" i="25"/>
  <x:c r="C26" i="25"/>
  <x:c r="D26" i="25"/>
  <x:c r="E26" i="25"/>
  <x:c r="F26" i="25"/>
  <x:c r="G26" i="25"/>
  <x:c r="H26" i="25"/>
  <x:c r="I26" i="25"/>
  <x:c r="J26" i="25"/>
  <x:c r="K26" i="25"/>
  <x:c r="L26" i="25"/>
  <x:c r="M26" i="25"/>
  <x:c r="N26" i="25"/>
  <x:c r="P26" i="25"/>
  <x:c r="Q26" i="25"/>
  <x:c r="R26" i="25"/>
  <x:c r="A27" i="25"/>
  <x:c r="B27" i="25"/>
  <x:c r="C27" i="25"/>
  <x:c r="D27" i="25"/>
  <x:c r="E27" i="25"/>
  <x:c r="F27" i="25"/>
  <x:c r="G27" i="25"/>
  <x:c r="H27" i="25"/>
  <x:c r="I27" i="25"/>
  <x:c r="J27" i="25"/>
  <x:c r="K27" i="25"/>
  <x:c r="L27" i="25"/>
  <x:c r="M27" i="25"/>
  <x:c r="N27" i="25"/>
  <x:c r="P27" i="25"/>
  <x:c r="Q27" i="25"/>
  <x:c r="R27" i="25"/>
  <x:c r="A28" i="25"/>
  <x:c r="B28" i="25"/>
  <x:c r="C28" i="25"/>
  <x:c r="D28" i="25"/>
  <x:c r="E28" i="25"/>
  <x:c r="F28" i="25"/>
  <x:c r="G28" i="25"/>
  <x:c r="H28" i="25"/>
  <x:c r="I28" i="25"/>
  <x:c r="J28" i="25"/>
  <x:c r="K28" i="25"/>
  <x:c r="L28" i="25"/>
  <x:c r="M28" i="25"/>
  <x:c r="N28" i="25"/>
  <x:c r="P28" i="25"/>
  <x:c r="Q28" i="25"/>
  <x:c r="R28" i="25"/>
  <x:c r="A29" i="25"/>
  <x:c r="B29" i="25"/>
  <x:c r="C29" i="25"/>
  <x:c r="D29" i="25"/>
  <x:c r="E29" i="25"/>
  <x:c r="F29" i="25"/>
  <x:c r="G29" i="25"/>
  <x:c r="H29" i="25"/>
  <x:c r="I29" i="25"/>
  <x:c r="J29" i="25"/>
  <x:c r="K29" i="25"/>
  <x:c r="L29" i="25"/>
  <x:c r="M29" i="25"/>
  <x:c r="N29" i="25"/>
  <x:c r="P29" i="25"/>
  <x:c r="Q29" i="25"/>
  <x:c r="R29" i="25"/>
  <x:c r="A30" i="25"/>
  <x:c r="B30" i="25"/>
  <x:c r="C30" i="25"/>
  <x:c r="D30" i="25"/>
  <x:c r="E30" i="25"/>
  <x:c r="F30" i="25"/>
  <x:c r="G30" i="25"/>
  <x:c r="H30" i="25"/>
  <x:c r="I30" i="25"/>
  <x:c r="J30" i="25"/>
  <x:c r="K30" i="25"/>
  <x:c r="L30" i="25"/>
  <x:c r="M30" i="25"/>
  <x:c r="N30" i="25"/>
  <x:c r="P30" i="25"/>
  <x:c r="Q30" i="25"/>
  <x:c r="R30" i="25"/>
  <x:c r="A31" i="25"/>
  <x:c r="B31" i="25"/>
  <x:c r="C31" i="25"/>
  <x:c r="D31" i="25"/>
  <x:c r="E31" i="25"/>
  <x:c r="F31" i="25"/>
  <x:c r="G31" i="25"/>
  <x:c r="H31" i="25"/>
  <x:c r="I31" i="25"/>
  <x:c r="J31" i="25"/>
  <x:c r="K31" i="25"/>
  <x:c r="L31" i="25"/>
  <x:c r="M31" i="25"/>
  <x:c r="N31" i="25"/>
  <x:c r="P31" i="25"/>
  <x:c r="Q31" i="25"/>
  <x:c r="R31" i="25"/>
  <x:c r="A32" i="25"/>
  <x:c r="B32" i="25"/>
  <x:c r="C32" i="25"/>
  <x:c r="D32" i="25"/>
  <x:c r="E32" i="25"/>
  <x:c r="F32" i="25"/>
  <x:c r="G32" i="25"/>
  <x:c r="H32" i="25"/>
  <x:c r="I32" i="25"/>
  <x:c r="J32" i="25"/>
  <x:c r="K32" i="25"/>
  <x:c r="L32" i="25"/>
  <x:c r="M32" i="25"/>
  <x:c r="N32" i="25"/>
  <x:c r="P32" i="25"/>
  <x:c r="Q32" i="25"/>
  <x:c r="R32" i="25"/>
  <x:c r="A33" i="25"/>
  <x:c r="B33" i="25"/>
  <x:c r="C33" i="25"/>
  <x:c r="D33" i="25"/>
  <x:c r="E33" i="25"/>
  <x:c r="F33" i="25"/>
  <x:c r="G33" i="25"/>
  <x:c r="H33" i="25"/>
  <x:c r="I33" i="25"/>
  <x:c r="J33" i="25"/>
  <x:c r="K33" i="25"/>
  <x:c r="L33" i="25"/>
  <x:c r="M33" i="25"/>
  <x:c r="N33" i="25"/>
  <x:c r="P33" i="25"/>
  <x:c r="Q33" i="25"/>
  <x:c r="R33" i="25"/>
  <x:c r="A34" i="25"/>
  <x:c r="B34" i="25"/>
  <x:c r="C34" i="25"/>
  <x:c r="D34" i="25"/>
  <x:c r="E34" i="25"/>
  <x:c r="F34" i="25"/>
  <x:c r="G34" i="25"/>
  <x:c r="H34" i="25"/>
  <x:c r="I34" i="25"/>
  <x:c r="J34" i="25"/>
  <x:c r="K34" i="25"/>
  <x:c r="L34" i="25"/>
  <x:c r="M34" i="25"/>
  <x:c r="N34" i="25"/>
  <x:c r="P34" i="25"/>
  <x:c r="Q34" i="25"/>
  <x:c r="R34" i="25"/>
  <x:c r="A35" i="25"/>
  <x:c r="B35" i="25"/>
  <x:c r="C35" i="25"/>
  <x:c r="D35" i="25"/>
  <x:c r="E35" i="25"/>
  <x:c r="F35" i="25"/>
  <x:c r="G35" i="25"/>
  <x:c r="H35" i="25"/>
  <x:c r="I35" i="25"/>
  <x:c r="J35" i="25"/>
  <x:c r="K35" i="25"/>
  <x:c r="L35" i="25"/>
  <x:c r="M35" i="25"/>
  <x:c r="N35" i="25"/>
  <x:c r="P35" i="25"/>
  <x:c r="Q35" i="25"/>
  <x:c r="R35" i="25"/>
  <x:c r="A36" i="25"/>
  <x:c r="B36" i="25"/>
  <x:c r="C36" i="25"/>
  <x:c r="D36" i="25"/>
  <x:c r="E36" i="25"/>
  <x:c r="F36" i="25"/>
  <x:c r="G36" i="25"/>
  <x:c r="H36" i="25"/>
  <x:c r="I36" i="25"/>
  <x:c r="J36" i="25"/>
  <x:c r="K36" i="25"/>
  <x:c r="L36" i="25"/>
  <x:c r="M36" i="25"/>
  <x:c r="N36" i="25"/>
  <x:c r="P36" i="25"/>
  <x:c r="Q36" i="25"/>
  <x:c r="R36" i="25"/>
  <x:c r="A37" i="25"/>
  <x:c r="B37" i="25"/>
  <x:c r="C37" i="25"/>
  <x:c r="D37" i="25"/>
  <x:c r="E37" i="25"/>
  <x:c r="F37" i="25"/>
  <x:c r="G37" i="25"/>
  <x:c r="H37" i="25"/>
  <x:c r="I37" i="25"/>
  <x:c r="J37" i="25"/>
  <x:c r="K37" i="25"/>
  <x:c r="L37" i="25"/>
  <x:c r="M37" i="25"/>
  <x:c r="N37" i="25"/>
  <x:c r="P37" i="25"/>
  <x:c r="Q37" i="25"/>
  <x:c r="R37" i="25"/>
  <x:c r="A38" i="25"/>
  <x:c r="B38" i="25"/>
  <x:c r="C38" i="25"/>
  <x:c r="D38" i="25"/>
  <x:c r="E38" i="25"/>
  <x:c r="F38" i="25"/>
  <x:c r="G38" i="25"/>
  <x:c r="H38" i="25"/>
  <x:c r="I38" i="25"/>
  <x:c r="J38" i="25"/>
  <x:c r="K38" i="25"/>
  <x:c r="L38" i="25"/>
  <x:c r="M38" i="25"/>
  <x:c r="N38" i="25"/>
  <x:c r="P38" i="25"/>
  <x:c r="Q38" i="25"/>
  <x:c r="R38" i="25"/>
  <x:c r="A39" i="25"/>
  <x:c r="B39" i="25"/>
  <x:c r="C39" i="25"/>
  <x:c r="D39" i="25"/>
  <x:c r="E39" i="25"/>
  <x:c r="F39" i="25"/>
  <x:c r="G39" i="25"/>
  <x:c r="H39" i="25"/>
  <x:c r="I39" i="25"/>
  <x:c r="J39" i="25"/>
  <x:c r="K39" i="25"/>
  <x:c r="L39" i="25"/>
  <x:c r="M39" i="25"/>
  <x:c r="N39" i="25"/>
  <x:c r="P39" i="25"/>
  <x:c r="Q39" i="25"/>
  <x:c r="R39" i="25"/>
  <x:c r="A40" i="25"/>
  <x:c r="B40" i="25"/>
  <x:c r="C40" i="25"/>
  <x:c r="D40" i="25"/>
  <x:c r="E40" i="25"/>
  <x:c r="F40" i="25"/>
  <x:c r="G40" i="25"/>
  <x:c r="H40" i="25"/>
  <x:c r="I40" i="25"/>
  <x:c r="J40" i="25"/>
  <x:c r="K40" i="25"/>
  <x:c r="L40" i="25"/>
  <x:c r="M40" i="25"/>
  <x:c r="N40" i="25"/>
  <x:c r="P40" i="25"/>
  <x:c r="Q40" i="25"/>
  <x:c r="R40" i="25"/>
  <x:c r="A41" i="25"/>
  <x:c r="B41" i="25"/>
  <x:c r="C41" i="25"/>
  <x:c r="D41" i="25"/>
  <x:c r="E41" i="25"/>
  <x:c r="F41" i="25"/>
  <x:c r="G41" i="25"/>
  <x:c r="H41" i="25"/>
  <x:c r="I41" i="25"/>
  <x:c r="J41" i="25"/>
  <x:c r="K41" i="25"/>
  <x:c r="L41" i="25"/>
  <x:c r="M41" i="25"/>
  <x:c r="N41" i="25"/>
  <x:c r="P41" i="25"/>
  <x:c r="Q41" i="25"/>
  <x:c r="R41" i="25"/>
  <x:c r="A42" i="25"/>
  <x:c r="B42" i="25"/>
  <x:c r="C42" i="25"/>
  <x:c r="D42" i="25"/>
  <x:c r="E42" i="25"/>
  <x:c r="F42" i="25"/>
  <x:c r="G42" i="25"/>
  <x:c r="H42" i="25"/>
  <x:c r="I42" i="25"/>
  <x:c r="J42" i="25"/>
  <x:c r="K42" i="25"/>
  <x:c r="L42" i="25"/>
  <x:c r="M42" i="25"/>
  <x:c r="N42" i="25"/>
  <x:c r="P42" i="25"/>
  <x:c r="Q42" i="25"/>
  <x:c r="R42" i="25"/>
  <x:c r="A43" i="25"/>
  <x:c r="B43" i="25"/>
  <x:c r="C43" i="25"/>
  <x:c r="D43" i="25"/>
  <x:c r="E43" i="25"/>
  <x:c r="F43" i="25"/>
  <x:c r="G43" i="25"/>
  <x:c r="H43" i="25"/>
  <x:c r="I43" i="25"/>
  <x:c r="J43" i="25"/>
  <x:c r="K43" i="25"/>
  <x:c r="L43" i="25"/>
  <x:c r="M43" i="25"/>
  <x:c r="N43" i="25"/>
  <x:c r="P43" i="25"/>
  <x:c r="Q43" i="25"/>
  <x:c r="R43" i="25"/>
  <x:c r="A44" i="25"/>
  <x:c r="B44" i="25"/>
  <x:c r="C44" i="25"/>
  <x:c r="D44" i="25"/>
  <x:c r="E44" i="25"/>
  <x:c r="F44" i="25"/>
  <x:c r="G44" i="25"/>
  <x:c r="H44" i="25"/>
  <x:c r="I44" i="25"/>
  <x:c r="J44" i="25"/>
  <x:c r="K44" i="25"/>
  <x:c r="L44" i="25"/>
  <x:c r="M44" i="25"/>
  <x:c r="N44" i="25"/>
  <x:c r="P44" i="25"/>
  <x:c r="Q44" i="25"/>
  <x:c r="R44" i="25"/>
  <x:c r="A45" i="25"/>
  <x:c r="B45" i="25"/>
  <x:c r="C45" i="25"/>
  <x:c r="D45" i="25"/>
  <x:c r="E45" i="25"/>
  <x:c r="F45" i="25"/>
  <x:c r="G45" i="25"/>
  <x:c r="H45" i="25"/>
  <x:c r="I45" i="25"/>
  <x:c r="J45" i="25"/>
  <x:c r="K45" i="25"/>
  <x:c r="L45" i="25"/>
  <x:c r="M45" i="25"/>
  <x:c r="N45" i="25"/>
  <x:c r="P45" i="25"/>
  <x:c r="Q45" i="25"/>
  <x:c r="R45" i="25"/>
  <x:c r="A46" i="25"/>
  <x:c r="B46" i="25"/>
  <x:c r="C46" i="25"/>
  <x:c r="D46" i="25"/>
  <x:c r="E46" i="25"/>
  <x:c r="F46" i="25"/>
  <x:c r="G46" i="25"/>
  <x:c r="H46" i="25"/>
  <x:c r="I46" i="25"/>
  <x:c r="J46" i="25"/>
  <x:c r="K46" i="25"/>
  <x:c r="L46" i="25"/>
  <x:c r="M46" i="25"/>
  <x:c r="N46" i="25"/>
  <x:c r="P46" i="25"/>
  <x:c r="Q46" i="25"/>
  <x:c r="R46" i="25"/>
  <x:c r="A47" i="25"/>
  <x:c r="B47" i="25"/>
  <x:c r="C47" i="25"/>
  <x:c r="D47" i="25"/>
  <x:c r="E47" i="25"/>
  <x:c r="F47" i="25"/>
  <x:c r="G47" i="25"/>
  <x:c r="H47" i="25"/>
  <x:c r="I47" i="25"/>
  <x:c r="J47" i="25"/>
  <x:c r="K47" i="25"/>
  <x:c r="L47" i="25"/>
  <x:c r="M47" i="25"/>
  <x:c r="N47" i="25"/>
  <x:c r="P47" i="25"/>
  <x:c r="Q47" i="25"/>
  <x:c r="R47" i="25"/>
  <x:c r="A48" i="25"/>
  <x:c r="B48" i="25"/>
  <x:c r="C48" i="25"/>
  <x:c r="D48" i="25"/>
  <x:c r="E48" i="25"/>
  <x:c r="F48" i="25"/>
  <x:c r="G48" i="25"/>
  <x:c r="H48" i="25"/>
  <x:c r="I48" i="25"/>
  <x:c r="J48" i="25"/>
  <x:c r="K48" i="25"/>
  <x:c r="L48" i="25"/>
  <x:c r="M48" i="25"/>
  <x:c r="N48" i="25"/>
  <x:c r="P48" i="25"/>
  <x:c r="Q48" i="25"/>
  <x:c r="R48" i="25"/>
  <x:c r="A49" i="25"/>
  <x:c r="B49" i="25"/>
  <x:c r="C49" i="25"/>
  <x:c r="D49" i="25"/>
  <x:c r="E49" i="25"/>
  <x:c r="F49" i="25"/>
  <x:c r="G49" i="25"/>
  <x:c r="H49" i="25"/>
  <x:c r="I49" i="25"/>
  <x:c r="J49" i="25"/>
  <x:c r="K49" i="25"/>
  <x:c r="L49" i="25"/>
  <x:c r="M49" i="25"/>
  <x:c r="N49" i="25"/>
  <x:c r="P49" i="25"/>
  <x:c r="Q49" i="25"/>
  <x:c r="R49" i="25"/>
  <x:c r="A50" i="25"/>
  <x:c r="B50" i="25"/>
  <x:c r="C50" i="25"/>
  <x:c r="D50" i="25"/>
  <x:c r="E50" i="25"/>
  <x:c r="F50" i="25"/>
  <x:c r="G50" i="25"/>
  <x:c r="H50" i="25"/>
  <x:c r="I50" i="25"/>
  <x:c r="J50" i="25"/>
  <x:c r="K50" i="25"/>
  <x:c r="L50" i="25"/>
  <x:c r="M50" i="25"/>
  <x:c r="N50" i="25"/>
  <x:c r="P50" i="25"/>
  <x:c r="Q50" i="25"/>
  <x:c r="R50" i="25"/>
  <x:c r="A51" i="25"/>
  <x:c r="B51" i="25"/>
  <x:c r="C51" i="25"/>
  <x:c r="D51" i="25"/>
  <x:c r="E51" i="25"/>
  <x:c r="F51" i="25"/>
  <x:c r="G51" i="25"/>
  <x:c r="H51" i="25"/>
  <x:c r="I51" i="25"/>
  <x:c r="J51" i="25"/>
  <x:c r="K51" i="25"/>
  <x:c r="L51" i="25"/>
  <x:c r="M51" i="25"/>
  <x:c r="N51" i="25"/>
  <x:c r="P51" i="25"/>
  <x:c r="Q51" i="25"/>
  <x:c r="R51" i="25"/>
  <x:c r="A52" i="25"/>
  <x:c r="B52" i="25"/>
  <x:c r="C52" i="25"/>
  <x:c r="D52" i="25"/>
  <x:c r="E52" i="25"/>
  <x:c r="F52" i="25"/>
  <x:c r="G52" i="25"/>
  <x:c r="H52" i="25"/>
  <x:c r="I52" i="25"/>
  <x:c r="J52" i="25"/>
  <x:c r="K52" i="25"/>
  <x:c r="L52" i="25"/>
  <x:c r="M52" i="25"/>
  <x:c r="N52" i="25"/>
  <x:c r="P52" i="25"/>
  <x:c r="Q52" i="25"/>
  <x:c r="R52" i="25"/>
  <x:c r="A53" i="25"/>
  <x:c r="B53" i="25"/>
  <x:c r="C53" i="25"/>
  <x:c r="D53" i="25"/>
  <x:c r="E53" i="25"/>
  <x:c r="F53" i="25"/>
  <x:c r="G53" i="25"/>
  <x:c r="H53" i="25"/>
  <x:c r="I53" i="25"/>
  <x:c r="J53" i="25"/>
  <x:c r="K53" i="25"/>
  <x:c r="L53" i="25"/>
  <x:c r="M53" i="25"/>
  <x:c r="N53" i="25"/>
  <x:c r="P53" i="25"/>
  <x:c r="Q53" i="25"/>
  <x:c r="R53" i="25"/>
  <x:c r="A54" i="25"/>
  <x:c r="B54" i="25"/>
  <x:c r="C54" i="25"/>
  <x:c r="D54" i="25"/>
  <x:c r="E54" i="25"/>
  <x:c r="F54" i="25"/>
  <x:c r="G54" i="25"/>
  <x:c r="H54" i="25"/>
  <x:c r="I54" i="25"/>
  <x:c r="J54" i="25"/>
  <x:c r="K54" i="25"/>
  <x:c r="L54" i="25"/>
  <x:c r="M54" i="25"/>
  <x:c r="N54" i="25"/>
  <x:c r="P54" i="25"/>
  <x:c r="Q54" i="25"/>
  <x:c r="R54" i="25"/>
  <x:c r="A55" i="25"/>
  <x:c r="B55" i="25"/>
  <x:c r="C55" i="25"/>
  <x:c r="D55" i="25"/>
  <x:c r="E55" i="25"/>
  <x:c r="F55" i="25"/>
  <x:c r="G55" i="25"/>
  <x:c r="H55" i="25"/>
  <x:c r="I55" i="25"/>
  <x:c r="J55" i="25"/>
  <x:c r="K55" i="25"/>
  <x:c r="L55" i="25"/>
  <x:c r="M55" i="25"/>
  <x:c r="N55" i="25"/>
  <x:c r="P55" i="25"/>
  <x:c r="Q55" i="25"/>
  <x:c r="R55" i="25"/>
  <x:c r="A56" i="25"/>
  <x:c r="B56" i="25"/>
  <x:c r="C56" i="25"/>
  <x:c r="D56" i="25"/>
  <x:c r="E56" i="25"/>
  <x:c r="F56" i="25"/>
  <x:c r="G56" i="25"/>
  <x:c r="H56" i="25"/>
  <x:c r="I56" i="25"/>
  <x:c r="J56" i="25"/>
  <x:c r="K56" i="25"/>
  <x:c r="L56" i="25"/>
  <x:c r="M56" i="25"/>
  <x:c r="N56" i="25"/>
  <x:c r="P56" i="25"/>
  <x:c r="Q56" i="25"/>
  <x:c r="R56" i="25"/>
  <x:c r="A57" i="25"/>
  <x:c r="B57" i="25"/>
  <x:c r="C57" i="25"/>
  <x:c r="D57" i="25"/>
  <x:c r="E57" i="25"/>
  <x:c r="F57" i="25"/>
  <x:c r="G57" i="25"/>
  <x:c r="H57" i="25"/>
  <x:c r="I57" i="25"/>
  <x:c r="J57" i="25"/>
  <x:c r="K57" i="25"/>
  <x:c r="L57" i="25"/>
  <x:c r="M57" i="25"/>
  <x:c r="N57" i="25"/>
  <x:c r="P57" i="25"/>
  <x:c r="Q57" i="25"/>
  <x:c r="R57" i="25"/>
  <x:c r="A58" i="25"/>
  <x:c r="B58" i="25"/>
  <x:c r="C58" i="25"/>
  <x:c r="D58" i="25"/>
  <x:c r="E58" i="25"/>
  <x:c r="F58" i="25"/>
  <x:c r="G58" i="25"/>
  <x:c r="H58" i="25"/>
  <x:c r="I58" i="25"/>
  <x:c r="J58" i="25"/>
  <x:c r="K58" i="25"/>
  <x:c r="L58" i="25"/>
  <x:c r="M58" i="25"/>
  <x:c r="N58" i="25"/>
  <x:c r="P58" i="25"/>
  <x:c r="Q58" i="25"/>
  <x:c r="R58" i="25"/>
  <x:c r="A59" i="25"/>
  <x:c r="B59" i="25"/>
  <x:c r="C59" i="25"/>
  <x:c r="D59" i="25"/>
  <x:c r="E59" i="25"/>
  <x:c r="F59" i="25"/>
  <x:c r="G59" i="25"/>
  <x:c r="H59" i="25"/>
  <x:c r="I59" i="25"/>
  <x:c r="J59" i="25"/>
  <x:c r="K59" i="25"/>
  <x:c r="L59" i="25"/>
  <x:c r="M59" i="25"/>
  <x:c r="N59" i="25"/>
  <x:c r="P59" i="25"/>
  <x:c r="Q59" i="25"/>
  <x:c r="R59" i="25"/>
  <x:c r="A60" i="25"/>
  <x:c r="B60" i="25"/>
  <x:c r="C60" i="25"/>
  <x:c r="D60" i="25"/>
  <x:c r="E60" i="25"/>
  <x:c r="F60" i="25"/>
  <x:c r="G60" i="25"/>
  <x:c r="H60" i="25"/>
  <x:c r="I60" i="25"/>
  <x:c r="J60" i="25"/>
  <x:c r="K60" i="25"/>
  <x:c r="L60" i="25"/>
  <x:c r="M60" i="25"/>
  <x:c r="N60" i="25"/>
  <x:c r="P60" i="25"/>
  <x:c r="Q60" i="25"/>
  <x:c r="R60" i="25"/>
  <x:c r="A61" i="25"/>
  <x:c r="B61" i="25"/>
  <x:c r="C61" i="25"/>
  <x:c r="D61" i="25"/>
  <x:c r="E61" i="25"/>
  <x:c r="F61" i="25"/>
  <x:c r="G61" i="25"/>
  <x:c r="H61" i="25"/>
  <x:c r="I61" i="25"/>
  <x:c r="J61" i="25"/>
  <x:c r="K61" i="25"/>
  <x:c r="L61" i="25"/>
  <x:c r="M61" i="25"/>
  <x:c r="N61" i="25"/>
  <x:c r="P61" i="25"/>
  <x:c r="Q61" i="25"/>
  <x:c r="R61" i="25"/>
  <x:c r="A62" i="25"/>
  <x:c r="B62" i="25"/>
  <x:c r="C62" i="25"/>
  <x:c r="D62" i="25"/>
  <x:c r="E62" i="25"/>
  <x:c r="F62" i="25"/>
  <x:c r="G62" i="25"/>
  <x:c r="H62" i="25"/>
  <x:c r="I62" i="25"/>
  <x:c r="J62" i="25"/>
  <x:c r="K62" i="25"/>
  <x:c r="L62" i="25"/>
  <x:c r="M62" i="25"/>
  <x:c r="N62" i="25"/>
  <x:c r="P62" i="25"/>
  <x:c r="Q62" i="25"/>
  <x:c r="R62" i="25"/>
  <x:c r="A63" i="25"/>
  <x:c r="B63" i="25"/>
  <x:c r="C63" i="25"/>
  <x:c r="D63" i="25"/>
  <x:c r="E63" i="25"/>
  <x:c r="F63" i="25"/>
  <x:c r="G63" i="25"/>
  <x:c r="H63" i="25"/>
  <x:c r="I63" i="25"/>
  <x:c r="J63" i="25"/>
  <x:c r="K63" i="25"/>
  <x:c r="L63" i="25"/>
  <x:c r="M63" i="25"/>
  <x:c r="N63" i="25"/>
  <x:c r="P63" i="25"/>
  <x:c r="Q63" i="25"/>
  <x:c r="R63" i="25"/>
  <x:c r="A64" i="25"/>
  <x:c r="B64" i="25"/>
  <x:c r="C64" i="25"/>
  <x:c r="D64" i="25"/>
  <x:c r="E64" i="25"/>
  <x:c r="F64" i="25"/>
  <x:c r="G64" i="25"/>
  <x:c r="H64" i="25"/>
  <x:c r="I64" i="25"/>
  <x:c r="J64" i="25"/>
  <x:c r="K64" i="25"/>
  <x:c r="L64" i="25"/>
  <x:c r="M64" i="25"/>
  <x:c r="N64" i="25"/>
  <x:c r="P64" i="25"/>
  <x:c r="Q64" i="25"/>
  <x:c r="R64" i="25"/>
  <x:c r="A65" i="25"/>
  <x:c r="B65" i="25"/>
  <x:c r="C65" i="25"/>
  <x:c r="D65" i="25"/>
  <x:c r="E65" i="25"/>
  <x:c r="F65" i="25"/>
  <x:c r="G65" i="25"/>
  <x:c r="H65" i="25"/>
  <x:c r="I65" i="25"/>
  <x:c r="J65" i="25"/>
  <x:c r="K65" i="25"/>
  <x:c r="L65" i="25"/>
  <x:c r="M65" i="25"/>
  <x:c r="N65" i="25"/>
  <x:c r="P65" i="25"/>
  <x:c r="Q65" i="25"/>
  <x:c r="R65" i="25"/>
  <x:c r="A66" i="25"/>
  <x:c r="B66" i="25"/>
  <x:c r="C66" i="25"/>
  <x:c r="D66" i="25"/>
  <x:c r="E66" i="25"/>
  <x:c r="F66" i="25"/>
  <x:c r="G66" i="25"/>
  <x:c r="H66" i="25"/>
  <x:c r="I66" i="25"/>
  <x:c r="J66" i="25"/>
  <x:c r="K66" i="25"/>
  <x:c r="L66" i="25"/>
  <x:c r="M66" i="25"/>
  <x:c r="N66" i="25"/>
  <x:c r="P66" i="25"/>
  <x:c r="Q66" i="25"/>
  <x:c r="R66" i="25"/>
  <x:c r="A67" i="25"/>
  <x:c r="B67" i="25"/>
  <x:c r="C67" i="25"/>
  <x:c r="D67" i="25"/>
  <x:c r="E67" i="25"/>
  <x:c r="F67" i="25"/>
  <x:c r="G67" i="25"/>
  <x:c r="H67" i="25"/>
  <x:c r="I67" i="25"/>
  <x:c r="J67" i="25"/>
  <x:c r="K67" i="25"/>
  <x:c r="L67" i="25"/>
  <x:c r="M67" i="25"/>
  <x:c r="N67" i="25"/>
  <x:c r="P67" i="25"/>
  <x:c r="Q67" i="25"/>
  <x:c r="R67" i="25"/>
  <x:c r="A68" i="25"/>
  <x:c r="B68" i="25"/>
  <x:c r="C68" i="25"/>
  <x:c r="D68" i="25"/>
  <x:c r="E68" i="25"/>
  <x:c r="F68" i="25"/>
  <x:c r="G68" i="25"/>
  <x:c r="H68" i="25"/>
  <x:c r="I68" i="25"/>
  <x:c r="J68" i="25"/>
  <x:c r="K68" i="25"/>
  <x:c r="L68" i="25"/>
  <x:c r="M68" i="25"/>
  <x:c r="N68" i="25"/>
  <x:c r="P68" i="25"/>
  <x:c r="Q68" i="25"/>
  <x:c r="R68" i="25"/>
  <x:c r="A69" i="25"/>
  <x:c r="B69" i="25"/>
  <x:c r="C69" i="25"/>
  <x:c r="D69" i="25"/>
  <x:c r="E69" i="25"/>
  <x:c r="F69" i="25"/>
  <x:c r="G69" i="25"/>
  <x:c r="H69" i="25"/>
  <x:c r="I69" i="25"/>
  <x:c r="J69" i="25"/>
  <x:c r="K69" i="25"/>
  <x:c r="L69" i="25"/>
  <x:c r="M69" i="25"/>
  <x:c r="N69" i="25"/>
  <x:c r="P69" i="25"/>
  <x:c r="Q69" i="25"/>
  <x:c r="R69" i="25"/>
  <x:c r="A70" i="25"/>
  <x:c r="B70" i="25"/>
  <x:c r="C70" i="25"/>
  <x:c r="D70" i="25"/>
  <x:c r="E70" i="25"/>
  <x:c r="F70" i="25"/>
  <x:c r="G70" i="25"/>
  <x:c r="H70" i="25"/>
  <x:c r="I70" i="25"/>
  <x:c r="J70" i="25"/>
  <x:c r="K70" i="25"/>
  <x:c r="L70" i="25"/>
  <x:c r="M70" i="25"/>
  <x:c r="N70" i="25"/>
  <x:c r="P70" i="25"/>
  <x:c r="Q70" i="25"/>
  <x:c r="R70" i="25"/>
  <x:c r="A71" i="25"/>
  <x:c r="B71" i="25"/>
  <x:c r="C71" i="25"/>
  <x:c r="D71" i="25"/>
  <x:c r="E71" i="25"/>
  <x:c r="F71" i="25"/>
  <x:c r="G71" i="25"/>
  <x:c r="H71" i="25"/>
  <x:c r="I71" i="25"/>
  <x:c r="J71" i="25"/>
  <x:c r="K71" i="25"/>
  <x:c r="L71" i="25"/>
  <x:c r="M71" i="25"/>
  <x:c r="N71" i="25"/>
  <x:c r="P71" i="25"/>
  <x:c r="Q71" i="25"/>
  <x:c r="R71" i="25"/>
  <x:c r="A72" i="25"/>
  <x:c r="B72" i="25"/>
  <x:c r="C72" i="25"/>
  <x:c r="D72" i="25"/>
  <x:c r="E72" i="25"/>
  <x:c r="F72" i="25"/>
  <x:c r="G72" i="25"/>
  <x:c r="H72" i="25"/>
  <x:c r="I72" i="25"/>
  <x:c r="J72" i="25"/>
  <x:c r="K72" i="25"/>
  <x:c r="L72" i="25"/>
  <x:c r="M72" i="25"/>
  <x:c r="N72" i="25"/>
  <x:c r="P72" i="25"/>
  <x:c r="Q72" i="25"/>
  <x:c r="R72" i="25"/>
  <x:c r="A73" i="25"/>
  <x:c r="B73" i="25"/>
  <x:c r="C73" i="25"/>
  <x:c r="D73" i="25"/>
  <x:c r="E73" i="25"/>
  <x:c r="F73" i="25"/>
  <x:c r="G73" i="25"/>
  <x:c r="H73" i="25"/>
  <x:c r="I73" i="25"/>
  <x:c r="J73" i="25"/>
  <x:c r="K73" i="25"/>
  <x:c r="L73" i="25"/>
  <x:c r="M73" i="25"/>
  <x:c r="N73" i="25"/>
  <x:c r="P73" i="25"/>
  <x:c r="Q73" i="25"/>
  <x:c r="R73" i="25"/>
  <x:c r="A74" i="25"/>
  <x:c r="B74" i="25"/>
  <x:c r="C74" i="25"/>
  <x:c r="D74" i="25"/>
  <x:c r="E74" i="25"/>
  <x:c r="F74" i="25"/>
  <x:c r="G74" i="25"/>
  <x:c r="H74" i="25"/>
  <x:c r="I74" i="25"/>
  <x:c r="J74" i="25"/>
  <x:c r="K74" i="25"/>
  <x:c r="L74" i="25"/>
  <x:c r="M74" i="25"/>
  <x:c r="N74" i="25"/>
  <x:c r="P74" i="25"/>
  <x:c r="Q74" i="25"/>
  <x:c r="R74" i="25"/>
  <x:c r="A75" i="25"/>
  <x:c r="B75" i="25"/>
  <x:c r="C75" i="25"/>
  <x:c r="D75" i="25"/>
  <x:c r="E75" i="25"/>
  <x:c r="F75" i="25"/>
  <x:c r="G75" i="25"/>
  <x:c r="H75" i="25"/>
  <x:c r="I75" i="25"/>
  <x:c r="J75" i="25"/>
  <x:c r="K75" i="25"/>
  <x:c r="L75" i="25"/>
  <x:c r="M75" i="25"/>
  <x:c r="N75" i="25"/>
  <x:c r="P75" i="25"/>
  <x:c r="Q75" i="25"/>
  <x:c r="R75" i="25"/>
  <x:c r="A76" i="25"/>
  <x:c r="B76" i="25"/>
  <x:c r="C76" i="25"/>
  <x:c r="D76" i="25"/>
  <x:c r="E76" i="25"/>
  <x:c r="F76" i="25"/>
  <x:c r="G76" i="25"/>
  <x:c r="H76" i="25"/>
  <x:c r="I76" i="25"/>
  <x:c r="J76" i="25"/>
  <x:c r="K76" i="25"/>
  <x:c r="L76" i="25"/>
  <x:c r="M76" i="25"/>
  <x:c r="N76" i="25"/>
  <x:c r="P76" i="25"/>
  <x:c r="Q76" i="25"/>
  <x:c r="R76" i="25"/>
  <x:c r="A77" i="25"/>
  <x:c r="B77" i="25"/>
  <x:c r="C77" i="25"/>
  <x:c r="D77" i="25"/>
  <x:c r="E77" i="25"/>
  <x:c r="F77" i="25"/>
  <x:c r="G77" i="25"/>
  <x:c r="H77" i="25"/>
  <x:c r="I77" i="25"/>
  <x:c r="J77" i="25"/>
  <x:c r="K77" i="25"/>
  <x:c r="L77" i="25"/>
  <x:c r="M77" i="25"/>
  <x:c r="N77" i="25"/>
  <x:c r="P77" i="25"/>
  <x:c r="Q77" i="25"/>
  <x:c r="R77" i="25"/>
  <x:c r="A78" i="25"/>
  <x:c r="B78" i="25"/>
  <x:c r="C78" i="25"/>
  <x:c r="D78" i="25"/>
  <x:c r="E78" i="25"/>
  <x:c r="F78" i="25"/>
  <x:c r="G78" i="25"/>
  <x:c r="H78" i="25"/>
  <x:c r="I78" i="25"/>
  <x:c r="J78" i="25"/>
  <x:c r="K78" i="25"/>
  <x:c r="L78" i="25"/>
  <x:c r="M78" i="25"/>
  <x:c r="N78" i="25"/>
  <x:c r="P78" i="25"/>
  <x:c r="Q78" i="25"/>
  <x:c r="R78" i="25"/>
  <x:c r="A79" i="25"/>
  <x:c r="B79" i="25"/>
  <x:c r="C79" i="25"/>
  <x:c r="D79" i="25"/>
  <x:c r="E79" i="25"/>
  <x:c r="F79" i="25"/>
  <x:c r="G79" i="25"/>
  <x:c r="H79" i="25"/>
  <x:c r="I79" i="25"/>
  <x:c r="J79" i="25"/>
  <x:c r="K79" i="25"/>
  <x:c r="L79" i="25"/>
  <x:c r="M79" i="25"/>
  <x:c r="N79" i="25"/>
  <x:c r="P79" i="25"/>
  <x:c r="Q79" i="25"/>
  <x:c r="R79" i="25"/>
  <x:c r="A80" i="25"/>
  <x:c r="B80" i="25"/>
  <x:c r="C80" i="25"/>
  <x:c r="D80" i="25"/>
  <x:c r="E80" i="25"/>
  <x:c r="F80" i="25"/>
  <x:c r="G80" i="25"/>
  <x:c r="H80" i="25"/>
  <x:c r="I80" i="25"/>
  <x:c r="J80" i="25"/>
  <x:c r="K80" i="25"/>
  <x:c r="L80" i="25"/>
  <x:c r="M80" i="25"/>
  <x:c r="N80" i="25"/>
  <x:c r="P80" i="25"/>
  <x:c r="Q80" i="25"/>
  <x:c r="R80" i="25"/>
  <x:c r="A81" i="25"/>
  <x:c r="B81" i="25"/>
  <x:c r="C81" i="25"/>
  <x:c r="D81" i="25"/>
  <x:c r="E81" i="25"/>
  <x:c r="F81" i="25"/>
  <x:c r="G81" i="25"/>
  <x:c r="H81" i="25"/>
  <x:c r="I81" i="25"/>
  <x:c r="J81" i="25"/>
  <x:c r="K81" i="25"/>
  <x:c r="L81" i="25"/>
  <x:c r="M81" i="25"/>
  <x:c r="N81" i="25"/>
  <x:c r="P81" i="25"/>
  <x:c r="Q81" i="25"/>
  <x:c r="R81" i="25"/>
  <x:c r="A82" i="25"/>
  <x:c r="B82" i="25"/>
  <x:c r="C82" i="25"/>
  <x:c r="D82" i="25"/>
  <x:c r="E82" i="25"/>
  <x:c r="F82" i="25"/>
  <x:c r="G82" i="25"/>
  <x:c r="H82" i="25"/>
  <x:c r="I82" i="25"/>
  <x:c r="J82" i="25"/>
  <x:c r="K82" i="25"/>
  <x:c r="L82" i="25"/>
  <x:c r="M82" i="25"/>
  <x:c r="N82" i="25"/>
  <x:c r="P82" i="25"/>
  <x:c r="Q82" i="25"/>
  <x:c r="R82" i="25"/>
  <x:c r="A83" i="25"/>
  <x:c r="B83" i="25"/>
  <x:c r="C83" i="25"/>
  <x:c r="D83" i="25"/>
  <x:c r="E83" i="25"/>
  <x:c r="F83" i="25"/>
  <x:c r="G83" i="25"/>
  <x:c r="H83" i="25"/>
  <x:c r="I83" i="25"/>
  <x:c r="J83" i="25"/>
  <x:c r="K83" i="25"/>
  <x:c r="L83" i="25"/>
  <x:c r="M83" i="25"/>
  <x:c r="N83" i="25"/>
  <x:c r="P83" i="25"/>
  <x:c r="Q83" i="25"/>
  <x:c r="R83" i="25"/>
  <x:c r="A84" i="25"/>
  <x:c r="B84" i="25"/>
  <x:c r="C84" i="25"/>
  <x:c r="D84" i="25"/>
  <x:c r="E84" i="25"/>
  <x:c r="F84" i="25"/>
  <x:c r="G84" i="25"/>
  <x:c r="H84" i="25"/>
  <x:c r="I84" i="25"/>
  <x:c r="J84" i="25"/>
  <x:c r="K84" i="25"/>
  <x:c r="L84" i="25"/>
  <x:c r="M84" i="25"/>
  <x:c r="N84" i="25"/>
  <x:c r="P84" i="25"/>
  <x:c r="Q84" i="25"/>
  <x:c r="R84" i="25"/>
  <x:c r="A85" i="25"/>
  <x:c r="B85" i="25"/>
  <x:c r="C85" i="25"/>
  <x:c r="D85" i="25"/>
  <x:c r="E85" i="25"/>
  <x:c r="F85" i="25"/>
  <x:c r="G85" i="25"/>
  <x:c r="H85" i="25"/>
  <x:c r="I85" i="25"/>
  <x:c r="J85" i="25"/>
  <x:c r="K85" i="25"/>
  <x:c r="L85" i="25"/>
  <x:c r="M85" i="25"/>
  <x:c r="N85" i="25"/>
  <x:c r="P85" i="25"/>
  <x:c r="Q85" i="25"/>
  <x:c r="R85" i="25"/>
  <x:c r="A86" i="25"/>
  <x:c r="B86" i="25"/>
  <x:c r="C86" i="25"/>
  <x:c r="D86" i="25"/>
  <x:c r="E86" i="25"/>
  <x:c r="F86" i="25"/>
  <x:c r="G86" i="25"/>
  <x:c r="H86" i="25"/>
  <x:c r="I86" i="25"/>
  <x:c r="J86" i="25"/>
  <x:c r="K86" i="25"/>
  <x:c r="L86" i="25"/>
  <x:c r="M86" i="25"/>
  <x:c r="N86" i="25"/>
  <x:c r="P86" i="25"/>
  <x:c r="Q86" i="25"/>
  <x:c r="R86" i="25"/>
  <x:c r="A87" i="25"/>
  <x:c r="B87" i="25"/>
  <x:c r="C87" i="25"/>
  <x:c r="D87" i="25"/>
  <x:c r="E87" i="25"/>
  <x:c r="F87" i="25"/>
  <x:c r="G87" i="25"/>
  <x:c r="H87" i="25"/>
  <x:c r="I87" i="25"/>
  <x:c r="J87" i="25"/>
  <x:c r="K87" i="25"/>
  <x:c r="L87" i="25"/>
  <x:c r="M87" i="25"/>
  <x:c r="N87" i="25"/>
  <x:c r="P87" i="25"/>
  <x:c r="Q87" i="25"/>
  <x:c r="R87" i="25"/>
  <x:c r="A88" i="25"/>
  <x:c r="B88" i="25"/>
  <x:c r="C88" i="25"/>
  <x:c r="D88" i="25"/>
  <x:c r="E88" i="25"/>
  <x:c r="F88" i="25"/>
  <x:c r="G88" i="25"/>
  <x:c r="H88" i="25"/>
  <x:c r="I88" i="25"/>
  <x:c r="J88" i="25"/>
  <x:c r="K88" i="25"/>
  <x:c r="L88" i="25"/>
  <x:c r="M88" i="25"/>
  <x:c r="N88" i="25"/>
  <x:c r="P88" i="25"/>
  <x:c r="Q88" i="25"/>
  <x:c r="R88" i="25"/>
  <x:c r="A89" i="25"/>
  <x:c r="B89" i="25"/>
  <x:c r="C89" i="25"/>
  <x:c r="D89" i="25"/>
  <x:c r="E89" i="25"/>
  <x:c r="F89" i="25"/>
  <x:c r="G89" i="25"/>
  <x:c r="H89" i="25"/>
  <x:c r="I89" i="25"/>
  <x:c r="J89" i="25"/>
  <x:c r="K89" i="25"/>
  <x:c r="L89" i="25"/>
  <x:c r="M89" i="25"/>
  <x:c r="N89" i="25"/>
  <x:c r="P89" i="25"/>
  <x:c r="Q89" i="25"/>
  <x:c r="R89" i="25"/>
  <x:c r="A90" i="25"/>
  <x:c r="B90" i="25"/>
  <x:c r="C90" i="25"/>
  <x:c r="D90" i="25"/>
  <x:c r="E90" i="25"/>
  <x:c r="F90" i="25"/>
  <x:c r="G90" i="25"/>
  <x:c r="H90" i="25"/>
  <x:c r="I90" i="25"/>
  <x:c r="J90" i="25"/>
  <x:c r="K90" i="25"/>
  <x:c r="L90" i="25"/>
  <x:c r="M90" i="25"/>
  <x:c r="N90" i="25"/>
  <x:c r="P90" i="25"/>
  <x:c r="Q90" i="25"/>
  <x:c r="R90" i="25"/>
  <x:c r="A91" i="25"/>
  <x:c r="B91" i="25"/>
  <x:c r="C91" i="25"/>
  <x:c r="D91" i="25"/>
  <x:c r="E91" i="25"/>
  <x:c r="F91" i="25"/>
  <x:c r="G91" i="25"/>
  <x:c r="H91" i="25"/>
  <x:c r="I91" i="25"/>
  <x:c r="J91" i="25"/>
  <x:c r="K91" i="25"/>
  <x:c r="L91" i="25"/>
  <x:c r="M91" i="25"/>
  <x:c r="N91" i="25"/>
  <x:c r="P91" i="25"/>
  <x:c r="Q91" i="25"/>
  <x:c r="R91" i="25"/>
  <x:c r="A92" i="25"/>
  <x:c r="B92" i="25"/>
  <x:c r="C92" i="25"/>
  <x:c r="D92" i="25"/>
  <x:c r="E92" i="25"/>
  <x:c r="F92" i="25"/>
  <x:c r="G92" i="25"/>
  <x:c r="H92" i="25"/>
  <x:c r="I92" i="25"/>
  <x:c r="J92" i="25"/>
  <x:c r="K92" i="25"/>
  <x:c r="L92" i="25"/>
  <x:c r="M92" i="25"/>
  <x:c r="N92" i="25"/>
  <x:c r="P92" i="25"/>
  <x:c r="Q92" i="25"/>
  <x:c r="R92" i="25"/>
  <x:c r="A93" i="25"/>
  <x:c r="B93" i="25"/>
  <x:c r="C93" i="25"/>
  <x:c r="D93" i="25"/>
  <x:c r="E93" i="25"/>
  <x:c r="F93" i="25"/>
  <x:c r="G93" i="25"/>
  <x:c r="H93" i="25"/>
  <x:c r="I93" i="25"/>
  <x:c r="J93" i="25"/>
  <x:c r="K93" i="25"/>
  <x:c r="L93" i="25"/>
  <x:c r="M93" i="25"/>
  <x:c r="N93" i="25"/>
  <x:c r="P93" i="25"/>
  <x:c r="Q93" i="25"/>
  <x:c r="R93" i="25"/>
  <x:c r="A94" i="25"/>
  <x:c r="B94" i="25"/>
  <x:c r="C94" i="25"/>
  <x:c r="D94" i="25"/>
  <x:c r="E94" i="25"/>
  <x:c r="F94" i="25"/>
  <x:c r="G94" i="25"/>
  <x:c r="H94" i="25"/>
  <x:c r="I94" i="25"/>
  <x:c r="J94" i="25"/>
  <x:c r="K94" i="25"/>
  <x:c r="L94" i="25"/>
  <x:c r="M94" i="25"/>
  <x:c r="N94" i="25"/>
  <x:c r="P94" i="25"/>
  <x:c r="Q94" i="25"/>
  <x:c r="R94" i="25"/>
  <x:c r="A95" i="25"/>
  <x:c r="B95" i="25"/>
  <x:c r="C95" i="25"/>
  <x:c r="D95" i="25"/>
  <x:c r="E95" i="25"/>
  <x:c r="F95" i="25"/>
  <x:c r="G95" i="25"/>
  <x:c r="H95" i="25"/>
  <x:c r="I95" i="25"/>
  <x:c r="J95" i="25"/>
  <x:c r="K95" i="25"/>
  <x:c r="L95" i="25"/>
  <x:c r="M95" i="25"/>
  <x:c r="N95" i="25"/>
  <x:c r="P95" i="25"/>
  <x:c r="Q95" i="25"/>
  <x:c r="R95" i="25"/>
  <x:c r="A96" i="25"/>
  <x:c r="B96" i="25"/>
  <x:c r="C96" i="25"/>
  <x:c r="D96" i="25"/>
  <x:c r="E96" i="25"/>
  <x:c r="F96" i="25"/>
  <x:c r="G96" i="25"/>
  <x:c r="H96" i="25"/>
  <x:c r="I96" i="25"/>
  <x:c r="J96" i="25"/>
  <x:c r="K96" i="25"/>
  <x:c r="L96" i="25"/>
  <x:c r="M96" i="25"/>
  <x:c r="N96" i="25"/>
  <x:c r="P96" i="25"/>
  <x:c r="Q96" i="25"/>
  <x:c r="R96" i="25"/>
  <x:c r="A97" i="25"/>
  <x:c r="B97" i="25"/>
  <x:c r="C97" i="25"/>
  <x:c r="D97" i="25"/>
  <x:c r="E97" i="25"/>
  <x:c r="F97" i="25"/>
  <x:c r="G97" i="25"/>
  <x:c r="H97" i="25"/>
  <x:c r="I97" i="25"/>
  <x:c r="J97" i="25"/>
  <x:c r="K97" i="25"/>
  <x:c r="L97" i="25"/>
  <x:c r="M97" i="25"/>
  <x:c r="N97" i="25"/>
  <x:c r="P97" i="25"/>
  <x:c r="Q97" i="25"/>
  <x:c r="R97" i="25"/>
  <x:c r="A98" i="25"/>
  <x:c r="B98" i="25"/>
  <x:c r="C98" i="25"/>
  <x:c r="D98" i="25"/>
  <x:c r="E98" i="25"/>
  <x:c r="F98" i="25"/>
  <x:c r="G98" i="25"/>
  <x:c r="H98" i="25"/>
  <x:c r="I98" i="25"/>
  <x:c r="J98" i="25"/>
  <x:c r="K98" i="25"/>
  <x:c r="L98" i="25"/>
  <x:c r="M98" i="25"/>
  <x:c r="N98" i="25"/>
  <x:c r="P98" i="25"/>
  <x:c r="Q98" i="25"/>
  <x:c r="R98" i="25"/>
  <x:c r="A99" i="25"/>
  <x:c r="B99" i="25"/>
  <x:c r="C99" i="25"/>
  <x:c r="D99" i="25"/>
  <x:c r="E99" i="25"/>
  <x:c r="F99" i="25"/>
  <x:c r="G99" i="25"/>
  <x:c r="H99" i="25"/>
  <x:c r="I99" i="25"/>
  <x:c r="J99" i="25"/>
  <x:c r="K99" i="25"/>
  <x:c r="L99" i="25"/>
  <x:c r="M99" i="25"/>
  <x:c r="N99" i="25"/>
  <x:c r="P99" i="25"/>
  <x:c r="Q99" i="25"/>
  <x:c r="R99" i="25"/>
  <x:c r="A100" i="25"/>
  <x:c r="B100" i="25"/>
  <x:c r="C100" i="25"/>
  <x:c r="D100" i="25"/>
  <x:c r="E100" i="25"/>
  <x:c r="F100" i="25"/>
  <x:c r="G100" i="25"/>
  <x:c r="H100" i="25"/>
  <x:c r="I100" i="25"/>
  <x:c r="J100" i="25"/>
  <x:c r="K100" i="25"/>
  <x:c r="L100" i="25"/>
  <x:c r="M100" i="25"/>
  <x:c r="N100" i="25"/>
  <x:c r="P100" i="25"/>
  <x:c r="Q100" i="25"/>
  <x:c r="R100" i="25"/>
  <x:c r="A101" i="25"/>
  <x:c r="B101" i="25"/>
  <x:c r="C101" i="25"/>
  <x:c r="D101" i="25"/>
  <x:c r="E101" i="25"/>
  <x:c r="F101" i="25"/>
  <x:c r="G101" i="25"/>
  <x:c r="H101" i="25"/>
  <x:c r="I101" i="25"/>
  <x:c r="J101" i="25"/>
  <x:c r="K101" i="25"/>
  <x:c r="L101" i="25"/>
  <x:c r="M101" i="25"/>
  <x:c r="N101" i="25"/>
  <x:c r="P101" i="25"/>
  <x:c r="Q101" i="25"/>
  <x:c r="R101" i="25"/>
  <x:c r="A102" i="25"/>
  <x:c r="B102" i="25"/>
  <x:c r="C102" i="25"/>
  <x:c r="D102" i="25"/>
  <x:c r="E102" i="25"/>
  <x:c r="F102" i="25"/>
  <x:c r="G102" i="25"/>
  <x:c r="H102" i="25"/>
  <x:c r="I102" i="25"/>
  <x:c r="J102" i="25"/>
  <x:c r="K102" i="25"/>
  <x:c r="L102" i="25"/>
  <x:c r="M102" i="25"/>
  <x:c r="N102" i="25"/>
  <x:c r="P102" i="25"/>
  <x:c r="Q102" i="25"/>
  <x:c r="R102" i="25"/>
  <x:c r="A103" i="25"/>
  <x:c r="B103" i="25"/>
  <x:c r="C103" i="25"/>
  <x:c r="D103" i="25"/>
  <x:c r="E103" i="25"/>
  <x:c r="F103" i="25"/>
  <x:c r="G103" i="25"/>
  <x:c r="H103" i="25"/>
  <x:c r="I103" i="25"/>
  <x:c r="J103" i="25"/>
  <x:c r="K103" i="25"/>
  <x:c r="L103" i="25"/>
  <x:c r="M103" i="25"/>
  <x:c r="N103" i="25"/>
  <x:c r="P103" i="25"/>
  <x:c r="Q103" i="25"/>
  <x:c r="R103" i="25"/>
  <x:c r="A104" i="25"/>
  <x:c r="B104" i="25"/>
  <x:c r="C104" i="25"/>
  <x:c r="D104" i="25"/>
  <x:c r="E104" i="25"/>
  <x:c r="F104" i="25"/>
  <x:c r="G104" i="25"/>
  <x:c r="H104" i="25"/>
  <x:c r="I104" i="25"/>
  <x:c r="J104" i="25"/>
  <x:c r="K104" i="25"/>
  <x:c r="L104" i="25"/>
  <x:c r="M104" i="25"/>
  <x:c r="N104" i="25"/>
  <x:c r="P104" i="25"/>
  <x:c r="Q104" i="25"/>
  <x:c r="R104" i="25"/>
  <x:c r="A105" i="25"/>
  <x:c r="B105" i="25"/>
  <x:c r="C105" i="25"/>
  <x:c r="D105" i="25"/>
  <x:c r="E105" i="25"/>
  <x:c r="F105" i="25"/>
  <x:c r="G105" i="25"/>
  <x:c r="H105" i="25"/>
  <x:c r="I105" i="25"/>
  <x:c r="J105" i="25"/>
  <x:c r="K105" i="25"/>
  <x:c r="L105" i="25"/>
  <x:c r="M105" i="25"/>
  <x:c r="N105" i="25"/>
  <x:c r="P105" i="25"/>
  <x:c r="Q105" i="25"/>
  <x:c r="R105" i="25"/>
  <x:c r="A106" i="25"/>
  <x:c r="B106" i="25"/>
  <x:c r="C106" i="25"/>
  <x:c r="D106" i="25"/>
  <x:c r="E106" i="25"/>
  <x:c r="F106" i="25"/>
  <x:c r="G106" i="25"/>
  <x:c r="H106" i="25"/>
  <x:c r="I106" i="25"/>
  <x:c r="J106" i="25"/>
  <x:c r="K106" i="25"/>
  <x:c r="L106" i="25"/>
  <x:c r="M106" i="25"/>
  <x:c r="N106" i="25"/>
  <x:c r="P106" i="25"/>
  <x:c r="Q106" i="25"/>
  <x:c r="R106" i="25"/>
  <x:c r="A107" i="25"/>
  <x:c r="B107" i="25"/>
  <x:c r="C107" i="25"/>
  <x:c r="D107" i="25"/>
  <x:c r="E107" i="25"/>
  <x:c r="F107" i="25"/>
  <x:c r="G107" i="25"/>
  <x:c r="H107" i="25"/>
  <x:c r="I107" i="25"/>
  <x:c r="J107" i="25"/>
  <x:c r="K107" i="25"/>
  <x:c r="L107" i="25"/>
  <x:c r="M107" i="25"/>
  <x:c r="N107" i="25"/>
  <x:c r="P107" i="25"/>
  <x:c r="Q107" i="25"/>
  <x:c r="R107" i="25"/>
  <x:c r="A108" i="25"/>
  <x:c r="B108" i="25"/>
  <x:c r="C108" i="25"/>
  <x:c r="D108" i="25"/>
  <x:c r="E108" i="25"/>
  <x:c r="F108" i="25"/>
  <x:c r="G108" i="25"/>
  <x:c r="H108" i="25"/>
  <x:c r="I108" i="25"/>
  <x:c r="J108" i="25"/>
  <x:c r="K108" i="25"/>
  <x:c r="L108" i="25"/>
  <x:c r="M108" i="25"/>
  <x:c r="N108" i="25"/>
  <x:c r="P108" i="25"/>
  <x:c r="Q108" i="25"/>
  <x:c r="R108" i="25"/>
  <x:c r="A109" i="25"/>
  <x:c r="B109" i="25"/>
  <x:c r="C109" i="25"/>
  <x:c r="D109" i="25"/>
  <x:c r="E109" i="25"/>
  <x:c r="F109" i="25"/>
  <x:c r="G109" i="25"/>
  <x:c r="H109" i="25"/>
  <x:c r="I109" i="25"/>
  <x:c r="J109" i="25"/>
  <x:c r="K109" i="25"/>
  <x:c r="L109" i="25"/>
  <x:c r="M109" i="25"/>
  <x:c r="N109" i="25"/>
  <x:c r="P109" i="25"/>
  <x:c r="Q109" i="25"/>
  <x:c r="R109" i="25"/>
  <x:c r="A110" i="25"/>
  <x:c r="B110" i="25"/>
  <x:c r="C110" i="25"/>
  <x:c r="D110" i="25"/>
  <x:c r="E110" i="25"/>
  <x:c r="F110" i="25"/>
  <x:c r="G110" i="25"/>
  <x:c r="H110" i="25"/>
  <x:c r="I110" i="25"/>
  <x:c r="J110" i="25"/>
  <x:c r="K110" i="25"/>
  <x:c r="L110" i="25"/>
  <x:c r="M110" i="25"/>
  <x:c r="N110" i="25"/>
  <x:c r="P110" i="25"/>
  <x:c r="Q110" i="25"/>
  <x:c r="R110" i="25"/>
  <x:c r="A111" i="25"/>
  <x:c r="B111" i="25"/>
  <x:c r="C111" i="25"/>
  <x:c r="D111" i="25"/>
  <x:c r="E111" i="25"/>
  <x:c r="F111" i="25"/>
  <x:c r="G111" i="25"/>
  <x:c r="H111" i="25"/>
  <x:c r="I111" i="25"/>
  <x:c r="J111" i="25"/>
  <x:c r="K111" i="25"/>
  <x:c r="L111" i="25"/>
  <x:c r="M111" i="25"/>
  <x:c r="N111" i="25"/>
  <x:c r="P111" i="25"/>
  <x:c r="Q111" i="25"/>
  <x:c r="R111" i="25"/>
  <x:c r="A112" i="25"/>
  <x:c r="B112" i="25"/>
  <x:c r="C112" i="25"/>
  <x:c r="D112" i="25"/>
  <x:c r="E112" i="25"/>
  <x:c r="F112" i="25"/>
  <x:c r="G112" i="25"/>
  <x:c r="H112" i="25"/>
  <x:c r="I112" i="25"/>
  <x:c r="J112" i="25"/>
  <x:c r="K112" i="25"/>
  <x:c r="L112" i="25"/>
  <x:c r="M112" i="25"/>
  <x:c r="N112" i="25"/>
  <x:c r="P112" i="25"/>
  <x:c r="Q112" i="25"/>
  <x:c r="R112" i="25"/>
  <x:c r="A113" i="25"/>
  <x:c r="B113" i="25"/>
  <x:c r="C113" i="25"/>
  <x:c r="D113" i="25"/>
  <x:c r="E113" i="25"/>
  <x:c r="F113" i="25"/>
  <x:c r="G113" i="25"/>
  <x:c r="H113" i="25"/>
  <x:c r="I113" i="25"/>
  <x:c r="J113" i="25"/>
  <x:c r="K113" i="25"/>
  <x:c r="L113" i="25"/>
  <x:c r="M113" i="25"/>
  <x:c r="N113" i="25"/>
  <x:c r="P113" i="25"/>
  <x:c r="Q113" i="25"/>
  <x:c r="R113" i="25"/>
  <x:c r="A114" i="25"/>
  <x:c r="B114" i="25"/>
  <x:c r="C114" i="25"/>
  <x:c r="D114" i="25"/>
  <x:c r="E114" i="25"/>
  <x:c r="F114" i="25"/>
  <x:c r="G114" i="25"/>
  <x:c r="H114" i="25"/>
  <x:c r="I114" i="25"/>
  <x:c r="J114" i="25"/>
  <x:c r="K114" i="25"/>
  <x:c r="L114" i="25"/>
  <x:c r="M114" i="25"/>
  <x:c r="N114" i="25"/>
  <x:c r="P114" i="25"/>
  <x:c r="Q114" i="25"/>
  <x:c r="R114" i="25"/>
  <x:c r="A115" i="25"/>
  <x:c r="B115" i="25"/>
  <x:c r="C115" i="25"/>
  <x:c r="D115" i="25"/>
  <x:c r="E115" i="25"/>
  <x:c r="F115" i="25"/>
  <x:c r="G115" i="25"/>
  <x:c r="H115" i="25"/>
  <x:c r="I115" i="25"/>
  <x:c r="J115" i="25"/>
  <x:c r="K115" i="25"/>
  <x:c r="L115" i="25"/>
  <x:c r="M115" i="25"/>
  <x:c r="N115" i="25"/>
  <x:c r="P115" i="25"/>
  <x:c r="Q115" i="25"/>
  <x:c r="R115" i="25"/>
  <x:c r="A116" i="25"/>
  <x:c r="B116" i="25"/>
  <x:c r="C116" i="25"/>
  <x:c r="D116" i="25"/>
  <x:c r="E116" i="25"/>
  <x:c r="F116" i="25"/>
  <x:c r="G116" i="25"/>
  <x:c r="H116" i="25"/>
  <x:c r="I116" i="25"/>
  <x:c r="J116" i="25"/>
  <x:c r="K116" i="25"/>
  <x:c r="L116" i="25"/>
  <x:c r="M116" i="25"/>
  <x:c r="N116" i="25"/>
  <x:c r="P116" i="25"/>
  <x:c r="Q116" i="25"/>
  <x:c r="R116" i="25"/>
  <x:c r="A117" i="25"/>
  <x:c r="B117" i="25"/>
  <x:c r="C117" i="25"/>
  <x:c r="D117" i="25"/>
  <x:c r="E117" i="25"/>
  <x:c r="F117" i="25"/>
  <x:c r="G117" i="25"/>
  <x:c r="H117" i="25"/>
  <x:c r="I117" i="25"/>
  <x:c r="J117" i="25"/>
  <x:c r="K117" i="25"/>
  <x:c r="L117" i="25"/>
  <x:c r="M117" i="25"/>
  <x:c r="N117" i="25"/>
  <x:c r="P117" i="25"/>
  <x:c r="Q117" i="25"/>
  <x:c r="R117" i="25"/>
  <x:c r="A118" i="25"/>
  <x:c r="B118" i="25"/>
  <x:c r="C118" i="25"/>
  <x:c r="D118" i="25"/>
  <x:c r="E118" i="25"/>
  <x:c r="F118" i="25"/>
  <x:c r="G118" i="25"/>
  <x:c r="H118" i="25"/>
  <x:c r="I118" i="25"/>
  <x:c r="J118" i="25"/>
  <x:c r="K118" i="25"/>
  <x:c r="L118" i="25"/>
  <x:c r="M118" i="25"/>
  <x:c r="N118" i="25"/>
  <x:c r="P118" i="25"/>
  <x:c r="Q118" i="25"/>
  <x:c r="R118" i="25"/>
  <x:c r="A119" i="25"/>
  <x:c r="B119" i="25"/>
  <x:c r="C119" i="25"/>
  <x:c r="D119" i="25"/>
  <x:c r="E119" i="25"/>
  <x:c r="F119" i="25"/>
  <x:c r="G119" i="25"/>
  <x:c r="H119" i="25"/>
  <x:c r="I119" i="25"/>
  <x:c r="J119" i="25"/>
  <x:c r="K119" i="25"/>
  <x:c r="L119" i="25"/>
  <x:c r="M119" i="25"/>
  <x:c r="N119" i="25"/>
  <x:c r="P119" i="25"/>
  <x:c r="Q119" i="25"/>
  <x:c r="R119" i="25"/>
  <x:c r="A120" i="25"/>
  <x:c r="B120" i="25"/>
  <x:c r="C120" i="25"/>
  <x:c r="D120" i="25"/>
  <x:c r="E120" i="25"/>
  <x:c r="F120" i="25"/>
  <x:c r="G120" i="25"/>
  <x:c r="H120" i="25"/>
  <x:c r="I120" i="25"/>
  <x:c r="J120" i="25"/>
  <x:c r="K120" i="25"/>
  <x:c r="L120" i="25"/>
  <x:c r="M120" i="25"/>
  <x:c r="N120" i="25"/>
  <x:c r="P120" i="25"/>
  <x:c r="Q120" i="25"/>
  <x:c r="R120" i="25"/>
  <x:c r="A121" i="25"/>
  <x:c r="B121" i="25"/>
  <x:c r="C121" i="25"/>
  <x:c r="D121" i="25"/>
  <x:c r="E121" i="25"/>
  <x:c r="F121" i="25"/>
  <x:c r="G121" i="25"/>
  <x:c r="H121" i="25"/>
  <x:c r="I121" i="25"/>
  <x:c r="J121" i="25"/>
  <x:c r="K121" i="25"/>
  <x:c r="L121" i="25"/>
  <x:c r="M121" i="25"/>
  <x:c r="N121" i="25"/>
  <x:c r="P121" i="25"/>
  <x:c r="Q121" i="25"/>
  <x:c r="R121" i="25"/>
  <x:c r="A122" i="25"/>
  <x:c r="B122" i="25"/>
  <x:c r="C122" i="25"/>
  <x:c r="D122" i="25"/>
  <x:c r="E122" i="25"/>
  <x:c r="F122" i="25"/>
  <x:c r="G122" i="25"/>
  <x:c r="H122" i="25"/>
  <x:c r="I122" i="25"/>
  <x:c r="J122" i="25"/>
  <x:c r="K122" i="25"/>
  <x:c r="L122" i="25"/>
  <x:c r="M122" i="25"/>
  <x:c r="N122" i="25"/>
  <x:c r="P122" i="25"/>
  <x:c r="Q122" i="25"/>
  <x:c r="R122" i="25"/>
  <x:c r="A123" i="25"/>
  <x:c r="B123" i="25"/>
  <x:c r="C123" i="25"/>
  <x:c r="D123" i="25"/>
  <x:c r="E123" i="25"/>
  <x:c r="F123" i="25"/>
  <x:c r="G123" i="25"/>
  <x:c r="H123" i="25"/>
  <x:c r="I123" i="25"/>
  <x:c r="J123" i="25"/>
  <x:c r="K123" i="25"/>
  <x:c r="L123" i="25"/>
  <x:c r="M123" i="25"/>
  <x:c r="N123" i="25"/>
  <x:c r="P123" i="25"/>
  <x:c r="Q123" i="25"/>
  <x:c r="R123" i="25"/>
  <x:c r="A124" i="25"/>
  <x:c r="B124" i="25"/>
  <x:c r="C124" i="25"/>
  <x:c r="D124" i="25"/>
  <x:c r="E124" i="25"/>
  <x:c r="F124" i="25"/>
  <x:c r="G124" i="25"/>
  <x:c r="H124" i="25"/>
  <x:c r="I124" i="25"/>
  <x:c r="J124" i="25"/>
  <x:c r="K124" i="25"/>
  <x:c r="L124" i="25"/>
  <x:c r="M124" i="25"/>
  <x:c r="N124" i="25"/>
  <x:c r="P124" i="25"/>
  <x:c r="Q124" i="25"/>
  <x:c r="R124" i="25"/>
  <x:c r="A125" i="25"/>
  <x:c r="B125" i="25"/>
  <x:c r="C125" i="25"/>
  <x:c r="D125" i="25"/>
  <x:c r="E125" i="25"/>
  <x:c r="F125" i="25"/>
  <x:c r="G125" i="25"/>
  <x:c r="H125" i="25"/>
  <x:c r="I125" i="25"/>
  <x:c r="J125" i="25"/>
  <x:c r="K125" i="25"/>
  <x:c r="L125" i="25"/>
  <x:c r="M125" i="25"/>
  <x:c r="N125" i="25"/>
  <x:c r="P125" i="25"/>
  <x:c r="Q125" i="25"/>
  <x:c r="R125" i="25"/>
  <x:c r="A126" i="25"/>
  <x:c r="B126" i="25"/>
  <x:c r="C126" i="25"/>
  <x:c r="D126" i="25"/>
  <x:c r="E126" i="25"/>
  <x:c r="F126" i="25"/>
  <x:c r="G126" i="25"/>
  <x:c r="H126" i="25"/>
  <x:c r="I126" i="25"/>
  <x:c r="J126" i="25"/>
  <x:c r="K126" i="25"/>
  <x:c r="L126" i="25"/>
  <x:c r="M126" i="25"/>
  <x:c r="N126" i="25"/>
  <x:c r="P126" i="25"/>
  <x:c r="Q126" i="25"/>
  <x:c r="R126" i="25"/>
  <x:c r="A127" i="25"/>
  <x:c r="B127" i="25"/>
  <x:c r="C127" i="25"/>
  <x:c r="D127" i="25"/>
  <x:c r="E127" i="25"/>
  <x:c r="F127" i="25"/>
  <x:c r="G127" i="25"/>
  <x:c r="H127" i="25"/>
  <x:c r="I127" i="25"/>
  <x:c r="J127" i="25"/>
  <x:c r="K127" i="25"/>
  <x:c r="L127" i="25"/>
  <x:c r="M127" i="25"/>
  <x:c r="N127" i="25"/>
  <x:c r="P127" i="25"/>
  <x:c r="Q127" i="25"/>
  <x:c r="R127" i="25"/>
  <x:c r="A128" i="25"/>
  <x:c r="B128" i="25"/>
  <x:c r="C128" i="25"/>
  <x:c r="D128" i="25"/>
  <x:c r="E128" i="25"/>
  <x:c r="F128" i="25"/>
  <x:c r="G128" i="25"/>
  <x:c r="H128" i="25"/>
  <x:c r="I128" i="25"/>
  <x:c r="J128" i="25"/>
  <x:c r="K128" i="25"/>
  <x:c r="L128" i="25"/>
  <x:c r="M128" i="25"/>
  <x:c r="N128" i="25"/>
  <x:c r="P128" i="25"/>
  <x:c r="Q128" i="25"/>
  <x:c r="R128" i="25"/>
  <x:c r="A129" i="25"/>
  <x:c r="B129" i="25"/>
  <x:c r="C129" i="25"/>
  <x:c r="D129" i="25"/>
  <x:c r="E129" i="25"/>
  <x:c r="F129" i="25"/>
  <x:c r="G129" i="25"/>
  <x:c r="H129" i="25"/>
  <x:c r="I129" i="25"/>
  <x:c r="J129" i="25"/>
  <x:c r="K129" i="25"/>
  <x:c r="L129" i="25"/>
  <x:c r="M129" i="25"/>
  <x:c r="N129" i="25"/>
  <x:c r="P129" i="25"/>
  <x:c r="Q129" i="25"/>
  <x:c r="R129" i="25"/>
  <x:c r="A130" i="25"/>
  <x:c r="B130" i="25"/>
  <x:c r="C130" i="25"/>
  <x:c r="D130" i="25"/>
  <x:c r="E130" i="25"/>
  <x:c r="F130" i="25"/>
  <x:c r="G130" i="25"/>
  <x:c r="H130" i="25"/>
  <x:c r="I130" i="25"/>
  <x:c r="J130" i="25"/>
  <x:c r="K130" i="25"/>
  <x:c r="L130" i="25"/>
  <x:c r="M130" i="25"/>
  <x:c r="N130" i="25"/>
  <x:c r="P130" i="25"/>
  <x:c r="Q130" i="25"/>
  <x:c r="R130" i="25"/>
  <x:c r="A131" i="25"/>
  <x:c r="B131" i="25"/>
  <x:c r="C131" i="25"/>
  <x:c r="D131" i="25"/>
  <x:c r="E131" i="25"/>
  <x:c r="F131" i="25"/>
  <x:c r="G131" i="25"/>
  <x:c r="H131" i="25"/>
  <x:c r="I131" i="25"/>
  <x:c r="J131" i="25"/>
  <x:c r="K131" i="25"/>
  <x:c r="L131" i="25"/>
  <x:c r="M131" i="25"/>
  <x:c r="N131" i="25"/>
  <x:c r="P131" i="25"/>
  <x:c r="Q131" i="25"/>
  <x:c r="R131" i="25"/>
  <x:c r="A132" i="25"/>
  <x:c r="B132" i="25"/>
  <x:c r="C132" i="25"/>
  <x:c r="D132" i="25"/>
  <x:c r="E132" i="25"/>
  <x:c r="F132" i="25"/>
  <x:c r="G132" i="25"/>
  <x:c r="H132" i="25"/>
  <x:c r="I132" i="25"/>
  <x:c r="J132" i="25"/>
  <x:c r="K132" i="25"/>
  <x:c r="L132" i="25"/>
  <x:c r="M132" i="25"/>
  <x:c r="N132" i="25"/>
  <x:c r="P132" i="25"/>
  <x:c r="Q132" i="25"/>
  <x:c r="R132" i="25"/>
  <x:c r="A133" i="25"/>
  <x:c r="B133" i="25"/>
  <x:c r="C133" i="25"/>
  <x:c r="D133" i="25"/>
  <x:c r="E133" i="25"/>
  <x:c r="F133" i="25"/>
  <x:c r="G133" i="25"/>
  <x:c r="H133" i="25"/>
  <x:c r="I133" i="25"/>
  <x:c r="J133" i="25"/>
  <x:c r="K133" i="25"/>
  <x:c r="L133" i="25"/>
  <x:c r="M133" i="25"/>
  <x:c r="N133" i="25"/>
  <x:c r="P133" i="25"/>
  <x:c r="Q133" i="25"/>
  <x:c r="R133" i="25"/>
  <x:c r="A134" i="25"/>
  <x:c r="B134" i="25"/>
  <x:c r="C134" i="25"/>
  <x:c r="D134" i="25"/>
  <x:c r="E134" i="25"/>
  <x:c r="F134" i="25"/>
  <x:c r="G134" i="25"/>
  <x:c r="H134" i="25"/>
  <x:c r="I134" i="25"/>
  <x:c r="J134" i="25"/>
  <x:c r="K134" i="25"/>
  <x:c r="L134" i="25"/>
  <x:c r="M134" i="25"/>
  <x:c r="N134" i="25"/>
  <x:c r="P134" i="25"/>
  <x:c r="Q134" i="25"/>
  <x:c r="R134" i="25"/>
  <x:c r="A135" i="25"/>
  <x:c r="B135" i="25"/>
  <x:c r="C135" i="25"/>
  <x:c r="D135" i="25"/>
  <x:c r="E135" i="25"/>
  <x:c r="F135" i="25"/>
  <x:c r="G135" i="25"/>
  <x:c r="H135" i="25"/>
  <x:c r="I135" i="25"/>
  <x:c r="J135" i="25"/>
  <x:c r="K135" i="25"/>
  <x:c r="L135" i="25"/>
  <x:c r="M135" i="25"/>
  <x:c r="N135" i="25"/>
  <x:c r="P135" i="25"/>
  <x:c r="Q135" i="25"/>
  <x:c r="R135" i="25"/>
  <x:c r="A136" i="25"/>
  <x:c r="B136" i="25"/>
  <x:c r="C136" i="25"/>
  <x:c r="D136" i="25"/>
  <x:c r="E136" i="25"/>
  <x:c r="F136" i="25"/>
  <x:c r="G136" i="25"/>
  <x:c r="H136" i="25"/>
  <x:c r="I136" i="25"/>
  <x:c r="J136" i="25"/>
  <x:c r="K136" i="25"/>
  <x:c r="L136" i="25"/>
  <x:c r="M136" i="25"/>
  <x:c r="N136" i="25"/>
  <x:c r="P136" i="25"/>
  <x:c r="Q136" i="25"/>
  <x:c r="R136" i="25"/>
  <x:c r="A137" i="25"/>
  <x:c r="B137" i="25"/>
  <x:c r="C137" i="25"/>
  <x:c r="D137" i="25"/>
  <x:c r="E137" i="25"/>
  <x:c r="F137" i="25"/>
  <x:c r="G137" i="25"/>
  <x:c r="H137" i="25"/>
  <x:c r="I137" i="25"/>
  <x:c r="J137" i="25"/>
  <x:c r="K137" i="25"/>
  <x:c r="L137" i="25"/>
  <x:c r="M137" i="25"/>
  <x:c r="N137" i="25"/>
  <x:c r="P137" i="25"/>
  <x:c r="Q137" i="25"/>
  <x:c r="R137" i="25"/>
  <x:c r="A138" i="25"/>
  <x:c r="B138" i="25"/>
  <x:c r="C138" i="25"/>
  <x:c r="D138" i="25"/>
  <x:c r="E138" i="25"/>
  <x:c r="F138" i="25"/>
  <x:c r="G138" i="25"/>
  <x:c r="H138" i="25"/>
  <x:c r="I138" i="25"/>
  <x:c r="J138" i="25"/>
  <x:c r="K138" i="25"/>
  <x:c r="L138" i="25"/>
  <x:c r="M138" i="25"/>
  <x:c r="N138" i="25"/>
  <x:c r="P138" i="25"/>
  <x:c r="Q138" i="25"/>
  <x:c r="R138" i="25"/>
  <x:c r="A139" i="25"/>
  <x:c r="B139" i="25"/>
  <x:c r="C139" i="25"/>
  <x:c r="D139" i="25"/>
  <x:c r="E139" i="25"/>
  <x:c r="F139" i="25"/>
  <x:c r="G139" i="25"/>
  <x:c r="H139" i="25"/>
  <x:c r="I139" i="25"/>
  <x:c r="J139" i="25"/>
  <x:c r="K139" i="25"/>
  <x:c r="L139" i="25"/>
  <x:c r="M139" i="25"/>
  <x:c r="N139" i="25"/>
  <x:c r="P139" i="25"/>
  <x:c r="Q139" i="25"/>
  <x:c r="R139" i="25"/>
  <x:c r="A140" i="25"/>
  <x:c r="B140" i="25"/>
  <x:c r="C140" i="25"/>
  <x:c r="D140" i="25"/>
  <x:c r="E140" i="25"/>
  <x:c r="F140" i="25"/>
  <x:c r="G140" i="25"/>
  <x:c r="H140" i="25"/>
  <x:c r="I140" i="25"/>
  <x:c r="J140" i="25"/>
  <x:c r="K140" i="25"/>
  <x:c r="L140" i="25"/>
  <x:c r="M140" i="25"/>
  <x:c r="N140" i="25"/>
  <x:c r="P140" i="25"/>
  <x:c r="Q140" i="25"/>
  <x:c r="R140" i="25"/>
  <x:c r="A141" i="25"/>
  <x:c r="B141" i="25"/>
  <x:c r="C141" i="25"/>
  <x:c r="D141" i="25"/>
  <x:c r="E141" i="25"/>
  <x:c r="F141" i="25"/>
  <x:c r="G141" i="25"/>
  <x:c r="H141" i="25"/>
  <x:c r="I141" i="25"/>
  <x:c r="J141" i="25"/>
  <x:c r="K141" i="25"/>
  <x:c r="L141" i="25"/>
  <x:c r="M141" i="25"/>
  <x:c r="N141" i="25"/>
  <x:c r="P141" i="25"/>
  <x:c r="Q141" i="25"/>
  <x:c r="R141" i="25"/>
  <x:c r="A142" i="25"/>
  <x:c r="B142" i="25"/>
  <x:c r="C142" i="25"/>
  <x:c r="D142" i="25"/>
  <x:c r="E142" i="25"/>
  <x:c r="F142" i="25"/>
  <x:c r="G142" i="25"/>
  <x:c r="H142" i="25"/>
  <x:c r="I142" i="25"/>
  <x:c r="J142" i="25"/>
  <x:c r="K142" i="25"/>
  <x:c r="L142" i="25"/>
  <x:c r="M142" i="25"/>
  <x:c r="N142" i="25"/>
  <x:c r="P142" i="25"/>
  <x:c r="Q142" i="25"/>
  <x:c r="R142" i="25"/>
  <x:c r="A143" i="25"/>
  <x:c r="B143" i="25"/>
  <x:c r="C143" i="25"/>
  <x:c r="D143" i="25"/>
  <x:c r="E143" i="25"/>
  <x:c r="F143" i="25"/>
  <x:c r="G143" i="25"/>
  <x:c r="H143" i="25"/>
  <x:c r="I143" i="25"/>
  <x:c r="J143" i="25"/>
  <x:c r="K143" i="25"/>
  <x:c r="L143" i="25"/>
  <x:c r="M143" i="25"/>
  <x:c r="N143" i="25"/>
  <x:c r="P143" i="25"/>
  <x:c r="Q143" i="25"/>
  <x:c r="R143" i="25"/>
  <x:c r="A144" i="25"/>
  <x:c r="B144" i="25"/>
  <x:c r="C144" i="25"/>
  <x:c r="D144" i="25"/>
  <x:c r="E144" i="25"/>
  <x:c r="F144" i="25"/>
  <x:c r="G144" i="25"/>
  <x:c r="H144" i="25"/>
  <x:c r="I144" i="25"/>
  <x:c r="J144" i="25"/>
  <x:c r="K144" i="25"/>
  <x:c r="L144" i="25"/>
  <x:c r="M144" i="25"/>
  <x:c r="N144" i="25"/>
  <x:c r="P144" i="25"/>
  <x:c r="Q144" i="25"/>
  <x:c r="R144" i="25"/>
  <x:c r="A145" i="25"/>
  <x:c r="B145" i="25"/>
  <x:c r="C145" i="25"/>
  <x:c r="D145" i="25"/>
  <x:c r="E145" i="25"/>
  <x:c r="F145" i="25"/>
  <x:c r="G145" i="25"/>
  <x:c r="H145" i="25"/>
  <x:c r="I145" i="25"/>
  <x:c r="J145" i="25"/>
  <x:c r="K145" i="25"/>
  <x:c r="L145" i="25"/>
  <x:c r="M145" i="25"/>
  <x:c r="N145" i="25"/>
  <x:c r="P145" i="25"/>
  <x:c r="Q145" i="25"/>
  <x:c r="R145" i="25"/>
  <x:c r="A146" i="25"/>
  <x:c r="B146" i="25"/>
  <x:c r="C146" i="25"/>
  <x:c r="D146" i="25"/>
  <x:c r="E146" i="25"/>
  <x:c r="F146" i="25"/>
  <x:c r="G146" i="25"/>
  <x:c r="H146" i="25"/>
  <x:c r="I146" i="25"/>
  <x:c r="J146" i="25"/>
  <x:c r="K146" i="25"/>
  <x:c r="L146" i="25"/>
  <x:c r="M146" i="25"/>
  <x:c r="N146" i="25"/>
  <x:c r="P146" i="25"/>
  <x:c r="Q146" i="25"/>
  <x:c r="R146" i="25"/>
  <x:c r="A147" i="25"/>
  <x:c r="B147" i="25"/>
  <x:c r="C147" i="25"/>
  <x:c r="D147" i="25"/>
  <x:c r="E147" i="25"/>
  <x:c r="F147" i="25"/>
  <x:c r="G147" i="25"/>
  <x:c r="H147" i="25"/>
  <x:c r="I147" i="25"/>
  <x:c r="J147" i="25"/>
  <x:c r="K147" i="25"/>
  <x:c r="L147" i="25"/>
  <x:c r="M147" i="25"/>
  <x:c r="N147" i="25"/>
  <x:c r="P147" i="25"/>
  <x:c r="Q147" i="25"/>
  <x:c r="R147" i="25"/>
  <x:c r="A148" i="25"/>
  <x:c r="B148" i="25"/>
  <x:c r="C148" i="25"/>
  <x:c r="D148" i="25"/>
  <x:c r="E148" i="25"/>
  <x:c r="F148" i="25"/>
  <x:c r="G148" i="25"/>
  <x:c r="H148" i="25"/>
  <x:c r="I148" i="25"/>
  <x:c r="J148" i="25"/>
  <x:c r="K148" i="25"/>
  <x:c r="L148" i="25"/>
  <x:c r="M148" i="25"/>
  <x:c r="N148" i="25"/>
  <x:c r="P148" i="25"/>
  <x:c r="Q148" i="25"/>
  <x:c r="R148" i="25"/>
  <x:c r="A149" i="25"/>
  <x:c r="B149" i="25"/>
  <x:c r="C149" i="25"/>
  <x:c r="D149" i="25"/>
  <x:c r="E149" i="25"/>
  <x:c r="F149" i="25"/>
  <x:c r="G149" i="25"/>
  <x:c r="H149" i="25"/>
  <x:c r="I149" i="25"/>
  <x:c r="J149" i="25"/>
  <x:c r="K149" i="25"/>
  <x:c r="L149" i="25"/>
  <x:c r="M149" i="25"/>
  <x:c r="N149" i="25"/>
  <x:c r="P149" i="25"/>
  <x:c r="Q149" i="25"/>
  <x:c r="R149" i="25"/>
  <x:c r="A150" i="25"/>
  <x:c r="B150" i="25"/>
  <x:c r="C150" i="25"/>
  <x:c r="D150" i="25"/>
  <x:c r="E150" i="25"/>
  <x:c r="F150" i="25"/>
  <x:c r="G150" i="25"/>
  <x:c r="H150" i="25"/>
  <x:c r="I150" i="25"/>
  <x:c r="J150" i="25"/>
  <x:c r="K150" i="25"/>
  <x:c r="L150" i="25"/>
  <x:c r="M150" i="25"/>
  <x:c r="N150" i="25"/>
  <x:c r="P150" i="25"/>
  <x:c r="Q150" i="25"/>
  <x:c r="R150" i="25"/>
  <x:c r="A151" i="25"/>
  <x:c r="B151" i="25"/>
  <x:c r="C151" i="25"/>
  <x:c r="D151" i="25"/>
  <x:c r="E151" i="25"/>
  <x:c r="F151" i="25"/>
  <x:c r="G151" i="25"/>
  <x:c r="H151" i="25"/>
  <x:c r="I151" i="25"/>
  <x:c r="J151" i="25"/>
  <x:c r="K151" i="25"/>
  <x:c r="L151" i="25"/>
  <x:c r="M151" i="25"/>
  <x:c r="N151" i="25"/>
  <x:c r="P151" i="25"/>
  <x:c r="Q151" i="25"/>
  <x:c r="R151" i="25"/>
  <x:c r="A152" i="25"/>
  <x:c r="B152" i="25"/>
  <x:c r="C152" i="25"/>
  <x:c r="D152" i="25"/>
  <x:c r="E152" i="25"/>
  <x:c r="F152" i="25"/>
  <x:c r="G152" i="25"/>
  <x:c r="H152" i="25"/>
  <x:c r="I152" i="25"/>
  <x:c r="J152" i="25"/>
  <x:c r="K152" i="25"/>
  <x:c r="L152" i="25"/>
  <x:c r="M152" i="25"/>
  <x:c r="N152" i="25"/>
  <x:c r="P152" i="25"/>
  <x:c r="Q152" i="25"/>
  <x:c r="R152" i="25"/>
  <x:c r="A153" i="25"/>
  <x:c r="B153" i="25"/>
  <x:c r="C153" i="25"/>
  <x:c r="D153" i="25"/>
  <x:c r="E153" i="25"/>
  <x:c r="F153" i="25"/>
  <x:c r="G153" i="25"/>
  <x:c r="H153" i="25"/>
  <x:c r="I153" i="25"/>
  <x:c r="J153" i="25"/>
  <x:c r="K153" i="25"/>
  <x:c r="L153" i="25"/>
  <x:c r="M153" i="25"/>
  <x:c r="N153" i="25"/>
  <x:c r="P153" i="25"/>
  <x:c r="Q153" i="25"/>
  <x:c r="R153" i="25"/>
  <x:c r="A154" i="25"/>
  <x:c r="B154" i="25"/>
  <x:c r="C154" i="25"/>
  <x:c r="D154" i="25"/>
  <x:c r="E154" i="25"/>
  <x:c r="F154" i="25"/>
  <x:c r="G154" i="25"/>
  <x:c r="H154" i="25"/>
  <x:c r="I154" i="25"/>
  <x:c r="J154" i="25"/>
  <x:c r="K154" i="25"/>
  <x:c r="L154" i="25"/>
  <x:c r="M154" i="25"/>
  <x:c r="N154" i="25"/>
  <x:c r="P154" i="25"/>
  <x:c r="Q154" i="25"/>
  <x:c r="R154" i="25"/>
  <x:c r="A155" i="25"/>
  <x:c r="B155" i="25"/>
  <x:c r="C155" i="25"/>
  <x:c r="D155" i="25"/>
  <x:c r="E155" i="25"/>
  <x:c r="F155" i="25"/>
  <x:c r="G155" i="25"/>
  <x:c r="H155" i="25"/>
  <x:c r="I155" i="25"/>
  <x:c r="J155" i="25"/>
  <x:c r="K155" i="25"/>
  <x:c r="L155" i="25"/>
  <x:c r="M155" i="25"/>
  <x:c r="N155" i="25"/>
  <x:c r="P155" i="25"/>
  <x:c r="Q155" i="25"/>
  <x:c r="R155" i="25"/>
  <x:c r="A156" i="25"/>
  <x:c r="B156" i="25"/>
  <x:c r="C156" i="25"/>
  <x:c r="D156" i="25"/>
  <x:c r="E156" i="25"/>
  <x:c r="F156" i="25"/>
  <x:c r="G156" i="25"/>
  <x:c r="H156" i="25"/>
  <x:c r="I156" i="25"/>
  <x:c r="J156" i="25"/>
  <x:c r="K156" i="25"/>
  <x:c r="L156" i="25"/>
  <x:c r="M156" i="25"/>
  <x:c r="N156" i="25"/>
  <x:c r="P156" i="25"/>
  <x:c r="Q156" i="25"/>
  <x:c r="R156" i="25"/>
  <x:c r="A157" i="25"/>
  <x:c r="B157" i="25"/>
  <x:c r="C157" i="25"/>
  <x:c r="D157" i="25"/>
  <x:c r="E157" i="25"/>
  <x:c r="F157" i="25"/>
  <x:c r="G157" i="25"/>
  <x:c r="H157" i="25"/>
  <x:c r="I157" i="25"/>
  <x:c r="J157" i="25"/>
  <x:c r="K157" i="25"/>
  <x:c r="L157" i="25"/>
  <x:c r="M157" i="25"/>
  <x:c r="N157" i="25"/>
  <x:c r="P157" i="25"/>
  <x:c r="Q157" i="25"/>
  <x:c r="R157" i="25"/>
  <x:c r="A158" i="25"/>
  <x:c r="B158" i="25"/>
  <x:c r="C158" i="25"/>
  <x:c r="D158" i="25"/>
  <x:c r="E158" i="25"/>
  <x:c r="F158" i="25"/>
  <x:c r="G158" i="25"/>
  <x:c r="H158" i="25"/>
  <x:c r="I158" i="25"/>
  <x:c r="J158" i="25"/>
  <x:c r="K158" i="25"/>
  <x:c r="L158" i="25"/>
  <x:c r="M158" i="25"/>
  <x:c r="N158" i="25"/>
  <x:c r="P158" i="25"/>
  <x:c r="Q158" i="25"/>
  <x:c r="R158" i="25"/>
  <x:c r="A159" i="25"/>
  <x:c r="B159" i="25"/>
  <x:c r="C159" i="25"/>
  <x:c r="D159" i="25"/>
  <x:c r="E159" i="25"/>
  <x:c r="F159" i="25"/>
  <x:c r="G159" i="25"/>
  <x:c r="H159" i="25"/>
  <x:c r="I159" i="25"/>
  <x:c r="J159" i="25"/>
  <x:c r="K159" i="25"/>
  <x:c r="L159" i="25"/>
  <x:c r="M159" i="25"/>
  <x:c r="N159" i="25"/>
  <x:c r="P159" i="25"/>
  <x:c r="Q159" i="25"/>
  <x:c r="R159" i="25"/>
  <x:c r="A160" i="25"/>
  <x:c r="B160" i="25"/>
  <x:c r="C160" i="25"/>
  <x:c r="D160" i="25"/>
  <x:c r="E160" i="25"/>
  <x:c r="F160" i="25"/>
  <x:c r="G160" i="25"/>
  <x:c r="H160" i="25"/>
  <x:c r="I160" i="25"/>
  <x:c r="J160" i="25"/>
  <x:c r="K160" i="25"/>
  <x:c r="L160" i="25"/>
  <x:c r="M160" i="25"/>
  <x:c r="N160" i="25"/>
  <x:c r="P160" i="25"/>
  <x:c r="Q160" i="25"/>
  <x:c r="R160" i="25"/>
  <x:c r="A161" i="25"/>
  <x:c r="B161" i="25"/>
  <x:c r="C161" i="25"/>
  <x:c r="D161" i="25"/>
  <x:c r="E161" i="25"/>
  <x:c r="F161" i="25"/>
  <x:c r="G161" i="25"/>
  <x:c r="H161" i="25"/>
  <x:c r="I161" i="25"/>
  <x:c r="J161" i="25"/>
  <x:c r="K161" i="25"/>
  <x:c r="L161" i="25"/>
  <x:c r="M161" i="25"/>
  <x:c r="N161" i="25"/>
  <x:c r="P161" i="25"/>
  <x:c r="Q161" i="25"/>
  <x:c r="R161" i="25"/>
  <x:c r="A162" i="25"/>
  <x:c r="B162" i="25"/>
  <x:c r="C162" i="25"/>
  <x:c r="D162" i="25"/>
  <x:c r="E162" i="25"/>
  <x:c r="F162" i="25"/>
  <x:c r="G162" i="25"/>
  <x:c r="H162" i="25"/>
  <x:c r="I162" i="25"/>
  <x:c r="J162" i="25"/>
  <x:c r="K162" i="25"/>
  <x:c r="L162" i="25"/>
  <x:c r="M162" i="25"/>
  <x:c r="N162" i="25"/>
  <x:c r="P162" i="25"/>
  <x:c r="Q162" i="25"/>
  <x:c r="R162" i="25"/>
  <x:c r="A163" i="25"/>
  <x:c r="B163" i="25"/>
  <x:c r="C163" i="25"/>
  <x:c r="D163" i="25"/>
  <x:c r="E163" i="25"/>
  <x:c r="F163" i="25"/>
  <x:c r="G163" i="25"/>
  <x:c r="H163" i="25"/>
  <x:c r="I163" i="25"/>
  <x:c r="J163" i="25"/>
  <x:c r="K163" i="25"/>
  <x:c r="L163" i="25"/>
  <x:c r="M163" i="25"/>
  <x:c r="N163" i="25"/>
  <x:c r="P163" i="25"/>
  <x:c r="Q163" i="25"/>
  <x:c r="R163" i="25"/>
  <x:c r="A164" i="25"/>
  <x:c r="B164" i="25"/>
  <x:c r="C164" i="25"/>
  <x:c r="D164" i="25"/>
  <x:c r="E164" i="25"/>
  <x:c r="F164" i="25"/>
  <x:c r="G164" i="25"/>
  <x:c r="H164" i="25"/>
  <x:c r="I164" i="25"/>
  <x:c r="J164" i="25"/>
  <x:c r="K164" i="25"/>
  <x:c r="L164" i="25"/>
  <x:c r="M164" i="25"/>
  <x:c r="N164" i="25"/>
  <x:c r="P164" i="25"/>
  <x:c r="Q164" i="25"/>
  <x:c r="R164" i="25"/>
  <x:c r="A165" i="25"/>
  <x:c r="B165" i="25"/>
  <x:c r="C165" i="25"/>
  <x:c r="D165" i="25"/>
  <x:c r="E165" i="25"/>
  <x:c r="F165" i="25"/>
  <x:c r="G165" i="25"/>
  <x:c r="H165" i="25"/>
  <x:c r="I165" i="25"/>
  <x:c r="J165" i="25"/>
  <x:c r="K165" i="25"/>
  <x:c r="L165" i="25"/>
  <x:c r="M165" i="25"/>
  <x:c r="N165" i="25"/>
  <x:c r="P165" i="25"/>
  <x:c r="Q165" i="25"/>
  <x:c r="R165" i="25"/>
  <x:c r="A166" i="25"/>
  <x:c r="B166" i="25"/>
  <x:c r="C166" i="25"/>
  <x:c r="D166" i="25"/>
  <x:c r="E166" i="25"/>
  <x:c r="F166" i="25"/>
  <x:c r="G166" i="25"/>
  <x:c r="H166" i="25"/>
  <x:c r="I166" i="25"/>
  <x:c r="J166" i="25"/>
  <x:c r="K166" i="25"/>
  <x:c r="L166" i="25"/>
  <x:c r="M166" i="25"/>
  <x:c r="N166" i="25"/>
  <x:c r="P166" i="25"/>
  <x:c r="Q166" i="25"/>
  <x:c r="R166" i="25"/>
  <x:c r="A167" i="25"/>
  <x:c r="B167" i="25"/>
  <x:c r="C167" i="25"/>
  <x:c r="D167" i="25"/>
  <x:c r="E167" i="25"/>
  <x:c r="F167" i="25"/>
  <x:c r="G167" i="25"/>
  <x:c r="H167" i="25"/>
  <x:c r="I167" i="25"/>
  <x:c r="J167" i="25"/>
  <x:c r="K167" i="25"/>
  <x:c r="L167" i="25"/>
  <x:c r="M167" i="25"/>
  <x:c r="N167" i="25"/>
  <x:c r="P167" i="25"/>
  <x:c r="Q167" i="25"/>
  <x:c r="R167" i="25"/>
  <x:c r="A168" i="25"/>
  <x:c r="B168" i="25"/>
  <x:c r="C168" i="25"/>
  <x:c r="D168" i="25"/>
  <x:c r="E168" i="25"/>
  <x:c r="F168" i="25"/>
  <x:c r="G168" i="25"/>
  <x:c r="H168" i="25"/>
  <x:c r="I168" i="25"/>
  <x:c r="J168" i="25"/>
  <x:c r="K168" i="25"/>
  <x:c r="L168" i="25"/>
  <x:c r="M168" i="25"/>
  <x:c r="N168" i="25"/>
  <x:c r="P168" i="25"/>
  <x:c r="Q168" i="25"/>
  <x:c r="R168" i="25"/>
  <x:c r="A169" i="25"/>
  <x:c r="B169" i="25"/>
  <x:c r="C169" i="25"/>
  <x:c r="D169" i="25"/>
  <x:c r="E169" i="25"/>
  <x:c r="F169" i="25"/>
  <x:c r="G169" i="25"/>
  <x:c r="H169" i="25"/>
  <x:c r="I169" i="25"/>
  <x:c r="J169" i="25"/>
  <x:c r="K169" i="25"/>
  <x:c r="L169" i="25"/>
  <x:c r="M169" i="25"/>
  <x:c r="N169" i="25"/>
  <x:c r="P169" i="25"/>
  <x:c r="Q169" i="25"/>
  <x:c r="R169" i="25"/>
  <x:c r="A170" i="25"/>
  <x:c r="B170" i="25"/>
  <x:c r="C170" i="25"/>
  <x:c r="D170" i="25"/>
  <x:c r="E170" i="25"/>
  <x:c r="F170" i="25"/>
  <x:c r="G170" i="25"/>
  <x:c r="H170" i="25"/>
  <x:c r="I170" i="25"/>
  <x:c r="J170" i="25"/>
  <x:c r="K170" i="25"/>
  <x:c r="L170" i="25"/>
  <x:c r="M170" i="25"/>
  <x:c r="N170" i="25"/>
  <x:c r="P170" i="25"/>
  <x:c r="Q170" i="25"/>
  <x:c r="R170" i="25"/>
  <x:c r="A171" i="25"/>
  <x:c r="B171" i="25"/>
  <x:c r="C171" i="25"/>
  <x:c r="D171" i="25"/>
  <x:c r="E171" i="25"/>
  <x:c r="F171" i="25"/>
  <x:c r="G171" i="25"/>
  <x:c r="H171" i="25"/>
  <x:c r="I171" i="25"/>
  <x:c r="J171" i="25"/>
  <x:c r="K171" i="25"/>
  <x:c r="L171" i="25"/>
  <x:c r="M171" i="25"/>
  <x:c r="N171" i="25"/>
  <x:c r="P171" i="25"/>
  <x:c r="Q171" i="25"/>
  <x:c r="R171" i="25"/>
  <x:c r="A172" i="25"/>
  <x:c r="B172" i="25"/>
  <x:c r="C172" i="25"/>
  <x:c r="D172" i="25"/>
  <x:c r="E172" i="25"/>
  <x:c r="F172" i="25"/>
  <x:c r="G172" i="25"/>
  <x:c r="H172" i="25"/>
  <x:c r="I172" i="25"/>
  <x:c r="J172" i="25"/>
  <x:c r="K172" i="25"/>
  <x:c r="L172" i="25"/>
  <x:c r="M172" i="25"/>
  <x:c r="N172" i="25"/>
  <x:c r="P172" i="25"/>
  <x:c r="Q172" i="25"/>
  <x:c r="R172" i="25"/>
  <x:c r="A173" i="25"/>
  <x:c r="B173" i="25"/>
  <x:c r="C173" i="25"/>
  <x:c r="D173" i="25"/>
  <x:c r="E173" i="25"/>
  <x:c r="F173" i="25"/>
  <x:c r="G173" i="25"/>
  <x:c r="H173" i="25"/>
  <x:c r="I173" i="25"/>
  <x:c r="J173" i="25"/>
  <x:c r="K173" i="25"/>
  <x:c r="L173" i="25"/>
  <x:c r="M173" i="25"/>
  <x:c r="N173" i="25"/>
  <x:c r="P173" i="25"/>
  <x:c r="Q173" i="25"/>
  <x:c r="R173" i="25"/>
  <x:c r="A174" i="25"/>
  <x:c r="B174" i="25"/>
  <x:c r="C174" i="25"/>
  <x:c r="D174" i="25"/>
  <x:c r="E174" i="25"/>
  <x:c r="F174" i="25"/>
  <x:c r="G174" i="25"/>
  <x:c r="H174" i="25"/>
  <x:c r="I174" i="25"/>
  <x:c r="J174" i="25"/>
  <x:c r="K174" i="25"/>
  <x:c r="L174" i="25"/>
  <x:c r="M174" i="25"/>
  <x:c r="N174" i="25"/>
  <x:c r="P174" i="25"/>
  <x:c r="Q174" i="25"/>
  <x:c r="R174" i="25"/>
  <x:c r="A175" i="25"/>
  <x:c r="B175" i="25"/>
  <x:c r="C175" i="25"/>
  <x:c r="D175" i="25"/>
  <x:c r="E175" i="25"/>
  <x:c r="F175" i="25"/>
  <x:c r="G175" i="25"/>
  <x:c r="H175" i="25"/>
  <x:c r="I175" i="25"/>
  <x:c r="J175" i="25"/>
  <x:c r="K175" i="25"/>
  <x:c r="L175" i="25"/>
  <x:c r="M175" i="25"/>
  <x:c r="N175" i="25"/>
  <x:c r="P175" i="25"/>
  <x:c r="Q175" i="25"/>
  <x:c r="R175" i="25"/>
  <x:c r="A176" i="25"/>
  <x:c r="B176" i="25"/>
  <x:c r="C176" i="25"/>
  <x:c r="D176" i="25"/>
  <x:c r="E176" i="25"/>
  <x:c r="F176" i="25"/>
  <x:c r="G176" i="25"/>
  <x:c r="H176" i="25"/>
  <x:c r="I176" i="25"/>
  <x:c r="J176" i="25"/>
  <x:c r="K176" i="25"/>
  <x:c r="L176" i="25"/>
  <x:c r="M176" i="25"/>
  <x:c r="N176" i="25"/>
  <x:c r="P176" i="25"/>
  <x:c r="Q176" i="25"/>
  <x:c r="R176" i="25"/>
  <x:c r="A177" i="25"/>
  <x:c r="B177" i="25"/>
  <x:c r="C177" i="25"/>
  <x:c r="D177" i="25"/>
  <x:c r="E177" i="25"/>
  <x:c r="F177" i="25"/>
  <x:c r="G177" i="25"/>
  <x:c r="H177" i="25"/>
  <x:c r="I177" i="25"/>
  <x:c r="J177" i="25"/>
  <x:c r="K177" i="25"/>
  <x:c r="L177" i="25"/>
  <x:c r="M177" i="25"/>
  <x:c r="N177" i="25"/>
  <x:c r="P177" i="25"/>
  <x:c r="Q177" i="25"/>
  <x:c r="R177" i="25"/>
  <x:c r="S177" i="25"/>
  <x:c r="A178" i="25"/>
  <x:c r="B178" i="25"/>
  <x:c r="C178" i="25"/>
  <x:c r="D178" i="25"/>
  <x:c r="E178" i="25"/>
  <x:c r="F178" i="25"/>
  <x:c r="G178" i="25"/>
  <x:c r="H178" i="25"/>
  <x:c r="I178" i="25"/>
  <x:c r="J178" i="25"/>
  <x:c r="K178" i="25"/>
  <x:c r="L178" i="25"/>
  <x:c r="M178" i="25"/>
  <x:c r="N178" i="25"/>
  <x:c r="P178" i="25"/>
  <x:c r="Q178" i="25"/>
  <x:c r="R178" i="25"/>
  <x:c r="A179" i="25"/>
  <x:c r="B179" i="25"/>
  <x:c r="C179" i="25"/>
  <x:c r="D179" i="25"/>
  <x:c r="E179" i="25"/>
  <x:c r="F179" i="25"/>
  <x:c r="G179" i="25"/>
  <x:c r="H179" i="25"/>
  <x:c r="I179" i="25"/>
  <x:c r="J179" i="25"/>
  <x:c r="K179" i="25"/>
  <x:c r="L179" i="25"/>
  <x:c r="M179" i="25"/>
  <x:c r="N179" i="25"/>
  <x:c r="P179" i="25"/>
  <x:c r="Q179" i="25"/>
  <x:c r="R179" i="25"/>
  <x:c r="A180" i="25"/>
  <x:c r="B180" i="25"/>
  <x:c r="C180" i="25"/>
  <x:c r="D180" i="25"/>
  <x:c r="E180" i="25"/>
  <x:c r="F180" i="25"/>
  <x:c r="G180" i="25"/>
  <x:c r="H180" i="25"/>
  <x:c r="I180" i="25"/>
  <x:c r="J180" i="25"/>
  <x:c r="K180" i="25"/>
  <x:c r="L180" i="25"/>
  <x:c r="M180" i="25"/>
  <x:c r="N180" i="25"/>
  <x:c r="P180" i="25"/>
  <x:c r="Q180" i="25"/>
  <x:c r="R180" i="25"/>
  <x:c r="A181" i="25"/>
  <x:c r="B181" i="25"/>
  <x:c r="C181" i="25"/>
  <x:c r="D181" i="25"/>
  <x:c r="E181" i="25"/>
  <x:c r="F181" i="25"/>
  <x:c r="G181" i="25"/>
  <x:c r="H181" i="25"/>
  <x:c r="I181" i="25"/>
  <x:c r="J181" i="25"/>
  <x:c r="K181" i="25"/>
  <x:c r="L181" i="25"/>
  <x:c r="M181" i="25"/>
  <x:c r="N181" i="25"/>
  <x:c r="P181" i="25"/>
  <x:c r="Q181" i="25"/>
  <x:c r="R181" i="25"/>
  <x:c r="A182" i="25"/>
  <x:c r="B182" i="25"/>
  <x:c r="C182" i="25"/>
  <x:c r="D182" i="25"/>
  <x:c r="E182" i="25"/>
  <x:c r="F182" i="25"/>
  <x:c r="G182" i="25"/>
  <x:c r="H182" i="25"/>
  <x:c r="I182" i="25"/>
  <x:c r="J182" i="25"/>
  <x:c r="K182" i="25"/>
  <x:c r="L182" i="25"/>
  <x:c r="M182" i="25"/>
  <x:c r="N182" i="25"/>
  <x:c r="P182" i="25"/>
  <x:c r="Q182" i="25"/>
  <x:c r="R182" i="25"/>
  <x:c r="A183" i="25"/>
  <x:c r="B183" i="25"/>
  <x:c r="C183" i="25"/>
  <x:c r="D183" i="25"/>
  <x:c r="E183" i="25"/>
  <x:c r="F183" i="25"/>
  <x:c r="G183" i="25"/>
  <x:c r="H183" i="25"/>
  <x:c r="I183" i="25"/>
  <x:c r="J183" i="25"/>
  <x:c r="K183" i="25"/>
  <x:c r="L183" i="25"/>
  <x:c r="M183" i="25"/>
  <x:c r="N183" i="25"/>
  <x:c r="P183" i="25"/>
  <x:c r="Q183" i="25"/>
  <x:c r="R183" i="25"/>
  <x:c r="A184" i="25"/>
  <x:c r="B184" i="25"/>
  <x:c r="C184" i="25"/>
  <x:c r="D184" i="25"/>
  <x:c r="E184" i="25"/>
  <x:c r="F184" i="25"/>
  <x:c r="G184" i="25"/>
  <x:c r="H184" i="25"/>
  <x:c r="I184" i="25"/>
  <x:c r="J184" i="25"/>
  <x:c r="K184" i="25"/>
  <x:c r="L184" i="25"/>
  <x:c r="M184" i="25"/>
  <x:c r="N184" i="25"/>
  <x:c r="P184" i="25"/>
  <x:c r="Q184" i="25"/>
  <x:c r="R184" i="25"/>
  <x:c r="A185" i="25"/>
  <x:c r="B185" i="25"/>
  <x:c r="C185" i="25"/>
  <x:c r="D185" i="25"/>
  <x:c r="E185" i="25"/>
  <x:c r="F185" i="25"/>
  <x:c r="G185" i="25"/>
  <x:c r="H185" i="25"/>
  <x:c r="I185" i="25"/>
  <x:c r="J185" i="25"/>
  <x:c r="K185" i="25"/>
  <x:c r="L185" i="25"/>
  <x:c r="M185" i="25"/>
  <x:c r="N185" i="25"/>
  <x:c r="P185" i="25"/>
  <x:c r="Q185" i="25"/>
  <x:c r="R185" i="25"/>
  <x:c r="A186" i="25"/>
  <x:c r="B186" i="25"/>
  <x:c r="C186" i="25"/>
  <x:c r="D186" i="25"/>
  <x:c r="E186" i="25"/>
  <x:c r="F186" i="25"/>
  <x:c r="G186" i="25"/>
  <x:c r="H186" i="25"/>
  <x:c r="I186" i="25"/>
  <x:c r="J186" i="25"/>
  <x:c r="K186" i="25"/>
  <x:c r="L186" i="25"/>
  <x:c r="M186" i="25"/>
  <x:c r="N186" i="25"/>
  <x:c r="P186" i="25"/>
  <x:c r="Q186" i="25"/>
  <x:c r="R186" i="25"/>
  <x:c r="A187" i="25"/>
  <x:c r="B187" i="25"/>
  <x:c r="C187" i="25"/>
  <x:c r="D187" i="25"/>
  <x:c r="E187" i="25"/>
  <x:c r="F187" i="25"/>
  <x:c r="G187" i="25"/>
  <x:c r="H187" i="25"/>
  <x:c r="I187" i="25"/>
  <x:c r="J187" i="25"/>
  <x:c r="K187" i="25"/>
  <x:c r="L187" i="25"/>
  <x:c r="M187" i="25"/>
  <x:c r="N187" i="25"/>
  <x:c r="P187" i="25"/>
  <x:c r="Q187" i="25"/>
  <x:c r="R187" i="25"/>
  <x:c r="A188" i="25"/>
  <x:c r="B188" i="25"/>
  <x:c r="C188" i="25"/>
  <x:c r="D188" i="25"/>
  <x:c r="E188" i="25"/>
  <x:c r="F188" i="25"/>
  <x:c r="G188" i="25"/>
  <x:c r="H188" i="25"/>
  <x:c r="I188" i="25"/>
  <x:c r="J188" i="25"/>
  <x:c r="K188" i="25"/>
  <x:c r="L188" i="25"/>
  <x:c r="M188" i="25"/>
  <x:c r="N188" i="25"/>
  <x:c r="P188" i="25"/>
  <x:c r="Q188" i="25"/>
  <x:c r="R188" i="25"/>
  <x:c r="A189" i="25"/>
  <x:c r="B189" i="25"/>
  <x:c r="C189" i="25"/>
  <x:c r="D189" i="25"/>
  <x:c r="E189" i="25"/>
  <x:c r="F189" i="25"/>
  <x:c r="G189" i="25"/>
  <x:c r="H189" i="25"/>
  <x:c r="I189" i="25"/>
  <x:c r="J189" i="25"/>
  <x:c r="K189" i="25"/>
  <x:c r="L189" i="25"/>
  <x:c r="M189" i="25"/>
  <x:c r="N189" i="25"/>
  <x:c r="P189" i="25"/>
  <x:c r="Q189" i="25"/>
  <x:c r="R189" i="25"/>
  <x:c r="A190" i="25"/>
  <x:c r="B190" i="25"/>
  <x:c r="C190" i="25"/>
  <x:c r="D190" i="25"/>
  <x:c r="E190" i="25"/>
  <x:c r="F190" i="25"/>
  <x:c r="G190" i="25"/>
  <x:c r="H190" i="25"/>
  <x:c r="I190" i="25"/>
  <x:c r="J190" i="25"/>
  <x:c r="K190" i="25"/>
  <x:c r="L190" i="25"/>
  <x:c r="M190" i="25"/>
  <x:c r="N190" i="25"/>
  <x:c r="P190" i="25"/>
  <x:c r="Q190" i="25"/>
  <x:c r="R190" i="25"/>
  <x:c r="A191" i="25"/>
  <x:c r="B191" i="25"/>
  <x:c r="C191" i="25"/>
  <x:c r="D191" i="25"/>
  <x:c r="E191" i="25"/>
  <x:c r="F191" i="25"/>
  <x:c r="G191" i="25"/>
  <x:c r="H191" i="25"/>
  <x:c r="I191" i="25"/>
  <x:c r="J191" i="25"/>
  <x:c r="K191" i="25"/>
  <x:c r="L191" i="25"/>
  <x:c r="M191" i="25"/>
  <x:c r="N191" i="25"/>
  <x:c r="P191" i="25"/>
  <x:c r="Q191" i="25"/>
  <x:c r="R191" i="25"/>
  <x:c r="A192" i="25"/>
  <x:c r="B192" i="25"/>
  <x:c r="C192" i="25"/>
  <x:c r="D192" i="25"/>
  <x:c r="E192" i="25"/>
  <x:c r="F192" i="25"/>
  <x:c r="G192" i="25"/>
  <x:c r="H192" i="25"/>
  <x:c r="I192" i="25"/>
  <x:c r="J192" i="25"/>
  <x:c r="K192" i="25"/>
  <x:c r="L192" i="25"/>
  <x:c r="M192" i="25"/>
  <x:c r="N192" i="25"/>
  <x:c r="P192" i="25"/>
  <x:c r="Q192" i="25"/>
  <x:c r="R192" i="25"/>
  <x:c r="A193" i="25"/>
  <x:c r="B193" i="25"/>
  <x:c r="C193" i="25"/>
  <x:c r="D193" i="25"/>
  <x:c r="E193" i="25"/>
  <x:c r="F193" i="25"/>
  <x:c r="G193" i="25"/>
  <x:c r="H193" i="25"/>
  <x:c r="I193" i="25"/>
  <x:c r="J193" i="25"/>
  <x:c r="K193" i="25"/>
  <x:c r="L193" i="25"/>
  <x:c r="M193" i="25"/>
  <x:c r="N193" i="25"/>
  <x:c r="P193" i="25"/>
  <x:c r="Q193" i="25"/>
  <x:c r="R193" i="25"/>
  <x:c r="A194" i="25"/>
  <x:c r="B194" i="25"/>
  <x:c r="C194" i="25"/>
  <x:c r="D194" i="25"/>
  <x:c r="E194" i="25"/>
  <x:c r="F194" i="25"/>
  <x:c r="G194" i="25"/>
  <x:c r="H194" i="25"/>
  <x:c r="I194" i="25"/>
  <x:c r="J194" i="25"/>
  <x:c r="K194" i="25"/>
  <x:c r="L194" i="25"/>
  <x:c r="M194" i="25"/>
  <x:c r="N194" i="25"/>
  <x:c r="P194" i="25"/>
  <x:c r="Q194" i="25"/>
  <x:c r="R194" i="25"/>
  <x:c r="A195" i="25"/>
  <x:c r="B195" i="25"/>
  <x:c r="C195" i="25"/>
  <x:c r="D195" i="25"/>
  <x:c r="E195" i="25"/>
  <x:c r="F195" i="25"/>
  <x:c r="G195" i="25"/>
  <x:c r="H195" i="25"/>
  <x:c r="I195" i="25"/>
  <x:c r="J195" i="25"/>
  <x:c r="K195" i="25"/>
  <x:c r="L195" i="25"/>
  <x:c r="M195" i="25"/>
  <x:c r="N195" i="25"/>
  <x:c r="P195" i="25"/>
  <x:c r="Q195" i="25"/>
  <x:c r="R195" i="25"/>
  <x:c r="A196" i="25"/>
  <x:c r="B196" i="25"/>
  <x:c r="C196" i="25"/>
  <x:c r="D196" i="25"/>
  <x:c r="E196" i="25"/>
  <x:c r="F196" i="25"/>
  <x:c r="G196" i="25"/>
  <x:c r="H196" i="25"/>
  <x:c r="I196" i="25"/>
  <x:c r="J196" i="25"/>
  <x:c r="K196" i="25"/>
  <x:c r="L196" i="25"/>
  <x:c r="M196" i="25"/>
  <x:c r="N196" i="25"/>
  <x:c r="P196" i="25"/>
  <x:c r="Q196" i="25"/>
  <x:c r="R196" i="25"/>
  <x:c r="A197" i="25"/>
  <x:c r="B197" i="25"/>
  <x:c r="C197" i="25"/>
  <x:c r="D197" i="25"/>
  <x:c r="E197" i="25"/>
  <x:c r="F197" i="25"/>
  <x:c r="G197" i="25"/>
  <x:c r="H197" i="25"/>
  <x:c r="I197" i="25"/>
  <x:c r="J197" i="25"/>
  <x:c r="K197" i="25"/>
  <x:c r="L197" i="25"/>
  <x:c r="M197" i="25"/>
  <x:c r="N197" i="25"/>
  <x:c r="P197" i="25"/>
  <x:c r="Q197" i="25"/>
  <x:c r="R197" i="25"/>
  <x:c r="A198" i="25"/>
  <x:c r="B198" i="25"/>
  <x:c r="C198" i="25"/>
  <x:c r="D198" i="25"/>
  <x:c r="E198" i="25"/>
  <x:c r="F198" i="25"/>
  <x:c r="G198" i="25"/>
  <x:c r="H198" i="25"/>
  <x:c r="I198" i="25"/>
  <x:c r="J198" i="25"/>
  <x:c r="K198" i="25"/>
  <x:c r="L198" i="25"/>
  <x:c r="M198" i="25"/>
  <x:c r="N198" i="25"/>
  <x:c r="P198" i="25"/>
  <x:c r="Q198" i="25"/>
  <x:c r="R198" i="25"/>
  <x:c r="A199" i="25"/>
  <x:c r="B199" i="25"/>
  <x:c r="C199" i="25"/>
  <x:c r="D199" i="25"/>
  <x:c r="E199" i="25"/>
  <x:c r="F199" i="25"/>
  <x:c r="G199" i="25"/>
  <x:c r="H199" i="25"/>
  <x:c r="I199" i="25"/>
  <x:c r="J199" i="25"/>
  <x:c r="K199" i="25"/>
  <x:c r="L199" i="25"/>
  <x:c r="M199" i="25"/>
  <x:c r="N199" i="25"/>
  <x:c r="P199" i="25"/>
  <x:c r="Q199" i="25"/>
  <x:c r="R199" i="25"/>
  <x:c r="A200" i="25"/>
  <x:c r="B200" i="25"/>
  <x:c r="C200" i="25"/>
  <x:c r="D200" i="25"/>
  <x:c r="E200" i="25"/>
  <x:c r="F200" i="25"/>
  <x:c r="G200" i="25"/>
  <x:c r="H200" i="25"/>
  <x:c r="I200" i="25"/>
  <x:c r="J200" i="25"/>
  <x:c r="K200" i="25"/>
  <x:c r="L200" i="25"/>
  <x:c r="M200" i="25"/>
  <x:c r="N200" i="25"/>
  <x:c r="P200" i="25"/>
  <x:c r="Q200" i="25"/>
  <x:c r="R200" i="25"/>
  <x:c r="A201" i="25"/>
  <x:c r="B201" i="25"/>
  <x:c r="C201" i="25"/>
  <x:c r="D201" i="25"/>
  <x:c r="E201" i="25"/>
  <x:c r="F201" i="25"/>
  <x:c r="G201" i="25"/>
  <x:c r="H201" i="25"/>
  <x:c r="I201" i="25"/>
  <x:c r="J201" i="25"/>
  <x:c r="K201" i="25"/>
  <x:c r="L201" i="25"/>
  <x:c r="M201" i="25"/>
  <x:c r="N201" i="25"/>
  <x:c r="P201" i="25"/>
  <x:c r="Q201" i="25"/>
  <x:c r="R201" i="25"/>
  <x:c r="A202" i="25"/>
  <x:c r="B202" i="25"/>
  <x:c r="C202" i="25"/>
  <x:c r="D202" i="25"/>
  <x:c r="E202" i="25"/>
  <x:c r="F202" i="25"/>
  <x:c r="G202" i="25"/>
  <x:c r="H202" i="25"/>
  <x:c r="I202" i="25"/>
  <x:c r="J202" i="25"/>
  <x:c r="K202" i="25"/>
  <x:c r="L202" i="25"/>
  <x:c r="M202" i="25"/>
  <x:c r="N202" i="25"/>
  <x:c r="P202" i="25"/>
  <x:c r="Q202" i="25"/>
  <x:c r="R202" i="25"/>
  <x:c r="A203" i="25"/>
  <x:c r="B203" i="25"/>
  <x:c r="C203" i="25"/>
  <x:c r="D203" i="25"/>
  <x:c r="E203" i="25"/>
  <x:c r="F203" i="25"/>
  <x:c r="G203" i="25"/>
  <x:c r="H203" i="25"/>
  <x:c r="I203" i="25"/>
  <x:c r="J203" i="25"/>
  <x:c r="K203" i="25"/>
  <x:c r="L203" i="25"/>
  <x:c r="M203" i="25"/>
  <x:c r="N203" i="25"/>
  <x:c r="P203" i="25"/>
  <x:c r="Q203" i="25"/>
  <x:c r="R203" i="25"/>
  <x:c r="A204" i="25"/>
  <x:c r="B204" i="25"/>
  <x:c r="C204" i="25"/>
  <x:c r="D204" i="25"/>
  <x:c r="E204" i="25"/>
  <x:c r="F204" i="25"/>
  <x:c r="G204" i="25"/>
  <x:c r="H204" i="25"/>
  <x:c r="I204" i="25"/>
  <x:c r="J204" i="25"/>
  <x:c r="K204" i="25"/>
  <x:c r="L204" i="25"/>
  <x:c r="M204" i="25"/>
  <x:c r="N204" i="25"/>
  <x:c r="P204" i="25"/>
  <x:c r="Q204" i="25"/>
  <x:c r="R204" i="25"/>
  <x:c r="A205" i="25"/>
  <x:c r="B205" i="25"/>
  <x:c r="C205" i="25"/>
  <x:c r="D205" i="25"/>
  <x:c r="E205" i="25"/>
  <x:c r="F205" i="25"/>
  <x:c r="G205" i="25"/>
  <x:c r="H205" i="25"/>
  <x:c r="I205" i="25"/>
  <x:c r="J205" i="25"/>
  <x:c r="K205" i="25"/>
  <x:c r="L205" i="25"/>
  <x:c r="M205" i="25"/>
  <x:c r="N205" i="25"/>
  <x:c r="P205" i="25"/>
  <x:c r="Q205" i="25"/>
  <x:c r="R205" i="25"/>
  <x:c r="A206" i="25"/>
  <x:c r="B206" i="25"/>
  <x:c r="C206" i="25"/>
  <x:c r="D206" i="25"/>
  <x:c r="E206" i="25"/>
  <x:c r="F206" i="25"/>
  <x:c r="G206" i="25"/>
  <x:c r="H206" i="25"/>
  <x:c r="I206" i="25"/>
  <x:c r="J206" i="25"/>
  <x:c r="K206" i="25"/>
  <x:c r="L206" i="25"/>
  <x:c r="M206" i="25"/>
  <x:c r="N206" i="25"/>
  <x:c r="P206" i="25"/>
  <x:c r="Q206" i="25"/>
  <x:c r="R206" i="25"/>
  <x:c r="A207" i="25"/>
  <x:c r="B207" i="25"/>
  <x:c r="C207" i="25"/>
  <x:c r="D207" i="25"/>
  <x:c r="E207" i="25"/>
  <x:c r="F207" i="25"/>
  <x:c r="G207" i="25"/>
  <x:c r="H207" i="25"/>
  <x:c r="I207" i="25"/>
  <x:c r="J207" i="25"/>
  <x:c r="K207" i="25"/>
  <x:c r="L207" i="25"/>
  <x:c r="M207" i="25"/>
  <x:c r="N207" i="25"/>
  <x:c r="P207" i="25"/>
  <x:c r="Q207" i="25"/>
  <x:c r="R207" i="25"/>
  <x:c r="A208" i="25"/>
  <x:c r="B208" i="25"/>
  <x:c r="C208" i="25"/>
  <x:c r="D208" i="25"/>
  <x:c r="E208" i="25"/>
  <x:c r="F208" i="25"/>
  <x:c r="G208" i="25"/>
  <x:c r="H208" i="25"/>
  <x:c r="I208" i="25"/>
  <x:c r="J208" i="25"/>
  <x:c r="K208" i="25"/>
  <x:c r="L208" i="25"/>
  <x:c r="M208" i="25"/>
  <x:c r="N208" i="25"/>
  <x:c r="P208" i="25"/>
  <x:c r="Q208" i="25"/>
  <x:c r="R208" i="25"/>
  <x:c r="A209" i="25"/>
  <x:c r="B209" i="25"/>
  <x:c r="C209" i="25"/>
  <x:c r="D209" i="25"/>
  <x:c r="E209" i="25"/>
  <x:c r="F209" i="25"/>
  <x:c r="G209" i="25"/>
  <x:c r="H209" i="25"/>
  <x:c r="I209" i="25"/>
  <x:c r="J209" i="25"/>
  <x:c r="K209" i="25"/>
  <x:c r="L209" i="25"/>
  <x:c r="M209" i="25"/>
  <x:c r="N209" i="25"/>
  <x:c r="P209" i="25"/>
  <x:c r="Q209" i="25"/>
  <x:c r="R209" i="25"/>
  <x:c r="A210" i="25"/>
  <x:c r="B210" i="25"/>
  <x:c r="C210" i="25"/>
  <x:c r="D210" i="25"/>
  <x:c r="E210" i="25"/>
  <x:c r="F210" i="25"/>
  <x:c r="G210" i="25"/>
  <x:c r="H210" i="25"/>
  <x:c r="I210" i="25"/>
  <x:c r="J210" i="25"/>
  <x:c r="K210" i="25"/>
  <x:c r="L210" i="25"/>
  <x:c r="M210" i="25"/>
  <x:c r="N210" i="25"/>
  <x:c r="P210" i="25"/>
  <x:c r="Q210" i="25"/>
  <x:c r="R210" i="25"/>
  <x:c r="A211" i="25"/>
  <x:c r="B211" i="25"/>
  <x:c r="C211" i="25"/>
  <x:c r="D211" i="25"/>
  <x:c r="E211" i="25"/>
  <x:c r="F211" i="25"/>
  <x:c r="G211" i="25"/>
  <x:c r="H211" i="25"/>
  <x:c r="I211" i="25"/>
  <x:c r="J211" i="25"/>
  <x:c r="K211" i="25"/>
  <x:c r="L211" i="25"/>
  <x:c r="M211" i="25"/>
  <x:c r="N211" i="25"/>
  <x:c r="P211" i="25"/>
  <x:c r="Q211" i="25"/>
  <x:c r="R211" i="25"/>
  <x:c r="A212" i="25"/>
  <x:c r="B212" i="25"/>
  <x:c r="C212" i="25"/>
  <x:c r="D212" i="25"/>
  <x:c r="E212" i="25"/>
  <x:c r="F212" i="25"/>
  <x:c r="G212" i="25"/>
  <x:c r="H212" i="25"/>
  <x:c r="I212" i="25"/>
  <x:c r="J212" i="25"/>
  <x:c r="K212" i="25"/>
  <x:c r="L212" i="25"/>
  <x:c r="M212" i="25"/>
  <x:c r="N212" i="25"/>
  <x:c r="P212" i="25"/>
  <x:c r="Q212" i="25"/>
  <x:c r="R212" i="25"/>
  <x:c r="A213" i="25"/>
  <x:c r="B213" i="25"/>
  <x:c r="C213" i="25"/>
  <x:c r="D213" i="25"/>
  <x:c r="E213" i="25"/>
  <x:c r="F213" i="25"/>
  <x:c r="G213" i="25"/>
  <x:c r="H213" i="25"/>
  <x:c r="I213" i="25"/>
  <x:c r="J213" i="25"/>
  <x:c r="K213" i="25"/>
  <x:c r="L213" i="25"/>
  <x:c r="M213" i="25"/>
  <x:c r="N213" i="25"/>
  <x:c r="P213" i="25"/>
  <x:c r="Q213" i="25"/>
  <x:c r="R213" i="25"/>
  <x:c r="A214" i="25"/>
  <x:c r="B214" i="25"/>
  <x:c r="C214" i="25"/>
  <x:c r="D214" i="25"/>
  <x:c r="E214" i="25"/>
  <x:c r="F214" i="25"/>
  <x:c r="G214" i="25"/>
  <x:c r="H214" i="25"/>
  <x:c r="I214" i="25"/>
  <x:c r="J214" i="25"/>
  <x:c r="K214" i="25"/>
  <x:c r="L214" i="25"/>
  <x:c r="M214" i="25"/>
  <x:c r="N214" i="25"/>
  <x:c r="P214" i="25"/>
  <x:c r="Q214" i="25"/>
  <x:c r="R214" i="25"/>
  <x:c r="A215" i="25"/>
  <x:c r="B215" i="25"/>
  <x:c r="C215" i="25"/>
  <x:c r="D215" i="25"/>
  <x:c r="E215" i="25"/>
  <x:c r="F215" i="25"/>
  <x:c r="G215" i="25"/>
  <x:c r="H215" i="25"/>
  <x:c r="I215" i="25"/>
  <x:c r="J215" i="25"/>
  <x:c r="K215" i="25"/>
  <x:c r="L215" i="25"/>
  <x:c r="M215" i="25"/>
  <x:c r="N215" i="25"/>
  <x:c r="P215" i="25"/>
  <x:c r="Q215" i="25"/>
  <x:c r="R215" i="25"/>
  <x:c r="A216" i="25"/>
  <x:c r="B216" i="25"/>
  <x:c r="C216" i="25"/>
  <x:c r="D216" i="25"/>
  <x:c r="E216" i="25"/>
  <x:c r="F216" i="25"/>
  <x:c r="G216" i="25"/>
  <x:c r="H216" i="25"/>
  <x:c r="I216" i="25"/>
  <x:c r="J216" i="25"/>
  <x:c r="K216" i="25"/>
  <x:c r="L216" i="25"/>
  <x:c r="M216" i="25"/>
  <x:c r="N216" i="25"/>
  <x:c r="P216" i="25"/>
  <x:c r="Q216" i="25"/>
  <x:c r="R216" i="25"/>
  <x:c r="A217" i="25"/>
  <x:c r="B217" i="25"/>
  <x:c r="C217" i="25"/>
  <x:c r="D217" i="25"/>
  <x:c r="E217" i="25"/>
  <x:c r="F217" i="25"/>
  <x:c r="G217" i="25"/>
  <x:c r="H217" i="25"/>
  <x:c r="I217" i="25"/>
  <x:c r="J217" i="25"/>
  <x:c r="K217" i="25"/>
  <x:c r="L217" i="25"/>
  <x:c r="M217" i="25"/>
  <x:c r="N217" i="25"/>
  <x:c r="P217" i="25"/>
  <x:c r="Q217" i="25"/>
  <x:c r="R217" i="25"/>
  <x:c r="A218" i="25"/>
  <x:c r="B218" i="25"/>
  <x:c r="C218" i="25"/>
  <x:c r="D218" i="25"/>
  <x:c r="E218" i="25"/>
  <x:c r="F218" i="25"/>
  <x:c r="G218" i="25"/>
  <x:c r="H218" i="25"/>
  <x:c r="I218" i="25"/>
  <x:c r="J218" i="25"/>
  <x:c r="K218" i="25"/>
  <x:c r="L218" i="25"/>
  <x:c r="M218" i="25"/>
  <x:c r="N218" i="25"/>
  <x:c r="P218" i="25"/>
  <x:c r="Q218" i="25"/>
  <x:c r="R218" i="25"/>
  <x:c r="A219" i="25"/>
  <x:c r="B219" i="25"/>
  <x:c r="C219" i="25"/>
  <x:c r="D219" i="25"/>
  <x:c r="E219" i="25"/>
  <x:c r="F219" i="25"/>
  <x:c r="G219" i="25"/>
  <x:c r="H219" i="25"/>
  <x:c r="I219" i="25"/>
  <x:c r="J219" i="25"/>
  <x:c r="K219" i="25"/>
  <x:c r="L219" i="25"/>
  <x:c r="M219" i="25"/>
  <x:c r="N219" i="25"/>
  <x:c r="P219" i="25"/>
  <x:c r="Q219" i="25"/>
  <x:c r="R219" i="25"/>
  <x:c r="A220" i="25"/>
  <x:c r="B220" i="25"/>
  <x:c r="C220" i="25"/>
  <x:c r="D220" i="25"/>
  <x:c r="E220" i="25"/>
  <x:c r="F220" i="25"/>
  <x:c r="G220" i="25"/>
  <x:c r="H220" i="25"/>
  <x:c r="I220" i="25"/>
  <x:c r="J220" i="25"/>
  <x:c r="K220" i="25"/>
  <x:c r="L220" i="25"/>
  <x:c r="M220" i="25"/>
  <x:c r="N220" i="25"/>
  <x:c r="P220" i="25"/>
  <x:c r="Q220" i="25"/>
  <x:c r="R220" i="25"/>
  <x:c r="A221" i="25"/>
  <x:c r="B221" i="25"/>
  <x:c r="C221" i="25"/>
  <x:c r="D221" i="25"/>
  <x:c r="E221" i="25"/>
  <x:c r="F221" i="25"/>
  <x:c r="G221" i="25"/>
  <x:c r="H221" i="25"/>
  <x:c r="I221" i="25"/>
  <x:c r="J221" i="25"/>
  <x:c r="K221" i="25"/>
  <x:c r="L221" i="25"/>
  <x:c r="M221" i="25"/>
  <x:c r="N221" i="25"/>
  <x:c r="P221" i="25"/>
  <x:c r="Q221" i="25"/>
  <x:c r="R221" i="25"/>
  <x:c r="A222" i="25"/>
  <x:c r="B222" i="25"/>
  <x:c r="C222" i="25"/>
  <x:c r="D222" i="25"/>
  <x:c r="E222" i="25"/>
  <x:c r="F222" i="25"/>
  <x:c r="G222" i="25"/>
  <x:c r="H222" i="25"/>
  <x:c r="I222" i="25"/>
  <x:c r="J222" i="25"/>
  <x:c r="K222" i="25"/>
  <x:c r="L222" i="25"/>
  <x:c r="M222" i="25"/>
  <x:c r="N222" i="25"/>
  <x:c r="P222" i="25"/>
  <x:c r="Q222" i="25"/>
  <x:c r="R222" i="25"/>
  <x:c r="A223" i="25"/>
  <x:c r="B223" i="25"/>
  <x:c r="C223" i="25"/>
  <x:c r="D223" i="25"/>
  <x:c r="E223" i="25"/>
  <x:c r="F223" i="25"/>
  <x:c r="G223" i="25"/>
  <x:c r="H223" i="25"/>
  <x:c r="I223" i="25"/>
  <x:c r="J223" i="25"/>
  <x:c r="K223" i="25"/>
  <x:c r="L223" i="25"/>
  <x:c r="M223" i="25"/>
  <x:c r="N223" i="25"/>
  <x:c r="P223" i="25"/>
  <x:c r="Q223" i="25"/>
  <x:c r="R223" i="25"/>
  <x:c r="A224" i="25"/>
  <x:c r="B224" i="25"/>
  <x:c r="C224" i="25"/>
  <x:c r="D224" i="25"/>
  <x:c r="E224" i="25"/>
  <x:c r="F224" i="25"/>
  <x:c r="G224" i="25"/>
  <x:c r="H224" i="25"/>
  <x:c r="I224" i="25"/>
  <x:c r="J224" i="25"/>
  <x:c r="K224" i="25"/>
  <x:c r="L224" i="25"/>
  <x:c r="M224" i="25"/>
  <x:c r="N224" i="25"/>
  <x:c r="P224" i="25"/>
  <x:c r="Q224" i="25"/>
  <x:c r="R224" i="25"/>
  <x:c r="A225" i="25"/>
  <x:c r="B225" i="25"/>
  <x:c r="C225" i="25"/>
  <x:c r="D225" i="25"/>
  <x:c r="E225" i="25"/>
  <x:c r="F225" i="25"/>
  <x:c r="G225" i="25"/>
  <x:c r="H225" i="25"/>
  <x:c r="I225" i="25"/>
  <x:c r="J225" i="25"/>
  <x:c r="K225" i="25"/>
  <x:c r="L225" i="25"/>
  <x:c r="M225" i="25"/>
  <x:c r="N225" i="25"/>
  <x:c r="P225" i="25"/>
  <x:c r="Q225" i="25"/>
  <x:c r="R225" i="25"/>
  <x:c r="A226" i="25"/>
  <x:c r="B226" i="25"/>
  <x:c r="C226" i="25"/>
  <x:c r="D226" i="25"/>
  <x:c r="E226" i="25"/>
  <x:c r="F226" i="25"/>
  <x:c r="G226" i="25"/>
  <x:c r="H226" i="25"/>
  <x:c r="I226" i="25"/>
  <x:c r="J226" i="25"/>
  <x:c r="K226" i="25"/>
  <x:c r="L226" i="25"/>
  <x:c r="M226" i="25"/>
  <x:c r="N226" i="25"/>
  <x:c r="P226" i="25"/>
  <x:c r="Q226" i="25"/>
  <x:c r="R226" i="25"/>
  <x:c r="A227" i="25"/>
  <x:c r="B227" i="25"/>
  <x:c r="C227" i="25"/>
  <x:c r="D227" i="25"/>
  <x:c r="E227" i="25"/>
  <x:c r="F227" i="25"/>
  <x:c r="G227" i="25"/>
  <x:c r="H227" i="25"/>
  <x:c r="I227" i="25"/>
  <x:c r="J227" i="25"/>
  <x:c r="K227" i="25"/>
  <x:c r="L227" i="25"/>
  <x:c r="M227" i="25"/>
  <x:c r="N227" i="25"/>
  <x:c r="P227" i="25"/>
  <x:c r="Q227" i="25"/>
  <x:c r="R227" i="25"/>
  <x:c r="A228" i="25"/>
  <x:c r="B228" i="25"/>
  <x:c r="C228" i="25"/>
  <x:c r="D228" i="25"/>
  <x:c r="E228" i="25"/>
  <x:c r="F228" i="25"/>
  <x:c r="G228" i="25"/>
  <x:c r="H228" i="25"/>
  <x:c r="I228" i="25"/>
  <x:c r="J228" i="25"/>
  <x:c r="K228" i="25"/>
  <x:c r="L228" i="25"/>
  <x:c r="M228" i="25"/>
  <x:c r="N228" i="25"/>
  <x:c r="P228" i="25"/>
  <x:c r="Q228" i="25"/>
  <x:c r="R228" i="25"/>
  <x:c r="A229" i="25"/>
  <x:c r="B229" i="25"/>
  <x:c r="C229" i="25"/>
  <x:c r="D229" i="25"/>
  <x:c r="E229" i="25"/>
  <x:c r="F229" i="25"/>
  <x:c r="G229" i="25"/>
  <x:c r="H229" i="25"/>
  <x:c r="I229" i="25"/>
  <x:c r="J229" i="25"/>
  <x:c r="K229" i="25"/>
  <x:c r="L229" i="25"/>
  <x:c r="M229" i="25"/>
  <x:c r="N229" i="25"/>
  <x:c r="P229" i="25"/>
  <x:c r="Q229" i="25"/>
  <x:c r="R229" i="25"/>
  <x:c r="A230" i="25"/>
  <x:c r="B230" i="25"/>
  <x:c r="C230" i="25"/>
  <x:c r="D230" i="25"/>
  <x:c r="E230" i="25"/>
  <x:c r="F230" i="25"/>
  <x:c r="G230" i="25"/>
  <x:c r="H230" i="25"/>
  <x:c r="I230" i="25"/>
  <x:c r="J230" i="25"/>
  <x:c r="K230" i="25"/>
  <x:c r="L230" i="25"/>
  <x:c r="M230" i="25"/>
  <x:c r="N230" i="25"/>
  <x:c r="P230" i="25"/>
  <x:c r="Q230" i="25"/>
  <x:c r="R230" i="25"/>
  <x:c r="A231" i="25"/>
  <x:c r="B231" i="25"/>
  <x:c r="C231" i="25"/>
  <x:c r="D231" i="25"/>
  <x:c r="E231" i="25"/>
  <x:c r="F231" i="25"/>
  <x:c r="G231" i="25"/>
  <x:c r="H231" i="25"/>
  <x:c r="I231" i="25"/>
  <x:c r="J231" i="25"/>
  <x:c r="K231" i="25"/>
  <x:c r="L231" i="25"/>
  <x:c r="M231" i="25"/>
  <x:c r="N231" i="25"/>
  <x:c r="P231" i="25"/>
  <x:c r="Q231" i="25"/>
  <x:c r="R231" i="25"/>
  <x:c r="A232" i="25"/>
  <x:c r="B232" i="25"/>
  <x:c r="C232" i="25"/>
  <x:c r="D232" i="25"/>
  <x:c r="E232" i="25"/>
  <x:c r="F232" i="25"/>
  <x:c r="G232" i="25"/>
  <x:c r="H232" i="25"/>
  <x:c r="I232" i="25"/>
  <x:c r="J232" i="25"/>
  <x:c r="K232" i="25"/>
  <x:c r="L232" i="25"/>
  <x:c r="M232" i="25"/>
  <x:c r="N232" i="25"/>
  <x:c r="P232" i="25"/>
  <x:c r="Q232" i="25"/>
  <x:c r="R232" i="25"/>
  <x:c r="A233" i="25"/>
  <x:c r="B233" i="25"/>
  <x:c r="C233" i="25"/>
  <x:c r="D233" i="25"/>
  <x:c r="E233" i="25"/>
  <x:c r="F233" i="25"/>
  <x:c r="G233" i="25"/>
  <x:c r="H233" i="25"/>
  <x:c r="I233" i="25"/>
  <x:c r="J233" i="25"/>
  <x:c r="K233" i="25"/>
  <x:c r="L233" i="25"/>
  <x:c r="M233" i="25"/>
  <x:c r="N233" i="25"/>
  <x:c r="P233" i="25"/>
  <x:c r="Q233" i="25"/>
  <x:c r="R233" i="25"/>
  <x:c r="A234" i="25"/>
  <x:c r="B234" i="25"/>
  <x:c r="C234" i="25"/>
  <x:c r="D234" i="25"/>
  <x:c r="E234" i="25"/>
  <x:c r="F234" i="25"/>
  <x:c r="G234" i="25"/>
  <x:c r="H234" i="25"/>
  <x:c r="I234" i="25"/>
  <x:c r="J234" i="25"/>
  <x:c r="K234" i="25"/>
  <x:c r="L234" i="25"/>
  <x:c r="M234" i="25"/>
  <x:c r="N234" i="25"/>
  <x:c r="P234" i="25"/>
  <x:c r="Q234" i="25"/>
  <x:c r="R234" i="25"/>
  <x:c r="A235" i="25"/>
  <x:c r="B235" i="25"/>
  <x:c r="C235" i="25"/>
  <x:c r="D235" i="25"/>
  <x:c r="E235" i="25"/>
  <x:c r="F235" i="25"/>
  <x:c r="G235" i="25"/>
  <x:c r="H235" i="25"/>
  <x:c r="I235" i="25"/>
  <x:c r="J235" i="25"/>
  <x:c r="K235" i="25"/>
  <x:c r="L235" i="25"/>
  <x:c r="M235" i="25"/>
  <x:c r="N235" i="25"/>
  <x:c r="P235" i="25"/>
  <x:c r="Q235" i="25"/>
  <x:c r="R235" i="25"/>
  <x:c r="A236" i="25"/>
  <x:c r="B236" i="25"/>
  <x:c r="C236" i="25"/>
  <x:c r="D236" i="25"/>
  <x:c r="E236" i="25"/>
  <x:c r="F236" i="25"/>
  <x:c r="G236" i="25"/>
  <x:c r="H236" i="25"/>
  <x:c r="I236" i="25"/>
  <x:c r="J236" i="25"/>
  <x:c r="K236" i="25"/>
  <x:c r="L236" i="25"/>
  <x:c r="M236" i="25"/>
  <x:c r="N236" i="25"/>
  <x:c r="P236" i="25"/>
  <x:c r="Q236" i="25"/>
  <x:c r="R236" i="25"/>
  <x:c r="A237" i="25"/>
  <x:c r="B237" i="25"/>
  <x:c r="C237" i="25"/>
  <x:c r="D237" i="25"/>
  <x:c r="E237" i="25"/>
  <x:c r="F237" i="25"/>
  <x:c r="G237" i="25"/>
  <x:c r="H237" i="25"/>
  <x:c r="I237" i="25"/>
  <x:c r="J237" i="25"/>
  <x:c r="K237" i="25"/>
  <x:c r="L237" i="25"/>
  <x:c r="M237" i="25"/>
  <x:c r="N237" i="25"/>
  <x:c r="P237" i="25"/>
  <x:c r="Q237" i="25"/>
  <x:c r="R237" i="25"/>
  <x:c r="A238" i="25"/>
  <x:c r="B238" i="25"/>
  <x:c r="C238" i="25"/>
  <x:c r="D238" i="25"/>
  <x:c r="E238" i="25"/>
  <x:c r="F238" i="25"/>
  <x:c r="G238" i="25"/>
  <x:c r="H238" i="25"/>
  <x:c r="I238" i="25"/>
  <x:c r="J238" i="25"/>
  <x:c r="K238" i="25"/>
  <x:c r="L238" i="25"/>
  <x:c r="M238" i="25"/>
  <x:c r="N238" i="25"/>
  <x:c r="P238" i="25"/>
  <x:c r="Q238" i="25"/>
  <x:c r="R238" i="25"/>
  <x:c r="A239" i="25"/>
  <x:c r="B239" i="25"/>
  <x:c r="C239" i="25"/>
  <x:c r="D239" i="25"/>
  <x:c r="E239" i="25"/>
  <x:c r="F239" i="25"/>
  <x:c r="G239" i="25"/>
  <x:c r="H239" i="25"/>
  <x:c r="I239" i="25"/>
  <x:c r="J239" i="25"/>
  <x:c r="K239" i="25"/>
  <x:c r="L239" i="25"/>
  <x:c r="M239" i="25"/>
  <x:c r="N239" i="25"/>
  <x:c r="P239" i="25"/>
  <x:c r="Q239" i="25"/>
  <x:c r="R239" i="25"/>
  <x:c r="A240" i="25"/>
  <x:c r="B240" i="25"/>
  <x:c r="C240" i="25"/>
  <x:c r="D240" i="25"/>
  <x:c r="E240" i="25"/>
  <x:c r="F240" i="25"/>
  <x:c r="G240" i="25"/>
  <x:c r="H240" i="25"/>
  <x:c r="I240" i="25"/>
  <x:c r="J240" i="25"/>
  <x:c r="K240" i="25"/>
  <x:c r="L240" i="25"/>
  <x:c r="M240" i="25"/>
  <x:c r="N240" i="25"/>
  <x:c r="P240" i="25"/>
  <x:c r="Q240" i="25"/>
  <x:c r="R240" i="25"/>
  <x:c r="A241" i="25"/>
  <x:c r="B241" i="25"/>
  <x:c r="C241" i="25"/>
  <x:c r="D241" i="25"/>
  <x:c r="E241" i="25"/>
  <x:c r="F241" i="25"/>
  <x:c r="G241" i="25"/>
  <x:c r="H241" i="25"/>
  <x:c r="I241" i="25"/>
  <x:c r="J241" i="25"/>
  <x:c r="K241" i="25"/>
  <x:c r="L241" i="25"/>
  <x:c r="M241" i="25"/>
  <x:c r="N241" i="25"/>
  <x:c r="P241" i="25"/>
  <x:c r="Q241" i="25"/>
  <x:c r="R241" i="25"/>
  <x:c r="A242" i="25"/>
  <x:c r="B242" i="25"/>
  <x:c r="C242" i="25"/>
  <x:c r="D242" i="25"/>
  <x:c r="E242" i="25"/>
  <x:c r="F242" i="25"/>
  <x:c r="G242" i="25"/>
  <x:c r="H242" i="25"/>
  <x:c r="I242" i="25"/>
  <x:c r="J242" i="25"/>
  <x:c r="K242" i="25"/>
  <x:c r="L242" i="25"/>
  <x:c r="M242" i="25"/>
  <x:c r="N242" i="25"/>
  <x:c r="P242" i="25"/>
  <x:c r="Q242" i="25"/>
  <x:c r="R242" i="25"/>
  <x:c r="A243" i="25"/>
  <x:c r="B243" i="25"/>
  <x:c r="C243" i="25"/>
  <x:c r="D243" i="25"/>
  <x:c r="E243" i="25"/>
  <x:c r="F243" i="25"/>
  <x:c r="G243" i="25"/>
  <x:c r="H243" i="25"/>
  <x:c r="I243" i="25"/>
  <x:c r="J243" i="25"/>
  <x:c r="K243" i="25"/>
  <x:c r="L243" i="25"/>
  <x:c r="M243" i="25"/>
  <x:c r="N243" i="25"/>
  <x:c r="P243" i="25"/>
  <x:c r="Q243" i="25"/>
  <x:c r="R243" i="25"/>
  <x:c r="A244" i="25"/>
  <x:c r="B244" i="25"/>
  <x:c r="C244" i="25"/>
  <x:c r="D244" i="25"/>
  <x:c r="E244" i="25"/>
  <x:c r="F244" i="25"/>
  <x:c r="G244" i="25"/>
  <x:c r="H244" i="25"/>
  <x:c r="I244" i="25"/>
  <x:c r="J244" i="25"/>
  <x:c r="K244" i="25"/>
  <x:c r="L244" i="25"/>
  <x:c r="M244" i="25"/>
  <x:c r="N244" i="25"/>
  <x:c r="P244" i="25"/>
  <x:c r="Q244" i="25"/>
  <x:c r="R244" i="25"/>
  <x:c r="A245" i="25"/>
  <x:c r="B245" i="25"/>
  <x:c r="C245" i="25"/>
  <x:c r="D245" i="25"/>
  <x:c r="E245" i="25"/>
  <x:c r="F245" i="25"/>
  <x:c r="G245" i="25"/>
  <x:c r="H245" i="25"/>
  <x:c r="I245" i="25"/>
  <x:c r="J245" i="25"/>
  <x:c r="K245" i="25"/>
  <x:c r="L245" i="25"/>
  <x:c r="M245" i="25"/>
  <x:c r="N245" i="25"/>
  <x:c r="P245" i="25"/>
  <x:c r="Q245" i="25"/>
  <x:c r="R245" i="25"/>
  <x:c r="A246" i="25"/>
  <x:c r="B246" i="25"/>
  <x:c r="C246" i="25"/>
  <x:c r="D246" i="25"/>
  <x:c r="E246" i="25"/>
  <x:c r="F246" i="25"/>
  <x:c r="G246" i="25"/>
  <x:c r="H246" i="25"/>
  <x:c r="I246" i="25"/>
  <x:c r="J246" i="25"/>
  <x:c r="K246" i="25"/>
  <x:c r="L246" i="25"/>
  <x:c r="M246" i="25"/>
  <x:c r="N246" i="25"/>
  <x:c r="P246" i="25"/>
  <x:c r="Q246" i="25"/>
  <x:c r="R246" i="25"/>
  <x:c r="A247" i="25"/>
  <x:c r="B247" i="25"/>
  <x:c r="C247" i="25"/>
  <x:c r="D247" i="25"/>
  <x:c r="E247" i="25"/>
  <x:c r="F247" i="25"/>
  <x:c r="G247" i="25"/>
  <x:c r="H247" i="25"/>
  <x:c r="I247" i="25"/>
  <x:c r="J247" i="25"/>
  <x:c r="K247" i="25"/>
  <x:c r="L247" i="25"/>
  <x:c r="M247" i="25"/>
  <x:c r="N247" i="25"/>
  <x:c r="P247" i="25"/>
  <x:c r="Q247" i="25"/>
  <x:c r="R247" i="25"/>
  <x:c r="A248" i="25"/>
  <x:c r="B248" i="25"/>
  <x:c r="C248" i="25"/>
  <x:c r="D248" i="25"/>
  <x:c r="E248" i="25"/>
  <x:c r="F248" i="25"/>
  <x:c r="G248" i="25"/>
  <x:c r="H248" i="25"/>
  <x:c r="I248" i="25"/>
  <x:c r="J248" i="25"/>
  <x:c r="K248" i="25"/>
  <x:c r="L248" i="25"/>
  <x:c r="M248" i="25"/>
  <x:c r="N248" i="25"/>
  <x:c r="P248" i="25"/>
  <x:c r="Q248" i="25"/>
  <x:c r="R248" i="25"/>
  <x:c r="A249" i="25"/>
  <x:c r="B249" i="25"/>
  <x:c r="C249" i="25"/>
  <x:c r="D249" i="25"/>
  <x:c r="E249" i="25"/>
  <x:c r="F249" i="25"/>
  <x:c r="G249" i="25"/>
  <x:c r="H249" i="25"/>
  <x:c r="I249" i="25"/>
  <x:c r="J249" i="25"/>
  <x:c r="K249" i="25"/>
  <x:c r="L249" i="25"/>
  <x:c r="M249" i="25"/>
  <x:c r="N249" i="25"/>
  <x:c r="P249" i="25"/>
  <x:c r="Q249" i="25"/>
  <x:c r="R249" i="25"/>
  <x:c r="A250" i="25"/>
  <x:c r="B250" i="25"/>
  <x:c r="C250" i="25"/>
  <x:c r="D250" i="25"/>
  <x:c r="E250" i="25"/>
  <x:c r="F250" i="25"/>
  <x:c r="G250" i="25"/>
  <x:c r="H250" i="25"/>
  <x:c r="I250" i="25"/>
  <x:c r="J250" i="25"/>
  <x:c r="K250" i="25"/>
  <x:c r="L250" i="25"/>
  <x:c r="M250" i="25"/>
  <x:c r="N250" i="25"/>
  <x:c r="P250" i="25"/>
  <x:c r="Q250" i="25"/>
  <x:c r="R250" i="25"/>
  <x:c r="A251" i="25"/>
  <x:c r="B251" i="25"/>
  <x:c r="C251" i="25"/>
  <x:c r="D251" i="25"/>
  <x:c r="E251" i="25"/>
  <x:c r="F251" i="25"/>
  <x:c r="G251" i="25"/>
  <x:c r="H251" i="25"/>
  <x:c r="I251" i="25"/>
  <x:c r="J251" i="25"/>
  <x:c r="K251" i="25"/>
  <x:c r="L251" i="25"/>
  <x:c r="M251" i="25"/>
  <x:c r="N251" i="25"/>
  <x:c r="P251" i="25"/>
  <x:c r="Q251" i="25"/>
  <x:c r="R251" i="25"/>
  <x:c r="A252" i="25"/>
  <x:c r="B252" i="25"/>
  <x:c r="C252" i="25"/>
  <x:c r="D252" i="25"/>
  <x:c r="E252" i="25"/>
  <x:c r="F252" i="25"/>
  <x:c r="G252" i="25"/>
  <x:c r="H252" i="25"/>
  <x:c r="I252" i="25"/>
  <x:c r="J252" i="25"/>
  <x:c r="K252" i="25"/>
  <x:c r="L252" i="25"/>
  <x:c r="M252" i="25"/>
  <x:c r="N252" i="25"/>
  <x:c r="P252" i="25"/>
  <x:c r="Q252" i="25"/>
  <x:c r="R252" i="25"/>
  <x:c r="A253" i="25"/>
  <x:c r="B253" i="25"/>
  <x:c r="C253" i="25"/>
  <x:c r="D253" i="25"/>
  <x:c r="E253" i="25"/>
  <x:c r="F253" i="25"/>
  <x:c r="G253" i="25"/>
  <x:c r="H253" i="25"/>
  <x:c r="I253" i="25"/>
  <x:c r="J253" i="25"/>
  <x:c r="K253" i="25"/>
  <x:c r="L253" i="25"/>
  <x:c r="M253" i="25"/>
  <x:c r="N253" i="25"/>
  <x:c r="P253" i="25"/>
  <x:c r="Q253" i="25"/>
  <x:c r="R253" i="25"/>
  <x:c r="A254" i="25"/>
  <x:c r="B254" i="25"/>
  <x:c r="C254" i="25"/>
  <x:c r="D254" i="25"/>
  <x:c r="E254" i="25"/>
  <x:c r="F254" i="25"/>
  <x:c r="G254" i="25"/>
  <x:c r="H254" i="25"/>
  <x:c r="I254" i="25"/>
  <x:c r="J254" i="25"/>
  <x:c r="K254" i="25"/>
  <x:c r="L254" i="25"/>
  <x:c r="M254" i="25"/>
  <x:c r="N254" i="25"/>
  <x:c r="P254" i="25"/>
  <x:c r="Q254" i="25"/>
  <x:c r="R254" i="25"/>
  <x:c r="A255" i="25"/>
  <x:c r="B255" i="25"/>
  <x:c r="C255" i="25"/>
  <x:c r="D255" i="25"/>
  <x:c r="E255" i="25"/>
  <x:c r="F255" i="25"/>
  <x:c r="G255" i="25"/>
  <x:c r="H255" i="25"/>
  <x:c r="I255" i="25"/>
  <x:c r="J255" i="25"/>
  <x:c r="K255" i="25"/>
  <x:c r="L255" i="25"/>
  <x:c r="M255" i="25"/>
  <x:c r="N255" i="25"/>
  <x:c r="P255" i="25"/>
  <x:c r="Q255" i="25"/>
  <x:c r="R255" i="25"/>
  <x:c r="A256" i="25"/>
  <x:c r="B256" i="25"/>
  <x:c r="C256" i="25"/>
  <x:c r="D256" i="25"/>
  <x:c r="E256" i="25"/>
  <x:c r="F256" i="25"/>
  <x:c r="G256" i="25"/>
  <x:c r="H256" i="25"/>
  <x:c r="I256" i="25"/>
  <x:c r="J256" i="25"/>
  <x:c r="K256" i="25"/>
  <x:c r="L256" i="25"/>
  <x:c r="M256" i="25"/>
  <x:c r="N256" i="25"/>
  <x:c r="P256" i="25"/>
  <x:c r="Q256" i="25"/>
  <x:c r="R256" i="25"/>
  <x:c r="A257" i="25"/>
  <x:c r="B257" i="25"/>
  <x:c r="C257" i="25"/>
  <x:c r="D257" i="25"/>
  <x:c r="E257" i="25"/>
  <x:c r="F257" i="25"/>
  <x:c r="G257" i="25"/>
  <x:c r="H257" i="25"/>
  <x:c r="I257" i="25"/>
  <x:c r="J257" i="25"/>
  <x:c r="K257" i="25"/>
  <x:c r="L257" i="25"/>
  <x:c r="M257" i="25"/>
  <x:c r="N257" i="25"/>
  <x:c r="P257" i="25"/>
  <x:c r="Q257" i="25"/>
  <x:c r="R257" i="25"/>
  <x:c r="A258" i="25"/>
  <x:c r="B258" i="25"/>
  <x:c r="C258" i="25"/>
  <x:c r="D258" i="25"/>
  <x:c r="E258" i="25"/>
  <x:c r="F258" i="25"/>
  <x:c r="G258" i="25"/>
  <x:c r="H258" i="25"/>
  <x:c r="I258" i="25"/>
  <x:c r="J258" i="25"/>
  <x:c r="K258" i="25"/>
  <x:c r="L258" i="25"/>
  <x:c r="M258" i="25"/>
  <x:c r="N258" i="25"/>
  <x:c r="P258" i="25"/>
  <x:c r="Q258" i="25"/>
  <x:c r="R258" i="25"/>
  <x:c r="A259" i="25"/>
  <x:c r="B259" i="25"/>
  <x:c r="C259" i="25"/>
  <x:c r="D259" i="25"/>
  <x:c r="E259" i="25"/>
  <x:c r="F259" i="25"/>
  <x:c r="G259" i="25"/>
  <x:c r="H259" i="25"/>
  <x:c r="I259" i="25"/>
  <x:c r="J259" i="25"/>
  <x:c r="K259" i="25"/>
  <x:c r="L259" i="25"/>
  <x:c r="M259" i="25"/>
  <x:c r="N259" i="25"/>
  <x:c r="P259" i="25"/>
  <x:c r="Q259" i="25"/>
  <x:c r="R259" i="25"/>
  <x:c r="A260" i="25"/>
  <x:c r="B260" i="25"/>
  <x:c r="C260" i="25"/>
  <x:c r="D260" i="25"/>
  <x:c r="E260" i="25"/>
  <x:c r="F260" i="25"/>
  <x:c r="G260" i="25"/>
  <x:c r="H260" i="25"/>
  <x:c r="I260" i="25"/>
  <x:c r="J260" i="25"/>
  <x:c r="K260" i="25"/>
  <x:c r="L260" i="25"/>
  <x:c r="M260" i="25"/>
  <x:c r="N260" i="25"/>
  <x:c r="P260" i="25"/>
  <x:c r="Q260" i="25"/>
  <x:c r="R260" i="25"/>
  <x:c r="A261" i="25"/>
  <x:c r="B261" i="25"/>
  <x:c r="C261" i="25"/>
  <x:c r="D261" i="25"/>
  <x:c r="E261" i="25"/>
  <x:c r="F261" i="25"/>
  <x:c r="G261" i="25"/>
  <x:c r="H261" i="25"/>
  <x:c r="I261" i="25"/>
  <x:c r="J261" i="25"/>
  <x:c r="K261" i="25"/>
  <x:c r="L261" i="25"/>
  <x:c r="M261" i="25"/>
  <x:c r="N261" i="25"/>
  <x:c r="P261" i="25"/>
  <x:c r="Q261" i="25"/>
  <x:c r="R261" i="25"/>
  <x:c r="A262" i="25"/>
  <x:c r="B262" i="25"/>
  <x:c r="C262" i="25"/>
  <x:c r="D262" i="25"/>
  <x:c r="E262" i="25"/>
  <x:c r="F262" i="25"/>
  <x:c r="G262" i="25"/>
  <x:c r="H262" i="25"/>
  <x:c r="I262" i="25"/>
  <x:c r="J262" i="25"/>
  <x:c r="K262" i="25"/>
  <x:c r="L262" i="25"/>
  <x:c r="M262" i="25"/>
  <x:c r="N262" i="25"/>
  <x:c r="P262" i="25"/>
  <x:c r="Q262" i="25"/>
  <x:c r="R262" i="25"/>
  <x:c r="A263" i="25"/>
  <x:c r="B263" i="25"/>
  <x:c r="C263" i="25"/>
  <x:c r="D263" i="25"/>
  <x:c r="E263" i="25"/>
  <x:c r="F263" i="25"/>
  <x:c r="G263" i="25"/>
  <x:c r="H263" i="25"/>
  <x:c r="I263" i="25"/>
  <x:c r="J263" i="25"/>
  <x:c r="K263" i="25"/>
  <x:c r="L263" i="25"/>
  <x:c r="M263" i="25"/>
  <x:c r="N263" i="25"/>
  <x:c r="P263" i="25"/>
  <x:c r="Q263" i="25"/>
  <x:c r="R263" i="25"/>
  <x:c r="A264" i="25"/>
  <x:c r="B264" i="25"/>
  <x:c r="C264" i="25"/>
  <x:c r="D264" i="25"/>
  <x:c r="E264" i="25"/>
  <x:c r="F264" i="25"/>
  <x:c r="G264" i="25"/>
  <x:c r="H264" i="25"/>
  <x:c r="I264" i="25"/>
  <x:c r="J264" i="25"/>
  <x:c r="K264" i="25"/>
  <x:c r="L264" i="25"/>
  <x:c r="M264" i="25"/>
  <x:c r="N264" i="25"/>
  <x:c r="P264" i="25"/>
  <x:c r="Q264" i="25"/>
  <x:c r="R264" i="25"/>
  <x:c r="A265" i="25"/>
  <x:c r="B265" i="25"/>
  <x:c r="C265" i="25"/>
  <x:c r="D265" i="25"/>
  <x:c r="E265" i="25"/>
  <x:c r="F265" i="25"/>
  <x:c r="G265" i="25"/>
  <x:c r="H265" i="25"/>
  <x:c r="I265" i="25"/>
  <x:c r="J265" i="25"/>
  <x:c r="K265" i="25"/>
  <x:c r="L265" i="25"/>
  <x:c r="M265" i="25"/>
  <x:c r="N265" i="25"/>
  <x:c r="P265" i="25"/>
  <x:c r="Q265" i="25"/>
  <x:c r="R265" i="25"/>
  <x:c r="A266" i="25"/>
  <x:c r="B266" i="25"/>
  <x:c r="C266" i="25"/>
  <x:c r="D266" i="25"/>
  <x:c r="E266" i="25"/>
  <x:c r="F266" i="25"/>
  <x:c r="G266" i="25"/>
  <x:c r="H266" i="25"/>
  <x:c r="I266" i="25"/>
  <x:c r="J266" i="25"/>
  <x:c r="K266" i="25"/>
  <x:c r="L266" i="25"/>
  <x:c r="M266" i="25"/>
  <x:c r="N266" i="25"/>
  <x:c r="P266" i="25"/>
  <x:c r="Q266" i="25"/>
  <x:c r="R266" i="25"/>
  <x:c r="A267" i="25"/>
  <x:c r="B267" i="25"/>
  <x:c r="C267" i="25"/>
  <x:c r="D267" i="25"/>
  <x:c r="E267" i="25"/>
  <x:c r="F267" i="25"/>
  <x:c r="G267" i="25"/>
  <x:c r="H267" i="25"/>
  <x:c r="I267" i="25"/>
  <x:c r="J267" i="25"/>
  <x:c r="K267" i="25"/>
  <x:c r="L267" i="25"/>
  <x:c r="M267" i="25"/>
  <x:c r="N267" i="25"/>
  <x:c r="P267" i="25"/>
  <x:c r="Q267" i="25"/>
  <x:c r="R267" i="25"/>
  <x:c r="A268" i="25"/>
  <x:c r="B268" i="25"/>
  <x:c r="C268" i="25"/>
  <x:c r="D268" i="25"/>
  <x:c r="E268" i="25"/>
  <x:c r="F268" i="25"/>
  <x:c r="G268" i="25"/>
  <x:c r="H268" i="25"/>
  <x:c r="I268" i="25"/>
  <x:c r="J268" i="25"/>
  <x:c r="K268" i="25"/>
  <x:c r="L268" i="25"/>
  <x:c r="M268" i="25"/>
  <x:c r="N268" i="25"/>
  <x:c r="P268" i="25"/>
  <x:c r="Q268" i="25"/>
  <x:c r="R268" i="25"/>
  <x:c r="A269" i="25"/>
  <x:c r="B269" i="25"/>
  <x:c r="C269" i="25"/>
  <x:c r="D269" i="25"/>
  <x:c r="E269" i="25"/>
  <x:c r="F269" i="25"/>
  <x:c r="G269" i="25"/>
  <x:c r="H269" i="25"/>
  <x:c r="I269" i="25"/>
  <x:c r="J269" i="25"/>
  <x:c r="K269" i="25"/>
  <x:c r="L269" i="25"/>
  <x:c r="M269" i="25"/>
  <x:c r="N269" i="25"/>
  <x:c r="P269" i="25"/>
  <x:c r="Q269" i="25"/>
  <x:c r="R269" i="25"/>
  <x:c r="A270" i="25"/>
  <x:c r="B270" i="25"/>
  <x:c r="C270" i="25"/>
  <x:c r="D270" i="25"/>
  <x:c r="E270" i="25"/>
  <x:c r="F270" i="25"/>
  <x:c r="G270" i="25"/>
  <x:c r="H270" i="25"/>
  <x:c r="I270" i="25"/>
  <x:c r="J270" i="25"/>
  <x:c r="K270" i="25"/>
  <x:c r="L270" i="25"/>
  <x:c r="M270" i="25"/>
  <x:c r="N270" i="25"/>
  <x:c r="P270" i="25"/>
  <x:c r="Q270" i="25"/>
  <x:c r="R270" i="25"/>
  <x:c r="A271" i="25"/>
  <x:c r="B271" i="25"/>
  <x:c r="C271" i="25"/>
  <x:c r="D271" i="25"/>
  <x:c r="E271" i="25"/>
  <x:c r="F271" i="25"/>
  <x:c r="G271" i="25"/>
  <x:c r="H271" i="25"/>
  <x:c r="I271" i="25"/>
  <x:c r="J271" i="25"/>
  <x:c r="K271" i="25"/>
  <x:c r="L271" i="25"/>
  <x:c r="M271" i="25"/>
  <x:c r="N271" i="25"/>
  <x:c r="P271" i="25"/>
  <x:c r="Q271" i="25"/>
  <x:c r="R271" i="25"/>
  <x:c r="A272" i="25"/>
  <x:c r="B272" i="25"/>
  <x:c r="C272" i="25"/>
  <x:c r="D272" i="25"/>
  <x:c r="E272" i="25"/>
  <x:c r="F272" i="25"/>
  <x:c r="G272" i="25"/>
  <x:c r="H272" i="25"/>
  <x:c r="I272" i="25"/>
  <x:c r="J272" i="25"/>
  <x:c r="K272" i="25"/>
  <x:c r="L272" i="25"/>
  <x:c r="M272" i="25"/>
  <x:c r="N272" i="25"/>
  <x:c r="P272" i="25"/>
  <x:c r="Q272" i="25"/>
  <x:c r="R272" i="25"/>
  <x:c r="A273" i="25"/>
  <x:c r="B273" i="25"/>
  <x:c r="C273" i="25"/>
  <x:c r="D273" i="25"/>
  <x:c r="E273" i="25"/>
  <x:c r="F273" i="25"/>
  <x:c r="G273" i="25"/>
  <x:c r="H273" i="25"/>
  <x:c r="I273" i="25"/>
  <x:c r="J273" i="25"/>
  <x:c r="K273" i="25"/>
  <x:c r="L273" i="25"/>
  <x:c r="M273" i="25"/>
  <x:c r="N273" i="25"/>
  <x:c r="P273" i="25"/>
  <x:c r="Q273" i="25"/>
  <x:c r="R273" i="25"/>
  <x:c r="A274" i="25"/>
  <x:c r="B274" i="25"/>
  <x:c r="C274" i="25"/>
  <x:c r="D274" i="25"/>
  <x:c r="E274" i="25"/>
  <x:c r="F274" i="25"/>
  <x:c r="G274" i="25"/>
  <x:c r="H274" i="25"/>
  <x:c r="I274" i="25"/>
  <x:c r="J274" i="25"/>
  <x:c r="K274" i="25"/>
  <x:c r="L274" i="25"/>
  <x:c r="M274" i="25"/>
  <x:c r="N274" i="25"/>
  <x:c r="P274" i="25"/>
  <x:c r="Q274" i="25"/>
  <x:c r="R274" i="25"/>
  <x:c r="A275" i="25"/>
  <x:c r="B275" i="25"/>
  <x:c r="C275" i="25"/>
  <x:c r="D275" i="25"/>
  <x:c r="E275" i="25"/>
  <x:c r="F275" i="25"/>
  <x:c r="G275" i="25"/>
  <x:c r="H275" i="25"/>
  <x:c r="I275" i="25"/>
  <x:c r="J275" i="25"/>
  <x:c r="K275" i="25"/>
  <x:c r="L275" i="25"/>
  <x:c r="M275" i="25"/>
  <x:c r="N275" i="25"/>
  <x:c r="P275" i="25"/>
  <x:c r="Q275" i="25"/>
  <x:c r="R275" i="25"/>
  <x:c r="A276" i="25"/>
  <x:c r="B276" i="25"/>
  <x:c r="C276" i="25"/>
  <x:c r="D276" i="25"/>
  <x:c r="E276" i="25"/>
  <x:c r="F276" i="25"/>
  <x:c r="G276" i="25"/>
  <x:c r="H276" i="25"/>
  <x:c r="I276" i="25"/>
  <x:c r="J276" i="25"/>
  <x:c r="K276" i="25"/>
  <x:c r="L276" i="25"/>
  <x:c r="M276" i="25"/>
  <x:c r="N276" i="25"/>
  <x:c r="P276" i="25"/>
  <x:c r="Q276" i="25"/>
  <x:c r="R276" i="25"/>
  <x:c r="A277" i="25"/>
  <x:c r="B277" i="25"/>
  <x:c r="C277" i="25"/>
  <x:c r="D277" i="25"/>
  <x:c r="E277" i="25"/>
  <x:c r="F277" i="25"/>
  <x:c r="G277" i="25"/>
  <x:c r="H277" i="25"/>
  <x:c r="I277" i="25"/>
  <x:c r="J277" i="25"/>
  <x:c r="K277" i="25"/>
  <x:c r="L277" i="25"/>
  <x:c r="M277" i="25"/>
  <x:c r="N277" i="25"/>
  <x:c r="P277" i="25"/>
  <x:c r="Q277" i="25"/>
  <x:c r="R277" i="25"/>
  <x:c r="A278" i="25"/>
  <x:c r="B278" i="25"/>
  <x:c r="C278" i="25"/>
  <x:c r="D278" i="25"/>
  <x:c r="E278" i="25"/>
  <x:c r="F278" i="25"/>
  <x:c r="G278" i="25"/>
  <x:c r="H278" i="25"/>
  <x:c r="I278" i="25"/>
  <x:c r="J278" i="25"/>
  <x:c r="K278" i="25"/>
  <x:c r="L278" i="25"/>
  <x:c r="M278" i="25"/>
  <x:c r="N278" i="25"/>
  <x:c r="P278" i="25"/>
  <x:c r="Q278" i="25"/>
  <x:c r="R278" i="25"/>
  <x:c r="A279" i="25"/>
  <x:c r="B279" i="25"/>
  <x:c r="C279" i="25"/>
  <x:c r="D279" i="25"/>
  <x:c r="E279" i="25"/>
  <x:c r="F279" i="25"/>
  <x:c r="G279" i="25"/>
  <x:c r="H279" i="25"/>
  <x:c r="I279" i="25"/>
  <x:c r="J279" i="25"/>
  <x:c r="K279" i="25"/>
  <x:c r="L279" i="25"/>
  <x:c r="M279" i="25"/>
  <x:c r="N279" i="25"/>
  <x:c r="P279" i="25"/>
  <x:c r="Q279" i="25"/>
  <x:c r="R279" i="25"/>
  <x:c r="A280" i="25"/>
  <x:c r="B280" i="25"/>
  <x:c r="C280" i="25"/>
  <x:c r="D280" i="25"/>
  <x:c r="E280" i="25"/>
  <x:c r="F280" i="25"/>
  <x:c r="G280" i="25"/>
  <x:c r="H280" i="25"/>
  <x:c r="I280" i="25"/>
  <x:c r="J280" i="25"/>
  <x:c r="K280" i="25"/>
  <x:c r="L280" i="25"/>
  <x:c r="M280" i="25"/>
  <x:c r="N280" i="25"/>
  <x:c r="P280" i="25"/>
  <x:c r="Q280" i="25"/>
  <x:c r="R280" i="25"/>
  <x:c r="A281" i="25"/>
  <x:c r="B281" i="25"/>
  <x:c r="C281" i="25"/>
  <x:c r="D281" i="25"/>
  <x:c r="E281" i="25"/>
  <x:c r="F281" i="25"/>
  <x:c r="G281" i="25"/>
  <x:c r="H281" i="25"/>
  <x:c r="I281" i="25"/>
  <x:c r="J281" i="25"/>
  <x:c r="K281" i="25"/>
  <x:c r="L281" i="25"/>
  <x:c r="M281" i="25"/>
  <x:c r="N281" i="25"/>
  <x:c r="P281" i="25"/>
  <x:c r="Q281" i="25"/>
  <x:c r="R281" i="25"/>
  <x:c r="A282" i="25"/>
  <x:c r="B282" i="25"/>
  <x:c r="C282" i="25"/>
  <x:c r="D282" i="25"/>
  <x:c r="E282" i="25"/>
  <x:c r="F282" i="25"/>
  <x:c r="G282" i="25"/>
  <x:c r="H282" i="25"/>
  <x:c r="I282" i="25"/>
  <x:c r="J282" i="25"/>
  <x:c r="K282" i="25"/>
  <x:c r="L282" i="25"/>
  <x:c r="M282" i="25"/>
  <x:c r="N282" i="25"/>
  <x:c r="P282" i="25"/>
  <x:c r="Q282" i="25"/>
  <x:c r="R282" i="25"/>
  <x:c r="A283" i="25"/>
  <x:c r="B283" i="25"/>
  <x:c r="C283" i="25"/>
  <x:c r="D283" i="25"/>
  <x:c r="E283" i="25"/>
  <x:c r="F283" i="25"/>
  <x:c r="G283" i="25"/>
  <x:c r="H283" i="25"/>
  <x:c r="I283" i="25"/>
  <x:c r="J283" i="25"/>
  <x:c r="K283" i="25"/>
  <x:c r="L283" i="25"/>
  <x:c r="M283" i="25"/>
  <x:c r="N283" i="25"/>
  <x:c r="P283" i="25"/>
  <x:c r="Q283" i="25"/>
  <x:c r="R283" i="25"/>
  <x:c r="A284" i="25"/>
  <x:c r="B284" i="25"/>
  <x:c r="C284" i="25"/>
  <x:c r="D284" i="25"/>
  <x:c r="E284" i="25"/>
  <x:c r="F284" i="25"/>
  <x:c r="G284" i="25"/>
  <x:c r="H284" i="25"/>
  <x:c r="I284" i="25"/>
  <x:c r="J284" i="25"/>
  <x:c r="K284" i="25"/>
  <x:c r="L284" i="25"/>
  <x:c r="M284" i="25"/>
  <x:c r="N284" i="25"/>
  <x:c r="P284" i="25"/>
  <x:c r="Q284" i="25"/>
  <x:c r="R284" i="25"/>
  <x:c r="A285" i="25"/>
  <x:c r="B285" i="25"/>
  <x:c r="C285" i="25"/>
  <x:c r="D285" i="25"/>
  <x:c r="E285" i="25"/>
  <x:c r="F285" i="25"/>
  <x:c r="G285" i="25"/>
  <x:c r="H285" i="25"/>
  <x:c r="I285" i="25"/>
  <x:c r="J285" i="25"/>
  <x:c r="K285" i="25"/>
  <x:c r="L285" i="25"/>
  <x:c r="M285" i="25"/>
  <x:c r="N285" i="25"/>
  <x:c r="P285" i="25"/>
  <x:c r="Q285" i="25"/>
  <x:c r="R285" i="25"/>
  <x:c r="A286" i="25"/>
  <x:c r="B286" i="25"/>
  <x:c r="C286" i="25"/>
  <x:c r="D286" i="25"/>
  <x:c r="E286" i="25"/>
  <x:c r="F286" i="25"/>
  <x:c r="G286" i="25"/>
  <x:c r="H286" i="25"/>
  <x:c r="I286" i="25"/>
  <x:c r="J286" i="25"/>
  <x:c r="K286" i="25"/>
  <x:c r="L286" i="25"/>
  <x:c r="M286" i="25"/>
  <x:c r="N286" i="25"/>
  <x:c r="P286" i="25"/>
  <x:c r="Q286" i="25"/>
  <x:c r="R286" i="25"/>
  <x:c r="A287" i="25"/>
  <x:c r="B287" i="25"/>
  <x:c r="C287" i="25"/>
  <x:c r="D287" i="25"/>
  <x:c r="E287" i="25"/>
  <x:c r="F287" i="25"/>
  <x:c r="G287" i="25"/>
  <x:c r="H287" i="25"/>
  <x:c r="I287" i="25"/>
  <x:c r="J287" i="25"/>
  <x:c r="K287" i="25"/>
  <x:c r="L287" i="25"/>
  <x:c r="M287" i="25"/>
  <x:c r="N287" i="25"/>
  <x:c r="P287" i="25"/>
  <x:c r="Q287" i="25"/>
  <x:c r="R287" i="25"/>
  <x:c r="A288" i="25"/>
  <x:c r="B288" i="25"/>
  <x:c r="C288" i="25"/>
  <x:c r="D288" i="25"/>
  <x:c r="E288" i="25"/>
  <x:c r="F288" i="25"/>
  <x:c r="G288" i="25"/>
  <x:c r="H288" i="25"/>
  <x:c r="I288" i="25"/>
  <x:c r="J288" i="25"/>
  <x:c r="K288" i="25"/>
  <x:c r="L288" i="25"/>
  <x:c r="M288" i="25"/>
  <x:c r="N288" i="25"/>
  <x:c r="P288" i="25"/>
  <x:c r="Q288" i="25"/>
  <x:c r="R288" i="25"/>
  <x:c r="A289" i="25"/>
  <x:c r="B289" i="25"/>
  <x:c r="C289" i="25"/>
  <x:c r="D289" i="25"/>
  <x:c r="E289" i="25"/>
  <x:c r="F289" i="25"/>
  <x:c r="G289" i="25"/>
  <x:c r="H289" i="25"/>
  <x:c r="I289" i="25"/>
  <x:c r="J289" i="25"/>
  <x:c r="K289" i="25"/>
  <x:c r="L289" i="25"/>
  <x:c r="M289" i="25"/>
  <x:c r="N289" i="25"/>
  <x:c r="P289" i="25"/>
  <x:c r="Q289" i="25"/>
  <x:c r="R289" i="25"/>
  <x:c r="A290" i="25"/>
  <x:c r="B290" i="25"/>
  <x:c r="C290" i="25"/>
  <x:c r="D290" i="25"/>
  <x:c r="E290" i="25"/>
  <x:c r="F290" i="25"/>
  <x:c r="G290" i="25"/>
  <x:c r="H290" i="25"/>
  <x:c r="I290" i="25"/>
  <x:c r="J290" i="25"/>
  <x:c r="K290" i="25"/>
  <x:c r="L290" i="25"/>
  <x:c r="M290" i="25"/>
  <x:c r="N290" i="25"/>
  <x:c r="P290" i="25"/>
  <x:c r="Q290" i="25"/>
  <x:c r="R290" i="25"/>
  <x:c r="A291" i="25"/>
  <x:c r="B291" i="25"/>
  <x:c r="C291" i="25"/>
  <x:c r="D291" i="25"/>
  <x:c r="E291" i="25"/>
  <x:c r="F291" i="25"/>
  <x:c r="G291" i="25"/>
  <x:c r="H291" i="25"/>
  <x:c r="I291" i="25"/>
  <x:c r="J291" i="25"/>
  <x:c r="K291" i="25"/>
  <x:c r="L291" i="25"/>
  <x:c r="M291" i="25"/>
  <x:c r="N291" i="25"/>
  <x:c r="P291" i="25"/>
  <x:c r="Q291" i="25"/>
  <x:c r="R291" i="25"/>
  <x:c r="A292" i="25"/>
  <x:c r="B292" i="25"/>
  <x:c r="C292" i="25"/>
  <x:c r="D292" i="25"/>
  <x:c r="E292" i="25"/>
  <x:c r="F292" i="25"/>
  <x:c r="G292" i="25"/>
  <x:c r="H292" i="25"/>
  <x:c r="I292" i="25"/>
  <x:c r="J292" i="25"/>
  <x:c r="K292" i="25"/>
  <x:c r="L292" i="25"/>
  <x:c r="M292" i="25"/>
  <x:c r="N292" i="25"/>
  <x:c r="P292" i="25"/>
  <x:c r="Q292" i="25"/>
  <x:c r="R292" i="25"/>
  <x:c r="A293" i="25"/>
  <x:c r="B293" i="25"/>
  <x:c r="C293" i="25"/>
  <x:c r="D293" i="25"/>
  <x:c r="E293" i="25"/>
  <x:c r="F293" i="25"/>
  <x:c r="G293" i="25"/>
  <x:c r="H293" i="25"/>
  <x:c r="I293" i="25"/>
  <x:c r="J293" i="25"/>
  <x:c r="K293" i="25"/>
  <x:c r="L293" i="25"/>
  <x:c r="M293" i="25"/>
  <x:c r="N293" i="25"/>
  <x:c r="P293" i="25"/>
  <x:c r="Q293" i="25"/>
  <x:c r="R293" i="25"/>
  <x:c r="A294" i="25"/>
  <x:c r="B294" i="25"/>
  <x:c r="C294" i="25"/>
  <x:c r="D294" i="25"/>
  <x:c r="E294" i="25"/>
  <x:c r="F294" i="25"/>
  <x:c r="G294" i="25"/>
  <x:c r="H294" i="25"/>
  <x:c r="I294" i="25"/>
  <x:c r="J294" i="25"/>
  <x:c r="K294" i="25"/>
  <x:c r="L294" i="25"/>
  <x:c r="M294" i="25"/>
  <x:c r="N294" i="25"/>
  <x:c r="P294" i="25"/>
  <x:c r="Q294" i="25"/>
  <x:c r="R294" i="25"/>
  <x:c r="A295" i="25"/>
  <x:c r="B295" i="25"/>
  <x:c r="C295" i="25"/>
  <x:c r="D295" i="25"/>
  <x:c r="E295" i="25"/>
  <x:c r="F295" i="25"/>
  <x:c r="G295" i="25"/>
  <x:c r="H295" i="25"/>
  <x:c r="I295" i="25"/>
  <x:c r="J295" i="25"/>
  <x:c r="K295" i="25"/>
  <x:c r="L295" i="25"/>
  <x:c r="M295" i="25"/>
  <x:c r="N295" i="25"/>
  <x:c r="P295" i="25"/>
  <x:c r="Q295" i="25"/>
  <x:c r="R295" i="25"/>
  <x:c r="A296" i="25"/>
  <x:c r="B296" i="25"/>
  <x:c r="C296" i="25"/>
  <x:c r="D296" i="25"/>
  <x:c r="E296" i="25"/>
  <x:c r="F296" i="25"/>
  <x:c r="G296" i="25"/>
  <x:c r="H296" i="25"/>
  <x:c r="I296" i="25"/>
  <x:c r="J296" i="25"/>
  <x:c r="K296" i="25"/>
  <x:c r="L296" i="25"/>
  <x:c r="M296" i="25"/>
  <x:c r="N296" i="25"/>
  <x:c r="P296" i="25"/>
  <x:c r="Q296" i="25"/>
  <x:c r="R296" i="25"/>
  <x:c r="A297" i="25"/>
  <x:c r="B297" i="25"/>
  <x:c r="C297" i="25"/>
  <x:c r="D297" i="25"/>
  <x:c r="E297" i="25"/>
  <x:c r="F297" i="25"/>
  <x:c r="G297" i="25"/>
  <x:c r="H297" i="25"/>
  <x:c r="I297" i="25"/>
  <x:c r="J297" i="25"/>
  <x:c r="K297" i="25"/>
  <x:c r="L297" i="25"/>
  <x:c r="M297" i="25"/>
  <x:c r="N297" i="25"/>
  <x:c r="P297" i="25"/>
  <x:c r="Q297" i="25"/>
  <x:c r="R297" i="25"/>
  <x:c r="A298" i="25"/>
  <x:c r="B298" i="25"/>
  <x:c r="C298" i="25"/>
  <x:c r="D298" i="25"/>
  <x:c r="E298" i="25"/>
  <x:c r="F298" i="25"/>
  <x:c r="G298" i="25"/>
  <x:c r="H298" i="25"/>
  <x:c r="I298" i="25"/>
  <x:c r="J298" i="25"/>
  <x:c r="K298" i="25"/>
  <x:c r="L298" i="25"/>
  <x:c r="M298" i="25"/>
  <x:c r="N298" i="25"/>
  <x:c r="P298" i="25"/>
  <x:c r="Q298" i="25"/>
  <x:c r="R298" i="25"/>
  <x:c r="A299" i="25"/>
  <x:c r="B299" i="25"/>
  <x:c r="C299" i="25"/>
  <x:c r="D299" i="25"/>
  <x:c r="E299" i="25"/>
  <x:c r="F299" i="25"/>
  <x:c r="G299" i="25"/>
  <x:c r="H299" i="25"/>
  <x:c r="I299" i="25"/>
  <x:c r="J299" i="25"/>
  <x:c r="K299" i="25"/>
  <x:c r="L299" i="25"/>
  <x:c r="M299" i="25"/>
  <x:c r="N299" i="25"/>
  <x:c r="P299" i="25"/>
  <x:c r="Q299" i="25"/>
  <x:c r="R299" i="25"/>
  <x:c r="A300" i="25"/>
  <x:c r="B300" i="25"/>
  <x:c r="C300" i="25"/>
  <x:c r="D300" i="25"/>
  <x:c r="E300" i="25"/>
  <x:c r="F300" i="25"/>
  <x:c r="G300" i="25"/>
  <x:c r="H300" i="25"/>
  <x:c r="I300" i="25"/>
  <x:c r="J300" i="25"/>
  <x:c r="K300" i="25"/>
  <x:c r="L300" i="25"/>
  <x:c r="M300" i="25"/>
  <x:c r="N300" i="25"/>
  <x:c r="P300" i="25"/>
  <x:c r="Q300" i="25"/>
  <x:c r="R300" i="25"/>
  <x:c r="A301" i="25"/>
  <x:c r="B301" i="25"/>
  <x:c r="C301" i="25"/>
  <x:c r="D301" i="25"/>
  <x:c r="E301" i="25"/>
  <x:c r="F301" i="25"/>
  <x:c r="G301" i="25"/>
  <x:c r="H301" i="25"/>
  <x:c r="I301" i="25"/>
  <x:c r="J301" i="25"/>
  <x:c r="K301" i="25"/>
  <x:c r="L301" i="25"/>
  <x:c r="M301" i="25"/>
  <x:c r="N301" i="25"/>
  <x:c r="P301" i="25"/>
  <x:c r="Q301" i="25"/>
  <x:c r="R301" i="25"/>
  <x:c r="A302" i="25"/>
  <x:c r="B302" i="25"/>
  <x:c r="C302" i="25"/>
  <x:c r="D302" i="25"/>
  <x:c r="E302" i="25"/>
  <x:c r="F302" i="25"/>
  <x:c r="G302" i="25"/>
  <x:c r="H302" i="25"/>
  <x:c r="I302" i="25"/>
  <x:c r="J302" i="25"/>
  <x:c r="K302" i="25"/>
  <x:c r="L302" i="25"/>
  <x:c r="M302" i="25"/>
  <x:c r="N302" i="25"/>
  <x:c r="P302" i="25"/>
  <x:c r="Q302" i="25"/>
  <x:c r="R302" i="25"/>
  <x:c r="A303" i="25"/>
  <x:c r="B303" i="25"/>
  <x:c r="C303" i="25"/>
  <x:c r="D303" i="25"/>
  <x:c r="E303" i="25"/>
  <x:c r="F303" i="25"/>
  <x:c r="G303" i="25"/>
  <x:c r="H303" i="25"/>
  <x:c r="I303" i="25"/>
  <x:c r="J303" i="25"/>
  <x:c r="K303" i="25"/>
  <x:c r="L303" i="25"/>
  <x:c r="M303" i="25"/>
  <x:c r="N303" i="25"/>
  <x:c r="P303" i="25"/>
  <x:c r="Q303" i="25"/>
  <x:c r="R303" i="25"/>
  <x:c r="A304" i="25"/>
  <x:c r="B304" i="25"/>
  <x:c r="C304" i="25"/>
  <x:c r="D304" i="25"/>
  <x:c r="E304" i="25"/>
  <x:c r="F304" i="25"/>
  <x:c r="G304" i="25"/>
  <x:c r="H304" i="25"/>
  <x:c r="I304" i="25"/>
  <x:c r="J304" i="25"/>
  <x:c r="K304" i="25"/>
  <x:c r="L304" i="25"/>
  <x:c r="M304" i="25"/>
  <x:c r="N304" i="25"/>
  <x:c r="P304" i="25"/>
  <x:c r="Q304" i="25"/>
  <x:c r="R304" i="25"/>
  <x:c r="A305" i="25"/>
  <x:c r="B305" i="25"/>
  <x:c r="C305" i="25"/>
  <x:c r="D305" i="25"/>
  <x:c r="E305" i="25"/>
  <x:c r="F305" i="25"/>
  <x:c r="G305" i="25"/>
  <x:c r="H305" i="25"/>
  <x:c r="I305" i="25"/>
  <x:c r="J305" i="25"/>
  <x:c r="K305" i="25"/>
  <x:c r="L305" i="25"/>
  <x:c r="M305" i="25"/>
  <x:c r="N305" i="25"/>
  <x:c r="P305" i="25"/>
  <x:c r="Q305" i="25"/>
  <x:c r="R305" i="25"/>
  <x:c r="A306" i="25"/>
  <x:c r="B306" i="25"/>
  <x:c r="C306" i="25"/>
  <x:c r="D306" i="25"/>
  <x:c r="E306" i="25"/>
  <x:c r="F306" i="25"/>
  <x:c r="G306" i="25"/>
  <x:c r="H306" i="25"/>
  <x:c r="I306" i="25"/>
  <x:c r="J306" i="25"/>
  <x:c r="K306" i="25"/>
  <x:c r="L306" i="25"/>
  <x:c r="M306" i="25"/>
  <x:c r="N306" i="25"/>
  <x:c r="P306" i="25"/>
  <x:c r="Q306" i="25"/>
  <x:c r="R306" i="25"/>
  <x:c r="A307" i="25"/>
  <x:c r="B307" i="25"/>
  <x:c r="C307" i="25"/>
  <x:c r="D307" i="25"/>
  <x:c r="E307" i="25"/>
  <x:c r="F307" i="25"/>
  <x:c r="G307" i="25"/>
  <x:c r="H307" i="25"/>
  <x:c r="I307" i="25"/>
  <x:c r="J307" i="25"/>
  <x:c r="K307" i="25"/>
  <x:c r="L307" i="25"/>
  <x:c r="M307" i="25"/>
  <x:c r="N307" i="25"/>
  <x:c r="P307" i="25"/>
  <x:c r="Q307" i="25"/>
  <x:c r="R307" i="25"/>
  <x:c r="A308" i="25"/>
  <x:c r="B308" i="25"/>
  <x:c r="C308" i="25"/>
  <x:c r="D308" i="25"/>
  <x:c r="E308" i="25"/>
  <x:c r="F308" i="25"/>
  <x:c r="G308" i="25"/>
  <x:c r="H308" i="25"/>
  <x:c r="I308" i="25"/>
  <x:c r="J308" i="25"/>
  <x:c r="K308" i="25"/>
  <x:c r="L308" i="25"/>
  <x:c r="M308" i="25"/>
  <x:c r="N308" i="25"/>
  <x:c r="P308" i="25"/>
  <x:c r="Q308" i="25"/>
  <x:c r="R308" i="25"/>
  <x:c r="A309" i="25"/>
  <x:c r="B309" i="25"/>
  <x:c r="C309" i="25"/>
  <x:c r="D309" i="25"/>
  <x:c r="E309" i="25"/>
  <x:c r="F309" i="25"/>
  <x:c r="G309" i="25"/>
  <x:c r="H309" i="25"/>
  <x:c r="I309" i="25"/>
  <x:c r="J309" i="25"/>
  <x:c r="K309" i="25"/>
  <x:c r="L309" i="25"/>
  <x:c r="M309" i="25"/>
  <x:c r="N309" i="25"/>
  <x:c r="P309" i="25"/>
  <x:c r="Q309" i="25"/>
  <x:c r="R309" i="25"/>
  <x:c r="A310" i="25"/>
  <x:c r="B310" i="25"/>
  <x:c r="C310" i="25"/>
  <x:c r="D310" i="25"/>
  <x:c r="E310" i="25"/>
  <x:c r="F310" i="25"/>
  <x:c r="G310" i="25"/>
  <x:c r="H310" i="25"/>
  <x:c r="I310" i="25"/>
  <x:c r="J310" i="25"/>
  <x:c r="K310" i="25"/>
  <x:c r="L310" i="25"/>
  <x:c r="M310" i="25"/>
  <x:c r="N310" i="25"/>
  <x:c r="P310" i="25"/>
  <x:c r="Q310" i="25"/>
  <x:c r="R310" i="25"/>
  <x:c r="A311" i="25"/>
  <x:c r="B311" i="25"/>
  <x:c r="C311" i="25"/>
  <x:c r="D311" i="25"/>
  <x:c r="E311" i="25"/>
  <x:c r="F311" i="25"/>
  <x:c r="G311" i="25"/>
  <x:c r="H311" i="25"/>
  <x:c r="I311" i="25"/>
  <x:c r="J311" i="25"/>
  <x:c r="K311" i="25"/>
  <x:c r="L311" i="25"/>
  <x:c r="M311" i="25"/>
  <x:c r="N311" i="25"/>
  <x:c r="P311" i="25"/>
  <x:c r="Q311" i="25"/>
  <x:c r="R311" i="25"/>
  <x:c r="A312" i="25"/>
  <x:c r="B312" i="25"/>
  <x:c r="C312" i="25"/>
  <x:c r="D312" i="25"/>
  <x:c r="E312" i="25"/>
  <x:c r="F312" i="25"/>
  <x:c r="G312" i="25"/>
  <x:c r="H312" i="25"/>
  <x:c r="I312" i="25"/>
  <x:c r="J312" i="25"/>
  <x:c r="K312" i="25"/>
  <x:c r="L312" i="25"/>
  <x:c r="M312" i="25"/>
  <x:c r="N312" i="25"/>
  <x:c r="P312" i="25"/>
  <x:c r="Q312" i="25"/>
  <x:c r="R312" i="25"/>
  <x:c r="A313" i="25"/>
  <x:c r="B313" i="25"/>
  <x:c r="C313" i="25"/>
  <x:c r="D313" i="25"/>
  <x:c r="E313" i="25"/>
  <x:c r="F313" i="25"/>
  <x:c r="G313" i="25"/>
  <x:c r="H313" i="25"/>
  <x:c r="I313" i="25"/>
  <x:c r="J313" i="25"/>
  <x:c r="K313" i="25"/>
  <x:c r="L313" i="25"/>
  <x:c r="M313" i="25"/>
  <x:c r="N313" i="25"/>
  <x:c r="P313" i="25"/>
  <x:c r="Q313" i="25"/>
  <x:c r="R313" i="25"/>
  <x:c r="A314" i="25"/>
  <x:c r="B314" i="25"/>
  <x:c r="C314" i="25"/>
  <x:c r="D314" i="25"/>
  <x:c r="E314" i="25"/>
  <x:c r="F314" i="25"/>
  <x:c r="G314" i="25"/>
  <x:c r="H314" i="25"/>
  <x:c r="I314" i="25"/>
  <x:c r="J314" i="25"/>
  <x:c r="K314" i="25"/>
  <x:c r="L314" i="25"/>
  <x:c r="M314" i="25"/>
  <x:c r="N314" i="25"/>
  <x:c r="P314" i="25"/>
  <x:c r="Q314" i="25"/>
  <x:c r="R314" i="25"/>
  <x:c r="A315" i="25"/>
  <x:c r="B315" i="25"/>
  <x:c r="C315" i="25"/>
  <x:c r="D315" i="25"/>
  <x:c r="E315" i="25"/>
  <x:c r="F315" i="25"/>
  <x:c r="G315" i="25"/>
  <x:c r="H315" i="25"/>
  <x:c r="I315" i="25"/>
  <x:c r="J315" i="25"/>
  <x:c r="K315" i="25"/>
  <x:c r="L315" i="25"/>
  <x:c r="M315" i="25"/>
  <x:c r="N315" i="25"/>
  <x:c r="P315" i="25"/>
  <x:c r="Q315" i="25"/>
  <x:c r="R315" i="25"/>
  <x:c r="A316" i="25"/>
  <x:c r="B316" i="25"/>
  <x:c r="C316" i="25"/>
  <x:c r="D316" i="25"/>
  <x:c r="E316" i="25"/>
  <x:c r="F316" i="25"/>
  <x:c r="G316" i="25"/>
  <x:c r="H316" i="25"/>
  <x:c r="I316" i="25"/>
  <x:c r="J316" i="25"/>
  <x:c r="K316" i="25"/>
  <x:c r="L316" i="25"/>
  <x:c r="M316" i="25"/>
  <x:c r="N316" i="25"/>
  <x:c r="P316" i="25"/>
  <x:c r="Q316" i="25"/>
  <x:c r="R316" i="25"/>
  <x:c r="A317" i="25"/>
  <x:c r="B317" i="25"/>
  <x:c r="C317" i="25"/>
  <x:c r="D317" i="25"/>
  <x:c r="E317" i="25"/>
  <x:c r="F317" i="25"/>
  <x:c r="G317" i="25"/>
  <x:c r="H317" i="25"/>
  <x:c r="I317" i="25"/>
  <x:c r="J317" i="25"/>
  <x:c r="K317" i="25"/>
  <x:c r="L317" i="25"/>
  <x:c r="M317" i="25"/>
  <x:c r="N317" i="25"/>
  <x:c r="P317" i="25"/>
  <x:c r="Q317" i="25"/>
  <x:c r="R317" i="25"/>
  <x:c r="A318" i="25"/>
  <x:c r="B318" i="25"/>
  <x:c r="C318" i="25"/>
  <x:c r="D318" i="25"/>
  <x:c r="E318" i="25"/>
  <x:c r="F318" i="25"/>
  <x:c r="G318" i="25"/>
  <x:c r="H318" i="25"/>
  <x:c r="I318" i="25"/>
  <x:c r="J318" i="25"/>
  <x:c r="K318" i="25"/>
  <x:c r="L318" i="25"/>
  <x:c r="M318" i="25"/>
  <x:c r="N318" i="25"/>
  <x:c r="P318" i="25"/>
  <x:c r="Q318" i="25"/>
  <x:c r="R318" i="25"/>
  <x:c r="A319" i="25"/>
  <x:c r="B319" i="25"/>
  <x:c r="C319" i="25"/>
  <x:c r="D319" i="25"/>
  <x:c r="E319" i="25"/>
  <x:c r="F319" i="25"/>
  <x:c r="G319" i="25"/>
  <x:c r="H319" i="25"/>
  <x:c r="I319" i="25"/>
  <x:c r="J319" i="25"/>
  <x:c r="K319" i="25"/>
  <x:c r="L319" i="25"/>
  <x:c r="M319" i="25"/>
  <x:c r="N319" i="25"/>
  <x:c r="P319" i="25"/>
  <x:c r="Q319" i="25"/>
  <x:c r="R319" i="25"/>
  <x:c r="A320" i="25"/>
  <x:c r="B320" i="25"/>
  <x:c r="C320" i="25"/>
  <x:c r="D320" i="25"/>
  <x:c r="E320" i="25"/>
  <x:c r="F320" i="25"/>
  <x:c r="G320" i="25"/>
  <x:c r="H320" i="25"/>
  <x:c r="I320" i="25"/>
  <x:c r="J320" i="25"/>
  <x:c r="K320" i="25"/>
  <x:c r="L320" i="25"/>
  <x:c r="M320" i="25"/>
  <x:c r="N320" i="25"/>
  <x:c r="P320" i="25"/>
  <x:c r="Q320" i="25"/>
  <x:c r="R320" i="25"/>
  <x:c r="A321" i="25"/>
  <x:c r="B321" i="25"/>
  <x:c r="C321" i="25"/>
  <x:c r="D321" i="25"/>
  <x:c r="E321" i="25"/>
  <x:c r="F321" i="25"/>
  <x:c r="G321" i="25"/>
  <x:c r="H321" i="25"/>
  <x:c r="I321" i="25"/>
  <x:c r="J321" i="25"/>
  <x:c r="K321" i="25"/>
  <x:c r="L321" i="25"/>
  <x:c r="M321" i="25"/>
  <x:c r="N321" i="25"/>
  <x:c r="P321" i="25"/>
  <x:c r="Q321" i="25"/>
  <x:c r="R321" i="25"/>
  <x:c r="A322" i="25"/>
  <x:c r="B322" i="25"/>
  <x:c r="C322" i="25"/>
  <x:c r="D322" i="25"/>
  <x:c r="E322" i="25"/>
  <x:c r="F322" i="25"/>
  <x:c r="G322" i="25"/>
  <x:c r="H322" i="25"/>
  <x:c r="I322" i="25"/>
  <x:c r="J322" i="25"/>
  <x:c r="K322" i="25"/>
  <x:c r="L322" i="25"/>
  <x:c r="M322" i="25"/>
  <x:c r="N322" i="25"/>
  <x:c r="P322" i="25"/>
  <x:c r="Q322" i="25"/>
  <x:c r="R322" i="25"/>
  <x:c r="A323" i="25"/>
  <x:c r="B323" i="25"/>
  <x:c r="C323" i="25"/>
  <x:c r="D323" i="25"/>
  <x:c r="E323" i="25"/>
  <x:c r="F323" i="25"/>
  <x:c r="G323" i="25"/>
  <x:c r="H323" i="25"/>
  <x:c r="I323" i="25"/>
  <x:c r="J323" i="25"/>
  <x:c r="K323" i="25"/>
  <x:c r="L323" i="25"/>
  <x:c r="M323" i="25"/>
  <x:c r="N323" i="25"/>
  <x:c r="P323" i="25"/>
  <x:c r="Q323" i="25"/>
  <x:c r="R323" i="25"/>
  <x:c r="A324" i="25"/>
  <x:c r="B324" i="25"/>
  <x:c r="C324" i="25"/>
  <x:c r="D324" i="25"/>
  <x:c r="E324" i="25"/>
  <x:c r="F324" i="25"/>
  <x:c r="G324" i="25"/>
  <x:c r="H324" i="25"/>
  <x:c r="I324" i="25"/>
  <x:c r="J324" i="25"/>
  <x:c r="K324" i="25"/>
  <x:c r="L324" i="25"/>
  <x:c r="M324" i="25"/>
  <x:c r="N324" i="25"/>
  <x:c r="P324" i="25"/>
  <x:c r="Q324" i="25"/>
  <x:c r="R324" i="25"/>
  <x:c r="A325" i="25"/>
  <x:c r="B325" i="25"/>
  <x:c r="C325" i="25"/>
  <x:c r="D325" i="25"/>
  <x:c r="E325" i="25"/>
  <x:c r="F325" i="25"/>
  <x:c r="G325" i="25"/>
  <x:c r="H325" i="25"/>
  <x:c r="I325" i="25"/>
  <x:c r="J325" i="25"/>
  <x:c r="K325" i="25"/>
  <x:c r="L325" i="25"/>
  <x:c r="M325" i="25"/>
  <x:c r="N325" i="25"/>
  <x:c r="P325" i="25"/>
  <x:c r="Q325" i="25"/>
  <x:c r="R325" i="25"/>
  <x:c r="A326" i="25"/>
  <x:c r="B326" i="25"/>
  <x:c r="C326" i="25"/>
  <x:c r="D326" i="25"/>
  <x:c r="E326" i="25"/>
  <x:c r="F326" i="25"/>
  <x:c r="G326" i="25"/>
  <x:c r="H326" i="25"/>
  <x:c r="I326" i="25"/>
  <x:c r="J326" i="25"/>
  <x:c r="K326" i="25"/>
  <x:c r="L326" i="25"/>
  <x:c r="M326" i="25"/>
  <x:c r="N326" i="25"/>
  <x:c r="P326" i="25"/>
  <x:c r="Q326" i="25"/>
  <x:c r="R326" i="25"/>
  <x:c r="A327" i="25"/>
  <x:c r="B327" i="25"/>
  <x:c r="C327" i="25"/>
  <x:c r="D327" i="25"/>
  <x:c r="E327" i="25"/>
  <x:c r="F327" i="25"/>
  <x:c r="G327" i="25"/>
  <x:c r="H327" i="25"/>
  <x:c r="I327" i="25"/>
  <x:c r="J327" i="25"/>
  <x:c r="K327" i="25"/>
  <x:c r="L327" i="25"/>
  <x:c r="M327" i="25"/>
  <x:c r="N327" i="25"/>
  <x:c r="P327" i="25"/>
  <x:c r="Q327" i="25"/>
  <x:c r="R327" i="25"/>
  <x:c r="A328" i="25"/>
  <x:c r="B328" i="25"/>
  <x:c r="C328" i="25"/>
  <x:c r="D328" i="25"/>
  <x:c r="E328" i="25"/>
  <x:c r="F328" i="25"/>
  <x:c r="G328" i="25"/>
  <x:c r="H328" i="25"/>
  <x:c r="I328" i="25"/>
  <x:c r="J328" i="25"/>
  <x:c r="K328" i="25"/>
  <x:c r="L328" i="25"/>
  <x:c r="M328" i="25"/>
  <x:c r="N328" i="25"/>
  <x:c r="P328" i="25"/>
  <x:c r="Q328" i="25"/>
  <x:c r="R328" i="25"/>
  <x:c r="A329" i="25"/>
  <x:c r="B329" i="25"/>
  <x:c r="C329" i="25"/>
  <x:c r="D329" i="25"/>
  <x:c r="E329" i="25"/>
  <x:c r="F329" i="25"/>
  <x:c r="G329" i="25"/>
  <x:c r="H329" i="25"/>
  <x:c r="I329" i="25"/>
  <x:c r="J329" i="25"/>
  <x:c r="K329" i="25"/>
  <x:c r="L329" i="25"/>
  <x:c r="M329" i="25"/>
  <x:c r="N329" i="25"/>
  <x:c r="P329" i="25"/>
  <x:c r="Q329" i="25"/>
  <x:c r="R329" i="25"/>
  <x:c r="A330" i="25"/>
  <x:c r="B330" i="25"/>
  <x:c r="C330" i="25"/>
  <x:c r="D330" i="25"/>
  <x:c r="E330" i="25"/>
  <x:c r="F330" i="25"/>
  <x:c r="G330" i="25"/>
  <x:c r="H330" i="25"/>
  <x:c r="I330" i="25"/>
  <x:c r="J330" i="25"/>
  <x:c r="K330" i="25"/>
  <x:c r="L330" i="25"/>
  <x:c r="M330" i="25"/>
  <x:c r="N330" i="25"/>
  <x:c r="P330" i="25"/>
  <x:c r="Q330" i="25"/>
  <x:c r="R330" i="25"/>
  <x:c r="A331" i="25"/>
  <x:c r="B331" i="25"/>
  <x:c r="C331" i="25"/>
  <x:c r="D331" i="25"/>
  <x:c r="E331" i="25"/>
  <x:c r="F331" i="25"/>
  <x:c r="G331" i="25"/>
  <x:c r="H331" i="25"/>
  <x:c r="I331" i="25"/>
  <x:c r="J331" i="25"/>
  <x:c r="K331" i="25"/>
  <x:c r="L331" i="25"/>
  <x:c r="M331" i="25"/>
  <x:c r="N331" i="25"/>
  <x:c r="P331" i="25"/>
  <x:c r="Q331" i="25"/>
  <x:c r="R331" i="25"/>
  <x:c r="A332" i="25"/>
  <x:c r="B332" i="25"/>
  <x:c r="C332" i="25"/>
  <x:c r="D332" i="25"/>
  <x:c r="E332" i="25"/>
  <x:c r="F332" i="25"/>
  <x:c r="G332" i="25"/>
  <x:c r="H332" i="25"/>
  <x:c r="I332" i="25"/>
  <x:c r="J332" i="25"/>
  <x:c r="K332" i="25"/>
  <x:c r="L332" i="25"/>
  <x:c r="M332" i="25"/>
  <x:c r="N332" i="25"/>
  <x:c r="P332" i="25"/>
  <x:c r="Q332" i="25"/>
  <x:c r="R332" i="25"/>
  <x:c r="A333" i="25"/>
  <x:c r="B333" i="25"/>
  <x:c r="C333" i="25"/>
  <x:c r="D333" i="25"/>
  <x:c r="E333" i="25"/>
  <x:c r="F333" i="25"/>
  <x:c r="G333" i="25"/>
  <x:c r="H333" i="25"/>
  <x:c r="I333" i="25"/>
  <x:c r="J333" i="25"/>
  <x:c r="K333" i="25"/>
  <x:c r="L333" i="25"/>
  <x:c r="M333" i="25"/>
  <x:c r="N333" i="25"/>
  <x:c r="P333" i="25"/>
  <x:c r="Q333" i="25"/>
  <x:c r="R333" i="25"/>
  <x:c r="A334" i="25"/>
  <x:c r="B334" i="25"/>
  <x:c r="C334" i="25"/>
  <x:c r="D334" i="25"/>
  <x:c r="E334" i="25"/>
  <x:c r="F334" i="25"/>
  <x:c r="G334" i="25"/>
  <x:c r="H334" i="25"/>
  <x:c r="I334" i="25"/>
  <x:c r="J334" i="25"/>
  <x:c r="K334" i="25"/>
  <x:c r="L334" i="25"/>
  <x:c r="M334" i="25"/>
  <x:c r="N334" i="25"/>
  <x:c r="P334" i="25"/>
  <x:c r="Q334" i="25"/>
  <x:c r="R334" i="25"/>
  <x:c r="A335" i="25"/>
  <x:c r="B335" i="25"/>
  <x:c r="C335" i="25"/>
  <x:c r="D335" i="25"/>
  <x:c r="E335" i="25"/>
  <x:c r="F335" i="25"/>
  <x:c r="G335" i="25"/>
  <x:c r="H335" i="25"/>
  <x:c r="I335" i="25"/>
  <x:c r="J335" i="25"/>
  <x:c r="K335" i="25"/>
  <x:c r="L335" i="25"/>
  <x:c r="M335" i="25"/>
  <x:c r="N335" i="25"/>
  <x:c r="P335" i="25"/>
  <x:c r="Q335" i="25"/>
  <x:c r="R335" i="25"/>
  <x:c r="A336" i="25"/>
  <x:c r="B336" i="25"/>
  <x:c r="C336" i="25"/>
  <x:c r="D336" i="25"/>
  <x:c r="E336" i="25"/>
  <x:c r="F336" i="25"/>
  <x:c r="G336" i="25"/>
  <x:c r="H336" i="25"/>
  <x:c r="I336" i="25"/>
  <x:c r="J336" i="25"/>
  <x:c r="K336" i="25"/>
  <x:c r="L336" i="25"/>
  <x:c r="M336" i="25"/>
  <x:c r="N336" i="25"/>
  <x:c r="P336" i="25"/>
  <x:c r="Q336" i="25"/>
  <x:c r="R336" i="25"/>
  <x:c r="A337" i="25"/>
  <x:c r="B337" i="25"/>
  <x:c r="C337" i="25"/>
  <x:c r="D337" i="25"/>
  <x:c r="E337" i="25"/>
  <x:c r="F337" i="25"/>
  <x:c r="G337" i="25"/>
  <x:c r="H337" i="25"/>
  <x:c r="I337" i="25"/>
  <x:c r="J337" i="25"/>
  <x:c r="K337" i="25"/>
  <x:c r="L337" i="25"/>
  <x:c r="M337" i="25"/>
  <x:c r="N337" i="25"/>
  <x:c r="P337" i="25"/>
  <x:c r="Q337" i="25"/>
  <x:c r="R337" i="25"/>
  <x:c r="A338" i="25"/>
  <x:c r="B338" i="25"/>
  <x:c r="C338" i="25"/>
  <x:c r="D338" i="25"/>
  <x:c r="E338" i="25"/>
  <x:c r="F338" i="25"/>
  <x:c r="G338" i="25"/>
  <x:c r="H338" i="25"/>
  <x:c r="I338" i="25"/>
  <x:c r="J338" i="25"/>
  <x:c r="K338" i="25"/>
  <x:c r="L338" i="25"/>
  <x:c r="M338" i="25"/>
  <x:c r="N338" i="25"/>
  <x:c r="P338" i="25"/>
  <x:c r="Q338" i="25"/>
  <x:c r="R338" i="25"/>
  <x:c r="A339" i="25"/>
  <x:c r="B339" i="25"/>
  <x:c r="C339" i="25"/>
  <x:c r="D339" i="25"/>
  <x:c r="E339" i="25"/>
  <x:c r="F339" i="25"/>
  <x:c r="G339" i="25"/>
  <x:c r="H339" i="25"/>
  <x:c r="I339" i="25"/>
  <x:c r="J339" i="25"/>
  <x:c r="K339" i="25"/>
  <x:c r="L339" i="25"/>
  <x:c r="M339" i="25"/>
  <x:c r="N339" i="25"/>
  <x:c r="P339" i="25"/>
  <x:c r="Q339" i="25"/>
  <x:c r="R339" i="25"/>
  <x:c r="A340" i="25"/>
  <x:c r="B340" i="25"/>
  <x:c r="C340" i="25"/>
  <x:c r="D340" i="25"/>
  <x:c r="E340" i="25"/>
  <x:c r="F340" i="25"/>
  <x:c r="G340" i="25"/>
  <x:c r="H340" i="25"/>
  <x:c r="I340" i="25"/>
  <x:c r="J340" i="25"/>
  <x:c r="K340" i="25"/>
  <x:c r="L340" i="25"/>
  <x:c r="M340" i="25"/>
  <x:c r="N340" i="25"/>
  <x:c r="P340" i="25"/>
  <x:c r="Q340" i="25"/>
  <x:c r="R340" i="25"/>
  <x:c r="A341" i="25"/>
  <x:c r="B341" i="25"/>
  <x:c r="C341" i="25"/>
  <x:c r="D341" i="25"/>
  <x:c r="E341" i="25"/>
  <x:c r="F341" i="25"/>
  <x:c r="G341" i="25"/>
  <x:c r="H341" i="25"/>
  <x:c r="I341" i="25"/>
  <x:c r="J341" i="25"/>
  <x:c r="K341" i="25"/>
  <x:c r="L341" i="25"/>
  <x:c r="M341" i="25"/>
  <x:c r="N341" i="25"/>
  <x:c r="P341" i="25"/>
  <x:c r="Q341" i="25"/>
  <x:c r="R341" i="25"/>
  <x:c r="A342" i="25"/>
  <x:c r="B342" i="25"/>
  <x:c r="C342" i="25"/>
  <x:c r="D342" i="25"/>
  <x:c r="E342" i="25"/>
  <x:c r="F342" i="25"/>
  <x:c r="G342" i="25"/>
  <x:c r="H342" i="25"/>
  <x:c r="I342" i="25"/>
  <x:c r="J342" i="25"/>
  <x:c r="K342" i="25"/>
  <x:c r="L342" i="25"/>
  <x:c r="M342" i="25"/>
  <x:c r="N342" i="25"/>
  <x:c r="P342" i="25"/>
  <x:c r="Q342" i="25"/>
  <x:c r="R342" i="25"/>
  <x:c r="A343" i="25"/>
  <x:c r="B343" i="25"/>
  <x:c r="C343" i="25"/>
  <x:c r="D343" i="25"/>
  <x:c r="E343" i="25"/>
  <x:c r="F343" i="25"/>
  <x:c r="G343" i="25"/>
  <x:c r="H343" i="25"/>
  <x:c r="I343" i="25"/>
  <x:c r="J343" i="25"/>
  <x:c r="K343" i="25"/>
  <x:c r="L343" i="25"/>
  <x:c r="M343" i="25"/>
  <x:c r="N343" i="25"/>
  <x:c r="P343" i="25"/>
  <x:c r="Q343" i="25"/>
  <x:c r="R343" i="25"/>
  <x:c r="A344" i="25"/>
  <x:c r="B344" i="25"/>
  <x:c r="C344" i="25"/>
  <x:c r="D344" i="25"/>
  <x:c r="E344" i="25"/>
  <x:c r="F344" i="25"/>
  <x:c r="G344" i="25"/>
  <x:c r="H344" i="25"/>
  <x:c r="I344" i="25"/>
  <x:c r="J344" i="25"/>
  <x:c r="K344" i="25"/>
  <x:c r="L344" i="25"/>
  <x:c r="M344" i="25"/>
  <x:c r="N344" i="25"/>
  <x:c r="P344" i="25"/>
  <x:c r="Q344" i="25"/>
  <x:c r="R344" i="25"/>
  <x:c r="A345" i="25"/>
  <x:c r="B345" i="25"/>
  <x:c r="C345" i="25"/>
  <x:c r="D345" i="25"/>
  <x:c r="E345" i="25"/>
  <x:c r="F345" i="25"/>
  <x:c r="G345" i="25"/>
  <x:c r="H345" i="25"/>
  <x:c r="I345" i="25"/>
  <x:c r="J345" i="25"/>
  <x:c r="K345" i="25"/>
  <x:c r="L345" i="25"/>
  <x:c r="M345" i="25"/>
  <x:c r="N345" i="25"/>
  <x:c r="P345" i="25"/>
  <x:c r="Q345" i="25"/>
  <x:c r="R345" i="25"/>
  <x:c r="A346" i="25"/>
  <x:c r="B346" i="25"/>
  <x:c r="C346" i="25"/>
  <x:c r="D346" i="25"/>
  <x:c r="E346" i="25"/>
  <x:c r="F346" i="25"/>
  <x:c r="G346" i="25"/>
  <x:c r="H346" i="25"/>
  <x:c r="I346" i="25"/>
  <x:c r="J346" i="25"/>
  <x:c r="K346" i="25"/>
  <x:c r="L346" i="25"/>
  <x:c r="M346" i="25"/>
  <x:c r="N346" i="25"/>
  <x:c r="P346" i="25"/>
  <x:c r="Q346" i="25"/>
  <x:c r="R346" i="25"/>
  <x:c r="A347" i="25"/>
  <x:c r="B347" i="25"/>
  <x:c r="C347" i="25"/>
  <x:c r="D347" i="25"/>
  <x:c r="E347" i="25"/>
  <x:c r="F347" i="25"/>
  <x:c r="G347" i="25"/>
  <x:c r="H347" i="25"/>
  <x:c r="I347" i="25"/>
  <x:c r="J347" i="25"/>
  <x:c r="K347" i="25"/>
  <x:c r="L347" i="25"/>
  <x:c r="M347" i="25"/>
  <x:c r="N347" i="25"/>
  <x:c r="P347" i="25"/>
  <x:c r="Q347" i="25"/>
  <x:c r="R347" i="25"/>
  <x:c r="A348" i="25"/>
  <x:c r="B348" i="25"/>
  <x:c r="C348" i="25"/>
  <x:c r="D348" i="25"/>
  <x:c r="E348" i="25"/>
  <x:c r="F348" i="25"/>
  <x:c r="G348" i="25"/>
  <x:c r="H348" i="25"/>
  <x:c r="I348" i="25"/>
  <x:c r="J348" i="25"/>
  <x:c r="K348" i="25"/>
  <x:c r="L348" i="25"/>
  <x:c r="M348" i="25"/>
  <x:c r="N348" i="25"/>
  <x:c r="P348" i="25"/>
  <x:c r="Q348" i="25"/>
  <x:c r="R348" i="25"/>
  <x:c r="A349" i="25"/>
  <x:c r="B349" i="25"/>
  <x:c r="C349" i="25"/>
  <x:c r="D349" i="25"/>
  <x:c r="E349" i="25"/>
  <x:c r="F349" i="25"/>
  <x:c r="G349" i="25"/>
  <x:c r="H349" i="25"/>
  <x:c r="I349" i="25"/>
  <x:c r="J349" i="25"/>
  <x:c r="K349" i="25"/>
  <x:c r="L349" i="25"/>
  <x:c r="M349" i="25"/>
  <x:c r="N349" i="25"/>
  <x:c r="P349" i="25"/>
  <x:c r="Q349" i="25"/>
  <x:c r="R349" i="25"/>
  <x:c r="A350" i="25"/>
  <x:c r="B350" i="25"/>
  <x:c r="C350" i="25"/>
  <x:c r="D350" i="25"/>
  <x:c r="E350" i="25"/>
  <x:c r="F350" i="25"/>
  <x:c r="G350" i="25"/>
  <x:c r="H350" i="25"/>
  <x:c r="I350" i="25"/>
  <x:c r="J350" i="25"/>
  <x:c r="K350" i="25"/>
  <x:c r="L350" i="25"/>
  <x:c r="M350" i="25"/>
  <x:c r="N350" i="25"/>
  <x:c r="P350" i="25"/>
  <x:c r="Q350" i="25"/>
  <x:c r="R350" i="25"/>
  <x:c r="A351" i="25"/>
  <x:c r="B351" i="25"/>
  <x:c r="C351" i="25"/>
  <x:c r="D351" i="25"/>
  <x:c r="E351" i="25"/>
  <x:c r="F351" i="25"/>
  <x:c r="G351" i="25"/>
  <x:c r="H351" i="25"/>
  <x:c r="I351" i="25"/>
  <x:c r="J351" i="25"/>
  <x:c r="K351" i="25"/>
  <x:c r="L351" i="25"/>
  <x:c r="M351" i="25"/>
  <x:c r="N351" i="25"/>
  <x:c r="P351" i="25"/>
  <x:c r="Q351" i="25"/>
  <x:c r="R351" i="25"/>
  <x:c r="A352" i="25"/>
  <x:c r="B352" i="25"/>
  <x:c r="C352" i="25"/>
  <x:c r="D352" i="25"/>
  <x:c r="E352" i="25"/>
  <x:c r="F352" i="25"/>
  <x:c r="G352" i="25"/>
  <x:c r="H352" i="25"/>
  <x:c r="I352" i="25"/>
  <x:c r="J352" i="25"/>
  <x:c r="K352" i="25"/>
  <x:c r="L352" i="25"/>
  <x:c r="M352" i="25"/>
  <x:c r="N352" i="25"/>
  <x:c r="P352" i="25"/>
  <x:c r="Q352" i="25"/>
  <x:c r="R352" i="25"/>
  <x:c r="A353" i="25"/>
  <x:c r="B353" i="25"/>
  <x:c r="C353" i="25"/>
  <x:c r="D353" i="25"/>
  <x:c r="E353" i="25"/>
  <x:c r="F353" i="25"/>
  <x:c r="G353" i="25"/>
  <x:c r="H353" i="25"/>
  <x:c r="I353" i="25"/>
  <x:c r="J353" i="25"/>
  <x:c r="K353" i="25"/>
  <x:c r="L353" i="25"/>
  <x:c r="M353" i="25"/>
  <x:c r="N353" i="25"/>
  <x:c r="P353" i="25"/>
  <x:c r="Q353" i="25"/>
  <x:c r="R353" i="25"/>
  <x:c r="A354" i="25"/>
  <x:c r="B354" i="25"/>
  <x:c r="C354" i="25"/>
  <x:c r="D354" i="25"/>
  <x:c r="E354" i="25"/>
  <x:c r="F354" i="25"/>
  <x:c r="G354" i="25"/>
  <x:c r="H354" i="25"/>
  <x:c r="I354" i="25"/>
  <x:c r="J354" i="25"/>
  <x:c r="K354" i="25"/>
  <x:c r="L354" i="25"/>
  <x:c r="M354" i="25"/>
  <x:c r="N354" i="25"/>
  <x:c r="P354" i="25"/>
  <x:c r="Q354" i="25"/>
  <x:c r="R354" i="25"/>
  <x:c r="A355" i="25"/>
  <x:c r="B355" i="25"/>
  <x:c r="C355" i="25"/>
  <x:c r="D355" i="25"/>
  <x:c r="E355" i="25"/>
  <x:c r="F355" i="25"/>
  <x:c r="G355" i="25"/>
  <x:c r="H355" i="25"/>
  <x:c r="I355" i="25"/>
  <x:c r="J355" i="25"/>
  <x:c r="K355" i="25"/>
  <x:c r="L355" i="25"/>
  <x:c r="M355" i="25"/>
  <x:c r="N355" i="25"/>
  <x:c r="P355" i="25"/>
  <x:c r="Q355" i="25"/>
  <x:c r="R355" i="25"/>
  <x:c r="A356" i="25"/>
  <x:c r="B356" i="25"/>
  <x:c r="C356" i="25"/>
  <x:c r="D356" i="25"/>
  <x:c r="E356" i="25"/>
  <x:c r="F356" i="25"/>
  <x:c r="G356" i="25"/>
  <x:c r="H356" i="25"/>
  <x:c r="I356" i="25"/>
  <x:c r="J356" i="25"/>
  <x:c r="K356" i="25"/>
  <x:c r="L356" i="25"/>
  <x:c r="M356" i="25"/>
  <x:c r="N356" i="25"/>
  <x:c r="P356" i="25"/>
  <x:c r="Q356" i="25"/>
  <x:c r="R356" i="25"/>
  <x:c r="A357" i="25"/>
  <x:c r="B357" i="25"/>
  <x:c r="C357" i="25"/>
  <x:c r="D357" i="25"/>
  <x:c r="E357" i="25"/>
  <x:c r="F357" i="25"/>
  <x:c r="G357" i="25"/>
  <x:c r="H357" i="25"/>
  <x:c r="I357" i="25"/>
  <x:c r="J357" i="25"/>
  <x:c r="K357" i="25"/>
  <x:c r="L357" i="25"/>
  <x:c r="M357" i="25"/>
  <x:c r="N357" i="25"/>
  <x:c r="P357" i="25"/>
  <x:c r="Q357" i="25"/>
  <x:c r="R357" i="25"/>
  <x:c r="A358" i="25"/>
  <x:c r="B358" i="25"/>
  <x:c r="C358" i="25"/>
  <x:c r="D358" i="25"/>
  <x:c r="E358" i="25"/>
  <x:c r="F358" i="25"/>
  <x:c r="G358" i="25"/>
  <x:c r="H358" i="25"/>
  <x:c r="I358" i="25"/>
  <x:c r="J358" i="25"/>
  <x:c r="K358" i="25"/>
  <x:c r="L358" i="25"/>
  <x:c r="M358" i="25"/>
  <x:c r="N358" i="25"/>
  <x:c r="P358" i="25"/>
  <x:c r="Q358" i="25"/>
  <x:c r="R358" i="25"/>
  <x:c r="A359" i="25"/>
  <x:c r="B359" i="25"/>
  <x:c r="C359" i="25"/>
  <x:c r="D359" i="25"/>
  <x:c r="E359" i="25"/>
  <x:c r="F359" i="25"/>
  <x:c r="G359" i="25"/>
  <x:c r="H359" i="25"/>
  <x:c r="I359" i="25"/>
  <x:c r="J359" i="25"/>
  <x:c r="K359" i="25"/>
  <x:c r="L359" i="25"/>
  <x:c r="M359" i="25"/>
  <x:c r="N359" i="25"/>
  <x:c r="P359" i="25"/>
  <x:c r="Q359" i="25"/>
  <x:c r="R359" i="25"/>
  <x:c r="A360" i="25"/>
  <x:c r="B360" i="25"/>
  <x:c r="C360" i="25"/>
  <x:c r="D360" i="25"/>
  <x:c r="E360" i="25"/>
  <x:c r="F360" i="25"/>
  <x:c r="G360" i="25"/>
  <x:c r="H360" i="25"/>
  <x:c r="I360" i="25"/>
  <x:c r="J360" i="25"/>
  <x:c r="K360" i="25"/>
  <x:c r="L360" i="25"/>
  <x:c r="M360" i="25"/>
  <x:c r="N360" i="25"/>
  <x:c r="P360" i="25"/>
  <x:c r="Q360" i="25"/>
  <x:c r="R360" i="25"/>
  <x:c r="A361" i="25"/>
  <x:c r="B361" i="25"/>
  <x:c r="C361" i="25"/>
  <x:c r="D361" i="25"/>
  <x:c r="E361" i="25"/>
  <x:c r="F361" i="25"/>
  <x:c r="G361" i="25"/>
  <x:c r="H361" i="25"/>
  <x:c r="I361" i="25"/>
  <x:c r="J361" i="25"/>
  <x:c r="K361" i="25"/>
  <x:c r="L361" i="25"/>
  <x:c r="M361" i="25"/>
  <x:c r="N361" i="25"/>
  <x:c r="P361" i="25"/>
  <x:c r="Q361" i="25"/>
  <x:c r="R361" i="25"/>
  <x:c r="A362" i="25"/>
  <x:c r="B362" i="25"/>
  <x:c r="C362" i="25"/>
  <x:c r="D362" i="25"/>
  <x:c r="E362" i="25"/>
  <x:c r="F362" i="25"/>
  <x:c r="G362" i="25"/>
  <x:c r="H362" i="25"/>
  <x:c r="I362" i="25"/>
  <x:c r="J362" i="25"/>
  <x:c r="K362" i="25"/>
  <x:c r="L362" i="25"/>
  <x:c r="M362" i="25"/>
  <x:c r="N362" i="25"/>
  <x:c r="P362" i="25"/>
  <x:c r="Q362" i="25"/>
  <x:c r="R362" i="25"/>
  <x:c r="A363" i="25"/>
  <x:c r="B363" i="25"/>
  <x:c r="C363" i="25"/>
  <x:c r="D363" i="25"/>
  <x:c r="E363" i="25"/>
  <x:c r="F363" i="25"/>
  <x:c r="G363" i="25"/>
  <x:c r="H363" i="25"/>
  <x:c r="I363" i="25"/>
  <x:c r="J363" i="25"/>
  <x:c r="K363" i="25"/>
  <x:c r="L363" i="25"/>
  <x:c r="M363" i="25"/>
  <x:c r="N363" i="25"/>
  <x:c r="P363" i="25"/>
  <x:c r="Q363" i="25"/>
  <x:c r="R363" i="25"/>
  <x:c r="A364" i="25"/>
  <x:c r="B364" i="25"/>
  <x:c r="C364" i="25"/>
  <x:c r="D364" i="25"/>
  <x:c r="E364" i="25"/>
  <x:c r="F364" i="25"/>
  <x:c r="G364" i="25"/>
  <x:c r="H364" i="25"/>
  <x:c r="I364" i="25"/>
  <x:c r="J364" i="25"/>
  <x:c r="K364" i="25"/>
  <x:c r="L364" i="25"/>
  <x:c r="M364" i="25"/>
  <x:c r="N364" i="25"/>
  <x:c r="P364" i="25"/>
  <x:c r="Q364" i="25"/>
  <x:c r="R364" i="25"/>
  <x:c r="A365" i="25"/>
  <x:c r="B365" i="25"/>
  <x:c r="C365" i="25"/>
  <x:c r="D365" i="25"/>
  <x:c r="E365" i="25"/>
  <x:c r="F365" i="25"/>
  <x:c r="G365" i="25"/>
  <x:c r="H365" i="25"/>
  <x:c r="I365" i="25"/>
  <x:c r="J365" i="25"/>
  <x:c r="K365" i="25"/>
  <x:c r="L365" i="25"/>
  <x:c r="M365" i="25"/>
  <x:c r="N365" i="25"/>
  <x:c r="P365" i="25"/>
  <x:c r="Q365" i="25"/>
  <x:c r="R365" i="25"/>
  <x:c r="A366" i="25"/>
  <x:c r="B366" i="25"/>
  <x:c r="C366" i="25"/>
  <x:c r="D366" i="25"/>
  <x:c r="E366" i="25"/>
  <x:c r="F366" i="25"/>
  <x:c r="G366" i="25"/>
  <x:c r="H366" i="25"/>
  <x:c r="I366" i="25"/>
  <x:c r="J366" i="25"/>
  <x:c r="K366" i="25"/>
  <x:c r="L366" i="25"/>
  <x:c r="M366" i="25"/>
  <x:c r="N366" i="25"/>
  <x:c r="P366" i="25"/>
  <x:c r="Q366" i="25"/>
  <x:c r="R366" i="25"/>
  <x:c r="A367" i="25"/>
  <x:c r="B367" i="25"/>
  <x:c r="C367" i="25"/>
  <x:c r="D367" i="25"/>
  <x:c r="E367" i="25"/>
  <x:c r="F367" i="25"/>
  <x:c r="G367" i="25"/>
  <x:c r="H367" i="25"/>
  <x:c r="I367" i="25"/>
  <x:c r="J367" i="25"/>
  <x:c r="K367" i="25"/>
  <x:c r="L367" i="25"/>
  <x:c r="M367" i="25"/>
  <x:c r="N367" i="25"/>
  <x:c r="P367" i="25"/>
  <x:c r="Q367" i="25"/>
  <x:c r="R367" i="25"/>
  <x:c r="A368" i="25"/>
  <x:c r="B368" i="25"/>
  <x:c r="C368" i="25"/>
  <x:c r="D368" i="25"/>
  <x:c r="E368" i="25"/>
  <x:c r="F368" i="25"/>
  <x:c r="G368" i="25"/>
  <x:c r="H368" i="25"/>
  <x:c r="I368" i="25"/>
  <x:c r="J368" i="25"/>
  <x:c r="K368" i="25"/>
  <x:c r="L368" i="25"/>
  <x:c r="M368" i="25"/>
  <x:c r="N368" i="25"/>
  <x:c r="P368" i="25"/>
  <x:c r="Q368" i="25"/>
  <x:c r="R368" i="25"/>
  <x:c r="A369" i="25"/>
  <x:c r="B369" i="25"/>
  <x:c r="C369" i="25"/>
  <x:c r="D369" i="25"/>
  <x:c r="E369" i="25"/>
  <x:c r="F369" i="25"/>
  <x:c r="G369" i="25"/>
  <x:c r="H369" i="25"/>
  <x:c r="I369" i="25"/>
  <x:c r="J369" i="25"/>
  <x:c r="K369" i="25"/>
  <x:c r="L369" i="25"/>
  <x:c r="M369" i="25"/>
  <x:c r="N369" i="25"/>
  <x:c r="P369" i="25"/>
  <x:c r="Q369" i="25"/>
  <x:c r="R369" i="25"/>
  <x:c r="A370" i="25"/>
  <x:c r="B370" i="25"/>
  <x:c r="C370" i="25"/>
  <x:c r="D370" i="25"/>
  <x:c r="E370" i="25"/>
  <x:c r="F370" i="25"/>
  <x:c r="G370" i="25"/>
  <x:c r="H370" i="25"/>
  <x:c r="I370" i="25"/>
  <x:c r="J370" i="25"/>
  <x:c r="K370" i="25"/>
  <x:c r="L370" i="25"/>
  <x:c r="M370" i="25"/>
  <x:c r="N370" i="25"/>
  <x:c r="P370" i="25"/>
  <x:c r="Q370" i="25"/>
  <x:c r="R370" i="25"/>
  <x:c r="A371" i="25"/>
  <x:c r="B371" i="25"/>
  <x:c r="C371" i="25"/>
  <x:c r="D371" i="25"/>
  <x:c r="E371" i="25"/>
  <x:c r="F371" i="25"/>
  <x:c r="G371" i="25"/>
  <x:c r="H371" i="25"/>
  <x:c r="I371" i="25"/>
  <x:c r="J371" i="25"/>
  <x:c r="K371" i="25"/>
  <x:c r="L371" i="25"/>
  <x:c r="M371" i="25"/>
  <x:c r="N371" i="25"/>
  <x:c r="P371" i="25"/>
  <x:c r="Q371" i="25"/>
  <x:c r="R371" i="25"/>
  <x:c r="A372" i="25"/>
  <x:c r="B372" i="25"/>
  <x:c r="C372" i="25"/>
  <x:c r="D372" i="25"/>
  <x:c r="E372" i="25"/>
  <x:c r="F372" i="25"/>
  <x:c r="G372" i="25"/>
  <x:c r="H372" i="25"/>
  <x:c r="I372" i="25"/>
  <x:c r="J372" i="25"/>
  <x:c r="K372" i="25"/>
  <x:c r="L372" i="25"/>
  <x:c r="M372" i="25"/>
  <x:c r="N372" i="25"/>
  <x:c r="P372" i="25"/>
  <x:c r="Q372" i="25"/>
  <x:c r="R372" i="25"/>
  <x:c r="A373" i="25"/>
  <x:c r="B373" i="25"/>
  <x:c r="C373" i="25"/>
  <x:c r="D373" i="25"/>
  <x:c r="E373" i="25"/>
  <x:c r="F373" i="25"/>
  <x:c r="G373" i="25"/>
  <x:c r="H373" i="25"/>
  <x:c r="I373" i="25"/>
  <x:c r="J373" i="25"/>
  <x:c r="K373" i="25"/>
  <x:c r="L373" i="25"/>
  <x:c r="M373" i="25"/>
  <x:c r="N373" i="25"/>
  <x:c r="P373" i="25"/>
  <x:c r="Q373" i="25"/>
  <x:c r="R373" i="25"/>
  <x:c r="A374" i="25"/>
  <x:c r="B374" i="25"/>
  <x:c r="C374" i="25"/>
  <x:c r="D374" i="25"/>
  <x:c r="E374" i="25"/>
  <x:c r="F374" i="25"/>
  <x:c r="G374" i="25"/>
  <x:c r="H374" i="25"/>
  <x:c r="I374" i="25"/>
  <x:c r="J374" i="25"/>
  <x:c r="K374" i="25"/>
  <x:c r="L374" i="25"/>
  <x:c r="M374" i="25"/>
  <x:c r="N374" i="25"/>
  <x:c r="P374" i="25"/>
  <x:c r="Q374" i="25"/>
  <x:c r="R374" i="25"/>
  <x:c r="A375" i="25"/>
  <x:c r="B375" i="25"/>
  <x:c r="C375" i="25"/>
  <x:c r="D375" i="25"/>
  <x:c r="E375" i="25"/>
  <x:c r="F375" i="25"/>
  <x:c r="G375" i="25"/>
  <x:c r="H375" i="25"/>
  <x:c r="I375" i="25"/>
  <x:c r="J375" i="25"/>
  <x:c r="K375" i="25"/>
  <x:c r="L375" i="25"/>
  <x:c r="M375" i="25"/>
  <x:c r="N375" i="25"/>
  <x:c r="P375" i="25"/>
  <x:c r="Q375" i="25"/>
  <x:c r="R375" i="25"/>
  <x:c r="A376" i="25"/>
  <x:c r="B376" i="25"/>
  <x:c r="C376" i="25"/>
  <x:c r="D376" i="25"/>
  <x:c r="E376" i="25"/>
  <x:c r="F376" i="25"/>
  <x:c r="G376" i="25"/>
  <x:c r="H376" i="25"/>
  <x:c r="I376" i="25"/>
  <x:c r="J376" i="25"/>
  <x:c r="K376" i="25"/>
  <x:c r="L376" i="25"/>
  <x:c r="M376" i="25"/>
  <x:c r="N376" i="25"/>
  <x:c r="P376" i="25"/>
  <x:c r="Q376" i="25"/>
  <x:c r="R376" i="25"/>
  <x:c r="A377" i="25"/>
  <x:c r="B377" i="25"/>
  <x:c r="C377" i="25"/>
  <x:c r="D377" i="25"/>
  <x:c r="E377" i="25"/>
  <x:c r="F377" i="25"/>
  <x:c r="G377" i="25"/>
  <x:c r="H377" i="25"/>
  <x:c r="I377" i="25"/>
  <x:c r="J377" i="25"/>
  <x:c r="K377" i="25"/>
  <x:c r="L377" i="25"/>
  <x:c r="M377" i="25"/>
  <x:c r="N377" i="25"/>
  <x:c r="P377" i="25"/>
  <x:c r="Q377" i="25"/>
  <x:c r="R377" i="25"/>
  <x:c r="A378" i="25"/>
  <x:c r="B378" i="25"/>
  <x:c r="C378" i="25"/>
  <x:c r="D378" i="25"/>
  <x:c r="E378" i="25"/>
  <x:c r="F378" i="25"/>
  <x:c r="G378" i="25"/>
  <x:c r="H378" i="25"/>
  <x:c r="I378" i="25"/>
  <x:c r="J378" i="25"/>
  <x:c r="K378" i="25"/>
  <x:c r="L378" i="25"/>
  <x:c r="M378" i="25"/>
  <x:c r="N378" i="25"/>
  <x:c r="P378" i="25"/>
  <x:c r="Q378" i="25"/>
  <x:c r="R378" i="25"/>
  <x:c r="A379" i="25"/>
  <x:c r="B379" i="25"/>
  <x:c r="C379" i="25"/>
  <x:c r="D379" i="25"/>
  <x:c r="E379" i="25"/>
  <x:c r="F379" i="25"/>
  <x:c r="G379" i="25"/>
  <x:c r="H379" i="25"/>
  <x:c r="I379" i="25"/>
  <x:c r="J379" i="25"/>
  <x:c r="K379" i="25"/>
  <x:c r="L379" i="25"/>
  <x:c r="M379" i="25"/>
  <x:c r="N379" i="25"/>
  <x:c r="P379" i="25"/>
  <x:c r="Q379" i="25"/>
  <x:c r="R379" i="25"/>
  <x:c r="A380" i="25"/>
  <x:c r="B380" i="25"/>
  <x:c r="C380" i="25"/>
  <x:c r="D380" i="25"/>
  <x:c r="E380" i="25"/>
  <x:c r="F380" i="25"/>
  <x:c r="G380" i="25"/>
  <x:c r="H380" i="25"/>
  <x:c r="I380" i="25"/>
  <x:c r="J380" i="25"/>
  <x:c r="K380" i="25"/>
  <x:c r="L380" i="25"/>
  <x:c r="M380" i="25"/>
  <x:c r="N380" i="25"/>
  <x:c r="P380" i="25"/>
  <x:c r="Q380" i="25"/>
  <x:c r="R380" i="25"/>
  <x:c r="A381" i="25"/>
  <x:c r="B381" i="25"/>
  <x:c r="C381" i="25"/>
  <x:c r="D381" i="25"/>
  <x:c r="E381" i="25"/>
  <x:c r="F381" i="25"/>
  <x:c r="G381" i="25"/>
  <x:c r="H381" i="25"/>
  <x:c r="I381" i="25"/>
  <x:c r="J381" i="25"/>
  <x:c r="K381" i="25"/>
  <x:c r="L381" i="25"/>
  <x:c r="M381" i="25"/>
  <x:c r="N381" i="25"/>
  <x:c r="P381" i="25"/>
  <x:c r="Q381" i="25"/>
  <x:c r="R381" i="25"/>
  <x:c r="A382" i="25"/>
  <x:c r="B382" i="25"/>
  <x:c r="C382" i="25"/>
  <x:c r="D382" i="25"/>
  <x:c r="E382" i="25"/>
  <x:c r="F382" i="25"/>
  <x:c r="G382" i="25"/>
  <x:c r="H382" i="25"/>
  <x:c r="I382" i="25"/>
  <x:c r="J382" i="25"/>
  <x:c r="K382" i="25"/>
  <x:c r="L382" i="25"/>
  <x:c r="M382" i="25"/>
  <x:c r="N382" i="25"/>
  <x:c r="P382" i="25"/>
  <x:c r="Q382" i="25"/>
  <x:c r="R382" i="25"/>
  <x:c r="A383" i="25"/>
  <x:c r="B383" i="25"/>
  <x:c r="C383" i="25"/>
  <x:c r="D383" i="25"/>
  <x:c r="E383" i="25"/>
  <x:c r="F383" i="25"/>
  <x:c r="G383" i="25"/>
  <x:c r="H383" i="25"/>
  <x:c r="I383" i="25"/>
  <x:c r="J383" i="25"/>
  <x:c r="K383" i="25"/>
  <x:c r="L383" i="25"/>
  <x:c r="M383" i="25"/>
  <x:c r="N383" i="25"/>
  <x:c r="P383" i="25"/>
  <x:c r="Q383" i="25"/>
  <x:c r="R383" i="25"/>
  <x:c r="A384" i="25"/>
  <x:c r="B384" i="25"/>
  <x:c r="C384" i="25"/>
  <x:c r="D384" i="25"/>
  <x:c r="E384" i="25"/>
  <x:c r="F384" i="25"/>
  <x:c r="G384" i="25"/>
  <x:c r="H384" i="25"/>
  <x:c r="I384" i="25"/>
  <x:c r="J384" i="25"/>
  <x:c r="K384" i="25"/>
  <x:c r="L384" i="25"/>
  <x:c r="M384" i="25"/>
  <x:c r="N384" i="25"/>
  <x:c r="P384" i="25"/>
  <x:c r="Q384" i="25"/>
  <x:c r="R384" i="25"/>
  <x:c r="A385" i="25"/>
  <x:c r="B385" i="25"/>
  <x:c r="C385" i="25"/>
  <x:c r="D385" i="25"/>
  <x:c r="E385" i="25"/>
  <x:c r="F385" i="25"/>
  <x:c r="G385" i="25"/>
  <x:c r="H385" i="25"/>
  <x:c r="I385" i="25"/>
  <x:c r="J385" i="25"/>
  <x:c r="K385" i="25"/>
  <x:c r="L385" i="25"/>
  <x:c r="M385" i="25"/>
  <x:c r="N385" i="25"/>
  <x:c r="P385" i="25"/>
  <x:c r="Q385" i="25"/>
  <x:c r="R385" i="25"/>
  <x:c r="A386" i="25"/>
  <x:c r="B386" i="25"/>
  <x:c r="C386" i="25"/>
  <x:c r="D386" i="25"/>
  <x:c r="E386" i="25"/>
  <x:c r="F386" i="25"/>
  <x:c r="G386" i="25"/>
  <x:c r="H386" i="25"/>
  <x:c r="I386" i="25"/>
  <x:c r="J386" i="25"/>
  <x:c r="K386" i="25"/>
  <x:c r="L386" i="25"/>
  <x:c r="M386" i="25"/>
  <x:c r="N386" i="25"/>
  <x:c r="P386" i="25"/>
  <x:c r="Q386" i="25"/>
  <x:c r="R386" i="25"/>
  <x:c r="A387" i="25"/>
  <x:c r="B387" i="25"/>
  <x:c r="C387" i="25"/>
  <x:c r="D387" i="25"/>
  <x:c r="E387" i="25"/>
  <x:c r="F387" i="25"/>
  <x:c r="G387" i="25"/>
  <x:c r="H387" i="25"/>
  <x:c r="I387" i="25"/>
  <x:c r="J387" i="25"/>
  <x:c r="K387" i="25"/>
  <x:c r="L387" i="25"/>
  <x:c r="M387" i="25"/>
  <x:c r="N387" i="25"/>
  <x:c r="P387" i="25"/>
  <x:c r="Q387" i="25"/>
  <x:c r="R387" i="25"/>
  <x:c r="A388" i="25"/>
  <x:c r="B388" i="25"/>
  <x:c r="C388" i="25"/>
  <x:c r="D388" i="25"/>
  <x:c r="E388" i="25"/>
  <x:c r="F388" i="25"/>
  <x:c r="G388" i="25"/>
  <x:c r="H388" i="25"/>
  <x:c r="I388" i="25"/>
  <x:c r="J388" i="25"/>
  <x:c r="K388" i="25"/>
  <x:c r="L388" i="25"/>
  <x:c r="M388" i="25"/>
  <x:c r="N388" i="25"/>
  <x:c r="P388" i="25"/>
  <x:c r="Q388" i="25"/>
  <x:c r="R388" i="25"/>
  <x:c r="A389" i="25"/>
  <x:c r="B389" i="25"/>
  <x:c r="C389" i="25"/>
  <x:c r="D389" i="25"/>
  <x:c r="E389" i="25"/>
  <x:c r="F389" i="25"/>
  <x:c r="G389" i="25"/>
  <x:c r="H389" i="25"/>
  <x:c r="I389" i="25"/>
  <x:c r="J389" i="25"/>
  <x:c r="K389" i="25"/>
  <x:c r="L389" i="25"/>
  <x:c r="M389" i="25"/>
  <x:c r="N389" i="25"/>
  <x:c r="P389" i="25"/>
  <x:c r="Q389" i="25"/>
  <x:c r="R389" i="25"/>
  <x:c r="A390" i="25"/>
  <x:c r="B390" i="25"/>
  <x:c r="C390" i="25"/>
  <x:c r="D390" i="25"/>
  <x:c r="E390" i="25"/>
  <x:c r="F390" i="25"/>
  <x:c r="G390" i="25"/>
  <x:c r="H390" i="25"/>
  <x:c r="I390" i="25"/>
  <x:c r="J390" i="25"/>
  <x:c r="K390" i="25"/>
  <x:c r="L390" i="25"/>
  <x:c r="M390" i="25"/>
  <x:c r="N390" i="25"/>
  <x:c r="P390" i="25"/>
  <x:c r="Q390" i="25"/>
  <x:c r="R390" i="25"/>
  <x:c r="A391" i="25"/>
  <x:c r="B391" i="25"/>
  <x:c r="C391" i="25"/>
  <x:c r="D391" i="25"/>
  <x:c r="E391" i="25"/>
  <x:c r="F391" i="25"/>
  <x:c r="G391" i="25"/>
  <x:c r="H391" i="25"/>
  <x:c r="I391" i="25"/>
  <x:c r="J391" i="25"/>
  <x:c r="K391" i="25"/>
  <x:c r="L391" i="25"/>
  <x:c r="M391" i="25"/>
  <x:c r="N391" i="25"/>
  <x:c r="P391" i="25"/>
  <x:c r="Q391" i="25"/>
  <x:c r="R391" i="25"/>
  <x:c r="A392" i="25"/>
  <x:c r="B392" i="25"/>
  <x:c r="C392" i="25"/>
  <x:c r="D392" i="25"/>
  <x:c r="E392" i="25"/>
  <x:c r="F392" i="25"/>
  <x:c r="G392" i="25"/>
  <x:c r="H392" i="25"/>
  <x:c r="I392" i="25"/>
  <x:c r="J392" i="25"/>
  <x:c r="K392" i="25"/>
  <x:c r="L392" i="25"/>
  <x:c r="M392" i="25"/>
  <x:c r="N392" i="25"/>
  <x:c r="P392" i="25"/>
  <x:c r="Q392" i="25"/>
  <x:c r="R392" i="25"/>
  <x:c r="A393" i="25"/>
  <x:c r="B393" i="25"/>
  <x:c r="C393" i="25"/>
  <x:c r="D393" i="25"/>
  <x:c r="E393" i="25"/>
  <x:c r="F393" i="25"/>
  <x:c r="G393" i="25"/>
  <x:c r="H393" i="25"/>
  <x:c r="I393" i="25"/>
  <x:c r="J393" i="25"/>
  <x:c r="K393" i="25"/>
  <x:c r="L393" i="25"/>
  <x:c r="M393" i="25"/>
  <x:c r="N393" i="25"/>
  <x:c r="P393" i="25"/>
  <x:c r="Q393" i="25"/>
  <x:c r="R393" i="25"/>
  <x:c r="A394" i="25"/>
  <x:c r="B394" i="25"/>
  <x:c r="C394" i="25"/>
  <x:c r="D394" i="25"/>
  <x:c r="E394" i="25"/>
  <x:c r="F394" i="25"/>
  <x:c r="G394" i="25"/>
  <x:c r="H394" i="25"/>
  <x:c r="I394" i="25"/>
  <x:c r="J394" i="25"/>
  <x:c r="K394" i="25"/>
  <x:c r="L394" i="25"/>
  <x:c r="M394" i="25"/>
  <x:c r="N394" i="25"/>
  <x:c r="P394" i="25"/>
  <x:c r="Q394" i="25"/>
  <x:c r="R394" i="25"/>
  <x:c r="A395" i="25"/>
  <x:c r="B395" i="25"/>
  <x:c r="C395" i="25"/>
  <x:c r="D395" i="25"/>
  <x:c r="E395" i="25"/>
  <x:c r="F395" i="25"/>
  <x:c r="G395" i="25"/>
  <x:c r="H395" i="25"/>
  <x:c r="I395" i="25"/>
  <x:c r="J395" i="25"/>
  <x:c r="K395" i="25"/>
  <x:c r="L395" i="25"/>
  <x:c r="M395" i="25"/>
  <x:c r="N395" i="25"/>
  <x:c r="P395" i="25"/>
  <x:c r="Q395" i="25"/>
  <x:c r="R395" i="25"/>
  <x:c r="A396" i="25"/>
  <x:c r="B396" i="25"/>
  <x:c r="C396" i="25"/>
  <x:c r="D396" i="25"/>
  <x:c r="E396" i="25"/>
  <x:c r="F396" i="25"/>
  <x:c r="G396" i="25"/>
  <x:c r="H396" i="25"/>
  <x:c r="I396" i="25"/>
  <x:c r="J396" i="25"/>
  <x:c r="K396" i="25"/>
  <x:c r="L396" i="25"/>
  <x:c r="M396" i="25"/>
  <x:c r="N396" i="25"/>
  <x:c r="P396" i="25"/>
  <x:c r="Q396" i="25"/>
  <x:c r="R396" i="25"/>
  <x:c r="A397" i="25"/>
  <x:c r="B397" i="25"/>
  <x:c r="C397" i="25"/>
  <x:c r="D397" i="25"/>
  <x:c r="E397" i="25"/>
  <x:c r="F397" i="25"/>
  <x:c r="G397" i="25"/>
  <x:c r="H397" i="25"/>
  <x:c r="I397" i="25"/>
  <x:c r="J397" i="25"/>
  <x:c r="K397" i="25"/>
  <x:c r="L397" i="25"/>
  <x:c r="M397" i="25"/>
  <x:c r="N397" i="25"/>
  <x:c r="P397" i="25"/>
  <x:c r="Q397" i="25"/>
  <x:c r="R397" i="25"/>
  <x:c r="A398" i="25"/>
  <x:c r="B398" i="25"/>
  <x:c r="C398" i="25"/>
  <x:c r="D398" i="25"/>
  <x:c r="E398" i="25"/>
  <x:c r="F398" i="25"/>
  <x:c r="G398" i="25"/>
  <x:c r="H398" i="25"/>
  <x:c r="I398" i="25"/>
  <x:c r="J398" i="25"/>
  <x:c r="K398" i="25"/>
  <x:c r="L398" i="25"/>
  <x:c r="M398" i="25"/>
  <x:c r="N398" i="25"/>
  <x:c r="P398" i="25"/>
  <x:c r="Q398" i="25"/>
  <x:c r="R398" i="25"/>
  <x:c r="A399" i="25"/>
  <x:c r="B399" i="25"/>
  <x:c r="C399" i="25"/>
  <x:c r="D399" i="25"/>
  <x:c r="E399" i="25"/>
  <x:c r="F399" i="25"/>
  <x:c r="G399" i="25"/>
  <x:c r="H399" i="25"/>
  <x:c r="I399" i="25"/>
  <x:c r="J399" i="25"/>
  <x:c r="K399" i="25"/>
  <x:c r="L399" i="25"/>
  <x:c r="M399" i="25"/>
  <x:c r="N399" i="25"/>
  <x:c r="P399" i="25"/>
  <x:c r="Q399" i="25"/>
  <x:c r="R399" i="25"/>
  <x:c r="A400" i="25"/>
  <x:c r="B400" i="25"/>
  <x:c r="C400" i="25"/>
  <x:c r="D400" i="25"/>
  <x:c r="E400" i="25"/>
  <x:c r="F400" i="25"/>
  <x:c r="G400" i="25"/>
  <x:c r="H400" i="25"/>
  <x:c r="I400" i="25"/>
  <x:c r="J400" i="25"/>
  <x:c r="K400" i="25"/>
  <x:c r="L400" i="25"/>
  <x:c r="M400" i="25"/>
  <x:c r="N400" i="25"/>
  <x:c r="P400" i="25"/>
  <x:c r="Q400" i="25"/>
  <x:c r="R400" i="25"/>
  <x:c r="A401" i="25"/>
  <x:c r="B401" i="25"/>
  <x:c r="C401" i="25"/>
  <x:c r="D401" i="25"/>
  <x:c r="E401" i="25"/>
  <x:c r="F401" i="25"/>
  <x:c r="G401" i="25"/>
  <x:c r="H401" i="25"/>
  <x:c r="I401" i="25"/>
  <x:c r="J401" i="25"/>
  <x:c r="K401" i="25"/>
  <x:c r="L401" i="25"/>
  <x:c r="M401" i="25"/>
  <x:c r="N401" i="25"/>
  <x:c r="P401" i="25"/>
  <x:c r="Q401" i="25"/>
  <x:c r="R401" i="25"/>
  <x:c r="A402" i="25"/>
  <x:c r="B402" i="25"/>
  <x:c r="C402" i="25"/>
  <x:c r="D402" i="25"/>
  <x:c r="E402" i="25"/>
  <x:c r="F402" i="25"/>
  <x:c r="G402" i="25"/>
  <x:c r="H402" i="25"/>
  <x:c r="I402" i="25"/>
  <x:c r="J402" i="25"/>
  <x:c r="K402" i="25"/>
  <x:c r="L402" i="25"/>
  <x:c r="M402" i="25"/>
  <x:c r="N402" i="25"/>
  <x:c r="P402" i="25"/>
  <x:c r="Q402" i="25"/>
  <x:c r="R402" i="25"/>
  <x:c r="A403" i="25"/>
  <x:c r="B403" i="25"/>
  <x:c r="C403" i="25"/>
  <x:c r="D403" i="25"/>
  <x:c r="E403" i="25"/>
  <x:c r="F403" i="25"/>
  <x:c r="G403" i="25"/>
  <x:c r="H403" i="25"/>
  <x:c r="I403" i="25"/>
  <x:c r="J403" i="25"/>
  <x:c r="K403" i="25"/>
  <x:c r="L403" i="25"/>
  <x:c r="M403" i="25"/>
  <x:c r="N403" i="25"/>
  <x:c r="P403" i="25"/>
  <x:c r="Q403" i="25"/>
  <x:c r="R403" i="25"/>
  <x:c r="A404" i="25"/>
  <x:c r="B404" i="25"/>
  <x:c r="C404" i="25"/>
  <x:c r="D404" i="25"/>
  <x:c r="E404" i="25"/>
  <x:c r="F404" i="25"/>
  <x:c r="G404" i="25"/>
  <x:c r="H404" i="25"/>
  <x:c r="I404" i="25"/>
  <x:c r="J404" i="25"/>
  <x:c r="K404" i="25"/>
  <x:c r="L404" i="25"/>
  <x:c r="M404" i="25"/>
  <x:c r="N404" i="25"/>
  <x:c r="P404" i="25"/>
  <x:c r="Q404" i="25"/>
  <x:c r="R404" i="25"/>
  <x:c r="A405" i="25"/>
  <x:c r="B405" i="25"/>
  <x:c r="C405" i="25"/>
  <x:c r="D405" i="25"/>
  <x:c r="E405" i="25"/>
  <x:c r="F405" i="25"/>
  <x:c r="G405" i="25"/>
  <x:c r="H405" i="25"/>
  <x:c r="I405" i="25"/>
  <x:c r="J405" i="25"/>
  <x:c r="K405" i="25"/>
  <x:c r="L405" i="25"/>
  <x:c r="M405" i="25"/>
  <x:c r="N405" i="25"/>
  <x:c r="P405" i="25"/>
  <x:c r="Q405" i="25"/>
  <x:c r="R405" i="25"/>
  <x:c r="A406" i="25"/>
  <x:c r="B406" i="25"/>
  <x:c r="C406" i="25"/>
  <x:c r="D406" i="25"/>
  <x:c r="E406" i="25"/>
  <x:c r="F406" i="25"/>
  <x:c r="G406" i="25"/>
  <x:c r="H406" i="25"/>
  <x:c r="I406" i="25"/>
  <x:c r="J406" i="25"/>
  <x:c r="K406" i="25"/>
  <x:c r="L406" i="25"/>
  <x:c r="M406" i="25"/>
  <x:c r="N406" i="25"/>
  <x:c r="P406" i="25"/>
  <x:c r="Q406" i="25"/>
  <x:c r="R406" i="25"/>
  <x:c r="A407" i="25"/>
  <x:c r="B407" i="25"/>
  <x:c r="C407" i="25"/>
  <x:c r="D407" i="25"/>
  <x:c r="E407" i="25"/>
  <x:c r="F407" i="25"/>
  <x:c r="G407" i="25"/>
  <x:c r="H407" i="25"/>
  <x:c r="I407" i="25"/>
  <x:c r="J407" i="25"/>
  <x:c r="K407" i="25"/>
  <x:c r="L407" i="25"/>
  <x:c r="M407" i="25"/>
  <x:c r="N407" i="25"/>
  <x:c r="P407" i="25"/>
  <x:c r="Q407" i="25"/>
  <x:c r="R407" i="25"/>
  <x:c r="A408" i="25"/>
  <x:c r="B408" i="25"/>
  <x:c r="C408" i="25"/>
  <x:c r="D408" i="25"/>
  <x:c r="E408" i="25"/>
  <x:c r="F408" i="25"/>
  <x:c r="G408" i="25"/>
  <x:c r="H408" i="25"/>
  <x:c r="I408" i="25"/>
  <x:c r="J408" i="25"/>
  <x:c r="K408" i="25"/>
  <x:c r="L408" i="25"/>
  <x:c r="M408" i="25"/>
  <x:c r="N408" i="25"/>
  <x:c r="P408" i="25"/>
  <x:c r="Q408" i="25"/>
  <x:c r="R408" i="25"/>
  <x:c r="A409" i="25"/>
  <x:c r="B409" i="25"/>
  <x:c r="C409" i="25"/>
  <x:c r="D409" i="25"/>
  <x:c r="E409" i="25"/>
  <x:c r="F409" i="25"/>
  <x:c r="G409" i="25"/>
  <x:c r="H409" i="25"/>
  <x:c r="I409" i="25"/>
  <x:c r="J409" i="25"/>
  <x:c r="K409" i="25"/>
  <x:c r="L409" i="25"/>
  <x:c r="M409" i="25"/>
  <x:c r="N409" i="25"/>
  <x:c r="P409" i="25"/>
  <x:c r="Q409" i="25"/>
  <x:c r="R409" i="25"/>
  <x:c r="A410" i="25"/>
  <x:c r="B410" i="25"/>
  <x:c r="C410" i="25"/>
  <x:c r="D410" i="25"/>
  <x:c r="E410" i="25"/>
  <x:c r="F410" i="25"/>
  <x:c r="G410" i="25"/>
  <x:c r="H410" i="25"/>
  <x:c r="I410" i="25"/>
  <x:c r="J410" i="25"/>
  <x:c r="K410" i="25"/>
  <x:c r="L410" i="25"/>
  <x:c r="M410" i="25"/>
  <x:c r="N410" i="25"/>
  <x:c r="P410" i="25"/>
  <x:c r="Q410" i="25"/>
  <x:c r="R410" i="25"/>
  <x:c r="A411" i="25"/>
  <x:c r="B411" i="25"/>
  <x:c r="C411" i="25"/>
  <x:c r="D411" i="25"/>
  <x:c r="E411" i="25"/>
  <x:c r="F411" i="25"/>
  <x:c r="G411" i="25"/>
  <x:c r="H411" i="25"/>
  <x:c r="I411" i="25"/>
  <x:c r="J411" i="25"/>
  <x:c r="K411" i="25"/>
  <x:c r="L411" i="25"/>
  <x:c r="M411" i="25"/>
  <x:c r="N411" i="25"/>
  <x:c r="P411" i="25"/>
  <x:c r="Q411" i="25"/>
  <x:c r="R411" i="25"/>
  <x:c r="A412" i="25"/>
  <x:c r="B412" i="25"/>
  <x:c r="C412" i="25"/>
  <x:c r="D412" i="25"/>
  <x:c r="E412" i="25"/>
  <x:c r="F412" i="25"/>
  <x:c r="G412" i="25"/>
  <x:c r="H412" i="25"/>
  <x:c r="I412" i="25"/>
  <x:c r="J412" i="25"/>
  <x:c r="K412" i="25"/>
  <x:c r="L412" i="25"/>
  <x:c r="M412" i="25"/>
  <x:c r="N412" i="25"/>
  <x:c r="P412" i="25"/>
  <x:c r="Q412" i="25"/>
  <x:c r="R412" i="25"/>
  <x:c r="A413" i="25"/>
  <x:c r="B413" i="25"/>
  <x:c r="C413" i="25"/>
  <x:c r="D413" i="25"/>
  <x:c r="E413" i="25"/>
  <x:c r="F413" i="25"/>
  <x:c r="G413" i="25"/>
  <x:c r="H413" i="25"/>
  <x:c r="I413" i="25"/>
  <x:c r="J413" i="25"/>
  <x:c r="K413" i="25"/>
  <x:c r="L413" i="25"/>
  <x:c r="M413" i="25"/>
  <x:c r="N413" i="25"/>
  <x:c r="P413" i="25"/>
  <x:c r="Q413" i="25"/>
  <x:c r="R413" i="25"/>
  <x:c r="A414" i="25"/>
  <x:c r="B414" i="25"/>
  <x:c r="C414" i="25"/>
  <x:c r="D414" i="25"/>
  <x:c r="E414" i="25"/>
  <x:c r="F414" i="25"/>
  <x:c r="G414" i="25"/>
  <x:c r="H414" i="25"/>
  <x:c r="I414" i="25"/>
  <x:c r="J414" i="25"/>
  <x:c r="K414" i="25"/>
  <x:c r="L414" i="25"/>
  <x:c r="M414" i="25"/>
  <x:c r="N414" i="25"/>
  <x:c r="P414" i="25"/>
  <x:c r="Q414" i="25"/>
  <x:c r="R414" i="25"/>
  <x:c r="A415" i="25"/>
  <x:c r="B415" i="25"/>
  <x:c r="C415" i="25"/>
  <x:c r="D415" i="25"/>
  <x:c r="E415" i="25"/>
  <x:c r="F415" i="25"/>
  <x:c r="G415" i="25"/>
  <x:c r="H415" i="25"/>
  <x:c r="I415" i="25"/>
  <x:c r="J415" i="25"/>
  <x:c r="K415" i="25"/>
  <x:c r="L415" i="25"/>
  <x:c r="M415" i="25"/>
  <x:c r="N415" i="25"/>
  <x:c r="P415" i="25"/>
  <x:c r="Q415" i="25"/>
  <x:c r="R415" i="25"/>
  <x:c r="A416" i="25"/>
  <x:c r="B416" i="25"/>
  <x:c r="C416" i="25"/>
  <x:c r="D416" i="25"/>
  <x:c r="E416" i="25"/>
  <x:c r="F416" i="25"/>
  <x:c r="G416" i="25"/>
  <x:c r="H416" i="25"/>
  <x:c r="I416" i="25"/>
  <x:c r="J416" i="25"/>
  <x:c r="K416" i="25"/>
  <x:c r="L416" i="25"/>
  <x:c r="M416" i="25"/>
  <x:c r="N416" i="25"/>
  <x:c r="P416" i="25"/>
  <x:c r="Q416" i="25"/>
  <x:c r="R416" i="25"/>
  <x:c r="A417" i="25"/>
  <x:c r="B417" i="25"/>
  <x:c r="C417" i="25"/>
  <x:c r="D417" i="25"/>
  <x:c r="E417" i="25"/>
  <x:c r="F417" i="25"/>
  <x:c r="G417" i="25"/>
  <x:c r="H417" i="25"/>
  <x:c r="I417" i="25"/>
  <x:c r="J417" i="25"/>
  <x:c r="K417" i="25"/>
  <x:c r="L417" i="25"/>
  <x:c r="M417" i="25"/>
  <x:c r="N417" i="25"/>
  <x:c r="P417" i="25"/>
  <x:c r="Q417" i="25"/>
  <x:c r="R417" i="25"/>
  <x:c r="A418" i="25"/>
  <x:c r="B418" i="25"/>
  <x:c r="C418" i="25"/>
  <x:c r="D418" i="25"/>
  <x:c r="E418" i="25"/>
  <x:c r="F418" i="25"/>
  <x:c r="G418" i="25"/>
  <x:c r="H418" i="25"/>
  <x:c r="I418" i="25"/>
  <x:c r="J418" i="25"/>
  <x:c r="K418" i="25"/>
  <x:c r="L418" i="25"/>
  <x:c r="M418" i="25"/>
  <x:c r="N418" i="25"/>
  <x:c r="P418" i="25"/>
  <x:c r="Q418" i="25"/>
  <x:c r="R418" i="25"/>
  <x:c r="A419" i="25"/>
  <x:c r="B419" i="25"/>
  <x:c r="C419" i="25"/>
  <x:c r="D419" i="25"/>
  <x:c r="E419" i="25"/>
  <x:c r="F419" i="25"/>
  <x:c r="G419" i="25"/>
  <x:c r="H419" i="25"/>
  <x:c r="I419" i="25"/>
  <x:c r="J419" i="25"/>
  <x:c r="K419" i="25"/>
  <x:c r="L419" i="25"/>
  <x:c r="M419" i="25"/>
  <x:c r="N419" i="25"/>
  <x:c r="P419" i="25"/>
  <x:c r="Q419" i="25"/>
  <x:c r="R419" i="25"/>
  <x:c r="A420" i="25"/>
  <x:c r="B420" i="25"/>
  <x:c r="C420" i="25"/>
  <x:c r="D420" i="25"/>
  <x:c r="E420" i="25"/>
  <x:c r="F420" i="25"/>
  <x:c r="G420" i="25"/>
  <x:c r="H420" i="25"/>
  <x:c r="I420" i="25"/>
  <x:c r="J420" i="25"/>
  <x:c r="K420" i="25"/>
  <x:c r="L420" i="25"/>
  <x:c r="M420" i="25"/>
  <x:c r="N420" i="25"/>
  <x:c r="P420" i="25"/>
  <x:c r="Q420" i="25"/>
  <x:c r="R420" i="25"/>
  <x:c r="A421" i="25"/>
  <x:c r="B421" i="25"/>
  <x:c r="C421" i="25"/>
  <x:c r="D421" i="25"/>
  <x:c r="E421" i="25"/>
  <x:c r="F421" i="25"/>
  <x:c r="G421" i="25"/>
  <x:c r="H421" i="25"/>
  <x:c r="I421" i="25"/>
  <x:c r="J421" i="25"/>
  <x:c r="K421" i="25"/>
  <x:c r="L421" i="25"/>
  <x:c r="M421" i="25"/>
  <x:c r="N421" i="25"/>
  <x:c r="P421" i="25"/>
  <x:c r="Q421" i="25"/>
  <x:c r="R421" i="25"/>
  <x:c r="A422" i="25"/>
  <x:c r="B422" i="25"/>
  <x:c r="C422" i="25"/>
  <x:c r="D422" i="25"/>
  <x:c r="E422" i="25"/>
  <x:c r="F422" i="25"/>
  <x:c r="G422" i="25"/>
  <x:c r="H422" i="25"/>
  <x:c r="I422" i="25"/>
  <x:c r="J422" i="25"/>
  <x:c r="K422" i="25"/>
  <x:c r="L422" i="25"/>
  <x:c r="M422" i="25"/>
  <x:c r="N422" i="25"/>
  <x:c r="P422" i="25"/>
  <x:c r="Q422" i="25"/>
  <x:c r="R422" i="25"/>
  <x:c r="A423" i="25"/>
  <x:c r="B423" i="25"/>
  <x:c r="C423" i="25"/>
  <x:c r="D423" i="25"/>
  <x:c r="E423" i="25"/>
  <x:c r="F423" i="25"/>
  <x:c r="G423" i="25"/>
  <x:c r="H423" i="25"/>
  <x:c r="I423" i="25"/>
  <x:c r="J423" i="25"/>
  <x:c r="K423" i="25"/>
  <x:c r="L423" i="25"/>
  <x:c r="M423" i="25"/>
  <x:c r="N423" i="25"/>
  <x:c r="P423" i="25"/>
  <x:c r="Q423" i="25"/>
  <x:c r="R423" i="25"/>
  <x:c r="A424" i="25"/>
  <x:c r="B424" i="25"/>
  <x:c r="C424" i="25"/>
  <x:c r="D424" i="25"/>
  <x:c r="E424" i="25"/>
  <x:c r="F424" i="25"/>
  <x:c r="G424" i="25"/>
  <x:c r="H424" i="25"/>
  <x:c r="I424" i="25"/>
  <x:c r="J424" i="25"/>
  <x:c r="K424" i="25"/>
  <x:c r="L424" i="25"/>
  <x:c r="M424" i="25"/>
  <x:c r="N424" i="25"/>
  <x:c r="P424" i="25"/>
  <x:c r="Q424" i="25"/>
  <x:c r="R424" i="25"/>
  <x:c r="A425" i="25"/>
  <x:c r="B425" i="25"/>
  <x:c r="C425" i="25"/>
  <x:c r="D425" i="25"/>
  <x:c r="E425" i="25"/>
  <x:c r="F425" i="25"/>
  <x:c r="G425" i="25"/>
  <x:c r="H425" i="25"/>
  <x:c r="I425" i="25"/>
  <x:c r="J425" i="25"/>
  <x:c r="K425" i="25"/>
  <x:c r="L425" i="25"/>
  <x:c r="M425" i="25"/>
  <x:c r="N425" i="25"/>
  <x:c r="P425" i="25"/>
  <x:c r="Q425" i="25"/>
  <x:c r="R425" i="25"/>
  <x:c r="A426" i="25"/>
  <x:c r="B426" i="25"/>
  <x:c r="C426" i="25"/>
  <x:c r="D426" i="25"/>
  <x:c r="E426" i="25"/>
  <x:c r="F426" i="25"/>
  <x:c r="G426" i="25"/>
  <x:c r="H426" i="25"/>
  <x:c r="I426" i="25"/>
  <x:c r="J426" i="25"/>
  <x:c r="K426" i="25"/>
  <x:c r="L426" i="25"/>
  <x:c r="M426" i="25"/>
  <x:c r="N426" i="25"/>
  <x:c r="P426" i="25"/>
  <x:c r="Q426" i="25"/>
  <x:c r="R426" i="25"/>
  <x:c r="A427" i="25"/>
  <x:c r="B427" i="25"/>
  <x:c r="C427" i="25"/>
  <x:c r="D427" i="25"/>
  <x:c r="E427" i="25"/>
  <x:c r="F427" i="25"/>
  <x:c r="G427" i="25"/>
  <x:c r="H427" i="25"/>
  <x:c r="I427" i="25"/>
  <x:c r="J427" i="25"/>
  <x:c r="K427" i="25"/>
  <x:c r="L427" i="25"/>
  <x:c r="M427" i="25"/>
  <x:c r="N427" i="25"/>
  <x:c r="P427" i="25"/>
  <x:c r="Q427" i="25"/>
  <x:c r="R427" i="25"/>
  <x:c r="A428" i="25"/>
  <x:c r="B428" i="25"/>
  <x:c r="C428" i="25"/>
  <x:c r="D428" i="25"/>
  <x:c r="E428" i="25"/>
  <x:c r="F428" i="25"/>
  <x:c r="G428" i="25"/>
  <x:c r="H428" i="25"/>
  <x:c r="I428" i="25"/>
  <x:c r="J428" i="25"/>
  <x:c r="K428" i="25"/>
  <x:c r="L428" i="25"/>
  <x:c r="M428" i="25"/>
  <x:c r="N428" i="25"/>
  <x:c r="P428" i="25"/>
  <x:c r="Q428" i="25"/>
  <x:c r="R428" i="25"/>
  <x:c r="A429" i="25"/>
  <x:c r="B429" i="25"/>
  <x:c r="C429" i="25"/>
  <x:c r="D429" i="25"/>
  <x:c r="E429" i="25"/>
  <x:c r="F429" i="25"/>
  <x:c r="G429" i="25"/>
  <x:c r="H429" i="25"/>
  <x:c r="I429" i="25"/>
  <x:c r="J429" i="25"/>
  <x:c r="K429" i="25"/>
  <x:c r="L429" i="25"/>
  <x:c r="M429" i="25"/>
  <x:c r="N429" i="25"/>
  <x:c r="P429" i="25"/>
  <x:c r="Q429" i="25"/>
  <x:c r="R429" i="25"/>
  <x:c r="A430" i="25"/>
  <x:c r="B430" i="25"/>
  <x:c r="C430" i="25"/>
  <x:c r="D430" i="25"/>
  <x:c r="E430" i="25"/>
  <x:c r="F430" i="25"/>
  <x:c r="G430" i="25"/>
  <x:c r="H430" i="25"/>
  <x:c r="I430" i="25"/>
  <x:c r="J430" i="25"/>
  <x:c r="K430" i="25"/>
  <x:c r="L430" i="25"/>
  <x:c r="M430" i="25"/>
  <x:c r="N430" i="25"/>
  <x:c r="P430" i="25"/>
  <x:c r="Q430" i="25"/>
  <x:c r="R430" i="25"/>
  <x:c r="A431" i="25"/>
  <x:c r="B431" i="25"/>
  <x:c r="C431" i="25"/>
  <x:c r="D431" i="25"/>
  <x:c r="E431" i="25"/>
  <x:c r="F431" i="25"/>
  <x:c r="G431" i="25"/>
  <x:c r="H431" i="25"/>
  <x:c r="I431" i="25"/>
  <x:c r="J431" i="25"/>
  <x:c r="K431" i="25"/>
  <x:c r="L431" i="25"/>
  <x:c r="M431" i="25"/>
  <x:c r="N431" i="25"/>
  <x:c r="P431" i="25"/>
  <x:c r="Q431" i="25"/>
  <x:c r="R431" i="25"/>
  <x:c r="A432" i="25"/>
  <x:c r="B432" i="25"/>
  <x:c r="C432" i="25"/>
  <x:c r="D432" i="25"/>
  <x:c r="E432" i="25"/>
  <x:c r="F432" i="25"/>
  <x:c r="G432" i="25"/>
  <x:c r="H432" i="25"/>
  <x:c r="I432" i="25"/>
  <x:c r="J432" i="25"/>
  <x:c r="K432" i="25"/>
  <x:c r="L432" i="25"/>
  <x:c r="M432" i="25"/>
  <x:c r="N432" i="25"/>
  <x:c r="P432" i="25"/>
  <x:c r="Q432" i="25"/>
  <x:c r="R432" i="25"/>
  <x:c r="A433" i="25"/>
  <x:c r="B433" i="25"/>
  <x:c r="C433" i="25"/>
  <x:c r="D433" i="25"/>
  <x:c r="E433" i="25"/>
  <x:c r="F433" i="25"/>
  <x:c r="G433" i="25"/>
  <x:c r="H433" i="25"/>
  <x:c r="I433" i="25"/>
  <x:c r="J433" i="25"/>
  <x:c r="K433" i="25"/>
  <x:c r="L433" i="25"/>
  <x:c r="M433" i="25"/>
  <x:c r="N433" i="25"/>
  <x:c r="P433" i="25"/>
  <x:c r="Q433" i="25"/>
  <x:c r="R433" i="25"/>
  <x:c r="A434" i="25"/>
  <x:c r="B434" i="25"/>
  <x:c r="C434" i="25"/>
  <x:c r="D434" i="25"/>
  <x:c r="E434" i="25"/>
  <x:c r="F434" i="25"/>
  <x:c r="G434" i="25"/>
  <x:c r="H434" i="25"/>
  <x:c r="I434" i="25"/>
  <x:c r="J434" i="25"/>
  <x:c r="K434" i="25"/>
  <x:c r="L434" i="25"/>
  <x:c r="M434" i="25"/>
  <x:c r="N434" i="25"/>
  <x:c r="P434" i="25"/>
  <x:c r="Q434" i="25"/>
  <x:c r="R434" i="25"/>
  <x:c r="A435" i="25"/>
  <x:c r="B435" i="25"/>
  <x:c r="C435" i="25"/>
  <x:c r="D435" i="25"/>
  <x:c r="E435" i="25"/>
  <x:c r="F435" i="25"/>
  <x:c r="G435" i="25"/>
  <x:c r="H435" i="25"/>
  <x:c r="I435" i="25"/>
  <x:c r="J435" i="25"/>
  <x:c r="K435" i="25"/>
  <x:c r="L435" i="25"/>
  <x:c r="M435" i="25"/>
  <x:c r="N435" i="25"/>
  <x:c r="P435" i="25"/>
  <x:c r="Q435" i="25"/>
  <x:c r="R435" i="25"/>
  <x:c r="A436" i="25"/>
  <x:c r="B436" i="25"/>
  <x:c r="C436" i="25"/>
  <x:c r="D436" i="25"/>
  <x:c r="E436" i="25"/>
  <x:c r="F436" i="25"/>
  <x:c r="G436" i="25"/>
  <x:c r="H436" i="25"/>
  <x:c r="I436" i="25"/>
  <x:c r="J436" i="25"/>
  <x:c r="K436" i="25"/>
  <x:c r="L436" i="25"/>
  <x:c r="M436" i="25"/>
  <x:c r="N436" i="25"/>
  <x:c r="P436" i="25"/>
  <x:c r="Q436" i="25"/>
  <x:c r="R436" i="25"/>
  <x:c r="A437" i="25"/>
  <x:c r="B437" i="25"/>
  <x:c r="C437" i="25"/>
  <x:c r="D437" i="25"/>
  <x:c r="E437" i="25"/>
  <x:c r="F437" i="25"/>
  <x:c r="G437" i="25"/>
  <x:c r="H437" i="25"/>
  <x:c r="I437" i="25"/>
  <x:c r="J437" i="25"/>
  <x:c r="K437" i="25"/>
  <x:c r="L437" i="25"/>
  <x:c r="M437" i="25"/>
  <x:c r="N437" i="25"/>
  <x:c r="P437" i="25"/>
  <x:c r="Q437" i="25"/>
  <x:c r="R437" i="25"/>
  <x:c r="A438" i="25"/>
  <x:c r="B438" i="25"/>
  <x:c r="C438" i="25"/>
  <x:c r="D438" i="25"/>
  <x:c r="E438" i="25"/>
  <x:c r="F438" i="25"/>
  <x:c r="G438" i="25"/>
  <x:c r="H438" i="25"/>
  <x:c r="I438" i="25"/>
  <x:c r="J438" i="25"/>
  <x:c r="K438" i="25"/>
  <x:c r="L438" i="25"/>
  <x:c r="M438" i="25"/>
  <x:c r="N438" i="25"/>
  <x:c r="P438" i="25"/>
  <x:c r="Q438" i="25"/>
  <x:c r="R438" i="25"/>
  <x:c r="A439" i="25"/>
  <x:c r="B439" i="25"/>
  <x:c r="C439" i="25"/>
  <x:c r="D439" i="25"/>
  <x:c r="E439" i="25"/>
  <x:c r="F439" i="25"/>
  <x:c r="G439" i="25"/>
  <x:c r="H439" i="25"/>
  <x:c r="I439" i="25"/>
  <x:c r="J439" i="25"/>
  <x:c r="K439" i="25"/>
  <x:c r="L439" i="25"/>
  <x:c r="M439" i="25"/>
  <x:c r="N439" i="25"/>
  <x:c r="P439" i="25"/>
  <x:c r="Q439" i="25"/>
  <x:c r="R439" i="25"/>
  <x:c r="A440" i="25"/>
  <x:c r="B440" i="25"/>
  <x:c r="C440" i="25"/>
  <x:c r="D440" i="25"/>
  <x:c r="E440" i="25"/>
  <x:c r="F440" i="25"/>
  <x:c r="G440" i="25"/>
  <x:c r="H440" i="25"/>
  <x:c r="I440" i="25"/>
  <x:c r="J440" i="25"/>
  <x:c r="K440" i="25"/>
  <x:c r="L440" i="25"/>
  <x:c r="M440" i="25"/>
  <x:c r="N440" i="25"/>
  <x:c r="P440" i="25"/>
  <x:c r="Q440" i="25"/>
  <x:c r="R440" i="25"/>
  <x:c r="A441" i="25"/>
  <x:c r="B441" i="25"/>
  <x:c r="C441" i="25"/>
  <x:c r="D441" i="25"/>
  <x:c r="E441" i="25"/>
  <x:c r="F441" i="25"/>
  <x:c r="G441" i="25"/>
  <x:c r="H441" i="25"/>
  <x:c r="I441" i="25"/>
  <x:c r="J441" i="25"/>
  <x:c r="K441" i="25"/>
  <x:c r="L441" i="25"/>
  <x:c r="M441" i="25"/>
  <x:c r="N441" i="25"/>
  <x:c r="P441" i="25"/>
  <x:c r="Q441" i="25"/>
  <x:c r="R441" i="25"/>
  <x:c r="A442" i="25"/>
  <x:c r="B442" i="25"/>
  <x:c r="C442" i="25"/>
  <x:c r="D442" i="25"/>
  <x:c r="E442" i="25"/>
  <x:c r="F442" i="25"/>
  <x:c r="G442" i="25"/>
  <x:c r="H442" i="25"/>
  <x:c r="I442" i="25"/>
  <x:c r="J442" i="25"/>
  <x:c r="K442" i="25"/>
  <x:c r="L442" i="25"/>
  <x:c r="M442" i="25"/>
  <x:c r="N442" i="25"/>
  <x:c r="P442" i="25"/>
  <x:c r="Q442" i="25"/>
  <x:c r="R442" i="25"/>
  <x:c r="A443" i="25"/>
  <x:c r="B443" i="25"/>
  <x:c r="C443" i="25"/>
  <x:c r="D443" i="25"/>
  <x:c r="E443" i="25"/>
  <x:c r="F443" i="25"/>
  <x:c r="G443" i="25"/>
  <x:c r="H443" i="25"/>
  <x:c r="I443" i="25"/>
  <x:c r="J443" i="25"/>
  <x:c r="K443" i="25"/>
  <x:c r="L443" i="25"/>
  <x:c r="M443" i="25"/>
  <x:c r="N443" i="25"/>
  <x:c r="P443" i="25"/>
  <x:c r="Q443" i="25"/>
  <x:c r="R443" i="25"/>
  <x:c r="A444" i="25"/>
  <x:c r="B444" i="25"/>
  <x:c r="C444" i="25"/>
  <x:c r="D444" i="25"/>
  <x:c r="E444" i="25"/>
  <x:c r="F444" i="25"/>
  <x:c r="G444" i="25"/>
  <x:c r="H444" i="25"/>
  <x:c r="I444" i="25"/>
  <x:c r="J444" i="25"/>
  <x:c r="K444" i="25"/>
  <x:c r="L444" i="25"/>
  <x:c r="M444" i="25"/>
  <x:c r="N444" i="25"/>
  <x:c r="P444" i="25"/>
  <x:c r="Q444" i="25"/>
  <x:c r="R444" i="25"/>
  <x:c r="A445" i="25"/>
  <x:c r="B445" i="25"/>
  <x:c r="C445" i="25"/>
  <x:c r="D445" i="25"/>
  <x:c r="E445" i="25"/>
  <x:c r="F445" i="25"/>
  <x:c r="G445" i="25"/>
  <x:c r="H445" i="25"/>
  <x:c r="I445" i="25"/>
  <x:c r="J445" i="25"/>
  <x:c r="K445" i="25"/>
  <x:c r="L445" i="25"/>
  <x:c r="M445" i="25"/>
  <x:c r="N445" i="25"/>
  <x:c r="P445" i="25"/>
  <x:c r="Q445" i="25"/>
  <x:c r="R445" i="25"/>
  <x:c r="A446" i="25"/>
  <x:c r="B446" i="25"/>
  <x:c r="C446" i="25"/>
  <x:c r="D446" i="25"/>
  <x:c r="E446" i="25"/>
  <x:c r="F446" i="25"/>
  <x:c r="G446" i="25"/>
  <x:c r="H446" i="25"/>
  <x:c r="I446" i="25"/>
  <x:c r="J446" i="25"/>
  <x:c r="K446" i="25"/>
  <x:c r="L446" i="25"/>
  <x:c r="M446" i="25"/>
  <x:c r="N446" i="25"/>
  <x:c r="P446" i="25"/>
  <x:c r="Q446" i="25"/>
  <x:c r="R446" i="25"/>
  <x:c r="A447" i="25"/>
  <x:c r="B447" i="25"/>
  <x:c r="C447" i="25"/>
  <x:c r="D447" i="25"/>
  <x:c r="E447" i="25"/>
  <x:c r="F447" i="25"/>
  <x:c r="G447" i="25"/>
  <x:c r="H447" i="25"/>
  <x:c r="I447" i="25"/>
  <x:c r="J447" i="25"/>
  <x:c r="K447" i="25"/>
  <x:c r="L447" i="25"/>
  <x:c r="M447" i="25"/>
  <x:c r="N447" i="25"/>
  <x:c r="P447" i="25"/>
  <x:c r="Q447" i="25"/>
  <x:c r="R447" i="25"/>
  <x:c r="A448" i="25"/>
  <x:c r="B448" i="25"/>
  <x:c r="C448" i="25"/>
  <x:c r="D448" i="25"/>
  <x:c r="E448" i="25"/>
  <x:c r="F448" i="25"/>
  <x:c r="G448" i="25"/>
  <x:c r="H448" i="25"/>
  <x:c r="I448" i="25"/>
  <x:c r="J448" i="25"/>
  <x:c r="K448" i="25"/>
  <x:c r="L448" i="25"/>
  <x:c r="M448" i="25"/>
  <x:c r="N448" i="25"/>
  <x:c r="P448" i="25"/>
  <x:c r="Q448" i="25"/>
  <x:c r="R448" i="25"/>
  <x:c r="A449" i="25"/>
  <x:c r="B449" i="25"/>
  <x:c r="C449" i="25"/>
  <x:c r="D449" i="25"/>
  <x:c r="E449" i="25"/>
  <x:c r="F449" i="25"/>
  <x:c r="G449" i="25"/>
  <x:c r="H449" i="25"/>
  <x:c r="I449" i="25"/>
  <x:c r="J449" i="25"/>
  <x:c r="K449" i="25"/>
  <x:c r="L449" i="25"/>
  <x:c r="M449" i="25"/>
  <x:c r="N449" i="25"/>
  <x:c r="P449" i="25"/>
  <x:c r="Q449" i="25"/>
  <x:c r="R449" i="25"/>
  <x:c r="A450" i="25"/>
  <x:c r="B450" i="25"/>
  <x:c r="C450" i="25"/>
  <x:c r="D450" i="25"/>
  <x:c r="E450" i="25"/>
  <x:c r="F450" i="25"/>
  <x:c r="G450" i="25"/>
  <x:c r="H450" i="25"/>
  <x:c r="I450" i="25"/>
  <x:c r="J450" i="25"/>
  <x:c r="K450" i="25"/>
  <x:c r="L450" i="25"/>
  <x:c r="M450" i="25"/>
  <x:c r="N450" i="25"/>
  <x:c r="P450" i="25"/>
  <x:c r="Q450" i="25"/>
  <x:c r="R450" i="25"/>
  <x:c r="A451" i="25"/>
  <x:c r="B451" i="25"/>
  <x:c r="C451" i="25"/>
  <x:c r="D451" i="25"/>
  <x:c r="E451" i="25"/>
  <x:c r="F451" i="25"/>
  <x:c r="G451" i="25"/>
  <x:c r="H451" i="25"/>
  <x:c r="I451" i="25"/>
  <x:c r="J451" i="25"/>
  <x:c r="K451" i="25"/>
  <x:c r="L451" i="25"/>
  <x:c r="M451" i="25"/>
  <x:c r="N451" i="25"/>
  <x:c r="P451" i="25"/>
  <x:c r="Q451" i="25"/>
  <x:c r="R451" i="25"/>
  <x:c r="A452" i="25"/>
  <x:c r="B452" i="25"/>
  <x:c r="C452" i="25"/>
  <x:c r="D452" i="25"/>
  <x:c r="E452" i="25"/>
  <x:c r="F452" i="25"/>
  <x:c r="G452" i="25"/>
  <x:c r="H452" i="25"/>
  <x:c r="I452" i="25"/>
  <x:c r="J452" i="25"/>
  <x:c r="K452" i="25"/>
  <x:c r="L452" i="25"/>
  <x:c r="M452" i="25"/>
  <x:c r="N452" i="25"/>
  <x:c r="P452" i="25"/>
  <x:c r="Q452" i="25"/>
  <x:c r="R452" i="25"/>
  <x:c r="A453" i="25"/>
  <x:c r="B453" i="25"/>
  <x:c r="C453" i="25"/>
  <x:c r="D453" i="25"/>
  <x:c r="E453" i="25"/>
  <x:c r="F453" i="25"/>
  <x:c r="G453" i="25"/>
  <x:c r="H453" i="25"/>
  <x:c r="I453" i="25"/>
  <x:c r="J453" i="25"/>
  <x:c r="K453" i="25"/>
  <x:c r="L453" i="25"/>
  <x:c r="M453" i="25"/>
  <x:c r="N453" i="25"/>
  <x:c r="P453" i="25"/>
  <x:c r="Q453" i="25"/>
  <x:c r="R453" i="25"/>
  <x:c r="A454" i="25"/>
  <x:c r="B454" i="25"/>
  <x:c r="C454" i="25"/>
  <x:c r="D454" i="25"/>
  <x:c r="E454" i="25"/>
  <x:c r="F454" i="25"/>
  <x:c r="G454" i="25"/>
  <x:c r="H454" i="25"/>
  <x:c r="I454" i="25"/>
  <x:c r="J454" i="25"/>
  <x:c r="K454" i="25"/>
  <x:c r="L454" i="25"/>
  <x:c r="M454" i="25"/>
  <x:c r="N454" i="25"/>
  <x:c r="P454" i="25"/>
  <x:c r="Q454" i="25"/>
  <x:c r="R454" i="25"/>
  <x:c r="A455" i="25"/>
  <x:c r="B455" i="25"/>
  <x:c r="C455" i="25"/>
  <x:c r="D455" i="25"/>
  <x:c r="E455" i="25"/>
  <x:c r="F455" i="25"/>
  <x:c r="G455" i="25"/>
  <x:c r="H455" i="25"/>
  <x:c r="I455" i="25"/>
  <x:c r="J455" i="25"/>
  <x:c r="K455" i="25"/>
  <x:c r="L455" i="25"/>
  <x:c r="M455" i="25"/>
  <x:c r="N455" i="25"/>
  <x:c r="P455" i="25"/>
  <x:c r="Q455" i="25"/>
  <x:c r="R455" i="25"/>
  <x:c r="A456" i="25"/>
  <x:c r="B456" i="25"/>
  <x:c r="C456" i="25"/>
  <x:c r="D456" i="25"/>
  <x:c r="E456" i="25"/>
  <x:c r="F456" i="25"/>
  <x:c r="G456" i="25"/>
  <x:c r="H456" i="25"/>
  <x:c r="I456" i="25"/>
  <x:c r="J456" i="25"/>
  <x:c r="K456" i="25"/>
  <x:c r="L456" i="25"/>
  <x:c r="M456" i="25"/>
  <x:c r="N456" i="25"/>
  <x:c r="P456" i="25"/>
  <x:c r="Q456" i="25"/>
  <x:c r="R456" i="25"/>
  <x:c r="A457" i="25"/>
  <x:c r="B457" i="25"/>
  <x:c r="C457" i="25"/>
  <x:c r="D457" i="25"/>
  <x:c r="E457" i="25"/>
  <x:c r="F457" i="25"/>
  <x:c r="G457" i="25"/>
  <x:c r="H457" i="25"/>
  <x:c r="I457" i="25"/>
  <x:c r="J457" i="25"/>
  <x:c r="K457" i="25"/>
  <x:c r="L457" i="25"/>
  <x:c r="M457" i="25"/>
  <x:c r="N457" i="25"/>
  <x:c r="P457" i="25"/>
  <x:c r="Q457" i="25"/>
  <x:c r="R457" i="25"/>
  <x:c r="A458" i="25"/>
  <x:c r="B458" i="25"/>
  <x:c r="C458" i="25"/>
  <x:c r="D458" i="25"/>
  <x:c r="E458" i="25"/>
  <x:c r="F458" i="25"/>
  <x:c r="G458" i="25"/>
  <x:c r="H458" i="25"/>
  <x:c r="I458" i="25"/>
  <x:c r="J458" i="25"/>
  <x:c r="K458" i="25"/>
  <x:c r="L458" i="25"/>
  <x:c r="M458" i="25"/>
  <x:c r="N458" i="25"/>
  <x:c r="P458" i="25"/>
  <x:c r="Q458" i="25"/>
  <x:c r="R458" i="25"/>
  <x:c r="A459" i="25"/>
  <x:c r="B459" i="25"/>
  <x:c r="C459" i="25"/>
  <x:c r="D459" i="25"/>
  <x:c r="E459" i="25"/>
  <x:c r="F459" i="25"/>
  <x:c r="G459" i="25"/>
  <x:c r="H459" i="25"/>
  <x:c r="I459" i="25"/>
  <x:c r="J459" i="25"/>
  <x:c r="K459" i="25"/>
  <x:c r="L459" i="25"/>
  <x:c r="M459" i="25"/>
  <x:c r="N459" i="25"/>
  <x:c r="P459" i="25"/>
  <x:c r="Q459" i="25"/>
  <x:c r="R459" i="25"/>
  <x:c r="A460" i="25"/>
  <x:c r="B460" i="25"/>
  <x:c r="C460" i="25"/>
  <x:c r="D460" i="25"/>
  <x:c r="E460" i="25"/>
  <x:c r="F460" i="25"/>
  <x:c r="G460" i="25"/>
  <x:c r="H460" i="25"/>
  <x:c r="I460" i="25"/>
  <x:c r="J460" i="25"/>
  <x:c r="K460" i="25"/>
  <x:c r="L460" i="25"/>
  <x:c r="M460" i="25"/>
  <x:c r="N460" i="25"/>
  <x:c r="P460" i="25"/>
  <x:c r="Q460" i="25"/>
  <x:c r="R460" i="25"/>
  <x:c r="A461" i="25"/>
  <x:c r="B461" i="25"/>
  <x:c r="C461" i="25"/>
  <x:c r="D461" i="25"/>
  <x:c r="E461" i="25"/>
  <x:c r="F461" i="25"/>
  <x:c r="G461" i="25"/>
  <x:c r="H461" i="25"/>
  <x:c r="I461" i="25"/>
  <x:c r="J461" i="25"/>
  <x:c r="K461" i="25"/>
  <x:c r="L461" i="25"/>
  <x:c r="M461" i="25"/>
  <x:c r="N461" i="25"/>
  <x:c r="P461" i="25"/>
  <x:c r="Q461" i="25"/>
  <x:c r="R461" i="25"/>
  <x:c r="A462" i="25"/>
  <x:c r="B462" i="25"/>
  <x:c r="C462" i="25"/>
  <x:c r="D462" i="25"/>
  <x:c r="E462" i="25"/>
  <x:c r="F462" i="25"/>
  <x:c r="G462" i="25"/>
  <x:c r="H462" i="25"/>
  <x:c r="I462" i="25"/>
  <x:c r="J462" i="25"/>
  <x:c r="K462" i="25"/>
  <x:c r="L462" i="25"/>
  <x:c r="M462" i="25"/>
  <x:c r="N462" i="25"/>
  <x:c r="P462" i="25"/>
  <x:c r="Q462" i="25"/>
  <x:c r="R462" i="25"/>
  <x:c r="A463" i="25"/>
  <x:c r="B463" i="25"/>
  <x:c r="C463" i="25"/>
  <x:c r="D463" i="25"/>
  <x:c r="E463" i="25"/>
  <x:c r="F463" i="25"/>
  <x:c r="G463" i="25"/>
  <x:c r="H463" i="25"/>
  <x:c r="I463" i="25"/>
  <x:c r="J463" i="25"/>
  <x:c r="K463" i="25"/>
  <x:c r="L463" i="25"/>
  <x:c r="M463" i="25"/>
  <x:c r="N463" i="25"/>
  <x:c r="P463" i="25"/>
  <x:c r="Q463" i="25"/>
  <x:c r="R463" i="25"/>
  <x:c r="A464" i="25"/>
  <x:c r="B464" i="25"/>
  <x:c r="C464" i="25"/>
  <x:c r="D464" i="25"/>
  <x:c r="E464" i="25"/>
  <x:c r="F464" i="25"/>
  <x:c r="G464" i="25"/>
  <x:c r="H464" i="25"/>
  <x:c r="I464" i="25"/>
  <x:c r="J464" i="25"/>
  <x:c r="K464" i="25"/>
  <x:c r="L464" i="25"/>
  <x:c r="M464" i="25"/>
  <x:c r="N464" i="25"/>
  <x:c r="P464" i="25"/>
  <x:c r="Q464" i="25"/>
  <x:c r="R464" i="25"/>
  <x:c r="A465" i="25"/>
  <x:c r="B465" i="25"/>
  <x:c r="C465" i="25"/>
  <x:c r="D465" i="25"/>
  <x:c r="E465" i="25"/>
  <x:c r="F465" i="25"/>
  <x:c r="G465" i="25"/>
  <x:c r="H465" i="25"/>
  <x:c r="I465" i="25"/>
  <x:c r="J465" i="25"/>
  <x:c r="K465" i="25"/>
  <x:c r="L465" i="25"/>
  <x:c r="M465" i="25"/>
  <x:c r="N465" i="25"/>
  <x:c r="P465" i="25"/>
  <x:c r="Q465" i="25"/>
  <x:c r="R465" i="25"/>
  <x:c r="A466" i="25"/>
  <x:c r="B466" i="25"/>
  <x:c r="C466" i="25"/>
  <x:c r="D466" i="25"/>
  <x:c r="E466" i="25"/>
  <x:c r="F466" i="25"/>
  <x:c r="G466" i="25"/>
  <x:c r="H466" i="25"/>
  <x:c r="I466" i="25"/>
  <x:c r="J466" i="25"/>
  <x:c r="K466" i="25"/>
  <x:c r="L466" i="25"/>
  <x:c r="M466" i="25"/>
  <x:c r="N466" i="25"/>
  <x:c r="P466" i="25"/>
  <x:c r="Q466" i="25"/>
  <x:c r="R466" i="25"/>
  <x:c r="A467" i="25"/>
  <x:c r="B467" i="25"/>
  <x:c r="C467" i="25"/>
  <x:c r="D467" i="25"/>
  <x:c r="E467" i="25"/>
  <x:c r="F467" i="25"/>
  <x:c r="G467" i="25"/>
  <x:c r="H467" i="25"/>
  <x:c r="I467" i="25"/>
  <x:c r="J467" i="25"/>
  <x:c r="K467" i="25"/>
  <x:c r="L467" i="25"/>
  <x:c r="M467" i="25"/>
  <x:c r="N467" i="25"/>
  <x:c r="P467" i="25"/>
  <x:c r="Q467" i="25"/>
  <x:c r="R467" i="25"/>
  <x:c r="A468" i="25"/>
  <x:c r="B468" i="25"/>
  <x:c r="C468" i="25"/>
  <x:c r="D468" i="25"/>
  <x:c r="E468" i="25"/>
  <x:c r="F468" i="25"/>
  <x:c r="G468" i="25"/>
  <x:c r="H468" i="25"/>
  <x:c r="I468" i="25"/>
  <x:c r="J468" i="25"/>
  <x:c r="K468" i="25"/>
  <x:c r="L468" i="25"/>
  <x:c r="M468" i="25"/>
  <x:c r="N468" i="25"/>
  <x:c r="P468" i="25"/>
  <x:c r="Q468" i="25"/>
  <x:c r="R468" i="25"/>
  <x:c r="A469" i="25"/>
  <x:c r="B469" i="25"/>
  <x:c r="C469" i="25"/>
  <x:c r="D469" i="25"/>
  <x:c r="E469" i="25"/>
  <x:c r="F469" i="25"/>
  <x:c r="G469" i="25"/>
  <x:c r="H469" i="25"/>
  <x:c r="I469" i="25"/>
  <x:c r="J469" i="25"/>
  <x:c r="K469" i="25"/>
  <x:c r="L469" i="25"/>
  <x:c r="M469" i="25"/>
  <x:c r="N469" i="25"/>
  <x:c r="P469" i="25"/>
  <x:c r="Q469" i="25"/>
  <x:c r="R469" i="25"/>
  <x:c r="A470" i="25"/>
  <x:c r="B470" i="25"/>
  <x:c r="C470" i="25"/>
  <x:c r="D470" i="25"/>
  <x:c r="E470" i="25"/>
  <x:c r="F470" i="25"/>
  <x:c r="G470" i="25"/>
  <x:c r="H470" i="25"/>
  <x:c r="I470" i="25"/>
  <x:c r="J470" i="25"/>
  <x:c r="K470" i="25"/>
  <x:c r="L470" i="25"/>
  <x:c r="M470" i="25"/>
  <x:c r="N470" i="25"/>
  <x:c r="P470" i="25"/>
  <x:c r="Q470" i="25"/>
  <x:c r="R470" i="25"/>
  <x:c r="A471" i="25"/>
  <x:c r="B471" i="25"/>
  <x:c r="C471" i="25"/>
  <x:c r="D471" i="25"/>
  <x:c r="E471" i="25"/>
  <x:c r="F471" i="25"/>
  <x:c r="G471" i="25"/>
  <x:c r="H471" i="25"/>
  <x:c r="I471" i="25"/>
  <x:c r="J471" i="25"/>
  <x:c r="K471" i="25"/>
  <x:c r="L471" i="25"/>
  <x:c r="M471" i="25"/>
  <x:c r="N471" i="25"/>
  <x:c r="P471" i="25"/>
  <x:c r="Q471" i="25"/>
  <x:c r="R471" i="25"/>
  <x:c r="A472" i="25"/>
  <x:c r="B472" i="25"/>
  <x:c r="C472" i="25"/>
  <x:c r="D472" i="25"/>
  <x:c r="E472" i="25"/>
  <x:c r="F472" i="25"/>
  <x:c r="G472" i="25"/>
  <x:c r="H472" i="25"/>
  <x:c r="I472" i="25"/>
  <x:c r="J472" i="25"/>
  <x:c r="K472" i="25"/>
  <x:c r="L472" i="25"/>
  <x:c r="M472" i="25"/>
  <x:c r="N472" i="25"/>
  <x:c r="P472" i="25"/>
  <x:c r="Q472" i="25"/>
  <x:c r="R472" i="25"/>
  <x:c r="A473" i="25"/>
  <x:c r="B473" i="25"/>
  <x:c r="C473" i="25"/>
  <x:c r="D473" i="25"/>
  <x:c r="E473" i="25"/>
  <x:c r="F473" i="25"/>
  <x:c r="G473" i="25"/>
  <x:c r="H473" i="25"/>
  <x:c r="I473" i="25"/>
  <x:c r="J473" i="25"/>
  <x:c r="K473" i="25"/>
  <x:c r="L473" i="25"/>
  <x:c r="M473" i="25"/>
  <x:c r="N473" i="25"/>
  <x:c r="P473" i="25"/>
  <x:c r="Q473" i="25"/>
  <x:c r="R473" i="25"/>
  <x:c r="A474" i="25"/>
  <x:c r="B474" i="25"/>
  <x:c r="C474" i="25"/>
  <x:c r="D474" i="25"/>
  <x:c r="E474" i="25"/>
  <x:c r="F474" i="25"/>
  <x:c r="G474" i="25"/>
  <x:c r="H474" i="25"/>
  <x:c r="I474" i="25"/>
  <x:c r="J474" i="25"/>
  <x:c r="K474" i="25"/>
  <x:c r="L474" i="25"/>
  <x:c r="M474" i="25"/>
  <x:c r="N474" i="25"/>
  <x:c r="P474" i="25"/>
  <x:c r="Q474" i="25"/>
  <x:c r="R474" i="25"/>
  <x:c r="A475" i="25"/>
  <x:c r="B475" i="25"/>
  <x:c r="C475" i="25"/>
  <x:c r="D475" i="25"/>
  <x:c r="E475" i="25"/>
  <x:c r="F475" i="25"/>
  <x:c r="G475" i="25"/>
  <x:c r="H475" i="25"/>
  <x:c r="I475" i="25"/>
  <x:c r="J475" i="25"/>
  <x:c r="K475" i="25"/>
  <x:c r="L475" i="25"/>
  <x:c r="M475" i="25"/>
  <x:c r="N475" i="25"/>
  <x:c r="P475" i="25"/>
  <x:c r="Q475" i="25"/>
  <x:c r="R475" i="25"/>
  <x:c r="A476" i="25"/>
  <x:c r="B476" i="25"/>
  <x:c r="C476" i="25"/>
  <x:c r="D476" i="25"/>
  <x:c r="E476" i="25"/>
  <x:c r="F476" i="25"/>
  <x:c r="G476" i="25"/>
  <x:c r="H476" i="25"/>
  <x:c r="I476" i="25"/>
  <x:c r="J476" i="25"/>
  <x:c r="K476" i="25"/>
  <x:c r="L476" i="25"/>
  <x:c r="M476" i="25"/>
  <x:c r="N476" i="25"/>
  <x:c r="P476" i="25"/>
  <x:c r="Q476" i="25"/>
  <x:c r="R476" i="25"/>
  <x:c r="A477" i="25"/>
  <x:c r="B477" i="25"/>
  <x:c r="C477" i="25"/>
  <x:c r="D477" i="25"/>
  <x:c r="E477" i="25"/>
  <x:c r="F477" i="25"/>
  <x:c r="G477" i="25"/>
  <x:c r="H477" i="25"/>
  <x:c r="I477" i="25"/>
  <x:c r="J477" i="25"/>
  <x:c r="K477" i="25"/>
  <x:c r="L477" i="25"/>
  <x:c r="M477" i="25"/>
  <x:c r="N477" i="25"/>
  <x:c r="P477" i="25"/>
  <x:c r="Q477" i="25"/>
  <x:c r="R477" i="25"/>
  <x:c r="A478" i="25"/>
  <x:c r="B478" i="25"/>
  <x:c r="C478" i="25"/>
  <x:c r="D478" i="25"/>
  <x:c r="E478" i="25"/>
  <x:c r="F478" i="25"/>
  <x:c r="G478" i="25"/>
  <x:c r="H478" i="25"/>
  <x:c r="I478" i="25"/>
  <x:c r="J478" i="25"/>
  <x:c r="K478" i="25"/>
  <x:c r="L478" i="25"/>
  <x:c r="M478" i="25"/>
  <x:c r="N478" i="25"/>
  <x:c r="P478" i="25"/>
  <x:c r="Q478" i="25"/>
  <x:c r="R478" i="25"/>
  <x:c r="A479" i="25"/>
  <x:c r="B479" i="25"/>
  <x:c r="C479" i="25"/>
  <x:c r="D479" i="25"/>
  <x:c r="E479" i="25"/>
  <x:c r="F479" i="25"/>
  <x:c r="G479" i="25"/>
  <x:c r="H479" i="25"/>
  <x:c r="I479" i="25"/>
  <x:c r="J479" i="25"/>
  <x:c r="K479" i="25"/>
  <x:c r="L479" i="25"/>
  <x:c r="M479" i="25"/>
  <x:c r="N479" i="25"/>
  <x:c r="P479" i="25"/>
  <x:c r="Q479" i="25"/>
  <x:c r="R479" i="25"/>
  <x:c r="A480" i="25"/>
  <x:c r="B480" i="25"/>
  <x:c r="C480" i="25"/>
  <x:c r="D480" i="25"/>
  <x:c r="E480" i="25"/>
  <x:c r="F480" i="25"/>
  <x:c r="G480" i="25"/>
  <x:c r="H480" i="25"/>
  <x:c r="I480" i="25"/>
  <x:c r="J480" i="25"/>
  <x:c r="K480" i="25"/>
  <x:c r="L480" i="25"/>
  <x:c r="M480" i="25"/>
  <x:c r="N480" i="25"/>
  <x:c r="P480" i="25"/>
  <x:c r="Q480" i="25"/>
  <x:c r="R480" i="25"/>
  <x:c r="A481" i="25"/>
  <x:c r="B481" i="25"/>
  <x:c r="C481" i="25"/>
  <x:c r="D481" i="25"/>
  <x:c r="E481" i="25"/>
  <x:c r="F481" i="25"/>
  <x:c r="G481" i="25"/>
  <x:c r="H481" i="25"/>
  <x:c r="I481" i="25"/>
  <x:c r="J481" i="25"/>
  <x:c r="K481" i="25"/>
  <x:c r="L481" i="25"/>
  <x:c r="M481" i="25"/>
  <x:c r="N481" i="25"/>
  <x:c r="P481" i="25"/>
  <x:c r="Q481" i="25"/>
  <x:c r="R481" i="25"/>
  <x:c r="A482" i="25"/>
  <x:c r="B482" i="25"/>
  <x:c r="C482" i="25"/>
  <x:c r="D482" i="25"/>
  <x:c r="E482" i="25"/>
  <x:c r="F482" i="25"/>
  <x:c r="G482" i="25"/>
  <x:c r="H482" i="25"/>
  <x:c r="I482" i="25"/>
  <x:c r="J482" i="25"/>
  <x:c r="K482" i="25"/>
  <x:c r="L482" i="25"/>
  <x:c r="M482" i="25"/>
  <x:c r="N482" i="25"/>
  <x:c r="P482" i="25"/>
  <x:c r="Q482" i="25"/>
  <x:c r="R482" i="25"/>
  <x:c r="A483" i="25"/>
  <x:c r="B483" i="25"/>
  <x:c r="C483" i="25"/>
  <x:c r="D483" i="25"/>
  <x:c r="E483" i="25"/>
  <x:c r="F483" i="25"/>
  <x:c r="G483" i="25"/>
  <x:c r="H483" i="25"/>
  <x:c r="I483" i="25"/>
  <x:c r="J483" i="25"/>
  <x:c r="K483" i="25"/>
  <x:c r="L483" i="25"/>
  <x:c r="M483" i="25"/>
  <x:c r="N483" i="25"/>
  <x:c r="P483" i="25"/>
  <x:c r="Q483" i="25"/>
  <x:c r="R483" i="25"/>
  <x:c r="A484" i="25"/>
  <x:c r="B484" i="25"/>
  <x:c r="C484" i="25"/>
  <x:c r="D484" i="25"/>
  <x:c r="E484" i="25"/>
  <x:c r="F484" i="25"/>
  <x:c r="G484" i="25"/>
  <x:c r="H484" i="25"/>
  <x:c r="I484" i="25"/>
  <x:c r="J484" i="25"/>
  <x:c r="K484" i="25"/>
  <x:c r="L484" i="25"/>
  <x:c r="M484" i="25"/>
  <x:c r="N484" i="25"/>
  <x:c r="P484" i="25"/>
  <x:c r="Q484" i="25"/>
  <x:c r="R484" i="25"/>
  <x:c r="A485" i="25"/>
  <x:c r="B485" i="25"/>
  <x:c r="C485" i="25"/>
  <x:c r="D485" i="25"/>
  <x:c r="E485" i="25"/>
  <x:c r="F485" i="25"/>
  <x:c r="G485" i="25"/>
  <x:c r="H485" i="25"/>
  <x:c r="I485" i="25"/>
  <x:c r="J485" i="25"/>
  <x:c r="K485" i="25"/>
  <x:c r="L485" i="25"/>
  <x:c r="M485" i="25"/>
  <x:c r="N485" i="25"/>
  <x:c r="P485" i="25"/>
  <x:c r="Q485" i="25"/>
  <x:c r="R485" i="25"/>
  <x:c r="A486" i="25"/>
  <x:c r="B486" i="25"/>
  <x:c r="C486" i="25"/>
  <x:c r="D486" i="25"/>
  <x:c r="E486" i="25"/>
  <x:c r="F486" i="25"/>
  <x:c r="G486" i="25"/>
  <x:c r="H486" i="25"/>
  <x:c r="I486" i="25"/>
  <x:c r="J486" i="25"/>
  <x:c r="K486" i="25"/>
  <x:c r="L486" i="25"/>
  <x:c r="M486" i="25"/>
  <x:c r="N486" i="25"/>
  <x:c r="P486" i="25"/>
  <x:c r="Q486" i="25"/>
  <x:c r="R486" i="25"/>
  <x:c r="A487" i="25"/>
  <x:c r="B487" i="25"/>
  <x:c r="C487" i="25"/>
  <x:c r="D487" i="25"/>
  <x:c r="E487" i="25"/>
  <x:c r="F487" i="25"/>
  <x:c r="G487" i="25"/>
  <x:c r="H487" i="25"/>
  <x:c r="I487" i="25"/>
  <x:c r="J487" i="25"/>
  <x:c r="K487" i="25"/>
  <x:c r="L487" i="25"/>
  <x:c r="M487" i="25"/>
  <x:c r="N487" i="25"/>
  <x:c r="P487" i="25"/>
  <x:c r="Q487" i="25"/>
  <x:c r="R487" i="25"/>
  <x:c r="A488" i="25"/>
  <x:c r="B488" i="25"/>
  <x:c r="C488" i="25"/>
  <x:c r="D488" i="25"/>
  <x:c r="E488" i="25"/>
  <x:c r="F488" i="25"/>
  <x:c r="G488" i="25"/>
  <x:c r="H488" i="25"/>
  <x:c r="I488" i="25"/>
  <x:c r="J488" i="25"/>
  <x:c r="K488" i="25"/>
  <x:c r="L488" i="25"/>
  <x:c r="M488" i="25"/>
  <x:c r="N488" i="25"/>
  <x:c r="P488" i="25"/>
  <x:c r="Q488" i="25"/>
  <x:c r="R488" i="25"/>
  <x:c r="A489" i="25"/>
  <x:c r="B489" i="25"/>
  <x:c r="C489" i="25"/>
  <x:c r="D489" i="25"/>
  <x:c r="E489" i="25"/>
  <x:c r="F489" i="25"/>
  <x:c r="G489" i="25"/>
  <x:c r="H489" i="25"/>
  <x:c r="I489" i="25"/>
  <x:c r="J489" i="25"/>
  <x:c r="K489" i="25"/>
  <x:c r="L489" i="25"/>
  <x:c r="M489" i="25"/>
  <x:c r="N489" i="25"/>
  <x:c r="P489" i="25"/>
  <x:c r="Q489" i="25"/>
  <x:c r="R489" i="25"/>
  <x:c r="A490" i="25"/>
  <x:c r="B490" i="25"/>
  <x:c r="C490" i="25"/>
  <x:c r="D490" i="25"/>
  <x:c r="E490" i="25"/>
  <x:c r="F490" i="25"/>
  <x:c r="G490" i="25"/>
  <x:c r="H490" i="25"/>
  <x:c r="I490" i="25"/>
  <x:c r="J490" i="25"/>
  <x:c r="K490" i="25"/>
  <x:c r="L490" i="25"/>
  <x:c r="M490" i="25"/>
  <x:c r="N490" i="25"/>
  <x:c r="P490" i="25"/>
  <x:c r="Q490" i="25"/>
  <x:c r="R490" i="25"/>
  <x:c r="A491" i="25"/>
  <x:c r="B491" i="25"/>
  <x:c r="C491" i="25"/>
  <x:c r="D491" i="25"/>
  <x:c r="E491" i="25"/>
  <x:c r="F491" i="25"/>
  <x:c r="G491" i="25"/>
  <x:c r="H491" i="25"/>
  <x:c r="I491" i="25"/>
  <x:c r="J491" i="25"/>
  <x:c r="K491" i="25"/>
  <x:c r="L491" i="25"/>
  <x:c r="M491" i="25"/>
  <x:c r="N491" i="25"/>
  <x:c r="P491" i="25"/>
  <x:c r="Q491" i="25"/>
  <x:c r="R491" i="25"/>
  <x:c r="A492" i="25"/>
  <x:c r="B492" i="25"/>
  <x:c r="C492" i="25"/>
  <x:c r="D492" i="25"/>
  <x:c r="E492" i="25"/>
  <x:c r="F492" i="25"/>
  <x:c r="G492" i="25"/>
  <x:c r="H492" i="25"/>
  <x:c r="I492" i="25"/>
  <x:c r="J492" i="25"/>
  <x:c r="K492" i="25"/>
  <x:c r="L492" i="25"/>
  <x:c r="M492" i="25"/>
  <x:c r="N492" i="25"/>
  <x:c r="P492" i="25"/>
  <x:c r="Q492" i="25"/>
  <x:c r="R492" i="25"/>
  <x:c r="A493" i="25"/>
  <x:c r="B493" i="25"/>
  <x:c r="C493" i="25"/>
  <x:c r="D493" i="25"/>
  <x:c r="E493" i="25"/>
  <x:c r="F493" i="25"/>
  <x:c r="G493" i="25"/>
  <x:c r="H493" i="25"/>
  <x:c r="I493" i="25"/>
  <x:c r="J493" i="25"/>
  <x:c r="K493" i="25"/>
  <x:c r="L493" i="25"/>
  <x:c r="M493" i="25"/>
  <x:c r="N493" i="25"/>
  <x:c r="P493" i="25"/>
  <x:c r="Q493" i="25"/>
  <x:c r="R493" i="25"/>
  <x:c r="A494" i="25"/>
  <x:c r="B494" i="25"/>
  <x:c r="C494" i="25"/>
  <x:c r="D494" i="25"/>
  <x:c r="E494" i="25"/>
  <x:c r="F494" i="25"/>
  <x:c r="G494" i="25"/>
  <x:c r="H494" i="25"/>
  <x:c r="I494" i="25"/>
  <x:c r="J494" i="25"/>
  <x:c r="K494" i="25"/>
  <x:c r="L494" i="25"/>
  <x:c r="M494" i="25"/>
  <x:c r="N494" i="25"/>
  <x:c r="P494" i="25"/>
  <x:c r="Q494" i="25"/>
  <x:c r="R494" i="25"/>
  <x:c r="A495" i="25"/>
  <x:c r="B495" i="25"/>
  <x:c r="C495" i="25"/>
  <x:c r="D495" i="25"/>
  <x:c r="E495" i="25"/>
  <x:c r="F495" i="25"/>
  <x:c r="G495" i="25"/>
  <x:c r="H495" i="25"/>
  <x:c r="I495" i="25"/>
  <x:c r="J495" i="25"/>
  <x:c r="K495" i="25"/>
  <x:c r="L495" i="25"/>
  <x:c r="M495" i="25"/>
  <x:c r="N495" i="25"/>
  <x:c r="P495" i="25"/>
  <x:c r="Q495" i="25"/>
  <x:c r="R495" i="25"/>
  <x:c r="A496" i="25"/>
  <x:c r="B496" i="25"/>
  <x:c r="C496" i="25"/>
  <x:c r="D496" i="25"/>
  <x:c r="E496" i="25"/>
  <x:c r="F496" i="25"/>
  <x:c r="G496" i="25"/>
  <x:c r="H496" i="25"/>
  <x:c r="I496" i="25"/>
  <x:c r="J496" i="25"/>
  <x:c r="K496" i="25"/>
  <x:c r="L496" i="25"/>
  <x:c r="M496" i="25"/>
  <x:c r="N496" i="25"/>
  <x:c r="P496" i="25"/>
  <x:c r="Q496" i="25"/>
  <x:c r="R496" i="25"/>
  <x:c r="A497" i="25"/>
  <x:c r="B497" i="25"/>
  <x:c r="C497" i="25"/>
  <x:c r="D497" i="25"/>
  <x:c r="E497" i="25"/>
  <x:c r="F497" i="25"/>
  <x:c r="G497" i="25"/>
  <x:c r="H497" i="25"/>
  <x:c r="I497" i="25"/>
  <x:c r="J497" i="25"/>
  <x:c r="K497" i="25"/>
  <x:c r="L497" i="25"/>
  <x:c r="M497" i="25"/>
  <x:c r="N497" i="25"/>
  <x:c r="P497" i="25"/>
  <x:c r="Q497" i="25"/>
  <x:c r="R497" i="25"/>
  <x:c r="A498" i="25"/>
  <x:c r="B498" i="25"/>
  <x:c r="C498" i="25"/>
  <x:c r="D498" i="25"/>
  <x:c r="E498" i="25"/>
  <x:c r="F498" i="25"/>
  <x:c r="G498" i="25"/>
  <x:c r="H498" i="25"/>
  <x:c r="I498" i="25"/>
  <x:c r="J498" i="25"/>
  <x:c r="K498" i="25"/>
  <x:c r="L498" i="25"/>
  <x:c r="M498" i="25"/>
  <x:c r="N498" i="25"/>
  <x:c r="P498" i="25"/>
  <x:c r="Q498" i="25"/>
  <x:c r="R498" i="25"/>
  <x:c r="A499" i="25"/>
  <x:c r="B499" i="25"/>
  <x:c r="C499" i="25"/>
  <x:c r="D499" i="25"/>
  <x:c r="E499" i="25"/>
  <x:c r="F499" i="25"/>
  <x:c r="G499" i="25"/>
  <x:c r="H499" i="25"/>
  <x:c r="I499" i="25"/>
  <x:c r="J499" i="25"/>
  <x:c r="K499" i="25"/>
  <x:c r="L499" i="25"/>
  <x:c r="M499" i="25"/>
  <x:c r="N499" i="25"/>
  <x:c r="P499" i="25"/>
  <x:c r="Q499" i="25"/>
  <x:c r="R499" i="25"/>
  <x:c r="A500" i="25"/>
  <x:c r="B500" i="25"/>
  <x:c r="C500" i="25"/>
  <x:c r="D500" i="25"/>
  <x:c r="E500" i="25"/>
  <x:c r="F500" i="25"/>
  <x:c r="G500" i="25"/>
  <x:c r="H500" i="25"/>
  <x:c r="I500" i="25"/>
  <x:c r="J500" i="25"/>
  <x:c r="K500" i="25"/>
  <x:c r="L500" i="25"/>
  <x:c r="M500" i="25"/>
  <x:c r="N500" i="25"/>
  <x:c r="P500" i="25"/>
  <x:c r="Q500" i="25"/>
  <x:c r="R500" i="25"/>
  <x:c r="A501" i="25"/>
  <x:c r="B501" i="25"/>
  <x:c r="C501" i="25"/>
  <x:c r="D501" i="25"/>
  <x:c r="E501" i="25"/>
  <x:c r="F501" i="25"/>
  <x:c r="G501" i="25"/>
  <x:c r="H501" i="25"/>
  <x:c r="I501" i="25"/>
  <x:c r="J501" i="25"/>
  <x:c r="K501" i="25"/>
  <x:c r="L501" i="25"/>
  <x:c r="M501" i="25"/>
  <x:c r="N501" i="25"/>
  <x:c r="P501" i="25"/>
  <x:c r="Q501" i="25"/>
  <x:c r="R501" i="25"/>
  <x:c r="A502" i="25"/>
  <x:c r="B502" i="25"/>
  <x:c r="C502" i="25"/>
  <x:c r="D502" i="25"/>
  <x:c r="E502" i="25"/>
  <x:c r="F502" i="25"/>
  <x:c r="G502" i="25"/>
  <x:c r="H502" i="25"/>
  <x:c r="I502" i="25"/>
  <x:c r="J502" i="25"/>
  <x:c r="K502" i="25"/>
  <x:c r="L502" i="25"/>
  <x:c r="M502" i="25"/>
  <x:c r="N502" i="25"/>
  <x:c r="P502" i="25"/>
  <x:c r="Q502" i="25"/>
  <x:c r="R502" i="25"/>
  <x:c r="A503" i="25"/>
  <x:c r="B503" i="25"/>
  <x:c r="C503" i="25"/>
  <x:c r="D503" i="25"/>
  <x:c r="E503" i="25"/>
  <x:c r="F503" i="25"/>
  <x:c r="G503" i="25"/>
  <x:c r="H503" i="25"/>
  <x:c r="I503" i="25"/>
  <x:c r="J503" i="25"/>
  <x:c r="K503" i="25"/>
  <x:c r="L503" i="25"/>
  <x:c r="M503" i="25"/>
  <x:c r="N503" i="25"/>
  <x:c r="P503" i="25"/>
  <x:c r="Q503" i="25"/>
  <x:c r="R503" i="25"/>
  <x:c r="A504" i="25"/>
  <x:c r="B504" i="25"/>
  <x:c r="C504" i="25"/>
  <x:c r="D504" i="25"/>
  <x:c r="E504" i="25"/>
  <x:c r="F504" i="25"/>
  <x:c r="G504" i="25"/>
  <x:c r="H504" i="25"/>
  <x:c r="I504" i="25"/>
  <x:c r="J504" i="25"/>
  <x:c r="K504" i="25"/>
  <x:c r="L504" i="25"/>
  <x:c r="M504" i="25"/>
  <x:c r="N504" i="25"/>
  <x:c r="P504" i="25"/>
  <x:c r="Q504" i="25"/>
  <x:c r="R504" i="25"/>
  <x:c r="A505" i="25"/>
  <x:c r="B505" i="25"/>
  <x:c r="C505" i="25"/>
  <x:c r="D505" i="25"/>
  <x:c r="E505" i="25"/>
  <x:c r="F505" i="25"/>
  <x:c r="G505" i="25"/>
  <x:c r="H505" i="25"/>
  <x:c r="I505" i="25"/>
  <x:c r="J505" i="25"/>
  <x:c r="K505" i="25"/>
  <x:c r="L505" i="25"/>
  <x:c r="M505" i="25"/>
  <x:c r="N505" i="25"/>
  <x:c r="P505" i="25"/>
  <x:c r="Q505" i="25"/>
  <x:c r="R505" i="25"/>
  <x:c r="A506" i="25"/>
  <x:c r="B506" i="25"/>
  <x:c r="C506" i="25"/>
  <x:c r="D506" i="25"/>
  <x:c r="E506" i="25"/>
  <x:c r="F506" i="25"/>
  <x:c r="G506" i="25"/>
  <x:c r="H506" i="25"/>
  <x:c r="I506" i="25"/>
  <x:c r="J506" i="25"/>
  <x:c r="K506" i="25"/>
  <x:c r="L506" i="25"/>
  <x:c r="M506" i="25"/>
  <x:c r="N506" i="25"/>
  <x:c r="P506" i="25"/>
  <x:c r="Q506" i="25"/>
  <x:c r="R506" i="25"/>
  <x:c r="A507" i="25"/>
  <x:c r="B507" i="25"/>
  <x:c r="C507" i="25"/>
  <x:c r="D507" i="25"/>
  <x:c r="E507" i="25"/>
  <x:c r="F507" i="25"/>
  <x:c r="G507" i="25"/>
  <x:c r="H507" i="25"/>
  <x:c r="I507" i="25"/>
  <x:c r="J507" i="25"/>
  <x:c r="K507" i="25"/>
  <x:c r="L507" i="25"/>
  <x:c r="M507" i="25"/>
  <x:c r="N507" i="25"/>
  <x:c r="P507" i="25"/>
  <x:c r="Q507" i="25"/>
  <x:c r="R507" i="25"/>
  <x:c r="A508" i="25"/>
  <x:c r="B508" i="25"/>
  <x:c r="C508" i="25"/>
  <x:c r="D508" i="25"/>
  <x:c r="E508" i="25"/>
  <x:c r="F508" i="25"/>
  <x:c r="G508" i="25"/>
  <x:c r="H508" i="25"/>
  <x:c r="I508" i="25"/>
  <x:c r="J508" i="25"/>
  <x:c r="K508" i="25"/>
  <x:c r="L508" i="25"/>
  <x:c r="M508" i="25"/>
  <x:c r="N508" i="25"/>
  <x:c r="P508" i="25"/>
  <x:c r="Q508" i="25"/>
  <x:c r="R508" i="25"/>
  <x:c r="A509" i="25"/>
  <x:c r="B509" i="25"/>
  <x:c r="C509" i="25"/>
  <x:c r="D509" i="25"/>
  <x:c r="E509" i="25"/>
  <x:c r="F509" i="25"/>
  <x:c r="G509" i="25"/>
  <x:c r="H509" i="25"/>
  <x:c r="I509" i="25"/>
  <x:c r="J509" i="25"/>
  <x:c r="K509" i="25"/>
  <x:c r="L509" i="25"/>
  <x:c r="M509" i="25"/>
  <x:c r="N509" i="25"/>
  <x:c r="P509" i="25"/>
  <x:c r="Q509" i="25"/>
  <x:c r="R509" i="25"/>
  <x:c r="A510" i="25"/>
  <x:c r="B510" i="25"/>
  <x:c r="C510" i="25"/>
  <x:c r="D510" i="25"/>
  <x:c r="E510" i="25"/>
  <x:c r="F510" i="25"/>
  <x:c r="G510" i="25"/>
  <x:c r="H510" i="25"/>
  <x:c r="I510" i="25"/>
  <x:c r="J510" i="25"/>
  <x:c r="K510" i="25"/>
  <x:c r="L510" i="25"/>
  <x:c r="M510" i="25"/>
  <x:c r="N510" i="25"/>
  <x:c r="P510" i="25"/>
  <x:c r="Q510" i="25"/>
  <x:c r="R510" i="25"/>
  <x:c r="A511" i="25"/>
  <x:c r="B511" i="25"/>
  <x:c r="C511" i="25"/>
  <x:c r="D511" i="25"/>
  <x:c r="E511" i="25"/>
  <x:c r="F511" i="25"/>
  <x:c r="G511" i="25"/>
  <x:c r="H511" i="25"/>
  <x:c r="I511" i="25"/>
  <x:c r="J511" i="25"/>
  <x:c r="K511" i="25"/>
  <x:c r="L511" i="25"/>
  <x:c r="M511" i="25"/>
  <x:c r="N511" i="25"/>
  <x:c r="P511" i="25"/>
  <x:c r="Q511" i="25"/>
  <x:c r="R511" i="25"/>
  <x:c r="A512" i="25"/>
  <x:c r="B512" i="25"/>
  <x:c r="C512" i="25"/>
  <x:c r="D512" i="25"/>
  <x:c r="E512" i="25"/>
  <x:c r="F512" i="25"/>
  <x:c r="G512" i="25"/>
  <x:c r="H512" i="25"/>
  <x:c r="I512" i="25"/>
  <x:c r="J512" i="25"/>
  <x:c r="K512" i="25"/>
  <x:c r="L512" i="25"/>
  <x:c r="M512" i="25"/>
  <x:c r="N512" i="25"/>
  <x:c r="P512" i="25"/>
  <x:c r="Q512" i="25"/>
  <x:c r="R512" i="25"/>
  <x:c r="A513" i="25"/>
  <x:c r="B513" i="25"/>
  <x:c r="C513" i="25"/>
  <x:c r="D513" i="25"/>
  <x:c r="E513" i="25"/>
  <x:c r="F513" i="25"/>
  <x:c r="G513" i="25"/>
  <x:c r="H513" i="25"/>
  <x:c r="I513" i="25"/>
  <x:c r="J513" i="25"/>
  <x:c r="K513" i="25"/>
  <x:c r="L513" i="25"/>
  <x:c r="M513" i="25"/>
  <x:c r="N513" i="25"/>
  <x:c r="P513" i="25"/>
  <x:c r="Q513" i="25"/>
  <x:c r="R513" i="25"/>
  <x:c r="A514" i="25"/>
  <x:c r="B514" i="25"/>
  <x:c r="C514" i="25"/>
  <x:c r="D514" i="25"/>
  <x:c r="E514" i="25"/>
  <x:c r="F514" i="25"/>
  <x:c r="G514" i="25"/>
  <x:c r="H514" i="25"/>
  <x:c r="I514" i="25"/>
  <x:c r="J514" i="25"/>
  <x:c r="K514" i="25"/>
  <x:c r="L514" i="25"/>
  <x:c r="M514" i="25"/>
  <x:c r="N514" i="25"/>
  <x:c r="P514" i="25"/>
  <x:c r="Q514" i="25"/>
  <x:c r="R514" i="25"/>
  <x:c r="A515" i="25"/>
  <x:c r="B515" i="25"/>
  <x:c r="C515" i="25"/>
  <x:c r="D515" i="25"/>
  <x:c r="E515" i="25"/>
  <x:c r="F515" i="25"/>
  <x:c r="G515" i="25"/>
  <x:c r="H515" i="25"/>
  <x:c r="I515" i="25"/>
  <x:c r="J515" i="25"/>
  <x:c r="K515" i="25"/>
  <x:c r="L515" i="25"/>
  <x:c r="M515" i="25"/>
  <x:c r="N515" i="25"/>
  <x:c r="P515" i="25"/>
  <x:c r="Q515" i="25"/>
  <x:c r="R515" i="25"/>
  <x:c r="A516" i="25"/>
  <x:c r="B516" i="25"/>
  <x:c r="C516" i="25"/>
  <x:c r="D516" i="25"/>
  <x:c r="E516" i="25"/>
  <x:c r="F516" i="25"/>
  <x:c r="G516" i="25"/>
  <x:c r="H516" i="25"/>
  <x:c r="I516" i="25"/>
  <x:c r="J516" i="25"/>
  <x:c r="K516" i="25"/>
  <x:c r="L516" i="25"/>
  <x:c r="M516" i="25"/>
  <x:c r="N516" i="25"/>
  <x:c r="P516" i="25"/>
  <x:c r="Q516" i="25"/>
  <x:c r="R516" i="25"/>
  <x:c r="A517" i="25"/>
  <x:c r="B517" i="25"/>
  <x:c r="C517" i="25"/>
  <x:c r="D517" i="25"/>
  <x:c r="E517" i="25"/>
  <x:c r="F517" i="25"/>
  <x:c r="G517" i="25"/>
  <x:c r="H517" i="25"/>
  <x:c r="I517" i="25"/>
  <x:c r="J517" i="25"/>
  <x:c r="K517" i="25"/>
  <x:c r="L517" i="25"/>
  <x:c r="M517" i="25"/>
  <x:c r="N517" i="25"/>
  <x:c r="P517" i="25"/>
  <x:c r="Q517" i="25"/>
  <x:c r="R517" i="25"/>
  <x:c r="A518" i="25"/>
  <x:c r="B518" i="25"/>
  <x:c r="C518" i="25"/>
  <x:c r="D518" i="25"/>
  <x:c r="E518" i="25"/>
  <x:c r="F518" i="25"/>
  <x:c r="G518" i="25"/>
  <x:c r="H518" i="25"/>
  <x:c r="I518" i="25"/>
  <x:c r="J518" i="25"/>
  <x:c r="K518" i="25"/>
  <x:c r="L518" i="25"/>
  <x:c r="M518" i="25"/>
  <x:c r="N518" i="25"/>
  <x:c r="P518" i="25"/>
  <x:c r="Q518" i="25"/>
  <x:c r="R518" i="25"/>
  <x:c r="A519" i="25"/>
  <x:c r="B519" i="25"/>
  <x:c r="C519" i="25"/>
  <x:c r="D519" i="25"/>
  <x:c r="E519" i="25"/>
  <x:c r="F519" i="25"/>
  <x:c r="G519" i="25"/>
  <x:c r="H519" i="25"/>
  <x:c r="I519" i="25"/>
  <x:c r="J519" i="25"/>
  <x:c r="K519" i="25"/>
  <x:c r="L519" i="25"/>
  <x:c r="M519" i="25"/>
  <x:c r="N519" i="25"/>
  <x:c r="P519" i="25"/>
  <x:c r="Q519" i="25"/>
  <x:c r="R519" i="25"/>
  <x:c r="A520" i="25"/>
  <x:c r="B520" i="25"/>
  <x:c r="C520" i="25"/>
  <x:c r="D520" i="25"/>
  <x:c r="E520" i="25"/>
  <x:c r="F520" i="25"/>
  <x:c r="G520" i="25"/>
  <x:c r="H520" i="25"/>
  <x:c r="I520" i="25"/>
  <x:c r="J520" i="25"/>
  <x:c r="K520" i="25"/>
  <x:c r="L520" i="25"/>
  <x:c r="M520" i="25"/>
  <x:c r="N520" i="25"/>
  <x:c r="P520" i="25"/>
  <x:c r="Q520" i="25"/>
  <x:c r="R520" i="25"/>
  <x:c r="A521" i="25"/>
  <x:c r="B521" i="25"/>
  <x:c r="C521" i="25"/>
  <x:c r="D521" i="25"/>
  <x:c r="E521" i="25"/>
  <x:c r="F521" i="25"/>
  <x:c r="G521" i="25"/>
  <x:c r="H521" i="25"/>
  <x:c r="I521" i="25"/>
  <x:c r="J521" i="25"/>
  <x:c r="K521" i="25"/>
  <x:c r="L521" i="25"/>
  <x:c r="M521" i="25"/>
  <x:c r="N521" i="25"/>
  <x:c r="P521" i="25"/>
  <x:c r="Q521" i="25"/>
  <x:c r="R521" i="25"/>
  <x:c r="A522" i="25"/>
  <x:c r="B522" i="25"/>
  <x:c r="C522" i="25"/>
  <x:c r="D522" i="25"/>
  <x:c r="E522" i="25"/>
  <x:c r="F522" i="25"/>
  <x:c r="G522" i="25"/>
  <x:c r="H522" i="25"/>
  <x:c r="I522" i="25"/>
  <x:c r="J522" i="25"/>
  <x:c r="K522" i="25"/>
  <x:c r="L522" i="25"/>
  <x:c r="M522" i="25"/>
  <x:c r="N522" i="25"/>
  <x:c r="P522" i="25"/>
  <x:c r="Q522" i="25"/>
  <x:c r="R522" i="25"/>
  <x:c r="A523" i="25"/>
  <x:c r="B523" i="25"/>
  <x:c r="C523" i="25"/>
  <x:c r="D523" i="25"/>
  <x:c r="E523" i="25"/>
  <x:c r="F523" i="25"/>
  <x:c r="G523" i="25"/>
  <x:c r="H523" i="25"/>
  <x:c r="I523" i="25"/>
  <x:c r="J523" i="25"/>
  <x:c r="K523" i="25"/>
  <x:c r="L523" i="25"/>
  <x:c r="M523" i="25"/>
  <x:c r="N523" i="25"/>
  <x:c r="P523" i="25"/>
  <x:c r="Q523" i="25"/>
  <x:c r="R523" i="25"/>
  <x:c r="A524" i="25"/>
  <x:c r="B524" i="25"/>
  <x:c r="C524" i="25"/>
  <x:c r="D524" i="25"/>
  <x:c r="E524" i="25"/>
  <x:c r="F524" i="25"/>
  <x:c r="G524" i="25"/>
  <x:c r="H524" i="25"/>
  <x:c r="I524" i="25"/>
  <x:c r="J524" i="25"/>
  <x:c r="K524" i="25"/>
  <x:c r="L524" i="25"/>
  <x:c r="M524" i="25"/>
  <x:c r="N524" i="25"/>
  <x:c r="P524" i="25"/>
  <x:c r="Q524" i="25"/>
  <x:c r="R524" i="25"/>
  <x:c r="A525" i="25"/>
  <x:c r="B525" i="25"/>
  <x:c r="C525" i="25"/>
  <x:c r="D525" i="25"/>
  <x:c r="E525" i="25"/>
  <x:c r="F525" i="25"/>
  <x:c r="G525" i="25"/>
  <x:c r="H525" i="25"/>
  <x:c r="I525" i="25"/>
  <x:c r="J525" i="25"/>
  <x:c r="K525" i="25"/>
  <x:c r="L525" i="25"/>
  <x:c r="M525" i="25"/>
  <x:c r="N525" i="25"/>
  <x:c r="P525" i="25"/>
  <x:c r="Q525" i="25"/>
  <x:c r="R525" i="25"/>
  <x:c r="A526" i="25"/>
  <x:c r="B526" i="25"/>
  <x:c r="C526" i="25"/>
  <x:c r="D526" i="25"/>
  <x:c r="E526" i="25"/>
  <x:c r="F526" i="25"/>
  <x:c r="G526" i="25"/>
  <x:c r="H526" i="25"/>
  <x:c r="I526" i="25"/>
  <x:c r="J526" i="25"/>
  <x:c r="K526" i="25"/>
  <x:c r="L526" i="25"/>
  <x:c r="M526" i="25"/>
  <x:c r="N526" i="25"/>
  <x:c r="P526" i="25"/>
  <x:c r="Q526" i="25"/>
  <x:c r="R526" i="25"/>
  <x:c r="A527" i="25"/>
  <x:c r="B527" i="25"/>
  <x:c r="C527" i="25"/>
  <x:c r="D527" i="25"/>
  <x:c r="E527" i="25"/>
  <x:c r="F527" i="25"/>
  <x:c r="G527" i="25"/>
  <x:c r="H527" i="25"/>
  <x:c r="I527" i="25"/>
  <x:c r="J527" i="25"/>
  <x:c r="K527" i="25"/>
  <x:c r="L527" i="25"/>
  <x:c r="M527" i="25"/>
  <x:c r="N527" i="25"/>
  <x:c r="P527" i="25"/>
  <x:c r="Q527" i="25"/>
  <x:c r="R527" i="25"/>
  <x:c r="A528" i="25"/>
  <x:c r="B528" i="25"/>
  <x:c r="C528" i="25"/>
  <x:c r="D528" i="25"/>
  <x:c r="E528" i="25"/>
  <x:c r="F528" i="25"/>
  <x:c r="G528" i="25"/>
  <x:c r="H528" i="25"/>
  <x:c r="I528" i="25"/>
  <x:c r="J528" i="25"/>
  <x:c r="K528" i="25"/>
  <x:c r="L528" i="25"/>
  <x:c r="M528" i="25"/>
  <x:c r="N528" i="25"/>
  <x:c r="P528" i="25"/>
  <x:c r="Q528" i="25"/>
  <x:c r="R528" i="25"/>
  <x:c r="A529" i="25"/>
  <x:c r="B529" i="25"/>
  <x:c r="C529" i="25"/>
  <x:c r="D529" i="25"/>
  <x:c r="E529" i="25"/>
  <x:c r="F529" i="25"/>
  <x:c r="G529" i="25"/>
  <x:c r="H529" i="25"/>
  <x:c r="I529" i="25"/>
  <x:c r="J529" i="25"/>
  <x:c r="K529" i="25"/>
  <x:c r="L529" i="25"/>
  <x:c r="M529" i="25"/>
  <x:c r="N529" i="25"/>
  <x:c r="P529" i="25"/>
  <x:c r="Q529" i="25"/>
  <x:c r="R529" i="25"/>
  <x:c r="A530" i="25"/>
  <x:c r="B530" i="25"/>
  <x:c r="C530" i="25"/>
  <x:c r="D530" i="25"/>
  <x:c r="E530" i="25"/>
  <x:c r="F530" i="25"/>
  <x:c r="G530" i="25"/>
  <x:c r="H530" i="25"/>
  <x:c r="I530" i="25"/>
  <x:c r="J530" i="25"/>
  <x:c r="K530" i="25"/>
  <x:c r="L530" i="25"/>
  <x:c r="M530" i="25"/>
  <x:c r="N530" i="25"/>
  <x:c r="P530" i="25"/>
  <x:c r="Q530" i="25"/>
  <x:c r="R530" i="25"/>
  <x:c r="A531" i="25"/>
  <x:c r="B531" i="25"/>
  <x:c r="C531" i="25"/>
  <x:c r="D531" i="25"/>
  <x:c r="E531" i="25"/>
  <x:c r="F531" i="25"/>
  <x:c r="G531" i="25"/>
  <x:c r="H531" i="25"/>
  <x:c r="I531" i="25"/>
  <x:c r="J531" i="25"/>
  <x:c r="K531" i="25"/>
  <x:c r="L531" i="25"/>
  <x:c r="M531" i="25"/>
  <x:c r="N531" i="25"/>
  <x:c r="P531" i="25"/>
  <x:c r="Q531" i="25"/>
  <x:c r="R531" i="25"/>
  <x:c r="A532" i="25"/>
  <x:c r="B532" i="25"/>
  <x:c r="C532" i="25"/>
  <x:c r="D532" i="25"/>
  <x:c r="E532" i="25"/>
  <x:c r="F532" i="25"/>
  <x:c r="G532" i="25"/>
  <x:c r="H532" i="25"/>
  <x:c r="I532" i="25"/>
  <x:c r="J532" i="25"/>
  <x:c r="K532" i="25"/>
  <x:c r="L532" i="25"/>
  <x:c r="M532" i="25"/>
  <x:c r="N532" i="25"/>
  <x:c r="P532" i="25"/>
  <x:c r="Q532" i="25"/>
  <x:c r="R532" i="25"/>
  <x:c r="A533" i="25"/>
  <x:c r="B533" i="25"/>
  <x:c r="C533" i="25"/>
  <x:c r="D533" i="25"/>
  <x:c r="E533" i="25"/>
  <x:c r="F533" i="25"/>
  <x:c r="G533" i="25"/>
  <x:c r="H533" i="25"/>
  <x:c r="I533" i="25"/>
  <x:c r="J533" i="25"/>
  <x:c r="K533" i="25"/>
  <x:c r="L533" i="25"/>
  <x:c r="M533" i="25"/>
  <x:c r="N533" i="25"/>
  <x:c r="P533" i="25"/>
  <x:c r="Q533" i="25"/>
  <x:c r="R533" i="25"/>
  <x:c r="A534" i="25"/>
  <x:c r="B534" i="25"/>
  <x:c r="C534" i="25"/>
  <x:c r="D534" i="25"/>
  <x:c r="E534" i="25"/>
  <x:c r="F534" i="25"/>
  <x:c r="G534" i="25"/>
  <x:c r="H534" i="25"/>
  <x:c r="I534" i="25"/>
  <x:c r="J534" i="25"/>
  <x:c r="K534" i="25"/>
  <x:c r="L534" i="25"/>
  <x:c r="M534" i="25"/>
  <x:c r="N534" i="25"/>
  <x:c r="P534" i="25"/>
  <x:c r="Q534" i="25"/>
  <x:c r="R534" i="25"/>
  <x:c r="A535" i="25"/>
  <x:c r="B535" i="25"/>
  <x:c r="C535" i="25"/>
  <x:c r="D535" i="25"/>
  <x:c r="E535" i="25"/>
  <x:c r="F535" i="25"/>
  <x:c r="G535" i="25"/>
  <x:c r="H535" i="25"/>
  <x:c r="I535" i="25"/>
  <x:c r="J535" i="25"/>
  <x:c r="K535" i="25"/>
  <x:c r="L535" i="25"/>
  <x:c r="M535" i="25"/>
  <x:c r="N535" i="25"/>
  <x:c r="P535" i="25"/>
  <x:c r="Q535" i="25"/>
  <x:c r="R535" i="25"/>
  <x:c r="A536" i="25"/>
  <x:c r="B536" i="25"/>
  <x:c r="C536" i="25"/>
  <x:c r="D536" i="25"/>
  <x:c r="E536" i="25"/>
  <x:c r="F536" i="25"/>
  <x:c r="G536" i="25"/>
  <x:c r="H536" i="25"/>
  <x:c r="I536" i="25"/>
  <x:c r="J536" i="25"/>
  <x:c r="K536" i="25"/>
  <x:c r="L536" i="25"/>
  <x:c r="M536" i="25"/>
  <x:c r="N536" i="25"/>
  <x:c r="P536" i="25"/>
  <x:c r="Q536" i="25"/>
  <x:c r="R536" i="25"/>
  <x:c r="A537" i="25"/>
  <x:c r="B537" i="25"/>
  <x:c r="C537" i="25"/>
  <x:c r="D537" i="25"/>
  <x:c r="E537" i="25"/>
  <x:c r="F537" i="25"/>
  <x:c r="G537" i="25"/>
  <x:c r="H537" i="25"/>
  <x:c r="I537" i="25"/>
  <x:c r="J537" i="25"/>
  <x:c r="K537" i="25"/>
  <x:c r="L537" i="25"/>
  <x:c r="M537" i="25"/>
  <x:c r="N537" i="25"/>
  <x:c r="P537" i="25"/>
  <x:c r="Q537" i="25"/>
  <x:c r="R537" i="25"/>
  <x:c r="A538" i="25"/>
  <x:c r="B538" i="25"/>
  <x:c r="C538" i="25"/>
  <x:c r="D538" i="25"/>
  <x:c r="E538" i="25"/>
  <x:c r="F538" i="25"/>
  <x:c r="G538" i="25"/>
  <x:c r="H538" i="25"/>
  <x:c r="I538" i="25"/>
  <x:c r="J538" i="25"/>
  <x:c r="K538" i="25"/>
  <x:c r="L538" i="25"/>
  <x:c r="M538" i="25"/>
  <x:c r="N538" i="25"/>
  <x:c r="P538" i="25"/>
  <x:c r="Q538" i="25"/>
  <x:c r="R538" i="25"/>
  <x:c r="A539" i="25"/>
  <x:c r="B539" i="25"/>
  <x:c r="C539" i="25"/>
  <x:c r="D539" i="25"/>
  <x:c r="E539" i="25"/>
  <x:c r="F539" i="25"/>
  <x:c r="G539" i="25"/>
  <x:c r="H539" i="25"/>
  <x:c r="I539" i="25"/>
  <x:c r="J539" i="25"/>
  <x:c r="K539" i="25"/>
  <x:c r="L539" i="25"/>
  <x:c r="M539" i="25"/>
  <x:c r="N539" i="25"/>
  <x:c r="P539" i="25"/>
  <x:c r="Q539" i="25"/>
  <x:c r="R539" i="25"/>
  <x:c r="A540" i="25"/>
  <x:c r="B540" i="25"/>
  <x:c r="C540" i="25"/>
  <x:c r="D540" i="25"/>
  <x:c r="E540" i="25"/>
  <x:c r="F540" i="25"/>
  <x:c r="G540" i="25"/>
  <x:c r="H540" i="25"/>
  <x:c r="I540" i="25"/>
  <x:c r="J540" i="25"/>
  <x:c r="K540" i="25"/>
  <x:c r="L540" i="25"/>
  <x:c r="M540" i="25"/>
  <x:c r="N540" i="25"/>
  <x:c r="P540" i="25"/>
  <x:c r="Q540" i="25"/>
  <x:c r="R540" i="25"/>
  <x:c r="A541" i="25"/>
  <x:c r="B541" i="25"/>
  <x:c r="C541" i="25"/>
  <x:c r="D541" i="25"/>
  <x:c r="E541" i="25"/>
  <x:c r="F541" i="25"/>
  <x:c r="G541" i="25"/>
  <x:c r="H541" i="25"/>
  <x:c r="I541" i="25"/>
  <x:c r="J541" i="25"/>
  <x:c r="K541" i="25"/>
  <x:c r="L541" i="25"/>
  <x:c r="M541" i="25"/>
  <x:c r="N541" i="25"/>
  <x:c r="P541" i="25"/>
  <x:c r="Q541" i="25"/>
  <x:c r="R541" i="25"/>
  <x:c r="A542" i="25"/>
  <x:c r="B542" i="25"/>
  <x:c r="C542" i="25"/>
  <x:c r="D542" i="25"/>
  <x:c r="E542" i="25"/>
  <x:c r="F542" i="25"/>
  <x:c r="G542" i="25"/>
  <x:c r="H542" i="25"/>
  <x:c r="I542" i="25"/>
  <x:c r="J542" i="25"/>
  <x:c r="K542" i="25"/>
  <x:c r="L542" i="25"/>
  <x:c r="M542" i="25"/>
  <x:c r="N542" i="25"/>
  <x:c r="P542" i="25"/>
  <x:c r="Q542" i="25"/>
  <x:c r="R542" i="25"/>
  <x:c r="A543" i="25"/>
  <x:c r="B543" i="25"/>
  <x:c r="C543" i="25"/>
  <x:c r="D543" i="25"/>
  <x:c r="E543" i="25"/>
  <x:c r="F543" i="25"/>
  <x:c r="G543" i="25"/>
  <x:c r="H543" i="25"/>
  <x:c r="I543" i="25"/>
  <x:c r="J543" i="25"/>
  <x:c r="K543" i="25"/>
  <x:c r="L543" i="25"/>
  <x:c r="M543" i="25"/>
  <x:c r="N543" i="25"/>
  <x:c r="P543" i="25"/>
  <x:c r="Q543" i="25"/>
  <x:c r="R543" i="25"/>
  <x:c r="A544" i="25"/>
  <x:c r="B544" i="25"/>
  <x:c r="C544" i="25"/>
  <x:c r="D544" i="25"/>
  <x:c r="E544" i="25"/>
  <x:c r="F544" i="25"/>
  <x:c r="G544" i="25"/>
  <x:c r="H544" i="25"/>
  <x:c r="I544" i="25"/>
  <x:c r="J544" i="25"/>
  <x:c r="K544" i="25"/>
  <x:c r="L544" i="25"/>
  <x:c r="M544" i="25"/>
  <x:c r="N544" i="25"/>
  <x:c r="P544" i="25"/>
  <x:c r="Q544" i="25"/>
  <x:c r="R544" i="25"/>
  <x:c r="A545" i="25"/>
  <x:c r="B545" i="25"/>
  <x:c r="C545" i="25"/>
  <x:c r="D545" i="25"/>
  <x:c r="E545" i="25"/>
  <x:c r="F545" i="25"/>
  <x:c r="G545" i="25"/>
  <x:c r="H545" i="25"/>
  <x:c r="I545" i="25"/>
  <x:c r="J545" i="25"/>
  <x:c r="K545" i="25"/>
  <x:c r="L545" i="25"/>
  <x:c r="M545" i="25"/>
  <x:c r="N545" i="25"/>
  <x:c r="P545" i="25"/>
  <x:c r="Q545" i="25"/>
  <x:c r="R545" i="25"/>
  <x:c r="A546" i="25"/>
  <x:c r="B546" i="25"/>
  <x:c r="C546" i="25"/>
  <x:c r="D546" i="25"/>
  <x:c r="E546" i="25"/>
  <x:c r="F546" i="25"/>
  <x:c r="G546" i="25"/>
  <x:c r="H546" i="25"/>
  <x:c r="I546" i="25"/>
  <x:c r="J546" i="25"/>
  <x:c r="K546" i="25"/>
  <x:c r="L546" i="25"/>
  <x:c r="M546" i="25"/>
  <x:c r="N546" i="25"/>
  <x:c r="P546" i="25"/>
  <x:c r="Q546" i="25"/>
  <x:c r="R546" i="25"/>
  <x:c r="A547" i="25"/>
  <x:c r="B547" i="25"/>
  <x:c r="C547" i="25"/>
  <x:c r="D547" i="25"/>
  <x:c r="E547" i="25"/>
  <x:c r="F547" i="25"/>
  <x:c r="G547" i="25"/>
  <x:c r="H547" i="25"/>
  <x:c r="I547" i="25"/>
  <x:c r="J547" i="25"/>
  <x:c r="K547" i="25"/>
  <x:c r="L547" i="25"/>
  <x:c r="M547" i="25"/>
  <x:c r="N547" i="25"/>
  <x:c r="P547" i="25"/>
  <x:c r="Q547" i="25"/>
  <x:c r="R547" i="25"/>
  <x:c r="A548" i="25"/>
  <x:c r="B548" i="25"/>
  <x:c r="C548" i="25"/>
  <x:c r="D548" i="25"/>
  <x:c r="E548" i="25"/>
  <x:c r="F548" i="25"/>
  <x:c r="G548" i="25"/>
  <x:c r="H548" i="25"/>
  <x:c r="I548" i="25"/>
  <x:c r="J548" i="25"/>
  <x:c r="K548" i="25"/>
  <x:c r="L548" i="25"/>
  <x:c r="M548" i="25"/>
  <x:c r="N548" i="25"/>
  <x:c r="P548" i="25"/>
  <x:c r="Q548" i="25"/>
  <x:c r="R548" i="25"/>
  <x:c r="A549" i="25"/>
  <x:c r="B549" i="25"/>
  <x:c r="C549" i="25"/>
  <x:c r="D549" i="25"/>
  <x:c r="E549" i="25"/>
  <x:c r="F549" i="25"/>
  <x:c r="G549" i="25"/>
  <x:c r="H549" i="25"/>
  <x:c r="I549" i="25"/>
  <x:c r="J549" i="25"/>
  <x:c r="K549" i="25"/>
  <x:c r="L549" i="25"/>
  <x:c r="M549" i="25"/>
  <x:c r="N549" i="25"/>
  <x:c r="P549" i="25"/>
  <x:c r="Q549" i="25"/>
  <x:c r="R549" i="25"/>
  <x:c r="A550" i="25"/>
  <x:c r="B550" i="25"/>
  <x:c r="C550" i="25"/>
  <x:c r="D550" i="25"/>
  <x:c r="E550" i="25"/>
  <x:c r="F550" i="25"/>
  <x:c r="G550" i="25"/>
  <x:c r="H550" i="25"/>
  <x:c r="I550" i="25"/>
  <x:c r="J550" i="25"/>
  <x:c r="K550" i="25"/>
  <x:c r="L550" i="25"/>
  <x:c r="M550" i="25"/>
  <x:c r="N550" i="25"/>
  <x:c r="P550" i="25"/>
  <x:c r="Q550" i="25"/>
  <x:c r="R550" i="25"/>
  <x:c r="A551" i="25"/>
  <x:c r="B551" i="25"/>
  <x:c r="C551" i="25"/>
  <x:c r="D551" i="25"/>
  <x:c r="E551" i="25"/>
  <x:c r="F551" i="25"/>
  <x:c r="G551" i="25"/>
  <x:c r="H551" i="25"/>
  <x:c r="I551" i="25"/>
  <x:c r="J551" i="25"/>
  <x:c r="K551" i="25"/>
  <x:c r="L551" i="25"/>
  <x:c r="M551" i="25"/>
  <x:c r="N551" i="25"/>
  <x:c r="P551" i="25"/>
  <x:c r="Q551" i="25"/>
  <x:c r="R551" i="25"/>
  <x:c r="A552" i="25"/>
  <x:c r="B552" i="25"/>
  <x:c r="C552" i="25"/>
  <x:c r="D552" i="25"/>
  <x:c r="E552" i="25"/>
  <x:c r="F552" i="25"/>
  <x:c r="G552" i="25"/>
  <x:c r="H552" i="25"/>
  <x:c r="I552" i="25"/>
  <x:c r="J552" i="25"/>
  <x:c r="K552" i="25"/>
  <x:c r="L552" i="25"/>
  <x:c r="M552" i="25"/>
  <x:c r="N552" i="25"/>
  <x:c r="P552" i="25"/>
  <x:c r="Q552" i="25"/>
  <x:c r="R552" i="25"/>
  <x:c r="A553" i="25"/>
  <x:c r="B553" i="25"/>
  <x:c r="C553" i="25"/>
  <x:c r="D553" i="25"/>
  <x:c r="E553" i="25"/>
  <x:c r="F553" i="25"/>
  <x:c r="G553" i="25"/>
  <x:c r="H553" i="25"/>
  <x:c r="I553" i="25"/>
  <x:c r="J553" i="25"/>
  <x:c r="K553" i="25"/>
  <x:c r="L553" i="25"/>
  <x:c r="M553" i="25"/>
  <x:c r="N553" i="25"/>
  <x:c r="P553" i="25"/>
  <x:c r="Q553" i="25"/>
  <x:c r="R553" i="25"/>
  <x:c r="A554" i="25"/>
  <x:c r="B554" i="25"/>
  <x:c r="C554" i="25"/>
  <x:c r="D554" i="25"/>
  <x:c r="E554" i="25"/>
  <x:c r="F554" i="25"/>
  <x:c r="G554" i="25"/>
  <x:c r="H554" i="25"/>
  <x:c r="I554" i="25"/>
  <x:c r="J554" i="25"/>
  <x:c r="K554" i="25"/>
  <x:c r="L554" i="25"/>
  <x:c r="M554" i="25"/>
  <x:c r="N554" i="25"/>
  <x:c r="P554" i="25"/>
  <x:c r="Q554" i="25"/>
  <x:c r="R554" i="25"/>
  <x:c r="A555" i="25"/>
  <x:c r="B555" i="25"/>
  <x:c r="C555" i="25"/>
  <x:c r="D555" i="25"/>
  <x:c r="E555" i="25"/>
  <x:c r="F555" i="25"/>
  <x:c r="G555" i="25"/>
  <x:c r="H555" i="25"/>
  <x:c r="I555" i="25"/>
  <x:c r="J555" i="25"/>
  <x:c r="K555" i="25"/>
  <x:c r="L555" i="25"/>
  <x:c r="M555" i="25"/>
  <x:c r="N555" i="25"/>
  <x:c r="P555" i="25"/>
  <x:c r="Q555" i="25"/>
  <x:c r="R555" i="25"/>
  <x:c r="A556" i="25"/>
  <x:c r="B556" i="25"/>
  <x:c r="C556" i="25"/>
  <x:c r="D556" i="25"/>
  <x:c r="E556" i="25"/>
  <x:c r="F556" i="25"/>
  <x:c r="G556" i="25"/>
  <x:c r="H556" i="25"/>
  <x:c r="I556" i="25"/>
  <x:c r="J556" i="25"/>
  <x:c r="K556" i="25"/>
  <x:c r="L556" i="25"/>
  <x:c r="M556" i="25"/>
  <x:c r="N556" i="25"/>
  <x:c r="P556" i="25"/>
  <x:c r="Q556" i="25"/>
  <x:c r="R556" i="25"/>
  <x:c r="A557" i="25"/>
  <x:c r="B557" i="25"/>
  <x:c r="C557" i="25"/>
  <x:c r="D557" i="25"/>
  <x:c r="E557" i="25"/>
  <x:c r="F557" i="25"/>
  <x:c r="G557" i="25"/>
  <x:c r="H557" i="25"/>
  <x:c r="I557" i="25"/>
  <x:c r="J557" i="25"/>
  <x:c r="K557" i="25"/>
  <x:c r="L557" i="25"/>
  <x:c r="M557" i="25"/>
  <x:c r="N557" i="25"/>
  <x:c r="P557" i="25"/>
  <x:c r="Q557" i="25"/>
  <x:c r="R557" i="25"/>
  <x:c r="A558" i="25"/>
  <x:c r="B558" i="25"/>
  <x:c r="C558" i="25"/>
  <x:c r="D558" i="25"/>
  <x:c r="E558" i="25"/>
  <x:c r="F558" i="25"/>
  <x:c r="G558" i="25"/>
  <x:c r="H558" i="25"/>
  <x:c r="I558" i="25"/>
  <x:c r="J558" i="25"/>
  <x:c r="K558" i="25"/>
  <x:c r="L558" i="25"/>
  <x:c r="M558" i="25"/>
  <x:c r="N558" i="25"/>
  <x:c r="P558" i="25"/>
  <x:c r="Q558" i="25"/>
  <x:c r="R558" i="25"/>
  <x:c r="A559" i="25"/>
  <x:c r="B559" i="25"/>
  <x:c r="C559" i="25"/>
  <x:c r="D559" i="25"/>
  <x:c r="E559" i="25"/>
  <x:c r="F559" i="25"/>
  <x:c r="G559" i="25"/>
  <x:c r="H559" i="25"/>
  <x:c r="I559" i="25"/>
  <x:c r="J559" i="25"/>
  <x:c r="K559" i="25"/>
  <x:c r="L559" i="25"/>
  <x:c r="M559" i="25"/>
  <x:c r="N559" i="25"/>
  <x:c r="P559" i="25"/>
  <x:c r="Q559" i="25"/>
  <x:c r="R559" i="25"/>
  <x:c r="A560" i="25"/>
  <x:c r="B560" i="25"/>
  <x:c r="C560" i="25"/>
  <x:c r="D560" i="25"/>
  <x:c r="E560" i="25"/>
  <x:c r="F560" i="25"/>
  <x:c r="G560" i="25"/>
  <x:c r="H560" i="25"/>
  <x:c r="I560" i="25"/>
  <x:c r="J560" i="25"/>
  <x:c r="K560" i="25"/>
  <x:c r="L560" i="25"/>
  <x:c r="M560" i="25"/>
  <x:c r="N560" i="25"/>
  <x:c r="P560" i="25"/>
  <x:c r="Q560" i="25"/>
  <x:c r="R560" i="25"/>
  <x:c r="A561" i="25"/>
  <x:c r="B561" i="25"/>
  <x:c r="C561" i="25"/>
  <x:c r="D561" i="25"/>
  <x:c r="E561" i="25"/>
  <x:c r="F561" i="25"/>
  <x:c r="G561" i="25"/>
  <x:c r="H561" i="25"/>
  <x:c r="I561" i="25"/>
  <x:c r="J561" i="25"/>
  <x:c r="K561" i="25"/>
  <x:c r="L561" i="25"/>
  <x:c r="M561" i="25"/>
  <x:c r="N561" i="25"/>
  <x:c r="P561" i="25"/>
  <x:c r="Q561" i="25"/>
  <x:c r="R561" i="25"/>
  <x:c r="A562" i="25"/>
  <x:c r="B562" i="25"/>
  <x:c r="C562" i="25"/>
  <x:c r="D562" i="25"/>
  <x:c r="E562" i="25"/>
  <x:c r="F562" i="25"/>
  <x:c r="G562" i="25"/>
  <x:c r="H562" i="25"/>
  <x:c r="I562" i="25"/>
  <x:c r="J562" i="25"/>
  <x:c r="K562" i="25"/>
  <x:c r="L562" i="25"/>
  <x:c r="M562" i="25"/>
  <x:c r="N562" i="25"/>
  <x:c r="P562" i="25"/>
  <x:c r="Q562" i="25"/>
  <x:c r="R562" i="25"/>
  <x:c r="A563" i="25"/>
  <x:c r="B563" i="25"/>
  <x:c r="C563" i="25"/>
  <x:c r="D563" i="25"/>
  <x:c r="E563" i="25"/>
  <x:c r="F563" i="25"/>
  <x:c r="G563" i="25"/>
  <x:c r="H563" i="25"/>
  <x:c r="I563" i="25"/>
  <x:c r="J563" i="25"/>
  <x:c r="K563" i="25"/>
  <x:c r="L563" i="25"/>
  <x:c r="M563" i="25"/>
  <x:c r="N563" i="25"/>
  <x:c r="P563" i="25"/>
  <x:c r="Q563" i="25"/>
  <x:c r="R563" i="25"/>
  <x:c r="A564" i="25"/>
  <x:c r="B564" i="25"/>
  <x:c r="C564" i="25"/>
  <x:c r="D564" i="25"/>
  <x:c r="E564" i="25"/>
  <x:c r="F564" i="25"/>
  <x:c r="G564" i="25"/>
  <x:c r="H564" i="25"/>
  <x:c r="I564" i="25"/>
  <x:c r="J564" i="25"/>
  <x:c r="K564" i="25"/>
  <x:c r="L564" i="25"/>
  <x:c r="M564" i="25"/>
  <x:c r="N564" i="25"/>
  <x:c r="P564" i="25"/>
  <x:c r="Q564" i="25"/>
  <x:c r="R564" i="25"/>
  <x:c r="A565" i="25"/>
  <x:c r="B565" i="25"/>
  <x:c r="C565" i="25"/>
  <x:c r="D565" i="25"/>
  <x:c r="E565" i="25"/>
  <x:c r="F565" i="25"/>
  <x:c r="G565" i="25"/>
  <x:c r="H565" i="25"/>
  <x:c r="I565" i="25"/>
  <x:c r="J565" i="25"/>
  <x:c r="K565" i="25"/>
  <x:c r="L565" i="25"/>
  <x:c r="M565" i="25"/>
  <x:c r="N565" i="25"/>
  <x:c r="P565" i="25"/>
  <x:c r="Q565" i="25"/>
  <x:c r="R565" i="25"/>
  <x:c r="A566" i="25"/>
  <x:c r="B566" i="25"/>
  <x:c r="C566" i="25"/>
  <x:c r="D566" i="25"/>
  <x:c r="E566" i="25"/>
  <x:c r="F566" i="25"/>
  <x:c r="G566" i="25"/>
  <x:c r="H566" i="25"/>
  <x:c r="I566" i="25"/>
  <x:c r="J566" i="25"/>
  <x:c r="K566" i="25"/>
  <x:c r="L566" i="25"/>
  <x:c r="M566" i="25"/>
  <x:c r="N566" i="25"/>
  <x:c r="P566" i="25"/>
  <x:c r="Q566" i="25"/>
  <x:c r="R566" i="25"/>
  <x:c r="A567" i="25"/>
  <x:c r="B567" i="25"/>
  <x:c r="C567" i="25"/>
  <x:c r="D567" i="25"/>
  <x:c r="E567" i="25"/>
  <x:c r="F567" i="25"/>
  <x:c r="G567" i="25"/>
  <x:c r="H567" i="25"/>
  <x:c r="I567" i="25"/>
  <x:c r="J567" i="25"/>
  <x:c r="K567" i="25"/>
  <x:c r="L567" i="25"/>
  <x:c r="M567" i="25"/>
  <x:c r="N567" i="25"/>
  <x:c r="P567" i="25"/>
  <x:c r="Q567" i="25"/>
  <x:c r="R567" i="25"/>
  <x:c r="A568" i="25"/>
  <x:c r="B568" i="25"/>
  <x:c r="C568" i="25"/>
  <x:c r="D568" i="25"/>
  <x:c r="E568" i="25"/>
  <x:c r="F568" i="25"/>
  <x:c r="G568" i="25"/>
  <x:c r="H568" i="25"/>
  <x:c r="I568" i="25"/>
  <x:c r="J568" i="25"/>
  <x:c r="K568" i="25"/>
  <x:c r="L568" i="25"/>
  <x:c r="M568" i="25"/>
  <x:c r="N568" i="25"/>
  <x:c r="P568" i="25"/>
  <x:c r="Q568" i="25"/>
  <x:c r="R568" i="25"/>
  <x:c r="A569" i="25"/>
  <x:c r="B569" i="25"/>
  <x:c r="C569" i="25"/>
  <x:c r="D569" i="25"/>
  <x:c r="E569" i="25"/>
  <x:c r="F569" i="25"/>
  <x:c r="G569" i="25"/>
  <x:c r="H569" i="25"/>
  <x:c r="I569" i="25"/>
  <x:c r="J569" i="25"/>
  <x:c r="K569" i="25"/>
  <x:c r="L569" i="25"/>
  <x:c r="M569" i="25"/>
  <x:c r="N569" i="25"/>
  <x:c r="P569" i="25"/>
  <x:c r="Q569" i="25"/>
  <x:c r="R569" i="25"/>
  <x:c r="A570" i="25"/>
  <x:c r="B570" i="25"/>
  <x:c r="C570" i="25"/>
  <x:c r="D570" i="25"/>
  <x:c r="E570" i="25"/>
  <x:c r="F570" i="25"/>
  <x:c r="G570" i="25"/>
  <x:c r="H570" i="25"/>
  <x:c r="I570" i="25"/>
  <x:c r="J570" i="25"/>
  <x:c r="K570" i="25"/>
  <x:c r="L570" i="25"/>
  <x:c r="M570" i="25"/>
  <x:c r="N570" i="25"/>
  <x:c r="P570" i="25"/>
  <x:c r="Q570" i="25"/>
  <x:c r="R570" i="25"/>
  <x:c r="A571" i="25"/>
  <x:c r="B571" i="25"/>
  <x:c r="C571" i="25"/>
  <x:c r="D571" i="25"/>
  <x:c r="E571" i="25"/>
  <x:c r="F571" i="25"/>
  <x:c r="G571" i="25"/>
  <x:c r="H571" i="25"/>
  <x:c r="I571" i="25"/>
  <x:c r="J571" i="25"/>
  <x:c r="K571" i="25"/>
  <x:c r="L571" i="25"/>
  <x:c r="M571" i="25"/>
  <x:c r="N571" i="25"/>
  <x:c r="P571" i="25"/>
  <x:c r="Q571" i="25"/>
  <x:c r="R571" i="25"/>
  <x:c r="A572" i="25"/>
  <x:c r="B572" i="25"/>
  <x:c r="C572" i="25"/>
  <x:c r="D572" i="25"/>
  <x:c r="E572" i="25"/>
  <x:c r="F572" i="25"/>
  <x:c r="G572" i="25"/>
  <x:c r="H572" i="25"/>
  <x:c r="I572" i="25"/>
  <x:c r="J572" i="25"/>
  <x:c r="K572" i="25"/>
  <x:c r="L572" i="25"/>
  <x:c r="M572" i="25"/>
  <x:c r="N572" i="25"/>
  <x:c r="P572" i="25"/>
  <x:c r="Q572" i="25"/>
  <x:c r="R572" i="25"/>
  <x:c r="A573" i="25"/>
  <x:c r="B573" i="25"/>
  <x:c r="C573" i="25"/>
  <x:c r="D573" i="25"/>
  <x:c r="E573" i="25"/>
  <x:c r="F573" i="25"/>
  <x:c r="G573" i="25"/>
  <x:c r="H573" i="25"/>
  <x:c r="I573" i="25"/>
  <x:c r="J573" i="25"/>
  <x:c r="K573" i="25"/>
  <x:c r="L573" i="25"/>
  <x:c r="M573" i="25"/>
  <x:c r="N573" i="25"/>
  <x:c r="P573" i="25"/>
  <x:c r="Q573" i="25"/>
  <x:c r="R573" i="25"/>
  <x:c r="A574" i="25"/>
  <x:c r="B574" i="25"/>
  <x:c r="C574" i="25"/>
  <x:c r="D574" i="25"/>
  <x:c r="E574" i="25"/>
  <x:c r="F574" i="25"/>
  <x:c r="G574" i="25"/>
  <x:c r="H574" i="25"/>
  <x:c r="I574" i="25"/>
  <x:c r="J574" i="25"/>
  <x:c r="K574" i="25"/>
  <x:c r="L574" i="25"/>
  <x:c r="M574" i="25"/>
  <x:c r="N574" i="25"/>
  <x:c r="P574" i="25"/>
  <x:c r="Q574" i="25"/>
  <x:c r="R574" i="25"/>
  <x:c r="A575" i="25"/>
  <x:c r="B575" i="25"/>
  <x:c r="C575" i="25"/>
  <x:c r="D575" i="25"/>
  <x:c r="E575" i="25"/>
  <x:c r="F575" i="25"/>
  <x:c r="G575" i="25"/>
  <x:c r="H575" i="25"/>
  <x:c r="I575" i="25"/>
  <x:c r="J575" i="25"/>
  <x:c r="K575" i="25"/>
  <x:c r="L575" i="25"/>
  <x:c r="M575" i="25"/>
  <x:c r="N575" i="25"/>
  <x:c r="P575" i="25"/>
  <x:c r="Q575" i="25"/>
  <x:c r="R575" i="25"/>
  <x:c r="A576" i="25"/>
  <x:c r="B576" i="25"/>
  <x:c r="C576" i="25"/>
  <x:c r="D576" i="25"/>
  <x:c r="E576" i="25"/>
  <x:c r="F576" i="25"/>
  <x:c r="G576" i="25"/>
  <x:c r="H576" i="25"/>
  <x:c r="I576" i="25"/>
  <x:c r="J576" i="25"/>
  <x:c r="K576" i="25"/>
  <x:c r="L576" i="25"/>
  <x:c r="M576" i="25"/>
  <x:c r="N576" i="25"/>
  <x:c r="P576" i="25"/>
  <x:c r="Q576" i="25"/>
  <x:c r="R576" i="25"/>
  <x:c r="A577" i="25"/>
  <x:c r="B577" i="25"/>
  <x:c r="C577" i="25"/>
  <x:c r="D577" i="25"/>
  <x:c r="E577" i="25"/>
  <x:c r="F577" i="25"/>
  <x:c r="G577" i="25"/>
  <x:c r="H577" i="25"/>
  <x:c r="I577" i="25"/>
  <x:c r="J577" i="25"/>
  <x:c r="K577" i="25"/>
  <x:c r="L577" i="25"/>
  <x:c r="M577" i="25"/>
  <x:c r="N577" i="25"/>
  <x:c r="P577" i="25"/>
  <x:c r="Q577" i="25"/>
  <x:c r="R577" i="25"/>
  <x:c r="A578" i="25"/>
  <x:c r="B578" i="25"/>
  <x:c r="C578" i="25"/>
  <x:c r="D578" i="25"/>
  <x:c r="E578" i="25"/>
  <x:c r="F578" i="25"/>
  <x:c r="G578" i="25"/>
  <x:c r="H578" i="25"/>
  <x:c r="I578" i="25"/>
  <x:c r="J578" i="25"/>
  <x:c r="K578" i="25"/>
  <x:c r="L578" i="25"/>
  <x:c r="M578" i="25"/>
  <x:c r="N578" i="25"/>
  <x:c r="P578" i="25"/>
  <x:c r="Q578" i="25"/>
  <x:c r="R578" i="25"/>
  <x:c r="A579" i="25"/>
  <x:c r="B579" i="25"/>
  <x:c r="C579" i="25"/>
  <x:c r="D579" i="25"/>
  <x:c r="E579" i="25"/>
  <x:c r="F579" i="25"/>
  <x:c r="G579" i="25"/>
  <x:c r="H579" i="25"/>
  <x:c r="I579" i="25"/>
  <x:c r="J579" i="25"/>
  <x:c r="K579" i="25"/>
  <x:c r="L579" i="25"/>
  <x:c r="M579" i="25"/>
  <x:c r="N579" i="25"/>
  <x:c r="P579" i="25"/>
  <x:c r="Q579" i="25"/>
  <x:c r="R579" i="25"/>
  <x:c r="A580" i="25"/>
  <x:c r="B580" i="25"/>
  <x:c r="C580" i="25"/>
  <x:c r="D580" i="25"/>
  <x:c r="E580" i="25"/>
  <x:c r="F580" i="25"/>
  <x:c r="G580" i="25"/>
  <x:c r="H580" i="25"/>
  <x:c r="I580" i="25"/>
  <x:c r="J580" i="25"/>
  <x:c r="K580" i="25"/>
  <x:c r="L580" i="25"/>
  <x:c r="M580" i="25"/>
  <x:c r="N580" i="25"/>
  <x:c r="P580" i="25"/>
  <x:c r="Q580" i="25"/>
  <x:c r="R580" i="25"/>
  <x:c r="A581" i="25"/>
  <x:c r="B581" i="25"/>
  <x:c r="C581" i="25"/>
  <x:c r="D581" i="25"/>
  <x:c r="E581" i="25"/>
  <x:c r="F581" i="25"/>
  <x:c r="G581" i="25"/>
  <x:c r="H581" i="25"/>
  <x:c r="I581" i="25"/>
  <x:c r="J581" i="25"/>
  <x:c r="K581" i="25"/>
  <x:c r="L581" i="25"/>
  <x:c r="M581" i="25"/>
  <x:c r="N581" i="25"/>
  <x:c r="P581" i="25"/>
  <x:c r="Q581" i="25"/>
  <x:c r="R581" i="25"/>
  <x:c r="A582" i="25"/>
  <x:c r="B582" i="25"/>
  <x:c r="C582" i="25"/>
  <x:c r="D582" i="25"/>
  <x:c r="E582" i="25"/>
  <x:c r="F582" i="25"/>
  <x:c r="G582" i="25"/>
  <x:c r="H582" i="25"/>
  <x:c r="I582" i="25"/>
  <x:c r="J582" i="25"/>
  <x:c r="K582" i="25"/>
  <x:c r="L582" i="25"/>
  <x:c r="M582" i="25"/>
  <x:c r="N582" i="25"/>
  <x:c r="P582" i="25"/>
  <x:c r="Q582" i="25"/>
  <x:c r="R582" i="25"/>
  <x:c r="A583" i="25"/>
  <x:c r="B583" i="25"/>
  <x:c r="C583" i="25"/>
  <x:c r="D583" i="25"/>
  <x:c r="E583" i="25"/>
  <x:c r="F583" i="25"/>
  <x:c r="G583" i="25"/>
  <x:c r="H583" i="25"/>
  <x:c r="I583" i="25"/>
  <x:c r="J583" i="25"/>
  <x:c r="K583" i="25"/>
  <x:c r="L583" i="25"/>
  <x:c r="M583" i="25"/>
  <x:c r="N583" i="25"/>
  <x:c r="P583" i="25"/>
  <x:c r="Q583" i="25"/>
  <x:c r="R583" i="25"/>
  <x:c r="A584" i="25"/>
  <x:c r="B584" i="25"/>
  <x:c r="C584" i="25"/>
  <x:c r="D584" i="25"/>
  <x:c r="E584" i="25"/>
  <x:c r="F584" i="25"/>
  <x:c r="G584" i="25"/>
  <x:c r="H584" i="25"/>
  <x:c r="I584" i="25"/>
  <x:c r="J584" i="25"/>
  <x:c r="K584" i="25"/>
  <x:c r="L584" i="25"/>
  <x:c r="M584" i="25"/>
  <x:c r="N584" i="25"/>
  <x:c r="P584" i="25"/>
  <x:c r="Q584" i="25"/>
  <x:c r="R584" i="25"/>
  <x:c r="A585" i="25"/>
  <x:c r="B585" i="25"/>
  <x:c r="C585" i="25"/>
  <x:c r="D585" i="25"/>
  <x:c r="E585" i="25"/>
  <x:c r="F585" i="25"/>
  <x:c r="G585" i="25"/>
  <x:c r="H585" i="25"/>
  <x:c r="I585" i="25"/>
  <x:c r="J585" i="25"/>
  <x:c r="K585" i="25"/>
  <x:c r="L585" i="25"/>
  <x:c r="M585" i="25"/>
  <x:c r="N585" i="25"/>
  <x:c r="P585" i="25"/>
  <x:c r="Q585" i="25"/>
  <x:c r="R585" i="25"/>
  <x:c r="A586" i="25"/>
  <x:c r="B586" i="25"/>
  <x:c r="C586" i="25"/>
  <x:c r="D586" i="25"/>
  <x:c r="E586" i="25"/>
  <x:c r="F586" i="25"/>
  <x:c r="G586" i="25"/>
  <x:c r="H586" i="25"/>
  <x:c r="I586" i="25"/>
  <x:c r="J586" i="25"/>
  <x:c r="K586" i="25"/>
  <x:c r="L586" i="25"/>
  <x:c r="M586" i="25"/>
  <x:c r="N586" i="25"/>
  <x:c r="P586" i="25"/>
  <x:c r="Q586" i="25"/>
  <x:c r="R586" i="25"/>
  <x:c r="A587" i="25"/>
  <x:c r="B587" i="25"/>
  <x:c r="C587" i="25"/>
  <x:c r="D587" i="25"/>
  <x:c r="E587" i="25"/>
  <x:c r="F587" i="25"/>
  <x:c r="G587" i="25"/>
  <x:c r="H587" i="25"/>
  <x:c r="I587" i="25"/>
  <x:c r="J587" i="25"/>
  <x:c r="K587" i="25"/>
  <x:c r="L587" i="25"/>
  <x:c r="M587" i="25"/>
  <x:c r="N587" i="25"/>
  <x:c r="P587" i="25"/>
  <x:c r="Q587" i="25"/>
  <x:c r="R587" i="25"/>
  <x:c r="A588" i="25"/>
  <x:c r="B588" i="25"/>
  <x:c r="C588" i="25"/>
  <x:c r="D588" i="25"/>
  <x:c r="E588" i="25"/>
  <x:c r="F588" i="25"/>
  <x:c r="G588" i="25"/>
  <x:c r="H588" i="25"/>
  <x:c r="I588" i="25"/>
  <x:c r="J588" i="25"/>
  <x:c r="K588" i="25"/>
  <x:c r="L588" i="25"/>
  <x:c r="M588" i="25"/>
  <x:c r="N588" i="25"/>
  <x:c r="P588" i="25"/>
  <x:c r="Q588" i="25"/>
  <x:c r="R588" i="25"/>
  <x:c r="A589" i="25"/>
  <x:c r="B589" i="25"/>
  <x:c r="C589" i="25"/>
  <x:c r="D589" i="25"/>
  <x:c r="E589" i="25"/>
  <x:c r="F589" i="25"/>
  <x:c r="G589" i="25"/>
  <x:c r="H589" i="25"/>
  <x:c r="I589" i="25"/>
  <x:c r="J589" i="25"/>
  <x:c r="K589" i="25"/>
  <x:c r="L589" i="25"/>
  <x:c r="M589" i="25"/>
  <x:c r="N589" i="25"/>
  <x:c r="P589" i="25"/>
  <x:c r="Q589" i="25"/>
  <x:c r="R589" i="25"/>
  <x:c r="A590" i="25"/>
  <x:c r="B590" i="25"/>
  <x:c r="C590" i="25"/>
  <x:c r="D590" i="25"/>
  <x:c r="E590" i="25"/>
  <x:c r="F590" i="25"/>
  <x:c r="G590" i="25"/>
  <x:c r="H590" i="25"/>
  <x:c r="I590" i="25"/>
  <x:c r="J590" i="25"/>
  <x:c r="K590" i="25"/>
  <x:c r="L590" i="25"/>
  <x:c r="M590" i="25"/>
  <x:c r="N590" i="25"/>
  <x:c r="P590" i="25"/>
  <x:c r="Q590" i="25"/>
  <x:c r="R590" i="25"/>
  <x:c r="A591" i="25"/>
  <x:c r="B591" i="25"/>
  <x:c r="C591" i="25"/>
  <x:c r="D591" i="25"/>
  <x:c r="E591" i="25"/>
  <x:c r="F591" i="25"/>
  <x:c r="G591" i="25"/>
  <x:c r="H591" i="25"/>
  <x:c r="I591" i="25"/>
  <x:c r="J591" i="25"/>
  <x:c r="K591" i="25"/>
  <x:c r="L591" i="25"/>
  <x:c r="M591" i="25"/>
  <x:c r="N591" i="25"/>
  <x:c r="P591" i="25"/>
  <x:c r="Q591" i="25"/>
  <x:c r="R591" i="25"/>
  <x:c r="A592" i="25"/>
  <x:c r="B592" i="25"/>
  <x:c r="C592" i="25"/>
  <x:c r="D592" i="25"/>
  <x:c r="E592" i="25"/>
  <x:c r="F592" i="25"/>
  <x:c r="G592" i="25"/>
  <x:c r="H592" i="25"/>
  <x:c r="I592" i="25"/>
  <x:c r="J592" i="25"/>
  <x:c r="K592" i="25"/>
  <x:c r="L592" i="25"/>
  <x:c r="M592" i="25"/>
  <x:c r="N592" i="25"/>
  <x:c r="P592" i="25"/>
  <x:c r="Q592" i="25"/>
  <x:c r="R592" i="25"/>
  <x:c r="A593" i="25"/>
  <x:c r="B593" i="25"/>
  <x:c r="C593" i="25"/>
  <x:c r="D593" i="25"/>
  <x:c r="E593" i="25"/>
  <x:c r="F593" i="25"/>
  <x:c r="G593" i="25"/>
  <x:c r="H593" i="25"/>
  <x:c r="I593" i="25"/>
  <x:c r="J593" i="25"/>
  <x:c r="K593" i="25"/>
  <x:c r="L593" i="25"/>
  <x:c r="M593" i="25"/>
  <x:c r="N593" i="25"/>
  <x:c r="P593" i="25"/>
  <x:c r="Q593" i="25"/>
  <x:c r="R593" i="25"/>
  <x:c r="A594" i="25"/>
  <x:c r="B594" i="25"/>
  <x:c r="C594" i="25"/>
  <x:c r="D594" i="25"/>
  <x:c r="E594" i="25"/>
  <x:c r="F594" i="25"/>
  <x:c r="G594" i="25"/>
  <x:c r="H594" i="25"/>
  <x:c r="I594" i="25"/>
  <x:c r="J594" i="25"/>
  <x:c r="K594" i="25"/>
  <x:c r="L594" i="25"/>
  <x:c r="M594" i="25"/>
  <x:c r="N594" i="25"/>
  <x:c r="P594" i="25"/>
  <x:c r="Q594" i="25"/>
  <x:c r="R594" i="25"/>
  <x:c r="A595" i="25"/>
  <x:c r="B595" i="25"/>
  <x:c r="C595" i="25"/>
  <x:c r="D595" i="25"/>
  <x:c r="E595" i="25"/>
  <x:c r="F595" i="25"/>
  <x:c r="G595" i="25"/>
  <x:c r="H595" i="25"/>
  <x:c r="I595" i="25"/>
  <x:c r="J595" i="25"/>
  <x:c r="K595" i="25"/>
  <x:c r="L595" i="25"/>
  <x:c r="M595" i="25"/>
  <x:c r="N595" i="25"/>
  <x:c r="P595" i="25"/>
  <x:c r="Q595" i="25"/>
  <x:c r="R595" i="25"/>
  <x:c r="A596" i="25"/>
  <x:c r="B596" i="25"/>
  <x:c r="C596" i="25"/>
  <x:c r="D596" i="25"/>
  <x:c r="E596" i="25"/>
  <x:c r="F596" i="25"/>
  <x:c r="G596" i="25"/>
  <x:c r="H596" i="25"/>
  <x:c r="I596" i="25"/>
  <x:c r="J596" i="25"/>
  <x:c r="K596" i="25"/>
  <x:c r="L596" i="25"/>
  <x:c r="M596" i="25"/>
  <x:c r="N596" i="25"/>
  <x:c r="P596" i="25"/>
  <x:c r="Q596" i="25"/>
  <x:c r="R596" i="25"/>
  <x:c r="A597" i="25"/>
  <x:c r="B597" i="25"/>
  <x:c r="C597" i="25"/>
  <x:c r="D597" i="25"/>
  <x:c r="E597" i="25"/>
  <x:c r="F597" i="25"/>
  <x:c r="G597" i="25"/>
  <x:c r="H597" i="25"/>
  <x:c r="I597" i="25"/>
  <x:c r="J597" i="25"/>
  <x:c r="K597" i="25"/>
  <x:c r="L597" i="25"/>
  <x:c r="M597" i="25"/>
  <x:c r="N597" i="25"/>
  <x:c r="P597" i="25"/>
  <x:c r="Q597" i="25"/>
  <x:c r="R597" i="25"/>
  <x:c r="A598" i="25"/>
  <x:c r="B598" i="25"/>
  <x:c r="C598" i="25"/>
  <x:c r="D598" i="25"/>
  <x:c r="E598" i="25"/>
  <x:c r="F598" i="25"/>
  <x:c r="G598" i="25"/>
  <x:c r="H598" i="25"/>
  <x:c r="I598" i="25"/>
  <x:c r="J598" i="25"/>
  <x:c r="K598" i="25"/>
  <x:c r="L598" i="25"/>
  <x:c r="M598" i="25"/>
  <x:c r="N598" i="25"/>
  <x:c r="P598" i="25"/>
  <x:c r="Q598" i="25"/>
  <x:c r="R598" i="25"/>
  <x:c r="A599" i="25"/>
  <x:c r="B599" i="25"/>
  <x:c r="C599" i="25"/>
  <x:c r="D599" i="25"/>
  <x:c r="E599" i="25"/>
  <x:c r="F599" i="25"/>
  <x:c r="G599" i="25"/>
  <x:c r="H599" i="25"/>
  <x:c r="I599" i="25"/>
  <x:c r="J599" i="25"/>
  <x:c r="K599" i="25"/>
  <x:c r="L599" i="25"/>
  <x:c r="M599" i="25"/>
  <x:c r="N599" i="25"/>
  <x:c r="P599" i="25"/>
  <x:c r="Q599" i="25"/>
  <x:c r="R599" i="25"/>
  <x:c r="A600" i="25"/>
  <x:c r="B600" i="25"/>
  <x:c r="C600" i="25"/>
  <x:c r="D600" i="25"/>
  <x:c r="E600" i="25"/>
  <x:c r="F600" i="25"/>
  <x:c r="G600" i="25"/>
  <x:c r="H600" i="25"/>
  <x:c r="I600" i="25"/>
  <x:c r="J600" i="25"/>
  <x:c r="K600" i="25"/>
  <x:c r="L600" i="25"/>
  <x:c r="M600" i="25"/>
  <x:c r="N600" i="25"/>
  <x:c r="P600" i="25"/>
  <x:c r="Q600" i="25"/>
  <x:c r="R600" i="25"/>
  <x:c r="A601" i="25"/>
  <x:c r="B601" i="25"/>
  <x:c r="C601" i="25"/>
  <x:c r="D601" i="25"/>
  <x:c r="E601" i="25"/>
  <x:c r="F601" i="25"/>
  <x:c r="G601" i="25"/>
  <x:c r="H601" i="25"/>
  <x:c r="I601" i="25"/>
  <x:c r="J601" i="25"/>
  <x:c r="K601" i="25"/>
  <x:c r="L601" i="25"/>
  <x:c r="M601" i="25"/>
  <x:c r="N601" i="25"/>
  <x:c r="P601" i="25"/>
  <x:c r="Q601" i="25"/>
  <x:c r="R601" i="25"/>
  <x:c r="A602" i="25"/>
  <x:c r="B602" i="25"/>
  <x:c r="C602" i="25"/>
  <x:c r="D602" i="25"/>
  <x:c r="E602" i="25"/>
  <x:c r="F602" i="25"/>
  <x:c r="G602" i="25"/>
  <x:c r="H602" i="25"/>
  <x:c r="I602" i="25"/>
  <x:c r="J602" i="25"/>
  <x:c r="K602" i="25"/>
  <x:c r="L602" i="25"/>
  <x:c r="M602" i="25"/>
  <x:c r="N602" i="25"/>
  <x:c r="P602" i="25"/>
  <x:c r="Q602" i="25"/>
  <x:c r="R602" i="25"/>
  <x:c r="A603" i="25"/>
  <x:c r="B603" i="25"/>
  <x:c r="C603" i="25"/>
  <x:c r="D603" i="25"/>
  <x:c r="E603" i="25"/>
  <x:c r="F603" i="25"/>
  <x:c r="G603" i="25"/>
  <x:c r="H603" i="25"/>
  <x:c r="I603" i="25"/>
  <x:c r="J603" i="25"/>
  <x:c r="K603" i="25"/>
  <x:c r="L603" i="25"/>
  <x:c r="M603" i="25"/>
  <x:c r="N603" i="25"/>
  <x:c r="P603" i="25"/>
  <x:c r="Q603" i="25"/>
  <x:c r="R603" i="25"/>
  <x:c r="A604" i="25"/>
  <x:c r="B604" i="25"/>
  <x:c r="C604" i="25"/>
  <x:c r="D604" i="25"/>
  <x:c r="E604" i="25"/>
  <x:c r="F604" i="25"/>
  <x:c r="G604" i="25"/>
  <x:c r="H604" i="25"/>
  <x:c r="I604" i="25"/>
  <x:c r="J604" i="25"/>
  <x:c r="K604" i="25"/>
  <x:c r="L604" i="25"/>
  <x:c r="M604" i="25"/>
  <x:c r="N604" i="25"/>
  <x:c r="P604" i="25"/>
  <x:c r="Q604" i="25"/>
  <x:c r="R604" i="25"/>
  <x:c r="A605" i="25"/>
  <x:c r="B605" i="25"/>
  <x:c r="C605" i="25"/>
  <x:c r="D605" i="25"/>
  <x:c r="E605" i="25"/>
  <x:c r="F605" i="25"/>
  <x:c r="G605" i="25"/>
  <x:c r="H605" i="25"/>
  <x:c r="I605" i="25"/>
  <x:c r="J605" i="25"/>
  <x:c r="K605" i="25"/>
  <x:c r="L605" i="25"/>
  <x:c r="M605" i="25"/>
  <x:c r="N605" i="25"/>
  <x:c r="P605" i="25"/>
  <x:c r="Q605" i="25"/>
  <x:c r="R605" i="25"/>
  <x:c r="A606" i="25"/>
  <x:c r="B606" i="25"/>
  <x:c r="C606" i="25"/>
  <x:c r="D606" i="25"/>
  <x:c r="E606" i="25"/>
  <x:c r="F606" i="25"/>
  <x:c r="G606" i="25"/>
  <x:c r="H606" i="25"/>
  <x:c r="I606" i="25"/>
  <x:c r="J606" i="25"/>
  <x:c r="K606" i="25"/>
  <x:c r="L606" i="25"/>
  <x:c r="M606" i="25"/>
  <x:c r="N606" i="25"/>
  <x:c r="P606" i="25"/>
  <x:c r="Q606" i="25"/>
  <x:c r="R606" i="25"/>
  <x:c r="A607" i="25"/>
  <x:c r="B607" i="25"/>
  <x:c r="C607" i="25"/>
  <x:c r="D607" i="25"/>
  <x:c r="E607" i="25"/>
  <x:c r="F607" i="25"/>
  <x:c r="G607" i="25"/>
  <x:c r="H607" i="25"/>
  <x:c r="I607" i="25"/>
  <x:c r="J607" i="25"/>
  <x:c r="K607" i="25"/>
  <x:c r="L607" i="25"/>
  <x:c r="M607" i="25"/>
  <x:c r="N607" i="25"/>
  <x:c r="P607" i="25"/>
  <x:c r="Q607" i="25"/>
  <x:c r="R607" i="25"/>
  <x:c r="A608" i="25"/>
  <x:c r="B608" i="25"/>
  <x:c r="C608" i="25"/>
  <x:c r="D608" i="25"/>
  <x:c r="E608" i="25"/>
  <x:c r="F608" i="25"/>
  <x:c r="G608" i="25"/>
  <x:c r="H608" i="25"/>
  <x:c r="I608" i="25"/>
  <x:c r="J608" i="25"/>
  <x:c r="K608" i="25"/>
  <x:c r="L608" i="25"/>
  <x:c r="M608" i="25"/>
  <x:c r="N608" i="25"/>
  <x:c r="P608" i="25"/>
  <x:c r="Q608" i="25"/>
  <x:c r="R608" i="25"/>
  <x:c r="A609" i="25"/>
  <x:c r="B609" i="25"/>
  <x:c r="C609" i="25"/>
  <x:c r="D609" i="25"/>
  <x:c r="E609" i="25"/>
  <x:c r="F609" i="25"/>
  <x:c r="G609" i="25"/>
  <x:c r="H609" i="25"/>
  <x:c r="I609" i="25"/>
  <x:c r="J609" i="25"/>
  <x:c r="K609" i="25"/>
  <x:c r="L609" i="25"/>
  <x:c r="M609" i="25"/>
  <x:c r="N609" i="25"/>
  <x:c r="P609" i="25"/>
  <x:c r="Q609" i="25"/>
  <x:c r="R609" i="25"/>
  <x:c r="A610" i="25"/>
  <x:c r="B610" i="25"/>
  <x:c r="C610" i="25"/>
  <x:c r="D610" i="25"/>
  <x:c r="E610" i="25"/>
  <x:c r="F610" i="25"/>
  <x:c r="G610" i="25"/>
  <x:c r="H610" i="25"/>
  <x:c r="I610" i="25"/>
  <x:c r="J610" i="25"/>
  <x:c r="K610" i="25"/>
  <x:c r="L610" i="25"/>
  <x:c r="M610" i="25"/>
  <x:c r="N610" i="25"/>
  <x:c r="P610" i="25"/>
  <x:c r="Q610" i="25"/>
  <x:c r="R610" i="25"/>
  <x:c r="A611" i="25"/>
  <x:c r="B611" i="25"/>
  <x:c r="C611" i="25"/>
  <x:c r="D611" i="25"/>
  <x:c r="E611" i="25"/>
  <x:c r="F611" i="25"/>
  <x:c r="G611" i="25"/>
  <x:c r="H611" i="25"/>
  <x:c r="I611" i="25"/>
  <x:c r="J611" i="25"/>
  <x:c r="K611" i="25"/>
  <x:c r="L611" i="25"/>
  <x:c r="M611" i="25"/>
  <x:c r="N611" i="25"/>
  <x:c r="P611" i="25"/>
  <x:c r="Q611" i="25"/>
  <x:c r="R611" i="25"/>
  <x:c r="A612" i="25"/>
  <x:c r="B612" i="25"/>
  <x:c r="C612" i="25"/>
  <x:c r="D612" i="25"/>
  <x:c r="E612" i="25"/>
  <x:c r="F612" i="25"/>
  <x:c r="G612" i="25"/>
  <x:c r="H612" i="25"/>
  <x:c r="I612" i="25"/>
  <x:c r="J612" i="25"/>
  <x:c r="K612" i="25"/>
  <x:c r="L612" i="25"/>
  <x:c r="M612" i="25"/>
  <x:c r="N612" i="25"/>
  <x:c r="P612" i="25"/>
  <x:c r="Q612" i="25"/>
  <x:c r="R612" i="25"/>
  <x:c r="A613" i="25"/>
  <x:c r="B613" i="25"/>
  <x:c r="C613" i="25"/>
  <x:c r="D613" i="25"/>
  <x:c r="E613" i="25"/>
  <x:c r="F613" i="25"/>
  <x:c r="G613" i="25"/>
  <x:c r="H613" i="25"/>
  <x:c r="I613" i="25"/>
  <x:c r="J613" i="25"/>
  <x:c r="K613" i="25"/>
  <x:c r="L613" i="25"/>
  <x:c r="M613" i="25"/>
  <x:c r="N613" i="25"/>
  <x:c r="P613" i="25"/>
  <x:c r="Q613" i="25"/>
  <x:c r="R613" i="25"/>
  <x:c r="A614" i="25"/>
  <x:c r="B614" i="25"/>
  <x:c r="C614" i="25"/>
  <x:c r="D614" i="25"/>
  <x:c r="E614" i="25"/>
  <x:c r="F614" i="25"/>
  <x:c r="G614" i="25"/>
  <x:c r="H614" i="25"/>
  <x:c r="I614" i="25"/>
  <x:c r="J614" i="25"/>
  <x:c r="K614" i="25"/>
  <x:c r="L614" i="25"/>
  <x:c r="M614" i="25"/>
  <x:c r="N614" i="25"/>
  <x:c r="P614" i="25"/>
  <x:c r="Q614" i="25"/>
  <x:c r="R614" i="25"/>
  <x:c r="A615" i="25"/>
  <x:c r="B615" i="25"/>
  <x:c r="C615" i="25"/>
  <x:c r="D615" i="25"/>
  <x:c r="E615" i="25"/>
  <x:c r="F615" i="25"/>
  <x:c r="G615" i="25"/>
  <x:c r="H615" i="25"/>
  <x:c r="I615" i="25"/>
  <x:c r="J615" i="25"/>
  <x:c r="K615" i="25"/>
  <x:c r="L615" i="25"/>
  <x:c r="M615" i="25"/>
  <x:c r="N615" i="25"/>
  <x:c r="P615" i="25"/>
  <x:c r="Q615" i="25"/>
  <x:c r="R615" i="25"/>
  <x:c r="A616" i="25"/>
  <x:c r="B616" i="25"/>
  <x:c r="C616" i="25"/>
  <x:c r="D616" i="25"/>
  <x:c r="E616" i="25"/>
  <x:c r="F616" i="25"/>
  <x:c r="G616" i="25"/>
  <x:c r="H616" i="25"/>
  <x:c r="I616" i="25"/>
  <x:c r="J616" i="25"/>
  <x:c r="K616" i="25"/>
  <x:c r="L616" i="25"/>
  <x:c r="M616" i="25"/>
  <x:c r="N616" i="25"/>
  <x:c r="P616" i="25"/>
  <x:c r="Q616" i="25"/>
  <x:c r="R616" i="25"/>
  <x:c r="A617" i="25"/>
  <x:c r="B617" i="25"/>
  <x:c r="C617" i="25"/>
  <x:c r="D617" i="25"/>
  <x:c r="E617" i="25"/>
  <x:c r="F617" i="25"/>
  <x:c r="G617" i="25"/>
  <x:c r="H617" i="25"/>
  <x:c r="I617" i="25"/>
  <x:c r="J617" i="25"/>
  <x:c r="K617" i="25"/>
  <x:c r="L617" i="25"/>
  <x:c r="M617" i="25"/>
  <x:c r="N617" i="25"/>
  <x:c r="P617" i="25"/>
  <x:c r="Q617" i="25"/>
  <x:c r="R617" i="25"/>
  <x:c r="A618" i="25"/>
  <x:c r="B618" i="25"/>
  <x:c r="C618" i="25"/>
  <x:c r="D618" i="25"/>
  <x:c r="E618" i="25"/>
  <x:c r="F618" i="25"/>
  <x:c r="G618" i="25"/>
  <x:c r="H618" i="25"/>
  <x:c r="I618" i="25"/>
  <x:c r="J618" i="25"/>
  <x:c r="K618" i="25"/>
  <x:c r="L618" i="25"/>
  <x:c r="M618" i="25"/>
  <x:c r="N618" i="25"/>
  <x:c r="P618" i="25"/>
  <x:c r="Q618" i="25"/>
  <x:c r="R618" i="25"/>
  <x:c r="A619" i="25"/>
  <x:c r="B619" i="25"/>
  <x:c r="C619" i="25"/>
  <x:c r="D619" i="25"/>
  <x:c r="E619" i="25"/>
  <x:c r="F619" i="25"/>
  <x:c r="G619" i="25"/>
  <x:c r="H619" i="25"/>
  <x:c r="I619" i="25"/>
  <x:c r="J619" i="25"/>
  <x:c r="K619" i="25"/>
  <x:c r="L619" i="25"/>
  <x:c r="M619" i="25"/>
  <x:c r="N619" i="25"/>
  <x:c r="P619" i="25"/>
  <x:c r="Q619" i="25"/>
  <x:c r="R619" i="25"/>
  <x:c r="A620" i="25"/>
  <x:c r="B620" i="25"/>
  <x:c r="C620" i="25"/>
  <x:c r="D620" i="25"/>
  <x:c r="E620" i="25"/>
  <x:c r="F620" i="25"/>
  <x:c r="G620" i="25"/>
  <x:c r="H620" i="25"/>
  <x:c r="I620" i="25"/>
  <x:c r="J620" i="25"/>
  <x:c r="K620" i="25"/>
  <x:c r="L620" i="25"/>
  <x:c r="M620" i="25"/>
  <x:c r="N620" i="25"/>
  <x:c r="P620" i="25"/>
  <x:c r="Q620" i="25"/>
  <x:c r="R620" i="25"/>
  <x:c r="A621" i="25"/>
  <x:c r="B621" i="25"/>
  <x:c r="C621" i="25"/>
  <x:c r="D621" i="25"/>
  <x:c r="E621" i="25"/>
  <x:c r="F621" i="25"/>
  <x:c r="G621" i="25"/>
  <x:c r="H621" i="25"/>
  <x:c r="I621" i="25"/>
  <x:c r="J621" i="25"/>
  <x:c r="K621" i="25"/>
  <x:c r="L621" i="25"/>
  <x:c r="M621" i="25"/>
  <x:c r="N621" i="25"/>
  <x:c r="P621" i="25"/>
  <x:c r="Q621" i="25"/>
  <x:c r="R621" i="25"/>
  <x:c r="A622" i="25"/>
  <x:c r="B622" i="25"/>
  <x:c r="C622" i="25"/>
  <x:c r="D622" i="25"/>
  <x:c r="E622" i="25"/>
  <x:c r="F622" i="25"/>
  <x:c r="G622" i="25"/>
  <x:c r="H622" i="25"/>
  <x:c r="I622" i="25"/>
  <x:c r="J622" i="25"/>
  <x:c r="K622" i="25"/>
  <x:c r="L622" i="25"/>
  <x:c r="M622" i="25"/>
  <x:c r="N622" i="25"/>
  <x:c r="P622" i="25"/>
  <x:c r="Q622" i="25"/>
  <x:c r="R622" i="25"/>
  <x:c r="A623" i="25"/>
  <x:c r="B623" i="25"/>
  <x:c r="C623" i="25"/>
  <x:c r="D623" i="25"/>
  <x:c r="E623" i="25"/>
  <x:c r="F623" i="25"/>
  <x:c r="G623" i="25"/>
  <x:c r="H623" i="25"/>
  <x:c r="I623" i="25"/>
  <x:c r="J623" i="25"/>
  <x:c r="K623" i="25"/>
  <x:c r="L623" i="25"/>
  <x:c r="M623" i="25"/>
  <x:c r="N623" i="25"/>
  <x:c r="P623" i="25"/>
  <x:c r="Q623" i="25"/>
  <x:c r="R623" i="25"/>
  <x:c r="A624" i="25"/>
  <x:c r="B624" i="25"/>
  <x:c r="C624" i="25"/>
  <x:c r="D624" i="25"/>
  <x:c r="E624" i="25"/>
  <x:c r="F624" i="25"/>
  <x:c r="G624" i="25"/>
  <x:c r="H624" i="25"/>
  <x:c r="I624" i="25"/>
  <x:c r="J624" i="25"/>
  <x:c r="K624" i="25"/>
  <x:c r="L624" i="25"/>
  <x:c r="M624" i="25"/>
  <x:c r="N624" i="25"/>
  <x:c r="P624" i="25"/>
  <x:c r="Q624" i="25"/>
  <x:c r="R624" i="25"/>
  <x:c r="A625" i="25"/>
  <x:c r="B625" i="25"/>
  <x:c r="C625" i="25"/>
  <x:c r="D625" i="25"/>
  <x:c r="E625" i="25"/>
  <x:c r="F625" i="25"/>
  <x:c r="G625" i="25"/>
  <x:c r="H625" i="25"/>
  <x:c r="I625" i="25"/>
  <x:c r="J625" i="25"/>
  <x:c r="K625" i="25"/>
  <x:c r="L625" i="25"/>
  <x:c r="M625" i="25"/>
  <x:c r="N625" i="25"/>
  <x:c r="P625" i="25"/>
  <x:c r="Q625" i="25"/>
  <x:c r="R625" i="25"/>
  <x:c r="A626" i="25"/>
  <x:c r="B626" i="25"/>
  <x:c r="C626" i="25"/>
  <x:c r="D626" i="25"/>
  <x:c r="E626" i="25"/>
  <x:c r="F626" i="25"/>
  <x:c r="G626" i="25"/>
  <x:c r="H626" i="25"/>
  <x:c r="I626" i="25"/>
  <x:c r="J626" i="25"/>
  <x:c r="K626" i="25"/>
  <x:c r="L626" i="25"/>
  <x:c r="M626" i="25"/>
  <x:c r="N626" i="25"/>
  <x:c r="P626" i="25"/>
  <x:c r="Q626" i="25"/>
  <x:c r="R626" i="25"/>
  <x:c r="A627" i="25"/>
  <x:c r="B627" i="25"/>
  <x:c r="C627" i="25"/>
  <x:c r="D627" i="25"/>
  <x:c r="E627" i="25"/>
  <x:c r="F627" i="25"/>
  <x:c r="G627" i="25"/>
  <x:c r="H627" i="25"/>
  <x:c r="I627" i="25"/>
  <x:c r="J627" i="25"/>
  <x:c r="K627" i="25"/>
  <x:c r="L627" i="25"/>
  <x:c r="M627" i="25"/>
  <x:c r="N627" i="25"/>
  <x:c r="P627" i="25"/>
  <x:c r="Q627" i="25"/>
  <x:c r="R627" i="25"/>
  <x:c r="A628" i="25"/>
  <x:c r="B628" i="25"/>
  <x:c r="C628" i="25"/>
  <x:c r="D628" i="25"/>
  <x:c r="E628" i="25"/>
  <x:c r="F628" i="25"/>
  <x:c r="G628" i="25"/>
  <x:c r="H628" i="25"/>
  <x:c r="I628" i="25"/>
  <x:c r="J628" i="25"/>
  <x:c r="K628" i="25"/>
  <x:c r="L628" i="25"/>
  <x:c r="M628" i="25"/>
  <x:c r="N628" i="25"/>
  <x:c r="P628" i="25"/>
  <x:c r="Q628" i="25"/>
  <x:c r="R628" i="25"/>
  <x:c r="A629" i="25"/>
  <x:c r="B629" i="25"/>
  <x:c r="C629" i="25"/>
  <x:c r="D629" i="25"/>
  <x:c r="E629" i="25"/>
  <x:c r="F629" i="25"/>
  <x:c r="G629" i="25"/>
  <x:c r="H629" i="25"/>
  <x:c r="I629" i="25"/>
  <x:c r="J629" i="25"/>
  <x:c r="K629" i="25"/>
  <x:c r="L629" i="25"/>
  <x:c r="M629" i="25"/>
  <x:c r="N629" i="25"/>
  <x:c r="P629" i="25"/>
  <x:c r="Q629" i="25"/>
  <x:c r="R629" i="25"/>
  <x:c r="A630" i="25"/>
  <x:c r="B630" i="25"/>
  <x:c r="C630" i="25"/>
  <x:c r="D630" i="25"/>
  <x:c r="E630" i="25"/>
  <x:c r="F630" i="25"/>
  <x:c r="G630" i="25"/>
  <x:c r="H630" i="25"/>
  <x:c r="I630" i="25"/>
  <x:c r="J630" i="25"/>
  <x:c r="K630" i="25"/>
  <x:c r="L630" i="25"/>
  <x:c r="M630" i="25"/>
  <x:c r="N630" i="25"/>
  <x:c r="P630" i="25"/>
  <x:c r="Q630" i="25"/>
  <x:c r="R630" i="25"/>
  <x:c r="A631" i="25"/>
  <x:c r="B631" i="25"/>
  <x:c r="C631" i="25"/>
  <x:c r="D631" i="25"/>
  <x:c r="E631" i="25"/>
  <x:c r="F631" i="25"/>
  <x:c r="G631" i="25"/>
  <x:c r="H631" i="25"/>
  <x:c r="I631" i="25"/>
  <x:c r="J631" i="25"/>
  <x:c r="K631" i="25"/>
  <x:c r="L631" i="25"/>
  <x:c r="M631" i="25"/>
  <x:c r="N631" i="25"/>
  <x:c r="P631" i="25"/>
  <x:c r="Q631" i="25"/>
  <x:c r="R631" i="25"/>
  <x:c r="A632" i="25"/>
  <x:c r="B632" i="25"/>
  <x:c r="C632" i="25"/>
  <x:c r="D632" i="25"/>
  <x:c r="E632" i="25"/>
  <x:c r="F632" i="25"/>
  <x:c r="G632" i="25"/>
  <x:c r="H632" i="25"/>
  <x:c r="I632" i="25"/>
  <x:c r="J632" i="25"/>
  <x:c r="K632" i="25"/>
  <x:c r="L632" i="25"/>
  <x:c r="M632" i="25"/>
  <x:c r="N632" i="25"/>
  <x:c r="P632" i="25"/>
  <x:c r="Q632" i="25"/>
  <x:c r="R632" i="25"/>
  <x:c r="A633" i="25"/>
  <x:c r="B633" i="25"/>
  <x:c r="C633" i="25"/>
  <x:c r="D633" i="25"/>
  <x:c r="E633" i="25"/>
  <x:c r="F633" i="25"/>
  <x:c r="G633" i="25"/>
  <x:c r="H633" i="25"/>
  <x:c r="I633" i="25"/>
  <x:c r="J633" i="25"/>
  <x:c r="K633" i="25"/>
  <x:c r="L633" i="25"/>
  <x:c r="M633" i="25"/>
  <x:c r="N633" i="25"/>
  <x:c r="P633" i="25"/>
  <x:c r="Q633" i="25"/>
  <x:c r="R633" i="25"/>
  <x:c r="A634" i="25"/>
  <x:c r="B634" i="25"/>
  <x:c r="C634" i="25"/>
  <x:c r="D634" i="25"/>
  <x:c r="E634" i="25"/>
  <x:c r="F634" i="25"/>
  <x:c r="G634" i="25"/>
  <x:c r="H634" i="25"/>
  <x:c r="I634" i="25"/>
  <x:c r="J634" i="25"/>
  <x:c r="K634" i="25"/>
  <x:c r="L634" i="25"/>
  <x:c r="M634" i="25"/>
  <x:c r="N634" i="25"/>
  <x:c r="P634" i="25"/>
  <x:c r="Q634" i="25"/>
  <x:c r="R634" i="25"/>
  <x:c r="A635" i="25"/>
  <x:c r="B635" i="25"/>
  <x:c r="C635" i="25"/>
  <x:c r="D635" i="25"/>
  <x:c r="E635" i="25"/>
  <x:c r="F635" i="25"/>
  <x:c r="G635" i="25"/>
  <x:c r="H635" i="25"/>
  <x:c r="I635" i="25"/>
  <x:c r="J635" i="25"/>
  <x:c r="K635" i="25"/>
  <x:c r="L635" i="25"/>
  <x:c r="M635" i="25"/>
  <x:c r="N635" i="25"/>
  <x:c r="P635" i="25"/>
  <x:c r="Q635" i="25"/>
  <x:c r="R635" i="25"/>
  <x:c r="A636" i="25"/>
  <x:c r="B636" i="25"/>
  <x:c r="C636" i="25"/>
  <x:c r="D636" i="25"/>
  <x:c r="E636" i="25"/>
  <x:c r="F636" i="25"/>
  <x:c r="G636" i="25"/>
  <x:c r="H636" i="25"/>
  <x:c r="I636" i="25"/>
  <x:c r="J636" i="25"/>
  <x:c r="K636" i="25"/>
  <x:c r="L636" i="25"/>
  <x:c r="M636" i="25"/>
  <x:c r="N636" i="25"/>
  <x:c r="P636" i="25"/>
  <x:c r="Q636" i="25"/>
  <x:c r="R636" i="25"/>
  <x:c r="A637" i="25"/>
  <x:c r="B637" i="25"/>
  <x:c r="C637" i="25"/>
  <x:c r="D637" i="25"/>
  <x:c r="E637" i="25"/>
  <x:c r="F637" i="25"/>
  <x:c r="G637" i="25"/>
  <x:c r="H637" i="25"/>
  <x:c r="I637" i="25"/>
  <x:c r="J637" i="25"/>
  <x:c r="K637" i="25"/>
  <x:c r="L637" i="25"/>
  <x:c r="M637" i="25"/>
  <x:c r="N637" i="25"/>
  <x:c r="P637" i="25"/>
  <x:c r="Q637" i="25"/>
  <x:c r="R637" i="25"/>
  <x:c r="A638" i="25"/>
  <x:c r="B638" i="25"/>
  <x:c r="C638" i="25"/>
  <x:c r="D638" i="25"/>
  <x:c r="E638" i="25"/>
  <x:c r="F638" i="25"/>
  <x:c r="G638" i="25"/>
  <x:c r="H638" i="25"/>
  <x:c r="I638" i="25"/>
  <x:c r="J638" i="25"/>
  <x:c r="K638" i="25"/>
  <x:c r="L638" i="25"/>
  <x:c r="M638" i="25"/>
  <x:c r="N638" i="25"/>
  <x:c r="P638" i="25"/>
  <x:c r="Q638" i="25"/>
  <x:c r="R638" i="25"/>
  <x:c r="A639" i="25"/>
  <x:c r="B639" i="25"/>
  <x:c r="C639" i="25"/>
  <x:c r="D639" i="25"/>
  <x:c r="E639" i="25"/>
  <x:c r="F639" i="25"/>
  <x:c r="G639" i="25"/>
  <x:c r="H639" i="25"/>
  <x:c r="I639" i="25"/>
  <x:c r="J639" i="25"/>
  <x:c r="K639" i="25"/>
  <x:c r="L639" i="25"/>
  <x:c r="M639" i="25"/>
  <x:c r="N639" i="25"/>
  <x:c r="P639" i="25"/>
  <x:c r="Q639" i="25"/>
  <x:c r="R639" i="25"/>
  <x:c r="A640" i="25"/>
  <x:c r="B640" i="25"/>
  <x:c r="C640" i="25"/>
  <x:c r="D640" i="25"/>
  <x:c r="E640" i="25"/>
  <x:c r="F640" i="25"/>
  <x:c r="G640" i="25"/>
  <x:c r="H640" i="25"/>
  <x:c r="I640" i="25"/>
  <x:c r="J640" i="25"/>
  <x:c r="K640" i="25"/>
  <x:c r="L640" i="25"/>
  <x:c r="M640" i="25"/>
  <x:c r="N640" i="25"/>
  <x:c r="P640" i="25"/>
  <x:c r="Q640" i="25"/>
  <x:c r="R640" i="25"/>
  <x:c r="A641" i="25"/>
  <x:c r="B641" i="25"/>
  <x:c r="C641" i="25"/>
  <x:c r="D641" i="25"/>
  <x:c r="E641" i="25"/>
  <x:c r="F641" i="25"/>
  <x:c r="G641" i="25"/>
  <x:c r="H641" i="25"/>
  <x:c r="I641" i="25"/>
  <x:c r="J641" i="25"/>
  <x:c r="K641" i="25"/>
  <x:c r="L641" i="25"/>
  <x:c r="M641" i="25"/>
  <x:c r="N641" i="25"/>
  <x:c r="P641" i="25"/>
  <x:c r="Q641" i="25"/>
  <x:c r="R641" i="25"/>
  <x:c r="A642" i="25"/>
  <x:c r="B642" i="25"/>
  <x:c r="C642" i="25"/>
  <x:c r="D642" i="25"/>
  <x:c r="E642" i="25"/>
  <x:c r="F642" i="25"/>
  <x:c r="G642" i="25"/>
  <x:c r="H642" i="25"/>
  <x:c r="I642" i="25"/>
  <x:c r="J642" i="25"/>
  <x:c r="K642" i="25"/>
  <x:c r="L642" i="25"/>
  <x:c r="M642" i="25"/>
  <x:c r="N642" i="25"/>
  <x:c r="P642" i="25"/>
  <x:c r="Q642" i="25"/>
  <x:c r="R642" i="25"/>
  <x:c r="A643" i="25"/>
  <x:c r="B643" i="25"/>
  <x:c r="C643" i="25"/>
  <x:c r="D643" i="25"/>
  <x:c r="E643" i="25"/>
  <x:c r="F643" i="25"/>
  <x:c r="G643" i="25"/>
  <x:c r="H643" i="25"/>
  <x:c r="I643" i="25"/>
  <x:c r="J643" i="25"/>
  <x:c r="K643" i="25"/>
  <x:c r="L643" i="25"/>
  <x:c r="M643" i="25"/>
  <x:c r="N643" i="25"/>
  <x:c r="P643" i="25"/>
  <x:c r="Q643" i="25"/>
  <x:c r="R643" i="25"/>
  <x:c r="A644" i="25"/>
  <x:c r="B644" i="25"/>
  <x:c r="C644" i="25"/>
  <x:c r="D644" i="25"/>
  <x:c r="E644" i="25"/>
  <x:c r="F644" i="25"/>
  <x:c r="G644" i="25"/>
  <x:c r="H644" i="25"/>
  <x:c r="I644" i="25"/>
  <x:c r="J644" i="25"/>
  <x:c r="K644" i="25"/>
  <x:c r="L644" i="25"/>
  <x:c r="M644" i="25"/>
  <x:c r="N644" i="25"/>
  <x:c r="P644" i="25"/>
  <x:c r="Q644" i="25"/>
  <x:c r="R644" i="25"/>
  <x:c r="A645" i="25"/>
  <x:c r="B645" i="25"/>
  <x:c r="C645" i="25"/>
  <x:c r="D645" i="25"/>
  <x:c r="E645" i="25"/>
  <x:c r="F645" i="25"/>
  <x:c r="G645" i="25"/>
  <x:c r="H645" i="25"/>
  <x:c r="I645" i="25"/>
  <x:c r="J645" i="25"/>
  <x:c r="K645" i="25"/>
  <x:c r="L645" i="25"/>
  <x:c r="M645" i="25"/>
  <x:c r="N645" i="25"/>
  <x:c r="P645" i="25"/>
  <x:c r="Q645" i="25"/>
  <x:c r="R645" i="25"/>
  <x:c r="A646" i="25"/>
  <x:c r="B646" i="25"/>
  <x:c r="C646" i="25"/>
  <x:c r="D646" i="25"/>
  <x:c r="E646" i="25"/>
  <x:c r="F646" i="25"/>
  <x:c r="G646" i="25"/>
  <x:c r="H646" i="25"/>
  <x:c r="I646" i="25"/>
  <x:c r="J646" i="25"/>
  <x:c r="K646" i="25"/>
  <x:c r="L646" i="25"/>
  <x:c r="M646" i="25"/>
  <x:c r="N646" i="25"/>
  <x:c r="P646" i="25"/>
  <x:c r="Q646" i="25"/>
  <x:c r="R646" i="25"/>
  <x:c r="A647" i="25"/>
  <x:c r="B647" i="25"/>
  <x:c r="C647" i="25"/>
  <x:c r="D647" i="25"/>
  <x:c r="E647" i="25"/>
  <x:c r="F647" i="25"/>
  <x:c r="G647" i="25"/>
  <x:c r="H647" i="25"/>
  <x:c r="I647" i="25"/>
  <x:c r="J647" i="25"/>
  <x:c r="K647" i="25"/>
  <x:c r="L647" i="25"/>
  <x:c r="M647" i="25"/>
  <x:c r="N647" i="25"/>
  <x:c r="P647" i="25"/>
  <x:c r="Q647" i="25"/>
  <x:c r="R647" i="25"/>
  <x:c r="A648" i="25"/>
  <x:c r="B648" i="25"/>
  <x:c r="C648" i="25"/>
  <x:c r="D648" i="25"/>
  <x:c r="E648" i="25"/>
  <x:c r="F648" i="25"/>
  <x:c r="G648" i="25"/>
  <x:c r="H648" i="25"/>
  <x:c r="I648" i="25"/>
  <x:c r="J648" i="25"/>
  <x:c r="K648" i="25"/>
  <x:c r="L648" i="25"/>
  <x:c r="M648" i="25"/>
  <x:c r="N648" i="25"/>
  <x:c r="P648" i="25"/>
  <x:c r="Q648" i="25"/>
  <x:c r="R648" i="25"/>
  <x:c r="A649" i="25"/>
  <x:c r="B649" i="25"/>
  <x:c r="C649" i="25"/>
  <x:c r="D649" i="25"/>
  <x:c r="E649" i="25"/>
  <x:c r="F649" i="25"/>
  <x:c r="G649" i="25"/>
  <x:c r="H649" i="25"/>
  <x:c r="I649" i="25"/>
  <x:c r="J649" i="25"/>
  <x:c r="K649" i="25"/>
  <x:c r="L649" i="25"/>
  <x:c r="M649" i="25"/>
  <x:c r="N649" i="25"/>
  <x:c r="P649" i="25"/>
  <x:c r="Q649" i="25"/>
  <x:c r="R649" i="25"/>
  <x:c r="A650" i="25"/>
  <x:c r="B650" i="25"/>
  <x:c r="C650" i="25"/>
  <x:c r="D650" i="25"/>
  <x:c r="E650" i="25"/>
  <x:c r="F650" i="25"/>
  <x:c r="G650" i="25"/>
  <x:c r="H650" i="25"/>
  <x:c r="I650" i="25"/>
  <x:c r="J650" i="25"/>
  <x:c r="K650" i="25"/>
  <x:c r="L650" i="25"/>
  <x:c r="M650" i="25"/>
  <x:c r="N650" i="25"/>
  <x:c r="P650" i="25"/>
  <x:c r="Q650" i="25"/>
  <x:c r="R650" i="25"/>
  <x:c r="A651" i="25"/>
  <x:c r="B651" i="25"/>
  <x:c r="C651" i="25"/>
  <x:c r="D651" i="25"/>
  <x:c r="E651" i="25"/>
  <x:c r="F651" i="25"/>
  <x:c r="G651" i="25"/>
  <x:c r="H651" i="25"/>
  <x:c r="I651" i="25"/>
  <x:c r="J651" i="25"/>
  <x:c r="K651" i="25"/>
  <x:c r="L651" i="25"/>
  <x:c r="M651" i="25"/>
  <x:c r="N651" i="25"/>
  <x:c r="P651" i="25"/>
  <x:c r="Q651" i="25"/>
  <x:c r="R651" i="25"/>
  <x:c r="A652" i="25"/>
  <x:c r="B652" i="25"/>
  <x:c r="C652" i="25"/>
  <x:c r="D652" i="25"/>
  <x:c r="E652" i="25"/>
  <x:c r="F652" i="25"/>
  <x:c r="G652" i="25"/>
  <x:c r="H652" i="25"/>
  <x:c r="I652" i="25"/>
  <x:c r="J652" i="25"/>
  <x:c r="K652" i="25"/>
  <x:c r="L652" i="25"/>
  <x:c r="M652" i="25"/>
  <x:c r="N652" i="25"/>
  <x:c r="P652" i="25"/>
  <x:c r="Q652" i="25"/>
  <x:c r="R652" i="25"/>
  <x:c r="A653" i="25"/>
  <x:c r="B653" i="25"/>
  <x:c r="C653" i="25"/>
  <x:c r="D653" i="25"/>
  <x:c r="E653" i="25"/>
  <x:c r="F653" i="25"/>
  <x:c r="G653" i="25"/>
  <x:c r="H653" i="25"/>
  <x:c r="I653" i="25"/>
  <x:c r="J653" i="25"/>
  <x:c r="K653" i="25"/>
  <x:c r="L653" i="25"/>
  <x:c r="M653" i="25"/>
  <x:c r="N653" i="25"/>
  <x:c r="P653" i="25"/>
  <x:c r="Q653" i="25"/>
  <x:c r="R653" i="25"/>
  <x:c r="A654" i="25"/>
  <x:c r="B654" i="25"/>
  <x:c r="C654" i="25"/>
  <x:c r="D654" i="25"/>
  <x:c r="E654" i="25"/>
  <x:c r="F654" i="25"/>
  <x:c r="G654" i="25"/>
  <x:c r="H654" i="25"/>
  <x:c r="I654" i="25"/>
  <x:c r="J654" i="25"/>
  <x:c r="K654" i="25"/>
  <x:c r="L654" i="25"/>
  <x:c r="M654" i="25"/>
  <x:c r="N654" i="25"/>
  <x:c r="P654" i="25"/>
  <x:c r="Q654" i="25"/>
  <x:c r="R654" i="25"/>
  <x:c r="A655" i="25"/>
  <x:c r="B655" i="25"/>
  <x:c r="C655" i="25"/>
  <x:c r="D655" i="25"/>
  <x:c r="E655" i="25"/>
  <x:c r="F655" i="25"/>
  <x:c r="G655" i="25"/>
  <x:c r="H655" i="25"/>
  <x:c r="I655" i="25"/>
  <x:c r="J655" i="25"/>
  <x:c r="K655" i="25"/>
  <x:c r="L655" i="25"/>
  <x:c r="M655" i="25"/>
  <x:c r="N655" i="25"/>
  <x:c r="P655" i="25"/>
  <x:c r="Q655" i="25"/>
  <x:c r="R655" i="25"/>
  <x:c r="A656" i="25"/>
  <x:c r="B656" i="25"/>
  <x:c r="C656" i="25"/>
  <x:c r="D656" i="25"/>
  <x:c r="E656" i="25"/>
  <x:c r="F656" i="25"/>
  <x:c r="G656" i="25"/>
  <x:c r="H656" i="25"/>
  <x:c r="I656" i="25"/>
  <x:c r="J656" i="25"/>
  <x:c r="K656" i="25"/>
  <x:c r="L656" i="25"/>
  <x:c r="M656" i="25"/>
  <x:c r="N656" i="25"/>
  <x:c r="P656" i="25"/>
  <x:c r="Q656" i="25"/>
  <x:c r="R656" i="25"/>
  <x:c r="A657" i="25"/>
  <x:c r="B657" i="25"/>
  <x:c r="C657" i="25"/>
  <x:c r="D657" i="25"/>
  <x:c r="E657" i="25"/>
  <x:c r="F657" i="25"/>
  <x:c r="G657" i="25"/>
  <x:c r="H657" i="25"/>
  <x:c r="I657" i="25"/>
  <x:c r="J657" i="25"/>
  <x:c r="K657" i="25"/>
  <x:c r="L657" i="25"/>
  <x:c r="M657" i="25"/>
  <x:c r="N657" i="25"/>
  <x:c r="P657" i="25"/>
  <x:c r="Q657" i="25"/>
  <x:c r="R657" i="25"/>
  <x:c r="A658" i="25"/>
  <x:c r="B658" i="25"/>
  <x:c r="C658" i="25"/>
  <x:c r="D658" i="25"/>
  <x:c r="E658" i="25"/>
  <x:c r="F658" i="25"/>
  <x:c r="G658" i="25"/>
  <x:c r="H658" i="25"/>
  <x:c r="I658" i="25"/>
  <x:c r="J658" i="25"/>
  <x:c r="K658" i="25"/>
  <x:c r="L658" i="25"/>
  <x:c r="M658" i="25"/>
  <x:c r="N658" i="25"/>
  <x:c r="P658" i="25"/>
  <x:c r="Q658" i="25"/>
  <x:c r="R658" i="25"/>
  <x:c r="A659" i="25"/>
  <x:c r="B659" i="25"/>
  <x:c r="C659" i="25"/>
  <x:c r="D659" i="25"/>
  <x:c r="E659" i="25"/>
  <x:c r="F659" i="25"/>
  <x:c r="G659" i="25"/>
  <x:c r="H659" i="25"/>
  <x:c r="I659" i="25"/>
  <x:c r="J659" i="25"/>
  <x:c r="K659" i="25"/>
  <x:c r="L659" i="25"/>
  <x:c r="M659" i="25"/>
  <x:c r="N659" i="25"/>
  <x:c r="P659" i="25"/>
  <x:c r="Q659" i="25"/>
  <x:c r="R659" i="25"/>
  <x:c r="A660" i="25"/>
  <x:c r="B660" i="25"/>
  <x:c r="C660" i="25"/>
  <x:c r="D660" i="25"/>
  <x:c r="E660" i="25"/>
  <x:c r="F660" i="25"/>
  <x:c r="G660" i="25"/>
  <x:c r="H660" i="25"/>
  <x:c r="I660" i="25"/>
  <x:c r="J660" i="25"/>
  <x:c r="K660" i="25"/>
  <x:c r="L660" i="25"/>
  <x:c r="M660" i="25"/>
  <x:c r="N660" i="25"/>
  <x:c r="P660" i="25"/>
  <x:c r="Q660" i="25"/>
  <x:c r="R660" i="25"/>
  <x:c r="A661" i="25"/>
  <x:c r="B661" i="25"/>
  <x:c r="C661" i="25"/>
  <x:c r="D661" i="25"/>
  <x:c r="E661" i="25"/>
  <x:c r="F661" i="25"/>
  <x:c r="G661" i="25"/>
  <x:c r="H661" i="25"/>
  <x:c r="I661" i="25"/>
  <x:c r="J661" i="25"/>
  <x:c r="K661" i="25"/>
  <x:c r="L661" i="25"/>
  <x:c r="M661" i="25"/>
  <x:c r="N661" i="25"/>
  <x:c r="P661" i="25"/>
  <x:c r="Q661" i="25"/>
  <x:c r="R661" i="25"/>
  <x:c r="A662" i="25"/>
  <x:c r="B662" i="25"/>
  <x:c r="C662" i="25"/>
  <x:c r="D662" i="25"/>
  <x:c r="E662" i="25"/>
  <x:c r="F662" i="25"/>
  <x:c r="G662" i="25"/>
  <x:c r="H662" i="25"/>
  <x:c r="I662" i="25"/>
  <x:c r="J662" i="25"/>
  <x:c r="K662" i="25"/>
  <x:c r="L662" i="25"/>
  <x:c r="M662" i="25"/>
  <x:c r="N662" i="25"/>
  <x:c r="P662" i="25"/>
  <x:c r="Q662" i="25"/>
  <x:c r="R662" i="25"/>
  <x:c r="A663" i="25"/>
  <x:c r="B663" i="25"/>
  <x:c r="C663" i="25"/>
  <x:c r="D663" i="25"/>
  <x:c r="E663" i="25"/>
  <x:c r="F663" i="25"/>
  <x:c r="G663" i="25"/>
  <x:c r="H663" i="25"/>
  <x:c r="I663" i="25"/>
  <x:c r="J663" i="25"/>
  <x:c r="K663" i="25"/>
  <x:c r="L663" i="25"/>
  <x:c r="M663" i="25"/>
  <x:c r="N663" i="25"/>
  <x:c r="P663" i="25"/>
  <x:c r="Q663" i="25"/>
  <x:c r="R663" i="25"/>
  <x:c r="A664" i="25"/>
  <x:c r="B664" i="25"/>
  <x:c r="C664" i="25"/>
  <x:c r="D664" i="25"/>
  <x:c r="E664" i="25"/>
  <x:c r="F664" i="25"/>
  <x:c r="G664" i="25"/>
  <x:c r="H664" i="25"/>
  <x:c r="I664" i="25"/>
  <x:c r="J664" i="25"/>
  <x:c r="K664" i="25"/>
  <x:c r="L664" i="25"/>
  <x:c r="M664" i="25"/>
  <x:c r="N664" i="25"/>
  <x:c r="P664" i="25"/>
  <x:c r="Q664" i="25"/>
  <x:c r="R664" i="25"/>
  <x:c r="A665" i="25"/>
  <x:c r="B665" i="25"/>
  <x:c r="C665" i="25"/>
  <x:c r="D665" i="25"/>
  <x:c r="E665" i="25"/>
  <x:c r="F665" i="25"/>
  <x:c r="G665" i="25"/>
  <x:c r="H665" i="25"/>
  <x:c r="I665" i="25"/>
  <x:c r="J665" i="25"/>
  <x:c r="K665" i="25"/>
  <x:c r="L665" i="25"/>
  <x:c r="M665" i="25"/>
  <x:c r="N665" i="25"/>
  <x:c r="P665" i="25"/>
  <x:c r="Q665" i="25"/>
  <x:c r="R665" i="25"/>
  <x:c r="A666" i="25"/>
  <x:c r="B666" i="25"/>
  <x:c r="C666" i="25"/>
  <x:c r="D666" i="25"/>
  <x:c r="E666" i="25"/>
  <x:c r="F666" i="25"/>
  <x:c r="G666" i="25"/>
  <x:c r="H666" i="25"/>
  <x:c r="I666" i="25"/>
  <x:c r="J666" i="25"/>
  <x:c r="K666" i="25"/>
  <x:c r="L666" i="25"/>
  <x:c r="M666" i="25"/>
  <x:c r="N666" i="25"/>
  <x:c r="P666" i="25"/>
  <x:c r="Q666" i="25"/>
  <x:c r="R666" i="25"/>
  <x:c r="A667" i="25"/>
  <x:c r="B667" i="25"/>
  <x:c r="C667" i="25"/>
  <x:c r="D667" i="25"/>
  <x:c r="E667" i="25"/>
  <x:c r="F667" i="25"/>
  <x:c r="G667" i="25"/>
  <x:c r="H667" i="25"/>
  <x:c r="I667" i="25"/>
  <x:c r="J667" i="25"/>
  <x:c r="K667" i="25"/>
  <x:c r="L667" i="25"/>
  <x:c r="M667" i="25"/>
  <x:c r="N667" i="25"/>
  <x:c r="P667" i="25"/>
  <x:c r="Q667" i="25"/>
  <x:c r="R667" i="25"/>
  <x:c r="A668" i="25"/>
  <x:c r="B668" i="25"/>
  <x:c r="C668" i="25"/>
  <x:c r="D668" i="25"/>
  <x:c r="E668" i="25"/>
  <x:c r="F668" i="25"/>
  <x:c r="G668" i="25"/>
  <x:c r="H668" i="25"/>
  <x:c r="I668" i="25"/>
  <x:c r="J668" i="25"/>
  <x:c r="K668" i="25"/>
  <x:c r="L668" i="25"/>
  <x:c r="M668" i="25"/>
  <x:c r="N668" i="25"/>
  <x:c r="P668" i="25"/>
  <x:c r="Q668" i="25"/>
  <x:c r="R668" i="25"/>
  <x:c r="A669" i="25"/>
  <x:c r="B669" i="25"/>
  <x:c r="C669" i="25"/>
  <x:c r="D669" i="25"/>
  <x:c r="E669" i="25"/>
  <x:c r="F669" i="25"/>
  <x:c r="G669" i="25"/>
  <x:c r="H669" i="25"/>
  <x:c r="I669" i="25"/>
  <x:c r="J669" i="25"/>
  <x:c r="K669" i="25"/>
  <x:c r="L669" i="25"/>
  <x:c r="M669" i="25"/>
  <x:c r="N669" i="25"/>
  <x:c r="P669" i="25"/>
  <x:c r="Q669" i="25"/>
  <x:c r="R669" i="25"/>
  <x:c r="A670" i="25"/>
  <x:c r="B670" i="25"/>
  <x:c r="C670" i="25"/>
  <x:c r="D670" i="25"/>
  <x:c r="E670" i="25"/>
  <x:c r="F670" i="25"/>
  <x:c r="G670" i="25"/>
  <x:c r="H670" i="25"/>
  <x:c r="I670" i="25"/>
  <x:c r="J670" i="25"/>
  <x:c r="K670" i="25"/>
  <x:c r="L670" i="25"/>
  <x:c r="M670" i="25"/>
  <x:c r="N670" i="25"/>
  <x:c r="P670" i="25"/>
  <x:c r="Q670" i="25"/>
  <x:c r="R670" i="25"/>
  <x:c r="A671" i="25"/>
  <x:c r="B671" i="25"/>
  <x:c r="C671" i="25"/>
  <x:c r="D671" i="25"/>
  <x:c r="E671" i="25"/>
  <x:c r="F671" i="25"/>
  <x:c r="G671" i="25"/>
  <x:c r="H671" i="25"/>
  <x:c r="I671" i="25"/>
  <x:c r="J671" i="25"/>
  <x:c r="K671" i="25"/>
  <x:c r="L671" i="25"/>
  <x:c r="M671" i="25"/>
  <x:c r="N671" i="25"/>
  <x:c r="P671" i="25"/>
  <x:c r="Q671" i="25"/>
  <x:c r="R671" i="25"/>
  <x:c r="A672" i="25"/>
  <x:c r="B672" i="25"/>
  <x:c r="C672" i="25"/>
  <x:c r="D672" i="25"/>
  <x:c r="E672" i="25"/>
  <x:c r="F672" i="25"/>
  <x:c r="G672" i="25"/>
  <x:c r="H672" i="25"/>
  <x:c r="I672" i="25"/>
  <x:c r="J672" i="25"/>
  <x:c r="K672" i="25"/>
  <x:c r="L672" i="25"/>
  <x:c r="M672" i="25"/>
  <x:c r="N672" i="25"/>
  <x:c r="P672" i="25"/>
  <x:c r="Q672" i="25"/>
  <x:c r="R672" i="25"/>
  <x:c r="A673" i="25"/>
  <x:c r="B673" i="25"/>
  <x:c r="C673" i="25"/>
  <x:c r="D673" i="25"/>
  <x:c r="E673" i="25"/>
  <x:c r="F673" i="25"/>
  <x:c r="G673" i="25"/>
  <x:c r="H673" i="25"/>
  <x:c r="I673" i="25"/>
  <x:c r="J673" i="25"/>
  <x:c r="K673" i="25"/>
  <x:c r="L673" i="25"/>
  <x:c r="M673" i="25"/>
  <x:c r="N673" i="25"/>
  <x:c r="P673" i="25"/>
  <x:c r="Q673" i="25"/>
  <x:c r="R673" i="25"/>
  <x:c r="A674" i="25"/>
  <x:c r="B674" i="25"/>
  <x:c r="C674" i="25"/>
  <x:c r="D674" i="25"/>
  <x:c r="E674" i="25"/>
  <x:c r="F674" i="25"/>
  <x:c r="G674" i="25"/>
  <x:c r="H674" i="25"/>
  <x:c r="I674" i="25"/>
  <x:c r="J674" i="25"/>
  <x:c r="K674" i="25"/>
  <x:c r="L674" i="25"/>
  <x:c r="M674" i="25"/>
  <x:c r="N674" i="25"/>
  <x:c r="P674" i="25"/>
  <x:c r="Q674" i="25"/>
  <x:c r="R674" i="25"/>
  <x:c r="A675" i="25"/>
  <x:c r="B675" i="25"/>
  <x:c r="C675" i="25"/>
  <x:c r="D675" i="25"/>
  <x:c r="E675" i="25"/>
  <x:c r="F675" i="25"/>
  <x:c r="G675" i="25"/>
  <x:c r="H675" i="25"/>
  <x:c r="I675" i="25"/>
  <x:c r="J675" i="25"/>
  <x:c r="K675" i="25"/>
  <x:c r="L675" i="25"/>
  <x:c r="M675" i="25"/>
  <x:c r="N675" i="25"/>
  <x:c r="P675" i="25"/>
  <x:c r="Q675" i="25"/>
  <x:c r="R675" i="25"/>
  <x:c r="A676" i="25"/>
  <x:c r="B676" i="25"/>
  <x:c r="C676" i="25"/>
  <x:c r="D676" i="25"/>
  <x:c r="E676" i="25"/>
  <x:c r="F676" i="25"/>
  <x:c r="G676" i="25"/>
  <x:c r="H676" i="25"/>
  <x:c r="I676" i="25"/>
  <x:c r="J676" i="25"/>
  <x:c r="K676" i="25"/>
  <x:c r="L676" i="25"/>
  <x:c r="M676" i="25"/>
  <x:c r="N676" i="25"/>
  <x:c r="P676" i="25"/>
  <x:c r="Q676" i="25"/>
  <x:c r="R676" i="25"/>
  <x:c r="A677" i="25"/>
  <x:c r="B677" i="25"/>
  <x:c r="C677" i="25"/>
  <x:c r="D677" i="25"/>
  <x:c r="E677" i="25"/>
  <x:c r="F677" i="25"/>
  <x:c r="G677" i="25"/>
  <x:c r="H677" i="25"/>
  <x:c r="I677" i="25"/>
  <x:c r="J677" i="25"/>
  <x:c r="K677" i="25"/>
  <x:c r="L677" i="25"/>
  <x:c r="M677" i="25"/>
  <x:c r="N677" i="25"/>
  <x:c r="P677" i="25"/>
  <x:c r="Q677" i="25"/>
  <x:c r="R677" i="25"/>
  <x:c r="A678" i="25"/>
  <x:c r="B678" i="25"/>
  <x:c r="C678" i="25"/>
  <x:c r="D678" i="25"/>
  <x:c r="E678" i="25"/>
  <x:c r="F678" i="25"/>
  <x:c r="G678" i="25"/>
  <x:c r="H678" i="25"/>
  <x:c r="I678" i="25"/>
  <x:c r="J678" i="25"/>
  <x:c r="K678" i="25"/>
  <x:c r="L678" i="25"/>
  <x:c r="M678" i="25"/>
  <x:c r="N678" i="25"/>
  <x:c r="P678" i="25"/>
  <x:c r="Q678" i="25"/>
  <x:c r="R678" i="25"/>
  <x:c r="A679" i="25"/>
  <x:c r="B679" i="25"/>
  <x:c r="C679" i="25"/>
  <x:c r="D679" i="25"/>
  <x:c r="E679" i="25"/>
  <x:c r="F679" i="25"/>
  <x:c r="G679" i="25"/>
  <x:c r="H679" i="25"/>
  <x:c r="I679" i="25"/>
  <x:c r="J679" i="25"/>
  <x:c r="K679" i="25"/>
  <x:c r="L679" i="25"/>
  <x:c r="M679" i="25"/>
  <x:c r="N679" i="25"/>
  <x:c r="P679" i="25"/>
  <x:c r="Q679" i="25"/>
  <x:c r="R679" i="25"/>
  <x:c r="A680" i="25"/>
  <x:c r="B680" i="25"/>
  <x:c r="C680" i="25"/>
  <x:c r="D680" i="25"/>
  <x:c r="E680" i="25"/>
  <x:c r="F680" i="25"/>
  <x:c r="G680" i="25"/>
  <x:c r="H680" i="25"/>
  <x:c r="I680" i="25"/>
  <x:c r="J680" i="25"/>
  <x:c r="K680" i="25"/>
  <x:c r="L680" i="25"/>
  <x:c r="M680" i="25"/>
  <x:c r="N680" i="25"/>
  <x:c r="P680" i="25"/>
  <x:c r="Q680" i="25"/>
  <x:c r="R680" i="25"/>
  <x:c r="A681" i="25"/>
  <x:c r="B681" i="25"/>
  <x:c r="C681" i="25"/>
  <x:c r="D681" i="25"/>
  <x:c r="E681" i="25"/>
  <x:c r="F681" i="25"/>
  <x:c r="G681" i="25"/>
  <x:c r="H681" i="25"/>
  <x:c r="I681" i="25"/>
  <x:c r="J681" i="25"/>
  <x:c r="K681" i="25"/>
  <x:c r="L681" i="25"/>
  <x:c r="M681" i="25"/>
  <x:c r="N681" i="25"/>
  <x:c r="P681" i="25"/>
  <x:c r="Q681" i="25"/>
  <x:c r="R681" i="25"/>
  <x:c r="A682" i="25"/>
  <x:c r="B682" i="25"/>
  <x:c r="C682" i="25"/>
  <x:c r="D682" i="25"/>
  <x:c r="E682" i="25"/>
  <x:c r="F682" i="25"/>
  <x:c r="G682" i="25"/>
  <x:c r="H682" i="25"/>
  <x:c r="I682" i="25"/>
  <x:c r="J682" i="25"/>
  <x:c r="K682" i="25"/>
  <x:c r="L682" i="25"/>
  <x:c r="M682" i="25"/>
  <x:c r="N682" i="25"/>
  <x:c r="P682" i="25"/>
  <x:c r="Q682" i="25"/>
  <x:c r="R682" i="25"/>
  <x:c r="A683" i="25"/>
  <x:c r="B683" i="25"/>
  <x:c r="C683" i="25"/>
  <x:c r="D683" i="25"/>
  <x:c r="E683" i="25"/>
  <x:c r="F683" i="25"/>
  <x:c r="G683" i="25"/>
  <x:c r="H683" i="25"/>
  <x:c r="I683" i="25"/>
  <x:c r="J683" i="25"/>
  <x:c r="K683" i="25"/>
  <x:c r="L683" i="25"/>
  <x:c r="M683" i="25"/>
  <x:c r="N683" i="25"/>
  <x:c r="P683" i="25"/>
  <x:c r="Q683" i="25"/>
  <x:c r="R683" i="25"/>
  <x:c r="A684" i="25"/>
  <x:c r="B684" i="25"/>
  <x:c r="C684" i="25"/>
  <x:c r="D684" i="25"/>
  <x:c r="E684" i="25"/>
  <x:c r="F684" i="25"/>
  <x:c r="G684" i="25"/>
  <x:c r="H684" i="25"/>
  <x:c r="I684" i="25"/>
  <x:c r="J684" i="25"/>
  <x:c r="K684" i="25"/>
  <x:c r="L684" i="25"/>
  <x:c r="M684" i="25"/>
  <x:c r="N684" i="25"/>
  <x:c r="P684" i="25"/>
  <x:c r="Q684" i="25"/>
  <x:c r="R684" i="25"/>
  <x:c r="A685" i="25"/>
  <x:c r="B685" i="25"/>
  <x:c r="C685" i="25"/>
  <x:c r="D685" i="25"/>
  <x:c r="E685" i="25"/>
  <x:c r="F685" i="25"/>
  <x:c r="G685" i="25"/>
  <x:c r="H685" i="25"/>
  <x:c r="I685" i="25"/>
  <x:c r="J685" i="25"/>
  <x:c r="K685" i="25"/>
  <x:c r="L685" i="25"/>
  <x:c r="M685" i="25"/>
  <x:c r="N685" i="25"/>
  <x:c r="P685" i="25"/>
  <x:c r="Q685" i="25"/>
  <x:c r="R685" i="25"/>
  <x:c r="A686" i="25"/>
  <x:c r="B686" i="25"/>
  <x:c r="C686" i="25"/>
  <x:c r="D686" i="25"/>
  <x:c r="E686" i="25"/>
  <x:c r="F686" i="25"/>
  <x:c r="G686" i="25"/>
  <x:c r="H686" i="25"/>
  <x:c r="I686" i="25"/>
  <x:c r="J686" i="25"/>
  <x:c r="K686" i="25"/>
  <x:c r="L686" i="25"/>
  <x:c r="M686" i="25"/>
  <x:c r="N686" i="25"/>
  <x:c r="P686" i="25"/>
  <x:c r="Q686" i="25"/>
  <x:c r="R686" i="25"/>
  <x:c r="A687" i="25"/>
  <x:c r="B687" i="25"/>
  <x:c r="C687" i="25"/>
  <x:c r="D687" i="25"/>
  <x:c r="E687" i="25"/>
  <x:c r="F687" i="25"/>
  <x:c r="G687" i="25"/>
  <x:c r="H687" i="25"/>
  <x:c r="I687" i="25"/>
  <x:c r="J687" i="25"/>
  <x:c r="K687" i="25"/>
  <x:c r="L687" i="25"/>
  <x:c r="M687" i="25"/>
  <x:c r="N687" i="25"/>
  <x:c r="P687" i="25"/>
  <x:c r="Q687" i="25"/>
  <x:c r="R687" i="25"/>
  <x:c r="A688" i="25"/>
  <x:c r="B688" i="25"/>
  <x:c r="C688" i="25"/>
  <x:c r="D688" i="25"/>
  <x:c r="E688" i="25"/>
  <x:c r="F688" i="25"/>
  <x:c r="G688" i="25"/>
  <x:c r="H688" i="25"/>
  <x:c r="I688" i="25"/>
  <x:c r="J688" i="25"/>
  <x:c r="K688" i="25"/>
  <x:c r="L688" i="25"/>
  <x:c r="M688" i="25"/>
  <x:c r="N688" i="25"/>
  <x:c r="P688" i="25"/>
  <x:c r="Q688" i="25"/>
  <x:c r="R688" i="25"/>
  <x:c r="A689" i="25"/>
  <x:c r="B689" i="25"/>
  <x:c r="C689" i="25"/>
  <x:c r="D689" i="25"/>
  <x:c r="E689" i="25"/>
  <x:c r="F689" i="25"/>
  <x:c r="G689" i="25"/>
  <x:c r="H689" i="25"/>
  <x:c r="I689" i="25"/>
  <x:c r="J689" i="25"/>
  <x:c r="K689" i="25"/>
  <x:c r="L689" i="25"/>
  <x:c r="M689" i="25"/>
  <x:c r="N689" i="25"/>
  <x:c r="P689" i="25"/>
  <x:c r="Q689" i="25"/>
  <x:c r="R689" i="25"/>
  <x:c r="A690" i="25"/>
  <x:c r="B690" i="25"/>
  <x:c r="C690" i="25"/>
  <x:c r="D690" i="25"/>
  <x:c r="E690" i="25"/>
  <x:c r="F690" i="25"/>
  <x:c r="G690" i="25"/>
  <x:c r="H690" i="25"/>
  <x:c r="I690" i="25"/>
  <x:c r="J690" i="25"/>
  <x:c r="K690" i="25"/>
  <x:c r="L690" i="25"/>
  <x:c r="M690" i="25"/>
  <x:c r="N690" i="25"/>
  <x:c r="P690" i="25"/>
  <x:c r="Q690" i="25"/>
  <x:c r="R690" i="25"/>
  <x:c r="A691" i="25"/>
  <x:c r="B691" i="25"/>
  <x:c r="C691" i="25"/>
  <x:c r="D691" i="25"/>
  <x:c r="E691" i="25"/>
  <x:c r="F691" i="25"/>
  <x:c r="G691" i="25"/>
  <x:c r="H691" i="25"/>
  <x:c r="I691" i="25"/>
  <x:c r="J691" i="25"/>
  <x:c r="K691" i="25"/>
  <x:c r="L691" i="25"/>
  <x:c r="M691" i="25"/>
  <x:c r="N691" i="25"/>
  <x:c r="P691" i="25"/>
  <x:c r="Q691" i="25"/>
  <x:c r="R691" i="25"/>
  <x:c r="A692" i="25"/>
  <x:c r="B692" i="25"/>
  <x:c r="C692" i="25"/>
  <x:c r="D692" i="25"/>
  <x:c r="E692" i="25"/>
  <x:c r="F692" i="25"/>
  <x:c r="G692" i="25"/>
  <x:c r="H692" i="25"/>
  <x:c r="I692" i="25"/>
  <x:c r="J692" i="25"/>
  <x:c r="K692" i="25"/>
  <x:c r="L692" i="25"/>
  <x:c r="M692" i="25"/>
  <x:c r="N692" i="25"/>
  <x:c r="P692" i="25"/>
  <x:c r="Q692" i="25"/>
  <x:c r="R692" i="25"/>
  <x:c r="A693" i="25"/>
  <x:c r="B693" i="25"/>
  <x:c r="C693" i="25"/>
  <x:c r="D693" i="25"/>
  <x:c r="E693" i="25"/>
  <x:c r="F693" i="25"/>
  <x:c r="G693" i="25"/>
  <x:c r="H693" i="25"/>
  <x:c r="I693" i="25"/>
  <x:c r="J693" i="25"/>
  <x:c r="K693" i="25"/>
  <x:c r="L693" i="25"/>
  <x:c r="M693" i="25"/>
  <x:c r="N693" i="25"/>
  <x:c r="P693" i="25"/>
  <x:c r="Q693" i="25"/>
  <x:c r="R693" i="25"/>
  <x:c r="A694" i="25"/>
  <x:c r="B694" i="25"/>
  <x:c r="C694" i="25"/>
  <x:c r="D694" i="25"/>
  <x:c r="E694" i="25"/>
  <x:c r="F694" i="25"/>
  <x:c r="G694" i="25"/>
  <x:c r="H694" i="25"/>
  <x:c r="I694" i="25"/>
  <x:c r="J694" i="25"/>
  <x:c r="K694" i="25"/>
  <x:c r="L694" i="25"/>
  <x:c r="M694" i="25"/>
  <x:c r="N694" i="25"/>
  <x:c r="P694" i="25"/>
  <x:c r="Q694" i="25"/>
  <x:c r="R694" i="25"/>
  <x:c r="A695" i="25"/>
  <x:c r="B695" i="25"/>
  <x:c r="C695" i="25"/>
  <x:c r="D695" i="25"/>
  <x:c r="E695" i="25"/>
  <x:c r="F695" i="25"/>
  <x:c r="G695" i="25"/>
  <x:c r="H695" i="25"/>
  <x:c r="I695" i="25"/>
  <x:c r="J695" i="25"/>
  <x:c r="K695" i="25"/>
  <x:c r="L695" i="25"/>
  <x:c r="M695" i="25"/>
  <x:c r="N695" i="25"/>
  <x:c r="P695" i="25"/>
  <x:c r="Q695" i="25"/>
  <x:c r="R695" i="25"/>
  <x:c r="A696" i="25"/>
  <x:c r="B696" i="25"/>
  <x:c r="C696" i="25"/>
  <x:c r="D696" i="25"/>
  <x:c r="E696" i="25"/>
  <x:c r="F696" i="25"/>
  <x:c r="G696" i="25"/>
  <x:c r="H696" i="25"/>
  <x:c r="I696" i="25"/>
  <x:c r="J696" i="25"/>
  <x:c r="K696" i="25"/>
  <x:c r="L696" i="25"/>
  <x:c r="M696" i="25"/>
  <x:c r="N696" i="25"/>
  <x:c r="P696" i="25"/>
  <x:c r="Q696" i="25"/>
  <x:c r="R696" i="25"/>
  <x:c r="A697" i="25"/>
  <x:c r="B697" i="25"/>
  <x:c r="C697" i="25"/>
  <x:c r="D697" i="25"/>
  <x:c r="E697" i="25"/>
  <x:c r="F697" i="25"/>
  <x:c r="G697" i="25"/>
  <x:c r="H697" i="25"/>
  <x:c r="I697" i="25"/>
  <x:c r="J697" i="25"/>
  <x:c r="K697" i="25"/>
  <x:c r="L697" i="25"/>
  <x:c r="M697" i="25"/>
  <x:c r="N697" i="25"/>
  <x:c r="P697" i="25"/>
  <x:c r="Q697" i="25"/>
  <x:c r="R697" i="25"/>
  <x:c r="A698" i="25"/>
  <x:c r="B698" i="25"/>
  <x:c r="C698" i="25"/>
  <x:c r="D698" i="25"/>
  <x:c r="E698" i="25"/>
  <x:c r="F698" i="25"/>
  <x:c r="G698" i="25"/>
  <x:c r="H698" i="25"/>
  <x:c r="I698" i="25"/>
  <x:c r="J698" i="25"/>
  <x:c r="K698" i="25"/>
  <x:c r="L698" i="25"/>
  <x:c r="M698" i="25"/>
  <x:c r="N698" i="25"/>
  <x:c r="P698" i="25"/>
  <x:c r="Q698" i="25"/>
  <x:c r="R698" i="25"/>
  <x:c r="A699" i="25"/>
  <x:c r="B699" i="25"/>
  <x:c r="C699" i="25"/>
  <x:c r="D699" i="25"/>
  <x:c r="E699" i="25"/>
  <x:c r="F699" i="25"/>
  <x:c r="G699" i="25"/>
  <x:c r="H699" i="25"/>
  <x:c r="I699" i="25"/>
  <x:c r="J699" i="25"/>
  <x:c r="K699" i="25"/>
  <x:c r="L699" i="25"/>
  <x:c r="M699" i="25"/>
  <x:c r="N699" i="25"/>
  <x:c r="P699" i="25"/>
  <x:c r="Q699" i="25"/>
  <x:c r="R699" i="25"/>
  <x:c r="A700" i="25"/>
  <x:c r="B700" i="25"/>
  <x:c r="C700" i="25"/>
  <x:c r="D700" i="25"/>
  <x:c r="E700" i="25"/>
  <x:c r="F700" i="25"/>
  <x:c r="G700" i="25"/>
  <x:c r="H700" i="25"/>
  <x:c r="I700" i="25"/>
  <x:c r="J700" i="25"/>
  <x:c r="K700" i="25"/>
  <x:c r="L700" i="25"/>
  <x:c r="M700" i="25"/>
  <x:c r="N700" i="25"/>
  <x:c r="P700" i="25"/>
  <x:c r="Q700" i="25"/>
  <x:c r="R700" i="25"/>
  <x:c r="A701" i="25"/>
  <x:c r="B701" i="25"/>
  <x:c r="C701" i="25"/>
  <x:c r="D701" i="25"/>
  <x:c r="E701" i="25"/>
  <x:c r="F701" i="25"/>
  <x:c r="G701" i="25"/>
  <x:c r="H701" i="25"/>
  <x:c r="I701" i="25"/>
  <x:c r="J701" i="25"/>
  <x:c r="K701" i="25"/>
  <x:c r="L701" i="25"/>
  <x:c r="M701" i="25"/>
  <x:c r="N701" i="25"/>
  <x:c r="P701" i="25"/>
  <x:c r="Q701" i="25"/>
  <x:c r="R701" i="25"/>
  <x:c r="A702" i="25"/>
  <x:c r="B702" i="25"/>
  <x:c r="C702" i="25"/>
  <x:c r="D702" i="25"/>
  <x:c r="E702" i="25"/>
  <x:c r="F702" i="25"/>
  <x:c r="G702" i="25"/>
  <x:c r="H702" i="25"/>
  <x:c r="I702" i="25"/>
  <x:c r="J702" i="25"/>
  <x:c r="K702" i="25"/>
  <x:c r="L702" i="25"/>
  <x:c r="M702" i="25"/>
  <x:c r="N702" i="25"/>
  <x:c r="P702" i="25"/>
  <x:c r="Q702" i="25"/>
  <x:c r="R702" i="25"/>
  <x:c r="A703" i="25"/>
  <x:c r="B703" i="25"/>
  <x:c r="C703" i="25"/>
  <x:c r="D703" i="25"/>
  <x:c r="E703" i="25"/>
  <x:c r="F703" i="25"/>
  <x:c r="G703" i="25"/>
  <x:c r="H703" i="25"/>
  <x:c r="I703" i="25"/>
  <x:c r="J703" i="25"/>
  <x:c r="K703" i="25"/>
  <x:c r="L703" i="25"/>
  <x:c r="M703" i="25"/>
  <x:c r="N703" i="25"/>
  <x:c r="P703" i="25"/>
  <x:c r="Q703" i="25"/>
  <x:c r="R703" i="25"/>
  <x:c r="A704" i="25"/>
  <x:c r="B704" i="25"/>
  <x:c r="C704" i="25"/>
  <x:c r="D704" i="25"/>
  <x:c r="E704" i="25"/>
  <x:c r="F704" i="25"/>
  <x:c r="G704" i="25"/>
  <x:c r="H704" i="25"/>
  <x:c r="I704" i="25"/>
  <x:c r="J704" i="25"/>
  <x:c r="K704" i="25"/>
  <x:c r="L704" i="25"/>
  <x:c r="M704" i="25"/>
  <x:c r="N704" i="25"/>
  <x:c r="P704" i="25"/>
  <x:c r="Q704" i="25"/>
  <x:c r="R704" i="25"/>
  <x:c r="A705" i="25"/>
  <x:c r="B705" i="25"/>
  <x:c r="C705" i="25"/>
  <x:c r="D705" i="25"/>
  <x:c r="E705" i="25"/>
  <x:c r="F705" i="25"/>
  <x:c r="G705" i="25"/>
  <x:c r="H705" i="25"/>
  <x:c r="I705" i="25"/>
  <x:c r="J705" i="25"/>
  <x:c r="K705" i="25"/>
  <x:c r="L705" i="25"/>
  <x:c r="M705" i="25"/>
  <x:c r="N705" i="25"/>
  <x:c r="P705" i="25"/>
  <x:c r="Q705" i="25"/>
  <x:c r="R705" i="25"/>
  <x:c r="A706" i="25"/>
  <x:c r="B706" i="25"/>
  <x:c r="C706" i="25"/>
  <x:c r="D706" i="25"/>
  <x:c r="E706" i="25"/>
  <x:c r="F706" i="25"/>
  <x:c r="G706" i="25"/>
  <x:c r="H706" i="25"/>
  <x:c r="I706" i="25"/>
  <x:c r="J706" i="25"/>
  <x:c r="K706" i="25"/>
  <x:c r="L706" i="25"/>
  <x:c r="M706" i="25"/>
  <x:c r="N706" i="25"/>
  <x:c r="P706" i="25"/>
  <x:c r="Q706" i="25"/>
  <x:c r="R706" i="25"/>
  <x:c r="A707" i="25"/>
  <x:c r="B707" i="25"/>
  <x:c r="C707" i="25"/>
  <x:c r="D707" i="25"/>
  <x:c r="E707" i="25"/>
  <x:c r="F707" i="25"/>
  <x:c r="G707" i="25"/>
  <x:c r="H707" i="25"/>
  <x:c r="I707" i="25"/>
  <x:c r="J707" i="25"/>
  <x:c r="K707" i="25"/>
  <x:c r="L707" i="25"/>
  <x:c r="M707" i="25"/>
  <x:c r="N707" i="25"/>
  <x:c r="P707" i="25"/>
  <x:c r="Q707" i="25"/>
  <x:c r="R707" i="25"/>
  <x:c r="A708" i="25"/>
  <x:c r="B708" i="25"/>
  <x:c r="C708" i="25"/>
  <x:c r="D708" i="25"/>
  <x:c r="E708" i="25"/>
  <x:c r="F708" i="25"/>
  <x:c r="G708" i="25"/>
  <x:c r="H708" i="25"/>
  <x:c r="I708" i="25"/>
  <x:c r="J708" i="25"/>
  <x:c r="K708" i="25"/>
  <x:c r="L708" i="25"/>
  <x:c r="M708" i="25"/>
  <x:c r="N708" i="25"/>
  <x:c r="P708" i="25"/>
  <x:c r="Q708" i="25"/>
  <x:c r="R708" i="25"/>
  <x:c r="A709" i="25"/>
  <x:c r="B709" i="25"/>
  <x:c r="C709" i="25"/>
  <x:c r="D709" i="25"/>
  <x:c r="E709" i="25"/>
  <x:c r="F709" i="25"/>
  <x:c r="G709" i="25"/>
  <x:c r="H709" i="25"/>
  <x:c r="I709" i="25"/>
  <x:c r="J709" i="25"/>
  <x:c r="K709" i="25"/>
  <x:c r="L709" i="25"/>
  <x:c r="M709" i="25"/>
  <x:c r="N709" i="25"/>
  <x:c r="P709" i="25"/>
  <x:c r="Q709" i="25"/>
  <x:c r="R709" i="25"/>
  <x:c r="A710" i="25"/>
  <x:c r="B710" i="25"/>
  <x:c r="C710" i="25"/>
  <x:c r="D710" i="25"/>
  <x:c r="E710" i="25"/>
  <x:c r="F710" i="25"/>
  <x:c r="G710" i="25"/>
  <x:c r="H710" i="25"/>
  <x:c r="I710" i="25"/>
  <x:c r="J710" i="25"/>
  <x:c r="K710" i="25"/>
  <x:c r="L710" i="25"/>
  <x:c r="M710" i="25"/>
  <x:c r="N710" i="25"/>
  <x:c r="P710" i="25"/>
  <x:c r="Q710" i="25"/>
  <x:c r="R710" i="25"/>
  <x:c r="A711" i="25"/>
  <x:c r="B711" i="25"/>
  <x:c r="C711" i="25"/>
  <x:c r="D711" i="25"/>
  <x:c r="E711" i="25"/>
  <x:c r="F711" i="25"/>
  <x:c r="G711" i="25"/>
  <x:c r="H711" i="25"/>
  <x:c r="I711" i="25"/>
  <x:c r="J711" i="25"/>
  <x:c r="K711" i="25"/>
  <x:c r="L711" i="25"/>
  <x:c r="M711" i="25"/>
  <x:c r="N711" i="25"/>
  <x:c r="P711" i="25"/>
  <x:c r="Q711" i="25"/>
  <x:c r="R711" i="25"/>
  <x:c r="A712" i="25"/>
  <x:c r="B712" i="25"/>
  <x:c r="C712" i="25"/>
  <x:c r="D712" i="25"/>
  <x:c r="E712" i="25"/>
  <x:c r="F712" i="25"/>
  <x:c r="G712" i="25"/>
  <x:c r="H712" i="25"/>
  <x:c r="I712" i="25"/>
  <x:c r="J712" i="25"/>
  <x:c r="K712" i="25"/>
  <x:c r="L712" i="25"/>
  <x:c r="M712" i="25"/>
  <x:c r="N712" i="25"/>
  <x:c r="P712" i="25"/>
  <x:c r="Q712" i="25"/>
  <x:c r="R712" i="25"/>
  <x:c r="A713" i="25"/>
  <x:c r="B713" i="25"/>
  <x:c r="C713" i="25"/>
  <x:c r="D713" i="25"/>
  <x:c r="E713" i="25"/>
  <x:c r="F713" i="25"/>
  <x:c r="G713" i="25"/>
  <x:c r="H713" i="25"/>
  <x:c r="I713" i="25"/>
  <x:c r="J713" i="25"/>
  <x:c r="K713" i="25"/>
  <x:c r="L713" i="25"/>
  <x:c r="M713" i="25"/>
  <x:c r="N713" i="25"/>
  <x:c r="P713" i="25"/>
  <x:c r="Q713" i="25"/>
  <x:c r="R713" i="25"/>
  <x:c r="A714" i="25"/>
  <x:c r="B714" i="25"/>
  <x:c r="C714" i="25"/>
  <x:c r="D714" i="25"/>
  <x:c r="E714" i="25"/>
  <x:c r="F714" i="25"/>
  <x:c r="G714" i="25"/>
  <x:c r="H714" i="25"/>
  <x:c r="I714" i="25"/>
  <x:c r="J714" i="25"/>
  <x:c r="K714" i="25"/>
  <x:c r="L714" i="25"/>
  <x:c r="M714" i="25"/>
  <x:c r="N714" i="25"/>
  <x:c r="P714" i="25"/>
  <x:c r="Q714" i="25"/>
  <x:c r="R714" i="25"/>
  <x:c r="A715" i="25"/>
  <x:c r="B715" i="25"/>
  <x:c r="C715" i="25"/>
  <x:c r="D715" i="25"/>
  <x:c r="E715" i="25"/>
  <x:c r="F715" i="25"/>
  <x:c r="G715" i="25"/>
  <x:c r="H715" i="25"/>
  <x:c r="I715" i="25"/>
  <x:c r="J715" i="25"/>
  <x:c r="K715" i="25"/>
  <x:c r="L715" i="25"/>
  <x:c r="M715" i="25"/>
  <x:c r="N715" i="25"/>
  <x:c r="P715" i="25"/>
  <x:c r="Q715" i="25"/>
  <x:c r="R715" i="25"/>
  <x:c r="A716" i="25"/>
  <x:c r="B716" i="25"/>
  <x:c r="C716" i="25"/>
  <x:c r="D716" i="25"/>
  <x:c r="E716" i="25"/>
  <x:c r="F716" i="25"/>
  <x:c r="G716" i="25"/>
  <x:c r="H716" i="25"/>
  <x:c r="I716" i="25"/>
  <x:c r="J716" i="25"/>
  <x:c r="K716" i="25"/>
  <x:c r="L716" i="25"/>
  <x:c r="M716" i="25"/>
  <x:c r="N716" i="25"/>
  <x:c r="P716" i="25"/>
  <x:c r="Q716" i="25"/>
  <x:c r="R716" i="25"/>
  <x:c r="A717" i="25"/>
  <x:c r="B717" i="25"/>
  <x:c r="C717" i="25"/>
  <x:c r="D717" i="25"/>
  <x:c r="E717" i="25"/>
  <x:c r="F717" i="25"/>
  <x:c r="G717" i="25"/>
  <x:c r="H717" i="25"/>
  <x:c r="I717" i="25"/>
  <x:c r="J717" i="25"/>
  <x:c r="K717" i="25"/>
  <x:c r="L717" i="25"/>
  <x:c r="M717" i="25"/>
  <x:c r="N717" i="25"/>
  <x:c r="P717" i="25"/>
  <x:c r="Q717" i="25"/>
  <x:c r="R717" i="25"/>
  <x:c r="A718" i="25"/>
  <x:c r="B718" i="25"/>
  <x:c r="C718" i="25"/>
  <x:c r="D718" i="25"/>
  <x:c r="E718" i="25"/>
  <x:c r="F718" i="25"/>
  <x:c r="G718" i="25"/>
  <x:c r="H718" i="25"/>
  <x:c r="I718" i="25"/>
  <x:c r="J718" i="25"/>
  <x:c r="K718" i="25"/>
  <x:c r="L718" i="25"/>
  <x:c r="M718" i="25"/>
  <x:c r="N718" i="25"/>
  <x:c r="P718" i="25"/>
  <x:c r="Q718" i="25"/>
  <x:c r="R718" i="25"/>
  <x:c r="A719" i="25"/>
  <x:c r="B719" i="25"/>
  <x:c r="C719" i="25"/>
  <x:c r="D719" i="25"/>
  <x:c r="E719" i="25"/>
  <x:c r="F719" i="25"/>
  <x:c r="G719" i="25"/>
  <x:c r="H719" i="25"/>
  <x:c r="I719" i="25"/>
  <x:c r="J719" i="25"/>
  <x:c r="K719" i="25"/>
  <x:c r="L719" i="25"/>
  <x:c r="M719" i="25"/>
  <x:c r="N719" i="25"/>
  <x:c r="P719" i="25"/>
  <x:c r="Q719" i="25"/>
  <x:c r="R719" i="25"/>
  <x:c r="A720" i="25"/>
  <x:c r="B720" i="25"/>
  <x:c r="C720" i="25"/>
  <x:c r="D720" i="25"/>
  <x:c r="E720" i="25"/>
  <x:c r="F720" i="25"/>
  <x:c r="G720" i="25"/>
  <x:c r="H720" i="25"/>
  <x:c r="I720" i="25"/>
  <x:c r="J720" i="25"/>
  <x:c r="K720" i="25"/>
  <x:c r="L720" i="25"/>
  <x:c r="M720" i="25"/>
  <x:c r="N720" i="25"/>
  <x:c r="P720" i="25"/>
  <x:c r="Q720" i="25"/>
  <x:c r="R720" i="25"/>
  <x:c r="A721" i="25"/>
  <x:c r="B721" i="25"/>
  <x:c r="C721" i="25"/>
  <x:c r="D721" i="25"/>
  <x:c r="E721" i="25"/>
  <x:c r="F721" i="25"/>
  <x:c r="G721" i="25"/>
  <x:c r="H721" i="25"/>
  <x:c r="I721" i="25"/>
  <x:c r="J721" i="25"/>
  <x:c r="K721" i="25"/>
  <x:c r="L721" i="25"/>
  <x:c r="M721" i="25"/>
  <x:c r="N721" i="25"/>
  <x:c r="P721" i="25"/>
  <x:c r="Q721" i="25"/>
  <x:c r="R721" i="25"/>
  <x:c r="A722" i="25"/>
  <x:c r="B722" i="25"/>
  <x:c r="C722" i="25"/>
  <x:c r="D722" i="25"/>
  <x:c r="E722" i="25"/>
  <x:c r="F722" i="25"/>
  <x:c r="G722" i="25"/>
  <x:c r="H722" i="25"/>
  <x:c r="I722" i="25"/>
  <x:c r="J722" i="25"/>
  <x:c r="K722" i="25"/>
  <x:c r="L722" i="25"/>
  <x:c r="M722" i="25"/>
  <x:c r="N722" i="25"/>
  <x:c r="P722" i="25"/>
  <x:c r="Q722" i="25"/>
  <x:c r="R722" i="25"/>
  <x:c r="A723" i="25"/>
  <x:c r="B723" i="25"/>
  <x:c r="C723" i="25"/>
  <x:c r="D723" i="25"/>
  <x:c r="E723" i="25"/>
  <x:c r="F723" i="25"/>
  <x:c r="G723" i="25"/>
  <x:c r="H723" i="25"/>
  <x:c r="I723" i="25"/>
  <x:c r="J723" i="25"/>
  <x:c r="K723" i="25"/>
  <x:c r="L723" i="25"/>
  <x:c r="M723" i="25"/>
  <x:c r="N723" i="25"/>
  <x:c r="P723" i="25"/>
  <x:c r="Q723" i="25"/>
  <x:c r="R723" i="25"/>
  <x:c r="A724" i="25"/>
  <x:c r="B724" i="25"/>
  <x:c r="C724" i="25"/>
  <x:c r="D724" i="25"/>
  <x:c r="E724" i="25"/>
  <x:c r="F724" i="25"/>
  <x:c r="G724" i="25"/>
  <x:c r="H724" i="25"/>
  <x:c r="I724" i="25"/>
  <x:c r="J724" i="25"/>
  <x:c r="K724" i="25"/>
  <x:c r="L724" i="25"/>
  <x:c r="M724" i="25"/>
  <x:c r="N724" i="25"/>
  <x:c r="P724" i="25"/>
  <x:c r="Q724" i="25"/>
  <x:c r="R724" i="25"/>
  <x:c r="A725" i="25"/>
  <x:c r="B725" i="25"/>
  <x:c r="C725" i="25"/>
  <x:c r="D725" i="25"/>
  <x:c r="E725" i="25"/>
  <x:c r="F725" i="25"/>
  <x:c r="G725" i="25"/>
  <x:c r="H725" i="25"/>
  <x:c r="I725" i="25"/>
  <x:c r="J725" i="25"/>
  <x:c r="K725" i="25"/>
  <x:c r="L725" i="25"/>
  <x:c r="M725" i="25"/>
  <x:c r="N725" i="25"/>
  <x:c r="P725" i="25"/>
  <x:c r="Q725" i="25"/>
  <x:c r="R725" i="25"/>
  <x:c r="A726" i="25"/>
  <x:c r="B726" i="25"/>
  <x:c r="C726" i="25"/>
  <x:c r="D726" i="25"/>
  <x:c r="E726" i="25"/>
  <x:c r="F726" i="25"/>
  <x:c r="G726" i="25"/>
  <x:c r="H726" i="25"/>
  <x:c r="I726" i="25"/>
  <x:c r="J726" i="25"/>
  <x:c r="K726" i="25"/>
  <x:c r="L726" i="25"/>
  <x:c r="M726" i="25"/>
  <x:c r="N726" i="25"/>
  <x:c r="P726" i="25"/>
  <x:c r="Q726" i="25"/>
  <x:c r="R726" i="25"/>
  <x:c r="A727" i="25"/>
  <x:c r="B727" i="25"/>
  <x:c r="C727" i="25"/>
  <x:c r="D727" i="25"/>
  <x:c r="E727" i="25"/>
  <x:c r="F727" i="25"/>
  <x:c r="G727" i="25"/>
  <x:c r="H727" i="25"/>
  <x:c r="I727" i="25"/>
  <x:c r="J727" i="25"/>
  <x:c r="K727" i="25"/>
  <x:c r="L727" i="25"/>
  <x:c r="M727" i="25"/>
  <x:c r="N727" i="25"/>
  <x:c r="P727" i="25"/>
  <x:c r="Q727" i="25"/>
  <x:c r="R727" i="25"/>
  <x:c r="A728" i="25"/>
  <x:c r="B728" i="25"/>
  <x:c r="C728" i="25"/>
  <x:c r="D728" i="25"/>
  <x:c r="E728" i="25"/>
  <x:c r="F728" i="25"/>
  <x:c r="G728" i="25"/>
  <x:c r="H728" i="25"/>
  <x:c r="I728" i="25"/>
  <x:c r="J728" i="25"/>
  <x:c r="K728" i="25"/>
  <x:c r="L728" i="25"/>
  <x:c r="M728" i="25"/>
  <x:c r="N728" i="25"/>
  <x:c r="P728" i="25"/>
  <x:c r="Q728" i="25"/>
  <x:c r="R728" i="25"/>
  <x:c r="A729" i="25"/>
  <x:c r="B729" i="25"/>
  <x:c r="C729" i="25"/>
  <x:c r="D729" i="25"/>
  <x:c r="E729" i="25"/>
  <x:c r="F729" i="25"/>
  <x:c r="G729" i="25"/>
  <x:c r="H729" i="25"/>
  <x:c r="I729" i="25"/>
  <x:c r="J729" i="25"/>
  <x:c r="K729" i="25"/>
  <x:c r="L729" i="25"/>
  <x:c r="M729" i="25"/>
  <x:c r="N729" i="25"/>
  <x:c r="P729" i="25"/>
  <x:c r="Q729" i="25"/>
  <x:c r="R729" i="25"/>
  <x:c r="A730" i="25"/>
  <x:c r="B730" i="25"/>
  <x:c r="C730" i="25"/>
  <x:c r="D730" i="25"/>
  <x:c r="E730" i="25"/>
  <x:c r="F730" i="25"/>
  <x:c r="G730" i="25"/>
  <x:c r="H730" i="25"/>
  <x:c r="I730" i="25"/>
  <x:c r="J730" i="25"/>
  <x:c r="K730" i="25"/>
  <x:c r="L730" i="25"/>
  <x:c r="M730" i="25"/>
  <x:c r="N730" i="25"/>
  <x:c r="P730" i="25"/>
  <x:c r="Q730" i="25"/>
  <x:c r="R730" i="25"/>
  <x:c r="A731" i="25"/>
  <x:c r="B731" i="25"/>
  <x:c r="C731" i="25"/>
  <x:c r="D731" i="25"/>
  <x:c r="E731" i="25"/>
  <x:c r="F731" i="25"/>
  <x:c r="G731" i="25"/>
  <x:c r="H731" i="25"/>
  <x:c r="I731" i="25"/>
  <x:c r="J731" i="25"/>
  <x:c r="K731" i="25"/>
  <x:c r="L731" i="25"/>
  <x:c r="M731" i="25"/>
  <x:c r="N731" i="25"/>
  <x:c r="P731" i="25"/>
  <x:c r="Q731" i="25"/>
  <x:c r="R731" i="25"/>
  <x:c r="A732" i="25"/>
  <x:c r="B732" i="25"/>
  <x:c r="C732" i="25"/>
  <x:c r="D732" i="25"/>
  <x:c r="E732" i="25"/>
  <x:c r="F732" i="25"/>
  <x:c r="G732" i="25"/>
  <x:c r="H732" i="25"/>
  <x:c r="I732" i="25"/>
  <x:c r="J732" i="25"/>
  <x:c r="K732" i="25"/>
  <x:c r="L732" i="25"/>
  <x:c r="M732" i="25"/>
  <x:c r="N732" i="25"/>
  <x:c r="P732" i="25"/>
  <x:c r="Q732" i="25"/>
  <x:c r="R732" i="25"/>
  <x:c r="A733" i="25"/>
  <x:c r="B733" i="25"/>
  <x:c r="C733" i="25"/>
  <x:c r="D733" i="25"/>
  <x:c r="E733" i="25"/>
  <x:c r="F733" i="25"/>
  <x:c r="G733" i="25"/>
  <x:c r="H733" i="25"/>
  <x:c r="I733" i="25"/>
  <x:c r="J733" i="25"/>
  <x:c r="K733" i="25"/>
  <x:c r="L733" i="25"/>
  <x:c r="M733" i="25"/>
  <x:c r="N733" i="25"/>
  <x:c r="P733" i="25"/>
  <x:c r="Q733" i="25"/>
  <x:c r="R733" i="25"/>
  <x:c r="A734" i="25"/>
  <x:c r="B734" i="25"/>
  <x:c r="C734" i="25"/>
  <x:c r="D734" i="25"/>
  <x:c r="E734" i="25"/>
  <x:c r="F734" i="25"/>
  <x:c r="G734" i="25"/>
  <x:c r="H734" i="25"/>
  <x:c r="I734" i="25"/>
  <x:c r="J734" i="25"/>
  <x:c r="K734" i="25"/>
  <x:c r="L734" i="25"/>
  <x:c r="M734" i="25"/>
  <x:c r="N734" i="25"/>
  <x:c r="P734" i="25"/>
  <x:c r="Q734" i="25"/>
  <x:c r="R734" i="25"/>
  <x:c r="A735" i="25"/>
  <x:c r="B735" i="25"/>
  <x:c r="C735" i="25"/>
  <x:c r="D735" i="25"/>
  <x:c r="E735" i="25"/>
  <x:c r="F735" i="25"/>
  <x:c r="G735" i="25"/>
  <x:c r="H735" i="25"/>
  <x:c r="I735" i="25"/>
  <x:c r="J735" i="25"/>
  <x:c r="K735" i="25"/>
  <x:c r="L735" i="25"/>
  <x:c r="M735" i="25"/>
  <x:c r="N735" i="25"/>
  <x:c r="P735" i="25"/>
  <x:c r="Q735" i="25"/>
  <x:c r="R735" i="25"/>
  <x:c r="A736" i="25"/>
  <x:c r="B736" i="25"/>
  <x:c r="C736" i="25"/>
  <x:c r="D736" i="25"/>
  <x:c r="E736" i="25"/>
  <x:c r="F736" i="25"/>
  <x:c r="G736" i="25"/>
  <x:c r="H736" i="25"/>
  <x:c r="I736" i="25"/>
  <x:c r="J736" i="25"/>
  <x:c r="K736" i="25"/>
  <x:c r="L736" i="25"/>
  <x:c r="M736" i="25"/>
  <x:c r="N736" i="25"/>
  <x:c r="P736" i="25"/>
  <x:c r="Q736" i="25"/>
  <x:c r="R736" i="25"/>
  <x:c r="A737" i="25"/>
  <x:c r="B737" i="25"/>
  <x:c r="C737" i="25"/>
  <x:c r="D737" i="25"/>
  <x:c r="E737" i="25"/>
  <x:c r="F737" i="25"/>
  <x:c r="G737" i="25"/>
  <x:c r="H737" i="25"/>
  <x:c r="I737" i="25"/>
  <x:c r="J737" i="25"/>
  <x:c r="K737" i="25"/>
  <x:c r="L737" i="25"/>
  <x:c r="M737" i="25"/>
  <x:c r="N737" i="25"/>
  <x:c r="P737" i="25"/>
  <x:c r="Q737" i="25"/>
  <x:c r="R737" i="25"/>
  <x:c r="A738" i="25"/>
  <x:c r="B738" i="25"/>
  <x:c r="C738" i="25"/>
  <x:c r="D738" i="25"/>
  <x:c r="E738" i="25"/>
  <x:c r="F738" i="25"/>
  <x:c r="G738" i="25"/>
  <x:c r="H738" i="25"/>
  <x:c r="I738" i="25"/>
  <x:c r="J738" i="25"/>
  <x:c r="K738" i="25"/>
  <x:c r="L738" i="25"/>
  <x:c r="M738" i="25"/>
  <x:c r="N738" i="25"/>
  <x:c r="P738" i="25"/>
  <x:c r="Q738" i="25"/>
  <x:c r="R738" i="25"/>
  <x:c r="A739" i="25"/>
  <x:c r="B739" i="25"/>
  <x:c r="C739" i="25"/>
  <x:c r="D739" i="25"/>
  <x:c r="E739" i="25"/>
  <x:c r="F739" i="25"/>
  <x:c r="G739" i="25"/>
  <x:c r="H739" i="25"/>
  <x:c r="I739" i="25"/>
  <x:c r="J739" i="25"/>
  <x:c r="K739" i="25"/>
  <x:c r="L739" i="25"/>
  <x:c r="M739" i="25"/>
  <x:c r="N739" i="25"/>
  <x:c r="P739" i="25"/>
  <x:c r="Q739" i="25"/>
  <x:c r="R739" i="25"/>
  <x:c r="A740" i="25"/>
  <x:c r="B740" i="25"/>
  <x:c r="C740" i="25"/>
  <x:c r="D740" i="25"/>
  <x:c r="E740" i="25"/>
  <x:c r="F740" i="25"/>
  <x:c r="G740" i="25"/>
  <x:c r="H740" i="25"/>
  <x:c r="I740" i="25"/>
  <x:c r="J740" i="25"/>
  <x:c r="K740" i="25"/>
  <x:c r="L740" i="25"/>
  <x:c r="M740" i="25"/>
  <x:c r="N740" i="25"/>
  <x:c r="P740" i="25"/>
  <x:c r="Q740" i="25"/>
  <x:c r="R740" i="25"/>
  <x:c r="A741" i="25"/>
  <x:c r="B741" i="25"/>
  <x:c r="C741" i="25"/>
  <x:c r="D741" i="25"/>
  <x:c r="E741" i="25"/>
  <x:c r="F741" i="25"/>
  <x:c r="G741" i="25"/>
  <x:c r="H741" i="25"/>
  <x:c r="I741" i="25"/>
  <x:c r="J741" i="25"/>
  <x:c r="K741" i="25"/>
  <x:c r="L741" i="25"/>
  <x:c r="M741" i="25"/>
  <x:c r="N741" i="25"/>
  <x:c r="P741" i="25"/>
  <x:c r="Q741" i="25"/>
  <x:c r="R741" i="25"/>
  <x:c r="A742" i="25"/>
  <x:c r="B742" i="25"/>
  <x:c r="C742" i="25"/>
  <x:c r="D742" i="25"/>
  <x:c r="E742" i="25"/>
  <x:c r="F742" i="25"/>
  <x:c r="G742" i="25"/>
  <x:c r="H742" i="25"/>
  <x:c r="I742" i="25"/>
  <x:c r="J742" i="25"/>
  <x:c r="K742" i="25"/>
  <x:c r="L742" i="25"/>
  <x:c r="M742" i="25"/>
  <x:c r="N742" i="25"/>
  <x:c r="P742" i="25"/>
  <x:c r="Q742" i="25"/>
  <x:c r="R742" i="25"/>
  <x:c r="A743" i="25"/>
  <x:c r="B743" i="25"/>
  <x:c r="C743" i="25"/>
  <x:c r="D743" i="25"/>
  <x:c r="E743" i="25"/>
  <x:c r="F743" i="25"/>
  <x:c r="G743" i="25"/>
  <x:c r="H743" i="25"/>
  <x:c r="I743" i="25"/>
  <x:c r="J743" i="25"/>
  <x:c r="K743" i="25"/>
  <x:c r="L743" i="25"/>
  <x:c r="M743" i="25"/>
  <x:c r="N743" i="25"/>
  <x:c r="P743" i="25"/>
  <x:c r="Q743" i="25"/>
  <x:c r="R743" i="25"/>
  <x:c r="A744" i="25"/>
  <x:c r="B744" i="25"/>
  <x:c r="C744" i="25"/>
  <x:c r="D744" i="25"/>
  <x:c r="E744" i="25"/>
  <x:c r="F744" i="25"/>
  <x:c r="G744" i="25"/>
  <x:c r="H744" i="25"/>
  <x:c r="I744" i="25"/>
  <x:c r="J744" i="25"/>
  <x:c r="K744" i="25"/>
  <x:c r="L744" i="25"/>
  <x:c r="M744" i="25"/>
  <x:c r="N744" i="25"/>
  <x:c r="P744" i="25"/>
  <x:c r="Q744" i="25"/>
  <x:c r="R744" i="25"/>
  <x:c r="A745" i="25"/>
  <x:c r="B745" i="25"/>
  <x:c r="C745" i="25"/>
  <x:c r="D745" i="25"/>
  <x:c r="E745" i="25"/>
  <x:c r="F745" i="25"/>
  <x:c r="G745" i="25"/>
  <x:c r="H745" i="25"/>
  <x:c r="I745" i="25"/>
  <x:c r="J745" i="25"/>
  <x:c r="K745" i="25"/>
  <x:c r="L745" i="25"/>
  <x:c r="M745" i="25"/>
  <x:c r="N745" i="25"/>
  <x:c r="P745" i="25"/>
  <x:c r="Q745" i="25"/>
  <x:c r="R745" i="25"/>
  <x:c r="A746" i="25"/>
  <x:c r="B746" i="25"/>
  <x:c r="C746" i="25"/>
  <x:c r="D746" i="25"/>
  <x:c r="E746" i="25"/>
  <x:c r="F746" i="25"/>
  <x:c r="G746" i="25"/>
  <x:c r="H746" i="25"/>
  <x:c r="I746" i="25"/>
  <x:c r="J746" i="25"/>
  <x:c r="K746" i="25"/>
  <x:c r="L746" i="25"/>
  <x:c r="M746" i="25"/>
  <x:c r="N746" i="25"/>
  <x:c r="P746" i="25"/>
  <x:c r="Q746" i="25"/>
  <x:c r="R746" i="25"/>
  <x:c r="A747" i="25"/>
  <x:c r="B747" i="25"/>
  <x:c r="C747" i="25"/>
  <x:c r="D747" i="25"/>
  <x:c r="E747" i="25"/>
  <x:c r="F747" i="25"/>
  <x:c r="G747" i="25"/>
  <x:c r="H747" i="25"/>
  <x:c r="I747" i="25"/>
  <x:c r="J747" i="25"/>
  <x:c r="K747" i="25"/>
  <x:c r="L747" i="25"/>
  <x:c r="M747" i="25"/>
  <x:c r="N747" i="25"/>
  <x:c r="P747" i="25"/>
  <x:c r="Q747" i="25"/>
  <x:c r="R747" i="25"/>
  <x:c r="A748" i="25"/>
  <x:c r="B748" i="25"/>
  <x:c r="C748" i="25"/>
  <x:c r="D748" i="25"/>
  <x:c r="E748" i="25"/>
  <x:c r="F748" i="25"/>
  <x:c r="G748" i="25"/>
  <x:c r="H748" i="25"/>
  <x:c r="I748" i="25"/>
  <x:c r="J748" i="25"/>
  <x:c r="K748" i="25"/>
  <x:c r="L748" i="25"/>
  <x:c r="M748" i="25"/>
  <x:c r="N748" i="25"/>
  <x:c r="P748" i="25"/>
  <x:c r="Q748" i="25"/>
  <x:c r="R748" i="25"/>
  <x:c r="A749" i="25"/>
  <x:c r="B749" i="25"/>
  <x:c r="C749" i="25"/>
  <x:c r="D749" i="25"/>
  <x:c r="E749" i="25"/>
  <x:c r="F749" i="25"/>
  <x:c r="G749" i="25"/>
  <x:c r="H749" i="25"/>
  <x:c r="I749" i="25"/>
  <x:c r="J749" i="25"/>
  <x:c r="K749" i="25"/>
  <x:c r="L749" i="25"/>
  <x:c r="M749" i="25"/>
  <x:c r="N749" i="25"/>
  <x:c r="P749" i="25"/>
  <x:c r="Q749" i="25"/>
  <x:c r="R749" i="25"/>
  <x:c r="A750" i="25"/>
  <x:c r="B750" i="25"/>
  <x:c r="C750" i="25"/>
  <x:c r="D750" i="25"/>
  <x:c r="E750" i="25"/>
  <x:c r="F750" i="25"/>
  <x:c r="G750" i="25"/>
  <x:c r="H750" i="25"/>
  <x:c r="I750" i="25"/>
  <x:c r="J750" i="25"/>
  <x:c r="K750" i="25"/>
  <x:c r="L750" i="25"/>
  <x:c r="M750" i="25"/>
  <x:c r="N750" i="25"/>
  <x:c r="P750" i="25"/>
  <x:c r="Q750" i="25"/>
  <x:c r="R750" i="25"/>
  <x:c r="A751" i="25"/>
  <x:c r="B751" i="25"/>
  <x:c r="C751" i="25"/>
  <x:c r="D751" i="25"/>
  <x:c r="E751" i="25"/>
  <x:c r="F751" i="25"/>
  <x:c r="G751" i="25"/>
  <x:c r="H751" i="25"/>
  <x:c r="I751" i="25"/>
  <x:c r="J751" i="25"/>
  <x:c r="K751" i="25"/>
  <x:c r="L751" i="25"/>
  <x:c r="M751" i="25"/>
  <x:c r="N751" i="25"/>
  <x:c r="P751" i="25"/>
  <x:c r="Q751" i="25"/>
  <x:c r="R751" i="25"/>
  <x:c r="A752" i="25"/>
  <x:c r="B752" i="25"/>
  <x:c r="C752" i="25"/>
  <x:c r="D752" i="25"/>
  <x:c r="E752" i="25"/>
  <x:c r="F752" i="25"/>
  <x:c r="G752" i="25"/>
  <x:c r="H752" i="25"/>
  <x:c r="I752" i="25"/>
  <x:c r="J752" i="25"/>
  <x:c r="K752" i="25"/>
  <x:c r="L752" i="25"/>
  <x:c r="M752" i="25"/>
  <x:c r="N752" i="25"/>
  <x:c r="P752" i="25"/>
  <x:c r="Q752" i="25"/>
  <x:c r="R752" i="25"/>
  <x:c r="A753" i="25"/>
  <x:c r="B753" i="25"/>
  <x:c r="C753" i="25"/>
  <x:c r="D753" i="25"/>
  <x:c r="E753" i="25"/>
  <x:c r="F753" i="25"/>
  <x:c r="G753" i="25"/>
  <x:c r="H753" i="25"/>
  <x:c r="I753" i="25"/>
  <x:c r="J753" i="25"/>
  <x:c r="K753" i="25"/>
  <x:c r="L753" i="25"/>
  <x:c r="M753" i="25"/>
  <x:c r="N753" i="25"/>
  <x:c r="P753" i="25"/>
  <x:c r="Q753" i="25"/>
  <x:c r="R753" i="25"/>
  <x:c r="A754" i="25"/>
  <x:c r="B754" i="25"/>
  <x:c r="C754" i="25"/>
  <x:c r="D754" i="25"/>
  <x:c r="E754" i="25"/>
  <x:c r="F754" i="25"/>
  <x:c r="G754" i="25"/>
  <x:c r="H754" i="25"/>
  <x:c r="I754" i="25"/>
  <x:c r="J754" i="25"/>
  <x:c r="K754" i="25"/>
  <x:c r="L754" i="25"/>
  <x:c r="M754" i="25"/>
  <x:c r="N754" i="25"/>
  <x:c r="P754" i="25"/>
  <x:c r="Q754" i="25"/>
  <x:c r="R754" i="25"/>
  <x:c r="A755" i="25"/>
  <x:c r="B755" i="25"/>
  <x:c r="C755" i="25"/>
  <x:c r="D755" i="25"/>
  <x:c r="E755" i="25"/>
  <x:c r="F755" i="25"/>
  <x:c r="G755" i="25"/>
  <x:c r="H755" i="25"/>
  <x:c r="I755" i="25"/>
  <x:c r="J755" i="25"/>
  <x:c r="K755" i="25"/>
  <x:c r="L755" i="25"/>
  <x:c r="M755" i="25"/>
  <x:c r="N755" i="25"/>
  <x:c r="P755" i="25"/>
  <x:c r="Q755" i="25"/>
  <x:c r="R755" i="25"/>
  <x:c r="A756" i="25"/>
  <x:c r="B756" i="25"/>
  <x:c r="C756" i="25"/>
  <x:c r="D756" i="25"/>
  <x:c r="E756" i="25"/>
  <x:c r="F756" i="25"/>
  <x:c r="G756" i="25"/>
  <x:c r="H756" i="25"/>
  <x:c r="I756" i="25"/>
  <x:c r="J756" i="25"/>
  <x:c r="K756" i="25"/>
  <x:c r="L756" i="25"/>
  <x:c r="M756" i="25"/>
  <x:c r="N756" i="25"/>
  <x:c r="P756" i="25"/>
  <x:c r="Q756" i="25"/>
  <x:c r="R756" i="25"/>
  <x:c r="A757" i="25"/>
  <x:c r="B757" i="25"/>
  <x:c r="C757" i="25"/>
  <x:c r="D757" i="25"/>
  <x:c r="E757" i="25"/>
  <x:c r="F757" i="25"/>
  <x:c r="G757" i="25"/>
  <x:c r="H757" i="25"/>
  <x:c r="I757" i="25"/>
  <x:c r="J757" i="25"/>
  <x:c r="K757" i="25"/>
  <x:c r="L757" i="25"/>
  <x:c r="M757" i="25"/>
  <x:c r="N757" i="25"/>
  <x:c r="P757" i="25"/>
  <x:c r="Q757" i="25"/>
  <x:c r="R757" i="25"/>
  <x:c r="A758" i="25"/>
  <x:c r="B758" i="25"/>
  <x:c r="C758" i="25"/>
  <x:c r="D758" i="25"/>
  <x:c r="E758" i="25"/>
  <x:c r="F758" i="25"/>
  <x:c r="G758" i="25"/>
  <x:c r="H758" i="25"/>
  <x:c r="I758" i="25"/>
  <x:c r="J758" i="25"/>
  <x:c r="K758" i="25"/>
  <x:c r="L758" i="25"/>
  <x:c r="M758" i="25"/>
  <x:c r="N758" i="25"/>
  <x:c r="P758" i="25"/>
  <x:c r="Q758" i="25"/>
  <x:c r="R758" i="25"/>
  <x:c r="A759" i="25"/>
  <x:c r="B759" i="25"/>
  <x:c r="C759" i="25"/>
  <x:c r="D759" i="25"/>
  <x:c r="E759" i="25"/>
  <x:c r="F759" i="25"/>
  <x:c r="G759" i="25"/>
  <x:c r="H759" i="25"/>
  <x:c r="I759" i="25"/>
  <x:c r="J759" i="25"/>
  <x:c r="K759" i="25"/>
  <x:c r="L759" i="25"/>
  <x:c r="M759" i="25"/>
  <x:c r="N759" i="25"/>
  <x:c r="P759" i="25"/>
  <x:c r="Q759" i="25"/>
  <x:c r="R759" i="25"/>
  <x:c r="A760" i="25"/>
  <x:c r="B760" i="25"/>
  <x:c r="C760" i="25"/>
  <x:c r="D760" i="25"/>
  <x:c r="E760" i="25"/>
  <x:c r="F760" i="25"/>
  <x:c r="G760" i="25"/>
  <x:c r="H760" i="25"/>
  <x:c r="I760" i="25"/>
  <x:c r="J760" i="25"/>
  <x:c r="K760" i="25"/>
  <x:c r="L760" i="25"/>
  <x:c r="M760" i="25"/>
  <x:c r="N760" i="25"/>
  <x:c r="P760" i="25"/>
  <x:c r="Q760" i="25"/>
  <x:c r="R760" i="25"/>
  <x:c r="A761" i="25"/>
  <x:c r="B761" i="25"/>
  <x:c r="C761" i="25"/>
  <x:c r="D761" i="25"/>
  <x:c r="E761" i="25"/>
  <x:c r="F761" i="25"/>
  <x:c r="G761" i="25"/>
  <x:c r="H761" i="25"/>
  <x:c r="I761" i="25"/>
  <x:c r="J761" i="25"/>
  <x:c r="K761" i="25"/>
  <x:c r="L761" i="25"/>
  <x:c r="M761" i="25"/>
  <x:c r="N761" i="25"/>
  <x:c r="P761" i="25"/>
  <x:c r="Q761" i="25"/>
  <x:c r="R761" i="25"/>
  <x:c r="A762" i="25"/>
  <x:c r="B762" i="25"/>
  <x:c r="C762" i="25"/>
  <x:c r="D762" i="25"/>
  <x:c r="E762" i="25"/>
  <x:c r="F762" i="25"/>
  <x:c r="G762" i="25"/>
  <x:c r="H762" i="25"/>
  <x:c r="I762" i="25"/>
  <x:c r="J762" i="25"/>
  <x:c r="K762" i="25"/>
  <x:c r="L762" i="25"/>
  <x:c r="M762" i="25"/>
  <x:c r="N762" i="25"/>
  <x:c r="P762" i="25"/>
  <x:c r="Q762" i="25"/>
  <x:c r="R762" i="25"/>
  <x:c r="A763" i="25"/>
  <x:c r="B763" i="25"/>
  <x:c r="C763" i="25"/>
  <x:c r="D763" i="25"/>
  <x:c r="E763" i="25"/>
  <x:c r="F763" i="25"/>
  <x:c r="G763" i="25"/>
  <x:c r="H763" i="25"/>
  <x:c r="I763" i="25"/>
  <x:c r="J763" i="25"/>
  <x:c r="K763" i="25"/>
  <x:c r="L763" i="25"/>
  <x:c r="M763" i="25"/>
  <x:c r="N763" i="25"/>
  <x:c r="P763" i="25"/>
  <x:c r="Q763" i="25"/>
  <x:c r="R763" i="25"/>
  <x:c r="A764" i="25"/>
  <x:c r="B764" i="25"/>
  <x:c r="C764" i="25"/>
  <x:c r="D764" i="25"/>
  <x:c r="E764" i="25"/>
  <x:c r="F764" i="25"/>
  <x:c r="G764" i="25"/>
  <x:c r="H764" i="25"/>
  <x:c r="I764" i="25"/>
  <x:c r="J764" i="25"/>
  <x:c r="K764" i="25"/>
  <x:c r="L764" i="25"/>
  <x:c r="M764" i="25"/>
  <x:c r="N764" i="25"/>
  <x:c r="P764" i="25"/>
  <x:c r="Q764" i="25"/>
  <x:c r="R764" i="25"/>
  <x:c r="A765" i="25"/>
  <x:c r="B765" i="25"/>
  <x:c r="C765" i="25"/>
  <x:c r="D765" i="25"/>
  <x:c r="E765" i="25"/>
  <x:c r="F765" i="25"/>
  <x:c r="G765" i="25"/>
  <x:c r="H765" i="25"/>
  <x:c r="I765" i="25"/>
  <x:c r="J765" i="25"/>
  <x:c r="K765" i="25"/>
  <x:c r="L765" i="25"/>
  <x:c r="M765" i="25"/>
  <x:c r="N765" i="25"/>
  <x:c r="P765" i="25"/>
  <x:c r="Q765" i="25"/>
  <x:c r="R765" i="25"/>
  <x:c r="A766" i="25"/>
  <x:c r="B766" i="25"/>
  <x:c r="C766" i="25"/>
  <x:c r="D766" i="25"/>
  <x:c r="E766" i="25"/>
  <x:c r="F766" i="25"/>
  <x:c r="G766" i="25"/>
  <x:c r="H766" i="25"/>
  <x:c r="I766" i="25"/>
  <x:c r="J766" i="25"/>
  <x:c r="K766" i="25"/>
  <x:c r="L766" i="25"/>
  <x:c r="M766" i="25"/>
  <x:c r="N766" i="25"/>
  <x:c r="P766" i="25"/>
  <x:c r="Q766" i="25"/>
  <x:c r="R766" i="25"/>
  <x:c r="A767" i="25"/>
  <x:c r="B767" i="25"/>
  <x:c r="C767" i="25"/>
  <x:c r="D767" i="25"/>
  <x:c r="E767" i="25"/>
  <x:c r="F767" i="25"/>
  <x:c r="G767" i="25"/>
  <x:c r="H767" i="25"/>
  <x:c r="I767" i="25"/>
  <x:c r="J767" i="25"/>
  <x:c r="K767" i="25"/>
  <x:c r="L767" i="25"/>
  <x:c r="M767" i="25"/>
  <x:c r="N767" i="25"/>
  <x:c r="P767" i="25"/>
  <x:c r="Q767" i="25"/>
  <x:c r="R767" i="25"/>
  <x:c r="A768" i="25"/>
  <x:c r="B768" i="25"/>
  <x:c r="C768" i="25"/>
  <x:c r="D768" i="25"/>
  <x:c r="E768" i="25"/>
  <x:c r="F768" i="25"/>
  <x:c r="G768" i="25"/>
  <x:c r="H768" i="25"/>
  <x:c r="I768" i="25"/>
  <x:c r="J768" i="25"/>
  <x:c r="K768" i="25"/>
  <x:c r="L768" i="25"/>
  <x:c r="M768" i="25"/>
  <x:c r="N768" i="25"/>
  <x:c r="P768" i="25"/>
  <x:c r="Q768" i="25"/>
  <x:c r="R768" i="25"/>
  <x:c r="A769" i="25"/>
  <x:c r="B769" i="25"/>
  <x:c r="C769" i="25"/>
  <x:c r="D769" i="25"/>
  <x:c r="E769" i="25"/>
  <x:c r="F769" i="25"/>
  <x:c r="G769" i="25"/>
  <x:c r="H769" i="25"/>
  <x:c r="I769" i="25"/>
  <x:c r="J769" i="25"/>
  <x:c r="K769" i="25"/>
  <x:c r="L769" i="25"/>
  <x:c r="M769" i="25"/>
  <x:c r="N769" i="25"/>
  <x:c r="P769" i="25"/>
  <x:c r="Q769" i="25"/>
  <x:c r="R769" i="25"/>
  <x:c r="A770" i="25"/>
  <x:c r="B770" i="25"/>
  <x:c r="C770" i="25"/>
  <x:c r="D770" i="25"/>
  <x:c r="E770" i="25"/>
  <x:c r="F770" i="25"/>
  <x:c r="G770" i="25"/>
  <x:c r="H770" i="25"/>
  <x:c r="I770" i="25"/>
  <x:c r="J770" i="25"/>
  <x:c r="K770" i="25"/>
  <x:c r="L770" i="25"/>
  <x:c r="M770" i="25"/>
  <x:c r="N770" i="25"/>
  <x:c r="P770" i="25"/>
  <x:c r="Q770" i="25"/>
  <x:c r="R770" i="25"/>
  <x:c r="A771" i="25"/>
  <x:c r="B771" i="25"/>
  <x:c r="C771" i="25"/>
  <x:c r="D771" i="25"/>
  <x:c r="E771" i="25"/>
  <x:c r="F771" i="25"/>
  <x:c r="G771" i="25"/>
  <x:c r="H771" i="25"/>
  <x:c r="I771" i="25"/>
  <x:c r="J771" i="25"/>
  <x:c r="K771" i="25"/>
  <x:c r="L771" i="25"/>
  <x:c r="M771" i="25"/>
  <x:c r="N771" i="25"/>
  <x:c r="P771" i="25"/>
  <x:c r="Q771" i="25"/>
  <x:c r="R771" i="25"/>
  <x:c r="A772" i="25"/>
  <x:c r="B772" i="25"/>
  <x:c r="C772" i="25"/>
  <x:c r="D772" i="25"/>
  <x:c r="E772" i="25"/>
  <x:c r="F772" i="25"/>
  <x:c r="G772" i="25"/>
  <x:c r="H772" i="25"/>
  <x:c r="I772" i="25"/>
  <x:c r="J772" i="25"/>
  <x:c r="K772" i="25"/>
  <x:c r="L772" i="25"/>
  <x:c r="M772" i="25"/>
  <x:c r="N772" i="25"/>
  <x:c r="P772" i="25"/>
  <x:c r="Q772" i="25"/>
  <x:c r="R772" i="25"/>
  <x:c r="A773" i="25"/>
  <x:c r="B773" i="25"/>
  <x:c r="C773" i="25"/>
  <x:c r="D773" i="25"/>
  <x:c r="E773" i="25"/>
  <x:c r="F773" i="25"/>
  <x:c r="G773" i="25"/>
  <x:c r="H773" i="25"/>
  <x:c r="I773" i="25"/>
  <x:c r="J773" i="25"/>
  <x:c r="K773" i="25"/>
  <x:c r="L773" i="25"/>
  <x:c r="M773" i="25"/>
  <x:c r="N773" i="25"/>
  <x:c r="P773" i="25"/>
  <x:c r="Q773" i="25"/>
  <x:c r="R773" i="25"/>
  <x:c r="A774" i="25"/>
  <x:c r="B774" i="25"/>
  <x:c r="C774" i="25"/>
  <x:c r="D774" i="25"/>
  <x:c r="E774" i="25"/>
  <x:c r="F774" i="25"/>
  <x:c r="G774" i="25"/>
  <x:c r="H774" i="25"/>
  <x:c r="I774" i="25"/>
  <x:c r="J774" i="25"/>
  <x:c r="K774" i="25"/>
  <x:c r="L774" i="25"/>
  <x:c r="M774" i="25"/>
  <x:c r="N774" i="25"/>
  <x:c r="P774" i="25"/>
  <x:c r="Q774" i="25"/>
  <x:c r="R774" i="25"/>
  <x:c r="A775" i="25"/>
  <x:c r="B775" i="25"/>
  <x:c r="C775" i="25"/>
  <x:c r="D775" i="25"/>
  <x:c r="E775" i="25"/>
  <x:c r="F775" i="25"/>
  <x:c r="G775" i="25"/>
  <x:c r="H775" i="25"/>
  <x:c r="I775" i="25"/>
  <x:c r="J775" i="25"/>
  <x:c r="K775" i="25"/>
  <x:c r="L775" i="25"/>
  <x:c r="M775" i="25"/>
  <x:c r="N775" i="25"/>
  <x:c r="P775" i="25"/>
  <x:c r="Q775" i="25"/>
  <x:c r="R775" i="25"/>
  <x:c r="A776" i="25"/>
  <x:c r="B776" i="25"/>
  <x:c r="C776" i="25"/>
  <x:c r="D776" i="25"/>
  <x:c r="E776" i="25"/>
  <x:c r="F776" i="25"/>
  <x:c r="G776" i="25"/>
  <x:c r="H776" i="25"/>
  <x:c r="I776" i="25"/>
  <x:c r="J776" i="25"/>
  <x:c r="K776" i="25"/>
  <x:c r="L776" i="25"/>
  <x:c r="M776" i="25"/>
  <x:c r="N776" i="25"/>
  <x:c r="P776" i="25"/>
  <x:c r="Q776" i="25"/>
  <x:c r="R776" i="25"/>
  <x:c r="A777" i="25"/>
  <x:c r="B777" i="25"/>
  <x:c r="C777" i="25"/>
  <x:c r="D777" i="25"/>
  <x:c r="E777" i="25"/>
  <x:c r="F777" i="25"/>
  <x:c r="G777" i="25"/>
  <x:c r="H777" i="25"/>
  <x:c r="I777" i="25"/>
  <x:c r="J777" i="25"/>
  <x:c r="K777" i="25"/>
  <x:c r="L777" i="25"/>
  <x:c r="M777" i="25"/>
  <x:c r="N777" i="25"/>
  <x:c r="P777" i="25"/>
  <x:c r="Q777" i="25"/>
  <x:c r="R777" i="25"/>
  <x:c r="A778" i="25"/>
  <x:c r="B778" i="25"/>
  <x:c r="C778" i="25"/>
  <x:c r="D778" i="25"/>
  <x:c r="E778" i="25"/>
  <x:c r="F778" i="25"/>
  <x:c r="G778" i="25"/>
  <x:c r="H778" i="25"/>
  <x:c r="I778" i="25"/>
  <x:c r="J778" i="25"/>
  <x:c r="K778" i="25"/>
  <x:c r="L778" i="25"/>
  <x:c r="M778" i="25"/>
  <x:c r="N778" i="25"/>
  <x:c r="P778" i="25"/>
  <x:c r="Q778" i="25"/>
  <x:c r="R778" i="25"/>
  <x:c r="A779" i="25"/>
  <x:c r="B779" i="25"/>
  <x:c r="C779" i="25"/>
  <x:c r="D779" i="25"/>
  <x:c r="E779" i="25"/>
  <x:c r="F779" i="25"/>
  <x:c r="G779" i="25"/>
  <x:c r="H779" i="25"/>
  <x:c r="I779" i="25"/>
  <x:c r="J779" i="25"/>
  <x:c r="K779" i="25"/>
  <x:c r="L779" i="25"/>
  <x:c r="M779" i="25"/>
  <x:c r="N779" i="25"/>
  <x:c r="P779" i="25"/>
  <x:c r="Q779" i="25"/>
  <x:c r="R779" i="25"/>
  <x:c r="A780" i="25"/>
  <x:c r="B780" i="25"/>
  <x:c r="C780" i="25"/>
  <x:c r="D780" i="25"/>
  <x:c r="E780" i="25"/>
  <x:c r="F780" i="25"/>
  <x:c r="G780" i="25"/>
  <x:c r="H780" i="25"/>
  <x:c r="I780" i="25"/>
  <x:c r="J780" i="25"/>
  <x:c r="K780" i="25"/>
  <x:c r="L780" i="25"/>
  <x:c r="M780" i="25"/>
  <x:c r="N780" i="25"/>
  <x:c r="P780" i="25"/>
  <x:c r="Q780" i="25"/>
  <x:c r="R780" i="25"/>
  <x:c r="A781" i="25"/>
  <x:c r="B781" i="25"/>
  <x:c r="C781" i="25"/>
  <x:c r="D781" i="25"/>
  <x:c r="E781" i="25"/>
  <x:c r="F781" i="25"/>
  <x:c r="G781" i="25"/>
  <x:c r="H781" i="25"/>
  <x:c r="I781" i="25"/>
  <x:c r="J781" i="25"/>
  <x:c r="K781" i="25"/>
  <x:c r="L781" i="25"/>
  <x:c r="M781" i="25"/>
  <x:c r="N781" i="25"/>
  <x:c r="P781" i="25"/>
  <x:c r="Q781" i="25"/>
  <x:c r="R781" i="25"/>
  <x:c r="A782" i="25"/>
  <x:c r="B782" i="25"/>
  <x:c r="C782" i="25"/>
  <x:c r="D782" i="25"/>
  <x:c r="E782" i="25"/>
  <x:c r="F782" i="25"/>
  <x:c r="G782" i="25"/>
  <x:c r="H782" i="25"/>
  <x:c r="I782" i="25"/>
  <x:c r="J782" i="25"/>
  <x:c r="K782" i="25"/>
  <x:c r="L782" i="25"/>
  <x:c r="M782" i="25"/>
  <x:c r="N782" i="25"/>
  <x:c r="P782" i="25"/>
  <x:c r="Q782" i="25"/>
  <x:c r="R782" i="25"/>
  <x:c r="A783" i="25"/>
  <x:c r="B783" i="25"/>
  <x:c r="C783" i="25"/>
  <x:c r="D783" i="25"/>
  <x:c r="E783" i="25"/>
  <x:c r="F783" i="25"/>
  <x:c r="G783" i="25"/>
  <x:c r="H783" i="25"/>
  <x:c r="I783" i="25"/>
  <x:c r="J783" i="25"/>
  <x:c r="K783" i="25"/>
  <x:c r="L783" i="25"/>
  <x:c r="M783" i="25"/>
  <x:c r="N783" i="25"/>
  <x:c r="P783" i="25"/>
  <x:c r="Q783" i="25"/>
  <x:c r="R783" i="25"/>
  <x:c r="A784" i="25"/>
  <x:c r="B784" i="25"/>
  <x:c r="C784" i="25"/>
  <x:c r="D784" i="25"/>
  <x:c r="E784" i="25"/>
  <x:c r="F784" i="25"/>
  <x:c r="G784" i="25"/>
  <x:c r="H784" i="25"/>
  <x:c r="I784" i="25"/>
  <x:c r="J784" i="25"/>
  <x:c r="K784" i="25"/>
  <x:c r="L784" i="25"/>
  <x:c r="M784" i="25"/>
  <x:c r="N784" i="25"/>
  <x:c r="P784" i="25"/>
  <x:c r="Q784" i="25"/>
  <x:c r="R784" i="25"/>
  <x:c r="A785" i="25"/>
  <x:c r="B785" i="25"/>
  <x:c r="C785" i="25"/>
  <x:c r="D785" i="25"/>
  <x:c r="E785" i="25"/>
  <x:c r="F785" i="25"/>
  <x:c r="G785" i="25"/>
  <x:c r="H785" i="25"/>
  <x:c r="I785" i="25"/>
  <x:c r="J785" i="25"/>
  <x:c r="K785" i="25"/>
  <x:c r="L785" i="25"/>
  <x:c r="M785" i="25"/>
  <x:c r="N785" i="25"/>
  <x:c r="P785" i="25"/>
  <x:c r="Q785" i="25"/>
  <x:c r="R785" i="25"/>
  <x:c r="A786" i="25"/>
  <x:c r="B786" i="25"/>
  <x:c r="C786" i="25"/>
  <x:c r="D786" i="25"/>
  <x:c r="E786" i="25"/>
  <x:c r="F786" i="25"/>
  <x:c r="G786" i="25"/>
  <x:c r="H786" i="25"/>
  <x:c r="I786" i="25"/>
  <x:c r="J786" i="25"/>
  <x:c r="K786" i="25"/>
  <x:c r="L786" i="25"/>
  <x:c r="M786" i="25"/>
  <x:c r="N786" i="25"/>
  <x:c r="P786" i="25"/>
  <x:c r="Q786" i="25"/>
  <x:c r="R786" i="25"/>
  <x:c r="A787" i="25"/>
  <x:c r="B787" i="25"/>
  <x:c r="C787" i="25"/>
  <x:c r="D787" i="25"/>
  <x:c r="E787" i="25"/>
  <x:c r="F787" i="25"/>
  <x:c r="G787" i="25"/>
  <x:c r="H787" i="25"/>
  <x:c r="I787" i="25"/>
  <x:c r="J787" i="25"/>
  <x:c r="K787" i="25"/>
  <x:c r="L787" i="25"/>
  <x:c r="M787" i="25"/>
  <x:c r="N787" i="25"/>
  <x:c r="P787" i="25"/>
  <x:c r="Q787" i="25"/>
  <x:c r="R787" i="25"/>
  <x:c r="A788" i="25"/>
  <x:c r="B788" i="25"/>
  <x:c r="C788" i="25"/>
  <x:c r="D788" i="25"/>
  <x:c r="E788" i="25"/>
  <x:c r="F788" i="25"/>
  <x:c r="G788" i="25"/>
  <x:c r="H788" i="25"/>
  <x:c r="I788" i="25"/>
  <x:c r="J788" i="25"/>
  <x:c r="K788" i="25"/>
  <x:c r="L788" i="25"/>
  <x:c r="M788" i="25"/>
  <x:c r="N788" i="25"/>
  <x:c r="P788" i="25"/>
  <x:c r="Q788" i="25"/>
  <x:c r="R788" i="25"/>
  <x:c r="A789" i="25"/>
  <x:c r="B789" i="25"/>
  <x:c r="C789" i="25"/>
  <x:c r="D789" i="25"/>
  <x:c r="E789" i="25"/>
  <x:c r="F789" i="25"/>
  <x:c r="G789" i="25"/>
  <x:c r="H789" i="25"/>
  <x:c r="I789" i="25"/>
  <x:c r="J789" i="25"/>
  <x:c r="K789" i="25"/>
  <x:c r="L789" i="25"/>
  <x:c r="M789" i="25"/>
  <x:c r="N789" i="25"/>
  <x:c r="P789" i="25"/>
  <x:c r="Q789" i="25"/>
  <x:c r="R789" i="25"/>
  <x:c r="A790" i="25"/>
  <x:c r="B790" i="25"/>
  <x:c r="C790" i="25"/>
  <x:c r="D790" i="25"/>
  <x:c r="E790" i="25"/>
  <x:c r="F790" i="25"/>
  <x:c r="G790" i="25"/>
  <x:c r="H790" i="25"/>
  <x:c r="I790" i="25"/>
  <x:c r="J790" i="25"/>
  <x:c r="K790" i="25"/>
  <x:c r="L790" i="25"/>
  <x:c r="M790" i="25"/>
  <x:c r="N790" i="25"/>
  <x:c r="P790" i="25"/>
  <x:c r="Q790" i="25"/>
  <x:c r="R790" i="25"/>
  <x:c r="A791" i="25"/>
  <x:c r="B791" i="25"/>
  <x:c r="C791" i="25"/>
  <x:c r="D791" i="25"/>
  <x:c r="E791" i="25"/>
  <x:c r="F791" i="25"/>
  <x:c r="G791" i="25"/>
  <x:c r="H791" i="25"/>
  <x:c r="I791" i="25"/>
  <x:c r="J791" i="25"/>
  <x:c r="K791" i="25"/>
  <x:c r="L791" i="25"/>
  <x:c r="M791" i="25"/>
  <x:c r="N791" i="25"/>
  <x:c r="P791" i="25"/>
  <x:c r="Q791" i="25"/>
  <x:c r="R791" i="25"/>
  <x:c r="A792" i="25"/>
  <x:c r="B792" i="25"/>
  <x:c r="C792" i="25"/>
  <x:c r="D792" i="25"/>
  <x:c r="E792" i="25"/>
  <x:c r="F792" i="25"/>
  <x:c r="G792" i="25"/>
  <x:c r="H792" i="25"/>
  <x:c r="I792" i="25"/>
  <x:c r="J792" i="25"/>
  <x:c r="K792" i="25"/>
  <x:c r="L792" i="25"/>
  <x:c r="M792" i="25"/>
  <x:c r="N792" i="25"/>
  <x:c r="P792" i="25"/>
  <x:c r="Q792" i="25"/>
  <x:c r="R792" i="25"/>
  <x:c r="A793" i="25"/>
  <x:c r="B793" i="25"/>
  <x:c r="C793" i="25"/>
  <x:c r="D793" i="25"/>
  <x:c r="E793" i="25"/>
  <x:c r="F793" i="25"/>
  <x:c r="G793" i="25"/>
  <x:c r="H793" i="25"/>
  <x:c r="I793" i="25"/>
  <x:c r="J793" i="25"/>
  <x:c r="K793" i="25"/>
  <x:c r="L793" i="25"/>
  <x:c r="M793" i="25"/>
  <x:c r="N793" i="25"/>
  <x:c r="P793" i="25"/>
  <x:c r="Q793" i="25"/>
  <x:c r="R793" i="25"/>
  <x:c r="A794" i="25"/>
  <x:c r="B794" i="25"/>
  <x:c r="C794" i="25"/>
  <x:c r="D794" i="25"/>
  <x:c r="E794" i="25"/>
  <x:c r="F794" i="25"/>
  <x:c r="G794" i="25"/>
  <x:c r="H794" i="25"/>
  <x:c r="I794" i="25"/>
  <x:c r="J794" i="25"/>
  <x:c r="K794" i="25"/>
  <x:c r="L794" i="25"/>
  <x:c r="M794" i="25"/>
  <x:c r="N794" i="25"/>
  <x:c r="P794" i="25"/>
  <x:c r="Q794" i="25"/>
  <x:c r="R794" i="25"/>
  <x:c r="A795" i="25"/>
  <x:c r="B795" i="25"/>
  <x:c r="C795" i="25"/>
  <x:c r="D795" i="25"/>
  <x:c r="E795" i="25"/>
  <x:c r="F795" i="25"/>
  <x:c r="G795" i="25"/>
  <x:c r="H795" i="25"/>
  <x:c r="I795" i="25"/>
  <x:c r="J795" i="25"/>
  <x:c r="K795" i="25"/>
  <x:c r="L795" i="25"/>
  <x:c r="M795" i="25"/>
  <x:c r="N795" i="25"/>
  <x:c r="P795" i="25"/>
  <x:c r="Q795" i="25"/>
  <x:c r="R795" i="25"/>
  <x:c r="A796" i="25"/>
  <x:c r="B796" i="25"/>
  <x:c r="C796" i="25"/>
  <x:c r="D796" i="25"/>
  <x:c r="E796" i="25"/>
  <x:c r="F796" i="25"/>
  <x:c r="G796" i="25"/>
  <x:c r="H796" i="25"/>
  <x:c r="I796" i="25"/>
  <x:c r="J796" i="25"/>
  <x:c r="K796" i="25"/>
  <x:c r="L796" i="25"/>
  <x:c r="M796" i="25"/>
  <x:c r="N796" i="25"/>
  <x:c r="P796" i="25"/>
  <x:c r="Q796" i="25"/>
  <x:c r="R796" i="25"/>
  <x:c r="A797" i="25"/>
  <x:c r="B797" i="25"/>
  <x:c r="C797" i="25"/>
  <x:c r="D797" i="25"/>
  <x:c r="E797" i="25"/>
  <x:c r="F797" i="25"/>
  <x:c r="G797" i="25"/>
  <x:c r="H797" i="25"/>
  <x:c r="I797" i="25"/>
  <x:c r="J797" i="25"/>
  <x:c r="K797" i="25"/>
  <x:c r="L797" i="25"/>
  <x:c r="M797" i="25"/>
  <x:c r="N797" i="25"/>
  <x:c r="P797" i="25"/>
  <x:c r="Q797" i="25"/>
  <x:c r="R797" i="25"/>
  <x:c r="A798" i="25"/>
  <x:c r="B798" i="25"/>
  <x:c r="C798" i="25"/>
  <x:c r="D798" i="25"/>
  <x:c r="E798" i="25"/>
  <x:c r="F798" i="25"/>
  <x:c r="G798" i="25"/>
  <x:c r="H798" i="25"/>
  <x:c r="I798" i="25"/>
  <x:c r="J798" i="25"/>
  <x:c r="K798" i="25"/>
  <x:c r="L798" i="25"/>
  <x:c r="M798" i="25"/>
  <x:c r="N798" i="25"/>
  <x:c r="P798" i="25"/>
  <x:c r="Q798" i="25"/>
  <x:c r="R798" i="25"/>
  <x:c r="A799" i="25"/>
  <x:c r="B799" i="25"/>
  <x:c r="C799" i="25"/>
  <x:c r="D799" i="25"/>
  <x:c r="E799" i="25"/>
  <x:c r="F799" i="25"/>
  <x:c r="G799" i="25"/>
  <x:c r="H799" i="25"/>
  <x:c r="I799" i="25"/>
  <x:c r="J799" i="25"/>
  <x:c r="K799" i="25"/>
  <x:c r="L799" i="25"/>
  <x:c r="M799" i="25"/>
  <x:c r="N799" i="25"/>
  <x:c r="P799" i="25"/>
  <x:c r="Q799" i="25"/>
  <x:c r="R799" i="25"/>
  <x:c r="A800" i="25"/>
  <x:c r="B800" i="25"/>
  <x:c r="C800" i="25"/>
  <x:c r="D800" i="25"/>
  <x:c r="E800" i="25"/>
  <x:c r="F800" i="25"/>
  <x:c r="G800" i="25"/>
  <x:c r="H800" i="25"/>
  <x:c r="I800" i="25"/>
  <x:c r="J800" i="25"/>
  <x:c r="K800" i="25"/>
  <x:c r="L800" i="25"/>
  <x:c r="M800" i="25"/>
  <x:c r="N800" i="25"/>
  <x:c r="P800" i="25"/>
  <x:c r="Q800" i="25"/>
  <x:c r="R800" i="25"/>
  <x:c r="A801" i="25"/>
  <x:c r="B801" i="25"/>
  <x:c r="C801" i="25"/>
  <x:c r="D801" i="25"/>
  <x:c r="E801" i="25"/>
  <x:c r="F801" i="25"/>
  <x:c r="G801" i="25"/>
  <x:c r="H801" i="25"/>
  <x:c r="I801" i="25"/>
  <x:c r="J801" i="25"/>
  <x:c r="K801" i="25"/>
  <x:c r="L801" i="25"/>
  <x:c r="M801" i="25"/>
  <x:c r="N801" i="25"/>
  <x:c r="P801" i="25"/>
  <x:c r="Q801" i="25"/>
  <x:c r="R801" i="25"/>
  <x:c r="A802" i="25"/>
  <x:c r="B802" i="25"/>
  <x:c r="C802" i="25"/>
  <x:c r="D802" i="25"/>
  <x:c r="E802" i="25"/>
  <x:c r="F802" i="25"/>
  <x:c r="G802" i="25"/>
  <x:c r="H802" i="25"/>
  <x:c r="I802" i="25"/>
  <x:c r="J802" i="25"/>
  <x:c r="K802" i="25"/>
  <x:c r="L802" i="25"/>
  <x:c r="M802" i="25"/>
  <x:c r="N802" i="25"/>
  <x:c r="P802" i="25"/>
  <x:c r="Q802" i="25"/>
  <x:c r="R802" i="25"/>
  <x:c r="A803" i="25"/>
  <x:c r="B803" i="25"/>
  <x:c r="C803" i="25"/>
  <x:c r="D803" i="25"/>
  <x:c r="E803" i="25"/>
  <x:c r="F803" i="25"/>
  <x:c r="G803" i="25"/>
  <x:c r="H803" i="25"/>
  <x:c r="I803" i="25"/>
  <x:c r="J803" i="25"/>
  <x:c r="K803" i="25"/>
  <x:c r="L803" i="25"/>
  <x:c r="M803" i="25"/>
  <x:c r="N803" i="25"/>
  <x:c r="P803" i="25"/>
  <x:c r="Q803" i="25"/>
  <x:c r="R803" i="25"/>
  <x:c r="A804" i="25"/>
  <x:c r="B804" i="25"/>
  <x:c r="C804" i="25"/>
  <x:c r="D804" i="25"/>
  <x:c r="E804" i="25"/>
  <x:c r="F804" i="25"/>
  <x:c r="G804" i="25"/>
  <x:c r="H804" i="25"/>
  <x:c r="I804" i="25"/>
  <x:c r="J804" i="25"/>
  <x:c r="K804" i="25"/>
  <x:c r="L804" i="25"/>
  <x:c r="M804" i="25"/>
  <x:c r="N804" i="25"/>
  <x:c r="P804" i="25"/>
  <x:c r="Q804" i="25"/>
  <x:c r="R804" i="25"/>
  <x:c r="A805" i="25"/>
  <x:c r="B805" i="25"/>
  <x:c r="C805" i="25"/>
  <x:c r="D805" i="25"/>
  <x:c r="E805" i="25"/>
  <x:c r="F805" i="25"/>
  <x:c r="G805" i="25"/>
  <x:c r="H805" i="25"/>
  <x:c r="I805" i="25"/>
  <x:c r="J805" i="25"/>
  <x:c r="K805" i="25"/>
  <x:c r="L805" i="25"/>
  <x:c r="M805" i="25"/>
  <x:c r="N805" i="25"/>
  <x:c r="P805" i="25"/>
  <x:c r="Q805" i="25"/>
  <x:c r="R805" i="25"/>
  <x:c r="A806" i="25"/>
  <x:c r="B806" i="25"/>
  <x:c r="C806" i="25"/>
  <x:c r="D806" i="25"/>
  <x:c r="E806" i="25"/>
  <x:c r="F806" i="25"/>
  <x:c r="G806" i="25"/>
  <x:c r="H806" i="25"/>
  <x:c r="I806" i="25"/>
  <x:c r="J806" i="25"/>
  <x:c r="K806" i="25"/>
  <x:c r="L806" i="25"/>
  <x:c r="M806" i="25"/>
  <x:c r="N806" i="25"/>
  <x:c r="P806" i="25"/>
  <x:c r="Q806" i="25"/>
  <x:c r="R806" i="25"/>
  <x:c r="A807" i="25"/>
  <x:c r="B807" i="25"/>
  <x:c r="C807" i="25"/>
  <x:c r="D807" i="25"/>
  <x:c r="E807" i="25"/>
  <x:c r="F807" i="25"/>
  <x:c r="G807" i="25"/>
  <x:c r="H807" i="25"/>
  <x:c r="I807" i="25"/>
  <x:c r="J807" i="25"/>
  <x:c r="K807" i="25"/>
  <x:c r="L807" i="25"/>
  <x:c r="M807" i="25"/>
  <x:c r="N807" i="25"/>
  <x:c r="P807" i="25"/>
  <x:c r="Q807" i="25"/>
  <x:c r="R807" i="25"/>
  <x:c r="A808" i="25"/>
  <x:c r="B808" i="25"/>
  <x:c r="C808" i="25"/>
  <x:c r="D808" i="25"/>
  <x:c r="E808" i="25"/>
  <x:c r="F808" i="25"/>
  <x:c r="G808" i="25"/>
  <x:c r="H808" i="25"/>
  <x:c r="I808" i="25"/>
  <x:c r="J808" i="25"/>
  <x:c r="K808" i="25"/>
  <x:c r="L808" i="25"/>
  <x:c r="M808" i="25"/>
  <x:c r="N808" i="25"/>
  <x:c r="P808" i="25"/>
  <x:c r="Q808" i="25"/>
  <x:c r="R808" i="25"/>
  <x:c r="A809" i="25"/>
  <x:c r="B809" i="25"/>
  <x:c r="C809" i="25"/>
  <x:c r="D809" i="25"/>
  <x:c r="E809" i="25"/>
  <x:c r="F809" i="25"/>
  <x:c r="G809" i="25"/>
  <x:c r="H809" i="25"/>
  <x:c r="I809" i="25"/>
  <x:c r="J809" i="25"/>
  <x:c r="K809" i="25"/>
  <x:c r="L809" i="25"/>
  <x:c r="M809" i="25"/>
  <x:c r="N809" i="25"/>
  <x:c r="P809" i="25"/>
  <x:c r="Q809" i="25"/>
  <x:c r="R809" i="25"/>
  <x:c r="A810" i="25"/>
  <x:c r="B810" i="25"/>
  <x:c r="C810" i="25"/>
  <x:c r="D810" i="25"/>
  <x:c r="E810" i="25"/>
  <x:c r="F810" i="25"/>
  <x:c r="G810" i="25"/>
  <x:c r="H810" i="25"/>
  <x:c r="I810" i="25"/>
  <x:c r="J810" i="25"/>
  <x:c r="K810" i="25"/>
  <x:c r="L810" i="25"/>
  <x:c r="M810" i="25"/>
  <x:c r="N810" i="25"/>
  <x:c r="P810" i="25"/>
  <x:c r="Q810" i="25"/>
  <x:c r="R810" i="25"/>
  <x:c r="A811" i="25"/>
  <x:c r="B811" i="25"/>
  <x:c r="C811" i="25"/>
  <x:c r="D811" i="25"/>
  <x:c r="E811" i="25"/>
  <x:c r="F811" i="25"/>
  <x:c r="G811" i="25"/>
  <x:c r="H811" i="25"/>
  <x:c r="I811" i="25"/>
  <x:c r="J811" i="25"/>
  <x:c r="K811" i="25"/>
  <x:c r="L811" i="25"/>
  <x:c r="M811" i="25"/>
  <x:c r="N811" i="25"/>
  <x:c r="P811" i="25"/>
  <x:c r="Q811" i="25"/>
  <x:c r="R811" i="25"/>
  <x:c r="A812" i="25"/>
  <x:c r="B812" i="25"/>
  <x:c r="C812" i="25"/>
  <x:c r="D812" i="25"/>
  <x:c r="E812" i="25"/>
  <x:c r="F812" i="25"/>
  <x:c r="G812" i="25"/>
  <x:c r="H812" i="25"/>
  <x:c r="I812" i="25"/>
  <x:c r="J812" i="25"/>
  <x:c r="K812" i="25"/>
  <x:c r="L812" i="25"/>
  <x:c r="M812" i="25"/>
  <x:c r="N812" i="25"/>
  <x:c r="P812" i="25"/>
  <x:c r="Q812" i="25"/>
  <x:c r="R812" i="25"/>
  <x:c r="A813" i="25"/>
  <x:c r="B813" i="25"/>
  <x:c r="C813" i="25"/>
  <x:c r="D813" i="25"/>
  <x:c r="E813" i="25"/>
  <x:c r="F813" i="25"/>
  <x:c r="G813" i="25"/>
  <x:c r="H813" i="25"/>
  <x:c r="I813" i="25"/>
  <x:c r="J813" i="25"/>
  <x:c r="K813" i="25"/>
  <x:c r="L813" i="25"/>
  <x:c r="M813" i="25"/>
  <x:c r="N813" i="25"/>
  <x:c r="P813" i="25"/>
  <x:c r="Q813" i="25"/>
  <x:c r="R813" i="25"/>
  <x:c r="A814" i="25"/>
  <x:c r="B814" i="25"/>
  <x:c r="C814" i="25"/>
  <x:c r="D814" i="25"/>
  <x:c r="E814" i="25"/>
  <x:c r="F814" i="25"/>
  <x:c r="G814" i="25"/>
  <x:c r="H814" i="25"/>
  <x:c r="I814" i="25"/>
  <x:c r="J814" i="25"/>
  <x:c r="K814" i="25"/>
  <x:c r="L814" i="25"/>
  <x:c r="M814" i="25"/>
  <x:c r="N814" i="25"/>
  <x:c r="P814" i="25"/>
  <x:c r="Q814" i="25"/>
  <x:c r="R814" i="25"/>
  <x:c r="A815" i="25"/>
  <x:c r="B815" i="25"/>
  <x:c r="C815" i="25"/>
  <x:c r="D815" i="25"/>
  <x:c r="E815" i="25"/>
  <x:c r="F815" i="25"/>
  <x:c r="G815" i="25"/>
  <x:c r="H815" i="25"/>
  <x:c r="I815" i="25"/>
  <x:c r="J815" i="25"/>
  <x:c r="K815" i="25"/>
  <x:c r="L815" i="25"/>
  <x:c r="M815" i="25"/>
  <x:c r="N815" i="25"/>
  <x:c r="P815" i="25"/>
  <x:c r="Q815" i="25"/>
  <x:c r="R815" i="25"/>
  <x:c r="A816" i="25"/>
  <x:c r="B816" i="25"/>
  <x:c r="C816" i="25"/>
  <x:c r="D816" i="25"/>
  <x:c r="E816" i="25"/>
  <x:c r="F816" i="25"/>
  <x:c r="G816" i="25"/>
  <x:c r="H816" i="25"/>
  <x:c r="I816" i="25"/>
  <x:c r="J816" i="25"/>
  <x:c r="K816" i="25"/>
  <x:c r="L816" i="25"/>
  <x:c r="M816" i="25"/>
  <x:c r="N816" i="25"/>
  <x:c r="P816" i="25"/>
  <x:c r="Q816" i="25"/>
  <x:c r="R816" i="25"/>
  <x:c r="A817" i="25"/>
  <x:c r="B817" i="25"/>
  <x:c r="C817" i="25"/>
  <x:c r="D817" i="25"/>
  <x:c r="E817" i="25"/>
  <x:c r="F817" i="25"/>
  <x:c r="G817" i="25"/>
  <x:c r="H817" i="25"/>
  <x:c r="I817" i="25"/>
  <x:c r="J817" i="25"/>
  <x:c r="K817" i="25"/>
  <x:c r="L817" i="25"/>
  <x:c r="M817" i="25"/>
  <x:c r="N817" i="25"/>
  <x:c r="P817" i="25"/>
  <x:c r="Q817" i="25"/>
  <x:c r="R817" i="25"/>
  <x:c r="A818" i="25"/>
  <x:c r="B818" i="25"/>
  <x:c r="C818" i="25"/>
  <x:c r="D818" i="25"/>
  <x:c r="E818" i="25"/>
  <x:c r="F818" i="25"/>
  <x:c r="G818" i="25"/>
  <x:c r="H818" i="25"/>
  <x:c r="I818" i="25"/>
  <x:c r="J818" i="25"/>
  <x:c r="K818" i="25"/>
  <x:c r="L818" i="25"/>
  <x:c r="M818" i="25"/>
  <x:c r="N818" i="25"/>
  <x:c r="P818" i="25"/>
  <x:c r="Q818" i="25"/>
  <x:c r="R818" i="25"/>
  <x:c r="A819" i="25"/>
  <x:c r="B819" i="25"/>
  <x:c r="C819" i="25"/>
  <x:c r="D819" i="25"/>
  <x:c r="E819" i="25"/>
  <x:c r="F819" i="25"/>
  <x:c r="G819" i="25"/>
  <x:c r="H819" i="25"/>
  <x:c r="I819" i="25"/>
  <x:c r="J819" i="25"/>
  <x:c r="K819" i="25"/>
  <x:c r="L819" i="25"/>
  <x:c r="M819" i="25"/>
  <x:c r="N819" i="25"/>
  <x:c r="P819" i="25"/>
  <x:c r="Q819" i="25"/>
  <x:c r="R819" i="25"/>
  <x:c r="A820" i="25"/>
  <x:c r="B820" i="25"/>
  <x:c r="C820" i="25"/>
  <x:c r="D820" i="25"/>
  <x:c r="E820" i="25"/>
  <x:c r="F820" i="25"/>
  <x:c r="G820" i="25"/>
  <x:c r="H820" i="25"/>
  <x:c r="I820" i="25"/>
  <x:c r="J820" i="25"/>
  <x:c r="K820" i="25"/>
  <x:c r="L820" i="25"/>
  <x:c r="M820" i="25"/>
  <x:c r="N820" i="25"/>
  <x:c r="P820" i="25"/>
  <x:c r="Q820" i="25"/>
  <x:c r="R820" i="25"/>
  <x:c r="A821" i="25"/>
  <x:c r="B821" i="25"/>
  <x:c r="C821" i="25"/>
  <x:c r="D821" i="25"/>
  <x:c r="E821" i="25"/>
  <x:c r="F821" i="25"/>
  <x:c r="G821" i="25"/>
  <x:c r="H821" i="25"/>
  <x:c r="I821" i="25"/>
  <x:c r="J821" i="25"/>
  <x:c r="K821" i="25"/>
  <x:c r="L821" i="25"/>
  <x:c r="M821" i="25"/>
  <x:c r="N821" i="25"/>
  <x:c r="P821" i="25"/>
  <x:c r="Q821" i="25"/>
  <x:c r="R821" i="25"/>
  <x:c r="A822" i="25"/>
  <x:c r="B822" i="25"/>
  <x:c r="C822" i="25"/>
  <x:c r="D822" i="25"/>
  <x:c r="E822" i="25"/>
  <x:c r="F822" i="25"/>
  <x:c r="G822" i="25"/>
  <x:c r="H822" i="25"/>
  <x:c r="I822" i="25"/>
  <x:c r="J822" i="25"/>
  <x:c r="K822" i="25"/>
  <x:c r="L822" i="25"/>
  <x:c r="M822" i="25"/>
  <x:c r="N822" i="25"/>
  <x:c r="P822" i="25"/>
  <x:c r="Q822" i="25"/>
  <x:c r="R822" i="25"/>
  <x:c r="A823" i="25"/>
  <x:c r="B823" i="25"/>
  <x:c r="C823" i="25"/>
  <x:c r="D823" i="25"/>
  <x:c r="E823" i="25"/>
  <x:c r="F823" i="25"/>
  <x:c r="G823" i="25"/>
  <x:c r="H823" i="25"/>
  <x:c r="I823" i="25"/>
  <x:c r="J823" i="25"/>
  <x:c r="K823" i="25"/>
  <x:c r="L823" i="25"/>
  <x:c r="M823" i="25"/>
  <x:c r="N823" i="25"/>
  <x:c r="P823" i="25"/>
  <x:c r="Q823" i="25"/>
  <x:c r="R823" i="25"/>
  <x:c r="A824" i="25"/>
  <x:c r="B824" i="25"/>
  <x:c r="C824" i="25"/>
  <x:c r="D824" i="25"/>
  <x:c r="E824" i="25"/>
  <x:c r="F824" i="25"/>
  <x:c r="G824" i="25"/>
  <x:c r="H824" i="25"/>
  <x:c r="I824" i="25"/>
  <x:c r="J824" i="25"/>
  <x:c r="K824" i="25"/>
  <x:c r="L824" i="25"/>
  <x:c r="M824" i="25"/>
  <x:c r="N824" i="25"/>
  <x:c r="P824" i="25"/>
  <x:c r="Q824" i="25"/>
  <x:c r="R824" i="25"/>
  <x:c r="A825" i="25"/>
  <x:c r="B825" i="25"/>
  <x:c r="C825" i="25"/>
  <x:c r="D825" i="25"/>
  <x:c r="E825" i="25"/>
  <x:c r="F825" i="25"/>
  <x:c r="G825" i="25"/>
  <x:c r="H825" i="25"/>
  <x:c r="I825" i="25"/>
  <x:c r="J825" i="25"/>
  <x:c r="K825" i="25"/>
  <x:c r="L825" i="25"/>
  <x:c r="M825" i="25"/>
  <x:c r="N825" i="25"/>
  <x:c r="P825" i="25"/>
  <x:c r="Q825" i="25"/>
  <x:c r="R825" i="25"/>
  <x:c r="A826" i="25"/>
  <x:c r="B826" i="25"/>
  <x:c r="C826" i="25"/>
  <x:c r="D826" i="25"/>
  <x:c r="E826" i="25"/>
  <x:c r="F826" i="25"/>
  <x:c r="G826" i="25"/>
  <x:c r="H826" i="25"/>
  <x:c r="I826" i="25"/>
  <x:c r="J826" i="25"/>
  <x:c r="K826" i="25"/>
  <x:c r="L826" i="25"/>
  <x:c r="M826" i="25"/>
  <x:c r="N826" i="25"/>
  <x:c r="P826" i="25"/>
  <x:c r="Q826" i="25"/>
  <x:c r="R826" i="25"/>
  <x:c r="A827" i="25"/>
  <x:c r="B827" i="25"/>
  <x:c r="C827" i="25"/>
  <x:c r="D827" i="25"/>
  <x:c r="E827" i="25"/>
  <x:c r="F827" i="25"/>
  <x:c r="G827" i="25"/>
  <x:c r="H827" i="25"/>
  <x:c r="I827" i="25"/>
  <x:c r="J827" i="25"/>
  <x:c r="K827" i="25"/>
  <x:c r="L827" i="25"/>
  <x:c r="M827" i="25"/>
  <x:c r="N827" i="25"/>
  <x:c r="P827" i="25"/>
  <x:c r="Q827" i="25"/>
  <x:c r="R827" i="25"/>
  <x:c r="A828" i="25"/>
  <x:c r="B828" i="25"/>
  <x:c r="C828" i="25"/>
  <x:c r="D828" i="25"/>
  <x:c r="E828" i="25"/>
  <x:c r="F828" i="25"/>
  <x:c r="G828" i="25"/>
  <x:c r="H828" i="25"/>
  <x:c r="I828" i="25"/>
  <x:c r="J828" i="25"/>
  <x:c r="K828" i="25"/>
  <x:c r="L828" i="25"/>
  <x:c r="M828" i="25"/>
  <x:c r="N828" i="25"/>
  <x:c r="P828" i="25"/>
  <x:c r="Q828" i="25"/>
  <x:c r="R828" i="25"/>
  <x:c r="A829" i="25"/>
  <x:c r="B829" i="25"/>
  <x:c r="C829" i="25"/>
  <x:c r="D829" i="25"/>
  <x:c r="E829" i="25"/>
  <x:c r="F829" i="25"/>
  <x:c r="G829" i="25"/>
  <x:c r="H829" i="25"/>
  <x:c r="I829" i="25"/>
  <x:c r="J829" i="25"/>
  <x:c r="K829" i="25"/>
  <x:c r="L829" i="25"/>
  <x:c r="M829" i="25"/>
  <x:c r="N829" i="25"/>
  <x:c r="P829" i="25"/>
  <x:c r="Q829" i="25"/>
  <x:c r="R829" i="25"/>
  <x:c r="A830" i="25"/>
  <x:c r="B830" i="25"/>
  <x:c r="C830" i="25"/>
  <x:c r="D830" i="25"/>
  <x:c r="E830" i="25"/>
  <x:c r="F830" i="25"/>
  <x:c r="G830" i="25"/>
  <x:c r="H830" i="25"/>
  <x:c r="I830" i="25"/>
  <x:c r="J830" i="25"/>
  <x:c r="K830" i="25"/>
  <x:c r="L830" i="25"/>
  <x:c r="M830" i="25"/>
  <x:c r="N830" i="25"/>
  <x:c r="P830" i="25"/>
  <x:c r="Q830" i="25"/>
  <x:c r="R830" i="25"/>
  <x:c r="A831" i="25"/>
  <x:c r="B831" i="25"/>
  <x:c r="C831" i="25"/>
  <x:c r="D831" i="25"/>
  <x:c r="E831" i="25"/>
  <x:c r="F831" i="25"/>
  <x:c r="G831" i="25"/>
  <x:c r="H831" i="25"/>
  <x:c r="I831" i="25"/>
  <x:c r="J831" i="25"/>
  <x:c r="K831" i="25"/>
  <x:c r="L831" i="25"/>
  <x:c r="M831" i="25"/>
  <x:c r="N831" i="25"/>
  <x:c r="P831" i="25"/>
  <x:c r="Q831" i="25"/>
  <x:c r="R831" i="25"/>
  <x:c r="A832" i="25"/>
  <x:c r="B832" i="25"/>
  <x:c r="C832" i="25"/>
  <x:c r="D832" i="25"/>
  <x:c r="E832" i="25"/>
  <x:c r="F832" i="25"/>
  <x:c r="G832" i="25"/>
  <x:c r="H832" i="25"/>
  <x:c r="I832" i="25"/>
  <x:c r="J832" i="25"/>
  <x:c r="K832" i="25"/>
  <x:c r="L832" i="25"/>
  <x:c r="M832" i="25"/>
  <x:c r="N832" i="25"/>
  <x:c r="P832" i="25"/>
  <x:c r="Q832" i="25"/>
  <x:c r="R832" i="25"/>
  <x:c r="A833" i="25"/>
  <x:c r="B833" i="25"/>
  <x:c r="C833" i="25"/>
  <x:c r="D833" i="25"/>
  <x:c r="E833" i="25"/>
  <x:c r="F833" i="25"/>
  <x:c r="G833" i="25"/>
  <x:c r="H833" i="25"/>
  <x:c r="I833" i="25"/>
  <x:c r="J833" i="25"/>
  <x:c r="K833" i="25"/>
  <x:c r="L833" i="25"/>
  <x:c r="M833" i="25"/>
  <x:c r="N833" i="25"/>
  <x:c r="P833" i="25"/>
  <x:c r="Q833" i="25"/>
  <x:c r="R833" i="25"/>
  <x:c r="A834" i="25"/>
  <x:c r="B834" i="25"/>
  <x:c r="C834" i="25"/>
  <x:c r="D834" i="25"/>
  <x:c r="E834" i="25"/>
  <x:c r="F834" i="25"/>
  <x:c r="G834" i="25"/>
  <x:c r="H834" i="25"/>
  <x:c r="I834" i="25"/>
  <x:c r="J834" i="25"/>
  <x:c r="K834" i="25"/>
  <x:c r="L834" i="25"/>
  <x:c r="M834" i="25"/>
  <x:c r="N834" i="25"/>
  <x:c r="P834" i="25"/>
  <x:c r="Q834" i="25"/>
  <x:c r="R834" i="25"/>
  <x:c r="A835" i="25"/>
  <x:c r="B835" i="25"/>
  <x:c r="C835" i="25"/>
  <x:c r="D835" i="25"/>
  <x:c r="E835" i="25"/>
  <x:c r="F835" i="25"/>
  <x:c r="G835" i="25"/>
  <x:c r="H835" i="25"/>
  <x:c r="I835" i="25"/>
  <x:c r="J835" i="25"/>
  <x:c r="K835" i="25"/>
  <x:c r="L835" i="25"/>
  <x:c r="M835" i="25"/>
  <x:c r="N835" i="25"/>
  <x:c r="P835" i="25"/>
  <x:c r="Q835" i="25"/>
  <x:c r="R835" i="25"/>
  <x:c r="A836" i="25"/>
  <x:c r="B836" i="25"/>
  <x:c r="C836" i="25"/>
  <x:c r="D836" i="25"/>
  <x:c r="E836" i="25"/>
  <x:c r="F836" i="25"/>
  <x:c r="G836" i="25"/>
  <x:c r="H836" i="25"/>
  <x:c r="I836" i="25"/>
  <x:c r="J836" i="25"/>
  <x:c r="K836" i="25"/>
  <x:c r="L836" i="25"/>
  <x:c r="M836" i="25"/>
  <x:c r="N836" i="25"/>
  <x:c r="P836" i="25"/>
  <x:c r="Q836" i="25"/>
  <x:c r="R836" i="25"/>
  <x:c r="A837" i="25"/>
  <x:c r="B837" i="25"/>
  <x:c r="C837" i="25"/>
  <x:c r="D837" i="25"/>
  <x:c r="E837" i="25"/>
  <x:c r="F837" i="25"/>
  <x:c r="G837" i="25"/>
  <x:c r="H837" i="25"/>
  <x:c r="I837" i="25"/>
  <x:c r="J837" i="25"/>
  <x:c r="K837" i="25"/>
  <x:c r="L837" i="25"/>
  <x:c r="M837" i="25"/>
  <x:c r="N837" i="25"/>
  <x:c r="P837" i="25"/>
  <x:c r="Q837" i="25"/>
  <x:c r="R837" i="25"/>
  <x:c r="A838" i="25"/>
  <x:c r="B838" i="25"/>
  <x:c r="C838" i="25"/>
  <x:c r="D838" i="25"/>
  <x:c r="E838" i="25"/>
  <x:c r="F838" i="25"/>
  <x:c r="G838" i="25"/>
  <x:c r="H838" i="25"/>
  <x:c r="I838" i="25"/>
  <x:c r="J838" i="25"/>
  <x:c r="K838" i="25"/>
  <x:c r="L838" i="25"/>
  <x:c r="M838" i="25"/>
  <x:c r="N838" i="25"/>
  <x:c r="P838" i="25"/>
  <x:c r="Q838" i="25"/>
  <x:c r="R838" i="25"/>
  <x:c r="A839" i="25"/>
  <x:c r="B839" i="25"/>
  <x:c r="C839" i="25"/>
  <x:c r="D839" i="25"/>
  <x:c r="E839" i="25"/>
  <x:c r="F839" i="25"/>
  <x:c r="G839" i="25"/>
  <x:c r="H839" i="25"/>
  <x:c r="I839" i="25"/>
  <x:c r="J839" i="25"/>
  <x:c r="K839" i="25"/>
  <x:c r="L839" i="25"/>
  <x:c r="M839" i="25"/>
  <x:c r="N839" i="25"/>
  <x:c r="P839" i="25"/>
  <x:c r="Q839" i="25"/>
  <x:c r="R839" i="25"/>
  <x:c r="A840" i="25"/>
  <x:c r="B840" i="25"/>
  <x:c r="C840" i="25"/>
  <x:c r="D840" i="25"/>
  <x:c r="E840" i="25"/>
  <x:c r="F840" i="25"/>
  <x:c r="G840" i="25"/>
  <x:c r="H840" i="25"/>
  <x:c r="I840" i="25"/>
  <x:c r="J840" i="25"/>
  <x:c r="K840" i="25"/>
  <x:c r="L840" i="25"/>
  <x:c r="M840" i="25"/>
  <x:c r="N840" i="25"/>
  <x:c r="P840" i="25"/>
  <x:c r="Q840" i="25"/>
  <x:c r="R840" i="25"/>
  <x:c r="A841" i="25"/>
  <x:c r="B841" i="25"/>
  <x:c r="C841" i="25"/>
  <x:c r="D841" i="25"/>
  <x:c r="E841" i="25"/>
  <x:c r="F841" i="25"/>
  <x:c r="G841" i="25"/>
  <x:c r="H841" i="25"/>
  <x:c r="I841" i="25"/>
  <x:c r="J841" i="25"/>
  <x:c r="K841" i="25"/>
  <x:c r="L841" i="25"/>
  <x:c r="M841" i="25"/>
  <x:c r="N841" i="25"/>
  <x:c r="P841" i="25"/>
  <x:c r="Q841" i="25"/>
  <x:c r="R841" i="25"/>
  <x:c r="A842" i="25"/>
  <x:c r="B842" i="25"/>
  <x:c r="C842" i="25"/>
  <x:c r="D842" i="25"/>
  <x:c r="E842" i="25"/>
  <x:c r="F842" i="25"/>
  <x:c r="G842" i="25"/>
  <x:c r="H842" i="25"/>
  <x:c r="I842" i="25"/>
  <x:c r="J842" i="25"/>
  <x:c r="K842" i="25"/>
  <x:c r="L842" i="25"/>
  <x:c r="M842" i="25"/>
  <x:c r="N842" i="25"/>
  <x:c r="P842" i="25"/>
  <x:c r="Q842" i="25"/>
  <x:c r="R842" i="25"/>
  <x:c r="A843" i="25"/>
  <x:c r="B843" i="25"/>
  <x:c r="C843" i="25"/>
  <x:c r="D843" i="25"/>
  <x:c r="E843" i="25"/>
  <x:c r="F843" i="25"/>
  <x:c r="G843" i="25"/>
  <x:c r="H843" i="25"/>
  <x:c r="I843" i="25"/>
  <x:c r="J843" i="25"/>
  <x:c r="K843" i="25"/>
  <x:c r="L843" i="25"/>
  <x:c r="M843" i="25"/>
  <x:c r="N843" i="25"/>
  <x:c r="P843" i="25"/>
  <x:c r="Q843" i="25"/>
  <x:c r="R843" i="25"/>
  <x:c r="A844" i="25"/>
  <x:c r="B844" i="25"/>
  <x:c r="C844" i="25"/>
  <x:c r="D844" i="25"/>
  <x:c r="E844" i="25"/>
  <x:c r="F844" i="25"/>
  <x:c r="G844" i="25"/>
  <x:c r="H844" i="25"/>
  <x:c r="I844" i="25"/>
  <x:c r="J844" i="25"/>
  <x:c r="K844" i="25"/>
  <x:c r="L844" i="25"/>
  <x:c r="M844" i="25"/>
  <x:c r="N844" i="25"/>
  <x:c r="P844" i="25"/>
  <x:c r="Q844" i="25"/>
  <x:c r="R844" i="25"/>
  <x:c r="A845" i="25"/>
  <x:c r="B845" i="25"/>
  <x:c r="C845" i="25"/>
  <x:c r="D845" i="25"/>
  <x:c r="E845" i="25"/>
  <x:c r="F845" i="25"/>
  <x:c r="G845" i="25"/>
  <x:c r="H845" i="25"/>
  <x:c r="I845" i="25"/>
  <x:c r="J845" i="25"/>
  <x:c r="K845" i="25"/>
  <x:c r="L845" i="25"/>
  <x:c r="M845" i="25"/>
  <x:c r="N845" i="25"/>
  <x:c r="P845" i="25"/>
  <x:c r="Q845" i="25"/>
  <x:c r="R845" i="25"/>
  <x:c r="A846" i="25"/>
  <x:c r="B846" i="25"/>
  <x:c r="C846" i="25"/>
  <x:c r="D846" i="25"/>
  <x:c r="E846" i="25"/>
  <x:c r="F846" i="25"/>
  <x:c r="G846" i="25"/>
  <x:c r="H846" i="25"/>
  <x:c r="I846" i="25"/>
  <x:c r="J846" i="25"/>
  <x:c r="K846" i="25"/>
  <x:c r="L846" i="25"/>
  <x:c r="M846" i="25"/>
  <x:c r="N846" i="25"/>
  <x:c r="P846" i="25"/>
  <x:c r="Q846" i="25"/>
  <x:c r="R846" i="25"/>
  <x:c r="A847" i="25"/>
  <x:c r="B847" i="25"/>
  <x:c r="C847" i="25"/>
  <x:c r="D847" i="25"/>
  <x:c r="E847" i="25"/>
  <x:c r="F847" i="25"/>
  <x:c r="G847" i="25"/>
  <x:c r="H847" i="25"/>
  <x:c r="I847" i="25"/>
  <x:c r="J847" i="25"/>
  <x:c r="K847" i="25"/>
  <x:c r="L847" i="25"/>
  <x:c r="M847" i="25"/>
  <x:c r="N847" i="25"/>
  <x:c r="P847" i="25"/>
  <x:c r="Q847" i="25"/>
  <x:c r="R847" i="25"/>
  <x:c r="A848" i="25"/>
  <x:c r="B848" i="25"/>
  <x:c r="C848" i="25"/>
  <x:c r="D848" i="25"/>
  <x:c r="E848" i="25"/>
  <x:c r="F848" i="25"/>
  <x:c r="G848" i="25"/>
  <x:c r="H848" i="25"/>
  <x:c r="I848" i="25"/>
  <x:c r="J848" i="25"/>
  <x:c r="K848" i="25"/>
  <x:c r="L848" i="25"/>
  <x:c r="M848" i="25"/>
  <x:c r="N848" i="25"/>
  <x:c r="P848" i="25"/>
  <x:c r="Q848" i="25"/>
  <x:c r="R848" i="25"/>
  <x:c r="A849" i="25"/>
  <x:c r="B849" i="25"/>
  <x:c r="C849" i="25"/>
  <x:c r="D849" i="25"/>
  <x:c r="E849" i="25"/>
  <x:c r="F849" i="25"/>
  <x:c r="G849" i="25"/>
  <x:c r="H849" i="25"/>
  <x:c r="I849" i="25"/>
  <x:c r="J849" i="25"/>
  <x:c r="K849" i="25"/>
  <x:c r="L849" i="25"/>
  <x:c r="M849" i="25"/>
  <x:c r="N849" i="25"/>
  <x:c r="P849" i="25"/>
  <x:c r="Q849" i="25"/>
  <x:c r="R849" i="25"/>
  <x:c r="A850" i="25"/>
  <x:c r="B850" i="25"/>
  <x:c r="C850" i="25"/>
  <x:c r="D850" i="25"/>
  <x:c r="E850" i="25"/>
  <x:c r="F850" i="25"/>
  <x:c r="G850" i="25"/>
  <x:c r="H850" i="25"/>
  <x:c r="I850" i="25"/>
  <x:c r="J850" i="25"/>
  <x:c r="K850" i="25"/>
  <x:c r="L850" i="25"/>
  <x:c r="M850" i="25"/>
  <x:c r="N850" i="25"/>
  <x:c r="P850" i="25"/>
  <x:c r="Q850" i="25"/>
  <x:c r="R850" i="25"/>
  <x:c r="A851" i="25"/>
  <x:c r="B851" i="25"/>
  <x:c r="C851" i="25"/>
  <x:c r="D851" i="25"/>
  <x:c r="E851" i="25"/>
  <x:c r="F851" i="25"/>
  <x:c r="G851" i="25"/>
  <x:c r="H851" i="25"/>
  <x:c r="I851" i="25"/>
  <x:c r="J851" i="25"/>
  <x:c r="K851" i="25"/>
  <x:c r="L851" i="25"/>
  <x:c r="M851" i="25"/>
  <x:c r="N851" i="25"/>
  <x:c r="P851" i="25"/>
  <x:c r="Q851" i="25"/>
  <x:c r="R851" i="25"/>
  <x:c r="A852" i="25"/>
  <x:c r="B852" i="25"/>
  <x:c r="C852" i="25"/>
  <x:c r="D852" i="25"/>
  <x:c r="E852" i="25"/>
  <x:c r="F852" i="25"/>
  <x:c r="G852" i="25"/>
  <x:c r="H852" i="25"/>
  <x:c r="I852" i="25"/>
  <x:c r="J852" i="25"/>
  <x:c r="K852" i="25"/>
  <x:c r="L852" i="25"/>
  <x:c r="M852" i="25"/>
  <x:c r="N852" i="25"/>
  <x:c r="P852" i="25"/>
  <x:c r="Q852" i="25"/>
  <x:c r="R852" i="25"/>
  <x:c r="A853" i="25"/>
  <x:c r="B853" i="25"/>
  <x:c r="C853" i="25"/>
  <x:c r="D853" i="25"/>
  <x:c r="E853" i="25"/>
  <x:c r="F853" i="25"/>
  <x:c r="G853" i="25"/>
  <x:c r="H853" i="25"/>
  <x:c r="I853" i="25"/>
  <x:c r="J853" i="25"/>
  <x:c r="K853" i="25"/>
  <x:c r="L853" i="25"/>
  <x:c r="M853" i="25"/>
  <x:c r="N853" i="25"/>
  <x:c r="P853" i="25"/>
  <x:c r="Q853" i="25"/>
  <x:c r="R853" i="25"/>
  <x:c r="A854" i="25"/>
  <x:c r="B854" i="25"/>
  <x:c r="C854" i="25"/>
  <x:c r="D854" i="25"/>
  <x:c r="E854" i="25"/>
  <x:c r="F854" i="25"/>
  <x:c r="G854" i="25"/>
  <x:c r="H854" i="25"/>
  <x:c r="I854" i="25"/>
  <x:c r="J854" i="25"/>
  <x:c r="K854" i="25"/>
  <x:c r="L854" i="25"/>
  <x:c r="M854" i="25"/>
  <x:c r="N854" i="25"/>
  <x:c r="P854" i="25"/>
  <x:c r="Q854" i="25"/>
  <x:c r="R854" i="25"/>
  <x:c r="A855" i="25"/>
  <x:c r="B855" i="25"/>
  <x:c r="C855" i="25"/>
  <x:c r="D855" i="25"/>
  <x:c r="E855" i="25"/>
  <x:c r="F855" i="25"/>
  <x:c r="G855" i="25"/>
  <x:c r="H855" i="25"/>
  <x:c r="I855" i="25"/>
  <x:c r="J855" i="25"/>
  <x:c r="K855" i="25"/>
  <x:c r="L855" i="25"/>
  <x:c r="M855" i="25"/>
  <x:c r="N855" i="25"/>
  <x:c r="P855" i="25"/>
  <x:c r="Q855" i="25"/>
  <x:c r="R855" i="25"/>
  <x:c r="A856" i="25"/>
  <x:c r="B856" i="25"/>
  <x:c r="C856" i="25"/>
  <x:c r="D856" i="25"/>
  <x:c r="E856" i="25"/>
  <x:c r="F856" i="25"/>
  <x:c r="G856" i="25"/>
  <x:c r="H856" i="25"/>
  <x:c r="I856" i="25"/>
  <x:c r="J856" i="25"/>
  <x:c r="K856" i="25"/>
  <x:c r="L856" i="25"/>
  <x:c r="M856" i="25"/>
  <x:c r="N856" i="25"/>
  <x:c r="P856" i="25"/>
  <x:c r="Q856" i="25"/>
  <x:c r="R856" i="25"/>
  <x:c r="A857" i="25"/>
  <x:c r="B857" i="25"/>
  <x:c r="C857" i="25"/>
  <x:c r="D857" i="25"/>
  <x:c r="E857" i="25"/>
  <x:c r="F857" i="25"/>
  <x:c r="G857" i="25"/>
  <x:c r="H857" i="25"/>
  <x:c r="I857" i="25"/>
  <x:c r="J857" i="25"/>
  <x:c r="K857" i="25"/>
  <x:c r="L857" i="25"/>
  <x:c r="M857" i="25"/>
  <x:c r="N857" i="25"/>
  <x:c r="P857" i="25"/>
  <x:c r="Q857" i="25"/>
  <x:c r="R857" i="25"/>
  <x:c r="A858" i="25"/>
  <x:c r="B858" i="25"/>
  <x:c r="C858" i="25"/>
  <x:c r="D858" i="25"/>
  <x:c r="E858" i="25"/>
  <x:c r="F858" i="25"/>
  <x:c r="G858" i="25"/>
  <x:c r="H858" i="25"/>
  <x:c r="I858" i="25"/>
  <x:c r="J858" i="25"/>
  <x:c r="K858" i="25"/>
  <x:c r="L858" i="25"/>
  <x:c r="M858" i="25"/>
  <x:c r="N858" i="25"/>
  <x:c r="P858" i="25"/>
  <x:c r="Q858" i="25"/>
  <x:c r="R858" i="25"/>
  <x:c r="A859" i="25"/>
  <x:c r="B859" i="25"/>
  <x:c r="C859" i="25"/>
  <x:c r="D859" i="25"/>
  <x:c r="E859" i="25"/>
  <x:c r="F859" i="25"/>
  <x:c r="G859" i="25"/>
  <x:c r="H859" i="25"/>
  <x:c r="I859" i="25"/>
  <x:c r="J859" i="25"/>
  <x:c r="K859" i="25"/>
  <x:c r="L859" i="25"/>
  <x:c r="M859" i="25"/>
  <x:c r="N859" i="25"/>
  <x:c r="P859" i="25"/>
  <x:c r="Q859" i="25"/>
  <x:c r="R859" i="25"/>
  <x:c r="A860" i="25"/>
  <x:c r="B860" i="25"/>
  <x:c r="C860" i="25"/>
  <x:c r="D860" i="25"/>
  <x:c r="E860" i="25"/>
  <x:c r="F860" i="25"/>
  <x:c r="G860" i="25"/>
  <x:c r="H860" i="25"/>
  <x:c r="I860" i="25"/>
  <x:c r="J860" i="25"/>
  <x:c r="K860" i="25"/>
  <x:c r="L860" i="25"/>
  <x:c r="M860" i="25"/>
  <x:c r="N860" i="25"/>
  <x:c r="P860" i="25"/>
  <x:c r="Q860" i="25"/>
  <x:c r="R860" i="25"/>
  <x:c r="A861" i="25"/>
  <x:c r="B861" i="25"/>
  <x:c r="C861" i="25"/>
  <x:c r="D861" i="25"/>
  <x:c r="E861" i="25"/>
  <x:c r="F861" i="25"/>
  <x:c r="G861" i="25"/>
  <x:c r="H861" i="25"/>
  <x:c r="I861" i="25"/>
  <x:c r="J861" i="25"/>
  <x:c r="K861" i="25"/>
  <x:c r="L861" i="25"/>
  <x:c r="M861" i="25"/>
  <x:c r="N861" i="25"/>
  <x:c r="P861" i="25"/>
  <x:c r="Q861" i="25"/>
  <x:c r="R861" i="25"/>
  <x:c r="A862" i="25"/>
  <x:c r="B862" i="25"/>
  <x:c r="C862" i="25"/>
  <x:c r="D862" i="25"/>
  <x:c r="E862" i="25"/>
  <x:c r="F862" i="25"/>
  <x:c r="G862" i="25"/>
  <x:c r="H862" i="25"/>
  <x:c r="I862" i="25"/>
  <x:c r="J862" i="25"/>
  <x:c r="K862" i="25"/>
  <x:c r="L862" i="25"/>
  <x:c r="M862" i="25"/>
  <x:c r="N862" i="25"/>
  <x:c r="P862" i="25"/>
  <x:c r="Q862" i="25"/>
  <x:c r="R862" i="25"/>
  <x:c r="A863" i="25"/>
  <x:c r="B863" i="25"/>
  <x:c r="C863" i="25"/>
  <x:c r="D863" i="25"/>
  <x:c r="E863" i="25"/>
  <x:c r="F863" i="25"/>
  <x:c r="G863" i="25"/>
  <x:c r="H863" i="25"/>
  <x:c r="I863" i="25"/>
  <x:c r="J863" i="25"/>
  <x:c r="K863" i="25"/>
  <x:c r="L863" i="25"/>
  <x:c r="M863" i="25"/>
  <x:c r="N863" i="25"/>
  <x:c r="P863" i="25"/>
  <x:c r="Q863" i="25"/>
  <x:c r="R863" i="25"/>
  <x:c r="A864" i="25"/>
  <x:c r="B864" i="25"/>
  <x:c r="C864" i="25"/>
  <x:c r="D864" i="25"/>
  <x:c r="E864" i="25"/>
  <x:c r="F864" i="25"/>
  <x:c r="G864" i="25"/>
  <x:c r="H864" i="25"/>
  <x:c r="I864" i="25"/>
  <x:c r="J864" i="25"/>
  <x:c r="K864" i="25"/>
  <x:c r="L864" i="25"/>
  <x:c r="M864" i="25"/>
  <x:c r="N864" i="25"/>
  <x:c r="P864" i="25"/>
  <x:c r="Q864" i="25"/>
  <x:c r="R864" i="25"/>
  <x:c r="A865" i="25"/>
  <x:c r="B865" i="25"/>
  <x:c r="C865" i="25"/>
  <x:c r="D865" i="25"/>
  <x:c r="E865" i="25"/>
  <x:c r="F865" i="25"/>
  <x:c r="G865" i="25"/>
  <x:c r="H865" i="25"/>
  <x:c r="I865" i="25"/>
  <x:c r="J865" i="25"/>
  <x:c r="K865" i="25"/>
  <x:c r="L865" i="25"/>
  <x:c r="M865" i="25"/>
  <x:c r="N865" i="25"/>
  <x:c r="P865" i="25"/>
  <x:c r="Q865" i="25"/>
  <x:c r="R865" i="25"/>
  <x:c r="A866" i="25"/>
  <x:c r="B866" i="25"/>
  <x:c r="C866" i="25"/>
  <x:c r="D866" i="25"/>
  <x:c r="E866" i="25"/>
  <x:c r="F866" i="25"/>
  <x:c r="G866" i="25"/>
  <x:c r="H866" i="25"/>
  <x:c r="I866" i="25"/>
  <x:c r="J866" i="25"/>
  <x:c r="K866" i="25"/>
  <x:c r="L866" i="25"/>
  <x:c r="M866" i="25"/>
  <x:c r="N866" i="25"/>
  <x:c r="P866" i="25"/>
  <x:c r="Q866" i="25"/>
  <x:c r="R866" i="25"/>
  <x:c r="A867" i="25"/>
  <x:c r="B867" i="25"/>
  <x:c r="C867" i="25"/>
  <x:c r="D867" i="25"/>
  <x:c r="E867" i="25"/>
  <x:c r="F867" i="25"/>
  <x:c r="G867" i="25"/>
  <x:c r="H867" i="25"/>
  <x:c r="I867" i="25"/>
  <x:c r="J867" i="25"/>
  <x:c r="K867" i="25"/>
  <x:c r="L867" i="25"/>
  <x:c r="M867" i="25"/>
  <x:c r="N867" i="25"/>
  <x:c r="P867" i="25"/>
  <x:c r="Q867" i="25"/>
  <x:c r="R867" i="25"/>
  <x:c r="A868" i="25"/>
  <x:c r="B868" i="25"/>
  <x:c r="C868" i="25"/>
  <x:c r="D868" i="25"/>
  <x:c r="E868" i="25"/>
  <x:c r="F868" i="25"/>
  <x:c r="G868" i="25"/>
  <x:c r="H868" i="25"/>
  <x:c r="I868" i="25"/>
  <x:c r="J868" i="25"/>
  <x:c r="K868" i="25"/>
  <x:c r="L868" i="25"/>
  <x:c r="M868" i="25"/>
  <x:c r="N868" i="25"/>
  <x:c r="P868" i="25"/>
  <x:c r="Q868" i="25"/>
  <x:c r="R868" i="25"/>
  <x:c r="A869" i="25"/>
  <x:c r="B869" i="25"/>
  <x:c r="C869" i="25"/>
  <x:c r="D869" i="25"/>
  <x:c r="E869" i="25"/>
  <x:c r="F869" i="25"/>
  <x:c r="G869" i="25"/>
  <x:c r="H869" i="25"/>
  <x:c r="I869" i="25"/>
  <x:c r="J869" i="25"/>
  <x:c r="K869" i="25"/>
  <x:c r="L869" i="25"/>
  <x:c r="M869" i="25"/>
  <x:c r="N869" i="25"/>
  <x:c r="P869" i="25"/>
  <x:c r="Q869" i="25"/>
  <x:c r="R869" i="25"/>
  <x:c r="A870" i="25"/>
  <x:c r="B870" i="25"/>
  <x:c r="C870" i="25"/>
  <x:c r="D870" i="25"/>
  <x:c r="E870" i="25"/>
  <x:c r="F870" i="25"/>
  <x:c r="G870" i="25"/>
  <x:c r="H870" i="25"/>
  <x:c r="I870" i="25"/>
  <x:c r="J870" i="25"/>
  <x:c r="K870" i="25"/>
  <x:c r="L870" i="25"/>
  <x:c r="M870" i="25"/>
  <x:c r="N870" i="25"/>
  <x:c r="P870" i="25"/>
  <x:c r="Q870" i="25"/>
  <x:c r="R870" i="25"/>
  <x:c r="A871" i="25"/>
  <x:c r="B871" i="25"/>
  <x:c r="C871" i="25"/>
  <x:c r="D871" i="25"/>
  <x:c r="E871" i="25"/>
  <x:c r="F871" i="25"/>
  <x:c r="G871" i="25"/>
  <x:c r="H871" i="25"/>
  <x:c r="I871" i="25"/>
  <x:c r="J871" i="25"/>
  <x:c r="K871" i="25"/>
  <x:c r="L871" i="25"/>
  <x:c r="M871" i="25"/>
  <x:c r="N871" i="25"/>
  <x:c r="P871" i="25"/>
  <x:c r="Q871" i="25"/>
  <x:c r="R871" i="25"/>
  <x:c r="A872" i="25"/>
  <x:c r="B872" i="25"/>
  <x:c r="C872" i="25"/>
  <x:c r="D872" i="25"/>
  <x:c r="E872" i="25"/>
  <x:c r="F872" i="25"/>
  <x:c r="G872" i="25"/>
  <x:c r="H872" i="25"/>
  <x:c r="I872" i="25"/>
  <x:c r="J872" i="25"/>
  <x:c r="K872" i="25"/>
  <x:c r="L872" i="25"/>
  <x:c r="M872" i="25"/>
  <x:c r="N872" i="25"/>
  <x:c r="P872" i="25"/>
  <x:c r="Q872" i="25"/>
  <x:c r="R872" i="25"/>
  <x:c r="A873" i="25"/>
  <x:c r="B873" i="25"/>
  <x:c r="C873" i="25"/>
  <x:c r="D873" i="25"/>
  <x:c r="E873" i="25"/>
  <x:c r="F873" i="25"/>
  <x:c r="G873" i="25"/>
  <x:c r="H873" i="25"/>
  <x:c r="I873" i="25"/>
  <x:c r="J873" i="25"/>
  <x:c r="K873" i="25"/>
  <x:c r="L873" i="25"/>
  <x:c r="M873" i="25"/>
  <x:c r="N873" i="25"/>
  <x:c r="P873" i="25"/>
  <x:c r="Q873" i="25"/>
  <x:c r="R873" i="25"/>
  <x:c r="A874" i="25"/>
  <x:c r="B874" i="25"/>
  <x:c r="C874" i="25"/>
  <x:c r="D874" i="25"/>
  <x:c r="E874" i="25"/>
  <x:c r="F874" i="25"/>
  <x:c r="G874" i="25"/>
  <x:c r="H874" i="25"/>
  <x:c r="I874" i="25"/>
  <x:c r="J874" i="25"/>
  <x:c r="K874" i="25"/>
  <x:c r="L874" i="25"/>
  <x:c r="M874" i="25"/>
  <x:c r="N874" i="25"/>
  <x:c r="P874" i="25"/>
  <x:c r="Q874" i="25"/>
  <x:c r="R874" i="25"/>
  <x:c r="A875" i="25"/>
  <x:c r="B875" i="25"/>
  <x:c r="C875" i="25"/>
  <x:c r="D875" i="25"/>
  <x:c r="E875" i="25"/>
  <x:c r="F875" i="25"/>
  <x:c r="G875" i="25"/>
  <x:c r="H875" i="25"/>
  <x:c r="I875" i="25"/>
  <x:c r="J875" i="25"/>
  <x:c r="K875" i="25"/>
  <x:c r="L875" i="25"/>
  <x:c r="M875" i="25"/>
  <x:c r="N875" i="25"/>
  <x:c r="P875" i="25"/>
  <x:c r="Q875" i="25"/>
  <x:c r="R875" i="25"/>
  <x:c r="A876" i="25"/>
  <x:c r="B876" i="25"/>
  <x:c r="C876" i="25"/>
  <x:c r="D876" i="25"/>
  <x:c r="E876" i="25"/>
  <x:c r="F876" i="25"/>
  <x:c r="G876" i="25"/>
  <x:c r="H876" i="25"/>
  <x:c r="I876" i="25"/>
  <x:c r="J876" i="25"/>
  <x:c r="K876" i="25"/>
  <x:c r="L876" i="25"/>
  <x:c r="M876" i="25"/>
  <x:c r="N876" i="25"/>
  <x:c r="P876" i="25"/>
  <x:c r="Q876" i="25"/>
  <x:c r="R876" i="25"/>
  <x:c r="A877" i="25"/>
  <x:c r="B877" i="25"/>
  <x:c r="C877" i="25"/>
  <x:c r="D877" i="25"/>
  <x:c r="E877" i="25"/>
  <x:c r="F877" i="25"/>
  <x:c r="G877" i="25"/>
  <x:c r="H877" i="25"/>
  <x:c r="I877" i="25"/>
  <x:c r="J877" i="25"/>
  <x:c r="K877" i="25"/>
  <x:c r="L877" i="25"/>
  <x:c r="M877" i="25"/>
  <x:c r="N877" i="25"/>
  <x:c r="P877" i="25"/>
  <x:c r="Q877" i="25"/>
  <x:c r="R877" i="25"/>
  <x:c r="A878" i="25"/>
  <x:c r="B878" i="25"/>
  <x:c r="C878" i="25"/>
  <x:c r="D878" i="25"/>
  <x:c r="E878" i="25"/>
  <x:c r="F878" i="25"/>
  <x:c r="G878" i="25"/>
  <x:c r="H878" i="25"/>
  <x:c r="I878" i="25"/>
  <x:c r="J878" i="25"/>
  <x:c r="K878" i="25"/>
  <x:c r="L878" i="25"/>
  <x:c r="M878" i="25"/>
  <x:c r="N878" i="25"/>
  <x:c r="P878" i="25"/>
  <x:c r="Q878" i="25"/>
  <x:c r="R878" i="25"/>
  <x:c r="A879" i="25"/>
  <x:c r="B879" i="25"/>
  <x:c r="C879" i="25"/>
  <x:c r="D879" i="25"/>
  <x:c r="E879" i="25"/>
  <x:c r="F879" i="25"/>
  <x:c r="G879" i="25"/>
  <x:c r="H879" i="25"/>
  <x:c r="I879" i="25"/>
  <x:c r="J879" i="25"/>
  <x:c r="K879" i="25"/>
  <x:c r="L879" i="25"/>
  <x:c r="M879" i="25"/>
  <x:c r="N879" i="25"/>
  <x:c r="P879" i="25"/>
  <x:c r="Q879" i="25"/>
  <x:c r="R879" i="25"/>
  <x:c r="A880" i="25"/>
  <x:c r="B880" i="25"/>
  <x:c r="C880" i="25"/>
  <x:c r="D880" i="25"/>
  <x:c r="E880" i="25"/>
  <x:c r="F880" i="25"/>
  <x:c r="G880" i="25"/>
  <x:c r="H880" i="25"/>
  <x:c r="I880" i="25"/>
  <x:c r="J880" i="25"/>
  <x:c r="K880" i="25"/>
  <x:c r="L880" i="25"/>
  <x:c r="M880" i="25"/>
  <x:c r="N880" i="25"/>
  <x:c r="P880" i="25"/>
  <x:c r="Q880" i="25"/>
  <x:c r="R880" i="25"/>
  <x:c r="A881" i="25"/>
  <x:c r="B881" i="25"/>
  <x:c r="C881" i="25"/>
  <x:c r="D881" i="25"/>
  <x:c r="E881" i="25"/>
  <x:c r="F881" i="25"/>
  <x:c r="G881" i="25"/>
  <x:c r="H881" i="25"/>
  <x:c r="I881" i="25"/>
  <x:c r="J881" i="25"/>
  <x:c r="K881" i="25"/>
  <x:c r="L881" i="25"/>
  <x:c r="M881" i="25"/>
  <x:c r="N881" i="25"/>
  <x:c r="P881" i="25"/>
  <x:c r="Q881" i="25"/>
  <x:c r="R881" i="25"/>
  <x:c r="A882" i="25"/>
  <x:c r="B882" i="25"/>
  <x:c r="C882" i="25"/>
  <x:c r="D882" i="25"/>
  <x:c r="E882" i="25"/>
  <x:c r="F882" i="25"/>
  <x:c r="G882" i="25"/>
  <x:c r="H882" i="25"/>
  <x:c r="I882" i="25"/>
  <x:c r="J882" i="25"/>
  <x:c r="K882" i="25"/>
  <x:c r="L882" i="25"/>
  <x:c r="M882" i="25"/>
  <x:c r="N882" i="25"/>
  <x:c r="P882" i="25"/>
  <x:c r="Q882" i="25"/>
  <x:c r="R882" i="25"/>
  <x:c r="A883" i="25"/>
  <x:c r="B883" i="25"/>
  <x:c r="C883" i="25"/>
  <x:c r="D883" i="25"/>
  <x:c r="E883" i="25"/>
  <x:c r="F883" i="25"/>
  <x:c r="G883" i="25"/>
  <x:c r="H883" i="25"/>
  <x:c r="I883" i="25"/>
  <x:c r="J883" i="25"/>
  <x:c r="K883" i="25"/>
  <x:c r="L883" i="25"/>
  <x:c r="M883" i="25"/>
  <x:c r="N883" i="25"/>
  <x:c r="P883" i="25"/>
  <x:c r="Q883" i="25"/>
  <x:c r="R883" i="25"/>
  <x:c r="A884" i="25"/>
  <x:c r="B884" i="25"/>
  <x:c r="C884" i="25"/>
  <x:c r="D884" i="25"/>
  <x:c r="E884" i="25"/>
  <x:c r="F884" i="25"/>
  <x:c r="G884" i="25"/>
  <x:c r="H884" i="25"/>
  <x:c r="I884" i="25"/>
  <x:c r="J884" i="25"/>
  <x:c r="K884" i="25"/>
  <x:c r="L884" i="25"/>
  <x:c r="M884" i="25"/>
  <x:c r="N884" i="25"/>
  <x:c r="P884" i="25"/>
  <x:c r="Q884" i="25"/>
  <x:c r="R884" i="25"/>
  <x:c r="A885" i="25"/>
  <x:c r="B885" i="25"/>
  <x:c r="C885" i="25"/>
  <x:c r="D885" i="25"/>
  <x:c r="E885" i="25"/>
  <x:c r="F885" i="25"/>
  <x:c r="G885" i="25"/>
  <x:c r="H885" i="25"/>
  <x:c r="I885" i="25"/>
  <x:c r="J885" i="25"/>
  <x:c r="K885" i="25"/>
  <x:c r="L885" i="25"/>
  <x:c r="M885" i="25"/>
  <x:c r="N885" i="25"/>
  <x:c r="P885" i="25"/>
  <x:c r="Q885" i="25"/>
  <x:c r="R885" i="25"/>
  <x:c r="A886" i="25"/>
  <x:c r="B886" i="25"/>
  <x:c r="C886" i="25"/>
  <x:c r="D886" i="25"/>
  <x:c r="E886" i="25"/>
  <x:c r="F886" i="25"/>
  <x:c r="G886" i="25"/>
  <x:c r="H886" i="25"/>
  <x:c r="I886" i="25"/>
  <x:c r="J886" i="25"/>
  <x:c r="K886" i="25"/>
  <x:c r="L886" i="25"/>
  <x:c r="M886" i="25"/>
  <x:c r="N886" i="25"/>
  <x:c r="P886" i="25"/>
  <x:c r="Q886" i="25"/>
  <x:c r="R886" i="25"/>
  <x:c r="A887" i="25"/>
  <x:c r="B887" i="25"/>
  <x:c r="C887" i="25"/>
  <x:c r="D887" i="25"/>
  <x:c r="E887" i="25"/>
  <x:c r="F887" i="25"/>
  <x:c r="G887" i="25"/>
  <x:c r="H887" i="25"/>
  <x:c r="I887" i="25"/>
  <x:c r="J887" i="25"/>
  <x:c r="K887" i="25"/>
  <x:c r="L887" i="25"/>
  <x:c r="M887" i="25"/>
  <x:c r="N887" i="25"/>
  <x:c r="P887" i="25"/>
  <x:c r="Q887" i="25"/>
  <x:c r="R887" i="25"/>
  <x:c r="A888" i="25"/>
  <x:c r="B888" i="25"/>
  <x:c r="C888" i="25"/>
  <x:c r="D888" i="25"/>
  <x:c r="E888" i="25"/>
  <x:c r="F888" i="25"/>
  <x:c r="G888" i="25"/>
  <x:c r="H888" i="25"/>
  <x:c r="I888" i="25"/>
  <x:c r="J888" i="25"/>
  <x:c r="K888" i="25"/>
  <x:c r="L888" i="25"/>
  <x:c r="M888" i="25"/>
  <x:c r="N888" i="25"/>
  <x:c r="P888" i="25"/>
  <x:c r="Q888" i="25"/>
  <x:c r="R888" i="25"/>
  <x:c r="A889" i="25"/>
  <x:c r="B889" i="25"/>
  <x:c r="C889" i="25"/>
  <x:c r="D889" i="25"/>
  <x:c r="E889" i="25"/>
  <x:c r="F889" i="25"/>
  <x:c r="G889" i="25"/>
  <x:c r="H889" i="25"/>
  <x:c r="I889" i="25"/>
  <x:c r="J889" i="25"/>
  <x:c r="K889" i="25"/>
  <x:c r="L889" i="25"/>
  <x:c r="M889" i="25"/>
  <x:c r="N889" i="25"/>
  <x:c r="P889" i="25"/>
  <x:c r="Q889" i="25"/>
  <x:c r="R889" i="25"/>
  <x:c r="A890" i="25"/>
  <x:c r="B890" i="25"/>
  <x:c r="C890" i="25"/>
  <x:c r="D890" i="25"/>
  <x:c r="E890" i="25"/>
  <x:c r="F890" i="25"/>
  <x:c r="G890" i="25"/>
  <x:c r="H890" i="25"/>
  <x:c r="I890" i="25"/>
  <x:c r="J890" i="25"/>
  <x:c r="K890" i="25"/>
  <x:c r="L890" i="25"/>
  <x:c r="M890" i="25"/>
  <x:c r="N890" i="25"/>
  <x:c r="P890" i="25"/>
  <x:c r="Q890" i="25"/>
  <x:c r="R890" i="25"/>
  <x:c r="A891" i="25"/>
  <x:c r="B891" i="25"/>
  <x:c r="C891" i="25"/>
  <x:c r="D891" i="25"/>
  <x:c r="E891" i="25"/>
  <x:c r="F891" i="25"/>
  <x:c r="G891" i="25"/>
  <x:c r="H891" i="25"/>
  <x:c r="I891" i="25"/>
  <x:c r="J891" i="25"/>
  <x:c r="K891" i="25"/>
  <x:c r="L891" i="25"/>
  <x:c r="M891" i="25"/>
  <x:c r="N891" i="25"/>
  <x:c r="P891" i="25"/>
  <x:c r="Q891" i="25"/>
  <x:c r="R891" i="25"/>
  <x:c r="A892" i="25"/>
  <x:c r="B892" i="25"/>
  <x:c r="C892" i="25"/>
  <x:c r="D892" i="25"/>
  <x:c r="E892" i="25"/>
  <x:c r="F892" i="25"/>
  <x:c r="G892" i="25"/>
  <x:c r="H892" i="25"/>
  <x:c r="I892" i="25"/>
  <x:c r="J892" i="25"/>
  <x:c r="K892" i="25"/>
  <x:c r="L892" i="25"/>
  <x:c r="M892" i="25"/>
  <x:c r="N892" i="25"/>
  <x:c r="P892" i="25"/>
  <x:c r="Q892" i="25"/>
  <x:c r="R892" i="25"/>
  <x:c r="A893" i="25"/>
  <x:c r="B893" i="25"/>
  <x:c r="C893" i="25"/>
  <x:c r="D893" i="25"/>
  <x:c r="E893" i="25"/>
  <x:c r="F893" i="25"/>
  <x:c r="G893" i="25"/>
  <x:c r="H893" i="25"/>
  <x:c r="I893" i="25"/>
  <x:c r="J893" i="25"/>
  <x:c r="K893" i="25"/>
  <x:c r="L893" i="25"/>
  <x:c r="M893" i="25"/>
  <x:c r="N893" i="25"/>
  <x:c r="P893" i="25"/>
  <x:c r="Q893" i="25"/>
  <x:c r="R893" i="25"/>
  <x:c r="A894" i="25"/>
  <x:c r="B894" i="25"/>
  <x:c r="C894" i="25"/>
  <x:c r="D894" i="25"/>
  <x:c r="E894" i="25"/>
  <x:c r="F894" i="25"/>
  <x:c r="G894" i="25"/>
  <x:c r="H894" i="25"/>
  <x:c r="I894" i="25"/>
  <x:c r="J894" i="25"/>
  <x:c r="K894" i="25"/>
  <x:c r="L894" i="25"/>
  <x:c r="M894" i="25"/>
  <x:c r="N894" i="25"/>
  <x:c r="P894" i="25"/>
  <x:c r="Q894" i="25"/>
  <x:c r="R894" i="25"/>
  <x:c r="A895" i="25"/>
  <x:c r="B895" i="25"/>
  <x:c r="C895" i="25"/>
  <x:c r="D895" i="25"/>
  <x:c r="E895" i="25"/>
  <x:c r="F895" i="25"/>
  <x:c r="G895" i="25"/>
  <x:c r="H895" i="25"/>
  <x:c r="I895" i="25"/>
  <x:c r="J895" i="25"/>
  <x:c r="K895" i="25"/>
  <x:c r="L895" i="25"/>
  <x:c r="M895" i="25"/>
  <x:c r="N895" i="25"/>
  <x:c r="P895" i="25"/>
  <x:c r="Q895" i="25"/>
  <x:c r="R895" i="25"/>
  <x:c r="A896" i="25"/>
  <x:c r="B896" i="25"/>
  <x:c r="C896" i="25"/>
  <x:c r="D896" i="25"/>
  <x:c r="E896" i="25"/>
  <x:c r="F896" i="25"/>
  <x:c r="G896" i="25"/>
  <x:c r="H896" i="25"/>
  <x:c r="I896" i="25"/>
  <x:c r="J896" i="25"/>
  <x:c r="K896" i="25"/>
  <x:c r="L896" i="25"/>
  <x:c r="M896" i="25"/>
  <x:c r="N896" i="25"/>
  <x:c r="P896" i="25"/>
  <x:c r="Q896" i="25"/>
  <x:c r="R896" i="25"/>
  <x:c r="A897" i="25"/>
  <x:c r="B897" i="25"/>
  <x:c r="C897" i="25"/>
  <x:c r="D897" i="25"/>
  <x:c r="E897" i="25"/>
  <x:c r="F897" i="25"/>
  <x:c r="G897" i="25"/>
  <x:c r="H897" i="25"/>
  <x:c r="I897" i="25"/>
  <x:c r="J897" i="25"/>
  <x:c r="K897" i="25"/>
  <x:c r="L897" i="25"/>
  <x:c r="M897" i="25"/>
  <x:c r="N897" i="25"/>
  <x:c r="P897" i="25"/>
  <x:c r="Q897" i="25"/>
  <x:c r="R897" i="25"/>
  <x:c r="A898" i="25"/>
  <x:c r="B898" i="25"/>
  <x:c r="C898" i="25"/>
  <x:c r="D898" i="25"/>
  <x:c r="E898" i="25"/>
  <x:c r="F898" i="25"/>
  <x:c r="G898" i="25"/>
  <x:c r="H898" i="25"/>
  <x:c r="I898" i="25"/>
  <x:c r="J898" i="25"/>
  <x:c r="K898" i="25"/>
  <x:c r="L898" i="25"/>
  <x:c r="M898" i="25"/>
  <x:c r="N898" i="25"/>
  <x:c r="P898" i="25"/>
  <x:c r="Q898" i="25"/>
  <x:c r="R898" i="25"/>
  <x:c r="A899" i="25"/>
  <x:c r="B899" i="25"/>
  <x:c r="C899" i="25"/>
  <x:c r="D899" i="25"/>
  <x:c r="E899" i="25"/>
  <x:c r="F899" i="25"/>
  <x:c r="G899" i="25"/>
  <x:c r="H899" i="25"/>
  <x:c r="I899" i="25"/>
  <x:c r="J899" i="25"/>
  <x:c r="K899" i="25"/>
  <x:c r="L899" i="25"/>
  <x:c r="M899" i="25"/>
  <x:c r="N899" i="25"/>
  <x:c r="P899" i="25"/>
  <x:c r="Q899" i="25"/>
  <x:c r="R899" i="25"/>
  <x:c r="A900" i="25"/>
  <x:c r="B900" i="25"/>
  <x:c r="C900" i="25"/>
  <x:c r="D900" i="25"/>
  <x:c r="E900" i="25"/>
  <x:c r="F900" i="25"/>
  <x:c r="G900" i="25"/>
  <x:c r="H900" i="25"/>
  <x:c r="I900" i="25"/>
  <x:c r="J900" i="25"/>
  <x:c r="K900" i="25"/>
  <x:c r="L900" i="25"/>
  <x:c r="M900" i="25"/>
  <x:c r="N900" i="25"/>
  <x:c r="P900" i="25"/>
  <x:c r="Q900" i="25"/>
  <x:c r="R900" i="25"/>
  <x:c r="A901" i="25"/>
  <x:c r="B901" i="25"/>
  <x:c r="C901" i="25"/>
  <x:c r="D901" i="25"/>
  <x:c r="E901" i="25"/>
  <x:c r="F901" i="25"/>
  <x:c r="G901" i="25"/>
  <x:c r="H901" i="25"/>
  <x:c r="I901" i="25"/>
  <x:c r="J901" i="25"/>
  <x:c r="K901" i="25"/>
  <x:c r="L901" i="25"/>
  <x:c r="M901" i="25"/>
  <x:c r="N901" i="25"/>
  <x:c r="P901" i="25"/>
  <x:c r="Q901" i="25"/>
  <x:c r="R901" i="25"/>
  <x:c r="A902" i="25"/>
  <x:c r="B902" i="25"/>
  <x:c r="C902" i="25"/>
  <x:c r="D902" i="25"/>
  <x:c r="E902" i="25"/>
  <x:c r="F902" i="25"/>
  <x:c r="G902" i="25"/>
  <x:c r="H902" i="25"/>
  <x:c r="I902" i="25"/>
  <x:c r="J902" i="25"/>
  <x:c r="K902" i="25"/>
  <x:c r="L902" i="25"/>
  <x:c r="M902" i="25"/>
  <x:c r="N902" i="25"/>
  <x:c r="P902" i="25"/>
  <x:c r="Q902" i="25"/>
  <x:c r="R902" i="25"/>
  <x:c r="A903" i="25"/>
  <x:c r="B903" i="25"/>
  <x:c r="C903" i="25"/>
  <x:c r="D903" i="25"/>
  <x:c r="E903" i="25"/>
  <x:c r="F903" i="25"/>
  <x:c r="G903" i="25"/>
  <x:c r="H903" i="25"/>
  <x:c r="I903" i="25"/>
  <x:c r="J903" i="25"/>
  <x:c r="K903" i="25"/>
  <x:c r="L903" i="25"/>
  <x:c r="M903" i="25"/>
  <x:c r="N903" i="25"/>
  <x:c r="P903" i="25"/>
  <x:c r="Q903" i="25"/>
  <x:c r="R903" i="25"/>
  <x:c r="A904" i="25"/>
  <x:c r="B904" i="25"/>
  <x:c r="C904" i="25"/>
  <x:c r="D904" i="25"/>
  <x:c r="E904" i="25"/>
  <x:c r="F904" i="25"/>
  <x:c r="G904" i="25"/>
  <x:c r="H904" i="25"/>
  <x:c r="I904" i="25"/>
  <x:c r="J904" i="25"/>
  <x:c r="K904" i="25"/>
  <x:c r="L904" i="25"/>
  <x:c r="M904" i="25"/>
  <x:c r="N904" i="25"/>
  <x:c r="P904" i="25"/>
  <x:c r="Q904" i="25"/>
  <x:c r="R904" i="25"/>
  <x:c r="A905" i="25"/>
  <x:c r="B905" i="25"/>
  <x:c r="C905" i="25"/>
  <x:c r="D905" i="25"/>
  <x:c r="E905" i="25"/>
  <x:c r="F905" i="25"/>
  <x:c r="G905" i="25"/>
  <x:c r="H905" i="25"/>
  <x:c r="I905" i="25"/>
  <x:c r="J905" i="25"/>
  <x:c r="K905" i="25"/>
  <x:c r="L905" i="25"/>
  <x:c r="M905" i="25"/>
  <x:c r="N905" i="25"/>
  <x:c r="P905" i="25"/>
  <x:c r="Q905" i="25"/>
  <x:c r="R905" i="25"/>
  <x:c r="A906" i="25"/>
  <x:c r="B906" i="25"/>
  <x:c r="C906" i="25"/>
  <x:c r="D906" i="25"/>
  <x:c r="E906" i="25"/>
  <x:c r="F906" i="25"/>
  <x:c r="G906" i="25"/>
  <x:c r="H906" i="25"/>
  <x:c r="I906" i="25"/>
  <x:c r="J906" i="25"/>
  <x:c r="K906" i="25"/>
  <x:c r="L906" i="25"/>
  <x:c r="M906" i="25"/>
  <x:c r="N906" i="25"/>
  <x:c r="P906" i="25"/>
  <x:c r="Q906" i="25"/>
  <x:c r="R906" i="25"/>
  <x:c r="A907" i="25"/>
  <x:c r="B907" i="25"/>
  <x:c r="C907" i="25"/>
  <x:c r="D907" i="25"/>
  <x:c r="E907" i="25"/>
  <x:c r="F907" i="25"/>
  <x:c r="G907" i="25"/>
  <x:c r="H907" i="25"/>
  <x:c r="I907" i="25"/>
  <x:c r="J907" i="25"/>
  <x:c r="K907" i="25"/>
  <x:c r="L907" i="25"/>
  <x:c r="M907" i="25"/>
  <x:c r="N907" i="25"/>
  <x:c r="P907" i="25"/>
  <x:c r="Q907" i="25"/>
  <x:c r="R907" i="25"/>
  <x:c r="A908" i="25"/>
  <x:c r="B908" i="25"/>
  <x:c r="C908" i="25"/>
  <x:c r="D908" i="25"/>
  <x:c r="E908" i="25"/>
  <x:c r="F908" i="25"/>
  <x:c r="G908" i="25"/>
  <x:c r="H908" i="25"/>
  <x:c r="I908" i="25"/>
  <x:c r="J908" i="25"/>
  <x:c r="K908" i="25"/>
  <x:c r="L908" i="25"/>
  <x:c r="M908" i="25"/>
  <x:c r="N908" i="25"/>
  <x:c r="P908" i="25"/>
  <x:c r="Q908" i="25"/>
  <x:c r="R908" i="25"/>
  <x:c r="A909" i="25"/>
  <x:c r="B909" i="25"/>
  <x:c r="C909" i="25"/>
  <x:c r="D909" i="25"/>
  <x:c r="E909" i="25"/>
  <x:c r="F909" i="25"/>
  <x:c r="G909" i="25"/>
  <x:c r="H909" i="25"/>
  <x:c r="I909" i="25"/>
  <x:c r="J909" i="25"/>
  <x:c r="K909" i="25"/>
  <x:c r="L909" i="25"/>
  <x:c r="M909" i="25"/>
  <x:c r="N909" i="25"/>
  <x:c r="P909" i="25"/>
  <x:c r="Q909" i="25"/>
  <x:c r="R909" i="25"/>
  <x:c r="A910" i="25"/>
  <x:c r="B910" i="25"/>
  <x:c r="C910" i="25"/>
  <x:c r="D910" i="25"/>
  <x:c r="E910" i="25"/>
  <x:c r="F910" i="25"/>
  <x:c r="G910" i="25"/>
  <x:c r="H910" i="25"/>
  <x:c r="I910" i="25"/>
  <x:c r="J910" i="25"/>
  <x:c r="K910" i="25"/>
  <x:c r="L910" i="25"/>
  <x:c r="M910" i="25"/>
  <x:c r="N910" i="25"/>
  <x:c r="P910" i="25"/>
  <x:c r="Q910" i="25"/>
  <x:c r="R910" i="25"/>
  <x:c r="A911" i="25"/>
  <x:c r="B911" i="25"/>
  <x:c r="C911" i="25"/>
  <x:c r="D911" i="25"/>
  <x:c r="E911" i="25"/>
  <x:c r="F911" i="25"/>
  <x:c r="G911" i="25"/>
  <x:c r="H911" i="25"/>
  <x:c r="I911" i="25"/>
  <x:c r="J911" i="25"/>
  <x:c r="K911" i="25"/>
  <x:c r="L911" i="25"/>
  <x:c r="M911" i="25"/>
  <x:c r="N911" i="25"/>
  <x:c r="P911" i="25"/>
  <x:c r="Q911" i="25"/>
  <x:c r="R911" i="25"/>
  <x:c r="A912" i="25"/>
  <x:c r="B912" i="25"/>
  <x:c r="C912" i="25"/>
  <x:c r="D912" i="25"/>
  <x:c r="E912" i="25"/>
  <x:c r="F912" i="25"/>
  <x:c r="G912" i="25"/>
  <x:c r="H912" i="25"/>
  <x:c r="I912" i="25"/>
  <x:c r="J912" i="25"/>
  <x:c r="K912" i="25"/>
  <x:c r="L912" i="25"/>
  <x:c r="M912" i="25"/>
  <x:c r="N912" i="25"/>
  <x:c r="P912" i="25"/>
  <x:c r="Q912" i="25"/>
  <x:c r="R912" i="25"/>
  <x:c r="A913" i="25"/>
  <x:c r="B913" i="25"/>
  <x:c r="C913" i="25"/>
  <x:c r="D913" i="25"/>
  <x:c r="E913" i="25"/>
  <x:c r="F913" i="25"/>
  <x:c r="G913" i="25"/>
  <x:c r="H913" i="25"/>
  <x:c r="I913" i="25"/>
  <x:c r="J913" i="25"/>
  <x:c r="K913" i="25"/>
  <x:c r="L913" i="25"/>
  <x:c r="M913" i="25"/>
  <x:c r="N913" i="25"/>
  <x:c r="P913" i="25"/>
  <x:c r="Q913" i="25"/>
  <x:c r="R913" i="25"/>
  <x:c r="A914" i="25"/>
  <x:c r="B914" i="25"/>
  <x:c r="C914" i="25"/>
  <x:c r="D914" i="25"/>
  <x:c r="E914" i="25"/>
  <x:c r="F914" i="25"/>
  <x:c r="G914" i="25"/>
  <x:c r="H914" i="25"/>
  <x:c r="I914" i="25"/>
  <x:c r="J914" i="25"/>
  <x:c r="K914" i="25"/>
  <x:c r="L914" i="25"/>
  <x:c r="M914" i="25"/>
  <x:c r="N914" i="25"/>
  <x:c r="P914" i="25"/>
  <x:c r="Q914" i="25"/>
  <x:c r="R914" i="25"/>
  <x:c r="A915" i="25"/>
  <x:c r="B915" i="25"/>
  <x:c r="C915" i="25"/>
  <x:c r="D915" i="25"/>
  <x:c r="E915" i="25"/>
  <x:c r="F915" i="25"/>
  <x:c r="G915" i="25"/>
  <x:c r="H915" i="25"/>
  <x:c r="I915" i="25"/>
  <x:c r="J915" i="25"/>
  <x:c r="K915" i="25"/>
  <x:c r="L915" i="25"/>
  <x:c r="M915" i="25"/>
  <x:c r="N915" i="25"/>
  <x:c r="P915" i="25"/>
  <x:c r="Q915" i="25"/>
  <x:c r="R915" i="25"/>
  <x:c r="A916" i="25"/>
  <x:c r="B916" i="25"/>
  <x:c r="C916" i="25"/>
  <x:c r="D916" i="25"/>
  <x:c r="E916" i="25"/>
  <x:c r="F916" i="25"/>
  <x:c r="G916" i="25"/>
  <x:c r="H916" i="25"/>
  <x:c r="I916" i="25"/>
  <x:c r="J916" i="25"/>
  <x:c r="K916" i="25"/>
  <x:c r="L916" i="25"/>
  <x:c r="M916" i="25"/>
  <x:c r="N916" i="25"/>
  <x:c r="P916" i="25"/>
  <x:c r="Q916" i="25"/>
  <x:c r="R916" i="25"/>
  <x:c r="A917" i="25"/>
  <x:c r="B917" i="25"/>
  <x:c r="C917" i="25"/>
  <x:c r="D917" i="25"/>
  <x:c r="E917" i="25"/>
  <x:c r="F917" i="25"/>
  <x:c r="G917" i="25"/>
  <x:c r="H917" i="25"/>
  <x:c r="I917" i="25"/>
  <x:c r="J917" i="25"/>
  <x:c r="K917" i="25"/>
  <x:c r="L917" i="25"/>
  <x:c r="M917" i="25"/>
  <x:c r="N917" i="25"/>
  <x:c r="P917" i="25"/>
  <x:c r="Q917" i="25"/>
  <x:c r="R917" i="25"/>
  <x:c r="A918" i="25"/>
  <x:c r="B918" i="25"/>
  <x:c r="C918" i="25"/>
  <x:c r="D918" i="25"/>
  <x:c r="E918" i="25"/>
  <x:c r="F918" i="25"/>
  <x:c r="G918" i="25"/>
  <x:c r="H918" i="25"/>
  <x:c r="I918" i="25"/>
  <x:c r="J918" i="25"/>
  <x:c r="K918" i="25"/>
  <x:c r="L918" i="25"/>
  <x:c r="M918" i="25"/>
  <x:c r="N918" i="25"/>
  <x:c r="P918" i="25"/>
  <x:c r="Q918" i="25"/>
  <x:c r="R918" i="25"/>
  <x:c r="A919" i="25"/>
  <x:c r="B919" i="25"/>
  <x:c r="C919" i="25"/>
  <x:c r="D919" i="25"/>
  <x:c r="E919" i="25"/>
  <x:c r="F919" i="25"/>
  <x:c r="G919" i="25"/>
  <x:c r="H919" i="25"/>
  <x:c r="I919" i="25"/>
  <x:c r="J919" i="25"/>
  <x:c r="K919" i="25"/>
  <x:c r="L919" i="25"/>
  <x:c r="M919" i="25"/>
  <x:c r="N919" i="25"/>
  <x:c r="P919" i="25"/>
  <x:c r="Q919" i="25"/>
  <x:c r="R919" i="25"/>
  <x:c r="A920" i="25"/>
  <x:c r="B920" i="25"/>
  <x:c r="C920" i="25"/>
  <x:c r="D920" i="25"/>
  <x:c r="E920" i="25"/>
  <x:c r="F920" i="25"/>
  <x:c r="G920" i="25"/>
  <x:c r="H920" i="25"/>
  <x:c r="I920" i="25"/>
  <x:c r="J920" i="25"/>
  <x:c r="K920" i="25"/>
  <x:c r="L920" i="25"/>
  <x:c r="M920" i="25"/>
  <x:c r="N920" i="25"/>
  <x:c r="P920" i="25"/>
  <x:c r="Q920" i="25"/>
  <x:c r="R920" i="25"/>
  <x:c r="A921" i="25"/>
  <x:c r="B921" i="25"/>
  <x:c r="C921" i="25"/>
  <x:c r="D921" i="25"/>
  <x:c r="E921" i="25"/>
  <x:c r="F921" i="25"/>
  <x:c r="G921" i="25"/>
  <x:c r="H921" i="25"/>
  <x:c r="I921" i="25"/>
  <x:c r="J921" i="25"/>
  <x:c r="K921" i="25"/>
  <x:c r="L921" i="25"/>
  <x:c r="M921" i="25"/>
  <x:c r="N921" i="25"/>
  <x:c r="P921" i="25"/>
  <x:c r="Q921" i="25"/>
  <x:c r="R921" i="25"/>
  <x:c r="A922" i="25"/>
  <x:c r="B922" i="25"/>
  <x:c r="C922" i="25"/>
  <x:c r="D922" i="25"/>
  <x:c r="E922" i="25"/>
  <x:c r="F922" i="25"/>
  <x:c r="G922" i="25"/>
  <x:c r="H922" i="25"/>
  <x:c r="I922" i="25"/>
  <x:c r="J922" i="25"/>
  <x:c r="K922" i="25"/>
  <x:c r="L922" i="25"/>
  <x:c r="M922" i="25"/>
  <x:c r="N922" i="25"/>
  <x:c r="P922" i="25"/>
  <x:c r="Q922" i="25"/>
  <x:c r="R922" i="25"/>
  <x:c r="A923" i="25"/>
  <x:c r="B923" i="25"/>
  <x:c r="C923" i="25"/>
  <x:c r="D923" i="25"/>
  <x:c r="E923" i="25"/>
  <x:c r="F923" i="25"/>
  <x:c r="G923" i="25"/>
  <x:c r="H923" i="25"/>
  <x:c r="I923" i="25"/>
  <x:c r="J923" i="25"/>
  <x:c r="K923" i="25"/>
  <x:c r="L923" i="25"/>
  <x:c r="M923" i="25"/>
  <x:c r="N923" i="25"/>
  <x:c r="P923" i="25"/>
  <x:c r="Q923" i="25"/>
  <x:c r="R923" i="25"/>
  <x:c r="A924" i="25"/>
  <x:c r="B924" i="25"/>
  <x:c r="C924" i="25"/>
  <x:c r="D924" i="25"/>
  <x:c r="E924" i="25"/>
  <x:c r="F924" i="25"/>
  <x:c r="G924" i="25"/>
  <x:c r="H924" i="25"/>
  <x:c r="I924" i="25"/>
  <x:c r="J924" i="25"/>
  <x:c r="K924" i="25"/>
  <x:c r="L924" i="25"/>
  <x:c r="M924" i="25"/>
  <x:c r="N924" i="25"/>
  <x:c r="P924" i="25"/>
  <x:c r="Q924" i="25"/>
  <x:c r="R924" i="25"/>
  <x:c r="A925" i="25"/>
  <x:c r="B925" i="25"/>
  <x:c r="C925" i="25"/>
  <x:c r="D925" i="25"/>
  <x:c r="E925" i="25"/>
  <x:c r="F925" i="25"/>
  <x:c r="G925" i="25"/>
  <x:c r="H925" i="25"/>
  <x:c r="I925" i="25"/>
  <x:c r="J925" i="25"/>
  <x:c r="K925" i="25"/>
  <x:c r="L925" i="25"/>
  <x:c r="M925" i="25"/>
  <x:c r="N925" i="25"/>
  <x:c r="P925" i="25"/>
  <x:c r="Q925" i="25"/>
  <x:c r="R925" i="25"/>
  <x:c r="A926" i="25"/>
  <x:c r="B926" i="25"/>
  <x:c r="C926" i="25"/>
  <x:c r="D926" i="25"/>
  <x:c r="E926" i="25"/>
  <x:c r="F926" i="25"/>
  <x:c r="G926" i="25"/>
  <x:c r="H926" i="25"/>
  <x:c r="I926" i="25"/>
  <x:c r="J926" i="25"/>
  <x:c r="K926" i="25"/>
  <x:c r="L926" i="25"/>
  <x:c r="M926" i="25"/>
  <x:c r="N926" i="25"/>
  <x:c r="P926" i="25"/>
  <x:c r="Q926" i="25"/>
  <x:c r="R926" i="25"/>
  <x:c r="A927" i="25"/>
  <x:c r="B927" i="25"/>
  <x:c r="C927" i="25"/>
  <x:c r="D927" i="25"/>
  <x:c r="E927" i="25"/>
  <x:c r="F927" i="25"/>
  <x:c r="G927" i="25"/>
  <x:c r="H927" i="25"/>
  <x:c r="I927" i="25"/>
  <x:c r="J927" i="25"/>
  <x:c r="K927" i="25"/>
  <x:c r="L927" i="25"/>
  <x:c r="M927" i="25"/>
  <x:c r="N927" i="25"/>
  <x:c r="P927" i="25"/>
  <x:c r="Q927" i="25"/>
  <x:c r="R927" i="25"/>
  <x:c r="A928" i="25"/>
  <x:c r="B928" i="25"/>
  <x:c r="C928" i="25"/>
  <x:c r="D928" i="25"/>
  <x:c r="E928" i="25"/>
  <x:c r="F928" i="25"/>
  <x:c r="G928" i="25"/>
  <x:c r="H928" i="25"/>
  <x:c r="I928" i="25"/>
  <x:c r="J928" i="25"/>
  <x:c r="K928" i="25"/>
  <x:c r="L928" i="25"/>
  <x:c r="M928" i="25"/>
  <x:c r="N928" i="25"/>
  <x:c r="P928" i="25"/>
  <x:c r="Q928" i="25"/>
  <x:c r="R928" i="25"/>
  <x:c r="A929" i="25"/>
  <x:c r="B929" i="25"/>
  <x:c r="C929" i="25"/>
  <x:c r="D929" i="25"/>
  <x:c r="E929" i="25"/>
  <x:c r="F929" i="25"/>
  <x:c r="G929" i="25"/>
  <x:c r="H929" i="25"/>
  <x:c r="I929" i="25"/>
  <x:c r="J929" i="25"/>
  <x:c r="K929" i="25"/>
  <x:c r="L929" i="25"/>
  <x:c r="M929" i="25"/>
  <x:c r="N929" i="25"/>
  <x:c r="P929" i="25"/>
  <x:c r="Q929" i="25"/>
  <x:c r="R929" i="25"/>
  <x:c r="A930" i="25"/>
  <x:c r="B930" i="25"/>
  <x:c r="C930" i="25"/>
  <x:c r="D930" i="25"/>
  <x:c r="E930" i="25"/>
  <x:c r="F930" i="25"/>
  <x:c r="G930" i="25"/>
  <x:c r="H930" i="25"/>
  <x:c r="I930" i="25"/>
  <x:c r="J930" i="25"/>
  <x:c r="K930" i="25"/>
  <x:c r="L930" i="25"/>
  <x:c r="M930" i="25"/>
  <x:c r="N930" i="25"/>
  <x:c r="P930" i="25"/>
  <x:c r="Q930" i="25"/>
  <x:c r="R930" i="25"/>
  <x:c r="A931" i="25"/>
  <x:c r="B931" i="25"/>
  <x:c r="C931" i="25"/>
  <x:c r="D931" i="25"/>
  <x:c r="E931" i="25"/>
  <x:c r="F931" i="25"/>
  <x:c r="G931" i="25"/>
  <x:c r="H931" i="25"/>
  <x:c r="I931" i="25"/>
  <x:c r="J931" i="25"/>
  <x:c r="K931" i="25"/>
  <x:c r="L931" i="25"/>
  <x:c r="M931" i="25"/>
  <x:c r="N931" i="25"/>
  <x:c r="P931" i="25"/>
  <x:c r="Q931" i="25"/>
  <x:c r="R931" i="25"/>
  <x:c r="A932" i="25"/>
  <x:c r="B932" i="25"/>
  <x:c r="C932" i="25"/>
  <x:c r="D932" i="25"/>
  <x:c r="E932" i="25"/>
  <x:c r="F932" i="25"/>
  <x:c r="G932" i="25"/>
  <x:c r="H932" i="25"/>
  <x:c r="I932" i="25"/>
  <x:c r="J932" i="25"/>
  <x:c r="K932" i="25"/>
  <x:c r="L932" i="25"/>
  <x:c r="M932" i="25"/>
  <x:c r="N932" i="25"/>
  <x:c r="P932" i="25"/>
  <x:c r="Q932" i="25"/>
  <x:c r="R932" i="25"/>
  <x:c r="A933" i="25"/>
  <x:c r="B933" i="25"/>
  <x:c r="C933" i="25"/>
  <x:c r="D933" i="25"/>
  <x:c r="E933" i="25"/>
  <x:c r="F933" i="25"/>
  <x:c r="G933" i="25"/>
  <x:c r="H933" i="25"/>
  <x:c r="I933" i="25"/>
  <x:c r="J933" i="25"/>
  <x:c r="K933" i="25"/>
  <x:c r="L933" i="25"/>
  <x:c r="M933" i="25"/>
  <x:c r="N933" i="25"/>
  <x:c r="P933" i="25"/>
  <x:c r="Q933" i="25"/>
  <x:c r="R933" i="25"/>
  <x:c r="A934" i="25"/>
  <x:c r="B934" i="25"/>
  <x:c r="C934" i="25"/>
  <x:c r="D934" i="25"/>
  <x:c r="E934" i="25"/>
  <x:c r="F934" i="25"/>
  <x:c r="G934" i="25"/>
  <x:c r="H934" i="25"/>
  <x:c r="I934" i="25"/>
  <x:c r="J934" i="25"/>
  <x:c r="K934" i="25"/>
  <x:c r="L934" i="25"/>
  <x:c r="M934" i="25"/>
  <x:c r="N934" i="25"/>
  <x:c r="P934" i="25"/>
  <x:c r="Q934" i="25"/>
  <x:c r="R934" i="25"/>
  <x:c r="A935" i="25"/>
  <x:c r="B935" i="25"/>
  <x:c r="C935" i="25"/>
  <x:c r="D935" i="25"/>
  <x:c r="E935" i="25"/>
  <x:c r="F935" i="25"/>
  <x:c r="G935" i="25"/>
  <x:c r="H935" i="25"/>
  <x:c r="I935" i="25"/>
  <x:c r="J935" i="25"/>
  <x:c r="K935" i="25"/>
  <x:c r="L935" i="25"/>
  <x:c r="M935" i="25"/>
  <x:c r="N935" i="25"/>
  <x:c r="P935" i="25"/>
  <x:c r="Q935" i="25"/>
  <x:c r="R935" i="25"/>
  <x:c r="A936" i="25"/>
  <x:c r="B936" i="25"/>
  <x:c r="C936" i="25"/>
  <x:c r="D936" i="25"/>
  <x:c r="E936" i="25"/>
  <x:c r="F936" i="25"/>
  <x:c r="G936" i="25"/>
  <x:c r="H936" i="25"/>
  <x:c r="I936" i="25"/>
  <x:c r="J936" i="25"/>
  <x:c r="K936" i="25"/>
  <x:c r="L936" i="25"/>
  <x:c r="M936" i="25"/>
  <x:c r="N936" i="25"/>
  <x:c r="P936" i="25"/>
  <x:c r="Q936" i="25"/>
  <x:c r="R936" i="25"/>
  <x:c r="A937" i="25"/>
  <x:c r="B937" i="25"/>
  <x:c r="C937" i="25"/>
  <x:c r="D937" i="25"/>
  <x:c r="E937" i="25"/>
  <x:c r="F937" i="25"/>
  <x:c r="G937" i="25"/>
  <x:c r="H937" i="25"/>
  <x:c r="I937" i="25"/>
  <x:c r="J937" i="25"/>
  <x:c r="K937" i="25"/>
  <x:c r="L937" i="25"/>
  <x:c r="M937" i="25"/>
  <x:c r="N937" i="25"/>
  <x:c r="P937" i="25"/>
  <x:c r="Q937" i="25"/>
  <x:c r="R937" i="25"/>
  <x:c r="A938" i="25"/>
  <x:c r="B938" i="25"/>
  <x:c r="C938" i="25"/>
  <x:c r="D938" i="25"/>
  <x:c r="E938" i="25"/>
  <x:c r="F938" i="25"/>
  <x:c r="G938" i="25"/>
  <x:c r="H938" i="25"/>
  <x:c r="I938" i="25"/>
  <x:c r="J938" i="25"/>
  <x:c r="K938" i="25"/>
  <x:c r="L938" i="25"/>
  <x:c r="M938" i="25"/>
  <x:c r="N938" i="25"/>
  <x:c r="P938" i="25"/>
  <x:c r="Q938" i="25"/>
  <x:c r="R938" i="25"/>
  <x:c r="A939" i="25"/>
  <x:c r="B939" i="25"/>
  <x:c r="C939" i="25"/>
  <x:c r="D939" i="25"/>
  <x:c r="E939" i="25"/>
  <x:c r="F939" i="25"/>
  <x:c r="G939" i="25"/>
  <x:c r="H939" i="25"/>
  <x:c r="I939" i="25"/>
  <x:c r="J939" i="25"/>
  <x:c r="K939" i="25"/>
  <x:c r="L939" i="25"/>
  <x:c r="M939" i="25"/>
  <x:c r="N939" i="25"/>
  <x:c r="P939" i="25"/>
  <x:c r="Q939" i="25"/>
  <x:c r="R939" i="25"/>
  <x:c r="A940" i="25"/>
  <x:c r="B940" i="25"/>
  <x:c r="C940" i="25"/>
  <x:c r="D940" i="25"/>
  <x:c r="E940" i="25"/>
  <x:c r="F940" i="25"/>
  <x:c r="G940" i="25"/>
  <x:c r="H940" i="25"/>
  <x:c r="I940" i="25"/>
  <x:c r="J940" i="25"/>
  <x:c r="K940" i="25"/>
  <x:c r="L940" i="25"/>
  <x:c r="M940" i="25"/>
  <x:c r="N940" i="25"/>
  <x:c r="P940" i="25"/>
  <x:c r="Q940" i="25"/>
  <x:c r="R940" i="25"/>
  <x:c r="A941" i="25"/>
  <x:c r="B941" i="25"/>
  <x:c r="C941" i="25"/>
  <x:c r="D941" i="25"/>
  <x:c r="E941" i="25"/>
  <x:c r="F941" i="25"/>
  <x:c r="G941" i="25"/>
  <x:c r="H941" i="25"/>
  <x:c r="I941" i="25"/>
  <x:c r="J941" i="25"/>
  <x:c r="K941" i="25"/>
  <x:c r="L941" i="25"/>
  <x:c r="M941" i="25"/>
  <x:c r="N941" i="25"/>
  <x:c r="P941" i="25"/>
  <x:c r="Q941" i="25"/>
  <x:c r="R941" i="25"/>
  <x:c r="A942" i="25"/>
  <x:c r="B942" i="25"/>
  <x:c r="C942" i="25"/>
  <x:c r="D942" i="25"/>
  <x:c r="E942" i="25"/>
  <x:c r="F942" i="25"/>
  <x:c r="G942" i="25"/>
  <x:c r="H942" i="25"/>
  <x:c r="I942" i="25"/>
  <x:c r="J942" i="25"/>
  <x:c r="K942" i="25"/>
  <x:c r="L942" i="25"/>
  <x:c r="M942" i="25"/>
  <x:c r="N942" i="25"/>
  <x:c r="P942" i="25"/>
  <x:c r="Q942" i="25"/>
  <x:c r="R942" i="25"/>
  <x:c r="A943" i="25"/>
  <x:c r="B943" i="25"/>
  <x:c r="C943" i="25"/>
  <x:c r="D943" i="25"/>
  <x:c r="E943" i="25"/>
  <x:c r="F943" i="25"/>
  <x:c r="G943" i="25"/>
  <x:c r="H943" i="25"/>
  <x:c r="I943" i="25"/>
  <x:c r="J943" i="25"/>
  <x:c r="K943" i="25"/>
  <x:c r="L943" i="25"/>
  <x:c r="M943" i="25"/>
  <x:c r="N943" i="25"/>
  <x:c r="P943" i="25"/>
  <x:c r="Q943" i="25"/>
  <x:c r="R943" i="25"/>
  <x:c r="A944" i="25"/>
  <x:c r="B944" i="25"/>
  <x:c r="C944" i="25"/>
  <x:c r="D944" i="25"/>
  <x:c r="E944" i="25"/>
  <x:c r="F944" i="25"/>
  <x:c r="G944" i="25"/>
  <x:c r="H944" i="25"/>
  <x:c r="I944" i="25"/>
  <x:c r="J944" i="25"/>
  <x:c r="K944" i="25"/>
  <x:c r="L944" i="25"/>
  <x:c r="M944" i="25"/>
  <x:c r="N944" i="25"/>
  <x:c r="P944" i="25"/>
  <x:c r="Q944" i="25"/>
  <x:c r="R944" i="25"/>
  <x:c r="A945" i="25"/>
  <x:c r="B945" i="25"/>
  <x:c r="C945" i="25"/>
  <x:c r="D945" i="25"/>
  <x:c r="E945" i="25"/>
  <x:c r="F945" i="25"/>
  <x:c r="G945" i="25"/>
  <x:c r="H945" i="25"/>
  <x:c r="I945" i="25"/>
  <x:c r="J945" i="25"/>
  <x:c r="K945" i="25"/>
  <x:c r="L945" i="25"/>
  <x:c r="M945" i="25"/>
  <x:c r="N945" i="25"/>
  <x:c r="P945" i="25"/>
  <x:c r="Q945" i="25"/>
  <x:c r="R945" i="25"/>
  <x:c r="A946" i="25"/>
  <x:c r="B946" i="25"/>
  <x:c r="C946" i="25"/>
  <x:c r="D946" i="25"/>
  <x:c r="E946" i="25"/>
  <x:c r="F946" i="25"/>
  <x:c r="G946" i="25"/>
  <x:c r="H946" i="25"/>
  <x:c r="I946" i="25"/>
  <x:c r="J946" i="25"/>
  <x:c r="K946" i="25"/>
  <x:c r="L946" i="25"/>
  <x:c r="M946" i="25"/>
  <x:c r="N946" i="25"/>
  <x:c r="P946" i="25"/>
  <x:c r="Q946" i="25"/>
  <x:c r="R946" i="25"/>
  <x:c r="A947" i="25"/>
  <x:c r="B947" i="25"/>
  <x:c r="C947" i="25"/>
  <x:c r="D947" i="25"/>
  <x:c r="E947" i="25"/>
  <x:c r="F947" i="25"/>
  <x:c r="G947" i="25"/>
  <x:c r="H947" i="25"/>
  <x:c r="I947" i="25"/>
  <x:c r="J947" i="25"/>
  <x:c r="K947" i="25"/>
  <x:c r="L947" i="25"/>
  <x:c r="M947" i="25"/>
  <x:c r="N947" i="25"/>
  <x:c r="P947" i="25"/>
  <x:c r="Q947" i="25"/>
  <x:c r="R947" i="25"/>
  <x:c r="A948" i="25"/>
  <x:c r="B948" i="25"/>
  <x:c r="C948" i="25"/>
  <x:c r="D948" i="25"/>
  <x:c r="E948" i="25"/>
  <x:c r="F948" i="25"/>
  <x:c r="G948" i="25"/>
  <x:c r="H948" i="25"/>
  <x:c r="I948" i="25"/>
  <x:c r="J948" i="25"/>
  <x:c r="K948" i="25"/>
  <x:c r="L948" i="25"/>
  <x:c r="M948" i="25"/>
  <x:c r="N948" i="25"/>
  <x:c r="P948" i="25"/>
  <x:c r="Q948" i="25"/>
  <x:c r="R948" i="25"/>
  <x:c r="A949" i="25"/>
  <x:c r="B949" i="25"/>
  <x:c r="C949" i="25"/>
  <x:c r="D949" i="25"/>
  <x:c r="E949" i="25"/>
  <x:c r="F949" i="25"/>
  <x:c r="G949" i="25"/>
  <x:c r="H949" i="25"/>
  <x:c r="I949" i="25"/>
  <x:c r="J949" i="25"/>
  <x:c r="K949" i="25"/>
  <x:c r="L949" i="25"/>
  <x:c r="M949" i="25"/>
  <x:c r="N949" i="25"/>
  <x:c r="P949" i="25"/>
  <x:c r="Q949" i="25"/>
  <x:c r="R949" i="25"/>
  <x:c r="A950" i="25"/>
  <x:c r="B950" i="25"/>
  <x:c r="C950" i="25"/>
  <x:c r="D950" i="25"/>
  <x:c r="E950" i="25"/>
  <x:c r="F950" i="25"/>
  <x:c r="G950" i="25"/>
  <x:c r="H950" i="25"/>
  <x:c r="I950" i="25"/>
  <x:c r="J950" i="25"/>
  <x:c r="K950" i="25"/>
  <x:c r="L950" i="25"/>
  <x:c r="M950" i="25"/>
  <x:c r="N950" i="25"/>
  <x:c r="P950" i="25"/>
  <x:c r="Q950" i="25"/>
  <x:c r="R950" i="25"/>
  <x:c r="A951" i="25"/>
  <x:c r="B951" i="25"/>
  <x:c r="C951" i="25"/>
  <x:c r="D951" i="25"/>
  <x:c r="E951" i="25"/>
  <x:c r="F951" i="25"/>
  <x:c r="G951" i="25"/>
  <x:c r="H951" i="25"/>
  <x:c r="I951" i="25"/>
  <x:c r="J951" i="25"/>
  <x:c r="K951" i="25"/>
  <x:c r="L951" i="25"/>
  <x:c r="M951" i="25"/>
  <x:c r="N951" i="25"/>
  <x:c r="P951" i="25"/>
  <x:c r="Q951" i="25"/>
  <x:c r="R951" i="25"/>
  <x:c r="A952" i="25"/>
  <x:c r="B952" i="25"/>
  <x:c r="C952" i="25"/>
  <x:c r="D952" i="25"/>
  <x:c r="E952" i="25"/>
  <x:c r="F952" i="25"/>
  <x:c r="G952" i="25"/>
  <x:c r="H952" i="25"/>
  <x:c r="I952" i="25"/>
  <x:c r="J952" i="25"/>
  <x:c r="K952" i="25"/>
  <x:c r="L952" i="25"/>
  <x:c r="M952" i="25"/>
  <x:c r="N952" i="25"/>
  <x:c r="P952" i="25"/>
  <x:c r="Q952" i="25"/>
  <x:c r="R952" i="25"/>
  <x:c r="A953" i="25"/>
  <x:c r="B953" i="25"/>
  <x:c r="C953" i="25"/>
  <x:c r="D953" i="25"/>
  <x:c r="E953" i="25"/>
  <x:c r="F953" i="25"/>
  <x:c r="G953" i="25"/>
  <x:c r="H953" i="25"/>
  <x:c r="I953" i="25"/>
  <x:c r="J953" i="25"/>
  <x:c r="K953" i="25"/>
  <x:c r="L953" i="25"/>
  <x:c r="M953" i="25"/>
  <x:c r="N953" i="25"/>
  <x:c r="P953" i="25"/>
  <x:c r="Q953" i="25"/>
  <x:c r="R953" i="25"/>
  <x:c r="A954" i="25"/>
  <x:c r="B954" i="25"/>
  <x:c r="C954" i="25"/>
  <x:c r="D954" i="25"/>
  <x:c r="E954" i="25"/>
  <x:c r="F954" i="25"/>
  <x:c r="G954" i="25"/>
  <x:c r="H954" i="25"/>
  <x:c r="I954" i="25"/>
  <x:c r="J954" i="25"/>
  <x:c r="K954" i="25"/>
  <x:c r="L954" i="25"/>
  <x:c r="M954" i="25"/>
  <x:c r="N954" i="25"/>
  <x:c r="P954" i="25"/>
  <x:c r="Q954" i="25"/>
  <x:c r="R954" i="25"/>
  <x:c r="A955" i="25"/>
  <x:c r="B955" i="25"/>
  <x:c r="C955" i="25"/>
  <x:c r="D955" i="25"/>
  <x:c r="E955" i="25"/>
  <x:c r="F955" i="25"/>
  <x:c r="G955" i="25"/>
  <x:c r="H955" i="25"/>
  <x:c r="I955" i="25"/>
  <x:c r="J955" i="25"/>
  <x:c r="K955" i="25"/>
  <x:c r="L955" i="25"/>
  <x:c r="M955" i="25"/>
  <x:c r="N955" i="25"/>
  <x:c r="P955" i="25"/>
  <x:c r="Q955" i="25"/>
  <x:c r="R955" i="25"/>
  <x:c r="A956" i="25"/>
  <x:c r="B956" i="25"/>
  <x:c r="C956" i="25"/>
  <x:c r="D956" i="25"/>
  <x:c r="E956" i="25"/>
  <x:c r="F956" i="25"/>
  <x:c r="G956" i="25"/>
  <x:c r="H956" i="25"/>
  <x:c r="I956" i="25"/>
  <x:c r="J956" i="25"/>
  <x:c r="K956" i="25"/>
  <x:c r="L956" i="25"/>
  <x:c r="M956" i="25"/>
  <x:c r="N956" i="25"/>
  <x:c r="P956" i="25"/>
  <x:c r="Q956" i="25"/>
  <x:c r="R956" i="25"/>
  <x:c r="A957" i="25"/>
  <x:c r="B957" i="25"/>
  <x:c r="C957" i="25"/>
  <x:c r="D957" i="25"/>
  <x:c r="E957" i="25"/>
  <x:c r="F957" i="25"/>
  <x:c r="G957" i="25"/>
  <x:c r="H957" i="25"/>
  <x:c r="I957" i="25"/>
  <x:c r="J957" i="25"/>
  <x:c r="K957" i="25"/>
  <x:c r="L957" i="25"/>
  <x:c r="M957" i="25"/>
  <x:c r="N957" i="25"/>
  <x:c r="P957" i="25"/>
  <x:c r="Q957" i="25"/>
  <x:c r="R957" i="25"/>
  <x:c r="A958" i="25"/>
  <x:c r="B958" i="25"/>
  <x:c r="C958" i="25"/>
  <x:c r="D958" i="25"/>
  <x:c r="E958" i="25"/>
  <x:c r="F958" i="25"/>
  <x:c r="G958" i="25"/>
  <x:c r="H958" i="25"/>
  <x:c r="I958" i="25"/>
  <x:c r="J958" i="25"/>
  <x:c r="K958" i="25"/>
  <x:c r="L958" i="25"/>
  <x:c r="M958" i="25"/>
  <x:c r="N958" i="25"/>
  <x:c r="P958" i="25"/>
  <x:c r="Q958" i="25"/>
  <x:c r="R958" i="25"/>
  <x:c r="A959" i="25"/>
  <x:c r="B959" i="25"/>
  <x:c r="C959" i="25"/>
  <x:c r="D959" i="25"/>
  <x:c r="E959" i="25"/>
  <x:c r="F959" i="25"/>
  <x:c r="G959" i="25"/>
  <x:c r="H959" i="25"/>
  <x:c r="I959" i="25"/>
  <x:c r="J959" i="25"/>
  <x:c r="K959" i="25"/>
  <x:c r="L959" i="25"/>
  <x:c r="M959" i="25"/>
  <x:c r="N959" i="25"/>
  <x:c r="P959" i="25"/>
  <x:c r="Q959" i="25"/>
  <x:c r="R959" i="25"/>
  <x:c r="A960" i="25"/>
  <x:c r="B960" i="25"/>
  <x:c r="C960" i="25"/>
  <x:c r="D960" i="25"/>
  <x:c r="E960" i="25"/>
  <x:c r="F960" i="25"/>
  <x:c r="G960" i="25"/>
  <x:c r="H960" i="25"/>
  <x:c r="I960" i="25"/>
  <x:c r="J960" i="25"/>
  <x:c r="K960" i="25"/>
  <x:c r="L960" i="25"/>
  <x:c r="M960" i="25"/>
  <x:c r="N960" i="25"/>
  <x:c r="P960" i="25"/>
  <x:c r="Q960" i="25"/>
  <x:c r="R960" i="25"/>
  <x:c r="A961" i="25"/>
  <x:c r="B961" i="25"/>
  <x:c r="C961" i="25"/>
  <x:c r="D961" i="25"/>
  <x:c r="E961" i="25"/>
  <x:c r="F961" i="25"/>
  <x:c r="G961" i="25"/>
  <x:c r="H961" i="25"/>
  <x:c r="I961" i="25"/>
  <x:c r="J961" i="25"/>
  <x:c r="K961" i="25"/>
  <x:c r="L961" i="25"/>
  <x:c r="M961" i="25"/>
  <x:c r="N961" i="25"/>
  <x:c r="P961" i="25"/>
  <x:c r="Q961" i="25"/>
  <x:c r="R961" i="25"/>
  <x:c r="A962" i="25"/>
  <x:c r="B962" i="25"/>
  <x:c r="C962" i="25"/>
  <x:c r="D962" i="25"/>
  <x:c r="E962" i="25"/>
  <x:c r="F962" i="25"/>
  <x:c r="G962" i="25"/>
  <x:c r="H962" i="25"/>
  <x:c r="I962" i="25"/>
  <x:c r="J962" i="25"/>
  <x:c r="K962" i="25"/>
  <x:c r="L962" i="25"/>
  <x:c r="M962" i="25"/>
  <x:c r="N962" i="25"/>
  <x:c r="P962" i="25"/>
  <x:c r="Q962" i="25"/>
  <x:c r="R962" i="25"/>
  <x:c r="A963" i="25"/>
  <x:c r="B963" i="25"/>
  <x:c r="C963" i="25"/>
  <x:c r="D963" i="25"/>
  <x:c r="E963" i="25"/>
  <x:c r="F963" i="25"/>
  <x:c r="G963" i="25"/>
  <x:c r="H963" i="25"/>
  <x:c r="I963" i="25"/>
  <x:c r="J963" i="25"/>
  <x:c r="K963" i="25"/>
  <x:c r="L963" i="25"/>
  <x:c r="M963" i="25"/>
  <x:c r="N963" i="25"/>
  <x:c r="P963" i="25"/>
  <x:c r="Q963" i="25"/>
  <x:c r="R963" i="25"/>
  <x:c r="A964" i="25"/>
  <x:c r="B964" i="25"/>
  <x:c r="C964" i="25"/>
  <x:c r="D964" i="25"/>
  <x:c r="E964" i="25"/>
  <x:c r="F964" i="25"/>
  <x:c r="G964" i="25"/>
  <x:c r="H964" i="25"/>
  <x:c r="I964" i="25"/>
  <x:c r="J964" i="25"/>
  <x:c r="K964" i="25"/>
  <x:c r="L964" i="25"/>
  <x:c r="M964" i="25"/>
  <x:c r="N964" i="25"/>
  <x:c r="P964" i="25"/>
  <x:c r="Q964" i="25"/>
  <x:c r="R964" i="25"/>
  <x:c r="A965" i="25"/>
  <x:c r="B965" i="25"/>
  <x:c r="C965" i="25"/>
  <x:c r="D965" i="25"/>
  <x:c r="E965" i="25"/>
  <x:c r="F965" i="25"/>
  <x:c r="G965" i="25"/>
  <x:c r="H965" i="25"/>
  <x:c r="I965" i="25"/>
  <x:c r="J965" i="25"/>
  <x:c r="K965" i="25"/>
  <x:c r="L965" i="25"/>
  <x:c r="M965" i="25"/>
  <x:c r="N965" i="25"/>
  <x:c r="P965" i="25"/>
  <x:c r="Q965" i="25"/>
  <x:c r="R965" i="25"/>
  <x:c r="A966" i="25"/>
  <x:c r="B966" i="25"/>
  <x:c r="C966" i="25"/>
  <x:c r="D966" i="25"/>
  <x:c r="E966" i="25"/>
  <x:c r="F966" i="25"/>
  <x:c r="G966" i="25"/>
  <x:c r="H966" i="25"/>
  <x:c r="I966" i="25"/>
  <x:c r="J966" i="25"/>
  <x:c r="K966" i="25"/>
  <x:c r="L966" i="25"/>
  <x:c r="M966" i="25"/>
  <x:c r="N966" i="25"/>
  <x:c r="P966" i="25"/>
  <x:c r="Q966" i="25"/>
  <x:c r="R966" i="25"/>
  <x:c r="A967" i="25"/>
  <x:c r="B967" i="25"/>
  <x:c r="C967" i="25"/>
  <x:c r="D967" i="25"/>
  <x:c r="E967" i="25"/>
  <x:c r="F967" i="25"/>
  <x:c r="G967" i="25"/>
  <x:c r="H967" i="25"/>
  <x:c r="I967" i="25"/>
  <x:c r="J967" i="25"/>
  <x:c r="K967" i="25"/>
  <x:c r="L967" i="25"/>
  <x:c r="M967" i="25"/>
  <x:c r="N967" i="25"/>
  <x:c r="P967" i="25"/>
  <x:c r="Q967" i="25"/>
  <x:c r="R967" i="25"/>
  <x:c r="A968" i="25"/>
  <x:c r="B968" i="25"/>
  <x:c r="C968" i="25"/>
  <x:c r="D968" i="25"/>
  <x:c r="E968" i="25"/>
  <x:c r="F968" i="25"/>
  <x:c r="G968" i="25"/>
  <x:c r="H968" i="25"/>
  <x:c r="I968" i="25"/>
  <x:c r="J968" i="25"/>
  <x:c r="K968" i="25"/>
  <x:c r="L968" i="25"/>
  <x:c r="M968" i="25"/>
  <x:c r="N968" i="25"/>
  <x:c r="P968" i="25"/>
  <x:c r="Q968" i="25"/>
  <x:c r="R968" i="25"/>
  <x:c r="A969" i="25"/>
  <x:c r="B969" i="25"/>
  <x:c r="C969" i="25"/>
  <x:c r="D969" i="25"/>
  <x:c r="E969" i="25"/>
  <x:c r="F969" i="25"/>
  <x:c r="G969" i="25"/>
  <x:c r="H969" i="25"/>
  <x:c r="I969" i="25"/>
  <x:c r="J969" i="25"/>
  <x:c r="K969" i="25"/>
  <x:c r="L969" i="25"/>
  <x:c r="M969" i="25"/>
  <x:c r="N969" i="25"/>
  <x:c r="P969" i="25"/>
  <x:c r="Q969" i="25"/>
  <x:c r="R969" i="25"/>
  <x:c r="A970" i="25"/>
  <x:c r="B970" i="25"/>
  <x:c r="C970" i="25"/>
  <x:c r="D970" i="25"/>
  <x:c r="E970" i="25"/>
  <x:c r="F970" i="25"/>
  <x:c r="G970" i="25"/>
  <x:c r="H970" i="25"/>
  <x:c r="I970" i="25"/>
  <x:c r="J970" i="25"/>
  <x:c r="K970" i="25"/>
  <x:c r="L970" i="25"/>
  <x:c r="M970" i="25"/>
  <x:c r="N970" i="25"/>
  <x:c r="P970" i="25"/>
  <x:c r="Q970" i="25"/>
  <x:c r="R970" i="25"/>
  <x:c r="A971" i="25"/>
  <x:c r="B971" i="25"/>
  <x:c r="C971" i="25"/>
  <x:c r="D971" i="25"/>
  <x:c r="E971" i="25"/>
  <x:c r="F971" i="25"/>
  <x:c r="G971" i="25"/>
  <x:c r="H971" i="25"/>
  <x:c r="I971" i="25"/>
  <x:c r="J971" i="25"/>
  <x:c r="K971" i="25"/>
  <x:c r="L971" i="25"/>
  <x:c r="M971" i="25"/>
  <x:c r="N971" i="25"/>
  <x:c r="P971" i="25"/>
  <x:c r="Q971" i="25"/>
  <x:c r="R971" i="25"/>
  <x:c r="A972" i="25"/>
  <x:c r="B972" i="25"/>
  <x:c r="C972" i="25"/>
  <x:c r="D972" i="25"/>
  <x:c r="E972" i="25"/>
  <x:c r="F972" i="25"/>
  <x:c r="G972" i="25"/>
  <x:c r="H972" i="25"/>
  <x:c r="I972" i="25"/>
  <x:c r="J972" i="25"/>
  <x:c r="K972" i="25"/>
  <x:c r="L972" i="25"/>
  <x:c r="M972" i="25"/>
  <x:c r="N972" i="25"/>
  <x:c r="P972" i="25"/>
  <x:c r="Q972" i="25"/>
  <x:c r="R972" i="25"/>
  <x:c r="A973" i="25"/>
  <x:c r="B973" i="25"/>
  <x:c r="C973" i="25"/>
  <x:c r="D973" i="25"/>
  <x:c r="E973" i="25"/>
  <x:c r="F973" i="25"/>
  <x:c r="G973" i="25"/>
  <x:c r="H973" i="25"/>
  <x:c r="I973" i="25"/>
  <x:c r="J973" i="25"/>
  <x:c r="K973" i="25"/>
  <x:c r="L973" i="25"/>
  <x:c r="M973" i="25"/>
  <x:c r="N973" i="25"/>
  <x:c r="P973" i="25"/>
  <x:c r="Q973" i="25"/>
  <x:c r="R973" i="25"/>
  <x:c r="A974" i="25"/>
  <x:c r="B974" i="25"/>
  <x:c r="C974" i="25"/>
  <x:c r="D974" i="25"/>
  <x:c r="E974" i="25"/>
  <x:c r="F974" i="25"/>
  <x:c r="G974" i="25"/>
  <x:c r="H974" i="25"/>
  <x:c r="I974" i="25"/>
  <x:c r="J974" i="25"/>
  <x:c r="K974" i="25"/>
  <x:c r="L974" i="25"/>
  <x:c r="M974" i="25"/>
  <x:c r="N974" i="25"/>
  <x:c r="P974" i="25"/>
  <x:c r="Q974" i="25"/>
  <x:c r="R974" i="25"/>
  <x:c r="A975" i="25"/>
  <x:c r="B975" i="25"/>
  <x:c r="C975" i="25"/>
  <x:c r="D975" i="25"/>
  <x:c r="E975" i="25"/>
  <x:c r="F975" i="25"/>
  <x:c r="G975" i="25"/>
  <x:c r="H975" i="25"/>
  <x:c r="I975" i="25"/>
  <x:c r="J975" i="25"/>
  <x:c r="K975" i="25"/>
  <x:c r="L975" i="25"/>
  <x:c r="M975" i="25"/>
  <x:c r="N975" i="25"/>
  <x:c r="P975" i="25"/>
  <x:c r="Q975" i="25"/>
  <x:c r="R975" i="25"/>
  <x:c r="A976" i="25"/>
  <x:c r="B976" i="25"/>
  <x:c r="C976" i="25"/>
  <x:c r="D976" i="25"/>
  <x:c r="E976" i="25"/>
  <x:c r="F976" i="25"/>
  <x:c r="G976" i="25"/>
  <x:c r="H976" i="25"/>
  <x:c r="I976" i="25"/>
  <x:c r="J976" i="25"/>
  <x:c r="K976" i="25"/>
  <x:c r="L976" i="25"/>
  <x:c r="M976" i="25"/>
  <x:c r="N976" i="25"/>
  <x:c r="P976" i="25"/>
  <x:c r="Q976" i="25"/>
  <x:c r="R976" i="25"/>
  <x:c r="A977" i="25"/>
  <x:c r="B977" i="25"/>
  <x:c r="C977" i="25"/>
  <x:c r="D977" i="25"/>
  <x:c r="E977" i="25"/>
  <x:c r="F977" i="25"/>
  <x:c r="G977" i="25"/>
  <x:c r="H977" i="25"/>
  <x:c r="I977" i="25"/>
  <x:c r="J977" i="25"/>
  <x:c r="K977" i="25"/>
  <x:c r="L977" i="25"/>
  <x:c r="M977" i="25"/>
  <x:c r="N977" i="25"/>
  <x:c r="P977" i="25"/>
  <x:c r="Q977" i="25"/>
  <x:c r="R977" i="25"/>
  <x:c r="A978" i="25"/>
  <x:c r="B978" i="25"/>
  <x:c r="C978" i="25"/>
  <x:c r="D978" i="25"/>
  <x:c r="E978" i="25"/>
  <x:c r="F978" i="25"/>
  <x:c r="G978" i="25"/>
  <x:c r="H978" i="25"/>
  <x:c r="I978" i="25"/>
  <x:c r="J978" i="25"/>
  <x:c r="K978" i="25"/>
  <x:c r="L978" i="25"/>
  <x:c r="M978" i="25"/>
  <x:c r="N978" i="25"/>
  <x:c r="P978" i="25"/>
  <x:c r="Q978" i="25"/>
  <x:c r="R978" i="25"/>
  <x:c r="A979" i="25"/>
  <x:c r="B979" i="25"/>
  <x:c r="C979" i="25"/>
  <x:c r="D979" i="25"/>
  <x:c r="E979" i="25"/>
  <x:c r="F979" i="25"/>
  <x:c r="G979" i="25"/>
  <x:c r="H979" i="25"/>
  <x:c r="I979" i="25"/>
  <x:c r="J979" i="25"/>
  <x:c r="K979" i="25"/>
  <x:c r="L979" i="25"/>
  <x:c r="M979" i="25"/>
  <x:c r="N979" i="25"/>
  <x:c r="P979" i="25"/>
  <x:c r="Q979" i="25"/>
  <x:c r="R979" i="25"/>
  <x:c r="A980" i="25"/>
  <x:c r="B980" i="25"/>
  <x:c r="C980" i="25"/>
  <x:c r="D980" i="25"/>
  <x:c r="E980" i="25"/>
  <x:c r="F980" i="25"/>
  <x:c r="G980" i="25"/>
  <x:c r="H980" i="25"/>
  <x:c r="I980" i="25"/>
  <x:c r="J980" i="25"/>
  <x:c r="K980" i="25"/>
  <x:c r="L980" i="25"/>
  <x:c r="M980" i="25"/>
  <x:c r="N980" i="25"/>
  <x:c r="P980" i="25"/>
  <x:c r="Q980" i="25"/>
  <x:c r="R980" i="25"/>
  <x:c r="A981" i="25"/>
  <x:c r="B981" i="25"/>
  <x:c r="C981" i="25"/>
  <x:c r="D981" i="25"/>
  <x:c r="E981" i="25"/>
  <x:c r="F981" i="25"/>
  <x:c r="G981" i="25"/>
  <x:c r="H981" i="25"/>
  <x:c r="I981" i="25"/>
  <x:c r="J981" i="25"/>
  <x:c r="K981" i="25"/>
  <x:c r="L981" i="25"/>
  <x:c r="M981" i="25"/>
  <x:c r="N981" i="25"/>
  <x:c r="P981" i="25"/>
  <x:c r="Q981" i="25"/>
  <x:c r="R981" i="25"/>
  <x:c r="A982" i="25"/>
  <x:c r="B982" i="25"/>
  <x:c r="C982" i="25"/>
  <x:c r="D982" i="25"/>
  <x:c r="E982" i="25"/>
  <x:c r="F982" i="25"/>
  <x:c r="G982" i="25"/>
  <x:c r="H982" i="25"/>
  <x:c r="I982" i="25"/>
  <x:c r="J982" i="25"/>
  <x:c r="K982" i="25"/>
  <x:c r="L982" i="25"/>
  <x:c r="M982" i="25"/>
  <x:c r="N982" i="25"/>
  <x:c r="P982" i="25"/>
  <x:c r="Q982" i="25"/>
  <x:c r="R982" i="25"/>
  <x:c r="A983" i="25"/>
  <x:c r="B983" i="25"/>
  <x:c r="C983" i="25"/>
  <x:c r="D983" i="25"/>
  <x:c r="E983" i="25"/>
  <x:c r="F983" i="25"/>
  <x:c r="G983" i="25"/>
  <x:c r="H983" i="25"/>
  <x:c r="I983" i="25"/>
  <x:c r="J983" i="25"/>
  <x:c r="K983" i="25"/>
  <x:c r="L983" i="25"/>
  <x:c r="M983" i="25"/>
  <x:c r="N983" i="25"/>
  <x:c r="P983" i="25"/>
  <x:c r="Q983" i="25"/>
  <x:c r="R983" i="25"/>
  <x:c r="A984" i="25"/>
  <x:c r="B984" i="25"/>
  <x:c r="C984" i="25"/>
  <x:c r="D984" i="25"/>
  <x:c r="E984" i="25"/>
  <x:c r="F984" i="25"/>
  <x:c r="G984" i="25"/>
  <x:c r="H984" i="25"/>
  <x:c r="I984" i="25"/>
  <x:c r="J984" i="25"/>
  <x:c r="K984" i="25"/>
  <x:c r="L984" i="25"/>
  <x:c r="M984" i="25"/>
  <x:c r="N984" i="25"/>
  <x:c r="P984" i="25"/>
  <x:c r="Q984" i="25"/>
  <x:c r="R984" i="25"/>
  <x:c r="A985" i="25"/>
  <x:c r="B985" i="25"/>
  <x:c r="C985" i="25"/>
  <x:c r="D985" i="25"/>
  <x:c r="E985" i="25"/>
  <x:c r="F985" i="25"/>
  <x:c r="G985" i="25"/>
  <x:c r="H985" i="25"/>
  <x:c r="I985" i="25"/>
  <x:c r="J985" i="25"/>
  <x:c r="K985" i="25"/>
  <x:c r="L985" i="25"/>
  <x:c r="M985" i="25"/>
  <x:c r="N985" i="25"/>
  <x:c r="P985" i="25"/>
  <x:c r="Q985" i="25"/>
  <x:c r="R985" i="25"/>
  <x:c r="A986" i="25"/>
  <x:c r="B986" i="25"/>
  <x:c r="C986" i="25"/>
  <x:c r="D986" i="25"/>
  <x:c r="E986" i="25"/>
  <x:c r="F986" i="25"/>
  <x:c r="G986" i="25"/>
  <x:c r="H986" i="25"/>
  <x:c r="I986" i="25"/>
  <x:c r="J986" i="25"/>
  <x:c r="K986" i="25"/>
  <x:c r="L986" i="25"/>
  <x:c r="M986" i="25"/>
  <x:c r="N986" i="25"/>
  <x:c r="P986" i="25"/>
  <x:c r="Q986" i="25"/>
  <x:c r="R986" i="25"/>
  <x:c r="A987" i="25"/>
  <x:c r="B987" i="25"/>
  <x:c r="C987" i="25"/>
  <x:c r="D987" i="25"/>
  <x:c r="E987" i="25"/>
  <x:c r="F987" i="25"/>
  <x:c r="G987" i="25"/>
  <x:c r="H987" i="25"/>
  <x:c r="I987" i="25"/>
  <x:c r="J987" i="25"/>
  <x:c r="K987" i="25"/>
  <x:c r="L987" i="25"/>
  <x:c r="M987" i="25"/>
  <x:c r="N987" i="25"/>
  <x:c r="P987" i="25"/>
  <x:c r="Q987" i="25"/>
  <x:c r="R987" i="25"/>
  <x:c r="A988" i="25"/>
  <x:c r="B988" i="25"/>
  <x:c r="C988" i="25"/>
  <x:c r="D988" i="25"/>
  <x:c r="E988" i="25"/>
  <x:c r="F988" i="25"/>
  <x:c r="G988" i="25"/>
  <x:c r="H988" i="25"/>
  <x:c r="I988" i="25"/>
  <x:c r="J988" i="25"/>
  <x:c r="K988" i="25"/>
  <x:c r="L988" i="25"/>
  <x:c r="M988" i="25"/>
  <x:c r="N988" i="25"/>
  <x:c r="P988" i="25"/>
  <x:c r="Q988" i="25"/>
  <x:c r="R988" i="25"/>
  <x:c r="A989" i="25"/>
  <x:c r="B989" i="25"/>
  <x:c r="C989" i="25"/>
  <x:c r="D989" i="25"/>
  <x:c r="E989" i="25"/>
  <x:c r="F989" i="25"/>
  <x:c r="G989" i="25"/>
  <x:c r="H989" i="25"/>
  <x:c r="I989" i="25"/>
  <x:c r="J989" i="25"/>
  <x:c r="K989" i="25"/>
  <x:c r="L989" i="25"/>
  <x:c r="M989" i="25"/>
  <x:c r="N989" i="25"/>
  <x:c r="P989" i="25"/>
  <x:c r="Q989" i="25"/>
  <x:c r="R989" i="25"/>
  <x:c r="A990" i="25"/>
  <x:c r="B990" i="25"/>
  <x:c r="C990" i="25"/>
  <x:c r="D990" i="25"/>
  <x:c r="E990" i="25"/>
  <x:c r="F990" i="25"/>
  <x:c r="G990" i="25"/>
  <x:c r="H990" i="25"/>
  <x:c r="I990" i="25"/>
  <x:c r="J990" i="25"/>
  <x:c r="K990" i="25"/>
  <x:c r="L990" i="25"/>
  <x:c r="M990" i="25"/>
  <x:c r="N990" i="25"/>
  <x:c r="P990" i="25"/>
  <x:c r="Q990" i="25"/>
  <x:c r="R990" i="25"/>
  <x:c r="A991" i="25"/>
  <x:c r="B991" i="25"/>
  <x:c r="C991" i="25"/>
  <x:c r="D991" i="25"/>
  <x:c r="E991" i="25"/>
  <x:c r="F991" i="25"/>
  <x:c r="G991" i="25"/>
  <x:c r="H991" i="25"/>
  <x:c r="I991" i="25"/>
  <x:c r="J991" i="25"/>
  <x:c r="K991" i="25"/>
  <x:c r="L991" i="25"/>
  <x:c r="M991" i="25"/>
  <x:c r="N991" i="25"/>
  <x:c r="P991" i="25"/>
  <x:c r="Q991" i="25"/>
  <x:c r="R991" i="25"/>
  <x:c r="A992" i="25"/>
  <x:c r="B992" i="25"/>
  <x:c r="C992" i="25"/>
  <x:c r="D992" i="25"/>
  <x:c r="E992" i="25"/>
  <x:c r="F992" i="25"/>
  <x:c r="G992" i="25"/>
  <x:c r="H992" i="25"/>
  <x:c r="I992" i="25"/>
  <x:c r="J992" i="25"/>
  <x:c r="K992" i="25"/>
  <x:c r="L992" i="25"/>
  <x:c r="M992" i="25"/>
  <x:c r="N992" i="25"/>
  <x:c r="P992" i="25"/>
  <x:c r="Q992" i="25"/>
  <x:c r="R992" i="25"/>
  <x:c r="A993" i="25"/>
  <x:c r="B993" i="25"/>
  <x:c r="C993" i="25"/>
  <x:c r="D993" i="25"/>
  <x:c r="E993" i="25"/>
  <x:c r="F993" i="25"/>
  <x:c r="G993" i="25"/>
  <x:c r="H993" i="25"/>
  <x:c r="I993" i="25"/>
  <x:c r="J993" i="25"/>
  <x:c r="K993" i="25"/>
  <x:c r="L993" i="25"/>
  <x:c r="M993" i="25"/>
  <x:c r="N993" i="25"/>
  <x:c r="P993" i="25"/>
  <x:c r="Q993" i="25"/>
  <x:c r="R993" i="25"/>
  <x:c r="A994" i="25"/>
  <x:c r="B994" i="25"/>
  <x:c r="C994" i="25"/>
  <x:c r="D994" i="25"/>
  <x:c r="E994" i="25"/>
  <x:c r="F994" i="25"/>
  <x:c r="G994" i="25"/>
  <x:c r="H994" i="25"/>
  <x:c r="I994" i="25"/>
  <x:c r="J994" i="25"/>
  <x:c r="K994" i="25"/>
  <x:c r="L994" i="25"/>
  <x:c r="M994" i="25"/>
  <x:c r="N994" i="25"/>
  <x:c r="P994" i="25"/>
  <x:c r="Q994" i="25"/>
  <x:c r="R994" i="25"/>
  <x:c r="A995" i="25"/>
  <x:c r="B995" i="25"/>
  <x:c r="C995" i="25"/>
  <x:c r="D995" i="25"/>
  <x:c r="E995" i="25"/>
  <x:c r="F995" i="25"/>
  <x:c r="G995" i="25"/>
  <x:c r="H995" i="25"/>
  <x:c r="I995" i="25"/>
  <x:c r="J995" i="25"/>
  <x:c r="K995" i="25"/>
  <x:c r="L995" i="25"/>
  <x:c r="M995" i="25"/>
  <x:c r="N995" i="25"/>
  <x:c r="P995" i="25"/>
  <x:c r="Q995" i="25"/>
  <x:c r="R995" i="25"/>
  <x:c r="A996" i="25"/>
  <x:c r="B996" i="25"/>
  <x:c r="C996" i="25"/>
  <x:c r="D996" i="25"/>
  <x:c r="E996" i="25"/>
  <x:c r="F996" i="25"/>
  <x:c r="G996" i="25"/>
  <x:c r="H996" i="25"/>
  <x:c r="I996" i="25"/>
  <x:c r="J996" i="25"/>
  <x:c r="K996" i="25"/>
  <x:c r="L996" i="25"/>
  <x:c r="M996" i="25"/>
  <x:c r="N996" i="25"/>
  <x:c r="P996" i="25"/>
  <x:c r="Q996" i="25"/>
  <x:c r="R996" i="25"/>
  <x:c r="A997" i="25"/>
  <x:c r="B997" i="25"/>
  <x:c r="C997" i="25"/>
  <x:c r="D997" i="25"/>
  <x:c r="E997" i="25"/>
  <x:c r="F997" i="25"/>
  <x:c r="G997" i="25"/>
  <x:c r="H997" i="25"/>
  <x:c r="I997" i="25"/>
  <x:c r="J997" i="25"/>
  <x:c r="K997" i="25"/>
  <x:c r="L997" i="25"/>
  <x:c r="M997" i="25"/>
  <x:c r="N997" i="25"/>
  <x:c r="P997" i="25"/>
  <x:c r="Q997" i="25"/>
  <x:c r="R997" i="25"/>
  <x:c r="A998" i="25"/>
  <x:c r="B998" i="25"/>
  <x:c r="C998" i="25"/>
  <x:c r="D998" i="25"/>
  <x:c r="E998" i="25"/>
  <x:c r="F998" i="25"/>
  <x:c r="G998" i="25"/>
  <x:c r="H998" i="25"/>
  <x:c r="I998" i="25"/>
  <x:c r="J998" i="25"/>
  <x:c r="K998" i="25"/>
  <x:c r="L998" i="25"/>
  <x:c r="M998" i="25"/>
  <x:c r="N998" i="25"/>
  <x:c r="P998" i="25"/>
  <x:c r="Q998" i="25"/>
  <x:c r="R998" i="25"/>
  <x:c r="A999" i="25"/>
  <x:c r="B999" i="25"/>
  <x:c r="C999" i="25"/>
  <x:c r="D999" i="25"/>
  <x:c r="E999" i="25"/>
  <x:c r="F999" i="25"/>
  <x:c r="G999" i="25"/>
  <x:c r="H999" i="25"/>
  <x:c r="I999" i="25"/>
  <x:c r="J999" i="25"/>
  <x:c r="K999" i="25"/>
  <x:c r="L999" i="25"/>
  <x:c r="M999" i="25"/>
  <x:c r="N999" i="25"/>
  <x:c r="P999" i="25"/>
  <x:c r="Q999" i="25"/>
  <x:c r="R999" i="25"/>
  <x:c r="A1000" i="25"/>
  <x:c r="B1000" i="25"/>
  <x:c r="C1000" i="25"/>
  <x:c r="D1000" i="25"/>
  <x:c r="E1000" i="25"/>
  <x:c r="F1000" i="25"/>
  <x:c r="G1000" i="25"/>
  <x:c r="H1000" i="25"/>
  <x:c r="I1000" i="25"/>
  <x:c r="J1000" i="25"/>
  <x:c r="K1000" i="25"/>
  <x:c r="L1000" i="25"/>
  <x:c r="M1000" i="25"/>
  <x:c r="N1000" i="25"/>
  <x:c r="P1000" i="25"/>
  <x:c r="Q1000" i="25"/>
  <x:c r="R1000" i="25"/>
  <x:c r="A1001" i="25"/>
  <x:c r="B1001" i="25"/>
  <x:c r="C1001" i="25"/>
  <x:c r="D1001" i="25"/>
  <x:c r="E1001" i="25"/>
  <x:c r="F1001" i="25"/>
  <x:c r="G1001" i="25"/>
  <x:c r="H1001" i="25"/>
  <x:c r="I1001" i="25"/>
  <x:c r="J1001" i="25"/>
  <x:c r="K1001" i="25"/>
  <x:c r="L1001" i="25"/>
  <x:c r="M1001" i="25"/>
  <x:c r="N1001" i="25"/>
  <x:c r="P1001" i="25"/>
  <x:c r="Q1001" i="25"/>
  <x:c r="R1001" i="25"/>
  <x:c r="A1002" i="25"/>
  <x:c r="B1002" i="25"/>
  <x:c r="C1002" i="25"/>
  <x:c r="D1002" i="25"/>
  <x:c r="E1002" i="25"/>
  <x:c r="F1002" i="25"/>
  <x:c r="G1002" i="25"/>
  <x:c r="H1002" i="25"/>
  <x:c r="I1002" i="25"/>
  <x:c r="J1002" i="25"/>
  <x:c r="K1002" i="25"/>
  <x:c r="L1002" i="25"/>
  <x:c r="M1002" i="25"/>
  <x:c r="N1002" i="25"/>
  <x:c r="P1002" i="25"/>
  <x:c r="Q1002" i="25"/>
  <x:c r="R1002" i="25"/>
  <x:c r="A1003" i="25"/>
  <x:c r="B1003" i="25"/>
  <x:c r="C1003" i="25"/>
  <x:c r="D1003" i="25"/>
  <x:c r="E1003" i="25"/>
  <x:c r="F1003" i="25"/>
  <x:c r="G1003" i="25"/>
  <x:c r="H1003" i="25"/>
  <x:c r="I1003" i="25"/>
  <x:c r="J1003" i="25"/>
  <x:c r="K1003" i="25"/>
  <x:c r="L1003" i="25"/>
  <x:c r="M1003" i="25"/>
  <x:c r="N1003" i="25"/>
  <x:c r="P1003" i="25"/>
  <x:c r="Q1003" i="25"/>
  <x:c r="R1003" i="25"/>
  <x:c r="A1004" i="25"/>
  <x:c r="B1004" i="25"/>
  <x:c r="C1004" i="25"/>
  <x:c r="D1004" i="25"/>
  <x:c r="E1004" i="25"/>
  <x:c r="F1004" i="25"/>
  <x:c r="G1004" i="25"/>
  <x:c r="H1004" i="25"/>
  <x:c r="I1004" i="25"/>
  <x:c r="J1004" i="25"/>
  <x:c r="K1004" i="25"/>
  <x:c r="L1004" i="25"/>
  <x:c r="M1004" i="25"/>
  <x:c r="N1004" i="25"/>
  <x:c r="P1004" i="25"/>
  <x:c r="Q1004" i="25"/>
  <x:c r="R1004" i="25"/>
  <x:c r="A1005" i="25"/>
  <x:c r="B1005" i="25"/>
  <x:c r="C1005" i="25"/>
  <x:c r="D1005" i="25"/>
  <x:c r="E1005" i="25"/>
  <x:c r="F1005" i="25"/>
  <x:c r="G1005" i="25"/>
  <x:c r="H1005" i="25"/>
  <x:c r="I1005" i="25"/>
  <x:c r="J1005" i="25"/>
  <x:c r="K1005" i="25"/>
  <x:c r="L1005" i="25"/>
  <x:c r="M1005" i="25"/>
  <x:c r="N1005" i="25"/>
  <x:c r="P1005" i="25"/>
  <x:c r="Q1005" i="25"/>
  <x:c r="R1005" i="25"/>
  <x:c r="A1006" i="25"/>
  <x:c r="B1006" i="25"/>
  <x:c r="C1006" i="25"/>
  <x:c r="D1006" i="25"/>
  <x:c r="E1006" i="25"/>
  <x:c r="F1006" i="25"/>
  <x:c r="G1006" i="25"/>
  <x:c r="H1006" i="25"/>
  <x:c r="I1006" i="25"/>
  <x:c r="J1006" i="25"/>
  <x:c r="K1006" i="25"/>
  <x:c r="L1006" i="25"/>
  <x:c r="M1006" i="25"/>
  <x:c r="N1006" i="25"/>
  <x:c r="P1006" i="25"/>
  <x:c r="Q1006" i="25"/>
  <x:c r="R1006" i="25"/>
  <x:c r="A1007" i="25"/>
  <x:c r="B1007" i="25"/>
  <x:c r="C1007" i="25"/>
  <x:c r="D1007" i="25"/>
  <x:c r="E1007" i="25"/>
  <x:c r="F1007" i="25"/>
  <x:c r="G1007" i="25"/>
  <x:c r="H1007" i="25"/>
  <x:c r="I1007" i="25"/>
  <x:c r="J1007" i="25"/>
  <x:c r="K1007" i="25"/>
  <x:c r="L1007" i="25"/>
  <x:c r="M1007" i="25"/>
  <x:c r="N1007" i="25"/>
  <x:c r="P1007" i="25"/>
  <x:c r="Q1007" i="25"/>
  <x:c r="R1007" i="25"/>
  <x:c r="A1008" i="25"/>
  <x:c r="B1008" i="25"/>
  <x:c r="C1008" i="25"/>
  <x:c r="D1008" i="25"/>
  <x:c r="E1008" i="25"/>
  <x:c r="F1008" i="25"/>
  <x:c r="G1008" i="25"/>
  <x:c r="H1008" i="25"/>
  <x:c r="I1008" i="25"/>
  <x:c r="J1008" i="25"/>
  <x:c r="K1008" i="25"/>
  <x:c r="L1008" i="25"/>
  <x:c r="M1008" i="25"/>
  <x:c r="N1008" i="25"/>
  <x:c r="P1008" i="25"/>
  <x:c r="Q1008" i="25"/>
  <x:c r="R1008" i="25"/>
  <x:c r="A1009" i="25"/>
  <x:c r="B1009" i="25"/>
  <x:c r="C1009" i="25"/>
  <x:c r="D1009" i="25"/>
  <x:c r="E1009" i="25"/>
  <x:c r="F1009" i="25"/>
  <x:c r="G1009" i="25"/>
  <x:c r="H1009" i="25"/>
  <x:c r="I1009" i="25"/>
  <x:c r="J1009" i="25"/>
  <x:c r="K1009" i="25"/>
  <x:c r="L1009" i="25"/>
  <x:c r="M1009" i="25"/>
  <x:c r="N1009" i="25"/>
  <x:c r="P1009" i="25"/>
  <x:c r="Q1009" i="25"/>
  <x:c r="R1009" i="25"/>
  <x:c r="A1010" i="25"/>
  <x:c r="B1010" i="25"/>
  <x:c r="C1010" i="25"/>
  <x:c r="D1010" i="25"/>
  <x:c r="E1010" i="25"/>
  <x:c r="F1010" i="25"/>
  <x:c r="G1010" i="25"/>
  <x:c r="H1010" i="25"/>
  <x:c r="I1010" i="25"/>
  <x:c r="J1010" i="25"/>
  <x:c r="K1010" i="25"/>
  <x:c r="L1010" i="25"/>
  <x:c r="M1010" i="25"/>
  <x:c r="N1010" i="25"/>
  <x:c r="P1010" i="25"/>
  <x:c r="Q1010" i="25"/>
  <x:c r="R1010" i="25"/>
  <x:c r="A1011" i="25"/>
  <x:c r="B1011" i="25"/>
  <x:c r="C1011" i="25"/>
  <x:c r="D1011" i="25"/>
  <x:c r="E1011" i="25"/>
  <x:c r="F1011" i="25"/>
  <x:c r="G1011" i="25"/>
  <x:c r="H1011" i="25"/>
  <x:c r="I1011" i="25"/>
  <x:c r="J1011" i="25"/>
  <x:c r="K1011" i="25"/>
  <x:c r="L1011" i="25"/>
  <x:c r="M1011" i="25"/>
  <x:c r="N1011" i="25"/>
  <x:c r="P1011" i="25"/>
  <x:c r="Q1011" i="25"/>
  <x:c r="R1011" i="25"/>
  <x:c r="A1012" i="25"/>
  <x:c r="B1012" i="25"/>
  <x:c r="C1012" i="25"/>
  <x:c r="D1012" i="25"/>
  <x:c r="E1012" i="25"/>
  <x:c r="F1012" i="25"/>
  <x:c r="G1012" i="25"/>
  <x:c r="H1012" i="25"/>
  <x:c r="I1012" i="25"/>
  <x:c r="J1012" i="25"/>
  <x:c r="K1012" i="25"/>
  <x:c r="L1012" i="25"/>
  <x:c r="M1012" i="25"/>
  <x:c r="N1012" i="25"/>
  <x:c r="P1012" i="25"/>
  <x:c r="Q1012" i="25"/>
  <x:c r="R1012" i="25"/>
  <x:c r="A1013" i="25"/>
  <x:c r="B1013" i="25"/>
  <x:c r="C1013" i="25"/>
  <x:c r="D1013" i="25"/>
  <x:c r="E1013" i="25"/>
  <x:c r="F1013" i="25"/>
  <x:c r="G1013" i="25"/>
  <x:c r="H1013" i="25"/>
  <x:c r="I1013" i="25"/>
  <x:c r="J1013" i="25"/>
  <x:c r="K1013" i="25"/>
  <x:c r="L1013" i="25"/>
  <x:c r="M1013" i="25"/>
  <x:c r="N1013" i="25"/>
  <x:c r="P1013" i="25"/>
  <x:c r="Q1013" i="25"/>
  <x:c r="R1013" i="25"/>
  <x:c r="A1014" i="25"/>
  <x:c r="B1014" i="25"/>
  <x:c r="C1014" i="25"/>
  <x:c r="D1014" i="25"/>
  <x:c r="E1014" i="25"/>
  <x:c r="F1014" i="25"/>
  <x:c r="G1014" i="25"/>
  <x:c r="H1014" i="25"/>
  <x:c r="I1014" i="25"/>
  <x:c r="J1014" i="25"/>
  <x:c r="K1014" i="25"/>
  <x:c r="L1014" i="25"/>
  <x:c r="M1014" i="25"/>
  <x:c r="N1014" i="25"/>
  <x:c r="P1014" i="25"/>
  <x:c r="Q1014" i="25"/>
  <x:c r="R1014" i="25"/>
  <x:c r="A1015" i="25"/>
  <x:c r="B1015" i="25"/>
  <x:c r="C1015" i="25"/>
  <x:c r="D1015" i="25"/>
  <x:c r="E1015" i="25"/>
  <x:c r="F1015" i="25"/>
  <x:c r="G1015" i="25"/>
  <x:c r="H1015" i="25"/>
  <x:c r="I1015" i="25"/>
  <x:c r="J1015" i="25"/>
  <x:c r="K1015" i="25"/>
  <x:c r="L1015" i="25"/>
  <x:c r="M1015" i="25"/>
  <x:c r="N1015" i="25"/>
  <x:c r="P1015" i="25"/>
  <x:c r="Q1015" i="25"/>
  <x:c r="R1015" i="25"/>
  <x:c r="A1016" i="25"/>
  <x:c r="B1016" i="25"/>
  <x:c r="C1016" i="25"/>
  <x:c r="D1016" i="25"/>
  <x:c r="E1016" i="25"/>
  <x:c r="F1016" i="25"/>
  <x:c r="G1016" i="25"/>
  <x:c r="H1016" i="25"/>
  <x:c r="I1016" i="25"/>
  <x:c r="J1016" i="25"/>
  <x:c r="K1016" i="25"/>
  <x:c r="L1016" i="25"/>
  <x:c r="M1016" i="25"/>
  <x:c r="N1016" i="25"/>
  <x:c r="P1016" i="25"/>
  <x:c r="Q1016" i="25"/>
  <x:c r="R1016" i="25"/>
  <x:c r="A1017" i="25"/>
  <x:c r="B1017" i="25"/>
  <x:c r="C1017" i="25"/>
  <x:c r="D1017" i="25"/>
  <x:c r="E1017" i="25"/>
  <x:c r="F1017" i="25"/>
  <x:c r="G1017" i="25"/>
  <x:c r="H1017" i="25"/>
  <x:c r="I1017" i="25"/>
  <x:c r="J1017" i="25"/>
  <x:c r="K1017" i="25"/>
  <x:c r="L1017" i="25"/>
  <x:c r="M1017" i="25"/>
  <x:c r="N1017" i="25"/>
  <x:c r="P1017" i="25"/>
  <x:c r="Q1017" i="25"/>
  <x:c r="R1017" i="25"/>
  <x:c r="A1018" i="25"/>
  <x:c r="B1018" i="25"/>
  <x:c r="C1018" i="25"/>
  <x:c r="D1018" i="25"/>
  <x:c r="E1018" i="25"/>
  <x:c r="F1018" i="25"/>
  <x:c r="G1018" i="25"/>
  <x:c r="H1018" i="25"/>
  <x:c r="I1018" i="25"/>
  <x:c r="J1018" i="25"/>
  <x:c r="K1018" i="25"/>
  <x:c r="L1018" i="25"/>
  <x:c r="M1018" i="25"/>
  <x:c r="N1018" i="25"/>
  <x:c r="P1018" i="25"/>
  <x:c r="Q1018" i="25"/>
  <x:c r="R1018" i="25"/>
  <x:c r="A1019" i="25"/>
  <x:c r="B1019" i="25"/>
  <x:c r="C1019" i="25"/>
  <x:c r="D1019" i="25"/>
  <x:c r="E1019" i="25"/>
  <x:c r="F1019" i="25"/>
  <x:c r="G1019" i="25"/>
  <x:c r="H1019" i="25"/>
  <x:c r="I1019" i="25"/>
  <x:c r="J1019" i="25"/>
  <x:c r="K1019" i="25"/>
  <x:c r="L1019" i="25"/>
  <x:c r="M1019" i="25"/>
  <x:c r="N1019" i="25"/>
  <x:c r="P1019" i="25"/>
  <x:c r="Q1019" i="25"/>
  <x:c r="R1019" i="25"/>
  <x:c r="A1020" i="25"/>
  <x:c r="B1020" i="25"/>
  <x:c r="C1020" i="25"/>
  <x:c r="D1020" i="25"/>
  <x:c r="E1020" i="25"/>
  <x:c r="F1020" i="25"/>
  <x:c r="G1020" i="25"/>
  <x:c r="H1020" i="25"/>
  <x:c r="I1020" i="25"/>
  <x:c r="J1020" i="25"/>
  <x:c r="K1020" i="25"/>
  <x:c r="L1020" i="25"/>
  <x:c r="M1020" i="25"/>
  <x:c r="N1020" i="25"/>
  <x:c r="P1020" i="25"/>
  <x:c r="Q1020" i="25"/>
  <x:c r="R1020" i="25"/>
  <x:c r="A1021" i="25"/>
  <x:c r="B1021" i="25"/>
  <x:c r="C1021" i="25"/>
  <x:c r="D1021" i="25"/>
  <x:c r="E1021" i="25"/>
  <x:c r="F1021" i="25"/>
  <x:c r="G1021" i="25"/>
  <x:c r="H1021" i="25"/>
  <x:c r="I1021" i="25"/>
  <x:c r="J1021" i="25"/>
  <x:c r="K1021" i="25"/>
  <x:c r="L1021" i="25"/>
  <x:c r="M1021" i="25"/>
  <x:c r="N1021" i="25"/>
  <x:c r="P1021" i="25"/>
  <x:c r="Q1021" i="25"/>
  <x:c r="R1021" i="25"/>
  <x:c r="A1022" i="25"/>
  <x:c r="B1022" i="25"/>
  <x:c r="C1022" i="25"/>
  <x:c r="D1022" i="25"/>
  <x:c r="E1022" i="25"/>
  <x:c r="F1022" i="25"/>
  <x:c r="G1022" i="25"/>
  <x:c r="H1022" i="25"/>
  <x:c r="I1022" i="25"/>
  <x:c r="J1022" i="25"/>
  <x:c r="K1022" i="25"/>
  <x:c r="L1022" i="25"/>
  <x:c r="M1022" i="25"/>
  <x:c r="N1022" i="25"/>
  <x:c r="P1022" i="25"/>
  <x:c r="Q1022" i="25"/>
  <x:c r="R1022" i="25"/>
  <x:c r="A1023" i="25"/>
  <x:c r="B1023" i="25"/>
  <x:c r="C1023" i="25"/>
  <x:c r="D1023" i="25"/>
  <x:c r="E1023" i="25"/>
  <x:c r="F1023" i="25"/>
  <x:c r="G1023" i="25"/>
  <x:c r="H1023" i="25"/>
  <x:c r="I1023" i="25"/>
  <x:c r="J1023" i="25"/>
  <x:c r="K1023" i="25"/>
  <x:c r="L1023" i="25"/>
  <x:c r="M1023" i="25"/>
  <x:c r="N1023" i="25"/>
  <x:c r="P1023" i="25"/>
  <x:c r="Q1023" i="25"/>
  <x:c r="R1023" i="25"/>
  <x:c r="A1024" i="25"/>
  <x:c r="B1024" i="25"/>
  <x:c r="C1024" i="25"/>
  <x:c r="D1024" i="25"/>
  <x:c r="E1024" i="25"/>
  <x:c r="F1024" i="25"/>
  <x:c r="G1024" i="25"/>
  <x:c r="H1024" i="25"/>
  <x:c r="I1024" i="25"/>
  <x:c r="J1024" i="25"/>
  <x:c r="K1024" i="25"/>
  <x:c r="L1024" i="25"/>
  <x:c r="M1024" i="25"/>
  <x:c r="N1024" i="25"/>
  <x:c r="P1024" i="25"/>
  <x:c r="Q1024" i="25"/>
  <x:c r="R1024" i="25"/>
  <x:c r="A1025" i="25"/>
  <x:c r="B1025" i="25"/>
  <x:c r="C1025" i="25"/>
  <x:c r="D1025" i="25"/>
  <x:c r="E1025" i="25"/>
  <x:c r="F1025" i="25"/>
  <x:c r="G1025" i="25"/>
  <x:c r="H1025" i="25"/>
  <x:c r="I1025" i="25"/>
  <x:c r="J1025" i="25"/>
  <x:c r="K1025" i="25"/>
  <x:c r="L1025" i="25"/>
  <x:c r="M1025" i="25"/>
  <x:c r="N1025" i="25"/>
  <x:c r="P1025" i="25"/>
  <x:c r="Q1025" i="25"/>
  <x:c r="R1025" i="25"/>
  <x:c r="A1026" i="25"/>
  <x:c r="B1026" i="25"/>
  <x:c r="C1026" i="25"/>
  <x:c r="D1026" i="25"/>
  <x:c r="E1026" i="25"/>
  <x:c r="F1026" i="25"/>
  <x:c r="G1026" i="25"/>
  <x:c r="H1026" i="25"/>
  <x:c r="I1026" i="25"/>
  <x:c r="J1026" i="25"/>
  <x:c r="K1026" i="25"/>
  <x:c r="L1026" i="25"/>
  <x:c r="M1026" i="25"/>
  <x:c r="N1026" i="25"/>
  <x:c r="P1026" i="25"/>
  <x:c r="Q1026" i="25"/>
  <x:c r="R1026" i="25"/>
  <x:c r="A1027" i="25"/>
  <x:c r="B1027" i="25"/>
  <x:c r="C1027" i="25"/>
  <x:c r="D1027" i="25"/>
  <x:c r="E1027" i="25"/>
  <x:c r="F1027" i="25"/>
  <x:c r="G1027" i="25"/>
  <x:c r="H1027" i="25"/>
  <x:c r="I1027" i="25"/>
  <x:c r="J1027" i="25"/>
  <x:c r="K1027" i="25"/>
  <x:c r="L1027" i="25"/>
  <x:c r="M1027" i="25"/>
  <x:c r="N1027" i="25"/>
  <x:c r="P1027" i="25"/>
  <x:c r="Q1027" i="25"/>
  <x:c r="R1027" i="25"/>
  <x:c r="A1028" i="25"/>
  <x:c r="B1028" i="25"/>
  <x:c r="C1028" i="25"/>
  <x:c r="D1028" i="25"/>
  <x:c r="E1028" i="25"/>
  <x:c r="F1028" i="25"/>
  <x:c r="G1028" i="25"/>
  <x:c r="H1028" i="25"/>
  <x:c r="I1028" i="25"/>
  <x:c r="J1028" i="25"/>
  <x:c r="K1028" i="25"/>
  <x:c r="L1028" i="25"/>
  <x:c r="M1028" i="25"/>
  <x:c r="N1028" i="25"/>
  <x:c r="P1028" i="25"/>
  <x:c r="Q1028" i="25"/>
  <x:c r="R1028" i="25"/>
  <x:c r="A1029" i="25"/>
  <x:c r="B1029" i="25"/>
  <x:c r="C1029" i="25"/>
  <x:c r="D1029" i="25"/>
  <x:c r="E1029" i="25"/>
  <x:c r="F1029" i="25"/>
  <x:c r="G1029" i="25"/>
  <x:c r="H1029" i="25"/>
  <x:c r="I1029" i="25"/>
  <x:c r="J1029" i="25"/>
  <x:c r="K1029" i="25"/>
  <x:c r="L1029" i="25"/>
  <x:c r="M1029" i="25"/>
  <x:c r="N1029" i="25"/>
  <x:c r="P1029" i="25"/>
  <x:c r="Q1029" i="25"/>
  <x:c r="R1029" i="25"/>
  <x:c r="A1030" i="25"/>
  <x:c r="B1030" i="25"/>
  <x:c r="C1030" i="25"/>
  <x:c r="D1030" i="25"/>
  <x:c r="E1030" i="25"/>
  <x:c r="F1030" i="25"/>
  <x:c r="G1030" i="25"/>
  <x:c r="H1030" i="25"/>
  <x:c r="I1030" i="25"/>
  <x:c r="J1030" i="25"/>
  <x:c r="K1030" i="25"/>
  <x:c r="L1030" i="25"/>
  <x:c r="M1030" i="25"/>
  <x:c r="N1030" i="25"/>
  <x:c r="P1030" i="25"/>
  <x:c r="Q1030" i="25"/>
  <x:c r="R1030" i="25"/>
  <x:c r="A1031" i="25"/>
  <x:c r="B1031" i="25"/>
  <x:c r="C1031" i="25"/>
  <x:c r="D1031" i="25"/>
  <x:c r="E1031" i="25"/>
  <x:c r="F1031" i="25"/>
  <x:c r="G1031" i="25"/>
  <x:c r="H1031" i="25"/>
  <x:c r="I1031" i="25"/>
  <x:c r="J1031" i="25"/>
  <x:c r="K1031" i="25"/>
  <x:c r="L1031" i="25"/>
  <x:c r="M1031" i="25"/>
  <x:c r="N1031" i="25"/>
  <x:c r="P1031" i="25"/>
  <x:c r="Q1031" i="25"/>
  <x:c r="R1031" i="25"/>
  <x:c r="A1032" i="25"/>
  <x:c r="B1032" i="25"/>
  <x:c r="C1032" i="25"/>
  <x:c r="D1032" i="25"/>
  <x:c r="E1032" i="25"/>
  <x:c r="F1032" i="25"/>
  <x:c r="G1032" i="25"/>
  <x:c r="H1032" i="25"/>
  <x:c r="I1032" i="25"/>
  <x:c r="J1032" i="25"/>
  <x:c r="K1032" i="25"/>
  <x:c r="L1032" i="25"/>
  <x:c r="M1032" i="25"/>
  <x:c r="N1032" i="25"/>
  <x:c r="P1032" i="25"/>
  <x:c r="Q1032" i="25"/>
  <x:c r="R1032" i="25"/>
  <x:c r="A1033" i="25"/>
  <x:c r="B1033" i="25"/>
  <x:c r="C1033" i="25"/>
  <x:c r="D1033" i="25"/>
  <x:c r="E1033" i="25"/>
  <x:c r="F1033" i="25"/>
  <x:c r="G1033" i="25"/>
  <x:c r="H1033" i="25"/>
  <x:c r="I1033" i="25"/>
  <x:c r="J1033" i="25"/>
  <x:c r="K1033" i="25"/>
  <x:c r="L1033" i="25"/>
  <x:c r="M1033" i="25"/>
  <x:c r="N1033" i="25"/>
  <x:c r="P1033" i="25"/>
  <x:c r="Q1033" i="25"/>
  <x:c r="R1033" i="25"/>
  <x:c r="A1034" i="25"/>
  <x:c r="B1034" i="25"/>
  <x:c r="C1034" i="25"/>
  <x:c r="D1034" i="25"/>
  <x:c r="E1034" i="25"/>
  <x:c r="F1034" i="25"/>
  <x:c r="G1034" i="25"/>
  <x:c r="H1034" i="25"/>
  <x:c r="I1034" i="25"/>
  <x:c r="J1034" i="25"/>
  <x:c r="K1034" i="25"/>
  <x:c r="L1034" i="25"/>
  <x:c r="M1034" i="25"/>
  <x:c r="N1034" i="25"/>
  <x:c r="P1034" i="25"/>
  <x:c r="Q1034" i="25"/>
  <x:c r="R1034" i="25"/>
  <x:c r="A1035" i="25"/>
  <x:c r="B1035" i="25"/>
  <x:c r="C1035" i="25"/>
  <x:c r="D1035" i="25"/>
  <x:c r="E1035" i="25"/>
  <x:c r="F1035" i="25"/>
  <x:c r="G1035" i="25"/>
  <x:c r="H1035" i="25"/>
  <x:c r="I1035" i="25"/>
  <x:c r="J1035" i="25"/>
  <x:c r="K1035" i="25"/>
  <x:c r="L1035" i="25"/>
  <x:c r="M1035" i="25"/>
  <x:c r="N1035" i="25"/>
  <x:c r="P1035" i="25"/>
  <x:c r="Q1035" i="25"/>
  <x:c r="R1035" i="25"/>
  <x:c r="A1036" i="25"/>
  <x:c r="B1036" i="25"/>
  <x:c r="C1036" i="25"/>
  <x:c r="D1036" i="25"/>
  <x:c r="E1036" i="25"/>
  <x:c r="F1036" i="25"/>
  <x:c r="G1036" i="25"/>
  <x:c r="H1036" i="25"/>
  <x:c r="I1036" i="25"/>
  <x:c r="J1036" i="25"/>
  <x:c r="K1036" i="25"/>
  <x:c r="L1036" i="25"/>
  <x:c r="M1036" i="25"/>
  <x:c r="N1036" i="25"/>
  <x:c r="P1036" i="25"/>
  <x:c r="Q1036" i="25"/>
  <x:c r="R1036" i="25"/>
  <x:c r="A1037" i="25"/>
  <x:c r="B1037" i="25"/>
  <x:c r="C1037" i="25"/>
  <x:c r="D1037" i="25"/>
  <x:c r="E1037" i="25"/>
  <x:c r="F1037" i="25"/>
  <x:c r="G1037" i="25"/>
  <x:c r="H1037" i="25"/>
  <x:c r="I1037" i="25"/>
  <x:c r="J1037" i="25"/>
  <x:c r="K1037" i="25"/>
  <x:c r="L1037" i="25"/>
  <x:c r="M1037" i="25"/>
  <x:c r="N1037" i="25"/>
  <x:c r="P1037" i="25"/>
  <x:c r="Q1037" i="25"/>
  <x:c r="R1037" i="25"/>
  <x:c r="A1038" i="25"/>
  <x:c r="B1038" i="25"/>
  <x:c r="C1038" i="25"/>
  <x:c r="D1038" i="25"/>
  <x:c r="E1038" i="25"/>
  <x:c r="F1038" i="25"/>
  <x:c r="G1038" i="25"/>
  <x:c r="H1038" i="25"/>
  <x:c r="I1038" i="25"/>
  <x:c r="J1038" i="25"/>
  <x:c r="K1038" i="25"/>
  <x:c r="L1038" i="25"/>
  <x:c r="M1038" i="25"/>
  <x:c r="N1038" i="25"/>
  <x:c r="P1038" i="25"/>
  <x:c r="Q1038" i="25"/>
  <x:c r="R1038" i="25"/>
  <x:c r="A1039" i="25"/>
  <x:c r="B1039" i="25"/>
  <x:c r="C1039" i="25"/>
  <x:c r="D1039" i="25"/>
  <x:c r="E1039" i="25"/>
  <x:c r="F1039" i="25"/>
  <x:c r="G1039" i="25"/>
  <x:c r="H1039" i="25"/>
  <x:c r="I1039" i="25"/>
  <x:c r="J1039" i="25"/>
  <x:c r="K1039" i="25"/>
  <x:c r="L1039" i="25"/>
  <x:c r="M1039" i="25"/>
  <x:c r="N1039" i="25"/>
  <x:c r="P1039" i="25"/>
  <x:c r="Q1039" i="25"/>
  <x:c r="R1039" i="25"/>
  <x:c r="A1040" i="25"/>
  <x:c r="B1040" i="25"/>
  <x:c r="C1040" i="25"/>
  <x:c r="D1040" i="25"/>
  <x:c r="E1040" i="25"/>
  <x:c r="F1040" i="25"/>
  <x:c r="G1040" i="25"/>
  <x:c r="H1040" i="25"/>
  <x:c r="I1040" i="25"/>
  <x:c r="J1040" i="25"/>
  <x:c r="K1040" i="25"/>
  <x:c r="L1040" i="25"/>
  <x:c r="M1040" i="25"/>
  <x:c r="N1040" i="25"/>
  <x:c r="P1040" i="25"/>
  <x:c r="Q1040" i="25"/>
  <x:c r="R1040" i="25"/>
  <x:c r="A1041" i="25"/>
  <x:c r="B1041" i="25"/>
  <x:c r="C1041" i="25"/>
  <x:c r="D1041" i="25"/>
  <x:c r="E1041" i="25"/>
  <x:c r="F1041" i="25"/>
  <x:c r="G1041" i="25"/>
  <x:c r="H1041" i="25"/>
  <x:c r="I1041" i="25"/>
  <x:c r="J1041" i="25"/>
  <x:c r="K1041" i="25"/>
  <x:c r="L1041" i="25"/>
  <x:c r="M1041" i="25"/>
  <x:c r="N1041" i="25"/>
  <x:c r="P1041" i="25"/>
  <x:c r="Q1041" i="25"/>
  <x:c r="R1041" i="25"/>
  <x:c r="A1042" i="25"/>
  <x:c r="B1042" i="25"/>
  <x:c r="C1042" i="25"/>
  <x:c r="D1042" i="25"/>
  <x:c r="E1042" i="25"/>
  <x:c r="F1042" i="25"/>
  <x:c r="G1042" i="25"/>
  <x:c r="H1042" i="25"/>
  <x:c r="I1042" i="25"/>
  <x:c r="J1042" i="25"/>
  <x:c r="K1042" i="25"/>
  <x:c r="L1042" i="25"/>
  <x:c r="M1042" i="25"/>
  <x:c r="N1042" i="25"/>
  <x:c r="P1042" i="25"/>
  <x:c r="Q1042" i="25"/>
  <x:c r="R1042" i="25"/>
  <x:c r="A1043" i="25"/>
  <x:c r="B1043" i="25"/>
  <x:c r="C1043" i="25"/>
  <x:c r="D1043" i="25"/>
  <x:c r="E1043" i="25"/>
  <x:c r="F1043" i="25"/>
  <x:c r="G1043" i="25"/>
  <x:c r="H1043" i="25"/>
  <x:c r="I1043" i="25"/>
  <x:c r="J1043" i="25"/>
  <x:c r="K1043" i="25"/>
  <x:c r="L1043" i="25"/>
  <x:c r="M1043" i="25"/>
  <x:c r="N1043" i="25"/>
  <x:c r="P1043" i="25"/>
  <x:c r="Q1043" i="25"/>
  <x:c r="R1043" i="25"/>
  <x:c r="A1044" i="25"/>
  <x:c r="B1044" i="25"/>
  <x:c r="C1044" i="25"/>
  <x:c r="D1044" i="25"/>
  <x:c r="E1044" i="25"/>
  <x:c r="F1044" i="25"/>
  <x:c r="G1044" i="25"/>
  <x:c r="H1044" i="25"/>
  <x:c r="I1044" i="25"/>
  <x:c r="J1044" i="25"/>
  <x:c r="K1044" i="25"/>
  <x:c r="L1044" i="25"/>
  <x:c r="M1044" i="25"/>
  <x:c r="N1044" i="25"/>
  <x:c r="P1044" i="25"/>
  <x:c r="Q1044" i="25"/>
  <x:c r="R1044" i="25"/>
  <x:c r="A1045" i="25"/>
  <x:c r="B1045" i="25"/>
  <x:c r="C1045" i="25"/>
  <x:c r="D1045" i="25"/>
  <x:c r="E1045" i="25"/>
  <x:c r="F1045" i="25"/>
  <x:c r="G1045" i="25"/>
  <x:c r="H1045" i="25"/>
  <x:c r="I1045" i="25"/>
  <x:c r="J1045" i="25"/>
  <x:c r="K1045" i="25"/>
  <x:c r="L1045" i="25"/>
  <x:c r="M1045" i="25"/>
  <x:c r="N1045" i="25"/>
  <x:c r="P1045" i="25"/>
  <x:c r="Q1045" i="25"/>
  <x:c r="R1045" i="25"/>
  <x:c r="A1046" i="25"/>
  <x:c r="B1046" i="25"/>
  <x:c r="C1046" i="25"/>
  <x:c r="D1046" i="25"/>
  <x:c r="E1046" i="25"/>
  <x:c r="F1046" i="25"/>
  <x:c r="G1046" i="25"/>
  <x:c r="H1046" i="25"/>
  <x:c r="I1046" i="25"/>
  <x:c r="J1046" i="25"/>
  <x:c r="K1046" i="25"/>
  <x:c r="L1046" i="25"/>
  <x:c r="M1046" i="25"/>
  <x:c r="N1046" i="25"/>
  <x:c r="P1046" i="25"/>
  <x:c r="Q1046" i="25"/>
  <x:c r="R1046" i="25"/>
  <x:c r="A1047" i="25"/>
  <x:c r="B1047" i="25"/>
  <x:c r="C1047" i="25"/>
  <x:c r="D1047" i="25"/>
  <x:c r="E1047" i="25"/>
  <x:c r="F1047" i="25"/>
  <x:c r="G1047" i="25"/>
  <x:c r="H1047" i="25"/>
  <x:c r="I1047" i="25"/>
  <x:c r="J1047" i="25"/>
  <x:c r="K1047" i="25"/>
  <x:c r="L1047" i="25"/>
  <x:c r="M1047" i="25"/>
  <x:c r="N1047" i="25"/>
  <x:c r="P1047" i="25"/>
  <x:c r="Q1047" i="25"/>
  <x:c r="R1047" i="25"/>
  <x:c r="A1048" i="25"/>
  <x:c r="B1048" i="25"/>
  <x:c r="C1048" i="25"/>
  <x:c r="D1048" i="25"/>
  <x:c r="E1048" i="25"/>
  <x:c r="F1048" i="25"/>
  <x:c r="G1048" i="25"/>
  <x:c r="H1048" i="25"/>
  <x:c r="I1048" i="25"/>
  <x:c r="J1048" i="25"/>
  <x:c r="K1048" i="25"/>
  <x:c r="L1048" i="25"/>
  <x:c r="M1048" i="25"/>
  <x:c r="N1048" i="25"/>
  <x:c r="P1048" i="25"/>
  <x:c r="Q1048" i="25"/>
  <x:c r="R1048" i="25"/>
  <x:c r="A1049" i="25"/>
  <x:c r="B1049" i="25"/>
  <x:c r="C1049" i="25"/>
  <x:c r="D1049" i="25"/>
  <x:c r="E1049" i="25"/>
  <x:c r="F1049" i="25"/>
  <x:c r="G1049" i="25"/>
  <x:c r="H1049" i="25"/>
  <x:c r="I1049" i="25"/>
  <x:c r="J1049" i="25"/>
  <x:c r="K1049" i="25"/>
  <x:c r="L1049" i="25"/>
  <x:c r="M1049" i="25"/>
  <x:c r="N1049" i="25"/>
  <x:c r="P1049" i="25"/>
  <x:c r="Q1049" i="25"/>
  <x:c r="R1049" i="25"/>
  <x:c r="A1050" i="25"/>
  <x:c r="B1050" i="25"/>
  <x:c r="C1050" i="25"/>
  <x:c r="D1050" i="25"/>
  <x:c r="E1050" i="25"/>
  <x:c r="F1050" i="25"/>
  <x:c r="G1050" i="25"/>
  <x:c r="H1050" i="25"/>
  <x:c r="I1050" i="25"/>
  <x:c r="J1050" i="25"/>
  <x:c r="K1050" i="25"/>
  <x:c r="L1050" i="25"/>
  <x:c r="M1050" i="25"/>
  <x:c r="N1050" i="25"/>
  <x:c r="P1050" i="25"/>
  <x:c r="Q1050" i="25"/>
  <x:c r="R1050" i="25"/>
  <x:c r="A1051" i="25"/>
  <x:c r="B1051" i="25"/>
  <x:c r="C1051" i="25"/>
  <x:c r="D1051" i="25"/>
  <x:c r="E1051" i="25"/>
  <x:c r="F1051" i="25"/>
  <x:c r="G1051" i="25"/>
  <x:c r="H1051" i="25"/>
  <x:c r="I1051" i="25"/>
  <x:c r="J1051" i="25"/>
  <x:c r="K1051" i="25"/>
  <x:c r="L1051" i="25"/>
  <x:c r="M1051" i="25"/>
  <x:c r="N1051" i="25"/>
  <x:c r="P1051" i="25"/>
  <x:c r="Q1051" i="25"/>
  <x:c r="R1051" i="25"/>
  <x:c r="A1052" i="25"/>
  <x:c r="B1052" i="25"/>
  <x:c r="C1052" i="25"/>
  <x:c r="D1052" i="25"/>
  <x:c r="E1052" i="25"/>
  <x:c r="F1052" i="25"/>
  <x:c r="G1052" i="25"/>
  <x:c r="H1052" i="25"/>
  <x:c r="I1052" i="25"/>
  <x:c r="J1052" i="25"/>
  <x:c r="K1052" i="25"/>
  <x:c r="L1052" i="25"/>
  <x:c r="M1052" i="25"/>
  <x:c r="N1052" i="25"/>
  <x:c r="P1052" i="25"/>
  <x:c r="Q1052" i="25"/>
  <x:c r="R1052" i="25"/>
  <x:c r="A1053" i="25"/>
  <x:c r="B1053" i="25"/>
  <x:c r="C1053" i="25"/>
  <x:c r="D1053" i="25"/>
  <x:c r="E1053" i="25"/>
  <x:c r="F1053" i="25"/>
  <x:c r="G1053" i="25"/>
  <x:c r="H1053" i="25"/>
  <x:c r="I1053" i="25"/>
  <x:c r="J1053" i="25"/>
  <x:c r="K1053" i="25"/>
  <x:c r="L1053" i="25"/>
  <x:c r="M1053" i="25"/>
  <x:c r="N1053" i="25"/>
  <x:c r="P1053" i="25"/>
  <x:c r="Q1053" i="25"/>
  <x:c r="R1053" i="25"/>
  <x:c r="A1054" i="25"/>
  <x:c r="B1054" i="25"/>
  <x:c r="C1054" i="25"/>
  <x:c r="D1054" i="25"/>
  <x:c r="E1054" i="25"/>
  <x:c r="F1054" i="25"/>
  <x:c r="G1054" i="25"/>
  <x:c r="H1054" i="25"/>
  <x:c r="I1054" i="25"/>
  <x:c r="J1054" i="25"/>
  <x:c r="K1054" i="25"/>
  <x:c r="L1054" i="25"/>
  <x:c r="M1054" i="25"/>
  <x:c r="N1054" i="25"/>
  <x:c r="P1054" i="25"/>
  <x:c r="Q1054" i="25"/>
  <x:c r="R1054" i="25"/>
  <x:c r="A1055" i="25"/>
  <x:c r="B1055" i="25"/>
  <x:c r="C1055" i="25"/>
  <x:c r="D1055" i="25"/>
  <x:c r="E1055" i="25"/>
  <x:c r="F1055" i="25"/>
  <x:c r="G1055" i="25"/>
  <x:c r="H1055" i="25"/>
  <x:c r="I1055" i="25"/>
  <x:c r="J1055" i="25"/>
  <x:c r="K1055" i="25"/>
  <x:c r="L1055" i="25"/>
  <x:c r="M1055" i="25"/>
  <x:c r="N1055" i="25"/>
  <x:c r="P1055" i="25"/>
  <x:c r="Q1055" i="25"/>
  <x:c r="R1055" i="25"/>
  <x:c r="A1056" i="25"/>
  <x:c r="B1056" i="25"/>
  <x:c r="C1056" i="25"/>
  <x:c r="D1056" i="25"/>
  <x:c r="E1056" i="25"/>
  <x:c r="F1056" i="25"/>
  <x:c r="G1056" i="25"/>
  <x:c r="H1056" i="25"/>
  <x:c r="I1056" i="25"/>
  <x:c r="J1056" i="25"/>
  <x:c r="K1056" i="25"/>
  <x:c r="L1056" i="25"/>
  <x:c r="M1056" i="25"/>
  <x:c r="N1056" i="25"/>
  <x:c r="P1056" i="25"/>
  <x:c r="Q1056" i="25"/>
  <x:c r="R1056" i="25"/>
  <x:c r="A1057" i="25"/>
  <x:c r="B1057" i="25"/>
  <x:c r="C1057" i="25"/>
  <x:c r="D1057" i="25"/>
  <x:c r="E1057" i="25"/>
  <x:c r="F1057" i="25"/>
  <x:c r="G1057" i="25"/>
  <x:c r="H1057" i="25"/>
  <x:c r="I1057" i="25"/>
  <x:c r="J1057" i="25"/>
  <x:c r="K1057" i="25"/>
  <x:c r="L1057" i="25"/>
  <x:c r="M1057" i="25"/>
  <x:c r="N1057" i="25"/>
  <x:c r="P1057" i="25"/>
  <x:c r="Q1057" i="25"/>
  <x:c r="R1057" i="25"/>
  <x:c r="A1058" i="25"/>
  <x:c r="B1058" i="25"/>
  <x:c r="C1058" i="25"/>
  <x:c r="D1058" i="25"/>
  <x:c r="E1058" i="25"/>
  <x:c r="F1058" i="25"/>
  <x:c r="G1058" i="25"/>
  <x:c r="H1058" i="25"/>
  <x:c r="I1058" i="25"/>
  <x:c r="J1058" i="25"/>
  <x:c r="K1058" i="25"/>
  <x:c r="L1058" i="25"/>
  <x:c r="M1058" i="25"/>
  <x:c r="N1058" i="25"/>
  <x:c r="P1058" i="25"/>
  <x:c r="Q1058" i="25"/>
  <x:c r="R1058" i="25"/>
  <x:c r="A1059" i="25"/>
  <x:c r="B1059" i="25"/>
  <x:c r="C1059" i="25"/>
  <x:c r="D1059" i="25"/>
  <x:c r="E1059" i="25"/>
  <x:c r="F1059" i="25"/>
  <x:c r="G1059" i="25"/>
  <x:c r="H1059" i="25"/>
  <x:c r="I1059" i="25"/>
  <x:c r="J1059" i="25"/>
  <x:c r="K1059" i="25"/>
  <x:c r="L1059" i="25"/>
  <x:c r="M1059" i="25"/>
  <x:c r="N1059" i="25"/>
  <x:c r="P1059" i="25"/>
  <x:c r="Q1059" i="25"/>
  <x:c r="R1059" i="25"/>
  <x:c r="A1060" i="25"/>
  <x:c r="B1060" i="25"/>
  <x:c r="C1060" i="25"/>
  <x:c r="D1060" i="25"/>
  <x:c r="E1060" i="25"/>
  <x:c r="F1060" i="25"/>
  <x:c r="G1060" i="25"/>
  <x:c r="H1060" i="25"/>
  <x:c r="I1060" i="25"/>
  <x:c r="J1060" i="25"/>
  <x:c r="K1060" i="25"/>
  <x:c r="L1060" i="25"/>
  <x:c r="M1060" i="25"/>
  <x:c r="N1060" i="25"/>
  <x:c r="P1060" i="25"/>
  <x:c r="Q1060" i="25"/>
  <x:c r="R1060" i="25"/>
  <x:c r="A1061" i="25"/>
  <x:c r="B1061" i="25"/>
  <x:c r="C1061" i="25"/>
  <x:c r="D1061" i="25"/>
  <x:c r="E1061" i="25"/>
  <x:c r="F1061" i="25"/>
  <x:c r="G1061" i="25"/>
  <x:c r="H1061" i="25"/>
  <x:c r="I1061" i="25"/>
  <x:c r="J1061" i="25"/>
  <x:c r="K1061" i="25"/>
  <x:c r="L1061" i="25"/>
  <x:c r="M1061" i="25"/>
  <x:c r="N1061" i="25"/>
  <x:c r="P1061" i="25"/>
  <x:c r="Q1061" i="25"/>
  <x:c r="R1061" i="25"/>
  <x:c r="A1062" i="25"/>
  <x:c r="B1062" i="25"/>
  <x:c r="C1062" i="25"/>
  <x:c r="D1062" i="25"/>
  <x:c r="E1062" i="25"/>
  <x:c r="F1062" i="25"/>
  <x:c r="G1062" i="25"/>
  <x:c r="H1062" i="25"/>
  <x:c r="I1062" i="25"/>
  <x:c r="J1062" i="25"/>
  <x:c r="K1062" i="25"/>
  <x:c r="L1062" i="25"/>
  <x:c r="M1062" i="25"/>
  <x:c r="N1062" i="25"/>
  <x:c r="P1062" i="25"/>
  <x:c r="Q1062" i="25"/>
  <x:c r="R1062" i="25"/>
  <x:c r="A1063" i="25"/>
  <x:c r="B1063" i="25"/>
  <x:c r="C1063" i="25"/>
  <x:c r="D1063" i="25"/>
  <x:c r="E1063" i="25"/>
  <x:c r="F1063" i="25"/>
  <x:c r="G1063" i="25"/>
  <x:c r="H1063" i="25"/>
  <x:c r="I1063" i="25"/>
  <x:c r="J1063" i="25"/>
  <x:c r="K1063" i="25"/>
  <x:c r="L1063" i="25"/>
  <x:c r="M1063" i="25"/>
  <x:c r="N1063" i="25"/>
  <x:c r="P1063" i="25"/>
  <x:c r="Q1063" i="25"/>
  <x:c r="R1063" i="25"/>
  <x:c r="A1064" i="25"/>
  <x:c r="B1064" i="25"/>
  <x:c r="C1064" i="25"/>
  <x:c r="D1064" i="25"/>
  <x:c r="E1064" i="25"/>
  <x:c r="F1064" i="25"/>
  <x:c r="G1064" i="25"/>
  <x:c r="H1064" i="25"/>
  <x:c r="I1064" i="25"/>
  <x:c r="J1064" i="25"/>
  <x:c r="K1064" i="25"/>
  <x:c r="L1064" i="25"/>
  <x:c r="M1064" i="25"/>
  <x:c r="N1064" i="25"/>
  <x:c r="P1064" i="25"/>
  <x:c r="Q1064" i="25"/>
  <x:c r="R1064" i="25"/>
  <x:c r="A1065" i="25"/>
  <x:c r="B1065" i="25"/>
  <x:c r="C1065" i="25"/>
  <x:c r="D1065" i="25"/>
  <x:c r="E1065" i="25"/>
  <x:c r="F1065" i="25"/>
  <x:c r="G1065" i="25"/>
  <x:c r="H1065" i="25"/>
  <x:c r="I1065" i="25"/>
  <x:c r="J1065" i="25"/>
  <x:c r="K1065" i="25"/>
  <x:c r="L1065" i="25"/>
  <x:c r="M1065" i="25"/>
  <x:c r="N1065" i="25"/>
  <x:c r="P1065" i="25"/>
  <x:c r="Q1065" i="25"/>
  <x:c r="R1065" i="25"/>
  <x:c r="A1066" i="25"/>
  <x:c r="B1066" i="25"/>
  <x:c r="C1066" i="25"/>
  <x:c r="D1066" i="25"/>
  <x:c r="E1066" i="25"/>
  <x:c r="F1066" i="25"/>
  <x:c r="G1066" i="25"/>
  <x:c r="H1066" i="25"/>
  <x:c r="I1066" i="25"/>
  <x:c r="J1066" i="25"/>
  <x:c r="K1066" i="25"/>
  <x:c r="L1066" i="25"/>
  <x:c r="M1066" i="25"/>
  <x:c r="N1066" i="25"/>
  <x:c r="P1066" i="25"/>
  <x:c r="Q1066" i="25"/>
  <x:c r="R1066" i="25"/>
  <x:c r="A1067" i="25"/>
  <x:c r="B1067" i="25"/>
  <x:c r="C1067" i="25"/>
  <x:c r="D1067" i="25"/>
  <x:c r="E1067" i="25"/>
  <x:c r="F1067" i="25"/>
  <x:c r="G1067" i="25"/>
  <x:c r="H1067" i="25"/>
  <x:c r="I1067" i="25"/>
  <x:c r="J1067" i="25"/>
  <x:c r="K1067" i="25"/>
  <x:c r="L1067" i="25"/>
  <x:c r="M1067" i="25"/>
  <x:c r="N1067" i="25"/>
  <x:c r="P1067" i="25"/>
  <x:c r="Q1067" i="25"/>
  <x:c r="R1067" i="25"/>
  <x:c r="A1068" i="25"/>
  <x:c r="B1068" i="25"/>
  <x:c r="C1068" i="25"/>
  <x:c r="D1068" i="25"/>
  <x:c r="E1068" i="25"/>
  <x:c r="F1068" i="25"/>
  <x:c r="G1068" i="25"/>
  <x:c r="H1068" i="25"/>
  <x:c r="I1068" i="25"/>
  <x:c r="J1068" i="25"/>
  <x:c r="K1068" i="25"/>
  <x:c r="L1068" i="25"/>
  <x:c r="M1068" i="25"/>
  <x:c r="N1068" i="25"/>
  <x:c r="P1068" i="25"/>
  <x:c r="Q1068" i="25"/>
  <x:c r="R1068" i="25"/>
  <x:c r="A1069" i="25"/>
  <x:c r="B1069" i="25"/>
  <x:c r="C1069" i="25"/>
  <x:c r="D1069" i="25"/>
  <x:c r="E1069" i="25"/>
  <x:c r="F1069" i="25"/>
  <x:c r="G1069" i="25"/>
  <x:c r="H1069" i="25"/>
  <x:c r="I1069" i="25"/>
  <x:c r="J1069" i="25"/>
  <x:c r="K1069" i="25"/>
  <x:c r="L1069" i="25"/>
  <x:c r="M1069" i="25"/>
  <x:c r="N1069" i="25"/>
  <x:c r="P1069" i="25"/>
  <x:c r="Q1069" i="25"/>
  <x:c r="R1069" i="25"/>
  <x:c r="A1070" i="25"/>
  <x:c r="B1070" i="25"/>
  <x:c r="C1070" i="25"/>
  <x:c r="D1070" i="25"/>
  <x:c r="E1070" i="25"/>
  <x:c r="F1070" i="25"/>
  <x:c r="G1070" i="25"/>
  <x:c r="H1070" i="25"/>
  <x:c r="I1070" i="25"/>
  <x:c r="J1070" i="25"/>
  <x:c r="K1070" i="25"/>
  <x:c r="L1070" i="25"/>
  <x:c r="M1070" i="25"/>
  <x:c r="N1070" i="25"/>
  <x:c r="P1070" i="25"/>
  <x:c r="Q1070" i="25"/>
  <x:c r="R1070" i="25"/>
  <x:c r="A1071" i="25"/>
  <x:c r="B1071" i="25"/>
  <x:c r="C1071" i="25"/>
  <x:c r="D1071" i="25"/>
  <x:c r="E1071" i="25"/>
  <x:c r="F1071" i="25"/>
  <x:c r="G1071" i="25"/>
  <x:c r="H1071" i="25"/>
  <x:c r="I1071" i="25"/>
  <x:c r="J1071" i="25"/>
  <x:c r="K1071" i="25"/>
  <x:c r="L1071" i="25"/>
  <x:c r="M1071" i="25"/>
  <x:c r="N1071" i="25"/>
  <x:c r="P1071" i="25"/>
  <x:c r="Q1071" i="25"/>
  <x:c r="R1071" i="25"/>
  <x:c r="A1072" i="25"/>
  <x:c r="B1072" i="25"/>
  <x:c r="C1072" i="25"/>
  <x:c r="D1072" i="25"/>
  <x:c r="E1072" i="25"/>
  <x:c r="F1072" i="25"/>
  <x:c r="G1072" i="25"/>
  <x:c r="H1072" i="25"/>
  <x:c r="I1072" i="25"/>
  <x:c r="J1072" i="25"/>
  <x:c r="K1072" i="25"/>
  <x:c r="L1072" i="25"/>
  <x:c r="M1072" i="25"/>
  <x:c r="N1072" i="25"/>
  <x:c r="P1072" i="25"/>
  <x:c r="Q1072" i="25"/>
  <x:c r="R1072" i="25"/>
  <x:c r="A1073" i="25"/>
  <x:c r="B1073" i="25"/>
  <x:c r="C1073" i="25"/>
  <x:c r="D1073" i="25"/>
  <x:c r="E1073" i="25"/>
  <x:c r="F1073" i="25"/>
  <x:c r="G1073" i="25"/>
  <x:c r="H1073" i="25"/>
  <x:c r="I1073" i="25"/>
  <x:c r="J1073" i="25"/>
  <x:c r="K1073" i="25"/>
  <x:c r="L1073" i="25"/>
  <x:c r="M1073" i="25"/>
  <x:c r="N1073" i="25"/>
  <x:c r="P1073" i="25"/>
  <x:c r="Q1073" i="25"/>
  <x:c r="R1073" i="25"/>
  <x:c r="A1074" i="25"/>
  <x:c r="B1074" i="25"/>
  <x:c r="C1074" i="25"/>
  <x:c r="D1074" i="25"/>
  <x:c r="E1074" i="25"/>
  <x:c r="F1074" i="25"/>
  <x:c r="G1074" i="25"/>
  <x:c r="H1074" i="25"/>
  <x:c r="I1074" i="25"/>
  <x:c r="J1074" i="25"/>
  <x:c r="K1074" i="25"/>
  <x:c r="L1074" i="25"/>
  <x:c r="M1074" i="25"/>
  <x:c r="N1074" i="25"/>
  <x:c r="P1074" i="25"/>
  <x:c r="Q1074" i="25"/>
  <x:c r="R1074" i="25"/>
  <x:c r="A1075" i="25"/>
  <x:c r="B1075" i="25"/>
  <x:c r="C1075" i="25"/>
  <x:c r="D1075" i="25"/>
  <x:c r="E1075" i="25"/>
  <x:c r="F1075" i="25"/>
  <x:c r="G1075" i="25"/>
  <x:c r="H1075" i="25"/>
  <x:c r="I1075" i="25"/>
  <x:c r="J1075" i="25"/>
  <x:c r="K1075" i="25"/>
  <x:c r="L1075" i="25"/>
  <x:c r="M1075" i="25"/>
  <x:c r="N1075" i="25"/>
  <x:c r="P1075" i="25"/>
  <x:c r="Q1075" i="25"/>
  <x:c r="R1075" i="25"/>
  <x:c r="A1076" i="25"/>
  <x:c r="B1076" i="25"/>
  <x:c r="C1076" i="25"/>
  <x:c r="D1076" i="25"/>
  <x:c r="E1076" i="25"/>
  <x:c r="F1076" i="25"/>
  <x:c r="G1076" i="25"/>
  <x:c r="H1076" i="25"/>
  <x:c r="I1076" i="25"/>
  <x:c r="J1076" i="25"/>
  <x:c r="K1076" i="25"/>
  <x:c r="L1076" i="25"/>
  <x:c r="M1076" i="25"/>
  <x:c r="N1076" i="25"/>
  <x:c r="P1076" i="25"/>
  <x:c r="Q1076" i="25"/>
  <x:c r="R1076" i="25"/>
  <x:c r="A1077" i="25"/>
  <x:c r="B1077" i="25"/>
  <x:c r="C1077" i="25"/>
  <x:c r="D1077" i="25"/>
  <x:c r="E1077" i="25"/>
  <x:c r="F1077" i="25"/>
  <x:c r="G1077" i="25"/>
  <x:c r="H1077" i="25"/>
  <x:c r="I1077" i="25"/>
  <x:c r="J1077" i="25"/>
  <x:c r="K1077" i="25"/>
  <x:c r="L1077" i="25"/>
  <x:c r="M1077" i="25"/>
  <x:c r="N1077" i="25"/>
  <x:c r="P1077" i="25"/>
  <x:c r="Q1077" i="25"/>
  <x:c r="R1077" i="25"/>
  <x:c r="A1078" i="25"/>
  <x:c r="B1078" i="25"/>
  <x:c r="C1078" i="25"/>
  <x:c r="D1078" i="25"/>
  <x:c r="E1078" i="25"/>
  <x:c r="F1078" i="25"/>
  <x:c r="G1078" i="25"/>
  <x:c r="H1078" i="25"/>
  <x:c r="I1078" i="25"/>
  <x:c r="J1078" i="25"/>
  <x:c r="K1078" i="25"/>
  <x:c r="L1078" i="25"/>
  <x:c r="M1078" i="25"/>
  <x:c r="N1078" i="25"/>
  <x:c r="P1078" i="25"/>
  <x:c r="Q1078" i="25"/>
  <x:c r="R1078" i="25"/>
  <x:c r="A1079" i="25"/>
  <x:c r="B1079" i="25"/>
  <x:c r="C1079" i="25"/>
  <x:c r="D1079" i="25"/>
  <x:c r="E1079" i="25"/>
  <x:c r="F1079" i="25"/>
  <x:c r="G1079" i="25"/>
  <x:c r="H1079" i="25"/>
  <x:c r="I1079" i="25"/>
  <x:c r="J1079" i="25"/>
  <x:c r="K1079" i="25"/>
  <x:c r="L1079" i="25"/>
  <x:c r="M1079" i="25"/>
  <x:c r="N1079" i="25"/>
  <x:c r="P1079" i="25"/>
  <x:c r="Q1079" i="25"/>
  <x:c r="R1079" i="25"/>
  <x:c r="A1080" i="25"/>
  <x:c r="B1080" i="25"/>
  <x:c r="C1080" i="25"/>
  <x:c r="D1080" i="25"/>
  <x:c r="E1080" i="25"/>
  <x:c r="F1080" i="25"/>
  <x:c r="G1080" i="25"/>
  <x:c r="H1080" i="25"/>
  <x:c r="I1080" i="25"/>
  <x:c r="J1080" i="25"/>
  <x:c r="K1080" i="25"/>
  <x:c r="L1080" i="25"/>
  <x:c r="M1080" i="25"/>
  <x:c r="N1080" i="25"/>
  <x:c r="P1080" i="25"/>
  <x:c r="Q1080" i="25"/>
  <x:c r="R1080" i="25"/>
  <x:c r="A1081" i="25"/>
  <x:c r="B1081" i="25"/>
  <x:c r="C1081" i="25"/>
  <x:c r="D1081" i="25"/>
  <x:c r="E1081" i="25"/>
  <x:c r="F1081" i="25"/>
  <x:c r="G1081" i="25"/>
  <x:c r="H1081" i="25"/>
  <x:c r="I1081" i="25"/>
  <x:c r="J1081" i="25"/>
  <x:c r="K1081" i="25"/>
  <x:c r="L1081" i="25"/>
  <x:c r="M1081" i="25"/>
  <x:c r="N1081" i="25"/>
  <x:c r="P1081" i="25"/>
  <x:c r="Q1081" i="25"/>
  <x:c r="R1081" i="25"/>
  <x:c r="A1082" i="25"/>
  <x:c r="B1082" i="25"/>
  <x:c r="C1082" i="25"/>
  <x:c r="D1082" i="25"/>
  <x:c r="E1082" i="25"/>
  <x:c r="F1082" i="25"/>
  <x:c r="G1082" i="25"/>
  <x:c r="H1082" i="25"/>
  <x:c r="I1082" i="25"/>
  <x:c r="J1082" i="25"/>
  <x:c r="K1082" i="25"/>
  <x:c r="L1082" i="25"/>
  <x:c r="M1082" i="25"/>
  <x:c r="N1082" i="25"/>
  <x:c r="P1082" i="25"/>
  <x:c r="Q1082" i="25"/>
  <x:c r="R1082" i="25"/>
  <x:c r="A1083" i="25"/>
  <x:c r="B1083" i="25"/>
  <x:c r="C1083" i="25"/>
  <x:c r="D1083" i="25"/>
  <x:c r="E1083" i="25"/>
  <x:c r="F1083" i="25"/>
  <x:c r="G1083" i="25"/>
  <x:c r="H1083" i="25"/>
  <x:c r="I1083" i="25"/>
  <x:c r="J1083" i="25"/>
  <x:c r="K1083" i="25"/>
  <x:c r="L1083" i="25"/>
  <x:c r="M1083" i="25"/>
  <x:c r="N1083" i="25"/>
  <x:c r="P1083" i="25"/>
  <x:c r="Q1083" i="25"/>
  <x:c r="R1083" i="25"/>
  <x:c r="A1084" i="25"/>
  <x:c r="B1084" i="25"/>
  <x:c r="C1084" i="25"/>
  <x:c r="D1084" i="25"/>
  <x:c r="E1084" i="25"/>
  <x:c r="F1084" i="25"/>
  <x:c r="G1084" i="25"/>
  <x:c r="H1084" i="25"/>
  <x:c r="I1084" i="25"/>
  <x:c r="J1084" i="25"/>
  <x:c r="K1084" i="25"/>
  <x:c r="L1084" i="25"/>
  <x:c r="M1084" i="25"/>
  <x:c r="N1084" i="25"/>
  <x:c r="P1084" i="25"/>
  <x:c r="Q1084" i="25"/>
  <x:c r="R1084" i="25"/>
  <x:c r="A1085" i="25"/>
  <x:c r="B1085" i="25"/>
  <x:c r="C1085" i="25"/>
  <x:c r="D1085" i="25"/>
  <x:c r="E1085" i="25"/>
  <x:c r="F1085" i="25"/>
  <x:c r="G1085" i="25"/>
  <x:c r="H1085" i="25"/>
  <x:c r="I1085" i="25"/>
  <x:c r="J1085" i="25"/>
  <x:c r="K1085" i="25"/>
  <x:c r="L1085" i="25"/>
  <x:c r="M1085" i="25"/>
  <x:c r="N1085" i="25"/>
  <x:c r="P1085" i="25"/>
  <x:c r="Q1085" i="25"/>
  <x:c r="R1085" i="25"/>
  <x:c r="A1086" i="25"/>
  <x:c r="B1086" i="25"/>
  <x:c r="C1086" i="25"/>
  <x:c r="D1086" i="25"/>
  <x:c r="E1086" i="25"/>
  <x:c r="F1086" i="25"/>
  <x:c r="G1086" i="25"/>
  <x:c r="H1086" i="25"/>
  <x:c r="I1086" i="25"/>
  <x:c r="J1086" i="25"/>
  <x:c r="K1086" i="25"/>
  <x:c r="L1086" i="25"/>
  <x:c r="M1086" i="25"/>
  <x:c r="N1086" i="25"/>
  <x:c r="P1086" i="25"/>
  <x:c r="Q1086" i="25"/>
  <x:c r="R1086" i="25"/>
  <x:c r="A1087" i="25"/>
  <x:c r="B1087" i="25"/>
  <x:c r="C1087" i="25"/>
  <x:c r="D1087" i="25"/>
  <x:c r="E1087" i="25"/>
  <x:c r="F1087" i="25"/>
  <x:c r="G1087" i="25"/>
  <x:c r="H1087" i="25"/>
  <x:c r="I1087" i="25"/>
  <x:c r="J1087" i="25"/>
  <x:c r="K1087" i="25"/>
  <x:c r="L1087" i="25"/>
  <x:c r="M1087" i="25"/>
  <x:c r="N1087" i="25"/>
  <x:c r="P1087" i="25"/>
  <x:c r="Q1087" i="25"/>
  <x:c r="R1087" i="25"/>
  <x:c r="A1088" i="25"/>
  <x:c r="B1088" i="25"/>
  <x:c r="C1088" i="25"/>
  <x:c r="D1088" i="25"/>
  <x:c r="E1088" i="25"/>
  <x:c r="F1088" i="25"/>
  <x:c r="G1088" i="25"/>
  <x:c r="H1088" i="25"/>
  <x:c r="I1088" i="25"/>
  <x:c r="J1088" i="25"/>
  <x:c r="K1088" i="25"/>
  <x:c r="L1088" i="25"/>
  <x:c r="M1088" i="25"/>
  <x:c r="N1088" i="25"/>
  <x:c r="P1088" i="25"/>
  <x:c r="Q1088" i="25"/>
  <x:c r="R1088" i="25"/>
  <x:c r="A1089" i="25"/>
  <x:c r="B1089" i="25"/>
  <x:c r="C1089" i="25"/>
  <x:c r="D1089" i="25"/>
  <x:c r="E1089" i="25"/>
  <x:c r="F1089" i="25"/>
  <x:c r="G1089" i="25"/>
  <x:c r="H1089" i="25"/>
  <x:c r="I1089" i="25"/>
  <x:c r="J1089" i="25"/>
  <x:c r="K1089" i="25"/>
  <x:c r="L1089" i="25"/>
  <x:c r="M1089" i="25"/>
  <x:c r="N1089" i="25"/>
  <x:c r="P1089" i="25"/>
  <x:c r="Q1089" i="25"/>
  <x:c r="R1089" i="25"/>
  <x:c r="A1090" i="25"/>
  <x:c r="B1090" i="25"/>
  <x:c r="C1090" i="25"/>
  <x:c r="D1090" i="25"/>
  <x:c r="E1090" i="25"/>
  <x:c r="F1090" i="25"/>
  <x:c r="G1090" i="25"/>
  <x:c r="H1090" i="25"/>
  <x:c r="I1090" i="25"/>
  <x:c r="J1090" i="25"/>
  <x:c r="K1090" i="25"/>
  <x:c r="L1090" i="25"/>
  <x:c r="M1090" i="25"/>
  <x:c r="N1090" i="25"/>
  <x:c r="P1090" i="25"/>
  <x:c r="Q1090" i="25"/>
  <x:c r="R1090" i="25"/>
  <x:c r="A1091" i="25"/>
  <x:c r="B1091" i="25"/>
  <x:c r="C1091" i="25"/>
  <x:c r="D1091" i="25"/>
  <x:c r="E1091" i="25"/>
  <x:c r="F1091" i="25"/>
  <x:c r="G1091" i="25"/>
  <x:c r="H1091" i="25"/>
  <x:c r="I1091" i="25"/>
  <x:c r="J1091" i="25"/>
  <x:c r="K1091" i="25"/>
  <x:c r="L1091" i="25"/>
  <x:c r="M1091" i="25"/>
  <x:c r="N1091" i="25"/>
  <x:c r="P1091" i="25"/>
  <x:c r="Q1091" i="25"/>
  <x:c r="R1091" i="25"/>
  <x:c r="A1092" i="25"/>
  <x:c r="B1092" i="25"/>
  <x:c r="C1092" i="25"/>
  <x:c r="D1092" i="25"/>
  <x:c r="E1092" i="25"/>
  <x:c r="F1092" i="25"/>
  <x:c r="G1092" i="25"/>
  <x:c r="H1092" i="25"/>
  <x:c r="I1092" i="25"/>
  <x:c r="J1092" i="25"/>
  <x:c r="K1092" i="25"/>
  <x:c r="L1092" i="25"/>
  <x:c r="M1092" i="25"/>
  <x:c r="N1092" i="25"/>
  <x:c r="P1092" i="25"/>
  <x:c r="Q1092" i="25"/>
  <x:c r="R1092" i="25"/>
  <x:c r="A1093" i="25"/>
  <x:c r="B1093" i="25"/>
  <x:c r="C1093" i="25"/>
  <x:c r="D1093" i="25"/>
  <x:c r="E1093" i="25"/>
  <x:c r="F1093" i="25"/>
  <x:c r="G1093" i="25"/>
  <x:c r="H1093" i="25"/>
  <x:c r="I1093" i="25"/>
  <x:c r="J1093" i="25"/>
  <x:c r="K1093" i="25"/>
  <x:c r="L1093" i="25"/>
  <x:c r="M1093" i="25"/>
  <x:c r="N1093" i="25"/>
  <x:c r="P1093" i="25"/>
  <x:c r="Q1093" i="25"/>
  <x:c r="R1093" i="25"/>
  <x:c r="A1094" i="25"/>
  <x:c r="B1094" i="25"/>
  <x:c r="C1094" i="25"/>
  <x:c r="D1094" i="25"/>
  <x:c r="E1094" i="25"/>
  <x:c r="F1094" i="25"/>
  <x:c r="G1094" i="25"/>
  <x:c r="H1094" i="25"/>
  <x:c r="I1094" i="25"/>
  <x:c r="J1094" i="25"/>
  <x:c r="K1094" i="25"/>
  <x:c r="L1094" i="25"/>
  <x:c r="M1094" i="25"/>
  <x:c r="N1094" i="25"/>
  <x:c r="P1094" i="25"/>
  <x:c r="Q1094" i="25"/>
  <x:c r="R1094" i="25"/>
  <x:c r="A1095" i="25"/>
  <x:c r="B1095" i="25"/>
  <x:c r="C1095" i="25"/>
  <x:c r="D1095" i="25"/>
  <x:c r="E1095" i="25"/>
  <x:c r="F1095" i="25"/>
  <x:c r="G1095" i="25"/>
  <x:c r="H1095" i="25"/>
  <x:c r="I1095" i="25"/>
  <x:c r="J1095" i="25"/>
  <x:c r="K1095" i="25"/>
  <x:c r="L1095" i="25"/>
  <x:c r="M1095" i="25"/>
  <x:c r="N1095" i="25"/>
  <x:c r="P1095" i="25"/>
  <x:c r="Q1095" i="25"/>
  <x:c r="R1095" i="25"/>
  <x:c r="A1096" i="25"/>
  <x:c r="B1096" i="25"/>
  <x:c r="C1096" i="25"/>
  <x:c r="D1096" i="25"/>
  <x:c r="E1096" i="25"/>
  <x:c r="F1096" i="25"/>
  <x:c r="G1096" i="25"/>
  <x:c r="H1096" i="25"/>
  <x:c r="I1096" i="25"/>
  <x:c r="J1096" i="25"/>
  <x:c r="K1096" i="25"/>
  <x:c r="L1096" i="25"/>
  <x:c r="M1096" i="25"/>
  <x:c r="N1096" i="25"/>
  <x:c r="P1096" i="25"/>
  <x:c r="Q1096" i="25"/>
  <x:c r="R1096" i="25"/>
  <x:c r="A1097" i="25"/>
  <x:c r="B1097" i="25"/>
  <x:c r="C1097" i="25"/>
  <x:c r="D1097" i="25"/>
  <x:c r="E1097" i="25"/>
  <x:c r="F1097" i="25"/>
  <x:c r="G1097" i="25"/>
  <x:c r="H1097" i="25"/>
  <x:c r="I1097" i="25"/>
  <x:c r="J1097" i="25"/>
  <x:c r="K1097" i="25"/>
  <x:c r="L1097" i="25"/>
  <x:c r="M1097" i="25"/>
  <x:c r="N1097" i="25"/>
  <x:c r="P1097" i="25"/>
  <x:c r="Q1097" i="25"/>
  <x:c r="R1097" i="25"/>
  <x:c r="A1098" i="25"/>
  <x:c r="B1098" i="25"/>
  <x:c r="C1098" i="25"/>
  <x:c r="D1098" i="25"/>
  <x:c r="E1098" i="25"/>
  <x:c r="F1098" i="25"/>
  <x:c r="G1098" i="25"/>
  <x:c r="H1098" i="25"/>
  <x:c r="I1098" i="25"/>
  <x:c r="J1098" i="25"/>
  <x:c r="K1098" i="25"/>
  <x:c r="L1098" i="25"/>
  <x:c r="M1098" i="25"/>
  <x:c r="N1098" i="25"/>
  <x:c r="P1098" i="25"/>
  <x:c r="Q1098" i="25"/>
  <x:c r="R1098" i="25"/>
  <x:c r="A1099" i="25"/>
  <x:c r="B1099" i="25"/>
  <x:c r="C1099" i="25"/>
  <x:c r="D1099" i="25"/>
  <x:c r="E1099" i="25"/>
  <x:c r="F1099" i="25"/>
  <x:c r="G1099" i="25"/>
  <x:c r="H1099" i="25"/>
  <x:c r="I1099" i="25"/>
  <x:c r="J1099" i="25"/>
  <x:c r="K1099" i="25"/>
  <x:c r="L1099" i="25"/>
  <x:c r="M1099" i="25"/>
  <x:c r="N1099" i="25"/>
  <x:c r="P1099" i="25"/>
  <x:c r="Q1099" i="25"/>
  <x:c r="R1099" i="25"/>
  <x:c r="A1100" i="25"/>
  <x:c r="B1100" i="25"/>
  <x:c r="C1100" i="25"/>
  <x:c r="D1100" i="25"/>
  <x:c r="E1100" i="25"/>
  <x:c r="F1100" i="25"/>
  <x:c r="G1100" i="25"/>
  <x:c r="H1100" i="25"/>
  <x:c r="I1100" i="25"/>
  <x:c r="J1100" i="25"/>
  <x:c r="K1100" i="25"/>
  <x:c r="L1100" i="25"/>
  <x:c r="M1100" i="25"/>
  <x:c r="N1100" i="25"/>
  <x:c r="P1100" i="25"/>
  <x:c r="Q1100" i="25"/>
  <x:c r="R1100" i="25"/>
  <x:c r="A1101" i="25"/>
  <x:c r="B1101" i="25"/>
  <x:c r="C1101" i="25"/>
  <x:c r="D1101" i="25"/>
  <x:c r="E1101" i="25"/>
  <x:c r="F1101" i="25"/>
  <x:c r="G1101" i="25"/>
  <x:c r="H1101" i="25"/>
  <x:c r="I1101" i="25"/>
  <x:c r="J1101" i="25"/>
  <x:c r="K1101" i="25"/>
  <x:c r="L1101" i="25"/>
  <x:c r="M1101" i="25"/>
  <x:c r="N1101" i="25"/>
  <x:c r="P1101" i="25"/>
  <x:c r="Q1101" i="25"/>
  <x:c r="R1101" i="25"/>
  <x:c r="A1102" i="25"/>
  <x:c r="B1102" i="25"/>
  <x:c r="C1102" i="25"/>
  <x:c r="D1102" i="25"/>
  <x:c r="E1102" i="25"/>
  <x:c r="F1102" i="25"/>
  <x:c r="G1102" i="25"/>
  <x:c r="H1102" i="25"/>
  <x:c r="I1102" i="25"/>
  <x:c r="J1102" i="25"/>
  <x:c r="K1102" i="25"/>
  <x:c r="L1102" i="25"/>
  <x:c r="M1102" i="25"/>
  <x:c r="N1102" i="25"/>
  <x:c r="P1102" i="25"/>
  <x:c r="Q1102" i="25"/>
  <x:c r="R1102" i="25"/>
  <x:c r="A1103" i="25"/>
  <x:c r="B1103" i="25"/>
  <x:c r="C1103" i="25"/>
  <x:c r="D1103" i="25"/>
  <x:c r="E1103" i="25"/>
  <x:c r="F1103" i="25"/>
  <x:c r="G1103" i="25"/>
  <x:c r="H1103" i="25"/>
  <x:c r="I1103" i="25"/>
  <x:c r="J1103" i="25"/>
  <x:c r="K1103" i="25"/>
  <x:c r="L1103" i="25"/>
  <x:c r="M1103" i="25"/>
  <x:c r="N1103" i="25"/>
  <x:c r="P1103" i="25"/>
  <x:c r="Q1103" i="25"/>
  <x:c r="R1103" i="25"/>
  <x:c r="A1104" i="25"/>
  <x:c r="B1104" i="25"/>
  <x:c r="C1104" i="25"/>
  <x:c r="D1104" i="25"/>
  <x:c r="E1104" i="25"/>
  <x:c r="F1104" i="25"/>
  <x:c r="G1104" i="25"/>
  <x:c r="H1104" i="25"/>
  <x:c r="I1104" i="25"/>
  <x:c r="J1104" i="25"/>
  <x:c r="K1104" i="25"/>
  <x:c r="L1104" i="25"/>
  <x:c r="M1104" i="25"/>
  <x:c r="N1104" i="25"/>
  <x:c r="P1104" i="25"/>
  <x:c r="Q1104" i="25"/>
  <x:c r="R1104" i="25"/>
  <x:c r="A1105" i="25"/>
  <x:c r="B1105" i="25"/>
  <x:c r="C1105" i="25"/>
  <x:c r="D1105" i="25"/>
  <x:c r="E1105" i="25"/>
  <x:c r="F1105" i="25"/>
  <x:c r="G1105" i="25"/>
  <x:c r="H1105" i="25"/>
  <x:c r="I1105" i="25"/>
  <x:c r="J1105" i="25"/>
  <x:c r="K1105" i="25"/>
  <x:c r="L1105" i="25"/>
  <x:c r="M1105" i="25"/>
  <x:c r="N1105" i="25"/>
  <x:c r="P1105" i="25"/>
  <x:c r="Q1105" i="25"/>
  <x:c r="R1105" i="25"/>
  <x:c r="A1106" i="25"/>
  <x:c r="B1106" i="25"/>
  <x:c r="C1106" i="25"/>
  <x:c r="D1106" i="25"/>
  <x:c r="E1106" i="25"/>
  <x:c r="F1106" i="25"/>
  <x:c r="G1106" i="25"/>
  <x:c r="H1106" i="25"/>
  <x:c r="I1106" i="25"/>
  <x:c r="J1106" i="25"/>
  <x:c r="K1106" i="25"/>
  <x:c r="L1106" i="25"/>
  <x:c r="M1106" i="25"/>
  <x:c r="N1106" i="25"/>
  <x:c r="P1106" i="25"/>
  <x:c r="Q1106" i="25"/>
  <x:c r="R1106" i="25"/>
  <x:c r="A1107" i="25"/>
  <x:c r="B1107" i="25"/>
  <x:c r="C1107" i="25"/>
  <x:c r="D1107" i="25"/>
  <x:c r="E1107" i="25"/>
  <x:c r="F1107" i="25"/>
  <x:c r="G1107" i="25"/>
  <x:c r="H1107" i="25"/>
  <x:c r="I1107" i="25"/>
  <x:c r="J1107" i="25"/>
  <x:c r="K1107" i="25"/>
  <x:c r="L1107" i="25"/>
  <x:c r="M1107" i="25"/>
  <x:c r="N1107" i="25"/>
  <x:c r="P1107" i="25"/>
  <x:c r="Q1107" i="25"/>
  <x:c r="R1107" i="25"/>
  <x:c r="A1108" i="25"/>
  <x:c r="B1108" i="25"/>
  <x:c r="C1108" i="25"/>
  <x:c r="D1108" i="25"/>
  <x:c r="E1108" i="25"/>
  <x:c r="F1108" i="25"/>
  <x:c r="G1108" i="25"/>
  <x:c r="H1108" i="25"/>
  <x:c r="I1108" i="25"/>
  <x:c r="J1108" i="25"/>
  <x:c r="K1108" i="25"/>
  <x:c r="L1108" i="25"/>
  <x:c r="M1108" i="25"/>
  <x:c r="N1108" i="25"/>
  <x:c r="P1108" i="25"/>
  <x:c r="Q1108" i="25"/>
  <x:c r="R1108" i="25"/>
  <x:c r="A1109" i="25"/>
  <x:c r="B1109" i="25"/>
  <x:c r="C1109" i="25"/>
  <x:c r="D1109" i="25"/>
  <x:c r="E1109" i="25"/>
  <x:c r="F1109" i="25"/>
  <x:c r="G1109" i="25"/>
  <x:c r="H1109" i="25"/>
  <x:c r="I1109" i="25"/>
  <x:c r="J1109" i="25"/>
  <x:c r="K1109" i="25"/>
  <x:c r="L1109" i="25"/>
  <x:c r="M1109" i="25"/>
  <x:c r="N1109" i="25"/>
  <x:c r="P1109" i="25"/>
  <x:c r="Q1109" i="25"/>
  <x:c r="R1109" i="25"/>
  <x:c r="A1110" i="25"/>
  <x:c r="B1110" i="25"/>
  <x:c r="C1110" i="25"/>
  <x:c r="D1110" i="25"/>
  <x:c r="E1110" i="25"/>
  <x:c r="F1110" i="25"/>
  <x:c r="G1110" i="25"/>
  <x:c r="H1110" i="25"/>
  <x:c r="I1110" i="25"/>
  <x:c r="J1110" i="25"/>
  <x:c r="K1110" i="25"/>
  <x:c r="L1110" i="25"/>
  <x:c r="M1110" i="25"/>
  <x:c r="N1110" i="25"/>
  <x:c r="P1110" i="25"/>
  <x:c r="Q1110" i="25"/>
  <x:c r="R1110" i="25"/>
  <x:c r="A1111" i="25"/>
  <x:c r="B1111" i="25"/>
  <x:c r="C1111" i="25"/>
  <x:c r="D1111" i="25"/>
  <x:c r="E1111" i="25"/>
  <x:c r="F1111" i="25"/>
  <x:c r="G1111" i="25"/>
  <x:c r="H1111" i="25"/>
  <x:c r="I1111" i="25"/>
  <x:c r="J1111" i="25"/>
  <x:c r="K1111" i="25"/>
  <x:c r="L1111" i="25"/>
  <x:c r="M1111" i="25"/>
  <x:c r="N1111" i="25"/>
  <x:c r="P1111" i="25"/>
  <x:c r="Q1111" i="25"/>
  <x:c r="R1111" i="25"/>
  <x:c r="A1112" i="25"/>
  <x:c r="B1112" i="25"/>
  <x:c r="C1112" i="25"/>
  <x:c r="D1112" i="25"/>
  <x:c r="E1112" i="25"/>
  <x:c r="F1112" i="25"/>
  <x:c r="G1112" i="25"/>
  <x:c r="H1112" i="25"/>
  <x:c r="I1112" i="25"/>
  <x:c r="J1112" i="25"/>
  <x:c r="K1112" i="25"/>
  <x:c r="L1112" i="25"/>
  <x:c r="M1112" i="25"/>
  <x:c r="N1112" i="25"/>
  <x:c r="P1112" i="25"/>
  <x:c r="Q1112" i="25"/>
  <x:c r="R1112" i="25"/>
  <x:c r="A1113" i="25"/>
  <x:c r="B1113" i="25"/>
  <x:c r="C1113" i="25"/>
  <x:c r="D1113" i="25"/>
  <x:c r="E1113" i="25"/>
  <x:c r="F1113" i="25"/>
  <x:c r="G1113" i="25"/>
  <x:c r="H1113" i="25"/>
  <x:c r="I1113" i="25"/>
  <x:c r="J1113" i="25"/>
  <x:c r="K1113" i="25"/>
  <x:c r="L1113" i="25"/>
  <x:c r="M1113" i="25"/>
  <x:c r="N1113" i="25"/>
  <x:c r="P1113" i="25"/>
  <x:c r="Q1113" i="25"/>
  <x:c r="R1113" i="25"/>
  <x:c r="A1114" i="25"/>
  <x:c r="B1114" i="25"/>
  <x:c r="C1114" i="25"/>
  <x:c r="D1114" i="25"/>
  <x:c r="E1114" i="25"/>
  <x:c r="F1114" i="25"/>
  <x:c r="G1114" i="25"/>
  <x:c r="H1114" i="25"/>
  <x:c r="I1114" i="25"/>
  <x:c r="J1114" i="25"/>
  <x:c r="K1114" i="25"/>
  <x:c r="L1114" i="25"/>
  <x:c r="M1114" i="25"/>
  <x:c r="N1114" i="25"/>
  <x:c r="P1114" i="25"/>
  <x:c r="Q1114" i="25"/>
  <x:c r="R1114" i="25"/>
  <x:c r="A1115" i="25"/>
  <x:c r="B1115" i="25"/>
  <x:c r="C1115" i="25"/>
  <x:c r="D1115" i="25"/>
  <x:c r="E1115" i="25"/>
  <x:c r="F1115" i="25"/>
  <x:c r="G1115" i="25"/>
  <x:c r="H1115" i="25"/>
  <x:c r="I1115" i="25"/>
  <x:c r="J1115" i="25"/>
  <x:c r="K1115" i="25"/>
  <x:c r="L1115" i="25"/>
  <x:c r="M1115" i="25"/>
  <x:c r="N1115" i="25"/>
  <x:c r="P1115" i="25"/>
  <x:c r="Q1115" i="25"/>
  <x:c r="R1115" i="25"/>
  <x:c r="A1116" i="25"/>
  <x:c r="B1116" i="25"/>
  <x:c r="C1116" i="25"/>
  <x:c r="D1116" i="25"/>
  <x:c r="E1116" i="25"/>
  <x:c r="F1116" i="25"/>
  <x:c r="G1116" i="25"/>
  <x:c r="H1116" i="25"/>
  <x:c r="I1116" i="25"/>
  <x:c r="J1116" i="25"/>
  <x:c r="K1116" i="25"/>
  <x:c r="L1116" i="25"/>
  <x:c r="M1116" i="25"/>
  <x:c r="N1116" i="25"/>
  <x:c r="P1116" i="25"/>
  <x:c r="Q1116" i="25"/>
  <x:c r="R1116" i="25"/>
  <x:c r="A1117" i="25"/>
  <x:c r="B1117" i="25"/>
  <x:c r="C1117" i="25"/>
  <x:c r="D1117" i="25"/>
  <x:c r="E1117" i="25"/>
  <x:c r="F1117" i="25"/>
  <x:c r="G1117" i="25"/>
  <x:c r="H1117" i="25"/>
  <x:c r="I1117" i="25"/>
  <x:c r="J1117" i="25"/>
  <x:c r="K1117" i="25"/>
  <x:c r="L1117" i="25"/>
  <x:c r="M1117" i="25"/>
  <x:c r="N1117" i="25"/>
  <x:c r="P1117" i="25"/>
  <x:c r="Q1117" i="25"/>
  <x:c r="R1117" i="25"/>
  <x:c r="A1118" i="25"/>
  <x:c r="B1118" i="25"/>
  <x:c r="C1118" i="25"/>
  <x:c r="D1118" i="25"/>
  <x:c r="E1118" i="25"/>
  <x:c r="F1118" i="25"/>
  <x:c r="G1118" i="25"/>
  <x:c r="H1118" i="25"/>
  <x:c r="I1118" i="25"/>
  <x:c r="J1118" i="25"/>
  <x:c r="K1118" i="25"/>
  <x:c r="L1118" i="25"/>
  <x:c r="M1118" i="25"/>
  <x:c r="N1118" i="25"/>
  <x:c r="P1118" i="25"/>
  <x:c r="Q1118" i="25"/>
  <x:c r="R1118" i="25"/>
  <x:c r="A1119" i="25"/>
  <x:c r="B1119" i="25"/>
  <x:c r="C1119" i="25"/>
  <x:c r="D1119" i="25"/>
  <x:c r="E1119" i="25"/>
  <x:c r="F1119" i="25"/>
  <x:c r="G1119" i="25"/>
  <x:c r="H1119" i="25"/>
  <x:c r="I1119" i="25"/>
  <x:c r="J1119" i="25"/>
  <x:c r="K1119" i="25"/>
  <x:c r="L1119" i="25"/>
  <x:c r="M1119" i="25"/>
  <x:c r="N1119" i="25"/>
  <x:c r="P1119" i="25"/>
  <x:c r="Q1119" i="25"/>
  <x:c r="R1119" i="25"/>
  <x:c r="A1120" i="25"/>
  <x:c r="B1120" i="25"/>
  <x:c r="C1120" i="25"/>
  <x:c r="D1120" i="25"/>
  <x:c r="E1120" i="25"/>
  <x:c r="F1120" i="25"/>
  <x:c r="G1120" i="25"/>
  <x:c r="H1120" i="25"/>
  <x:c r="I1120" i="25"/>
  <x:c r="J1120" i="25"/>
  <x:c r="K1120" i="25"/>
  <x:c r="L1120" i="25"/>
  <x:c r="M1120" i="25"/>
  <x:c r="N1120" i="25"/>
  <x:c r="P1120" i="25"/>
  <x:c r="Q1120" i="25"/>
  <x:c r="R1120" i="25"/>
  <x:c r="A1121" i="25"/>
  <x:c r="B1121" i="25"/>
  <x:c r="C1121" i="25"/>
  <x:c r="D1121" i="25"/>
  <x:c r="E1121" i="25"/>
  <x:c r="F1121" i="25"/>
  <x:c r="G1121" i="25"/>
  <x:c r="H1121" i="25"/>
  <x:c r="I1121" i="25"/>
  <x:c r="J1121" i="25"/>
  <x:c r="K1121" i="25"/>
  <x:c r="L1121" i="25"/>
  <x:c r="M1121" i="25"/>
  <x:c r="N1121" i="25"/>
  <x:c r="P1121" i="25"/>
  <x:c r="Q1121" i="25"/>
  <x:c r="R1121" i="25"/>
  <x:c r="A1122" i="25"/>
  <x:c r="B1122" i="25"/>
  <x:c r="C1122" i="25"/>
  <x:c r="D1122" i="25"/>
  <x:c r="E1122" i="25"/>
  <x:c r="F1122" i="25"/>
  <x:c r="G1122" i="25"/>
  <x:c r="H1122" i="25"/>
  <x:c r="I1122" i="25"/>
  <x:c r="J1122" i="25"/>
  <x:c r="K1122" i="25"/>
  <x:c r="L1122" i="25"/>
  <x:c r="M1122" i="25"/>
  <x:c r="N1122" i="25"/>
  <x:c r="P1122" i="25"/>
  <x:c r="Q1122" i="25"/>
  <x:c r="R1122" i="25"/>
  <x:c r="A1123" i="25"/>
  <x:c r="B1123" i="25"/>
  <x:c r="C1123" i="25"/>
  <x:c r="D1123" i="25"/>
  <x:c r="E1123" i="25"/>
  <x:c r="F1123" i="25"/>
  <x:c r="G1123" i="25"/>
  <x:c r="H1123" i="25"/>
  <x:c r="I1123" i="25"/>
  <x:c r="J1123" i="25"/>
  <x:c r="K1123" i="25"/>
  <x:c r="L1123" i="25"/>
  <x:c r="M1123" i="25"/>
  <x:c r="N1123" i="25"/>
  <x:c r="P1123" i="25"/>
  <x:c r="Q1123" i="25"/>
  <x:c r="R1123" i="25"/>
  <x:c r="A1124" i="25"/>
  <x:c r="B1124" i="25"/>
  <x:c r="C1124" i="25"/>
  <x:c r="D1124" i="25"/>
  <x:c r="E1124" i="25"/>
  <x:c r="F1124" i="25"/>
  <x:c r="G1124" i="25"/>
  <x:c r="H1124" i="25"/>
  <x:c r="I1124" i="25"/>
  <x:c r="J1124" i="25"/>
  <x:c r="K1124" i="25"/>
  <x:c r="L1124" i="25"/>
  <x:c r="M1124" i="25"/>
  <x:c r="N1124" i="25"/>
  <x:c r="P1124" i="25"/>
  <x:c r="Q1124" i="25"/>
  <x:c r="R1124" i="25"/>
  <x:c r="A1125" i="25"/>
  <x:c r="B1125" i="25"/>
  <x:c r="C1125" i="25"/>
  <x:c r="D1125" i="25"/>
  <x:c r="E1125" i="25"/>
  <x:c r="F1125" i="25"/>
  <x:c r="G1125" i="25"/>
  <x:c r="H1125" i="25"/>
  <x:c r="I1125" i="25"/>
  <x:c r="J1125" i="25"/>
  <x:c r="K1125" i="25"/>
  <x:c r="L1125" i="25"/>
  <x:c r="M1125" i="25"/>
  <x:c r="N1125" i="25"/>
  <x:c r="P1125" i="25"/>
  <x:c r="Q1125" i="25"/>
  <x:c r="R1125" i="25"/>
  <x:c r="A1126" i="25"/>
  <x:c r="B1126" i="25"/>
  <x:c r="C1126" i="25"/>
  <x:c r="D1126" i="25"/>
  <x:c r="E1126" i="25"/>
  <x:c r="F1126" i="25"/>
  <x:c r="G1126" i="25"/>
  <x:c r="H1126" i="25"/>
  <x:c r="I1126" i="25"/>
  <x:c r="J1126" i="25"/>
  <x:c r="K1126" i="25"/>
  <x:c r="L1126" i="25"/>
  <x:c r="M1126" i="25"/>
  <x:c r="N1126" i="25"/>
  <x:c r="P1126" i="25"/>
  <x:c r="Q1126" i="25"/>
  <x:c r="R1126" i="25"/>
  <x:c r="A1127" i="25"/>
  <x:c r="B1127" i="25"/>
  <x:c r="C1127" i="25"/>
  <x:c r="D1127" i="25"/>
  <x:c r="E1127" i="25"/>
  <x:c r="F1127" i="25"/>
  <x:c r="G1127" i="25"/>
  <x:c r="H1127" i="25"/>
  <x:c r="I1127" i="25"/>
  <x:c r="J1127" i="25"/>
  <x:c r="K1127" i="25"/>
  <x:c r="L1127" i="25"/>
  <x:c r="M1127" i="25"/>
  <x:c r="N1127" i="25"/>
  <x:c r="P1127" i="25"/>
  <x:c r="Q1127" i="25"/>
  <x:c r="R1127" i="25"/>
  <x:c r="A1128" i="25"/>
  <x:c r="B1128" i="25"/>
  <x:c r="C1128" i="25"/>
  <x:c r="D1128" i="25"/>
  <x:c r="E1128" i="25"/>
  <x:c r="F1128" i="25"/>
  <x:c r="G1128" i="25"/>
  <x:c r="H1128" i="25"/>
  <x:c r="I1128" i="25"/>
  <x:c r="J1128" i="25"/>
  <x:c r="K1128" i="25"/>
  <x:c r="L1128" i="25"/>
  <x:c r="M1128" i="25"/>
  <x:c r="N1128" i="25"/>
  <x:c r="P1128" i="25"/>
  <x:c r="Q1128" i="25"/>
  <x:c r="R1128" i="25"/>
  <x:c r="A1129" i="25"/>
  <x:c r="B1129" i="25"/>
  <x:c r="C1129" i="25"/>
  <x:c r="D1129" i="25"/>
  <x:c r="E1129" i="25"/>
  <x:c r="F1129" i="25"/>
  <x:c r="G1129" i="25"/>
  <x:c r="H1129" i="25"/>
  <x:c r="I1129" i="25"/>
  <x:c r="J1129" i="25"/>
  <x:c r="K1129" i="25"/>
  <x:c r="L1129" i="25"/>
  <x:c r="M1129" i="25"/>
  <x:c r="N1129" i="25"/>
  <x:c r="P1129" i="25"/>
  <x:c r="Q1129" i="25"/>
  <x:c r="R1129" i="25"/>
  <x:c r="A1130" i="25"/>
  <x:c r="B1130" i="25"/>
  <x:c r="C1130" i="25"/>
  <x:c r="D1130" i="25"/>
  <x:c r="E1130" i="25"/>
  <x:c r="F1130" i="25"/>
  <x:c r="G1130" i="25"/>
  <x:c r="H1130" i="25"/>
  <x:c r="I1130" i="25"/>
  <x:c r="J1130" i="25"/>
  <x:c r="K1130" i="25"/>
  <x:c r="L1130" i="25"/>
  <x:c r="M1130" i="25"/>
  <x:c r="N1130" i="25"/>
  <x:c r="P1130" i="25"/>
  <x:c r="Q1130" i="25"/>
  <x:c r="R1130" i="25"/>
  <x:c r="A1131" i="25"/>
  <x:c r="B1131" i="25"/>
  <x:c r="C1131" i="25"/>
  <x:c r="D1131" i="25"/>
  <x:c r="E1131" i="25"/>
  <x:c r="F1131" i="25"/>
  <x:c r="G1131" i="25"/>
  <x:c r="H1131" i="25"/>
  <x:c r="I1131" i="25"/>
  <x:c r="J1131" i="25"/>
  <x:c r="K1131" i="25"/>
  <x:c r="L1131" i="25"/>
  <x:c r="M1131" i="25"/>
  <x:c r="N1131" i="25"/>
  <x:c r="P1131" i="25"/>
  <x:c r="Q1131" i="25"/>
  <x:c r="R1131" i="25"/>
  <x:c r="A1132" i="25"/>
  <x:c r="B1132" i="25"/>
  <x:c r="C1132" i="25"/>
  <x:c r="D1132" i="25"/>
  <x:c r="E1132" i="25"/>
  <x:c r="F1132" i="25"/>
  <x:c r="G1132" i="25"/>
  <x:c r="H1132" i="25"/>
  <x:c r="I1132" i="25"/>
  <x:c r="J1132" i="25"/>
  <x:c r="K1132" i="25"/>
  <x:c r="L1132" i="25"/>
  <x:c r="M1132" i="25"/>
  <x:c r="N1132" i="25"/>
  <x:c r="P1132" i="25"/>
  <x:c r="Q1132" i="25"/>
  <x:c r="R1132" i="25"/>
  <x:c r="A1133" i="25"/>
  <x:c r="B1133" i="25"/>
  <x:c r="C1133" i="25"/>
  <x:c r="D1133" i="25"/>
  <x:c r="E1133" i="25"/>
  <x:c r="F1133" i="25"/>
  <x:c r="G1133" i="25"/>
  <x:c r="H1133" i="25"/>
  <x:c r="I1133" i="25"/>
  <x:c r="J1133" i="25"/>
  <x:c r="K1133" i="25"/>
  <x:c r="L1133" i="25"/>
  <x:c r="M1133" i="25"/>
  <x:c r="N1133" i="25"/>
  <x:c r="P1133" i="25"/>
  <x:c r="Q1133" i="25"/>
  <x:c r="R1133" i="25"/>
  <x:c r="A1134" i="25"/>
  <x:c r="B1134" i="25"/>
  <x:c r="C1134" i="25"/>
  <x:c r="D1134" i="25"/>
  <x:c r="E1134" i="25"/>
  <x:c r="F1134" i="25"/>
  <x:c r="G1134" i="25"/>
  <x:c r="H1134" i="25"/>
  <x:c r="I1134" i="25"/>
  <x:c r="J1134" i="25"/>
  <x:c r="K1134" i="25"/>
  <x:c r="L1134" i="25"/>
  <x:c r="M1134" i="25"/>
  <x:c r="N1134" i="25"/>
  <x:c r="P1134" i="25"/>
  <x:c r="Q1134" i="25"/>
  <x:c r="R1134" i="25"/>
  <x:c r="A1135" i="25"/>
  <x:c r="B1135" i="25"/>
  <x:c r="C1135" i="25"/>
  <x:c r="D1135" i="25"/>
  <x:c r="E1135" i="25"/>
  <x:c r="F1135" i="25"/>
  <x:c r="G1135" i="25"/>
  <x:c r="H1135" i="25"/>
  <x:c r="I1135" i="25"/>
  <x:c r="J1135" i="25"/>
  <x:c r="K1135" i="25"/>
  <x:c r="L1135" i="25"/>
  <x:c r="M1135" i="25"/>
  <x:c r="N1135" i="25"/>
  <x:c r="P1135" i="25"/>
  <x:c r="Q1135" i="25"/>
  <x:c r="R1135" i="25"/>
  <x:c r="A1136" i="25"/>
  <x:c r="B1136" i="25"/>
  <x:c r="C1136" i="25"/>
  <x:c r="D1136" i="25"/>
  <x:c r="E1136" i="25"/>
  <x:c r="F1136" i="25"/>
  <x:c r="G1136" i="25"/>
  <x:c r="H1136" i="25"/>
  <x:c r="I1136" i="25"/>
  <x:c r="J1136" i="25"/>
  <x:c r="K1136" i="25"/>
  <x:c r="L1136" i="25"/>
  <x:c r="M1136" i="25"/>
  <x:c r="N1136" i="25"/>
  <x:c r="P1136" i="25"/>
  <x:c r="Q1136" i="25"/>
  <x:c r="R1136" i="25"/>
  <x:c r="A1137" i="25"/>
  <x:c r="B1137" i="25"/>
  <x:c r="C1137" i="25"/>
  <x:c r="D1137" i="25"/>
  <x:c r="E1137" i="25"/>
  <x:c r="F1137" i="25"/>
  <x:c r="G1137" i="25"/>
  <x:c r="H1137" i="25"/>
  <x:c r="I1137" i="25"/>
  <x:c r="J1137" i="25"/>
  <x:c r="K1137" i="25"/>
  <x:c r="L1137" i="25"/>
  <x:c r="M1137" i="25"/>
  <x:c r="N1137" i="25"/>
  <x:c r="P1137" i="25"/>
  <x:c r="Q1137" i="25"/>
  <x:c r="R1137" i="25"/>
  <x:c r="A1138" i="25"/>
  <x:c r="B1138" i="25"/>
  <x:c r="C1138" i="25"/>
  <x:c r="D1138" i="25"/>
  <x:c r="E1138" i="25"/>
  <x:c r="F1138" i="25"/>
  <x:c r="G1138" i="25"/>
  <x:c r="H1138" i="25"/>
  <x:c r="I1138" i="25"/>
  <x:c r="J1138" i="25"/>
  <x:c r="K1138" i="25"/>
  <x:c r="L1138" i="25"/>
  <x:c r="M1138" i="25"/>
  <x:c r="N1138" i="25"/>
  <x:c r="P1138" i="25"/>
  <x:c r="Q1138" i="25"/>
  <x:c r="R1138" i="25"/>
  <x:c r="A1139" i="25"/>
  <x:c r="B1139" i="25"/>
  <x:c r="C1139" i="25"/>
  <x:c r="D1139" i="25"/>
  <x:c r="E1139" i="25"/>
  <x:c r="F1139" i="25"/>
  <x:c r="G1139" i="25"/>
  <x:c r="H1139" i="25"/>
  <x:c r="I1139" i="25"/>
  <x:c r="J1139" i="25"/>
  <x:c r="K1139" i="25"/>
  <x:c r="L1139" i="25"/>
  <x:c r="M1139" i="25"/>
  <x:c r="N1139" i="25"/>
  <x:c r="P1139" i="25"/>
  <x:c r="Q1139" i="25"/>
  <x:c r="R1139" i="25"/>
  <x:c r="A1140" i="25"/>
  <x:c r="B1140" i="25"/>
  <x:c r="C1140" i="25"/>
  <x:c r="D1140" i="25"/>
  <x:c r="E1140" i="25"/>
  <x:c r="F1140" i="25"/>
  <x:c r="G1140" i="25"/>
  <x:c r="H1140" i="25"/>
  <x:c r="I1140" i="25"/>
  <x:c r="J1140" i="25"/>
  <x:c r="K1140" i="25"/>
  <x:c r="L1140" i="25"/>
  <x:c r="M1140" i="25"/>
  <x:c r="N1140" i="25"/>
  <x:c r="P1140" i="25"/>
  <x:c r="Q1140" i="25"/>
  <x:c r="R1140" i="25"/>
  <x:c r="A1141" i="25"/>
  <x:c r="B1141" i="25"/>
  <x:c r="C1141" i="25"/>
  <x:c r="D1141" i="25"/>
  <x:c r="E1141" i="25"/>
  <x:c r="F1141" i="25"/>
  <x:c r="G1141" i="25"/>
  <x:c r="H1141" i="25"/>
  <x:c r="I1141" i="25"/>
  <x:c r="J1141" i="25"/>
  <x:c r="K1141" i="25"/>
  <x:c r="L1141" i="25"/>
  <x:c r="M1141" i="25"/>
  <x:c r="N1141" i="25"/>
  <x:c r="P1141" i="25"/>
  <x:c r="Q1141" i="25"/>
  <x:c r="R1141" i="25"/>
  <x:c r="A1142" i="25"/>
  <x:c r="B1142" i="25"/>
  <x:c r="C1142" i="25"/>
  <x:c r="D1142" i="25"/>
  <x:c r="E1142" i="25"/>
  <x:c r="F1142" i="25"/>
  <x:c r="G1142" i="25"/>
  <x:c r="H1142" i="25"/>
  <x:c r="I1142" i="25"/>
  <x:c r="J1142" i="25"/>
  <x:c r="K1142" i="25"/>
  <x:c r="L1142" i="25"/>
  <x:c r="M1142" i="25"/>
  <x:c r="N1142" i="25"/>
  <x:c r="P1142" i="25"/>
  <x:c r="Q1142" i="25"/>
  <x:c r="R1142" i="25"/>
  <x:c r="A1143" i="25"/>
  <x:c r="B1143" i="25"/>
  <x:c r="C1143" i="25"/>
  <x:c r="D1143" i="25"/>
  <x:c r="E1143" i="25"/>
  <x:c r="F1143" i="25"/>
  <x:c r="G1143" i="25"/>
  <x:c r="H1143" i="25"/>
  <x:c r="I1143" i="25"/>
  <x:c r="J1143" i="25"/>
  <x:c r="K1143" i="25"/>
  <x:c r="L1143" i="25"/>
  <x:c r="M1143" i="25"/>
  <x:c r="N1143" i="25"/>
  <x:c r="P1143" i="25"/>
  <x:c r="Q1143" i="25"/>
  <x:c r="R1143" i="25"/>
  <x:c r="A1144" i="25"/>
  <x:c r="B1144" i="25"/>
  <x:c r="C1144" i="25"/>
  <x:c r="D1144" i="25"/>
  <x:c r="E1144" i="25"/>
  <x:c r="F1144" i="25"/>
  <x:c r="G1144" i="25"/>
  <x:c r="H1144" i="25"/>
  <x:c r="I1144" i="25"/>
  <x:c r="J1144" i="25"/>
  <x:c r="K1144" i="25"/>
  <x:c r="L1144" i="25"/>
  <x:c r="M1144" i="25"/>
  <x:c r="N1144" i="25"/>
  <x:c r="P1144" i="25"/>
  <x:c r="Q1144" i="25"/>
  <x:c r="R1144" i="25"/>
  <x:c r="A1145" i="25"/>
  <x:c r="B1145" i="25"/>
  <x:c r="C1145" i="25"/>
  <x:c r="D1145" i="25"/>
  <x:c r="E1145" i="25"/>
  <x:c r="F1145" i="25"/>
  <x:c r="G1145" i="25"/>
  <x:c r="H1145" i="25"/>
  <x:c r="I1145" i="25"/>
  <x:c r="J1145" i="25"/>
  <x:c r="K1145" i="25"/>
  <x:c r="L1145" i="25"/>
  <x:c r="M1145" i="25"/>
  <x:c r="N1145" i="25"/>
  <x:c r="P1145" i="25"/>
  <x:c r="Q1145" i="25"/>
  <x:c r="R1145" i="25"/>
  <x:c r="A1146" i="25"/>
  <x:c r="B1146" i="25"/>
  <x:c r="C1146" i="25"/>
  <x:c r="D1146" i="25"/>
  <x:c r="E1146" i="25"/>
  <x:c r="F1146" i="25"/>
  <x:c r="G1146" i="25"/>
  <x:c r="H1146" i="25"/>
  <x:c r="I1146" i="25"/>
  <x:c r="J1146" i="25"/>
  <x:c r="K1146" i="25"/>
  <x:c r="L1146" i="25"/>
  <x:c r="M1146" i="25"/>
  <x:c r="N1146" i="25"/>
  <x:c r="P1146" i="25"/>
  <x:c r="Q1146" i="25"/>
  <x:c r="R1146" i="25"/>
  <x:c r="A1147" i="25"/>
  <x:c r="B1147" i="25"/>
  <x:c r="C1147" i="25"/>
  <x:c r="D1147" i="25"/>
  <x:c r="E1147" i="25"/>
  <x:c r="F1147" i="25"/>
  <x:c r="G1147" i="25"/>
  <x:c r="H1147" i="25"/>
  <x:c r="I1147" i="25"/>
  <x:c r="J1147" i="25"/>
  <x:c r="K1147" i="25"/>
  <x:c r="L1147" i="25"/>
  <x:c r="M1147" i="25"/>
  <x:c r="N1147" i="25"/>
  <x:c r="P1147" i="25"/>
  <x:c r="Q1147" i="25"/>
  <x:c r="R1147" i="25"/>
  <x:c r="A1148" i="25"/>
  <x:c r="B1148" i="25"/>
  <x:c r="C1148" i="25"/>
  <x:c r="D1148" i="25"/>
  <x:c r="E1148" i="25"/>
  <x:c r="F1148" i="25"/>
  <x:c r="G1148" i="25"/>
  <x:c r="H1148" i="25"/>
  <x:c r="I1148" i="25"/>
  <x:c r="J1148" i="25"/>
  <x:c r="K1148" i="25"/>
  <x:c r="L1148" i="25"/>
  <x:c r="M1148" i="25"/>
  <x:c r="N1148" i="25"/>
  <x:c r="P1148" i="25"/>
  <x:c r="Q1148" i="25"/>
  <x:c r="R1148" i="25"/>
  <x:c r="A1149" i="25"/>
  <x:c r="B1149" i="25"/>
  <x:c r="C1149" i="25"/>
  <x:c r="D1149" i="25"/>
  <x:c r="E1149" i="25"/>
  <x:c r="F1149" i="25"/>
  <x:c r="G1149" i="25"/>
  <x:c r="H1149" i="25"/>
  <x:c r="I1149" i="25"/>
  <x:c r="J1149" i="25"/>
  <x:c r="K1149" i="25"/>
  <x:c r="L1149" i="25"/>
  <x:c r="M1149" i="25"/>
  <x:c r="N1149" i="25"/>
  <x:c r="P1149" i="25"/>
  <x:c r="Q1149" i="25"/>
  <x:c r="R1149" i="25"/>
  <x:c r="A1150" i="25"/>
  <x:c r="B1150" i="25"/>
  <x:c r="C1150" i="25"/>
  <x:c r="D1150" i="25"/>
  <x:c r="E1150" i="25"/>
  <x:c r="F1150" i="25"/>
  <x:c r="G1150" i="25"/>
  <x:c r="H1150" i="25"/>
  <x:c r="I1150" i="25"/>
  <x:c r="J1150" i="25"/>
  <x:c r="K1150" i="25"/>
  <x:c r="L1150" i="25"/>
  <x:c r="M1150" i="25"/>
  <x:c r="N1150" i="25"/>
  <x:c r="P1150" i="25"/>
  <x:c r="Q1150" i="25"/>
  <x:c r="R1150" i="25"/>
  <x:c r="A1151" i="25"/>
  <x:c r="B1151" i="25"/>
  <x:c r="C1151" i="25"/>
  <x:c r="D1151" i="25"/>
  <x:c r="E1151" i="25"/>
  <x:c r="F1151" i="25"/>
  <x:c r="G1151" i="25"/>
  <x:c r="H1151" i="25"/>
  <x:c r="I1151" i="25"/>
  <x:c r="J1151" i="25"/>
  <x:c r="K1151" i="25"/>
  <x:c r="L1151" i="25"/>
  <x:c r="M1151" i="25"/>
  <x:c r="N1151" i="25"/>
  <x:c r="P1151" i="25"/>
  <x:c r="Q1151" i="25"/>
  <x:c r="R1151" i="25"/>
  <x:c r="A1152" i="25"/>
  <x:c r="B1152" i="25"/>
  <x:c r="C1152" i="25"/>
  <x:c r="D1152" i="25"/>
  <x:c r="E1152" i="25"/>
  <x:c r="F1152" i="25"/>
  <x:c r="G1152" i="25"/>
  <x:c r="H1152" i="25"/>
  <x:c r="I1152" i="25"/>
  <x:c r="J1152" i="25"/>
  <x:c r="K1152" i="25"/>
  <x:c r="L1152" i="25"/>
  <x:c r="M1152" i="25"/>
  <x:c r="N1152" i="25"/>
  <x:c r="P1152" i="25"/>
  <x:c r="Q1152" i="25"/>
  <x:c r="R1152" i="25"/>
  <x:c r="A1153" i="25"/>
  <x:c r="B1153" i="25"/>
  <x:c r="C1153" i="25"/>
  <x:c r="D1153" i="25"/>
  <x:c r="E1153" i="25"/>
  <x:c r="F1153" i="25"/>
  <x:c r="G1153" i="25"/>
  <x:c r="H1153" i="25"/>
  <x:c r="I1153" i="25"/>
  <x:c r="J1153" i="25"/>
  <x:c r="K1153" i="25"/>
  <x:c r="L1153" i="25"/>
  <x:c r="M1153" i="25"/>
  <x:c r="N1153" i="25"/>
  <x:c r="P1153" i="25"/>
  <x:c r="Q1153" i="25"/>
  <x:c r="R1153" i="25"/>
  <x:c r="A1154" i="25"/>
  <x:c r="B1154" i="25"/>
  <x:c r="C1154" i="25"/>
  <x:c r="D1154" i="25"/>
  <x:c r="E1154" i="25"/>
  <x:c r="F1154" i="25"/>
  <x:c r="G1154" i="25"/>
  <x:c r="H1154" i="25"/>
  <x:c r="I1154" i="25"/>
  <x:c r="J1154" i="25"/>
  <x:c r="K1154" i="25"/>
  <x:c r="L1154" i="25"/>
  <x:c r="M1154" i="25"/>
  <x:c r="N1154" i="25"/>
  <x:c r="P1154" i="25"/>
  <x:c r="Q1154" i="25"/>
  <x:c r="R1154" i="25"/>
  <x:c r="A1155" i="25"/>
  <x:c r="B1155" i="25"/>
  <x:c r="C1155" i="25"/>
  <x:c r="D1155" i="25"/>
  <x:c r="E1155" i="25"/>
  <x:c r="F1155" i="25"/>
  <x:c r="G1155" i="25"/>
  <x:c r="H1155" i="25"/>
  <x:c r="I1155" i="25"/>
  <x:c r="J1155" i="25"/>
  <x:c r="K1155" i="25"/>
  <x:c r="L1155" i="25"/>
  <x:c r="M1155" i="25"/>
  <x:c r="N1155" i="25"/>
  <x:c r="P1155" i="25"/>
  <x:c r="Q1155" i="25"/>
  <x:c r="R1155" i="25"/>
  <x:c r="A1156" i="25"/>
  <x:c r="B1156" i="25"/>
  <x:c r="C1156" i="25"/>
  <x:c r="D1156" i="25"/>
  <x:c r="E1156" i="25"/>
  <x:c r="F1156" i="25"/>
  <x:c r="G1156" i="25"/>
  <x:c r="H1156" i="25"/>
  <x:c r="I1156" i="25"/>
  <x:c r="J1156" i="25"/>
  <x:c r="K1156" i="25"/>
  <x:c r="L1156" i="25"/>
  <x:c r="M1156" i="25"/>
  <x:c r="N1156" i="25"/>
  <x:c r="P1156" i="25"/>
  <x:c r="Q1156" i="25"/>
  <x:c r="R1156" i="25"/>
  <x:c r="A1157" i="25"/>
  <x:c r="B1157" i="25"/>
  <x:c r="C1157" i="25"/>
  <x:c r="D1157" i="25"/>
  <x:c r="E1157" i="25"/>
  <x:c r="F1157" i="25"/>
  <x:c r="G1157" i="25"/>
  <x:c r="H1157" i="25"/>
  <x:c r="I1157" i="25"/>
  <x:c r="J1157" i="25"/>
  <x:c r="K1157" i="25"/>
  <x:c r="L1157" i="25"/>
  <x:c r="M1157" i="25"/>
  <x:c r="N1157" i="25"/>
  <x:c r="P1157" i="25"/>
  <x:c r="Q1157" i="25"/>
  <x:c r="R1157" i="25"/>
  <x:c r="A1158" i="25"/>
  <x:c r="B1158" i="25"/>
  <x:c r="C1158" i="25"/>
  <x:c r="D1158" i="25"/>
  <x:c r="E1158" i="25"/>
  <x:c r="F1158" i="25"/>
  <x:c r="G1158" i="25"/>
  <x:c r="H1158" i="25"/>
  <x:c r="I1158" i="25"/>
  <x:c r="J1158" i="25"/>
  <x:c r="K1158" i="25"/>
  <x:c r="L1158" i="25"/>
  <x:c r="M1158" i="25"/>
  <x:c r="N1158" i="25"/>
  <x:c r="P1158" i="25"/>
  <x:c r="Q1158" i="25"/>
  <x:c r="R1158" i="25"/>
  <x:c r="A1159" i="25"/>
  <x:c r="B1159" i="25"/>
  <x:c r="C1159" i="25"/>
  <x:c r="D1159" i="25"/>
  <x:c r="E1159" i="25"/>
  <x:c r="F1159" i="25"/>
  <x:c r="G1159" i="25"/>
  <x:c r="H1159" i="25"/>
  <x:c r="I1159" i="25"/>
  <x:c r="J1159" i="25"/>
  <x:c r="K1159" i="25"/>
  <x:c r="L1159" i="25"/>
  <x:c r="M1159" i="25"/>
  <x:c r="N1159" i="25"/>
  <x:c r="P1159" i="25"/>
  <x:c r="Q1159" i="25"/>
  <x:c r="R1159" i="25"/>
  <x:c r="A1160" i="25"/>
  <x:c r="B1160" i="25"/>
  <x:c r="C1160" i="25"/>
  <x:c r="D1160" i="25"/>
  <x:c r="E1160" i="25"/>
  <x:c r="F1160" i="25"/>
  <x:c r="G1160" i="25"/>
  <x:c r="H1160" i="25"/>
  <x:c r="I1160" i="25"/>
  <x:c r="J1160" i="25"/>
  <x:c r="K1160" i="25"/>
  <x:c r="L1160" i="25"/>
  <x:c r="M1160" i="25"/>
  <x:c r="N1160" i="25"/>
  <x:c r="P1160" i="25"/>
  <x:c r="Q1160" i="25"/>
  <x:c r="R1160" i="25"/>
  <x:c r="A1161" i="25"/>
  <x:c r="B1161" i="25"/>
  <x:c r="C1161" i="25"/>
  <x:c r="D1161" i="25"/>
  <x:c r="E1161" i="25"/>
  <x:c r="F1161" i="25"/>
  <x:c r="G1161" i="25"/>
  <x:c r="H1161" i="25"/>
  <x:c r="I1161" i="25"/>
  <x:c r="J1161" i="25"/>
  <x:c r="K1161" i="25"/>
  <x:c r="L1161" i="25"/>
  <x:c r="M1161" i="25"/>
  <x:c r="N1161" i="25"/>
  <x:c r="P1161" i="25"/>
  <x:c r="Q1161" i="25"/>
  <x:c r="R1161" i="25"/>
  <x:c r="A1162" i="25"/>
  <x:c r="B1162" i="25"/>
  <x:c r="C1162" i="25"/>
  <x:c r="D1162" i="25"/>
  <x:c r="E1162" i="25"/>
  <x:c r="F1162" i="25"/>
  <x:c r="G1162" i="25"/>
  <x:c r="H1162" i="25"/>
  <x:c r="I1162" i="25"/>
  <x:c r="J1162" i="25"/>
  <x:c r="K1162" i="25"/>
  <x:c r="L1162" i="25"/>
  <x:c r="M1162" i="25"/>
  <x:c r="N1162" i="25"/>
  <x:c r="P1162" i="25"/>
  <x:c r="Q1162" i="25"/>
  <x:c r="R1162" i="25"/>
  <x:c r="A1163" i="25"/>
  <x:c r="B1163" i="25"/>
  <x:c r="C1163" i="25"/>
  <x:c r="D1163" i="25"/>
  <x:c r="E1163" i="25"/>
  <x:c r="F1163" i="25"/>
  <x:c r="G1163" i="25"/>
  <x:c r="H1163" i="25"/>
  <x:c r="I1163" i="25"/>
  <x:c r="J1163" i="25"/>
  <x:c r="K1163" i="25"/>
  <x:c r="L1163" i="25"/>
  <x:c r="M1163" i="25"/>
  <x:c r="N1163" i="25"/>
  <x:c r="P1163" i="25"/>
  <x:c r="Q1163" i="25"/>
  <x:c r="R1163" i="25"/>
  <x:c r="A1164" i="25"/>
  <x:c r="B1164" i="25"/>
  <x:c r="C1164" i="25"/>
  <x:c r="D1164" i="25"/>
  <x:c r="E1164" i="25"/>
  <x:c r="F1164" i="25"/>
  <x:c r="G1164" i="25"/>
  <x:c r="H1164" i="25"/>
  <x:c r="I1164" i="25"/>
  <x:c r="J1164" i="25"/>
  <x:c r="K1164" i="25"/>
  <x:c r="L1164" i="25"/>
  <x:c r="M1164" i="25"/>
  <x:c r="N1164" i="25"/>
  <x:c r="P1164" i="25"/>
  <x:c r="Q1164" i="25"/>
  <x:c r="R1164" i="25"/>
  <x:c r="A1165" i="25"/>
  <x:c r="B1165" i="25"/>
  <x:c r="C1165" i="25"/>
  <x:c r="D1165" i="25"/>
  <x:c r="E1165" i="25"/>
  <x:c r="F1165" i="25"/>
  <x:c r="G1165" i="25"/>
  <x:c r="H1165" i="25"/>
  <x:c r="I1165" i="25"/>
  <x:c r="J1165" i="25"/>
  <x:c r="K1165" i="25"/>
  <x:c r="L1165" i="25"/>
  <x:c r="M1165" i="25"/>
  <x:c r="N1165" i="25"/>
  <x:c r="P1165" i="25"/>
  <x:c r="Q1165" i="25"/>
  <x:c r="R1165" i="25"/>
  <x:c r="A1166" i="25"/>
  <x:c r="B1166" i="25"/>
  <x:c r="C1166" i="25"/>
  <x:c r="D1166" i="25"/>
  <x:c r="E1166" i="25"/>
  <x:c r="F1166" i="25"/>
  <x:c r="G1166" i="25"/>
  <x:c r="H1166" i="25"/>
  <x:c r="I1166" i="25"/>
  <x:c r="J1166" i="25"/>
  <x:c r="K1166" i="25"/>
  <x:c r="L1166" i="25"/>
  <x:c r="M1166" i="25"/>
  <x:c r="N1166" i="25"/>
  <x:c r="P1166" i="25"/>
  <x:c r="Q1166" i="25"/>
  <x:c r="R1166" i="25"/>
  <x:c r="A1167" i="25"/>
  <x:c r="B1167" i="25"/>
  <x:c r="C1167" i="25"/>
  <x:c r="D1167" i="25"/>
  <x:c r="E1167" i="25"/>
  <x:c r="F1167" i="25"/>
  <x:c r="G1167" i="25"/>
  <x:c r="H1167" i="25"/>
  <x:c r="I1167" i="25"/>
  <x:c r="J1167" i="25"/>
  <x:c r="K1167" i="25"/>
  <x:c r="L1167" i="25"/>
  <x:c r="M1167" i="25"/>
  <x:c r="N1167" i="25"/>
  <x:c r="P1167" i="25"/>
  <x:c r="Q1167" i="25"/>
  <x:c r="R1167" i="25"/>
  <x:c r="A1168" i="25"/>
  <x:c r="B1168" i="25"/>
  <x:c r="C1168" i="25"/>
  <x:c r="D1168" i="25"/>
  <x:c r="E1168" i="25"/>
  <x:c r="F1168" i="25"/>
  <x:c r="G1168" i="25"/>
  <x:c r="H1168" i="25"/>
  <x:c r="I1168" i="25"/>
  <x:c r="J1168" i="25"/>
  <x:c r="K1168" i="25"/>
  <x:c r="L1168" i="25"/>
  <x:c r="M1168" i="25"/>
  <x:c r="N1168" i="25"/>
  <x:c r="P1168" i="25"/>
  <x:c r="Q1168" i="25"/>
  <x:c r="R1168" i="25"/>
  <x:c r="A1169" i="25"/>
  <x:c r="B1169" i="25"/>
  <x:c r="C1169" i="25"/>
  <x:c r="D1169" i="25"/>
  <x:c r="E1169" i="25"/>
  <x:c r="F1169" i="25"/>
  <x:c r="G1169" i="25"/>
  <x:c r="H1169" i="25"/>
  <x:c r="I1169" i="25"/>
  <x:c r="J1169" i="25"/>
  <x:c r="K1169" i="25"/>
  <x:c r="L1169" i="25"/>
  <x:c r="M1169" i="25"/>
  <x:c r="N1169" i="25"/>
  <x:c r="P1169" i="25"/>
  <x:c r="Q1169" i="25"/>
  <x:c r="R1169" i="25"/>
  <x:c r="A1170" i="25"/>
  <x:c r="B1170" i="25"/>
  <x:c r="C1170" i="25"/>
  <x:c r="D1170" i="25"/>
  <x:c r="E1170" i="25"/>
  <x:c r="F1170" i="25"/>
  <x:c r="G1170" i="25"/>
  <x:c r="H1170" i="25"/>
  <x:c r="I1170" i="25"/>
  <x:c r="J1170" i="25"/>
  <x:c r="K1170" i="25"/>
  <x:c r="L1170" i="25"/>
  <x:c r="M1170" i="25"/>
  <x:c r="N1170" i="25"/>
  <x:c r="P1170" i="25"/>
  <x:c r="Q1170" i="25"/>
  <x:c r="R1170" i="25"/>
  <x:c r="A1171" i="25"/>
  <x:c r="B1171" i="25"/>
  <x:c r="C1171" i="25"/>
  <x:c r="D1171" i="25"/>
  <x:c r="E1171" i="25"/>
  <x:c r="F1171" i="25"/>
  <x:c r="G1171" i="25"/>
  <x:c r="H1171" i="25"/>
  <x:c r="I1171" i="25"/>
  <x:c r="J1171" i="25"/>
  <x:c r="K1171" i="25"/>
  <x:c r="L1171" i="25"/>
  <x:c r="M1171" i="25"/>
  <x:c r="N1171" i="25"/>
  <x:c r="P1171" i="25"/>
  <x:c r="Q1171" i="25"/>
  <x:c r="R1171" i="25"/>
  <x:c r="A1172" i="25"/>
  <x:c r="B1172" i="25"/>
  <x:c r="C1172" i="25"/>
  <x:c r="D1172" i="25"/>
  <x:c r="E1172" i="25"/>
  <x:c r="F1172" i="25"/>
  <x:c r="G1172" i="25"/>
  <x:c r="H1172" i="25"/>
  <x:c r="I1172" i="25"/>
  <x:c r="J1172" i="25"/>
  <x:c r="K1172" i="25"/>
  <x:c r="L1172" i="25"/>
  <x:c r="M1172" i="25"/>
  <x:c r="N1172" i="25"/>
  <x:c r="P1172" i="25"/>
  <x:c r="Q1172" i="25"/>
  <x:c r="R1172" i="25"/>
  <x:c r="A1173" i="25"/>
  <x:c r="B1173" i="25"/>
  <x:c r="C1173" i="25"/>
  <x:c r="D1173" i="25"/>
  <x:c r="E1173" i="25"/>
  <x:c r="F1173" i="25"/>
  <x:c r="G1173" i="25"/>
  <x:c r="H1173" i="25"/>
  <x:c r="I1173" i="25"/>
  <x:c r="J1173" i="25"/>
  <x:c r="K1173" i="25"/>
  <x:c r="L1173" i="25"/>
  <x:c r="M1173" i="25"/>
  <x:c r="N1173" i="25"/>
  <x:c r="P1173" i="25"/>
  <x:c r="Q1173" i="25"/>
  <x:c r="R1173" i="25"/>
  <x:c r="A1174" i="25"/>
  <x:c r="B1174" i="25"/>
  <x:c r="C1174" i="25"/>
  <x:c r="D1174" i="25"/>
  <x:c r="E1174" i="25"/>
  <x:c r="F1174" i="25"/>
  <x:c r="G1174" i="25"/>
  <x:c r="H1174" i="25"/>
  <x:c r="I1174" i="25"/>
  <x:c r="J1174" i="25"/>
  <x:c r="K1174" i="25"/>
  <x:c r="L1174" i="25"/>
  <x:c r="M1174" i="25"/>
  <x:c r="N1174" i="25"/>
  <x:c r="P1174" i="25"/>
  <x:c r="Q1174" i="25"/>
  <x:c r="R1174" i="25"/>
  <x:c r="A1175" i="25"/>
  <x:c r="B1175" i="25"/>
  <x:c r="C1175" i="25"/>
  <x:c r="D1175" i="25"/>
  <x:c r="E1175" i="25"/>
  <x:c r="F1175" i="25"/>
  <x:c r="G1175" i="25"/>
  <x:c r="H1175" i="25"/>
  <x:c r="I1175" i="25"/>
  <x:c r="J1175" i="25"/>
  <x:c r="K1175" i="25"/>
  <x:c r="L1175" i="25"/>
  <x:c r="M1175" i="25"/>
  <x:c r="N1175" i="25"/>
  <x:c r="P1175" i="25"/>
  <x:c r="Q1175" i="25"/>
  <x:c r="R1175" i="25"/>
  <x:c r="A1176" i="25"/>
  <x:c r="B1176" i="25"/>
  <x:c r="C1176" i="25"/>
  <x:c r="D1176" i="25"/>
  <x:c r="E1176" i="25"/>
  <x:c r="F1176" i="25"/>
  <x:c r="G1176" i="25"/>
  <x:c r="H1176" i="25"/>
  <x:c r="I1176" i="25"/>
  <x:c r="J1176" i="25"/>
  <x:c r="K1176" i="25"/>
  <x:c r="L1176" i="25"/>
  <x:c r="M1176" i="25"/>
  <x:c r="N1176" i="25"/>
  <x:c r="P1176" i="25"/>
  <x:c r="Q1176" i="25"/>
  <x:c r="R1176" i="25"/>
  <x:c r="A1177" i="25"/>
  <x:c r="B1177" i="25"/>
  <x:c r="C1177" i="25"/>
  <x:c r="D1177" i="25"/>
  <x:c r="E1177" i="25"/>
  <x:c r="F1177" i="25"/>
  <x:c r="G1177" i="25"/>
  <x:c r="H1177" i="25"/>
  <x:c r="I1177" i="25"/>
  <x:c r="J1177" i="25"/>
  <x:c r="K1177" i="25"/>
  <x:c r="L1177" i="25"/>
  <x:c r="M1177" i="25"/>
  <x:c r="N1177" i="25"/>
  <x:c r="P1177" i="25"/>
  <x:c r="Q1177" i="25"/>
  <x:c r="R1177" i="25"/>
  <x:c r="A1178" i="25"/>
  <x:c r="B1178" i="25"/>
  <x:c r="C1178" i="25"/>
  <x:c r="D1178" i="25"/>
  <x:c r="E1178" i="25"/>
  <x:c r="F1178" i="25"/>
  <x:c r="G1178" i="25"/>
  <x:c r="H1178" i="25"/>
  <x:c r="I1178" i="25"/>
  <x:c r="J1178" i="25"/>
  <x:c r="K1178" i="25"/>
  <x:c r="L1178" i="25"/>
  <x:c r="M1178" i="25"/>
  <x:c r="N1178" i="25"/>
  <x:c r="P1178" i="25"/>
  <x:c r="Q1178" i="25"/>
  <x:c r="R1178" i="25"/>
  <x:c r="A1179" i="25"/>
  <x:c r="B1179" i="25"/>
  <x:c r="C1179" i="25"/>
  <x:c r="D1179" i="25"/>
  <x:c r="E1179" i="25"/>
  <x:c r="F1179" i="25"/>
  <x:c r="G1179" i="25"/>
  <x:c r="H1179" i="25"/>
  <x:c r="I1179" i="25"/>
  <x:c r="J1179" i="25"/>
  <x:c r="K1179" i="25"/>
  <x:c r="L1179" i="25"/>
  <x:c r="M1179" i="25"/>
  <x:c r="N1179" i="25"/>
  <x:c r="P1179" i="25"/>
  <x:c r="Q1179" i="25"/>
  <x:c r="R1179" i="25"/>
  <x:c r="A1180" i="25"/>
  <x:c r="B1180" i="25"/>
  <x:c r="C1180" i="25"/>
  <x:c r="D1180" i="25"/>
  <x:c r="E1180" i="25"/>
  <x:c r="F1180" i="25"/>
  <x:c r="G1180" i="25"/>
  <x:c r="H1180" i="25"/>
  <x:c r="I1180" i="25"/>
  <x:c r="J1180" i="25"/>
  <x:c r="K1180" i="25"/>
  <x:c r="L1180" i="25"/>
  <x:c r="M1180" i="25"/>
  <x:c r="N1180" i="25"/>
  <x:c r="P1180" i="25"/>
  <x:c r="Q1180" i="25"/>
  <x:c r="R1180" i="25"/>
  <x:c r="A1181" i="25"/>
  <x:c r="B1181" i="25"/>
  <x:c r="C1181" i="25"/>
  <x:c r="D1181" i="25"/>
  <x:c r="E1181" i="25"/>
  <x:c r="F1181" i="25"/>
  <x:c r="G1181" i="25"/>
  <x:c r="H1181" i="25"/>
  <x:c r="I1181" i="25"/>
  <x:c r="J1181" i="25"/>
  <x:c r="K1181" i="25"/>
  <x:c r="L1181" i="25"/>
  <x:c r="M1181" i="25"/>
  <x:c r="N1181" i="25"/>
  <x:c r="P1181" i="25"/>
  <x:c r="Q1181" i="25"/>
  <x:c r="R1181" i="25"/>
  <x:c r="A1182" i="25"/>
  <x:c r="B1182" i="25"/>
  <x:c r="C1182" i="25"/>
  <x:c r="D1182" i="25"/>
  <x:c r="E1182" i="25"/>
  <x:c r="F1182" i="25"/>
  <x:c r="G1182" i="25"/>
  <x:c r="H1182" i="25"/>
  <x:c r="I1182" i="25"/>
  <x:c r="J1182" i="25"/>
  <x:c r="K1182" i="25"/>
  <x:c r="L1182" i="25"/>
  <x:c r="M1182" i="25"/>
  <x:c r="N1182" i="25"/>
  <x:c r="P1182" i="25"/>
  <x:c r="Q1182" i="25"/>
  <x:c r="R1182" i="25"/>
  <x:c r="A1183" i="25"/>
  <x:c r="B1183" i="25"/>
  <x:c r="C1183" i="25"/>
  <x:c r="D1183" i="25"/>
  <x:c r="E1183" i="25"/>
  <x:c r="F1183" i="25"/>
  <x:c r="G1183" i="25"/>
  <x:c r="H1183" i="25"/>
  <x:c r="I1183" i="25"/>
  <x:c r="J1183" i="25"/>
  <x:c r="K1183" i="25"/>
  <x:c r="L1183" i="25"/>
  <x:c r="M1183" i="25"/>
  <x:c r="N1183" i="25"/>
  <x:c r="P1183" i="25"/>
  <x:c r="Q1183" i="25"/>
  <x:c r="R1183" i="25"/>
  <x:c r="A1184" i="25"/>
  <x:c r="B1184" i="25"/>
  <x:c r="C1184" i="25"/>
  <x:c r="D1184" i="25"/>
  <x:c r="E1184" i="25"/>
  <x:c r="F1184" i="25"/>
  <x:c r="G1184" i="25"/>
  <x:c r="H1184" i="25"/>
  <x:c r="I1184" i="25"/>
  <x:c r="J1184" i="25"/>
  <x:c r="K1184" i="25"/>
  <x:c r="L1184" i="25"/>
  <x:c r="M1184" i="25"/>
  <x:c r="N1184" i="25"/>
  <x:c r="P1184" i="25"/>
  <x:c r="Q1184" i="25"/>
  <x:c r="R1184" i="25"/>
  <x:c r="A1185" i="25"/>
  <x:c r="B1185" i="25"/>
  <x:c r="C1185" i="25"/>
  <x:c r="D1185" i="25"/>
  <x:c r="E1185" i="25"/>
  <x:c r="F1185" i="25"/>
  <x:c r="G1185" i="25"/>
  <x:c r="H1185" i="25"/>
  <x:c r="I1185" i="25"/>
  <x:c r="J1185" i="25"/>
  <x:c r="K1185" i="25"/>
  <x:c r="L1185" i="25"/>
  <x:c r="M1185" i="25"/>
  <x:c r="N1185" i="25"/>
  <x:c r="P1185" i="25"/>
  <x:c r="Q1185" i="25"/>
  <x:c r="R1185" i="25"/>
  <x:c r="A1186" i="25"/>
  <x:c r="B1186" i="25"/>
  <x:c r="C1186" i="25"/>
  <x:c r="D1186" i="25"/>
  <x:c r="E1186" i="25"/>
  <x:c r="F1186" i="25"/>
  <x:c r="G1186" i="25"/>
  <x:c r="H1186" i="25"/>
  <x:c r="I1186" i="25"/>
  <x:c r="J1186" i="25"/>
  <x:c r="K1186" i="25"/>
  <x:c r="L1186" i="25"/>
  <x:c r="M1186" i="25"/>
  <x:c r="N1186" i="25"/>
  <x:c r="P1186" i="25"/>
  <x:c r="Q1186" i="25"/>
  <x:c r="R1186" i="25"/>
  <x:c r="A1187" i="25"/>
  <x:c r="B1187" i="25"/>
  <x:c r="C1187" i="25"/>
  <x:c r="D1187" i="25"/>
  <x:c r="E1187" i="25"/>
  <x:c r="F1187" i="25"/>
  <x:c r="G1187" i="25"/>
  <x:c r="H1187" i="25"/>
  <x:c r="I1187" i="25"/>
  <x:c r="J1187" i="25"/>
  <x:c r="K1187" i="25"/>
  <x:c r="L1187" i="25"/>
  <x:c r="M1187" i="25"/>
  <x:c r="N1187" i="25"/>
  <x:c r="P1187" i="25"/>
  <x:c r="Q1187" i="25"/>
  <x:c r="R1187" i="25"/>
  <x:c r="A1188" i="25"/>
  <x:c r="B1188" i="25"/>
  <x:c r="C1188" i="25"/>
  <x:c r="D1188" i="25"/>
  <x:c r="E1188" i="25"/>
  <x:c r="F1188" i="25"/>
  <x:c r="G1188" i="25"/>
  <x:c r="H1188" i="25"/>
  <x:c r="I1188" i="25"/>
  <x:c r="J1188" i="25"/>
  <x:c r="K1188" i="25"/>
  <x:c r="L1188" i="25"/>
  <x:c r="M1188" i="25"/>
  <x:c r="N1188" i="25"/>
  <x:c r="P1188" i="25"/>
  <x:c r="Q1188" i="25"/>
  <x:c r="R1188" i="25"/>
  <x:c r="A1189" i="25"/>
  <x:c r="B1189" i="25"/>
  <x:c r="C1189" i="25"/>
  <x:c r="D1189" i="25"/>
  <x:c r="E1189" i="25"/>
  <x:c r="F1189" i="25"/>
  <x:c r="G1189" i="25"/>
  <x:c r="H1189" i="25"/>
  <x:c r="I1189" i="25"/>
  <x:c r="J1189" i="25"/>
  <x:c r="K1189" i="25"/>
  <x:c r="L1189" i="25"/>
  <x:c r="M1189" i="25"/>
  <x:c r="N1189" i="25"/>
  <x:c r="P1189" i="25"/>
  <x:c r="Q1189" i="25"/>
  <x:c r="R1189" i="25"/>
  <x:c r="A1190" i="25"/>
  <x:c r="B1190" i="25"/>
  <x:c r="C1190" i="25"/>
  <x:c r="D1190" i="25"/>
  <x:c r="E1190" i="25"/>
  <x:c r="F1190" i="25"/>
  <x:c r="G1190" i="25"/>
  <x:c r="H1190" i="25"/>
  <x:c r="I1190" i="25"/>
  <x:c r="J1190" i="25"/>
  <x:c r="K1190" i="25"/>
  <x:c r="L1190" i="25"/>
  <x:c r="M1190" i="25"/>
  <x:c r="N1190" i="25"/>
  <x:c r="P1190" i="25"/>
  <x:c r="Q1190" i="25"/>
  <x:c r="R1190" i="25"/>
  <x:c r="A1191" i="25"/>
  <x:c r="B1191" i="25"/>
  <x:c r="C1191" i="25"/>
  <x:c r="D1191" i="25"/>
  <x:c r="E1191" i="25"/>
  <x:c r="F1191" i="25"/>
  <x:c r="G1191" i="25"/>
  <x:c r="H1191" i="25"/>
  <x:c r="I1191" i="25"/>
  <x:c r="J1191" i="25"/>
  <x:c r="K1191" i="25"/>
  <x:c r="L1191" i="25"/>
  <x:c r="M1191" i="25"/>
  <x:c r="N1191" i="25"/>
  <x:c r="P1191" i="25"/>
  <x:c r="Q1191" i="25"/>
  <x:c r="R1191" i="25"/>
  <x:c r="A1192" i="25"/>
  <x:c r="B1192" i="25"/>
  <x:c r="C1192" i="25"/>
  <x:c r="D1192" i="25"/>
  <x:c r="E1192" i="25"/>
  <x:c r="F1192" i="25"/>
  <x:c r="G1192" i="25"/>
  <x:c r="H1192" i="25"/>
  <x:c r="I1192" i="25"/>
  <x:c r="J1192" i="25"/>
  <x:c r="K1192" i="25"/>
  <x:c r="L1192" i="25"/>
  <x:c r="M1192" i="25"/>
  <x:c r="N1192" i="25"/>
  <x:c r="P1192" i="25"/>
  <x:c r="Q1192" i="25"/>
  <x:c r="R1192" i="25"/>
  <x:c r="A1193" i="25"/>
  <x:c r="B1193" i="25"/>
  <x:c r="C1193" i="25"/>
  <x:c r="D1193" i="25"/>
  <x:c r="E1193" i="25"/>
  <x:c r="F1193" i="25"/>
  <x:c r="G1193" i="25"/>
  <x:c r="H1193" i="25"/>
  <x:c r="I1193" i="25"/>
  <x:c r="J1193" i="25"/>
  <x:c r="K1193" i="25"/>
  <x:c r="L1193" i="25"/>
  <x:c r="M1193" i="25"/>
  <x:c r="N1193" i="25"/>
  <x:c r="P1193" i="25"/>
  <x:c r="Q1193" i="25"/>
  <x:c r="R1193" i="25"/>
  <x:c r="A1194" i="25"/>
  <x:c r="B1194" i="25"/>
  <x:c r="C1194" i="25"/>
  <x:c r="D1194" i="25"/>
  <x:c r="E1194" i="25"/>
  <x:c r="F1194" i="25"/>
  <x:c r="G1194" i="25"/>
  <x:c r="H1194" i="25"/>
  <x:c r="I1194" i="25"/>
  <x:c r="J1194" i="25"/>
  <x:c r="K1194" i="25"/>
  <x:c r="L1194" i="25"/>
  <x:c r="M1194" i="25"/>
  <x:c r="N1194" i="25"/>
  <x:c r="P1194" i="25"/>
  <x:c r="Q1194" i="25"/>
  <x:c r="R1194" i="25"/>
  <x:c r="A1195" i="25"/>
  <x:c r="B1195" i="25"/>
  <x:c r="C1195" i="25"/>
  <x:c r="D1195" i="25"/>
  <x:c r="E1195" i="25"/>
  <x:c r="F1195" i="25"/>
  <x:c r="G1195" i="25"/>
  <x:c r="H1195" i="25"/>
  <x:c r="I1195" i="25"/>
  <x:c r="J1195" i="25"/>
  <x:c r="K1195" i="25"/>
  <x:c r="L1195" i="25"/>
  <x:c r="M1195" i="25"/>
  <x:c r="N1195" i="25"/>
  <x:c r="P1195" i="25"/>
  <x:c r="Q1195" i="25"/>
  <x:c r="R1195" i="25"/>
  <x:c r="A1196" i="25"/>
  <x:c r="B1196" i="25"/>
  <x:c r="C1196" i="25"/>
  <x:c r="D1196" i="25"/>
  <x:c r="E1196" i="25"/>
  <x:c r="F1196" i="25"/>
  <x:c r="G1196" i="25"/>
  <x:c r="H1196" i="25"/>
  <x:c r="I1196" i="25"/>
  <x:c r="J1196" i="25"/>
  <x:c r="K1196" i="25"/>
  <x:c r="L1196" i="25"/>
  <x:c r="M1196" i="25"/>
  <x:c r="N1196" i="25"/>
  <x:c r="P1196" i="25"/>
  <x:c r="Q1196" i="25"/>
  <x:c r="R1196" i="25"/>
  <x:c r="A1197" i="25"/>
  <x:c r="B1197" i="25"/>
  <x:c r="C1197" i="25"/>
  <x:c r="D1197" i="25"/>
  <x:c r="E1197" i="25"/>
  <x:c r="F1197" i="25"/>
  <x:c r="G1197" i="25"/>
  <x:c r="H1197" i="25"/>
  <x:c r="I1197" i="25"/>
  <x:c r="J1197" i="25"/>
  <x:c r="K1197" i="25"/>
  <x:c r="L1197" i="25"/>
  <x:c r="M1197" i="25"/>
  <x:c r="N1197" i="25"/>
  <x:c r="P1197" i="25"/>
  <x:c r="Q1197" i="25"/>
  <x:c r="R1197" i="25"/>
  <x:c r="A1198" i="25"/>
  <x:c r="B1198" i="25"/>
  <x:c r="C1198" i="25"/>
  <x:c r="D1198" i="25"/>
  <x:c r="E1198" i="25"/>
  <x:c r="F1198" i="25"/>
  <x:c r="G1198" i="25"/>
  <x:c r="H1198" i="25"/>
  <x:c r="I1198" i="25"/>
  <x:c r="J1198" i="25"/>
  <x:c r="K1198" i="25"/>
  <x:c r="L1198" i="25"/>
  <x:c r="M1198" i="25"/>
  <x:c r="N1198" i="25"/>
  <x:c r="P1198" i="25"/>
  <x:c r="Q1198" i="25"/>
  <x:c r="R1198" i="25"/>
  <x:c r="A1199" i="25"/>
  <x:c r="B1199" i="25"/>
  <x:c r="C1199" i="25"/>
  <x:c r="D1199" i="25"/>
  <x:c r="E1199" i="25"/>
  <x:c r="F1199" i="25"/>
  <x:c r="G1199" i="25"/>
  <x:c r="H1199" i="25"/>
  <x:c r="I1199" i="25"/>
  <x:c r="J1199" i="25"/>
  <x:c r="K1199" i="25"/>
  <x:c r="L1199" i="25"/>
  <x:c r="M1199" i="25"/>
  <x:c r="N1199" i="25"/>
  <x:c r="P1199" i="25"/>
  <x:c r="Q1199" i="25"/>
  <x:c r="R1199" i="25"/>
  <x:c r="A1200" i="25"/>
  <x:c r="B1200" i="25"/>
  <x:c r="C1200" i="25"/>
  <x:c r="D1200" i="25"/>
  <x:c r="E1200" i="25"/>
  <x:c r="F1200" i="25"/>
  <x:c r="G1200" i="25"/>
  <x:c r="H1200" i="25"/>
  <x:c r="I1200" i="25"/>
  <x:c r="J1200" i="25"/>
  <x:c r="K1200" i="25"/>
  <x:c r="L1200" i="25"/>
  <x:c r="M1200" i="25"/>
  <x:c r="N1200" i="25"/>
  <x:c r="P1200" i="25"/>
  <x:c r="Q1200" i="25"/>
  <x:c r="R1200" i="25"/>
  <x:c r="A1201" i="25"/>
  <x:c r="B1201" i="25"/>
  <x:c r="C1201" i="25"/>
  <x:c r="D1201" i="25"/>
  <x:c r="E1201" i="25"/>
  <x:c r="F1201" i="25"/>
  <x:c r="G1201" i="25"/>
  <x:c r="H1201" i="25"/>
  <x:c r="I1201" i="25"/>
  <x:c r="J1201" i="25"/>
  <x:c r="K1201" i="25"/>
  <x:c r="L1201" i="25"/>
  <x:c r="M1201" i="25"/>
  <x:c r="N1201" i="25"/>
  <x:c r="P1201" i="25"/>
  <x:c r="Q1201" i="25"/>
  <x:c r="R1201" i="25"/>
  <x:c r="A1202" i="25"/>
  <x:c r="B1202" i="25"/>
  <x:c r="C1202" i="25"/>
  <x:c r="D1202" i="25"/>
  <x:c r="E1202" i="25"/>
  <x:c r="F1202" i="25"/>
  <x:c r="G1202" i="25"/>
  <x:c r="H1202" i="25"/>
  <x:c r="I1202" i="25"/>
  <x:c r="J1202" i="25"/>
  <x:c r="K1202" i="25"/>
  <x:c r="L1202" i="25"/>
  <x:c r="M1202" i="25"/>
  <x:c r="N1202" i="25"/>
  <x:c r="P1202" i="25"/>
  <x:c r="Q1202" i="25"/>
  <x:c r="R1202" i="25"/>
  <x:c r="A1203" i="25"/>
  <x:c r="B1203" i="25"/>
  <x:c r="C1203" i="25"/>
  <x:c r="D1203" i="25"/>
  <x:c r="E1203" i="25"/>
  <x:c r="F1203" i="25"/>
  <x:c r="G1203" i="25"/>
  <x:c r="H1203" i="25"/>
  <x:c r="I1203" i="25"/>
  <x:c r="J1203" i="25"/>
  <x:c r="K1203" i="25"/>
  <x:c r="L1203" i="25"/>
  <x:c r="M1203" i="25"/>
  <x:c r="N1203" i="25"/>
  <x:c r="P1203" i="25"/>
  <x:c r="Q1203" i="25"/>
  <x:c r="R1203" i="25"/>
  <x:c r="A1204" i="25"/>
  <x:c r="B1204" i="25"/>
  <x:c r="C1204" i="25"/>
  <x:c r="D1204" i="25"/>
  <x:c r="E1204" i="25"/>
  <x:c r="F1204" i="25"/>
  <x:c r="G1204" i="25"/>
  <x:c r="H1204" i="25"/>
  <x:c r="I1204" i="25"/>
  <x:c r="J1204" i="25"/>
  <x:c r="K1204" i="25"/>
  <x:c r="L1204" i="25"/>
  <x:c r="M1204" i="25"/>
  <x:c r="N1204" i="25"/>
  <x:c r="P1204" i="25"/>
  <x:c r="Q1204" i="25"/>
  <x:c r="R1204" i="25"/>
  <x:c r="A1205" i="25"/>
  <x:c r="B1205" i="25"/>
  <x:c r="C1205" i="25"/>
  <x:c r="D1205" i="25"/>
  <x:c r="E1205" i="25"/>
  <x:c r="F1205" i="25"/>
  <x:c r="G1205" i="25"/>
  <x:c r="H1205" i="25"/>
  <x:c r="I1205" i="25"/>
  <x:c r="J1205" i="25"/>
  <x:c r="K1205" i="25"/>
  <x:c r="L1205" i="25"/>
  <x:c r="M1205" i="25"/>
  <x:c r="N1205" i="25"/>
  <x:c r="P1205" i="25"/>
  <x:c r="Q1205" i="25"/>
  <x:c r="R1205" i="25"/>
  <x:c r="A1206" i="25"/>
  <x:c r="B1206" i="25"/>
  <x:c r="C1206" i="25"/>
  <x:c r="D1206" i="25"/>
  <x:c r="E1206" i="25"/>
  <x:c r="F1206" i="25"/>
  <x:c r="G1206" i="25"/>
  <x:c r="H1206" i="25"/>
  <x:c r="I1206" i="25"/>
  <x:c r="J1206" i="25"/>
  <x:c r="K1206" i="25"/>
  <x:c r="L1206" i="25"/>
  <x:c r="M1206" i="25"/>
  <x:c r="N1206" i="25"/>
  <x:c r="P1206" i="25"/>
  <x:c r="Q1206" i="25"/>
  <x:c r="R1206" i="25"/>
  <x:c r="A1207" i="25"/>
  <x:c r="B1207" i="25"/>
  <x:c r="C1207" i="25"/>
  <x:c r="D1207" i="25"/>
  <x:c r="E1207" i="25"/>
  <x:c r="F1207" i="25"/>
  <x:c r="G1207" i="25"/>
  <x:c r="H1207" i="25"/>
  <x:c r="I1207" i="25"/>
  <x:c r="J1207" i="25"/>
  <x:c r="K1207" i="25"/>
  <x:c r="L1207" i="25"/>
  <x:c r="M1207" i="25"/>
  <x:c r="N1207" i="25"/>
  <x:c r="P1207" i="25"/>
  <x:c r="Q1207" i="25"/>
  <x:c r="R1207" i="25"/>
  <x:c r="A1208" i="25"/>
  <x:c r="B1208" i="25"/>
  <x:c r="C1208" i="25"/>
  <x:c r="D1208" i="25"/>
  <x:c r="E1208" i="25"/>
  <x:c r="F1208" i="25"/>
  <x:c r="G1208" i="25"/>
  <x:c r="H1208" i="25"/>
  <x:c r="I1208" i="25"/>
  <x:c r="J1208" i="25"/>
  <x:c r="K1208" i="25"/>
  <x:c r="L1208" i="25"/>
  <x:c r="M1208" i="25"/>
  <x:c r="N1208" i="25"/>
  <x:c r="P1208" i="25"/>
  <x:c r="Q1208" i="25"/>
  <x:c r="R1208" i="25"/>
  <x:c r="A1209" i="25"/>
  <x:c r="B1209" i="25"/>
  <x:c r="C1209" i="25"/>
  <x:c r="D1209" i="25"/>
  <x:c r="E1209" i="25"/>
  <x:c r="F1209" i="25"/>
  <x:c r="G1209" i="25"/>
  <x:c r="H1209" i="25"/>
  <x:c r="I1209" i="25"/>
  <x:c r="J1209" i="25"/>
  <x:c r="K1209" i="25"/>
  <x:c r="L1209" i="25"/>
  <x:c r="M1209" i="25"/>
  <x:c r="N1209" i="25"/>
  <x:c r="P1209" i="25"/>
  <x:c r="Q1209" i="25"/>
  <x:c r="R1209" i="25"/>
  <x:c r="A1210" i="25"/>
  <x:c r="B1210" i="25"/>
  <x:c r="C1210" i="25"/>
  <x:c r="D1210" i="25"/>
  <x:c r="E1210" i="25"/>
  <x:c r="F1210" i="25"/>
  <x:c r="G1210" i="25"/>
  <x:c r="H1210" i="25"/>
  <x:c r="I1210" i="25"/>
  <x:c r="J1210" i="25"/>
  <x:c r="K1210" i="25"/>
  <x:c r="L1210" i="25"/>
  <x:c r="M1210" i="25"/>
  <x:c r="N1210" i="25"/>
  <x:c r="P1210" i="25"/>
  <x:c r="Q1210" i="25"/>
  <x:c r="R1210" i="25"/>
  <x:c r="A1211" i="25"/>
  <x:c r="B1211" i="25"/>
  <x:c r="C1211" i="25"/>
  <x:c r="D1211" i="25"/>
  <x:c r="E1211" i="25"/>
  <x:c r="F1211" i="25"/>
  <x:c r="G1211" i="25"/>
  <x:c r="H1211" i="25"/>
  <x:c r="I1211" i="25"/>
  <x:c r="J1211" i="25"/>
  <x:c r="K1211" i="25"/>
  <x:c r="L1211" i="25"/>
  <x:c r="M1211" i="25"/>
  <x:c r="N1211" i="25"/>
  <x:c r="P1211" i="25"/>
  <x:c r="Q1211" i="25"/>
  <x:c r="R1211" i="25"/>
  <x:c r="A1212" i="25"/>
  <x:c r="B1212" i="25"/>
  <x:c r="C1212" i="25"/>
  <x:c r="D1212" i="25"/>
  <x:c r="E1212" i="25"/>
  <x:c r="F1212" i="25"/>
  <x:c r="G1212" i="25"/>
  <x:c r="H1212" i="25"/>
  <x:c r="I1212" i="25"/>
  <x:c r="J1212" i="25"/>
  <x:c r="K1212" i="25"/>
  <x:c r="L1212" i="25"/>
  <x:c r="M1212" i="25"/>
  <x:c r="N1212" i="25"/>
  <x:c r="P1212" i="25"/>
  <x:c r="Q1212" i="25"/>
  <x:c r="R1212" i="25"/>
  <x:c r="A1213" i="25"/>
  <x:c r="B1213" i="25"/>
  <x:c r="C1213" i="25"/>
  <x:c r="D1213" i="25"/>
  <x:c r="E1213" i="25"/>
  <x:c r="F1213" i="25"/>
  <x:c r="G1213" i="25"/>
  <x:c r="H1213" i="25"/>
  <x:c r="I1213" i="25"/>
  <x:c r="J1213" i="25"/>
  <x:c r="K1213" i="25"/>
  <x:c r="L1213" i="25"/>
  <x:c r="M1213" i="25"/>
  <x:c r="N1213" i="25"/>
  <x:c r="P1213" i="25"/>
  <x:c r="Q1213" i="25"/>
  <x:c r="R1213" i="25"/>
  <x:c r="A1214" i="25"/>
  <x:c r="B1214" i="25"/>
  <x:c r="C1214" i="25"/>
  <x:c r="D1214" i="25"/>
  <x:c r="E1214" i="25"/>
  <x:c r="F1214" i="25"/>
  <x:c r="G1214" i="25"/>
  <x:c r="H1214" i="25"/>
  <x:c r="I1214" i="25"/>
  <x:c r="J1214" i="25"/>
  <x:c r="K1214" i="25"/>
  <x:c r="L1214" i="25"/>
  <x:c r="M1214" i="25"/>
  <x:c r="N1214" i="25"/>
  <x:c r="P1214" i="25"/>
  <x:c r="Q1214" i="25"/>
  <x:c r="R1214" i="25"/>
  <x:c r="A1215" i="25"/>
  <x:c r="B1215" i="25"/>
  <x:c r="C1215" i="25"/>
  <x:c r="D1215" i="25"/>
  <x:c r="E1215" i="25"/>
  <x:c r="F1215" i="25"/>
  <x:c r="G1215" i="25"/>
  <x:c r="H1215" i="25"/>
  <x:c r="I1215" i="25"/>
  <x:c r="J1215" i="25"/>
  <x:c r="K1215" i="25"/>
  <x:c r="L1215" i="25"/>
  <x:c r="M1215" i="25"/>
  <x:c r="N1215" i="25"/>
  <x:c r="P1215" i="25"/>
  <x:c r="Q1215" i="25"/>
  <x:c r="R1215" i="25"/>
  <x:c r="A1216" i="25"/>
  <x:c r="B1216" i="25"/>
  <x:c r="C1216" i="25"/>
  <x:c r="D1216" i="25"/>
  <x:c r="E1216" i="25"/>
  <x:c r="F1216" i="25"/>
  <x:c r="G1216" i="25"/>
  <x:c r="H1216" i="25"/>
  <x:c r="I1216" i="25"/>
  <x:c r="J1216" i="25"/>
  <x:c r="K1216" i="25"/>
  <x:c r="L1216" i="25"/>
  <x:c r="M1216" i="25"/>
  <x:c r="N1216" i="25"/>
  <x:c r="P1216" i="25"/>
  <x:c r="Q1216" i="25"/>
  <x:c r="R1216" i="25"/>
  <x:c r="A1217" i="25"/>
  <x:c r="B1217" i="25"/>
  <x:c r="C1217" i="25"/>
  <x:c r="D1217" i="25"/>
  <x:c r="E1217" i="25"/>
  <x:c r="F1217" i="25"/>
  <x:c r="G1217" i="25"/>
  <x:c r="H1217" i="25"/>
  <x:c r="I1217" i="25"/>
  <x:c r="J1217" i="25"/>
  <x:c r="K1217" i="25"/>
  <x:c r="L1217" i="25"/>
  <x:c r="M1217" i="25"/>
  <x:c r="N1217" i="25"/>
  <x:c r="P1217" i="25"/>
  <x:c r="Q1217" i="25"/>
  <x:c r="R1217" i="25"/>
  <x:c r="A1218" i="25"/>
  <x:c r="B1218" i="25"/>
  <x:c r="C1218" i="25"/>
  <x:c r="D1218" i="25"/>
  <x:c r="E1218" i="25"/>
  <x:c r="F1218" i="25"/>
  <x:c r="G1218" i="25"/>
  <x:c r="H1218" i="25"/>
  <x:c r="I1218" i="25"/>
  <x:c r="J1218" i="25"/>
  <x:c r="K1218" i="25"/>
  <x:c r="L1218" i="25"/>
  <x:c r="M1218" i="25"/>
  <x:c r="N1218" i="25"/>
  <x:c r="P1218" i="25"/>
  <x:c r="Q1218" i="25"/>
  <x:c r="R1218" i="25"/>
  <x:c r="A1219" i="25"/>
  <x:c r="B1219" i="25"/>
  <x:c r="C1219" i="25"/>
  <x:c r="D1219" i="25"/>
  <x:c r="E1219" i="25"/>
  <x:c r="F1219" i="25"/>
  <x:c r="G1219" i="25"/>
  <x:c r="H1219" i="25"/>
  <x:c r="I1219" i="25"/>
  <x:c r="J1219" i="25"/>
  <x:c r="K1219" i="25"/>
  <x:c r="L1219" i="25"/>
  <x:c r="M1219" i="25"/>
  <x:c r="N1219" i="25"/>
  <x:c r="P1219" i="25"/>
  <x:c r="Q1219" i="25"/>
  <x:c r="R1219" i="25"/>
  <x:c r="A1220" i="25"/>
  <x:c r="B1220" i="25"/>
  <x:c r="C1220" i="25"/>
  <x:c r="D1220" i="25"/>
  <x:c r="E1220" i="25"/>
  <x:c r="F1220" i="25"/>
  <x:c r="G1220" i="25"/>
  <x:c r="H1220" i="25"/>
  <x:c r="I1220" i="25"/>
  <x:c r="J1220" i="25"/>
  <x:c r="K1220" i="25"/>
  <x:c r="L1220" i="25"/>
  <x:c r="M1220" i="25"/>
  <x:c r="N1220" i="25"/>
  <x:c r="P1220" i="25"/>
  <x:c r="Q1220" i="25"/>
  <x:c r="R1220" i="25"/>
  <x:c r="A1221" i="25"/>
  <x:c r="B1221" i="25"/>
  <x:c r="C1221" i="25"/>
  <x:c r="D1221" i="25"/>
  <x:c r="E1221" i="25"/>
  <x:c r="F1221" i="25"/>
  <x:c r="G1221" i="25"/>
  <x:c r="H1221" i="25"/>
  <x:c r="I1221" i="25"/>
  <x:c r="J1221" i="25"/>
  <x:c r="K1221" i="25"/>
  <x:c r="L1221" i="25"/>
  <x:c r="M1221" i="25"/>
  <x:c r="N1221" i="25"/>
  <x:c r="P1221" i="25"/>
  <x:c r="Q1221" i="25"/>
  <x:c r="R1221" i="25"/>
  <x:c r="A1222" i="25"/>
  <x:c r="B1222" i="25"/>
  <x:c r="C1222" i="25"/>
  <x:c r="D1222" i="25"/>
  <x:c r="E1222" i="25"/>
  <x:c r="F1222" i="25"/>
  <x:c r="G1222" i="25"/>
  <x:c r="H1222" i="25"/>
  <x:c r="I1222" i="25"/>
  <x:c r="J1222" i="25"/>
  <x:c r="K1222" i="25"/>
  <x:c r="L1222" i="25"/>
  <x:c r="M1222" i="25"/>
  <x:c r="N1222" i="25"/>
  <x:c r="P1222" i="25"/>
  <x:c r="Q1222" i="25"/>
  <x:c r="R1222" i="25"/>
  <x:c r="A1223" i="25"/>
  <x:c r="B1223" i="25"/>
  <x:c r="C1223" i="25"/>
  <x:c r="D1223" i="25"/>
  <x:c r="E1223" i="25"/>
  <x:c r="F1223" i="25"/>
  <x:c r="G1223" i="25"/>
  <x:c r="H1223" i="25"/>
  <x:c r="I1223" i="25"/>
  <x:c r="J1223" i="25"/>
  <x:c r="K1223" i="25"/>
  <x:c r="L1223" i="25"/>
  <x:c r="M1223" i="25"/>
  <x:c r="N1223" i="25"/>
  <x:c r="P1223" i="25"/>
  <x:c r="Q1223" i="25"/>
  <x:c r="R1223" i="25"/>
  <x:c r="A1224" i="25"/>
  <x:c r="B1224" i="25"/>
  <x:c r="C1224" i="25"/>
  <x:c r="D1224" i="25"/>
  <x:c r="E1224" i="25"/>
  <x:c r="F1224" i="25"/>
  <x:c r="G1224" i="25"/>
  <x:c r="H1224" i="25"/>
  <x:c r="I1224" i="25"/>
  <x:c r="J1224" i="25"/>
  <x:c r="K1224" i="25"/>
  <x:c r="L1224" i="25"/>
  <x:c r="M1224" i="25"/>
  <x:c r="N1224" i="25"/>
  <x:c r="P1224" i="25"/>
  <x:c r="Q1224" i="25"/>
  <x:c r="R1224" i="25"/>
  <x:c r="A1225" i="25"/>
  <x:c r="B1225" i="25"/>
  <x:c r="C1225" i="25"/>
  <x:c r="D1225" i="25"/>
  <x:c r="E1225" i="25"/>
  <x:c r="F1225" i="25"/>
  <x:c r="G1225" i="25"/>
  <x:c r="H1225" i="25"/>
  <x:c r="I1225" i="25"/>
  <x:c r="J1225" i="25"/>
  <x:c r="K1225" i="25"/>
  <x:c r="L1225" i="25"/>
  <x:c r="M1225" i="25"/>
  <x:c r="N1225" i="25"/>
  <x:c r="P1225" i="25"/>
  <x:c r="Q1225" i="25"/>
  <x:c r="R1225" i="25"/>
  <x:c r="A1226" i="25"/>
  <x:c r="B1226" i="25"/>
  <x:c r="C1226" i="25"/>
  <x:c r="D1226" i="25"/>
  <x:c r="E1226" i="25"/>
  <x:c r="F1226" i="25"/>
  <x:c r="G1226" i="25"/>
  <x:c r="H1226" i="25"/>
  <x:c r="I1226" i="25"/>
  <x:c r="J1226" i="25"/>
  <x:c r="K1226" i="25"/>
  <x:c r="L1226" i="25"/>
  <x:c r="M1226" i="25"/>
  <x:c r="N1226" i="25"/>
  <x:c r="P1226" i="25"/>
  <x:c r="Q1226" i="25"/>
  <x:c r="R1226" i="25"/>
  <x:c r="A1227" i="25"/>
  <x:c r="B1227" i="25"/>
  <x:c r="C1227" i="25"/>
  <x:c r="D1227" i="25"/>
  <x:c r="E1227" i="25"/>
  <x:c r="F1227" i="25"/>
  <x:c r="G1227" i="25"/>
  <x:c r="H1227" i="25"/>
  <x:c r="I1227" i="25"/>
  <x:c r="J1227" i="25"/>
  <x:c r="K1227" i="25"/>
  <x:c r="L1227" i="25"/>
  <x:c r="M1227" i="25"/>
  <x:c r="N1227" i="25"/>
  <x:c r="P1227" i="25"/>
  <x:c r="Q1227" i="25"/>
  <x:c r="R1227" i="25"/>
  <x:c r="A1228" i="25"/>
  <x:c r="B1228" i="25"/>
  <x:c r="C1228" i="25"/>
  <x:c r="D1228" i="25"/>
  <x:c r="E1228" i="25"/>
  <x:c r="F1228" i="25"/>
  <x:c r="G1228" i="25"/>
  <x:c r="H1228" i="25"/>
  <x:c r="I1228" i="25"/>
  <x:c r="J1228" i="25"/>
  <x:c r="K1228" i="25"/>
  <x:c r="L1228" i="25"/>
  <x:c r="M1228" i="25"/>
  <x:c r="N1228" i="25"/>
  <x:c r="P1228" i="25"/>
  <x:c r="Q1228" i="25"/>
  <x:c r="R1228" i="25"/>
  <x:c r="A1229" i="25"/>
  <x:c r="B1229" i="25"/>
  <x:c r="C1229" i="25"/>
  <x:c r="D1229" i="25"/>
  <x:c r="E1229" i="25"/>
  <x:c r="F1229" i="25"/>
  <x:c r="G1229" i="25"/>
  <x:c r="H1229" i="25"/>
  <x:c r="I1229" i="25"/>
  <x:c r="J1229" i="25"/>
  <x:c r="K1229" i="25"/>
  <x:c r="L1229" i="25"/>
  <x:c r="M1229" i="25"/>
  <x:c r="N1229" i="25"/>
  <x:c r="P1229" i="25"/>
  <x:c r="Q1229" i="25"/>
  <x:c r="R1229" i="25"/>
  <x:c r="A1230" i="25"/>
  <x:c r="B1230" i="25"/>
  <x:c r="C1230" i="25"/>
  <x:c r="D1230" i="25"/>
  <x:c r="E1230" i="25"/>
  <x:c r="F1230" i="25"/>
  <x:c r="G1230" i="25"/>
  <x:c r="H1230" i="25"/>
  <x:c r="I1230" i="25"/>
  <x:c r="J1230" i="25"/>
  <x:c r="K1230" i="25"/>
  <x:c r="L1230" i="25"/>
  <x:c r="M1230" i="25"/>
  <x:c r="N1230" i="25"/>
  <x:c r="P1230" i="25"/>
  <x:c r="Q1230" i="25"/>
  <x:c r="R1230" i="25"/>
  <x:c r="A1231" i="25"/>
  <x:c r="B1231" i="25"/>
  <x:c r="C1231" i="25"/>
  <x:c r="D1231" i="25"/>
  <x:c r="E1231" i="25"/>
  <x:c r="F1231" i="25"/>
  <x:c r="G1231" i="25"/>
  <x:c r="H1231" i="25"/>
  <x:c r="I1231" i="25"/>
  <x:c r="J1231" i="25"/>
  <x:c r="K1231" i="25"/>
  <x:c r="L1231" i="25"/>
  <x:c r="M1231" i="25"/>
  <x:c r="N1231" i="25"/>
  <x:c r="P1231" i="25"/>
  <x:c r="Q1231" i="25"/>
  <x:c r="R1231" i="25"/>
  <x:c r="A1232" i="25"/>
  <x:c r="B1232" i="25"/>
  <x:c r="C1232" i="25"/>
  <x:c r="D1232" i="25"/>
  <x:c r="E1232" i="25"/>
  <x:c r="F1232" i="25"/>
  <x:c r="G1232" i="25"/>
  <x:c r="H1232" i="25"/>
  <x:c r="I1232" i="25"/>
  <x:c r="J1232" i="25"/>
  <x:c r="K1232" i="25"/>
  <x:c r="L1232" i="25"/>
  <x:c r="M1232" i="25"/>
  <x:c r="N1232" i="25"/>
  <x:c r="P1232" i="25"/>
  <x:c r="Q1232" i="25"/>
  <x:c r="R1232" i="25"/>
  <x:c r="A1233" i="25"/>
  <x:c r="B1233" i="25"/>
  <x:c r="C1233" i="25"/>
  <x:c r="D1233" i="25"/>
  <x:c r="E1233" i="25"/>
  <x:c r="F1233" i="25"/>
  <x:c r="G1233" i="25"/>
  <x:c r="H1233" i="25"/>
  <x:c r="I1233" i="25"/>
  <x:c r="J1233" i="25"/>
  <x:c r="K1233" i="25"/>
  <x:c r="L1233" i="25"/>
  <x:c r="M1233" i="25"/>
  <x:c r="N1233" i="25"/>
  <x:c r="P1233" i="25"/>
  <x:c r="Q1233" i="25"/>
  <x:c r="R1233" i="25"/>
  <x:c r="A1234" i="25"/>
  <x:c r="B1234" i="25"/>
  <x:c r="C1234" i="25"/>
  <x:c r="D1234" i="25"/>
  <x:c r="E1234" i="25"/>
  <x:c r="F1234" i="25"/>
  <x:c r="G1234" i="25"/>
  <x:c r="H1234" i="25"/>
  <x:c r="I1234" i="25"/>
  <x:c r="J1234" i="25"/>
  <x:c r="K1234" i="25"/>
  <x:c r="L1234" i="25"/>
  <x:c r="M1234" i="25"/>
  <x:c r="N1234" i="25"/>
  <x:c r="P1234" i="25"/>
  <x:c r="Q1234" i="25"/>
  <x:c r="R1234" i="25"/>
  <x:c r="A1235" i="25"/>
  <x:c r="B1235" i="25"/>
  <x:c r="C1235" i="25"/>
  <x:c r="D1235" i="25"/>
  <x:c r="E1235" i="25"/>
  <x:c r="F1235" i="25"/>
  <x:c r="G1235" i="25"/>
  <x:c r="H1235" i="25"/>
  <x:c r="I1235" i="25"/>
  <x:c r="J1235" i="25"/>
  <x:c r="K1235" i="25"/>
  <x:c r="L1235" i="25"/>
  <x:c r="M1235" i="25"/>
  <x:c r="N1235" i="25"/>
  <x:c r="P1235" i="25"/>
  <x:c r="Q1235" i="25"/>
  <x:c r="R1235" i="25"/>
  <x:c r="A1236" i="25"/>
  <x:c r="B1236" i="25"/>
  <x:c r="C1236" i="25"/>
  <x:c r="D1236" i="25"/>
  <x:c r="E1236" i="25"/>
  <x:c r="F1236" i="25"/>
  <x:c r="G1236" i="25"/>
  <x:c r="H1236" i="25"/>
  <x:c r="I1236" i="25"/>
  <x:c r="J1236" i="25"/>
  <x:c r="K1236" i="25"/>
  <x:c r="L1236" i="25"/>
  <x:c r="M1236" i="25"/>
  <x:c r="N1236" i="25"/>
  <x:c r="P1236" i="25"/>
  <x:c r="Q1236" i="25"/>
  <x:c r="R1236" i="25"/>
  <x:c r="A1237" i="25"/>
  <x:c r="B1237" i="25"/>
  <x:c r="C1237" i="25"/>
  <x:c r="D1237" i="25"/>
  <x:c r="E1237" i="25"/>
  <x:c r="F1237" i="25"/>
  <x:c r="G1237" i="25"/>
  <x:c r="H1237" i="25"/>
  <x:c r="I1237" i="25"/>
  <x:c r="J1237" i="25"/>
  <x:c r="K1237" i="25"/>
  <x:c r="L1237" i="25"/>
  <x:c r="M1237" i="25"/>
  <x:c r="N1237" i="25"/>
  <x:c r="P1237" i="25"/>
  <x:c r="Q1237" i="25"/>
  <x:c r="R1237" i="25"/>
  <x:c r="A1238" i="25"/>
  <x:c r="B1238" i="25"/>
  <x:c r="C1238" i="25"/>
  <x:c r="D1238" i="25"/>
  <x:c r="E1238" i="25"/>
  <x:c r="F1238" i="25"/>
  <x:c r="G1238" i="25"/>
  <x:c r="H1238" i="25"/>
  <x:c r="I1238" i="25"/>
  <x:c r="J1238" i="25"/>
  <x:c r="K1238" i="25"/>
  <x:c r="L1238" i="25"/>
  <x:c r="M1238" i="25"/>
  <x:c r="N1238" i="25"/>
  <x:c r="P1238" i="25"/>
  <x:c r="Q1238" i="25"/>
  <x:c r="R1238" i="25"/>
  <x:c r="A1239" i="25"/>
  <x:c r="B1239" i="25"/>
  <x:c r="C1239" i="25"/>
  <x:c r="D1239" i="25"/>
  <x:c r="E1239" i="25"/>
  <x:c r="F1239" i="25"/>
  <x:c r="G1239" i="25"/>
  <x:c r="H1239" i="25"/>
  <x:c r="I1239" i="25"/>
  <x:c r="J1239" i="25"/>
  <x:c r="K1239" i="25"/>
  <x:c r="L1239" i="25"/>
  <x:c r="M1239" i="25"/>
  <x:c r="N1239" i="25"/>
  <x:c r="P1239" i="25"/>
  <x:c r="Q1239" i="25"/>
  <x:c r="R1239" i="25"/>
  <x:c r="A1240" i="25"/>
  <x:c r="B1240" i="25"/>
  <x:c r="C1240" i="25"/>
  <x:c r="D1240" i="25"/>
  <x:c r="E1240" i="25"/>
  <x:c r="F1240" i="25"/>
  <x:c r="G1240" i="25"/>
  <x:c r="H1240" i="25"/>
  <x:c r="I1240" i="25"/>
  <x:c r="J1240" i="25"/>
  <x:c r="K1240" i="25"/>
  <x:c r="L1240" i="25"/>
  <x:c r="M1240" i="25"/>
  <x:c r="N1240" i="25"/>
  <x:c r="P1240" i="25"/>
  <x:c r="Q1240" i="25"/>
  <x:c r="R1240" i="25"/>
  <x:c r="A1241" i="25"/>
  <x:c r="B1241" i="25"/>
  <x:c r="C1241" i="25"/>
  <x:c r="D1241" i="25"/>
  <x:c r="E1241" i="25"/>
  <x:c r="F1241" i="25"/>
  <x:c r="G1241" i="25"/>
  <x:c r="H1241" i="25"/>
  <x:c r="I1241" i="25"/>
  <x:c r="J1241" i="25"/>
  <x:c r="K1241" i="25"/>
  <x:c r="L1241" i="25"/>
  <x:c r="M1241" i="25"/>
  <x:c r="N1241" i="25"/>
  <x:c r="P1241" i="25"/>
  <x:c r="Q1241" i="25"/>
  <x:c r="R1241" i="25"/>
  <x:c r="A1242" i="25"/>
  <x:c r="B1242" i="25"/>
  <x:c r="C1242" i="25"/>
  <x:c r="D1242" i="25"/>
  <x:c r="E1242" i="25"/>
  <x:c r="F1242" i="25"/>
  <x:c r="G1242" i="25"/>
  <x:c r="H1242" i="25"/>
  <x:c r="I1242" i="25"/>
  <x:c r="J1242" i="25"/>
  <x:c r="K1242" i="25"/>
  <x:c r="L1242" i="25"/>
  <x:c r="M1242" i="25"/>
  <x:c r="N1242" i="25"/>
  <x:c r="P1242" i="25"/>
  <x:c r="Q1242" i="25"/>
  <x:c r="R1242" i="25"/>
  <x:c r="A1243" i="25"/>
  <x:c r="B1243" i="25"/>
  <x:c r="C1243" i="25"/>
  <x:c r="D1243" i="25"/>
  <x:c r="E1243" i="25"/>
  <x:c r="F1243" i="25"/>
  <x:c r="G1243" i="25"/>
  <x:c r="H1243" i="25"/>
  <x:c r="I1243" i="25"/>
  <x:c r="J1243" i="25"/>
  <x:c r="K1243" i="25"/>
  <x:c r="L1243" i="25"/>
  <x:c r="M1243" i="25"/>
  <x:c r="N1243" i="25"/>
  <x:c r="P1243" i="25"/>
  <x:c r="Q1243" i="25"/>
  <x:c r="R1243" i="25"/>
  <x:c r="A1244" i="25"/>
  <x:c r="B1244" i="25"/>
  <x:c r="C1244" i="25"/>
  <x:c r="D1244" i="25"/>
  <x:c r="E1244" i="25"/>
  <x:c r="F1244" i="25"/>
  <x:c r="G1244" i="25"/>
  <x:c r="H1244" i="25"/>
  <x:c r="I1244" i="25"/>
  <x:c r="J1244" i="25"/>
  <x:c r="K1244" i="25"/>
  <x:c r="L1244" i="25"/>
  <x:c r="M1244" i="25"/>
  <x:c r="N1244" i="25"/>
  <x:c r="P1244" i="25"/>
  <x:c r="Q1244" i="25"/>
  <x:c r="R1244" i="25"/>
  <x:c r="A1245" i="25"/>
  <x:c r="B1245" i="25"/>
  <x:c r="C1245" i="25"/>
  <x:c r="D1245" i="25"/>
  <x:c r="E1245" i="25"/>
  <x:c r="F1245" i="25"/>
  <x:c r="G1245" i="25"/>
  <x:c r="H1245" i="25"/>
  <x:c r="I1245" i="25"/>
  <x:c r="J1245" i="25"/>
  <x:c r="K1245" i="25"/>
  <x:c r="L1245" i="25"/>
  <x:c r="M1245" i="25"/>
  <x:c r="N1245" i="25"/>
  <x:c r="P1245" i="25"/>
  <x:c r="Q1245" i="25"/>
  <x:c r="R1245" i="25"/>
  <x:c r="A1246" i="25"/>
  <x:c r="B1246" i="25"/>
  <x:c r="C1246" i="25"/>
  <x:c r="D1246" i="25"/>
  <x:c r="E1246" i="25"/>
  <x:c r="F1246" i="25"/>
  <x:c r="G1246" i="25"/>
  <x:c r="H1246" i="25"/>
  <x:c r="I1246" i="25"/>
  <x:c r="J1246" i="25"/>
  <x:c r="K1246" i="25"/>
  <x:c r="L1246" i="25"/>
  <x:c r="M1246" i="25"/>
  <x:c r="N1246" i="25"/>
  <x:c r="P1246" i="25"/>
  <x:c r="Q1246" i="25"/>
  <x:c r="R1246" i="25"/>
  <x:c r="A1247" i="25"/>
  <x:c r="B1247" i="25"/>
  <x:c r="C1247" i="25"/>
  <x:c r="D1247" i="25"/>
  <x:c r="E1247" i="25"/>
  <x:c r="F1247" i="25"/>
  <x:c r="G1247" i="25"/>
  <x:c r="H1247" i="25"/>
  <x:c r="I1247" i="25"/>
  <x:c r="J1247" i="25"/>
  <x:c r="K1247" i="25"/>
  <x:c r="L1247" i="25"/>
  <x:c r="M1247" i="25"/>
  <x:c r="N1247" i="25"/>
  <x:c r="P1247" i="25"/>
  <x:c r="Q1247" i="25"/>
  <x:c r="R1247" i="25"/>
  <x:c r="A1248" i="25"/>
  <x:c r="B1248" i="25"/>
  <x:c r="C1248" i="25"/>
  <x:c r="D1248" i="25"/>
  <x:c r="E1248" i="25"/>
  <x:c r="F1248" i="25"/>
  <x:c r="G1248" i="25"/>
  <x:c r="H1248" i="25"/>
  <x:c r="I1248" i="25"/>
  <x:c r="J1248" i="25"/>
  <x:c r="K1248" i="25"/>
  <x:c r="L1248" i="25"/>
  <x:c r="M1248" i="25"/>
  <x:c r="N1248" i="25"/>
  <x:c r="P1248" i="25"/>
  <x:c r="Q1248" i="25"/>
  <x:c r="R1248" i="25"/>
  <x:c r="A1249" i="25"/>
  <x:c r="B1249" i="25"/>
  <x:c r="C1249" i="25"/>
  <x:c r="D1249" i="25"/>
  <x:c r="E1249" i="25"/>
  <x:c r="F1249" i="25"/>
  <x:c r="G1249" i="25"/>
  <x:c r="H1249" i="25"/>
  <x:c r="I1249" i="25"/>
  <x:c r="J1249" i="25"/>
  <x:c r="K1249" i="25"/>
  <x:c r="L1249" i="25"/>
  <x:c r="M1249" i="25"/>
  <x:c r="N1249" i="25"/>
  <x:c r="P1249" i="25"/>
  <x:c r="Q1249" i="25"/>
  <x:c r="R1249" i="25"/>
  <x:c r="A1250" i="25"/>
  <x:c r="B1250" i="25"/>
  <x:c r="C1250" i="25"/>
  <x:c r="D1250" i="25"/>
  <x:c r="E1250" i="25"/>
  <x:c r="F1250" i="25"/>
  <x:c r="G1250" i="25"/>
  <x:c r="H1250" i="25"/>
  <x:c r="I1250" i="25"/>
  <x:c r="J1250" i="25"/>
  <x:c r="K1250" i="25"/>
  <x:c r="L1250" i="25"/>
  <x:c r="M1250" i="25"/>
  <x:c r="N1250" i="25"/>
  <x:c r="P1250" i="25"/>
  <x:c r="Q1250" i="25"/>
  <x:c r="R1250" i="25"/>
  <x:c r="A1251" i="25"/>
  <x:c r="B1251" i="25"/>
  <x:c r="C1251" i="25"/>
  <x:c r="D1251" i="25"/>
  <x:c r="E1251" i="25"/>
  <x:c r="F1251" i="25"/>
  <x:c r="G1251" i="25"/>
  <x:c r="H1251" i="25"/>
  <x:c r="I1251" i="25"/>
  <x:c r="J1251" i="25"/>
  <x:c r="K1251" i="25"/>
  <x:c r="L1251" i="25"/>
  <x:c r="M1251" i="25"/>
  <x:c r="N1251" i="25"/>
  <x:c r="P1251" i="25"/>
  <x:c r="Q1251" i="25"/>
  <x:c r="R1251" i="25"/>
  <x:c r="A1252" i="25"/>
  <x:c r="B1252" i="25"/>
  <x:c r="C1252" i="25"/>
  <x:c r="D1252" i="25"/>
  <x:c r="E1252" i="25"/>
  <x:c r="F1252" i="25"/>
  <x:c r="G1252" i="25"/>
  <x:c r="H1252" i="25"/>
  <x:c r="I1252" i="25"/>
  <x:c r="J1252" i="25"/>
  <x:c r="K1252" i="25"/>
  <x:c r="L1252" i="25"/>
  <x:c r="M1252" i="25"/>
  <x:c r="N1252" i="25"/>
  <x:c r="P1252" i="25"/>
  <x:c r="Q1252" i="25"/>
  <x:c r="R1252" i="25"/>
  <x:c r="A1253" i="25"/>
  <x:c r="B1253" i="25"/>
  <x:c r="C1253" i="25"/>
  <x:c r="D1253" i="25"/>
  <x:c r="E1253" i="25"/>
  <x:c r="F1253" i="25"/>
  <x:c r="G1253" i="25"/>
  <x:c r="H1253" i="25"/>
  <x:c r="I1253" i="25"/>
  <x:c r="J1253" i="25"/>
  <x:c r="K1253" i="25"/>
  <x:c r="L1253" i="25"/>
  <x:c r="M1253" i="25"/>
  <x:c r="N1253" i="25"/>
  <x:c r="P1253" i="25"/>
  <x:c r="Q1253" i="25"/>
  <x:c r="R1253" i="25"/>
  <x:c r="A1254" i="25"/>
  <x:c r="B1254" i="25"/>
  <x:c r="C1254" i="25"/>
  <x:c r="D1254" i="25"/>
  <x:c r="E1254" i="25"/>
  <x:c r="F1254" i="25"/>
  <x:c r="G1254" i="25"/>
  <x:c r="H1254" i="25"/>
  <x:c r="I1254" i="25"/>
  <x:c r="J1254" i="25"/>
  <x:c r="K1254" i="25"/>
  <x:c r="L1254" i="25"/>
  <x:c r="M1254" i="25"/>
  <x:c r="N1254" i="25"/>
  <x:c r="P1254" i="25"/>
  <x:c r="Q1254" i="25"/>
  <x:c r="R1254" i="25"/>
  <x:c r="A1255" i="25"/>
  <x:c r="B1255" i="25"/>
  <x:c r="C1255" i="25"/>
  <x:c r="D1255" i="25"/>
  <x:c r="E1255" i="25"/>
  <x:c r="F1255" i="25"/>
  <x:c r="G1255" i="25"/>
  <x:c r="H1255" i="25"/>
  <x:c r="I1255" i="25"/>
  <x:c r="J1255" i="25"/>
  <x:c r="K1255" i="25"/>
  <x:c r="L1255" i="25"/>
  <x:c r="M1255" i="25"/>
  <x:c r="N1255" i="25"/>
  <x:c r="P1255" i="25"/>
  <x:c r="Q1255" i="25"/>
  <x:c r="R1255" i="25"/>
  <x:c r="A1256" i="25"/>
  <x:c r="B1256" i="25"/>
  <x:c r="C1256" i="25"/>
  <x:c r="D1256" i="25"/>
  <x:c r="E1256" i="25"/>
  <x:c r="F1256" i="25"/>
  <x:c r="G1256" i="25"/>
  <x:c r="H1256" i="25"/>
  <x:c r="I1256" i="25"/>
  <x:c r="J1256" i="25"/>
  <x:c r="K1256" i="25"/>
  <x:c r="L1256" i="25"/>
  <x:c r="M1256" i="25"/>
  <x:c r="N1256" i="25"/>
  <x:c r="P1256" i="25"/>
  <x:c r="Q1256" i="25"/>
  <x:c r="R1256" i="25"/>
  <x:c r="A1257" i="25"/>
  <x:c r="B1257" i="25"/>
  <x:c r="C1257" i="25"/>
  <x:c r="D1257" i="25"/>
  <x:c r="E1257" i="25"/>
  <x:c r="F1257" i="25"/>
  <x:c r="G1257" i="25"/>
  <x:c r="H1257" i="25"/>
  <x:c r="I1257" i="25"/>
  <x:c r="J1257" i="25"/>
  <x:c r="K1257" i="25"/>
  <x:c r="L1257" i="25"/>
  <x:c r="M1257" i="25"/>
  <x:c r="N1257" i="25"/>
  <x:c r="P1257" i="25"/>
  <x:c r="Q1257" i="25"/>
  <x:c r="R1257" i="25"/>
  <x:c r="A1258" i="25"/>
  <x:c r="B1258" i="25"/>
  <x:c r="C1258" i="25"/>
  <x:c r="D1258" i="25"/>
  <x:c r="E1258" i="25"/>
  <x:c r="F1258" i="25"/>
  <x:c r="G1258" i="25"/>
  <x:c r="H1258" i="25"/>
  <x:c r="I1258" i="25"/>
  <x:c r="J1258" i="25"/>
  <x:c r="K1258" i="25"/>
  <x:c r="L1258" i="25"/>
  <x:c r="M1258" i="25"/>
  <x:c r="N1258" i="25"/>
  <x:c r="P1258" i="25"/>
  <x:c r="Q1258" i="25"/>
  <x:c r="R1258" i="25"/>
  <x:c r="A1259" i="25"/>
  <x:c r="B1259" i="25"/>
  <x:c r="C1259" i="25"/>
  <x:c r="D1259" i="25"/>
  <x:c r="E1259" i="25"/>
  <x:c r="F1259" i="25"/>
  <x:c r="G1259" i="25"/>
  <x:c r="H1259" i="25"/>
  <x:c r="I1259" i="25"/>
  <x:c r="J1259" i="25"/>
  <x:c r="K1259" i="25"/>
  <x:c r="L1259" i="25"/>
  <x:c r="M1259" i="25"/>
  <x:c r="N1259" i="25"/>
  <x:c r="P1259" i="25"/>
  <x:c r="Q1259" i="25"/>
  <x:c r="R1259" i="25"/>
  <x:c r="A1260" i="25"/>
  <x:c r="B1260" i="25"/>
  <x:c r="C1260" i="25"/>
  <x:c r="D1260" i="25"/>
  <x:c r="E1260" i="25"/>
  <x:c r="F1260" i="25"/>
  <x:c r="G1260" i="25"/>
  <x:c r="H1260" i="25"/>
  <x:c r="I1260" i="25"/>
  <x:c r="J1260" i="25"/>
  <x:c r="K1260" i="25"/>
  <x:c r="L1260" i="25"/>
  <x:c r="M1260" i="25"/>
  <x:c r="N1260" i="25"/>
  <x:c r="P1260" i="25"/>
  <x:c r="Q1260" i="25"/>
  <x:c r="R1260" i="25"/>
  <x:c r="A1261" i="25"/>
  <x:c r="B1261" i="25"/>
  <x:c r="C1261" i="25"/>
  <x:c r="D1261" i="25"/>
  <x:c r="E1261" i="25"/>
  <x:c r="F1261" i="25"/>
  <x:c r="G1261" i="25"/>
  <x:c r="H1261" i="25"/>
  <x:c r="I1261" i="25"/>
  <x:c r="J1261" i="25"/>
  <x:c r="K1261" i="25"/>
  <x:c r="L1261" i="25"/>
  <x:c r="M1261" i="25"/>
  <x:c r="N1261" i="25"/>
  <x:c r="P1261" i="25"/>
  <x:c r="Q1261" i="25"/>
  <x:c r="R1261" i="25"/>
  <x:c r="A1262" i="25"/>
  <x:c r="B1262" i="25"/>
  <x:c r="C1262" i="25"/>
  <x:c r="D1262" i="25"/>
  <x:c r="E1262" i="25"/>
  <x:c r="F1262" i="25"/>
  <x:c r="G1262" i="25"/>
  <x:c r="H1262" i="25"/>
  <x:c r="I1262" i="25"/>
  <x:c r="J1262" i="25"/>
  <x:c r="K1262" i="25"/>
  <x:c r="L1262" i="25"/>
  <x:c r="M1262" i="25"/>
  <x:c r="N1262" i="25"/>
  <x:c r="P1262" i="25"/>
  <x:c r="Q1262" i="25"/>
  <x:c r="R1262" i="25"/>
  <x:c r="A1263" i="25"/>
  <x:c r="B1263" i="25"/>
  <x:c r="C1263" i="25"/>
  <x:c r="D1263" i="25"/>
  <x:c r="E1263" i="25"/>
  <x:c r="F1263" i="25"/>
  <x:c r="G1263" i="25"/>
  <x:c r="H1263" i="25"/>
  <x:c r="I1263" i="25"/>
  <x:c r="J1263" i="25"/>
  <x:c r="K1263" i="25"/>
  <x:c r="L1263" i="25"/>
  <x:c r="M1263" i="25"/>
  <x:c r="N1263" i="25"/>
  <x:c r="P1263" i="25"/>
  <x:c r="Q1263" i="25"/>
  <x:c r="R1263" i="25"/>
  <x:c r="A1264" i="25"/>
  <x:c r="B1264" i="25"/>
  <x:c r="C1264" i="25"/>
  <x:c r="D1264" i="25"/>
  <x:c r="E1264" i="25"/>
  <x:c r="F1264" i="25"/>
  <x:c r="G1264" i="25"/>
  <x:c r="H1264" i="25"/>
  <x:c r="I1264" i="25"/>
  <x:c r="J1264" i="25"/>
  <x:c r="K1264" i="25"/>
  <x:c r="L1264" i="25"/>
  <x:c r="M1264" i="25"/>
  <x:c r="N1264" i="25"/>
  <x:c r="P1264" i="25"/>
  <x:c r="Q1264" i="25"/>
  <x:c r="R1264" i="25"/>
  <x:c r="A1265" i="25"/>
  <x:c r="B1265" i="25"/>
  <x:c r="C1265" i="25"/>
  <x:c r="D1265" i="25"/>
  <x:c r="E1265" i="25"/>
  <x:c r="F1265" i="25"/>
  <x:c r="G1265" i="25"/>
  <x:c r="H1265" i="25"/>
  <x:c r="I1265" i="25"/>
  <x:c r="J1265" i="25"/>
  <x:c r="K1265" i="25"/>
  <x:c r="L1265" i="25"/>
  <x:c r="M1265" i="25"/>
  <x:c r="N1265" i="25"/>
  <x:c r="P1265" i="25"/>
  <x:c r="Q1265" i="25"/>
  <x:c r="R1265" i="25"/>
  <x:c r="A1266" i="25"/>
  <x:c r="B1266" i="25"/>
  <x:c r="C1266" i="25"/>
  <x:c r="D1266" i="25"/>
  <x:c r="E1266" i="25"/>
  <x:c r="F1266" i="25"/>
  <x:c r="G1266" i="25"/>
  <x:c r="H1266" i="25"/>
  <x:c r="I1266" i="25"/>
  <x:c r="J1266" i="25"/>
  <x:c r="K1266" i="25"/>
  <x:c r="L1266" i="25"/>
  <x:c r="M1266" i="25"/>
  <x:c r="N1266" i="25"/>
  <x:c r="P1266" i="25"/>
  <x:c r="Q1266" i="25"/>
  <x:c r="R1266" i="25"/>
  <x:c r="A1267" i="25"/>
  <x:c r="B1267" i="25"/>
  <x:c r="C1267" i="25"/>
  <x:c r="D1267" i="25"/>
  <x:c r="E1267" i="25"/>
  <x:c r="F1267" i="25"/>
  <x:c r="G1267" i="25"/>
  <x:c r="H1267" i="25"/>
  <x:c r="I1267" i="25"/>
  <x:c r="J1267" i="25"/>
  <x:c r="K1267" i="25"/>
  <x:c r="L1267" i="25"/>
  <x:c r="M1267" i="25"/>
  <x:c r="N1267" i="25"/>
  <x:c r="P1267" i="25"/>
  <x:c r="Q1267" i="25"/>
  <x:c r="R1267" i="25"/>
  <x:c r="A1268" i="25"/>
  <x:c r="B1268" i="25"/>
  <x:c r="C1268" i="25"/>
  <x:c r="D1268" i="25"/>
  <x:c r="E1268" i="25"/>
  <x:c r="F1268" i="25"/>
  <x:c r="G1268" i="25"/>
  <x:c r="H1268" i="25"/>
  <x:c r="I1268" i="25"/>
  <x:c r="J1268" i="25"/>
  <x:c r="K1268" i="25"/>
  <x:c r="L1268" i="25"/>
  <x:c r="M1268" i="25"/>
  <x:c r="N1268" i="25"/>
  <x:c r="P1268" i="25"/>
  <x:c r="Q1268" i="25"/>
  <x:c r="R1268" i="25"/>
  <x:c r="A1269" i="25"/>
  <x:c r="B1269" i="25"/>
  <x:c r="C1269" i="25"/>
  <x:c r="D1269" i="25"/>
  <x:c r="E1269" i="25"/>
  <x:c r="F1269" i="25"/>
  <x:c r="G1269" i="25"/>
  <x:c r="H1269" i="25"/>
  <x:c r="I1269" i="25"/>
  <x:c r="J1269" i="25"/>
  <x:c r="K1269" i="25"/>
  <x:c r="L1269" i="25"/>
  <x:c r="M1269" i="25"/>
  <x:c r="N1269" i="25"/>
  <x:c r="P1269" i="25"/>
  <x:c r="Q1269" i="25"/>
  <x:c r="R1269" i="25"/>
  <x:c r="A1270" i="25"/>
  <x:c r="B1270" i="25"/>
  <x:c r="C1270" i="25"/>
  <x:c r="D1270" i="25"/>
  <x:c r="E1270" i="25"/>
  <x:c r="F1270" i="25"/>
  <x:c r="G1270" i="25"/>
  <x:c r="H1270" i="25"/>
  <x:c r="I1270" i="25"/>
  <x:c r="J1270" i="25"/>
  <x:c r="K1270" i="25"/>
  <x:c r="L1270" i="25"/>
  <x:c r="M1270" i="25"/>
  <x:c r="N1270" i="25"/>
  <x:c r="P1270" i="25"/>
  <x:c r="Q1270" i="25"/>
  <x:c r="R1270" i="25"/>
  <x:c r="A1271" i="25"/>
  <x:c r="B1271" i="25"/>
  <x:c r="C1271" i="25"/>
  <x:c r="D1271" i="25"/>
  <x:c r="E1271" i="25"/>
  <x:c r="F1271" i="25"/>
  <x:c r="G1271" i="25"/>
  <x:c r="H1271" i="25"/>
  <x:c r="I1271" i="25"/>
  <x:c r="J1271" i="25"/>
  <x:c r="K1271" i="25"/>
  <x:c r="L1271" i="25"/>
  <x:c r="M1271" i="25"/>
  <x:c r="N1271" i="25"/>
  <x:c r="P1271" i="25"/>
  <x:c r="Q1271" i="25"/>
  <x:c r="R1271" i="25"/>
  <x:c r="A1272" i="25"/>
  <x:c r="B1272" i="25"/>
  <x:c r="C1272" i="25"/>
  <x:c r="D1272" i="25"/>
  <x:c r="E1272" i="25"/>
  <x:c r="F1272" i="25"/>
  <x:c r="G1272" i="25"/>
  <x:c r="H1272" i="25"/>
  <x:c r="I1272" i="25"/>
  <x:c r="J1272" i="25"/>
  <x:c r="K1272" i="25"/>
  <x:c r="L1272" i="25"/>
  <x:c r="M1272" i="25"/>
  <x:c r="N1272" i="25"/>
  <x:c r="P1272" i="25"/>
  <x:c r="Q1272" i="25"/>
  <x:c r="R1272" i="25"/>
  <x:c r="A1273" i="25"/>
  <x:c r="B1273" i="25"/>
  <x:c r="C1273" i="25"/>
  <x:c r="D1273" i="25"/>
  <x:c r="E1273" i="25"/>
  <x:c r="F1273" i="25"/>
  <x:c r="G1273" i="25"/>
  <x:c r="H1273" i="25"/>
  <x:c r="I1273" i="25"/>
  <x:c r="J1273" i="25"/>
  <x:c r="K1273" i="25"/>
  <x:c r="L1273" i="25"/>
  <x:c r="M1273" i="25"/>
  <x:c r="N1273" i="25"/>
  <x:c r="P1273" i="25"/>
  <x:c r="Q1273" i="25"/>
  <x:c r="R1273" i="25"/>
  <x:c r="A1274" i="25"/>
  <x:c r="B1274" i="25"/>
  <x:c r="C1274" i="25"/>
  <x:c r="D1274" i="25"/>
  <x:c r="E1274" i="25"/>
  <x:c r="F1274" i="25"/>
  <x:c r="G1274" i="25"/>
  <x:c r="H1274" i="25"/>
  <x:c r="I1274" i="25"/>
  <x:c r="J1274" i="25"/>
  <x:c r="K1274" i="25"/>
  <x:c r="L1274" i="25"/>
  <x:c r="M1274" i="25"/>
  <x:c r="N1274" i="25"/>
  <x:c r="P1274" i="25"/>
  <x:c r="Q1274" i="25"/>
  <x:c r="R1274" i="25"/>
  <x:c r="A1275" i="25"/>
  <x:c r="B1275" i="25"/>
  <x:c r="C1275" i="25"/>
  <x:c r="D1275" i="25"/>
  <x:c r="E1275" i="25"/>
  <x:c r="F1275" i="25"/>
  <x:c r="G1275" i="25"/>
  <x:c r="H1275" i="25"/>
  <x:c r="I1275" i="25"/>
  <x:c r="J1275" i="25"/>
  <x:c r="K1275" i="25"/>
  <x:c r="L1275" i="25"/>
  <x:c r="M1275" i="25"/>
  <x:c r="N1275" i="25"/>
  <x:c r="P1275" i="25"/>
  <x:c r="Q1275" i="25"/>
  <x:c r="R1275" i="25"/>
  <x:c r="A1276" i="25"/>
  <x:c r="B1276" i="25"/>
  <x:c r="C1276" i="25"/>
  <x:c r="D1276" i="25"/>
  <x:c r="E1276" i="25"/>
  <x:c r="F1276" i="25"/>
  <x:c r="G1276" i="25"/>
  <x:c r="H1276" i="25"/>
  <x:c r="I1276" i="25"/>
  <x:c r="J1276" i="25"/>
  <x:c r="K1276" i="25"/>
  <x:c r="L1276" i="25"/>
  <x:c r="M1276" i="25"/>
  <x:c r="N1276" i="25"/>
  <x:c r="P1276" i="25"/>
  <x:c r="Q1276" i="25"/>
  <x:c r="R1276" i="25"/>
  <x:c r="A1277" i="25"/>
  <x:c r="B1277" i="25"/>
  <x:c r="C1277" i="25"/>
  <x:c r="D1277" i="25"/>
  <x:c r="E1277" i="25"/>
  <x:c r="F1277" i="25"/>
  <x:c r="G1277" i="25"/>
  <x:c r="H1277" i="25"/>
  <x:c r="I1277" i="25"/>
  <x:c r="J1277" i="25"/>
  <x:c r="K1277" i="25"/>
  <x:c r="L1277" i="25"/>
  <x:c r="M1277" i="25"/>
  <x:c r="N1277" i="25"/>
  <x:c r="P1277" i="25"/>
  <x:c r="Q1277" i="25"/>
  <x:c r="R1277" i="25"/>
  <x:c r="A1278" i="25"/>
  <x:c r="B1278" i="25"/>
  <x:c r="C1278" i="25"/>
  <x:c r="D1278" i="25"/>
  <x:c r="E1278" i="25"/>
  <x:c r="F1278" i="25"/>
  <x:c r="G1278" i="25"/>
  <x:c r="H1278" i="25"/>
  <x:c r="I1278" i="25"/>
  <x:c r="J1278" i="25"/>
  <x:c r="K1278" i="25"/>
  <x:c r="L1278" i="25"/>
  <x:c r="M1278" i="25"/>
  <x:c r="N1278" i="25"/>
  <x:c r="P1278" i="25"/>
  <x:c r="Q1278" i="25"/>
  <x:c r="R1278" i="25"/>
  <x:c r="A1279" i="25"/>
  <x:c r="B1279" i="25"/>
  <x:c r="C1279" i="25"/>
  <x:c r="D1279" i="25"/>
  <x:c r="E1279" i="25"/>
  <x:c r="F1279" i="25"/>
  <x:c r="G1279" i="25"/>
  <x:c r="H1279" i="25"/>
  <x:c r="I1279" i="25"/>
  <x:c r="J1279" i="25"/>
  <x:c r="K1279" i="25"/>
  <x:c r="L1279" i="25"/>
  <x:c r="M1279" i="25"/>
  <x:c r="N1279" i="25"/>
  <x:c r="P1279" i="25"/>
  <x:c r="Q1279" i="25"/>
  <x:c r="R1279" i="25"/>
  <x:c r="A1280" i="25"/>
  <x:c r="B1280" i="25"/>
  <x:c r="C1280" i="25"/>
  <x:c r="D1280" i="25"/>
  <x:c r="E1280" i="25"/>
  <x:c r="F1280" i="25"/>
  <x:c r="G1280" i="25"/>
  <x:c r="H1280" i="25"/>
  <x:c r="I1280" i="25"/>
  <x:c r="J1280" i="25"/>
  <x:c r="K1280" i="25"/>
  <x:c r="L1280" i="25"/>
  <x:c r="M1280" i="25"/>
  <x:c r="N1280" i="25"/>
  <x:c r="P1280" i="25"/>
  <x:c r="Q1280" i="25"/>
  <x:c r="R1280" i="25"/>
  <x:c r="A1281" i="25"/>
  <x:c r="B1281" i="25"/>
  <x:c r="C1281" i="25"/>
  <x:c r="D1281" i="25"/>
  <x:c r="E1281" i="25"/>
  <x:c r="F1281" i="25"/>
  <x:c r="G1281" i="25"/>
  <x:c r="H1281" i="25"/>
  <x:c r="I1281" i="25"/>
  <x:c r="J1281" i="25"/>
  <x:c r="K1281" i="25"/>
  <x:c r="L1281" i="25"/>
  <x:c r="M1281" i="25"/>
  <x:c r="N1281" i="25"/>
  <x:c r="P1281" i="25"/>
  <x:c r="Q1281" i="25"/>
  <x:c r="R1281" i="25"/>
  <x:c r="A1282" i="25"/>
  <x:c r="B1282" i="25"/>
  <x:c r="C1282" i="25"/>
  <x:c r="D1282" i="25"/>
  <x:c r="E1282" i="25"/>
  <x:c r="F1282" i="25"/>
  <x:c r="G1282" i="25"/>
  <x:c r="H1282" i="25"/>
  <x:c r="I1282" i="25"/>
  <x:c r="J1282" i="25"/>
  <x:c r="K1282" i="25"/>
  <x:c r="L1282" i="25"/>
  <x:c r="M1282" i="25"/>
  <x:c r="N1282" i="25"/>
  <x:c r="P1282" i="25"/>
  <x:c r="Q1282" i="25"/>
  <x:c r="R1282" i="25"/>
  <x:c r="A1283" i="25"/>
  <x:c r="B1283" i="25"/>
  <x:c r="C1283" i="25"/>
  <x:c r="D1283" i="25"/>
  <x:c r="E1283" i="25"/>
  <x:c r="F1283" i="25"/>
  <x:c r="G1283" i="25"/>
  <x:c r="H1283" i="25"/>
  <x:c r="I1283" i="25"/>
  <x:c r="J1283" i="25"/>
  <x:c r="K1283" i="25"/>
  <x:c r="L1283" i="25"/>
  <x:c r="M1283" i="25"/>
  <x:c r="N1283" i="25"/>
  <x:c r="P1283" i="25"/>
  <x:c r="Q1283" i="25"/>
  <x:c r="R1283" i="25"/>
  <x:c r="A1284" i="25"/>
  <x:c r="B1284" i="25"/>
  <x:c r="C1284" i="25"/>
  <x:c r="D1284" i="25"/>
  <x:c r="E1284" i="25"/>
  <x:c r="F1284" i="25"/>
  <x:c r="G1284" i="25"/>
  <x:c r="H1284" i="25"/>
  <x:c r="I1284" i="25"/>
  <x:c r="J1284" i="25"/>
  <x:c r="K1284" i="25"/>
  <x:c r="L1284" i="25"/>
  <x:c r="M1284" i="25"/>
  <x:c r="N1284" i="25"/>
  <x:c r="P1284" i="25"/>
  <x:c r="Q1284" i="25"/>
  <x:c r="R1284" i="25"/>
  <x:c r="A1285" i="25"/>
  <x:c r="B1285" i="25"/>
  <x:c r="C1285" i="25"/>
  <x:c r="D1285" i="25"/>
  <x:c r="E1285" i="25"/>
  <x:c r="F1285" i="25"/>
  <x:c r="G1285" i="25"/>
  <x:c r="H1285" i="25"/>
  <x:c r="I1285" i="25"/>
  <x:c r="J1285" i="25"/>
  <x:c r="K1285" i="25"/>
  <x:c r="L1285" i="25"/>
  <x:c r="M1285" i="25"/>
  <x:c r="N1285" i="25"/>
  <x:c r="P1285" i="25"/>
  <x:c r="Q1285" i="25"/>
  <x:c r="R1285" i="25"/>
  <x:c r="A1286" i="25"/>
  <x:c r="B1286" i="25"/>
  <x:c r="C1286" i="25"/>
  <x:c r="D1286" i="25"/>
  <x:c r="E1286" i="25"/>
  <x:c r="F1286" i="25"/>
  <x:c r="G1286" i="25"/>
  <x:c r="H1286" i="25"/>
  <x:c r="I1286" i="25"/>
  <x:c r="J1286" i="25"/>
  <x:c r="K1286" i="25"/>
  <x:c r="L1286" i="25"/>
  <x:c r="M1286" i="25"/>
  <x:c r="N1286" i="25"/>
  <x:c r="P1286" i="25"/>
  <x:c r="Q1286" i="25"/>
  <x:c r="R1286" i="25"/>
  <x:c r="A1287" i="25"/>
  <x:c r="B1287" i="25"/>
  <x:c r="C1287" i="25"/>
  <x:c r="D1287" i="25"/>
  <x:c r="E1287" i="25"/>
  <x:c r="F1287" i="25"/>
  <x:c r="G1287" i="25"/>
  <x:c r="H1287" i="25"/>
  <x:c r="I1287" i="25"/>
  <x:c r="J1287" i="25"/>
  <x:c r="K1287" i="25"/>
  <x:c r="L1287" i="25"/>
  <x:c r="M1287" i="25"/>
  <x:c r="N1287" i="25"/>
  <x:c r="P1287" i="25"/>
  <x:c r="Q1287" i="25"/>
  <x:c r="R1287" i="25"/>
  <x:c r="A1288" i="25"/>
  <x:c r="B1288" i="25"/>
  <x:c r="C1288" i="25"/>
  <x:c r="D1288" i="25"/>
  <x:c r="E1288" i="25"/>
  <x:c r="F1288" i="25"/>
  <x:c r="G1288" i="25"/>
  <x:c r="H1288" i="25"/>
  <x:c r="I1288" i="25"/>
  <x:c r="J1288" i="25"/>
  <x:c r="K1288" i="25"/>
  <x:c r="L1288" i="25"/>
  <x:c r="M1288" i="25"/>
  <x:c r="N1288" i="25"/>
  <x:c r="P1288" i="25"/>
  <x:c r="Q1288" i="25"/>
  <x:c r="R1288" i="25"/>
  <x:c r="A1289" i="25"/>
  <x:c r="B1289" i="25"/>
  <x:c r="C1289" i="25"/>
  <x:c r="D1289" i="25"/>
  <x:c r="E1289" i="25"/>
  <x:c r="F1289" i="25"/>
  <x:c r="G1289" i="25"/>
  <x:c r="H1289" i="25"/>
  <x:c r="I1289" i="25"/>
  <x:c r="J1289" i="25"/>
  <x:c r="K1289" i="25"/>
  <x:c r="L1289" i="25"/>
  <x:c r="M1289" i="25"/>
  <x:c r="N1289" i="25"/>
  <x:c r="P1289" i="25"/>
  <x:c r="Q1289" i="25"/>
  <x:c r="R1289" i="25"/>
  <x:c r="A1290" i="25"/>
  <x:c r="B1290" i="25"/>
  <x:c r="C1290" i="25"/>
  <x:c r="D1290" i="25"/>
  <x:c r="E1290" i="25"/>
  <x:c r="F1290" i="25"/>
  <x:c r="G1290" i="25"/>
  <x:c r="H1290" i="25"/>
  <x:c r="I1290" i="25"/>
  <x:c r="J1290" i="25"/>
  <x:c r="K1290" i="25"/>
  <x:c r="L1290" i="25"/>
  <x:c r="M1290" i="25"/>
  <x:c r="N1290" i="25"/>
  <x:c r="P1290" i="25"/>
  <x:c r="Q1290" i="25"/>
  <x:c r="R1290" i="25"/>
  <x:c r="A1291" i="25"/>
  <x:c r="B1291" i="25"/>
  <x:c r="C1291" i="25"/>
  <x:c r="D1291" i="25"/>
  <x:c r="E1291" i="25"/>
  <x:c r="F1291" i="25"/>
  <x:c r="G1291" i="25"/>
  <x:c r="H1291" i="25"/>
  <x:c r="I1291" i="25"/>
  <x:c r="J1291" i="25"/>
  <x:c r="K1291" i="25"/>
  <x:c r="L1291" i="25"/>
  <x:c r="M1291" i="25"/>
  <x:c r="N1291" i="25"/>
  <x:c r="P1291" i="25"/>
  <x:c r="Q1291" i="25"/>
  <x:c r="R1291" i="25"/>
  <x:c r="A1292" i="25"/>
  <x:c r="B1292" i="25"/>
  <x:c r="C1292" i="25"/>
  <x:c r="D1292" i="25"/>
  <x:c r="E1292" i="25"/>
  <x:c r="F1292" i="25"/>
  <x:c r="G1292" i="25"/>
  <x:c r="H1292" i="25"/>
  <x:c r="I1292" i="25"/>
  <x:c r="J1292" i="25"/>
  <x:c r="K1292" i="25"/>
  <x:c r="L1292" i="25"/>
  <x:c r="M1292" i="25"/>
  <x:c r="N1292" i="25"/>
  <x:c r="P1292" i="25"/>
  <x:c r="Q1292" i="25"/>
  <x:c r="R1292" i="25"/>
  <x:c r="A1293" i="25"/>
  <x:c r="B1293" i="25"/>
  <x:c r="C1293" i="25"/>
  <x:c r="D1293" i="25"/>
  <x:c r="E1293" i="25"/>
  <x:c r="F1293" i="25"/>
  <x:c r="G1293" i="25"/>
  <x:c r="H1293" i="25"/>
  <x:c r="I1293" i="25"/>
  <x:c r="J1293" i="25"/>
  <x:c r="K1293" i="25"/>
  <x:c r="L1293" i="25"/>
  <x:c r="M1293" i="25"/>
  <x:c r="N1293" i="25"/>
  <x:c r="P1293" i="25"/>
  <x:c r="Q1293" i="25"/>
  <x:c r="R1293" i="25"/>
  <x:c r="A1294" i="25"/>
  <x:c r="B1294" i="25"/>
  <x:c r="C1294" i="25"/>
  <x:c r="D1294" i="25"/>
  <x:c r="E1294" i="25"/>
  <x:c r="F1294" i="25"/>
  <x:c r="G1294" i="25"/>
  <x:c r="H1294" i="25"/>
  <x:c r="I1294" i="25"/>
  <x:c r="J1294" i="25"/>
  <x:c r="K1294" i="25"/>
  <x:c r="L1294" i="25"/>
  <x:c r="M1294" i="25"/>
  <x:c r="N1294" i="25"/>
  <x:c r="P1294" i="25"/>
  <x:c r="Q1294" i="25"/>
  <x:c r="R1294" i="25"/>
  <x:c r="A1295" i="25"/>
  <x:c r="B1295" i="25"/>
  <x:c r="C1295" i="25"/>
  <x:c r="D1295" i="25"/>
  <x:c r="E1295" i="25"/>
  <x:c r="F1295" i="25"/>
  <x:c r="G1295" i="25"/>
  <x:c r="H1295" i="25"/>
  <x:c r="I1295" i="25"/>
  <x:c r="J1295" i="25"/>
  <x:c r="K1295" i="25"/>
  <x:c r="L1295" i="25"/>
  <x:c r="M1295" i="25"/>
  <x:c r="N1295" i="25"/>
  <x:c r="P1295" i="25"/>
  <x:c r="Q1295" i="25"/>
  <x:c r="R1295" i="25"/>
  <x:c r="A1296" i="25"/>
  <x:c r="B1296" i="25"/>
  <x:c r="C1296" i="25"/>
  <x:c r="D1296" i="25"/>
  <x:c r="E1296" i="25"/>
  <x:c r="F1296" i="25"/>
  <x:c r="G1296" i="25"/>
  <x:c r="H1296" i="25"/>
  <x:c r="I1296" i="25"/>
  <x:c r="J1296" i="25"/>
  <x:c r="K1296" i="25"/>
  <x:c r="L1296" i="25"/>
  <x:c r="M1296" i="25"/>
  <x:c r="N1296" i="25"/>
  <x:c r="P1296" i="25"/>
  <x:c r="Q1296" i="25"/>
  <x:c r="R1296" i="25"/>
  <x:c r="A1297" i="25"/>
  <x:c r="B1297" i="25"/>
  <x:c r="C1297" i="25"/>
  <x:c r="D1297" i="25"/>
  <x:c r="E1297" i="25"/>
  <x:c r="F1297" i="25"/>
  <x:c r="G1297" i="25"/>
  <x:c r="H1297" i="25"/>
  <x:c r="I1297" i="25"/>
  <x:c r="J1297" i="25"/>
  <x:c r="K1297" i="25"/>
  <x:c r="L1297" i="25"/>
  <x:c r="M1297" i="25"/>
  <x:c r="N1297" i="25"/>
  <x:c r="P1297" i="25"/>
  <x:c r="Q1297" i="25"/>
  <x:c r="R1297" i="25"/>
  <x:c r="A1298" i="25"/>
  <x:c r="B1298" i="25"/>
  <x:c r="C1298" i="25"/>
  <x:c r="D1298" i="25"/>
  <x:c r="E1298" i="25"/>
  <x:c r="F1298" i="25"/>
  <x:c r="G1298" i="25"/>
  <x:c r="H1298" i="25"/>
  <x:c r="I1298" i="25"/>
  <x:c r="J1298" i="25"/>
  <x:c r="K1298" i="25"/>
  <x:c r="L1298" i="25"/>
  <x:c r="M1298" i="25"/>
  <x:c r="N1298" i="25"/>
  <x:c r="P1298" i="25"/>
  <x:c r="Q1298" i="25"/>
  <x:c r="R1298" i="25"/>
  <x:c r="A1299" i="25"/>
  <x:c r="B1299" i="25"/>
  <x:c r="C1299" i="25"/>
  <x:c r="D1299" i="25"/>
  <x:c r="E1299" i="25"/>
  <x:c r="F1299" i="25"/>
  <x:c r="G1299" i="25"/>
  <x:c r="H1299" i="25"/>
  <x:c r="I1299" i="25"/>
  <x:c r="J1299" i="25"/>
  <x:c r="K1299" i="25"/>
  <x:c r="L1299" i="25"/>
  <x:c r="M1299" i="25"/>
  <x:c r="N1299" i="25"/>
  <x:c r="P1299" i="25"/>
  <x:c r="Q1299" i="25"/>
  <x:c r="R1299" i="25"/>
  <x:c r="A1300" i="25"/>
  <x:c r="B1300" i="25"/>
  <x:c r="C1300" i="25"/>
  <x:c r="D1300" i="25"/>
  <x:c r="E1300" i="25"/>
  <x:c r="F1300" i="25"/>
  <x:c r="G1300" i="25"/>
  <x:c r="H1300" i="25"/>
  <x:c r="I1300" i="25"/>
  <x:c r="J1300" i="25"/>
  <x:c r="K1300" i="25"/>
  <x:c r="L1300" i="25"/>
  <x:c r="M1300" i="25"/>
  <x:c r="N1300" i="25"/>
  <x:c r="P1300" i="25"/>
  <x:c r="Q1300" i="25"/>
  <x:c r="R1300" i="25"/>
  <x:c r="A1301" i="25"/>
  <x:c r="B1301" i="25"/>
  <x:c r="C1301" i="25"/>
  <x:c r="D1301" i="25"/>
  <x:c r="E1301" i="25"/>
  <x:c r="F1301" i="25"/>
  <x:c r="G1301" i="25"/>
  <x:c r="H1301" i="25"/>
  <x:c r="I1301" i="25"/>
  <x:c r="J1301" i="25"/>
  <x:c r="K1301" i="25"/>
  <x:c r="L1301" i="25"/>
  <x:c r="M1301" i="25"/>
  <x:c r="N1301" i="25"/>
  <x:c r="P1301" i="25"/>
  <x:c r="Q1301" i="25"/>
  <x:c r="R1301" i="25"/>
  <x:c r="A1302" i="25"/>
  <x:c r="B1302" i="25"/>
  <x:c r="C1302" i="25"/>
  <x:c r="D1302" i="25"/>
  <x:c r="E1302" i="25"/>
  <x:c r="F1302" i="25"/>
  <x:c r="G1302" i="25"/>
  <x:c r="H1302" i="25"/>
  <x:c r="I1302" i="25"/>
  <x:c r="J1302" i="25"/>
  <x:c r="K1302" i="25"/>
  <x:c r="L1302" i="25"/>
  <x:c r="M1302" i="25"/>
  <x:c r="N1302" i="25"/>
  <x:c r="P1302" i="25"/>
  <x:c r="Q1302" i="25"/>
  <x:c r="R1302" i="25"/>
  <x:c r="A1303" i="25"/>
  <x:c r="B1303" i="25"/>
  <x:c r="C1303" i="25"/>
  <x:c r="D1303" i="25"/>
  <x:c r="E1303" i="25"/>
  <x:c r="F1303" i="25"/>
  <x:c r="G1303" i="25"/>
  <x:c r="H1303" i="25"/>
  <x:c r="I1303" i="25"/>
  <x:c r="J1303" i="25"/>
  <x:c r="K1303" i="25"/>
  <x:c r="L1303" i="25"/>
  <x:c r="M1303" i="25"/>
  <x:c r="N1303" i="25"/>
  <x:c r="P1303" i="25"/>
  <x:c r="Q1303" i="25"/>
  <x:c r="R1303" i="25"/>
  <x:c r="A1304" i="25"/>
  <x:c r="B1304" i="25"/>
  <x:c r="C1304" i="25"/>
  <x:c r="D1304" i="25"/>
  <x:c r="E1304" i="25"/>
  <x:c r="F1304" i="25"/>
  <x:c r="G1304" i="25"/>
  <x:c r="H1304" i="25"/>
  <x:c r="I1304" i="25"/>
  <x:c r="J1304" i="25"/>
  <x:c r="K1304" i="25"/>
  <x:c r="L1304" i="25"/>
  <x:c r="M1304" i="25"/>
  <x:c r="N1304" i="25"/>
  <x:c r="P1304" i="25"/>
  <x:c r="Q1304" i="25"/>
  <x:c r="R1304" i="25"/>
  <x:c r="A1305" i="25"/>
  <x:c r="B1305" i="25"/>
  <x:c r="C1305" i="25"/>
  <x:c r="D1305" i="25"/>
  <x:c r="E1305" i="25"/>
  <x:c r="F1305" i="25"/>
  <x:c r="G1305" i="25"/>
  <x:c r="H1305" i="25"/>
  <x:c r="I1305" i="25"/>
  <x:c r="J1305" i="25"/>
  <x:c r="K1305" i="25"/>
  <x:c r="L1305" i="25"/>
  <x:c r="M1305" i="25"/>
  <x:c r="N1305" i="25"/>
  <x:c r="P1305" i="25"/>
  <x:c r="Q1305" i="25"/>
  <x:c r="R1305" i="25"/>
  <x:c r="A1306" i="25"/>
  <x:c r="B1306" i="25"/>
  <x:c r="C1306" i="25"/>
  <x:c r="D1306" i="25"/>
  <x:c r="E1306" i="25"/>
  <x:c r="F1306" i="25"/>
  <x:c r="G1306" i="25"/>
  <x:c r="H1306" i="25"/>
  <x:c r="I1306" i="25"/>
  <x:c r="J1306" i="25"/>
  <x:c r="K1306" i="25"/>
  <x:c r="L1306" i="25"/>
  <x:c r="M1306" i="25"/>
  <x:c r="N1306" i="25"/>
  <x:c r="P1306" i="25"/>
  <x:c r="Q1306" i="25"/>
  <x:c r="R1306" i="25"/>
  <x:c r="A1307" i="25"/>
  <x:c r="B1307" i="25"/>
  <x:c r="C1307" i="25"/>
  <x:c r="D1307" i="25"/>
  <x:c r="E1307" i="25"/>
  <x:c r="F1307" i="25"/>
  <x:c r="G1307" i="25"/>
  <x:c r="H1307" i="25"/>
  <x:c r="I1307" i="25"/>
  <x:c r="J1307" i="25"/>
  <x:c r="K1307" i="25"/>
  <x:c r="L1307" i="25"/>
  <x:c r="M1307" i="25"/>
  <x:c r="N1307" i="25"/>
  <x:c r="P1307" i="25"/>
  <x:c r="Q1307" i="25"/>
  <x:c r="R1307" i="25"/>
  <x:c r="A1308" i="25"/>
  <x:c r="B1308" i="25"/>
  <x:c r="C1308" i="25"/>
  <x:c r="D1308" i="25"/>
  <x:c r="E1308" i="25"/>
  <x:c r="F1308" i="25"/>
  <x:c r="G1308" i="25"/>
  <x:c r="H1308" i="25"/>
  <x:c r="I1308" i="25"/>
  <x:c r="J1308" i="25"/>
  <x:c r="K1308" i="25"/>
  <x:c r="L1308" i="25"/>
  <x:c r="M1308" i="25"/>
  <x:c r="N1308" i="25"/>
  <x:c r="P1308" i="25"/>
  <x:c r="Q1308" i="25"/>
  <x:c r="R1308" i="25"/>
  <x:c r="A1309" i="25"/>
  <x:c r="B1309" i="25"/>
  <x:c r="C1309" i="25"/>
  <x:c r="D1309" i="25"/>
  <x:c r="E1309" i="25"/>
  <x:c r="F1309" i="25"/>
  <x:c r="G1309" i="25"/>
  <x:c r="H1309" i="25"/>
  <x:c r="I1309" i="25"/>
  <x:c r="J1309" i="25"/>
  <x:c r="K1309" i="25"/>
  <x:c r="L1309" i="25"/>
  <x:c r="M1309" i="25"/>
  <x:c r="N1309" i="25"/>
  <x:c r="P1309" i="25"/>
  <x:c r="Q1309" i="25"/>
  <x:c r="R1309" i="25"/>
  <x:c r="A1310" i="25"/>
  <x:c r="B1310" i="25"/>
  <x:c r="C1310" i="25"/>
  <x:c r="D1310" i="25"/>
  <x:c r="E1310" i="25"/>
  <x:c r="F1310" i="25"/>
  <x:c r="G1310" i="25"/>
  <x:c r="H1310" i="25"/>
  <x:c r="I1310" i="25"/>
  <x:c r="J1310" i="25"/>
  <x:c r="K1310" i="25"/>
  <x:c r="L1310" i="25"/>
  <x:c r="M1310" i="25"/>
  <x:c r="N1310" i="25"/>
  <x:c r="P1310" i="25"/>
  <x:c r="Q1310" i="25"/>
  <x:c r="R1310" i="25"/>
  <x:c r="A1311" i="25"/>
  <x:c r="B1311" i="25"/>
  <x:c r="C1311" i="25"/>
  <x:c r="D1311" i="25"/>
  <x:c r="E1311" i="25"/>
  <x:c r="F1311" i="25"/>
  <x:c r="G1311" i="25"/>
  <x:c r="H1311" i="25"/>
  <x:c r="I1311" i="25"/>
  <x:c r="J1311" i="25"/>
  <x:c r="K1311" i="25"/>
  <x:c r="L1311" i="25"/>
  <x:c r="M1311" i="25"/>
  <x:c r="N1311" i="25"/>
  <x:c r="P1311" i="25"/>
  <x:c r="Q1311" i="25"/>
  <x:c r="R1311" i="25"/>
  <x:c r="A1312" i="25"/>
  <x:c r="B1312" i="25"/>
  <x:c r="C1312" i="25"/>
  <x:c r="D1312" i="25"/>
  <x:c r="E1312" i="25"/>
  <x:c r="F1312" i="25"/>
  <x:c r="G1312" i="25"/>
  <x:c r="H1312" i="25"/>
  <x:c r="I1312" i="25"/>
  <x:c r="J1312" i="25"/>
  <x:c r="K1312" i="25"/>
  <x:c r="L1312" i="25"/>
  <x:c r="M1312" i="25"/>
  <x:c r="N1312" i="25"/>
  <x:c r="P1312" i="25"/>
  <x:c r="Q1312" i="25"/>
  <x:c r="R1312" i="25"/>
  <x:c r="A1313" i="25"/>
  <x:c r="B1313" i="25"/>
  <x:c r="C1313" i="25"/>
  <x:c r="D1313" i="25"/>
  <x:c r="E1313" i="25"/>
  <x:c r="F1313" i="25"/>
  <x:c r="G1313" i="25"/>
  <x:c r="H1313" i="25"/>
  <x:c r="I1313" i="25"/>
  <x:c r="J1313" i="25"/>
  <x:c r="K1313" i="25"/>
  <x:c r="L1313" i="25"/>
  <x:c r="M1313" i="25"/>
  <x:c r="N1313" i="25"/>
  <x:c r="P1313" i="25"/>
  <x:c r="Q1313" i="25"/>
  <x:c r="R1313" i="25"/>
  <x:c r="A1314" i="25"/>
  <x:c r="B1314" i="25"/>
  <x:c r="C1314" i="25"/>
  <x:c r="D1314" i="25"/>
  <x:c r="E1314" i="25"/>
  <x:c r="F1314" i="25"/>
  <x:c r="G1314" i="25"/>
  <x:c r="H1314" i="25"/>
  <x:c r="I1314" i="25"/>
  <x:c r="J1314" i="25"/>
  <x:c r="K1314" i="25"/>
  <x:c r="L1314" i="25"/>
  <x:c r="M1314" i="25"/>
  <x:c r="N1314" i="25"/>
  <x:c r="P1314" i="25"/>
  <x:c r="Q1314" i="25"/>
  <x:c r="R1314" i="25"/>
  <x:c r="A1315" i="25"/>
  <x:c r="B1315" i="25"/>
  <x:c r="C1315" i="25"/>
  <x:c r="D1315" i="25"/>
  <x:c r="E1315" i="25"/>
  <x:c r="F1315" i="25"/>
  <x:c r="G1315" i="25"/>
  <x:c r="H1315" i="25"/>
  <x:c r="I1315" i="25"/>
  <x:c r="J1315" i="25"/>
  <x:c r="K1315" i="25"/>
  <x:c r="L1315" i="25"/>
  <x:c r="M1315" i="25"/>
  <x:c r="N1315" i="25"/>
  <x:c r="P1315" i="25"/>
  <x:c r="Q1315" i="25"/>
  <x:c r="R1315" i="25"/>
  <x:c r="A1316" i="25"/>
  <x:c r="B1316" i="25"/>
  <x:c r="C1316" i="25"/>
  <x:c r="D1316" i="25"/>
  <x:c r="E1316" i="25"/>
  <x:c r="F1316" i="25"/>
  <x:c r="G1316" i="25"/>
  <x:c r="H1316" i="25"/>
  <x:c r="I1316" i="25"/>
  <x:c r="J1316" i="25"/>
  <x:c r="K1316" i="25"/>
  <x:c r="L1316" i="25"/>
  <x:c r="M1316" i="25"/>
  <x:c r="N1316" i="25"/>
  <x:c r="P1316" i="25"/>
  <x:c r="Q1316" i="25"/>
  <x:c r="R1316" i="25"/>
  <x:c r="A1317" i="25"/>
  <x:c r="B1317" i="25"/>
  <x:c r="C1317" i="25"/>
  <x:c r="D1317" i="25"/>
  <x:c r="E1317" i="25"/>
  <x:c r="F1317" i="25"/>
  <x:c r="G1317" i="25"/>
  <x:c r="H1317" i="25"/>
  <x:c r="I1317" i="25"/>
  <x:c r="J1317" i="25"/>
  <x:c r="K1317" i="25"/>
  <x:c r="L1317" i="25"/>
  <x:c r="M1317" i="25"/>
  <x:c r="N1317" i="25"/>
  <x:c r="P1317" i="25"/>
  <x:c r="Q1317" i="25"/>
  <x:c r="R1317" i="25"/>
  <x:c r="A1318" i="25"/>
  <x:c r="B1318" i="25"/>
  <x:c r="C1318" i="25"/>
  <x:c r="D1318" i="25"/>
  <x:c r="E1318" i="25"/>
  <x:c r="F1318" i="25"/>
  <x:c r="G1318" i="25"/>
  <x:c r="H1318" i="25"/>
  <x:c r="I1318" i="25"/>
  <x:c r="J1318" i="25"/>
  <x:c r="K1318" i="25"/>
  <x:c r="L1318" i="25"/>
  <x:c r="M1318" i="25"/>
  <x:c r="N1318" i="25"/>
  <x:c r="P1318" i="25"/>
  <x:c r="Q1318" i="25"/>
  <x:c r="R1318" i="25"/>
  <x:c r="A1319" i="25"/>
  <x:c r="B1319" i="25"/>
  <x:c r="C1319" i="25"/>
  <x:c r="D1319" i="25"/>
  <x:c r="E1319" i="25"/>
  <x:c r="F1319" i="25"/>
  <x:c r="G1319" i="25"/>
  <x:c r="H1319" i="25"/>
  <x:c r="I1319" i="25"/>
  <x:c r="J1319" i="25"/>
  <x:c r="K1319" i="25"/>
  <x:c r="L1319" i="25"/>
  <x:c r="M1319" i="25"/>
  <x:c r="N1319" i="25"/>
  <x:c r="P1319" i="25"/>
  <x:c r="Q1319" i="25"/>
  <x:c r="R1319" i="25"/>
  <x:c r="A1320" i="25"/>
  <x:c r="B1320" i="25"/>
  <x:c r="C1320" i="25"/>
  <x:c r="D1320" i="25"/>
  <x:c r="E1320" i="25"/>
  <x:c r="F1320" i="25"/>
  <x:c r="G1320" i="25"/>
  <x:c r="H1320" i="25"/>
  <x:c r="I1320" i="25"/>
  <x:c r="J1320" i="25"/>
  <x:c r="K1320" i="25"/>
  <x:c r="L1320" i="25"/>
  <x:c r="M1320" i="25"/>
  <x:c r="N1320" i="25"/>
  <x:c r="P1320" i="25"/>
  <x:c r="Q1320" i="25"/>
  <x:c r="R1320" i="25"/>
  <x:c r="A1321" i="25"/>
  <x:c r="B1321" i="25"/>
  <x:c r="C1321" i="25"/>
  <x:c r="D1321" i="25"/>
  <x:c r="E1321" i="25"/>
  <x:c r="F1321" i="25"/>
  <x:c r="G1321" i="25"/>
  <x:c r="H1321" i="25"/>
  <x:c r="I1321" i="25"/>
  <x:c r="J1321" i="25"/>
  <x:c r="K1321" i="25"/>
  <x:c r="L1321" i="25"/>
  <x:c r="M1321" i="25"/>
  <x:c r="N1321" i="25"/>
  <x:c r="P1321" i="25"/>
  <x:c r="Q1321" i="25"/>
  <x:c r="R1321" i="25"/>
  <x:c r="A1322" i="25"/>
  <x:c r="B1322" i="25"/>
  <x:c r="C1322" i="25"/>
  <x:c r="D1322" i="25"/>
  <x:c r="E1322" i="25"/>
  <x:c r="F1322" i="25"/>
  <x:c r="G1322" i="25"/>
  <x:c r="H1322" i="25"/>
  <x:c r="I1322" i="25"/>
  <x:c r="J1322" i="25"/>
  <x:c r="K1322" i="25"/>
  <x:c r="L1322" i="25"/>
  <x:c r="M1322" i="25"/>
  <x:c r="N1322" i="25"/>
  <x:c r="P1322" i="25"/>
  <x:c r="Q1322" i="25"/>
  <x:c r="R1322" i="25"/>
  <x:c r="A1323" i="25"/>
  <x:c r="B1323" i="25"/>
  <x:c r="C1323" i="25"/>
  <x:c r="D1323" i="25"/>
  <x:c r="E1323" i="25"/>
  <x:c r="F1323" i="25"/>
  <x:c r="G1323" i="25"/>
  <x:c r="H1323" i="25"/>
  <x:c r="I1323" i="25"/>
  <x:c r="J1323" i="25"/>
  <x:c r="K1323" i="25"/>
  <x:c r="L1323" i="25"/>
  <x:c r="M1323" i="25"/>
  <x:c r="N1323" i="25"/>
  <x:c r="P1323" i="25"/>
  <x:c r="Q1323" i="25"/>
  <x:c r="R1323" i="25"/>
  <x:c r="A1324" i="25"/>
  <x:c r="B1324" i="25"/>
  <x:c r="C1324" i="25"/>
  <x:c r="D1324" i="25"/>
  <x:c r="E1324" i="25"/>
  <x:c r="F1324" i="25"/>
  <x:c r="G1324" i="25"/>
  <x:c r="H1324" i="25"/>
  <x:c r="I1324" i="25"/>
  <x:c r="J1324" i="25"/>
  <x:c r="K1324" i="25"/>
  <x:c r="L1324" i="25"/>
  <x:c r="M1324" i="25"/>
  <x:c r="N1324" i="25"/>
  <x:c r="P1324" i="25"/>
  <x:c r="Q1324" i="25"/>
  <x:c r="R1324" i="25"/>
  <x:c r="A1325" i="25"/>
  <x:c r="B1325" i="25"/>
  <x:c r="C1325" i="25"/>
  <x:c r="D1325" i="25"/>
  <x:c r="E1325" i="25"/>
  <x:c r="F1325" i="25"/>
  <x:c r="G1325" i="25"/>
  <x:c r="H1325" i="25"/>
  <x:c r="I1325" i="25"/>
  <x:c r="J1325" i="25"/>
  <x:c r="K1325" i="25"/>
  <x:c r="L1325" i="25"/>
  <x:c r="M1325" i="25"/>
  <x:c r="N1325" i="25"/>
  <x:c r="P1325" i="25"/>
  <x:c r="Q1325" i="25"/>
  <x:c r="R1325" i="25"/>
  <x:c r="A1326" i="25"/>
  <x:c r="B1326" i="25"/>
  <x:c r="C1326" i="25"/>
  <x:c r="D1326" i="25"/>
  <x:c r="E1326" i="25"/>
  <x:c r="F1326" i="25"/>
  <x:c r="G1326" i="25"/>
  <x:c r="H1326" i="25"/>
  <x:c r="I1326" i="25"/>
  <x:c r="J1326" i="25"/>
  <x:c r="K1326" i="25"/>
  <x:c r="L1326" i="25"/>
  <x:c r="M1326" i="25"/>
  <x:c r="N1326" i="25"/>
  <x:c r="P1326" i="25"/>
  <x:c r="Q1326" i="25"/>
  <x:c r="R1326" i="25"/>
  <x:c r="A1327" i="25"/>
  <x:c r="B1327" i="25"/>
  <x:c r="C1327" i="25"/>
  <x:c r="D1327" i="25"/>
  <x:c r="E1327" i="25"/>
  <x:c r="F1327" i="25"/>
  <x:c r="G1327" i="25"/>
  <x:c r="H1327" i="25"/>
  <x:c r="I1327" i="25"/>
  <x:c r="J1327" i="25"/>
  <x:c r="K1327" i="25"/>
  <x:c r="L1327" i="25"/>
  <x:c r="M1327" i="25"/>
  <x:c r="N1327" i="25"/>
  <x:c r="P1327" i="25"/>
  <x:c r="Q1327" i="25"/>
  <x:c r="R1327" i="25"/>
  <x:c r="A1328" i="25"/>
  <x:c r="B1328" i="25"/>
  <x:c r="C1328" i="25"/>
  <x:c r="D1328" i="25"/>
  <x:c r="E1328" i="25"/>
  <x:c r="F1328" i="25"/>
  <x:c r="G1328" i="25"/>
  <x:c r="H1328" i="25"/>
  <x:c r="I1328" i="25"/>
  <x:c r="J1328" i="25"/>
  <x:c r="K1328" i="25"/>
  <x:c r="L1328" i="25"/>
  <x:c r="M1328" i="25"/>
  <x:c r="N1328" i="25"/>
  <x:c r="P1328" i="25"/>
  <x:c r="Q1328" i="25"/>
  <x:c r="R1328" i="25"/>
  <x:c r="A1329" i="25"/>
  <x:c r="B1329" i="25"/>
  <x:c r="C1329" i="25"/>
  <x:c r="D1329" i="25"/>
  <x:c r="E1329" i="25"/>
  <x:c r="F1329" i="25"/>
  <x:c r="G1329" i="25"/>
  <x:c r="H1329" i="25"/>
  <x:c r="I1329" i="25"/>
  <x:c r="J1329" i="25"/>
  <x:c r="K1329" i="25"/>
  <x:c r="L1329" i="25"/>
  <x:c r="M1329" i="25"/>
  <x:c r="N1329" i="25"/>
  <x:c r="P1329" i="25"/>
  <x:c r="Q1329" i="25"/>
  <x:c r="R1329" i="25"/>
  <x:c r="A1330" i="25"/>
  <x:c r="B1330" i="25"/>
  <x:c r="C1330" i="25"/>
  <x:c r="D1330" i="25"/>
  <x:c r="E1330" i="25"/>
  <x:c r="F1330" i="25"/>
  <x:c r="G1330" i="25"/>
  <x:c r="H1330" i="25"/>
  <x:c r="I1330" i="25"/>
  <x:c r="J1330" i="25"/>
  <x:c r="K1330" i="25"/>
  <x:c r="L1330" i="25"/>
  <x:c r="M1330" i="25"/>
  <x:c r="N1330" i="25"/>
  <x:c r="P1330" i="25"/>
  <x:c r="Q1330" i="25"/>
  <x:c r="R1330" i="25"/>
  <x:c r="A1331" i="25"/>
  <x:c r="B1331" i="25"/>
  <x:c r="C1331" i="25"/>
  <x:c r="D1331" i="25"/>
  <x:c r="E1331" i="25"/>
  <x:c r="F1331" i="25"/>
  <x:c r="G1331" i="25"/>
  <x:c r="H1331" i="25"/>
  <x:c r="I1331" i="25"/>
  <x:c r="J1331" i="25"/>
  <x:c r="K1331" i="25"/>
  <x:c r="L1331" i="25"/>
  <x:c r="M1331" i="25"/>
  <x:c r="N1331" i="25"/>
  <x:c r="P1331" i="25"/>
  <x:c r="Q1331" i="25"/>
  <x:c r="R1331" i="25"/>
  <x:c r="A1332" i="25"/>
  <x:c r="B1332" i="25"/>
  <x:c r="C1332" i="25"/>
  <x:c r="D1332" i="25"/>
  <x:c r="E1332" i="25"/>
  <x:c r="F1332" i="25"/>
  <x:c r="G1332" i="25"/>
  <x:c r="H1332" i="25"/>
  <x:c r="I1332" i="25"/>
  <x:c r="J1332" i="25"/>
  <x:c r="K1332" i="25"/>
  <x:c r="L1332" i="25"/>
  <x:c r="M1332" i="25"/>
  <x:c r="N1332" i="25"/>
  <x:c r="P1332" i="25"/>
  <x:c r="Q1332" i="25"/>
  <x:c r="R1332" i="25"/>
  <x:c r="A1333" i="25"/>
  <x:c r="B1333" i="25"/>
  <x:c r="C1333" i="25"/>
  <x:c r="D1333" i="25"/>
  <x:c r="E1333" i="25"/>
  <x:c r="F1333" i="25"/>
  <x:c r="G1333" i="25"/>
  <x:c r="H1333" i="25"/>
  <x:c r="I1333" i="25"/>
  <x:c r="J1333" i="25"/>
  <x:c r="K1333" i="25"/>
  <x:c r="L1333" i="25"/>
  <x:c r="M1333" i="25"/>
  <x:c r="N1333" i="25"/>
  <x:c r="P1333" i="25"/>
  <x:c r="Q1333" i="25"/>
  <x:c r="R1333" i="25"/>
  <x:c r="A1334" i="25"/>
  <x:c r="B1334" i="25"/>
  <x:c r="C1334" i="25"/>
  <x:c r="D1334" i="25"/>
  <x:c r="E1334" i="25"/>
  <x:c r="F1334" i="25"/>
  <x:c r="G1334" i="25"/>
  <x:c r="H1334" i="25"/>
  <x:c r="I1334" i="25"/>
  <x:c r="J1334" i="25"/>
  <x:c r="K1334" i="25"/>
  <x:c r="L1334" i="25"/>
  <x:c r="M1334" i="25"/>
  <x:c r="N1334" i="25"/>
  <x:c r="P1334" i="25"/>
  <x:c r="Q1334" i="25"/>
  <x:c r="R1334" i="25"/>
  <x:c r="A1335" i="25"/>
  <x:c r="B1335" i="25"/>
  <x:c r="C1335" i="25"/>
  <x:c r="D1335" i="25"/>
  <x:c r="E1335" i="25"/>
  <x:c r="F1335" i="25"/>
  <x:c r="G1335" i="25"/>
  <x:c r="H1335" i="25"/>
  <x:c r="I1335" i="25"/>
  <x:c r="J1335" i="25"/>
  <x:c r="K1335" i="25"/>
  <x:c r="L1335" i="25"/>
  <x:c r="M1335" i="25"/>
  <x:c r="N1335" i="25"/>
  <x:c r="P1335" i="25"/>
  <x:c r="Q1335" i="25"/>
  <x:c r="R1335" i="25"/>
  <x:c r="A1336" i="25"/>
  <x:c r="B1336" i="25"/>
  <x:c r="C1336" i="25"/>
  <x:c r="D1336" i="25"/>
  <x:c r="E1336" i="25"/>
  <x:c r="F1336" i="25"/>
  <x:c r="G1336" i="25"/>
  <x:c r="H1336" i="25"/>
  <x:c r="I1336" i="25"/>
  <x:c r="J1336" i="25"/>
  <x:c r="K1336" i="25"/>
  <x:c r="L1336" i="25"/>
  <x:c r="M1336" i="25"/>
  <x:c r="N1336" i="25"/>
  <x:c r="P1336" i="25"/>
  <x:c r="Q1336" i="25"/>
  <x:c r="R1336" i="25"/>
  <x:c r="A1337" i="25"/>
  <x:c r="B1337" i="25"/>
  <x:c r="C1337" i="25"/>
  <x:c r="D1337" i="25"/>
  <x:c r="E1337" i="25"/>
  <x:c r="F1337" i="25"/>
  <x:c r="G1337" i="25"/>
  <x:c r="H1337" i="25"/>
  <x:c r="I1337" i="25"/>
  <x:c r="J1337" i="25"/>
  <x:c r="K1337" i="25"/>
  <x:c r="L1337" i="25"/>
  <x:c r="M1337" i="25"/>
  <x:c r="N1337" i="25"/>
  <x:c r="P1337" i="25"/>
  <x:c r="Q1337" i="25"/>
  <x:c r="R1337" i="25"/>
  <x:c r="A1338" i="25"/>
  <x:c r="B1338" i="25"/>
  <x:c r="C1338" i="25"/>
  <x:c r="D1338" i="25"/>
  <x:c r="E1338" i="25"/>
  <x:c r="F1338" i="25"/>
  <x:c r="G1338" i="25"/>
  <x:c r="H1338" i="25"/>
  <x:c r="I1338" i="25"/>
  <x:c r="J1338" i="25"/>
  <x:c r="K1338" i="25"/>
  <x:c r="L1338" i="25"/>
  <x:c r="M1338" i="25"/>
  <x:c r="N1338" i="25"/>
  <x:c r="P1338" i="25"/>
  <x:c r="Q1338" i="25"/>
  <x:c r="R1338" i="25"/>
  <x:c r="A1339" i="25"/>
  <x:c r="B1339" i="25"/>
  <x:c r="C1339" i="25"/>
  <x:c r="D1339" i="25"/>
  <x:c r="E1339" i="25"/>
  <x:c r="F1339" i="25"/>
  <x:c r="G1339" i="25"/>
  <x:c r="H1339" i="25"/>
  <x:c r="I1339" i="25"/>
  <x:c r="J1339" i="25"/>
  <x:c r="K1339" i="25"/>
  <x:c r="L1339" i="25"/>
  <x:c r="M1339" i="25"/>
  <x:c r="N1339" i="25"/>
  <x:c r="P1339" i="25"/>
  <x:c r="Q1339" i="25"/>
  <x:c r="R1339" i="25"/>
  <x:c r="A1340" i="25"/>
  <x:c r="B1340" i="25"/>
  <x:c r="C1340" i="25"/>
  <x:c r="D1340" i="25"/>
  <x:c r="E1340" i="25"/>
  <x:c r="F1340" i="25"/>
  <x:c r="G1340" i="25"/>
  <x:c r="H1340" i="25"/>
  <x:c r="I1340" i="25"/>
  <x:c r="J1340" i="25"/>
  <x:c r="K1340" i="25"/>
  <x:c r="L1340" i="25"/>
  <x:c r="M1340" i="25"/>
  <x:c r="N1340" i="25"/>
  <x:c r="P1340" i="25"/>
  <x:c r="Q1340" i="25"/>
  <x:c r="R1340" i="25"/>
  <x:c r="A1341" i="25"/>
  <x:c r="B1341" i="25"/>
  <x:c r="C1341" i="25"/>
  <x:c r="D1341" i="25"/>
  <x:c r="E1341" i="25"/>
  <x:c r="F1341" i="25"/>
  <x:c r="G1341" i="25"/>
  <x:c r="H1341" i="25"/>
  <x:c r="I1341" i="25"/>
  <x:c r="J1341" i="25"/>
  <x:c r="K1341" i="25"/>
  <x:c r="L1341" i="25"/>
  <x:c r="M1341" i="25"/>
  <x:c r="N1341" i="25"/>
  <x:c r="P1341" i="25"/>
  <x:c r="Q1341" i="25"/>
  <x:c r="R1341" i="25"/>
  <x:c r="A1342" i="25"/>
  <x:c r="B1342" i="25"/>
  <x:c r="C1342" i="25"/>
  <x:c r="D1342" i="25"/>
  <x:c r="E1342" i="25"/>
  <x:c r="F1342" i="25"/>
  <x:c r="G1342" i="25"/>
  <x:c r="H1342" i="25"/>
  <x:c r="I1342" i="25"/>
  <x:c r="J1342" i="25"/>
  <x:c r="K1342" i="25"/>
  <x:c r="L1342" i="25"/>
  <x:c r="M1342" i="25"/>
  <x:c r="N1342" i="25"/>
  <x:c r="P1342" i="25"/>
  <x:c r="Q1342" i="25"/>
  <x:c r="R1342" i="25"/>
  <x:c r="A1343" i="25"/>
  <x:c r="B1343" i="25"/>
  <x:c r="C1343" i="25"/>
  <x:c r="D1343" i="25"/>
  <x:c r="E1343" i="25"/>
  <x:c r="F1343" i="25"/>
  <x:c r="G1343" i="25"/>
  <x:c r="H1343" i="25"/>
  <x:c r="I1343" i="25"/>
  <x:c r="J1343" i="25"/>
  <x:c r="K1343" i="25"/>
  <x:c r="L1343" i="25"/>
  <x:c r="M1343" i="25"/>
  <x:c r="N1343" i="25"/>
  <x:c r="P1343" i="25"/>
  <x:c r="Q1343" i="25"/>
  <x:c r="R1343" i="25"/>
  <x:c r="A1344" i="25"/>
  <x:c r="B1344" i="25"/>
  <x:c r="C1344" i="25"/>
  <x:c r="D1344" i="25"/>
  <x:c r="E1344" i="25"/>
  <x:c r="F1344" i="25"/>
  <x:c r="G1344" i="25"/>
  <x:c r="H1344" i="25"/>
  <x:c r="I1344" i="25"/>
  <x:c r="J1344" i="25"/>
  <x:c r="K1344" i="25"/>
  <x:c r="L1344" i="25"/>
  <x:c r="M1344" i="25"/>
  <x:c r="N1344" i="25"/>
  <x:c r="P1344" i="25"/>
  <x:c r="Q1344" i="25"/>
  <x:c r="R1344" i="25"/>
  <x:c r="A1345" i="25"/>
  <x:c r="B1345" i="25"/>
  <x:c r="C1345" i="25"/>
  <x:c r="D1345" i="25"/>
  <x:c r="E1345" i="25"/>
  <x:c r="F1345" i="25"/>
  <x:c r="G1345" i="25"/>
  <x:c r="H1345" i="25"/>
  <x:c r="I1345" i="25"/>
  <x:c r="J1345" i="25"/>
  <x:c r="K1345" i="25"/>
  <x:c r="L1345" i="25"/>
  <x:c r="M1345" i="25"/>
  <x:c r="N1345" i="25"/>
  <x:c r="P1345" i="25"/>
  <x:c r="Q1345" i="25"/>
  <x:c r="R1345" i="25"/>
  <x:c r="A1346" i="25"/>
  <x:c r="B1346" i="25"/>
  <x:c r="C1346" i="25"/>
  <x:c r="D1346" i="25"/>
  <x:c r="E1346" i="25"/>
  <x:c r="F1346" i="25"/>
  <x:c r="G1346" i="25"/>
  <x:c r="H1346" i="25"/>
  <x:c r="I1346" i="25"/>
  <x:c r="J1346" i="25"/>
  <x:c r="K1346" i="25"/>
  <x:c r="L1346" i="25"/>
  <x:c r="M1346" i="25"/>
  <x:c r="N1346" i="25"/>
  <x:c r="P1346" i="25"/>
  <x:c r="Q1346" i="25"/>
  <x:c r="R1346" i="25"/>
  <x:c r="A1347" i="25"/>
  <x:c r="B1347" i="25"/>
  <x:c r="C1347" i="25"/>
  <x:c r="D1347" i="25"/>
  <x:c r="E1347" i="25"/>
  <x:c r="F1347" i="25"/>
  <x:c r="G1347" i="25"/>
  <x:c r="H1347" i="25"/>
  <x:c r="I1347" i="25"/>
  <x:c r="J1347" i="25"/>
  <x:c r="K1347" i="25"/>
  <x:c r="L1347" i="25"/>
  <x:c r="M1347" i="25"/>
  <x:c r="N1347" i="25"/>
  <x:c r="P1347" i="25"/>
  <x:c r="Q1347" i="25"/>
  <x:c r="R1347" i="25"/>
  <x:c r="A1348" i="25"/>
  <x:c r="B1348" i="25"/>
  <x:c r="C1348" i="25"/>
  <x:c r="D1348" i="25"/>
  <x:c r="E1348" i="25"/>
  <x:c r="F1348" i="25"/>
  <x:c r="G1348" i="25"/>
  <x:c r="H1348" i="25"/>
  <x:c r="I1348" i="25"/>
  <x:c r="J1348" i="25"/>
  <x:c r="K1348" i="25"/>
  <x:c r="L1348" i="25"/>
  <x:c r="M1348" i="25"/>
  <x:c r="N1348" i="25"/>
  <x:c r="P1348" i="25"/>
  <x:c r="Q1348" i="25"/>
  <x:c r="R1348" i="25"/>
  <x:c r="A1349" i="25"/>
  <x:c r="B1349" i="25"/>
  <x:c r="C1349" i="25"/>
  <x:c r="D1349" i="25"/>
  <x:c r="E1349" i="25"/>
  <x:c r="F1349" i="25"/>
  <x:c r="G1349" i="25"/>
  <x:c r="H1349" i="25"/>
  <x:c r="I1349" i="25"/>
  <x:c r="J1349" i="25"/>
  <x:c r="K1349" i="25"/>
  <x:c r="L1349" i="25"/>
  <x:c r="M1349" i="25"/>
  <x:c r="N1349" i="25"/>
  <x:c r="P1349" i="25"/>
  <x:c r="Q1349" i="25"/>
  <x:c r="R1349" i="25"/>
  <x:c r="A1350" i="25"/>
  <x:c r="B1350" i="25"/>
  <x:c r="C1350" i="25"/>
  <x:c r="D1350" i="25"/>
  <x:c r="E1350" i="25"/>
  <x:c r="F1350" i="25"/>
  <x:c r="G1350" i="25"/>
  <x:c r="H1350" i="25"/>
  <x:c r="I1350" i="25"/>
  <x:c r="J1350" i="25"/>
  <x:c r="K1350" i="25"/>
  <x:c r="L1350" i="25"/>
  <x:c r="M1350" i="25"/>
  <x:c r="N1350" i="25"/>
  <x:c r="P1350" i="25"/>
  <x:c r="Q1350" i="25"/>
  <x:c r="R1350" i="25"/>
  <x:c r="A1351" i="25"/>
  <x:c r="B1351" i="25"/>
  <x:c r="C1351" i="25"/>
  <x:c r="D1351" i="25"/>
  <x:c r="E1351" i="25"/>
  <x:c r="F1351" i="25"/>
  <x:c r="G1351" i="25"/>
  <x:c r="H1351" i="25"/>
  <x:c r="I1351" i="25"/>
  <x:c r="J1351" i="25"/>
  <x:c r="K1351" i="25"/>
  <x:c r="L1351" i="25"/>
  <x:c r="M1351" i="25"/>
  <x:c r="N1351" i="25"/>
  <x:c r="P1351" i="25"/>
  <x:c r="Q1351" i="25"/>
  <x:c r="R1351" i="25"/>
  <x:c r="A1352" i="25"/>
  <x:c r="B1352" i="25"/>
  <x:c r="C1352" i="25"/>
  <x:c r="D1352" i="25"/>
  <x:c r="E1352" i="25"/>
  <x:c r="F1352" i="25"/>
  <x:c r="G1352" i="25"/>
  <x:c r="H1352" i="25"/>
  <x:c r="I1352" i="25"/>
  <x:c r="J1352" i="25"/>
  <x:c r="K1352" i="25"/>
  <x:c r="L1352" i="25"/>
  <x:c r="M1352" i="25"/>
  <x:c r="N1352" i="25"/>
  <x:c r="P1352" i="25"/>
  <x:c r="Q1352" i="25"/>
  <x:c r="R1352" i="25"/>
  <x:c r="A1353" i="25"/>
  <x:c r="B1353" i="25"/>
  <x:c r="C1353" i="25"/>
  <x:c r="D1353" i="25"/>
  <x:c r="E1353" i="25"/>
  <x:c r="F1353" i="25"/>
  <x:c r="G1353" i="25"/>
  <x:c r="H1353" i="25"/>
  <x:c r="I1353" i="25"/>
  <x:c r="J1353" i="25"/>
  <x:c r="K1353" i="25"/>
  <x:c r="L1353" i="25"/>
  <x:c r="M1353" i="25"/>
  <x:c r="N1353" i="25"/>
  <x:c r="P1353" i="25"/>
  <x:c r="Q1353" i="25"/>
  <x:c r="R1353" i="25"/>
  <x:c r="A1354" i="25"/>
  <x:c r="B1354" i="25"/>
  <x:c r="C1354" i="25"/>
  <x:c r="D1354" i="25"/>
  <x:c r="E1354" i="25"/>
  <x:c r="F1354" i="25"/>
  <x:c r="G1354" i="25"/>
  <x:c r="H1354" i="25"/>
  <x:c r="I1354" i="25"/>
  <x:c r="J1354" i="25"/>
  <x:c r="K1354" i="25"/>
  <x:c r="L1354" i="25"/>
  <x:c r="M1354" i="25"/>
  <x:c r="N1354" i="25"/>
  <x:c r="P1354" i="25"/>
  <x:c r="Q1354" i="25"/>
  <x:c r="R1354" i="25"/>
  <x:c r="A1355" i="25"/>
  <x:c r="B1355" i="25"/>
  <x:c r="C1355" i="25"/>
  <x:c r="D1355" i="25"/>
  <x:c r="E1355" i="25"/>
  <x:c r="F1355" i="25"/>
  <x:c r="G1355" i="25"/>
  <x:c r="H1355" i="25"/>
  <x:c r="I1355" i="25"/>
  <x:c r="J1355" i="25"/>
  <x:c r="K1355" i="25"/>
  <x:c r="L1355" i="25"/>
  <x:c r="M1355" i="25"/>
  <x:c r="N1355" i="25"/>
  <x:c r="P1355" i="25"/>
  <x:c r="Q1355" i="25"/>
  <x:c r="R1355" i="25"/>
  <x:c r="A1356" i="25"/>
  <x:c r="B1356" i="25"/>
  <x:c r="C1356" i="25"/>
  <x:c r="D1356" i="25"/>
  <x:c r="E1356" i="25"/>
  <x:c r="F1356" i="25"/>
  <x:c r="G1356" i="25"/>
  <x:c r="H1356" i="25"/>
  <x:c r="I1356" i="25"/>
  <x:c r="J1356" i="25"/>
  <x:c r="K1356" i="25"/>
  <x:c r="L1356" i="25"/>
  <x:c r="M1356" i="25"/>
  <x:c r="N1356" i="25"/>
  <x:c r="P1356" i="25"/>
  <x:c r="Q1356" i="25"/>
  <x:c r="R1356" i="25"/>
  <x:c r="A1357" i="25"/>
  <x:c r="B1357" i="25"/>
  <x:c r="C1357" i="25"/>
  <x:c r="D1357" i="25"/>
  <x:c r="E1357" i="25"/>
  <x:c r="F1357" i="25"/>
  <x:c r="G1357" i="25"/>
  <x:c r="H1357" i="25"/>
  <x:c r="I1357" i="25"/>
  <x:c r="J1357" i="25"/>
  <x:c r="K1357" i="25"/>
  <x:c r="L1357" i="25"/>
  <x:c r="M1357" i="25"/>
  <x:c r="N1357" i="25"/>
  <x:c r="P1357" i="25"/>
  <x:c r="Q1357" i="25"/>
  <x:c r="R1357" i="25"/>
  <x:c r="A1358" i="25"/>
  <x:c r="B1358" i="25"/>
  <x:c r="C1358" i="25"/>
  <x:c r="D1358" i="25"/>
  <x:c r="E1358" i="25"/>
  <x:c r="F1358" i="25"/>
  <x:c r="G1358" i="25"/>
  <x:c r="H1358" i="25"/>
  <x:c r="I1358" i="25"/>
  <x:c r="J1358" i="25"/>
  <x:c r="K1358" i="25"/>
  <x:c r="L1358" i="25"/>
  <x:c r="M1358" i="25"/>
  <x:c r="N1358" i="25"/>
  <x:c r="P1358" i="25"/>
  <x:c r="Q1358" i="25"/>
  <x:c r="R1358" i="25"/>
  <x:c r="A1359" i="25"/>
  <x:c r="B1359" i="25"/>
  <x:c r="C1359" i="25"/>
  <x:c r="D1359" i="25"/>
  <x:c r="E1359" i="25"/>
  <x:c r="F1359" i="25"/>
  <x:c r="G1359" i="25"/>
  <x:c r="H1359" i="25"/>
  <x:c r="I1359" i="25"/>
  <x:c r="J1359" i="25"/>
  <x:c r="K1359" i="25"/>
  <x:c r="L1359" i="25"/>
  <x:c r="M1359" i="25"/>
  <x:c r="N1359" i="25"/>
  <x:c r="P1359" i="25"/>
  <x:c r="Q1359" i="25"/>
  <x:c r="R1359" i="25"/>
  <x:c r="A1360" i="25"/>
  <x:c r="B1360" i="25"/>
  <x:c r="C1360" i="25"/>
  <x:c r="D1360" i="25"/>
  <x:c r="E1360" i="25"/>
  <x:c r="F1360" i="25"/>
  <x:c r="G1360" i="25"/>
  <x:c r="H1360" i="25"/>
  <x:c r="I1360" i="25"/>
  <x:c r="J1360" i="25"/>
  <x:c r="K1360" i="25"/>
  <x:c r="L1360" i="25"/>
  <x:c r="M1360" i="25"/>
  <x:c r="N1360" i="25"/>
  <x:c r="P1360" i="25"/>
  <x:c r="Q1360" i="25"/>
  <x:c r="R1360" i="25"/>
  <x:c r="A1361" i="25"/>
  <x:c r="B1361" i="25"/>
  <x:c r="C1361" i="25"/>
  <x:c r="D1361" i="25"/>
  <x:c r="E1361" i="25"/>
  <x:c r="F1361" i="25"/>
  <x:c r="G1361" i="25"/>
  <x:c r="H1361" i="25"/>
  <x:c r="I1361" i="25"/>
  <x:c r="J1361" i="25"/>
  <x:c r="K1361" i="25"/>
  <x:c r="L1361" i="25"/>
  <x:c r="M1361" i="25"/>
  <x:c r="N1361" i="25"/>
  <x:c r="P1361" i="25"/>
  <x:c r="Q1361" i="25"/>
  <x:c r="R1361" i="25"/>
  <x:c r="A1362" i="25"/>
  <x:c r="B1362" i="25"/>
  <x:c r="C1362" i="25"/>
  <x:c r="D1362" i="25"/>
  <x:c r="E1362" i="25"/>
  <x:c r="F1362" i="25"/>
  <x:c r="G1362" i="25"/>
  <x:c r="H1362" i="25"/>
  <x:c r="I1362" i="25"/>
  <x:c r="J1362" i="25"/>
  <x:c r="K1362" i="25"/>
  <x:c r="L1362" i="25"/>
  <x:c r="M1362" i="25"/>
  <x:c r="N1362" i="25"/>
  <x:c r="P1362" i="25"/>
  <x:c r="Q1362" i="25"/>
  <x:c r="R1362" i="25"/>
  <x:c r="A1363" i="25"/>
  <x:c r="B1363" i="25"/>
  <x:c r="C1363" i="25"/>
  <x:c r="D1363" i="25"/>
  <x:c r="E1363" i="25"/>
  <x:c r="F1363" i="25"/>
  <x:c r="G1363" i="25"/>
  <x:c r="H1363" i="25"/>
  <x:c r="I1363" i="25"/>
  <x:c r="J1363" i="25"/>
  <x:c r="K1363" i="25"/>
  <x:c r="L1363" i="25"/>
  <x:c r="M1363" i="25"/>
  <x:c r="N1363" i="25"/>
  <x:c r="P1363" i="25"/>
  <x:c r="Q1363" i="25"/>
  <x:c r="R1363" i="25"/>
  <x:c r="A1364" i="25"/>
  <x:c r="B1364" i="25"/>
  <x:c r="C1364" i="25"/>
  <x:c r="D1364" i="25"/>
  <x:c r="E1364" i="25"/>
  <x:c r="F1364" i="25"/>
  <x:c r="G1364" i="25"/>
  <x:c r="H1364" i="25"/>
  <x:c r="I1364" i="25"/>
  <x:c r="J1364" i="25"/>
  <x:c r="K1364" i="25"/>
  <x:c r="L1364" i="25"/>
  <x:c r="M1364" i="25"/>
  <x:c r="N1364" i="25"/>
  <x:c r="P1364" i="25"/>
  <x:c r="Q1364" i="25"/>
  <x:c r="R1364" i="25"/>
  <x:c r="A1365" i="25"/>
  <x:c r="B1365" i="25"/>
  <x:c r="C1365" i="25"/>
  <x:c r="D1365" i="25"/>
  <x:c r="E1365" i="25"/>
  <x:c r="F1365" i="25"/>
  <x:c r="G1365" i="25"/>
  <x:c r="H1365" i="25"/>
  <x:c r="I1365" i="25"/>
  <x:c r="J1365" i="25"/>
  <x:c r="K1365" i="25"/>
  <x:c r="L1365" i="25"/>
  <x:c r="M1365" i="25"/>
  <x:c r="N1365" i="25"/>
  <x:c r="P1365" i="25"/>
  <x:c r="Q1365" i="25"/>
  <x:c r="R1365" i="25"/>
  <x:c r="A1366" i="25"/>
  <x:c r="B1366" i="25"/>
  <x:c r="C1366" i="25"/>
  <x:c r="D1366" i="25"/>
  <x:c r="E1366" i="25"/>
  <x:c r="F1366" i="25"/>
  <x:c r="G1366" i="25"/>
  <x:c r="H1366" i="25"/>
  <x:c r="I1366" i="25"/>
  <x:c r="J1366" i="25"/>
  <x:c r="K1366" i="25"/>
  <x:c r="L1366" i="25"/>
  <x:c r="M1366" i="25"/>
  <x:c r="N1366" i="25"/>
  <x:c r="P1366" i="25"/>
  <x:c r="Q1366" i="25"/>
  <x:c r="R1366" i="25"/>
  <x:c r="A1367" i="25"/>
  <x:c r="B1367" i="25"/>
  <x:c r="C1367" i="25"/>
  <x:c r="D1367" i="25"/>
  <x:c r="E1367" i="25"/>
  <x:c r="F1367" i="25"/>
  <x:c r="G1367" i="25"/>
  <x:c r="H1367" i="25"/>
  <x:c r="I1367" i="25"/>
  <x:c r="J1367" i="25"/>
  <x:c r="K1367" i="25"/>
  <x:c r="L1367" i="25"/>
  <x:c r="M1367" i="25"/>
  <x:c r="N1367" i="25"/>
  <x:c r="P1367" i="25"/>
  <x:c r="Q1367" i="25"/>
  <x:c r="R1367" i="25"/>
  <x:c r="A1368" i="25"/>
  <x:c r="B1368" i="25"/>
  <x:c r="C1368" i="25"/>
  <x:c r="D1368" i="25"/>
  <x:c r="E1368" i="25"/>
  <x:c r="F1368" i="25"/>
  <x:c r="G1368" i="25"/>
  <x:c r="H1368" i="25"/>
  <x:c r="I1368" i="25"/>
  <x:c r="J1368" i="25"/>
  <x:c r="K1368" i="25"/>
  <x:c r="L1368" i="25"/>
  <x:c r="M1368" i="25"/>
  <x:c r="N1368" i="25"/>
  <x:c r="P1368" i="25"/>
  <x:c r="Q1368" i="25"/>
  <x:c r="R1368" i="25"/>
  <x:c r="A1369" i="25"/>
  <x:c r="B1369" i="25"/>
  <x:c r="C1369" i="25"/>
  <x:c r="D1369" i="25"/>
  <x:c r="E1369" i="25"/>
  <x:c r="F1369" i="25"/>
  <x:c r="G1369" i="25"/>
  <x:c r="H1369" i="25"/>
  <x:c r="I1369" i="25"/>
  <x:c r="J1369" i="25"/>
  <x:c r="K1369" i="25"/>
  <x:c r="L1369" i="25"/>
  <x:c r="M1369" i="25"/>
  <x:c r="N1369" i="25"/>
  <x:c r="P1369" i="25"/>
  <x:c r="Q1369" i="25"/>
  <x:c r="R1369" i="25"/>
  <x:c r="A1370" i="25"/>
  <x:c r="B1370" i="25"/>
  <x:c r="C1370" i="25"/>
  <x:c r="D1370" i="25"/>
  <x:c r="E1370" i="25"/>
  <x:c r="F1370" i="25"/>
  <x:c r="G1370" i="25"/>
  <x:c r="H1370" i="25"/>
  <x:c r="I1370" i="25"/>
  <x:c r="J1370" i="25"/>
  <x:c r="K1370" i="25"/>
  <x:c r="L1370" i="25"/>
  <x:c r="M1370" i="25"/>
  <x:c r="N1370" i="25"/>
  <x:c r="P1370" i="25"/>
  <x:c r="Q1370" i="25"/>
  <x:c r="R1370" i="25"/>
  <x:c r="A1371" i="25"/>
  <x:c r="B1371" i="25"/>
  <x:c r="C1371" i="25"/>
  <x:c r="D1371" i="25"/>
  <x:c r="E1371" i="25"/>
  <x:c r="F1371" i="25"/>
  <x:c r="G1371" i="25"/>
  <x:c r="H1371" i="25"/>
  <x:c r="I1371" i="25"/>
  <x:c r="J1371" i="25"/>
  <x:c r="K1371" i="25"/>
  <x:c r="L1371" i="25"/>
  <x:c r="M1371" i="25"/>
  <x:c r="N1371" i="25"/>
  <x:c r="P1371" i="25"/>
  <x:c r="Q1371" i="25"/>
  <x:c r="R1371" i="25"/>
  <x:c r="A1372" i="25"/>
  <x:c r="B1372" i="25"/>
  <x:c r="C1372" i="25"/>
  <x:c r="D1372" i="25"/>
  <x:c r="E1372" i="25"/>
  <x:c r="F1372" i="25"/>
  <x:c r="G1372" i="25"/>
  <x:c r="H1372" i="25"/>
  <x:c r="I1372" i="25"/>
  <x:c r="J1372" i="25"/>
  <x:c r="K1372" i="25"/>
  <x:c r="L1372" i="25"/>
  <x:c r="M1372" i="25"/>
  <x:c r="N1372" i="25"/>
  <x:c r="P1372" i="25"/>
  <x:c r="Q1372" i="25"/>
  <x:c r="R1372" i="25"/>
  <x:c r="A1373" i="25"/>
  <x:c r="B1373" i="25"/>
  <x:c r="C1373" i="25"/>
  <x:c r="D1373" i="25"/>
  <x:c r="E1373" i="25"/>
  <x:c r="F1373" i="25"/>
  <x:c r="G1373" i="25"/>
  <x:c r="H1373" i="25"/>
  <x:c r="I1373" i="25"/>
  <x:c r="J1373" i="25"/>
  <x:c r="K1373" i="25"/>
  <x:c r="L1373" i="25"/>
  <x:c r="M1373" i="25"/>
  <x:c r="N1373" i="25"/>
  <x:c r="P1373" i="25"/>
  <x:c r="Q1373" i="25"/>
  <x:c r="R1373" i="25"/>
  <x:c r="A1374" i="25"/>
  <x:c r="B1374" i="25"/>
  <x:c r="C1374" i="25"/>
  <x:c r="D1374" i="25"/>
  <x:c r="E1374" i="25"/>
  <x:c r="F1374" i="25"/>
  <x:c r="G1374" i="25"/>
  <x:c r="H1374" i="25"/>
  <x:c r="I1374" i="25"/>
  <x:c r="J1374" i="25"/>
  <x:c r="K1374" i="25"/>
  <x:c r="L1374" i="25"/>
  <x:c r="M1374" i="25"/>
  <x:c r="N1374" i="25"/>
  <x:c r="P1374" i="25"/>
  <x:c r="Q1374" i="25"/>
  <x:c r="R1374" i="25"/>
  <x:c r="A1375" i="25"/>
  <x:c r="B1375" i="25"/>
  <x:c r="C1375" i="25"/>
  <x:c r="D1375" i="25"/>
  <x:c r="E1375" i="25"/>
  <x:c r="F1375" i="25"/>
  <x:c r="G1375" i="25"/>
  <x:c r="H1375" i="25"/>
  <x:c r="I1375" i="25"/>
  <x:c r="J1375" i="25"/>
  <x:c r="K1375" i="25"/>
  <x:c r="L1375" i="25"/>
  <x:c r="M1375" i="25"/>
  <x:c r="N1375" i="25"/>
  <x:c r="P1375" i="25"/>
  <x:c r="Q1375" i="25"/>
  <x:c r="R1375" i="25"/>
  <x:c r="A1376" i="25"/>
  <x:c r="B1376" i="25"/>
  <x:c r="C1376" i="25"/>
  <x:c r="D1376" i="25"/>
  <x:c r="E1376" i="25"/>
  <x:c r="F1376" i="25"/>
  <x:c r="G1376" i="25"/>
  <x:c r="H1376" i="25"/>
  <x:c r="I1376" i="25"/>
  <x:c r="J1376" i="25"/>
  <x:c r="K1376" i="25"/>
  <x:c r="L1376" i="25"/>
  <x:c r="M1376" i="25"/>
  <x:c r="N1376" i="25"/>
  <x:c r="P1376" i="25"/>
  <x:c r="Q1376" i="25"/>
  <x:c r="R1376" i="25"/>
  <x:c r="A1377" i="25"/>
  <x:c r="B1377" i="25"/>
  <x:c r="C1377" i="25"/>
  <x:c r="D1377" i="25"/>
  <x:c r="E1377" i="25"/>
  <x:c r="F1377" i="25"/>
  <x:c r="G1377" i="25"/>
  <x:c r="H1377" i="25"/>
  <x:c r="I1377" i="25"/>
  <x:c r="J1377" i="25"/>
  <x:c r="K1377" i="25"/>
  <x:c r="L1377" i="25"/>
  <x:c r="M1377" i="25"/>
  <x:c r="N1377" i="25"/>
  <x:c r="P1377" i="25"/>
  <x:c r="Q1377" i="25"/>
  <x:c r="R1377" i="25"/>
  <x:c r="A1378" i="25"/>
  <x:c r="B1378" i="25"/>
  <x:c r="C1378" i="25"/>
  <x:c r="D1378" i="25"/>
  <x:c r="E1378" i="25"/>
  <x:c r="F1378" i="25"/>
  <x:c r="G1378" i="25"/>
  <x:c r="H1378" i="25"/>
  <x:c r="I1378" i="25"/>
  <x:c r="J1378" i="25"/>
  <x:c r="K1378" i="25"/>
  <x:c r="L1378" i="25"/>
  <x:c r="M1378" i="25"/>
  <x:c r="N1378" i="25"/>
  <x:c r="P1378" i="25"/>
  <x:c r="Q1378" i="25"/>
  <x:c r="R1378" i="25"/>
  <x:c r="A1379" i="25"/>
  <x:c r="B1379" i="25"/>
  <x:c r="C1379" i="25"/>
  <x:c r="D1379" i="25"/>
  <x:c r="E1379" i="25"/>
  <x:c r="F1379" i="25"/>
  <x:c r="G1379" i="25"/>
  <x:c r="H1379" i="25"/>
  <x:c r="I1379" i="25"/>
  <x:c r="J1379" i="25"/>
  <x:c r="K1379" i="25"/>
  <x:c r="L1379" i="25"/>
  <x:c r="M1379" i="25"/>
  <x:c r="N1379" i="25"/>
  <x:c r="P1379" i="25"/>
  <x:c r="Q1379" i="25"/>
  <x:c r="R1379" i="25"/>
  <x:c r="A1380" i="25"/>
  <x:c r="B1380" i="25"/>
  <x:c r="C1380" i="25"/>
  <x:c r="D1380" i="25"/>
  <x:c r="E1380" i="25"/>
  <x:c r="F1380" i="25"/>
  <x:c r="G1380" i="25"/>
  <x:c r="H1380" i="25"/>
  <x:c r="I1380" i="25"/>
  <x:c r="J1380" i="25"/>
  <x:c r="K1380" i="25"/>
  <x:c r="L1380" i="25"/>
  <x:c r="M1380" i="25"/>
  <x:c r="N1380" i="25"/>
  <x:c r="P1380" i="25"/>
  <x:c r="Q1380" i="25"/>
  <x:c r="R1380" i="25"/>
  <x:c r="A1381" i="25"/>
  <x:c r="B1381" i="25"/>
  <x:c r="C1381" i="25"/>
  <x:c r="D1381" i="25"/>
  <x:c r="E1381" i="25"/>
  <x:c r="F1381" i="25"/>
  <x:c r="G1381" i="25"/>
  <x:c r="H1381" i="25"/>
  <x:c r="I1381" i="25"/>
  <x:c r="J1381" i="25"/>
  <x:c r="K1381" i="25"/>
  <x:c r="L1381" i="25"/>
  <x:c r="M1381" i="25"/>
  <x:c r="N1381" i="25"/>
  <x:c r="P1381" i="25"/>
  <x:c r="Q1381" i="25"/>
  <x:c r="R1381" i="25"/>
  <x:c r="A1382" i="25"/>
  <x:c r="B1382" i="25"/>
  <x:c r="C1382" i="25"/>
  <x:c r="D1382" i="25"/>
  <x:c r="E1382" i="25"/>
  <x:c r="F1382" i="25"/>
  <x:c r="G1382" i="25"/>
  <x:c r="H1382" i="25"/>
  <x:c r="I1382" i="25"/>
  <x:c r="J1382" i="25"/>
  <x:c r="K1382" i="25"/>
  <x:c r="L1382" i="25"/>
  <x:c r="M1382" i="25"/>
  <x:c r="N1382" i="25"/>
  <x:c r="P1382" i="25"/>
  <x:c r="Q1382" i="25"/>
  <x:c r="R1382" i="25"/>
  <x:c r="A1383" i="25"/>
  <x:c r="B1383" i="25"/>
  <x:c r="C1383" i="25"/>
  <x:c r="D1383" i="25"/>
  <x:c r="E1383" i="25"/>
  <x:c r="F1383" i="25"/>
  <x:c r="G1383" i="25"/>
  <x:c r="H1383" i="25"/>
  <x:c r="I1383" i="25"/>
  <x:c r="J1383" i="25"/>
  <x:c r="K1383" i="25"/>
  <x:c r="L1383" i="25"/>
  <x:c r="M1383" i="25"/>
  <x:c r="N1383" i="25"/>
  <x:c r="P1383" i="25"/>
  <x:c r="Q1383" i="25"/>
  <x:c r="R1383" i="25"/>
  <x:c r="A1384" i="25"/>
  <x:c r="B1384" i="25"/>
  <x:c r="C1384" i="25"/>
  <x:c r="D1384" i="25"/>
  <x:c r="E1384" i="25"/>
  <x:c r="F1384" i="25"/>
  <x:c r="G1384" i="25"/>
  <x:c r="H1384" i="25"/>
  <x:c r="I1384" i="25"/>
  <x:c r="J1384" i="25"/>
  <x:c r="K1384" i="25"/>
  <x:c r="L1384" i="25"/>
  <x:c r="M1384" i="25"/>
  <x:c r="N1384" i="25"/>
  <x:c r="P1384" i="25"/>
  <x:c r="Q1384" i="25"/>
  <x:c r="R1384" i="25"/>
  <x:c r="A1385" i="25"/>
  <x:c r="B1385" i="25"/>
  <x:c r="C1385" i="25"/>
  <x:c r="D1385" i="25"/>
  <x:c r="E1385" i="25"/>
  <x:c r="F1385" i="25"/>
  <x:c r="G1385" i="25"/>
  <x:c r="H1385" i="25"/>
  <x:c r="I1385" i="25"/>
  <x:c r="J1385" i="25"/>
  <x:c r="K1385" i="25"/>
  <x:c r="L1385" i="25"/>
  <x:c r="M1385" i="25"/>
  <x:c r="N1385" i="25"/>
  <x:c r="P1385" i="25"/>
  <x:c r="Q1385" i="25"/>
  <x:c r="R1385" i="25"/>
  <x:c r="A1386" i="25"/>
  <x:c r="B1386" i="25"/>
  <x:c r="C1386" i="25"/>
  <x:c r="D1386" i="25"/>
  <x:c r="E1386" i="25"/>
  <x:c r="F1386" i="25"/>
  <x:c r="G1386" i="25"/>
  <x:c r="H1386" i="25"/>
  <x:c r="I1386" i="25"/>
  <x:c r="J1386" i="25"/>
  <x:c r="K1386" i="25"/>
  <x:c r="L1386" i="25"/>
  <x:c r="M1386" i="25"/>
  <x:c r="N1386" i="25"/>
  <x:c r="P1386" i="25"/>
  <x:c r="Q1386" i="25"/>
  <x:c r="R1386" i="25"/>
  <x:c r="A1387" i="25"/>
  <x:c r="B1387" i="25"/>
  <x:c r="C1387" i="25"/>
  <x:c r="D1387" i="25"/>
  <x:c r="E1387" i="25"/>
  <x:c r="F1387" i="25"/>
  <x:c r="G1387" i="25"/>
  <x:c r="H1387" i="25"/>
  <x:c r="I1387" i="25"/>
  <x:c r="J1387" i="25"/>
  <x:c r="K1387" i="25"/>
  <x:c r="L1387" i="25"/>
  <x:c r="M1387" i="25"/>
  <x:c r="N1387" i="25"/>
  <x:c r="P1387" i="25"/>
  <x:c r="Q1387" i="25"/>
  <x:c r="R1387" i="25"/>
  <x:c r="A1388" i="25"/>
  <x:c r="B1388" i="25"/>
  <x:c r="C1388" i="25"/>
  <x:c r="D1388" i="25"/>
  <x:c r="E1388" i="25"/>
  <x:c r="F1388" i="25"/>
  <x:c r="G1388" i="25"/>
  <x:c r="H1388" i="25"/>
  <x:c r="I1388" i="25"/>
  <x:c r="J1388" i="25"/>
  <x:c r="K1388" i="25"/>
  <x:c r="L1388" i="25"/>
  <x:c r="M1388" i="25"/>
  <x:c r="N1388" i="25"/>
  <x:c r="P1388" i="25"/>
  <x:c r="Q1388" i="25"/>
  <x:c r="R1388" i="25"/>
  <x:c r="A1389" i="25"/>
  <x:c r="B1389" i="25"/>
  <x:c r="C1389" i="25"/>
  <x:c r="D1389" i="25"/>
  <x:c r="E1389" i="25"/>
  <x:c r="F1389" i="25"/>
  <x:c r="G1389" i="25"/>
  <x:c r="H1389" i="25"/>
  <x:c r="I1389" i="25"/>
  <x:c r="J1389" i="25"/>
  <x:c r="K1389" i="25"/>
  <x:c r="L1389" i="25"/>
  <x:c r="M1389" i="25"/>
  <x:c r="N1389" i="25"/>
  <x:c r="P1389" i="25"/>
  <x:c r="Q1389" i="25"/>
  <x:c r="R1389" i="25"/>
  <x:c r="A1390" i="25"/>
  <x:c r="B1390" i="25"/>
  <x:c r="C1390" i="25"/>
  <x:c r="D1390" i="25"/>
  <x:c r="E1390" i="25"/>
  <x:c r="F1390" i="25"/>
  <x:c r="G1390" i="25"/>
  <x:c r="H1390" i="25"/>
  <x:c r="I1390" i="25"/>
  <x:c r="J1390" i="25"/>
  <x:c r="K1390" i="25"/>
  <x:c r="L1390" i="25"/>
  <x:c r="M1390" i="25"/>
  <x:c r="N1390" i="25"/>
  <x:c r="P1390" i="25"/>
  <x:c r="Q1390" i="25"/>
  <x:c r="R1390" i="25"/>
  <x:c r="A1391" i="25"/>
  <x:c r="B1391" i="25"/>
  <x:c r="C1391" i="25"/>
  <x:c r="D1391" i="25"/>
  <x:c r="E1391" i="25"/>
  <x:c r="F1391" i="25"/>
  <x:c r="G1391" i="25"/>
  <x:c r="H1391" i="25"/>
  <x:c r="I1391" i="25"/>
  <x:c r="J1391" i="25"/>
  <x:c r="K1391" i="25"/>
  <x:c r="L1391" i="25"/>
  <x:c r="M1391" i="25"/>
  <x:c r="N1391" i="25"/>
  <x:c r="P1391" i="25"/>
  <x:c r="Q1391" i="25"/>
  <x:c r="R1391" i="25"/>
  <x:c r="A1392" i="25"/>
  <x:c r="B1392" i="25"/>
  <x:c r="C1392" i="25"/>
  <x:c r="D1392" i="25"/>
  <x:c r="E1392" i="25"/>
  <x:c r="F1392" i="25"/>
  <x:c r="G1392" i="25"/>
  <x:c r="H1392" i="25"/>
  <x:c r="I1392" i="25"/>
  <x:c r="J1392" i="25"/>
  <x:c r="K1392" i="25"/>
  <x:c r="L1392" i="25"/>
  <x:c r="M1392" i="25"/>
  <x:c r="N1392" i="25"/>
  <x:c r="P1392" i="25"/>
  <x:c r="Q1392" i="25"/>
  <x:c r="R1392" i="25"/>
  <x:c r="A1393" i="25"/>
  <x:c r="B1393" i="25"/>
  <x:c r="C1393" i="25"/>
  <x:c r="D1393" i="25"/>
  <x:c r="E1393" i="25"/>
  <x:c r="F1393" i="25"/>
  <x:c r="G1393" i="25"/>
  <x:c r="H1393" i="25"/>
  <x:c r="I1393" i="25"/>
  <x:c r="J1393" i="25"/>
  <x:c r="K1393" i="25"/>
  <x:c r="L1393" i="25"/>
  <x:c r="M1393" i="25"/>
  <x:c r="N1393" i="25"/>
  <x:c r="P1393" i="25"/>
  <x:c r="Q1393" i="25"/>
  <x:c r="R1393" i="25"/>
  <x:c r="A1394" i="25"/>
  <x:c r="B1394" i="25"/>
  <x:c r="C1394" i="25"/>
  <x:c r="D1394" i="25"/>
  <x:c r="E1394" i="25"/>
  <x:c r="F1394" i="25"/>
  <x:c r="G1394" i="25"/>
  <x:c r="H1394" i="25"/>
  <x:c r="I1394" i="25"/>
  <x:c r="J1394" i="25"/>
  <x:c r="K1394" i="25"/>
  <x:c r="L1394" i="25"/>
  <x:c r="M1394" i="25"/>
  <x:c r="N1394" i="25"/>
  <x:c r="P1394" i="25"/>
  <x:c r="Q1394" i="25"/>
  <x:c r="R1394" i="25"/>
  <x:c r="A1395" i="25"/>
  <x:c r="B1395" i="25"/>
  <x:c r="C1395" i="25"/>
  <x:c r="D1395" i="25"/>
  <x:c r="E1395" i="25"/>
  <x:c r="F1395" i="25"/>
  <x:c r="G1395" i="25"/>
  <x:c r="H1395" i="25"/>
  <x:c r="I1395" i="25"/>
  <x:c r="J1395" i="25"/>
  <x:c r="K1395" i="25"/>
  <x:c r="L1395" i="25"/>
  <x:c r="M1395" i="25"/>
  <x:c r="N1395" i="25"/>
  <x:c r="P1395" i="25"/>
  <x:c r="Q1395" i="25"/>
  <x:c r="R1395" i="25"/>
  <x:c r="A1396" i="25"/>
  <x:c r="B1396" i="25"/>
  <x:c r="C1396" i="25"/>
  <x:c r="D1396" i="25"/>
  <x:c r="E1396" i="25"/>
  <x:c r="F1396" i="25"/>
  <x:c r="G1396" i="25"/>
  <x:c r="H1396" i="25"/>
  <x:c r="I1396" i="25"/>
  <x:c r="J1396" i="25"/>
  <x:c r="K1396" i="25"/>
  <x:c r="L1396" i="25"/>
  <x:c r="M1396" i="25"/>
  <x:c r="N1396" i="25"/>
  <x:c r="P1396" i="25"/>
  <x:c r="Q1396" i="25"/>
  <x:c r="R1396" i="25"/>
  <x:c r="A1397" i="25"/>
  <x:c r="B1397" i="25"/>
  <x:c r="C1397" i="25"/>
  <x:c r="D1397" i="25"/>
  <x:c r="E1397" i="25"/>
  <x:c r="F1397" i="25"/>
  <x:c r="G1397" i="25"/>
  <x:c r="H1397" i="25"/>
  <x:c r="I1397" i="25"/>
  <x:c r="J1397" i="25"/>
  <x:c r="K1397" i="25"/>
  <x:c r="L1397" i="25"/>
  <x:c r="M1397" i="25"/>
  <x:c r="N1397" i="25"/>
  <x:c r="P1397" i="25"/>
  <x:c r="Q1397" i="25"/>
  <x:c r="R1397" i="25"/>
  <x:c r="A1398" i="25"/>
  <x:c r="B1398" i="25"/>
  <x:c r="C1398" i="25"/>
  <x:c r="D1398" i="25"/>
  <x:c r="E1398" i="25"/>
  <x:c r="F1398" i="25"/>
  <x:c r="G1398" i="25"/>
  <x:c r="H1398" i="25"/>
  <x:c r="I1398" i="25"/>
  <x:c r="J1398" i="25"/>
  <x:c r="K1398" i="25"/>
  <x:c r="L1398" i="25"/>
  <x:c r="M1398" i="25"/>
  <x:c r="N1398" i="25"/>
  <x:c r="P1398" i="25"/>
  <x:c r="Q1398" i="25"/>
  <x:c r="R1398" i="25"/>
  <x:c r="A1399" i="25"/>
  <x:c r="B1399" i="25"/>
  <x:c r="C1399" i="25"/>
  <x:c r="D1399" i="25"/>
  <x:c r="E1399" i="25"/>
  <x:c r="F1399" i="25"/>
  <x:c r="G1399" i="25"/>
  <x:c r="H1399" i="25"/>
  <x:c r="I1399" i="25"/>
  <x:c r="J1399" i="25"/>
  <x:c r="K1399" i="25"/>
  <x:c r="L1399" i="25"/>
  <x:c r="M1399" i="25"/>
  <x:c r="N1399" i="25"/>
  <x:c r="P1399" i="25"/>
  <x:c r="Q1399" i="25"/>
  <x:c r="R1399" i="25"/>
  <x:c r="A1400" i="25"/>
  <x:c r="B1400" i="25"/>
  <x:c r="C1400" i="25"/>
  <x:c r="D1400" i="25"/>
  <x:c r="E1400" i="25"/>
  <x:c r="F1400" i="25"/>
  <x:c r="G1400" i="25"/>
  <x:c r="H1400" i="25"/>
  <x:c r="I1400" i="25"/>
  <x:c r="J1400" i="25"/>
  <x:c r="K1400" i="25"/>
  <x:c r="L1400" i="25"/>
  <x:c r="M1400" i="25"/>
  <x:c r="N1400" i="25"/>
  <x:c r="P1400" i="25"/>
  <x:c r="Q1400" i="25"/>
  <x:c r="R1400" i="25"/>
  <x:c r="A1401" i="25"/>
  <x:c r="B1401" i="25"/>
  <x:c r="C1401" i="25"/>
  <x:c r="D1401" i="25"/>
  <x:c r="E1401" i="25"/>
  <x:c r="F1401" i="25"/>
  <x:c r="G1401" i="25"/>
  <x:c r="H1401" i="25"/>
  <x:c r="I1401" i="25"/>
  <x:c r="J1401" i="25"/>
  <x:c r="K1401" i="25"/>
  <x:c r="L1401" i="25"/>
  <x:c r="M1401" i="25"/>
  <x:c r="N1401" i="25"/>
  <x:c r="P1401" i="25"/>
  <x:c r="Q1401" i="25"/>
  <x:c r="R1401" i="25"/>
  <x:c r="A1402" i="25"/>
  <x:c r="B1402" i="25"/>
  <x:c r="C1402" i="25"/>
  <x:c r="D1402" i="25"/>
  <x:c r="E1402" i="25"/>
  <x:c r="F1402" i="25"/>
  <x:c r="G1402" i="25"/>
  <x:c r="H1402" i="25"/>
  <x:c r="I1402" i="25"/>
  <x:c r="J1402" i="25"/>
  <x:c r="K1402" i="25"/>
  <x:c r="L1402" i="25"/>
  <x:c r="M1402" i="25"/>
  <x:c r="N1402" i="25"/>
  <x:c r="P1402" i="25"/>
  <x:c r="Q1402" i="25"/>
  <x:c r="R1402" i="25"/>
  <x:c r="A1403" i="25"/>
  <x:c r="B1403" i="25"/>
  <x:c r="C1403" i="25"/>
  <x:c r="D1403" i="25"/>
  <x:c r="E1403" i="25"/>
  <x:c r="F1403" i="25"/>
  <x:c r="G1403" i="25"/>
  <x:c r="H1403" i="25"/>
  <x:c r="I1403" i="25"/>
  <x:c r="J1403" i="25"/>
  <x:c r="K1403" i="25"/>
  <x:c r="L1403" i="25"/>
  <x:c r="M1403" i="25"/>
  <x:c r="N1403" i="25"/>
  <x:c r="P1403" i="25"/>
  <x:c r="Q1403" i="25"/>
  <x:c r="R1403" i="25"/>
  <x:c r="A1404" i="25"/>
  <x:c r="B1404" i="25"/>
  <x:c r="C1404" i="25"/>
  <x:c r="D1404" i="25"/>
  <x:c r="E1404" i="25"/>
  <x:c r="F1404" i="25"/>
  <x:c r="G1404" i="25"/>
  <x:c r="H1404" i="25"/>
  <x:c r="I1404" i="25"/>
  <x:c r="J1404" i="25"/>
  <x:c r="K1404" i="25"/>
  <x:c r="L1404" i="25"/>
  <x:c r="M1404" i="25"/>
  <x:c r="N1404" i="25"/>
  <x:c r="P1404" i="25"/>
  <x:c r="Q1404" i="25"/>
  <x:c r="R1404" i="25"/>
  <x:c r="A1405" i="25"/>
  <x:c r="B1405" i="25"/>
  <x:c r="C1405" i="25"/>
  <x:c r="D1405" i="25"/>
  <x:c r="E1405" i="25"/>
  <x:c r="F1405" i="25"/>
  <x:c r="G1405" i="25"/>
  <x:c r="H1405" i="25"/>
  <x:c r="I1405" i="25"/>
  <x:c r="J1405" i="25"/>
  <x:c r="K1405" i="25"/>
  <x:c r="L1405" i="25"/>
  <x:c r="M1405" i="25"/>
  <x:c r="N1405" i="25"/>
  <x:c r="P1405" i="25"/>
  <x:c r="Q1405" i="25"/>
  <x:c r="R1405" i="25"/>
  <x:c r="A1406" i="25"/>
  <x:c r="B1406" i="25"/>
  <x:c r="C1406" i="25"/>
  <x:c r="D1406" i="25"/>
  <x:c r="E1406" i="25"/>
  <x:c r="F1406" i="25"/>
  <x:c r="G1406" i="25"/>
  <x:c r="H1406" i="25"/>
  <x:c r="I1406" i="25"/>
  <x:c r="J1406" i="25"/>
  <x:c r="K1406" i="25"/>
  <x:c r="L1406" i="25"/>
  <x:c r="M1406" i="25"/>
  <x:c r="N1406" i="25"/>
  <x:c r="P1406" i="25"/>
  <x:c r="Q1406" i="25"/>
  <x:c r="R1406" i="25"/>
  <x:c r="A1407" i="25"/>
  <x:c r="B1407" i="25"/>
  <x:c r="C1407" i="25"/>
  <x:c r="D1407" i="25"/>
  <x:c r="E1407" i="25"/>
  <x:c r="F1407" i="25"/>
  <x:c r="G1407" i="25"/>
  <x:c r="H1407" i="25"/>
  <x:c r="I1407" i="25"/>
  <x:c r="J1407" i="25"/>
  <x:c r="K1407" i="25"/>
  <x:c r="L1407" i="25"/>
  <x:c r="M1407" i="25"/>
  <x:c r="N1407" i="25"/>
  <x:c r="P1407" i="25"/>
  <x:c r="Q1407" i="25"/>
  <x:c r="R1407" i="25"/>
  <x:c r="A1408" i="25"/>
  <x:c r="B1408" i="25"/>
  <x:c r="C1408" i="25"/>
  <x:c r="D1408" i="25"/>
  <x:c r="E1408" i="25"/>
  <x:c r="F1408" i="25"/>
  <x:c r="G1408" i="25"/>
  <x:c r="H1408" i="25"/>
  <x:c r="I1408" i="25"/>
  <x:c r="J1408" i="25"/>
  <x:c r="K1408" i="25"/>
  <x:c r="L1408" i="25"/>
  <x:c r="M1408" i="25"/>
  <x:c r="N1408" i="25"/>
  <x:c r="P1408" i="25"/>
  <x:c r="Q1408" i="25"/>
  <x:c r="R1408" i="25"/>
  <x:c r="A1409" i="25"/>
  <x:c r="B1409" i="25"/>
  <x:c r="C1409" i="25"/>
  <x:c r="D1409" i="25"/>
  <x:c r="E1409" i="25"/>
  <x:c r="F1409" i="25"/>
  <x:c r="G1409" i="25"/>
  <x:c r="H1409" i="25"/>
  <x:c r="I1409" i="25"/>
  <x:c r="J1409" i="25"/>
  <x:c r="K1409" i="25"/>
  <x:c r="L1409" i="25"/>
  <x:c r="M1409" i="25"/>
  <x:c r="N1409" i="25"/>
  <x:c r="P1409" i="25"/>
  <x:c r="Q1409" i="25"/>
  <x:c r="R1409" i="25"/>
  <x:c r="A1410" i="25"/>
  <x:c r="B1410" i="25"/>
  <x:c r="C1410" i="25"/>
  <x:c r="D1410" i="25"/>
  <x:c r="E1410" i="25"/>
  <x:c r="F1410" i="25"/>
  <x:c r="G1410" i="25"/>
  <x:c r="H1410" i="25"/>
  <x:c r="I1410" i="25"/>
  <x:c r="J1410" i="25"/>
  <x:c r="K1410" i="25"/>
  <x:c r="L1410" i="25"/>
  <x:c r="M1410" i="25"/>
  <x:c r="N1410" i="25"/>
  <x:c r="P1410" i="25"/>
  <x:c r="Q1410" i="25"/>
  <x:c r="R1410" i="25"/>
  <x:c r="A1411" i="25"/>
  <x:c r="B1411" i="25"/>
  <x:c r="C1411" i="25"/>
  <x:c r="D1411" i="25"/>
  <x:c r="E1411" i="25"/>
  <x:c r="F1411" i="25"/>
  <x:c r="G1411" i="25"/>
  <x:c r="H1411" i="25"/>
  <x:c r="I1411" i="25"/>
  <x:c r="J1411" i="25"/>
  <x:c r="K1411" i="25"/>
  <x:c r="L1411" i="25"/>
  <x:c r="M1411" i="25"/>
  <x:c r="N1411" i="25"/>
  <x:c r="P1411" i="25"/>
  <x:c r="Q1411" i="25"/>
  <x:c r="R1411" i="25"/>
  <x:c r="A1412" i="25"/>
  <x:c r="B1412" i="25"/>
  <x:c r="C1412" i="25"/>
  <x:c r="D1412" i="25"/>
  <x:c r="E1412" i="25"/>
  <x:c r="F1412" i="25"/>
  <x:c r="G1412" i="25"/>
  <x:c r="H1412" i="25"/>
  <x:c r="I1412" i="25"/>
  <x:c r="J1412" i="25"/>
  <x:c r="K1412" i="25"/>
  <x:c r="L1412" i="25"/>
  <x:c r="M1412" i="25"/>
  <x:c r="N1412" i="25"/>
  <x:c r="P1412" i="25"/>
  <x:c r="Q1412" i="25"/>
  <x:c r="R1412" i="25"/>
  <x:c r="A1413" i="25"/>
  <x:c r="B1413" i="25"/>
  <x:c r="C1413" i="25"/>
  <x:c r="D1413" i="25"/>
  <x:c r="E1413" i="25"/>
  <x:c r="F1413" i="25"/>
  <x:c r="G1413" i="25"/>
  <x:c r="H1413" i="25"/>
  <x:c r="I1413" i="25"/>
  <x:c r="J1413" i="25"/>
  <x:c r="K1413" i="25"/>
  <x:c r="L1413" i="25"/>
  <x:c r="M1413" i="25"/>
  <x:c r="N1413" i="25"/>
  <x:c r="P1413" i="25"/>
  <x:c r="Q1413" i="25"/>
  <x:c r="R1413" i="25"/>
  <x:c r="A1414" i="25"/>
  <x:c r="B1414" i="25"/>
  <x:c r="C1414" i="25"/>
  <x:c r="D1414" i="25"/>
  <x:c r="E1414" i="25"/>
  <x:c r="F1414" i="25"/>
  <x:c r="G1414" i="25"/>
  <x:c r="H1414" i="25"/>
  <x:c r="I1414" i="25"/>
  <x:c r="J1414" i="25"/>
  <x:c r="K1414" i="25"/>
  <x:c r="L1414" i="25"/>
  <x:c r="M1414" i="25"/>
  <x:c r="N1414" i="25"/>
  <x:c r="P1414" i="25"/>
  <x:c r="Q1414" i="25"/>
  <x:c r="R1414" i="25"/>
  <x:c r="A1415" i="25"/>
  <x:c r="B1415" i="25"/>
  <x:c r="C1415" i="25"/>
  <x:c r="D1415" i="25"/>
  <x:c r="E1415" i="25"/>
  <x:c r="F1415" i="25"/>
  <x:c r="G1415" i="25"/>
  <x:c r="H1415" i="25"/>
  <x:c r="I1415" i="25"/>
  <x:c r="J1415" i="25"/>
  <x:c r="K1415" i="25"/>
  <x:c r="L1415" i="25"/>
  <x:c r="M1415" i="25"/>
  <x:c r="N1415" i="25"/>
  <x:c r="P1415" i="25"/>
  <x:c r="Q1415" i="25"/>
  <x:c r="R1415" i="25"/>
  <x:c r="A1416" i="25"/>
  <x:c r="B1416" i="25"/>
  <x:c r="C1416" i="25"/>
  <x:c r="D1416" i="25"/>
  <x:c r="E1416" i="25"/>
  <x:c r="F1416" i="25"/>
  <x:c r="G1416" i="25"/>
  <x:c r="H1416" i="25"/>
  <x:c r="I1416" i="25"/>
  <x:c r="J1416" i="25"/>
  <x:c r="K1416" i="25"/>
  <x:c r="L1416" i="25"/>
  <x:c r="M1416" i="25"/>
  <x:c r="N1416" i="25"/>
  <x:c r="P1416" i="25"/>
  <x:c r="Q1416" i="25"/>
  <x:c r="R1416" i="25"/>
  <x:c r="A1417" i="25"/>
  <x:c r="B1417" i="25"/>
  <x:c r="C1417" i="25"/>
  <x:c r="D1417" i="25"/>
  <x:c r="E1417" i="25"/>
  <x:c r="F1417" i="25"/>
  <x:c r="G1417" i="25"/>
  <x:c r="H1417" i="25"/>
  <x:c r="I1417" i="25"/>
  <x:c r="J1417" i="25"/>
  <x:c r="K1417" i="25"/>
  <x:c r="L1417" i="25"/>
  <x:c r="M1417" i="25"/>
  <x:c r="N1417" i="25"/>
  <x:c r="P1417" i="25"/>
  <x:c r="Q1417" i="25"/>
  <x:c r="R1417" i="25"/>
  <x:c r="A1418" i="25"/>
  <x:c r="B1418" i="25"/>
  <x:c r="C1418" i="25"/>
  <x:c r="D1418" i="25"/>
  <x:c r="E1418" i="25"/>
  <x:c r="F1418" i="25"/>
  <x:c r="G1418" i="25"/>
  <x:c r="H1418" i="25"/>
  <x:c r="I1418" i="25"/>
  <x:c r="J1418" i="25"/>
  <x:c r="K1418" i="25"/>
  <x:c r="L1418" i="25"/>
  <x:c r="M1418" i="25"/>
  <x:c r="N1418" i="25"/>
  <x:c r="P1418" i="25"/>
  <x:c r="Q1418" i="25"/>
  <x:c r="R1418" i="25"/>
  <x:c r="A1419" i="25"/>
  <x:c r="B1419" i="25"/>
  <x:c r="C1419" i="25"/>
  <x:c r="D1419" i="25"/>
  <x:c r="E1419" i="25"/>
  <x:c r="F1419" i="25"/>
  <x:c r="G1419" i="25"/>
  <x:c r="H1419" i="25"/>
  <x:c r="I1419" i="25"/>
  <x:c r="J1419" i="25"/>
  <x:c r="K1419" i="25"/>
  <x:c r="L1419" i="25"/>
  <x:c r="M1419" i="25"/>
  <x:c r="N1419" i="25"/>
  <x:c r="P1419" i="25"/>
  <x:c r="Q1419" i="25"/>
  <x:c r="R1419" i="25"/>
  <x:c r="A1420" i="25"/>
  <x:c r="B1420" i="25"/>
  <x:c r="C1420" i="25"/>
  <x:c r="D1420" i="25"/>
  <x:c r="E1420" i="25"/>
  <x:c r="F1420" i="25"/>
  <x:c r="G1420" i="25"/>
  <x:c r="H1420" i="25"/>
  <x:c r="I1420" i="25"/>
  <x:c r="J1420" i="25"/>
  <x:c r="K1420" i="25"/>
  <x:c r="L1420" i="25"/>
  <x:c r="M1420" i="25"/>
  <x:c r="N1420" i="25"/>
  <x:c r="P1420" i="25"/>
  <x:c r="Q1420" i="25"/>
  <x:c r="R1420" i="25"/>
  <x:c r="A1421" i="25"/>
  <x:c r="B1421" i="25"/>
  <x:c r="C1421" i="25"/>
  <x:c r="D1421" i="25"/>
  <x:c r="E1421" i="25"/>
  <x:c r="F1421" i="25"/>
  <x:c r="G1421" i="25"/>
  <x:c r="H1421" i="25"/>
  <x:c r="I1421" i="25"/>
  <x:c r="J1421" i="25"/>
  <x:c r="K1421" i="25"/>
  <x:c r="L1421" i="25"/>
  <x:c r="M1421" i="25"/>
  <x:c r="N1421" i="25"/>
  <x:c r="P1421" i="25"/>
  <x:c r="Q1421" i="25"/>
  <x:c r="R1421" i="25"/>
  <x:c r="A1422" i="25"/>
  <x:c r="B1422" i="25"/>
  <x:c r="C1422" i="25"/>
  <x:c r="D1422" i="25"/>
  <x:c r="E1422" i="25"/>
  <x:c r="F1422" i="25"/>
  <x:c r="G1422" i="25"/>
  <x:c r="H1422" i="25"/>
  <x:c r="I1422" i="25"/>
  <x:c r="J1422" i="25"/>
  <x:c r="K1422" i="25"/>
  <x:c r="L1422" i="25"/>
  <x:c r="M1422" i="25"/>
  <x:c r="N1422" i="25"/>
  <x:c r="P1422" i="25"/>
  <x:c r="Q1422" i="25"/>
  <x:c r="R1422" i="25"/>
  <x:c r="A1423" i="25"/>
  <x:c r="B1423" i="25"/>
  <x:c r="C1423" i="25"/>
  <x:c r="D1423" i="25"/>
  <x:c r="E1423" i="25"/>
  <x:c r="F1423" i="25"/>
  <x:c r="G1423" i="25"/>
  <x:c r="H1423" i="25"/>
  <x:c r="I1423" i="25"/>
  <x:c r="J1423" i="25"/>
  <x:c r="K1423" i="25"/>
  <x:c r="L1423" i="25"/>
  <x:c r="M1423" i="25"/>
  <x:c r="N1423" i="25"/>
  <x:c r="P1423" i="25"/>
  <x:c r="Q1423" i="25"/>
  <x:c r="R1423" i="25"/>
  <x:c r="A1424" i="25"/>
  <x:c r="B1424" i="25"/>
  <x:c r="C1424" i="25"/>
  <x:c r="D1424" i="25"/>
  <x:c r="E1424" i="25"/>
  <x:c r="F1424" i="25"/>
  <x:c r="G1424" i="25"/>
  <x:c r="H1424" i="25"/>
  <x:c r="I1424" i="25"/>
  <x:c r="J1424" i="25"/>
  <x:c r="K1424" i="25"/>
  <x:c r="L1424" i="25"/>
  <x:c r="M1424" i="25"/>
  <x:c r="N1424" i="25"/>
  <x:c r="P1424" i="25"/>
  <x:c r="Q1424" i="25"/>
  <x:c r="R1424" i="25"/>
  <x:c r="A1425" i="25"/>
  <x:c r="B1425" i="25"/>
  <x:c r="C1425" i="25"/>
  <x:c r="D1425" i="25"/>
  <x:c r="E1425" i="25"/>
  <x:c r="F1425" i="25"/>
  <x:c r="G1425" i="25"/>
  <x:c r="H1425" i="25"/>
  <x:c r="I1425" i="25"/>
  <x:c r="J1425" i="25"/>
  <x:c r="K1425" i="25"/>
  <x:c r="L1425" i="25"/>
  <x:c r="M1425" i="25"/>
  <x:c r="N1425" i="25"/>
  <x:c r="P1425" i="25"/>
  <x:c r="Q1425" i="25"/>
  <x:c r="R1425" i="25"/>
  <x:c r="A1426" i="25"/>
  <x:c r="B1426" i="25"/>
  <x:c r="C1426" i="25"/>
  <x:c r="D1426" i="25"/>
  <x:c r="E1426" i="25"/>
  <x:c r="F1426" i="25"/>
  <x:c r="G1426" i="25"/>
  <x:c r="H1426" i="25"/>
  <x:c r="I1426" i="25"/>
  <x:c r="J1426" i="25"/>
  <x:c r="K1426" i="25"/>
  <x:c r="L1426" i="25"/>
  <x:c r="M1426" i="25"/>
  <x:c r="N1426" i="25"/>
  <x:c r="P1426" i="25"/>
  <x:c r="Q1426" i="25"/>
  <x:c r="R1426" i="25"/>
  <x:c r="A1427" i="25"/>
  <x:c r="B1427" i="25"/>
  <x:c r="C1427" i="25"/>
  <x:c r="D1427" i="25"/>
  <x:c r="E1427" i="25"/>
  <x:c r="F1427" i="25"/>
  <x:c r="G1427" i="25"/>
  <x:c r="H1427" i="25"/>
  <x:c r="I1427" i="25"/>
  <x:c r="J1427" i="25"/>
  <x:c r="K1427" i="25"/>
  <x:c r="L1427" i="25"/>
  <x:c r="M1427" i="25"/>
  <x:c r="N1427" i="25"/>
  <x:c r="P1427" i="25"/>
  <x:c r="Q1427" i="25"/>
  <x:c r="R1427" i="25"/>
  <x:c r="A1428" i="25"/>
  <x:c r="B1428" i="25"/>
  <x:c r="C1428" i="25"/>
  <x:c r="D1428" i="25"/>
  <x:c r="E1428" i="25"/>
  <x:c r="F1428" i="25"/>
  <x:c r="G1428" i="25"/>
  <x:c r="H1428" i="25"/>
  <x:c r="I1428" i="25"/>
  <x:c r="J1428" i="25"/>
  <x:c r="K1428" i="25"/>
  <x:c r="L1428" i="25"/>
  <x:c r="M1428" i="25"/>
  <x:c r="N1428" i="25"/>
  <x:c r="P1428" i="25"/>
  <x:c r="Q1428" i="25"/>
  <x:c r="R1428" i="25"/>
  <x:c r="A1429" i="25"/>
  <x:c r="B1429" i="25"/>
  <x:c r="C1429" i="25"/>
  <x:c r="D1429" i="25"/>
  <x:c r="E1429" i="25"/>
  <x:c r="F1429" i="25"/>
  <x:c r="G1429" i="25"/>
  <x:c r="H1429" i="25"/>
  <x:c r="I1429" i="25"/>
  <x:c r="J1429" i="25"/>
  <x:c r="K1429" i="25"/>
  <x:c r="L1429" i="25"/>
  <x:c r="M1429" i="25"/>
  <x:c r="N1429" i="25"/>
  <x:c r="P1429" i="25"/>
  <x:c r="Q1429" i="25"/>
  <x:c r="R1429" i="25"/>
  <x:c r="A1430" i="25"/>
  <x:c r="B1430" i="25"/>
  <x:c r="C1430" i="25"/>
  <x:c r="D1430" i="25"/>
  <x:c r="E1430" i="25"/>
  <x:c r="F1430" i="25"/>
  <x:c r="G1430" i="25"/>
  <x:c r="H1430" i="25"/>
  <x:c r="I1430" i="25"/>
  <x:c r="J1430" i="25"/>
  <x:c r="K1430" i="25"/>
  <x:c r="L1430" i="25"/>
  <x:c r="M1430" i="25"/>
  <x:c r="N1430" i="25"/>
  <x:c r="P1430" i="25"/>
  <x:c r="Q1430" i="25"/>
  <x:c r="R1430" i="25"/>
  <x:c r="A1431" i="25"/>
  <x:c r="B1431" i="25"/>
  <x:c r="C1431" i="25"/>
  <x:c r="D1431" i="25"/>
  <x:c r="E1431" i="25"/>
  <x:c r="F1431" i="25"/>
  <x:c r="G1431" i="25"/>
  <x:c r="H1431" i="25"/>
  <x:c r="I1431" i="25"/>
  <x:c r="J1431" i="25"/>
  <x:c r="K1431" i="25"/>
  <x:c r="L1431" i="25"/>
  <x:c r="M1431" i="25"/>
  <x:c r="N1431" i="25"/>
  <x:c r="P1431" i="25"/>
  <x:c r="Q1431" i="25"/>
  <x:c r="R1431" i="25"/>
  <x:c r="A1432" i="25"/>
  <x:c r="B1432" i="25"/>
  <x:c r="C1432" i="25"/>
  <x:c r="D1432" i="25"/>
  <x:c r="E1432" i="25"/>
  <x:c r="F1432" i="25"/>
  <x:c r="G1432" i="25"/>
  <x:c r="H1432" i="25"/>
  <x:c r="I1432" i="25"/>
  <x:c r="J1432" i="25"/>
  <x:c r="K1432" i="25"/>
  <x:c r="L1432" i="25"/>
  <x:c r="M1432" i="25"/>
  <x:c r="N1432" i="25"/>
  <x:c r="P1432" i="25"/>
  <x:c r="Q1432" i="25"/>
  <x:c r="R1432" i="25"/>
  <x:c r="A1433" i="25"/>
  <x:c r="B1433" i="25"/>
  <x:c r="C1433" i="25"/>
  <x:c r="D1433" i="25"/>
  <x:c r="E1433" i="25"/>
  <x:c r="F1433" i="25"/>
  <x:c r="G1433" i="25"/>
  <x:c r="H1433" i="25"/>
  <x:c r="I1433" i="25"/>
  <x:c r="J1433" i="25"/>
  <x:c r="K1433" i="25"/>
  <x:c r="L1433" i="25"/>
  <x:c r="M1433" i="25"/>
  <x:c r="N1433" i="25"/>
  <x:c r="P1433" i="25"/>
  <x:c r="Q1433" i="25"/>
  <x:c r="R1433" i="25"/>
  <x:c r="A1434" i="25"/>
  <x:c r="B1434" i="25"/>
  <x:c r="C1434" i="25"/>
  <x:c r="D1434" i="25"/>
  <x:c r="E1434" i="25"/>
  <x:c r="F1434" i="25"/>
  <x:c r="G1434" i="25"/>
  <x:c r="H1434" i="25"/>
  <x:c r="I1434" i="25"/>
  <x:c r="J1434" i="25"/>
  <x:c r="K1434" i="25"/>
  <x:c r="L1434" i="25"/>
  <x:c r="M1434" i="25"/>
  <x:c r="N1434" i="25"/>
  <x:c r="P1434" i="25"/>
  <x:c r="Q1434" i="25"/>
  <x:c r="R1434" i="25"/>
  <x:c r="A1435" i="25"/>
  <x:c r="B1435" i="25"/>
  <x:c r="C1435" i="25"/>
  <x:c r="D1435" i="25"/>
  <x:c r="E1435" i="25"/>
  <x:c r="F1435" i="25"/>
  <x:c r="G1435" i="25"/>
  <x:c r="H1435" i="25"/>
  <x:c r="I1435" i="25"/>
  <x:c r="J1435" i="25"/>
  <x:c r="K1435" i="25"/>
  <x:c r="L1435" i="25"/>
  <x:c r="M1435" i="25"/>
  <x:c r="N1435" i="25"/>
  <x:c r="P1435" i="25"/>
  <x:c r="Q1435" i="25"/>
  <x:c r="R1435" i="25"/>
  <x:c r="A1436" i="25"/>
  <x:c r="B1436" i="25"/>
  <x:c r="C1436" i="25"/>
  <x:c r="D1436" i="25"/>
  <x:c r="E1436" i="25"/>
  <x:c r="F1436" i="25"/>
  <x:c r="G1436" i="25"/>
  <x:c r="H1436" i="25"/>
  <x:c r="I1436" i="25"/>
  <x:c r="J1436" i="25"/>
  <x:c r="K1436" i="25"/>
  <x:c r="L1436" i="25"/>
  <x:c r="M1436" i="25"/>
  <x:c r="N1436" i="25"/>
  <x:c r="P1436" i="25"/>
  <x:c r="Q1436" i="25"/>
  <x:c r="R1436" i="25"/>
  <x:c r="A1437" i="25"/>
  <x:c r="B1437" i="25"/>
  <x:c r="C1437" i="25"/>
  <x:c r="D1437" i="25"/>
  <x:c r="E1437" i="25"/>
  <x:c r="F1437" i="25"/>
  <x:c r="G1437" i="25"/>
  <x:c r="H1437" i="25"/>
  <x:c r="I1437" i="25"/>
  <x:c r="J1437" i="25"/>
  <x:c r="K1437" i="25"/>
  <x:c r="L1437" i="25"/>
  <x:c r="M1437" i="25"/>
  <x:c r="N1437" i="25"/>
  <x:c r="P1437" i="25"/>
  <x:c r="Q1437" i="25"/>
  <x:c r="R1437" i="25"/>
  <x:c r="A1438" i="25"/>
  <x:c r="B1438" i="25"/>
  <x:c r="C1438" i="25"/>
  <x:c r="D1438" i="25"/>
  <x:c r="E1438" i="25"/>
  <x:c r="F1438" i="25"/>
  <x:c r="G1438" i="25"/>
  <x:c r="H1438" i="25"/>
  <x:c r="I1438" i="25"/>
  <x:c r="J1438" i="25"/>
  <x:c r="K1438" i="25"/>
  <x:c r="L1438" i="25"/>
  <x:c r="M1438" i="25"/>
  <x:c r="N1438" i="25"/>
  <x:c r="P1438" i="25"/>
  <x:c r="Q1438" i="25"/>
  <x:c r="R1438" i="25"/>
  <x:c r="A1439" i="25"/>
  <x:c r="B1439" i="25"/>
  <x:c r="C1439" i="25"/>
  <x:c r="D1439" i="25"/>
  <x:c r="E1439" i="25"/>
  <x:c r="F1439" i="25"/>
  <x:c r="G1439" i="25"/>
  <x:c r="H1439" i="25"/>
  <x:c r="I1439" i="25"/>
  <x:c r="J1439" i="25"/>
  <x:c r="K1439" i="25"/>
  <x:c r="L1439" i="25"/>
  <x:c r="M1439" i="25"/>
  <x:c r="N1439" i="25"/>
  <x:c r="P1439" i="25"/>
  <x:c r="Q1439" i="25"/>
  <x:c r="R1439" i="25"/>
  <x:c r="A1440" i="25"/>
  <x:c r="B1440" i="25"/>
  <x:c r="C1440" i="25"/>
  <x:c r="D1440" i="25"/>
  <x:c r="E1440" i="25"/>
  <x:c r="F1440" i="25"/>
  <x:c r="G1440" i="25"/>
  <x:c r="H1440" i="25"/>
  <x:c r="I1440" i="25"/>
  <x:c r="J1440" i="25"/>
  <x:c r="K1440" i="25"/>
  <x:c r="L1440" i="25"/>
  <x:c r="M1440" i="25"/>
  <x:c r="N1440" i="25"/>
  <x:c r="P1440" i="25"/>
  <x:c r="Q1440" i="25"/>
  <x:c r="R1440" i="25"/>
  <x:c r="A1441" i="25"/>
  <x:c r="B1441" i="25"/>
  <x:c r="C1441" i="25"/>
  <x:c r="D1441" i="25"/>
  <x:c r="E1441" i="25"/>
  <x:c r="F1441" i="25"/>
  <x:c r="G1441" i="25"/>
  <x:c r="H1441" i="25"/>
  <x:c r="I1441" i="25"/>
  <x:c r="J1441" i="25"/>
  <x:c r="K1441" i="25"/>
  <x:c r="L1441" i="25"/>
  <x:c r="M1441" i="25"/>
  <x:c r="N1441" i="25"/>
  <x:c r="P1441" i="25"/>
  <x:c r="Q1441" i="25"/>
  <x:c r="R1441" i="25"/>
  <x:c r="A1442" i="25"/>
  <x:c r="B1442" i="25"/>
  <x:c r="C1442" i="25"/>
  <x:c r="D1442" i="25"/>
  <x:c r="E1442" i="25"/>
  <x:c r="F1442" i="25"/>
  <x:c r="G1442" i="25"/>
  <x:c r="H1442" i="25"/>
  <x:c r="I1442" i="25"/>
  <x:c r="J1442" i="25"/>
  <x:c r="K1442" i="25"/>
  <x:c r="L1442" i="25"/>
  <x:c r="M1442" i="25"/>
  <x:c r="N1442" i="25"/>
  <x:c r="P1442" i="25"/>
  <x:c r="Q1442" i="25"/>
  <x:c r="R1442" i="25"/>
  <x:c r="A1443" i="25"/>
  <x:c r="B1443" i="25"/>
  <x:c r="C1443" i="25"/>
  <x:c r="D1443" i="25"/>
  <x:c r="E1443" i="25"/>
  <x:c r="F1443" i="25"/>
  <x:c r="G1443" i="25"/>
  <x:c r="H1443" i="25"/>
  <x:c r="I1443" i="25"/>
  <x:c r="J1443" i="25"/>
  <x:c r="K1443" i="25"/>
  <x:c r="L1443" i="25"/>
  <x:c r="M1443" i="25"/>
  <x:c r="N1443" i="25"/>
  <x:c r="P1443" i="25"/>
  <x:c r="Q1443" i="25"/>
  <x:c r="R1443" i="25"/>
  <x:c r="A1444" i="25"/>
  <x:c r="B1444" i="25"/>
  <x:c r="C1444" i="25"/>
  <x:c r="D1444" i="25"/>
  <x:c r="E1444" i="25"/>
  <x:c r="F1444" i="25"/>
  <x:c r="G1444" i="25"/>
  <x:c r="H1444" i="25"/>
  <x:c r="I1444" i="25"/>
  <x:c r="J1444" i="25"/>
  <x:c r="K1444" i="25"/>
  <x:c r="L1444" i="25"/>
  <x:c r="M1444" i="25"/>
  <x:c r="N1444" i="25"/>
  <x:c r="P1444" i="25"/>
  <x:c r="Q1444" i="25"/>
  <x:c r="R1444" i="25"/>
  <x:c r="A1445" i="25"/>
  <x:c r="B1445" i="25"/>
  <x:c r="C1445" i="25"/>
  <x:c r="D1445" i="25"/>
  <x:c r="E1445" i="25"/>
  <x:c r="F1445" i="25"/>
  <x:c r="G1445" i="25"/>
  <x:c r="H1445" i="25"/>
  <x:c r="I1445" i="25"/>
  <x:c r="J1445" i="25"/>
  <x:c r="K1445" i="25"/>
  <x:c r="L1445" i="25"/>
  <x:c r="M1445" i="25"/>
  <x:c r="N1445" i="25"/>
  <x:c r="P1445" i="25"/>
  <x:c r="Q1445" i="25"/>
  <x:c r="R1445" i="25"/>
  <x:c r="A1446" i="25"/>
  <x:c r="B1446" i="25"/>
  <x:c r="C1446" i="25"/>
  <x:c r="D1446" i="25"/>
  <x:c r="E1446" i="25"/>
  <x:c r="F1446" i="25"/>
  <x:c r="G1446" i="25"/>
  <x:c r="H1446" i="25"/>
  <x:c r="I1446" i="25"/>
  <x:c r="J1446" i="25"/>
  <x:c r="K1446" i="25"/>
  <x:c r="L1446" i="25"/>
  <x:c r="M1446" i="25"/>
  <x:c r="N1446" i="25"/>
  <x:c r="P1446" i="25"/>
  <x:c r="Q1446" i="25"/>
  <x:c r="R1446" i="25"/>
  <x:c r="A1447" i="25"/>
  <x:c r="B1447" i="25"/>
  <x:c r="C1447" i="25"/>
  <x:c r="D1447" i="25"/>
  <x:c r="E1447" i="25"/>
  <x:c r="F1447" i="25"/>
  <x:c r="G1447" i="25"/>
  <x:c r="H1447" i="25"/>
  <x:c r="I1447" i="25"/>
  <x:c r="J1447" i="25"/>
  <x:c r="K1447" i="25"/>
  <x:c r="L1447" i="25"/>
  <x:c r="M1447" i="25"/>
  <x:c r="N1447" i="25"/>
  <x:c r="P1447" i="25"/>
  <x:c r="Q1447" i="25"/>
  <x:c r="R1447" i="25"/>
  <x:c r="A1448" i="25"/>
  <x:c r="B1448" i="25"/>
  <x:c r="C1448" i="25"/>
  <x:c r="D1448" i="25"/>
  <x:c r="E1448" i="25"/>
  <x:c r="F1448" i="25"/>
  <x:c r="G1448" i="25"/>
  <x:c r="H1448" i="25"/>
  <x:c r="I1448" i="25"/>
  <x:c r="J1448" i="25"/>
  <x:c r="K1448" i="25"/>
  <x:c r="L1448" i="25"/>
  <x:c r="M1448" i="25"/>
  <x:c r="N1448" i="25"/>
  <x:c r="P1448" i="25"/>
  <x:c r="Q1448" i="25"/>
  <x:c r="R1448" i="25"/>
  <x:c r="A1449" i="25"/>
  <x:c r="B1449" i="25"/>
  <x:c r="C1449" i="25"/>
  <x:c r="D1449" i="25"/>
  <x:c r="E1449" i="25"/>
  <x:c r="F1449" i="25"/>
  <x:c r="G1449" i="25"/>
  <x:c r="H1449" i="25"/>
  <x:c r="I1449" i="25"/>
  <x:c r="J1449" i="25"/>
  <x:c r="K1449" i="25"/>
  <x:c r="L1449" i="25"/>
  <x:c r="M1449" i="25"/>
  <x:c r="N1449" i="25"/>
  <x:c r="P1449" i="25"/>
  <x:c r="Q1449" i="25"/>
  <x:c r="R1449" i="25"/>
  <x:c r="A1450" i="25"/>
  <x:c r="B1450" i="25"/>
  <x:c r="C1450" i="25"/>
  <x:c r="D1450" i="25"/>
  <x:c r="E1450" i="25"/>
  <x:c r="F1450" i="25"/>
  <x:c r="G1450" i="25"/>
  <x:c r="H1450" i="25"/>
  <x:c r="I1450" i="25"/>
  <x:c r="J1450" i="25"/>
  <x:c r="K1450" i="25"/>
  <x:c r="L1450" i="25"/>
  <x:c r="M1450" i="25"/>
  <x:c r="N1450" i="25"/>
  <x:c r="P1450" i="25"/>
  <x:c r="Q1450" i="25"/>
  <x:c r="R1450" i="25"/>
  <x:c r="A1451" i="25"/>
  <x:c r="B1451" i="25"/>
  <x:c r="C1451" i="25"/>
  <x:c r="D1451" i="25"/>
  <x:c r="E1451" i="25"/>
  <x:c r="F1451" i="25"/>
  <x:c r="G1451" i="25"/>
  <x:c r="H1451" i="25"/>
  <x:c r="I1451" i="25"/>
  <x:c r="J1451" i="25"/>
  <x:c r="K1451" i="25"/>
  <x:c r="L1451" i="25"/>
  <x:c r="M1451" i="25"/>
  <x:c r="N1451" i="25"/>
  <x:c r="P1451" i="25"/>
  <x:c r="Q1451" i="25"/>
  <x:c r="R1451" i="25"/>
  <x:c r="A1452" i="25"/>
  <x:c r="B1452" i="25"/>
  <x:c r="C1452" i="25"/>
  <x:c r="D1452" i="25"/>
  <x:c r="E1452" i="25"/>
  <x:c r="F1452" i="25"/>
  <x:c r="G1452" i="25"/>
  <x:c r="H1452" i="25"/>
  <x:c r="I1452" i="25"/>
  <x:c r="J1452" i="25"/>
  <x:c r="K1452" i="25"/>
  <x:c r="L1452" i="25"/>
  <x:c r="M1452" i="25"/>
  <x:c r="N1452" i="25"/>
  <x:c r="P1452" i="25"/>
  <x:c r="Q1452" i="25"/>
  <x:c r="R1452" i="25"/>
  <x:c r="A1453" i="25"/>
  <x:c r="B1453" i="25"/>
  <x:c r="C1453" i="25"/>
  <x:c r="D1453" i="25"/>
  <x:c r="E1453" i="25"/>
  <x:c r="F1453" i="25"/>
  <x:c r="G1453" i="25"/>
  <x:c r="H1453" i="25"/>
  <x:c r="I1453" i="25"/>
  <x:c r="J1453" i="25"/>
  <x:c r="K1453" i="25"/>
  <x:c r="L1453" i="25"/>
  <x:c r="M1453" i="25"/>
  <x:c r="N1453" i="25"/>
  <x:c r="P1453" i="25"/>
  <x:c r="Q1453" i="25"/>
  <x:c r="R1453" i="25"/>
  <x:c r="A1454" i="25"/>
  <x:c r="B1454" i="25"/>
  <x:c r="C1454" i="25"/>
  <x:c r="D1454" i="25"/>
  <x:c r="E1454" i="25"/>
  <x:c r="F1454" i="25"/>
  <x:c r="G1454" i="25"/>
  <x:c r="H1454" i="25"/>
  <x:c r="I1454" i="25"/>
  <x:c r="J1454" i="25"/>
  <x:c r="K1454" i="25"/>
  <x:c r="L1454" i="25"/>
  <x:c r="M1454" i="25"/>
  <x:c r="N1454" i="25"/>
  <x:c r="P1454" i="25"/>
  <x:c r="Q1454" i="25"/>
  <x:c r="R1454" i="25"/>
  <x:c r="A1455" i="25"/>
  <x:c r="B1455" i="25"/>
  <x:c r="C1455" i="25"/>
  <x:c r="D1455" i="25"/>
  <x:c r="E1455" i="25"/>
  <x:c r="F1455" i="25"/>
  <x:c r="G1455" i="25"/>
  <x:c r="H1455" i="25"/>
  <x:c r="I1455" i="25"/>
  <x:c r="J1455" i="25"/>
  <x:c r="K1455" i="25"/>
  <x:c r="L1455" i="25"/>
  <x:c r="M1455" i="25"/>
  <x:c r="N1455" i="25"/>
  <x:c r="P1455" i="25"/>
  <x:c r="Q1455" i="25"/>
  <x:c r="R1455" i="25"/>
  <x:c r="A1456" i="25"/>
  <x:c r="B1456" i="25"/>
  <x:c r="C1456" i="25"/>
  <x:c r="D1456" i="25"/>
  <x:c r="E1456" i="25"/>
  <x:c r="F1456" i="25"/>
  <x:c r="G1456" i="25"/>
  <x:c r="H1456" i="25"/>
  <x:c r="I1456" i="25"/>
  <x:c r="J1456" i="25"/>
  <x:c r="K1456" i="25"/>
  <x:c r="L1456" i="25"/>
  <x:c r="M1456" i="25"/>
  <x:c r="N1456" i="25"/>
  <x:c r="P1456" i="25"/>
  <x:c r="Q1456" i="25"/>
  <x:c r="R1456" i="25"/>
  <x:c r="A1457" i="25"/>
  <x:c r="B1457" i="25"/>
  <x:c r="C1457" i="25"/>
  <x:c r="D1457" i="25"/>
  <x:c r="E1457" i="25"/>
  <x:c r="F1457" i="25"/>
  <x:c r="G1457" i="25"/>
  <x:c r="H1457" i="25"/>
  <x:c r="I1457" i="25"/>
  <x:c r="J1457" i="25"/>
  <x:c r="K1457" i="25"/>
  <x:c r="L1457" i="25"/>
  <x:c r="M1457" i="25"/>
  <x:c r="N1457" i="25"/>
  <x:c r="P1457" i="25"/>
  <x:c r="Q1457" i="25"/>
  <x:c r="R1457" i="25"/>
  <x:c r="A1458" i="25"/>
  <x:c r="B1458" i="25"/>
  <x:c r="C1458" i="25"/>
  <x:c r="D1458" i="25"/>
  <x:c r="E1458" i="25"/>
  <x:c r="F1458" i="25"/>
  <x:c r="G1458" i="25"/>
  <x:c r="H1458" i="25"/>
  <x:c r="I1458" i="25"/>
  <x:c r="J1458" i="25"/>
  <x:c r="K1458" i="25"/>
  <x:c r="L1458" i="25"/>
  <x:c r="M1458" i="25"/>
  <x:c r="N1458" i="25"/>
  <x:c r="P1458" i="25"/>
  <x:c r="Q1458" i="25"/>
  <x:c r="R1458" i="25"/>
  <x:c r="A1459" i="25"/>
  <x:c r="B1459" i="25"/>
  <x:c r="C1459" i="25"/>
  <x:c r="D1459" i="25"/>
  <x:c r="E1459" i="25"/>
  <x:c r="F1459" i="25"/>
  <x:c r="G1459" i="25"/>
  <x:c r="H1459" i="25"/>
  <x:c r="I1459" i="25"/>
  <x:c r="J1459" i="25"/>
  <x:c r="K1459" i="25"/>
  <x:c r="L1459" i="25"/>
  <x:c r="M1459" i="25"/>
  <x:c r="N1459" i="25"/>
  <x:c r="P1459" i="25"/>
  <x:c r="Q1459" i="25"/>
  <x:c r="R1459" i="25"/>
  <x:c r="A1460" i="25"/>
  <x:c r="B1460" i="25"/>
  <x:c r="C1460" i="25"/>
  <x:c r="D1460" i="25"/>
  <x:c r="E1460" i="25"/>
  <x:c r="F1460" i="25"/>
  <x:c r="G1460" i="25"/>
  <x:c r="H1460" i="25"/>
  <x:c r="I1460" i="25"/>
  <x:c r="J1460" i="25"/>
  <x:c r="K1460" i="25"/>
  <x:c r="L1460" i="25"/>
  <x:c r="M1460" i="25"/>
  <x:c r="N1460" i="25"/>
  <x:c r="P1460" i="25"/>
  <x:c r="Q1460" i="25"/>
  <x:c r="R1460" i="25"/>
  <x:c r="A1461" i="25"/>
  <x:c r="B1461" i="25"/>
  <x:c r="C1461" i="25"/>
  <x:c r="D1461" i="25"/>
  <x:c r="E1461" i="25"/>
  <x:c r="F1461" i="25"/>
  <x:c r="G1461" i="25"/>
  <x:c r="H1461" i="25"/>
  <x:c r="I1461" i="25"/>
  <x:c r="J1461" i="25"/>
  <x:c r="K1461" i="25"/>
  <x:c r="L1461" i="25"/>
  <x:c r="M1461" i="25"/>
  <x:c r="N1461" i="25"/>
  <x:c r="P1461" i="25"/>
  <x:c r="Q1461" i="25"/>
  <x:c r="R1461" i="25"/>
  <x:c r="A1462" i="25"/>
  <x:c r="B1462" i="25"/>
  <x:c r="C1462" i="25"/>
  <x:c r="D1462" i="25"/>
  <x:c r="E1462" i="25"/>
  <x:c r="F1462" i="25"/>
  <x:c r="G1462" i="25"/>
  <x:c r="H1462" i="25"/>
  <x:c r="I1462" i="25"/>
  <x:c r="J1462" i="25"/>
  <x:c r="K1462" i="25"/>
  <x:c r="L1462" i="25"/>
  <x:c r="M1462" i="25"/>
  <x:c r="N1462" i="25"/>
  <x:c r="P1462" i="25"/>
  <x:c r="Q1462" i="25"/>
  <x:c r="R1462" i="25"/>
  <x:c r="A1463" i="25"/>
  <x:c r="B1463" i="25"/>
  <x:c r="C1463" i="25"/>
  <x:c r="D1463" i="25"/>
  <x:c r="E1463" i="25"/>
  <x:c r="F1463" i="25"/>
  <x:c r="G1463" i="25"/>
  <x:c r="H1463" i="25"/>
  <x:c r="I1463" i="25"/>
  <x:c r="J1463" i="25"/>
  <x:c r="K1463" i="25"/>
  <x:c r="L1463" i="25"/>
  <x:c r="M1463" i="25"/>
  <x:c r="N1463" i="25"/>
  <x:c r="P1463" i="25"/>
  <x:c r="Q1463" i="25"/>
  <x:c r="R1463" i="25"/>
  <x:c r="A1464" i="25"/>
  <x:c r="B1464" i="25"/>
  <x:c r="C1464" i="25"/>
  <x:c r="D1464" i="25"/>
  <x:c r="E1464" i="25"/>
  <x:c r="F1464" i="25"/>
  <x:c r="G1464" i="25"/>
  <x:c r="H1464" i="25"/>
  <x:c r="I1464" i="25"/>
  <x:c r="J1464" i="25"/>
  <x:c r="K1464" i="25"/>
  <x:c r="L1464" i="25"/>
  <x:c r="M1464" i="25"/>
  <x:c r="N1464" i="25"/>
  <x:c r="P1464" i="25"/>
  <x:c r="Q1464" i="25"/>
  <x:c r="R1464" i="25"/>
  <x:c r="A1465" i="25"/>
  <x:c r="B1465" i="25"/>
  <x:c r="C1465" i="25"/>
  <x:c r="D1465" i="25"/>
  <x:c r="E1465" i="25"/>
  <x:c r="F1465" i="25"/>
  <x:c r="G1465" i="25"/>
  <x:c r="H1465" i="25"/>
  <x:c r="I1465" i="25"/>
  <x:c r="J1465" i="25"/>
  <x:c r="K1465" i="25"/>
  <x:c r="L1465" i="25"/>
  <x:c r="M1465" i="25"/>
  <x:c r="N1465" i="25"/>
  <x:c r="P1465" i="25"/>
  <x:c r="Q1465" i="25"/>
  <x:c r="R1465" i="25"/>
  <x:c r="A1466" i="25"/>
  <x:c r="B1466" i="25"/>
  <x:c r="C1466" i="25"/>
  <x:c r="D1466" i="25"/>
  <x:c r="E1466" i="25"/>
  <x:c r="F1466" i="25"/>
  <x:c r="G1466" i="25"/>
  <x:c r="H1466" i="25"/>
  <x:c r="I1466" i="25"/>
  <x:c r="J1466" i="25"/>
  <x:c r="K1466" i="25"/>
  <x:c r="L1466" i="25"/>
  <x:c r="M1466" i="25"/>
  <x:c r="N1466" i="25"/>
  <x:c r="P1466" i="25"/>
  <x:c r="Q1466" i="25"/>
  <x:c r="R1466" i="25"/>
  <x:c r="A1467" i="25"/>
  <x:c r="B1467" i="25"/>
  <x:c r="C1467" i="25"/>
  <x:c r="D1467" i="25"/>
  <x:c r="E1467" i="25"/>
  <x:c r="F1467" i="25"/>
  <x:c r="G1467" i="25"/>
  <x:c r="H1467" i="25"/>
  <x:c r="I1467" i="25"/>
  <x:c r="J1467" i="25"/>
  <x:c r="K1467" i="25"/>
  <x:c r="L1467" i="25"/>
  <x:c r="M1467" i="25"/>
  <x:c r="N1467" i="25"/>
  <x:c r="P1467" i="25"/>
  <x:c r="Q1467" i="25"/>
  <x:c r="R1467" i="25"/>
  <x:c r="A1468" i="25"/>
  <x:c r="B1468" i="25"/>
  <x:c r="C1468" i="25"/>
  <x:c r="D1468" i="25"/>
  <x:c r="E1468" i="25"/>
  <x:c r="F1468" i="25"/>
  <x:c r="G1468" i="25"/>
  <x:c r="H1468" i="25"/>
  <x:c r="I1468" i="25"/>
  <x:c r="J1468" i="25"/>
  <x:c r="K1468" i="25"/>
  <x:c r="L1468" i="25"/>
  <x:c r="M1468" i="25"/>
  <x:c r="N1468" i="25"/>
  <x:c r="P1468" i="25"/>
  <x:c r="Q1468" i="25"/>
  <x:c r="R1468" i="25"/>
  <x:c r="A1469" i="25"/>
  <x:c r="B1469" i="25"/>
  <x:c r="C1469" i="25"/>
  <x:c r="D1469" i="25"/>
  <x:c r="E1469" i="25"/>
  <x:c r="F1469" i="25"/>
  <x:c r="G1469" i="25"/>
  <x:c r="H1469" i="25"/>
  <x:c r="I1469" i="25"/>
  <x:c r="J1469" i="25"/>
  <x:c r="K1469" i="25"/>
  <x:c r="L1469" i="25"/>
  <x:c r="M1469" i="25"/>
  <x:c r="N1469" i="25"/>
  <x:c r="P1469" i="25"/>
  <x:c r="Q1469" i="25"/>
  <x:c r="R1469" i="25"/>
  <x:c r="A1470" i="25"/>
  <x:c r="B1470" i="25"/>
  <x:c r="C1470" i="25"/>
  <x:c r="D1470" i="25"/>
  <x:c r="E1470" i="25"/>
  <x:c r="F1470" i="25"/>
  <x:c r="G1470" i="25"/>
  <x:c r="H1470" i="25"/>
  <x:c r="I1470" i="25"/>
  <x:c r="J1470" i="25"/>
  <x:c r="K1470" i="25"/>
  <x:c r="L1470" i="25"/>
  <x:c r="M1470" i="25"/>
  <x:c r="N1470" i="25"/>
  <x:c r="P1470" i="25"/>
  <x:c r="Q1470" i="25"/>
  <x:c r="R1470" i="25"/>
  <x:c r="A1471" i="25"/>
  <x:c r="B1471" i="25"/>
  <x:c r="C1471" i="25"/>
  <x:c r="D1471" i="25"/>
  <x:c r="E1471" i="25"/>
  <x:c r="F1471" i="25"/>
  <x:c r="G1471" i="25"/>
  <x:c r="H1471" i="25"/>
  <x:c r="I1471" i="25"/>
  <x:c r="J1471" i="25"/>
  <x:c r="K1471" i="25"/>
  <x:c r="L1471" i="25"/>
  <x:c r="M1471" i="25"/>
  <x:c r="N1471" i="25"/>
  <x:c r="P1471" i="25"/>
  <x:c r="Q1471" i="25"/>
  <x:c r="R1471" i="25"/>
  <x:c r="A1472" i="25"/>
  <x:c r="B1472" i="25"/>
  <x:c r="C1472" i="25"/>
  <x:c r="D1472" i="25"/>
  <x:c r="E1472" i="25"/>
  <x:c r="F1472" i="25"/>
  <x:c r="G1472" i="25"/>
  <x:c r="H1472" i="25"/>
  <x:c r="I1472" i="25"/>
  <x:c r="J1472" i="25"/>
  <x:c r="K1472" i="25"/>
  <x:c r="L1472" i="25"/>
  <x:c r="M1472" i="25"/>
  <x:c r="N1472" i="25"/>
  <x:c r="P1472" i="25"/>
  <x:c r="Q1472" i="25"/>
  <x:c r="R1472" i="25"/>
  <x:c r="A1473" i="25"/>
  <x:c r="B1473" i="25"/>
  <x:c r="C1473" i="25"/>
  <x:c r="D1473" i="25"/>
  <x:c r="E1473" i="25"/>
  <x:c r="F1473" i="25"/>
  <x:c r="G1473" i="25"/>
  <x:c r="H1473" i="25"/>
  <x:c r="I1473" i="25"/>
  <x:c r="J1473" i="25"/>
  <x:c r="K1473" i="25"/>
  <x:c r="L1473" i="25"/>
  <x:c r="M1473" i="25"/>
  <x:c r="N1473" i="25"/>
  <x:c r="P1473" i="25"/>
  <x:c r="Q1473" i="25"/>
  <x:c r="R1473" i="25"/>
  <x:c r="A1474" i="25"/>
  <x:c r="B1474" i="25"/>
  <x:c r="C1474" i="25"/>
  <x:c r="D1474" i="25"/>
  <x:c r="E1474" i="25"/>
  <x:c r="F1474" i="25"/>
  <x:c r="G1474" i="25"/>
  <x:c r="H1474" i="25"/>
  <x:c r="I1474" i="25"/>
  <x:c r="J1474" i="25"/>
  <x:c r="K1474" i="25"/>
  <x:c r="L1474" i="25"/>
  <x:c r="M1474" i="25"/>
  <x:c r="N1474" i="25"/>
  <x:c r="P1474" i="25"/>
  <x:c r="Q1474" i="25"/>
  <x:c r="R1474" i="25"/>
  <x:c r="A1475" i="25"/>
  <x:c r="B1475" i="25"/>
  <x:c r="C1475" i="25"/>
  <x:c r="D1475" i="25"/>
  <x:c r="E1475" i="25"/>
  <x:c r="F1475" i="25"/>
  <x:c r="G1475" i="25"/>
  <x:c r="H1475" i="25"/>
  <x:c r="I1475" i="25"/>
  <x:c r="J1475" i="25"/>
  <x:c r="K1475" i="25"/>
  <x:c r="L1475" i="25"/>
  <x:c r="M1475" i="25"/>
  <x:c r="N1475" i="25"/>
  <x:c r="P1475" i="25"/>
  <x:c r="Q1475" i="25"/>
  <x:c r="R1475" i="25"/>
  <x:c r="A1476" i="25"/>
  <x:c r="B1476" i="25"/>
  <x:c r="C1476" i="25"/>
  <x:c r="D1476" i="25"/>
  <x:c r="E1476" i="25"/>
  <x:c r="F1476" i="25"/>
  <x:c r="G1476" i="25"/>
  <x:c r="H1476" i="25"/>
  <x:c r="I1476" i="25"/>
  <x:c r="J1476" i="25"/>
  <x:c r="K1476" i="25"/>
  <x:c r="L1476" i="25"/>
  <x:c r="M1476" i="25"/>
  <x:c r="N1476" i="25"/>
  <x:c r="P1476" i="25"/>
  <x:c r="Q1476" i="25"/>
  <x:c r="R1476" i="25"/>
  <x:c r="A1477" i="25"/>
  <x:c r="B1477" i="25"/>
  <x:c r="C1477" i="25"/>
  <x:c r="D1477" i="25"/>
  <x:c r="E1477" i="25"/>
  <x:c r="F1477" i="25"/>
  <x:c r="G1477" i="25"/>
  <x:c r="H1477" i="25"/>
  <x:c r="I1477" i="25"/>
  <x:c r="J1477" i="25"/>
  <x:c r="K1477" i="25"/>
  <x:c r="L1477" i="25"/>
  <x:c r="M1477" i="25"/>
  <x:c r="N1477" i="25"/>
  <x:c r="P1477" i="25"/>
  <x:c r="Q1477" i="25"/>
  <x:c r="R1477" i="25"/>
  <x:c r="A1478" i="25"/>
  <x:c r="B1478" i="25"/>
  <x:c r="C1478" i="25"/>
  <x:c r="D1478" i="25"/>
  <x:c r="E1478" i="25"/>
  <x:c r="F1478" i="25"/>
  <x:c r="G1478" i="25"/>
  <x:c r="H1478" i="25"/>
  <x:c r="I1478" i="25"/>
  <x:c r="J1478" i="25"/>
  <x:c r="K1478" i="25"/>
  <x:c r="L1478" i="25"/>
  <x:c r="M1478" i="25"/>
  <x:c r="N1478" i="25"/>
  <x:c r="P1478" i="25"/>
  <x:c r="Q1478" i="25"/>
  <x:c r="R1478" i="25"/>
  <x:c r="A1479" i="25"/>
  <x:c r="B1479" i="25"/>
  <x:c r="C1479" i="25"/>
  <x:c r="D1479" i="25"/>
  <x:c r="E1479" i="25"/>
  <x:c r="F1479" i="25"/>
  <x:c r="G1479" i="25"/>
  <x:c r="H1479" i="25"/>
  <x:c r="I1479" i="25"/>
  <x:c r="J1479" i="25"/>
  <x:c r="K1479" i="25"/>
  <x:c r="L1479" i="25"/>
  <x:c r="M1479" i="25"/>
  <x:c r="N1479" i="25"/>
  <x:c r="P1479" i="25"/>
  <x:c r="Q1479" i="25"/>
  <x:c r="R1479" i="25"/>
  <x:c r="A1480" i="25"/>
  <x:c r="B1480" i="25"/>
  <x:c r="C1480" i="25"/>
  <x:c r="D1480" i="25"/>
  <x:c r="E1480" i="25"/>
  <x:c r="F1480" i="25"/>
  <x:c r="G1480" i="25"/>
  <x:c r="H1480" i="25"/>
  <x:c r="I1480" i="25"/>
  <x:c r="J1480" i="25"/>
  <x:c r="K1480" i="25"/>
  <x:c r="L1480" i="25"/>
  <x:c r="M1480" i="25"/>
  <x:c r="N1480" i="25"/>
  <x:c r="P1480" i="25"/>
  <x:c r="Q1480" i="25"/>
  <x:c r="R1480" i="25"/>
  <x:c r="A1481" i="25"/>
  <x:c r="B1481" i="25"/>
  <x:c r="C1481" i="25"/>
  <x:c r="D1481" i="25"/>
  <x:c r="E1481" i="25"/>
  <x:c r="F1481" i="25"/>
  <x:c r="G1481" i="25"/>
  <x:c r="H1481" i="25"/>
  <x:c r="I1481" i="25"/>
  <x:c r="J1481" i="25"/>
  <x:c r="K1481" i="25"/>
  <x:c r="L1481" i="25"/>
  <x:c r="M1481" i="25"/>
  <x:c r="N1481" i="25"/>
  <x:c r="P1481" i="25"/>
  <x:c r="Q1481" i="25"/>
  <x:c r="R1481" i="25"/>
  <x:c r="A1482" i="25"/>
  <x:c r="B1482" i="25"/>
  <x:c r="C1482" i="25"/>
  <x:c r="D1482" i="25"/>
  <x:c r="E1482" i="25"/>
  <x:c r="F1482" i="25"/>
  <x:c r="G1482" i="25"/>
  <x:c r="H1482" i="25"/>
  <x:c r="I1482" i="25"/>
  <x:c r="J1482" i="25"/>
  <x:c r="K1482" i="25"/>
  <x:c r="L1482" i="25"/>
  <x:c r="M1482" i="25"/>
  <x:c r="N1482" i="25"/>
  <x:c r="P1482" i="25"/>
  <x:c r="Q1482" i="25"/>
  <x:c r="R1482" i="25"/>
  <x:c r="A1483" i="25"/>
  <x:c r="B1483" i="25"/>
  <x:c r="C1483" i="25"/>
  <x:c r="D1483" i="25"/>
  <x:c r="E1483" i="25"/>
  <x:c r="F1483" i="25"/>
  <x:c r="G1483" i="25"/>
  <x:c r="H1483" i="25"/>
  <x:c r="I1483" i="25"/>
  <x:c r="J1483" i="25"/>
  <x:c r="K1483" i="25"/>
  <x:c r="L1483" i="25"/>
  <x:c r="M1483" i="25"/>
  <x:c r="N1483" i="25"/>
  <x:c r="P1483" i="25"/>
  <x:c r="Q1483" i="25"/>
  <x:c r="R1483" i="25"/>
  <x:c r="A1484" i="25"/>
  <x:c r="B1484" i="25"/>
  <x:c r="C1484" i="25"/>
  <x:c r="D1484" i="25"/>
  <x:c r="E1484" i="25"/>
  <x:c r="F1484" i="25"/>
  <x:c r="G1484" i="25"/>
  <x:c r="H1484" i="25"/>
  <x:c r="I1484" i="25"/>
  <x:c r="J1484" i="25"/>
  <x:c r="K1484" i="25"/>
  <x:c r="L1484" i="25"/>
  <x:c r="M1484" i="25"/>
  <x:c r="N1484" i="25"/>
  <x:c r="P1484" i="25"/>
  <x:c r="Q1484" i="25"/>
  <x:c r="R1484" i="25"/>
  <x:c r="A1485" i="25"/>
  <x:c r="B1485" i="25"/>
  <x:c r="C1485" i="25"/>
  <x:c r="D1485" i="25"/>
  <x:c r="E1485" i="25"/>
  <x:c r="F1485" i="25"/>
  <x:c r="G1485" i="25"/>
  <x:c r="H1485" i="25"/>
  <x:c r="I1485" i="25"/>
  <x:c r="J1485" i="25"/>
  <x:c r="K1485" i="25"/>
  <x:c r="L1485" i="25"/>
  <x:c r="M1485" i="25"/>
  <x:c r="N1485" i="25"/>
  <x:c r="P1485" i="25"/>
  <x:c r="Q1485" i="25"/>
  <x:c r="R1485" i="25"/>
  <x:c r="A1486" i="25"/>
  <x:c r="B1486" i="25"/>
  <x:c r="C1486" i="25"/>
  <x:c r="D1486" i="25"/>
  <x:c r="E1486" i="25"/>
  <x:c r="F1486" i="25"/>
  <x:c r="G1486" i="25"/>
  <x:c r="H1486" i="25"/>
  <x:c r="I1486" i="25"/>
  <x:c r="J1486" i="25"/>
  <x:c r="K1486" i="25"/>
  <x:c r="L1486" i="25"/>
  <x:c r="M1486" i="25"/>
  <x:c r="N1486" i="25"/>
  <x:c r="P1486" i="25"/>
  <x:c r="Q1486" i="25"/>
  <x:c r="R1486" i="25"/>
  <x:c r="A1487" i="25"/>
  <x:c r="B1487" i="25"/>
  <x:c r="C1487" i="25"/>
  <x:c r="D1487" i="25"/>
  <x:c r="E1487" i="25"/>
  <x:c r="F1487" i="25"/>
  <x:c r="G1487" i="25"/>
  <x:c r="H1487" i="25"/>
  <x:c r="I1487" i="25"/>
  <x:c r="J1487" i="25"/>
  <x:c r="K1487" i="25"/>
  <x:c r="L1487" i="25"/>
  <x:c r="M1487" i="25"/>
  <x:c r="N1487" i="25"/>
  <x:c r="P1487" i="25"/>
  <x:c r="Q1487" i="25"/>
  <x:c r="R1487" i="25"/>
  <x:c r="A1488" i="25"/>
  <x:c r="B1488" i="25"/>
  <x:c r="C1488" i="25"/>
  <x:c r="D1488" i="25"/>
  <x:c r="E1488" i="25"/>
  <x:c r="F1488" i="25"/>
  <x:c r="G1488" i="25"/>
  <x:c r="H1488" i="25"/>
  <x:c r="I1488" i="25"/>
  <x:c r="J1488" i="25"/>
  <x:c r="K1488" i="25"/>
  <x:c r="L1488" i="25"/>
  <x:c r="M1488" i="25"/>
  <x:c r="N1488" i="25"/>
  <x:c r="P1488" i="25"/>
  <x:c r="Q1488" i="25"/>
  <x:c r="R1488" i="25"/>
  <x:c r="A1489" i="25"/>
  <x:c r="B1489" i="25"/>
  <x:c r="C1489" i="25"/>
  <x:c r="D1489" i="25"/>
  <x:c r="E1489" i="25"/>
  <x:c r="F1489" i="25"/>
  <x:c r="G1489" i="25"/>
  <x:c r="H1489" i="25"/>
  <x:c r="I1489" i="25"/>
  <x:c r="J1489" i="25"/>
  <x:c r="K1489" i="25"/>
  <x:c r="L1489" i="25"/>
  <x:c r="M1489" i="25"/>
  <x:c r="N1489" i="25"/>
  <x:c r="P1489" i="25"/>
  <x:c r="Q1489" i="25"/>
  <x:c r="R1489" i="25"/>
  <x:c r="A1490" i="25"/>
  <x:c r="B1490" i="25"/>
  <x:c r="C1490" i="25"/>
  <x:c r="D1490" i="25"/>
  <x:c r="E1490" i="25"/>
  <x:c r="F1490" i="25"/>
  <x:c r="G1490" i="25"/>
  <x:c r="H1490" i="25"/>
  <x:c r="I1490" i="25"/>
  <x:c r="J1490" i="25"/>
  <x:c r="K1490" i="25"/>
  <x:c r="L1490" i="25"/>
  <x:c r="M1490" i="25"/>
  <x:c r="N1490" i="25"/>
  <x:c r="P1490" i="25"/>
  <x:c r="Q1490" i="25"/>
  <x:c r="R1490" i="25"/>
  <x:c r="A1491" i="25"/>
  <x:c r="B1491" i="25"/>
  <x:c r="C1491" i="25"/>
  <x:c r="D1491" i="25"/>
  <x:c r="E1491" i="25"/>
  <x:c r="F1491" i="25"/>
  <x:c r="G1491" i="25"/>
  <x:c r="H1491" i="25"/>
  <x:c r="I1491" i="25"/>
  <x:c r="J1491" i="25"/>
  <x:c r="K1491" i="25"/>
  <x:c r="L1491" i="25"/>
  <x:c r="M1491" i="25"/>
  <x:c r="N1491" i="25"/>
  <x:c r="P1491" i="25"/>
  <x:c r="Q1491" i="25"/>
  <x:c r="R1491" i="25"/>
  <x:c r="A1492" i="25"/>
  <x:c r="B1492" i="25"/>
  <x:c r="C1492" i="25"/>
  <x:c r="D1492" i="25"/>
  <x:c r="E1492" i="25"/>
  <x:c r="F1492" i="25"/>
  <x:c r="G1492" i="25"/>
  <x:c r="H1492" i="25"/>
  <x:c r="I1492" i="25"/>
  <x:c r="J1492" i="25"/>
  <x:c r="K1492" i="25"/>
  <x:c r="L1492" i="25"/>
  <x:c r="M1492" i="25"/>
  <x:c r="N1492" i="25"/>
  <x:c r="P1492" i="25"/>
  <x:c r="Q1492" i="25"/>
  <x:c r="R1492" i="25"/>
  <x:c r="A1493" i="25"/>
  <x:c r="B1493" i="25"/>
  <x:c r="C1493" i="25"/>
  <x:c r="D1493" i="25"/>
  <x:c r="E1493" i="25"/>
  <x:c r="F1493" i="25"/>
  <x:c r="G1493" i="25"/>
  <x:c r="H1493" i="25"/>
  <x:c r="I1493" i="25"/>
  <x:c r="J1493" i="25"/>
  <x:c r="K1493" i="25"/>
  <x:c r="L1493" i="25"/>
  <x:c r="M1493" i="25"/>
  <x:c r="N1493" i="25"/>
  <x:c r="P1493" i="25"/>
  <x:c r="Q1493" i="25"/>
  <x:c r="R1493" i="25"/>
  <x:c r="A1494" i="25"/>
  <x:c r="B1494" i="25"/>
  <x:c r="C1494" i="25"/>
  <x:c r="D1494" i="25"/>
  <x:c r="E1494" i="25"/>
  <x:c r="F1494" i="25"/>
  <x:c r="G1494" i="25"/>
  <x:c r="H1494" i="25"/>
  <x:c r="I1494" i="25"/>
  <x:c r="J1494" i="25"/>
  <x:c r="K1494" i="25"/>
  <x:c r="L1494" i="25"/>
  <x:c r="M1494" i="25"/>
  <x:c r="N1494" i="25"/>
  <x:c r="P1494" i="25"/>
  <x:c r="Q1494" i="25"/>
  <x:c r="R1494" i="25"/>
  <x:c r="A1495" i="25"/>
  <x:c r="B1495" i="25"/>
  <x:c r="C1495" i="25"/>
  <x:c r="D1495" i="25"/>
  <x:c r="E1495" i="25"/>
  <x:c r="F1495" i="25"/>
  <x:c r="G1495" i="25"/>
  <x:c r="H1495" i="25"/>
  <x:c r="I1495" i="25"/>
  <x:c r="J1495" i="25"/>
  <x:c r="K1495" i="25"/>
  <x:c r="L1495" i="25"/>
  <x:c r="M1495" i="25"/>
  <x:c r="N1495" i="25"/>
  <x:c r="P1495" i="25"/>
  <x:c r="Q1495" i="25"/>
  <x:c r="R1495" i="25"/>
  <x:c r="A1496" i="25"/>
  <x:c r="B1496" i="25"/>
  <x:c r="C1496" i="25"/>
  <x:c r="D1496" i="25"/>
  <x:c r="E1496" i="25"/>
  <x:c r="F1496" i="25"/>
  <x:c r="G1496" i="25"/>
  <x:c r="H1496" i="25"/>
  <x:c r="I1496" i="25"/>
  <x:c r="J1496" i="25"/>
  <x:c r="K1496" i="25"/>
  <x:c r="L1496" i="25"/>
  <x:c r="M1496" i="25"/>
  <x:c r="N1496" i="25"/>
  <x:c r="P1496" i="25"/>
  <x:c r="Q1496" i="25"/>
  <x:c r="R1496" i="25"/>
  <x:c r="A1497" i="25"/>
  <x:c r="B1497" i="25"/>
  <x:c r="C1497" i="25"/>
  <x:c r="D1497" i="25"/>
  <x:c r="E1497" i="25"/>
  <x:c r="F1497" i="25"/>
  <x:c r="G1497" i="25"/>
  <x:c r="H1497" i="25"/>
  <x:c r="I1497" i="25"/>
  <x:c r="J1497" i="25"/>
  <x:c r="K1497" i="25"/>
  <x:c r="L1497" i="25"/>
  <x:c r="M1497" i="25"/>
  <x:c r="N1497" i="25"/>
  <x:c r="P1497" i="25"/>
  <x:c r="Q1497" i="25"/>
  <x:c r="R1497" i="25"/>
  <x:c r="A1498" i="25"/>
  <x:c r="B1498" i="25"/>
  <x:c r="C1498" i="25"/>
  <x:c r="D1498" i="25"/>
  <x:c r="E1498" i="25"/>
  <x:c r="F1498" i="25"/>
  <x:c r="G1498" i="25"/>
  <x:c r="H1498" i="25"/>
  <x:c r="I1498" i="25"/>
  <x:c r="J1498" i="25"/>
  <x:c r="K1498" i="25"/>
  <x:c r="L1498" i="25"/>
  <x:c r="M1498" i="25"/>
  <x:c r="N1498" i="25"/>
  <x:c r="P1498" i="25"/>
  <x:c r="Q1498" i="25"/>
  <x:c r="R1498" i="25"/>
  <x:c r="A1499" i="25"/>
  <x:c r="B1499" i="25"/>
  <x:c r="C1499" i="25"/>
  <x:c r="D1499" i="25"/>
  <x:c r="E1499" i="25"/>
  <x:c r="F1499" i="25"/>
  <x:c r="G1499" i="25"/>
  <x:c r="H1499" i="25"/>
  <x:c r="I1499" i="25"/>
  <x:c r="J1499" i="25"/>
  <x:c r="K1499" i="25"/>
  <x:c r="L1499" i="25"/>
  <x:c r="M1499" i="25"/>
  <x:c r="N1499" i="25"/>
  <x:c r="P1499" i="25"/>
  <x:c r="Q1499" i="25"/>
  <x:c r="R1499" i="25"/>
  <x:c r="A1500" i="25"/>
  <x:c r="B1500" i="25"/>
  <x:c r="C1500" i="25"/>
  <x:c r="D1500" i="25"/>
  <x:c r="E1500" i="25"/>
  <x:c r="F1500" i="25"/>
  <x:c r="G1500" i="25"/>
  <x:c r="H1500" i="25"/>
  <x:c r="I1500" i="25"/>
  <x:c r="J1500" i="25"/>
  <x:c r="K1500" i="25"/>
  <x:c r="L1500" i="25"/>
  <x:c r="M1500" i="25"/>
  <x:c r="N1500" i="25"/>
  <x:c r="P1500" i="25"/>
  <x:c r="Q1500" i="25"/>
  <x:c r="R1500" i="25"/>
  <x:c r="A1501" i="25"/>
  <x:c r="B1501" i="25"/>
  <x:c r="C1501" i="25"/>
  <x:c r="D1501" i="25"/>
  <x:c r="E1501" i="25"/>
  <x:c r="F1501" i="25"/>
  <x:c r="G1501" i="25"/>
  <x:c r="H1501" i="25"/>
  <x:c r="I1501" i="25"/>
  <x:c r="J1501" i="25"/>
  <x:c r="K1501" i="25"/>
  <x:c r="L1501" i="25"/>
  <x:c r="M1501" i="25"/>
  <x:c r="N1501" i="25"/>
  <x:c r="P1501" i="25"/>
  <x:c r="Q1501" i="25"/>
  <x:c r="R1501" i="25"/>
  <x:c r="A1502" i="25"/>
  <x:c r="B1502" i="25"/>
  <x:c r="C1502" i="25"/>
  <x:c r="D1502" i="25"/>
  <x:c r="E1502" i="25"/>
  <x:c r="F1502" i="25"/>
  <x:c r="G1502" i="25"/>
  <x:c r="H1502" i="25"/>
  <x:c r="I1502" i="25"/>
  <x:c r="J1502" i="25"/>
  <x:c r="K1502" i="25"/>
  <x:c r="L1502" i="25"/>
  <x:c r="M1502" i="25"/>
  <x:c r="N1502" i="25"/>
  <x:c r="P1502" i="25"/>
  <x:c r="Q1502" i="25"/>
  <x:c r="R1502" i="25"/>
  <x:c r="A1503" i="25"/>
  <x:c r="B1503" i="25"/>
  <x:c r="C1503" i="25"/>
  <x:c r="D1503" i="25"/>
  <x:c r="E1503" i="25"/>
  <x:c r="F1503" i="25"/>
  <x:c r="G1503" i="25"/>
  <x:c r="H1503" i="25"/>
  <x:c r="I1503" i="25"/>
  <x:c r="J1503" i="25"/>
  <x:c r="K1503" i="25"/>
  <x:c r="L1503" i="25"/>
  <x:c r="M1503" i="25"/>
  <x:c r="N1503" i="25"/>
  <x:c r="P1503" i="25"/>
  <x:c r="Q1503" i="25"/>
  <x:c r="R1503" i="25"/>
  <x:c r="A1504" i="25"/>
  <x:c r="B1504" i="25"/>
  <x:c r="C1504" i="25"/>
  <x:c r="D1504" i="25"/>
  <x:c r="E1504" i="25"/>
  <x:c r="F1504" i="25"/>
  <x:c r="G1504" i="25"/>
  <x:c r="H1504" i="25"/>
  <x:c r="I1504" i="25"/>
  <x:c r="J1504" i="25"/>
  <x:c r="K1504" i="25"/>
  <x:c r="L1504" i="25"/>
  <x:c r="M1504" i="25"/>
  <x:c r="N1504" i="25"/>
  <x:c r="P1504" i="25"/>
  <x:c r="Q1504" i="25"/>
  <x:c r="R1504" i="25"/>
  <x:c r="A1505" i="25"/>
  <x:c r="B1505" i="25"/>
  <x:c r="C1505" i="25"/>
  <x:c r="D1505" i="25"/>
  <x:c r="E1505" i="25"/>
  <x:c r="F1505" i="25"/>
  <x:c r="G1505" i="25"/>
  <x:c r="H1505" i="25"/>
  <x:c r="I1505" i="25"/>
  <x:c r="J1505" i="25"/>
  <x:c r="K1505" i="25"/>
  <x:c r="L1505" i="25"/>
  <x:c r="M1505" i="25"/>
  <x:c r="N1505" i="25"/>
  <x:c r="P1505" i="25"/>
  <x:c r="Q1505" i="25"/>
  <x:c r="R1505" i="25"/>
  <x:c r="A1506" i="25"/>
  <x:c r="B1506" i="25"/>
  <x:c r="C1506" i="25"/>
  <x:c r="D1506" i="25"/>
  <x:c r="E1506" i="25"/>
  <x:c r="F1506" i="25"/>
  <x:c r="G1506" i="25"/>
  <x:c r="H1506" i="25"/>
  <x:c r="I1506" i="25"/>
  <x:c r="J1506" i="25"/>
  <x:c r="K1506" i="25"/>
  <x:c r="L1506" i="25"/>
  <x:c r="M1506" i="25"/>
  <x:c r="N1506" i="25"/>
  <x:c r="P1506" i="25"/>
  <x:c r="Q1506" i="25"/>
  <x:c r="R1506" i="25"/>
  <x:c r="A1507" i="25"/>
  <x:c r="B1507" i="25"/>
  <x:c r="C1507" i="25"/>
  <x:c r="D1507" i="25"/>
  <x:c r="E1507" i="25"/>
  <x:c r="F1507" i="25"/>
  <x:c r="G1507" i="25"/>
  <x:c r="H1507" i="25"/>
  <x:c r="I1507" i="25"/>
  <x:c r="J1507" i="25"/>
  <x:c r="K1507" i="25"/>
  <x:c r="L1507" i="25"/>
  <x:c r="M1507" i="25"/>
  <x:c r="N1507" i="25"/>
  <x:c r="P1507" i="25"/>
  <x:c r="Q1507" i="25"/>
  <x:c r="R1507" i="25"/>
  <x:c r="A1508" i="25"/>
  <x:c r="B1508" i="25"/>
  <x:c r="C1508" i="25"/>
  <x:c r="D1508" i="25"/>
  <x:c r="E1508" i="25"/>
  <x:c r="F1508" i="25"/>
  <x:c r="G1508" i="25"/>
  <x:c r="H1508" i="25"/>
  <x:c r="I1508" i="25"/>
  <x:c r="J1508" i="25"/>
  <x:c r="K1508" i="25"/>
  <x:c r="L1508" i="25"/>
  <x:c r="M1508" i="25"/>
  <x:c r="N1508" i="25"/>
  <x:c r="P1508" i="25"/>
  <x:c r="Q1508" i="25"/>
  <x:c r="R1508" i="25"/>
  <x:c r="A1509" i="25"/>
  <x:c r="B1509" i="25"/>
  <x:c r="C1509" i="25"/>
  <x:c r="D1509" i="25"/>
  <x:c r="E1509" i="25"/>
  <x:c r="F1509" i="25"/>
  <x:c r="G1509" i="25"/>
  <x:c r="H1509" i="25"/>
  <x:c r="I1509" i="25"/>
  <x:c r="J1509" i="25"/>
  <x:c r="K1509" i="25"/>
  <x:c r="L1509" i="25"/>
  <x:c r="M1509" i="25"/>
  <x:c r="N1509" i="25"/>
  <x:c r="P1509" i="25"/>
  <x:c r="Q1509" i="25"/>
  <x:c r="R1509" i="25"/>
  <x:c r="A1510" i="25"/>
  <x:c r="B1510" i="25"/>
  <x:c r="C1510" i="25"/>
  <x:c r="D1510" i="25"/>
  <x:c r="E1510" i="25"/>
  <x:c r="F1510" i="25"/>
  <x:c r="G1510" i="25"/>
  <x:c r="H1510" i="25"/>
  <x:c r="I1510" i="25"/>
  <x:c r="J1510" i="25"/>
  <x:c r="K1510" i="25"/>
  <x:c r="L1510" i="25"/>
  <x:c r="M1510" i="25"/>
  <x:c r="N1510" i="25"/>
  <x:c r="P1510" i="25"/>
  <x:c r="Q1510" i="25"/>
  <x:c r="R1510" i="25"/>
  <x:c r="A1511" i="25"/>
  <x:c r="B1511" i="25"/>
  <x:c r="C1511" i="25"/>
  <x:c r="D1511" i="25"/>
  <x:c r="E1511" i="25"/>
  <x:c r="F1511" i="25"/>
  <x:c r="G1511" i="25"/>
  <x:c r="H1511" i="25"/>
  <x:c r="I1511" i="25"/>
  <x:c r="J1511" i="25"/>
  <x:c r="K1511" i="25"/>
  <x:c r="L1511" i="25"/>
  <x:c r="M1511" i="25"/>
  <x:c r="N1511" i="25"/>
  <x:c r="P1511" i="25"/>
  <x:c r="Q1511" i="25"/>
  <x:c r="R1511" i="25"/>
  <x:c r="A1512" i="25"/>
  <x:c r="B1512" i="25"/>
  <x:c r="C1512" i="25"/>
  <x:c r="D1512" i="25"/>
  <x:c r="E1512" i="25"/>
  <x:c r="F1512" i="25"/>
  <x:c r="G1512" i="25"/>
  <x:c r="H1512" i="25"/>
  <x:c r="I1512" i="25"/>
  <x:c r="J1512" i="25"/>
  <x:c r="K1512" i="25"/>
  <x:c r="L1512" i="25"/>
  <x:c r="M1512" i="25"/>
  <x:c r="N1512" i="25"/>
  <x:c r="P1512" i="25"/>
  <x:c r="Q1512" i="25"/>
  <x:c r="R1512" i="25"/>
  <x:c r="A1513" i="25"/>
  <x:c r="B1513" i="25"/>
  <x:c r="C1513" i="25"/>
  <x:c r="D1513" i="25"/>
  <x:c r="E1513" i="25"/>
  <x:c r="F1513" i="25"/>
  <x:c r="G1513" i="25"/>
  <x:c r="H1513" i="25"/>
  <x:c r="I1513" i="25"/>
  <x:c r="J1513" i="25"/>
  <x:c r="K1513" i="25"/>
  <x:c r="L1513" i="25"/>
  <x:c r="M1513" i="25"/>
  <x:c r="N1513" i="25"/>
  <x:c r="P1513" i="25"/>
  <x:c r="Q1513" i="25"/>
  <x:c r="R1513" i="25"/>
  <x:c r="A1514" i="25"/>
  <x:c r="B1514" i="25"/>
  <x:c r="C1514" i="25"/>
  <x:c r="D1514" i="25"/>
  <x:c r="E1514" i="25"/>
  <x:c r="F1514" i="25"/>
  <x:c r="G1514" i="25"/>
  <x:c r="H1514" i="25"/>
  <x:c r="I1514" i="25"/>
  <x:c r="J1514" i="25"/>
  <x:c r="K1514" i="25"/>
  <x:c r="L1514" i="25"/>
  <x:c r="M1514" i="25"/>
  <x:c r="N1514" i="25"/>
  <x:c r="P1514" i="25"/>
  <x:c r="Q1514" i="25"/>
  <x:c r="R1514" i="25"/>
  <x:c r="A1515" i="25"/>
  <x:c r="B1515" i="25"/>
  <x:c r="C1515" i="25"/>
  <x:c r="D1515" i="25"/>
  <x:c r="E1515" i="25"/>
  <x:c r="F1515" i="25"/>
  <x:c r="G1515" i="25"/>
  <x:c r="H1515" i="25"/>
  <x:c r="I1515" i="25"/>
  <x:c r="J1515" i="25"/>
  <x:c r="K1515" i="25"/>
  <x:c r="L1515" i="25"/>
  <x:c r="M1515" i="25"/>
  <x:c r="N1515" i="25"/>
  <x:c r="P1515" i="25"/>
  <x:c r="Q1515" i="25"/>
  <x:c r="R1515" i="25"/>
  <x:c r="A1516" i="25"/>
  <x:c r="B1516" i="25"/>
  <x:c r="C1516" i="25"/>
  <x:c r="D1516" i="25"/>
  <x:c r="E1516" i="25"/>
  <x:c r="F1516" i="25"/>
  <x:c r="G1516" i="25"/>
  <x:c r="H1516" i="25"/>
  <x:c r="I1516" i="25"/>
  <x:c r="J1516" i="25"/>
  <x:c r="K1516" i="25"/>
  <x:c r="L1516" i="25"/>
  <x:c r="M1516" i="25"/>
  <x:c r="N1516" i="25"/>
  <x:c r="P1516" i="25"/>
  <x:c r="Q1516" i="25"/>
  <x:c r="R1516" i="25"/>
  <x:c r="A1517" i="25"/>
  <x:c r="B1517" i="25"/>
  <x:c r="C1517" i="25"/>
  <x:c r="D1517" i="25"/>
  <x:c r="E1517" i="25"/>
  <x:c r="F1517" i="25"/>
  <x:c r="G1517" i="25"/>
  <x:c r="H1517" i="25"/>
  <x:c r="I1517" i="25"/>
  <x:c r="J1517" i="25"/>
  <x:c r="K1517" i="25"/>
  <x:c r="L1517" i="25"/>
  <x:c r="M1517" i="25"/>
  <x:c r="N1517" i="25"/>
  <x:c r="P1517" i="25"/>
  <x:c r="Q1517" i="25"/>
  <x:c r="R1517" i="25"/>
  <x:c r="A1518" i="25"/>
  <x:c r="B1518" i="25"/>
  <x:c r="C1518" i="25"/>
  <x:c r="D1518" i="25"/>
  <x:c r="E1518" i="25"/>
  <x:c r="F1518" i="25"/>
  <x:c r="G1518" i="25"/>
  <x:c r="H1518" i="25"/>
  <x:c r="I1518" i="25"/>
  <x:c r="J1518" i="25"/>
  <x:c r="K1518" i="25"/>
  <x:c r="L1518" i="25"/>
  <x:c r="M1518" i="25"/>
  <x:c r="N1518" i="25"/>
  <x:c r="P1518" i="25"/>
  <x:c r="Q1518" i="25"/>
  <x:c r="R1518" i="25"/>
  <x:c r="A1519" i="25"/>
  <x:c r="B1519" i="25"/>
  <x:c r="C1519" i="25"/>
  <x:c r="D1519" i="25"/>
  <x:c r="E1519" i="25"/>
  <x:c r="F1519" i="25"/>
  <x:c r="G1519" i="25"/>
  <x:c r="H1519" i="25"/>
  <x:c r="I1519" i="25"/>
  <x:c r="J1519" i="25"/>
  <x:c r="K1519" i="25"/>
  <x:c r="L1519" i="25"/>
  <x:c r="M1519" i="25"/>
  <x:c r="N1519" i="25"/>
  <x:c r="P1519" i="25"/>
  <x:c r="Q1519" i="25"/>
  <x:c r="R1519" i="25"/>
  <x:c r="A1520" i="25"/>
  <x:c r="B1520" i="25"/>
  <x:c r="C1520" i="25"/>
  <x:c r="D1520" i="25"/>
  <x:c r="E1520" i="25"/>
  <x:c r="F1520" i="25"/>
  <x:c r="G1520" i="25"/>
  <x:c r="H1520" i="25"/>
  <x:c r="I1520" i="25"/>
  <x:c r="J1520" i="25"/>
  <x:c r="K1520" i="25"/>
  <x:c r="L1520" i="25"/>
  <x:c r="M1520" i="25"/>
  <x:c r="N1520" i="25"/>
  <x:c r="P1520" i="25"/>
  <x:c r="Q1520" i="25"/>
  <x:c r="R1520" i="25"/>
  <x:c r="A1521" i="25"/>
  <x:c r="B1521" i="25"/>
  <x:c r="C1521" i="25"/>
  <x:c r="D1521" i="25"/>
  <x:c r="E1521" i="25"/>
  <x:c r="F1521" i="25"/>
  <x:c r="G1521" i="25"/>
  <x:c r="H1521" i="25"/>
  <x:c r="I1521" i="25"/>
  <x:c r="J1521" i="25"/>
  <x:c r="K1521" i="25"/>
  <x:c r="L1521" i="25"/>
  <x:c r="M1521" i="25"/>
  <x:c r="N1521" i="25"/>
  <x:c r="P1521" i="25"/>
  <x:c r="Q1521" i="25"/>
  <x:c r="R1521" i="25"/>
  <x:c r="A1522" i="25"/>
  <x:c r="B1522" i="25"/>
  <x:c r="C1522" i="25"/>
  <x:c r="D1522" i="25"/>
  <x:c r="E1522" i="25"/>
  <x:c r="F1522" i="25"/>
  <x:c r="G1522" i="25"/>
  <x:c r="H1522" i="25"/>
  <x:c r="I1522" i="25"/>
  <x:c r="J1522" i="25"/>
  <x:c r="K1522" i="25"/>
  <x:c r="L1522" i="25"/>
  <x:c r="M1522" i="25"/>
  <x:c r="N1522" i="25"/>
  <x:c r="P1522" i="25"/>
  <x:c r="Q1522" i="25"/>
  <x:c r="R1522" i="25"/>
  <x:c r="A1523" i="25"/>
  <x:c r="B1523" i="25"/>
  <x:c r="C1523" i="25"/>
  <x:c r="D1523" i="25"/>
  <x:c r="E1523" i="25"/>
  <x:c r="F1523" i="25"/>
  <x:c r="G1523" i="25"/>
  <x:c r="H1523" i="25"/>
  <x:c r="I1523" i="25"/>
  <x:c r="J1523" i="25"/>
  <x:c r="K1523" i="25"/>
  <x:c r="L1523" i="25"/>
  <x:c r="M1523" i="25"/>
  <x:c r="N1523" i="25"/>
  <x:c r="P1523" i="25"/>
  <x:c r="Q1523" i="25"/>
  <x:c r="R1523" i="25"/>
  <x:c r="A1524" i="25"/>
  <x:c r="B1524" i="25"/>
  <x:c r="C1524" i="25"/>
  <x:c r="D1524" i="25"/>
  <x:c r="E1524" i="25"/>
  <x:c r="F1524" i="25"/>
  <x:c r="G1524" i="25"/>
  <x:c r="H1524" i="25"/>
  <x:c r="I1524" i="25"/>
  <x:c r="J1524" i="25"/>
  <x:c r="K1524" i="25"/>
  <x:c r="L1524" i="25"/>
  <x:c r="M1524" i="25"/>
  <x:c r="N1524" i="25"/>
  <x:c r="P1524" i="25"/>
  <x:c r="Q1524" i="25"/>
  <x:c r="R1524" i="25"/>
  <x:c r="A1525" i="25"/>
  <x:c r="B1525" i="25"/>
  <x:c r="C1525" i="25"/>
  <x:c r="D1525" i="25"/>
  <x:c r="E1525" i="25"/>
  <x:c r="F1525" i="25"/>
  <x:c r="G1525" i="25"/>
  <x:c r="H1525" i="25"/>
  <x:c r="I1525" i="25"/>
  <x:c r="J1525" i="25"/>
  <x:c r="K1525" i="25"/>
  <x:c r="L1525" i="25"/>
  <x:c r="M1525" i="25"/>
  <x:c r="N1525" i="25"/>
  <x:c r="P1525" i="25"/>
  <x:c r="Q1525" i="25"/>
  <x:c r="R1525" i="25"/>
  <x:c r="A1526" i="25"/>
  <x:c r="B1526" i="25"/>
  <x:c r="C1526" i="25"/>
  <x:c r="D1526" i="25"/>
  <x:c r="E1526" i="25"/>
  <x:c r="F1526" i="25"/>
  <x:c r="G1526" i="25"/>
  <x:c r="H1526" i="25"/>
  <x:c r="I1526" i="25"/>
  <x:c r="J1526" i="25"/>
  <x:c r="K1526" i="25"/>
  <x:c r="L1526" i="25"/>
  <x:c r="M1526" i="25"/>
  <x:c r="N1526" i="25"/>
  <x:c r="P1526" i="25"/>
  <x:c r="Q1526" i="25"/>
  <x:c r="R1526" i="25"/>
  <x:c r="A1527" i="25"/>
  <x:c r="B1527" i="25"/>
  <x:c r="C1527" i="25"/>
  <x:c r="D1527" i="25"/>
  <x:c r="E1527" i="25"/>
  <x:c r="F1527" i="25"/>
  <x:c r="G1527" i="25"/>
  <x:c r="H1527" i="25"/>
  <x:c r="I1527" i="25"/>
  <x:c r="J1527" i="25"/>
  <x:c r="K1527" i="25"/>
  <x:c r="L1527" i="25"/>
  <x:c r="M1527" i="25"/>
  <x:c r="N1527" i="25"/>
  <x:c r="P1527" i="25"/>
  <x:c r="Q1527" i="25"/>
  <x:c r="R1527" i="25"/>
  <x:c r="A1528" i="25"/>
  <x:c r="B1528" i="25"/>
  <x:c r="C1528" i="25"/>
  <x:c r="D1528" i="25"/>
  <x:c r="E1528" i="25"/>
  <x:c r="F1528" i="25"/>
  <x:c r="G1528" i="25"/>
  <x:c r="H1528" i="25"/>
  <x:c r="I1528" i="25"/>
  <x:c r="J1528" i="25"/>
  <x:c r="K1528" i="25"/>
  <x:c r="L1528" i="25"/>
  <x:c r="M1528" i="25"/>
  <x:c r="N1528" i="25"/>
  <x:c r="P1528" i="25"/>
  <x:c r="Q1528" i="25"/>
  <x:c r="R1528" i="25"/>
  <x:c r="A1529" i="25"/>
  <x:c r="B1529" i="25"/>
  <x:c r="C1529" i="25"/>
  <x:c r="D1529" i="25"/>
  <x:c r="E1529" i="25"/>
  <x:c r="F1529" i="25"/>
  <x:c r="G1529" i="25"/>
  <x:c r="H1529" i="25"/>
  <x:c r="I1529" i="25"/>
  <x:c r="J1529" i="25"/>
  <x:c r="K1529" i="25"/>
  <x:c r="L1529" i="25"/>
  <x:c r="M1529" i="25"/>
  <x:c r="N1529" i="25"/>
  <x:c r="P1529" i="25"/>
  <x:c r="Q1529" i="25"/>
  <x:c r="R1529" i="25"/>
  <x:c r="A1530" i="25"/>
  <x:c r="B1530" i="25"/>
  <x:c r="C1530" i="25"/>
  <x:c r="D1530" i="25"/>
  <x:c r="E1530" i="25"/>
  <x:c r="F1530" i="25"/>
  <x:c r="G1530" i="25"/>
  <x:c r="H1530" i="25"/>
  <x:c r="I1530" i="25"/>
  <x:c r="J1530" i="25"/>
  <x:c r="K1530" i="25"/>
  <x:c r="L1530" i="25"/>
  <x:c r="M1530" i="25"/>
  <x:c r="N1530" i="25"/>
  <x:c r="P1530" i="25"/>
  <x:c r="Q1530" i="25"/>
  <x:c r="R1530" i="25"/>
  <x:c r="A1531" i="25"/>
  <x:c r="B1531" i="25"/>
  <x:c r="C1531" i="25"/>
  <x:c r="D1531" i="25"/>
  <x:c r="E1531" i="25"/>
  <x:c r="F1531" i="25"/>
  <x:c r="G1531" i="25"/>
  <x:c r="H1531" i="25"/>
  <x:c r="I1531" i="25"/>
  <x:c r="J1531" i="25"/>
  <x:c r="K1531" i="25"/>
  <x:c r="L1531" i="25"/>
  <x:c r="M1531" i="25"/>
  <x:c r="N1531" i="25"/>
  <x:c r="P1531" i="25"/>
  <x:c r="Q1531" i="25"/>
  <x:c r="R1531" i="25"/>
  <x:c r="A1532" i="25"/>
  <x:c r="B1532" i="25"/>
  <x:c r="C1532" i="25"/>
  <x:c r="D1532" i="25"/>
  <x:c r="E1532" i="25"/>
  <x:c r="F1532" i="25"/>
  <x:c r="G1532" i="25"/>
  <x:c r="H1532" i="25"/>
  <x:c r="I1532" i="25"/>
  <x:c r="J1532" i="25"/>
  <x:c r="K1532" i="25"/>
  <x:c r="L1532" i="25"/>
  <x:c r="M1532" i="25"/>
  <x:c r="N1532" i="25"/>
  <x:c r="P1532" i="25"/>
  <x:c r="Q1532" i="25"/>
  <x:c r="R1532" i="25"/>
  <x:c r="A1533" i="25"/>
  <x:c r="B1533" i="25"/>
  <x:c r="C1533" i="25"/>
  <x:c r="D1533" i="25"/>
  <x:c r="E1533" i="25"/>
  <x:c r="F1533" i="25"/>
  <x:c r="G1533" i="25"/>
  <x:c r="H1533" i="25"/>
  <x:c r="I1533" i="25"/>
  <x:c r="J1533" i="25"/>
  <x:c r="K1533" i="25"/>
  <x:c r="L1533" i="25"/>
  <x:c r="M1533" i="25"/>
  <x:c r="N1533" i="25"/>
  <x:c r="P1533" i="25"/>
  <x:c r="Q1533" i="25"/>
  <x:c r="R1533" i="25"/>
  <x:c r="A1534" i="25"/>
  <x:c r="B1534" i="25"/>
  <x:c r="C1534" i="25"/>
  <x:c r="D1534" i="25"/>
  <x:c r="E1534" i="25"/>
  <x:c r="F1534" i="25"/>
  <x:c r="G1534" i="25"/>
  <x:c r="H1534" i="25"/>
  <x:c r="I1534" i="25"/>
  <x:c r="J1534" i="25"/>
  <x:c r="K1534" i="25"/>
  <x:c r="L1534" i="25"/>
  <x:c r="M1534" i="25"/>
  <x:c r="N1534" i="25"/>
  <x:c r="P1534" i="25"/>
  <x:c r="Q1534" i="25"/>
  <x:c r="R1534" i="25"/>
  <x:c r="A1535" i="25"/>
  <x:c r="B1535" i="25"/>
  <x:c r="C1535" i="25"/>
  <x:c r="D1535" i="25"/>
  <x:c r="E1535" i="25"/>
  <x:c r="F1535" i="25"/>
  <x:c r="G1535" i="25"/>
  <x:c r="H1535" i="25"/>
  <x:c r="I1535" i="25"/>
  <x:c r="J1535" i="25"/>
  <x:c r="K1535" i="25"/>
  <x:c r="L1535" i="25"/>
  <x:c r="M1535" i="25"/>
  <x:c r="N1535" i="25"/>
  <x:c r="P1535" i="25"/>
  <x:c r="Q1535" i="25"/>
  <x:c r="R1535" i="25"/>
  <x:c r="A1536" i="25"/>
  <x:c r="B1536" i="25"/>
  <x:c r="C1536" i="25"/>
  <x:c r="D1536" i="25"/>
  <x:c r="E1536" i="25"/>
  <x:c r="F1536" i="25"/>
  <x:c r="G1536" i="25"/>
  <x:c r="H1536" i="25"/>
  <x:c r="I1536" i="25"/>
  <x:c r="J1536" i="25"/>
  <x:c r="K1536" i="25"/>
  <x:c r="L1536" i="25"/>
  <x:c r="M1536" i="25"/>
  <x:c r="N1536" i="25"/>
  <x:c r="P1536" i="25"/>
  <x:c r="Q1536" i="25"/>
  <x:c r="R1536" i="25"/>
  <x:c r="A1537" i="25"/>
  <x:c r="B1537" i="25"/>
  <x:c r="C1537" i="25"/>
  <x:c r="D1537" i="25"/>
  <x:c r="E1537" i="25"/>
  <x:c r="F1537" i="25"/>
  <x:c r="G1537" i="25"/>
  <x:c r="H1537" i="25"/>
  <x:c r="I1537" i="25"/>
  <x:c r="J1537" i="25"/>
  <x:c r="K1537" i="25"/>
  <x:c r="L1537" i="25"/>
  <x:c r="M1537" i="25"/>
  <x:c r="N1537" i="25"/>
  <x:c r="P1537" i="25"/>
  <x:c r="Q1537" i="25"/>
  <x:c r="R1537" i="25"/>
  <x:c r="A1538" i="25"/>
  <x:c r="B1538" i="25"/>
  <x:c r="C1538" i="25"/>
  <x:c r="D1538" i="25"/>
  <x:c r="E1538" i="25"/>
  <x:c r="F1538" i="25"/>
  <x:c r="G1538" i="25"/>
  <x:c r="H1538" i="25"/>
  <x:c r="I1538" i="25"/>
  <x:c r="J1538" i="25"/>
  <x:c r="K1538" i="25"/>
  <x:c r="L1538" i="25"/>
  <x:c r="M1538" i="25"/>
  <x:c r="N1538" i="25"/>
  <x:c r="P1538" i="25"/>
  <x:c r="Q1538" i="25"/>
  <x:c r="R1538" i="25"/>
  <x:c r="A1539" i="25"/>
  <x:c r="B1539" i="25"/>
  <x:c r="C1539" i="25"/>
  <x:c r="D1539" i="25"/>
  <x:c r="E1539" i="25"/>
  <x:c r="F1539" i="25"/>
  <x:c r="G1539" i="25"/>
  <x:c r="H1539" i="25"/>
  <x:c r="I1539" i="25"/>
  <x:c r="J1539" i="25"/>
  <x:c r="K1539" i="25"/>
  <x:c r="L1539" i="25"/>
  <x:c r="M1539" i="25"/>
  <x:c r="N1539" i="25"/>
  <x:c r="P1539" i="25"/>
  <x:c r="Q1539" i="25"/>
  <x:c r="R1539" i="25"/>
  <x:c r="A1540" i="25"/>
  <x:c r="B1540" i="25"/>
  <x:c r="C1540" i="25"/>
  <x:c r="D1540" i="25"/>
  <x:c r="E1540" i="25"/>
  <x:c r="F1540" i="25"/>
  <x:c r="G1540" i="25"/>
  <x:c r="H1540" i="25"/>
  <x:c r="I1540" i="25"/>
  <x:c r="J1540" i="25"/>
  <x:c r="K1540" i="25"/>
  <x:c r="L1540" i="25"/>
  <x:c r="M1540" i="25"/>
  <x:c r="N1540" i="25"/>
  <x:c r="P1540" i="25"/>
  <x:c r="Q1540" i="25"/>
  <x:c r="R1540" i="25"/>
  <x:c r="A1541" i="25"/>
  <x:c r="B1541" i="25"/>
  <x:c r="C1541" i="25"/>
  <x:c r="D1541" i="25"/>
  <x:c r="E1541" i="25"/>
  <x:c r="F1541" i="25"/>
  <x:c r="G1541" i="25"/>
  <x:c r="H1541" i="25"/>
  <x:c r="I1541" i="25"/>
  <x:c r="J1541" i="25"/>
  <x:c r="K1541" i="25"/>
  <x:c r="L1541" i="25"/>
  <x:c r="M1541" i="25"/>
  <x:c r="N1541" i="25"/>
  <x:c r="P1541" i="25"/>
  <x:c r="Q1541" i="25"/>
  <x:c r="R1541" i="25"/>
  <x:c r="A1542" i="25"/>
  <x:c r="B1542" i="25"/>
  <x:c r="C1542" i="25"/>
  <x:c r="D1542" i="25"/>
  <x:c r="E1542" i="25"/>
  <x:c r="F1542" i="25"/>
  <x:c r="G1542" i="25"/>
  <x:c r="H1542" i="25"/>
  <x:c r="I1542" i="25"/>
  <x:c r="J1542" i="25"/>
  <x:c r="K1542" i="25"/>
  <x:c r="L1542" i="25"/>
  <x:c r="M1542" i="25"/>
  <x:c r="N1542" i="25"/>
  <x:c r="P1542" i="25"/>
  <x:c r="Q1542" i="25"/>
  <x:c r="R1542" i="25"/>
  <x:c r="A1543" i="25"/>
  <x:c r="B1543" i="25"/>
  <x:c r="C1543" i="25"/>
  <x:c r="D1543" i="25"/>
  <x:c r="E1543" i="25"/>
  <x:c r="F1543" i="25"/>
  <x:c r="G1543" i="25"/>
  <x:c r="H1543" i="25"/>
  <x:c r="I1543" i="25"/>
  <x:c r="J1543" i="25"/>
  <x:c r="K1543" i="25"/>
  <x:c r="L1543" i="25"/>
  <x:c r="M1543" i="25"/>
  <x:c r="N1543" i="25"/>
  <x:c r="P1543" i="25"/>
  <x:c r="Q1543" i="25"/>
  <x:c r="R1543" i="25"/>
  <x:c r="A1544" i="25"/>
  <x:c r="B1544" i="25"/>
  <x:c r="C1544" i="25"/>
  <x:c r="D1544" i="25"/>
  <x:c r="E1544" i="25"/>
  <x:c r="F1544" i="25"/>
  <x:c r="G1544" i="25"/>
  <x:c r="H1544" i="25"/>
  <x:c r="I1544" i="25"/>
  <x:c r="J1544" i="25"/>
  <x:c r="K1544" i="25"/>
  <x:c r="L1544" i="25"/>
  <x:c r="M1544" i="25"/>
  <x:c r="N1544" i="25"/>
  <x:c r="P1544" i="25"/>
  <x:c r="Q1544" i="25"/>
  <x:c r="R1544" i="25"/>
  <x:c r="A1545" i="25"/>
  <x:c r="B1545" i="25"/>
  <x:c r="C1545" i="25"/>
  <x:c r="D1545" i="25"/>
  <x:c r="E1545" i="25"/>
  <x:c r="F1545" i="25"/>
  <x:c r="G1545" i="25"/>
  <x:c r="H1545" i="25"/>
  <x:c r="I1545" i="25"/>
  <x:c r="J1545" i="25"/>
  <x:c r="K1545" i="25"/>
  <x:c r="L1545" i="25"/>
  <x:c r="M1545" i="25"/>
  <x:c r="N1545" i="25"/>
  <x:c r="P1545" i="25"/>
  <x:c r="Q1545" i="25"/>
  <x:c r="R1545" i="25"/>
  <x:c r="A1546" i="25"/>
  <x:c r="B1546" i="25"/>
  <x:c r="C1546" i="25"/>
  <x:c r="D1546" i="25"/>
  <x:c r="E1546" i="25"/>
  <x:c r="F1546" i="25"/>
  <x:c r="G1546" i="25"/>
  <x:c r="H1546" i="25"/>
  <x:c r="I1546" i="25"/>
  <x:c r="J1546" i="25"/>
  <x:c r="K1546" i="25"/>
  <x:c r="L1546" i="25"/>
  <x:c r="M1546" i="25"/>
  <x:c r="N1546" i="25"/>
  <x:c r="P1546" i="25"/>
  <x:c r="Q1546" i="25"/>
  <x:c r="R1546" i="25"/>
  <x:c r="A1547" i="25"/>
  <x:c r="B1547" i="25"/>
  <x:c r="C1547" i="25"/>
  <x:c r="D1547" i="25"/>
  <x:c r="E1547" i="25"/>
  <x:c r="F1547" i="25"/>
  <x:c r="G1547" i="25"/>
  <x:c r="H1547" i="25"/>
  <x:c r="I1547" i="25"/>
  <x:c r="J1547" i="25"/>
  <x:c r="K1547" i="25"/>
  <x:c r="L1547" i="25"/>
  <x:c r="M1547" i="25"/>
  <x:c r="N1547" i="25"/>
  <x:c r="P1547" i="25"/>
  <x:c r="Q1547" i="25"/>
  <x:c r="R1547" i="25"/>
  <x:c r="A1548" i="25"/>
  <x:c r="B1548" i="25"/>
  <x:c r="C1548" i="25"/>
  <x:c r="D1548" i="25"/>
  <x:c r="E1548" i="25"/>
  <x:c r="F1548" i="25"/>
  <x:c r="G1548" i="25"/>
  <x:c r="H1548" i="25"/>
  <x:c r="I1548" i="25"/>
  <x:c r="J1548" i="25"/>
  <x:c r="K1548" i="25"/>
  <x:c r="L1548" i="25"/>
  <x:c r="M1548" i="25"/>
  <x:c r="N1548" i="25"/>
  <x:c r="P1548" i="25"/>
  <x:c r="Q1548" i="25"/>
  <x:c r="R1548" i="25"/>
  <x:c r="A1549" i="25"/>
  <x:c r="B1549" i="25"/>
  <x:c r="C1549" i="25"/>
  <x:c r="D1549" i="25"/>
  <x:c r="E1549" i="25"/>
  <x:c r="F1549" i="25"/>
  <x:c r="G1549" i="25"/>
  <x:c r="H1549" i="25"/>
  <x:c r="I1549" i="25"/>
  <x:c r="J1549" i="25"/>
  <x:c r="K1549" i="25"/>
  <x:c r="L1549" i="25"/>
  <x:c r="M1549" i="25"/>
  <x:c r="N1549" i="25"/>
  <x:c r="P1549" i="25"/>
  <x:c r="Q1549" i="25"/>
  <x:c r="R1549" i="25"/>
  <x:c r="A1550" i="25"/>
  <x:c r="B1550" i="25"/>
  <x:c r="C1550" i="25"/>
  <x:c r="D1550" i="25"/>
  <x:c r="E1550" i="25"/>
  <x:c r="F1550" i="25"/>
  <x:c r="G1550" i="25"/>
  <x:c r="H1550" i="25"/>
  <x:c r="I1550" i="25"/>
  <x:c r="J1550" i="25"/>
  <x:c r="K1550" i="25"/>
  <x:c r="L1550" i="25"/>
  <x:c r="M1550" i="25"/>
  <x:c r="N1550" i="25"/>
  <x:c r="P1550" i="25"/>
  <x:c r="Q1550" i="25"/>
  <x:c r="R1550" i="25"/>
  <x:c r="A1551" i="25"/>
  <x:c r="B1551" i="25"/>
  <x:c r="C1551" i="25"/>
  <x:c r="D1551" i="25"/>
  <x:c r="E1551" i="25"/>
  <x:c r="F1551" i="25"/>
  <x:c r="G1551" i="25"/>
  <x:c r="H1551" i="25"/>
  <x:c r="I1551" i="25"/>
  <x:c r="J1551" i="25"/>
  <x:c r="K1551" i="25"/>
  <x:c r="L1551" i="25"/>
  <x:c r="M1551" i="25"/>
  <x:c r="N1551" i="25"/>
  <x:c r="P1551" i="25"/>
  <x:c r="Q1551" i="25"/>
  <x:c r="R1551" i="25"/>
  <x:c r="A1552" i="25"/>
  <x:c r="B1552" i="25"/>
  <x:c r="C1552" i="25"/>
  <x:c r="D1552" i="25"/>
  <x:c r="E1552" i="25"/>
  <x:c r="F1552" i="25"/>
  <x:c r="G1552" i="25"/>
  <x:c r="H1552" i="25"/>
  <x:c r="I1552" i="25"/>
  <x:c r="J1552" i="25"/>
  <x:c r="K1552" i="25"/>
  <x:c r="L1552" i="25"/>
  <x:c r="M1552" i="25"/>
  <x:c r="N1552" i="25"/>
  <x:c r="P1552" i="25"/>
  <x:c r="Q1552" i="25"/>
  <x:c r="R1552" i="25"/>
  <x:c r="A1553" i="25"/>
  <x:c r="B1553" i="25"/>
  <x:c r="C1553" i="25"/>
  <x:c r="D1553" i="25"/>
  <x:c r="E1553" i="25"/>
  <x:c r="F1553" i="25"/>
  <x:c r="G1553" i="25"/>
  <x:c r="H1553" i="25"/>
  <x:c r="I1553" i="25"/>
  <x:c r="J1553" i="25"/>
  <x:c r="K1553" i="25"/>
  <x:c r="L1553" i="25"/>
  <x:c r="M1553" i="25"/>
  <x:c r="N1553" i="25"/>
  <x:c r="P1553" i="25"/>
  <x:c r="Q1553" i="25"/>
  <x:c r="R1553" i="25"/>
  <x:c r="A1554" i="25"/>
  <x:c r="B1554" i="25"/>
  <x:c r="C1554" i="25"/>
  <x:c r="D1554" i="25"/>
  <x:c r="E1554" i="25"/>
  <x:c r="F1554" i="25"/>
  <x:c r="G1554" i="25"/>
  <x:c r="H1554" i="25"/>
  <x:c r="I1554" i="25"/>
  <x:c r="J1554" i="25"/>
  <x:c r="K1554" i="25"/>
  <x:c r="L1554" i="25"/>
  <x:c r="M1554" i="25"/>
  <x:c r="N1554" i="25"/>
  <x:c r="P1554" i="25"/>
  <x:c r="Q1554" i="25"/>
  <x:c r="R1554" i="25"/>
  <x:c r="A1555" i="25"/>
  <x:c r="B1555" i="25"/>
  <x:c r="C1555" i="25"/>
  <x:c r="D1555" i="25"/>
  <x:c r="E1555" i="25"/>
  <x:c r="F1555" i="25"/>
  <x:c r="G1555" i="25"/>
  <x:c r="H1555" i="25"/>
  <x:c r="I1555" i="25"/>
  <x:c r="J1555" i="25"/>
  <x:c r="K1555" i="25"/>
  <x:c r="L1555" i="25"/>
  <x:c r="M1555" i="25"/>
  <x:c r="N1555" i="25"/>
  <x:c r="P1555" i="25"/>
  <x:c r="Q1555" i="25"/>
  <x:c r="R1555" i="25"/>
  <x:c r="A1556" i="25"/>
  <x:c r="B1556" i="25"/>
  <x:c r="C1556" i="25"/>
  <x:c r="D1556" i="25"/>
  <x:c r="E1556" i="25"/>
  <x:c r="F1556" i="25"/>
  <x:c r="G1556" i="25"/>
  <x:c r="H1556" i="25"/>
  <x:c r="I1556" i="25"/>
  <x:c r="J1556" i="25"/>
  <x:c r="K1556" i="25"/>
  <x:c r="L1556" i="25"/>
  <x:c r="M1556" i="25"/>
  <x:c r="N1556" i="25"/>
  <x:c r="P1556" i="25"/>
  <x:c r="Q1556" i="25"/>
  <x:c r="R1556" i="25"/>
  <x:c r="A1557" i="25"/>
  <x:c r="B1557" i="25"/>
  <x:c r="C1557" i="25"/>
  <x:c r="D1557" i="25"/>
  <x:c r="E1557" i="25"/>
  <x:c r="F1557" i="25"/>
  <x:c r="G1557" i="25"/>
  <x:c r="H1557" i="25"/>
  <x:c r="I1557" i="25"/>
  <x:c r="J1557" i="25"/>
  <x:c r="K1557" i="25"/>
  <x:c r="L1557" i="25"/>
  <x:c r="M1557" i="25"/>
  <x:c r="N1557" i="25"/>
  <x:c r="P1557" i="25"/>
  <x:c r="Q1557" i="25"/>
  <x:c r="R1557" i="25"/>
  <x:c r="A1558" i="25"/>
  <x:c r="B1558" i="25"/>
  <x:c r="C1558" i="25"/>
  <x:c r="D1558" i="25"/>
  <x:c r="E1558" i="25"/>
  <x:c r="F1558" i="25"/>
  <x:c r="G1558" i="25"/>
  <x:c r="H1558" i="25"/>
  <x:c r="I1558" i="25"/>
  <x:c r="J1558" i="25"/>
  <x:c r="K1558" i="25"/>
  <x:c r="L1558" i="25"/>
  <x:c r="M1558" i="25"/>
  <x:c r="N1558" i="25"/>
  <x:c r="P1558" i="25"/>
  <x:c r="Q1558" i="25"/>
  <x:c r="R1558" i="25"/>
  <x:c r="A1559" i="25"/>
  <x:c r="B1559" i="25"/>
  <x:c r="C1559" i="25"/>
  <x:c r="D1559" i="25"/>
  <x:c r="E1559" i="25"/>
  <x:c r="F1559" i="25"/>
  <x:c r="G1559" i="25"/>
  <x:c r="H1559" i="25"/>
  <x:c r="I1559" i="25"/>
  <x:c r="J1559" i="25"/>
  <x:c r="K1559" i="25"/>
  <x:c r="L1559" i="25"/>
  <x:c r="M1559" i="25"/>
  <x:c r="N1559" i="25"/>
  <x:c r="P1559" i="25"/>
  <x:c r="Q1559" i="25"/>
  <x:c r="R1559" i="25"/>
  <x:c r="A1560" i="25"/>
  <x:c r="B1560" i="25"/>
  <x:c r="C1560" i="25"/>
  <x:c r="D1560" i="25"/>
  <x:c r="E1560" i="25"/>
  <x:c r="F1560" i="25"/>
  <x:c r="G1560" i="25"/>
  <x:c r="H1560" i="25"/>
  <x:c r="I1560" i="25"/>
  <x:c r="J1560" i="25"/>
  <x:c r="K1560" i="25"/>
  <x:c r="L1560" i="25"/>
  <x:c r="M1560" i="25"/>
  <x:c r="N1560" i="25"/>
  <x:c r="P1560" i="25"/>
  <x:c r="Q1560" i="25"/>
  <x:c r="R1560" i="25"/>
  <x:c r="A1561" i="25"/>
  <x:c r="B1561" i="25"/>
  <x:c r="C1561" i="25"/>
  <x:c r="D1561" i="25"/>
  <x:c r="E1561" i="25"/>
  <x:c r="F1561" i="25"/>
  <x:c r="G1561" i="25"/>
  <x:c r="H1561" i="25"/>
  <x:c r="I1561" i="25"/>
  <x:c r="J1561" i="25"/>
  <x:c r="K1561" i="25"/>
  <x:c r="L1561" i="25"/>
  <x:c r="M1561" i="25"/>
  <x:c r="N1561" i="25"/>
  <x:c r="P1561" i="25"/>
  <x:c r="Q1561" i="25"/>
  <x:c r="R1561" i="25"/>
  <x:c r="A1562" i="25"/>
  <x:c r="B1562" i="25"/>
  <x:c r="C1562" i="25"/>
  <x:c r="D1562" i="25"/>
  <x:c r="E1562" i="25"/>
  <x:c r="F1562" i="25"/>
  <x:c r="G1562" i="25"/>
  <x:c r="H1562" i="25"/>
  <x:c r="I1562" i="25"/>
  <x:c r="J1562" i="25"/>
  <x:c r="K1562" i="25"/>
  <x:c r="L1562" i="25"/>
  <x:c r="M1562" i="25"/>
  <x:c r="N1562" i="25"/>
  <x:c r="P1562" i="25"/>
  <x:c r="Q1562" i="25"/>
  <x:c r="R1562" i="25"/>
  <x:c r="A1563" i="25"/>
  <x:c r="B1563" i="25"/>
  <x:c r="C1563" i="25"/>
  <x:c r="D1563" i="25"/>
  <x:c r="E1563" i="25"/>
  <x:c r="F1563" i="25"/>
  <x:c r="G1563" i="25"/>
  <x:c r="H1563" i="25"/>
  <x:c r="I1563" i="25"/>
  <x:c r="J1563" i="25"/>
  <x:c r="K1563" i="25"/>
  <x:c r="L1563" i="25"/>
  <x:c r="M1563" i="25"/>
  <x:c r="N1563" i="25"/>
  <x:c r="P1563" i="25"/>
  <x:c r="Q1563" i="25"/>
  <x:c r="R1563" i="25"/>
  <x:c r="A1564" i="25"/>
  <x:c r="B1564" i="25"/>
  <x:c r="C1564" i="25"/>
  <x:c r="D1564" i="25"/>
  <x:c r="E1564" i="25"/>
  <x:c r="F1564" i="25"/>
  <x:c r="G1564" i="25"/>
  <x:c r="H1564" i="25"/>
  <x:c r="I1564" i="25"/>
  <x:c r="J1564" i="25"/>
  <x:c r="K1564" i="25"/>
  <x:c r="L1564" i="25"/>
  <x:c r="M1564" i="25"/>
  <x:c r="N1564" i="25"/>
  <x:c r="P1564" i="25"/>
  <x:c r="Q1564" i="25"/>
  <x:c r="R1564" i="25"/>
  <x:c r="A1565" i="25"/>
  <x:c r="B1565" i="25"/>
  <x:c r="C1565" i="25"/>
  <x:c r="D1565" i="25"/>
  <x:c r="E1565" i="25"/>
  <x:c r="F1565" i="25"/>
  <x:c r="G1565" i="25"/>
  <x:c r="H1565" i="25"/>
  <x:c r="I1565" i="25"/>
  <x:c r="J1565" i="25"/>
  <x:c r="K1565" i="25"/>
  <x:c r="L1565" i="25"/>
  <x:c r="M1565" i="25"/>
  <x:c r="N1565" i="25"/>
  <x:c r="P1565" i="25"/>
  <x:c r="Q1565" i="25"/>
  <x:c r="R1565" i="25"/>
  <x:c r="A1566" i="25"/>
  <x:c r="B1566" i="25"/>
  <x:c r="C1566" i="25"/>
  <x:c r="D1566" i="25"/>
  <x:c r="E1566" i="25"/>
  <x:c r="F1566" i="25"/>
  <x:c r="G1566" i="25"/>
  <x:c r="H1566" i="25"/>
  <x:c r="I1566" i="25"/>
  <x:c r="J1566" i="25"/>
  <x:c r="K1566" i="25"/>
  <x:c r="L1566" i="25"/>
  <x:c r="M1566" i="25"/>
  <x:c r="N1566" i="25"/>
  <x:c r="P1566" i="25"/>
  <x:c r="Q1566" i="25"/>
  <x:c r="R1566" i="25"/>
  <x:c r="A1567" i="25"/>
  <x:c r="B1567" i="25"/>
  <x:c r="C1567" i="25"/>
  <x:c r="D1567" i="25"/>
  <x:c r="E1567" i="25"/>
  <x:c r="F1567" i="25"/>
  <x:c r="G1567" i="25"/>
  <x:c r="H1567" i="25"/>
  <x:c r="I1567" i="25"/>
  <x:c r="J1567" i="25"/>
  <x:c r="K1567" i="25"/>
  <x:c r="L1567" i="25"/>
  <x:c r="M1567" i="25"/>
  <x:c r="N1567" i="25"/>
  <x:c r="P1567" i="25"/>
  <x:c r="Q1567" i="25"/>
  <x:c r="R1567" i="25"/>
  <x:c r="A1568" i="25"/>
  <x:c r="B1568" i="25"/>
  <x:c r="C1568" i="25"/>
  <x:c r="D1568" i="25"/>
  <x:c r="E1568" i="25"/>
  <x:c r="F1568" i="25"/>
  <x:c r="G1568" i="25"/>
  <x:c r="H1568" i="25"/>
  <x:c r="I1568" i="25"/>
  <x:c r="J1568" i="25"/>
  <x:c r="K1568" i="25"/>
  <x:c r="L1568" i="25"/>
  <x:c r="M1568" i="25"/>
  <x:c r="N1568" i="25"/>
  <x:c r="P1568" i="25"/>
  <x:c r="Q1568" i="25"/>
  <x:c r="R1568" i="25"/>
  <x:c r="A1569" i="25"/>
  <x:c r="B1569" i="25"/>
  <x:c r="C1569" i="25"/>
  <x:c r="D1569" i="25"/>
  <x:c r="E1569" i="25"/>
  <x:c r="F1569" i="25"/>
  <x:c r="G1569" i="25"/>
  <x:c r="H1569" i="25"/>
  <x:c r="I1569" i="25"/>
  <x:c r="J1569" i="25"/>
  <x:c r="K1569" i="25"/>
  <x:c r="L1569" i="25"/>
  <x:c r="M1569" i="25"/>
  <x:c r="N1569" i="25"/>
  <x:c r="P1569" i="25"/>
  <x:c r="Q1569" i="25"/>
  <x:c r="R1569" i="25"/>
  <x:c r="A1570" i="25"/>
  <x:c r="B1570" i="25"/>
  <x:c r="C1570" i="25"/>
  <x:c r="D1570" i="25"/>
  <x:c r="E1570" i="25"/>
  <x:c r="F1570" i="25"/>
  <x:c r="G1570" i="25"/>
  <x:c r="H1570" i="25"/>
  <x:c r="I1570" i="25"/>
  <x:c r="J1570" i="25"/>
  <x:c r="K1570" i="25"/>
  <x:c r="L1570" i="25"/>
  <x:c r="M1570" i="25"/>
  <x:c r="N1570" i="25"/>
  <x:c r="P1570" i="25"/>
  <x:c r="Q1570" i="25"/>
  <x:c r="R1570" i="25"/>
  <x:c r="A1571" i="25"/>
  <x:c r="B1571" i="25"/>
  <x:c r="C1571" i="25"/>
  <x:c r="D1571" i="25"/>
  <x:c r="E1571" i="25"/>
  <x:c r="F1571" i="25"/>
  <x:c r="G1571" i="25"/>
  <x:c r="H1571" i="25"/>
  <x:c r="I1571" i="25"/>
  <x:c r="J1571" i="25"/>
  <x:c r="K1571" i="25"/>
  <x:c r="L1571" i="25"/>
  <x:c r="M1571" i="25"/>
  <x:c r="N1571" i="25"/>
  <x:c r="P1571" i="25"/>
  <x:c r="Q1571" i="25"/>
  <x:c r="R1571" i="25"/>
  <x:c r="A1572" i="25"/>
  <x:c r="B1572" i="25"/>
  <x:c r="C1572" i="25"/>
  <x:c r="D1572" i="25"/>
  <x:c r="E1572" i="25"/>
  <x:c r="F1572" i="25"/>
  <x:c r="G1572" i="25"/>
  <x:c r="H1572" i="25"/>
  <x:c r="I1572" i="25"/>
  <x:c r="J1572" i="25"/>
  <x:c r="K1572" i="25"/>
  <x:c r="L1572" i="25"/>
  <x:c r="M1572" i="25"/>
  <x:c r="N1572" i="25"/>
  <x:c r="P1572" i="25"/>
  <x:c r="Q1572" i="25"/>
  <x:c r="R1572" i="25"/>
  <x:c r="A1573" i="25"/>
  <x:c r="B1573" i="25"/>
  <x:c r="C1573" i="25"/>
  <x:c r="D1573" i="25"/>
  <x:c r="E1573" i="25"/>
  <x:c r="F1573" i="25"/>
  <x:c r="G1573" i="25"/>
  <x:c r="H1573" i="25"/>
  <x:c r="I1573" i="25"/>
  <x:c r="J1573" i="25"/>
  <x:c r="K1573" i="25"/>
  <x:c r="L1573" i="25"/>
  <x:c r="M1573" i="25"/>
  <x:c r="N1573" i="25"/>
  <x:c r="P1573" i="25"/>
  <x:c r="Q1573" i="25"/>
  <x:c r="R1573" i="25"/>
  <x:c r="A1574" i="25"/>
  <x:c r="B1574" i="25"/>
  <x:c r="C1574" i="25"/>
  <x:c r="D1574" i="25"/>
  <x:c r="E1574" i="25"/>
  <x:c r="F1574" i="25"/>
  <x:c r="G1574" i="25"/>
  <x:c r="H1574" i="25"/>
  <x:c r="I1574" i="25"/>
  <x:c r="J1574" i="25"/>
  <x:c r="K1574" i="25"/>
  <x:c r="L1574" i="25"/>
  <x:c r="M1574" i="25"/>
  <x:c r="N1574" i="25"/>
  <x:c r="P1574" i="25"/>
  <x:c r="Q1574" i="25"/>
  <x:c r="R1574" i="25"/>
  <x:c r="A1575" i="25"/>
  <x:c r="B1575" i="25"/>
  <x:c r="C1575" i="25"/>
  <x:c r="D1575" i="25"/>
  <x:c r="E1575" i="25"/>
  <x:c r="F1575" i="25"/>
  <x:c r="G1575" i="25"/>
  <x:c r="H1575" i="25"/>
  <x:c r="I1575" i="25"/>
  <x:c r="J1575" i="25"/>
  <x:c r="K1575" i="25"/>
  <x:c r="L1575" i="25"/>
  <x:c r="M1575" i="25"/>
  <x:c r="N1575" i="25"/>
  <x:c r="P1575" i="25"/>
  <x:c r="Q1575" i="25"/>
  <x:c r="R1575" i="25"/>
  <x:c r="A1576" i="25"/>
  <x:c r="B1576" i="25"/>
  <x:c r="C1576" i="25"/>
  <x:c r="D1576" i="25"/>
  <x:c r="E1576" i="25"/>
  <x:c r="F1576" i="25"/>
  <x:c r="G1576" i="25"/>
  <x:c r="H1576" i="25"/>
  <x:c r="I1576" i="25"/>
  <x:c r="J1576" i="25"/>
  <x:c r="K1576" i="25"/>
  <x:c r="L1576" i="25"/>
  <x:c r="M1576" i="25"/>
  <x:c r="N1576" i="25"/>
  <x:c r="P1576" i="25"/>
  <x:c r="Q1576" i="25"/>
  <x:c r="R1576" i="25"/>
  <x:c r="A1577" i="25"/>
  <x:c r="B1577" i="25"/>
  <x:c r="C1577" i="25"/>
  <x:c r="D1577" i="25"/>
  <x:c r="E1577" i="25"/>
  <x:c r="F1577" i="25"/>
  <x:c r="G1577" i="25"/>
  <x:c r="H1577" i="25"/>
  <x:c r="I1577" i="25"/>
  <x:c r="J1577" i="25"/>
  <x:c r="K1577" i="25"/>
  <x:c r="L1577" i="25"/>
  <x:c r="M1577" i="25"/>
  <x:c r="N1577" i="25"/>
  <x:c r="P1577" i="25"/>
  <x:c r="Q1577" i="25"/>
  <x:c r="R1577" i="25"/>
  <x:c r="A1578" i="25"/>
  <x:c r="B1578" i="25"/>
  <x:c r="C1578" i="25"/>
  <x:c r="D1578" i="25"/>
  <x:c r="E1578" i="25"/>
  <x:c r="F1578" i="25"/>
  <x:c r="G1578" i="25"/>
  <x:c r="H1578" i="25"/>
  <x:c r="I1578" i="25"/>
  <x:c r="J1578" i="25"/>
  <x:c r="K1578" i="25"/>
  <x:c r="L1578" i="25"/>
  <x:c r="M1578" i="25"/>
  <x:c r="N1578" i="25"/>
  <x:c r="P1578" i="25"/>
  <x:c r="Q1578" i="25"/>
  <x:c r="R1578" i="25"/>
  <x:c r="A1579" i="25"/>
  <x:c r="B1579" i="25"/>
  <x:c r="C1579" i="25"/>
  <x:c r="D1579" i="25"/>
  <x:c r="E1579" i="25"/>
  <x:c r="F1579" i="25"/>
  <x:c r="G1579" i="25"/>
  <x:c r="H1579" i="25"/>
  <x:c r="I1579" i="25"/>
  <x:c r="J1579" i="25"/>
  <x:c r="K1579" i="25"/>
  <x:c r="L1579" i="25"/>
  <x:c r="M1579" i="25"/>
  <x:c r="N1579" i="25"/>
  <x:c r="P1579" i="25"/>
  <x:c r="Q1579" i="25"/>
  <x:c r="R1579" i="25"/>
  <x:c r="A1580" i="25"/>
  <x:c r="B1580" i="25"/>
  <x:c r="C1580" i="25"/>
  <x:c r="D1580" i="25"/>
  <x:c r="E1580" i="25"/>
  <x:c r="F1580" i="25"/>
  <x:c r="G1580" i="25"/>
  <x:c r="H1580" i="25"/>
  <x:c r="I1580" i="25"/>
  <x:c r="J1580" i="25"/>
  <x:c r="K1580" i="25"/>
  <x:c r="L1580" i="25"/>
  <x:c r="M1580" i="25"/>
  <x:c r="N1580" i="25"/>
  <x:c r="P1580" i="25"/>
  <x:c r="Q1580" i="25"/>
  <x:c r="R1580" i="25"/>
  <x:c r="A1581" i="25"/>
  <x:c r="B1581" i="25"/>
  <x:c r="C1581" i="25"/>
  <x:c r="D1581" i="25"/>
  <x:c r="E1581" i="25"/>
  <x:c r="F1581" i="25"/>
  <x:c r="G1581" i="25"/>
  <x:c r="H1581" i="25"/>
  <x:c r="I1581" i="25"/>
  <x:c r="J1581" i="25"/>
  <x:c r="K1581" i="25"/>
  <x:c r="L1581" i="25"/>
  <x:c r="M1581" i="25"/>
  <x:c r="N1581" i="25"/>
  <x:c r="P1581" i="25"/>
  <x:c r="Q1581" i="25"/>
  <x:c r="R1581" i="25"/>
  <x:c r="A1582" i="25"/>
  <x:c r="B1582" i="25"/>
  <x:c r="C1582" i="25"/>
  <x:c r="D1582" i="25"/>
  <x:c r="E1582" i="25"/>
  <x:c r="F1582" i="25"/>
  <x:c r="G1582" i="25"/>
  <x:c r="H1582" i="25"/>
  <x:c r="I1582" i="25"/>
  <x:c r="J1582" i="25"/>
  <x:c r="K1582" i="25"/>
  <x:c r="L1582" i="25"/>
  <x:c r="M1582" i="25"/>
  <x:c r="N1582" i="25"/>
  <x:c r="P1582" i="25"/>
  <x:c r="Q1582" i="25"/>
  <x:c r="R1582" i="25"/>
  <x:c r="A1583" i="25"/>
  <x:c r="B1583" i="25"/>
  <x:c r="C1583" i="25"/>
  <x:c r="D1583" i="25"/>
  <x:c r="E1583" i="25"/>
  <x:c r="F1583" i="25"/>
  <x:c r="G1583" i="25"/>
  <x:c r="H1583" i="25"/>
  <x:c r="I1583" i="25"/>
  <x:c r="J1583" i="25"/>
  <x:c r="K1583" i="25"/>
  <x:c r="L1583" i="25"/>
  <x:c r="M1583" i="25"/>
  <x:c r="N1583" i="25"/>
  <x:c r="P1583" i="25"/>
  <x:c r="Q1583" i="25"/>
  <x:c r="R1583" i="25"/>
  <x:c r="A1584" i="25"/>
  <x:c r="B1584" i="25"/>
  <x:c r="C1584" i="25"/>
  <x:c r="D1584" i="25"/>
  <x:c r="E1584" i="25"/>
  <x:c r="F1584" i="25"/>
  <x:c r="G1584" i="25"/>
  <x:c r="H1584" i="25"/>
  <x:c r="I1584" i="25"/>
  <x:c r="J1584" i="25"/>
  <x:c r="K1584" i="25"/>
  <x:c r="L1584" i="25"/>
  <x:c r="M1584" i="25"/>
  <x:c r="N1584" i="25"/>
  <x:c r="P1584" i="25"/>
  <x:c r="Q1584" i="25"/>
  <x:c r="R1584" i="25"/>
  <x:c r="A1585" i="25"/>
  <x:c r="B1585" i="25"/>
  <x:c r="C1585" i="25"/>
  <x:c r="D1585" i="25"/>
  <x:c r="E1585" i="25"/>
  <x:c r="F1585" i="25"/>
  <x:c r="G1585" i="25"/>
  <x:c r="H1585" i="25"/>
  <x:c r="I1585" i="25"/>
  <x:c r="J1585" i="25"/>
  <x:c r="K1585" i="25"/>
  <x:c r="L1585" i="25"/>
  <x:c r="M1585" i="25"/>
  <x:c r="N1585" i="25"/>
  <x:c r="P1585" i="25"/>
  <x:c r="Q1585" i="25"/>
  <x:c r="R1585" i="25"/>
  <x:c r="A1586" i="25"/>
  <x:c r="B1586" i="25"/>
  <x:c r="C1586" i="25"/>
  <x:c r="D1586" i="25"/>
  <x:c r="E1586" i="25"/>
  <x:c r="F1586" i="25"/>
  <x:c r="G1586" i="25"/>
  <x:c r="H1586" i="25"/>
  <x:c r="I1586" i="25"/>
  <x:c r="J1586" i="25"/>
  <x:c r="K1586" i="25"/>
  <x:c r="L1586" i="25"/>
  <x:c r="M1586" i="25"/>
  <x:c r="N1586" i="25"/>
  <x:c r="P1586" i="25"/>
  <x:c r="Q1586" i="25"/>
  <x:c r="R1586" i="25"/>
  <x:c r="A1587" i="25"/>
  <x:c r="B1587" i="25"/>
  <x:c r="C1587" i="25"/>
  <x:c r="D1587" i="25"/>
  <x:c r="E1587" i="25"/>
  <x:c r="F1587" i="25"/>
  <x:c r="G1587" i="25"/>
  <x:c r="H1587" i="25"/>
  <x:c r="I1587" i="25"/>
  <x:c r="J1587" i="25"/>
  <x:c r="K1587" i="25"/>
  <x:c r="L1587" i="25"/>
  <x:c r="M1587" i="25"/>
  <x:c r="N1587" i="25"/>
  <x:c r="P1587" i="25"/>
  <x:c r="Q1587" i="25"/>
  <x:c r="R1587" i="25"/>
  <x:c r="A1588" i="25"/>
  <x:c r="B1588" i="25"/>
  <x:c r="C1588" i="25"/>
  <x:c r="D1588" i="25"/>
  <x:c r="E1588" i="25"/>
  <x:c r="F1588" i="25"/>
  <x:c r="G1588" i="25"/>
  <x:c r="H1588" i="25"/>
  <x:c r="I1588" i="25"/>
  <x:c r="J1588" i="25"/>
  <x:c r="K1588" i="25"/>
  <x:c r="L1588" i="25"/>
  <x:c r="M1588" i="25"/>
  <x:c r="N1588" i="25"/>
  <x:c r="P1588" i="25"/>
  <x:c r="Q1588" i="25"/>
  <x:c r="R1588" i="25"/>
  <x:c r="A1589" i="25"/>
  <x:c r="B1589" i="25"/>
  <x:c r="C1589" i="25"/>
  <x:c r="D1589" i="25"/>
  <x:c r="E1589" i="25"/>
  <x:c r="F1589" i="25"/>
  <x:c r="G1589" i="25"/>
  <x:c r="H1589" i="25"/>
  <x:c r="I1589" i="25"/>
  <x:c r="J1589" i="25"/>
  <x:c r="K1589" i="25"/>
  <x:c r="L1589" i="25"/>
  <x:c r="M1589" i="25"/>
  <x:c r="N1589" i="25"/>
  <x:c r="P1589" i="25"/>
  <x:c r="Q1589" i="25"/>
  <x:c r="R1589" i="25"/>
  <x:c r="A1590" i="25"/>
  <x:c r="B1590" i="25"/>
  <x:c r="C1590" i="25"/>
  <x:c r="D1590" i="25"/>
  <x:c r="E1590" i="25"/>
  <x:c r="F1590" i="25"/>
  <x:c r="G1590" i="25"/>
  <x:c r="H1590" i="25"/>
  <x:c r="I1590" i="25"/>
  <x:c r="J1590" i="25"/>
  <x:c r="K1590" i="25"/>
  <x:c r="L1590" i="25"/>
  <x:c r="M1590" i="25"/>
  <x:c r="N1590" i="25"/>
  <x:c r="P1590" i="25"/>
  <x:c r="Q1590" i="25"/>
  <x:c r="R1590" i="25"/>
  <x:c r="A1591" i="25"/>
  <x:c r="B1591" i="25"/>
  <x:c r="C1591" i="25"/>
  <x:c r="D1591" i="25"/>
  <x:c r="E1591" i="25"/>
  <x:c r="F1591" i="25"/>
  <x:c r="G1591" i="25"/>
  <x:c r="H1591" i="25"/>
  <x:c r="I1591" i="25"/>
  <x:c r="J1591" i="25"/>
  <x:c r="K1591" i="25"/>
  <x:c r="L1591" i="25"/>
  <x:c r="M1591" i="25"/>
  <x:c r="N1591" i="25"/>
  <x:c r="P1591" i="25"/>
  <x:c r="Q1591" i="25"/>
  <x:c r="R1591" i="25"/>
  <x:c r="A1592" i="25"/>
  <x:c r="B1592" i="25"/>
  <x:c r="C1592" i="25"/>
  <x:c r="D1592" i="25"/>
  <x:c r="E1592" i="25"/>
  <x:c r="F1592" i="25"/>
  <x:c r="G1592" i="25"/>
  <x:c r="H1592" i="25"/>
  <x:c r="I1592" i="25"/>
  <x:c r="J1592" i="25"/>
  <x:c r="K1592" i="25"/>
  <x:c r="L1592" i="25"/>
  <x:c r="M1592" i="25"/>
  <x:c r="N1592" i="25"/>
  <x:c r="P1592" i="25"/>
  <x:c r="Q1592" i="25"/>
  <x:c r="R1592" i="25"/>
  <x:c r="A1593" i="25"/>
  <x:c r="B1593" i="25"/>
  <x:c r="C1593" i="25"/>
  <x:c r="D1593" i="25"/>
  <x:c r="E1593" i="25"/>
  <x:c r="F1593" i="25"/>
  <x:c r="G1593" i="25"/>
  <x:c r="H1593" i="25"/>
  <x:c r="I1593" i="25"/>
  <x:c r="J1593" i="25"/>
  <x:c r="K1593" i="25"/>
  <x:c r="L1593" i="25"/>
  <x:c r="M1593" i="25"/>
  <x:c r="N1593" i="25"/>
  <x:c r="P1593" i="25"/>
  <x:c r="Q1593" i="25"/>
  <x:c r="R1593" i="25"/>
  <x:c r="A1594" i="25"/>
  <x:c r="B1594" i="25"/>
  <x:c r="C1594" i="25"/>
  <x:c r="D1594" i="25"/>
  <x:c r="E1594" i="25"/>
  <x:c r="F1594" i="25"/>
  <x:c r="G1594" i="25"/>
  <x:c r="H1594" i="25"/>
  <x:c r="I1594" i="25"/>
  <x:c r="J1594" i="25"/>
  <x:c r="K1594" i="25"/>
  <x:c r="L1594" i="25"/>
  <x:c r="M1594" i="25"/>
  <x:c r="N1594" i="25"/>
  <x:c r="P1594" i="25"/>
  <x:c r="Q1594" i="25"/>
  <x:c r="R1594" i="25"/>
  <x:c r="A1595" i="25"/>
  <x:c r="B1595" i="25"/>
  <x:c r="C1595" i="25"/>
  <x:c r="D1595" i="25"/>
  <x:c r="E1595" i="25"/>
  <x:c r="F1595" i="25"/>
  <x:c r="G1595" i="25"/>
  <x:c r="H1595" i="25"/>
  <x:c r="I1595" i="25"/>
  <x:c r="J1595" i="25"/>
  <x:c r="K1595" i="25"/>
  <x:c r="L1595" i="25"/>
  <x:c r="M1595" i="25"/>
  <x:c r="N1595" i="25"/>
  <x:c r="P1595" i="25"/>
  <x:c r="Q1595" i="25"/>
  <x:c r="R1595" i="25"/>
  <x:c r="A1596" i="25"/>
  <x:c r="B1596" i="25"/>
  <x:c r="C1596" i="25"/>
  <x:c r="D1596" i="25"/>
  <x:c r="E1596" i="25"/>
  <x:c r="F1596" i="25"/>
  <x:c r="G1596" i="25"/>
  <x:c r="H1596" i="25"/>
  <x:c r="I1596" i="25"/>
  <x:c r="J1596" i="25"/>
  <x:c r="K1596" i="25"/>
  <x:c r="L1596" i="25"/>
  <x:c r="M1596" i="25"/>
  <x:c r="N1596" i="25"/>
  <x:c r="P1596" i="25"/>
  <x:c r="Q1596" i="25"/>
  <x:c r="R1596" i="25"/>
  <x:c r="A1597" i="25"/>
  <x:c r="B1597" i="25"/>
  <x:c r="C1597" i="25"/>
  <x:c r="D1597" i="25"/>
  <x:c r="E1597" i="25"/>
  <x:c r="F1597" i="25"/>
  <x:c r="G1597" i="25"/>
  <x:c r="H1597" i="25"/>
  <x:c r="I1597" i="25"/>
  <x:c r="J1597" i="25"/>
  <x:c r="K1597" i="25"/>
  <x:c r="L1597" i="25"/>
  <x:c r="M1597" i="25"/>
  <x:c r="N1597" i="25"/>
  <x:c r="P1597" i="25"/>
  <x:c r="Q1597" i="25"/>
  <x:c r="R1597" i="25"/>
  <x:c r="A1598" i="25"/>
  <x:c r="B1598" i="25"/>
  <x:c r="C1598" i="25"/>
  <x:c r="D1598" i="25"/>
  <x:c r="E1598" i="25"/>
  <x:c r="F1598" i="25"/>
  <x:c r="G1598" i="25"/>
  <x:c r="H1598" i="25"/>
  <x:c r="I1598" i="25"/>
  <x:c r="J1598" i="25"/>
  <x:c r="K1598" i="25"/>
  <x:c r="L1598" i="25"/>
  <x:c r="M1598" i="25"/>
  <x:c r="N1598" i="25"/>
  <x:c r="P1598" i="25"/>
  <x:c r="Q1598" i="25"/>
  <x:c r="R1598" i="25"/>
  <x:c r="A1599" i="25"/>
  <x:c r="B1599" i="25"/>
  <x:c r="C1599" i="25"/>
  <x:c r="D1599" i="25"/>
  <x:c r="E1599" i="25"/>
  <x:c r="F1599" i="25"/>
  <x:c r="G1599" i="25"/>
  <x:c r="H1599" i="25"/>
  <x:c r="I1599" i="25"/>
  <x:c r="J1599" i="25"/>
  <x:c r="K1599" i="25"/>
  <x:c r="L1599" i="25"/>
  <x:c r="M1599" i="25"/>
  <x:c r="N1599" i="25"/>
  <x:c r="P1599" i="25"/>
  <x:c r="Q1599" i="25"/>
  <x:c r="R1599" i="25"/>
  <x:c r="A1600" i="25"/>
  <x:c r="B1600" i="25"/>
  <x:c r="C1600" i="25"/>
  <x:c r="D1600" i="25"/>
  <x:c r="E1600" i="25"/>
  <x:c r="F1600" i="25"/>
  <x:c r="G1600" i="25"/>
  <x:c r="H1600" i="25"/>
  <x:c r="I1600" i="25"/>
  <x:c r="J1600" i="25"/>
  <x:c r="K1600" i="25"/>
  <x:c r="L1600" i="25"/>
  <x:c r="M1600" i="25"/>
  <x:c r="N1600" i="25"/>
  <x:c r="P1600" i="25"/>
  <x:c r="Q1600" i="25"/>
  <x:c r="R1600" i="25"/>
  <x:c r="A1601" i="25"/>
  <x:c r="B1601" i="25"/>
  <x:c r="C1601" i="25"/>
  <x:c r="D1601" i="25"/>
  <x:c r="E1601" i="25"/>
  <x:c r="F1601" i="25"/>
  <x:c r="G1601" i="25"/>
  <x:c r="H1601" i="25"/>
  <x:c r="I1601" i="25"/>
  <x:c r="J1601" i="25"/>
  <x:c r="K1601" i="25"/>
  <x:c r="L1601" i="25"/>
  <x:c r="M1601" i="25"/>
  <x:c r="N1601" i="25"/>
  <x:c r="P1601" i="25"/>
  <x:c r="Q1601" i="25"/>
  <x:c r="R1601" i="25"/>
  <x:c r="A1602" i="25"/>
  <x:c r="B1602" i="25"/>
  <x:c r="C1602" i="25"/>
  <x:c r="D1602" i="25"/>
  <x:c r="E1602" i="25"/>
  <x:c r="F1602" i="25"/>
  <x:c r="G1602" i="25"/>
  <x:c r="H1602" i="25"/>
  <x:c r="I1602" i="25"/>
  <x:c r="J1602" i="25"/>
  <x:c r="K1602" i="25"/>
  <x:c r="L1602" i="25"/>
  <x:c r="M1602" i="25"/>
  <x:c r="N1602" i="25"/>
  <x:c r="P1602" i="25"/>
  <x:c r="Q1602" i="25"/>
  <x:c r="R1602" i="25"/>
  <x:c r="A1603" i="25"/>
  <x:c r="B1603" i="25"/>
  <x:c r="C1603" i="25"/>
  <x:c r="D1603" i="25"/>
  <x:c r="E1603" i="25"/>
  <x:c r="F1603" i="25"/>
  <x:c r="G1603" i="25"/>
  <x:c r="H1603" i="25"/>
  <x:c r="I1603" i="25"/>
  <x:c r="J1603" i="25"/>
  <x:c r="K1603" i="25"/>
  <x:c r="L1603" i="25"/>
  <x:c r="M1603" i="25"/>
  <x:c r="N1603" i="25"/>
  <x:c r="P1603" i="25"/>
  <x:c r="Q1603" i="25"/>
  <x:c r="R1603" i="25"/>
  <x:c r="A1604" i="25"/>
  <x:c r="B1604" i="25"/>
  <x:c r="C1604" i="25"/>
  <x:c r="D1604" i="25"/>
  <x:c r="E1604" i="25"/>
  <x:c r="F1604" i="25"/>
  <x:c r="G1604" i="25"/>
  <x:c r="H1604" i="25"/>
  <x:c r="I1604" i="25"/>
  <x:c r="J1604" i="25"/>
  <x:c r="K1604" i="25"/>
  <x:c r="L1604" i="25"/>
  <x:c r="M1604" i="25"/>
  <x:c r="N1604" i="25"/>
  <x:c r="P1604" i="25"/>
  <x:c r="Q1604" i="25"/>
  <x:c r="R1604" i="25"/>
  <x:c r="A1605" i="25"/>
  <x:c r="B1605" i="25"/>
  <x:c r="C1605" i="25"/>
  <x:c r="D1605" i="25"/>
  <x:c r="E1605" i="25"/>
  <x:c r="F1605" i="25"/>
  <x:c r="G1605" i="25"/>
  <x:c r="H1605" i="25"/>
  <x:c r="I1605" i="25"/>
  <x:c r="J1605" i="25"/>
  <x:c r="K1605" i="25"/>
  <x:c r="L1605" i="25"/>
  <x:c r="M1605" i="25"/>
  <x:c r="N1605" i="25"/>
  <x:c r="P1605" i="25"/>
  <x:c r="Q1605" i="25"/>
  <x:c r="R1605" i="25"/>
  <x:c r="A1606" i="25"/>
  <x:c r="B1606" i="25"/>
  <x:c r="C1606" i="25"/>
  <x:c r="D1606" i="25"/>
  <x:c r="E1606" i="25"/>
  <x:c r="F1606" i="25"/>
  <x:c r="G1606" i="25"/>
  <x:c r="H1606" i="25"/>
  <x:c r="I1606" i="25"/>
  <x:c r="J1606" i="25"/>
  <x:c r="K1606" i="25"/>
  <x:c r="L1606" i="25"/>
  <x:c r="M1606" i="25"/>
  <x:c r="N1606" i="25"/>
  <x:c r="P1606" i="25"/>
  <x:c r="Q1606" i="25"/>
  <x:c r="R1606" i="25"/>
  <x:c r="A1607" i="25"/>
  <x:c r="B1607" i="25"/>
  <x:c r="C1607" i="25"/>
  <x:c r="D1607" i="25"/>
  <x:c r="E1607" i="25"/>
  <x:c r="F1607" i="25"/>
  <x:c r="G1607" i="25"/>
  <x:c r="H1607" i="25"/>
  <x:c r="I1607" i="25"/>
  <x:c r="J1607" i="25"/>
  <x:c r="K1607" i="25"/>
  <x:c r="L1607" i="25"/>
  <x:c r="M1607" i="25"/>
  <x:c r="N1607" i="25"/>
  <x:c r="P1607" i="25"/>
  <x:c r="Q1607" i="25"/>
  <x:c r="R1607" i="25"/>
  <x:c r="A1608" i="25"/>
  <x:c r="B1608" i="25"/>
  <x:c r="C1608" i="25"/>
  <x:c r="D1608" i="25"/>
  <x:c r="E1608" i="25"/>
  <x:c r="F1608" i="25"/>
  <x:c r="G1608" i="25"/>
  <x:c r="H1608" i="25"/>
  <x:c r="I1608" i="25"/>
  <x:c r="J1608" i="25"/>
  <x:c r="K1608" i="25"/>
  <x:c r="L1608" i="25"/>
  <x:c r="M1608" i="25"/>
  <x:c r="N1608" i="25"/>
  <x:c r="P1608" i="25"/>
  <x:c r="Q1608" i="25"/>
  <x:c r="R1608" i="25"/>
  <x:c r="A1609" i="25"/>
  <x:c r="B1609" i="25"/>
  <x:c r="C1609" i="25"/>
  <x:c r="D1609" i="25"/>
  <x:c r="E1609" i="25"/>
  <x:c r="F1609" i="25"/>
  <x:c r="G1609" i="25"/>
  <x:c r="H1609" i="25"/>
  <x:c r="I1609" i="25"/>
  <x:c r="J1609" i="25"/>
  <x:c r="K1609" i="25"/>
  <x:c r="L1609" i="25"/>
  <x:c r="M1609" i="25"/>
  <x:c r="N1609" i="25"/>
  <x:c r="P1609" i="25"/>
  <x:c r="Q1609" i="25"/>
  <x:c r="R1609" i="25"/>
  <x:c r="A1610" i="25"/>
  <x:c r="B1610" i="25"/>
  <x:c r="C1610" i="25"/>
  <x:c r="D1610" i="25"/>
  <x:c r="E1610" i="25"/>
  <x:c r="F1610" i="25"/>
  <x:c r="G1610" i="25"/>
  <x:c r="H1610" i="25"/>
  <x:c r="I1610" i="25"/>
  <x:c r="J1610" i="25"/>
  <x:c r="K1610" i="25"/>
  <x:c r="L1610" i="25"/>
  <x:c r="M1610" i="25"/>
  <x:c r="N1610" i="25"/>
  <x:c r="P1610" i="25"/>
  <x:c r="Q1610" i="25"/>
  <x:c r="R1610" i="25"/>
  <x:c r="A1611" i="25"/>
  <x:c r="B1611" i="25"/>
  <x:c r="C1611" i="25"/>
  <x:c r="D1611" i="25"/>
  <x:c r="E1611" i="25"/>
  <x:c r="F1611" i="25"/>
  <x:c r="G1611" i="25"/>
  <x:c r="H1611" i="25"/>
  <x:c r="I1611" i="25"/>
  <x:c r="J1611" i="25"/>
  <x:c r="K1611" i="25"/>
  <x:c r="L1611" i="25"/>
  <x:c r="M1611" i="25"/>
  <x:c r="N1611" i="25"/>
  <x:c r="P1611" i="25"/>
  <x:c r="Q1611" i="25"/>
  <x:c r="R1611" i="25"/>
  <x:c r="A1612" i="25"/>
  <x:c r="B1612" i="25"/>
  <x:c r="C1612" i="25"/>
  <x:c r="D1612" i="25"/>
  <x:c r="E1612" i="25"/>
  <x:c r="F1612" i="25"/>
  <x:c r="G1612" i="25"/>
  <x:c r="H1612" i="25"/>
  <x:c r="I1612" i="25"/>
  <x:c r="J1612" i="25"/>
  <x:c r="K1612" i="25"/>
  <x:c r="L1612" i="25"/>
  <x:c r="M1612" i="25"/>
  <x:c r="N1612" i="25"/>
  <x:c r="P1612" i="25"/>
  <x:c r="Q1612" i="25"/>
  <x:c r="R1612" i="25"/>
  <x:c r="A1613" i="25"/>
  <x:c r="B1613" i="25"/>
  <x:c r="C1613" i="25"/>
  <x:c r="D1613" i="25"/>
  <x:c r="E1613" i="25"/>
  <x:c r="F1613" i="25"/>
  <x:c r="G1613" i="25"/>
  <x:c r="H1613" i="25"/>
  <x:c r="I1613" i="25"/>
  <x:c r="J1613" i="25"/>
  <x:c r="K1613" i="25"/>
  <x:c r="L1613" i="25"/>
  <x:c r="M1613" i="25"/>
  <x:c r="N1613" i="25"/>
  <x:c r="P1613" i="25"/>
  <x:c r="Q1613" i="25"/>
  <x:c r="R1613" i="25"/>
  <x:c r="A1614" i="25"/>
  <x:c r="B1614" i="25"/>
  <x:c r="C1614" i="25"/>
  <x:c r="D1614" i="25"/>
  <x:c r="E1614" i="25"/>
  <x:c r="F1614" i="25"/>
  <x:c r="G1614" i="25"/>
  <x:c r="H1614" i="25"/>
  <x:c r="I1614" i="25"/>
  <x:c r="J1614" i="25"/>
  <x:c r="K1614" i="25"/>
  <x:c r="L1614" i="25"/>
  <x:c r="M1614" i="25"/>
  <x:c r="N1614" i="25"/>
  <x:c r="P1614" i="25"/>
  <x:c r="Q1614" i="25"/>
  <x:c r="R1614" i="25"/>
  <x:c r="A1615" i="25"/>
  <x:c r="B1615" i="25"/>
  <x:c r="C1615" i="25"/>
  <x:c r="D1615" i="25"/>
  <x:c r="E1615" i="25"/>
  <x:c r="F1615" i="25"/>
  <x:c r="G1615" i="25"/>
  <x:c r="H1615" i="25"/>
  <x:c r="I1615" i="25"/>
  <x:c r="J1615" i="25"/>
  <x:c r="K1615" i="25"/>
  <x:c r="L1615" i="25"/>
  <x:c r="M1615" i="25"/>
  <x:c r="N1615" i="25"/>
  <x:c r="P1615" i="25"/>
  <x:c r="Q1615" i="25"/>
  <x:c r="R1615" i="25"/>
  <x:c r="A1616" i="25"/>
  <x:c r="B1616" i="25"/>
  <x:c r="C1616" i="25"/>
  <x:c r="D1616" i="25"/>
  <x:c r="E1616" i="25"/>
  <x:c r="F1616" i="25"/>
  <x:c r="G1616" i="25"/>
  <x:c r="H1616" i="25"/>
  <x:c r="I1616" i="25"/>
  <x:c r="J1616" i="25"/>
  <x:c r="K1616" i="25"/>
  <x:c r="L1616" i="25"/>
  <x:c r="M1616" i="25"/>
  <x:c r="N1616" i="25"/>
  <x:c r="P1616" i="25"/>
  <x:c r="Q1616" i="25"/>
  <x:c r="R1616" i="25"/>
  <x:c r="A1617" i="25"/>
  <x:c r="B1617" i="25"/>
  <x:c r="C1617" i="25"/>
  <x:c r="D1617" i="25"/>
  <x:c r="E1617" i="25"/>
  <x:c r="F1617" i="25"/>
  <x:c r="G1617" i="25"/>
  <x:c r="H1617" i="25"/>
  <x:c r="I1617" i="25"/>
  <x:c r="J1617" i="25"/>
  <x:c r="K1617" i="25"/>
  <x:c r="L1617" i="25"/>
  <x:c r="M1617" i="25"/>
  <x:c r="N1617" i="25"/>
  <x:c r="P1617" i="25"/>
  <x:c r="Q1617" i="25"/>
  <x:c r="R1617" i="25"/>
  <x:c r="A1618" i="25"/>
  <x:c r="B1618" i="25"/>
  <x:c r="C1618" i="25"/>
  <x:c r="D1618" i="25"/>
  <x:c r="E1618" i="25"/>
  <x:c r="F1618" i="25"/>
  <x:c r="G1618" i="25"/>
  <x:c r="H1618" i="25"/>
  <x:c r="I1618" i="25"/>
  <x:c r="J1618" i="25"/>
  <x:c r="K1618" i="25"/>
  <x:c r="L1618" i="25"/>
  <x:c r="M1618" i="25"/>
  <x:c r="N1618" i="25"/>
  <x:c r="P1618" i="25"/>
  <x:c r="Q1618" i="25"/>
  <x:c r="R1618" i="25"/>
  <x:c r="A1619" i="25"/>
  <x:c r="B1619" i="25"/>
  <x:c r="C1619" i="25"/>
  <x:c r="D1619" i="25"/>
  <x:c r="E1619" i="25"/>
  <x:c r="F1619" i="25"/>
  <x:c r="G1619" i="25"/>
  <x:c r="H1619" i="25"/>
  <x:c r="I1619" i="25"/>
  <x:c r="J1619" i="25"/>
  <x:c r="K1619" i="25"/>
  <x:c r="L1619" i="25"/>
  <x:c r="M1619" i="25"/>
  <x:c r="N1619" i="25"/>
  <x:c r="P1619" i="25"/>
  <x:c r="Q1619" i="25"/>
  <x:c r="R1619" i="25"/>
  <x:c r="A1620" i="25"/>
  <x:c r="B1620" i="25"/>
  <x:c r="C1620" i="25"/>
  <x:c r="D1620" i="25"/>
  <x:c r="E1620" i="25"/>
  <x:c r="F1620" i="25"/>
  <x:c r="G1620" i="25"/>
  <x:c r="H1620" i="25"/>
  <x:c r="I1620" i="25"/>
  <x:c r="J1620" i="25"/>
  <x:c r="K1620" i="25"/>
  <x:c r="L1620" i="25"/>
  <x:c r="M1620" i="25"/>
  <x:c r="N1620" i="25"/>
  <x:c r="P1620" i="25"/>
  <x:c r="Q1620" i="25"/>
  <x:c r="R1620" i="25"/>
  <x:c r="A1621" i="25"/>
  <x:c r="B1621" i="25"/>
  <x:c r="C1621" i="25"/>
  <x:c r="D1621" i="25"/>
  <x:c r="E1621" i="25"/>
  <x:c r="F1621" i="25"/>
  <x:c r="G1621" i="25"/>
  <x:c r="H1621" i="25"/>
  <x:c r="I1621" i="25"/>
  <x:c r="J1621" i="25"/>
  <x:c r="K1621" i="25"/>
  <x:c r="L1621" i="25"/>
  <x:c r="M1621" i="25"/>
  <x:c r="N1621" i="25"/>
  <x:c r="P1621" i="25"/>
  <x:c r="Q1621" i="25"/>
  <x:c r="R1621" i="25"/>
  <x:c r="A1622" i="25"/>
  <x:c r="B1622" i="25"/>
  <x:c r="C1622" i="25"/>
  <x:c r="D1622" i="25"/>
  <x:c r="E1622" i="25"/>
  <x:c r="F1622" i="25"/>
  <x:c r="G1622" i="25"/>
  <x:c r="H1622" i="25"/>
  <x:c r="I1622" i="25"/>
  <x:c r="J1622" i="25"/>
  <x:c r="K1622" i="25"/>
  <x:c r="L1622" i="25"/>
  <x:c r="M1622" i="25"/>
  <x:c r="N1622" i="25"/>
  <x:c r="P1622" i="25"/>
  <x:c r="Q1622" i="25"/>
  <x:c r="R1622" i="25"/>
  <x:c r="A1623" i="25"/>
  <x:c r="B1623" i="25"/>
  <x:c r="C1623" i="25"/>
  <x:c r="D1623" i="25"/>
  <x:c r="E1623" i="25"/>
  <x:c r="F1623" i="25"/>
  <x:c r="G1623" i="25"/>
  <x:c r="H1623" i="25"/>
  <x:c r="I1623" i="25"/>
  <x:c r="J1623" i="25"/>
  <x:c r="K1623" i="25"/>
  <x:c r="L1623" i="25"/>
  <x:c r="M1623" i="25"/>
  <x:c r="N1623" i="25"/>
  <x:c r="P1623" i="25"/>
  <x:c r="Q1623" i="25"/>
  <x:c r="R1623" i="25"/>
  <x:c r="A1624" i="25"/>
  <x:c r="B1624" i="25"/>
  <x:c r="C1624" i="25"/>
  <x:c r="D1624" i="25"/>
  <x:c r="E1624" i="25"/>
  <x:c r="F1624" i="25"/>
  <x:c r="G1624" i="25"/>
  <x:c r="H1624" i="25"/>
  <x:c r="I1624" i="25"/>
  <x:c r="J1624" i="25"/>
  <x:c r="K1624" i="25"/>
  <x:c r="L1624" i="25"/>
  <x:c r="M1624" i="25"/>
  <x:c r="N1624" i="25"/>
  <x:c r="P1624" i="25"/>
  <x:c r="Q1624" i="25"/>
  <x:c r="R1624" i="25"/>
  <x:c r="A1625" i="25"/>
  <x:c r="B1625" i="25"/>
  <x:c r="C1625" i="25"/>
  <x:c r="D1625" i="25"/>
  <x:c r="E1625" i="25"/>
  <x:c r="F1625" i="25"/>
  <x:c r="G1625" i="25"/>
  <x:c r="H1625" i="25"/>
  <x:c r="I1625" i="25"/>
  <x:c r="J1625" i="25"/>
  <x:c r="K1625" i="25"/>
  <x:c r="L1625" i="25"/>
  <x:c r="M1625" i="25"/>
  <x:c r="N1625" i="25"/>
  <x:c r="P1625" i="25"/>
  <x:c r="Q1625" i="25"/>
  <x:c r="R1625" i="25"/>
  <x:c r="A1626" i="25"/>
  <x:c r="B1626" i="25"/>
  <x:c r="C1626" i="25"/>
  <x:c r="D1626" i="25"/>
  <x:c r="E1626" i="25"/>
  <x:c r="F1626" i="25"/>
  <x:c r="G1626" i="25"/>
  <x:c r="H1626" i="25"/>
  <x:c r="I1626" i="25"/>
  <x:c r="J1626" i="25"/>
  <x:c r="K1626" i="25"/>
  <x:c r="L1626" i="25"/>
  <x:c r="M1626" i="25"/>
  <x:c r="N1626" i="25"/>
  <x:c r="P1626" i="25"/>
  <x:c r="Q1626" i="25"/>
  <x:c r="R1626" i="25"/>
  <x:c r="A1627" i="25"/>
  <x:c r="B1627" i="25"/>
  <x:c r="C1627" i="25"/>
  <x:c r="D1627" i="25"/>
  <x:c r="E1627" i="25"/>
  <x:c r="F1627" i="25"/>
  <x:c r="G1627" i="25"/>
  <x:c r="H1627" i="25"/>
  <x:c r="I1627" i="25"/>
  <x:c r="J1627" i="25"/>
  <x:c r="K1627" i="25"/>
  <x:c r="L1627" i="25"/>
  <x:c r="M1627" i="25"/>
  <x:c r="N1627" i="25"/>
  <x:c r="P1627" i="25"/>
  <x:c r="Q1627" i="25"/>
  <x:c r="R1627" i="25"/>
  <x:c r="A1628" i="25"/>
  <x:c r="B1628" i="25"/>
  <x:c r="C1628" i="25"/>
  <x:c r="D1628" i="25"/>
  <x:c r="E1628" i="25"/>
  <x:c r="F1628" i="25"/>
  <x:c r="G1628" i="25"/>
  <x:c r="H1628" i="25"/>
  <x:c r="I1628" i="25"/>
  <x:c r="J1628" i="25"/>
  <x:c r="K1628" i="25"/>
  <x:c r="L1628" i="25"/>
  <x:c r="M1628" i="25"/>
  <x:c r="N1628" i="25"/>
  <x:c r="P1628" i="25"/>
  <x:c r="Q1628" i="25"/>
  <x:c r="R1628" i="25"/>
  <x:c r="A1629" i="25"/>
  <x:c r="B1629" i="25"/>
  <x:c r="C1629" i="25"/>
  <x:c r="D1629" i="25"/>
  <x:c r="E1629" i="25"/>
  <x:c r="F1629" i="25"/>
  <x:c r="G1629" i="25"/>
  <x:c r="H1629" i="25"/>
  <x:c r="I1629" i="25"/>
  <x:c r="J1629" i="25"/>
  <x:c r="K1629" i="25"/>
  <x:c r="L1629" i="25"/>
  <x:c r="M1629" i="25"/>
  <x:c r="N1629" i="25"/>
  <x:c r="P1629" i="25"/>
  <x:c r="Q1629" i="25"/>
  <x:c r="R1629" i="25"/>
  <x:c r="A1630" i="25"/>
  <x:c r="B1630" i="25"/>
  <x:c r="C1630" i="25"/>
  <x:c r="D1630" i="25"/>
  <x:c r="E1630" i="25"/>
  <x:c r="F1630" i="25"/>
  <x:c r="G1630" i="25"/>
  <x:c r="H1630" i="25"/>
  <x:c r="I1630" i="25"/>
  <x:c r="J1630" i="25"/>
  <x:c r="K1630" i="25"/>
  <x:c r="L1630" i="25"/>
  <x:c r="M1630" i="25"/>
  <x:c r="N1630" i="25"/>
  <x:c r="P1630" i="25"/>
  <x:c r="Q1630" i="25"/>
  <x:c r="R1630" i="25"/>
  <x:c r="A1631" i="25"/>
  <x:c r="B1631" i="25"/>
  <x:c r="C1631" i="25"/>
  <x:c r="D1631" i="25"/>
  <x:c r="E1631" i="25"/>
  <x:c r="F1631" i="25"/>
  <x:c r="G1631" i="25"/>
  <x:c r="H1631" i="25"/>
  <x:c r="I1631" i="25"/>
  <x:c r="J1631" i="25"/>
  <x:c r="K1631" i="25"/>
  <x:c r="L1631" i="25"/>
  <x:c r="M1631" i="25"/>
  <x:c r="N1631" i="25"/>
  <x:c r="P1631" i="25"/>
  <x:c r="Q1631" i="25"/>
  <x:c r="R1631" i="25"/>
  <x:c r="A1632" i="25"/>
  <x:c r="B1632" i="25"/>
  <x:c r="C1632" i="25"/>
  <x:c r="D1632" i="25"/>
  <x:c r="E1632" i="25"/>
  <x:c r="F1632" i="25"/>
  <x:c r="G1632" i="25"/>
  <x:c r="H1632" i="25"/>
  <x:c r="I1632" i="25"/>
  <x:c r="J1632" i="25"/>
  <x:c r="K1632" i="25"/>
  <x:c r="L1632" i="25"/>
  <x:c r="M1632" i="25"/>
  <x:c r="N1632" i="25"/>
  <x:c r="P1632" i="25"/>
  <x:c r="Q1632" i="25"/>
  <x:c r="R1632" i="25"/>
  <x:c r="A1633" i="25"/>
  <x:c r="B1633" i="25"/>
  <x:c r="C1633" i="25"/>
  <x:c r="D1633" i="25"/>
  <x:c r="E1633" i="25"/>
  <x:c r="F1633" i="25"/>
  <x:c r="G1633" i="25"/>
  <x:c r="H1633" i="25"/>
  <x:c r="I1633" i="25"/>
  <x:c r="J1633" i="25"/>
  <x:c r="K1633" i="25"/>
  <x:c r="L1633" i="25"/>
  <x:c r="M1633" i="25"/>
  <x:c r="N1633" i="25"/>
  <x:c r="P1633" i="25"/>
  <x:c r="Q1633" i="25"/>
  <x:c r="R1633" i="25"/>
  <x:c r="A1634" i="25"/>
  <x:c r="B1634" i="25"/>
  <x:c r="C1634" i="25"/>
  <x:c r="D1634" i="25"/>
  <x:c r="E1634" i="25"/>
  <x:c r="F1634" i="25"/>
  <x:c r="G1634" i="25"/>
  <x:c r="H1634" i="25"/>
  <x:c r="I1634" i="25"/>
  <x:c r="J1634" i="25"/>
  <x:c r="K1634" i="25"/>
  <x:c r="L1634" i="25"/>
  <x:c r="M1634" i="25"/>
  <x:c r="N1634" i="25"/>
  <x:c r="P1634" i="25"/>
  <x:c r="Q1634" i="25"/>
  <x:c r="R1634" i="25"/>
  <x:c r="A1635" i="25"/>
  <x:c r="B1635" i="25"/>
  <x:c r="C1635" i="25"/>
  <x:c r="D1635" i="25"/>
  <x:c r="E1635" i="25"/>
  <x:c r="F1635" i="25"/>
  <x:c r="G1635" i="25"/>
  <x:c r="H1635" i="25"/>
  <x:c r="I1635" i="25"/>
  <x:c r="J1635" i="25"/>
  <x:c r="K1635" i="25"/>
  <x:c r="L1635" i="25"/>
  <x:c r="M1635" i="25"/>
  <x:c r="N1635" i="25"/>
  <x:c r="P1635" i="25"/>
  <x:c r="Q1635" i="25"/>
  <x:c r="R1635" i="25"/>
  <x:c r="A1636" i="25"/>
  <x:c r="B1636" i="25"/>
  <x:c r="C1636" i="25"/>
  <x:c r="D1636" i="25"/>
  <x:c r="E1636" i="25"/>
  <x:c r="F1636" i="25"/>
  <x:c r="G1636" i="25"/>
  <x:c r="H1636" i="25"/>
  <x:c r="I1636" i="25"/>
  <x:c r="J1636" i="25"/>
  <x:c r="K1636" i="25"/>
  <x:c r="L1636" i="25"/>
  <x:c r="M1636" i="25"/>
  <x:c r="N1636" i="25"/>
  <x:c r="P1636" i="25"/>
  <x:c r="Q1636" i="25"/>
  <x:c r="R1636" i="25"/>
  <x:c r="A1637" i="25"/>
  <x:c r="B1637" i="25"/>
  <x:c r="C1637" i="25"/>
  <x:c r="D1637" i="25"/>
  <x:c r="E1637" i="25"/>
  <x:c r="F1637" i="25"/>
  <x:c r="G1637" i="25"/>
  <x:c r="H1637" i="25"/>
  <x:c r="I1637" i="25"/>
  <x:c r="J1637" i="25"/>
  <x:c r="K1637" i="25"/>
  <x:c r="L1637" i="25"/>
  <x:c r="M1637" i="25"/>
  <x:c r="N1637" i="25"/>
  <x:c r="P1637" i="25"/>
  <x:c r="Q1637" i="25"/>
  <x:c r="R1637" i="25"/>
  <x:c r="A1638" i="25"/>
  <x:c r="B1638" i="25"/>
  <x:c r="C1638" i="25"/>
  <x:c r="D1638" i="25"/>
  <x:c r="E1638" i="25"/>
  <x:c r="F1638" i="25"/>
  <x:c r="G1638" i="25"/>
  <x:c r="H1638" i="25"/>
  <x:c r="I1638" i="25"/>
  <x:c r="J1638" i="25"/>
  <x:c r="K1638" i="25"/>
  <x:c r="L1638" i="25"/>
  <x:c r="M1638" i="25"/>
  <x:c r="N1638" i="25"/>
  <x:c r="P1638" i="25"/>
  <x:c r="Q1638" i="25"/>
  <x:c r="R1638" i="25"/>
  <x:c r="A1639" i="25"/>
  <x:c r="B1639" i="25"/>
  <x:c r="C1639" i="25"/>
  <x:c r="D1639" i="25"/>
  <x:c r="E1639" i="25"/>
  <x:c r="F1639" i="25"/>
  <x:c r="G1639" i="25"/>
  <x:c r="H1639" i="25"/>
  <x:c r="I1639" i="25"/>
  <x:c r="J1639" i="25"/>
  <x:c r="K1639" i="25"/>
  <x:c r="L1639" i="25"/>
  <x:c r="M1639" i="25"/>
  <x:c r="N1639" i="25"/>
  <x:c r="P1639" i="25"/>
  <x:c r="Q1639" i="25"/>
  <x:c r="R1639" i="25"/>
  <x:c r="A1640" i="25"/>
  <x:c r="B1640" i="25"/>
  <x:c r="C1640" i="25"/>
  <x:c r="D1640" i="25"/>
  <x:c r="E1640" i="25"/>
  <x:c r="F1640" i="25"/>
  <x:c r="G1640" i="25"/>
  <x:c r="H1640" i="25"/>
  <x:c r="I1640" i="25"/>
  <x:c r="J1640" i="25"/>
  <x:c r="K1640" i="25"/>
  <x:c r="L1640" i="25"/>
  <x:c r="M1640" i="25"/>
  <x:c r="N1640" i="25"/>
  <x:c r="P1640" i="25"/>
  <x:c r="Q1640" i="25"/>
  <x:c r="R1640" i="25"/>
  <x:c r="A1641" i="25"/>
  <x:c r="B1641" i="25"/>
  <x:c r="C1641" i="25"/>
  <x:c r="D1641" i="25"/>
  <x:c r="E1641" i="25"/>
  <x:c r="F1641" i="25"/>
  <x:c r="G1641" i="25"/>
  <x:c r="H1641" i="25"/>
  <x:c r="I1641" i="25"/>
  <x:c r="J1641" i="25"/>
  <x:c r="K1641" i="25"/>
  <x:c r="L1641" i="25"/>
  <x:c r="M1641" i="25"/>
  <x:c r="N1641" i="25"/>
  <x:c r="P1641" i="25"/>
  <x:c r="Q1641" i="25"/>
  <x:c r="R1641" i="25"/>
  <x:c r="A1642" i="25"/>
  <x:c r="B1642" i="25"/>
  <x:c r="C1642" i="25"/>
  <x:c r="D1642" i="25"/>
  <x:c r="E1642" i="25"/>
  <x:c r="F1642" i="25"/>
  <x:c r="G1642" i="25"/>
  <x:c r="H1642" i="25"/>
  <x:c r="I1642" i="25"/>
  <x:c r="J1642" i="25"/>
  <x:c r="K1642" i="25"/>
  <x:c r="L1642" i="25"/>
  <x:c r="M1642" i="25"/>
  <x:c r="N1642" i="25"/>
  <x:c r="P1642" i="25"/>
  <x:c r="Q1642" i="25"/>
  <x:c r="R1642" i="25"/>
  <x:c r="A1643" i="25"/>
  <x:c r="B1643" i="25"/>
  <x:c r="C1643" i="25"/>
  <x:c r="D1643" i="25"/>
  <x:c r="E1643" i="25"/>
  <x:c r="F1643" i="25"/>
  <x:c r="G1643" i="25"/>
  <x:c r="H1643" i="25"/>
  <x:c r="I1643" i="25"/>
  <x:c r="J1643" i="25"/>
  <x:c r="K1643" i="25"/>
  <x:c r="L1643" i="25"/>
  <x:c r="M1643" i="25"/>
  <x:c r="N1643" i="25"/>
  <x:c r="P1643" i="25"/>
  <x:c r="Q1643" i="25"/>
  <x:c r="R1643" i="25"/>
  <x:c r="A1644" i="25"/>
  <x:c r="B1644" i="25"/>
  <x:c r="C1644" i="25"/>
  <x:c r="D1644" i="25"/>
  <x:c r="E1644" i="25"/>
  <x:c r="F1644" i="25"/>
  <x:c r="G1644" i="25"/>
  <x:c r="H1644" i="25"/>
  <x:c r="I1644" i="25"/>
  <x:c r="J1644" i="25"/>
  <x:c r="K1644" i="25"/>
  <x:c r="L1644" i="25"/>
  <x:c r="M1644" i="25"/>
  <x:c r="N1644" i="25"/>
  <x:c r="P1644" i="25"/>
  <x:c r="Q1644" i="25"/>
  <x:c r="R1644" i="25"/>
  <x:c r="A1645" i="25"/>
  <x:c r="B1645" i="25"/>
  <x:c r="C1645" i="25"/>
  <x:c r="D1645" i="25"/>
  <x:c r="E1645" i="25"/>
  <x:c r="F1645" i="25"/>
  <x:c r="G1645" i="25"/>
  <x:c r="H1645" i="25"/>
  <x:c r="I1645" i="25"/>
  <x:c r="J1645" i="25"/>
  <x:c r="K1645" i="25"/>
  <x:c r="L1645" i="25"/>
  <x:c r="M1645" i="25"/>
  <x:c r="N1645" i="25"/>
  <x:c r="P1645" i="25"/>
  <x:c r="Q1645" i="25"/>
  <x:c r="R1645" i="25"/>
  <x:c r="A1646" i="25"/>
  <x:c r="B1646" i="25"/>
  <x:c r="C1646" i="25"/>
  <x:c r="D1646" i="25"/>
  <x:c r="E1646" i="25"/>
  <x:c r="F1646" i="25"/>
  <x:c r="G1646" i="25"/>
  <x:c r="H1646" i="25"/>
  <x:c r="I1646" i="25"/>
  <x:c r="J1646" i="25"/>
  <x:c r="K1646" i="25"/>
  <x:c r="L1646" i="25"/>
  <x:c r="M1646" i="25"/>
  <x:c r="N1646" i="25"/>
  <x:c r="P1646" i="25"/>
  <x:c r="Q1646" i="25"/>
  <x:c r="R1646" i="25"/>
  <x:c r="A1647" i="25"/>
  <x:c r="B1647" i="25"/>
  <x:c r="C1647" i="25"/>
  <x:c r="D1647" i="25"/>
  <x:c r="E1647" i="25"/>
  <x:c r="F1647" i="25"/>
  <x:c r="G1647" i="25"/>
  <x:c r="H1647" i="25"/>
  <x:c r="I1647" i="25"/>
  <x:c r="J1647" i="25"/>
  <x:c r="K1647" i="25"/>
  <x:c r="L1647" i="25"/>
  <x:c r="M1647" i="25"/>
  <x:c r="N1647" i="25"/>
  <x:c r="P1647" i="25"/>
  <x:c r="Q1647" i="25"/>
  <x:c r="R1647" i="25"/>
  <x:c r="A1648" i="25"/>
  <x:c r="B1648" i="25"/>
  <x:c r="C1648" i="25"/>
  <x:c r="D1648" i="25"/>
  <x:c r="E1648" i="25"/>
  <x:c r="F1648" i="25"/>
  <x:c r="G1648" i="25"/>
  <x:c r="H1648" i="25"/>
  <x:c r="I1648" i="25"/>
  <x:c r="J1648" i="25"/>
  <x:c r="K1648" i="25"/>
  <x:c r="L1648" i="25"/>
  <x:c r="M1648" i="25"/>
  <x:c r="N1648" i="25"/>
  <x:c r="P1648" i="25"/>
  <x:c r="Q1648" i="25"/>
  <x:c r="R1648" i="25"/>
  <x:c r="A1649" i="25"/>
  <x:c r="B1649" i="25"/>
  <x:c r="C1649" i="25"/>
  <x:c r="D1649" i="25"/>
  <x:c r="E1649" i="25"/>
  <x:c r="F1649" i="25"/>
  <x:c r="G1649" i="25"/>
  <x:c r="H1649" i="25"/>
  <x:c r="I1649" i="25"/>
  <x:c r="J1649" i="25"/>
  <x:c r="K1649" i="25"/>
  <x:c r="L1649" i="25"/>
  <x:c r="M1649" i="25"/>
  <x:c r="N1649" i="25"/>
  <x:c r="P1649" i="25"/>
  <x:c r="Q1649" i="25"/>
  <x:c r="R1649" i="25"/>
  <x:c r="A1650" i="25"/>
  <x:c r="B1650" i="25"/>
  <x:c r="C1650" i="25"/>
  <x:c r="D1650" i="25"/>
  <x:c r="E1650" i="25"/>
  <x:c r="F1650" i="25"/>
  <x:c r="G1650" i="25"/>
  <x:c r="H1650" i="25"/>
  <x:c r="I1650" i="25"/>
  <x:c r="J1650" i="25"/>
  <x:c r="K1650" i="25"/>
  <x:c r="L1650" i="25"/>
  <x:c r="M1650" i="25"/>
  <x:c r="N1650" i="25"/>
  <x:c r="P1650" i="25"/>
  <x:c r="Q1650" i="25"/>
  <x:c r="R1650" i="25"/>
  <x:c r="A1651" i="25"/>
  <x:c r="B1651" i="25"/>
  <x:c r="C1651" i="25"/>
  <x:c r="D1651" i="25"/>
  <x:c r="E1651" i="25"/>
  <x:c r="F1651" i="25"/>
  <x:c r="G1651" i="25"/>
  <x:c r="H1651" i="25"/>
  <x:c r="I1651" i="25"/>
  <x:c r="J1651" i="25"/>
  <x:c r="K1651" i="25"/>
  <x:c r="L1651" i="25"/>
  <x:c r="M1651" i="25"/>
  <x:c r="N1651" i="25"/>
  <x:c r="P1651" i="25"/>
  <x:c r="Q1651" i="25"/>
  <x:c r="R1651" i="25"/>
  <x:c r="A1652" i="25"/>
  <x:c r="B1652" i="25"/>
  <x:c r="C1652" i="25"/>
  <x:c r="D1652" i="25"/>
  <x:c r="E1652" i="25"/>
  <x:c r="F1652" i="25"/>
  <x:c r="G1652" i="25"/>
  <x:c r="H1652" i="25"/>
  <x:c r="I1652" i="25"/>
  <x:c r="J1652" i="25"/>
  <x:c r="K1652" i="25"/>
  <x:c r="L1652" i="25"/>
  <x:c r="M1652" i="25"/>
  <x:c r="N1652" i="25"/>
  <x:c r="P1652" i="25"/>
  <x:c r="Q1652" i="25"/>
  <x:c r="R1652" i="25"/>
  <x:c r="A1653" i="25"/>
  <x:c r="B1653" i="25"/>
  <x:c r="C1653" i="25"/>
  <x:c r="D1653" i="25"/>
  <x:c r="E1653" i="25"/>
  <x:c r="F1653" i="25"/>
  <x:c r="G1653" i="25"/>
  <x:c r="H1653" i="25"/>
  <x:c r="I1653" i="25"/>
  <x:c r="J1653" i="25"/>
  <x:c r="K1653" i="25"/>
  <x:c r="L1653" i="25"/>
  <x:c r="M1653" i="25"/>
  <x:c r="N1653" i="25"/>
  <x:c r="P1653" i="25"/>
  <x:c r="Q1653" i="25"/>
  <x:c r="R1653" i="25"/>
  <x:c r="A1654" i="25"/>
  <x:c r="B1654" i="25"/>
  <x:c r="C1654" i="25"/>
  <x:c r="D1654" i="25"/>
  <x:c r="E1654" i="25"/>
  <x:c r="F1654" i="25"/>
  <x:c r="G1654" i="25"/>
  <x:c r="H1654" i="25"/>
  <x:c r="I1654" i="25"/>
  <x:c r="J1654" i="25"/>
  <x:c r="K1654" i="25"/>
  <x:c r="L1654" i="25"/>
  <x:c r="M1654" i="25"/>
  <x:c r="N1654" i="25"/>
  <x:c r="P1654" i="25"/>
  <x:c r="Q1654" i="25"/>
  <x:c r="R1654" i="25"/>
  <x:c r="A1655" i="25"/>
  <x:c r="B1655" i="25"/>
  <x:c r="C1655" i="25"/>
  <x:c r="D1655" i="25"/>
  <x:c r="E1655" i="25"/>
  <x:c r="F1655" i="25"/>
  <x:c r="G1655" i="25"/>
  <x:c r="H1655" i="25"/>
  <x:c r="I1655" i="25"/>
  <x:c r="J1655" i="25"/>
  <x:c r="K1655" i="25"/>
  <x:c r="L1655" i="25"/>
  <x:c r="M1655" i="25"/>
  <x:c r="N1655" i="25"/>
  <x:c r="P1655" i="25"/>
  <x:c r="Q1655" i="25"/>
  <x:c r="R1655" i="25"/>
  <x:c r="A1656" i="25"/>
  <x:c r="B1656" i="25"/>
  <x:c r="C1656" i="25"/>
  <x:c r="D1656" i="25"/>
  <x:c r="E1656" i="25"/>
  <x:c r="F1656" i="25"/>
  <x:c r="G1656" i="25"/>
  <x:c r="H1656" i="25"/>
  <x:c r="I1656" i="25"/>
  <x:c r="J1656" i="25"/>
  <x:c r="K1656" i="25"/>
  <x:c r="L1656" i="25"/>
  <x:c r="M1656" i="25"/>
  <x:c r="N1656" i="25"/>
  <x:c r="P1656" i="25"/>
  <x:c r="Q1656" i="25"/>
  <x:c r="R1656" i="25"/>
  <x:c r="A1657" i="25"/>
  <x:c r="B1657" i="25"/>
  <x:c r="C1657" i="25"/>
  <x:c r="D1657" i="25"/>
  <x:c r="E1657" i="25"/>
  <x:c r="F1657" i="25"/>
  <x:c r="G1657" i="25"/>
  <x:c r="H1657" i="25"/>
  <x:c r="I1657" i="25"/>
  <x:c r="J1657" i="25"/>
  <x:c r="K1657" i="25"/>
  <x:c r="L1657" i="25"/>
  <x:c r="M1657" i="25"/>
  <x:c r="N1657" i="25"/>
  <x:c r="P1657" i="25"/>
  <x:c r="Q1657" i="25"/>
  <x:c r="R1657" i="25"/>
  <x:c r="A1658" i="25"/>
  <x:c r="B1658" i="25"/>
  <x:c r="C1658" i="25"/>
  <x:c r="D1658" i="25"/>
  <x:c r="E1658" i="25"/>
  <x:c r="F1658" i="25"/>
  <x:c r="G1658" i="25"/>
  <x:c r="H1658" i="25"/>
  <x:c r="I1658" i="25"/>
  <x:c r="J1658" i="25"/>
  <x:c r="K1658" i="25"/>
  <x:c r="L1658" i="25"/>
  <x:c r="M1658" i="25"/>
  <x:c r="N1658" i="25"/>
  <x:c r="P1658" i="25"/>
  <x:c r="Q1658" i="25"/>
  <x:c r="R1658" i="25"/>
  <x:c r="A1659" i="25"/>
  <x:c r="B1659" i="25"/>
  <x:c r="C1659" i="25"/>
  <x:c r="D1659" i="25"/>
  <x:c r="E1659" i="25"/>
  <x:c r="F1659" i="25"/>
  <x:c r="G1659" i="25"/>
  <x:c r="H1659" i="25"/>
  <x:c r="I1659" i="25"/>
  <x:c r="J1659" i="25"/>
  <x:c r="K1659" i="25"/>
  <x:c r="L1659" i="25"/>
  <x:c r="M1659" i="25"/>
  <x:c r="N1659" i="25"/>
  <x:c r="P1659" i="25"/>
  <x:c r="Q1659" i="25"/>
  <x:c r="R1659" i="25"/>
  <x:c r="A1660" i="25"/>
  <x:c r="B1660" i="25"/>
  <x:c r="C1660" i="25"/>
  <x:c r="D1660" i="25"/>
  <x:c r="E1660" i="25"/>
  <x:c r="F1660" i="25"/>
  <x:c r="G1660" i="25"/>
  <x:c r="H1660" i="25"/>
  <x:c r="I1660" i="25"/>
  <x:c r="J1660" i="25"/>
  <x:c r="K1660" i="25"/>
  <x:c r="L1660" i="25"/>
  <x:c r="M1660" i="25"/>
  <x:c r="N1660" i="25"/>
  <x:c r="P1660" i="25"/>
  <x:c r="Q1660" i="25"/>
  <x:c r="R1660" i="25"/>
  <x:c r="A1661" i="25"/>
  <x:c r="B1661" i="25"/>
  <x:c r="C1661" i="25"/>
  <x:c r="D1661" i="25"/>
  <x:c r="E1661" i="25"/>
  <x:c r="F1661" i="25"/>
  <x:c r="G1661" i="25"/>
  <x:c r="H1661" i="25"/>
  <x:c r="I1661" i="25"/>
  <x:c r="J1661" i="25"/>
  <x:c r="K1661" i="25"/>
  <x:c r="L1661" i="25"/>
  <x:c r="M1661" i="25"/>
  <x:c r="N1661" i="25"/>
  <x:c r="P1661" i="25"/>
  <x:c r="Q1661" i="25"/>
  <x:c r="R1661" i="25"/>
  <x:c r="A1662" i="25"/>
  <x:c r="B1662" i="25"/>
  <x:c r="C1662" i="25"/>
  <x:c r="D1662" i="25"/>
  <x:c r="E1662" i="25"/>
  <x:c r="F1662" i="25"/>
  <x:c r="G1662" i="25"/>
  <x:c r="H1662" i="25"/>
  <x:c r="I1662" i="25"/>
  <x:c r="J1662" i="25"/>
  <x:c r="K1662" i="25"/>
  <x:c r="L1662" i="25"/>
  <x:c r="M1662" i="25"/>
  <x:c r="N1662" i="25"/>
  <x:c r="P1662" i="25"/>
  <x:c r="Q1662" i="25"/>
  <x:c r="R1662" i="25"/>
  <x:c r="A1663" i="25"/>
  <x:c r="B1663" i="25"/>
  <x:c r="C1663" i="25"/>
  <x:c r="D1663" i="25"/>
  <x:c r="E1663" i="25"/>
  <x:c r="F1663" i="25"/>
  <x:c r="G1663" i="25"/>
  <x:c r="H1663" i="25"/>
  <x:c r="I1663" i="25"/>
  <x:c r="J1663" i="25"/>
  <x:c r="K1663" i="25"/>
  <x:c r="L1663" i="25"/>
  <x:c r="M1663" i="25"/>
  <x:c r="N1663" i="25"/>
  <x:c r="P1663" i="25"/>
  <x:c r="Q1663" i="25"/>
  <x:c r="R1663" i="25"/>
  <x:c r="A1664" i="25"/>
  <x:c r="B1664" i="25"/>
  <x:c r="C1664" i="25"/>
  <x:c r="D1664" i="25"/>
  <x:c r="E1664" i="25"/>
  <x:c r="F1664" i="25"/>
  <x:c r="G1664" i="25"/>
  <x:c r="H1664" i="25"/>
  <x:c r="I1664" i="25"/>
  <x:c r="J1664" i="25"/>
  <x:c r="K1664" i="25"/>
  <x:c r="L1664" i="25"/>
  <x:c r="M1664" i="25"/>
  <x:c r="N1664" i="25"/>
  <x:c r="P1664" i="25"/>
  <x:c r="Q1664" i="25"/>
  <x:c r="R1664" i="25"/>
  <x:c r="A1665" i="25"/>
  <x:c r="B1665" i="25"/>
  <x:c r="C1665" i="25"/>
  <x:c r="D1665" i="25"/>
  <x:c r="E1665" i="25"/>
  <x:c r="F1665" i="25"/>
  <x:c r="G1665" i="25"/>
  <x:c r="H1665" i="25"/>
  <x:c r="I1665" i="25"/>
  <x:c r="J1665" i="25"/>
  <x:c r="K1665" i="25"/>
  <x:c r="L1665" i="25"/>
  <x:c r="M1665" i="25"/>
  <x:c r="N1665" i="25"/>
  <x:c r="P1665" i="25"/>
  <x:c r="Q1665" i="25"/>
  <x:c r="R1665" i="25"/>
  <x:c r="A1666" i="25"/>
  <x:c r="B1666" i="25"/>
  <x:c r="C1666" i="25"/>
  <x:c r="D1666" i="25"/>
  <x:c r="E1666" i="25"/>
  <x:c r="F1666" i="25"/>
  <x:c r="G1666" i="25"/>
  <x:c r="H1666" i="25"/>
  <x:c r="I1666" i="25"/>
  <x:c r="J1666" i="25"/>
  <x:c r="K1666" i="25"/>
  <x:c r="L1666" i="25"/>
  <x:c r="M1666" i="25"/>
  <x:c r="N1666" i="25"/>
  <x:c r="P1666" i="25"/>
  <x:c r="Q1666" i="25"/>
  <x:c r="R1666" i="25"/>
  <x:c r="A1667" i="25"/>
  <x:c r="B1667" i="25"/>
  <x:c r="C1667" i="25"/>
  <x:c r="D1667" i="25"/>
  <x:c r="E1667" i="25"/>
  <x:c r="F1667" i="25"/>
  <x:c r="G1667" i="25"/>
  <x:c r="H1667" i="25"/>
  <x:c r="I1667" i="25"/>
  <x:c r="J1667" i="25"/>
  <x:c r="K1667" i="25"/>
  <x:c r="L1667" i="25"/>
  <x:c r="M1667" i="25"/>
  <x:c r="N1667" i="25"/>
  <x:c r="P1667" i="25"/>
  <x:c r="Q1667" i="25"/>
  <x:c r="R1667" i="25"/>
  <x:c r="A1668" i="25"/>
  <x:c r="B1668" i="25"/>
  <x:c r="C1668" i="25"/>
  <x:c r="D1668" i="25"/>
  <x:c r="E1668" i="25"/>
  <x:c r="F1668" i="25"/>
  <x:c r="G1668" i="25"/>
  <x:c r="H1668" i="25"/>
  <x:c r="I1668" i="25"/>
  <x:c r="J1668" i="25"/>
  <x:c r="K1668" i="25"/>
  <x:c r="L1668" i="25"/>
  <x:c r="M1668" i="25"/>
  <x:c r="N1668" i="25"/>
  <x:c r="P1668" i="25"/>
  <x:c r="Q1668" i="25"/>
  <x:c r="R1668" i="25"/>
  <x:c r="A1669" i="25"/>
  <x:c r="B1669" i="25"/>
  <x:c r="C1669" i="25"/>
  <x:c r="D1669" i="25"/>
  <x:c r="E1669" i="25"/>
  <x:c r="F1669" i="25"/>
  <x:c r="G1669" i="25"/>
  <x:c r="H1669" i="25"/>
  <x:c r="I1669" i="25"/>
  <x:c r="J1669" i="25"/>
  <x:c r="K1669" i="25"/>
  <x:c r="L1669" i="25"/>
  <x:c r="M1669" i="25"/>
  <x:c r="N1669" i="25"/>
  <x:c r="P1669" i="25"/>
  <x:c r="Q1669" i="25"/>
  <x:c r="R1669" i="25"/>
  <x:c r="A1670" i="25"/>
  <x:c r="B1670" i="25"/>
  <x:c r="C1670" i="25"/>
  <x:c r="D1670" i="25"/>
  <x:c r="E1670" i="25"/>
  <x:c r="F1670" i="25"/>
  <x:c r="G1670" i="25"/>
  <x:c r="H1670" i="25"/>
  <x:c r="I1670" i="25"/>
  <x:c r="J1670" i="25"/>
  <x:c r="K1670" i="25"/>
  <x:c r="L1670" i="25"/>
  <x:c r="M1670" i="25"/>
  <x:c r="N1670" i="25"/>
  <x:c r="P1670" i="25"/>
  <x:c r="Q1670" i="25"/>
  <x:c r="R1670" i="25"/>
  <x:c r="A1671" i="25"/>
  <x:c r="B1671" i="25"/>
  <x:c r="C1671" i="25"/>
  <x:c r="D1671" i="25"/>
  <x:c r="E1671" i="25"/>
  <x:c r="F1671" i="25"/>
  <x:c r="G1671" i="25"/>
  <x:c r="H1671" i="25"/>
  <x:c r="I1671" i="25"/>
  <x:c r="J1671" i="25"/>
  <x:c r="K1671" i="25"/>
  <x:c r="L1671" i="25"/>
  <x:c r="M1671" i="25"/>
  <x:c r="N1671" i="25"/>
  <x:c r="P1671" i="25"/>
  <x:c r="Q1671" i="25"/>
  <x:c r="R1671" i="25"/>
  <x:c r="A1672" i="25"/>
  <x:c r="B1672" i="25"/>
  <x:c r="C1672" i="25"/>
  <x:c r="D1672" i="25"/>
  <x:c r="E1672" i="25"/>
  <x:c r="F1672" i="25"/>
  <x:c r="G1672" i="25"/>
  <x:c r="H1672" i="25"/>
  <x:c r="I1672" i="25"/>
  <x:c r="J1672" i="25"/>
  <x:c r="K1672" i="25"/>
  <x:c r="L1672" i="25"/>
  <x:c r="M1672" i="25"/>
  <x:c r="N1672" i="25"/>
  <x:c r="P1672" i="25"/>
  <x:c r="Q1672" i="25"/>
  <x:c r="R1672" i="25"/>
  <x:c r="A1673" i="25"/>
  <x:c r="B1673" i="25"/>
  <x:c r="C1673" i="25"/>
  <x:c r="D1673" i="25"/>
  <x:c r="E1673" i="25"/>
  <x:c r="F1673" i="25"/>
  <x:c r="G1673" i="25"/>
  <x:c r="H1673" i="25"/>
  <x:c r="I1673" i="25"/>
  <x:c r="J1673" i="25"/>
  <x:c r="K1673" i="25"/>
  <x:c r="L1673" i="25"/>
  <x:c r="M1673" i="25"/>
  <x:c r="N1673" i="25"/>
  <x:c r="P1673" i="25"/>
  <x:c r="Q1673" i="25"/>
  <x:c r="R1673" i="25"/>
  <x:c r="A1674" i="25"/>
  <x:c r="B1674" i="25"/>
  <x:c r="C1674" i="25"/>
  <x:c r="D1674" i="25"/>
  <x:c r="E1674" i="25"/>
  <x:c r="F1674" i="25"/>
  <x:c r="G1674" i="25"/>
  <x:c r="H1674" i="25"/>
  <x:c r="I1674" i="25"/>
  <x:c r="J1674" i="25"/>
  <x:c r="K1674" i="25"/>
  <x:c r="L1674" i="25"/>
  <x:c r="M1674" i="25"/>
  <x:c r="N1674" i="25"/>
  <x:c r="P1674" i="25"/>
  <x:c r="Q1674" i="25"/>
  <x:c r="R1674" i="25"/>
  <x:c r="A1675" i="25"/>
  <x:c r="B1675" i="25"/>
  <x:c r="C1675" i="25"/>
  <x:c r="D1675" i="25"/>
  <x:c r="E1675" i="25"/>
  <x:c r="F1675" i="25"/>
  <x:c r="G1675" i="25"/>
  <x:c r="H1675" i="25"/>
  <x:c r="I1675" i="25"/>
  <x:c r="J1675" i="25"/>
  <x:c r="K1675" i="25"/>
  <x:c r="L1675" i="25"/>
  <x:c r="M1675" i="25"/>
  <x:c r="N1675" i="25"/>
  <x:c r="P1675" i="25"/>
  <x:c r="Q1675" i="25"/>
  <x:c r="R1675" i="25"/>
  <x:c r="A1676" i="25"/>
  <x:c r="B1676" i="25"/>
  <x:c r="C1676" i="25"/>
  <x:c r="D1676" i="25"/>
  <x:c r="E1676" i="25"/>
  <x:c r="F1676" i="25"/>
  <x:c r="G1676" i="25"/>
  <x:c r="H1676" i="25"/>
  <x:c r="I1676" i="25"/>
  <x:c r="J1676" i="25"/>
  <x:c r="K1676" i="25"/>
  <x:c r="L1676" i="25"/>
  <x:c r="M1676" i="25"/>
  <x:c r="N1676" i="25"/>
  <x:c r="P1676" i="25"/>
  <x:c r="Q1676" i="25"/>
  <x:c r="R1676" i="25"/>
  <x:c r="A1677" i="25"/>
  <x:c r="B1677" i="25"/>
  <x:c r="C1677" i="25"/>
  <x:c r="D1677" i="25"/>
  <x:c r="E1677" i="25"/>
  <x:c r="F1677" i="25"/>
  <x:c r="G1677" i="25"/>
  <x:c r="H1677" i="25"/>
  <x:c r="I1677" i="25"/>
  <x:c r="J1677" i="25"/>
  <x:c r="K1677" i="25"/>
  <x:c r="L1677" i="25"/>
  <x:c r="M1677" i="25"/>
  <x:c r="N1677" i="25"/>
  <x:c r="P1677" i="25"/>
  <x:c r="Q1677" i="25"/>
  <x:c r="R1677" i="25"/>
  <x:c r="A1678" i="25"/>
  <x:c r="B1678" i="25"/>
  <x:c r="C1678" i="25"/>
  <x:c r="D1678" i="25"/>
  <x:c r="E1678" i="25"/>
  <x:c r="F1678" i="25"/>
  <x:c r="G1678" i="25"/>
  <x:c r="H1678" i="25"/>
  <x:c r="I1678" i="25"/>
  <x:c r="J1678" i="25"/>
  <x:c r="K1678" i="25"/>
  <x:c r="L1678" i="25"/>
  <x:c r="M1678" i="25"/>
  <x:c r="N1678" i="25"/>
  <x:c r="P1678" i="25"/>
  <x:c r="Q1678" i="25"/>
  <x:c r="R1678" i="25"/>
  <x:c r="A1679" i="25"/>
  <x:c r="B1679" i="25"/>
  <x:c r="C1679" i="25"/>
  <x:c r="D1679" i="25"/>
  <x:c r="E1679" i="25"/>
  <x:c r="F1679" i="25"/>
  <x:c r="G1679" i="25"/>
  <x:c r="H1679" i="25"/>
  <x:c r="I1679" i="25"/>
  <x:c r="J1679" i="25"/>
  <x:c r="K1679" i="25"/>
  <x:c r="L1679" i="25"/>
  <x:c r="M1679" i="25"/>
  <x:c r="N1679" i="25"/>
  <x:c r="P1679" i="25"/>
  <x:c r="Q1679" i="25"/>
  <x:c r="R1679" i="25"/>
  <x:c r="A1680" i="25"/>
  <x:c r="B1680" i="25"/>
  <x:c r="C1680" i="25"/>
  <x:c r="D1680" i="25"/>
  <x:c r="E1680" i="25"/>
  <x:c r="F1680" i="25"/>
  <x:c r="G1680" i="25"/>
  <x:c r="H1680" i="25"/>
  <x:c r="I1680" i="25"/>
  <x:c r="J1680" i="25"/>
  <x:c r="K1680" i="25"/>
  <x:c r="L1680" i="25"/>
  <x:c r="M1680" i="25"/>
  <x:c r="N1680" i="25"/>
  <x:c r="P1680" i="25"/>
  <x:c r="Q1680" i="25"/>
  <x:c r="R1680" i="25"/>
  <x:c r="A1681" i="25"/>
  <x:c r="B1681" i="25"/>
  <x:c r="C1681" i="25"/>
  <x:c r="D1681" i="25"/>
  <x:c r="E1681" i="25"/>
  <x:c r="F1681" i="25"/>
  <x:c r="G1681" i="25"/>
  <x:c r="H1681" i="25"/>
  <x:c r="I1681" i="25"/>
  <x:c r="J1681" i="25"/>
  <x:c r="K1681" i="25"/>
  <x:c r="L1681" i="25"/>
  <x:c r="M1681" i="25"/>
  <x:c r="N1681" i="25"/>
  <x:c r="P1681" i="25"/>
  <x:c r="Q1681" i="25"/>
  <x:c r="R1681" i="25"/>
  <x:c r="A1682" i="25"/>
  <x:c r="B1682" i="25"/>
  <x:c r="C1682" i="25"/>
  <x:c r="D1682" i="25"/>
  <x:c r="E1682" i="25"/>
  <x:c r="F1682" i="25"/>
  <x:c r="G1682" i="25"/>
  <x:c r="H1682" i="25"/>
  <x:c r="I1682" i="25"/>
  <x:c r="J1682" i="25"/>
  <x:c r="K1682" i="25"/>
  <x:c r="L1682" i="25"/>
  <x:c r="M1682" i="25"/>
  <x:c r="N1682" i="25"/>
  <x:c r="P1682" i="25"/>
  <x:c r="Q1682" i="25"/>
  <x:c r="R1682" i="25"/>
  <x:c r="A1683" i="25"/>
  <x:c r="B1683" i="25"/>
  <x:c r="C1683" i="25"/>
  <x:c r="D1683" i="25"/>
  <x:c r="E1683" i="25"/>
  <x:c r="F1683" i="25"/>
  <x:c r="G1683" i="25"/>
  <x:c r="H1683" i="25"/>
  <x:c r="I1683" i="25"/>
  <x:c r="J1683" i="25"/>
  <x:c r="K1683" i="25"/>
  <x:c r="L1683" i="25"/>
  <x:c r="M1683" i="25"/>
  <x:c r="N1683" i="25"/>
  <x:c r="P1683" i="25"/>
  <x:c r="Q1683" i="25"/>
  <x:c r="R1683" i="25"/>
  <x:c r="A1684" i="25"/>
  <x:c r="B1684" i="25"/>
  <x:c r="C1684" i="25"/>
  <x:c r="D1684" i="25"/>
  <x:c r="E1684" i="25"/>
  <x:c r="F1684" i="25"/>
  <x:c r="G1684" i="25"/>
  <x:c r="H1684" i="25"/>
  <x:c r="I1684" i="25"/>
  <x:c r="J1684" i="25"/>
  <x:c r="K1684" i="25"/>
  <x:c r="L1684" i="25"/>
  <x:c r="M1684" i="25"/>
  <x:c r="N1684" i="25"/>
  <x:c r="P1684" i="25"/>
  <x:c r="Q1684" i="25"/>
  <x:c r="R1684" i="25"/>
  <x:c r="A1685" i="25"/>
  <x:c r="B1685" i="25"/>
  <x:c r="C1685" i="25"/>
  <x:c r="D1685" i="25"/>
  <x:c r="E1685" i="25"/>
  <x:c r="F1685" i="25"/>
  <x:c r="G1685" i="25"/>
  <x:c r="H1685" i="25"/>
  <x:c r="I1685" i="25"/>
  <x:c r="J1685" i="25"/>
  <x:c r="K1685" i="25"/>
  <x:c r="L1685" i="25"/>
  <x:c r="M1685" i="25"/>
  <x:c r="N1685" i="25"/>
  <x:c r="P1685" i="25"/>
  <x:c r="Q1685" i="25"/>
  <x:c r="R1685" i="25"/>
  <x:c r="A1686" i="25"/>
  <x:c r="B1686" i="25"/>
  <x:c r="C1686" i="25"/>
  <x:c r="D1686" i="25"/>
  <x:c r="E1686" i="25"/>
  <x:c r="F1686" i="25"/>
  <x:c r="G1686" i="25"/>
  <x:c r="H1686" i="25"/>
  <x:c r="I1686" i="25"/>
  <x:c r="J1686" i="25"/>
  <x:c r="K1686" i="25"/>
  <x:c r="L1686" i="25"/>
  <x:c r="M1686" i="25"/>
  <x:c r="N1686" i="25"/>
  <x:c r="P1686" i="25"/>
  <x:c r="Q1686" i="25"/>
  <x:c r="R1686" i="25"/>
  <x:c r="A1687" i="25"/>
  <x:c r="B1687" i="25"/>
  <x:c r="C1687" i="25"/>
  <x:c r="D1687" i="25"/>
  <x:c r="E1687" i="25"/>
  <x:c r="F1687" i="25"/>
  <x:c r="G1687" i="25"/>
  <x:c r="H1687" i="25"/>
  <x:c r="I1687" i="25"/>
  <x:c r="J1687" i="25"/>
  <x:c r="K1687" i="25"/>
  <x:c r="L1687" i="25"/>
  <x:c r="M1687" i="25"/>
  <x:c r="N1687" i="25"/>
  <x:c r="P1687" i="25"/>
  <x:c r="Q1687" i="25"/>
  <x:c r="R1687" i="25"/>
  <x:c r="A1688" i="25"/>
  <x:c r="B1688" i="25"/>
  <x:c r="C1688" i="25"/>
  <x:c r="D1688" i="25"/>
  <x:c r="E1688" i="25"/>
  <x:c r="F1688" i="25"/>
  <x:c r="G1688" i="25"/>
  <x:c r="H1688" i="25"/>
  <x:c r="I1688" i="25"/>
  <x:c r="J1688" i="25"/>
  <x:c r="K1688" i="25"/>
  <x:c r="L1688" i="25"/>
  <x:c r="M1688" i="25"/>
  <x:c r="N1688" i="25"/>
  <x:c r="P1688" i="25"/>
  <x:c r="Q1688" i="25"/>
  <x:c r="R1688" i="25"/>
  <x:c r="A1689" i="25"/>
  <x:c r="B1689" i="25"/>
  <x:c r="C1689" i="25"/>
  <x:c r="D1689" i="25"/>
  <x:c r="E1689" i="25"/>
  <x:c r="F1689" i="25"/>
  <x:c r="G1689" i="25"/>
  <x:c r="H1689" i="25"/>
  <x:c r="I1689" i="25"/>
  <x:c r="J1689" i="25"/>
  <x:c r="K1689" i="25"/>
  <x:c r="L1689" i="25"/>
  <x:c r="M1689" i="25"/>
  <x:c r="N1689" i="25"/>
  <x:c r="P1689" i="25"/>
  <x:c r="Q1689" i="25"/>
  <x:c r="R1689" i="25"/>
  <x:c r="A1690" i="25"/>
  <x:c r="B1690" i="25"/>
  <x:c r="C1690" i="25"/>
  <x:c r="D1690" i="25"/>
  <x:c r="E1690" i="25"/>
  <x:c r="F1690" i="25"/>
  <x:c r="G1690" i="25"/>
  <x:c r="H1690" i="25"/>
  <x:c r="I1690" i="25"/>
  <x:c r="J1690" i="25"/>
  <x:c r="K1690" i="25"/>
  <x:c r="L1690" i="25"/>
  <x:c r="M1690" i="25"/>
  <x:c r="N1690" i="25"/>
  <x:c r="P1690" i="25"/>
  <x:c r="Q1690" i="25"/>
  <x:c r="R1690" i="25"/>
  <x:c r="A1691" i="25"/>
  <x:c r="B1691" i="25"/>
  <x:c r="C1691" i="25"/>
  <x:c r="D1691" i="25"/>
  <x:c r="E1691" i="25"/>
  <x:c r="F1691" i="25"/>
  <x:c r="G1691" i="25"/>
  <x:c r="H1691" i="25"/>
  <x:c r="I1691" i="25"/>
  <x:c r="J1691" i="25"/>
  <x:c r="K1691" i="25"/>
  <x:c r="L1691" i="25"/>
  <x:c r="M1691" i="25"/>
  <x:c r="N1691" i="25"/>
  <x:c r="P1691" i="25"/>
  <x:c r="Q1691" i="25"/>
  <x:c r="R1691" i="25"/>
  <x:c r="A1692" i="25"/>
  <x:c r="B1692" i="25"/>
  <x:c r="C1692" i="25"/>
  <x:c r="D1692" i="25"/>
  <x:c r="E1692" i="25"/>
  <x:c r="F1692" i="25"/>
  <x:c r="G1692" i="25"/>
  <x:c r="H1692" i="25"/>
  <x:c r="I1692" i="25"/>
  <x:c r="J1692" i="25"/>
  <x:c r="K1692" i="25"/>
  <x:c r="L1692" i="25"/>
  <x:c r="M1692" i="25"/>
  <x:c r="N1692" i="25"/>
  <x:c r="P1692" i="25"/>
  <x:c r="Q1692" i="25"/>
  <x:c r="R1692" i="25"/>
  <x:c r="A1693" i="25"/>
  <x:c r="B1693" i="25"/>
  <x:c r="C1693" i="25"/>
  <x:c r="D1693" i="25"/>
  <x:c r="E1693" i="25"/>
  <x:c r="F1693" i="25"/>
  <x:c r="G1693" i="25"/>
  <x:c r="H1693" i="25"/>
  <x:c r="I1693" i="25"/>
  <x:c r="J1693" i="25"/>
  <x:c r="K1693" i="25"/>
  <x:c r="L1693" i="25"/>
  <x:c r="M1693" i="25"/>
  <x:c r="N1693" i="25"/>
  <x:c r="P1693" i="25"/>
  <x:c r="Q1693" i="25"/>
  <x:c r="R1693" i="25"/>
  <x:c r="A1694" i="25"/>
  <x:c r="B1694" i="25"/>
  <x:c r="C1694" i="25"/>
  <x:c r="D1694" i="25"/>
  <x:c r="E1694" i="25"/>
  <x:c r="F1694" i="25"/>
  <x:c r="G1694" i="25"/>
  <x:c r="H1694" i="25"/>
  <x:c r="I1694" i="25"/>
  <x:c r="J1694" i="25"/>
  <x:c r="K1694" i="25"/>
  <x:c r="L1694" i="25"/>
  <x:c r="M1694" i="25"/>
  <x:c r="N1694" i="25"/>
  <x:c r="P1694" i="25"/>
  <x:c r="Q1694" i="25"/>
  <x:c r="R1694" i="25"/>
  <x:c r="A1695" i="25"/>
  <x:c r="B1695" i="25"/>
  <x:c r="C1695" i="25"/>
  <x:c r="D1695" i="25"/>
  <x:c r="E1695" i="25"/>
  <x:c r="F1695" i="25"/>
  <x:c r="G1695" i="25"/>
  <x:c r="H1695" i="25"/>
  <x:c r="I1695" i="25"/>
  <x:c r="J1695" i="25"/>
  <x:c r="K1695" i="25"/>
  <x:c r="L1695" i="25"/>
  <x:c r="M1695" i="25"/>
  <x:c r="N1695" i="25"/>
  <x:c r="P1695" i="25"/>
  <x:c r="Q1695" i="25"/>
  <x:c r="R1695" i="25"/>
  <x:c r="A1696" i="25"/>
  <x:c r="B1696" i="25"/>
  <x:c r="C1696" i="25"/>
  <x:c r="D1696" i="25"/>
  <x:c r="E1696" i="25"/>
  <x:c r="F1696" i="25"/>
  <x:c r="G1696" i="25"/>
  <x:c r="H1696" i="25"/>
  <x:c r="I1696" i="25"/>
  <x:c r="J1696" i="25"/>
  <x:c r="K1696" i="25"/>
  <x:c r="L1696" i="25"/>
  <x:c r="M1696" i="25"/>
  <x:c r="N1696" i="25"/>
  <x:c r="P1696" i="25"/>
  <x:c r="Q1696" i="25"/>
  <x:c r="R1696" i="25"/>
  <x:c r="A1697" i="25"/>
  <x:c r="B1697" i="25"/>
  <x:c r="C1697" i="25"/>
  <x:c r="D1697" i="25"/>
  <x:c r="E1697" i="25"/>
  <x:c r="F1697" i="25"/>
  <x:c r="G1697" i="25"/>
  <x:c r="H1697" i="25"/>
  <x:c r="I1697" i="25"/>
  <x:c r="J1697" i="25"/>
  <x:c r="K1697" i="25"/>
  <x:c r="L1697" i="25"/>
  <x:c r="M1697" i="25"/>
  <x:c r="N1697" i="25"/>
  <x:c r="P1697" i="25"/>
  <x:c r="Q1697" i="25"/>
  <x:c r="R1697" i="25"/>
  <x:c r="A1698" i="25"/>
  <x:c r="B1698" i="25"/>
  <x:c r="C1698" i="25"/>
  <x:c r="D1698" i="25"/>
  <x:c r="E1698" i="25"/>
  <x:c r="F1698" i="25"/>
  <x:c r="G1698" i="25"/>
  <x:c r="H1698" i="25"/>
  <x:c r="I1698" i="25"/>
  <x:c r="J1698" i="25"/>
  <x:c r="K1698" i="25"/>
  <x:c r="L1698" i="25"/>
  <x:c r="M1698" i="25"/>
  <x:c r="N1698" i="25"/>
  <x:c r="P1698" i="25"/>
  <x:c r="Q1698" i="25"/>
  <x:c r="R1698" i="25"/>
  <x:c r="A1699" i="25"/>
  <x:c r="B1699" i="25"/>
  <x:c r="C1699" i="25"/>
  <x:c r="D1699" i="25"/>
  <x:c r="E1699" i="25"/>
  <x:c r="F1699" i="25"/>
  <x:c r="G1699" i="25"/>
  <x:c r="H1699" i="25"/>
  <x:c r="I1699" i="25"/>
  <x:c r="J1699" i="25"/>
  <x:c r="K1699" i="25"/>
  <x:c r="L1699" i="25"/>
  <x:c r="M1699" i="25"/>
  <x:c r="N1699" i="25"/>
  <x:c r="P1699" i="25"/>
  <x:c r="Q1699" i="25"/>
  <x:c r="R1699" i="25"/>
  <x:c r="A1700" i="25"/>
  <x:c r="B1700" i="25"/>
  <x:c r="C1700" i="25"/>
  <x:c r="D1700" i="25"/>
  <x:c r="E1700" i="25"/>
  <x:c r="F1700" i="25"/>
  <x:c r="G1700" i="25"/>
  <x:c r="H1700" i="25"/>
  <x:c r="I1700" i="25"/>
  <x:c r="J1700" i="25"/>
  <x:c r="K1700" i="25"/>
  <x:c r="L1700" i="25"/>
  <x:c r="M1700" i="25"/>
  <x:c r="N1700" i="25"/>
  <x:c r="P1700" i="25"/>
  <x:c r="Q1700" i="25"/>
  <x:c r="R1700" i="25"/>
  <x:c r="A1701" i="25"/>
  <x:c r="B1701" i="25"/>
  <x:c r="C1701" i="25"/>
  <x:c r="D1701" i="25"/>
  <x:c r="E1701" i="25"/>
  <x:c r="F1701" i="25"/>
  <x:c r="G1701" i="25"/>
  <x:c r="H1701" i="25"/>
  <x:c r="I1701" i="25"/>
  <x:c r="J1701" i="25"/>
  <x:c r="K1701" i="25"/>
  <x:c r="L1701" i="25"/>
  <x:c r="M1701" i="25"/>
  <x:c r="N1701" i="25"/>
  <x:c r="P1701" i="25"/>
  <x:c r="Q1701" i="25"/>
  <x:c r="R1701" i="25"/>
  <x:c r="A1702" i="25"/>
  <x:c r="B1702" i="25"/>
  <x:c r="C1702" i="25"/>
  <x:c r="D1702" i="25"/>
  <x:c r="E1702" i="25"/>
  <x:c r="F1702" i="25"/>
  <x:c r="G1702" i="25"/>
  <x:c r="H1702" i="25"/>
  <x:c r="I1702" i="25"/>
  <x:c r="J1702" i="25"/>
  <x:c r="K1702" i="25"/>
  <x:c r="L1702" i="25"/>
  <x:c r="M1702" i="25"/>
  <x:c r="N1702" i="25"/>
  <x:c r="P1702" i="25"/>
  <x:c r="Q1702" i="25"/>
  <x:c r="R1702" i="25"/>
  <x:c r="A1703" i="25"/>
  <x:c r="B1703" i="25"/>
  <x:c r="C1703" i="25"/>
  <x:c r="D1703" i="25"/>
  <x:c r="E1703" i="25"/>
  <x:c r="F1703" i="25"/>
  <x:c r="G1703" i="25"/>
  <x:c r="H1703" i="25"/>
  <x:c r="I1703" i="25"/>
  <x:c r="J1703" i="25"/>
  <x:c r="K1703" i="25"/>
  <x:c r="L1703" i="25"/>
  <x:c r="M1703" i="25"/>
  <x:c r="N1703" i="25"/>
  <x:c r="P1703" i="25"/>
  <x:c r="Q1703" i="25"/>
  <x:c r="R1703" i="25"/>
  <x:c r="A1704" i="25"/>
  <x:c r="B1704" i="25"/>
  <x:c r="C1704" i="25"/>
  <x:c r="D1704" i="25"/>
  <x:c r="E1704" i="25"/>
  <x:c r="F1704" i="25"/>
  <x:c r="G1704" i="25"/>
  <x:c r="H1704" i="25"/>
  <x:c r="I1704" i="25"/>
  <x:c r="J1704" i="25"/>
  <x:c r="K1704" i="25"/>
  <x:c r="L1704" i="25"/>
  <x:c r="M1704" i="25"/>
  <x:c r="N1704" i="25"/>
  <x:c r="P1704" i="25"/>
  <x:c r="Q1704" i="25"/>
  <x:c r="R1704" i="25"/>
  <x:c r="A1705" i="25"/>
  <x:c r="B1705" i="25"/>
  <x:c r="C1705" i="25"/>
  <x:c r="D1705" i="25"/>
  <x:c r="E1705" i="25"/>
  <x:c r="F1705" i="25"/>
  <x:c r="G1705" i="25"/>
  <x:c r="H1705" i="25"/>
  <x:c r="I1705" i="25"/>
  <x:c r="J1705" i="25"/>
  <x:c r="K1705" i="25"/>
  <x:c r="L1705" i="25"/>
  <x:c r="M1705" i="25"/>
  <x:c r="N1705" i="25"/>
  <x:c r="P1705" i="25"/>
  <x:c r="Q1705" i="25"/>
  <x:c r="R1705" i="25"/>
  <x:c r="A1706" i="25"/>
  <x:c r="B1706" i="25"/>
  <x:c r="C1706" i="25"/>
  <x:c r="D1706" i="25"/>
  <x:c r="E1706" i="25"/>
  <x:c r="F1706" i="25"/>
  <x:c r="G1706" i="25"/>
  <x:c r="H1706" i="25"/>
  <x:c r="I1706" i="25"/>
  <x:c r="J1706" i="25"/>
  <x:c r="K1706" i="25"/>
  <x:c r="L1706" i="25"/>
  <x:c r="M1706" i="25"/>
  <x:c r="N1706" i="25"/>
  <x:c r="P1706" i="25"/>
  <x:c r="Q1706" i="25"/>
  <x:c r="R1706" i="25"/>
  <x:c r="A1707" i="25"/>
  <x:c r="B1707" i="25"/>
  <x:c r="C1707" i="25"/>
  <x:c r="D1707" i="25"/>
  <x:c r="E1707" i="25"/>
  <x:c r="F1707" i="25"/>
  <x:c r="G1707" i="25"/>
  <x:c r="H1707" i="25"/>
  <x:c r="I1707" i="25"/>
  <x:c r="J1707" i="25"/>
  <x:c r="K1707" i="25"/>
  <x:c r="L1707" i="25"/>
  <x:c r="M1707" i="25"/>
  <x:c r="N1707" i="25"/>
  <x:c r="P1707" i="25"/>
  <x:c r="Q1707" i="25"/>
  <x:c r="R1707" i="25"/>
  <x:c r="A1708" i="25"/>
  <x:c r="B1708" i="25"/>
  <x:c r="C1708" i="25"/>
  <x:c r="D1708" i="25"/>
  <x:c r="E1708" i="25"/>
  <x:c r="F1708" i="25"/>
  <x:c r="G1708" i="25"/>
  <x:c r="H1708" i="25"/>
  <x:c r="I1708" i="25"/>
  <x:c r="J1708" i="25"/>
  <x:c r="K1708" i="25"/>
  <x:c r="L1708" i="25"/>
  <x:c r="M1708" i="25"/>
  <x:c r="N1708" i="25"/>
  <x:c r="P1708" i="25"/>
  <x:c r="Q1708" i="25"/>
  <x:c r="R1708" i="25"/>
  <x:c r="A1709" i="25"/>
  <x:c r="B1709" i="25"/>
  <x:c r="C1709" i="25"/>
  <x:c r="D1709" i="25"/>
  <x:c r="E1709" i="25"/>
  <x:c r="F1709" i="25"/>
  <x:c r="G1709" i="25"/>
  <x:c r="H1709" i="25"/>
  <x:c r="I1709" i="25"/>
  <x:c r="J1709" i="25"/>
  <x:c r="K1709" i="25"/>
  <x:c r="L1709" i="25"/>
  <x:c r="M1709" i="25"/>
  <x:c r="N1709" i="25"/>
  <x:c r="P1709" i="25"/>
  <x:c r="Q1709" i="25"/>
  <x:c r="R1709" i="25"/>
  <x:c r="A1710" i="25"/>
  <x:c r="B1710" i="25"/>
  <x:c r="C1710" i="25"/>
  <x:c r="D1710" i="25"/>
  <x:c r="E1710" i="25"/>
  <x:c r="F1710" i="25"/>
  <x:c r="G1710" i="25"/>
  <x:c r="H1710" i="25"/>
  <x:c r="I1710" i="25"/>
  <x:c r="J1710" i="25"/>
  <x:c r="K1710" i="25"/>
  <x:c r="L1710" i="25"/>
  <x:c r="M1710" i="25"/>
  <x:c r="N1710" i="25"/>
  <x:c r="P1710" i="25"/>
  <x:c r="Q1710" i="25"/>
  <x:c r="R1710" i="25"/>
  <x:c r="A1711" i="25"/>
  <x:c r="B1711" i="25"/>
  <x:c r="C1711" i="25"/>
  <x:c r="D1711" i="25"/>
  <x:c r="E1711" i="25"/>
  <x:c r="F1711" i="25"/>
  <x:c r="G1711" i="25"/>
  <x:c r="H1711" i="25"/>
  <x:c r="I1711" i="25"/>
  <x:c r="J1711" i="25"/>
  <x:c r="K1711" i="25"/>
  <x:c r="L1711" i="25"/>
  <x:c r="M1711" i="25"/>
  <x:c r="N1711" i="25"/>
  <x:c r="P1711" i="25"/>
  <x:c r="Q1711" i="25"/>
  <x:c r="R1711" i="25"/>
  <x:c r="A1712" i="25"/>
  <x:c r="B1712" i="25"/>
  <x:c r="C1712" i="25"/>
  <x:c r="D1712" i="25"/>
  <x:c r="E1712" i="25"/>
  <x:c r="F1712" i="25"/>
  <x:c r="G1712" i="25"/>
  <x:c r="H1712" i="25"/>
  <x:c r="I1712" i="25"/>
  <x:c r="J1712" i="25"/>
  <x:c r="K1712" i="25"/>
  <x:c r="L1712" i="25"/>
  <x:c r="M1712" i="25"/>
  <x:c r="N1712" i="25"/>
  <x:c r="P1712" i="25"/>
  <x:c r="Q1712" i="25"/>
  <x:c r="R1712" i="25"/>
  <x:c r="A1713" i="25"/>
  <x:c r="B1713" i="25"/>
  <x:c r="C1713" i="25"/>
  <x:c r="D1713" i="25"/>
  <x:c r="E1713" i="25"/>
  <x:c r="F1713" i="25"/>
  <x:c r="G1713" i="25"/>
  <x:c r="H1713" i="25"/>
  <x:c r="I1713" i="25"/>
  <x:c r="J1713" i="25"/>
  <x:c r="K1713" i="25"/>
  <x:c r="L1713" i="25"/>
  <x:c r="M1713" i="25"/>
  <x:c r="N1713" i="25"/>
  <x:c r="P1713" i="25"/>
  <x:c r="Q1713" i="25"/>
  <x:c r="R1713" i="25"/>
  <x:c r="A1714" i="25"/>
  <x:c r="B1714" i="25"/>
  <x:c r="C1714" i="25"/>
  <x:c r="D1714" i="25"/>
  <x:c r="E1714" i="25"/>
  <x:c r="F1714" i="25"/>
  <x:c r="G1714" i="25"/>
  <x:c r="H1714" i="25"/>
  <x:c r="I1714" i="25"/>
  <x:c r="J1714" i="25"/>
  <x:c r="K1714" i="25"/>
  <x:c r="L1714" i="25"/>
  <x:c r="M1714" i="25"/>
  <x:c r="N1714" i="25"/>
  <x:c r="P1714" i="25"/>
  <x:c r="Q1714" i="25"/>
  <x:c r="R1714" i="25"/>
  <x:c r="A1715" i="25"/>
  <x:c r="B1715" i="25"/>
  <x:c r="C1715" i="25"/>
  <x:c r="D1715" i="25"/>
  <x:c r="E1715" i="25"/>
  <x:c r="F1715" i="25"/>
  <x:c r="G1715" i="25"/>
  <x:c r="H1715" i="25"/>
  <x:c r="I1715" i="25"/>
  <x:c r="J1715" i="25"/>
  <x:c r="K1715" i="25"/>
  <x:c r="L1715" i="25"/>
  <x:c r="M1715" i="25"/>
  <x:c r="N1715" i="25"/>
  <x:c r="P1715" i="25"/>
  <x:c r="Q1715" i="25"/>
  <x:c r="R1715" i="25"/>
  <x:c r="A1716" i="25"/>
  <x:c r="B1716" i="25"/>
  <x:c r="C1716" i="25"/>
  <x:c r="D1716" i="25"/>
  <x:c r="E1716" i="25"/>
  <x:c r="F1716" i="25"/>
  <x:c r="G1716" i="25"/>
  <x:c r="H1716" i="25"/>
  <x:c r="I1716" i="25"/>
  <x:c r="J1716" i="25"/>
  <x:c r="K1716" i="25"/>
  <x:c r="L1716" i="25"/>
  <x:c r="M1716" i="25"/>
  <x:c r="N1716" i="25"/>
  <x:c r="P1716" i="25"/>
  <x:c r="Q1716" i="25"/>
  <x:c r="R1716" i="25"/>
  <x:c r="A1717" i="25"/>
  <x:c r="B1717" i="25"/>
  <x:c r="C1717" i="25"/>
  <x:c r="D1717" i="25"/>
  <x:c r="E1717" i="25"/>
  <x:c r="F1717" i="25"/>
  <x:c r="G1717" i="25"/>
  <x:c r="H1717" i="25"/>
  <x:c r="I1717" i="25"/>
  <x:c r="J1717" i="25"/>
  <x:c r="K1717" i="25"/>
  <x:c r="L1717" i="25"/>
  <x:c r="M1717" i="25"/>
  <x:c r="N1717" i="25"/>
  <x:c r="P1717" i="25"/>
  <x:c r="Q1717" i="25"/>
  <x:c r="R1717" i="25"/>
  <x:c r="A1718" i="25"/>
  <x:c r="B1718" i="25"/>
  <x:c r="C1718" i="25"/>
  <x:c r="D1718" i="25"/>
  <x:c r="E1718" i="25"/>
  <x:c r="F1718" i="25"/>
  <x:c r="G1718" i="25"/>
  <x:c r="H1718" i="25"/>
  <x:c r="I1718" i="25"/>
  <x:c r="J1718" i="25"/>
  <x:c r="K1718" i="25"/>
  <x:c r="L1718" i="25"/>
  <x:c r="M1718" i="25"/>
  <x:c r="N1718" i="25"/>
  <x:c r="P1718" i="25"/>
  <x:c r="Q1718" i="25"/>
  <x:c r="R1718" i="25"/>
  <x:c r="A1719" i="25"/>
  <x:c r="B1719" i="25"/>
  <x:c r="C1719" i="25"/>
  <x:c r="D1719" i="25"/>
  <x:c r="E1719" i="25"/>
  <x:c r="F1719" i="25"/>
  <x:c r="G1719" i="25"/>
  <x:c r="H1719" i="25"/>
  <x:c r="I1719" i="25"/>
  <x:c r="J1719" i="25"/>
  <x:c r="K1719" i="25"/>
  <x:c r="L1719" i="25"/>
  <x:c r="M1719" i="25"/>
  <x:c r="N1719" i="25"/>
  <x:c r="P1719" i="25"/>
  <x:c r="Q1719" i="25"/>
  <x:c r="R1719" i="25"/>
  <x:c r="A1720" i="25"/>
  <x:c r="B1720" i="25"/>
  <x:c r="C1720" i="25"/>
  <x:c r="D1720" i="25"/>
  <x:c r="E1720" i="25"/>
  <x:c r="F1720" i="25"/>
  <x:c r="G1720" i="25"/>
  <x:c r="H1720" i="25"/>
  <x:c r="I1720" i="25"/>
  <x:c r="J1720" i="25"/>
  <x:c r="K1720" i="25"/>
  <x:c r="L1720" i="25"/>
  <x:c r="M1720" i="25"/>
  <x:c r="N1720" i="25"/>
  <x:c r="P1720" i="25"/>
  <x:c r="Q1720" i="25"/>
  <x:c r="R1720" i="25"/>
  <x:c r="A1721" i="25"/>
  <x:c r="B1721" i="25"/>
  <x:c r="C1721" i="25"/>
  <x:c r="D1721" i="25"/>
  <x:c r="E1721" i="25"/>
  <x:c r="F1721" i="25"/>
  <x:c r="G1721" i="25"/>
  <x:c r="H1721" i="25"/>
  <x:c r="I1721" i="25"/>
  <x:c r="J1721" i="25"/>
  <x:c r="K1721" i="25"/>
  <x:c r="L1721" i="25"/>
  <x:c r="M1721" i="25"/>
  <x:c r="N1721" i="25"/>
  <x:c r="P1721" i="25"/>
  <x:c r="Q1721" i="25"/>
  <x:c r="R1721" i="25"/>
  <x:c r="A1722" i="25"/>
  <x:c r="B1722" i="25"/>
  <x:c r="C1722" i="25"/>
  <x:c r="D1722" i="25"/>
  <x:c r="E1722" i="25"/>
  <x:c r="F1722" i="25"/>
  <x:c r="G1722" i="25"/>
  <x:c r="H1722" i="25"/>
  <x:c r="I1722" i="25"/>
  <x:c r="J1722" i="25"/>
  <x:c r="K1722" i="25"/>
  <x:c r="L1722" i="25"/>
  <x:c r="M1722" i="25"/>
  <x:c r="N1722" i="25"/>
  <x:c r="P1722" i="25"/>
  <x:c r="Q1722" i="25"/>
  <x:c r="R1722" i="25"/>
  <x:c r="A1723" i="25"/>
  <x:c r="B1723" i="25"/>
  <x:c r="C1723" i="25"/>
  <x:c r="D1723" i="25"/>
  <x:c r="E1723" i="25"/>
  <x:c r="F1723" i="25"/>
  <x:c r="G1723" i="25"/>
  <x:c r="H1723" i="25"/>
  <x:c r="I1723" i="25"/>
  <x:c r="J1723" i="25"/>
  <x:c r="K1723" i="25"/>
  <x:c r="L1723" i="25"/>
  <x:c r="M1723" i="25"/>
  <x:c r="N1723" i="25"/>
  <x:c r="P1723" i="25"/>
  <x:c r="Q1723" i="25"/>
  <x:c r="R1723" i="25"/>
  <x:c r="A1724" i="25"/>
  <x:c r="B1724" i="25"/>
  <x:c r="C1724" i="25"/>
  <x:c r="D1724" i="25"/>
  <x:c r="E1724" i="25"/>
  <x:c r="F1724" i="25"/>
  <x:c r="G1724" i="25"/>
  <x:c r="H1724" i="25"/>
  <x:c r="I1724" i="25"/>
  <x:c r="J1724" i="25"/>
  <x:c r="K1724" i="25"/>
  <x:c r="L1724" i="25"/>
  <x:c r="M1724" i="25"/>
  <x:c r="N1724" i="25"/>
  <x:c r="P1724" i="25"/>
  <x:c r="Q1724" i="25"/>
  <x:c r="R1724" i="25"/>
  <x:c r="A1725" i="25"/>
  <x:c r="B1725" i="25"/>
  <x:c r="C1725" i="25"/>
  <x:c r="D1725" i="25"/>
  <x:c r="E1725" i="25"/>
  <x:c r="F1725" i="25"/>
  <x:c r="G1725" i="25"/>
  <x:c r="H1725" i="25"/>
  <x:c r="I1725" i="25"/>
  <x:c r="J1725" i="25"/>
  <x:c r="K1725" i="25"/>
  <x:c r="L1725" i="25"/>
  <x:c r="M1725" i="25"/>
  <x:c r="N1725" i="25"/>
  <x:c r="P1725" i="25"/>
  <x:c r="Q1725" i="25"/>
  <x:c r="R1725" i="25"/>
  <x:c r="A1726" i="25"/>
  <x:c r="B1726" i="25"/>
  <x:c r="C1726" i="25"/>
  <x:c r="D1726" i="25"/>
  <x:c r="E1726" i="25"/>
  <x:c r="F1726" i="25"/>
  <x:c r="G1726" i="25"/>
  <x:c r="H1726" i="25"/>
  <x:c r="I1726" i="25"/>
  <x:c r="J1726" i="25"/>
  <x:c r="K1726" i="25"/>
  <x:c r="L1726" i="25"/>
  <x:c r="M1726" i="25"/>
  <x:c r="N1726" i="25"/>
  <x:c r="P1726" i="25"/>
  <x:c r="Q1726" i="25"/>
  <x:c r="R1726" i="25"/>
  <x:c r="A1727" i="25"/>
  <x:c r="B1727" i="25"/>
  <x:c r="C1727" i="25"/>
  <x:c r="D1727" i="25"/>
  <x:c r="E1727" i="25"/>
  <x:c r="F1727" i="25"/>
  <x:c r="G1727" i="25"/>
  <x:c r="H1727" i="25"/>
  <x:c r="I1727" i="25"/>
  <x:c r="J1727" i="25"/>
  <x:c r="K1727" i="25"/>
  <x:c r="L1727" i="25"/>
  <x:c r="M1727" i="25"/>
  <x:c r="N1727" i="25"/>
  <x:c r="P1727" i="25"/>
  <x:c r="Q1727" i="25"/>
  <x:c r="R1727" i="25"/>
  <x:c r="A1728" i="25"/>
  <x:c r="B1728" i="25"/>
  <x:c r="C1728" i="25"/>
  <x:c r="D1728" i="25"/>
  <x:c r="E1728" i="25"/>
  <x:c r="F1728" i="25"/>
  <x:c r="G1728" i="25"/>
  <x:c r="H1728" i="25"/>
  <x:c r="I1728" i="25"/>
  <x:c r="J1728" i="25"/>
  <x:c r="K1728" i="25"/>
  <x:c r="L1728" i="25"/>
  <x:c r="M1728" i="25"/>
  <x:c r="N1728" i="25"/>
  <x:c r="P1728" i="25"/>
  <x:c r="Q1728" i="25"/>
  <x:c r="R1728" i="25"/>
  <x:c r="A1729" i="25"/>
  <x:c r="B1729" i="25"/>
  <x:c r="C1729" i="25"/>
  <x:c r="D1729" i="25"/>
  <x:c r="E1729" i="25"/>
  <x:c r="F1729" i="25"/>
  <x:c r="G1729" i="25"/>
  <x:c r="H1729" i="25"/>
  <x:c r="I1729" i="25"/>
  <x:c r="J1729" i="25"/>
  <x:c r="K1729" i="25"/>
  <x:c r="L1729" i="25"/>
  <x:c r="M1729" i="25"/>
  <x:c r="N1729" i="25"/>
  <x:c r="P1729" i="25"/>
  <x:c r="Q1729" i="25"/>
  <x:c r="R1729" i="25"/>
  <x:c r="A1730" i="25"/>
  <x:c r="B1730" i="25"/>
  <x:c r="C1730" i="25"/>
  <x:c r="D1730" i="25"/>
  <x:c r="E1730" i="25"/>
  <x:c r="F1730" i="25"/>
  <x:c r="G1730" i="25"/>
  <x:c r="H1730" i="25"/>
  <x:c r="I1730" i="25"/>
  <x:c r="J1730" i="25"/>
  <x:c r="K1730" i="25"/>
  <x:c r="L1730" i="25"/>
  <x:c r="M1730" i="25"/>
  <x:c r="N1730" i="25"/>
  <x:c r="P1730" i="25"/>
  <x:c r="Q1730" i="25"/>
  <x:c r="R1730" i="25"/>
  <x:c r="A1731" i="25"/>
  <x:c r="B1731" i="25"/>
  <x:c r="C1731" i="25"/>
  <x:c r="D1731" i="25"/>
  <x:c r="E1731" i="25"/>
  <x:c r="F1731" i="25"/>
  <x:c r="G1731" i="25"/>
  <x:c r="H1731" i="25"/>
  <x:c r="I1731" i="25"/>
  <x:c r="J1731" i="25"/>
  <x:c r="K1731" i="25"/>
  <x:c r="L1731" i="25"/>
  <x:c r="M1731" i="25"/>
  <x:c r="N1731" i="25"/>
  <x:c r="P1731" i="25"/>
  <x:c r="Q1731" i="25"/>
  <x:c r="R1731" i="25"/>
  <x:c r="A1732" i="25"/>
  <x:c r="B1732" i="25"/>
  <x:c r="C1732" i="25"/>
  <x:c r="D1732" i="25"/>
  <x:c r="E1732" i="25"/>
  <x:c r="F1732" i="25"/>
  <x:c r="G1732" i="25"/>
  <x:c r="H1732" i="25"/>
  <x:c r="I1732" i="25"/>
  <x:c r="J1732" i="25"/>
  <x:c r="K1732" i="25"/>
  <x:c r="L1732" i="25"/>
  <x:c r="M1732" i="25"/>
  <x:c r="N1732" i="25"/>
  <x:c r="P1732" i="25"/>
  <x:c r="Q1732" i="25"/>
  <x:c r="R1732" i="25"/>
  <x:c r="A1733" i="25"/>
  <x:c r="B1733" i="25"/>
  <x:c r="C1733" i="25"/>
  <x:c r="D1733" i="25"/>
  <x:c r="E1733" i="25"/>
  <x:c r="F1733" i="25"/>
  <x:c r="G1733" i="25"/>
  <x:c r="H1733" i="25"/>
  <x:c r="I1733" i="25"/>
  <x:c r="J1733" i="25"/>
  <x:c r="K1733" i="25"/>
  <x:c r="L1733" i="25"/>
  <x:c r="M1733" i="25"/>
  <x:c r="N1733" i="25"/>
  <x:c r="P1733" i="25"/>
  <x:c r="Q1733" i="25"/>
  <x:c r="R1733" i="25"/>
  <x:c r="A1734" i="25"/>
  <x:c r="B1734" i="25"/>
  <x:c r="C1734" i="25"/>
  <x:c r="D1734" i="25"/>
  <x:c r="E1734" i="25"/>
  <x:c r="F1734" i="25"/>
  <x:c r="G1734" i="25"/>
  <x:c r="H1734" i="25"/>
  <x:c r="I1734" i="25"/>
  <x:c r="J1734" i="25"/>
  <x:c r="K1734" i="25"/>
  <x:c r="L1734" i="25"/>
  <x:c r="M1734" i="25"/>
  <x:c r="N1734" i="25"/>
  <x:c r="P1734" i="25"/>
  <x:c r="Q1734" i="25"/>
  <x:c r="R1734" i="25"/>
  <x:c r="A1735" i="25"/>
  <x:c r="B1735" i="25"/>
  <x:c r="C1735" i="25"/>
  <x:c r="D1735" i="25"/>
  <x:c r="E1735" i="25"/>
  <x:c r="F1735" i="25"/>
  <x:c r="G1735" i="25"/>
  <x:c r="H1735" i="25"/>
  <x:c r="I1735" i="25"/>
  <x:c r="J1735" i="25"/>
  <x:c r="K1735" i="25"/>
  <x:c r="L1735" i="25"/>
  <x:c r="M1735" i="25"/>
  <x:c r="N1735" i="25"/>
  <x:c r="P1735" i="25"/>
  <x:c r="Q1735" i="25"/>
  <x:c r="R1735" i="25"/>
  <x:c r="A1736" i="25"/>
  <x:c r="B1736" i="25"/>
  <x:c r="C1736" i="25"/>
  <x:c r="D1736" i="25"/>
  <x:c r="E1736" i="25"/>
  <x:c r="F1736" i="25"/>
  <x:c r="G1736" i="25"/>
  <x:c r="H1736" i="25"/>
  <x:c r="I1736" i="25"/>
  <x:c r="J1736" i="25"/>
  <x:c r="K1736" i="25"/>
  <x:c r="L1736" i="25"/>
  <x:c r="M1736" i="25"/>
  <x:c r="N1736" i="25"/>
  <x:c r="P1736" i="25"/>
  <x:c r="Q1736" i="25"/>
  <x:c r="R1736" i="25"/>
  <x:c r="A1737" i="25"/>
  <x:c r="B1737" i="25"/>
  <x:c r="C1737" i="25"/>
  <x:c r="D1737" i="25"/>
  <x:c r="E1737" i="25"/>
  <x:c r="F1737" i="25"/>
  <x:c r="G1737" i="25"/>
  <x:c r="H1737" i="25"/>
  <x:c r="I1737" i="25"/>
  <x:c r="J1737" i="25"/>
  <x:c r="K1737" i="25"/>
  <x:c r="L1737" i="25"/>
  <x:c r="M1737" i="25"/>
  <x:c r="N1737" i="25"/>
  <x:c r="P1737" i="25"/>
  <x:c r="Q1737" i="25"/>
  <x:c r="R1737" i="25"/>
  <x:c r="A1738" i="25"/>
  <x:c r="B1738" i="25"/>
  <x:c r="C1738" i="25"/>
  <x:c r="D1738" i="25"/>
  <x:c r="E1738" i="25"/>
  <x:c r="F1738" i="25"/>
  <x:c r="G1738" i="25"/>
  <x:c r="H1738" i="25"/>
  <x:c r="I1738" i="25"/>
  <x:c r="J1738" i="25"/>
  <x:c r="K1738" i="25"/>
  <x:c r="L1738" i="25"/>
  <x:c r="M1738" i="25"/>
  <x:c r="N1738" i="25"/>
  <x:c r="P1738" i="25"/>
  <x:c r="Q1738" i="25"/>
  <x:c r="R1738" i="25"/>
  <x:c r="A1739" i="25"/>
  <x:c r="B1739" i="25"/>
  <x:c r="C1739" i="25"/>
  <x:c r="D1739" i="25"/>
  <x:c r="E1739" i="25"/>
  <x:c r="F1739" i="25"/>
  <x:c r="G1739" i="25"/>
  <x:c r="H1739" i="25"/>
  <x:c r="I1739" i="25"/>
  <x:c r="J1739" i="25"/>
  <x:c r="K1739" i="25"/>
  <x:c r="L1739" i="25"/>
  <x:c r="M1739" i="25"/>
  <x:c r="N1739" i="25"/>
  <x:c r="P1739" i="25"/>
  <x:c r="Q1739" i="25"/>
  <x:c r="R1739" i="25"/>
  <x:c r="A1740" i="25"/>
  <x:c r="B1740" i="25"/>
  <x:c r="C1740" i="25"/>
  <x:c r="D1740" i="25"/>
  <x:c r="E1740" i="25"/>
  <x:c r="F1740" i="25"/>
  <x:c r="G1740" i="25"/>
  <x:c r="H1740" i="25"/>
  <x:c r="I1740" i="25"/>
  <x:c r="J1740" i="25"/>
  <x:c r="K1740" i="25"/>
  <x:c r="L1740" i="25"/>
  <x:c r="M1740" i="25"/>
  <x:c r="N1740" i="25"/>
  <x:c r="P1740" i="25"/>
  <x:c r="Q1740" i="25"/>
  <x:c r="R1740" i="25"/>
  <x:c r="A1741" i="25"/>
  <x:c r="B1741" i="25"/>
  <x:c r="C1741" i="25"/>
  <x:c r="D1741" i="25"/>
  <x:c r="E1741" i="25"/>
  <x:c r="F1741" i="25"/>
  <x:c r="G1741" i="25"/>
  <x:c r="H1741" i="25"/>
  <x:c r="I1741" i="25"/>
  <x:c r="J1741" i="25"/>
  <x:c r="K1741" i="25"/>
  <x:c r="L1741" i="25"/>
  <x:c r="M1741" i="25"/>
  <x:c r="N1741" i="25"/>
  <x:c r="P1741" i="25"/>
  <x:c r="Q1741" i="25"/>
  <x:c r="R1741" i="25"/>
  <x:c r="A1742" i="25"/>
  <x:c r="B1742" i="25"/>
  <x:c r="C1742" i="25"/>
  <x:c r="D1742" i="25"/>
  <x:c r="E1742" i="25"/>
  <x:c r="F1742" i="25"/>
  <x:c r="G1742" i="25"/>
  <x:c r="H1742" i="25"/>
  <x:c r="I1742" i="25"/>
  <x:c r="J1742" i="25"/>
  <x:c r="K1742" i="25"/>
  <x:c r="L1742" i="25"/>
  <x:c r="M1742" i="25"/>
  <x:c r="N1742" i="25"/>
  <x:c r="P1742" i="25"/>
  <x:c r="Q1742" i="25"/>
  <x:c r="R1742" i="25"/>
  <x:c r="A1743" i="25"/>
  <x:c r="B1743" i="25"/>
  <x:c r="C1743" i="25"/>
  <x:c r="D1743" i="25"/>
  <x:c r="E1743" i="25"/>
  <x:c r="F1743" i="25"/>
  <x:c r="G1743" i="25"/>
  <x:c r="H1743" i="25"/>
  <x:c r="I1743" i="25"/>
  <x:c r="J1743" i="25"/>
  <x:c r="K1743" i="25"/>
  <x:c r="L1743" i="25"/>
  <x:c r="M1743" i="25"/>
  <x:c r="N1743" i="25"/>
  <x:c r="P1743" i="25"/>
  <x:c r="Q1743" i="25"/>
  <x:c r="R1743" i="25"/>
  <x:c r="A1744" i="25"/>
  <x:c r="B1744" i="25"/>
  <x:c r="C1744" i="25"/>
  <x:c r="D1744" i="25"/>
  <x:c r="E1744" i="25"/>
  <x:c r="F1744" i="25"/>
  <x:c r="G1744" i="25"/>
  <x:c r="H1744" i="25"/>
  <x:c r="I1744" i="25"/>
  <x:c r="J1744" i="25"/>
  <x:c r="K1744" i="25"/>
  <x:c r="L1744" i="25"/>
  <x:c r="M1744" i="25"/>
  <x:c r="N1744" i="25"/>
  <x:c r="P1744" i="25"/>
  <x:c r="Q1744" i="25"/>
  <x:c r="R1744" i="25"/>
  <x:c r="A1745" i="25"/>
  <x:c r="B1745" i="25"/>
  <x:c r="C1745" i="25"/>
  <x:c r="D1745" i="25"/>
  <x:c r="E1745" i="25"/>
  <x:c r="F1745" i="25"/>
  <x:c r="G1745" i="25"/>
  <x:c r="H1745" i="25"/>
  <x:c r="I1745" i="25"/>
  <x:c r="J1745" i="25"/>
  <x:c r="K1745" i="25"/>
  <x:c r="L1745" i="25"/>
  <x:c r="M1745" i="25"/>
  <x:c r="N1745" i="25"/>
  <x:c r="P1745" i="25"/>
  <x:c r="Q1745" i="25"/>
  <x:c r="R1745" i="25"/>
  <x:c r="A1746" i="25"/>
  <x:c r="B1746" i="25"/>
  <x:c r="C1746" i="25"/>
  <x:c r="D1746" i="25"/>
  <x:c r="E1746" i="25"/>
  <x:c r="F1746" i="25"/>
  <x:c r="G1746" i="25"/>
  <x:c r="H1746" i="25"/>
  <x:c r="I1746" i="25"/>
  <x:c r="J1746" i="25"/>
  <x:c r="K1746" i="25"/>
  <x:c r="L1746" i="25"/>
  <x:c r="M1746" i="25"/>
  <x:c r="N1746" i="25"/>
  <x:c r="P1746" i="25"/>
  <x:c r="Q1746" i="25"/>
  <x:c r="R1746" i="25"/>
  <x:c r="A1747" i="25"/>
  <x:c r="B1747" i="25"/>
  <x:c r="C1747" i="25"/>
  <x:c r="D1747" i="25"/>
  <x:c r="E1747" i="25"/>
  <x:c r="F1747" i="25"/>
  <x:c r="G1747" i="25"/>
  <x:c r="H1747" i="25"/>
  <x:c r="I1747" i="25"/>
  <x:c r="J1747" i="25"/>
  <x:c r="K1747" i="25"/>
  <x:c r="L1747" i="25"/>
  <x:c r="M1747" i="25"/>
  <x:c r="N1747" i="25"/>
  <x:c r="P1747" i="25"/>
  <x:c r="Q1747" i="25"/>
  <x:c r="R1747" i="25"/>
  <x:c r="A1748" i="25"/>
  <x:c r="B1748" i="25"/>
  <x:c r="C1748" i="25"/>
  <x:c r="D1748" i="25"/>
  <x:c r="E1748" i="25"/>
  <x:c r="F1748" i="25"/>
  <x:c r="G1748" i="25"/>
  <x:c r="H1748" i="25"/>
  <x:c r="I1748" i="25"/>
  <x:c r="J1748" i="25"/>
  <x:c r="K1748" i="25"/>
  <x:c r="L1748" i="25"/>
  <x:c r="M1748" i="25"/>
  <x:c r="N1748" i="25"/>
  <x:c r="P1748" i="25"/>
  <x:c r="Q1748" i="25"/>
  <x:c r="R1748" i="25"/>
  <x:c r="A1749" i="25"/>
  <x:c r="B1749" i="25"/>
  <x:c r="C1749" i="25"/>
  <x:c r="D1749" i="25"/>
  <x:c r="E1749" i="25"/>
  <x:c r="F1749" i="25"/>
  <x:c r="G1749" i="25"/>
  <x:c r="H1749" i="25"/>
  <x:c r="I1749" i="25"/>
  <x:c r="J1749" i="25"/>
  <x:c r="K1749" i="25"/>
  <x:c r="L1749" i="25"/>
  <x:c r="M1749" i="25"/>
  <x:c r="N1749" i="25"/>
  <x:c r="P1749" i="25"/>
  <x:c r="Q1749" i="25"/>
  <x:c r="R1749" i="25"/>
  <x:c r="A1750" i="25"/>
  <x:c r="B1750" i="25"/>
  <x:c r="C1750" i="25"/>
  <x:c r="D1750" i="25"/>
  <x:c r="E1750" i="25"/>
  <x:c r="F1750" i="25"/>
  <x:c r="G1750" i="25"/>
  <x:c r="H1750" i="25"/>
  <x:c r="I1750" i="25"/>
  <x:c r="J1750" i="25"/>
  <x:c r="K1750" i="25"/>
  <x:c r="L1750" i="25"/>
  <x:c r="M1750" i="25"/>
  <x:c r="N1750" i="25"/>
  <x:c r="P1750" i="25"/>
  <x:c r="Q1750" i="25"/>
  <x:c r="R1750" i="25"/>
  <x:c r="A1751" i="25"/>
  <x:c r="B1751" i="25"/>
  <x:c r="C1751" i="25"/>
  <x:c r="D1751" i="25"/>
  <x:c r="E1751" i="25"/>
  <x:c r="F1751" i="25"/>
  <x:c r="G1751" i="25"/>
  <x:c r="H1751" i="25"/>
  <x:c r="I1751" i="25"/>
  <x:c r="J1751" i="25"/>
  <x:c r="K1751" i="25"/>
  <x:c r="L1751" i="25"/>
  <x:c r="M1751" i="25"/>
  <x:c r="N1751" i="25"/>
  <x:c r="P1751" i="25"/>
  <x:c r="Q1751" i="25"/>
  <x:c r="R1751" i="25"/>
  <x:c r="A1752" i="25"/>
  <x:c r="B1752" i="25"/>
  <x:c r="C1752" i="25"/>
  <x:c r="D1752" i="25"/>
  <x:c r="E1752" i="25"/>
  <x:c r="F1752" i="25"/>
  <x:c r="G1752" i="25"/>
  <x:c r="H1752" i="25"/>
  <x:c r="I1752" i="25"/>
  <x:c r="J1752" i="25"/>
  <x:c r="K1752" i="25"/>
  <x:c r="L1752" i="25"/>
  <x:c r="M1752" i="25"/>
  <x:c r="N1752" i="25"/>
  <x:c r="P1752" i="25"/>
  <x:c r="Q1752" i="25"/>
  <x:c r="R1752" i="25"/>
  <x:c r="A1753" i="25"/>
  <x:c r="B1753" i="25"/>
  <x:c r="C1753" i="25"/>
  <x:c r="D1753" i="25"/>
  <x:c r="E1753" i="25"/>
  <x:c r="F1753" i="25"/>
  <x:c r="G1753" i="25"/>
  <x:c r="H1753" i="25"/>
  <x:c r="I1753" i="25"/>
  <x:c r="J1753" i="25"/>
  <x:c r="K1753" i="25"/>
  <x:c r="L1753" i="25"/>
  <x:c r="M1753" i="25"/>
  <x:c r="N1753" i="25"/>
  <x:c r="P1753" i="25"/>
  <x:c r="Q1753" i="25"/>
  <x:c r="R1753" i="25"/>
  <x:c r="A1754" i="25"/>
  <x:c r="B1754" i="25"/>
  <x:c r="C1754" i="25"/>
  <x:c r="D1754" i="25"/>
  <x:c r="E1754" i="25"/>
  <x:c r="F1754" i="25"/>
  <x:c r="G1754" i="25"/>
  <x:c r="H1754" i="25"/>
  <x:c r="I1754" i="25"/>
  <x:c r="J1754" i="25"/>
  <x:c r="K1754" i="25"/>
  <x:c r="L1754" i="25"/>
  <x:c r="M1754" i="25"/>
  <x:c r="N1754" i="25"/>
  <x:c r="P1754" i="25"/>
  <x:c r="Q1754" i="25"/>
  <x:c r="R1754" i="25"/>
  <x:c r="A1755" i="25"/>
  <x:c r="B1755" i="25"/>
  <x:c r="C1755" i="25"/>
  <x:c r="D1755" i="25"/>
  <x:c r="E1755" i="25"/>
  <x:c r="F1755" i="25"/>
  <x:c r="G1755" i="25"/>
  <x:c r="H1755" i="25"/>
  <x:c r="I1755" i="25"/>
  <x:c r="J1755" i="25"/>
  <x:c r="K1755" i="25"/>
  <x:c r="L1755" i="25"/>
  <x:c r="M1755" i="25"/>
  <x:c r="N1755" i="25"/>
  <x:c r="P1755" i="25"/>
  <x:c r="Q1755" i="25"/>
  <x:c r="R1755" i="25"/>
  <x:c r="A1756" i="25"/>
  <x:c r="B1756" i="25"/>
  <x:c r="C1756" i="25"/>
  <x:c r="D1756" i="25"/>
  <x:c r="E1756" i="25"/>
  <x:c r="F1756" i="25"/>
  <x:c r="G1756" i="25"/>
  <x:c r="H1756" i="25"/>
  <x:c r="I1756" i="25"/>
  <x:c r="J1756" i="25"/>
  <x:c r="K1756" i="25"/>
  <x:c r="L1756" i="25"/>
  <x:c r="M1756" i="25"/>
  <x:c r="N1756" i="25"/>
  <x:c r="P1756" i="25"/>
  <x:c r="Q1756" i="25"/>
  <x:c r="R1756" i="25"/>
  <x:c r="A1757" i="25"/>
  <x:c r="B1757" i="25"/>
  <x:c r="C1757" i="25"/>
  <x:c r="D1757" i="25"/>
  <x:c r="E1757" i="25"/>
  <x:c r="F1757" i="25"/>
  <x:c r="G1757" i="25"/>
  <x:c r="H1757" i="25"/>
  <x:c r="I1757" i="25"/>
  <x:c r="J1757" i="25"/>
  <x:c r="K1757" i="25"/>
  <x:c r="L1757" i="25"/>
  <x:c r="M1757" i="25"/>
  <x:c r="N1757" i="25"/>
  <x:c r="P1757" i="25"/>
  <x:c r="Q1757" i="25"/>
  <x:c r="R1757" i="25"/>
  <x:c r="A1758" i="25"/>
  <x:c r="B1758" i="25"/>
  <x:c r="C1758" i="25"/>
  <x:c r="D1758" i="25"/>
  <x:c r="E1758" i="25"/>
  <x:c r="F1758" i="25"/>
  <x:c r="G1758" i="25"/>
  <x:c r="H1758" i="25"/>
  <x:c r="I1758" i="25"/>
  <x:c r="J1758" i="25"/>
  <x:c r="K1758" i="25"/>
  <x:c r="L1758" i="25"/>
  <x:c r="M1758" i="25"/>
  <x:c r="N1758" i="25"/>
  <x:c r="P1758" i="25"/>
  <x:c r="Q1758" i="25"/>
  <x:c r="R1758" i="25"/>
  <x:c r="A1759" i="25"/>
  <x:c r="B1759" i="25"/>
  <x:c r="C1759" i="25"/>
  <x:c r="D1759" i="25"/>
  <x:c r="E1759" i="25"/>
  <x:c r="F1759" i="25"/>
  <x:c r="G1759" i="25"/>
  <x:c r="H1759" i="25"/>
  <x:c r="I1759" i="25"/>
  <x:c r="J1759" i="25"/>
  <x:c r="K1759" i="25"/>
  <x:c r="L1759" i="25"/>
  <x:c r="M1759" i="25"/>
  <x:c r="N1759" i="25"/>
  <x:c r="P1759" i="25"/>
  <x:c r="Q1759" i="25"/>
  <x:c r="R1759" i="25"/>
  <x:c r="A1760" i="25"/>
  <x:c r="B1760" i="25"/>
  <x:c r="C1760" i="25"/>
  <x:c r="D1760" i="25"/>
  <x:c r="E1760" i="25"/>
  <x:c r="F1760" i="25"/>
  <x:c r="G1760" i="25"/>
  <x:c r="H1760" i="25"/>
  <x:c r="I1760" i="25"/>
  <x:c r="J1760" i="25"/>
  <x:c r="K1760" i="25"/>
  <x:c r="L1760" i="25"/>
  <x:c r="M1760" i="25"/>
  <x:c r="N1760" i="25"/>
  <x:c r="P1760" i="25"/>
  <x:c r="Q1760" i="25"/>
  <x:c r="R1760" i="25"/>
  <x:c r="A1761" i="25"/>
  <x:c r="B1761" i="25"/>
  <x:c r="C1761" i="25"/>
  <x:c r="D1761" i="25"/>
  <x:c r="E1761" i="25"/>
  <x:c r="F1761" i="25"/>
  <x:c r="G1761" i="25"/>
  <x:c r="H1761" i="25"/>
  <x:c r="I1761" i="25"/>
  <x:c r="J1761" i="25"/>
  <x:c r="K1761" i="25"/>
  <x:c r="L1761" i="25"/>
  <x:c r="M1761" i="25"/>
  <x:c r="N1761" i="25"/>
  <x:c r="P1761" i="25"/>
  <x:c r="Q1761" i="25"/>
  <x:c r="R1761" i="25"/>
  <x:c r="A1762" i="25"/>
  <x:c r="B1762" i="25"/>
  <x:c r="C1762" i="25"/>
  <x:c r="D1762" i="25"/>
  <x:c r="E1762" i="25"/>
  <x:c r="F1762" i="25"/>
  <x:c r="G1762" i="25"/>
  <x:c r="H1762" i="25"/>
  <x:c r="I1762" i="25"/>
  <x:c r="J1762" i="25"/>
  <x:c r="K1762" i="25"/>
  <x:c r="L1762" i="25"/>
  <x:c r="M1762" i="25"/>
  <x:c r="N1762" i="25"/>
  <x:c r="P1762" i="25"/>
  <x:c r="Q1762" i="25"/>
  <x:c r="R1762" i="25"/>
  <x:c r="A1763" i="25"/>
  <x:c r="B1763" i="25"/>
  <x:c r="C1763" i="25"/>
  <x:c r="D1763" i="25"/>
  <x:c r="E1763" i="25"/>
  <x:c r="F1763" i="25"/>
  <x:c r="G1763" i="25"/>
  <x:c r="H1763" i="25"/>
  <x:c r="I1763" i="25"/>
  <x:c r="J1763" i="25"/>
  <x:c r="K1763" i="25"/>
  <x:c r="L1763" i="25"/>
  <x:c r="M1763" i="25"/>
  <x:c r="N1763" i="25"/>
  <x:c r="P1763" i="25"/>
  <x:c r="Q1763" i="25"/>
  <x:c r="R1763" i="25"/>
  <x:c r="A1764" i="25"/>
  <x:c r="B1764" i="25"/>
  <x:c r="C1764" i="25"/>
  <x:c r="D1764" i="25"/>
  <x:c r="E1764" i="25"/>
  <x:c r="F1764" i="25"/>
  <x:c r="G1764" i="25"/>
  <x:c r="H1764" i="25"/>
  <x:c r="I1764" i="25"/>
  <x:c r="J1764" i="25"/>
  <x:c r="K1764" i="25"/>
  <x:c r="L1764" i="25"/>
  <x:c r="M1764" i="25"/>
  <x:c r="N1764" i="25"/>
  <x:c r="P1764" i="25"/>
  <x:c r="Q1764" i="25"/>
  <x:c r="R1764" i="25"/>
  <x:c r="A1765" i="25"/>
  <x:c r="B1765" i="25"/>
  <x:c r="C1765" i="25"/>
  <x:c r="D1765" i="25"/>
  <x:c r="E1765" i="25"/>
  <x:c r="F1765" i="25"/>
  <x:c r="G1765" i="25"/>
  <x:c r="H1765" i="25"/>
  <x:c r="I1765" i="25"/>
  <x:c r="J1765" i="25"/>
  <x:c r="K1765" i="25"/>
  <x:c r="L1765" i="25"/>
  <x:c r="M1765" i="25"/>
  <x:c r="N1765" i="25"/>
  <x:c r="P1765" i="25"/>
  <x:c r="Q1765" i="25"/>
  <x:c r="R1765" i="25"/>
  <x:c r="A1766" i="25"/>
  <x:c r="B1766" i="25"/>
  <x:c r="C1766" i="25"/>
  <x:c r="D1766" i="25"/>
  <x:c r="E1766" i="25"/>
  <x:c r="F1766" i="25"/>
  <x:c r="G1766" i="25"/>
  <x:c r="H1766" i="25"/>
  <x:c r="I1766" i="25"/>
  <x:c r="J1766" i="25"/>
  <x:c r="K1766" i="25"/>
  <x:c r="L1766" i="25"/>
  <x:c r="M1766" i="25"/>
  <x:c r="N1766" i="25"/>
  <x:c r="P1766" i="25"/>
  <x:c r="Q1766" i="25"/>
  <x:c r="R1766" i="25"/>
  <x:c r="A1767" i="25"/>
  <x:c r="B1767" i="25"/>
  <x:c r="C1767" i="25"/>
  <x:c r="D1767" i="25"/>
  <x:c r="E1767" i="25"/>
  <x:c r="F1767" i="25"/>
  <x:c r="G1767" i="25"/>
  <x:c r="H1767" i="25"/>
  <x:c r="I1767" i="25"/>
  <x:c r="J1767" i="25"/>
  <x:c r="K1767" i="25"/>
  <x:c r="L1767" i="25"/>
  <x:c r="M1767" i="25"/>
  <x:c r="N1767" i="25"/>
  <x:c r="P1767" i="25"/>
  <x:c r="Q1767" i="25"/>
  <x:c r="R1767" i="25"/>
  <x:c r="A1768" i="25"/>
  <x:c r="B1768" i="25"/>
  <x:c r="C1768" i="25"/>
  <x:c r="D1768" i="25"/>
  <x:c r="E1768" i="25"/>
  <x:c r="F1768" i="25"/>
  <x:c r="G1768" i="25"/>
  <x:c r="H1768" i="25"/>
  <x:c r="I1768" i="25"/>
  <x:c r="J1768" i="25"/>
  <x:c r="K1768" i="25"/>
  <x:c r="L1768" i="25"/>
  <x:c r="M1768" i="25"/>
  <x:c r="N1768" i="25"/>
  <x:c r="P1768" i="25"/>
  <x:c r="Q1768" i="25"/>
  <x:c r="R1768" i="25"/>
  <x:c r="A1769" i="25"/>
  <x:c r="B1769" i="25"/>
  <x:c r="C1769" i="25"/>
  <x:c r="D1769" i="25"/>
  <x:c r="E1769" i="25"/>
  <x:c r="F1769" i="25"/>
  <x:c r="G1769" i="25"/>
  <x:c r="H1769" i="25"/>
  <x:c r="I1769" i="25"/>
  <x:c r="J1769" i="25"/>
  <x:c r="K1769" i="25"/>
  <x:c r="L1769" i="25"/>
  <x:c r="M1769" i="25"/>
  <x:c r="N1769" i="25"/>
  <x:c r="P1769" i="25"/>
  <x:c r="Q1769" i="25"/>
  <x:c r="R1769" i="25"/>
  <x:c r="A1770" i="25"/>
  <x:c r="B1770" i="25"/>
  <x:c r="C1770" i="25"/>
  <x:c r="D1770" i="25"/>
  <x:c r="E1770" i="25"/>
  <x:c r="F1770" i="25"/>
  <x:c r="G1770" i="25"/>
  <x:c r="H1770" i="25"/>
  <x:c r="I1770" i="25"/>
  <x:c r="J1770" i="25"/>
  <x:c r="K1770" i="25"/>
  <x:c r="L1770" i="25"/>
  <x:c r="M1770" i="25"/>
  <x:c r="N1770" i="25"/>
  <x:c r="P1770" i="25"/>
  <x:c r="Q1770" i="25"/>
  <x:c r="R1770" i="25"/>
  <x:c r="A1771" i="25"/>
  <x:c r="B1771" i="25"/>
  <x:c r="C1771" i="25"/>
  <x:c r="D1771" i="25"/>
  <x:c r="E1771" i="25"/>
  <x:c r="F1771" i="25"/>
  <x:c r="G1771" i="25"/>
  <x:c r="H1771" i="25"/>
  <x:c r="I1771" i="25"/>
  <x:c r="J1771" i="25"/>
  <x:c r="K1771" i="25"/>
  <x:c r="L1771" i="25"/>
  <x:c r="M1771" i="25"/>
  <x:c r="N1771" i="25"/>
  <x:c r="P1771" i="25"/>
  <x:c r="Q1771" i="25"/>
  <x:c r="R1771" i="25"/>
  <x:c r="A1772" i="25"/>
  <x:c r="B1772" i="25"/>
  <x:c r="C1772" i="25"/>
  <x:c r="D1772" i="25"/>
  <x:c r="E1772" i="25"/>
  <x:c r="F1772" i="25"/>
  <x:c r="G1772" i="25"/>
  <x:c r="H1772" i="25"/>
  <x:c r="I1772" i="25"/>
  <x:c r="J1772" i="25"/>
  <x:c r="K1772" i="25"/>
  <x:c r="L1772" i="25"/>
  <x:c r="M1772" i="25"/>
  <x:c r="N1772" i="25"/>
  <x:c r="P1772" i="25"/>
  <x:c r="Q1772" i="25"/>
  <x:c r="R1772" i="25"/>
  <x:c r="A1773" i="25"/>
  <x:c r="B1773" i="25"/>
  <x:c r="C1773" i="25"/>
  <x:c r="D1773" i="25"/>
  <x:c r="E1773" i="25"/>
  <x:c r="F1773" i="25"/>
  <x:c r="G1773" i="25"/>
  <x:c r="H1773" i="25"/>
  <x:c r="I1773" i="25"/>
  <x:c r="J1773" i="25"/>
  <x:c r="K1773" i="25"/>
  <x:c r="L1773" i="25"/>
  <x:c r="M1773" i="25"/>
  <x:c r="N1773" i="25"/>
  <x:c r="P1773" i="25"/>
  <x:c r="Q1773" i="25"/>
  <x:c r="R1773" i="25"/>
  <x:c r="A1774" i="25"/>
  <x:c r="B1774" i="25"/>
  <x:c r="C1774" i="25"/>
  <x:c r="D1774" i="25"/>
  <x:c r="E1774" i="25"/>
  <x:c r="F1774" i="25"/>
  <x:c r="G1774" i="25"/>
  <x:c r="H1774" i="25"/>
  <x:c r="I1774" i="25"/>
  <x:c r="J1774" i="25"/>
  <x:c r="K1774" i="25"/>
  <x:c r="L1774" i="25"/>
  <x:c r="M1774" i="25"/>
  <x:c r="N1774" i="25"/>
  <x:c r="P1774" i="25"/>
  <x:c r="Q1774" i="25"/>
  <x:c r="R1774" i="25"/>
  <x:c r="A1775" i="25"/>
  <x:c r="B1775" i="25"/>
  <x:c r="C1775" i="25"/>
  <x:c r="D1775" i="25"/>
  <x:c r="E1775" i="25"/>
  <x:c r="F1775" i="25"/>
  <x:c r="G1775" i="25"/>
  <x:c r="H1775" i="25"/>
  <x:c r="I1775" i="25"/>
  <x:c r="J1775" i="25"/>
  <x:c r="K1775" i="25"/>
  <x:c r="L1775" i="25"/>
  <x:c r="M1775" i="25"/>
  <x:c r="N1775" i="25"/>
  <x:c r="P1775" i="25"/>
  <x:c r="Q1775" i="25"/>
  <x:c r="R1775" i="25"/>
  <x:c r="A1776" i="25"/>
  <x:c r="B1776" i="25"/>
  <x:c r="C1776" i="25"/>
  <x:c r="D1776" i="25"/>
  <x:c r="E1776" i="25"/>
  <x:c r="F1776" i="25"/>
  <x:c r="G1776" i="25"/>
  <x:c r="H1776" i="25"/>
  <x:c r="I1776" i="25"/>
  <x:c r="J1776" i="25"/>
  <x:c r="K1776" i="25"/>
  <x:c r="L1776" i="25"/>
  <x:c r="M1776" i="25"/>
  <x:c r="N1776" i="25"/>
  <x:c r="P1776" i="25"/>
  <x:c r="Q1776" i="25"/>
  <x:c r="R1776" i="25"/>
  <x:c r="A1777" i="25"/>
  <x:c r="B1777" i="25"/>
  <x:c r="C1777" i="25"/>
  <x:c r="D1777" i="25"/>
  <x:c r="E1777" i="25"/>
  <x:c r="F1777" i="25"/>
  <x:c r="G1777" i="25"/>
  <x:c r="H1777" i="25"/>
  <x:c r="I1777" i="25"/>
  <x:c r="J1777" i="25"/>
  <x:c r="K1777" i="25"/>
  <x:c r="L1777" i="25"/>
  <x:c r="M1777" i="25"/>
  <x:c r="N1777" i="25"/>
  <x:c r="P1777" i="25"/>
  <x:c r="Q1777" i="25"/>
  <x:c r="R1777" i="25"/>
  <x:c r="A1778" i="25"/>
  <x:c r="B1778" i="25"/>
  <x:c r="C1778" i="25"/>
  <x:c r="D1778" i="25"/>
  <x:c r="E1778" i="25"/>
  <x:c r="F1778" i="25"/>
  <x:c r="G1778" i="25"/>
  <x:c r="H1778" i="25"/>
  <x:c r="I1778" i="25"/>
  <x:c r="J1778" i="25"/>
  <x:c r="K1778" i="25"/>
  <x:c r="L1778" i="25"/>
  <x:c r="M1778" i="25"/>
  <x:c r="N1778" i="25"/>
  <x:c r="P1778" i="25"/>
  <x:c r="Q1778" i="25"/>
  <x:c r="R1778" i="25"/>
  <x:c r="A1779" i="25"/>
  <x:c r="B1779" i="25"/>
  <x:c r="C1779" i="25"/>
  <x:c r="D1779" i="25"/>
  <x:c r="E1779" i="25"/>
  <x:c r="F1779" i="25"/>
  <x:c r="G1779" i="25"/>
  <x:c r="H1779" i="25"/>
  <x:c r="I1779" i="25"/>
  <x:c r="J1779" i="25"/>
  <x:c r="K1779" i="25"/>
  <x:c r="L1779" i="25"/>
  <x:c r="M1779" i="25"/>
  <x:c r="N1779" i="25"/>
  <x:c r="P1779" i="25"/>
  <x:c r="Q1779" i="25"/>
  <x:c r="R1779" i="25"/>
  <x:c r="A1780" i="25"/>
  <x:c r="B1780" i="25"/>
  <x:c r="C1780" i="25"/>
  <x:c r="D1780" i="25"/>
  <x:c r="E1780" i="25"/>
  <x:c r="F1780" i="25"/>
  <x:c r="G1780" i="25"/>
  <x:c r="H1780" i="25"/>
  <x:c r="I1780" i="25"/>
  <x:c r="J1780" i="25"/>
  <x:c r="K1780" i="25"/>
  <x:c r="L1780" i="25"/>
  <x:c r="M1780" i="25"/>
  <x:c r="N1780" i="25"/>
  <x:c r="P1780" i="25"/>
  <x:c r="Q1780" i="25"/>
  <x:c r="R1780" i="25"/>
  <x:c r="A1781" i="25"/>
  <x:c r="B1781" i="25"/>
  <x:c r="C1781" i="25"/>
  <x:c r="D1781" i="25"/>
  <x:c r="E1781" i="25"/>
  <x:c r="F1781" i="25"/>
  <x:c r="G1781" i="25"/>
  <x:c r="H1781" i="25"/>
  <x:c r="I1781" i="25"/>
  <x:c r="J1781" i="25"/>
  <x:c r="K1781" i="25"/>
  <x:c r="L1781" i="25"/>
  <x:c r="M1781" i="25"/>
  <x:c r="N1781" i="25"/>
  <x:c r="P1781" i="25"/>
  <x:c r="Q1781" i="25"/>
  <x:c r="R1781" i="25"/>
  <x:c r="A1782" i="25"/>
  <x:c r="B1782" i="25"/>
  <x:c r="C1782" i="25"/>
  <x:c r="D1782" i="25"/>
  <x:c r="E1782" i="25"/>
  <x:c r="F1782" i="25"/>
  <x:c r="G1782" i="25"/>
  <x:c r="H1782" i="25"/>
  <x:c r="I1782" i="25"/>
  <x:c r="J1782" i="25"/>
  <x:c r="K1782" i="25"/>
  <x:c r="L1782" i="25"/>
  <x:c r="M1782" i="25"/>
  <x:c r="N1782" i="25"/>
  <x:c r="P1782" i="25"/>
  <x:c r="Q1782" i="25"/>
  <x:c r="R1782" i="25"/>
  <x:c r="A1783" i="25"/>
  <x:c r="B1783" i="25"/>
  <x:c r="C1783" i="25"/>
  <x:c r="D1783" i="25"/>
  <x:c r="E1783" i="25"/>
  <x:c r="F1783" i="25"/>
  <x:c r="G1783" i="25"/>
  <x:c r="H1783" i="25"/>
  <x:c r="I1783" i="25"/>
  <x:c r="J1783" i="25"/>
  <x:c r="K1783" i="25"/>
  <x:c r="L1783" i="25"/>
  <x:c r="M1783" i="25"/>
  <x:c r="N1783" i="25"/>
  <x:c r="P1783" i="25"/>
  <x:c r="Q1783" i="25"/>
  <x:c r="R1783" i="25"/>
  <x:c r="A1784" i="25"/>
  <x:c r="B1784" i="25"/>
  <x:c r="C1784" i="25"/>
  <x:c r="D1784" i="25"/>
  <x:c r="E1784" i="25"/>
  <x:c r="F1784" i="25"/>
  <x:c r="G1784" i="25"/>
  <x:c r="H1784" i="25"/>
  <x:c r="I1784" i="25"/>
  <x:c r="J1784" i="25"/>
  <x:c r="K1784" i="25"/>
  <x:c r="L1784" i="25"/>
  <x:c r="M1784" i="25"/>
  <x:c r="N1784" i="25"/>
  <x:c r="P1784" i="25"/>
  <x:c r="Q1784" i="25"/>
  <x:c r="R1784" i="25"/>
  <x:c r="A1785" i="25"/>
  <x:c r="B1785" i="25"/>
  <x:c r="C1785" i="25"/>
  <x:c r="D1785" i="25"/>
  <x:c r="E1785" i="25"/>
  <x:c r="F1785" i="25"/>
  <x:c r="G1785" i="25"/>
  <x:c r="H1785" i="25"/>
  <x:c r="I1785" i="25"/>
  <x:c r="J1785" i="25"/>
  <x:c r="K1785" i="25"/>
  <x:c r="L1785" i="25"/>
  <x:c r="M1785" i="25"/>
  <x:c r="N1785" i="25"/>
  <x:c r="P1785" i="25"/>
  <x:c r="Q1785" i="25"/>
  <x:c r="R1785" i="25"/>
  <x:c r="A1786" i="25"/>
  <x:c r="B1786" i="25"/>
  <x:c r="C1786" i="25"/>
  <x:c r="D1786" i="25"/>
  <x:c r="E1786" i="25"/>
  <x:c r="F1786" i="25"/>
  <x:c r="G1786" i="25"/>
  <x:c r="H1786" i="25"/>
  <x:c r="I1786" i="25"/>
  <x:c r="J1786" i="25"/>
  <x:c r="K1786" i="25"/>
  <x:c r="L1786" i="25"/>
  <x:c r="M1786" i="25"/>
  <x:c r="N1786" i="25"/>
  <x:c r="P1786" i="25"/>
  <x:c r="Q1786" i="25"/>
  <x:c r="R1786" i="25"/>
  <x:c r="A1787" i="25"/>
  <x:c r="B1787" i="25"/>
  <x:c r="C1787" i="25"/>
  <x:c r="D1787" i="25"/>
  <x:c r="E1787" i="25"/>
  <x:c r="F1787" i="25"/>
  <x:c r="G1787" i="25"/>
  <x:c r="H1787" i="25"/>
  <x:c r="I1787" i="25"/>
  <x:c r="J1787" i="25"/>
  <x:c r="K1787" i="25"/>
  <x:c r="L1787" i="25"/>
  <x:c r="M1787" i="25"/>
  <x:c r="N1787" i="25"/>
  <x:c r="P1787" i="25"/>
  <x:c r="Q1787" i="25"/>
  <x:c r="R1787" i="25"/>
  <x:c r="A1788" i="25"/>
  <x:c r="B1788" i="25"/>
  <x:c r="C1788" i="25"/>
  <x:c r="D1788" i="25"/>
  <x:c r="E1788" i="25"/>
  <x:c r="F1788" i="25"/>
  <x:c r="G1788" i="25"/>
  <x:c r="H1788" i="25"/>
  <x:c r="I1788" i="25"/>
  <x:c r="J1788" i="25"/>
  <x:c r="K1788" i="25"/>
  <x:c r="L1788" i="25"/>
  <x:c r="M1788" i="25"/>
  <x:c r="N1788" i="25"/>
  <x:c r="P1788" i="25"/>
  <x:c r="Q1788" i="25"/>
  <x:c r="R1788" i="25"/>
  <x:c r="A1789" i="25"/>
  <x:c r="B1789" i="25"/>
  <x:c r="C1789" i="25"/>
  <x:c r="D1789" i="25"/>
  <x:c r="E1789" i="25"/>
  <x:c r="F1789" i="25"/>
  <x:c r="G1789" i="25"/>
  <x:c r="H1789" i="25"/>
  <x:c r="I1789" i="25"/>
  <x:c r="J1789" i="25"/>
  <x:c r="K1789" i="25"/>
  <x:c r="L1789" i="25"/>
  <x:c r="M1789" i="25"/>
  <x:c r="N1789" i="25"/>
  <x:c r="P1789" i="25"/>
  <x:c r="Q1789" i="25"/>
  <x:c r="R1789" i="25"/>
  <x:c r="A1790" i="25"/>
  <x:c r="B1790" i="25"/>
  <x:c r="C1790" i="25"/>
  <x:c r="D1790" i="25"/>
  <x:c r="E1790" i="25"/>
  <x:c r="F1790" i="25"/>
  <x:c r="G1790" i="25"/>
  <x:c r="H1790" i="25"/>
  <x:c r="I1790" i="25"/>
  <x:c r="J1790" i="25"/>
  <x:c r="K1790" i="25"/>
  <x:c r="L1790" i="25"/>
  <x:c r="M1790" i="25"/>
  <x:c r="N1790" i="25"/>
  <x:c r="P1790" i="25"/>
  <x:c r="Q1790" i="25"/>
  <x:c r="R1790" i="25"/>
  <x:c r="A1791" i="25"/>
  <x:c r="B1791" i="25"/>
  <x:c r="C1791" i="25"/>
  <x:c r="D1791" i="25"/>
  <x:c r="E1791" i="25"/>
  <x:c r="F1791" i="25"/>
  <x:c r="G1791" i="25"/>
  <x:c r="H1791" i="25"/>
  <x:c r="I1791" i="25"/>
  <x:c r="J1791" i="25"/>
  <x:c r="K1791" i="25"/>
  <x:c r="L1791" i="25"/>
  <x:c r="M1791" i="25"/>
  <x:c r="N1791" i="25"/>
  <x:c r="P1791" i="25"/>
  <x:c r="Q1791" i="25"/>
  <x:c r="R1791" i="25"/>
  <x:c r="A1792" i="25"/>
  <x:c r="B1792" i="25"/>
  <x:c r="C1792" i="25"/>
  <x:c r="D1792" i="25"/>
  <x:c r="E1792" i="25"/>
  <x:c r="F1792" i="25"/>
  <x:c r="G1792" i="25"/>
  <x:c r="H1792" i="25"/>
  <x:c r="I1792" i="25"/>
  <x:c r="J1792" i="25"/>
  <x:c r="K1792" i="25"/>
  <x:c r="L1792" i="25"/>
  <x:c r="M1792" i="25"/>
  <x:c r="N1792" i="25"/>
  <x:c r="P1792" i="25"/>
  <x:c r="Q1792" i="25"/>
  <x:c r="R1792" i="25"/>
  <x:c r="A1793" i="25"/>
  <x:c r="B1793" i="25"/>
  <x:c r="C1793" i="25"/>
  <x:c r="D1793" i="25"/>
  <x:c r="E1793" i="25"/>
  <x:c r="F1793" i="25"/>
  <x:c r="G1793" i="25"/>
  <x:c r="H1793" i="25"/>
  <x:c r="I1793" i="25"/>
  <x:c r="J1793" i="25"/>
  <x:c r="K1793" i="25"/>
  <x:c r="L1793" i="25"/>
  <x:c r="M1793" i="25"/>
  <x:c r="N1793" i="25"/>
  <x:c r="P1793" i="25"/>
  <x:c r="Q1793" i="25"/>
  <x:c r="R1793" i="25"/>
  <x:c r="A1794" i="25"/>
  <x:c r="B1794" i="25"/>
  <x:c r="C1794" i="25"/>
  <x:c r="D1794" i="25"/>
  <x:c r="E1794" i="25"/>
  <x:c r="F1794" i="25"/>
  <x:c r="G1794" i="25"/>
  <x:c r="H1794" i="25"/>
  <x:c r="I1794" i="25"/>
  <x:c r="J1794" i="25"/>
  <x:c r="K1794" i="25"/>
  <x:c r="L1794" i="25"/>
  <x:c r="M1794" i="25"/>
  <x:c r="N1794" i="25"/>
  <x:c r="P1794" i="25"/>
  <x:c r="Q1794" i="25"/>
  <x:c r="R1794" i="25"/>
  <x:c r="A1795" i="25"/>
  <x:c r="B1795" i="25"/>
  <x:c r="C1795" i="25"/>
  <x:c r="D1795" i="25"/>
  <x:c r="E1795" i="25"/>
  <x:c r="F1795" i="25"/>
  <x:c r="G1795" i="25"/>
  <x:c r="H1795" i="25"/>
  <x:c r="I1795" i="25"/>
  <x:c r="J1795" i="25"/>
  <x:c r="K1795" i="25"/>
  <x:c r="L1795" i="25"/>
  <x:c r="M1795" i="25"/>
  <x:c r="N1795" i="25"/>
  <x:c r="P1795" i="25"/>
  <x:c r="Q1795" i="25"/>
  <x:c r="R1795" i="25"/>
  <x:c r="A1796" i="25"/>
  <x:c r="B1796" i="25"/>
  <x:c r="C1796" i="25"/>
  <x:c r="D1796" i="25"/>
  <x:c r="E1796" i="25"/>
  <x:c r="F1796" i="25"/>
  <x:c r="G1796" i="25"/>
  <x:c r="H1796" i="25"/>
  <x:c r="I1796" i="25"/>
  <x:c r="J1796" i="25"/>
  <x:c r="K1796" i="25"/>
  <x:c r="L1796" i="25"/>
  <x:c r="M1796" i="25"/>
  <x:c r="N1796" i="25"/>
  <x:c r="P1796" i="25"/>
  <x:c r="Q1796" i="25"/>
  <x:c r="R1796" i="25"/>
  <x:c r="A1797" i="25"/>
  <x:c r="B1797" i="25"/>
  <x:c r="C1797" i="25"/>
  <x:c r="D1797" i="25"/>
  <x:c r="E1797" i="25"/>
  <x:c r="F1797" i="25"/>
  <x:c r="G1797" i="25"/>
  <x:c r="H1797" i="25"/>
  <x:c r="I1797" i="25"/>
  <x:c r="J1797" i="25"/>
  <x:c r="K1797" i="25"/>
  <x:c r="L1797" i="25"/>
  <x:c r="M1797" i="25"/>
  <x:c r="N1797" i="25"/>
  <x:c r="P1797" i="25"/>
  <x:c r="Q1797" i="25"/>
  <x:c r="R1797" i="25"/>
  <x:c r="A1798" i="25"/>
  <x:c r="B1798" i="25"/>
  <x:c r="C1798" i="25"/>
  <x:c r="D1798" i="25"/>
  <x:c r="E1798" i="25"/>
  <x:c r="F1798" i="25"/>
  <x:c r="G1798" i="25"/>
  <x:c r="H1798" i="25"/>
  <x:c r="I1798" i="25"/>
  <x:c r="J1798" i="25"/>
  <x:c r="K1798" i="25"/>
  <x:c r="L1798" i="25"/>
  <x:c r="M1798" i="25"/>
  <x:c r="N1798" i="25"/>
  <x:c r="P1798" i="25"/>
  <x:c r="Q1798" i="25"/>
  <x:c r="R1798" i="25"/>
  <x:c r="A1799" i="25"/>
  <x:c r="B1799" i="25"/>
  <x:c r="C1799" i="25"/>
  <x:c r="D1799" i="25"/>
  <x:c r="E1799" i="25"/>
  <x:c r="F1799" i="25"/>
  <x:c r="G1799" i="25"/>
  <x:c r="H1799" i="25"/>
  <x:c r="I1799" i="25"/>
  <x:c r="J1799" i="25"/>
  <x:c r="K1799" i="25"/>
  <x:c r="L1799" i="25"/>
  <x:c r="M1799" i="25"/>
  <x:c r="N1799" i="25"/>
  <x:c r="P1799" i="25"/>
  <x:c r="Q1799" i="25"/>
  <x:c r="R1799" i="25"/>
  <x:c r="A1800" i="25"/>
  <x:c r="B1800" i="25"/>
  <x:c r="C1800" i="25"/>
  <x:c r="D1800" i="25"/>
  <x:c r="E1800" i="25"/>
  <x:c r="F1800" i="25"/>
  <x:c r="G1800" i="25"/>
  <x:c r="H1800" i="25"/>
  <x:c r="I1800" i="25"/>
  <x:c r="J1800" i="25"/>
  <x:c r="K1800" i="25"/>
  <x:c r="L1800" i="25"/>
  <x:c r="M1800" i="25"/>
  <x:c r="N1800" i="25"/>
  <x:c r="P1800" i="25"/>
  <x:c r="Q1800" i="25"/>
  <x:c r="R1800" i="25"/>
  <x:c r="A1801" i="25"/>
  <x:c r="B1801" i="25"/>
  <x:c r="C1801" i="25"/>
  <x:c r="D1801" i="25"/>
  <x:c r="E1801" i="25"/>
  <x:c r="F1801" i="25"/>
  <x:c r="G1801" i="25"/>
  <x:c r="H1801" i="25"/>
  <x:c r="I1801" i="25"/>
  <x:c r="J1801" i="25"/>
  <x:c r="K1801" i="25"/>
  <x:c r="L1801" i="25"/>
  <x:c r="M1801" i="25"/>
  <x:c r="N1801" i="25"/>
  <x:c r="P1801" i="25"/>
  <x:c r="Q1801" i="25"/>
  <x:c r="R1801" i="25"/>
  <x:c r="A1802" i="25"/>
  <x:c r="B1802" i="25"/>
  <x:c r="C1802" i="25"/>
  <x:c r="D1802" i="25"/>
  <x:c r="E1802" i="25"/>
  <x:c r="F1802" i="25"/>
  <x:c r="G1802" i="25"/>
  <x:c r="H1802" i="25"/>
  <x:c r="I1802" i="25"/>
  <x:c r="J1802" i="25"/>
  <x:c r="K1802" i="25"/>
  <x:c r="L1802" i="25"/>
  <x:c r="M1802" i="25"/>
  <x:c r="N1802" i="25"/>
  <x:c r="P1802" i="25"/>
  <x:c r="Q1802" i="25"/>
  <x:c r="R1802" i="25"/>
  <x:c r="A1803" i="25"/>
  <x:c r="B1803" i="25"/>
  <x:c r="C1803" i="25"/>
  <x:c r="D1803" i="25"/>
  <x:c r="E1803" i="25"/>
  <x:c r="F1803" i="25"/>
  <x:c r="G1803" i="25"/>
  <x:c r="H1803" i="25"/>
  <x:c r="I1803" i="25"/>
  <x:c r="J1803" i="25"/>
  <x:c r="K1803" i="25"/>
  <x:c r="L1803" i="25"/>
  <x:c r="M1803" i="25"/>
  <x:c r="N1803" i="25"/>
  <x:c r="P1803" i="25"/>
  <x:c r="Q1803" i="25"/>
  <x:c r="R1803" i="25"/>
  <x:c r="A1804" i="25"/>
  <x:c r="B1804" i="25"/>
  <x:c r="C1804" i="25"/>
  <x:c r="D1804" i="25"/>
  <x:c r="E1804" i="25"/>
  <x:c r="F1804" i="25"/>
  <x:c r="G1804" i="25"/>
  <x:c r="H1804" i="25"/>
  <x:c r="I1804" i="25"/>
  <x:c r="J1804" i="25"/>
  <x:c r="K1804" i="25"/>
  <x:c r="L1804" i="25"/>
  <x:c r="M1804" i="25"/>
  <x:c r="N1804" i="25"/>
  <x:c r="P1804" i="25"/>
  <x:c r="Q1804" i="25"/>
  <x:c r="R1804" i="25"/>
  <x:c r="A1805" i="25"/>
  <x:c r="B1805" i="25"/>
  <x:c r="C1805" i="25"/>
  <x:c r="D1805" i="25"/>
  <x:c r="E1805" i="25"/>
  <x:c r="F1805" i="25"/>
  <x:c r="G1805" i="25"/>
  <x:c r="H1805" i="25"/>
  <x:c r="I1805" i="25"/>
  <x:c r="J1805" i="25"/>
  <x:c r="K1805" i="25"/>
  <x:c r="L1805" i="25"/>
  <x:c r="M1805" i="25"/>
  <x:c r="N1805" i="25"/>
  <x:c r="P1805" i="25"/>
  <x:c r="Q1805" i="25"/>
  <x:c r="R1805" i="25"/>
  <x:c r="A1806" i="25"/>
  <x:c r="B1806" i="25"/>
  <x:c r="C1806" i="25"/>
  <x:c r="D1806" i="25"/>
  <x:c r="E1806" i="25"/>
  <x:c r="F1806" i="25"/>
  <x:c r="G1806" i="25"/>
  <x:c r="H1806" i="25"/>
  <x:c r="I1806" i="25"/>
  <x:c r="J1806" i="25"/>
  <x:c r="K1806" i="25"/>
  <x:c r="L1806" i="25"/>
  <x:c r="M1806" i="25"/>
  <x:c r="N1806" i="25"/>
  <x:c r="P1806" i="25"/>
  <x:c r="Q1806" i="25"/>
  <x:c r="R1806" i="25"/>
  <x:c r="A1807" i="25"/>
  <x:c r="B1807" i="25"/>
  <x:c r="C1807" i="25"/>
  <x:c r="D1807" i="25"/>
  <x:c r="E1807" i="25"/>
  <x:c r="F1807" i="25"/>
  <x:c r="G1807" i="25"/>
  <x:c r="H1807" i="25"/>
  <x:c r="I1807" i="25"/>
  <x:c r="J1807" i="25"/>
  <x:c r="K1807" i="25"/>
  <x:c r="L1807" i="25"/>
  <x:c r="M1807" i="25"/>
  <x:c r="N1807" i="25"/>
  <x:c r="P1807" i="25"/>
  <x:c r="Q1807" i="25"/>
  <x:c r="R1807" i="25"/>
  <x:c r="A1808" i="25"/>
  <x:c r="B1808" i="25"/>
  <x:c r="C1808" i="25"/>
  <x:c r="D1808" i="25"/>
  <x:c r="E1808" i="25"/>
  <x:c r="F1808" i="25"/>
  <x:c r="G1808" i="25"/>
  <x:c r="H1808" i="25"/>
  <x:c r="I1808" i="25"/>
  <x:c r="J1808" i="25"/>
  <x:c r="K1808" i="25"/>
  <x:c r="L1808" i="25"/>
  <x:c r="M1808" i="25"/>
  <x:c r="N1808" i="25"/>
  <x:c r="P1808" i="25"/>
  <x:c r="Q1808" i="25"/>
  <x:c r="R1808" i="25"/>
  <x:c r="A1809" i="25"/>
  <x:c r="B1809" i="25"/>
  <x:c r="C1809" i="25"/>
  <x:c r="D1809" i="25"/>
  <x:c r="E1809" i="25"/>
  <x:c r="F1809" i="25"/>
  <x:c r="G1809" i="25"/>
  <x:c r="H1809" i="25"/>
  <x:c r="I1809" i="25"/>
  <x:c r="J1809" i="25"/>
  <x:c r="K1809" i="25"/>
  <x:c r="L1809" i="25"/>
  <x:c r="M1809" i="25"/>
  <x:c r="N1809" i="25"/>
  <x:c r="P1809" i="25"/>
  <x:c r="Q1809" i="25"/>
  <x:c r="R1809" i="25"/>
  <x:c r="A1810" i="25"/>
  <x:c r="B1810" i="25"/>
  <x:c r="C1810" i="25"/>
  <x:c r="D1810" i="25"/>
  <x:c r="E1810" i="25"/>
  <x:c r="F1810" i="25"/>
  <x:c r="G1810" i="25"/>
  <x:c r="H1810" i="25"/>
  <x:c r="I1810" i="25"/>
  <x:c r="J1810" i="25"/>
  <x:c r="K1810" i="25"/>
  <x:c r="L1810" i="25"/>
  <x:c r="M1810" i="25"/>
  <x:c r="N1810" i="25"/>
  <x:c r="P1810" i="25"/>
  <x:c r="Q1810" i="25"/>
  <x:c r="R1810" i="25"/>
  <x:c r="A1811" i="25"/>
  <x:c r="B1811" i="25"/>
  <x:c r="C1811" i="25"/>
  <x:c r="D1811" i="25"/>
  <x:c r="E1811" i="25"/>
  <x:c r="F1811" i="25"/>
  <x:c r="G1811" i="25"/>
  <x:c r="H1811" i="25"/>
  <x:c r="I1811" i="25"/>
  <x:c r="J1811" i="25"/>
  <x:c r="K1811" i="25"/>
  <x:c r="L1811" i="25"/>
  <x:c r="M1811" i="25"/>
  <x:c r="N1811" i="25"/>
  <x:c r="P1811" i="25"/>
  <x:c r="Q1811" i="25"/>
  <x:c r="R1811" i="25"/>
  <x:c r="A1812" i="25"/>
  <x:c r="B1812" i="25"/>
  <x:c r="C1812" i="25"/>
  <x:c r="D1812" i="25"/>
  <x:c r="E1812" i="25"/>
  <x:c r="F1812" i="25"/>
  <x:c r="G1812" i="25"/>
  <x:c r="H1812" i="25"/>
  <x:c r="I1812" i="25"/>
  <x:c r="J1812" i="25"/>
  <x:c r="K1812" i="25"/>
  <x:c r="L1812" i="25"/>
  <x:c r="M1812" i="25"/>
  <x:c r="N1812" i="25"/>
  <x:c r="P1812" i="25"/>
  <x:c r="Q1812" i="25"/>
  <x:c r="R1812" i="25"/>
  <x:c r="A1813" i="25"/>
  <x:c r="B1813" i="25"/>
  <x:c r="C1813" i="25"/>
  <x:c r="D1813" i="25"/>
  <x:c r="E1813" i="25"/>
  <x:c r="F1813" i="25"/>
  <x:c r="G1813" i="25"/>
  <x:c r="H1813" i="25"/>
  <x:c r="I1813" i="25"/>
  <x:c r="J1813" i="25"/>
  <x:c r="K1813" i="25"/>
  <x:c r="L1813" i="25"/>
  <x:c r="M1813" i="25"/>
  <x:c r="N1813" i="25"/>
  <x:c r="P1813" i="25"/>
  <x:c r="Q1813" i="25"/>
  <x:c r="R1813" i="25"/>
  <x:c r="A1814" i="25"/>
  <x:c r="B1814" i="25"/>
  <x:c r="C1814" i="25"/>
  <x:c r="D1814" i="25"/>
  <x:c r="E1814" i="25"/>
  <x:c r="F1814" i="25"/>
  <x:c r="G1814" i="25"/>
  <x:c r="H1814" i="25"/>
  <x:c r="I1814" i="25"/>
  <x:c r="J1814" i="25"/>
  <x:c r="K1814" i="25"/>
  <x:c r="L1814" i="25"/>
  <x:c r="M1814" i="25"/>
  <x:c r="N1814" i="25"/>
  <x:c r="P1814" i="25"/>
  <x:c r="Q1814" i="25"/>
  <x:c r="R1814" i="25"/>
  <x:c r="A1815" i="25"/>
  <x:c r="B1815" i="25"/>
  <x:c r="C1815" i="25"/>
  <x:c r="D1815" i="25"/>
  <x:c r="E1815" i="25"/>
  <x:c r="F1815" i="25"/>
  <x:c r="G1815" i="25"/>
  <x:c r="H1815" i="25"/>
  <x:c r="I1815" i="25"/>
  <x:c r="J1815" i="25"/>
  <x:c r="K1815" i="25"/>
  <x:c r="L1815" i="25"/>
  <x:c r="M1815" i="25"/>
  <x:c r="N1815" i="25"/>
  <x:c r="P1815" i="25"/>
  <x:c r="Q1815" i="25"/>
  <x:c r="R1815" i="25"/>
  <x:c r="A1816" i="25"/>
  <x:c r="B1816" i="25"/>
  <x:c r="C1816" i="25"/>
  <x:c r="D1816" i="25"/>
  <x:c r="E1816" i="25"/>
  <x:c r="F1816" i="25"/>
  <x:c r="G1816" i="25"/>
  <x:c r="H1816" i="25"/>
  <x:c r="I1816" i="25"/>
  <x:c r="J1816" i="25"/>
  <x:c r="K1816" i="25"/>
  <x:c r="L1816" i="25"/>
  <x:c r="M1816" i="25"/>
  <x:c r="N1816" i="25"/>
  <x:c r="P1816" i="25"/>
  <x:c r="Q1816" i="25"/>
  <x:c r="R1816" i="25"/>
  <x:c r="A1817" i="25"/>
  <x:c r="B1817" i="25"/>
  <x:c r="C1817" i="25"/>
  <x:c r="D1817" i="25"/>
  <x:c r="E1817" i="25"/>
  <x:c r="F1817" i="25"/>
  <x:c r="G1817" i="25"/>
  <x:c r="H1817" i="25"/>
  <x:c r="I1817" i="25"/>
  <x:c r="J1817" i="25"/>
  <x:c r="K1817" i="25"/>
  <x:c r="L1817" i="25"/>
  <x:c r="M1817" i="25"/>
  <x:c r="N1817" i="25"/>
  <x:c r="P1817" i="25"/>
  <x:c r="Q1817" i="25"/>
  <x:c r="R1817" i="25"/>
  <x:c r="A1818" i="25"/>
  <x:c r="B1818" i="25"/>
  <x:c r="C1818" i="25"/>
  <x:c r="D1818" i="25"/>
  <x:c r="E1818" i="25"/>
  <x:c r="F1818" i="25"/>
  <x:c r="G1818" i="25"/>
  <x:c r="H1818" i="25"/>
  <x:c r="I1818" i="25"/>
  <x:c r="J1818" i="25"/>
  <x:c r="K1818" i="25"/>
  <x:c r="L1818" i="25"/>
  <x:c r="M1818" i="25"/>
  <x:c r="N1818" i="25"/>
  <x:c r="P1818" i="25"/>
  <x:c r="Q1818" i="25"/>
  <x:c r="R1818" i="25"/>
  <x:c r="A1819" i="25"/>
  <x:c r="B1819" i="25"/>
  <x:c r="C1819" i="25"/>
  <x:c r="D1819" i="25"/>
  <x:c r="E1819" i="25"/>
  <x:c r="F1819" i="25"/>
  <x:c r="G1819" i="25"/>
  <x:c r="H1819" i="25"/>
  <x:c r="I1819" i="25"/>
  <x:c r="J1819" i="25"/>
  <x:c r="K1819" i="25"/>
  <x:c r="L1819" i="25"/>
  <x:c r="M1819" i="25"/>
  <x:c r="N1819" i="25"/>
  <x:c r="P1819" i="25"/>
  <x:c r="Q1819" i="25"/>
  <x:c r="R1819" i="25"/>
  <x:c r="A1820" i="25"/>
  <x:c r="B1820" i="25"/>
  <x:c r="C1820" i="25"/>
  <x:c r="D1820" i="25"/>
  <x:c r="E1820" i="25"/>
  <x:c r="F1820" i="25"/>
  <x:c r="G1820" i="25"/>
  <x:c r="H1820" i="25"/>
  <x:c r="I1820" i="25"/>
  <x:c r="J1820" i="25"/>
  <x:c r="K1820" i="25"/>
  <x:c r="L1820" i="25"/>
  <x:c r="M1820" i="25"/>
  <x:c r="N1820" i="25"/>
  <x:c r="P1820" i="25"/>
  <x:c r="Q1820" i="25"/>
  <x:c r="R1820" i="25"/>
  <x:c r="A1821" i="25"/>
  <x:c r="B1821" i="25"/>
  <x:c r="C1821" i="25"/>
  <x:c r="D1821" i="25"/>
  <x:c r="E1821" i="25"/>
  <x:c r="F1821" i="25"/>
  <x:c r="G1821" i="25"/>
  <x:c r="H1821" i="25"/>
  <x:c r="I1821" i="25"/>
  <x:c r="J1821" i="25"/>
  <x:c r="K1821" i="25"/>
  <x:c r="L1821" i="25"/>
  <x:c r="M1821" i="25"/>
  <x:c r="N1821" i="25"/>
  <x:c r="P1821" i="25"/>
  <x:c r="Q1821" i="25"/>
  <x:c r="R1821" i="25"/>
  <x:c r="A1822" i="25"/>
  <x:c r="B1822" i="25"/>
  <x:c r="C1822" i="25"/>
  <x:c r="D1822" i="25"/>
  <x:c r="E1822" i="25"/>
  <x:c r="F1822" i="25"/>
  <x:c r="G1822" i="25"/>
  <x:c r="H1822" i="25"/>
  <x:c r="I1822" i="25"/>
  <x:c r="J1822" i="25"/>
  <x:c r="K1822" i="25"/>
  <x:c r="L1822" i="25"/>
  <x:c r="M1822" i="25"/>
  <x:c r="N1822" i="25"/>
  <x:c r="P1822" i="25"/>
  <x:c r="Q1822" i="25"/>
  <x:c r="R1822" i="25"/>
  <x:c r="A1823" i="25"/>
  <x:c r="B1823" i="25"/>
  <x:c r="C1823" i="25"/>
  <x:c r="D1823" i="25"/>
  <x:c r="E1823" i="25"/>
  <x:c r="F1823" i="25"/>
  <x:c r="G1823" i="25"/>
  <x:c r="H1823" i="25"/>
  <x:c r="I1823" i="25"/>
  <x:c r="J1823" i="25"/>
  <x:c r="K1823" i="25"/>
  <x:c r="L1823" i="25"/>
  <x:c r="M1823" i="25"/>
  <x:c r="N1823" i="25"/>
  <x:c r="P1823" i="25"/>
  <x:c r="Q1823" i="25"/>
  <x:c r="R1823" i="25"/>
  <x:c r="A1824" i="25"/>
  <x:c r="B1824" i="25"/>
  <x:c r="C1824" i="25"/>
  <x:c r="D1824" i="25"/>
  <x:c r="E1824" i="25"/>
  <x:c r="F1824" i="25"/>
  <x:c r="G1824" i="25"/>
  <x:c r="H1824" i="25"/>
  <x:c r="I1824" i="25"/>
  <x:c r="J1824" i="25"/>
  <x:c r="K1824" i="25"/>
  <x:c r="L1824" i="25"/>
  <x:c r="M1824" i="25"/>
  <x:c r="N1824" i="25"/>
  <x:c r="P1824" i="25"/>
  <x:c r="Q1824" i="25"/>
  <x:c r="R1824" i="25"/>
  <x:c r="A1825" i="25"/>
  <x:c r="B1825" i="25"/>
  <x:c r="C1825" i="25"/>
  <x:c r="D1825" i="25"/>
  <x:c r="E1825" i="25"/>
  <x:c r="F1825" i="25"/>
  <x:c r="G1825" i="25"/>
  <x:c r="H1825" i="25"/>
  <x:c r="I1825" i="25"/>
  <x:c r="J1825" i="25"/>
  <x:c r="K1825" i="25"/>
  <x:c r="L1825" i="25"/>
  <x:c r="M1825" i="25"/>
  <x:c r="N1825" i="25"/>
  <x:c r="P1825" i="25"/>
  <x:c r="Q1825" i="25"/>
  <x:c r="R1825" i="25"/>
  <x:c r="A1826" i="25"/>
  <x:c r="B1826" i="25"/>
  <x:c r="C1826" i="25"/>
  <x:c r="D1826" i="25"/>
  <x:c r="E1826" i="25"/>
  <x:c r="F1826" i="25"/>
  <x:c r="G1826" i="25"/>
  <x:c r="H1826" i="25"/>
  <x:c r="I1826" i="25"/>
  <x:c r="J1826" i="25"/>
  <x:c r="K1826" i="25"/>
  <x:c r="L1826" i="25"/>
  <x:c r="M1826" i="25"/>
  <x:c r="N1826" i="25"/>
  <x:c r="P1826" i="25"/>
  <x:c r="Q1826" i="25"/>
  <x:c r="R1826" i="25"/>
  <x:c r="A1827" i="25"/>
  <x:c r="B1827" i="25"/>
  <x:c r="C1827" i="25"/>
  <x:c r="D1827" i="25"/>
  <x:c r="E1827" i="25"/>
  <x:c r="F1827" i="25"/>
  <x:c r="G1827" i="25"/>
  <x:c r="H1827" i="25"/>
  <x:c r="I1827" i="25"/>
  <x:c r="J1827" i="25"/>
  <x:c r="K1827" i="25"/>
  <x:c r="L1827" i="25"/>
  <x:c r="M1827" i="25"/>
  <x:c r="N1827" i="25"/>
  <x:c r="P1827" i="25"/>
  <x:c r="Q1827" i="25"/>
  <x:c r="R1827" i="25"/>
  <x:c r="A1828" i="25"/>
  <x:c r="B1828" i="25"/>
  <x:c r="C1828" i="25"/>
  <x:c r="D1828" i="25"/>
  <x:c r="E1828" i="25"/>
  <x:c r="F1828" i="25"/>
  <x:c r="G1828" i="25"/>
  <x:c r="H1828" i="25"/>
  <x:c r="I1828" i="25"/>
  <x:c r="J1828" i="25"/>
  <x:c r="K1828" i="25"/>
  <x:c r="L1828" i="25"/>
  <x:c r="M1828" i="25"/>
  <x:c r="N1828" i="25"/>
  <x:c r="P1828" i="25"/>
  <x:c r="Q1828" i="25"/>
  <x:c r="R1828" i="25"/>
  <x:c r="A1829" i="25"/>
  <x:c r="B1829" i="25"/>
  <x:c r="C1829" i="25"/>
  <x:c r="D1829" i="25"/>
  <x:c r="E1829" i="25"/>
  <x:c r="F1829" i="25"/>
  <x:c r="G1829" i="25"/>
  <x:c r="H1829" i="25"/>
  <x:c r="I1829" i="25"/>
  <x:c r="J1829" i="25"/>
  <x:c r="K1829" i="25"/>
  <x:c r="L1829" i="25"/>
  <x:c r="M1829" i="25"/>
  <x:c r="N1829" i="25"/>
  <x:c r="P1829" i="25"/>
  <x:c r="Q1829" i="25"/>
  <x:c r="R1829" i="25"/>
  <x:c r="A1830" i="25"/>
  <x:c r="B1830" i="25"/>
  <x:c r="C1830" i="25"/>
  <x:c r="D1830" i="25"/>
  <x:c r="E1830" i="25"/>
  <x:c r="F1830" i="25"/>
  <x:c r="G1830" i="25"/>
  <x:c r="H1830" i="25"/>
  <x:c r="I1830" i="25"/>
  <x:c r="J1830" i="25"/>
  <x:c r="K1830" i="25"/>
  <x:c r="L1830" i="25"/>
  <x:c r="M1830" i="25"/>
  <x:c r="N1830" i="25"/>
  <x:c r="P1830" i="25"/>
  <x:c r="Q1830" i="25"/>
  <x:c r="R1830" i="25"/>
  <x:c r="A1831" i="25"/>
  <x:c r="B1831" i="25"/>
  <x:c r="C1831" i="25"/>
  <x:c r="D1831" i="25"/>
  <x:c r="E1831" i="25"/>
  <x:c r="F1831" i="25"/>
  <x:c r="G1831" i="25"/>
  <x:c r="H1831" i="25"/>
  <x:c r="I1831" i="25"/>
  <x:c r="J1831" i="25"/>
  <x:c r="K1831" i="25"/>
  <x:c r="L1831" i="25"/>
  <x:c r="M1831" i="25"/>
  <x:c r="N1831" i="25"/>
  <x:c r="P1831" i="25"/>
  <x:c r="Q1831" i="25"/>
  <x:c r="R1831" i="25"/>
  <x:c r="A1832" i="25"/>
  <x:c r="B1832" i="25"/>
  <x:c r="C1832" i="25"/>
  <x:c r="D1832" i="25"/>
  <x:c r="E1832" i="25"/>
  <x:c r="F1832" i="25"/>
  <x:c r="G1832" i="25"/>
  <x:c r="H1832" i="25"/>
  <x:c r="I1832" i="25"/>
  <x:c r="J1832" i="25"/>
  <x:c r="K1832" i="25"/>
  <x:c r="L1832" i="25"/>
  <x:c r="M1832" i="25"/>
  <x:c r="N1832" i="25"/>
  <x:c r="P1832" i="25"/>
  <x:c r="Q1832" i="25"/>
  <x:c r="R1832" i="25"/>
  <x:c r="A1833" i="25"/>
  <x:c r="B1833" i="25"/>
  <x:c r="C1833" i="25"/>
  <x:c r="D1833" i="25"/>
  <x:c r="E1833" i="25"/>
  <x:c r="F1833" i="25"/>
  <x:c r="G1833" i="25"/>
  <x:c r="H1833" i="25"/>
  <x:c r="I1833" i="25"/>
  <x:c r="J1833" i="25"/>
  <x:c r="K1833" i="25"/>
  <x:c r="L1833" i="25"/>
  <x:c r="M1833" i="25"/>
  <x:c r="N1833" i="25"/>
  <x:c r="P1833" i="25"/>
  <x:c r="Q1833" i="25"/>
  <x:c r="R1833" i="25"/>
  <x:c r="A1834" i="25"/>
  <x:c r="B1834" i="25"/>
  <x:c r="C1834" i="25"/>
  <x:c r="D1834" i="25"/>
  <x:c r="E1834" i="25"/>
  <x:c r="F1834" i="25"/>
  <x:c r="G1834" i="25"/>
  <x:c r="H1834" i="25"/>
  <x:c r="I1834" i="25"/>
  <x:c r="J1834" i="25"/>
  <x:c r="K1834" i="25"/>
  <x:c r="L1834" i="25"/>
  <x:c r="M1834" i="25"/>
  <x:c r="N1834" i="25"/>
  <x:c r="P1834" i="25"/>
  <x:c r="Q1834" i="25"/>
  <x:c r="R1834" i="25"/>
  <x:c r="A1835" i="25"/>
  <x:c r="B1835" i="25"/>
  <x:c r="C1835" i="25"/>
  <x:c r="D1835" i="25"/>
  <x:c r="E1835" i="25"/>
  <x:c r="F1835" i="25"/>
  <x:c r="G1835" i="25"/>
  <x:c r="H1835" i="25"/>
  <x:c r="I1835" i="25"/>
  <x:c r="J1835" i="25"/>
  <x:c r="K1835" i="25"/>
  <x:c r="L1835" i="25"/>
  <x:c r="M1835" i="25"/>
  <x:c r="N1835" i="25"/>
  <x:c r="P1835" i="25"/>
  <x:c r="Q1835" i="25"/>
  <x:c r="R1835" i="25"/>
  <x:c r="A1836" i="25"/>
  <x:c r="B1836" i="25"/>
  <x:c r="C1836" i="25"/>
  <x:c r="D1836" i="25"/>
  <x:c r="E1836" i="25"/>
  <x:c r="F1836" i="25"/>
  <x:c r="G1836" i="25"/>
  <x:c r="H1836" i="25"/>
  <x:c r="I1836" i="25"/>
  <x:c r="J1836" i="25"/>
  <x:c r="K1836" i="25"/>
  <x:c r="L1836" i="25"/>
  <x:c r="M1836" i="25"/>
  <x:c r="N1836" i="25"/>
  <x:c r="P1836" i="25"/>
  <x:c r="Q1836" i="25"/>
  <x:c r="R1836" i="25"/>
  <x:c r="A1837" i="25"/>
  <x:c r="B1837" i="25"/>
  <x:c r="C1837" i="25"/>
  <x:c r="D1837" i="25"/>
  <x:c r="E1837" i="25"/>
  <x:c r="F1837" i="25"/>
  <x:c r="G1837" i="25"/>
  <x:c r="H1837" i="25"/>
  <x:c r="I1837" i="25"/>
  <x:c r="J1837" i="25"/>
  <x:c r="K1837" i="25"/>
  <x:c r="L1837" i="25"/>
  <x:c r="M1837" i="25"/>
  <x:c r="N1837" i="25"/>
  <x:c r="P1837" i="25"/>
  <x:c r="Q1837" i="25"/>
  <x:c r="R1837" i="25"/>
  <x:c r="A1838" i="25"/>
  <x:c r="B1838" i="25"/>
  <x:c r="C1838" i="25"/>
  <x:c r="D1838" i="25"/>
  <x:c r="E1838" i="25"/>
  <x:c r="F1838" i="25"/>
  <x:c r="G1838" i="25"/>
  <x:c r="H1838" i="25"/>
  <x:c r="I1838" i="25"/>
  <x:c r="J1838" i="25"/>
  <x:c r="K1838" i="25"/>
  <x:c r="L1838" i="25"/>
  <x:c r="M1838" i="25"/>
  <x:c r="N1838" i="25"/>
  <x:c r="P1838" i="25"/>
  <x:c r="Q1838" i="25"/>
  <x:c r="R1838" i="25"/>
  <x:c r="A1839" i="25"/>
  <x:c r="B1839" i="25"/>
  <x:c r="C1839" i="25"/>
  <x:c r="D1839" i="25"/>
  <x:c r="E1839" i="25"/>
  <x:c r="F1839" i="25"/>
  <x:c r="G1839" i="25"/>
  <x:c r="H1839" i="25"/>
  <x:c r="I1839" i="25"/>
  <x:c r="J1839" i="25"/>
  <x:c r="K1839" i="25"/>
  <x:c r="L1839" i="25"/>
  <x:c r="M1839" i="25"/>
  <x:c r="N1839" i="25"/>
  <x:c r="P1839" i="25"/>
  <x:c r="Q1839" i="25"/>
  <x:c r="R1839" i="25"/>
  <x:c r="A1840" i="25"/>
  <x:c r="B1840" i="25"/>
  <x:c r="C1840" i="25"/>
  <x:c r="D1840" i="25"/>
  <x:c r="E1840" i="25"/>
  <x:c r="F1840" i="25"/>
  <x:c r="G1840" i="25"/>
  <x:c r="H1840" i="25"/>
  <x:c r="I1840" i="25"/>
  <x:c r="J1840" i="25"/>
  <x:c r="K1840" i="25"/>
  <x:c r="L1840" i="25"/>
  <x:c r="M1840" i="25"/>
  <x:c r="N1840" i="25"/>
  <x:c r="P1840" i="25"/>
  <x:c r="Q1840" i="25"/>
  <x:c r="R1840" i="25"/>
  <x:c r="A1841" i="25"/>
  <x:c r="B1841" i="25"/>
  <x:c r="C1841" i="25"/>
  <x:c r="D1841" i="25"/>
  <x:c r="E1841" i="25"/>
  <x:c r="F1841" i="25"/>
  <x:c r="G1841" i="25"/>
  <x:c r="H1841" i="25"/>
  <x:c r="I1841" i="25"/>
  <x:c r="J1841" i="25"/>
  <x:c r="K1841" i="25"/>
  <x:c r="L1841" i="25"/>
  <x:c r="M1841" i="25"/>
  <x:c r="N1841" i="25"/>
  <x:c r="P1841" i="25"/>
  <x:c r="Q1841" i="25"/>
  <x:c r="R1841" i="25"/>
  <x:c r="A1842" i="25"/>
  <x:c r="B1842" i="25"/>
  <x:c r="C1842" i="25"/>
  <x:c r="D1842" i="25"/>
  <x:c r="E1842" i="25"/>
  <x:c r="F1842" i="25"/>
  <x:c r="G1842" i="25"/>
  <x:c r="H1842" i="25"/>
  <x:c r="I1842" i="25"/>
  <x:c r="J1842" i="25"/>
  <x:c r="K1842" i="25"/>
  <x:c r="L1842" i="25"/>
  <x:c r="M1842" i="25"/>
  <x:c r="N1842" i="25"/>
  <x:c r="P1842" i="25"/>
  <x:c r="Q1842" i="25"/>
  <x:c r="R1842" i="25"/>
  <x:c r="A1843" i="25"/>
  <x:c r="B1843" i="25"/>
  <x:c r="C1843" i="25"/>
  <x:c r="D1843" i="25"/>
  <x:c r="E1843" i="25"/>
  <x:c r="F1843" i="25"/>
  <x:c r="G1843" i="25"/>
  <x:c r="H1843" i="25"/>
  <x:c r="I1843" i="25"/>
  <x:c r="J1843" i="25"/>
  <x:c r="K1843" i="25"/>
  <x:c r="L1843" i="25"/>
  <x:c r="M1843" i="25"/>
  <x:c r="N1843" i="25"/>
  <x:c r="P1843" i="25"/>
  <x:c r="Q1843" i="25"/>
  <x:c r="R1843" i="25"/>
  <x:c r="A1844" i="25"/>
  <x:c r="B1844" i="25"/>
  <x:c r="C1844" i="25"/>
  <x:c r="D1844" i="25"/>
  <x:c r="E1844" i="25"/>
  <x:c r="F1844" i="25"/>
  <x:c r="G1844" i="25"/>
  <x:c r="H1844" i="25"/>
  <x:c r="I1844" i="25"/>
  <x:c r="J1844" i="25"/>
  <x:c r="K1844" i="25"/>
  <x:c r="L1844" i="25"/>
  <x:c r="M1844" i="25"/>
  <x:c r="N1844" i="25"/>
  <x:c r="P1844" i="25"/>
  <x:c r="Q1844" i="25"/>
  <x:c r="R1844" i="25"/>
  <x:c r="A1845" i="25"/>
  <x:c r="B1845" i="25"/>
  <x:c r="C1845" i="25"/>
  <x:c r="D1845" i="25"/>
  <x:c r="E1845" i="25"/>
  <x:c r="F1845" i="25"/>
  <x:c r="G1845" i="25"/>
  <x:c r="H1845" i="25"/>
  <x:c r="I1845" i="25"/>
  <x:c r="J1845" i="25"/>
  <x:c r="K1845" i="25"/>
  <x:c r="L1845" i="25"/>
  <x:c r="M1845" i="25"/>
  <x:c r="N1845" i="25"/>
  <x:c r="P1845" i="25"/>
  <x:c r="Q1845" i="25"/>
  <x:c r="R1845" i="25"/>
  <x:c r="A1846" i="25"/>
  <x:c r="B1846" i="25"/>
  <x:c r="C1846" i="25"/>
  <x:c r="D1846" i="25"/>
  <x:c r="E1846" i="25"/>
  <x:c r="F1846" i="25"/>
  <x:c r="G1846" i="25"/>
  <x:c r="H1846" i="25"/>
  <x:c r="I1846" i="25"/>
  <x:c r="J1846" i="25"/>
  <x:c r="K1846" i="25"/>
  <x:c r="L1846" i="25"/>
  <x:c r="M1846" i="25"/>
  <x:c r="N1846" i="25"/>
  <x:c r="P1846" i="25"/>
  <x:c r="Q1846" i="25"/>
  <x:c r="R1846" i="25"/>
  <x:c r="A1847" i="25"/>
  <x:c r="B1847" i="25"/>
  <x:c r="C1847" i="25"/>
  <x:c r="D1847" i="25"/>
  <x:c r="E1847" i="25"/>
  <x:c r="F1847" i="25"/>
  <x:c r="G1847" i="25"/>
  <x:c r="H1847" i="25"/>
  <x:c r="I1847" i="25"/>
  <x:c r="J1847" i="25"/>
  <x:c r="K1847" i="25"/>
  <x:c r="L1847" i="25"/>
  <x:c r="M1847" i="25"/>
  <x:c r="N1847" i="25"/>
  <x:c r="P1847" i="25"/>
  <x:c r="Q1847" i="25"/>
  <x:c r="R1847" i="25"/>
  <x:c r="A1848" i="25"/>
  <x:c r="B1848" i="25"/>
  <x:c r="C1848" i="25"/>
  <x:c r="D1848" i="25"/>
  <x:c r="E1848" i="25"/>
  <x:c r="F1848" i="25"/>
  <x:c r="G1848" i="25"/>
  <x:c r="H1848" i="25"/>
  <x:c r="I1848" i="25"/>
  <x:c r="J1848" i="25"/>
  <x:c r="K1848" i="25"/>
  <x:c r="L1848" i="25"/>
  <x:c r="M1848" i="25"/>
  <x:c r="N1848" i="25"/>
  <x:c r="P1848" i="25"/>
  <x:c r="Q1848" i="25"/>
  <x:c r="R1848" i="25"/>
  <x:c r="A1849" i="25"/>
  <x:c r="B1849" i="25"/>
  <x:c r="C1849" i="25"/>
  <x:c r="D1849" i="25"/>
  <x:c r="E1849" i="25"/>
  <x:c r="F1849" i="25"/>
  <x:c r="G1849" i="25"/>
  <x:c r="H1849" i="25"/>
  <x:c r="I1849" i="25"/>
  <x:c r="J1849" i="25"/>
  <x:c r="K1849" i="25"/>
  <x:c r="L1849" i="25"/>
  <x:c r="M1849" i="25"/>
  <x:c r="N1849" i="25"/>
  <x:c r="P1849" i="25"/>
  <x:c r="Q1849" i="25"/>
  <x:c r="R1849" i="25"/>
  <x:c r="A1850" i="25"/>
  <x:c r="B1850" i="25"/>
  <x:c r="C1850" i="25"/>
  <x:c r="D1850" i="25"/>
  <x:c r="E1850" i="25"/>
  <x:c r="F1850" i="25"/>
  <x:c r="G1850" i="25"/>
  <x:c r="H1850" i="25"/>
  <x:c r="I1850" i="25"/>
  <x:c r="J1850" i="25"/>
  <x:c r="K1850" i="25"/>
  <x:c r="L1850" i="25"/>
  <x:c r="M1850" i="25"/>
  <x:c r="N1850" i="25"/>
  <x:c r="P1850" i="25"/>
  <x:c r="Q1850" i="25"/>
  <x:c r="R1850" i="25"/>
  <x:c r="A1851" i="25"/>
  <x:c r="B1851" i="25"/>
  <x:c r="C1851" i="25"/>
  <x:c r="D1851" i="25"/>
  <x:c r="E1851" i="25"/>
  <x:c r="F1851" i="25"/>
  <x:c r="G1851" i="25"/>
  <x:c r="H1851" i="25"/>
  <x:c r="I1851" i="25"/>
  <x:c r="J1851" i="25"/>
  <x:c r="K1851" i="25"/>
  <x:c r="L1851" i="25"/>
  <x:c r="M1851" i="25"/>
  <x:c r="N1851" i="25"/>
  <x:c r="P1851" i="25"/>
  <x:c r="Q1851" i="25"/>
  <x:c r="R1851" i="25"/>
  <x:c r="A1852" i="25"/>
  <x:c r="B1852" i="25"/>
  <x:c r="C1852" i="25"/>
  <x:c r="D1852" i="25"/>
  <x:c r="E1852" i="25"/>
  <x:c r="F1852" i="25"/>
  <x:c r="G1852" i="25"/>
  <x:c r="H1852" i="25"/>
  <x:c r="I1852" i="25"/>
  <x:c r="J1852" i="25"/>
  <x:c r="K1852" i="25"/>
  <x:c r="L1852" i="25"/>
  <x:c r="M1852" i="25"/>
  <x:c r="N1852" i="25"/>
  <x:c r="P1852" i="25"/>
  <x:c r="Q1852" i="25"/>
  <x:c r="R1852" i="25"/>
  <x:c r="A1853" i="25"/>
  <x:c r="B1853" i="25"/>
  <x:c r="C1853" i="25"/>
  <x:c r="D1853" i="25"/>
  <x:c r="E1853" i="25"/>
  <x:c r="F1853" i="25"/>
  <x:c r="G1853" i="25"/>
  <x:c r="H1853" i="25"/>
  <x:c r="I1853" i="25"/>
  <x:c r="J1853" i="25"/>
  <x:c r="K1853" i="25"/>
  <x:c r="L1853" i="25"/>
  <x:c r="M1853" i="25"/>
  <x:c r="N1853" i="25"/>
  <x:c r="P1853" i="25"/>
  <x:c r="Q1853" i="25"/>
  <x:c r="R1853" i="25"/>
  <x:c r="A1854" i="25"/>
  <x:c r="B1854" i="25"/>
  <x:c r="C1854" i="25"/>
  <x:c r="D1854" i="25"/>
  <x:c r="E1854" i="25"/>
  <x:c r="F1854" i="25"/>
  <x:c r="G1854" i="25"/>
  <x:c r="H1854" i="25"/>
  <x:c r="I1854" i="25"/>
  <x:c r="J1854" i="25"/>
  <x:c r="K1854" i="25"/>
  <x:c r="L1854" i="25"/>
  <x:c r="M1854" i="25"/>
  <x:c r="N1854" i="25"/>
  <x:c r="P1854" i="25"/>
  <x:c r="Q1854" i="25"/>
  <x:c r="R1854" i="25"/>
  <x:c r="A1855" i="25"/>
  <x:c r="B1855" i="25"/>
  <x:c r="C1855" i="25"/>
  <x:c r="D1855" i="25"/>
  <x:c r="E1855" i="25"/>
  <x:c r="F1855" i="25"/>
  <x:c r="G1855" i="25"/>
  <x:c r="H1855" i="25"/>
  <x:c r="I1855" i="25"/>
  <x:c r="J1855" i="25"/>
  <x:c r="K1855" i="25"/>
  <x:c r="L1855" i="25"/>
  <x:c r="M1855" i="25"/>
  <x:c r="N1855" i="25"/>
  <x:c r="P1855" i="25"/>
  <x:c r="Q1855" i="25"/>
  <x:c r="R1855" i="25"/>
  <x:c r="A1856" i="25"/>
  <x:c r="B1856" i="25"/>
  <x:c r="C1856" i="25"/>
  <x:c r="D1856" i="25"/>
  <x:c r="E1856" i="25"/>
  <x:c r="F1856" i="25"/>
  <x:c r="G1856" i="25"/>
  <x:c r="H1856" i="25"/>
  <x:c r="I1856" i="25"/>
  <x:c r="J1856" i="25"/>
  <x:c r="K1856" i="25"/>
  <x:c r="L1856" i="25"/>
  <x:c r="M1856" i="25"/>
  <x:c r="N1856" i="25"/>
  <x:c r="P1856" i="25"/>
  <x:c r="Q1856" i="25"/>
  <x:c r="R1856" i="25"/>
  <x:c r="A1857" i="25"/>
  <x:c r="B1857" i="25"/>
  <x:c r="C1857" i="25"/>
  <x:c r="D1857" i="25"/>
  <x:c r="E1857" i="25"/>
  <x:c r="F1857" i="25"/>
  <x:c r="G1857" i="25"/>
  <x:c r="H1857" i="25"/>
  <x:c r="I1857" i="25"/>
  <x:c r="J1857" i="25"/>
  <x:c r="K1857" i="25"/>
  <x:c r="L1857" i="25"/>
  <x:c r="M1857" i="25"/>
  <x:c r="N1857" i="25"/>
  <x:c r="P1857" i="25"/>
  <x:c r="Q1857" i="25"/>
  <x:c r="R1857" i="25"/>
  <x:c r="A1858" i="25"/>
  <x:c r="B1858" i="25"/>
  <x:c r="C1858" i="25"/>
  <x:c r="D1858" i="25"/>
  <x:c r="E1858" i="25"/>
  <x:c r="F1858" i="25"/>
  <x:c r="G1858" i="25"/>
  <x:c r="H1858" i="25"/>
  <x:c r="I1858" i="25"/>
  <x:c r="J1858" i="25"/>
  <x:c r="K1858" i="25"/>
  <x:c r="L1858" i="25"/>
  <x:c r="M1858" i="25"/>
  <x:c r="N1858" i="25"/>
  <x:c r="P1858" i="25"/>
  <x:c r="Q1858" i="25"/>
  <x:c r="R1858" i="25"/>
  <x:c r="A1859" i="25"/>
  <x:c r="B1859" i="25"/>
  <x:c r="C1859" i="25"/>
  <x:c r="D1859" i="25"/>
  <x:c r="E1859" i="25"/>
  <x:c r="F1859" i="25"/>
  <x:c r="G1859" i="25"/>
  <x:c r="H1859" i="25"/>
  <x:c r="I1859" i="25"/>
  <x:c r="J1859" i="25"/>
  <x:c r="K1859" i="25"/>
  <x:c r="L1859" i="25"/>
  <x:c r="M1859" i="25"/>
  <x:c r="N1859" i="25"/>
  <x:c r="P1859" i="25"/>
  <x:c r="Q1859" i="25"/>
  <x:c r="R1859" i="25"/>
  <x:c r="A1860" i="25"/>
  <x:c r="B1860" i="25"/>
  <x:c r="C1860" i="25"/>
  <x:c r="D1860" i="25"/>
  <x:c r="E1860" i="25"/>
  <x:c r="F1860" i="25"/>
  <x:c r="G1860" i="25"/>
  <x:c r="H1860" i="25"/>
  <x:c r="I1860" i="25"/>
  <x:c r="J1860" i="25"/>
  <x:c r="K1860" i="25"/>
  <x:c r="L1860" i="25"/>
  <x:c r="M1860" i="25"/>
  <x:c r="N1860" i="25"/>
  <x:c r="P1860" i="25"/>
  <x:c r="Q1860" i="25"/>
  <x:c r="R1860" i="25"/>
  <x:c r="A1861" i="25"/>
  <x:c r="B1861" i="25"/>
  <x:c r="C1861" i="25"/>
  <x:c r="D1861" i="25"/>
  <x:c r="E1861" i="25"/>
  <x:c r="F1861" i="25"/>
  <x:c r="G1861" i="25"/>
  <x:c r="H1861" i="25"/>
  <x:c r="I1861" i="25"/>
  <x:c r="J1861" i="25"/>
  <x:c r="K1861" i="25"/>
  <x:c r="L1861" i="25"/>
  <x:c r="M1861" i="25"/>
  <x:c r="N1861" i="25"/>
  <x:c r="P1861" i="25"/>
  <x:c r="Q1861" i="25"/>
  <x:c r="R1861" i="25"/>
  <x:c r="A1862" i="25"/>
  <x:c r="B1862" i="25"/>
  <x:c r="C1862" i="25"/>
  <x:c r="D1862" i="25"/>
  <x:c r="E1862" i="25"/>
  <x:c r="F1862" i="25"/>
  <x:c r="G1862" i="25"/>
  <x:c r="H1862" i="25"/>
  <x:c r="I1862" i="25"/>
  <x:c r="J1862" i="25"/>
  <x:c r="K1862" i="25"/>
  <x:c r="L1862" i="25"/>
  <x:c r="M1862" i="25"/>
  <x:c r="N1862" i="25"/>
  <x:c r="P1862" i="25"/>
  <x:c r="Q1862" i="25"/>
  <x:c r="R1862" i="25"/>
  <x:c r="A1863" i="25"/>
  <x:c r="B1863" i="25"/>
  <x:c r="C1863" i="25"/>
  <x:c r="D1863" i="25"/>
  <x:c r="E1863" i="25"/>
  <x:c r="F1863" i="25"/>
  <x:c r="G1863" i="25"/>
  <x:c r="H1863" i="25"/>
  <x:c r="I1863" i="25"/>
  <x:c r="J1863" i="25"/>
  <x:c r="K1863" i="25"/>
  <x:c r="L1863" i="25"/>
  <x:c r="M1863" i="25"/>
  <x:c r="N1863" i="25"/>
  <x:c r="P1863" i="25"/>
  <x:c r="Q1863" i="25"/>
  <x:c r="R1863" i="25"/>
  <x:c r="A1864" i="25"/>
  <x:c r="B1864" i="25"/>
  <x:c r="C1864" i="25"/>
  <x:c r="D1864" i="25"/>
  <x:c r="E1864" i="25"/>
  <x:c r="F1864" i="25"/>
  <x:c r="G1864" i="25"/>
  <x:c r="H1864" i="25"/>
  <x:c r="I1864" i="25"/>
  <x:c r="J1864" i="25"/>
  <x:c r="K1864" i="25"/>
  <x:c r="L1864" i="25"/>
  <x:c r="M1864" i="25"/>
  <x:c r="N1864" i="25"/>
  <x:c r="P1864" i="25"/>
  <x:c r="Q1864" i="25"/>
  <x:c r="R1864" i="25"/>
  <x:c r="A1865" i="25"/>
  <x:c r="B1865" i="25"/>
  <x:c r="C1865" i="25"/>
  <x:c r="D1865" i="25"/>
  <x:c r="E1865" i="25"/>
  <x:c r="F1865" i="25"/>
  <x:c r="G1865" i="25"/>
  <x:c r="H1865" i="25"/>
  <x:c r="I1865" i="25"/>
  <x:c r="J1865" i="25"/>
  <x:c r="K1865" i="25"/>
  <x:c r="L1865" i="25"/>
  <x:c r="M1865" i="25"/>
  <x:c r="N1865" i="25"/>
  <x:c r="P1865" i="25"/>
  <x:c r="Q1865" i="25"/>
  <x:c r="R1865" i="25"/>
  <x:c r="A1866" i="25"/>
  <x:c r="B1866" i="25"/>
  <x:c r="C1866" i="25"/>
  <x:c r="D1866" i="25"/>
  <x:c r="E1866" i="25"/>
  <x:c r="F1866" i="25"/>
  <x:c r="G1866" i="25"/>
  <x:c r="H1866" i="25"/>
  <x:c r="I1866" i="25"/>
  <x:c r="J1866" i="25"/>
  <x:c r="K1866" i="25"/>
  <x:c r="L1866" i="25"/>
  <x:c r="M1866" i="25"/>
  <x:c r="N1866" i="25"/>
  <x:c r="P1866" i="25"/>
  <x:c r="Q1866" i="25"/>
  <x:c r="R1866" i="25"/>
  <x:c r="A1867" i="25"/>
  <x:c r="B1867" i="25"/>
  <x:c r="C1867" i="25"/>
  <x:c r="D1867" i="25"/>
  <x:c r="E1867" i="25"/>
  <x:c r="F1867" i="25"/>
  <x:c r="G1867" i="25"/>
  <x:c r="H1867" i="25"/>
  <x:c r="I1867" i="25"/>
  <x:c r="J1867" i="25"/>
  <x:c r="K1867" i="25"/>
  <x:c r="L1867" i="25"/>
  <x:c r="M1867" i="25"/>
  <x:c r="N1867" i="25"/>
  <x:c r="P1867" i="25"/>
  <x:c r="Q1867" i="25"/>
  <x:c r="R1867" i="25"/>
  <x:c r="A1868" i="25"/>
  <x:c r="B1868" i="25"/>
  <x:c r="C1868" i="25"/>
  <x:c r="D1868" i="25"/>
  <x:c r="E1868" i="25"/>
  <x:c r="F1868" i="25"/>
  <x:c r="G1868" i="25"/>
  <x:c r="H1868" i="25"/>
  <x:c r="I1868" i="25"/>
  <x:c r="J1868" i="25"/>
  <x:c r="K1868" i="25"/>
  <x:c r="L1868" i="25"/>
  <x:c r="M1868" i="25"/>
  <x:c r="N1868" i="25"/>
  <x:c r="P1868" i="25"/>
  <x:c r="Q1868" i="25"/>
  <x:c r="R1868" i="25"/>
  <x:c r="A1869" i="25"/>
  <x:c r="B1869" i="25"/>
  <x:c r="C1869" i="25"/>
  <x:c r="D1869" i="25"/>
  <x:c r="E1869" i="25"/>
  <x:c r="F1869" i="25"/>
  <x:c r="G1869" i="25"/>
  <x:c r="H1869" i="25"/>
  <x:c r="I1869" i="25"/>
  <x:c r="J1869" i="25"/>
  <x:c r="K1869" i="25"/>
  <x:c r="L1869" i="25"/>
  <x:c r="M1869" i="25"/>
  <x:c r="N1869" i="25"/>
  <x:c r="P1869" i="25"/>
  <x:c r="Q1869" i="25"/>
  <x:c r="R1869" i="25"/>
  <x:c r="A1870" i="25"/>
  <x:c r="B1870" i="25"/>
  <x:c r="C1870" i="25"/>
  <x:c r="D1870" i="25"/>
  <x:c r="E1870" i="25"/>
  <x:c r="F1870" i="25"/>
  <x:c r="G1870" i="25"/>
  <x:c r="H1870" i="25"/>
  <x:c r="I1870" i="25"/>
  <x:c r="J1870" i="25"/>
  <x:c r="K1870" i="25"/>
  <x:c r="L1870" i="25"/>
  <x:c r="M1870" i="25"/>
  <x:c r="N1870" i="25"/>
  <x:c r="P1870" i="25"/>
  <x:c r="Q1870" i="25"/>
  <x:c r="R1870" i="25"/>
  <x:c r="A1871" i="25"/>
  <x:c r="B1871" i="25"/>
  <x:c r="C1871" i="25"/>
  <x:c r="D1871" i="25"/>
  <x:c r="E1871" i="25"/>
  <x:c r="F1871" i="25"/>
  <x:c r="G1871" i="25"/>
  <x:c r="H1871" i="25"/>
  <x:c r="I1871" i="25"/>
  <x:c r="J1871" i="25"/>
  <x:c r="K1871" i="25"/>
  <x:c r="L1871" i="25"/>
  <x:c r="M1871" i="25"/>
  <x:c r="N1871" i="25"/>
  <x:c r="P1871" i="25"/>
  <x:c r="Q1871" i="25"/>
  <x:c r="R1871" i="25"/>
  <x:c r="A1872" i="25"/>
  <x:c r="B1872" i="25"/>
  <x:c r="C1872" i="25"/>
  <x:c r="D1872" i="25"/>
  <x:c r="E1872" i="25"/>
  <x:c r="F1872" i="25"/>
  <x:c r="G1872" i="25"/>
  <x:c r="H1872" i="25"/>
  <x:c r="I1872" i="25"/>
  <x:c r="J1872" i="25"/>
  <x:c r="K1872" i="25"/>
  <x:c r="L1872" i="25"/>
  <x:c r="M1872" i="25"/>
  <x:c r="N1872" i="25"/>
  <x:c r="P1872" i="25"/>
  <x:c r="Q1872" i="25"/>
  <x:c r="R1872" i="25"/>
  <x:c r="A1873" i="25"/>
  <x:c r="B1873" i="25"/>
  <x:c r="C1873" i="25"/>
  <x:c r="D1873" i="25"/>
  <x:c r="E1873" i="25"/>
  <x:c r="F1873" i="25"/>
  <x:c r="G1873" i="25"/>
  <x:c r="H1873" i="25"/>
  <x:c r="I1873" i="25"/>
  <x:c r="J1873" i="25"/>
  <x:c r="K1873" i="25"/>
  <x:c r="L1873" i="25"/>
  <x:c r="M1873" i="25"/>
  <x:c r="N1873" i="25"/>
  <x:c r="P1873" i="25"/>
  <x:c r="Q1873" i="25"/>
  <x:c r="R1873" i="25"/>
  <x:c r="A1874" i="25"/>
  <x:c r="B1874" i="25"/>
  <x:c r="C1874" i="25"/>
  <x:c r="D1874" i="25"/>
  <x:c r="E1874" i="25"/>
  <x:c r="F1874" i="25"/>
  <x:c r="G1874" i="25"/>
  <x:c r="H1874" i="25"/>
  <x:c r="I1874" i="25"/>
  <x:c r="J1874" i="25"/>
  <x:c r="K1874" i="25"/>
  <x:c r="L1874" i="25"/>
  <x:c r="M1874" i="25"/>
  <x:c r="N1874" i="25"/>
  <x:c r="P1874" i="25"/>
  <x:c r="Q1874" i="25"/>
  <x:c r="R1874" i="25"/>
  <x:c r="A1875" i="25"/>
  <x:c r="B1875" i="25"/>
  <x:c r="C1875" i="25"/>
  <x:c r="D1875" i="25"/>
  <x:c r="E1875" i="25"/>
  <x:c r="F1875" i="25"/>
  <x:c r="G1875" i="25"/>
  <x:c r="H1875" i="25"/>
  <x:c r="I1875" i="25"/>
  <x:c r="J1875" i="25"/>
  <x:c r="K1875" i="25"/>
  <x:c r="L1875" i="25"/>
  <x:c r="M1875" i="25"/>
  <x:c r="N1875" i="25"/>
  <x:c r="P1875" i="25"/>
  <x:c r="Q1875" i="25"/>
  <x:c r="R1875" i="25"/>
  <x:c r="A1876" i="25"/>
  <x:c r="B1876" i="25"/>
  <x:c r="C1876" i="25"/>
  <x:c r="D1876" i="25"/>
  <x:c r="E1876" i="25"/>
  <x:c r="F1876" i="25"/>
  <x:c r="G1876" i="25"/>
  <x:c r="H1876" i="25"/>
  <x:c r="I1876" i="25"/>
  <x:c r="J1876" i="25"/>
  <x:c r="K1876" i="25"/>
  <x:c r="L1876" i="25"/>
  <x:c r="M1876" i="25"/>
  <x:c r="N1876" i="25"/>
  <x:c r="P1876" i="25"/>
  <x:c r="Q1876" i="25"/>
  <x:c r="R1876" i="25"/>
  <x:c r="A1877" i="25"/>
  <x:c r="B1877" i="25"/>
  <x:c r="C1877" i="25"/>
  <x:c r="D1877" i="25"/>
  <x:c r="E1877" i="25"/>
  <x:c r="F1877" i="25"/>
  <x:c r="G1877" i="25"/>
  <x:c r="H1877" i="25"/>
  <x:c r="I1877" i="25"/>
  <x:c r="J1877" i="25"/>
  <x:c r="K1877" i="25"/>
  <x:c r="L1877" i="25"/>
  <x:c r="M1877" i="25"/>
  <x:c r="N1877" i="25"/>
  <x:c r="P1877" i="25"/>
  <x:c r="Q1877" i="25"/>
  <x:c r="R1877" i="25"/>
  <x:c r="A1878" i="25"/>
  <x:c r="B1878" i="25"/>
  <x:c r="C1878" i="25"/>
  <x:c r="D1878" i="25"/>
  <x:c r="E1878" i="25"/>
  <x:c r="F1878" i="25"/>
  <x:c r="G1878" i="25"/>
  <x:c r="H1878" i="25"/>
  <x:c r="I1878" i="25"/>
  <x:c r="J1878" i="25"/>
  <x:c r="K1878" i="25"/>
  <x:c r="L1878" i="25"/>
  <x:c r="M1878" i="25"/>
  <x:c r="N1878" i="25"/>
  <x:c r="P1878" i="25"/>
  <x:c r="Q1878" i="25"/>
  <x:c r="R1878" i="25"/>
  <x:c r="A1879" i="25"/>
  <x:c r="B1879" i="25"/>
  <x:c r="C1879" i="25"/>
  <x:c r="D1879" i="25"/>
  <x:c r="E1879" i="25"/>
  <x:c r="F1879" i="25"/>
  <x:c r="G1879" i="25"/>
  <x:c r="H1879" i="25"/>
  <x:c r="I1879" i="25"/>
  <x:c r="J1879" i="25"/>
  <x:c r="K1879" i="25"/>
  <x:c r="L1879" i="25"/>
  <x:c r="M1879" i="25"/>
  <x:c r="N1879" i="25"/>
  <x:c r="P1879" i="25"/>
  <x:c r="Q1879" i="25"/>
  <x:c r="R1879" i="25"/>
  <x:c r="A1880" i="25"/>
  <x:c r="B1880" i="25"/>
  <x:c r="C1880" i="25"/>
  <x:c r="D1880" i="25"/>
  <x:c r="E1880" i="25"/>
  <x:c r="F1880" i="25"/>
  <x:c r="G1880" i="25"/>
  <x:c r="H1880" i="25"/>
  <x:c r="I1880" i="25"/>
  <x:c r="J1880" i="25"/>
  <x:c r="K1880" i="25"/>
  <x:c r="L1880" i="25"/>
  <x:c r="M1880" i="25"/>
  <x:c r="N1880" i="25"/>
  <x:c r="P1880" i="25"/>
  <x:c r="Q1880" i="25"/>
  <x:c r="R1880" i="25"/>
  <x:c r="A1881" i="25"/>
  <x:c r="B1881" i="25"/>
  <x:c r="C1881" i="25"/>
  <x:c r="D1881" i="25"/>
  <x:c r="E1881" i="25"/>
  <x:c r="F1881" i="25"/>
  <x:c r="G1881" i="25"/>
  <x:c r="H1881" i="25"/>
  <x:c r="I1881" i="25"/>
  <x:c r="J1881" i="25"/>
  <x:c r="K1881" i="25"/>
  <x:c r="L1881" i="25"/>
  <x:c r="M1881" i="25"/>
  <x:c r="N1881" i="25"/>
  <x:c r="P1881" i="25"/>
  <x:c r="Q1881" i="25"/>
  <x:c r="R1881" i="25"/>
  <x:c r="A1882" i="25"/>
  <x:c r="B1882" i="25"/>
  <x:c r="C1882" i="25"/>
  <x:c r="D1882" i="25"/>
  <x:c r="E1882" i="25"/>
  <x:c r="F1882" i="25"/>
  <x:c r="G1882" i="25"/>
  <x:c r="H1882" i="25"/>
  <x:c r="I1882" i="25"/>
  <x:c r="J1882" i="25"/>
  <x:c r="K1882" i="25"/>
  <x:c r="L1882" i="25"/>
  <x:c r="M1882" i="25"/>
  <x:c r="N1882" i="25"/>
  <x:c r="P1882" i="25"/>
  <x:c r="Q1882" i="25"/>
  <x:c r="R1882" i="25"/>
  <x:c r="A1883" i="25"/>
  <x:c r="B1883" i="25"/>
  <x:c r="C1883" i="25"/>
  <x:c r="D1883" i="25"/>
  <x:c r="E1883" i="25"/>
  <x:c r="F1883" i="25"/>
  <x:c r="G1883" i="25"/>
  <x:c r="H1883" i="25"/>
  <x:c r="I1883" i="25"/>
  <x:c r="J1883" i="25"/>
  <x:c r="K1883" i="25"/>
  <x:c r="L1883" i="25"/>
  <x:c r="M1883" i="25"/>
  <x:c r="N1883" i="25"/>
  <x:c r="P1883" i="25"/>
  <x:c r="Q1883" i="25"/>
  <x:c r="R1883" i="25"/>
  <x:c r="A1884" i="25"/>
  <x:c r="B1884" i="25"/>
  <x:c r="C1884" i="25"/>
  <x:c r="D1884" i="25"/>
  <x:c r="E1884" i="25"/>
  <x:c r="F1884" i="25"/>
  <x:c r="G1884" i="25"/>
  <x:c r="H1884" i="25"/>
  <x:c r="I1884" i="25"/>
  <x:c r="J1884" i="25"/>
  <x:c r="K1884" i="25"/>
  <x:c r="L1884" i="25"/>
  <x:c r="M1884" i="25"/>
  <x:c r="N1884" i="25"/>
  <x:c r="P1884" i="25"/>
  <x:c r="Q1884" i="25"/>
  <x:c r="R1884" i="25"/>
  <x:c r="A1885" i="25"/>
  <x:c r="B1885" i="25"/>
  <x:c r="C1885" i="25"/>
  <x:c r="D1885" i="25"/>
  <x:c r="E1885" i="25"/>
  <x:c r="F1885" i="25"/>
  <x:c r="G1885" i="25"/>
  <x:c r="H1885" i="25"/>
  <x:c r="I1885" i="25"/>
  <x:c r="J1885" i="25"/>
  <x:c r="K1885" i="25"/>
  <x:c r="L1885" i="25"/>
  <x:c r="M1885" i="25"/>
  <x:c r="N1885" i="25"/>
  <x:c r="P1885" i="25"/>
  <x:c r="Q1885" i="25"/>
  <x:c r="R1885" i="25"/>
  <x:c r="A1886" i="25"/>
  <x:c r="B1886" i="25"/>
  <x:c r="C1886" i="25"/>
  <x:c r="D1886" i="25"/>
  <x:c r="E1886" i="25"/>
  <x:c r="F1886" i="25"/>
  <x:c r="G1886" i="25"/>
  <x:c r="H1886" i="25"/>
  <x:c r="I1886" i="25"/>
  <x:c r="J1886" i="25"/>
  <x:c r="K1886" i="25"/>
  <x:c r="L1886" i="25"/>
  <x:c r="M1886" i="25"/>
  <x:c r="N1886" i="25"/>
  <x:c r="P1886" i="25"/>
  <x:c r="Q1886" i="25"/>
  <x:c r="R1886" i="25"/>
  <x:c r="A1887" i="25"/>
  <x:c r="B1887" i="25"/>
  <x:c r="C1887" i="25"/>
  <x:c r="D1887" i="25"/>
  <x:c r="E1887" i="25"/>
  <x:c r="F1887" i="25"/>
  <x:c r="G1887" i="25"/>
  <x:c r="H1887" i="25"/>
  <x:c r="I1887" i="25"/>
  <x:c r="J1887" i="25"/>
  <x:c r="K1887" i="25"/>
  <x:c r="L1887" i="25"/>
  <x:c r="M1887" i="25"/>
  <x:c r="N1887" i="25"/>
  <x:c r="P1887" i="25"/>
  <x:c r="Q1887" i="25"/>
  <x:c r="R1887" i="25"/>
  <x:c r="A1888" i="25"/>
  <x:c r="B1888" i="25"/>
  <x:c r="C1888" i="25"/>
  <x:c r="D1888" i="25"/>
  <x:c r="E1888" i="25"/>
  <x:c r="F1888" i="25"/>
  <x:c r="G1888" i="25"/>
  <x:c r="H1888" i="25"/>
  <x:c r="I1888" i="25"/>
  <x:c r="J1888" i="25"/>
  <x:c r="K1888" i="25"/>
  <x:c r="L1888" i="25"/>
  <x:c r="M1888" i="25"/>
  <x:c r="N1888" i="25"/>
  <x:c r="P1888" i="25"/>
  <x:c r="Q1888" i="25"/>
  <x:c r="R1888" i="25"/>
  <x:c r="A1889" i="25"/>
  <x:c r="B1889" i="25"/>
  <x:c r="C1889" i="25"/>
  <x:c r="D1889" i="25"/>
  <x:c r="E1889" i="25"/>
  <x:c r="F1889" i="25"/>
  <x:c r="G1889" i="25"/>
  <x:c r="H1889" i="25"/>
  <x:c r="I1889" i="25"/>
  <x:c r="J1889" i="25"/>
  <x:c r="K1889" i="25"/>
  <x:c r="L1889" i="25"/>
  <x:c r="M1889" i="25"/>
  <x:c r="N1889" i="25"/>
  <x:c r="P1889" i="25"/>
  <x:c r="Q1889" i="25"/>
  <x:c r="R1889" i="25"/>
  <x:c r="A1890" i="25"/>
  <x:c r="B1890" i="25"/>
  <x:c r="C1890" i="25"/>
  <x:c r="D1890" i="25"/>
  <x:c r="E1890" i="25"/>
  <x:c r="F1890" i="25"/>
  <x:c r="G1890" i="25"/>
  <x:c r="H1890" i="25"/>
  <x:c r="I1890" i="25"/>
  <x:c r="J1890" i="25"/>
  <x:c r="K1890" i="25"/>
  <x:c r="L1890" i="25"/>
  <x:c r="M1890" i="25"/>
  <x:c r="N1890" i="25"/>
  <x:c r="P1890" i="25"/>
  <x:c r="Q1890" i="25"/>
  <x:c r="R1890" i="25"/>
  <x:c r="A1891" i="25"/>
  <x:c r="B1891" i="25"/>
  <x:c r="C1891" i="25"/>
  <x:c r="D1891" i="25"/>
  <x:c r="E1891" i="25"/>
  <x:c r="F1891" i="25"/>
  <x:c r="G1891" i="25"/>
  <x:c r="H1891" i="25"/>
  <x:c r="I1891" i="25"/>
  <x:c r="J1891" i="25"/>
  <x:c r="K1891" i="25"/>
  <x:c r="L1891" i="25"/>
  <x:c r="M1891" i="25"/>
  <x:c r="N1891" i="25"/>
  <x:c r="P1891" i="25"/>
  <x:c r="Q1891" i="25"/>
  <x:c r="R1891" i="25"/>
  <x:c r="A1892" i="25"/>
  <x:c r="B1892" i="25"/>
  <x:c r="C1892" i="25"/>
  <x:c r="D1892" i="25"/>
  <x:c r="E1892" i="25"/>
  <x:c r="F1892" i="25"/>
  <x:c r="G1892" i="25"/>
  <x:c r="H1892" i="25"/>
  <x:c r="I1892" i="25"/>
  <x:c r="J1892" i="25"/>
  <x:c r="K1892" i="25"/>
  <x:c r="L1892" i="25"/>
  <x:c r="M1892" i="25"/>
  <x:c r="N1892" i="25"/>
  <x:c r="P1892" i="25"/>
  <x:c r="Q1892" i="25"/>
  <x:c r="R1892" i="25"/>
  <x:c r="A1893" i="25"/>
  <x:c r="B1893" i="25"/>
  <x:c r="C1893" i="25"/>
  <x:c r="D1893" i="25"/>
  <x:c r="E1893" i="25"/>
  <x:c r="F1893" i="25"/>
  <x:c r="G1893" i="25"/>
  <x:c r="H1893" i="25"/>
  <x:c r="I1893" i="25"/>
  <x:c r="J1893" i="25"/>
  <x:c r="K1893" i="25"/>
  <x:c r="L1893" i="25"/>
  <x:c r="M1893" i="25"/>
  <x:c r="N1893" i="25"/>
  <x:c r="P1893" i="25"/>
  <x:c r="Q1893" i="25"/>
  <x:c r="R1893" i="25"/>
  <x:c r="A1894" i="25"/>
  <x:c r="B1894" i="25"/>
  <x:c r="C1894" i="25"/>
  <x:c r="D1894" i="25"/>
  <x:c r="E1894" i="25"/>
  <x:c r="F1894" i="25"/>
  <x:c r="G1894" i="25"/>
  <x:c r="H1894" i="25"/>
  <x:c r="I1894" i="25"/>
  <x:c r="J1894" i="25"/>
  <x:c r="K1894" i="25"/>
  <x:c r="L1894" i="25"/>
  <x:c r="M1894" i="25"/>
  <x:c r="N1894" i="25"/>
  <x:c r="P1894" i="25"/>
  <x:c r="Q1894" i="25"/>
  <x:c r="R1894" i="25"/>
  <x:c r="A1895" i="25"/>
  <x:c r="B1895" i="25"/>
  <x:c r="C1895" i="25"/>
  <x:c r="D1895" i="25"/>
  <x:c r="E1895" i="25"/>
  <x:c r="F1895" i="25"/>
  <x:c r="G1895" i="25"/>
  <x:c r="H1895" i="25"/>
  <x:c r="I1895" i="25"/>
  <x:c r="J1895" i="25"/>
  <x:c r="K1895" i="25"/>
  <x:c r="L1895" i="25"/>
  <x:c r="M1895" i="25"/>
  <x:c r="N1895" i="25"/>
  <x:c r="P1895" i="25"/>
  <x:c r="Q1895" i="25"/>
  <x:c r="R1895" i="25"/>
  <x:c r="A1896" i="25"/>
  <x:c r="B1896" i="25"/>
  <x:c r="C1896" i="25"/>
  <x:c r="D1896" i="25"/>
  <x:c r="E1896" i="25"/>
  <x:c r="F1896" i="25"/>
  <x:c r="G1896" i="25"/>
  <x:c r="H1896" i="25"/>
  <x:c r="I1896" i="25"/>
  <x:c r="J1896" i="25"/>
  <x:c r="K1896" i="25"/>
  <x:c r="L1896" i="25"/>
  <x:c r="M1896" i="25"/>
  <x:c r="N1896" i="25"/>
  <x:c r="P1896" i="25"/>
  <x:c r="Q1896" i="25"/>
  <x:c r="R1896" i="25"/>
  <x:c r="A1897" i="25"/>
  <x:c r="B1897" i="25"/>
  <x:c r="C1897" i="25"/>
  <x:c r="D1897" i="25"/>
  <x:c r="E1897" i="25"/>
  <x:c r="F1897" i="25"/>
  <x:c r="G1897" i="25"/>
  <x:c r="H1897" i="25"/>
  <x:c r="I1897" i="25"/>
  <x:c r="J1897" i="25"/>
  <x:c r="K1897" i="25"/>
  <x:c r="L1897" i="25"/>
  <x:c r="M1897" i="25"/>
  <x:c r="N1897" i="25"/>
  <x:c r="P1897" i="25"/>
  <x:c r="Q1897" i="25"/>
  <x:c r="R1897" i="25"/>
  <x:c r="A1898" i="25"/>
  <x:c r="B1898" i="25"/>
  <x:c r="C1898" i="25"/>
  <x:c r="D1898" i="25"/>
  <x:c r="E1898" i="25"/>
  <x:c r="F1898" i="25"/>
  <x:c r="G1898" i="25"/>
  <x:c r="H1898" i="25"/>
  <x:c r="I1898" i="25"/>
  <x:c r="J1898" i="25"/>
  <x:c r="K1898" i="25"/>
  <x:c r="L1898" i="25"/>
  <x:c r="M1898" i="25"/>
  <x:c r="N1898" i="25"/>
  <x:c r="P1898" i="25"/>
  <x:c r="Q1898" i="25"/>
  <x:c r="R1898" i="25"/>
  <x:c r="A1899" i="25"/>
  <x:c r="B1899" i="25"/>
  <x:c r="C1899" i="25"/>
  <x:c r="D1899" i="25"/>
  <x:c r="E1899" i="25"/>
  <x:c r="F1899" i="25"/>
  <x:c r="G1899" i="25"/>
  <x:c r="H1899" i="25"/>
  <x:c r="I1899" i="25"/>
  <x:c r="J1899" i="25"/>
  <x:c r="K1899" i="25"/>
  <x:c r="L1899" i="25"/>
  <x:c r="M1899" i="25"/>
  <x:c r="N1899" i="25"/>
  <x:c r="P1899" i="25"/>
  <x:c r="Q1899" i="25"/>
  <x:c r="R1899" i="25"/>
  <x:c r="A1900" i="25"/>
  <x:c r="B1900" i="25"/>
  <x:c r="C1900" i="25"/>
  <x:c r="D1900" i="25"/>
  <x:c r="E1900" i="25"/>
  <x:c r="F1900" i="25"/>
  <x:c r="G1900" i="25"/>
  <x:c r="H1900" i="25"/>
  <x:c r="I1900" i="25"/>
  <x:c r="J1900" i="25"/>
  <x:c r="K1900" i="25"/>
  <x:c r="L1900" i="25"/>
  <x:c r="M1900" i="25"/>
  <x:c r="N1900" i="25"/>
  <x:c r="P1900" i="25"/>
  <x:c r="Q1900" i="25"/>
  <x:c r="R1900" i="25"/>
  <x:c r="A1901" i="25"/>
  <x:c r="B1901" i="25"/>
  <x:c r="C1901" i="25"/>
  <x:c r="D1901" i="25"/>
  <x:c r="E1901" i="25"/>
  <x:c r="F1901" i="25"/>
  <x:c r="G1901" i="25"/>
  <x:c r="H1901" i="25"/>
  <x:c r="I1901" i="25"/>
  <x:c r="J1901" i="25"/>
  <x:c r="K1901" i="25"/>
  <x:c r="L1901" i="25"/>
  <x:c r="M1901" i="25"/>
  <x:c r="N1901" i="25"/>
  <x:c r="P1901" i="25"/>
  <x:c r="Q1901" i="25"/>
  <x:c r="R1901" i="25"/>
  <x:c r="A1902" i="25"/>
  <x:c r="B1902" i="25"/>
  <x:c r="C1902" i="25"/>
  <x:c r="D1902" i="25"/>
  <x:c r="E1902" i="25"/>
  <x:c r="F1902" i="25"/>
  <x:c r="G1902" i="25"/>
  <x:c r="H1902" i="25"/>
  <x:c r="I1902" i="25"/>
  <x:c r="J1902" i="25"/>
  <x:c r="K1902" i="25"/>
  <x:c r="L1902" i="25"/>
  <x:c r="M1902" i="25"/>
  <x:c r="N1902" i="25"/>
  <x:c r="P1902" i="25"/>
  <x:c r="Q1902" i="25"/>
  <x:c r="R1902" i="25"/>
  <x:c r="A1903" i="25"/>
  <x:c r="B1903" i="25"/>
  <x:c r="C1903" i="25"/>
  <x:c r="D1903" i="25"/>
  <x:c r="E1903" i="25"/>
  <x:c r="F1903" i="25"/>
  <x:c r="G1903" i="25"/>
  <x:c r="H1903" i="25"/>
  <x:c r="I1903" i="25"/>
  <x:c r="J1903" i="25"/>
  <x:c r="K1903" i="25"/>
  <x:c r="L1903" i="25"/>
  <x:c r="M1903" i="25"/>
  <x:c r="N1903" i="25"/>
  <x:c r="P1903" i="25"/>
  <x:c r="Q1903" i="25"/>
  <x:c r="R1903" i="25"/>
  <x:c r="A1904" i="25"/>
  <x:c r="B1904" i="25"/>
  <x:c r="C1904" i="25"/>
  <x:c r="D1904" i="25"/>
  <x:c r="E1904" i="25"/>
  <x:c r="F1904" i="25"/>
  <x:c r="G1904" i="25"/>
  <x:c r="H1904" i="25"/>
  <x:c r="I1904" i="25"/>
  <x:c r="J1904" i="25"/>
  <x:c r="K1904" i="25"/>
  <x:c r="L1904" i="25"/>
  <x:c r="M1904" i="25"/>
  <x:c r="N1904" i="25"/>
  <x:c r="P1904" i="25"/>
  <x:c r="Q1904" i="25"/>
  <x:c r="R1904" i="25"/>
  <x:c r="A1905" i="25"/>
  <x:c r="B1905" i="25"/>
  <x:c r="C1905" i="25"/>
  <x:c r="D1905" i="25"/>
  <x:c r="E1905" i="25"/>
  <x:c r="F1905" i="25"/>
  <x:c r="G1905" i="25"/>
  <x:c r="H1905" i="25"/>
  <x:c r="I1905" i="25"/>
  <x:c r="J1905" i="25"/>
  <x:c r="K1905" i="25"/>
  <x:c r="L1905" i="25"/>
  <x:c r="M1905" i="25"/>
  <x:c r="N1905" i="25"/>
  <x:c r="P1905" i="25"/>
  <x:c r="Q1905" i="25"/>
  <x:c r="R1905" i="25"/>
  <x:c r="A1906" i="25"/>
  <x:c r="B1906" i="25"/>
  <x:c r="C1906" i="25"/>
  <x:c r="D1906" i="25"/>
  <x:c r="E1906" i="25"/>
  <x:c r="F1906" i="25"/>
  <x:c r="G1906" i="25"/>
  <x:c r="H1906" i="25"/>
  <x:c r="I1906" i="25"/>
  <x:c r="J1906" i="25"/>
  <x:c r="K1906" i="25"/>
  <x:c r="L1906" i="25"/>
  <x:c r="M1906" i="25"/>
  <x:c r="N1906" i="25"/>
  <x:c r="P1906" i="25"/>
  <x:c r="Q1906" i="25"/>
  <x:c r="R1906" i="25"/>
  <x:c r="A1907" i="25"/>
  <x:c r="B1907" i="25"/>
  <x:c r="C1907" i="25"/>
  <x:c r="D1907" i="25"/>
  <x:c r="E1907" i="25"/>
  <x:c r="F1907" i="25"/>
  <x:c r="G1907" i="25"/>
  <x:c r="H1907" i="25"/>
  <x:c r="I1907" i="25"/>
  <x:c r="J1907" i="25"/>
  <x:c r="K1907" i="25"/>
  <x:c r="L1907" i="25"/>
  <x:c r="M1907" i="25"/>
  <x:c r="N1907" i="25"/>
  <x:c r="P1907" i="25"/>
  <x:c r="Q1907" i="25"/>
  <x:c r="R1907" i="25"/>
  <x:c r="A1908" i="25"/>
  <x:c r="B1908" i="25"/>
  <x:c r="C1908" i="25"/>
  <x:c r="D1908" i="25"/>
  <x:c r="E1908" i="25"/>
  <x:c r="F1908" i="25"/>
  <x:c r="G1908" i="25"/>
  <x:c r="H1908" i="25"/>
  <x:c r="I1908" i="25"/>
  <x:c r="J1908" i="25"/>
  <x:c r="K1908" i="25"/>
  <x:c r="L1908" i="25"/>
  <x:c r="M1908" i="25"/>
  <x:c r="N1908" i="25"/>
  <x:c r="P1908" i="25"/>
  <x:c r="Q1908" i="25"/>
  <x:c r="R1908" i="25"/>
  <x:c r="A1909" i="25"/>
  <x:c r="B1909" i="25"/>
  <x:c r="C1909" i="25"/>
  <x:c r="D1909" i="25"/>
  <x:c r="E1909" i="25"/>
  <x:c r="F1909" i="25"/>
  <x:c r="G1909" i="25"/>
  <x:c r="H1909" i="25"/>
  <x:c r="I1909" i="25"/>
  <x:c r="J1909" i="25"/>
  <x:c r="K1909" i="25"/>
  <x:c r="L1909" i="25"/>
  <x:c r="M1909" i="25"/>
  <x:c r="N1909" i="25"/>
  <x:c r="P1909" i="25"/>
  <x:c r="Q1909" i="25"/>
  <x:c r="R1909" i="25"/>
  <x:c r="A1910" i="25"/>
  <x:c r="B1910" i="25"/>
  <x:c r="C1910" i="25"/>
  <x:c r="D1910" i="25"/>
  <x:c r="E1910" i="25"/>
  <x:c r="F1910" i="25"/>
  <x:c r="G1910" i="25"/>
  <x:c r="H1910" i="25"/>
  <x:c r="I1910" i="25"/>
  <x:c r="J1910" i="25"/>
  <x:c r="K1910" i="25"/>
  <x:c r="L1910" i="25"/>
  <x:c r="M1910" i="25"/>
  <x:c r="N1910" i="25"/>
  <x:c r="P1910" i="25"/>
  <x:c r="Q1910" i="25"/>
  <x:c r="R1910" i="25"/>
  <x:c r="A1911" i="25"/>
  <x:c r="B1911" i="25"/>
  <x:c r="C1911" i="25"/>
  <x:c r="D1911" i="25"/>
  <x:c r="E1911" i="25"/>
  <x:c r="F1911" i="25"/>
  <x:c r="G1911" i="25"/>
  <x:c r="H1911" i="25"/>
  <x:c r="I1911" i="25"/>
  <x:c r="J1911" i="25"/>
  <x:c r="K1911" i="25"/>
  <x:c r="L1911" i="25"/>
  <x:c r="M1911" i="25"/>
  <x:c r="N1911" i="25"/>
  <x:c r="P1911" i="25"/>
  <x:c r="Q1911" i="25"/>
  <x:c r="R1911" i="25"/>
  <x:c r="A1912" i="25"/>
  <x:c r="B1912" i="25"/>
  <x:c r="C1912" i="25"/>
  <x:c r="D1912" i="25"/>
  <x:c r="E1912" i="25"/>
  <x:c r="F1912" i="25"/>
  <x:c r="G1912" i="25"/>
  <x:c r="H1912" i="25"/>
  <x:c r="I1912" i="25"/>
  <x:c r="J1912" i="25"/>
  <x:c r="K1912" i="25"/>
  <x:c r="L1912" i="25"/>
  <x:c r="M1912" i="25"/>
  <x:c r="N1912" i="25"/>
  <x:c r="P1912" i="25"/>
  <x:c r="Q1912" i="25"/>
  <x:c r="R1912" i="25"/>
  <x:c r="A1913" i="25"/>
  <x:c r="B1913" i="25"/>
  <x:c r="C1913" i="25"/>
  <x:c r="D1913" i="25"/>
  <x:c r="E1913" i="25"/>
  <x:c r="F1913" i="25"/>
  <x:c r="G1913" i="25"/>
  <x:c r="H1913" i="25"/>
  <x:c r="I1913" i="25"/>
  <x:c r="J1913" i="25"/>
  <x:c r="K1913" i="25"/>
  <x:c r="L1913" i="25"/>
  <x:c r="M1913" i="25"/>
  <x:c r="N1913" i="25"/>
  <x:c r="P1913" i="25"/>
  <x:c r="Q1913" i="25"/>
  <x:c r="R1913" i="25"/>
  <x:c r="A1914" i="25"/>
  <x:c r="B1914" i="25"/>
  <x:c r="C1914" i="25"/>
  <x:c r="D1914" i="25"/>
  <x:c r="E1914" i="25"/>
  <x:c r="F1914" i="25"/>
  <x:c r="G1914" i="25"/>
  <x:c r="H1914" i="25"/>
  <x:c r="I1914" i="25"/>
  <x:c r="J1914" i="25"/>
  <x:c r="K1914" i="25"/>
  <x:c r="L1914" i="25"/>
  <x:c r="M1914" i="25"/>
  <x:c r="N1914" i="25"/>
  <x:c r="P1914" i="25"/>
  <x:c r="Q1914" i="25"/>
  <x:c r="R1914" i="25"/>
  <x:c r="A1915" i="25"/>
  <x:c r="B1915" i="25"/>
  <x:c r="C1915" i="25"/>
  <x:c r="D1915" i="25"/>
  <x:c r="E1915" i="25"/>
  <x:c r="F1915" i="25"/>
  <x:c r="G1915" i="25"/>
  <x:c r="H1915" i="25"/>
  <x:c r="I1915" i="25"/>
  <x:c r="J1915" i="25"/>
  <x:c r="K1915" i="25"/>
  <x:c r="L1915" i="25"/>
  <x:c r="M1915" i="25"/>
  <x:c r="N1915" i="25"/>
  <x:c r="P1915" i="25"/>
  <x:c r="Q1915" i="25"/>
  <x:c r="R1915" i="25"/>
  <x:c r="A1916" i="25"/>
  <x:c r="B1916" i="25"/>
  <x:c r="C1916" i="25"/>
  <x:c r="D1916" i="25"/>
  <x:c r="E1916" i="25"/>
  <x:c r="F1916" i="25"/>
  <x:c r="G1916" i="25"/>
  <x:c r="H1916" i="25"/>
  <x:c r="I1916" i="25"/>
  <x:c r="J1916" i="25"/>
  <x:c r="K1916" i="25"/>
  <x:c r="L1916" i="25"/>
  <x:c r="M1916" i="25"/>
  <x:c r="N1916" i="25"/>
  <x:c r="P1916" i="25"/>
  <x:c r="Q1916" i="25"/>
  <x:c r="R1916" i="25"/>
  <x:c r="A1917" i="25"/>
  <x:c r="B1917" i="25"/>
  <x:c r="C1917" i="25"/>
  <x:c r="D1917" i="25"/>
  <x:c r="E1917" i="25"/>
  <x:c r="F1917" i="25"/>
  <x:c r="G1917" i="25"/>
  <x:c r="H1917" i="25"/>
  <x:c r="I1917" i="25"/>
  <x:c r="J1917" i="25"/>
  <x:c r="K1917" i="25"/>
  <x:c r="L1917" i="25"/>
  <x:c r="M1917" i="25"/>
  <x:c r="N1917" i="25"/>
  <x:c r="P1917" i="25"/>
  <x:c r="Q1917" i="25"/>
  <x:c r="R1917" i="25"/>
  <x:c r="A1918" i="25"/>
  <x:c r="B1918" i="25"/>
  <x:c r="C1918" i="25"/>
  <x:c r="D1918" i="25"/>
  <x:c r="E1918" i="25"/>
  <x:c r="F1918" i="25"/>
  <x:c r="G1918" i="25"/>
  <x:c r="H1918" i="25"/>
  <x:c r="I1918" i="25"/>
  <x:c r="J1918" i="25"/>
  <x:c r="K1918" i="25"/>
  <x:c r="L1918" i="25"/>
  <x:c r="M1918" i="25"/>
  <x:c r="N1918" i="25"/>
  <x:c r="P1918" i="25"/>
  <x:c r="Q1918" i="25"/>
  <x:c r="R1918" i="25"/>
  <x:c r="A1919" i="25"/>
  <x:c r="B1919" i="25"/>
  <x:c r="C1919" i="25"/>
  <x:c r="D1919" i="25"/>
  <x:c r="E1919" i="25"/>
  <x:c r="F1919" i="25"/>
  <x:c r="G1919" i="25"/>
  <x:c r="H1919" i="25"/>
  <x:c r="I1919" i="25"/>
  <x:c r="J1919" i="25"/>
  <x:c r="K1919" i="25"/>
  <x:c r="L1919" i="25"/>
  <x:c r="M1919" i="25"/>
  <x:c r="N1919" i="25"/>
  <x:c r="P1919" i="25"/>
  <x:c r="Q1919" i="25"/>
  <x:c r="R1919" i="25"/>
  <x:c r="A1920" i="25"/>
  <x:c r="B1920" i="25"/>
  <x:c r="C1920" i="25"/>
  <x:c r="D1920" i="25"/>
  <x:c r="E1920" i="25"/>
  <x:c r="F1920" i="25"/>
  <x:c r="G1920" i="25"/>
  <x:c r="H1920" i="25"/>
  <x:c r="I1920" i="25"/>
  <x:c r="J1920" i="25"/>
  <x:c r="K1920" i="25"/>
  <x:c r="L1920" i="25"/>
  <x:c r="M1920" i="25"/>
  <x:c r="N1920" i="25"/>
  <x:c r="P1920" i="25"/>
  <x:c r="Q1920" i="25"/>
  <x:c r="R1920" i="25"/>
  <x:c r="A1921" i="25"/>
  <x:c r="B1921" i="25"/>
  <x:c r="C1921" i="25"/>
  <x:c r="D1921" i="25"/>
  <x:c r="E1921" i="25"/>
  <x:c r="F1921" i="25"/>
  <x:c r="G1921" i="25"/>
  <x:c r="H1921" i="25"/>
  <x:c r="I1921" i="25"/>
  <x:c r="J1921" i="25"/>
  <x:c r="K1921" i="25"/>
  <x:c r="L1921" i="25"/>
  <x:c r="M1921" i="25"/>
  <x:c r="N1921" i="25"/>
  <x:c r="P1921" i="25"/>
  <x:c r="Q1921" i="25"/>
  <x:c r="R1921" i="25"/>
  <x:c r="A1922" i="25"/>
  <x:c r="B1922" i="25"/>
  <x:c r="C1922" i="25"/>
  <x:c r="D1922" i="25"/>
  <x:c r="E1922" i="25"/>
  <x:c r="F1922" i="25"/>
  <x:c r="G1922" i="25"/>
  <x:c r="H1922" i="25"/>
  <x:c r="I1922" i="25"/>
  <x:c r="J1922" i="25"/>
  <x:c r="K1922" i="25"/>
  <x:c r="L1922" i="25"/>
  <x:c r="M1922" i="25"/>
  <x:c r="N1922" i="25"/>
  <x:c r="P1922" i="25"/>
  <x:c r="Q1922" i="25"/>
  <x:c r="R1922" i="25"/>
  <x:c r="A1923" i="25"/>
  <x:c r="B1923" i="25"/>
  <x:c r="C1923" i="25"/>
  <x:c r="D1923" i="25"/>
  <x:c r="E1923" i="25"/>
  <x:c r="F1923" i="25"/>
  <x:c r="G1923" i="25"/>
  <x:c r="H1923" i="25"/>
  <x:c r="I1923" i="25"/>
  <x:c r="J1923" i="25"/>
  <x:c r="K1923" i="25"/>
  <x:c r="L1923" i="25"/>
  <x:c r="M1923" i="25"/>
  <x:c r="N1923" i="25"/>
  <x:c r="P1923" i="25"/>
  <x:c r="Q1923" i="25"/>
  <x:c r="R1923" i="25"/>
  <x:c r="A1924" i="25"/>
  <x:c r="B1924" i="25"/>
  <x:c r="C1924" i="25"/>
  <x:c r="D1924" i="25"/>
  <x:c r="E1924" i="25"/>
  <x:c r="F1924" i="25"/>
  <x:c r="G1924" i="25"/>
  <x:c r="H1924" i="25"/>
  <x:c r="I1924" i="25"/>
  <x:c r="J1924" i="25"/>
  <x:c r="K1924" i="25"/>
  <x:c r="L1924" i="25"/>
  <x:c r="M1924" i="25"/>
  <x:c r="N1924" i="25"/>
  <x:c r="P1924" i="25"/>
  <x:c r="Q1924" i="25"/>
  <x:c r="R1924" i="25"/>
  <x:c r="A1925" i="25"/>
  <x:c r="B1925" i="25"/>
  <x:c r="C1925" i="25"/>
  <x:c r="D1925" i="25"/>
  <x:c r="E1925" i="25"/>
  <x:c r="F1925" i="25"/>
  <x:c r="G1925" i="25"/>
  <x:c r="H1925" i="25"/>
  <x:c r="I1925" i="25"/>
  <x:c r="J1925" i="25"/>
  <x:c r="K1925" i="25"/>
  <x:c r="L1925" i="25"/>
  <x:c r="M1925" i="25"/>
  <x:c r="N1925" i="25"/>
  <x:c r="P1925" i="25"/>
  <x:c r="Q1925" i="25"/>
  <x:c r="R1925" i="25"/>
  <x:c r="A1926" i="25"/>
  <x:c r="B1926" i="25"/>
  <x:c r="C1926" i="25"/>
  <x:c r="D1926" i="25"/>
  <x:c r="E1926" i="25"/>
  <x:c r="F1926" i="25"/>
  <x:c r="G1926" i="25"/>
  <x:c r="H1926" i="25"/>
  <x:c r="I1926" i="25"/>
  <x:c r="J1926" i="25"/>
  <x:c r="K1926" i="25"/>
  <x:c r="L1926" i="25"/>
  <x:c r="M1926" i="25"/>
  <x:c r="N1926" i="25"/>
  <x:c r="P1926" i="25"/>
  <x:c r="Q1926" i="25"/>
  <x:c r="R1926" i="25"/>
  <x:c r="A1927" i="25"/>
  <x:c r="B1927" i="25"/>
  <x:c r="C1927" i="25"/>
  <x:c r="D1927" i="25"/>
  <x:c r="E1927" i="25"/>
  <x:c r="F1927" i="25"/>
  <x:c r="G1927" i="25"/>
  <x:c r="H1927" i="25"/>
  <x:c r="I1927" i="25"/>
  <x:c r="J1927" i="25"/>
  <x:c r="K1927" i="25"/>
  <x:c r="L1927" i="25"/>
  <x:c r="M1927" i="25"/>
  <x:c r="N1927" i="25"/>
  <x:c r="P1927" i="25"/>
  <x:c r="Q1927" i="25"/>
  <x:c r="R1927" i="25"/>
  <x:c r="A1928" i="25"/>
  <x:c r="B1928" i="25"/>
  <x:c r="C1928" i="25"/>
  <x:c r="D1928" i="25"/>
  <x:c r="E1928" i="25"/>
  <x:c r="F1928" i="25"/>
  <x:c r="G1928" i="25"/>
  <x:c r="H1928" i="25"/>
  <x:c r="I1928" i="25"/>
  <x:c r="J1928" i="25"/>
  <x:c r="K1928" i="25"/>
  <x:c r="L1928" i="25"/>
  <x:c r="M1928" i="25"/>
  <x:c r="N1928" i="25"/>
  <x:c r="P1928" i="25"/>
  <x:c r="Q1928" i="25"/>
  <x:c r="R1928" i="25"/>
  <x:c r="A1929" i="25"/>
  <x:c r="B1929" i="25"/>
  <x:c r="C1929" i="25"/>
  <x:c r="D1929" i="25"/>
  <x:c r="E1929" i="25"/>
  <x:c r="F1929" i="25"/>
  <x:c r="G1929" i="25"/>
  <x:c r="H1929" i="25"/>
  <x:c r="I1929" i="25"/>
  <x:c r="J1929" i="25"/>
  <x:c r="K1929" i="25"/>
  <x:c r="L1929" i="25"/>
  <x:c r="M1929" i="25"/>
  <x:c r="N1929" i="25"/>
  <x:c r="P1929" i="25"/>
  <x:c r="Q1929" i="25"/>
  <x:c r="R1929" i="25"/>
  <x:c r="A1930" i="25"/>
  <x:c r="B1930" i="25"/>
  <x:c r="C1930" i="25"/>
  <x:c r="D1930" i="25"/>
  <x:c r="E1930" i="25"/>
  <x:c r="F1930" i="25"/>
  <x:c r="G1930" i="25"/>
  <x:c r="H1930" i="25"/>
  <x:c r="I1930" i="25"/>
  <x:c r="J1930" i="25"/>
  <x:c r="K1930" i="25"/>
  <x:c r="L1930" i="25"/>
  <x:c r="M1930" i="25"/>
  <x:c r="N1930" i="25"/>
  <x:c r="P1930" i="25"/>
  <x:c r="Q1930" i="25"/>
  <x:c r="R1930" i="25"/>
  <x:c r="A1931" i="25"/>
  <x:c r="B1931" i="25"/>
  <x:c r="C1931" i="25"/>
  <x:c r="D1931" i="25"/>
  <x:c r="E1931" i="25"/>
  <x:c r="F1931" i="25"/>
  <x:c r="G1931" i="25"/>
  <x:c r="H1931" i="25"/>
  <x:c r="I1931" i="25"/>
  <x:c r="J1931" i="25"/>
  <x:c r="K1931" i="25"/>
  <x:c r="L1931" i="25"/>
  <x:c r="M1931" i="25"/>
  <x:c r="N1931" i="25"/>
  <x:c r="P1931" i="25"/>
  <x:c r="Q1931" i="25"/>
  <x:c r="R1931" i="25"/>
  <x:c r="A1932" i="25"/>
  <x:c r="B1932" i="25"/>
  <x:c r="C1932" i="25"/>
  <x:c r="D1932" i="25"/>
  <x:c r="E1932" i="25"/>
  <x:c r="F1932" i="25"/>
  <x:c r="G1932" i="25"/>
  <x:c r="H1932" i="25"/>
  <x:c r="I1932" i="25"/>
  <x:c r="J1932" i="25"/>
  <x:c r="K1932" i="25"/>
  <x:c r="L1932" i="25"/>
  <x:c r="M1932" i="25"/>
  <x:c r="N1932" i="25"/>
  <x:c r="P1932" i="25"/>
  <x:c r="Q1932" i="25"/>
  <x:c r="R1932" i="25"/>
  <x:c r="A1933" i="25"/>
  <x:c r="B1933" i="25"/>
  <x:c r="C1933" i="25"/>
  <x:c r="D1933" i="25"/>
  <x:c r="E1933" i="25"/>
  <x:c r="F1933" i="25"/>
  <x:c r="G1933" i="25"/>
  <x:c r="H1933" i="25"/>
  <x:c r="I1933" i="25"/>
  <x:c r="J1933" i="25"/>
  <x:c r="K1933" i="25"/>
  <x:c r="L1933" i="25"/>
  <x:c r="M1933" i="25"/>
  <x:c r="N1933" i="25"/>
  <x:c r="P1933" i="25"/>
  <x:c r="Q1933" i="25"/>
  <x:c r="R1933" i="25"/>
  <x:c r="A1934" i="25"/>
  <x:c r="B1934" i="25"/>
  <x:c r="C1934" i="25"/>
  <x:c r="D1934" i="25"/>
  <x:c r="E1934" i="25"/>
  <x:c r="F1934" i="25"/>
  <x:c r="G1934" i="25"/>
  <x:c r="H1934" i="25"/>
  <x:c r="I1934" i="25"/>
  <x:c r="J1934" i="25"/>
  <x:c r="K1934" i="25"/>
  <x:c r="L1934" i="25"/>
  <x:c r="M1934" i="25"/>
  <x:c r="N1934" i="25"/>
  <x:c r="P1934" i="25"/>
  <x:c r="Q1934" i="25"/>
  <x:c r="R1934" i="25"/>
  <x:c r="A1935" i="25"/>
  <x:c r="B1935" i="25"/>
  <x:c r="C1935" i="25"/>
  <x:c r="D1935" i="25"/>
  <x:c r="E1935" i="25"/>
  <x:c r="F1935" i="25"/>
  <x:c r="G1935" i="25"/>
  <x:c r="H1935" i="25"/>
  <x:c r="I1935" i="25"/>
  <x:c r="J1935" i="25"/>
  <x:c r="K1935" i="25"/>
  <x:c r="L1935" i="25"/>
  <x:c r="M1935" i="25"/>
  <x:c r="N1935" i="25"/>
  <x:c r="P1935" i="25"/>
  <x:c r="Q1935" i="25"/>
  <x:c r="R1935" i="25"/>
  <x:c r="A1936" i="25"/>
  <x:c r="B1936" i="25"/>
  <x:c r="C1936" i="25"/>
  <x:c r="D1936" i="25"/>
  <x:c r="E1936" i="25"/>
  <x:c r="F1936" i="25"/>
  <x:c r="G1936" i="25"/>
  <x:c r="H1936" i="25"/>
  <x:c r="I1936" i="25"/>
  <x:c r="J1936" i="25"/>
  <x:c r="K1936" i="25"/>
  <x:c r="L1936" i="25"/>
  <x:c r="M1936" i="25"/>
  <x:c r="N1936" i="25"/>
  <x:c r="P1936" i="25"/>
  <x:c r="Q1936" i="25"/>
  <x:c r="R1936" i="25"/>
  <x:c r="A1937" i="25"/>
  <x:c r="B1937" i="25"/>
  <x:c r="C1937" i="25"/>
  <x:c r="D1937" i="25"/>
  <x:c r="E1937" i="25"/>
  <x:c r="F1937" i="25"/>
  <x:c r="G1937" i="25"/>
  <x:c r="H1937" i="25"/>
  <x:c r="I1937" i="25"/>
  <x:c r="J1937" i="25"/>
  <x:c r="K1937" i="25"/>
  <x:c r="L1937" i="25"/>
  <x:c r="M1937" i="25"/>
  <x:c r="N1937" i="25"/>
  <x:c r="P1937" i="25"/>
  <x:c r="Q1937" i="25"/>
  <x:c r="R1937" i="25"/>
  <x:c r="A1938" i="25"/>
  <x:c r="B1938" i="25"/>
  <x:c r="C1938" i="25"/>
  <x:c r="D1938" i="25"/>
  <x:c r="E1938" i="25"/>
  <x:c r="F1938" i="25"/>
  <x:c r="G1938" i="25"/>
  <x:c r="H1938" i="25"/>
  <x:c r="I1938" i="25"/>
  <x:c r="J1938" i="25"/>
  <x:c r="K1938" i="25"/>
  <x:c r="L1938" i="25"/>
  <x:c r="M1938" i="25"/>
  <x:c r="N1938" i="25"/>
  <x:c r="P1938" i="25"/>
  <x:c r="Q1938" i="25"/>
  <x:c r="R1938" i="25"/>
  <x:c r="A1939" i="25"/>
  <x:c r="B1939" i="25"/>
  <x:c r="C1939" i="25"/>
  <x:c r="D1939" i="25"/>
  <x:c r="E1939" i="25"/>
  <x:c r="F1939" i="25"/>
  <x:c r="G1939" i="25"/>
  <x:c r="H1939" i="25"/>
  <x:c r="I1939" i="25"/>
  <x:c r="J1939" i="25"/>
  <x:c r="K1939" i="25"/>
  <x:c r="L1939" i="25"/>
  <x:c r="M1939" i="25"/>
  <x:c r="N1939" i="25"/>
  <x:c r="P1939" i="25"/>
  <x:c r="Q1939" i="25"/>
  <x:c r="R1939" i="25"/>
  <x:c r="A1940" i="25"/>
  <x:c r="B1940" i="25"/>
  <x:c r="C1940" i="25"/>
  <x:c r="D1940" i="25"/>
  <x:c r="E1940" i="25"/>
  <x:c r="F1940" i="25"/>
  <x:c r="G1940" i="25"/>
  <x:c r="H1940" i="25"/>
  <x:c r="I1940" i="25"/>
  <x:c r="J1940" i="25"/>
  <x:c r="K1940" i="25"/>
  <x:c r="L1940" i="25"/>
  <x:c r="M1940" i="25"/>
  <x:c r="N1940" i="25"/>
  <x:c r="P1940" i="25"/>
  <x:c r="Q1940" i="25"/>
  <x:c r="R1940" i="25"/>
  <x:c r="A1941" i="25"/>
  <x:c r="B1941" i="25"/>
  <x:c r="C1941" i="25"/>
  <x:c r="D1941" i="25"/>
  <x:c r="E1941" i="25"/>
  <x:c r="F1941" i="25"/>
  <x:c r="G1941" i="25"/>
  <x:c r="H1941" i="25"/>
  <x:c r="I1941" i="25"/>
  <x:c r="J1941" i="25"/>
  <x:c r="K1941" i="25"/>
  <x:c r="L1941" i="25"/>
  <x:c r="M1941" i="25"/>
  <x:c r="N1941" i="25"/>
  <x:c r="P1941" i="25"/>
  <x:c r="Q1941" i="25"/>
  <x:c r="R1941" i="25"/>
  <x:c r="A1942" i="25"/>
  <x:c r="B1942" i="25"/>
  <x:c r="C1942" i="25"/>
  <x:c r="D1942" i="25"/>
  <x:c r="E1942" i="25"/>
  <x:c r="F1942" i="25"/>
  <x:c r="G1942" i="25"/>
  <x:c r="H1942" i="25"/>
  <x:c r="I1942" i="25"/>
  <x:c r="J1942" i="25"/>
  <x:c r="K1942" i="25"/>
  <x:c r="L1942" i="25"/>
  <x:c r="M1942" i="25"/>
  <x:c r="N1942" i="25"/>
  <x:c r="P1942" i="25"/>
  <x:c r="Q1942" i="25"/>
  <x:c r="R1942" i="25"/>
  <x:c r="A1943" i="25"/>
  <x:c r="B1943" i="25"/>
  <x:c r="C1943" i="25"/>
  <x:c r="D1943" i="25"/>
  <x:c r="E1943" i="25"/>
  <x:c r="F1943" i="25"/>
  <x:c r="G1943" i="25"/>
  <x:c r="H1943" i="25"/>
  <x:c r="I1943" i="25"/>
  <x:c r="J1943" i="25"/>
  <x:c r="K1943" i="25"/>
  <x:c r="L1943" i="25"/>
  <x:c r="M1943" i="25"/>
  <x:c r="N1943" i="25"/>
  <x:c r="P1943" i="25"/>
  <x:c r="Q1943" i="25"/>
  <x:c r="R1943" i="25"/>
  <x:c r="A1944" i="25"/>
  <x:c r="B1944" i="25"/>
  <x:c r="C1944" i="25"/>
  <x:c r="D1944" i="25"/>
  <x:c r="E1944" i="25"/>
  <x:c r="F1944" i="25"/>
  <x:c r="G1944" i="25"/>
  <x:c r="H1944" i="25"/>
  <x:c r="I1944" i="25"/>
  <x:c r="J1944" i="25"/>
  <x:c r="K1944" i="25"/>
  <x:c r="L1944" i="25"/>
  <x:c r="M1944" i="25"/>
  <x:c r="N1944" i="25"/>
  <x:c r="P1944" i="25"/>
  <x:c r="Q1944" i="25"/>
  <x:c r="R1944" i="25"/>
  <x:c r="A1945" i="25"/>
  <x:c r="B1945" i="25"/>
  <x:c r="C1945" i="25"/>
  <x:c r="D1945" i="25"/>
  <x:c r="E1945" i="25"/>
  <x:c r="F1945" i="25"/>
  <x:c r="G1945" i="25"/>
  <x:c r="H1945" i="25"/>
  <x:c r="I1945" i="25"/>
  <x:c r="J1945" i="25"/>
  <x:c r="K1945" i="25"/>
  <x:c r="L1945" i="25"/>
  <x:c r="M1945" i="25"/>
  <x:c r="N1945" i="25"/>
  <x:c r="P1945" i="25"/>
  <x:c r="Q1945" i="25"/>
  <x:c r="R1945" i="25"/>
  <x:c r="A1946" i="25"/>
  <x:c r="B1946" i="25"/>
  <x:c r="C1946" i="25"/>
  <x:c r="D1946" i="25"/>
  <x:c r="E1946" i="25"/>
  <x:c r="F1946" i="25"/>
  <x:c r="G1946" i="25"/>
  <x:c r="H1946" i="25"/>
  <x:c r="I1946" i="25"/>
  <x:c r="J1946" i="25"/>
  <x:c r="K1946" i="25"/>
  <x:c r="L1946" i="25"/>
  <x:c r="M1946" i="25"/>
  <x:c r="N1946" i="25"/>
  <x:c r="P1946" i="25"/>
  <x:c r="Q1946" i="25"/>
  <x:c r="R1946" i="25"/>
  <x:c r="A1947" i="25"/>
  <x:c r="B1947" i="25"/>
  <x:c r="C1947" i="25"/>
  <x:c r="D1947" i="25"/>
  <x:c r="E1947" i="25"/>
  <x:c r="F1947" i="25"/>
  <x:c r="G1947" i="25"/>
  <x:c r="H1947" i="25"/>
  <x:c r="I1947" i="25"/>
  <x:c r="J1947" i="25"/>
  <x:c r="K1947" i="25"/>
  <x:c r="L1947" i="25"/>
  <x:c r="M1947" i="25"/>
  <x:c r="N1947" i="25"/>
  <x:c r="P1947" i="25"/>
  <x:c r="Q1947" i="25"/>
  <x:c r="R1947" i="25"/>
  <x:c r="A1948" i="25"/>
  <x:c r="B1948" i="25"/>
  <x:c r="C1948" i="25"/>
  <x:c r="D1948" i="25"/>
  <x:c r="E1948" i="25"/>
  <x:c r="F1948" i="25"/>
  <x:c r="G1948" i="25"/>
  <x:c r="H1948" i="25"/>
  <x:c r="I1948" i="25"/>
  <x:c r="J1948" i="25"/>
  <x:c r="K1948" i="25"/>
  <x:c r="L1948" i="25"/>
  <x:c r="M1948" i="25"/>
  <x:c r="N1948" i="25"/>
  <x:c r="P1948" i="25"/>
  <x:c r="Q1948" i="25"/>
  <x:c r="R1948" i="25"/>
  <x:c r="A1949" i="25"/>
  <x:c r="B1949" i="25"/>
  <x:c r="C1949" i="25"/>
  <x:c r="D1949" i="25"/>
  <x:c r="E1949" i="25"/>
  <x:c r="F1949" i="25"/>
  <x:c r="G1949" i="25"/>
  <x:c r="H1949" i="25"/>
  <x:c r="I1949" i="25"/>
  <x:c r="J1949" i="25"/>
  <x:c r="K1949" i="25"/>
  <x:c r="L1949" i="25"/>
  <x:c r="M1949" i="25"/>
  <x:c r="N1949" i="25"/>
  <x:c r="P1949" i="25"/>
  <x:c r="Q1949" i="25"/>
  <x:c r="R1949" i="25"/>
  <x:c r="A1950" i="25"/>
  <x:c r="B1950" i="25"/>
  <x:c r="C1950" i="25"/>
  <x:c r="D1950" i="25"/>
  <x:c r="E1950" i="25"/>
  <x:c r="F1950" i="25"/>
  <x:c r="G1950" i="25"/>
  <x:c r="H1950" i="25"/>
  <x:c r="I1950" i="25"/>
  <x:c r="J1950" i="25"/>
  <x:c r="K1950" i="25"/>
  <x:c r="L1950" i="25"/>
  <x:c r="M1950" i="25"/>
  <x:c r="N1950" i="25"/>
  <x:c r="P1950" i="25"/>
  <x:c r="Q1950" i="25"/>
  <x:c r="R1950" i="25"/>
  <x:c r="A1951" i="25"/>
  <x:c r="B1951" i="25"/>
  <x:c r="C1951" i="25"/>
  <x:c r="D1951" i="25"/>
  <x:c r="E1951" i="25"/>
  <x:c r="F1951" i="25"/>
  <x:c r="G1951" i="25"/>
  <x:c r="H1951" i="25"/>
  <x:c r="I1951" i="25"/>
  <x:c r="J1951" i="25"/>
  <x:c r="K1951" i="25"/>
  <x:c r="L1951" i="25"/>
  <x:c r="M1951" i="25"/>
  <x:c r="N1951" i="25"/>
  <x:c r="P1951" i="25"/>
  <x:c r="Q1951" i="25"/>
  <x:c r="R1951" i="25"/>
  <x:c r="A1952" i="25"/>
  <x:c r="B1952" i="25"/>
  <x:c r="C1952" i="25"/>
  <x:c r="D1952" i="25"/>
  <x:c r="E1952" i="25"/>
  <x:c r="F1952" i="25"/>
  <x:c r="G1952" i="25"/>
  <x:c r="H1952" i="25"/>
  <x:c r="I1952" i="25"/>
  <x:c r="J1952" i="25"/>
  <x:c r="K1952" i="25"/>
  <x:c r="L1952" i="25"/>
  <x:c r="M1952" i="25"/>
  <x:c r="N1952" i="25"/>
  <x:c r="P1952" i="25"/>
  <x:c r="Q1952" i="25"/>
  <x:c r="R1952" i="25"/>
  <x:c r="A1953" i="25"/>
  <x:c r="B1953" i="25"/>
  <x:c r="C1953" i="25"/>
  <x:c r="D1953" i="25"/>
  <x:c r="E1953" i="25"/>
  <x:c r="F1953" i="25"/>
  <x:c r="G1953" i="25"/>
  <x:c r="H1953" i="25"/>
  <x:c r="I1953" i="25"/>
  <x:c r="J1953" i="25"/>
  <x:c r="K1953" i="25"/>
  <x:c r="L1953" i="25"/>
  <x:c r="M1953" i="25"/>
  <x:c r="N1953" i="25"/>
  <x:c r="P1953" i="25"/>
  <x:c r="Q1953" i="25"/>
  <x:c r="R1953" i="25"/>
  <x:c r="A1954" i="25"/>
  <x:c r="B1954" i="25"/>
  <x:c r="C1954" i="25"/>
  <x:c r="D1954" i="25"/>
  <x:c r="E1954" i="25"/>
  <x:c r="F1954" i="25"/>
  <x:c r="G1954" i="25"/>
  <x:c r="H1954" i="25"/>
  <x:c r="I1954" i="25"/>
  <x:c r="J1954" i="25"/>
  <x:c r="K1954" i="25"/>
  <x:c r="L1954" i="25"/>
  <x:c r="M1954" i="25"/>
  <x:c r="N1954" i="25"/>
  <x:c r="P1954" i="25"/>
  <x:c r="Q1954" i="25"/>
  <x:c r="R1954" i="25"/>
  <x:c r="A1955" i="25"/>
  <x:c r="B1955" i="25"/>
  <x:c r="C1955" i="25"/>
  <x:c r="D1955" i="25"/>
  <x:c r="E1955" i="25"/>
  <x:c r="F1955" i="25"/>
  <x:c r="G1955" i="25"/>
  <x:c r="H1955" i="25"/>
  <x:c r="I1955" i="25"/>
  <x:c r="J1955" i="25"/>
  <x:c r="K1955" i="25"/>
  <x:c r="L1955" i="25"/>
  <x:c r="M1955" i="25"/>
  <x:c r="N1955" i="25"/>
  <x:c r="P1955" i="25"/>
  <x:c r="Q1955" i="25"/>
  <x:c r="R1955" i="25"/>
  <x:c r="A1956" i="25"/>
  <x:c r="B1956" i="25"/>
  <x:c r="C1956" i="25"/>
  <x:c r="D1956" i="25"/>
  <x:c r="E1956" i="25"/>
  <x:c r="F1956" i="25"/>
  <x:c r="G1956" i="25"/>
  <x:c r="H1956" i="25"/>
  <x:c r="I1956" i="25"/>
  <x:c r="J1956" i="25"/>
  <x:c r="K1956" i="25"/>
  <x:c r="L1956" i="25"/>
  <x:c r="M1956" i="25"/>
  <x:c r="N1956" i="25"/>
  <x:c r="P1956" i="25"/>
  <x:c r="Q1956" i="25"/>
  <x:c r="R1956" i="25"/>
  <x:c r="A1957" i="25"/>
  <x:c r="B1957" i="25"/>
  <x:c r="C1957" i="25"/>
  <x:c r="D1957" i="25"/>
  <x:c r="E1957" i="25"/>
  <x:c r="F1957" i="25"/>
  <x:c r="G1957" i="25"/>
  <x:c r="H1957" i="25"/>
  <x:c r="I1957" i="25"/>
  <x:c r="J1957" i="25"/>
  <x:c r="K1957" i="25"/>
  <x:c r="L1957" i="25"/>
  <x:c r="M1957" i="25"/>
  <x:c r="N1957" i="25"/>
  <x:c r="P1957" i="25"/>
  <x:c r="Q1957" i="25"/>
  <x:c r="R1957" i="25"/>
  <x:c r="A1958" i="25"/>
  <x:c r="B1958" i="25"/>
  <x:c r="C1958" i="25"/>
  <x:c r="D1958" i="25"/>
  <x:c r="E1958" i="25"/>
  <x:c r="F1958" i="25"/>
  <x:c r="G1958" i="25"/>
  <x:c r="H1958" i="25"/>
  <x:c r="I1958" i="25"/>
  <x:c r="J1958" i="25"/>
  <x:c r="K1958" i="25"/>
  <x:c r="L1958" i="25"/>
  <x:c r="M1958" i="25"/>
  <x:c r="N1958" i="25"/>
  <x:c r="P1958" i="25"/>
  <x:c r="Q1958" i="25"/>
  <x:c r="R1958" i="25"/>
  <x:c r="A1959" i="25"/>
  <x:c r="B1959" i="25"/>
  <x:c r="C1959" i="25"/>
  <x:c r="D1959" i="25"/>
  <x:c r="E1959" i="25"/>
  <x:c r="F1959" i="25"/>
  <x:c r="G1959" i="25"/>
  <x:c r="H1959" i="25"/>
  <x:c r="I1959" i="25"/>
  <x:c r="J1959" i="25"/>
  <x:c r="K1959" i="25"/>
  <x:c r="L1959" i="25"/>
  <x:c r="M1959" i="25"/>
  <x:c r="N1959" i="25"/>
  <x:c r="P1959" i="25"/>
  <x:c r="Q1959" i="25"/>
  <x:c r="R1959" i="25"/>
  <x:c r="A1960" i="25"/>
  <x:c r="B1960" i="25"/>
  <x:c r="C1960" i="25"/>
  <x:c r="D1960" i="25"/>
  <x:c r="E1960" i="25"/>
  <x:c r="F1960" i="25"/>
  <x:c r="G1960" i="25"/>
  <x:c r="H1960" i="25"/>
  <x:c r="I1960" i="25"/>
  <x:c r="J1960" i="25"/>
  <x:c r="K1960" i="25"/>
  <x:c r="L1960" i="25"/>
  <x:c r="M1960" i="25"/>
  <x:c r="N1960" i="25"/>
  <x:c r="P1960" i="25"/>
  <x:c r="Q1960" i="25"/>
  <x:c r="R1960" i="25"/>
  <x:c r="A1961" i="25"/>
  <x:c r="B1961" i="25"/>
  <x:c r="C1961" i="25"/>
  <x:c r="D1961" i="25"/>
  <x:c r="E1961" i="25"/>
  <x:c r="F1961" i="25"/>
  <x:c r="G1961" i="25"/>
  <x:c r="H1961" i="25"/>
  <x:c r="I1961" i="25"/>
  <x:c r="J1961" i="25"/>
  <x:c r="K1961" i="25"/>
  <x:c r="L1961" i="25"/>
  <x:c r="M1961" i="25"/>
  <x:c r="N1961" i="25"/>
  <x:c r="P1961" i="25"/>
  <x:c r="Q1961" i="25"/>
  <x:c r="R1961" i="25"/>
  <x:c r="A1962" i="25"/>
  <x:c r="B1962" i="25"/>
  <x:c r="C1962" i="25"/>
  <x:c r="D1962" i="25"/>
  <x:c r="E1962" i="25"/>
  <x:c r="F1962" i="25"/>
  <x:c r="G1962" i="25"/>
  <x:c r="H1962" i="25"/>
  <x:c r="I1962" i="25"/>
  <x:c r="J1962" i="25"/>
  <x:c r="K1962" i="25"/>
  <x:c r="L1962" i="25"/>
  <x:c r="M1962" i="25"/>
  <x:c r="N1962" i="25"/>
  <x:c r="P1962" i="25"/>
  <x:c r="Q1962" i="25"/>
  <x:c r="R1962" i="25"/>
  <x:c r="A1963" i="25"/>
  <x:c r="B1963" i="25"/>
  <x:c r="C1963" i="25"/>
  <x:c r="D1963" i="25"/>
  <x:c r="E1963" i="25"/>
  <x:c r="F1963" i="25"/>
  <x:c r="G1963" i="25"/>
  <x:c r="H1963" i="25"/>
  <x:c r="I1963" i="25"/>
  <x:c r="J1963" i="25"/>
  <x:c r="K1963" i="25"/>
  <x:c r="L1963" i="25"/>
  <x:c r="M1963" i="25"/>
  <x:c r="N1963" i="25"/>
  <x:c r="P1963" i="25"/>
  <x:c r="Q1963" i="25"/>
  <x:c r="R1963" i="25"/>
  <x:c r="A1964" i="25"/>
  <x:c r="B1964" i="25"/>
  <x:c r="C1964" i="25"/>
  <x:c r="D1964" i="25"/>
  <x:c r="E1964" i="25"/>
  <x:c r="F1964" i="25"/>
  <x:c r="G1964" i="25"/>
  <x:c r="H1964" i="25"/>
  <x:c r="I1964" i="25"/>
  <x:c r="J1964" i="25"/>
  <x:c r="K1964" i="25"/>
  <x:c r="L1964" i="25"/>
  <x:c r="M1964" i="25"/>
  <x:c r="N1964" i="25"/>
  <x:c r="P1964" i="25"/>
  <x:c r="Q1964" i="25"/>
  <x:c r="R1964" i="25"/>
  <x:c r="A1965" i="25"/>
  <x:c r="B1965" i="25"/>
  <x:c r="C1965" i="25"/>
  <x:c r="D1965" i="25"/>
  <x:c r="E1965" i="25"/>
  <x:c r="F1965" i="25"/>
  <x:c r="G1965" i="25"/>
  <x:c r="H1965" i="25"/>
  <x:c r="I1965" i="25"/>
  <x:c r="J1965" i="25"/>
  <x:c r="K1965" i="25"/>
  <x:c r="L1965" i="25"/>
  <x:c r="M1965" i="25"/>
  <x:c r="N1965" i="25"/>
  <x:c r="P1965" i="25"/>
  <x:c r="Q1965" i="25"/>
  <x:c r="R1965" i="25"/>
  <x:c r="A1966" i="25"/>
  <x:c r="B1966" i="25"/>
  <x:c r="C1966" i="25"/>
  <x:c r="D1966" i="25"/>
  <x:c r="E1966" i="25"/>
  <x:c r="F1966" i="25"/>
  <x:c r="G1966" i="25"/>
  <x:c r="H1966" i="25"/>
  <x:c r="I1966" i="25"/>
  <x:c r="J1966" i="25"/>
  <x:c r="K1966" i="25"/>
  <x:c r="L1966" i="25"/>
  <x:c r="M1966" i="25"/>
  <x:c r="N1966" i="25"/>
  <x:c r="P1966" i="25"/>
  <x:c r="Q1966" i="25"/>
  <x:c r="R1966" i="25"/>
  <x:c r="A1967" i="25"/>
  <x:c r="B1967" i="25"/>
  <x:c r="C1967" i="25"/>
  <x:c r="D1967" i="25"/>
  <x:c r="E1967" i="25"/>
  <x:c r="F1967" i="25"/>
  <x:c r="G1967" i="25"/>
  <x:c r="H1967" i="25"/>
  <x:c r="I1967" i="25"/>
  <x:c r="J1967" i="25"/>
  <x:c r="K1967" i="25"/>
  <x:c r="L1967" i="25"/>
  <x:c r="M1967" i="25"/>
  <x:c r="N1967" i="25"/>
  <x:c r="P1967" i="25"/>
  <x:c r="Q1967" i="25"/>
  <x:c r="R1967" i="25"/>
  <x:c r="A1968" i="25"/>
  <x:c r="B1968" i="25"/>
  <x:c r="C1968" i="25"/>
  <x:c r="D1968" i="25"/>
  <x:c r="E1968" i="25"/>
  <x:c r="F1968" i="25"/>
  <x:c r="G1968" i="25"/>
  <x:c r="H1968" i="25"/>
  <x:c r="I1968" i="25"/>
  <x:c r="J1968" i="25"/>
  <x:c r="K1968" i="25"/>
  <x:c r="L1968" i="25"/>
  <x:c r="M1968" i="25"/>
  <x:c r="N1968" i="25"/>
  <x:c r="P1968" i="25"/>
  <x:c r="Q1968" i="25"/>
  <x:c r="R1968" i="25"/>
  <x:c r="A1969" i="25"/>
  <x:c r="B1969" i="25"/>
  <x:c r="C1969" i="25"/>
  <x:c r="D1969" i="25"/>
  <x:c r="E1969" i="25"/>
  <x:c r="F1969" i="25"/>
  <x:c r="G1969" i="25"/>
  <x:c r="H1969" i="25"/>
  <x:c r="I1969" i="25"/>
  <x:c r="J1969" i="25"/>
  <x:c r="K1969" i="25"/>
  <x:c r="L1969" i="25"/>
  <x:c r="M1969" i="25"/>
  <x:c r="N1969" i="25"/>
  <x:c r="P1969" i="25"/>
  <x:c r="Q1969" i="25"/>
  <x:c r="R1969" i="25"/>
  <x:c r="A1970" i="25"/>
  <x:c r="B1970" i="25"/>
  <x:c r="C1970" i="25"/>
  <x:c r="D1970" i="25"/>
  <x:c r="E1970" i="25"/>
  <x:c r="F1970" i="25"/>
  <x:c r="G1970" i="25"/>
  <x:c r="H1970" i="25"/>
  <x:c r="I1970" i="25"/>
  <x:c r="J1970" i="25"/>
  <x:c r="K1970" i="25"/>
  <x:c r="L1970" i="25"/>
  <x:c r="M1970" i="25"/>
  <x:c r="N1970" i="25"/>
  <x:c r="P1970" i="25"/>
  <x:c r="Q1970" i="25"/>
  <x:c r="R1970" i="25"/>
  <x:c r="A1971" i="25"/>
  <x:c r="B1971" i="25"/>
  <x:c r="C1971" i="25"/>
  <x:c r="D1971" i="25"/>
  <x:c r="E1971" i="25"/>
  <x:c r="F1971" i="25"/>
  <x:c r="G1971" i="25"/>
  <x:c r="H1971" i="25"/>
  <x:c r="I1971" i="25"/>
  <x:c r="J1971" i="25"/>
  <x:c r="K1971" i="25"/>
  <x:c r="L1971" i="25"/>
  <x:c r="M1971" i="25"/>
  <x:c r="N1971" i="25"/>
  <x:c r="P1971" i="25"/>
  <x:c r="Q1971" i="25"/>
  <x:c r="R1971" i="25"/>
  <x:c r="A1972" i="25"/>
  <x:c r="B1972" i="25"/>
  <x:c r="C1972" i="25"/>
  <x:c r="D1972" i="25"/>
  <x:c r="E1972" i="25"/>
  <x:c r="F1972" i="25"/>
  <x:c r="G1972" i="25"/>
  <x:c r="H1972" i="25"/>
  <x:c r="I1972" i="25"/>
  <x:c r="J1972" i="25"/>
  <x:c r="K1972" i="25"/>
  <x:c r="L1972" i="25"/>
  <x:c r="M1972" i="25"/>
  <x:c r="N1972" i="25"/>
  <x:c r="P1972" i="25"/>
  <x:c r="Q1972" i="25"/>
  <x:c r="R1972" i="25"/>
  <x:c r="A1973" i="25"/>
  <x:c r="B1973" i="25"/>
  <x:c r="C1973" i="25"/>
  <x:c r="D1973" i="25"/>
  <x:c r="E1973" i="25"/>
  <x:c r="F1973" i="25"/>
  <x:c r="G1973" i="25"/>
  <x:c r="H1973" i="25"/>
  <x:c r="I1973" i="25"/>
  <x:c r="J1973" i="25"/>
  <x:c r="K1973" i="25"/>
  <x:c r="L1973" i="25"/>
  <x:c r="M1973" i="25"/>
  <x:c r="N1973" i="25"/>
  <x:c r="P1973" i="25"/>
  <x:c r="Q1973" i="25"/>
  <x:c r="R1973" i="25"/>
  <x:c r="A1974" i="25"/>
  <x:c r="B1974" i="25"/>
  <x:c r="C1974" i="25"/>
  <x:c r="D1974" i="25"/>
  <x:c r="E1974" i="25"/>
  <x:c r="F1974" i="25"/>
  <x:c r="G1974" i="25"/>
  <x:c r="H1974" i="25"/>
  <x:c r="I1974" i="25"/>
  <x:c r="J1974" i="25"/>
  <x:c r="K1974" i="25"/>
  <x:c r="L1974" i="25"/>
  <x:c r="M1974" i="25"/>
  <x:c r="N1974" i="25"/>
  <x:c r="P1974" i="25"/>
  <x:c r="Q1974" i="25"/>
  <x:c r="R1974" i="25"/>
  <x:c r="A1975" i="25"/>
  <x:c r="B1975" i="25"/>
  <x:c r="C1975" i="25"/>
  <x:c r="D1975" i="25"/>
  <x:c r="E1975" i="25"/>
  <x:c r="F1975" i="25"/>
  <x:c r="G1975" i="25"/>
  <x:c r="H1975" i="25"/>
  <x:c r="I1975" i="25"/>
  <x:c r="J1975" i="25"/>
  <x:c r="K1975" i="25"/>
  <x:c r="L1975" i="25"/>
  <x:c r="M1975" i="25"/>
  <x:c r="N1975" i="25"/>
  <x:c r="P1975" i="25"/>
  <x:c r="Q1975" i="25"/>
  <x:c r="R1975" i="25"/>
  <x:c r="A1976" i="25"/>
  <x:c r="B1976" i="25"/>
  <x:c r="C1976" i="25"/>
  <x:c r="D1976" i="25"/>
  <x:c r="E1976" i="25"/>
  <x:c r="F1976" i="25"/>
  <x:c r="G1976" i="25"/>
  <x:c r="H1976" i="25"/>
  <x:c r="I1976" i="25"/>
  <x:c r="J1976" i="25"/>
  <x:c r="K1976" i="25"/>
  <x:c r="L1976" i="25"/>
  <x:c r="M1976" i="25"/>
  <x:c r="N1976" i="25"/>
  <x:c r="P1976" i="25"/>
  <x:c r="Q1976" i="25"/>
  <x:c r="R1976" i="25"/>
  <x:c r="A1977" i="25"/>
  <x:c r="B1977" i="25"/>
  <x:c r="C1977" i="25"/>
  <x:c r="D1977" i="25"/>
  <x:c r="E1977" i="25"/>
  <x:c r="F1977" i="25"/>
  <x:c r="G1977" i="25"/>
  <x:c r="H1977" i="25"/>
  <x:c r="I1977" i="25"/>
  <x:c r="J1977" i="25"/>
  <x:c r="K1977" i="25"/>
  <x:c r="L1977" i="25"/>
  <x:c r="M1977" i="25"/>
  <x:c r="N1977" i="25"/>
  <x:c r="P1977" i="25"/>
  <x:c r="Q1977" i="25"/>
  <x:c r="R1977" i="25"/>
  <x:c r="A1978" i="25"/>
  <x:c r="B1978" i="25"/>
  <x:c r="C1978" i="25"/>
  <x:c r="D1978" i="25"/>
  <x:c r="E1978" i="25"/>
  <x:c r="F1978" i="25"/>
  <x:c r="G1978" i="25"/>
  <x:c r="H1978" i="25"/>
  <x:c r="I1978" i="25"/>
  <x:c r="J1978" i="25"/>
  <x:c r="K1978" i="25"/>
  <x:c r="L1978" i="25"/>
  <x:c r="M1978" i="25"/>
  <x:c r="N1978" i="25"/>
  <x:c r="P1978" i="25"/>
  <x:c r="Q1978" i="25"/>
  <x:c r="R1978" i="25"/>
  <x:c r="A1979" i="25"/>
  <x:c r="B1979" i="25"/>
  <x:c r="C1979" i="25"/>
  <x:c r="D1979" i="25"/>
  <x:c r="E1979" i="25"/>
  <x:c r="F1979" i="25"/>
  <x:c r="G1979" i="25"/>
  <x:c r="H1979" i="25"/>
  <x:c r="I1979" i="25"/>
  <x:c r="J1979" i="25"/>
  <x:c r="K1979" i="25"/>
  <x:c r="L1979" i="25"/>
  <x:c r="M1979" i="25"/>
  <x:c r="N1979" i="25"/>
  <x:c r="P1979" i="25"/>
  <x:c r="Q1979" i="25"/>
  <x:c r="R1979" i="25"/>
  <x:c r="A1980" i="25"/>
  <x:c r="B1980" i="25"/>
  <x:c r="C1980" i="25"/>
  <x:c r="D1980" i="25"/>
  <x:c r="E1980" i="25"/>
  <x:c r="F1980" i="25"/>
  <x:c r="G1980" i="25"/>
  <x:c r="H1980" i="25"/>
  <x:c r="I1980" i="25"/>
  <x:c r="J1980" i="25"/>
  <x:c r="K1980" i="25"/>
  <x:c r="L1980" i="25"/>
  <x:c r="M1980" i="25"/>
  <x:c r="N1980" i="25"/>
  <x:c r="P1980" i="25"/>
  <x:c r="Q1980" i="25"/>
  <x:c r="R1980" i="25"/>
  <x:c r="A1981" i="25"/>
  <x:c r="B1981" i="25"/>
  <x:c r="C1981" i="25"/>
  <x:c r="D1981" i="25"/>
  <x:c r="E1981" i="25"/>
  <x:c r="F1981" i="25"/>
  <x:c r="G1981" i="25"/>
  <x:c r="H1981" i="25"/>
  <x:c r="I1981" i="25"/>
  <x:c r="J1981" i="25"/>
  <x:c r="K1981" i="25"/>
  <x:c r="L1981" i="25"/>
  <x:c r="M1981" i="25"/>
  <x:c r="N1981" i="25"/>
  <x:c r="P1981" i="25"/>
  <x:c r="Q1981" i="25"/>
  <x:c r="R1981" i="25"/>
  <x:c r="A1982" i="25"/>
  <x:c r="B1982" i="25"/>
  <x:c r="C1982" i="25"/>
  <x:c r="D1982" i="25"/>
  <x:c r="E1982" i="25"/>
  <x:c r="F1982" i="25"/>
  <x:c r="G1982" i="25"/>
  <x:c r="H1982" i="25"/>
  <x:c r="I1982" i="25"/>
  <x:c r="J1982" i="25"/>
  <x:c r="K1982" i="25"/>
  <x:c r="L1982" i="25"/>
  <x:c r="M1982" i="25"/>
  <x:c r="N1982" i="25"/>
  <x:c r="P1982" i="25"/>
  <x:c r="Q1982" i="25"/>
  <x:c r="R1982" i="25"/>
  <x:c r="A1983" i="25"/>
  <x:c r="B1983" i="25"/>
  <x:c r="C1983" i="25"/>
  <x:c r="D1983" i="25"/>
  <x:c r="E1983" i="25"/>
  <x:c r="F1983" i="25"/>
  <x:c r="G1983" i="25"/>
  <x:c r="H1983" i="25"/>
  <x:c r="I1983" i="25"/>
  <x:c r="J1983" i="25"/>
  <x:c r="K1983" i="25"/>
  <x:c r="L1983" i="25"/>
  <x:c r="M1983" i="25"/>
  <x:c r="N1983" i="25"/>
  <x:c r="P1983" i="25"/>
  <x:c r="Q1983" i="25"/>
  <x:c r="R1983" i="25"/>
  <x:c r="A1984" i="25"/>
  <x:c r="B1984" i="25"/>
  <x:c r="C1984" i="25"/>
  <x:c r="D1984" i="25"/>
  <x:c r="E1984" i="25"/>
  <x:c r="F1984" i="25"/>
  <x:c r="G1984" i="25"/>
  <x:c r="H1984" i="25"/>
  <x:c r="I1984" i="25"/>
  <x:c r="J1984" i="25"/>
  <x:c r="K1984" i="25"/>
  <x:c r="L1984" i="25"/>
  <x:c r="M1984" i="25"/>
  <x:c r="N1984" i="25"/>
  <x:c r="P1984" i="25"/>
  <x:c r="Q1984" i="25"/>
  <x:c r="R1984" i="25"/>
  <x:c r="A1985" i="25"/>
  <x:c r="B1985" i="25"/>
  <x:c r="C1985" i="25"/>
  <x:c r="D1985" i="25"/>
  <x:c r="E1985" i="25"/>
  <x:c r="F1985" i="25"/>
  <x:c r="G1985" i="25"/>
  <x:c r="H1985" i="25"/>
  <x:c r="I1985" i="25"/>
  <x:c r="J1985" i="25"/>
  <x:c r="K1985" i="25"/>
  <x:c r="L1985" i="25"/>
  <x:c r="M1985" i="25"/>
  <x:c r="N1985" i="25"/>
  <x:c r="P1985" i="25"/>
  <x:c r="Q1985" i="25"/>
  <x:c r="R1985" i="25"/>
  <x:c r="A1986" i="25"/>
  <x:c r="B1986" i="25"/>
  <x:c r="C1986" i="25"/>
  <x:c r="D1986" i="25"/>
  <x:c r="E1986" i="25"/>
  <x:c r="F1986" i="25"/>
  <x:c r="G1986" i="25"/>
  <x:c r="H1986" i="25"/>
  <x:c r="I1986" i="25"/>
  <x:c r="J1986" i="25"/>
  <x:c r="K1986" i="25"/>
  <x:c r="L1986" i="25"/>
  <x:c r="M1986" i="25"/>
  <x:c r="N1986" i="25"/>
  <x:c r="P1986" i="25"/>
  <x:c r="Q1986" i="25"/>
  <x:c r="R1986" i="25"/>
  <x:c r="A1987" i="25"/>
  <x:c r="B1987" i="25"/>
  <x:c r="C1987" i="25"/>
  <x:c r="D1987" i="25"/>
  <x:c r="E1987" i="25"/>
  <x:c r="F1987" i="25"/>
  <x:c r="G1987" i="25"/>
  <x:c r="H1987" i="25"/>
  <x:c r="I1987" i="25"/>
  <x:c r="J1987" i="25"/>
  <x:c r="K1987" i="25"/>
  <x:c r="L1987" i="25"/>
  <x:c r="M1987" i="25"/>
  <x:c r="N1987" i="25"/>
  <x:c r="P1987" i="25"/>
  <x:c r="Q1987" i="25"/>
  <x:c r="R1987" i="25"/>
  <x:c r="A1988" i="25"/>
  <x:c r="B1988" i="25"/>
  <x:c r="C1988" i="25"/>
  <x:c r="D1988" i="25"/>
  <x:c r="E1988" i="25"/>
  <x:c r="F1988" i="25"/>
  <x:c r="G1988" i="25"/>
  <x:c r="H1988" i="25"/>
  <x:c r="I1988" i="25"/>
  <x:c r="J1988" i="25"/>
  <x:c r="K1988" i="25"/>
  <x:c r="L1988" i="25"/>
  <x:c r="M1988" i="25"/>
  <x:c r="N1988" i="25"/>
  <x:c r="P1988" i="25"/>
  <x:c r="Q1988" i="25"/>
  <x:c r="R1988" i="25"/>
  <x:c r="A1989" i="25"/>
  <x:c r="B1989" i="25"/>
  <x:c r="C1989" i="25"/>
  <x:c r="D1989" i="25"/>
  <x:c r="E1989" i="25"/>
  <x:c r="F1989" i="25"/>
  <x:c r="G1989" i="25"/>
  <x:c r="H1989" i="25"/>
  <x:c r="I1989" i="25"/>
  <x:c r="J1989" i="25"/>
  <x:c r="K1989" i="25"/>
  <x:c r="L1989" i="25"/>
  <x:c r="M1989" i="25"/>
  <x:c r="N1989" i="25"/>
  <x:c r="P1989" i="25"/>
  <x:c r="Q1989" i="25"/>
  <x:c r="R1989" i="25"/>
  <x:c r="A1990" i="25"/>
  <x:c r="B1990" i="25"/>
  <x:c r="C1990" i="25"/>
  <x:c r="D1990" i="25"/>
  <x:c r="E1990" i="25"/>
  <x:c r="F1990" i="25"/>
  <x:c r="G1990" i="25"/>
  <x:c r="H1990" i="25"/>
  <x:c r="I1990" i="25"/>
  <x:c r="J1990" i="25"/>
  <x:c r="K1990" i="25"/>
  <x:c r="L1990" i="25"/>
  <x:c r="M1990" i="25"/>
  <x:c r="N1990" i="25"/>
  <x:c r="P1990" i="25"/>
  <x:c r="Q1990" i="25"/>
  <x:c r="R1990" i="25"/>
  <x:c r="A1991" i="25"/>
  <x:c r="B1991" i="25"/>
  <x:c r="C1991" i="25"/>
  <x:c r="D1991" i="25"/>
  <x:c r="E1991" i="25"/>
  <x:c r="F1991" i="25"/>
  <x:c r="G1991" i="25"/>
  <x:c r="H1991" i="25"/>
  <x:c r="I1991" i="25"/>
  <x:c r="J1991" i="25"/>
  <x:c r="K1991" i="25"/>
  <x:c r="L1991" i="25"/>
  <x:c r="M1991" i="25"/>
  <x:c r="N1991" i="25"/>
  <x:c r="P1991" i="25"/>
  <x:c r="Q1991" i="25"/>
  <x:c r="R1991" i="25"/>
  <x:c r="A1992" i="25"/>
  <x:c r="B1992" i="25"/>
  <x:c r="C1992" i="25"/>
  <x:c r="D1992" i="25"/>
  <x:c r="E1992" i="25"/>
  <x:c r="F1992" i="25"/>
  <x:c r="G1992" i="25"/>
  <x:c r="H1992" i="25"/>
  <x:c r="I1992" i="25"/>
  <x:c r="J1992" i="25"/>
  <x:c r="K1992" i="25"/>
  <x:c r="L1992" i="25"/>
  <x:c r="M1992" i="25"/>
  <x:c r="N1992" i="25"/>
  <x:c r="P1992" i="25"/>
  <x:c r="Q1992" i="25"/>
  <x:c r="R1992" i="25"/>
  <x:c r="A1993" i="25"/>
  <x:c r="B1993" i="25"/>
  <x:c r="C1993" i="25"/>
  <x:c r="D1993" i="25"/>
  <x:c r="E1993" i="25"/>
  <x:c r="F1993" i="25"/>
  <x:c r="G1993" i="25"/>
  <x:c r="H1993" i="25"/>
  <x:c r="I1993" i="25"/>
  <x:c r="J1993" i="25"/>
  <x:c r="K1993" i="25"/>
  <x:c r="L1993" i="25"/>
  <x:c r="M1993" i="25"/>
  <x:c r="N1993" i="25"/>
  <x:c r="P1993" i="25"/>
  <x:c r="Q1993" i="25"/>
  <x:c r="R1993" i="25"/>
  <x:c r="A1994" i="25"/>
  <x:c r="B1994" i="25"/>
  <x:c r="C1994" i="25"/>
  <x:c r="D1994" i="25"/>
  <x:c r="E1994" i="25"/>
  <x:c r="F1994" i="25"/>
  <x:c r="G1994" i="25"/>
  <x:c r="H1994" i="25"/>
  <x:c r="I1994" i="25"/>
  <x:c r="J1994" i="25"/>
  <x:c r="K1994" i="25"/>
  <x:c r="L1994" i="25"/>
  <x:c r="M1994" i="25"/>
  <x:c r="N1994" i="25"/>
  <x:c r="P1994" i="25"/>
  <x:c r="Q1994" i="25"/>
  <x:c r="R1994" i="25"/>
  <x:c r="A1995" i="25"/>
  <x:c r="B1995" i="25"/>
  <x:c r="C1995" i="25"/>
  <x:c r="D1995" i="25"/>
  <x:c r="E1995" i="25"/>
  <x:c r="F1995" i="25"/>
  <x:c r="G1995" i="25"/>
  <x:c r="H1995" i="25"/>
  <x:c r="I1995" i="25"/>
  <x:c r="J1995" i="25"/>
  <x:c r="K1995" i="25"/>
  <x:c r="L1995" i="25"/>
  <x:c r="M1995" i="25"/>
  <x:c r="N1995" i="25"/>
  <x:c r="P1995" i="25"/>
  <x:c r="Q1995" i="25"/>
  <x:c r="R1995" i="25"/>
  <x:c r="A1996" i="25"/>
  <x:c r="B1996" i="25"/>
  <x:c r="C1996" i="25"/>
  <x:c r="D1996" i="25"/>
  <x:c r="E1996" i="25"/>
  <x:c r="F1996" i="25"/>
  <x:c r="G1996" i="25"/>
  <x:c r="H1996" i="25"/>
  <x:c r="I1996" i="25"/>
  <x:c r="J1996" i="25"/>
  <x:c r="K1996" i="25"/>
  <x:c r="L1996" i="25"/>
  <x:c r="M1996" i="25"/>
  <x:c r="N1996" i="25"/>
  <x:c r="P1996" i="25"/>
  <x:c r="Q1996" i="25"/>
  <x:c r="R1996" i="25"/>
  <x:c r="A1997" i="25"/>
  <x:c r="B1997" i="25"/>
  <x:c r="C1997" i="25"/>
  <x:c r="D1997" i="25"/>
  <x:c r="E1997" i="25"/>
  <x:c r="F1997" i="25"/>
  <x:c r="G1997" i="25"/>
  <x:c r="H1997" i="25"/>
  <x:c r="I1997" i="25"/>
  <x:c r="J1997" i="25"/>
  <x:c r="K1997" i="25"/>
  <x:c r="L1997" i="25"/>
  <x:c r="M1997" i="25"/>
  <x:c r="N1997" i="25"/>
  <x:c r="P1997" i="25"/>
  <x:c r="Q1997" i="25"/>
  <x:c r="R1997" i="25"/>
  <x:c r="A1998" i="25"/>
  <x:c r="B1998" i="25"/>
  <x:c r="C1998" i="25"/>
  <x:c r="D1998" i="25"/>
  <x:c r="E1998" i="25"/>
  <x:c r="F1998" i="25"/>
  <x:c r="G1998" i="25"/>
  <x:c r="H1998" i="25"/>
  <x:c r="I1998" i="25"/>
  <x:c r="J1998" i="25"/>
  <x:c r="K1998" i="25"/>
  <x:c r="L1998" i="25"/>
  <x:c r="M1998" i="25"/>
  <x:c r="N1998" i="25"/>
  <x:c r="P1998" i="25"/>
  <x:c r="Q1998" i="25"/>
  <x:c r="R1998" i="25"/>
  <x:c r="A1999" i="25"/>
  <x:c r="B1999" i="25"/>
  <x:c r="C1999" i="25"/>
  <x:c r="D1999" i="25"/>
  <x:c r="E1999" i="25"/>
  <x:c r="F1999" i="25"/>
  <x:c r="G1999" i="25"/>
  <x:c r="H1999" i="25"/>
  <x:c r="I1999" i="25"/>
  <x:c r="J1999" i="25"/>
  <x:c r="K1999" i="25"/>
  <x:c r="L1999" i="25"/>
  <x:c r="M1999" i="25"/>
  <x:c r="N1999" i="25"/>
  <x:c r="P1999" i="25"/>
  <x:c r="Q1999" i="25"/>
  <x:c r="R1999" i="25"/>
  <x:c r="A2000" i="25"/>
  <x:c r="B2000" i="25"/>
  <x:c r="C2000" i="25"/>
  <x:c r="D2000" i="25"/>
  <x:c r="E2000" i="25"/>
  <x:c r="F2000" i="25"/>
  <x:c r="G2000" i="25"/>
  <x:c r="H2000" i="25"/>
  <x:c r="I2000" i="25"/>
  <x:c r="J2000" i="25"/>
  <x:c r="K2000" i="25"/>
  <x:c r="L2000" i="25"/>
  <x:c r="M2000" i="25"/>
  <x:c r="N2000" i="25"/>
  <x:c r="P2000" i="25"/>
  <x:c r="Q2000" i="25"/>
  <x:c r="R2000" i="25"/>
  <x:c r="A2001" i="25"/>
  <x:c r="B2001" i="25"/>
  <x:c r="C2001" i="25"/>
  <x:c r="D2001" i="25"/>
  <x:c r="E2001" i="25"/>
  <x:c r="F2001" i="25"/>
  <x:c r="G2001" i="25"/>
  <x:c r="H2001" i="25"/>
  <x:c r="I2001" i="25"/>
  <x:c r="J2001" i="25"/>
  <x:c r="K2001" i="25"/>
  <x:c r="L2001" i="25"/>
  <x:c r="M2001" i="25"/>
  <x:c r="N2001" i="25"/>
  <x:c r="P2001" i="25"/>
  <x:c r="Q2001" i="25"/>
  <x:c r="R2001" i="25"/>
  <x:c r="A2002" i="25"/>
  <x:c r="B2002" i="25"/>
  <x:c r="C2002" i="25"/>
  <x:c r="D2002" i="25"/>
  <x:c r="E2002" i="25"/>
  <x:c r="F2002" i="25"/>
  <x:c r="G2002" i="25"/>
  <x:c r="H2002" i="25"/>
  <x:c r="I2002" i="25"/>
  <x:c r="J2002" i="25"/>
  <x:c r="K2002" i="25"/>
  <x:c r="L2002" i="25"/>
  <x:c r="M2002" i="25"/>
  <x:c r="N2002" i="25"/>
  <x:c r="P2002" i="25"/>
  <x:c r="Q2002" i="25"/>
  <x:c r="R2002" i="25"/>
  <x:c r="A2003" i="25"/>
  <x:c r="B2003" i="25"/>
  <x:c r="C2003" i="25"/>
  <x:c r="D2003" i="25"/>
  <x:c r="E2003" i="25"/>
  <x:c r="F2003" i="25"/>
  <x:c r="G2003" i="25"/>
  <x:c r="H2003" i="25"/>
  <x:c r="I2003" i="25"/>
  <x:c r="J2003" i="25"/>
  <x:c r="K2003" i="25"/>
  <x:c r="L2003" i="25"/>
  <x:c r="M2003" i="25"/>
  <x:c r="N2003" i="25"/>
  <x:c r="P2003" i="25"/>
  <x:c r="Q2003" i="25"/>
  <x:c r="R2003" i="25"/>
  <x:c r="A2004" i="25"/>
  <x:c r="B2004" i="25"/>
  <x:c r="C2004" i="25"/>
  <x:c r="D2004" i="25"/>
  <x:c r="E2004" i="25"/>
  <x:c r="F2004" i="25"/>
  <x:c r="G2004" i="25"/>
  <x:c r="H2004" i="25"/>
  <x:c r="I2004" i="25"/>
  <x:c r="J2004" i="25"/>
  <x:c r="K2004" i="25"/>
  <x:c r="L2004" i="25"/>
  <x:c r="M2004" i="25"/>
  <x:c r="N2004" i="25"/>
  <x:c r="P2004" i="25"/>
  <x:c r="Q2004" i="25"/>
  <x:c r="R2004" i="25"/>
  <x:c r="A2005" i="25"/>
  <x:c r="B2005" i="25"/>
  <x:c r="C2005" i="25"/>
  <x:c r="D2005" i="25"/>
  <x:c r="E2005" i="25"/>
  <x:c r="F2005" i="25"/>
  <x:c r="G2005" i="25"/>
  <x:c r="H2005" i="25"/>
  <x:c r="I2005" i="25"/>
  <x:c r="J2005" i="25"/>
  <x:c r="K2005" i="25"/>
  <x:c r="L2005" i="25"/>
  <x:c r="M2005" i="25"/>
  <x:c r="N2005" i="25"/>
  <x:c r="P2005" i="25"/>
  <x:c r="Q2005" i="25"/>
  <x:c r="R2005" i="25"/>
  <x:c r="A2006" i="25"/>
  <x:c r="B2006" i="25"/>
  <x:c r="C2006" i="25"/>
  <x:c r="D2006" i="25"/>
  <x:c r="E2006" i="25"/>
  <x:c r="F2006" i="25"/>
  <x:c r="G2006" i="25"/>
  <x:c r="H2006" i="25"/>
  <x:c r="I2006" i="25"/>
  <x:c r="J2006" i="25"/>
  <x:c r="K2006" i="25"/>
  <x:c r="L2006" i="25"/>
  <x:c r="M2006" i="25"/>
  <x:c r="N2006" i="25"/>
  <x:c r="P2006" i="25"/>
  <x:c r="Q2006" i="25"/>
  <x:c r="R2006" i="25"/>
  <x:c r="A2007" i="25"/>
  <x:c r="B2007" i="25"/>
  <x:c r="C2007" i="25"/>
  <x:c r="D2007" i="25"/>
  <x:c r="E2007" i="25"/>
  <x:c r="F2007" i="25"/>
  <x:c r="G2007" i="25"/>
  <x:c r="H2007" i="25"/>
  <x:c r="I2007" i="25"/>
  <x:c r="J2007" i="25"/>
  <x:c r="K2007" i="25"/>
  <x:c r="L2007" i="25"/>
  <x:c r="M2007" i="25"/>
  <x:c r="N2007" i="25"/>
  <x:c r="P2007" i="25"/>
  <x:c r="Q2007" i="25"/>
  <x:c r="R2007" i="25"/>
  <x:c r="A2008" i="25"/>
  <x:c r="B2008" i="25"/>
  <x:c r="C2008" i="25"/>
  <x:c r="D2008" i="25"/>
  <x:c r="E2008" i="25"/>
  <x:c r="F2008" i="25"/>
  <x:c r="G2008" i="25"/>
  <x:c r="H2008" i="25"/>
  <x:c r="I2008" i="25"/>
  <x:c r="J2008" i="25"/>
  <x:c r="K2008" i="25"/>
  <x:c r="L2008" i="25"/>
  <x:c r="M2008" i="25"/>
  <x:c r="N2008" i="25"/>
  <x:c r="P2008" i="25"/>
  <x:c r="Q2008" i="25"/>
  <x:c r="R2008" i="25"/>
  <x:c r="A2009" i="25"/>
  <x:c r="B2009" i="25"/>
  <x:c r="C2009" i="25"/>
  <x:c r="D2009" i="25"/>
  <x:c r="E2009" i="25"/>
  <x:c r="F2009" i="25"/>
  <x:c r="G2009" i="25"/>
  <x:c r="H2009" i="25"/>
  <x:c r="I2009" i="25"/>
  <x:c r="J2009" i="25"/>
  <x:c r="K2009" i="25"/>
  <x:c r="L2009" i="25"/>
  <x:c r="M2009" i="25"/>
  <x:c r="N2009" i="25"/>
  <x:c r="P2009" i="25"/>
  <x:c r="Q2009" i="25"/>
  <x:c r="R2009" i="25"/>
  <x:c r="A2010" i="25"/>
  <x:c r="B2010" i="25"/>
  <x:c r="C2010" i="25"/>
  <x:c r="D2010" i="25"/>
  <x:c r="E2010" i="25"/>
  <x:c r="F2010" i="25"/>
  <x:c r="G2010" i="25"/>
  <x:c r="H2010" i="25"/>
  <x:c r="I2010" i="25"/>
  <x:c r="J2010" i="25"/>
  <x:c r="K2010" i="25"/>
  <x:c r="L2010" i="25"/>
  <x:c r="M2010" i="25"/>
  <x:c r="N2010" i="25"/>
  <x:c r="P2010" i="25"/>
  <x:c r="Q2010" i="25"/>
  <x:c r="R2010" i="25"/>
  <x:c r="A2011" i="25"/>
  <x:c r="B2011" i="25"/>
  <x:c r="C2011" i="25"/>
  <x:c r="D2011" i="25"/>
  <x:c r="E2011" i="25"/>
  <x:c r="F2011" i="25"/>
  <x:c r="G2011" i="25"/>
  <x:c r="H2011" i="25"/>
  <x:c r="I2011" i="25"/>
  <x:c r="J2011" i="25"/>
  <x:c r="K2011" i="25"/>
  <x:c r="L2011" i="25"/>
  <x:c r="M2011" i="25"/>
  <x:c r="N2011" i="25"/>
  <x:c r="P2011" i="25"/>
  <x:c r="Q2011" i="25"/>
  <x:c r="R2011" i="25"/>
  <x:c r="A2012" i="25"/>
  <x:c r="B2012" i="25"/>
  <x:c r="C2012" i="25"/>
  <x:c r="D2012" i="25"/>
  <x:c r="E2012" i="25"/>
  <x:c r="F2012" i="25"/>
  <x:c r="G2012" i="25"/>
  <x:c r="H2012" i="25"/>
  <x:c r="I2012" i="25"/>
  <x:c r="J2012" i="25"/>
  <x:c r="K2012" i="25"/>
  <x:c r="L2012" i="25"/>
  <x:c r="M2012" i="25"/>
  <x:c r="N2012" i="25"/>
  <x:c r="P2012" i="25"/>
  <x:c r="Q2012" i="25"/>
  <x:c r="R2012" i="25"/>
  <x:c r="A2013" i="25"/>
  <x:c r="B2013" i="25"/>
  <x:c r="C2013" i="25"/>
  <x:c r="D2013" i="25"/>
  <x:c r="E2013" i="25"/>
  <x:c r="F2013" i="25"/>
  <x:c r="G2013" i="25"/>
  <x:c r="H2013" i="25"/>
  <x:c r="I2013" i="25"/>
  <x:c r="J2013" i="25"/>
  <x:c r="K2013" i="25"/>
  <x:c r="L2013" i="25"/>
  <x:c r="M2013" i="25"/>
  <x:c r="N2013" i="25"/>
  <x:c r="P2013" i="25"/>
  <x:c r="Q2013" i="25"/>
  <x:c r="R2013" i="25"/>
  <x:c r="A2014" i="25"/>
  <x:c r="B2014" i="25"/>
  <x:c r="C2014" i="25"/>
  <x:c r="D2014" i="25"/>
  <x:c r="E2014" i="25"/>
  <x:c r="F2014" i="25"/>
  <x:c r="G2014" i="25"/>
  <x:c r="H2014" i="25"/>
  <x:c r="I2014" i="25"/>
  <x:c r="J2014" i="25"/>
  <x:c r="K2014" i="25"/>
  <x:c r="L2014" i="25"/>
  <x:c r="M2014" i="25"/>
  <x:c r="N2014" i="25"/>
  <x:c r="P2014" i="25"/>
  <x:c r="Q2014" i="25"/>
  <x:c r="R2014" i="25"/>
  <x:c r="A2015" i="25"/>
  <x:c r="B2015" i="25"/>
  <x:c r="C2015" i="25"/>
  <x:c r="D2015" i="25"/>
  <x:c r="E2015" i="25"/>
  <x:c r="F2015" i="25"/>
  <x:c r="G2015" i="25"/>
  <x:c r="H2015" i="25"/>
  <x:c r="I2015" i="25"/>
  <x:c r="J2015" i="25"/>
  <x:c r="K2015" i="25"/>
  <x:c r="L2015" i="25"/>
  <x:c r="M2015" i="25"/>
  <x:c r="N2015" i="25"/>
  <x:c r="P2015" i="25"/>
  <x:c r="Q2015" i="25"/>
  <x:c r="R2015" i="25"/>
  <x:c r="A2016" i="25"/>
  <x:c r="B2016" i="25"/>
  <x:c r="C2016" i="25"/>
  <x:c r="D2016" i="25"/>
  <x:c r="E2016" i="25"/>
  <x:c r="F2016" i="25"/>
  <x:c r="G2016" i="25"/>
  <x:c r="H2016" i="25"/>
  <x:c r="I2016" i="25"/>
  <x:c r="J2016" i="25"/>
  <x:c r="K2016" i="25"/>
  <x:c r="L2016" i="25"/>
  <x:c r="M2016" i="25"/>
  <x:c r="N2016" i="25"/>
  <x:c r="P2016" i="25"/>
  <x:c r="Q2016" i="25"/>
  <x:c r="R2016" i="25"/>
  <x:c r="A2017" i="25"/>
  <x:c r="B2017" i="25"/>
  <x:c r="C2017" i="25"/>
  <x:c r="D2017" i="25"/>
  <x:c r="E2017" i="25"/>
  <x:c r="F2017" i="25"/>
  <x:c r="G2017" i="25"/>
  <x:c r="H2017" i="25"/>
  <x:c r="I2017" i="25"/>
  <x:c r="J2017" i="25"/>
  <x:c r="K2017" i="25"/>
  <x:c r="L2017" i="25"/>
  <x:c r="M2017" i="25"/>
  <x:c r="N2017" i="25"/>
  <x:c r="P2017" i="25"/>
  <x:c r="Q2017" i="25"/>
  <x:c r="R2017" i="25"/>
  <x:c r="A2018" i="25"/>
  <x:c r="B2018" i="25"/>
  <x:c r="C2018" i="25"/>
  <x:c r="D2018" i="25"/>
  <x:c r="E2018" i="25"/>
  <x:c r="F2018" i="25"/>
  <x:c r="G2018" i="25"/>
  <x:c r="H2018" i="25"/>
  <x:c r="I2018" i="25"/>
  <x:c r="J2018" i="25"/>
  <x:c r="K2018" i="25"/>
  <x:c r="L2018" i="25"/>
  <x:c r="M2018" i="25"/>
  <x:c r="N2018" i="25"/>
  <x:c r="P2018" i="25"/>
  <x:c r="Q2018" i="25"/>
  <x:c r="R2018" i="25"/>
  <x:c r="A2019" i="25"/>
  <x:c r="B2019" i="25"/>
  <x:c r="C2019" i="25"/>
  <x:c r="D2019" i="25"/>
  <x:c r="E2019" i="25"/>
  <x:c r="F2019" i="25"/>
  <x:c r="G2019" i="25"/>
  <x:c r="H2019" i="25"/>
  <x:c r="I2019" i="25"/>
  <x:c r="J2019" i="25"/>
  <x:c r="K2019" i="25"/>
  <x:c r="L2019" i="25"/>
  <x:c r="M2019" i="25"/>
  <x:c r="N2019" i="25"/>
  <x:c r="P2019" i="25"/>
  <x:c r="Q2019" i="25"/>
  <x:c r="R2019" i="25"/>
  <x:c r="A2020" i="25"/>
  <x:c r="B2020" i="25"/>
  <x:c r="C2020" i="25"/>
  <x:c r="D2020" i="25"/>
  <x:c r="E2020" i="25"/>
  <x:c r="F2020" i="25"/>
  <x:c r="G2020" i="25"/>
  <x:c r="H2020" i="25"/>
  <x:c r="I2020" i="25"/>
  <x:c r="J2020" i="25"/>
  <x:c r="K2020" i="25"/>
  <x:c r="L2020" i="25"/>
  <x:c r="M2020" i="25"/>
  <x:c r="N2020" i="25"/>
  <x:c r="P2020" i="25"/>
  <x:c r="Q2020" i="25"/>
  <x:c r="R2020" i="25"/>
  <x:c r="A2021" i="25"/>
  <x:c r="B2021" i="25"/>
  <x:c r="C2021" i="25"/>
  <x:c r="D2021" i="25"/>
  <x:c r="E2021" i="25"/>
  <x:c r="F2021" i="25"/>
  <x:c r="G2021" i="25"/>
  <x:c r="H2021" i="25"/>
  <x:c r="I2021" i="25"/>
  <x:c r="J2021" i="25"/>
  <x:c r="K2021" i="25"/>
  <x:c r="L2021" i="25"/>
  <x:c r="M2021" i="25"/>
  <x:c r="N2021" i="25"/>
  <x:c r="P2021" i="25"/>
  <x:c r="Q2021" i="25"/>
  <x:c r="R2021" i="25"/>
  <x:c r="A2022" i="25"/>
  <x:c r="B2022" i="25"/>
  <x:c r="C2022" i="25"/>
  <x:c r="D2022" i="25"/>
  <x:c r="E2022" i="25"/>
  <x:c r="F2022" i="25"/>
  <x:c r="G2022" i="25"/>
  <x:c r="H2022" i="25"/>
  <x:c r="I2022" i="25"/>
  <x:c r="J2022" i="25"/>
  <x:c r="K2022" i="25"/>
  <x:c r="L2022" i="25"/>
  <x:c r="M2022" i="25"/>
  <x:c r="N2022" i="25"/>
  <x:c r="P2022" i="25"/>
  <x:c r="Q2022" i="25"/>
  <x:c r="R2022" i="25"/>
  <x:c r="A2023" i="25"/>
  <x:c r="B2023" i="25"/>
  <x:c r="C2023" i="25"/>
  <x:c r="D2023" i="25"/>
  <x:c r="E2023" i="25"/>
  <x:c r="F2023" i="25"/>
  <x:c r="G2023" i="25"/>
  <x:c r="H2023" i="25"/>
  <x:c r="I2023" i="25"/>
  <x:c r="J2023" i="25"/>
  <x:c r="K2023" i="25"/>
  <x:c r="L2023" i="25"/>
  <x:c r="M2023" i="25"/>
  <x:c r="N2023" i="25"/>
  <x:c r="P2023" i="25"/>
  <x:c r="Q2023" i="25"/>
  <x:c r="R2023" i="25"/>
  <x:c r="A2024" i="25"/>
  <x:c r="B2024" i="25"/>
  <x:c r="C2024" i="25"/>
  <x:c r="D2024" i="25"/>
  <x:c r="E2024" i="25"/>
  <x:c r="F2024" i="25"/>
  <x:c r="G2024" i="25"/>
  <x:c r="H2024" i="25"/>
  <x:c r="I2024" i="25"/>
  <x:c r="J2024" i="25"/>
  <x:c r="K2024" i="25"/>
  <x:c r="L2024" i="25"/>
  <x:c r="M2024" i="25"/>
  <x:c r="N2024" i="25"/>
  <x:c r="P2024" i="25"/>
  <x:c r="Q2024" i="25"/>
  <x:c r="R2024" i="25"/>
  <x:c r="A2025" i="25"/>
  <x:c r="B2025" i="25"/>
  <x:c r="C2025" i="25"/>
  <x:c r="D2025" i="25"/>
  <x:c r="E2025" i="25"/>
  <x:c r="F2025" i="25"/>
  <x:c r="G2025" i="25"/>
  <x:c r="H2025" i="25"/>
  <x:c r="I2025" i="25"/>
  <x:c r="J2025" i="25"/>
  <x:c r="K2025" i="25"/>
  <x:c r="L2025" i="25"/>
  <x:c r="M2025" i="25"/>
  <x:c r="N2025" i="25"/>
  <x:c r="P2025" i="25"/>
  <x:c r="Q2025" i="25"/>
  <x:c r="R2025" i="25"/>
  <x:c r="A2026" i="25"/>
  <x:c r="B2026" i="25"/>
  <x:c r="C2026" i="25"/>
  <x:c r="D2026" i="25"/>
  <x:c r="E2026" i="25"/>
  <x:c r="F2026" i="25"/>
  <x:c r="G2026" i="25"/>
  <x:c r="H2026" i="25"/>
  <x:c r="I2026" i="25"/>
  <x:c r="J2026" i="25"/>
  <x:c r="K2026" i="25"/>
  <x:c r="L2026" i="25"/>
  <x:c r="M2026" i="25"/>
  <x:c r="N2026" i="25"/>
  <x:c r="P2026" i="25"/>
  <x:c r="Q2026" i="25"/>
  <x:c r="R2026" i="25"/>
  <x:c r="A2027" i="25"/>
  <x:c r="B2027" i="25"/>
  <x:c r="C2027" i="25"/>
  <x:c r="D2027" i="25"/>
  <x:c r="E2027" i="25"/>
  <x:c r="F2027" i="25"/>
  <x:c r="G2027" i="25"/>
  <x:c r="H2027" i="25"/>
  <x:c r="I2027" i="25"/>
  <x:c r="J2027" i="25"/>
  <x:c r="K2027" i="25"/>
  <x:c r="L2027" i="25"/>
  <x:c r="M2027" i="25"/>
  <x:c r="N2027" i="25"/>
  <x:c r="P2027" i="25"/>
  <x:c r="Q2027" i="25"/>
  <x:c r="R2027" i="25"/>
  <x:c r="A2028" i="25"/>
  <x:c r="B2028" i="25"/>
  <x:c r="C2028" i="25"/>
  <x:c r="D2028" i="25"/>
  <x:c r="E2028" i="25"/>
  <x:c r="F2028" i="25"/>
  <x:c r="G2028" i="25"/>
  <x:c r="H2028" i="25"/>
  <x:c r="I2028" i="25"/>
  <x:c r="J2028" i="25"/>
  <x:c r="K2028" i="25"/>
  <x:c r="L2028" i="25"/>
  <x:c r="M2028" i="25"/>
  <x:c r="N2028" i="25"/>
  <x:c r="P2028" i="25"/>
  <x:c r="Q2028" i="25"/>
  <x:c r="R2028" i="25"/>
  <x:c r="A2029" i="25"/>
  <x:c r="B2029" i="25"/>
  <x:c r="C2029" i="25"/>
  <x:c r="D2029" i="25"/>
  <x:c r="E2029" i="25"/>
  <x:c r="F2029" i="25"/>
  <x:c r="G2029" i="25"/>
  <x:c r="H2029" i="25"/>
  <x:c r="I2029" i="25"/>
  <x:c r="J2029" i="25"/>
  <x:c r="K2029" i="25"/>
  <x:c r="L2029" i="25"/>
  <x:c r="M2029" i="25"/>
  <x:c r="N2029" i="25"/>
  <x:c r="P2029" i="25"/>
  <x:c r="Q2029" i="25"/>
  <x:c r="R2029" i="25"/>
  <x:c r="A2030" i="25"/>
  <x:c r="B2030" i="25"/>
  <x:c r="C2030" i="25"/>
  <x:c r="D2030" i="25"/>
  <x:c r="E2030" i="25"/>
  <x:c r="F2030" i="25"/>
  <x:c r="G2030" i="25"/>
  <x:c r="H2030" i="25"/>
  <x:c r="I2030" i="25"/>
  <x:c r="J2030" i="25"/>
  <x:c r="K2030" i="25"/>
  <x:c r="L2030" i="25"/>
  <x:c r="M2030" i="25"/>
  <x:c r="N2030" i="25"/>
  <x:c r="P2030" i="25"/>
  <x:c r="Q2030" i="25"/>
  <x:c r="R2030" i="25"/>
  <x:c r="A2031" i="25"/>
  <x:c r="B2031" i="25"/>
  <x:c r="C2031" i="25"/>
  <x:c r="D2031" i="25"/>
  <x:c r="E2031" i="25"/>
  <x:c r="F2031" i="25"/>
  <x:c r="G2031" i="25"/>
  <x:c r="H2031" i="25"/>
  <x:c r="I2031" i="25"/>
  <x:c r="J2031" i="25"/>
  <x:c r="K2031" i="25"/>
  <x:c r="L2031" i="25"/>
  <x:c r="M2031" i="25"/>
  <x:c r="N2031" i="25"/>
  <x:c r="P2031" i="25"/>
  <x:c r="Q2031" i="25"/>
  <x:c r="R2031" i="25"/>
  <x:c r="A2032" i="25"/>
  <x:c r="B2032" i="25"/>
  <x:c r="C2032" i="25"/>
  <x:c r="D2032" i="25"/>
  <x:c r="E2032" i="25"/>
  <x:c r="F2032" i="25"/>
  <x:c r="G2032" i="25"/>
  <x:c r="H2032" i="25"/>
  <x:c r="I2032" i="25"/>
  <x:c r="J2032" i="25"/>
  <x:c r="K2032" i="25"/>
  <x:c r="L2032" i="25"/>
  <x:c r="M2032" i="25"/>
  <x:c r="N2032" i="25"/>
  <x:c r="P2032" i="25"/>
  <x:c r="Q2032" i="25"/>
  <x:c r="R2032" i="25"/>
  <x:c r="A2033" i="25"/>
  <x:c r="B2033" i="25"/>
  <x:c r="C2033" i="25"/>
  <x:c r="D2033" i="25"/>
  <x:c r="E2033" i="25"/>
  <x:c r="F2033" i="25"/>
  <x:c r="G2033" i="25"/>
  <x:c r="H2033" i="25"/>
  <x:c r="I2033" i="25"/>
  <x:c r="J2033" i="25"/>
  <x:c r="K2033" i="25"/>
  <x:c r="L2033" i="25"/>
  <x:c r="M2033" i="25"/>
  <x:c r="N2033" i="25"/>
  <x:c r="P2033" i="25"/>
  <x:c r="Q2033" i="25"/>
  <x:c r="R2033" i="25"/>
  <x:c r="A2034" i="25"/>
  <x:c r="B2034" i="25"/>
  <x:c r="C2034" i="25"/>
  <x:c r="D2034" i="25"/>
  <x:c r="E2034" i="25"/>
  <x:c r="F2034" i="25"/>
  <x:c r="G2034" i="25"/>
  <x:c r="H2034" i="25"/>
  <x:c r="I2034" i="25"/>
  <x:c r="J2034" i="25"/>
  <x:c r="K2034" i="25"/>
  <x:c r="L2034" i="25"/>
  <x:c r="M2034" i="25"/>
  <x:c r="N2034" i="25"/>
  <x:c r="P2034" i="25"/>
  <x:c r="Q2034" i="25"/>
  <x:c r="R2034" i="25"/>
  <x:c r="A2035" i="25"/>
  <x:c r="B2035" i="25"/>
  <x:c r="C2035" i="25"/>
  <x:c r="D2035" i="25"/>
  <x:c r="E2035" i="25"/>
  <x:c r="F2035" i="25"/>
  <x:c r="G2035" i="25"/>
  <x:c r="H2035" i="25"/>
  <x:c r="I2035" i="25"/>
  <x:c r="J2035" i="25"/>
  <x:c r="K2035" i="25"/>
  <x:c r="L2035" i="25"/>
  <x:c r="M2035" i="25"/>
  <x:c r="N2035" i="25"/>
  <x:c r="P2035" i="25"/>
  <x:c r="Q2035" i="25"/>
  <x:c r="R2035" i="25"/>
  <x:c r="A2036" i="25"/>
  <x:c r="B2036" i="25"/>
  <x:c r="C2036" i="25"/>
  <x:c r="D2036" i="25"/>
  <x:c r="E2036" i="25"/>
  <x:c r="F2036" i="25"/>
  <x:c r="G2036" i="25"/>
  <x:c r="H2036" i="25"/>
  <x:c r="I2036" i="25"/>
  <x:c r="J2036" i="25"/>
  <x:c r="K2036" i="25"/>
  <x:c r="L2036" i="25"/>
  <x:c r="M2036" i="25"/>
  <x:c r="N2036" i="25"/>
  <x:c r="P2036" i="25"/>
  <x:c r="Q2036" i="25"/>
  <x:c r="R2036" i="25"/>
  <x:c r="A2037" i="25"/>
  <x:c r="B2037" i="25"/>
  <x:c r="C2037" i="25"/>
  <x:c r="D2037" i="25"/>
  <x:c r="E2037" i="25"/>
  <x:c r="F2037" i="25"/>
  <x:c r="G2037" i="25"/>
  <x:c r="H2037" i="25"/>
  <x:c r="I2037" i="25"/>
  <x:c r="J2037" i="25"/>
  <x:c r="K2037" i="25"/>
  <x:c r="L2037" i="25"/>
  <x:c r="M2037" i="25"/>
  <x:c r="N2037" i="25"/>
  <x:c r="P2037" i="25"/>
  <x:c r="Q2037" i="25"/>
  <x:c r="R2037" i="25"/>
  <x:c r="A2038" i="25"/>
  <x:c r="B2038" i="25"/>
  <x:c r="C2038" i="25"/>
  <x:c r="D2038" i="25"/>
  <x:c r="E2038" i="25"/>
  <x:c r="F2038" i="25"/>
  <x:c r="G2038" i="25"/>
  <x:c r="H2038" i="25"/>
  <x:c r="I2038" i="25"/>
  <x:c r="J2038" i="25"/>
  <x:c r="K2038" i="25"/>
  <x:c r="L2038" i="25"/>
  <x:c r="M2038" i="25"/>
  <x:c r="N2038" i="25"/>
  <x:c r="P2038" i="25"/>
  <x:c r="Q2038" i="25"/>
  <x:c r="R2038" i="25"/>
  <x:c r="A2039" i="25"/>
  <x:c r="B2039" i="25"/>
  <x:c r="C2039" i="25"/>
  <x:c r="D2039" i="25"/>
  <x:c r="E2039" i="25"/>
  <x:c r="F2039" i="25"/>
  <x:c r="G2039" i="25"/>
  <x:c r="H2039" i="25"/>
  <x:c r="I2039" i="25"/>
  <x:c r="J2039" i="25"/>
  <x:c r="K2039" i="25"/>
  <x:c r="L2039" i="25"/>
  <x:c r="M2039" i="25"/>
  <x:c r="N2039" i="25"/>
  <x:c r="P2039" i="25"/>
  <x:c r="Q2039" i="25"/>
  <x:c r="R2039" i="25"/>
  <x:c r="A2040" i="25"/>
  <x:c r="B2040" i="25"/>
  <x:c r="C2040" i="25"/>
  <x:c r="D2040" i="25"/>
  <x:c r="E2040" i="25"/>
  <x:c r="F2040" i="25"/>
  <x:c r="G2040" i="25"/>
  <x:c r="H2040" i="25"/>
  <x:c r="I2040" i="25"/>
  <x:c r="J2040" i="25"/>
  <x:c r="K2040" i="25"/>
  <x:c r="L2040" i="25"/>
  <x:c r="M2040" i="25"/>
  <x:c r="N2040" i="25"/>
  <x:c r="P2040" i="25"/>
  <x:c r="Q2040" i="25"/>
  <x:c r="R2040" i="25"/>
  <x:c r="A2041" i="25"/>
  <x:c r="B2041" i="25"/>
  <x:c r="C2041" i="25"/>
  <x:c r="D2041" i="25"/>
  <x:c r="E2041" i="25"/>
  <x:c r="F2041" i="25"/>
  <x:c r="G2041" i="25"/>
  <x:c r="H2041" i="25"/>
  <x:c r="I2041" i="25"/>
  <x:c r="J2041" i="25"/>
  <x:c r="K2041" i="25"/>
  <x:c r="L2041" i="25"/>
  <x:c r="M2041" i="25"/>
  <x:c r="N2041" i="25"/>
  <x:c r="P2041" i="25"/>
  <x:c r="Q2041" i="25"/>
  <x:c r="R2041" i="25"/>
  <x:c r="A2042" i="25"/>
  <x:c r="B2042" i="25"/>
  <x:c r="C2042" i="25"/>
  <x:c r="D2042" i="25"/>
  <x:c r="E2042" i="25"/>
  <x:c r="F2042" i="25"/>
  <x:c r="G2042" i="25"/>
  <x:c r="H2042" i="25"/>
  <x:c r="I2042" i="25"/>
  <x:c r="J2042" i="25"/>
  <x:c r="K2042" i="25"/>
  <x:c r="L2042" i="25"/>
  <x:c r="M2042" i="25"/>
  <x:c r="N2042" i="25"/>
  <x:c r="P2042" i="25"/>
  <x:c r="Q2042" i="25"/>
  <x:c r="R2042" i="25"/>
  <x:c r="A2043" i="25"/>
  <x:c r="B2043" i="25"/>
  <x:c r="C2043" i="25"/>
  <x:c r="D2043" i="25"/>
  <x:c r="E2043" i="25"/>
  <x:c r="F2043" i="25"/>
  <x:c r="G2043" i="25"/>
  <x:c r="H2043" i="25"/>
  <x:c r="I2043" i="25"/>
  <x:c r="J2043" i="25"/>
  <x:c r="K2043" i="25"/>
  <x:c r="L2043" i="25"/>
  <x:c r="M2043" i="25"/>
  <x:c r="N2043" i="25"/>
  <x:c r="P2043" i="25"/>
  <x:c r="Q2043" i="25"/>
  <x:c r="R2043" i="25"/>
  <x:c r="A2044" i="25"/>
  <x:c r="B2044" i="25"/>
  <x:c r="C2044" i="25"/>
  <x:c r="D2044" i="25"/>
  <x:c r="E2044" i="25"/>
  <x:c r="F2044" i="25"/>
  <x:c r="G2044" i="25"/>
  <x:c r="H2044" i="25"/>
  <x:c r="I2044" i="25"/>
  <x:c r="J2044" i="25"/>
  <x:c r="K2044" i="25"/>
  <x:c r="L2044" i="25"/>
  <x:c r="M2044" i="25"/>
  <x:c r="N2044" i="25"/>
  <x:c r="P2044" i="25"/>
  <x:c r="Q2044" i="25"/>
  <x:c r="R2044" i="25"/>
  <x:c r="A2045" i="25"/>
  <x:c r="B2045" i="25"/>
  <x:c r="C2045" i="25"/>
  <x:c r="D2045" i="25"/>
  <x:c r="E2045" i="25"/>
  <x:c r="F2045" i="25"/>
  <x:c r="G2045" i="25"/>
  <x:c r="H2045" i="25"/>
  <x:c r="I2045" i="25"/>
  <x:c r="J2045" i="25"/>
  <x:c r="K2045" i="25"/>
  <x:c r="L2045" i="25"/>
  <x:c r="M2045" i="25"/>
  <x:c r="N2045" i="25"/>
  <x:c r="P2045" i="25"/>
  <x:c r="Q2045" i="25"/>
  <x:c r="R2045" i="25"/>
  <x:c r="A2046" i="25"/>
  <x:c r="B2046" i="25"/>
  <x:c r="C2046" i="25"/>
  <x:c r="D2046" i="25"/>
  <x:c r="E2046" i="25"/>
  <x:c r="F2046" i="25"/>
  <x:c r="G2046" i="25"/>
  <x:c r="H2046" i="25"/>
  <x:c r="I2046" i="25"/>
  <x:c r="J2046" i="25"/>
  <x:c r="K2046" i="25"/>
  <x:c r="L2046" i="25"/>
  <x:c r="M2046" i="25"/>
  <x:c r="N2046" i="25"/>
  <x:c r="P2046" i="25"/>
  <x:c r="Q2046" i="25"/>
  <x:c r="R2046" i="25"/>
  <x:c r="A2047" i="25"/>
  <x:c r="B2047" i="25"/>
  <x:c r="C2047" i="25"/>
  <x:c r="D2047" i="25"/>
  <x:c r="E2047" i="25"/>
  <x:c r="F2047" i="25"/>
  <x:c r="G2047" i="25"/>
  <x:c r="H2047" i="25"/>
  <x:c r="I2047" i="25"/>
  <x:c r="J2047" i="25"/>
  <x:c r="K2047" i="25"/>
  <x:c r="L2047" i="25"/>
  <x:c r="M2047" i="25"/>
  <x:c r="N2047" i="25"/>
  <x:c r="P2047" i="25"/>
  <x:c r="Q2047" i="25"/>
  <x:c r="R2047" i="25"/>
  <x:c r="A2048" i="25"/>
  <x:c r="B2048" i="25"/>
  <x:c r="C2048" i="25"/>
  <x:c r="D2048" i="25"/>
  <x:c r="E2048" i="25"/>
  <x:c r="F2048" i="25"/>
  <x:c r="G2048" i="25"/>
  <x:c r="H2048" i="25"/>
  <x:c r="I2048" i="25"/>
  <x:c r="J2048" i="25"/>
  <x:c r="K2048" i="25"/>
  <x:c r="L2048" i="25"/>
  <x:c r="M2048" i="25"/>
  <x:c r="N2048" i="25"/>
  <x:c r="P2048" i="25"/>
  <x:c r="Q2048" i="25"/>
  <x:c r="R2048" i="25"/>
  <x:c r="A2049" i="25"/>
  <x:c r="B2049" i="25"/>
  <x:c r="C2049" i="25"/>
  <x:c r="D2049" i="25"/>
  <x:c r="E2049" i="25"/>
  <x:c r="F2049" i="25"/>
  <x:c r="G2049" i="25"/>
  <x:c r="H2049" i="25"/>
  <x:c r="I2049" i="25"/>
  <x:c r="J2049" i="25"/>
  <x:c r="K2049" i="25"/>
  <x:c r="L2049" i="25"/>
  <x:c r="M2049" i="25"/>
  <x:c r="N2049" i="25"/>
  <x:c r="P2049" i="25"/>
  <x:c r="Q2049" i="25"/>
  <x:c r="R2049" i="25"/>
  <x:c r="A2050" i="25"/>
  <x:c r="B2050" i="25"/>
  <x:c r="C2050" i="25"/>
  <x:c r="D2050" i="25"/>
  <x:c r="E2050" i="25"/>
  <x:c r="F2050" i="25"/>
  <x:c r="G2050" i="25"/>
  <x:c r="H2050" i="25"/>
  <x:c r="I2050" i="25"/>
  <x:c r="J2050" i="25"/>
  <x:c r="K2050" i="25"/>
  <x:c r="L2050" i="25"/>
  <x:c r="M2050" i="25"/>
  <x:c r="N2050" i="25"/>
  <x:c r="P2050" i="25"/>
  <x:c r="Q2050" i="25"/>
  <x:c r="R2050" i="25"/>
  <x:c r="A2051" i="25"/>
  <x:c r="B2051" i="25"/>
  <x:c r="C2051" i="25"/>
  <x:c r="D2051" i="25"/>
  <x:c r="E2051" i="25"/>
  <x:c r="F2051" i="25"/>
  <x:c r="G2051" i="25"/>
  <x:c r="H2051" i="25"/>
  <x:c r="I2051" i="25"/>
  <x:c r="J2051" i="25"/>
  <x:c r="K2051" i="25"/>
  <x:c r="L2051" i="25"/>
  <x:c r="M2051" i="25"/>
  <x:c r="N2051" i="25"/>
  <x:c r="P2051" i="25"/>
  <x:c r="Q2051" i="25"/>
  <x:c r="R2051" i="25"/>
  <x:c r="A2052" i="25"/>
  <x:c r="B2052" i="25"/>
  <x:c r="C2052" i="25"/>
  <x:c r="D2052" i="25"/>
  <x:c r="E2052" i="25"/>
  <x:c r="F2052" i="25"/>
  <x:c r="G2052" i="25"/>
  <x:c r="H2052" i="25"/>
  <x:c r="I2052" i="25"/>
  <x:c r="J2052" i="25"/>
  <x:c r="K2052" i="25"/>
  <x:c r="L2052" i="25"/>
  <x:c r="M2052" i="25"/>
  <x:c r="N2052" i="25"/>
  <x:c r="P2052" i="25"/>
  <x:c r="Q2052" i="25"/>
  <x:c r="R2052" i="25"/>
  <x:c r="A2053" i="25"/>
  <x:c r="B2053" i="25"/>
  <x:c r="C2053" i="25"/>
  <x:c r="D2053" i="25"/>
  <x:c r="E2053" i="25"/>
  <x:c r="F2053" i="25"/>
  <x:c r="G2053" i="25"/>
  <x:c r="H2053" i="25"/>
  <x:c r="I2053" i="25"/>
  <x:c r="J2053" i="25"/>
  <x:c r="K2053" i="25"/>
  <x:c r="L2053" i="25"/>
  <x:c r="M2053" i="25"/>
  <x:c r="N2053" i="25"/>
  <x:c r="P2053" i="25"/>
  <x:c r="Q2053" i="25"/>
  <x:c r="R2053" i="25"/>
  <x:c r="A2054" i="25"/>
  <x:c r="B2054" i="25"/>
  <x:c r="C2054" i="25"/>
  <x:c r="D2054" i="25"/>
  <x:c r="E2054" i="25"/>
  <x:c r="F2054" i="25"/>
  <x:c r="G2054" i="25"/>
  <x:c r="H2054" i="25"/>
  <x:c r="I2054" i="25"/>
  <x:c r="J2054" i="25"/>
  <x:c r="K2054" i="25"/>
  <x:c r="L2054" i="25"/>
  <x:c r="M2054" i="25"/>
  <x:c r="N2054" i="25"/>
  <x:c r="P2054" i="25"/>
  <x:c r="Q2054" i="25"/>
  <x:c r="R2054" i="25"/>
  <x:c r="A2055" i="25"/>
  <x:c r="B2055" i="25"/>
  <x:c r="C2055" i="25"/>
  <x:c r="D2055" i="25"/>
  <x:c r="E2055" i="25"/>
  <x:c r="F2055" i="25"/>
  <x:c r="G2055" i="25"/>
  <x:c r="H2055" i="25"/>
  <x:c r="I2055" i="25"/>
  <x:c r="J2055" i="25"/>
  <x:c r="K2055" i="25"/>
  <x:c r="L2055" i="25"/>
  <x:c r="M2055" i="25"/>
  <x:c r="N2055" i="25"/>
  <x:c r="P2055" i="25"/>
  <x:c r="Q2055" i="25"/>
  <x:c r="R2055" i="25"/>
  <x:c r="A2056" i="25"/>
  <x:c r="B2056" i="25"/>
  <x:c r="C2056" i="25"/>
  <x:c r="D2056" i="25"/>
  <x:c r="E2056" i="25"/>
  <x:c r="F2056" i="25"/>
  <x:c r="G2056" i="25"/>
  <x:c r="H2056" i="25"/>
  <x:c r="I2056" i="25"/>
  <x:c r="J2056" i="25"/>
  <x:c r="K2056" i="25"/>
  <x:c r="L2056" i="25"/>
  <x:c r="M2056" i="25"/>
  <x:c r="N2056" i="25"/>
  <x:c r="P2056" i="25"/>
  <x:c r="Q2056" i="25"/>
  <x:c r="R2056" i="25"/>
  <x:c r="A2057" i="25"/>
  <x:c r="B2057" i="25"/>
  <x:c r="C2057" i="25"/>
  <x:c r="D2057" i="25"/>
  <x:c r="E2057" i="25"/>
  <x:c r="F2057" i="25"/>
  <x:c r="G2057" i="25"/>
  <x:c r="H2057" i="25"/>
  <x:c r="I2057" i="25"/>
  <x:c r="J2057" i="25"/>
  <x:c r="K2057" i="25"/>
  <x:c r="L2057" i="25"/>
  <x:c r="M2057" i="25"/>
  <x:c r="N2057" i="25"/>
  <x:c r="P2057" i="25"/>
  <x:c r="Q2057" i="25"/>
  <x:c r="R2057" i="25"/>
  <x:c r="A2058" i="25"/>
  <x:c r="B2058" i="25"/>
  <x:c r="C2058" i="25"/>
  <x:c r="D2058" i="25"/>
  <x:c r="E2058" i="25"/>
  <x:c r="F2058" i="25"/>
  <x:c r="G2058" i="25"/>
  <x:c r="H2058" i="25"/>
  <x:c r="I2058" i="25"/>
  <x:c r="J2058" i="25"/>
  <x:c r="K2058" i="25"/>
  <x:c r="L2058" i="25"/>
  <x:c r="M2058" i="25"/>
  <x:c r="N2058" i="25"/>
  <x:c r="P2058" i="25"/>
  <x:c r="Q2058" i="25"/>
  <x:c r="R2058" i="25"/>
  <x:c r="A2059" i="25"/>
  <x:c r="B2059" i="25"/>
  <x:c r="C2059" i="25"/>
  <x:c r="D2059" i="25"/>
  <x:c r="E2059" i="25"/>
  <x:c r="F2059" i="25"/>
  <x:c r="G2059" i="25"/>
  <x:c r="H2059" i="25"/>
  <x:c r="I2059" i="25"/>
  <x:c r="J2059" i="25"/>
  <x:c r="K2059" i="25"/>
  <x:c r="L2059" i="25"/>
  <x:c r="M2059" i="25"/>
  <x:c r="N2059" i="25"/>
  <x:c r="P2059" i="25"/>
  <x:c r="Q2059" i="25"/>
  <x:c r="R2059" i="25"/>
  <x:c r="A2060" i="25"/>
  <x:c r="B2060" i="25"/>
  <x:c r="C2060" i="25"/>
  <x:c r="D2060" i="25"/>
  <x:c r="E2060" i="25"/>
  <x:c r="F2060" i="25"/>
  <x:c r="G2060" i="25"/>
  <x:c r="H2060" i="25"/>
  <x:c r="I2060" i="25"/>
  <x:c r="J2060" i="25"/>
  <x:c r="K2060" i="25"/>
  <x:c r="L2060" i="25"/>
  <x:c r="M2060" i="25"/>
  <x:c r="N2060" i="25"/>
  <x:c r="P2060" i="25"/>
  <x:c r="Q2060" i="25"/>
  <x:c r="R2060" i="25"/>
  <x:c r="A2061" i="25"/>
  <x:c r="B2061" i="25"/>
  <x:c r="C2061" i="25"/>
  <x:c r="D2061" i="25"/>
  <x:c r="E2061" i="25"/>
  <x:c r="F2061" i="25"/>
  <x:c r="G2061" i="25"/>
  <x:c r="H2061" i="25"/>
  <x:c r="I2061" i="25"/>
  <x:c r="J2061" i="25"/>
  <x:c r="K2061" i="25"/>
  <x:c r="L2061" i="25"/>
  <x:c r="M2061" i="25"/>
  <x:c r="N2061" i="25"/>
  <x:c r="P2061" i="25"/>
  <x:c r="Q2061" i="25"/>
  <x:c r="R2061" i="25"/>
  <x:c r="A2062" i="25"/>
  <x:c r="B2062" i="25"/>
  <x:c r="C2062" i="25"/>
  <x:c r="D2062" i="25"/>
  <x:c r="E2062" i="25"/>
  <x:c r="F2062" i="25"/>
  <x:c r="G2062" i="25"/>
  <x:c r="H2062" i="25"/>
  <x:c r="I2062" i="25"/>
  <x:c r="J2062" i="25"/>
  <x:c r="K2062" i="25"/>
  <x:c r="L2062" i="25"/>
  <x:c r="M2062" i="25"/>
  <x:c r="N2062" i="25"/>
  <x:c r="P2062" i="25"/>
  <x:c r="Q2062" i="25"/>
  <x:c r="R2062" i="25"/>
  <x:c r="A2063" i="25"/>
  <x:c r="B2063" i="25"/>
  <x:c r="C2063" i="25"/>
  <x:c r="D2063" i="25"/>
  <x:c r="E2063" i="25"/>
  <x:c r="F2063" i="25"/>
  <x:c r="G2063" i="25"/>
  <x:c r="H2063" i="25"/>
  <x:c r="I2063" i="25"/>
  <x:c r="J2063" i="25"/>
  <x:c r="K2063" i="25"/>
  <x:c r="L2063" i="25"/>
  <x:c r="M2063" i="25"/>
  <x:c r="N2063" i="25"/>
  <x:c r="P2063" i="25"/>
  <x:c r="Q2063" i="25"/>
  <x:c r="R2063" i="25"/>
  <x:c r="A2064" i="25"/>
  <x:c r="B2064" i="25"/>
  <x:c r="C2064" i="25"/>
  <x:c r="D2064" i="25"/>
  <x:c r="E2064" i="25"/>
  <x:c r="F2064" i="25"/>
  <x:c r="G2064" i="25"/>
  <x:c r="H2064" i="25"/>
  <x:c r="I2064" i="25"/>
  <x:c r="J2064" i="25"/>
  <x:c r="K2064" i="25"/>
  <x:c r="L2064" i="25"/>
  <x:c r="M2064" i="25"/>
  <x:c r="N2064" i="25"/>
  <x:c r="P2064" i="25"/>
  <x:c r="Q2064" i="25"/>
  <x:c r="R2064" i="25"/>
  <x:c r="A2065" i="25"/>
  <x:c r="B2065" i="25"/>
  <x:c r="C2065" i="25"/>
  <x:c r="D2065" i="25"/>
  <x:c r="E2065" i="25"/>
  <x:c r="F2065" i="25"/>
  <x:c r="G2065" i="25"/>
  <x:c r="H2065" i="25"/>
  <x:c r="I2065" i="25"/>
  <x:c r="J2065" i="25"/>
  <x:c r="K2065" i="25"/>
  <x:c r="L2065" i="25"/>
  <x:c r="M2065" i="25"/>
  <x:c r="N2065" i="25"/>
  <x:c r="P2065" i="25"/>
  <x:c r="Q2065" i="25"/>
  <x:c r="R2065" i="25"/>
  <x:c r="A2066" i="25"/>
  <x:c r="B2066" i="25"/>
  <x:c r="C2066" i="25"/>
  <x:c r="D2066" i="25"/>
  <x:c r="E2066" i="25"/>
  <x:c r="F2066" i="25"/>
  <x:c r="G2066" i="25"/>
  <x:c r="H2066" i="25"/>
  <x:c r="I2066" i="25"/>
  <x:c r="J2066" i="25"/>
  <x:c r="K2066" i="25"/>
  <x:c r="L2066" i="25"/>
  <x:c r="M2066" i="25"/>
  <x:c r="N2066" i="25"/>
  <x:c r="P2066" i="25"/>
  <x:c r="Q2066" i="25"/>
  <x:c r="R2066" i="25"/>
  <x:c r="A2067" i="25"/>
  <x:c r="B2067" i="25"/>
  <x:c r="C2067" i="25"/>
  <x:c r="D2067" i="25"/>
  <x:c r="E2067" i="25"/>
  <x:c r="F2067" i="25"/>
  <x:c r="G2067" i="25"/>
  <x:c r="H2067" i="25"/>
  <x:c r="I2067" i="25"/>
  <x:c r="J2067" i="25"/>
  <x:c r="K2067" i="25"/>
  <x:c r="L2067" i="25"/>
  <x:c r="M2067" i="25"/>
  <x:c r="N2067" i="25"/>
  <x:c r="P2067" i="25"/>
  <x:c r="Q2067" i="25"/>
  <x:c r="R2067" i="25"/>
  <x:c r="A2068" i="25"/>
  <x:c r="B2068" i="25"/>
  <x:c r="C2068" i="25"/>
  <x:c r="D2068" i="25"/>
  <x:c r="E2068" i="25"/>
  <x:c r="F2068" i="25"/>
  <x:c r="G2068" i="25"/>
  <x:c r="H2068" i="25"/>
  <x:c r="I2068" i="25"/>
  <x:c r="J2068" i="25"/>
  <x:c r="K2068" i="25"/>
  <x:c r="L2068" i="25"/>
  <x:c r="M2068" i="25"/>
  <x:c r="N2068" i="25"/>
  <x:c r="P2068" i="25"/>
  <x:c r="Q2068" i="25"/>
  <x:c r="R2068" i="25"/>
  <x:c r="A2069" i="25"/>
  <x:c r="B2069" i="25"/>
  <x:c r="C2069" i="25"/>
  <x:c r="D2069" i="25"/>
  <x:c r="E2069" i="25"/>
  <x:c r="F2069" i="25"/>
  <x:c r="G2069" i="25"/>
  <x:c r="H2069" i="25"/>
  <x:c r="I2069" i="25"/>
  <x:c r="J2069" i="25"/>
  <x:c r="K2069" i="25"/>
  <x:c r="L2069" i="25"/>
  <x:c r="M2069" i="25"/>
  <x:c r="N2069" i="25"/>
  <x:c r="P2069" i="25"/>
  <x:c r="Q2069" i="25"/>
  <x:c r="R2069" i="25"/>
  <x:c r="A2070" i="25"/>
  <x:c r="B2070" i="25"/>
  <x:c r="C2070" i="25"/>
  <x:c r="D2070" i="25"/>
  <x:c r="E2070" i="25"/>
  <x:c r="F2070" i="25"/>
  <x:c r="G2070" i="25"/>
  <x:c r="H2070" i="25"/>
  <x:c r="I2070" i="25"/>
  <x:c r="J2070" i="25"/>
  <x:c r="K2070" i="25"/>
  <x:c r="L2070" i="25"/>
  <x:c r="M2070" i="25"/>
  <x:c r="N2070" i="25"/>
  <x:c r="P2070" i="25"/>
  <x:c r="Q2070" i="25"/>
  <x:c r="R2070" i="25"/>
  <x:c r="A2071" i="25"/>
  <x:c r="B2071" i="25"/>
  <x:c r="C2071" i="25"/>
  <x:c r="D2071" i="25"/>
  <x:c r="E2071" i="25"/>
  <x:c r="F2071" i="25"/>
  <x:c r="G2071" i="25"/>
  <x:c r="H2071" i="25"/>
  <x:c r="I2071" i="25"/>
  <x:c r="J2071" i="25"/>
  <x:c r="K2071" i="25"/>
  <x:c r="L2071" i="25"/>
  <x:c r="M2071" i="25"/>
  <x:c r="N2071" i="25"/>
  <x:c r="P2071" i="25"/>
  <x:c r="Q2071" i="25"/>
  <x:c r="R2071" i="25"/>
  <x:c r="A2072" i="25"/>
  <x:c r="B2072" i="25"/>
  <x:c r="C2072" i="25"/>
  <x:c r="D2072" i="25"/>
  <x:c r="E2072" i="25"/>
  <x:c r="F2072" i="25"/>
  <x:c r="G2072" i="25"/>
  <x:c r="H2072" i="25"/>
  <x:c r="I2072" i="25"/>
  <x:c r="J2072" i="25"/>
  <x:c r="K2072" i="25"/>
  <x:c r="L2072" i="25"/>
  <x:c r="M2072" i="25"/>
  <x:c r="N2072" i="25"/>
  <x:c r="P2072" i="25"/>
  <x:c r="Q2072" i="25"/>
  <x:c r="R2072" i="25"/>
  <x:c r="A2073" i="25"/>
  <x:c r="B2073" i="25"/>
  <x:c r="C2073" i="25"/>
  <x:c r="D2073" i="25"/>
  <x:c r="E2073" i="25"/>
  <x:c r="F2073" i="25"/>
  <x:c r="G2073" i="25"/>
  <x:c r="H2073" i="25"/>
  <x:c r="I2073" i="25"/>
  <x:c r="J2073" i="25"/>
  <x:c r="K2073" i="25"/>
  <x:c r="L2073" i="25"/>
  <x:c r="M2073" i="25"/>
  <x:c r="N2073" i="25"/>
  <x:c r="P2073" i="25"/>
  <x:c r="Q2073" i="25"/>
  <x:c r="R2073" i="25"/>
  <x:c r="A2074" i="25"/>
  <x:c r="B2074" i="25"/>
  <x:c r="C2074" i="25"/>
  <x:c r="D2074" i="25"/>
  <x:c r="E2074" i="25"/>
  <x:c r="F2074" i="25"/>
  <x:c r="G2074" i="25"/>
  <x:c r="H2074" i="25"/>
  <x:c r="I2074" i="25"/>
  <x:c r="J2074" i="25"/>
  <x:c r="K2074" i="25"/>
  <x:c r="L2074" i="25"/>
  <x:c r="M2074" i="25"/>
  <x:c r="N2074" i="25"/>
  <x:c r="P2074" i="25"/>
  <x:c r="Q2074" i="25"/>
  <x:c r="R2074" i="25"/>
  <x:c r="A2075" i="25"/>
  <x:c r="B2075" i="25"/>
  <x:c r="C2075" i="25"/>
  <x:c r="D2075" i="25"/>
  <x:c r="E2075" i="25"/>
  <x:c r="F2075" i="25"/>
  <x:c r="G2075" i="25"/>
  <x:c r="H2075" i="25"/>
  <x:c r="I2075" i="25"/>
  <x:c r="J2075" i="25"/>
  <x:c r="K2075" i="25"/>
  <x:c r="L2075" i="25"/>
  <x:c r="M2075" i="25"/>
  <x:c r="N2075" i="25"/>
  <x:c r="P2075" i="25"/>
  <x:c r="Q2075" i="25"/>
  <x:c r="R2075" i="25"/>
  <x:c r="A2076" i="25"/>
  <x:c r="B2076" i="25"/>
  <x:c r="C2076" i="25"/>
  <x:c r="D2076" i="25"/>
  <x:c r="E2076" i="25"/>
  <x:c r="F2076" i="25"/>
  <x:c r="G2076" i="25"/>
  <x:c r="H2076" i="25"/>
  <x:c r="I2076" i="25"/>
  <x:c r="J2076" i="25"/>
  <x:c r="K2076" i="25"/>
  <x:c r="L2076" i="25"/>
  <x:c r="M2076" i="25"/>
  <x:c r="N2076" i="25"/>
  <x:c r="P2076" i="25"/>
  <x:c r="Q2076" i="25"/>
  <x:c r="R2076" i="25"/>
  <x:c r="A2077" i="25"/>
  <x:c r="B2077" i="25"/>
  <x:c r="C2077" i="25"/>
  <x:c r="D2077" i="25"/>
  <x:c r="E2077" i="25"/>
  <x:c r="F2077" i="25"/>
  <x:c r="G2077" i="25"/>
  <x:c r="H2077" i="25"/>
  <x:c r="I2077" i="25"/>
  <x:c r="J2077" i="25"/>
  <x:c r="K2077" i="25"/>
  <x:c r="L2077" i="25"/>
  <x:c r="M2077" i="25"/>
  <x:c r="N2077" i="25"/>
  <x:c r="P2077" i="25"/>
  <x:c r="Q2077" i="25"/>
  <x:c r="R2077" i="25"/>
  <x:c r="A2078" i="25"/>
  <x:c r="B2078" i="25"/>
  <x:c r="C2078" i="25"/>
  <x:c r="D2078" i="25"/>
  <x:c r="E2078" i="25"/>
  <x:c r="F2078" i="25"/>
  <x:c r="G2078" i="25"/>
  <x:c r="H2078" i="25"/>
  <x:c r="I2078" i="25"/>
  <x:c r="J2078" i="25"/>
  <x:c r="K2078" i="25"/>
  <x:c r="L2078" i="25"/>
  <x:c r="M2078" i="25"/>
  <x:c r="N2078" i="25"/>
  <x:c r="P2078" i="25"/>
  <x:c r="Q2078" i="25"/>
  <x:c r="R2078" i="25"/>
  <x:c r="A2079" i="25"/>
  <x:c r="B2079" i="25"/>
  <x:c r="C2079" i="25"/>
  <x:c r="D2079" i="25"/>
  <x:c r="E2079" i="25"/>
  <x:c r="F2079" i="25"/>
  <x:c r="G2079" i="25"/>
  <x:c r="H2079" i="25"/>
  <x:c r="I2079" i="25"/>
  <x:c r="J2079" i="25"/>
  <x:c r="K2079" i="25"/>
  <x:c r="L2079" i="25"/>
  <x:c r="M2079" i="25"/>
  <x:c r="N2079" i="25"/>
  <x:c r="P2079" i="25"/>
  <x:c r="Q2079" i="25"/>
  <x:c r="R2079" i="25"/>
  <x:c r="A2080" i="25"/>
  <x:c r="B2080" i="25"/>
  <x:c r="C2080" i="25"/>
  <x:c r="D2080" i="25"/>
  <x:c r="E2080" i="25"/>
  <x:c r="F2080" i="25"/>
  <x:c r="G2080" i="25"/>
  <x:c r="H2080" i="25"/>
  <x:c r="I2080" i="25"/>
  <x:c r="J2080" i="25"/>
  <x:c r="K2080" i="25"/>
  <x:c r="L2080" i="25"/>
  <x:c r="M2080" i="25"/>
  <x:c r="N2080" i="25"/>
  <x:c r="P2080" i="25"/>
  <x:c r="Q2080" i="25"/>
  <x:c r="R2080" i="25"/>
  <x:c r="A2081" i="25"/>
  <x:c r="B2081" i="25"/>
  <x:c r="C2081" i="25"/>
  <x:c r="D2081" i="25"/>
  <x:c r="E2081" i="25"/>
  <x:c r="F2081" i="25"/>
  <x:c r="G2081" i="25"/>
  <x:c r="H2081" i="25"/>
  <x:c r="I2081" i="25"/>
  <x:c r="J2081" i="25"/>
  <x:c r="K2081" i="25"/>
  <x:c r="L2081" i="25"/>
  <x:c r="M2081" i="25"/>
  <x:c r="N2081" i="25"/>
  <x:c r="P2081" i="25"/>
  <x:c r="Q2081" i="25"/>
  <x:c r="R2081" i="25"/>
  <x:c r="A2082" i="25"/>
  <x:c r="B2082" i="25"/>
  <x:c r="C2082" i="25"/>
  <x:c r="D2082" i="25"/>
  <x:c r="E2082" i="25"/>
  <x:c r="F2082" i="25"/>
  <x:c r="G2082" i="25"/>
  <x:c r="H2082" i="25"/>
  <x:c r="I2082" i="25"/>
  <x:c r="J2082" i="25"/>
  <x:c r="K2082" i="25"/>
  <x:c r="L2082" i="25"/>
  <x:c r="M2082" i="25"/>
  <x:c r="N2082" i="25"/>
  <x:c r="P2082" i="25"/>
  <x:c r="Q2082" i="25"/>
  <x:c r="R2082" i="25"/>
  <x:c r="A2083" i="25"/>
  <x:c r="B2083" i="25"/>
  <x:c r="C2083" i="25"/>
  <x:c r="D2083" i="25"/>
  <x:c r="E2083" i="25"/>
  <x:c r="F2083" i="25"/>
  <x:c r="G2083" i="25"/>
  <x:c r="H2083" i="25"/>
  <x:c r="I2083" i="25"/>
  <x:c r="J2083" i="25"/>
  <x:c r="K2083" i="25"/>
  <x:c r="L2083" i="25"/>
  <x:c r="M2083" i="25"/>
  <x:c r="N2083" i="25"/>
  <x:c r="P2083" i="25"/>
  <x:c r="Q2083" i="25"/>
  <x:c r="R2083" i="25"/>
  <x:c r="A2084" i="25"/>
  <x:c r="B2084" i="25"/>
  <x:c r="C2084" i="25"/>
  <x:c r="D2084" i="25"/>
  <x:c r="E2084" i="25"/>
  <x:c r="F2084" i="25"/>
  <x:c r="G2084" i="25"/>
  <x:c r="H2084" i="25"/>
  <x:c r="I2084" i="25"/>
  <x:c r="J2084" i="25"/>
  <x:c r="K2084" i="25"/>
  <x:c r="L2084" i="25"/>
  <x:c r="M2084" i="25"/>
  <x:c r="N2084" i="25"/>
  <x:c r="P2084" i="25"/>
  <x:c r="Q2084" i="25"/>
  <x:c r="R2084" i="25"/>
  <x:c r="A2085" i="25"/>
  <x:c r="B2085" i="25"/>
  <x:c r="C2085" i="25"/>
  <x:c r="D2085" i="25"/>
  <x:c r="E2085" i="25"/>
  <x:c r="F2085" i="25"/>
  <x:c r="G2085" i="25"/>
  <x:c r="H2085" i="25"/>
  <x:c r="I2085" i="25"/>
  <x:c r="J2085" i="25"/>
  <x:c r="K2085" i="25"/>
  <x:c r="L2085" i="25"/>
  <x:c r="M2085" i="25"/>
  <x:c r="N2085" i="25"/>
  <x:c r="P2085" i="25"/>
  <x:c r="Q2085" i="25"/>
  <x:c r="R2085" i="25"/>
  <x:c r="A2086" i="25"/>
  <x:c r="B2086" i="25"/>
  <x:c r="C2086" i="25"/>
  <x:c r="D2086" i="25"/>
  <x:c r="E2086" i="25"/>
  <x:c r="F2086" i="25"/>
  <x:c r="G2086" i="25"/>
  <x:c r="H2086" i="25"/>
  <x:c r="I2086" i="25"/>
  <x:c r="J2086" i="25"/>
  <x:c r="K2086" i="25"/>
  <x:c r="L2086" i="25"/>
  <x:c r="M2086" i="25"/>
  <x:c r="N2086" i="25"/>
  <x:c r="P2086" i="25"/>
  <x:c r="Q2086" i="25"/>
  <x:c r="R2086" i="25"/>
  <x:c r="A2087" i="25"/>
  <x:c r="B2087" i="25"/>
  <x:c r="C2087" i="25"/>
  <x:c r="D2087" i="25"/>
  <x:c r="E2087" i="25"/>
  <x:c r="F2087" i="25"/>
  <x:c r="G2087" i="25"/>
  <x:c r="H2087" i="25"/>
  <x:c r="I2087" i="25"/>
  <x:c r="J2087" i="25"/>
  <x:c r="K2087" i="25"/>
  <x:c r="L2087" i="25"/>
  <x:c r="M2087" i="25"/>
  <x:c r="N2087" i="25"/>
  <x:c r="P2087" i="25"/>
  <x:c r="Q2087" i="25"/>
  <x:c r="R2087" i="25"/>
  <x:c r="A2088" i="25"/>
  <x:c r="B2088" i="25"/>
  <x:c r="C2088" i="25"/>
  <x:c r="D2088" i="25"/>
  <x:c r="E2088" i="25"/>
  <x:c r="F2088" i="25"/>
  <x:c r="G2088" i="25"/>
  <x:c r="H2088" i="25"/>
  <x:c r="I2088" i="25"/>
  <x:c r="J2088" i="25"/>
  <x:c r="K2088" i="25"/>
  <x:c r="L2088" i="25"/>
  <x:c r="M2088" i="25"/>
  <x:c r="N2088" i="25"/>
  <x:c r="P2088" i="25"/>
  <x:c r="Q2088" i="25"/>
  <x:c r="R2088" i="25"/>
  <x:c r="A2089" i="25"/>
  <x:c r="B2089" i="25"/>
  <x:c r="C2089" i="25"/>
  <x:c r="D2089" i="25"/>
  <x:c r="E2089" i="25"/>
  <x:c r="F2089" i="25"/>
  <x:c r="G2089" i="25"/>
  <x:c r="H2089" i="25"/>
  <x:c r="I2089" i="25"/>
  <x:c r="J2089" i="25"/>
  <x:c r="K2089" i="25"/>
  <x:c r="L2089" i="25"/>
  <x:c r="M2089" i="25"/>
  <x:c r="N2089" i="25"/>
  <x:c r="P2089" i="25"/>
  <x:c r="Q2089" i="25"/>
  <x:c r="R2089" i="25"/>
  <x:c r="A2090" i="25"/>
  <x:c r="B2090" i="25"/>
  <x:c r="C2090" i="25"/>
  <x:c r="D2090" i="25"/>
  <x:c r="E2090" i="25"/>
  <x:c r="F2090" i="25"/>
  <x:c r="G2090" i="25"/>
  <x:c r="H2090" i="25"/>
  <x:c r="I2090" i="25"/>
  <x:c r="J2090" i="25"/>
  <x:c r="K2090" i="25"/>
  <x:c r="L2090" i="25"/>
  <x:c r="M2090" i="25"/>
  <x:c r="N2090" i="25"/>
  <x:c r="P2090" i="25"/>
  <x:c r="Q2090" i="25"/>
  <x:c r="R2090" i="25"/>
  <x:c r="A2091" i="25"/>
  <x:c r="B2091" i="25"/>
  <x:c r="C2091" i="25"/>
  <x:c r="D2091" i="25"/>
  <x:c r="E2091" i="25"/>
  <x:c r="F2091" i="25"/>
  <x:c r="G2091" i="25"/>
  <x:c r="H2091" i="25"/>
  <x:c r="I2091" i="25"/>
  <x:c r="J2091" i="25"/>
  <x:c r="K2091" i="25"/>
  <x:c r="L2091" i="25"/>
  <x:c r="M2091" i="25"/>
  <x:c r="N2091" i="25"/>
  <x:c r="P2091" i="25"/>
  <x:c r="Q2091" i="25"/>
  <x:c r="R2091" i="25"/>
  <x:c r="A2092" i="25"/>
  <x:c r="B2092" i="25"/>
  <x:c r="C2092" i="25"/>
  <x:c r="D2092" i="25"/>
  <x:c r="E2092" i="25"/>
  <x:c r="F2092" i="25"/>
  <x:c r="G2092" i="25"/>
  <x:c r="H2092" i="25"/>
  <x:c r="I2092" i="25"/>
  <x:c r="J2092" i="25"/>
  <x:c r="K2092" i="25"/>
  <x:c r="L2092" i="25"/>
  <x:c r="M2092" i="25"/>
  <x:c r="N2092" i="25"/>
  <x:c r="P2092" i="25"/>
  <x:c r="Q2092" i="25"/>
  <x:c r="R2092" i="25"/>
  <x:c r="A2093" i="25"/>
  <x:c r="B2093" i="25"/>
  <x:c r="C2093" i="25"/>
  <x:c r="D2093" i="25"/>
  <x:c r="E2093" i="25"/>
  <x:c r="F2093" i="25"/>
  <x:c r="G2093" i="25"/>
  <x:c r="H2093" i="25"/>
  <x:c r="I2093" i="25"/>
  <x:c r="J2093" i="25"/>
  <x:c r="K2093" i="25"/>
  <x:c r="L2093" i="25"/>
  <x:c r="M2093" i="25"/>
  <x:c r="N2093" i="25"/>
  <x:c r="P2093" i="25"/>
  <x:c r="Q2093" i="25"/>
  <x:c r="R2093" i="25"/>
  <x:c r="A2094" i="25"/>
  <x:c r="B2094" i="25"/>
  <x:c r="C2094" i="25"/>
  <x:c r="D2094" i="25"/>
  <x:c r="E2094" i="25"/>
  <x:c r="F2094" i="25"/>
  <x:c r="G2094" i="25"/>
  <x:c r="H2094" i="25"/>
  <x:c r="I2094" i="25"/>
  <x:c r="J2094" i="25"/>
  <x:c r="K2094" i="25"/>
  <x:c r="L2094" i="25"/>
  <x:c r="M2094" i="25"/>
  <x:c r="N2094" i="25"/>
  <x:c r="P2094" i="25"/>
  <x:c r="Q2094" i="25"/>
  <x:c r="R2094" i="25"/>
  <x:c r="A2095" i="25"/>
  <x:c r="B2095" i="25"/>
  <x:c r="C2095" i="25"/>
  <x:c r="D2095" i="25"/>
  <x:c r="E2095" i="25"/>
  <x:c r="F2095" i="25"/>
  <x:c r="G2095" i="25"/>
  <x:c r="H2095" i="25"/>
  <x:c r="I2095" i="25"/>
  <x:c r="J2095" i="25"/>
  <x:c r="K2095" i="25"/>
  <x:c r="L2095" i="25"/>
  <x:c r="M2095" i="25"/>
  <x:c r="N2095" i="25"/>
  <x:c r="P2095" i="25"/>
  <x:c r="Q2095" i="25"/>
  <x:c r="R2095" i="25"/>
  <x:c r="A2096" i="25"/>
  <x:c r="B2096" i="25"/>
  <x:c r="C2096" i="25"/>
  <x:c r="D2096" i="25"/>
  <x:c r="E2096" i="25"/>
  <x:c r="F2096" i="25"/>
  <x:c r="G2096" i="25"/>
  <x:c r="H2096" i="25"/>
  <x:c r="I2096" i="25"/>
  <x:c r="J2096" i="25"/>
  <x:c r="K2096" i="25"/>
  <x:c r="L2096" i="25"/>
  <x:c r="M2096" i="25"/>
  <x:c r="N2096" i="25"/>
  <x:c r="P2096" i="25"/>
  <x:c r="Q2096" i="25"/>
  <x:c r="R2096" i="25"/>
  <x:c r="A2097" i="25"/>
  <x:c r="B2097" i="25"/>
  <x:c r="C2097" i="25"/>
  <x:c r="D2097" i="25"/>
  <x:c r="E2097" i="25"/>
  <x:c r="F2097" i="25"/>
  <x:c r="G2097" i="25"/>
  <x:c r="H2097" i="25"/>
  <x:c r="I2097" i="25"/>
  <x:c r="J2097" i="25"/>
  <x:c r="K2097" i="25"/>
  <x:c r="L2097" i="25"/>
  <x:c r="M2097" i="25"/>
  <x:c r="N2097" i="25"/>
  <x:c r="P2097" i="25"/>
  <x:c r="Q2097" i="25"/>
  <x:c r="R2097" i="25"/>
  <x:c r="A2098" i="25"/>
  <x:c r="B2098" i="25"/>
  <x:c r="C2098" i="25"/>
  <x:c r="D2098" i="25"/>
  <x:c r="E2098" i="25"/>
  <x:c r="F2098" i="25"/>
  <x:c r="G2098" i="25"/>
  <x:c r="H2098" i="25"/>
  <x:c r="I2098" i="25"/>
  <x:c r="J2098" i="25"/>
  <x:c r="K2098" i="25"/>
  <x:c r="L2098" i="25"/>
  <x:c r="M2098" i="25"/>
  <x:c r="N2098" i="25"/>
  <x:c r="P2098" i="25"/>
  <x:c r="Q2098" i="25"/>
  <x:c r="R2098" i="25"/>
  <x:c r="A2099" i="25"/>
  <x:c r="B2099" i="25"/>
  <x:c r="C2099" i="25"/>
  <x:c r="D2099" i="25"/>
  <x:c r="E2099" i="25"/>
  <x:c r="F2099" i="25"/>
  <x:c r="G2099" i="25"/>
  <x:c r="H2099" i="25"/>
  <x:c r="I2099" i="25"/>
  <x:c r="J2099" i="25"/>
  <x:c r="K2099" i="25"/>
  <x:c r="L2099" i="25"/>
  <x:c r="M2099" i="25"/>
  <x:c r="N2099" i="25"/>
  <x:c r="P2099" i="25"/>
  <x:c r="Q2099" i="25"/>
  <x:c r="R2099" i="25"/>
  <x:c r="A2100" i="25"/>
  <x:c r="B2100" i="25"/>
  <x:c r="C2100" i="25"/>
  <x:c r="D2100" i="25"/>
  <x:c r="E2100" i="25"/>
  <x:c r="F2100" i="25"/>
  <x:c r="G2100" i="25"/>
  <x:c r="H2100" i="25"/>
  <x:c r="I2100" i="25"/>
  <x:c r="J2100" i="25"/>
  <x:c r="K2100" i="25"/>
  <x:c r="L2100" i="25"/>
  <x:c r="M2100" i="25"/>
  <x:c r="N2100" i="25"/>
  <x:c r="P2100" i="25"/>
  <x:c r="Q2100" i="25"/>
  <x:c r="R2100" i="25"/>
  <x:c r="A2101" i="25"/>
  <x:c r="B2101" i="25"/>
  <x:c r="C2101" i="25"/>
  <x:c r="D2101" i="25"/>
  <x:c r="E2101" i="25"/>
  <x:c r="F2101" i="25"/>
  <x:c r="G2101" i="25"/>
  <x:c r="H2101" i="25"/>
  <x:c r="I2101" i="25"/>
  <x:c r="J2101" i="25"/>
  <x:c r="K2101" i="25"/>
  <x:c r="L2101" i="25"/>
  <x:c r="M2101" i="25"/>
  <x:c r="N2101" i="25"/>
  <x:c r="P2101" i="25"/>
  <x:c r="Q2101" i="25"/>
  <x:c r="R2101" i="25"/>
  <x:c r="A2102" i="25"/>
  <x:c r="B2102" i="25"/>
  <x:c r="C2102" i="25"/>
  <x:c r="D2102" i="25"/>
  <x:c r="E2102" i="25"/>
  <x:c r="F2102" i="25"/>
  <x:c r="G2102" i="25"/>
  <x:c r="H2102" i="25"/>
  <x:c r="I2102" i="25"/>
  <x:c r="J2102" i="25"/>
  <x:c r="K2102" i="25"/>
  <x:c r="L2102" i="25"/>
  <x:c r="M2102" i="25"/>
  <x:c r="N2102" i="25"/>
  <x:c r="P2102" i="25"/>
  <x:c r="Q2102" i="25"/>
  <x:c r="R2102" i="25"/>
  <x:c r="A2103" i="25"/>
  <x:c r="B2103" i="25"/>
  <x:c r="C2103" i="25"/>
  <x:c r="D2103" i="25"/>
  <x:c r="E2103" i="25"/>
  <x:c r="F2103" i="25"/>
  <x:c r="G2103" i="25"/>
  <x:c r="H2103" i="25"/>
  <x:c r="I2103" i="25"/>
  <x:c r="J2103" i="25"/>
  <x:c r="K2103" i="25"/>
  <x:c r="L2103" i="25"/>
  <x:c r="M2103" i="25"/>
  <x:c r="N2103" i="25"/>
  <x:c r="P2103" i="25"/>
  <x:c r="Q2103" i="25"/>
  <x:c r="R2103" i="25"/>
  <x:c r="A2104" i="25"/>
  <x:c r="B2104" i="25"/>
  <x:c r="C2104" i="25"/>
  <x:c r="D2104" i="25"/>
  <x:c r="E2104" i="25"/>
  <x:c r="F2104" i="25"/>
  <x:c r="G2104" i="25"/>
  <x:c r="H2104" i="25"/>
  <x:c r="I2104" i="25"/>
  <x:c r="J2104" i="25"/>
  <x:c r="K2104" i="25"/>
  <x:c r="L2104" i="25"/>
  <x:c r="M2104" i="25"/>
  <x:c r="N2104" i="25"/>
  <x:c r="P2104" i="25"/>
  <x:c r="Q2104" i="25"/>
  <x:c r="R2104" i="25"/>
  <x:c r="A2105" i="25"/>
  <x:c r="B2105" i="25"/>
  <x:c r="C2105" i="25"/>
  <x:c r="D2105" i="25"/>
  <x:c r="E2105" i="25"/>
  <x:c r="F2105" i="25"/>
  <x:c r="G2105" i="25"/>
  <x:c r="H2105" i="25"/>
  <x:c r="I2105" i="25"/>
  <x:c r="J2105" i="25"/>
  <x:c r="K2105" i="25"/>
  <x:c r="L2105" i="25"/>
  <x:c r="M2105" i="25"/>
  <x:c r="N2105" i="25"/>
  <x:c r="P2105" i="25"/>
  <x:c r="Q2105" i="25"/>
  <x:c r="R2105" i="25"/>
  <x:c r="A2106" i="25"/>
  <x:c r="B2106" i="25"/>
  <x:c r="C2106" i="25"/>
  <x:c r="D2106" i="25"/>
  <x:c r="E2106" i="25"/>
  <x:c r="F2106" i="25"/>
  <x:c r="G2106" i="25"/>
  <x:c r="H2106" i="25"/>
  <x:c r="I2106" i="25"/>
  <x:c r="J2106" i="25"/>
  <x:c r="K2106" i="25"/>
  <x:c r="L2106" i="25"/>
  <x:c r="M2106" i="25"/>
  <x:c r="N2106" i="25"/>
  <x:c r="P2106" i="25"/>
  <x:c r="Q2106" i="25"/>
  <x:c r="R2106" i="25"/>
  <x:c r="A2107" i="25"/>
  <x:c r="B2107" i="25"/>
  <x:c r="C2107" i="25"/>
  <x:c r="D2107" i="25"/>
  <x:c r="E2107" i="25"/>
  <x:c r="F2107" i="25"/>
  <x:c r="G2107" i="25"/>
  <x:c r="H2107" i="25"/>
  <x:c r="I2107" i="25"/>
  <x:c r="J2107" i="25"/>
  <x:c r="K2107" i="25"/>
  <x:c r="L2107" i="25"/>
  <x:c r="M2107" i="25"/>
  <x:c r="N2107" i="25"/>
  <x:c r="P2107" i="25"/>
  <x:c r="Q2107" i="25"/>
  <x:c r="R2107" i="25"/>
  <x:c r="A2108" i="25"/>
  <x:c r="B2108" i="25"/>
  <x:c r="C2108" i="25"/>
  <x:c r="D2108" i="25"/>
  <x:c r="E2108" i="25"/>
  <x:c r="F2108" i="25"/>
  <x:c r="G2108" i="25"/>
  <x:c r="H2108" i="25"/>
  <x:c r="I2108" i="25"/>
  <x:c r="J2108" i="25"/>
  <x:c r="K2108" i="25"/>
  <x:c r="L2108" i="25"/>
  <x:c r="M2108" i="25"/>
  <x:c r="N2108" i="25"/>
  <x:c r="P2108" i="25"/>
  <x:c r="Q2108" i="25"/>
  <x:c r="R2108" i="25"/>
  <x:c r="A2109" i="25"/>
  <x:c r="B2109" i="25"/>
  <x:c r="C2109" i="25"/>
  <x:c r="D2109" i="25"/>
  <x:c r="E2109" i="25"/>
  <x:c r="F2109" i="25"/>
  <x:c r="G2109" i="25"/>
  <x:c r="H2109" i="25"/>
  <x:c r="I2109" i="25"/>
  <x:c r="J2109" i="25"/>
  <x:c r="K2109" i="25"/>
  <x:c r="L2109" i="25"/>
  <x:c r="M2109" i="25"/>
  <x:c r="N2109" i="25"/>
  <x:c r="P2109" i="25"/>
  <x:c r="Q2109" i="25"/>
  <x:c r="R2109" i="25"/>
  <x:c r="A2110" i="25"/>
  <x:c r="B2110" i="25"/>
  <x:c r="C2110" i="25"/>
  <x:c r="D2110" i="25"/>
  <x:c r="E2110" i="25"/>
  <x:c r="F2110" i="25"/>
  <x:c r="G2110" i="25"/>
  <x:c r="H2110" i="25"/>
  <x:c r="I2110" i="25"/>
  <x:c r="J2110" i="25"/>
  <x:c r="K2110" i="25"/>
  <x:c r="L2110" i="25"/>
  <x:c r="M2110" i="25"/>
  <x:c r="N2110" i="25"/>
  <x:c r="P2110" i="25"/>
  <x:c r="Q2110" i="25"/>
  <x:c r="R2110" i="25"/>
  <x:c r="A2111" i="25"/>
  <x:c r="B2111" i="25"/>
  <x:c r="C2111" i="25"/>
  <x:c r="D2111" i="25"/>
  <x:c r="E2111" i="25"/>
  <x:c r="F2111" i="25"/>
  <x:c r="G2111" i="25"/>
  <x:c r="H2111" i="25"/>
  <x:c r="I2111" i="25"/>
  <x:c r="J2111" i="25"/>
  <x:c r="K2111" i="25"/>
  <x:c r="L2111" i="25"/>
  <x:c r="M2111" i="25"/>
  <x:c r="N2111" i="25"/>
  <x:c r="P2111" i="25"/>
  <x:c r="Q2111" i="25"/>
  <x:c r="R2111" i="25"/>
  <x:c r="A2112" i="25"/>
  <x:c r="B2112" i="25"/>
  <x:c r="C2112" i="25"/>
  <x:c r="D2112" i="25"/>
  <x:c r="E2112" i="25"/>
  <x:c r="F2112" i="25"/>
  <x:c r="G2112" i="25"/>
  <x:c r="H2112" i="25"/>
  <x:c r="I2112" i="25"/>
  <x:c r="J2112" i="25"/>
  <x:c r="K2112" i="25"/>
  <x:c r="L2112" i="25"/>
  <x:c r="M2112" i="25"/>
  <x:c r="N2112" i="25"/>
  <x:c r="P2112" i="25"/>
  <x:c r="Q2112" i="25"/>
  <x:c r="R2112" i="25"/>
  <x:c r="A2113" i="25"/>
  <x:c r="B2113" i="25"/>
  <x:c r="C2113" i="25"/>
  <x:c r="D2113" i="25"/>
  <x:c r="E2113" i="25"/>
  <x:c r="F2113" i="25"/>
  <x:c r="G2113" i="25"/>
  <x:c r="H2113" i="25"/>
  <x:c r="I2113" i="25"/>
  <x:c r="J2113" i="25"/>
  <x:c r="K2113" i="25"/>
  <x:c r="L2113" i="25"/>
  <x:c r="M2113" i="25"/>
  <x:c r="N2113" i="25"/>
  <x:c r="P2113" i="25"/>
  <x:c r="Q2113" i="25"/>
  <x:c r="R2113" i="25"/>
  <x:c r="A2114" i="25"/>
  <x:c r="B2114" i="25"/>
  <x:c r="C2114" i="25"/>
  <x:c r="D2114" i="25"/>
  <x:c r="E2114" i="25"/>
  <x:c r="F2114" i="25"/>
  <x:c r="G2114" i="25"/>
  <x:c r="H2114" i="25"/>
  <x:c r="I2114" i="25"/>
  <x:c r="J2114" i="25"/>
  <x:c r="K2114" i="25"/>
  <x:c r="L2114" i="25"/>
  <x:c r="M2114" i="25"/>
  <x:c r="N2114" i="25"/>
  <x:c r="P2114" i="25"/>
  <x:c r="Q2114" i="25"/>
  <x:c r="R2114" i="25"/>
  <x:c r="A2115" i="25"/>
  <x:c r="B2115" i="25"/>
  <x:c r="C2115" i="25"/>
  <x:c r="D2115" i="25"/>
  <x:c r="E2115" i="25"/>
  <x:c r="F2115" i="25"/>
  <x:c r="G2115" i="25"/>
  <x:c r="H2115" i="25"/>
  <x:c r="I2115" i="25"/>
  <x:c r="J2115" i="25"/>
  <x:c r="K2115" i="25"/>
  <x:c r="L2115" i="25"/>
  <x:c r="M2115" i="25"/>
  <x:c r="N2115" i="25"/>
  <x:c r="P2115" i="25"/>
  <x:c r="Q2115" i="25"/>
  <x:c r="R2115" i="25"/>
  <x:c r="A2116" i="25"/>
  <x:c r="B2116" i="25"/>
  <x:c r="C2116" i="25"/>
  <x:c r="D2116" i="25"/>
  <x:c r="E2116" i="25"/>
  <x:c r="F2116" i="25"/>
  <x:c r="G2116" i="25"/>
  <x:c r="H2116" i="25"/>
  <x:c r="I2116" i="25"/>
  <x:c r="J2116" i="25"/>
  <x:c r="K2116" i="25"/>
  <x:c r="L2116" i="25"/>
  <x:c r="M2116" i="25"/>
  <x:c r="N2116" i="25"/>
  <x:c r="P2116" i="25"/>
  <x:c r="Q2116" i="25"/>
  <x:c r="R2116" i="25"/>
  <x:c r="A2117" i="25"/>
  <x:c r="B2117" i="25"/>
  <x:c r="C2117" i="25"/>
  <x:c r="D2117" i="25"/>
  <x:c r="E2117" i="25"/>
  <x:c r="F2117" i="25"/>
  <x:c r="G2117" i="25"/>
  <x:c r="H2117" i="25"/>
  <x:c r="I2117" i="25"/>
  <x:c r="J2117" i="25"/>
  <x:c r="K2117" i="25"/>
  <x:c r="L2117" i="25"/>
  <x:c r="M2117" i="25"/>
  <x:c r="N2117" i="25"/>
  <x:c r="P2117" i="25"/>
  <x:c r="Q2117" i="25"/>
  <x:c r="R2117" i="25"/>
  <x:c r="A2118" i="25"/>
  <x:c r="B2118" i="25"/>
  <x:c r="C2118" i="25"/>
  <x:c r="D2118" i="25"/>
  <x:c r="E2118" i="25"/>
  <x:c r="F2118" i="25"/>
  <x:c r="G2118" i="25"/>
  <x:c r="H2118" i="25"/>
  <x:c r="I2118" i="25"/>
  <x:c r="J2118" i="25"/>
  <x:c r="K2118" i="25"/>
  <x:c r="L2118" i="25"/>
  <x:c r="M2118" i="25"/>
  <x:c r="N2118" i="25"/>
  <x:c r="P2118" i="25"/>
  <x:c r="Q2118" i="25"/>
  <x:c r="R2118" i="25"/>
  <x:c r="A2119" i="25"/>
  <x:c r="B2119" i="25"/>
  <x:c r="C2119" i="25"/>
  <x:c r="D2119" i="25"/>
  <x:c r="E2119" i="25"/>
  <x:c r="F2119" i="25"/>
  <x:c r="G2119" i="25"/>
  <x:c r="H2119" i="25"/>
  <x:c r="I2119" i="25"/>
  <x:c r="J2119" i="25"/>
  <x:c r="K2119" i="25"/>
  <x:c r="L2119" i="25"/>
  <x:c r="M2119" i="25"/>
  <x:c r="N2119" i="25"/>
  <x:c r="P2119" i="25"/>
  <x:c r="Q2119" i="25"/>
  <x:c r="R2119" i="25"/>
  <x:c r="A2120" i="25"/>
  <x:c r="B2120" i="25"/>
  <x:c r="C2120" i="25"/>
  <x:c r="D2120" i="25"/>
  <x:c r="E2120" i="25"/>
  <x:c r="F2120" i="25"/>
  <x:c r="G2120" i="25"/>
  <x:c r="H2120" i="25"/>
  <x:c r="I2120" i="25"/>
  <x:c r="J2120" i="25"/>
  <x:c r="K2120" i="25"/>
  <x:c r="L2120" i="25"/>
  <x:c r="M2120" i="25"/>
  <x:c r="N2120" i="25"/>
  <x:c r="P2120" i="25"/>
  <x:c r="Q2120" i="25"/>
  <x:c r="R2120" i="25"/>
  <x:c r="A2121" i="25"/>
  <x:c r="B2121" i="25"/>
  <x:c r="C2121" i="25"/>
  <x:c r="D2121" i="25"/>
  <x:c r="E2121" i="25"/>
  <x:c r="F2121" i="25"/>
  <x:c r="G2121" i="25"/>
  <x:c r="H2121" i="25"/>
  <x:c r="I2121" i="25"/>
  <x:c r="J2121" i="25"/>
  <x:c r="K2121" i="25"/>
  <x:c r="L2121" i="25"/>
  <x:c r="M2121" i="25"/>
  <x:c r="N2121" i="25"/>
  <x:c r="P2121" i="25"/>
  <x:c r="Q2121" i="25"/>
  <x:c r="R2121" i="25"/>
  <x:c r="A2122" i="25"/>
  <x:c r="B2122" i="25"/>
  <x:c r="C2122" i="25"/>
  <x:c r="D2122" i="25"/>
  <x:c r="E2122" i="25"/>
  <x:c r="F2122" i="25"/>
  <x:c r="G2122" i="25"/>
  <x:c r="H2122" i="25"/>
  <x:c r="I2122" i="25"/>
  <x:c r="J2122" i="25"/>
  <x:c r="K2122" i="25"/>
  <x:c r="L2122" i="25"/>
  <x:c r="M2122" i="25"/>
  <x:c r="N2122" i="25"/>
  <x:c r="P2122" i="25"/>
  <x:c r="Q2122" i="25"/>
  <x:c r="R2122" i="25"/>
  <x:c r="A2123" i="25"/>
  <x:c r="B2123" i="25"/>
  <x:c r="C2123" i="25"/>
  <x:c r="D2123" i="25"/>
  <x:c r="E2123" i="25"/>
  <x:c r="F2123" i="25"/>
  <x:c r="G2123" i="25"/>
  <x:c r="H2123" i="25"/>
  <x:c r="I2123" i="25"/>
  <x:c r="J2123" i="25"/>
  <x:c r="K2123" i="25"/>
  <x:c r="L2123" i="25"/>
  <x:c r="M2123" i="25"/>
  <x:c r="N2123" i="25"/>
  <x:c r="P2123" i="25"/>
  <x:c r="Q2123" i="25"/>
  <x:c r="R2123" i="25"/>
  <x:c r="A2124" i="25"/>
  <x:c r="B2124" i="25"/>
  <x:c r="C2124" i="25"/>
  <x:c r="D2124" i="25"/>
  <x:c r="E2124" i="25"/>
  <x:c r="F2124" i="25"/>
  <x:c r="G2124" i="25"/>
  <x:c r="H2124" i="25"/>
  <x:c r="I2124" i="25"/>
  <x:c r="J2124" i="25"/>
  <x:c r="K2124" i="25"/>
  <x:c r="L2124" i="25"/>
  <x:c r="M2124" i="25"/>
  <x:c r="N2124" i="25"/>
  <x:c r="P2124" i="25"/>
  <x:c r="Q2124" i="25"/>
  <x:c r="R2124" i="25"/>
  <x:c r="A2125" i="25"/>
  <x:c r="B2125" i="25"/>
  <x:c r="C2125" i="25"/>
  <x:c r="D2125" i="25"/>
  <x:c r="E2125" i="25"/>
  <x:c r="F2125" i="25"/>
  <x:c r="G2125" i="25"/>
  <x:c r="H2125" i="25"/>
  <x:c r="I2125" i="25"/>
  <x:c r="J2125" i="25"/>
  <x:c r="K2125" i="25"/>
  <x:c r="L2125" i="25"/>
  <x:c r="M2125" i="25"/>
  <x:c r="N2125" i="25"/>
  <x:c r="P2125" i="25"/>
  <x:c r="Q2125" i="25"/>
  <x:c r="R2125" i="25"/>
  <x:c r="A2126" i="25"/>
  <x:c r="B2126" i="25"/>
  <x:c r="C2126" i="25"/>
  <x:c r="D2126" i="25"/>
  <x:c r="E2126" i="25"/>
  <x:c r="F2126" i="25"/>
  <x:c r="G2126" i="25"/>
  <x:c r="H2126" i="25"/>
  <x:c r="I2126" i="25"/>
  <x:c r="J2126" i="25"/>
  <x:c r="K2126" i="25"/>
  <x:c r="L2126" i="25"/>
  <x:c r="M2126" i="25"/>
  <x:c r="N2126" i="25"/>
  <x:c r="P2126" i="25"/>
  <x:c r="Q2126" i="25"/>
  <x:c r="R2126" i="25"/>
  <x:c r="A2127" i="25"/>
  <x:c r="B2127" i="25"/>
  <x:c r="C2127" i="25"/>
  <x:c r="D2127" i="25"/>
  <x:c r="E2127" i="25"/>
  <x:c r="F2127" i="25"/>
  <x:c r="G2127" i="25"/>
  <x:c r="H2127" i="25"/>
  <x:c r="I2127" i="25"/>
  <x:c r="J2127" i="25"/>
  <x:c r="K2127" i="25"/>
  <x:c r="L2127" i="25"/>
  <x:c r="M2127" i="25"/>
  <x:c r="N2127" i="25"/>
  <x:c r="P2127" i="25"/>
  <x:c r="Q2127" i="25"/>
  <x:c r="R2127" i="25"/>
  <x:c r="A2128" i="25"/>
  <x:c r="B2128" i="25"/>
  <x:c r="C2128" i="25"/>
  <x:c r="D2128" i="25"/>
  <x:c r="E2128" i="25"/>
  <x:c r="F2128" i="25"/>
  <x:c r="G2128" i="25"/>
  <x:c r="H2128" i="25"/>
  <x:c r="I2128" i="25"/>
  <x:c r="J2128" i="25"/>
  <x:c r="K2128" i="25"/>
  <x:c r="L2128" i="25"/>
  <x:c r="M2128" i="25"/>
  <x:c r="N2128" i="25"/>
  <x:c r="P2128" i="25"/>
  <x:c r="Q2128" i="25"/>
  <x:c r="R2128" i="25"/>
  <x:c r="A2129" i="25"/>
  <x:c r="B2129" i="25"/>
  <x:c r="C2129" i="25"/>
  <x:c r="D2129" i="25"/>
  <x:c r="E2129" i="25"/>
  <x:c r="F2129" i="25"/>
  <x:c r="G2129" i="25"/>
  <x:c r="H2129" i="25"/>
  <x:c r="I2129" i="25"/>
  <x:c r="J2129" i="25"/>
  <x:c r="K2129" i="25"/>
  <x:c r="L2129" i="25"/>
  <x:c r="M2129" i="25"/>
  <x:c r="N2129" i="25"/>
  <x:c r="P2129" i="25"/>
  <x:c r="Q2129" i="25"/>
  <x:c r="R2129" i="25"/>
  <x:c r="A2130" i="25"/>
  <x:c r="B2130" i="25"/>
  <x:c r="C2130" i="25"/>
  <x:c r="D2130" i="25"/>
  <x:c r="E2130" i="25"/>
  <x:c r="F2130" i="25"/>
  <x:c r="G2130" i="25"/>
  <x:c r="H2130" i="25"/>
  <x:c r="I2130" i="25"/>
  <x:c r="J2130" i="25"/>
  <x:c r="K2130" i="25"/>
  <x:c r="L2130" i="25"/>
  <x:c r="M2130" i="25"/>
  <x:c r="N2130" i="25"/>
  <x:c r="P2130" i="25"/>
  <x:c r="Q2130" i="25"/>
  <x:c r="R2130" i="25"/>
  <x:c r="A2131" i="25"/>
  <x:c r="B2131" i="25"/>
  <x:c r="C2131" i="25"/>
  <x:c r="D2131" i="25"/>
  <x:c r="E2131" i="25"/>
  <x:c r="F2131" i="25"/>
  <x:c r="G2131" i="25"/>
  <x:c r="H2131" i="25"/>
  <x:c r="I2131" i="25"/>
  <x:c r="J2131" i="25"/>
  <x:c r="K2131" i="25"/>
  <x:c r="L2131" i="25"/>
  <x:c r="M2131" i="25"/>
  <x:c r="N2131" i="25"/>
  <x:c r="P2131" i="25"/>
  <x:c r="Q2131" i="25"/>
  <x:c r="R2131" i="25"/>
  <x:c r="A2132" i="25"/>
  <x:c r="B2132" i="25"/>
  <x:c r="C2132" i="25"/>
  <x:c r="D2132" i="25"/>
  <x:c r="E2132" i="25"/>
  <x:c r="F2132" i="25"/>
  <x:c r="G2132" i="25"/>
  <x:c r="H2132" i="25"/>
  <x:c r="I2132" i="25"/>
  <x:c r="J2132" i="25"/>
  <x:c r="K2132" i="25"/>
  <x:c r="L2132" i="25"/>
  <x:c r="M2132" i="25"/>
  <x:c r="N2132" i="25"/>
  <x:c r="P2132" i="25"/>
  <x:c r="Q2132" i="25"/>
  <x:c r="R2132" i="25"/>
  <x:c r="A2133" i="25"/>
  <x:c r="B2133" i="25"/>
  <x:c r="C2133" i="25"/>
  <x:c r="D2133" i="25"/>
  <x:c r="E2133" i="25"/>
  <x:c r="F2133" i="25"/>
  <x:c r="G2133" i="25"/>
  <x:c r="H2133" i="25"/>
  <x:c r="I2133" i="25"/>
  <x:c r="J2133" i="25"/>
  <x:c r="K2133" i="25"/>
  <x:c r="L2133" i="25"/>
  <x:c r="M2133" i="25"/>
  <x:c r="N2133" i="25"/>
  <x:c r="P2133" i="25"/>
  <x:c r="Q2133" i="25"/>
  <x:c r="R2133" i="25"/>
  <x:c r="A2134" i="25"/>
  <x:c r="B2134" i="25"/>
  <x:c r="C2134" i="25"/>
  <x:c r="D2134" i="25"/>
  <x:c r="E2134" i="25"/>
  <x:c r="F2134" i="25"/>
  <x:c r="G2134" i="25"/>
  <x:c r="H2134" i="25"/>
  <x:c r="I2134" i="25"/>
  <x:c r="J2134" i="25"/>
  <x:c r="K2134" i="25"/>
  <x:c r="L2134" i="25"/>
  <x:c r="M2134" i="25"/>
  <x:c r="N2134" i="25"/>
  <x:c r="P2134" i="25"/>
  <x:c r="Q2134" i="25"/>
  <x:c r="R2134" i="25"/>
  <x:c r="A2135" i="25"/>
  <x:c r="B2135" i="25"/>
  <x:c r="C2135" i="25"/>
  <x:c r="D2135" i="25"/>
  <x:c r="E2135" i="25"/>
  <x:c r="F2135" i="25"/>
  <x:c r="G2135" i="25"/>
  <x:c r="H2135" i="25"/>
  <x:c r="I2135" i="25"/>
  <x:c r="J2135" i="25"/>
  <x:c r="K2135" i="25"/>
  <x:c r="L2135" i="25"/>
  <x:c r="M2135" i="25"/>
  <x:c r="N2135" i="25"/>
  <x:c r="P2135" i="25"/>
  <x:c r="Q2135" i="25"/>
  <x:c r="R2135" i="25"/>
  <x:c r="A2136" i="25"/>
  <x:c r="B2136" i="25"/>
  <x:c r="C2136" i="25"/>
  <x:c r="D2136" i="25"/>
  <x:c r="E2136" i="25"/>
  <x:c r="F2136" i="25"/>
  <x:c r="G2136" i="25"/>
  <x:c r="H2136" i="25"/>
  <x:c r="I2136" i="25"/>
  <x:c r="J2136" i="25"/>
  <x:c r="K2136" i="25"/>
  <x:c r="L2136" i="25"/>
  <x:c r="M2136" i="25"/>
  <x:c r="N2136" i="25"/>
  <x:c r="P2136" i="25"/>
  <x:c r="Q2136" i="25"/>
  <x:c r="R2136" i="25"/>
  <x:c r="A2137" i="25"/>
  <x:c r="B2137" i="25"/>
  <x:c r="C2137" i="25"/>
  <x:c r="D2137" i="25"/>
  <x:c r="E2137" i="25"/>
  <x:c r="F2137" i="25"/>
  <x:c r="G2137" i="25"/>
  <x:c r="H2137" i="25"/>
  <x:c r="I2137" i="25"/>
  <x:c r="J2137" i="25"/>
  <x:c r="K2137" i="25"/>
  <x:c r="L2137" i="25"/>
  <x:c r="M2137" i="25"/>
  <x:c r="N2137" i="25"/>
  <x:c r="P2137" i="25"/>
  <x:c r="Q2137" i="25"/>
  <x:c r="R2137" i="25"/>
  <x:c r="A2138" i="25"/>
  <x:c r="B2138" i="25"/>
  <x:c r="C2138" i="25"/>
  <x:c r="D2138" i="25"/>
  <x:c r="E2138" i="25"/>
  <x:c r="F2138" i="25"/>
  <x:c r="G2138" i="25"/>
  <x:c r="H2138" i="25"/>
  <x:c r="I2138" i="25"/>
  <x:c r="J2138" i="25"/>
  <x:c r="K2138" i="25"/>
  <x:c r="L2138" i="25"/>
  <x:c r="M2138" i="25"/>
  <x:c r="N2138" i="25"/>
  <x:c r="P2138" i="25"/>
  <x:c r="Q2138" i="25"/>
  <x:c r="R2138" i="25"/>
  <x:c r="A2139" i="25"/>
  <x:c r="B2139" i="25"/>
  <x:c r="C2139" i="25"/>
  <x:c r="D2139" i="25"/>
  <x:c r="E2139" i="25"/>
  <x:c r="F2139" i="25"/>
  <x:c r="G2139" i="25"/>
  <x:c r="H2139" i="25"/>
  <x:c r="I2139" i="25"/>
  <x:c r="J2139" i="25"/>
  <x:c r="K2139" i="25"/>
  <x:c r="L2139" i="25"/>
  <x:c r="M2139" i="25"/>
  <x:c r="N2139" i="25"/>
  <x:c r="P2139" i="25"/>
  <x:c r="Q2139" i="25"/>
  <x:c r="R2139" i="25"/>
  <x:c r="A2140" i="25"/>
  <x:c r="B2140" i="25"/>
  <x:c r="C2140" i="25"/>
  <x:c r="D2140" i="25"/>
  <x:c r="E2140" i="25"/>
  <x:c r="F2140" i="25"/>
  <x:c r="G2140" i="25"/>
  <x:c r="H2140" i="25"/>
  <x:c r="I2140" i="25"/>
  <x:c r="J2140" i="25"/>
  <x:c r="K2140" i="25"/>
  <x:c r="L2140" i="25"/>
  <x:c r="M2140" i="25"/>
  <x:c r="N2140" i="25"/>
  <x:c r="P2140" i="25"/>
  <x:c r="Q2140" i="25"/>
  <x:c r="R2140" i="25"/>
  <x:c r="A2141" i="25"/>
  <x:c r="B2141" i="25"/>
  <x:c r="C2141" i="25"/>
  <x:c r="D2141" i="25"/>
  <x:c r="E2141" i="25"/>
  <x:c r="F2141" i="25"/>
  <x:c r="G2141" i="25"/>
  <x:c r="H2141" i="25"/>
  <x:c r="I2141" i="25"/>
  <x:c r="J2141" i="25"/>
  <x:c r="K2141" i="25"/>
  <x:c r="L2141" i="25"/>
  <x:c r="M2141" i="25"/>
  <x:c r="N2141" i="25"/>
  <x:c r="P2141" i="25"/>
  <x:c r="Q2141" i="25"/>
  <x:c r="R2141" i="25"/>
  <x:c r="A2142" i="25"/>
  <x:c r="B2142" i="25"/>
  <x:c r="C2142" i="25"/>
  <x:c r="D2142" i="25"/>
  <x:c r="E2142" i="25"/>
  <x:c r="F2142" i="25"/>
  <x:c r="G2142" i="25"/>
  <x:c r="H2142" i="25"/>
  <x:c r="I2142" i="25"/>
  <x:c r="J2142" i="25"/>
  <x:c r="K2142" i="25"/>
  <x:c r="L2142" i="25"/>
  <x:c r="M2142" i="25"/>
  <x:c r="N2142" i="25"/>
  <x:c r="P2142" i="25"/>
  <x:c r="Q2142" i="25"/>
  <x:c r="R2142" i="25"/>
  <x:c r="A2143" i="25"/>
  <x:c r="B2143" i="25"/>
  <x:c r="C2143" i="25"/>
  <x:c r="D2143" i="25"/>
  <x:c r="E2143" i="25"/>
  <x:c r="F2143" i="25"/>
  <x:c r="G2143" i="25"/>
  <x:c r="H2143" i="25"/>
  <x:c r="I2143" i="25"/>
  <x:c r="J2143" i="25"/>
  <x:c r="K2143" i="25"/>
  <x:c r="L2143" i="25"/>
  <x:c r="M2143" i="25"/>
  <x:c r="N2143" i="25"/>
  <x:c r="P2143" i="25"/>
  <x:c r="Q2143" i="25"/>
  <x:c r="R2143" i="25"/>
  <x:c r="A2144" i="25"/>
  <x:c r="B2144" i="25"/>
  <x:c r="C2144" i="25"/>
  <x:c r="D2144" i="25"/>
  <x:c r="E2144" i="25"/>
  <x:c r="F2144" i="25"/>
  <x:c r="G2144" i="25"/>
  <x:c r="H2144" i="25"/>
  <x:c r="I2144" i="25"/>
  <x:c r="J2144" i="25"/>
  <x:c r="K2144" i="25"/>
  <x:c r="L2144" i="25"/>
  <x:c r="M2144" i="25"/>
  <x:c r="N2144" i="25"/>
  <x:c r="P2144" i="25"/>
  <x:c r="Q2144" i="25"/>
  <x:c r="R2144" i="25"/>
  <x:c r="A2145" i="25"/>
  <x:c r="B2145" i="25"/>
  <x:c r="C2145" i="25"/>
  <x:c r="D2145" i="25"/>
  <x:c r="E2145" i="25"/>
  <x:c r="F2145" i="25"/>
  <x:c r="G2145" i="25"/>
  <x:c r="H2145" i="25"/>
  <x:c r="I2145" i="25"/>
  <x:c r="J2145" i="25"/>
  <x:c r="K2145" i="25"/>
  <x:c r="L2145" i="25"/>
  <x:c r="M2145" i="25"/>
  <x:c r="N2145" i="25"/>
  <x:c r="P2145" i="25"/>
  <x:c r="Q2145" i="25"/>
  <x:c r="R2145" i="25"/>
  <x:c r="A2146" i="25"/>
  <x:c r="B2146" i="25"/>
  <x:c r="C2146" i="25"/>
  <x:c r="D2146" i="25"/>
  <x:c r="E2146" i="25"/>
  <x:c r="F2146" i="25"/>
  <x:c r="G2146" i="25"/>
  <x:c r="H2146" i="25"/>
  <x:c r="I2146" i="25"/>
  <x:c r="J2146" i="25"/>
  <x:c r="K2146" i="25"/>
  <x:c r="L2146" i="25"/>
  <x:c r="M2146" i="25"/>
  <x:c r="N2146" i="25"/>
  <x:c r="P2146" i="25"/>
  <x:c r="Q2146" i="25"/>
  <x:c r="R2146" i="25"/>
  <x:c r="A2147" i="25"/>
  <x:c r="B2147" i="25"/>
  <x:c r="C2147" i="25"/>
  <x:c r="D2147" i="25"/>
  <x:c r="E2147" i="25"/>
  <x:c r="F2147" i="25"/>
  <x:c r="G2147" i="25"/>
  <x:c r="H2147" i="25"/>
  <x:c r="I2147" i="25"/>
  <x:c r="J2147" i="25"/>
  <x:c r="K2147" i="25"/>
  <x:c r="L2147" i="25"/>
  <x:c r="M2147" i="25"/>
  <x:c r="N2147" i="25"/>
  <x:c r="P2147" i="25"/>
  <x:c r="Q2147" i="25"/>
  <x:c r="R2147" i="25"/>
  <x:c r="A2148" i="25"/>
  <x:c r="B2148" i="25"/>
  <x:c r="C2148" i="25"/>
  <x:c r="D2148" i="25"/>
  <x:c r="E2148" i="25"/>
  <x:c r="F2148" i="25"/>
  <x:c r="G2148" i="25"/>
  <x:c r="H2148" i="25"/>
  <x:c r="I2148" i="25"/>
  <x:c r="J2148" i="25"/>
  <x:c r="K2148" i="25"/>
  <x:c r="L2148" i="25"/>
  <x:c r="M2148" i="25"/>
  <x:c r="N2148" i="25"/>
  <x:c r="P2148" i="25"/>
  <x:c r="Q2148" i="25"/>
  <x:c r="R2148" i="25"/>
  <x:c r="A2149" i="25"/>
  <x:c r="B2149" i="25"/>
  <x:c r="C2149" i="25"/>
  <x:c r="D2149" i="25"/>
  <x:c r="E2149" i="25"/>
  <x:c r="F2149" i="25"/>
  <x:c r="G2149" i="25"/>
  <x:c r="H2149" i="25"/>
  <x:c r="I2149" i="25"/>
  <x:c r="J2149" i="25"/>
  <x:c r="K2149" i="25"/>
  <x:c r="L2149" i="25"/>
  <x:c r="M2149" i="25"/>
  <x:c r="N2149" i="25"/>
  <x:c r="P2149" i="25"/>
  <x:c r="Q2149" i="25"/>
  <x:c r="R2149" i="25"/>
  <x:c r="A2150" i="25"/>
  <x:c r="B2150" i="25"/>
  <x:c r="C2150" i="25"/>
  <x:c r="D2150" i="25"/>
  <x:c r="E2150" i="25"/>
  <x:c r="F2150" i="25"/>
  <x:c r="G2150" i="25"/>
  <x:c r="H2150" i="25"/>
  <x:c r="I2150" i="25"/>
  <x:c r="J2150" i="25"/>
  <x:c r="K2150" i="25"/>
  <x:c r="L2150" i="25"/>
  <x:c r="M2150" i="25"/>
  <x:c r="N2150" i="25"/>
  <x:c r="P2150" i="25"/>
  <x:c r="Q2150" i="25"/>
  <x:c r="R2150" i="25"/>
  <x:c r="A2151" i="25"/>
  <x:c r="B2151" i="25"/>
  <x:c r="C2151" i="25"/>
  <x:c r="D2151" i="25"/>
  <x:c r="E2151" i="25"/>
  <x:c r="F2151" i="25"/>
  <x:c r="G2151" i="25"/>
  <x:c r="H2151" i="25"/>
  <x:c r="I2151" i="25"/>
  <x:c r="J2151" i="25"/>
  <x:c r="K2151" i="25"/>
  <x:c r="L2151" i="25"/>
  <x:c r="M2151" i="25"/>
  <x:c r="N2151" i="25"/>
  <x:c r="P2151" i="25"/>
  <x:c r="Q2151" i="25"/>
  <x:c r="R2151" i="25"/>
  <x:c r="A2152" i="25"/>
  <x:c r="B2152" i="25"/>
  <x:c r="C2152" i="25"/>
  <x:c r="D2152" i="25"/>
  <x:c r="E2152" i="25"/>
  <x:c r="F2152" i="25"/>
  <x:c r="G2152" i="25"/>
  <x:c r="H2152" i="25"/>
  <x:c r="I2152" i="25"/>
  <x:c r="J2152" i="25"/>
  <x:c r="K2152" i="25"/>
  <x:c r="L2152" i="25"/>
  <x:c r="M2152" i="25"/>
  <x:c r="N2152" i="25"/>
  <x:c r="P2152" i="25"/>
  <x:c r="Q2152" i="25"/>
  <x:c r="R2152" i="25"/>
  <x:c r="A2153" i="25"/>
  <x:c r="B2153" i="25"/>
  <x:c r="C2153" i="25"/>
  <x:c r="D2153" i="25"/>
  <x:c r="E2153" i="25"/>
  <x:c r="F2153" i="25"/>
  <x:c r="G2153" i="25"/>
  <x:c r="H2153" i="25"/>
  <x:c r="I2153" i="25"/>
  <x:c r="J2153" i="25"/>
  <x:c r="K2153" i="25"/>
  <x:c r="L2153" i="25"/>
  <x:c r="M2153" i="25"/>
  <x:c r="N2153" i="25"/>
  <x:c r="P2153" i="25"/>
  <x:c r="Q2153" i="25"/>
  <x:c r="R2153" i="25"/>
  <x:c r="A2154" i="25"/>
  <x:c r="B2154" i="25"/>
  <x:c r="C2154" i="25"/>
  <x:c r="D2154" i="25"/>
  <x:c r="E2154" i="25"/>
  <x:c r="F2154" i="25"/>
  <x:c r="G2154" i="25"/>
  <x:c r="H2154" i="25"/>
  <x:c r="I2154" i="25"/>
  <x:c r="J2154" i="25"/>
  <x:c r="K2154" i="25"/>
  <x:c r="L2154" i="25"/>
  <x:c r="M2154" i="25"/>
  <x:c r="N2154" i="25"/>
  <x:c r="P2154" i="25"/>
  <x:c r="Q2154" i="25"/>
  <x:c r="R2154" i="25"/>
  <x:c r="A2155" i="25"/>
  <x:c r="B2155" i="25"/>
  <x:c r="C2155" i="25"/>
  <x:c r="D2155" i="25"/>
  <x:c r="E2155" i="25"/>
  <x:c r="F2155" i="25"/>
  <x:c r="G2155" i="25"/>
  <x:c r="H2155" i="25"/>
  <x:c r="I2155" i="25"/>
  <x:c r="J2155" i="25"/>
  <x:c r="K2155" i="25"/>
  <x:c r="L2155" i="25"/>
  <x:c r="M2155" i="25"/>
  <x:c r="N2155" i="25"/>
  <x:c r="P2155" i="25"/>
  <x:c r="Q2155" i="25"/>
  <x:c r="R2155" i="25"/>
  <x:c r="A2156" i="25"/>
  <x:c r="B2156" i="25"/>
  <x:c r="C2156" i="25"/>
  <x:c r="D2156" i="25"/>
  <x:c r="E2156" i="25"/>
  <x:c r="F2156" i="25"/>
  <x:c r="G2156" i="25"/>
  <x:c r="H2156" i="25"/>
  <x:c r="I2156" i="25"/>
  <x:c r="J2156" i="25"/>
  <x:c r="K2156" i="25"/>
  <x:c r="L2156" i="25"/>
  <x:c r="M2156" i="25"/>
  <x:c r="N2156" i="25"/>
  <x:c r="P2156" i="25"/>
  <x:c r="Q2156" i="25"/>
  <x:c r="R2156" i="25"/>
  <x:c r="A2157" i="25"/>
  <x:c r="B2157" i="25"/>
  <x:c r="C2157" i="25"/>
  <x:c r="D2157" i="25"/>
  <x:c r="E2157" i="25"/>
  <x:c r="F2157" i="25"/>
  <x:c r="G2157" i="25"/>
  <x:c r="H2157" i="25"/>
  <x:c r="I2157" i="25"/>
  <x:c r="J2157" i="25"/>
  <x:c r="K2157" i="25"/>
  <x:c r="L2157" i="25"/>
  <x:c r="M2157" i="25"/>
  <x:c r="N2157" i="25"/>
  <x:c r="P2157" i="25"/>
  <x:c r="Q2157" i="25"/>
  <x:c r="R2157" i="25"/>
  <x:c r="A2158" i="25"/>
  <x:c r="B2158" i="25"/>
  <x:c r="C2158" i="25"/>
  <x:c r="D2158" i="25"/>
  <x:c r="E2158" i="25"/>
  <x:c r="F2158" i="25"/>
  <x:c r="G2158" i="25"/>
  <x:c r="H2158" i="25"/>
  <x:c r="I2158" i="25"/>
  <x:c r="J2158" i="25"/>
  <x:c r="K2158" i="25"/>
  <x:c r="L2158" i="25"/>
  <x:c r="M2158" i="25"/>
  <x:c r="N2158" i="25"/>
  <x:c r="P2158" i="25"/>
  <x:c r="Q2158" i="25"/>
  <x:c r="R2158" i="25"/>
  <x:c r="A2159" i="25"/>
  <x:c r="B2159" i="25"/>
  <x:c r="C2159" i="25"/>
  <x:c r="D2159" i="25"/>
  <x:c r="E2159" i="25"/>
  <x:c r="F2159" i="25"/>
  <x:c r="G2159" i="25"/>
  <x:c r="H2159" i="25"/>
  <x:c r="I2159" i="25"/>
  <x:c r="J2159" i="25"/>
  <x:c r="K2159" i="25"/>
  <x:c r="L2159" i="25"/>
  <x:c r="M2159" i="25"/>
  <x:c r="N2159" i="25"/>
  <x:c r="P2159" i="25"/>
  <x:c r="Q2159" i="25"/>
  <x:c r="R2159" i="25"/>
  <x:c r="A2160" i="25"/>
  <x:c r="B2160" i="25"/>
  <x:c r="C2160" i="25"/>
  <x:c r="D2160" i="25"/>
  <x:c r="E2160" i="25"/>
  <x:c r="F2160" i="25"/>
  <x:c r="G2160" i="25"/>
  <x:c r="H2160" i="25"/>
  <x:c r="I2160" i="25"/>
  <x:c r="J2160" i="25"/>
  <x:c r="K2160" i="25"/>
  <x:c r="L2160" i="25"/>
  <x:c r="M2160" i="25"/>
  <x:c r="N2160" i="25"/>
  <x:c r="P2160" i="25"/>
  <x:c r="Q2160" i="25"/>
  <x:c r="R2160" i="25"/>
  <x:c r="A2161" i="25"/>
  <x:c r="B2161" i="25"/>
  <x:c r="C2161" i="25"/>
  <x:c r="D2161" i="25"/>
  <x:c r="E2161" i="25"/>
  <x:c r="F2161" i="25"/>
  <x:c r="G2161" i="25"/>
  <x:c r="H2161" i="25"/>
  <x:c r="I2161" i="25"/>
  <x:c r="J2161" i="25"/>
  <x:c r="K2161" i="25"/>
  <x:c r="L2161" i="25"/>
  <x:c r="M2161" i="25"/>
  <x:c r="N2161" i="25"/>
  <x:c r="P2161" i="25"/>
  <x:c r="Q2161" i="25"/>
  <x:c r="R2161" i="25"/>
  <x:c r="A2162" i="25"/>
  <x:c r="B2162" i="25"/>
  <x:c r="C2162" i="25"/>
  <x:c r="D2162" i="25"/>
  <x:c r="E2162" i="25"/>
  <x:c r="F2162" i="25"/>
  <x:c r="G2162" i="25"/>
  <x:c r="H2162" i="25"/>
  <x:c r="I2162" i="25"/>
  <x:c r="J2162" i="25"/>
  <x:c r="K2162" i="25"/>
  <x:c r="L2162" i="25"/>
  <x:c r="M2162" i="25"/>
  <x:c r="N2162" i="25"/>
  <x:c r="P2162" i="25"/>
  <x:c r="Q2162" i="25"/>
  <x:c r="R2162" i="25"/>
  <x:c r="A2163" i="25"/>
  <x:c r="B2163" i="25"/>
  <x:c r="C2163" i="25"/>
  <x:c r="D2163" i="25"/>
  <x:c r="E2163" i="25"/>
  <x:c r="F2163" i="25"/>
  <x:c r="G2163" i="25"/>
  <x:c r="H2163" i="25"/>
  <x:c r="I2163" i="25"/>
  <x:c r="J2163" i="25"/>
  <x:c r="K2163" i="25"/>
  <x:c r="L2163" i="25"/>
  <x:c r="M2163" i="25"/>
  <x:c r="N2163" i="25"/>
  <x:c r="P2163" i="25"/>
  <x:c r="Q2163" i="25"/>
  <x:c r="R2163" i="25"/>
  <x:c r="A2164" i="25"/>
  <x:c r="B2164" i="25"/>
  <x:c r="C2164" i="25"/>
  <x:c r="D2164" i="25"/>
  <x:c r="E2164" i="25"/>
  <x:c r="F2164" i="25"/>
  <x:c r="G2164" i="25"/>
  <x:c r="H2164" i="25"/>
  <x:c r="I2164" i="25"/>
  <x:c r="J2164" i="25"/>
  <x:c r="K2164" i="25"/>
  <x:c r="L2164" i="25"/>
  <x:c r="M2164" i="25"/>
  <x:c r="N2164" i="25"/>
  <x:c r="P2164" i="25"/>
  <x:c r="Q2164" i="25"/>
  <x:c r="R2164" i="25"/>
  <x:c r="A2165" i="25"/>
  <x:c r="B2165" i="25"/>
  <x:c r="C2165" i="25"/>
  <x:c r="D2165" i="25"/>
  <x:c r="E2165" i="25"/>
  <x:c r="F2165" i="25"/>
  <x:c r="G2165" i="25"/>
  <x:c r="H2165" i="25"/>
  <x:c r="I2165" i="25"/>
  <x:c r="J2165" i="25"/>
  <x:c r="K2165" i="25"/>
  <x:c r="L2165" i="25"/>
  <x:c r="M2165" i="25"/>
  <x:c r="N2165" i="25"/>
  <x:c r="P2165" i="25"/>
  <x:c r="Q2165" i="25"/>
  <x:c r="R2165" i="25"/>
  <x:c r="A2166" i="25"/>
  <x:c r="B2166" i="25"/>
  <x:c r="C2166" i="25"/>
  <x:c r="D2166" i="25"/>
  <x:c r="E2166" i="25"/>
  <x:c r="F2166" i="25"/>
  <x:c r="G2166" i="25"/>
  <x:c r="H2166" i="25"/>
  <x:c r="I2166" i="25"/>
  <x:c r="J2166" i="25"/>
  <x:c r="K2166" i="25"/>
  <x:c r="L2166" i="25"/>
  <x:c r="M2166" i="25"/>
  <x:c r="N2166" i="25"/>
  <x:c r="P2166" i="25"/>
  <x:c r="Q2166" i="25"/>
  <x:c r="R2166" i="25"/>
  <x:c r="A2167" i="25"/>
  <x:c r="B2167" i="25"/>
  <x:c r="C2167" i="25"/>
  <x:c r="D2167" i="25"/>
  <x:c r="E2167" i="25"/>
  <x:c r="F2167" i="25"/>
  <x:c r="G2167" i="25"/>
  <x:c r="H2167" i="25"/>
  <x:c r="I2167" i="25"/>
  <x:c r="J2167" i="25"/>
  <x:c r="K2167" i="25"/>
  <x:c r="L2167" i="25"/>
  <x:c r="M2167" i="25"/>
  <x:c r="N2167" i="25"/>
  <x:c r="P2167" i="25"/>
  <x:c r="Q2167" i="25"/>
  <x:c r="R2167" i="25"/>
  <x:c r="A2168" i="25"/>
  <x:c r="B2168" i="25"/>
  <x:c r="C2168" i="25"/>
  <x:c r="D2168" i="25"/>
  <x:c r="E2168" i="25"/>
  <x:c r="F2168" i="25"/>
  <x:c r="G2168" i="25"/>
  <x:c r="H2168" i="25"/>
  <x:c r="I2168" i="25"/>
  <x:c r="J2168" i="25"/>
  <x:c r="K2168" i="25"/>
  <x:c r="L2168" i="25"/>
  <x:c r="M2168" i="25"/>
  <x:c r="N2168" i="25"/>
  <x:c r="P2168" i="25"/>
  <x:c r="Q2168" i="25"/>
  <x:c r="R2168" i="25"/>
  <x:c r="A2169" i="25"/>
  <x:c r="B2169" i="25"/>
  <x:c r="C2169" i="25"/>
  <x:c r="D2169" i="25"/>
  <x:c r="E2169" i="25"/>
  <x:c r="F2169" i="25"/>
  <x:c r="G2169" i="25"/>
  <x:c r="H2169" i="25"/>
  <x:c r="I2169" i="25"/>
  <x:c r="J2169" i="25"/>
  <x:c r="K2169" i="25"/>
  <x:c r="L2169" i="25"/>
  <x:c r="M2169" i="25"/>
  <x:c r="N2169" i="25"/>
  <x:c r="P2169" i="25"/>
  <x:c r="Q2169" i="25"/>
  <x:c r="R2169" i="25"/>
  <x:c r="A2170" i="25"/>
  <x:c r="B2170" i="25"/>
  <x:c r="C2170" i="25"/>
  <x:c r="D2170" i="25"/>
  <x:c r="E2170" i="25"/>
  <x:c r="F2170" i="25"/>
  <x:c r="G2170" i="25"/>
  <x:c r="H2170" i="25"/>
  <x:c r="I2170" i="25"/>
  <x:c r="J2170" i="25"/>
  <x:c r="K2170" i="25"/>
  <x:c r="L2170" i="25"/>
  <x:c r="M2170" i="25"/>
  <x:c r="N2170" i="25"/>
  <x:c r="P2170" i="25"/>
  <x:c r="Q2170" i="25"/>
  <x:c r="R2170" i="25"/>
  <x:c r="A2171" i="25"/>
  <x:c r="B2171" i="25"/>
  <x:c r="C2171" i="25"/>
  <x:c r="D2171" i="25"/>
  <x:c r="E2171" i="25"/>
  <x:c r="F2171" i="25"/>
  <x:c r="G2171" i="25"/>
  <x:c r="H2171" i="25"/>
  <x:c r="I2171" i="25"/>
  <x:c r="J2171" i="25"/>
  <x:c r="K2171" i="25"/>
  <x:c r="L2171" i="25"/>
  <x:c r="M2171" i="25"/>
  <x:c r="N2171" i="25"/>
  <x:c r="P2171" i="25"/>
  <x:c r="Q2171" i="25"/>
  <x:c r="R2171" i="25"/>
  <x:c r="A2172" i="25"/>
  <x:c r="B2172" i="25"/>
  <x:c r="C2172" i="25"/>
  <x:c r="D2172" i="25"/>
  <x:c r="E2172" i="25"/>
  <x:c r="F2172" i="25"/>
  <x:c r="G2172" i="25"/>
  <x:c r="H2172" i="25"/>
  <x:c r="I2172" i="25"/>
  <x:c r="J2172" i="25"/>
  <x:c r="K2172" i="25"/>
  <x:c r="L2172" i="25"/>
  <x:c r="M2172" i="25"/>
  <x:c r="N2172" i="25"/>
  <x:c r="P2172" i="25"/>
  <x:c r="Q2172" i="25"/>
  <x:c r="R2172" i="25"/>
  <x:c r="A2173" i="25"/>
  <x:c r="B2173" i="25"/>
  <x:c r="C2173" i="25"/>
  <x:c r="D2173" i="25"/>
  <x:c r="E2173" i="25"/>
  <x:c r="F2173" i="25"/>
  <x:c r="G2173" i="25"/>
  <x:c r="H2173" i="25"/>
  <x:c r="I2173" i="25"/>
  <x:c r="J2173" i="25"/>
  <x:c r="K2173" i="25"/>
  <x:c r="L2173" i="25"/>
  <x:c r="M2173" i="25"/>
  <x:c r="N2173" i="25"/>
  <x:c r="P2173" i="25"/>
  <x:c r="Q2173" i="25"/>
  <x:c r="R2173" i="25"/>
  <x:c r="A2174" i="25"/>
  <x:c r="B2174" i="25"/>
  <x:c r="C2174" i="25"/>
  <x:c r="D2174" i="25"/>
  <x:c r="E2174" i="25"/>
  <x:c r="F2174" i="25"/>
  <x:c r="G2174" i="25"/>
  <x:c r="H2174" i="25"/>
  <x:c r="I2174" i="25"/>
  <x:c r="J2174" i="25"/>
  <x:c r="K2174" i="25"/>
  <x:c r="L2174" i="25"/>
  <x:c r="M2174" i="25"/>
  <x:c r="N2174" i="25"/>
  <x:c r="P2174" i="25"/>
  <x:c r="Q2174" i="25"/>
  <x:c r="R2174" i="25"/>
  <x:c r="A2175" i="25"/>
  <x:c r="B2175" i="25"/>
  <x:c r="C2175" i="25"/>
  <x:c r="D2175" i="25"/>
  <x:c r="E2175" i="25"/>
  <x:c r="F2175" i="25"/>
  <x:c r="G2175" i="25"/>
  <x:c r="H2175" i="25"/>
  <x:c r="I2175" i="25"/>
  <x:c r="J2175" i="25"/>
  <x:c r="K2175" i="25"/>
  <x:c r="L2175" i="25"/>
  <x:c r="M2175" i="25"/>
  <x:c r="N2175" i="25"/>
  <x:c r="P2175" i="25"/>
  <x:c r="Q2175" i="25"/>
  <x:c r="R2175" i="25"/>
  <x:c r="A2176" i="25"/>
  <x:c r="B2176" i="25"/>
  <x:c r="C2176" i="25"/>
  <x:c r="D2176" i="25"/>
  <x:c r="E2176" i="25"/>
  <x:c r="F2176" i="25"/>
  <x:c r="G2176" i="25"/>
  <x:c r="H2176" i="25"/>
  <x:c r="I2176" i="25"/>
  <x:c r="J2176" i="25"/>
  <x:c r="K2176" i="25"/>
  <x:c r="L2176" i="25"/>
  <x:c r="M2176" i="25"/>
  <x:c r="N2176" i="25"/>
  <x:c r="P2176" i="25"/>
  <x:c r="Q2176" i="25"/>
  <x:c r="R2176" i="25"/>
  <x:c r="A2177" i="25"/>
  <x:c r="B2177" i="25"/>
  <x:c r="C2177" i="25"/>
  <x:c r="D2177" i="25"/>
  <x:c r="E2177" i="25"/>
  <x:c r="F2177" i="25"/>
  <x:c r="G2177" i="25"/>
  <x:c r="H2177" i="25"/>
  <x:c r="I2177" i="25"/>
  <x:c r="J2177" i="25"/>
  <x:c r="K2177" i="25"/>
  <x:c r="L2177" i="25"/>
  <x:c r="M2177" i="25"/>
  <x:c r="N2177" i="25"/>
  <x:c r="P2177" i="25"/>
  <x:c r="Q2177" i="25"/>
  <x:c r="R2177" i="25"/>
  <x:c r="A2178" i="25"/>
  <x:c r="B2178" i="25"/>
  <x:c r="C2178" i="25"/>
  <x:c r="D2178" i="25"/>
  <x:c r="E2178" i="25"/>
  <x:c r="F2178" i="25"/>
  <x:c r="G2178" i="25"/>
  <x:c r="H2178" i="25"/>
  <x:c r="I2178" i="25"/>
  <x:c r="J2178" i="25"/>
  <x:c r="K2178" i="25"/>
  <x:c r="L2178" i="25"/>
  <x:c r="M2178" i="25"/>
  <x:c r="N2178" i="25"/>
  <x:c r="P2178" i="25"/>
  <x:c r="Q2178" i="25"/>
  <x:c r="R2178" i="25"/>
  <x:c r="A2179" i="25"/>
  <x:c r="B2179" i="25"/>
  <x:c r="C2179" i="25"/>
  <x:c r="D2179" i="25"/>
  <x:c r="E2179" i="25"/>
  <x:c r="F2179" i="25"/>
  <x:c r="G2179" i="25"/>
  <x:c r="H2179" i="25"/>
  <x:c r="I2179" i="25"/>
  <x:c r="J2179" i="25"/>
  <x:c r="K2179" i="25"/>
  <x:c r="L2179" i="25"/>
  <x:c r="M2179" i="25"/>
  <x:c r="N2179" i="25"/>
  <x:c r="P2179" i="25"/>
  <x:c r="Q2179" i="25"/>
  <x:c r="R2179" i="25"/>
  <x:c r="A2180" i="25"/>
  <x:c r="B2180" i="25"/>
  <x:c r="C2180" i="25"/>
  <x:c r="D2180" i="25"/>
  <x:c r="E2180" i="25"/>
  <x:c r="F2180" i="25"/>
  <x:c r="G2180" i="25"/>
  <x:c r="H2180" i="25"/>
  <x:c r="I2180" i="25"/>
  <x:c r="J2180" i="25"/>
  <x:c r="K2180" i="25"/>
  <x:c r="L2180" i="25"/>
  <x:c r="M2180" i="25"/>
  <x:c r="N2180" i="25"/>
  <x:c r="P2180" i="25"/>
  <x:c r="Q2180" i="25"/>
  <x:c r="R2180" i="25"/>
  <x:c r="A2181" i="25"/>
  <x:c r="B2181" i="25"/>
  <x:c r="C2181" i="25"/>
  <x:c r="D2181" i="25"/>
  <x:c r="E2181" i="25"/>
  <x:c r="F2181" i="25"/>
  <x:c r="G2181" i="25"/>
  <x:c r="H2181" i="25"/>
  <x:c r="I2181" i="25"/>
  <x:c r="J2181" i="25"/>
  <x:c r="K2181" i="25"/>
  <x:c r="L2181" i="25"/>
  <x:c r="M2181" i="25"/>
  <x:c r="N2181" i="25"/>
  <x:c r="P2181" i="25"/>
  <x:c r="Q2181" i="25"/>
  <x:c r="R2181" i="25"/>
  <x:c r="A2182" i="25"/>
  <x:c r="B2182" i="25"/>
  <x:c r="C2182" i="25"/>
  <x:c r="D2182" i="25"/>
  <x:c r="E2182" i="25"/>
  <x:c r="F2182" i="25"/>
  <x:c r="G2182" i="25"/>
  <x:c r="H2182" i="25"/>
  <x:c r="I2182" i="25"/>
  <x:c r="J2182" i="25"/>
  <x:c r="K2182" i="25"/>
  <x:c r="L2182" i="25"/>
  <x:c r="M2182" i="25"/>
  <x:c r="N2182" i="25"/>
  <x:c r="P2182" i="25"/>
  <x:c r="Q2182" i="25"/>
  <x:c r="R2182" i="25"/>
  <x:c r="A2183" i="25"/>
  <x:c r="B2183" i="25"/>
  <x:c r="C2183" i="25"/>
  <x:c r="D2183" i="25"/>
  <x:c r="E2183" i="25"/>
  <x:c r="F2183" i="25"/>
  <x:c r="G2183" i="25"/>
  <x:c r="H2183" i="25"/>
  <x:c r="I2183" i="25"/>
  <x:c r="J2183" i="25"/>
  <x:c r="K2183" i="25"/>
  <x:c r="L2183" i="25"/>
  <x:c r="M2183" i="25"/>
  <x:c r="N2183" i="25"/>
  <x:c r="P2183" i="25"/>
  <x:c r="Q2183" i="25"/>
  <x:c r="R2183" i="25"/>
  <x:c r="A2184" i="25"/>
  <x:c r="B2184" i="25"/>
  <x:c r="C2184" i="25"/>
  <x:c r="D2184" i="25"/>
  <x:c r="E2184" i="25"/>
  <x:c r="F2184" i="25"/>
  <x:c r="G2184" i="25"/>
  <x:c r="H2184" i="25"/>
  <x:c r="I2184" i="25"/>
  <x:c r="J2184" i="25"/>
  <x:c r="K2184" i="25"/>
  <x:c r="L2184" i="25"/>
  <x:c r="M2184" i="25"/>
  <x:c r="N2184" i="25"/>
  <x:c r="P2184" i="25"/>
  <x:c r="Q2184" i="25"/>
  <x:c r="R2184" i="25"/>
  <x:c r="A2185" i="25"/>
  <x:c r="B2185" i="25"/>
  <x:c r="C2185" i="25"/>
  <x:c r="D2185" i="25"/>
  <x:c r="E2185" i="25"/>
  <x:c r="F2185" i="25"/>
  <x:c r="G2185" i="25"/>
  <x:c r="H2185" i="25"/>
  <x:c r="I2185" i="25"/>
  <x:c r="J2185" i="25"/>
  <x:c r="K2185" i="25"/>
  <x:c r="L2185" i="25"/>
  <x:c r="M2185" i="25"/>
  <x:c r="N2185" i="25"/>
  <x:c r="P2185" i="25"/>
  <x:c r="Q2185" i="25"/>
  <x:c r="R2185" i="25"/>
  <x:c r="A2186" i="25"/>
  <x:c r="B2186" i="25"/>
  <x:c r="C2186" i="25"/>
  <x:c r="D2186" i="25"/>
  <x:c r="E2186" i="25"/>
  <x:c r="F2186" i="25"/>
  <x:c r="G2186" i="25"/>
  <x:c r="H2186" i="25"/>
  <x:c r="I2186" i="25"/>
  <x:c r="J2186" i="25"/>
  <x:c r="K2186" i="25"/>
  <x:c r="L2186" i="25"/>
  <x:c r="M2186" i="25"/>
  <x:c r="N2186" i="25"/>
  <x:c r="P2186" i="25"/>
  <x:c r="Q2186" i="25"/>
  <x:c r="R2186" i="25"/>
  <x:c r="A2187" i="25"/>
  <x:c r="B2187" i="25"/>
  <x:c r="C2187" i="25"/>
  <x:c r="D2187" i="25"/>
  <x:c r="E2187" i="25"/>
  <x:c r="F2187" i="25"/>
  <x:c r="G2187" i="25"/>
  <x:c r="H2187" i="25"/>
  <x:c r="I2187" i="25"/>
  <x:c r="J2187" i="25"/>
  <x:c r="K2187" i="25"/>
  <x:c r="L2187" i="25"/>
  <x:c r="M2187" i="25"/>
  <x:c r="N2187" i="25"/>
  <x:c r="P2187" i="25"/>
  <x:c r="Q2187" i="25"/>
  <x:c r="R2187" i="25"/>
  <x:c r="A2188" i="25"/>
  <x:c r="B2188" i="25"/>
  <x:c r="C2188" i="25"/>
  <x:c r="D2188" i="25"/>
  <x:c r="E2188" i="25"/>
  <x:c r="F2188" i="25"/>
  <x:c r="G2188" i="25"/>
  <x:c r="H2188" i="25"/>
  <x:c r="I2188" i="25"/>
  <x:c r="J2188" i="25"/>
  <x:c r="K2188" i="25"/>
  <x:c r="L2188" i="25"/>
  <x:c r="M2188" i="25"/>
  <x:c r="N2188" i="25"/>
  <x:c r="P2188" i="25"/>
  <x:c r="Q2188" i="25"/>
  <x:c r="R2188" i="25"/>
  <x:c r="A2189" i="25"/>
  <x:c r="B2189" i="25"/>
  <x:c r="C2189" i="25"/>
  <x:c r="D2189" i="25"/>
  <x:c r="E2189" i="25"/>
  <x:c r="F2189" i="25"/>
  <x:c r="G2189" i="25"/>
  <x:c r="H2189" i="25"/>
  <x:c r="I2189" i="25"/>
  <x:c r="J2189" i="25"/>
  <x:c r="K2189" i="25"/>
  <x:c r="L2189" i="25"/>
  <x:c r="M2189" i="25"/>
  <x:c r="N2189" i="25"/>
  <x:c r="P2189" i="25"/>
  <x:c r="Q2189" i="25"/>
  <x:c r="R2189" i="25"/>
  <x:c r="A2190" i="25"/>
  <x:c r="B2190" i="25"/>
  <x:c r="C2190" i="25"/>
  <x:c r="D2190" i="25"/>
  <x:c r="E2190" i="25"/>
  <x:c r="F2190" i="25"/>
  <x:c r="G2190" i="25"/>
  <x:c r="H2190" i="25"/>
  <x:c r="I2190" i="25"/>
  <x:c r="J2190" i="25"/>
  <x:c r="K2190" i="25"/>
  <x:c r="L2190" i="25"/>
  <x:c r="M2190" i="25"/>
  <x:c r="N2190" i="25"/>
  <x:c r="P2190" i="25"/>
  <x:c r="Q2190" i="25"/>
  <x:c r="R2190" i="25"/>
  <x:c r="A2191" i="25"/>
  <x:c r="B2191" i="25"/>
  <x:c r="C2191" i="25"/>
  <x:c r="D2191" i="25"/>
  <x:c r="E2191" i="25"/>
  <x:c r="F2191" i="25"/>
  <x:c r="G2191" i="25"/>
  <x:c r="H2191" i="25"/>
  <x:c r="I2191" i="25"/>
  <x:c r="J2191" i="25"/>
  <x:c r="K2191" i="25"/>
  <x:c r="L2191" i="25"/>
  <x:c r="M2191" i="25"/>
  <x:c r="N2191" i="25"/>
  <x:c r="P2191" i="25"/>
  <x:c r="Q2191" i="25"/>
  <x:c r="R2191" i="25"/>
  <x:c r="A2192" i="25"/>
  <x:c r="B2192" i="25"/>
  <x:c r="C2192" i="25"/>
  <x:c r="D2192" i="25"/>
  <x:c r="E2192" i="25"/>
  <x:c r="F2192" i="25"/>
  <x:c r="G2192" i="25"/>
  <x:c r="H2192" i="25"/>
  <x:c r="I2192" i="25"/>
  <x:c r="J2192" i="25"/>
  <x:c r="K2192" i="25"/>
  <x:c r="L2192" i="25"/>
  <x:c r="M2192" i="25"/>
  <x:c r="N2192" i="25"/>
  <x:c r="P2192" i="25"/>
  <x:c r="Q2192" i="25"/>
  <x:c r="R2192" i="25"/>
  <x:c r="A2193" i="25"/>
  <x:c r="B2193" i="25"/>
  <x:c r="C2193" i="25"/>
  <x:c r="D2193" i="25"/>
  <x:c r="E2193" i="25"/>
  <x:c r="F2193" i="25"/>
  <x:c r="G2193" i="25"/>
  <x:c r="H2193" i="25"/>
  <x:c r="I2193" i="25"/>
  <x:c r="J2193" i="25"/>
  <x:c r="K2193" i="25"/>
  <x:c r="L2193" i="25"/>
  <x:c r="M2193" i="25"/>
  <x:c r="N2193" i="25"/>
  <x:c r="P2193" i="25"/>
  <x:c r="Q2193" i="25"/>
  <x:c r="R2193" i="25"/>
  <x:c r="A2194" i="25"/>
  <x:c r="B2194" i="25"/>
  <x:c r="C2194" i="25"/>
  <x:c r="D2194" i="25"/>
  <x:c r="E2194" i="25"/>
  <x:c r="F2194" i="25"/>
  <x:c r="G2194" i="25"/>
  <x:c r="H2194" i="25"/>
  <x:c r="I2194" i="25"/>
  <x:c r="J2194" i="25"/>
  <x:c r="K2194" i="25"/>
  <x:c r="L2194" i="25"/>
  <x:c r="M2194" i="25"/>
  <x:c r="N2194" i="25"/>
  <x:c r="P2194" i="25"/>
  <x:c r="Q2194" i="25"/>
  <x:c r="R2194" i="25"/>
  <x:c r="A2195" i="25"/>
  <x:c r="B2195" i="25"/>
  <x:c r="C2195" i="25"/>
  <x:c r="D2195" i="25"/>
  <x:c r="E2195" i="25"/>
  <x:c r="F2195" i="25"/>
  <x:c r="G2195" i="25"/>
  <x:c r="H2195" i="25"/>
  <x:c r="I2195" i="25"/>
  <x:c r="J2195" i="25"/>
  <x:c r="K2195" i="25"/>
  <x:c r="L2195" i="25"/>
  <x:c r="M2195" i="25"/>
  <x:c r="N2195" i="25"/>
  <x:c r="P2195" i="25"/>
  <x:c r="Q2195" i="25"/>
  <x:c r="R2195" i="25"/>
  <x:c r="A2196" i="25"/>
  <x:c r="B2196" i="25"/>
  <x:c r="C2196" i="25"/>
  <x:c r="D2196" i="25"/>
  <x:c r="E2196" i="25"/>
  <x:c r="F2196" i="25"/>
  <x:c r="G2196" i="25"/>
  <x:c r="H2196" i="25"/>
  <x:c r="I2196" i="25"/>
  <x:c r="J2196" i="25"/>
  <x:c r="K2196" i="25"/>
  <x:c r="L2196" i="25"/>
  <x:c r="M2196" i="25"/>
  <x:c r="N2196" i="25"/>
  <x:c r="P2196" i="25"/>
  <x:c r="Q2196" i="25"/>
  <x:c r="R2196" i="25"/>
  <x:c r="A2197" i="25"/>
  <x:c r="B2197" i="25"/>
  <x:c r="C2197" i="25"/>
  <x:c r="D2197" i="25"/>
  <x:c r="E2197" i="25"/>
  <x:c r="F2197" i="25"/>
  <x:c r="G2197" i="25"/>
  <x:c r="H2197" i="25"/>
  <x:c r="I2197" i="25"/>
  <x:c r="J2197" i="25"/>
  <x:c r="K2197" i="25"/>
  <x:c r="L2197" i="25"/>
  <x:c r="M2197" i="25"/>
  <x:c r="N2197" i="25"/>
  <x:c r="P2197" i="25"/>
  <x:c r="Q2197" i="25"/>
  <x:c r="R2197" i="25"/>
  <x:c r="A2198" i="25"/>
  <x:c r="B2198" i="25"/>
  <x:c r="C2198" i="25"/>
  <x:c r="D2198" i="25"/>
  <x:c r="E2198" i="25"/>
  <x:c r="F2198" i="25"/>
  <x:c r="G2198" i="25"/>
  <x:c r="H2198" i="25"/>
  <x:c r="I2198" i="25"/>
  <x:c r="J2198" i="25"/>
  <x:c r="K2198" i="25"/>
  <x:c r="L2198" i="25"/>
  <x:c r="M2198" i="25"/>
  <x:c r="N2198" i="25"/>
  <x:c r="P2198" i="25"/>
  <x:c r="Q2198" i="25"/>
  <x:c r="R2198" i="25"/>
  <x:c r="A2199" i="25"/>
  <x:c r="B2199" i="25"/>
  <x:c r="C2199" i="25"/>
  <x:c r="D2199" i="25"/>
  <x:c r="E2199" i="25"/>
  <x:c r="F2199" i="25"/>
  <x:c r="G2199" i="25"/>
  <x:c r="H2199" i="25"/>
  <x:c r="I2199" i="25"/>
  <x:c r="J2199" i="25"/>
  <x:c r="K2199" i="25"/>
  <x:c r="L2199" i="25"/>
  <x:c r="M2199" i="25"/>
  <x:c r="N2199" i="25"/>
  <x:c r="P2199" i="25"/>
  <x:c r="Q2199" i="25"/>
  <x:c r="R2199" i="25"/>
  <x:c r="A2200" i="25"/>
  <x:c r="B2200" i="25"/>
  <x:c r="C2200" i="25"/>
  <x:c r="D2200" i="25"/>
  <x:c r="E2200" i="25"/>
  <x:c r="F2200" i="25"/>
  <x:c r="G2200" i="25"/>
  <x:c r="H2200" i="25"/>
  <x:c r="I2200" i="25"/>
  <x:c r="J2200" i="25"/>
  <x:c r="K2200" i="25"/>
  <x:c r="L2200" i="25"/>
  <x:c r="M2200" i="25"/>
  <x:c r="N2200" i="25"/>
  <x:c r="P2200" i="25"/>
  <x:c r="Q2200" i="25"/>
  <x:c r="R2200" i="25"/>
  <x:c r="A2201" i="25"/>
  <x:c r="B2201" i="25"/>
  <x:c r="C2201" i="25"/>
  <x:c r="D2201" i="25"/>
  <x:c r="E2201" i="25"/>
  <x:c r="F2201" i="25"/>
  <x:c r="G2201" i="25"/>
  <x:c r="H2201" i="25"/>
  <x:c r="I2201" i="25"/>
  <x:c r="J2201" i="25"/>
  <x:c r="K2201" i="25"/>
  <x:c r="L2201" i="25"/>
  <x:c r="M2201" i="25"/>
  <x:c r="N2201" i="25"/>
  <x:c r="P2201" i="25"/>
  <x:c r="Q2201" i="25"/>
  <x:c r="R2201" i="25"/>
  <x:c r="A2202" i="25"/>
  <x:c r="B2202" i="25"/>
  <x:c r="C2202" i="25"/>
  <x:c r="D2202" i="25"/>
  <x:c r="E2202" i="25"/>
  <x:c r="F2202" i="25"/>
  <x:c r="G2202" i="25"/>
  <x:c r="H2202" i="25"/>
  <x:c r="I2202" i="25"/>
  <x:c r="J2202" i="25"/>
  <x:c r="K2202" i="25"/>
  <x:c r="L2202" i="25"/>
  <x:c r="M2202" i="25"/>
  <x:c r="N2202" i="25"/>
  <x:c r="P2202" i="25"/>
  <x:c r="Q2202" i="25"/>
  <x:c r="R2202" i="25"/>
  <x:c r="A2203" i="25"/>
  <x:c r="B2203" i="25"/>
  <x:c r="C2203" i="25"/>
  <x:c r="D2203" i="25"/>
  <x:c r="E2203" i="25"/>
  <x:c r="F2203" i="25"/>
  <x:c r="G2203" i="25"/>
  <x:c r="H2203" i="25"/>
  <x:c r="I2203" i="25"/>
  <x:c r="J2203" i="25"/>
  <x:c r="K2203" i="25"/>
  <x:c r="L2203" i="25"/>
  <x:c r="M2203" i="25"/>
  <x:c r="N2203" i="25"/>
  <x:c r="P2203" i="25"/>
  <x:c r="Q2203" i="25"/>
  <x:c r="R2203" i="25"/>
  <x:c r="A2204" i="25"/>
  <x:c r="B2204" i="25"/>
  <x:c r="C2204" i="25"/>
  <x:c r="D2204" i="25"/>
  <x:c r="E2204" i="25"/>
  <x:c r="F2204" i="25"/>
  <x:c r="G2204" i="25"/>
  <x:c r="H2204" i="25"/>
  <x:c r="I2204" i="25"/>
  <x:c r="J2204" i="25"/>
  <x:c r="K2204" i="25"/>
  <x:c r="L2204" i="25"/>
  <x:c r="M2204" i="25"/>
  <x:c r="N2204" i="25"/>
  <x:c r="P2204" i="25"/>
  <x:c r="Q2204" i="25"/>
  <x:c r="R2204" i="25"/>
  <x:c r="A2205" i="25"/>
  <x:c r="B2205" i="25"/>
  <x:c r="C2205" i="25"/>
  <x:c r="D2205" i="25"/>
  <x:c r="E2205" i="25"/>
  <x:c r="F2205" i="25"/>
  <x:c r="G2205" i="25"/>
  <x:c r="H2205" i="25"/>
  <x:c r="I2205" i="25"/>
  <x:c r="J2205" i="25"/>
  <x:c r="K2205" i="25"/>
  <x:c r="L2205" i="25"/>
  <x:c r="M2205" i="25"/>
  <x:c r="N2205" i="25"/>
  <x:c r="P2205" i="25"/>
  <x:c r="Q2205" i="25"/>
  <x:c r="R2205" i="25"/>
  <x:c r="A2206" i="25"/>
  <x:c r="B2206" i="25"/>
  <x:c r="C2206" i="25"/>
  <x:c r="D2206" i="25"/>
  <x:c r="E2206" i="25"/>
  <x:c r="F2206" i="25"/>
  <x:c r="G2206" i="25"/>
  <x:c r="H2206" i="25"/>
  <x:c r="I2206" i="25"/>
  <x:c r="J2206" i="25"/>
  <x:c r="K2206" i="25"/>
  <x:c r="L2206" i="25"/>
  <x:c r="M2206" i="25"/>
  <x:c r="N2206" i="25"/>
  <x:c r="P2206" i="25"/>
  <x:c r="Q2206" i="25"/>
  <x:c r="R2206" i="25"/>
  <x:c r="A2207" i="25"/>
  <x:c r="B2207" i="25"/>
  <x:c r="C2207" i="25"/>
  <x:c r="D2207" i="25"/>
  <x:c r="E2207" i="25"/>
  <x:c r="F2207" i="25"/>
  <x:c r="G2207" i="25"/>
  <x:c r="H2207" i="25"/>
  <x:c r="I2207" i="25"/>
  <x:c r="J2207" i="25"/>
  <x:c r="K2207" i="25"/>
  <x:c r="L2207" i="25"/>
  <x:c r="M2207" i="25"/>
  <x:c r="N2207" i="25"/>
  <x:c r="P2207" i="25"/>
  <x:c r="Q2207" i="25"/>
  <x:c r="R2207" i="25"/>
  <x:c r="A2208" i="25"/>
  <x:c r="B2208" i="25"/>
  <x:c r="C2208" i="25"/>
  <x:c r="D2208" i="25"/>
  <x:c r="E2208" i="25"/>
  <x:c r="F2208" i="25"/>
  <x:c r="G2208" i="25"/>
  <x:c r="H2208" i="25"/>
  <x:c r="I2208" i="25"/>
  <x:c r="J2208" i="25"/>
  <x:c r="K2208" i="25"/>
  <x:c r="L2208" i="25"/>
  <x:c r="M2208" i="25"/>
  <x:c r="N2208" i="25"/>
  <x:c r="P2208" i="25"/>
  <x:c r="Q2208" i="25"/>
  <x:c r="R2208" i="25"/>
  <x:c r="A2209" i="25"/>
  <x:c r="B2209" i="25"/>
  <x:c r="C2209" i="25"/>
  <x:c r="D2209" i="25"/>
  <x:c r="E2209" i="25"/>
  <x:c r="F2209" i="25"/>
  <x:c r="G2209" i="25"/>
  <x:c r="H2209" i="25"/>
  <x:c r="I2209" i="25"/>
  <x:c r="J2209" i="25"/>
  <x:c r="K2209" i="25"/>
  <x:c r="L2209" i="25"/>
  <x:c r="M2209" i="25"/>
  <x:c r="N2209" i="25"/>
  <x:c r="P2209" i="25"/>
  <x:c r="Q2209" i="25"/>
  <x:c r="R2209" i="25"/>
  <x:c r="A2210" i="25"/>
  <x:c r="B2210" i="25"/>
  <x:c r="C2210" i="25"/>
  <x:c r="D2210" i="25"/>
  <x:c r="E2210" i="25"/>
  <x:c r="F2210" i="25"/>
  <x:c r="G2210" i="25"/>
  <x:c r="H2210" i="25"/>
  <x:c r="I2210" i="25"/>
  <x:c r="J2210" i="25"/>
  <x:c r="K2210" i="25"/>
  <x:c r="L2210" i="25"/>
  <x:c r="M2210" i="25"/>
  <x:c r="N2210" i="25"/>
  <x:c r="P2210" i="25"/>
  <x:c r="Q2210" i="25"/>
  <x:c r="R2210" i="25"/>
  <x:c r="A2211" i="25"/>
  <x:c r="B2211" i="25"/>
  <x:c r="C2211" i="25"/>
  <x:c r="D2211" i="25"/>
  <x:c r="E2211" i="25"/>
  <x:c r="F2211" i="25"/>
  <x:c r="G2211" i="25"/>
  <x:c r="H2211" i="25"/>
  <x:c r="I2211" i="25"/>
  <x:c r="J2211" i="25"/>
  <x:c r="K2211" i="25"/>
  <x:c r="L2211" i="25"/>
  <x:c r="M2211" i="25"/>
  <x:c r="N2211" i="25"/>
  <x:c r="P2211" i="25"/>
  <x:c r="Q2211" i="25"/>
  <x:c r="R2211" i="25"/>
  <x:c r="A2212" i="25"/>
  <x:c r="B2212" i="25"/>
  <x:c r="C2212" i="25"/>
  <x:c r="D2212" i="25"/>
  <x:c r="E2212" i="25"/>
  <x:c r="F2212" i="25"/>
  <x:c r="G2212" i="25"/>
  <x:c r="H2212" i="25"/>
  <x:c r="I2212" i="25"/>
  <x:c r="J2212" i="25"/>
  <x:c r="K2212" i="25"/>
  <x:c r="L2212" i="25"/>
  <x:c r="M2212" i="25"/>
  <x:c r="N2212" i="25"/>
  <x:c r="P2212" i="25"/>
  <x:c r="Q2212" i="25"/>
  <x:c r="R2212" i="25"/>
  <x:c r="A2213" i="25"/>
  <x:c r="B2213" i="25"/>
  <x:c r="C2213" i="25"/>
  <x:c r="D2213" i="25"/>
  <x:c r="E2213" i="25"/>
  <x:c r="F2213" i="25"/>
  <x:c r="G2213" i="25"/>
  <x:c r="H2213" i="25"/>
  <x:c r="I2213" i="25"/>
  <x:c r="J2213" i="25"/>
  <x:c r="K2213" i="25"/>
  <x:c r="L2213" i="25"/>
  <x:c r="M2213" i="25"/>
  <x:c r="N2213" i="25"/>
  <x:c r="P2213" i="25"/>
  <x:c r="Q2213" i="25"/>
  <x:c r="R2213" i="25"/>
  <x:c r="A2214" i="25"/>
  <x:c r="B2214" i="25"/>
  <x:c r="C2214" i="25"/>
  <x:c r="D2214" i="25"/>
  <x:c r="E2214" i="25"/>
  <x:c r="F2214" i="25"/>
  <x:c r="G2214" i="25"/>
  <x:c r="H2214" i="25"/>
  <x:c r="I2214" i="25"/>
  <x:c r="J2214" i="25"/>
  <x:c r="K2214" i="25"/>
  <x:c r="L2214" i="25"/>
  <x:c r="M2214" i="25"/>
  <x:c r="N2214" i="25"/>
  <x:c r="P2214" i="25"/>
  <x:c r="Q2214" i="25"/>
  <x:c r="R2214" i="25"/>
  <x:c r="A2215" i="25"/>
  <x:c r="B2215" i="25"/>
  <x:c r="C2215" i="25"/>
  <x:c r="D2215" i="25"/>
  <x:c r="E2215" i="25"/>
  <x:c r="F2215" i="25"/>
  <x:c r="G2215" i="25"/>
  <x:c r="H2215" i="25"/>
  <x:c r="I2215" i="25"/>
  <x:c r="J2215" i="25"/>
  <x:c r="K2215" i="25"/>
  <x:c r="L2215" i="25"/>
  <x:c r="M2215" i="25"/>
  <x:c r="N2215" i="25"/>
  <x:c r="P2215" i="25"/>
  <x:c r="Q2215" i="25"/>
  <x:c r="R2215" i="25"/>
  <x:c r="A2216" i="25"/>
  <x:c r="B2216" i="25"/>
  <x:c r="C2216" i="25"/>
  <x:c r="D2216" i="25"/>
  <x:c r="E2216" i="25"/>
  <x:c r="F2216" i="25"/>
  <x:c r="G2216" i="25"/>
  <x:c r="H2216" i="25"/>
  <x:c r="I2216" i="25"/>
  <x:c r="J2216" i="25"/>
  <x:c r="K2216" i="25"/>
  <x:c r="L2216" i="25"/>
  <x:c r="M2216" i="25"/>
  <x:c r="N2216" i="25"/>
  <x:c r="P2216" i="25"/>
  <x:c r="Q2216" i="25"/>
  <x:c r="R2216" i="25"/>
  <x:c r="A2217" i="25"/>
  <x:c r="B2217" i="25"/>
  <x:c r="C2217" i="25"/>
  <x:c r="D2217" i="25"/>
  <x:c r="E2217" i="25"/>
  <x:c r="F2217" i="25"/>
  <x:c r="G2217" i="25"/>
  <x:c r="H2217" i="25"/>
  <x:c r="I2217" i="25"/>
  <x:c r="J2217" i="25"/>
  <x:c r="K2217" i="25"/>
  <x:c r="L2217" i="25"/>
  <x:c r="M2217" i="25"/>
  <x:c r="N2217" i="25"/>
  <x:c r="P2217" i="25"/>
  <x:c r="Q2217" i="25"/>
  <x:c r="R2217" i="25"/>
  <x:c r="A2218" i="25"/>
  <x:c r="B2218" i="25"/>
  <x:c r="C2218" i="25"/>
  <x:c r="D2218" i="25"/>
  <x:c r="E2218" i="25"/>
  <x:c r="F2218" i="25"/>
  <x:c r="G2218" i="25"/>
  <x:c r="H2218" i="25"/>
  <x:c r="I2218" i="25"/>
  <x:c r="J2218" i="25"/>
  <x:c r="K2218" i="25"/>
  <x:c r="L2218" i="25"/>
  <x:c r="M2218" i="25"/>
  <x:c r="N2218" i="25"/>
  <x:c r="P2218" i="25"/>
  <x:c r="Q2218" i="25"/>
  <x:c r="R2218" i="25"/>
  <x:c r="A2219" i="25"/>
  <x:c r="B2219" i="25"/>
  <x:c r="C2219" i="25"/>
  <x:c r="D2219" i="25"/>
  <x:c r="E2219" i="25"/>
  <x:c r="F2219" i="25"/>
  <x:c r="G2219" i="25"/>
  <x:c r="H2219" i="25"/>
  <x:c r="I2219" i="25"/>
  <x:c r="J2219" i="25"/>
  <x:c r="K2219" i="25"/>
  <x:c r="L2219" i="25"/>
  <x:c r="M2219" i="25"/>
  <x:c r="N2219" i="25"/>
  <x:c r="P2219" i="25"/>
  <x:c r="Q2219" i="25"/>
  <x:c r="R2219" i="25"/>
  <x:c r="A2220" i="25"/>
  <x:c r="B2220" i="25"/>
  <x:c r="C2220" i="25"/>
  <x:c r="D2220" i="25"/>
  <x:c r="E2220" i="25"/>
  <x:c r="F2220" i="25"/>
  <x:c r="G2220" i="25"/>
  <x:c r="H2220" i="25"/>
  <x:c r="I2220" i="25"/>
  <x:c r="J2220" i="25"/>
  <x:c r="K2220" i="25"/>
  <x:c r="L2220" i="25"/>
  <x:c r="M2220" i="25"/>
  <x:c r="N2220" i="25"/>
  <x:c r="P2220" i="25"/>
  <x:c r="Q2220" i="25"/>
  <x:c r="R2220" i="25"/>
  <x:c r="A2221" i="25"/>
  <x:c r="B2221" i="25"/>
  <x:c r="C2221" i="25"/>
  <x:c r="D2221" i="25"/>
  <x:c r="E2221" i="25"/>
  <x:c r="F2221" i="25"/>
  <x:c r="G2221" i="25"/>
  <x:c r="H2221" i="25"/>
  <x:c r="I2221" i="25"/>
  <x:c r="J2221" i="25"/>
  <x:c r="K2221" i="25"/>
  <x:c r="L2221" i="25"/>
  <x:c r="M2221" i="25"/>
  <x:c r="N2221" i="25"/>
  <x:c r="P2221" i="25"/>
  <x:c r="Q2221" i="25"/>
  <x:c r="R2221" i="25"/>
  <x:c r="A2222" i="25"/>
  <x:c r="B2222" i="25"/>
  <x:c r="C2222" i="25"/>
  <x:c r="D2222" i="25"/>
  <x:c r="E2222" i="25"/>
  <x:c r="F2222" i="25"/>
  <x:c r="G2222" i="25"/>
  <x:c r="H2222" i="25"/>
  <x:c r="I2222" i="25"/>
  <x:c r="J2222" i="25"/>
  <x:c r="K2222" i="25"/>
  <x:c r="L2222" i="25"/>
  <x:c r="M2222" i="25"/>
  <x:c r="N2222" i="25"/>
  <x:c r="P2222" i="25"/>
  <x:c r="Q2222" i="25"/>
  <x:c r="R2222" i="25"/>
  <x:c r="A2223" i="25"/>
  <x:c r="B2223" i="25"/>
  <x:c r="C2223" i="25"/>
  <x:c r="D2223" i="25"/>
  <x:c r="E2223" i="25"/>
  <x:c r="F2223" i="25"/>
  <x:c r="G2223" i="25"/>
  <x:c r="H2223" i="25"/>
  <x:c r="I2223" i="25"/>
  <x:c r="J2223" i="25"/>
  <x:c r="K2223" i="25"/>
  <x:c r="L2223" i="25"/>
  <x:c r="M2223" i="25"/>
  <x:c r="N2223" i="25"/>
  <x:c r="P2223" i="25"/>
  <x:c r="Q2223" i="25"/>
  <x:c r="R2223" i="25"/>
  <x:c r="A2224" i="25"/>
  <x:c r="B2224" i="25"/>
  <x:c r="C2224" i="25"/>
  <x:c r="D2224" i="25"/>
  <x:c r="E2224" i="25"/>
  <x:c r="F2224" i="25"/>
  <x:c r="G2224" i="25"/>
  <x:c r="H2224" i="25"/>
  <x:c r="I2224" i="25"/>
  <x:c r="J2224" i="25"/>
  <x:c r="K2224" i="25"/>
  <x:c r="L2224" i="25"/>
  <x:c r="M2224" i="25"/>
  <x:c r="N2224" i="25"/>
  <x:c r="P2224" i="25"/>
  <x:c r="Q2224" i="25"/>
  <x:c r="R2224" i="25"/>
  <x:c r="A2225" i="25"/>
  <x:c r="B2225" i="25"/>
  <x:c r="C2225" i="25"/>
  <x:c r="D2225" i="25"/>
  <x:c r="E2225" i="25"/>
  <x:c r="F2225" i="25"/>
  <x:c r="G2225" i="25"/>
  <x:c r="H2225" i="25"/>
  <x:c r="I2225" i="25"/>
  <x:c r="J2225" i="25"/>
  <x:c r="K2225" i="25"/>
  <x:c r="L2225" i="25"/>
  <x:c r="M2225" i="25"/>
  <x:c r="N2225" i="25"/>
  <x:c r="P2225" i="25"/>
  <x:c r="Q2225" i="25"/>
  <x:c r="R2225" i="25"/>
  <x:c r="A2226" i="25"/>
  <x:c r="B2226" i="25"/>
  <x:c r="C2226" i="25"/>
  <x:c r="D2226" i="25"/>
  <x:c r="E2226" i="25"/>
  <x:c r="F2226" i="25"/>
  <x:c r="G2226" i="25"/>
  <x:c r="H2226" i="25"/>
  <x:c r="I2226" i="25"/>
  <x:c r="J2226" i="25"/>
  <x:c r="K2226" i="25"/>
  <x:c r="L2226" i="25"/>
  <x:c r="M2226" i="25"/>
  <x:c r="N2226" i="25"/>
  <x:c r="P2226" i="25"/>
  <x:c r="Q2226" i="25"/>
  <x:c r="R2226" i="25"/>
  <x:c r="A2227" i="25"/>
  <x:c r="B2227" i="25"/>
  <x:c r="C2227" i="25"/>
  <x:c r="D2227" i="25"/>
  <x:c r="E2227" i="25"/>
  <x:c r="F2227" i="25"/>
  <x:c r="G2227" i="25"/>
  <x:c r="H2227" i="25"/>
  <x:c r="I2227" i="25"/>
  <x:c r="J2227" i="25"/>
  <x:c r="K2227" i="25"/>
  <x:c r="L2227" i="25"/>
  <x:c r="M2227" i="25"/>
  <x:c r="N2227" i="25"/>
  <x:c r="P2227" i="25"/>
  <x:c r="Q2227" i="25"/>
  <x:c r="R2227" i="25"/>
  <x:c r="A2228" i="25"/>
  <x:c r="B2228" i="25"/>
  <x:c r="C2228" i="25"/>
  <x:c r="D2228" i="25"/>
  <x:c r="E2228" i="25"/>
  <x:c r="F2228" i="25"/>
  <x:c r="G2228" i="25"/>
  <x:c r="H2228" i="25"/>
  <x:c r="I2228" i="25"/>
  <x:c r="J2228" i="25"/>
  <x:c r="K2228" i="25"/>
  <x:c r="L2228" i="25"/>
  <x:c r="M2228" i="25"/>
  <x:c r="N2228" i="25"/>
  <x:c r="P2228" i="25"/>
  <x:c r="Q2228" i="25"/>
  <x:c r="R2228" i="25"/>
  <x:c r="A2229" i="25"/>
  <x:c r="B2229" i="25"/>
  <x:c r="C2229" i="25"/>
  <x:c r="D2229" i="25"/>
  <x:c r="E2229" i="25"/>
  <x:c r="F2229" i="25"/>
  <x:c r="G2229" i="25"/>
  <x:c r="H2229" i="25"/>
  <x:c r="I2229" i="25"/>
  <x:c r="J2229" i="25"/>
  <x:c r="K2229" i="25"/>
  <x:c r="L2229" i="25"/>
  <x:c r="M2229" i="25"/>
  <x:c r="N2229" i="25"/>
  <x:c r="P2229" i="25"/>
  <x:c r="Q2229" i="25"/>
  <x:c r="R2229" i="25"/>
  <x:c r="A2230" i="25"/>
  <x:c r="B2230" i="25"/>
  <x:c r="C2230" i="25"/>
  <x:c r="D2230" i="25"/>
  <x:c r="E2230" i="25"/>
  <x:c r="F2230" i="25"/>
  <x:c r="G2230" i="25"/>
  <x:c r="H2230" i="25"/>
  <x:c r="I2230" i="25"/>
  <x:c r="J2230" i="25"/>
  <x:c r="K2230" i="25"/>
  <x:c r="L2230" i="25"/>
  <x:c r="M2230" i="25"/>
  <x:c r="N2230" i="25"/>
  <x:c r="P2230" i="25"/>
  <x:c r="Q2230" i="25"/>
  <x:c r="R2230" i="25"/>
  <x:c r="A2231" i="25"/>
  <x:c r="B2231" i="25"/>
  <x:c r="C2231" i="25"/>
  <x:c r="D2231" i="25"/>
  <x:c r="E2231" i="25"/>
  <x:c r="F2231" i="25"/>
  <x:c r="G2231" i="25"/>
  <x:c r="H2231" i="25"/>
  <x:c r="I2231" i="25"/>
  <x:c r="J2231" i="25"/>
  <x:c r="K2231" i="25"/>
  <x:c r="L2231" i="25"/>
  <x:c r="M2231" i="25"/>
  <x:c r="N2231" i="25"/>
  <x:c r="P2231" i="25"/>
  <x:c r="Q2231" i="25"/>
  <x:c r="R2231" i="25"/>
  <x:c r="A2232" i="25"/>
  <x:c r="B2232" i="25"/>
  <x:c r="C2232" i="25"/>
  <x:c r="D2232" i="25"/>
  <x:c r="E2232" i="25"/>
  <x:c r="F2232" i="25"/>
  <x:c r="G2232" i="25"/>
  <x:c r="H2232" i="25"/>
  <x:c r="I2232" i="25"/>
  <x:c r="J2232" i="25"/>
  <x:c r="K2232" i="25"/>
  <x:c r="L2232" i="25"/>
  <x:c r="M2232" i="25"/>
  <x:c r="N2232" i="25"/>
  <x:c r="P2232" i="25"/>
  <x:c r="Q2232" i="25"/>
  <x:c r="R2232" i="25"/>
  <x:c r="A2233" i="25"/>
  <x:c r="B2233" i="25"/>
  <x:c r="C2233" i="25"/>
  <x:c r="D2233" i="25"/>
  <x:c r="E2233" i="25"/>
  <x:c r="F2233" i="25"/>
  <x:c r="G2233" i="25"/>
  <x:c r="H2233" i="25"/>
  <x:c r="I2233" i="25"/>
  <x:c r="J2233" i="25"/>
  <x:c r="K2233" i="25"/>
  <x:c r="L2233" i="25"/>
  <x:c r="M2233" i="25"/>
  <x:c r="N2233" i="25"/>
  <x:c r="P2233" i="25"/>
  <x:c r="Q2233" i="25"/>
  <x:c r="R2233" i="25"/>
  <x:c r="A2234" i="25"/>
  <x:c r="B2234" i="25"/>
  <x:c r="C2234" i="25"/>
  <x:c r="D2234" i="25"/>
  <x:c r="E2234" i="25"/>
  <x:c r="F2234" i="25"/>
  <x:c r="G2234" i="25"/>
  <x:c r="H2234" i="25"/>
  <x:c r="I2234" i="25"/>
  <x:c r="J2234" i="25"/>
  <x:c r="K2234" i="25"/>
  <x:c r="L2234" i="25"/>
  <x:c r="M2234" i="25"/>
  <x:c r="N2234" i="25"/>
  <x:c r="P2234" i="25"/>
  <x:c r="Q2234" i="25"/>
  <x:c r="R2234" i="25"/>
  <x:c r="A2235" i="25"/>
  <x:c r="B2235" i="25"/>
  <x:c r="C2235" i="25"/>
  <x:c r="D2235" i="25"/>
  <x:c r="E2235" i="25"/>
  <x:c r="F2235" i="25"/>
  <x:c r="G2235" i="25"/>
  <x:c r="H2235" i="25"/>
  <x:c r="I2235" i="25"/>
  <x:c r="J2235" i="25"/>
  <x:c r="K2235" i="25"/>
  <x:c r="L2235" i="25"/>
  <x:c r="M2235" i="25"/>
  <x:c r="N2235" i="25"/>
  <x:c r="P2235" i="25"/>
  <x:c r="Q2235" i="25"/>
  <x:c r="R2235" i="25"/>
  <x:c r="A2236" i="25"/>
  <x:c r="B2236" i="25"/>
  <x:c r="C2236" i="25"/>
  <x:c r="D2236" i="25"/>
  <x:c r="E2236" i="25"/>
  <x:c r="F2236" i="25"/>
  <x:c r="G2236" i="25"/>
  <x:c r="H2236" i="25"/>
  <x:c r="I2236" i="25"/>
  <x:c r="J2236" i="25"/>
  <x:c r="K2236" i="25"/>
  <x:c r="L2236" i="25"/>
  <x:c r="M2236" i="25"/>
  <x:c r="N2236" i="25"/>
  <x:c r="P2236" i="25"/>
  <x:c r="Q2236" i="25"/>
  <x:c r="R2236" i="25"/>
  <x:c r="A2237" i="25"/>
  <x:c r="B2237" i="25"/>
  <x:c r="C2237" i="25"/>
  <x:c r="D2237" i="25"/>
  <x:c r="E2237" i="25"/>
  <x:c r="F2237" i="25"/>
  <x:c r="G2237" i="25"/>
  <x:c r="H2237" i="25"/>
  <x:c r="I2237" i="25"/>
  <x:c r="J2237" i="25"/>
  <x:c r="K2237" i="25"/>
  <x:c r="L2237" i="25"/>
  <x:c r="M2237" i="25"/>
  <x:c r="N2237" i="25"/>
  <x:c r="P2237" i="25"/>
  <x:c r="Q2237" i="25"/>
  <x:c r="R2237" i="25"/>
  <x:c r="A2238" i="25"/>
  <x:c r="B2238" i="25"/>
  <x:c r="C2238" i="25"/>
  <x:c r="D2238" i="25"/>
  <x:c r="E2238" i="25"/>
  <x:c r="F2238" i="25"/>
  <x:c r="G2238" i="25"/>
  <x:c r="H2238" i="25"/>
  <x:c r="I2238" i="25"/>
  <x:c r="J2238" i="25"/>
  <x:c r="K2238" i="25"/>
  <x:c r="L2238" i="25"/>
  <x:c r="M2238" i="25"/>
  <x:c r="N2238" i="25"/>
  <x:c r="P2238" i="25"/>
  <x:c r="Q2238" i="25"/>
  <x:c r="R2238" i="25"/>
  <x:c r="A2239" i="25"/>
  <x:c r="B2239" i="25"/>
  <x:c r="C2239" i="25"/>
  <x:c r="D2239" i="25"/>
  <x:c r="E2239" i="25"/>
  <x:c r="F2239" i="25"/>
  <x:c r="G2239" i="25"/>
  <x:c r="H2239" i="25"/>
  <x:c r="I2239" i="25"/>
  <x:c r="J2239" i="25"/>
  <x:c r="K2239" i="25"/>
  <x:c r="L2239" i="25"/>
  <x:c r="M2239" i="25"/>
  <x:c r="N2239" i="25"/>
  <x:c r="P2239" i="25"/>
  <x:c r="Q2239" i="25"/>
  <x:c r="R2239" i="25"/>
  <x:c r="A2240" i="25"/>
  <x:c r="B2240" i="25"/>
  <x:c r="C2240" i="25"/>
  <x:c r="D2240" i="25"/>
  <x:c r="E2240" i="25"/>
  <x:c r="F2240" i="25"/>
  <x:c r="G2240" i="25"/>
  <x:c r="H2240" i="25"/>
  <x:c r="I2240" i="25"/>
  <x:c r="J2240" i="25"/>
  <x:c r="K2240" i="25"/>
  <x:c r="L2240" i="25"/>
  <x:c r="M2240" i="25"/>
  <x:c r="N2240" i="25"/>
  <x:c r="P2240" i="25"/>
  <x:c r="Q2240" i="25"/>
  <x:c r="R2240" i="25"/>
  <x:c r="A2241" i="25"/>
  <x:c r="B2241" i="25"/>
  <x:c r="C2241" i="25"/>
  <x:c r="D2241" i="25"/>
  <x:c r="E2241" i="25"/>
  <x:c r="F2241" i="25"/>
  <x:c r="G2241" i="25"/>
  <x:c r="H2241" i="25"/>
  <x:c r="I2241" i="25"/>
  <x:c r="J2241" i="25"/>
  <x:c r="K2241" i="25"/>
  <x:c r="L2241" i="25"/>
  <x:c r="M2241" i="25"/>
  <x:c r="N2241" i="25"/>
  <x:c r="P2241" i="25"/>
  <x:c r="Q2241" i="25"/>
  <x:c r="R2241" i="25"/>
  <x:c r="A2242" i="25"/>
  <x:c r="B2242" i="25"/>
  <x:c r="C2242" i="25"/>
  <x:c r="D2242" i="25"/>
  <x:c r="E2242" i="25"/>
  <x:c r="F2242" i="25"/>
  <x:c r="G2242" i="25"/>
  <x:c r="H2242" i="25"/>
  <x:c r="I2242" i="25"/>
  <x:c r="J2242" i="25"/>
  <x:c r="K2242" i="25"/>
  <x:c r="L2242" i="25"/>
  <x:c r="M2242" i="25"/>
  <x:c r="N2242" i="25"/>
  <x:c r="P2242" i="25"/>
  <x:c r="Q2242" i="25"/>
  <x:c r="R2242" i="25"/>
  <x:c r="A2243" i="25"/>
  <x:c r="B2243" i="25"/>
  <x:c r="C2243" i="25"/>
  <x:c r="D2243" i="25"/>
  <x:c r="E2243" i="25"/>
  <x:c r="F2243" i="25"/>
  <x:c r="G2243" i="25"/>
  <x:c r="H2243" i="25"/>
  <x:c r="I2243" i="25"/>
  <x:c r="J2243" i="25"/>
  <x:c r="K2243" i="25"/>
  <x:c r="L2243" i="25"/>
  <x:c r="M2243" i="25"/>
  <x:c r="N2243" i="25"/>
  <x:c r="P2243" i="25"/>
  <x:c r="Q2243" i="25"/>
  <x:c r="R2243" i="25"/>
  <x:c r="A2244" i="25"/>
  <x:c r="B2244" i="25"/>
  <x:c r="C2244" i="25"/>
  <x:c r="D2244" i="25"/>
  <x:c r="E2244" i="25"/>
  <x:c r="F2244" i="25"/>
  <x:c r="G2244" i="25"/>
  <x:c r="H2244" i="25"/>
  <x:c r="I2244" i="25"/>
  <x:c r="J2244" i="25"/>
  <x:c r="K2244" i="25"/>
  <x:c r="L2244" i="25"/>
  <x:c r="M2244" i="25"/>
  <x:c r="N2244" i="25"/>
  <x:c r="P2244" i="25"/>
  <x:c r="Q2244" i="25"/>
  <x:c r="R2244" i="25"/>
  <x:c r="A2245" i="25"/>
  <x:c r="B2245" i="25"/>
  <x:c r="C2245" i="25"/>
  <x:c r="D2245" i="25"/>
  <x:c r="E2245" i="25"/>
  <x:c r="F2245" i="25"/>
  <x:c r="G2245" i="25"/>
  <x:c r="H2245" i="25"/>
  <x:c r="I2245" i="25"/>
  <x:c r="J2245" i="25"/>
  <x:c r="K2245" i="25"/>
  <x:c r="L2245" i="25"/>
  <x:c r="M2245" i="25"/>
  <x:c r="N2245" i="25"/>
  <x:c r="P2245" i="25"/>
  <x:c r="Q2245" i="25"/>
  <x:c r="R2245" i="25"/>
  <x:c r="A2246" i="25"/>
  <x:c r="B2246" i="25"/>
  <x:c r="C2246" i="25"/>
  <x:c r="D2246" i="25"/>
  <x:c r="E2246" i="25"/>
  <x:c r="F2246" i="25"/>
  <x:c r="G2246" i="25"/>
  <x:c r="H2246" i="25"/>
  <x:c r="I2246" i="25"/>
  <x:c r="J2246" i="25"/>
  <x:c r="K2246" i="25"/>
  <x:c r="L2246" i="25"/>
  <x:c r="M2246" i="25"/>
  <x:c r="N2246" i="25"/>
  <x:c r="P2246" i="25"/>
  <x:c r="Q2246" i="25"/>
  <x:c r="R2246" i="25"/>
  <x:c r="A2247" i="25"/>
  <x:c r="B2247" i="25"/>
  <x:c r="C2247" i="25"/>
  <x:c r="D2247" i="25"/>
  <x:c r="E2247" i="25"/>
  <x:c r="F2247" i="25"/>
  <x:c r="G2247" i="25"/>
  <x:c r="H2247" i="25"/>
  <x:c r="I2247" i="25"/>
  <x:c r="J2247" i="25"/>
  <x:c r="K2247" i="25"/>
  <x:c r="L2247" i="25"/>
  <x:c r="M2247" i="25"/>
  <x:c r="N2247" i="25"/>
  <x:c r="P2247" i="25"/>
  <x:c r="Q2247" i="25"/>
  <x:c r="R2247" i="25"/>
  <x:c r="A2248" i="25"/>
  <x:c r="B2248" i="25"/>
  <x:c r="C2248" i="25"/>
  <x:c r="D2248" i="25"/>
  <x:c r="E2248" i="25"/>
  <x:c r="F2248" i="25"/>
  <x:c r="G2248" i="25"/>
  <x:c r="H2248" i="25"/>
  <x:c r="I2248" i="25"/>
  <x:c r="J2248" i="25"/>
  <x:c r="K2248" i="25"/>
  <x:c r="L2248" i="25"/>
  <x:c r="M2248" i="25"/>
  <x:c r="N2248" i="25"/>
  <x:c r="P2248" i="25"/>
  <x:c r="Q2248" i="25"/>
  <x:c r="R2248" i="25"/>
  <x:c r="A2249" i="25"/>
  <x:c r="B2249" i="25"/>
  <x:c r="C2249" i="25"/>
  <x:c r="D2249" i="25"/>
  <x:c r="E2249" i="25"/>
  <x:c r="F2249" i="25"/>
  <x:c r="G2249" i="25"/>
  <x:c r="H2249" i="25"/>
  <x:c r="I2249" i="25"/>
  <x:c r="J2249" i="25"/>
  <x:c r="K2249" i="25"/>
  <x:c r="L2249" i="25"/>
  <x:c r="M2249" i="25"/>
  <x:c r="N2249" i="25"/>
  <x:c r="P2249" i="25"/>
  <x:c r="Q2249" i="25"/>
  <x:c r="R2249" i="25"/>
  <x:c r="A2250" i="25"/>
  <x:c r="B2250" i="25"/>
  <x:c r="C2250" i="25"/>
  <x:c r="D2250" i="25"/>
  <x:c r="E2250" i="25"/>
  <x:c r="F2250" i="25"/>
  <x:c r="G2250" i="25"/>
  <x:c r="H2250" i="25"/>
  <x:c r="I2250" i="25"/>
  <x:c r="J2250" i="25"/>
  <x:c r="K2250" i="25"/>
  <x:c r="L2250" i="25"/>
  <x:c r="M2250" i="25"/>
  <x:c r="N2250" i="25"/>
  <x:c r="P2250" i="25"/>
  <x:c r="Q2250" i="25"/>
  <x:c r="R2250" i="25"/>
  <x:c r="A2251" i="25"/>
  <x:c r="B2251" i="25"/>
  <x:c r="C2251" i="25"/>
  <x:c r="D2251" i="25"/>
  <x:c r="E2251" i="25"/>
  <x:c r="F2251" i="25"/>
  <x:c r="G2251" i="25"/>
  <x:c r="H2251" i="25"/>
  <x:c r="I2251" i="25"/>
  <x:c r="J2251" i="25"/>
  <x:c r="K2251" i="25"/>
  <x:c r="L2251" i="25"/>
  <x:c r="M2251" i="25"/>
  <x:c r="N2251" i="25"/>
  <x:c r="P2251" i="25"/>
  <x:c r="Q2251" i="25"/>
  <x:c r="R2251" i="25"/>
  <x:c r="A2252" i="25"/>
  <x:c r="B2252" i="25"/>
  <x:c r="C2252" i="25"/>
  <x:c r="D2252" i="25"/>
  <x:c r="E2252" i="25"/>
  <x:c r="F2252" i="25"/>
  <x:c r="G2252" i="25"/>
  <x:c r="H2252" i="25"/>
  <x:c r="I2252" i="25"/>
  <x:c r="J2252" i="25"/>
  <x:c r="K2252" i="25"/>
  <x:c r="L2252" i="25"/>
  <x:c r="M2252" i="25"/>
  <x:c r="N2252" i="25"/>
  <x:c r="P2252" i="25"/>
  <x:c r="Q2252" i="25"/>
  <x:c r="R2252" i="25"/>
  <x:c r="A2253" i="25"/>
  <x:c r="B2253" i="25"/>
  <x:c r="C2253" i="25"/>
  <x:c r="D2253" i="25"/>
  <x:c r="E2253" i="25"/>
  <x:c r="F2253" i="25"/>
  <x:c r="G2253" i="25"/>
  <x:c r="H2253" i="25"/>
  <x:c r="I2253" i="25"/>
  <x:c r="J2253" i="25"/>
  <x:c r="K2253" i="25"/>
  <x:c r="L2253" i="25"/>
  <x:c r="M2253" i="25"/>
  <x:c r="N2253" i="25"/>
  <x:c r="P2253" i="25"/>
  <x:c r="Q2253" i="25"/>
  <x:c r="R2253" i="25"/>
  <x:c r="A2254" i="25"/>
  <x:c r="B2254" i="25"/>
  <x:c r="C2254" i="25"/>
  <x:c r="D2254" i="25"/>
  <x:c r="E2254" i="25"/>
  <x:c r="F2254" i="25"/>
  <x:c r="G2254" i="25"/>
  <x:c r="H2254" i="25"/>
  <x:c r="I2254" i="25"/>
  <x:c r="J2254" i="25"/>
  <x:c r="K2254" i="25"/>
  <x:c r="L2254" i="25"/>
  <x:c r="M2254" i="25"/>
  <x:c r="N2254" i="25"/>
  <x:c r="P2254" i="25"/>
  <x:c r="Q2254" i="25"/>
  <x:c r="R2254" i="25"/>
  <x:c r="A2255" i="25"/>
  <x:c r="B2255" i="25"/>
  <x:c r="C2255" i="25"/>
  <x:c r="D2255" i="25"/>
  <x:c r="E2255" i="25"/>
  <x:c r="F2255" i="25"/>
  <x:c r="G2255" i="25"/>
  <x:c r="H2255" i="25"/>
  <x:c r="I2255" i="25"/>
  <x:c r="J2255" i="25"/>
  <x:c r="K2255" i="25"/>
  <x:c r="L2255" i="25"/>
  <x:c r="M2255" i="25"/>
  <x:c r="N2255" i="25"/>
  <x:c r="P2255" i="25"/>
  <x:c r="Q2255" i="25"/>
  <x:c r="R2255" i="25"/>
  <x:c r="A2256" i="25"/>
  <x:c r="B2256" i="25"/>
  <x:c r="C2256" i="25"/>
  <x:c r="D2256" i="25"/>
  <x:c r="E2256" i="25"/>
  <x:c r="F2256" i="25"/>
  <x:c r="G2256" i="25"/>
  <x:c r="H2256" i="25"/>
  <x:c r="I2256" i="25"/>
  <x:c r="J2256" i="25"/>
  <x:c r="K2256" i="25"/>
  <x:c r="L2256" i="25"/>
  <x:c r="M2256" i="25"/>
  <x:c r="N2256" i="25"/>
  <x:c r="P2256" i="25"/>
  <x:c r="Q2256" i="25"/>
  <x:c r="R2256" i="25"/>
  <x:c r="A2257" i="25"/>
  <x:c r="B2257" i="25"/>
  <x:c r="C2257" i="25"/>
  <x:c r="D2257" i="25"/>
  <x:c r="E2257" i="25"/>
  <x:c r="F2257" i="25"/>
  <x:c r="G2257" i="25"/>
  <x:c r="H2257" i="25"/>
  <x:c r="I2257" i="25"/>
  <x:c r="J2257" i="25"/>
  <x:c r="K2257" i="25"/>
  <x:c r="L2257" i="25"/>
  <x:c r="M2257" i="25"/>
  <x:c r="N2257" i="25"/>
  <x:c r="P2257" i="25"/>
  <x:c r="Q2257" i="25"/>
  <x:c r="R2257" i="25"/>
  <x:c r="A2258" i="25"/>
  <x:c r="B2258" i="25"/>
  <x:c r="C2258" i="25"/>
  <x:c r="D2258" i="25"/>
  <x:c r="E2258" i="25"/>
  <x:c r="F2258" i="25"/>
  <x:c r="G2258" i="25"/>
  <x:c r="H2258" i="25"/>
  <x:c r="I2258" i="25"/>
  <x:c r="J2258" i="25"/>
  <x:c r="K2258" i="25"/>
  <x:c r="L2258" i="25"/>
  <x:c r="M2258" i="25"/>
  <x:c r="N2258" i="25"/>
  <x:c r="P2258" i="25"/>
  <x:c r="Q2258" i="25"/>
  <x:c r="R2258" i="25"/>
  <x:c r="A2259" i="25"/>
  <x:c r="B2259" i="25"/>
  <x:c r="C2259" i="25"/>
  <x:c r="D2259" i="25"/>
  <x:c r="E2259" i="25"/>
  <x:c r="F2259" i="25"/>
  <x:c r="G2259" i="25"/>
  <x:c r="H2259" i="25"/>
  <x:c r="I2259" i="25"/>
  <x:c r="J2259" i="25"/>
  <x:c r="K2259" i="25"/>
  <x:c r="L2259" i="25"/>
  <x:c r="M2259" i="25"/>
  <x:c r="N2259" i="25"/>
  <x:c r="P2259" i="25"/>
  <x:c r="Q2259" i="25"/>
  <x:c r="R2259" i="25"/>
  <x:c r="A2260" i="25"/>
  <x:c r="B2260" i="25"/>
  <x:c r="C2260" i="25"/>
  <x:c r="D2260" i="25"/>
  <x:c r="E2260" i="25"/>
  <x:c r="F2260" i="25"/>
  <x:c r="G2260" i="25"/>
  <x:c r="H2260" i="25"/>
  <x:c r="I2260" i="25"/>
  <x:c r="J2260" i="25"/>
  <x:c r="K2260" i="25"/>
  <x:c r="L2260" i="25"/>
  <x:c r="M2260" i="25"/>
  <x:c r="N2260" i="25"/>
  <x:c r="P2260" i="25"/>
  <x:c r="Q2260" i="25"/>
  <x:c r="R2260" i="25"/>
  <x:c r="A2261" i="25"/>
  <x:c r="B2261" i="25"/>
  <x:c r="C2261" i="25"/>
  <x:c r="D2261" i="25"/>
  <x:c r="E2261" i="25"/>
  <x:c r="F2261" i="25"/>
  <x:c r="G2261" i="25"/>
  <x:c r="H2261" i="25"/>
  <x:c r="I2261" i="25"/>
  <x:c r="J2261" i="25"/>
  <x:c r="K2261" i="25"/>
  <x:c r="L2261" i="25"/>
  <x:c r="M2261" i="25"/>
  <x:c r="N2261" i="25"/>
  <x:c r="P2261" i="25"/>
  <x:c r="Q2261" i="25"/>
  <x:c r="R2261" i="25"/>
  <x:c r="A2262" i="25"/>
  <x:c r="B2262" i="25"/>
  <x:c r="C2262" i="25"/>
  <x:c r="D2262" i="25"/>
  <x:c r="E2262" i="25"/>
  <x:c r="F2262" i="25"/>
  <x:c r="G2262" i="25"/>
  <x:c r="H2262" i="25"/>
  <x:c r="I2262" i="25"/>
  <x:c r="J2262" i="25"/>
  <x:c r="K2262" i="25"/>
  <x:c r="L2262" i="25"/>
  <x:c r="M2262" i="25"/>
  <x:c r="N2262" i="25"/>
  <x:c r="P2262" i="25"/>
  <x:c r="Q2262" i="25"/>
  <x:c r="R2262" i="25"/>
  <x:c r="A2263" i="25"/>
  <x:c r="B2263" i="25"/>
  <x:c r="C2263" i="25"/>
  <x:c r="D2263" i="25"/>
  <x:c r="E2263" i="25"/>
  <x:c r="F2263" i="25"/>
  <x:c r="G2263" i="25"/>
  <x:c r="H2263" i="25"/>
  <x:c r="I2263" i="25"/>
  <x:c r="J2263" i="25"/>
  <x:c r="K2263" i="25"/>
  <x:c r="L2263" i="25"/>
  <x:c r="M2263" i="25"/>
  <x:c r="N2263" i="25"/>
  <x:c r="P2263" i="25"/>
  <x:c r="Q2263" i="25"/>
  <x:c r="R2263" i="25"/>
  <x:c r="A2264" i="25"/>
  <x:c r="B2264" i="25"/>
  <x:c r="C2264" i="25"/>
  <x:c r="D2264" i="25"/>
  <x:c r="E2264" i="25"/>
  <x:c r="F2264" i="25"/>
  <x:c r="G2264" i="25"/>
  <x:c r="H2264" i="25"/>
  <x:c r="I2264" i="25"/>
  <x:c r="J2264" i="25"/>
  <x:c r="K2264" i="25"/>
  <x:c r="L2264" i="25"/>
  <x:c r="M2264" i="25"/>
  <x:c r="N2264" i="25"/>
  <x:c r="P2264" i="25"/>
  <x:c r="Q2264" i="25"/>
  <x:c r="R2264" i="25"/>
  <x:c r="A2265" i="25"/>
  <x:c r="B2265" i="25"/>
  <x:c r="C2265" i="25"/>
  <x:c r="D2265" i="25"/>
  <x:c r="E2265" i="25"/>
  <x:c r="F2265" i="25"/>
  <x:c r="G2265" i="25"/>
  <x:c r="H2265" i="25"/>
  <x:c r="I2265" i="25"/>
  <x:c r="J2265" i="25"/>
  <x:c r="K2265" i="25"/>
  <x:c r="L2265" i="25"/>
  <x:c r="M2265" i="25"/>
  <x:c r="N2265" i="25"/>
  <x:c r="P2265" i="25"/>
  <x:c r="Q2265" i="25"/>
  <x:c r="R2265" i="25"/>
  <x:c r="A2266" i="25"/>
  <x:c r="B2266" i="25"/>
  <x:c r="C2266" i="25"/>
  <x:c r="D2266" i="25"/>
  <x:c r="E2266" i="25"/>
  <x:c r="F2266" i="25"/>
  <x:c r="G2266" i="25"/>
  <x:c r="H2266" i="25"/>
  <x:c r="I2266" i="25"/>
  <x:c r="J2266" i="25"/>
  <x:c r="K2266" i="25"/>
  <x:c r="L2266" i="25"/>
  <x:c r="M2266" i="25"/>
  <x:c r="N2266" i="25"/>
  <x:c r="P2266" i="25"/>
  <x:c r="Q2266" i="25"/>
  <x:c r="R2266" i="25"/>
  <x:c r="A2267" i="25"/>
  <x:c r="B2267" i="25"/>
  <x:c r="C2267" i="25"/>
  <x:c r="D2267" i="25"/>
  <x:c r="E2267" i="25"/>
  <x:c r="F2267" i="25"/>
  <x:c r="G2267" i="25"/>
  <x:c r="H2267" i="25"/>
  <x:c r="I2267" i="25"/>
  <x:c r="J2267" i="25"/>
  <x:c r="K2267" i="25"/>
  <x:c r="L2267" i="25"/>
  <x:c r="M2267" i="25"/>
  <x:c r="N2267" i="25"/>
  <x:c r="P2267" i="25"/>
  <x:c r="Q2267" i="25"/>
  <x:c r="R2267" i="25"/>
  <x:c r="A2268" i="25"/>
  <x:c r="B2268" i="25"/>
  <x:c r="C2268" i="25"/>
  <x:c r="D2268" i="25"/>
  <x:c r="E2268" i="25"/>
  <x:c r="F2268" i="25"/>
  <x:c r="G2268" i="25"/>
  <x:c r="H2268" i="25"/>
  <x:c r="I2268" i="25"/>
  <x:c r="J2268" i="25"/>
  <x:c r="K2268" i="25"/>
  <x:c r="L2268" i="25"/>
  <x:c r="M2268" i="25"/>
  <x:c r="N2268" i="25"/>
  <x:c r="P2268" i="25"/>
  <x:c r="Q2268" i="25"/>
  <x:c r="R2268" i="25"/>
  <x:c r="A2269" i="25"/>
  <x:c r="B2269" i="25"/>
  <x:c r="C2269" i="25"/>
  <x:c r="D2269" i="25"/>
  <x:c r="E2269" i="25"/>
  <x:c r="F2269" i="25"/>
  <x:c r="G2269" i="25"/>
  <x:c r="H2269" i="25"/>
  <x:c r="I2269" i="25"/>
  <x:c r="J2269" i="25"/>
  <x:c r="K2269" i="25"/>
  <x:c r="L2269" i="25"/>
  <x:c r="M2269" i="25"/>
  <x:c r="N2269" i="25"/>
  <x:c r="P2269" i="25"/>
  <x:c r="Q2269" i="25"/>
  <x:c r="R2269" i="25"/>
  <x:c r="A2270" i="25"/>
  <x:c r="B2270" i="25"/>
  <x:c r="C2270" i="25"/>
  <x:c r="D2270" i="25"/>
  <x:c r="E2270" i="25"/>
  <x:c r="F2270" i="25"/>
  <x:c r="G2270" i="25"/>
  <x:c r="H2270" i="25"/>
  <x:c r="I2270" i="25"/>
  <x:c r="J2270" i="25"/>
  <x:c r="K2270" i="25"/>
  <x:c r="L2270" i="25"/>
  <x:c r="M2270" i="25"/>
  <x:c r="N2270" i="25"/>
  <x:c r="P2270" i="25"/>
  <x:c r="Q2270" i="25"/>
  <x:c r="R2270" i="25"/>
  <x:c r="A2271" i="25"/>
  <x:c r="B2271" i="25"/>
  <x:c r="C2271" i="25"/>
  <x:c r="D2271" i="25"/>
  <x:c r="E2271" i="25"/>
  <x:c r="F2271" i="25"/>
  <x:c r="G2271" i="25"/>
  <x:c r="H2271" i="25"/>
  <x:c r="I2271" i="25"/>
  <x:c r="J2271" i="25"/>
  <x:c r="K2271" i="25"/>
  <x:c r="L2271" i="25"/>
  <x:c r="M2271" i="25"/>
  <x:c r="N2271" i="25"/>
  <x:c r="P2271" i="25"/>
  <x:c r="Q2271" i="25"/>
  <x:c r="R2271" i="25"/>
  <x:c r="A2272" i="25"/>
  <x:c r="B2272" i="25"/>
  <x:c r="C2272" i="25"/>
  <x:c r="D2272" i="25"/>
  <x:c r="E2272" i="25"/>
  <x:c r="F2272" i="25"/>
  <x:c r="G2272" i="25"/>
  <x:c r="H2272" i="25"/>
  <x:c r="I2272" i="25"/>
  <x:c r="J2272" i="25"/>
  <x:c r="K2272" i="25"/>
  <x:c r="L2272" i="25"/>
  <x:c r="M2272" i="25"/>
  <x:c r="N2272" i="25"/>
  <x:c r="P2272" i="25"/>
  <x:c r="Q2272" i="25"/>
  <x:c r="R2272" i="25"/>
  <x:c r="A2273" i="25"/>
  <x:c r="B2273" i="25"/>
  <x:c r="C2273" i="25"/>
  <x:c r="D2273" i="25"/>
  <x:c r="E2273" i="25"/>
  <x:c r="F2273" i="25"/>
  <x:c r="G2273" i="25"/>
  <x:c r="H2273" i="25"/>
  <x:c r="I2273" i="25"/>
  <x:c r="J2273" i="25"/>
  <x:c r="K2273" i="25"/>
  <x:c r="L2273" i="25"/>
  <x:c r="M2273" i="25"/>
  <x:c r="N2273" i="25"/>
  <x:c r="P2273" i="25"/>
  <x:c r="Q2273" i="25"/>
  <x:c r="R2273" i="25"/>
  <x:c r="A2274" i="25"/>
  <x:c r="B2274" i="25"/>
  <x:c r="C2274" i="25"/>
  <x:c r="D2274" i="25"/>
  <x:c r="E2274" i="25"/>
  <x:c r="F2274" i="25"/>
  <x:c r="G2274" i="25"/>
  <x:c r="H2274" i="25"/>
  <x:c r="I2274" i="25"/>
  <x:c r="J2274" i="25"/>
  <x:c r="K2274" i="25"/>
  <x:c r="L2274" i="25"/>
  <x:c r="M2274" i="25"/>
  <x:c r="N2274" i="25"/>
  <x:c r="P2274" i="25"/>
  <x:c r="Q2274" i="25"/>
  <x:c r="R2274" i="25"/>
  <x:c r="A2275" i="25"/>
  <x:c r="B2275" i="25"/>
  <x:c r="C2275" i="25"/>
  <x:c r="D2275" i="25"/>
  <x:c r="E2275" i="25"/>
  <x:c r="F2275" i="25"/>
  <x:c r="G2275" i="25"/>
  <x:c r="H2275" i="25"/>
  <x:c r="I2275" i="25"/>
  <x:c r="J2275" i="25"/>
  <x:c r="K2275" i="25"/>
  <x:c r="L2275" i="25"/>
  <x:c r="M2275" i="25"/>
  <x:c r="N2275" i="25"/>
  <x:c r="P2275" i="25"/>
  <x:c r="Q2275" i="25"/>
  <x:c r="R2275" i="25"/>
  <x:c r="A2276" i="25"/>
  <x:c r="B2276" i="25"/>
  <x:c r="C2276" i="25"/>
  <x:c r="D2276" i="25"/>
  <x:c r="E2276" i="25"/>
  <x:c r="F2276" i="25"/>
  <x:c r="G2276" i="25"/>
  <x:c r="H2276" i="25"/>
  <x:c r="I2276" i="25"/>
  <x:c r="J2276" i="25"/>
  <x:c r="K2276" i="25"/>
  <x:c r="L2276" i="25"/>
  <x:c r="M2276" i="25"/>
  <x:c r="N2276" i="25"/>
  <x:c r="P2276" i="25"/>
  <x:c r="Q2276" i="25"/>
  <x:c r="R2276" i="25"/>
  <x:c r="A2277" i="25"/>
  <x:c r="B2277" i="25"/>
  <x:c r="C2277" i="25"/>
  <x:c r="D2277" i="25"/>
  <x:c r="E2277" i="25"/>
  <x:c r="F2277" i="25"/>
  <x:c r="G2277" i="25"/>
  <x:c r="H2277" i="25"/>
  <x:c r="I2277" i="25"/>
  <x:c r="J2277" i="25"/>
  <x:c r="K2277" i="25"/>
  <x:c r="L2277" i="25"/>
  <x:c r="M2277" i="25"/>
  <x:c r="N2277" i="25"/>
  <x:c r="P2277" i="25"/>
  <x:c r="Q2277" i="25"/>
  <x:c r="R2277" i="25"/>
  <x:c r="A2278" i="25"/>
  <x:c r="B2278" i="25"/>
  <x:c r="C2278" i="25"/>
  <x:c r="D2278" i="25"/>
  <x:c r="E2278" i="25"/>
  <x:c r="F2278" i="25"/>
  <x:c r="G2278" i="25"/>
  <x:c r="H2278" i="25"/>
  <x:c r="I2278" i="25"/>
  <x:c r="J2278" i="25"/>
  <x:c r="K2278" i="25"/>
  <x:c r="L2278" i="25"/>
  <x:c r="M2278" i="25"/>
  <x:c r="N2278" i="25"/>
  <x:c r="P2278" i="25"/>
  <x:c r="Q2278" i="25"/>
  <x:c r="R2278" i="25"/>
  <x:c r="A2279" i="25"/>
  <x:c r="B2279" i="25"/>
  <x:c r="C2279" i="25"/>
  <x:c r="D2279" i="25"/>
  <x:c r="E2279" i="25"/>
  <x:c r="F2279" i="25"/>
  <x:c r="G2279" i="25"/>
  <x:c r="H2279" i="25"/>
  <x:c r="I2279" i="25"/>
  <x:c r="J2279" i="25"/>
  <x:c r="K2279" i="25"/>
  <x:c r="L2279" i="25"/>
  <x:c r="M2279" i="25"/>
  <x:c r="N2279" i="25"/>
  <x:c r="P2279" i="25"/>
  <x:c r="Q2279" i="25"/>
  <x:c r="R2279" i="25"/>
  <x:c r="A2280" i="25"/>
  <x:c r="B2280" i="25"/>
  <x:c r="C2280" i="25"/>
  <x:c r="D2280" i="25"/>
  <x:c r="E2280" i="25"/>
  <x:c r="F2280" i="25"/>
  <x:c r="G2280" i="25"/>
  <x:c r="H2280" i="25"/>
  <x:c r="I2280" i="25"/>
  <x:c r="J2280" i="25"/>
  <x:c r="K2280" i="25"/>
  <x:c r="L2280" i="25"/>
  <x:c r="M2280" i="25"/>
  <x:c r="N2280" i="25"/>
  <x:c r="P2280" i="25"/>
  <x:c r="Q2280" i="25"/>
  <x:c r="R2280" i="25"/>
  <x:c r="A2281" i="25"/>
  <x:c r="B2281" i="25"/>
  <x:c r="C2281" i="25"/>
  <x:c r="D2281" i="25"/>
  <x:c r="E2281" i="25"/>
  <x:c r="F2281" i="25"/>
  <x:c r="G2281" i="25"/>
  <x:c r="H2281" i="25"/>
  <x:c r="I2281" i="25"/>
  <x:c r="J2281" i="25"/>
  <x:c r="K2281" i="25"/>
  <x:c r="L2281" i="25"/>
  <x:c r="M2281" i="25"/>
  <x:c r="N2281" i="25"/>
  <x:c r="P2281" i="25"/>
  <x:c r="Q2281" i="25"/>
  <x:c r="R2281" i="25"/>
  <x:c r="A2282" i="25"/>
  <x:c r="B2282" i="25"/>
  <x:c r="C2282" i="25"/>
  <x:c r="D2282" i="25"/>
  <x:c r="E2282" i="25"/>
  <x:c r="F2282" i="25"/>
  <x:c r="G2282" i="25"/>
  <x:c r="H2282" i="25"/>
  <x:c r="I2282" i="25"/>
  <x:c r="J2282" i="25"/>
  <x:c r="K2282" i="25"/>
  <x:c r="L2282" i="25"/>
  <x:c r="M2282" i="25"/>
  <x:c r="N2282" i="25"/>
  <x:c r="P2282" i="25"/>
  <x:c r="Q2282" i="25"/>
  <x:c r="R2282" i="25"/>
  <x:c r="A2283" i="25"/>
  <x:c r="B2283" i="25"/>
  <x:c r="C2283" i="25"/>
  <x:c r="D2283" i="25"/>
  <x:c r="E2283" i="25"/>
  <x:c r="F2283" i="25"/>
  <x:c r="G2283" i="25"/>
  <x:c r="H2283" i="25"/>
  <x:c r="I2283" i="25"/>
  <x:c r="J2283" i="25"/>
  <x:c r="K2283" i="25"/>
  <x:c r="L2283" i="25"/>
  <x:c r="M2283" i="25"/>
  <x:c r="N2283" i="25"/>
  <x:c r="P2283" i="25"/>
  <x:c r="Q2283" i="25"/>
  <x:c r="R2283" i="25"/>
  <x:c r="A2284" i="25"/>
  <x:c r="B2284" i="25"/>
  <x:c r="C2284" i="25"/>
  <x:c r="D2284" i="25"/>
  <x:c r="E2284" i="25"/>
  <x:c r="F2284" i="25"/>
  <x:c r="G2284" i="25"/>
  <x:c r="H2284" i="25"/>
  <x:c r="I2284" i="25"/>
  <x:c r="J2284" i="25"/>
  <x:c r="K2284" i="25"/>
  <x:c r="L2284" i="25"/>
  <x:c r="M2284" i="25"/>
  <x:c r="N2284" i="25"/>
  <x:c r="P2284" i="25"/>
  <x:c r="Q2284" i="25"/>
  <x:c r="R2284" i="25"/>
  <x:c r="A2285" i="25"/>
  <x:c r="B2285" i="25"/>
  <x:c r="C2285" i="25"/>
  <x:c r="D2285" i="25"/>
  <x:c r="E2285" i="25"/>
  <x:c r="F2285" i="25"/>
  <x:c r="G2285" i="25"/>
  <x:c r="H2285" i="25"/>
  <x:c r="I2285" i="25"/>
  <x:c r="J2285" i="25"/>
  <x:c r="K2285" i="25"/>
  <x:c r="L2285" i="25"/>
  <x:c r="M2285" i="25"/>
  <x:c r="N2285" i="25"/>
  <x:c r="P2285" i="25"/>
  <x:c r="Q2285" i="25"/>
  <x:c r="R2285" i="25"/>
  <x:c r="A2286" i="25"/>
  <x:c r="B2286" i="25"/>
  <x:c r="C2286" i="25"/>
  <x:c r="D2286" i="25"/>
  <x:c r="E2286" i="25"/>
  <x:c r="F2286" i="25"/>
  <x:c r="G2286" i="25"/>
  <x:c r="H2286" i="25"/>
  <x:c r="I2286" i="25"/>
  <x:c r="J2286" i="25"/>
  <x:c r="K2286" i="25"/>
  <x:c r="L2286" i="25"/>
  <x:c r="M2286" i="25"/>
  <x:c r="N2286" i="25"/>
  <x:c r="P2286" i="25"/>
  <x:c r="Q2286" i="25"/>
  <x:c r="R2286" i="25"/>
  <x:c r="A2287" i="25"/>
  <x:c r="B2287" i="25"/>
  <x:c r="C2287" i="25"/>
  <x:c r="D2287" i="25"/>
  <x:c r="E2287" i="25"/>
  <x:c r="F2287" i="25"/>
  <x:c r="G2287" i="25"/>
  <x:c r="H2287" i="25"/>
  <x:c r="I2287" i="25"/>
  <x:c r="J2287" i="25"/>
  <x:c r="K2287" i="25"/>
  <x:c r="L2287" i="25"/>
  <x:c r="M2287" i="25"/>
  <x:c r="N2287" i="25"/>
  <x:c r="P2287" i="25"/>
  <x:c r="Q2287" i="25"/>
  <x:c r="R2287" i="25"/>
  <x:c r="A2288" i="25"/>
  <x:c r="B2288" i="25"/>
  <x:c r="C2288" i="25"/>
  <x:c r="D2288" i="25"/>
  <x:c r="E2288" i="25"/>
  <x:c r="F2288" i="25"/>
  <x:c r="G2288" i="25"/>
  <x:c r="H2288" i="25"/>
  <x:c r="I2288" i="25"/>
  <x:c r="J2288" i="25"/>
  <x:c r="K2288" i="25"/>
  <x:c r="L2288" i="25"/>
  <x:c r="M2288" i="25"/>
  <x:c r="N2288" i="25"/>
  <x:c r="P2288" i="25"/>
  <x:c r="Q2288" i="25"/>
  <x:c r="R2288" i="25"/>
  <x:c r="A2289" i="25"/>
  <x:c r="B2289" i="25"/>
  <x:c r="C2289" i="25"/>
  <x:c r="D2289" i="25"/>
  <x:c r="E2289" i="25"/>
  <x:c r="F2289" i="25"/>
  <x:c r="G2289" i="25"/>
  <x:c r="H2289" i="25"/>
  <x:c r="I2289" i="25"/>
  <x:c r="J2289" i="25"/>
  <x:c r="K2289" i="25"/>
  <x:c r="L2289" i="25"/>
  <x:c r="M2289" i="25"/>
  <x:c r="N2289" i="25"/>
  <x:c r="P2289" i="25"/>
  <x:c r="Q2289" i="25"/>
  <x:c r="R2289" i="25"/>
  <x:c r="A2290" i="25"/>
  <x:c r="B2290" i="25"/>
  <x:c r="C2290" i="25"/>
  <x:c r="D2290" i="25"/>
  <x:c r="E2290" i="25"/>
  <x:c r="F2290" i="25"/>
  <x:c r="G2290" i="25"/>
  <x:c r="H2290" i="25"/>
  <x:c r="I2290" i="25"/>
  <x:c r="J2290" i="25"/>
  <x:c r="K2290" i="25"/>
  <x:c r="L2290" i="25"/>
  <x:c r="M2290" i="25"/>
  <x:c r="N2290" i="25"/>
  <x:c r="P2290" i="25"/>
  <x:c r="Q2290" i="25"/>
  <x:c r="R2290" i="25"/>
  <x:c r="A2291" i="25"/>
  <x:c r="B2291" i="25"/>
  <x:c r="C2291" i="25"/>
  <x:c r="D2291" i="25"/>
  <x:c r="E2291" i="25"/>
  <x:c r="F2291" i="25"/>
  <x:c r="G2291" i="25"/>
  <x:c r="H2291" i="25"/>
  <x:c r="I2291" i="25"/>
  <x:c r="J2291" i="25"/>
  <x:c r="K2291" i="25"/>
  <x:c r="L2291" i="25"/>
  <x:c r="M2291" i="25"/>
  <x:c r="N2291" i="25"/>
  <x:c r="P2291" i="25"/>
  <x:c r="Q2291" i="25"/>
  <x:c r="R2291" i="25"/>
  <x:c r="A2292" i="25"/>
  <x:c r="B2292" i="25"/>
  <x:c r="C2292" i="25"/>
  <x:c r="D2292" i="25"/>
  <x:c r="E2292" i="25"/>
  <x:c r="F2292" i="25"/>
  <x:c r="G2292" i="25"/>
  <x:c r="H2292" i="25"/>
  <x:c r="I2292" i="25"/>
  <x:c r="J2292" i="25"/>
  <x:c r="K2292" i="25"/>
  <x:c r="L2292" i="25"/>
  <x:c r="M2292" i="25"/>
  <x:c r="N2292" i="25"/>
  <x:c r="P2292" i="25"/>
  <x:c r="Q2292" i="25"/>
  <x:c r="R2292" i="25"/>
  <x:c r="A2293" i="25"/>
  <x:c r="B2293" i="25"/>
  <x:c r="C2293" i="25"/>
  <x:c r="D2293" i="25"/>
  <x:c r="E2293" i="25"/>
  <x:c r="F2293" i="25"/>
  <x:c r="G2293" i="25"/>
  <x:c r="H2293" i="25"/>
  <x:c r="I2293" i="25"/>
  <x:c r="J2293" i="25"/>
  <x:c r="K2293" i="25"/>
  <x:c r="L2293" i="25"/>
  <x:c r="M2293" i="25"/>
  <x:c r="N2293" i="25"/>
  <x:c r="P2293" i="25"/>
  <x:c r="Q2293" i="25"/>
  <x:c r="R2293" i="25"/>
  <x:c r="A2294" i="25"/>
  <x:c r="B2294" i="25"/>
  <x:c r="C2294" i="25"/>
  <x:c r="D2294" i="25"/>
  <x:c r="E2294" i="25"/>
  <x:c r="F2294" i="25"/>
  <x:c r="G2294" i="25"/>
  <x:c r="H2294" i="25"/>
  <x:c r="I2294" i="25"/>
  <x:c r="J2294" i="25"/>
  <x:c r="K2294" i="25"/>
  <x:c r="L2294" i="25"/>
  <x:c r="M2294" i="25"/>
  <x:c r="N2294" i="25"/>
  <x:c r="P2294" i="25"/>
  <x:c r="Q2294" i="25"/>
  <x:c r="R2294" i="25"/>
  <x:c r="A2295" i="25"/>
  <x:c r="B2295" i="25"/>
  <x:c r="C2295" i="25"/>
  <x:c r="D2295" i="25"/>
  <x:c r="E2295" i="25"/>
  <x:c r="F2295" i="25"/>
  <x:c r="G2295" i="25"/>
  <x:c r="H2295" i="25"/>
  <x:c r="I2295" i="25"/>
  <x:c r="J2295" i="25"/>
  <x:c r="K2295" i="25"/>
  <x:c r="L2295" i="25"/>
  <x:c r="M2295" i="25"/>
  <x:c r="N2295" i="25"/>
  <x:c r="P2295" i="25"/>
  <x:c r="Q2295" i="25"/>
  <x:c r="R2295" i="25"/>
  <x:c r="A2296" i="25"/>
  <x:c r="B2296" i="25"/>
  <x:c r="C2296" i="25"/>
  <x:c r="D2296" i="25"/>
  <x:c r="E2296" i="25"/>
  <x:c r="F2296" i="25"/>
  <x:c r="G2296" i="25"/>
  <x:c r="H2296" i="25"/>
  <x:c r="I2296" i="25"/>
  <x:c r="J2296" i="25"/>
  <x:c r="K2296" i="25"/>
  <x:c r="L2296" i="25"/>
  <x:c r="M2296" i="25"/>
  <x:c r="N2296" i="25"/>
  <x:c r="P2296" i="25"/>
  <x:c r="Q2296" i="25"/>
  <x:c r="R2296" i="25"/>
  <x:c r="A2297" i="25"/>
  <x:c r="B2297" i="25"/>
  <x:c r="C2297" i="25"/>
  <x:c r="D2297" i="25"/>
  <x:c r="E2297" i="25"/>
  <x:c r="F2297" i="25"/>
  <x:c r="G2297" i="25"/>
  <x:c r="H2297" i="25"/>
  <x:c r="I2297" i="25"/>
  <x:c r="J2297" i="25"/>
  <x:c r="K2297" i="25"/>
  <x:c r="L2297" i="25"/>
  <x:c r="M2297" i="25"/>
  <x:c r="N2297" i="25"/>
  <x:c r="P2297" i="25"/>
  <x:c r="Q2297" i="25"/>
  <x:c r="R2297" i="25"/>
  <x:c r="A2298" i="25"/>
  <x:c r="B2298" i="25"/>
  <x:c r="C2298" i="25"/>
  <x:c r="D2298" i="25"/>
  <x:c r="E2298" i="25"/>
  <x:c r="F2298" i="25"/>
  <x:c r="G2298" i="25"/>
  <x:c r="H2298" i="25"/>
  <x:c r="I2298" i="25"/>
  <x:c r="J2298" i="25"/>
  <x:c r="K2298" i="25"/>
  <x:c r="L2298" i="25"/>
  <x:c r="M2298" i="25"/>
  <x:c r="N2298" i="25"/>
  <x:c r="P2298" i="25"/>
  <x:c r="Q2298" i="25"/>
  <x:c r="R2298" i="25"/>
  <x:c r="A2299" i="25"/>
  <x:c r="B2299" i="25"/>
  <x:c r="C2299" i="25"/>
  <x:c r="D2299" i="25"/>
  <x:c r="E2299" i="25"/>
  <x:c r="F2299" i="25"/>
  <x:c r="G2299" i="25"/>
  <x:c r="H2299" i="25"/>
  <x:c r="I2299" i="25"/>
  <x:c r="J2299" i="25"/>
  <x:c r="K2299" i="25"/>
  <x:c r="L2299" i="25"/>
  <x:c r="M2299" i="25"/>
  <x:c r="N2299" i="25"/>
  <x:c r="P2299" i="25"/>
  <x:c r="Q2299" i="25"/>
  <x:c r="R2299" i="25"/>
  <x:c r="A2300" i="25"/>
  <x:c r="B2300" i="25"/>
  <x:c r="C2300" i="25"/>
  <x:c r="D2300" i="25"/>
  <x:c r="E2300" i="25"/>
  <x:c r="F2300" i="25"/>
  <x:c r="G2300" i="25"/>
  <x:c r="H2300" i="25"/>
  <x:c r="I2300" i="25"/>
  <x:c r="J2300" i="25"/>
  <x:c r="K2300" i="25"/>
  <x:c r="L2300" i="25"/>
  <x:c r="M2300" i="25"/>
  <x:c r="N2300" i="25"/>
  <x:c r="P2300" i="25"/>
  <x:c r="Q2300" i="25"/>
  <x:c r="R2300" i="25"/>
  <x:c r="A2301" i="25"/>
  <x:c r="B2301" i="25"/>
  <x:c r="C2301" i="25"/>
  <x:c r="D2301" i="25"/>
  <x:c r="E2301" i="25"/>
  <x:c r="F2301" i="25"/>
  <x:c r="G2301" i="25"/>
  <x:c r="H2301" i="25"/>
  <x:c r="I2301" i="25"/>
  <x:c r="J2301" i="25"/>
  <x:c r="K2301" i="25"/>
  <x:c r="L2301" i="25"/>
  <x:c r="M2301" i="25"/>
  <x:c r="N2301" i="25"/>
  <x:c r="P2301" i="25"/>
  <x:c r="Q2301" i="25"/>
  <x:c r="R2301" i="25"/>
  <x:c r="A2302" i="25"/>
  <x:c r="B2302" i="25"/>
  <x:c r="C2302" i="25"/>
  <x:c r="D2302" i="25"/>
  <x:c r="E2302" i="25"/>
  <x:c r="F2302" i="25"/>
  <x:c r="G2302" i="25"/>
  <x:c r="H2302" i="25"/>
  <x:c r="I2302" i="25"/>
  <x:c r="J2302" i="25"/>
  <x:c r="K2302" i="25"/>
  <x:c r="L2302" i="25"/>
  <x:c r="M2302" i="25"/>
  <x:c r="N2302" i="25"/>
  <x:c r="P2302" i="25"/>
  <x:c r="Q2302" i="25"/>
  <x:c r="R2302" i="25"/>
  <x:c r="A2303" i="25"/>
  <x:c r="B2303" i="25"/>
  <x:c r="C2303" i="25"/>
  <x:c r="D2303" i="25"/>
  <x:c r="E2303" i="25"/>
  <x:c r="F2303" i="25"/>
  <x:c r="G2303" i="25"/>
  <x:c r="H2303" i="25"/>
  <x:c r="I2303" i="25"/>
  <x:c r="J2303" i="25"/>
  <x:c r="K2303" i="25"/>
  <x:c r="L2303" i="25"/>
  <x:c r="M2303" i="25"/>
  <x:c r="N2303" i="25"/>
  <x:c r="P2303" i="25"/>
  <x:c r="Q2303" i="25"/>
  <x:c r="R2303" i="25"/>
  <x:c r="A2304" i="25"/>
  <x:c r="B2304" i="25"/>
  <x:c r="C2304" i="25"/>
  <x:c r="D2304" i="25"/>
  <x:c r="E2304" i="25"/>
  <x:c r="F2304" i="25"/>
  <x:c r="G2304" i="25"/>
  <x:c r="H2304" i="25"/>
  <x:c r="I2304" i="25"/>
  <x:c r="J2304" i="25"/>
  <x:c r="K2304" i="25"/>
  <x:c r="L2304" i="25"/>
  <x:c r="M2304" i="25"/>
  <x:c r="N2304" i="25"/>
  <x:c r="P2304" i="25"/>
  <x:c r="Q2304" i="25"/>
  <x:c r="R2304" i="25"/>
  <x:c r="A2305" i="25"/>
  <x:c r="B2305" i="25"/>
  <x:c r="C2305" i="25"/>
  <x:c r="D2305" i="25"/>
  <x:c r="E2305" i="25"/>
  <x:c r="F2305" i="25"/>
  <x:c r="G2305" i="25"/>
  <x:c r="H2305" i="25"/>
  <x:c r="I2305" i="25"/>
  <x:c r="J2305" i="25"/>
  <x:c r="K2305" i="25"/>
  <x:c r="L2305" i="25"/>
  <x:c r="M2305" i="25"/>
  <x:c r="N2305" i="25"/>
  <x:c r="P2305" i="25"/>
  <x:c r="Q2305" i="25"/>
  <x:c r="R2305" i="25"/>
  <x:c r="A2306" i="25"/>
  <x:c r="B2306" i="25"/>
  <x:c r="C2306" i="25"/>
  <x:c r="D2306" i="25"/>
  <x:c r="E2306" i="25"/>
  <x:c r="F2306" i="25"/>
  <x:c r="G2306" i="25"/>
  <x:c r="H2306" i="25"/>
  <x:c r="I2306" i="25"/>
  <x:c r="J2306" i="25"/>
  <x:c r="K2306" i="25"/>
  <x:c r="L2306" i="25"/>
  <x:c r="M2306" i="25"/>
  <x:c r="N2306" i="25"/>
  <x:c r="P2306" i="25"/>
  <x:c r="Q2306" i="25"/>
  <x:c r="R2306" i="25"/>
  <x:c r="A2307" i="25"/>
  <x:c r="B2307" i="25"/>
  <x:c r="C2307" i="25"/>
  <x:c r="D2307" i="25"/>
  <x:c r="E2307" i="25"/>
  <x:c r="F2307" i="25"/>
  <x:c r="G2307" i="25"/>
  <x:c r="H2307" i="25"/>
  <x:c r="I2307" i="25"/>
  <x:c r="J2307" i="25"/>
  <x:c r="K2307" i="25"/>
  <x:c r="L2307" i="25"/>
  <x:c r="M2307" i="25"/>
  <x:c r="N2307" i="25"/>
  <x:c r="P2307" i="25"/>
  <x:c r="Q2307" i="25"/>
  <x:c r="R2307" i="25"/>
  <x:c r="A2308" i="25"/>
  <x:c r="B2308" i="25"/>
  <x:c r="C2308" i="25"/>
  <x:c r="D2308" i="25"/>
  <x:c r="E2308" i="25"/>
  <x:c r="F2308" i="25"/>
  <x:c r="G2308" i="25"/>
  <x:c r="H2308" i="25"/>
  <x:c r="I2308" i="25"/>
  <x:c r="J2308" i="25"/>
  <x:c r="K2308" i="25"/>
  <x:c r="L2308" i="25"/>
  <x:c r="M2308" i="25"/>
  <x:c r="N2308" i="25"/>
  <x:c r="P2308" i="25"/>
  <x:c r="Q2308" i="25"/>
  <x:c r="R2308" i="25"/>
  <x:c r="A2309" i="25"/>
  <x:c r="B2309" i="25"/>
  <x:c r="C2309" i="25"/>
  <x:c r="D2309" i="25"/>
  <x:c r="E2309" i="25"/>
  <x:c r="F2309" i="25"/>
  <x:c r="G2309" i="25"/>
  <x:c r="H2309" i="25"/>
  <x:c r="I2309" i="25"/>
  <x:c r="J2309" i="25"/>
  <x:c r="K2309" i="25"/>
  <x:c r="L2309" i="25"/>
  <x:c r="M2309" i="25"/>
  <x:c r="N2309" i="25"/>
  <x:c r="P2309" i="25"/>
  <x:c r="Q2309" i="25"/>
  <x:c r="R2309" i="25"/>
  <x:c r="A2310" i="25"/>
  <x:c r="B2310" i="25"/>
  <x:c r="C2310" i="25"/>
  <x:c r="D2310" i="25"/>
  <x:c r="E2310" i="25"/>
  <x:c r="F2310" i="25"/>
  <x:c r="G2310" i="25"/>
  <x:c r="H2310" i="25"/>
  <x:c r="I2310" i="25"/>
  <x:c r="J2310" i="25"/>
  <x:c r="K2310" i="25"/>
  <x:c r="L2310" i="25"/>
  <x:c r="M2310" i="25"/>
  <x:c r="N2310" i="25"/>
  <x:c r="P2310" i="25"/>
  <x:c r="Q2310" i="25"/>
  <x:c r="R2310" i="25"/>
  <x:c r="A2311" i="25"/>
  <x:c r="B2311" i="25"/>
  <x:c r="C2311" i="25"/>
  <x:c r="D2311" i="25"/>
  <x:c r="E2311" i="25"/>
  <x:c r="F2311" i="25"/>
  <x:c r="G2311" i="25"/>
  <x:c r="H2311" i="25"/>
  <x:c r="I2311" i="25"/>
  <x:c r="J2311" i="25"/>
  <x:c r="K2311" i="25"/>
  <x:c r="L2311" i="25"/>
  <x:c r="M2311" i="25"/>
  <x:c r="N2311" i="25"/>
  <x:c r="P2311" i="25"/>
  <x:c r="Q2311" i="25"/>
  <x:c r="R2311" i="25"/>
  <x:c r="A2312" i="25"/>
  <x:c r="B2312" i="25"/>
  <x:c r="C2312" i="25"/>
  <x:c r="D2312" i="25"/>
  <x:c r="E2312" i="25"/>
  <x:c r="F2312" i="25"/>
  <x:c r="G2312" i="25"/>
  <x:c r="H2312" i="25"/>
  <x:c r="I2312" i="25"/>
  <x:c r="J2312" i="25"/>
  <x:c r="K2312" i="25"/>
  <x:c r="L2312" i="25"/>
  <x:c r="M2312" i="25"/>
  <x:c r="N2312" i="25"/>
  <x:c r="P2312" i="25"/>
  <x:c r="Q2312" i="25"/>
  <x:c r="R2312" i="25"/>
  <x:c r="A2313" i="25"/>
  <x:c r="B2313" i="25"/>
  <x:c r="C2313" i="25"/>
  <x:c r="D2313" i="25"/>
  <x:c r="E2313" i="25"/>
  <x:c r="F2313" i="25"/>
  <x:c r="G2313" i="25"/>
  <x:c r="H2313" i="25"/>
  <x:c r="I2313" i="25"/>
  <x:c r="J2313" i="25"/>
  <x:c r="K2313" i="25"/>
  <x:c r="L2313" i="25"/>
  <x:c r="M2313" i="25"/>
  <x:c r="N2313" i="25"/>
  <x:c r="P2313" i="25"/>
  <x:c r="Q2313" i="25"/>
  <x:c r="R2313" i="25"/>
  <x:c r="A2314" i="25"/>
  <x:c r="B2314" i="25"/>
  <x:c r="C2314" i="25"/>
  <x:c r="D2314" i="25"/>
  <x:c r="E2314" i="25"/>
  <x:c r="F2314" i="25"/>
  <x:c r="G2314" i="25"/>
  <x:c r="H2314" i="25"/>
  <x:c r="I2314" i="25"/>
  <x:c r="J2314" i="25"/>
  <x:c r="K2314" i="25"/>
  <x:c r="L2314" i="25"/>
  <x:c r="M2314" i="25"/>
  <x:c r="N2314" i="25"/>
  <x:c r="P2314" i="25"/>
  <x:c r="Q2314" i="25"/>
  <x:c r="R2314" i="25"/>
  <x:c r="A2315" i="25"/>
  <x:c r="B2315" i="25"/>
  <x:c r="C2315" i="25"/>
  <x:c r="D2315" i="25"/>
  <x:c r="E2315" i="25"/>
  <x:c r="F2315" i="25"/>
  <x:c r="G2315" i="25"/>
  <x:c r="H2315" i="25"/>
  <x:c r="I2315" i="25"/>
  <x:c r="J2315" i="25"/>
  <x:c r="K2315" i="25"/>
  <x:c r="L2315" i="25"/>
  <x:c r="M2315" i="25"/>
  <x:c r="N2315" i="25"/>
  <x:c r="P2315" i="25"/>
  <x:c r="Q2315" i="25"/>
  <x:c r="R2315" i="25"/>
  <x:c r="A2316" i="25"/>
  <x:c r="B2316" i="25"/>
  <x:c r="C2316" i="25"/>
  <x:c r="D2316" i="25"/>
  <x:c r="E2316" i="25"/>
  <x:c r="F2316" i="25"/>
  <x:c r="G2316" i="25"/>
  <x:c r="H2316" i="25"/>
  <x:c r="I2316" i="25"/>
  <x:c r="J2316" i="25"/>
  <x:c r="K2316" i="25"/>
  <x:c r="L2316" i="25"/>
  <x:c r="M2316" i="25"/>
  <x:c r="N2316" i="25"/>
  <x:c r="P2316" i="25"/>
  <x:c r="Q2316" i="25"/>
  <x:c r="R2316" i="25"/>
  <x:c r="A2317" i="25"/>
  <x:c r="B2317" i="25"/>
  <x:c r="C2317" i="25"/>
  <x:c r="D2317" i="25"/>
  <x:c r="E2317" i="25"/>
  <x:c r="F2317" i="25"/>
  <x:c r="G2317" i="25"/>
  <x:c r="H2317" i="25"/>
  <x:c r="I2317" i="25"/>
  <x:c r="J2317" i="25"/>
  <x:c r="K2317" i="25"/>
  <x:c r="L2317" i="25"/>
  <x:c r="M2317" i="25"/>
  <x:c r="N2317" i="25"/>
  <x:c r="P2317" i="25"/>
  <x:c r="Q2317" i="25"/>
  <x:c r="R2317" i="25"/>
  <x:c r="A2318" i="25"/>
  <x:c r="B2318" i="25"/>
  <x:c r="C2318" i="25"/>
  <x:c r="D2318" i="25"/>
  <x:c r="E2318" i="25"/>
  <x:c r="F2318" i="25"/>
  <x:c r="G2318" i="25"/>
  <x:c r="H2318" i="25"/>
  <x:c r="I2318" i="25"/>
  <x:c r="J2318" i="25"/>
  <x:c r="K2318" i="25"/>
  <x:c r="L2318" i="25"/>
  <x:c r="M2318" i="25"/>
  <x:c r="N2318" i="25"/>
  <x:c r="P2318" i="25"/>
  <x:c r="Q2318" i="25"/>
  <x:c r="R2318" i="25"/>
  <x:c r="A2319" i="25"/>
  <x:c r="B2319" i="25"/>
  <x:c r="C2319" i="25"/>
  <x:c r="D2319" i="25"/>
  <x:c r="E2319" i="25"/>
  <x:c r="F2319" i="25"/>
  <x:c r="G2319" i="25"/>
  <x:c r="H2319" i="25"/>
  <x:c r="I2319" i="25"/>
  <x:c r="J2319" i="25"/>
  <x:c r="K2319" i="25"/>
  <x:c r="L2319" i="25"/>
  <x:c r="M2319" i="25"/>
  <x:c r="N2319" i="25"/>
  <x:c r="P2319" i="25"/>
  <x:c r="Q2319" i="25"/>
  <x:c r="R2319" i="25"/>
  <x:c r="A2320" i="25"/>
  <x:c r="B2320" i="25"/>
  <x:c r="C2320" i="25"/>
  <x:c r="D2320" i="25"/>
  <x:c r="E2320" i="25"/>
  <x:c r="F2320" i="25"/>
  <x:c r="G2320" i="25"/>
  <x:c r="H2320" i="25"/>
  <x:c r="I2320" i="25"/>
  <x:c r="J2320" i="25"/>
  <x:c r="K2320" i="25"/>
  <x:c r="L2320" i="25"/>
  <x:c r="M2320" i="25"/>
  <x:c r="N2320" i="25"/>
  <x:c r="P2320" i="25"/>
  <x:c r="Q2320" i="25"/>
  <x:c r="R2320" i="25"/>
  <x:c r="A2321" i="25"/>
  <x:c r="B2321" i="25"/>
  <x:c r="C2321" i="25"/>
  <x:c r="D2321" i="25"/>
  <x:c r="E2321" i="25"/>
  <x:c r="F2321" i="25"/>
  <x:c r="G2321" i="25"/>
  <x:c r="H2321" i="25"/>
  <x:c r="I2321" i="25"/>
  <x:c r="J2321" i="25"/>
  <x:c r="K2321" i="25"/>
  <x:c r="L2321" i="25"/>
  <x:c r="M2321" i="25"/>
  <x:c r="N2321" i="25"/>
  <x:c r="P2321" i="25"/>
  <x:c r="Q2321" i="25"/>
  <x:c r="R2321" i="25"/>
  <x:c r="A2322" i="25"/>
  <x:c r="B2322" i="25"/>
  <x:c r="C2322" i="25"/>
  <x:c r="D2322" i="25"/>
  <x:c r="E2322" i="25"/>
  <x:c r="F2322" i="25"/>
  <x:c r="G2322" i="25"/>
  <x:c r="H2322" i="25"/>
  <x:c r="I2322" i="25"/>
  <x:c r="J2322" i="25"/>
  <x:c r="K2322" i="25"/>
  <x:c r="L2322" i="25"/>
  <x:c r="M2322" i="25"/>
  <x:c r="N2322" i="25"/>
  <x:c r="P2322" i="25"/>
  <x:c r="Q2322" i="25"/>
  <x:c r="R2322" i="25"/>
  <x:c r="A2323" i="25"/>
  <x:c r="B2323" i="25"/>
  <x:c r="C2323" i="25"/>
  <x:c r="D2323" i="25"/>
  <x:c r="E2323" i="25"/>
  <x:c r="F2323" i="25"/>
  <x:c r="G2323" i="25"/>
  <x:c r="H2323" i="25"/>
  <x:c r="I2323" i="25"/>
  <x:c r="J2323" i="25"/>
  <x:c r="K2323" i="25"/>
  <x:c r="L2323" i="25"/>
  <x:c r="M2323" i="25"/>
  <x:c r="N2323" i="25"/>
  <x:c r="P2323" i="25"/>
  <x:c r="Q2323" i="25"/>
  <x:c r="R2323" i="25"/>
  <x:c r="A2324" i="25"/>
  <x:c r="B2324" i="25"/>
  <x:c r="C2324" i="25"/>
  <x:c r="D2324" i="25"/>
  <x:c r="E2324" i="25"/>
  <x:c r="F2324" i="25"/>
  <x:c r="G2324" i="25"/>
  <x:c r="H2324" i="25"/>
  <x:c r="I2324" i="25"/>
  <x:c r="J2324" i="25"/>
  <x:c r="K2324" i="25"/>
  <x:c r="L2324" i="25"/>
  <x:c r="M2324" i="25"/>
  <x:c r="N2324" i="25"/>
  <x:c r="P2324" i="25"/>
  <x:c r="Q2324" i="25"/>
  <x:c r="R2324" i="25"/>
  <x:c r="A2325" i="25"/>
  <x:c r="B2325" i="25"/>
  <x:c r="C2325" i="25"/>
  <x:c r="D2325" i="25"/>
  <x:c r="E2325" i="25"/>
  <x:c r="F2325" i="25"/>
  <x:c r="G2325" i="25"/>
  <x:c r="H2325" i="25"/>
  <x:c r="I2325" i="25"/>
  <x:c r="J2325" i="25"/>
  <x:c r="K2325" i="25"/>
  <x:c r="L2325" i="25"/>
  <x:c r="M2325" i="25"/>
  <x:c r="N2325" i="25"/>
  <x:c r="P2325" i="25"/>
  <x:c r="Q2325" i="25"/>
  <x:c r="R2325" i="25"/>
  <x:c r="A2326" i="25"/>
  <x:c r="B2326" i="25"/>
  <x:c r="C2326" i="25"/>
  <x:c r="D2326" i="25"/>
  <x:c r="E2326" i="25"/>
  <x:c r="F2326" i="25"/>
  <x:c r="G2326" i="25"/>
  <x:c r="H2326" i="25"/>
  <x:c r="I2326" i="25"/>
  <x:c r="J2326" i="25"/>
  <x:c r="K2326" i="25"/>
  <x:c r="L2326" i="25"/>
  <x:c r="M2326" i="25"/>
  <x:c r="N2326" i="25"/>
  <x:c r="P2326" i="25"/>
  <x:c r="Q2326" i="25"/>
  <x:c r="R2326" i="25"/>
  <x:c r="A2327" i="25"/>
  <x:c r="B2327" i="25"/>
  <x:c r="C2327" i="25"/>
  <x:c r="D2327" i="25"/>
  <x:c r="E2327" i="25"/>
  <x:c r="F2327" i="25"/>
  <x:c r="G2327" i="25"/>
  <x:c r="H2327" i="25"/>
  <x:c r="I2327" i="25"/>
  <x:c r="J2327" i="25"/>
  <x:c r="K2327" i="25"/>
  <x:c r="L2327" i="25"/>
  <x:c r="M2327" i="25"/>
  <x:c r="N2327" i="25"/>
  <x:c r="P2327" i="25"/>
  <x:c r="Q2327" i="25"/>
  <x:c r="R2327" i="25"/>
  <x:c r="A2328" i="25"/>
  <x:c r="B2328" i="25"/>
  <x:c r="C2328" i="25"/>
  <x:c r="D2328" i="25"/>
  <x:c r="E2328" i="25"/>
  <x:c r="F2328" i="25"/>
  <x:c r="G2328" i="25"/>
  <x:c r="H2328" i="25"/>
  <x:c r="I2328" i="25"/>
  <x:c r="J2328" i="25"/>
  <x:c r="K2328" i="25"/>
  <x:c r="L2328" i="25"/>
  <x:c r="M2328" i="25"/>
  <x:c r="N2328" i="25"/>
  <x:c r="P2328" i="25"/>
  <x:c r="Q2328" i="25"/>
  <x:c r="R2328" i="25"/>
  <x:c r="A2329" i="25"/>
  <x:c r="B2329" i="25"/>
  <x:c r="C2329" i="25"/>
  <x:c r="D2329" i="25"/>
  <x:c r="E2329" i="25"/>
  <x:c r="F2329" i="25"/>
  <x:c r="G2329" i="25"/>
  <x:c r="H2329" i="25"/>
  <x:c r="I2329" i="25"/>
  <x:c r="J2329" i="25"/>
  <x:c r="K2329" i="25"/>
  <x:c r="L2329" i="25"/>
  <x:c r="M2329" i="25"/>
  <x:c r="N2329" i="25"/>
  <x:c r="P2329" i="25"/>
  <x:c r="Q2329" i="25"/>
  <x:c r="R2329" i="25"/>
  <x:c r="A2330" i="25"/>
  <x:c r="B2330" i="25"/>
  <x:c r="C2330" i="25"/>
  <x:c r="D2330" i="25"/>
  <x:c r="E2330" i="25"/>
  <x:c r="F2330" i="25"/>
  <x:c r="G2330" i="25"/>
  <x:c r="H2330" i="25"/>
  <x:c r="I2330" i="25"/>
  <x:c r="J2330" i="25"/>
  <x:c r="K2330" i="25"/>
  <x:c r="L2330" i="25"/>
  <x:c r="M2330" i="25"/>
  <x:c r="N2330" i="25"/>
  <x:c r="P2330" i="25"/>
  <x:c r="Q2330" i="25"/>
  <x:c r="R2330" i="25"/>
  <x:c r="A2331" i="25"/>
  <x:c r="B2331" i="25"/>
  <x:c r="C2331" i="25"/>
  <x:c r="D2331" i="25"/>
  <x:c r="E2331" i="25"/>
  <x:c r="F2331" i="25"/>
  <x:c r="G2331" i="25"/>
  <x:c r="H2331" i="25"/>
  <x:c r="I2331" i="25"/>
  <x:c r="J2331" i="25"/>
  <x:c r="K2331" i="25"/>
  <x:c r="L2331" i="25"/>
  <x:c r="M2331" i="25"/>
  <x:c r="N2331" i="25"/>
  <x:c r="P2331" i="25"/>
  <x:c r="Q2331" i="25"/>
  <x:c r="R2331" i="25"/>
  <x:c r="A2332" i="25"/>
  <x:c r="B2332" i="25"/>
  <x:c r="C2332" i="25"/>
  <x:c r="D2332" i="25"/>
  <x:c r="E2332" i="25"/>
  <x:c r="F2332" i="25"/>
  <x:c r="G2332" i="25"/>
  <x:c r="H2332" i="25"/>
  <x:c r="I2332" i="25"/>
  <x:c r="J2332" i="25"/>
  <x:c r="K2332" i="25"/>
  <x:c r="L2332" i="25"/>
  <x:c r="M2332" i="25"/>
  <x:c r="N2332" i="25"/>
  <x:c r="P2332" i="25"/>
  <x:c r="Q2332" i="25"/>
  <x:c r="R2332" i="25"/>
  <x:c r="A2333" i="25"/>
  <x:c r="B2333" i="25"/>
  <x:c r="C2333" i="25"/>
  <x:c r="D2333" i="25"/>
  <x:c r="E2333" i="25"/>
  <x:c r="F2333" i="25"/>
  <x:c r="G2333" i="25"/>
  <x:c r="H2333" i="25"/>
  <x:c r="I2333" i="25"/>
  <x:c r="J2333" i="25"/>
  <x:c r="K2333" i="25"/>
  <x:c r="L2333" i="25"/>
  <x:c r="M2333" i="25"/>
  <x:c r="N2333" i="25"/>
  <x:c r="P2333" i="25"/>
  <x:c r="Q2333" i="25"/>
  <x:c r="R2333" i="25"/>
  <x:c r="A2334" i="25"/>
  <x:c r="B2334" i="25"/>
  <x:c r="C2334" i="25"/>
  <x:c r="D2334" i="25"/>
  <x:c r="E2334" i="25"/>
  <x:c r="F2334" i="25"/>
  <x:c r="G2334" i="25"/>
  <x:c r="H2334" i="25"/>
  <x:c r="I2334" i="25"/>
  <x:c r="J2334" i="25"/>
  <x:c r="K2334" i="25"/>
  <x:c r="L2334" i="25"/>
  <x:c r="M2334" i="25"/>
  <x:c r="N2334" i="25"/>
  <x:c r="P2334" i="25"/>
  <x:c r="Q2334" i="25"/>
  <x:c r="R2334" i="25"/>
  <x:c r="A2335" i="25"/>
  <x:c r="B2335" i="25"/>
  <x:c r="C2335" i="25"/>
  <x:c r="D2335" i="25"/>
  <x:c r="E2335" i="25"/>
  <x:c r="F2335" i="25"/>
  <x:c r="G2335" i="25"/>
  <x:c r="H2335" i="25"/>
  <x:c r="I2335" i="25"/>
  <x:c r="J2335" i="25"/>
  <x:c r="K2335" i="25"/>
  <x:c r="L2335" i="25"/>
  <x:c r="M2335" i="25"/>
  <x:c r="N2335" i="25"/>
  <x:c r="P2335" i="25"/>
  <x:c r="Q2335" i="25"/>
  <x:c r="R2335" i="25"/>
  <x:c r="A2336" i="25"/>
  <x:c r="B2336" i="25"/>
  <x:c r="C2336" i="25"/>
  <x:c r="D2336" i="25"/>
  <x:c r="E2336" i="25"/>
  <x:c r="F2336" i="25"/>
  <x:c r="G2336" i="25"/>
  <x:c r="H2336" i="25"/>
  <x:c r="I2336" i="25"/>
  <x:c r="J2336" i="25"/>
  <x:c r="K2336" i="25"/>
  <x:c r="L2336" i="25"/>
  <x:c r="M2336" i="25"/>
  <x:c r="N2336" i="25"/>
  <x:c r="P2336" i="25"/>
  <x:c r="Q2336" i="25"/>
  <x:c r="R2336" i="25"/>
  <x:c r="A2337" i="25"/>
  <x:c r="B2337" i="25"/>
  <x:c r="C2337" i="25"/>
  <x:c r="D2337" i="25"/>
  <x:c r="E2337" i="25"/>
  <x:c r="F2337" i="25"/>
  <x:c r="G2337" i="25"/>
  <x:c r="H2337" i="25"/>
  <x:c r="I2337" i="25"/>
  <x:c r="J2337" i="25"/>
  <x:c r="K2337" i="25"/>
  <x:c r="L2337" i="25"/>
  <x:c r="M2337" i="25"/>
  <x:c r="N2337" i="25"/>
  <x:c r="P2337" i="25"/>
  <x:c r="Q2337" i="25"/>
  <x:c r="R2337" i="25"/>
  <x:c r="A2338" i="25"/>
  <x:c r="B2338" i="25"/>
  <x:c r="C2338" i="25"/>
  <x:c r="D2338" i="25"/>
  <x:c r="E2338" i="25"/>
  <x:c r="F2338" i="25"/>
  <x:c r="G2338" i="25"/>
  <x:c r="H2338" i="25"/>
  <x:c r="I2338" i="25"/>
  <x:c r="J2338" i="25"/>
  <x:c r="K2338" i="25"/>
  <x:c r="L2338" i="25"/>
  <x:c r="M2338" i="25"/>
  <x:c r="N2338" i="25"/>
  <x:c r="P2338" i="25"/>
  <x:c r="Q2338" i="25"/>
  <x:c r="R2338" i="25"/>
  <x:c r="A2339" i="25"/>
  <x:c r="B2339" i="25"/>
  <x:c r="C2339" i="25"/>
  <x:c r="D2339" i="25"/>
  <x:c r="E2339" i="25"/>
  <x:c r="F2339" i="25"/>
  <x:c r="G2339" i="25"/>
  <x:c r="H2339" i="25"/>
  <x:c r="I2339" i="25"/>
  <x:c r="J2339" i="25"/>
  <x:c r="K2339" i="25"/>
  <x:c r="L2339" i="25"/>
  <x:c r="M2339" i="25"/>
  <x:c r="N2339" i="25"/>
  <x:c r="P2339" i="25"/>
  <x:c r="Q2339" i="25"/>
  <x:c r="R2339" i="25"/>
  <x:c r="A2340" i="25"/>
  <x:c r="B2340" i="25"/>
  <x:c r="C2340" i="25"/>
  <x:c r="D2340" i="25"/>
  <x:c r="E2340" i="25"/>
  <x:c r="F2340" i="25"/>
  <x:c r="G2340" i="25"/>
  <x:c r="H2340" i="25"/>
  <x:c r="I2340" i="25"/>
  <x:c r="J2340" i="25"/>
  <x:c r="K2340" i="25"/>
  <x:c r="L2340" i="25"/>
  <x:c r="M2340" i="25"/>
  <x:c r="N2340" i="25"/>
  <x:c r="P2340" i="25"/>
  <x:c r="Q2340" i="25"/>
  <x:c r="R2340" i="25"/>
  <x:c r="A2341" i="25"/>
  <x:c r="B2341" i="25"/>
  <x:c r="C2341" i="25"/>
  <x:c r="D2341" i="25"/>
  <x:c r="E2341" i="25"/>
  <x:c r="F2341" i="25"/>
  <x:c r="G2341" i="25"/>
  <x:c r="H2341" i="25"/>
  <x:c r="I2341" i="25"/>
  <x:c r="J2341" i="25"/>
  <x:c r="K2341" i="25"/>
  <x:c r="L2341" i="25"/>
  <x:c r="M2341" i="25"/>
  <x:c r="N2341" i="25"/>
  <x:c r="P2341" i="25"/>
  <x:c r="Q2341" i="25"/>
  <x:c r="R2341" i="25"/>
  <x:c r="A2342" i="25"/>
  <x:c r="B2342" i="25"/>
  <x:c r="C2342" i="25"/>
  <x:c r="D2342" i="25"/>
  <x:c r="E2342" i="25"/>
  <x:c r="F2342" i="25"/>
  <x:c r="G2342" i="25"/>
  <x:c r="H2342" i="25"/>
  <x:c r="I2342" i="25"/>
  <x:c r="J2342" i="25"/>
  <x:c r="K2342" i="25"/>
  <x:c r="L2342" i="25"/>
  <x:c r="M2342" i="25"/>
  <x:c r="N2342" i="25"/>
  <x:c r="P2342" i="25"/>
  <x:c r="Q2342" i="25"/>
  <x:c r="R2342" i="25"/>
  <x:c r="A2343" i="25"/>
  <x:c r="B2343" i="25"/>
  <x:c r="C2343" i="25"/>
  <x:c r="D2343" i="25"/>
  <x:c r="E2343" i="25"/>
  <x:c r="F2343" i="25"/>
  <x:c r="G2343" i="25"/>
  <x:c r="H2343" i="25"/>
  <x:c r="I2343" i="25"/>
  <x:c r="J2343" i="25"/>
  <x:c r="K2343" i="25"/>
  <x:c r="L2343" i="25"/>
  <x:c r="M2343" i="25"/>
  <x:c r="N2343" i="25"/>
  <x:c r="P2343" i="25"/>
  <x:c r="Q2343" i="25"/>
  <x:c r="R2343" i="25"/>
  <x:c r="A2344" i="25"/>
  <x:c r="B2344" i="25"/>
  <x:c r="C2344" i="25"/>
  <x:c r="D2344" i="25"/>
  <x:c r="E2344" i="25"/>
  <x:c r="F2344" i="25"/>
  <x:c r="G2344" i="25"/>
  <x:c r="H2344" i="25"/>
  <x:c r="I2344" i="25"/>
  <x:c r="J2344" i="25"/>
  <x:c r="K2344" i="25"/>
  <x:c r="L2344" i="25"/>
  <x:c r="M2344" i="25"/>
  <x:c r="N2344" i="25"/>
  <x:c r="P2344" i="25"/>
  <x:c r="Q2344" i="25"/>
  <x:c r="R2344" i="25"/>
  <x:c r="A2345" i="25"/>
  <x:c r="B2345" i="25"/>
  <x:c r="C2345" i="25"/>
  <x:c r="D2345" i="25"/>
  <x:c r="E2345" i="25"/>
  <x:c r="F2345" i="25"/>
  <x:c r="G2345" i="25"/>
  <x:c r="H2345" i="25"/>
  <x:c r="I2345" i="25"/>
  <x:c r="J2345" i="25"/>
  <x:c r="K2345" i="25"/>
  <x:c r="L2345" i="25"/>
  <x:c r="M2345" i="25"/>
  <x:c r="N2345" i="25"/>
  <x:c r="P2345" i="25"/>
  <x:c r="Q2345" i="25"/>
  <x:c r="R2345" i="25"/>
  <x:c r="A2346" i="25"/>
  <x:c r="B2346" i="25"/>
  <x:c r="C2346" i="25"/>
  <x:c r="D2346" i="25"/>
  <x:c r="E2346" i="25"/>
  <x:c r="F2346" i="25"/>
  <x:c r="G2346" i="25"/>
  <x:c r="H2346" i="25"/>
  <x:c r="I2346" i="25"/>
  <x:c r="J2346" i="25"/>
  <x:c r="K2346" i="25"/>
  <x:c r="L2346" i="25"/>
  <x:c r="M2346" i="25"/>
  <x:c r="N2346" i="25"/>
  <x:c r="P2346" i="25"/>
  <x:c r="Q2346" i="25"/>
  <x:c r="R2346" i="25"/>
  <x:c r="A2347" i="25"/>
  <x:c r="B2347" i="25"/>
  <x:c r="C2347" i="25"/>
  <x:c r="D2347" i="25"/>
  <x:c r="E2347" i="25"/>
  <x:c r="F2347" i="25"/>
  <x:c r="G2347" i="25"/>
  <x:c r="H2347" i="25"/>
  <x:c r="I2347" i="25"/>
  <x:c r="J2347" i="25"/>
  <x:c r="K2347" i="25"/>
  <x:c r="L2347" i="25"/>
  <x:c r="M2347" i="25"/>
  <x:c r="N2347" i="25"/>
  <x:c r="P2347" i="25"/>
  <x:c r="Q2347" i="25"/>
  <x:c r="R2347" i="25"/>
  <x:c r="A2348" i="25"/>
  <x:c r="B2348" i="25"/>
  <x:c r="C2348" i="25"/>
  <x:c r="D2348" i="25"/>
  <x:c r="E2348" i="25"/>
  <x:c r="F2348" i="25"/>
  <x:c r="G2348" i="25"/>
  <x:c r="H2348" i="25"/>
  <x:c r="I2348" i="25"/>
  <x:c r="J2348" i="25"/>
  <x:c r="K2348" i="25"/>
  <x:c r="L2348" i="25"/>
  <x:c r="M2348" i="25"/>
  <x:c r="N2348" i="25"/>
  <x:c r="P2348" i="25"/>
  <x:c r="Q2348" i="25"/>
  <x:c r="R2348" i="25"/>
  <x:c r="A2349" i="25"/>
  <x:c r="B2349" i="25"/>
  <x:c r="C2349" i="25"/>
  <x:c r="D2349" i="25"/>
  <x:c r="E2349" i="25"/>
  <x:c r="F2349" i="25"/>
  <x:c r="G2349" i="25"/>
  <x:c r="H2349" i="25"/>
  <x:c r="I2349" i="25"/>
  <x:c r="J2349" i="25"/>
  <x:c r="K2349" i="25"/>
  <x:c r="L2349" i="25"/>
  <x:c r="M2349" i="25"/>
  <x:c r="N2349" i="25"/>
  <x:c r="P2349" i="25"/>
  <x:c r="Q2349" i="25"/>
  <x:c r="R2349" i="25"/>
  <x:c r="A2350" i="25"/>
  <x:c r="B2350" i="25"/>
  <x:c r="C2350" i="25"/>
  <x:c r="D2350" i="25"/>
  <x:c r="E2350" i="25"/>
  <x:c r="F2350" i="25"/>
  <x:c r="G2350" i="25"/>
  <x:c r="H2350" i="25"/>
  <x:c r="I2350" i="25"/>
  <x:c r="J2350" i="25"/>
  <x:c r="K2350" i="25"/>
  <x:c r="L2350" i="25"/>
  <x:c r="M2350" i="25"/>
  <x:c r="N2350" i="25"/>
  <x:c r="P2350" i="25"/>
  <x:c r="Q2350" i="25"/>
  <x:c r="R2350" i="25"/>
  <x:c r="A2351" i="25"/>
  <x:c r="B2351" i="25"/>
  <x:c r="C2351" i="25"/>
  <x:c r="D2351" i="25"/>
  <x:c r="E2351" i="25"/>
  <x:c r="F2351" i="25"/>
  <x:c r="G2351" i="25"/>
  <x:c r="H2351" i="25"/>
  <x:c r="I2351" i="25"/>
  <x:c r="J2351" i="25"/>
  <x:c r="K2351" i="25"/>
  <x:c r="L2351" i="25"/>
  <x:c r="M2351" i="25"/>
  <x:c r="N2351" i="25"/>
  <x:c r="P2351" i="25"/>
  <x:c r="Q2351" i="25"/>
  <x:c r="R2351" i="25"/>
  <x:c r="A2352" i="25"/>
  <x:c r="B2352" i="25"/>
  <x:c r="C2352" i="25"/>
  <x:c r="D2352" i="25"/>
  <x:c r="E2352" i="25"/>
  <x:c r="F2352" i="25"/>
  <x:c r="G2352" i="25"/>
  <x:c r="H2352" i="25"/>
  <x:c r="I2352" i="25"/>
  <x:c r="J2352" i="25"/>
  <x:c r="K2352" i="25"/>
  <x:c r="L2352" i="25"/>
  <x:c r="M2352" i="25"/>
  <x:c r="N2352" i="25"/>
  <x:c r="P2352" i="25"/>
  <x:c r="Q2352" i="25"/>
  <x:c r="R2352" i="25"/>
  <x:c r="A2353" i="25"/>
  <x:c r="B2353" i="25"/>
  <x:c r="C2353" i="25"/>
  <x:c r="D2353" i="25"/>
  <x:c r="E2353" i="25"/>
  <x:c r="F2353" i="25"/>
  <x:c r="G2353" i="25"/>
  <x:c r="H2353" i="25"/>
  <x:c r="I2353" i="25"/>
  <x:c r="J2353" i="25"/>
  <x:c r="K2353" i="25"/>
  <x:c r="L2353" i="25"/>
  <x:c r="M2353" i="25"/>
  <x:c r="N2353" i="25"/>
  <x:c r="P2353" i="25"/>
  <x:c r="Q2353" i="25"/>
  <x:c r="R2353" i="25"/>
  <x:c r="A2354" i="25"/>
  <x:c r="B2354" i="25"/>
  <x:c r="C2354" i="25"/>
  <x:c r="D2354" i="25"/>
  <x:c r="E2354" i="25"/>
  <x:c r="F2354" i="25"/>
  <x:c r="G2354" i="25"/>
  <x:c r="H2354" i="25"/>
  <x:c r="I2354" i="25"/>
  <x:c r="J2354" i="25"/>
  <x:c r="K2354" i="25"/>
  <x:c r="L2354" i="25"/>
  <x:c r="M2354" i="25"/>
  <x:c r="N2354" i="25"/>
  <x:c r="P2354" i="25"/>
  <x:c r="Q2354" i="25"/>
  <x:c r="R2354" i="25"/>
  <x:c r="A2355" i="25"/>
  <x:c r="B2355" i="25"/>
  <x:c r="C2355" i="25"/>
  <x:c r="D2355" i="25"/>
  <x:c r="E2355" i="25"/>
  <x:c r="F2355" i="25"/>
  <x:c r="G2355" i="25"/>
  <x:c r="H2355" i="25"/>
  <x:c r="I2355" i="25"/>
  <x:c r="J2355" i="25"/>
  <x:c r="K2355" i="25"/>
  <x:c r="L2355" i="25"/>
  <x:c r="M2355" i="25"/>
  <x:c r="N2355" i="25"/>
  <x:c r="P2355" i="25"/>
  <x:c r="Q2355" i="25"/>
  <x:c r="R2355" i="25"/>
  <x:c r="A2356" i="25"/>
  <x:c r="B2356" i="25"/>
  <x:c r="C2356" i="25"/>
  <x:c r="D2356" i="25"/>
  <x:c r="E2356" i="25"/>
  <x:c r="F2356" i="25"/>
  <x:c r="G2356" i="25"/>
  <x:c r="H2356" i="25"/>
  <x:c r="I2356" i="25"/>
  <x:c r="J2356" i="25"/>
  <x:c r="K2356" i="25"/>
  <x:c r="L2356" i="25"/>
  <x:c r="M2356" i="25"/>
  <x:c r="N2356" i="25"/>
  <x:c r="P2356" i="25"/>
  <x:c r="Q2356" i="25"/>
  <x:c r="R2356" i="25"/>
  <x:c r="A2357" i="25"/>
  <x:c r="B2357" i="25"/>
  <x:c r="C2357" i="25"/>
  <x:c r="D2357" i="25"/>
  <x:c r="E2357" i="25"/>
  <x:c r="F2357" i="25"/>
  <x:c r="G2357" i="25"/>
  <x:c r="H2357" i="25"/>
  <x:c r="I2357" i="25"/>
  <x:c r="J2357" i="25"/>
  <x:c r="K2357" i="25"/>
  <x:c r="L2357" i="25"/>
  <x:c r="M2357" i="25"/>
  <x:c r="N2357" i="25"/>
  <x:c r="P2357" i="25"/>
  <x:c r="Q2357" i="25"/>
  <x:c r="R2357" i="25"/>
  <x:c r="A2358" i="25"/>
  <x:c r="B2358" i="25"/>
  <x:c r="C2358" i="25"/>
  <x:c r="D2358" i="25"/>
  <x:c r="E2358" i="25"/>
  <x:c r="F2358" i="25"/>
  <x:c r="G2358" i="25"/>
  <x:c r="H2358" i="25"/>
  <x:c r="I2358" i="25"/>
  <x:c r="J2358" i="25"/>
  <x:c r="K2358" i="25"/>
  <x:c r="L2358" i="25"/>
  <x:c r="M2358" i="25"/>
  <x:c r="N2358" i="25"/>
  <x:c r="P2358" i="25"/>
  <x:c r="Q2358" i="25"/>
  <x:c r="R2358" i="25"/>
  <x:c r="A2359" i="25"/>
  <x:c r="B2359" i="25"/>
  <x:c r="C2359" i="25"/>
  <x:c r="D2359" i="25"/>
  <x:c r="E2359" i="25"/>
  <x:c r="F2359" i="25"/>
  <x:c r="G2359" i="25"/>
  <x:c r="H2359" i="25"/>
  <x:c r="I2359" i="25"/>
  <x:c r="J2359" i="25"/>
  <x:c r="K2359" i="25"/>
  <x:c r="L2359" i="25"/>
  <x:c r="M2359" i="25"/>
  <x:c r="N2359" i="25"/>
  <x:c r="P2359" i="25"/>
  <x:c r="Q2359" i="25"/>
  <x:c r="R2359" i="25"/>
  <x:c r="A2360" i="25"/>
  <x:c r="B2360" i="25"/>
  <x:c r="C2360" i="25"/>
  <x:c r="D2360" i="25"/>
  <x:c r="E2360" i="25"/>
  <x:c r="F2360" i="25"/>
  <x:c r="G2360" i="25"/>
  <x:c r="H2360" i="25"/>
  <x:c r="I2360" i="25"/>
  <x:c r="J2360" i="25"/>
  <x:c r="K2360" i="25"/>
  <x:c r="L2360" i="25"/>
  <x:c r="M2360" i="25"/>
  <x:c r="N2360" i="25"/>
  <x:c r="P2360" i="25"/>
  <x:c r="Q2360" i="25"/>
  <x:c r="R2360" i="25"/>
  <x:c r="A2361" i="25"/>
  <x:c r="B2361" i="25"/>
  <x:c r="C2361" i="25"/>
  <x:c r="D2361" i="25"/>
  <x:c r="E2361" i="25"/>
  <x:c r="F2361" i="25"/>
  <x:c r="G2361" i="25"/>
  <x:c r="H2361" i="25"/>
  <x:c r="I2361" i="25"/>
  <x:c r="J2361" i="25"/>
  <x:c r="K2361" i="25"/>
  <x:c r="L2361" i="25"/>
  <x:c r="M2361" i="25"/>
  <x:c r="N2361" i="25"/>
  <x:c r="P2361" i="25"/>
  <x:c r="Q2361" i="25"/>
  <x:c r="R2361" i="25"/>
  <x:c r="A2362" i="25"/>
  <x:c r="B2362" i="25"/>
  <x:c r="C2362" i="25"/>
  <x:c r="D2362" i="25"/>
  <x:c r="E2362" i="25"/>
  <x:c r="F2362" i="25"/>
  <x:c r="G2362" i="25"/>
  <x:c r="H2362" i="25"/>
  <x:c r="I2362" i="25"/>
  <x:c r="J2362" i="25"/>
  <x:c r="K2362" i="25"/>
  <x:c r="L2362" i="25"/>
  <x:c r="M2362" i="25"/>
  <x:c r="N2362" i="25"/>
  <x:c r="P2362" i="25"/>
  <x:c r="Q2362" i="25"/>
  <x:c r="R2362" i="25"/>
  <x:c r="A2363" i="25"/>
  <x:c r="B2363" i="25"/>
  <x:c r="C2363" i="25"/>
  <x:c r="D2363" i="25"/>
  <x:c r="E2363" i="25"/>
  <x:c r="F2363" i="25"/>
  <x:c r="G2363" i="25"/>
  <x:c r="H2363" i="25"/>
  <x:c r="I2363" i="25"/>
  <x:c r="J2363" i="25"/>
  <x:c r="K2363" i="25"/>
  <x:c r="L2363" i="25"/>
  <x:c r="M2363" i="25"/>
  <x:c r="N2363" i="25"/>
  <x:c r="P2363" i="25"/>
  <x:c r="Q2363" i="25"/>
  <x:c r="R2363" i="25"/>
  <x:c r="A2364" i="25"/>
  <x:c r="B2364" i="25"/>
  <x:c r="C2364" i="25"/>
  <x:c r="D2364" i="25"/>
  <x:c r="E2364" i="25"/>
  <x:c r="F2364" i="25"/>
  <x:c r="G2364" i="25"/>
  <x:c r="H2364" i="25"/>
  <x:c r="I2364" i="25"/>
  <x:c r="J2364" i="25"/>
  <x:c r="K2364" i="25"/>
  <x:c r="L2364" i="25"/>
  <x:c r="M2364" i="25"/>
  <x:c r="N2364" i="25"/>
  <x:c r="P2364" i="25"/>
  <x:c r="Q2364" i="25"/>
  <x:c r="R2364" i="25"/>
  <x:c r="A2365" i="25"/>
  <x:c r="B2365" i="25"/>
  <x:c r="C2365" i="25"/>
  <x:c r="D2365" i="25"/>
  <x:c r="E2365" i="25"/>
  <x:c r="F2365" i="25"/>
  <x:c r="G2365" i="25"/>
  <x:c r="H2365" i="25"/>
  <x:c r="I2365" i="25"/>
  <x:c r="J2365" i="25"/>
  <x:c r="K2365" i="25"/>
  <x:c r="L2365" i="25"/>
  <x:c r="M2365" i="25"/>
  <x:c r="N2365" i="25"/>
  <x:c r="P2365" i="25"/>
  <x:c r="Q2365" i="25"/>
  <x:c r="R2365" i="25"/>
  <x:c r="A2366" i="25"/>
  <x:c r="B2366" i="25"/>
  <x:c r="C2366" i="25"/>
  <x:c r="D2366" i="25"/>
  <x:c r="E2366" i="25"/>
  <x:c r="F2366" i="25"/>
  <x:c r="G2366" i="25"/>
  <x:c r="H2366" i="25"/>
  <x:c r="I2366" i="25"/>
  <x:c r="J2366" i="25"/>
  <x:c r="K2366" i="25"/>
  <x:c r="L2366" i="25"/>
  <x:c r="M2366" i="25"/>
  <x:c r="N2366" i="25"/>
  <x:c r="P2366" i="25"/>
  <x:c r="Q2366" i="25"/>
  <x:c r="R2366" i="25"/>
  <x:c r="A2367" i="25"/>
  <x:c r="B2367" i="25"/>
  <x:c r="C2367" i="25"/>
  <x:c r="D2367" i="25"/>
  <x:c r="E2367" i="25"/>
  <x:c r="F2367" i="25"/>
  <x:c r="G2367" i="25"/>
  <x:c r="H2367" i="25"/>
  <x:c r="I2367" i="25"/>
  <x:c r="J2367" i="25"/>
  <x:c r="K2367" i="25"/>
  <x:c r="L2367" i="25"/>
  <x:c r="M2367" i="25"/>
  <x:c r="N2367" i="25"/>
  <x:c r="P2367" i="25"/>
  <x:c r="Q2367" i="25"/>
  <x:c r="R2367" i="25"/>
  <x:c r="A2368" i="25"/>
  <x:c r="B2368" i="25"/>
  <x:c r="C2368" i="25"/>
  <x:c r="D2368" i="25"/>
  <x:c r="E2368" i="25"/>
  <x:c r="F2368" i="25"/>
  <x:c r="G2368" i="25"/>
  <x:c r="H2368" i="25"/>
  <x:c r="I2368" i="25"/>
  <x:c r="J2368" i="25"/>
  <x:c r="K2368" i="25"/>
  <x:c r="L2368" i="25"/>
  <x:c r="M2368" i="25"/>
  <x:c r="N2368" i="25"/>
  <x:c r="P2368" i="25"/>
  <x:c r="Q2368" i="25"/>
  <x:c r="R2368" i="25"/>
  <x:c r="A2369" i="25"/>
  <x:c r="B2369" i="25"/>
  <x:c r="C2369" i="25"/>
  <x:c r="D2369" i="25"/>
  <x:c r="E2369" i="25"/>
  <x:c r="F2369" i="25"/>
  <x:c r="G2369" i="25"/>
  <x:c r="H2369" i="25"/>
  <x:c r="I2369" i="25"/>
  <x:c r="J2369" i="25"/>
  <x:c r="K2369" i="25"/>
  <x:c r="L2369" i="25"/>
  <x:c r="M2369" i="25"/>
  <x:c r="N2369" i="25"/>
  <x:c r="P2369" i="25"/>
  <x:c r="Q2369" i="25"/>
  <x:c r="R2369" i="25"/>
  <x:c r="A2370" i="25"/>
  <x:c r="B2370" i="25"/>
  <x:c r="C2370" i="25"/>
  <x:c r="D2370" i="25"/>
  <x:c r="E2370" i="25"/>
  <x:c r="F2370" i="25"/>
  <x:c r="G2370" i="25"/>
  <x:c r="H2370" i="25"/>
  <x:c r="I2370" i="25"/>
  <x:c r="J2370" i="25"/>
  <x:c r="K2370" i="25"/>
  <x:c r="L2370" i="25"/>
  <x:c r="M2370" i="25"/>
  <x:c r="N2370" i="25"/>
  <x:c r="P2370" i="25"/>
  <x:c r="Q2370" i="25"/>
  <x:c r="R2370" i="25"/>
  <x:c r="A2371" i="25"/>
  <x:c r="B2371" i="25"/>
  <x:c r="C2371" i="25"/>
  <x:c r="D2371" i="25"/>
  <x:c r="E2371" i="25"/>
  <x:c r="F2371" i="25"/>
  <x:c r="G2371" i="25"/>
  <x:c r="H2371" i="25"/>
  <x:c r="I2371" i="25"/>
  <x:c r="J2371" i="25"/>
  <x:c r="K2371" i="25"/>
  <x:c r="L2371" i="25"/>
  <x:c r="M2371" i="25"/>
  <x:c r="N2371" i="25"/>
  <x:c r="P2371" i="25"/>
  <x:c r="Q2371" i="25"/>
  <x:c r="R2371" i="25"/>
  <x:c r="A2372" i="25"/>
  <x:c r="B2372" i="25"/>
  <x:c r="C2372" i="25"/>
  <x:c r="D2372" i="25"/>
  <x:c r="E2372" i="25"/>
  <x:c r="F2372" i="25"/>
  <x:c r="G2372" i="25"/>
  <x:c r="H2372" i="25"/>
  <x:c r="I2372" i="25"/>
  <x:c r="J2372" i="25"/>
  <x:c r="K2372" i="25"/>
  <x:c r="L2372" i="25"/>
  <x:c r="M2372" i="25"/>
  <x:c r="N2372" i="25"/>
  <x:c r="P2372" i="25"/>
  <x:c r="Q2372" i="25"/>
  <x:c r="R2372" i="25"/>
  <x:c r="A2373" i="25"/>
  <x:c r="B2373" i="25"/>
  <x:c r="C2373" i="25"/>
  <x:c r="D2373" i="25"/>
  <x:c r="E2373" i="25"/>
  <x:c r="F2373" i="25"/>
  <x:c r="G2373" i="25"/>
  <x:c r="H2373" i="25"/>
  <x:c r="I2373" i="25"/>
  <x:c r="J2373" i="25"/>
  <x:c r="K2373" i="25"/>
  <x:c r="L2373" i="25"/>
  <x:c r="M2373" i="25"/>
  <x:c r="N2373" i="25"/>
  <x:c r="P2373" i="25"/>
  <x:c r="Q2373" i="25"/>
  <x:c r="R2373" i="25"/>
  <x:c r="A2374" i="25"/>
  <x:c r="B2374" i="25"/>
  <x:c r="C2374" i="25"/>
  <x:c r="D2374" i="25"/>
  <x:c r="E2374" i="25"/>
  <x:c r="F2374" i="25"/>
  <x:c r="G2374" i="25"/>
  <x:c r="H2374" i="25"/>
  <x:c r="I2374" i="25"/>
  <x:c r="J2374" i="25"/>
  <x:c r="K2374" i="25"/>
  <x:c r="L2374" i="25"/>
  <x:c r="M2374" i="25"/>
  <x:c r="N2374" i="25"/>
  <x:c r="P2374" i="25"/>
  <x:c r="Q2374" i="25"/>
  <x:c r="R2374" i="25"/>
  <x:c r="A2375" i="25"/>
  <x:c r="B2375" i="25"/>
  <x:c r="C2375" i="25"/>
  <x:c r="D2375" i="25"/>
  <x:c r="E2375" i="25"/>
  <x:c r="F2375" i="25"/>
  <x:c r="G2375" i="25"/>
  <x:c r="H2375" i="25"/>
  <x:c r="I2375" i="25"/>
  <x:c r="J2375" i="25"/>
  <x:c r="K2375" i="25"/>
  <x:c r="L2375" i="25"/>
  <x:c r="M2375" i="25"/>
  <x:c r="N2375" i="25"/>
  <x:c r="P2375" i="25"/>
  <x:c r="Q2375" i="25"/>
  <x:c r="R2375" i="25"/>
  <x:c r="A2376" i="25"/>
  <x:c r="B2376" i="25"/>
  <x:c r="C2376" i="25"/>
  <x:c r="D2376" i="25"/>
  <x:c r="E2376" i="25"/>
  <x:c r="F2376" i="25"/>
  <x:c r="G2376" i="25"/>
  <x:c r="H2376" i="25"/>
  <x:c r="I2376" i="25"/>
  <x:c r="J2376" i="25"/>
  <x:c r="K2376" i="25"/>
  <x:c r="L2376" i="25"/>
  <x:c r="M2376" i="25"/>
  <x:c r="N2376" i="25"/>
  <x:c r="P2376" i="25"/>
  <x:c r="Q2376" i="25"/>
  <x:c r="R2376" i="25"/>
  <x:c r="A2377" i="25"/>
  <x:c r="B2377" i="25"/>
  <x:c r="C2377" i="25"/>
  <x:c r="D2377" i="25"/>
  <x:c r="E2377" i="25"/>
  <x:c r="F2377" i="25"/>
  <x:c r="G2377" i="25"/>
  <x:c r="H2377" i="25"/>
  <x:c r="I2377" i="25"/>
  <x:c r="J2377" i="25"/>
  <x:c r="K2377" i="25"/>
  <x:c r="L2377" i="25"/>
  <x:c r="M2377" i="25"/>
  <x:c r="N2377" i="25"/>
  <x:c r="P2377" i="25"/>
  <x:c r="Q2377" i="25"/>
  <x:c r="R2377" i="25"/>
  <x:c r="A2378" i="25"/>
  <x:c r="B2378" i="25"/>
  <x:c r="C2378" i="25"/>
  <x:c r="D2378" i="25"/>
  <x:c r="E2378" i="25"/>
  <x:c r="F2378" i="25"/>
  <x:c r="G2378" i="25"/>
  <x:c r="H2378" i="25"/>
  <x:c r="I2378" i="25"/>
  <x:c r="J2378" i="25"/>
  <x:c r="K2378" i="25"/>
  <x:c r="L2378" i="25"/>
  <x:c r="M2378" i="25"/>
  <x:c r="N2378" i="25"/>
  <x:c r="P2378" i="25"/>
  <x:c r="Q2378" i="25"/>
  <x:c r="R2378" i="25"/>
  <x:c r="A2379" i="25"/>
  <x:c r="B2379" i="25"/>
  <x:c r="C2379" i="25"/>
  <x:c r="D2379" i="25"/>
  <x:c r="E2379" i="25"/>
  <x:c r="F2379" i="25"/>
  <x:c r="G2379" i="25"/>
  <x:c r="H2379" i="25"/>
  <x:c r="I2379" i="25"/>
  <x:c r="J2379" i="25"/>
  <x:c r="K2379" i="25"/>
  <x:c r="L2379" i="25"/>
  <x:c r="M2379" i="25"/>
  <x:c r="N2379" i="25"/>
  <x:c r="P2379" i="25"/>
  <x:c r="Q2379" i="25"/>
  <x:c r="R2379" i="25"/>
  <x:c r="A2380" i="25"/>
  <x:c r="B2380" i="25"/>
  <x:c r="C2380" i="25"/>
  <x:c r="D2380" i="25"/>
  <x:c r="E2380" i="25"/>
  <x:c r="F2380" i="25"/>
  <x:c r="G2380" i="25"/>
  <x:c r="H2380" i="25"/>
  <x:c r="I2380" i="25"/>
  <x:c r="J2380" i="25"/>
  <x:c r="K2380" i="25"/>
  <x:c r="L2380" i="25"/>
  <x:c r="M2380" i="25"/>
  <x:c r="N2380" i="25"/>
  <x:c r="P2380" i="25"/>
  <x:c r="Q2380" i="25"/>
  <x:c r="R2380" i="25"/>
  <x:c r="A2381" i="25"/>
  <x:c r="B2381" i="25"/>
  <x:c r="C2381" i="25"/>
  <x:c r="D2381" i="25"/>
  <x:c r="E2381" i="25"/>
  <x:c r="F2381" i="25"/>
  <x:c r="G2381" i="25"/>
  <x:c r="H2381" i="25"/>
  <x:c r="I2381" i="25"/>
  <x:c r="J2381" i="25"/>
  <x:c r="K2381" i="25"/>
  <x:c r="L2381" i="25"/>
  <x:c r="M2381" i="25"/>
  <x:c r="N2381" i="25"/>
  <x:c r="P2381" i="25"/>
  <x:c r="Q2381" i="25"/>
  <x:c r="R2381" i="25"/>
  <x:c r="A2382" i="25"/>
  <x:c r="B2382" i="25"/>
  <x:c r="C2382" i="25"/>
  <x:c r="D2382" i="25"/>
  <x:c r="E2382" i="25"/>
  <x:c r="F2382" i="25"/>
  <x:c r="G2382" i="25"/>
  <x:c r="H2382" i="25"/>
  <x:c r="I2382" i="25"/>
  <x:c r="J2382" i="25"/>
  <x:c r="K2382" i="25"/>
  <x:c r="L2382" i="25"/>
  <x:c r="M2382" i="25"/>
  <x:c r="N2382" i="25"/>
  <x:c r="P2382" i="25"/>
  <x:c r="Q2382" i="25"/>
  <x:c r="R2382" i="25"/>
  <x:c r="A2383" i="25"/>
  <x:c r="B2383" i="25"/>
  <x:c r="C2383" i="25"/>
  <x:c r="D2383" i="25"/>
  <x:c r="E2383" i="25"/>
  <x:c r="F2383" i="25"/>
  <x:c r="G2383" i="25"/>
  <x:c r="H2383" i="25"/>
  <x:c r="I2383" i="25"/>
  <x:c r="J2383" i="25"/>
  <x:c r="K2383" i="25"/>
  <x:c r="L2383" i="25"/>
  <x:c r="M2383" i="25"/>
  <x:c r="N2383" i="25"/>
  <x:c r="P2383" i="25"/>
  <x:c r="Q2383" i="25"/>
  <x:c r="R2383" i="25"/>
  <x:c r="A2384" i="25"/>
  <x:c r="B2384" i="25"/>
  <x:c r="C2384" i="25"/>
  <x:c r="D2384" i="25"/>
  <x:c r="E2384" i="25"/>
  <x:c r="F2384" i="25"/>
  <x:c r="G2384" i="25"/>
  <x:c r="H2384" i="25"/>
  <x:c r="I2384" i="25"/>
  <x:c r="J2384" i="25"/>
  <x:c r="K2384" i="25"/>
  <x:c r="L2384" i="25"/>
  <x:c r="M2384" i="25"/>
  <x:c r="N2384" i="25"/>
  <x:c r="P2384" i="25"/>
  <x:c r="Q2384" i="25"/>
  <x:c r="R2384" i="25"/>
  <x:c r="A2385" i="25"/>
  <x:c r="B2385" i="25"/>
  <x:c r="C2385" i="25"/>
  <x:c r="D2385" i="25"/>
  <x:c r="E2385" i="25"/>
  <x:c r="F2385" i="25"/>
  <x:c r="G2385" i="25"/>
  <x:c r="H2385" i="25"/>
  <x:c r="I2385" i="25"/>
  <x:c r="J2385" i="25"/>
  <x:c r="K2385" i="25"/>
  <x:c r="L2385" i="25"/>
  <x:c r="M2385" i="25"/>
  <x:c r="N2385" i="25"/>
  <x:c r="P2385" i="25"/>
  <x:c r="Q2385" i="25"/>
  <x:c r="R2385" i="25"/>
  <x:c r="A2386" i="25"/>
  <x:c r="B2386" i="25"/>
  <x:c r="C2386" i="25"/>
  <x:c r="D2386" i="25"/>
  <x:c r="E2386" i="25"/>
  <x:c r="F2386" i="25"/>
  <x:c r="G2386" i="25"/>
  <x:c r="H2386" i="25"/>
  <x:c r="I2386" i="25"/>
  <x:c r="J2386" i="25"/>
  <x:c r="K2386" i="25"/>
  <x:c r="L2386" i="25"/>
  <x:c r="M2386" i="25"/>
  <x:c r="N2386" i="25"/>
  <x:c r="P2386" i="25"/>
  <x:c r="Q2386" i="25"/>
  <x:c r="R2386" i="25"/>
  <x:c r="A2387" i="25"/>
  <x:c r="B2387" i="25"/>
  <x:c r="C2387" i="25"/>
  <x:c r="D2387" i="25"/>
  <x:c r="E2387" i="25"/>
  <x:c r="F2387" i="25"/>
  <x:c r="G2387" i="25"/>
  <x:c r="H2387" i="25"/>
  <x:c r="I2387" i="25"/>
  <x:c r="J2387" i="25"/>
  <x:c r="K2387" i="25"/>
  <x:c r="L2387" i="25"/>
  <x:c r="M2387" i="25"/>
  <x:c r="N2387" i="25"/>
  <x:c r="P2387" i="25"/>
  <x:c r="Q2387" i="25"/>
  <x:c r="R2387" i="25"/>
  <x:c r="A2388" i="25"/>
  <x:c r="B2388" i="25"/>
  <x:c r="C2388" i="25"/>
  <x:c r="D2388" i="25"/>
  <x:c r="E2388" i="25"/>
  <x:c r="F2388" i="25"/>
  <x:c r="G2388" i="25"/>
  <x:c r="H2388" i="25"/>
  <x:c r="I2388" i="25"/>
  <x:c r="J2388" i="25"/>
  <x:c r="K2388" i="25"/>
  <x:c r="L2388" i="25"/>
  <x:c r="M2388" i="25"/>
  <x:c r="N2388" i="25"/>
  <x:c r="P2388" i="25"/>
  <x:c r="Q2388" i="25"/>
  <x:c r="R2388" i="25"/>
  <x:c r="A2389" i="25"/>
  <x:c r="B2389" i="25"/>
  <x:c r="C2389" i="25"/>
  <x:c r="D2389" i="25"/>
  <x:c r="E2389" i="25"/>
  <x:c r="F2389" i="25"/>
  <x:c r="G2389" i="25"/>
  <x:c r="H2389" i="25"/>
  <x:c r="I2389" i="25"/>
  <x:c r="J2389" i="25"/>
  <x:c r="K2389" i="25"/>
  <x:c r="L2389" i="25"/>
  <x:c r="M2389" i="25"/>
  <x:c r="N2389" i="25"/>
  <x:c r="P2389" i="25"/>
  <x:c r="Q2389" i="25"/>
  <x:c r="R2389" i="25"/>
  <x:c r="A2390" i="25"/>
  <x:c r="B2390" i="25"/>
  <x:c r="C2390" i="25"/>
  <x:c r="D2390" i="25"/>
  <x:c r="E2390" i="25"/>
  <x:c r="F2390" i="25"/>
  <x:c r="G2390" i="25"/>
  <x:c r="H2390" i="25"/>
  <x:c r="I2390" i="25"/>
  <x:c r="J2390" i="25"/>
  <x:c r="K2390" i="25"/>
  <x:c r="L2390" i="25"/>
  <x:c r="M2390" i="25"/>
  <x:c r="N2390" i="25"/>
  <x:c r="P2390" i="25"/>
  <x:c r="Q2390" i="25"/>
  <x:c r="R2390" i="25"/>
  <x:c r="A2391" i="25"/>
  <x:c r="B2391" i="25"/>
  <x:c r="C2391" i="25"/>
  <x:c r="D2391" i="25"/>
  <x:c r="E2391" i="25"/>
  <x:c r="F2391" i="25"/>
  <x:c r="G2391" i="25"/>
  <x:c r="H2391" i="25"/>
  <x:c r="I2391" i="25"/>
  <x:c r="J2391" i="25"/>
  <x:c r="K2391" i="25"/>
  <x:c r="L2391" i="25"/>
  <x:c r="M2391" i="25"/>
  <x:c r="N2391" i="25"/>
  <x:c r="P2391" i="25"/>
  <x:c r="Q2391" i="25"/>
  <x:c r="R2391" i="25"/>
  <x:c r="A2392" i="25"/>
  <x:c r="B2392" i="25"/>
  <x:c r="C2392" i="25"/>
  <x:c r="D2392" i="25"/>
  <x:c r="E2392" i="25"/>
  <x:c r="F2392" i="25"/>
  <x:c r="G2392" i="25"/>
  <x:c r="H2392" i="25"/>
  <x:c r="I2392" i="25"/>
  <x:c r="J2392" i="25"/>
  <x:c r="K2392" i="25"/>
  <x:c r="L2392" i="25"/>
  <x:c r="M2392" i="25"/>
  <x:c r="N2392" i="25"/>
  <x:c r="P2392" i="25"/>
  <x:c r="Q2392" i="25"/>
  <x:c r="R2392" i="25"/>
  <x:c r="A2393" i="25"/>
  <x:c r="B2393" i="25"/>
  <x:c r="C2393" i="25"/>
  <x:c r="D2393" i="25"/>
  <x:c r="E2393" i="25"/>
  <x:c r="F2393" i="25"/>
  <x:c r="G2393" i="25"/>
  <x:c r="H2393" i="25"/>
  <x:c r="I2393" i="25"/>
  <x:c r="J2393" i="25"/>
  <x:c r="K2393" i="25"/>
  <x:c r="L2393" i="25"/>
  <x:c r="M2393" i="25"/>
  <x:c r="N2393" i="25"/>
  <x:c r="P2393" i="25"/>
  <x:c r="Q2393" i="25"/>
  <x:c r="R2393" i="25"/>
  <x:c r="A2394" i="25"/>
  <x:c r="B2394" i="25"/>
  <x:c r="C2394" i="25"/>
  <x:c r="D2394" i="25"/>
  <x:c r="E2394" i="25"/>
  <x:c r="F2394" i="25"/>
  <x:c r="G2394" i="25"/>
  <x:c r="H2394" i="25"/>
  <x:c r="I2394" i="25"/>
  <x:c r="J2394" i="25"/>
  <x:c r="K2394" i="25"/>
  <x:c r="L2394" i="25"/>
  <x:c r="M2394" i="25"/>
  <x:c r="N2394" i="25"/>
  <x:c r="P2394" i="25"/>
  <x:c r="Q2394" i="25"/>
  <x:c r="R2394" i="25"/>
  <x:c r="A2395" i="25"/>
  <x:c r="B2395" i="25"/>
  <x:c r="C2395" i="25"/>
  <x:c r="D2395" i="25"/>
  <x:c r="E2395" i="25"/>
  <x:c r="F2395" i="25"/>
  <x:c r="G2395" i="25"/>
  <x:c r="H2395" i="25"/>
  <x:c r="I2395" i="25"/>
  <x:c r="J2395" i="25"/>
  <x:c r="K2395" i="25"/>
  <x:c r="L2395" i="25"/>
  <x:c r="M2395" i="25"/>
  <x:c r="N2395" i="25"/>
  <x:c r="P2395" i="25"/>
  <x:c r="Q2395" i="25"/>
  <x:c r="R2395" i="25"/>
  <x:c r="A2396" i="25"/>
  <x:c r="B2396" i="25"/>
  <x:c r="C2396" i="25"/>
  <x:c r="D2396" i="25"/>
  <x:c r="E2396" i="25"/>
  <x:c r="F2396" i="25"/>
  <x:c r="G2396" i="25"/>
  <x:c r="H2396" i="25"/>
  <x:c r="I2396" i="25"/>
  <x:c r="J2396" i="25"/>
  <x:c r="K2396" i="25"/>
  <x:c r="L2396" i="25"/>
  <x:c r="M2396" i="25"/>
  <x:c r="N2396" i="25"/>
  <x:c r="P2396" i="25"/>
  <x:c r="Q2396" i="25"/>
  <x:c r="R2396" i="25"/>
  <x:c r="A2397" i="25"/>
  <x:c r="B2397" i="25"/>
  <x:c r="C2397" i="25"/>
  <x:c r="D2397" i="25"/>
  <x:c r="E2397" i="25"/>
  <x:c r="F2397" i="25"/>
  <x:c r="G2397" i="25"/>
  <x:c r="H2397" i="25"/>
  <x:c r="I2397" i="25"/>
  <x:c r="J2397" i="25"/>
  <x:c r="K2397" i="25"/>
  <x:c r="L2397" i="25"/>
  <x:c r="M2397" i="25"/>
  <x:c r="N2397" i="25"/>
  <x:c r="P2397" i="25"/>
  <x:c r="Q2397" i="25"/>
  <x:c r="R2397" i="25"/>
  <x:c r="A2398" i="25"/>
  <x:c r="B2398" i="25"/>
  <x:c r="C2398" i="25"/>
  <x:c r="D2398" i="25"/>
  <x:c r="E2398" i="25"/>
  <x:c r="F2398" i="25"/>
  <x:c r="G2398" i="25"/>
  <x:c r="H2398" i="25"/>
  <x:c r="I2398" i="25"/>
  <x:c r="J2398" i="25"/>
  <x:c r="K2398" i="25"/>
  <x:c r="L2398" i="25"/>
  <x:c r="M2398" i="25"/>
  <x:c r="N2398" i="25"/>
  <x:c r="P2398" i="25"/>
  <x:c r="Q2398" i="25"/>
  <x:c r="R2398" i="25"/>
  <x:c r="A2399" i="25"/>
  <x:c r="B2399" i="25"/>
  <x:c r="C2399" i="25"/>
  <x:c r="D2399" i="25"/>
  <x:c r="E2399" i="25"/>
  <x:c r="F2399" i="25"/>
  <x:c r="G2399" i="25"/>
  <x:c r="H2399" i="25"/>
  <x:c r="I2399" i="25"/>
  <x:c r="J2399" i="25"/>
  <x:c r="K2399" i="25"/>
  <x:c r="L2399" i="25"/>
  <x:c r="M2399" i="25"/>
  <x:c r="N2399" i="25"/>
  <x:c r="P2399" i="25"/>
  <x:c r="Q2399" i="25"/>
  <x:c r="R2399" i="25"/>
  <x:c r="A2400" i="25"/>
  <x:c r="B2400" i="25"/>
  <x:c r="C2400" i="25"/>
  <x:c r="D2400" i="25"/>
  <x:c r="E2400" i="25"/>
  <x:c r="F2400" i="25"/>
  <x:c r="G2400" i="25"/>
  <x:c r="H2400" i="25"/>
  <x:c r="I2400" i="25"/>
  <x:c r="J2400" i="25"/>
  <x:c r="K2400" i="25"/>
  <x:c r="L2400" i="25"/>
  <x:c r="M2400" i="25"/>
  <x:c r="N2400" i="25"/>
  <x:c r="P2400" i="25"/>
  <x:c r="Q2400" i="25"/>
  <x:c r="R2400" i="25"/>
  <x:c r="A2401" i="25"/>
  <x:c r="B2401" i="25"/>
  <x:c r="C2401" i="25"/>
  <x:c r="D2401" i="25"/>
  <x:c r="E2401" i="25"/>
  <x:c r="F2401" i="25"/>
  <x:c r="G2401" i="25"/>
  <x:c r="H2401" i="25"/>
  <x:c r="I2401" i="25"/>
  <x:c r="J2401" i="25"/>
  <x:c r="K2401" i="25"/>
  <x:c r="L2401" i="25"/>
  <x:c r="M2401" i="25"/>
  <x:c r="N2401" i="25"/>
  <x:c r="P2401" i="25"/>
  <x:c r="Q2401" i="25"/>
  <x:c r="R2401" i="25"/>
  <x:c r="A2402" i="25"/>
  <x:c r="B2402" i="25"/>
  <x:c r="C2402" i="25"/>
  <x:c r="D2402" i="25"/>
  <x:c r="E2402" i="25"/>
  <x:c r="F2402" i="25"/>
  <x:c r="G2402" i="25"/>
  <x:c r="H2402" i="25"/>
  <x:c r="I2402" i="25"/>
  <x:c r="J2402" i="25"/>
  <x:c r="K2402" i="25"/>
  <x:c r="L2402" i="25"/>
  <x:c r="M2402" i="25"/>
  <x:c r="N2402" i="25"/>
  <x:c r="P2402" i="25"/>
  <x:c r="Q2402" i="25"/>
  <x:c r="R2402" i="25"/>
  <x:c r="A2403" i="25"/>
  <x:c r="B2403" i="25"/>
  <x:c r="C2403" i="25"/>
  <x:c r="D2403" i="25"/>
  <x:c r="E2403" i="25"/>
  <x:c r="F2403" i="25"/>
  <x:c r="G2403" i="25"/>
  <x:c r="H2403" i="25"/>
  <x:c r="I2403" i="25"/>
  <x:c r="J2403" i="25"/>
  <x:c r="K2403" i="25"/>
  <x:c r="L2403" i="25"/>
  <x:c r="M2403" i="25"/>
  <x:c r="N2403" i="25"/>
  <x:c r="P2403" i="25"/>
  <x:c r="Q2403" i="25"/>
  <x:c r="R2403" i="25"/>
  <x:c r="A2404" i="25"/>
  <x:c r="B2404" i="25"/>
  <x:c r="C2404" i="25"/>
  <x:c r="D2404" i="25"/>
  <x:c r="E2404" i="25"/>
  <x:c r="F2404" i="25"/>
  <x:c r="G2404" i="25"/>
  <x:c r="H2404" i="25"/>
  <x:c r="I2404" i="25"/>
  <x:c r="J2404" i="25"/>
  <x:c r="K2404" i="25"/>
  <x:c r="L2404" i="25"/>
  <x:c r="M2404" i="25"/>
  <x:c r="N2404" i="25"/>
  <x:c r="P2404" i="25"/>
  <x:c r="Q2404" i="25"/>
  <x:c r="R2404" i="25"/>
  <x:c r="A2405" i="25"/>
  <x:c r="B2405" i="25"/>
  <x:c r="C2405" i="25"/>
  <x:c r="D2405" i="25"/>
  <x:c r="E2405" i="25"/>
  <x:c r="F2405" i="25"/>
  <x:c r="G2405" i="25"/>
  <x:c r="H2405" i="25"/>
  <x:c r="I2405" i="25"/>
  <x:c r="J2405" i="25"/>
  <x:c r="K2405" i="25"/>
  <x:c r="L2405" i="25"/>
  <x:c r="M2405" i="25"/>
  <x:c r="N2405" i="25"/>
  <x:c r="P2405" i="25"/>
  <x:c r="Q2405" i="25"/>
  <x:c r="R2405" i="25"/>
  <x:c r="A2406" i="25"/>
  <x:c r="B2406" i="25"/>
  <x:c r="C2406" i="25"/>
  <x:c r="D2406" i="25"/>
  <x:c r="E2406" i="25"/>
  <x:c r="F2406" i="25"/>
  <x:c r="G2406" i="25"/>
  <x:c r="H2406" i="25"/>
  <x:c r="I2406" i="25"/>
  <x:c r="J2406" i="25"/>
  <x:c r="K2406" i="25"/>
  <x:c r="L2406" i="25"/>
  <x:c r="M2406" i="25"/>
  <x:c r="N2406" i="25"/>
  <x:c r="P2406" i="25"/>
  <x:c r="Q2406" i="25"/>
  <x:c r="R2406" i="25"/>
  <x:c r="A2407" i="25"/>
  <x:c r="B2407" i="25"/>
  <x:c r="C2407" i="25"/>
  <x:c r="D2407" i="25"/>
  <x:c r="E2407" i="25"/>
  <x:c r="F2407" i="25"/>
  <x:c r="G2407" i="25"/>
  <x:c r="H2407" i="25"/>
  <x:c r="I2407" i="25"/>
  <x:c r="J2407" i="25"/>
  <x:c r="K2407" i="25"/>
  <x:c r="L2407" i="25"/>
  <x:c r="M2407" i="25"/>
  <x:c r="N2407" i="25"/>
  <x:c r="P2407" i="25"/>
  <x:c r="Q2407" i="25"/>
  <x:c r="R2407" i="25"/>
  <x:c r="A2408" i="25"/>
  <x:c r="B2408" i="25"/>
  <x:c r="C2408" i="25"/>
  <x:c r="D2408" i="25"/>
  <x:c r="E2408" i="25"/>
  <x:c r="F2408" i="25"/>
  <x:c r="G2408" i="25"/>
  <x:c r="H2408" i="25"/>
  <x:c r="I2408" i="25"/>
  <x:c r="J2408" i="25"/>
  <x:c r="K2408" i="25"/>
  <x:c r="L2408" i="25"/>
  <x:c r="M2408" i="25"/>
  <x:c r="N2408" i="25"/>
  <x:c r="P2408" i="25"/>
  <x:c r="Q2408" i="25"/>
  <x:c r="R2408" i="25"/>
  <x:c r="A2409" i="25"/>
  <x:c r="B2409" i="25"/>
  <x:c r="C2409" i="25"/>
  <x:c r="D2409" i="25"/>
  <x:c r="E2409" i="25"/>
  <x:c r="F2409" i="25"/>
  <x:c r="G2409" i="25"/>
  <x:c r="H2409" i="25"/>
  <x:c r="I2409" i="25"/>
  <x:c r="J2409" i="25"/>
  <x:c r="K2409" i="25"/>
  <x:c r="L2409" i="25"/>
  <x:c r="M2409" i="25"/>
  <x:c r="N2409" i="25"/>
  <x:c r="P2409" i="25"/>
  <x:c r="Q2409" i="25"/>
  <x:c r="R2409" i="25"/>
  <x:c r="A2410" i="25"/>
  <x:c r="B2410" i="25"/>
  <x:c r="C2410" i="25"/>
  <x:c r="D2410" i="25"/>
  <x:c r="E2410" i="25"/>
  <x:c r="F2410" i="25"/>
  <x:c r="G2410" i="25"/>
  <x:c r="H2410" i="25"/>
  <x:c r="I2410" i="25"/>
  <x:c r="J2410" i="25"/>
  <x:c r="K2410" i="25"/>
  <x:c r="L2410" i="25"/>
  <x:c r="M2410" i="25"/>
  <x:c r="N2410" i="25"/>
  <x:c r="P2410" i="25"/>
  <x:c r="Q2410" i="25"/>
  <x:c r="R2410" i="25"/>
  <x:c r="A2411" i="25"/>
  <x:c r="B2411" i="25"/>
  <x:c r="C2411" i="25"/>
  <x:c r="D2411" i="25"/>
  <x:c r="E2411" i="25"/>
  <x:c r="F2411" i="25"/>
  <x:c r="G2411" i="25"/>
  <x:c r="H2411" i="25"/>
  <x:c r="I2411" i="25"/>
  <x:c r="J2411" i="25"/>
  <x:c r="K2411" i="25"/>
  <x:c r="L2411" i="25"/>
  <x:c r="M2411" i="25"/>
  <x:c r="N2411" i="25"/>
  <x:c r="P2411" i="25"/>
  <x:c r="Q2411" i="25"/>
  <x:c r="R2411" i="25"/>
  <x:c r="A2412" i="25"/>
  <x:c r="B2412" i="25"/>
  <x:c r="C2412" i="25"/>
  <x:c r="D2412" i="25"/>
  <x:c r="E2412" i="25"/>
  <x:c r="F2412" i="25"/>
  <x:c r="G2412" i="25"/>
  <x:c r="H2412" i="25"/>
  <x:c r="I2412" i="25"/>
  <x:c r="J2412" i="25"/>
  <x:c r="K2412" i="25"/>
  <x:c r="L2412" i="25"/>
  <x:c r="M2412" i="25"/>
  <x:c r="N2412" i="25"/>
  <x:c r="P2412" i="25"/>
  <x:c r="Q2412" i="25"/>
  <x:c r="R2412" i="25"/>
  <x:c r="A2413" i="25"/>
  <x:c r="B2413" i="25"/>
  <x:c r="C2413" i="25"/>
  <x:c r="D2413" i="25"/>
  <x:c r="E2413" i="25"/>
  <x:c r="F2413" i="25"/>
  <x:c r="G2413" i="25"/>
  <x:c r="H2413" i="25"/>
  <x:c r="I2413" i="25"/>
  <x:c r="J2413" i="25"/>
  <x:c r="K2413" i="25"/>
  <x:c r="L2413" i="25"/>
  <x:c r="M2413" i="25"/>
  <x:c r="N2413" i="25"/>
  <x:c r="P2413" i="25"/>
  <x:c r="Q2413" i="25"/>
  <x:c r="R2413" i="25"/>
  <x:c r="A2414" i="25"/>
  <x:c r="B2414" i="25"/>
  <x:c r="C2414" i="25"/>
  <x:c r="D2414" i="25"/>
  <x:c r="E2414" i="25"/>
  <x:c r="F2414" i="25"/>
  <x:c r="G2414" i="25"/>
  <x:c r="H2414" i="25"/>
  <x:c r="I2414" i="25"/>
  <x:c r="J2414" i="25"/>
  <x:c r="K2414" i="25"/>
  <x:c r="L2414" i="25"/>
  <x:c r="M2414" i="25"/>
  <x:c r="N2414" i="25"/>
  <x:c r="P2414" i="25"/>
  <x:c r="Q2414" i="25"/>
  <x:c r="R2414" i="25"/>
  <x:c r="A2415" i="25"/>
  <x:c r="B2415" i="25"/>
  <x:c r="C2415" i="25"/>
  <x:c r="D2415" i="25"/>
  <x:c r="E2415" i="25"/>
  <x:c r="F2415" i="25"/>
  <x:c r="G2415" i="25"/>
  <x:c r="H2415" i="25"/>
  <x:c r="I2415" i="25"/>
  <x:c r="J2415" i="25"/>
  <x:c r="K2415" i="25"/>
  <x:c r="L2415" i="25"/>
  <x:c r="M2415" i="25"/>
  <x:c r="N2415" i="25"/>
  <x:c r="P2415" i="25"/>
  <x:c r="Q2415" i="25"/>
  <x:c r="R2415" i="25"/>
  <x:c r="A2416" i="25"/>
  <x:c r="B2416" i="25"/>
  <x:c r="C2416" i="25"/>
  <x:c r="D2416" i="25"/>
  <x:c r="E2416" i="25"/>
  <x:c r="F2416" i="25"/>
  <x:c r="G2416" i="25"/>
  <x:c r="H2416" i="25"/>
  <x:c r="I2416" i="25"/>
  <x:c r="J2416" i="25"/>
  <x:c r="K2416" i="25"/>
  <x:c r="L2416" i="25"/>
  <x:c r="M2416" i="25"/>
  <x:c r="N2416" i="25"/>
  <x:c r="P2416" i="25"/>
  <x:c r="Q2416" i="25"/>
  <x:c r="R2416" i="25"/>
  <x:c r="A2417" i="25"/>
  <x:c r="B2417" i="25"/>
  <x:c r="C2417" i="25"/>
  <x:c r="D2417" i="25"/>
  <x:c r="E2417" i="25"/>
  <x:c r="F2417" i="25"/>
  <x:c r="G2417" i="25"/>
  <x:c r="H2417" i="25"/>
  <x:c r="I2417" i="25"/>
  <x:c r="J2417" i="25"/>
  <x:c r="K2417" i="25"/>
  <x:c r="L2417" i="25"/>
  <x:c r="M2417" i="25"/>
  <x:c r="N2417" i="25"/>
  <x:c r="P2417" i="25"/>
  <x:c r="Q2417" i="25"/>
  <x:c r="R2417" i="25"/>
  <x:c r="A2418" i="25"/>
  <x:c r="B2418" i="25"/>
  <x:c r="C2418" i="25"/>
  <x:c r="D2418" i="25"/>
  <x:c r="E2418" i="25"/>
  <x:c r="F2418" i="25"/>
  <x:c r="G2418" i="25"/>
  <x:c r="H2418" i="25"/>
  <x:c r="I2418" i="25"/>
  <x:c r="J2418" i="25"/>
  <x:c r="K2418" i="25"/>
  <x:c r="L2418" i="25"/>
  <x:c r="M2418" i="25"/>
  <x:c r="N2418" i="25"/>
  <x:c r="P2418" i="25"/>
  <x:c r="Q2418" i="25"/>
  <x:c r="R2418" i="25"/>
  <x:c r="A2419" i="25"/>
  <x:c r="B2419" i="25"/>
  <x:c r="C2419" i="25"/>
  <x:c r="D2419" i="25"/>
  <x:c r="E2419" i="25"/>
  <x:c r="F2419" i="25"/>
  <x:c r="G2419" i="25"/>
  <x:c r="H2419" i="25"/>
  <x:c r="I2419" i="25"/>
  <x:c r="J2419" i="25"/>
  <x:c r="K2419" i="25"/>
  <x:c r="L2419" i="25"/>
  <x:c r="M2419" i="25"/>
  <x:c r="N2419" i="25"/>
  <x:c r="P2419" i="25"/>
  <x:c r="Q2419" i="25"/>
  <x:c r="R2419" i="25"/>
  <x:c r="A2420" i="25"/>
  <x:c r="B2420" i="25"/>
  <x:c r="C2420" i="25"/>
  <x:c r="D2420" i="25"/>
  <x:c r="E2420" i="25"/>
  <x:c r="F2420" i="25"/>
  <x:c r="G2420" i="25"/>
  <x:c r="H2420" i="25"/>
  <x:c r="I2420" i="25"/>
  <x:c r="J2420" i="25"/>
  <x:c r="K2420" i="25"/>
  <x:c r="L2420" i="25"/>
  <x:c r="M2420" i="25"/>
  <x:c r="N2420" i="25"/>
  <x:c r="P2420" i="25"/>
  <x:c r="Q2420" i="25"/>
  <x:c r="R2420" i="25"/>
  <x:c r="A2421" i="25"/>
  <x:c r="B2421" i="25"/>
  <x:c r="C2421" i="25"/>
  <x:c r="D2421" i="25"/>
  <x:c r="E2421" i="25"/>
  <x:c r="F2421" i="25"/>
  <x:c r="G2421" i="25"/>
  <x:c r="H2421" i="25"/>
  <x:c r="I2421" i="25"/>
  <x:c r="J2421" i="25"/>
  <x:c r="K2421" i="25"/>
  <x:c r="L2421" i="25"/>
  <x:c r="M2421" i="25"/>
  <x:c r="N2421" i="25"/>
  <x:c r="P2421" i="25"/>
  <x:c r="Q2421" i="25"/>
  <x:c r="R2421" i="25"/>
  <x:c r="A2422" i="25"/>
  <x:c r="B2422" i="25"/>
  <x:c r="C2422" i="25"/>
  <x:c r="D2422" i="25"/>
  <x:c r="E2422" i="25"/>
  <x:c r="F2422" i="25"/>
  <x:c r="G2422" i="25"/>
  <x:c r="H2422" i="25"/>
  <x:c r="I2422" i="25"/>
  <x:c r="J2422" i="25"/>
  <x:c r="K2422" i="25"/>
  <x:c r="L2422" i="25"/>
  <x:c r="M2422" i="25"/>
  <x:c r="N2422" i="25"/>
  <x:c r="P2422" i="25"/>
  <x:c r="Q2422" i="25"/>
  <x:c r="R2422" i="25"/>
  <x:c r="A2423" i="25"/>
  <x:c r="B2423" i="25"/>
  <x:c r="C2423" i="25"/>
  <x:c r="D2423" i="25"/>
  <x:c r="E2423" i="25"/>
  <x:c r="F2423" i="25"/>
  <x:c r="G2423" i="25"/>
  <x:c r="H2423" i="25"/>
  <x:c r="I2423" i="25"/>
  <x:c r="J2423" i="25"/>
  <x:c r="K2423" i="25"/>
  <x:c r="L2423" i="25"/>
  <x:c r="M2423" i="25"/>
  <x:c r="N2423" i="25"/>
  <x:c r="P2423" i="25"/>
  <x:c r="Q2423" i="25"/>
  <x:c r="R2423" i="25"/>
  <x:c r="A2424" i="25"/>
  <x:c r="B2424" i="25"/>
  <x:c r="C2424" i="25"/>
  <x:c r="D2424" i="25"/>
  <x:c r="E2424" i="25"/>
  <x:c r="F2424" i="25"/>
  <x:c r="G2424" i="25"/>
  <x:c r="H2424" i="25"/>
  <x:c r="I2424" i="25"/>
  <x:c r="J2424" i="25"/>
  <x:c r="K2424" i="25"/>
  <x:c r="L2424" i="25"/>
  <x:c r="M2424" i="25"/>
  <x:c r="N2424" i="25"/>
  <x:c r="P2424" i="25"/>
  <x:c r="Q2424" i="25"/>
  <x:c r="R2424" i="25"/>
  <x:c r="A2425" i="25"/>
  <x:c r="B2425" i="25"/>
  <x:c r="C2425" i="25"/>
  <x:c r="D2425" i="25"/>
  <x:c r="E2425" i="25"/>
  <x:c r="F2425" i="25"/>
  <x:c r="G2425" i="25"/>
  <x:c r="H2425" i="25"/>
  <x:c r="I2425" i="25"/>
  <x:c r="J2425" i="25"/>
  <x:c r="K2425" i="25"/>
  <x:c r="L2425" i="25"/>
  <x:c r="M2425" i="25"/>
  <x:c r="N2425" i="25"/>
  <x:c r="P2425" i="25"/>
  <x:c r="Q2425" i="25"/>
  <x:c r="R2425" i="25"/>
  <x:c r="A2426" i="25"/>
  <x:c r="B2426" i="25"/>
  <x:c r="C2426" i="25"/>
  <x:c r="D2426" i="25"/>
  <x:c r="E2426" i="25"/>
  <x:c r="F2426" i="25"/>
  <x:c r="G2426" i="25"/>
  <x:c r="H2426" i="25"/>
  <x:c r="I2426" i="25"/>
  <x:c r="J2426" i="25"/>
  <x:c r="K2426" i="25"/>
  <x:c r="L2426" i="25"/>
  <x:c r="M2426" i="25"/>
  <x:c r="N2426" i="25"/>
  <x:c r="P2426" i="25"/>
  <x:c r="Q2426" i="25"/>
  <x:c r="R2426" i="25"/>
  <x:c r="A2427" i="25"/>
  <x:c r="B2427" i="25"/>
  <x:c r="C2427" i="25"/>
  <x:c r="D2427" i="25"/>
  <x:c r="E2427" i="25"/>
  <x:c r="F2427" i="25"/>
  <x:c r="G2427" i="25"/>
  <x:c r="H2427" i="25"/>
  <x:c r="I2427" i="25"/>
  <x:c r="J2427" i="25"/>
  <x:c r="K2427" i="25"/>
  <x:c r="L2427" i="25"/>
  <x:c r="M2427" i="25"/>
  <x:c r="N2427" i="25"/>
  <x:c r="P2427" i="25"/>
  <x:c r="Q2427" i="25"/>
  <x:c r="R2427" i="25"/>
  <x:c r="A2428" i="25"/>
  <x:c r="B2428" i="25"/>
  <x:c r="C2428" i="25"/>
  <x:c r="D2428" i="25"/>
  <x:c r="E2428" i="25"/>
  <x:c r="F2428" i="25"/>
  <x:c r="G2428" i="25"/>
  <x:c r="H2428" i="25"/>
  <x:c r="I2428" i="25"/>
  <x:c r="J2428" i="25"/>
  <x:c r="K2428" i="25"/>
  <x:c r="L2428" i="25"/>
  <x:c r="M2428" i="25"/>
  <x:c r="N2428" i="25"/>
  <x:c r="P2428" i="25"/>
  <x:c r="Q2428" i="25"/>
  <x:c r="R2428" i="25"/>
  <x:c r="A2429" i="25"/>
  <x:c r="B2429" i="25"/>
  <x:c r="C2429" i="25"/>
  <x:c r="D2429" i="25"/>
  <x:c r="E2429" i="25"/>
  <x:c r="F2429" i="25"/>
  <x:c r="G2429" i="25"/>
  <x:c r="H2429" i="25"/>
  <x:c r="I2429" i="25"/>
  <x:c r="J2429" i="25"/>
  <x:c r="K2429" i="25"/>
  <x:c r="L2429" i="25"/>
  <x:c r="M2429" i="25"/>
  <x:c r="N2429" i="25"/>
  <x:c r="P2429" i="25"/>
  <x:c r="Q2429" i="25"/>
  <x:c r="R2429" i="25"/>
  <x:c r="A2430" i="25"/>
  <x:c r="B2430" i="25"/>
  <x:c r="C2430" i="25"/>
  <x:c r="D2430" i="25"/>
  <x:c r="E2430" i="25"/>
  <x:c r="F2430" i="25"/>
  <x:c r="G2430" i="25"/>
  <x:c r="H2430" i="25"/>
  <x:c r="I2430" i="25"/>
  <x:c r="J2430" i="25"/>
  <x:c r="K2430" i="25"/>
  <x:c r="L2430" i="25"/>
  <x:c r="M2430" i="25"/>
  <x:c r="N2430" i="25"/>
  <x:c r="P2430" i="25"/>
  <x:c r="Q2430" i="25"/>
  <x:c r="R2430" i="25"/>
  <x:c r="A2431" i="25"/>
  <x:c r="B2431" i="25"/>
  <x:c r="C2431" i="25"/>
  <x:c r="D2431" i="25"/>
  <x:c r="E2431" i="25"/>
  <x:c r="F2431" i="25"/>
  <x:c r="G2431" i="25"/>
  <x:c r="H2431" i="25"/>
  <x:c r="I2431" i="25"/>
  <x:c r="J2431" i="25"/>
  <x:c r="K2431" i="25"/>
  <x:c r="L2431" i="25"/>
  <x:c r="M2431" i="25"/>
  <x:c r="N2431" i="25"/>
  <x:c r="P2431" i="25"/>
  <x:c r="Q2431" i="25"/>
  <x:c r="R2431" i="25"/>
  <x:c r="A2432" i="25"/>
  <x:c r="B2432" i="25"/>
  <x:c r="C2432" i="25"/>
  <x:c r="D2432" i="25"/>
  <x:c r="E2432" i="25"/>
  <x:c r="F2432" i="25"/>
  <x:c r="G2432" i="25"/>
  <x:c r="H2432" i="25"/>
  <x:c r="I2432" i="25"/>
  <x:c r="J2432" i="25"/>
  <x:c r="K2432" i="25"/>
  <x:c r="L2432" i="25"/>
  <x:c r="M2432" i="25"/>
  <x:c r="N2432" i="25"/>
  <x:c r="P2432" i="25"/>
  <x:c r="Q2432" i="25"/>
  <x:c r="R2432" i="25"/>
  <x:c r="A2433" i="25"/>
  <x:c r="B2433" i="25"/>
  <x:c r="C2433" i="25"/>
  <x:c r="D2433" i="25"/>
  <x:c r="E2433" i="25"/>
  <x:c r="F2433" i="25"/>
  <x:c r="G2433" i="25"/>
  <x:c r="H2433" i="25"/>
  <x:c r="I2433" i="25"/>
  <x:c r="J2433" i="25"/>
  <x:c r="K2433" i="25"/>
  <x:c r="L2433" i="25"/>
  <x:c r="M2433" i="25"/>
  <x:c r="N2433" i="25"/>
  <x:c r="P2433" i="25"/>
  <x:c r="Q2433" i="25"/>
  <x:c r="R2433" i="25"/>
  <x:c r="A2434" i="25"/>
  <x:c r="B2434" i="25"/>
  <x:c r="C2434" i="25"/>
  <x:c r="D2434" i="25"/>
  <x:c r="E2434" i="25"/>
  <x:c r="F2434" i="25"/>
  <x:c r="G2434" i="25"/>
  <x:c r="H2434" i="25"/>
  <x:c r="I2434" i="25"/>
  <x:c r="J2434" i="25"/>
  <x:c r="K2434" i="25"/>
  <x:c r="L2434" i="25"/>
  <x:c r="M2434" i="25"/>
  <x:c r="N2434" i="25"/>
  <x:c r="P2434" i="25"/>
  <x:c r="Q2434" i="25"/>
  <x:c r="R2434" i="25"/>
  <x:c r="A2435" i="25"/>
  <x:c r="B2435" i="25"/>
  <x:c r="C2435" i="25"/>
  <x:c r="D2435" i="25"/>
  <x:c r="E2435" i="25"/>
  <x:c r="F2435" i="25"/>
  <x:c r="G2435" i="25"/>
  <x:c r="H2435" i="25"/>
  <x:c r="I2435" i="25"/>
  <x:c r="J2435" i="25"/>
  <x:c r="K2435" i="25"/>
  <x:c r="L2435" i="25"/>
  <x:c r="M2435" i="25"/>
  <x:c r="N2435" i="25"/>
  <x:c r="P2435" i="25"/>
  <x:c r="Q2435" i="25"/>
  <x:c r="R2435" i="25"/>
  <x:c r="A2436" i="25"/>
  <x:c r="B2436" i="25"/>
  <x:c r="C2436" i="25"/>
  <x:c r="D2436" i="25"/>
  <x:c r="E2436" i="25"/>
  <x:c r="F2436" i="25"/>
  <x:c r="G2436" i="25"/>
  <x:c r="H2436" i="25"/>
  <x:c r="I2436" i="25"/>
  <x:c r="J2436" i="25"/>
  <x:c r="K2436" i="25"/>
  <x:c r="L2436" i="25"/>
  <x:c r="M2436" i="25"/>
  <x:c r="N2436" i="25"/>
  <x:c r="P2436" i="25"/>
  <x:c r="Q2436" i="25"/>
  <x:c r="R2436" i="25"/>
  <x:c r="A2437" i="25"/>
  <x:c r="B2437" i="25"/>
  <x:c r="C2437" i="25"/>
  <x:c r="D2437" i="25"/>
  <x:c r="E2437" i="25"/>
  <x:c r="F2437" i="25"/>
  <x:c r="G2437" i="25"/>
  <x:c r="H2437" i="25"/>
  <x:c r="I2437" i="25"/>
  <x:c r="J2437" i="25"/>
  <x:c r="K2437" i="25"/>
  <x:c r="L2437" i="25"/>
  <x:c r="M2437" i="25"/>
  <x:c r="N2437" i="25"/>
  <x:c r="P2437" i="25"/>
  <x:c r="Q2437" i="25"/>
  <x:c r="R2437" i="25"/>
  <x:c r="A2438" i="25"/>
  <x:c r="B2438" i="25"/>
  <x:c r="C2438" i="25"/>
  <x:c r="D2438" i="25"/>
  <x:c r="E2438" i="25"/>
  <x:c r="F2438" i="25"/>
  <x:c r="G2438" i="25"/>
  <x:c r="H2438" i="25"/>
  <x:c r="I2438" i="25"/>
  <x:c r="J2438" i="25"/>
  <x:c r="K2438" i="25"/>
  <x:c r="L2438" i="25"/>
  <x:c r="M2438" i="25"/>
  <x:c r="N2438" i="25"/>
  <x:c r="P2438" i="25"/>
  <x:c r="Q2438" i="25"/>
  <x:c r="R2438" i="25"/>
  <x:c r="A2439" i="25"/>
  <x:c r="B2439" i="25"/>
  <x:c r="C2439" i="25"/>
  <x:c r="D2439" i="25"/>
  <x:c r="E2439" i="25"/>
  <x:c r="F2439" i="25"/>
  <x:c r="G2439" i="25"/>
  <x:c r="H2439" i="25"/>
  <x:c r="I2439" i="25"/>
  <x:c r="J2439" i="25"/>
  <x:c r="K2439" i="25"/>
  <x:c r="L2439" i="25"/>
  <x:c r="M2439" i="25"/>
  <x:c r="N2439" i="25"/>
  <x:c r="P2439" i="25"/>
  <x:c r="Q2439" i="25"/>
  <x:c r="R2439" i="25"/>
  <x:c r="A2440" i="25"/>
  <x:c r="B2440" i="25"/>
  <x:c r="C2440" i="25"/>
  <x:c r="D2440" i="25"/>
  <x:c r="E2440" i="25"/>
  <x:c r="F2440" i="25"/>
  <x:c r="G2440" i="25"/>
  <x:c r="H2440" i="25"/>
  <x:c r="I2440" i="25"/>
  <x:c r="J2440" i="25"/>
  <x:c r="K2440" i="25"/>
  <x:c r="L2440" i="25"/>
  <x:c r="M2440" i="25"/>
  <x:c r="N2440" i="25"/>
  <x:c r="P2440" i="25"/>
  <x:c r="Q2440" i="25"/>
  <x:c r="R2440" i="25"/>
  <x:c r="A2441" i="25"/>
  <x:c r="B2441" i="25"/>
  <x:c r="C2441" i="25"/>
  <x:c r="D2441" i="25"/>
  <x:c r="E2441" i="25"/>
  <x:c r="F2441" i="25"/>
  <x:c r="G2441" i="25"/>
  <x:c r="H2441" i="25"/>
  <x:c r="I2441" i="25"/>
  <x:c r="J2441" i="25"/>
  <x:c r="K2441" i="25"/>
  <x:c r="L2441" i="25"/>
  <x:c r="M2441" i="25"/>
  <x:c r="N2441" i="25"/>
  <x:c r="P2441" i="25"/>
  <x:c r="Q2441" i="25"/>
  <x:c r="R2441" i="25"/>
  <x:c r="A2442" i="25"/>
  <x:c r="B2442" i="25"/>
  <x:c r="C2442" i="25"/>
  <x:c r="D2442" i="25"/>
  <x:c r="E2442" i="25"/>
  <x:c r="F2442" i="25"/>
  <x:c r="G2442" i="25"/>
  <x:c r="H2442" i="25"/>
  <x:c r="I2442" i="25"/>
  <x:c r="J2442" i="25"/>
  <x:c r="K2442" i="25"/>
  <x:c r="L2442" i="25"/>
  <x:c r="M2442" i="25"/>
  <x:c r="N2442" i="25"/>
  <x:c r="P2442" i="25"/>
  <x:c r="Q2442" i="25"/>
  <x:c r="R2442" i="25"/>
  <x:c r="A2443" i="25"/>
  <x:c r="B2443" i="25"/>
  <x:c r="C2443" i="25"/>
  <x:c r="D2443" i="25"/>
  <x:c r="E2443" i="25"/>
  <x:c r="F2443" i="25"/>
  <x:c r="G2443" i="25"/>
  <x:c r="H2443" i="25"/>
  <x:c r="I2443" i="25"/>
  <x:c r="J2443" i="25"/>
  <x:c r="K2443" i="25"/>
  <x:c r="L2443" i="25"/>
  <x:c r="M2443" i="25"/>
  <x:c r="N2443" i="25"/>
  <x:c r="P2443" i="25"/>
  <x:c r="Q2443" i="25"/>
  <x:c r="R2443" i="25"/>
  <x:c r="A2444" i="25"/>
  <x:c r="B2444" i="25"/>
  <x:c r="C2444" i="25"/>
  <x:c r="D2444" i="25"/>
  <x:c r="E2444" i="25"/>
  <x:c r="F2444" i="25"/>
  <x:c r="G2444" i="25"/>
  <x:c r="H2444" i="25"/>
  <x:c r="I2444" i="25"/>
  <x:c r="J2444" i="25"/>
  <x:c r="K2444" i="25"/>
  <x:c r="L2444" i="25"/>
  <x:c r="M2444" i="25"/>
  <x:c r="N2444" i="25"/>
  <x:c r="P2444" i="25"/>
  <x:c r="Q2444" i="25"/>
  <x:c r="R2444" i="25"/>
  <x:c r="A2445" i="25"/>
  <x:c r="B2445" i="25"/>
  <x:c r="C2445" i="25"/>
  <x:c r="D2445" i="25"/>
  <x:c r="E2445" i="25"/>
  <x:c r="F2445" i="25"/>
  <x:c r="G2445" i="25"/>
  <x:c r="H2445" i="25"/>
  <x:c r="I2445" i="25"/>
  <x:c r="J2445" i="25"/>
  <x:c r="K2445" i="25"/>
  <x:c r="L2445" i="25"/>
  <x:c r="M2445" i="25"/>
  <x:c r="N2445" i="25"/>
  <x:c r="P2445" i="25"/>
  <x:c r="Q2445" i="25"/>
  <x:c r="R2445" i="25"/>
  <x:c r="A2446" i="25"/>
  <x:c r="B2446" i="25"/>
  <x:c r="C2446" i="25"/>
  <x:c r="D2446" i="25"/>
  <x:c r="E2446" i="25"/>
  <x:c r="F2446" i="25"/>
  <x:c r="G2446" i="25"/>
  <x:c r="H2446" i="25"/>
  <x:c r="I2446" i="25"/>
  <x:c r="J2446" i="25"/>
  <x:c r="K2446" i="25"/>
  <x:c r="L2446" i="25"/>
  <x:c r="M2446" i="25"/>
  <x:c r="N2446" i="25"/>
  <x:c r="P2446" i="25"/>
  <x:c r="Q2446" i="25"/>
  <x:c r="R2446" i="25"/>
  <x:c r="A2447" i="25"/>
  <x:c r="B2447" i="25"/>
  <x:c r="C2447" i="25"/>
  <x:c r="D2447" i="25"/>
  <x:c r="E2447" i="25"/>
  <x:c r="F2447" i="25"/>
  <x:c r="G2447" i="25"/>
  <x:c r="H2447" i="25"/>
  <x:c r="I2447" i="25"/>
  <x:c r="J2447" i="25"/>
  <x:c r="K2447" i="25"/>
  <x:c r="L2447" i="25"/>
  <x:c r="M2447" i="25"/>
  <x:c r="N2447" i="25"/>
  <x:c r="P2447" i="25"/>
  <x:c r="Q2447" i="25"/>
  <x:c r="R2447" i="25"/>
  <x:c r="A2448" i="25"/>
  <x:c r="B2448" i="25"/>
  <x:c r="C2448" i="25"/>
  <x:c r="D2448" i="25"/>
  <x:c r="E2448" i="25"/>
  <x:c r="F2448" i="25"/>
  <x:c r="G2448" i="25"/>
  <x:c r="H2448" i="25"/>
  <x:c r="I2448" i="25"/>
  <x:c r="J2448" i="25"/>
  <x:c r="K2448" i="25"/>
  <x:c r="L2448" i="25"/>
  <x:c r="M2448" i="25"/>
  <x:c r="N2448" i="25"/>
  <x:c r="P2448" i="25"/>
  <x:c r="Q2448" i="25"/>
  <x:c r="R2448" i="25"/>
  <x:c r="A2449" i="25"/>
  <x:c r="B2449" i="25"/>
  <x:c r="C2449" i="25"/>
  <x:c r="D2449" i="25"/>
  <x:c r="E2449" i="25"/>
  <x:c r="F2449" i="25"/>
  <x:c r="G2449" i="25"/>
  <x:c r="H2449" i="25"/>
  <x:c r="I2449" i="25"/>
  <x:c r="J2449" i="25"/>
  <x:c r="K2449" i="25"/>
  <x:c r="L2449" i="25"/>
  <x:c r="M2449" i="25"/>
  <x:c r="N2449" i="25"/>
  <x:c r="P2449" i="25"/>
  <x:c r="Q2449" i="25"/>
  <x:c r="R2449" i="25"/>
  <x:c r="A2450" i="25"/>
  <x:c r="B2450" i="25"/>
  <x:c r="C2450" i="25"/>
  <x:c r="D2450" i="25"/>
  <x:c r="E2450" i="25"/>
  <x:c r="F2450" i="25"/>
  <x:c r="G2450" i="25"/>
  <x:c r="H2450" i="25"/>
  <x:c r="I2450" i="25"/>
  <x:c r="J2450" i="25"/>
  <x:c r="K2450" i="25"/>
  <x:c r="L2450" i="25"/>
  <x:c r="M2450" i="25"/>
  <x:c r="N2450" i="25"/>
  <x:c r="P2450" i="25"/>
  <x:c r="Q2450" i="25"/>
  <x:c r="R2450" i="25"/>
  <x:c r="A2451" i="25"/>
  <x:c r="B2451" i="25"/>
  <x:c r="C2451" i="25"/>
  <x:c r="D2451" i="25"/>
  <x:c r="E2451" i="25"/>
  <x:c r="F2451" i="25"/>
  <x:c r="G2451" i="25"/>
  <x:c r="H2451" i="25"/>
  <x:c r="I2451" i="25"/>
  <x:c r="J2451" i="25"/>
  <x:c r="K2451" i="25"/>
  <x:c r="L2451" i="25"/>
  <x:c r="M2451" i="25"/>
  <x:c r="N2451" i="25"/>
  <x:c r="P2451" i="25"/>
  <x:c r="Q2451" i="25"/>
  <x:c r="R2451" i="25"/>
  <x:c r="A2452" i="25"/>
  <x:c r="B2452" i="25"/>
  <x:c r="C2452" i="25"/>
  <x:c r="D2452" i="25"/>
  <x:c r="E2452" i="25"/>
  <x:c r="F2452" i="25"/>
  <x:c r="G2452" i="25"/>
  <x:c r="H2452" i="25"/>
  <x:c r="I2452" i="25"/>
  <x:c r="J2452" i="25"/>
  <x:c r="K2452" i="25"/>
  <x:c r="L2452" i="25"/>
  <x:c r="M2452" i="25"/>
  <x:c r="N2452" i="25"/>
  <x:c r="P2452" i="25"/>
  <x:c r="Q2452" i="25"/>
  <x:c r="R2452" i="25"/>
  <x:c r="A2453" i="25"/>
  <x:c r="B2453" i="25"/>
  <x:c r="C2453" i="25"/>
  <x:c r="D2453" i="25"/>
  <x:c r="E2453" i="25"/>
  <x:c r="F2453" i="25"/>
  <x:c r="G2453" i="25"/>
  <x:c r="H2453" i="25"/>
  <x:c r="I2453" i="25"/>
  <x:c r="J2453" i="25"/>
  <x:c r="K2453" i="25"/>
  <x:c r="L2453" i="25"/>
  <x:c r="M2453" i="25"/>
  <x:c r="N2453" i="25"/>
  <x:c r="P2453" i="25"/>
  <x:c r="Q2453" i="25"/>
  <x:c r="R2453" i="25"/>
  <x:c r="A2454" i="25"/>
  <x:c r="B2454" i="25"/>
  <x:c r="C2454" i="25"/>
  <x:c r="D2454" i="25"/>
  <x:c r="E2454" i="25"/>
  <x:c r="F2454" i="25"/>
  <x:c r="G2454" i="25"/>
  <x:c r="H2454" i="25"/>
  <x:c r="I2454" i="25"/>
  <x:c r="J2454" i="25"/>
  <x:c r="K2454" i="25"/>
  <x:c r="L2454" i="25"/>
  <x:c r="M2454" i="25"/>
  <x:c r="N2454" i="25"/>
  <x:c r="P2454" i="25"/>
  <x:c r="Q2454" i="25"/>
  <x:c r="R2454" i="25"/>
  <x:c r="A2455" i="25"/>
  <x:c r="B2455" i="25"/>
  <x:c r="C2455" i="25"/>
  <x:c r="D2455" i="25"/>
  <x:c r="E2455" i="25"/>
  <x:c r="F2455" i="25"/>
  <x:c r="G2455" i="25"/>
  <x:c r="H2455" i="25"/>
  <x:c r="I2455" i="25"/>
  <x:c r="J2455" i="25"/>
  <x:c r="K2455" i="25"/>
  <x:c r="L2455" i="25"/>
  <x:c r="M2455" i="25"/>
  <x:c r="N2455" i="25"/>
  <x:c r="P2455" i="25"/>
  <x:c r="Q2455" i="25"/>
  <x:c r="R2455" i="25"/>
  <x:c r="A2456" i="25"/>
  <x:c r="B2456" i="25"/>
  <x:c r="C2456" i="25"/>
  <x:c r="D2456" i="25"/>
  <x:c r="E2456" i="25"/>
  <x:c r="F2456" i="25"/>
  <x:c r="G2456" i="25"/>
  <x:c r="H2456" i="25"/>
  <x:c r="I2456" i="25"/>
  <x:c r="J2456" i="25"/>
  <x:c r="K2456" i="25"/>
  <x:c r="L2456" i="25"/>
  <x:c r="M2456" i="25"/>
  <x:c r="N2456" i="25"/>
  <x:c r="P2456" i="25"/>
  <x:c r="Q2456" i="25"/>
  <x:c r="R2456" i="25"/>
  <x:c r="A2457" i="25"/>
  <x:c r="B2457" i="25"/>
  <x:c r="C2457" i="25"/>
  <x:c r="D2457" i="25"/>
  <x:c r="E2457" i="25"/>
  <x:c r="F2457" i="25"/>
  <x:c r="G2457" i="25"/>
  <x:c r="H2457" i="25"/>
  <x:c r="I2457" i="25"/>
  <x:c r="J2457" i="25"/>
  <x:c r="K2457" i="25"/>
  <x:c r="L2457" i="25"/>
  <x:c r="M2457" i="25"/>
  <x:c r="N2457" i="25"/>
  <x:c r="P2457" i="25"/>
  <x:c r="Q2457" i="25"/>
  <x:c r="R2457" i="25"/>
  <x:c r="A2458" i="25"/>
  <x:c r="B2458" i="25"/>
  <x:c r="C2458" i="25"/>
  <x:c r="D2458" i="25"/>
  <x:c r="E2458" i="25"/>
  <x:c r="F2458" i="25"/>
  <x:c r="G2458" i="25"/>
  <x:c r="H2458" i="25"/>
  <x:c r="I2458" i="25"/>
  <x:c r="J2458" i="25"/>
  <x:c r="K2458" i="25"/>
  <x:c r="L2458" i="25"/>
  <x:c r="M2458" i="25"/>
  <x:c r="N2458" i="25"/>
  <x:c r="P2458" i="25"/>
  <x:c r="Q2458" i="25"/>
  <x:c r="R2458" i="25"/>
  <x:c r="A2459" i="25"/>
  <x:c r="B2459" i="25"/>
  <x:c r="C2459" i="25"/>
  <x:c r="D2459" i="25"/>
  <x:c r="E2459" i="25"/>
  <x:c r="F2459" i="25"/>
  <x:c r="G2459" i="25"/>
  <x:c r="H2459" i="25"/>
  <x:c r="I2459" i="25"/>
  <x:c r="J2459" i="25"/>
  <x:c r="K2459" i="25"/>
  <x:c r="L2459" i="25"/>
  <x:c r="M2459" i="25"/>
  <x:c r="N2459" i="25"/>
  <x:c r="P2459" i="25"/>
  <x:c r="Q2459" i="25"/>
  <x:c r="R2459" i="25"/>
  <x:c r="A2460" i="25"/>
  <x:c r="B2460" i="25"/>
  <x:c r="C2460" i="25"/>
  <x:c r="D2460" i="25"/>
  <x:c r="E2460" i="25"/>
  <x:c r="F2460" i="25"/>
  <x:c r="G2460" i="25"/>
  <x:c r="H2460" i="25"/>
  <x:c r="I2460" i="25"/>
  <x:c r="J2460" i="25"/>
  <x:c r="K2460" i="25"/>
  <x:c r="L2460" i="25"/>
  <x:c r="M2460" i="25"/>
  <x:c r="N2460" i="25"/>
  <x:c r="P2460" i="25"/>
  <x:c r="Q2460" i="25"/>
  <x:c r="R2460" i="25"/>
  <x:c r="A2461" i="25"/>
  <x:c r="B2461" i="25"/>
  <x:c r="C2461" i="25"/>
  <x:c r="D2461" i="25"/>
  <x:c r="E2461" i="25"/>
  <x:c r="F2461" i="25"/>
  <x:c r="G2461" i="25"/>
  <x:c r="H2461" i="25"/>
  <x:c r="I2461" i="25"/>
  <x:c r="J2461" i="25"/>
  <x:c r="K2461" i="25"/>
  <x:c r="L2461" i="25"/>
  <x:c r="M2461" i="25"/>
  <x:c r="N2461" i="25"/>
  <x:c r="P2461" i="25"/>
  <x:c r="Q2461" i="25"/>
  <x:c r="R2461" i="25"/>
  <x:c r="A2462" i="25"/>
  <x:c r="B2462" i="25"/>
  <x:c r="C2462" i="25"/>
  <x:c r="D2462" i="25"/>
  <x:c r="E2462" i="25"/>
  <x:c r="F2462" i="25"/>
  <x:c r="G2462" i="25"/>
  <x:c r="H2462" i="25"/>
  <x:c r="I2462" i="25"/>
  <x:c r="J2462" i="25"/>
  <x:c r="K2462" i="25"/>
  <x:c r="L2462" i="25"/>
  <x:c r="M2462" i="25"/>
  <x:c r="N2462" i="25"/>
  <x:c r="P2462" i="25"/>
  <x:c r="Q2462" i="25"/>
  <x:c r="R2462" i="25"/>
  <x:c r="A2463" i="25"/>
  <x:c r="B2463" i="25"/>
  <x:c r="C2463" i="25"/>
  <x:c r="D2463" i="25"/>
  <x:c r="E2463" i="25"/>
  <x:c r="F2463" i="25"/>
  <x:c r="G2463" i="25"/>
  <x:c r="H2463" i="25"/>
  <x:c r="I2463" i="25"/>
  <x:c r="J2463" i="25"/>
  <x:c r="K2463" i="25"/>
  <x:c r="L2463" i="25"/>
  <x:c r="M2463" i="25"/>
  <x:c r="N2463" i="25"/>
  <x:c r="P2463" i="25"/>
  <x:c r="Q2463" i="25"/>
  <x:c r="R2463" i="25"/>
  <x:c r="A2464" i="25"/>
  <x:c r="B2464" i="25"/>
  <x:c r="C2464" i="25"/>
  <x:c r="D2464" i="25"/>
  <x:c r="E2464" i="25"/>
  <x:c r="F2464" i="25"/>
  <x:c r="G2464" i="25"/>
  <x:c r="H2464" i="25"/>
  <x:c r="I2464" i="25"/>
  <x:c r="J2464" i="25"/>
  <x:c r="K2464" i="25"/>
  <x:c r="L2464" i="25"/>
  <x:c r="M2464" i="25"/>
  <x:c r="N2464" i="25"/>
  <x:c r="P2464" i="25"/>
  <x:c r="Q2464" i="25"/>
  <x:c r="R2464" i="25"/>
  <x:c r="A2465" i="25"/>
  <x:c r="B2465" i="25"/>
  <x:c r="C2465" i="25"/>
  <x:c r="D2465" i="25"/>
  <x:c r="E2465" i="25"/>
  <x:c r="F2465" i="25"/>
  <x:c r="G2465" i="25"/>
  <x:c r="H2465" i="25"/>
  <x:c r="I2465" i="25"/>
  <x:c r="J2465" i="25"/>
  <x:c r="K2465" i="25"/>
  <x:c r="L2465" i="25"/>
  <x:c r="M2465" i="25"/>
  <x:c r="N2465" i="25"/>
  <x:c r="P2465" i="25"/>
  <x:c r="Q2465" i="25"/>
  <x:c r="R2465" i="25"/>
  <x:c r="A2466" i="25"/>
  <x:c r="B2466" i="25"/>
  <x:c r="C2466" i="25"/>
  <x:c r="D2466" i="25"/>
  <x:c r="E2466" i="25"/>
  <x:c r="F2466" i="25"/>
  <x:c r="G2466" i="25"/>
  <x:c r="H2466" i="25"/>
  <x:c r="I2466" i="25"/>
  <x:c r="J2466" i="25"/>
  <x:c r="K2466" i="25"/>
  <x:c r="L2466" i="25"/>
  <x:c r="M2466" i="25"/>
  <x:c r="N2466" i="25"/>
  <x:c r="P2466" i="25"/>
  <x:c r="Q2466" i="25"/>
  <x:c r="R2466" i="25"/>
  <x:c r="A2467" i="25"/>
  <x:c r="B2467" i="25"/>
  <x:c r="C2467" i="25"/>
  <x:c r="D2467" i="25"/>
  <x:c r="E2467" i="25"/>
  <x:c r="F2467" i="25"/>
  <x:c r="G2467" i="25"/>
  <x:c r="H2467" i="25"/>
  <x:c r="I2467" i="25"/>
  <x:c r="J2467" i="25"/>
  <x:c r="K2467" i="25"/>
  <x:c r="L2467" i="25"/>
  <x:c r="M2467" i="25"/>
  <x:c r="N2467" i="25"/>
  <x:c r="P2467" i="25"/>
  <x:c r="Q2467" i="25"/>
  <x:c r="R2467" i="25"/>
  <x:c r="A2468" i="25"/>
  <x:c r="B2468" i="25"/>
  <x:c r="C2468" i="25"/>
  <x:c r="D2468" i="25"/>
  <x:c r="E2468" i="25"/>
  <x:c r="F2468" i="25"/>
  <x:c r="G2468" i="25"/>
  <x:c r="H2468" i="25"/>
  <x:c r="I2468" i="25"/>
  <x:c r="J2468" i="25"/>
  <x:c r="K2468" i="25"/>
  <x:c r="L2468" i="25"/>
  <x:c r="M2468" i="25"/>
  <x:c r="N2468" i="25"/>
  <x:c r="P2468" i="25"/>
  <x:c r="Q2468" i="25"/>
  <x:c r="R2468" i="25"/>
  <x:c r="A2469" i="25"/>
  <x:c r="B2469" i="25"/>
  <x:c r="C2469" i="25"/>
  <x:c r="D2469" i="25"/>
  <x:c r="E2469" i="25"/>
  <x:c r="F2469" i="25"/>
  <x:c r="G2469" i="25"/>
  <x:c r="H2469" i="25"/>
  <x:c r="I2469" i="25"/>
  <x:c r="J2469" i="25"/>
  <x:c r="K2469" i="25"/>
  <x:c r="L2469" i="25"/>
  <x:c r="M2469" i="25"/>
  <x:c r="N2469" i="25"/>
  <x:c r="P2469" i="25"/>
  <x:c r="Q2469" i="25"/>
  <x:c r="R2469" i="25"/>
  <x:c r="A2470" i="25"/>
  <x:c r="B2470" i="25"/>
  <x:c r="C2470" i="25"/>
  <x:c r="D2470" i="25"/>
  <x:c r="E2470" i="25"/>
  <x:c r="F2470" i="25"/>
  <x:c r="G2470" i="25"/>
  <x:c r="H2470" i="25"/>
  <x:c r="I2470" i="25"/>
  <x:c r="J2470" i="25"/>
  <x:c r="K2470" i="25"/>
  <x:c r="L2470" i="25"/>
  <x:c r="M2470" i="25"/>
  <x:c r="N2470" i="25"/>
  <x:c r="P2470" i="25"/>
  <x:c r="Q2470" i="25"/>
  <x:c r="R2470" i="25"/>
  <x:c r="A2471" i="25"/>
  <x:c r="B2471" i="25"/>
  <x:c r="C2471" i="25"/>
  <x:c r="D2471" i="25"/>
  <x:c r="E2471" i="25"/>
  <x:c r="F2471" i="25"/>
  <x:c r="G2471" i="25"/>
  <x:c r="H2471" i="25"/>
  <x:c r="I2471" i="25"/>
  <x:c r="J2471" i="25"/>
  <x:c r="K2471" i="25"/>
  <x:c r="L2471" i="25"/>
  <x:c r="M2471" i="25"/>
  <x:c r="N2471" i="25"/>
  <x:c r="P2471" i="25"/>
  <x:c r="Q2471" i="25"/>
  <x:c r="R2471" i="25"/>
  <x:c r="A2472" i="25"/>
  <x:c r="B2472" i="25"/>
  <x:c r="C2472" i="25"/>
  <x:c r="D2472" i="25"/>
  <x:c r="E2472" i="25"/>
  <x:c r="F2472" i="25"/>
  <x:c r="G2472" i="25"/>
  <x:c r="H2472" i="25"/>
  <x:c r="I2472" i="25"/>
  <x:c r="J2472" i="25"/>
  <x:c r="K2472" i="25"/>
  <x:c r="L2472" i="25"/>
  <x:c r="M2472" i="25"/>
  <x:c r="N2472" i="25"/>
  <x:c r="P2472" i="25"/>
  <x:c r="Q2472" i="25"/>
  <x:c r="R2472" i="25"/>
  <x:c r="A2473" i="25"/>
  <x:c r="B2473" i="25"/>
  <x:c r="C2473" i="25"/>
  <x:c r="D2473" i="25"/>
  <x:c r="E2473" i="25"/>
  <x:c r="F2473" i="25"/>
  <x:c r="G2473" i="25"/>
  <x:c r="H2473" i="25"/>
  <x:c r="I2473" i="25"/>
  <x:c r="J2473" i="25"/>
  <x:c r="K2473" i="25"/>
  <x:c r="L2473" i="25"/>
  <x:c r="M2473" i="25"/>
  <x:c r="N2473" i="25"/>
  <x:c r="P2473" i="25"/>
  <x:c r="Q2473" i="25"/>
  <x:c r="R2473" i="25"/>
  <x:c r="A2474" i="25"/>
  <x:c r="B2474" i="25"/>
  <x:c r="C2474" i="25"/>
  <x:c r="D2474" i="25"/>
  <x:c r="E2474" i="25"/>
  <x:c r="F2474" i="25"/>
  <x:c r="G2474" i="25"/>
  <x:c r="H2474" i="25"/>
  <x:c r="I2474" i="25"/>
  <x:c r="J2474" i="25"/>
  <x:c r="K2474" i="25"/>
  <x:c r="L2474" i="25"/>
  <x:c r="M2474" i="25"/>
  <x:c r="N2474" i="25"/>
  <x:c r="P2474" i="25"/>
  <x:c r="Q2474" i="25"/>
  <x:c r="R2474" i="25"/>
  <x:c r="A2475" i="25"/>
  <x:c r="B2475" i="25"/>
  <x:c r="C2475" i="25"/>
  <x:c r="D2475" i="25"/>
  <x:c r="E2475" i="25"/>
  <x:c r="F2475" i="25"/>
  <x:c r="G2475" i="25"/>
  <x:c r="H2475" i="25"/>
  <x:c r="I2475" i="25"/>
  <x:c r="J2475" i="25"/>
  <x:c r="K2475" i="25"/>
  <x:c r="L2475" i="25"/>
  <x:c r="M2475" i="25"/>
  <x:c r="N2475" i="25"/>
  <x:c r="P2475" i="25"/>
  <x:c r="Q2475" i="25"/>
  <x:c r="R2475" i="25"/>
  <x:c r="A2476" i="25"/>
  <x:c r="B2476" i="25"/>
  <x:c r="C2476" i="25"/>
  <x:c r="D2476" i="25"/>
  <x:c r="E2476" i="25"/>
  <x:c r="F2476" i="25"/>
  <x:c r="G2476" i="25"/>
  <x:c r="H2476" i="25"/>
  <x:c r="I2476" i="25"/>
  <x:c r="J2476" i="25"/>
  <x:c r="K2476" i="25"/>
  <x:c r="L2476" i="25"/>
  <x:c r="M2476" i="25"/>
  <x:c r="N2476" i="25"/>
  <x:c r="P2476" i="25"/>
  <x:c r="Q2476" i="25"/>
  <x:c r="R2476" i="25"/>
  <x:c r="A2477" i="25"/>
  <x:c r="B2477" i="25"/>
  <x:c r="C2477" i="25"/>
  <x:c r="D2477" i="25"/>
  <x:c r="E2477" i="25"/>
  <x:c r="F2477" i="25"/>
  <x:c r="G2477" i="25"/>
  <x:c r="H2477" i="25"/>
  <x:c r="I2477" i="25"/>
  <x:c r="J2477" i="25"/>
  <x:c r="K2477" i="25"/>
  <x:c r="L2477" i="25"/>
  <x:c r="M2477" i="25"/>
  <x:c r="N2477" i="25"/>
  <x:c r="P2477" i="25"/>
  <x:c r="Q2477" i="25"/>
  <x:c r="R2477" i="25"/>
  <x:c r="A2478" i="25"/>
  <x:c r="B2478" i="25"/>
  <x:c r="C2478" i="25"/>
  <x:c r="D2478" i="25"/>
  <x:c r="E2478" i="25"/>
  <x:c r="F2478" i="25"/>
  <x:c r="G2478" i="25"/>
  <x:c r="H2478" i="25"/>
  <x:c r="I2478" i="25"/>
  <x:c r="J2478" i="25"/>
  <x:c r="K2478" i="25"/>
  <x:c r="L2478" i="25"/>
  <x:c r="M2478" i="25"/>
  <x:c r="N2478" i="25"/>
  <x:c r="P2478" i="25"/>
  <x:c r="Q2478" i="25"/>
  <x:c r="R2478" i="25"/>
  <x:c r="A2479" i="25"/>
  <x:c r="B2479" i="25"/>
  <x:c r="C2479" i="25"/>
  <x:c r="D2479" i="25"/>
  <x:c r="E2479" i="25"/>
  <x:c r="F2479" i="25"/>
  <x:c r="G2479" i="25"/>
  <x:c r="H2479" i="25"/>
  <x:c r="I2479" i="25"/>
  <x:c r="J2479" i="25"/>
  <x:c r="K2479" i="25"/>
  <x:c r="L2479" i="25"/>
  <x:c r="M2479" i="25"/>
  <x:c r="N2479" i="25"/>
  <x:c r="P2479" i="25"/>
  <x:c r="Q2479" i="25"/>
  <x:c r="R2479" i="25"/>
  <x:c r="A2480" i="25"/>
  <x:c r="B2480" i="25"/>
  <x:c r="C2480" i="25"/>
  <x:c r="D2480" i="25"/>
  <x:c r="E2480" i="25"/>
  <x:c r="F2480" i="25"/>
  <x:c r="G2480" i="25"/>
  <x:c r="H2480" i="25"/>
  <x:c r="I2480" i="25"/>
  <x:c r="J2480" i="25"/>
  <x:c r="K2480" i="25"/>
  <x:c r="L2480" i="25"/>
  <x:c r="M2480" i="25"/>
  <x:c r="N2480" i="25"/>
  <x:c r="P2480" i="25"/>
  <x:c r="Q2480" i="25"/>
  <x:c r="R2480" i="25"/>
  <x:c r="A2481" i="25"/>
  <x:c r="B2481" i="25"/>
  <x:c r="C2481" i="25"/>
  <x:c r="D2481" i="25"/>
  <x:c r="E2481" i="25"/>
  <x:c r="F2481" i="25"/>
  <x:c r="G2481" i="25"/>
  <x:c r="H2481" i="25"/>
  <x:c r="I2481" i="25"/>
  <x:c r="J2481" i="25"/>
  <x:c r="K2481" i="25"/>
  <x:c r="L2481" i="25"/>
  <x:c r="M2481" i="25"/>
  <x:c r="N2481" i="25"/>
  <x:c r="P2481" i="25"/>
  <x:c r="Q2481" i="25"/>
  <x:c r="R2481" i="25"/>
  <x:c r="A2482" i="25"/>
  <x:c r="B2482" i="25"/>
  <x:c r="C2482" i="25"/>
  <x:c r="D2482" i="25"/>
  <x:c r="E2482" i="25"/>
  <x:c r="F2482" i="25"/>
  <x:c r="G2482" i="25"/>
  <x:c r="H2482" i="25"/>
  <x:c r="I2482" i="25"/>
  <x:c r="J2482" i="25"/>
  <x:c r="K2482" i="25"/>
  <x:c r="L2482" i="25"/>
  <x:c r="M2482" i="25"/>
  <x:c r="N2482" i="25"/>
  <x:c r="P2482" i="25"/>
  <x:c r="Q2482" i="25"/>
  <x:c r="R2482" i="25"/>
  <x:c r="A2483" i="25"/>
  <x:c r="B2483" i="25"/>
  <x:c r="C2483" i="25"/>
  <x:c r="D2483" i="25"/>
  <x:c r="E2483" i="25"/>
  <x:c r="F2483" i="25"/>
  <x:c r="G2483" i="25"/>
  <x:c r="H2483" i="25"/>
  <x:c r="I2483" i="25"/>
  <x:c r="J2483" i="25"/>
  <x:c r="K2483" i="25"/>
  <x:c r="L2483" i="25"/>
  <x:c r="M2483" i="25"/>
  <x:c r="N2483" i="25"/>
  <x:c r="P2483" i="25"/>
  <x:c r="Q2483" i="25"/>
  <x:c r="R2483" i="25"/>
  <x:c r="A2484" i="25"/>
  <x:c r="B2484" i="25"/>
  <x:c r="C2484" i="25"/>
  <x:c r="D2484" i="25"/>
  <x:c r="E2484" i="25"/>
  <x:c r="F2484" i="25"/>
  <x:c r="G2484" i="25"/>
  <x:c r="H2484" i="25"/>
  <x:c r="I2484" i="25"/>
  <x:c r="J2484" i="25"/>
  <x:c r="K2484" i="25"/>
  <x:c r="L2484" i="25"/>
  <x:c r="M2484" i="25"/>
  <x:c r="N2484" i="25"/>
  <x:c r="P2484" i="25"/>
  <x:c r="Q2484" i="25"/>
  <x:c r="R2484" i="25"/>
  <x:c r="A2485" i="25"/>
  <x:c r="B2485" i="25"/>
  <x:c r="C2485" i="25"/>
  <x:c r="D2485" i="25"/>
  <x:c r="E2485" i="25"/>
  <x:c r="F2485" i="25"/>
  <x:c r="G2485" i="25"/>
  <x:c r="H2485" i="25"/>
  <x:c r="I2485" i="25"/>
  <x:c r="J2485" i="25"/>
  <x:c r="K2485" i="25"/>
  <x:c r="L2485" i="25"/>
  <x:c r="M2485" i="25"/>
  <x:c r="N2485" i="25"/>
  <x:c r="P2485" i="25"/>
  <x:c r="Q2485" i="25"/>
  <x:c r="R2485" i="25"/>
  <x:c r="A2486" i="25"/>
  <x:c r="B2486" i="25"/>
  <x:c r="C2486" i="25"/>
  <x:c r="D2486" i="25"/>
  <x:c r="E2486" i="25"/>
  <x:c r="F2486" i="25"/>
  <x:c r="G2486" i="25"/>
  <x:c r="H2486" i="25"/>
  <x:c r="I2486" i="25"/>
  <x:c r="J2486" i="25"/>
  <x:c r="K2486" i="25"/>
  <x:c r="L2486" i="25"/>
  <x:c r="M2486" i="25"/>
  <x:c r="N2486" i="25"/>
  <x:c r="P2486" i="25"/>
  <x:c r="Q2486" i="25"/>
  <x:c r="R2486" i="25"/>
  <x:c r="A2487" i="25"/>
  <x:c r="B2487" i="25"/>
  <x:c r="C2487" i="25"/>
  <x:c r="D2487" i="25"/>
  <x:c r="E2487" i="25"/>
  <x:c r="F2487" i="25"/>
  <x:c r="G2487" i="25"/>
  <x:c r="H2487" i="25"/>
  <x:c r="I2487" i="25"/>
  <x:c r="J2487" i="25"/>
  <x:c r="K2487" i="25"/>
  <x:c r="L2487" i="25"/>
  <x:c r="M2487" i="25"/>
  <x:c r="N2487" i="25"/>
  <x:c r="P2487" i="25"/>
  <x:c r="Q2487" i="25"/>
  <x:c r="R2487" i="25"/>
  <x:c r="A2488" i="25"/>
  <x:c r="B2488" i="25"/>
  <x:c r="C2488" i="25"/>
  <x:c r="D2488" i="25"/>
  <x:c r="E2488" i="25"/>
  <x:c r="F2488" i="25"/>
  <x:c r="G2488" i="25"/>
  <x:c r="H2488" i="25"/>
  <x:c r="I2488" i="25"/>
  <x:c r="J2488" i="25"/>
  <x:c r="K2488" i="25"/>
  <x:c r="L2488" i="25"/>
  <x:c r="M2488" i="25"/>
  <x:c r="N2488" i="25"/>
  <x:c r="P2488" i="25"/>
  <x:c r="Q2488" i="25"/>
  <x:c r="R2488" i="25"/>
  <x:c r="A2489" i="25"/>
  <x:c r="B2489" i="25"/>
  <x:c r="C2489" i="25"/>
  <x:c r="D2489" i="25"/>
  <x:c r="E2489" i="25"/>
  <x:c r="F2489" i="25"/>
  <x:c r="G2489" i="25"/>
  <x:c r="H2489" i="25"/>
  <x:c r="I2489" i="25"/>
  <x:c r="J2489" i="25"/>
  <x:c r="K2489" i="25"/>
  <x:c r="L2489" i="25"/>
  <x:c r="M2489" i="25"/>
  <x:c r="N2489" i="25"/>
  <x:c r="P2489" i="25"/>
  <x:c r="Q2489" i="25"/>
  <x:c r="R2489" i="25"/>
  <x:c r="A2490" i="25"/>
  <x:c r="B2490" i="25"/>
  <x:c r="C2490" i="25"/>
  <x:c r="D2490" i="25"/>
  <x:c r="E2490" i="25"/>
  <x:c r="F2490" i="25"/>
  <x:c r="G2490" i="25"/>
  <x:c r="H2490" i="25"/>
  <x:c r="I2490" i="25"/>
  <x:c r="J2490" i="25"/>
  <x:c r="K2490" i="25"/>
  <x:c r="L2490" i="25"/>
  <x:c r="M2490" i="25"/>
  <x:c r="N2490" i="25"/>
  <x:c r="P2490" i="25"/>
  <x:c r="Q2490" i="25"/>
  <x:c r="R2490" i="25"/>
  <x:c r="A2491" i="25"/>
  <x:c r="B2491" i="25"/>
  <x:c r="C2491" i="25"/>
  <x:c r="D2491" i="25"/>
  <x:c r="E2491" i="25"/>
  <x:c r="F2491" i="25"/>
  <x:c r="G2491" i="25"/>
  <x:c r="H2491" i="25"/>
  <x:c r="I2491" i="25"/>
  <x:c r="J2491" i="25"/>
  <x:c r="K2491" i="25"/>
  <x:c r="L2491" i="25"/>
  <x:c r="M2491" i="25"/>
  <x:c r="N2491" i="25"/>
  <x:c r="P2491" i="25"/>
  <x:c r="Q2491" i="25"/>
  <x:c r="R2491" i="25"/>
  <x:c r="A2492" i="25"/>
  <x:c r="B2492" i="25"/>
  <x:c r="C2492" i="25"/>
  <x:c r="D2492" i="25"/>
  <x:c r="E2492" i="25"/>
  <x:c r="F2492" i="25"/>
  <x:c r="G2492" i="25"/>
  <x:c r="H2492" i="25"/>
  <x:c r="I2492" i="25"/>
  <x:c r="J2492" i="25"/>
  <x:c r="K2492" i="25"/>
  <x:c r="L2492" i="25"/>
  <x:c r="M2492" i="25"/>
  <x:c r="N2492" i="25"/>
  <x:c r="P2492" i="25"/>
  <x:c r="Q2492" i="25"/>
  <x:c r="R2492" i="25"/>
  <x:c r="A2493" i="25"/>
  <x:c r="B2493" i="25"/>
  <x:c r="C2493" i="25"/>
  <x:c r="D2493" i="25"/>
  <x:c r="E2493" i="25"/>
  <x:c r="F2493" i="25"/>
  <x:c r="G2493" i="25"/>
  <x:c r="H2493" i="25"/>
  <x:c r="I2493" i="25"/>
  <x:c r="J2493" i="25"/>
  <x:c r="K2493" i="25"/>
  <x:c r="L2493" i="25"/>
  <x:c r="M2493" i="25"/>
  <x:c r="N2493" i="25"/>
  <x:c r="P2493" i="25"/>
  <x:c r="Q2493" i="25"/>
  <x:c r="R2493" i="25"/>
  <x:c r="A2494" i="25"/>
  <x:c r="B2494" i="25"/>
  <x:c r="C2494" i="25"/>
  <x:c r="D2494" i="25"/>
  <x:c r="E2494" i="25"/>
  <x:c r="F2494" i="25"/>
  <x:c r="G2494" i="25"/>
  <x:c r="H2494" i="25"/>
  <x:c r="I2494" i="25"/>
  <x:c r="J2494" i="25"/>
  <x:c r="K2494" i="25"/>
  <x:c r="L2494" i="25"/>
  <x:c r="M2494" i="25"/>
  <x:c r="N2494" i="25"/>
  <x:c r="P2494" i="25"/>
  <x:c r="Q2494" i="25"/>
  <x:c r="R2494" i="25"/>
  <x:c r="A2495" i="25"/>
  <x:c r="B2495" i="25"/>
  <x:c r="C2495" i="25"/>
  <x:c r="D2495" i="25"/>
  <x:c r="E2495" i="25"/>
  <x:c r="F2495" i="25"/>
  <x:c r="G2495" i="25"/>
  <x:c r="H2495" i="25"/>
  <x:c r="I2495" i="25"/>
  <x:c r="J2495" i="25"/>
  <x:c r="K2495" i="25"/>
  <x:c r="L2495" i="25"/>
  <x:c r="M2495" i="25"/>
  <x:c r="N2495" i="25"/>
  <x:c r="P2495" i="25"/>
  <x:c r="Q2495" i="25"/>
  <x:c r="R2495" i="25"/>
  <x:c r="A2496" i="25"/>
  <x:c r="B2496" i="25"/>
  <x:c r="C2496" i="25"/>
  <x:c r="D2496" i="25"/>
  <x:c r="E2496" i="25"/>
  <x:c r="F2496" i="25"/>
  <x:c r="G2496" i="25"/>
  <x:c r="H2496" i="25"/>
  <x:c r="I2496" i="25"/>
  <x:c r="J2496" i="25"/>
  <x:c r="K2496" i="25"/>
  <x:c r="L2496" i="25"/>
  <x:c r="M2496" i="25"/>
  <x:c r="N2496" i="25"/>
  <x:c r="P2496" i="25"/>
  <x:c r="Q2496" i="25"/>
  <x:c r="R2496" i="25"/>
  <x:c r="A2497" i="25"/>
  <x:c r="B2497" i="25"/>
  <x:c r="C2497" i="25"/>
  <x:c r="D2497" i="25"/>
  <x:c r="E2497" i="25"/>
  <x:c r="F2497" i="25"/>
  <x:c r="G2497" i="25"/>
  <x:c r="H2497" i="25"/>
  <x:c r="I2497" i="25"/>
  <x:c r="J2497" i="25"/>
  <x:c r="K2497" i="25"/>
  <x:c r="L2497" i="25"/>
  <x:c r="M2497" i="25"/>
  <x:c r="N2497" i="25"/>
  <x:c r="P2497" i="25"/>
  <x:c r="Q2497" i="25"/>
  <x:c r="R2497" i="25"/>
  <x:c r="A2498" i="25"/>
  <x:c r="B2498" i="25"/>
  <x:c r="C2498" i="25"/>
  <x:c r="D2498" i="25"/>
  <x:c r="E2498" i="25"/>
  <x:c r="F2498" i="25"/>
  <x:c r="G2498" i="25"/>
  <x:c r="H2498" i="25"/>
  <x:c r="I2498" i="25"/>
  <x:c r="J2498" i="25"/>
  <x:c r="K2498" i="25"/>
  <x:c r="L2498" i="25"/>
  <x:c r="M2498" i="25"/>
  <x:c r="N2498" i="25"/>
  <x:c r="P2498" i="25"/>
  <x:c r="Q2498" i="25"/>
  <x:c r="R2498" i="25"/>
  <x:c r="A2499" i="25"/>
  <x:c r="B2499" i="25"/>
  <x:c r="C2499" i="25"/>
  <x:c r="D2499" i="25"/>
  <x:c r="E2499" i="25"/>
  <x:c r="F2499" i="25"/>
  <x:c r="G2499" i="25"/>
  <x:c r="H2499" i="25"/>
  <x:c r="I2499" i="25"/>
  <x:c r="J2499" i="25"/>
  <x:c r="K2499" i="25"/>
  <x:c r="L2499" i="25"/>
  <x:c r="M2499" i="25"/>
  <x:c r="N2499" i="25"/>
  <x:c r="P2499" i="25"/>
  <x:c r="Q2499" i="25"/>
  <x:c r="R2499" i="25"/>
  <x:c r="A2500" i="25"/>
  <x:c r="B2500" i="25"/>
  <x:c r="C2500" i="25"/>
  <x:c r="D2500" i="25"/>
  <x:c r="E2500" i="25"/>
  <x:c r="F2500" i="25"/>
  <x:c r="G2500" i="25"/>
  <x:c r="H2500" i="25"/>
  <x:c r="I2500" i="25"/>
  <x:c r="J2500" i="25"/>
  <x:c r="K2500" i="25"/>
  <x:c r="L2500" i="25"/>
  <x:c r="M2500" i="25"/>
  <x:c r="N2500" i="25"/>
  <x:c r="P2500" i="25"/>
  <x:c r="Q2500" i="25"/>
  <x:c r="R2500" i="25"/>
  <x:c r="A2501" i="25"/>
  <x:c r="B2501" i="25"/>
  <x:c r="C2501" i="25"/>
  <x:c r="D2501" i="25"/>
  <x:c r="E2501" i="25"/>
  <x:c r="F2501" i="25"/>
  <x:c r="G2501" i="25"/>
  <x:c r="H2501" i="25"/>
  <x:c r="I2501" i="25"/>
  <x:c r="J2501" i="25"/>
  <x:c r="K2501" i="25"/>
  <x:c r="L2501" i="25"/>
  <x:c r="M2501" i="25"/>
  <x:c r="N2501" i="25"/>
  <x:c r="P2501" i="25"/>
  <x:c r="Q2501" i="25"/>
  <x:c r="R2501" i="25"/>
  <x:c r="A2502" i="25"/>
  <x:c r="B2502" i="25"/>
  <x:c r="C2502" i="25"/>
  <x:c r="D2502" i="25"/>
  <x:c r="E2502" i="25"/>
  <x:c r="F2502" i="25"/>
  <x:c r="G2502" i="25"/>
  <x:c r="H2502" i="25"/>
  <x:c r="I2502" i="25"/>
  <x:c r="J2502" i="25"/>
  <x:c r="K2502" i="25"/>
  <x:c r="L2502" i="25"/>
  <x:c r="M2502" i="25"/>
  <x:c r="N2502" i="25"/>
  <x:c r="P2502" i="25"/>
  <x:c r="Q2502" i="25"/>
  <x:c r="R2502" i="25"/>
  <x:c r="A2503" i="25"/>
  <x:c r="B2503" i="25"/>
  <x:c r="C2503" i="25"/>
  <x:c r="D2503" i="25"/>
  <x:c r="E2503" i="25"/>
  <x:c r="F2503" i="25"/>
  <x:c r="G2503" i="25"/>
  <x:c r="H2503" i="25"/>
  <x:c r="I2503" i="25"/>
  <x:c r="J2503" i="25"/>
  <x:c r="K2503" i="25"/>
  <x:c r="L2503" i="25"/>
  <x:c r="M2503" i="25"/>
  <x:c r="N2503" i="25"/>
  <x:c r="P2503" i="25"/>
  <x:c r="Q2503" i="25"/>
  <x:c r="R2503" i="25"/>
  <x:c r="A2504" i="25"/>
  <x:c r="B2504" i="25"/>
  <x:c r="C2504" i="25"/>
  <x:c r="D2504" i="25"/>
  <x:c r="E2504" i="25"/>
  <x:c r="F2504" i="25"/>
  <x:c r="G2504" i="25"/>
  <x:c r="H2504" i="25"/>
  <x:c r="I2504" i="25"/>
  <x:c r="J2504" i="25"/>
  <x:c r="K2504" i="25"/>
  <x:c r="L2504" i="25"/>
  <x:c r="M2504" i="25"/>
  <x:c r="N2504" i="25"/>
  <x:c r="P2504" i="25"/>
  <x:c r="Q2504" i="25"/>
  <x:c r="R2504" i="25"/>
  <x:c r="A2505" i="25"/>
  <x:c r="B2505" i="25"/>
  <x:c r="C2505" i="25"/>
  <x:c r="D2505" i="25"/>
  <x:c r="E2505" i="25"/>
  <x:c r="F2505" i="25"/>
  <x:c r="G2505" i="25"/>
  <x:c r="H2505" i="25"/>
  <x:c r="I2505" i="25"/>
  <x:c r="J2505" i="25"/>
  <x:c r="K2505" i="25"/>
  <x:c r="L2505" i="25"/>
  <x:c r="M2505" i="25"/>
  <x:c r="N2505" i="25"/>
  <x:c r="P2505" i="25"/>
  <x:c r="Q2505" i="25"/>
  <x:c r="R2505" i="25"/>
  <x:c r="A2506" i="25"/>
  <x:c r="B2506" i="25"/>
  <x:c r="C2506" i="25"/>
  <x:c r="D2506" i="25"/>
  <x:c r="E2506" i="25"/>
  <x:c r="F2506" i="25"/>
  <x:c r="G2506" i="25"/>
  <x:c r="H2506" i="25"/>
  <x:c r="I2506" i="25"/>
  <x:c r="J2506" i="25"/>
  <x:c r="K2506" i="25"/>
  <x:c r="L2506" i="25"/>
  <x:c r="M2506" i="25"/>
  <x:c r="N2506" i="25"/>
  <x:c r="P2506" i="25"/>
  <x:c r="Q2506" i="25"/>
  <x:c r="R2506" i="25"/>
  <x:c r="A2507" i="25"/>
  <x:c r="B2507" i="25"/>
  <x:c r="C2507" i="25"/>
  <x:c r="D2507" i="25"/>
  <x:c r="E2507" i="25"/>
  <x:c r="F2507" i="25"/>
  <x:c r="G2507" i="25"/>
  <x:c r="H2507" i="25"/>
  <x:c r="I2507" i="25"/>
  <x:c r="J2507" i="25"/>
  <x:c r="K2507" i="25"/>
  <x:c r="L2507" i="25"/>
  <x:c r="M2507" i="25"/>
  <x:c r="N2507" i="25"/>
  <x:c r="P2507" i="25"/>
  <x:c r="Q2507" i="25"/>
  <x:c r="R2507" i="25"/>
  <x:c r="A2508" i="25"/>
  <x:c r="B2508" i="25"/>
  <x:c r="C2508" i="25"/>
  <x:c r="D2508" i="25"/>
  <x:c r="E2508" i="25"/>
  <x:c r="F2508" i="25"/>
  <x:c r="G2508" i="25"/>
  <x:c r="H2508" i="25"/>
  <x:c r="I2508" i="25"/>
  <x:c r="J2508" i="25"/>
  <x:c r="K2508" i="25"/>
  <x:c r="L2508" i="25"/>
  <x:c r="M2508" i="25"/>
  <x:c r="N2508" i="25"/>
  <x:c r="P2508" i="25"/>
  <x:c r="Q2508" i="25"/>
  <x:c r="R2508" i="25"/>
  <x:c r="A2509" i="25"/>
  <x:c r="B2509" i="25"/>
  <x:c r="C2509" i="25"/>
  <x:c r="D2509" i="25"/>
  <x:c r="E2509" i="25"/>
  <x:c r="F2509" i="25"/>
  <x:c r="G2509" i="25"/>
  <x:c r="H2509" i="25"/>
  <x:c r="I2509" i="25"/>
  <x:c r="J2509" i="25"/>
  <x:c r="K2509" i="25"/>
  <x:c r="L2509" i="25"/>
  <x:c r="M2509" i="25"/>
  <x:c r="N2509" i="25"/>
  <x:c r="P2509" i="25"/>
  <x:c r="Q2509" i="25"/>
  <x:c r="R2509" i="25"/>
  <x:c r="A2510" i="25"/>
  <x:c r="B2510" i="25"/>
  <x:c r="C2510" i="25"/>
  <x:c r="D2510" i="25"/>
  <x:c r="E2510" i="25"/>
  <x:c r="F2510" i="25"/>
  <x:c r="G2510" i="25"/>
  <x:c r="H2510" i="25"/>
  <x:c r="I2510" i="25"/>
  <x:c r="J2510" i="25"/>
  <x:c r="K2510" i="25"/>
  <x:c r="L2510" i="25"/>
  <x:c r="M2510" i="25"/>
  <x:c r="N2510" i="25"/>
  <x:c r="P2510" i="25"/>
  <x:c r="Q2510" i="25"/>
  <x:c r="R2510" i="25"/>
  <x:c r="A2511" i="25"/>
  <x:c r="B2511" i="25"/>
  <x:c r="C2511" i="25"/>
  <x:c r="D2511" i="25"/>
  <x:c r="E2511" i="25"/>
  <x:c r="F2511" i="25"/>
  <x:c r="G2511" i="25"/>
  <x:c r="H2511" i="25"/>
  <x:c r="I2511" i="25"/>
  <x:c r="J2511" i="25"/>
  <x:c r="K2511" i="25"/>
  <x:c r="L2511" i="25"/>
  <x:c r="M2511" i="25"/>
  <x:c r="N2511" i="25"/>
  <x:c r="P2511" i="25"/>
  <x:c r="Q2511" i="25"/>
  <x:c r="R2511" i="25"/>
  <x:c r="A2512" i="25"/>
  <x:c r="B2512" i="25"/>
  <x:c r="C2512" i="25"/>
  <x:c r="D2512" i="25"/>
  <x:c r="E2512" i="25"/>
  <x:c r="F2512" i="25"/>
  <x:c r="G2512" i="25"/>
  <x:c r="H2512" i="25"/>
  <x:c r="I2512" i="25"/>
  <x:c r="J2512" i="25"/>
  <x:c r="K2512" i="25"/>
  <x:c r="L2512" i="25"/>
  <x:c r="M2512" i="25"/>
  <x:c r="N2512" i="25"/>
  <x:c r="P2512" i="25"/>
  <x:c r="Q2512" i="25"/>
  <x:c r="R2512" i="25"/>
  <x:c r="A2513" i="25"/>
  <x:c r="B2513" i="25"/>
  <x:c r="C2513" i="25"/>
  <x:c r="D2513" i="25"/>
  <x:c r="E2513" i="25"/>
  <x:c r="F2513" i="25"/>
  <x:c r="G2513" i="25"/>
  <x:c r="H2513" i="25"/>
  <x:c r="I2513" i="25"/>
  <x:c r="J2513" i="25"/>
  <x:c r="K2513" i="25"/>
  <x:c r="L2513" i="25"/>
  <x:c r="M2513" i="25"/>
  <x:c r="N2513" i="25"/>
  <x:c r="P2513" i="25"/>
  <x:c r="Q2513" i="25"/>
  <x:c r="R2513" i="25"/>
  <x:c r="A2514" i="25"/>
  <x:c r="B2514" i="25"/>
  <x:c r="C2514" i="25"/>
  <x:c r="D2514" i="25"/>
  <x:c r="E2514" i="25"/>
  <x:c r="F2514" i="25"/>
  <x:c r="G2514" i="25"/>
  <x:c r="H2514" i="25"/>
  <x:c r="I2514" i="25"/>
  <x:c r="J2514" i="25"/>
  <x:c r="K2514" i="25"/>
  <x:c r="L2514" i="25"/>
  <x:c r="M2514" i="25"/>
  <x:c r="N2514" i="25"/>
  <x:c r="P2514" i="25"/>
  <x:c r="Q2514" i="25"/>
  <x:c r="R2514" i="25"/>
  <x:c r="A2515" i="25"/>
  <x:c r="B2515" i="25"/>
  <x:c r="C2515" i="25"/>
  <x:c r="D2515" i="25"/>
  <x:c r="E2515" i="25"/>
  <x:c r="F2515" i="25"/>
  <x:c r="G2515" i="25"/>
  <x:c r="H2515" i="25"/>
  <x:c r="I2515" i="25"/>
  <x:c r="J2515" i="25"/>
  <x:c r="K2515" i="25"/>
  <x:c r="L2515" i="25"/>
  <x:c r="M2515" i="25"/>
  <x:c r="N2515" i="25"/>
  <x:c r="P2515" i="25"/>
  <x:c r="Q2515" i="25"/>
  <x:c r="R2515" i="25"/>
  <x:c r="A2516" i="25"/>
  <x:c r="B2516" i="25"/>
  <x:c r="C2516" i="25"/>
  <x:c r="D2516" i="25"/>
  <x:c r="E2516" i="25"/>
  <x:c r="F2516" i="25"/>
  <x:c r="G2516" i="25"/>
  <x:c r="H2516" i="25"/>
  <x:c r="I2516" i="25"/>
  <x:c r="J2516" i="25"/>
  <x:c r="K2516" i="25"/>
  <x:c r="L2516" i="25"/>
  <x:c r="M2516" i="25"/>
  <x:c r="N2516" i="25"/>
  <x:c r="P2516" i="25"/>
  <x:c r="Q2516" i="25"/>
  <x:c r="R2516" i="25"/>
  <x:c r="A2517" i="25"/>
  <x:c r="B2517" i="25"/>
  <x:c r="C2517" i="25"/>
  <x:c r="D2517" i="25"/>
  <x:c r="E2517" i="25"/>
  <x:c r="F2517" i="25"/>
  <x:c r="G2517" i="25"/>
  <x:c r="H2517" i="25"/>
  <x:c r="I2517" i="25"/>
  <x:c r="J2517" i="25"/>
  <x:c r="K2517" i="25"/>
  <x:c r="L2517" i="25"/>
  <x:c r="M2517" i="25"/>
  <x:c r="N2517" i="25"/>
  <x:c r="P2517" i="25"/>
  <x:c r="Q2517" i="25"/>
  <x:c r="R2517" i="25"/>
  <x:c r="A2518" i="25"/>
  <x:c r="B2518" i="25"/>
  <x:c r="C2518" i="25"/>
  <x:c r="D2518" i="25"/>
  <x:c r="E2518" i="25"/>
  <x:c r="F2518" i="25"/>
  <x:c r="G2518" i="25"/>
  <x:c r="H2518" i="25"/>
  <x:c r="I2518" i="25"/>
  <x:c r="J2518" i="25"/>
  <x:c r="K2518" i="25"/>
  <x:c r="L2518" i="25"/>
  <x:c r="M2518" i="25"/>
  <x:c r="N2518" i="25"/>
  <x:c r="P2518" i="25"/>
  <x:c r="Q2518" i="25"/>
  <x:c r="R2518" i="25"/>
  <x:c r="A2519" i="25"/>
  <x:c r="B2519" i="25"/>
  <x:c r="C2519" i="25"/>
  <x:c r="D2519" i="25"/>
  <x:c r="E2519" i="25"/>
  <x:c r="F2519" i="25"/>
  <x:c r="G2519" i="25"/>
  <x:c r="H2519" i="25"/>
  <x:c r="I2519" i="25"/>
  <x:c r="J2519" i="25"/>
  <x:c r="K2519" i="25"/>
  <x:c r="L2519" i="25"/>
  <x:c r="M2519" i="25"/>
  <x:c r="N2519" i="25"/>
  <x:c r="P2519" i="25"/>
  <x:c r="Q2519" i="25"/>
  <x:c r="R2519" i="25"/>
  <x:c r="A2520" i="25"/>
  <x:c r="B2520" i="25"/>
  <x:c r="C2520" i="25"/>
  <x:c r="D2520" i="25"/>
  <x:c r="E2520" i="25"/>
  <x:c r="F2520" i="25"/>
  <x:c r="G2520" i="25"/>
  <x:c r="H2520" i="25"/>
  <x:c r="I2520" i="25"/>
  <x:c r="J2520" i="25"/>
  <x:c r="K2520" i="25"/>
  <x:c r="L2520" i="25"/>
  <x:c r="M2520" i="25"/>
  <x:c r="N2520" i="25"/>
  <x:c r="P2520" i="25"/>
  <x:c r="Q2520" i="25"/>
  <x:c r="R2520" i="25"/>
  <x:c r="A2521" i="25"/>
  <x:c r="B2521" i="25"/>
  <x:c r="C2521" i="25"/>
  <x:c r="D2521" i="25"/>
  <x:c r="E2521" i="25"/>
  <x:c r="F2521" i="25"/>
  <x:c r="G2521" i="25"/>
  <x:c r="H2521" i="25"/>
  <x:c r="I2521" i="25"/>
  <x:c r="J2521" i="25"/>
  <x:c r="K2521" i="25"/>
  <x:c r="L2521" i="25"/>
  <x:c r="M2521" i="25"/>
  <x:c r="N2521" i="25"/>
  <x:c r="P2521" i="25"/>
  <x:c r="Q2521" i="25"/>
  <x:c r="R2521" i="25"/>
  <x:c r="A2522" i="25"/>
  <x:c r="B2522" i="25"/>
  <x:c r="C2522" i="25"/>
  <x:c r="D2522" i="25"/>
  <x:c r="E2522" i="25"/>
  <x:c r="F2522" i="25"/>
  <x:c r="G2522" i="25"/>
  <x:c r="H2522" i="25"/>
  <x:c r="I2522" i="25"/>
  <x:c r="J2522" i="25"/>
  <x:c r="K2522" i="25"/>
  <x:c r="L2522" i="25"/>
  <x:c r="M2522" i="25"/>
  <x:c r="N2522" i="25"/>
  <x:c r="P2522" i="25"/>
  <x:c r="Q2522" i="25"/>
  <x:c r="R2522" i="25"/>
  <x:c r="A2523" i="25"/>
  <x:c r="B2523" i="25"/>
  <x:c r="C2523" i="25"/>
  <x:c r="D2523" i="25"/>
  <x:c r="E2523" i="25"/>
  <x:c r="F2523" i="25"/>
  <x:c r="G2523" i="25"/>
  <x:c r="H2523" i="25"/>
  <x:c r="I2523" i="25"/>
  <x:c r="J2523" i="25"/>
  <x:c r="K2523" i="25"/>
  <x:c r="L2523" i="25"/>
  <x:c r="M2523" i="25"/>
  <x:c r="N2523" i="25"/>
  <x:c r="P2523" i="25"/>
  <x:c r="Q2523" i="25"/>
  <x:c r="R2523" i="25"/>
  <x:c r="A2524" i="25"/>
  <x:c r="B2524" i="25"/>
  <x:c r="C2524" i="25"/>
  <x:c r="D2524" i="25"/>
  <x:c r="E2524" i="25"/>
  <x:c r="F2524" i="25"/>
  <x:c r="G2524" i="25"/>
  <x:c r="H2524" i="25"/>
  <x:c r="I2524" i="25"/>
  <x:c r="J2524" i="25"/>
  <x:c r="K2524" i="25"/>
  <x:c r="L2524" i="25"/>
  <x:c r="M2524" i="25"/>
  <x:c r="N2524" i="25"/>
  <x:c r="P2524" i="25"/>
  <x:c r="Q2524" i="25"/>
  <x:c r="R2524" i="25"/>
  <x:c r="A2525" i="25"/>
  <x:c r="B2525" i="25"/>
  <x:c r="C2525" i="25"/>
  <x:c r="D2525" i="25"/>
  <x:c r="E2525" i="25"/>
  <x:c r="F2525" i="25"/>
  <x:c r="G2525" i="25"/>
  <x:c r="H2525" i="25"/>
  <x:c r="I2525" i="25"/>
  <x:c r="J2525" i="25"/>
  <x:c r="K2525" i="25"/>
  <x:c r="L2525" i="25"/>
  <x:c r="M2525" i="25"/>
  <x:c r="N2525" i="25"/>
  <x:c r="P2525" i="25"/>
  <x:c r="Q2525" i="25"/>
  <x:c r="R2525" i="25"/>
  <x:c r="A2526" i="25"/>
  <x:c r="B2526" i="25"/>
  <x:c r="C2526" i="25"/>
  <x:c r="D2526" i="25"/>
  <x:c r="E2526" i="25"/>
  <x:c r="F2526" i="25"/>
  <x:c r="G2526" i="25"/>
  <x:c r="H2526" i="25"/>
  <x:c r="I2526" i="25"/>
  <x:c r="J2526" i="25"/>
  <x:c r="K2526" i="25"/>
  <x:c r="L2526" i="25"/>
  <x:c r="M2526" i="25"/>
  <x:c r="N2526" i="25"/>
  <x:c r="P2526" i="25"/>
  <x:c r="Q2526" i="25"/>
  <x:c r="R2526" i="25"/>
  <x:c r="A2527" i="25"/>
  <x:c r="B2527" i="25"/>
  <x:c r="C2527" i="25"/>
  <x:c r="D2527" i="25"/>
  <x:c r="E2527" i="25"/>
  <x:c r="F2527" i="25"/>
  <x:c r="G2527" i="25"/>
  <x:c r="H2527" i="25"/>
  <x:c r="I2527" i="25"/>
  <x:c r="J2527" i="25"/>
  <x:c r="K2527" i="25"/>
  <x:c r="L2527" i="25"/>
  <x:c r="M2527" i="25"/>
  <x:c r="N2527" i="25"/>
  <x:c r="P2527" i="25"/>
  <x:c r="Q2527" i="25"/>
  <x:c r="R2527" i="25"/>
  <x:c r="A2528" i="25"/>
  <x:c r="B2528" i="25"/>
  <x:c r="C2528" i="25"/>
  <x:c r="D2528" i="25"/>
  <x:c r="E2528" i="25"/>
  <x:c r="F2528" i="25"/>
  <x:c r="G2528" i="25"/>
  <x:c r="H2528" i="25"/>
  <x:c r="I2528" i="25"/>
  <x:c r="J2528" i="25"/>
  <x:c r="K2528" i="25"/>
  <x:c r="L2528" i="25"/>
  <x:c r="M2528" i="25"/>
  <x:c r="N2528" i="25"/>
  <x:c r="P2528" i="25"/>
  <x:c r="Q2528" i="25"/>
  <x:c r="R2528" i="25"/>
  <x:c r="A2529" i="25"/>
  <x:c r="B2529" i="25"/>
  <x:c r="C2529" i="25"/>
  <x:c r="D2529" i="25"/>
  <x:c r="E2529" i="25"/>
  <x:c r="F2529" i="25"/>
  <x:c r="G2529" i="25"/>
  <x:c r="H2529" i="25"/>
  <x:c r="I2529" i="25"/>
  <x:c r="J2529" i="25"/>
  <x:c r="K2529" i="25"/>
  <x:c r="L2529" i="25"/>
  <x:c r="M2529" i="25"/>
  <x:c r="N2529" i="25"/>
  <x:c r="P2529" i="25"/>
  <x:c r="Q2529" i="25"/>
  <x:c r="R2529" i="25"/>
  <x:c r="A2530" i="25"/>
  <x:c r="B2530" i="25"/>
  <x:c r="C2530" i="25"/>
  <x:c r="D2530" i="25"/>
  <x:c r="E2530" i="25"/>
  <x:c r="F2530" i="25"/>
  <x:c r="G2530" i="25"/>
  <x:c r="H2530" i="25"/>
  <x:c r="I2530" i="25"/>
  <x:c r="J2530" i="25"/>
  <x:c r="K2530" i="25"/>
  <x:c r="L2530" i="25"/>
  <x:c r="M2530" i="25"/>
  <x:c r="N2530" i="25"/>
  <x:c r="P2530" i="25"/>
  <x:c r="Q2530" i="25"/>
  <x:c r="R2530" i="25"/>
  <x:c r="A2531" i="25"/>
  <x:c r="B2531" i="25"/>
  <x:c r="C2531" i="25"/>
  <x:c r="D2531" i="25"/>
  <x:c r="E2531" i="25"/>
  <x:c r="F2531" i="25"/>
  <x:c r="G2531" i="25"/>
  <x:c r="H2531" i="25"/>
  <x:c r="I2531" i="25"/>
  <x:c r="J2531" i="25"/>
  <x:c r="K2531" i="25"/>
  <x:c r="L2531" i="25"/>
  <x:c r="M2531" i="25"/>
  <x:c r="N2531" i="25"/>
  <x:c r="P2531" i="25"/>
  <x:c r="Q2531" i="25"/>
  <x:c r="R2531" i="25"/>
  <x:c r="A2532" i="25"/>
  <x:c r="B2532" i="25"/>
  <x:c r="C2532" i="25"/>
  <x:c r="D2532" i="25"/>
  <x:c r="E2532" i="25"/>
  <x:c r="F2532" i="25"/>
  <x:c r="G2532" i="25"/>
  <x:c r="H2532" i="25"/>
  <x:c r="I2532" i="25"/>
  <x:c r="J2532" i="25"/>
  <x:c r="K2532" i="25"/>
  <x:c r="L2532" i="25"/>
  <x:c r="M2532" i="25"/>
  <x:c r="N2532" i="25"/>
  <x:c r="P2532" i="25"/>
  <x:c r="Q2532" i="25"/>
  <x:c r="R2532" i="25"/>
  <x:c r="A2533" i="25"/>
  <x:c r="B2533" i="25"/>
  <x:c r="C2533" i="25"/>
  <x:c r="D2533" i="25"/>
  <x:c r="E2533" i="25"/>
  <x:c r="F2533" i="25"/>
  <x:c r="G2533" i="25"/>
  <x:c r="H2533" i="25"/>
  <x:c r="I2533" i="25"/>
  <x:c r="J2533" i="25"/>
  <x:c r="K2533" i="25"/>
  <x:c r="L2533" i="25"/>
  <x:c r="M2533" i="25"/>
  <x:c r="N2533" i="25"/>
  <x:c r="P2533" i="25"/>
  <x:c r="Q2533" i="25"/>
  <x:c r="R2533" i="25"/>
  <x:c r="A2534" i="25"/>
  <x:c r="B2534" i="25"/>
  <x:c r="C2534" i="25"/>
  <x:c r="D2534" i="25"/>
  <x:c r="E2534" i="25"/>
  <x:c r="F2534" i="25"/>
  <x:c r="G2534" i="25"/>
  <x:c r="H2534" i="25"/>
  <x:c r="I2534" i="25"/>
  <x:c r="J2534" i="25"/>
  <x:c r="K2534" i="25"/>
  <x:c r="L2534" i="25"/>
  <x:c r="M2534" i="25"/>
  <x:c r="N2534" i="25"/>
  <x:c r="P2534" i="25"/>
  <x:c r="Q2534" i="25"/>
  <x:c r="R2534" i="25"/>
  <x:c r="A2535" i="25"/>
  <x:c r="B2535" i="25"/>
  <x:c r="C2535" i="25"/>
  <x:c r="D2535" i="25"/>
  <x:c r="E2535" i="25"/>
  <x:c r="F2535" i="25"/>
  <x:c r="G2535" i="25"/>
  <x:c r="H2535" i="25"/>
  <x:c r="I2535" i="25"/>
  <x:c r="J2535" i="25"/>
  <x:c r="K2535" i="25"/>
  <x:c r="L2535" i="25"/>
  <x:c r="M2535" i="25"/>
  <x:c r="N2535" i="25"/>
  <x:c r="P2535" i="25"/>
  <x:c r="Q2535" i="25"/>
  <x:c r="R2535" i="25"/>
  <x:c r="A2536" i="25"/>
  <x:c r="B2536" i="25"/>
  <x:c r="C2536" i="25"/>
  <x:c r="D2536" i="25"/>
  <x:c r="E2536" i="25"/>
  <x:c r="F2536" i="25"/>
  <x:c r="G2536" i="25"/>
  <x:c r="H2536" i="25"/>
  <x:c r="I2536" i="25"/>
  <x:c r="J2536" i="25"/>
  <x:c r="K2536" i="25"/>
  <x:c r="L2536" i="25"/>
  <x:c r="M2536" i="25"/>
  <x:c r="N2536" i="25"/>
  <x:c r="P2536" i="25"/>
  <x:c r="Q2536" i="25"/>
  <x:c r="R2536" i="25"/>
  <x:c r="A2537" i="25"/>
  <x:c r="B2537" i="25"/>
  <x:c r="C2537" i="25"/>
  <x:c r="D2537" i="25"/>
  <x:c r="E2537" i="25"/>
  <x:c r="F2537" i="25"/>
  <x:c r="G2537" i="25"/>
  <x:c r="H2537" i="25"/>
  <x:c r="I2537" i="25"/>
  <x:c r="J2537" i="25"/>
  <x:c r="K2537" i="25"/>
  <x:c r="L2537" i="25"/>
  <x:c r="M2537" i="25"/>
  <x:c r="N2537" i="25"/>
  <x:c r="P2537" i="25"/>
  <x:c r="Q2537" i="25"/>
  <x:c r="R2537" i="25"/>
  <x:c r="A2538" i="25"/>
  <x:c r="B2538" i="25"/>
  <x:c r="C2538" i="25"/>
  <x:c r="D2538" i="25"/>
  <x:c r="E2538" i="25"/>
  <x:c r="F2538" i="25"/>
  <x:c r="G2538" i="25"/>
  <x:c r="H2538" i="25"/>
  <x:c r="I2538" i="25"/>
  <x:c r="J2538" i="25"/>
  <x:c r="K2538" i="25"/>
  <x:c r="L2538" i="25"/>
  <x:c r="M2538" i="25"/>
  <x:c r="N2538" i="25"/>
  <x:c r="P2538" i="25"/>
  <x:c r="Q2538" i="25"/>
  <x:c r="R2538" i="25"/>
  <x:c r="A2539" i="25"/>
  <x:c r="B2539" i="25"/>
  <x:c r="C2539" i="25"/>
  <x:c r="D2539" i="25"/>
  <x:c r="E2539" i="25"/>
  <x:c r="F2539" i="25"/>
  <x:c r="G2539" i="25"/>
  <x:c r="H2539" i="25"/>
  <x:c r="I2539" i="25"/>
  <x:c r="J2539" i="25"/>
  <x:c r="K2539" i="25"/>
  <x:c r="L2539" i="25"/>
  <x:c r="M2539" i="25"/>
  <x:c r="N2539" i="25"/>
  <x:c r="P2539" i="25"/>
  <x:c r="Q2539" i="25"/>
  <x:c r="R2539" i="25"/>
  <x:c r="A2540" i="25"/>
  <x:c r="B2540" i="25"/>
  <x:c r="C2540" i="25"/>
  <x:c r="D2540" i="25"/>
  <x:c r="E2540" i="25"/>
  <x:c r="F2540" i="25"/>
  <x:c r="G2540" i="25"/>
  <x:c r="H2540" i="25"/>
  <x:c r="I2540" i="25"/>
  <x:c r="J2540" i="25"/>
  <x:c r="K2540" i="25"/>
  <x:c r="L2540" i="25"/>
  <x:c r="M2540" i="25"/>
  <x:c r="N2540" i="25"/>
  <x:c r="P2540" i="25"/>
  <x:c r="Q2540" i="25"/>
  <x:c r="R2540" i="25"/>
  <x:c r="A2541" i="25"/>
  <x:c r="B2541" i="25"/>
  <x:c r="C2541" i="25"/>
  <x:c r="D2541" i="25"/>
  <x:c r="E2541" i="25"/>
  <x:c r="F2541" i="25"/>
  <x:c r="G2541" i="25"/>
  <x:c r="H2541" i="25"/>
  <x:c r="I2541" i="25"/>
  <x:c r="J2541" i="25"/>
  <x:c r="K2541" i="25"/>
  <x:c r="L2541" i="25"/>
  <x:c r="M2541" i="25"/>
  <x:c r="N2541" i="25"/>
  <x:c r="P2541" i="25"/>
  <x:c r="Q2541" i="25"/>
  <x:c r="R2541" i="25"/>
  <x:c r="A2542" i="25"/>
  <x:c r="B2542" i="25"/>
  <x:c r="C2542" i="25"/>
  <x:c r="D2542" i="25"/>
  <x:c r="E2542" i="25"/>
  <x:c r="F2542" i="25"/>
  <x:c r="G2542" i="25"/>
  <x:c r="H2542" i="25"/>
  <x:c r="I2542" i="25"/>
  <x:c r="J2542" i="25"/>
  <x:c r="K2542" i="25"/>
  <x:c r="L2542" i="25"/>
  <x:c r="M2542" i="25"/>
  <x:c r="N2542" i="25"/>
  <x:c r="P2542" i="25"/>
  <x:c r="Q2542" i="25"/>
  <x:c r="R2542" i="25"/>
  <x:c r="A2543" i="25"/>
  <x:c r="B2543" i="25"/>
  <x:c r="C2543" i="25"/>
  <x:c r="D2543" i="25"/>
  <x:c r="E2543" i="25"/>
  <x:c r="F2543" i="25"/>
  <x:c r="G2543" i="25"/>
  <x:c r="H2543" i="25"/>
  <x:c r="I2543" i="25"/>
  <x:c r="J2543" i="25"/>
  <x:c r="K2543" i="25"/>
  <x:c r="L2543" i="25"/>
  <x:c r="M2543" i="25"/>
  <x:c r="N2543" i="25"/>
  <x:c r="P2543" i="25"/>
  <x:c r="Q2543" i="25"/>
  <x:c r="R2543" i="25"/>
  <x:c r="A2544" i="25"/>
  <x:c r="B2544" i="25"/>
  <x:c r="C2544" i="25"/>
  <x:c r="D2544" i="25"/>
  <x:c r="E2544" i="25"/>
  <x:c r="F2544" i="25"/>
  <x:c r="G2544" i="25"/>
  <x:c r="H2544" i="25"/>
  <x:c r="I2544" i="25"/>
  <x:c r="J2544" i="25"/>
  <x:c r="K2544" i="25"/>
  <x:c r="L2544" i="25"/>
  <x:c r="M2544" i="25"/>
  <x:c r="N2544" i="25"/>
  <x:c r="P2544" i="25"/>
  <x:c r="Q2544" i="25"/>
  <x:c r="R2544" i="25"/>
  <x:c r="A2545" i="25"/>
  <x:c r="B2545" i="25"/>
  <x:c r="C2545" i="25"/>
  <x:c r="D2545" i="25"/>
  <x:c r="E2545" i="25"/>
  <x:c r="F2545" i="25"/>
  <x:c r="G2545" i="25"/>
  <x:c r="H2545" i="25"/>
  <x:c r="I2545" i="25"/>
  <x:c r="J2545" i="25"/>
  <x:c r="K2545" i="25"/>
  <x:c r="L2545" i="25"/>
  <x:c r="M2545" i="25"/>
  <x:c r="N2545" i="25"/>
  <x:c r="P2545" i="25"/>
  <x:c r="Q2545" i="25"/>
  <x:c r="R2545" i="25"/>
  <x:c r="A2546" i="25"/>
  <x:c r="B2546" i="25"/>
  <x:c r="C2546" i="25"/>
  <x:c r="D2546" i="25"/>
  <x:c r="E2546" i="25"/>
  <x:c r="F2546" i="25"/>
  <x:c r="G2546" i="25"/>
  <x:c r="H2546" i="25"/>
  <x:c r="I2546" i="25"/>
  <x:c r="J2546" i="25"/>
  <x:c r="K2546" i="25"/>
  <x:c r="L2546" i="25"/>
  <x:c r="M2546" i="25"/>
  <x:c r="N2546" i="25"/>
  <x:c r="P2546" i="25"/>
  <x:c r="Q2546" i="25"/>
  <x:c r="R2546" i="25"/>
  <x:c r="A2547" i="25"/>
  <x:c r="B2547" i="25"/>
  <x:c r="C2547" i="25"/>
  <x:c r="D2547" i="25"/>
  <x:c r="E2547" i="25"/>
  <x:c r="F2547" i="25"/>
  <x:c r="G2547" i="25"/>
  <x:c r="H2547" i="25"/>
  <x:c r="I2547" i="25"/>
  <x:c r="J2547" i="25"/>
  <x:c r="K2547" i="25"/>
  <x:c r="L2547" i="25"/>
  <x:c r="M2547" i="25"/>
  <x:c r="N2547" i="25"/>
  <x:c r="P2547" i="25"/>
  <x:c r="Q2547" i="25"/>
  <x:c r="R2547" i="25"/>
  <x:c r="A2548" i="25"/>
  <x:c r="B2548" i="25"/>
  <x:c r="C2548" i="25"/>
  <x:c r="D2548" i="25"/>
  <x:c r="E2548" i="25"/>
  <x:c r="F2548" i="25"/>
  <x:c r="G2548" i="25"/>
  <x:c r="H2548" i="25"/>
  <x:c r="I2548" i="25"/>
  <x:c r="J2548" i="25"/>
  <x:c r="K2548" i="25"/>
  <x:c r="L2548" i="25"/>
  <x:c r="M2548" i="25"/>
  <x:c r="N2548" i="25"/>
  <x:c r="P2548" i="25"/>
  <x:c r="Q2548" i="25"/>
  <x:c r="R2548" i="25"/>
  <x:c r="A2549" i="25"/>
  <x:c r="B2549" i="25"/>
  <x:c r="C2549" i="25"/>
  <x:c r="D2549" i="25"/>
  <x:c r="E2549" i="25"/>
  <x:c r="F2549" i="25"/>
  <x:c r="G2549" i="25"/>
  <x:c r="H2549" i="25"/>
  <x:c r="I2549" i="25"/>
  <x:c r="J2549" i="25"/>
  <x:c r="K2549" i="25"/>
  <x:c r="L2549" i="25"/>
  <x:c r="M2549" i="25"/>
  <x:c r="N2549" i="25"/>
  <x:c r="P2549" i="25"/>
  <x:c r="Q2549" i="25"/>
  <x:c r="R2549" i="25"/>
  <x:c r="A2550" i="25"/>
  <x:c r="B2550" i="25"/>
  <x:c r="C2550" i="25"/>
  <x:c r="D2550" i="25"/>
  <x:c r="E2550" i="25"/>
  <x:c r="F2550" i="25"/>
  <x:c r="G2550" i="25"/>
  <x:c r="H2550" i="25"/>
  <x:c r="I2550" i="25"/>
  <x:c r="J2550" i="25"/>
  <x:c r="K2550" i="25"/>
  <x:c r="L2550" i="25"/>
  <x:c r="M2550" i="25"/>
  <x:c r="N2550" i="25"/>
  <x:c r="P2550" i="25"/>
  <x:c r="Q2550" i="25"/>
  <x:c r="R2550" i="25"/>
  <x:c r="A2551" i="25"/>
  <x:c r="B2551" i="25"/>
  <x:c r="C2551" i="25"/>
  <x:c r="D2551" i="25"/>
  <x:c r="E2551" i="25"/>
  <x:c r="F2551" i="25"/>
  <x:c r="G2551" i="25"/>
  <x:c r="H2551" i="25"/>
  <x:c r="I2551" i="25"/>
  <x:c r="J2551" i="25"/>
  <x:c r="K2551" i="25"/>
  <x:c r="L2551" i="25"/>
  <x:c r="M2551" i="25"/>
  <x:c r="N2551" i="25"/>
  <x:c r="P2551" i="25"/>
  <x:c r="Q2551" i="25"/>
  <x:c r="R2551" i="25"/>
  <x:c r="A2552" i="25"/>
  <x:c r="B2552" i="25"/>
  <x:c r="C2552" i="25"/>
  <x:c r="D2552" i="25"/>
  <x:c r="E2552" i="25"/>
  <x:c r="F2552" i="25"/>
  <x:c r="G2552" i="25"/>
  <x:c r="H2552" i="25"/>
  <x:c r="I2552" i="25"/>
  <x:c r="J2552" i="25"/>
  <x:c r="K2552" i="25"/>
  <x:c r="L2552" i="25"/>
  <x:c r="M2552" i="25"/>
  <x:c r="N2552" i="25"/>
  <x:c r="P2552" i="25"/>
  <x:c r="Q2552" i="25"/>
  <x:c r="R2552" i="25"/>
  <x:c r="A2553" i="25"/>
  <x:c r="B2553" i="25"/>
  <x:c r="C2553" i="25"/>
  <x:c r="D2553" i="25"/>
  <x:c r="E2553" i="25"/>
  <x:c r="F2553" i="25"/>
  <x:c r="G2553" i="25"/>
  <x:c r="H2553" i="25"/>
  <x:c r="I2553" i="25"/>
  <x:c r="J2553" i="25"/>
  <x:c r="K2553" i="25"/>
  <x:c r="L2553" i="25"/>
  <x:c r="M2553" i="25"/>
  <x:c r="N2553" i="25"/>
  <x:c r="P2553" i="25"/>
  <x:c r="Q2553" i="25"/>
  <x:c r="R2553" i="25"/>
  <x:c r="A2554" i="25"/>
  <x:c r="B2554" i="25"/>
  <x:c r="C2554" i="25"/>
  <x:c r="D2554" i="25"/>
  <x:c r="E2554" i="25"/>
  <x:c r="F2554" i="25"/>
  <x:c r="G2554" i="25"/>
  <x:c r="H2554" i="25"/>
  <x:c r="I2554" i="25"/>
  <x:c r="J2554" i="25"/>
  <x:c r="K2554" i="25"/>
  <x:c r="L2554" i="25"/>
  <x:c r="M2554" i="25"/>
  <x:c r="N2554" i="25"/>
  <x:c r="P2554" i="25"/>
  <x:c r="Q2554" i="25"/>
  <x:c r="R2554" i="25"/>
  <x:c r="A2555" i="25"/>
  <x:c r="B2555" i="25"/>
  <x:c r="C2555" i="25"/>
  <x:c r="D2555" i="25"/>
  <x:c r="E2555" i="25"/>
  <x:c r="F2555" i="25"/>
  <x:c r="G2555" i="25"/>
  <x:c r="H2555" i="25"/>
  <x:c r="I2555" i="25"/>
  <x:c r="J2555" i="25"/>
  <x:c r="K2555" i="25"/>
  <x:c r="L2555" i="25"/>
  <x:c r="M2555" i="25"/>
  <x:c r="N2555" i="25"/>
  <x:c r="P2555" i="25"/>
  <x:c r="Q2555" i="25"/>
  <x:c r="R2555" i="25"/>
  <x:c r="A2556" i="25"/>
  <x:c r="B2556" i="25"/>
  <x:c r="C2556" i="25"/>
  <x:c r="D2556" i="25"/>
  <x:c r="E2556" i="25"/>
  <x:c r="F2556" i="25"/>
  <x:c r="G2556" i="25"/>
  <x:c r="H2556" i="25"/>
  <x:c r="I2556" i="25"/>
  <x:c r="J2556" i="25"/>
  <x:c r="K2556" i="25"/>
  <x:c r="L2556" i="25"/>
  <x:c r="M2556" i="25"/>
  <x:c r="N2556" i="25"/>
  <x:c r="P2556" i="25"/>
  <x:c r="Q2556" i="25"/>
  <x:c r="R2556" i="25"/>
  <x:c r="A2557" i="25"/>
  <x:c r="B2557" i="25"/>
  <x:c r="C2557" i="25"/>
  <x:c r="D2557" i="25"/>
  <x:c r="E2557" i="25"/>
  <x:c r="F2557" i="25"/>
  <x:c r="G2557" i="25"/>
  <x:c r="H2557" i="25"/>
  <x:c r="I2557" i="25"/>
  <x:c r="J2557" i="25"/>
  <x:c r="K2557" i="25"/>
  <x:c r="L2557" i="25"/>
  <x:c r="M2557" i="25"/>
  <x:c r="N2557" i="25"/>
  <x:c r="P2557" i="25"/>
  <x:c r="Q2557" i="25"/>
  <x:c r="R2557" i="25"/>
  <x:c r="A2558" i="25"/>
  <x:c r="B2558" i="25"/>
  <x:c r="C2558" i="25"/>
  <x:c r="D2558" i="25"/>
  <x:c r="E2558" i="25"/>
  <x:c r="F2558" i="25"/>
  <x:c r="G2558" i="25"/>
  <x:c r="H2558" i="25"/>
  <x:c r="I2558" i="25"/>
  <x:c r="J2558" i="25"/>
  <x:c r="K2558" i="25"/>
  <x:c r="L2558" i="25"/>
  <x:c r="M2558" i="25"/>
  <x:c r="N2558" i="25"/>
  <x:c r="P2558" i="25"/>
  <x:c r="Q2558" i="25"/>
  <x:c r="R2558" i="25"/>
  <x:c r="A2559" i="25"/>
  <x:c r="B2559" i="25"/>
  <x:c r="C2559" i="25"/>
  <x:c r="D2559" i="25"/>
  <x:c r="E2559" i="25"/>
  <x:c r="F2559" i="25"/>
  <x:c r="G2559" i="25"/>
  <x:c r="H2559" i="25"/>
  <x:c r="I2559" i="25"/>
  <x:c r="J2559" i="25"/>
  <x:c r="K2559" i="25"/>
  <x:c r="L2559" i="25"/>
  <x:c r="M2559" i="25"/>
  <x:c r="N2559" i="25"/>
  <x:c r="P2559" i="25"/>
  <x:c r="Q2559" i="25"/>
  <x:c r="R2559" i="25"/>
  <x:c r="A2560" i="25"/>
  <x:c r="B2560" i="25"/>
  <x:c r="C2560" i="25"/>
  <x:c r="D2560" i="25"/>
  <x:c r="E2560" i="25"/>
  <x:c r="F2560" i="25"/>
  <x:c r="G2560" i="25"/>
  <x:c r="H2560" i="25"/>
  <x:c r="I2560" i="25"/>
  <x:c r="J2560" i="25"/>
  <x:c r="K2560" i="25"/>
  <x:c r="L2560" i="25"/>
  <x:c r="M2560" i="25"/>
  <x:c r="N2560" i="25"/>
  <x:c r="P2560" i="25"/>
  <x:c r="Q2560" i="25"/>
  <x:c r="R2560" i="25"/>
  <x:c r="A2561" i="25"/>
  <x:c r="B2561" i="25"/>
  <x:c r="C2561" i="25"/>
  <x:c r="D2561" i="25"/>
  <x:c r="E2561" i="25"/>
  <x:c r="F2561" i="25"/>
  <x:c r="G2561" i="25"/>
  <x:c r="H2561" i="25"/>
  <x:c r="I2561" i="25"/>
  <x:c r="J2561" i="25"/>
  <x:c r="K2561" i="25"/>
  <x:c r="L2561" i="25"/>
  <x:c r="M2561" i="25"/>
  <x:c r="N2561" i="25"/>
  <x:c r="P2561" i="25"/>
  <x:c r="Q2561" i="25"/>
  <x:c r="R2561" i="25"/>
  <x:c r="A2562" i="25"/>
  <x:c r="B2562" i="25"/>
  <x:c r="C2562" i="25"/>
  <x:c r="D2562" i="25"/>
  <x:c r="E2562" i="25"/>
  <x:c r="F2562" i="25"/>
  <x:c r="G2562" i="25"/>
  <x:c r="H2562" i="25"/>
  <x:c r="I2562" i="25"/>
  <x:c r="J2562" i="25"/>
  <x:c r="K2562" i="25"/>
  <x:c r="L2562" i="25"/>
  <x:c r="M2562" i="25"/>
  <x:c r="N2562" i="25"/>
  <x:c r="P2562" i="25"/>
  <x:c r="Q2562" i="25"/>
  <x:c r="R2562" i="25"/>
  <x:c r="A2563" i="25"/>
  <x:c r="B2563" i="25"/>
  <x:c r="C2563" i="25"/>
  <x:c r="D2563" i="25"/>
  <x:c r="E2563" i="25"/>
  <x:c r="F2563" i="25"/>
  <x:c r="G2563" i="25"/>
  <x:c r="H2563" i="25"/>
  <x:c r="I2563" i="25"/>
  <x:c r="J2563" i="25"/>
  <x:c r="K2563" i="25"/>
  <x:c r="L2563" i="25"/>
  <x:c r="M2563" i="25"/>
  <x:c r="N2563" i="25"/>
  <x:c r="P2563" i="25"/>
  <x:c r="Q2563" i="25"/>
  <x:c r="R2563" i="25"/>
  <x:c r="A2564" i="25"/>
  <x:c r="B2564" i="25"/>
  <x:c r="C2564" i="25"/>
  <x:c r="D2564" i="25"/>
  <x:c r="E2564" i="25"/>
  <x:c r="F2564" i="25"/>
  <x:c r="G2564" i="25"/>
  <x:c r="H2564" i="25"/>
  <x:c r="I2564" i="25"/>
  <x:c r="J2564" i="25"/>
  <x:c r="K2564" i="25"/>
  <x:c r="L2564" i="25"/>
  <x:c r="M2564" i="25"/>
  <x:c r="N2564" i="25"/>
  <x:c r="P2564" i="25"/>
  <x:c r="Q2564" i="25"/>
  <x:c r="R2564" i="25"/>
  <x:c r="A2565" i="25"/>
  <x:c r="B2565" i="25"/>
  <x:c r="C2565" i="25"/>
  <x:c r="D2565" i="25"/>
  <x:c r="E2565" i="25"/>
  <x:c r="F2565" i="25"/>
  <x:c r="G2565" i="25"/>
  <x:c r="H2565" i="25"/>
  <x:c r="I2565" i="25"/>
  <x:c r="J2565" i="25"/>
  <x:c r="K2565" i="25"/>
  <x:c r="L2565" i="25"/>
  <x:c r="M2565" i="25"/>
  <x:c r="N2565" i="25"/>
  <x:c r="P2565" i="25"/>
  <x:c r="Q2565" i="25"/>
  <x:c r="R2565" i="25"/>
  <x:c r="A2566" i="25"/>
  <x:c r="B2566" i="25"/>
  <x:c r="C2566" i="25"/>
  <x:c r="D2566" i="25"/>
  <x:c r="E2566" i="25"/>
  <x:c r="F2566" i="25"/>
  <x:c r="G2566" i="25"/>
  <x:c r="H2566" i="25"/>
  <x:c r="I2566" i="25"/>
  <x:c r="J2566" i="25"/>
  <x:c r="K2566" i="25"/>
  <x:c r="L2566" i="25"/>
  <x:c r="M2566" i="25"/>
  <x:c r="N2566" i="25"/>
  <x:c r="P2566" i="25"/>
  <x:c r="Q2566" i="25"/>
  <x:c r="R2566" i="25"/>
  <x:c r="A2567" i="25"/>
  <x:c r="B2567" i="25"/>
  <x:c r="C2567" i="25"/>
  <x:c r="D2567" i="25"/>
  <x:c r="E2567" i="25"/>
  <x:c r="F2567" i="25"/>
  <x:c r="G2567" i="25"/>
  <x:c r="H2567" i="25"/>
  <x:c r="I2567" i="25"/>
  <x:c r="J2567" i="25"/>
  <x:c r="K2567" i="25"/>
  <x:c r="L2567" i="25"/>
  <x:c r="M2567" i="25"/>
  <x:c r="N2567" i="25"/>
  <x:c r="P2567" i="25"/>
  <x:c r="Q2567" i="25"/>
  <x:c r="R2567" i="25"/>
  <x:c r="A2568" i="25"/>
  <x:c r="B2568" i="25"/>
  <x:c r="C2568" i="25"/>
  <x:c r="D2568" i="25"/>
  <x:c r="E2568" i="25"/>
  <x:c r="F2568" i="25"/>
  <x:c r="G2568" i="25"/>
  <x:c r="H2568" i="25"/>
  <x:c r="I2568" i="25"/>
  <x:c r="J2568" i="25"/>
  <x:c r="K2568" i="25"/>
  <x:c r="L2568" i="25"/>
  <x:c r="M2568" i="25"/>
  <x:c r="N2568" i="25"/>
  <x:c r="P2568" i="25"/>
  <x:c r="Q2568" i="25"/>
  <x:c r="R2568" i="25"/>
  <x:c r="A2569" i="25"/>
  <x:c r="B2569" i="25"/>
  <x:c r="C2569" i="25"/>
  <x:c r="D2569" i="25"/>
  <x:c r="E2569" i="25"/>
  <x:c r="F2569" i="25"/>
  <x:c r="G2569" i="25"/>
  <x:c r="H2569" i="25"/>
  <x:c r="I2569" i="25"/>
  <x:c r="J2569" i="25"/>
  <x:c r="K2569" i="25"/>
  <x:c r="L2569" i="25"/>
  <x:c r="M2569" i="25"/>
  <x:c r="N2569" i="25"/>
  <x:c r="P2569" i="25"/>
  <x:c r="Q2569" i="25"/>
  <x:c r="R2569" i="25"/>
  <x:c r="A2570" i="25"/>
  <x:c r="B2570" i="25"/>
  <x:c r="C2570" i="25"/>
  <x:c r="D2570" i="25"/>
  <x:c r="E2570" i="25"/>
  <x:c r="F2570" i="25"/>
  <x:c r="G2570" i="25"/>
  <x:c r="H2570" i="25"/>
  <x:c r="I2570" i="25"/>
  <x:c r="J2570" i="25"/>
  <x:c r="K2570" i="25"/>
  <x:c r="L2570" i="25"/>
  <x:c r="M2570" i="25"/>
  <x:c r="N2570" i="25"/>
  <x:c r="P2570" i="25"/>
  <x:c r="Q2570" i="25"/>
  <x:c r="R2570" i="25"/>
  <x:c r="A2571" i="25"/>
  <x:c r="B2571" i="25"/>
  <x:c r="C2571" i="25"/>
  <x:c r="D2571" i="25"/>
  <x:c r="E2571" i="25"/>
  <x:c r="F2571" i="25"/>
  <x:c r="G2571" i="25"/>
  <x:c r="H2571" i="25"/>
  <x:c r="I2571" i="25"/>
  <x:c r="J2571" i="25"/>
  <x:c r="K2571" i="25"/>
  <x:c r="L2571" i="25"/>
  <x:c r="M2571" i="25"/>
  <x:c r="N2571" i="25"/>
  <x:c r="P2571" i="25"/>
  <x:c r="Q2571" i="25"/>
  <x:c r="R2571" i="25"/>
  <x:c r="A2572" i="25"/>
  <x:c r="B2572" i="25"/>
  <x:c r="C2572" i="25"/>
  <x:c r="D2572" i="25"/>
  <x:c r="E2572" i="25"/>
  <x:c r="F2572" i="25"/>
  <x:c r="G2572" i="25"/>
  <x:c r="H2572" i="25"/>
  <x:c r="I2572" i="25"/>
  <x:c r="J2572" i="25"/>
  <x:c r="K2572" i="25"/>
  <x:c r="L2572" i="25"/>
  <x:c r="M2572" i="25"/>
  <x:c r="N2572" i="25"/>
  <x:c r="P2572" i="25"/>
  <x:c r="Q2572" i="25"/>
  <x:c r="R2572" i="25"/>
  <x:c r="A2573" i="25"/>
  <x:c r="B2573" i="25"/>
  <x:c r="C2573" i="25"/>
  <x:c r="D2573" i="25"/>
  <x:c r="E2573" i="25"/>
  <x:c r="F2573" i="25"/>
  <x:c r="G2573" i="25"/>
  <x:c r="H2573" i="25"/>
  <x:c r="I2573" i="25"/>
  <x:c r="J2573" i="25"/>
  <x:c r="K2573" i="25"/>
  <x:c r="L2573" i="25"/>
  <x:c r="M2573" i="25"/>
  <x:c r="N2573" i="25"/>
  <x:c r="P2573" i="25"/>
  <x:c r="Q2573" i="25"/>
  <x:c r="R2573" i="25"/>
  <x:c r="A2574" i="25"/>
  <x:c r="B2574" i="25"/>
  <x:c r="C2574" i="25"/>
  <x:c r="D2574" i="25"/>
  <x:c r="E2574" i="25"/>
  <x:c r="F2574" i="25"/>
  <x:c r="G2574" i="25"/>
  <x:c r="H2574" i="25"/>
  <x:c r="I2574" i="25"/>
  <x:c r="J2574" i="25"/>
  <x:c r="K2574" i="25"/>
  <x:c r="L2574" i="25"/>
  <x:c r="M2574" i="25"/>
  <x:c r="N2574" i="25"/>
  <x:c r="P2574" i="25"/>
  <x:c r="Q2574" i="25"/>
  <x:c r="R2574" i="25"/>
  <x:c r="A2575" i="25"/>
  <x:c r="B2575" i="25"/>
  <x:c r="C2575" i="25"/>
  <x:c r="D2575" i="25"/>
  <x:c r="E2575" i="25"/>
  <x:c r="F2575" i="25"/>
  <x:c r="G2575" i="25"/>
  <x:c r="H2575" i="25"/>
  <x:c r="I2575" i="25"/>
  <x:c r="J2575" i="25"/>
  <x:c r="K2575" i="25"/>
  <x:c r="L2575" i="25"/>
  <x:c r="M2575" i="25"/>
  <x:c r="N2575" i="25"/>
  <x:c r="P2575" i="25"/>
  <x:c r="Q2575" i="25"/>
  <x:c r="R2575" i="25"/>
  <x:c r="A2576" i="25"/>
  <x:c r="B2576" i="25"/>
  <x:c r="C2576" i="25"/>
  <x:c r="D2576" i="25"/>
  <x:c r="E2576" i="25"/>
  <x:c r="F2576" i="25"/>
  <x:c r="G2576" i="25"/>
  <x:c r="H2576" i="25"/>
  <x:c r="I2576" i="25"/>
  <x:c r="J2576" i="25"/>
  <x:c r="K2576" i="25"/>
  <x:c r="L2576" i="25"/>
  <x:c r="M2576" i="25"/>
  <x:c r="N2576" i="25"/>
  <x:c r="P2576" i="25"/>
  <x:c r="Q2576" i="25"/>
  <x:c r="R2576" i="25"/>
  <x:c r="A2577" i="25"/>
  <x:c r="B2577" i="25"/>
  <x:c r="C2577" i="25"/>
  <x:c r="D2577" i="25"/>
  <x:c r="E2577" i="25"/>
  <x:c r="F2577" i="25"/>
  <x:c r="G2577" i="25"/>
  <x:c r="H2577" i="25"/>
  <x:c r="I2577" i="25"/>
  <x:c r="J2577" i="25"/>
  <x:c r="K2577" i="25"/>
  <x:c r="L2577" i="25"/>
  <x:c r="M2577" i="25"/>
  <x:c r="N2577" i="25"/>
  <x:c r="P2577" i="25"/>
  <x:c r="Q2577" i="25"/>
  <x:c r="R2577" i="25"/>
  <x:c r="A2578" i="25"/>
  <x:c r="B2578" i="25"/>
  <x:c r="C2578" i="25"/>
  <x:c r="D2578" i="25"/>
  <x:c r="E2578" i="25"/>
  <x:c r="F2578" i="25"/>
  <x:c r="G2578" i="25"/>
  <x:c r="H2578" i="25"/>
  <x:c r="I2578" i="25"/>
  <x:c r="J2578" i="25"/>
  <x:c r="K2578" i="25"/>
  <x:c r="L2578" i="25"/>
  <x:c r="M2578" i="25"/>
  <x:c r="N2578" i="25"/>
  <x:c r="P2578" i="25"/>
  <x:c r="Q2578" i="25"/>
  <x:c r="R2578" i="25"/>
  <x:c r="A2579" i="25"/>
  <x:c r="B2579" i="25"/>
  <x:c r="C2579" i="25"/>
  <x:c r="D2579" i="25"/>
  <x:c r="E2579" i="25"/>
  <x:c r="F2579" i="25"/>
  <x:c r="G2579" i="25"/>
  <x:c r="H2579" i="25"/>
  <x:c r="I2579" i="25"/>
  <x:c r="J2579" i="25"/>
  <x:c r="K2579" i="25"/>
  <x:c r="L2579" i="25"/>
  <x:c r="M2579" i="25"/>
  <x:c r="N2579" i="25"/>
  <x:c r="P2579" i="25"/>
  <x:c r="Q2579" i="25"/>
  <x:c r="R2579" i="25"/>
  <x:c r="A2580" i="25"/>
  <x:c r="B2580" i="25"/>
  <x:c r="C2580" i="25"/>
  <x:c r="D2580" i="25"/>
  <x:c r="E2580" i="25"/>
  <x:c r="F2580" i="25"/>
  <x:c r="G2580" i="25"/>
  <x:c r="H2580" i="25"/>
  <x:c r="I2580" i="25"/>
  <x:c r="J2580" i="25"/>
  <x:c r="K2580" i="25"/>
  <x:c r="L2580" i="25"/>
  <x:c r="M2580" i="25"/>
  <x:c r="N2580" i="25"/>
  <x:c r="P2580" i="25"/>
  <x:c r="Q2580" i="25"/>
  <x:c r="R2580" i="25"/>
  <x:c r="A2581" i="25"/>
  <x:c r="B2581" i="25"/>
  <x:c r="C2581" i="25"/>
  <x:c r="D2581" i="25"/>
  <x:c r="E2581" i="25"/>
  <x:c r="F2581" i="25"/>
  <x:c r="G2581" i="25"/>
  <x:c r="H2581" i="25"/>
  <x:c r="I2581" i="25"/>
  <x:c r="J2581" i="25"/>
  <x:c r="K2581" i="25"/>
  <x:c r="L2581" i="25"/>
  <x:c r="M2581" i="25"/>
  <x:c r="N2581" i="25"/>
  <x:c r="P2581" i="25"/>
  <x:c r="Q2581" i="25"/>
  <x:c r="R2581" i="25"/>
  <x:c r="A2582" i="25"/>
  <x:c r="B2582" i="25"/>
  <x:c r="C2582" i="25"/>
  <x:c r="D2582" i="25"/>
  <x:c r="E2582" i="25"/>
  <x:c r="F2582" i="25"/>
  <x:c r="G2582" i="25"/>
  <x:c r="H2582" i="25"/>
  <x:c r="I2582" i="25"/>
  <x:c r="J2582" i="25"/>
  <x:c r="K2582" i="25"/>
  <x:c r="L2582" i="25"/>
  <x:c r="M2582" i="25"/>
  <x:c r="N2582" i="25"/>
  <x:c r="P2582" i="25"/>
  <x:c r="Q2582" i="25"/>
  <x:c r="R2582" i="25"/>
  <x:c r="A2583" i="25"/>
  <x:c r="B2583" i="25"/>
  <x:c r="C2583" i="25"/>
  <x:c r="D2583" i="25"/>
  <x:c r="E2583" i="25"/>
  <x:c r="F2583" i="25"/>
  <x:c r="G2583" i="25"/>
  <x:c r="H2583" i="25"/>
  <x:c r="I2583" i="25"/>
  <x:c r="J2583" i="25"/>
  <x:c r="K2583" i="25"/>
  <x:c r="L2583" i="25"/>
  <x:c r="M2583" i="25"/>
  <x:c r="N2583" i="25"/>
  <x:c r="P2583" i="25"/>
  <x:c r="Q2583" i="25"/>
  <x:c r="R2583" i="25"/>
  <x:c r="A2584" i="25"/>
  <x:c r="B2584" i="25"/>
  <x:c r="C2584" i="25"/>
  <x:c r="D2584" i="25"/>
  <x:c r="E2584" i="25"/>
  <x:c r="F2584" i="25"/>
  <x:c r="G2584" i="25"/>
  <x:c r="H2584" i="25"/>
  <x:c r="I2584" i="25"/>
  <x:c r="J2584" i="25"/>
  <x:c r="K2584" i="25"/>
  <x:c r="L2584" i="25"/>
  <x:c r="M2584" i="25"/>
  <x:c r="N2584" i="25"/>
  <x:c r="P2584" i="25"/>
  <x:c r="Q2584" i="25"/>
  <x:c r="R2584" i="25"/>
  <x:c r="A2585" i="25"/>
  <x:c r="B2585" i="25"/>
  <x:c r="C2585" i="25"/>
  <x:c r="D2585" i="25"/>
  <x:c r="E2585" i="25"/>
  <x:c r="F2585" i="25"/>
  <x:c r="G2585" i="25"/>
  <x:c r="H2585" i="25"/>
  <x:c r="I2585" i="25"/>
  <x:c r="J2585" i="25"/>
  <x:c r="K2585" i="25"/>
  <x:c r="L2585" i="25"/>
  <x:c r="M2585" i="25"/>
  <x:c r="N2585" i="25"/>
  <x:c r="P2585" i="25"/>
  <x:c r="Q2585" i="25"/>
  <x:c r="R2585" i="25"/>
  <x:c r="A2586" i="25"/>
  <x:c r="B2586" i="25"/>
  <x:c r="C2586" i="25"/>
  <x:c r="D2586" i="25"/>
  <x:c r="E2586" i="25"/>
  <x:c r="F2586" i="25"/>
  <x:c r="G2586" i="25"/>
  <x:c r="H2586" i="25"/>
  <x:c r="I2586" i="25"/>
  <x:c r="J2586" i="25"/>
  <x:c r="K2586" i="25"/>
  <x:c r="L2586" i="25"/>
  <x:c r="M2586" i="25"/>
  <x:c r="N2586" i="25"/>
  <x:c r="P2586" i="25"/>
  <x:c r="Q2586" i="25"/>
  <x:c r="R2586" i="25"/>
  <x:c r="A2587" i="25"/>
  <x:c r="B2587" i="25"/>
  <x:c r="C2587" i="25"/>
  <x:c r="D2587" i="25"/>
  <x:c r="E2587" i="25"/>
  <x:c r="F2587" i="25"/>
  <x:c r="G2587" i="25"/>
  <x:c r="H2587" i="25"/>
  <x:c r="I2587" i="25"/>
  <x:c r="J2587" i="25"/>
  <x:c r="K2587" i="25"/>
  <x:c r="L2587" i="25"/>
  <x:c r="M2587" i="25"/>
  <x:c r="N2587" i="25"/>
  <x:c r="P2587" i="25"/>
  <x:c r="Q2587" i="25"/>
  <x:c r="R2587" i="25"/>
  <x:c r="A2588" i="25"/>
  <x:c r="B2588" i="25"/>
  <x:c r="C2588" i="25"/>
  <x:c r="D2588" i="25"/>
  <x:c r="E2588" i="25"/>
  <x:c r="F2588" i="25"/>
  <x:c r="G2588" i="25"/>
  <x:c r="H2588" i="25"/>
  <x:c r="I2588" i="25"/>
  <x:c r="J2588" i="25"/>
  <x:c r="K2588" i="25"/>
  <x:c r="L2588" i="25"/>
  <x:c r="M2588" i="25"/>
  <x:c r="N2588" i="25"/>
  <x:c r="P2588" i="25"/>
  <x:c r="Q2588" i="25"/>
  <x:c r="R2588" i="25"/>
  <x:c r="A2589" i="25"/>
  <x:c r="B2589" i="25"/>
  <x:c r="C2589" i="25"/>
  <x:c r="D2589" i="25"/>
  <x:c r="E2589" i="25"/>
  <x:c r="F2589" i="25"/>
  <x:c r="G2589" i="25"/>
  <x:c r="H2589" i="25"/>
  <x:c r="I2589" i="25"/>
  <x:c r="J2589" i="25"/>
  <x:c r="K2589" i="25"/>
  <x:c r="L2589" i="25"/>
  <x:c r="M2589" i="25"/>
  <x:c r="N2589" i="25"/>
  <x:c r="P2589" i="25"/>
  <x:c r="Q2589" i="25"/>
  <x:c r="R2589" i="25"/>
  <x:c r="A2590" i="25"/>
  <x:c r="B2590" i="25"/>
  <x:c r="C2590" i="25"/>
  <x:c r="D2590" i="25"/>
  <x:c r="E2590" i="25"/>
  <x:c r="F2590" i="25"/>
  <x:c r="G2590" i="25"/>
  <x:c r="H2590" i="25"/>
  <x:c r="I2590" i="25"/>
  <x:c r="J2590" i="25"/>
  <x:c r="K2590" i="25"/>
  <x:c r="L2590" i="25"/>
  <x:c r="M2590" i="25"/>
  <x:c r="N2590" i="25"/>
  <x:c r="P2590" i="25"/>
  <x:c r="Q2590" i="25"/>
  <x:c r="R2590" i="25"/>
  <x:c r="A2591" i="25"/>
  <x:c r="B2591" i="25"/>
  <x:c r="C2591" i="25"/>
  <x:c r="D2591" i="25"/>
  <x:c r="E2591" i="25"/>
  <x:c r="F2591" i="25"/>
  <x:c r="G2591" i="25"/>
  <x:c r="H2591" i="25"/>
  <x:c r="I2591" i="25"/>
  <x:c r="J2591" i="25"/>
  <x:c r="K2591" i="25"/>
  <x:c r="L2591" i="25"/>
  <x:c r="M2591" i="25"/>
  <x:c r="N2591" i="25"/>
  <x:c r="P2591" i="25"/>
  <x:c r="Q2591" i="25"/>
  <x:c r="R2591" i="25"/>
  <x:c r="A2592" i="25"/>
  <x:c r="B2592" i="25"/>
  <x:c r="C2592" i="25"/>
  <x:c r="D2592" i="25"/>
  <x:c r="E2592" i="25"/>
  <x:c r="F2592" i="25"/>
  <x:c r="G2592" i="25"/>
  <x:c r="H2592" i="25"/>
  <x:c r="I2592" i="25"/>
  <x:c r="J2592" i="25"/>
  <x:c r="K2592" i="25"/>
  <x:c r="L2592" i="25"/>
  <x:c r="M2592" i="25"/>
  <x:c r="N2592" i="25"/>
  <x:c r="P2592" i="25"/>
  <x:c r="Q2592" i="25"/>
  <x:c r="R2592" i="25"/>
  <x:c r="A2593" i="25"/>
  <x:c r="B2593" i="25"/>
  <x:c r="C2593" i="25"/>
  <x:c r="D2593" i="25"/>
  <x:c r="E2593" i="25"/>
  <x:c r="F2593" i="25"/>
  <x:c r="G2593" i="25"/>
  <x:c r="H2593" i="25"/>
  <x:c r="I2593" i="25"/>
  <x:c r="J2593" i="25"/>
  <x:c r="K2593" i="25"/>
  <x:c r="L2593" i="25"/>
  <x:c r="M2593" i="25"/>
  <x:c r="N2593" i="25"/>
  <x:c r="P2593" i="25"/>
  <x:c r="Q2593" i="25"/>
  <x:c r="R2593" i="25"/>
  <x:c r="A2594" i="25"/>
  <x:c r="B2594" i="25"/>
  <x:c r="C2594" i="25"/>
  <x:c r="D2594" i="25"/>
  <x:c r="E2594" i="25"/>
  <x:c r="F2594" i="25"/>
  <x:c r="G2594" i="25"/>
  <x:c r="H2594" i="25"/>
  <x:c r="I2594" i="25"/>
  <x:c r="J2594" i="25"/>
  <x:c r="K2594" i="25"/>
  <x:c r="L2594" i="25"/>
  <x:c r="M2594" i="25"/>
  <x:c r="N2594" i="25"/>
  <x:c r="P2594" i="25"/>
  <x:c r="Q2594" i="25"/>
  <x:c r="R2594" i="25"/>
  <x:c r="A2595" i="25"/>
  <x:c r="B2595" i="25"/>
  <x:c r="C2595" i="25"/>
  <x:c r="D2595" i="25"/>
  <x:c r="E2595" i="25"/>
  <x:c r="F2595" i="25"/>
  <x:c r="G2595" i="25"/>
  <x:c r="H2595" i="25"/>
  <x:c r="I2595" i="25"/>
  <x:c r="J2595" i="25"/>
  <x:c r="K2595" i="25"/>
  <x:c r="L2595" i="25"/>
  <x:c r="M2595" i="25"/>
  <x:c r="N2595" i="25"/>
  <x:c r="P2595" i="25"/>
  <x:c r="Q2595" i="25"/>
  <x:c r="R2595" i="25"/>
  <x:c r="A2596" i="25"/>
  <x:c r="B2596" i="25"/>
  <x:c r="C2596" i="25"/>
  <x:c r="D2596" i="25"/>
  <x:c r="E2596" i="25"/>
  <x:c r="F2596" i="25"/>
  <x:c r="G2596" i="25"/>
  <x:c r="H2596" i="25"/>
  <x:c r="I2596" i="25"/>
  <x:c r="J2596" i="25"/>
  <x:c r="K2596" i="25"/>
  <x:c r="L2596" i="25"/>
  <x:c r="M2596" i="25"/>
  <x:c r="N2596" i="25"/>
  <x:c r="P2596" i="25"/>
  <x:c r="Q2596" i="25"/>
  <x:c r="R2596" i="25"/>
  <x:c r="A2597" i="25"/>
  <x:c r="B2597" i="25"/>
  <x:c r="C2597" i="25"/>
  <x:c r="D2597" i="25"/>
  <x:c r="E2597" i="25"/>
  <x:c r="F2597" i="25"/>
  <x:c r="G2597" i="25"/>
  <x:c r="H2597" i="25"/>
  <x:c r="I2597" i="25"/>
  <x:c r="J2597" i="25"/>
  <x:c r="K2597" i="25"/>
  <x:c r="L2597" i="25"/>
  <x:c r="M2597" i="25"/>
  <x:c r="N2597" i="25"/>
  <x:c r="P2597" i="25"/>
  <x:c r="Q2597" i="25"/>
  <x:c r="R2597" i="25"/>
  <x:c r="A2598" i="25"/>
  <x:c r="B2598" i="25"/>
  <x:c r="C2598" i="25"/>
  <x:c r="D2598" i="25"/>
  <x:c r="E2598" i="25"/>
  <x:c r="F2598" i="25"/>
  <x:c r="G2598" i="25"/>
  <x:c r="H2598" i="25"/>
  <x:c r="I2598" i="25"/>
  <x:c r="J2598" i="25"/>
  <x:c r="K2598" i="25"/>
  <x:c r="L2598" i="25"/>
  <x:c r="M2598" i="25"/>
  <x:c r="N2598" i="25"/>
  <x:c r="P2598" i="25"/>
  <x:c r="Q2598" i="25"/>
  <x:c r="R2598" i="25"/>
  <x:c r="A2599" i="25"/>
  <x:c r="B2599" i="25"/>
  <x:c r="C2599" i="25"/>
  <x:c r="D2599" i="25"/>
  <x:c r="E2599" i="25"/>
  <x:c r="F2599" i="25"/>
  <x:c r="G2599" i="25"/>
  <x:c r="H2599" i="25"/>
  <x:c r="I2599" i="25"/>
  <x:c r="J2599" i="25"/>
  <x:c r="K2599" i="25"/>
  <x:c r="L2599" i="25"/>
  <x:c r="M2599" i="25"/>
  <x:c r="N2599" i="25"/>
  <x:c r="P2599" i="25"/>
  <x:c r="Q2599" i="25"/>
  <x:c r="R2599" i="25"/>
  <x:c r="A2600" i="25"/>
  <x:c r="B2600" i="25"/>
  <x:c r="C2600" i="25"/>
  <x:c r="D2600" i="25"/>
  <x:c r="E2600" i="25"/>
  <x:c r="F2600" i="25"/>
  <x:c r="G2600" i="25"/>
  <x:c r="H2600" i="25"/>
  <x:c r="I2600" i="25"/>
  <x:c r="J2600" i="25"/>
  <x:c r="K2600" i="25"/>
  <x:c r="L2600" i="25"/>
  <x:c r="M2600" i="25"/>
  <x:c r="N2600" i="25"/>
  <x:c r="P2600" i="25"/>
  <x:c r="Q2600" i="25"/>
  <x:c r="R2600" i="25"/>
  <x:c r="A2601" i="25"/>
  <x:c r="B2601" i="25"/>
  <x:c r="C2601" i="25"/>
  <x:c r="D2601" i="25"/>
  <x:c r="E2601" i="25"/>
  <x:c r="F2601" i="25"/>
  <x:c r="G2601" i="25"/>
  <x:c r="H2601" i="25"/>
  <x:c r="I2601" i="25"/>
  <x:c r="J2601" i="25"/>
  <x:c r="K2601" i="25"/>
  <x:c r="L2601" i="25"/>
  <x:c r="M2601" i="25"/>
  <x:c r="N2601" i="25"/>
  <x:c r="P2601" i="25"/>
  <x:c r="Q2601" i="25"/>
  <x:c r="R2601" i="25"/>
  <x:c r="A2602" i="25"/>
  <x:c r="B2602" i="25"/>
  <x:c r="C2602" i="25"/>
  <x:c r="D2602" i="25"/>
  <x:c r="E2602" i="25"/>
  <x:c r="F2602" i="25"/>
  <x:c r="G2602" i="25"/>
  <x:c r="H2602" i="25"/>
  <x:c r="I2602" i="25"/>
  <x:c r="J2602" i="25"/>
  <x:c r="K2602" i="25"/>
  <x:c r="L2602" i="25"/>
  <x:c r="M2602" i="25"/>
  <x:c r="N2602" i="25"/>
  <x:c r="P2602" i="25"/>
  <x:c r="Q2602" i="25"/>
  <x:c r="R2602" i="25"/>
  <x:c r="A2603" i="25"/>
  <x:c r="B2603" i="25"/>
  <x:c r="C2603" i="25"/>
  <x:c r="D2603" i="25"/>
  <x:c r="E2603" i="25"/>
  <x:c r="F2603" i="25"/>
  <x:c r="G2603" i="25"/>
  <x:c r="H2603" i="25"/>
  <x:c r="I2603" i="25"/>
  <x:c r="J2603" i="25"/>
  <x:c r="K2603" i="25"/>
  <x:c r="L2603" i="25"/>
  <x:c r="M2603" i="25"/>
  <x:c r="N2603" i="25"/>
  <x:c r="P2603" i="25"/>
  <x:c r="Q2603" i="25"/>
  <x:c r="R2603" i="25"/>
  <x:c r="A2604" i="25"/>
  <x:c r="B2604" i="25"/>
  <x:c r="C2604" i="25"/>
  <x:c r="D2604" i="25"/>
  <x:c r="E2604" i="25"/>
  <x:c r="F2604" i="25"/>
  <x:c r="G2604" i="25"/>
  <x:c r="H2604" i="25"/>
  <x:c r="I2604" i="25"/>
  <x:c r="J2604" i="25"/>
  <x:c r="K2604" i="25"/>
  <x:c r="L2604" i="25"/>
  <x:c r="M2604" i="25"/>
  <x:c r="N2604" i="25"/>
  <x:c r="P2604" i="25"/>
  <x:c r="Q2604" i="25"/>
  <x:c r="R2604" i="25"/>
  <x:c r="A2605" i="25"/>
  <x:c r="B2605" i="25"/>
  <x:c r="C2605" i="25"/>
  <x:c r="D2605" i="25"/>
  <x:c r="E2605" i="25"/>
  <x:c r="F2605" i="25"/>
  <x:c r="G2605" i="25"/>
  <x:c r="H2605" i="25"/>
  <x:c r="I2605" i="25"/>
  <x:c r="J2605" i="25"/>
  <x:c r="K2605" i="25"/>
  <x:c r="L2605" i="25"/>
  <x:c r="M2605" i="25"/>
  <x:c r="N2605" i="25"/>
  <x:c r="P2605" i="25"/>
  <x:c r="Q2605" i="25"/>
  <x:c r="R2605" i="25"/>
  <x:c r="A2606" i="25"/>
  <x:c r="B2606" i="25"/>
  <x:c r="C2606" i="25"/>
  <x:c r="D2606" i="25"/>
  <x:c r="E2606" i="25"/>
  <x:c r="F2606" i="25"/>
  <x:c r="G2606" i="25"/>
  <x:c r="H2606" i="25"/>
  <x:c r="I2606" i="25"/>
  <x:c r="J2606" i="25"/>
  <x:c r="K2606" i="25"/>
  <x:c r="L2606" i="25"/>
  <x:c r="M2606" i="25"/>
  <x:c r="N2606" i="25"/>
  <x:c r="P2606" i="25"/>
  <x:c r="Q2606" i="25"/>
  <x:c r="R2606" i="25"/>
  <x:c r="A2607" i="25"/>
  <x:c r="B2607" i="25"/>
  <x:c r="C2607" i="25"/>
  <x:c r="D2607" i="25"/>
  <x:c r="E2607" i="25"/>
  <x:c r="F2607" i="25"/>
  <x:c r="G2607" i="25"/>
  <x:c r="H2607" i="25"/>
  <x:c r="I2607" i="25"/>
  <x:c r="J2607" i="25"/>
  <x:c r="K2607" i="25"/>
  <x:c r="L2607" i="25"/>
  <x:c r="M2607" i="25"/>
  <x:c r="N2607" i="25"/>
  <x:c r="P2607" i="25"/>
  <x:c r="Q2607" i="25"/>
  <x:c r="R2607" i="25"/>
  <x:c r="A2608" i="25"/>
  <x:c r="B2608" i="25"/>
  <x:c r="C2608" i="25"/>
  <x:c r="D2608" i="25"/>
  <x:c r="E2608" i="25"/>
  <x:c r="F2608" i="25"/>
  <x:c r="G2608" i="25"/>
  <x:c r="H2608" i="25"/>
  <x:c r="I2608" i="25"/>
  <x:c r="J2608" i="25"/>
  <x:c r="K2608" i="25"/>
  <x:c r="L2608" i="25"/>
  <x:c r="M2608" i="25"/>
  <x:c r="N2608" i="25"/>
  <x:c r="P2608" i="25"/>
  <x:c r="Q2608" i="25"/>
  <x:c r="R2608" i="25"/>
  <x:c r="A2609" i="25"/>
  <x:c r="B2609" i="25"/>
  <x:c r="C2609" i="25"/>
  <x:c r="D2609" i="25"/>
  <x:c r="E2609" i="25"/>
  <x:c r="F2609" i="25"/>
  <x:c r="G2609" i="25"/>
  <x:c r="H2609" i="25"/>
  <x:c r="I2609" i="25"/>
  <x:c r="J2609" i="25"/>
  <x:c r="K2609" i="25"/>
  <x:c r="L2609" i="25"/>
  <x:c r="M2609" i="25"/>
  <x:c r="N2609" i="25"/>
  <x:c r="P2609" i="25"/>
  <x:c r="Q2609" i="25"/>
  <x:c r="R2609" i="25"/>
  <x:c r="A2610" i="25"/>
  <x:c r="B2610" i="25"/>
  <x:c r="C2610" i="25"/>
  <x:c r="D2610" i="25"/>
  <x:c r="E2610" i="25"/>
  <x:c r="F2610" i="25"/>
  <x:c r="G2610" i="25"/>
  <x:c r="H2610" i="25"/>
  <x:c r="I2610" i="25"/>
  <x:c r="J2610" i="25"/>
  <x:c r="K2610" i="25"/>
  <x:c r="L2610" i="25"/>
  <x:c r="M2610" i="25"/>
  <x:c r="N2610" i="25"/>
  <x:c r="P2610" i="25"/>
  <x:c r="Q2610" i="25"/>
  <x:c r="R2610" i="25"/>
  <x:c r="A2611" i="25"/>
  <x:c r="B2611" i="25"/>
  <x:c r="C2611" i="25"/>
  <x:c r="D2611" i="25"/>
  <x:c r="E2611" i="25"/>
  <x:c r="F2611" i="25"/>
  <x:c r="G2611" i="25"/>
  <x:c r="H2611" i="25"/>
  <x:c r="I2611" i="25"/>
  <x:c r="J2611" i="25"/>
  <x:c r="K2611" i="25"/>
  <x:c r="L2611" i="25"/>
  <x:c r="M2611" i="25"/>
  <x:c r="N2611" i="25"/>
  <x:c r="P2611" i="25"/>
  <x:c r="Q2611" i="25"/>
  <x:c r="R2611" i="25"/>
  <x:c r="A2612" i="25"/>
  <x:c r="B2612" i="25"/>
  <x:c r="C2612" i="25"/>
  <x:c r="D2612" i="25"/>
  <x:c r="E2612" i="25"/>
  <x:c r="F2612" i="25"/>
  <x:c r="G2612" i="25"/>
  <x:c r="H2612" i="25"/>
  <x:c r="I2612" i="25"/>
  <x:c r="J2612" i="25"/>
  <x:c r="K2612" i="25"/>
  <x:c r="L2612" i="25"/>
  <x:c r="M2612" i="25"/>
  <x:c r="N2612" i="25"/>
  <x:c r="P2612" i="25"/>
  <x:c r="Q2612" i="25"/>
  <x:c r="R2612" i="25"/>
  <x:c r="A2613" i="25"/>
  <x:c r="B2613" i="25"/>
  <x:c r="C2613" i="25"/>
  <x:c r="D2613" i="25"/>
  <x:c r="E2613" i="25"/>
  <x:c r="F2613" i="25"/>
  <x:c r="G2613" i="25"/>
  <x:c r="H2613" i="25"/>
  <x:c r="I2613" i="25"/>
  <x:c r="J2613" i="25"/>
  <x:c r="K2613" i="25"/>
  <x:c r="L2613" i="25"/>
  <x:c r="M2613" i="25"/>
  <x:c r="N2613" i="25"/>
  <x:c r="P2613" i="25"/>
  <x:c r="Q2613" i="25"/>
  <x:c r="R2613" i="25"/>
  <x:c r="A2614" i="25"/>
  <x:c r="B2614" i="25"/>
  <x:c r="C2614" i="25"/>
  <x:c r="D2614" i="25"/>
  <x:c r="E2614" i="25"/>
  <x:c r="F2614" i="25"/>
  <x:c r="G2614" i="25"/>
  <x:c r="H2614" i="25"/>
  <x:c r="I2614" i="25"/>
  <x:c r="J2614" i="25"/>
  <x:c r="K2614" i="25"/>
  <x:c r="L2614" i="25"/>
  <x:c r="M2614" i="25"/>
  <x:c r="N2614" i="25"/>
  <x:c r="P2614" i="25"/>
  <x:c r="Q2614" i="25"/>
  <x:c r="R2614" i="25"/>
  <x:c r="A2615" i="25"/>
  <x:c r="B2615" i="25"/>
  <x:c r="C2615" i="25"/>
  <x:c r="D2615" i="25"/>
  <x:c r="E2615" i="25"/>
  <x:c r="F2615" i="25"/>
  <x:c r="G2615" i="25"/>
  <x:c r="H2615" i="25"/>
  <x:c r="I2615" i="25"/>
  <x:c r="J2615" i="25"/>
  <x:c r="K2615" i="25"/>
  <x:c r="L2615" i="25"/>
  <x:c r="M2615" i="25"/>
  <x:c r="N2615" i="25"/>
  <x:c r="P2615" i="25"/>
  <x:c r="Q2615" i="25"/>
  <x:c r="R2615" i="25"/>
  <x:c r="A2616" i="25"/>
  <x:c r="B2616" i="25"/>
  <x:c r="C2616" i="25"/>
  <x:c r="D2616" i="25"/>
  <x:c r="E2616" i="25"/>
  <x:c r="F2616" i="25"/>
  <x:c r="G2616" i="25"/>
  <x:c r="H2616" i="25"/>
  <x:c r="I2616" i="25"/>
  <x:c r="J2616" i="25"/>
  <x:c r="K2616" i="25"/>
  <x:c r="L2616" i="25"/>
  <x:c r="M2616" i="25"/>
  <x:c r="N2616" i="25"/>
  <x:c r="P2616" i="25"/>
  <x:c r="Q2616" i="25"/>
  <x:c r="R2616" i="25"/>
  <x:c r="A2617" i="25"/>
  <x:c r="B2617" i="25"/>
  <x:c r="C2617" i="25"/>
  <x:c r="D2617" i="25"/>
  <x:c r="E2617" i="25"/>
  <x:c r="F2617" i="25"/>
  <x:c r="G2617" i="25"/>
  <x:c r="H2617" i="25"/>
  <x:c r="I2617" i="25"/>
  <x:c r="J2617" i="25"/>
  <x:c r="K2617" i="25"/>
  <x:c r="L2617" i="25"/>
  <x:c r="M2617" i="25"/>
  <x:c r="N2617" i="25"/>
  <x:c r="P2617" i="25"/>
  <x:c r="Q2617" i="25"/>
  <x:c r="R2617" i="25"/>
  <x:c r="A2618" i="25"/>
  <x:c r="B2618" i="25"/>
  <x:c r="C2618" i="25"/>
  <x:c r="D2618" i="25"/>
  <x:c r="E2618" i="25"/>
  <x:c r="F2618" i="25"/>
  <x:c r="G2618" i="25"/>
  <x:c r="H2618" i="25"/>
  <x:c r="I2618" i="25"/>
  <x:c r="J2618" i="25"/>
  <x:c r="K2618" i="25"/>
  <x:c r="L2618" i="25"/>
  <x:c r="M2618" i="25"/>
  <x:c r="N2618" i="25"/>
  <x:c r="P2618" i="25"/>
  <x:c r="Q2618" i="25"/>
  <x:c r="R2618" i="25"/>
  <x:c r="A2619" i="25"/>
  <x:c r="B2619" i="25"/>
  <x:c r="C2619" i="25"/>
  <x:c r="D2619" i="25"/>
  <x:c r="E2619" i="25"/>
  <x:c r="F2619" i="25"/>
  <x:c r="G2619" i="25"/>
  <x:c r="H2619" i="25"/>
  <x:c r="I2619" i="25"/>
  <x:c r="J2619" i="25"/>
  <x:c r="K2619" i="25"/>
  <x:c r="L2619" i="25"/>
  <x:c r="M2619" i="25"/>
  <x:c r="N2619" i="25"/>
  <x:c r="P2619" i="25"/>
  <x:c r="Q2619" i="25"/>
  <x:c r="R2619" i="25"/>
  <x:c r="A2620" i="25"/>
  <x:c r="B2620" i="25"/>
  <x:c r="C2620" i="25"/>
  <x:c r="D2620" i="25"/>
  <x:c r="E2620" i="25"/>
  <x:c r="F2620" i="25"/>
  <x:c r="G2620" i="25"/>
  <x:c r="H2620" i="25"/>
  <x:c r="I2620" i="25"/>
  <x:c r="J2620" i="25"/>
  <x:c r="K2620" i="25"/>
  <x:c r="L2620" i="25"/>
  <x:c r="M2620" i="25"/>
  <x:c r="N2620" i="25"/>
  <x:c r="P2620" i="25"/>
  <x:c r="Q2620" i="25"/>
  <x:c r="R2620" i="25"/>
  <x:c r="A2621" i="25"/>
  <x:c r="B2621" i="25"/>
  <x:c r="C2621" i="25"/>
  <x:c r="D2621" i="25"/>
  <x:c r="E2621" i="25"/>
  <x:c r="F2621" i="25"/>
  <x:c r="G2621" i="25"/>
  <x:c r="H2621" i="25"/>
  <x:c r="I2621" i="25"/>
  <x:c r="J2621" i="25"/>
  <x:c r="K2621" i="25"/>
  <x:c r="L2621" i="25"/>
  <x:c r="M2621" i="25"/>
  <x:c r="N2621" i="25"/>
  <x:c r="P2621" i="25"/>
  <x:c r="Q2621" i="25"/>
  <x:c r="R2621" i="25"/>
  <x:c r="A2622" i="25"/>
  <x:c r="B2622" i="25"/>
  <x:c r="C2622" i="25"/>
  <x:c r="D2622" i="25"/>
  <x:c r="E2622" i="25"/>
  <x:c r="F2622" i="25"/>
  <x:c r="G2622" i="25"/>
  <x:c r="H2622" i="25"/>
  <x:c r="I2622" i="25"/>
  <x:c r="J2622" i="25"/>
  <x:c r="K2622" i="25"/>
  <x:c r="L2622" i="25"/>
  <x:c r="M2622" i="25"/>
  <x:c r="N2622" i="25"/>
  <x:c r="P2622" i="25"/>
  <x:c r="Q2622" i="25"/>
  <x:c r="R2622" i="25"/>
  <x:c r="A2623" i="25"/>
  <x:c r="B2623" i="25"/>
  <x:c r="C2623" i="25"/>
  <x:c r="D2623" i="25"/>
  <x:c r="E2623" i="25"/>
  <x:c r="F2623" i="25"/>
  <x:c r="G2623" i="25"/>
  <x:c r="H2623" i="25"/>
  <x:c r="I2623" i="25"/>
  <x:c r="J2623" i="25"/>
  <x:c r="K2623" i="25"/>
  <x:c r="L2623" i="25"/>
  <x:c r="M2623" i="25"/>
  <x:c r="N2623" i="25"/>
  <x:c r="P2623" i="25"/>
  <x:c r="Q2623" i="25"/>
  <x:c r="R2623" i="25"/>
  <x:c r="A2624" i="25"/>
  <x:c r="B2624" i="25"/>
  <x:c r="C2624" i="25"/>
  <x:c r="D2624" i="25"/>
  <x:c r="E2624" i="25"/>
  <x:c r="F2624" i="25"/>
  <x:c r="G2624" i="25"/>
  <x:c r="H2624" i="25"/>
  <x:c r="I2624" i="25"/>
  <x:c r="J2624" i="25"/>
  <x:c r="K2624" i="25"/>
  <x:c r="L2624" i="25"/>
  <x:c r="M2624" i="25"/>
  <x:c r="N2624" i="25"/>
  <x:c r="P2624" i="25"/>
  <x:c r="Q2624" i="25"/>
  <x:c r="R2624" i="25"/>
  <x:c r="A2625" i="25"/>
  <x:c r="B2625" i="25"/>
  <x:c r="C2625" i="25"/>
  <x:c r="D2625" i="25"/>
  <x:c r="E2625" i="25"/>
  <x:c r="F2625" i="25"/>
  <x:c r="G2625" i="25"/>
  <x:c r="H2625" i="25"/>
  <x:c r="I2625" i="25"/>
  <x:c r="J2625" i="25"/>
  <x:c r="K2625" i="25"/>
  <x:c r="L2625" i="25"/>
  <x:c r="M2625" i="25"/>
  <x:c r="N2625" i="25"/>
  <x:c r="P2625" i="25"/>
  <x:c r="Q2625" i="25"/>
  <x:c r="R2625" i="25"/>
  <x:c r="A2626" i="25"/>
  <x:c r="B2626" i="25"/>
  <x:c r="C2626" i="25"/>
  <x:c r="D2626" i="25"/>
  <x:c r="E2626" i="25"/>
  <x:c r="F2626" i="25"/>
  <x:c r="G2626" i="25"/>
  <x:c r="H2626" i="25"/>
  <x:c r="I2626" i="25"/>
  <x:c r="J2626" i="25"/>
  <x:c r="K2626" i="25"/>
  <x:c r="L2626" i="25"/>
  <x:c r="M2626" i="25"/>
  <x:c r="N2626" i="25"/>
  <x:c r="P2626" i="25"/>
  <x:c r="Q2626" i="25"/>
  <x:c r="R2626" i="25"/>
  <x:c r="A2627" i="25"/>
  <x:c r="B2627" i="25"/>
  <x:c r="C2627" i="25"/>
  <x:c r="D2627" i="25"/>
  <x:c r="E2627" i="25"/>
  <x:c r="F2627" i="25"/>
  <x:c r="G2627" i="25"/>
  <x:c r="H2627" i="25"/>
  <x:c r="I2627" i="25"/>
  <x:c r="J2627" i="25"/>
  <x:c r="K2627" i="25"/>
  <x:c r="L2627" i="25"/>
  <x:c r="M2627" i="25"/>
  <x:c r="N2627" i="25"/>
  <x:c r="P2627" i="25"/>
  <x:c r="Q2627" i="25"/>
  <x:c r="R2627" i="25"/>
  <x:c r="A2628" i="25"/>
  <x:c r="B2628" i="25"/>
  <x:c r="C2628" i="25"/>
  <x:c r="D2628" i="25"/>
  <x:c r="E2628" i="25"/>
  <x:c r="F2628" i="25"/>
  <x:c r="G2628" i="25"/>
  <x:c r="H2628" i="25"/>
  <x:c r="I2628" i="25"/>
  <x:c r="J2628" i="25"/>
  <x:c r="K2628" i="25"/>
  <x:c r="L2628" i="25"/>
  <x:c r="M2628" i="25"/>
  <x:c r="N2628" i="25"/>
  <x:c r="P2628" i="25"/>
  <x:c r="Q2628" i="25"/>
  <x:c r="R2628" i="25"/>
  <x:c r="A2629" i="25"/>
  <x:c r="B2629" i="25"/>
  <x:c r="C2629" i="25"/>
  <x:c r="D2629" i="25"/>
  <x:c r="E2629" i="25"/>
  <x:c r="F2629" i="25"/>
  <x:c r="G2629" i="25"/>
  <x:c r="H2629" i="25"/>
  <x:c r="I2629" i="25"/>
  <x:c r="J2629" i="25"/>
  <x:c r="K2629" i="25"/>
  <x:c r="L2629" i="25"/>
  <x:c r="M2629" i="25"/>
  <x:c r="N2629" i="25"/>
  <x:c r="P2629" i="25"/>
  <x:c r="Q2629" i="25"/>
  <x:c r="R2629" i="25"/>
  <x:c r="A2630" i="25"/>
  <x:c r="B2630" i="25"/>
  <x:c r="C2630" i="25"/>
  <x:c r="D2630" i="25"/>
  <x:c r="E2630" i="25"/>
  <x:c r="F2630" i="25"/>
  <x:c r="G2630" i="25"/>
  <x:c r="H2630" i="25"/>
  <x:c r="I2630" i="25"/>
  <x:c r="J2630" i="25"/>
  <x:c r="K2630" i="25"/>
  <x:c r="L2630" i="25"/>
  <x:c r="M2630" i="25"/>
  <x:c r="N2630" i="25"/>
  <x:c r="P2630" i="25"/>
  <x:c r="Q2630" i="25"/>
  <x:c r="R2630" i="25"/>
  <x:c r="A2631" i="25"/>
  <x:c r="B2631" i="25"/>
  <x:c r="C2631" i="25"/>
  <x:c r="D2631" i="25"/>
  <x:c r="E2631" i="25"/>
  <x:c r="F2631" i="25"/>
  <x:c r="G2631" i="25"/>
  <x:c r="H2631" i="25"/>
  <x:c r="I2631" i="25"/>
  <x:c r="J2631" i="25"/>
  <x:c r="K2631" i="25"/>
  <x:c r="L2631" i="25"/>
  <x:c r="M2631" i="25"/>
  <x:c r="N2631" i="25"/>
  <x:c r="P2631" i="25"/>
  <x:c r="Q2631" i="25"/>
  <x:c r="R2631" i="25"/>
  <x:c r="A2632" i="25"/>
  <x:c r="B2632" i="25"/>
  <x:c r="C2632" i="25"/>
  <x:c r="D2632" i="25"/>
  <x:c r="E2632" i="25"/>
  <x:c r="F2632" i="25"/>
  <x:c r="G2632" i="25"/>
  <x:c r="H2632" i="25"/>
  <x:c r="I2632" i="25"/>
  <x:c r="J2632" i="25"/>
  <x:c r="K2632" i="25"/>
  <x:c r="L2632" i="25"/>
  <x:c r="M2632" i="25"/>
  <x:c r="N2632" i="25"/>
  <x:c r="P2632" i="25"/>
  <x:c r="Q2632" i="25"/>
  <x:c r="R2632" i="25"/>
  <x:c r="A2633" i="25"/>
  <x:c r="B2633" i="25"/>
  <x:c r="C2633" i="25"/>
  <x:c r="D2633" i="25"/>
  <x:c r="E2633" i="25"/>
  <x:c r="F2633" i="25"/>
  <x:c r="G2633" i="25"/>
  <x:c r="H2633" i="25"/>
  <x:c r="I2633" i="25"/>
  <x:c r="J2633" i="25"/>
  <x:c r="K2633" i="25"/>
  <x:c r="L2633" i="25"/>
  <x:c r="M2633" i="25"/>
  <x:c r="N2633" i="25"/>
  <x:c r="P2633" i="25"/>
  <x:c r="Q2633" i="25"/>
  <x:c r="R2633" i="25"/>
  <x:c r="A2634" i="25"/>
  <x:c r="B2634" i="25"/>
  <x:c r="C2634" i="25"/>
  <x:c r="D2634" i="25"/>
  <x:c r="E2634" i="25"/>
  <x:c r="F2634" i="25"/>
  <x:c r="G2634" i="25"/>
  <x:c r="H2634" i="25"/>
  <x:c r="I2634" i="25"/>
  <x:c r="J2634" i="25"/>
  <x:c r="K2634" i="25"/>
  <x:c r="L2634" i="25"/>
  <x:c r="M2634" i="25"/>
  <x:c r="N2634" i="25"/>
  <x:c r="P2634" i="25"/>
  <x:c r="Q2634" i="25"/>
  <x:c r="R2634" i="25"/>
  <x:c r="A2635" i="25"/>
  <x:c r="B2635" i="25"/>
  <x:c r="C2635" i="25"/>
  <x:c r="D2635" i="25"/>
  <x:c r="E2635" i="25"/>
  <x:c r="F2635" i="25"/>
  <x:c r="G2635" i="25"/>
  <x:c r="H2635" i="25"/>
  <x:c r="I2635" i="25"/>
  <x:c r="J2635" i="25"/>
  <x:c r="K2635" i="25"/>
  <x:c r="L2635" i="25"/>
  <x:c r="M2635" i="25"/>
  <x:c r="N2635" i="25"/>
  <x:c r="P2635" i="25"/>
  <x:c r="Q2635" i="25"/>
  <x:c r="R2635" i="25"/>
  <x:c r="A2636" i="25"/>
  <x:c r="B2636" i="25"/>
  <x:c r="C2636" i="25"/>
  <x:c r="D2636" i="25"/>
  <x:c r="E2636" i="25"/>
  <x:c r="F2636" i="25"/>
  <x:c r="G2636" i="25"/>
  <x:c r="H2636" i="25"/>
  <x:c r="I2636" i="25"/>
  <x:c r="J2636" i="25"/>
  <x:c r="K2636" i="25"/>
  <x:c r="L2636" i="25"/>
  <x:c r="M2636" i="25"/>
  <x:c r="N2636" i="25"/>
  <x:c r="P2636" i="25"/>
  <x:c r="Q2636" i="25"/>
  <x:c r="R2636" i="25"/>
  <x:c r="A2637" i="25"/>
  <x:c r="B2637" i="25"/>
  <x:c r="C2637" i="25"/>
  <x:c r="D2637" i="25"/>
  <x:c r="E2637" i="25"/>
  <x:c r="F2637" i="25"/>
  <x:c r="G2637" i="25"/>
  <x:c r="H2637" i="25"/>
  <x:c r="I2637" i="25"/>
  <x:c r="J2637" i="25"/>
  <x:c r="K2637" i="25"/>
  <x:c r="L2637" i="25"/>
  <x:c r="M2637" i="25"/>
  <x:c r="N2637" i="25"/>
  <x:c r="P2637" i="25"/>
  <x:c r="Q2637" i="25"/>
  <x:c r="R2637" i="25"/>
  <x:c r="A2638" i="25"/>
  <x:c r="B2638" i="25"/>
  <x:c r="C2638" i="25"/>
  <x:c r="D2638" i="25"/>
  <x:c r="E2638" i="25"/>
  <x:c r="F2638" i="25"/>
  <x:c r="G2638" i="25"/>
  <x:c r="H2638" i="25"/>
  <x:c r="I2638" i="25"/>
  <x:c r="J2638" i="25"/>
  <x:c r="K2638" i="25"/>
  <x:c r="L2638" i="25"/>
  <x:c r="M2638" i="25"/>
  <x:c r="N2638" i="25"/>
  <x:c r="P2638" i="25"/>
  <x:c r="Q2638" i="25"/>
  <x:c r="R2638" i="25"/>
  <x:c r="A2639" i="25"/>
  <x:c r="B2639" i="25"/>
  <x:c r="C2639" i="25"/>
  <x:c r="D2639" i="25"/>
  <x:c r="E2639" i="25"/>
  <x:c r="F2639" i="25"/>
  <x:c r="G2639" i="25"/>
  <x:c r="H2639" i="25"/>
  <x:c r="I2639" i="25"/>
  <x:c r="J2639" i="25"/>
  <x:c r="K2639" i="25"/>
  <x:c r="L2639" i="25"/>
  <x:c r="M2639" i="25"/>
  <x:c r="N2639" i="25"/>
  <x:c r="P2639" i="25"/>
  <x:c r="Q2639" i="25"/>
  <x:c r="R2639" i="25"/>
  <x:c r="A2640" i="25"/>
  <x:c r="B2640" i="25"/>
  <x:c r="C2640" i="25"/>
  <x:c r="D2640" i="25"/>
  <x:c r="E2640" i="25"/>
  <x:c r="F2640" i="25"/>
  <x:c r="G2640" i="25"/>
  <x:c r="H2640" i="25"/>
  <x:c r="I2640" i="25"/>
  <x:c r="J2640" i="25"/>
  <x:c r="K2640" i="25"/>
  <x:c r="L2640" i="25"/>
  <x:c r="M2640" i="25"/>
  <x:c r="N2640" i="25"/>
  <x:c r="P2640" i="25"/>
  <x:c r="Q2640" i="25"/>
  <x:c r="R2640" i="25"/>
  <x:c r="A2641" i="25"/>
  <x:c r="B2641" i="25"/>
  <x:c r="C2641" i="25"/>
  <x:c r="D2641" i="25"/>
  <x:c r="E2641" i="25"/>
  <x:c r="F2641" i="25"/>
  <x:c r="G2641" i="25"/>
  <x:c r="H2641" i="25"/>
  <x:c r="I2641" i="25"/>
  <x:c r="J2641" i="25"/>
  <x:c r="K2641" i="25"/>
  <x:c r="L2641" i="25"/>
  <x:c r="M2641" i="25"/>
  <x:c r="N2641" i="25"/>
  <x:c r="P2641" i="25"/>
  <x:c r="Q2641" i="25"/>
  <x:c r="R2641" i="25"/>
  <x:c r="A2642" i="25"/>
  <x:c r="B2642" i="25"/>
  <x:c r="C2642" i="25"/>
  <x:c r="D2642" i="25"/>
  <x:c r="E2642" i="25"/>
  <x:c r="F2642" i="25"/>
  <x:c r="G2642" i="25"/>
  <x:c r="H2642" i="25"/>
  <x:c r="I2642" i="25"/>
  <x:c r="J2642" i="25"/>
  <x:c r="K2642" i="25"/>
  <x:c r="L2642" i="25"/>
  <x:c r="M2642" i="25"/>
  <x:c r="N2642" i="25"/>
  <x:c r="P2642" i="25"/>
  <x:c r="Q2642" i="25"/>
  <x:c r="R2642" i="25"/>
  <x:c r="A2643" i="25"/>
  <x:c r="B2643" i="25"/>
  <x:c r="C2643" i="25"/>
  <x:c r="D2643" i="25"/>
  <x:c r="E2643" i="25"/>
  <x:c r="F2643" i="25"/>
  <x:c r="G2643" i="25"/>
  <x:c r="H2643" i="25"/>
  <x:c r="I2643" i="25"/>
  <x:c r="J2643" i="25"/>
  <x:c r="K2643" i="25"/>
  <x:c r="L2643" i="25"/>
  <x:c r="M2643" i="25"/>
  <x:c r="N2643" i="25"/>
  <x:c r="P2643" i="25"/>
  <x:c r="Q2643" i="25"/>
  <x:c r="R2643" i="25"/>
  <x:c r="A2644" i="25"/>
  <x:c r="B2644" i="25"/>
  <x:c r="C2644" i="25"/>
  <x:c r="D2644" i="25"/>
  <x:c r="E2644" i="25"/>
  <x:c r="F2644" i="25"/>
  <x:c r="G2644" i="25"/>
  <x:c r="H2644" i="25"/>
  <x:c r="I2644" i="25"/>
  <x:c r="J2644" i="25"/>
  <x:c r="K2644" i="25"/>
  <x:c r="L2644" i="25"/>
  <x:c r="M2644" i="25"/>
  <x:c r="N2644" i="25"/>
  <x:c r="P2644" i="25"/>
  <x:c r="Q2644" i="25"/>
  <x:c r="R2644" i="25"/>
  <x:c r="A2645" i="25"/>
  <x:c r="B2645" i="25"/>
  <x:c r="C2645" i="25"/>
  <x:c r="D2645" i="25"/>
  <x:c r="E2645" i="25"/>
  <x:c r="F2645" i="25"/>
  <x:c r="G2645" i="25"/>
  <x:c r="H2645" i="25"/>
  <x:c r="I2645" i="25"/>
  <x:c r="J2645" i="25"/>
  <x:c r="K2645" i="25"/>
  <x:c r="L2645" i="25"/>
  <x:c r="M2645" i="25"/>
  <x:c r="N2645" i="25"/>
  <x:c r="P2645" i="25"/>
  <x:c r="Q2645" i="25"/>
  <x:c r="R2645" i="25"/>
  <x:c r="A2646" i="25"/>
  <x:c r="B2646" i="25"/>
  <x:c r="C2646" i="25"/>
  <x:c r="D2646" i="25"/>
  <x:c r="E2646" i="25"/>
  <x:c r="F2646" i="25"/>
  <x:c r="G2646" i="25"/>
  <x:c r="H2646" i="25"/>
  <x:c r="I2646" i="25"/>
  <x:c r="J2646" i="25"/>
  <x:c r="K2646" i="25"/>
  <x:c r="L2646" i="25"/>
  <x:c r="M2646" i="25"/>
  <x:c r="N2646" i="25"/>
  <x:c r="P2646" i="25"/>
  <x:c r="Q2646" i="25"/>
  <x:c r="R2646" i="25"/>
  <x:c r="A2647" i="25"/>
  <x:c r="B2647" i="25"/>
  <x:c r="C2647" i="25"/>
  <x:c r="D2647" i="25"/>
  <x:c r="E2647" i="25"/>
  <x:c r="F2647" i="25"/>
  <x:c r="G2647" i="25"/>
  <x:c r="H2647" i="25"/>
  <x:c r="I2647" i="25"/>
  <x:c r="J2647" i="25"/>
  <x:c r="K2647" i="25"/>
  <x:c r="L2647" i="25"/>
  <x:c r="M2647" i="25"/>
  <x:c r="N2647" i="25"/>
  <x:c r="P2647" i="25"/>
  <x:c r="Q2647" i="25"/>
  <x:c r="R2647" i="25"/>
  <x:c r="A2648" i="25"/>
  <x:c r="B2648" i="25"/>
  <x:c r="C2648" i="25"/>
  <x:c r="D2648" i="25"/>
  <x:c r="E2648" i="25"/>
  <x:c r="F2648" i="25"/>
  <x:c r="G2648" i="25"/>
  <x:c r="H2648" i="25"/>
  <x:c r="I2648" i="25"/>
  <x:c r="J2648" i="25"/>
  <x:c r="K2648" i="25"/>
  <x:c r="L2648" i="25"/>
  <x:c r="M2648" i="25"/>
  <x:c r="N2648" i="25"/>
  <x:c r="P2648" i="25"/>
  <x:c r="Q2648" i="25"/>
  <x:c r="R2648" i="25"/>
  <x:c r="A2649" i="25"/>
  <x:c r="B2649" i="25"/>
  <x:c r="C2649" i="25"/>
  <x:c r="D2649" i="25"/>
  <x:c r="E2649" i="25"/>
  <x:c r="F2649" i="25"/>
  <x:c r="G2649" i="25"/>
  <x:c r="H2649" i="25"/>
  <x:c r="I2649" i="25"/>
  <x:c r="J2649" i="25"/>
  <x:c r="K2649" i="25"/>
  <x:c r="L2649" i="25"/>
  <x:c r="M2649" i="25"/>
  <x:c r="N2649" i="25"/>
  <x:c r="P2649" i="25"/>
  <x:c r="Q2649" i="25"/>
  <x:c r="R2649" i="25"/>
  <x:c r="A2650" i="25"/>
  <x:c r="B2650" i="25"/>
  <x:c r="C2650" i="25"/>
  <x:c r="D2650" i="25"/>
  <x:c r="E2650" i="25"/>
  <x:c r="F2650" i="25"/>
  <x:c r="G2650" i="25"/>
  <x:c r="H2650" i="25"/>
  <x:c r="I2650" i="25"/>
  <x:c r="J2650" i="25"/>
  <x:c r="K2650" i="25"/>
  <x:c r="L2650" i="25"/>
  <x:c r="M2650" i="25"/>
  <x:c r="N2650" i="25"/>
  <x:c r="P2650" i="25"/>
  <x:c r="Q2650" i="25"/>
  <x:c r="R2650" i="25"/>
  <x:c r="A2651" i="25"/>
  <x:c r="B2651" i="25"/>
  <x:c r="C2651" i="25"/>
  <x:c r="D2651" i="25"/>
  <x:c r="E2651" i="25"/>
  <x:c r="F2651" i="25"/>
  <x:c r="G2651" i="25"/>
  <x:c r="H2651" i="25"/>
  <x:c r="I2651" i="25"/>
  <x:c r="J2651" i="25"/>
  <x:c r="K2651" i="25"/>
  <x:c r="L2651" i="25"/>
  <x:c r="M2651" i="25"/>
  <x:c r="N2651" i="25"/>
  <x:c r="P2651" i="25"/>
  <x:c r="Q2651" i="25"/>
  <x:c r="R2651" i="25"/>
  <x:c r="A2652" i="25"/>
  <x:c r="B2652" i="25"/>
  <x:c r="C2652" i="25"/>
  <x:c r="D2652" i="25"/>
  <x:c r="E2652" i="25"/>
  <x:c r="F2652" i="25"/>
  <x:c r="G2652" i="25"/>
  <x:c r="H2652" i="25"/>
  <x:c r="I2652" i="25"/>
  <x:c r="J2652" i="25"/>
  <x:c r="K2652" i="25"/>
  <x:c r="L2652" i="25"/>
  <x:c r="M2652" i="25"/>
  <x:c r="N2652" i="25"/>
  <x:c r="P2652" i="25"/>
  <x:c r="Q2652" i="25"/>
  <x:c r="R2652" i="25"/>
  <x:c r="A2653" i="25"/>
  <x:c r="B2653" i="25"/>
  <x:c r="C2653" i="25"/>
  <x:c r="D2653" i="25"/>
  <x:c r="E2653" i="25"/>
  <x:c r="F2653" i="25"/>
  <x:c r="G2653" i="25"/>
  <x:c r="H2653" i="25"/>
  <x:c r="I2653" i="25"/>
  <x:c r="J2653" i="25"/>
  <x:c r="K2653" i="25"/>
  <x:c r="L2653" i="25"/>
  <x:c r="M2653" i="25"/>
  <x:c r="N2653" i="25"/>
  <x:c r="P2653" i="25"/>
  <x:c r="Q2653" i="25"/>
  <x:c r="R2653" i="25"/>
  <x:c r="A2654" i="25"/>
  <x:c r="B2654" i="25"/>
  <x:c r="C2654" i="25"/>
  <x:c r="D2654" i="25"/>
  <x:c r="E2654" i="25"/>
  <x:c r="F2654" i="25"/>
  <x:c r="G2654" i="25"/>
  <x:c r="H2654" i="25"/>
  <x:c r="I2654" i="25"/>
  <x:c r="J2654" i="25"/>
  <x:c r="K2654" i="25"/>
  <x:c r="L2654" i="25"/>
  <x:c r="M2654" i="25"/>
  <x:c r="N2654" i="25"/>
  <x:c r="P2654" i="25"/>
  <x:c r="Q2654" i="25"/>
  <x:c r="R2654" i="25"/>
  <x:c r="A2655" i="25"/>
  <x:c r="B2655" i="25"/>
  <x:c r="C2655" i="25"/>
  <x:c r="D2655" i="25"/>
  <x:c r="E2655" i="25"/>
  <x:c r="F2655" i="25"/>
  <x:c r="G2655" i="25"/>
  <x:c r="H2655" i="25"/>
  <x:c r="I2655" i="25"/>
  <x:c r="J2655" i="25"/>
  <x:c r="K2655" i="25"/>
  <x:c r="L2655" i="25"/>
  <x:c r="M2655" i="25"/>
  <x:c r="N2655" i="25"/>
  <x:c r="P2655" i="25"/>
  <x:c r="Q2655" i="25"/>
  <x:c r="R2655" i="25"/>
  <x:c r="A2656" i="25"/>
  <x:c r="B2656" i="25"/>
  <x:c r="C2656" i="25"/>
  <x:c r="D2656" i="25"/>
  <x:c r="E2656" i="25"/>
  <x:c r="F2656" i="25"/>
  <x:c r="G2656" i="25"/>
  <x:c r="H2656" i="25"/>
  <x:c r="I2656" i="25"/>
  <x:c r="J2656" i="25"/>
  <x:c r="K2656" i="25"/>
  <x:c r="L2656" i="25"/>
  <x:c r="M2656" i="25"/>
  <x:c r="N2656" i="25"/>
  <x:c r="P2656" i="25"/>
  <x:c r="Q2656" i="25"/>
  <x:c r="R2656" i="25"/>
  <x:c r="A2657" i="25"/>
  <x:c r="B2657" i="25"/>
  <x:c r="C2657" i="25"/>
  <x:c r="D2657" i="25"/>
  <x:c r="E2657" i="25"/>
  <x:c r="F2657" i="25"/>
  <x:c r="G2657" i="25"/>
  <x:c r="H2657" i="25"/>
  <x:c r="I2657" i="25"/>
  <x:c r="J2657" i="25"/>
  <x:c r="K2657" i="25"/>
  <x:c r="L2657" i="25"/>
  <x:c r="M2657" i="25"/>
  <x:c r="N2657" i="25"/>
  <x:c r="P2657" i="25"/>
  <x:c r="Q2657" i="25"/>
  <x:c r="R2657" i="25"/>
  <x:c r="A2658" i="25"/>
  <x:c r="B2658" i="25"/>
  <x:c r="C2658" i="25"/>
  <x:c r="D2658" i="25"/>
  <x:c r="E2658" i="25"/>
  <x:c r="F2658" i="25"/>
  <x:c r="G2658" i="25"/>
  <x:c r="H2658" i="25"/>
  <x:c r="I2658" i="25"/>
  <x:c r="J2658" i="25"/>
  <x:c r="K2658" i="25"/>
  <x:c r="L2658" i="25"/>
  <x:c r="M2658" i="25"/>
  <x:c r="N2658" i="25"/>
  <x:c r="P2658" i="25"/>
  <x:c r="Q2658" i="25"/>
  <x:c r="R2658" i="25"/>
  <x:c r="A2659" i="25"/>
  <x:c r="B2659" i="25"/>
  <x:c r="C2659" i="25"/>
  <x:c r="D2659" i="25"/>
  <x:c r="E2659" i="25"/>
  <x:c r="F2659" i="25"/>
  <x:c r="G2659" i="25"/>
  <x:c r="H2659" i="25"/>
  <x:c r="I2659" i="25"/>
  <x:c r="J2659" i="25"/>
  <x:c r="K2659" i="25"/>
  <x:c r="L2659" i="25"/>
  <x:c r="M2659" i="25"/>
  <x:c r="N2659" i="25"/>
  <x:c r="P2659" i="25"/>
  <x:c r="Q2659" i="25"/>
  <x:c r="R2659" i="25"/>
  <x:c r="A2660" i="25"/>
  <x:c r="B2660" i="25"/>
  <x:c r="C2660" i="25"/>
  <x:c r="D2660" i="25"/>
  <x:c r="E2660" i="25"/>
  <x:c r="F2660" i="25"/>
  <x:c r="G2660" i="25"/>
  <x:c r="H2660" i="25"/>
  <x:c r="I2660" i="25"/>
  <x:c r="J2660" i="25"/>
  <x:c r="K2660" i="25"/>
  <x:c r="L2660" i="25"/>
  <x:c r="M2660" i="25"/>
  <x:c r="N2660" i="25"/>
  <x:c r="P2660" i="25"/>
  <x:c r="Q2660" i="25"/>
  <x:c r="R2660" i="25"/>
  <x:c r="A2661" i="25"/>
  <x:c r="B2661" i="25"/>
  <x:c r="C2661" i="25"/>
  <x:c r="D2661" i="25"/>
  <x:c r="E2661" i="25"/>
  <x:c r="F2661" i="25"/>
  <x:c r="G2661" i="25"/>
  <x:c r="H2661" i="25"/>
  <x:c r="I2661" i="25"/>
  <x:c r="J2661" i="25"/>
  <x:c r="K2661" i="25"/>
  <x:c r="L2661" i="25"/>
  <x:c r="M2661" i="25"/>
  <x:c r="N2661" i="25"/>
  <x:c r="P2661" i="25"/>
  <x:c r="Q2661" i="25"/>
  <x:c r="R2661" i="25"/>
  <x:c r="A2662" i="25"/>
  <x:c r="B2662" i="25"/>
  <x:c r="C2662" i="25"/>
  <x:c r="D2662" i="25"/>
  <x:c r="E2662" i="25"/>
  <x:c r="F2662" i="25"/>
  <x:c r="G2662" i="25"/>
  <x:c r="H2662" i="25"/>
  <x:c r="I2662" i="25"/>
  <x:c r="J2662" i="25"/>
  <x:c r="K2662" i="25"/>
  <x:c r="L2662" i="25"/>
  <x:c r="M2662" i="25"/>
  <x:c r="N2662" i="25"/>
  <x:c r="P2662" i="25"/>
  <x:c r="Q2662" i="25"/>
  <x:c r="R2662" i="25"/>
  <x:c r="A2663" i="25"/>
  <x:c r="B2663" i="25"/>
  <x:c r="C2663" i="25"/>
  <x:c r="D2663" i="25"/>
  <x:c r="E2663" i="25"/>
  <x:c r="F2663" i="25"/>
  <x:c r="G2663" i="25"/>
  <x:c r="H2663" i="25"/>
  <x:c r="I2663" i="25"/>
  <x:c r="J2663" i="25"/>
  <x:c r="K2663" i="25"/>
  <x:c r="L2663" i="25"/>
  <x:c r="M2663" i="25"/>
  <x:c r="N2663" i="25"/>
  <x:c r="P2663" i="25"/>
  <x:c r="Q2663" i="25"/>
  <x:c r="R2663" i="25"/>
  <x:c r="A2664" i="25"/>
  <x:c r="B2664" i="25"/>
  <x:c r="C2664" i="25"/>
  <x:c r="D2664" i="25"/>
  <x:c r="E2664" i="25"/>
  <x:c r="F2664" i="25"/>
  <x:c r="G2664" i="25"/>
  <x:c r="H2664" i="25"/>
  <x:c r="I2664" i="25"/>
  <x:c r="J2664" i="25"/>
  <x:c r="K2664" i="25"/>
  <x:c r="L2664" i="25"/>
  <x:c r="M2664" i="25"/>
  <x:c r="N2664" i="25"/>
  <x:c r="P2664" i="25"/>
  <x:c r="Q2664" i="25"/>
  <x:c r="R2664" i="25"/>
  <x:c r="A2665" i="25"/>
  <x:c r="B2665" i="25"/>
  <x:c r="C2665" i="25"/>
  <x:c r="D2665" i="25"/>
  <x:c r="E2665" i="25"/>
  <x:c r="F2665" i="25"/>
  <x:c r="G2665" i="25"/>
  <x:c r="H2665" i="25"/>
  <x:c r="I2665" i="25"/>
  <x:c r="J2665" i="25"/>
  <x:c r="K2665" i="25"/>
  <x:c r="L2665" i="25"/>
  <x:c r="M2665" i="25"/>
  <x:c r="N2665" i="25"/>
  <x:c r="P2665" i="25"/>
  <x:c r="Q2665" i="25"/>
  <x:c r="R2665" i="25"/>
  <x:c r="A2666" i="25"/>
  <x:c r="B2666" i="25"/>
  <x:c r="C2666" i="25"/>
  <x:c r="D2666" i="25"/>
  <x:c r="E2666" i="25"/>
  <x:c r="F2666" i="25"/>
  <x:c r="G2666" i="25"/>
  <x:c r="H2666" i="25"/>
  <x:c r="I2666" i="25"/>
  <x:c r="J2666" i="25"/>
  <x:c r="K2666" i="25"/>
  <x:c r="L2666" i="25"/>
  <x:c r="M2666" i="25"/>
  <x:c r="N2666" i="25"/>
  <x:c r="P2666" i="25"/>
  <x:c r="Q2666" i="25"/>
  <x:c r="R2666" i="25"/>
  <x:c r="A2667" i="25"/>
  <x:c r="B2667" i="25"/>
  <x:c r="C2667" i="25"/>
  <x:c r="D2667" i="25"/>
  <x:c r="E2667" i="25"/>
  <x:c r="F2667" i="25"/>
  <x:c r="G2667" i="25"/>
  <x:c r="H2667" i="25"/>
  <x:c r="I2667" i="25"/>
  <x:c r="J2667" i="25"/>
  <x:c r="K2667" i="25"/>
  <x:c r="L2667" i="25"/>
  <x:c r="M2667" i="25"/>
  <x:c r="N2667" i="25"/>
  <x:c r="P2667" i="25"/>
  <x:c r="Q2667" i="25"/>
  <x:c r="R2667" i="25"/>
  <x:c r="A2668" i="25"/>
  <x:c r="B2668" i="25"/>
  <x:c r="C2668" i="25"/>
  <x:c r="D2668" i="25"/>
  <x:c r="E2668" i="25"/>
  <x:c r="F2668" i="25"/>
  <x:c r="G2668" i="25"/>
  <x:c r="H2668" i="25"/>
  <x:c r="I2668" i="25"/>
  <x:c r="J2668" i="25"/>
  <x:c r="K2668" i="25"/>
  <x:c r="L2668" i="25"/>
  <x:c r="M2668" i="25"/>
  <x:c r="N2668" i="25"/>
  <x:c r="P2668" i="25"/>
  <x:c r="Q2668" i="25"/>
  <x:c r="R2668" i="25"/>
  <x:c r="A2669" i="25"/>
  <x:c r="B2669" i="25"/>
  <x:c r="C2669" i="25"/>
  <x:c r="D2669" i="25"/>
  <x:c r="E2669" i="25"/>
  <x:c r="F2669" i="25"/>
  <x:c r="G2669" i="25"/>
  <x:c r="H2669" i="25"/>
  <x:c r="I2669" i="25"/>
  <x:c r="J2669" i="25"/>
  <x:c r="K2669" i="25"/>
  <x:c r="L2669" i="25"/>
  <x:c r="M2669" i="25"/>
  <x:c r="N2669" i="25"/>
  <x:c r="P2669" i="25"/>
  <x:c r="Q2669" i="25"/>
  <x:c r="R2669" i="25"/>
  <x:c r="A2670" i="25"/>
  <x:c r="B2670" i="25"/>
  <x:c r="C2670" i="25"/>
  <x:c r="D2670" i="25"/>
  <x:c r="E2670" i="25"/>
  <x:c r="F2670" i="25"/>
  <x:c r="G2670" i="25"/>
  <x:c r="H2670" i="25"/>
  <x:c r="I2670" i="25"/>
  <x:c r="J2670" i="25"/>
  <x:c r="K2670" i="25"/>
  <x:c r="L2670" i="25"/>
  <x:c r="M2670" i="25"/>
  <x:c r="N2670" i="25"/>
  <x:c r="P2670" i="25"/>
  <x:c r="Q2670" i="25"/>
  <x:c r="R2670" i="25"/>
  <x:c r="A2671" i="25"/>
  <x:c r="B2671" i="25"/>
  <x:c r="C2671" i="25"/>
  <x:c r="D2671" i="25"/>
  <x:c r="E2671" i="25"/>
  <x:c r="F2671" i="25"/>
  <x:c r="G2671" i="25"/>
  <x:c r="H2671" i="25"/>
  <x:c r="I2671" i="25"/>
  <x:c r="J2671" i="25"/>
  <x:c r="K2671" i="25"/>
  <x:c r="L2671" i="25"/>
  <x:c r="M2671" i="25"/>
  <x:c r="N2671" i="25"/>
  <x:c r="P2671" i="25"/>
  <x:c r="Q2671" i="25"/>
  <x:c r="R2671" i="25"/>
  <x:c r="A2672" i="25"/>
  <x:c r="B2672" i="25"/>
  <x:c r="C2672" i="25"/>
  <x:c r="D2672" i="25"/>
  <x:c r="E2672" i="25"/>
  <x:c r="F2672" i="25"/>
  <x:c r="G2672" i="25"/>
  <x:c r="H2672" i="25"/>
  <x:c r="I2672" i="25"/>
  <x:c r="J2672" i="25"/>
  <x:c r="K2672" i="25"/>
  <x:c r="L2672" i="25"/>
  <x:c r="M2672" i="25"/>
  <x:c r="N2672" i="25"/>
  <x:c r="P2672" i="25"/>
  <x:c r="Q2672" i="25"/>
  <x:c r="R2672" i="25"/>
  <x:c r="A2673" i="25"/>
  <x:c r="B2673" i="25"/>
  <x:c r="C2673" i="25"/>
  <x:c r="D2673" i="25"/>
  <x:c r="E2673" i="25"/>
  <x:c r="F2673" i="25"/>
  <x:c r="G2673" i="25"/>
  <x:c r="H2673" i="25"/>
  <x:c r="I2673" i="25"/>
  <x:c r="J2673" i="25"/>
  <x:c r="K2673" i="25"/>
  <x:c r="L2673" i="25"/>
  <x:c r="M2673" i="25"/>
  <x:c r="N2673" i="25"/>
  <x:c r="P2673" i="25"/>
  <x:c r="Q2673" i="25"/>
  <x:c r="R2673" i="25"/>
  <x:c r="A2674" i="25"/>
  <x:c r="B2674" i="25"/>
  <x:c r="C2674" i="25"/>
  <x:c r="D2674" i="25"/>
  <x:c r="E2674" i="25"/>
  <x:c r="F2674" i="25"/>
  <x:c r="G2674" i="25"/>
  <x:c r="H2674" i="25"/>
  <x:c r="I2674" i="25"/>
  <x:c r="J2674" i="25"/>
  <x:c r="K2674" i="25"/>
  <x:c r="L2674" i="25"/>
  <x:c r="M2674" i="25"/>
  <x:c r="N2674" i="25"/>
  <x:c r="P2674" i="25"/>
  <x:c r="Q2674" i="25"/>
  <x:c r="R2674" i="25"/>
  <x:c r="A2675" i="25"/>
  <x:c r="B2675" i="25"/>
  <x:c r="C2675" i="25"/>
  <x:c r="D2675" i="25"/>
  <x:c r="E2675" i="25"/>
  <x:c r="F2675" i="25"/>
  <x:c r="G2675" i="25"/>
  <x:c r="H2675" i="25"/>
  <x:c r="I2675" i="25"/>
  <x:c r="J2675" i="25"/>
  <x:c r="K2675" i="25"/>
  <x:c r="L2675" i="25"/>
  <x:c r="M2675" i="25"/>
  <x:c r="N2675" i="25"/>
  <x:c r="P2675" i="25"/>
  <x:c r="Q2675" i="25"/>
  <x:c r="R2675" i="25"/>
  <x:c r="A2676" i="25"/>
  <x:c r="B2676" i="25"/>
  <x:c r="C2676" i="25"/>
  <x:c r="D2676" i="25"/>
  <x:c r="E2676" i="25"/>
  <x:c r="F2676" i="25"/>
  <x:c r="G2676" i="25"/>
  <x:c r="H2676" i="25"/>
  <x:c r="I2676" i="25"/>
  <x:c r="J2676" i="25"/>
  <x:c r="K2676" i="25"/>
  <x:c r="L2676" i="25"/>
  <x:c r="M2676" i="25"/>
  <x:c r="N2676" i="25"/>
  <x:c r="P2676" i="25"/>
  <x:c r="Q2676" i="25"/>
  <x:c r="R2676" i="25"/>
  <x:c r="A2677" i="25"/>
  <x:c r="B2677" i="25"/>
  <x:c r="C2677" i="25"/>
  <x:c r="D2677" i="25"/>
  <x:c r="E2677" i="25"/>
  <x:c r="F2677" i="25"/>
  <x:c r="G2677" i="25"/>
  <x:c r="H2677" i="25"/>
  <x:c r="I2677" i="25"/>
  <x:c r="J2677" i="25"/>
  <x:c r="K2677" i="25"/>
  <x:c r="L2677" i="25"/>
  <x:c r="M2677" i="25"/>
  <x:c r="N2677" i="25"/>
  <x:c r="P2677" i="25"/>
  <x:c r="Q2677" i="25"/>
  <x:c r="R2677" i="25"/>
  <x:c r="A2678" i="25"/>
  <x:c r="B2678" i="25"/>
  <x:c r="C2678" i="25"/>
  <x:c r="D2678" i="25"/>
  <x:c r="E2678" i="25"/>
  <x:c r="F2678" i="25"/>
  <x:c r="G2678" i="25"/>
  <x:c r="H2678" i="25"/>
  <x:c r="I2678" i="25"/>
  <x:c r="J2678" i="25"/>
  <x:c r="K2678" i="25"/>
  <x:c r="L2678" i="25"/>
  <x:c r="M2678" i="25"/>
  <x:c r="N2678" i="25"/>
  <x:c r="P2678" i="25"/>
  <x:c r="Q2678" i="25"/>
  <x:c r="R2678" i="25"/>
  <x:c r="A2679" i="25"/>
  <x:c r="B2679" i="25"/>
  <x:c r="C2679" i="25"/>
  <x:c r="D2679" i="25"/>
  <x:c r="E2679" i="25"/>
  <x:c r="F2679" i="25"/>
  <x:c r="G2679" i="25"/>
  <x:c r="H2679" i="25"/>
  <x:c r="I2679" i="25"/>
  <x:c r="J2679" i="25"/>
  <x:c r="K2679" i="25"/>
  <x:c r="L2679" i="25"/>
  <x:c r="M2679" i="25"/>
  <x:c r="N2679" i="25"/>
  <x:c r="P2679" i="25"/>
  <x:c r="Q2679" i="25"/>
  <x:c r="R2679" i="25"/>
  <x:c r="A2680" i="25"/>
  <x:c r="B2680" i="25"/>
  <x:c r="C2680" i="25"/>
  <x:c r="D2680" i="25"/>
  <x:c r="E2680" i="25"/>
  <x:c r="F2680" i="25"/>
  <x:c r="G2680" i="25"/>
  <x:c r="H2680" i="25"/>
  <x:c r="I2680" i="25"/>
  <x:c r="J2680" i="25"/>
  <x:c r="K2680" i="25"/>
  <x:c r="L2680" i="25"/>
  <x:c r="M2680" i="25"/>
  <x:c r="N2680" i="25"/>
  <x:c r="P2680" i="25"/>
  <x:c r="Q2680" i="25"/>
  <x:c r="R2680" i="25"/>
  <x:c r="A2681" i="25"/>
  <x:c r="B2681" i="25"/>
  <x:c r="C2681" i="25"/>
  <x:c r="D2681" i="25"/>
  <x:c r="E2681" i="25"/>
  <x:c r="F2681" i="25"/>
  <x:c r="G2681" i="25"/>
  <x:c r="H2681" i="25"/>
  <x:c r="I2681" i="25"/>
  <x:c r="J2681" i="25"/>
  <x:c r="K2681" i="25"/>
  <x:c r="L2681" i="25"/>
  <x:c r="M2681" i="25"/>
  <x:c r="N2681" i="25"/>
  <x:c r="P2681" i="25"/>
  <x:c r="Q2681" i="25"/>
  <x:c r="R2681" i="25"/>
  <x:c r="A2682" i="25"/>
  <x:c r="B2682" i="25"/>
  <x:c r="C2682" i="25"/>
  <x:c r="D2682" i="25"/>
  <x:c r="E2682" i="25"/>
  <x:c r="F2682" i="25"/>
  <x:c r="G2682" i="25"/>
  <x:c r="H2682" i="25"/>
  <x:c r="I2682" i="25"/>
  <x:c r="J2682" i="25"/>
  <x:c r="K2682" i="25"/>
  <x:c r="L2682" i="25"/>
  <x:c r="M2682" i="25"/>
  <x:c r="N2682" i="25"/>
  <x:c r="P2682" i="25"/>
  <x:c r="Q2682" i="25"/>
  <x:c r="R2682" i="25"/>
  <x:c r="A2683" i="25"/>
  <x:c r="B2683" i="25"/>
  <x:c r="C2683" i="25"/>
  <x:c r="D2683" i="25"/>
  <x:c r="E2683" i="25"/>
  <x:c r="F2683" i="25"/>
  <x:c r="G2683" i="25"/>
  <x:c r="H2683" i="25"/>
  <x:c r="I2683" i="25"/>
  <x:c r="J2683" i="25"/>
  <x:c r="K2683" i="25"/>
  <x:c r="L2683" i="25"/>
  <x:c r="M2683" i="25"/>
  <x:c r="N2683" i="25"/>
  <x:c r="P2683" i="25"/>
  <x:c r="Q2683" i="25"/>
  <x:c r="R2683" i="25"/>
  <x:c r="A2684" i="25"/>
  <x:c r="B2684" i="25"/>
  <x:c r="C2684" i="25"/>
  <x:c r="D2684" i="25"/>
  <x:c r="E2684" i="25"/>
  <x:c r="F2684" i="25"/>
  <x:c r="G2684" i="25"/>
  <x:c r="H2684" i="25"/>
  <x:c r="I2684" i="25"/>
  <x:c r="J2684" i="25"/>
  <x:c r="K2684" i="25"/>
  <x:c r="L2684" i="25"/>
  <x:c r="M2684" i="25"/>
  <x:c r="N2684" i="25"/>
  <x:c r="P2684" i="25"/>
  <x:c r="Q2684" i="25"/>
  <x:c r="R2684" i="25"/>
  <x:c r="A2685" i="25"/>
  <x:c r="B2685" i="25"/>
  <x:c r="C2685" i="25"/>
  <x:c r="D2685" i="25"/>
  <x:c r="E2685" i="25"/>
  <x:c r="F2685" i="25"/>
  <x:c r="G2685" i="25"/>
  <x:c r="H2685" i="25"/>
  <x:c r="I2685" i="25"/>
  <x:c r="J2685" i="25"/>
  <x:c r="K2685" i="25"/>
  <x:c r="L2685" i="25"/>
  <x:c r="M2685" i="25"/>
  <x:c r="N2685" i="25"/>
  <x:c r="P2685" i="25"/>
  <x:c r="Q2685" i="25"/>
  <x:c r="R2685" i="25"/>
  <x:c r="A2686" i="25"/>
  <x:c r="B2686" i="25"/>
  <x:c r="C2686" i="25"/>
  <x:c r="D2686" i="25"/>
  <x:c r="E2686" i="25"/>
  <x:c r="F2686" i="25"/>
  <x:c r="G2686" i="25"/>
  <x:c r="H2686" i="25"/>
  <x:c r="I2686" i="25"/>
  <x:c r="J2686" i="25"/>
  <x:c r="K2686" i="25"/>
  <x:c r="L2686" i="25"/>
  <x:c r="M2686" i="25"/>
  <x:c r="N2686" i="25"/>
  <x:c r="P2686" i="25"/>
  <x:c r="Q2686" i="25"/>
  <x:c r="R2686" i="25"/>
  <x:c r="A2687" i="25"/>
  <x:c r="B2687" i="25"/>
  <x:c r="C2687" i="25"/>
  <x:c r="D2687" i="25"/>
  <x:c r="E2687" i="25"/>
  <x:c r="F2687" i="25"/>
  <x:c r="G2687" i="25"/>
  <x:c r="H2687" i="25"/>
  <x:c r="I2687" i="25"/>
  <x:c r="J2687" i="25"/>
  <x:c r="K2687" i="25"/>
  <x:c r="L2687" i="25"/>
  <x:c r="M2687" i="25"/>
  <x:c r="N2687" i="25"/>
  <x:c r="P2687" i="25"/>
  <x:c r="Q2687" i="25"/>
  <x:c r="R2687" i="25"/>
  <x:c r="A2688" i="25"/>
  <x:c r="B2688" i="25"/>
  <x:c r="C2688" i="25"/>
  <x:c r="D2688" i="25"/>
  <x:c r="E2688" i="25"/>
  <x:c r="F2688" i="25"/>
  <x:c r="G2688" i="25"/>
  <x:c r="H2688" i="25"/>
  <x:c r="I2688" i="25"/>
  <x:c r="J2688" i="25"/>
  <x:c r="K2688" i="25"/>
  <x:c r="L2688" i="25"/>
  <x:c r="M2688" i="25"/>
  <x:c r="N2688" i="25"/>
  <x:c r="P2688" i="25"/>
  <x:c r="Q2688" i="25"/>
  <x:c r="R2688" i="25"/>
  <x:c r="A2689" i="25"/>
  <x:c r="B2689" i="25"/>
  <x:c r="C2689" i="25"/>
  <x:c r="D2689" i="25"/>
  <x:c r="E2689" i="25"/>
  <x:c r="F2689" i="25"/>
  <x:c r="G2689" i="25"/>
  <x:c r="H2689" i="25"/>
  <x:c r="I2689" i="25"/>
  <x:c r="J2689" i="25"/>
  <x:c r="K2689" i="25"/>
  <x:c r="L2689" i="25"/>
  <x:c r="M2689" i="25"/>
  <x:c r="N2689" i="25"/>
  <x:c r="P2689" i="25"/>
  <x:c r="Q2689" i="25"/>
  <x:c r="R2689" i="25"/>
  <x:c r="A2690" i="25"/>
  <x:c r="B2690" i="25"/>
  <x:c r="C2690" i="25"/>
  <x:c r="D2690" i="25"/>
  <x:c r="E2690" i="25"/>
  <x:c r="F2690" i="25"/>
  <x:c r="G2690" i="25"/>
  <x:c r="H2690" i="25"/>
  <x:c r="I2690" i="25"/>
  <x:c r="J2690" i="25"/>
  <x:c r="K2690" i="25"/>
  <x:c r="L2690" i="25"/>
  <x:c r="M2690" i="25"/>
  <x:c r="N2690" i="25"/>
  <x:c r="P2690" i="25"/>
  <x:c r="Q2690" i="25"/>
  <x:c r="R2690" i="25"/>
  <x:c r="A2691" i="25"/>
  <x:c r="B2691" i="25"/>
  <x:c r="C2691" i="25"/>
  <x:c r="D2691" i="25"/>
  <x:c r="E2691" i="25"/>
  <x:c r="F2691" i="25"/>
  <x:c r="G2691" i="25"/>
  <x:c r="H2691" i="25"/>
  <x:c r="I2691" i="25"/>
  <x:c r="J2691" i="25"/>
  <x:c r="K2691" i="25"/>
  <x:c r="L2691" i="25"/>
  <x:c r="M2691" i="25"/>
  <x:c r="N2691" i="25"/>
  <x:c r="P2691" i="25"/>
  <x:c r="Q2691" i="25"/>
  <x:c r="R2691" i="25"/>
  <x:c r="A2692" i="25"/>
  <x:c r="B2692" i="25"/>
  <x:c r="C2692" i="25"/>
  <x:c r="D2692" i="25"/>
  <x:c r="E2692" i="25"/>
  <x:c r="F2692" i="25"/>
  <x:c r="G2692" i="25"/>
  <x:c r="H2692" i="25"/>
  <x:c r="I2692" i="25"/>
  <x:c r="J2692" i="25"/>
  <x:c r="K2692" i="25"/>
  <x:c r="L2692" i="25"/>
  <x:c r="M2692" i="25"/>
  <x:c r="N2692" i="25"/>
  <x:c r="P2692" i="25"/>
  <x:c r="Q2692" i="25"/>
  <x:c r="R2692" i="25"/>
  <x:c r="A2693" i="25"/>
  <x:c r="B2693" i="25"/>
  <x:c r="C2693" i="25"/>
  <x:c r="D2693" i="25"/>
  <x:c r="E2693" i="25"/>
  <x:c r="F2693" i="25"/>
  <x:c r="G2693" i="25"/>
  <x:c r="H2693" i="25"/>
  <x:c r="I2693" i="25"/>
  <x:c r="J2693" i="25"/>
  <x:c r="K2693" i="25"/>
  <x:c r="L2693" i="25"/>
  <x:c r="M2693" i="25"/>
  <x:c r="N2693" i="25"/>
  <x:c r="P2693" i="25"/>
  <x:c r="Q2693" i="25"/>
  <x:c r="R2693" i="25"/>
  <x:c r="A2694" i="25"/>
  <x:c r="B2694" i="25"/>
  <x:c r="C2694" i="25"/>
  <x:c r="D2694" i="25"/>
  <x:c r="E2694" i="25"/>
  <x:c r="F2694" i="25"/>
  <x:c r="G2694" i="25"/>
  <x:c r="H2694" i="25"/>
  <x:c r="I2694" i="25"/>
  <x:c r="J2694" i="25"/>
  <x:c r="K2694" i="25"/>
  <x:c r="L2694" i="25"/>
  <x:c r="M2694" i="25"/>
  <x:c r="N2694" i="25"/>
  <x:c r="P2694" i="25"/>
  <x:c r="Q2694" i="25"/>
  <x:c r="R2694" i="25"/>
  <x:c r="A2695" i="25"/>
  <x:c r="B2695" i="25"/>
  <x:c r="C2695" i="25"/>
  <x:c r="D2695" i="25"/>
  <x:c r="E2695" i="25"/>
  <x:c r="F2695" i="25"/>
  <x:c r="G2695" i="25"/>
  <x:c r="H2695" i="25"/>
  <x:c r="I2695" i="25"/>
  <x:c r="J2695" i="25"/>
  <x:c r="K2695" i="25"/>
  <x:c r="L2695" i="25"/>
  <x:c r="M2695" i="25"/>
  <x:c r="N2695" i="25"/>
  <x:c r="P2695" i="25"/>
  <x:c r="Q2695" i="25"/>
  <x:c r="R2695" i="25"/>
  <x:c r="A2696" i="25"/>
  <x:c r="B2696" i="25"/>
  <x:c r="C2696" i="25"/>
  <x:c r="D2696" i="25"/>
  <x:c r="E2696" i="25"/>
  <x:c r="F2696" i="25"/>
  <x:c r="G2696" i="25"/>
  <x:c r="H2696" i="25"/>
  <x:c r="I2696" i="25"/>
  <x:c r="J2696" i="25"/>
  <x:c r="K2696" i="25"/>
  <x:c r="L2696" i="25"/>
  <x:c r="M2696" i="25"/>
  <x:c r="N2696" i="25"/>
  <x:c r="P2696" i="25"/>
  <x:c r="Q2696" i="25"/>
  <x:c r="R2696" i="25"/>
  <x:c r="A2697" i="25"/>
  <x:c r="B2697" i="25"/>
  <x:c r="C2697" i="25"/>
  <x:c r="D2697" i="25"/>
  <x:c r="E2697" i="25"/>
  <x:c r="F2697" i="25"/>
  <x:c r="G2697" i="25"/>
  <x:c r="H2697" i="25"/>
  <x:c r="I2697" i="25"/>
  <x:c r="J2697" i="25"/>
  <x:c r="K2697" i="25"/>
  <x:c r="L2697" i="25"/>
  <x:c r="M2697" i="25"/>
  <x:c r="N2697" i="25"/>
  <x:c r="P2697" i="25"/>
  <x:c r="Q2697" i="25"/>
  <x:c r="R2697" i="25"/>
  <x:c r="A2698" i="25"/>
  <x:c r="B2698" i="25"/>
  <x:c r="C2698" i="25"/>
  <x:c r="D2698" i="25"/>
  <x:c r="E2698" i="25"/>
  <x:c r="F2698" i="25"/>
  <x:c r="G2698" i="25"/>
  <x:c r="H2698" i="25"/>
  <x:c r="I2698" i="25"/>
  <x:c r="J2698" i="25"/>
  <x:c r="K2698" i="25"/>
  <x:c r="L2698" i="25"/>
  <x:c r="M2698" i="25"/>
  <x:c r="N2698" i="25"/>
  <x:c r="P2698" i="25"/>
  <x:c r="Q2698" i="25"/>
  <x:c r="R2698" i="25"/>
  <x:c r="A2699" i="25"/>
  <x:c r="B2699" i="25"/>
  <x:c r="C2699" i="25"/>
  <x:c r="D2699" i="25"/>
  <x:c r="E2699" i="25"/>
  <x:c r="F2699" i="25"/>
  <x:c r="G2699" i="25"/>
  <x:c r="H2699" i="25"/>
  <x:c r="I2699" i="25"/>
  <x:c r="J2699" i="25"/>
  <x:c r="K2699" i="25"/>
  <x:c r="L2699" i="25"/>
  <x:c r="M2699" i="25"/>
  <x:c r="N2699" i="25"/>
  <x:c r="P2699" i="25"/>
  <x:c r="Q2699" i="25"/>
  <x:c r="R2699" i="25"/>
  <x:c r="A2700" i="25"/>
  <x:c r="B2700" i="25"/>
  <x:c r="C2700" i="25"/>
  <x:c r="D2700" i="25"/>
  <x:c r="E2700" i="25"/>
  <x:c r="F2700" i="25"/>
  <x:c r="G2700" i="25"/>
  <x:c r="H2700" i="25"/>
  <x:c r="I2700" i="25"/>
  <x:c r="J2700" i="25"/>
  <x:c r="K2700" i="25"/>
  <x:c r="L2700" i="25"/>
  <x:c r="M2700" i="25"/>
  <x:c r="N2700" i="25"/>
  <x:c r="P2700" i="25"/>
  <x:c r="Q2700" i="25"/>
  <x:c r="R2700" i="25"/>
  <x:c r="A2701" i="25"/>
  <x:c r="B2701" i="25"/>
  <x:c r="C2701" i="25"/>
  <x:c r="D2701" i="25"/>
  <x:c r="E2701" i="25"/>
  <x:c r="F2701" i="25"/>
  <x:c r="G2701" i="25"/>
  <x:c r="H2701" i="25"/>
  <x:c r="I2701" i="25"/>
  <x:c r="J2701" i="25"/>
  <x:c r="K2701" i="25"/>
  <x:c r="L2701" i="25"/>
  <x:c r="M2701" i="25"/>
  <x:c r="N2701" i="25"/>
  <x:c r="P2701" i="25"/>
  <x:c r="Q2701" i="25"/>
  <x:c r="R2701" i="25"/>
  <x:c r="A2702" i="25"/>
  <x:c r="B2702" i="25"/>
  <x:c r="C2702" i="25"/>
  <x:c r="D2702" i="25"/>
  <x:c r="E2702" i="25"/>
  <x:c r="F2702" i="25"/>
  <x:c r="G2702" i="25"/>
  <x:c r="H2702" i="25"/>
  <x:c r="I2702" i="25"/>
  <x:c r="J2702" i="25"/>
  <x:c r="K2702" i="25"/>
  <x:c r="L2702" i="25"/>
  <x:c r="M2702" i="25"/>
  <x:c r="N2702" i="25"/>
  <x:c r="P2702" i="25"/>
  <x:c r="Q2702" i="25"/>
  <x:c r="R2702" i="25"/>
  <x:c r="A2703" i="25"/>
  <x:c r="B2703" i="25"/>
  <x:c r="C2703" i="25"/>
  <x:c r="D2703" i="25"/>
  <x:c r="E2703" i="25"/>
  <x:c r="F2703" i="25"/>
  <x:c r="G2703" i="25"/>
  <x:c r="H2703" i="25"/>
  <x:c r="I2703" i="25"/>
  <x:c r="J2703" i="25"/>
  <x:c r="K2703" i="25"/>
  <x:c r="L2703" i="25"/>
  <x:c r="M2703" i="25"/>
  <x:c r="N2703" i="25"/>
  <x:c r="P2703" i="25"/>
  <x:c r="Q2703" i="25"/>
  <x:c r="R2703" i="25"/>
  <x:c r="A2704" i="25"/>
  <x:c r="B2704" i="25"/>
  <x:c r="C2704" i="25"/>
  <x:c r="D2704" i="25"/>
  <x:c r="E2704" i="25"/>
  <x:c r="F2704" i="25"/>
  <x:c r="G2704" i="25"/>
  <x:c r="H2704" i="25"/>
  <x:c r="I2704" i="25"/>
  <x:c r="J2704" i="25"/>
  <x:c r="K2704" i="25"/>
  <x:c r="L2704" i="25"/>
  <x:c r="M2704" i="25"/>
  <x:c r="N2704" i="25"/>
  <x:c r="P2704" i="25"/>
  <x:c r="Q2704" i="25"/>
  <x:c r="R2704" i="25"/>
  <x:c r="A2705" i="25"/>
  <x:c r="B2705" i="25"/>
  <x:c r="C2705" i="25"/>
  <x:c r="D2705" i="25"/>
  <x:c r="E2705" i="25"/>
  <x:c r="F2705" i="25"/>
  <x:c r="G2705" i="25"/>
  <x:c r="H2705" i="25"/>
  <x:c r="I2705" i="25"/>
  <x:c r="J2705" i="25"/>
  <x:c r="K2705" i="25"/>
  <x:c r="L2705" i="25"/>
  <x:c r="M2705" i="25"/>
  <x:c r="N2705" i="25"/>
  <x:c r="P2705" i="25"/>
  <x:c r="Q2705" i="25"/>
  <x:c r="R2705" i="25"/>
  <x:c r="A2706" i="25"/>
  <x:c r="B2706" i="25"/>
  <x:c r="C2706" i="25"/>
  <x:c r="D2706" i="25"/>
  <x:c r="E2706" i="25"/>
  <x:c r="F2706" i="25"/>
  <x:c r="G2706" i="25"/>
  <x:c r="H2706" i="25"/>
  <x:c r="I2706" i="25"/>
  <x:c r="J2706" i="25"/>
  <x:c r="K2706" i="25"/>
  <x:c r="L2706" i="25"/>
  <x:c r="M2706" i="25"/>
  <x:c r="N2706" i="25"/>
  <x:c r="P2706" i="25"/>
  <x:c r="Q2706" i="25"/>
  <x:c r="R2706" i="25"/>
  <x:c r="A2707" i="25"/>
  <x:c r="B2707" i="25"/>
  <x:c r="C2707" i="25"/>
  <x:c r="D2707" i="25"/>
  <x:c r="E2707" i="25"/>
  <x:c r="F2707" i="25"/>
  <x:c r="G2707" i="25"/>
  <x:c r="H2707" i="25"/>
  <x:c r="I2707" i="25"/>
  <x:c r="J2707" i="25"/>
  <x:c r="K2707" i="25"/>
  <x:c r="L2707" i="25"/>
  <x:c r="M2707" i="25"/>
  <x:c r="N2707" i="25"/>
  <x:c r="P2707" i="25"/>
  <x:c r="Q2707" i="25"/>
  <x:c r="R2707" i="25"/>
  <x:c r="A2708" i="25"/>
  <x:c r="B2708" i="25"/>
  <x:c r="C2708" i="25"/>
  <x:c r="D2708" i="25"/>
  <x:c r="E2708" i="25"/>
  <x:c r="F2708" i="25"/>
  <x:c r="G2708" i="25"/>
  <x:c r="H2708" i="25"/>
  <x:c r="I2708" i="25"/>
  <x:c r="J2708" i="25"/>
  <x:c r="K2708" i="25"/>
  <x:c r="L2708" i="25"/>
  <x:c r="M2708" i="25"/>
  <x:c r="N2708" i="25"/>
  <x:c r="P2708" i="25"/>
  <x:c r="Q2708" i="25"/>
  <x:c r="R2708" i="25"/>
  <x:c r="A2709" i="25"/>
  <x:c r="B2709" i="25"/>
  <x:c r="C2709" i="25"/>
  <x:c r="D2709" i="25"/>
  <x:c r="E2709" i="25"/>
  <x:c r="F2709" i="25"/>
  <x:c r="G2709" i="25"/>
  <x:c r="H2709" i="25"/>
  <x:c r="I2709" i="25"/>
  <x:c r="J2709" i="25"/>
  <x:c r="K2709" i="25"/>
  <x:c r="L2709" i="25"/>
  <x:c r="M2709" i="25"/>
  <x:c r="N2709" i="25"/>
  <x:c r="P2709" i="25"/>
  <x:c r="Q2709" i="25"/>
  <x:c r="R2709" i="25"/>
  <x:c r="A2710" i="25"/>
  <x:c r="B2710" i="25"/>
  <x:c r="C2710" i="25"/>
  <x:c r="D2710" i="25"/>
  <x:c r="E2710" i="25"/>
  <x:c r="F2710" i="25"/>
  <x:c r="G2710" i="25"/>
  <x:c r="H2710" i="25"/>
  <x:c r="I2710" i="25"/>
  <x:c r="J2710" i="25"/>
  <x:c r="K2710" i="25"/>
  <x:c r="L2710" i="25"/>
  <x:c r="M2710" i="25"/>
  <x:c r="N2710" i="25"/>
  <x:c r="P2710" i="25"/>
  <x:c r="Q2710" i="25"/>
  <x:c r="R2710" i="25"/>
  <x:c r="A2711" i="25"/>
  <x:c r="B2711" i="25"/>
  <x:c r="C2711" i="25"/>
  <x:c r="D2711" i="25"/>
  <x:c r="E2711" i="25"/>
  <x:c r="F2711" i="25"/>
  <x:c r="G2711" i="25"/>
  <x:c r="H2711" i="25"/>
  <x:c r="I2711" i="25"/>
  <x:c r="J2711" i="25"/>
  <x:c r="K2711" i="25"/>
  <x:c r="L2711" i="25"/>
  <x:c r="M2711" i="25"/>
  <x:c r="N2711" i="25"/>
  <x:c r="P2711" i="25"/>
  <x:c r="Q2711" i="25"/>
  <x:c r="R2711" i="25"/>
  <x:c r="A2712" i="25"/>
  <x:c r="B2712" i="25"/>
  <x:c r="C2712" i="25"/>
  <x:c r="D2712" i="25"/>
  <x:c r="E2712" i="25"/>
  <x:c r="F2712" i="25"/>
  <x:c r="G2712" i="25"/>
  <x:c r="H2712" i="25"/>
  <x:c r="I2712" i="25"/>
  <x:c r="J2712" i="25"/>
  <x:c r="K2712" i="25"/>
  <x:c r="L2712" i="25"/>
  <x:c r="M2712" i="25"/>
  <x:c r="N2712" i="25"/>
  <x:c r="P2712" i="25"/>
  <x:c r="Q2712" i="25"/>
  <x:c r="R2712" i="25"/>
  <x:c r="A2713" i="25"/>
  <x:c r="B2713" i="25"/>
  <x:c r="C2713" i="25"/>
  <x:c r="D2713" i="25"/>
  <x:c r="E2713" i="25"/>
  <x:c r="F2713" i="25"/>
  <x:c r="G2713" i="25"/>
  <x:c r="H2713" i="25"/>
  <x:c r="I2713" i="25"/>
  <x:c r="J2713" i="25"/>
  <x:c r="K2713" i="25"/>
  <x:c r="L2713" i="25"/>
  <x:c r="M2713" i="25"/>
  <x:c r="N2713" i="25"/>
  <x:c r="P2713" i="25"/>
  <x:c r="Q2713" i="25"/>
  <x:c r="R2713" i="25"/>
  <x:c r="A2714" i="25"/>
  <x:c r="B2714" i="25"/>
  <x:c r="C2714" i="25"/>
  <x:c r="D2714" i="25"/>
  <x:c r="E2714" i="25"/>
  <x:c r="F2714" i="25"/>
  <x:c r="G2714" i="25"/>
  <x:c r="H2714" i="25"/>
  <x:c r="I2714" i="25"/>
  <x:c r="J2714" i="25"/>
  <x:c r="K2714" i="25"/>
  <x:c r="L2714" i="25"/>
  <x:c r="M2714" i="25"/>
  <x:c r="N2714" i="25"/>
  <x:c r="P2714" i="25"/>
  <x:c r="Q2714" i="25"/>
  <x:c r="R2714" i="25"/>
  <x:c r="A2715" i="25"/>
  <x:c r="B2715" i="25"/>
  <x:c r="C2715" i="25"/>
  <x:c r="D2715" i="25"/>
  <x:c r="E2715" i="25"/>
  <x:c r="F2715" i="25"/>
  <x:c r="G2715" i="25"/>
  <x:c r="H2715" i="25"/>
  <x:c r="I2715" i="25"/>
  <x:c r="J2715" i="25"/>
  <x:c r="K2715" i="25"/>
  <x:c r="L2715" i="25"/>
  <x:c r="M2715" i="25"/>
  <x:c r="N2715" i="25"/>
  <x:c r="P2715" i="25"/>
  <x:c r="Q2715" i="25"/>
  <x:c r="R2715" i="25"/>
  <x:c r="A2716" i="25"/>
  <x:c r="B2716" i="25"/>
  <x:c r="C2716" i="25"/>
  <x:c r="D2716" i="25"/>
  <x:c r="E2716" i="25"/>
  <x:c r="F2716" i="25"/>
  <x:c r="G2716" i="25"/>
  <x:c r="H2716" i="25"/>
  <x:c r="I2716" i="25"/>
  <x:c r="J2716" i="25"/>
  <x:c r="K2716" i="25"/>
  <x:c r="L2716" i="25"/>
  <x:c r="M2716" i="25"/>
  <x:c r="N2716" i="25"/>
  <x:c r="P2716" i="25"/>
  <x:c r="Q2716" i="25"/>
  <x:c r="R2716" i="25"/>
  <x:c r="A2717" i="25"/>
  <x:c r="B2717" i="25"/>
  <x:c r="C2717" i="25"/>
  <x:c r="D2717" i="25"/>
  <x:c r="E2717" i="25"/>
  <x:c r="F2717" i="25"/>
  <x:c r="G2717" i="25"/>
  <x:c r="H2717" i="25"/>
  <x:c r="I2717" i="25"/>
  <x:c r="J2717" i="25"/>
  <x:c r="K2717" i="25"/>
  <x:c r="L2717" i="25"/>
  <x:c r="M2717" i="25"/>
  <x:c r="N2717" i="25"/>
  <x:c r="P2717" i="25"/>
  <x:c r="Q2717" i="25"/>
  <x:c r="R2717" i="25"/>
  <x:c r="A2718" i="25"/>
  <x:c r="B2718" i="25"/>
  <x:c r="C2718" i="25"/>
  <x:c r="D2718" i="25"/>
  <x:c r="E2718" i="25"/>
  <x:c r="F2718" i="25"/>
  <x:c r="G2718" i="25"/>
  <x:c r="H2718" i="25"/>
  <x:c r="I2718" i="25"/>
  <x:c r="J2718" i="25"/>
  <x:c r="K2718" i="25"/>
  <x:c r="L2718" i="25"/>
  <x:c r="M2718" i="25"/>
  <x:c r="N2718" i="25"/>
  <x:c r="P2718" i="25"/>
  <x:c r="Q2718" i="25"/>
  <x:c r="R2718" i="25"/>
  <x:c r="A2719" i="25"/>
  <x:c r="B2719" i="25"/>
  <x:c r="C2719" i="25"/>
  <x:c r="D2719" i="25"/>
  <x:c r="E2719" i="25"/>
  <x:c r="F2719" i="25"/>
  <x:c r="G2719" i="25"/>
  <x:c r="H2719" i="25"/>
  <x:c r="I2719" i="25"/>
  <x:c r="J2719" i="25"/>
  <x:c r="K2719" i="25"/>
  <x:c r="L2719" i="25"/>
  <x:c r="M2719" i="25"/>
  <x:c r="N2719" i="25"/>
  <x:c r="P2719" i="25"/>
  <x:c r="Q2719" i="25"/>
  <x:c r="R2719" i="25"/>
  <x:c r="A2720" i="25"/>
  <x:c r="B2720" i="25"/>
  <x:c r="C2720" i="25"/>
  <x:c r="D2720" i="25"/>
  <x:c r="E2720" i="25"/>
  <x:c r="F2720" i="25"/>
  <x:c r="G2720" i="25"/>
  <x:c r="H2720" i="25"/>
  <x:c r="I2720" i="25"/>
  <x:c r="J2720" i="25"/>
  <x:c r="K2720" i="25"/>
  <x:c r="L2720" i="25"/>
  <x:c r="M2720" i="25"/>
  <x:c r="N2720" i="25"/>
  <x:c r="P2720" i="25"/>
  <x:c r="Q2720" i="25"/>
  <x:c r="R2720" i="25"/>
  <x:c r="A2721" i="25"/>
  <x:c r="B2721" i="25"/>
  <x:c r="C2721" i="25"/>
  <x:c r="D2721" i="25"/>
  <x:c r="E2721" i="25"/>
  <x:c r="F2721" i="25"/>
  <x:c r="G2721" i="25"/>
  <x:c r="H2721" i="25"/>
  <x:c r="I2721" i="25"/>
  <x:c r="J2721" i="25"/>
  <x:c r="K2721" i="25"/>
  <x:c r="L2721" i="25"/>
  <x:c r="M2721" i="25"/>
  <x:c r="N2721" i="25"/>
  <x:c r="P2721" i="25"/>
  <x:c r="Q2721" i="25"/>
  <x:c r="R2721" i="25"/>
  <x:c r="A2722" i="25"/>
  <x:c r="B2722" i="25"/>
  <x:c r="C2722" i="25"/>
  <x:c r="D2722" i="25"/>
  <x:c r="E2722" i="25"/>
  <x:c r="F2722" i="25"/>
  <x:c r="G2722" i="25"/>
  <x:c r="H2722" i="25"/>
  <x:c r="I2722" i="25"/>
  <x:c r="J2722" i="25"/>
  <x:c r="K2722" i="25"/>
  <x:c r="L2722" i="25"/>
  <x:c r="M2722" i="25"/>
  <x:c r="N2722" i="25"/>
  <x:c r="P2722" i="25"/>
  <x:c r="Q2722" i="25"/>
  <x:c r="R2722" i="25"/>
  <x:c r="A2723" i="25"/>
  <x:c r="B2723" i="25"/>
  <x:c r="C2723" i="25"/>
  <x:c r="D2723" i="25"/>
  <x:c r="E2723" i="25"/>
  <x:c r="F2723" i="25"/>
  <x:c r="G2723" i="25"/>
  <x:c r="H2723" i="25"/>
  <x:c r="I2723" i="25"/>
  <x:c r="J2723" i="25"/>
  <x:c r="K2723" i="25"/>
  <x:c r="L2723" i="25"/>
  <x:c r="M2723" i="25"/>
  <x:c r="N2723" i="25"/>
  <x:c r="P2723" i="25"/>
  <x:c r="Q2723" i="25"/>
  <x:c r="R2723" i="25"/>
  <x:c r="A2724" i="25"/>
  <x:c r="B2724" i="25"/>
  <x:c r="C2724" i="25"/>
  <x:c r="D2724" i="25"/>
  <x:c r="E2724" i="25"/>
  <x:c r="F2724" i="25"/>
  <x:c r="G2724" i="25"/>
  <x:c r="H2724" i="25"/>
  <x:c r="I2724" i="25"/>
  <x:c r="J2724" i="25"/>
  <x:c r="K2724" i="25"/>
  <x:c r="L2724" i="25"/>
  <x:c r="M2724" i="25"/>
  <x:c r="N2724" i="25"/>
  <x:c r="P2724" i="25"/>
  <x:c r="Q2724" i="25"/>
  <x:c r="R2724" i="25"/>
  <x:c r="A2725" i="25"/>
  <x:c r="B2725" i="25"/>
  <x:c r="C2725" i="25"/>
  <x:c r="D2725" i="25"/>
  <x:c r="E2725" i="25"/>
  <x:c r="F2725" i="25"/>
  <x:c r="G2725" i="25"/>
  <x:c r="H2725" i="25"/>
  <x:c r="I2725" i="25"/>
  <x:c r="J2725" i="25"/>
  <x:c r="K2725" i="25"/>
  <x:c r="L2725" i="25"/>
  <x:c r="M2725" i="25"/>
  <x:c r="N2725" i="25"/>
  <x:c r="P2725" i="25"/>
  <x:c r="Q2725" i="25"/>
  <x:c r="R2725" i="25"/>
  <x:c r="A2726" i="25"/>
  <x:c r="B2726" i="25"/>
  <x:c r="C2726" i="25"/>
  <x:c r="D2726" i="25"/>
  <x:c r="E2726" i="25"/>
  <x:c r="F2726" i="25"/>
  <x:c r="G2726" i="25"/>
  <x:c r="H2726" i="25"/>
  <x:c r="I2726" i="25"/>
  <x:c r="J2726" i="25"/>
  <x:c r="K2726" i="25"/>
  <x:c r="L2726" i="25"/>
  <x:c r="M2726" i="25"/>
  <x:c r="N2726" i="25"/>
  <x:c r="P2726" i="25"/>
  <x:c r="Q2726" i="25"/>
  <x:c r="R2726" i="25"/>
  <x:c r="A2727" i="25"/>
  <x:c r="B2727" i="25"/>
  <x:c r="C2727" i="25"/>
  <x:c r="D2727" i="25"/>
  <x:c r="E2727" i="25"/>
  <x:c r="F2727" i="25"/>
  <x:c r="G2727" i="25"/>
  <x:c r="H2727" i="25"/>
  <x:c r="I2727" i="25"/>
  <x:c r="J2727" i="25"/>
  <x:c r="K2727" i="25"/>
  <x:c r="L2727" i="25"/>
  <x:c r="M2727" i="25"/>
  <x:c r="N2727" i="25"/>
  <x:c r="P2727" i="25"/>
  <x:c r="Q2727" i="25"/>
  <x:c r="R2727" i="25"/>
  <x:c r="A2728" i="25"/>
  <x:c r="B2728" i="25"/>
  <x:c r="C2728" i="25"/>
  <x:c r="D2728" i="25"/>
  <x:c r="E2728" i="25"/>
  <x:c r="F2728" i="25"/>
  <x:c r="G2728" i="25"/>
  <x:c r="H2728" i="25"/>
  <x:c r="I2728" i="25"/>
  <x:c r="J2728" i="25"/>
  <x:c r="K2728" i="25"/>
  <x:c r="L2728" i="25"/>
  <x:c r="M2728" i="25"/>
  <x:c r="N2728" i="25"/>
  <x:c r="P2728" i="25"/>
  <x:c r="Q2728" i="25"/>
  <x:c r="R2728" i="25"/>
  <x:c r="A2729" i="25"/>
  <x:c r="B2729" i="25"/>
  <x:c r="C2729" i="25"/>
  <x:c r="D2729" i="25"/>
  <x:c r="E2729" i="25"/>
  <x:c r="F2729" i="25"/>
  <x:c r="G2729" i="25"/>
  <x:c r="H2729" i="25"/>
  <x:c r="I2729" i="25"/>
  <x:c r="J2729" i="25"/>
  <x:c r="K2729" i="25"/>
  <x:c r="L2729" i="25"/>
  <x:c r="M2729" i="25"/>
  <x:c r="N2729" i="25"/>
  <x:c r="P2729" i="25"/>
  <x:c r="Q2729" i="25"/>
  <x:c r="R2729" i="25"/>
  <x:c r="A2730" i="25"/>
  <x:c r="B2730" i="25"/>
  <x:c r="C2730" i="25"/>
  <x:c r="D2730" i="25"/>
  <x:c r="E2730" i="25"/>
  <x:c r="F2730" i="25"/>
  <x:c r="G2730" i="25"/>
  <x:c r="H2730" i="25"/>
  <x:c r="I2730" i="25"/>
  <x:c r="J2730" i="25"/>
  <x:c r="K2730" i="25"/>
  <x:c r="L2730" i="25"/>
  <x:c r="M2730" i="25"/>
  <x:c r="N2730" i="25"/>
  <x:c r="P2730" i="25"/>
  <x:c r="Q2730" i="25"/>
  <x:c r="R2730" i="25"/>
  <x:c r="A2731" i="25"/>
  <x:c r="B2731" i="25"/>
  <x:c r="C2731" i="25"/>
  <x:c r="D2731" i="25"/>
  <x:c r="E2731" i="25"/>
  <x:c r="F2731" i="25"/>
  <x:c r="G2731" i="25"/>
  <x:c r="H2731" i="25"/>
  <x:c r="I2731" i="25"/>
  <x:c r="J2731" i="25"/>
  <x:c r="K2731" i="25"/>
  <x:c r="L2731" i="25"/>
  <x:c r="M2731" i="25"/>
  <x:c r="N2731" i="25"/>
  <x:c r="P2731" i="25"/>
  <x:c r="Q2731" i="25"/>
  <x:c r="R2731" i="25"/>
  <x:c r="A2732" i="25"/>
  <x:c r="B2732" i="25"/>
  <x:c r="C2732" i="25"/>
  <x:c r="D2732" i="25"/>
  <x:c r="E2732" i="25"/>
  <x:c r="F2732" i="25"/>
  <x:c r="G2732" i="25"/>
  <x:c r="H2732" i="25"/>
  <x:c r="I2732" i="25"/>
  <x:c r="J2732" i="25"/>
  <x:c r="K2732" i="25"/>
  <x:c r="L2732" i="25"/>
  <x:c r="M2732" i="25"/>
  <x:c r="N2732" i="25"/>
  <x:c r="P2732" i="25"/>
  <x:c r="Q2732" i="25"/>
  <x:c r="R2732" i="25"/>
  <x:c r="A2733" i="25"/>
  <x:c r="B2733" i="25"/>
  <x:c r="C2733" i="25"/>
  <x:c r="D2733" i="25"/>
  <x:c r="E2733" i="25"/>
  <x:c r="F2733" i="25"/>
  <x:c r="G2733" i="25"/>
  <x:c r="H2733" i="25"/>
  <x:c r="I2733" i="25"/>
  <x:c r="J2733" i="25"/>
  <x:c r="K2733" i="25"/>
  <x:c r="L2733" i="25"/>
  <x:c r="M2733" i="25"/>
  <x:c r="N2733" i="25"/>
  <x:c r="P2733" i="25"/>
  <x:c r="Q2733" i="25"/>
  <x:c r="R2733" i="25"/>
  <x:c r="A2734" i="25"/>
  <x:c r="B2734" i="25"/>
  <x:c r="C2734" i="25"/>
  <x:c r="D2734" i="25"/>
  <x:c r="E2734" i="25"/>
  <x:c r="F2734" i="25"/>
  <x:c r="G2734" i="25"/>
  <x:c r="H2734" i="25"/>
  <x:c r="I2734" i="25"/>
  <x:c r="J2734" i="25"/>
  <x:c r="K2734" i="25"/>
  <x:c r="L2734" i="25"/>
  <x:c r="M2734" i="25"/>
  <x:c r="N2734" i="25"/>
  <x:c r="P2734" i="25"/>
  <x:c r="Q2734" i="25"/>
  <x:c r="R2734" i="25"/>
  <x:c r="A2735" i="25"/>
  <x:c r="B2735" i="25"/>
  <x:c r="C2735" i="25"/>
  <x:c r="D2735" i="25"/>
  <x:c r="E2735" i="25"/>
  <x:c r="F2735" i="25"/>
  <x:c r="G2735" i="25"/>
  <x:c r="H2735" i="25"/>
  <x:c r="I2735" i="25"/>
  <x:c r="J2735" i="25"/>
  <x:c r="K2735" i="25"/>
  <x:c r="L2735" i="25"/>
  <x:c r="M2735" i="25"/>
  <x:c r="N2735" i="25"/>
  <x:c r="P2735" i="25"/>
  <x:c r="Q2735" i="25"/>
  <x:c r="R2735" i="25"/>
  <x:c r="A2736" i="25"/>
  <x:c r="B2736" i="25"/>
  <x:c r="C2736" i="25"/>
  <x:c r="D2736" i="25"/>
  <x:c r="E2736" i="25"/>
  <x:c r="F2736" i="25"/>
  <x:c r="G2736" i="25"/>
  <x:c r="H2736" i="25"/>
  <x:c r="I2736" i="25"/>
  <x:c r="J2736" i="25"/>
  <x:c r="K2736" i="25"/>
  <x:c r="L2736" i="25"/>
  <x:c r="M2736" i="25"/>
  <x:c r="N2736" i="25"/>
  <x:c r="P2736" i="25"/>
  <x:c r="Q2736" i="25"/>
  <x:c r="R2736" i="25"/>
  <x:c r="A2737" i="25"/>
  <x:c r="B2737" i="25"/>
  <x:c r="C2737" i="25"/>
  <x:c r="D2737" i="25"/>
  <x:c r="E2737" i="25"/>
  <x:c r="F2737" i="25"/>
  <x:c r="G2737" i="25"/>
  <x:c r="H2737" i="25"/>
  <x:c r="I2737" i="25"/>
  <x:c r="J2737" i="25"/>
  <x:c r="K2737" i="25"/>
  <x:c r="L2737" i="25"/>
  <x:c r="M2737" i="25"/>
  <x:c r="N2737" i="25"/>
  <x:c r="P2737" i="25"/>
  <x:c r="Q2737" i="25"/>
  <x:c r="R2737" i="25"/>
  <x:c r="A2738" i="25"/>
  <x:c r="B2738" i="25"/>
  <x:c r="C2738" i="25"/>
  <x:c r="D2738" i="25"/>
  <x:c r="E2738" i="25"/>
  <x:c r="F2738" i="25"/>
  <x:c r="G2738" i="25"/>
  <x:c r="H2738" i="25"/>
  <x:c r="I2738" i="25"/>
  <x:c r="J2738" i="25"/>
  <x:c r="K2738" i="25"/>
  <x:c r="L2738" i="25"/>
  <x:c r="M2738" i="25"/>
  <x:c r="N2738" i="25"/>
  <x:c r="P2738" i="25"/>
  <x:c r="Q2738" i="25"/>
  <x:c r="R2738" i="25"/>
  <x:c r="A2739" i="25"/>
  <x:c r="B2739" i="25"/>
  <x:c r="C2739" i="25"/>
  <x:c r="D2739" i="25"/>
  <x:c r="E2739" i="25"/>
  <x:c r="F2739" i="25"/>
  <x:c r="G2739" i="25"/>
  <x:c r="H2739" i="25"/>
  <x:c r="I2739" i="25"/>
  <x:c r="J2739" i="25"/>
  <x:c r="K2739" i="25"/>
  <x:c r="L2739" i="25"/>
  <x:c r="M2739" i="25"/>
  <x:c r="N2739" i="25"/>
  <x:c r="P2739" i="25"/>
  <x:c r="Q2739" i="25"/>
  <x:c r="R2739" i="25"/>
  <x:c r="A2740" i="25"/>
  <x:c r="B2740" i="25"/>
  <x:c r="C2740" i="25"/>
  <x:c r="D2740" i="25"/>
  <x:c r="E2740" i="25"/>
  <x:c r="F2740" i="25"/>
  <x:c r="G2740" i="25"/>
  <x:c r="H2740" i="25"/>
  <x:c r="I2740" i="25"/>
  <x:c r="J2740" i="25"/>
  <x:c r="K2740" i="25"/>
  <x:c r="L2740" i="25"/>
  <x:c r="M2740" i="25"/>
  <x:c r="N2740" i="25"/>
  <x:c r="P2740" i="25"/>
  <x:c r="Q2740" i="25"/>
  <x:c r="R2740" i="25"/>
  <x:c r="A2741" i="25"/>
  <x:c r="B2741" i="25"/>
  <x:c r="C2741" i="25"/>
  <x:c r="D2741" i="25"/>
  <x:c r="E2741" i="25"/>
  <x:c r="F2741" i="25"/>
  <x:c r="G2741" i="25"/>
  <x:c r="H2741" i="25"/>
  <x:c r="I2741" i="25"/>
  <x:c r="J2741" i="25"/>
  <x:c r="K2741" i="25"/>
  <x:c r="L2741" i="25"/>
  <x:c r="M2741" i="25"/>
  <x:c r="N2741" i="25"/>
  <x:c r="P2741" i="25"/>
  <x:c r="Q2741" i="25"/>
  <x:c r="R2741" i="25"/>
  <x:c r="A2742" i="25"/>
  <x:c r="B2742" i="25"/>
  <x:c r="C2742" i="25"/>
  <x:c r="D2742" i="25"/>
  <x:c r="E2742" i="25"/>
  <x:c r="F2742" i="25"/>
  <x:c r="G2742" i="25"/>
  <x:c r="H2742" i="25"/>
  <x:c r="I2742" i="25"/>
  <x:c r="J2742" i="25"/>
  <x:c r="K2742" i="25"/>
  <x:c r="L2742" i="25"/>
  <x:c r="M2742" i="25"/>
  <x:c r="N2742" i="25"/>
  <x:c r="P2742" i="25"/>
  <x:c r="Q2742" i="25"/>
  <x:c r="R2742" i="25"/>
  <x:c r="A2743" i="25"/>
  <x:c r="B2743" i="25"/>
  <x:c r="C2743" i="25"/>
  <x:c r="D2743" i="25"/>
  <x:c r="E2743" i="25"/>
  <x:c r="F2743" i="25"/>
  <x:c r="G2743" i="25"/>
  <x:c r="H2743" i="25"/>
  <x:c r="I2743" i="25"/>
  <x:c r="J2743" i="25"/>
  <x:c r="K2743" i="25"/>
  <x:c r="L2743" i="25"/>
  <x:c r="M2743" i="25"/>
  <x:c r="N2743" i="25"/>
  <x:c r="P2743" i="25"/>
  <x:c r="Q2743" i="25"/>
  <x:c r="R2743" i="25"/>
  <x:c r="A2744" i="25"/>
  <x:c r="B2744" i="25"/>
  <x:c r="C2744" i="25"/>
  <x:c r="D2744" i="25"/>
  <x:c r="E2744" i="25"/>
  <x:c r="F2744" i="25"/>
  <x:c r="G2744" i="25"/>
  <x:c r="H2744" i="25"/>
  <x:c r="I2744" i="25"/>
  <x:c r="J2744" i="25"/>
  <x:c r="K2744" i="25"/>
  <x:c r="L2744" i="25"/>
  <x:c r="M2744" i="25"/>
  <x:c r="N2744" i="25"/>
  <x:c r="P2744" i="25"/>
  <x:c r="Q2744" i="25"/>
  <x:c r="R2744" i="25"/>
  <x:c r="A2745" i="25"/>
  <x:c r="B2745" i="25"/>
  <x:c r="C2745" i="25"/>
  <x:c r="D2745" i="25"/>
  <x:c r="E2745" i="25"/>
  <x:c r="F2745" i="25"/>
  <x:c r="G2745" i="25"/>
  <x:c r="H2745" i="25"/>
  <x:c r="I2745" i="25"/>
  <x:c r="J2745" i="25"/>
  <x:c r="K2745" i="25"/>
  <x:c r="L2745" i="25"/>
  <x:c r="M2745" i="25"/>
  <x:c r="N2745" i="25"/>
  <x:c r="P2745" i="25"/>
  <x:c r="Q2745" i="25"/>
  <x:c r="R2745" i="25"/>
  <x:c r="A2746" i="25"/>
  <x:c r="B2746" i="25"/>
  <x:c r="C2746" i="25"/>
  <x:c r="D2746" i="25"/>
  <x:c r="E2746" i="25"/>
  <x:c r="F2746" i="25"/>
  <x:c r="G2746" i="25"/>
  <x:c r="H2746" i="25"/>
  <x:c r="I2746" i="25"/>
  <x:c r="J2746" i="25"/>
  <x:c r="K2746" i="25"/>
  <x:c r="L2746" i="25"/>
  <x:c r="M2746" i="25"/>
  <x:c r="N2746" i="25"/>
  <x:c r="P2746" i="25"/>
  <x:c r="Q2746" i="25"/>
  <x:c r="R2746" i="25"/>
  <x:c r="A2747" i="25"/>
  <x:c r="B2747" i="25"/>
  <x:c r="C2747" i="25"/>
  <x:c r="D2747" i="25"/>
  <x:c r="E2747" i="25"/>
  <x:c r="F2747" i="25"/>
  <x:c r="G2747" i="25"/>
  <x:c r="H2747" i="25"/>
  <x:c r="I2747" i="25"/>
  <x:c r="J2747" i="25"/>
  <x:c r="K2747" i="25"/>
  <x:c r="L2747" i="25"/>
  <x:c r="M2747" i="25"/>
  <x:c r="N2747" i="25"/>
  <x:c r="P2747" i="25"/>
  <x:c r="Q2747" i="25"/>
  <x:c r="R2747" i="25"/>
  <x:c r="A2748" i="25"/>
  <x:c r="B2748" i="25"/>
  <x:c r="C2748" i="25"/>
  <x:c r="D2748" i="25"/>
  <x:c r="E2748" i="25"/>
  <x:c r="F2748" i="25"/>
  <x:c r="G2748" i="25"/>
  <x:c r="H2748" i="25"/>
  <x:c r="I2748" i="25"/>
  <x:c r="J2748" i="25"/>
  <x:c r="K2748" i="25"/>
  <x:c r="L2748" i="25"/>
  <x:c r="M2748" i="25"/>
  <x:c r="N2748" i="25"/>
  <x:c r="P2748" i="25"/>
  <x:c r="Q2748" i="25"/>
  <x:c r="R2748" i="25"/>
  <x:c r="A2749" i="25"/>
  <x:c r="B2749" i="25"/>
  <x:c r="C2749" i="25"/>
  <x:c r="D2749" i="25"/>
  <x:c r="E2749" i="25"/>
  <x:c r="F2749" i="25"/>
  <x:c r="G2749" i="25"/>
  <x:c r="H2749" i="25"/>
  <x:c r="I2749" i="25"/>
  <x:c r="J2749" i="25"/>
  <x:c r="K2749" i="25"/>
  <x:c r="L2749" i="25"/>
  <x:c r="M2749" i="25"/>
  <x:c r="N2749" i="25"/>
  <x:c r="P2749" i="25"/>
  <x:c r="Q2749" i="25"/>
  <x:c r="R2749" i="25"/>
  <x:c r="A2750" i="25"/>
  <x:c r="B2750" i="25"/>
  <x:c r="C2750" i="25"/>
  <x:c r="D2750" i="25"/>
  <x:c r="E2750" i="25"/>
  <x:c r="F2750" i="25"/>
  <x:c r="G2750" i="25"/>
  <x:c r="H2750" i="25"/>
  <x:c r="I2750" i="25"/>
  <x:c r="J2750" i="25"/>
  <x:c r="K2750" i="25"/>
  <x:c r="L2750" i="25"/>
  <x:c r="M2750" i="25"/>
  <x:c r="N2750" i="25"/>
  <x:c r="P2750" i="25"/>
  <x:c r="Q2750" i="25"/>
  <x:c r="R2750" i="25"/>
  <x:c r="A2751" i="25"/>
  <x:c r="B2751" i="25"/>
  <x:c r="C2751" i="25"/>
  <x:c r="D2751" i="25"/>
  <x:c r="E2751" i="25"/>
  <x:c r="F2751" i="25"/>
  <x:c r="G2751" i="25"/>
  <x:c r="H2751" i="25"/>
  <x:c r="I2751" i="25"/>
  <x:c r="J2751" i="25"/>
  <x:c r="K2751" i="25"/>
  <x:c r="L2751" i="25"/>
  <x:c r="M2751" i="25"/>
  <x:c r="N2751" i="25"/>
  <x:c r="P2751" i="25"/>
  <x:c r="Q2751" i="25"/>
  <x:c r="R2751" i="25"/>
  <x:c r="A2752" i="25"/>
  <x:c r="B2752" i="25"/>
  <x:c r="C2752" i="25"/>
  <x:c r="D2752" i="25"/>
  <x:c r="E2752" i="25"/>
  <x:c r="F2752" i="25"/>
  <x:c r="G2752" i="25"/>
  <x:c r="H2752" i="25"/>
  <x:c r="I2752" i="25"/>
  <x:c r="J2752" i="25"/>
  <x:c r="K2752" i="25"/>
  <x:c r="L2752" i="25"/>
  <x:c r="M2752" i="25"/>
  <x:c r="N2752" i="25"/>
  <x:c r="P2752" i="25"/>
  <x:c r="Q2752" i="25"/>
  <x:c r="R2752" i="25"/>
  <x:c r="A2753" i="25"/>
  <x:c r="B2753" i="25"/>
  <x:c r="C2753" i="25"/>
  <x:c r="D2753" i="25"/>
  <x:c r="E2753" i="25"/>
  <x:c r="F2753" i="25"/>
  <x:c r="G2753" i="25"/>
  <x:c r="H2753" i="25"/>
  <x:c r="I2753" i="25"/>
  <x:c r="J2753" i="25"/>
  <x:c r="K2753" i="25"/>
  <x:c r="L2753" i="25"/>
  <x:c r="M2753" i="25"/>
  <x:c r="N2753" i="25"/>
  <x:c r="P2753" i="25"/>
  <x:c r="Q2753" i="25"/>
  <x:c r="R2753" i="25"/>
  <x:c r="A2754" i="25"/>
  <x:c r="B2754" i="25"/>
  <x:c r="C2754" i="25"/>
  <x:c r="D2754" i="25"/>
  <x:c r="E2754" i="25"/>
  <x:c r="F2754" i="25"/>
  <x:c r="G2754" i="25"/>
  <x:c r="H2754" i="25"/>
  <x:c r="I2754" i="25"/>
  <x:c r="J2754" i="25"/>
  <x:c r="K2754" i="25"/>
  <x:c r="L2754" i="25"/>
  <x:c r="M2754" i="25"/>
  <x:c r="N2754" i="25"/>
  <x:c r="P2754" i="25"/>
  <x:c r="Q2754" i="25"/>
  <x:c r="R2754" i="25"/>
  <x:c r="A2755" i="25"/>
  <x:c r="B2755" i="25"/>
  <x:c r="C2755" i="25"/>
  <x:c r="D2755" i="25"/>
  <x:c r="E2755" i="25"/>
  <x:c r="F2755" i="25"/>
  <x:c r="G2755" i="25"/>
  <x:c r="H2755" i="25"/>
  <x:c r="I2755" i="25"/>
  <x:c r="J2755" i="25"/>
  <x:c r="K2755" i="25"/>
  <x:c r="L2755" i="25"/>
  <x:c r="M2755" i="25"/>
  <x:c r="N2755" i="25"/>
  <x:c r="P2755" i="25"/>
  <x:c r="Q2755" i="25"/>
  <x:c r="R2755" i="25"/>
  <x:c r="A2756" i="25"/>
  <x:c r="B2756" i="25"/>
  <x:c r="C2756" i="25"/>
  <x:c r="D2756" i="25"/>
  <x:c r="E2756" i="25"/>
  <x:c r="F2756" i="25"/>
  <x:c r="G2756" i="25"/>
  <x:c r="H2756" i="25"/>
  <x:c r="I2756" i="25"/>
  <x:c r="J2756" i="25"/>
  <x:c r="K2756" i="25"/>
  <x:c r="L2756" i="25"/>
  <x:c r="M2756" i="25"/>
  <x:c r="N2756" i="25"/>
  <x:c r="P2756" i="25"/>
  <x:c r="Q2756" i="25"/>
  <x:c r="R2756" i="25"/>
  <x:c r="A2757" i="25"/>
  <x:c r="B2757" i="25"/>
  <x:c r="C2757" i="25"/>
  <x:c r="D2757" i="25"/>
  <x:c r="E2757" i="25"/>
  <x:c r="F2757" i="25"/>
  <x:c r="G2757" i="25"/>
  <x:c r="H2757" i="25"/>
  <x:c r="I2757" i="25"/>
  <x:c r="J2757" i="25"/>
  <x:c r="K2757" i="25"/>
  <x:c r="L2757" i="25"/>
  <x:c r="M2757" i="25"/>
  <x:c r="N2757" i="25"/>
  <x:c r="P2757" i="25"/>
  <x:c r="Q2757" i="25"/>
  <x:c r="R2757" i="25"/>
  <x:c r="A2758" i="25"/>
  <x:c r="B2758" i="25"/>
  <x:c r="C2758" i="25"/>
  <x:c r="D2758" i="25"/>
  <x:c r="E2758" i="25"/>
  <x:c r="F2758" i="25"/>
  <x:c r="G2758" i="25"/>
  <x:c r="H2758" i="25"/>
  <x:c r="I2758" i="25"/>
  <x:c r="J2758" i="25"/>
  <x:c r="K2758" i="25"/>
  <x:c r="L2758" i="25"/>
  <x:c r="M2758" i="25"/>
  <x:c r="N2758" i="25"/>
  <x:c r="P2758" i="25"/>
  <x:c r="Q2758" i="25"/>
  <x:c r="R2758" i="25"/>
  <x:c r="A2759" i="25"/>
  <x:c r="B2759" i="25"/>
  <x:c r="C2759" i="25"/>
  <x:c r="D2759" i="25"/>
  <x:c r="E2759" i="25"/>
  <x:c r="F2759" i="25"/>
  <x:c r="G2759" i="25"/>
  <x:c r="H2759" i="25"/>
  <x:c r="I2759" i="25"/>
  <x:c r="J2759" i="25"/>
  <x:c r="K2759" i="25"/>
  <x:c r="L2759" i="25"/>
  <x:c r="M2759" i="25"/>
  <x:c r="N2759" i="25"/>
  <x:c r="P2759" i="25"/>
  <x:c r="Q2759" i="25"/>
  <x:c r="R2759" i="25"/>
  <x:c r="A2760" i="25"/>
  <x:c r="B2760" i="25"/>
  <x:c r="C2760" i="25"/>
  <x:c r="D2760" i="25"/>
  <x:c r="E2760" i="25"/>
  <x:c r="F2760" i="25"/>
  <x:c r="G2760" i="25"/>
  <x:c r="H2760" i="25"/>
  <x:c r="I2760" i="25"/>
  <x:c r="J2760" i="25"/>
  <x:c r="K2760" i="25"/>
  <x:c r="L2760" i="25"/>
  <x:c r="M2760" i="25"/>
  <x:c r="N2760" i="25"/>
  <x:c r="P2760" i="25"/>
  <x:c r="Q2760" i="25"/>
  <x:c r="R2760" i="25"/>
  <x:c r="A2761" i="25"/>
  <x:c r="B2761" i="25"/>
  <x:c r="C2761" i="25"/>
  <x:c r="D2761" i="25"/>
  <x:c r="E2761" i="25"/>
  <x:c r="F2761" i="25"/>
  <x:c r="G2761" i="25"/>
  <x:c r="H2761" i="25"/>
  <x:c r="I2761" i="25"/>
  <x:c r="J2761" i="25"/>
  <x:c r="K2761" i="25"/>
  <x:c r="L2761" i="25"/>
  <x:c r="M2761" i="25"/>
  <x:c r="N2761" i="25"/>
  <x:c r="P2761" i="25"/>
  <x:c r="Q2761" i="25"/>
  <x:c r="R2761" i="25"/>
  <x:c r="A2762" i="25"/>
  <x:c r="B2762" i="25"/>
  <x:c r="C2762" i="25"/>
  <x:c r="D2762" i="25"/>
  <x:c r="E2762" i="25"/>
  <x:c r="F2762" i="25"/>
  <x:c r="G2762" i="25"/>
  <x:c r="H2762" i="25"/>
  <x:c r="I2762" i="25"/>
  <x:c r="J2762" i="25"/>
  <x:c r="K2762" i="25"/>
  <x:c r="L2762" i="25"/>
  <x:c r="M2762" i="25"/>
  <x:c r="N2762" i="25"/>
  <x:c r="P2762" i="25"/>
  <x:c r="Q2762" i="25"/>
  <x:c r="R2762" i="25"/>
  <x:c r="A2763" i="25"/>
  <x:c r="B2763" i="25"/>
  <x:c r="C2763" i="25"/>
  <x:c r="D2763" i="25"/>
  <x:c r="E2763" i="25"/>
  <x:c r="F2763" i="25"/>
  <x:c r="G2763" i="25"/>
  <x:c r="H2763" i="25"/>
  <x:c r="I2763" i="25"/>
  <x:c r="J2763" i="25"/>
  <x:c r="K2763" i="25"/>
  <x:c r="L2763" i="25"/>
  <x:c r="M2763" i="25"/>
  <x:c r="N2763" i="25"/>
  <x:c r="P2763" i="25"/>
  <x:c r="Q2763" i="25"/>
  <x:c r="R2763" i="25"/>
  <x:c r="A2764" i="25"/>
  <x:c r="B2764" i="25"/>
  <x:c r="C2764" i="25"/>
  <x:c r="D2764" i="25"/>
  <x:c r="E2764" i="25"/>
  <x:c r="F2764" i="25"/>
  <x:c r="G2764" i="25"/>
  <x:c r="H2764" i="25"/>
  <x:c r="I2764" i="25"/>
  <x:c r="J2764" i="25"/>
  <x:c r="K2764" i="25"/>
  <x:c r="L2764" i="25"/>
  <x:c r="M2764" i="25"/>
  <x:c r="N2764" i="25"/>
  <x:c r="P2764" i="25"/>
  <x:c r="Q2764" i="25"/>
  <x:c r="R2764" i="25"/>
  <x:c r="A2765" i="25"/>
  <x:c r="B2765" i="25"/>
  <x:c r="C2765" i="25"/>
  <x:c r="D2765" i="25"/>
  <x:c r="E2765" i="25"/>
  <x:c r="F2765" i="25"/>
  <x:c r="G2765" i="25"/>
  <x:c r="H2765" i="25"/>
  <x:c r="I2765" i="25"/>
  <x:c r="J2765" i="25"/>
  <x:c r="K2765" i="25"/>
  <x:c r="L2765" i="25"/>
  <x:c r="M2765" i="25"/>
  <x:c r="N2765" i="25"/>
  <x:c r="P2765" i="25"/>
  <x:c r="Q2765" i="25"/>
  <x:c r="R2765" i="25"/>
  <x:c r="A2766" i="25"/>
  <x:c r="B2766" i="25"/>
  <x:c r="C2766" i="25"/>
  <x:c r="D2766" i="25"/>
  <x:c r="E2766" i="25"/>
  <x:c r="F2766" i="25"/>
  <x:c r="G2766" i="25"/>
  <x:c r="H2766" i="25"/>
  <x:c r="I2766" i="25"/>
  <x:c r="J2766" i="25"/>
  <x:c r="K2766" i="25"/>
  <x:c r="L2766" i="25"/>
  <x:c r="M2766" i="25"/>
  <x:c r="N2766" i="25"/>
  <x:c r="P2766" i="25"/>
  <x:c r="Q2766" i="25"/>
  <x:c r="R2766" i="25"/>
  <x:c r="A2767" i="25"/>
  <x:c r="B2767" i="25"/>
  <x:c r="C2767" i="25"/>
  <x:c r="D2767" i="25"/>
  <x:c r="E2767" i="25"/>
  <x:c r="F2767" i="25"/>
  <x:c r="G2767" i="25"/>
  <x:c r="H2767" i="25"/>
  <x:c r="I2767" i="25"/>
  <x:c r="J2767" i="25"/>
  <x:c r="K2767" i="25"/>
  <x:c r="L2767" i="25"/>
  <x:c r="M2767" i="25"/>
  <x:c r="N2767" i="25"/>
  <x:c r="P2767" i="25"/>
  <x:c r="Q2767" i="25"/>
  <x:c r="R2767" i="25"/>
  <x:c r="A2768" i="25"/>
  <x:c r="B2768" i="25"/>
  <x:c r="C2768" i="25"/>
  <x:c r="D2768" i="25"/>
  <x:c r="E2768" i="25"/>
  <x:c r="F2768" i="25"/>
  <x:c r="G2768" i="25"/>
  <x:c r="H2768" i="25"/>
  <x:c r="I2768" i="25"/>
  <x:c r="J2768" i="25"/>
  <x:c r="K2768" i="25"/>
  <x:c r="L2768" i="25"/>
  <x:c r="M2768" i="25"/>
  <x:c r="N2768" i="25"/>
  <x:c r="P2768" i="25"/>
  <x:c r="Q2768" i="25"/>
  <x:c r="R2768" i="25"/>
  <x:c r="A2769" i="25"/>
  <x:c r="B2769" i="25"/>
  <x:c r="C2769" i="25"/>
  <x:c r="D2769" i="25"/>
  <x:c r="E2769" i="25"/>
  <x:c r="F2769" i="25"/>
  <x:c r="G2769" i="25"/>
  <x:c r="H2769" i="25"/>
  <x:c r="I2769" i="25"/>
  <x:c r="J2769" i="25"/>
  <x:c r="K2769" i="25"/>
  <x:c r="L2769" i="25"/>
  <x:c r="M2769" i="25"/>
  <x:c r="N2769" i="25"/>
  <x:c r="P2769" i="25"/>
  <x:c r="Q2769" i="25"/>
  <x:c r="R2769" i="25"/>
  <x:c r="A2770" i="25"/>
  <x:c r="B2770" i="25"/>
  <x:c r="C2770" i="25"/>
  <x:c r="D2770" i="25"/>
  <x:c r="E2770" i="25"/>
  <x:c r="F2770" i="25"/>
  <x:c r="G2770" i="25"/>
  <x:c r="H2770" i="25"/>
  <x:c r="I2770" i="25"/>
  <x:c r="J2770" i="25"/>
  <x:c r="K2770" i="25"/>
  <x:c r="L2770" i="25"/>
  <x:c r="M2770" i="25"/>
  <x:c r="N2770" i="25"/>
  <x:c r="P2770" i="25"/>
  <x:c r="Q2770" i="25"/>
  <x:c r="R2770" i="25"/>
  <x:c r="A2771" i="25"/>
  <x:c r="B2771" i="25"/>
  <x:c r="C2771" i="25"/>
  <x:c r="D2771" i="25"/>
  <x:c r="E2771" i="25"/>
  <x:c r="F2771" i="25"/>
  <x:c r="G2771" i="25"/>
  <x:c r="H2771" i="25"/>
  <x:c r="I2771" i="25"/>
  <x:c r="J2771" i="25"/>
  <x:c r="K2771" i="25"/>
  <x:c r="L2771" i="25"/>
  <x:c r="M2771" i="25"/>
  <x:c r="N2771" i="25"/>
  <x:c r="P2771" i="25"/>
  <x:c r="Q2771" i="25"/>
  <x:c r="R2771" i="25"/>
  <x:c r="A2772" i="25"/>
  <x:c r="B2772" i="25"/>
  <x:c r="C2772" i="25"/>
  <x:c r="D2772" i="25"/>
  <x:c r="E2772" i="25"/>
  <x:c r="F2772" i="25"/>
  <x:c r="G2772" i="25"/>
  <x:c r="H2772" i="25"/>
  <x:c r="I2772" i="25"/>
  <x:c r="J2772" i="25"/>
  <x:c r="K2772" i="25"/>
  <x:c r="L2772" i="25"/>
  <x:c r="M2772" i="25"/>
  <x:c r="N2772" i="25"/>
  <x:c r="P2772" i="25"/>
  <x:c r="Q2772" i="25"/>
  <x:c r="R2772" i="25"/>
  <x:c r="A2773" i="25"/>
  <x:c r="B2773" i="25"/>
  <x:c r="C2773" i="25"/>
  <x:c r="D2773" i="25"/>
  <x:c r="E2773" i="25"/>
  <x:c r="F2773" i="25"/>
  <x:c r="G2773" i="25"/>
  <x:c r="H2773" i="25"/>
  <x:c r="I2773" i="25"/>
  <x:c r="J2773" i="25"/>
  <x:c r="K2773" i="25"/>
  <x:c r="L2773" i="25"/>
  <x:c r="M2773" i="25"/>
  <x:c r="N2773" i="25"/>
  <x:c r="P2773" i="25"/>
  <x:c r="Q2773" i="25"/>
  <x:c r="R2773" i="25"/>
  <x:c r="A2774" i="25"/>
  <x:c r="B2774" i="25"/>
  <x:c r="C2774" i="25"/>
  <x:c r="D2774" i="25"/>
  <x:c r="E2774" i="25"/>
  <x:c r="F2774" i="25"/>
  <x:c r="G2774" i="25"/>
  <x:c r="H2774" i="25"/>
  <x:c r="I2774" i="25"/>
  <x:c r="J2774" i="25"/>
  <x:c r="K2774" i="25"/>
  <x:c r="L2774" i="25"/>
  <x:c r="M2774" i="25"/>
  <x:c r="N2774" i="25"/>
  <x:c r="P2774" i="25"/>
  <x:c r="Q2774" i="25"/>
  <x:c r="R2774" i="25"/>
  <x:c r="A2775" i="25"/>
  <x:c r="B2775" i="25"/>
  <x:c r="C2775" i="25"/>
  <x:c r="D2775" i="25"/>
  <x:c r="E2775" i="25"/>
  <x:c r="F2775" i="25"/>
  <x:c r="G2775" i="25"/>
  <x:c r="H2775" i="25"/>
  <x:c r="I2775" i="25"/>
  <x:c r="J2775" i="25"/>
  <x:c r="K2775" i="25"/>
  <x:c r="L2775" i="25"/>
  <x:c r="M2775" i="25"/>
  <x:c r="N2775" i="25"/>
  <x:c r="P2775" i="25"/>
  <x:c r="Q2775" i="25"/>
  <x:c r="R2775" i="25"/>
  <x:c r="A2776" i="25"/>
  <x:c r="B2776" i="25"/>
  <x:c r="C2776" i="25"/>
  <x:c r="D2776" i="25"/>
  <x:c r="E2776" i="25"/>
  <x:c r="F2776" i="25"/>
  <x:c r="G2776" i="25"/>
  <x:c r="H2776" i="25"/>
  <x:c r="I2776" i="25"/>
  <x:c r="J2776" i="25"/>
  <x:c r="K2776" i="25"/>
  <x:c r="L2776" i="25"/>
  <x:c r="M2776" i="25"/>
  <x:c r="N2776" i="25"/>
  <x:c r="P2776" i="25"/>
  <x:c r="Q2776" i="25"/>
  <x:c r="R2776" i="25"/>
  <x:c r="A2777" i="25"/>
  <x:c r="B2777" i="25"/>
  <x:c r="C2777" i="25"/>
  <x:c r="D2777" i="25"/>
  <x:c r="E2777" i="25"/>
  <x:c r="F2777" i="25"/>
  <x:c r="G2777" i="25"/>
  <x:c r="H2777" i="25"/>
  <x:c r="I2777" i="25"/>
  <x:c r="J2777" i="25"/>
  <x:c r="K2777" i="25"/>
  <x:c r="L2777" i="25"/>
  <x:c r="M2777" i="25"/>
  <x:c r="N2777" i="25"/>
  <x:c r="P2777" i="25"/>
  <x:c r="Q2777" i="25"/>
  <x:c r="R2777" i="25"/>
  <x:c r="A2778" i="25"/>
  <x:c r="B2778" i="25"/>
  <x:c r="C2778" i="25"/>
  <x:c r="D2778" i="25"/>
  <x:c r="E2778" i="25"/>
  <x:c r="F2778" i="25"/>
  <x:c r="G2778" i="25"/>
  <x:c r="H2778" i="25"/>
  <x:c r="I2778" i="25"/>
  <x:c r="J2778" i="25"/>
  <x:c r="K2778" i="25"/>
  <x:c r="L2778" i="25"/>
  <x:c r="M2778" i="25"/>
  <x:c r="N2778" i="25"/>
  <x:c r="P2778" i="25"/>
  <x:c r="Q2778" i="25"/>
  <x:c r="R2778" i="25"/>
  <x:c r="A2779" i="25"/>
  <x:c r="B2779" i="25"/>
  <x:c r="C2779" i="25"/>
  <x:c r="D2779" i="25"/>
  <x:c r="E2779" i="25"/>
  <x:c r="F2779" i="25"/>
  <x:c r="G2779" i="25"/>
  <x:c r="H2779" i="25"/>
  <x:c r="I2779" i="25"/>
  <x:c r="J2779" i="25"/>
  <x:c r="K2779" i="25"/>
  <x:c r="L2779" i="25"/>
  <x:c r="M2779" i="25"/>
  <x:c r="N2779" i="25"/>
  <x:c r="P2779" i="25"/>
  <x:c r="Q2779" i="25"/>
  <x:c r="R2779" i="25"/>
  <x:c r="A2780" i="25"/>
  <x:c r="B2780" i="25"/>
  <x:c r="C2780" i="25"/>
  <x:c r="D2780" i="25"/>
  <x:c r="E2780" i="25"/>
  <x:c r="F2780" i="25"/>
  <x:c r="G2780" i="25"/>
  <x:c r="H2780" i="25"/>
  <x:c r="I2780" i="25"/>
  <x:c r="J2780" i="25"/>
  <x:c r="K2780" i="25"/>
  <x:c r="L2780" i="25"/>
  <x:c r="M2780" i="25"/>
  <x:c r="N2780" i="25"/>
  <x:c r="P2780" i="25"/>
  <x:c r="Q2780" i="25"/>
  <x:c r="R2780" i="25"/>
  <x:c r="A2781" i="25"/>
  <x:c r="B2781" i="25"/>
  <x:c r="C2781" i="25"/>
  <x:c r="D2781" i="25"/>
  <x:c r="E2781" i="25"/>
  <x:c r="F2781" i="25"/>
  <x:c r="G2781" i="25"/>
  <x:c r="H2781" i="25"/>
  <x:c r="I2781" i="25"/>
  <x:c r="J2781" i="25"/>
  <x:c r="K2781" i="25"/>
  <x:c r="L2781" i="25"/>
  <x:c r="M2781" i="25"/>
  <x:c r="N2781" i="25"/>
  <x:c r="P2781" i="25"/>
  <x:c r="Q2781" i="25"/>
  <x:c r="R2781" i="25"/>
  <x:c r="A2782" i="25"/>
  <x:c r="B2782" i="25"/>
  <x:c r="C2782" i="25"/>
  <x:c r="D2782" i="25"/>
  <x:c r="E2782" i="25"/>
  <x:c r="F2782" i="25"/>
  <x:c r="G2782" i="25"/>
  <x:c r="H2782" i="25"/>
  <x:c r="I2782" i="25"/>
  <x:c r="J2782" i="25"/>
  <x:c r="K2782" i="25"/>
  <x:c r="L2782" i="25"/>
  <x:c r="M2782" i="25"/>
  <x:c r="N2782" i="25"/>
  <x:c r="P2782" i="25"/>
  <x:c r="Q2782" i="25"/>
  <x:c r="R2782" i="25"/>
  <x:c r="A2783" i="25"/>
  <x:c r="B2783" i="25"/>
  <x:c r="C2783" i="25"/>
  <x:c r="D2783" i="25"/>
  <x:c r="E2783" i="25"/>
  <x:c r="F2783" i="25"/>
  <x:c r="G2783" i="25"/>
  <x:c r="H2783" i="25"/>
  <x:c r="I2783" i="25"/>
  <x:c r="J2783" i="25"/>
  <x:c r="K2783" i="25"/>
  <x:c r="L2783" i="25"/>
  <x:c r="M2783" i="25"/>
  <x:c r="N2783" i="25"/>
  <x:c r="P2783" i="25"/>
  <x:c r="Q2783" i="25"/>
  <x:c r="R2783" i="25"/>
  <x:c r="A2784" i="25"/>
  <x:c r="B2784" i="25"/>
  <x:c r="C2784" i="25"/>
  <x:c r="D2784" i="25"/>
  <x:c r="E2784" i="25"/>
  <x:c r="F2784" i="25"/>
  <x:c r="G2784" i="25"/>
  <x:c r="H2784" i="25"/>
  <x:c r="I2784" i="25"/>
  <x:c r="J2784" i="25"/>
  <x:c r="K2784" i="25"/>
  <x:c r="L2784" i="25"/>
  <x:c r="M2784" i="25"/>
  <x:c r="N2784" i="25"/>
  <x:c r="P2784" i="25"/>
  <x:c r="Q2784" i="25"/>
  <x:c r="R2784" i="25"/>
  <x:c r="A2785" i="25"/>
  <x:c r="B2785" i="25"/>
  <x:c r="C2785" i="25"/>
  <x:c r="D2785" i="25"/>
  <x:c r="E2785" i="25"/>
  <x:c r="F2785" i="25"/>
  <x:c r="G2785" i="25"/>
  <x:c r="H2785" i="25"/>
  <x:c r="I2785" i="25"/>
  <x:c r="J2785" i="25"/>
  <x:c r="K2785" i="25"/>
  <x:c r="L2785" i="25"/>
  <x:c r="M2785" i="25"/>
  <x:c r="N2785" i="25"/>
  <x:c r="P2785" i="25"/>
  <x:c r="Q2785" i="25"/>
  <x:c r="R2785" i="25"/>
  <x:c r="A2786" i="25"/>
  <x:c r="B2786" i="25"/>
  <x:c r="C2786" i="25"/>
  <x:c r="D2786" i="25"/>
  <x:c r="E2786" i="25"/>
  <x:c r="F2786" i="25"/>
  <x:c r="G2786" i="25"/>
  <x:c r="H2786" i="25"/>
  <x:c r="I2786" i="25"/>
  <x:c r="J2786" i="25"/>
  <x:c r="K2786" i="25"/>
  <x:c r="L2786" i="25"/>
  <x:c r="M2786" i="25"/>
  <x:c r="N2786" i="25"/>
  <x:c r="P2786" i="25"/>
  <x:c r="Q2786" i="25"/>
  <x:c r="R2786" i="25"/>
  <x:c r="A2787" i="25"/>
  <x:c r="B2787" i="25"/>
  <x:c r="C2787" i="25"/>
  <x:c r="D2787" i="25"/>
  <x:c r="E2787" i="25"/>
  <x:c r="F2787" i="25"/>
  <x:c r="G2787" i="25"/>
  <x:c r="H2787" i="25"/>
  <x:c r="I2787" i="25"/>
  <x:c r="J2787" i="25"/>
  <x:c r="K2787" i="25"/>
  <x:c r="L2787" i="25"/>
  <x:c r="M2787" i="25"/>
  <x:c r="N2787" i="25"/>
  <x:c r="P2787" i="25"/>
  <x:c r="Q2787" i="25"/>
  <x:c r="R2787" i="25"/>
  <x:c r="A2788" i="25"/>
  <x:c r="B2788" i="25"/>
  <x:c r="C2788" i="25"/>
  <x:c r="D2788" i="25"/>
  <x:c r="E2788" i="25"/>
  <x:c r="F2788" i="25"/>
  <x:c r="G2788" i="25"/>
  <x:c r="H2788" i="25"/>
  <x:c r="I2788" i="25"/>
  <x:c r="J2788" i="25"/>
  <x:c r="K2788" i="25"/>
  <x:c r="L2788" i="25"/>
  <x:c r="M2788" i="25"/>
  <x:c r="N2788" i="25"/>
  <x:c r="P2788" i="25"/>
  <x:c r="Q2788" i="25"/>
  <x:c r="R2788" i="25"/>
  <x:c r="A2789" i="25"/>
  <x:c r="B2789" i="25"/>
  <x:c r="C2789" i="25"/>
  <x:c r="D2789" i="25"/>
  <x:c r="E2789" i="25"/>
  <x:c r="F2789" i="25"/>
  <x:c r="G2789" i="25"/>
  <x:c r="H2789" i="25"/>
  <x:c r="I2789" i="25"/>
  <x:c r="J2789" i="25"/>
  <x:c r="K2789" i="25"/>
  <x:c r="L2789" i="25"/>
  <x:c r="M2789" i="25"/>
  <x:c r="N2789" i="25"/>
  <x:c r="P2789" i="25"/>
  <x:c r="Q2789" i="25"/>
  <x:c r="R2789" i="25"/>
  <x:c r="A2790" i="25"/>
  <x:c r="B2790" i="25"/>
  <x:c r="C2790" i="25"/>
  <x:c r="D2790" i="25"/>
  <x:c r="E2790" i="25"/>
  <x:c r="F2790" i="25"/>
  <x:c r="G2790" i="25"/>
  <x:c r="H2790" i="25"/>
  <x:c r="I2790" i="25"/>
  <x:c r="J2790" i="25"/>
  <x:c r="K2790" i="25"/>
  <x:c r="L2790" i="25"/>
  <x:c r="M2790" i="25"/>
  <x:c r="N2790" i="25"/>
  <x:c r="P2790" i="25"/>
  <x:c r="Q2790" i="25"/>
  <x:c r="R2790" i="25"/>
  <x:c r="A2791" i="25"/>
  <x:c r="B2791" i="25"/>
  <x:c r="C2791" i="25"/>
  <x:c r="D2791" i="25"/>
  <x:c r="E2791" i="25"/>
  <x:c r="F2791" i="25"/>
  <x:c r="G2791" i="25"/>
  <x:c r="H2791" i="25"/>
  <x:c r="I2791" i="25"/>
  <x:c r="J2791" i="25"/>
  <x:c r="K2791" i="25"/>
  <x:c r="L2791" i="25"/>
  <x:c r="M2791" i="25"/>
  <x:c r="N2791" i="25"/>
  <x:c r="P2791" i="25"/>
  <x:c r="Q2791" i="25"/>
  <x:c r="R2791" i="25"/>
  <x:c r="A2792" i="25"/>
  <x:c r="B2792" i="25"/>
  <x:c r="C2792" i="25"/>
  <x:c r="D2792" i="25"/>
  <x:c r="E2792" i="25"/>
  <x:c r="F2792" i="25"/>
  <x:c r="G2792" i="25"/>
  <x:c r="H2792" i="25"/>
  <x:c r="I2792" i="25"/>
  <x:c r="J2792" i="25"/>
  <x:c r="K2792" i="25"/>
  <x:c r="L2792" i="25"/>
  <x:c r="M2792" i="25"/>
  <x:c r="N2792" i="25"/>
  <x:c r="P2792" i="25"/>
  <x:c r="Q2792" i="25"/>
  <x:c r="R2792" i="25"/>
  <x:c r="A2793" i="25"/>
  <x:c r="B2793" i="25"/>
  <x:c r="C2793" i="25"/>
  <x:c r="D2793" i="25"/>
  <x:c r="E2793" i="25"/>
  <x:c r="F2793" i="25"/>
  <x:c r="G2793" i="25"/>
  <x:c r="H2793" i="25"/>
  <x:c r="I2793" i="25"/>
  <x:c r="J2793" i="25"/>
  <x:c r="K2793" i="25"/>
  <x:c r="L2793" i="25"/>
  <x:c r="M2793" i="25"/>
  <x:c r="N2793" i="25"/>
  <x:c r="P2793" i="25"/>
  <x:c r="Q2793" i="25"/>
  <x:c r="R2793" i="25"/>
  <x:c r="A2794" i="25"/>
  <x:c r="B2794" i="25"/>
  <x:c r="C2794" i="25"/>
  <x:c r="D2794" i="25"/>
  <x:c r="E2794" i="25"/>
  <x:c r="F2794" i="25"/>
  <x:c r="G2794" i="25"/>
  <x:c r="H2794" i="25"/>
  <x:c r="I2794" i="25"/>
  <x:c r="J2794" i="25"/>
  <x:c r="K2794" i="25"/>
  <x:c r="L2794" i="25"/>
  <x:c r="M2794" i="25"/>
  <x:c r="N2794" i="25"/>
  <x:c r="P2794" i="25"/>
  <x:c r="Q2794" i="25"/>
  <x:c r="R2794" i="25"/>
  <x:c r="A2795" i="25"/>
  <x:c r="B2795" i="25"/>
  <x:c r="C2795" i="25"/>
  <x:c r="D2795" i="25"/>
  <x:c r="E2795" i="25"/>
  <x:c r="F2795" i="25"/>
  <x:c r="G2795" i="25"/>
  <x:c r="H2795" i="25"/>
  <x:c r="I2795" i="25"/>
  <x:c r="J2795" i="25"/>
  <x:c r="K2795" i="25"/>
  <x:c r="L2795" i="25"/>
  <x:c r="M2795" i="25"/>
  <x:c r="N2795" i="25"/>
  <x:c r="P2795" i="25"/>
  <x:c r="Q2795" i="25"/>
  <x:c r="R2795" i="25"/>
  <x:c r="A2796" i="25"/>
  <x:c r="B2796" i="25"/>
  <x:c r="C2796" i="25"/>
  <x:c r="D2796" i="25"/>
  <x:c r="E2796" i="25"/>
  <x:c r="F2796" i="25"/>
  <x:c r="G2796" i="25"/>
  <x:c r="H2796" i="25"/>
  <x:c r="I2796" i="25"/>
  <x:c r="J2796" i="25"/>
  <x:c r="K2796" i="25"/>
  <x:c r="L2796" i="25"/>
  <x:c r="M2796" i="25"/>
  <x:c r="N2796" i="25"/>
  <x:c r="P2796" i="25"/>
  <x:c r="Q2796" i="25"/>
  <x:c r="R2796" i="25"/>
  <x:c r="A2797" i="25"/>
  <x:c r="B2797" i="25"/>
  <x:c r="C2797" i="25"/>
  <x:c r="D2797" i="25"/>
  <x:c r="E2797" i="25"/>
  <x:c r="F2797" i="25"/>
  <x:c r="G2797" i="25"/>
  <x:c r="H2797" i="25"/>
  <x:c r="I2797" i="25"/>
  <x:c r="J2797" i="25"/>
  <x:c r="K2797" i="25"/>
  <x:c r="L2797" i="25"/>
  <x:c r="M2797" i="25"/>
  <x:c r="N2797" i="25"/>
  <x:c r="P2797" i="25"/>
  <x:c r="Q2797" i="25"/>
  <x:c r="R2797" i="25"/>
  <x:c r="A2798" i="25"/>
  <x:c r="B2798" i="25"/>
  <x:c r="C2798" i="25"/>
  <x:c r="D2798" i="25"/>
  <x:c r="E2798" i="25"/>
  <x:c r="F2798" i="25"/>
  <x:c r="G2798" i="25"/>
  <x:c r="H2798" i="25"/>
  <x:c r="I2798" i="25"/>
  <x:c r="J2798" i="25"/>
  <x:c r="K2798" i="25"/>
  <x:c r="L2798" i="25"/>
  <x:c r="M2798" i="25"/>
  <x:c r="N2798" i="25"/>
  <x:c r="P2798" i="25"/>
  <x:c r="Q2798" i="25"/>
  <x:c r="R2798" i="25"/>
  <x:c r="A2799" i="25"/>
  <x:c r="B2799" i="25"/>
  <x:c r="C2799" i="25"/>
  <x:c r="D2799" i="25"/>
  <x:c r="E2799" i="25"/>
  <x:c r="F2799" i="25"/>
  <x:c r="G2799" i="25"/>
  <x:c r="H2799" i="25"/>
  <x:c r="I2799" i="25"/>
  <x:c r="J2799" i="25"/>
  <x:c r="K2799" i="25"/>
  <x:c r="L2799" i="25"/>
  <x:c r="M2799" i="25"/>
  <x:c r="N2799" i="25"/>
  <x:c r="P2799" i="25"/>
  <x:c r="Q2799" i="25"/>
  <x:c r="R2799" i="25"/>
  <x:c r="A2800" i="25"/>
  <x:c r="B2800" i="25"/>
  <x:c r="C2800" i="25"/>
  <x:c r="D2800" i="25"/>
  <x:c r="E2800" i="25"/>
  <x:c r="F2800" i="25"/>
  <x:c r="G2800" i="25"/>
  <x:c r="H2800" i="25"/>
  <x:c r="I2800" i="25"/>
  <x:c r="J2800" i="25"/>
  <x:c r="K2800" i="25"/>
  <x:c r="L2800" i="25"/>
  <x:c r="M2800" i="25"/>
  <x:c r="N2800" i="25"/>
  <x:c r="P2800" i="25"/>
  <x:c r="Q2800" i="25"/>
  <x:c r="R2800" i="25"/>
  <x:c r="A2801" i="25"/>
  <x:c r="B2801" i="25"/>
  <x:c r="C2801" i="25"/>
  <x:c r="D2801" i="25"/>
  <x:c r="E2801" i="25"/>
  <x:c r="F2801" i="25"/>
  <x:c r="G2801" i="25"/>
  <x:c r="H2801" i="25"/>
  <x:c r="I2801" i="25"/>
  <x:c r="J2801" i="25"/>
  <x:c r="K2801" i="25"/>
  <x:c r="L2801" i="25"/>
  <x:c r="M2801" i="25"/>
  <x:c r="N2801" i="25"/>
  <x:c r="P2801" i="25"/>
  <x:c r="Q2801" i="25"/>
  <x:c r="R2801" i="25"/>
  <x:c r="A2802" i="25"/>
  <x:c r="B2802" i="25"/>
  <x:c r="C2802" i="25"/>
  <x:c r="D2802" i="25"/>
  <x:c r="E2802" i="25"/>
  <x:c r="F2802" i="25"/>
  <x:c r="G2802" i="25"/>
  <x:c r="H2802" i="25"/>
  <x:c r="I2802" i="25"/>
  <x:c r="J2802" i="25"/>
  <x:c r="K2802" i="25"/>
  <x:c r="L2802" i="25"/>
  <x:c r="M2802" i="25"/>
  <x:c r="N2802" i="25"/>
  <x:c r="P2802" i="25"/>
  <x:c r="Q2802" i="25"/>
  <x:c r="R2802" i="25"/>
  <x:c r="A2803" i="25"/>
  <x:c r="B2803" i="25"/>
  <x:c r="C2803" i="25"/>
  <x:c r="D2803" i="25"/>
  <x:c r="E2803" i="25"/>
  <x:c r="F2803" i="25"/>
  <x:c r="G2803" i="25"/>
  <x:c r="H2803" i="25"/>
  <x:c r="I2803" i="25"/>
  <x:c r="J2803" i="25"/>
  <x:c r="K2803" i="25"/>
  <x:c r="L2803" i="25"/>
  <x:c r="M2803" i="25"/>
  <x:c r="N2803" i="25"/>
  <x:c r="P2803" i="25"/>
  <x:c r="Q2803" i="25"/>
  <x:c r="R2803" i="25"/>
  <x:c r="A2804" i="25"/>
  <x:c r="B2804" i="25"/>
  <x:c r="C2804" i="25"/>
  <x:c r="D2804" i="25"/>
  <x:c r="E2804" i="25"/>
  <x:c r="F2804" i="25"/>
  <x:c r="G2804" i="25"/>
  <x:c r="H2804" i="25"/>
  <x:c r="I2804" i="25"/>
  <x:c r="J2804" i="25"/>
  <x:c r="K2804" i="25"/>
  <x:c r="L2804" i="25"/>
  <x:c r="M2804" i="25"/>
  <x:c r="N2804" i="25"/>
  <x:c r="P2804" i="25"/>
  <x:c r="Q2804" i="25"/>
  <x:c r="R2804" i="25"/>
  <x:c r="A2805" i="25"/>
  <x:c r="B2805" i="25"/>
  <x:c r="C2805" i="25"/>
  <x:c r="D2805" i="25"/>
  <x:c r="E2805" i="25"/>
  <x:c r="F2805" i="25"/>
  <x:c r="G2805" i="25"/>
  <x:c r="H2805" i="25"/>
  <x:c r="I2805" i="25"/>
  <x:c r="J2805" i="25"/>
  <x:c r="K2805" i="25"/>
  <x:c r="L2805" i="25"/>
  <x:c r="M2805" i="25"/>
  <x:c r="N2805" i="25"/>
  <x:c r="P2805" i="25"/>
  <x:c r="Q2805" i="25"/>
  <x:c r="R2805" i="25"/>
  <x:c r="A2806" i="25"/>
  <x:c r="B2806" i="25"/>
  <x:c r="C2806" i="25"/>
  <x:c r="D2806" i="25"/>
  <x:c r="E2806" i="25"/>
  <x:c r="F2806" i="25"/>
  <x:c r="G2806" i="25"/>
  <x:c r="H2806" i="25"/>
  <x:c r="I2806" i="25"/>
  <x:c r="J2806" i="25"/>
  <x:c r="K2806" i="25"/>
  <x:c r="L2806" i="25"/>
  <x:c r="M2806" i="25"/>
  <x:c r="N2806" i="25"/>
  <x:c r="P2806" i="25"/>
  <x:c r="Q2806" i="25"/>
  <x:c r="R2806" i="25"/>
  <x:c r="A2807" i="25"/>
  <x:c r="B2807" i="25"/>
  <x:c r="C2807" i="25"/>
  <x:c r="D2807" i="25"/>
  <x:c r="E2807" i="25"/>
  <x:c r="F2807" i="25"/>
  <x:c r="G2807" i="25"/>
  <x:c r="H2807" i="25"/>
  <x:c r="I2807" i="25"/>
  <x:c r="J2807" i="25"/>
  <x:c r="K2807" i="25"/>
  <x:c r="L2807" i="25"/>
  <x:c r="M2807" i="25"/>
  <x:c r="N2807" i="25"/>
  <x:c r="P2807" i="25"/>
  <x:c r="Q2807" i="25"/>
  <x:c r="R2807" i="25"/>
  <x:c r="A2808" i="25"/>
  <x:c r="B2808" i="25"/>
  <x:c r="C2808" i="25"/>
  <x:c r="D2808" i="25"/>
  <x:c r="E2808" i="25"/>
  <x:c r="F2808" i="25"/>
  <x:c r="G2808" i="25"/>
  <x:c r="H2808" i="25"/>
  <x:c r="I2808" i="25"/>
  <x:c r="J2808" i="25"/>
  <x:c r="K2808" i="25"/>
  <x:c r="L2808" i="25"/>
  <x:c r="M2808" i="25"/>
  <x:c r="N2808" i="25"/>
  <x:c r="P2808" i="25"/>
  <x:c r="Q2808" i="25"/>
  <x:c r="R2808" i="25"/>
  <x:c r="A2809" i="25"/>
  <x:c r="B2809" i="25"/>
  <x:c r="C2809" i="25"/>
  <x:c r="D2809" i="25"/>
  <x:c r="E2809" i="25"/>
  <x:c r="F2809" i="25"/>
  <x:c r="G2809" i="25"/>
  <x:c r="H2809" i="25"/>
  <x:c r="I2809" i="25"/>
  <x:c r="J2809" i="25"/>
  <x:c r="K2809" i="25"/>
  <x:c r="L2809" i="25"/>
  <x:c r="M2809" i="25"/>
  <x:c r="N2809" i="25"/>
  <x:c r="P2809" i="25"/>
  <x:c r="Q2809" i="25"/>
  <x:c r="R2809" i="25"/>
  <x:c r="A2810" i="25"/>
  <x:c r="B2810" i="25"/>
  <x:c r="C2810" i="25"/>
  <x:c r="D2810" i="25"/>
  <x:c r="E2810" i="25"/>
  <x:c r="F2810" i="25"/>
  <x:c r="G2810" i="25"/>
  <x:c r="H2810" i="25"/>
  <x:c r="I2810" i="25"/>
  <x:c r="J2810" i="25"/>
  <x:c r="K2810" i="25"/>
  <x:c r="L2810" i="25"/>
  <x:c r="M2810" i="25"/>
  <x:c r="N2810" i="25"/>
  <x:c r="P2810" i="25"/>
  <x:c r="Q2810" i="25"/>
  <x:c r="R2810" i="25"/>
  <x:c r="A2811" i="25"/>
  <x:c r="B2811" i="25"/>
  <x:c r="C2811" i="25"/>
  <x:c r="D2811" i="25"/>
  <x:c r="E2811" i="25"/>
  <x:c r="F2811" i="25"/>
  <x:c r="G2811" i="25"/>
  <x:c r="H2811" i="25"/>
  <x:c r="I2811" i="25"/>
  <x:c r="J2811" i="25"/>
  <x:c r="K2811" i="25"/>
  <x:c r="L2811" i="25"/>
  <x:c r="M2811" i="25"/>
  <x:c r="N2811" i="25"/>
  <x:c r="P2811" i="25"/>
  <x:c r="Q2811" i="25"/>
  <x:c r="R2811" i="25"/>
  <x:c r="A2812" i="25"/>
  <x:c r="B2812" i="25"/>
  <x:c r="C2812" i="25"/>
  <x:c r="D2812" i="25"/>
  <x:c r="E2812" i="25"/>
  <x:c r="F2812" i="25"/>
  <x:c r="G2812" i="25"/>
  <x:c r="H2812" i="25"/>
  <x:c r="I2812" i="25"/>
  <x:c r="J2812" i="25"/>
  <x:c r="K2812" i="25"/>
  <x:c r="L2812" i="25"/>
  <x:c r="M2812" i="25"/>
  <x:c r="N2812" i="25"/>
  <x:c r="P2812" i="25"/>
  <x:c r="Q2812" i="25"/>
  <x:c r="R2812" i="25"/>
  <x:c r="A2813" i="25"/>
  <x:c r="B2813" i="25"/>
  <x:c r="C2813" i="25"/>
  <x:c r="D2813" i="25"/>
  <x:c r="E2813" i="25"/>
  <x:c r="F2813" i="25"/>
  <x:c r="G2813" i="25"/>
  <x:c r="H2813" i="25"/>
  <x:c r="I2813" i="25"/>
  <x:c r="J2813" i="25"/>
  <x:c r="K2813" i="25"/>
  <x:c r="L2813" i="25"/>
  <x:c r="M2813" i="25"/>
  <x:c r="N2813" i="25"/>
  <x:c r="P2813" i="25"/>
  <x:c r="Q2813" i="25"/>
  <x:c r="R2813" i="25"/>
  <x:c r="A2814" i="25"/>
  <x:c r="B2814" i="25"/>
  <x:c r="C2814" i="25"/>
  <x:c r="D2814" i="25"/>
  <x:c r="E2814" i="25"/>
  <x:c r="F2814" i="25"/>
  <x:c r="G2814" i="25"/>
  <x:c r="H2814" i="25"/>
  <x:c r="I2814" i="25"/>
  <x:c r="J2814" i="25"/>
  <x:c r="K2814" i="25"/>
  <x:c r="L2814" i="25"/>
  <x:c r="M2814" i="25"/>
  <x:c r="N2814" i="25"/>
  <x:c r="P2814" i="25"/>
  <x:c r="Q2814" i="25"/>
  <x:c r="R2814" i="25"/>
  <x:c r="A2815" i="25"/>
  <x:c r="B2815" i="25"/>
  <x:c r="C2815" i="25"/>
  <x:c r="D2815" i="25"/>
  <x:c r="E2815" i="25"/>
  <x:c r="F2815" i="25"/>
  <x:c r="G2815" i="25"/>
  <x:c r="H2815" i="25"/>
  <x:c r="I2815" i="25"/>
  <x:c r="J2815" i="25"/>
  <x:c r="K2815" i="25"/>
  <x:c r="L2815" i="25"/>
  <x:c r="M2815" i="25"/>
  <x:c r="N2815" i="25"/>
  <x:c r="P2815" i="25"/>
  <x:c r="Q2815" i="25"/>
  <x:c r="R2815" i="25"/>
  <x:c r="A2816" i="25"/>
  <x:c r="B2816" i="25"/>
  <x:c r="C2816" i="25"/>
  <x:c r="D2816" i="25"/>
  <x:c r="E2816" i="25"/>
  <x:c r="F2816" i="25"/>
  <x:c r="G2816" i="25"/>
  <x:c r="H2816" i="25"/>
  <x:c r="I2816" i="25"/>
  <x:c r="J2816" i="25"/>
  <x:c r="K2816" i="25"/>
  <x:c r="L2816" i="25"/>
  <x:c r="M2816" i="25"/>
  <x:c r="N2816" i="25"/>
  <x:c r="P2816" i="25"/>
  <x:c r="Q2816" i="25"/>
  <x:c r="R2816" i="25"/>
  <x:c r="A2817" i="25"/>
  <x:c r="B2817" i="25"/>
  <x:c r="C2817" i="25"/>
  <x:c r="D2817" i="25"/>
  <x:c r="E2817" i="25"/>
  <x:c r="F2817" i="25"/>
  <x:c r="G2817" i="25"/>
  <x:c r="H2817" i="25"/>
  <x:c r="I2817" i="25"/>
  <x:c r="J2817" i="25"/>
  <x:c r="K2817" i="25"/>
  <x:c r="L2817" i="25"/>
  <x:c r="M2817" i="25"/>
  <x:c r="N2817" i="25"/>
  <x:c r="P2817" i="25"/>
  <x:c r="Q2817" i="25"/>
  <x:c r="R2817" i="25"/>
  <x:c r="A2818" i="25"/>
  <x:c r="B2818" i="25"/>
  <x:c r="C2818" i="25"/>
  <x:c r="D2818" i="25"/>
  <x:c r="E2818" i="25"/>
  <x:c r="F2818" i="25"/>
  <x:c r="G2818" i="25"/>
  <x:c r="H2818" i="25"/>
  <x:c r="I2818" i="25"/>
  <x:c r="J2818" i="25"/>
  <x:c r="K2818" i="25"/>
  <x:c r="L2818" i="25"/>
  <x:c r="M2818" i="25"/>
  <x:c r="N2818" i="25"/>
  <x:c r="P2818" i="25"/>
  <x:c r="Q2818" i="25"/>
  <x:c r="R2818" i="25"/>
  <x:c r="A2819" i="25"/>
  <x:c r="B2819" i="25"/>
  <x:c r="C2819" i="25"/>
  <x:c r="D2819" i="25"/>
  <x:c r="E2819" i="25"/>
  <x:c r="F2819" i="25"/>
  <x:c r="G2819" i="25"/>
  <x:c r="H2819" i="25"/>
  <x:c r="I2819" i="25"/>
  <x:c r="J2819" i="25"/>
  <x:c r="K2819" i="25"/>
  <x:c r="L2819" i="25"/>
  <x:c r="M2819" i="25"/>
  <x:c r="N2819" i="25"/>
  <x:c r="P2819" i="25"/>
  <x:c r="Q2819" i="25"/>
  <x:c r="R2819" i="25"/>
  <x:c r="A2820" i="25"/>
  <x:c r="B2820" i="25"/>
  <x:c r="C2820" i="25"/>
  <x:c r="D2820" i="25"/>
  <x:c r="E2820" i="25"/>
  <x:c r="F2820" i="25"/>
  <x:c r="G2820" i="25"/>
  <x:c r="H2820" i="25"/>
  <x:c r="I2820" i="25"/>
  <x:c r="J2820" i="25"/>
  <x:c r="K2820" i="25"/>
  <x:c r="L2820" i="25"/>
  <x:c r="M2820" i="25"/>
  <x:c r="N2820" i="25"/>
  <x:c r="P2820" i="25"/>
  <x:c r="Q2820" i="25"/>
  <x:c r="R2820" i="25"/>
  <x:c r="A2821" i="25"/>
  <x:c r="B2821" i="25"/>
  <x:c r="C2821" i="25"/>
  <x:c r="D2821" i="25"/>
  <x:c r="E2821" i="25"/>
  <x:c r="F2821" i="25"/>
  <x:c r="G2821" i="25"/>
  <x:c r="H2821" i="25"/>
  <x:c r="I2821" i="25"/>
  <x:c r="J2821" i="25"/>
  <x:c r="K2821" i="25"/>
  <x:c r="L2821" i="25"/>
  <x:c r="M2821" i="25"/>
  <x:c r="N2821" i="25"/>
  <x:c r="P2821" i="25"/>
  <x:c r="Q2821" i="25"/>
  <x:c r="R2821" i="25"/>
  <x:c r="A2822" i="25"/>
  <x:c r="B2822" i="25"/>
  <x:c r="C2822" i="25"/>
  <x:c r="D2822" i="25"/>
  <x:c r="E2822" i="25"/>
  <x:c r="F2822" i="25"/>
  <x:c r="G2822" i="25"/>
  <x:c r="H2822" i="25"/>
  <x:c r="I2822" i="25"/>
  <x:c r="J2822" i="25"/>
  <x:c r="K2822" i="25"/>
  <x:c r="L2822" i="25"/>
  <x:c r="M2822" i="25"/>
  <x:c r="N2822" i="25"/>
  <x:c r="P2822" i="25"/>
  <x:c r="Q2822" i="25"/>
  <x:c r="R2822" i="25"/>
  <x:c r="A2823" i="25"/>
  <x:c r="B2823" i="25"/>
  <x:c r="C2823" i="25"/>
  <x:c r="D2823" i="25"/>
  <x:c r="E2823" i="25"/>
  <x:c r="F2823" i="25"/>
  <x:c r="G2823" i="25"/>
  <x:c r="H2823" i="25"/>
  <x:c r="I2823" i="25"/>
  <x:c r="J2823" i="25"/>
  <x:c r="K2823" i="25"/>
  <x:c r="L2823" i="25"/>
  <x:c r="M2823" i="25"/>
  <x:c r="N2823" i="25"/>
  <x:c r="P2823" i="25"/>
  <x:c r="Q2823" i="25"/>
  <x:c r="R2823" i="25"/>
  <x:c r="A2824" i="25"/>
  <x:c r="B2824" i="25"/>
  <x:c r="C2824" i="25"/>
  <x:c r="D2824" i="25"/>
  <x:c r="E2824" i="25"/>
  <x:c r="F2824" i="25"/>
  <x:c r="G2824" i="25"/>
  <x:c r="H2824" i="25"/>
  <x:c r="I2824" i="25"/>
  <x:c r="J2824" i="25"/>
  <x:c r="K2824" i="25"/>
  <x:c r="L2824" i="25"/>
  <x:c r="M2824" i="25"/>
  <x:c r="N2824" i="25"/>
  <x:c r="P2824" i="25"/>
  <x:c r="Q2824" i="25"/>
  <x:c r="R2824" i="25"/>
  <x:c r="A2825" i="25"/>
  <x:c r="B2825" i="25"/>
  <x:c r="C2825" i="25"/>
  <x:c r="D2825" i="25"/>
  <x:c r="E2825" i="25"/>
  <x:c r="F2825" i="25"/>
  <x:c r="G2825" i="25"/>
  <x:c r="H2825" i="25"/>
  <x:c r="I2825" i="25"/>
  <x:c r="J2825" i="25"/>
  <x:c r="K2825" i="25"/>
  <x:c r="L2825" i="25"/>
  <x:c r="M2825" i="25"/>
  <x:c r="N2825" i="25"/>
  <x:c r="P2825" i="25"/>
  <x:c r="Q2825" i="25"/>
  <x:c r="R2825" i="25"/>
  <x:c r="A2826" i="25"/>
  <x:c r="B2826" i="25"/>
  <x:c r="C2826" i="25"/>
  <x:c r="D2826" i="25"/>
  <x:c r="E2826" i="25"/>
  <x:c r="F2826" i="25"/>
  <x:c r="G2826" i="25"/>
  <x:c r="H2826" i="25"/>
  <x:c r="I2826" i="25"/>
  <x:c r="J2826" i="25"/>
  <x:c r="K2826" i="25"/>
  <x:c r="L2826" i="25"/>
  <x:c r="M2826" i="25"/>
  <x:c r="N2826" i="25"/>
  <x:c r="P2826" i="25"/>
  <x:c r="Q2826" i="25"/>
  <x:c r="R2826" i="25"/>
  <x:c r="A2827" i="25"/>
  <x:c r="B2827" i="25"/>
  <x:c r="C2827" i="25"/>
  <x:c r="D2827" i="25"/>
  <x:c r="E2827" i="25"/>
  <x:c r="F2827" i="25"/>
  <x:c r="G2827" i="25"/>
  <x:c r="H2827" i="25"/>
  <x:c r="I2827" i="25"/>
  <x:c r="J2827" i="25"/>
  <x:c r="K2827" i="25"/>
  <x:c r="L2827" i="25"/>
  <x:c r="M2827" i="25"/>
  <x:c r="N2827" i="25"/>
  <x:c r="P2827" i="25"/>
  <x:c r="Q2827" i="25"/>
  <x:c r="R2827" i="25"/>
  <x:c r="A2828" i="25"/>
  <x:c r="B2828" i="25"/>
  <x:c r="C2828" i="25"/>
  <x:c r="D2828" i="25"/>
  <x:c r="E2828" i="25"/>
  <x:c r="F2828" i="25"/>
  <x:c r="G2828" i="25"/>
  <x:c r="H2828" i="25"/>
  <x:c r="I2828" i="25"/>
  <x:c r="J2828" i="25"/>
  <x:c r="K2828" i="25"/>
  <x:c r="L2828" i="25"/>
  <x:c r="M2828" i="25"/>
  <x:c r="N2828" i="25"/>
  <x:c r="P2828" i="25"/>
  <x:c r="Q2828" i="25"/>
  <x:c r="R2828" i="25"/>
  <x:c r="A2829" i="25"/>
  <x:c r="B2829" i="25"/>
  <x:c r="C2829" i="25"/>
  <x:c r="D2829" i="25"/>
  <x:c r="E2829" i="25"/>
  <x:c r="F2829" i="25"/>
  <x:c r="G2829" i="25"/>
  <x:c r="H2829" i="25"/>
  <x:c r="I2829" i="25"/>
  <x:c r="J2829" i="25"/>
  <x:c r="K2829" i="25"/>
  <x:c r="L2829" i="25"/>
  <x:c r="M2829" i="25"/>
  <x:c r="N2829" i="25"/>
  <x:c r="P2829" i="25"/>
  <x:c r="Q2829" i="25"/>
  <x:c r="R2829" i="25"/>
  <x:c r="A2830" i="25"/>
  <x:c r="B2830" i="25"/>
  <x:c r="C2830" i="25"/>
  <x:c r="D2830" i="25"/>
  <x:c r="E2830" i="25"/>
  <x:c r="F2830" i="25"/>
  <x:c r="G2830" i="25"/>
  <x:c r="H2830" i="25"/>
  <x:c r="I2830" i="25"/>
  <x:c r="J2830" i="25"/>
  <x:c r="K2830" i="25"/>
  <x:c r="L2830" i="25"/>
  <x:c r="M2830" i="25"/>
  <x:c r="N2830" i="25"/>
  <x:c r="P2830" i="25"/>
  <x:c r="Q2830" i="25"/>
  <x:c r="R2830" i="25"/>
  <x:c r="A2831" i="25"/>
  <x:c r="B2831" i="25"/>
  <x:c r="C2831" i="25"/>
  <x:c r="D2831" i="25"/>
  <x:c r="E2831" i="25"/>
  <x:c r="F2831" i="25"/>
  <x:c r="G2831" i="25"/>
  <x:c r="H2831" i="25"/>
  <x:c r="I2831" i="25"/>
  <x:c r="J2831" i="25"/>
  <x:c r="K2831" i="25"/>
  <x:c r="L2831" i="25"/>
  <x:c r="M2831" i="25"/>
  <x:c r="N2831" i="25"/>
  <x:c r="P2831" i="25"/>
  <x:c r="Q2831" i="25"/>
  <x:c r="R2831" i="25"/>
  <x:c r="A2832" i="25"/>
  <x:c r="B2832" i="25"/>
  <x:c r="C2832" i="25"/>
  <x:c r="D2832" i="25"/>
  <x:c r="E2832" i="25"/>
  <x:c r="F2832" i="25"/>
  <x:c r="G2832" i="25"/>
  <x:c r="H2832" i="25"/>
  <x:c r="I2832" i="25"/>
  <x:c r="J2832" i="25"/>
  <x:c r="K2832" i="25"/>
  <x:c r="L2832" i="25"/>
  <x:c r="M2832" i="25"/>
  <x:c r="N2832" i="25"/>
  <x:c r="P2832" i="25"/>
  <x:c r="Q2832" i="25"/>
  <x:c r="R2832" i="25"/>
  <x:c r="A2833" i="25"/>
  <x:c r="B2833" i="25"/>
  <x:c r="C2833" i="25"/>
  <x:c r="D2833" i="25"/>
  <x:c r="E2833" i="25"/>
  <x:c r="F2833" i="25"/>
  <x:c r="G2833" i="25"/>
  <x:c r="H2833" i="25"/>
  <x:c r="I2833" i="25"/>
  <x:c r="J2833" i="25"/>
  <x:c r="K2833" i="25"/>
  <x:c r="L2833" i="25"/>
  <x:c r="M2833" i="25"/>
  <x:c r="N2833" i="25"/>
  <x:c r="P2833" i="25"/>
  <x:c r="Q2833" i="25"/>
  <x:c r="R2833" i="25"/>
  <x:c r="A2834" i="25"/>
  <x:c r="B2834" i="25"/>
  <x:c r="C2834" i="25"/>
  <x:c r="D2834" i="25"/>
  <x:c r="E2834" i="25"/>
  <x:c r="F2834" i="25"/>
  <x:c r="G2834" i="25"/>
  <x:c r="H2834" i="25"/>
  <x:c r="I2834" i="25"/>
  <x:c r="J2834" i="25"/>
  <x:c r="K2834" i="25"/>
  <x:c r="L2834" i="25"/>
  <x:c r="M2834" i="25"/>
  <x:c r="N2834" i="25"/>
  <x:c r="P2834" i="25"/>
  <x:c r="Q2834" i="25"/>
  <x:c r="R2834" i="25"/>
  <x:c r="A2835" i="25"/>
  <x:c r="B2835" i="25"/>
  <x:c r="C2835" i="25"/>
  <x:c r="D2835" i="25"/>
  <x:c r="E2835" i="25"/>
  <x:c r="F2835" i="25"/>
  <x:c r="G2835" i="25"/>
  <x:c r="H2835" i="25"/>
  <x:c r="I2835" i="25"/>
  <x:c r="J2835" i="25"/>
  <x:c r="K2835" i="25"/>
  <x:c r="L2835" i="25"/>
  <x:c r="M2835" i="25"/>
  <x:c r="N2835" i="25"/>
  <x:c r="P2835" i="25"/>
  <x:c r="Q2835" i="25"/>
  <x:c r="R2835" i="25"/>
  <x:c r="A2836" i="25"/>
  <x:c r="B2836" i="25"/>
  <x:c r="C2836" i="25"/>
  <x:c r="D2836" i="25"/>
  <x:c r="E2836" i="25"/>
  <x:c r="F2836" i="25"/>
  <x:c r="G2836" i="25"/>
  <x:c r="H2836" i="25"/>
  <x:c r="I2836" i="25"/>
  <x:c r="J2836" i="25"/>
  <x:c r="K2836" i="25"/>
  <x:c r="L2836" i="25"/>
  <x:c r="M2836" i="25"/>
  <x:c r="N2836" i="25"/>
  <x:c r="P2836" i="25"/>
  <x:c r="Q2836" i="25"/>
  <x:c r="R2836" i="25"/>
  <x:c r="A2837" i="25"/>
  <x:c r="B2837" i="25"/>
  <x:c r="C2837" i="25"/>
  <x:c r="D2837" i="25"/>
  <x:c r="E2837" i="25"/>
  <x:c r="F2837" i="25"/>
  <x:c r="G2837" i="25"/>
  <x:c r="H2837" i="25"/>
  <x:c r="I2837" i="25"/>
  <x:c r="J2837" i="25"/>
  <x:c r="K2837" i="25"/>
  <x:c r="L2837" i="25"/>
  <x:c r="M2837" i="25"/>
  <x:c r="N2837" i="25"/>
  <x:c r="P2837" i="25"/>
  <x:c r="Q2837" i="25"/>
  <x:c r="R2837" i="25"/>
  <x:c r="A2838" i="25"/>
  <x:c r="B2838" i="25"/>
  <x:c r="C2838" i="25"/>
  <x:c r="D2838" i="25"/>
  <x:c r="E2838" i="25"/>
  <x:c r="F2838" i="25"/>
  <x:c r="G2838" i="25"/>
  <x:c r="H2838" i="25"/>
  <x:c r="I2838" i="25"/>
  <x:c r="J2838" i="25"/>
  <x:c r="K2838" i="25"/>
  <x:c r="L2838" i="25"/>
  <x:c r="M2838" i="25"/>
  <x:c r="N2838" i="25"/>
  <x:c r="P2838" i="25"/>
  <x:c r="Q2838" i="25"/>
  <x:c r="R2838" i="25"/>
  <x:c r="A2839" i="25"/>
  <x:c r="B2839" i="25"/>
  <x:c r="C2839" i="25"/>
  <x:c r="D2839" i="25"/>
  <x:c r="E2839" i="25"/>
  <x:c r="F2839" i="25"/>
  <x:c r="G2839" i="25"/>
  <x:c r="H2839" i="25"/>
  <x:c r="I2839" i="25"/>
  <x:c r="J2839" i="25"/>
  <x:c r="K2839" i="25"/>
  <x:c r="L2839" i="25"/>
  <x:c r="M2839" i="25"/>
  <x:c r="N2839" i="25"/>
  <x:c r="P2839" i="25"/>
  <x:c r="Q2839" i="25"/>
  <x:c r="R2839" i="25"/>
  <x:c r="A2840" i="25"/>
  <x:c r="B2840" i="25"/>
  <x:c r="C2840" i="25"/>
  <x:c r="D2840" i="25"/>
  <x:c r="E2840" i="25"/>
  <x:c r="F2840" i="25"/>
  <x:c r="G2840" i="25"/>
  <x:c r="H2840" i="25"/>
  <x:c r="I2840" i="25"/>
  <x:c r="J2840" i="25"/>
  <x:c r="K2840" i="25"/>
  <x:c r="L2840" i="25"/>
  <x:c r="M2840" i="25"/>
  <x:c r="N2840" i="25"/>
  <x:c r="P2840" i="25"/>
  <x:c r="Q2840" i="25"/>
  <x:c r="R2840" i="25"/>
  <x:c r="A2841" i="25"/>
  <x:c r="B2841" i="25"/>
  <x:c r="C2841" i="25"/>
  <x:c r="D2841" i="25"/>
  <x:c r="E2841" i="25"/>
  <x:c r="F2841" i="25"/>
  <x:c r="G2841" i="25"/>
  <x:c r="H2841" i="25"/>
  <x:c r="I2841" i="25"/>
  <x:c r="J2841" i="25"/>
  <x:c r="K2841" i="25"/>
  <x:c r="L2841" i="25"/>
  <x:c r="M2841" i="25"/>
  <x:c r="N2841" i="25"/>
  <x:c r="P2841" i="25"/>
  <x:c r="Q2841" i="25"/>
  <x:c r="R2841" i="25"/>
  <x:c r="A2842" i="25"/>
  <x:c r="B2842" i="25"/>
  <x:c r="C2842" i="25"/>
  <x:c r="D2842" i="25"/>
  <x:c r="E2842" i="25"/>
  <x:c r="F2842" i="25"/>
  <x:c r="G2842" i="25"/>
  <x:c r="H2842" i="25"/>
  <x:c r="I2842" i="25"/>
  <x:c r="J2842" i="25"/>
  <x:c r="K2842" i="25"/>
  <x:c r="L2842" i="25"/>
  <x:c r="M2842" i="25"/>
  <x:c r="N2842" i="25"/>
  <x:c r="P2842" i="25"/>
  <x:c r="Q2842" i="25"/>
  <x:c r="R2842" i="25"/>
  <x:c r="A2843" i="25"/>
  <x:c r="B2843" i="25"/>
  <x:c r="C2843" i="25"/>
  <x:c r="D2843" i="25"/>
  <x:c r="E2843" i="25"/>
  <x:c r="F2843" i="25"/>
  <x:c r="G2843" i="25"/>
  <x:c r="H2843" i="25"/>
  <x:c r="I2843" i="25"/>
  <x:c r="J2843" i="25"/>
  <x:c r="K2843" i="25"/>
  <x:c r="L2843" i="25"/>
  <x:c r="M2843" i="25"/>
  <x:c r="N2843" i="25"/>
  <x:c r="P2843" i="25"/>
  <x:c r="Q2843" i="25"/>
  <x:c r="R2843" i="25"/>
  <x:c r="A2844" i="25"/>
  <x:c r="B2844" i="25"/>
  <x:c r="C2844" i="25"/>
  <x:c r="D2844" i="25"/>
  <x:c r="E2844" i="25"/>
  <x:c r="F2844" i="25"/>
  <x:c r="G2844" i="25"/>
  <x:c r="H2844" i="25"/>
  <x:c r="I2844" i="25"/>
  <x:c r="J2844" i="25"/>
  <x:c r="K2844" i="25"/>
  <x:c r="L2844" i="25"/>
  <x:c r="M2844" i="25"/>
  <x:c r="N2844" i="25"/>
  <x:c r="P2844" i="25"/>
  <x:c r="Q2844" i="25"/>
  <x:c r="R2844" i="25"/>
  <x:c r="A2845" i="25"/>
  <x:c r="B2845" i="25"/>
  <x:c r="C2845" i="25"/>
  <x:c r="D2845" i="25"/>
  <x:c r="E2845" i="25"/>
  <x:c r="F2845" i="25"/>
  <x:c r="G2845" i="25"/>
  <x:c r="H2845" i="25"/>
  <x:c r="I2845" i="25"/>
  <x:c r="J2845" i="25"/>
  <x:c r="K2845" i="25"/>
  <x:c r="L2845" i="25"/>
  <x:c r="M2845" i="25"/>
  <x:c r="N2845" i="25"/>
  <x:c r="P2845" i="25"/>
  <x:c r="Q2845" i="25"/>
  <x:c r="R2845" i="25"/>
  <x:c r="A2846" i="25"/>
  <x:c r="B2846" i="25"/>
  <x:c r="C2846" i="25"/>
  <x:c r="D2846" i="25"/>
  <x:c r="E2846" i="25"/>
  <x:c r="F2846" i="25"/>
  <x:c r="G2846" i="25"/>
  <x:c r="H2846" i="25"/>
  <x:c r="I2846" i="25"/>
  <x:c r="J2846" i="25"/>
  <x:c r="K2846" i="25"/>
  <x:c r="L2846" i="25"/>
  <x:c r="M2846" i="25"/>
  <x:c r="N2846" i="25"/>
  <x:c r="P2846" i="25"/>
  <x:c r="Q2846" i="25"/>
  <x:c r="R2846" i="25"/>
  <x:c r="A2847" i="25"/>
  <x:c r="B2847" i="25"/>
  <x:c r="C2847" i="25"/>
  <x:c r="D2847" i="25"/>
  <x:c r="E2847" i="25"/>
  <x:c r="F2847" i="25"/>
  <x:c r="G2847" i="25"/>
  <x:c r="H2847" i="25"/>
  <x:c r="I2847" i="25"/>
  <x:c r="J2847" i="25"/>
  <x:c r="K2847" i="25"/>
  <x:c r="L2847" i="25"/>
  <x:c r="M2847" i="25"/>
  <x:c r="N2847" i="25"/>
  <x:c r="P2847" i="25"/>
  <x:c r="Q2847" i="25"/>
  <x:c r="R2847" i="25"/>
  <x:c r="A2848" i="25"/>
  <x:c r="B2848" i="25"/>
  <x:c r="C2848" i="25"/>
  <x:c r="D2848" i="25"/>
  <x:c r="E2848" i="25"/>
  <x:c r="F2848" i="25"/>
  <x:c r="G2848" i="25"/>
  <x:c r="H2848" i="25"/>
  <x:c r="I2848" i="25"/>
  <x:c r="J2848" i="25"/>
  <x:c r="K2848" i="25"/>
  <x:c r="L2848" i="25"/>
  <x:c r="M2848" i="25"/>
  <x:c r="N2848" i="25"/>
  <x:c r="P2848" i="25"/>
  <x:c r="Q2848" i="25"/>
  <x:c r="R2848" i="25"/>
  <x:c r="A2849" i="25"/>
  <x:c r="B2849" i="25"/>
  <x:c r="C2849" i="25"/>
  <x:c r="D2849" i="25"/>
  <x:c r="E2849" i="25"/>
  <x:c r="F2849" i="25"/>
  <x:c r="G2849" i="25"/>
  <x:c r="H2849" i="25"/>
  <x:c r="I2849" i="25"/>
  <x:c r="J2849" i="25"/>
  <x:c r="K2849" i="25"/>
  <x:c r="L2849" i="25"/>
  <x:c r="M2849" i="25"/>
  <x:c r="N2849" i="25"/>
  <x:c r="P2849" i="25"/>
  <x:c r="Q2849" i="25"/>
  <x:c r="R2849" i="25"/>
  <x:c r="A2850" i="25"/>
  <x:c r="B2850" i="25"/>
  <x:c r="C2850" i="25"/>
  <x:c r="D2850" i="25"/>
  <x:c r="E2850" i="25"/>
  <x:c r="F2850" i="25"/>
  <x:c r="G2850" i="25"/>
  <x:c r="H2850" i="25"/>
  <x:c r="I2850" i="25"/>
  <x:c r="J2850" i="25"/>
  <x:c r="K2850" i="25"/>
  <x:c r="L2850" i="25"/>
  <x:c r="M2850" i="25"/>
  <x:c r="N2850" i="25"/>
  <x:c r="P2850" i="25"/>
  <x:c r="Q2850" i="25"/>
  <x:c r="R2850" i="25"/>
  <x:c r="A2851" i="25"/>
  <x:c r="B2851" i="25"/>
  <x:c r="C2851" i="25"/>
  <x:c r="D2851" i="25"/>
  <x:c r="E2851" i="25"/>
  <x:c r="F2851" i="25"/>
  <x:c r="G2851" i="25"/>
  <x:c r="H2851" i="25"/>
  <x:c r="I2851" i="25"/>
  <x:c r="J2851" i="25"/>
  <x:c r="K2851" i="25"/>
  <x:c r="L2851" i="25"/>
  <x:c r="M2851" i="25"/>
  <x:c r="N2851" i="25"/>
  <x:c r="P2851" i="25"/>
  <x:c r="Q2851" i="25"/>
  <x:c r="R2851" i="25"/>
  <x:c r="A2852" i="25"/>
  <x:c r="B2852" i="25"/>
  <x:c r="C2852" i="25"/>
  <x:c r="D2852" i="25"/>
  <x:c r="E2852" i="25"/>
  <x:c r="F2852" i="25"/>
  <x:c r="G2852" i="25"/>
  <x:c r="H2852" i="25"/>
  <x:c r="I2852" i="25"/>
  <x:c r="J2852" i="25"/>
  <x:c r="K2852" i="25"/>
  <x:c r="L2852" i="25"/>
  <x:c r="M2852" i="25"/>
  <x:c r="N2852" i="25"/>
  <x:c r="P2852" i="25"/>
  <x:c r="Q2852" i="25"/>
  <x:c r="R2852" i="25"/>
  <x:c r="A2853" i="25"/>
  <x:c r="B2853" i="25"/>
  <x:c r="C2853" i="25"/>
  <x:c r="D2853" i="25"/>
  <x:c r="E2853" i="25"/>
  <x:c r="F2853" i="25"/>
  <x:c r="G2853" i="25"/>
  <x:c r="H2853" i="25"/>
  <x:c r="I2853" i="25"/>
  <x:c r="J2853" i="25"/>
  <x:c r="K2853" i="25"/>
  <x:c r="L2853" i="25"/>
  <x:c r="M2853" i="25"/>
  <x:c r="N2853" i="25"/>
  <x:c r="P2853" i="25"/>
  <x:c r="Q2853" i="25"/>
  <x:c r="R2853" i="25"/>
  <x:c r="A2854" i="25"/>
  <x:c r="B2854" i="25"/>
  <x:c r="C2854" i="25"/>
  <x:c r="D2854" i="25"/>
  <x:c r="E2854" i="25"/>
  <x:c r="F2854" i="25"/>
  <x:c r="G2854" i="25"/>
  <x:c r="H2854" i="25"/>
  <x:c r="I2854" i="25"/>
  <x:c r="J2854" i="25"/>
  <x:c r="K2854" i="25"/>
  <x:c r="L2854" i="25"/>
  <x:c r="M2854" i="25"/>
  <x:c r="N2854" i="25"/>
  <x:c r="P2854" i="25"/>
  <x:c r="Q2854" i="25"/>
  <x:c r="R2854" i="25"/>
  <x:c r="A2855" i="25"/>
  <x:c r="B2855" i="25"/>
  <x:c r="C2855" i="25"/>
  <x:c r="D2855" i="25"/>
  <x:c r="E2855" i="25"/>
  <x:c r="F2855" i="25"/>
  <x:c r="G2855" i="25"/>
  <x:c r="H2855" i="25"/>
  <x:c r="I2855" i="25"/>
  <x:c r="J2855" i="25"/>
  <x:c r="K2855" i="25"/>
  <x:c r="L2855" i="25"/>
  <x:c r="M2855" i="25"/>
  <x:c r="N2855" i="25"/>
  <x:c r="P2855" i="25"/>
  <x:c r="Q2855" i="25"/>
  <x:c r="R2855" i="25"/>
  <x:c r="A2856" i="25"/>
  <x:c r="B2856" i="25"/>
  <x:c r="C2856" i="25"/>
  <x:c r="D2856" i="25"/>
  <x:c r="E2856" i="25"/>
  <x:c r="F2856" i="25"/>
  <x:c r="G2856" i="25"/>
  <x:c r="H2856" i="25"/>
  <x:c r="I2856" i="25"/>
  <x:c r="J2856" i="25"/>
  <x:c r="K2856" i="25"/>
  <x:c r="L2856" i="25"/>
  <x:c r="M2856" i="25"/>
  <x:c r="N2856" i="25"/>
  <x:c r="P2856" i="25"/>
  <x:c r="Q2856" i="25"/>
  <x:c r="R2856" i="25"/>
  <x:c r="A2857" i="25"/>
  <x:c r="B2857" i="25"/>
  <x:c r="C2857" i="25"/>
  <x:c r="D2857" i="25"/>
  <x:c r="E2857" i="25"/>
  <x:c r="F2857" i="25"/>
  <x:c r="G2857" i="25"/>
  <x:c r="H2857" i="25"/>
  <x:c r="I2857" i="25"/>
  <x:c r="J2857" i="25"/>
  <x:c r="K2857" i="25"/>
  <x:c r="L2857" i="25"/>
  <x:c r="M2857" i="25"/>
  <x:c r="N2857" i="25"/>
  <x:c r="P2857" i="25"/>
  <x:c r="Q2857" i="25"/>
  <x:c r="R2857" i="25"/>
  <x:c r="A2858" i="25"/>
  <x:c r="B2858" i="25"/>
  <x:c r="C2858" i="25"/>
  <x:c r="D2858" i="25"/>
  <x:c r="E2858" i="25"/>
  <x:c r="F2858" i="25"/>
  <x:c r="G2858" i="25"/>
  <x:c r="H2858" i="25"/>
  <x:c r="I2858" i="25"/>
  <x:c r="J2858" i="25"/>
  <x:c r="K2858" i="25"/>
  <x:c r="L2858" i="25"/>
  <x:c r="M2858" i="25"/>
  <x:c r="N2858" i="25"/>
  <x:c r="P2858" i="25"/>
  <x:c r="Q2858" i="25"/>
  <x:c r="R2858" i="25"/>
  <x:c r="A2859" i="25"/>
  <x:c r="B2859" i="25"/>
  <x:c r="C2859" i="25"/>
  <x:c r="D2859" i="25"/>
  <x:c r="E2859" i="25"/>
  <x:c r="F2859" i="25"/>
  <x:c r="G2859" i="25"/>
  <x:c r="H2859" i="25"/>
  <x:c r="I2859" i="25"/>
  <x:c r="J2859" i="25"/>
  <x:c r="K2859" i="25"/>
  <x:c r="L2859" i="25"/>
  <x:c r="M2859" i="25"/>
  <x:c r="N2859" i="25"/>
  <x:c r="P2859" i="25"/>
  <x:c r="Q2859" i="25"/>
  <x:c r="R2859" i="25"/>
  <x:c r="A2860" i="25"/>
  <x:c r="B2860" i="25"/>
  <x:c r="C2860" i="25"/>
  <x:c r="D2860" i="25"/>
  <x:c r="E2860" i="25"/>
  <x:c r="F2860" i="25"/>
  <x:c r="G2860" i="25"/>
  <x:c r="H2860" i="25"/>
  <x:c r="I2860" i="25"/>
  <x:c r="J2860" i="25"/>
  <x:c r="K2860" i="25"/>
  <x:c r="L2860" i="25"/>
  <x:c r="M2860" i="25"/>
  <x:c r="N2860" i="25"/>
  <x:c r="P2860" i="25"/>
  <x:c r="Q2860" i="25"/>
  <x:c r="R2860" i="25"/>
  <x:c r="A2861" i="25"/>
  <x:c r="B2861" i="25"/>
  <x:c r="C2861" i="25"/>
  <x:c r="D2861" i="25"/>
  <x:c r="E2861" i="25"/>
  <x:c r="F2861" i="25"/>
  <x:c r="G2861" i="25"/>
  <x:c r="H2861" i="25"/>
  <x:c r="I2861" i="25"/>
  <x:c r="J2861" i="25"/>
  <x:c r="K2861" i="25"/>
  <x:c r="L2861" i="25"/>
  <x:c r="M2861" i="25"/>
  <x:c r="N2861" i="25"/>
  <x:c r="P2861" i="25"/>
  <x:c r="Q2861" i="25"/>
  <x:c r="R2861" i="25"/>
  <x:c r="A2862" i="25"/>
  <x:c r="B2862" i="25"/>
  <x:c r="C2862" i="25"/>
  <x:c r="D2862" i="25"/>
  <x:c r="E2862" i="25"/>
  <x:c r="F2862" i="25"/>
  <x:c r="G2862" i="25"/>
  <x:c r="H2862" i="25"/>
  <x:c r="I2862" i="25"/>
  <x:c r="J2862" i="25"/>
  <x:c r="K2862" i="25"/>
  <x:c r="L2862" i="25"/>
  <x:c r="M2862" i="25"/>
  <x:c r="N2862" i="25"/>
  <x:c r="P2862" i="25"/>
  <x:c r="Q2862" i="25"/>
  <x:c r="R2862" i="25"/>
  <x:c r="A2863" i="25"/>
  <x:c r="B2863" i="25"/>
  <x:c r="C2863" i="25"/>
  <x:c r="D2863" i="25"/>
  <x:c r="E2863" i="25"/>
  <x:c r="F2863" i="25"/>
  <x:c r="G2863" i="25"/>
  <x:c r="H2863" i="25"/>
  <x:c r="I2863" i="25"/>
  <x:c r="J2863" i="25"/>
  <x:c r="K2863" i="25"/>
  <x:c r="L2863" i="25"/>
  <x:c r="M2863" i="25"/>
  <x:c r="N2863" i="25"/>
  <x:c r="P2863" i="25"/>
  <x:c r="Q2863" i="25"/>
  <x:c r="R2863" i="25"/>
  <x:c r="A2864" i="25"/>
  <x:c r="B2864" i="25"/>
  <x:c r="C2864" i="25"/>
  <x:c r="D2864" i="25"/>
  <x:c r="E2864" i="25"/>
  <x:c r="F2864" i="25"/>
  <x:c r="G2864" i="25"/>
  <x:c r="H2864" i="25"/>
  <x:c r="I2864" i="25"/>
  <x:c r="J2864" i="25"/>
  <x:c r="K2864" i="25"/>
  <x:c r="L2864" i="25"/>
  <x:c r="M2864" i="25"/>
  <x:c r="N2864" i="25"/>
  <x:c r="P2864" i="25"/>
  <x:c r="Q2864" i="25"/>
  <x:c r="R2864" i="25"/>
  <x:c r="A2865" i="25"/>
  <x:c r="B2865" i="25"/>
  <x:c r="C2865" i="25"/>
  <x:c r="D2865" i="25"/>
  <x:c r="E2865" i="25"/>
  <x:c r="F2865" i="25"/>
  <x:c r="G2865" i="25"/>
  <x:c r="H2865" i="25"/>
  <x:c r="I2865" i="25"/>
  <x:c r="J2865" i="25"/>
  <x:c r="K2865" i="25"/>
  <x:c r="L2865" i="25"/>
  <x:c r="M2865" i="25"/>
  <x:c r="N2865" i="25"/>
  <x:c r="P2865" i="25"/>
  <x:c r="Q2865" i="25"/>
  <x:c r="R2865" i="25"/>
  <x:c r="A2866" i="25"/>
  <x:c r="B2866" i="25"/>
  <x:c r="C2866" i="25"/>
  <x:c r="D2866" i="25"/>
  <x:c r="E2866" i="25"/>
  <x:c r="F2866" i="25"/>
  <x:c r="G2866" i="25"/>
  <x:c r="H2866" i="25"/>
  <x:c r="I2866" i="25"/>
  <x:c r="J2866" i="25"/>
  <x:c r="K2866" i="25"/>
  <x:c r="L2866" i="25"/>
  <x:c r="M2866" i="25"/>
  <x:c r="N2866" i="25"/>
  <x:c r="P2866" i="25"/>
  <x:c r="Q2866" i="25"/>
  <x:c r="R2866" i="25"/>
  <x:c r="A2867" i="25"/>
  <x:c r="B2867" i="25"/>
  <x:c r="C2867" i="25"/>
  <x:c r="D2867" i="25"/>
  <x:c r="E2867" i="25"/>
  <x:c r="F2867" i="25"/>
  <x:c r="G2867" i="25"/>
  <x:c r="H2867" i="25"/>
  <x:c r="I2867" i="25"/>
  <x:c r="J2867" i="25"/>
  <x:c r="K2867" i="25"/>
  <x:c r="L2867" i="25"/>
  <x:c r="M2867" i="25"/>
  <x:c r="N2867" i="25"/>
  <x:c r="P2867" i="25"/>
  <x:c r="Q2867" i="25"/>
  <x:c r="R2867" i="25"/>
  <x:c r="A2868" i="25"/>
  <x:c r="B2868" i="25"/>
  <x:c r="C2868" i="25"/>
  <x:c r="D2868" i="25"/>
  <x:c r="E2868" i="25"/>
  <x:c r="F2868" i="25"/>
  <x:c r="G2868" i="25"/>
  <x:c r="H2868" i="25"/>
  <x:c r="I2868" i="25"/>
  <x:c r="J2868" i="25"/>
  <x:c r="K2868" i="25"/>
  <x:c r="L2868" i="25"/>
  <x:c r="M2868" i="25"/>
  <x:c r="N2868" i="25"/>
  <x:c r="P2868" i="25"/>
  <x:c r="Q2868" i="25"/>
  <x:c r="R2868" i="25"/>
  <x:c r="A2869" i="25"/>
  <x:c r="B2869" i="25"/>
  <x:c r="C2869" i="25"/>
  <x:c r="D2869" i="25"/>
  <x:c r="E2869" i="25"/>
  <x:c r="F2869" i="25"/>
  <x:c r="G2869" i="25"/>
  <x:c r="H2869" i="25"/>
  <x:c r="I2869" i="25"/>
  <x:c r="J2869" i="25"/>
  <x:c r="K2869" i="25"/>
  <x:c r="L2869" i="25"/>
  <x:c r="M2869" i="25"/>
  <x:c r="N2869" i="25"/>
  <x:c r="P2869" i="25"/>
  <x:c r="Q2869" i="25"/>
  <x:c r="R2869" i="25"/>
  <x:c r="A2870" i="25"/>
  <x:c r="B2870" i="25"/>
  <x:c r="C2870" i="25"/>
  <x:c r="D2870" i="25"/>
  <x:c r="E2870" i="25"/>
  <x:c r="F2870" i="25"/>
  <x:c r="G2870" i="25"/>
  <x:c r="H2870" i="25"/>
  <x:c r="I2870" i="25"/>
  <x:c r="J2870" i="25"/>
  <x:c r="K2870" i="25"/>
  <x:c r="L2870" i="25"/>
  <x:c r="M2870" i="25"/>
  <x:c r="N2870" i="25"/>
  <x:c r="P2870" i="25"/>
  <x:c r="Q2870" i="25"/>
  <x:c r="R2870" i="25"/>
  <x:c r="A2871" i="25"/>
  <x:c r="B2871" i="25"/>
  <x:c r="C2871" i="25"/>
  <x:c r="D2871" i="25"/>
  <x:c r="E2871" i="25"/>
  <x:c r="F2871" i="25"/>
  <x:c r="G2871" i="25"/>
  <x:c r="H2871" i="25"/>
  <x:c r="I2871" i="25"/>
  <x:c r="J2871" i="25"/>
  <x:c r="K2871" i="25"/>
  <x:c r="L2871" i="25"/>
  <x:c r="M2871" i="25"/>
  <x:c r="N2871" i="25"/>
  <x:c r="P2871" i="25"/>
  <x:c r="Q2871" i="25"/>
  <x:c r="R2871" i="25"/>
  <x:c r="A2872" i="25"/>
  <x:c r="B2872" i="25"/>
  <x:c r="C2872" i="25"/>
  <x:c r="D2872" i="25"/>
  <x:c r="E2872" i="25"/>
  <x:c r="F2872" i="25"/>
  <x:c r="G2872" i="25"/>
  <x:c r="H2872" i="25"/>
  <x:c r="I2872" i="25"/>
  <x:c r="J2872" i="25"/>
  <x:c r="K2872" i="25"/>
  <x:c r="L2872" i="25"/>
  <x:c r="M2872" i="25"/>
  <x:c r="N2872" i="25"/>
  <x:c r="P2872" i="25"/>
  <x:c r="Q2872" i="25"/>
  <x:c r="R2872" i="25"/>
  <x:c r="A2873" i="25"/>
  <x:c r="B2873" i="25"/>
  <x:c r="C2873" i="25"/>
  <x:c r="D2873" i="25"/>
  <x:c r="E2873" i="25"/>
  <x:c r="F2873" i="25"/>
  <x:c r="G2873" i="25"/>
  <x:c r="H2873" i="25"/>
  <x:c r="I2873" i="25"/>
  <x:c r="J2873" i="25"/>
  <x:c r="K2873" i="25"/>
  <x:c r="L2873" i="25"/>
  <x:c r="M2873" i="25"/>
  <x:c r="N2873" i="25"/>
  <x:c r="P2873" i="25"/>
  <x:c r="Q2873" i="25"/>
  <x:c r="R2873" i="25"/>
  <x:c r="A2874" i="25"/>
  <x:c r="B2874" i="25"/>
  <x:c r="C2874" i="25"/>
  <x:c r="D2874" i="25"/>
  <x:c r="E2874" i="25"/>
  <x:c r="F2874" i="25"/>
  <x:c r="G2874" i="25"/>
  <x:c r="H2874" i="25"/>
  <x:c r="I2874" i="25"/>
  <x:c r="J2874" i="25"/>
  <x:c r="K2874" i="25"/>
  <x:c r="L2874" i="25"/>
  <x:c r="M2874" i="25"/>
  <x:c r="N2874" i="25"/>
  <x:c r="P2874" i="25"/>
  <x:c r="Q2874" i="25"/>
  <x:c r="R2874" i="25"/>
  <x:c r="A2875" i="25"/>
  <x:c r="B2875" i="25"/>
  <x:c r="C2875" i="25"/>
  <x:c r="D2875" i="25"/>
  <x:c r="E2875" i="25"/>
  <x:c r="F2875" i="25"/>
  <x:c r="G2875" i="25"/>
  <x:c r="H2875" i="25"/>
  <x:c r="I2875" i="25"/>
  <x:c r="J2875" i="25"/>
  <x:c r="K2875" i="25"/>
  <x:c r="L2875" i="25"/>
  <x:c r="M2875" i="25"/>
  <x:c r="N2875" i="25"/>
  <x:c r="P2875" i="25"/>
  <x:c r="Q2875" i="25"/>
  <x:c r="R2875" i="25"/>
  <x:c r="A2876" i="25"/>
  <x:c r="B2876" i="25"/>
  <x:c r="C2876" i="25"/>
  <x:c r="D2876" i="25"/>
  <x:c r="E2876" i="25"/>
  <x:c r="F2876" i="25"/>
  <x:c r="G2876" i="25"/>
  <x:c r="H2876" i="25"/>
  <x:c r="I2876" i="25"/>
  <x:c r="J2876" i="25"/>
  <x:c r="K2876" i="25"/>
  <x:c r="L2876" i="25"/>
  <x:c r="M2876" i="25"/>
  <x:c r="N2876" i="25"/>
  <x:c r="P2876" i="25"/>
  <x:c r="Q2876" i="25"/>
  <x:c r="R2876" i="25"/>
  <x:c r="A2877" i="25"/>
  <x:c r="B2877" i="25"/>
  <x:c r="C2877" i="25"/>
  <x:c r="D2877" i="25"/>
  <x:c r="E2877" i="25"/>
  <x:c r="F2877" i="25"/>
  <x:c r="G2877" i="25"/>
  <x:c r="H2877" i="25"/>
  <x:c r="I2877" i="25"/>
  <x:c r="J2877" i="25"/>
  <x:c r="K2877" i="25"/>
  <x:c r="L2877" i="25"/>
  <x:c r="M2877" i="25"/>
  <x:c r="N2877" i="25"/>
  <x:c r="P2877" i="25"/>
  <x:c r="Q2877" i="25"/>
  <x:c r="R2877" i="25"/>
  <x:c r="A2878" i="25"/>
  <x:c r="B2878" i="25"/>
  <x:c r="C2878" i="25"/>
  <x:c r="D2878" i="25"/>
  <x:c r="E2878" i="25"/>
  <x:c r="F2878" i="25"/>
  <x:c r="G2878" i="25"/>
  <x:c r="H2878" i="25"/>
  <x:c r="I2878" i="25"/>
  <x:c r="J2878" i="25"/>
  <x:c r="K2878" i="25"/>
  <x:c r="L2878" i="25"/>
  <x:c r="M2878" i="25"/>
  <x:c r="N2878" i="25"/>
  <x:c r="P2878" i="25"/>
  <x:c r="Q2878" i="25"/>
  <x:c r="R2878" i="25"/>
  <x:c r="A2879" i="25"/>
  <x:c r="B2879" i="25"/>
  <x:c r="C2879" i="25"/>
  <x:c r="D2879" i="25"/>
  <x:c r="E2879" i="25"/>
  <x:c r="F2879" i="25"/>
  <x:c r="G2879" i="25"/>
  <x:c r="H2879" i="25"/>
  <x:c r="I2879" i="25"/>
  <x:c r="J2879" i="25"/>
  <x:c r="K2879" i="25"/>
  <x:c r="L2879" i="25"/>
  <x:c r="M2879" i="25"/>
  <x:c r="N2879" i="25"/>
  <x:c r="P2879" i="25"/>
  <x:c r="Q2879" i="25"/>
  <x:c r="R2879" i="25"/>
  <x:c r="A2880" i="25"/>
  <x:c r="B2880" i="25"/>
  <x:c r="C2880" i="25"/>
  <x:c r="D2880" i="25"/>
  <x:c r="E2880" i="25"/>
  <x:c r="F2880" i="25"/>
  <x:c r="G2880" i="25"/>
  <x:c r="H2880" i="25"/>
  <x:c r="I2880" i="25"/>
  <x:c r="J2880" i="25"/>
  <x:c r="K2880" i="25"/>
  <x:c r="L2880" i="25"/>
  <x:c r="M2880" i="25"/>
  <x:c r="N2880" i="25"/>
  <x:c r="P2880" i="25"/>
  <x:c r="Q2880" i="25"/>
  <x:c r="R2880" i="25"/>
  <x:c r="A2881" i="25"/>
  <x:c r="B2881" i="25"/>
  <x:c r="C2881" i="25"/>
  <x:c r="D2881" i="25"/>
  <x:c r="E2881" i="25"/>
  <x:c r="F2881" i="25"/>
  <x:c r="G2881" i="25"/>
  <x:c r="H2881" i="25"/>
  <x:c r="I2881" i="25"/>
  <x:c r="J2881" i="25"/>
  <x:c r="K2881" i="25"/>
  <x:c r="L2881" i="25"/>
  <x:c r="M2881" i="25"/>
  <x:c r="N2881" i="25"/>
  <x:c r="P2881" i="25"/>
  <x:c r="Q2881" i="25"/>
  <x:c r="R2881" i="25"/>
  <x:c r="A2882" i="25"/>
  <x:c r="B2882" i="25"/>
  <x:c r="C2882" i="25"/>
  <x:c r="D2882" i="25"/>
  <x:c r="E2882" i="25"/>
  <x:c r="F2882" i="25"/>
  <x:c r="G2882" i="25"/>
  <x:c r="H2882" i="25"/>
  <x:c r="I2882" i="25"/>
  <x:c r="J2882" i="25"/>
  <x:c r="K2882" i="25"/>
  <x:c r="L2882" i="25"/>
  <x:c r="M2882" i="25"/>
  <x:c r="N2882" i="25"/>
  <x:c r="P2882" i="25"/>
  <x:c r="Q2882" i="25"/>
  <x:c r="R2882" i="25"/>
  <x:c r="A2883" i="25"/>
  <x:c r="B2883" i="25"/>
  <x:c r="C2883" i="25"/>
  <x:c r="D2883" i="25"/>
  <x:c r="E2883" i="25"/>
  <x:c r="F2883" i="25"/>
  <x:c r="G2883" i="25"/>
  <x:c r="H2883" i="25"/>
  <x:c r="I2883" i="25"/>
  <x:c r="J2883" i="25"/>
  <x:c r="K2883" i="25"/>
  <x:c r="L2883" i="25"/>
  <x:c r="M2883" i="25"/>
  <x:c r="N2883" i="25"/>
  <x:c r="P2883" i="25"/>
  <x:c r="Q2883" i="25"/>
  <x:c r="R2883" i="25"/>
  <x:c r="A2884" i="25"/>
  <x:c r="B2884" i="25"/>
  <x:c r="C2884" i="25"/>
  <x:c r="D2884" i="25"/>
  <x:c r="E2884" i="25"/>
  <x:c r="F2884" i="25"/>
  <x:c r="G2884" i="25"/>
  <x:c r="H2884" i="25"/>
  <x:c r="I2884" i="25"/>
  <x:c r="J2884" i="25"/>
  <x:c r="K2884" i="25"/>
  <x:c r="L2884" i="25"/>
  <x:c r="M2884" i="25"/>
  <x:c r="N2884" i="25"/>
  <x:c r="P2884" i="25"/>
  <x:c r="Q2884" i="25"/>
  <x:c r="R2884" i="25"/>
  <x:c r="A2885" i="25"/>
  <x:c r="B2885" i="25"/>
  <x:c r="C2885" i="25"/>
  <x:c r="D2885" i="25"/>
  <x:c r="E2885" i="25"/>
  <x:c r="F2885" i="25"/>
  <x:c r="G2885" i="25"/>
  <x:c r="H2885" i="25"/>
  <x:c r="I2885" i="25"/>
  <x:c r="J2885" i="25"/>
  <x:c r="K2885" i="25"/>
  <x:c r="L2885" i="25"/>
  <x:c r="M2885" i="25"/>
  <x:c r="N2885" i="25"/>
  <x:c r="P2885" i="25"/>
  <x:c r="Q2885" i="25"/>
  <x:c r="R2885" i="25"/>
  <x:c r="A2886" i="25"/>
  <x:c r="B2886" i="25"/>
  <x:c r="C2886" i="25"/>
  <x:c r="D2886" i="25"/>
  <x:c r="E2886" i="25"/>
  <x:c r="F2886" i="25"/>
  <x:c r="G2886" i="25"/>
  <x:c r="H2886" i="25"/>
  <x:c r="I2886" i="25"/>
  <x:c r="J2886" i="25"/>
  <x:c r="K2886" i="25"/>
  <x:c r="L2886" i="25"/>
  <x:c r="M2886" i="25"/>
  <x:c r="N2886" i="25"/>
  <x:c r="P2886" i="25"/>
  <x:c r="Q2886" i="25"/>
  <x:c r="R2886" i="25"/>
  <x:c r="A2887" i="25"/>
  <x:c r="B2887" i="25"/>
  <x:c r="C2887" i="25"/>
  <x:c r="D2887" i="25"/>
  <x:c r="E2887" i="25"/>
  <x:c r="F2887" i="25"/>
  <x:c r="G2887" i="25"/>
  <x:c r="H2887" i="25"/>
  <x:c r="I2887" i="25"/>
  <x:c r="J2887" i="25"/>
  <x:c r="K2887" i="25"/>
  <x:c r="L2887" i="25"/>
  <x:c r="M2887" i="25"/>
  <x:c r="N2887" i="25"/>
  <x:c r="P2887" i="25"/>
  <x:c r="Q2887" i="25"/>
  <x:c r="R2887" i="25"/>
  <x:c r="A2888" i="25"/>
  <x:c r="B2888" i="25"/>
  <x:c r="C2888" i="25"/>
  <x:c r="D2888" i="25"/>
  <x:c r="E2888" i="25"/>
  <x:c r="F2888" i="25"/>
  <x:c r="G2888" i="25"/>
  <x:c r="H2888" i="25"/>
  <x:c r="I2888" i="25"/>
  <x:c r="J2888" i="25"/>
  <x:c r="K2888" i="25"/>
  <x:c r="L2888" i="25"/>
  <x:c r="M2888" i="25"/>
  <x:c r="N2888" i="25"/>
  <x:c r="P2888" i="25"/>
  <x:c r="Q2888" i="25"/>
  <x:c r="R2888" i="25"/>
  <x:c r="A2889" i="25"/>
  <x:c r="B2889" i="25"/>
  <x:c r="C2889" i="25"/>
  <x:c r="D2889" i="25"/>
  <x:c r="E2889" i="25"/>
  <x:c r="F2889" i="25"/>
  <x:c r="G2889" i="25"/>
  <x:c r="H2889" i="25"/>
  <x:c r="I2889" i="25"/>
  <x:c r="J2889" i="25"/>
  <x:c r="K2889" i="25"/>
  <x:c r="L2889" i="25"/>
  <x:c r="M2889" i="25"/>
  <x:c r="N2889" i="25"/>
  <x:c r="P2889" i="25"/>
  <x:c r="Q2889" i="25"/>
  <x:c r="R2889" i="25"/>
  <x:c r="A2890" i="25"/>
  <x:c r="B2890" i="25"/>
  <x:c r="C2890" i="25"/>
  <x:c r="D2890" i="25"/>
  <x:c r="E2890" i="25"/>
  <x:c r="F2890" i="25"/>
  <x:c r="G2890" i="25"/>
  <x:c r="H2890" i="25"/>
  <x:c r="I2890" i="25"/>
  <x:c r="J2890" i="25"/>
  <x:c r="K2890" i="25"/>
  <x:c r="L2890" i="25"/>
  <x:c r="M2890" i="25"/>
  <x:c r="N2890" i="25"/>
  <x:c r="P2890" i="25"/>
  <x:c r="Q2890" i="25"/>
  <x:c r="R2890" i="25"/>
  <x:c r="A2891" i="25"/>
  <x:c r="B2891" i="25"/>
  <x:c r="C2891" i="25"/>
  <x:c r="D2891" i="25"/>
  <x:c r="E2891" i="25"/>
  <x:c r="F2891" i="25"/>
  <x:c r="G2891" i="25"/>
  <x:c r="H2891" i="25"/>
  <x:c r="I2891" i="25"/>
  <x:c r="J2891" i="25"/>
  <x:c r="K2891" i="25"/>
  <x:c r="L2891" i="25"/>
  <x:c r="M2891" i="25"/>
  <x:c r="N2891" i="25"/>
  <x:c r="P2891" i="25"/>
  <x:c r="Q2891" i="25"/>
  <x:c r="R2891" i="25"/>
  <x:c r="A2892" i="25"/>
  <x:c r="B2892" i="25"/>
  <x:c r="C2892" i="25"/>
  <x:c r="D2892" i="25"/>
  <x:c r="E2892" i="25"/>
  <x:c r="F2892" i="25"/>
  <x:c r="G2892" i="25"/>
  <x:c r="H2892" i="25"/>
  <x:c r="I2892" i="25"/>
  <x:c r="J2892" i="25"/>
  <x:c r="K2892" i="25"/>
  <x:c r="L2892" i="25"/>
  <x:c r="M2892" i="25"/>
  <x:c r="N2892" i="25"/>
  <x:c r="P2892" i="25"/>
  <x:c r="Q2892" i="25"/>
  <x:c r="R2892" i="25"/>
  <x:c r="A2893" i="25"/>
  <x:c r="B2893" i="25"/>
  <x:c r="C2893" i="25"/>
  <x:c r="D2893" i="25"/>
  <x:c r="E2893" i="25"/>
  <x:c r="F2893" i="25"/>
  <x:c r="G2893" i="25"/>
  <x:c r="H2893" i="25"/>
  <x:c r="I2893" i="25"/>
  <x:c r="J2893" i="25"/>
  <x:c r="K2893" i="25"/>
  <x:c r="L2893" i="25"/>
  <x:c r="M2893" i="25"/>
  <x:c r="N2893" i="25"/>
  <x:c r="P2893" i="25"/>
  <x:c r="Q2893" i="25"/>
  <x:c r="R2893" i="25"/>
  <x:c r="A2894" i="25"/>
  <x:c r="B2894" i="25"/>
  <x:c r="C2894" i="25"/>
  <x:c r="D2894" i="25"/>
  <x:c r="E2894" i="25"/>
  <x:c r="F2894" i="25"/>
  <x:c r="G2894" i="25"/>
  <x:c r="H2894" i="25"/>
  <x:c r="I2894" i="25"/>
  <x:c r="J2894" i="25"/>
  <x:c r="K2894" i="25"/>
  <x:c r="L2894" i="25"/>
  <x:c r="M2894" i="25"/>
  <x:c r="N2894" i="25"/>
  <x:c r="P2894" i="25"/>
  <x:c r="Q2894" i="25"/>
  <x:c r="R2894" i="25"/>
  <x:c r="A2895" i="25"/>
  <x:c r="B2895" i="25"/>
  <x:c r="C2895" i="25"/>
  <x:c r="D2895" i="25"/>
  <x:c r="E2895" i="25"/>
  <x:c r="F2895" i="25"/>
  <x:c r="G2895" i="25"/>
  <x:c r="H2895" i="25"/>
  <x:c r="I2895" i="25"/>
  <x:c r="J2895" i="25"/>
  <x:c r="K2895" i="25"/>
  <x:c r="L2895" i="25"/>
  <x:c r="M2895" i="25"/>
  <x:c r="N2895" i="25"/>
  <x:c r="P2895" i="25"/>
  <x:c r="Q2895" i="25"/>
  <x:c r="R2895" i="25"/>
  <x:c r="A2896" i="25"/>
  <x:c r="B2896" i="25"/>
  <x:c r="C2896" i="25"/>
  <x:c r="D2896" i="25"/>
  <x:c r="E2896" i="25"/>
  <x:c r="F2896" i="25"/>
  <x:c r="G2896" i="25"/>
  <x:c r="H2896" i="25"/>
  <x:c r="I2896" i="25"/>
  <x:c r="J2896" i="25"/>
  <x:c r="K2896" i="25"/>
  <x:c r="L2896" i="25"/>
  <x:c r="M2896" i="25"/>
  <x:c r="N2896" i="25"/>
  <x:c r="P2896" i="25"/>
  <x:c r="Q2896" i="25"/>
  <x:c r="R2896" i="25"/>
  <x:c r="A2897" i="25"/>
  <x:c r="B2897" i="25"/>
  <x:c r="C2897" i="25"/>
  <x:c r="D2897" i="25"/>
  <x:c r="E2897" i="25"/>
  <x:c r="F2897" i="25"/>
  <x:c r="G2897" i="25"/>
  <x:c r="H2897" i="25"/>
  <x:c r="I2897" i="25"/>
  <x:c r="J2897" i="25"/>
  <x:c r="K2897" i="25"/>
  <x:c r="L2897" i="25"/>
  <x:c r="M2897" i="25"/>
  <x:c r="N2897" i="25"/>
  <x:c r="P2897" i="25"/>
  <x:c r="Q2897" i="25"/>
  <x:c r="R2897" i="25"/>
  <x:c r="A2898" i="25"/>
  <x:c r="B2898" i="25"/>
  <x:c r="C2898" i="25"/>
  <x:c r="D2898" i="25"/>
  <x:c r="E2898" i="25"/>
  <x:c r="F2898" i="25"/>
  <x:c r="G2898" i="25"/>
  <x:c r="H2898" i="25"/>
  <x:c r="I2898" i="25"/>
  <x:c r="J2898" i="25"/>
  <x:c r="K2898" i="25"/>
  <x:c r="L2898" i="25"/>
  <x:c r="M2898" i="25"/>
  <x:c r="N2898" i="25"/>
  <x:c r="P2898" i="25"/>
  <x:c r="Q2898" i="25"/>
  <x:c r="R2898" i="25"/>
  <x:c r="A2899" i="25"/>
  <x:c r="B2899" i="25"/>
  <x:c r="C2899" i="25"/>
  <x:c r="D2899" i="25"/>
  <x:c r="E2899" i="25"/>
  <x:c r="F2899" i="25"/>
  <x:c r="G2899" i="25"/>
  <x:c r="H2899" i="25"/>
  <x:c r="I2899" i="25"/>
  <x:c r="J2899" i="25"/>
  <x:c r="K2899" i="25"/>
  <x:c r="L2899" i="25"/>
  <x:c r="M2899" i="25"/>
  <x:c r="N2899" i="25"/>
  <x:c r="P2899" i="25"/>
  <x:c r="Q2899" i="25"/>
  <x:c r="R2899" i="25"/>
  <x:c r="A2900" i="25"/>
  <x:c r="B2900" i="25"/>
  <x:c r="C2900" i="25"/>
  <x:c r="D2900" i="25"/>
  <x:c r="E2900" i="25"/>
  <x:c r="F2900" i="25"/>
  <x:c r="G2900" i="25"/>
  <x:c r="H2900" i="25"/>
  <x:c r="I2900" i="25"/>
  <x:c r="J2900" i="25"/>
  <x:c r="K2900" i="25"/>
  <x:c r="L2900" i="25"/>
  <x:c r="M2900" i="25"/>
  <x:c r="N2900" i="25"/>
  <x:c r="P2900" i="25"/>
  <x:c r="Q2900" i="25"/>
  <x:c r="R2900" i="25"/>
  <x:c r="A2901" i="25"/>
  <x:c r="B2901" i="25"/>
  <x:c r="C2901" i="25"/>
  <x:c r="D2901" i="25"/>
  <x:c r="E2901" i="25"/>
  <x:c r="F2901" i="25"/>
  <x:c r="G2901" i="25"/>
  <x:c r="H2901" i="25"/>
  <x:c r="I2901" i="25"/>
  <x:c r="J2901" i="25"/>
  <x:c r="K2901" i="25"/>
  <x:c r="L2901" i="25"/>
  <x:c r="M2901" i="25"/>
  <x:c r="N2901" i="25"/>
  <x:c r="P2901" i="25"/>
  <x:c r="Q2901" i="25"/>
  <x:c r="R2901" i="25"/>
  <x:c r="A2902" i="25"/>
  <x:c r="B2902" i="25"/>
  <x:c r="C2902" i="25"/>
  <x:c r="D2902" i="25"/>
  <x:c r="E2902" i="25"/>
  <x:c r="F2902" i="25"/>
  <x:c r="G2902" i="25"/>
  <x:c r="H2902" i="25"/>
  <x:c r="I2902" i="25"/>
  <x:c r="J2902" i="25"/>
  <x:c r="K2902" i="25"/>
  <x:c r="L2902" i="25"/>
  <x:c r="M2902" i="25"/>
  <x:c r="N2902" i="25"/>
  <x:c r="P2902" i="25"/>
  <x:c r="Q2902" i="25"/>
  <x:c r="R2902" i="25"/>
  <x:c r="A2903" i="25"/>
  <x:c r="B2903" i="25"/>
  <x:c r="C2903" i="25"/>
  <x:c r="D2903" i="25"/>
  <x:c r="E2903" i="25"/>
  <x:c r="F2903" i="25"/>
  <x:c r="G2903" i="25"/>
  <x:c r="H2903" i="25"/>
  <x:c r="I2903" i="25"/>
  <x:c r="J2903" i="25"/>
  <x:c r="K2903" i="25"/>
  <x:c r="L2903" i="25"/>
  <x:c r="M2903" i="25"/>
  <x:c r="N2903" i="25"/>
  <x:c r="P2903" i="25"/>
  <x:c r="Q2903" i="25"/>
  <x:c r="R2903" i="25"/>
  <x:c r="A2904" i="25"/>
  <x:c r="B2904" i="25"/>
  <x:c r="C2904" i="25"/>
  <x:c r="D2904" i="25"/>
  <x:c r="E2904" i="25"/>
  <x:c r="F2904" i="25"/>
  <x:c r="G2904" i="25"/>
  <x:c r="H2904" i="25"/>
  <x:c r="I2904" i="25"/>
  <x:c r="J2904" i="25"/>
  <x:c r="K2904" i="25"/>
  <x:c r="L2904" i="25"/>
  <x:c r="M2904" i="25"/>
  <x:c r="N2904" i="25"/>
  <x:c r="P2904" i="25"/>
  <x:c r="Q2904" i="25"/>
  <x:c r="R2904" i="25"/>
  <x:c r="A2905" i="25"/>
  <x:c r="B2905" i="25"/>
  <x:c r="C2905" i="25"/>
  <x:c r="D2905" i="25"/>
  <x:c r="E2905" i="25"/>
  <x:c r="F2905" i="25"/>
  <x:c r="G2905" i="25"/>
  <x:c r="H2905" i="25"/>
  <x:c r="I2905" i="25"/>
  <x:c r="J2905" i="25"/>
  <x:c r="K2905" i="25"/>
  <x:c r="L2905" i="25"/>
  <x:c r="M2905" i="25"/>
  <x:c r="N2905" i="25"/>
  <x:c r="P2905" i="25"/>
  <x:c r="Q2905" i="25"/>
  <x:c r="R2905" i="25"/>
  <x:c r="A2906" i="25"/>
  <x:c r="B2906" i="25"/>
  <x:c r="C2906" i="25"/>
  <x:c r="D2906" i="25"/>
  <x:c r="E2906" i="25"/>
  <x:c r="F2906" i="25"/>
  <x:c r="G2906" i="25"/>
  <x:c r="H2906" i="25"/>
  <x:c r="I2906" i="25"/>
  <x:c r="J2906" i="25"/>
  <x:c r="K2906" i="25"/>
  <x:c r="L2906" i="25"/>
  <x:c r="M2906" i="25"/>
  <x:c r="N2906" i="25"/>
  <x:c r="P2906" i="25"/>
  <x:c r="Q2906" i="25"/>
  <x:c r="R2906" i="25"/>
  <x:c r="A2907" i="25"/>
  <x:c r="B2907" i="25"/>
  <x:c r="C2907" i="25"/>
  <x:c r="D2907" i="25"/>
  <x:c r="E2907" i="25"/>
  <x:c r="F2907" i="25"/>
  <x:c r="G2907" i="25"/>
  <x:c r="H2907" i="25"/>
  <x:c r="I2907" i="25"/>
  <x:c r="J2907" i="25"/>
  <x:c r="K2907" i="25"/>
  <x:c r="L2907" i="25"/>
  <x:c r="M2907" i="25"/>
  <x:c r="N2907" i="25"/>
  <x:c r="P2907" i="25"/>
  <x:c r="Q2907" i="25"/>
  <x:c r="R2907" i="25"/>
  <x:c r="A2908" i="25"/>
  <x:c r="B2908" i="25"/>
  <x:c r="C2908" i="25"/>
  <x:c r="D2908" i="25"/>
  <x:c r="E2908" i="25"/>
  <x:c r="F2908" i="25"/>
  <x:c r="G2908" i="25"/>
  <x:c r="H2908" i="25"/>
  <x:c r="I2908" i="25"/>
  <x:c r="J2908" i="25"/>
  <x:c r="K2908" i="25"/>
  <x:c r="L2908" i="25"/>
  <x:c r="M2908" i="25"/>
  <x:c r="N2908" i="25"/>
  <x:c r="P2908" i="25"/>
  <x:c r="Q2908" i="25"/>
  <x:c r="R2908" i="25"/>
  <x:c r="A2909" i="25"/>
  <x:c r="B2909" i="25"/>
  <x:c r="C2909" i="25"/>
  <x:c r="D2909" i="25"/>
  <x:c r="E2909" i="25"/>
  <x:c r="F2909" i="25"/>
  <x:c r="G2909" i="25"/>
  <x:c r="H2909" i="25"/>
  <x:c r="I2909" i="25"/>
  <x:c r="J2909" i="25"/>
  <x:c r="K2909" i="25"/>
  <x:c r="L2909" i="25"/>
  <x:c r="M2909" i="25"/>
  <x:c r="N2909" i="25"/>
  <x:c r="P2909" i="25"/>
  <x:c r="Q2909" i="25"/>
  <x:c r="R2909" i="25"/>
  <x:c r="A2910" i="25"/>
  <x:c r="B2910" i="25"/>
  <x:c r="C2910" i="25"/>
  <x:c r="D2910" i="25"/>
  <x:c r="E2910" i="25"/>
  <x:c r="F2910" i="25"/>
  <x:c r="G2910" i="25"/>
  <x:c r="H2910" i="25"/>
  <x:c r="I2910" i="25"/>
  <x:c r="J2910" i="25"/>
  <x:c r="K2910" i="25"/>
  <x:c r="L2910" i="25"/>
  <x:c r="M2910" i="25"/>
  <x:c r="N2910" i="25"/>
  <x:c r="P2910" i="25"/>
  <x:c r="Q2910" i="25"/>
  <x:c r="R2910" i="25"/>
  <x:c r="A2911" i="25"/>
  <x:c r="B2911" i="25"/>
  <x:c r="C2911" i="25"/>
  <x:c r="D2911" i="25"/>
  <x:c r="E2911" i="25"/>
  <x:c r="F2911" i="25"/>
  <x:c r="G2911" i="25"/>
  <x:c r="H2911" i="25"/>
  <x:c r="I2911" i="25"/>
  <x:c r="J2911" i="25"/>
  <x:c r="K2911" i="25"/>
  <x:c r="L2911" i="25"/>
  <x:c r="M2911" i="25"/>
  <x:c r="N2911" i="25"/>
  <x:c r="P2911" i="25"/>
  <x:c r="Q2911" i="25"/>
  <x:c r="R2911" i="25"/>
  <x:c r="A2912" i="25"/>
  <x:c r="B2912" i="25"/>
  <x:c r="C2912" i="25"/>
  <x:c r="D2912" i="25"/>
  <x:c r="E2912" i="25"/>
  <x:c r="F2912" i="25"/>
  <x:c r="G2912" i="25"/>
  <x:c r="H2912" i="25"/>
  <x:c r="I2912" i="25"/>
  <x:c r="J2912" i="25"/>
  <x:c r="K2912" i="25"/>
  <x:c r="L2912" i="25"/>
  <x:c r="M2912" i="25"/>
  <x:c r="N2912" i="25"/>
  <x:c r="P2912" i="25"/>
  <x:c r="Q2912" i="25"/>
  <x:c r="R2912" i="25"/>
  <x:c r="A2913" i="25"/>
  <x:c r="B2913" i="25"/>
  <x:c r="C2913" i="25"/>
  <x:c r="D2913" i="25"/>
  <x:c r="E2913" i="25"/>
  <x:c r="F2913" i="25"/>
  <x:c r="G2913" i="25"/>
  <x:c r="H2913" i="25"/>
  <x:c r="I2913" i="25"/>
  <x:c r="J2913" i="25"/>
  <x:c r="K2913" i="25"/>
  <x:c r="L2913" i="25"/>
  <x:c r="M2913" i="25"/>
  <x:c r="N2913" i="25"/>
  <x:c r="P2913" i="25"/>
  <x:c r="Q2913" i="25"/>
  <x:c r="R2913" i="25"/>
  <x:c r="A2914" i="25"/>
  <x:c r="B2914" i="25"/>
  <x:c r="C2914" i="25"/>
  <x:c r="D2914" i="25"/>
  <x:c r="E2914" i="25"/>
  <x:c r="F2914" i="25"/>
  <x:c r="G2914" i="25"/>
  <x:c r="H2914" i="25"/>
  <x:c r="I2914" i="25"/>
  <x:c r="J2914" i="25"/>
  <x:c r="K2914" i="25"/>
  <x:c r="L2914" i="25"/>
  <x:c r="M2914" i="25"/>
  <x:c r="N2914" i="25"/>
  <x:c r="P2914" i="25"/>
  <x:c r="Q2914" i="25"/>
  <x:c r="R2914" i="25"/>
  <x:c r="A2915" i="25"/>
  <x:c r="B2915" i="25"/>
  <x:c r="C2915" i="25"/>
  <x:c r="D2915" i="25"/>
  <x:c r="E2915" i="25"/>
  <x:c r="F2915" i="25"/>
  <x:c r="G2915" i="25"/>
  <x:c r="H2915" i="25"/>
  <x:c r="I2915" i="25"/>
  <x:c r="J2915" i="25"/>
  <x:c r="K2915" i="25"/>
  <x:c r="L2915" i="25"/>
  <x:c r="M2915" i="25"/>
  <x:c r="N2915" i="25"/>
  <x:c r="P2915" i="25"/>
  <x:c r="Q2915" i="25"/>
  <x:c r="R2915" i="25"/>
  <x:c r="A2916" i="25"/>
  <x:c r="B2916" i="25"/>
  <x:c r="C2916" i="25"/>
  <x:c r="D2916" i="25"/>
  <x:c r="E2916" i="25"/>
  <x:c r="F2916" i="25"/>
  <x:c r="G2916" i="25"/>
  <x:c r="H2916" i="25"/>
  <x:c r="I2916" i="25"/>
  <x:c r="J2916" i="25"/>
  <x:c r="K2916" i="25"/>
  <x:c r="L2916" i="25"/>
  <x:c r="M2916" i="25"/>
  <x:c r="N2916" i="25"/>
  <x:c r="P2916" i="25"/>
  <x:c r="Q2916" i="25"/>
  <x:c r="R2916" i="25"/>
  <x:c r="A2917" i="25"/>
  <x:c r="B2917" i="25"/>
  <x:c r="C2917" i="25"/>
  <x:c r="D2917" i="25"/>
  <x:c r="E2917" i="25"/>
  <x:c r="F2917" i="25"/>
  <x:c r="G2917" i="25"/>
  <x:c r="H2917" i="25"/>
  <x:c r="I2917" i="25"/>
  <x:c r="J2917" i="25"/>
  <x:c r="K2917" i="25"/>
  <x:c r="L2917" i="25"/>
  <x:c r="M2917" i="25"/>
  <x:c r="N2917" i="25"/>
  <x:c r="P2917" i="25"/>
  <x:c r="Q2917" i="25"/>
  <x:c r="R2917" i="25"/>
  <x:c r="A2918" i="25"/>
  <x:c r="B2918" i="25"/>
  <x:c r="C2918" i="25"/>
  <x:c r="D2918" i="25"/>
  <x:c r="E2918" i="25"/>
  <x:c r="F2918" i="25"/>
  <x:c r="G2918" i="25"/>
  <x:c r="H2918" i="25"/>
  <x:c r="I2918" i="25"/>
  <x:c r="J2918" i="25"/>
  <x:c r="K2918" i="25"/>
  <x:c r="L2918" i="25"/>
  <x:c r="M2918" i="25"/>
  <x:c r="N2918" i="25"/>
  <x:c r="P2918" i="25"/>
  <x:c r="Q2918" i="25"/>
  <x:c r="R2918" i="25"/>
  <x:c r="A2919" i="25"/>
  <x:c r="B2919" i="25"/>
  <x:c r="C2919" i="25"/>
  <x:c r="D2919" i="25"/>
  <x:c r="E2919" i="25"/>
  <x:c r="F2919" i="25"/>
  <x:c r="G2919" i="25"/>
  <x:c r="H2919" i="25"/>
  <x:c r="I2919" i="25"/>
  <x:c r="J2919" i="25"/>
  <x:c r="K2919" i="25"/>
  <x:c r="L2919" i="25"/>
  <x:c r="M2919" i="25"/>
  <x:c r="N2919" i="25"/>
  <x:c r="P2919" i="25"/>
  <x:c r="Q2919" i="25"/>
  <x:c r="R2919" i="25"/>
  <x:c r="A2920" i="25"/>
  <x:c r="B2920" i="25"/>
  <x:c r="C2920" i="25"/>
  <x:c r="D2920" i="25"/>
  <x:c r="E2920" i="25"/>
  <x:c r="F2920" i="25"/>
  <x:c r="G2920" i="25"/>
  <x:c r="H2920" i="25"/>
  <x:c r="I2920" i="25"/>
  <x:c r="J2920" i="25"/>
  <x:c r="K2920" i="25"/>
  <x:c r="L2920" i="25"/>
  <x:c r="M2920" i="25"/>
  <x:c r="N2920" i="25"/>
  <x:c r="P2920" i="25"/>
  <x:c r="Q2920" i="25"/>
  <x:c r="R2920" i="25"/>
  <x:c r="A2921" i="25"/>
  <x:c r="B2921" i="25"/>
  <x:c r="C2921" i="25"/>
  <x:c r="D2921" i="25"/>
  <x:c r="E2921" i="25"/>
  <x:c r="F2921" i="25"/>
  <x:c r="G2921" i="25"/>
  <x:c r="H2921" i="25"/>
  <x:c r="I2921" i="25"/>
  <x:c r="J2921" i="25"/>
  <x:c r="K2921" i="25"/>
  <x:c r="L2921" i="25"/>
  <x:c r="M2921" i="25"/>
  <x:c r="N2921" i="25"/>
  <x:c r="P2921" i="25"/>
  <x:c r="Q2921" i="25"/>
  <x:c r="R2921" i="25"/>
  <x:c r="A2922" i="25"/>
  <x:c r="B2922" i="25"/>
  <x:c r="C2922" i="25"/>
  <x:c r="D2922" i="25"/>
  <x:c r="E2922" i="25"/>
  <x:c r="F2922" i="25"/>
  <x:c r="G2922" i="25"/>
  <x:c r="H2922" i="25"/>
  <x:c r="I2922" i="25"/>
  <x:c r="J2922" i="25"/>
  <x:c r="K2922" i="25"/>
  <x:c r="L2922" i="25"/>
  <x:c r="M2922" i="25"/>
  <x:c r="N2922" i="25"/>
  <x:c r="P2922" i="25"/>
  <x:c r="Q2922" i="25"/>
  <x:c r="R2922" i="25"/>
  <x:c r="A2923" i="25"/>
  <x:c r="B2923" i="25"/>
  <x:c r="C2923" i="25"/>
  <x:c r="D2923" i="25"/>
  <x:c r="E2923" i="25"/>
  <x:c r="F2923" i="25"/>
  <x:c r="G2923" i="25"/>
  <x:c r="H2923" i="25"/>
  <x:c r="I2923" i="25"/>
  <x:c r="J2923" i="25"/>
  <x:c r="K2923" i="25"/>
  <x:c r="L2923" i="25"/>
  <x:c r="M2923" i="25"/>
  <x:c r="N2923" i="25"/>
  <x:c r="P2923" i="25"/>
  <x:c r="Q2923" i="25"/>
  <x:c r="R2923" i="25"/>
  <x:c r="A2924" i="25"/>
  <x:c r="B2924" i="25"/>
  <x:c r="C2924" i="25"/>
  <x:c r="D2924" i="25"/>
  <x:c r="E2924" i="25"/>
  <x:c r="F2924" i="25"/>
  <x:c r="G2924" i="25"/>
  <x:c r="H2924" i="25"/>
  <x:c r="I2924" i="25"/>
  <x:c r="J2924" i="25"/>
  <x:c r="K2924" i="25"/>
  <x:c r="L2924" i="25"/>
  <x:c r="M2924" i="25"/>
  <x:c r="N2924" i="25"/>
  <x:c r="P2924" i="25"/>
  <x:c r="Q2924" i="25"/>
  <x:c r="R2924" i="25"/>
  <x:c r="A2925" i="25"/>
  <x:c r="B2925" i="25"/>
  <x:c r="C2925" i="25"/>
  <x:c r="D2925" i="25"/>
  <x:c r="E2925" i="25"/>
  <x:c r="F2925" i="25"/>
  <x:c r="G2925" i="25"/>
  <x:c r="H2925" i="25"/>
  <x:c r="I2925" i="25"/>
  <x:c r="J2925" i="25"/>
  <x:c r="K2925" i="25"/>
  <x:c r="L2925" i="25"/>
  <x:c r="M2925" i="25"/>
  <x:c r="N2925" i="25"/>
  <x:c r="P2925" i="25"/>
  <x:c r="Q2925" i="25"/>
  <x:c r="R2925" i="25"/>
  <x:c r="A2926" i="25"/>
  <x:c r="B2926" i="25"/>
  <x:c r="C2926" i="25"/>
  <x:c r="D2926" i="25"/>
  <x:c r="E2926" i="25"/>
  <x:c r="F2926" i="25"/>
  <x:c r="G2926" i="25"/>
  <x:c r="H2926" i="25"/>
  <x:c r="I2926" i="25"/>
  <x:c r="J2926" i="25"/>
  <x:c r="K2926" i="25"/>
  <x:c r="L2926" i="25"/>
  <x:c r="M2926" i="25"/>
  <x:c r="N2926" i="25"/>
  <x:c r="P2926" i="25"/>
  <x:c r="Q2926" i="25"/>
  <x:c r="R2926" i="25"/>
  <x:c r="A2927" i="25"/>
  <x:c r="B2927" i="25"/>
  <x:c r="C2927" i="25"/>
  <x:c r="D2927" i="25"/>
  <x:c r="E2927" i="25"/>
  <x:c r="F2927" i="25"/>
  <x:c r="G2927" i="25"/>
  <x:c r="H2927" i="25"/>
  <x:c r="I2927" i="25"/>
  <x:c r="J2927" i="25"/>
  <x:c r="K2927" i="25"/>
  <x:c r="L2927" i="25"/>
  <x:c r="M2927" i="25"/>
  <x:c r="N2927" i="25"/>
  <x:c r="P2927" i="25"/>
  <x:c r="Q2927" i="25"/>
  <x:c r="R2927" i="25"/>
  <x:c r="A2928" i="25"/>
  <x:c r="B2928" i="25"/>
  <x:c r="C2928" i="25"/>
  <x:c r="D2928" i="25"/>
  <x:c r="E2928" i="25"/>
  <x:c r="F2928" i="25"/>
  <x:c r="G2928" i="25"/>
  <x:c r="H2928" i="25"/>
  <x:c r="I2928" i="25"/>
  <x:c r="J2928" i="25"/>
  <x:c r="K2928" i="25"/>
  <x:c r="L2928" i="25"/>
  <x:c r="M2928" i="25"/>
  <x:c r="N2928" i="25"/>
  <x:c r="P2928" i="25"/>
  <x:c r="Q2928" i="25"/>
  <x:c r="R2928" i="25"/>
  <x:c r="A2929" i="25"/>
  <x:c r="B2929" i="25"/>
  <x:c r="C2929" i="25"/>
  <x:c r="D2929" i="25"/>
  <x:c r="E2929" i="25"/>
  <x:c r="F2929" i="25"/>
  <x:c r="G2929" i="25"/>
  <x:c r="H2929" i="25"/>
  <x:c r="I2929" i="25"/>
  <x:c r="J2929" i="25"/>
  <x:c r="K2929" i="25"/>
  <x:c r="L2929" i="25"/>
  <x:c r="M2929" i="25"/>
  <x:c r="N2929" i="25"/>
  <x:c r="P2929" i="25"/>
  <x:c r="Q2929" i="25"/>
  <x:c r="R2929" i="25"/>
  <x:c r="A2930" i="25"/>
  <x:c r="B2930" i="25"/>
  <x:c r="C2930" i="25"/>
  <x:c r="D2930" i="25"/>
  <x:c r="E2930" i="25"/>
  <x:c r="F2930" i="25"/>
  <x:c r="G2930" i="25"/>
  <x:c r="H2930" i="25"/>
  <x:c r="I2930" i="25"/>
  <x:c r="J2930" i="25"/>
  <x:c r="K2930" i="25"/>
  <x:c r="L2930" i="25"/>
  <x:c r="M2930" i="25"/>
  <x:c r="N2930" i="25"/>
  <x:c r="P2930" i="25"/>
  <x:c r="Q2930" i="25"/>
  <x:c r="R2930" i="25"/>
  <x:c r="A2931" i="25"/>
  <x:c r="B2931" i="25"/>
  <x:c r="C2931" i="25"/>
  <x:c r="D2931" i="25"/>
  <x:c r="E2931" i="25"/>
  <x:c r="F2931" i="25"/>
  <x:c r="G2931" i="25"/>
  <x:c r="H2931" i="25"/>
  <x:c r="I2931" i="25"/>
  <x:c r="J2931" i="25"/>
  <x:c r="K2931" i="25"/>
  <x:c r="L2931" i="25"/>
  <x:c r="M2931" i="25"/>
  <x:c r="N2931" i="25"/>
  <x:c r="P2931" i="25"/>
  <x:c r="Q2931" i="25"/>
  <x:c r="R2931" i="25"/>
  <x:c r="A2932" i="25"/>
  <x:c r="B2932" i="25"/>
  <x:c r="C2932" i="25"/>
  <x:c r="D2932" i="25"/>
  <x:c r="E2932" i="25"/>
  <x:c r="F2932" i="25"/>
  <x:c r="G2932" i="25"/>
  <x:c r="H2932" i="25"/>
  <x:c r="I2932" i="25"/>
  <x:c r="J2932" i="25"/>
  <x:c r="K2932" i="25"/>
  <x:c r="L2932" i="25"/>
  <x:c r="M2932" i="25"/>
  <x:c r="N2932" i="25"/>
  <x:c r="P2932" i="25"/>
  <x:c r="Q2932" i="25"/>
  <x:c r="R2932" i="25"/>
  <x:c r="A2933" i="25"/>
  <x:c r="B2933" i="25"/>
  <x:c r="C2933" i="25"/>
  <x:c r="D2933" i="25"/>
  <x:c r="E2933" i="25"/>
  <x:c r="F2933" i="25"/>
  <x:c r="G2933" i="25"/>
  <x:c r="H2933" i="25"/>
  <x:c r="I2933" i="25"/>
  <x:c r="J2933" i="25"/>
  <x:c r="K2933" i="25"/>
  <x:c r="L2933" i="25"/>
  <x:c r="M2933" i="25"/>
  <x:c r="N2933" i="25"/>
  <x:c r="P2933" i="25"/>
  <x:c r="Q2933" i="25"/>
  <x:c r="R2933" i="25"/>
  <x:c r="A2934" i="25"/>
  <x:c r="B2934" i="25"/>
  <x:c r="C2934" i="25"/>
  <x:c r="D2934" i="25"/>
  <x:c r="E2934" i="25"/>
  <x:c r="F2934" i="25"/>
  <x:c r="G2934" i="25"/>
  <x:c r="H2934" i="25"/>
  <x:c r="I2934" i="25"/>
  <x:c r="J2934" i="25"/>
  <x:c r="K2934" i="25"/>
  <x:c r="L2934" i="25"/>
  <x:c r="M2934" i="25"/>
  <x:c r="N2934" i="25"/>
  <x:c r="P2934" i="25"/>
  <x:c r="Q2934" i="25"/>
  <x:c r="R2934" i="25"/>
  <x:c r="A2935" i="25"/>
  <x:c r="B2935" i="25"/>
  <x:c r="C2935" i="25"/>
  <x:c r="D2935" i="25"/>
  <x:c r="E2935" i="25"/>
  <x:c r="F2935" i="25"/>
  <x:c r="G2935" i="25"/>
  <x:c r="H2935" i="25"/>
  <x:c r="I2935" i="25"/>
  <x:c r="J2935" i="25"/>
  <x:c r="K2935" i="25"/>
  <x:c r="L2935" i="25"/>
  <x:c r="M2935" i="25"/>
  <x:c r="N2935" i="25"/>
  <x:c r="P2935" i="25"/>
  <x:c r="Q2935" i="25"/>
  <x:c r="R2935" i="25"/>
  <x:c r="A2936" i="25"/>
  <x:c r="B2936" i="25"/>
  <x:c r="C2936" i="25"/>
  <x:c r="D2936" i="25"/>
  <x:c r="E2936" i="25"/>
  <x:c r="F2936" i="25"/>
  <x:c r="G2936" i="25"/>
  <x:c r="H2936" i="25"/>
  <x:c r="I2936" i="25"/>
  <x:c r="J2936" i="25"/>
  <x:c r="K2936" i="25"/>
  <x:c r="L2936" i="25"/>
  <x:c r="M2936" i="25"/>
  <x:c r="N2936" i="25"/>
  <x:c r="P2936" i="25"/>
  <x:c r="Q2936" i="25"/>
  <x:c r="R2936" i="25"/>
  <x:c r="A2937" i="25"/>
  <x:c r="B2937" i="25"/>
  <x:c r="C2937" i="25"/>
  <x:c r="D2937" i="25"/>
  <x:c r="E2937" i="25"/>
  <x:c r="F2937" i="25"/>
  <x:c r="G2937" i="25"/>
  <x:c r="H2937" i="25"/>
  <x:c r="I2937" i="25"/>
  <x:c r="J2937" i="25"/>
  <x:c r="K2937" i="25"/>
  <x:c r="L2937" i="25"/>
  <x:c r="M2937" i="25"/>
  <x:c r="N2937" i="25"/>
  <x:c r="P2937" i="25"/>
  <x:c r="Q2937" i="25"/>
  <x:c r="R2937" i="25"/>
  <x:c r="A2938" i="25"/>
  <x:c r="B2938" i="25"/>
  <x:c r="C2938" i="25"/>
  <x:c r="D2938" i="25"/>
  <x:c r="E2938" i="25"/>
  <x:c r="F2938" i="25"/>
  <x:c r="G2938" i="25"/>
  <x:c r="H2938" i="25"/>
  <x:c r="I2938" i="25"/>
  <x:c r="J2938" i="25"/>
  <x:c r="K2938" i="25"/>
  <x:c r="L2938" i="25"/>
  <x:c r="M2938" i="25"/>
  <x:c r="N2938" i="25"/>
  <x:c r="P2938" i="25"/>
  <x:c r="Q2938" i="25"/>
  <x:c r="R2938" i="25"/>
  <x:c r="A2939" i="25"/>
  <x:c r="B2939" i="25"/>
  <x:c r="C2939" i="25"/>
  <x:c r="D2939" i="25"/>
  <x:c r="E2939" i="25"/>
  <x:c r="F2939" i="25"/>
  <x:c r="G2939" i="25"/>
  <x:c r="H2939" i="25"/>
  <x:c r="I2939" i="25"/>
  <x:c r="J2939" i="25"/>
  <x:c r="K2939" i="25"/>
  <x:c r="L2939" i="25"/>
  <x:c r="M2939" i="25"/>
  <x:c r="N2939" i="25"/>
  <x:c r="P2939" i="25"/>
  <x:c r="Q2939" i="25"/>
  <x:c r="R2939" i="25"/>
  <x:c r="A2940" i="25"/>
  <x:c r="B2940" i="25"/>
  <x:c r="C2940" i="25"/>
  <x:c r="D2940" i="25"/>
  <x:c r="E2940" i="25"/>
  <x:c r="F2940" i="25"/>
  <x:c r="G2940" i="25"/>
  <x:c r="H2940" i="25"/>
  <x:c r="I2940" i="25"/>
  <x:c r="J2940" i="25"/>
  <x:c r="K2940" i="25"/>
  <x:c r="L2940" i="25"/>
  <x:c r="M2940" i="25"/>
  <x:c r="N2940" i="25"/>
  <x:c r="P2940" i="25"/>
  <x:c r="Q2940" i="25"/>
  <x:c r="R2940" i="25"/>
  <x:c r="A2941" i="25"/>
  <x:c r="B2941" i="25"/>
  <x:c r="C2941" i="25"/>
  <x:c r="D2941" i="25"/>
  <x:c r="E2941" i="25"/>
  <x:c r="F2941" i="25"/>
  <x:c r="G2941" i="25"/>
  <x:c r="H2941" i="25"/>
  <x:c r="I2941" i="25"/>
  <x:c r="J2941" i="25"/>
  <x:c r="K2941" i="25"/>
  <x:c r="L2941" i="25"/>
  <x:c r="M2941" i="25"/>
  <x:c r="N2941" i="25"/>
  <x:c r="P2941" i="25"/>
  <x:c r="Q2941" i="25"/>
  <x:c r="R2941" i="25"/>
  <x:c r="A2942" i="25"/>
  <x:c r="B2942" i="25"/>
  <x:c r="C2942" i="25"/>
  <x:c r="D2942" i="25"/>
  <x:c r="E2942" i="25"/>
  <x:c r="F2942" i="25"/>
  <x:c r="G2942" i="25"/>
  <x:c r="H2942" i="25"/>
  <x:c r="I2942" i="25"/>
  <x:c r="J2942" i="25"/>
  <x:c r="K2942" i="25"/>
  <x:c r="L2942" i="25"/>
  <x:c r="M2942" i="25"/>
  <x:c r="N2942" i="25"/>
  <x:c r="P2942" i="25"/>
  <x:c r="Q2942" i="25"/>
  <x:c r="R2942" i="25"/>
  <x:c r="A2943" i="25"/>
  <x:c r="B2943" i="25"/>
  <x:c r="C2943" i="25"/>
  <x:c r="D2943" i="25"/>
  <x:c r="E2943" i="25"/>
  <x:c r="F2943" i="25"/>
  <x:c r="G2943" i="25"/>
  <x:c r="H2943" i="25"/>
  <x:c r="I2943" i="25"/>
  <x:c r="J2943" i="25"/>
  <x:c r="K2943" i="25"/>
  <x:c r="L2943" i="25"/>
  <x:c r="M2943" i="25"/>
  <x:c r="N2943" i="25"/>
  <x:c r="P2943" i="25"/>
  <x:c r="Q2943" i="25"/>
  <x:c r="R2943" i="25"/>
  <x:c r="A2944" i="25"/>
  <x:c r="B2944" i="25"/>
  <x:c r="C2944" i="25"/>
  <x:c r="D2944" i="25"/>
  <x:c r="E2944" i="25"/>
  <x:c r="F2944" i="25"/>
  <x:c r="G2944" i="25"/>
  <x:c r="H2944" i="25"/>
  <x:c r="I2944" i="25"/>
  <x:c r="J2944" i="25"/>
  <x:c r="K2944" i="25"/>
  <x:c r="L2944" i="25"/>
  <x:c r="M2944" i="25"/>
  <x:c r="N2944" i="25"/>
  <x:c r="P2944" i="25"/>
  <x:c r="Q2944" i="25"/>
  <x:c r="R2944" i="25"/>
  <x:c r="A2945" i="25"/>
  <x:c r="B2945" i="25"/>
  <x:c r="C2945" i="25"/>
  <x:c r="D2945" i="25"/>
  <x:c r="E2945" i="25"/>
  <x:c r="F2945" i="25"/>
  <x:c r="G2945" i="25"/>
  <x:c r="H2945" i="25"/>
  <x:c r="I2945" i="25"/>
  <x:c r="J2945" i="25"/>
  <x:c r="K2945" i="25"/>
  <x:c r="L2945" i="25"/>
  <x:c r="M2945" i="25"/>
  <x:c r="N2945" i="25"/>
  <x:c r="P2945" i="25"/>
  <x:c r="Q2945" i="25"/>
  <x:c r="R2945" i="25"/>
  <x:c r="A2946" i="25"/>
  <x:c r="B2946" i="25"/>
  <x:c r="C2946" i="25"/>
  <x:c r="D2946" i="25"/>
  <x:c r="E2946" i="25"/>
  <x:c r="F2946" i="25"/>
  <x:c r="G2946" i="25"/>
  <x:c r="H2946" i="25"/>
  <x:c r="I2946" i="25"/>
  <x:c r="J2946" i="25"/>
  <x:c r="K2946" i="25"/>
  <x:c r="L2946" i="25"/>
  <x:c r="M2946" i="25"/>
  <x:c r="N2946" i="25"/>
  <x:c r="P2946" i="25"/>
  <x:c r="Q2946" i="25"/>
  <x:c r="R2946" i="25"/>
  <x:c r="A2947" i="25"/>
  <x:c r="B2947" i="25"/>
  <x:c r="C2947" i="25"/>
  <x:c r="D2947" i="25"/>
  <x:c r="E2947" i="25"/>
  <x:c r="F2947" i="25"/>
  <x:c r="G2947" i="25"/>
  <x:c r="H2947" i="25"/>
  <x:c r="I2947" i="25"/>
  <x:c r="J2947" i="25"/>
  <x:c r="K2947" i="25"/>
  <x:c r="L2947" i="25"/>
  <x:c r="M2947" i="25"/>
  <x:c r="N2947" i="25"/>
  <x:c r="P2947" i="25"/>
  <x:c r="Q2947" i="25"/>
  <x:c r="R2947" i="25"/>
  <x:c r="A2948" i="25"/>
  <x:c r="B2948" i="25"/>
  <x:c r="C2948" i="25"/>
  <x:c r="D2948" i="25"/>
  <x:c r="E2948" i="25"/>
  <x:c r="F2948" i="25"/>
  <x:c r="G2948" i="25"/>
  <x:c r="H2948" i="25"/>
  <x:c r="I2948" i="25"/>
  <x:c r="J2948" i="25"/>
  <x:c r="K2948" i="25"/>
  <x:c r="L2948" i="25"/>
  <x:c r="M2948" i="25"/>
  <x:c r="N2948" i="25"/>
  <x:c r="P2948" i="25"/>
  <x:c r="Q2948" i="25"/>
  <x:c r="R2948" i="25"/>
  <x:c r="A2949" i="25"/>
  <x:c r="B2949" i="25"/>
  <x:c r="C2949" i="25"/>
  <x:c r="D2949" i="25"/>
  <x:c r="E2949" i="25"/>
  <x:c r="F2949" i="25"/>
  <x:c r="G2949" i="25"/>
  <x:c r="H2949" i="25"/>
  <x:c r="I2949" i="25"/>
  <x:c r="J2949" i="25"/>
  <x:c r="K2949" i="25"/>
  <x:c r="L2949" i="25"/>
  <x:c r="M2949" i="25"/>
  <x:c r="N2949" i="25"/>
  <x:c r="P2949" i="25"/>
  <x:c r="Q2949" i="25"/>
  <x:c r="R2949" i="25"/>
  <x:c r="A2950" i="25"/>
  <x:c r="B2950" i="25"/>
  <x:c r="C2950" i="25"/>
  <x:c r="D2950" i="25"/>
  <x:c r="E2950" i="25"/>
  <x:c r="F2950" i="25"/>
  <x:c r="G2950" i="25"/>
  <x:c r="H2950" i="25"/>
  <x:c r="I2950" i="25"/>
  <x:c r="J2950" i="25"/>
  <x:c r="K2950" i="25"/>
  <x:c r="L2950" i="25"/>
  <x:c r="M2950" i="25"/>
  <x:c r="N2950" i="25"/>
  <x:c r="P2950" i="25"/>
  <x:c r="Q2950" i="25"/>
  <x:c r="R2950" i="25"/>
  <x:c r="A2951" i="25"/>
  <x:c r="B2951" i="25"/>
  <x:c r="C2951" i="25"/>
  <x:c r="D2951" i="25"/>
  <x:c r="E2951" i="25"/>
  <x:c r="F2951" i="25"/>
  <x:c r="G2951" i="25"/>
  <x:c r="H2951" i="25"/>
  <x:c r="I2951" i="25"/>
  <x:c r="J2951" i="25"/>
  <x:c r="K2951" i="25"/>
  <x:c r="L2951" i="25"/>
  <x:c r="M2951" i="25"/>
  <x:c r="N2951" i="25"/>
  <x:c r="P2951" i="25"/>
  <x:c r="Q2951" i="25"/>
  <x:c r="R2951" i="25"/>
  <x:c r="A2952" i="25"/>
  <x:c r="B2952" i="25"/>
  <x:c r="C2952" i="25"/>
  <x:c r="D2952" i="25"/>
  <x:c r="E2952" i="25"/>
  <x:c r="F2952" i="25"/>
  <x:c r="G2952" i="25"/>
  <x:c r="H2952" i="25"/>
  <x:c r="I2952" i="25"/>
  <x:c r="J2952" i="25"/>
  <x:c r="K2952" i="25"/>
  <x:c r="L2952" i="25"/>
  <x:c r="M2952" i="25"/>
  <x:c r="N2952" i="25"/>
  <x:c r="P2952" i="25"/>
  <x:c r="Q2952" i="25"/>
  <x:c r="R2952" i="25"/>
  <x:c r="A2953" i="25"/>
  <x:c r="B2953" i="25"/>
  <x:c r="C2953" i="25"/>
  <x:c r="D2953" i="25"/>
  <x:c r="E2953" i="25"/>
  <x:c r="F2953" i="25"/>
  <x:c r="G2953" i="25"/>
  <x:c r="H2953" i="25"/>
  <x:c r="I2953" i="25"/>
  <x:c r="J2953" i="25"/>
  <x:c r="K2953" i="25"/>
  <x:c r="L2953" i="25"/>
  <x:c r="M2953" i="25"/>
  <x:c r="N2953" i="25"/>
  <x:c r="P2953" i="25"/>
  <x:c r="Q2953" i="25"/>
  <x:c r="R2953" i="25"/>
  <x:c r="A2954" i="25"/>
  <x:c r="B2954" i="25"/>
  <x:c r="C2954" i="25"/>
  <x:c r="D2954" i="25"/>
  <x:c r="E2954" i="25"/>
  <x:c r="F2954" i="25"/>
  <x:c r="G2954" i="25"/>
  <x:c r="H2954" i="25"/>
  <x:c r="I2954" i="25"/>
  <x:c r="J2954" i="25"/>
  <x:c r="K2954" i="25"/>
  <x:c r="L2954" i="25"/>
  <x:c r="M2954" i="25"/>
  <x:c r="N2954" i="25"/>
  <x:c r="P2954" i="25"/>
  <x:c r="Q2954" i="25"/>
  <x:c r="R2954" i="25"/>
  <x:c r="A2955" i="25"/>
  <x:c r="B2955" i="25"/>
  <x:c r="C2955" i="25"/>
  <x:c r="D2955" i="25"/>
  <x:c r="E2955" i="25"/>
  <x:c r="F2955" i="25"/>
  <x:c r="G2955" i="25"/>
  <x:c r="H2955" i="25"/>
  <x:c r="I2955" i="25"/>
  <x:c r="J2955" i="25"/>
  <x:c r="K2955" i="25"/>
  <x:c r="L2955" i="25"/>
  <x:c r="M2955" i="25"/>
  <x:c r="N2955" i="25"/>
  <x:c r="P2955" i="25"/>
  <x:c r="Q2955" i="25"/>
  <x:c r="R2955" i="25"/>
  <x:c r="A2956" i="25"/>
  <x:c r="B2956" i="25"/>
  <x:c r="C2956" i="25"/>
  <x:c r="D2956" i="25"/>
  <x:c r="E2956" i="25"/>
  <x:c r="F2956" i="25"/>
  <x:c r="G2956" i="25"/>
  <x:c r="H2956" i="25"/>
  <x:c r="I2956" i="25"/>
  <x:c r="J2956" i="25"/>
  <x:c r="K2956" i="25"/>
  <x:c r="L2956" i="25"/>
  <x:c r="M2956" i="25"/>
  <x:c r="N2956" i="25"/>
  <x:c r="P2956" i="25"/>
  <x:c r="Q2956" i="25"/>
  <x:c r="R2956" i="25"/>
  <x:c r="A2957" i="25"/>
  <x:c r="B2957" i="25"/>
  <x:c r="C2957" i="25"/>
  <x:c r="D2957" i="25"/>
  <x:c r="E2957" i="25"/>
  <x:c r="F2957" i="25"/>
  <x:c r="G2957" i="25"/>
  <x:c r="H2957" i="25"/>
  <x:c r="I2957" i="25"/>
  <x:c r="J2957" i="25"/>
  <x:c r="K2957" i="25"/>
  <x:c r="L2957" i="25"/>
  <x:c r="M2957" i="25"/>
  <x:c r="N2957" i="25"/>
  <x:c r="P2957" i="25"/>
  <x:c r="Q2957" i="25"/>
  <x:c r="R2957" i="25"/>
  <x:c r="A2958" i="25"/>
  <x:c r="B2958" i="25"/>
  <x:c r="C2958" i="25"/>
  <x:c r="D2958" i="25"/>
  <x:c r="E2958" i="25"/>
  <x:c r="F2958" i="25"/>
  <x:c r="G2958" i="25"/>
  <x:c r="H2958" i="25"/>
  <x:c r="I2958" i="25"/>
  <x:c r="J2958" i="25"/>
  <x:c r="K2958" i="25"/>
  <x:c r="L2958" i="25"/>
  <x:c r="M2958" i="25"/>
  <x:c r="N2958" i="25"/>
  <x:c r="P2958" i="25"/>
  <x:c r="Q2958" i="25"/>
  <x:c r="R2958" i="25"/>
  <x:c r="A2959" i="25"/>
  <x:c r="B2959" i="25"/>
  <x:c r="C2959" i="25"/>
  <x:c r="D2959" i="25"/>
  <x:c r="E2959" i="25"/>
  <x:c r="F2959" i="25"/>
  <x:c r="G2959" i="25"/>
  <x:c r="H2959" i="25"/>
  <x:c r="I2959" i="25"/>
  <x:c r="J2959" i="25"/>
  <x:c r="K2959" i="25"/>
  <x:c r="L2959" i="25"/>
  <x:c r="M2959" i="25"/>
  <x:c r="N2959" i="25"/>
  <x:c r="P2959" i="25"/>
  <x:c r="Q2959" i="25"/>
  <x:c r="R2959" i="25"/>
  <x:c r="A2960" i="25"/>
  <x:c r="B2960" i="25"/>
  <x:c r="C2960" i="25"/>
  <x:c r="D2960" i="25"/>
  <x:c r="E2960" i="25"/>
  <x:c r="F2960" i="25"/>
  <x:c r="G2960" i="25"/>
  <x:c r="H2960" i="25"/>
  <x:c r="I2960" i="25"/>
  <x:c r="J2960" i="25"/>
  <x:c r="K2960" i="25"/>
  <x:c r="L2960" i="25"/>
  <x:c r="M2960" i="25"/>
  <x:c r="N2960" i="25"/>
  <x:c r="P2960" i="25"/>
  <x:c r="Q2960" i="25"/>
  <x:c r="R2960" i="25"/>
  <x:c r="A2961" i="25"/>
  <x:c r="B2961" i="25"/>
  <x:c r="C2961" i="25"/>
  <x:c r="D2961" i="25"/>
  <x:c r="E2961" i="25"/>
  <x:c r="F2961" i="25"/>
  <x:c r="G2961" i="25"/>
  <x:c r="H2961" i="25"/>
  <x:c r="I2961" i="25"/>
  <x:c r="J2961" i="25"/>
  <x:c r="K2961" i="25"/>
  <x:c r="L2961" i="25"/>
  <x:c r="M2961" i="25"/>
  <x:c r="N2961" i="25"/>
  <x:c r="P2961" i="25"/>
  <x:c r="Q2961" i="25"/>
  <x:c r="R2961" i="25"/>
  <x:c r="A2962" i="25"/>
  <x:c r="B2962" i="25"/>
  <x:c r="C2962" i="25"/>
  <x:c r="D2962" i="25"/>
  <x:c r="E2962" i="25"/>
  <x:c r="F2962" i="25"/>
  <x:c r="G2962" i="25"/>
  <x:c r="H2962" i="25"/>
  <x:c r="I2962" i="25"/>
  <x:c r="J2962" i="25"/>
  <x:c r="K2962" i="25"/>
  <x:c r="L2962" i="25"/>
  <x:c r="M2962" i="25"/>
  <x:c r="N2962" i="25"/>
  <x:c r="P2962" i="25"/>
  <x:c r="Q2962" i="25"/>
  <x:c r="R2962" i="25"/>
  <x:c r="A2963" i="25"/>
  <x:c r="B2963" i="25"/>
  <x:c r="C2963" i="25"/>
  <x:c r="D2963" i="25"/>
  <x:c r="E2963" i="25"/>
  <x:c r="F2963" i="25"/>
  <x:c r="G2963" i="25"/>
  <x:c r="H2963" i="25"/>
  <x:c r="I2963" i="25"/>
  <x:c r="J2963" i="25"/>
  <x:c r="K2963" i="25"/>
  <x:c r="L2963" i="25"/>
  <x:c r="M2963" i="25"/>
  <x:c r="N2963" i="25"/>
  <x:c r="P2963" i="25"/>
  <x:c r="Q2963" i="25"/>
  <x:c r="R2963" i="25"/>
  <x:c r="A2964" i="25"/>
  <x:c r="B2964" i="25"/>
  <x:c r="C2964" i="25"/>
  <x:c r="D2964" i="25"/>
  <x:c r="E2964" i="25"/>
  <x:c r="F2964" i="25"/>
  <x:c r="G2964" i="25"/>
  <x:c r="H2964" i="25"/>
  <x:c r="I2964" i="25"/>
  <x:c r="J2964" i="25"/>
  <x:c r="K2964" i="25"/>
  <x:c r="L2964" i="25"/>
  <x:c r="M2964" i="25"/>
  <x:c r="N2964" i="25"/>
  <x:c r="P2964" i="25"/>
  <x:c r="Q2964" i="25"/>
  <x:c r="R2964" i="25"/>
  <x:c r="A2965" i="25"/>
  <x:c r="B2965" i="25"/>
  <x:c r="C2965" i="25"/>
  <x:c r="D2965" i="25"/>
  <x:c r="E2965" i="25"/>
  <x:c r="F2965" i="25"/>
  <x:c r="G2965" i="25"/>
  <x:c r="H2965" i="25"/>
  <x:c r="I2965" i="25"/>
  <x:c r="J2965" i="25"/>
  <x:c r="K2965" i="25"/>
  <x:c r="L2965" i="25"/>
  <x:c r="M2965" i="25"/>
  <x:c r="N2965" i="25"/>
  <x:c r="P2965" i="25"/>
  <x:c r="Q2965" i="25"/>
  <x:c r="R2965" i="25"/>
  <x:c r="A2966" i="25"/>
  <x:c r="B2966" i="25"/>
  <x:c r="C2966" i="25"/>
  <x:c r="D2966" i="25"/>
  <x:c r="E2966" i="25"/>
  <x:c r="F2966" i="25"/>
  <x:c r="G2966" i="25"/>
  <x:c r="H2966" i="25"/>
  <x:c r="I2966" i="25"/>
  <x:c r="J2966" i="25"/>
  <x:c r="K2966" i="25"/>
  <x:c r="L2966" i="25"/>
  <x:c r="M2966" i="25"/>
  <x:c r="N2966" i="25"/>
  <x:c r="P2966" i="25"/>
  <x:c r="Q2966" i="25"/>
  <x:c r="R2966" i="25"/>
  <x:c r="A2967" i="25"/>
  <x:c r="B2967" i="25"/>
  <x:c r="C2967" i="25"/>
  <x:c r="D2967" i="25"/>
  <x:c r="E2967" i="25"/>
  <x:c r="F2967" i="25"/>
  <x:c r="G2967" i="25"/>
  <x:c r="H2967" i="25"/>
  <x:c r="I2967" i="25"/>
  <x:c r="J2967" i="25"/>
  <x:c r="K2967" i="25"/>
  <x:c r="L2967" i="25"/>
  <x:c r="M2967" i="25"/>
  <x:c r="N2967" i="25"/>
  <x:c r="P2967" i="25"/>
  <x:c r="Q2967" i="25"/>
  <x:c r="R2967" i="25"/>
  <x:c r="A2968" i="25"/>
  <x:c r="B2968" i="25"/>
  <x:c r="C2968" i="25"/>
  <x:c r="D2968" i="25"/>
  <x:c r="E2968" i="25"/>
  <x:c r="F2968" i="25"/>
  <x:c r="G2968" i="25"/>
  <x:c r="H2968" i="25"/>
  <x:c r="I2968" i="25"/>
  <x:c r="J2968" i="25"/>
  <x:c r="K2968" i="25"/>
  <x:c r="L2968" i="25"/>
  <x:c r="M2968" i="25"/>
  <x:c r="N2968" i="25"/>
  <x:c r="P2968" i="25"/>
  <x:c r="Q2968" i="25"/>
  <x:c r="R2968" i="25"/>
  <x:c r="A2969" i="25"/>
  <x:c r="B2969" i="25"/>
  <x:c r="C2969" i="25"/>
  <x:c r="D2969" i="25"/>
  <x:c r="E2969" i="25"/>
  <x:c r="F2969" i="25"/>
  <x:c r="G2969" i="25"/>
  <x:c r="H2969" i="25"/>
  <x:c r="I2969" i="25"/>
  <x:c r="J2969" i="25"/>
  <x:c r="K2969" i="25"/>
  <x:c r="L2969" i="25"/>
  <x:c r="M2969" i="25"/>
  <x:c r="N2969" i="25"/>
  <x:c r="P2969" i="25"/>
  <x:c r="Q2969" i="25"/>
  <x:c r="R2969" i="25"/>
  <x:c r="A2970" i="25"/>
  <x:c r="B2970" i="25"/>
  <x:c r="C2970" i="25"/>
  <x:c r="D2970" i="25"/>
  <x:c r="E2970" i="25"/>
  <x:c r="F2970" i="25"/>
  <x:c r="G2970" i="25"/>
  <x:c r="H2970" i="25"/>
  <x:c r="I2970" i="25"/>
  <x:c r="J2970" i="25"/>
  <x:c r="K2970" i="25"/>
  <x:c r="L2970" i="25"/>
  <x:c r="M2970" i="25"/>
  <x:c r="N2970" i="25"/>
  <x:c r="P2970" i="25"/>
  <x:c r="Q2970" i="25"/>
  <x:c r="R2970" i="25"/>
  <x:c r="A2971" i="25"/>
  <x:c r="B2971" i="25"/>
  <x:c r="C2971" i="25"/>
  <x:c r="D2971" i="25"/>
  <x:c r="E2971" i="25"/>
  <x:c r="F2971" i="25"/>
  <x:c r="G2971" i="25"/>
  <x:c r="H2971" i="25"/>
  <x:c r="I2971" i="25"/>
  <x:c r="J2971" i="25"/>
  <x:c r="K2971" i="25"/>
  <x:c r="L2971" i="25"/>
  <x:c r="M2971" i="25"/>
  <x:c r="N2971" i="25"/>
  <x:c r="P2971" i="25"/>
  <x:c r="Q2971" i="25"/>
  <x:c r="R2971" i="25"/>
  <x:c r="A2972" i="25"/>
  <x:c r="B2972" i="25"/>
  <x:c r="C2972" i="25"/>
  <x:c r="D2972" i="25"/>
  <x:c r="E2972" i="25"/>
  <x:c r="F2972" i="25"/>
  <x:c r="G2972" i="25"/>
  <x:c r="H2972" i="25"/>
  <x:c r="I2972" i="25"/>
  <x:c r="J2972" i="25"/>
  <x:c r="K2972" i="25"/>
  <x:c r="L2972" i="25"/>
  <x:c r="M2972" i="25"/>
  <x:c r="N2972" i="25"/>
  <x:c r="P2972" i="25"/>
  <x:c r="Q2972" i="25"/>
  <x:c r="R2972" i="25"/>
  <x:c r="A2973" i="25"/>
  <x:c r="B2973" i="25"/>
  <x:c r="C2973" i="25"/>
  <x:c r="D2973" i="25"/>
  <x:c r="E2973" i="25"/>
  <x:c r="F2973" i="25"/>
  <x:c r="G2973" i="25"/>
  <x:c r="H2973" i="25"/>
  <x:c r="I2973" i="25"/>
  <x:c r="J2973" i="25"/>
  <x:c r="K2973" i="25"/>
  <x:c r="L2973" i="25"/>
  <x:c r="M2973" i="25"/>
  <x:c r="N2973" i="25"/>
  <x:c r="P2973" i="25"/>
  <x:c r="Q2973" i="25"/>
  <x:c r="R2973" i="25"/>
  <x:c r="A2974" i="25"/>
  <x:c r="B2974" i="25"/>
  <x:c r="C2974" i="25"/>
  <x:c r="D2974" i="25"/>
  <x:c r="E2974" i="25"/>
  <x:c r="F2974" i="25"/>
  <x:c r="G2974" i="25"/>
  <x:c r="H2974" i="25"/>
  <x:c r="I2974" i="25"/>
  <x:c r="J2974" i="25"/>
  <x:c r="K2974" i="25"/>
  <x:c r="L2974" i="25"/>
  <x:c r="M2974" i="25"/>
  <x:c r="N2974" i="25"/>
  <x:c r="P2974" i="25"/>
  <x:c r="Q2974" i="25"/>
  <x:c r="R2974" i="25"/>
  <x:c r="A2975" i="25"/>
  <x:c r="B2975" i="25"/>
  <x:c r="C2975" i="25"/>
  <x:c r="D2975" i="25"/>
  <x:c r="E2975" i="25"/>
  <x:c r="F2975" i="25"/>
  <x:c r="G2975" i="25"/>
  <x:c r="H2975" i="25"/>
  <x:c r="I2975" i="25"/>
  <x:c r="J2975" i="25"/>
  <x:c r="K2975" i="25"/>
  <x:c r="L2975" i="25"/>
  <x:c r="M2975" i="25"/>
  <x:c r="N2975" i="25"/>
  <x:c r="P2975" i="25"/>
  <x:c r="Q2975" i="25"/>
  <x:c r="R2975" i="25"/>
  <x:c r="A2976" i="25"/>
  <x:c r="B2976" i="25"/>
  <x:c r="C2976" i="25"/>
  <x:c r="D2976" i="25"/>
  <x:c r="E2976" i="25"/>
  <x:c r="F2976" i="25"/>
  <x:c r="G2976" i="25"/>
  <x:c r="H2976" i="25"/>
  <x:c r="I2976" i="25"/>
  <x:c r="J2976" i="25"/>
  <x:c r="K2976" i="25"/>
  <x:c r="L2976" i="25"/>
  <x:c r="M2976" i="25"/>
  <x:c r="N2976" i="25"/>
  <x:c r="P2976" i="25"/>
  <x:c r="Q2976" i="25"/>
  <x:c r="R2976" i="25"/>
  <x:c r="A2977" i="25"/>
  <x:c r="B2977" i="25"/>
  <x:c r="C2977" i="25"/>
  <x:c r="D2977" i="25"/>
  <x:c r="E2977" i="25"/>
  <x:c r="F2977" i="25"/>
  <x:c r="G2977" i="25"/>
  <x:c r="H2977" i="25"/>
  <x:c r="I2977" i="25"/>
  <x:c r="J2977" i="25"/>
  <x:c r="K2977" i="25"/>
  <x:c r="L2977" i="25"/>
  <x:c r="M2977" i="25"/>
  <x:c r="N2977" i="25"/>
  <x:c r="P2977" i="25"/>
  <x:c r="Q2977" i="25"/>
  <x:c r="R2977" i="25"/>
  <x:c r="A2978" i="25"/>
  <x:c r="B2978" i="25"/>
  <x:c r="C2978" i="25"/>
  <x:c r="D2978" i="25"/>
  <x:c r="E2978" i="25"/>
  <x:c r="F2978" i="25"/>
  <x:c r="G2978" i="25"/>
  <x:c r="H2978" i="25"/>
  <x:c r="I2978" i="25"/>
  <x:c r="J2978" i="25"/>
  <x:c r="K2978" i="25"/>
  <x:c r="L2978" i="25"/>
  <x:c r="M2978" i="25"/>
  <x:c r="N2978" i="25"/>
  <x:c r="P2978" i="25"/>
  <x:c r="Q2978" i="25"/>
  <x:c r="R2978" i="25"/>
  <x:c r="A2979" i="25"/>
  <x:c r="B2979" i="25"/>
  <x:c r="C2979" i="25"/>
  <x:c r="D2979" i="25"/>
  <x:c r="E2979" i="25"/>
  <x:c r="F2979" i="25"/>
  <x:c r="G2979" i="25"/>
  <x:c r="H2979" i="25"/>
  <x:c r="I2979" i="25"/>
  <x:c r="J2979" i="25"/>
  <x:c r="K2979" i="25"/>
  <x:c r="L2979" i="25"/>
  <x:c r="M2979" i="25"/>
  <x:c r="N2979" i="25"/>
  <x:c r="P2979" i="25"/>
  <x:c r="Q2979" i="25"/>
  <x:c r="R2979" i="25"/>
  <x:c r="A2980" i="25"/>
  <x:c r="B2980" i="25"/>
  <x:c r="C2980" i="25"/>
  <x:c r="D2980" i="25"/>
  <x:c r="E2980" i="25"/>
  <x:c r="F2980" i="25"/>
  <x:c r="G2980" i="25"/>
  <x:c r="H2980" i="25"/>
  <x:c r="I2980" i="25"/>
  <x:c r="J2980" i="25"/>
  <x:c r="K2980" i="25"/>
  <x:c r="L2980" i="25"/>
  <x:c r="M2980" i="25"/>
  <x:c r="N2980" i="25"/>
  <x:c r="P2980" i="25"/>
  <x:c r="Q2980" i="25"/>
  <x:c r="R2980" i="25"/>
  <x:c r="A2981" i="25"/>
  <x:c r="B2981" i="25"/>
  <x:c r="C2981" i="25"/>
  <x:c r="D2981" i="25"/>
  <x:c r="E2981" i="25"/>
  <x:c r="F2981" i="25"/>
  <x:c r="G2981" i="25"/>
  <x:c r="H2981" i="25"/>
  <x:c r="I2981" i="25"/>
  <x:c r="J2981" i="25"/>
  <x:c r="K2981" i="25"/>
  <x:c r="L2981" i="25"/>
  <x:c r="M2981" i="25"/>
  <x:c r="N2981" i="25"/>
  <x:c r="P2981" i="25"/>
  <x:c r="Q2981" i="25"/>
  <x:c r="R2981" i="25"/>
  <x:c r="A2982" i="25"/>
  <x:c r="B2982" i="25"/>
  <x:c r="C2982" i="25"/>
  <x:c r="D2982" i="25"/>
  <x:c r="E2982" i="25"/>
  <x:c r="F2982" i="25"/>
  <x:c r="G2982" i="25"/>
  <x:c r="H2982" i="25"/>
  <x:c r="I2982" i="25"/>
  <x:c r="J2982" i="25"/>
  <x:c r="K2982" i="25"/>
  <x:c r="L2982" i="25"/>
  <x:c r="M2982" i="25"/>
  <x:c r="N2982" i="25"/>
  <x:c r="P2982" i="25"/>
  <x:c r="Q2982" i="25"/>
  <x:c r="R2982" i="25"/>
  <x:c r="A2983" i="25"/>
  <x:c r="B2983" i="25"/>
  <x:c r="C2983" i="25"/>
  <x:c r="D2983" i="25"/>
  <x:c r="E2983" i="25"/>
  <x:c r="F2983" i="25"/>
  <x:c r="G2983" i="25"/>
  <x:c r="H2983" i="25"/>
  <x:c r="I2983" i="25"/>
  <x:c r="J2983" i="25"/>
  <x:c r="K2983" i="25"/>
  <x:c r="L2983" i="25"/>
  <x:c r="M2983" i="25"/>
  <x:c r="N2983" i="25"/>
  <x:c r="P2983" i="25"/>
  <x:c r="Q2983" i="25"/>
  <x:c r="R2983" i="25"/>
  <x:c r="A2984" i="25"/>
  <x:c r="B2984" i="25"/>
  <x:c r="C2984" i="25"/>
  <x:c r="D2984" i="25"/>
  <x:c r="E2984" i="25"/>
  <x:c r="F2984" i="25"/>
  <x:c r="G2984" i="25"/>
  <x:c r="H2984" i="25"/>
  <x:c r="I2984" i="25"/>
  <x:c r="J2984" i="25"/>
  <x:c r="K2984" i="25"/>
  <x:c r="L2984" i="25"/>
  <x:c r="M2984" i="25"/>
  <x:c r="N2984" i="25"/>
  <x:c r="P2984" i="25"/>
  <x:c r="Q2984" i="25"/>
  <x:c r="R2984" i="25"/>
  <x:c r="A2985" i="25"/>
  <x:c r="B2985" i="25"/>
  <x:c r="C2985" i="25"/>
  <x:c r="D2985" i="25"/>
  <x:c r="E2985" i="25"/>
  <x:c r="F2985" i="25"/>
  <x:c r="G2985" i="25"/>
  <x:c r="H2985" i="25"/>
  <x:c r="I2985" i="25"/>
  <x:c r="J2985" i="25"/>
  <x:c r="K2985" i="25"/>
  <x:c r="L2985" i="25"/>
  <x:c r="M2985" i="25"/>
  <x:c r="N2985" i="25"/>
  <x:c r="P2985" i="25"/>
  <x:c r="Q2985" i="25"/>
  <x:c r="R2985" i="25"/>
  <x:c r="A2986" i="25"/>
  <x:c r="B2986" i="25"/>
  <x:c r="C2986" i="25"/>
  <x:c r="D2986" i="25"/>
  <x:c r="E2986" i="25"/>
  <x:c r="F2986" i="25"/>
  <x:c r="G2986" i="25"/>
  <x:c r="H2986" i="25"/>
  <x:c r="I2986" i="25"/>
  <x:c r="J2986" i="25"/>
  <x:c r="K2986" i="25"/>
  <x:c r="L2986" i="25"/>
  <x:c r="M2986" i="25"/>
  <x:c r="N2986" i="25"/>
  <x:c r="P2986" i="25"/>
  <x:c r="Q2986" i="25"/>
  <x:c r="R2986" i="25"/>
  <x:c r="A2987" i="25"/>
  <x:c r="B2987" i="25"/>
  <x:c r="C2987" i="25"/>
  <x:c r="D2987" i="25"/>
  <x:c r="E2987" i="25"/>
  <x:c r="F2987" i="25"/>
  <x:c r="G2987" i="25"/>
  <x:c r="H2987" i="25"/>
  <x:c r="I2987" i="25"/>
  <x:c r="J2987" i="25"/>
  <x:c r="K2987" i="25"/>
  <x:c r="L2987" i="25"/>
  <x:c r="M2987" i="25"/>
  <x:c r="N2987" i="25"/>
  <x:c r="P2987" i="25"/>
  <x:c r="Q2987" i="25"/>
  <x:c r="R2987" i="25"/>
  <x:c r="A2988" i="25"/>
  <x:c r="B2988" i="25"/>
  <x:c r="C2988" i="25"/>
  <x:c r="D2988" i="25"/>
  <x:c r="E2988" i="25"/>
  <x:c r="F2988" i="25"/>
  <x:c r="G2988" i="25"/>
  <x:c r="H2988" i="25"/>
  <x:c r="I2988" i="25"/>
  <x:c r="J2988" i="25"/>
  <x:c r="K2988" i="25"/>
  <x:c r="L2988" i="25"/>
  <x:c r="M2988" i="25"/>
  <x:c r="N2988" i="25"/>
  <x:c r="P2988" i="25"/>
  <x:c r="Q2988" i="25"/>
  <x:c r="R2988" i="25"/>
  <x:c r="A2989" i="25"/>
  <x:c r="B2989" i="25"/>
  <x:c r="C2989" i="25"/>
  <x:c r="D2989" i="25"/>
  <x:c r="E2989" i="25"/>
  <x:c r="F2989" i="25"/>
  <x:c r="G2989" i="25"/>
  <x:c r="H2989" i="25"/>
  <x:c r="I2989" i="25"/>
  <x:c r="J2989" i="25"/>
  <x:c r="K2989" i="25"/>
  <x:c r="L2989" i="25"/>
  <x:c r="M2989" i="25"/>
  <x:c r="N2989" i="25"/>
  <x:c r="P2989" i="25"/>
  <x:c r="Q2989" i="25"/>
  <x:c r="R2989" i="25"/>
  <x:c r="A2990" i="25"/>
  <x:c r="B2990" i="25"/>
  <x:c r="C2990" i="25"/>
  <x:c r="D2990" i="25"/>
  <x:c r="E2990" i="25"/>
  <x:c r="F2990" i="25"/>
  <x:c r="G2990" i="25"/>
  <x:c r="H2990" i="25"/>
  <x:c r="I2990" i="25"/>
  <x:c r="J2990" i="25"/>
  <x:c r="K2990" i="25"/>
  <x:c r="L2990" i="25"/>
  <x:c r="M2990" i="25"/>
  <x:c r="N2990" i="25"/>
  <x:c r="P2990" i="25"/>
  <x:c r="Q2990" i="25"/>
  <x:c r="R2990" i="25"/>
  <x:c r="A2991" i="25"/>
  <x:c r="B2991" i="25"/>
  <x:c r="C2991" i="25"/>
  <x:c r="D2991" i="25"/>
  <x:c r="E2991" i="25"/>
  <x:c r="F2991" i="25"/>
  <x:c r="G2991" i="25"/>
  <x:c r="H2991" i="25"/>
  <x:c r="I2991" i="25"/>
  <x:c r="J2991" i="25"/>
  <x:c r="K2991" i="25"/>
  <x:c r="L2991" i="25"/>
  <x:c r="M2991" i="25"/>
  <x:c r="N2991" i="25"/>
  <x:c r="P2991" i="25"/>
  <x:c r="Q2991" i="25"/>
  <x:c r="R2991" i="25"/>
  <x:c r="A2992" i="25"/>
  <x:c r="B2992" i="25"/>
  <x:c r="C2992" i="25"/>
  <x:c r="D2992" i="25"/>
  <x:c r="E2992" i="25"/>
  <x:c r="F2992" i="25"/>
  <x:c r="G2992" i="25"/>
  <x:c r="H2992" i="25"/>
  <x:c r="I2992" i="25"/>
  <x:c r="J2992" i="25"/>
  <x:c r="K2992" i="25"/>
  <x:c r="L2992" i="25"/>
  <x:c r="M2992" i="25"/>
  <x:c r="N2992" i="25"/>
  <x:c r="P2992" i="25"/>
  <x:c r="Q2992" i="25"/>
  <x:c r="R2992" i="25"/>
  <x:c r="A2993" i="25"/>
  <x:c r="B2993" i="25"/>
  <x:c r="C2993" i="25"/>
  <x:c r="D2993" i="25"/>
  <x:c r="E2993" i="25"/>
  <x:c r="F2993" i="25"/>
  <x:c r="G2993" i="25"/>
  <x:c r="H2993" i="25"/>
  <x:c r="I2993" i="25"/>
  <x:c r="J2993" i="25"/>
  <x:c r="K2993" i="25"/>
  <x:c r="L2993" i="25"/>
  <x:c r="M2993" i="25"/>
  <x:c r="N2993" i="25"/>
  <x:c r="P2993" i="25"/>
  <x:c r="Q2993" i="25"/>
  <x:c r="R2993" i="25"/>
  <x:c r="A2994" i="25"/>
  <x:c r="B2994" i="25"/>
  <x:c r="C2994" i="25"/>
  <x:c r="D2994" i="25"/>
  <x:c r="E2994" i="25"/>
  <x:c r="F2994" i="25"/>
  <x:c r="G2994" i="25"/>
  <x:c r="H2994" i="25"/>
  <x:c r="I2994" i="25"/>
  <x:c r="J2994" i="25"/>
  <x:c r="K2994" i="25"/>
  <x:c r="L2994" i="25"/>
  <x:c r="M2994" i="25"/>
  <x:c r="N2994" i="25"/>
  <x:c r="P2994" i="25"/>
  <x:c r="Q2994" i="25"/>
  <x:c r="R2994" i="25"/>
  <x:c r="A2995" i="25"/>
  <x:c r="B2995" i="25"/>
  <x:c r="C2995" i="25"/>
  <x:c r="D2995" i="25"/>
  <x:c r="E2995" i="25"/>
  <x:c r="F2995" i="25"/>
  <x:c r="G2995" i="25"/>
  <x:c r="H2995" i="25"/>
  <x:c r="I2995" i="25"/>
  <x:c r="J2995" i="25"/>
  <x:c r="K2995" i="25"/>
  <x:c r="L2995" i="25"/>
  <x:c r="M2995" i="25"/>
  <x:c r="N2995" i="25"/>
  <x:c r="P2995" i="25"/>
  <x:c r="Q2995" i="25"/>
  <x:c r="R2995" i="25"/>
  <x:c r="A2996" i="25"/>
  <x:c r="B2996" i="25"/>
  <x:c r="C2996" i="25"/>
  <x:c r="D2996" i="25"/>
  <x:c r="E2996" i="25"/>
  <x:c r="F2996" i="25"/>
  <x:c r="G2996" i="25"/>
  <x:c r="H2996" i="25"/>
  <x:c r="I2996" i="25"/>
  <x:c r="J2996" i="25"/>
  <x:c r="K2996" i="25"/>
  <x:c r="L2996" i="25"/>
  <x:c r="M2996" i="25"/>
  <x:c r="N2996" i="25"/>
  <x:c r="P2996" i="25"/>
  <x:c r="Q2996" i="25"/>
  <x:c r="R2996" i="25"/>
  <x:c r="A2997" i="25"/>
  <x:c r="B2997" i="25"/>
  <x:c r="C2997" i="25"/>
  <x:c r="D2997" i="25"/>
  <x:c r="E2997" i="25"/>
  <x:c r="F2997" i="25"/>
  <x:c r="G2997" i="25"/>
  <x:c r="H2997" i="25"/>
  <x:c r="I2997" i="25"/>
  <x:c r="J2997" i="25"/>
  <x:c r="K2997" i="25"/>
  <x:c r="L2997" i="25"/>
  <x:c r="M2997" i="25"/>
  <x:c r="N2997" i="25"/>
  <x:c r="P2997" i="25"/>
  <x:c r="Q2997" i="25"/>
  <x:c r="R2997" i="25"/>
  <x:c r="A2998" i="25"/>
  <x:c r="B2998" i="25"/>
  <x:c r="C2998" i="25"/>
  <x:c r="D2998" i="25"/>
  <x:c r="E2998" i="25"/>
  <x:c r="F2998" i="25"/>
  <x:c r="G2998" i="25"/>
  <x:c r="H2998" i="25"/>
  <x:c r="I2998" i="25"/>
  <x:c r="J2998" i="25"/>
  <x:c r="K2998" i="25"/>
  <x:c r="L2998" i="25"/>
  <x:c r="M2998" i="25"/>
  <x:c r="N2998" i="25"/>
  <x:c r="P2998" i="25"/>
  <x:c r="Q2998" i="25"/>
  <x:c r="R2998" i="25"/>
  <x:c r="A2999" i="25"/>
  <x:c r="B2999" i="25"/>
  <x:c r="C2999" i="25"/>
  <x:c r="D2999" i="25"/>
  <x:c r="E2999" i="25"/>
  <x:c r="F2999" i="25"/>
  <x:c r="G2999" i="25"/>
  <x:c r="H2999" i="25"/>
  <x:c r="I2999" i="25"/>
  <x:c r="J2999" i="25"/>
  <x:c r="K2999" i="25"/>
  <x:c r="L2999" i="25"/>
  <x:c r="M2999" i="25"/>
  <x:c r="N2999" i="25"/>
  <x:c r="P2999" i="25"/>
  <x:c r="Q2999" i="25"/>
  <x:c r="R2999" i="25"/>
  <x:c r="A3000" i="25"/>
  <x:c r="B3000" i="25"/>
  <x:c r="C3000" i="25"/>
  <x:c r="D3000" i="25"/>
  <x:c r="E3000" i="25"/>
  <x:c r="F3000" i="25"/>
  <x:c r="G3000" i="25"/>
  <x:c r="H3000" i="25"/>
  <x:c r="I3000" i="25"/>
  <x:c r="J3000" i="25"/>
  <x:c r="K3000" i="25"/>
  <x:c r="L3000" i="25"/>
  <x:c r="M3000" i="25"/>
  <x:c r="N3000" i="25"/>
  <x:c r="P3000" i="25"/>
  <x:c r="Q3000" i="25"/>
  <x:c r="R3000" i="25"/>
  <x:c r="A3001" i="25"/>
  <x:c r="B3001" i="25"/>
  <x:c r="C3001" i="25"/>
  <x:c r="D3001" i="25"/>
  <x:c r="E3001" i="25"/>
  <x:c r="F3001" i="25"/>
  <x:c r="G3001" i="25"/>
  <x:c r="H3001" i="25"/>
  <x:c r="I3001" i="25"/>
  <x:c r="J3001" i="25"/>
  <x:c r="K3001" i="25"/>
  <x:c r="L3001" i="25"/>
  <x:c r="M3001" i="25"/>
  <x:c r="N3001" i="25"/>
  <x:c r="P3001" i="25"/>
  <x:c r="Q3001" i="25"/>
  <x:c r="R3001" i="25"/>
  <x:c r="A3002" i="25"/>
  <x:c r="B3002" i="25"/>
  <x:c r="C3002" i="25"/>
  <x:c r="D3002" i="25"/>
  <x:c r="E3002" i="25"/>
  <x:c r="F3002" i="25"/>
  <x:c r="G3002" i="25"/>
  <x:c r="H3002" i="25"/>
  <x:c r="I3002" i="25"/>
  <x:c r="J3002" i="25"/>
  <x:c r="K3002" i="25"/>
  <x:c r="L3002" i="25"/>
  <x:c r="M3002" i="25"/>
  <x:c r="N3002" i="25"/>
  <x:c r="P3002" i="25"/>
  <x:c r="Q3002" i="25"/>
  <x:c r="R3002" i="25"/>
  <x:c r="A3003" i="25"/>
  <x:c r="B3003" i="25"/>
  <x:c r="C3003" i="25"/>
  <x:c r="D3003" i="25"/>
  <x:c r="E3003" i="25"/>
  <x:c r="F3003" i="25"/>
  <x:c r="G3003" i="25"/>
  <x:c r="H3003" i="25"/>
  <x:c r="I3003" i="25"/>
  <x:c r="J3003" i="25"/>
  <x:c r="K3003" i="25"/>
  <x:c r="L3003" i="25"/>
  <x:c r="M3003" i="25"/>
  <x:c r="N3003" i="25"/>
  <x:c r="P3003" i="25"/>
  <x:c r="Q3003" i="25"/>
  <x:c r="R3003" i="25"/>
  <x:c r="A3004" i="25"/>
  <x:c r="B3004" i="25"/>
  <x:c r="C3004" i="25"/>
  <x:c r="D3004" i="25"/>
  <x:c r="E3004" i="25"/>
  <x:c r="F3004" i="25"/>
  <x:c r="G3004" i="25"/>
  <x:c r="H3004" i="25"/>
  <x:c r="I3004" i="25"/>
  <x:c r="J3004" i="25"/>
  <x:c r="K3004" i="25"/>
  <x:c r="L3004" i="25"/>
  <x:c r="M3004" i="25"/>
  <x:c r="N3004" i="25"/>
  <x:c r="P3004" i="25"/>
  <x:c r="Q3004" i="25"/>
  <x:c r="R3004" i="25"/>
  <x:c r="A3005" i="25"/>
  <x:c r="B3005" i="25"/>
  <x:c r="C3005" i="25"/>
  <x:c r="D3005" i="25"/>
  <x:c r="E3005" i="25"/>
  <x:c r="F3005" i="25"/>
  <x:c r="G3005" i="25"/>
  <x:c r="H3005" i="25"/>
  <x:c r="I3005" i="25"/>
  <x:c r="J3005" i="25"/>
  <x:c r="K3005" i="25"/>
  <x:c r="L3005" i="25"/>
  <x:c r="M3005" i="25"/>
  <x:c r="N3005" i="25"/>
  <x:c r="P3005" i="25"/>
  <x:c r="Q3005" i="25"/>
  <x:c r="R3005" i="25"/>
  <x:c r="A3006" i="25"/>
  <x:c r="B3006" i="25"/>
  <x:c r="C3006" i="25"/>
  <x:c r="D3006" i="25"/>
  <x:c r="E3006" i="25"/>
  <x:c r="F3006" i="25"/>
  <x:c r="G3006" i="25"/>
  <x:c r="H3006" i="25"/>
  <x:c r="I3006" i="25"/>
  <x:c r="J3006" i="25"/>
  <x:c r="K3006" i="25"/>
  <x:c r="L3006" i="25"/>
  <x:c r="M3006" i="25"/>
  <x:c r="N3006" i="25"/>
  <x:c r="P3006" i="25"/>
  <x:c r="Q3006" i="25"/>
  <x:c r="R3006" i="25"/>
  <x:c r="A3007" i="25"/>
  <x:c r="B3007" i="25"/>
  <x:c r="C3007" i="25"/>
  <x:c r="D3007" i="25"/>
  <x:c r="E3007" i="25"/>
  <x:c r="F3007" i="25"/>
  <x:c r="G3007" i="25"/>
  <x:c r="H3007" i="25"/>
  <x:c r="I3007" i="25"/>
  <x:c r="J3007" i="25"/>
  <x:c r="K3007" i="25"/>
  <x:c r="L3007" i="25"/>
  <x:c r="M3007" i="25"/>
  <x:c r="N3007" i="25"/>
  <x:c r="P3007" i="25"/>
  <x:c r="Q3007" i="25"/>
  <x:c r="R3007" i="25"/>
  <x:c r="A3008" i="25"/>
  <x:c r="B3008" i="25"/>
  <x:c r="C3008" i="25"/>
  <x:c r="D3008" i="25"/>
  <x:c r="E3008" i="25"/>
  <x:c r="F3008" i="25"/>
  <x:c r="G3008" i="25"/>
  <x:c r="H3008" i="25"/>
  <x:c r="I3008" i="25"/>
  <x:c r="J3008" i="25"/>
  <x:c r="K3008" i="25"/>
  <x:c r="L3008" i="25"/>
  <x:c r="M3008" i="25"/>
  <x:c r="N3008" i="25"/>
  <x:c r="P3008" i="25"/>
  <x:c r="Q3008" i="25"/>
  <x:c r="R3008" i="25"/>
  <x:c r="A3009" i="25"/>
  <x:c r="B3009" i="25"/>
  <x:c r="C3009" i="25"/>
  <x:c r="D3009" i="25"/>
  <x:c r="E3009" i="25"/>
  <x:c r="F3009" i="25"/>
  <x:c r="G3009" i="25"/>
  <x:c r="H3009" i="25"/>
  <x:c r="I3009" i="25"/>
  <x:c r="J3009" i="25"/>
  <x:c r="K3009" i="25"/>
  <x:c r="L3009" i="25"/>
  <x:c r="M3009" i="25"/>
  <x:c r="N3009" i="25"/>
  <x:c r="P3009" i="25"/>
  <x:c r="Q3009" i="25"/>
  <x:c r="R3009" i="25"/>
  <x:c r="A3010" i="25"/>
  <x:c r="B3010" i="25"/>
  <x:c r="C3010" i="25"/>
  <x:c r="D3010" i="25"/>
  <x:c r="E3010" i="25"/>
  <x:c r="F3010" i="25"/>
  <x:c r="G3010" i="25"/>
  <x:c r="H3010" i="25"/>
  <x:c r="I3010" i="25"/>
  <x:c r="J3010" i="25"/>
  <x:c r="K3010" i="25"/>
  <x:c r="L3010" i="25"/>
  <x:c r="M3010" i="25"/>
  <x:c r="N3010" i="25"/>
  <x:c r="P3010" i="25"/>
  <x:c r="Q3010" i="25"/>
  <x:c r="R3010" i="25"/>
  <x:c r="A3011" i="25"/>
  <x:c r="B3011" i="25"/>
  <x:c r="C3011" i="25"/>
  <x:c r="D3011" i="25"/>
  <x:c r="E3011" i="25"/>
  <x:c r="F3011" i="25"/>
  <x:c r="G3011" i="25"/>
  <x:c r="H3011" i="25"/>
  <x:c r="I3011" i="25"/>
  <x:c r="J3011" i="25"/>
  <x:c r="K3011" i="25"/>
  <x:c r="L3011" i="25"/>
  <x:c r="M3011" i="25"/>
  <x:c r="N3011" i="25"/>
  <x:c r="P3011" i="25"/>
  <x:c r="Q3011" i="25"/>
  <x:c r="R3011" i="25"/>
  <x:c r="A3012" i="25"/>
  <x:c r="B3012" i="25"/>
  <x:c r="C3012" i="25"/>
  <x:c r="D3012" i="25"/>
  <x:c r="E3012" i="25"/>
  <x:c r="F3012" i="25"/>
  <x:c r="G3012" i="25"/>
  <x:c r="H3012" i="25"/>
  <x:c r="I3012" i="25"/>
  <x:c r="J3012" i="25"/>
  <x:c r="K3012" i="25"/>
  <x:c r="L3012" i="25"/>
  <x:c r="M3012" i="25"/>
  <x:c r="N3012" i="25"/>
  <x:c r="P3012" i="25"/>
  <x:c r="Q3012" i="25"/>
  <x:c r="R3012" i="25"/>
  <x:c r="A3013" i="25"/>
  <x:c r="B3013" i="25"/>
  <x:c r="C3013" i="25"/>
  <x:c r="D3013" i="25"/>
  <x:c r="E3013" i="25"/>
  <x:c r="F3013" i="25"/>
  <x:c r="G3013" i="25"/>
  <x:c r="H3013" i="25"/>
  <x:c r="I3013" i="25"/>
  <x:c r="J3013" i="25"/>
  <x:c r="K3013" i="25"/>
  <x:c r="L3013" i="25"/>
  <x:c r="M3013" i="25"/>
  <x:c r="N3013" i="25"/>
  <x:c r="P3013" i="25"/>
  <x:c r="Q3013" i="25"/>
  <x:c r="R3013" i="25"/>
  <x:c r="A3014" i="25"/>
  <x:c r="B3014" i="25"/>
  <x:c r="C3014" i="25"/>
  <x:c r="D3014" i="25"/>
  <x:c r="E3014" i="25"/>
  <x:c r="F3014" i="25"/>
  <x:c r="G3014" i="25"/>
  <x:c r="H3014" i="25"/>
  <x:c r="I3014" i="25"/>
  <x:c r="J3014" i="25"/>
  <x:c r="K3014" i="25"/>
  <x:c r="L3014" i="25"/>
  <x:c r="M3014" i="25"/>
  <x:c r="N3014" i="25"/>
  <x:c r="P3014" i="25"/>
  <x:c r="Q3014" i="25"/>
  <x:c r="R3014" i="25"/>
  <x:c r="A3015" i="25"/>
  <x:c r="B3015" i="25"/>
  <x:c r="C3015" i="25"/>
  <x:c r="D3015" i="25"/>
  <x:c r="E3015" i="25"/>
  <x:c r="F3015" i="25"/>
  <x:c r="G3015" i="25"/>
  <x:c r="H3015" i="25"/>
  <x:c r="I3015" i="25"/>
  <x:c r="J3015" i="25"/>
  <x:c r="K3015" i="25"/>
  <x:c r="L3015" i="25"/>
  <x:c r="M3015" i="25"/>
  <x:c r="N3015" i="25"/>
  <x:c r="P3015" i="25"/>
  <x:c r="Q3015" i="25"/>
  <x:c r="R3015" i="25"/>
  <x:c r="A3016" i="25"/>
  <x:c r="B3016" i="25"/>
  <x:c r="C3016" i="25"/>
  <x:c r="D3016" i="25"/>
  <x:c r="E3016" i="25"/>
  <x:c r="F3016" i="25"/>
  <x:c r="G3016" i="25"/>
  <x:c r="H3016" i="25"/>
  <x:c r="I3016" i="25"/>
  <x:c r="J3016" i="25"/>
  <x:c r="K3016" i="25"/>
  <x:c r="L3016" i="25"/>
  <x:c r="M3016" i="25"/>
  <x:c r="N3016" i="25"/>
  <x:c r="P3016" i="25"/>
  <x:c r="Q3016" i="25"/>
  <x:c r="R3016" i="25"/>
  <x:c r="A3017" i="25"/>
  <x:c r="B3017" i="25"/>
  <x:c r="C3017" i="25"/>
  <x:c r="D3017" i="25"/>
  <x:c r="E3017" i="25"/>
  <x:c r="F3017" i="25"/>
  <x:c r="G3017" i="25"/>
  <x:c r="H3017" i="25"/>
  <x:c r="I3017" i="25"/>
  <x:c r="J3017" i="25"/>
  <x:c r="K3017" i="25"/>
  <x:c r="L3017" i="25"/>
  <x:c r="M3017" i="25"/>
  <x:c r="N3017" i="25"/>
  <x:c r="P3017" i="25"/>
  <x:c r="Q3017" i="25"/>
  <x:c r="R3017" i="25"/>
  <x:c r="A3018" i="25"/>
  <x:c r="B3018" i="25"/>
  <x:c r="C3018" i="25"/>
  <x:c r="D3018" i="25"/>
  <x:c r="E3018" i="25"/>
  <x:c r="F3018" i="25"/>
  <x:c r="G3018" i="25"/>
  <x:c r="H3018" i="25"/>
  <x:c r="I3018" i="25"/>
  <x:c r="J3018" i="25"/>
  <x:c r="K3018" i="25"/>
  <x:c r="L3018" i="25"/>
  <x:c r="M3018" i="25"/>
  <x:c r="N3018" i="25"/>
  <x:c r="P3018" i="25"/>
  <x:c r="Q3018" i="25"/>
  <x:c r="R3018" i="25"/>
  <x:c r="A3019" i="25"/>
  <x:c r="B3019" i="25"/>
  <x:c r="C3019" i="25"/>
  <x:c r="D3019" i="25"/>
  <x:c r="E3019" i="25"/>
  <x:c r="F3019" i="25"/>
  <x:c r="G3019" i="25"/>
  <x:c r="H3019" i="25"/>
  <x:c r="I3019" i="25"/>
  <x:c r="J3019" i="25"/>
  <x:c r="K3019" i="25"/>
  <x:c r="L3019" i="25"/>
  <x:c r="M3019" i="25"/>
  <x:c r="N3019" i="25"/>
  <x:c r="P3019" i="25"/>
  <x:c r="Q3019" i="25"/>
  <x:c r="R3019" i="25"/>
  <x:c r="A3020" i="25"/>
  <x:c r="B3020" i="25"/>
  <x:c r="C3020" i="25"/>
  <x:c r="D3020" i="25"/>
  <x:c r="E3020" i="25"/>
  <x:c r="F3020" i="25"/>
  <x:c r="G3020" i="25"/>
  <x:c r="H3020" i="25"/>
  <x:c r="I3020" i="25"/>
  <x:c r="J3020" i="25"/>
  <x:c r="K3020" i="25"/>
  <x:c r="L3020" i="25"/>
  <x:c r="M3020" i="25"/>
  <x:c r="N3020" i="25"/>
  <x:c r="P3020" i="25"/>
  <x:c r="Q3020" i="25"/>
  <x:c r="R3020" i="25"/>
  <x:c r="A3021" i="25"/>
  <x:c r="B3021" i="25"/>
  <x:c r="C3021" i="25"/>
  <x:c r="D3021" i="25"/>
  <x:c r="E3021" i="25"/>
  <x:c r="F3021" i="25"/>
  <x:c r="G3021" i="25"/>
  <x:c r="H3021" i="25"/>
  <x:c r="I3021" i="25"/>
  <x:c r="J3021" i="25"/>
  <x:c r="K3021" i="25"/>
  <x:c r="L3021" i="25"/>
  <x:c r="M3021" i="25"/>
  <x:c r="N3021" i="25"/>
  <x:c r="P3021" i="25"/>
  <x:c r="Q3021" i="25"/>
  <x:c r="R3021" i="25"/>
  <x:c r="A3022" i="25"/>
  <x:c r="B3022" i="25"/>
  <x:c r="C3022" i="25"/>
  <x:c r="D3022" i="25"/>
  <x:c r="E3022" i="25"/>
  <x:c r="F3022" i="25"/>
  <x:c r="G3022" i="25"/>
  <x:c r="H3022" i="25"/>
  <x:c r="I3022" i="25"/>
  <x:c r="J3022" i="25"/>
  <x:c r="K3022" i="25"/>
  <x:c r="L3022" i="25"/>
  <x:c r="M3022" i="25"/>
  <x:c r="N3022" i="25"/>
  <x:c r="P3022" i="25"/>
  <x:c r="Q3022" i="25"/>
  <x:c r="R3022" i="25"/>
  <x:c r="A3023" i="25"/>
  <x:c r="B3023" i="25"/>
  <x:c r="C3023" i="25"/>
  <x:c r="D3023" i="25"/>
  <x:c r="E3023" i="25"/>
  <x:c r="F3023" i="25"/>
  <x:c r="G3023" i="25"/>
  <x:c r="H3023" i="25"/>
  <x:c r="I3023" i="25"/>
  <x:c r="J3023" i="25"/>
  <x:c r="K3023" i="25"/>
  <x:c r="L3023" i="25"/>
  <x:c r="M3023" i="25"/>
  <x:c r="N3023" i="25"/>
  <x:c r="P3023" i="25"/>
  <x:c r="Q3023" i="25"/>
  <x:c r="R3023" i="25"/>
  <x:c r="A3024" i="25"/>
  <x:c r="B3024" i="25"/>
  <x:c r="C3024" i="25"/>
  <x:c r="D3024" i="25"/>
  <x:c r="E3024" i="25"/>
  <x:c r="F3024" i="25"/>
  <x:c r="G3024" i="25"/>
  <x:c r="H3024" i="25"/>
  <x:c r="I3024" i="25"/>
  <x:c r="J3024" i="25"/>
  <x:c r="K3024" i="25"/>
  <x:c r="L3024" i="25"/>
  <x:c r="M3024" i="25"/>
  <x:c r="N3024" i="25"/>
  <x:c r="P3024" i="25"/>
  <x:c r="Q3024" i="25"/>
  <x:c r="R3024" i="25"/>
  <x:c r="A3025" i="25"/>
  <x:c r="B3025" i="25"/>
  <x:c r="C3025" i="25"/>
  <x:c r="D3025" i="25"/>
  <x:c r="E3025" i="25"/>
  <x:c r="F3025" i="25"/>
  <x:c r="G3025" i="25"/>
  <x:c r="H3025" i="25"/>
  <x:c r="I3025" i="25"/>
  <x:c r="J3025" i="25"/>
  <x:c r="K3025" i="25"/>
  <x:c r="L3025" i="25"/>
  <x:c r="M3025" i="25"/>
  <x:c r="N3025" i="25"/>
  <x:c r="P3025" i="25"/>
  <x:c r="Q3025" i="25"/>
  <x:c r="R3025" i="25"/>
  <x:c r="A3026" i="25"/>
  <x:c r="B3026" i="25"/>
  <x:c r="C3026" i="25"/>
  <x:c r="D3026" i="25"/>
  <x:c r="E3026" i="25"/>
  <x:c r="F3026" i="25"/>
  <x:c r="G3026" i="25"/>
  <x:c r="H3026" i="25"/>
  <x:c r="I3026" i="25"/>
  <x:c r="J3026" i="25"/>
  <x:c r="K3026" i="25"/>
  <x:c r="L3026" i="25"/>
  <x:c r="M3026" i="25"/>
  <x:c r="N3026" i="25"/>
  <x:c r="P3026" i="25"/>
  <x:c r="Q3026" i="25"/>
  <x:c r="R3026" i="25"/>
  <x:c r="A3027" i="25"/>
  <x:c r="B3027" i="25"/>
  <x:c r="C3027" i="25"/>
  <x:c r="D3027" i="25"/>
  <x:c r="E3027" i="25"/>
  <x:c r="F3027" i="25"/>
  <x:c r="G3027" i="25"/>
  <x:c r="H3027" i="25"/>
  <x:c r="I3027" i="25"/>
  <x:c r="J3027" i="25"/>
  <x:c r="K3027" i="25"/>
  <x:c r="L3027" i="25"/>
  <x:c r="M3027" i="25"/>
  <x:c r="N3027" i="25"/>
  <x:c r="P3027" i="25"/>
  <x:c r="Q3027" i="25"/>
  <x:c r="R3027" i="25"/>
  <x:c r="A3028" i="25"/>
  <x:c r="B3028" i="25"/>
  <x:c r="C3028" i="25"/>
  <x:c r="D3028" i="25"/>
  <x:c r="E3028" i="25"/>
  <x:c r="F3028" i="25"/>
  <x:c r="G3028" i="25"/>
  <x:c r="H3028" i="25"/>
  <x:c r="I3028" i="25"/>
  <x:c r="J3028" i="25"/>
  <x:c r="K3028" i="25"/>
  <x:c r="L3028" i="25"/>
  <x:c r="M3028" i="25"/>
  <x:c r="N3028" i="25"/>
  <x:c r="P3028" i="25"/>
  <x:c r="Q3028" i="25"/>
  <x:c r="R3028" i="25"/>
  <x:c r="A3029" i="25"/>
  <x:c r="B3029" i="25"/>
  <x:c r="C3029" i="25"/>
  <x:c r="D3029" i="25"/>
  <x:c r="E3029" i="25"/>
  <x:c r="F3029" i="25"/>
  <x:c r="G3029" i="25"/>
  <x:c r="H3029" i="25"/>
  <x:c r="I3029" i="25"/>
  <x:c r="J3029" i="25"/>
  <x:c r="K3029" i="25"/>
  <x:c r="L3029" i="25"/>
  <x:c r="M3029" i="25"/>
  <x:c r="N3029" i="25"/>
  <x:c r="P3029" i="25"/>
  <x:c r="Q3029" i="25"/>
  <x:c r="R3029" i="25"/>
  <x:c r="A3030" i="25"/>
  <x:c r="B3030" i="25"/>
  <x:c r="C3030" i="25"/>
  <x:c r="D3030" i="25"/>
  <x:c r="E3030" i="25"/>
  <x:c r="F3030" i="25"/>
  <x:c r="G3030" i="25"/>
  <x:c r="H3030" i="25"/>
  <x:c r="I3030" i="25"/>
  <x:c r="J3030" i="25"/>
  <x:c r="K3030" i="25"/>
  <x:c r="L3030" i="25"/>
  <x:c r="M3030" i="25"/>
  <x:c r="N3030" i="25"/>
  <x:c r="P3030" i="25"/>
  <x:c r="Q3030" i="25"/>
  <x:c r="R3030" i="25"/>
  <x:c r="A3031" i="25"/>
  <x:c r="B3031" i="25"/>
  <x:c r="C3031" i="25"/>
  <x:c r="D3031" i="25"/>
  <x:c r="E3031" i="25"/>
  <x:c r="F3031" i="25"/>
  <x:c r="G3031" i="25"/>
  <x:c r="H3031" i="25"/>
  <x:c r="I3031" i="25"/>
  <x:c r="J3031" i="25"/>
  <x:c r="K3031" i="25"/>
  <x:c r="L3031" i="25"/>
  <x:c r="M3031" i="25"/>
  <x:c r="N3031" i="25"/>
  <x:c r="P3031" i="25"/>
  <x:c r="Q3031" i="25"/>
  <x:c r="R3031" i="25"/>
  <x:c r="A3032" i="25"/>
  <x:c r="B3032" i="25"/>
  <x:c r="C3032" i="25"/>
  <x:c r="D3032" i="25"/>
  <x:c r="E3032" i="25"/>
  <x:c r="F3032" i="25"/>
  <x:c r="G3032" i="25"/>
  <x:c r="H3032" i="25"/>
  <x:c r="I3032" i="25"/>
  <x:c r="J3032" i="25"/>
  <x:c r="K3032" i="25"/>
  <x:c r="L3032" i="25"/>
  <x:c r="M3032" i="25"/>
  <x:c r="N3032" i="25"/>
  <x:c r="P3032" i="25"/>
  <x:c r="Q3032" i="25"/>
  <x:c r="R3032" i="25"/>
  <x:c r="A3033" i="25"/>
  <x:c r="B3033" i="25"/>
  <x:c r="C3033" i="25"/>
  <x:c r="D3033" i="25"/>
  <x:c r="E3033" i="25"/>
  <x:c r="F3033" i="25"/>
  <x:c r="G3033" i="25"/>
  <x:c r="H3033" i="25"/>
  <x:c r="I3033" i="25"/>
  <x:c r="J3033" i="25"/>
  <x:c r="K3033" i="25"/>
  <x:c r="L3033" i="25"/>
  <x:c r="M3033" i="25"/>
  <x:c r="N3033" i="25"/>
  <x:c r="P3033" i="25"/>
  <x:c r="Q3033" i="25"/>
  <x:c r="R3033" i="25"/>
  <x:c r="A3034" i="25"/>
  <x:c r="B3034" i="25"/>
  <x:c r="C3034" i="25"/>
  <x:c r="D3034" i="25"/>
  <x:c r="E3034" i="25"/>
  <x:c r="F3034" i="25"/>
  <x:c r="G3034" i="25"/>
  <x:c r="H3034" i="25"/>
  <x:c r="I3034" i="25"/>
  <x:c r="J3034" i="25"/>
  <x:c r="K3034" i="25"/>
  <x:c r="L3034" i="25"/>
  <x:c r="M3034" i="25"/>
  <x:c r="N3034" i="25"/>
  <x:c r="P3034" i="25"/>
  <x:c r="Q3034" i="25"/>
  <x:c r="R3034" i="25"/>
  <x:c r="A3035" i="25"/>
  <x:c r="B3035" i="25"/>
  <x:c r="C3035" i="25"/>
  <x:c r="D3035" i="25"/>
  <x:c r="E3035" i="25"/>
  <x:c r="F3035" i="25"/>
  <x:c r="G3035" i="25"/>
  <x:c r="H3035" i="25"/>
  <x:c r="I3035" i="25"/>
  <x:c r="J3035" i="25"/>
  <x:c r="K3035" i="25"/>
  <x:c r="L3035" i="25"/>
  <x:c r="M3035" i="25"/>
  <x:c r="N3035" i="25"/>
  <x:c r="P3035" i="25"/>
  <x:c r="Q3035" i="25"/>
  <x:c r="R3035" i="25"/>
  <x:c r="A3036" i="25"/>
  <x:c r="B3036" i="25"/>
  <x:c r="C3036" i="25"/>
  <x:c r="D3036" i="25"/>
  <x:c r="E3036" i="25"/>
  <x:c r="F3036" i="25"/>
  <x:c r="G3036" i="25"/>
  <x:c r="H3036" i="25"/>
  <x:c r="I3036" i="25"/>
  <x:c r="J3036" i="25"/>
  <x:c r="K3036" i="25"/>
  <x:c r="L3036" i="25"/>
  <x:c r="M3036" i="25"/>
  <x:c r="N3036" i="25"/>
  <x:c r="P3036" i="25"/>
  <x:c r="Q3036" i="25"/>
  <x:c r="R3036" i="25"/>
  <x:c r="A3037" i="25"/>
  <x:c r="B3037" i="25"/>
  <x:c r="C3037" i="25"/>
  <x:c r="D3037" i="25"/>
  <x:c r="E3037" i="25"/>
  <x:c r="F3037" i="25"/>
  <x:c r="G3037" i="25"/>
  <x:c r="H3037" i="25"/>
  <x:c r="I3037" i="25"/>
  <x:c r="J3037" i="25"/>
  <x:c r="K3037" i="25"/>
  <x:c r="L3037" i="25"/>
  <x:c r="M3037" i="25"/>
  <x:c r="N3037" i="25"/>
  <x:c r="P3037" i="25"/>
  <x:c r="Q3037" i="25"/>
  <x:c r="R3037" i="25"/>
  <x:c r="A3038" i="25"/>
  <x:c r="B3038" i="25"/>
  <x:c r="C3038" i="25"/>
  <x:c r="D3038" i="25"/>
  <x:c r="E3038" i="25"/>
  <x:c r="F3038" i="25"/>
  <x:c r="G3038" i="25"/>
  <x:c r="H3038" i="25"/>
  <x:c r="I3038" i="25"/>
  <x:c r="J3038" i="25"/>
  <x:c r="K3038" i="25"/>
  <x:c r="L3038" i="25"/>
  <x:c r="M3038" i="25"/>
  <x:c r="N3038" i="25"/>
  <x:c r="P3038" i="25"/>
  <x:c r="Q3038" i="25"/>
  <x:c r="R3038" i="25"/>
  <x:c r="A3039" i="25"/>
  <x:c r="B3039" i="25"/>
  <x:c r="C3039" i="25"/>
  <x:c r="D3039" i="25"/>
  <x:c r="E3039" i="25"/>
  <x:c r="F3039" i="25"/>
  <x:c r="G3039" i="25"/>
  <x:c r="H3039" i="25"/>
  <x:c r="I3039" i="25"/>
  <x:c r="J3039" i="25"/>
  <x:c r="K3039" i="25"/>
  <x:c r="L3039" i="25"/>
  <x:c r="M3039" i="25"/>
  <x:c r="N3039" i="25"/>
  <x:c r="P3039" i="25"/>
  <x:c r="Q3039" i="25"/>
  <x:c r="R3039" i="25"/>
  <x:c r="A3040" i="25"/>
  <x:c r="B3040" i="25"/>
  <x:c r="C3040" i="25"/>
  <x:c r="D3040" i="25"/>
  <x:c r="E3040" i="25"/>
  <x:c r="F3040" i="25"/>
  <x:c r="G3040" i="25"/>
  <x:c r="H3040" i="25"/>
  <x:c r="I3040" i="25"/>
  <x:c r="J3040" i="25"/>
  <x:c r="K3040" i="25"/>
  <x:c r="L3040" i="25"/>
  <x:c r="M3040" i="25"/>
  <x:c r="N3040" i="25"/>
  <x:c r="P3040" i="25"/>
  <x:c r="Q3040" i="25"/>
  <x:c r="R3040" i="25"/>
  <x:c r="A3041" i="25"/>
  <x:c r="B3041" i="25"/>
  <x:c r="C3041" i="25"/>
  <x:c r="D3041" i="25"/>
  <x:c r="E3041" i="25"/>
  <x:c r="F3041" i="25"/>
  <x:c r="G3041" i="25"/>
  <x:c r="H3041" i="25"/>
  <x:c r="I3041" i="25"/>
  <x:c r="J3041" i="25"/>
  <x:c r="K3041" i="25"/>
  <x:c r="L3041" i="25"/>
  <x:c r="M3041" i="25"/>
  <x:c r="N3041" i="25"/>
  <x:c r="P3041" i="25"/>
  <x:c r="Q3041" i="25"/>
  <x:c r="R3041" i="25"/>
  <x:c r="A3042" i="25"/>
  <x:c r="B3042" i="25"/>
  <x:c r="C3042" i="25"/>
  <x:c r="D3042" i="25"/>
  <x:c r="E3042" i="25"/>
  <x:c r="F3042" i="25"/>
  <x:c r="G3042" i="25"/>
  <x:c r="H3042" i="25"/>
  <x:c r="I3042" i="25"/>
  <x:c r="J3042" i="25"/>
  <x:c r="K3042" i="25"/>
  <x:c r="L3042" i="25"/>
  <x:c r="M3042" i="25"/>
  <x:c r="N3042" i="25"/>
  <x:c r="P3042" i="25"/>
  <x:c r="Q3042" i="25"/>
  <x:c r="R3042" i="25"/>
  <x:c r="A3043" i="25"/>
  <x:c r="B3043" i="25"/>
  <x:c r="C3043" i="25"/>
  <x:c r="D3043" i="25"/>
  <x:c r="E3043" i="25"/>
  <x:c r="F3043" i="25"/>
  <x:c r="G3043" i="25"/>
  <x:c r="H3043" i="25"/>
  <x:c r="I3043" i="25"/>
  <x:c r="J3043" i="25"/>
  <x:c r="K3043" i="25"/>
  <x:c r="L3043" i="25"/>
  <x:c r="M3043" i="25"/>
  <x:c r="N3043" i="25"/>
  <x:c r="P3043" i="25"/>
  <x:c r="Q3043" i="25"/>
  <x:c r="R3043" i="25"/>
  <x:c r="A3044" i="25"/>
  <x:c r="B3044" i="25"/>
  <x:c r="C3044" i="25"/>
  <x:c r="D3044" i="25"/>
  <x:c r="E3044" i="25"/>
  <x:c r="F3044" i="25"/>
  <x:c r="G3044" i="25"/>
  <x:c r="H3044" i="25"/>
  <x:c r="I3044" i="25"/>
  <x:c r="J3044" i="25"/>
  <x:c r="K3044" i="25"/>
  <x:c r="L3044" i="25"/>
  <x:c r="M3044" i="25"/>
  <x:c r="N3044" i="25"/>
  <x:c r="P3044" i="25"/>
  <x:c r="Q3044" i="25"/>
  <x:c r="R3044" i="25"/>
  <x:c r="A3045" i="25"/>
  <x:c r="B3045" i="25"/>
  <x:c r="C3045" i="25"/>
  <x:c r="D3045" i="25"/>
  <x:c r="E3045" i="25"/>
  <x:c r="F3045" i="25"/>
  <x:c r="G3045" i="25"/>
  <x:c r="H3045" i="25"/>
  <x:c r="I3045" i="25"/>
  <x:c r="J3045" i="25"/>
  <x:c r="K3045" i="25"/>
  <x:c r="L3045" i="25"/>
  <x:c r="M3045" i="25"/>
  <x:c r="N3045" i="25"/>
  <x:c r="P3045" i="25"/>
  <x:c r="Q3045" i="25"/>
  <x:c r="R3045" i="25"/>
  <x:c r="A3046" i="25"/>
  <x:c r="B3046" i="25"/>
  <x:c r="C3046" i="25"/>
  <x:c r="D3046" i="25"/>
  <x:c r="E3046" i="25"/>
  <x:c r="F3046" i="25"/>
  <x:c r="G3046" i="25"/>
  <x:c r="H3046" i="25"/>
  <x:c r="I3046" i="25"/>
  <x:c r="J3046" i="25"/>
  <x:c r="K3046" i="25"/>
  <x:c r="L3046" i="25"/>
  <x:c r="M3046" i="25"/>
  <x:c r="N3046" i="25"/>
  <x:c r="P3046" i="25"/>
  <x:c r="Q3046" i="25"/>
  <x:c r="R3046" i="25"/>
  <x:c r="A3047" i="25"/>
  <x:c r="B3047" i="25"/>
  <x:c r="C3047" i="25"/>
  <x:c r="D3047" i="25"/>
  <x:c r="E3047" i="25"/>
  <x:c r="F3047" i="25"/>
  <x:c r="G3047" i="25"/>
  <x:c r="H3047" i="25"/>
  <x:c r="I3047" i="25"/>
  <x:c r="J3047" i="25"/>
  <x:c r="K3047" i="25"/>
  <x:c r="L3047" i="25"/>
  <x:c r="M3047" i="25"/>
  <x:c r="N3047" i="25"/>
  <x:c r="P3047" i="25"/>
  <x:c r="Q3047" i="25"/>
  <x:c r="R3047" i="25"/>
  <x:c r="A3048" i="25"/>
  <x:c r="B3048" i="25"/>
  <x:c r="C3048" i="25"/>
  <x:c r="D3048" i="25"/>
  <x:c r="E3048" i="25"/>
  <x:c r="F3048" i="25"/>
  <x:c r="G3048" i="25"/>
  <x:c r="H3048" i="25"/>
  <x:c r="I3048" i="25"/>
  <x:c r="J3048" i="25"/>
  <x:c r="K3048" i="25"/>
  <x:c r="L3048" i="25"/>
  <x:c r="M3048" i="25"/>
  <x:c r="N3048" i="25"/>
  <x:c r="P3048" i="25"/>
  <x:c r="Q3048" i="25"/>
  <x:c r="R3048" i="25"/>
  <x:c r="A3049" i="25"/>
  <x:c r="B3049" i="25"/>
  <x:c r="C3049" i="25"/>
  <x:c r="D3049" i="25"/>
  <x:c r="E3049" i="25"/>
  <x:c r="F3049" i="25"/>
  <x:c r="G3049" i="25"/>
  <x:c r="H3049" i="25"/>
  <x:c r="I3049" i="25"/>
  <x:c r="J3049" i="25"/>
  <x:c r="K3049" i="25"/>
  <x:c r="L3049" i="25"/>
  <x:c r="M3049" i="25"/>
  <x:c r="N3049" i="25"/>
  <x:c r="P3049" i="25"/>
  <x:c r="Q3049" i="25"/>
  <x:c r="R3049" i="25"/>
  <x:c r="A3050" i="25"/>
  <x:c r="B3050" i="25"/>
  <x:c r="C3050" i="25"/>
  <x:c r="D3050" i="25"/>
  <x:c r="E3050" i="25"/>
  <x:c r="F3050" i="25"/>
  <x:c r="G3050" i="25"/>
  <x:c r="H3050" i="25"/>
  <x:c r="I3050" i="25"/>
  <x:c r="J3050" i="25"/>
  <x:c r="K3050" i="25"/>
  <x:c r="L3050" i="25"/>
  <x:c r="M3050" i="25"/>
  <x:c r="N3050" i="25"/>
  <x:c r="P3050" i="25"/>
  <x:c r="Q3050" i="25"/>
  <x:c r="R3050" i="25"/>
  <x:c r="A3051" i="25"/>
  <x:c r="B3051" i="25"/>
  <x:c r="C3051" i="25"/>
  <x:c r="D3051" i="25"/>
  <x:c r="E3051" i="25"/>
  <x:c r="F3051" i="25"/>
  <x:c r="G3051" i="25"/>
  <x:c r="H3051" i="25"/>
  <x:c r="I3051" i="25"/>
  <x:c r="J3051" i="25"/>
  <x:c r="K3051" i="25"/>
  <x:c r="L3051" i="25"/>
  <x:c r="M3051" i="25"/>
  <x:c r="N3051" i="25"/>
  <x:c r="P3051" i="25"/>
  <x:c r="Q3051" i="25"/>
  <x:c r="R3051" i="25"/>
  <x:c r="A3052" i="25"/>
  <x:c r="B3052" i="25"/>
  <x:c r="C3052" i="25"/>
  <x:c r="D3052" i="25"/>
  <x:c r="E3052" i="25"/>
  <x:c r="F3052" i="25"/>
  <x:c r="G3052" i="25"/>
  <x:c r="H3052" i="25"/>
  <x:c r="I3052" i="25"/>
  <x:c r="J3052" i="25"/>
  <x:c r="K3052" i="25"/>
  <x:c r="L3052" i="25"/>
  <x:c r="M3052" i="25"/>
  <x:c r="N3052" i="25"/>
  <x:c r="P3052" i="25"/>
  <x:c r="Q3052" i="25"/>
  <x:c r="R3052" i="25"/>
  <x:c r="A3053" i="25"/>
  <x:c r="B3053" i="25"/>
  <x:c r="C3053" i="25"/>
  <x:c r="D3053" i="25"/>
  <x:c r="E3053" i="25"/>
  <x:c r="F3053" i="25"/>
  <x:c r="G3053" i="25"/>
  <x:c r="H3053" i="25"/>
  <x:c r="I3053" i="25"/>
  <x:c r="J3053" i="25"/>
  <x:c r="K3053" i="25"/>
  <x:c r="L3053" i="25"/>
  <x:c r="M3053" i="25"/>
  <x:c r="N3053" i="25"/>
  <x:c r="P3053" i="25"/>
  <x:c r="Q3053" i="25"/>
  <x:c r="R3053" i="25"/>
  <x:c r="A3054" i="25"/>
  <x:c r="B3054" i="25"/>
  <x:c r="C3054" i="25"/>
  <x:c r="D3054" i="25"/>
  <x:c r="E3054" i="25"/>
  <x:c r="F3054" i="25"/>
  <x:c r="G3054" i="25"/>
  <x:c r="H3054" i="25"/>
  <x:c r="I3054" i="25"/>
  <x:c r="J3054" i="25"/>
  <x:c r="K3054" i="25"/>
  <x:c r="L3054" i="25"/>
  <x:c r="M3054" i="25"/>
  <x:c r="N3054" i="25"/>
  <x:c r="P3054" i="25"/>
  <x:c r="Q3054" i="25"/>
  <x:c r="R3054" i="25"/>
  <x:c r="A3055" i="25"/>
  <x:c r="B3055" i="25"/>
  <x:c r="C3055" i="25"/>
  <x:c r="D3055" i="25"/>
  <x:c r="E3055" i="25"/>
  <x:c r="F3055" i="25"/>
  <x:c r="G3055" i="25"/>
  <x:c r="H3055" i="25"/>
  <x:c r="I3055" i="25"/>
  <x:c r="J3055" i="25"/>
  <x:c r="K3055" i="25"/>
  <x:c r="L3055" i="25"/>
  <x:c r="M3055" i="25"/>
  <x:c r="N3055" i="25"/>
  <x:c r="P3055" i="25"/>
  <x:c r="Q3055" i="25"/>
  <x:c r="R3055" i="25"/>
  <x:c r="A3056" i="25"/>
  <x:c r="B3056" i="25"/>
  <x:c r="C3056" i="25"/>
  <x:c r="D3056" i="25"/>
  <x:c r="E3056" i="25"/>
  <x:c r="F3056" i="25"/>
  <x:c r="G3056" i="25"/>
  <x:c r="H3056" i="25"/>
  <x:c r="I3056" i="25"/>
  <x:c r="J3056" i="25"/>
  <x:c r="K3056" i="25"/>
  <x:c r="L3056" i="25"/>
  <x:c r="M3056" i="25"/>
  <x:c r="N3056" i="25"/>
  <x:c r="P3056" i="25"/>
  <x:c r="Q3056" i="25"/>
  <x:c r="R3056" i="25"/>
  <x:c r="A3057" i="25"/>
  <x:c r="B3057" i="25"/>
  <x:c r="C3057" i="25"/>
  <x:c r="D3057" i="25"/>
  <x:c r="E3057" i="25"/>
  <x:c r="F3057" i="25"/>
  <x:c r="G3057" i="25"/>
  <x:c r="H3057" i="25"/>
  <x:c r="I3057" i="25"/>
  <x:c r="J3057" i="25"/>
  <x:c r="K3057" i="25"/>
  <x:c r="L3057" i="25"/>
  <x:c r="M3057" i="25"/>
  <x:c r="N3057" i="25"/>
  <x:c r="P3057" i="25"/>
  <x:c r="Q3057" i="25"/>
  <x:c r="R3057" i="25"/>
  <x:c r="A3058" i="25"/>
  <x:c r="B3058" i="25"/>
  <x:c r="C3058" i="25"/>
  <x:c r="D3058" i="25"/>
  <x:c r="E3058" i="25"/>
  <x:c r="F3058" i="25"/>
  <x:c r="G3058" i="25"/>
  <x:c r="H3058" i="25"/>
  <x:c r="I3058" i="25"/>
  <x:c r="J3058" i="25"/>
  <x:c r="K3058" i="25"/>
  <x:c r="L3058" i="25"/>
  <x:c r="M3058" i="25"/>
  <x:c r="N3058" i="25"/>
  <x:c r="P3058" i="25"/>
  <x:c r="Q3058" i="25"/>
  <x:c r="R3058" i="25"/>
  <x:c r="A3059" i="25"/>
  <x:c r="B3059" i="25"/>
  <x:c r="C3059" i="25"/>
  <x:c r="D3059" i="25"/>
  <x:c r="E3059" i="25"/>
  <x:c r="F3059" i="25"/>
  <x:c r="G3059" i="25"/>
  <x:c r="H3059" i="25"/>
  <x:c r="I3059" i="25"/>
  <x:c r="J3059" i="25"/>
  <x:c r="K3059" i="25"/>
  <x:c r="L3059" i="25"/>
  <x:c r="M3059" i="25"/>
  <x:c r="N3059" i="25"/>
  <x:c r="P3059" i="25"/>
  <x:c r="Q3059" i="25"/>
  <x:c r="R3059" i="25"/>
  <x:c r="A3060" i="25"/>
  <x:c r="B3060" i="25"/>
  <x:c r="C3060" i="25"/>
  <x:c r="D3060" i="25"/>
  <x:c r="E3060" i="25"/>
  <x:c r="F3060" i="25"/>
  <x:c r="G3060" i="25"/>
  <x:c r="H3060" i="25"/>
  <x:c r="I3060" i="25"/>
  <x:c r="J3060" i="25"/>
  <x:c r="K3060" i="25"/>
  <x:c r="L3060" i="25"/>
  <x:c r="M3060" i="25"/>
  <x:c r="N3060" i="25"/>
  <x:c r="P3060" i="25"/>
  <x:c r="Q3060" i="25"/>
  <x:c r="R3060" i="25"/>
  <x:c r="A3061" i="25"/>
  <x:c r="B3061" i="25"/>
  <x:c r="C3061" i="25"/>
  <x:c r="D3061" i="25"/>
  <x:c r="E3061" i="25"/>
  <x:c r="F3061" i="25"/>
  <x:c r="G3061" i="25"/>
  <x:c r="H3061" i="25"/>
  <x:c r="I3061" i="25"/>
  <x:c r="J3061" i="25"/>
  <x:c r="K3061" i="25"/>
  <x:c r="L3061" i="25"/>
  <x:c r="M3061" i="25"/>
  <x:c r="N3061" i="25"/>
  <x:c r="P3061" i="25"/>
  <x:c r="Q3061" i="25"/>
  <x:c r="R3061" i="25"/>
  <x:c r="A3062" i="25"/>
  <x:c r="B3062" i="25"/>
  <x:c r="C3062" i="25"/>
  <x:c r="D3062" i="25"/>
  <x:c r="E3062" i="25"/>
  <x:c r="F3062" i="25"/>
  <x:c r="G3062" i="25"/>
  <x:c r="H3062" i="25"/>
  <x:c r="I3062" i="25"/>
  <x:c r="J3062" i="25"/>
  <x:c r="K3062" i="25"/>
  <x:c r="L3062" i="25"/>
  <x:c r="M3062" i="25"/>
  <x:c r="N3062" i="25"/>
  <x:c r="P3062" i="25"/>
  <x:c r="Q3062" i="25"/>
  <x:c r="R3062" i="25"/>
  <x:c r="A3063" i="25"/>
  <x:c r="B3063" i="25"/>
  <x:c r="C3063" i="25"/>
  <x:c r="D3063" i="25"/>
  <x:c r="E3063" i="25"/>
  <x:c r="F3063" i="25"/>
  <x:c r="G3063" i="25"/>
  <x:c r="H3063" i="25"/>
  <x:c r="I3063" i="25"/>
  <x:c r="J3063" i="25"/>
  <x:c r="K3063" i="25"/>
  <x:c r="L3063" i="25"/>
  <x:c r="M3063" i="25"/>
  <x:c r="N3063" i="25"/>
  <x:c r="P3063" i="25"/>
  <x:c r="Q3063" i="25"/>
  <x:c r="R3063" i="25"/>
  <x:c r="A3064" i="25"/>
  <x:c r="B3064" i="25"/>
  <x:c r="C3064" i="25"/>
  <x:c r="D3064" i="25"/>
  <x:c r="E3064" i="25"/>
  <x:c r="F3064" i="25"/>
  <x:c r="G3064" i="25"/>
  <x:c r="H3064" i="25"/>
  <x:c r="I3064" i="25"/>
  <x:c r="J3064" i="25"/>
  <x:c r="K3064" i="25"/>
  <x:c r="L3064" i="25"/>
  <x:c r="M3064" i="25"/>
  <x:c r="N3064" i="25"/>
  <x:c r="P3064" i="25"/>
  <x:c r="Q3064" i="25"/>
  <x:c r="R3064" i="25"/>
  <x:c r="A3065" i="25"/>
  <x:c r="B3065" i="25"/>
  <x:c r="C3065" i="25"/>
  <x:c r="D3065" i="25"/>
  <x:c r="E3065" i="25"/>
  <x:c r="F3065" i="25"/>
  <x:c r="G3065" i="25"/>
  <x:c r="H3065" i="25"/>
  <x:c r="I3065" i="25"/>
  <x:c r="J3065" i="25"/>
  <x:c r="K3065" i="25"/>
  <x:c r="L3065" i="25"/>
  <x:c r="M3065" i="25"/>
  <x:c r="N3065" i="25"/>
  <x:c r="P3065" i="25"/>
  <x:c r="Q3065" i="25"/>
  <x:c r="R3065" i="25"/>
  <x:c r="A3066" i="25"/>
  <x:c r="B3066" i="25"/>
  <x:c r="C3066" i="25"/>
  <x:c r="D3066" i="25"/>
  <x:c r="E3066" i="25"/>
  <x:c r="F3066" i="25"/>
  <x:c r="G3066" i="25"/>
  <x:c r="H3066" i="25"/>
  <x:c r="I3066" i="25"/>
  <x:c r="J3066" i="25"/>
  <x:c r="K3066" i="25"/>
  <x:c r="L3066" i="25"/>
  <x:c r="M3066" i="25"/>
  <x:c r="N3066" i="25"/>
  <x:c r="P3066" i="25"/>
  <x:c r="Q3066" i="25"/>
  <x:c r="R3066" i="25"/>
  <x:c r="A3067" i="25"/>
  <x:c r="B3067" i="25"/>
  <x:c r="C3067" i="25"/>
  <x:c r="D3067" i="25"/>
  <x:c r="E3067" i="25"/>
  <x:c r="F3067" i="25"/>
  <x:c r="G3067" i="25"/>
  <x:c r="H3067" i="25"/>
  <x:c r="I3067" i="25"/>
  <x:c r="J3067" i="25"/>
  <x:c r="K3067" i="25"/>
  <x:c r="L3067" i="25"/>
  <x:c r="M3067" i="25"/>
  <x:c r="N3067" i="25"/>
  <x:c r="P3067" i="25"/>
  <x:c r="Q3067" i="25"/>
  <x:c r="R3067" i="25"/>
  <x:c r="A3068" i="25"/>
  <x:c r="B3068" i="25"/>
  <x:c r="C3068" i="25"/>
  <x:c r="D3068" i="25"/>
  <x:c r="E3068" i="25"/>
  <x:c r="F3068" i="25"/>
  <x:c r="G3068" i="25"/>
  <x:c r="H3068" i="25"/>
  <x:c r="I3068" i="25"/>
  <x:c r="J3068" i="25"/>
  <x:c r="K3068" i="25"/>
  <x:c r="L3068" i="25"/>
  <x:c r="M3068" i="25"/>
  <x:c r="N3068" i="25"/>
  <x:c r="P3068" i="25"/>
  <x:c r="Q3068" i="25"/>
  <x:c r="R3068" i="25"/>
  <x:c r="A3069" i="25"/>
  <x:c r="B3069" i="25"/>
  <x:c r="C3069" i="25"/>
  <x:c r="D3069" i="25"/>
  <x:c r="E3069" i="25"/>
  <x:c r="F3069" i="25"/>
  <x:c r="G3069" i="25"/>
  <x:c r="H3069" i="25"/>
  <x:c r="I3069" i="25"/>
  <x:c r="J3069" i="25"/>
  <x:c r="K3069" i="25"/>
  <x:c r="L3069" i="25"/>
  <x:c r="M3069" i="25"/>
  <x:c r="N3069" i="25"/>
  <x:c r="P3069" i="25"/>
  <x:c r="Q3069" i="25"/>
  <x:c r="R3069" i="25"/>
  <x:c r="A3070" i="25"/>
  <x:c r="B3070" i="25"/>
  <x:c r="C3070" i="25"/>
  <x:c r="D3070" i="25"/>
  <x:c r="E3070" i="25"/>
  <x:c r="F3070" i="25"/>
  <x:c r="G3070" i="25"/>
  <x:c r="H3070" i="25"/>
  <x:c r="I3070" i="25"/>
  <x:c r="J3070" i="25"/>
  <x:c r="K3070" i="25"/>
  <x:c r="L3070" i="25"/>
  <x:c r="M3070" i="25"/>
  <x:c r="N3070" i="25"/>
  <x:c r="P3070" i="25"/>
  <x:c r="Q3070" i="25"/>
  <x:c r="R3070" i="25"/>
  <x:c r="A3071" i="25"/>
  <x:c r="B3071" i="25"/>
  <x:c r="C3071" i="25"/>
  <x:c r="D3071" i="25"/>
  <x:c r="E3071" i="25"/>
  <x:c r="F3071" i="25"/>
  <x:c r="G3071" i="25"/>
  <x:c r="H3071" i="25"/>
  <x:c r="I3071" i="25"/>
  <x:c r="J3071" i="25"/>
  <x:c r="K3071" i="25"/>
  <x:c r="L3071" i="25"/>
  <x:c r="M3071" i="25"/>
  <x:c r="N3071" i="25"/>
  <x:c r="P3071" i="25"/>
  <x:c r="Q3071" i="25"/>
  <x:c r="R3071" i="25"/>
  <x:c r="A3072" i="25"/>
  <x:c r="B3072" i="25"/>
  <x:c r="C3072" i="25"/>
  <x:c r="D3072" i="25"/>
  <x:c r="E3072" i="25"/>
  <x:c r="F3072" i="25"/>
  <x:c r="G3072" i="25"/>
  <x:c r="H3072" i="25"/>
  <x:c r="I3072" i="25"/>
  <x:c r="J3072" i="25"/>
  <x:c r="K3072" i="25"/>
  <x:c r="L3072" i="25"/>
  <x:c r="M3072" i="25"/>
  <x:c r="N3072" i="25"/>
  <x:c r="P3072" i="25"/>
  <x:c r="Q3072" i="25"/>
  <x:c r="R3072" i="25"/>
  <x:c r="A3073" i="25"/>
  <x:c r="B3073" i="25"/>
  <x:c r="C3073" i="25"/>
  <x:c r="D3073" i="25"/>
  <x:c r="E3073" i="25"/>
  <x:c r="F3073" i="25"/>
  <x:c r="G3073" i="25"/>
  <x:c r="H3073" i="25"/>
  <x:c r="I3073" i="25"/>
  <x:c r="J3073" i="25"/>
  <x:c r="K3073" i="25"/>
  <x:c r="L3073" i="25"/>
  <x:c r="M3073" i="25"/>
  <x:c r="N3073" i="25"/>
  <x:c r="P3073" i="25"/>
  <x:c r="Q3073" i="25"/>
  <x:c r="R3073" i="25"/>
  <x:c r="A3074" i="25"/>
  <x:c r="B3074" i="25"/>
  <x:c r="C3074" i="25"/>
  <x:c r="D3074" i="25"/>
  <x:c r="E3074" i="25"/>
  <x:c r="F3074" i="25"/>
  <x:c r="G3074" i="25"/>
  <x:c r="H3074" i="25"/>
  <x:c r="I3074" i="25"/>
  <x:c r="J3074" i="25"/>
  <x:c r="K3074" i="25"/>
  <x:c r="L3074" i="25"/>
  <x:c r="M3074" i="25"/>
  <x:c r="N3074" i="25"/>
  <x:c r="P3074" i="25"/>
  <x:c r="Q3074" i="25"/>
  <x:c r="R3074" i="25"/>
  <x:c r="A3075" i="25"/>
  <x:c r="B3075" i="25"/>
  <x:c r="C3075" i="25"/>
  <x:c r="D3075" i="25"/>
  <x:c r="E3075" i="25"/>
  <x:c r="F3075" i="25"/>
  <x:c r="G3075" i="25"/>
  <x:c r="H3075" i="25"/>
  <x:c r="I3075" i="25"/>
  <x:c r="J3075" i="25"/>
  <x:c r="K3075" i="25"/>
  <x:c r="L3075" i="25"/>
  <x:c r="M3075" i="25"/>
  <x:c r="N3075" i="25"/>
  <x:c r="P3075" i="25"/>
  <x:c r="Q3075" i="25"/>
  <x:c r="R3075" i="25"/>
  <x:c r="A3076" i="25"/>
  <x:c r="B3076" i="25"/>
  <x:c r="C3076" i="25"/>
  <x:c r="D3076" i="25"/>
  <x:c r="E3076" i="25"/>
  <x:c r="F3076" i="25"/>
  <x:c r="G3076" i="25"/>
  <x:c r="H3076" i="25"/>
  <x:c r="I3076" i="25"/>
  <x:c r="J3076" i="25"/>
  <x:c r="K3076" i="25"/>
  <x:c r="L3076" i="25"/>
  <x:c r="M3076" i="25"/>
  <x:c r="N3076" i="25"/>
  <x:c r="P3076" i="25"/>
  <x:c r="Q3076" i="25"/>
  <x:c r="R3076" i="25"/>
  <x:c r="A3077" i="25"/>
  <x:c r="B3077" i="25"/>
  <x:c r="C3077" i="25"/>
  <x:c r="D3077" i="25"/>
  <x:c r="E3077" i="25"/>
  <x:c r="F3077" i="25"/>
  <x:c r="G3077" i="25"/>
  <x:c r="H3077" i="25"/>
  <x:c r="I3077" i="25"/>
  <x:c r="J3077" i="25"/>
  <x:c r="K3077" i="25"/>
  <x:c r="L3077" i="25"/>
  <x:c r="M3077" i="25"/>
  <x:c r="N3077" i="25"/>
  <x:c r="P3077" i="25"/>
  <x:c r="Q3077" i="25"/>
  <x:c r="R3077" i="25"/>
  <x:c r="A3078" i="25"/>
  <x:c r="B3078" i="25"/>
  <x:c r="C3078" i="25"/>
  <x:c r="D3078" i="25"/>
  <x:c r="E3078" i="25"/>
  <x:c r="F3078" i="25"/>
  <x:c r="G3078" i="25"/>
  <x:c r="H3078" i="25"/>
  <x:c r="I3078" i="25"/>
  <x:c r="J3078" i="25"/>
  <x:c r="K3078" i="25"/>
  <x:c r="L3078" i="25"/>
  <x:c r="M3078" i="25"/>
  <x:c r="N3078" i="25"/>
  <x:c r="P3078" i="25"/>
  <x:c r="Q3078" i="25"/>
  <x:c r="R3078" i="25"/>
  <x:c r="A3079" i="25"/>
  <x:c r="B3079" i="25"/>
  <x:c r="C3079" i="25"/>
  <x:c r="D3079" i="25"/>
  <x:c r="E3079" i="25"/>
  <x:c r="F3079" i="25"/>
  <x:c r="G3079" i="25"/>
  <x:c r="H3079" i="25"/>
  <x:c r="I3079" i="25"/>
  <x:c r="J3079" i="25"/>
  <x:c r="K3079" i="25"/>
  <x:c r="L3079" i="25"/>
  <x:c r="M3079" i="25"/>
  <x:c r="N3079" i="25"/>
  <x:c r="P3079" i="25"/>
  <x:c r="Q3079" i="25"/>
  <x:c r="R3079" i="25"/>
  <x:c r="A3080" i="25"/>
  <x:c r="B3080" i="25"/>
  <x:c r="C3080" i="25"/>
  <x:c r="D3080" i="25"/>
  <x:c r="E3080" i="25"/>
  <x:c r="F3080" i="25"/>
  <x:c r="G3080" i="25"/>
  <x:c r="H3080" i="25"/>
  <x:c r="I3080" i="25"/>
  <x:c r="J3080" i="25"/>
  <x:c r="K3080" i="25"/>
  <x:c r="L3080" i="25"/>
  <x:c r="M3080" i="25"/>
  <x:c r="N3080" i="25"/>
  <x:c r="P3080" i="25"/>
  <x:c r="Q3080" i="25"/>
  <x:c r="R3080" i="25"/>
  <x:c r="A3081" i="25"/>
  <x:c r="B3081" i="25"/>
  <x:c r="C3081" i="25"/>
  <x:c r="D3081" i="25"/>
  <x:c r="E3081" i="25"/>
  <x:c r="F3081" i="25"/>
  <x:c r="G3081" i="25"/>
  <x:c r="H3081" i="25"/>
  <x:c r="I3081" i="25"/>
  <x:c r="J3081" i="25"/>
  <x:c r="K3081" i="25"/>
  <x:c r="L3081" i="25"/>
  <x:c r="M3081" i="25"/>
  <x:c r="N3081" i="25"/>
  <x:c r="P3081" i="25"/>
  <x:c r="Q3081" i="25"/>
  <x:c r="R3081" i="25"/>
  <x:c r="A3082" i="25"/>
  <x:c r="B3082" i="25"/>
  <x:c r="C3082" i="25"/>
  <x:c r="D3082" i="25"/>
  <x:c r="E3082" i="25"/>
  <x:c r="F3082" i="25"/>
  <x:c r="G3082" i="25"/>
  <x:c r="H3082" i="25"/>
  <x:c r="I3082" i="25"/>
  <x:c r="J3082" i="25"/>
  <x:c r="K3082" i="25"/>
  <x:c r="L3082" i="25"/>
  <x:c r="M3082" i="25"/>
  <x:c r="N3082" i="25"/>
  <x:c r="P3082" i="25"/>
  <x:c r="Q3082" i="25"/>
  <x:c r="R3082" i="25"/>
  <x:c r="A3083" i="25"/>
  <x:c r="B3083" i="25"/>
  <x:c r="C3083" i="25"/>
  <x:c r="D3083" i="25"/>
  <x:c r="E3083" i="25"/>
  <x:c r="F3083" i="25"/>
  <x:c r="G3083" i="25"/>
  <x:c r="H3083" i="25"/>
  <x:c r="I3083" i="25"/>
  <x:c r="J3083" i="25"/>
  <x:c r="K3083" i="25"/>
  <x:c r="L3083" i="25"/>
  <x:c r="M3083" i="25"/>
  <x:c r="N3083" i="25"/>
  <x:c r="P3083" i="25"/>
  <x:c r="Q3083" i="25"/>
  <x:c r="R3083" i="25"/>
  <x:c r="A3084" i="25"/>
  <x:c r="B3084" i="25"/>
  <x:c r="C3084" i="25"/>
  <x:c r="D3084" i="25"/>
  <x:c r="E3084" i="25"/>
  <x:c r="F3084" i="25"/>
  <x:c r="G3084" i="25"/>
  <x:c r="H3084" i="25"/>
  <x:c r="I3084" i="25"/>
  <x:c r="J3084" i="25"/>
  <x:c r="K3084" i="25"/>
  <x:c r="L3084" i="25"/>
  <x:c r="M3084" i="25"/>
  <x:c r="N3084" i="25"/>
  <x:c r="P3084" i="25"/>
  <x:c r="Q3084" i="25"/>
  <x:c r="R3084" i="25"/>
  <x:c r="A3085" i="25"/>
  <x:c r="B3085" i="25"/>
  <x:c r="C3085" i="25"/>
  <x:c r="D3085" i="25"/>
  <x:c r="E3085" i="25"/>
  <x:c r="F3085" i="25"/>
  <x:c r="G3085" i="25"/>
  <x:c r="H3085" i="25"/>
  <x:c r="I3085" i="25"/>
  <x:c r="J3085" i="25"/>
  <x:c r="K3085" i="25"/>
  <x:c r="L3085" i="25"/>
  <x:c r="M3085" i="25"/>
  <x:c r="N3085" i="25"/>
  <x:c r="P3085" i="25"/>
  <x:c r="Q3085" i="25"/>
  <x:c r="R3085" i="25"/>
  <x:c r="A3086" i="25"/>
  <x:c r="B3086" i="25"/>
  <x:c r="C3086" i="25"/>
  <x:c r="D3086" i="25"/>
  <x:c r="E3086" i="25"/>
  <x:c r="F3086" i="25"/>
  <x:c r="G3086" i="25"/>
  <x:c r="H3086" i="25"/>
  <x:c r="I3086" i="25"/>
  <x:c r="J3086" i="25"/>
  <x:c r="K3086" i="25"/>
  <x:c r="L3086" i="25"/>
  <x:c r="M3086" i="25"/>
  <x:c r="N3086" i="25"/>
  <x:c r="P3086" i="25"/>
  <x:c r="Q3086" i="25"/>
  <x:c r="R3086" i="25"/>
  <x:c r="A3087" i="25"/>
  <x:c r="B3087" i="25"/>
  <x:c r="C3087" i="25"/>
  <x:c r="D3087" i="25"/>
  <x:c r="E3087" i="25"/>
  <x:c r="F3087" i="25"/>
  <x:c r="G3087" i="25"/>
  <x:c r="H3087" i="25"/>
  <x:c r="I3087" i="25"/>
  <x:c r="J3087" i="25"/>
  <x:c r="K3087" i="25"/>
  <x:c r="L3087" i="25"/>
  <x:c r="M3087" i="25"/>
  <x:c r="N3087" i="25"/>
  <x:c r="P3087" i="25"/>
  <x:c r="Q3087" i="25"/>
  <x:c r="R3087" i="25"/>
  <x:c r="A3088" i="25"/>
  <x:c r="B3088" i="25"/>
  <x:c r="C3088" i="25"/>
  <x:c r="D3088" i="25"/>
  <x:c r="E3088" i="25"/>
  <x:c r="F3088" i="25"/>
  <x:c r="G3088" i="25"/>
  <x:c r="H3088" i="25"/>
  <x:c r="I3088" i="25"/>
  <x:c r="J3088" i="25"/>
  <x:c r="K3088" i="25"/>
  <x:c r="L3088" i="25"/>
  <x:c r="M3088" i="25"/>
  <x:c r="N3088" i="25"/>
  <x:c r="P3088" i="25"/>
  <x:c r="Q3088" i="25"/>
  <x:c r="R3088" i="25"/>
  <x:c r="A3089" i="25"/>
  <x:c r="B3089" i="25"/>
  <x:c r="C3089" i="25"/>
  <x:c r="D3089" i="25"/>
  <x:c r="E3089" i="25"/>
  <x:c r="F3089" i="25"/>
  <x:c r="G3089" i="25"/>
  <x:c r="H3089" i="25"/>
  <x:c r="I3089" i="25"/>
  <x:c r="J3089" i="25"/>
  <x:c r="K3089" i="25"/>
  <x:c r="L3089" i="25"/>
  <x:c r="M3089" i="25"/>
  <x:c r="N3089" i="25"/>
  <x:c r="P3089" i="25"/>
  <x:c r="Q3089" i="25"/>
  <x:c r="R3089" i="25"/>
  <x:c r="A3090" i="25"/>
  <x:c r="B3090" i="25"/>
  <x:c r="C3090" i="25"/>
  <x:c r="D3090" i="25"/>
  <x:c r="E3090" i="25"/>
  <x:c r="F3090" i="25"/>
  <x:c r="G3090" i="25"/>
  <x:c r="H3090" i="25"/>
  <x:c r="I3090" i="25"/>
  <x:c r="J3090" i="25"/>
  <x:c r="K3090" i="25"/>
  <x:c r="L3090" i="25"/>
  <x:c r="M3090" i="25"/>
  <x:c r="N3090" i="25"/>
  <x:c r="P3090" i="25"/>
  <x:c r="Q3090" i="25"/>
  <x:c r="R3090" i="25"/>
  <x:c r="A3091" i="25"/>
  <x:c r="B3091" i="25"/>
  <x:c r="C3091" i="25"/>
  <x:c r="D3091" i="25"/>
  <x:c r="E3091" i="25"/>
  <x:c r="F3091" i="25"/>
  <x:c r="G3091" i="25"/>
  <x:c r="H3091" i="25"/>
  <x:c r="I3091" i="25"/>
  <x:c r="J3091" i="25"/>
  <x:c r="K3091" i="25"/>
  <x:c r="L3091" i="25"/>
  <x:c r="M3091" i="25"/>
  <x:c r="N3091" i="25"/>
  <x:c r="P3091" i="25"/>
  <x:c r="Q3091" i="25"/>
  <x:c r="R3091" i="25"/>
  <x:c r="A3092" i="25"/>
  <x:c r="B3092" i="25"/>
  <x:c r="C3092" i="25"/>
  <x:c r="D3092" i="25"/>
  <x:c r="E3092" i="25"/>
  <x:c r="F3092" i="25"/>
  <x:c r="G3092" i="25"/>
  <x:c r="H3092" i="25"/>
  <x:c r="I3092" i="25"/>
  <x:c r="J3092" i="25"/>
  <x:c r="K3092" i="25"/>
  <x:c r="L3092" i="25"/>
  <x:c r="M3092" i="25"/>
  <x:c r="N3092" i="25"/>
  <x:c r="P3092" i="25"/>
  <x:c r="Q3092" i="25"/>
  <x:c r="R3092" i="25"/>
  <x:c r="A3093" i="25"/>
  <x:c r="B3093" i="25"/>
  <x:c r="C3093" i="25"/>
  <x:c r="D3093" i="25"/>
  <x:c r="E3093" i="25"/>
  <x:c r="F3093" i="25"/>
  <x:c r="G3093" i="25"/>
  <x:c r="H3093" i="25"/>
  <x:c r="I3093" i="25"/>
  <x:c r="J3093" i="25"/>
  <x:c r="K3093" i="25"/>
  <x:c r="L3093" i="25"/>
  <x:c r="M3093" i="25"/>
  <x:c r="N3093" i="25"/>
  <x:c r="P3093" i="25"/>
  <x:c r="Q3093" i="25"/>
  <x:c r="R3093" i="25"/>
  <x:c r="A3094" i="25"/>
  <x:c r="B3094" i="25"/>
  <x:c r="C3094" i="25"/>
  <x:c r="D3094" i="25"/>
  <x:c r="E3094" i="25"/>
  <x:c r="F3094" i="25"/>
  <x:c r="G3094" i="25"/>
  <x:c r="H3094" i="25"/>
  <x:c r="I3094" i="25"/>
  <x:c r="J3094" i="25"/>
  <x:c r="K3094" i="25"/>
  <x:c r="L3094" i="25"/>
  <x:c r="M3094" i="25"/>
  <x:c r="N3094" i="25"/>
  <x:c r="P3094" i="25"/>
  <x:c r="Q3094" i="25"/>
  <x:c r="R3094" i="25"/>
  <x:c r="A3095" i="25"/>
  <x:c r="B3095" i="25"/>
  <x:c r="C3095" i="25"/>
  <x:c r="D3095" i="25"/>
  <x:c r="E3095" i="25"/>
  <x:c r="F3095" i="25"/>
  <x:c r="G3095" i="25"/>
  <x:c r="H3095" i="25"/>
  <x:c r="I3095" i="25"/>
  <x:c r="J3095" i="25"/>
  <x:c r="K3095" i="25"/>
  <x:c r="L3095" i="25"/>
  <x:c r="M3095" i="25"/>
  <x:c r="N3095" i="25"/>
  <x:c r="P3095" i="25"/>
  <x:c r="Q3095" i="25"/>
  <x:c r="R3095" i="25"/>
  <x:c r="A3096" i="25"/>
  <x:c r="B3096" i="25"/>
  <x:c r="C3096" i="25"/>
  <x:c r="D3096" i="25"/>
  <x:c r="E3096" i="25"/>
  <x:c r="F3096" i="25"/>
  <x:c r="G3096" i="25"/>
  <x:c r="H3096" i="25"/>
  <x:c r="I3096" i="25"/>
  <x:c r="J3096" i="25"/>
  <x:c r="K3096" i="25"/>
  <x:c r="L3096" i="25"/>
  <x:c r="M3096" i="25"/>
  <x:c r="N3096" i="25"/>
  <x:c r="P3096" i="25"/>
  <x:c r="Q3096" i="25"/>
  <x:c r="R3096" i="25"/>
  <x:c r="A3097" i="25"/>
  <x:c r="B3097" i="25"/>
  <x:c r="C3097" i="25"/>
  <x:c r="D3097" i="25"/>
  <x:c r="E3097" i="25"/>
  <x:c r="F3097" i="25"/>
  <x:c r="G3097" i="25"/>
  <x:c r="H3097" i="25"/>
  <x:c r="I3097" i="25"/>
  <x:c r="J3097" i="25"/>
  <x:c r="K3097" i="25"/>
  <x:c r="L3097" i="25"/>
  <x:c r="M3097" i="25"/>
  <x:c r="N3097" i="25"/>
  <x:c r="P3097" i="25"/>
  <x:c r="Q3097" i="25"/>
  <x:c r="R3097" i="25"/>
  <x:c r="A3098" i="25"/>
  <x:c r="B3098" i="25"/>
  <x:c r="C3098" i="25"/>
  <x:c r="D3098" i="25"/>
  <x:c r="E3098" i="25"/>
  <x:c r="F3098" i="25"/>
  <x:c r="G3098" i="25"/>
  <x:c r="H3098" i="25"/>
  <x:c r="I3098" i="25"/>
  <x:c r="J3098" i="25"/>
  <x:c r="K3098" i="25"/>
  <x:c r="L3098" i="25"/>
  <x:c r="M3098" i="25"/>
  <x:c r="N3098" i="25"/>
  <x:c r="P3098" i="25"/>
  <x:c r="Q3098" i="25"/>
  <x:c r="R3098" i="25"/>
  <x:c r="A3099" i="25"/>
  <x:c r="B3099" i="25"/>
  <x:c r="C3099" i="25"/>
  <x:c r="D3099" i="25"/>
  <x:c r="E3099" i="25"/>
  <x:c r="F3099" i="25"/>
  <x:c r="G3099" i="25"/>
  <x:c r="H3099" i="25"/>
  <x:c r="I3099" i="25"/>
  <x:c r="J3099" i="25"/>
  <x:c r="K3099" i="25"/>
  <x:c r="L3099" i="25"/>
  <x:c r="M3099" i="25"/>
  <x:c r="N3099" i="25"/>
  <x:c r="P3099" i="25"/>
  <x:c r="Q3099" i="25"/>
  <x:c r="R3099" i="25"/>
  <x:c r="A3100" i="25"/>
  <x:c r="B3100" i="25"/>
  <x:c r="C3100" i="25"/>
  <x:c r="D3100" i="25"/>
  <x:c r="E3100" i="25"/>
  <x:c r="F3100" i="25"/>
  <x:c r="G3100" i="25"/>
  <x:c r="H3100" i="25"/>
  <x:c r="I3100" i="25"/>
  <x:c r="J3100" i="25"/>
  <x:c r="K3100" i="25"/>
  <x:c r="L3100" i="25"/>
  <x:c r="M3100" i="25"/>
  <x:c r="N3100" i="25"/>
  <x:c r="P3100" i="25"/>
  <x:c r="Q3100" i="25"/>
  <x:c r="R3100" i="25"/>
  <x:c r="A3101" i="25"/>
  <x:c r="B3101" i="25"/>
  <x:c r="C3101" i="25"/>
  <x:c r="D3101" i="25"/>
  <x:c r="E3101" i="25"/>
  <x:c r="F3101" i="25"/>
  <x:c r="G3101" i="25"/>
  <x:c r="H3101" i="25"/>
  <x:c r="I3101" i="25"/>
  <x:c r="J3101" i="25"/>
  <x:c r="K3101" i="25"/>
  <x:c r="L3101" i="25"/>
  <x:c r="M3101" i="25"/>
  <x:c r="N3101" i="25"/>
  <x:c r="P3101" i="25"/>
  <x:c r="Q3101" i="25"/>
  <x:c r="R3101" i="25"/>
  <x:c r="A3102" i="25"/>
  <x:c r="B3102" i="25"/>
  <x:c r="C3102" i="25"/>
  <x:c r="D3102" i="25"/>
  <x:c r="E3102" i="25"/>
  <x:c r="F3102" i="25"/>
  <x:c r="G3102" i="25"/>
  <x:c r="H3102" i="25"/>
  <x:c r="I3102" i="25"/>
  <x:c r="J3102" i="25"/>
  <x:c r="K3102" i="25"/>
  <x:c r="L3102" i="25"/>
  <x:c r="M3102" i="25"/>
  <x:c r="N3102" i="25"/>
  <x:c r="P3102" i="25"/>
  <x:c r="Q3102" i="25"/>
  <x:c r="R3102" i="25"/>
  <x:c r="A3103" i="25"/>
  <x:c r="B3103" i="25"/>
  <x:c r="C3103" i="25"/>
  <x:c r="D3103" i="25"/>
  <x:c r="E3103" i="25"/>
  <x:c r="F3103" i="25"/>
  <x:c r="G3103" i="25"/>
  <x:c r="H3103" i="25"/>
  <x:c r="I3103" i="25"/>
  <x:c r="J3103" i="25"/>
  <x:c r="K3103" i="25"/>
  <x:c r="L3103" i="25"/>
  <x:c r="M3103" i="25"/>
  <x:c r="N3103" i="25"/>
  <x:c r="P3103" i="25"/>
  <x:c r="Q3103" i="25"/>
  <x:c r="R3103" i="25"/>
  <x:c r="A3104" i="25"/>
  <x:c r="B3104" i="25"/>
  <x:c r="C3104" i="25"/>
  <x:c r="D3104" i="25"/>
  <x:c r="E3104" i="25"/>
  <x:c r="F3104" i="25"/>
  <x:c r="G3104" i="25"/>
  <x:c r="H3104" i="25"/>
  <x:c r="I3104" i="25"/>
  <x:c r="J3104" i="25"/>
  <x:c r="K3104" i="25"/>
  <x:c r="L3104" i="25"/>
  <x:c r="M3104" i="25"/>
  <x:c r="N3104" i="25"/>
  <x:c r="P3104" i="25"/>
  <x:c r="Q3104" i="25"/>
  <x:c r="R3104" i="25"/>
  <x:c r="A3105" i="25"/>
  <x:c r="B3105" i="25"/>
  <x:c r="C3105" i="25"/>
  <x:c r="D3105" i="25"/>
  <x:c r="E3105" i="25"/>
  <x:c r="F3105" i="25"/>
  <x:c r="G3105" i="25"/>
  <x:c r="H3105" i="25"/>
  <x:c r="I3105" i="25"/>
  <x:c r="J3105" i="25"/>
  <x:c r="K3105" i="25"/>
  <x:c r="L3105" i="25"/>
  <x:c r="M3105" i="25"/>
  <x:c r="N3105" i="25"/>
  <x:c r="P3105" i="25"/>
  <x:c r="Q3105" i="25"/>
  <x:c r="R3105" i="25"/>
  <x:c r="A3106" i="25"/>
  <x:c r="B3106" i="25"/>
  <x:c r="C3106" i="25"/>
  <x:c r="D3106" i="25"/>
  <x:c r="E3106" i="25"/>
  <x:c r="F3106" i="25"/>
  <x:c r="G3106" i="25"/>
  <x:c r="H3106" i="25"/>
  <x:c r="I3106" i="25"/>
  <x:c r="J3106" i="25"/>
  <x:c r="K3106" i="25"/>
  <x:c r="L3106" i="25"/>
  <x:c r="M3106" i="25"/>
  <x:c r="N3106" i="25"/>
  <x:c r="P3106" i="25"/>
  <x:c r="Q3106" i="25"/>
  <x:c r="R3106" i="25"/>
  <x:c r="A3107" i="25"/>
  <x:c r="B3107" i="25"/>
  <x:c r="C3107" i="25"/>
  <x:c r="D3107" i="25"/>
  <x:c r="E3107" i="25"/>
  <x:c r="F3107" i="25"/>
  <x:c r="G3107" i="25"/>
  <x:c r="H3107" i="25"/>
  <x:c r="I3107" i="25"/>
  <x:c r="J3107" i="25"/>
  <x:c r="K3107" i="25"/>
  <x:c r="L3107" i="25"/>
  <x:c r="M3107" i="25"/>
  <x:c r="N3107" i="25"/>
  <x:c r="P3107" i="25"/>
  <x:c r="Q3107" i="25"/>
  <x:c r="R3107" i="25"/>
  <x:c r="A3108" i="25"/>
  <x:c r="B3108" i="25"/>
  <x:c r="C3108" i="25"/>
  <x:c r="D3108" i="25"/>
  <x:c r="E3108" i="25"/>
  <x:c r="F3108" i="25"/>
  <x:c r="G3108" i="25"/>
  <x:c r="H3108" i="25"/>
  <x:c r="I3108" i="25"/>
  <x:c r="J3108" i="25"/>
  <x:c r="K3108" i="25"/>
  <x:c r="L3108" i="25"/>
  <x:c r="M3108" i="25"/>
  <x:c r="N3108" i="25"/>
  <x:c r="P3108" i="25"/>
  <x:c r="Q3108" i="25"/>
  <x:c r="R3108" i="25"/>
  <x:c r="A3109" i="25"/>
  <x:c r="B3109" i="25"/>
  <x:c r="C3109" i="25"/>
  <x:c r="D3109" i="25"/>
  <x:c r="E3109" i="25"/>
  <x:c r="F3109" i="25"/>
  <x:c r="G3109" i="25"/>
  <x:c r="H3109" i="25"/>
  <x:c r="I3109" i="25"/>
  <x:c r="J3109" i="25"/>
  <x:c r="K3109" i="25"/>
  <x:c r="L3109" i="25"/>
  <x:c r="M3109" i="25"/>
  <x:c r="N3109" i="25"/>
  <x:c r="P3109" i="25"/>
  <x:c r="Q3109" i="25"/>
  <x:c r="R3109" i="25"/>
  <x:c r="A3110" i="25"/>
  <x:c r="B3110" i="25"/>
  <x:c r="C3110" i="25"/>
  <x:c r="D3110" i="25"/>
  <x:c r="E3110" i="25"/>
  <x:c r="F3110" i="25"/>
  <x:c r="G3110" i="25"/>
  <x:c r="H3110" i="25"/>
  <x:c r="I3110" i="25"/>
  <x:c r="J3110" i="25"/>
  <x:c r="K3110" i="25"/>
  <x:c r="L3110" i="25"/>
  <x:c r="M3110" i="25"/>
  <x:c r="N3110" i="25"/>
  <x:c r="P3110" i="25"/>
  <x:c r="Q3110" i="25"/>
  <x:c r="R3110" i="25"/>
  <x:c r="A3111" i="25"/>
  <x:c r="B3111" i="25"/>
  <x:c r="C3111" i="25"/>
  <x:c r="D3111" i="25"/>
  <x:c r="E3111" i="25"/>
  <x:c r="F3111" i="25"/>
  <x:c r="G3111" i="25"/>
  <x:c r="H3111" i="25"/>
  <x:c r="I3111" i="25"/>
  <x:c r="J3111" i="25"/>
  <x:c r="K3111" i="25"/>
  <x:c r="L3111" i="25"/>
  <x:c r="M3111" i="25"/>
  <x:c r="N3111" i="25"/>
  <x:c r="P3111" i="25"/>
  <x:c r="Q3111" i="25"/>
  <x:c r="R3111" i="25"/>
  <x:c r="A3112" i="25"/>
  <x:c r="B3112" i="25"/>
  <x:c r="C3112" i="25"/>
  <x:c r="D3112" i="25"/>
  <x:c r="E3112" i="25"/>
  <x:c r="F3112" i="25"/>
  <x:c r="G3112" i="25"/>
  <x:c r="H3112" i="25"/>
  <x:c r="I3112" i="25"/>
  <x:c r="J3112" i="25"/>
  <x:c r="K3112" i="25"/>
  <x:c r="L3112" i="25"/>
  <x:c r="M3112" i="25"/>
  <x:c r="N3112" i="25"/>
  <x:c r="P3112" i="25"/>
  <x:c r="Q3112" i="25"/>
  <x:c r="R3112" i="25"/>
  <x:c r="A3113" i="25"/>
  <x:c r="B3113" i="25"/>
  <x:c r="C3113" i="25"/>
  <x:c r="D3113" i="25"/>
  <x:c r="E3113" i="25"/>
  <x:c r="F3113" i="25"/>
  <x:c r="G3113" i="25"/>
  <x:c r="H3113" i="25"/>
  <x:c r="I3113" i="25"/>
  <x:c r="J3113" i="25"/>
  <x:c r="K3113" i="25"/>
  <x:c r="L3113" i="25"/>
  <x:c r="M3113" i="25"/>
  <x:c r="N3113" i="25"/>
  <x:c r="P3113" i="25"/>
  <x:c r="Q3113" i="25"/>
  <x:c r="R3113" i="25"/>
  <x:c r="A3114" i="25"/>
  <x:c r="B3114" i="25"/>
  <x:c r="C3114" i="25"/>
  <x:c r="D3114" i="25"/>
  <x:c r="E3114" i="25"/>
  <x:c r="F3114" i="25"/>
  <x:c r="G3114" i="25"/>
  <x:c r="H3114" i="25"/>
  <x:c r="I3114" i="25"/>
  <x:c r="J3114" i="25"/>
  <x:c r="K3114" i="25"/>
  <x:c r="L3114" i="25"/>
  <x:c r="M3114" i="25"/>
  <x:c r="N3114" i="25"/>
  <x:c r="P3114" i="25"/>
  <x:c r="Q3114" i="25"/>
  <x:c r="R3114" i="25"/>
  <x:c r="A3115" i="25"/>
  <x:c r="B3115" i="25"/>
  <x:c r="C3115" i="25"/>
  <x:c r="D3115" i="25"/>
  <x:c r="E3115" i="25"/>
  <x:c r="F3115" i="25"/>
  <x:c r="G3115" i="25"/>
  <x:c r="H3115" i="25"/>
  <x:c r="I3115" i="25"/>
  <x:c r="J3115" i="25"/>
  <x:c r="K3115" i="25"/>
  <x:c r="L3115" i="25"/>
  <x:c r="M3115" i="25"/>
  <x:c r="N3115" i="25"/>
  <x:c r="P3115" i="25"/>
  <x:c r="Q3115" i="25"/>
  <x:c r="R3115" i="25"/>
  <x:c r="A3116" i="25"/>
  <x:c r="B3116" i="25"/>
  <x:c r="C3116" i="25"/>
  <x:c r="D3116" i="25"/>
  <x:c r="E3116" i="25"/>
  <x:c r="F3116" i="25"/>
  <x:c r="G3116" i="25"/>
  <x:c r="H3116" i="25"/>
  <x:c r="I3116" i="25"/>
  <x:c r="J3116" i="25"/>
  <x:c r="K3116" i="25"/>
  <x:c r="L3116" i="25"/>
  <x:c r="M3116" i="25"/>
  <x:c r="N3116" i="25"/>
  <x:c r="P3116" i="25"/>
  <x:c r="Q3116" i="25"/>
  <x:c r="R3116" i="25"/>
  <x:c r="A3117" i="25"/>
  <x:c r="B3117" i="25"/>
  <x:c r="C3117" i="25"/>
  <x:c r="D3117" i="25"/>
  <x:c r="E3117" i="25"/>
  <x:c r="F3117" i="25"/>
  <x:c r="G3117" i="25"/>
  <x:c r="H3117" i="25"/>
  <x:c r="I3117" i="25"/>
  <x:c r="J3117" i="25"/>
  <x:c r="K3117" i="25"/>
  <x:c r="L3117" i="25"/>
  <x:c r="M3117" i="25"/>
  <x:c r="N3117" i="25"/>
  <x:c r="P3117" i="25"/>
  <x:c r="Q3117" i="25"/>
  <x:c r="R3117" i="25"/>
  <x:c r="A3118" i="25"/>
  <x:c r="B3118" i="25"/>
  <x:c r="C3118" i="25"/>
  <x:c r="D3118" i="25"/>
  <x:c r="E3118" i="25"/>
  <x:c r="F3118" i="25"/>
  <x:c r="G3118" i="25"/>
  <x:c r="H3118" i="25"/>
  <x:c r="I3118" i="25"/>
  <x:c r="J3118" i="25"/>
  <x:c r="K3118" i="25"/>
  <x:c r="L3118" i="25"/>
  <x:c r="M3118" i="25"/>
  <x:c r="N3118" i="25"/>
  <x:c r="P3118" i="25"/>
  <x:c r="Q3118" i="25"/>
  <x:c r="R3118" i="25"/>
  <x:c r="A3119" i="25"/>
  <x:c r="B3119" i="25"/>
  <x:c r="C3119" i="25"/>
  <x:c r="D3119" i="25"/>
  <x:c r="E3119" i="25"/>
  <x:c r="F3119" i="25"/>
  <x:c r="G3119" i="25"/>
  <x:c r="H3119" i="25"/>
  <x:c r="I3119" i="25"/>
  <x:c r="J3119" i="25"/>
  <x:c r="K3119" i="25"/>
  <x:c r="L3119" i="25"/>
  <x:c r="M3119" i="25"/>
  <x:c r="N3119" i="25"/>
  <x:c r="P3119" i="25"/>
  <x:c r="Q3119" i="25"/>
  <x:c r="R3119" i="25"/>
  <x:c r="A3120" i="25"/>
  <x:c r="B3120" i="25"/>
  <x:c r="C3120" i="25"/>
  <x:c r="D3120" i="25"/>
  <x:c r="E3120" i="25"/>
  <x:c r="F3120" i="25"/>
  <x:c r="G3120" i="25"/>
  <x:c r="H3120" i="25"/>
  <x:c r="I3120" i="25"/>
  <x:c r="J3120" i="25"/>
  <x:c r="K3120" i="25"/>
  <x:c r="L3120" i="25"/>
  <x:c r="M3120" i="25"/>
  <x:c r="N3120" i="25"/>
  <x:c r="P3120" i="25"/>
  <x:c r="Q3120" i="25"/>
  <x:c r="R3120" i="25"/>
  <x:c r="A3121" i="25"/>
  <x:c r="B3121" i="25"/>
  <x:c r="C3121" i="25"/>
  <x:c r="D3121" i="25"/>
  <x:c r="E3121" i="25"/>
  <x:c r="F3121" i="25"/>
  <x:c r="G3121" i="25"/>
  <x:c r="H3121" i="25"/>
  <x:c r="I3121" i="25"/>
  <x:c r="J3121" i="25"/>
  <x:c r="K3121" i="25"/>
  <x:c r="L3121" i="25"/>
  <x:c r="M3121" i="25"/>
  <x:c r="N3121" i="25"/>
  <x:c r="P3121" i="25"/>
  <x:c r="Q3121" i="25"/>
  <x:c r="R3121" i="25"/>
  <x:c r="A3122" i="25"/>
  <x:c r="B3122" i="25"/>
  <x:c r="C3122" i="25"/>
  <x:c r="D3122" i="25"/>
  <x:c r="E3122" i="25"/>
  <x:c r="F3122" i="25"/>
  <x:c r="G3122" i="25"/>
  <x:c r="H3122" i="25"/>
  <x:c r="I3122" i="25"/>
  <x:c r="J3122" i="25"/>
  <x:c r="K3122" i="25"/>
  <x:c r="L3122" i="25"/>
  <x:c r="M3122" i="25"/>
  <x:c r="N3122" i="25"/>
  <x:c r="P3122" i="25"/>
  <x:c r="Q3122" i="25"/>
  <x:c r="R3122" i="25"/>
  <x:c r="A3123" i="25"/>
  <x:c r="B3123" i="25"/>
  <x:c r="C3123" i="25"/>
  <x:c r="D3123" i="25"/>
  <x:c r="E3123" i="25"/>
  <x:c r="F3123" i="25"/>
  <x:c r="G3123" i="25"/>
  <x:c r="H3123" i="25"/>
  <x:c r="I3123" i="25"/>
  <x:c r="J3123" i="25"/>
  <x:c r="K3123" i="25"/>
  <x:c r="L3123" i="25"/>
  <x:c r="M3123" i="25"/>
  <x:c r="N3123" i="25"/>
  <x:c r="P3123" i="25"/>
  <x:c r="Q3123" i="25"/>
  <x:c r="R3123" i="25"/>
  <x:c r="A3124" i="25"/>
  <x:c r="B3124" i="25"/>
  <x:c r="C3124" i="25"/>
  <x:c r="D3124" i="25"/>
  <x:c r="E3124" i="25"/>
  <x:c r="F3124" i="25"/>
  <x:c r="G3124" i="25"/>
  <x:c r="H3124" i="25"/>
  <x:c r="I3124" i="25"/>
  <x:c r="J3124" i="25"/>
  <x:c r="K3124" i="25"/>
  <x:c r="L3124" i="25"/>
  <x:c r="M3124" i="25"/>
  <x:c r="N3124" i="25"/>
  <x:c r="P3124" i="25"/>
  <x:c r="Q3124" i="25"/>
  <x:c r="R3124" i="25"/>
  <x:c r="A3125" i="25"/>
  <x:c r="B3125" i="25"/>
  <x:c r="C3125" i="25"/>
  <x:c r="D3125" i="25"/>
  <x:c r="E3125" i="25"/>
  <x:c r="F3125" i="25"/>
  <x:c r="G3125" i="25"/>
  <x:c r="H3125" i="25"/>
  <x:c r="I3125" i="25"/>
  <x:c r="J3125" i="25"/>
  <x:c r="K3125" i="25"/>
  <x:c r="L3125" i="25"/>
  <x:c r="M3125" i="25"/>
  <x:c r="N3125" i="25"/>
  <x:c r="P3125" i="25"/>
  <x:c r="Q3125" i="25"/>
  <x:c r="R3125" i="25"/>
  <x:c r="A3126" i="25"/>
  <x:c r="B3126" i="25"/>
  <x:c r="C3126" i="25"/>
  <x:c r="D3126" i="25"/>
  <x:c r="E3126" i="25"/>
  <x:c r="F3126" i="25"/>
  <x:c r="G3126" i="25"/>
  <x:c r="H3126" i="25"/>
  <x:c r="I3126" i="25"/>
  <x:c r="J3126" i="25"/>
  <x:c r="K3126" i="25"/>
  <x:c r="L3126" i="25"/>
  <x:c r="M3126" i="25"/>
  <x:c r="N3126" i="25"/>
  <x:c r="P3126" i="25"/>
  <x:c r="Q3126" i="25"/>
  <x:c r="R3126" i="25"/>
  <x:c r="A3127" i="25"/>
  <x:c r="B3127" i="25"/>
  <x:c r="C3127" i="25"/>
  <x:c r="D3127" i="25"/>
  <x:c r="E3127" i="25"/>
  <x:c r="F3127" i="25"/>
  <x:c r="G3127" i="25"/>
  <x:c r="H3127" i="25"/>
  <x:c r="I3127" i="25"/>
  <x:c r="J3127" i="25"/>
  <x:c r="K3127" i="25"/>
  <x:c r="L3127" i="25"/>
  <x:c r="M3127" i="25"/>
  <x:c r="N3127" i="25"/>
  <x:c r="P3127" i="25"/>
  <x:c r="Q3127" i="25"/>
  <x:c r="R3127" i="25"/>
  <x:c r="A3128" i="25"/>
  <x:c r="B3128" i="25"/>
  <x:c r="C3128" i="25"/>
  <x:c r="D3128" i="25"/>
  <x:c r="E3128" i="25"/>
  <x:c r="F3128" i="25"/>
  <x:c r="G3128" i="25"/>
  <x:c r="H3128" i="25"/>
  <x:c r="I3128" i="25"/>
  <x:c r="J3128" i="25"/>
  <x:c r="K3128" i="25"/>
  <x:c r="L3128" i="25"/>
  <x:c r="M3128" i="25"/>
  <x:c r="N3128" i="25"/>
  <x:c r="P3128" i="25"/>
  <x:c r="Q3128" i="25"/>
  <x:c r="R3128" i="25"/>
  <x:c r="A3129" i="25"/>
  <x:c r="B3129" i="25"/>
  <x:c r="C3129" i="25"/>
  <x:c r="D3129" i="25"/>
  <x:c r="E3129" i="25"/>
  <x:c r="F3129" i="25"/>
  <x:c r="G3129" i="25"/>
  <x:c r="H3129" i="25"/>
  <x:c r="I3129" i="25"/>
  <x:c r="J3129" i="25"/>
  <x:c r="K3129" i="25"/>
  <x:c r="L3129" i="25"/>
  <x:c r="M3129" i="25"/>
  <x:c r="N3129" i="25"/>
  <x:c r="P3129" i="25"/>
  <x:c r="Q3129" i="25"/>
  <x:c r="R3129" i="25"/>
  <x:c r="A3130" i="25"/>
  <x:c r="B3130" i="25"/>
  <x:c r="C3130" i="25"/>
  <x:c r="D3130" i="25"/>
  <x:c r="E3130" i="25"/>
  <x:c r="F3130" i="25"/>
  <x:c r="G3130" i="25"/>
  <x:c r="H3130" i="25"/>
  <x:c r="I3130" i="25"/>
  <x:c r="J3130" i="25"/>
  <x:c r="K3130" i="25"/>
  <x:c r="L3130" i="25"/>
  <x:c r="M3130" i="25"/>
  <x:c r="N3130" i="25"/>
  <x:c r="P3130" i="25"/>
  <x:c r="Q3130" i="25"/>
  <x:c r="R3130" i="25"/>
  <x:c r="A3131" i="25"/>
  <x:c r="B3131" i="25"/>
  <x:c r="C3131" i="25"/>
  <x:c r="D3131" i="25"/>
  <x:c r="E3131" i="25"/>
  <x:c r="F3131" i="25"/>
  <x:c r="G3131" i="25"/>
  <x:c r="H3131" i="25"/>
  <x:c r="I3131" i="25"/>
  <x:c r="J3131" i="25"/>
  <x:c r="K3131" i="25"/>
  <x:c r="L3131" i="25"/>
  <x:c r="M3131" i="25"/>
  <x:c r="N3131" i="25"/>
  <x:c r="P3131" i="25"/>
  <x:c r="Q3131" i="25"/>
  <x:c r="R3131" i="25"/>
  <x:c r="A3132" i="25"/>
  <x:c r="B3132" i="25"/>
  <x:c r="C3132" i="25"/>
  <x:c r="D3132" i="25"/>
  <x:c r="E3132" i="25"/>
  <x:c r="F3132" i="25"/>
  <x:c r="G3132" i="25"/>
  <x:c r="H3132" i="25"/>
  <x:c r="I3132" i="25"/>
  <x:c r="J3132" i="25"/>
  <x:c r="K3132" i="25"/>
  <x:c r="L3132" i="25"/>
  <x:c r="M3132" i="25"/>
  <x:c r="N3132" i="25"/>
  <x:c r="P3132" i="25"/>
  <x:c r="Q3132" i="25"/>
  <x:c r="R3132" i="25"/>
  <x:c r="A3133" i="25"/>
  <x:c r="B3133" i="25"/>
  <x:c r="C3133" i="25"/>
  <x:c r="D3133" i="25"/>
  <x:c r="E3133" i="25"/>
  <x:c r="F3133" i="25"/>
  <x:c r="G3133" i="25"/>
  <x:c r="H3133" i="25"/>
  <x:c r="I3133" i="25"/>
  <x:c r="J3133" i="25"/>
  <x:c r="K3133" i="25"/>
  <x:c r="L3133" i="25"/>
  <x:c r="M3133" i="25"/>
  <x:c r="N3133" i="25"/>
  <x:c r="P3133" i="25"/>
  <x:c r="Q3133" i="25"/>
  <x:c r="R3133" i="25"/>
  <x:c r="A3134" i="25"/>
  <x:c r="B3134" i="25"/>
  <x:c r="C3134" i="25"/>
  <x:c r="D3134" i="25"/>
  <x:c r="E3134" i="25"/>
  <x:c r="F3134" i="25"/>
  <x:c r="G3134" i="25"/>
  <x:c r="H3134" i="25"/>
  <x:c r="I3134" i="25"/>
  <x:c r="J3134" i="25"/>
  <x:c r="K3134" i="25"/>
  <x:c r="L3134" i="25"/>
  <x:c r="M3134" i="25"/>
  <x:c r="N3134" i="25"/>
  <x:c r="P3134" i="25"/>
  <x:c r="Q3134" i="25"/>
  <x:c r="R3134" i="25"/>
  <x:c r="A3135" i="25"/>
  <x:c r="B3135" i="25"/>
  <x:c r="C3135" i="25"/>
  <x:c r="D3135" i="25"/>
  <x:c r="E3135" i="25"/>
  <x:c r="F3135" i="25"/>
  <x:c r="G3135" i="25"/>
  <x:c r="H3135" i="25"/>
  <x:c r="I3135" i="25"/>
  <x:c r="J3135" i="25"/>
  <x:c r="K3135" i="25"/>
  <x:c r="L3135" i="25"/>
  <x:c r="M3135" i="25"/>
  <x:c r="N3135" i="25"/>
  <x:c r="P3135" i="25"/>
  <x:c r="Q3135" i="25"/>
  <x:c r="R3135" i="25"/>
  <x:c r="A3136" i="25"/>
  <x:c r="B3136" i="25"/>
  <x:c r="C3136" i="25"/>
  <x:c r="D3136" i="25"/>
  <x:c r="E3136" i="25"/>
  <x:c r="F3136" i="25"/>
  <x:c r="G3136" i="25"/>
  <x:c r="H3136" i="25"/>
  <x:c r="I3136" i="25"/>
  <x:c r="J3136" i="25"/>
  <x:c r="K3136" i="25"/>
  <x:c r="L3136" i="25"/>
  <x:c r="M3136" i="25"/>
  <x:c r="N3136" i="25"/>
  <x:c r="P3136" i="25"/>
  <x:c r="Q3136" i="25"/>
  <x:c r="R3136" i="25"/>
  <x:c r="A3137" i="25"/>
  <x:c r="B3137" i="25"/>
  <x:c r="C3137" i="25"/>
  <x:c r="D3137" i="25"/>
  <x:c r="E3137" i="25"/>
  <x:c r="F3137" i="25"/>
  <x:c r="G3137" i="25"/>
  <x:c r="H3137" i="25"/>
  <x:c r="I3137" i="25"/>
  <x:c r="J3137" i="25"/>
  <x:c r="K3137" i="25"/>
  <x:c r="L3137" i="25"/>
  <x:c r="M3137" i="25"/>
  <x:c r="N3137" i="25"/>
  <x:c r="P3137" i="25"/>
  <x:c r="Q3137" i="25"/>
  <x:c r="R3137" i="25"/>
  <x:c r="A3138" i="25"/>
  <x:c r="B3138" i="25"/>
  <x:c r="C3138" i="25"/>
  <x:c r="D3138" i="25"/>
  <x:c r="E3138" i="25"/>
  <x:c r="F3138" i="25"/>
  <x:c r="G3138" i="25"/>
  <x:c r="H3138" i="25"/>
  <x:c r="I3138" i="25"/>
  <x:c r="J3138" i="25"/>
  <x:c r="K3138" i="25"/>
  <x:c r="L3138" i="25"/>
  <x:c r="M3138" i="25"/>
  <x:c r="N3138" i="25"/>
  <x:c r="P3138" i="25"/>
  <x:c r="Q3138" i="25"/>
  <x:c r="R3138" i="25"/>
  <x:c r="A3139" i="25"/>
  <x:c r="B3139" i="25"/>
  <x:c r="C3139" i="25"/>
  <x:c r="D3139" i="25"/>
  <x:c r="E3139" i="25"/>
  <x:c r="F3139" i="25"/>
  <x:c r="G3139" i="25"/>
  <x:c r="H3139" i="25"/>
  <x:c r="I3139" i="25"/>
  <x:c r="J3139" i="25"/>
  <x:c r="K3139" i="25"/>
  <x:c r="L3139" i="25"/>
  <x:c r="M3139" i="25"/>
  <x:c r="N3139" i="25"/>
  <x:c r="P3139" i="25"/>
  <x:c r="Q3139" i="25"/>
  <x:c r="R3139" i="25"/>
  <x:c r="A3140" i="25"/>
  <x:c r="B3140" i="25"/>
  <x:c r="C3140" i="25"/>
  <x:c r="D3140" i="25"/>
  <x:c r="E3140" i="25"/>
  <x:c r="F3140" i="25"/>
  <x:c r="G3140" i="25"/>
  <x:c r="H3140" i="25"/>
  <x:c r="I3140" i="25"/>
  <x:c r="J3140" i="25"/>
  <x:c r="K3140" i="25"/>
  <x:c r="L3140" i="25"/>
  <x:c r="M3140" i="25"/>
  <x:c r="N3140" i="25"/>
  <x:c r="P3140" i="25"/>
  <x:c r="Q3140" i="25"/>
  <x:c r="R3140" i="25"/>
  <x:c r="A3141" i="25"/>
  <x:c r="B3141" i="25"/>
  <x:c r="C3141" i="25"/>
  <x:c r="D3141" i="25"/>
  <x:c r="E3141" i="25"/>
  <x:c r="F3141" i="25"/>
  <x:c r="G3141" i="25"/>
  <x:c r="H3141" i="25"/>
  <x:c r="I3141" i="25"/>
  <x:c r="J3141" i="25"/>
  <x:c r="K3141" i="25"/>
  <x:c r="L3141" i="25"/>
  <x:c r="M3141" i="25"/>
  <x:c r="N3141" i="25"/>
  <x:c r="P3141" i="25"/>
  <x:c r="Q3141" i="25"/>
  <x:c r="R3141" i="25"/>
  <x:c r="A3142" i="25"/>
  <x:c r="B3142" i="25"/>
  <x:c r="C3142" i="25"/>
  <x:c r="D3142" i="25"/>
  <x:c r="E3142" i="25"/>
  <x:c r="F3142" i="25"/>
  <x:c r="G3142" i="25"/>
  <x:c r="H3142" i="25"/>
  <x:c r="I3142" i="25"/>
  <x:c r="J3142" i="25"/>
  <x:c r="K3142" i="25"/>
  <x:c r="L3142" i="25"/>
  <x:c r="M3142" i="25"/>
  <x:c r="N3142" i="25"/>
  <x:c r="P3142" i="25"/>
  <x:c r="Q3142" i="25"/>
  <x:c r="R3142" i="25"/>
  <x:c r="A3143" i="25"/>
  <x:c r="B3143" i="25"/>
  <x:c r="C3143" i="25"/>
  <x:c r="D3143" i="25"/>
  <x:c r="E3143" i="25"/>
  <x:c r="F3143" i="25"/>
  <x:c r="G3143" i="25"/>
  <x:c r="H3143" i="25"/>
  <x:c r="I3143" i="25"/>
  <x:c r="J3143" i="25"/>
  <x:c r="K3143" i="25"/>
  <x:c r="L3143" i="25"/>
  <x:c r="M3143" i="25"/>
  <x:c r="N3143" i="25"/>
  <x:c r="P3143" i="25"/>
  <x:c r="Q3143" i="25"/>
  <x:c r="R3143" i="25"/>
  <x:c r="A3144" i="25"/>
  <x:c r="B3144" i="25"/>
  <x:c r="C3144" i="25"/>
  <x:c r="D3144" i="25"/>
  <x:c r="E3144" i="25"/>
  <x:c r="F3144" i="25"/>
  <x:c r="G3144" i="25"/>
  <x:c r="H3144" i="25"/>
  <x:c r="I3144" i="25"/>
  <x:c r="J3144" i="25"/>
  <x:c r="K3144" i="25"/>
  <x:c r="L3144" i="25"/>
  <x:c r="M3144" i="25"/>
  <x:c r="N3144" i="25"/>
  <x:c r="P3144" i="25"/>
  <x:c r="Q3144" i="25"/>
  <x:c r="R3144" i="25"/>
  <x:c r="A3145" i="25"/>
  <x:c r="B3145" i="25"/>
  <x:c r="C3145" i="25"/>
  <x:c r="D3145" i="25"/>
  <x:c r="E3145" i="25"/>
  <x:c r="F3145" i="25"/>
  <x:c r="G3145" i="25"/>
  <x:c r="H3145" i="25"/>
  <x:c r="I3145" i="25"/>
  <x:c r="J3145" i="25"/>
  <x:c r="K3145" i="25"/>
  <x:c r="L3145" i="25"/>
  <x:c r="M3145" i="25"/>
  <x:c r="N3145" i="25"/>
  <x:c r="P3145" i="25"/>
  <x:c r="Q3145" i="25"/>
  <x:c r="R3145" i="25"/>
  <x:c r="A3146" i="25"/>
  <x:c r="B3146" i="25"/>
  <x:c r="C3146" i="25"/>
  <x:c r="D3146" i="25"/>
  <x:c r="E3146" i="25"/>
  <x:c r="F3146" i="25"/>
  <x:c r="G3146" i="25"/>
  <x:c r="H3146" i="25"/>
  <x:c r="I3146" i="25"/>
  <x:c r="J3146" i="25"/>
  <x:c r="K3146" i="25"/>
  <x:c r="L3146" i="25"/>
  <x:c r="M3146" i="25"/>
  <x:c r="N3146" i="25"/>
  <x:c r="P3146" i="25"/>
  <x:c r="Q3146" i="25"/>
  <x:c r="R3146" i="25"/>
  <x:c r="A3147" i="25"/>
  <x:c r="B3147" i="25"/>
  <x:c r="C3147" i="25"/>
  <x:c r="D3147" i="25"/>
  <x:c r="E3147" i="25"/>
  <x:c r="F3147" i="25"/>
  <x:c r="G3147" i="25"/>
  <x:c r="H3147" i="25"/>
  <x:c r="I3147" i="25"/>
  <x:c r="J3147" i="25"/>
  <x:c r="K3147" i="25"/>
  <x:c r="L3147" i="25"/>
  <x:c r="M3147" i="25"/>
  <x:c r="N3147" i="25"/>
  <x:c r="P3147" i="25"/>
  <x:c r="Q3147" i="25"/>
  <x:c r="R3147" i="25"/>
  <x:c r="A3148" i="25"/>
  <x:c r="B3148" i="25"/>
  <x:c r="C3148" i="25"/>
  <x:c r="D3148" i="25"/>
  <x:c r="E3148" i="25"/>
  <x:c r="F3148" i="25"/>
  <x:c r="G3148" i="25"/>
  <x:c r="H3148" i="25"/>
  <x:c r="I3148" i="25"/>
  <x:c r="J3148" i="25"/>
  <x:c r="K3148" i="25"/>
  <x:c r="L3148" i="25"/>
  <x:c r="M3148" i="25"/>
  <x:c r="N3148" i="25"/>
  <x:c r="P3148" i="25"/>
  <x:c r="Q3148" i="25"/>
  <x:c r="R3148" i="25"/>
  <x:c r="A3149" i="25"/>
  <x:c r="B3149" i="25"/>
  <x:c r="C3149" i="25"/>
  <x:c r="D3149" i="25"/>
  <x:c r="E3149" i="25"/>
  <x:c r="F3149" i="25"/>
  <x:c r="G3149" i="25"/>
  <x:c r="H3149" i="25"/>
  <x:c r="I3149" i="25"/>
  <x:c r="J3149" i="25"/>
  <x:c r="K3149" i="25"/>
  <x:c r="L3149" i="25"/>
  <x:c r="M3149" i="25"/>
  <x:c r="N3149" i="25"/>
  <x:c r="P3149" i="25"/>
  <x:c r="Q3149" i="25"/>
  <x:c r="R3149" i="25"/>
  <x:c r="A3150" i="25"/>
  <x:c r="B3150" i="25"/>
  <x:c r="C3150" i="25"/>
  <x:c r="D3150" i="25"/>
  <x:c r="E3150" i="25"/>
  <x:c r="F3150" i="25"/>
  <x:c r="G3150" i="25"/>
  <x:c r="H3150" i="25"/>
  <x:c r="I3150" i="25"/>
  <x:c r="J3150" i="25"/>
  <x:c r="K3150" i="25"/>
  <x:c r="L3150" i="25"/>
  <x:c r="M3150" i="25"/>
  <x:c r="N3150" i="25"/>
  <x:c r="P3150" i="25"/>
  <x:c r="Q3150" i="25"/>
  <x:c r="R3150" i="25"/>
  <x:c r="A3151" i="25"/>
  <x:c r="B3151" i="25"/>
  <x:c r="C3151" i="25"/>
  <x:c r="D3151" i="25"/>
  <x:c r="E3151" i="25"/>
  <x:c r="F3151" i="25"/>
  <x:c r="G3151" i="25"/>
  <x:c r="H3151" i="25"/>
  <x:c r="I3151" i="25"/>
  <x:c r="J3151" i="25"/>
  <x:c r="K3151" i="25"/>
  <x:c r="L3151" i="25"/>
  <x:c r="M3151" i="25"/>
  <x:c r="N3151" i="25"/>
  <x:c r="P3151" i="25"/>
  <x:c r="Q3151" i="25"/>
  <x:c r="R3151" i="25"/>
  <x:c r="A3152" i="25"/>
  <x:c r="B3152" i="25"/>
  <x:c r="C3152" i="25"/>
  <x:c r="D3152" i="25"/>
  <x:c r="E3152" i="25"/>
  <x:c r="F3152" i="25"/>
  <x:c r="G3152" i="25"/>
  <x:c r="H3152" i="25"/>
  <x:c r="I3152" i="25"/>
  <x:c r="J3152" i="25"/>
  <x:c r="K3152" i="25"/>
  <x:c r="L3152" i="25"/>
  <x:c r="M3152" i="25"/>
  <x:c r="N3152" i="25"/>
  <x:c r="P3152" i="25"/>
  <x:c r="Q3152" i="25"/>
  <x:c r="R3152" i="25"/>
  <x:c r="A3153" i="25"/>
  <x:c r="B3153" i="25"/>
  <x:c r="C3153" i="25"/>
  <x:c r="D3153" i="25"/>
  <x:c r="E3153" i="25"/>
  <x:c r="F3153" i="25"/>
  <x:c r="G3153" i="25"/>
  <x:c r="H3153" i="25"/>
  <x:c r="I3153" i="25"/>
  <x:c r="J3153" i="25"/>
  <x:c r="K3153" i="25"/>
  <x:c r="L3153" i="25"/>
  <x:c r="M3153" i="25"/>
  <x:c r="N3153" i="25"/>
  <x:c r="P3153" i="25"/>
  <x:c r="Q3153" i="25"/>
  <x:c r="R3153" i="25"/>
  <x:c r="A3154" i="25"/>
  <x:c r="B3154" i="25"/>
  <x:c r="C3154" i="25"/>
  <x:c r="D3154" i="25"/>
  <x:c r="E3154" i="25"/>
  <x:c r="F3154" i="25"/>
  <x:c r="G3154" i="25"/>
  <x:c r="H3154" i="25"/>
  <x:c r="I3154" i="25"/>
  <x:c r="J3154" i="25"/>
  <x:c r="K3154" i="25"/>
  <x:c r="L3154" i="25"/>
  <x:c r="M3154" i="25"/>
  <x:c r="N3154" i="25"/>
  <x:c r="P3154" i="25"/>
  <x:c r="Q3154" i="25"/>
  <x:c r="R3154" i="25"/>
  <x:c r="A3155" i="25"/>
  <x:c r="B3155" i="25"/>
  <x:c r="C3155" i="25"/>
  <x:c r="D3155" i="25"/>
  <x:c r="E3155" i="25"/>
  <x:c r="F3155" i="25"/>
  <x:c r="G3155" i="25"/>
  <x:c r="H3155" i="25"/>
  <x:c r="I3155" i="25"/>
  <x:c r="J3155" i="25"/>
  <x:c r="K3155" i="25"/>
  <x:c r="L3155" i="25"/>
  <x:c r="M3155" i="25"/>
  <x:c r="N3155" i="25"/>
  <x:c r="P3155" i="25"/>
  <x:c r="Q3155" i="25"/>
  <x:c r="R3155" i="25"/>
  <x:c r="A3156" i="25"/>
  <x:c r="B3156" i="25"/>
  <x:c r="C3156" i="25"/>
  <x:c r="D3156" i="25"/>
  <x:c r="E3156" i="25"/>
  <x:c r="F3156" i="25"/>
  <x:c r="G3156" i="25"/>
  <x:c r="H3156" i="25"/>
  <x:c r="I3156" i="25"/>
  <x:c r="J3156" i="25"/>
  <x:c r="K3156" i="25"/>
  <x:c r="L3156" i="25"/>
  <x:c r="M3156" i="25"/>
  <x:c r="N3156" i="25"/>
  <x:c r="P3156" i="25"/>
  <x:c r="Q3156" i="25"/>
  <x:c r="R3156" i="25"/>
  <x:c r="A3157" i="25"/>
  <x:c r="B3157" i="25"/>
  <x:c r="C3157" i="25"/>
  <x:c r="D3157" i="25"/>
  <x:c r="E3157" i="25"/>
  <x:c r="F3157" i="25"/>
  <x:c r="G3157" i="25"/>
  <x:c r="H3157" i="25"/>
  <x:c r="I3157" i="25"/>
  <x:c r="J3157" i="25"/>
  <x:c r="K3157" i="25"/>
  <x:c r="L3157" i="25"/>
  <x:c r="M3157" i="25"/>
  <x:c r="N3157" i="25"/>
  <x:c r="P3157" i="25"/>
  <x:c r="Q3157" i="25"/>
  <x:c r="R3157" i="25"/>
  <x:c r="A3158" i="25"/>
  <x:c r="B3158" i="25"/>
  <x:c r="C3158" i="25"/>
  <x:c r="D3158" i="25"/>
  <x:c r="E3158" i="25"/>
  <x:c r="F3158" i="25"/>
  <x:c r="G3158" i="25"/>
  <x:c r="H3158" i="25"/>
  <x:c r="I3158" i="25"/>
  <x:c r="J3158" i="25"/>
  <x:c r="K3158" i="25"/>
  <x:c r="L3158" i="25"/>
  <x:c r="M3158" i="25"/>
  <x:c r="N3158" i="25"/>
  <x:c r="P3158" i="25"/>
  <x:c r="Q3158" i="25"/>
  <x:c r="R3158" i="25"/>
  <x:c r="A3159" i="25"/>
  <x:c r="B3159" i="25"/>
  <x:c r="C3159" i="25"/>
  <x:c r="D3159" i="25"/>
  <x:c r="E3159" i="25"/>
  <x:c r="F3159" i="25"/>
  <x:c r="G3159" i="25"/>
  <x:c r="H3159" i="25"/>
  <x:c r="I3159" i="25"/>
  <x:c r="J3159" i="25"/>
  <x:c r="K3159" i="25"/>
  <x:c r="L3159" i="25"/>
  <x:c r="M3159" i="25"/>
  <x:c r="N3159" i="25"/>
  <x:c r="P3159" i="25"/>
  <x:c r="Q3159" i="25"/>
  <x:c r="R3159" i="25"/>
  <x:c r="A3160" i="25"/>
  <x:c r="B3160" i="25"/>
  <x:c r="C3160" i="25"/>
  <x:c r="D3160" i="25"/>
  <x:c r="E3160" i="25"/>
  <x:c r="F3160" i="25"/>
  <x:c r="G3160" i="25"/>
  <x:c r="H3160" i="25"/>
  <x:c r="I3160" i="25"/>
  <x:c r="J3160" i="25"/>
  <x:c r="K3160" i="25"/>
  <x:c r="L3160" i="25"/>
  <x:c r="M3160" i="25"/>
  <x:c r="N3160" i="25"/>
  <x:c r="P3160" i="25"/>
  <x:c r="Q3160" i="25"/>
  <x:c r="R3160" i="25"/>
  <x:c r="A3161" i="25"/>
  <x:c r="B3161" i="25"/>
  <x:c r="C3161" i="25"/>
  <x:c r="D3161" i="25"/>
  <x:c r="E3161" i="25"/>
  <x:c r="F3161" i="25"/>
  <x:c r="G3161" i="25"/>
  <x:c r="H3161" i="25"/>
  <x:c r="I3161" i="25"/>
  <x:c r="J3161" i="25"/>
  <x:c r="K3161" i="25"/>
  <x:c r="L3161" i="25"/>
  <x:c r="M3161" i="25"/>
  <x:c r="N3161" i="25"/>
  <x:c r="P3161" i="25"/>
  <x:c r="Q3161" i="25"/>
  <x:c r="R3161" i="25"/>
  <x:c r="A3162" i="25"/>
  <x:c r="B3162" i="25"/>
  <x:c r="C3162" i="25"/>
  <x:c r="D3162" i="25"/>
  <x:c r="E3162" i="25"/>
  <x:c r="F3162" i="25"/>
  <x:c r="G3162" i="25"/>
  <x:c r="H3162" i="25"/>
  <x:c r="I3162" i="25"/>
  <x:c r="J3162" i="25"/>
  <x:c r="K3162" i="25"/>
  <x:c r="L3162" i="25"/>
  <x:c r="M3162" i="25"/>
  <x:c r="N3162" i="25"/>
  <x:c r="P3162" i="25"/>
  <x:c r="Q3162" i="25"/>
  <x:c r="R3162" i="25"/>
  <x:c r="A3163" i="25"/>
  <x:c r="B3163" i="25"/>
  <x:c r="C3163" i="25"/>
  <x:c r="D3163" i="25"/>
  <x:c r="E3163" i="25"/>
  <x:c r="F3163" i="25"/>
  <x:c r="G3163" i="25"/>
  <x:c r="H3163" i="25"/>
  <x:c r="I3163" i="25"/>
  <x:c r="J3163" i="25"/>
  <x:c r="K3163" i="25"/>
  <x:c r="L3163" i="25"/>
  <x:c r="M3163" i="25"/>
  <x:c r="N3163" i="25"/>
  <x:c r="P3163" i="25"/>
  <x:c r="Q3163" i="25"/>
  <x:c r="R3163" i="25"/>
  <x:c r="A3164" i="25"/>
  <x:c r="B3164" i="25"/>
  <x:c r="C3164" i="25"/>
  <x:c r="D3164" i="25"/>
  <x:c r="E3164" i="25"/>
  <x:c r="F3164" i="25"/>
  <x:c r="G3164" i="25"/>
  <x:c r="H3164" i="25"/>
  <x:c r="I3164" i="25"/>
  <x:c r="J3164" i="25"/>
  <x:c r="K3164" i="25"/>
  <x:c r="L3164" i="25"/>
  <x:c r="M3164" i="25"/>
  <x:c r="N3164" i="25"/>
  <x:c r="P3164" i="25"/>
  <x:c r="Q3164" i="25"/>
  <x:c r="R3164" i="25"/>
  <x:c r="A3165" i="25"/>
  <x:c r="B3165" i="25"/>
  <x:c r="C3165" i="25"/>
  <x:c r="D3165" i="25"/>
  <x:c r="E3165" i="25"/>
  <x:c r="F3165" i="25"/>
  <x:c r="G3165" i="25"/>
  <x:c r="H3165" i="25"/>
  <x:c r="I3165" i="25"/>
  <x:c r="J3165" i="25"/>
  <x:c r="K3165" i="25"/>
  <x:c r="L3165" i="25"/>
  <x:c r="M3165" i="25"/>
  <x:c r="N3165" i="25"/>
  <x:c r="P3165" i="25"/>
  <x:c r="Q3165" i="25"/>
  <x:c r="R3165" i="25"/>
  <x:c r="A3166" i="25"/>
  <x:c r="B3166" i="25"/>
  <x:c r="C3166" i="25"/>
  <x:c r="D3166" i="25"/>
  <x:c r="E3166" i="25"/>
  <x:c r="F3166" i="25"/>
  <x:c r="G3166" i="25"/>
  <x:c r="H3166" i="25"/>
  <x:c r="I3166" i="25"/>
  <x:c r="J3166" i="25"/>
  <x:c r="K3166" i="25"/>
  <x:c r="L3166" i="25"/>
  <x:c r="M3166" i="25"/>
  <x:c r="N3166" i="25"/>
  <x:c r="P3166" i="25"/>
  <x:c r="Q3166" i="25"/>
  <x:c r="R3166" i="25"/>
  <x:c r="A3167" i="25"/>
  <x:c r="B3167" i="25"/>
  <x:c r="C3167" i="25"/>
  <x:c r="D3167" i="25"/>
  <x:c r="E3167" i="25"/>
  <x:c r="F3167" i="25"/>
  <x:c r="G3167" i="25"/>
  <x:c r="H3167" i="25"/>
  <x:c r="I3167" i="25"/>
  <x:c r="J3167" i="25"/>
  <x:c r="K3167" i="25"/>
  <x:c r="L3167" i="25"/>
  <x:c r="M3167" i="25"/>
  <x:c r="N3167" i="25"/>
  <x:c r="P3167" i="25"/>
  <x:c r="Q3167" i="25"/>
  <x:c r="R3167" i="25"/>
  <x:c r="A3168" i="25"/>
  <x:c r="B3168" i="25"/>
  <x:c r="C3168" i="25"/>
  <x:c r="D3168" i="25"/>
  <x:c r="E3168" i="25"/>
  <x:c r="F3168" i="25"/>
  <x:c r="G3168" i="25"/>
  <x:c r="H3168" i="25"/>
  <x:c r="I3168" i="25"/>
  <x:c r="J3168" i="25"/>
  <x:c r="K3168" i="25"/>
  <x:c r="L3168" i="25"/>
  <x:c r="M3168" i="25"/>
  <x:c r="N3168" i="25"/>
  <x:c r="P3168" i="25"/>
  <x:c r="Q3168" i="25"/>
  <x:c r="R3168" i="25"/>
  <x:c r="A3169" i="25"/>
  <x:c r="B3169" i="25"/>
  <x:c r="C3169" i="25"/>
  <x:c r="D3169" i="25"/>
  <x:c r="E3169" i="25"/>
  <x:c r="F3169" i="25"/>
  <x:c r="G3169" i="25"/>
  <x:c r="H3169" i="25"/>
  <x:c r="I3169" i="25"/>
  <x:c r="J3169" i="25"/>
  <x:c r="K3169" i="25"/>
  <x:c r="L3169" i="25"/>
  <x:c r="M3169" i="25"/>
  <x:c r="N3169" i="25"/>
  <x:c r="P3169" i="25"/>
  <x:c r="Q3169" i="25"/>
  <x:c r="R3169" i="25"/>
  <x:c r="A3170" i="25"/>
  <x:c r="B3170" i="25"/>
  <x:c r="C3170" i="25"/>
  <x:c r="D3170" i="25"/>
  <x:c r="E3170" i="25"/>
  <x:c r="F3170" i="25"/>
  <x:c r="G3170" i="25"/>
  <x:c r="H3170" i="25"/>
  <x:c r="I3170" i="25"/>
  <x:c r="J3170" i="25"/>
  <x:c r="K3170" i="25"/>
  <x:c r="L3170" i="25"/>
  <x:c r="M3170" i="25"/>
  <x:c r="N3170" i="25"/>
  <x:c r="P3170" i="25"/>
  <x:c r="Q3170" i="25"/>
  <x:c r="R3170" i="25"/>
  <x:c r="A3171" i="25"/>
  <x:c r="B3171" i="25"/>
  <x:c r="C3171" i="25"/>
  <x:c r="D3171" i="25"/>
  <x:c r="E3171" i="25"/>
  <x:c r="F3171" i="25"/>
  <x:c r="G3171" i="25"/>
  <x:c r="H3171" i="25"/>
  <x:c r="I3171" i="25"/>
  <x:c r="J3171" i="25"/>
  <x:c r="K3171" i="25"/>
  <x:c r="L3171" i="25"/>
  <x:c r="M3171" i="25"/>
  <x:c r="N3171" i="25"/>
  <x:c r="P3171" i="25"/>
  <x:c r="Q3171" i="25"/>
  <x:c r="R3171" i="25"/>
  <x:c r="A3172" i="25"/>
  <x:c r="B3172" i="25"/>
  <x:c r="C3172" i="25"/>
  <x:c r="D3172" i="25"/>
  <x:c r="E3172" i="25"/>
  <x:c r="F3172" i="25"/>
  <x:c r="G3172" i="25"/>
  <x:c r="H3172" i="25"/>
  <x:c r="I3172" i="25"/>
  <x:c r="J3172" i="25"/>
  <x:c r="K3172" i="25"/>
  <x:c r="L3172" i="25"/>
  <x:c r="M3172" i="25"/>
  <x:c r="N3172" i="25"/>
  <x:c r="P3172" i="25"/>
  <x:c r="Q3172" i="25"/>
  <x:c r="R3172" i="25"/>
  <x:c r="A3173" i="25"/>
  <x:c r="B3173" i="25"/>
  <x:c r="C3173" i="25"/>
  <x:c r="D3173" i="25"/>
  <x:c r="E3173" i="25"/>
  <x:c r="F3173" i="25"/>
  <x:c r="G3173" i="25"/>
  <x:c r="H3173" i="25"/>
  <x:c r="I3173" i="25"/>
  <x:c r="J3173" i="25"/>
  <x:c r="K3173" i="25"/>
  <x:c r="L3173" i="25"/>
  <x:c r="M3173" i="25"/>
  <x:c r="N3173" i="25"/>
  <x:c r="P3173" i="25"/>
  <x:c r="Q3173" i="25"/>
  <x:c r="R3173" i="25"/>
  <x:c r="A3174" i="25"/>
  <x:c r="B3174" i="25"/>
  <x:c r="C3174" i="25"/>
  <x:c r="D3174" i="25"/>
  <x:c r="E3174" i="25"/>
  <x:c r="F3174" i="25"/>
  <x:c r="G3174" i="25"/>
  <x:c r="H3174" i="25"/>
  <x:c r="I3174" i="25"/>
  <x:c r="J3174" i="25"/>
  <x:c r="K3174" i="25"/>
  <x:c r="L3174" i="25"/>
  <x:c r="M3174" i="25"/>
  <x:c r="N3174" i="25"/>
  <x:c r="P3174" i="25"/>
  <x:c r="Q3174" i="25"/>
  <x:c r="R3174" i="25"/>
  <x:c r="A3175" i="25"/>
  <x:c r="B3175" i="25"/>
  <x:c r="C3175" i="25"/>
  <x:c r="D3175" i="25"/>
  <x:c r="E3175" i="25"/>
  <x:c r="F3175" i="25"/>
  <x:c r="G3175" i="25"/>
  <x:c r="H3175" i="25"/>
  <x:c r="I3175" i="25"/>
  <x:c r="J3175" i="25"/>
  <x:c r="K3175" i="25"/>
  <x:c r="L3175" i="25"/>
  <x:c r="M3175" i="25"/>
  <x:c r="N3175" i="25"/>
  <x:c r="P3175" i="25"/>
  <x:c r="Q3175" i="25"/>
  <x:c r="R3175" i="25"/>
  <x:c r="A3176" i="25"/>
  <x:c r="B3176" i="25"/>
  <x:c r="C3176" i="25"/>
  <x:c r="D3176" i="25"/>
  <x:c r="E3176" i="25"/>
  <x:c r="F3176" i="25"/>
  <x:c r="G3176" i="25"/>
  <x:c r="H3176" i="25"/>
  <x:c r="I3176" i="25"/>
  <x:c r="J3176" i="25"/>
  <x:c r="K3176" i="25"/>
  <x:c r="L3176" i="25"/>
  <x:c r="M3176" i="25"/>
  <x:c r="N3176" i="25"/>
  <x:c r="P3176" i="25"/>
  <x:c r="Q3176" i="25"/>
  <x:c r="R3176" i="25"/>
  <x:c r="A3177" i="25"/>
  <x:c r="B3177" i="25"/>
  <x:c r="C3177" i="25"/>
  <x:c r="D3177" i="25"/>
  <x:c r="E3177" i="25"/>
  <x:c r="F3177" i="25"/>
  <x:c r="G3177" i="25"/>
  <x:c r="H3177" i="25"/>
  <x:c r="I3177" i="25"/>
  <x:c r="J3177" i="25"/>
  <x:c r="K3177" i="25"/>
  <x:c r="L3177" i="25"/>
  <x:c r="M3177" i="25"/>
  <x:c r="N3177" i="25"/>
  <x:c r="P3177" i="25"/>
  <x:c r="Q3177" i="25"/>
  <x:c r="R3177" i="25"/>
  <x:c r="A3178" i="25"/>
  <x:c r="B3178" i="25"/>
  <x:c r="C3178" i="25"/>
  <x:c r="D3178" i="25"/>
  <x:c r="E3178" i="25"/>
  <x:c r="F3178" i="25"/>
  <x:c r="G3178" i="25"/>
  <x:c r="H3178" i="25"/>
  <x:c r="I3178" i="25"/>
  <x:c r="J3178" i="25"/>
  <x:c r="K3178" i="25"/>
  <x:c r="L3178" i="25"/>
  <x:c r="M3178" i="25"/>
  <x:c r="N3178" i="25"/>
  <x:c r="P3178" i="25"/>
  <x:c r="Q3178" i="25"/>
  <x:c r="R3178" i="25"/>
  <x:c r="A3179" i="25"/>
  <x:c r="B3179" i="25"/>
  <x:c r="C3179" i="25"/>
  <x:c r="D3179" i="25"/>
  <x:c r="E3179" i="25"/>
  <x:c r="F3179" i="25"/>
  <x:c r="G3179" i="25"/>
  <x:c r="H3179" i="25"/>
  <x:c r="I3179" i="25"/>
  <x:c r="J3179" i="25"/>
  <x:c r="K3179" i="25"/>
  <x:c r="L3179" i="25"/>
  <x:c r="M3179" i="25"/>
  <x:c r="N3179" i="25"/>
  <x:c r="P3179" i="25"/>
  <x:c r="Q3179" i="25"/>
  <x:c r="R3179" i="25"/>
  <x:c r="A3180" i="25"/>
  <x:c r="B3180" i="25"/>
  <x:c r="C3180" i="25"/>
  <x:c r="D3180" i="25"/>
  <x:c r="E3180" i="25"/>
  <x:c r="F3180" i="25"/>
  <x:c r="G3180" i="25"/>
  <x:c r="H3180" i="25"/>
  <x:c r="I3180" i="25"/>
  <x:c r="J3180" i="25"/>
  <x:c r="K3180" i="25"/>
  <x:c r="L3180" i="25"/>
  <x:c r="M3180" i="25"/>
  <x:c r="N3180" i="25"/>
  <x:c r="P3180" i="25"/>
  <x:c r="Q3180" i="25"/>
  <x:c r="R3180" i="25"/>
  <x:c r="A3181" i="25"/>
  <x:c r="B3181" i="25"/>
  <x:c r="C3181" i="25"/>
  <x:c r="D3181" i="25"/>
  <x:c r="E3181" i="25"/>
  <x:c r="F3181" i="25"/>
  <x:c r="G3181" i="25"/>
  <x:c r="H3181" i="25"/>
  <x:c r="I3181" i="25"/>
  <x:c r="J3181" i="25"/>
  <x:c r="K3181" i="25"/>
  <x:c r="L3181" i="25"/>
  <x:c r="M3181" i="25"/>
  <x:c r="N3181" i="25"/>
  <x:c r="P3181" i="25"/>
  <x:c r="Q3181" i="25"/>
  <x:c r="R3181" i="25"/>
  <x:c r="A3182" i="25"/>
  <x:c r="B3182" i="25"/>
  <x:c r="C3182" i="25"/>
  <x:c r="D3182" i="25"/>
  <x:c r="E3182" i="25"/>
  <x:c r="F3182" i="25"/>
  <x:c r="G3182" i="25"/>
  <x:c r="H3182" i="25"/>
  <x:c r="I3182" i="25"/>
  <x:c r="J3182" i="25"/>
  <x:c r="K3182" i="25"/>
  <x:c r="L3182" i="25"/>
  <x:c r="M3182" i="25"/>
  <x:c r="N3182" i="25"/>
  <x:c r="P3182" i="25"/>
  <x:c r="Q3182" i="25"/>
  <x:c r="R3182" i="25"/>
  <x:c r="A3183" i="25"/>
  <x:c r="B3183" i="25"/>
  <x:c r="C3183" i="25"/>
  <x:c r="D3183" i="25"/>
  <x:c r="E3183" i="25"/>
  <x:c r="F3183" i="25"/>
  <x:c r="G3183" i="25"/>
  <x:c r="H3183" i="25"/>
  <x:c r="I3183" i="25"/>
  <x:c r="J3183" i="25"/>
  <x:c r="K3183" i="25"/>
  <x:c r="L3183" i="25"/>
  <x:c r="M3183" i="25"/>
  <x:c r="N3183" i="25"/>
  <x:c r="P3183" i="25"/>
  <x:c r="Q3183" i="25"/>
  <x:c r="R3183" i="25"/>
  <x:c r="A3184" i="25"/>
  <x:c r="B3184" i="25"/>
  <x:c r="C3184" i="25"/>
  <x:c r="D3184" i="25"/>
  <x:c r="E3184" i="25"/>
  <x:c r="F3184" i="25"/>
  <x:c r="G3184" i="25"/>
  <x:c r="H3184" i="25"/>
  <x:c r="I3184" i="25"/>
  <x:c r="J3184" i="25"/>
  <x:c r="K3184" i="25"/>
  <x:c r="L3184" i="25"/>
  <x:c r="M3184" i="25"/>
  <x:c r="N3184" i="25"/>
  <x:c r="P3184" i="25"/>
  <x:c r="Q3184" i="25"/>
  <x:c r="R3184" i="25"/>
  <x:c r="A3185" i="25"/>
  <x:c r="B3185" i="25"/>
  <x:c r="C3185" i="25"/>
  <x:c r="D3185" i="25"/>
  <x:c r="E3185" i="25"/>
  <x:c r="F3185" i="25"/>
  <x:c r="G3185" i="25"/>
  <x:c r="H3185" i="25"/>
  <x:c r="I3185" i="25"/>
  <x:c r="J3185" i="25"/>
  <x:c r="K3185" i="25"/>
  <x:c r="L3185" i="25"/>
  <x:c r="M3185" i="25"/>
  <x:c r="N3185" i="25"/>
  <x:c r="P3185" i="25"/>
  <x:c r="Q3185" i="25"/>
  <x:c r="R3185" i="25"/>
  <x:c r="A3186" i="25"/>
  <x:c r="B3186" i="25"/>
  <x:c r="C3186" i="25"/>
  <x:c r="D3186" i="25"/>
  <x:c r="E3186" i="25"/>
  <x:c r="F3186" i="25"/>
  <x:c r="G3186" i="25"/>
  <x:c r="H3186" i="25"/>
  <x:c r="I3186" i="25"/>
  <x:c r="J3186" i="25"/>
  <x:c r="K3186" i="25"/>
  <x:c r="L3186" i="25"/>
  <x:c r="M3186" i="25"/>
  <x:c r="N3186" i="25"/>
  <x:c r="P3186" i="25"/>
  <x:c r="Q3186" i="25"/>
  <x:c r="R3186" i="25"/>
  <x:c r="A3187" i="25"/>
  <x:c r="B3187" i="25"/>
  <x:c r="C3187" i="25"/>
  <x:c r="D3187" i="25"/>
  <x:c r="E3187" i="25"/>
  <x:c r="F3187" i="25"/>
  <x:c r="G3187" i="25"/>
  <x:c r="H3187" i="25"/>
  <x:c r="I3187" i="25"/>
  <x:c r="J3187" i="25"/>
  <x:c r="K3187" i="25"/>
  <x:c r="L3187" i="25"/>
  <x:c r="M3187" i="25"/>
  <x:c r="N3187" i="25"/>
  <x:c r="P3187" i="25"/>
  <x:c r="Q3187" i="25"/>
  <x:c r="R3187" i="25"/>
  <x:c r="A3188" i="25"/>
  <x:c r="B3188" i="25"/>
  <x:c r="C3188" i="25"/>
  <x:c r="D3188" i="25"/>
  <x:c r="E3188" i="25"/>
  <x:c r="F3188" i="25"/>
  <x:c r="G3188" i="25"/>
  <x:c r="H3188" i="25"/>
  <x:c r="I3188" i="25"/>
  <x:c r="J3188" i="25"/>
  <x:c r="K3188" i="25"/>
  <x:c r="L3188" i="25"/>
  <x:c r="M3188" i="25"/>
  <x:c r="N3188" i="25"/>
  <x:c r="P3188" i="25"/>
  <x:c r="Q3188" i="25"/>
  <x:c r="R3188" i="25"/>
  <x:c r="A3189" i="25"/>
  <x:c r="B3189" i="25"/>
  <x:c r="C3189" i="25"/>
  <x:c r="D3189" i="25"/>
  <x:c r="E3189" i="25"/>
  <x:c r="F3189" i="25"/>
  <x:c r="G3189" i="25"/>
  <x:c r="H3189" i="25"/>
  <x:c r="I3189" i="25"/>
  <x:c r="J3189" i="25"/>
  <x:c r="K3189" i="25"/>
  <x:c r="L3189" i="25"/>
  <x:c r="M3189" i="25"/>
  <x:c r="N3189" i="25"/>
  <x:c r="P3189" i="25"/>
  <x:c r="Q3189" i="25"/>
  <x:c r="R3189" i="25"/>
  <x:c r="A3190" i="25"/>
  <x:c r="B3190" i="25"/>
  <x:c r="C3190" i="25"/>
  <x:c r="D3190" i="25"/>
  <x:c r="E3190" i="25"/>
  <x:c r="F3190" i="25"/>
  <x:c r="G3190" i="25"/>
  <x:c r="H3190" i="25"/>
  <x:c r="I3190" i="25"/>
  <x:c r="J3190" i="25"/>
  <x:c r="K3190" i="25"/>
  <x:c r="L3190" i="25"/>
  <x:c r="M3190" i="25"/>
  <x:c r="N3190" i="25"/>
  <x:c r="P3190" i="25"/>
  <x:c r="Q3190" i="25"/>
  <x:c r="R3190" i="25"/>
  <x:c r="A3191" i="25"/>
  <x:c r="B3191" i="25"/>
  <x:c r="C3191" i="25"/>
  <x:c r="D3191" i="25"/>
  <x:c r="E3191" i="25"/>
  <x:c r="F3191" i="25"/>
  <x:c r="G3191" i="25"/>
  <x:c r="H3191" i="25"/>
  <x:c r="I3191" i="25"/>
  <x:c r="J3191" i="25"/>
  <x:c r="K3191" i="25"/>
  <x:c r="L3191" i="25"/>
  <x:c r="M3191" i="25"/>
  <x:c r="N3191" i="25"/>
  <x:c r="P3191" i="25"/>
  <x:c r="Q3191" i="25"/>
  <x:c r="R3191" i="25"/>
  <x:c r="A3192" i="25"/>
  <x:c r="B3192" i="25"/>
  <x:c r="C3192" i="25"/>
  <x:c r="D3192" i="25"/>
  <x:c r="E3192" i="25"/>
  <x:c r="F3192" i="25"/>
  <x:c r="G3192" i="25"/>
  <x:c r="H3192" i="25"/>
  <x:c r="I3192" i="25"/>
  <x:c r="J3192" i="25"/>
  <x:c r="K3192" i="25"/>
  <x:c r="L3192" i="25"/>
  <x:c r="M3192" i="25"/>
  <x:c r="N3192" i="25"/>
  <x:c r="P3192" i="25"/>
  <x:c r="Q3192" i="25"/>
  <x:c r="R3192" i="25"/>
  <x:c r="A3193" i="25"/>
  <x:c r="B3193" i="25"/>
  <x:c r="C3193" i="25"/>
  <x:c r="D3193" i="25"/>
  <x:c r="E3193" i="25"/>
  <x:c r="F3193" i="25"/>
  <x:c r="G3193" i="25"/>
  <x:c r="H3193" i="25"/>
  <x:c r="I3193" i="25"/>
  <x:c r="J3193" i="25"/>
  <x:c r="K3193" i="25"/>
  <x:c r="L3193" i="25"/>
  <x:c r="M3193" i="25"/>
  <x:c r="N3193" i="25"/>
  <x:c r="P3193" i="25"/>
  <x:c r="Q3193" i="25"/>
  <x:c r="R3193" i="25"/>
  <x:c r="A3194" i="25"/>
  <x:c r="B3194" i="25"/>
  <x:c r="C3194" i="25"/>
  <x:c r="D3194" i="25"/>
  <x:c r="E3194" i="25"/>
  <x:c r="F3194" i="25"/>
  <x:c r="G3194" i="25"/>
  <x:c r="H3194" i="25"/>
  <x:c r="I3194" i="25"/>
  <x:c r="J3194" i="25"/>
  <x:c r="K3194" i="25"/>
  <x:c r="L3194" i="25"/>
  <x:c r="M3194" i="25"/>
  <x:c r="N3194" i="25"/>
  <x:c r="P3194" i="25"/>
  <x:c r="Q3194" i="25"/>
  <x:c r="R3194" i="25"/>
  <x:c r="A3195" i="25"/>
  <x:c r="B3195" i="25"/>
  <x:c r="C3195" i="25"/>
  <x:c r="D3195" i="25"/>
  <x:c r="E3195" i="25"/>
  <x:c r="F3195" i="25"/>
  <x:c r="G3195" i="25"/>
  <x:c r="H3195" i="25"/>
  <x:c r="I3195" i="25"/>
  <x:c r="J3195" i="25"/>
  <x:c r="K3195" i="25"/>
  <x:c r="L3195" i="25"/>
  <x:c r="M3195" i="25"/>
  <x:c r="N3195" i="25"/>
  <x:c r="P3195" i="25"/>
  <x:c r="Q3195" i="25"/>
  <x:c r="R3195" i="25"/>
  <x:c r="A3196" i="25"/>
  <x:c r="B3196" i="25"/>
  <x:c r="C3196" i="25"/>
  <x:c r="D3196" i="25"/>
  <x:c r="E3196" i="25"/>
  <x:c r="F3196" i="25"/>
  <x:c r="G3196" i="25"/>
  <x:c r="H3196" i="25"/>
  <x:c r="I3196" i="25"/>
  <x:c r="J3196" i="25"/>
  <x:c r="K3196" i="25"/>
  <x:c r="L3196" i="25"/>
  <x:c r="M3196" i="25"/>
  <x:c r="N3196" i="25"/>
  <x:c r="P3196" i="25"/>
  <x:c r="Q3196" i="25"/>
  <x:c r="R3196" i="25"/>
  <x:c r="A3197" i="25"/>
  <x:c r="B3197" i="25"/>
  <x:c r="C3197" i="25"/>
  <x:c r="D3197" i="25"/>
  <x:c r="E3197" i="25"/>
  <x:c r="F3197" i="25"/>
  <x:c r="G3197" i="25"/>
  <x:c r="H3197" i="25"/>
  <x:c r="I3197" i="25"/>
  <x:c r="J3197" i="25"/>
  <x:c r="K3197" i="25"/>
  <x:c r="L3197" i="25"/>
  <x:c r="M3197" i="25"/>
  <x:c r="N3197" i="25"/>
  <x:c r="P3197" i="25"/>
  <x:c r="Q3197" i="25"/>
  <x:c r="R3197" i="25"/>
  <x:c r="A3198" i="25"/>
  <x:c r="B3198" i="25"/>
  <x:c r="C3198" i="25"/>
  <x:c r="D3198" i="25"/>
  <x:c r="E3198" i="25"/>
  <x:c r="F3198" i="25"/>
  <x:c r="G3198" i="25"/>
  <x:c r="H3198" i="25"/>
  <x:c r="I3198" i="25"/>
  <x:c r="J3198" i="25"/>
  <x:c r="K3198" i="25"/>
  <x:c r="L3198" i="25"/>
  <x:c r="M3198" i="25"/>
  <x:c r="N3198" i="25"/>
  <x:c r="P3198" i="25"/>
  <x:c r="Q3198" i="25"/>
  <x:c r="R3198" i="25"/>
  <x:c r="A3199" i="25"/>
  <x:c r="B3199" i="25"/>
  <x:c r="C3199" i="25"/>
  <x:c r="D3199" i="25"/>
  <x:c r="E3199" i="25"/>
  <x:c r="F3199" i="25"/>
  <x:c r="G3199" i="25"/>
  <x:c r="H3199" i="25"/>
  <x:c r="I3199" i="25"/>
  <x:c r="J3199" i="25"/>
  <x:c r="K3199" i="25"/>
  <x:c r="L3199" i="25"/>
  <x:c r="M3199" i="25"/>
  <x:c r="N3199" i="25"/>
  <x:c r="P3199" i="25"/>
  <x:c r="Q3199" i="25"/>
  <x:c r="R3199" i="25"/>
  <x:c r="A3200" i="25"/>
  <x:c r="B3200" i="25"/>
  <x:c r="C3200" i="25"/>
  <x:c r="D3200" i="25"/>
  <x:c r="E3200" i="25"/>
  <x:c r="F3200" i="25"/>
  <x:c r="G3200" i="25"/>
  <x:c r="H3200" i="25"/>
  <x:c r="I3200" i="25"/>
  <x:c r="J3200" i="25"/>
  <x:c r="K3200" i="25"/>
  <x:c r="L3200" i="25"/>
  <x:c r="M3200" i="25"/>
  <x:c r="N3200" i="25"/>
  <x:c r="P3200" i="25"/>
  <x:c r="Q3200" i="25"/>
  <x:c r="R3200" i="25"/>
  <x:c r="A3201" i="25"/>
  <x:c r="B3201" i="25"/>
  <x:c r="C3201" i="25"/>
  <x:c r="D3201" i="25"/>
  <x:c r="E3201" i="25"/>
  <x:c r="F3201" i="25"/>
  <x:c r="G3201" i="25"/>
  <x:c r="H3201" i="25"/>
  <x:c r="I3201" i="25"/>
  <x:c r="J3201" i="25"/>
  <x:c r="K3201" i="25"/>
  <x:c r="L3201" i="25"/>
  <x:c r="M3201" i="25"/>
  <x:c r="N3201" i="25"/>
  <x:c r="P3201" i="25"/>
  <x:c r="Q3201" i="25"/>
  <x:c r="R3201" i="25"/>
  <x:c r="A3202" i="25"/>
  <x:c r="B3202" i="25"/>
  <x:c r="C3202" i="25"/>
  <x:c r="D3202" i="25"/>
  <x:c r="E3202" i="25"/>
  <x:c r="F3202" i="25"/>
  <x:c r="G3202" i="25"/>
  <x:c r="H3202" i="25"/>
  <x:c r="I3202" i="25"/>
  <x:c r="J3202" i="25"/>
  <x:c r="K3202" i="25"/>
  <x:c r="L3202" i="25"/>
  <x:c r="M3202" i="25"/>
  <x:c r="N3202" i="25"/>
  <x:c r="P3202" i="25"/>
  <x:c r="Q3202" i="25"/>
  <x:c r="R3202" i="25"/>
  <x:c r="A3203" i="25"/>
  <x:c r="B3203" i="25"/>
  <x:c r="C3203" i="25"/>
  <x:c r="D3203" i="25"/>
  <x:c r="E3203" i="25"/>
  <x:c r="F3203" i="25"/>
  <x:c r="G3203" i="25"/>
  <x:c r="H3203" i="25"/>
  <x:c r="I3203" i="25"/>
  <x:c r="J3203" i="25"/>
  <x:c r="K3203" i="25"/>
  <x:c r="L3203" i="25"/>
  <x:c r="M3203" i="25"/>
  <x:c r="N3203" i="25"/>
  <x:c r="P3203" i="25"/>
  <x:c r="Q3203" i="25"/>
  <x:c r="R3203" i="25"/>
  <x:c r="A3204" i="25"/>
  <x:c r="B3204" i="25"/>
  <x:c r="C3204" i="25"/>
  <x:c r="D3204" i="25"/>
  <x:c r="E3204" i="25"/>
  <x:c r="F3204" i="25"/>
  <x:c r="G3204" i="25"/>
  <x:c r="H3204" i="25"/>
  <x:c r="I3204" i="25"/>
  <x:c r="J3204" i="25"/>
  <x:c r="K3204" i="25"/>
  <x:c r="L3204" i="25"/>
  <x:c r="M3204" i="25"/>
  <x:c r="N3204" i="25"/>
  <x:c r="P3204" i="25"/>
  <x:c r="Q3204" i="25"/>
  <x:c r="R3204" i="25"/>
  <x:c r="A3205" i="25"/>
  <x:c r="B3205" i="25"/>
  <x:c r="C3205" i="25"/>
  <x:c r="D3205" i="25"/>
  <x:c r="E3205" i="25"/>
  <x:c r="F3205" i="25"/>
  <x:c r="G3205" i="25"/>
  <x:c r="H3205" i="25"/>
  <x:c r="I3205" i="25"/>
  <x:c r="J3205" i="25"/>
  <x:c r="K3205" i="25"/>
  <x:c r="L3205" i="25"/>
  <x:c r="M3205" i="25"/>
  <x:c r="N3205" i="25"/>
  <x:c r="P3205" i="25"/>
  <x:c r="Q3205" i="25"/>
  <x:c r="R3205" i="25"/>
  <x:c r="A3206" i="25"/>
  <x:c r="B3206" i="25"/>
  <x:c r="C3206" i="25"/>
  <x:c r="D3206" i="25"/>
  <x:c r="E3206" i="25"/>
  <x:c r="F3206" i="25"/>
  <x:c r="G3206" i="25"/>
  <x:c r="H3206" i="25"/>
  <x:c r="I3206" i="25"/>
  <x:c r="J3206" i="25"/>
  <x:c r="K3206" i="25"/>
  <x:c r="L3206" i="25"/>
  <x:c r="M3206" i="25"/>
  <x:c r="N3206" i="25"/>
  <x:c r="P3206" i="25"/>
  <x:c r="Q3206" i="25"/>
  <x:c r="R3206" i="25"/>
  <x:c r="A3207" i="25"/>
  <x:c r="B3207" i="25"/>
  <x:c r="C3207" i="25"/>
  <x:c r="D3207" i="25"/>
  <x:c r="E3207" i="25"/>
  <x:c r="F3207" i="25"/>
  <x:c r="G3207" i="25"/>
  <x:c r="H3207" i="25"/>
  <x:c r="I3207" i="25"/>
  <x:c r="J3207" i="25"/>
  <x:c r="K3207" i="25"/>
  <x:c r="L3207" i="25"/>
  <x:c r="M3207" i="25"/>
  <x:c r="N3207" i="25"/>
  <x:c r="P3207" i="25"/>
  <x:c r="Q3207" i="25"/>
  <x:c r="R3207" i="25"/>
  <x:c r="A3208" i="25"/>
  <x:c r="B3208" i="25"/>
  <x:c r="C3208" i="25"/>
  <x:c r="D3208" i="25"/>
  <x:c r="E3208" i="25"/>
  <x:c r="F3208" i="25"/>
  <x:c r="G3208" i="25"/>
  <x:c r="H3208" i="25"/>
  <x:c r="I3208" i="25"/>
  <x:c r="J3208" i="25"/>
  <x:c r="K3208" i="25"/>
  <x:c r="L3208" i="25"/>
  <x:c r="M3208" i="25"/>
  <x:c r="N3208" i="25"/>
  <x:c r="P3208" i="25"/>
  <x:c r="Q3208" i="25"/>
  <x:c r="R3208" i="25"/>
  <x:c r="A3209" i="25"/>
  <x:c r="B3209" i="25"/>
  <x:c r="C3209" i="25"/>
  <x:c r="D3209" i="25"/>
  <x:c r="E3209" i="25"/>
  <x:c r="F3209" i="25"/>
  <x:c r="G3209" i="25"/>
  <x:c r="H3209" i="25"/>
  <x:c r="I3209" i="25"/>
  <x:c r="J3209" i="25"/>
  <x:c r="K3209" i="25"/>
  <x:c r="L3209" i="25"/>
  <x:c r="M3209" i="25"/>
  <x:c r="N3209" i="25"/>
  <x:c r="P3209" i="25"/>
  <x:c r="Q3209" i="25"/>
  <x:c r="R3209" i="25"/>
  <x:c r="A3210" i="25"/>
  <x:c r="B3210" i="25"/>
  <x:c r="C3210" i="25"/>
  <x:c r="D3210" i="25"/>
  <x:c r="E3210" i="25"/>
  <x:c r="F3210" i="25"/>
  <x:c r="G3210" i="25"/>
  <x:c r="H3210" i="25"/>
  <x:c r="I3210" i="25"/>
  <x:c r="J3210" i="25"/>
  <x:c r="K3210" i="25"/>
  <x:c r="L3210" i="25"/>
  <x:c r="M3210" i="25"/>
  <x:c r="N3210" i="25"/>
  <x:c r="P3210" i="25"/>
  <x:c r="Q3210" i="25"/>
  <x:c r="R3210" i="25"/>
  <x:c r="A3211" i="25"/>
  <x:c r="B3211" i="25"/>
  <x:c r="C3211" i="25"/>
  <x:c r="D3211" i="25"/>
  <x:c r="E3211" i="25"/>
  <x:c r="F3211" i="25"/>
  <x:c r="G3211" i="25"/>
  <x:c r="H3211" i="25"/>
  <x:c r="I3211" i="25"/>
  <x:c r="J3211" i="25"/>
  <x:c r="K3211" i="25"/>
  <x:c r="L3211" i="25"/>
  <x:c r="M3211" i="25"/>
  <x:c r="N3211" i="25"/>
  <x:c r="P3211" i="25"/>
  <x:c r="Q3211" i="25"/>
  <x:c r="R3211" i="25"/>
  <x:c r="A3212" i="25"/>
  <x:c r="B3212" i="25"/>
  <x:c r="C3212" i="25"/>
  <x:c r="D3212" i="25"/>
  <x:c r="E3212" i="25"/>
  <x:c r="F3212" i="25"/>
  <x:c r="G3212" i="25"/>
  <x:c r="H3212" i="25"/>
  <x:c r="I3212" i="25"/>
  <x:c r="J3212" i="25"/>
  <x:c r="K3212" i="25"/>
  <x:c r="L3212" i="25"/>
  <x:c r="M3212" i="25"/>
  <x:c r="N3212" i="25"/>
  <x:c r="P3212" i="25"/>
  <x:c r="Q3212" i="25"/>
  <x:c r="R3212" i="25"/>
  <x:c r="A3213" i="25"/>
  <x:c r="B3213" i="25"/>
  <x:c r="C3213" i="25"/>
  <x:c r="D3213" i="25"/>
  <x:c r="E3213" i="25"/>
  <x:c r="F3213" i="25"/>
  <x:c r="G3213" i="25"/>
  <x:c r="H3213" i="25"/>
  <x:c r="I3213" i="25"/>
  <x:c r="J3213" i="25"/>
  <x:c r="K3213" i="25"/>
  <x:c r="L3213" i="25"/>
  <x:c r="M3213" i="25"/>
  <x:c r="N3213" i="25"/>
  <x:c r="P3213" i="25"/>
  <x:c r="Q3213" i="25"/>
  <x:c r="R3213" i="25"/>
  <x:c r="A3214" i="25"/>
  <x:c r="B3214" i="25"/>
  <x:c r="C3214" i="25"/>
  <x:c r="D3214" i="25"/>
  <x:c r="E3214" i="25"/>
  <x:c r="F3214" i="25"/>
  <x:c r="G3214" i="25"/>
  <x:c r="H3214" i="25"/>
  <x:c r="I3214" i="25"/>
  <x:c r="J3214" i="25"/>
  <x:c r="K3214" i="25"/>
  <x:c r="L3214" i="25"/>
  <x:c r="M3214" i="25"/>
  <x:c r="N3214" i="25"/>
  <x:c r="P3214" i="25"/>
  <x:c r="Q3214" i="25"/>
  <x:c r="R3214" i="25"/>
  <x:c r="A3215" i="25"/>
  <x:c r="B3215" i="25"/>
  <x:c r="C3215" i="25"/>
  <x:c r="D3215" i="25"/>
  <x:c r="E3215" i="25"/>
  <x:c r="F3215" i="25"/>
  <x:c r="G3215" i="25"/>
  <x:c r="H3215" i="25"/>
  <x:c r="I3215" i="25"/>
  <x:c r="J3215" i="25"/>
  <x:c r="K3215" i="25"/>
  <x:c r="L3215" i="25"/>
  <x:c r="M3215" i="25"/>
  <x:c r="N3215" i="25"/>
  <x:c r="P3215" i="25"/>
  <x:c r="Q3215" i="25"/>
  <x:c r="R3215" i="25"/>
  <x:c r="A3216" i="25"/>
  <x:c r="B3216" i="25"/>
  <x:c r="C3216" i="25"/>
  <x:c r="D3216" i="25"/>
  <x:c r="E3216" i="25"/>
  <x:c r="F3216" i="25"/>
  <x:c r="G3216" i="25"/>
  <x:c r="H3216" i="25"/>
  <x:c r="I3216" i="25"/>
  <x:c r="J3216" i="25"/>
  <x:c r="K3216" i="25"/>
  <x:c r="L3216" i="25"/>
  <x:c r="M3216" i="25"/>
  <x:c r="N3216" i="25"/>
  <x:c r="P3216" i="25"/>
  <x:c r="Q3216" i="25"/>
  <x:c r="R3216" i="25"/>
  <x:c r="A3217" i="25"/>
  <x:c r="B3217" i="25"/>
  <x:c r="C3217" i="25"/>
  <x:c r="D3217" i="25"/>
  <x:c r="E3217" i="25"/>
  <x:c r="F3217" i="25"/>
  <x:c r="G3217" i="25"/>
  <x:c r="H3217" i="25"/>
  <x:c r="I3217" i="25"/>
  <x:c r="J3217" i="25"/>
  <x:c r="K3217" i="25"/>
  <x:c r="L3217" i="25"/>
  <x:c r="M3217" i="25"/>
  <x:c r="N3217" i="25"/>
  <x:c r="P3217" i="25"/>
  <x:c r="Q3217" i="25"/>
  <x:c r="R3217" i="25"/>
  <x:c r="A3218" i="25"/>
  <x:c r="B3218" i="25"/>
  <x:c r="C3218" i="25"/>
  <x:c r="D3218" i="25"/>
  <x:c r="E3218" i="25"/>
  <x:c r="F3218" i="25"/>
  <x:c r="G3218" i="25"/>
  <x:c r="H3218" i="25"/>
  <x:c r="I3218" i="25"/>
  <x:c r="J3218" i="25"/>
  <x:c r="K3218" i="25"/>
  <x:c r="L3218" i="25"/>
  <x:c r="M3218" i="25"/>
  <x:c r="N3218" i="25"/>
  <x:c r="P3218" i="25"/>
  <x:c r="Q3218" i="25"/>
  <x:c r="R3218" i="25"/>
  <x:c r="A3219" i="25"/>
  <x:c r="B3219" i="25"/>
  <x:c r="C3219" i="25"/>
  <x:c r="D3219" i="25"/>
  <x:c r="E3219" i="25"/>
  <x:c r="F3219" i="25"/>
  <x:c r="G3219" i="25"/>
  <x:c r="H3219" i="25"/>
  <x:c r="I3219" i="25"/>
  <x:c r="J3219" i="25"/>
  <x:c r="K3219" i="25"/>
  <x:c r="L3219" i="25"/>
  <x:c r="M3219" i="25"/>
  <x:c r="N3219" i="25"/>
  <x:c r="P3219" i="25"/>
  <x:c r="Q3219" i="25"/>
  <x:c r="R3219" i="25"/>
  <x:c r="A3220" i="25"/>
  <x:c r="B3220" i="25"/>
  <x:c r="C3220" i="25"/>
  <x:c r="D3220" i="25"/>
  <x:c r="E3220" i="25"/>
  <x:c r="F3220" i="25"/>
  <x:c r="G3220" i="25"/>
  <x:c r="H3220" i="25"/>
  <x:c r="I3220" i="25"/>
  <x:c r="J3220" i="25"/>
  <x:c r="K3220" i="25"/>
  <x:c r="L3220" i="25"/>
  <x:c r="M3220" i="25"/>
  <x:c r="N3220" i="25"/>
  <x:c r="P3220" i="25"/>
  <x:c r="Q3220" i="25"/>
  <x:c r="R3220" i="25"/>
  <x:c r="A3221" i="25"/>
  <x:c r="B3221" i="25"/>
  <x:c r="C3221" i="25"/>
  <x:c r="D3221" i="25"/>
  <x:c r="E3221" i="25"/>
  <x:c r="F3221" i="25"/>
  <x:c r="G3221" i="25"/>
  <x:c r="H3221" i="25"/>
  <x:c r="I3221" i="25"/>
  <x:c r="J3221" i="25"/>
  <x:c r="K3221" i="25"/>
  <x:c r="L3221" i="25"/>
  <x:c r="M3221" i="25"/>
  <x:c r="N3221" i="25"/>
  <x:c r="P3221" i="25"/>
  <x:c r="Q3221" i="25"/>
  <x:c r="R3221" i="25"/>
  <x:c r="A3222" i="25"/>
  <x:c r="B3222" i="25"/>
  <x:c r="C3222" i="25"/>
  <x:c r="D3222" i="25"/>
  <x:c r="E3222" i="25"/>
  <x:c r="F3222" i="25"/>
  <x:c r="G3222" i="25"/>
  <x:c r="H3222" i="25"/>
  <x:c r="I3222" i="25"/>
  <x:c r="J3222" i="25"/>
  <x:c r="K3222" i="25"/>
  <x:c r="L3222" i="25"/>
  <x:c r="M3222" i="25"/>
  <x:c r="N3222" i="25"/>
  <x:c r="P3222" i="25"/>
  <x:c r="Q3222" i="25"/>
  <x:c r="R3222" i="25"/>
  <x:c r="A3223" i="25"/>
  <x:c r="B3223" i="25"/>
  <x:c r="C3223" i="25"/>
  <x:c r="D3223" i="25"/>
  <x:c r="E3223" i="25"/>
  <x:c r="F3223" i="25"/>
  <x:c r="G3223" i="25"/>
  <x:c r="H3223" i="25"/>
  <x:c r="I3223" i="25"/>
  <x:c r="J3223" i="25"/>
  <x:c r="K3223" i="25"/>
  <x:c r="L3223" i="25"/>
  <x:c r="M3223" i="25"/>
  <x:c r="N3223" i="25"/>
  <x:c r="P3223" i="25"/>
  <x:c r="Q3223" i="25"/>
  <x:c r="R3223" i="25"/>
  <x:c r="A3224" i="25"/>
  <x:c r="B3224" i="25"/>
  <x:c r="C3224" i="25"/>
  <x:c r="D3224" i="25"/>
  <x:c r="E3224" i="25"/>
  <x:c r="F3224" i="25"/>
  <x:c r="G3224" i="25"/>
  <x:c r="H3224" i="25"/>
  <x:c r="I3224" i="25"/>
  <x:c r="J3224" i="25"/>
  <x:c r="K3224" i="25"/>
  <x:c r="L3224" i="25"/>
  <x:c r="M3224" i="25"/>
  <x:c r="N3224" i="25"/>
  <x:c r="P3224" i="25"/>
  <x:c r="Q3224" i="25"/>
  <x:c r="R3224" i="25"/>
  <x:c r="A3225" i="25"/>
  <x:c r="B3225" i="25"/>
  <x:c r="C3225" i="25"/>
  <x:c r="D3225" i="25"/>
  <x:c r="E3225" i="25"/>
  <x:c r="F3225" i="25"/>
  <x:c r="G3225" i="25"/>
  <x:c r="H3225" i="25"/>
  <x:c r="I3225" i="25"/>
  <x:c r="J3225" i="25"/>
  <x:c r="K3225" i="25"/>
  <x:c r="L3225" i="25"/>
  <x:c r="M3225" i="25"/>
  <x:c r="N3225" i="25"/>
  <x:c r="P3225" i="25"/>
  <x:c r="Q3225" i="25"/>
  <x:c r="R3225" i="25"/>
  <x:c r="A3226" i="25"/>
  <x:c r="B3226" i="25"/>
  <x:c r="C3226" i="25"/>
  <x:c r="D3226" i="25"/>
  <x:c r="E3226" i="25"/>
  <x:c r="F3226" i="25"/>
  <x:c r="G3226" i="25"/>
  <x:c r="H3226" i="25"/>
  <x:c r="I3226" i="25"/>
  <x:c r="J3226" i="25"/>
  <x:c r="K3226" i="25"/>
  <x:c r="L3226" i="25"/>
  <x:c r="M3226" i="25"/>
  <x:c r="N3226" i="25"/>
  <x:c r="P3226" i="25"/>
  <x:c r="Q3226" i="25"/>
  <x:c r="R3226" i="25"/>
  <x:c r="A3227" i="25"/>
  <x:c r="B3227" i="25"/>
  <x:c r="C3227" i="25"/>
  <x:c r="D3227" i="25"/>
  <x:c r="E3227" i="25"/>
  <x:c r="F3227" i="25"/>
  <x:c r="G3227" i="25"/>
  <x:c r="H3227" i="25"/>
  <x:c r="I3227" i="25"/>
  <x:c r="J3227" i="25"/>
  <x:c r="K3227" i="25"/>
  <x:c r="L3227" i="25"/>
  <x:c r="M3227" i="25"/>
  <x:c r="N3227" i="25"/>
  <x:c r="P3227" i="25"/>
  <x:c r="Q3227" i="25"/>
  <x:c r="R3227" i="25"/>
  <x:c r="A3228" i="25"/>
  <x:c r="B3228" i="25"/>
  <x:c r="C3228" i="25"/>
  <x:c r="D3228" i="25"/>
  <x:c r="E3228" i="25"/>
  <x:c r="F3228" i="25"/>
  <x:c r="G3228" i="25"/>
  <x:c r="H3228" i="25"/>
  <x:c r="I3228" i="25"/>
  <x:c r="J3228" i="25"/>
  <x:c r="K3228" i="25"/>
  <x:c r="L3228" i="25"/>
  <x:c r="M3228" i="25"/>
  <x:c r="N3228" i="25"/>
  <x:c r="P3228" i="25"/>
  <x:c r="Q3228" i="25"/>
  <x:c r="R3228" i="25"/>
  <x:c r="A3229" i="25"/>
  <x:c r="B3229" i="25"/>
  <x:c r="C3229" i="25"/>
  <x:c r="D3229" i="25"/>
  <x:c r="E3229" i="25"/>
  <x:c r="F3229" i="25"/>
  <x:c r="G3229" i="25"/>
  <x:c r="H3229" i="25"/>
  <x:c r="I3229" i="25"/>
  <x:c r="J3229" i="25"/>
  <x:c r="K3229" i="25"/>
  <x:c r="L3229" i="25"/>
  <x:c r="M3229" i="25"/>
  <x:c r="N3229" i="25"/>
  <x:c r="P3229" i="25"/>
  <x:c r="Q3229" i="25"/>
  <x:c r="R3229" i="25"/>
  <x:c r="A3230" i="25"/>
  <x:c r="B3230" i="25"/>
  <x:c r="C3230" i="25"/>
  <x:c r="D3230" i="25"/>
  <x:c r="E3230" i="25"/>
  <x:c r="F3230" i="25"/>
  <x:c r="G3230" i="25"/>
  <x:c r="H3230" i="25"/>
  <x:c r="I3230" i="25"/>
  <x:c r="J3230" i="25"/>
  <x:c r="K3230" i="25"/>
  <x:c r="L3230" i="25"/>
  <x:c r="M3230" i="25"/>
  <x:c r="N3230" i="25"/>
  <x:c r="P3230" i="25"/>
  <x:c r="Q3230" i="25"/>
  <x:c r="R3230" i="25"/>
  <x:c r="A3231" i="25"/>
  <x:c r="B3231" i="25"/>
  <x:c r="C3231" i="25"/>
  <x:c r="D3231" i="25"/>
  <x:c r="E3231" i="25"/>
  <x:c r="F3231" i="25"/>
  <x:c r="G3231" i="25"/>
  <x:c r="H3231" i="25"/>
  <x:c r="I3231" i="25"/>
  <x:c r="J3231" i="25"/>
  <x:c r="K3231" i="25"/>
  <x:c r="L3231" i="25"/>
  <x:c r="M3231" i="25"/>
  <x:c r="N3231" i="25"/>
  <x:c r="P3231" i="25"/>
  <x:c r="Q3231" i="25"/>
  <x:c r="R3231" i="25"/>
  <x:c r="A3232" i="25"/>
  <x:c r="B3232" i="25"/>
  <x:c r="C3232" i="25"/>
  <x:c r="D3232" i="25"/>
  <x:c r="E3232" i="25"/>
  <x:c r="F3232" i="25"/>
  <x:c r="G3232" i="25"/>
  <x:c r="H3232" i="25"/>
  <x:c r="I3232" i="25"/>
  <x:c r="J3232" i="25"/>
  <x:c r="K3232" i="25"/>
  <x:c r="L3232" i="25"/>
  <x:c r="M3232" i="25"/>
  <x:c r="N3232" i="25"/>
  <x:c r="P3232" i="25"/>
  <x:c r="Q3232" i="25"/>
  <x:c r="R3232" i="25"/>
  <x:c r="A3233" i="25"/>
  <x:c r="B3233" i="25"/>
  <x:c r="C3233" i="25"/>
  <x:c r="D3233" i="25"/>
  <x:c r="E3233" i="25"/>
  <x:c r="F3233" i="25"/>
  <x:c r="G3233" i="25"/>
  <x:c r="H3233" i="25"/>
  <x:c r="I3233" i="25"/>
  <x:c r="J3233" i="25"/>
  <x:c r="K3233" i="25"/>
  <x:c r="L3233" i="25"/>
  <x:c r="M3233" i="25"/>
  <x:c r="N3233" i="25"/>
  <x:c r="P3233" i="25"/>
  <x:c r="Q3233" i="25"/>
  <x:c r="R3233" i="25"/>
  <x:c r="A3234" i="25"/>
  <x:c r="B3234" i="25"/>
  <x:c r="C3234" i="25"/>
  <x:c r="D3234" i="25"/>
  <x:c r="E3234" i="25"/>
  <x:c r="F3234" i="25"/>
  <x:c r="G3234" i="25"/>
  <x:c r="H3234" i="25"/>
  <x:c r="I3234" i="25"/>
  <x:c r="J3234" i="25"/>
  <x:c r="K3234" i="25"/>
  <x:c r="L3234" i="25"/>
  <x:c r="M3234" i="25"/>
  <x:c r="N3234" i="25"/>
  <x:c r="P3234" i="25"/>
  <x:c r="Q3234" i="25"/>
  <x:c r="R3234" i="25"/>
  <x:c r="A3235" i="25"/>
  <x:c r="B3235" i="25"/>
  <x:c r="C3235" i="25"/>
  <x:c r="D3235" i="25"/>
  <x:c r="E3235" i="25"/>
  <x:c r="F3235" i="25"/>
  <x:c r="G3235" i="25"/>
  <x:c r="H3235" i="25"/>
  <x:c r="I3235" i="25"/>
  <x:c r="J3235" i="25"/>
  <x:c r="K3235" i="25"/>
  <x:c r="L3235" i="25"/>
  <x:c r="M3235" i="25"/>
  <x:c r="N3235" i="25"/>
  <x:c r="P3235" i="25"/>
  <x:c r="Q3235" i="25"/>
  <x:c r="R3235" i="25"/>
  <x:c r="A3236" i="25"/>
  <x:c r="B3236" i="25"/>
  <x:c r="C3236" i="25"/>
  <x:c r="D3236" i="25"/>
  <x:c r="E3236" i="25"/>
  <x:c r="F3236" i="25"/>
  <x:c r="G3236" i="25"/>
  <x:c r="H3236" i="25"/>
  <x:c r="I3236" i="25"/>
  <x:c r="J3236" i="25"/>
  <x:c r="K3236" i="25"/>
  <x:c r="L3236" i="25"/>
  <x:c r="M3236" i="25"/>
  <x:c r="N3236" i="25"/>
  <x:c r="P3236" i="25"/>
  <x:c r="Q3236" i="25"/>
  <x:c r="R3236" i="25"/>
  <x:c r="A3237" i="25"/>
  <x:c r="B3237" i="25"/>
  <x:c r="C3237" i="25"/>
  <x:c r="D3237" i="25"/>
  <x:c r="E3237" i="25"/>
  <x:c r="F3237" i="25"/>
  <x:c r="G3237" i="25"/>
  <x:c r="H3237" i="25"/>
  <x:c r="I3237" i="25"/>
  <x:c r="J3237" i="25"/>
  <x:c r="K3237" i="25"/>
  <x:c r="L3237" i="25"/>
  <x:c r="M3237" i="25"/>
  <x:c r="N3237" i="25"/>
  <x:c r="P3237" i="25"/>
  <x:c r="Q3237" i="25"/>
  <x:c r="R3237" i="25"/>
  <x:c r="A3238" i="25"/>
  <x:c r="B3238" i="25"/>
  <x:c r="C3238" i="25"/>
  <x:c r="D3238" i="25"/>
  <x:c r="E3238" i="25"/>
  <x:c r="F3238" i="25"/>
  <x:c r="G3238" i="25"/>
  <x:c r="H3238" i="25"/>
  <x:c r="I3238" i="25"/>
  <x:c r="J3238" i="25"/>
  <x:c r="K3238" i="25"/>
  <x:c r="L3238" i="25"/>
  <x:c r="M3238" i="25"/>
  <x:c r="N3238" i="25"/>
  <x:c r="P3238" i="25"/>
  <x:c r="Q3238" i="25"/>
  <x:c r="R3238" i="25"/>
  <x:c r="A3239" i="25"/>
  <x:c r="B3239" i="25"/>
  <x:c r="C3239" i="25"/>
  <x:c r="D3239" i="25"/>
  <x:c r="E3239" i="25"/>
  <x:c r="F3239" i="25"/>
  <x:c r="G3239" i="25"/>
  <x:c r="H3239" i="25"/>
  <x:c r="I3239" i="25"/>
  <x:c r="J3239" i="25"/>
  <x:c r="K3239" i="25"/>
  <x:c r="L3239" i="25"/>
  <x:c r="M3239" i="25"/>
  <x:c r="N3239" i="25"/>
  <x:c r="P3239" i="25"/>
  <x:c r="Q3239" i="25"/>
  <x:c r="R3239" i="25"/>
  <x:c r="A3240" i="25"/>
  <x:c r="B3240" i="25"/>
  <x:c r="C3240" i="25"/>
  <x:c r="D3240" i="25"/>
  <x:c r="E3240" i="25"/>
  <x:c r="F3240" i="25"/>
  <x:c r="G3240" i="25"/>
  <x:c r="H3240" i="25"/>
  <x:c r="I3240" i="25"/>
  <x:c r="J3240" i="25"/>
  <x:c r="K3240" i="25"/>
  <x:c r="L3240" i="25"/>
  <x:c r="M3240" i="25"/>
  <x:c r="N3240" i="25"/>
  <x:c r="P3240" i="25"/>
  <x:c r="Q3240" i="25"/>
  <x:c r="R3240" i="25"/>
  <x:c r="A3241" i="25"/>
  <x:c r="B3241" i="25"/>
  <x:c r="C3241" i="25"/>
  <x:c r="D3241" i="25"/>
  <x:c r="E3241" i="25"/>
  <x:c r="F3241" i="25"/>
  <x:c r="G3241" i="25"/>
  <x:c r="H3241" i="25"/>
  <x:c r="I3241" i="25"/>
  <x:c r="J3241" i="25"/>
  <x:c r="K3241" i="25"/>
  <x:c r="L3241" i="25"/>
  <x:c r="M3241" i="25"/>
  <x:c r="N3241" i="25"/>
  <x:c r="P3241" i="25"/>
  <x:c r="Q3241" i="25"/>
  <x:c r="R3241" i="25"/>
  <x:c r="A3242" i="25"/>
  <x:c r="B3242" i="25"/>
  <x:c r="C3242" i="25"/>
  <x:c r="D3242" i="25"/>
  <x:c r="E3242" i="25"/>
  <x:c r="F3242" i="25"/>
  <x:c r="G3242" i="25"/>
  <x:c r="H3242" i="25"/>
  <x:c r="I3242" i="25"/>
  <x:c r="J3242" i="25"/>
  <x:c r="K3242" i="25"/>
  <x:c r="L3242" i="25"/>
  <x:c r="M3242" i="25"/>
  <x:c r="N3242" i="25"/>
  <x:c r="P3242" i="25"/>
  <x:c r="Q3242" i="25"/>
  <x:c r="R3242" i="25"/>
  <x:c r="A3243" i="25"/>
  <x:c r="B3243" i="25"/>
  <x:c r="C3243" i="25"/>
  <x:c r="D3243" i="25"/>
  <x:c r="E3243" i="25"/>
  <x:c r="F3243" i="25"/>
  <x:c r="G3243" i="25"/>
  <x:c r="H3243" i="25"/>
  <x:c r="I3243" i="25"/>
  <x:c r="J3243" i="25"/>
  <x:c r="K3243" i="25"/>
  <x:c r="L3243" i="25"/>
  <x:c r="M3243" i="25"/>
  <x:c r="N3243" i="25"/>
  <x:c r="P3243" i="25"/>
  <x:c r="Q3243" i="25"/>
  <x:c r="R3243" i="25"/>
  <x:c r="A3244" i="25"/>
  <x:c r="B3244" i="25"/>
  <x:c r="C3244" i="25"/>
  <x:c r="D3244" i="25"/>
  <x:c r="E3244" i="25"/>
  <x:c r="F3244" i="25"/>
  <x:c r="G3244" i="25"/>
  <x:c r="H3244" i="25"/>
  <x:c r="I3244" i="25"/>
  <x:c r="J3244" i="25"/>
  <x:c r="K3244" i="25"/>
  <x:c r="L3244" i="25"/>
  <x:c r="M3244" i="25"/>
  <x:c r="N3244" i="25"/>
  <x:c r="P3244" i="25"/>
  <x:c r="Q3244" i="25"/>
  <x:c r="R3244" i="25"/>
  <x:c r="A3245" i="25"/>
  <x:c r="B3245" i="25"/>
  <x:c r="C3245" i="25"/>
  <x:c r="D3245" i="25"/>
  <x:c r="E3245" i="25"/>
  <x:c r="F3245" i="25"/>
  <x:c r="G3245" i="25"/>
  <x:c r="H3245" i="25"/>
  <x:c r="I3245" i="25"/>
  <x:c r="J3245" i="25"/>
  <x:c r="K3245" i="25"/>
  <x:c r="L3245" i="25"/>
  <x:c r="M3245" i="25"/>
  <x:c r="N3245" i="25"/>
  <x:c r="P3245" i="25"/>
  <x:c r="Q3245" i="25"/>
  <x:c r="R3245" i="25"/>
  <x:c r="A3246" i="25"/>
  <x:c r="B3246" i="25"/>
  <x:c r="C3246" i="25"/>
  <x:c r="D3246" i="25"/>
  <x:c r="E3246" i="25"/>
  <x:c r="F3246" i="25"/>
  <x:c r="G3246" i="25"/>
  <x:c r="H3246" i="25"/>
  <x:c r="I3246" i="25"/>
  <x:c r="J3246" i="25"/>
  <x:c r="K3246" i="25"/>
  <x:c r="L3246" i="25"/>
  <x:c r="M3246" i="25"/>
  <x:c r="N3246" i="25"/>
  <x:c r="P3246" i="25"/>
  <x:c r="Q3246" i="25"/>
  <x:c r="R3246" i="25"/>
  <x:c r="A3247" i="25"/>
  <x:c r="B3247" i="25"/>
  <x:c r="C3247" i="25"/>
  <x:c r="D3247" i="25"/>
  <x:c r="E3247" i="25"/>
  <x:c r="F3247" i="25"/>
  <x:c r="G3247" i="25"/>
  <x:c r="H3247" i="25"/>
  <x:c r="I3247" i="25"/>
  <x:c r="J3247" i="25"/>
  <x:c r="K3247" i="25"/>
  <x:c r="L3247" i="25"/>
  <x:c r="M3247" i="25"/>
  <x:c r="N3247" i="25"/>
  <x:c r="P3247" i="25"/>
  <x:c r="Q3247" i="25"/>
  <x:c r="R3247" i="25"/>
  <x:c r="A3248" i="25"/>
  <x:c r="B3248" i="25"/>
  <x:c r="C3248" i="25"/>
  <x:c r="D3248" i="25"/>
  <x:c r="E3248" i="25"/>
  <x:c r="F3248" i="25"/>
  <x:c r="G3248" i="25"/>
  <x:c r="H3248" i="25"/>
  <x:c r="I3248" i="25"/>
  <x:c r="J3248" i="25"/>
  <x:c r="K3248" i="25"/>
  <x:c r="L3248" i="25"/>
  <x:c r="M3248" i="25"/>
  <x:c r="N3248" i="25"/>
  <x:c r="P3248" i="25"/>
  <x:c r="Q3248" i="25"/>
  <x:c r="R3248" i="25"/>
  <x:c r="A3249" i="25"/>
  <x:c r="B3249" i="25"/>
  <x:c r="C3249" i="25"/>
  <x:c r="D3249" i="25"/>
  <x:c r="E3249" i="25"/>
  <x:c r="F3249" i="25"/>
  <x:c r="G3249" i="25"/>
  <x:c r="H3249" i="25"/>
  <x:c r="I3249" i="25"/>
  <x:c r="J3249" i="25"/>
  <x:c r="K3249" i="25"/>
  <x:c r="L3249" i="25"/>
  <x:c r="M3249" i="25"/>
  <x:c r="N3249" i="25"/>
  <x:c r="P3249" i="25"/>
  <x:c r="Q3249" i="25"/>
  <x:c r="R3249" i="25"/>
  <x:c r="A3250" i="25"/>
  <x:c r="B3250" i="25"/>
  <x:c r="C3250" i="25"/>
  <x:c r="D3250" i="25"/>
  <x:c r="E3250" i="25"/>
  <x:c r="F3250" i="25"/>
  <x:c r="G3250" i="25"/>
  <x:c r="H3250" i="25"/>
  <x:c r="I3250" i="25"/>
  <x:c r="J3250" i="25"/>
  <x:c r="K3250" i="25"/>
  <x:c r="L3250" i="25"/>
  <x:c r="M3250" i="25"/>
  <x:c r="N3250" i="25"/>
  <x:c r="P3250" i="25"/>
  <x:c r="Q3250" i="25"/>
  <x:c r="R3250" i="25"/>
  <x:c r="A3251" i="25"/>
  <x:c r="B3251" i="25"/>
  <x:c r="C3251" i="25"/>
  <x:c r="D3251" i="25"/>
  <x:c r="E3251" i="25"/>
  <x:c r="F3251" i="25"/>
  <x:c r="G3251" i="25"/>
  <x:c r="H3251" i="25"/>
  <x:c r="I3251" i="25"/>
  <x:c r="J3251" i="25"/>
  <x:c r="K3251" i="25"/>
  <x:c r="L3251" i="25"/>
  <x:c r="M3251" i="25"/>
  <x:c r="N3251" i="25"/>
  <x:c r="P3251" i="25"/>
  <x:c r="Q3251" i="25"/>
  <x:c r="R3251" i="25"/>
  <x:c r="A3252" i="25"/>
  <x:c r="B3252" i="25"/>
  <x:c r="C3252" i="25"/>
  <x:c r="D3252" i="25"/>
  <x:c r="E3252" i="25"/>
  <x:c r="F3252" i="25"/>
  <x:c r="G3252" i="25"/>
  <x:c r="H3252" i="25"/>
  <x:c r="I3252" i="25"/>
  <x:c r="J3252" i="25"/>
  <x:c r="K3252" i="25"/>
  <x:c r="L3252" i="25"/>
  <x:c r="M3252" i="25"/>
  <x:c r="N3252" i="25"/>
  <x:c r="P3252" i="25"/>
  <x:c r="Q3252" i="25"/>
  <x:c r="R3252" i="25"/>
  <x:c r="A3253" i="25"/>
  <x:c r="B3253" i="25"/>
  <x:c r="C3253" i="25"/>
  <x:c r="D3253" i="25"/>
  <x:c r="E3253" i="25"/>
  <x:c r="F3253" i="25"/>
  <x:c r="G3253" i="25"/>
  <x:c r="H3253" i="25"/>
  <x:c r="I3253" i="25"/>
  <x:c r="J3253" i="25"/>
  <x:c r="K3253" i="25"/>
  <x:c r="L3253" i="25"/>
  <x:c r="M3253" i="25"/>
  <x:c r="N3253" i="25"/>
  <x:c r="P3253" i="25"/>
  <x:c r="Q3253" i="25"/>
  <x:c r="R3253" i="25"/>
  <x:c r="A3254" i="25"/>
  <x:c r="B3254" i="25"/>
  <x:c r="C3254" i="25"/>
  <x:c r="D3254" i="25"/>
  <x:c r="E3254" i="25"/>
  <x:c r="F3254" i="25"/>
  <x:c r="G3254" i="25"/>
  <x:c r="H3254" i="25"/>
  <x:c r="I3254" i="25"/>
  <x:c r="J3254" i="25"/>
  <x:c r="K3254" i="25"/>
  <x:c r="L3254" i="25"/>
  <x:c r="M3254" i="25"/>
  <x:c r="N3254" i="25"/>
  <x:c r="P3254" i="25"/>
  <x:c r="Q3254" i="25"/>
  <x:c r="R3254" i="25"/>
  <x:c r="A3255" i="25"/>
  <x:c r="B3255" i="25"/>
  <x:c r="C3255" i="25"/>
  <x:c r="D3255" i="25"/>
  <x:c r="E3255" i="25"/>
  <x:c r="F3255" i="25"/>
  <x:c r="G3255" i="25"/>
  <x:c r="H3255" i="25"/>
  <x:c r="I3255" i="25"/>
  <x:c r="J3255" i="25"/>
  <x:c r="K3255" i="25"/>
  <x:c r="L3255" i="25"/>
  <x:c r="M3255" i="25"/>
  <x:c r="N3255" i="25"/>
  <x:c r="P3255" i="25"/>
  <x:c r="Q3255" i="25"/>
  <x:c r="R3255" i="25"/>
  <x:c r="A3256" i="25"/>
  <x:c r="B3256" i="25"/>
  <x:c r="C3256" i="25"/>
  <x:c r="D3256" i="25"/>
  <x:c r="E3256" i="25"/>
  <x:c r="F3256" i="25"/>
  <x:c r="G3256" i="25"/>
  <x:c r="H3256" i="25"/>
  <x:c r="I3256" i="25"/>
  <x:c r="J3256" i="25"/>
  <x:c r="K3256" i="25"/>
  <x:c r="L3256" i="25"/>
  <x:c r="M3256" i="25"/>
  <x:c r="N3256" i="25"/>
  <x:c r="P3256" i="25"/>
  <x:c r="Q3256" i="25"/>
  <x:c r="R3256" i="25"/>
  <x:c r="A3257" i="25"/>
  <x:c r="B3257" i="25"/>
  <x:c r="C3257" i="25"/>
  <x:c r="D3257" i="25"/>
  <x:c r="E3257" i="25"/>
  <x:c r="F3257" i="25"/>
  <x:c r="G3257" i="25"/>
  <x:c r="H3257" i="25"/>
  <x:c r="I3257" i="25"/>
  <x:c r="J3257" i="25"/>
  <x:c r="K3257" i="25"/>
  <x:c r="L3257" i="25"/>
  <x:c r="M3257" i="25"/>
  <x:c r="N3257" i="25"/>
  <x:c r="P3257" i="25"/>
  <x:c r="Q3257" i="25"/>
  <x:c r="R3257" i="25"/>
  <x:c r="A3258" i="25"/>
  <x:c r="B3258" i="25"/>
  <x:c r="C3258" i="25"/>
  <x:c r="D3258" i="25"/>
  <x:c r="E3258" i="25"/>
  <x:c r="F3258" i="25"/>
  <x:c r="G3258" i="25"/>
  <x:c r="H3258" i="25"/>
  <x:c r="I3258" i="25"/>
  <x:c r="J3258" i="25"/>
  <x:c r="K3258" i="25"/>
  <x:c r="L3258" i="25"/>
  <x:c r="M3258" i="25"/>
  <x:c r="N3258" i="25"/>
  <x:c r="P3258" i="25"/>
  <x:c r="Q3258" i="25"/>
  <x:c r="R3258" i="25"/>
  <x:c r="A3259" i="25"/>
  <x:c r="B3259" i="25"/>
  <x:c r="C3259" i="25"/>
  <x:c r="D3259" i="25"/>
  <x:c r="E3259" i="25"/>
  <x:c r="F3259" i="25"/>
  <x:c r="G3259" i="25"/>
  <x:c r="H3259" i="25"/>
  <x:c r="I3259" i="25"/>
  <x:c r="J3259" i="25"/>
  <x:c r="K3259" i="25"/>
  <x:c r="L3259" i="25"/>
  <x:c r="M3259" i="25"/>
  <x:c r="N3259" i="25"/>
  <x:c r="P3259" i="25"/>
  <x:c r="Q3259" i="25"/>
  <x:c r="R3259" i="25"/>
  <x:c r="A3260" i="25"/>
  <x:c r="B3260" i="25"/>
  <x:c r="C3260" i="25"/>
  <x:c r="D3260" i="25"/>
  <x:c r="E3260" i="25"/>
  <x:c r="F3260" i="25"/>
  <x:c r="G3260" i="25"/>
  <x:c r="H3260" i="25"/>
  <x:c r="I3260" i="25"/>
  <x:c r="J3260" i="25"/>
  <x:c r="K3260" i="25"/>
  <x:c r="L3260" i="25"/>
  <x:c r="M3260" i="25"/>
  <x:c r="N3260" i="25"/>
  <x:c r="P3260" i="25"/>
  <x:c r="Q3260" i="25"/>
  <x:c r="R3260" i="25"/>
  <x:c r="A3261" i="25"/>
  <x:c r="B3261" i="25"/>
  <x:c r="C3261" i="25"/>
  <x:c r="D3261" i="25"/>
  <x:c r="E3261" i="25"/>
  <x:c r="F3261" i="25"/>
  <x:c r="G3261" i="25"/>
  <x:c r="H3261" i="25"/>
  <x:c r="I3261" i="25"/>
  <x:c r="J3261" i="25"/>
  <x:c r="K3261" i="25"/>
  <x:c r="L3261" i="25"/>
  <x:c r="M3261" i="25"/>
  <x:c r="N3261" i="25"/>
  <x:c r="P3261" i="25"/>
  <x:c r="Q3261" i="25"/>
  <x:c r="R3261" i="25"/>
  <x:c r="A3262" i="25"/>
  <x:c r="B3262" i="25"/>
  <x:c r="C3262" i="25"/>
  <x:c r="D3262" i="25"/>
  <x:c r="E3262" i="25"/>
  <x:c r="F3262" i="25"/>
  <x:c r="G3262" i="25"/>
  <x:c r="H3262" i="25"/>
  <x:c r="I3262" i="25"/>
  <x:c r="J3262" i="25"/>
  <x:c r="K3262" i="25"/>
  <x:c r="L3262" i="25"/>
  <x:c r="M3262" i="25"/>
  <x:c r="N3262" i="25"/>
  <x:c r="P3262" i="25"/>
  <x:c r="Q3262" i="25"/>
  <x:c r="R3262" i="25"/>
  <x:c r="A3263" i="25"/>
  <x:c r="B3263" i="25"/>
  <x:c r="C3263" i="25"/>
  <x:c r="D3263" i="25"/>
  <x:c r="E3263" i="25"/>
  <x:c r="F3263" i="25"/>
  <x:c r="G3263" i="25"/>
  <x:c r="H3263" i="25"/>
  <x:c r="I3263" i="25"/>
  <x:c r="J3263" i="25"/>
  <x:c r="K3263" i="25"/>
  <x:c r="L3263" i="25"/>
  <x:c r="M3263" i="25"/>
  <x:c r="N3263" i="25"/>
  <x:c r="P3263" i="25"/>
  <x:c r="Q3263" i="25"/>
  <x:c r="R3263" i="25"/>
  <x:c r="A3264" i="25"/>
  <x:c r="B3264" i="25"/>
  <x:c r="C3264" i="25"/>
  <x:c r="D3264" i="25"/>
  <x:c r="E3264" i="25"/>
  <x:c r="F3264" i="25"/>
  <x:c r="G3264" i="25"/>
  <x:c r="H3264" i="25"/>
  <x:c r="I3264" i="25"/>
  <x:c r="J3264" i="25"/>
  <x:c r="K3264" i="25"/>
  <x:c r="L3264" i="25"/>
  <x:c r="M3264" i="25"/>
  <x:c r="N3264" i="25"/>
  <x:c r="P3264" i="25"/>
  <x:c r="Q3264" i="25"/>
  <x:c r="R3264" i="25"/>
  <x:c r="A3265" i="25"/>
  <x:c r="B3265" i="25"/>
  <x:c r="C3265" i="25"/>
  <x:c r="D3265" i="25"/>
  <x:c r="E3265" i="25"/>
  <x:c r="F3265" i="25"/>
  <x:c r="G3265" i="25"/>
  <x:c r="H3265" i="25"/>
  <x:c r="I3265" i="25"/>
  <x:c r="J3265" i="25"/>
  <x:c r="K3265" i="25"/>
  <x:c r="L3265" i="25"/>
  <x:c r="M3265" i="25"/>
  <x:c r="N3265" i="25"/>
  <x:c r="P3265" i="25"/>
  <x:c r="Q3265" i="25"/>
  <x:c r="R3265" i="25"/>
  <x:c r="A3266" i="25"/>
  <x:c r="B3266" i="25"/>
  <x:c r="C3266" i="25"/>
  <x:c r="D3266" i="25"/>
  <x:c r="E3266" i="25"/>
  <x:c r="F3266" i="25"/>
  <x:c r="G3266" i="25"/>
  <x:c r="H3266" i="25"/>
  <x:c r="I3266" i="25"/>
  <x:c r="J3266" i="25"/>
  <x:c r="K3266" i="25"/>
  <x:c r="L3266" i="25"/>
  <x:c r="M3266" i="25"/>
  <x:c r="N3266" i="25"/>
  <x:c r="P3266" i="25"/>
  <x:c r="Q3266" i="25"/>
  <x:c r="R3266" i="25"/>
  <x:c r="A3267" i="25"/>
  <x:c r="B3267" i="25"/>
  <x:c r="C3267" i="25"/>
  <x:c r="D3267" i="25"/>
  <x:c r="E3267" i="25"/>
  <x:c r="F3267" i="25"/>
  <x:c r="G3267" i="25"/>
  <x:c r="H3267" i="25"/>
  <x:c r="I3267" i="25"/>
  <x:c r="J3267" i="25"/>
  <x:c r="K3267" i="25"/>
  <x:c r="L3267" i="25"/>
  <x:c r="M3267" i="25"/>
  <x:c r="N3267" i="25"/>
  <x:c r="P3267" i="25"/>
  <x:c r="Q3267" i="25"/>
  <x:c r="R3267" i="25"/>
  <x:c r="A3268" i="25"/>
  <x:c r="B3268" i="25"/>
  <x:c r="C3268" i="25"/>
  <x:c r="D3268" i="25"/>
  <x:c r="E3268" i="25"/>
  <x:c r="F3268" i="25"/>
  <x:c r="G3268" i="25"/>
  <x:c r="H3268" i="25"/>
  <x:c r="I3268" i="25"/>
  <x:c r="J3268" i="25"/>
  <x:c r="K3268" i="25"/>
  <x:c r="L3268" i="25"/>
  <x:c r="M3268" i="25"/>
  <x:c r="N3268" i="25"/>
  <x:c r="P3268" i="25"/>
  <x:c r="Q3268" i="25"/>
  <x:c r="R3268" i="25"/>
  <x:c r="A3269" i="25"/>
  <x:c r="B3269" i="25"/>
  <x:c r="C3269" i="25"/>
  <x:c r="D3269" i="25"/>
  <x:c r="E3269" i="25"/>
  <x:c r="F3269" i="25"/>
  <x:c r="G3269" i="25"/>
  <x:c r="H3269" i="25"/>
  <x:c r="I3269" i="25"/>
  <x:c r="J3269" i="25"/>
  <x:c r="K3269" i="25"/>
  <x:c r="L3269" i="25"/>
  <x:c r="M3269" i="25"/>
  <x:c r="N3269" i="25"/>
  <x:c r="P3269" i="25"/>
  <x:c r="Q3269" i="25"/>
  <x:c r="R3269" i="25"/>
  <x:c r="A3270" i="25"/>
  <x:c r="B3270" i="25"/>
  <x:c r="C3270" i="25"/>
  <x:c r="D3270" i="25"/>
  <x:c r="E3270" i="25"/>
  <x:c r="F3270" i="25"/>
  <x:c r="G3270" i="25"/>
  <x:c r="H3270" i="25"/>
  <x:c r="I3270" i="25"/>
  <x:c r="J3270" i="25"/>
  <x:c r="K3270" i="25"/>
  <x:c r="L3270" i="25"/>
  <x:c r="M3270" i="25"/>
  <x:c r="N3270" i="25"/>
  <x:c r="P3270" i="25"/>
  <x:c r="Q3270" i="25"/>
  <x:c r="R3270" i="25"/>
  <x:c r="A3271" i="25"/>
  <x:c r="B3271" i="25"/>
  <x:c r="C3271" i="25"/>
  <x:c r="D3271" i="25"/>
  <x:c r="E3271" i="25"/>
  <x:c r="F3271" i="25"/>
  <x:c r="G3271" i="25"/>
  <x:c r="H3271" i="25"/>
  <x:c r="I3271" i="25"/>
  <x:c r="J3271" i="25"/>
  <x:c r="K3271" i="25"/>
  <x:c r="L3271" i="25"/>
  <x:c r="M3271" i="25"/>
  <x:c r="N3271" i="25"/>
  <x:c r="P3271" i="25"/>
  <x:c r="Q3271" i="25"/>
  <x:c r="R3271" i="25"/>
  <x:c r="A3272" i="25"/>
  <x:c r="B3272" i="25"/>
  <x:c r="C3272" i="25"/>
  <x:c r="D3272" i="25"/>
  <x:c r="E3272" i="25"/>
  <x:c r="F3272" i="25"/>
  <x:c r="G3272" i="25"/>
  <x:c r="H3272" i="25"/>
  <x:c r="I3272" i="25"/>
  <x:c r="J3272" i="25"/>
  <x:c r="K3272" i="25"/>
  <x:c r="L3272" i="25"/>
  <x:c r="M3272" i="25"/>
  <x:c r="N3272" i="25"/>
  <x:c r="P3272" i="25"/>
  <x:c r="Q3272" i="25"/>
  <x:c r="R3272" i="25"/>
  <x:c r="A3273" i="25"/>
  <x:c r="B3273" i="25"/>
  <x:c r="C3273" i="25"/>
  <x:c r="D3273" i="25"/>
  <x:c r="E3273" i="25"/>
  <x:c r="F3273" i="25"/>
  <x:c r="G3273" i="25"/>
  <x:c r="H3273" i="25"/>
  <x:c r="I3273" i="25"/>
  <x:c r="J3273" i="25"/>
  <x:c r="K3273" i="25"/>
  <x:c r="L3273" i="25"/>
  <x:c r="M3273" i="25"/>
  <x:c r="N3273" i="25"/>
  <x:c r="P3273" i="25"/>
  <x:c r="Q3273" i="25"/>
  <x:c r="R3273" i="25"/>
  <x:c r="A3274" i="25"/>
  <x:c r="B3274" i="25"/>
  <x:c r="C3274" i="25"/>
  <x:c r="D3274" i="25"/>
  <x:c r="E3274" i="25"/>
  <x:c r="F3274" i="25"/>
  <x:c r="G3274" i="25"/>
  <x:c r="H3274" i="25"/>
  <x:c r="I3274" i="25"/>
  <x:c r="J3274" i="25"/>
  <x:c r="K3274" i="25"/>
  <x:c r="L3274" i="25"/>
  <x:c r="M3274" i="25"/>
  <x:c r="N3274" i="25"/>
  <x:c r="P3274" i="25"/>
  <x:c r="Q3274" i="25"/>
  <x:c r="R3274" i="25"/>
  <x:c r="A3275" i="25"/>
  <x:c r="B3275" i="25"/>
  <x:c r="C3275" i="25"/>
  <x:c r="D3275" i="25"/>
  <x:c r="E3275" i="25"/>
  <x:c r="F3275" i="25"/>
  <x:c r="G3275" i="25"/>
  <x:c r="H3275" i="25"/>
  <x:c r="I3275" i="25"/>
  <x:c r="J3275" i="25"/>
  <x:c r="K3275" i="25"/>
  <x:c r="L3275" i="25"/>
  <x:c r="M3275" i="25"/>
  <x:c r="N3275" i="25"/>
  <x:c r="P3275" i="25"/>
  <x:c r="Q3275" i="25"/>
  <x:c r="R3275" i="25"/>
  <x:c r="A3276" i="25"/>
  <x:c r="B3276" i="25"/>
  <x:c r="C3276" i="25"/>
  <x:c r="D3276" i="25"/>
  <x:c r="E3276" i="25"/>
  <x:c r="F3276" i="25"/>
  <x:c r="G3276" i="25"/>
  <x:c r="H3276" i="25"/>
  <x:c r="I3276" i="25"/>
  <x:c r="J3276" i="25"/>
  <x:c r="K3276" i="25"/>
  <x:c r="L3276" i="25"/>
  <x:c r="M3276" i="25"/>
  <x:c r="N3276" i="25"/>
  <x:c r="P3276" i="25"/>
  <x:c r="Q3276" i="25"/>
  <x:c r="R3276" i="25"/>
  <x:c r="A3277" i="25"/>
  <x:c r="B3277" i="25"/>
  <x:c r="C3277" i="25"/>
  <x:c r="D3277" i="25"/>
  <x:c r="E3277" i="25"/>
  <x:c r="F3277" i="25"/>
  <x:c r="G3277" i="25"/>
  <x:c r="H3277" i="25"/>
  <x:c r="I3277" i="25"/>
  <x:c r="J3277" i="25"/>
  <x:c r="K3277" i="25"/>
  <x:c r="L3277" i="25"/>
  <x:c r="M3277" i="25"/>
  <x:c r="N3277" i="25"/>
  <x:c r="P3277" i="25"/>
  <x:c r="Q3277" i="25"/>
  <x:c r="R3277" i="25"/>
  <x:c r="A3278" i="25"/>
  <x:c r="B3278" i="25"/>
  <x:c r="C3278" i="25"/>
  <x:c r="D3278" i="25"/>
  <x:c r="E3278" i="25"/>
  <x:c r="F3278" i="25"/>
  <x:c r="G3278" i="25"/>
  <x:c r="H3278" i="25"/>
  <x:c r="I3278" i="25"/>
  <x:c r="J3278" i="25"/>
  <x:c r="K3278" i="25"/>
  <x:c r="L3278" i="25"/>
  <x:c r="M3278" i="25"/>
  <x:c r="N3278" i="25"/>
  <x:c r="P3278" i="25"/>
  <x:c r="Q3278" i="25"/>
  <x:c r="R3278" i="25"/>
  <x:c r="A3279" i="25"/>
  <x:c r="B3279" i="25"/>
  <x:c r="C3279" i="25"/>
  <x:c r="D3279" i="25"/>
  <x:c r="E3279" i="25"/>
  <x:c r="F3279" i="25"/>
  <x:c r="G3279" i="25"/>
  <x:c r="H3279" i="25"/>
  <x:c r="I3279" i="25"/>
  <x:c r="J3279" i="25"/>
  <x:c r="K3279" i="25"/>
  <x:c r="L3279" i="25"/>
  <x:c r="M3279" i="25"/>
  <x:c r="N3279" i="25"/>
  <x:c r="P3279" i="25"/>
  <x:c r="Q3279" i="25"/>
  <x:c r="R3279" i="25"/>
  <x:c r="A3280" i="25"/>
  <x:c r="B3280" i="25"/>
  <x:c r="C3280" i="25"/>
  <x:c r="D3280" i="25"/>
  <x:c r="E3280" i="25"/>
  <x:c r="F3280" i="25"/>
  <x:c r="G3280" i="25"/>
  <x:c r="H3280" i="25"/>
  <x:c r="I3280" i="25"/>
  <x:c r="J3280" i="25"/>
  <x:c r="K3280" i="25"/>
  <x:c r="L3280" i="25"/>
  <x:c r="M3280" i="25"/>
  <x:c r="N3280" i="25"/>
  <x:c r="P3280" i="25"/>
  <x:c r="Q3280" i="25"/>
  <x:c r="R3280" i="25"/>
  <x:c r="A3281" i="25"/>
  <x:c r="B3281" i="25"/>
  <x:c r="C3281" i="25"/>
  <x:c r="D3281" i="25"/>
  <x:c r="E3281" i="25"/>
  <x:c r="F3281" i="25"/>
  <x:c r="G3281" i="25"/>
  <x:c r="H3281" i="25"/>
  <x:c r="I3281" i="25"/>
  <x:c r="J3281" i="25"/>
  <x:c r="K3281" i="25"/>
  <x:c r="L3281" i="25"/>
  <x:c r="M3281" i="25"/>
  <x:c r="N3281" i="25"/>
  <x:c r="P3281" i="25"/>
  <x:c r="Q3281" i="25"/>
  <x:c r="R3281" i="25"/>
  <x:c r="A3282" i="25"/>
  <x:c r="B3282" i="25"/>
  <x:c r="C3282" i="25"/>
  <x:c r="D3282" i="25"/>
  <x:c r="E3282" i="25"/>
  <x:c r="F3282" i="25"/>
  <x:c r="G3282" i="25"/>
  <x:c r="H3282" i="25"/>
  <x:c r="I3282" i="25"/>
  <x:c r="J3282" i="25"/>
  <x:c r="K3282" i="25"/>
  <x:c r="L3282" i="25"/>
  <x:c r="M3282" i="25"/>
  <x:c r="N3282" i="25"/>
  <x:c r="P3282" i="25"/>
  <x:c r="Q3282" i="25"/>
  <x:c r="R3282" i="25"/>
  <x:c r="A3283" i="25"/>
  <x:c r="B3283" i="25"/>
  <x:c r="C3283" i="25"/>
  <x:c r="D3283" i="25"/>
  <x:c r="E3283" i="25"/>
  <x:c r="F3283" i="25"/>
  <x:c r="G3283" i="25"/>
  <x:c r="H3283" i="25"/>
  <x:c r="I3283" i="25"/>
  <x:c r="J3283" i="25"/>
  <x:c r="K3283" i="25"/>
  <x:c r="L3283" i="25"/>
  <x:c r="M3283" i="25"/>
  <x:c r="N3283" i="25"/>
  <x:c r="P3283" i="25"/>
  <x:c r="Q3283" i="25"/>
  <x:c r="R3283" i="25"/>
  <x:c r="A3284" i="25"/>
  <x:c r="B3284" i="25"/>
  <x:c r="C3284" i="25"/>
  <x:c r="D3284" i="25"/>
  <x:c r="E3284" i="25"/>
  <x:c r="F3284" i="25"/>
  <x:c r="G3284" i="25"/>
  <x:c r="H3284" i="25"/>
  <x:c r="I3284" i="25"/>
  <x:c r="J3284" i="25"/>
  <x:c r="K3284" i="25"/>
  <x:c r="L3284" i="25"/>
  <x:c r="M3284" i="25"/>
  <x:c r="N3284" i="25"/>
  <x:c r="P3284" i="25"/>
  <x:c r="Q3284" i="25"/>
  <x:c r="R3284" i="25"/>
  <x:c r="A3285" i="25"/>
  <x:c r="B3285" i="25"/>
  <x:c r="C3285" i="25"/>
  <x:c r="D3285" i="25"/>
  <x:c r="E3285" i="25"/>
  <x:c r="F3285" i="25"/>
  <x:c r="G3285" i="25"/>
  <x:c r="H3285" i="25"/>
  <x:c r="I3285" i="25"/>
  <x:c r="J3285" i="25"/>
  <x:c r="K3285" i="25"/>
  <x:c r="L3285" i="25"/>
  <x:c r="M3285" i="25"/>
  <x:c r="N3285" i="25"/>
  <x:c r="P3285" i="25"/>
  <x:c r="Q3285" i="25"/>
  <x:c r="R3285" i="25"/>
  <x:c r="A3286" i="25"/>
  <x:c r="B3286" i="25"/>
  <x:c r="C3286" i="25"/>
  <x:c r="D3286" i="25"/>
  <x:c r="E3286" i="25"/>
  <x:c r="F3286" i="25"/>
  <x:c r="G3286" i="25"/>
  <x:c r="H3286" i="25"/>
  <x:c r="I3286" i="25"/>
  <x:c r="J3286" i="25"/>
  <x:c r="K3286" i="25"/>
  <x:c r="L3286" i="25"/>
  <x:c r="M3286" i="25"/>
  <x:c r="N3286" i="25"/>
  <x:c r="P3286" i="25"/>
  <x:c r="Q3286" i="25"/>
  <x:c r="R3286" i="25"/>
  <x:c r="A3287" i="25"/>
  <x:c r="B3287" i="25"/>
  <x:c r="C3287" i="25"/>
  <x:c r="D3287" i="25"/>
  <x:c r="E3287" i="25"/>
  <x:c r="F3287" i="25"/>
  <x:c r="G3287" i="25"/>
  <x:c r="H3287" i="25"/>
  <x:c r="I3287" i="25"/>
  <x:c r="J3287" i="25"/>
  <x:c r="K3287" i="25"/>
  <x:c r="L3287" i="25"/>
  <x:c r="M3287" i="25"/>
  <x:c r="N3287" i="25"/>
  <x:c r="P3287" i="25"/>
  <x:c r="Q3287" i="25"/>
  <x:c r="R3287" i="25"/>
  <x:c r="A3288" i="25"/>
  <x:c r="B3288" i="25"/>
  <x:c r="C3288" i="25"/>
  <x:c r="D3288" i="25"/>
  <x:c r="E3288" i="25"/>
  <x:c r="F3288" i="25"/>
  <x:c r="G3288" i="25"/>
  <x:c r="H3288" i="25"/>
  <x:c r="I3288" i="25"/>
  <x:c r="J3288" i="25"/>
  <x:c r="K3288" i="25"/>
  <x:c r="L3288" i="25"/>
  <x:c r="M3288" i="25"/>
  <x:c r="N3288" i="25"/>
  <x:c r="P3288" i="25"/>
  <x:c r="Q3288" i="25"/>
  <x:c r="R3288" i="25"/>
  <x:c r="A3289" i="25"/>
  <x:c r="B3289" i="25"/>
  <x:c r="C3289" i="25"/>
  <x:c r="D3289" i="25"/>
  <x:c r="E3289" i="25"/>
  <x:c r="F3289" i="25"/>
  <x:c r="G3289" i="25"/>
  <x:c r="H3289" i="25"/>
  <x:c r="I3289" i="25"/>
  <x:c r="J3289" i="25"/>
  <x:c r="K3289" i="25"/>
  <x:c r="L3289" i="25"/>
  <x:c r="M3289" i="25"/>
  <x:c r="N3289" i="25"/>
  <x:c r="P3289" i="25"/>
  <x:c r="Q3289" i="25"/>
  <x:c r="R3289" i="25"/>
  <x:c r="A3290" i="25"/>
  <x:c r="B3290" i="25"/>
  <x:c r="C3290" i="25"/>
  <x:c r="D3290" i="25"/>
  <x:c r="E3290" i="25"/>
  <x:c r="F3290" i="25"/>
  <x:c r="G3290" i="25"/>
  <x:c r="H3290" i="25"/>
  <x:c r="I3290" i="25"/>
  <x:c r="J3290" i="25"/>
  <x:c r="K3290" i="25"/>
  <x:c r="L3290" i="25"/>
  <x:c r="M3290" i="25"/>
  <x:c r="N3290" i="25"/>
  <x:c r="P3290" i="25"/>
  <x:c r="Q3290" i="25"/>
  <x:c r="R3290" i="25"/>
  <x:c r="A3291" i="25"/>
  <x:c r="B3291" i="25"/>
  <x:c r="C3291" i="25"/>
  <x:c r="D3291" i="25"/>
  <x:c r="E3291" i="25"/>
  <x:c r="F3291" i="25"/>
  <x:c r="G3291" i="25"/>
  <x:c r="H3291" i="25"/>
  <x:c r="I3291" i="25"/>
  <x:c r="J3291" i="25"/>
  <x:c r="K3291" i="25"/>
  <x:c r="L3291" i="25"/>
  <x:c r="M3291" i="25"/>
  <x:c r="N3291" i="25"/>
  <x:c r="P3291" i="25"/>
  <x:c r="Q3291" i="25"/>
  <x:c r="R3291" i="25"/>
  <x:c r="A3292" i="25"/>
  <x:c r="B3292" i="25"/>
  <x:c r="C3292" i="25"/>
  <x:c r="D3292" i="25"/>
  <x:c r="E3292" i="25"/>
  <x:c r="F3292" i="25"/>
  <x:c r="G3292" i="25"/>
  <x:c r="H3292" i="25"/>
  <x:c r="I3292" i="25"/>
  <x:c r="J3292" i="25"/>
  <x:c r="K3292" i="25"/>
  <x:c r="L3292" i="25"/>
  <x:c r="M3292" i="25"/>
  <x:c r="N3292" i="25"/>
  <x:c r="P3292" i="25"/>
  <x:c r="Q3292" i="25"/>
  <x:c r="R3292" i="25"/>
  <x:c r="A3293" i="25"/>
  <x:c r="B3293" i="25"/>
  <x:c r="C3293" i="25"/>
  <x:c r="D3293" i="25"/>
  <x:c r="E3293" i="25"/>
  <x:c r="F3293" i="25"/>
  <x:c r="G3293" i="25"/>
  <x:c r="H3293" i="25"/>
  <x:c r="I3293" i="25"/>
  <x:c r="J3293" i="25"/>
  <x:c r="K3293" i="25"/>
  <x:c r="L3293" i="25"/>
  <x:c r="M3293" i="25"/>
  <x:c r="N3293" i="25"/>
  <x:c r="P3293" i="25"/>
  <x:c r="Q3293" i="25"/>
  <x:c r="R3293" i="25"/>
  <x:c r="A3294" i="25"/>
  <x:c r="B3294" i="25"/>
  <x:c r="C3294" i="25"/>
  <x:c r="D3294" i="25"/>
  <x:c r="E3294" i="25"/>
  <x:c r="F3294" i="25"/>
  <x:c r="G3294" i="25"/>
  <x:c r="H3294" i="25"/>
  <x:c r="I3294" i="25"/>
  <x:c r="J3294" i="25"/>
  <x:c r="K3294" i="25"/>
  <x:c r="L3294" i="25"/>
  <x:c r="M3294" i="25"/>
  <x:c r="N3294" i="25"/>
  <x:c r="P3294" i="25"/>
  <x:c r="Q3294" i="25"/>
  <x:c r="R3294" i="25"/>
  <x:c r="A3295" i="25"/>
  <x:c r="B3295" i="25"/>
  <x:c r="C3295" i="25"/>
  <x:c r="D3295" i="25"/>
  <x:c r="E3295" i="25"/>
  <x:c r="F3295" i="25"/>
  <x:c r="G3295" i="25"/>
  <x:c r="H3295" i="25"/>
  <x:c r="I3295" i="25"/>
  <x:c r="J3295" i="25"/>
  <x:c r="K3295" i="25"/>
  <x:c r="L3295" i="25"/>
  <x:c r="M3295" i="25"/>
  <x:c r="N3295" i="25"/>
  <x:c r="P3295" i="25"/>
  <x:c r="Q3295" i="25"/>
  <x:c r="R3295" i="25"/>
  <x:c r="A3296" i="25"/>
  <x:c r="B3296" i="25"/>
  <x:c r="C3296" i="25"/>
  <x:c r="D3296" i="25"/>
  <x:c r="E3296" i="25"/>
  <x:c r="F3296" i="25"/>
  <x:c r="G3296" i="25"/>
  <x:c r="H3296" i="25"/>
  <x:c r="I3296" i="25"/>
  <x:c r="J3296" i="25"/>
  <x:c r="K3296" i="25"/>
  <x:c r="L3296" i="25"/>
  <x:c r="M3296" i="25"/>
  <x:c r="N3296" i="25"/>
  <x:c r="P3296" i="25"/>
  <x:c r="Q3296" i="25"/>
  <x:c r="R3296" i="25"/>
  <x:c r="A3297" i="25"/>
  <x:c r="B3297" i="25"/>
  <x:c r="C3297" i="25"/>
  <x:c r="D3297" i="25"/>
  <x:c r="E3297" i="25"/>
  <x:c r="F3297" i="25"/>
  <x:c r="G3297" i="25"/>
  <x:c r="H3297" i="25"/>
  <x:c r="I3297" i="25"/>
  <x:c r="J3297" i="25"/>
  <x:c r="K3297" i="25"/>
  <x:c r="L3297" i="25"/>
  <x:c r="M3297" i="25"/>
  <x:c r="N3297" i="25"/>
  <x:c r="P3297" i="25"/>
  <x:c r="Q3297" i="25"/>
  <x:c r="R3297" i="25"/>
  <x:c r="A3298" i="25"/>
  <x:c r="B3298" i="25"/>
  <x:c r="C3298" i="25"/>
  <x:c r="D3298" i="25"/>
  <x:c r="E3298" i="25"/>
  <x:c r="F3298" i="25"/>
  <x:c r="G3298" i="25"/>
  <x:c r="H3298" i="25"/>
  <x:c r="I3298" i="25"/>
  <x:c r="J3298" i="25"/>
  <x:c r="K3298" i="25"/>
  <x:c r="L3298" i="25"/>
  <x:c r="M3298" i="25"/>
  <x:c r="N3298" i="25"/>
  <x:c r="P3298" i="25"/>
  <x:c r="Q3298" i="25"/>
  <x:c r="R3298" i="25"/>
  <x:c r="A3299" i="25"/>
  <x:c r="B3299" i="25"/>
  <x:c r="C3299" i="25"/>
  <x:c r="D3299" i="25"/>
  <x:c r="E3299" i="25"/>
  <x:c r="F3299" i="25"/>
  <x:c r="G3299" i="25"/>
  <x:c r="H3299" i="25"/>
  <x:c r="I3299" i="25"/>
  <x:c r="J3299" i="25"/>
  <x:c r="K3299" i="25"/>
  <x:c r="L3299" i="25"/>
  <x:c r="M3299" i="25"/>
  <x:c r="N3299" i="25"/>
  <x:c r="P3299" i="25"/>
  <x:c r="Q3299" i="25"/>
  <x:c r="R3299" i="25"/>
  <x:c r="A3300" i="25"/>
  <x:c r="B3300" i="25"/>
  <x:c r="C3300" i="25"/>
  <x:c r="D3300" i="25"/>
  <x:c r="E3300" i="25"/>
  <x:c r="F3300" i="25"/>
  <x:c r="G3300" i="25"/>
  <x:c r="H3300" i="25"/>
  <x:c r="I3300" i="25"/>
  <x:c r="J3300" i="25"/>
  <x:c r="K3300" i="25"/>
  <x:c r="L3300" i="25"/>
  <x:c r="M3300" i="25"/>
  <x:c r="N3300" i="25"/>
  <x:c r="P3300" i="25"/>
  <x:c r="Q3300" i="25"/>
  <x:c r="R3300" i="25"/>
  <x:c r="A3301" i="25"/>
  <x:c r="B3301" i="25"/>
  <x:c r="C3301" i="25"/>
  <x:c r="D3301" i="25"/>
  <x:c r="E3301" i="25"/>
  <x:c r="F3301" i="25"/>
  <x:c r="G3301" i="25"/>
  <x:c r="H3301" i="25"/>
  <x:c r="I3301" i="25"/>
  <x:c r="J3301" i="25"/>
  <x:c r="K3301" i="25"/>
  <x:c r="L3301" i="25"/>
  <x:c r="M3301" i="25"/>
  <x:c r="N3301" i="25"/>
  <x:c r="P3301" i="25"/>
  <x:c r="Q3301" i="25"/>
  <x:c r="R3301" i="25"/>
  <x:c r="A3302" i="25"/>
  <x:c r="B3302" i="25"/>
  <x:c r="C3302" i="25"/>
  <x:c r="D3302" i="25"/>
  <x:c r="E3302" i="25"/>
  <x:c r="F3302" i="25"/>
  <x:c r="G3302" i="25"/>
  <x:c r="H3302" i="25"/>
  <x:c r="I3302" i="25"/>
  <x:c r="J3302" i="25"/>
  <x:c r="K3302" i="25"/>
  <x:c r="L3302" i="25"/>
  <x:c r="M3302" i="25"/>
  <x:c r="N3302" i="25"/>
  <x:c r="P3302" i="25"/>
  <x:c r="Q3302" i="25"/>
  <x:c r="R3302" i="25"/>
  <x:c r="A3303" i="25"/>
  <x:c r="B3303" i="25"/>
  <x:c r="C3303" i="25"/>
  <x:c r="D3303" i="25"/>
  <x:c r="E3303" i="25"/>
  <x:c r="F3303" i="25"/>
  <x:c r="G3303" i="25"/>
  <x:c r="H3303" i="25"/>
  <x:c r="I3303" i="25"/>
  <x:c r="J3303" i="25"/>
  <x:c r="K3303" i="25"/>
  <x:c r="L3303" i="25"/>
  <x:c r="M3303" i="25"/>
  <x:c r="N3303" i="25"/>
  <x:c r="P3303" i="25"/>
  <x:c r="Q3303" i="25"/>
  <x:c r="R3303" i="25"/>
  <x:c r="A3304" i="25"/>
  <x:c r="B3304" i="25"/>
  <x:c r="C3304" i="25"/>
  <x:c r="D3304" i="25"/>
  <x:c r="E3304" i="25"/>
  <x:c r="F3304" i="25"/>
  <x:c r="G3304" i="25"/>
  <x:c r="H3304" i="25"/>
  <x:c r="I3304" i="25"/>
  <x:c r="J3304" i="25"/>
  <x:c r="K3304" i="25"/>
  <x:c r="L3304" i="25"/>
  <x:c r="M3304" i="25"/>
  <x:c r="N3304" i="25"/>
  <x:c r="P3304" i="25"/>
  <x:c r="Q3304" i="25"/>
  <x:c r="R3304" i="25"/>
  <x:c r="A3305" i="25"/>
  <x:c r="B3305" i="25"/>
  <x:c r="C3305" i="25"/>
  <x:c r="D3305" i="25"/>
  <x:c r="E3305" i="25"/>
  <x:c r="F3305" i="25"/>
  <x:c r="G3305" i="25"/>
  <x:c r="H3305" i="25"/>
  <x:c r="I3305" i="25"/>
  <x:c r="J3305" i="25"/>
  <x:c r="K3305" i="25"/>
  <x:c r="L3305" i="25"/>
  <x:c r="M3305" i="25"/>
  <x:c r="N3305" i="25"/>
  <x:c r="P3305" i="25"/>
  <x:c r="Q3305" i="25"/>
  <x:c r="R3305" i="25"/>
  <x:c r="A3306" i="25"/>
  <x:c r="B3306" i="25"/>
  <x:c r="C3306" i="25"/>
  <x:c r="D3306" i="25"/>
  <x:c r="E3306" i="25"/>
  <x:c r="F3306" i="25"/>
  <x:c r="G3306" i="25"/>
  <x:c r="H3306" i="25"/>
  <x:c r="I3306" i="25"/>
  <x:c r="J3306" i="25"/>
  <x:c r="K3306" i="25"/>
  <x:c r="L3306" i="25"/>
  <x:c r="M3306" i="25"/>
  <x:c r="N3306" i="25"/>
  <x:c r="P3306" i="25"/>
  <x:c r="Q3306" i="25"/>
  <x:c r="R3306" i="25"/>
  <x:c r="A3307" i="25"/>
  <x:c r="B3307" i="25"/>
  <x:c r="C3307" i="25"/>
  <x:c r="D3307" i="25"/>
  <x:c r="E3307" i="25"/>
  <x:c r="F3307" i="25"/>
  <x:c r="G3307" i="25"/>
  <x:c r="H3307" i="25"/>
  <x:c r="I3307" i="25"/>
  <x:c r="J3307" i="25"/>
  <x:c r="K3307" i="25"/>
  <x:c r="L3307" i="25"/>
  <x:c r="M3307" i="25"/>
  <x:c r="N3307" i="25"/>
  <x:c r="P3307" i="25"/>
  <x:c r="Q3307" i="25"/>
  <x:c r="R3307" i="25"/>
  <x:c r="A3308" i="25"/>
  <x:c r="B3308" i="25"/>
  <x:c r="C3308" i="25"/>
  <x:c r="D3308" i="25"/>
  <x:c r="E3308" i="25"/>
  <x:c r="F3308" i="25"/>
  <x:c r="G3308" i="25"/>
  <x:c r="H3308" i="25"/>
  <x:c r="I3308" i="25"/>
  <x:c r="J3308" i="25"/>
  <x:c r="K3308" i="25"/>
  <x:c r="L3308" i="25"/>
  <x:c r="M3308" i="25"/>
  <x:c r="N3308" i="25"/>
  <x:c r="P3308" i="25"/>
  <x:c r="Q3308" i="25"/>
  <x:c r="R3308" i="25"/>
  <x:c r="A3309" i="25"/>
  <x:c r="B3309" i="25"/>
  <x:c r="C3309" i="25"/>
  <x:c r="D3309" i="25"/>
  <x:c r="E3309" i="25"/>
  <x:c r="F3309" i="25"/>
  <x:c r="G3309" i="25"/>
  <x:c r="H3309" i="25"/>
  <x:c r="I3309" i="25"/>
  <x:c r="J3309" i="25"/>
  <x:c r="K3309" i="25"/>
  <x:c r="L3309" i="25"/>
  <x:c r="M3309" i="25"/>
  <x:c r="N3309" i="25"/>
  <x:c r="P3309" i="25"/>
  <x:c r="Q3309" i="25"/>
  <x:c r="R3309" i="25"/>
  <x:c r="A3310" i="25"/>
  <x:c r="B3310" i="25"/>
  <x:c r="C3310" i="25"/>
  <x:c r="D3310" i="25"/>
  <x:c r="E3310" i="25"/>
  <x:c r="F3310" i="25"/>
  <x:c r="G3310" i="25"/>
  <x:c r="H3310" i="25"/>
  <x:c r="I3310" i="25"/>
  <x:c r="J3310" i="25"/>
  <x:c r="K3310" i="25"/>
  <x:c r="L3310" i="25"/>
  <x:c r="M3310" i="25"/>
  <x:c r="N3310" i="25"/>
  <x:c r="P3310" i="25"/>
  <x:c r="Q3310" i="25"/>
  <x:c r="R3310" i="25"/>
  <x:c r="A3311" i="25"/>
  <x:c r="B3311" i="25"/>
  <x:c r="C3311" i="25"/>
  <x:c r="D3311" i="25"/>
  <x:c r="E3311" i="25"/>
  <x:c r="F3311" i="25"/>
  <x:c r="G3311" i="25"/>
  <x:c r="H3311" i="25"/>
  <x:c r="I3311" i="25"/>
  <x:c r="J3311" i="25"/>
  <x:c r="K3311" i="25"/>
  <x:c r="L3311" i="25"/>
  <x:c r="M3311" i="25"/>
  <x:c r="N3311" i="25"/>
  <x:c r="P3311" i="25"/>
  <x:c r="Q3311" i="25"/>
  <x:c r="R3311" i="25"/>
  <x:c r="A3312" i="25"/>
  <x:c r="B3312" i="25"/>
  <x:c r="C3312" i="25"/>
  <x:c r="D3312" i="25"/>
  <x:c r="E3312" i="25"/>
  <x:c r="F3312" i="25"/>
  <x:c r="G3312" i="25"/>
  <x:c r="H3312" i="25"/>
  <x:c r="I3312" i="25"/>
  <x:c r="J3312" i="25"/>
  <x:c r="K3312" i="25"/>
  <x:c r="L3312" i="25"/>
  <x:c r="M3312" i="25"/>
  <x:c r="N3312" i="25"/>
  <x:c r="P3312" i="25"/>
  <x:c r="Q3312" i="25"/>
  <x:c r="R3312" i="25"/>
  <x:c r="A3313" i="25"/>
  <x:c r="B3313" i="25"/>
  <x:c r="C3313" i="25"/>
  <x:c r="D3313" i="25"/>
  <x:c r="E3313" i="25"/>
  <x:c r="F3313" i="25"/>
  <x:c r="G3313" i="25"/>
  <x:c r="H3313" i="25"/>
  <x:c r="I3313" i="25"/>
  <x:c r="J3313" i="25"/>
  <x:c r="K3313" i="25"/>
  <x:c r="L3313" i="25"/>
  <x:c r="M3313" i="25"/>
  <x:c r="N3313" i="25"/>
  <x:c r="P3313" i="25"/>
  <x:c r="Q3313" i="25"/>
  <x:c r="R3313" i="25"/>
  <x:c r="A3314" i="25"/>
  <x:c r="B3314" i="25"/>
  <x:c r="C3314" i="25"/>
  <x:c r="D3314" i="25"/>
  <x:c r="E3314" i="25"/>
  <x:c r="F3314" i="25"/>
  <x:c r="G3314" i="25"/>
  <x:c r="H3314" i="25"/>
  <x:c r="I3314" i="25"/>
  <x:c r="J3314" i="25"/>
  <x:c r="K3314" i="25"/>
  <x:c r="L3314" i="25"/>
  <x:c r="M3314" i="25"/>
  <x:c r="N3314" i="25"/>
  <x:c r="P3314" i="25"/>
  <x:c r="Q3314" i="25"/>
  <x:c r="R3314" i="25"/>
  <x:c r="A3315" i="25"/>
  <x:c r="B3315" i="25"/>
  <x:c r="C3315" i="25"/>
  <x:c r="D3315" i="25"/>
  <x:c r="E3315" i="25"/>
  <x:c r="F3315" i="25"/>
  <x:c r="G3315" i="25"/>
  <x:c r="H3315" i="25"/>
  <x:c r="I3315" i="25"/>
  <x:c r="J3315" i="25"/>
  <x:c r="K3315" i="25"/>
  <x:c r="L3315" i="25"/>
  <x:c r="M3315" i="25"/>
  <x:c r="N3315" i="25"/>
  <x:c r="P3315" i="25"/>
  <x:c r="Q3315" i="25"/>
  <x:c r="R3315" i="25"/>
  <x:c r="A3316" i="25"/>
  <x:c r="B3316" i="25"/>
  <x:c r="C3316" i="25"/>
  <x:c r="D3316" i="25"/>
  <x:c r="E3316" i="25"/>
  <x:c r="F3316" i="25"/>
  <x:c r="G3316" i="25"/>
  <x:c r="H3316" i="25"/>
  <x:c r="I3316" i="25"/>
  <x:c r="J3316" i="25"/>
  <x:c r="K3316" i="25"/>
  <x:c r="L3316" i="25"/>
  <x:c r="M3316" i="25"/>
  <x:c r="N3316" i="25"/>
  <x:c r="P3316" i="25"/>
  <x:c r="Q3316" i="25"/>
  <x:c r="R3316" i="25"/>
  <x:c r="A3317" i="25"/>
  <x:c r="B3317" i="25"/>
  <x:c r="C3317" i="25"/>
  <x:c r="D3317" i="25"/>
  <x:c r="E3317" i="25"/>
  <x:c r="F3317" i="25"/>
  <x:c r="G3317" i="25"/>
  <x:c r="H3317" i="25"/>
  <x:c r="I3317" i="25"/>
  <x:c r="J3317" i="25"/>
  <x:c r="K3317" i="25"/>
  <x:c r="L3317" i="25"/>
  <x:c r="M3317" i="25"/>
  <x:c r="N3317" i="25"/>
  <x:c r="P3317" i="25"/>
  <x:c r="Q3317" i="25"/>
  <x:c r="R3317" i="25"/>
  <x:c r="A3318" i="25"/>
  <x:c r="B3318" i="25"/>
  <x:c r="C3318" i="25"/>
  <x:c r="D3318" i="25"/>
  <x:c r="E3318" i="25"/>
  <x:c r="F3318" i="25"/>
  <x:c r="G3318" i="25"/>
  <x:c r="H3318" i="25"/>
  <x:c r="I3318" i="25"/>
  <x:c r="J3318" i="25"/>
  <x:c r="K3318" i="25"/>
  <x:c r="L3318" i="25"/>
  <x:c r="M3318" i="25"/>
  <x:c r="N3318" i="25"/>
  <x:c r="P3318" i="25"/>
  <x:c r="Q3318" i="25"/>
  <x:c r="R3318" i="25"/>
  <x:c r="A3319" i="25"/>
  <x:c r="B3319" i="25"/>
  <x:c r="C3319" i="25"/>
  <x:c r="D3319" i="25"/>
  <x:c r="E3319" i="25"/>
  <x:c r="F3319" i="25"/>
  <x:c r="G3319" i="25"/>
  <x:c r="H3319" i="25"/>
  <x:c r="I3319" i="25"/>
  <x:c r="J3319" i="25"/>
  <x:c r="K3319" i="25"/>
  <x:c r="L3319" i="25"/>
  <x:c r="M3319" i="25"/>
  <x:c r="N3319" i="25"/>
  <x:c r="P3319" i="25"/>
  <x:c r="Q3319" i="25"/>
  <x:c r="R3319" i="25"/>
  <x:c r="A3320" i="25"/>
  <x:c r="B3320" i="25"/>
  <x:c r="C3320" i="25"/>
  <x:c r="D3320" i="25"/>
  <x:c r="E3320" i="25"/>
  <x:c r="F3320" i="25"/>
  <x:c r="G3320" i="25"/>
  <x:c r="H3320" i="25"/>
  <x:c r="I3320" i="25"/>
  <x:c r="J3320" i="25"/>
  <x:c r="K3320" i="25"/>
  <x:c r="L3320" i="25"/>
  <x:c r="M3320" i="25"/>
  <x:c r="N3320" i="25"/>
  <x:c r="P3320" i="25"/>
  <x:c r="Q3320" i="25"/>
  <x:c r="R3320" i="25"/>
  <x:c r="A3321" i="25"/>
  <x:c r="B3321" i="25"/>
  <x:c r="C3321" i="25"/>
  <x:c r="D3321" i="25"/>
  <x:c r="E3321" i="25"/>
  <x:c r="F3321" i="25"/>
  <x:c r="G3321" i="25"/>
  <x:c r="H3321" i="25"/>
  <x:c r="I3321" i="25"/>
  <x:c r="J3321" i="25"/>
  <x:c r="K3321" i="25"/>
  <x:c r="L3321" i="25"/>
  <x:c r="M3321" i="25"/>
  <x:c r="N3321" i="25"/>
  <x:c r="P3321" i="25"/>
  <x:c r="Q3321" i="25"/>
  <x:c r="R3321" i="25"/>
  <x:c r="A3322" i="25"/>
  <x:c r="B3322" i="25"/>
  <x:c r="C3322" i="25"/>
  <x:c r="D3322" i="25"/>
  <x:c r="E3322" i="25"/>
  <x:c r="F3322" i="25"/>
  <x:c r="G3322" i="25"/>
  <x:c r="H3322" i="25"/>
  <x:c r="I3322" i="25"/>
  <x:c r="J3322" i="25"/>
  <x:c r="K3322" i="25"/>
  <x:c r="L3322" i="25"/>
  <x:c r="M3322" i="25"/>
  <x:c r="N3322" i="25"/>
  <x:c r="P3322" i="25"/>
  <x:c r="Q3322" i="25"/>
  <x:c r="R3322" i="25"/>
  <x:c r="A3323" i="25"/>
  <x:c r="B3323" i="25"/>
  <x:c r="C3323" i="25"/>
  <x:c r="D3323" i="25"/>
  <x:c r="E3323" i="25"/>
  <x:c r="F3323" i="25"/>
  <x:c r="G3323" i="25"/>
  <x:c r="H3323" i="25"/>
  <x:c r="I3323" i="25"/>
  <x:c r="J3323" i="25"/>
  <x:c r="K3323" i="25"/>
  <x:c r="L3323" i="25"/>
  <x:c r="M3323" i="25"/>
  <x:c r="N3323" i="25"/>
  <x:c r="P3323" i="25"/>
  <x:c r="Q3323" i="25"/>
  <x:c r="R3323" i="25"/>
  <x:c r="A3324" i="25"/>
  <x:c r="B3324" i="25"/>
  <x:c r="C3324" i="25"/>
  <x:c r="D3324" i="25"/>
  <x:c r="E3324" i="25"/>
  <x:c r="F3324" i="25"/>
  <x:c r="G3324" i="25"/>
  <x:c r="H3324" i="25"/>
  <x:c r="I3324" i="25"/>
  <x:c r="J3324" i="25"/>
  <x:c r="K3324" i="25"/>
  <x:c r="L3324" i="25"/>
  <x:c r="M3324" i="25"/>
  <x:c r="N3324" i="25"/>
  <x:c r="P3324" i="25"/>
  <x:c r="Q3324" i="25"/>
  <x:c r="R3324" i="25"/>
  <x:c r="A3325" i="25"/>
  <x:c r="B3325" i="25"/>
  <x:c r="C3325" i="25"/>
  <x:c r="D3325" i="25"/>
  <x:c r="E3325" i="25"/>
  <x:c r="F3325" i="25"/>
  <x:c r="G3325" i="25"/>
  <x:c r="H3325" i="25"/>
  <x:c r="I3325" i="25"/>
  <x:c r="J3325" i="25"/>
  <x:c r="K3325" i="25"/>
  <x:c r="L3325" i="25"/>
  <x:c r="M3325" i="25"/>
  <x:c r="N3325" i="25"/>
  <x:c r="P3325" i="25"/>
  <x:c r="Q3325" i="25"/>
  <x:c r="R3325" i="25"/>
  <x:c r="A3326" i="25"/>
  <x:c r="B3326" i="25"/>
  <x:c r="C3326" i="25"/>
  <x:c r="D3326" i="25"/>
  <x:c r="E3326" i="25"/>
  <x:c r="F3326" i="25"/>
  <x:c r="G3326" i="25"/>
  <x:c r="H3326" i="25"/>
  <x:c r="I3326" i="25"/>
  <x:c r="J3326" i="25"/>
  <x:c r="K3326" i="25"/>
  <x:c r="L3326" i="25"/>
  <x:c r="M3326" i="25"/>
  <x:c r="N3326" i="25"/>
  <x:c r="P3326" i="25"/>
  <x:c r="Q3326" i="25"/>
  <x:c r="R3326" i="25"/>
  <x:c r="A3327" i="25"/>
  <x:c r="B3327" i="25"/>
  <x:c r="C3327" i="25"/>
  <x:c r="D3327" i="25"/>
  <x:c r="E3327" i="25"/>
  <x:c r="F3327" i="25"/>
  <x:c r="G3327" i="25"/>
  <x:c r="H3327" i="25"/>
  <x:c r="I3327" i="25"/>
  <x:c r="J3327" i="25"/>
  <x:c r="K3327" i="25"/>
  <x:c r="L3327" i="25"/>
  <x:c r="M3327" i="25"/>
  <x:c r="N3327" i="25"/>
  <x:c r="P3327" i="25"/>
  <x:c r="Q3327" i="25"/>
  <x:c r="R3327" i="25"/>
  <x:c r="A3328" i="25"/>
  <x:c r="B3328" i="25"/>
  <x:c r="C3328" i="25"/>
  <x:c r="D3328" i="25"/>
  <x:c r="E3328" i="25"/>
  <x:c r="F3328" i="25"/>
  <x:c r="G3328" i="25"/>
  <x:c r="H3328" i="25"/>
  <x:c r="I3328" i="25"/>
  <x:c r="J3328" i="25"/>
  <x:c r="K3328" i="25"/>
  <x:c r="L3328" i="25"/>
  <x:c r="M3328" i="25"/>
  <x:c r="N3328" i="25"/>
  <x:c r="P3328" i="25"/>
  <x:c r="Q3328" i="25"/>
  <x:c r="R3328" i="25"/>
  <x:c r="A3329" i="25"/>
  <x:c r="B3329" i="25"/>
  <x:c r="C3329" i="25"/>
  <x:c r="D3329" i="25"/>
  <x:c r="E3329" i="25"/>
  <x:c r="F3329" i="25"/>
  <x:c r="G3329" i="25"/>
  <x:c r="H3329" i="25"/>
  <x:c r="I3329" i="25"/>
  <x:c r="J3329" i="25"/>
  <x:c r="K3329" i="25"/>
  <x:c r="L3329" i="25"/>
  <x:c r="M3329" i="25"/>
  <x:c r="N3329" i="25"/>
  <x:c r="P3329" i="25"/>
  <x:c r="Q3329" i="25"/>
  <x:c r="R3329" i="25"/>
  <x:c r="A3330" i="25"/>
  <x:c r="B3330" i="25"/>
  <x:c r="C3330" i="25"/>
  <x:c r="D3330" i="25"/>
  <x:c r="E3330" i="25"/>
  <x:c r="F3330" i="25"/>
  <x:c r="G3330" i="25"/>
  <x:c r="H3330" i="25"/>
  <x:c r="I3330" i="25"/>
  <x:c r="J3330" i="25"/>
  <x:c r="K3330" i="25"/>
  <x:c r="L3330" i="25"/>
  <x:c r="M3330" i="25"/>
  <x:c r="N3330" i="25"/>
  <x:c r="P3330" i="25"/>
  <x:c r="Q3330" i="25"/>
  <x:c r="R3330" i="25"/>
  <x:c r="A3331" i="25"/>
  <x:c r="B3331" i="25"/>
  <x:c r="C3331" i="25"/>
  <x:c r="D3331" i="25"/>
  <x:c r="E3331" i="25"/>
  <x:c r="F3331" i="25"/>
  <x:c r="G3331" i="25"/>
  <x:c r="H3331" i="25"/>
  <x:c r="I3331" i="25"/>
  <x:c r="J3331" i="25"/>
  <x:c r="K3331" i="25"/>
  <x:c r="L3331" i="25"/>
  <x:c r="M3331" i="25"/>
  <x:c r="N3331" i="25"/>
  <x:c r="P3331" i="25"/>
  <x:c r="Q3331" i="25"/>
  <x:c r="R3331" i="25"/>
  <x:c r="A3332" i="25"/>
  <x:c r="B3332" i="25"/>
  <x:c r="C3332" i="25"/>
  <x:c r="D3332" i="25"/>
  <x:c r="E3332" i="25"/>
  <x:c r="F3332" i="25"/>
  <x:c r="G3332" i="25"/>
  <x:c r="H3332" i="25"/>
  <x:c r="I3332" i="25"/>
  <x:c r="J3332" i="25"/>
  <x:c r="K3332" i="25"/>
  <x:c r="L3332" i="25"/>
  <x:c r="M3332" i="25"/>
  <x:c r="N3332" i="25"/>
  <x:c r="P3332" i="25"/>
  <x:c r="Q3332" i="25"/>
  <x:c r="R3332" i="25"/>
  <x:c r="A3333" i="25"/>
  <x:c r="B3333" i="25"/>
  <x:c r="C3333" i="25"/>
  <x:c r="D3333" i="25"/>
  <x:c r="E3333" i="25"/>
  <x:c r="F3333" i="25"/>
  <x:c r="G3333" i="25"/>
  <x:c r="H3333" i="25"/>
  <x:c r="I3333" i="25"/>
  <x:c r="J3333" i="25"/>
  <x:c r="K3333" i="25"/>
  <x:c r="L3333" i="25"/>
  <x:c r="M3333" i="25"/>
  <x:c r="N3333" i="25"/>
  <x:c r="P3333" i="25"/>
  <x:c r="Q3333" i="25"/>
  <x:c r="R3333" i="25"/>
  <x:c r="A3334" i="25"/>
  <x:c r="B3334" i="25"/>
  <x:c r="C3334" i="25"/>
  <x:c r="D3334" i="25"/>
  <x:c r="E3334" i="25"/>
  <x:c r="F3334" i="25"/>
  <x:c r="G3334" i="25"/>
  <x:c r="H3334" i="25"/>
  <x:c r="I3334" i="25"/>
  <x:c r="J3334" i="25"/>
  <x:c r="K3334" i="25"/>
  <x:c r="L3334" i="25"/>
  <x:c r="M3334" i="25"/>
  <x:c r="N3334" i="25"/>
  <x:c r="P3334" i="25"/>
  <x:c r="Q3334" i="25"/>
  <x:c r="R3334" i="25"/>
  <x:c r="A3335" i="25"/>
  <x:c r="B3335" i="25"/>
  <x:c r="C3335" i="25"/>
  <x:c r="D3335" i="25"/>
  <x:c r="E3335" i="25"/>
  <x:c r="F3335" i="25"/>
  <x:c r="G3335" i="25"/>
  <x:c r="H3335" i="25"/>
  <x:c r="I3335" i="25"/>
  <x:c r="J3335" i="25"/>
  <x:c r="K3335" i="25"/>
  <x:c r="L3335" i="25"/>
  <x:c r="M3335" i="25"/>
  <x:c r="N3335" i="25"/>
  <x:c r="P3335" i="25"/>
  <x:c r="Q3335" i="25"/>
  <x:c r="R3335" i="25"/>
  <x:c r="A3336" i="25"/>
  <x:c r="B3336" i="25"/>
  <x:c r="C3336" i="25"/>
  <x:c r="D3336" i="25"/>
  <x:c r="E3336" i="25"/>
  <x:c r="F3336" i="25"/>
  <x:c r="G3336" i="25"/>
  <x:c r="H3336" i="25"/>
  <x:c r="I3336" i="25"/>
  <x:c r="J3336" i="25"/>
  <x:c r="K3336" i="25"/>
  <x:c r="L3336" i="25"/>
  <x:c r="M3336" i="25"/>
  <x:c r="N3336" i="25"/>
  <x:c r="P3336" i="25"/>
  <x:c r="Q3336" i="25"/>
  <x:c r="R3336" i="25"/>
  <x:c r="A3337" i="25"/>
  <x:c r="B3337" i="25"/>
  <x:c r="C3337" i="25"/>
  <x:c r="D3337" i="25"/>
  <x:c r="E3337" i="25"/>
  <x:c r="F3337" i="25"/>
  <x:c r="G3337" i="25"/>
  <x:c r="H3337" i="25"/>
  <x:c r="I3337" i="25"/>
  <x:c r="J3337" i="25"/>
  <x:c r="K3337" i="25"/>
  <x:c r="L3337" i="25"/>
  <x:c r="M3337" i="25"/>
  <x:c r="N3337" i="25"/>
  <x:c r="P3337" i="25"/>
  <x:c r="Q3337" i="25"/>
  <x:c r="R3337" i="25"/>
  <x:c r="A3338" i="25"/>
  <x:c r="B3338" i="25"/>
  <x:c r="C3338" i="25"/>
  <x:c r="D3338" i="25"/>
  <x:c r="E3338" i="25"/>
  <x:c r="F3338" i="25"/>
  <x:c r="G3338" i="25"/>
  <x:c r="H3338" i="25"/>
  <x:c r="I3338" i="25"/>
  <x:c r="J3338" i="25"/>
  <x:c r="K3338" i="25"/>
  <x:c r="L3338" i="25"/>
  <x:c r="M3338" i="25"/>
  <x:c r="N3338" i="25"/>
  <x:c r="P3338" i="25"/>
  <x:c r="Q3338" i="25"/>
  <x:c r="R3338" i="25"/>
  <x:c r="A3339" i="25"/>
  <x:c r="B3339" i="25"/>
  <x:c r="C3339" i="25"/>
  <x:c r="D3339" i="25"/>
  <x:c r="E3339" i="25"/>
  <x:c r="F3339" i="25"/>
  <x:c r="G3339" i="25"/>
  <x:c r="H3339" i="25"/>
  <x:c r="I3339" i="25"/>
  <x:c r="J3339" i="25"/>
  <x:c r="K3339" i="25"/>
  <x:c r="L3339" i="25"/>
  <x:c r="M3339" i="25"/>
  <x:c r="N3339" i="25"/>
  <x:c r="P3339" i="25"/>
  <x:c r="Q3339" i="25"/>
  <x:c r="R3339" i="25"/>
  <x:c r="A3340" i="25"/>
  <x:c r="B3340" i="25"/>
  <x:c r="C3340" i="25"/>
  <x:c r="D3340" i="25"/>
  <x:c r="E3340" i="25"/>
  <x:c r="F3340" i="25"/>
  <x:c r="G3340" i="25"/>
  <x:c r="H3340" i="25"/>
  <x:c r="I3340" i="25"/>
  <x:c r="J3340" i="25"/>
  <x:c r="K3340" i="25"/>
  <x:c r="L3340" i="25"/>
  <x:c r="M3340" i="25"/>
  <x:c r="N3340" i="25"/>
  <x:c r="P3340" i="25"/>
  <x:c r="Q3340" i="25"/>
  <x:c r="R3340" i="25"/>
  <x:c r="A3341" i="25"/>
  <x:c r="B3341" i="25"/>
  <x:c r="C3341" i="25"/>
  <x:c r="D3341" i="25"/>
  <x:c r="E3341" i="25"/>
  <x:c r="F3341" i="25"/>
  <x:c r="G3341" i="25"/>
  <x:c r="H3341" i="25"/>
  <x:c r="I3341" i="25"/>
  <x:c r="J3341" i="25"/>
  <x:c r="K3341" i="25"/>
  <x:c r="L3341" i="25"/>
  <x:c r="M3341" i="25"/>
  <x:c r="N3341" i="25"/>
  <x:c r="P3341" i="25"/>
  <x:c r="Q3341" i="25"/>
  <x:c r="R3341" i="25"/>
  <x:c r="A3342" i="25"/>
  <x:c r="B3342" i="25"/>
  <x:c r="C3342" i="25"/>
  <x:c r="D3342" i="25"/>
  <x:c r="E3342" i="25"/>
  <x:c r="F3342" i="25"/>
  <x:c r="G3342" i="25"/>
  <x:c r="H3342" i="25"/>
  <x:c r="I3342" i="25"/>
  <x:c r="J3342" i="25"/>
  <x:c r="K3342" i="25"/>
  <x:c r="L3342" i="25"/>
  <x:c r="M3342" i="25"/>
  <x:c r="N3342" i="25"/>
  <x:c r="P3342" i="25"/>
  <x:c r="Q3342" i="25"/>
  <x:c r="R3342" i="25"/>
  <x:c r="A3343" i="25"/>
  <x:c r="B3343" i="25"/>
  <x:c r="C3343" i="25"/>
  <x:c r="D3343" i="25"/>
  <x:c r="E3343" i="25"/>
  <x:c r="F3343" i="25"/>
  <x:c r="G3343" i="25"/>
  <x:c r="H3343" i="25"/>
  <x:c r="I3343" i="25"/>
  <x:c r="J3343" i="25"/>
  <x:c r="K3343" i="25"/>
  <x:c r="L3343" i="25"/>
  <x:c r="M3343" i="25"/>
  <x:c r="N3343" i="25"/>
  <x:c r="P3343" i="25"/>
  <x:c r="Q3343" i="25"/>
  <x:c r="R3343" i="25"/>
  <x:c r="A3344" i="25"/>
  <x:c r="B3344" i="25"/>
  <x:c r="C3344" i="25"/>
  <x:c r="D3344" i="25"/>
  <x:c r="E3344" i="25"/>
  <x:c r="F3344" i="25"/>
  <x:c r="G3344" i="25"/>
  <x:c r="H3344" i="25"/>
  <x:c r="I3344" i="25"/>
  <x:c r="J3344" i="25"/>
  <x:c r="K3344" i="25"/>
  <x:c r="L3344" i="25"/>
  <x:c r="M3344" i="25"/>
  <x:c r="N3344" i="25"/>
  <x:c r="P3344" i="25"/>
  <x:c r="Q3344" i="25"/>
  <x:c r="R3344" i="25"/>
  <x:c r="A3345" i="25"/>
  <x:c r="B3345" i="25"/>
  <x:c r="C3345" i="25"/>
  <x:c r="D3345" i="25"/>
  <x:c r="E3345" i="25"/>
  <x:c r="F3345" i="25"/>
  <x:c r="G3345" i="25"/>
  <x:c r="H3345" i="25"/>
  <x:c r="I3345" i="25"/>
  <x:c r="J3345" i="25"/>
  <x:c r="K3345" i="25"/>
  <x:c r="L3345" i="25"/>
  <x:c r="M3345" i="25"/>
  <x:c r="N3345" i="25"/>
  <x:c r="P3345" i="25"/>
  <x:c r="Q3345" i="25"/>
  <x:c r="R3345" i="25"/>
  <x:c r="A3346" i="25"/>
  <x:c r="B3346" i="25"/>
  <x:c r="C3346" i="25"/>
  <x:c r="D3346" i="25"/>
  <x:c r="E3346" i="25"/>
  <x:c r="F3346" i="25"/>
  <x:c r="G3346" i="25"/>
  <x:c r="H3346" i="25"/>
  <x:c r="I3346" i="25"/>
  <x:c r="J3346" i="25"/>
  <x:c r="K3346" i="25"/>
  <x:c r="L3346" i="25"/>
  <x:c r="M3346" i="25"/>
  <x:c r="N3346" i="25"/>
  <x:c r="P3346" i="25"/>
  <x:c r="Q3346" i="25"/>
  <x:c r="R3346" i="25"/>
  <x:c r="A3347" i="25"/>
  <x:c r="B3347" i="25"/>
  <x:c r="C3347" i="25"/>
  <x:c r="D3347" i="25"/>
  <x:c r="E3347" i="25"/>
  <x:c r="F3347" i="25"/>
  <x:c r="G3347" i="25"/>
  <x:c r="H3347" i="25"/>
  <x:c r="I3347" i="25"/>
  <x:c r="J3347" i="25"/>
  <x:c r="K3347" i="25"/>
  <x:c r="L3347" i="25"/>
  <x:c r="M3347" i="25"/>
  <x:c r="N3347" i="25"/>
  <x:c r="P3347" i="25"/>
  <x:c r="Q3347" i="25"/>
  <x:c r="R3347" i="25"/>
  <x:c r="A3348" i="25"/>
  <x:c r="B3348" i="25"/>
  <x:c r="C3348" i="25"/>
  <x:c r="D3348" i="25"/>
  <x:c r="E3348" i="25"/>
  <x:c r="F3348" i="25"/>
  <x:c r="G3348" i="25"/>
  <x:c r="H3348" i="25"/>
  <x:c r="I3348" i="25"/>
  <x:c r="J3348" i="25"/>
  <x:c r="K3348" i="25"/>
  <x:c r="L3348" i="25"/>
  <x:c r="M3348" i="25"/>
  <x:c r="N3348" i="25"/>
  <x:c r="P3348" i="25"/>
  <x:c r="Q3348" i="25"/>
  <x:c r="R3348" i="25"/>
  <x:c r="A3349" i="25"/>
  <x:c r="B3349" i="25"/>
  <x:c r="C3349" i="25"/>
  <x:c r="D3349" i="25"/>
  <x:c r="E3349" i="25"/>
  <x:c r="F3349" i="25"/>
  <x:c r="G3349" i="25"/>
  <x:c r="H3349" i="25"/>
  <x:c r="I3349" i="25"/>
  <x:c r="J3349" i="25"/>
  <x:c r="K3349" i="25"/>
  <x:c r="L3349" i="25"/>
  <x:c r="M3349" i="25"/>
  <x:c r="N3349" i="25"/>
  <x:c r="P3349" i="25"/>
  <x:c r="Q3349" i="25"/>
  <x:c r="R3349" i="25"/>
  <x:c r="A3350" i="25"/>
  <x:c r="B3350" i="25"/>
  <x:c r="C3350" i="25"/>
  <x:c r="D3350" i="25"/>
  <x:c r="E3350" i="25"/>
  <x:c r="F3350" i="25"/>
  <x:c r="G3350" i="25"/>
  <x:c r="H3350" i="25"/>
  <x:c r="I3350" i="25"/>
  <x:c r="J3350" i="25"/>
  <x:c r="K3350" i="25"/>
  <x:c r="L3350" i="25"/>
  <x:c r="M3350" i="25"/>
  <x:c r="N3350" i="25"/>
  <x:c r="P3350" i="25"/>
  <x:c r="Q3350" i="25"/>
  <x:c r="R3350" i="25"/>
  <x:c r="A3351" i="25"/>
  <x:c r="B3351" i="25"/>
  <x:c r="C3351" i="25"/>
  <x:c r="D3351" i="25"/>
  <x:c r="E3351" i="25"/>
  <x:c r="F3351" i="25"/>
  <x:c r="G3351" i="25"/>
  <x:c r="H3351" i="25"/>
  <x:c r="I3351" i="25"/>
  <x:c r="J3351" i="25"/>
  <x:c r="K3351" i="25"/>
  <x:c r="L3351" i="25"/>
  <x:c r="M3351" i="25"/>
  <x:c r="N3351" i="25"/>
  <x:c r="P3351" i="25"/>
  <x:c r="Q3351" i="25"/>
  <x:c r="R3351" i="25"/>
  <x:c r="A3352" i="25"/>
  <x:c r="B3352" i="25"/>
  <x:c r="C3352" i="25"/>
  <x:c r="D3352" i="25"/>
  <x:c r="E3352" i="25"/>
  <x:c r="F3352" i="25"/>
  <x:c r="G3352" i="25"/>
  <x:c r="H3352" i="25"/>
  <x:c r="I3352" i="25"/>
  <x:c r="J3352" i="25"/>
  <x:c r="K3352" i="25"/>
  <x:c r="L3352" i="25"/>
  <x:c r="M3352" i="25"/>
  <x:c r="N3352" i="25"/>
  <x:c r="P3352" i="25"/>
  <x:c r="Q3352" i="25"/>
  <x:c r="R3352" i="25"/>
  <x:c r="A3353" i="25"/>
  <x:c r="B3353" i="25"/>
  <x:c r="C3353" i="25"/>
  <x:c r="D3353" i="25"/>
  <x:c r="E3353" i="25"/>
  <x:c r="F3353" i="25"/>
  <x:c r="G3353" i="25"/>
  <x:c r="H3353" i="25"/>
  <x:c r="I3353" i="25"/>
  <x:c r="J3353" i="25"/>
  <x:c r="K3353" i="25"/>
  <x:c r="L3353" i="25"/>
  <x:c r="M3353" i="25"/>
  <x:c r="N3353" i="25"/>
  <x:c r="P3353" i="25"/>
  <x:c r="Q3353" i="25"/>
  <x:c r="R3353" i="25"/>
  <x:c r="A3354" i="25"/>
  <x:c r="B3354" i="25"/>
  <x:c r="C3354" i="25"/>
  <x:c r="D3354" i="25"/>
  <x:c r="E3354" i="25"/>
  <x:c r="F3354" i="25"/>
  <x:c r="G3354" i="25"/>
  <x:c r="H3354" i="25"/>
  <x:c r="I3354" i="25"/>
  <x:c r="J3354" i="25"/>
  <x:c r="K3354" i="25"/>
  <x:c r="L3354" i="25"/>
  <x:c r="M3354" i="25"/>
  <x:c r="N3354" i="25"/>
  <x:c r="P3354" i="25"/>
  <x:c r="Q3354" i="25"/>
  <x:c r="R3354" i="25"/>
  <x:c r="A3355" i="25"/>
  <x:c r="B3355" i="25"/>
  <x:c r="C3355" i="25"/>
  <x:c r="D3355" i="25"/>
  <x:c r="E3355" i="25"/>
  <x:c r="F3355" i="25"/>
  <x:c r="G3355" i="25"/>
  <x:c r="H3355" i="25"/>
  <x:c r="I3355" i="25"/>
  <x:c r="J3355" i="25"/>
  <x:c r="K3355" i="25"/>
  <x:c r="L3355" i="25"/>
  <x:c r="M3355" i="25"/>
  <x:c r="N3355" i="25"/>
  <x:c r="P3355" i="25"/>
  <x:c r="Q3355" i="25"/>
  <x:c r="R3355" i="25"/>
  <x:c r="A3356" i="25"/>
  <x:c r="B3356" i="25"/>
  <x:c r="C3356" i="25"/>
  <x:c r="D3356" i="25"/>
  <x:c r="E3356" i="25"/>
  <x:c r="F3356" i="25"/>
  <x:c r="G3356" i="25"/>
  <x:c r="H3356" i="25"/>
  <x:c r="I3356" i="25"/>
  <x:c r="J3356" i="25"/>
  <x:c r="K3356" i="25"/>
  <x:c r="L3356" i="25"/>
  <x:c r="M3356" i="25"/>
  <x:c r="N3356" i="25"/>
  <x:c r="P3356" i="25"/>
  <x:c r="Q3356" i="25"/>
  <x:c r="R3356" i="25"/>
  <x:c r="A3357" i="25"/>
  <x:c r="B3357" i="25"/>
  <x:c r="C3357" i="25"/>
  <x:c r="D3357" i="25"/>
  <x:c r="E3357" i="25"/>
  <x:c r="F3357" i="25"/>
  <x:c r="G3357" i="25"/>
  <x:c r="H3357" i="25"/>
  <x:c r="I3357" i="25"/>
  <x:c r="J3357" i="25"/>
  <x:c r="K3357" i="25"/>
  <x:c r="L3357" i="25"/>
  <x:c r="M3357" i="25"/>
  <x:c r="N3357" i="25"/>
  <x:c r="P3357" i="25"/>
  <x:c r="Q3357" i="25"/>
  <x:c r="R3357" i="25"/>
  <x:c r="A3358" i="25"/>
  <x:c r="B3358" i="25"/>
  <x:c r="C3358" i="25"/>
  <x:c r="D3358" i="25"/>
  <x:c r="E3358" i="25"/>
  <x:c r="F3358" i="25"/>
  <x:c r="G3358" i="25"/>
  <x:c r="H3358" i="25"/>
  <x:c r="I3358" i="25"/>
  <x:c r="J3358" i="25"/>
  <x:c r="K3358" i="25"/>
  <x:c r="L3358" i="25"/>
  <x:c r="M3358" i="25"/>
  <x:c r="N3358" i="25"/>
  <x:c r="P3358" i="25"/>
  <x:c r="Q3358" i="25"/>
  <x:c r="R3358" i="25"/>
  <x:c r="A3359" i="25"/>
  <x:c r="B3359" i="25"/>
  <x:c r="C3359" i="25"/>
  <x:c r="D3359" i="25"/>
  <x:c r="E3359" i="25"/>
  <x:c r="F3359" i="25"/>
  <x:c r="G3359" i="25"/>
  <x:c r="H3359" i="25"/>
  <x:c r="I3359" i="25"/>
  <x:c r="J3359" i="25"/>
  <x:c r="K3359" i="25"/>
  <x:c r="L3359" i="25"/>
  <x:c r="M3359" i="25"/>
  <x:c r="N3359" i="25"/>
  <x:c r="P3359" i="25"/>
  <x:c r="Q3359" i="25"/>
  <x:c r="R3359" i="25"/>
  <x:c r="A3360" i="25"/>
  <x:c r="B3360" i="25"/>
  <x:c r="C3360" i="25"/>
  <x:c r="D3360" i="25"/>
  <x:c r="E3360" i="25"/>
  <x:c r="F3360" i="25"/>
  <x:c r="G3360" i="25"/>
  <x:c r="H3360" i="25"/>
  <x:c r="I3360" i="25"/>
  <x:c r="J3360" i="25"/>
  <x:c r="K3360" i="25"/>
  <x:c r="L3360" i="25"/>
  <x:c r="M3360" i="25"/>
  <x:c r="N3360" i="25"/>
  <x:c r="P3360" i="25"/>
  <x:c r="Q3360" i="25"/>
  <x:c r="R3360" i="25"/>
  <x:c r="A3361" i="25"/>
  <x:c r="B3361" i="25"/>
  <x:c r="C3361" i="25"/>
  <x:c r="D3361" i="25"/>
  <x:c r="E3361" i="25"/>
  <x:c r="F3361" i="25"/>
  <x:c r="G3361" i="25"/>
  <x:c r="H3361" i="25"/>
  <x:c r="I3361" i="25"/>
  <x:c r="J3361" i="25"/>
  <x:c r="K3361" i="25"/>
  <x:c r="L3361" i="25"/>
  <x:c r="M3361" i="25"/>
  <x:c r="N3361" i="25"/>
  <x:c r="P3361" i="25"/>
  <x:c r="Q3361" i="25"/>
  <x:c r="R3361" i="25"/>
  <x:c r="A3362" i="25"/>
  <x:c r="B3362" i="25"/>
  <x:c r="C3362" i="25"/>
  <x:c r="D3362" i="25"/>
  <x:c r="E3362" i="25"/>
  <x:c r="F3362" i="25"/>
  <x:c r="G3362" i="25"/>
  <x:c r="H3362" i="25"/>
  <x:c r="I3362" i="25"/>
  <x:c r="J3362" i="25"/>
  <x:c r="K3362" i="25"/>
  <x:c r="L3362" i="25"/>
  <x:c r="M3362" i="25"/>
  <x:c r="N3362" i="25"/>
  <x:c r="P3362" i="25"/>
  <x:c r="Q3362" i="25"/>
  <x:c r="R3362" i="25"/>
  <x:c r="A3363" i="25"/>
  <x:c r="B3363" i="25"/>
  <x:c r="C3363" i="25"/>
  <x:c r="D3363" i="25"/>
  <x:c r="E3363" i="25"/>
  <x:c r="F3363" i="25"/>
  <x:c r="G3363" i="25"/>
  <x:c r="H3363" i="25"/>
  <x:c r="I3363" i="25"/>
  <x:c r="J3363" i="25"/>
  <x:c r="K3363" i="25"/>
  <x:c r="L3363" i="25"/>
  <x:c r="M3363" i="25"/>
  <x:c r="N3363" i="25"/>
  <x:c r="P3363" i="25"/>
  <x:c r="Q3363" i="25"/>
  <x:c r="R3363" i="25"/>
  <x:c r="A3364" i="25"/>
  <x:c r="B3364" i="25"/>
  <x:c r="C3364" i="25"/>
  <x:c r="D3364" i="25"/>
  <x:c r="E3364" i="25"/>
  <x:c r="F3364" i="25"/>
  <x:c r="G3364" i="25"/>
  <x:c r="H3364" i="25"/>
  <x:c r="I3364" i="25"/>
  <x:c r="J3364" i="25"/>
  <x:c r="K3364" i="25"/>
  <x:c r="L3364" i="25"/>
  <x:c r="M3364" i="25"/>
  <x:c r="N3364" i="25"/>
  <x:c r="P3364" i="25"/>
  <x:c r="Q3364" i="25"/>
  <x:c r="R3364" i="25"/>
  <x:c r="A3365" i="25"/>
  <x:c r="B3365" i="25"/>
  <x:c r="C3365" i="25"/>
  <x:c r="D3365" i="25"/>
  <x:c r="E3365" i="25"/>
  <x:c r="F3365" i="25"/>
  <x:c r="G3365" i="25"/>
  <x:c r="H3365" i="25"/>
  <x:c r="I3365" i="25"/>
  <x:c r="J3365" i="25"/>
  <x:c r="K3365" i="25"/>
  <x:c r="L3365" i="25"/>
  <x:c r="M3365" i="25"/>
  <x:c r="N3365" i="25"/>
  <x:c r="P3365" i="25"/>
  <x:c r="Q3365" i="25"/>
  <x:c r="R3365" i="25"/>
  <x:c r="A3366" i="25"/>
  <x:c r="B3366" i="25"/>
  <x:c r="C3366" i="25"/>
  <x:c r="D3366" i="25"/>
  <x:c r="E3366" i="25"/>
  <x:c r="F3366" i="25"/>
  <x:c r="G3366" i="25"/>
  <x:c r="H3366" i="25"/>
  <x:c r="I3366" i="25"/>
  <x:c r="J3366" i="25"/>
  <x:c r="K3366" i="25"/>
  <x:c r="L3366" i="25"/>
  <x:c r="M3366" i="25"/>
  <x:c r="N3366" i="25"/>
  <x:c r="P3366" i="25"/>
  <x:c r="Q3366" i="25"/>
  <x:c r="R3366" i="25"/>
  <x:c r="A3367" i="25"/>
  <x:c r="B3367" i="25"/>
  <x:c r="C3367" i="25"/>
  <x:c r="D3367" i="25"/>
  <x:c r="E3367" i="25"/>
  <x:c r="F3367" i="25"/>
  <x:c r="G3367" i="25"/>
  <x:c r="H3367" i="25"/>
  <x:c r="I3367" i="25"/>
  <x:c r="J3367" i="25"/>
  <x:c r="K3367" i="25"/>
  <x:c r="L3367" i="25"/>
  <x:c r="M3367" i="25"/>
  <x:c r="N3367" i="25"/>
  <x:c r="P3367" i="25"/>
  <x:c r="Q3367" i="25"/>
  <x:c r="R3367" i="25"/>
  <x:c r="A3368" i="25"/>
  <x:c r="B3368" i="25"/>
  <x:c r="C3368" i="25"/>
  <x:c r="D3368" i="25"/>
  <x:c r="E3368" i="25"/>
  <x:c r="F3368" i="25"/>
  <x:c r="G3368" i="25"/>
  <x:c r="H3368" i="25"/>
  <x:c r="I3368" i="25"/>
  <x:c r="J3368" i="25"/>
  <x:c r="K3368" i="25"/>
  <x:c r="L3368" i="25"/>
  <x:c r="M3368" i="25"/>
  <x:c r="N3368" i="25"/>
  <x:c r="P3368" i="25"/>
  <x:c r="Q3368" i="25"/>
  <x:c r="R3368" i="25"/>
  <x:c r="A3369" i="25"/>
  <x:c r="B3369" i="25"/>
  <x:c r="C3369" i="25"/>
  <x:c r="D3369" i="25"/>
  <x:c r="E3369" i="25"/>
  <x:c r="F3369" i="25"/>
  <x:c r="G3369" i="25"/>
  <x:c r="H3369" i="25"/>
  <x:c r="I3369" i="25"/>
  <x:c r="J3369" i="25"/>
  <x:c r="K3369" i="25"/>
  <x:c r="L3369" i="25"/>
  <x:c r="M3369" i="25"/>
  <x:c r="N3369" i="25"/>
  <x:c r="P3369" i="25"/>
  <x:c r="Q3369" i="25"/>
  <x:c r="R3369" i="25"/>
  <x:c r="A3370" i="25"/>
  <x:c r="B3370" i="25"/>
  <x:c r="C3370" i="25"/>
  <x:c r="D3370" i="25"/>
  <x:c r="E3370" i="25"/>
  <x:c r="F3370" i="25"/>
  <x:c r="G3370" i="25"/>
  <x:c r="H3370" i="25"/>
  <x:c r="I3370" i="25"/>
  <x:c r="J3370" i="25"/>
  <x:c r="K3370" i="25"/>
  <x:c r="L3370" i="25"/>
  <x:c r="M3370" i="25"/>
  <x:c r="N3370" i="25"/>
  <x:c r="P3370" i="25"/>
  <x:c r="Q3370" i="25"/>
  <x:c r="R3370" i="25"/>
  <x:c r="A3371" i="25"/>
  <x:c r="B3371" i="25"/>
  <x:c r="C3371" i="25"/>
  <x:c r="D3371" i="25"/>
  <x:c r="E3371" i="25"/>
  <x:c r="F3371" i="25"/>
  <x:c r="G3371" i="25"/>
  <x:c r="H3371" i="25"/>
  <x:c r="I3371" i="25"/>
  <x:c r="J3371" i="25"/>
  <x:c r="K3371" i="25"/>
  <x:c r="L3371" i="25"/>
  <x:c r="M3371" i="25"/>
  <x:c r="N3371" i="25"/>
  <x:c r="P3371" i="25"/>
  <x:c r="Q3371" i="25"/>
  <x:c r="R3371" i="25"/>
  <x:c r="A3372" i="25"/>
  <x:c r="B3372" i="25"/>
  <x:c r="C3372" i="25"/>
  <x:c r="D3372" i="25"/>
  <x:c r="E3372" i="25"/>
  <x:c r="F3372" i="25"/>
  <x:c r="G3372" i="25"/>
  <x:c r="H3372" i="25"/>
  <x:c r="I3372" i="25"/>
  <x:c r="J3372" i="25"/>
  <x:c r="K3372" i="25"/>
  <x:c r="L3372" i="25"/>
  <x:c r="M3372" i="25"/>
  <x:c r="N3372" i="25"/>
  <x:c r="P3372" i="25"/>
  <x:c r="Q3372" i="25"/>
  <x:c r="R3372" i="25"/>
  <x:c r="A3373" i="25"/>
  <x:c r="B3373" i="25"/>
  <x:c r="C3373" i="25"/>
  <x:c r="D3373" i="25"/>
  <x:c r="E3373" i="25"/>
  <x:c r="F3373" i="25"/>
  <x:c r="G3373" i="25"/>
  <x:c r="H3373" i="25"/>
  <x:c r="I3373" i="25"/>
  <x:c r="J3373" i="25"/>
  <x:c r="K3373" i="25"/>
  <x:c r="L3373" i="25"/>
  <x:c r="M3373" i="25"/>
  <x:c r="N3373" i="25"/>
  <x:c r="P3373" i="25"/>
  <x:c r="Q3373" i="25"/>
  <x:c r="R3373" i="25"/>
  <x:c r="A3374" i="25"/>
  <x:c r="B3374" i="25"/>
  <x:c r="C3374" i="25"/>
  <x:c r="D3374" i="25"/>
  <x:c r="E3374" i="25"/>
  <x:c r="F3374" i="25"/>
  <x:c r="G3374" i="25"/>
  <x:c r="H3374" i="25"/>
  <x:c r="I3374" i="25"/>
  <x:c r="J3374" i="25"/>
  <x:c r="K3374" i="25"/>
  <x:c r="L3374" i="25"/>
  <x:c r="M3374" i="25"/>
  <x:c r="N3374" i="25"/>
  <x:c r="P3374" i="25"/>
  <x:c r="Q3374" i="25"/>
  <x:c r="R3374" i="25"/>
  <x:c r="A3375" i="25"/>
  <x:c r="B3375" i="25"/>
  <x:c r="C3375" i="25"/>
  <x:c r="D3375" i="25"/>
  <x:c r="E3375" i="25"/>
  <x:c r="F3375" i="25"/>
  <x:c r="G3375" i="25"/>
  <x:c r="H3375" i="25"/>
  <x:c r="I3375" i="25"/>
  <x:c r="J3375" i="25"/>
  <x:c r="K3375" i="25"/>
  <x:c r="L3375" i="25"/>
  <x:c r="M3375" i="25"/>
  <x:c r="N3375" i="25"/>
  <x:c r="P3375" i="25"/>
  <x:c r="Q3375" i="25"/>
  <x:c r="R3375" i="25"/>
  <x:c r="A3376" i="25"/>
  <x:c r="B3376" i="25"/>
  <x:c r="C3376" i="25"/>
  <x:c r="D3376" i="25"/>
  <x:c r="E3376" i="25"/>
  <x:c r="F3376" i="25"/>
  <x:c r="G3376" i="25"/>
  <x:c r="H3376" i="25"/>
  <x:c r="I3376" i="25"/>
  <x:c r="J3376" i="25"/>
  <x:c r="K3376" i="25"/>
  <x:c r="L3376" i="25"/>
  <x:c r="M3376" i="25"/>
  <x:c r="N3376" i="25"/>
  <x:c r="P3376" i="25"/>
  <x:c r="Q3376" i="25"/>
  <x:c r="R3376" i="25"/>
  <x:c r="A3377" i="25"/>
  <x:c r="B3377" i="25"/>
  <x:c r="C3377" i="25"/>
  <x:c r="D3377" i="25"/>
  <x:c r="E3377" i="25"/>
  <x:c r="F3377" i="25"/>
  <x:c r="G3377" i="25"/>
  <x:c r="H3377" i="25"/>
  <x:c r="I3377" i="25"/>
  <x:c r="J3377" i="25"/>
  <x:c r="K3377" i="25"/>
  <x:c r="L3377" i="25"/>
  <x:c r="M3377" i="25"/>
  <x:c r="N3377" i="25"/>
  <x:c r="P3377" i="25"/>
  <x:c r="Q3377" i="25"/>
  <x:c r="R3377" i="25"/>
  <x:c r="A3378" i="25"/>
  <x:c r="B3378" i="25"/>
  <x:c r="C3378" i="25"/>
  <x:c r="D3378" i="25"/>
  <x:c r="E3378" i="25"/>
  <x:c r="F3378" i="25"/>
  <x:c r="G3378" i="25"/>
  <x:c r="H3378" i="25"/>
  <x:c r="I3378" i="25"/>
  <x:c r="J3378" i="25"/>
  <x:c r="K3378" i="25"/>
  <x:c r="L3378" i="25"/>
  <x:c r="M3378" i="25"/>
  <x:c r="N3378" i="25"/>
  <x:c r="P3378" i="25"/>
  <x:c r="Q3378" i="25"/>
  <x:c r="R3378" i="25"/>
  <x:c r="A3379" i="25"/>
  <x:c r="B3379" i="25"/>
  <x:c r="C3379" i="25"/>
  <x:c r="D3379" i="25"/>
  <x:c r="E3379" i="25"/>
  <x:c r="F3379" i="25"/>
  <x:c r="G3379" i="25"/>
  <x:c r="H3379" i="25"/>
  <x:c r="I3379" i="25"/>
  <x:c r="J3379" i="25"/>
  <x:c r="K3379" i="25"/>
  <x:c r="L3379" i="25"/>
  <x:c r="M3379" i="25"/>
  <x:c r="N3379" i="25"/>
  <x:c r="P3379" i="25"/>
  <x:c r="Q3379" i="25"/>
  <x:c r="R3379" i="25"/>
  <x:c r="A3380" i="25"/>
  <x:c r="B3380" i="25"/>
  <x:c r="C3380" i="25"/>
  <x:c r="D3380" i="25"/>
  <x:c r="E3380" i="25"/>
  <x:c r="F3380" i="25"/>
  <x:c r="G3380" i="25"/>
  <x:c r="H3380" i="25"/>
  <x:c r="I3380" i="25"/>
  <x:c r="J3380" i="25"/>
  <x:c r="K3380" i="25"/>
  <x:c r="L3380" i="25"/>
  <x:c r="M3380" i="25"/>
  <x:c r="N3380" i="25"/>
  <x:c r="P3380" i="25"/>
  <x:c r="Q3380" i="25"/>
  <x:c r="R3380" i="25"/>
  <x:c r="A3381" i="25"/>
  <x:c r="B3381" i="25"/>
  <x:c r="C3381" i="25"/>
  <x:c r="D3381" i="25"/>
  <x:c r="E3381" i="25"/>
  <x:c r="F3381" i="25"/>
  <x:c r="G3381" i="25"/>
  <x:c r="H3381" i="25"/>
  <x:c r="I3381" i="25"/>
  <x:c r="J3381" i="25"/>
  <x:c r="K3381" i="25"/>
  <x:c r="L3381" i="25"/>
  <x:c r="M3381" i="25"/>
  <x:c r="N3381" i="25"/>
  <x:c r="P3381" i="25"/>
  <x:c r="Q3381" i="25"/>
  <x:c r="R3381" i="25"/>
  <x:c r="A3382" i="25"/>
  <x:c r="B3382" i="25"/>
  <x:c r="C3382" i="25"/>
  <x:c r="D3382" i="25"/>
  <x:c r="E3382" i="25"/>
  <x:c r="F3382" i="25"/>
  <x:c r="G3382" i="25"/>
  <x:c r="H3382" i="25"/>
  <x:c r="I3382" i="25"/>
  <x:c r="J3382" i="25"/>
  <x:c r="K3382" i="25"/>
  <x:c r="L3382" i="25"/>
  <x:c r="M3382" i="25"/>
  <x:c r="N3382" i="25"/>
  <x:c r="P3382" i="25"/>
  <x:c r="Q3382" i="25"/>
  <x:c r="R3382" i="25"/>
  <x:c r="A3383" i="25"/>
  <x:c r="B3383" i="25"/>
  <x:c r="C3383" i="25"/>
  <x:c r="D3383" i="25"/>
  <x:c r="E3383" i="25"/>
  <x:c r="F3383" i="25"/>
  <x:c r="G3383" i="25"/>
  <x:c r="H3383" i="25"/>
  <x:c r="I3383" i="25"/>
  <x:c r="J3383" i="25"/>
  <x:c r="K3383" i="25"/>
  <x:c r="L3383" i="25"/>
  <x:c r="M3383" i="25"/>
  <x:c r="N3383" i="25"/>
  <x:c r="P3383" i="25"/>
  <x:c r="Q3383" i="25"/>
  <x:c r="R3383" i="25"/>
  <x:c r="A3384" i="25"/>
  <x:c r="B3384" i="25"/>
  <x:c r="C3384" i="25"/>
  <x:c r="D3384" i="25"/>
  <x:c r="E3384" i="25"/>
  <x:c r="F3384" i="25"/>
  <x:c r="G3384" i="25"/>
  <x:c r="H3384" i="25"/>
  <x:c r="I3384" i="25"/>
  <x:c r="J3384" i="25"/>
  <x:c r="K3384" i="25"/>
  <x:c r="L3384" i="25"/>
  <x:c r="M3384" i="25"/>
  <x:c r="N3384" i="25"/>
  <x:c r="P3384" i="25"/>
  <x:c r="Q3384" i="25"/>
  <x:c r="R3384" i="25"/>
  <x:c r="A3385" i="25"/>
  <x:c r="B3385" i="25"/>
  <x:c r="C3385" i="25"/>
  <x:c r="D3385" i="25"/>
  <x:c r="E3385" i="25"/>
  <x:c r="F3385" i="25"/>
  <x:c r="G3385" i="25"/>
  <x:c r="H3385" i="25"/>
  <x:c r="I3385" i="25"/>
  <x:c r="J3385" i="25"/>
  <x:c r="K3385" i="25"/>
  <x:c r="L3385" i="25"/>
  <x:c r="M3385" i="25"/>
  <x:c r="N3385" i="25"/>
  <x:c r="P3385" i="25"/>
  <x:c r="Q3385" i="25"/>
  <x:c r="R3385" i="25"/>
  <x:c r="A3386" i="25"/>
  <x:c r="B3386" i="25"/>
  <x:c r="C3386" i="25"/>
  <x:c r="D3386" i="25"/>
  <x:c r="E3386" i="25"/>
  <x:c r="F3386" i="25"/>
  <x:c r="G3386" i="25"/>
  <x:c r="H3386" i="25"/>
  <x:c r="I3386" i="25"/>
  <x:c r="J3386" i="25"/>
  <x:c r="K3386" i="25"/>
  <x:c r="L3386" i="25"/>
  <x:c r="M3386" i="25"/>
  <x:c r="N3386" i="25"/>
  <x:c r="P3386" i="25"/>
  <x:c r="Q3386" i="25"/>
  <x:c r="R3386" i="25"/>
  <x:c r="A3387" i="25"/>
  <x:c r="B3387" i="25"/>
  <x:c r="C3387" i="25"/>
  <x:c r="D3387" i="25"/>
  <x:c r="E3387" i="25"/>
  <x:c r="F3387" i="25"/>
  <x:c r="G3387" i="25"/>
  <x:c r="H3387" i="25"/>
  <x:c r="I3387" i="25"/>
  <x:c r="J3387" i="25"/>
  <x:c r="K3387" i="25"/>
  <x:c r="L3387" i="25"/>
  <x:c r="M3387" i="25"/>
  <x:c r="N3387" i="25"/>
  <x:c r="P3387" i="25"/>
  <x:c r="Q3387" i="25"/>
  <x:c r="R3387" i="25"/>
  <x:c r="A3388" i="25"/>
  <x:c r="B3388" i="25"/>
  <x:c r="C3388" i="25"/>
  <x:c r="D3388" i="25"/>
  <x:c r="E3388" i="25"/>
  <x:c r="F3388" i="25"/>
  <x:c r="G3388" i="25"/>
  <x:c r="H3388" i="25"/>
  <x:c r="I3388" i="25"/>
  <x:c r="J3388" i="25"/>
  <x:c r="K3388" i="25"/>
  <x:c r="L3388" i="25"/>
  <x:c r="M3388" i="25"/>
  <x:c r="N3388" i="25"/>
  <x:c r="P3388" i="25"/>
  <x:c r="Q3388" i="25"/>
  <x:c r="R3388" i="25"/>
  <x:c r="A3389" i="25"/>
  <x:c r="B3389" i="25"/>
  <x:c r="C3389" i="25"/>
  <x:c r="D3389" i="25"/>
  <x:c r="E3389" i="25"/>
  <x:c r="F3389" i="25"/>
  <x:c r="G3389" i="25"/>
  <x:c r="H3389" i="25"/>
  <x:c r="I3389" i="25"/>
  <x:c r="J3389" i="25"/>
  <x:c r="K3389" i="25"/>
  <x:c r="L3389" i="25"/>
  <x:c r="M3389" i="25"/>
  <x:c r="N3389" i="25"/>
  <x:c r="P3389" i="25"/>
  <x:c r="Q3389" i="25"/>
  <x:c r="R3389" i="25"/>
  <x:c r="A3390" i="25"/>
  <x:c r="B3390" i="25"/>
  <x:c r="C3390" i="25"/>
  <x:c r="D3390" i="25"/>
  <x:c r="E3390" i="25"/>
  <x:c r="F3390" i="25"/>
  <x:c r="G3390" i="25"/>
  <x:c r="H3390" i="25"/>
  <x:c r="I3390" i="25"/>
  <x:c r="J3390" i="25"/>
  <x:c r="K3390" i="25"/>
  <x:c r="L3390" i="25"/>
  <x:c r="M3390" i="25"/>
  <x:c r="N3390" i="25"/>
  <x:c r="P3390" i="25"/>
  <x:c r="Q3390" i="25"/>
  <x:c r="R3390" i="25"/>
  <x:c r="A3391" i="25"/>
  <x:c r="B3391" i="25"/>
  <x:c r="C3391" i="25"/>
  <x:c r="D3391" i="25"/>
  <x:c r="E3391" i="25"/>
  <x:c r="F3391" i="25"/>
  <x:c r="G3391" i="25"/>
  <x:c r="H3391" i="25"/>
  <x:c r="I3391" i="25"/>
  <x:c r="J3391" i="25"/>
  <x:c r="K3391" i="25"/>
  <x:c r="L3391" i="25"/>
  <x:c r="M3391" i="25"/>
  <x:c r="N3391" i="25"/>
  <x:c r="P3391" i="25"/>
  <x:c r="Q3391" i="25"/>
  <x:c r="R3391" i="25"/>
  <x:c r="A3392" i="25"/>
  <x:c r="B3392" i="25"/>
  <x:c r="C3392" i="25"/>
  <x:c r="D3392" i="25"/>
  <x:c r="E3392" i="25"/>
  <x:c r="F3392" i="25"/>
  <x:c r="G3392" i="25"/>
  <x:c r="H3392" i="25"/>
  <x:c r="I3392" i="25"/>
  <x:c r="J3392" i="25"/>
  <x:c r="K3392" i="25"/>
  <x:c r="L3392" i="25"/>
  <x:c r="M3392" i="25"/>
  <x:c r="N3392" i="25"/>
  <x:c r="P3392" i="25"/>
  <x:c r="Q3392" i="25"/>
  <x:c r="R3392" i="25"/>
  <x:c r="A3393" i="25"/>
  <x:c r="B3393" i="25"/>
  <x:c r="C3393" i="25"/>
  <x:c r="D3393" i="25"/>
  <x:c r="E3393" i="25"/>
  <x:c r="F3393" i="25"/>
  <x:c r="G3393" i="25"/>
  <x:c r="H3393" i="25"/>
  <x:c r="I3393" i="25"/>
  <x:c r="J3393" i="25"/>
  <x:c r="K3393" i="25"/>
  <x:c r="L3393" i="25"/>
  <x:c r="M3393" i="25"/>
  <x:c r="N3393" i="25"/>
  <x:c r="P3393" i="25"/>
  <x:c r="Q3393" i="25"/>
  <x:c r="R3393" i="25"/>
  <x:c r="A3394" i="25"/>
  <x:c r="B3394" i="25"/>
  <x:c r="C3394" i="25"/>
  <x:c r="D3394" i="25"/>
  <x:c r="E3394" i="25"/>
  <x:c r="F3394" i="25"/>
  <x:c r="G3394" i="25"/>
  <x:c r="H3394" i="25"/>
  <x:c r="I3394" i="25"/>
  <x:c r="J3394" i="25"/>
  <x:c r="K3394" i="25"/>
  <x:c r="L3394" i="25"/>
  <x:c r="M3394" i="25"/>
  <x:c r="N3394" i="25"/>
  <x:c r="P3394" i="25"/>
  <x:c r="Q3394" i="25"/>
  <x:c r="R3394" i="25"/>
  <x:c r="A3395" i="25"/>
  <x:c r="B3395" i="25"/>
  <x:c r="C3395" i="25"/>
  <x:c r="D3395" i="25"/>
  <x:c r="E3395" i="25"/>
  <x:c r="F3395" i="25"/>
  <x:c r="G3395" i="25"/>
  <x:c r="H3395" i="25"/>
  <x:c r="I3395" i="25"/>
  <x:c r="J3395" i="25"/>
  <x:c r="K3395" i="25"/>
  <x:c r="L3395" i="25"/>
  <x:c r="M3395" i="25"/>
  <x:c r="N3395" i="25"/>
  <x:c r="P3395" i="25"/>
  <x:c r="Q3395" i="25"/>
  <x:c r="R3395" i="25"/>
  <x:c r="A3396" i="25"/>
  <x:c r="B3396" i="25"/>
  <x:c r="C3396" i="25"/>
  <x:c r="D3396" i="25"/>
  <x:c r="E3396" i="25"/>
  <x:c r="F3396" i="25"/>
  <x:c r="G3396" i="25"/>
  <x:c r="H3396" i="25"/>
  <x:c r="I3396" i="25"/>
  <x:c r="J3396" i="25"/>
  <x:c r="K3396" i="25"/>
  <x:c r="L3396" i="25"/>
  <x:c r="M3396" i="25"/>
  <x:c r="N3396" i="25"/>
  <x:c r="P3396" i="25"/>
  <x:c r="Q3396" i="25"/>
  <x:c r="R3396" i="25"/>
  <x:c r="A3397" i="25"/>
  <x:c r="B3397" i="25"/>
  <x:c r="C3397" i="25"/>
  <x:c r="D3397" i="25"/>
  <x:c r="E3397" i="25"/>
  <x:c r="F3397" i="25"/>
  <x:c r="G3397" i="25"/>
  <x:c r="H3397" i="25"/>
  <x:c r="I3397" i="25"/>
  <x:c r="J3397" i="25"/>
  <x:c r="K3397" i="25"/>
  <x:c r="L3397" i="25"/>
  <x:c r="M3397" i="25"/>
  <x:c r="N3397" i="25"/>
  <x:c r="P3397" i="25"/>
  <x:c r="Q3397" i="25"/>
  <x:c r="R3397" i="25"/>
  <x:c r="A3398" i="25"/>
  <x:c r="B3398" i="25"/>
  <x:c r="C3398" i="25"/>
  <x:c r="D3398" i="25"/>
  <x:c r="E3398" i="25"/>
  <x:c r="F3398" i="25"/>
  <x:c r="G3398" i="25"/>
  <x:c r="H3398" i="25"/>
  <x:c r="I3398" i="25"/>
  <x:c r="J3398" i="25"/>
  <x:c r="K3398" i="25"/>
  <x:c r="L3398" i="25"/>
  <x:c r="M3398" i="25"/>
  <x:c r="N3398" i="25"/>
  <x:c r="P3398" i="25"/>
  <x:c r="Q3398" i="25"/>
  <x:c r="R3398" i="25"/>
  <x:c r="A3399" i="25"/>
  <x:c r="B3399" i="25"/>
  <x:c r="C3399" i="25"/>
  <x:c r="D3399" i="25"/>
  <x:c r="E3399" i="25"/>
  <x:c r="F3399" i="25"/>
  <x:c r="G3399" i="25"/>
  <x:c r="H3399" i="25"/>
  <x:c r="I3399" i="25"/>
  <x:c r="J3399" i="25"/>
  <x:c r="K3399" i="25"/>
  <x:c r="L3399" i="25"/>
  <x:c r="M3399" i="25"/>
  <x:c r="N3399" i="25"/>
  <x:c r="P3399" i="25"/>
  <x:c r="Q3399" i="25"/>
  <x:c r="R3399" i="25"/>
  <x:c r="A3400" i="25"/>
  <x:c r="B3400" i="25"/>
  <x:c r="C3400" i="25"/>
  <x:c r="D3400" i="25"/>
  <x:c r="E3400" i="25"/>
  <x:c r="F3400" i="25"/>
  <x:c r="G3400" i="25"/>
  <x:c r="H3400" i="25"/>
  <x:c r="I3400" i="25"/>
  <x:c r="J3400" i="25"/>
  <x:c r="K3400" i="25"/>
  <x:c r="L3400" i="25"/>
  <x:c r="M3400" i="25"/>
  <x:c r="N3400" i="25"/>
  <x:c r="P3400" i="25"/>
  <x:c r="Q3400" i="25"/>
  <x:c r="R3400" i="25"/>
  <x:c r="A3401" i="25"/>
  <x:c r="B3401" i="25"/>
  <x:c r="C3401" i="25"/>
  <x:c r="D3401" i="25"/>
  <x:c r="E3401" i="25"/>
  <x:c r="F3401" i="25"/>
  <x:c r="G3401" i="25"/>
  <x:c r="H3401" i="25"/>
  <x:c r="I3401" i="25"/>
  <x:c r="J3401" i="25"/>
  <x:c r="K3401" i="25"/>
  <x:c r="L3401" i="25"/>
  <x:c r="M3401" i="25"/>
  <x:c r="N3401" i="25"/>
  <x:c r="P3401" i="25"/>
  <x:c r="Q3401" i="25"/>
  <x:c r="R3401" i="25"/>
  <x:c r="A3402" i="25"/>
  <x:c r="B3402" i="25"/>
  <x:c r="C3402" i="25"/>
  <x:c r="D3402" i="25"/>
  <x:c r="E3402" i="25"/>
  <x:c r="F3402" i="25"/>
  <x:c r="G3402" i="25"/>
  <x:c r="H3402" i="25"/>
  <x:c r="I3402" i="25"/>
  <x:c r="J3402" i="25"/>
  <x:c r="K3402" i="25"/>
  <x:c r="L3402" i="25"/>
  <x:c r="M3402" i="25"/>
  <x:c r="N3402" i="25"/>
  <x:c r="P3402" i="25"/>
  <x:c r="Q3402" i="25"/>
  <x:c r="R3402" i="25"/>
  <x:c r="A3403" i="25"/>
  <x:c r="B3403" i="25"/>
  <x:c r="C3403" i="25"/>
  <x:c r="D3403" i="25"/>
  <x:c r="E3403" i="25"/>
  <x:c r="F3403" i="25"/>
  <x:c r="G3403" i="25"/>
  <x:c r="H3403" i="25"/>
  <x:c r="I3403" i="25"/>
  <x:c r="J3403" i="25"/>
  <x:c r="K3403" i="25"/>
  <x:c r="L3403" i="25"/>
  <x:c r="M3403" i="25"/>
  <x:c r="N3403" i="25"/>
  <x:c r="P3403" i="25"/>
  <x:c r="Q3403" i="25"/>
  <x:c r="R3403" i="25"/>
  <x:c r="A3404" i="25"/>
  <x:c r="B3404" i="25"/>
  <x:c r="C3404" i="25"/>
  <x:c r="D3404" i="25"/>
  <x:c r="E3404" i="25"/>
  <x:c r="F3404" i="25"/>
  <x:c r="G3404" i="25"/>
  <x:c r="H3404" i="25"/>
  <x:c r="I3404" i="25"/>
  <x:c r="J3404" i="25"/>
  <x:c r="K3404" i="25"/>
  <x:c r="L3404" i="25"/>
  <x:c r="M3404" i="25"/>
  <x:c r="N3404" i="25"/>
  <x:c r="P3404" i="25"/>
  <x:c r="Q3404" i="25"/>
  <x:c r="R3404" i="25"/>
  <x:c r="A3405" i="25"/>
  <x:c r="B3405" i="25"/>
  <x:c r="C3405" i="25"/>
  <x:c r="D3405" i="25"/>
  <x:c r="E3405" i="25"/>
  <x:c r="F3405" i="25"/>
  <x:c r="G3405" i="25"/>
  <x:c r="H3405" i="25"/>
  <x:c r="I3405" i="25"/>
  <x:c r="J3405" i="25"/>
  <x:c r="K3405" i="25"/>
  <x:c r="L3405" i="25"/>
  <x:c r="M3405" i="25"/>
  <x:c r="N3405" i="25"/>
  <x:c r="P3405" i="25"/>
  <x:c r="Q3405" i="25"/>
  <x:c r="R3405" i="25"/>
  <x:c r="A3406" i="25"/>
  <x:c r="B3406" i="25"/>
  <x:c r="C3406" i="25"/>
  <x:c r="D3406" i="25"/>
  <x:c r="E3406" i="25"/>
  <x:c r="F3406" i="25"/>
  <x:c r="G3406" i="25"/>
  <x:c r="H3406" i="25"/>
  <x:c r="I3406" i="25"/>
  <x:c r="J3406" i="25"/>
  <x:c r="K3406" i="25"/>
  <x:c r="L3406" i="25"/>
  <x:c r="M3406" i="25"/>
  <x:c r="N3406" i="25"/>
  <x:c r="P3406" i="25"/>
  <x:c r="Q3406" i="25"/>
  <x:c r="R3406" i="25"/>
  <x:c r="A3407" i="25"/>
  <x:c r="B3407" i="25"/>
  <x:c r="C3407" i="25"/>
  <x:c r="D3407" i="25"/>
  <x:c r="E3407" i="25"/>
  <x:c r="F3407" i="25"/>
  <x:c r="G3407" i="25"/>
  <x:c r="H3407" i="25"/>
  <x:c r="I3407" i="25"/>
  <x:c r="J3407" i="25"/>
  <x:c r="K3407" i="25"/>
  <x:c r="L3407" i="25"/>
  <x:c r="M3407" i="25"/>
  <x:c r="N3407" i="25"/>
  <x:c r="P3407" i="25"/>
  <x:c r="Q3407" i="25"/>
  <x:c r="R3407" i="25"/>
  <x:c r="A3408" i="25"/>
  <x:c r="B3408" i="25"/>
  <x:c r="C3408" i="25"/>
  <x:c r="D3408" i="25"/>
  <x:c r="E3408" i="25"/>
  <x:c r="F3408" i="25"/>
  <x:c r="G3408" i="25"/>
  <x:c r="H3408" i="25"/>
  <x:c r="I3408" i="25"/>
  <x:c r="J3408" i="25"/>
  <x:c r="K3408" i="25"/>
  <x:c r="L3408" i="25"/>
  <x:c r="M3408" i="25"/>
  <x:c r="N3408" i="25"/>
  <x:c r="P3408" i="25"/>
  <x:c r="Q3408" i="25"/>
  <x:c r="R3408" i="25"/>
  <x:c r="A3409" i="25"/>
  <x:c r="B3409" i="25"/>
  <x:c r="C3409" i="25"/>
  <x:c r="D3409" i="25"/>
  <x:c r="E3409" i="25"/>
  <x:c r="F3409" i="25"/>
  <x:c r="G3409" i="25"/>
  <x:c r="H3409" i="25"/>
  <x:c r="I3409" i="25"/>
  <x:c r="J3409" i="25"/>
  <x:c r="K3409" i="25"/>
  <x:c r="L3409" i="25"/>
  <x:c r="M3409" i="25"/>
  <x:c r="N3409" i="25"/>
  <x:c r="P3409" i="25"/>
  <x:c r="Q3409" i="25"/>
  <x:c r="R3409" i="25"/>
  <x:c r="A3410" i="25"/>
  <x:c r="B3410" i="25"/>
  <x:c r="C3410" i="25"/>
  <x:c r="D3410" i="25"/>
  <x:c r="E3410" i="25"/>
  <x:c r="F3410" i="25"/>
  <x:c r="G3410" i="25"/>
  <x:c r="H3410" i="25"/>
  <x:c r="I3410" i="25"/>
  <x:c r="J3410" i="25"/>
  <x:c r="K3410" i="25"/>
  <x:c r="L3410" i="25"/>
  <x:c r="M3410" i="25"/>
  <x:c r="N3410" i="25"/>
  <x:c r="P3410" i="25"/>
  <x:c r="Q3410" i="25"/>
  <x:c r="R3410" i="25"/>
  <x:c r="A3411" i="25"/>
  <x:c r="B3411" i="25"/>
  <x:c r="C3411" i="25"/>
  <x:c r="D3411" i="25"/>
  <x:c r="E3411" i="25"/>
  <x:c r="F3411" i="25"/>
  <x:c r="G3411" i="25"/>
  <x:c r="H3411" i="25"/>
  <x:c r="I3411" i="25"/>
  <x:c r="J3411" i="25"/>
  <x:c r="K3411" i="25"/>
  <x:c r="L3411" i="25"/>
  <x:c r="M3411" i="25"/>
  <x:c r="N3411" i="25"/>
  <x:c r="P3411" i="25"/>
  <x:c r="Q3411" i="25"/>
  <x:c r="R3411" i="25"/>
  <x:c r="A3412" i="25"/>
  <x:c r="B3412" i="25"/>
  <x:c r="C3412" i="25"/>
  <x:c r="D3412" i="25"/>
  <x:c r="E3412" i="25"/>
  <x:c r="F3412" i="25"/>
  <x:c r="G3412" i="25"/>
  <x:c r="H3412" i="25"/>
  <x:c r="I3412" i="25"/>
  <x:c r="J3412" i="25"/>
  <x:c r="K3412" i="25"/>
  <x:c r="L3412" i="25"/>
  <x:c r="M3412" i="25"/>
  <x:c r="N3412" i="25"/>
  <x:c r="P3412" i="25"/>
  <x:c r="Q3412" i="25"/>
  <x:c r="R3412" i="25"/>
  <x:c r="A3413" i="25"/>
  <x:c r="B3413" i="25"/>
  <x:c r="C3413" i="25"/>
  <x:c r="D3413" i="25"/>
  <x:c r="E3413" i="25"/>
  <x:c r="F3413" i="25"/>
  <x:c r="G3413" i="25"/>
  <x:c r="H3413" i="25"/>
  <x:c r="I3413" i="25"/>
  <x:c r="J3413" i="25"/>
  <x:c r="K3413" i="25"/>
  <x:c r="L3413" i="25"/>
  <x:c r="M3413" i="25"/>
  <x:c r="N3413" i="25"/>
  <x:c r="P3413" i="25"/>
  <x:c r="Q3413" i="25"/>
  <x:c r="R3413" i="25"/>
  <x:c r="A3414" i="25"/>
  <x:c r="B3414" i="25"/>
  <x:c r="C3414" i="25"/>
  <x:c r="D3414" i="25"/>
  <x:c r="E3414" i="25"/>
  <x:c r="F3414" i="25"/>
  <x:c r="G3414" i="25"/>
  <x:c r="H3414" i="25"/>
  <x:c r="I3414" i="25"/>
  <x:c r="J3414" i="25"/>
  <x:c r="K3414" i="25"/>
  <x:c r="L3414" i="25"/>
  <x:c r="M3414" i="25"/>
  <x:c r="N3414" i="25"/>
  <x:c r="P3414" i="25"/>
  <x:c r="Q3414" i="25"/>
  <x:c r="R3414" i="25"/>
  <x:c r="A3415" i="25"/>
  <x:c r="B3415" i="25"/>
  <x:c r="C3415" i="25"/>
  <x:c r="D3415" i="25"/>
  <x:c r="E3415" i="25"/>
  <x:c r="F3415" i="25"/>
  <x:c r="G3415" i="25"/>
  <x:c r="H3415" i="25"/>
  <x:c r="I3415" i="25"/>
  <x:c r="J3415" i="25"/>
  <x:c r="K3415" i="25"/>
  <x:c r="L3415" i="25"/>
  <x:c r="M3415" i="25"/>
  <x:c r="N3415" i="25"/>
  <x:c r="P3415" i="25"/>
  <x:c r="Q3415" i="25"/>
  <x:c r="R3415" i="25"/>
  <x:c r="A3416" i="25"/>
  <x:c r="B3416" i="25"/>
  <x:c r="C3416" i="25"/>
  <x:c r="D3416" i="25"/>
  <x:c r="E3416" i="25"/>
  <x:c r="F3416" i="25"/>
  <x:c r="G3416" i="25"/>
  <x:c r="H3416" i="25"/>
  <x:c r="I3416" i="25"/>
  <x:c r="J3416" i="25"/>
  <x:c r="K3416" i="25"/>
  <x:c r="L3416" i="25"/>
  <x:c r="M3416" i="25"/>
  <x:c r="N3416" i="25"/>
  <x:c r="P3416" i="25"/>
  <x:c r="Q3416" i="25"/>
  <x:c r="R3416" i="25"/>
  <x:c r="A3417" i="25"/>
  <x:c r="B3417" i="25"/>
  <x:c r="C3417" i="25"/>
  <x:c r="D3417" i="25"/>
  <x:c r="E3417" i="25"/>
  <x:c r="F3417" i="25"/>
  <x:c r="G3417" i="25"/>
  <x:c r="H3417" i="25"/>
  <x:c r="I3417" i="25"/>
  <x:c r="J3417" i="25"/>
  <x:c r="K3417" i="25"/>
  <x:c r="L3417" i="25"/>
  <x:c r="M3417" i="25"/>
  <x:c r="N3417" i="25"/>
  <x:c r="P3417" i="25"/>
  <x:c r="Q3417" i="25"/>
  <x:c r="R3417" i="25"/>
  <x:c r="A3418" i="25"/>
  <x:c r="B3418" i="25"/>
  <x:c r="C3418" i="25"/>
  <x:c r="D3418" i="25"/>
  <x:c r="E3418" i="25"/>
  <x:c r="F3418" i="25"/>
  <x:c r="G3418" i="25"/>
  <x:c r="H3418" i="25"/>
  <x:c r="I3418" i="25"/>
  <x:c r="J3418" i="25"/>
  <x:c r="K3418" i="25"/>
  <x:c r="L3418" i="25"/>
  <x:c r="M3418" i="25"/>
  <x:c r="N3418" i="25"/>
  <x:c r="P3418" i="25"/>
  <x:c r="Q3418" i="25"/>
  <x:c r="R3418" i="25"/>
  <x:c r="A3419" i="25"/>
  <x:c r="B3419" i="25"/>
  <x:c r="C3419" i="25"/>
  <x:c r="D3419" i="25"/>
  <x:c r="E3419" i="25"/>
  <x:c r="F3419" i="25"/>
  <x:c r="G3419" i="25"/>
  <x:c r="H3419" i="25"/>
  <x:c r="I3419" i="25"/>
  <x:c r="J3419" i="25"/>
  <x:c r="K3419" i="25"/>
  <x:c r="L3419" i="25"/>
  <x:c r="M3419" i="25"/>
  <x:c r="N3419" i="25"/>
  <x:c r="P3419" i="25"/>
  <x:c r="Q3419" i="25"/>
  <x:c r="R3419" i="25"/>
  <x:c r="A3420" i="25"/>
  <x:c r="B3420" i="25"/>
  <x:c r="C3420" i="25"/>
  <x:c r="D3420" i="25"/>
  <x:c r="E3420" i="25"/>
  <x:c r="F3420" i="25"/>
  <x:c r="G3420" i="25"/>
  <x:c r="H3420" i="25"/>
  <x:c r="I3420" i="25"/>
  <x:c r="J3420" i="25"/>
  <x:c r="K3420" i="25"/>
  <x:c r="L3420" i="25"/>
  <x:c r="M3420" i="25"/>
  <x:c r="N3420" i="25"/>
  <x:c r="P3420" i="25"/>
  <x:c r="Q3420" i="25"/>
  <x:c r="R3420" i="25"/>
  <x:c r="A3421" i="25"/>
  <x:c r="B3421" i="25"/>
  <x:c r="C3421" i="25"/>
  <x:c r="D3421" i="25"/>
  <x:c r="E3421" i="25"/>
  <x:c r="F3421" i="25"/>
  <x:c r="G3421" i="25"/>
  <x:c r="H3421" i="25"/>
  <x:c r="I3421" i="25"/>
  <x:c r="J3421" i="25"/>
  <x:c r="K3421" i="25"/>
  <x:c r="L3421" i="25"/>
  <x:c r="M3421" i="25"/>
  <x:c r="N3421" i="25"/>
  <x:c r="P3421" i="25"/>
  <x:c r="Q3421" i="25"/>
  <x:c r="R3421" i="25"/>
  <x:c r="A3422" i="25"/>
  <x:c r="B3422" i="25"/>
  <x:c r="C3422" i="25"/>
  <x:c r="D3422" i="25"/>
  <x:c r="E3422" i="25"/>
  <x:c r="F3422" i="25"/>
  <x:c r="G3422" i="25"/>
  <x:c r="H3422" i="25"/>
  <x:c r="I3422" i="25"/>
  <x:c r="J3422" i="25"/>
  <x:c r="K3422" i="25"/>
  <x:c r="L3422" i="25"/>
  <x:c r="M3422" i="25"/>
  <x:c r="N3422" i="25"/>
  <x:c r="P3422" i="25"/>
  <x:c r="Q3422" i="25"/>
  <x:c r="R3422" i="25"/>
  <x:c r="A3423" i="25"/>
  <x:c r="B3423" i="25"/>
  <x:c r="C3423" i="25"/>
  <x:c r="D3423" i="25"/>
  <x:c r="E3423" i="25"/>
  <x:c r="F3423" i="25"/>
  <x:c r="G3423" i="25"/>
  <x:c r="H3423" i="25"/>
  <x:c r="I3423" i="25"/>
  <x:c r="J3423" i="25"/>
  <x:c r="K3423" i="25"/>
  <x:c r="L3423" i="25"/>
  <x:c r="M3423" i="25"/>
  <x:c r="N3423" i="25"/>
  <x:c r="P3423" i="25"/>
  <x:c r="Q3423" i="25"/>
  <x:c r="R3423" i="25"/>
  <x:c r="A3424" i="25"/>
  <x:c r="B3424" i="25"/>
  <x:c r="C3424" i="25"/>
  <x:c r="D3424" i="25"/>
  <x:c r="E3424" i="25"/>
  <x:c r="F3424" i="25"/>
  <x:c r="G3424" i="25"/>
  <x:c r="H3424" i="25"/>
  <x:c r="I3424" i="25"/>
  <x:c r="J3424" i="25"/>
  <x:c r="K3424" i="25"/>
  <x:c r="L3424" i="25"/>
  <x:c r="M3424" i="25"/>
  <x:c r="N3424" i="25"/>
  <x:c r="P3424" i="25"/>
  <x:c r="Q3424" i="25"/>
  <x:c r="R3424" i="25"/>
  <x:c r="A3425" i="25"/>
  <x:c r="B3425" i="25"/>
  <x:c r="C3425" i="25"/>
  <x:c r="D3425" i="25"/>
  <x:c r="E3425" i="25"/>
  <x:c r="F3425" i="25"/>
  <x:c r="G3425" i="25"/>
  <x:c r="H3425" i="25"/>
  <x:c r="I3425" i="25"/>
  <x:c r="J3425" i="25"/>
  <x:c r="K3425" i="25"/>
  <x:c r="L3425" i="25"/>
  <x:c r="M3425" i="25"/>
  <x:c r="N3425" i="25"/>
  <x:c r="P3425" i="25"/>
  <x:c r="Q3425" i="25"/>
  <x:c r="R3425" i="25"/>
  <x:c r="A3426" i="25"/>
  <x:c r="B3426" i="25"/>
  <x:c r="C3426" i="25"/>
  <x:c r="D3426" i="25"/>
  <x:c r="E3426" i="25"/>
  <x:c r="F3426" i="25"/>
  <x:c r="G3426" i="25"/>
  <x:c r="H3426" i="25"/>
  <x:c r="I3426" i="25"/>
  <x:c r="J3426" i="25"/>
  <x:c r="K3426" i="25"/>
  <x:c r="L3426" i="25"/>
  <x:c r="M3426" i="25"/>
  <x:c r="N3426" i="25"/>
  <x:c r="P3426" i="25"/>
  <x:c r="Q3426" i="25"/>
  <x:c r="R3426" i="25"/>
  <x:c r="A3427" i="25"/>
  <x:c r="B3427" i="25"/>
  <x:c r="C3427" i="25"/>
  <x:c r="D3427" i="25"/>
  <x:c r="E3427" i="25"/>
  <x:c r="F3427" i="25"/>
  <x:c r="G3427" i="25"/>
  <x:c r="H3427" i="25"/>
  <x:c r="I3427" i="25"/>
  <x:c r="J3427" i="25"/>
  <x:c r="K3427" i="25"/>
  <x:c r="L3427" i="25"/>
  <x:c r="M3427" i="25"/>
  <x:c r="N3427" i="25"/>
  <x:c r="P3427" i="25"/>
  <x:c r="Q3427" i="25"/>
  <x:c r="R3427" i="25"/>
  <x:c r="A3428" i="25"/>
  <x:c r="B3428" i="25"/>
  <x:c r="C3428" i="25"/>
  <x:c r="D3428" i="25"/>
  <x:c r="E3428" i="25"/>
  <x:c r="F3428" i="25"/>
  <x:c r="G3428" i="25"/>
  <x:c r="H3428" i="25"/>
  <x:c r="I3428" i="25"/>
  <x:c r="J3428" i="25"/>
  <x:c r="K3428" i="25"/>
  <x:c r="L3428" i="25"/>
  <x:c r="M3428" i="25"/>
  <x:c r="N3428" i="25"/>
  <x:c r="P3428" i="25"/>
  <x:c r="Q3428" i="25"/>
  <x:c r="R3428" i="25"/>
  <x:c r="A3429" i="25"/>
  <x:c r="B3429" i="25"/>
  <x:c r="C3429" i="25"/>
  <x:c r="D3429" i="25"/>
  <x:c r="E3429" i="25"/>
  <x:c r="F3429" i="25"/>
  <x:c r="G3429" i="25"/>
  <x:c r="H3429" i="25"/>
  <x:c r="I3429" i="25"/>
  <x:c r="J3429" i="25"/>
  <x:c r="K3429" i="25"/>
  <x:c r="L3429" i="25"/>
  <x:c r="M3429" i="25"/>
  <x:c r="N3429" i="25"/>
  <x:c r="P3429" i="25"/>
  <x:c r="Q3429" i="25"/>
  <x:c r="R3429" i="25"/>
  <x:c r="A3430" i="25"/>
  <x:c r="B3430" i="25"/>
  <x:c r="C3430" i="25"/>
  <x:c r="D3430" i="25"/>
  <x:c r="E3430" i="25"/>
  <x:c r="F3430" i="25"/>
  <x:c r="G3430" i="25"/>
  <x:c r="H3430" i="25"/>
  <x:c r="I3430" i="25"/>
  <x:c r="J3430" i="25"/>
  <x:c r="K3430" i="25"/>
  <x:c r="L3430" i="25"/>
  <x:c r="M3430" i="25"/>
  <x:c r="N3430" i="25"/>
  <x:c r="P3430" i="25"/>
  <x:c r="Q3430" i="25"/>
  <x:c r="R3430" i="25"/>
  <x:c r="A3431" i="25"/>
  <x:c r="B3431" i="25"/>
  <x:c r="C3431" i="25"/>
  <x:c r="D3431" i="25"/>
  <x:c r="E3431" i="25"/>
  <x:c r="F3431" i="25"/>
  <x:c r="G3431" i="25"/>
  <x:c r="H3431" i="25"/>
  <x:c r="I3431" i="25"/>
  <x:c r="J3431" i="25"/>
  <x:c r="K3431" i="25"/>
  <x:c r="L3431" i="25"/>
  <x:c r="M3431" i="25"/>
  <x:c r="N3431" i="25"/>
  <x:c r="P3431" i="25"/>
  <x:c r="Q3431" i="25"/>
  <x:c r="R3431" i="25"/>
  <x:c r="A3432" i="25"/>
  <x:c r="B3432" i="25"/>
  <x:c r="C3432" i="25"/>
  <x:c r="D3432" i="25"/>
  <x:c r="E3432" i="25"/>
  <x:c r="F3432" i="25"/>
  <x:c r="G3432" i="25"/>
  <x:c r="H3432" i="25"/>
  <x:c r="I3432" i="25"/>
  <x:c r="J3432" i="25"/>
  <x:c r="K3432" i="25"/>
  <x:c r="L3432" i="25"/>
  <x:c r="M3432" i="25"/>
  <x:c r="N3432" i="25"/>
  <x:c r="P3432" i="25"/>
  <x:c r="Q3432" i="25"/>
  <x:c r="R3432" i="25"/>
  <x:c r="A3433" i="25"/>
  <x:c r="B3433" i="25"/>
  <x:c r="C3433" i="25"/>
  <x:c r="D3433" i="25"/>
  <x:c r="E3433" i="25"/>
  <x:c r="F3433" i="25"/>
  <x:c r="G3433" i="25"/>
  <x:c r="H3433" i="25"/>
  <x:c r="I3433" i="25"/>
  <x:c r="J3433" i="25"/>
  <x:c r="K3433" i="25"/>
  <x:c r="L3433" i="25"/>
  <x:c r="M3433" i="25"/>
  <x:c r="N3433" i="25"/>
  <x:c r="P3433" i="25"/>
  <x:c r="Q3433" i="25"/>
  <x:c r="R3433" i="25"/>
  <x:c r="A3434" i="25"/>
  <x:c r="B3434" i="25"/>
  <x:c r="C3434" i="25"/>
  <x:c r="D3434" i="25"/>
  <x:c r="E3434" i="25"/>
  <x:c r="F3434" i="25"/>
  <x:c r="G3434" i="25"/>
  <x:c r="H3434" i="25"/>
  <x:c r="I3434" i="25"/>
  <x:c r="J3434" i="25"/>
  <x:c r="K3434" i="25"/>
  <x:c r="L3434" i="25"/>
  <x:c r="M3434" i="25"/>
  <x:c r="N3434" i="25"/>
  <x:c r="P3434" i="25"/>
  <x:c r="Q3434" i="25"/>
  <x:c r="R3434" i="25"/>
  <x:c r="A3435" i="25"/>
  <x:c r="B3435" i="25"/>
  <x:c r="C3435" i="25"/>
  <x:c r="D3435" i="25"/>
  <x:c r="E3435" i="25"/>
  <x:c r="F3435" i="25"/>
  <x:c r="G3435" i="25"/>
  <x:c r="H3435" i="25"/>
  <x:c r="I3435" i="25"/>
  <x:c r="J3435" i="25"/>
  <x:c r="K3435" i="25"/>
  <x:c r="L3435" i="25"/>
  <x:c r="M3435" i="25"/>
  <x:c r="N3435" i="25"/>
  <x:c r="P3435" i="25"/>
  <x:c r="Q3435" i="25"/>
  <x:c r="R3435" i="25"/>
  <x:c r="A3436" i="25"/>
  <x:c r="B3436" i="25"/>
  <x:c r="C3436" i="25"/>
  <x:c r="D3436" i="25"/>
  <x:c r="E3436" i="25"/>
  <x:c r="F3436" i="25"/>
  <x:c r="G3436" i="25"/>
  <x:c r="H3436" i="25"/>
  <x:c r="I3436" i="25"/>
  <x:c r="J3436" i="25"/>
  <x:c r="K3436" i="25"/>
  <x:c r="L3436" i="25"/>
  <x:c r="M3436" i="25"/>
  <x:c r="N3436" i="25"/>
  <x:c r="P3436" i="25"/>
  <x:c r="Q3436" i="25"/>
  <x:c r="R3436" i="25"/>
  <x:c r="A3437" i="25"/>
  <x:c r="B3437" i="25"/>
  <x:c r="C3437" i="25"/>
  <x:c r="D3437" i="25"/>
  <x:c r="E3437" i="25"/>
  <x:c r="F3437" i="25"/>
  <x:c r="G3437" i="25"/>
  <x:c r="H3437" i="25"/>
  <x:c r="I3437" i="25"/>
  <x:c r="J3437" i="25"/>
  <x:c r="K3437" i="25"/>
  <x:c r="L3437" i="25"/>
  <x:c r="M3437" i="25"/>
  <x:c r="N3437" i="25"/>
  <x:c r="P3437" i="25"/>
  <x:c r="Q3437" i="25"/>
  <x:c r="R3437" i="25"/>
  <x:c r="A3438" i="25"/>
  <x:c r="B3438" i="25"/>
  <x:c r="C3438" i="25"/>
  <x:c r="D3438" i="25"/>
  <x:c r="E3438" i="25"/>
  <x:c r="F3438" i="25"/>
  <x:c r="G3438" i="25"/>
  <x:c r="H3438" i="25"/>
  <x:c r="I3438" i="25"/>
  <x:c r="J3438" i="25"/>
  <x:c r="K3438" i="25"/>
  <x:c r="L3438" i="25"/>
  <x:c r="M3438" i="25"/>
  <x:c r="N3438" i="25"/>
  <x:c r="P3438" i="25"/>
  <x:c r="Q3438" i="25"/>
  <x:c r="R3438" i="25"/>
  <x:c r="A3439" i="25"/>
  <x:c r="B3439" i="25"/>
  <x:c r="C3439" i="25"/>
  <x:c r="D3439" i="25"/>
  <x:c r="E3439" i="25"/>
  <x:c r="F3439" i="25"/>
  <x:c r="G3439" i="25"/>
  <x:c r="H3439" i="25"/>
  <x:c r="I3439" i="25"/>
  <x:c r="J3439" i="25"/>
  <x:c r="K3439" i="25"/>
  <x:c r="L3439" i="25"/>
  <x:c r="M3439" i="25"/>
  <x:c r="N3439" i="25"/>
  <x:c r="P3439" i="25"/>
  <x:c r="Q3439" i="25"/>
  <x:c r="R3439" i="25"/>
  <x:c r="A3440" i="25"/>
  <x:c r="B3440" i="25"/>
  <x:c r="C3440" i="25"/>
  <x:c r="D3440" i="25"/>
  <x:c r="E3440" i="25"/>
  <x:c r="F3440" i="25"/>
  <x:c r="G3440" i="25"/>
  <x:c r="H3440" i="25"/>
  <x:c r="I3440" i="25"/>
  <x:c r="J3440" i="25"/>
  <x:c r="K3440" i="25"/>
  <x:c r="L3440" i="25"/>
  <x:c r="M3440" i="25"/>
  <x:c r="N3440" i="25"/>
  <x:c r="P3440" i="25"/>
  <x:c r="Q3440" i="25"/>
  <x:c r="R3440" i="25"/>
  <x:c r="A3441" i="25"/>
  <x:c r="B3441" i="25"/>
  <x:c r="C3441" i="25"/>
  <x:c r="D3441" i="25"/>
  <x:c r="E3441" i="25"/>
  <x:c r="F3441" i="25"/>
  <x:c r="G3441" i="25"/>
  <x:c r="H3441" i="25"/>
  <x:c r="I3441" i="25"/>
  <x:c r="J3441" i="25"/>
  <x:c r="K3441" i="25"/>
  <x:c r="L3441" i="25"/>
  <x:c r="M3441" i="25"/>
  <x:c r="N3441" i="25"/>
  <x:c r="P3441" i="25"/>
  <x:c r="Q3441" i="25"/>
  <x:c r="R3441" i="25"/>
  <x:c r="A3442" i="25"/>
  <x:c r="B3442" i="25"/>
  <x:c r="C3442" i="25"/>
  <x:c r="D3442" i="25"/>
  <x:c r="E3442" i="25"/>
  <x:c r="F3442" i="25"/>
  <x:c r="G3442" i="25"/>
  <x:c r="H3442" i="25"/>
  <x:c r="I3442" i="25"/>
  <x:c r="J3442" i="25"/>
  <x:c r="K3442" i="25"/>
  <x:c r="L3442" i="25"/>
  <x:c r="M3442" i="25"/>
  <x:c r="N3442" i="25"/>
  <x:c r="P3442" i="25"/>
  <x:c r="Q3442" i="25"/>
  <x:c r="R3442" i="25"/>
  <x:c r="A3443" i="25"/>
  <x:c r="B3443" i="25"/>
  <x:c r="C3443" i="25"/>
  <x:c r="D3443" i="25"/>
  <x:c r="E3443" i="25"/>
  <x:c r="F3443" i="25"/>
  <x:c r="G3443" i="25"/>
  <x:c r="H3443" i="25"/>
  <x:c r="I3443" i="25"/>
  <x:c r="J3443" i="25"/>
  <x:c r="K3443" i="25"/>
  <x:c r="L3443" i="25"/>
  <x:c r="M3443" i="25"/>
  <x:c r="N3443" i="25"/>
  <x:c r="P3443" i="25"/>
  <x:c r="Q3443" i="25"/>
  <x:c r="R3443" i="25"/>
  <x:c r="A3444" i="25"/>
  <x:c r="B3444" i="25"/>
  <x:c r="C3444" i="25"/>
  <x:c r="D3444" i="25"/>
  <x:c r="E3444" i="25"/>
  <x:c r="F3444" i="25"/>
  <x:c r="G3444" i="25"/>
  <x:c r="H3444" i="25"/>
  <x:c r="I3444" i="25"/>
  <x:c r="J3444" i="25"/>
  <x:c r="K3444" i="25"/>
  <x:c r="L3444" i="25"/>
  <x:c r="M3444" i="25"/>
  <x:c r="N3444" i="25"/>
  <x:c r="P3444" i="25"/>
  <x:c r="Q3444" i="25"/>
  <x:c r="R3444" i="25"/>
  <x:c r="A3445" i="25"/>
  <x:c r="B3445" i="25"/>
  <x:c r="C3445" i="25"/>
  <x:c r="D3445" i="25"/>
  <x:c r="E3445" i="25"/>
  <x:c r="F3445" i="25"/>
  <x:c r="G3445" i="25"/>
  <x:c r="H3445" i="25"/>
  <x:c r="I3445" i="25"/>
  <x:c r="J3445" i="25"/>
  <x:c r="K3445" i="25"/>
  <x:c r="L3445" i="25"/>
  <x:c r="M3445" i="25"/>
  <x:c r="N3445" i="25"/>
  <x:c r="P3445" i="25"/>
  <x:c r="Q3445" i="25"/>
  <x:c r="R3445" i="25"/>
  <x:c r="A3446" i="25"/>
  <x:c r="B3446" i="25"/>
  <x:c r="C3446" i="25"/>
  <x:c r="D3446" i="25"/>
  <x:c r="E3446" i="25"/>
  <x:c r="F3446" i="25"/>
  <x:c r="G3446" i="25"/>
  <x:c r="H3446" i="25"/>
  <x:c r="I3446" i="25"/>
  <x:c r="J3446" i="25"/>
  <x:c r="K3446" i="25"/>
  <x:c r="L3446" i="25"/>
  <x:c r="M3446" i="25"/>
  <x:c r="N3446" i="25"/>
  <x:c r="P3446" i="25"/>
  <x:c r="Q3446" i="25"/>
  <x:c r="R3446" i="25"/>
  <x:c r="A3447" i="25"/>
  <x:c r="B3447" i="25"/>
  <x:c r="C3447" i="25"/>
  <x:c r="D3447" i="25"/>
  <x:c r="E3447" i="25"/>
  <x:c r="F3447" i="25"/>
  <x:c r="G3447" i="25"/>
  <x:c r="H3447" i="25"/>
  <x:c r="I3447" i="25"/>
  <x:c r="J3447" i="25"/>
  <x:c r="K3447" i="25"/>
  <x:c r="L3447" i="25"/>
  <x:c r="M3447" i="25"/>
  <x:c r="N3447" i="25"/>
  <x:c r="P3447" i="25"/>
  <x:c r="Q3447" i="25"/>
  <x:c r="R3447" i="25"/>
  <x:c r="A3448" i="25"/>
  <x:c r="B3448" i="25"/>
  <x:c r="C3448" i="25"/>
  <x:c r="D3448" i="25"/>
  <x:c r="E3448" i="25"/>
  <x:c r="F3448" i="25"/>
  <x:c r="G3448" i="25"/>
  <x:c r="H3448" i="25"/>
  <x:c r="I3448" i="25"/>
  <x:c r="J3448" i="25"/>
  <x:c r="K3448" i="25"/>
  <x:c r="L3448" i="25"/>
  <x:c r="M3448" i="25"/>
  <x:c r="N3448" i="25"/>
  <x:c r="P3448" i="25"/>
  <x:c r="Q3448" i="25"/>
  <x:c r="R3448" i="25"/>
  <x:c r="A3449" i="25"/>
  <x:c r="B3449" i="25"/>
  <x:c r="C3449" i="25"/>
  <x:c r="D3449" i="25"/>
  <x:c r="E3449" i="25"/>
  <x:c r="F3449" i="25"/>
  <x:c r="G3449" i="25"/>
  <x:c r="H3449" i="25"/>
  <x:c r="I3449" i="25"/>
  <x:c r="J3449" i="25"/>
  <x:c r="K3449" i="25"/>
  <x:c r="L3449" i="25"/>
  <x:c r="M3449" i="25"/>
  <x:c r="N3449" i="25"/>
  <x:c r="P3449" i="25"/>
  <x:c r="Q3449" i="25"/>
  <x:c r="R3449" i="25"/>
  <x:c r="A3450" i="25"/>
  <x:c r="B3450" i="25"/>
  <x:c r="C3450" i="25"/>
  <x:c r="D3450" i="25"/>
  <x:c r="E3450" i="25"/>
  <x:c r="F3450" i="25"/>
  <x:c r="G3450" i="25"/>
  <x:c r="H3450" i="25"/>
  <x:c r="I3450" i="25"/>
  <x:c r="J3450" i="25"/>
  <x:c r="K3450" i="25"/>
  <x:c r="L3450" i="25"/>
  <x:c r="M3450" i="25"/>
  <x:c r="N3450" i="25"/>
  <x:c r="P3450" i="25"/>
  <x:c r="Q3450" i="25"/>
  <x:c r="R3450" i="25"/>
  <x:c r="A3451" i="25"/>
  <x:c r="B3451" i="25"/>
  <x:c r="C3451" i="25"/>
  <x:c r="D3451" i="25"/>
  <x:c r="E3451" i="25"/>
  <x:c r="F3451" i="25"/>
  <x:c r="G3451" i="25"/>
  <x:c r="H3451" i="25"/>
  <x:c r="I3451" i="25"/>
  <x:c r="J3451" i="25"/>
  <x:c r="K3451" i="25"/>
  <x:c r="L3451" i="25"/>
  <x:c r="M3451" i="25"/>
  <x:c r="N3451" i="25"/>
  <x:c r="P3451" i="25"/>
  <x:c r="Q3451" i="25"/>
  <x:c r="R3451" i="25"/>
  <x:c r="A3452" i="25"/>
  <x:c r="B3452" i="25"/>
  <x:c r="C3452" i="25"/>
  <x:c r="D3452" i="25"/>
  <x:c r="E3452" i="25"/>
  <x:c r="F3452" i="25"/>
  <x:c r="G3452" i="25"/>
  <x:c r="H3452" i="25"/>
  <x:c r="I3452" i="25"/>
  <x:c r="J3452" i="25"/>
  <x:c r="K3452" i="25"/>
  <x:c r="L3452" i="25"/>
  <x:c r="M3452" i="25"/>
  <x:c r="N3452" i="25"/>
  <x:c r="P3452" i="25"/>
  <x:c r="Q3452" i="25"/>
  <x:c r="R3452" i="25"/>
  <x:c r="A3453" i="25"/>
  <x:c r="B3453" i="25"/>
  <x:c r="C3453" i="25"/>
  <x:c r="D3453" i="25"/>
  <x:c r="E3453" i="25"/>
  <x:c r="F3453" i="25"/>
  <x:c r="G3453" i="25"/>
  <x:c r="H3453" i="25"/>
  <x:c r="I3453" i="25"/>
  <x:c r="J3453" i="25"/>
  <x:c r="K3453" i="25"/>
  <x:c r="L3453" i="25"/>
  <x:c r="M3453" i="25"/>
  <x:c r="N3453" i="25"/>
  <x:c r="P3453" i="25"/>
  <x:c r="Q3453" i="25"/>
  <x:c r="R3453" i="25"/>
  <x:c r="A3454" i="25"/>
  <x:c r="B3454" i="25"/>
  <x:c r="C3454" i="25"/>
  <x:c r="D3454" i="25"/>
  <x:c r="E3454" i="25"/>
  <x:c r="F3454" i="25"/>
  <x:c r="G3454" i="25"/>
  <x:c r="H3454" i="25"/>
  <x:c r="I3454" i="25"/>
  <x:c r="J3454" i="25"/>
  <x:c r="K3454" i="25"/>
  <x:c r="L3454" i="25"/>
  <x:c r="M3454" i="25"/>
  <x:c r="N3454" i="25"/>
  <x:c r="P3454" i="25"/>
  <x:c r="Q3454" i="25"/>
  <x:c r="R3454" i="25"/>
  <x:c r="A3455" i="25"/>
  <x:c r="B3455" i="25"/>
  <x:c r="C3455" i="25"/>
  <x:c r="D3455" i="25"/>
  <x:c r="E3455" i="25"/>
  <x:c r="F3455" i="25"/>
  <x:c r="G3455" i="25"/>
  <x:c r="H3455" i="25"/>
  <x:c r="I3455" i="25"/>
  <x:c r="J3455" i="25"/>
  <x:c r="K3455" i="25"/>
  <x:c r="L3455" i="25"/>
  <x:c r="M3455" i="25"/>
  <x:c r="N3455" i="25"/>
  <x:c r="P3455" i="25"/>
  <x:c r="Q3455" i="25"/>
  <x:c r="R3455" i="25"/>
  <x:c r="A3456" i="25"/>
  <x:c r="B3456" i="25"/>
  <x:c r="C3456" i="25"/>
  <x:c r="D3456" i="25"/>
  <x:c r="E3456" i="25"/>
  <x:c r="F3456" i="25"/>
  <x:c r="G3456" i="25"/>
  <x:c r="H3456" i="25"/>
  <x:c r="I3456" i="25"/>
  <x:c r="J3456" i="25"/>
  <x:c r="K3456" i="25"/>
  <x:c r="L3456" i="25"/>
  <x:c r="M3456" i="25"/>
  <x:c r="N3456" i="25"/>
  <x:c r="P3456" i="25"/>
  <x:c r="Q3456" i="25"/>
  <x:c r="R3456" i="25"/>
  <x:c r="A3457" i="25"/>
  <x:c r="B3457" i="25"/>
  <x:c r="C3457" i="25"/>
  <x:c r="D3457" i="25"/>
  <x:c r="E3457" i="25"/>
  <x:c r="F3457" i="25"/>
  <x:c r="G3457" i="25"/>
  <x:c r="H3457" i="25"/>
  <x:c r="I3457" i="25"/>
  <x:c r="J3457" i="25"/>
  <x:c r="K3457" i="25"/>
  <x:c r="L3457" i="25"/>
  <x:c r="M3457" i="25"/>
  <x:c r="N3457" i="25"/>
  <x:c r="P3457" i="25"/>
  <x:c r="Q3457" i="25"/>
  <x:c r="R3457" i="25"/>
  <x:c r="A3458" i="25"/>
  <x:c r="B3458" i="25"/>
  <x:c r="C3458" i="25"/>
  <x:c r="D3458" i="25"/>
  <x:c r="E3458" i="25"/>
  <x:c r="F3458" i="25"/>
  <x:c r="G3458" i="25"/>
  <x:c r="H3458" i="25"/>
  <x:c r="I3458" i="25"/>
  <x:c r="J3458" i="25"/>
  <x:c r="K3458" i="25"/>
  <x:c r="L3458" i="25"/>
  <x:c r="M3458" i="25"/>
  <x:c r="N3458" i="25"/>
  <x:c r="P3458" i="25"/>
  <x:c r="Q3458" i="25"/>
  <x:c r="R3458" i="25"/>
  <x:c r="A3459" i="25"/>
  <x:c r="B3459" i="25"/>
  <x:c r="C3459" i="25"/>
  <x:c r="D3459" i="25"/>
  <x:c r="E3459" i="25"/>
  <x:c r="F3459" i="25"/>
  <x:c r="G3459" i="25"/>
  <x:c r="H3459" i="25"/>
  <x:c r="I3459" i="25"/>
  <x:c r="J3459" i="25"/>
  <x:c r="K3459" i="25"/>
  <x:c r="L3459" i="25"/>
  <x:c r="M3459" i="25"/>
  <x:c r="N3459" i="25"/>
  <x:c r="P3459" i="25"/>
  <x:c r="Q3459" i="25"/>
  <x:c r="R3459" i="25"/>
  <x:c r="A3460" i="25"/>
  <x:c r="B3460" i="25"/>
  <x:c r="C3460" i="25"/>
  <x:c r="D3460" i="25"/>
  <x:c r="E3460" i="25"/>
  <x:c r="F3460" i="25"/>
  <x:c r="G3460" i="25"/>
  <x:c r="H3460" i="25"/>
  <x:c r="I3460" i="25"/>
  <x:c r="J3460" i="25"/>
  <x:c r="K3460" i="25"/>
  <x:c r="L3460" i="25"/>
  <x:c r="M3460" i="25"/>
  <x:c r="N3460" i="25"/>
  <x:c r="P3460" i="25"/>
  <x:c r="Q3460" i="25"/>
  <x:c r="R3460" i="25"/>
  <x:c r="A3461" i="25"/>
  <x:c r="B3461" i="25"/>
  <x:c r="C3461" i="25"/>
  <x:c r="D3461" i="25"/>
  <x:c r="E3461" i="25"/>
  <x:c r="F3461" i="25"/>
  <x:c r="G3461" i="25"/>
  <x:c r="H3461" i="25"/>
  <x:c r="I3461" i="25"/>
  <x:c r="J3461" i="25"/>
  <x:c r="K3461" i="25"/>
  <x:c r="L3461" i="25"/>
  <x:c r="M3461" i="25"/>
  <x:c r="N3461" i="25"/>
  <x:c r="P3461" i="25"/>
  <x:c r="Q3461" i="25"/>
  <x:c r="R3461" i="25"/>
  <x:c r="A3462" i="25"/>
  <x:c r="B3462" i="25"/>
  <x:c r="C3462" i="25"/>
  <x:c r="D3462" i="25"/>
  <x:c r="E3462" i="25"/>
  <x:c r="F3462" i="25"/>
  <x:c r="G3462" i="25"/>
  <x:c r="H3462" i="25"/>
  <x:c r="I3462" i="25"/>
  <x:c r="J3462" i="25"/>
  <x:c r="K3462" i="25"/>
  <x:c r="L3462" i="25"/>
  <x:c r="M3462" i="25"/>
  <x:c r="N3462" i="25"/>
  <x:c r="P3462" i="25"/>
  <x:c r="Q3462" i="25"/>
  <x:c r="R3462" i="25"/>
  <x:c r="A3463" i="25"/>
  <x:c r="B3463" i="25"/>
  <x:c r="C3463" i="25"/>
  <x:c r="D3463" i="25"/>
  <x:c r="E3463" i="25"/>
  <x:c r="F3463" i="25"/>
  <x:c r="G3463" i="25"/>
  <x:c r="H3463" i="25"/>
  <x:c r="I3463" i="25"/>
  <x:c r="J3463" i="25"/>
  <x:c r="K3463" i="25"/>
  <x:c r="L3463" i="25"/>
  <x:c r="M3463" i="25"/>
  <x:c r="N3463" i="25"/>
  <x:c r="P3463" i="25"/>
  <x:c r="Q3463" i="25"/>
  <x:c r="R3463" i="25"/>
  <x:c r="A3464" i="25"/>
  <x:c r="B3464" i="25"/>
  <x:c r="C3464" i="25"/>
  <x:c r="D3464" i="25"/>
  <x:c r="E3464" i="25"/>
  <x:c r="F3464" i="25"/>
  <x:c r="G3464" i="25"/>
  <x:c r="H3464" i="25"/>
  <x:c r="I3464" i="25"/>
  <x:c r="J3464" i="25"/>
  <x:c r="K3464" i="25"/>
  <x:c r="L3464" i="25"/>
  <x:c r="M3464" i="25"/>
  <x:c r="N3464" i="25"/>
  <x:c r="P3464" i="25"/>
  <x:c r="Q3464" i="25"/>
  <x:c r="R3464" i="25"/>
  <x:c r="A3465" i="25"/>
  <x:c r="B3465" i="25"/>
  <x:c r="C3465" i="25"/>
  <x:c r="D3465" i="25"/>
  <x:c r="E3465" i="25"/>
  <x:c r="F3465" i="25"/>
  <x:c r="G3465" i="25"/>
  <x:c r="H3465" i="25"/>
  <x:c r="I3465" i="25"/>
  <x:c r="J3465" i="25"/>
  <x:c r="K3465" i="25"/>
  <x:c r="L3465" i="25"/>
  <x:c r="M3465" i="25"/>
  <x:c r="N3465" i="25"/>
  <x:c r="P3465" i="25"/>
  <x:c r="Q3465" i="25"/>
  <x:c r="R3465" i="25"/>
  <x:c r="A3466" i="25"/>
  <x:c r="B3466" i="25"/>
  <x:c r="C3466" i="25"/>
  <x:c r="D3466" i="25"/>
  <x:c r="E3466" i="25"/>
  <x:c r="F3466" i="25"/>
  <x:c r="G3466" i="25"/>
  <x:c r="H3466" i="25"/>
  <x:c r="I3466" i="25"/>
  <x:c r="J3466" i="25"/>
  <x:c r="K3466" i="25"/>
  <x:c r="L3466" i="25"/>
  <x:c r="M3466" i="25"/>
  <x:c r="N3466" i="25"/>
  <x:c r="P3466" i="25"/>
  <x:c r="Q3466" i="25"/>
  <x:c r="R3466" i="25"/>
  <x:c r="A3467" i="25"/>
  <x:c r="B3467" i="25"/>
  <x:c r="C3467" i="25"/>
  <x:c r="D3467" i="25"/>
  <x:c r="E3467" i="25"/>
  <x:c r="F3467" i="25"/>
  <x:c r="G3467" i="25"/>
  <x:c r="H3467" i="25"/>
  <x:c r="I3467" i="25"/>
  <x:c r="J3467" i="25"/>
  <x:c r="K3467" i="25"/>
  <x:c r="L3467" i="25"/>
  <x:c r="M3467" i="25"/>
  <x:c r="N3467" i="25"/>
  <x:c r="P3467" i="25"/>
  <x:c r="Q3467" i="25"/>
  <x:c r="R3467" i="25"/>
  <x:c r="A3468" i="25"/>
  <x:c r="B3468" i="25"/>
  <x:c r="C3468" i="25"/>
  <x:c r="D3468" i="25"/>
  <x:c r="E3468" i="25"/>
  <x:c r="F3468" i="25"/>
  <x:c r="G3468" i="25"/>
  <x:c r="H3468" i="25"/>
  <x:c r="I3468" i="25"/>
  <x:c r="J3468" i="25"/>
  <x:c r="K3468" i="25"/>
  <x:c r="L3468" i="25"/>
  <x:c r="M3468" i="25"/>
  <x:c r="N3468" i="25"/>
  <x:c r="P3468" i="25"/>
  <x:c r="Q3468" i="25"/>
  <x:c r="R3468" i="25"/>
  <x:c r="A3469" i="25"/>
  <x:c r="B3469" i="25"/>
  <x:c r="C3469" i="25"/>
  <x:c r="D3469" i="25"/>
  <x:c r="E3469" i="25"/>
  <x:c r="F3469" i="25"/>
  <x:c r="G3469" i="25"/>
  <x:c r="H3469" i="25"/>
  <x:c r="I3469" i="25"/>
  <x:c r="J3469" i="25"/>
  <x:c r="K3469" i="25"/>
  <x:c r="L3469" i="25"/>
  <x:c r="M3469" i="25"/>
  <x:c r="N3469" i="25"/>
  <x:c r="P3469" i="25"/>
  <x:c r="Q3469" i="25"/>
  <x:c r="R3469" i="25"/>
  <x:c r="A3470" i="25"/>
  <x:c r="B3470" i="25"/>
  <x:c r="C3470" i="25"/>
  <x:c r="D3470" i="25"/>
  <x:c r="E3470" i="25"/>
  <x:c r="F3470" i="25"/>
  <x:c r="G3470" i="25"/>
  <x:c r="H3470" i="25"/>
  <x:c r="I3470" i="25"/>
  <x:c r="J3470" i="25"/>
  <x:c r="K3470" i="25"/>
  <x:c r="L3470" i="25"/>
  <x:c r="M3470" i="25"/>
  <x:c r="N3470" i="25"/>
  <x:c r="P3470" i="25"/>
  <x:c r="Q3470" i="25"/>
  <x:c r="R3470" i="25"/>
  <x:c r="A3471" i="25"/>
  <x:c r="B3471" i="25"/>
  <x:c r="C3471" i="25"/>
  <x:c r="D3471" i="25"/>
  <x:c r="E3471" i="25"/>
  <x:c r="F3471" i="25"/>
  <x:c r="G3471" i="25"/>
  <x:c r="H3471" i="25"/>
  <x:c r="I3471" i="25"/>
  <x:c r="J3471" i="25"/>
  <x:c r="K3471" i="25"/>
  <x:c r="L3471" i="25"/>
  <x:c r="M3471" i="25"/>
  <x:c r="N3471" i="25"/>
  <x:c r="P3471" i="25"/>
  <x:c r="Q3471" i="25"/>
  <x:c r="R3471" i="25"/>
  <x:c r="A3472" i="25"/>
  <x:c r="B3472" i="25"/>
  <x:c r="C3472" i="25"/>
  <x:c r="D3472" i="25"/>
  <x:c r="E3472" i="25"/>
  <x:c r="F3472" i="25"/>
  <x:c r="G3472" i="25"/>
  <x:c r="H3472" i="25"/>
  <x:c r="I3472" i="25"/>
  <x:c r="J3472" i="25"/>
  <x:c r="K3472" i="25"/>
  <x:c r="L3472" i="25"/>
  <x:c r="M3472" i="25"/>
  <x:c r="N3472" i="25"/>
  <x:c r="P3472" i="25"/>
  <x:c r="Q3472" i="25"/>
  <x:c r="R3472" i="25"/>
  <x:c r="A3473" i="25"/>
  <x:c r="B3473" i="25"/>
  <x:c r="C3473" i="25"/>
  <x:c r="D3473" i="25"/>
  <x:c r="E3473" i="25"/>
  <x:c r="F3473" i="25"/>
  <x:c r="G3473" i="25"/>
  <x:c r="H3473" i="25"/>
  <x:c r="I3473" i="25"/>
  <x:c r="J3473" i="25"/>
  <x:c r="K3473" i="25"/>
  <x:c r="L3473" i="25"/>
  <x:c r="M3473" i="25"/>
  <x:c r="N3473" i="25"/>
  <x:c r="P3473" i="25"/>
  <x:c r="Q3473" i="25"/>
  <x:c r="R3473" i="25"/>
  <x:c r="A3474" i="25"/>
  <x:c r="B3474" i="25"/>
  <x:c r="C3474" i="25"/>
  <x:c r="D3474" i="25"/>
  <x:c r="E3474" i="25"/>
  <x:c r="F3474" i="25"/>
  <x:c r="G3474" i="25"/>
  <x:c r="H3474" i="25"/>
  <x:c r="I3474" i="25"/>
  <x:c r="J3474" i="25"/>
  <x:c r="K3474" i="25"/>
  <x:c r="L3474" i="25"/>
  <x:c r="M3474" i="25"/>
  <x:c r="N3474" i="25"/>
  <x:c r="P3474" i="25"/>
  <x:c r="Q3474" i="25"/>
  <x:c r="R3474" i="25"/>
  <x:c r="A3475" i="25"/>
  <x:c r="B3475" i="25"/>
  <x:c r="C3475" i="25"/>
  <x:c r="D3475" i="25"/>
  <x:c r="E3475" i="25"/>
  <x:c r="F3475" i="25"/>
  <x:c r="G3475" i="25"/>
  <x:c r="H3475" i="25"/>
  <x:c r="I3475" i="25"/>
  <x:c r="J3475" i="25"/>
  <x:c r="K3475" i="25"/>
  <x:c r="L3475" i="25"/>
  <x:c r="M3475" i="25"/>
  <x:c r="N3475" i="25"/>
  <x:c r="P3475" i="25"/>
  <x:c r="Q3475" i="25"/>
  <x:c r="R3475" i="25"/>
  <x:c r="A3476" i="25"/>
  <x:c r="B3476" i="25"/>
  <x:c r="C3476" i="25"/>
  <x:c r="D3476" i="25"/>
  <x:c r="E3476" i="25"/>
  <x:c r="F3476" i="25"/>
  <x:c r="G3476" i="25"/>
  <x:c r="H3476" i="25"/>
  <x:c r="I3476" i="25"/>
  <x:c r="J3476" i="25"/>
  <x:c r="K3476" i="25"/>
  <x:c r="L3476" i="25"/>
  <x:c r="M3476" i="25"/>
  <x:c r="N3476" i="25"/>
  <x:c r="P3476" i="25"/>
  <x:c r="Q3476" i="25"/>
  <x:c r="R3476" i="25"/>
  <x:c r="A3477" i="25"/>
  <x:c r="B3477" i="25"/>
  <x:c r="C3477" i="25"/>
  <x:c r="D3477" i="25"/>
  <x:c r="E3477" i="25"/>
  <x:c r="F3477" i="25"/>
  <x:c r="G3477" i="25"/>
  <x:c r="H3477" i="25"/>
  <x:c r="I3477" i="25"/>
  <x:c r="J3477" i="25"/>
  <x:c r="K3477" i="25"/>
  <x:c r="L3477" i="25"/>
  <x:c r="M3477" i="25"/>
  <x:c r="N3477" i="25"/>
  <x:c r="P3477" i="25"/>
  <x:c r="Q3477" i="25"/>
  <x:c r="R3477" i="25"/>
  <x:c r="A3478" i="25"/>
  <x:c r="B3478" i="25"/>
  <x:c r="C3478" i="25"/>
  <x:c r="D3478" i="25"/>
  <x:c r="E3478" i="25"/>
  <x:c r="F3478" i="25"/>
  <x:c r="G3478" i="25"/>
  <x:c r="H3478" i="25"/>
  <x:c r="I3478" i="25"/>
  <x:c r="J3478" i="25"/>
  <x:c r="K3478" i="25"/>
  <x:c r="L3478" i="25"/>
  <x:c r="M3478" i="25"/>
  <x:c r="N3478" i="25"/>
  <x:c r="P3478" i="25"/>
  <x:c r="Q3478" i="25"/>
  <x:c r="R3478" i="25"/>
  <x:c r="A3479" i="25"/>
  <x:c r="B3479" i="25"/>
  <x:c r="C3479" i="25"/>
  <x:c r="D3479" i="25"/>
  <x:c r="E3479" i="25"/>
  <x:c r="F3479" i="25"/>
  <x:c r="G3479" i="25"/>
  <x:c r="H3479" i="25"/>
  <x:c r="I3479" i="25"/>
  <x:c r="J3479" i="25"/>
  <x:c r="K3479" i="25"/>
  <x:c r="L3479" i="25"/>
  <x:c r="M3479" i="25"/>
  <x:c r="N3479" i="25"/>
  <x:c r="P3479" i="25"/>
  <x:c r="Q3479" i="25"/>
  <x:c r="R3479" i="25"/>
  <x:c r="A3480" i="25"/>
  <x:c r="B3480" i="25"/>
  <x:c r="C3480" i="25"/>
  <x:c r="D3480" i="25"/>
  <x:c r="E3480" i="25"/>
  <x:c r="F3480" i="25"/>
  <x:c r="G3480" i="25"/>
  <x:c r="H3480" i="25"/>
  <x:c r="I3480" i="25"/>
  <x:c r="J3480" i="25"/>
  <x:c r="K3480" i="25"/>
  <x:c r="L3480" i="25"/>
  <x:c r="M3480" i="25"/>
  <x:c r="N3480" i="25"/>
  <x:c r="P3480" i="25"/>
  <x:c r="Q3480" i="25"/>
  <x:c r="R3480" i="25"/>
  <x:c r="A3481" i="25"/>
  <x:c r="B3481" i="25"/>
  <x:c r="C3481" i="25"/>
  <x:c r="D3481" i="25"/>
  <x:c r="E3481" i="25"/>
  <x:c r="F3481" i="25"/>
  <x:c r="G3481" i="25"/>
  <x:c r="H3481" i="25"/>
  <x:c r="I3481" i="25"/>
  <x:c r="J3481" i="25"/>
  <x:c r="K3481" i="25"/>
  <x:c r="L3481" i="25"/>
  <x:c r="M3481" i="25"/>
  <x:c r="N3481" i="25"/>
  <x:c r="P3481" i="25"/>
  <x:c r="Q3481" i="25"/>
  <x:c r="R3481" i="25"/>
  <x:c r="A3482" i="25"/>
  <x:c r="B3482" i="25"/>
  <x:c r="C3482" i="25"/>
  <x:c r="D3482" i="25"/>
  <x:c r="E3482" i="25"/>
  <x:c r="F3482" i="25"/>
  <x:c r="G3482" i="25"/>
  <x:c r="H3482" i="25"/>
  <x:c r="I3482" i="25"/>
  <x:c r="J3482" i="25"/>
  <x:c r="K3482" i="25"/>
  <x:c r="L3482" i="25"/>
  <x:c r="M3482" i="25"/>
  <x:c r="N3482" i="25"/>
  <x:c r="P3482" i="25"/>
  <x:c r="Q3482" i="25"/>
  <x:c r="R3482" i="25"/>
  <x:c r="A3483" i="25"/>
  <x:c r="B3483" i="25"/>
  <x:c r="C3483" i="25"/>
  <x:c r="D3483" i="25"/>
  <x:c r="E3483" i="25"/>
  <x:c r="F3483" i="25"/>
  <x:c r="G3483" i="25"/>
  <x:c r="H3483" i="25"/>
  <x:c r="I3483" i="25"/>
  <x:c r="J3483" i="25"/>
  <x:c r="K3483" i="25"/>
  <x:c r="L3483" i="25"/>
  <x:c r="M3483" i="25"/>
  <x:c r="N3483" i="25"/>
  <x:c r="P3483" i="25"/>
  <x:c r="Q3483" i="25"/>
  <x:c r="R3483" i="25"/>
  <x:c r="A3484" i="25"/>
  <x:c r="B3484" i="25"/>
  <x:c r="C3484" i="25"/>
  <x:c r="D3484" i="25"/>
  <x:c r="E3484" i="25"/>
  <x:c r="F3484" i="25"/>
  <x:c r="G3484" i="25"/>
  <x:c r="H3484" i="25"/>
  <x:c r="I3484" i="25"/>
  <x:c r="J3484" i="25"/>
  <x:c r="K3484" i="25"/>
  <x:c r="L3484" i="25"/>
  <x:c r="M3484" i="25"/>
  <x:c r="N3484" i="25"/>
  <x:c r="P3484" i="25"/>
  <x:c r="Q3484" i="25"/>
  <x:c r="R3484" i="25"/>
  <x:c r="A3485" i="25"/>
  <x:c r="B3485" i="25"/>
  <x:c r="C3485" i="25"/>
  <x:c r="D3485" i="25"/>
  <x:c r="E3485" i="25"/>
  <x:c r="F3485" i="25"/>
  <x:c r="G3485" i="25"/>
  <x:c r="H3485" i="25"/>
  <x:c r="I3485" i="25"/>
  <x:c r="J3485" i="25"/>
  <x:c r="K3485" i="25"/>
  <x:c r="L3485" i="25"/>
  <x:c r="M3485" i="25"/>
  <x:c r="N3485" i="25"/>
  <x:c r="P3485" i="25"/>
  <x:c r="Q3485" i="25"/>
  <x:c r="R3485" i="25"/>
  <x:c r="A3486" i="25"/>
  <x:c r="B3486" i="25"/>
  <x:c r="C3486" i="25"/>
  <x:c r="D3486" i="25"/>
  <x:c r="E3486" i="25"/>
  <x:c r="F3486" i="25"/>
  <x:c r="G3486" i="25"/>
  <x:c r="H3486" i="25"/>
  <x:c r="I3486" i="25"/>
  <x:c r="J3486" i="25"/>
  <x:c r="K3486" i="25"/>
  <x:c r="L3486" i="25"/>
  <x:c r="M3486" i="25"/>
  <x:c r="N3486" i="25"/>
  <x:c r="P3486" i="25"/>
  <x:c r="Q3486" i="25"/>
  <x:c r="R3486" i="25"/>
  <x:c r="A3487" i="25"/>
  <x:c r="B3487" i="25"/>
  <x:c r="C3487" i="25"/>
  <x:c r="D3487" i="25"/>
  <x:c r="E3487" i="25"/>
  <x:c r="F3487" i="25"/>
  <x:c r="G3487" i="25"/>
  <x:c r="H3487" i="25"/>
  <x:c r="I3487" i="25"/>
  <x:c r="J3487" i="25"/>
  <x:c r="K3487" i="25"/>
  <x:c r="L3487" i="25"/>
  <x:c r="M3487" i="25"/>
  <x:c r="N3487" i="25"/>
  <x:c r="P3487" i="25"/>
  <x:c r="Q3487" i="25"/>
  <x:c r="R3487" i="25"/>
  <x:c r="A3488" i="25"/>
  <x:c r="B3488" i="25"/>
  <x:c r="C3488" i="25"/>
  <x:c r="D3488" i="25"/>
  <x:c r="E3488" i="25"/>
  <x:c r="F3488" i="25"/>
  <x:c r="G3488" i="25"/>
  <x:c r="H3488" i="25"/>
  <x:c r="I3488" i="25"/>
  <x:c r="J3488" i="25"/>
  <x:c r="K3488" i="25"/>
  <x:c r="L3488" i="25"/>
  <x:c r="M3488" i="25"/>
  <x:c r="N3488" i="25"/>
  <x:c r="P3488" i="25"/>
  <x:c r="Q3488" i="25"/>
  <x:c r="R3488" i="25"/>
  <x:c r="A3489" i="25"/>
  <x:c r="B3489" i="25"/>
  <x:c r="C3489" i="25"/>
  <x:c r="D3489" i="25"/>
  <x:c r="E3489" i="25"/>
  <x:c r="F3489" i="25"/>
  <x:c r="G3489" i="25"/>
  <x:c r="H3489" i="25"/>
  <x:c r="I3489" i="25"/>
  <x:c r="J3489" i="25"/>
  <x:c r="K3489" i="25"/>
  <x:c r="L3489" i="25"/>
  <x:c r="M3489" i="25"/>
  <x:c r="N3489" i="25"/>
  <x:c r="P3489" i="25"/>
  <x:c r="Q3489" i="25"/>
  <x:c r="R3489" i="25"/>
  <x:c r="A3490" i="25"/>
  <x:c r="B3490" i="25"/>
  <x:c r="C3490" i="25"/>
  <x:c r="D3490" i="25"/>
  <x:c r="E3490" i="25"/>
  <x:c r="F3490" i="25"/>
  <x:c r="G3490" i="25"/>
  <x:c r="H3490" i="25"/>
  <x:c r="I3490" i="25"/>
  <x:c r="J3490" i="25"/>
  <x:c r="K3490" i="25"/>
  <x:c r="L3490" i="25"/>
  <x:c r="M3490" i="25"/>
  <x:c r="N3490" i="25"/>
  <x:c r="P3490" i="25"/>
  <x:c r="Q3490" i="25"/>
  <x:c r="R3490" i="25"/>
  <x:c r="A3491" i="25"/>
  <x:c r="B3491" i="25"/>
  <x:c r="C3491" i="25"/>
  <x:c r="D3491" i="25"/>
  <x:c r="E3491" i="25"/>
  <x:c r="F3491" i="25"/>
  <x:c r="G3491" i="25"/>
  <x:c r="H3491" i="25"/>
  <x:c r="I3491" i="25"/>
  <x:c r="J3491" i="25"/>
  <x:c r="K3491" i="25"/>
  <x:c r="L3491" i="25"/>
  <x:c r="M3491" i="25"/>
  <x:c r="N3491" i="25"/>
  <x:c r="P3491" i="25"/>
  <x:c r="Q3491" i="25"/>
  <x:c r="R3491" i="25"/>
  <x:c r="A3492" i="25"/>
  <x:c r="B3492" i="25"/>
  <x:c r="C3492" i="25"/>
  <x:c r="D3492" i="25"/>
  <x:c r="E3492" i="25"/>
  <x:c r="F3492" i="25"/>
  <x:c r="G3492" i="25"/>
  <x:c r="H3492" i="25"/>
  <x:c r="I3492" i="25"/>
  <x:c r="J3492" i="25"/>
  <x:c r="K3492" i="25"/>
  <x:c r="L3492" i="25"/>
  <x:c r="M3492" i="25"/>
  <x:c r="N3492" i="25"/>
  <x:c r="P3492" i="25"/>
  <x:c r="Q3492" i="25"/>
  <x:c r="R3492" i="25"/>
  <x:c r="A3493" i="25"/>
  <x:c r="B3493" i="25"/>
  <x:c r="C3493" i="25"/>
  <x:c r="D3493" i="25"/>
  <x:c r="E3493" i="25"/>
  <x:c r="F3493" i="25"/>
  <x:c r="G3493" i="25"/>
  <x:c r="H3493" i="25"/>
  <x:c r="I3493" i="25"/>
  <x:c r="J3493" i="25"/>
  <x:c r="K3493" i="25"/>
  <x:c r="L3493" i="25"/>
  <x:c r="M3493" i="25"/>
  <x:c r="N3493" i="25"/>
  <x:c r="P3493" i="25"/>
  <x:c r="Q3493" i="25"/>
  <x:c r="R3493" i="25"/>
  <x:c r="A3494" i="25"/>
  <x:c r="B3494" i="25"/>
  <x:c r="C3494" i="25"/>
  <x:c r="D3494" i="25"/>
  <x:c r="E3494" i="25"/>
  <x:c r="F3494" i="25"/>
  <x:c r="G3494" i="25"/>
  <x:c r="H3494" i="25"/>
  <x:c r="I3494" i="25"/>
  <x:c r="J3494" i="25"/>
  <x:c r="K3494" i="25"/>
  <x:c r="L3494" i="25"/>
  <x:c r="M3494" i="25"/>
  <x:c r="N3494" i="25"/>
  <x:c r="P3494" i="25"/>
  <x:c r="Q3494" i="25"/>
  <x:c r="R3494" i="25"/>
  <x:c r="A3495" i="25"/>
  <x:c r="B3495" i="25"/>
  <x:c r="C3495" i="25"/>
  <x:c r="D3495" i="25"/>
  <x:c r="E3495" i="25"/>
  <x:c r="F3495" i="25"/>
  <x:c r="G3495" i="25"/>
  <x:c r="H3495" i="25"/>
  <x:c r="I3495" i="25"/>
  <x:c r="J3495" i="25"/>
  <x:c r="K3495" i="25"/>
  <x:c r="L3495" i="25"/>
  <x:c r="M3495" i="25"/>
  <x:c r="N3495" i="25"/>
  <x:c r="P3495" i="25"/>
  <x:c r="Q3495" i="25"/>
  <x:c r="R3495" i="25"/>
  <x:c r="A3496" i="25"/>
  <x:c r="B3496" i="25"/>
  <x:c r="C3496" i="25"/>
  <x:c r="D3496" i="25"/>
  <x:c r="E3496" i="25"/>
  <x:c r="F3496" i="25"/>
  <x:c r="G3496" i="25"/>
  <x:c r="H3496" i="25"/>
  <x:c r="I3496" i="25"/>
  <x:c r="J3496" i="25"/>
  <x:c r="K3496" i="25"/>
  <x:c r="L3496" i="25"/>
  <x:c r="M3496" i="25"/>
  <x:c r="N3496" i="25"/>
  <x:c r="P3496" i="25"/>
  <x:c r="Q3496" i="25"/>
  <x:c r="R3496" i="25"/>
  <x:c r="A3497" i="25"/>
  <x:c r="B3497" i="25"/>
  <x:c r="C3497" i="25"/>
  <x:c r="D3497" i="25"/>
  <x:c r="E3497" i="25"/>
  <x:c r="F3497" i="25"/>
  <x:c r="G3497" i="25"/>
  <x:c r="H3497" i="25"/>
  <x:c r="I3497" i="25"/>
  <x:c r="J3497" i="25"/>
  <x:c r="K3497" i="25"/>
  <x:c r="L3497" i="25"/>
  <x:c r="M3497" i="25"/>
  <x:c r="N3497" i="25"/>
  <x:c r="P3497" i="25"/>
  <x:c r="Q3497" i="25"/>
  <x:c r="R3497" i="25"/>
  <x:c r="A3498" i="25"/>
  <x:c r="B3498" i="25"/>
  <x:c r="C3498" i="25"/>
  <x:c r="D3498" i="25"/>
  <x:c r="E3498" i="25"/>
  <x:c r="F3498" i="25"/>
  <x:c r="G3498" i="25"/>
  <x:c r="H3498" i="25"/>
  <x:c r="I3498" i="25"/>
  <x:c r="J3498" i="25"/>
  <x:c r="K3498" i="25"/>
  <x:c r="L3498" i="25"/>
  <x:c r="M3498" i="25"/>
  <x:c r="N3498" i="25"/>
  <x:c r="P3498" i="25"/>
  <x:c r="Q3498" i="25"/>
  <x:c r="R3498" i="25"/>
  <x:c r="A3499" i="25"/>
  <x:c r="B3499" i="25"/>
  <x:c r="C3499" i="25"/>
  <x:c r="D3499" i="25"/>
  <x:c r="E3499" i="25"/>
  <x:c r="F3499" i="25"/>
  <x:c r="G3499" i="25"/>
  <x:c r="H3499" i="25"/>
  <x:c r="I3499" i="25"/>
  <x:c r="J3499" i="25"/>
  <x:c r="K3499" i="25"/>
  <x:c r="L3499" i="25"/>
  <x:c r="M3499" i="25"/>
  <x:c r="N3499" i="25"/>
  <x:c r="P3499" i="25"/>
  <x:c r="Q3499" i="25"/>
  <x:c r="R3499" i="25"/>
  <x:c r="A3500" i="25"/>
  <x:c r="B3500" i="25"/>
  <x:c r="C3500" i="25"/>
  <x:c r="D3500" i="25"/>
  <x:c r="E3500" i="25"/>
  <x:c r="F3500" i="25"/>
  <x:c r="G3500" i="25"/>
  <x:c r="H3500" i="25"/>
  <x:c r="I3500" i="25"/>
  <x:c r="J3500" i="25"/>
  <x:c r="K3500" i="25"/>
  <x:c r="L3500" i="25"/>
  <x:c r="M3500" i="25"/>
  <x:c r="N3500" i="25"/>
  <x:c r="P3500" i="25"/>
  <x:c r="Q3500" i="25"/>
  <x:c r="R3500" i="25"/>
  <x:c r="A3501" i="25"/>
  <x:c r="B3501" i="25"/>
  <x:c r="C3501" i="25"/>
  <x:c r="D3501" i="25"/>
  <x:c r="E3501" i="25"/>
  <x:c r="F3501" i="25"/>
  <x:c r="G3501" i="25"/>
  <x:c r="H3501" i="25"/>
  <x:c r="I3501" i="25"/>
  <x:c r="J3501" i="25"/>
  <x:c r="K3501" i="25"/>
  <x:c r="L3501" i="25"/>
  <x:c r="M3501" i="25"/>
  <x:c r="N3501" i="25"/>
  <x:c r="P3501" i="25"/>
  <x:c r="Q3501" i="25"/>
  <x:c r="R3501" i="25"/>
  <x:c r="A3502" i="25"/>
  <x:c r="B3502" i="25"/>
  <x:c r="C3502" i="25"/>
  <x:c r="D3502" i="25"/>
  <x:c r="E3502" i="25"/>
  <x:c r="F3502" i="25"/>
  <x:c r="G3502" i="25"/>
  <x:c r="H3502" i="25"/>
  <x:c r="I3502" i="25"/>
  <x:c r="J3502" i="25"/>
  <x:c r="K3502" i="25"/>
  <x:c r="L3502" i="25"/>
  <x:c r="M3502" i="25"/>
  <x:c r="N3502" i="25"/>
  <x:c r="P3502" i="25"/>
  <x:c r="Q3502" i="25"/>
  <x:c r="R3502" i="25"/>
  <x:c r="A3503" i="25"/>
  <x:c r="B3503" i="25"/>
  <x:c r="C3503" i="25"/>
  <x:c r="D3503" i="25"/>
  <x:c r="E3503" i="25"/>
  <x:c r="F3503" i="25"/>
  <x:c r="G3503" i="25"/>
  <x:c r="H3503" i="25"/>
  <x:c r="I3503" i="25"/>
  <x:c r="J3503" i="25"/>
  <x:c r="K3503" i="25"/>
  <x:c r="L3503" i="25"/>
  <x:c r="M3503" i="25"/>
  <x:c r="N3503" i="25"/>
  <x:c r="P3503" i="25"/>
  <x:c r="Q3503" i="25"/>
  <x:c r="R3503" i="25"/>
  <x:c r="A3504" i="25"/>
  <x:c r="B3504" i="25"/>
  <x:c r="C3504" i="25"/>
  <x:c r="D3504" i="25"/>
  <x:c r="E3504" i="25"/>
  <x:c r="F3504" i="25"/>
  <x:c r="G3504" i="25"/>
  <x:c r="H3504" i="25"/>
  <x:c r="I3504" i="25"/>
  <x:c r="J3504" i="25"/>
  <x:c r="K3504" i="25"/>
  <x:c r="L3504" i="25"/>
  <x:c r="M3504" i="25"/>
  <x:c r="N3504" i="25"/>
  <x:c r="P3504" i="25"/>
  <x:c r="Q3504" i="25"/>
  <x:c r="R3504" i="25"/>
  <x:c r="A3505" i="25"/>
  <x:c r="B3505" i="25"/>
  <x:c r="C3505" i="25"/>
  <x:c r="D3505" i="25"/>
  <x:c r="E3505" i="25"/>
  <x:c r="F3505" i="25"/>
  <x:c r="G3505" i="25"/>
  <x:c r="H3505" i="25"/>
  <x:c r="I3505" i="25"/>
  <x:c r="J3505" i="25"/>
  <x:c r="K3505" i="25"/>
  <x:c r="L3505" i="25"/>
  <x:c r="M3505" i="25"/>
  <x:c r="N3505" i="25"/>
  <x:c r="P3505" i="25"/>
  <x:c r="Q3505" i="25"/>
  <x:c r="R3505" i="25"/>
  <x:c r="A3506" i="25"/>
  <x:c r="B3506" i="25"/>
  <x:c r="C3506" i="25"/>
  <x:c r="D3506" i="25"/>
  <x:c r="E3506" i="25"/>
  <x:c r="F3506" i="25"/>
  <x:c r="G3506" i="25"/>
  <x:c r="H3506" i="25"/>
  <x:c r="I3506" i="25"/>
  <x:c r="J3506" i="25"/>
  <x:c r="K3506" i="25"/>
  <x:c r="L3506" i="25"/>
  <x:c r="M3506" i="25"/>
  <x:c r="N3506" i="25"/>
  <x:c r="P3506" i="25"/>
  <x:c r="Q3506" i="25"/>
  <x:c r="R3506" i="25"/>
  <x:c r="A3507" i="25"/>
  <x:c r="B3507" i="25"/>
  <x:c r="C3507" i="25"/>
  <x:c r="D3507" i="25"/>
  <x:c r="E3507" i="25"/>
  <x:c r="F3507" i="25"/>
  <x:c r="G3507" i="25"/>
  <x:c r="H3507" i="25"/>
  <x:c r="I3507" i="25"/>
  <x:c r="J3507" i="25"/>
  <x:c r="K3507" i="25"/>
  <x:c r="L3507" i="25"/>
  <x:c r="M3507" i="25"/>
  <x:c r="N3507" i="25"/>
  <x:c r="P3507" i="25"/>
  <x:c r="Q3507" i="25"/>
  <x:c r="R3507" i="25"/>
  <x:c r="A3508" i="25"/>
  <x:c r="B3508" i="25"/>
  <x:c r="C3508" i="25"/>
  <x:c r="D3508" i="25"/>
  <x:c r="E3508" i="25"/>
  <x:c r="F3508" i="25"/>
  <x:c r="G3508" i="25"/>
  <x:c r="H3508" i="25"/>
  <x:c r="I3508" i="25"/>
  <x:c r="J3508" i="25"/>
  <x:c r="K3508" i="25"/>
  <x:c r="L3508" i="25"/>
  <x:c r="M3508" i="25"/>
  <x:c r="N3508" i="25"/>
  <x:c r="P3508" i="25"/>
  <x:c r="Q3508" i="25"/>
  <x:c r="R3508" i="25"/>
  <x:c r="A3509" i="25"/>
  <x:c r="B3509" i="25"/>
  <x:c r="C3509" i="25"/>
  <x:c r="D3509" i="25"/>
  <x:c r="E3509" i="25"/>
  <x:c r="F3509" i="25"/>
  <x:c r="G3509" i="25"/>
  <x:c r="H3509" i="25"/>
  <x:c r="I3509" i="25"/>
  <x:c r="J3509" i="25"/>
  <x:c r="K3509" i="25"/>
  <x:c r="L3509" i="25"/>
  <x:c r="M3509" i="25"/>
  <x:c r="N3509" i="25"/>
  <x:c r="P3509" i="25"/>
  <x:c r="Q3509" i="25"/>
  <x:c r="R3509" i="25"/>
  <x:c r="A3510" i="25"/>
  <x:c r="B3510" i="25"/>
  <x:c r="C3510" i="25"/>
  <x:c r="D3510" i="25"/>
  <x:c r="E3510" i="25"/>
  <x:c r="F3510" i="25"/>
  <x:c r="G3510" i="25"/>
  <x:c r="H3510" i="25"/>
  <x:c r="I3510" i="25"/>
  <x:c r="J3510" i="25"/>
  <x:c r="K3510" i="25"/>
  <x:c r="L3510" i="25"/>
  <x:c r="M3510" i="25"/>
  <x:c r="N3510" i="25"/>
  <x:c r="P3510" i="25"/>
  <x:c r="Q3510" i="25"/>
  <x:c r="R3510" i="25"/>
  <x:c r="A3511" i="25"/>
  <x:c r="B3511" i="25"/>
  <x:c r="C3511" i="25"/>
  <x:c r="D3511" i="25"/>
  <x:c r="E3511" i="25"/>
  <x:c r="F3511" i="25"/>
  <x:c r="G3511" i="25"/>
  <x:c r="H3511" i="25"/>
  <x:c r="I3511" i="25"/>
  <x:c r="J3511" i="25"/>
  <x:c r="K3511" i="25"/>
  <x:c r="L3511" i="25"/>
  <x:c r="M3511" i="25"/>
  <x:c r="N3511" i="25"/>
  <x:c r="P3511" i="25"/>
  <x:c r="Q3511" i="25"/>
  <x:c r="R3511" i="25"/>
  <x:c r="A3512" i="25"/>
  <x:c r="B3512" i="25"/>
  <x:c r="C3512" i="25"/>
  <x:c r="D3512" i="25"/>
  <x:c r="E3512" i="25"/>
  <x:c r="F3512" i="25"/>
  <x:c r="G3512" i="25"/>
  <x:c r="H3512" i="25"/>
  <x:c r="I3512" i="25"/>
  <x:c r="J3512" i="25"/>
  <x:c r="K3512" i="25"/>
  <x:c r="L3512" i="25"/>
  <x:c r="M3512" i="25"/>
  <x:c r="N3512" i="25"/>
  <x:c r="P3512" i="25"/>
  <x:c r="Q3512" i="25"/>
  <x:c r="R3512" i="25"/>
  <x:c r="A3513" i="25"/>
  <x:c r="B3513" i="25"/>
  <x:c r="C3513" i="25"/>
  <x:c r="D3513" i="25"/>
  <x:c r="E3513" i="25"/>
  <x:c r="F3513" i="25"/>
  <x:c r="G3513" i="25"/>
  <x:c r="H3513" i="25"/>
  <x:c r="I3513" i="25"/>
  <x:c r="J3513" i="25"/>
  <x:c r="K3513" i="25"/>
  <x:c r="L3513" i="25"/>
  <x:c r="M3513" i="25"/>
  <x:c r="N3513" i="25"/>
  <x:c r="P3513" i="25"/>
  <x:c r="Q3513" i="25"/>
  <x:c r="R3513" i="25"/>
  <x:c r="A3514" i="25"/>
  <x:c r="B3514" i="25"/>
  <x:c r="C3514" i="25"/>
  <x:c r="D3514" i="25"/>
  <x:c r="E3514" i="25"/>
  <x:c r="F3514" i="25"/>
  <x:c r="G3514" i="25"/>
  <x:c r="H3514" i="25"/>
  <x:c r="I3514" i="25"/>
  <x:c r="J3514" i="25"/>
  <x:c r="K3514" i="25"/>
  <x:c r="L3514" i="25"/>
  <x:c r="M3514" i="25"/>
  <x:c r="N3514" i="25"/>
  <x:c r="P3514" i="25"/>
  <x:c r="Q3514" i="25"/>
  <x:c r="R3514" i="25"/>
  <x:c r="A3515" i="25"/>
  <x:c r="B3515" i="25"/>
  <x:c r="C3515" i="25"/>
  <x:c r="D3515" i="25"/>
  <x:c r="E3515" i="25"/>
  <x:c r="F3515" i="25"/>
  <x:c r="G3515" i="25"/>
  <x:c r="H3515" i="25"/>
  <x:c r="I3515" i="25"/>
  <x:c r="J3515" i="25"/>
  <x:c r="K3515" i="25"/>
  <x:c r="L3515" i="25"/>
  <x:c r="M3515" i="25"/>
  <x:c r="N3515" i="25"/>
  <x:c r="P3515" i="25"/>
  <x:c r="Q3515" i="25"/>
  <x:c r="R3515" i="25"/>
  <x:c r="A3516" i="25"/>
  <x:c r="B3516" i="25"/>
  <x:c r="C3516" i="25"/>
  <x:c r="D3516" i="25"/>
  <x:c r="E3516" i="25"/>
  <x:c r="F3516" i="25"/>
  <x:c r="G3516" i="25"/>
  <x:c r="H3516" i="25"/>
  <x:c r="I3516" i="25"/>
  <x:c r="J3516" i="25"/>
  <x:c r="K3516" i="25"/>
  <x:c r="L3516" i="25"/>
  <x:c r="M3516" i="25"/>
  <x:c r="N3516" i="25"/>
  <x:c r="P3516" i="25"/>
  <x:c r="Q3516" i="25"/>
  <x:c r="R3516" i="25"/>
  <x:c r="A3517" i="25"/>
  <x:c r="B3517" i="25"/>
  <x:c r="C3517" i="25"/>
  <x:c r="D3517" i="25"/>
  <x:c r="E3517" i="25"/>
  <x:c r="F3517" i="25"/>
  <x:c r="G3517" i="25"/>
  <x:c r="H3517" i="25"/>
  <x:c r="I3517" i="25"/>
  <x:c r="J3517" i="25"/>
  <x:c r="K3517" i="25"/>
  <x:c r="L3517" i="25"/>
  <x:c r="M3517" i="25"/>
  <x:c r="N3517" i="25"/>
  <x:c r="P3517" i="25"/>
  <x:c r="Q3517" i="25"/>
  <x:c r="R3517" i="25"/>
  <x:c r="A3518" i="25"/>
  <x:c r="B3518" i="25"/>
  <x:c r="C3518" i="25"/>
  <x:c r="D3518" i="25"/>
  <x:c r="E3518" i="25"/>
  <x:c r="F3518" i="25"/>
  <x:c r="G3518" i="25"/>
  <x:c r="H3518" i="25"/>
  <x:c r="I3518" i="25"/>
  <x:c r="J3518" i="25"/>
  <x:c r="K3518" i="25"/>
  <x:c r="L3518" i="25"/>
  <x:c r="M3518" i="25"/>
  <x:c r="N3518" i="25"/>
  <x:c r="P3518" i="25"/>
  <x:c r="Q3518" i="25"/>
  <x:c r="R3518" i="25"/>
  <x:c r="A3519" i="25"/>
  <x:c r="B3519" i="25"/>
  <x:c r="C3519" i="25"/>
  <x:c r="D3519" i="25"/>
  <x:c r="E3519" i="25"/>
  <x:c r="F3519" i="25"/>
  <x:c r="G3519" i="25"/>
  <x:c r="H3519" i="25"/>
  <x:c r="I3519" i="25"/>
  <x:c r="J3519" i="25"/>
  <x:c r="K3519" i="25"/>
  <x:c r="L3519" i="25"/>
  <x:c r="M3519" i="25"/>
  <x:c r="N3519" i="25"/>
  <x:c r="P3519" i="25"/>
  <x:c r="Q3519" i="25"/>
  <x:c r="R3519" i="25"/>
  <x:c r="A3520" i="25"/>
  <x:c r="B3520" i="25"/>
  <x:c r="C3520" i="25"/>
  <x:c r="D3520" i="25"/>
  <x:c r="E3520" i="25"/>
  <x:c r="F3520" i="25"/>
  <x:c r="G3520" i="25"/>
  <x:c r="H3520" i="25"/>
  <x:c r="I3520" i="25"/>
  <x:c r="J3520" i="25"/>
  <x:c r="K3520" i="25"/>
  <x:c r="L3520" i="25"/>
  <x:c r="M3520" i="25"/>
  <x:c r="N3520" i="25"/>
  <x:c r="P3520" i="25"/>
  <x:c r="Q3520" i="25"/>
  <x:c r="R3520" i="25"/>
  <x:c r="A3521" i="25"/>
  <x:c r="B3521" i="25"/>
  <x:c r="C3521" i="25"/>
  <x:c r="D3521" i="25"/>
  <x:c r="E3521" i="25"/>
  <x:c r="F3521" i="25"/>
  <x:c r="G3521" i="25"/>
  <x:c r="H3521" i="25"/>
  <x:c r="I3521" i="25"/>
  <x:c r="J3521" i="25"/>
  <x:c r="K3521" i="25"/>
  <x:c r="L3521" i="25"/>
  <x:c r="M3521" i="25"/>
  <x:c r="N3521" i="25"/>
  <x:c r="P3521" i="25"/>
  <x:c r="Q3521" i="25"/>
  <x:c r="R3521" i="25"/>
  <x:c r="A3522" i="25"/>
  <x:c r="B3522" i="25"/>
  <x:c r="C3522" i="25"/>
  <x:c r="D3522" i="25"/>
  <x:c r="E3522" i="25"/>
  <x:c r="F3522" i="25"/>
  <x:c r="G3522" i="25"/>
  <x:c r="H3522" i="25"/>
  <x:c r="I3522" i="25"/>
  <x:c r="J3522" i="25"/>
  <x:c r="K3522" i="25"/>
  <x:c r="L3522" i="25"/>
  <x:c r="M3522" i="25"/>
  <x:c r="N3522" i="25"/>
  <x:c r="P3522" i="25"/>
  <x:c r="Q3522" i="25"/>
  <x:c r="R3522" i="25"/>
  <x:c r="A3523" i="25"/>
  <x:c r="B3523" i="25"/>
  <x:c r="C3523" i="25"/>
  <x:c r="D3523" i="25"/>
  <x:c r="E3523" i="25"/>
  <x:c r="F3523" i="25"/>
  <x:c r="G3523" i="25"/>
  <x:c r="H3523" i="25"/>
  <x:c r="I3523" i="25"/>
  <x:c r="J3523" i="25"/>
  <x:c r="K3523" i="25"/>
  <x:c r="L3523" i="25"/>
  <x:c r="M3523" i="25"/>
  <x:c r="N3523" i="25"/>
  <x:c r="P3523" i="25"/>
  <x:c r="Q3523" i="25"/>
  <x:c r="R3523" i="25"/>
  <x:c r="A3524" i="25"/>
  <x:c r="B3524" i="25"/>
  <x:c r="C3524" i="25"/>
  <x:c r="D3524" i="25"/>
  <x:c r="E3524" i="25"/>
  <x:c r="F3524" i="25"/>
  <x:c r="G3524" i="25"/>
  <x:c r="H3524" i="25"/>
  <x:c r="I3524" i="25"/>
  <x:c r="J3524" i="25"/>
  <x:c r="K3524" i="25"/>
  <x:c r="L3524" i="25"/>
  <x:c r="M3524" i="25"/>
  <x:c r="N3524" i="25"/>
  <x:c r="P3524" i="25"/>
  <x:c r="Q3524" i="25"/>
  <x:c r="R3524" i="25"/>
  <x:c r="A3525" i="25"/>
  <x:c r="B3525" i="25"/>
  <x:c r="C3525" i="25"/>
  <x:c r="D3525" i="25"/>
  <x:c r="E3525" i="25"/>
  <x:c r="F3525" i="25"/>
  <x:c r="G3525" i="25"/>
  <x:c r="H3525" i="25"/>
  <x:c r="I3525" i="25"/>
  <x:c r="J3525" i="25"/>
  <x:c r="K3525" i="25"/>
  <x:c r="L3525" i="25"/>
  <x:c r="M3525" i="25"/>
  <x:c r="N3525" i="25"/>
  <x:c r="P3525" i="25"/>
  <x:c r="Q3525" i="25"/>
  <x:c r="R3525" i="25"/>
  <x:c r="A3526" i="25"/>
  <x:c r="B3526" i="25"/>
  <x:c r="C3526" i="25"/>
  <x:c r="D3526" i="25"/>
  <x:c r="E3526" i="25"/>
  <x:c r="F3526" i="25"/>
  <x:c r="G3526" i="25"/>
  <x:c r="H3526" i="25"/>
  <x:c r="I3526" i="25"/>
  <x:c r="J3526" i="25"/>
  <x:c r="K3526" i="25"/>
  <x:c r="L3526" i="25"/>
  <x:c r="M3526" i="25"/>
  <x:c r="N3526" i="25"/>
  <x:c r="P3526" i="25"/>
  <x:c r="Q3526" i="25"/>
  <x:c r="R3526" i="25"/>
  <x:c r="A3527" i="25"/>
  <x:c r="B3527" i="25"/>
  <x:c r="C3527" i="25"/>
  <x:c r="D3527" i="25"/>
  <x:c r="E3527" i="25"/>
  <x:c r="F3527" i="25"/>
  <x:c r="G3527" i="25"/>
  <x:c r="H3527" i="25"/>
  <x:c r="I3527" i="25"/>
  <x:c r="J3527" i="25"/>
  <x:c r="K3527" i="25"/>
  <x:c r="L3527" i="25"/>
  <x:c r="M3527" i="25"/>
  <x:c r="N3527" i="25"/>
  <x:c r="P3527" i="25"/>
  <x:c r="Q3527" i="25"/>
  <x:c r="R3527" i="25"/>
  <x:c r="A3528" i="25"/>
  <x:c r="B3528" i="25"/>
  <x:c r="C3528" i="25"/>
  <x:c r="D3528" i="25"/>
  <x:c r="E3528" i="25"/>
  <x:c r="F3528" i="25"/>
  <x:c r="G3528" i="25"/>
  <x:c r="H3528" i="25"/>
  <x:c r="I3528" i="25"/>
  <x:c r="J3528" i="25"/>
  <x:c r="K3528" i="25"/>
  <x:c r="L3528" i="25"/>
  <x:c r="M3528" i="25"/>
  <x:c r="N3528" i="25"/>
  <x:c r="P3528" i="25"/>
  <x:c r="Q3528" i="25"/>
  <x:c r="R3528" i="25"/>
  <x:c r="A3529" i="25"/>
  <x:c r="B3529" i="25"/>
  <x:c r="C3529" i="25"/>
  <x:c r="D3529" i="25"/>
  <x:c r="E3529" i="25"/>
  <x:c r="F3529" i="25"/>
  <x:c r="G3529" i="25"/>
  <x:c r="H3529" i="25"/>
  <x:c r="I3529" i="25"/>
  <x:c r="J3529" i="25"/>
  <x:c r="K3529" i="25"/>
  <x:c r="L3529" i="25"/>
  <x:c r="M3529" i="25"/>
  <x:c r="N3529" i="25"/>
  <x:c r="P3529" i="25"/>
  <x:c r="Q3529" i="25"/>
  <x:c r="R3529" i="25"/>
  <x:c r="A3530" i="25"/>
  <x:c r="B3530" i="25"/>
  <x:c r="C3530" i="25"/>
  <x:c r="D3530" i="25"/>
  <x:c r="E3530" i="25"/>
  <x:c r="F3530" i="25"/>
  <x:c r="G3530" i="25"/>
  <x:c r="H3530" i="25"/>
  <x:c r="I3530" i="25"/>
  <x:c r="J3530" i="25"/>
  <x:c r="K3530" i="25"/>
  <x:c r="L3530" i="25"/>
  <x:c r="M3530" i="25"/>
  <x:c r="N3530" i="25"/>
  <x:c r="P3530" i="25"/>
  <x:c r="Q3530" i="25"/>
  <x:c r="R3530" i="25"/>
  <x:c r="A3531" i="25"/>
  <x:c r="B3531" i="25"/>
  <x:c r="C3531" i="25"/>
  <x:c r="D3531" i="25"/>
  <x:c r="E3531" i="25"/>
  <x:c r="F3531" i="25"/>
  <x:c r="G3531" i="25"/>
  <x:c r="H3531" i="25"/>
  <x:c r="I3531" i="25"/>
  <x:c r="J3531" i="25"/>
  <x:c r="K3531" i="25"/>
  <x:c r="L3531" i="25"/>
  <x:c r="M3531" i="25"/>
  <x:c r="N3531" i="25"/>
  <x:c r="P3531" i="25"/>
  <x:c r="Q3531" i="25"/>
  <x:c r="R3531" i="25"/>
  <x:c r="A3532" i="25"/>
  <x:c r="B3532" i="25"/>
  <x:c r="C3532" i="25"/>
  <x:c r="D3532" i="25"/>
  <x:c r="E3532" i="25"/>
  <x:c r="F3532" i="25"/>
  <x:c r="G3532" i="25"/>
  <x:c r="H3532" i="25"/>
  <x:c r="I3532" i="25"/>
  <x:c r="J3532" i="25"/>
  <x:c r="K3532" i="25"/>
  <x:c r="L3532" i="25"/>
  <x:c r="M3532" i="25"/>
  <x:c r="N3532" i="25"/>
  <x:c r="P3532" i="25"/>
  <x:c r="Q3532" i="25"/>
  <x:c r="R3532" i="25"/>
  <x:c r="A3533" i="25"/>
  <x:c r="B3533" i="25"/>
  <x:c r="C3533" i="25"/>
  <x:c r="D3533" i="25"/>
  <x:c r="E3533" i="25"/>
  <x:c r="F3533" i="25"/>
  <x:c r="G3533" i="25"/>
  <x:c r="H3533" i="25"/>
  <x:c r="I3533" i="25"/>
  <x:c r="J3533" i="25"/>
  <x:c r="K3533" i="25"/>
  <x:c r="L3533" i="25"/>
  <x:c r="M3533" i="25"/>
  <x:c r="N3533" i="25"/>
  <x:c r="P3533" i="25"/>
  <x:c r="Q3533" i="25"/>
  <x:c r="R3533" i="25"/>
  <x:c r="A3534" i="25"/>
  <x:c r="B3534" i="25"/>
  <x:c r="C3534" i="25"/>
  <x:c r="D3534" i="25"/>
  <x:c r="E3534" i="25"/>
  <x:c r="F3534" i="25"/>
  <x:c r="G3534" i="25"/>
  <x:c r="H3534" i="25"/>
  <x:c r="I3534" i="25"/>
  <x:c r="J3534" i="25"/>
  <x:c r="K3534" i="25"/>
  <x:c r="L3534" i="25"/>
  <x:c r="M3534" i="25"/>
  <x:c r="N3534" i="25"/>
  <x:c r="P3534" i="25"/>
  <x:c r="Q3534" i="25"/>
  <x:c r="R3534" i="25"/>
  <x:c r="A3535" i="25"/>
  <x:c r="B3535" i="25"/>
  <x:c r="C3535" i="25"/>
  <x:c r="D3535" i="25"/>
  <x:c r="E3535" i="25"/>
  <x:c r="F3535" i="25"/>
  <x:c r="G3535" i="25"/>
  <x:c r="H3535" i="25"/>
  <x:c r="I3535" i="25"/>
  <x:c r="J3535" i="25"/>
  <x:c r="K3535" i="25"/>
  <x:c r="L3535" i="25"/>
  <x:c r="M3535" i="25"/>
  <x:c r="N3535" i="25"/>
  <x:c r="P3535" i="25"/>
  <x:c r="Q3535" i="25"/>
  <x:c r="R3535" i="25"/>
  <x:c r="A3536" i="25"/>
  <x:c r="B3536" i="25"/>
  <x:c r="C3536" i="25"/>
  <x:c r="D3536" i="25"/>
  <x:c r="E3536" i="25"/>
  <x:c r="F3536" i="25"/>
  <x:c r="G3536" i="25"/>
  <x:c r="H3536" i="25"/>
  <x:c r="I3536" i="25"/>
  <x:c r="J3536" i="25"/>
  <x:c r="K3536" i="25"/>
  <x:c r="L3536" i="25"/>
  <x:c r="M3536" i="25"/>
  <x:c r="N3536" i="25"/>
  <x:c r="P3536" i="25"/>
  <x:c r="Q3536" i="25"/>
  <x:c r="R3536" i="25"/>
  <x:c r="A3537" i="25"/>
  <x:c r="B3537" i="25"/>
  <x:c r="C3537" i="25"/>
  <x:c r="D3537" i="25"/>
  <x:c r="E3537" i="25"/>
  <x:c r="F3537" i="25"/>
  <x:c r="G3537" i="25"/>
  <x:c r="H3537" i="25"/>
  <x:c r="I3537" i="25"/>
  <x:c r="J3537" i="25"/>
  <x:c r="K3537" i="25"/>
  <x:c r="L3537" i="25"/>
  <x:c r="M3537" i="25"/>
  <x:c r="N3537" i="25"/>
  <x:c r="P3537" i="25"/>
  <x:c r="Q3537" i="25"/>
  <x:c r="R3537" i="25"/>
  <x:c r="A3538" i="25"/>
  <x:c r="B3538" i="25"/>
  <x:c r="C3538" i="25"/>
  <x:c r="D3538" i="25"/>
  <x:c r="E3538" i="25"/>
  <x:c r="F3538" i="25"/>
  <x:c r="G3538" i="25"/>
  <x:c r="H3538" i="25"/>
  <x:c r="I3538" i="25"/>
  <x:c r="J3538" i="25"/>
  <x:c r="K3538" i="25"/>
  <x:c r="L3538" i="25"/>
  <x:c r="M3538" i="25"/>
  <x:c r="N3538" i="25"/>
  <x:c r="P3538" i="25"/>
  <x:c r="Q3538" i="25"/>
  <x:c r="R3538" i="25"/>
  <x:c r="A3539" i="25"/>
  <x:c r="B3539" i="25"/>
  <x:c r="C3539" i="25"/>
  <x:c r="D3539" i="25"/>
  <x:c r="E3539" i="25"/>
  <x:c r="F3539" i="25"/>
  <x:c r="G3539" i="25"/>
  <x:c r="H3539" i="25"/>
  <x:c r="I3539" i="25"/>
  <x:c r="J3539" i="25"/>
  <x:c r="K3539" i="25"/>
  <x:c r="L3539" i="25"/>
  <x:c r="M3539" i="25"/>
  <x:c r="N3539" i="25"/>
  <x:c r="P3539" i="25"/>
  <x:c r="Q3539" i="25"/>
  <x:c r="R3539" i="25"/>
  <x:c r="A3540" i="25"/>
  <x:c r="B3540" i="25"/>
  <x:c r="C3540" i="25"/>
  <x:c r="D3540" i="25"/>
  <x:c r="E3540" i="25"/>
  <x:c r="F3540" i="25"/>
  <x:c r="G3540" i="25"/>
  <x:c r="H3540" i="25"/>
  <x:c r="I3540" i="25"/>
  <x:c r="J3540" i="25"/>
  <x:c r="K3540" i="25"/>
  <x:c r="L3540" i="25"/>
  <x:c r="M3540" i="25"/>
  <x:c r="N3540" i="25"/>
  <x:c r="P3540" i="25"/>
  <x:c r="Q3540" i="25"/>
  <x:c r="R3540" i="25"/>
  <x:c r="A3541" i="25"/>
  <x:c r="B3541" i="25"/>
  <x:c r="C3541" i="25"/>
  <x:c r="D3541" i="25"/>
  <x:c r="E3541" i="25"/>
  <x:c r="F3541" i="25"/>
  <x:c r="G3541" i="25"/>
  <x:c r="H3541" i="25"/>
  <x:c r="I3541" i="25"/>
  <x:c r="J3541" i="25"/>
  <x:c r="K3541" i="25"/>
  <x:c r="L3541" i="25"/>
  <x:c r="M3541" i="25"/>
  <x:c r="N3541" i="25"/>
  <x:c r="P3541" i="25"/>
  <x:c r="Q3541" i="25"/>
  <x:c r="R3541" i="25"/>
  <x:c r="A3542" i="25"/>
  <x:c r="B3542" i="25"/>
  <x:c r="C3542" i="25"/>
  <x:c r="D3542" i="25"/>
  <x:c r="E3542" i="25"/>
  <x:c r="F3542" i="25"/>
  <x:c r="G3542" i="25"/>
  <x:c r="H3542" i="25"/>
  <x:c r="I3542" i="25"/>
  <x:c r="J3542" i="25"/>
  <x:c r="K3542" i="25"/>
  <x:c r="L3542" i="25"/>
  <x:c r="M3542" i="25"/>
  <x:c r="N3542" i="25"/>
  <x:c r="P3542" i="25"/>
  <x:c r="Q3542" i="25"/>
  <x:c r="R3542" i="25"/>
  <x:c r="A3543" i="25"/>
  <x:c r="B3543" i="25"/>
  <x:c r="C3543" i="25"/>
  <x:c r="D3543" i="25"/>
  <x:c r="E3543" i="25"/>
  <x:c r="F3543" i="25"/>
  <x:c r="G3543" i="25"/>
  <x:c r="H3543" i="25"/>
  <x:c r="I3543" i="25"/>
  <x:c r="J3543" i="25"/>
  <x:c r="K3543" i="25"/>
  <x:c r="L3543" i="25"/>
  <x:c r="M3543" i="25"/>
  <x:c r="N3543" i="25"/>
  <x:c r="P3543" i="25"/>
  <x:c r="Q3543" i="25"/>
  <x:c r="R3543" i="25"/>
  <x:c r="A3544" i="25"/>
  <x:c r="B3544" i="25"/>
  <x:c r="C3544" i="25"/>
  <x:c r="D3544" i="25"/>
  <x:c r="E3544" i="25"/>
  <x:c r="F3544" i="25"/>
  <x:c r="G3544" i="25"/>
  <x:c r="H3544" i="25"/>
  <x:c r="I3544" i="25"/>
  <x:c r="J3544" i="25"/>
  <x:c r="K3544" i="25"/>
  <x:c r="L3544" i="25"/>
  <x:c r="M3544" i="25"/>
  <x:c r="N3544" i="25"/>
  <x:c r="P3544" i="25"/>
  <x:c r="Q3544" i="25"/>
  <x:c r="R3544" i="25"/>
  <x:c r="A3545" i="25"/>
  <x:c r="B3545" i="25"/>
  <x:c r="C3545" i="25"/>
  <x:c r="D3545" i="25"/>
  <x:c r="E3545" i="25"/>
  <x:c r="F3545" i="25"/>
  <x:c r="G3545" i="25"/>
  <x:c r="H3545" i="25"/>
  <x:c r="I3545" i="25"/>
  <x:c r="J3545" i="25"/>
  <x:c r="K3545" i="25"/>
  <x:c r="L3545" i="25"/>
  <x:c r="M3545" i="25"/>
  <x:c r="N3545" i="25"/>
  <x:c r="P3545" i="25"/>
  <x:c r="Q3545" i="25"/>
  <x:c r="R3545" i="25"/>
  <x:c r="A3546" i="25"/>
  <x:c r="B3546" i="25"/>
  <x:c r="C3546" i="25"/>
  <x:c r="D3546" i="25"/>
  <x:c r="E3546" i="25"/>
  <x:c r="F3546" i="25"/>
  <x:c r="G3546" i="25"/>
  <x:c r="H3546" i="25"/>
  <x:c r="I3546" i="25"/>
  <x:c r="J3546" i="25"/>
  <x:c r="K3546" i="25"/>
  <x:c r="L3546" i="25"/>
  <x:c r="M3546" i="25"/>
  <x:c r="N3546" i="25"/>
  <x:c r="P3546" i="25"/>
  <x:c r="Q3546" i="25"/>
  <x:c r="R3546" i="25"/>
  <x:c r="A3547" i="25"/>
  <x:c r="B3547" i="25"/>
  <x:c r="C3547" i="25"/>
  <x:c r="D3547" i="25"/>
  <x:c r="E3547" i="25"/>
  <x:c r="F3547" i="25"/>
  <x:c r="G3547" i="25"/>
  <x:c r="H3547" i="25"/>
  <x:c r="I3547" i="25"/>
  <x:c r="J3547" i="25"/>
  <x:c r="K3547" i="25"/>
  <x:c r="L3547" i="25"/>
  <x:c r="M3547" i="25"/>
  <x:c r="N3547" i="25"/>
  <x:c r="P3547" i="25"/>
  <x:c r="Q3547" i="25"/>
  <x:c r="R3547" i="25"/>
  <x:c r="A3548" i="25"/>
  <x:c r="B3548" i="25"/>
  <x:c r="C3548" i="25"/>
  <x:c r="D3548" i="25"/>
  <x:c r="E3548" i="25"/>
  <x:c r="F3548" i="25"/>
  <x:c r="G3548" i="25"/>
  <x:c r="H3548" i="25"/>
  <x:c r="I3548" i="25"/>
  <x:c r="J3548" i="25"/>
  <x:c r="K3548" i="25"/>
  <x:c r="L3548" i="25"/>
  <x:c r="M3548" i="25"/>
  <x:c r="N3548" i="25"/>
  <x:c r="P3548" i="25"/>
  <x:c r="Q3548" i="25"/>
  <x:c r="R3548" i="25"/>
  <x:c r="A3549" i="25"/>
  <x:c r="B3549" i="25"/>
  <x:c r="C3549" i="25"/>
  <x:c r="D3549" i="25"/>
  <x:c r="E3549" i="25"/>
  <x:c r="F3549" i="25"/>
  <x:c r="G3549" i="25"/>
  <x:c r="H3549" i="25"/>
  <x:c r="I3549" i="25"/>
  <x:c r="J3549" i="25"/>
  <x:c r="K3549" i="25"/>
  <x:c r="L3549" i="25"/>
  <x:c r="M3549" i="25"/>
  <x:c r="N3549" i="25"/>
  <x:c r="P3549" i="25"/>
  <x:c r="Q3549" i="25"/>
  <x:c r="R3549" i="25"/>
  <x:c r="A3550" i="25"/>
  <x:c r="B3550" i="25"/>
  <x:c r="C3550" i="25"/>
  <x:c r="D3550" i="25"/>
  <x:c r="E3550" i="25"/>
  <x:c r="F3550" i="25"/>
  <x:c r="G3550" i="25"/>
  <x:c r="H3550" i="25"/>
  <x:c r="I3550" i="25"/>
  <x:c r="J3550" i="25"/>
  <x:c r="K3550" i="25"/>
  <x:c r="L3550" i="25"/>
  <x:c r="M3550" i="25"/>
  <x:c r="N3550" i="25"/>
  <x:c r="P3550" i="25"/>
  <x:c r="Q3550" i="25"/>
  <x:c r="R3550" i="25"/>
  <x:c r="A3551" i="25"/>
  <x:c r="B3551" i="25"/>
  <x:c r="C3551" i="25"/>
  <x:c r="D3551" i="25"/>
  <x:c r="E3551" i="25"/>
  <x:c r="F3551" i="25"/>
  <x:c r="G3551" i="25"/>
  <x:c r="H3551" i="25"/>
  <x:c r="I3551" i="25"/>
  <x:c r="J3551" i="25"/>
  <x:c r="K3551" i="25"/>
  <x:c r="L3551" i="25"/>
  <x:c r="M3551" i="25"/>
  <x:c r="N3551" i="25"/>
  <x:c r="P3551" i="25"/>
  <x:c r="Q3551" i="25"/>
  <x:c r="R3551" i="25"/>
  <x:c r="A3552" i="25"/>
  <x:c r="B3552" i="25"/>
  <x:c r="C3552" i="25"/>
  <x:c r="D3552" i="25"/>
  <x:c r="E3552" i="25"/>
  <x:c r="F3552" i="25"/>
  <x:c r="G3552" i="25"/>
  <x:c r="H3552" i="25"/>
  <x:c r="I3552" i="25"/>
  <x:c r="J3552" i="25"/>
  <x:c r="K3552" i="25"/>
  <x:c r="L3552" i="25"/>
  <x:c r="M3552" i="25"/>
  <x:c r="N3552" i="25"/>
  <x:c r="P3552" i="25"/>
  <x:c r="Q3552" i="25"/>
  <x:c r="R3552" i="25"/>
  <x:c r="A3553" i="25"/>
  <x:c r="B3553" i="25"/>
  <x:c r="C3553" i="25"/>
  <x:c r="D3553" i="25"/>
  <x:c r="E3553" i="25"/>
  <x:c r="F3553" i="25"/>
  <x:c r="G3553" i="25"/>
  <x:c r="H3553" i="25"/>
  <x:c r="I3553" i="25"/>
  <x:c r="J3553" i="25"/>
  <x:c r="K3553" i="25"/>
  <x:c r="L3553" i="25"/>
  <x:c r="M3553" i="25"/>
  <x:c r="N3553" i="25"/>
  <x:c r="P3553" i="25"/>
  <x:c r="Q3553" i="25"/>
  <x:c r="R3553" i="25"/>
  <x:c r="A3554" i="25"/>
  <x:c r="B3554" i="25"/>
  <x:c r="C3554" i="25"/>
  <x:c r="D3554" i="25"/>
  <x:c r="E3554" i="25"/>
  <x:c r="F3554" i="25"/>
  <x:c r="G3554" i="25"/>
  <x:c r="H3554" i="25"/>
  <x:c r="I3554" i="25"/>
  <x:c r="J3554" i="25"/>
  <x:c r="K3554" i="25"/>
  <x:c r="L3554" i="25"/>
  <x:c r="M3554" i="25"/>
  <x:c r="N3554" i="25"/>
  <x:c r="P3554" i="25"/>
  <x:c r="Q3554" i="25"/>
  <x:c r="R3554" i="25"/>
  <x:c r="A3555" i="25"/>
  <x:c r="B3555" i="25"/>
  <x:c r="C3555" i="25"/>
  <x:c r="D3555" i="25"/>
  <x:c r="E3555" i="25"/>
  <x:c r="F3555" i="25"/>
  <x:c r="G3555" i="25"/>
  <x:c r="H3555" i="25"/>
  <x:c r="I3555" i="25"/>
  <x:c r="J3555" i="25"/>
  <x:c r="K3555" i="25"/>
  <x:c r="L3555" i="25"/>
  <x:c r="M3555" i="25"/>
  <x:c r="N3555" i="25"/>
  <x:c r="P3555" i="25"/>
  <x:c r="Q3555" i="25"/>
  <x:c r="R3555" i="25"/>
  <x:c r="A3556" i="25"/>
  <x:c r="B3556" i="25"/>
  <x:c r="C3556" i="25"/>
  <x:c r="D3556" i="25"/>
  <x:c r="E3556" i="25"/>
  <x:c r="F3556" i="25"/>
  <x:c r="G3556" i="25"/>
  <x:c r="H3556" i="25"/>
  <x:c r="I3556" i="25"/>
  <x:c r="J3556" i="25"/>
  <x:c r="K3556" i="25"/>
  <x:c r="L3556" i="25"/>
  <x:c r="M3556" i="25"/>
  <x:c r="N3556" i="25"/>
  <x:c r="P3556" i="25"/>
  <x:c r="Q3556" i="25"/>
  <x:c r="R3556" i="25"/>
  <x:c r="A3557" i="25"/>
  <x:c r="B3557" i="25"/>
  <x:c r="C3557" i="25"/>
  <x:c r="D3557" i="25"/>
  <x:c r="E3557" i="25"/>
  <x:c r="F3557" i="25"/>
  <x:c r="G3557" i="25"/>
  <x:c r="H3557" i="25"/>
  <x:c r="I3557" i="25"/>
  <x:c r="J3557" i="25"/>
  <x:c r="K3557" i="25"/>
  <x:c r="L3557" i="25"/>
  <x:c r="M3557" i="25"/>
  <x:c r="N3557" i="25"/>
  <x:c r="P3557" i="25"/>
  <x:c r="Q3557" i="25"/>
  <x:c r="R3557" i="25"/>
  <x:c r="A3558" i="25"/>
  <x:c r="B3558" i="25"/>
  <x:c r="C3558" i="25"/>
  <x:c r="D3558" i="25"/>
  <x:c r="E3558" i="25"/>
  <x:c r="F3558" i="25"/>
  <x:c r="G3558" i="25"/>
  <x:c r="H3558" i="25"/>
  <x:c r="I3558" i="25"/>
  <x:c r="J3558" i="25"/>
  <x:c r="K3558" i="25"/>
  <x:c r="L3558" i="25"/>
  <x:c r="M3558" i="25"/>
  <x:c r="N3558" i="25"/>
  <x:c r="P3558" i="25"/>
  <x:c r="Q3558" i="25"/>
  <x:c r="R3558" i="25"/>
  <x:c r="A3559" i="25"/>
  <x:c r="B3559" i="25"/>
  <x:c r="C3559" i="25"/>
  <x:c r="D3559" i="25"/>
  <x:c r="E3559" i="25"/>
  <x:c r="F3559" i="25"/>
  <x:c r="G3559" i="25"/>
  <x:c r="H3559" i="25"/>
  <x:c r="I3559" i="25"/>
  <x:c r="J3559" i="25"/>
  <x:c r="K3559" i="25"/>
  <x:c r="L3559" i="25"/>
  <x:c r="M3559" i="25"/>
  <x:c r="N3559" i="25"/>
  <x:c r="P3559" i="25"/>
  <x:c r="Q3559" i="25"/>
  <x:c r="R3559" i="25"/>
  <x:c r="A3560" i="25"/>
  <x:c r="B3560" i="25"/>
  <x:c r="C3560" i="25"/>
  <x:c r="D3560" i="25"/>
  <x:c r="E3560" i="25"/>
  <x:c r="F3560" i="25"/>
  <x:c r="G3560" i="25"/>
  <x:c r="H3560" i="25"/>
  <x:c r="I3560" i="25"/>
  <x:c r="J3560" i="25"/>
  <x:c r="K3560" i="25"/>
  <x:c r="L3560" i="25"/>
  <x:c r="M3560" i="25"/>
  <x:c r="N3560" i="25"/>
  <x:c r="P3560" i="25"/>
  <x:c r="Q3560" i="25"/>
  <x:c r="R3560" i="25"/>
  <x:c r="A3561" i="25"/>
  <x:c r="B3561" i="25"/>
  <x:c r="C3561" i="25"/>
  <x:c r="D3561" i="25"/>
  <x:c r="E3561" i="25"/>
  <x:c r="F3561" i="25"/>
  <x:c r="G3561" i="25"/>
  <x:c r="H3561" i="25"/>
  <x:c r="I3561" i="25"/>
  <x:c r="J3561" i="25"/>
  <x:c r="K3561" i="25"/>
  <x:c r="L3561" i="25"/>
  <x:c r="M3561" i="25"/>
  <x:c r="N3561" i="25"/>
  <x:c r="P3561" i="25"/>
  <x:c r="Q3561" i="25"/>
  <x:c r="R3561" i="25"/>
  <x:c r="A3562" i="25"/>
  <x:c r="B3562" i="25"/>
  <x:c r="C3562" i="25"/>
  <x:c r="D3562" i="25"/>
  <x:c r="E3562" i="25"/>
  <x:c r="F3562" i="25"/>
  <x:c r="G3562" i="25"/>
  <x:c r="H3562" i="25"/>
  <x:c r="I3562" i="25"/>
  <x:c r="J3562" i="25"/>
  <x:c r="K3562" i="25"/>
  <x:c r="L3562" i="25"/>
  <x:c r="M3562" i="25"/>
  <x:c r="N3562" i="25"/>
  <x:c r="P3562" i="25"/>
  <x:c r="Q3562" i="25"/>
  <x:c r="R3562" i="25"/>
  <x:c r="A3563" i="25"/>
  <x:c r="B3563" i="25"/>
  <x:c r="C3563" i="25"/>
  <x:c r="D3563" i="25"/>
  <x:c r="E3563" i="25"/>
  <x:c r="F3563" i="25"/>
  <x:c r="G3563" i="25"/>
  <x:c r="H3563" i="25"/>
  <x:c r="I3563" i="25"/>
  <x:c r="J3563" i="25"/>
  <x:c r="K3563" i="25"/>
  <x:c r="L3563" i="25"/>
  <x:c r="M3563" i="25"/>
  <x:c r="N3563" i="25"/>
  <x:c r="P3563" i="25"/>
  <x:c r="Q3563" i="25"/>
  <x:c r="R3563" i="25"/>
  <x:c r="A3564" i="25"/>
  <x:c r="B3564" i="25"/>
  <x:c r="C3564" i="25"/>
  <x:c r="D3564" i="25"/>
  <x:c r="E3564" i="25"/>
  <x:c r="F3564" i="25"/>
  <x:c r="G3564" i="25"/>
  <x:c r="H3564" i="25"/>
  <x:c r="I3564" i="25"/>
  <x:c r="J3564" i="25"/>
  <x:c r="K3564" i="25"/>
  <x:c r="L3564" i="25"/>
  <x:c r="M3564" i="25"/>
  <x:c r="N3564" i="25"/>
  <x:c r="P3564" i="25"/>
  <x:c r="Q3564" i="25"/>
  <x:c r="R3564" i="25"/>
  <x:c r="A3565" i="25"/>
  <x:c r="B3565" i="25"/>
  <x:c r="C3565" i="25"/>
  <x:c r="D3565" i="25"/>
  <x:c r="E3565" i="25"/>
  <x:c r="F3565" i="25"/>
  <x:c r="G3565" i="25"/>
  <x:c r="H3565" i="25"/>
  <x:c r="I3565" i="25"/>
  <x:c r="J3565" i="25"/>
  <x:c r="K3565" i="25"/>
  <x:c r="L3565" i="25"/>
  <x:c r="M3565" i="25"/>
  <x:c r="N3565" i="25"/>
  <x:c r="P3565" i="25"/>
  <x:c r="Q3565" i="25"/>
  <x:c r="R3565" i="25"/>
  <x:c r="A3566" i="25"/>
  <x:c r="B3566" i="25"/>
  <x:c r="C3566" i="25"/>
  <x:c r="D3566" i="25"/>
  <x:c r="E3566" i="25"/>
  <x:c r="F3566" i="25"/>
  <x:c r="G3566" i="25"/>
  <x:c r="H3566" i="25"/>
  <x:c r="I3566" i="25"/>
  <x:c r="J3566" i="25"/>
  <x:c r="K3566" i="25"/>
  <x:c r="L3566" i="25"/>
  <x:c r="M3566" i="25"/>
  <x:c r="N3566" i="25"/>
  <x:c r="P3566" i="25"/>
  <x:c r="Q3566" i="25"/>
  <x:c r="R3566" i="25"/>
  <x:c r="A3567" i="25"/>
  <x:c r="B3567" i="25"/>
  <x:c r="C3567" i="25"/>
  <x:c r="D3567" i="25"/>
  <x:c r="E3567" i="25"/>
  <x:c r="F3567" i="25"/>
  <x:c r="G3567" i="25"/>
  <x:c r="H3567" i="25"/>
  <x:c r="I3567" i="25"/>
  <x:c r="J3567" i="25"/>
  <x:c r="K3567" i="25"/>
  <x:c r="L3567" i="25"/>
  <x:c r="M3567" i="25"/>
  <x:c r="N3567" i="25"/>
  <x:c r="P3567" i="25"/>
  <x:c r="Q3567" i="25"/>
  <x:c r="R3567" i="25"/>
  <x:c r="A3568" i="25"/>
  <x:c r="B3568" i="25"/>
  <x:c r="C3568" i="25"/>
  <x:c r="D3568" i="25"/>
  <x:c r="E3568" i="25"/>
  <x:c r="F3568" i="25"/>
  <x:c r="G3568" i="25"/>
  <x:c r="H3568" i="25"/>
  <x:c r="I3568" i="25"/>
  <x:c r="J3568" i="25"/>
  <x:c r="K3568" i="25"/>
  <x:c r="L3568" i="25"/>
  <x:c r="M3568" i="25"/>
  <x:c r="N3568" i="25"/>
  <x:c r="P3568" i="25"/>
  <x:c r="Q3568" i="25"/>
  <x:c r="R3568" i="25"/>
  <x:c r="A3569" i="25"/>
  <x:c r="B3569" i="25"/>
  <x:c r="C3569" i="25"/>
  <x:c r="D3569" i="25"/>
  <x:c r="E3569" i="25"/>
  <x:c r="F3569" i="25"/>
  <x:c r="G3569" i="25"/>
  <x:c r="H3569" i="25"/>
  <x:c r="I3569" i="25"/>
  <x:c r="J3569" i="25"/>
  <x:c r="K3569" i="25"/>
  <x:c r="L3569" i="25"/>
  <x:c r="M3569" i="25"/>
  <x:c r="N3569" i="25"/>
  <x:c r="P3569" i="25"/>
  <x:c r="Q3569" i="25"/>
  <x:c r="R3569" i="25"/>
  <x:c r="A3570" i="25"/>
  <x:c r="B3570" i="25"/>
  <x:c r="C3570" i="25"/>
  <x:c r="D3570" i="25"/>
  <x:c r="E3570" i="25"/>
  <x:c r="F3570" i="25"/>
  <x:c r="G3570" i="25"/>
  <x:c r="H3570" i="25"/>
  <x:c r="I3570" i="25"/>
  <x:c r="J3570" i="25"/>
  <x:c r="K3570" i="25"/>
  <x:c r="L3570" i="25"/>
  <x:c r="M3570" i="25"/>
  <x:c r="N3570" i="25"/>
  <x:c r="P3570" i="25"/>
  <x:c r="Q3570" i="25"/>
  <x:c r="R3570" i="25"/>
  <x:c r="A3571" i="25"/>
  <x:c r="B3571" i="25"/>
  <x:c r="C3571" i="25"/>
  <x:c r="D3571" i="25"/>
  <x:c r="E3571" i="25"/>
  <x:c r="F3571" i="25"/>
  <x:c r="G3571" i="25"/>
  <x:c r="H3571" i="25"/>
  <x:c r="I3571" i="25"/>
  <x:c r="J3571" i="25"/>
  <x:c r="K3571" i="25"/>
  <x:c r="L3571" i="25"/>
  <x:c r="M3571" i="25"/>
  <x:c r="N3571" i="25"/>
  <x:c r="P3571" i="25"/>
  <x:c r="Q3571" i="25"/>
  <x:c r="R3571" i="25"/>
  <x:c r="A3572" i="25"/>
  <x:c r="B3572" i="25"/>
  <x:c r="C3572" i="25"/>
  <x:c r="D3572" i="25"/>
  <x:c r="E3572" i="25"/>
  <x:c r="F3572" i="25"/>
  <x:c r="G3572" i="25"/>
  <x:c r="H3572" i="25"/>
  <x:c r="I3572" i="25"/>
  <x:c r="J3572" i="25"/>
  <x:c r="K3572" i="25"/>
  <x:c r="L3572" i="25"/>
  <x:c r="M3572" i="25"/>
  <x:c r="N3572" i="25"/>
  <x:c r="P3572" i="25"/>
  <x:c r="Q3572" i="25"/>
  <x:c r="R3572" i="25"/>
  <x:c r="A3573" i="25"/>
  <x:c r="B3573" i="25"/>
  <x:c r="C3573" i="25"/>
  <x:c r="D3573" i="25"/>
  <x:c r="E3573" i="25"/>
  <x:c r="F3573" i="25"/>
  <x:c r="G3573" i="25"/>
  <x:c r="H3573" i="25"/>
  <x:c r="I3573" i="25"/>
  <x:c r="J3573" i="25"/>
  <x:c r="K3573" i="25"/>
  <x:c r="L3573" i="25"/>
  <x:c r="M3573" i="25"/>
  <x:c r="N3573" i="25"/>
  <x:c r="P3573" i="25"/>
  <x:c r="Q3573" i="25"/>
  <x:c r="R3573" i="25"/>
  <x:c r="A3574" i="25"/>
  <x:c r="B3574" i="25"/>
  <x:c r="C3574" i="25"/>
  <x:c r="D3574" i="25"/>
  <x:c r="E3574" i="25"/>
  <x:c r="F3574" i="25"/>
  <x:c r="G3574" i="25"/>
  <x:c r="H3574" i="25"/>
  <x:c r="I3574" i="25"/>
  <x:c r="J3574" i="25"/>
  <x:c r="K3574" i="25"/>
  <x:c r="L3574" i="25"/>
  <x:c r="M3574" i="25"/>
  <x:c r="N3574" i="25"/>
  <x:c r="P3574" i="25"/>
  <x:c r="Q3574" i="25"/>
  <x:c r="R3574" i="25"/>
  <x:c r="A3575" i="25"/>
  <x:c r="B3575" i="25"/>
  <x:c r="C3575" i="25"/>
  <x:c r="D3575" i="25"/>
  <x:c r="E3575" i="25"/>
  <x:c r="F3575" i="25"/>
  <x:c r="G3575" i="25"/>
  <x:c r="H3575" i="25"/>
  <x:c r="I3575" i="25"/>
  <x:c r="J3575" i="25"/>
  <x:c r="K3575" i="25"/>
  <x:c r="L3575" i="25"/>
  <x:c r="M3575" i="25"/>
  <x:c r="N3575" i="25"/>
  <x:c r="P3575" i="25"/>
  <x:c r="Q3575" i="25"/>
  <x:c r="R3575" i="25"/>
  <x:c r="A3576" i="25"/>
  <x:c r="B3576" i="25"/>
  <x:c r="C3576" i="25"/>
  <x:c r="D3576" i="25"/>
  <x:c r="E3576" i="25"/>
  <x:c r="F3576" i="25"/>
  <x:c r="G3576" i="25"/>
  <x:c r="H3576" i="25"/>
  <x:c r="I3576" i="25"/>
  <x:c r="J3576" i="25"/>
  <x:c r="K3576" i="25"/>
  <x:c r="L3576" i="25"/>
  <x:c r="M3576" i="25"/>
  <x:c r="N3576" i="25"/>
  <x:c r="P3576" i="25"/>
  <x:c r="Q3576" i="25"/>
  <x:c r="R3576" i="25"/>
  <x:c r="A3577" i="25"/>
  <x:c r="B3577" i="25"/>
  <x:c r="C3577" i="25"/>
  <x:c r="D3577" i="25"/>
  <x:c r="E3577" i="25"/>
  <x:c r="F3577" i="25"/>
  <x:c r="G3577" i="25"/>
  <x:c r="H3577" i="25"/>
  <x:c r="I3577" i="25"/>
  <x:c r="J3577" i="25"/>
  <x:c r="K3577" i="25"/>
  <x:c r="L3577" i="25"/>
  <x:c r="M3577" i="25"/>
  <x:c r="N3577" i="25"/>
  <x:c r="P3577" i="25"/>
  <x:c r="Q3577" i="25"/>
  <x:c r="R3577" i="25"/>
  <x:c r="A3578" i="25"/>
  <x:c r="B3578" i="25"/>
  <x:c r="C3578" i="25"/>
  <x:c r="D3578" i="25"/>
  <x:c r="E3578" i="25"/>
  <x:c r="F3578" i="25"/>
  <x:c r="G3578" i="25"/>
  <x:c r="H3578" i="25"/>
  <x:c r="I3578" i="25"/>
  <x:c r="J3578" i="25"/>
  <x:c r="K3578" i="25"/>
  <x:c r="L3578" i="25"/>
  <x:c r="M3578" i="25"/>
  <x:c r="N3578" i="25"/>
  <x:c r="P3578" i="25"/>
  <x:c r="Q3578" i="25"/>
  <x:c r="R3578" i="25"/>
  <x:c r="A3579" i="25"/>
  <x:c r="B3579" i="25"/>
  <x:c r="C3579" i="25"/>
  <x:c r="D3579" i="25"/>
  <x:c r="E3579" i="25"/>
  <x:c r="F3579" i="25"/>
  <x:c r="G3579" i="25"/>
  <x:c r="H3579" i="25"/>
  <x:c r="I3579" i="25"/>
  <x:c r="J3579" i="25"/>
  <x:c r="K3579" i="25"/>
  <x:c r="L3579" i="25"/>
  <x:c r="M3579" i="25"/>
  <x:c r="N3579" i="25"/>
  <x:c r="P3579" i="25"/>
  <x:c r="Q3579" i="25"/>
  <x:c r="R3579" i="25"/>
  <x:c r="A3580" i="25"/>
  <x:c r="B3580" i="25"/>
  <x:c r="C3580" i="25"/>
  <x:c r="D3580" i="25"/>
  <x:c r="E3580" i="25"/>
  <x:c r="F3580" i="25"/>
  <x:c r="G3580" i="25"/>
  <x:c r="H3580" i="25"/>
  <x:c r="I3580" i="25"/>
  <x:c r="J3580" i="25"/>
  <x:c r="K3580" i="25"/>
  <x:c r="L3580" i="25"/>
  <x:c r="M3580" i="25"/>
  <x:c r="N3580" i="25"/>
  <x:c r="P3580" i="25"/>
  <x:c r="Q3580" i="25"/>
  <x:c r="R3580" i="25"/>
  <x:c r="A3581" i="25"/>
  <x:c r="B3581" i="25"/>
  <x:c r="C3581" i="25"/>
  <x:c r="D3581" i="25"/>
  <x:c r="E3581" i="25"/>
  <x:c r="F3581" i="25"/>
  <x:c r="G3581" i="25"/>
  <x:c r="H3581" i="25"/>
  <x:c r="I3581" i="25"/>
  <x:c r="J3581" i="25"/>
  <x:c r="K3581" i="25"/>
  <x:c r="L3581" i="25"/>
  <x:c r="M3581" i="25"/>
  <x:c r="N3581" i="25"/>
  <x:c r="P3581" i="25"/>
  <x:c r="Q3581" i="25"/>
  <x:c r="R3581" i="25"/>
  <x:c r="A3582" i="25"/>
  <x:c r="B3582" i="25"/>
  <x:c r="C3582" i="25"/>
  <x:c r="D3582" i="25"/>
  <x:c r="E3582" i="25"/>
  <x:c r="F3582" i="25"/>
  <x:c r="G3582" i="25"/>
  <x:c r="H3582" i="25"/>
  <x:c r="I3582" i="25"/>
  <x:c r="J3582" i="25"/>
  <x:c r="K3582" i="25"/>
  <x:c r="L3582" i="25"/>
  <x:c r="M3582" i="25"/>
  <x:c r="N3582" i="25"/>
  <x:c r="P3582" i="25"/>
  <x:c r="Q3582" i="25"/>
  <x:c r="R3582" i="25"/>
  <x:c r="A3583" i="25"/>
  <x:c r="B3583" i="25"/>
  <x:c r="C3583" i="25"/>
  <x:c r="D3583" i="25"/>
  <x:c r="E3583" i="25"/>
  <x:c r="F3583" i="25"/>
  <x:c r="G3583" i="25"/>
  <x:c r="H3583" i="25"/>
  <x:c r="I3583" i="25"/>
  <x:c r="J3583" i="25"/>
  <x:c r="K3583" i="25"/>
  <x:c r="L3583" i="25"/>
  <x:c r="M3583" i="25"/>
  <x:c r="N3583" i="25"/>
  <x:c r="P3583" i="25"/>
  <x:c r="Q3583" i="25"/>
  <x:c r="R3583" i="25"/>
  <x:c r="A3584" i="25"/>
  <x:c r="B3584" i="25"/>
  <x:c r="C3584" i="25"/>
  <x:c r="D3584" i="25"/>
  <x:c r="E3584" i="25"/>
  <x:c r="F3584" i="25"/>
  <x:c r="G3584" i="25"/>
  <x:c r="H3584" i="25"/>
  <x:c r="I3584" i="25"/>
  <x:c r="J3584" i="25"/>
  <x:c r="K3584" i="25"/>
  <x:c r="L3584" i="25"/>
  <x:c r="M3584" i="25"/>
  <x:c r="N3584" i="25"/>
  <x:c r="P3584" i="25"/>
  <x:c r="Q3584" i="25"/>
  <x:c r="R3584" i="25"/>
  <x:c r="A3585" i="25"/>
  <x:c r="B3585" i="25"/>
  <x:c r="C3585" i="25"/>
  <x:c r="D3585" i="25"/>
  <x:c r="E3585" i="25"/>
  <x:c r="F3585" i="25"/>
  <x:c r="G3585" i="25"/>
  <x:c r="H3585" i="25"/>
  <x:c r="I3585" i="25"/>
  <x:c r="J3585" i="25"/>
  <x:c r="K3585" i="25"/>
  <x:c r="L3585" i="25"/>
  <x:c r="M3585" i="25"/>
  <x:c r="N3585" i="25"/>
  <x:c r="P3585" i="25"/>
  <x:c r="Q3585" i="25"/>
  <x:c r="R3585" i="25"/>
  <x:c r="A3586" i="25"/>
  <x:c r="B3586" i="25"/>
  <x:c r="C3586" i="25"/>
  <x:c r="D3586" i="25"/>
  <x:c r="E3586" i="25"/>
  <x:c r="F3586" i="25"/>
  <x:c r="G3586" i="25"/>
  <x:c r="H3586" i="25"/>
  <x:c r="I3586" i="25"/>
  <x:c r="J3586" i="25"/>
  <x:c r="K3586" i="25"/>
  <x:c r="L3586" i="25"/>
  <x:c r="M3586" i="25"/>
  <x:c r="N3586" i="25"/>
  <x:c r="P3586" i="25"/>
  <x:c r="Q3586" i="25"/>
  <x:c r="R3586" i="25"/>
  <x:c r="A3587" i="25"/>
  <x:c r="B3587" i="25"/>
  <x:c r="C3587" i="25"/>
  <x:c r="D3587" i="25"/>
  <x:c r="E3587" i="25"/>
  <x:c r="F3587" i="25"/>
  <x:c r="G3587" i="25"/>
  <x:c r="H3587" i="25"/>
  <x:c r="I3587" i="25"/>
  <x:c r="J3587" i="25"/>
  <x:c r="K3587" i="25"/>
  <x:c r="L3587" i="25"/>
  <x:c r="M3587" i="25"/>
  <x:c r="N3587" i="25"/>
  <x:c r="P3587" i="25"/>
  <x:c r="Q3587" i="25"/>
  <x:c r="R3587" i="25"/>
  <x:c r="A3588" i="25"/>
  <x:c r="B3588" i="25"/>
  <x:c r="C3588" i="25"/>
  <x:c r="D3588" i="25"/>
  <x:c r="E3588" i="25"/>
  <x:c r="F3588" i="25"/>
  <x:c r="G3588" i="25"/>
  <x:c r="H3588" i="25"/>
  <x:c r="I3588" i="25"/>
  <x:c r="J3588" i="25"/>
  <x:c r="K3588" i="25"/>
  <x:c r="L3588" i="25"/>
  <x:c r="M3588" i="25"/>
  <x:c r="N3588" i="25"/>
  <x:c r="P3588" i="25"/>
  <x:c r="Q3588" i="25"/>
  <x:c r="R3588" i="25"/>
  <x:c r="A3589" i="25"/>
  <x:c r="B3589" i="25"/>
  <x:c r="C3589" i="25"/>
  <x:c r="D3589" i="25"/>
  <x:c r="E3589" i="25"/>
  <x:c r="F3589" i="25"/>
  <x:c r="G3589" i="25"/>
  <x:c r="H3589" i="25"/>
  <x:c r="I3589" i="25"/>
  <x:c r="J3589" i="25"/>
  <x:c r="K3589" i="25"/>
  <x:c r="L3589" i="25"/>
  <x:c r="M3589" i="25"/>
  <x:c r="N3589" i="25"/>
  <x:c r="P3589" i="25"/>
  <x:c r="Q3589" i="25"/>
  <x:c r="R3589" i="25"/>
  <x:c r="A3590" i="25"/>
  <x:c r="B3590" i="25"/>
  <x:c r="C3590" i="25"/>
  <x:c r="D3590" i="25"/>
  <x:c r="E3590" i="25"/>
  <x:c r="F3590" i="25"/>
  <x:c r="G3590" i="25"/>
  <x:c r="H3590" i="25"/>
  <x:c r="I3590" i="25"/>
  <x:c r="J3590" i="25"/>
  <x:c r="K3590" i="25"/>
  <x:c r="L3590" i="25"/>
  <x:c r="M3590" i="25"/>
  <x:c r="N3590" i="25"/>
  <x:c r="P3590" i="25"/>
  <x:c r="Q3590" i="25"/>
  <x:c r="R3590" i="25"/>
  <x:c r="A3591" i="25"/>
  <x:c r="B3591" i="25"/>
  <x:c r="C3591" i="25"/>
  <x:c r="D3591" i="25"/>
  <x:c r="E3591" i="25"/>
  <x:c r="F3591" i="25"/>
  <x:c r="G3591" i="25"/>
  <x:c r="H3591" i="25"/>
  <x:c r="I3591" i="25"/>
  <x:c r="J3591" i="25"/>
  <x:c r="K3591" i="25"/>
  <x:c r="L3591" i="25"/>
  <x:c r="M3591" i="25"/>
  <x:c r="N3591" i="25"/>
  <x:c r="P3591" i="25"/>
  <x:c r="Q3591" i="25"/>
  <x:c r="R3591" i="25"/>
  <x:c r="A3592" i="25"/>
  <x:c r="B3592" i="25"/>
  <x:c r="C3592" i="25"/>
  <x:c r="D3592" i="25"/>
  <x:c r="E3592" i="25"/>
  <x:c r="F3592" i="25"/>
  <x:c r="G3592" i="25"/>
  <x:c r="H3592" i="25"/>
  <x:c r="I3592" i="25"/>
  <x:c r="J3592" i="25"/>
  <x:c r="K3592" i="25"/>
  <x:c r="L3592" i="25"/>
  <x:c r="M3592" i="25"/>
  <x:c r="N3592" i="25"/>
  <x:c r="P3592" i="25"/>
  <x:c r="Q3592" i="25"/>
  <x:c r="R3592" i="25"/>
  <x:c r="A3593" i="25"/>
  <x:c r="B3593" i="25"/>
  <x:c r="C3593" i="25"/>
  <x:c r="D3593" i="25"/>
  <x:c r="E3593" i="25"/>
  <x:c r="F3593" i="25"/>
  <x:c r="G3593" i="25"/>
  <x:c r="H3593" i="25"/>
  <x:c r="I3593" i="25"/>
  <x:c r="J3593" i="25"/>
  <x:c r="K3593" i="25"/>
  <x:c r="L3593" i="25"/>
  <x:c r="M3593" i="25"/>
  <x:c r="N3593" i="25"/>
  <x:c r="P3593" i="25"/>
  <x:c r="Q3593" i="25"/>
  <x:c r="R3593" i="25"/>
  <x:c r="A3594" i="25"/>
  <x:c r="B3594" i="25"/>
  <x:c r="C3594" i="25"/>
  <x:c r="D3594" i="25"/>
  <x:c r="E3594" i="25"/>
  <x:c r="F3594" i="25"/>
  <x:c r="G3594" i="25"/>
  <x:c r="H3594" i="25"/>
  <x:c r="I3594" i="25"/>
  <x:c r="J3594" i="25"/>
  <x:c r="K3594" i="25"/>
  <x:c r="L3594" i="25"/>
  <x:c r="M3594" i="25"/>
  <x:c r="N3594" i="25"/>
  <x:c r="P3594" i="25"/>
  <x:c r="Q3594" i="25"/>
  <x:c r="R3594" i="25"/>
  <x:c r="A3595" i="25"/>
  <x:c r="B3595" i="25"/>
  <x:c r="C3595" i="25"/>
  <x:c r="D3595" i="25"/>
  <x:c r="E3595" i="25"/>
  <x:c r="F3595" i="25"/>
  <x:c r="G3595" i="25"/>
  <x:c r="H3595" i="25"/>
  <x:c r="I3595" i="25"/>
  <x:c r="J3595" i="25"/>
  <x:c r="K3595" i="25"/>
  <x:c r="L3595" i="25"/>
  <x:c r="M3595" i="25"/>
  <x:c r="N3595" i="25"/>
  <x:c r="P3595" i="25"/>
  <x:c r="Q3595" i="25"/>
  <x:c r="R3595" i="25"/>
  <x:c r="A3596" i="25"/>
  <x:c r="B3596" i="25"/>
  <x:c r="C3596" i="25"/>
  <x:c r="D3596" i="25"/>
  <x:c r="E3596" i="25"/>
  <x:c r="F3596" i="25"/>
  <x:c r="G3596" i="25"/>
  <x:c r="H3596" i="25"/>
  <x:c r="I3596" i="25"/>
  <x:c r="J3596" i="25"/>
  <x:c r="K3596" i="25"/>
  <x:c r="L3596" i="25"/>
  <x:c r="M3596" i="25"/>
  <x:c r="N3596" i="25"/>
  <x:c r="P3596" i="25"/>
  <x:c r="Q3596" i="25"/>
  <x:c r="R3596" i="25"/>
  <x:c r="A3597" i="25"/>
  <x:c r="B3597" i="25"/>
  <x:c r="C3597" i="25"/>
  <x:c r="D3597" i="25"/>
  <x:c r="E3597" i="25"/>
  <x:c r="F3597" i="25"/>
  <x:c r="G3597" i="25"/>
  <x:c r="H3597" i="25"/>
  <x:c r="I3597" i="25"/>
  <x:c r="J3597" i="25"/>
  <x:c r="K3597" i="25"/>
  <x:c r="L3597" i="25"/>
  <x:c r="M3597" i="25"/>
  <x:c r="N3597" i="25"/>
  <x:c r="P3597" i="25"/>
  <x:c r="Q3597" i="25"/>
  <x:c r="R3597" i="25"/>
  <x:c r="A3598" i="25"/>
  <x:c r="B3598" i="25"/>
  <x:c r="C3598" i="25"/>
  <x:c r="D3598" i="25"/>
  <x:c r="E3598" i="25"/>
  <x:c r="F3598" i="25"/>
  <x:c r="G3598" i="25"/>
  <x:c r="H3598" i="25"/>
  <x:c r="I3598" i="25"/>
  <x:c r="J3598" i="25"/>
  <x:c r="K3598" i="25"/>
  <x:c r="L3598" i="25"/>
  <x:c r="M3598" i="25"/>
  <x:c r="N3598" i="25"/>
  <x:c r="P3598" i="25"/>
  <x:c r="Q3598" i="25"/>
  <x:c r="R3598" i="25"/>
  <x:c r="A3599" i="25"/>
  <x:c r="B3599" i="25"/>
  <x:c r="C3599" i="25"/>
  <x:c r="D3599" i="25"/>
  <x:c r="E3599" i="25"/>
  <x:c r="F3599" i="25"/>
  <x:c r="G3599" i="25"/>
  <x:c r="H3599" i="25"/>
  <x:c r="I3599" i="25"/>
  <x:c r="J3599" i="25"/>
  <x:c r="K3599" i="25"/>
  <x:c r="L3599" i="25"/>
  <x:c r="M3599" i="25"/>
  <x:c r="N3599" i="25"/>
  <x:c r="P3599" i="25"/>
  <x:c r="Q3599" i="25"/>
  <x:c r="R3599" i="25"/>
  <x:c r="A3600" i="25"/>
  <x:c r="B3600" i="25"/>
  <x:c r="C3600" i="25"/>
  <x:c r="D3600" i="25"/>
  <x:c r="E3600" i="25"/>
  <x:c r="F3600" i="25"/>
  <x:c r="G3600" i="25"/>
  <x:c r="H3600" i="25"/>
  <x:c r="I3600" i="25"/>
  <x:c r="J3600" i="25"/>
  <x:c r="K3600" i="25"/>
  <x:c r="L3600" i="25"/>
  <x:c r="M3600" i="25"/>
  <x:c r="N3600" i="25"/>
  <x:c r="P3600" i="25"/>
  <x:c r="Q3600" i="25"/>
  <x:c r="R3600" i="25"/>
  <x:c r="A3601" i="25"/>
  <x:c r="B3601" i="25"/>
  <x:c r="C3601" i="25"/>
  <x:c r="D3601" i="25"/>
  <x:c r="E3601" i="25"/>
  <x:c r="F3601" i="25"/>
  <x:c r="G3601" i="25"/>
  <x:c r="H3601" i="25"/>
  <x:c r="I3601" i="25"/>
  <x:c r="J3601" i="25"/>
  <x:c r="K3601" i="25"/>
  <x:c r="L3601" i="25"/>
  <x:c r="M3601" i="25"/>
  <x:c r="N3601" i="25"/>
  <x:c r="P3601" i="25"/>
  <x:c r="Q3601" i="25"/>
  <x:c r="R3601" i="25"/>
  <x:c r="A3602" i="25"/>
  <x:c r="B3602" i="25"/>
  <x:c r="C3602" i="25"/>
  <x:c r="D3602" i="25"/>
  <x:c r="E3602" i="25"/>
  <x:c r="F3602" i="25"/>
  <x:c r="G3602" i="25"/>
  <x:c r="H3602" i="25"/>
  <x:c r="I3602" i="25"/>
  <x:c r="J3602" i="25"/>
  <x:c r="K3602" i="25"/>
  <x:c r="L3602" i="25"/>
  <x:c r="M3602" i="25"/>
  <x:c r="N3602" i="25"/>
  <x:c r="P3602" i="25"/>
  <x:c r="Q3602" i="25"/>
  <x:c r="R3602" i="25"/>
  <x:c r="A3603" i="25"/>
  <x:c r="B3603" i="25"/>
  <x:c r="C3603" i="25"/>
  <x:c r="D3603" i="25"/>
  <x:c r="E3603" i="25"/>
  <x:c r="F3603" i="25"/>
  <x:c r="G3603" i="25"/>
  <x:c r="H3603" i="25"/>
  <x:c r="I3603" i="25"/>
  <x:c r="J3603" i="25"/>
  <x:c r="K3603" i="25"/>
  <x:c r="L3603" i="25"/>
  <x:c r="M3603" i="25"/>
  <x:c r="N3603" i="25"/>
  <x:c r="P3603" i="25"/>
  <x:c r="Q3603" i="25"/>
  <x:c r="R3603" i="25"/>
  <x:c r="A3604" i="25"/>
  <x:c r="B3604" i="25"/>
  <x:c r="C3604" i="25"/>
  <x:c r="D3604" i="25"/>
  <x:c r="E3604" i="25"/>
  <x:c r="F3604" i="25"/>
  <x:c r="G3604" i="25"/>
  <x:c r="H3604" i="25"/>
  <x:c r="I3604" i="25"/>
  <x:c r="J3604" i="25"/>
  <x:c r="K3604" i="25"/>
  <x:c r="L3604" i="25"/>
  <x:c r="M3604" i="25"/>
  <x:c r="N3604" i="25"/>
  <x:c r="P3604" i="25"/>
  <x:c r="Q3604" i="25"/>
  <x:c r="R3604" i="25"/>
  <x:c r="A3605" i="25"/>
  <x:c r="B3605" i="25"/>
  <x:c r="C3605" i="25"/>
  <x:c r="D3605" i="25"/>
  <x:c r="E3605" i="25"/>
  <x:c r="F3605" i="25"/>
  <x:c r="G3605" i="25"/>
  <x:c r="H3605" i="25"/>
  <x:c r="I3605" i="25"/>
  <x:c r="J3605" i="25"/>
  <x:c r="K3605" i="25"/>
  <x:c r="L3605" i="25"/>
  <x:c r="M3605" i="25"/>
  <x:c r="N3605" i="25"/>
  <x:c r="P3605" i="25"/>
  <x:c r="Q3605" i="25"/>
  <x:c r="R3605" i="25"/>
  <x:c r="A3606" i="25"/>
  <x:c r="B3606" i="25"/>
  <x:c r="C3606" i="25"/>
  <x:c r="D3606" i="25"/>
  <x:c r="E3606" i="25"/>
  <x:c r="F3606" i="25"/>
  <x:c r="G3606" i="25"/>
  <x:c r="H3606" i="25"/>
  <x:c r="I3606" i="25"/>
  <x:c r="J3606" i="25"/>
  <x:c r="K3606" i="25"/>
  <x:c r="L3606" i="25"/>
  <x:c r="M3606" i="25"/>
  <x:c r="N3606" i="25"/>
  <x:c r="P3606" i="25"/>
  <x:c r="Q3606" i="25"/>
  <x:c r="R3606" i="25"/>
  <x:c r="A3607" i="25"/>
  <x:c r="B3607" i="25"/>
  <x:c r="C3607" i="25"/>
  <x:c r="D3607" i="25"/>
  <x:c r="E3607" i="25"/>
  <x:c r="F3607" i="25"/>
  <x:c r="G3607" i="25"/>
  <x:c r="H3607" i="25"/>
  <x:c r="I3607" i="25"/>
  <x:c r="J3607" i="25"/>
  <x:c r="K3607" i="25"/>
  <x:c r="L3607" i="25"/>
  <x:c r="M3607" i="25"/>
  <x:c r="N3607" i="25"/>
  <x:c r="P3607" i="25"/>
  <x:c r="Q3607" i="25"/>
  <x:c r="R3607" i="25"/>
  <x:c r="A3608" i="25"/>
  <x:c r="B3608" i="25"/>
  <x:c r="C3608" i="25"/>
  <x:c r="D3608" i="25"/>
  <x:c r="E3608" i="25"/>
  <x:c r="F3608" i="25"/>
  <x:c r="G3608" i="25"/>
  <x:c r="H3608" i="25"/>
  <x:c r="I3608" i="25"/>
  <x:c r="J3608" i="25"/>
  <x:c r="K3608" i="25"/>
  <x:c r="L3608" i="25"/>
  <x:c r="M3608" i="25"/>
  <x:c r="N3608" i="25"/>
  <x:c r="P3608" i="25"/>
  <x:c r="Q3608" i="25"/>
  <x:c r="R3608" i="25"/>
  <x:c r="A3609" i="25"/>
  <x:c r="B3609" i="25"/>
  <x:c r="C3609" i="25"/>
  <x:c r="D3609" i="25"/>
  <x:c r="E3609" i="25"/>
  <x:c r="F3609" i="25"/>
  <x:c r="G3609" i="25"/>
  <x:c r="H3609" i="25"/>
  <x:c r="I3609" i="25"/>
  <x:c r="J3609" i="25"/>
  <x:c r="K3609" i="25"/>
  <x:c r="L3609" i="25"/>
  <x:c r="M3609" i="25"/>
  <x:c r="N3609" i="25"/>
  <x:c r="P3609" i="25"/>
  <x:c r="Q3609" i="25"/>
  <x:c r="R3609" i="25"/>
  <x:c r="A3610" i="25"/>
  <x:c r="B3610" i="25"/>
  <x:c r="C3610" i="25"/>
  <x:c r="D3610" i="25"/>
  <x:c r="E3610" i="25"/>
  <x:c r="F3610" i="25"/>
  <x:c r="G3610" i="25"/>
  <x:c r="H3610" i="25"/>
  <x:c r="I3610" i="25"/>
  <x:c r="J3610" i="25"/>
  <x:c r="K3610" i="25"/>
  <x:c r="L3610" i="25"/>
  <x:c r="M3610" i="25"/>
  <x:c r="N3610" i="25"/>
  <x:c r="P3610" i="25"/>
  <x:c r="Q3610" i="25"/>
  <x:c r="R3610" i="25"/>
  <x:c r="A3611" i="25"/>
  <x:c r="B3611" i="25"/>
  <x:c r="C3611" i="25"/>
  <x:c r="D3611" i="25"/>
  <x:c r="E3611" i="25"/>
  <x:c r="F3611" i="25"/>
  <x:c r="G3611" i="25"/>
  <x:c r="H3611" i="25"/>
  <x:c r="I3611" i="25"/>
  <x:c r="J3611" i="25"/>
  <x:c r="K3611" i="25"/>
  <x:c r="L3611" i="25"/>
  <x:c r="M3611" i="25"/>
  <x:c r="N3611" i="25"/>
  <x:c r="P3611" i="25"/>
  <x:c r="Q3611" i="25"/>
  <x:c r="R3611" i="25"/>
  <x:c r="A3612" i="25"/>
  <x:c r="B3612" i="25"/>
  <x:c r="C3612" i="25"/>
  <x:c r="D3612" i="25"/>
  <x:c r="E3612" i="25"/>
  <x:c r="F3612" i="25"/>
  <x:c r="G3612" i="25"/>
  <x:c r="H3612" i="25"/>
  <x:c r="I3612" i="25"/>
  <x:c r="J3612" i="25"/>
  <x:c r="K3612" i="25"/>
  <x:c r="L3612" i="25"/>
  <x:c r="M3612" i="25"/>
  <x:c r="N3612" i="25"/>
  <x:c r="P3612" i="25"/>
  <x:c r="Q3612" i="25"/>
  <x:c r="R3612" i="25"/>
  <x:c r="A3613" i="25"/>
  <x:c r="B3613" i="25"/>
  <x:c r="C3613" i="25"/>
  <x:c r="D3613" i="25"/>
  <x:c r="E3613" i="25"/>
  <x:c r="F3613" i="25"/>
  <x:c r="G3613" i="25"/>
  <x:c r="H3613" i="25"/>
  <x:c r="I3613" i="25"/>
  <x:c r="J3613" i="25"/>
  <x:c r="K3613" i="25"/>
  <x:c r="L3613" i="25"/>
  <x:c r="M3613" i="25"/>
  <x:c r="N3613" i="25"/>
  <x:c r="P3613" i="25"/>
  <x:c r="Q3613" i="25"/>
  <x:c r="R3613" i="25"/>
  <x:c r="A3614" i="25"/>
  <x:c r="B3614" i="25"/>
  <x:c r="C3614" i="25"/>
  <x:c r="D3614" i="25"/>
  <x:c r="E3614" i="25"/>
  <x:c r="F3614" i="25"/>
  <x:c r="G3614" i="25"/>
  <x:c r="H3614" i="25"/>
  <x:c r="I3614" i="25"/>
  <x:c r="J3614" i="25"/>
  <x:c r="K3614" i="25"/>
  <x:c r="L3614" i="25"/>
  <x:c r="M3614" i="25"/>
  <x:c r="N3614" i="25"/>
  <x:c r="P3614" i="25"/>
  <x:c r="Q3614" i="25"/>
  <x:c r="R3614" i="25"/>
  <x:c r="A3615" i="25"/>
  <x:c r="B3615" i="25"/>
  <x:c r="C3615" i="25"/>
  <x:c r="D3615" i="25"/>
  <x:c r="E3615" i="25"/>
  <x:c r="F3615" i="25"/>
  <x:c r="G3615" i="25"/>
  <x:c r="H3615" i="25"/>
  <x:c r="I3615" i="25"/>
  <x:c r="J3615" i="25"/>
  <x:c r="K3615" i="25"/>
  <x:c r="L3615" i="25"/>
  <x:c r="M3615" i="25"/>
  <x:c r="N3615" i="25"/>
  <x:c r="P3615" i="25"/>
  <x:c r="Q3615" i="25"/>
  <x:c r="R3615" i="25"/>
  <x:c r="A3616" i="25"/>
  <x:c r="B3616" i="25"/>
  <x:c r="C3616" i="25"/>
  <x:c r="D3616" i="25"/>
  <x:c r="E3616" i="25"/>
  <x:c r="F3616" i="25"/>
  <x:c r="G3616" i="25"/>
  <x:c r="H3616" i="25"/>
  <x:c r="I3616" i="25"/>
  <x:c r="J3616" i="25"/>
  <x:c r="K3616" i="25"/>
  <x:c r="L3616" i="25"/>
  <x:c r="M3616" i="25"/>
  <x:c r="N3616" i="25"/>
  <x:c r="P3616" i="25"/>
  <x:c r="Q3616" i="25"/>
  <x:c r="R3616" i="25"/>
  <x:c r="A3617" i="25"/>
  <x:c r="B3617" i="25"/>
  <x:c r="C3617" i="25"/>
  <x:c r="D3617" i="25"/>
  <x:c r="E3617" i="25"/>
  <x:c r="F3617" i="25"/>
  <x:c r="G3617" i="25"/>
  <x:c r="H3617" i="25"/>
  <x:c r="I3617" i="25"/>
  <x:c r="J3617" i="25"/>
  <x:c r="K3617" i="25"/>
  <x:c r="L3617" i="25"/>
  <x:c r="M3617" i="25"/>
  <x:c r="N3617" i="25"/>
  <x:c r="P3617" i="25"/>
  <x:c r="Q3617" i="25"/>
  <x:c r="R3617" i="25"/>
  <x:c r="A3618" i="25"/>
  <x:c r="B3618" i="25"/>
  <x:c r="C3618" i="25"/>
  <x:c r="D3618" i="25"/>
  <x:c r="E3618" i="25"/>
  <x:c r="F3618" i="25"/>
  <x:c r="G3618" i="25"/>
  <x:c r="H3618" i="25"/>
  <x:c r="I3618" i="25"/>
  <x:c r="J3618" i="25"/>
  <x:c r="K3618" i="25"/>
  <x:c r="L3618" i="25"/>
  <x:c r="M3618" i="25"/>
  <x:c r="N3618" i="25"/>
  <x:c r="P3618" i="25"/>
  <x:c r="Q3618" i="25"/>
  <x:c r="R3618" i="25"/>
  <x:c r="A3619" i="25"/>
  <x:c r="B3619" i="25"/>
  <x:c r="C3619" i="25"/>
  <x:c r="D3619" i="25"/>
  <x:c r="E3619" i="25"/>
  <x:c r="F3619" i="25"/>
  <x:c r="G3619" i="25"/>
  <x:c r="H3619" i="25"/>
  <x:c r="I3619" i="25"/>
  <x:c r="J3619" i="25"/>
  <x:c r="K3619" i="25"/>
  <x:c r="L3619" i="25"/>
  <x:c r="M3619" i="25"/>
  <x:c r="N3619" i="25"/>
  <x:c r="P3619" i="25"/>
  <x:c r="Q3619" i="25"/>
  <x:c r="R3619" i="25"/>
  <x:c r="A3620" i="25"/>
  <x:c r="B3620" i="25"/>
  <x:c r="C3620" i="25"/>
  <x:c r="D3620" i="25"/>
  <x:c r="E3620" i="25"/>
  <x:c r="F3620" i="25"/>
  <x:c r="G3620" i="25"/>
  <x:c r="H3620" i="25"/>
  <x:c r="I3620" i="25"/>
  <x:c r="J3620" i="25"/>
  <x:c r="K3620" i="25"/>
  <x:c r="L3620" i="25"/>
  <x:c r="M3620" i="25"/>
  <x:c r="N3620" i="25"/>
  <x:c r="P3620" i="25"/>
  <x:c r="Q3620" i="25"/>
  <x:c r="R3620" i="25"/>
  <x:c r="A3621" i="25"/>
  <x:c r="B3621" i="25"/>
  <x:c r="C3621" i="25"/>
  <x:c r="D3621" i="25"/>
  <x:c r="E3621" i="25"/>
  <x:c r="F3621" i="25"/>
  <x:c r="G3621" i="25"/>
  <x:c r="H3621" i="25"/>
  <x:c r="I3621" i="25"/>
  <x:c r="J3621" i="25"/>
  <x:c r="K3621" i="25"/>
  <x:c r="L3621" i="25"/>
  <x:c r="M3621" i="25"/>
  <x:c r="N3621" i="25"/>
  <x:c r="P3621" i="25"/>
  <x:c r="Q3621" i="25"/>
  <x:c r="R3621" i="25"/>
  <x:c r="A3622" i="25"/>
  <x:c r="B3622" i="25"/>
  <x:c r="C3622" i="25"/>
  <x:c r="D3622" i="25"/>
  <x:c r="E3622" i="25"/>
  <x:c r="F3622" i="25"/>
  <x:c r="G3622" i="25"/>
  <x:c r="H3622" i="25"/>
  <x:c r="I3622" i="25"/>
  <x:c r="J3622" i="25"/>
  <x:c r="K3622" i="25"/>
  <x:c r="L3622" i="25"/>
  <x:c r="M3622" i="25"/>
  <x:c r="N3622" i="25"/>
  <x:c r="P3622" i="25"/>
  <x:c r="Q3622" i="25"/>
  <x:c r="R3622" i="25"/>
  <x:c r="A3623" i="25"/>
  <x:c r="B3623" i="25"/>
  <x:c r="C3623" i="25"/>
  <x:c r="D3623" i="25"/>
  <x:c r="E3623" i="25"/>
  <x:c r="F3623" i="25"/>
  <x:c r="G3623" i="25"/>
  <x:c r="H3623" i="25"/>
  <x:c r="I3623" i="25"/>
  <x:c r="J3623" i="25"/>
  <x:c r="K3623" i="25"/>
  <x:c r="L3623" i="25"/>
  <x:c r="M3623" i="25"/>
  <x:c r="N3623" i="25"/>
  <x:c r="P3623" i="25"/>
  <x:c r="Q3623" i="25"/>
  <x:c r="R3623" i="25"/>
  <x:c r="A3624" i="25"/>
  <x:c r="B3624" i="25"/>
  <x:c r="C3624" i="25"/>
  <x:c r="D3624" i="25"/>
  <x:c r="E3624" i="25"/>
  <x:c r="F3624" i="25"/>
  <x:c r="G3624" i="25"/>
  <x:c r="H3624" i="25"/>
  <x:c r="I3624" i="25"/>
  <x:c r="J3624" i="25"/>
  <x:c r="K3624" i="25"/>
  <x:c r="L3624" i="25"/>
  <x:c r="M3624" i="25"/>
  <x:c r="N3624" i="25"/>
  <x:c r="P3624" i="25"/>
  <x:c r="Q3624" i="25"/>
  <x:c r="R3624" i="25"/>
  <x:c r="A3625" i="25"/>
  <x:c r="B3625" i="25"/>
  <x:c r="C3625" i="25"/>
  <x:c r="D3625" i="25"/>
  <x:c r="E3625" i="25"/>
  <x:c r="F3625" i="25"/>
  <x:c r="G3625" i="25"/>
  <x:c r="H3625" i="25"/>
  <x:c r="I3625" i="25"/>
  <x:c r="J3625" i="25"/>
  <x:c r="K3625" i="25"/>
  <x:c r="L3625" i="25"/>
  <x:c r="M3625" i="25"/>
  <x:c r="N3625" i="25"/>
  <x:c r="P3625" i="25"/>
  <x:c r="Q3625" i="25"/>
  <x:c r="R3625" i="25"/>
  <x:c r="A3626" i="25"/>
  <x:c r="B3626" i="25"/>
  <x:c r="C3626" i="25"/>
  <x:c r="D3626" i="25"/>
  <x:c r="E3626" i="25"/>
  <x:c r="F3626" i="25"/>
  <x:c r="G3626" i="25"/>
  <x:c r="H3626" i="25"/>
  <x:c r="I3626" i="25"/>
  <x:c r="J3626" i="25"/>
  <x:c r="K3626" i="25"/>
  <x:c r="L3626" i="25"/>
  <x:c r="M3626" i="25"/>
  <x:c r="N3626" i="25"/>
  <x:c r="P3626" i="25"/>
  <x:c r="Q3626" i="25"/>
  <x:c r="R3626" i="25"/>
  <x:c r="A3627" i="25"/>
  <x:c r="B3627" i="25"/>
  <x:c r="C3627" i="25"/>
  <x:c r="D3627" i="25"/>
  <x:c r="E3627" i="25"/>
  <x:c r="F3627" i="25"/>
  <x:c r="G3627" i="25"/>
  <x:c r="H3627" i="25"/>
  <x:c r="I3627" i="25"/>
  <x:c r="J3627" i="25"/>
  <x:c r="K3627" i="25"/>
  <x:c r="L3627" i="25"/>
  <x:c r="M3627" i="25"/>
  <x:c r="N3627" i="25"/>
  <x:c r="P3627" i="25"/>
  <x:c r="Q3627" i="25"/>
  <x:c r="R3627" i="25"/>
  <x:c r="A3628" i="25"/>
  <x:c r="B3628" i="25"/>
  <x:c r="C3628" i="25"/>
  <x:c r="D3628" i="25"/>
  <x:c r="E3628" i="25"/>
  <x:c r="F3628" i="25"/>
  <x:c r="G3628" i="25"/>
  <x:c r="H3628" i="25"/>
  <x:c r="I3628" i="25"/>
  <x:c r="J3628" i="25"/>
  <x:c r="K3628" i="25"/>
  <x:c r="L3628" i="25"/>
  <x:c r="M3628" i="25"/>
  <x:c r="N3628" i="25"/>
  <x:c r="P3628" i="25"/>
  <x:c r="Q3628" i="25"/>
  <x:c r="R3628" i="25"/>
  <x:c r="A3629" i="25"/>
  <x:c r="B3629" i="25"/>
  <x:c r="C3629" i="25"/>
  <x:c r="D3629" i="25"/>
  <x:c r="E3629" i="25"/>
  <x:c r="F3629" i="25"/>
  <x:c r="G3629" i="25"/>
  <x:c r="H3629" i="25"/>
  <x:c r="I3629" i="25"/>
  <x:c r="J3629" i="25"/>
  <x:c r="K3629" i="25"/>
  <x:c r="L3629" i="25"/>
  <x:c r="M3629" i="25"/>
  <x:c r="N3629" i="25"/>
  <x:c r="P3629" i="25"/>
  <x:c r="Q3629" i="25"/>
  <x:c r="R3629" i="25"/>
  <x:c r="A3630" i="25"/>
  <x:c r="B3630" i="25"/>
  <x:c r="C3630" i="25"/>
  <x:c r="D3630" i="25"/>
  <x:c r="E3630" i="25"/>
  <x:c r="F3630" i="25"/>
  <x:c r="G3630" i="25"/>
  <x:c r="H3630" i="25"/>
  <x:c r="I3630" i="25"/>
  <x:c r="J3630" i="25"/>
  <x:c r="K3630" i="25"/>
  <x:c r="L3630" i="25"/>
  <x:c r="M3630" i="25"/>
  <x:c r="N3630" i="25"/>
  <x:c r="P3630" i="25"/>
  <x:c r="Q3630" i="25"/>
  <x:c r="R3630" i="25"/>
  <x:c r="A3631" i="25"/>
  <x:c r="B3631" i="25"/>
  <x:c r="C3631" i="25"/>
  <x:c r="D3631" i="25"/>
  <x:c r="E3631" i="25"/>
  <x:c r="F3631" i="25"/>
  <x:c r="G3631" i="25"/>
  <x:c r="H3631" i="25"/>
  <x:c r="I3631" i="25"/>
  <x:c r="J3631" i="25"/>
  <x:c r="K3631" i="25"/>
  <x:c r="L3631" i="25"/>
  <x:c r="M3631" i="25"/>
  <x:c r="N3631" i="25"/>
  <x:c r="P3631" i="25"/>
  <x:c r="Q3631" i="25"/>
  <x:c r="R3631" i="25"/>
  <x:c r="A3632" i="25"/>
  <x:c r="B3632" i="25"/>
  <x:c r="C3632" i="25"/>
  <x:c r="D3632" i="25"/>
  <x:c r="E3632" i="25"/>
  <x:c r="F3632" i="25"/>
  <x:c r="G3632" i="25"/>
  <x:c r="H3632" i="25"/>
  <x:c r="I3632" i="25"/>
  <x:c r="J3632" i="25"/>
  <x:c r="K3632" i="25"/>
  <x:c r="L3632" i="25"/>
  <x:c r="M3632" i="25"/>
  <x:c r="N3632" i="25"/>
  <x:c r="P3632" i="25"/>
  <x:c r="Q3632" i="25"/>
  <x:c r="R3632" i="25"/>
  <x:c r="A3633" i="25"/>
  <x:c r="B3633" i="25"/>
  <x:c r="C3633" i="25"/>
  <x:c r="D3633" i="25"/>
  <x:c r="E3633" i="25"/>
  <x:c r="F3633" i="25"/>
  <x:c r="G3633" i="25"/>
  <x:c r="H3633" i="25"/>
  <x:c r="I3633" i="25"/>
  <x:c r="J3633" i="25"/>
  <x:c r="K3633" i="25"/>
  <x:c r="L3633" i="25"/>
  <x:c r="M3633" i="25"/>
  <x:c r="N3633" i="25"/>
  <x:c r="P3633" i="25"/>
  <x:c r="Q3633" i="25"/>
  <x:c r="R3633" i="25"/>
  <x:c r="A3634" i="25"/>
  <x:c r="B3634" i="25"/>
  <x:c r="C3634" i="25"/>
  <x:c r="D3634" i="25"/>
  <x:c r="E3634" i="25"/>
  <x:c r="F3634" i="25"/>
  <x:c r="G3634" i="25"/>
  <x:c r="H3634" i="25"/>
  <x:c r="I3634" i="25"/>
  <x:c r="J3634" i="25"/>
  <x:c r="K3634" i="25"/>
  <x:c r="L3634" i="25"/>
  <x:c r="M3634" i="25"/>
  <x:c r="N3634" i="25"/>
  <x:c r="P3634" i="25"/>
  <x:c r="Q3634" i="25"/>
  <x:c r="R3634" i="25"/>
  <x:c r="A3635" i="25"/>
  <x:c r="B3635" i="25"/>
  <x:c r="C3635" i="25"/>
  <x:c r="D3635" i="25"/>
  <x:c r="E3635" i="25"/>
  <x:c r="F3635" i="25"/>
  <x:c r="G3635" i="25"/>
  <x:c r="H3635" i="25"/>
  <x:c r="I3635" i="25"/>
  <x:c r="J3635" i="25"/>
  <x:c r="K3635" i="25"/>
  <x:c r="L3635" i="25"/>
  <x:c r="M3635" i="25"/>
  <x:c r="N3635" i="25"/>
  <x:c r="P3635" i="25"/>
  <x:c r="Q3635" i="25"/>
  <x:c r="R3635" i="25"/>
  <x:c r="A3636" i="25"/>
  <x:c r="B3636" i="25"/>
  <x:c r="C3636" i="25"/>
  <x:c r="D3636" i="25"/>
  <x:c r="E3636" i="25"/>
  <x:c r="F3636" i="25"/>
  <x:c r="G3636" i="25"/>
  <x:c r="H3636" i="25"/>
  <x:c r="I3636" i="25"/>
  <x:c r="J3636" i="25"/>
  <x:c r="K3636" i="25"/>
  <x:c r="L3636" i="25"/>
  <x:c r="M3636" i="25"/>
  <x:c r="N3636" i="25"/>
  <x:c r="P3636" i="25"/>
  <x:c r="Q3636" i="25"/>
  <x:c r="R3636" i="25"/>
  <x:c r="A3637" i="25"/>
  <x:c r="B3637" i="25"/>
  <x:c r="C3637" i="25"/>
  <x:c r="D3637" i="25"/>
  <x:c r="E3637" i="25"/>
  <x:c r="F3637" i="25"/>
  <x:c r="G3637" i="25"/>
  <x:c r="H3637" i="25"/>
  <x:c r="I3637" i="25"/>
  <x:c r="J3637" i="25"/>
  <x:c r="K3637" i="25"/>
  <x:c r="L3637" i="25"/>
  <x:c r="M3637" i="25"/>
  <x:c r="N3637" i="25"/>
  <x:c r="P3637" i="25"/>
  <x:c r="Q3637" i="25"/>
  <x:c r="R3637" i="25"/>
  <x:c r="A3638" i="25"/>
  <x:c r="B3638" i="25"/>
  <x:c r="C3638" i="25"/>
  <x:c r="D3638" i="25"/>
  <x:c r="E3638" i="25"/>
  <x:c r="F3638" i="25"/>
  <x:c r="G3638" i="25"/>
  <x:c r="H3638" i="25"/>
  <x:c r="I3638" i="25"/>
  <x:c r="J3638" i="25"/>
  <x:c r="K3638" i="25"/>
  <x:c r="L3638" i="25"/>
  <x:c r="M3638" i="25"/>
  <x:c r="N3638" i="25"/>
  <x:c r="P3638" i="25"/>
  <x:c r="Q3638" i="25"/>
  <x:c r="R3638" i="25"/>
  <x:c r="A3639" i="25"/>
  <x:c r="B3639" i="25"/>
  <x:c r="C3639" i="25"/>
  <x:c r="D3639" i="25"/>
  <x:c r="E3639" i="25"/>
  <x:c r="F3639" i="25"/>
  <x:c r="G3639" i="25"/>
  <x:c r="H3639" i="25"/>
  <x:c r="I3639" i="25"/>
  <x:c r="J3639" i="25"/>
  <x:c r="K3639" i="25"/>
  <x:c r="L3639" i="25"/>
  <x:c r="M3639" i="25"/>
  <x:c r="N3639" i="25"/>
  <x:c r="P3639" i="25"/>
  <x:c r="Q3639" i="25"/>
  <x:c r="R3639" i="25"/>
  <x:c r="A3640" i="25"/>
  <x:c r="B3640" i="25"/>
  <x:c r="C3640" i="25"/>
  <x:c r="D3640" i="25"/>
  <x:c r="E3640" i="25"/>
  <x:c r="F3640" i="25"/>
  <x:c r="G3640" i="25"/>
  <x:c r="H3640" i="25"/>
  <x:c r="I3640" i="25"/>
  <x:c r="J3640" i="25"/>
  <x:c r="K3640" i="25"/>
  <x:c r="L3640" i="25"/>
  <x:c r="M3640" i="25"/>
  <x:c r="N3640" i="25"/>
  <x:c r="P3640" i="25"/>
  <x:c r="Q3640" i="25"/>
  <x:c r="R3640" i="25"/>
  <x:c r="A3641" i="25"/>
  <x:c r="B3641" i="25"/>
  <x:c r="C3641" i="25"/>
  <x:c r="D3641" i="25"/>
  <x:c r="E3641" i="25"/>
  <x:c r="F3641" i="25"/>
  <x:c r="G3641" i="25"/>
  <x:c r="H3641" i="25"/>
  <x:c r="I3641" i="25"/>
  <x:c r="J3641" i="25"/>
  <x:c r="K3641" i="25"/>
  <x:c r="L3641" i="25"/>
  <x:c r="M3641" i="25"/>
  <x:c r="N3641" i="25"/>
  <x:c r="P3641" i="25"/>
  <x:c r="Q3641" i="25"/>
  <x:c r="R3641" i="25"/>
  <x:c r="A3642" i="25"/>
  <x:c r="B3642" i="25"/>
  <x:c r="C3642" i="25"/>
  <x:c r="D3642" i="25"/>
  <x:c r="E3642" i="25"/>
  <x:c r="F3642" i="25"/>
  <x:c r="G3642" i="25"/>
  <x:c r="H3642" i="25"/>
  <x:c r="I3642" i="25"/>
  <x:c r="J3642" i="25"/>
  <x:c r="K3642" i="25"/>
  <x:c r="L3642" i="25"/>
  <x:c r="M3642" i="25"/>
  <x:c r="N3642" i="25"/>
  <x:c r="P3642" i="25"/>
  <x:c r="Q3642" i="25"/>
  <x:c r="R3642" i="25"/>
  <x:c r="A3643" i="25"/>
  <x:c r="B3643" i="25"/>
  <x:c r="C3643" i="25"/>
  <x:c r="D3643" i="25"/>
  <x:c r="E3643" i="25"/>
  <x:c r="F3643" i="25"/>
  <x:c r="G3643" i="25"/>
  <x:c r="H3643" i="25"/>
  <x:c r="I3643" i="25"/>
  <x:c r="J3643" i="25"/>
  <x:c r="K3643" i="25"/>
  <x:c r="L3643" i="25"/>
  <x:c r="M3643" i="25"/>
  <x:c r="N3643" i="25"/>
  <x:c r="P3643" i="25"/>
  <x:c r="Q3643" i="25"/>
  <x:c r="R3643" i="25"/>
  <x:c r="A3644" i="25"/>
  <x:c r="B3644" i="25"/>
  <x:c r="C3644" i="25"/>
  <x:c r="D3644" i="25"/>
  <x:c r="E3644" i="25"/>
  <x:c r="F3644" i="25"/>
  <x:c r="G3644" i="25"/>
  <x:c r="H3644" i="25"/>
  <x:c r="I3644" i="25"/>
  <x:c r="J3644" i="25"/>
  <x:c r="K3644" i="25"/>
  <x:c r="L3644" i="25"/>
  <x:c r="M3644" i="25"/>
  <x:c r="N3644" i="25"/>
  <x:c r="P3644" i="25"/>
  <x:c r="Q3644" i="25"/>
  <x:c r="R3644" i="25"/>
  <x:c r="A3645" i="25"/>
  <x:c r="B3645" i="25"/>
  <x:c r="C3645" i="25"/>
  <x:c r="D3645" i="25"/>
  <x:c r="E3645" i="25"/>
  <x:c r="F3645" i="25"/>
  <x:c r="G3645" i="25"/>
  <x:c r="H3645" i="25"/>
  <x:c r="I3645" i="25"/>
  <x:c r="J3645" i="25"/>
  <x:c r="K3645" i="25"/>
  <x:c r="L3645" i="25"/>
  <x:c r="M3645" i="25"/>
  <x:c r="N3645" i="25"/>
  <x:c r="P3645" i="25"/>
  <x:c r="Q3645" i="25"/>
  <x:c r="R3645" i="25"/>
  <x:c r="A3646" i="25"/>
  <x:c r="B3646" i="25"/>
  <x:c r="C3646" i="25"/>
  <x:c r="D3646" i="25"/>
  <x:c r="E3646" i="25"/>
  <x:c r="F3646" i="25"/>
  <x:c r="G3646" i="25"/>
  <x:c r="H3646" i="25"/>
  <x:c r="I3646" i="25"/>
  <x:c r="J3646" i="25"/>
  <x:c r="K3646" i="25"/>
  <x:c r="L3646" i="25"/>
  <x:c r="M3646" i="25"/>
  <x:c r="N3646" i="25"/>
  <x:c r="P3646" i="25"/>
  <x:c r="Q3646" i="25"/>
  <x:c r="R3646" i="25"/>
  <x:c r="A3647" i="25"/>
  <x:c r="B3647" i="25"/>
  <x:c r="C3647" i="25"/>
  <x:c r="D3647" i="25"/>
  <x:c r="E3647" i="25"/>
  <x:c r="F3647" i="25"/>
  <x:c r="G3647" i="25"/>
  <x:c r="H3647" i="25"/>
  <x:c r="I3647" i="25"/>
  <x:c r="J3647" i="25"/>
  <x:c r="K3647" i="25"/>
  <x:c r="L3647" i="25"/>
  <x:c r="M3647" i="25"/>
  <x:c r="N3647" i="25"/>
  <x:c r="P3647" i="25"/>
  <x:c r="Q3647" i="25"/>
  <x:c r="R3647" i="25"/>
  <x:c r="A3648" i="25"/>
  <x:c r="B3648" i="25"/>
  <x:c r="C3648" i="25"/>
  <x:c r="D3648" i="25"/>
  <x:c r="E3648" i="25"/>
  <x:c r="F3648" i="25"/>
  <x:c r="G3648" i="25"/>
  <x:c r="H3648" i="25"/>
  <x:c r="I3648" i="25"/>
  <x:c r="J3648" i="25"/>
  <x:c r="K3648" i="25"/>
  <x:c r="L3648" i="25"/>
  <x:c r="M3648" i="25"/>
  <x:c r="N3648" i="25"/>
  <x:c r="P3648" i="25"/>
  <x:c r="Q3648" i="25"/>
  <x:c r="R3648" i="25"/>
  <x:c r="A3649" i="25"/>
  <x:c r="B3649" i="25"/>
  <x:c r="C3649" i="25"/>
  <x:c r="D3649" i="25"/>
  <x:c r="E3649" i="25"/>
  <x:c r="F3649" i="25"/>
  <x:c r="G3649" i="25"/>
  <x:c r="H3649" i="25"/>
  <x:c r="I3649" i="25"/>
  <x:c r="J3649" i="25"/>
  <x:c r="K3649" i="25"/>
  <x:c r="L3649" i="25"/>
  <x:c r="M3649" i="25"/>
  <x:c r="N3649" i="25"/>
  <x:c r="P3649" i="25"/>
  <x:c r="Q3649" i="25"/>
  <x:c r="R3649" i="25"/>
  <x:c r="A3650" i="25"/>
  <x:c r="B3650" i="25"/>
  <x:c r="C3650" i="25"/>
  <x:c r="D3650" i="25"/>
  <x:c r="E3650" i="25"/>
  <x:c r="F3650" i="25"/>
  <x:c r="G3650" i="25"/>
  <x:c r="H3650" i="25"/>
  <x:c r="I3650" i="25"/>
  <x:c r="J3650" i="25"/>
  <x:c r="K3650" i="25"/>
  <x:c r="L3650" i="25"/>
  <x:c r="M3650" i="25"/>
  <x:c r="N3650" i="25"/>
  <x:c r="P3650" i="25"/>
  <x:c r="Q3650" i="25"/>
  <x:c r="R3650" i="25"/>
  <x:c r="A3651" i="25"/>
  <x:c r="B3651" i="25"/>
  <x:c r="C3651" i="25"/>
  <x:c r="D3651" i="25"/>
  <x:c r="E3651" i="25"/>
  <x:c r="F3651" i="25"/>
  <x:c r="G3651" i="25"/>
  <x:c r="H3651" i="25"/>
  <x:c r="I3651" i="25"/>
  <x:c r="J3651" i="25"/>
  <x:c r="K3651" i="25"/>
  <x:c r="L3651" i="25"/>
  <x:c r="M3651" i="25"/>
  <x:c r="N3651" i="25"/>
  <x:c r="P3651" i="25"/>
  <x:c r="Q3651" i="25"/>
  <x:c r="R3651" i="25"/>
  <x:c r="A3652" i="25"/>
  <x:c r="B3652" i="25"/>
  <x:c r="C3652" i="25"/>
  <x:c r="D3652" i="25"/>
  <x:c r="E3652" i="25"/>
  <x:c r="F3652" i="25"/>
  <x:c r="G3652" i="25"/>
  <x:c r="H3652" i="25"/>
  <x:c r="I3652" i="25"/>
  <x:c r="J3652" i="25"/>
  <x:c r="K3652" i="25"/>
  <x:c r="L3652" i="25"/>
  <x:c r="M3652" i="25"/>
  <x:c r="N3652" i="25"/>
  <x:c r="P3652" i="25"/>
  <x:c r="Q3652" i="25"/>
  <x:c r="R3652" i="25"/>
  <x:c r="A3653" i="25"/>
  <x:c r="B3653" i="25"/>
  <x:c r="C3653" i="25"/>
  <x:c r="D3653" i="25"/>
  <x:c r="E3653" i="25"/>
  <x:c r="F3653" i="25"/>
  <x:c r="G3653" i="25"/>
  <x:c r="H3653" i="25"/>
  <x:c r="I3653" i="25"/>
  <x:c r="J3653" i="25"/>
  <x:c r="K3653" i="25"/>
  <x:c r="L3653" i="25"/>
  <x:c r="M3653" i="25"/>
  <x:c r="N3653" i="25"/>
  <x:c r="P3653" i="25"/>
  <x:c r="Q3653" i="25"/>
  <x:c r="R3653" i="25"/>
  <x:c r="A3654" i="25"/>
  <x:c r="B3654" i="25"/>
  <x:c r="C3654" i="25"/>
  <x:c r="D3654" i="25"/>
  <x:c r="E3654" i="25"/>
  <x:c r="F3654" i="25"/>
  <x:c r="G3654" i="25"/>
  <x:c r="H3654" i="25"/>
  <x:c r="I3654" i="25"/>
  <x:c r="J3654" i="25"/>
  <x:c r="K3654" i="25"/>
  <x:c r="L3654" i="25"/>
  <x:c r="M3654" i="25"/>
  <x:c r="N3654" i="25"/>
  <x:c r="P3654" i="25"/>
  <x:c r="Q3654" i="25"/>
  <x:c r="R3654" i="25"/>
  <x:c r="A3655" i="25"/>
  <x:c r="B3655" i="25"/>
  <x:c r="C3655" i="25"/>
  <x:c r="D3655" i="25"/>
  <x:c r="E3655" i="25"/>
  <x:c r="F3655" i="25"/>
  <x:c r="G3655" i="25"/>
  <x:c r="H3655" i="25"/>
  <x:c r="I3655" i="25"/>
  <x:c r="J3655" i="25"/>
  <x:c r="K3655" i="25"/>
  <x:c r="L3655" i="25"/>
  <x:c r="M3655" i="25"/>
  <x:c r="N3655" i="25"/>
  <x:c r="P3655" i="25"/>
  <x:c r="Q3655" i="25"/>
  <x:c r="R3655" i="25"/>
  <x:c r="A3656" i="25"/>
  <x:c r="B3656" i="25"/>
  <x:c r="C3656" i="25"/>
  <x:c r="D3656" i="25"/>
  <x:c r="E3656" i="25"/>
  <x:c r="F3656" i="25"/>
  <x:c r="G3656" i="25"/>
  <x:c r="H3656" i="25"/>
  <x:c r="I3656" i="25"/>
  <x:c r="J3656" i="25"/>
  <x:c r="K3656" i="25"/>
  <x:c r="L3656" i="25"/>
  <x:c r="M3656" i="25"/>
  <x:c r="N3656" i="25"/>
  <x:c r="P3656" i="25"/>
  <x:c r="Q3656" i="25"/>
  <x:c r="R3656" i="25"/>
  <x:c r="A3657" i="25"/>
  <x:c r="B3657" i="25"/>
  <x:c r="C3657" i="25"/>
  <x:c r="D3657" i="25"/>
  <x:c r="E3657" i="25"/>
  <x:c r="F3657" i="25"/>
  <x:c r="G3657" i="25"/>
  <x:c r="H3657" i="25"/>
  <x:c r="I3657" i="25"/>
  <x:c r="J3657" i="25"/>
  <x:c r="K3657" i="25"/>
  <x:c r="L3657" i="25"/>
  <x:c r="M3657" i="25"/>
  <x:c r="N3657" i="25"/>
  <x:c r="P3657" i="25"/>
  <x:c r="Q3657" i="25"/>
  <x:c r="R3657" i="25"/>
  <x:c r="A3658" i="25"/>
  <x:c r="B3658" i="25"/>
  <x:c r="C3658" i="25"/>
  <x:c r="D3658" i="25"/>
  <x:c r="E3658" i="25"/>
  <x:c r="F3658" i="25"/>
  <x:c r="G3658" i="25"/>
  <x:c r="H3658" i="25"/>
  <x:c r="I3658" i="25"/>
  <x:c r="J3658" i="25"/>
  <x:c r="K3658" i="25"/>
  <x:c r="L3658" i="25"/>
  <x:c r="M3658" i="25"/>
  <x:c r="N3658" i="25"/>
  <x:c r="P3658" i="25"/>
  <x:c r="Q3658" i="25"/>
  <x:c r="R3658" i="25"/>
  <x:c r="A3659" i="25"/>
  <x:c r="B3659" i="25"/>
  <x:c r="C3659" i="25"/>
  <x:c r="D3659" i="25"/>
  <x:c r="E3659" i="25"/>
  <x:c r="F3659" i="25"/>
  <x:c r="G3659" i="25"/>
  <x:c r="H3659" i="25"/>
  <x:c r="I3659" i="25"/>
  <x:c r="J3659" i="25"/>
  <x:c r="K3659" i="25"/>
  <x:c r="L3659" i="25"/>
  <x:c r="M3659" i="25"/>
  <x:c r="N3659" i="25"/>
  <x:c r="P3659" i="25"/>
  <x:c r="Q3659" i="25"/>
  <x:c r="R3659" i="25"/>
  <x:c r="A3660" i="25"/>
  <x:c r="B3660" i="25"/>
  <x:c r="C3660" i="25"/>
  <x:c r="D3660" i="25"/>
  <x:c r="E3660" i="25"/>
  <x:c r="F3660" i="25"/>
  <x:c r="G3660" i="25"/>
  <x:c r="H3660" i="25"/>
  <x:c r="I3660" i="25"/>
  <x:c r="J3660" i="25"/>
  <x:c r="K3660" i="25"/>
  <x:c r="L3660" i="25"/>
  <x:c r="M3660" i="25"/>
  <x:c r="N3660" i="25"/>
  <x:c r="P3660" i="25"/>
  <x:c r="Q3660" i="25"/>
  <x:c r="R3660" i="25"/>
  <x:c r="A3661" i="25"/>
  <x:c r="B3661" i="25"/>
  <x:c r="C3661" i="25"/>
  <x:c r="D3661" i="25"/>
  <x:c r="E3661" i="25"/>
  <x:c r="F3661" i="25"/>
  <x:c r="G3661" i="25"/>
  <x:c r="H3661" i="25"/>
  <x:c r="I3661" i="25"/>
  <x:c r="J3661" i="25"/>
  <x:c r="K3661" i="25"/>
  <x:c r="L3661" i="25"/>
  <x:c r="M3661" i="25"/>
  <x:c r="N3661" i="25"/>
  <x:c r="P3661" i="25"/>
  <x:c r="Q3661" i="25"/>
  <x:c r="R3661" i="25"/>
  <x:c r="A3662" i="25"/>
  <x:c r="B3662" i="25"/>
  <x:c r="C3662" i="25"/>
  <x:c r="D3662" i="25"/>
  <x:c r="E3662" i="25"/>
  <x:c r="F3662" i="25"/>
  <x:c r="G3662" i="25"/>
  <x:c r="H3662" i="25"/>
  <x:c r="I3662" i="25"/>
  <x:c r="J3662" i="25"/>
  <x:c r="K3662" i="25"/>
  <x:c r="L3662" i="25"/>
  <x:c r="M3662" i="25"/>
  <x:c r="N3662" i="25"/>
  <x:c r="P3662" i="25"/>
  <x:c r="Q3662" i="25"/>
  <x:c r="R3662" i="25"/>
  <x:c r="A3663" i="25"/>
  <x:c r="B3663" i="25"/>
  <x:c r="C3663" i="25"/>
  <x:c r="D3663" i="25"/>
  <x:c r="E3663" i="25"/>
  <x:c r="F3663" i="25"/>
  <x:c r="G3663" i="25"/>
  <x:c r="H3663" i="25"/>
  <x:c r="I3663" i="25"/>
  <x:c r="J3663" i="25"/>
  <x:c r="K3663" i="25"/>
  <x:c r="L3663" i="25"/>
  <x:c r="M3663" i="25"/>
  <x:c r="N3663" i="25"/>
  <x:c r="P3663" i="25"/>
  <x:c r="Q3663" i="25"/>
  <x:c r="R3663" i="25"/>
  <x:c r="A3664" i="25"/>
  <x:c r="B3664" i="25"/>
  <x:c r="C3664" i="25"/>
  <x:c r="D3664" i="25"/>
  <x:c r="E3664" i="25"/>
  <x:c r="F3664" i="25"/>
  <x:c r="G3664" i="25"/>
  <x:c r="H3664" i="25"/>
  <x:c r="I3664" i="25"/>
  <x:c r="J3664" i="25"/>
  <x:c r="K3664" i="25"/>
  <x:c r="L3664" i="25"/>
  <x:c r="M3664" i="25"/>
  <x:c r="N3664" i="25"/>
  <x:c r="P3664" i="25"/>
  <x:c r="Q3664" i="25"/>
  <x:c r="R3664" i="25"/>
  <x:c r="A3665" i="25"/>
  <x:c r="B3665" i="25"/>
  <x:c r="C3665" i="25"/>
  <x:c r="D3665" i="25"/>
  <x:c r="E3665" i="25"/>
  <x:c r="F3665" i="25"/>
  <x:c r="G3665" i="25"/>
  <x:c r="H3665" i="25"/>
  <x:c r="I3665" i="25"/>
  <x:c r="J3665" i="25"/>
  <x:c r="K3665" i="25"/>
  <x:c r="L3665" i="25"/>
  <x:c r="M3665" i="25"/>
  <x:c r="N3665" i="25"/>
  <x:c r="P3665" i="25"/>
  <x:c r="Q3665" i="25"/>
  <x:c r="R3665" i="25"/>
  <x:c r="A3666" i="25"/>
  <x:c r="B3666" i="25"/>
  <x:c r="C3666" i="25"/>
  <x:c r="D3666" i="25"/>
  <x:c r="E3666" i="25"/>
  <x:c r="F3666" i="25"/>
  <x:c r="G3666" i="25"/>
  <x:c r="H3666" i="25"/>
  <x:c r="I3666" i="25"/>
  <x:c r="J3666" i="25"/>
  <x:c r="K3666" i="25"/>
  <x:c r="L3666" i="25"/>
  <x:c r="M3666" i="25"/>
  <x:c r="N3666" i="25"/>
  <x:c r="P3666" i="25"/>
  <x:c r="Q3666" i="25"/>
  <x:c r="R3666" i="25"/>
  <x:c r="A3667" i="25"/>
  <x:c r="B3667" i="25"/>
  <x:c r="C3667" i="25"/>
  <x:c r="D3667" i="25"/>
  <x:c r="E3667" i="25"/>
  <x:c r="F3667" i="25"/>
  <x:c r="G3667" i="25"/>
  <x:c r="H3667" i="25"/>
  <x:c r="I3667" i="25"/>
  <x:c r="J3667" i="25"/>
  <x:c r="K3667" i="25"/>
  <x:c r="L3667" i="25"/>
  <x:c r="M3667" i="25"/>
  <x:c r="N3667" i="25"/>
  <x:c r="P3667" i="25"/>
  <x:c r="Q3667" i="25"/>
  <x:c r="R3667" i="25"/>
  <x:c r="A3668" i="25"/>
  <x:c r="B3668" i="25"/>
  <x:c r="C3668" i="25"/>
  <x:c r="D3668" i="25"/>
  <x:c r="E3668" i="25"/>
  <x:c r="F3668" i="25"/>
  <x:c r="G3668" i="25"/>
  <x:c r="H3668" i="25"/>
  <x:c r="I3668" i="25"/>
  <x:c r="J3668" i="25"/>
  <x:c r="K3668" i="25"/>
  <x:c r="L3668" i="25"/>
  <x:c r="M3668" i="25"/>
  <x:c r="N3668" i="25"/>
  <x:c r="P3668" i="25"/>
  <x:c r="Q3668" i="25"/>
  <x:c r="R3668" i="25"/>
  <x:c r="A3669" i="25"/>
  <x:c r="B3669" i="25"/>
  <x:c r="C3669" i="25"/>
  <x:c r="D3669" i="25"/>
  <x:c r="E3669" i="25"/>
  <x:c r="F3669" i="25"/>
  <x:c r="G3669" i="25"/>
  <x:c r="H3669" i="25"/>
  <x:c r="I3669" i="25"/>
  <x:c r="J3669" i="25"/>
  <x:c r="K3669" i="25"/>
  <x:c r="L3669" i="25"/>
  <x:c r="M3669" i="25"/>
  <x:c r="N3669" i="25"/>
  <x:c r="P3669" i="25"/>
  <x:c r="Q3669" i="25"/>
  <x:c r="R3669" i="25"/>
  <x:c r="A3670" i="25"/>
  <x:c r="B3670" i="25"/>
  <x:c r="C3670" i="25"/>
  <x:c r="D3670" i="25"/>
  <x:c r="E3670" i="25"/>
  <x:c r="F3670" i="25"/>
  <x:c r="G3670" i="25"/>
  <x:c r="H3670" i="25"/>
  <x:c r="I3670" i="25"/>
  <x:c r="J3670" i="25"/>
  <x:c r="K3670" i="25"/>
  <x:c r="L3670" i="25"/>
  <x:c r="M3670" i="25"/>
  <x:c r="N3670" i="25"/>
  <x:c r="P3670" i="25"/>
  <x:c r="Q3670" i="25"/>
  <x:c r="R3670" i="25"/>
  <x:c r="A3671" i="25"/>
  <x:c r="B3671" i="25"/>
  <x:c r="C3671" i="25"/>
  <x:c r="D3671" i="25"/>
  <x:c r="E3671" i="25"/>
  <x:c r="F3671" i="25"/>
  <x:c r="G3671" i="25"/>
  <x:c r="H3671" i="25"/>
  <x:c r="I3671" i="25"/>
  <x:c r="J3671" i="25"/>
  <x:c r="K3671" i="25"/>
  <x:c r="L3671" i="25"/>
  <x:c r="M3671" i="25"/>
  <x:c r="N3671" i="25"/>
  <x:c r="P3671" i="25"/>
  <x:c r="Q3671" i="25"/>
  <x:c r="R3671" i="25"/>
  <x:c r="A3672" i="25"/>
  <x:c r="B3672" i="25"/>
  <x:c r="C3672" i="25"/>
  <x:c r="D3672" i="25"/>
  <x:c r="E3672" i="25"/>
  <x:c r="F3672" i="25"/>
  <x:c r="G3672" i="25"/>
  <x:c r="H3672" i="25"/>
  <x:c r="I3672" i="25"/>
  <x:c r="J3672" i="25"/>
  <x:c r="K3672" i="25"/>
  <x:c r="L3672" i="25"/>
  <x:c r="M3672" i="25"/>
  <x:c r="N3672" i="25"/>
  <x:c r="P3672" i="25"/>
  <x:c r="Q3672" i="25"/>
  <x:c r="R3672" i="25"/>
  <x:c r="A3673" i="25"/>
  <x:c r="B3673" i="25"/>
  <x:c r="C3673" i="25"/>
  <x:c r="D3673" i="25"/>
  <x:c r="E3673" i="25"/>
  <x:c r="F3673" i="25"/>
  <x:c r="G3673" i="25"/>
  <x:c r="H3673" i="25"/>
  <x:c r="I3673" i="25"/>
  <x:c r="J3673" i="25"/>
  <x:c r="K3673" i="25"/>
  <x:c r="L3673" i="25"/>
  <x:c r="M3673" i="25"/>
  <x:c r="N3673" i="25"/>
  <x:c r="P3673" i="25"/>
  <x:c r="Q3673" i="25"/>
  <x:c r="R3673" i="25"/>
  <x:c r="A3674" i="25"/>
  <x:c r="B3674" i="25"/>
  <x:c r="C3674" i="25"/>
  <x:c r="D3674" i="25"/>
  <x:c r="E3674" i="25"/>
  <x:c r="F3674" i="25"/>
  <x:c r="G3674" i="25"/>
  <x:c r="H3674" i="25"/>
  <x:c r="I3674" i="25"/>
  <x:c r="J3674" i="25"/>
  <x:c r="K3674" i="25"/>
  <x:c r="L3674" i="25"/>
  <x:c r="M3674" i="25"/>
  <x:c r="N3674" i="25"/>
  <x:c r="P3674" i="25"/>
  <x:c r="Q3674" i="25"/>
  <x:c r="R3674" i="25"/>
  <x:c r="A3675" i="25"/>
  <x:c r="B3675" i="25"/>
  <x:c r="C3675" i="25"/>
  <x:c r="D3675" i="25"/>
  <x:c r="E3675" i="25"/>
  <x:c r="F3675" i="25"/>
  <x:c r="G3675" i="25"/>
  <x:c r="H3675" i="25"/>
  <x:c r="I3675" i="25"/>
  <x:c r="J3675" i="25"/>
  <x:c r="K3675" i="25"/>
  <x:c r="L3675" i="25"/>
  <x:c r="M3675" i="25"/>
  <x:c r="N3675" i="25"/>
  <x:c r="P3675" i="25"/>
  <x:c r="Q3675" i="25"/>
  <x:c r="R3675" i="25"/>
  <x:c r="A3676" i="25"/>
  <x:c r="B3676" i="25"/>
  <x:c r="C3676" i="25"/>
  <x:c r="D3676" i="25"/>
  <x:c r="E3676" i="25"/>
  <x:c r="F3676" i="25"/>
  <x:c r="G3676" i="25"/>
  <x:c r="H3676" i="25"/>
  <x:c r="I3676" i="25"/>
  <x:c r="J3676" i="25"/>
  <x:c r="K3676" i="25"/>
  <x:c r="L3676" i="25"/>
  <x:c r="M3676" i="25"/>
  <x:c r="N3676" i="25"/>
  <x:c r="P3676" i="25"/>
  <x:c r="Q3676" i="25"/>
  <x:c r="R3676" i="25"/>
  <x:c r="A3677" i="25"/>
  <x:c r="B3677" i="25"/>
  <x:c r="C3677" i="25"/>
  <x:c r="D3677" i="25"/>
  <x:c r="E3677" i="25"/>
  <x:c r="F3677" i="25"/>
  <x:c r="G3677" i="25"/>
  <x:c r="H3677" i="25"/>
  <x:c r="I3677" i="25"/>
  <x:c r="J3677" i="25"/>
  <x:c r="K3677" i="25"/>
  <x:c r="L3677" i="25"/>
  <x:c r="M3677" i="25"/>
  <x:c r="N3677" i="25"/>
  <x:c r="P3677" i="25"/>
  <x:c r="Q3677" i="25"/>
  <x:c r="R3677" i="25"/>
  <x:c r="A3678" i="25"/>
  <x:c r="B3678" i="25"/>
  <x:c r="C3678" i="25"/>
  <x:c r="D3678" i="25"/>
  <x:c r="E3678" i="25"/>
  <x:c r="F3678" i="25"/>
  <x:c r="G3678" i="25"/>
  <x:c r="H3678" i="25"/>
  <x:c r="I3678" i="25"/>
  <x:c r="J3678" i="25"/>
  <x:c r="K3678" i="25"/>
  <x:c r="L3678" i="25"/>
  <x:c r="M3678" i="25"/>
  <x:c r="N3678" i="25"/>
  <x:c r="P3678" i="25"/>
  <x:c r="Q3678" i="25"/>
  <x:c r="R3678" i="25"/>
  <x:c r="A3679" i="25"/>
  <x:c r="B3679" i="25"/>
  <x:c r="C3679" i="25"/>
  <x:c r="D3679" i="25"/>
  <x:c r="E3679" i="25"/>
  <x:c r="F3679" i="25"/>
  <x:c r="G3679" i="25"/>
  <x:c r="H3679" i="25"/>
  <x:c r="I3679" i="25"/>
  <x:c r="J3679" i="25"/>
  <x:c r="K3679" i="25"/>
  <x:c r="L3679" i="25"/>
  <x:c r="M3679" i="25"/>
  <x:c r="N3679" i="25"/>
  <x:c r="P3679" i="25"/>
  <x:c r="Q3679" i="25"/>
  <x:c r="R3679" i="25"/>
  <x:c r="A3680" i="25"/>
  <x:c r="B3680" i="25"/>
  <x:c r="C3680" i="25"/>
  <x:c r="D3680" i="25"/>
  <x:c r="E3680" i="25"/>
  <x:c r="F3680" i="25"/>
  <x:c r="G3680" i="25"/>
  <x:c r="H3680" i="25"/>
  <x:c r="I3680" i="25"/>
  <x:c r="J3680" i="25"/>
  <x:c r="K3680" i="25"/>
  <x:c r="L3680" i="25"/>
  <x:c r="M3680" i="25"/>
  <x:c r="N3680" i="25"/>
  <x:c r="P3680" i="25"/>
  <x:c r="Q3680" i="25"/>
  <x:c r="R3680" i="25"/>
  <x:c r="A3681" i="25"/>
  <x:c r="B3681" i="25"/>
  <x:c r="C3681" i="25"/>
  <x:c r="D3681" i="25"/>
  <x:c r="E3681" i="25"/>
  <x:c r="F3681" i="25"/>
  <x:c r="G3681" i="25"/>
  <x:c r="H3681" i="25"/>
  <x:c r="I3681" i="25"/>
  <x:c r="J3681" i="25"/>
  <x:c r="K3681" i="25"/>
  <x:c r="L3681" i="25"/>
  <x:c r="M3681" i="25"/>
  <x:c r="N3681" i="25"/>
  <x:c r="P3681" i="25"/>
  <x:c r="Q3681" i="25"/>
  <x:c r="R3681" i="25"/>
  <x:c r="A3682" i="25"/>
  <x:c r="B3682" i="25"/>
  <x:c r="C3682" i="25"/>
  <x:c r="D3682" i="25"/>
  <x:c r="E3682" i="25"/>
  <x:c r="F3682" i="25"/>
  <x:c r="G3682" i="25"/>
  <x:c r="H3682" i="25"/>
  <x:c r="I3682" i="25"/>
  <x:c r="J3682" i="25"/>
  <x:c r="K3682" i="25"/>
  <x:c r="L3682" i="25"/>
  <x:c r="M3682" i="25"/>
  <x:c r="N3682" i="25"/>
  <x:c r="P3682" i="25"/>
  <x:c r="Q3682" i="25"/>
  <x:c r="R3682" i="25"/>
  <x:c r="A3683" i="25"/>
  <x:c r="B3683" i="25"/>
  <x:c r="C3683" i="25"/>
  <x:c r="D3683" i="25"/>
  <x:c r="E3683" i="25"/>
  <x:c r="F3683" i="25"/>
  <x:c r="G3683" i="25"/>
  <x:c r="H3683" i="25"/>
  <x:c r="I3683" i="25"/>
  <x:c r="J3683" i="25"/>
  <x:c r="K3683" i="25"/>
  <x:c r="L3683" i="25"/>
  <x:c r="M3683" i="25"/>
  <x:c r="N3683" i="25"/>
  <x:c r="P3683" i="25"/>
  <x:c r="Q3683" i="25"/>
  <x:c r="R3683" i="25"/>
  <x:c r="A3684" i="25"/>
  <x:c r="B3684" i="25"/>
  <x:c r="C3684" i="25"/>
  <x:c r="D3684" i="25"/>
  <x:c r="E3684" i="25"/>
  <x:c r="F3684" i="25"/>
  <x:c r="G3684" i="25"/>
  <x:c r="H3684" i="25"/>
  <x:c r="I3684" i="25"/>
  <x:c r="J3684" i="25"/>
  <x:c r="K3684" i="25"/>
  <x:c r="L3684" i="25"/>
  <x:c r="M3684" i="25"/>
  <x:c r="N3684" i="25"/>
  <x:c r="P3684" i="25"/>
  <x:c r="Q3684" i="25"/>
  <x:c r="R3684" i="25"/>
  <x:c r="A3685" i="25"/>
  <x:c r="B3685" i="25"/>
  <x:c r="C3685" i="25"/>
  <x:c r="D3685" i="25"/>
  <x:c r="E3685" i="25"/>
  <x:c r="F3685" i="25"/>
  <x:c r="G3685" i="25"/>
  <x:c r="H3685" i="25"/>
  <x:c r="I3685" i="25"/>
  <x:c r="J3685" i="25"/>
  <x:c r="K3685" i="25"/>
  <x:c r="L3685" i="25"/>
  <x:c r="M3685" i="25"/>
  <x:c r="N3685" i="25"/>
  <x:c r="P3685" i="25"/>
  <x:c r="Q3685" i="25"/>
  <x:c r="R3685" i="25"/>
  <x:c r="A3686" i="25"/>
  <x:c r="B3686" i="25"/>
  <x:c r="C3686" i="25"/>
  <x:c r="D3686" i="25"/>
  <x:c r="E3686" i="25"/>
  <x:c r="F3686" i="25"/>
  <x:c r="G3686" i="25"/>
  <x:c r="H3686" i="25"/>
  <x:c r="I3686" i="25"/>
  <x:c r="J3686" i="25"/>
  <x:c r="K3686" i="25"/>
  <x:c r="L3686" i="25"/>
  <x:c r="M3686" i="25"/>
  <x:c r="N3686" i="25"/>
  <x:c r="P3686" i="25"/>
  <x:c r="Q3686" i="25"/>
  <x:c r="R3686" i="25"/>
  <x:c r="A3687" i="25"/>
  <x:c r="B3687" i="25"/>
  <x:c r="C3687" i="25"/>
  <x:c r="D3687" i="25"/>
  <x:c r="E3687" i="25"/>
  <x:c r="F3687" i="25"/>
  <x:c r="G3687" i="25"/>
  <x:c r="H3687" i="25"/>
  <x:c r="I3687" i="25"/>
  <x:c r="J3687" i="25"/>
  <x:c r="K3687" i="25"/>
  <x:c r="L3687" i="25"/>
  <x:c r="M3687" i="25"/>
  <x:c r="N3687" i="25"/>
  <x:c r="P3687" i="25"/>
  <x:c r="Q3687" i="25"/>
  <x:c r="R3687" i="25"/>
  <x:c r="A3688" i="25"/>
  <x:c r="B3688" i="25"/>
  <x:c r="C3688" i="25"/>
  <x:c r="D3688" i="25"/>
  <x:c r="E3688" i="25"/>
  <x:c r="F3688" i="25"/>
  <x:c r="G3688" i="25"/>
  <x:c r="H3688" i="25"/>
  <x:c r="I3688" i="25"/>
  <x:c r="J3688" i="25"/>
  <x:c r="K3688" i="25"/>
  <x:c r="L3688" i="25"/>
  <x:c r="M3688" i="25"/>
  <x:c r="N3688" i="25"/>
  <x:c r="P3688" i="25"/>
  <x:c r="Q3688" i="25"/>
  <x:c r="R3688" i="25"/>
  <x:c r="A3689" i="25"/>
  <x:c r="B3689" i="25"/>
  <x:c r="C3689" i="25"/>
  <x:c r="D3689" i="25"/>
  <x:c r="E3689" i="25"/>
  <x:c r="F3689" i="25"/>
  <x:c r="G3689" i="25"/>
  <x:c r="H3689" i="25"/>
  <x:c r="I3689" i="25"/>
  <x:c r="J3689" i="25"/>
  <x:c r="K3689" i="25"/>
  <x:c r="L3689" i="25"/>
  <x:c r="M3689" i="25"/>
  <x:c r="N3689" i="25"/>
  <x:c r="P3689" i="25"/>
  <x:c r="Q3689" i="25"/>
  <x:c r="R3689" i="25"/>
  <x:c r="A3690" i="25"/>
  <x:c r="B3690" i="25"/>
  <x:c r="C3690" i="25"/>
  <x:c r="D3690" i="25"/>
  <x:c r="E3690" i="25"/>
  <x:c r="F3690" i="25"/>
  <x:c r="G3690" i="25"/>
  <x:c r="H3690" i="25"/>
  <x:c r="I3690" i="25"/>
  <x:c r="J3690" i="25"/>
  <x:c r="K3690" i="25"/>
  <x:c r="L3690" i="25"/>
  <x:c r="M3690" i="25"/>
  <x:c r="N3690" i="25"/>
  <x:c r="P3690" i="25"/>
  <x:c r="Q3690" i="25"/>
  <x:c r="R3690" i="25"/>
  <x:c r="A3691" i="25"/>
  <x:c r="B3691" i="25"/>
  <x:c r="C3691" i="25"/>
  <x:c r="D3691" i="25"/>
  <x:c r="E3691" i="25"/>
  <x:c r="F3691" i="25"/>
  <x:c r="G3691" i="25"/>
  <x:c r="H3691" i="25"/>
  <x:c r="I3691" i="25"/>
  <x:c r="J3691" i="25"/>
  <x:c r="K3691" i="25"/>
  <x:c r="L3691" i="25"/>
  <x:c r="M3691" i="25"/>
  <x:c r="N3691" i="25"/>
  <x:c r="P3691" i="25"/>
  <x:c r="Q3691" i="25"/>
  <x:c r="R3691" i="25"/>
  <x:c r="A3692" i="25"/>
  <x:c r="B3692" i="25"/>
  <x:c r="C3692" i="25"/>
  <x:c r="D3692" i="25"/>
  <x:c r="E3692" i="25"/>
  <x:c r="F3692" i="25"/>
  <x:c r="G3692" i="25"/>
  <x:c r="H3692" i="25"/>
  <x:c r="I3692" i="25"/>
  <x:c r="J3692" i="25"/>
  <x:c r="K3692" i="25"/>
  <x:c r="L3692" i="25"/>
  <x:c r="M3692" i="25"/>
  <x:c r="N3692" i="25"/>
  <x:c r="P3692" i="25"/>
  <x:c r="Q3692" i="25"/>
  <x:c r="R3692" i="25"/>
  <x:c r="A3693" i="25"/>
  <x:c r="B3693" i="25"/>
  <x:c r="C3693" i="25"/>
  <x:c r="D3693" i="25"/>
  <x:c r="E3693" i="25"/>
  <x:c r="F3693" i="25"/>
  <x:c r="G3693" i="25"/>
  <x:c r="H3693" i="25"/>
  <x:c r="I3693" i="25"/>
  <x:c r="J3693" i="25"/>
  <x:c r="K3693" i="25"/>
  <x:c r="L3693" i="25"/>
  <x:c r="M3693" i="25"/>
  <x:c r="N3693" i="25"/>
  <x:c r="P3693" i="25"/>
  <x:c r="Q3693" i="25"/>
  <x:c r="R3693" i="25"/>
  <x:c r="A3694" i="25"/>
  <x:c r="B3694" i="25"/>
  <x:c r="C3694" i="25"/>
  <x:c r="D3694" i="25"/>
  <x:c r="E3694" i="25"/>
  <x:c r="F3694" i="25"/>
  <x:c r="G3694" i="25"/>
  <x:c r="H3694" i="25"/>
  <x:c r="I3694" i="25"/>
  <x:c r="J3694" i="25"/>
  <x:c r="K3694" i="25"/>
  <x:c r="L3694" i="25"/>
  <x:c r="M3694" i="25"/>
  <x:c r="N3694" i="25"/>
  <x:c r="P3694" i="25"/>
  <x:c r="Q3694" i="25"/>
  <x:c r="R3694" i="25"/>
  <x:c r="A3695" i="25"/>
  <x:c r="B3695" i="25"/>
  <x:c r="C3695" i="25"/>
  <x:c r="D3695" i="25"/>
  <x:c r="E3695" i="25"/>
  <x:c r="F3695" i="25"/>
  <x:c r="G3695" i="25"/>
  <x:c r="H3695" i="25"/>
  <x:c r="I3695" i="25"/>
  <x:c r="J3695" i="25"/>
  <x:c r="K3695" i="25"/>
  <x:c r="L3695" i="25"/>
  <x:c r="M3695" i="25"/>
  <x:c r="N3695" i="25"/>
  <x:c r="P3695" i="25"/>
  <x:c r="Q3695" i="25"/>
  <x:c r="R3695" i="25"/>
  <x:c r="A3696" i="25"/>
  <x:c r="B3696" i="25"/>
  <x:c r="C3696" i="25"/>
  <x:c r="D3696" i="25"/>
  <x:c r="E3696" i="25"/>
  <x:c r="F3696" i="25"/>
  <x:c r="G3696" i="25"/>
  <x:c r="H3696" i="25"/>
  <x:c r="I3696" i="25"/>
  <x:c r="J3696" i="25"/>
  <x:c r="K3696" i="25"/>
  <x:c r="L3696" i="25"/>
  <x:c r="M3696" i="25"/>
  <x:c r="N3696" i="25"/>
  <x:c r="P3696" i="25"/>
  <x:c r="Q3696" i="25"/>
  <x:c r="R3696" i="25"/>
  <x:c r="A3697" i="25"/>
  <x:c r="B3697" i="25"/>
  <x:c r="C3697" i="25"/>
  <x:c r="D3697" i="25"/>
  <x:c r="E3697" i="25"/>
  <x:c r="F3697" i="25"/>
  <x:c r="G3697" i="25"/>
  <x:c r="H3697" i="25"/>
  <x:c r="I3697" i="25"/>
  <x:c r="J3697" i="25"/>
  <x:c r="K3697" i="25"/>
  <x:c r="L3697" i="25"/>
  <x:c r="M3697" i="25"/>
  <x:c r="N3697" i="25"/>
  <x:c r="P3697" i="25"/>
  <x:c r="Q3697" i="25"/>
  <x:c r="R3697" i="25"/>
  <x:c r="A3698" i="25"/>
  <x:c r="B3698" i="25"/>
  <x:c r="C3698" i="25"/>
  <x:c r="D3698" i="25"/>
  <x:c r="E3698" i="25"/>
  <x:c r="F3698" i="25"/>
  <x:c r="G3698" i="25"/>
  <x:c r="H3698" i="25"/>
  <x:c r="I3698" i="25"/>
  <x:c r="J3698" i="25"/>
  <x:c r="K3698" i="25"/>
  <x:c r="L3698" i="25"/>
  <x:c r="M3698" i="25"/>
  <x:c r="N3698" i="25"/>
  <x:c r="P3698" i="25"/>
  <x:c r="Q3698" i="25"/>
  <x:c r="R3698" i="25"/>
  <x:c r="A3699" i="25"/>
  <x:c r="B3699" i="25"/>
  <x:c r="C3699" i="25"/>
  <x:c r="D3699" i="25"/>
  <x:c r="E3699" i="25"/>
  <x:c r="F3699" i="25"/>
  <x:c r="G3699" i="25"/>
  <x:c r="H3699" i="25"/>
  <x:c r="I3699" i="25"/>
  <x:c r="J3699" i="25"/>
  <x:c r="K3699" i="25"/>
  <x:c r="L3699" i="25"/>
  <x:c r="M3699" i="25"/>
  <x:c r="N3699" i="25"/>
  <x:c r="P3699" i="25"/>
  <x:c r="Q3699" i="25"/>
  <x:c r="R3699" i="25"/>
  <x:c r="A3700" i="25"/>
  <x:c r="B3700" i="25"/>
  <x:c r="C3700" i="25"/>
  <x:c r="D3700" i="25"/>
  <x:c r="E3700" i="25"/>
  <x:c r="F3700" i="25"/>
  <x:c r="G3700" i="25"/>
  <x:c r="H3700" i="25"/>
  <x:c r="I3700" i="25"/>
  <x:c r="J3700" i="25"/>
  <x:c r="K3700" i="25"/>
  <x:c r="L3700" i="25"/>
  <x:c r="M3700" i="25"/>
  <x:c r="N3700" i="25"/>
  <x:c r="P3700" i="25"/>
  <x:c r="Q3700" i="25"/>
  <x:c r="R3700" i="25"/>
  <x:c r="A3701" i="25"/>
  <x:c r="B3701" i="25"/>
  <x:c r="C3701" i="25"/>
  <x:c r="D3701" i="25"/>
  <x:c r="E3701" i="25"/>
  <x:c r="F3701" i="25"/>
  <x:c r="G3701" i="25"/>
  <x:c r="H3701" i="25"/>
  <x:c r="I3701" i="25"/>
  <x:c r="J3701" i="25"/>
  <x:c r="K3701" i="25"/>
  <x:c r="L3701" i="25"/>
  <x:c r="M3701" i="25"/>
  <x:c r="N3701" i="25"/>
  <x:c r="P3701" i="25"/>
  <x:c r="Q3701" i="25"/>
  <x:c r="R3701" i="25"/>
  <x:c r="A3702" i="25"/>
  <x:c r="B3702" i="25"/>
  <x:c r="C3702" i="25"/>
  <x:c r="D3702" i="25"/>
  <x:c r="E3702" i="25"/>
  <x:c r="F3702" i="25"/>
  <x:c r="G3702" i="25"/>
  <x:c r="H3702" i="25"/>
  <x:c r="I3702" i="25"/>
  <x:c r="J3702" i="25"/>
  <x:c r="K3702" i="25"/>
  <x:c r="L3702" i="25"/>
  <x:c r="M3702" i="25"/>
  <x:c r="N3702" i="25"/>
  <x:c r="P3702" i="25"/>
  <x:c r="Q3702" i="25"/>
  <x:c r="R3702" i="25"/>
  <x:c r="A3703" i="25"/>
  <x:c r="B3703" i="25"/>
  <x:c r="C3703" i="25"/>
  <x:c r="D3703" i="25"/>
  <x:c r="E3703" i="25"/>
  <x:c r="F3703" i="25"/>
  <x:c r="G3703" i="25"/>
  <x:c r="H3703" i="25"/>
  <x:c r="I3703" i="25"/>
  <x:c r="J3703" i="25"/>
  <x:c r="K3703" i="25"/>
  <x:c r="L3703" i="25"/>
  <x:c r="M3703" i="25"/>
  <x:c r="N3703" i="25"/>
  <x:c r="P3703" i="25"/>
  <x:c r="Q3703" i="25"/>
  <x:c r="R3703" i="25"/>
  <x:c r="A3704" i="25"/>
  <x:c r="B3704" i="25"/>
  <x:c r="C3704" i="25"/>
  <x:c r="D3704" i="25"/>
  <x:c r="E3704" i="25"/>
  <x:c r="F3704" i="25"/>
  <x:c r="G3704" i="25"/>
  <x:c r="H3704" i="25"/>
  <x:c r="I3704" i="25"/>
  <x:c r="J3704" i="25"/>
  <x:c r="K3704" i="25"/>
  <x:c r="L3704" i="25"/>
  <x:c r="M3704" i="25"/>
  <x:c r="N3704" i="25"/>
  <x:c r="P3704" i="25"/>
  <x:c r="Q3704" i="25"/>
  <x:c r="R3704" i="25"/>
  <x:c r="A3705" i="25"/>
  <x:c r="B3705" i="25"/>
  <x:c r="C3705" i="25"/>
  <x:c r="D3705" i="25"/>
  <x:c r="E3705" i="25"/>
  <x:c r="F3705" i="25"/>
  <x:c r="G3705" i="25"/>
  <x:c r="H3705" i="25"/>
  <x:c r="I3705" i="25"/>
  <x:c r="J3705" i="25"/>
  <x:c r="K3705" i="25"/>
  <x:c r="L3705" i="25"/>
  <x:c r="M3705" i="25"/>
  <x:c r="N3705" i="25"/>
  <x:c r="P3705" i="25"/>
  <x:c r="Q3705" i="25"/>
  <x:c r="R3705" i="25"/>
  <x:c r="A3706" i="25"/>
  <x:c r="B3706" i="25"/>
  <x:c r="C3706" i="25"/>
  <x:c r="D3706" i="25"/>
  <x:c r="E3706" i="25"/>
  <x:c r="F3706" i="25"/>
  <x:c r="G3706" i="25"/>
  <x:c r="H3706" i="25"/>
  <x:c r="I3706" i="25"/>
  <x:c r="J3706" i="25"/>
  <x:c r="K3706" i="25"/>
  <x:c r="L3706" i="25"/>
  <x:c r="M3706" i="25"/>
  <x:c r="N3706" i="25"/>
  <x:c r="P3706" i="25"/>
  <x:c r="Q3706" i="25"/>
  <x:c r="R3706" i="25"/>
  <x:c r="A3707" i="25"/>
  <x:c r="B3707" i="25"/>
  <x:c r="C3707" i="25"/>
  <x:c r="D3707" i="25"/>
  <x:c r="E3707" i="25"/>
  <x:c r="F3707" i="25"/>
  <x:c r="G3707" i="25"/>
  <x:c r="H3707" i="25"/>
  <x:c r="I3707" i="25"/>
  <x:c r="J3707" i="25"/>
  <x:c r="K3707" i="25"/>
  <x:c r="L3707" i="25"/>
  <x:c r="M3707" i="25"/>
  <x:c r="N3707" i="25"/>
  <x:c r="P3707" i="25"/>
  <x:c r="Q3707" i="25"/>
  <x:c r="R3707" i="25"/>
  <x:c r="A3708" i="25"/>
  <x:c r="B3708" i="25"/>
  <x:c r="C3708" i="25"/>
  <x:c r="D3708" i="25"/>
  <x:c r="E3708" i="25"/>
  <x:c r="F3708" i="25"/>
  <x:c r="G3708" i="25"/>
  <x:c r="H3708" i="25"/>
  <x:c r="I3708" i="25"/>
  <x:c r="J3708" i="25"/>
  <x:c r="K3708" i="25"/>
  <x:c r="L3708" i="25"/>
  <x:c r="M3708" i="25"/>
  <x:c r="N3708" i="25"/>
  <x:c r="P3708" i="25"/>
  <x:c r="Q3708" i="25"/>
  <x:c r="R3708" i="25"/>
  <x:c r="A3709" i="25"/>
  <x:c r="B3709" i="25"/>
  <x:c r="C3709" i="25"/>
  <x:c r="D3709" i="25"/>
  <x:c r="E3709" i="25"/>
  <x:c r="F3709" i="25"/>
  <x:c r="G3709" i="25"/>
  <x:c r="H3709" i="25"/>
  <x:c r="I3709" i="25"/>
  <x:c r="J3709" i="25"/>
  <x:c r="K3709" i="25"/>
  <x:c r="L3709" i="25"/>
  <x:c r="M3709" i="25"/>
  <x:c r="N3709" i="25"/>
  <x:c r="P3709" i="25"/>
  <x:c r="Q3709" i="25"/>
  <x:c r="R3709" i="25"/>
  <x:c r="A3710" i="25"/>
  <x:c r="B3710" i="25"/>
  <x:c r="C3710" i="25"/>
  <x:c r="D3710" i="25"/>
  <x:c r="E3710" i="25"/>
  <x:c r="F3710" i="25"/>
  <x:c r="G3710" i="25"/>
  <x:c r="H3710" i="25"/>
  <x:c r="I3710" i="25"/>
  <x:c r="J3710" i="25"/>
  <x:c r="K3710" i="25"/>
  <x:c r="L3710" i="25"/>
  <x:c r="M3710" i="25"/>
  <x:c r="N3710" i="25"/>
  <x:c r="P3710" i="25"/>
  <x:c r="Q3710" i="25"/>
  <x:c r="R3710" i="25"/>
  <x:c r="A3711" i="25"/>
  <x:c r="B3711" i="25"/>
  <x:c r="C3711" i="25"/>
  <x:c r="D3711" i="25"/>
  <x:c r="E3711" i="25"/>
  <x:c r="F3711" i="25"/>
  <x:c r="G3711" i="25"/>
  <x:c r="H3711" i="25"/>
  <x:c r="I3711" i="25"/>
  <x:c r="J3711" i="25"/>
  <x:c r="K3711" i="25"/>
  <x:c r="L3711" i="25"/>
  <x:c r="M3711" i="25"/>
  <x:c r="N3711" i="25"/>
  <x:c r="P3711" i="25"/>
  <x:c r="Q3711" i="25"/>
  <x:c r="R3711" i="25"/>
  <x:c r="A3712" i="25"/>
  <x:c r="B3712" i="25"/>
  <x:c r="C3712" i="25"/>
  <x:c r="D3712" i="25"/>
  <x:c r="E3712" i="25"/>
  <x:c r="F3712" i="25"/>
  <x:c r="G3712" i="25"/>
  <x:c r="H3712" i="25"/>
  <x:c r="I3712" i="25"/>
  <x:c r="J3712" i="25"/>
  <x:c r="K3712" i="25"/>
  <x:c r="L3712" i="25"/>
  <x:c r="M3712" i="25"/>
  <x:c r="N3712" i="25"/>
  <x:c r="P3712" i="25"/>
  <x:c r="Q3712" i="25"/>
  <x:c r="R3712" i="25"/>
  <x:c r="A3713" i="25"/>
  <x:c r="B3713" i="25"/>
  <x:c r="C3713" i="25"/>
  <x:c r="D3713" i="25"/>
  <x:c r="E3713" i="25"/>
  <x:c r="F3713" i="25"/>
  <x:c r="G3713" i="25"/>
  <x:c r="H3713" i="25"/>
  <x:c r="I3713" i="25"/>
  <x:c r="J3713" i="25"/>
  <x:c r="K3713" i="25"/>
  <x:c r="L3713" i="25"/>
  <x:c r="M3713" i="25"/>
  <x:c r="N3713" i="25"/>
  <x:c r="P3713" i="25"/>
  <x:c r="Q3713" i="25"/>
  <x:c r="R3713" i="25"/>
  <x:c r="A3714" i="25"/>
  <x:c r="B3714" i="25"/>
  <x:c r="C3714" i="25"/>
  <x:c r="D3714" i="25"/>
  <x:c r="E3714" i="25"/>
  <x:c r="F3714" i="25"/>
  <x:c r="G3714" i="25"/>
  <x:c r="H3714" i="25"/>
  <x:c r="I3714" i="25"/>
  <x:c r="J3714" i="25"/>
  <x:c r="K3714" i="25"/>
  <x:c r="L3714" i="25"/>
  <x:c r="M3714" i="25"/>
  <x:c r="N3714" i="25"/>
  <x:c r="P3714" i="25"/>
  <x:c r="Q3714" i="25"/>
  <x:c r="R3714" i="25"/>
  <x:c r="A3715" i="25"/>
  <x:c r="B3715" i="25"/>
  <x:c r="C3715" i="25"/>
  <x:c r="D3715" i="25"/>
  <x:c r="E3715" i="25"/>
  <x:c r="F3715" i="25"/>
  <x:c r="G3715" i="25"/>
  <x:c r="H3715" i="25"/>
  <x:c r="I3715" i="25"/>
  <x:c r="J3715" i="25"/>
  <x:c r="K3715" i="25"/>
  <x:c r="L3715" i="25"/>
  <x:c r="M3715" i="25"/>
  <x:c r="N3715" i="25"/>
  <x:c r="P3715" i="25"/>
  <x:c r="Q3715" i="25"/>
  <x:c r="R3715" i="25"/>
  <x:c r="A3716" i="25"/>
  <x:c r="B3716" i="25"/>
  <x:c r="C3716" i="25"/>
  <x:c r="D3716" i="25"/>
  <x:c r="E3716" i="25"/>
  <x:c r="F3716" i="25"/>
  <x:c r="G3716" i="25"/>
  <x:c r="H3716" i="25"/>
  <x:c r="I3716" i="25"/>
  <x:c r="J3716" i="25"/>
  <x:c r="K3716" i="25"/>
  <x:c r="L3716" i="25"/>
  <x:c r="M3716" i="25"/>
  <x:c r="N3716" i="25"/>
  <x:c r="P3716" i="25"/>
  <x:c r="Q3716" i="25"/>
  <x:c r="R3716" i="25"/>
  <x:c r="A3717" i="25"/>
  <x:c r="B3717" i="25"/>
  <x:c r="C3717" i="25"/>
  <x:c r="D3717" i="25"/>
  <x:c r="E3717" i="25"/>
  <x:c r="F3717" i="25"/>
  <x:c r="G3717" i="25"/>
  <x:c r="H3717" i="25"/>
  <x:c r="I3717" i="25"/>
  <x:c r="J3717" i="25"/>
  <x:c r="K3717" i="25"/>
  <x:c r="L3717" i="25"/>
  <x:c r="M3717" i="25"/>
  <x:c r="N3717" i="25"/>
  <x:c r="P3717" i="25"/>
  <x:c r="Q3717" i="25"/>
  <x:c r="R3717" i="25"/>
  <x:c r="A3718" i="25"/>
  <x:c r="B3718" i="25"/>
  <x:c r="C3718" i="25"/>
  <x:c r="D3718" i="25"/>
  <x:c r="E3718" i="25"/>
  <x:c r="F3718" i="25"/>
  <x:c r="G3718" i="25"/>
  <x:c r="H3718" i="25"/>
  <x:c r="I3718" i="25"/>
  <x:c r="J3718" i="25"/>
  <x:c r="K3718" i="25"/>
  <x:c r="L3718" i="25"/>
  <x:c r="M3718" i="25"/>
  <x:c r="N3718" i="25"/>
  <x:c r="P3718" i="25"/>
  <x:c r="Q3718" i="25"/>
  <x:c r="R3718" i="25"/>
  <x:c r="A3719" i="25"/>
  <x:c r="B3719" i="25"/>
  <x:c r="C3719" i="25"/>
  <x:c r="D3719" i="25"/>
  <x:c r="E3719" i="25"/>
  <x:c r="F3719" i="25"/>
  <x:c r="G3719" i="25"/>
  <x:c r="H3719" i="25"/>
  <x:c r="I3719" i="25"/>
  <x:c r="J3719" i="25"/>
  <x:c r="K3719" i="25"/>
  <x:c r="L3719" i="25"/>
  <x:c r="M3719" i="25"/>
  <x:c r="N3719" i="25"/>
  <x:c r="P3719" i="25"/>
  <x:c r="Q3719" i="25"/>
  <x:c r="R3719" i="25"/>
  <x:c r="A3720" i="25"/>
  <x:c r="B3720" i="25"/>
  <x:c r="C3720" i="25"/>
  <x:c r="D3720" i="25"/>
  <x:c r="E3720" i="25"/>
  <x:c r="F3720" i="25"/>
  <x:c r="G3720" i="25"/>
  <x:c r="H3720" i="25"/>
  <x:c r="I3720" i="25"/>
  <x:c r="J3720" i="25"/>
  <x:c r="K3720" i="25"/>
  <x:c r="L3720" i="25"/>
  <x:c r="M3720" i="25"/>
  <x:c r="N3720" i="25"/>
  <x:c r="P3720" i="25"/>
  <x:c r="Q3720" i="25"/>
  <x:c r="R3720" i="25"/>
  <x:c r="A3721" i="25"/>
  <x:c r="B3721" i="25"/>
  <x:c r="C3721" i="25"/>
  <x:c r="D3721" i="25"/>
  <x:c r="E3721" i="25"/>
  <x:c r="F3721" i="25"/>
  <x:c r="G3721" i="25"/>
  <x:c r="H3721" i="25"/>
  <x:c r="I3721" i="25"/>
  <x:c r="J3721" i="25"/>
  <x:c r="K3721" i="25"/>
  <x:c r="L3721" i="25"/>
  <x:c r="M3721" i="25"/>
  <x:c r="N3721" i="25"/>
  <x:c r="P3721" i="25"/>
  <x:c r="Q3721" i="25"/>
  <x:c r="R3721" i="25"/>
  <x:c r="A3722" i="25"/>
  <x:c r="B3722" i="25"/>
  <x:c r="C3722" i="25"/>
  <x:c r="D3722" i="25"/>
  <x:c r="E3722" i="25"/>
  <x:c r="F3722" i="25"/>
  <x:c r="G3722" i="25"/>
  <x:c r="H3722" i="25"/>
  <x:c r="I3722" i="25"/>
  <x:c r="J3722" i="25"/>
  <x:c r="K3722" i="25"/>
  <x:c r="L3722" i="25"/>
  <x:c r="M3722" i="25"/>
  <x:c r="N3722" i="25"/>
  <x:c r="P3722" i="25"/>
  <x:c r="Q3722" i="25"/>
  <x:c r="R3722" i="25"/>
  <x:c r="A3723" i="25"/>
  <x:c r="B3723" i="25"/>
  <x:c r="C3723" i="25"/>
  <x:c r="D3723" i="25"/>
  <x:c r="E3723" i="25"/>
  <x:c r="F3723" i="25"/>
  <x:c r="G3723" i="25"/>
  <x:c r="H3723" i="25"/>
  <x:c r="I3723" i="25"/>
  <x:c r="J3723" i="25"/>
  <x:c r="K3723" i="25"/>
  <x:c r="L3723" i="25"/>
  <x:c r="M3723" i="25"/>
  <x:c r="N3723" i="25"/>
  <x:c r="P3723" i="25"/>
  <x:c r="Q3723" i="25"/>
  <x:c r="R3723" i="25"/>
  <x:c r="A3724" i="25"/>
  <x:c r="B3724" i="25"/>
  <x:c r="C3724" i="25"/>
  <x:c r="D3724" i="25"/>
  <x:c r="E3724" i="25"/>
  <x:c r="F3724" i="25"/>
  <x:c r="G3724" i="25"/>
  <x:c r="H3724" i="25"/>
  <x:c r="I3724" i="25"/>
  <x:c r="J3724" i="25"/>
  <x:c r="K3724" i="25"/>
  <x:c r="L3724" i="25"/>
  <x:c r="M3724" i="25"/>
  <x:c r="N3724" i="25"/>
  <x:c r="P3724" i="25"/>
  <x:c r="Q3724" i="25"/>
  <x:c r="R3724" i="25"/>
  <x:c r="A3725" i="25"/>
  <x:c r="B3725" i="25"/>
  <x:c r="C3725" i="25"/>
  <x:c r="D3725" i="25"/>
  <x:c r="E3725" i="25"/>
  <x:c r="F3725" i="25"/>
  <x:c r="G3725" i="25"/>
  <x:c r="H3725" i="25"/>
  <x:c r="I3725" i="25"/>
  <x:c r="J3725" i="25"/>
  <x:c r="K3725" i="25"/>
  <x:c r="L3725" i="25"/>
  <x:c r="M3725" i="25"/>
  <x:c r="N3725" i="25"/>
  <x:c r="P3725" i="25"/>
  <x:c r="Q3725" i="25"/>
  <x:c r="R3725" i="25"/>
  <x:c r="A3726" i="25"/>
  <x:c r="B3726" i="25"/>
  <x:c r="C3726" i="25"/>
  <x:c r="D3726" i="25"/>
  <x:c r="E3726" i="25"/>
  <x:c r="F3726" i="25"/>
  <x:c r="G3726" i="25"/>
  <x:c r="H3726" i="25"/>
  <x:c r="I3726" i="25"/>
  <x:c r="J3726" i="25"/>
  <x:c r="K3726" i="25"/>
  <x:c r="L3726" i="25"/>
  <x:c r="M3726" i="25"/>
  <x:c r="N3726" i="25"/>
  <x:c r="P3726" i="25"/>
  <x:c r="Q3726" i="25"/>
  <x:c r="R3726" i="25"/>
  <x:c r="A3727" i="25"/>
  <x:c r="B3727" i="25"/>
  <x:c r="C3727" i="25"/>
  <x:c r="D3727" i="25"/>
  <x:c r="E3727" i="25"/>
  <x:c r="F3727" i="25"/>
  <x:c r="G3727" i="25"/>
  <x:c r="H3727" i="25"/>
  <x:c r="I3727" i="25"/>
  <x:c r="J3727" i="25"/>
  <x:c r="K3727" i="25"/>
  <x:c r="L3727" i="25"/>
  <x:c r="M3727" i="25"/>
  <x:c r="N3727" i="25"/>
  <x:c r="P3727" i="25"/>
  <x:c r="Q3727" i="25"/>
  <x:c r="R3727" i="25"/>
  <x:c r="A3728" i="25"/>
  <x:c r="B3728" i="25"/>
  <x:c r="C3728" i="25"/>
  <x:c r="D3728" i="25"/>
  <x:c r="E3728" i="25"/>
  <x:c r="F3728" i="25"/>
  <x:c r="G3728" i="25"/>
  <x:c r="H3728" i="25"/>
  <x:c r="I3728" i="25"/>
  <x:c r="J3728" i="25"/>
  <x:c r="K3728" i="25"/>
  <x:c r="L3728" i="25"/>
  <x:c r="M3728" i="25"/>
  <x:c r="N3728" i="25"/>
  <x:c r="P3728" i="25"/>
  <x:c r="Q3728" i="25"/>
  <x:c r="R3728" i="25"/>
  <x:c r="A3729" i="25"/>
  <x:c r="B3729" i="25"/>
  <x:c r="C3729" i="25"/>
  <x:c r="D3729" i="25"/>
  <x:c r="E3729" i="25"/>
  <x:c r="F3729" i="25"/>
  <x:c r="G3729" i="25"/>
  <x:c r="H3729" i="25"/>
  <x:c r="I3729" i="25"/>
  <x:c r="J3729" i="25"/>
  <x:c r="K3729" i="25"/>
  <x:c r="L3729" i="25"/>
  <x:c r="M3729" i="25"/>
  <x:c r="N3729" i="25"/>
  <x:c r="P3729" i="25"/>
  <x:c r="Q3729" i="25"/>
  <x:c r="R3729" i="25"/>
  <x:c r="A3730" i="25"/>
  <x:c r="B3730" i="25"/>
  <x:c r="C3730" i="25"/>
  <x:c r="D3730" i="25"/>
  <x:c r="E3730" i="25"/>
  <x:c r="F3730" i="25"/>
  <x:c r="G3730" i="25"/>
  <x:c r="H3730" i="25"/>
  <x:c r="I3730" i="25"/>
  <x:c r="J3730" i="25"/>
  <x:c r="K3730" i="25"/>
  <x:c r="L3730" i="25"/>
  <x:c r="M3730" i="25"/>
  <x:c r="N3730" i="25"/>
  <x:c r="P3730" i="25"/>
  <x:c r="Q3730" i="25"/>
  <x:c r="R3730" i="25"/>
  <x:c r="A3731" i="25"/>
  <x:c r="B3731" i="25"/>
  <x:c r="C3731" i="25"/>
  <x:c r="D3731" i="25"/>
  <x:c r="E3731" i="25"/>
  <x:c r="F3731" i="25"/>
  <x:c r="G3731" i="25"/>
  <x:c r="H3731" i="25"/>
  <x:c r="I3731" i="25"/>
  <x:c r="J3731" i="25"/>
  <x:c r="K3731" i="25"/>
  <x:c r="L3731" i="25"/>
  <x:c r="M3731" i="25"/>
  <x:c r="N3731" i="25"/>
  <x:c r="P3731" i="25"/>
  <x:c r="Q3731" i="25"/>
  <x:c r="R3731" i="25"/>
  <x:c r="A3732" i="25"/>
  <x:c r="B3732" i="25"/>
  <x:c r="C3732" i="25"/>
  <x:c r="D3732" i="25"/>
  <x:c r="E3732" i="25"/>
  <x:c r="F3732" i="25"/>
  <x:c r="G3732" i="25"/>
  <x:c r="H3732" i="25"/>
  <x:c r="I3732" i="25"/>
  <x:c r="J3732" i="25"/>
  <x:c r="K3732" i="25"/>
  <x:c r="L3732" i="25"/>
  <x:c r="M3732" i="25"/>
  <x:c r="N3732" i="25"/>
  <x:c r="P3732" i="25"/>
  <x:c r="Q3732" i="25"/>
  <x:c r="R3732" i="25"/>
  <x:c r="A3733" i="25"/>
  <x:c r="B3733" i="25"/>
  <x:c r="C3733" i="25"/>
  <x:c r="D3733" i="25"/>
  <x:c r="E3733" i="25"/>
  <x:c r="F3733" i="25"/>
  <x:c r="G3733" i="25"/>
  <x:c r="H3733" i="25"/>
  <x:c r="I3733" i="25"/>
  <x:c r="J3733" i="25"/>
  <x:c r="K3733" i="25"/>
  <x:c r="L3733" i="25"/>
  <x:c r="M3733" i="25"/>
  <x:c r="N3733" i="25"/>
  <x:c r="P3733" i="25"/>
  <x:c r="Q3733" i="25"/>
  <x:c r="R3733" i="25"/>
  <x:c r="A3734" i="25"/>
  <x:c r="B3734" i="25"/>
  <x:c r="C3734" i="25"/>
  <x:c r="D3734" i="25"/>
  <x:c r="E3734" i="25"/>
  <x:c r="F3734" i="25"/>
  <x:c r="G3734" i="25"/>
  <x:c r="H3734" i="25"/>
  <x:c r="I3734" i="25"/>
  <x:c r="J3734" i="25"/>
  <x:c r="K3734" i="25"/>
  <x:c r="L3734" i="25"/>
  <x:c r="M3734" i="25"/>
  <x:c r="N3734" i="25"/>
  <x:c r="P3734" i="25"/>
  <x:c r="Q3734" i="25"/>
  <x:c r="R3734" i="25"/>
  <x:c r="A3735" i="25"/>
  <x:c r="B3735" i="25"/>
  <x:c r="C3735" i="25"/>
  <x:c r="D3735" i="25"/>
  <x:c r="E3735" i="25"/>
  <x:c r="F3735" i="25"/>
  <x:c r="G3735" i="25"/>
  <x:c r="H3735" i="25"/>
  <x:c r="I3735" i="25"/>
  <x:c r="J3735" i="25"/>
  <x:c r="K3735" i="25"/>
  <x:c r="L3735" i="25"/>
  <x:c r="M3735" i="25"/>
  <x:c r="N3735" i="25"/>
  <x:c r="P3735" i="25"/>
  <x:c r="Q3735" i="25"/>
  <x:c r="R3735" i="25"/>
  <x:c r="A3736" i="25"/>
  <x:c r="B3736" i="25"/>
  <x:c r="C3736" i="25"/>
  <x:c r="D3736" i="25"/>
  <x:c r="E3736" i="25"/>
  <x:c r="F3736" i="25"/>
  <x:c r="G3736" i="25"/>
  <x:c r="H3736" i="25"/>
  <x:c r="I3736" i="25"/>
  <x:c r="J3736" i="25"/>
  <x:c r="K3736" i="25"/>
  <x:c r="L3736" i="25"/>
  <x:c r="M3736" i="25"/>
  <x:c r="N3736" i="25"/>
  <x:c r="P3736" i="25"/>
  <x:c r="Q3736" i="25"/>
  <x:c r="R3736" i="25"/>
  <x:c r="A3737" i="25"/>
  <x:c r="B3737" i="25"/>
  <x:c r="C3737" i="25"/>
  <x:c r="D3737" i="25"/>
  <x:c r="E3737" i="25"/>
  <x:c r="F3737" i="25"/>
  <x:c r="G3737" i="25"/>
  <x:c r="H3737" i="25"/>
  <x:c r="I3737" i="25"/>
  <x:c r="J3737" i="25"/>
  <x:c r="K3737" i="25"/>
  <x:c r="L3737" i="25"/>
  <x:c r="M3737" i="25"/>
  <x:c r="N3737" i="25"/>
  <x:c r="P3737" i="25"/>
  <x:c r="Q3737" i="25"/>
  <x:c r="R3737" i="25"/>
  <x:c r="A3738" i="25"/>
  <x:c r="B3738" i="25"/>
  <x:c r="C3738" i="25"/>
  <x:c r="D3738" i="25"/>
  <x:c r="E3738" i="25"/>
  <x:c r="F3738" i="25"/>
  <x:c r="G3738" i="25"/>
  <x:c r="H3738" i="25"/>
  <x:c r="I3738" i="25"/>
  <x:c r="J3738" i="25"/>
  <x:c r="K3738" i="25"/>
  <x:c r="L3738" i="25"/>
  <x:c r="M3738" i="25"/>
  <x:c r="N3738" i="25"/>
  <x:c r="P3738" i="25"/>
  <x:c r="Q3738" i="25"/>
  <x:c r="R3738" i="25"/>
  <x:c r="A3739" i="25"/>
  <x:c r="B3739" i="25"/>
  <x:c r="C3739" i="25"/>
  <x:c r="D3739" i="25"/>
  <x:c r="E3739" i="25"/>
  <x:c r="F3739" i="25"/>
  <x:c r="G3739" i="25"/>
  <x:c r="H3739" i="25"/>
  <x:c r="I3739" i="25"/>
  <x:c r="J3739" i="25"/>
  <x:c r="K3739" i="25"/>
  <x:c r="L3739" i="25"/>
  <x:c r="M3739" i="25"/>
  <x:c r="N3739" i="25"/>
  <x:c r="P3739" i="25"/>
  <x:c r="Q3739" i="25"/>
  <x:c r="R3739" i="25"/>
  <x:c r="A3740" i="25"/>
  <x:c r="B3740" i="25"/>
  <x:c r="C3740" i="25"/>
  <x:c r="D3740" i="25"/>
  <x:c r="E3740" i="25"/>
  <x:c r="F3740" i="25"/>
  <x:c r="G3740" i="25"/>
  <x:c r="H3740" i="25"/>
  <x:c r="I3740" i="25"/>
  <x:c r="J3740" i="25"/>
  <x:c r="K3740" i="25"/>
  <x:c r="L3740" i="25"/>
  <x:c r="M3740" i="25"/>
  <x:c r="N3740" i="25"/>
  <x:c r="P3740" i="25"/>
  <x:c r="Q3740" i="25"/>
  <x:c r="R3740" i="25"/>
  <x:c r="A3741" i="25"/>
  <x:c r="B3741" i="25"/>
  <x:c r="C3741" i="25"/>
  <x:c r="D3741" i="25"/>
  <x:c r="E3741" i="25"/>
  <x:c r="F3741" i="25"/>
  <x:c r="G3741" i="25"/>
  <x:c r="H3741" i="25"/>
  <x:c r="I3741" i="25"/>
  <x:c r="J3741" i="25"/>
  <x:c r="K3741" i="25"/>
  <x:c r="L3741" i="25"/>
  <x:c r="M3741" i="25"/>
  <x:c r="N3741" i="25"/>
  <x:c r="P3741" i="25"/>
  <x:c r="Q3741" i="25"/>
  <x:c r="R3741" i="25"/>
  <x:c r="A3742" i="25"/>
  <x:c r="B3742" i="25"/>
  <x:c r="C3742" i="25"/>
  <x:c r="D3742" i="25"/>
  <x:c r="E3742" i="25"/>
  <x:c r="F3742" i="25"/>
  <x:c r="G3742" i="25"/>
  <x:c r="H3742" i="25"/>
  <x:c r="I3742" i="25"/>
  <x:c r="J3742" i="25"/>
  <x:c r="K3742" i="25"/>
  <x:c r="L3742" i="25"/>
  <x:c r="M3742" i="25"/>
  <x:c r="N3742" i="25"/>
  <x:c r="P3742" i="25"/>
  <x:c r="Q3742" i="25"/>
  <x:c r="R3742" i="25"/>
  <x:c r="A3743" i="25"/>
  <x:c r="B3743" i="25"/>
  <x:c r="C3743" i="25"/>
  <x:c r="D3743" i="25"/>
  <x:c r="E3743" i="25"/>
  <x:c r="F3743" i="25"/>
  <x:c r="G3743" i="25"/>
  <x:c r="H3743" i="25"/>
  <x:c r="I3743" i="25"/>
  <x:c r="J3743" i="25"/>
  <x:c r="K3743" i="25"/>
  <x:c r="L3743" i="25"/>
  <x:c r="M3743" i="25"/>
  <x:c r="N3743" i="25"/>
  <x:c r="P3743" i="25"/>
  <x:c r="Q3743" i="25"/>
  <x:c r="R3743" i="25"/>
  <x:c r="A3744" i="25"/>
  <x:c r="B3744" i="25"/>
  <x:c r="C3744" i="25"/>
  <x:c r="D3744" i="25"/>
  <x:c r="E3744" i="25"/>
  <x:c r="F3744" i="25"/>
  <x:c r="G3744" i="25"/>
  <x:c r="H3744" i="25"/>
  <x:c r="I3744" i="25"/>
  <x:c r="J3744" i="25"/>
  <x:c r="K3744" i="25"/>
  <x:c r="L3744" i="25"/>
  <x:c r="M3744" i="25"/>
  <x:c r="N3744" i="25"/>
  <x:c r="P3744" i="25"/>
  <x:c r="Q3744" i="25"/>
  <x:c r="R3744" i="25"/>
  <x:c r="A3745" i="25"/>
  <x:c r="B3745" i="25"/>
  <x:c r="C3745" i="25"/>
  <x:c r="D3745" i="25"/>
  <x:c r="E3745" i="25"/>
  <x:c r="F3745" i="25"/>
  <x:c r="G3745" i="25"/>
  <x:c r="H3745" i="25"/>
  <x:c r="I3745" i="25"/>
  <x:c r="J3745" i="25"/>
  <x:c r="K3745" i="25"/>
  <x:c r="L3745" i="25"/>
  <x:c r="M3745" i="25"/>
  <x:c r="N3745" i="25"/>
  <x:c r="P3745" i="25"/>
  <x:c r="Q3745" i="25"/>
  <x:c r="R3745" i="25"/>
  <x:c r="A3746" i="25"/>
  <x:c r="B3746" i="25"/>
  <x:c r="C3746" i="25"/>
  <x:c r="D3746" i="25"/>
  <x:c r="E3746" i="25"/>
  <x:c r="F3746" i="25"/>
  <x:c r="G3746" i="25"/>
  <x:c r="H3746" i="25"/>
  <x:c r="I3746" i="25"/>
  <x:c r="J3746" i="25"/>
  <x:c r="K3746" i="25"/>
  <x:c r="L3746" i="25"/>
  <x:c r="M3746" i="25"/>
  <x:c r="N3746" i="25"/>
  <x:c r="P3746" i="25"/>
  <x:c r="Q3746" i="25"/>
  <x:c r="R3746" i="25"/>
  <x:c r="A3747" i="25"/>
  <x:c r="B3747" i="25"/>
  <x:c r="C3747" i="25"/>
  <x:c r="D3747" i="25"/>
  <x:c r="E3747" i="25"/>
  <x:c r="F3747" i="25"/>
  <x:c r="G3747" i="25"/>
  <x:c r="H3747" i="25"/>
  <x:c r="I3747" i="25"/>
  <x:c r="J3747" i="25"/>
  <x:c r="K3747" i="25"/>
  <x:c r="L3747" i="25"/>
  <x:c r="M3747" i="25"/>
  <x:c r="N3747" i="25"/>
  <x:c r="P3747" i="25"/>
  <x:c r="Q3747" i="25"/>
  <x:c r="R3747" i="25"/>
  <x:c r="A3748" i="25"/>
  <x:c r="B3748" i="25"/>
  <x:c r="C3748" i="25"/>
  <x:c r="D3748" i="25"/>
  <x:c r="E3748" i="25"/>
  <x:c r="F3748" i="25"/>
  <x:c r="G3748" i="25"/>
  <x:c r="H3748" i="25"/>
  <x:c r="I3748" i="25"/>
  <x:c r="J3748" i="25"/>
  <x:c r="K3748" i="25"/>
  <x:c r="L3748" i="25"/>
  <x:c r="M3748" i="25"/>
  <x:c r="N3748" i="25"/>
  <x:c r="P3748" i="25"/>
  <x:c r="Q3748" i="25"/>
  <x:c r="R3748" i="25"/>
  <x:c r="A3749" i="25"/>
  <x:c r="B3749" i="25"/>
  <x:c r="C3749" i="25"/>
  <x:c r="D3749" i="25"/>
  <x:c r="E3749" i="25"/>
  <x:c r="F3749" i="25"/>
  <x:c r="G3749" i="25"/>
  <x:c r="H3749" i="25"/>
  <x:c r="I3749" i="25"/>
  <x:c r="J3749" i="25"/>
  <x:c r="K3749" i="25"/>
  <x:c r="L3749" i="25"/>
  <x:c r="M3749" i="25"/>
  <x:c r="N3749" i="25"/>
  <x:c r="P3749" i="25"/>
  <x:c r="Q3749" i="25"/>
  <x:c r="R3749" i="25"/>
  <x:c r="A3750" i="25"/>
  <x:c r="B3750" i="25"/>
  <x:c r="C3750" i="25"/>
  <x:c r="D3750" i="25"/>
  <x:c r="E3750" i="25"/>
  <x:c r="F3750" i="25"/>
  <x:c r="G3750" i="25"/>
  <x:c r="H3750" i="25"/>
  <x:c r="I3750" i="25"/>
  <x:c r="J3750" i="25"/>
  <x:c r="K3750" i="25"/>
  <x:c r="L3750" i="25"/>
  <x:c r="M3750" i="25"/>
  <x:c r="N3750" i="25"/>
  <x:c r="P3750" i="25"/>
  <x:c r="Q3750" i="25"/>
  <x:c r="R3750" i="25"/>
  <x:c r="A3751" i="25"/>
  <x:c r="B3751" i="25"/>
  <x:c r="C3751" i="25"/>
  <x:c r="D3751" i="25"/>
  <x:c r="E3751" i="25"/>
  <x:c r="F3751" i="25"/>
  <x:c r="G3751" i="25"/>
  <x:c r="H3751" i="25"/>
  <x:c r="I3751" i="25"/>
  <x:c r="J3751" i="25"/>
  <x:c r="K3751" i="25"/>
  <x:c r="L3751" i="25"/>
  <x:c r="M3751" i="25"/>
  <x:c r="N3751" i="25"/>
  <x:c r="P3751" i="25"/>
  <x:c r="Q3751" i="25"/>
  <x:c r="R3751" i="25"/>
  <x:c r="A3752" i="25"/>
  <x:c r="B3752" i="25"/>
  <x:c r="C3752" i="25"/>
  <x:c r="D3752" i="25"/>
  <x:c r="E3752" i="25"/>
  <x:c r="F3752" i="25"/>
  <x:c r="G3752" i="25"/>
  <x:c r="H3752" i="25"/>
  <x:c r="I3752" i="25"/>
  <x:c r="J3752" i="25"/>
  <x:c r="K3752" i="25"/>
  <x:c r="L3752" i="25"/>
  <x:c r="M3752" i="25"/>
  <x:c r="N3752" i="25"/>
  <x:c r="P3752" i="25"/>
  <x:c r="Q3752" i="25"/>
  <x:c r="R3752" i="25"/>
  <x:c r="A3753" i="25"/>
  <x:c r="B3753" i="25"/>
  <x:c r="C3753" i="25"/>
  <x:c r="D3753" i="25"/>
  <x:c r="E3753" i="25"/>
  <x:c r="F3753" i="25"/>
  <x:c r="G3753" i="25"/>
  <x:c r="H3753" i="25"/>
  <x:c r="I3753" i="25"/>
  <x:c r="J3753" i="25"/>
  <x:c r="K3753" i="25"/>
  <x:c r="L3753" i="25"/>
  <x:c r="M3753" i="25"/>
  <x:c r="N3753" i="25"/>
  <x:c r="P3753" i="25"/>
  <x:c r="Q3753" i="25"/>
  <x:c r="R3753" i="25"/>
  <x:c r="A3754" i="25"/>
  <x:c r="B3754" i="25"/>
  <x:c r="C3754" i="25"/>
  <x:c r="D3754" i="25"/>
  <x:c r="E3754" i="25"/>
  <x:c r="F3754" i="25"/>
  <x:c r="G3754" i="25"/>
  <x:c r="H3754" i="25"/>
  <x:c r="I3754" i="25"/>
  <x:c r="J3754" i="25"/>
  <x:c r="K3754" i="25"/>
  <x:c r="L3754" i="25"/>
  <x:c r="M3754" i="25"/>
  <x:c r="N3754" i="25"/>
  <x:c r="P3754" i="25"/>
  <x:c r="Q3754" i="25"/>
  <x:c r="R3754" i="25"/>
  <x:c r="A3755" i="25"/>
  <x:c r="B3755" i="25"/>
  <x:c r="C3755" i="25"/>
  <x:c r="D3755" i="25"/>
  <x:c r="E3755" i="25"/>
  <x:c r="F3755" i="25"/>
  <x:c r="G3755" i="25"/>
  <x:c r="H3755" i="25"/>
  <x:c r="I3755" i="25"/>
  <x:c r="J3755" i="25"/>
  <x:c r="K3755" i="25"/>
  <x:c r="L3755" i="25"/>
  <x:c r="M3755" i="25"/>
  <x:c r="N3755" i="25"/>
  <x:c r="P3755" i="25"/>
  <x:c r="Q3755" i="25"/>
  <x:c r="R3755" i="25"/>
  <x:c r="A3756" i="25"/>
  <x:c r="B3756" i="25"/>
  <x:c r="C3756" i="25"/>
  <x:c r="D3756" i="25"/>
  <x:c r="E3756" i="25"/>
  <x:c r="F3756" i="25"/>
  <x:c r="G3756" i="25"/>
  <x:c r="H3756" i="25"/>
  <x:c r="I3756" i="25"/>
  <x:c r="J3756" i="25"/>
  <x:c r="K3756" i="25"/>
  <x:c r="L3756" i="25"/>
  <x:c r="M3756" i="25"/>
  <x:c r="N3756" i="25"/>
  <x:c r="P3756" i="25"/>
  <x:c r="Q3756" i="25"/>
  <x:c r="R3756" i="25"/>
  <x:c r="A3757" i="25"/>
  <x:c r="B3757" i="25"/>
  <x:c r="C3757" i="25"/>
  <x:c r="D3757" i="25"/>
  <x:c r="E3757" i="25"/>
  <x:c r="F3757" i="25"/>
  <x:c r="G3757" i="25"/>
  <x:c r="H3757" i="25"/>
  <x:c r="I3757" i="25"/>
  <x:c r="J3757" i="25"/>
  <x:c r="K3757" i="25"/>
  <x:c r="L3757" i="25"/>
  <x:c r="M3757" i="25"/>
  <x:c r="N3757" i="25"/>
  <x:c r="P3757" i="25"/>
  <x:c r="Q3757" i="25"/>
  <x:c r="R3757" i="25"/>
  <x:c r="A3758" i="25"/>
  <x:c r="B3758" i="25"/>
  <x:c r="C3758" i="25"/>
  <x:c r="D3758" i="25"/>
  <x:c r="E3758" i="25"/>
  <x:c r="F3758" i="25"/>
  <x:c r="G3758" i="25"/>
  <x:c r="H3758" i="25"/>
  <x:c r="I3758" i="25"/>
  <x:c r="J3758" i="25"/>
  <x:c r="K3758" i="25"/>
  <x:c r="L3758" i="25"/>
  <x:c r="M3758" i="25"/>
  <x:c r="N3758" i="25"/>
  <x:c r="P3758" i="25"/>
  <x:c r="Q3758" i="25"/>
  <x:c r="R3758" i="25"/>
  <x:c r="A3759" i="25"/>
  <x:c r="B3759" i="25"/>
  <x:c r="C3759" i="25"/>
  <x:c r="D3759" i="25"/>
  <x:c r="E3759" i="25"/>
  <x:c r="F3759" i="25"/>
  <x:c r="G3759" i="25"/>
  <x:c r="H3759" i="25"/>
  <x:c r="I3759" i="25"/>
  <x:c r="J3759" i="25"/>
  <x:c r="K3759" i="25"/>
  <x:c r="L3759" i="25"/>
  <x:c r="M3759" i="25"/>
  <x:c r="N3759" i="25"/>
  <x:c r="P3759" i="25"/>
  <x:c r="Q3759" i="25"/>
  <x:c r="R3759" i="25"/>
  <x:c r="A3760" i="25"/>
  <x:c r="B3760" i="25"/>
  <x:c r="C3760" i="25"/>
  <x:c r="D3760" i="25"/>
  <x:c r="E3760" i="25"/>
  <x:c r="F3760" i="25"/>
  <x:c r="G3760" i="25"/>
  <x:c r="H3760" i="25"/>
  <x:c r="I3760" i="25"/>
  <x:c r="J3760" i="25"/>
  <x:c r="K3760" i="25"/>
  <x:c r="L3760" i="25"/>
  <x:c r="M3760" i="25"/>
  <x:c r="N3760" i="25"/>
  <x:c r="P3760" i="25"/>
  <x:c r="Q3760" i="25"/>
  <x:c r="R3760" i="25"/>
  <x:c r="A3761" i="25"/>
  <x:c r="B3761" i="25"/>
  <x:c r="C3761" i="25"/>
  <x:c r="D3761" i="25"/>
  <x:c r="E3761" i="25"/>
  <x:c r="F3761" i="25"/>
  <x:c r="G3761" i="25"/>
  <x:c r="H3761" i="25"/>
  <x:c r="I3761" i="25"/>
  <x:c r="J3761" i="25"/>
  <x:c r="K3761" i="25"/>
  <x:c r="L3761" i="25"/>
  <x:c r="M3761" i="25"/>
  <x:c r="N3761" i="25"/>
  <x:c r="P3761" i="25"/>
  <x:c r="Q3761" i="25"/>
  <x:c r="R3761" i="25"/>
  <x:c r="A3762" i="25"/>
  <x:c r="B3762" i="25"/>
  <x:c r="C3762" i="25"/>
  <x:c r="D3762" i="25"/>
  <x:c r="E3762" i="25"/>
  <x:c r="F3762" i="25"/>
  <x:c r="G3762" i="25"/>
  <x:c r="H3762" i="25"/>
  <x:c r="I3762" i="25"/>
  <x:c r="J3762" i="25"/>
  <x:c r="K3762" i="25"/>
  <x:c r="L3762" i="25"/>
  <x:c r="M3762" i="25"/>
  <x:c r="N3762" i="25"/>
  <x:c r="P3762" i="25"/>
  <x:c r="Q3762" i="25"/>
  <x:c r="R3762" i="25"/>
  <x:c r="A3763" i="25"/>
  <x:c r="B3763" i="25"/>
  <x:c r="C3763" i="25"/>
  <x:c r="D3763" i="25"/>
  <x:c r="E3763" i="25"/>
  <x:c r="F3763" i="25"/>
  <x:c r="G3763" i="25"/>
  <x:c r="H3763" i="25"/>
  <x:c r="I3763" i="25"/>
  <x:c r="J3763" i="25"/>
  <x:c r="K3763" i="25"/>
  <x:c r="L3763" i="25"/>
  <x:c r="M3763" i="25"/>
  <x:c r="N3763" i="25"/>
  <x:c r="P3763" i="25"/>
  <x:c r="Q3763" i="25"/>
  <x:c r="R3763" i="25"/>
  <x:c r="A3764" i="25"/>
  <x:c r="B3764" i="25"/>
  <x:c r="C3764" i="25"/>
  <x:c r="D3764" i="25"/>
  <x:c r="E3764" i="25"/>
  <x:c r="F3764" i="25"/>
  <x:c r="G3764" i="25"/>
  <x:c r="H3764" i="25"/>
  <x:c r="I3764" i="25"/>
  <x:c r="J3764" i="25"/>
  <x:c r="K3764" i="25"/>
  <x:c r="L3764" i="25"/>
  <x:c r="M3764" i="25"/>
  <x:c r="N3764" i="25"/>
  <x:c r="P3764" i="25"/>
  <x:c r="Q3764" i="25"/>
  <x:c r="R3764" i="25"/>
  <x:c r="A3765" i="25"/>
  <x:c r="B3765" i="25"/>
  <x:c r="C3765" i="25"/>
  <x:c r="D3765" i="25"/>
  <x:c r="E3765" i="25"/>
  <x:c r="F3765" i="25"/>
  <x:c r="G3765" i="25"/>
  <x:c r="H3765" i="25"/>
  <x:c r="I3765" i="25"/>
  <x:c r="J3765" i="25"/>
  <x:c r="K3765" i="25"/>
  <x:c r="L3765" i="25"/>
  <x:c r="M3765" i="25"/>
  <x:c r="N3765" i="25"/>
  <x:c r="P3765" i="25"/>
  <x:c r="Q3765" i="25"/>
  <x:c r="R3765" i="25"/>
  <x:c r="A3766" i="25"/>
  <x:c r="B3766" i="25"/>
  <x:c r="C3766" i="25"/>
  <x:c r="D3766" i="25"/>
  <x:c r="E3766" i="25"/>
  <x:c r="F3766" i="25"/>
  <x:c r="G3766" i="25"/>
  <x:c r="H3766" i="25"/>
  <x:c r="I3766" i="25"/>
  <x:c r="J3766" i="25"/>
  <x:c r="K3766" i="25"/>
  <x:c r="L3766" i="25"/>
  <x:c r="M3766" i="25"/>
  <x:c r="N3766" i="25"/>
  <x:c r="P3766" i="25"/>
  <x:c r="Q3766" i="25"/>
  <x:c r="R3766" i="25"/>
  <x:c r="A3767" i="25"/>
  <x:c r="B3767" i="25"/>
  <x:c r="C3767" i="25"/>
  <x:c r="D3767" i="25"/>
  <x:c r="E3767" i="25"/>
  <x:c r="F3767" i="25"/>
  <x:c r="G3767" i="25"/>
  <x:c r="H3767" i="25"/>
  <x:c r="I3767" i="25"/>
  <x:c r="J3767" i="25"/>
  <x:c r="K3767" i="25"/>
  <x:c r="L3767" i="25"/>
  <x:c r="M3767" i="25"/>
  <x:c r="N3767" i="25"/>
  <x:c r="P3767" i="25"/>
  <x:c r="Q3767" i="25"/>
  <x:c r="R3767" i="25"/>
  <x:c r="A3768" i="25"/>
  <x:c r="B3768" i="25"/>
  <x:c r="C3768" i="25"/>
  <x:c r="D3768" i="25"/>
  <x:c r="E3768" i="25"/>
  <x:c r="F3768" i="25"/>
  <x:c r="G3768" i="25"/>
  <x:c r="H3768" i="25"/>
  <x:c r="I3768" i="25"/>
  <x:c r="J3768" i="25"/>
  <x:c r="K3768" i="25"/>
  <x:c r="L3768" i="25"/>
  <x:c r="M3768" i="25"/>
  <x:c r="N3768" i="25"/>
  <x:c r="P3768" i="25"/>
  <x:c r="Q3768" i="25"/>
  <x:c r="R3768" i="25"/>
  <x:c r="A3769" i="25"/>
  <x:c r="B3769" i="25"/>
  <x:c r="C3769" i="25"/>
  <x:c r="D3769" i="25"/>
  <x:c r="E3769" i="25"/>
  <x:c r="F3769" i="25"/>
  <x:c r="G3769" i="25"/>
  <x:c r="H3769" i="25"/>
  <x:c r="I3769" i="25"/>
  <x:c r="J3769" i="25"/>
  <x:c r="K3769" i="25"/>
  <x:c r="L3769" i="25"/>
  <x:c r="M3769" i="25"/>
  <x:c r="N3769" i="25"/>
  <x:c r="P3769" i="25"/>
  <x:c r="Q3769" i="25"/>
  <x:c r="R3769" i="25"/>
  <x:c r="A3770" i="25"/>
  <x:c r="B3770" i="25"/>
  <x:c r="C3770" i="25"/>
  <x:c r="D3770" i="25"/>
  <x:c r="E3770" i="25"/>
  <x:c r="F3770" i="25"/>
  <x:c r="G3770" i="25"/>
  <x:c r="H3770" i="25"/>
  <x:c r="I3770" i="25"/>
  <x:c r="J3770" i="25"/>
  <x:c r="K3770" i="25"/>
  <x:c r="L3770" i="25"/>
  <x:c r="M3770" i="25"/>
  <x:c r="N3770" i="25"/>
  <x:c r="P3770" i="25"/>
  <x:c r="Q3770" i="25"/>
  <x:c r="R3770" i="25"/>
  <x:c r="A3771" i="25"/>
  <x:c r="B3771" i="25"/>
  <x:c r="C3771" i="25"/>
  <x:c r="D3771" i="25"/>
  <x:c r="E3771" i="25"/>
  <x:c r="F3771" i="25"/>
  <x:c r="G3771" i="25"/>
  <x:c r="H3771" i="25"/>
  <x:c r="I3771" i="25"/>
  <x:c r="J3771" i="25"/>
  <x:c r="K3771" i="25"/>
  <x:c r="L3771" i="25"/>
  <x:c r="M3771" i="25"/>
  <x:c r="N3771" i="25"/>
  <x:c r="P3771" i="25"/>
  <x:c r="Q3771" i="25"/>
  <x:c r="R3771" i="25"/>
  <x:c r="A3772" i="25"/>
  <x:c r="B3772" i="25"/>
  <x:c r="C3772" i="25"/>
  <x:c r="D3772" i="25"/>
  <x:c r="E3772" i="25"/>
  <x:c r="F3772" i="25"/>
  <x:c r="G3772" i="25"/>
  <x:c r="H3772" i="25"/>
  <x:c r="I3772" i="25"/>
  <x:c r="J3772" i="25"/>
  <x:c r="K3772" i="25"/>
  <x:c r="L3772" i="25"/>
  <x:c r="M3772" i="25"/>
  <x:c r="N3772" i="25"/>
  <x:c r="P3772" i="25"/>
  <x:c r="Q3772" i="25"/>
  <x:c r="R3772" i="25"/>
  <x:c r="A3773" i="25"/>
  <x:c r="B3773" i="25"/>
  <x:c r="C3773" i="25"/>
  <x:c r="D3773" i="25"/>
  <x:c r="E3773" i="25"/>
  <x:c r="F3773" i="25"/>
  <x:c r="G3773" i="25"/>
  <x:c r="H3773" i="25"/>
  <x:c r="I3773" i="25"/>
  <x:c r="J3773" i="25"/>
  <x:c r="K3773" i="25"/>
  <x:c r="L3773" i="25"/>
  <x:c r="M3773" i="25"/>
  <x:c r="N3773" i="25"/>
  <x:c r="P3773" i="25"/>
  <x:c r="Q3773" i="25"/>
  <x:c r="R3773" i="25"/>
  <x:c r="A3774" i="25"/>
  <x:c r="B3774" i="25"/>
  <x:c r="C3774" i="25"/>
  <x:c r="D3774" i="25"/>
  <x:c r="E3774" i="25"/>
  <x:c r="F3774" i="25"/>
  <x:c r="G3774" i="25"/>
  <x:c r="H3774" i="25"/>
  <x:c r="I3774" i="25"/>
  <x:c r="J3774" i="25"/>
  <x:c r="K3774" i="25"/>
  <x:c r="L3774" i="25"/>
  <x:c r="M3774" i="25"/>
  <x:c r="N3774" i="25"/>
  <x:c r="P3774" i="25"/>
  <x:c r="Q3774" i="25"/>
  <x:c r="R3774" i="25"/>
  <x:c r="A3775" i="25"/>
  <x:c r="B3775" i="25"/>
  <x:c r="C3775" i="25"/>
  <x:c r="D3775" i="25"/>
  <x:c r="E3775" i="25"/>
  <x:c r="F3775" i="25"/>
  <x:c r="G3775" i="25"/>
  <x:c r="H3775" i="25"/>
  <x:c r="I3775" i="25"/>
  <x:c r="J3775" i="25"/>
  <x:c r="K3775" i="25"/>
  <x:c r="L3775" i="25"/>
  <x:c r="M3775" i="25"/>
  <x:c r="N3775" i="25"/>
  <x:c r="P3775" i="25"/>
  <x:c r="Q3775" i="25"/>
  <x:c r="R3775" i="25"/>
  <x:c r="A3776" i="25"/>
  <x:c r="B3776" i="25"/>
  <x:c r="C3776" i="25"/>
  <x:c r="D3776" i="25"/>
  <x:c r="E3776" i="25"/>
  <x:c r="F3776" i="25"/>
  <x:c r="G3776" i="25"/>
  <x:c r="H3776" i="25"/>
  <x:c r="I3776" i="25"/>
  <x:c r="J3776" i="25"/>
  <x:c r="K3776" i="25"/>
  <x:c r="L3776" i="25"/>
  <x:c r="M3776" i="25"/>
  <x:c r="N3776" i="25"/>
  <x:c r="P3776" i="25"/>
  <x:c r="Q3776" i="25"/>
  <x:c r="R3776" i="25"/>
  <x:c r="A3777" i="25"/>
  <x:c r="B3777" i="25"/>
  <x:c r="C3777" i="25"/>
  <x:c r="D3777" i="25"/>
  <x:c r="E3777" i="25"/>
  <x:c r="F3777" i="25"/>
  <x:c r="G3777" i="25"/>
  <x:c r="H3777" i="25"/>
  <x:c r="I3777" i="25"/>
  <x:c r="J3777" i="25"/>
  <x:c r="K3777" i="25"/>
  <x:c r="L3777" i="25"/>
  <x:c r="M3777" i="25"/>
  <x:c r="N3777" i="25"/>
  <x:c r="P3777" i="25"/>
  <x:c r="Q3777" i="25"/>
  <x:c r="R3777" i="25"/>
  <x:c r="A3778" i="25"/>
  <x:c r="B3778" i="25"/>
  <x:c r="C3778" i="25"/>
  <x:c r="D3778" i="25"/>
  <x:c r="E3778" i="25"/>
  <x:c r="F3778" i="25"/>
  <x:c r="G3778" i="25"/>
  <x:c r="H3778" i="25"/>
  <x:c r="I3778" i="25"/>
  <x:c r="J3778" i="25"/>
  <x:c r="K3778" i="25"/>
  <x:c r="L3778" i="25"/>
  <x:c r="M3778" i="25"/>
  <x:c r="N3778" i="25"/>
  <x:c r="P3778" i="25"/>
  <x:c r="Q3778" i="25"/>
  <x:c r="R3778" i="25"/>
  <x:c r="A3779" i="25"/>
  <x:c r="B3779" i="25"/>
  <x:c r="C3779" i="25"/>
  <x:c r="D3779" i="25"/>
  <x:c r="E3779" i="25"/>
  <x:c r="F3779" i="25"/>
  <x:c r="G3779" i="25"/>
  <x:c r="H3779" i="25"/>
  <x:c r="I3779" i="25"/>
  <x:c r="J3779" i="25"/>
  <x:c r="K3779" i="25"/>
  <x:c r="L3779" i="25"/>
  <x:c r="M3779" i="25"/>
  <x:c r="N3779" i="25"/>
  <x:c r="P3779" i="25"/>
  <x:c r="Q3779" i="25"/>
  <x:c r="R3779" i="25"/>
  <x:c r="A3780" i="25"/>
  <x:c r="B3780" i="25"/>
  <x:c r="C3780" i="25"/>
  <x:c r="D3780" i="25"/>
  <x:c r="E3780" i="25"/>
  <x:c r="F3780" i="25"/>
  <x:c r="G3780" i="25"/>
  <x:c r="H3780" i="25"/>
  <x:c r="I3780" i="25"/>
  <x:c r="J3780" i="25"/>
  <x:c r="K3780" i="25"/>
  <x:c r="L3780" i="25"/>
  <x:c r="M3780" i="25"/>
  <x:c r="N3780" i="25"/>
  <x:c r="P3780" i="25"/>
  <x:c r="Q3780" i="25"/>
  <x:c r="R3780" i="25"/>
  <x:c r="A3781" i="25"/>
  <x:c r="B3781" i="25"/>
  <x:c r="C3781" i="25"/>
  <x:c r="D3781" i="25"/>
  <x:c r="E3781" i="25"/>
  <x:c r="F3781" i="25"/>
  <x:c r="G3781" i="25"/>
  <x:c r="H3781" i="25"/>
  <x:c r="I3781" i="25"/>
  <x:c r="J3781" i="25"/>
  <x:c r="K3781" i="25"/>
  <x:c r="L3781" i="25"/>
  <x:c r="M3781" i="25"/>
  <x:c r="N3781" i="25"/>
  <x:c r="P3781" i="25"/>
  <x:c r="Q3781" i="25"/>
  <x:c r="R3781" i="25"/>
  <x:c r="A3782" i="25"/>
  <x:c r="B3782" i="25"/>
  <x:c r="C3782" i="25"/>
  <x:c r="D3782" i="25"/>
  <x:c r="E3782" i="25"/>
  <x:c r="F3782" i="25"/>
  <x:c r="G3782" i="25"/>
  <x:c r="H3782" i="25"/>
  <x:c r="I3782" i="25"/>
  <x:c r="J3782" i="25"/>
  <x:c r="K3782" i="25"/>
  <x:c r="L3782" i="25"/>
  <x:c r="M3782" i="25"/>
  <x:c r="N3782" i="25"/>
  <x:c r="P3782" i="25"/>
  <x:c r="Q3782" i="25"/>
  <x:c r="R3782" i="25"/>
  <x:c r="A3783" i="25"/>
  <x:c r="B3783" i="25"/>
  <x:c r="C3783" i="25"/>
  <x:c r="D3783" i="25"/>
  <x:c r="E3783" i="25"/>
  <x:c r="F3783" i="25"/>
  <x:c r="G3783" i="25"/>
  <x:c r="H3783" i="25"/>
  <x:c r="I3783" i="25"/>
  <x:c r="J3783" i="25"/>
  <x:c r="K3783" i="25"/>
  <x:c r="L3783" i="25"/>
  <x:c r="M3783" i="25"/>
  <x:c r="N3783" i="25"/>
  <x:c r="P3783" i="25"/>
  <x:c r="Q3783" i="25"/>
  <x:c r="R3783" i="25"/>
  <x:c r="A3784" i="25"/>
  <x:c r="B3784" i="25"/>
  <x:c r="C3784" i="25"/>
  <x:c r="D3784" i="25"/>
  <x:c r="E3784" i="25"/>
  <x:c r="F3784" i="25"/>
  <x:c r="G3784" i="25"/>
  <x:c r="H3784" i="25"/>
  <x:c r="I3784" i="25"/>
  <x:c r="J3784" i="25"/>
  <x:c r="K3784" i="25"/>
  <x:c r="L3784" i="25"/>
  <x:c r="M3784" i="25"/>
  <x:c r="N3784" i="25"/>
  <x:c r="P3784" i="25"/>
  <x:c r="Q3784" i="25"/>
  <x:c r="R3784" i="25"/>
  <x:c r="A3785" i="25"/>
  <x:c r="B3785" i="25"/>
  <x:c r="C3785" i="25"/>
  <x:c r="D3785" i="25"/>
  <x:c r="E3785" i="25"/>
  <x:c r="F3785" i="25"/>
  <x:c r="G3785" i="25"/>
  <x:c r="H3785" i="25"/>
  <x:c r="I3785" i="25"/>
  <x:c r="J3785" i="25"/>
  <x:c r="K3785" i="25"/>
  <x:c r="L3785" i="25"/>
  <x:c r="M3785" i="25"/>
  <x:c r="N3785" i="25"/>
  <x:c r="P3785" i="25"/>
  <x:c r="Q3785" i="25"/>
  <x:c r="R3785" i="25"/>
  <x:c r="A3786" i="25"/>
  <x:c r="B3786" i="25"/>
  <x:c r="C3786" i="25"/>
  <x:c r="D3786" i="25"/>
  <x:c r="E3786" i="25"/>
  <x:c r="F3786" i="25"/>
  <x:c r="G3786" i="25"/>
  <x:c r="H3786" i="25"/>
  <x:c r="I3786" i="25"/>
  <x:c r="J3786" i="25"/>
  <x:c r="K3786" i="25"/>
  <x:c r="L3786" i="25"/>
  <x:c r="M3786" i="25"/>
  <x:c r="N3786" i="25"/>
  <x:c r="P3786" i="25"/>
  <x:c r="Q3786" i="25"/>
  <x:c r="R3786" i="25"/>
  <x:c r="A3787" i="25"/>
  <x:c r="B3787" i="25"/>
  <x:c r="C3787" i="25"/>
  <x:c r="D3787" i="25"/>
  <x:c r="E3787" i="25"/>
  <x:c r="F3787" i="25"/>
  <x:c r="G3787" i="25"/>
  <x:c r="H3787" i="25"/>
  <x:c r="I3787" i="25"/>
  <x:c r="J3787" i="25"/>
  <x:c r="K3787" i="25"/>
  <x:c r="L3787" i="25"/>
  <x:c r="M3787" i="25"/>
  <x:c r="N3787" i="25"/>
  <x:c r="P3787" i="25"/>
  <x:c r="Q3787" i="25"/>
  <x:c r="R3787" i="25"/>
  <x:c r="A3788" i="25"/>
  <x:c r="B3788" i="25"/>
  <x:c r="C3788" i="25"/>
  <x:c r="D3788" i="25"/>
  <x:c r="E3788" i="25"/>
  <x:c r="F3788" i="25"/>
  <x:c r="G3788" i="25"/>
  <x:c r="H3788" i="25"/>
  <x:c r="I3788" i="25"/>
  <x:c r="J3788" i="25"/>
  <x:c r="K3788" i="25"/>
  <x:c r="L3788" i="25"/>
  <x:c r="M3788" i="25"/>
  <x:c r="N3788" i="25"/>
  <x:c r="P3788" i="25"/>
  <x:c r="Q3788" i="25"/>
  <x:c r="R3788" i="25"/>
  <x:c r="A3789" i="25"/>
  <x:c r="B3789" i="25"/>
  <x:c r="C3789" i="25"/>
  <x:c r="D3789" i="25"/>
  <x:c r="E3789" i="25"/>
  <x:c r="F3789" i="25"/>
  <x:c r="G3789" i="25"/>
  <x:c r="H3789" i="25"/>
  <x:c r="I3789" i="25"/>
  <x:c r="J3789" i="25"/>
  <x:c r="K3789" i="25"/>
  <x:c r="L3789" i="25"/>
  <x:c r="M3789" i="25"/>
  <x:c r="N3789" i="25"/>
  <x:c r="P3789" i="25"/>
  <x:c r="Q3789" i="25"/>
  <x:c r="R3789" i="25"/>
  <x:c r="A3790" i="25"/>
  <x:c r="B3790" i="25"/>
  <x:c r="C3790" i="25"/>
  <x:c r="D3790" i="25"/>
  <x:c r="E3790" i="25"/>
  <x:c r="F3790" i="25"/>
  <x:c r="G3790" i="25"/>
  <x:c r="H3790" i="25"/>
  <x:c r="I3790" i="25"/>
  <x:c r="J3790" i="25"/>
  <x:c r="K3790" i="25"/>
  <x:c r="L3790" i="25"/>
  <x:c r="M3790" i="25"/>
  <x:c r="N3790" i="25"/>
  <x:c r="P3790" i="25"/>
  <x:c r="Q3790" i="25"/>
  <x:c r="R3790" i="25"/>
  <x:c r="A3791" i="25"/>
  <x:c r="B3791" i="25"/>
  <x:c r="C3791" i="25"/>
  <x:c r="D3791" i="25"/>
  <x:c r="E3791" i="25"/>
  <x:c r="F3791" i="25"/>
  <x:c r="G3791" i="25"/>
  <x:c r="H3791" i="25"/>
  <x:c r="I3791" i="25"/>
  <x:c r="J3791" i="25"/>
  <x:c r="K3791" i="25"/>
  <x:c r="L3791" i="25"/>
  <x:c r="M3791" i="25"/>
  <x:c r="N3791" i="25"/>
  <x:c r="P3791" i="25"/>
  <x:c r="Q3791" i="25"/>
  <x:c r="R3791" i="25"/>
  <x:c r="A3792" i="25"/>
  <x:c r="B3792" i="25"/>
  <x:c r="C3792" i="25"/>
  <x:c r="D3792" i="25"/>
  <x:c r="E3792" i="25"/>
  <x:c r="F3792" i="25"/>
  <x:c r="G3792" i="25"/>
  <x:c r="H3792" i="25"/>
  <x:c r="I3792" i="25"/>
  <x:c r="J3792" i="25"/>
  <x:c r="K3792" i="25"/>
  <x:c r="L3792" i="25"/>
  <x:c r="M3792" i="25"/>
  <x:c r="N3792" i="25"/>
  <x:c r="P3792" i="25"/>
  <x:c r="Q3792" i="25"/>
  <x:c r="R3792" i="25"/>
  <x:c r="A3793" i="25"/>
  <x:c r="B3793" i="25"/>
  <x:c r="C3793" i="25"/>
  <x:c r="D3793" i="25"/>
  <x:c r="E3793" i="25"/>
  <x:c r="F3793" i="25"/>
  <x:c r="G3793" i="25"/>
  <x:c r="H3793" i="25"/>
  <x:c r="I3793" i="25"/>
  <x:c r="J3793" i="25"/>
  <x:c r="K3793" i="25"/>
  <x:c r="L3793" i="25"/>
  <x:c r="M3793" i="25"/>
  <x:c r="N3793" i="25"/>
  <x:c r="P3793" i="25"/>
  <x:c r="Q3793" i="25"/>
  <x:c r="R3793" i="25"/>
  <x:c r="A3794" i="25"/>
  <x:c r="B3794" i="25"/>
  <x:c r="C3794" i="25"/>
  <x:c r="D3794" i="25"/>
  <x:c r="E3794" i="25"/>
  <x:c r="F3794" i="25"/>
  <x:c r="G3794" i="25"/>
  <x:c r="H3794" i="25"/>
  <x:c r="I3794" i="25"/>
  <x:c r="J3794" i="25"/>
  <x:c r="K3794" i="25"/>
  <x:c r="L3794" i="25"/>
  <x:c r="M3794" i="25"/>
  <x:c r="N3794" i="25"/>
  <x:c r="P3794" i="25"/>
  <x:c r="Q3794" i="25"/>
  <x:c r="R3794" i="25"/>
  <x:c r="A3795" i="25"/>
  <x:c r="B3795" i="25"/>
  <x:c r="C3795" i="25"/>
  <x:c r="D3795" i="25"/>
  <x:c r="E3795" i="25"/>
  <x:c r="F3795" i="25"/>
  <x:c r="G3795" i="25"/>
  <x:c r="H3795" i="25"/>
  <x:c r="I3795" i="25"/>
  <x:c r="J3795" i="25"/>
  <x:c r="K3795" i="25"/>
  <x:c r="L3795" i="25"/>
  <x:c r="M3795" i="25"/>
  <x:c r="N3795" i="25"/>
  <x:c r="P3795" i="25"/>
  <x:c r="Q3795" i="25"/>
  <x:c r="R3795" i="25"/>
  <x:c r="A3796" i="25"/>
  <x:c r="B3796" i="25"/>
  <x:c r="C3796" i="25"/>
  <x:c r="D3796" i="25"/>
  <x:c r="E3796" i="25"/>
  <x:c r="F3796" i="25"/>
  <x:c r="G3796" i="25"/>
  <x:c r="H3796" i="25"/>
  <x:c r="I3796" i="25"/>
  <x:c r="J3796" i="25"/>
  <x:c r="K3796" i="25"/>
  <x:c r="L3796" i="25"/>
  <x:c r="M3796" i="25"/>
  <x:c r="N3796" i="25"/>
  <x:c r="P3796" i="25"/>
  <x:c r="Q3796" i="25"/>
  <x:c r="R3796" i="25"/>
  <x:c r="A3797" i="25"/>
  <x:c r="B3797" i="25"/>
  <x:c r="C3797" i="25"/>
  <x:c r="D3797" i="25"/>
  <x:c r="E3797" i="25"/>
  <x:c r="F3797" i="25"/>
  <x:c r="G3797" i="25"/>
  <x:c r="H3797" i="25"/>
  <x:c r="I3797" i="25"/>
  <x:c r="J3797" i="25"/>
  <x:c r="K3797" i="25"/>
  <x:c r="L3797" i="25"/>
  <x:c r="M3797" i="25"/>
  <x:c r="N3797" i="25"/>
  <x:c r="P3797" i="25"/>
  <x:c r="Q3797" i="25"/>
  <x:c r="R3797" i="25"/>
  <x:c r="A3798" i="25"/>
  <x:c r="B3798" i="25"/>
  <x:c r="C3798" i="25"/>
  <x:c r="D3798" i="25"/>
  <x:c r="E3798" i="25"/>
  <x:c r="F3798" i="25"/>
  <x:c r="G3798" i="25"/>
  <x:c r="H3798" i="25"/>
  <x:c r="I3798" i="25"/>
  <x:c r="J3798" i="25"/>
  <x:c r="K3798" i="25"/>
  <x:c r="L3798" i="25"/>
  <x:c r="M3798" i="25"/>
  <x:c r="N3798" i="25"/>
  <x:c r="P3798" i="25"/>
  <x:c r="Q3798" i="25"/>
  <x:c r="R3798" i="25"/>
  <x:c r="A3799" i="25"/>
  <x:c r="B3799" i="25"/>
  <x:c r="C3799" i="25"/>
  <x:c r="D3799" i="25"/>
  <x:c r="E3799" i="25"/>
  <x:c r="F3799" i="25"/>
  <x:c r="G3799" i="25"/>
  <x:c r="H3799" i="25"/>
  <x:c r="I3799" i="25"/>
  <x:c r="J3799" i="25"/>
  <x:c r="K3799" i="25"/>
  <x:c r="L3799" i="25"/>
  <x:c r="M3799" i="25"/>
  <x:c r="N3799" i="25"/>
  <x:c r="P3799" i="25"/>
  <x:c r="Q3799" i="25"/>
  <x:c r="R3799" i="25"/>
  <x:c r="A3800" i="25"/>
  <x:c r="B3800" i="25"/>
  <x:c r="C3800" i="25"/>
  <x:c r="D3800" i="25"/>
  <x:c r="E3800" i="25"/>
  <x:c r="F3800" i="25"/>
  <x:c r="G3800" i="25"/>
  <x:c r="H3800" i="25"/>
  <x:c r="I3800" i="25"/>
  <x:c r="J3800" i="25"/>
  <x:c r="K3800" i="25"/>
  <x:c r="L3800" i="25"/>
  <x:c r="M3800" i="25"/>
  <x:c r="N3800" i="25"/>
  <x:c r="P3800" i="25"/>
  <x:c r="Q3800" i="25"/>
  <x:c r="R3800" i="25"/>
  <x:c r="A3801" i="25"/>
  <x:c r="B3801" i="25"/>
  <x:c r="C3801" i="25"/>
  <x:c r="D3801" i="25"/>
  <x:c r="E3801" i="25"/>
  <x:c r="F3801" i="25"/>
  <x:c r="G3801" i="25"/>
  <x:c r="H3801" i="25"/>
  <x:c r="I3801" i="25"/>
  <x:c r="J3801" i="25"/>
  <x:c r="K3801" i="25"/>
  <x:c r="L3801" i="25"/>
  <x:c r="M3801" i="25"/>
  <x:c r="N3801" i="25"/>
  <x:c r="P3801" i="25"/>
  <x:c r="Q3801" i="25"/>
  <x:c r="R3801" i="25"/>
  <x:c r="A3802" i="25"/>
  <x:c r="B3802" i="25"/>
  <x:c r="C3802" i="25"/>
  <x:c r="D3802" i="25"/>
  <x:c r="E3802" i="25"/>
  <x:c r="F3802" i="25"/>
  <x:c r="G3802" i="25"/>
  <x:c r="H3802" i="25"/>
  <x:c r="I3802" i="25"/>
  <x:c r="J3802" i="25"/>
  <x:c r="K3802" i="25"/>
  <x:c r="L3802" i="25"/>
  <x:c r="M3802" i="25"/>
  <x:c r="N3802" i="25"/>
  <x:c r="P3802" i="25"/>
  <x:c r="Q3802" i="25"/>
  <x:c r="R3802" i="25"/>
  <x:c r="A3803" i="25"/>
  <x:c r="B3803" i="25"/>
  <x:c r="C3803" i="25"/>
  <x:c r="D3803" i="25"/>
  <x:c r="E3803" i="25"/>
  <x:c r="F3803" i="25"/>
  <x:c r="G3803" i="25"/>
  <x:c r="H3803" i="25"/>
  <x:c r="I3803" i="25"/>
  <x:c r="J3803" i="25"/>
  <x:c r="K3803" i="25"/>
  <x:c r="L3803" i="25"/>
  <x:c r="M3803" i="25"/>
  <x:c r="N3803" i="25"/>
  <x:c r="P3803" i="25"/>
  <x:c r="Q3803" i="25"/>
  <x:c r="R3803" i="25"/>
  <x:c r="A3804" i="25"/>
  <x:c r="B3804" i="25"/>
  <x:c r="C3804" i="25"/>
  <x:c r="D3804" i="25"/>
  <x:c r="E3804" i="25"/>
  <x:c r="F3804" i="25"/>
  <x:c r="G3804" i="25"/>
  <x:c r="H3804" i="25"/>
  <x:c r="I3804" i="25"/>
  <x:c r="J3804" i="25"/>
  <x:c r="K3804" i="25"/>
  <x:c r="L3804" i="25"/>
  <x:c r="M3804" i="25"/>
  <x:c r="N3804" i="25"/>
  <x:c r="P3804" i="25"/>
  <x:c r="Q3804" i="25"/>
  <x:c r="R3804" i="25"/>
  <x:c r="A3805" i="25"/>
  <x:c r="B3805" i="25"/>
  <x:c r="C3805" i="25"/>
  <x:c r="D3805" i="25"/>
  <x:c r="E3805" i="25"/>
  <x:c r="F3805" i="25"/>
  <x:c r="G3805" i="25"/>
  <x:c r="H3805" i="25"/>
  <x:c r="I3805" i="25"/>
  <x:c r="J3805" i="25"/>
  <x:c r="K3805" i="25"/>
  <x:c r="L3805" i="25"/>
  <x:c r="M3805" i="25"/>
  <x:c r="N3805" i="25"/>
  <x:c r="P3805" i="25"/>
  <x:c r="Q3805" i="25"/>
  <x:c r="R3805" i="25"/>
  <x:c r="A3806" i="25"/>
  <x:c r="B3806" i="25"/>
  <x:c r="C3806" i="25"/>
  <x:c r="D3806" i="25"/>
  <x:c r="E3806" i="25"/>
  <x:c r="F3806" i="25"/>
  <x:c r="G3806" i="25"/>
  <x:c r="H3806" i="25"/>
  <x:c r="I3806" i="25"/>
  <x:c r="J3806" i="25"/>
  <x:c r="K3806" i="25"/>
  <x:c r="L3806" i="25"/>
  <x:c r="M3806" i="25"/>
  <x:c r="N3806" i="25"/>
  <x:c r="P3806" i="25"/>
  <x:c r="Q3806" i="25"/>
  <x:c r="R3806" i="25"/>
  <x:c r="A3807" i="25"/>
  <x:c r="B3807" i="25"/>
  <x:c r="C3807" i="25"/>
  <x:c r="D3807" i="25"/>
  <x:c r="E3807" i="25"/>
  <x:c r="F3807" i="25"/>
  <x:c r="G3807" i="25"/>
  <x:c r="H3807" i="25"/>
  <x:c r="I3807" i="25"/>
  <x:c r="J3807" i="25"/>
  <x:c r="K3807" i="25"/>
  <x:c r="L3807" i="25"/>
  <x:c r="M3807" i="25"/>
  <x:c r="N3807" i="25"/>
  <x:c r="P3807" i="25"/>
  <x:c r="Q3807" i="25"/>
  <x:c r="R3807" i="25"/>
  <x:c r="A3808" i="25"/>
  <x:c r="B3808" i="25"/>
  <x:c r="C3808" i="25"/>
  <x:c r="D3808" i="25"/>
  <x:c r="E3808" i="25"/>
  <x:c r="F3808" i="25"/>
  <x:c r="G3808" i="25"/>
  <x:c r="H3808" i="25"/>
  <x:c r="I3808" i="25"/>
  <x:c r="J3808" i="25"/>
  <x:c r="K3808" i="25"/>
  <x:c r="L3808" i="25"/>
  <x:c r="M3808" i="25"/>
  <x:c r="N3808" i="25"/>
  <x:c r="P3808" i="25"/>
  <x:c r="Q3808" i="25"/>
  <x:c r="R3808" i="25"/>
  <x:c r="A3809" i="25"/>
  <x:c r="B3809" i="25"/>
  <x:c r="C3809" i="25"/>
  <x:c r="D3809" i="25"/>
  <x:c r="E3809" i="25"/>
  <x:c r="F3809" i="25"/>
  <x:c r="G3809" i="25"/>
  <x:c r="H3809" i="25"/>
  <x:c r="I3809" i="25"/>
  <x:c r="J3809" i="25"/>
  <x:c r="K3809" i="25"/>
  <x:c r="L3809" i="25"/>
  <x:c r="M3809" i="25"/>
  <x:c r="N3809" i="25"/>
  <x:c r="P3809" i="25"/>
  <x:c r="Q3809" i="25"/>
  <x:c r="R3809" i="25"/>
  <x:c r="A3810" i="25"/>
  <x:c r="B3810" i="25"/>
  <x:c r="C3810" i="25"/>
  <x:c r="D3810" i="25"/>
  <x:c r="E3810" i="25"/>
  <x:c r="F3810" i="25"/>
  <x:c r="G3810" i="25"/>
  <x:c r="H3810" i="25"/>
  <x:c r="I3810" i="25"/>
  <x:c r="J3810" i="25"/>
  <x:c r="K3810" i="25"/>
  <x:c r="L3810" i="25"/>
  <x:c r="M3810" i="25"/>
  <x:c r="N3810" i="25"/>
  <x:c r="P3810" i="25"/>
  <x:c r="Q3810" i="25"/>
  <x:c r="R3810" i="25"/>
  <x:c r="A3811" i="25"/>
  <x:c r="B3811" i="25"/>
  <x:c r="C3811" i="25"/>
  <x:c r="D3811" i="25"/>
  <x:c r="E3811" i="25"/>
  <x:c r="F3811" i="25"/>
  <x:c r="G3811" i="25"/>
  <x:c r="H3811" i="25"/>
  <x:c r="I3811" i="25"/>
  <x:c r="J3811" i="25"/>
  <x:c r="K3811" i="25"/>
  <x:c r="L3811" i="25"/>
  <x:c r="M3811" i="25"/>
  <x:c r="N3811" i="25"/>
  <x:c r="P3811" i="25"/>
  <x:c r="Q3811" i="25"/>
  <x:c r="R3811" i="25"/>
  <x:c r="A3812" i="25"/>
  <x:c r="B3812" i="25"/>
  <x:c r="C3812" i="25"/>
  <x:c r="D3812" i="25"/>
  <x:c r="E3812" i="25"/>
  <x:c r="F3812" i="25"/>
  <x:c r="G3812" i="25"/>
  <x:c r="H3812" i="25"/>
  <x:c r="I3812" i="25"/>
  <x:c r="J3812" i="25"/>
  <x:c r="K3812" i="25"/>
  <x:c r="L3812" i="25"/>
  <x:c r="M3812" i="25"/>
  <x:c r="N3812" i="25"/>
  <x:c r="P3812" i="25"/>
  <x:c r="Q3812" i="25"/>
  <x:c r="R3812" i="25"/>
  <x:c r="A3813" i="25"/>
  <x:c r="B3813" i="25"/>
  <x:c r="C3813" i="25"/>
  <x:c r="D3813" i="25"/>
  <x:c r="E3813" i="25"/>
  <x:c r="F3813" i="25"/>
  <x:c r="G3813" i="25"/>
  <x:c r="H3813" i="25"/>
  <x:c r="I3813" i="25"/>
  <x:c r="J3813" i="25"/>
  <x:c r="K3813" i="25"/>
  <x:c r="L3813" i="25"/>
  <x:c r="M3813" i="25"/>
  <x:c r="N3813" i="25"/>
  <x:c r="P3813" i="25"/>
  <x:c r="Q3813" i="25"/>
  <x:c r="R3813" i="25"/>
  <x:c r="A3814" i="25"/>
  <x:c r="B3814" i="25"/>
  <x:c r="C3814" i="25"/>
  <x:c r="D3814" i="25"/>
  <x:c r="E3814" i="25"/>
  <x:c r="F3814" i="25"/>
  <x:c r="G3814" i="25"/>
  <x:c r="H3814" i="25"/>
  <x:c r="I3814" i="25"/>
  <x:c r="J3814" i="25"/>
  <x:c r="K3814" i="25"/>
  <x:c r="L3814" i="25"/>
  <x:c r="M3814" i="25"/>
  <x:c r="N3814" i="25"/>
  <x:c r="P3814" i="25"/>
  <x:c r="Q3814" i="25"/>
  <x:c r="R3814" i="25"/>
  <x:c r="A3815" i="25"/>
  <x:c r="B3815" i="25"/>
  <x:c r="C3815" i="25"/>
  <x:c r="D3815" i="25"/>
  <x:c r="E3815" i="25"/>
  <x:c r="F3815" i="25"/>
  <x:c r="G3815" i="25"/>
  <x:c r="H3815" i="25"/>
  <x:c r="I3815" i="25"/>
  <x:c r="J3815" i="25"/>
  <x:c r="K3815" i="25"/>
  <x:c r="L3815" i="25"/>
  <x:c r="M3815" i="25"/>
  <x:c r="N3815" i="25"/>
  <x:c r="P3815" i="25"/>
  <x:c r="Q3815" i="25"/>
  <x:c r="R3815" i="25"/>
  <x:c r="A3816" i="25"/>
  <x:c r="B3816" i="25"/>
  <x:c r="C3816" i="25"/>
  <x:c r="D3816" i="25"/>
  <x:c r="E3816" i="25"/>
  <x:c r="F3816" i="25"/>
  <x:c r="G3816" i="25"/>
  <x:c r="H3816" i="25"/>
  <x:c r="I3816" i="25"/>
  <x:c r="J3816" i="25"/>
  <x:c r="K3816" i="25"/>
  <x:c r="L3816" i="25"/>
  <x:c r="M3816" i="25"/>
  <x:c r="N3816" i="25"/>
  <x:c r="P3816" i="25"/>
  <x:c r="Q3816" i="25"/>
  <x:c r="R3816" i="25"/>
  <x:c r="A3817" i="25"/>
  <x:c r="B3817" i="25"/>
  <x:c r="C3817" i="25"/>
  <x:c r="D3817" i="25"/>
  <x:c r="E3817" i="25"/>
  <x:c r="F3817" i="25"/>
  <x:c r="G3817" i="25"/>
  <x:c r="H3817" i="25"/>
  <x:c r="I3817" i="25"/>
  <x:c r="J3817" i="25"/>
  <x:c r="K3817" i="25"/>
  <x:c r="L3817" i="25"/>
  <x:c r="M3817" i="25"/>
  <x:c r="N3817" i="25"/>
  <x:c r="P3817" i="25"/>
  <x:c r="Q3817" i="25"/>
  <x:c r="R3817" i="25"/>
  <x:c r="A3818" i="25"/>
  <x:c r="B3818" i="25"/>
  <x:c r="C3818" i="25"/>
  <x:c r="D3818" i="25"/>
  <x:c r="E3818" i="25"/>
  <x:c r="F3818" i="25"/>
  <x:c r="G3818" i="25"/>
  <x:c r="H3818" i="25"/>
  <x:c r="I3818" i="25"/>
  <x:c r="J3818" i="25"/>
  <x:c r="K3818" i="25"/>
  <x:c r="L3818" i="25"/>
  <x:c r="M3818" i="25"/>
  <x:c r="N3818" i="25"/>
  <x:c r="P3818" i="25"/>
  <x:c r="Q3818" i="25"/>
  <x:c r="R3818" i="25"/>
  <x:c r="A3819" i="25"/>
  <x:c r="B3819" i="25"/>
  <x:c r="C3819" i="25"/>
  <x:c r="D3819" i="25"/>
  <x:c r="E3819" i="25"/>
  <x:c r="F3819" i="25"/>
  <x:c r="G3819" i="25"/>
  <x:c r="H3819" i="25"/>
  <x:c r="I3819" i="25"/>
  <x:c r="J3819" i="25"/>
  <x:c r="K3819" i="25"/>
  <x:c r="L3819" i="25"/>
  <x:c r="M3819" i="25"/>
  <x:c r="N3819" i="25"/>
  <x:c r="P3819" i="25"/>
  <x:c r="Q3819" i="25"/>
  <x:c r="R3819" i="25"/>
  <x:c r="A3820" i="25"/>
  <x:c r="B3820" i="25"/>
  <x:c r="C3820" i="25"/>
  <x:c r="D3820" i="25"/>
  <x:c r="E3820" i="25"/>
  <x:c r="F3820" i="25"/>
  <x:c r="G3820" i="25"/>
  <x:c r="H3820" i="25"/>
  <x:c r="I3820" i="25"/>
  <x:c r="J3820" i="25"/>
  <x:c r="K3820" i="25"/>
  <x:c r="L3820" i="25"/>
  <x:c r="M3820" i="25"/>
  <x:c r="N3820" i="25"/>
  <x:c r="P3820" i="25"/>
  <x:c r="Q3820" i="25"/>
  <x:c r="R3820" i="25"/>
  <x:c r="A3821" i="25"/>
  <x:c r="B3821" i="25"/>
  <x:c r="C3821" i="25"/>
  <x:c r="D3821" i="25"/>
  <x:c r="E3821" i="25"/>
  <x:c r="F3821" i="25"/>
  <x:c r="G3821" i="25"/>
  <x:c r="H3821" i="25"/>
  <x:c r="I3821" i="25"/>
  <x:c r="J3821" i="25"/>
  <x:c r="K3821" i="25"/>
  <x:c r="L3821" i="25"/>
  <x:c r="M3821" i="25"/>
  <x:c r="N3821" i="25"/>
  <x:c r="P3821" i="25"/>
  <x:c r="Q3821" i="25"/>
  <x:c r="R3821" i="25"/>
  <x:c r="A3822" i="25"/>
  <x:c r="B3822" i="25"/>
  <x:c r="C3822" i="25"/>
  <x:c r="D3822" i="25"/>
  <x:c r="E3822" i="25"/>
  <x:c r="F3822" i="25"/>
  <x:c r="G3822" i="25"/>
  <x:c r="H3822" i="25"/>
  <x:c r="I3822" i="25"/>
  <x:c r="J3822" i="25"/>
  <x:c r="K3822" i="25"/>
  <x:c r="L3822" i="25"/>
  <x:c r="M3822" i="25"/>
  <x:c r="N3822" i="25"/>
  <x:c r="P3822" i="25"/>
  <x:c r="Q3822" i="25"/>
  <x:c r="R3822" i="25"/>
  <x:c r="A3823" i="25"/>
  <x:c r="B3823" i="25"/>
  <x:c r="C3823" i="25"/>
  <x:c r="D3823" i="25"/>
  <x:c r="E3823" i="25"/>
  <x:c r="F3823" i="25"/>
  <x:c r="G3823" i="25"/>
  <x:c r="H3823" i="25"/>
  <x:c r="I3823" i="25"/>
  <x:c r="J3823" i="25"/>
  <x:c r="K3823" i="25"/>
  <x:c r="L3823" i="25"/>
  <x:c r="M3823" i="25"/>
  <x:c r="N3823" i="25"/>
  <x:c r="P3823" i="25"/>
  <x:c r="Q3823" i="25"/>
  <x:c r="R3823" i="25"/>
  <x:c r="A3824" i="25"/>
  <x:c r="B3824" i="25"/>
  <x:c r="C3824" i="25"/>
  <x:c r="D3824" i="25"/>
  <x:c r="E3824" i="25"/>
  <x:c r="F3824" i="25"/>
  <x:c r="G3824" i="25"/>
  <x:c r="H3824" i="25"/>
  <x:c r="I3824" i="25"/>
  <x:c r="J3824" i="25"/>
  <x:c r="K3824" i="25"/>
  <x:c r="L3824" i="25"/>
  <x:c r="M3824" i="25"/>
  <x:c r="N3824" i="25"/>
  <x:c r="P3824" i="25"/>
  <x:c r="Q3824" i="25"/>
  <x:c r="R3824" i="25"/>
  <x:c r="A3825" i="25"/>
  <x:c r="B3825" i="25"/>
  <x:c r="C3825" i="25"/>
  <x:c r="D3825" i="25"/>
  <x:c r="E3825" i="25"/>
  <x:c r="F3825" i="25"/>
  <x:c r="G3825" i="25"/>
  <x:c r="H3825" i="25"/>
  <x:c r="I3825" i="25"/>
  <x:c r="J3825" i="25"/>
  <x:c r="K3825" i="25"/>
  <x:c r="L3825" i="25"/>
  <x:c r="M3825" i="25"/>
  <x:c r="N3825" i="25"/>
  <x:c r="P3825" i="25"/>
  <x:c r="Q3825" i="25"/>
  <x:c r="R3825" i="25"/>
  <x:c r="A3826" i="25"/>
  <x:c r="B3826" i="25"/>
  <x:c r="C3826" i="25"/>
  <x:c r="D3826" i="25"/>
  <x:c r="E3826" i="25"/>
  <x:c r="F3826" i="25"/>
  <x:c r="G3826" i="25"/>
  <x:c r="H3826" i="25"/>
  <x:c r="I3826" i="25"/>
  <x:c r="J3826" i="25"/>
  <x:c r="K3826" i="25"/>
  <x:c r="L3826" i="25"/>
  <x:c r="M3826" i="25"/>
  <x:c r="N3826" i="25"/>
  <x:c r="P3826" i="25"/>
  <x:c r="Q3826" i="25"/>
  <x:c r="R3826" i="25"/>
  <x:c r="A3827" i="25"/>
  <x:c r="B3827" i="25"/>
  <x:c r="C3827" i="25"/>
  <x:c r="D3827" i="25"/>
  <x:c r="E3827" i="25"/>
  <x:c r="F3827" i="25"/>
  <x:c r="G3827" i="25"/>
  <x:c r="H3827" i="25"/>
  <x:c r="I3827" i="25"/>
  <x:c r="J3827" i="25"/>
  <x:c r="K3827" i="25"/>
  <x:c r="L3827" i="25"/>
  <x:c r="M3827" i="25"/>
  <x:c r="N3827" i="25"/>
  <x:c r="P3827" i="25"/>
  <x:c r="Q3827" i="25"/>
  <x:c r="R3827" i="25"/>
  <x:c r="A3828" i="25"/>
  <x:c r="B3828" i="25"/>
  <x:c r="C3828" i="25"/>
  <x:c r="D3828" i="25"/>
  <x:c r="E3828" i="25"/>
  <x:c r="F3828" i="25"/>
  <x:c r="G3828" i="25"/>
  <x:c r="H3828" i="25"/>
  <x:c r="I3828" i="25"/>
  <x:c r="J3828" i="25"/>
  <x:c r="K3828" i="25"/>
  <x:c r="L3828" i="25"/>
  <x:c r="M3828" i="25"/>
  <x:c r="N3828" i="25"/>
  <x:c r="P3828" i="25"/>
  <x:c r="Q3828" i="25"/>
  <x:c r="R3828" i="25"/>
  <x:c r="A3829" i="25"/>
  <x:c r="B3829" i="25"/>
  <x:c r="C3829" i="25"/>
  <x:c r="D3829" i="25"/>
  <x:c r="E3829" i="25"/>
  <x:c r="F3829" i="25"/>
  <x:c r="G3829" i="25"/>
  <x:c r="H3829" i="25"/>
  <x:c r="I3829" i="25"/>
  <x:c r="J3829" i="25"/>
  <x:c r="K3829" i="25"/>
  <x:c r="L3829" i="25"/>
  <x:c r="M3829" i="25"/>
  <x:c r="N3829" i="25"/>
  <x:c r="P3829" i="25"/>
  <x:c r="Q3829" i="25"/>
  <x:c r="R3829" i="25"/>
  <x:c r="A3830" i="25"/>
  <x:c r="B3830" i="25"/>
  <x:c r="C3830" i="25"/>
  <x:c r="D3830" i="25"/>
  <x:c r="E3830" i="25"/>
  <x:c r="F3830" i="25"/>
  <x:c r="G3830" i="25"/>
  <x:c r="H3830" i="25"/>
  <x:c r="I3830" i="25"/>
  <x:c r="J3830" i="25"/>
  <x:c r="K3830" i="25"/>
  <x:c r="L3830" i="25"/>
  <x:c r="M3830" i="25"/>
  <x:c r="N3830" i="25"/>
  <x:c r="P3830" i="25"/>
  <x:c r="Q3830" i="25"/>
  <x:c r="R3830" i="25"/>
  <x:c r="A3831" i="25"/>
  <x:c r="B3831" i="25"/>
  <x:c r="C3831" i="25"/>
  <x:c r="D3831" i="25"/>
  <x:c r="E3831" i="25"/>
  <x:c r="F3831" i="25"/>
  <x:c r="G3831" i="25"/>
  <x:c r="H3831" i="25"/>
  <x:c r="I3831" i="25"/>
  <x:c r="J3831" i="25"/>
  <x:c r="K3831" i="25"/>
  <x:c r="L3831" i="25"/>
  <x:c r="M3831" i="25"/>
  <x:c r="N3831" i="25"/>
  <x:c r="P3831" i="25"/>
  <x:c r="Q3831" i="25"/>
  <x:c r="R3831" i="25"/>
  <x:c r="A3832" i="25"/>
  <x:c r="B3832" i="25"/>
  <x:c r="C3832" i="25"/>
  <x:c r="D3832" i="25"/>
  <x:c r="E3832" i="25"/>
  <x:c r="F3832" i="25"/>
  <x:c r="G3832" i="25"/>
  <x:c r="H3832" i="25"/>
  <x:c r="I3832" i="25"/>
  <x:c r="J3832" i="25"/>
  <x:c r="K3832" i="25"/>
  <x:c r="L3832" i="25"/>
  <x:c r="M3832" i="25"/>
  <x:c r="N3832" i="25"/>
  <x:c r="P3832" i="25"/>
  <x:c r="Q3832" i="25"/>
  <x:c r="R3832" i="25"/>
  <x:c r="A3833" i="25"/>
  <x:c r="B3833" i="25"/>
  <x:c r="C3833" i="25"/>
  <x:c r="D3833" i="25"/>
  <x:c r="E3833" i="25"/>
  <x:c r="F3833" i="25"/>
  <x:c r="G3833" i="25"/>
  <x:c r="H3833" i="25"/>
  <x:c r="I3833" i="25"/>
  <x:c r="J3833" i="25"/>
  <x:c r="K3833" i="25"/>
  <x:c r="L3833" i="25"/>
  <x:c r="M3833" i="25"/>
  <x:c r="N3833" i="25"/>
  <x:c r="P3833" i="25"/>
  <x:c r="Q3833" i="25"/>
  <x:c r="R3833" i="25"/>
  <x:c r="A3834" i="25"/>
  <x:c r="B3834" i="25"/>
  <x:c r="C3834" i="25"/>
  <x:c r="D3834" i="25"/>
  <x:c r="E3834" i="25"/>
  <x:c r="F3834" i="25"/>
  <x:c r="G3834" i="25"/>
  <x:c r="H3834" i="25"/>
  <x:c r="I3834" i="25"/>
  <x:c r="J3834" i="25"/>
  <x:c r="K3834" i="25"/>
  <x:c r="L3834" i="25"/>
  <x:c r="M3834" i="25"/>
  <x:c r="N3834" i="25"/>
  <x:c r="P3834" i="25"/>
  <x:c r="Q3834" i="25"/>
  <x:c r="R3834" i="25"/>
  <x:c r="A3835" i="25"/>
  <x:c r="B3835" i="25"/>
  <x:c r="C3835" i="25"/>
  <x:c r="D3835" i="25"/>
  <x:c r="E3835" i="25"/>
  <x:c r="F3835" i="25"/>
  <x:c r="G3835" i="25"/>
  <x:c r="H3835" i="25"/>
  <x:c r="I3835" i="25"/>
  <x:c r="J3835" i="25"/>
  <x:c r="K3835" i="25"/>
  <x:c r="L3835" i="25"/>
  <x:c r="M3835" i="25"/>
  <x:c r="N3835" i="25"/>
  <x:c r="P3835" i="25"/>
  <x:c r="Q3835" i="25"/>
  <x:c r="R3835" i="25"/>
  <x:c r="A3836" i="25"/>
  <x:c r="B3836" i="25"/>
  <x:c r="C3836" i="25"/>
  <x:c r="D3836" i="25"/>
  <x:c r="E3836" i="25"/>
  <x:c r="F3836" i="25"/>
  <x:c r="G3836" i="25"/>
  <x:c r="H3836" i="25"/>
  <x:c r="I3836" i="25"/>
  <x:c r="J3836" i="25"/>
  <x:c r="K3836" i="25"/>
  <x:c r="L3836" i="25"/>
  <x:c r="M3836" i="25"/>
  <x:c r="N3836" i="25"/>
  <x:c r="P3836" i="25"/>
  <x:c r="Q3836" i="25"/>
  <x:c r="R3836" i="25"/>
  <x:c r="A3837" i="25"/>
  <x:c r="B3837" i="25"/>
  <x:c r="C3837" i="25"/>
  <x:c r="D3837" i="25"/>
  <x:c r="E3837" i="25"/>
  <x:c r="F3837" i="25"/>
  <x:c r="G3837" i="25"/>
  <x:c r="H3837" i="25"/>
  <x:c r="I3837" i="25"/>
  <x:c r="J3837" i="25"/>
  <x:c r="K3837" i="25"/>
  <x:c r="L3837" i="25"/>
  <x:c r="M3837" i="25"/>
  <x:c r="N3837" i="25"/>
  <x:c r="P3837" i="25"/>
  <x:c r="Q3837" i="25"/>
  <x:c r="R3837" i="25"/>
  <x:c r="A3838" i="25"/>
  <x:c r="B3838" i="25"/>
  <x:c r="C3838" i="25"/>
  <x:c r="D3838" i="25"/>
  <x:c r="E3838" i="25"/>
  <x:c r="F3838" i="25"/>
  <x:c r="G3838" i="25"/>
  <x:c r="H3838" i="25"/>
  <x:c r="I3838" i="25"/>
  <x:c r="J3838" i="25"/>
  <x:c r="K3838" i="25"/>
  <x:c r="L3838" i="25"/>
  <x:c r="M3838" i="25"/>
  <x:c r="N3838" i="25"/>
  <x:c r="P3838" i="25"/>
  <x:c r="Q3838" i="25"/>
  <x:c r="R3838" i="25"/>
  <x:c r="A3839" i="25"/>
  <x:c r="B3839" i="25"/>
  <x:c r="C3839" i="25"/>
  <x:c r="D3839" i="25"/>
  <x:c r="E3839" i="25"/>
  <x:c r="F3839" i="25"/>
  <x:c r="G3839" i="25"/>
  <x:c r="H3839" i="25"/>
  <x:c r="I3839" i="25"/>
  <x:c r="J3839" i="25"/>
  <x:c r="K3839" i="25"/>
  <x:c r="L3839" i="25"/>
  <x:c r="M3839" i="25"/>
  <x:c r="N3839" i="25"/>
  <x:c r="P3839" i="25"/>
  <x:c r="Q3839" i="25"/>
  <x:c r="R3839" i="25"/>
  <x:c r="A3840" i="25"/>
  <x:c r="B3840" i="25"/>
  <x:c r="C3840" i="25"/>
  <x:c r="D3840" i="25"/>
  <x:c r="E3840" i="25"/>
  <x:c r="F3840" i="25"/>
  <x:c r="G3840" i="25"/>
  <x:c r="H3840" i="25"/>
  <x:c r="I3840" i="25"/>
  <x:c r="J3840" i="25"/>
  <x:c r="K3840" i="25"/>
  <x:c r="L3840" i="25"/>
  <x:c r="M3840" i="25"/>
  <x:c r="N3840" i="25"/>
  <x:c r="P3840" i="25"/>
  <x:c r="Q3840" i="25"/>
  <x:c r="R3840" i="25"/>
  <x:c r="A3841" i="25"/>
  <x:c r="B3841" i="25"/>
  <x:c r="C3841" i="25"/>
  <x:c r="D3841" i="25"/>
  <x:c r="E3841" i="25"/>
  <x:c r="F3841" i="25"/>
  <x:c r="G3841" i="25"/>
  <x:c r="H3841" i="25"/>
  <x:c r="I3841" i="25"/>
  <x:c r="J3841" i="25"/>
  <x:c r="K3841" i="25"/>
  <x:c r="L3841" i="25"/>
  <x:c r="M3841" i="25"/>
  <x:c r="N3841" i="25"/>
  <x:c r="P3841" i="25"/>
  <x:c r="Q3841" i="25"/>
  <x:c r="R3841" i="25"/>
  <x:c r="A3842" i="25"/>
  <x:c r="B3842" i="25"/>
  <x:c r="C3842" i="25"/>
  <x:c r="D3842" i="25"/>
  <x:c r="E3842" i="25"/>
  <x:c r="F3842" i="25"/>
  <x:c r="G3842" i="25"/>
  <x:c r="H3842" i="25"/>
  <x:c r="I3842" i="25"/>
  <x:c r="J3842" i="25"/>
  <x:c r="K3842" i="25"/>
  <x:c r="L3842" i="25"/>
  <x:c r="M3842" i="25"/>
  <x:c r="N3842" i="25"/>
  <x:c r="P3842" i="25"/>
  <x:c r="Q3842" i="25"/>
  <x:c r="R3842" i="25"/>
  <x:c r="A3843" i="25"/>
  <x:c r="B3843" i="25"/>
  <x:c r="C3843" i="25"/>
  <x:c r="D3843" i="25"/>
  <x:c r="E3843" i="25"/>
  <x:c r="F3843" i="25"/>
  <x:c r="G3843" i="25"/>
  <x:c r="H3843" i="25"/>
  <x:c r="I3843" i="25"/>
  <x:c r="J3843" i="25"/>
  <x:c r="K3843" i="25"/>
  <x:c r="L3843" i="25"/>
  <x:c r="M3843" i="25"/>
  <x:c r="N3843" i="25"/>
  <x:c r="P3843" i="25"/>
  <x:c r="Q3843" i="25"/>
  <x:c r="R3843" i="25"/>
  <x:c r="A3844" i="25"/>
  <x:c r="B3844" i="25"/>
  <x:c r="C3844" i="25"/>
  <x:c r="D3844" i="25"/>
  <x:c r="E3844" i="25"/>
  <x:c r="F3844" i="25"/>
  <x:c r="G3844" i="25"/>
  <x:c r="H3844" i="25"/>
  <x:c r="I3844" i="25"/>
  <x:c r="J3844" i="25"/>
  <x:c r="K3844" i="25"/>
  <x:c r="L3844" i="25"/>
  <x:c r="M3844" i="25"/>
  <x:c r="N3844" i="25"/>
  <x:c r="P3844" i="25"/>
  <x:c r="Q3844" i="25"/>
  <x:c r="R3844" i="25"/>
  <x:c r="A3845" i="25"/>
  <x:c r="B3845" i="25"/>
  <x:c r="C3845" i="25"/>
  <x:c r="D3845" i="25"/>
  <x:c r="E3845" i="25"/>
  <x:c r="F3845" i="25"/>
  <x:c r="G3845" i="25"/>
  <x:c r="H3845" i="25"/>
  <x:c r="I3845" i="25"/>
  <x:c r="J3845" i="25"/>
  <x:c r="K3845" i="25"/>
  <x:c r="L3845" i="25"/>
  <x:c r="M3845" i="25"/>
  <x:c r="N3845" i="25"/>
  <x:c r="P3845" i="25"/>
  <x:c r="Q3845" i="25"/>
  <x:c r="R3845" i="25"/>
  <x:c r="A3846" i="25"/>
  <x:c r="B3846" i="25"/>
  <x:c r="C3846" i="25"/>
  <x:c r="D3846" i="25"/>
  <x:c r="E3846" i="25"/>
  <x:c r="F3846" i="25"/>
  <x:c r="G3846" i="25"/>
  <x:c r="H3846" i="25"/>
  <x:c r="I3846" i="25"/>
  <x:c r="J3846" i="25"/>
  <x:c r="K3846" i="25"/>
  <x:c r="L3846" i="25"/>
  <x:c r="M3846" i="25"/>
  <x:c r="N3846" i="25"/>
  <x:c r="P3846" i="25"/>
  <x:c r="Q3846" i="25"/>
  <x:c r="R3846" i="25"/>
  <x:c r="A3847" i="25"/>
  <x:c r="B3847" i="25"/>
  <x:c r="C3847" i="25"/>
  <x:c r="D3847" i="25"/>
  <x:c r="E3847" i="25"/>
  <x:c r="F3847" i="25"/>
  <x:c r="G3847" i="25"/>
  <x:c r="H3847" i="25"/>
  <x:c r="I3847" i="25"/>
  <x:c r="J3847" i="25"/>
  <x:c r="K3847" i="25"/>
  <x:c r="L3847" i="25"/>
  <x:c r="M3847" i="25"/>
  <x:c r="N3847" i="25"/>
  <x:c r="P3847" i="25"/>
  <x:c r="Q3847" i="25"/>
  <x:c r="R3847" i="25"/>
  <x:c r="A3848" i="25"/>
  <x:c r="B3848" i="25"/>
  <x:c r="C3848" i="25"/>
  <x:c r="D3848" i="25"/>
  <x:c r="E3848" i="25"/>
  <x:c r="F3848" i="25"/>
  <x:c r="G3848" i="25"/>
  <x:c r="H3848" i="25"/>
  <x:c r="I3848" i="25"/>
  <x:c r="J3848" i="25"/>
  <x:c r="K3848" i="25"/>
  <x:c r="L3848" i="25"/>
  <x:c r="M3848" i="25"/>
  <x:c r="N3848" i="25"/>
  <x:c r="P3848" i="25"/>
  <x:c r="Q3848" i="25"/>
  <x:c r="R3848" i="25"/>
  <x:c r="A3849" i="25"/>
  <x:c r="B3849" i="25"/>
  <x:c r="C3849" i="25"/>
  <x:c r="D3849" i="25"/>
  <x:c r="E3849" i="25"/>
  <x:c r="F3849" i="25"/>
  <x:c r="G3849" i="25"/>
  <x:c r="H3849" i="25"/>
  <x:c r="I3849" i="25"/>
  <x:c r="J3849" i="25"/>
  <x:c r="K3849" i="25"/>
  <x:c r="L3849" i="25"/>
  <x:c r="M3849" i="25"/>
  <x:c r="N3849" i="25"/>
  <x:c r="P3849" i="25"/>
  <x:c r="Q3849" i="25"/>
  <x:c r="R3849" i="25"/>
  <x:c r="A3850" i="25"/>
  <x:c r="B3850" i="25"/>
  <x:c r="C3850" i="25"/>
  <x:c r="D3850" i="25"/>
  <x:c r="E3850" i="25"/>
  <x:c r="F3850" i="25"/>
  <x:c r="G3850" i="25"/>
  <x:c r="H3850" i="25"/>
  <x:c r="I3850" i="25"/>
  <x:c r="J3850" i="25"/>
  <x:c r="K3850" i="25"/>
  <x:c r="L3850" i="25"/>
  <x:c r="M3850" i="25"/>
  <x:c r="N3850" i="25"/>
  <x:c r="P3850" i="25"/>
  <x:c r="Q3850" i="25"/>
  <x:c r="R3850" i="25"/>
  <x:c r="A3851" i="25"/>
  <x:c r="B3851" i="25"/>
  <x:c r="C3851" i="25"/>
  <x:c r="D3851" i="25"/>
  <x:c r="E3851" i="25"/>
  <x:c r="F3851" i="25"/>
  <x:c r="G3851" i="25"/>
  <x:c r="H3851" i="25"/>
  <x:c r="I3851" i="25"/>
  <x:c r="J3851" i="25"/>
  <x:c r="K3851" i="25"/>
  <x:c r="L3851" i="25"/>
  <x:c r="M3851" i="25"/>
  <x:c r="N3851" i="25"/>
  <x:c r="P3851" i="25"/>
  <x:c r="Q3851" i="25"/>
  <x:c r="R3851" i="25"/>
  <x:c r="A3852" i="25"/>
  <x:c r="B3852" i="25"/>
  <x:c r="C3852" i="25"/>
  <x:c r="D3852" i="25"/>
  <x:c r="E3852" i="25"/>
  <x:c r="F3852" i="25"/>
  <x:c r="G3852" i="25"/>
  <x:c r="H3852" i="25"/>
  <x:c r="I3852" i="25"/>
  <x:c r="J3852" i="25"/>
  <x:c r="K3852" i="25"/>
  <x:c r="L3852" i="25"/>
  <x:c r="M3852" i="25"/>
  <x:c r="N3852" i="25"/>
  <x:c r="P3852" i="25"/>
  <x:c r="Q3852" i="25"/>
  <x:c r="R3852" i="25"/>
  <x:c r="A3853" i="25"/>
  <x:c r="B3853" i="25"/>
  <x:c r="C3853" i="25"/>
  <x:c r="D3853" i="25"/>
  <x:c r="E3853" i="25"/>
  <x:c r="F3853" i="25"/>
  <x:c r="G3853" i="25"/>
  <x:c r="H3853" i="25"/>
  <x:c r="I3853" i="25"/>
  <x:c r="J3853" i="25"/>
  <x:c r="K3853" i="25"/>
  <x:c r="L3853" i="25"/>
  <x:c r="M3853" i="25"/>
  <x:c r="N3853" i="25"/>
  <x:c r="P3853" i="25"/>
  <x:c r="Q3853" i="25"/>
  <x:c r="R3853" i="25"/>
  <x:c r="A3854" i="25"/>
  <x:c r="B3854" i="25"/>
  <x:c r="C3854" i="25"/>
  <x:c r="D3854" i="25"/>
  <x:c r="E3854" i="25"/>
  <x:c r="F3854" i="25"/>
  <x:c r="G3854" i="25"/>
  <x:c r="H3854" i="25"/>
  <x:c r="I3854" i="25"/>
  <x:c r="J3854" i="25"/>
  <x:c r="K3854" i="25"/>
  <x:c r="L3854" i="25"/>
  <x:c r="M3854" i="25"/>
  <x:c r="N3854" i="25"/>
  <x:c r="P3854" i="25"/>
  <x:c r="Q3854" i="25"/>
  <x:c r="R3854" i="25"/>
  <x:c r="A3855" i="25"/>
  <x:c r="B3855" i="25"/>
  <x:c r="C3855" i="25"/>
  <x:c r="D3855" i="25"/>
  <x:c r="E3855" i="25"/>
  <x:c r="F3855" i="25"/>
  <x:c r="G3855" i="25"/>
  <x:c r="H3855" i="25"/>
  <x:c r="I3855" i="25"/>
  <x:c r="J3855" i="25"/>
  <x:c r="K3855" i="25"/>
  <x:c r="L3855" i="25"/>
  <x:c r="M3855" i="25"/>
  <x:c r="N3855" i="25"/>
  <x:c r="P3855" i="25"/>
  <x:c r="Q3855" i="25"/>
  <x:c r="R3855" i="25"/>
  <x:c r="A3856" i="25"/>
  <x:c r="B3856" i="25"/>
  <x:c r="C3856" i="25"/>
  <x:c r="D3856" i="25"/>
  <x:c r="E3856" i="25"/>
  <x:c r="F3856" i="25"/>
  <x:c r="G3856" i="25"/>
  <x:c r="H3856" i="25"/>
  <x:c r="I3856" i="25"/>
  <x:c r="J3856" i="25"/>
  <x:c r="K3856" i="25"/>
  <x:c r="L3856" i="25"/>
  <x:c r="M3856" i="25"/>
  <x:c r="N3856" i="25"/>
  <x:c r="P3856" i="25"/>
  <x:c r="Q3856" i="25"/>
  <x:c r="R3856" i="25"/>
  <x:c r="A3857" i="25"/>
  <x:c r="B3857" i="25"/>
  <x:c r="C3857" i="25"/>
  <x:c r="D3857" i="25"/>
  <x:c r="E3857" i="25"/>
  <x:c r="F3857" i="25"/>
  <x:c r="G3857" i="25"/>
  <x:c r="H3857" i="25"/>
  <x:c r="I3857" i="25"/>
  <x:c r="J3857" i="25"/>
  <x:c r="K3857" i="25"/>
  <x:c r="L3857" i="25"/>
  <x:c r="M3857" i="25"/>
  <x:c r="N3857" i="25"/>
  <x:c r="P3857" i="25"/>
  <x:c r="Q3857" i="25"/>
  <x:c r="R3857" i="25"/>
  <x:c r="A3858" i="25"/>
  <x:c r="B3858" i="25"/>
  <x:c r="C3858" i="25"/>
  <x:c r="D3858" i="25"/>
  <x:c r="E3858" i="25"/>
  <x:c r="F3858" i="25"/>
  <x:c r="G3858" i="25"/>
  <x:c r="H3858" i="25"/>
  <x:c r="I3858" i="25"/>
  <x:c r="J3858" i="25"/>
  <x:c r="K3858" i="25"/>
  <x:c r="L3858" i="25"/>
  <x:c r="M3858" i="25"/>
  <x:c r="N3858" i="25"/>
  <x:c r="P3858" i="25"/>
  <x:c r="Q3858" i="25"/>
  <x:c r="R3858" i="25"/>
  <x:c r="A3859" i="25"/>
  <x:c r="B3859" i="25"/>
  <x:c r="C3859" i="25"/>
  <x:c r="D3859" i="25"/>
  <x:c r="E3859" i="25"/>
  <x:c r="F3859" i="25"/>
  <x:c r="G3859" i="25"/>
  <x:c r="H3859" i="25"/>
  <x:c r="I3859" i="25"/>
  <x:c r="J3859" i="25"/>
  <x:c r="K3859" i="25"/>
  <x:c r="L3859" i="25"/>
  <x:c r="M3859" i="25"/>
  <x:c r="N3859" i="25"/>
  <x:c r="P3859" i="25"/>
  <x:c r="Q3859" i="25"/>
  <x:c r="R3859" i="25"/>
  <x:c r="A3860" i="25"/>
  <x:c r="B3860" i="25"/>
  <x:c r="C3860" i="25"/>
  <x:c r="D3860" i="25"/>
  <x:c r="E3860" i="25"/>
  <x:c r="F3860" i="25"/>
  <x:c r="G3860" i="25"/>
  <x:c r="H3860" i="25"/>
  <x:c r="I3860" i="25"/>
  <x:c r="J3860" i="25"/>
  <x:c r="K3860" i="25"/>
  <x:c r="L3860" i="25"/>
  <x:c r="M3860" i="25"/>
  <x:c r="N3860" i="25"/>
  <x:c r="P3860" i="25"/>
  <x:c r="Q3860" i="25"/>
  <x:c r="R3860" i="25"/>
  <x:c r="A3861" i="25"/>
  <x:c r="B3861" i="25"/>
  <x:c r="C3861" i="25"/>
  <x:c r="D3861" i="25"/>
  <x:c r="E3861" i="25"/>
  <x:c r="F3861" i="25"/>
  <x:c r="G3861" i="25"/>
  <x:c r="H3861" i="25"/>
  <x:c r="I3861" i="25"/>
  <x:c r="J3861" i="25"/>
  <x:c r="K3861" i="25"/>
  <x:c r="L3861" i="25"/>
  <x:c r="M3861" i="25"/>
  <x:c r="N3861" i="25"/>
  <x:c r="P3861" i="25"/>
  <x:c r="Q3861" i="25"/>
  <x:c r="R3861" i="25"/>
  <x:c r="A3862" i="25"/>
  <x:c r="B3862" i="25"/>
  <x:c r="C3862" i="25"/>
  <x:c r="D3862" i="25"/>
  <x:c r="E3862" i="25"/>
  <x:c r="F3862" i="25"/>
  <x:c r="G3862" i="25"/>
  <x:c r="H3862" i="25"/>
  <x:c r="I3862" i="25"/>
  <x:c r="J3862" i="25"/>
  <x:c r="K3862" i="25"/>
  <x:c r="L3862" i="25"/>
  <x:c r="M3862" i="25"/>
  <x:c r="N3862" i="25"/>
  <x:c r="P3862" i="25"/>
  <x:c r="Q3862" i="25"/>
  <x:c r="R3862" i="25"/>
  <x:c r="A3863" i="25"/>
  <x:c r="B3863" i="25"/>
  <x:c r="C3863" i="25"/>
  <x:c r="D3863" i="25"/>
  <x:c r="E3863" i="25"/>
  <x:c r="F3863" i="25"/>
  <x:c r="G3863" i="25"/>
  <x:c r="H3863" i="25"/>
  <x:c r="I3863" i="25"/>
  <x:c r="J3863" i="25"/>
  <x:c r="K3863" i="25"/>
  <x:c r="L3863" i="25"/>
  <x:c r="M3863" i="25"/>
  <x:c r="N3863" i="25"/>
  <x:c r="P3863" i="25"/>
  <x:c r="Q3863" i="25"/>
  <x:c r="R3863" i="25"/>
  <x:c r="A3864" i="25"/>
  <x:c r="B3864" i="25"/>
  <x:c r="C3864" i="25"/>
  <x:c r="D3864" i="25"/>
  <x:c r="E3864" i="25"/>
  <x:c r="F3864" i="25"/>
  <x:c r="G3864" i="25"/>
  <x:c r="H3864" i="25"/>
  <x:c r="I3864" i="25"/>
  <x:c r="J3864" i="25"/>
  <x:c r="K3864" i="25"/>
  <x:c r="L3864" i="25"/>
  <x:c r="M3864" i="25"/>
  <x:c r="N3864" i="25"/>
  <x:c r="P3864" i="25"/>
  <x:c r="Q3864" i="25"/>
  <x:c r="R3864" i="25"/>
  <x:c r="A3865" i="25"/>
  <x:c r="B3865" i="25"/>
  <x:c r="C3865" i="25"/>
  <x:c r="D3865" i="25"/>
  <x:c r="E3865" i="25"/>
  <x:c r="F3865" i="25"/>
  <x:c r="G3865" i="25"/>
  <x:c r="H3865" i="25"/>
  <x:c r="I3865" i="25"/>
  <x:c r="J3865" i="25"/>
  <x:c r="K3865" i="25"/>
  <x:c r="L3865" i="25"/>
  <x:c r="M3865" i="25"/>
  <x:c r="N3865" i="25"/>
  <x:c r="P3865" i="25"/>
  <x:c r="Q3865" i="25"/>
  <x:c r="R3865" i="25"/>
  <x:c r="A3866" i="25"/>
  <x:c r="B3866" i="25"/>
  <x:c r="C3866" i="25"/>
  <x:c r="D3866" i="25"/>
  <x:c r="E3866" i="25"/>
  <x:c r="F3866" i="25"/>
  <x:c r="G3866" i="25"/>
  <x:c r="H3866" i="25"/>
  <x:c r="I3866" i="25"/>
  <x:c r="J3866" i="25"/>
  <x:c r="K3866" i="25"/>
  <x:c r="L3866" i="25"/>
  <x:c r="M3866" i="25"/>
  <x:c r="N3866" i="25"/>
  <x:c r="P3866" i="25"/>
  <x:c r="Q3866" i="25"/>
  <x:c r="R3866" i="25"/>
  <x:c r="A3867" i="25"/>
  <x:c r="B3867" i="25"/>
  <x:c r="C3867" i="25"/>
  <x:c r="D3867" i="25"/>
  <x:c r="E3867" i="25"/>
  <x:c r="F3867" i="25"/>
  <x:c r="G3867" i="25"/>
  <x:c r="H3867" i="25"/>
  <x:c r="I3867" i="25"/>
  <x:c r="J3867" i="25"/>
  <x:c r="K3867" i="25"/>
  <x:c r="L3867" i="25"/>
  <x:c r="M3867" i="25"/>
  <x:c r="N3867" i="25"/>
  <x:c r="P3867" i="25"/>
  <x:c r="Q3867" i="25"/>
  <x:c r="R3867" i="25"/>
  <x:c r="A3868" i="25"/>
  <x:c r="B3868" i="25"/>
  <x:c r="C3868" i="25"/>
  <x:c r="D3868" i="25"/>
  <x:c r="E3868" i="25"/>
  <x:c r="F3868" i="25"/>
  <x:c r="G3868" i="25"/>
  <x:c r="H3868" i="25"/>
  <x:c r="I3868" i="25"/>
  <x:c r="J3868" i="25"/>
  <x:c r="K3868" i="25"/>
  <x:c r="L3868" i="25"/>
  <x:c r="M3868" i="25"/>
  <x:c r="N3868" i="25"/>
  <x:c r="P3868" i="25"/>
  <x:c r="Q3868" i="25"/>
  <x:c r="R3868" i="25"/>
  <x:c r="A3869" i="25"/>
  <x:c r="B3869" i="25"/>
  <x:c r="C3869" i="25"/>
  <x:c r="D3869" i="25"/>
  <x:c r="E3869" i="25"/>
  <x:c r="F3869" i="25"/>
  <x:c r="G3869" i="25"/>
  <x:c r="H3869" i="25"/>
  <x:c r="I3869" i="25"/>
  <x:c r="J3869" i="25"/>
  <x:c r="K3869" i="25"/>
  <x:c r="L3869" i="25"/>
  <x:c r="M3869" i="25"/>
  <x:c r="N3869" i="25"/>
  <x:c r="P3869" i="25"/>
  <x:c r="Q3869" i="25"/>
  <x:c r="R3869" i="25"/>
  <x:c r="A3870" i="25"/>
  <x:c r="B3870" i="25"/>
  <x:c r="C3870" i="25"/>
  <x:c r="D3870" i="25"/>
  <x:c r="E3870" i="25"/>
  <x:c r="F3870" i="25"/>
  <x:c r="G3870" i="25"/>
  <x:c r="H3870" i="25"/>
  <x:c r="I3870" i="25"/>
  <x:c r="J3870" i="25"/>
  <x:c r="K3870" i="25"/>
  <x:c r="L3870" i="25"/>
  <x:c r="M3870" i="25"/>
  <x:c r="N3870" i="25"/>
  <x:c r="P3870" i="25"/>
  <x:c r="Q3870" i="25"/>
  <x:c r="R3870" i="25"/>
  <x:c r="A3871" i="25"/>
  <x:c r="B3871" i="25"/>
  <x:c r="C3871" i="25"/>
  <x:c r="D3871" i="25"/>
  <x:c r="E3871" i="25"/>
  <x:c r="F3871" i="25"/>
  <x:c r="G3871" i="25"/>
  <x:c r="H3871" i="25"/>
  <x:c r="I3871" i="25"/>
  <x:c r="J3871" i="25"/>
  <x:c r="K3871" i="25"/>
  <x:c r="L3871" i="25"/>
  <x:c r="M3871" i="25"/>
  <x:c r="N3871" i="25"/>
  <x:c r="P3871" i="25"/>
  <x:c r="Q3871" i="25"/>
  <x:c r="R3871" i="25"/>
  <x:c r="A3872" i="25"/>
  <x:c r="B3872" i="25"/>
  <x:c r="C3872" i="25"/>
  <x:c r="D3872" i="25"/>
  <x:c r="E3872" i="25"/>
  <x:c r="F3872" i="25"/>
  <x:c r="G3872" i="25"/>
  <x:c r="H3872" i="25"/>
  <x:c r="I3872" i="25"/>
  <x:c r="J3872" i="25"/>
  <x:c r="K3872" i="25"/>
  <x:c r="L3872" i="25"/>
  <x:c r="M3872" i="25"/>
  <x:c r="N3872" i="25"/>
  <x:c r="P3872" i="25"/>
  <x:c r="Q3872" i="25"/>
  <x:c r="R3872" i="25"/>
  <x:c r="A3873" i="25"/>
  <x:c r="B3873" i="25"/>
  <x:c r="C3873" i="25"/>
  <x:c r="D3873" i="25"/>
  <x:c r="E3873" i="25"/>
  <x:c r="F3873" i="25"/>
  <x:c r="G3873" i="25"/>
  <x:c r="H3873" i="25"/>
  <x:c r="I3873" i="25"/>
  <x:c r="J3873" i="25"/>
  <x:c r="K3873" i="25"/>
  <x:c r="L3873" i="25"/>
  <x:c r="M3873" i="25"/>
  <x:c r="N3873" i="25"/>
  <x:c r="P3873" i="25"/>
  <x:c r="Q3873" i="25"/>
  <x:c r="R3873" i="25"/>
  <x:c r="A3874" i="25"/>
  <x:c r="B3874" i="25"/>
  <x:c r="C3874" i="25"/>
  <x:c r="D3874" i="25"/>
  <x:c r="E3874" i="25"/>
  <x:c r="F3874" i="25"/>
  <x:c r="G3874" i="25"/>
  <x:c r="H3874" i="25"/>
  <x:c r="I3874" i="25"/>
  <x:c r="J3874" i="25"/>
  <x:c r="K3874" i="25"/>
  <x:c r="L3874" i="25"/>
  <x:c r="M3874" i="25"/>
  <x:c r="N3874" i="25"/>
  <x:c r="P3874" i="25"/>
  <x:c r="Q3874" i="25"/>
  <x:c r="R3874" i="25"/>
  <x:c r="A3875" i="25"/>
  <x:c r="B3875" i="25"/>
  <x:c r="C3875" i="25"/>
  <x:c r="D3875" i="25"/>
  <x:c r="E3875" i="25"/>
  <x:c r="F3875" i="25"/>
  <x:c r="G3875" i="25"/>
  <x:c r="H3875" i="25"/>
  <x:c r="I3875" i="25"/>
  <x:c r="J3875" i="25"/>
  <x:c r="K3875" i="25"/>
  <x:c r="L3875" i="25"/>
  <x:c r="M3875" i="25"/>
  <x:c r="N3875" i="25"/>
  <x:c r="P3875" i="25"/>
  <x:c r="Q3875" i="25"/>
  <x:c r="R3875" i="25"/>
  <x:c r="A3876" i="25"/>
  <x:c r="B3876" i="25"/>
  <x:c r="C3876" i="25"/>
  <x:c r="D3876" i="25"/>
  <x:c r="E3876" i="25"/>
  <x:c r="F3876" i="25"/>
  <x:c r="G3876" i="25"/>
  <x:c r="H3876" i="25"/>
  <x:c r="I3876" i="25"/>
  <x:c r="J3876" i="25"/>
  <x:c r="K3876" i="25"/>
  <x:c r="L3876" i="25"/>
  <x:c r="M3876" i="25"/>
  <x:c r="N3876" i="25"/>
  <x:c r="P3876" i="25"/>
  <x:c r="Q3876" i="25"/>
  <x:c r="R3876" i="25"/>
  <x:c r="A3877" i="25"/>
  <x:c r="B3877" i="25"/>
  <x:c r="C3877" i="25"/>
  <x:c r="D3877" i="25"/>
  <x:c r="E3877" i="25"/>
  <x:c r="F3877" i="25"/>
  <x:c r="G3877" i="25"/>
  <x:c r="H3877" i="25"/>
  <x:c r="I3877" i="25"/>
  <x:c r="J3877" i="25"/>
  <x:c r="K3877" i="25"/>
  <x:c r="L3877" i="25"/>
  <x:c r="M3877" i="25"/>
  <x:c r="N3877" i="25"/>
  <x:c r="P3877" i="25"/>
  <x:c r="Q3877" i="25"/>
  <x:c r="R3877" i="25"/>
  <x:c r="A3878" i="25"/>
  <x:c r="B3878" i="25"/>
  <x:c r="C3878" i="25"/>
  <x:c r="D3878" i="25"/>
  <x:c r="E3878" i="25"/>
  <x:c r="F3878" i="25"/>
  <x:c r="G3878" i="25"/>
  <x:c r="H3878" i="25"/>
  <x:c r="I3878" i="25"/>
  <x:c r="J3878" i="25"/>
  <x:c r="K3878" i="25"/>
  <x:c r="L3878" i="25"/>
  <x:c r="M3878" i="25"/>
  <x:c r="N3878" i="25"/>
  <x:c r="P3878" i="25"/>
  <x:c r="Q3878" i="25"/>
  <x:c r="R3878" i="25"/>
  <x:c r="A3879" i="25"/>
  <x:c r="B3879" i="25"/>
  <x:c r="C3879" i="25"/>
  <x:c r="D3879" i="25"/>
  <x:c r="E3879" i="25"/>
  <x:c r="F3879" i="25"/>
  <x:c r="G3879" i="25"/>
  <x:c r="H3879" i="25"/>
  <x:c r="I3879" i="25"/>
  <x:c r="J3879" i="25"/>
  <x:c r="K3879" i="25"/>
  <x:c r="L3879" i="25"/>
  <x:c r="M3879" i="25"/>
  <x:c r="N3879" i="25"/>
  <x:c r="P3879" i="25"/>
  <x:c r="Q3879" i="25"/>
  <x:c r="R3879" i="25"/>
  <x:c r="A3880" i="25"/>
  <x:c r="B3880" i="25"/>
  <x:c r="C3880" i="25"/>
  <x:c r="D3880" i="25"/>
  <x:c r="E3880" i="25"/>
  <x:c r="F3880" i="25"/>
  <x:c r="G3880" i="25"/>
  <x:c r="H3880" i="25"/>
  <x:c r="I3880" i="25"/>
  <x:c r="J3880" i="25"/>
  <x:c r="K3880" i="25"/>
  <x:c r="L3880" i="25"/>
  <x:c r="M3880" i="25"/>
  <x:c r="N3880" i="25"/>
  <x:c r="P3880" i="25"/>
  <x:c r="Q3880" i="25"/>
  <x:c r="R3880" i="25"/>
  <x:c r="A3881" i="25"/>
  <x:c r="B3881" i="25"/>
  <x:c r="C3881" i="25"/>
  <x:c r="D3881" i="25"/>
  <x:c r="E3881" i="25"/>
  <x:c r="F3881" i="25"/>
  <x:c r="G3881" i="25"/>
  <x:c r="H3881" i="25"/>
  <x:c r="I3881" i="25"/>
  <x:c r="J3881" i="25"/>
  <x:c r="K3881" i="25"/>
  <x:c r="L3881" i="25"/>
  <x:c r="M3881" i="25"/>
  <x:c r="N3881" i="25"/>
  <x:c r="P3881" i="25"/>
  <x:c r="Q3881" i="25"/>
  <x:c r="R3881" i="25"/>
  <x:c r="A3882" i="25"/>
  <x:c r="B3882" i="25"/>
  <x:c r="C3882" i="25"/>
  <x:c r="D3882" i="25"/>
  <x:c r="E3882" i="25"/>
  <x:c r="F3882" i="25"/>
  <x:c r="G3882" i="25"/>
  <x:c r="H3882" i="25"/>
  <x:c r="I3882" i="25"/>
  <x:c r="J3882" i="25"/>
  <x:c r="K3882" i="25"/>
  <x:c r="L3882" i="25"/>
  <x:c r="M3882" i="25"/>
  <x:c r="N3882" i="25"/>
  <x:c r="P3882" i="25"/>
  <x:c r="Q3882" i="25"/>
  <x:c r="R3882" i="25"/>
  <x:c r="A3883" i="25"/>
  <x:c r="B3883" i="25"/>
  <x:c r="C3883" i="25"/>
  <x:c r="D3883" i="25"/>
  <x:c r="E3883" i="25"/>
  <x:c r="F3883" i="25"/>
  <x:c r="G3883" i="25"/>
  <x:c r="H3883" i="25"/>
  <x:c r="I3883" i="25"/>
  <x:c r="J3883" i="25"/>
  <x:c r="K3883" i="25"/>
  <x:c r="L3883" i="25"/>
  <x:c r="M3883" i="25"/>
  <x:c r="N3883" i="25"/>
  <x:c r="P3883" i="25"/>
  <x:c r="Q3883" i="25"/>
  <x:c r="R3883" i="25"/>
  <x:c r="A3884" i="25"/>
  <x:c r="B3884" i="25"/>
  <x:c r="C3884" i="25"/>
  <x:c r="D3884" i="25"/>
  <x:c r="E3884" i="25"/>
  <x:c r="F3884" i="25"/>
  <x:c r="G3884" i="25"/>
  <x:c r="H3884" i="25"/>
  <x:c r="I3884" i="25"/>
  <x:c r="J3884" i="25"/>
  <x:c r="K3884" i="25"/>
  <x:c r="L3884" i="25"/>
  <x:c r="M3884" i="25"/>
  <x:c r="N3884" i="25"/>
  <x:c r="P3884" i="25"/>
  <x:c r="Q3884" i="25"/>
  <x:c r="R3884" i="25"/>
  <x:c r="A3885" i="25"/>
  <x:c r="B3885" i="25"/>
  <x:c r="C3885" i="25"/>
  <x:c r="D3885" i="25"/>
  <x:c r="E3885" i="25"/>
  <x:c r="F3885" i="25"/>
  <x:c r="G3885" i="25"/>
  <x:c r="H3885" i="25"/>
  <x:c r="I3885" i="25"/>
  <x:c r="J3885" i="25"/>
  <x:c r="K3885" i="25"/>
  <x:c r="L3885" i="25"/>
  <x:c r="M3885" i="25"/>
  <x:c r="N3885" i="25"/>
  <x:c r="P3885" i="25"/>
  <x:c r="Q3885" i="25"/>
  <x:c r="R3885" i="25"/>
  <x:c r="A3886" i="25"/>
  <x:c r="B3886" i="25"/>
  <x:c r="C3886" i="25"/>
  <x:c r="D3886" i="25"/>
  <x:c r="E3886" i="25"/>
  <x:c r="F3886" i="25"/>
  <x:c r="G3886" i="25"/>
  <x:c r="H3886" i="25"/>
  <x:c r="I3886" i="25"/>
  <x:c r="J3886" i="25"/>
  <x:c r="K3886" i="25"/>
  <x:c r="L3886" i="25"/>
  <x:c r="M3886" i="25"/>
  <x:c r="N3886" i="25"/>
  <x:c r="P3886" i="25"/>
  <x:c r="Q3886" i="25"/>
  <x:c r="R3886" i="25"/>
  <x:c r="A3887" i="25"/>
  <x:c r="B3887" i="25"/>
  <x:c r="C3887" i="25"/>
  <x:c r="D3887" i="25"/>
  <x:c r="E3887" i="25"/>
  <x:c r="F3887" i="25"/>
  <x:c r="G3887" i="25"/>
  <x:c r="H3887" i="25"/>
  <x:c r="I3887" i="25"/>
  <x:c r="J3887" i="25"/>
  <x:c r="K3887" i="25"/>
  <x:c r="L3887" i="25"/>
  <x:c r="M3887" i="25"/>
  <x:c r="N3887" i="25"/>
  <x:c r="P3887" i="25"/>
  <x:c r="Q3887" i="25"/>
  <x:c r="R3887" i="25"/>
  <x:c r="A3888" i="25"/>
  <x:c r="B3888" i="25"/>
  <x:c r="C3888" i="25"/>
  <x:c r="D3888" i="25"/>
  <x:c r="E3888" i="25"/>
  <x:c r="F3888" i="25"/>
  <x:c r="G3888" i="25"/>
  <x:c r="H3888" i="25"/>
  <x:c r="I3888" i="25"/>
  <x:c r="J3888" i="25"/>
  <x:c r="K3888" i="25"/>
  <x:c r="L3888" i="25"/>
  <x:c r="M3888" i="25"/>
  <x:c r="N3888" i="25"/>
  <x:c r="P3888" i="25"/>
  <x:c r="Q3888" i="25"/>
  <x:c r="R3888" i="25"/>
  <x:c r="A3889" i="25"/>
  <x:c r="B3889" i="25"/>
  <x:c r="C3889" i="25"/>
  <x:c r="D3889" i="25"/>
  <x:c r="E3889" i="25"/>
  <x:c r="F3889" i="25"/>
  <x:c r="G3889" i="25"/>
  <x:c r="H3889" i="25"/>
  <x:c r="I3889" i="25"/>
  <x:c r="J3889" i="25"/>
  <x:c r="K3889" i="25"/>
  <x:c r="L3889" i="25"/>
  <x:c r="M3889" i="25"/>
  <x:c r="N3889" i="25"/>
  <x:c r="P3889" i="25"/>
  <x:c r="Q3889" i="25"/>
  <x:c r="R3889" i="25"/>
  <x:c r="A3890" i="25"/>
  <x:c r="B3890" i="25"/>
  <x:c r="C3890" i="25"/>
  <x:c r="D3890" i="25"/>
  <x:c r="E3890" i="25"/>
  <x:c r="F3890" i="25"/>
  <x:c r="G3890" i="25"/>
  <x:c r="H3890" i="25"/>
  <x:c r="I3890" i="25"/>
  <x:c r="J3890" i="25"/>
  <x:c r="K3890" i="25"/>
  <x:c r="L3890" i="25"/>
  <x:c r="M3890" i="25"/>
  <x:c r="N3890" i="25"/>
  <x:c r="P3890" i="25"/>
  <x:c r="Q3890" i="25"/>
  <x:c r="R3890" i="25"/>
  <x:c r="A3891" i="25"/>
  <x:c r="B3891" i="25"/>
  <x:c r="C3891" i="25"/>
  <x:c r="D3891" i="25"/>
  <x:c r="E3891" i="25"/>
  <x:c r="F3891" i="25"/>
  <x:c r="G3891" i="25"/>
  <x:c r="H3891" i="25"/>
  <x:c r="I3891" i="25"/>
  <x:c r="J3891" i="25"/>
  <x:c r="K3891" i="25"/>
  <x:c r="L3891" i="25"/>
  <x:c r="M3891" i="25"/>
  <x:c r="N3891" i="25"/>
  <x:c r="P3891" i="25"/>
  <x:c r="Q3891" i="25"/>
  <x:c r="R3891" i="25"/>
  <x:c r="A3892" i="25"/>
  <x:c r="B3892" i="25"/>
  <x:c r="C3892" i="25"/>
  <x:c r="D3892" i="25"/>
  <x:c r="E3892" i="25"/>
  <x:c r="F3892" i="25"/>
  <x:c r="G3892" i="25"/>
  <x:c r="H3892" i="25"/>
  <x:c r="I3892" i="25"/>
  <x:c r="J3892" i="25"/>
  <x:c r="K3892" i="25"/>
  <x:c r="L3892" i="25"/>
  <x:c r="M3892" i="25"/>
  <x:c r="N3892" i="25"/>
  <x:c r="P3892" i="25"/>
  <x:c r="Q3892" i="25"/>
  <x:c r="R3892" i="25"/>
  <x:c r="A3893" i="25"/>
  <x:c r="B3893" i="25"/>
  <x:c r="C3893" i="25"/>
  <x:c r="D3893" i="25"/>
  <x:c r="E3893" i="25"/>
  <x:c r="F3893" i="25"/>
  <x:c r="G3893" i="25"/>
  <x:c r="H3893" i="25"/>
  <x:c r="I3893" i="25"/>
  <x:c r="J3893" i="25"/>
  <x:c r="K3893" i="25"/>
  <x:c r="L3893" i="25"/>
  <x:c r="M3893" i="25"/>
  <x:c r="N3893" i="25"/>
  <x:c r="P3893" i="25"/>
  <x:c r="Q3893" i="25"/>
  <x:c r="R3893" i="25"/>
  <x:c r="A3894" i="25"/>
  <x:c r="B3894" i="25"/>
  <x:c r="C3894" i="25"/>
  <x:c r="D3894" i="25"/>
  <x:c r="E3894" i="25"/>
  <x:c r="F3894" i="25"/>
  <x:c r="G3894" i="25"/>
  <x:c r="H3894" i="25"/>
  <x:c r="I3894" i="25"/>
  <x:c r="J3894" i="25"/>
  <x:c r="K3894" i="25"/>
  <x:c r="L3894" i="25"/>
  <x:c r="M3894" i="25"/>
  <x:c r="N3894" i="25"/>
  <x:c r="P3894" i="25"/>
  <x:c r="Q3894" i="25"/>
  <x:c r="R3894" i="25"/>
  <x:c r="A3895" i="25"/>
  <x:c r="B3895" i="25"/>
  <x:c r="C3895" i="25"/>
  <x:c r="D3895" i="25"/>
  <x:c r="E3895" i="25"/>
  <x:c r="F3895" i="25"/>
  <x:c r="G3895" i="25"/>
  <x:c r="H3895" i="25"/>
  <x:c r="I3895" i="25"/>
  <x:c r="J3895" i="25"/>
  <x:c r="K3895" i="25"/>
  <x:c r="L3895" i="25"/>
  <x:c r="M3895" i="25"/>
  <x:c r="N3895" i="25"/>
  <x:c r="P3895" i="25"/>
  <x:c r="Q3895" i="25"/>
  <x:c r="R3895" i="25"/>
  <x:c r="A3896" i="25"/>
  <x:c r="B3896" i="25"/>
  <x:c r="C3896" i="25"/>
  <x:c r="D3896" i="25"/>
  <x:c r="E3896" i="25"/>
  <x:c r="F3896" i="25"/>
  <x:c r="G3896" i="25"/>
  <x:c r="H3896" i="25"/>
  <x:c r="I3896" i="25"/>
  <x:c r="J3896" i="25"/>
  <x:c r="K3896" i="25"/>
  <x:c r="L3896" i="25"/>
  <x:c r="M3896" i="25"/>
  <x:c r="N3896" i="25"/>
  <x:c r="P3896" i="25"/>
  <x:c r="Q3896" i="25"/>
  <x:c r="R3896" i="25"/>
  <x:c r="A3897" i="25"/>
  <x:c r="B3897" i="25"/>
  <x:c r="C3897" i="25"/>
  <x:c r="D3897" i="25"/>
  <x:c r="E3897" i="25"/>
  <x:c r="F3897" i="25"/>
  <x:c r="G3897" i="25"/>
  <x:c r="H3897" i="25"/>
  <x:c r="I3897" i="25"/>
  <x:c r="J3897" i="25"/>
  <x:c r="K3897" i="25"/>
  <x:c r="L3897" i="25"/>
  <x:c r="M3897" i="25"/>
  <x:c r="N3897" i="25"/>
  <x:c r="P3897" i="25"/>
  <x:c r="Q3897" i="25"/>
  <x:c r="R3897" i="25"/>
  <x:c r="A3898" i="25"/>
  <x:c r="B3898" i="25"/>
  <x:c r="C3898" i="25"/>
  <x:c r="D3898" i="25"/>
  <x:c r="E3898" i="25"/>
  <x:c r="F3898" i="25"/>
  <x:c r="G3898" i="25"/>
  <x:c r="H3898" i="25"/>
  <x:c r="I3898" i="25"/>
  <x:c r="J3898" i="25"/>
  <x:c r="K3898" i="25"/>
  <x:c r="L3898" i="25"/>
  <x:c r="M3898" i="25"/>
  <x:c r="N3898" i="25"/>
  <x:c r="P3898" i="25"/>
  <x:c r="Q3898" i="25"/>
  <x:c r="R3898" i="25"/>
  <x:c r="A3899" i="25"/>
  <x:c r="B3899" i="25"/>
  <x:c r="C3899" i="25"/>
  <x:c r="D3899" i="25"/>
  <x:c r="E3899" i="25"/>
  <x:c r="F3899" i="25"/>
  <x:c r="G3899" i="25"/>
  <x:c r="H3899" i="25"/>
  <x:c r="I3899" i="25"/>
  <x:c r="J3899" i="25"/>
  <x:c r="K3899" i="25"/>
  <x:c r="L3899" i="25"/>
  <x:c r="M3899" i="25"/>
  <x:c r="N3899" i="25"/>
  <x:c r="P3899" i="25"/>
  <x:c r="Q3899" i="25"/>
  <x:c r="R3899" i="25"/>
  <x:c r="A3900" i="25"/>
  <x:c r="B3900" i="25"/>
  <x:c r="C3900" i="25"/>
  <x:c r="D3900" i="25"/>
  <x:c r="E3900" i="25"/>
  <x:c r="F3900" i="25"/>
  <x:c r="G3900" i="25"/>
  <x:c r="H3900" i="25"/>
  <x:c r="I3900" i="25"/>
  <x:c r="J3900" i="25"/>
  <x:c r="K3900" i="25"/>
  <x:c r="L3900" i="25"/>
  <x:c r="M3900" i="25"/>
  <x:c r="N3900" i="25"/>
  <x:c r="P3900" i="25"/>
  <x:c r="Q3900" i="25"/>
  <x:c r="R3900" i="25"/>
  <x:c r="A3901" i="25"/>
  <x:c r="B3901" i="25"/>
  <x:c r="C3901" i="25"/>
  <x:c r="D3901" i="25"/>
  <x:c r="E3901" i="25"/>
  <x:c r="F3901" i="25"/>
  <x:c r="G3901" i="25"/>
  <x:c r="H3901" i="25"/>
  <x:c r="I3901" i="25"/>
  <x:c r="J3901" i="25"/>
  <x:c r="K3901" i="25"/>
  <x:c r="L3901" i="25"/>
  <x:c r="M3901" i="25"/>
  <x:c r="N3901" i="25"/>
  <x:c r="P3901" i="25"/>
  <x:c r="Q3901" i="25"/>
  <x:c r="R3901" i="25"/>
  <x:c r="A3902" i="25"/>
  <x:c r="B3902" i="25"/>
  <x:c r="C3902" i="25"/>
  <x:c r="D3902" i="25"/>
  <x:c r="E3902" i="25"/>
  <x:c r="F3902" i="25"/>
  <x:c r="G3902" i="25"/>
  <x:c r="H3902" i="25"/>
  <x:c r="I3902" i="25"/>
  <x:c r="J3902" i="25"/>
  <x:c r="K3902" i="25"/>
  <x:c r="L3902" i="25"/>
  <x:c r="M3902" i="25"/>
  <x:c r="N3902" i="25"/>
  <x:c r="P3902" i="25"/>
  <x:c r="Q3902" i="25"/>
  <x:c r="R3902" i="25"/>
  <x:c r="A3903" i="25"/>
  <x:c r="B3903" i="25"/>
  <x:c r="C3903" i="25"/>
  <x:c r="D3903" i="25"/>
  <x:c r="E3903" i="25"/>
  <x:c r="F3903" i="25"/>
  <x:c r="G3903" i="25"/>
  <x:c r="H3903" i="25"/>
  <x:c r="I3903" i="25"/>
  <x:c r="J3903" i="25"/>
  <x:c r="K3903" i="25"/>
  <x:c r="L3903" i="25"/>
  <x:c r="M3903" i="25"/>
  <x:c r="N3903" i="25"/>
  <x:c r="P3903" i="25"/>
  <x:c r="Q3903" i="25"/>
  <x:c r="R3903" i="25"/>
  <x:c r="A3904" i="25"/>
  <x:c r="B3904" i="25"/>
  <x:c r="C3904" i="25"/>
  <x:c r="D3904" i="25"/>
  <x:c r="E3904" i="25"/>
  <x:c r="F3904" i="25"/>
  <x:c r="G3904" i="25"/>
  <x:c r="H3904" i="25"/>
  <x:c r="I3904" i="25"/>
  <x:c r="J3904" i="25"/>
  <x:c r="K3904" i="25"/>
  <x:c r="L3904" i="25"/>
  <x:c r="M3904" i="25"/>
  <x:c r="N3904" i="25"/>
  <x:c r="P3904" i="25"/>
  <x:c r="Q3904" i="25"/>
  <x:c r="R3904" i="25"/>
  <x:c r="A3905" i="25"/>
  <x:c r="B3905" i="25"/>
  <x:c r="C3905" i="25"/>
  <x:c r="D3905" i="25"/>
  <x:c r="E3905" i="25"/>
  <x:c r="F3905" i="25"/>
  <x:c r="G3905" i="25"/>
  <x:c r="H3905" i="25"/>
  <x:c r="I3905" i="25"/>
  <x:c r="J3905" i="25"/>
  <x:c r="K3905" i="25"/>
  <x:c r="L3905" i="25"/>
  <x:c r="M3905" i="25"/>
  <x:c r="N3905" i="25"/>
  <x:c r="P3905" i="25"/>
  <x:c r="Q3905" i="25"/>
  <x:c r="R3905" i="25"/>
  <x:c r="A3906" i="25"/>
  <x:c r="B3906" i="25"/>
  <x:c r="C3906" i="25"/>
  <x:c r="D3906" i="25"/>
  <x:c r="E3906" i="25"/>
  <x:c r="F3906" i="25"/>
  <x:c r="G3906" i="25"/>
  <x:c r="H3906" i="25"/>
  <x:c r="I3906" i="25"/>
  <x:c r="J3906" i="25"/>
  <x:c r="K3906" i="25"/>
  <x:c r="L3906" i="25"/>
  <x:c r="M3906" i="25"/>
  <x:c r="N3906" i="25"/>
  <x:c r="P3906" i="25"/>
  <x:c r="Q3906" i="25"/>
  <x:c r="R3906" i="25"/>
  <x:c r="A3907" i="25"/>
  <x:c r="B3907" i="25"/>
  <x:c r="C3907" i="25"/>
  <x:c r="D3907" i="25"/>
  <x:c r="E3907" i="25"/>
  <x:c r="F3907" i="25"/>
  <x:c r="G3907" i="25"/>
  <x:c r="H3907" i="25"/>
  <x:c r="I3907" i="25"/>
  <x:c r="J3907" i="25"/>
  <x:c r="K3907" i="25"/>
  <x:c r="L3907" i="25"/>
  <x:c r="M3907" i="25"/>
  <x:c r="N3907" i="25"/>
  <x:c r="P3907" i="25"/>
  <x:c r="Q3907" i="25"/>
  <x:c r="R3907" i="25"/>
  <x:c r="A3908" i="25"/>
  <x:c r="B3908" i="25"/>
  <x:c r="C3908" i="25"/>
  <x:c r="D3908" i="25"/>
  <x:c r="E3908" i="25"/>
  <x:c r="F3908" i="25"/>
  <x:c r="G3908" i="25"/>
  <x:c r="H3908" i="25"/>
  <x:c r="I3908" i="25"/>
  <x:c r="J3908" i="25"/>
  <x:c r="K3908" i="25"/>
  <x:c r="L3908" i="25"/>
  <x:c r="M3908" i="25"/>
  <x:c r="N3908" i="25"/>
  <x:c r="P3908" i="25"/>
  <x:c r="Q3908" i="25"/>
  <x:c r="R3908" i="25"/>
  <x:c r="A3909" i="25"/>
  <x:c r="B3909" i="25"/>
  <x:c r="C3909" i="25"/>
  <x:c r="D3909" i="25"/>
  <x:c r="E3909" i="25"/>
  <x:c r="F3909" i="25"/>
  <x:c r="G3909" i="25"/>
  <x:c r="H3909" i="25"/>
  <x:c r="I3909" i="25"/>
  <x:c r="J3909" i="25"/>
  <x:c r="K3909" i="25"/>
  <x:c r="L3909" i="25"/>
  <x:c r="M3909" i="25"/>
  <x:c r="N3909" i="25"/>
  <x:c r="P3909" i="25"/>
  <x:c r="Q3909" i="25"/>
  <x:c r="R3909" i="25"/>
  <x:c r="A3910" i="25"/>
  <x:c r="B3910" i="25"/>
  <x:c r="C3910" i="25"/>
  <x:c r="D3910" i="25"/>
  <x:c r="E3910" i="25"/>
  <x:c r="F3910" i="25"/>
  <x:c r="G3910" i="25"/>
  <x:c r="H3910" i="25"/>
  <x:c r="I3910" i="25"/>
  <x:c r="J3910" i="25"/>
  <x:c r="K3910" i="25"/>
  <x:c r="L3910" i="25"/>
  <x:c r="M3910" i="25"/>
  <x:c r="N3910" i="25"/>
  <x:c r="P3910" i="25"/>
  <x:c r="Q3910" i="25"/>
  <x:c r="R3910" i="25"/>
  <x:c r="A3911" i="25"/>
  <x:c r="B3911" i="25"/>
  <x:c r="C3911" i="25"/>
  <x:c r="D3911" i="25"/>
  <x:c r="E3911" i="25"/>
  <x:c r="F3911" i="25"/>
  <x:c r="G3911" i="25"/>
  <x:c r="H3911" i="25"/>
  <x:c r="I3911" i="25"/>
  <x:c r="J3911" i="25"/>
  <x:c r="K3911" i="25"/>
  <x:c r="L3911" i="25"/>
  <x:c r="M3911" i="25"/>
  <x:c r="N3911" i="25"/>
  <x:c r="P3911" i="25"/>
  <x:c r="Q3911" i="25"/>
  <x:c r="R3911" i="25"/>
  <x:c r="A3912" i="25"/>
  <x:c r="B3912" i="25"/>
  <x:c r="C3912" i="25"/>
  <x:c r="D3912" i="25"/>
  <x:c r="E3912" i="25"/>
  <x:c r="F3912" i="25"/>
  <x:c r="G3912" i="25"/>
  <x:c r="H3912" i="25"/>
  <x:c r="I3912" i="25"/>
  <x:c r="J3912" i="25"/>
  <x:c r="K3912" i="25"/>
  <x:c r="L3912" i="25"/>
  <x:c r="M3912" i="25"/>
  <x:c r="N3912" i="25"/>
  <x:c r="P3912" i="25"/>
  <x:c r="Q3912" i="25"/>
  <x:c r="R3912" i="25"/>
  <x:c r="A3913" i="25"/>
  <x:c r="B3913" i="25"/>
  <x:c r="C3913" i="25"/>
  <x:c r="D3913" i="25"/>
  <x:c r="E3913" i="25"/>
  <x:c r="F3913" i="25"/>
  <x:c r="G3913" i="25"/>
  <x:c r="H3913" i="25"/>
  <x:c r="I3913" i="25"/>
  <x:c r="J3913" i="25"/>
  <x:c r="K3913" i="25"/>
  <x:c r="L3913" i="25"/>
  <x:c r="M3913" i="25"/>
  <x:c r="N3913" i="25"/>
  <x:c r="P3913" i="25"/>
  <x:c r="Q3913" i="25"/>
  <x:c r="R3913" i="25"/>
  <x:c r="A3914" i="25"/>
  <x:c r="B3914" i="25"/>
  <x:c r="C3914" i="25"/>
  <x:c r="D3914" i="25"/>
  <x:c r="E3914" i="25"/>
  <x:c r="F3914" i="25"/>
  <x:c r="G3914" i="25"/>
  <x:c r="H3914" i="25"/>
  <x:c r="I3914" i="25"/>
  <x:c r="J3914" i="25"/>
  <x:c r="K3914" i="25"/>
  <x:c r="L3914" i="25"/>
  <x:c r="M3914" i="25"/>
  <x:c r="N3914" i="25"/>
  <x:c r="P3914" i="25"/>
  <x:c r="Q3914" i="25"/>
  <x:c r="R3914" i="25"/>
  <x:c r="A3915" i="25"/>
  <x:c r="B3915" i="25"/>
  <x:c r="C3915" i="25"/>
  <x:c r="D3915" i="25"/>
  <x:c r="E3915" i="25"/>
  <x:c r="F3915" i="25"/>
  <x:c r="G3915" i="25"/>
  <x:c r="H3915" i="25"/>
  <x:c r="I3915" i="25"/>
  <x:c r="J3915" i="25"/>
  <x:c r="K3915" i="25"/>
  <x:c r="L3915" i="25"/>
  <x:c r="M3915" i="25"/>
  <x:c r="N3915" i="25"/>
  <x:c r="P3915" i="25"/>
  <x:c r="Q3915" i="25"/>
  <x:c r="R3915" i="25"/>
  <x:c r="A3916" i="25"/>
  <x:c r="B3916" i="25"/>
  <x:c r="C3916" i="25"/>
  <x:c r="D3916" i="25"/>
  <x:c r="E3916" i="25"/>
  <x:c r="F3916" i="25"/>
  <x:c r="G3916" i="25"/>
  <x:c r="H3916" i="25"/>
  <x:c r="I3916" i="25"/>
  <x:c r="J3916" i="25"/>
  <x:c r="K3916" i="25"/>
  <x:c r="L3916" i="25"/>
  <x:c r="M3916" i="25"/>
  <x:c r="N3916" i="25"/>
  <x:c r="P3916" i="25"/>
  <x:c r="Q3916" i="25"/>
  <x:c r="R3916" i="25"/>
  <x:c r="A3917" i="25"/>
  <x:c r="B3917" i="25"/>
  <x:c r="C3917" i="25"/>
  <x:c r="D3917" i="25"/>
  <x:c r="E3917" i="25"/>
  <x:c r="F3917" i="25"/>
  <x:c r="G3917" i="25"/>
  <x:c r="H3917" i="25"/>
  <x:c r="I3917" i="25"/>
  <x:c r="J3917" i="25"/>
  <x:c r="K3917" i="25"/>
  <x:c r="L3917" i="25"/>
  <x:c r="M3917" i="25"/>
  <x:c r="N3917" i="25"/>
  <x:c r="P3917" i="25"/>
  <x:c r="Q3917" i="25"/>
  <x:c r="R3917" i="25"/>
  <x:c r="A3918" i="25"/>
  <x:c r="B3918" i="25"/>
  <x:c r="C3918" i="25"/>
  <x:c r="D3918" i="25"/>
  <x:c r="E3918" i="25"/>
  <x:c r="F3918" i="25"/>
  <x:c r="G3918" i="25"/>
  <x:c r="H3918" i="25"/>
  <x:c r="I3918" i="25"/>
  <x:c r="J3918" i="25"/>
  <x:c r="K3918" i="25"/>
  <x:c r="L3918" i="25"/>
  <x:c r="M3918" i="25"/>
  <x:c r="N3918" i="25"/>
  <x:c r="P3918" i="25"/>
  <x:c r="Q3918" i="25"/>
  <x:c r="R3918" i="25"/>
  <x:c r="A3919" i="25"/>
  <x:c r="B3919" i="25"/>
  <x:c r="C3919" i="25"/>
  <x:c r="D3919" i="25"/>
  <x:c r="E3919" i="25"/>
  <x:c r="F3919" i="25"/>
  <x:c r="G3919" i="25"/>
  <x:c r="H3919" i="25"/>
  <x:c r="I3919" i="25"/>
  <x:c r="J3919" i="25"/>
  <x:c r="K3919" i="25"/>
  <x:c r="L3919" i="25"/>
  <x:c r="M3919" i="25"/>
  <x:c r="N3919" i="25"/>
  <x:c r="P3919" i="25"/>
  <x:c r="Q3919" i="25"/>
  <x:c r="R3919" i="25"/>
  <x:c r="A3920" i="25"/>
  <x:c r="B3920" i="25"/>
  <x:c r="C3920" i="25"/>
  <x:c r="D3920" i="25"/>
  <x:c r="E3920" i="25"/>
  <x:c r="F3920" i="25"/>
  <x:c r="G3920" i="25"/>
  <x:c r="H3920" i="25"/>
  <x:c r="I3920" i="25"/>
  <x:c r="J3920" i="25"/>
  <x:c r="K3920" i="25"/>
  <x:c r="L3920" i="25"/>
  <x:c r="M3920" i="25"/>
  <x:c r="N3920" i="25"/>
  <x:c r="P3920" i="25"/>
  <x:c r="Q3920" i="25"/>
  <x:c r="R3920" i="25"/>
  <x:c r="A3921" i="25"/>
  <x:c r="B3921" i="25"/>
  <x:c r="C3921" i="25"/>
  <x:c r="D3921" i="25"/>
  <x:c r="E3921" i="25"/>
  <x:c r="F3921" i="25"/>
  <x:c r="G3921" i="25"/>
  <x:c r="H3921" i="25"/>
  <x:c r="I3921" i="25"/>
  <x:c r="J3921" i="25"/>
  <x:c r="K3921" i="25"/>
  <x:c r="L3921" i="25"/>
  <x:c r="M3921" i="25"/>
  <x:c r="N3921" i="25"/>
  <x:c r="P3921" i="25"/>
  <x:c r="Q3921" i="25"/>
  <x:c r="R3921" i="25"/>
  <x:c r="A3922" i="25"/>
  <x:c r="B3922" i="25"/>
  <x:c r="C3922" i="25"/>
  <x:c r="D3922" i="25"/>
  <x:c r="E3922" i="25"/>
  <x:c r="F3922" i="25"/>
  <x:c r="G3922" i="25"/>
  <x:c r="H3922" i="25"/>
  <x:c r="I3922" i="25"/>
  <x:c r="J3922" i="25"/>
  <x:c r="K3922" i="25"/>
  <x:c r="L3922" i="25"/>
  <x:c r="M3922" i="25"/>
  <x:c r="N3922" i="25"/>
  <x:c r="P3922" i="25"/>
  <x:c r="Q3922" i="25"/>
  <x:c r="R3922" i="25"/>
  <x:c r="A3923" i="25"/>
  <x:c r="B3923" i="25"/>
  <x:c r="C3923" i="25"/>
  <x:c r="D3923" i="25"/>
  <x:c r="E3923" i="25"/>
  <x:c r="F3923" i="25"/>
  <x:c r="G3923" i="25"/>
  <x:c r="H3923" i="25"/>
  <x:c r="I3923" i="25"/>
  <x:c r="J3923" i="25"/>
  <x:c r="K3923" i="25"/>
  <x:c r="L3923" i="25"/>
  <x:c r="M3923" i="25"/>
  <x:c r="N3923" i="25"/>
  <x:c r="P3923" i="25"/>
  <x:c r="Q3923" i="25"/>
  <x:c r="R3923" i="25"/>
  <x:c r="A3924" i="25"/>
  <x:c r="B3924" i="25"/>
  <x:c r="C3924" i="25"/>
  <x:c r="D3924" i="25"/>
  <x:c r="E3924" i="25"/>
  <x:c r="F3924" i="25"/>
  <x:c r="G3924" i="25"/>
  <x:c r="H3924" i="25"/>
  <x:c r="I3924" i="25"/>
  <x:c r="J3924" i="25"/>
  <x:c r="K3924" i="25"/>
  <x:c r="L3924" i="25"/>
  <x:c r="M3924" i="25"/>
  <x:c r="N3924" i="25"/>
  <x:c r="P3924" i="25"/>
  <x:c r="Q3924" i="25"/>
  <x:c r="R3924" i="25"/>
  <x:c r="A3925" i="25"/>
  <x:c r="B3925" i="25"/>
  <x:c r="C3925" i="25"/>
  <x:c r="D3925" i="25"/>
  <x:c r="E3925" i="25"/>
  <x:c r="F3925" i="25"/>
  <x:c r="G3925" i="25"/>
  <x:c r="H3925" i="25"/>
  <x:c r="I3925" i="25"/>
  <x:c r="J3925" i="25"/>
  <x:c r="K3925" i="25"/>
  <x:c r="L3925" i="25"/>
  <x:c r="M3925" i="25"/>
  <x:c r="N3925" i="25"/>
  <x:c r="P3925" i="25"/>
  <x:c r="Q3925" i="25"/>
  <x:c r="R3925" i="25"/>
  <x:c r="A3926" i="25"/>
  <x:c r="B3926" i="25"/>
  <x:c r="C3926" i="25"/>
  <x:c r="D3926" i="25"/>
  <x:c r="E3926" i="25"/>
  <x:c r="F3926" i="25"/>
  <x:c r="G3926" i="25"/>
  <x:c r="H3926" i="25"/>
  <x:c r="I3926" i="25"/>
  <x:c r="J3926" i="25"/>
  <x:c r="K3926" i="25"/>
  <x:c r="L3926" i="25"/>
  <x:c r="M3926" i="25"/>
  <x:c r="N3926" i="25"/>
  <x:c r="P3926" i="25"/>
  <x:c r="Q3926" i="25"/>
  <x:c r="R3926" i="25"/>
  <x:c r="A3927" i="25"/>
  <x:c r="B3927" i="25"/>
  <x:c r="C3927" i="25"/>
  <x:c r="D3927" i="25"/>
  <x:c r="E3927" i="25"/>
  <x:c r="F3927" i="25"/>
  <x:c r="G3927" i="25"/>
  <x:c r="H3927" i="25"/>
  <x:c r="I3927" i="25"/>
  <x:c r="J3927" i="25"/>
  <x:c r="K3927" i="25"/>
  <x:c r="L3927" i="25"/>
  <x:c r="M3927" i="25"/>
  <x:c r="N3927" i="25"/>
  <x:c r="P3927" i="25"/>
  <x:c r="Q3927" i="25"/>
  <x:c r="R3927" i="25"/>
  <x:c r="A3928" i="25"/>
  <x:c r="B3928" i="25"/>
  <x:c r="C3928" i="25"/>
  <x:c r="D3928" i="25"/>
  <x:c r="E3928" i="25"/>
  <x:c r="F3928" i="25"/>
  <x:c r="G3928" i="25"/>
  <x:c r="H3928" i="25"/>
  <x:c r="I3928" i="25"/>
  <x:c r="J3928" i="25"/>
  <x:c r="K3928" i="25"/>
  <x:c r="L3928" i="25"/>
  <x:c r="M3928" i="25"/>
  <x:c r="N3928" i="25"/>
  <x:c r="P3928" i="25"/>
  <x:c r="Q3928" i="25"/>
  <x:c r="R3928" i="25"/>
  <x:c r="A3929" i="25"/>
  <x:c r="B3929" i="25"/>
  <x:c r="C3929" i="25"/>
  <x:c r="D3929" i="25"/>
  <x:c r="E3929" i="25"/>
  <x:c r="F3929" i="25"/>
  <x:c r="G3929" i="25"/>
  <x:c r="H3929" i="25"/>
  <x:c r="I3929" i="25"/>
  <x:c r="J3929" i="25"/>
  <x:c r="K3929" i="25"/>
  <x:c r="L3929" i="25"/>
  <x:c r="M3929" i="25"/>
  <x:c r="N3929" i="25"/>
  <x:c r="P3929" i="25"/>
  <x:c r="Q3929" i="25"/>
  <x:c r="R3929" i="25"/>
  <x:c r="A3930" i="25"/>
  <x:c r="B3930" i="25"/>
  <x:c r="C3930" i="25"/>
  <x:c r="D3930" i="25"/>
  <x:c r="E3930" i="25"/>
  <x:c r="F3930" i="25"/>
  <x:c r="G3930" i="25"/>
  <x:c r="H3930" i="25"/>
  <x:c r="I3930" i="25"/>
  <x:c r="J3930" i="25"/>
  <x:c r="K3930" i="25"/>
  <x:c r="L3930" i="25"/>
  <x:c r="M3930" i="25"/>
  <x:c r="N3930" i="25"/>
  <x:c r="P3930" i="25"/>
  <x:c r="Q3930" i="25"/>
  <x:c r="R3930" i="25"/>
  <x:c r="A3931" i="25"/>
  <x:c r="B3931" i="25"/>
  <x:c r="C3931" i="25"/>
  <x:c r="D3931" i="25"/>
  <x:c r="E3931" i="25"/>
  <x:c r="F3931" i="25"/>
  <x:c r="G3931" i="25"/>
  <x:c r="H3931" i="25"/>
  <x:c r="I3931" i="25"/>
  <x:c r="J3931" i="25"/>
  <x:c r="K3931" i="25"/>
  <x:c r="L3931" i="25"/>
  <x:c r="M3931" i="25"/>
  <x:c r="N3931" i="25"/>
  <x:c r="P3931" i="25"/>
  <x:c r="Q3931" i="25"/>
  <x:c r="R3931" i="25"/>
  <x:c r="A3932" i="25"/>
  <x:c r="B3932" i="25"/>
  <x:c r="C3932" i="25"/>
  <x:c r="D3932" i="25"/>
  <x:c r="E3932" i="25"/>
  <x:c r="F3932" i="25"/>
  <x:c r="G3932" i="25"/>
  <x:c r="H3932" i="25"/>
  <x:c r="I3932" i="25"/>
  <x:c r="J3932" i="25"/>
  <x:c r="K3932" i="25"/>
  <x:c r="L3932" i="25"/>
  <x:c r="M3932" i="25"/>
  <x:c r="N3932" i="25"/>
  <x:c r="P3932" i="25"/>
  <x:c r="Q3932" i="25"/>
  <x:c r="R3932" i="25"/>
  <x:c r="A3933" i="25"/>
  <x:c r="B3933" i="25"/>
  <x:c r="C3933" i="25"/>
  <x:c r="D3933" i="25"/>
  <x:c r="E3933" i="25"/>
  <x:c r="F3933" i="25"/>
  <x:c r="G3933" i="25"/>
  <x:c r="H3933" i="25"/>
  <x:c r="I3933" i="25"/>
  <x:c r="J3933" i="25"/>
  <x:c r="K3933" i="25"/>
  <x:c r="L3933" i="25"/>
  <x:c r="M3933" i="25"/>
  <x:c r="N3933" i="25"/>
  <x:c r="P3933" i="25"/>
  <x:c r="Q3933" i="25"/>
  <x:c r="R3933" i="25"/>
  <x:c r="A3934" i="25"/>
  <x:c r="B3934" i="25"/>
  <x:c r="C3934" i="25"/>
  <x:c r="D3934" i="25"/>
  <x:c r="E3934" i="25"/>
  <x:c r="F3934" i="25"/>
  <x:c r="G3934" i="25"/>
  <x:c r="H3934" i="25"/>
  <x:c r="I3934" i="25"/>
  <x:c r="J3934" i="25"/>
  <x:c r="K3934" i="25"/>
  <x:c r="L3934" i="25"/>
  <x:c r="M3934" i="25"/>
  <x:c r="N3934" i="25"/>
  <x:c r="P3934" i="25"/>
  <x:c r="Q3934" i="25"/>
  <x:c r="R3934" i="25"/>
  <x:c r="A3935" i="25"/>
  <x:c r="B3935" i="25"/>
  <x:c r="C3935" i="25"/>
  <x:c r="D3935" i="25"/>
  <x:c r="E3935" i="25"/>
  <x:c r="F3935" i="25"/>
  <x:c r="G3935" i="25"/>
  <x:c r="H3935" i="25"/>
  <x:c r="I3935" i="25"/>
  <x:c r="J3935" i="25"/>
  <x:c r="K3935" i="25"/>
  <x:c r="L3935" i="25"/>
  <x:c r="M3935" i="25"/>
  <x:c r="N3935" i="25"/>
  <x:c r="P3935" i="25"/>
  <x:c r="Q3935" i="25"/>
  <x:c r="R3935" i="25"/>
  <x:c r="A3936" i="25"/>
  <x:c r="B3936" i="25"/>
  <x:c r="C3936" i="25"/>
  <x:c r="D3936" i="25"/>
  <x:c r="E3936" i="25"/>
  <x:c r="F3936" i="25"/>
  <x:c r="G3936" i="25"/>
  <x:c r="H3936" i="25"/>
  <x:c r="I3936" i="25"/>
  <x:c r="J3936" i="25"/>
  <x:c r="K3936" i="25"/>
  <x:c r="L3936" i="25"/>
  <x:c r="M3936" i="25"/>
  <x:c r="N3936" i="25"/>
  <x:c r="P3936" i="25"/>
  <x:c r="Q3936" i="25"/>
  <x:c r="R3936" i="25"/>
  <x:c r="A3937" i="25"/>
  <x:c r="B3937" i="25"/>
  <x:c r="C3937" i="25"/>
  <x:c r="D3937" i="25"/>
  <x:c r="E3937" i="25"/>
  <x:c r="F3937" i="25"/>
  <x:c r="G3937" i="25"/>
  <x:c r="H3937" i="25"/>
  <x:c r="I3937" i="25"/>
  <x:c r="J3937" i="25"/>
  <x:c r="K3937" i="25"/>
  <x:c r="L3937" i="25"/>
  <x:c r="M3937" i="25"/>
  <x:c r="N3937" i="25"/>
  <x:c r="P3937" i="25"/>
  <x:c r="Q3937" i="25"/>
  <x:c r="R3937" i="25"/>
  <x:c r="A3938" i="25"/>
  <x:c r="B3938" i="25"/>
  <x:c r="C3938" i="25"/>
  <x:c r="D3938" i="25"/>
  <x:c r="E3938" i="25"/>
  <x:c r="F3938" i="25"/>
  <x:c r="G3938" i="25"/>
  <x:c r="H3938" i="25"/>
  <x:c r="I3938" i="25"/>
  <x:c r="J3938" i="25"/>
  <x:c r="K3938" i="25"/>
  <x:c r="L3938" i="25"/>
  <x:c r="M3938" i="25"/>
  <x:c r="N3938" i="25"/>
  <x:c r="P3938" i="25"/>
  <x:c r="Q3938" i="25"/>
  <x:c r="R3938" i="25"/>
  <x:c r="A3939" i="25"/>
  <x:c r="B3939" i="25"/>
  <x:c r="C3939" i="25"/>
  <x:c r="D3939" i="25"/>
  <x:c r="E3939" i="25"/>
  <x:c r="F3939" i="25"/>
  <x:c r="G3939" i="25"/>
  <x:c r="H3939" i="25"/>
  <x:c r="I3939" i="25"/>
  <x:c r="J3939" i="25"/>
  <x:c r="K3939" i="25"/>
  <x:c r="L3939" i="25"/>
  <x:c r="M3939" i="25"/>
  <x:c r="N3939" i="25"/>
  <x:c r="P3939" i="25"/>
  <x:c r="Q3939" i="25"/>
  <x:c r="R3939" i="25"/>
  <x:c r="A3940" i="25"/>
  <x:c r="B3940" i="25"/>
  <x:c r="C3940" i="25"/>
  <x:c r="D3940" i="25"/>
  <x:c r="E3940" i="25"/>
  <x:c r="F3940" i="25"/>
  <x:c r="G3940" i="25"/>
  <x:c r="H3940" i="25"/>
  <x:c r="I3940" i="25"/>
  <x:c r="J3940" i="25"/>
  <x:c r="K3940" i="25"/>
  <x:c r="L3940" i="25"/>
  <x:c r="M3940" i="25"/>
  <x:c r="N3940" i="25"/>
  <x:c r="P3940" i="25"/>
  <x:c r="Q3940" i="25"/>
  <x:c r="R3940" i="25"/>
  <x:c r="A3941" i="25"/>
  <x:c r="B3941" i="25"/>
  <x:c r="C3941" i="25"/>
  <x:c r="D3941" i="25"/>
  <x:c r="E3941" i="25"/>
  <x:c r="F3941" i="25"/>
  <x:c r="G3941" i="25"/>
  <x:c r="H3941" i="25"/>
  <x:c r="I3941" i="25"/>
  <x:c r="J3941" i="25"/>
  <x:c r="K3941" i="25"/>
  <x:c r="L3941" i="25"/>
  <x:c r="M3941" i="25"/>
  <x:c r="N3941" i="25"/>
  <x:c r="P3941" i="25"/>
  <x:c r="Q3941" i="25"/>
  <x:c r="R3941" i="25"/>
  <x:c r="A3942" i="25"/>
  <x:c r="B3942" i="25"/>
  <x:c r="C3942" i="25"/>
  <x:c r="D3942" i="25"/>
  <x:c r="E3942" i="25"/>
  <x:c r="F3942" i="25"/>
  <x:c r="G3942" i="25"/>
  <x:c r="H3942" i="25"/>
  <x:c r="I3942" i="25"/>
  <x:c r="J3942" i="25"/>
  <x:c r="K3942" i="25"/>
  <x:c r="L3942" i="25"/>
  <x:c r="M3942" i="25"/>
  <x:c r="N3942" i="25"/>
  <x:c r="P3942" i="25"/>
  <x:c r="Q3942" i="25"/>
  <x:c r="R3942" i="25"/>
  <x:c r="A3943" i="25"/>
  <x:c r="B3943" i="25"/>
  <x:c r="C3943" i="25"/>
  <x:c r="D3943" i="25"/>
  <x:c r="E3943" i="25"/>
  <x:c r="F3943" i="25"/>
  <x:c r="G3943" i="25"/>
  <x:c r="H3943" i="25"/>
  <x:c r="I3943" i="25"/>
  <x:c r="J3943" i="25"/>
  <x:c r="K3943" i="25"/>
  <x:c r="L3943" i="25"/>
  <x:c r="M3943" i="25"/>
  <x:c r="N3943" i="25"/>
  <x:c r="P3943" i="25"/>
  <x:c r="Q3943" i="25"/>
  <x:c r="R3943" i="25"/>
  <x:c r="A3944" i="25"/>
  <x:c r="B3944" i="25"/>
  <x:c r="C3944" i="25"/>
  <x:c r="D3944" i="25"/>
  <x:c r="E3944" i="25"/>
  <x:c r="F3944" i="25"/>
  <x:c r="G3944" i="25"/>
  <x:c r="H3944" i="25"/>
  <x:c r="I3944" i="25"/>
  <x:c r="J3944" i="25"/>
  <x:c r="K3944" i="25"/>
  <x:c r="L3944" i="25"/>
  <x:c r="M3944" i="25"/>
  <x:c r="N3944" i="25"/>
  <x:c r="P3944" i="25"/>
  <x:c r="Q3944" i="25"/>
  <x:c r="R3944" i="25"/>
  <x:c r="A3945" i="25"/>
  <x:c r="B3945" i="25"/>
  <x:c r="C3945" i="25"/>
  <x:c r="D3945" i="25"/>
  <x:c r="E3945" i="25"/>
  <x:c r="F3945" i="25"/>
  <x:c r="G3945" i="25"/>
  <x:c r="H3945" i="25"/>
  <x:c r="I3945" i="25"/>
  <x:c r="J3945" i="25"/>
  <x:c r="K3945" i="25"/>
  <x:c r="L3945" i="25"/>
  <x:c r="M3945" i="25"/>
  <x:c r="N3945" i="25"/>
  <x:c r="P3945" i="25"/>
  <x:c r="Q3945" i="25"/>
  <x:c r="R3945" i="25"/>
  <x:c r="A3946" i="25"/>
  <x:c r="B3946" i="25"/>
  <x:c r="C3946" i="25"/>
  <x:c r="D3946" i="25"/>
  <x:c r="E3946" i="25"/>
  <x:c r="F3946" i="25"/>
  <x:c r="G3946" i="25"/>
  <x:c r="H3946" i="25"/>
  <x:c r="I3946" i="25"/>
  <x:c r="J3946" i="25"/>
  <x:c r="K3946" i="25"/>
  <x:c r="L3946" i="25"/>
  <x:c r="M3946" i="25"/>
  <x:c r="N3946" i="25"/>
  <x:c r="P3946" i="25"/>
  <x:c r="Q3946" i="25"/>
  <x:c r="R3946" i="25"/>
  <x:c r="A3947" i="25"/>
  <x:c r="B3947" i="25"/>
  <x:c r="C3947" i="25"/>
  <x:c r="D3947" i="25"/>
  <x:c r="E3947" i="25"/>
  <x:c r="F3947" i="25"/>
  <x:c r="G3947" i="25"/>
  <x:c r="H3947" i="25"/>
  <x:c r="I3947" i="25"/>
  <x:c r="J3947" i="25"/>
  <x:c r="K3947" i="25"/>
  <x:c r="L3947" i="25"/>
  <x:c r="M3947" i="25"/>
  <x:c r="N3947" i="25"/>
  <x:c r="P3947" i="25"/>
  <x:c r="Q3947" i="25"/>
  <x:c r="R3947" i="25"/>
  <x:c r="A3948" i="25"/>
  <x:c r="B3948" i="25"/>
  <x:c r="C3948" i="25"/>
  <x:c r="D3948" i="25"/>
  <x:c r="E3948" i="25"/>
  <x:c r="F3948" i="25"/>
  <x:c r="G3948" i="25"/>
  <x:c r="H3948" i="25"/>
  <x:c r="I3948" i="25"/>
  <x:c r="J3948" i="25"/>
  <x:c r="K3948" i="25"/>
  <x:c r="L3948" i="25"/>
  <x:c r="M3948" i="25"/>
  <x:c r="N3948" i="25"/>
  <x:c r="P3948" i="25"/>
  <x:c r="Q3948" i="25"/>
  <x:c r="R3948" i="25"/>
  <x:c r="A3949" i="25"/>
  <x:c r="B3949" i="25"/>
  <x:c r="C3949" i="25"/>
  <x:c r="D3949" i="25"/>
  <x:c r="E3949" i="25"/>
  <x:c r="F3949" i="25"/>
  <x:c r="G3949" i="25"/>
  <x:c r="H3949" i="25"/>
  <x:c r="I3949" i="25"/>
  <x:c r="J3949" i="25"/>
  <x:c r="K3949" i="25"/>
  <x:c r="L3949" i="25"/>
  <x:c r="M3949" i="25"/>
  <x:c r="N3949" i="25"/>
  <x:c r="P3949" i="25"/>
  <x:c r="Q3949" i="25"/>
  <x:c r="R3949" i="25"/>
  <x:c r="A3950" i="25"/>
  <x:c r="B3950" i="25"/>
  <x:c r="C3950" i="25"/>
  <x:c r="D3950" i="25"/>
  <x:c r="E3950" i="25"/>
  <x:c r="F3950" i="25"/>
  <x:c r="G3950" i="25"/>
  <x:c r="H3950" i="25"/>
  <x:c r="I3950" i="25"/>
  <x:c r="J3950" i="25"/>
  <x:c r="K3950" i="25"/>
  <x:c r="L3950" i="25"/>
  <x:c r="M3950" i="25"/>
  <x:c r="N3950" i="25"/>
  <x:c r="P3950" i="25"/>
  <x:c r="Q3950" i="25"/>
  <x:c r="R3950" i="25"/>
  <x:c r="A3951" i="25"/>
  <x:c r="B3951" i="25"/>
  <x:c r="C3951" i="25"/>
  <x:c r="D3951" i="25"/>
  <x:c r="E3951" i="25"/>
  <x:c r="F3951" i="25"/>
  <x:c r="G3951" i="25"/>
  <x:c r="H3951" i="25"/>
  <x:c r="I3951" i="25"/>
  <x:c r="J3951" i="25"/>
  <x:c r="K3951" i="25"/>
  <x:c r="L3951" i="25"/>
  <x:c r="M3951" i="25"/>
  <x:c r="N3951" i="25"/>
  <x:c r="P3951" i="25"/>
  <x:c r="Q3951" i="25"/>
  <x:c r="R3951" i="25"/>
  <x:c r="A3952" i="25"/>
  <x:c r="B3952" i="25"/>
  <x:c r="C3952" i="25"/>
  <x:c r="D3952" i="25"/>
  <x:c r="E3952" i="25"/>
  <x:c r="F3952" i="25"/>
  <x:c r="G3952" i="25"/>
  <x:c r="H3952" i="25"/>
  <x:c r="I3952" i="25"/>
  <x:c r="J3952" i="25"/>
  <x:c r="K3952" i="25"/>
  <x:c r="L3952" i="25"/>
  <x:c r="M3952" i="25"/>
  <x:c r="N3952" i="25"/>
  <x:c r="P3952" i="25"/>
  <x:c r="Q3952" i="25"/>
  <x:c r="R3952" i="25"/>
  <x:c r="A3953" i="25"/>
  <x:c r="B3953" i="25"/>
  <x:c r="C3953" i="25"/>
  <x:c r="D3953" i="25"/>
  <x:c r="E3953" i="25"/>
  <x:c r="F3953" i="25"/>
  <x:c r="G3953" i="25"/>
  <x:c r="H3953" i="25"/>
  <x:c r="I3953" i="25"/>
  <x:c r="J3953" i="25"/>
  <x:c r="K3953" i="25"/>
  <x:c r="L3953" i="25"/>
  <x:c r="M3953" i="25"/>
  <x:c r="N3953" i="25"/>
  <x:c r="P3953" i="25"/>
  <x:c r="Q3953" i="25"/>
  <x:c r="R3953" i="25"/>
  <x:c r="A3954" i="25"/>
  <x:c r="B3954" i="25"/>
  <x:c r="C3954" i="25"/>
  <x:c r="D3954" i="25"/>
  <x:c r="E3954" i="25"/>
  <x:c r="F3954" i="25"/>
  <x:c r="G3954" i="25"/>
  <x:c r="H3954" i="25"/>
  <x:c r="I3954" i="25"/>
  <x:c r="J3954" i="25"/>
  <x:c r="K3954" i="25"/>
  <x:c r="L3954" i="25"/>
  <x:c r="M3954" i="25"/>
  <x:c r="N3954" i="25"/>
  <x:c r="P3954" i="25"/>
  <x:c r="Q3954" i="25"/>
  <x:c r="R3954" i="25"/>
  <x:c r="A3955" i="25"/>
  <x:c r="B3955" i="25"/>
  <x:c r="C3955" i="25"/>
  <x:c r="D3955" i="25"/>
  <x:c r="E3955" i="25"/>
  <x:c r="F3955" i="25"/>
  <x:c r="G3955" i="25"/>
  <x:c r="H3955" i="25"/>
  <x:c r="I3955" i="25"/>
  <x:c r="J3955" i="25"/>
  <x:c r="K3955" i="25"/>
  <x:c r="L3955" i="25"/>
  <x:c r="M3955" i="25"/>
  <x:c r="N3955" i="25"/>
  <x:c r="P3955" i="25"/>
  <x:c r="Q3955" i="25"/>
  <x:c r="R3955" i="25"/>
  <x:c r="A3956" i="25"/>
  <x:c r="B3956" i="25"/>
  <x:c r="C3956" i="25"/>
  <x:c r="D3956" i="25"/>
  <x:c r="E3956" i="25"/>
  <x:c r="F3956" i="25"/>
  <x:c r="G3956" i="25"/>
  <x:c r="H3956" i="25"/>
  <x:c r="I3956" i="25"/>
  <x:c r="J3956" i="25"/>
  <x:c r="K3956" i="25"/>
  <x:c r="L3956" i="25"/>
  <x:c r="M3956" i="25"/>
  <x:c r="N3956" i="25"/>
  <x:c r="P3956" i="25"/>
  <x:c r="Q3956" i="25"/>
  <x:c r="R3956" i="25"/>
  <x:c r="A3957" i="25"/>
  <x:c r="B3957" i="25"/>
  <x:c r="C3957" i="25"/>
  <x:c r="D3957" i="25"/>
  <x:c r="E3957" i="25"/>
  <x:c r="F3957" i="25"/>
  <x:c r="G3957" i="25"/>
  <x:c r="H3957" i="25"/>
  <x:c r="I3957" i="25"/>
  <x:c r="J3957" i="25"/>
  <x:c r="K3957" i="25"/>
  <x:c r="L3957" i="25"/>
  <x:c r="M3957" i="25"/>
  <x:c r="N3957" i="25"/>
  <x:c r="P3957" i="25"/>
  <x:c r="Q3957" i="25"/>
  <x:c r="R3957" i="25"/>
  <x:c r="A3958" i="25"/>
  <x:c r="B3958" i="25"/>
  <x:c r="C3958" i="25"/>
  <x:c r="D3958" i="25"/>
  <x:c r="E3958" i="25"/>
  <x:c r="F3958" i="25"/>
  <x:c r="G3958" i="25"/>
  <x:c r="H3958" i="25"/>
  <x:c r="I3958" i="25"/>
  <x:c r="J3958" i="25"/>
  <x:c r="K3958" i="25"/>
  <x:c r="L3958" i="25"/>
  <x:c r="M3958" i="25"/>
  <x:c r="N3958" i="25"/>
  <x:c r="P3958" i="25"/>
  <x:c r="Q3958" i="25"/>
  <x:c r="R3958" i="25"/>
  <x:c r="A3959" i="25"/>
  <x:c r="B3959" i="25"/>
  <x:c r="C3959" i="25"/>
  <x:c r="D3959" i="25"/>
  <x:c r="E3959" i="25"/>
  <x:c r="F3959" i="25"/>
  <x:c r="G3959" i="25"/>
  <x:c r="H3959" i="25"/>
  <x:c r="I3959" i="25"/>
  <x:c r="J3959" i="25"/>
  <x:c r="K3959" i="25"/>
  <x:c r="L3959" i="25"/>
  <x:c r="M3959" i="25"/>
  <x:c r="N3959" i="25"/>
  <x:c r="P3959" i="25"/>
  <x:c r="Q3959" i="25"/>
  <x:c r="R3959" i="25"/>
  <x:c r="A3960" i="25"/>
  <x:c r="B3960" i="25"/>
  <x:c r="C3960" i="25"/>
  <x:c r="D3960" i="25"/>
  <x:c r="E3960" i="25"/>
  <x:c r="F3960" i="25"/>
  <x:c r="G3960" i="25"/>
  <x:c r="H3960" i="25"/>
  <x:c r="I3960" i="25"/>
  <x:c r="J3960" i="25"/>
  <x:c r="K3960" i="25"/>
  <x:c r="L3960" i="25"/>
  <x:c r="M3960" i="25"/>
  <x:c r="N3960" i="25"/>
  <x:c r="P3960" i="25"/>
  <x:c r="Q3960" i="25"/>
  <x:c r="R3960" i="25"/>
  <x:c r="A3961" i="25"/>
  <x:c r="B3961" i="25"/>
  <x:c r="C3961" i="25"/>
  <x:c r="D3961" i="25"/>
  <x:c r="E3961" i="25"/>
  <x:c r="F3961" i="25"/>
  <x:c r="G3961" i="25"/>
  <x:c r="H3961" i="25"/>
  <x:c r="I3961" i="25"/>
  <x:c r="J3961" i="25"/>
  <x:c r="K3961" i="25"/>
  <x:c r="L3961" i="25"/>
  <x:c r="M3961" i="25"/>
  <x:c r="N3961" i="25"/>
  <x:c r="P3961" i="25"/>
  <x:c r="Q3961" i="25"/>
  <x:c r="R3961" i="25"/>
  <x:c r="A3962" i="25"/>
  <x:c r="B3962" i="25"/>
  <x:c r="C3962" i="25"/>
  <x:c r="D3962" i="25"/>
  <x:c r="E3962" i="25"/>
  <x:c r="F3962" i="25"/>
  <x:c r="G3962" i="25"/>
  <x:c r="H3962" i="25"/>
  <x:c r="I3962" i="25"/>
  <x:c r="J3962" i="25"/>
  <x:c r="K3962" i="25"/>
  <x:c r="L3962" i="25"/>
  <x:c r="M3962" i="25"/>
  <x:c r="N3962" i="25"/>
  <x:c r="P3962" i="25"/>
  <x:c r="Q3962" i="25"/>
  <x:c r="R3962" i="25"/>
  <x:c r="A3963" i="25"/>
  <x:c r="B3963" i="25"/>
  <x:c r="C3963" i="25"/>
  <x:c r="D3963" i="25"/>
  <x:c r="E3963" i="25"/>
  <x:c r="F3963" i="25"/>
  <x:c r="G3963" i="25"/>
  <x:c r="H3963" i="25"/>
  <x:c r="I3963" i="25"/>
  <x:c r="J3963" i="25"/>
  <x:c r="K3963" i="25"/>
  <x:c r="L3963" i="25"/>
  <x:c r="M3963" i="25"/>
  <x:c r="N3963" i="25"/>
  <x:c r="P3963" i="25"/>
  <x:c r="Q3963" i="25"/>
  <x:c r="R3963" i="25"/>
  <x:c r="A3964" i="25"/>
  <x:c r="B3964" i="25"/>
  <x:c r="C3964" i="25"/>
  <x:c r="D3964" i="25"/>
  <x:c r="E3964" i="25"/>
  <x:c r="F3964" i="25"/>
  <x:c r="G3964" i="25"/>
  <x:c r="H3964" i="25"/>
  <x:c r="I3964" i="25"/>
  <x:c r="J3964" i="25"/>
  <x:c r="K3964" i="25"/>
  <x:c r="L3964" i="25"/>
  <x:c r="M3964" i="25"/>
  <x:c r="N3964" i="25"/>
  <x:c r="P3964" i="25"/>
  <x:c r="Q3964" i="25"/>
  <x:c r="R3964" i="25"/>
  <x:c r="A3965" i="25"/>
  <x:c r="B3965" i="25"/>
  <x:c r="C3965" i="25"/>
  <x:c r="D3965" i="25"/>
  <x:c r="E3965" i="25"/>
  <x:c r="F3965" i="25"/>
  <x:c r="G3965" i="25"/>
  <x:c r="H3965" i="25"/>
  <x:c r="I3965" i="25"/>
  <x:c r="J3965" i="25"/>
  <x:c r="K3965" i="25"/>
  <x:c r="L3965" i="25"/>
  <x:c r="M3965" i="25"/>
  <x:c r="N3965" i="25"/>
  <x:c r="P3965" i="25"/>
  <x:c r="Q3965" i="25"/>
  <x:c r="R3965" i="25"/>
  <x:c r="A3966" i="25"/>
  <x:c r="B3966" i="25"/>
  <x:c r="C3966" i="25"/>
  <x:c r="D3966" i="25"/>
  <x:c r="E3966" i="25"/>
  <x:c r="F3966" i="25"/>
  <x:c r="G3966" i="25"/>
  <x:c r="H3966" i="25"/>
  <x:c r="I3966" i="25"/>
  <x:c r="J3966" i="25"/>
  <x:c r="K3966" i="25"/>
  <x:c r="L3966" i="25"/>
  <x:c r="M3966" i="25"/>
  <x:c r="N3966" i="25"/>
  <x:c r="P3966" i="25"/>
  <x:c r="Q3966" i="25"/>
  <x:c r="R3966" i="25"/>
  <x:c r="A3967" i="25"/>
  <x:c r="B3967" i="25"/>
  <x:c r="C3967" i="25"/>
  <x:c r="D3967" i="25"/>
  <x:c r="E3967" i="25"/>
  <x:c r="F3967" i="25"/>
  <x:c r="G3967" i="25"/>
  <x:c r="H3967" i="25"/>
  <x:c r="I3967" i="25"/>
  <x:c r="J3967" i="25"/>
  <x:c r="K3967" i="25"/>
  <x:c r="L3967" i="25"/>
  <x:c r="M3967" i="25"/>
  <x:c r="N3967" i="25"/>
  <x:c r="P3967" i="25"/>
  <x:c r="Q3967" i="25"/>
  <x:c r="R3967" i="25"/>
  <x:c r="A3968" i="25"/>
  <x:c r="B3968" i="25"/>
  <x:c r="C3968" i="25"/>
  <x:c r="D3968" i="25"/>
  <x:c r="E3968" i="25"/>
  <x:c r="F3968" i="25"/>
  <x:c r="G3968" i="25"/>
  <x:c r="H3968" i="25"/>
  <x:c r="I3968" i="25"/>
  <x:c r="J3968" i="25"/>
  <x:c r="K3968" i="25"/>
  <x:c r="L3968" i="25"/>
  <x:c r="M3968" i="25"/>
  <x:c r="N3968" i="25"/>
  <x:c r="P3968" i="25"/>
  <x:c r="Q3968" i="25"/>
  <x:c r="R3968" i="25"/>
  <x:c r="A3969" i="25"/>
  <x:c r="B3969" i="25"/>
  <x:c r="C3969" i="25"/>
  <x:c r="D3969" i="25"/>
  <x:c r="E3969" i="25"/>
  <x:c r="F3969" i="25"/>
  <x:c r="G3969" i="25"/>
  <x:c r="H3969" i="25"/>
  <x:c r="I3969" i="25"/>
  <x:c r="J3969" i="25"/>
  <x:c r="K3969" i="25"/>
  <x:c r="L3969" i="25"/>
  <x:c r="M3969" i="25"/>
  <x:c r="N3969" i="25"/>
  <x:c r="P3969" i="25"/>
  <x:c r="Q3969" i="25"/>
  <x:c r="R3969" i="25"/>
  <x:c r="A3970" i="25"/>
  <x:c r="B3970" i="25"/>
  <x:c r="C3970" i="25"/>
  <x:c r="D3970" i="25"/>
  <x:c r="E3970" i="25"/>
  <x:c r="F3970" i="25"/>
  <x:c r="G3970" i="25"/>
  <x:c r="H3970" i="25"/>
  <x:c r="I3970" i="25"/>
  <x:c r="J3970" i="25"/>
  <x:c r="K3970" i="25"/>
  <x:c r="L3970" i="25"/>
  <x:c r="M3970" i="25"/>
  <x:c r="N3970" i="25"/>
  <x:c r="P3970" i="25"/>
  <x:c r="Q3970" i="25"/>
  <x:c r="R3970" i="25"/>
  <x:c r="A3971" i="25"/>
  <x:c r="B3971" i="25"/>
  <x:c r="C3971" i="25"/>
  <x:c r="D3971" i="25"/>
  <x:c r="E3971" i="25"/>
  <x:c r="F3971" i="25"/>
  <x:c r="G3971" i="25"/>
  <x:c r="H3971" i="25"/>
  <x:c r="I3971" i="25"/>
  <x:c r="J3971" i="25"/>
  <x:c r="K3971" i="25"/>
  <x:c r="L3971" i="25"/>
  <x:c r="M3971" i="25"/>
  <x:c r="N3971" i="25"/>
  <x:c r="P3971" i="25"/>
  <x:c r="Q3971" i="25"/>
  <x:c r="R3971" i="25"/>
  <x:c r="A3972" i="25"/>
  <x:c r="B3972" i="25"/>
  <x:c r="C3972" i="25"/>
  <x:c r="D3972" i="25"/>
  <x:c r="E3972" i="25"/>
  <x:c r="F3972" i="25"/>
  <x:c r="G3972" i="25"/>
  <x:c r="H3972" i="25"/>
  <x:c r="I3972" i="25"/>
  <x:c r="J3972" i="25"/>
  <x:c r="K3972" i="25"/>
  <x:c r="L3972" i="25"/>
  <x:c r="M3972" i="25"/>
  <x:c r="N3972" i="25"/>
  <x:c r="P3972" i="25"/>
  <x:c r="Q3972" i="25"/>
  <x:c r="R3972" i="25"/>
  <x:c r="A3973" i="25"/>
  <x:c r="B3973" i="25"/>
  <x:c r="C3973" i="25"/>
  <x:c r="D3973" i="25"/>
  <x:c r="E3973" i="25"/>
  <x:c r="F3973" i="25"/>
  <x:c r="G3973" i="25"/>
  <x:c r="H3973" i="25"/>
  <x:c r="I3973" i="25"/>
  <x:c r="J3973" i="25"/>
  <x:c r="K3973" i="25"/>
  <x:c r="L3973" i="25"/>
  <x:c r="M3973" i="25"/>
  <x:c r="N3973" i="25"/>
  <x:c r="P3973" i="25"/>
  <x:c r="Q3973" i="25"/>
  <x:c r="R3973" i="25"/>
  <x:c r="A3974" i="25"/>
  <x:c r="B3974" i="25"/>
  <x:c r="C3974" i="25"/>
  <x:c r="D3974" i="25"/>
  <x:c r="E3974" i="25"/>
  <x:c r="F3974" i="25"/>
  <x:c r="G3974" i="25"/>
  <x:c r="H3974" i="25"/>
  <x:c r="I3974" i="25"/>
  <x:c r="J3974" i="25"/>
  <x:c r="K3974" i="25"/>
  <x:c r="L3974" i="25"/>
  <x:c r="M3974" i="25"/>
  <x:c r="N3974" i="25"/>
  <x:c r="P3974" i="25"/>
  <x:c r="Q3974" i="25"/>
  <x:c r="R3974" i="25"/>
  <x:c r="A3975" i="25"/>
  <x:c r="B3975" i="25"/>
  <x:c r="C3975" i="25"/>
  <x:c r="D3975" i="25"/>
  <x:c r="E3975" i="25"/>
  <x:c r="F3975" i="25"/>
  <x:c r="G3975" i="25"/>
  <x:c r="H3975" i="25"/>
  <x:c r="I3975" i="25"/>
  <x:c r="J3975" i="25"/>
  <x:c r="K3975" i="25"/>
  <x:c r="L3975" i="25"/>
  <x:c r="M3975" i="25"/>
  <x:c r="N3975" i="25"/>
  <x:c r="P3975" i="25"/>
  <x:c r="Q3975" i="25"/>
  <x:c r="R3975" i="25"/>
  <x:c r="A3976" i="25"/>
  <x:c r="B3976" i="25"/>
  <x:c r="C3976" i="25"/>
  <x:c r="D3976" i="25"/>
  <x:c r="E3976" i="25"/>
  <x:c r="F3976" i="25"/>
  <x:c r="G3976" i="25"/>
  <x:c r="H3976" i="25"/>
  <x:c r="I3976" i="25"/>
  <x:c r="J3976" i="25"/>
  <x:c r="K3976" i="25"/>
  <x:c r="L3976" i="25"/>
  <x:c r="M3976" i="25"/>
  <x:c r="N3976" i="25"/>
  <x:c r="P3976" i="25"/>
  <x:c r="Q3976" i="25"/>
  <x:c r="R3976" i="25"/>
  <x:c r="A3977" i="25"/>
  <x:c r="B3977" i="25"/>
  <x:c r="C3977" i="25"/>
  <x:c r="D3977" i="25"/>
  <x:c r="E3977" i="25"/>
  <x:c r="F3977" i="25"/>
  <x:c r="G3977" i="25"/>
  <x:c r="H3977" i="25"/>
  <x:c r="I3977" i="25"/>
  <x:c r="J3977" i="25"/>
  <x:c r="K3977" i="25"/>
  <x:c r="L3977" i="25"/>
  <x:c r="M3977" i="25"/>
  <x:c r="N3977" i="25"/>
  <x:c r="P3977" i="25"/>
  <x:c r="Q3977" i="25"/>
  <x:c r="R3977" i="25"/>
  <x:c r="A3978" i="25"/>
  <x:c r="B3978" i="25"/>
  <x:c r="C3978" i="25"/>
  <x:c r="D3978" i="25"/>
  <x:c r="E3978" i="25"/>
  <x:c r="F3978" i="25"/>
  <x:c r="G3978" i="25"/>
  <x:c r="H3978" i="25"/>
  <x:c r="I3978" i="25"/>
  <x:c r="J3978" i="25"/>
  <x:c r="K3978" i="25"/>
  <x:c r="L3978" i="25"/>
  <x:c r="M3978" i="25"/>
  <x:c r="N3978" i="25"/>
  <x:c r="P3978" i="25"/>
  <x:c r="Q3978" i="25"/>
  <x:c r="R3978" i="25"/>
  <x:c r="A3979" i="25"/>
  <x:c r="B3979" i="25"/>
  <x:c r="C3979" i="25"/>
  <x:c r="D3979" i="25"/>
  <x:c r="E3979" i="25"/>
  <x:c r="F3979" i="25"/>
  <x:c r="G3979" i="25"/>
  <x:c r="H3979" i="25"/>
  <x:c r="I3979" i="25"/>
  <x:c r="J3979" i="25"/>
  <x:c r="K3979" i="25"/>
  <x:c r="L3979" i="25"/>
  <x:c r="M3979" i="25"/>
  <x:c r="N3979" i="25"/>
  <x:c r="P3979" i="25"/>
  <x:c r="Q3979" i="25"/>
  <x:c r="R3979" i="25"/>
  <x:c r="A3980" i="25"/>
  <x:c r="B3980" i="25"/>
  <x:c r="C3980" i="25"/>
  <x:c r="D3980" i="25"/>
  <x:c r="E3980" i="25"/>
  <x:c r="F3980" i="25"/>
  <x:c r="G3980" i="25"/>
  <x:c r="H3980" i="25"/>
  <x:c r="I3980" i="25"/>
  <x:c r="J3980" i="25"/>
  <x:c r="K3980" i="25"/>
  <x:c r="L3980" i="25"/>
  <x:c r="M3980" i="25"/>
  <x:c r="N3980" i="25"/>
  <x:c r="P3980" i="25"/>
  <x:c r="Q3980" i="25"/>
  <x:c r="R3980" i="25"/>
  <x:c r="A3981" i="25"/>
  <x:c r="B3981" i="25"/>
  <x:c r="C3981" i="25"/>
  <x:c r="D3981" i="25"/>
  <x:c r="E3981" i="25"/>
  <x:c r="F3981" i="25"/>
  <x:c r="G3981" i="25"/>
  <x:c r="H3981" i="25"/>
  <x:c r="I3981" i="25"/>
  <x:c r="J3981" i="25"/>
  <x:c r="K3981" i="25"/>
  <x:c r="L3981" i="25"/>
  <x:c r="M3981" i="25"/>
  <x:c r="N3981" i="25"/>
  <x:c r="P3981" i="25"/>
  <x:c r="Q3981" i="25"/>
  <x:c r="R3981" i="25"/>
  <x:c r="A3982" i="25"/>
  <x:c r="B3982" i="25"/>
  <x:c r="C3982" i="25"/>
  <x:c r="D3982" i="25"/>
  <x:c r="E3982" i="25"/>
  <x:c r="F3982" i="25"/>
  <x:c r="G3982" i="25"/>
  <x:c r="H3982" i="25"/>
  <x:c r="I3982" i="25"/>
  <x:c r="J3982" i="25"/>
  <x:c r="K3982" i="25"/>
  <x:c r="L3982" i="25"/>
  <x:c r="M3982" i="25"/>
  <x:c r="N3982" i="25"/>
  <x:c r="P3982" i="25"/>
  <x:c r="Q3982" i="25"/>
  <x:c r="R3982" i="25"/>
  <x:c r="A3983" i="25"/>
  <x:c r="B3983" i="25"/>
  <x:c r="C3983" i="25"/>
  <x:c r="D3983" i="25"/>
  <x:c r="E3983" i="25"/>
  <x:c r="F3983" i="25"/>
  <x:c r="G3983" i="25"/>
  <x:c r="H3983" i="25"/>
  <x:c r="I3983" i="25"/>
  <x:c r="J3983" i="25"/>
  <x:c r="K3983" i="25"/>
  <x:c r="L3983" i="25"/>
  <x:c r="M3983" i="25"/>
  <x:c r="N3983" i="25"/>
  <x:c r="P3983" i="25"/>
  <x:c r="Q3983" i="25"/>
  <x:c r="R3983" i="25"/>
  <x:c r="A3984" i="25"/>
  <x:c r="B3984" i="25"/>
  <x:c r="C3984" i="25"/>
  <x:c r="D3984" i="25"/>
  <x:c r="E3984" i="25"/>
  <x:c r="F3984" i="25"/>
  <x:c r="G3984" i="25"/>
  <x:c r="H3984" i="25"/>
  <x:c r="I3984" i="25"/>
  <x:c r="J3984" i="25"/>
  <x:c r="K3984" i="25"/>
  <x:c r="L3984" i="25"/>
  <x:c r="M3984" i="25"/>
  <x:c r="N3984" i="25"/>
  <x:c r="P3984" i="25"/>
  <x:c r="Q3984" i="25"/>
  <x:c r="R3984" i="25"/>
  <x:c r="A3985" i="25"/>
  <x:c r="B3985" i="25"/>
  <x:c r="C3985" i="25"/>
  <x:c r="D3985" i="25"/>
  <x:c r="E3985" i="25"/>
  <x:c r="F3985" i="25"/>
  <x:c r="G3985" i="25"/>
  <x:c r="H3985" i="25"/>
  <x:c r="I3985" i="25"/>
  <x:c r="J3985" i="25"/>
  <x:c r="K3985" i="25"/>
  <x:c r="L3985" i="25"/>
  <x:c r="M3985" i="25"/>
  <x:c r="N3985" i="25"/>
  <x:c r="P3985" i="25"/>
  <x:c r="Q3985" i="25"/>
  <x:c r="R3985" i="25"/>
  <x:c r="A3986" i="25"/>
  <x:c r="B3986" i="25"/>
  <x:c r="C3986" i="25"/>
  <x:c r="D3986" i="25"/>
  <x:c r="E3986" i="25"/>
  <x:c r="F3986" i="25"/>
  <x:c r="G3986" i="25"/>
  <x:c r="H3986" i="25"/>
  <x:c r="I3986" i="25"/>
  <x:c r="J3986" i="25"/>
  <x:c r="K3986" i="25"/>
  <x:c r="L3986" i="25"/>
  <x:c r="M3986" i="25"/>
  <x:c r="N3986" i="25"/>
  <x:c r="P3986" i="25"/>
  <x:c r="Q3986" i="25"/>
  <x:c r="R3986" i="25"/>
  <x:c r="A3987" i="25"/>
  <x:c r="B3987" i="25"/>
  <x:c r="C3987" i="25"/>
  <x:c r="D3987" i="25"/>
  <x:c r="E3987" i="25"/>
  <x:c r="F3987" i="25"/>
  <x:c r="G3987" i="25"/>
  <x:c r="H3987" i="25"/>
  <x:c r="I3987" i="25"/>
  <x:c r="J3987" i="25"/>
  <x:c r="K3987" i="25"/>
  <x:c r="L3987" i="25"/>
  <x:c r="M3987" i="25"/>
  <x:c r="N3987" i="25"/>
  <x:c r="P3987" i="25"/>
  <x:c r="Q3987" i="25"/>
  <x:c r="R3987" i="25"/>
  <x:c r="A3988" i="25"/>
  <x:c r="B3988" i="25"/>
  <x:c r="C3988" i="25"/>
  <x:c r="D3988" i="25"/>
  <x:c r="E3988" i="25"/>
  <x:c r="F3988" i="25"/>
  <x:c r="G3988" i="25"/>
  <x:c r="H3988" i="25"/>
  <x:c r="I3988" i="25"/>
  <x:c r="J3988" i="25"/>
  <x:c r="K3988" i="25"/>
  <x:c r="L3988" i="25"/>
  <x:c r="M3988" i="25"/>
  <x:c r="N3988" i="25"/>
  <x:c r="P3988" i="25"/>
  <x:c r="Q3988" i="25"/>
  <x:c r="R3988" i="25"/>
  <x:c r="A3989" i="25"/>
  <x:c r="B3989" i="25"/>
  <x:c r="C3989" i="25"/>
  <x:c r="D3989" i="25"/>
  <x:c r="E3989" i="25"/>
  <x:c r="F3989" i="25"/>
  <x:c r="G3989" i="25"/>
  <x:c r="H3989" i="25"/>
  <x:c r="I3989" i="25"/>
  <x:c r="J3989" i="25"/>
  <x:c r="K3989" i="25"/>
  <x:c r="L3989" i="25"/>
  <x:c r="M3989" i="25"/>
  <x:c r="N3989" i="25"/>
  <x:c r="P3989" i="25"/>
  <x:c r="Q3989" i="25"/>
  <x:c r="R3989" i="25"/>
  <x:c r="A3990" i="25"/>
  <x:c r="B3990" i="25"/>
  <x:c r="C3990" i="25"/>
  <x:c r="D3990" i="25"/>
  <x:c r="E3990" i="25"/>
  <x:c r="F3990" i="25"/>
  <x:c r="G3990" i="25"/>
  <x:c r="H3990" i="25"/>
  <x:c r="I3990" i="25"/>
  <x:c r="J3990" i="25"/>
  <x:c r="K3990" i="25"/>
  <x:c r="L3990" i="25"/>
  <x:c r="M3990" i="25"/>
  <x:c r="N3990" i="25"/>
  <x:c r="P3990" i="25"/>
  <x:c r="Q3990" i="25"/>
  <x:c r="R3990" i="25"/>
  <x:c r="A3991" i="25"/>
  <x:c r="B3991" i="25"/>
  <x:c r="C3991" i="25"/>
  <x:c r="D3991" i="25"/>
  <x:c r="E3991" i="25"/>
  <x:c r="F3991" i="25"/>
  <x:c r="G3991" i="25"/>
  <x:c r="H3991" i="25"/>
  <x:c r="I3991" i="25"/>
  <x:c r="J3991" i="25"/>
  <x:c r="K3991" i="25"/>
  <x:c r="L3991" i="25"/>
  <x:c r="M3991" i="25"/>
  <x:c r="N3991" i="25"/>
  <x:c r="P3991" i="25"/>
  <x:c r="Q3991" i="25"/>
  <x:c r="R3991" i="25"/>
  <x:c r="A3992" i="25"/>
  <x:c r="B3992" i="25"/>
  <x:c r="C3992" i="25"/>
  <x:c r="D3992" i="25"/>
  <x:c r="E3992" i="25"/>
  <x:c r="F3992" i="25"/>
  <x:c r="G3992" i="25"/>
  <x:c r="H3992" i="25"/>
  <x:c r="I3992" i="25"/>
  <x:c r="J3992" i="25"/>
  <x:c r="K3992" i="25"/>
  <x:c r="L3992" i="25"/>
  <x:c r="M3992" i="25"/>
  <x:c r="N3992" i="25"/>
  <x:c r="P3992" i="25"/>
  <x:c r="Q3992" i="25"/>
  <x:c r="R3992" i="25"/>
  <x:c r="A3993" i="25"/>
  <x:c r="B3993" i="25"/>
  <x:c r="C3993" i="25"/>
  <x:c r="D3993" i="25"/>
  <x:c r="E3993" i="25"/>
  <x:c r="F3993" i="25"/>
  <x:c r="G3993" i="25"/>
  <x:c r="H3993" i="25"/>
  <x:c r="I3993" i="25"/>
  <x:c r="J3993" i="25"/>
  <x:c r="K3993" i="25"/>
  <x:c r="L3993" i="25"/>
  <x:c r="M3993" i="25"/>
  <x:c r="N3993" i="25"/>
  <x:c r="P3993" i="25"/>
  <x:c r="Q3993" i="25"/>
  <x:c r="R3993" i="25"/>
  <x:c r="A3994" i="25"/>
  <x:c r="B3994" i="25"/>
  <x:c r="C3994" i="25"/>
  <x:c r="D3994" i="25"/>
  <x:c r="E3994" i="25"/>
  <x:c r="F3994" i="25"/>
  <x:c r="G3994" i="25"/>
  <x:c r="H3994" i="25"/>
  <x:c r="I3994" i="25"/>
  <x:c r="J3994" i="25"/>
  <x:c r="K3994" i="25"/>
  <x:c r="L3994" i="25"/>
  <x:c r="M3994" i="25"/>
  <x:c r="N3994" i="25"/>
  <x:c r="P3994" i="25"/>
  <x:c r="Q3994" i="25"/>
  <x:c r="R3994" i="25"/>
  <x:c r="A3995" i="25"/>
  <x:c r="B3995" i="25"/>
  <x:c r="C3995" i="25"/>
  <x:c r="D3995" i="25"/>
  <x:c r="E3995" i="25"/>
  <x:c r="F3995" i="25"/>
  <x:c r="G3995" i="25"/>
  <x:c r="H3995" i="25"/>
  <x:c r="I3995" i="25"/>
  <x:c r="J3995" i="25"/>
  <x:c r="K3995" i="25"/>
  <x:c r="L3995" i="25"/>
  <x:c r="M3995" i="25"/>
  <x:c r="N3995" i="25"/>
  <x:c r="P3995" i="25"/>
  <x:c r="Q3995" i="25"/>
  <x:c r="R3995" i="25"/>
  <x:c r="A3996" i="25"/>
  <x:c r="B3996" i="25"/>
  <x:c r="C3996" i="25"/>
  <x:c r="D3996" i="25"/>
  <x:c r="E3996" i="25"/>
  <x:c r="F3996" i="25"/>
  <x:c r="G3996" i="25"/>
  <x:c r="H3996" i="25"/>
  <x:c r="I3996" i="25"/>
  <x:c r="J3996" i="25"/>
  <x:c r="K3996" i="25"/>
  <x:c r="L3996" i="25"/>
  <x:c r="M3996" i="25"/>
  <x:c r="N3996" i="25"/>
  <x:c r="P3996" i="25"/>
  <x:c r="Q3996" i="25"/>
  <x:c r="R3996" i="25"/>
  <x:c r="A3997" i="25"/>
  <x:c r="B3997" i="25"/>
  <x:c r="C3997" i="25"/>
  <x:c r="D3997" i="25"/>
  <x:c r="E3997" i="25"/>
  <x:c r="F3997" i="25"/>
  <x:c r="G3997" i="25"/>
  <x:c r="H3997" i="25"/>
  <x:c r="I3997" i="25"/>
  <x:c r="J3997" i="25"/>
  <x:c r="K3997" i="25"/>
  <x:c r="L3997" i="25"/>
  <x:c r="M3997" i="25"/>
  <x:c r="N3997" i="25"/>
  <x:c r="P3997" i="25"/>
  <x:c r="Q3997" i="25"/>
  <x:c r="R3997" i="25"/>
  <x:c r="A3998" i="25"/>
  <x:c r="B3998" i="25"/>
  <x:c r="C3998" i="25"/>
  <x:c r="D3998" i="25"/>
  <x:c r="E3998" i="25"/>
  <x:c r="F3998" i="25"/>
  <x:c r="G3998" i="25"/>
  <x:c r="H3998" i="25"/>
  <x:c r="I3998" i="25"/>
  <x:c r="J3998" i="25"/>
  <x:c r="K3998" i="25"/>
  <x:c r="L3998" i="25"/>
  <x:c r="M3998" i="25"/>
  <x:c r="N3998" i="25"/>
  <x:c r="P3998" i="25"/>
  <x:c r="Q3998" i="25"/>
  <x:c r="R3998" i="25"/>
  <x:c r="A3999" i="25"/>
  <x:c r="B3999" i="25"/>
  <x:c r="C3999" i="25"/>
  <x:c r="D3999" i="25"/>
  <x:c r="E3999" i="25"/>
  <x:c r="F3999" i="25"/>
  <x:c r="G3999" i="25"/>
  <x:c r="H3999" i="25"/>
  <x:c r="I3999" i="25"/>
  <x:c r="J3999" i="25"/>
  <x:c r="K3999" i="25"/>
  <x:c r="L3999" i="25"/>
  <x:c r="M3999" i="25"/>
  <x:c r="N3999" i="25"/>
  <x:c r="P3999" i="25"/>
  <x:c r="Q3999" i="25"/>
  <x:c r="R3999" i="25"/>
  <x:c r="A4000" i="25"/>
  <x:c r="B4000" i="25"/>
  <x:c r="C4000" i="25"/>
  <x:c r="D4000" i="25"/>
  <x:c r="E4000" i="25"/>
  <x:c r="F4000" i="25"/>
  <x:c r="G4000" i="25"/>
  <x:c r="H4000" i="25"/>
  <x:c r="I4000" i="25"/>
  <x:c r="J4000" i="25"/>
  <x:c r="K4000" i="25"/>
  <x:c r="L4000" i="25"/>
  <x:c r="M4000" i="25"/>
  <x:c r="N4000" i="25"/>
  <x:c r="P4000" i="25"/>
  <x:c r="Q4000" i="25"/>
  <x:c r="R4000" i="25"/>
  <x:c r="A4001" i="25"/>
  <x:c r="B4001" i="25"/>
  <x:c r="C4001" i="25"/>
  <x:c r="D4001" i="25"/>
  <x:c r="E4001" i="25"/>
  <x:c r="F4001" i="25"/>
  <x:c r="G4001" i="25"/>
  <x:c r="H4001" i="25"/>
  <x:c r="I4001" i="25"/>
  <x:c r="J4001" i="25"/>
  <x:c r="K4001" i="25"/>
  <x:c r="L4001" i="25"/>
  <x:c r="M4001" i="25"/>
  <x:c r="N4001" i="25"/>
  <x:c r="P4001" i="25"/>
  <x:c r="Q4001" i="25"/>
  <x:c r="R4001" i="25"/>
  <x:c r="A4002" i="25"/>
  <x:c r="B4002" i="25"/>
  <x:c r="C4002" i="25"/>
  <x:c r="D4002" i="25"/>
  <x:c r="E4002" i="25"/>
  <x:c r="F4002" i="25"/>
  <x:c r="G4002" i="25"/>
  <x:c r="H4002" i="25"/>
  <x:c r="I4002" i="25"/>
  <x:c r="J4002" i="25"/>
  <x:c r="K4002" i="25"/>
  <x:c r="L4002" i="25"/>
  <x:c r="M4002" i="25"/>
  <x:c r="N4002" i="25"/>
  <x:c r="P4002" i="25"/>
  <x:c r="Q4002" i="25"/>
  <x:c r="R4002" i="25"/>
  <x:c r="A4003" i="25"/>
  <x:c r="B4003" i="25"/>
  <x:c r="C4003" i="25"/>
  <x:c r="D4003" i="25"/>
  <x:c r="E4003" i="25"/>
  <x:c r="F4003" i="25"/>
  <x:c r="G4003" i="25"/>
  <x:c r="H4003" i="25"/>
  <x:c r="I4003" i="25"/>
  <x:c r="J4003" i="25"/>
  <x:c r="K4003" i="25"/>
  <x:c r="L4003" i="25"/>
  <x:c r="M4003" i="25"/>
  <x:c r="N4003" i="25"/>
  <x:c r="P4003" i="25"/>
  <x:c r="Q4003" i="25"/>
  <x:c r="R4003" i="25"/>
  <x:c r="A4004" i="25"/>
  <x:c r="B4004" i="25"/>
  <x:c r="C4004" i="25"/>
  <x:c r="D4004" i="25"/>
  <x:c r="E4004" i="25"/>
  <x:c r="F4004" i="25"/>
  <x:c r="G4004" i="25"/>
  <x:c r="H4004" i="25"/>
  <x:c r="I4004" i="25"/>
  <x:c r="J4004" i="25"/>
  <x:c r="K4004" i="25"/>
  <x:c r="L4004" i="25"/>
  <x:c r="M4004" i="25"/>
  <x:c r="N4004" i="25"/>
  <x:c r="P4004" i="25"/>
  <x:c r="Q4004" i="25"/>
  <x:c r="R4004" i="25"/>
  <x:c r="A4005" i="25"/>
  <x:c r="B4005" i="25"/>
  <x:c r="C4005" i="25"/>
  <x:c r="D4005" i="25"/>
  <x:c r="E4005" i="25"/>
  <x:c r="F4005" i="25"/>
  <x:c r="G4005" i="25"/>
  <x:c r="H4005" i="25"/>
  <x:c r="I4005" i="25"/>
  <x:c r="J4005" i="25"/>
  <x:c r="K4005" i="25"/>
  <x:c r="L4005" i="25"/>
  <x:c r="M4005" i="25"/>
  <x:c r="N4005" i="25"/>
  <x:c r="P4005" i="25"/>
  <x:c r="Q4005" i="25"/>
  <x:c r="R4005" i="25"/>
  <x:c r="A4006" i="25"/>
  <x:c r="B4006" i="25"/>
  <x:c r="C4006" i="25"/>
  <x:c r="D4006" i="25"/>
  <x:c r="E4006" i="25"/>
  <x:c r="F4006" i="25"/>
  <x:c r="G4006" i="25"/>
  <x:c r="H4006" i="25"/>
  <x:c r="I4006" i="25"/>
  <x:c r="J4006" i="25"/>
  <x:c r="K4006" i="25"/>
  <x:c r="L4006" i="25"/>
  <x:c r="M4006" i="25"/>
  <x:c r="N4006" i="25"/>
  <x:c r="P4006" i="25"/>
  <x:c r="Q4006" i="25"/>
  <x:c r="R4006" i="25"/>
  <x:c r="A4007" i="25"/>
  <x:c r="B4007" i="25"/>
  <x:c r="C4007" i="25"/>
  <x:c r="D4007" i="25"/>
  <x:c r="E4007" i="25"/>
  <x:c r="F4007" i="25"/>
  <x:c r="G4007" i="25"/>
  <x:c r="H4007" i="25"/>
  <x:c r="I4007" i="25"/>
  <x:c r="J4007" i="25"/>
  <x:c r="K4007" i="25"/>
  <x:c r="L4007" i="25"/>
  <x:c r="M4007" i="25"/>
  <x:c r="N4007" i="25"/>
  <x:c r="P4007" i="25"/>
  <x:c r="Q4007" i="25"/>
  <x:c r="R4007" i="25"/>
  <x:c r="A4008" i="25"/>
  <x:c r="B4008" i="25"/>
  <x:c r="C4008" i="25"/>
  <x:c r="D4008" i="25"/>
  <x:c r="E4008" i="25"/>
  <x:c r="F4008" i="25"/>
  <x:c r="G4008" i="25"/>
  <x:c r="H4008" i="25"/>
  <x:c r="I4008" i="25"/>
  <x:c r="J4008" i="25"/>
  <x:c r="K4008" i="25"/>
  <x:c r="L4008" i="25"/>
  <x:c r="M4008" i="25"/>
  <x:c r="N4008" i="25"/>
  <x:c r="P4008" i="25"/>
  <x:c r="Q4008" i="25"/>
  <x:c r="R4008" i="25"/>
  <x:c r="A4009" i="25"/>
  <x:c r="B4009" i="25"/>
  <x:c r="C4009" i="25"/>
  <x:c r="D4009" i="25"/>
  <x:c r="E4009" i="25"/>
  <x:c r="F4009" i="25"/>
  <x:c r="G4009" i="25"/>
  <x:c r="H4009" i="25"/>
  <x:c r="I4009" i="25"/>
  <x:c r="J4009" i="25"/>
  <x:c r="K4009" i="25"/>
  <x:c r="L4009" i="25"/>
  <x:c r="M4009" i="25"/>
  <x:c r="N4009" i="25"/>
  <x:c r="P4009" i="25"/>
  <x:c r="Q4009" i="25"/>
  <x:c r="R4009" i="25"/>
  <x:c r="A4010" i="25"/>
  <x:c r="B4010" i="25"/>
  <x:c r="C4010" i="25"/>
  <x:c r="D4010" i="25"/>
  <x:c r="E4010" i="25"/>
  <x:c r="F4010" i="25"/>
  <x:c r="G4010" i="25"/>
  <x:c r="H4010" i="25"/>
  <x:c r="I4010" i="25"/>
  <x:c r="J4010" i="25"/>
  <x:c r="K4010" i="25"/>
  <x:c r="L4010" i="25"/>
  <x:c r="M4010" i="25"/>
  <x:c r="N4010" i="25"/>
  <x:c r="P4010" i="25"/>
  <x:c r="Q4010" i="25"/>
  <x:c r="R4010" i="25"/>
  <x:c r="A4011" i="25"/>
  <x:c r="B4011" i="25"/>
  <x:c r="C4011" i="25"/>
  <x:c r="D4011" i="25"/>
  <x:c r="E4011" i="25"/>
  <x:c r="F4011" i="25"/>
  <x:c r="G4011" i="25"/>
  <x:c r="H4011" i="25"/>
  <x:c r="I4011" i="25"/>
  <x:c r="J4011" i="25"/>
  <x:c r="K4011" i="25"/>
  <x:c r="L4011" i="25"/>
  <x:c r="M4011" i="25"/>
  <x:c r="N4011" i="25"/>
  <x:c r="P4011" i="25"/>
  <x:c r="Q4011" i="25"/>
  <x:c r="R4011" i="25"/>
  <x:c r="A4012" i="25"/>
  <x:c r="B4012" i="25"/>
  <x:c r="C4012" i="25"/>
  <x:c r="D4012" i="25"/>
  <x:c r="E4012" i="25"/>
  <x:c r="F4012" i="25"/>
  <x:c r="G4012" i="25"/>
  <x:c r="H4012" i="25"/>
  <x:c r="I4012" i="25"/>
  <x:c r="J4012" i="25"/>
  <x:c r="K4012" i="25"/>
  <x:c r="L4012" i="25"/>
  <x:c r="M4012" i="25"/>
  <x:c r="N4012" i="25"/>
  <x:c r="P4012" i="25"/>
  <x:c r="Q4012" i="25"/>
  <x:c r="R4012" i="25"/>
  <x:c r="A4013" i="25"/>
  <x:c r="B4013" i="25"/>
  <x:c r="C4013" i="25"/>
  <x:c r="D4013" i="25"/>
  <x:c r="E4013" i="25"/>
  <x:c r="F4013" i="25"/>
  <x:c r="G4013" i="25"/>
  <x:c r="H4013" i="25"/>
  <x:c r="I4013" i="25"/>
  <x:c r="J4013" i="25"/>
  <x:c r="K4013" i="25"/>
  <x:c r="L4013" i="25"/>
  <x:c r="M4013" i="25"/>
  <x:c r="N4013" i="25"/>
  <x:c r="P4013" i="25"/>
  <x:c r="Q4013" i="25"/>
  <x:c r="R4013" i="25"/>
  <x:c r="A4014" i="25"/>
  <x:c r="B4014" i="25"/>
  <x:c r="C4014" i="25"/>
  <x:c r="D4014" i="25"/>
  <x:c r="E4014" i="25"/>
  <x:c r="F4014" i="25"/>
  <x:c r="G4014" i="25"/>
  <x:c r="H4014" i="25"/>
  <x:c r="I4014" i="25"/>
  <x:c r="J4014" i="25"/>
  <x:c r="K4014" i="25"/>
  <x:c r="L4014" i="25"/>
  <x:c r="M4014" i="25"/>
  <x:c r="N4014" i="25"/>
  <x:c r="P4014" i="25"/>
  <x:c r="Q4014" i="25"/>
  <x:c r="R4014" i="25"/>
  <x:c r="A4015" i="25"/>
  <x:c r="B4015" i="25"/>
  <x:c r="C4015" i="25"/>
  <x:c r="D4015" i="25"/>
  <x:c r="E4015" i="25"/>
  <x:c r="F4015" i="25"/>
  <x:c r="G4015" i="25"/>
  <x:c r="H4015" i="25"/>
  <x:c r="I4015" i="25"/>
  <x:c r="J4015" i="25"/>
  <x:c r="K4015" i="25"/>
  <x:c r="L4015" i="25"/>
  <x:c r="M4015" i="25"/>
  <x:c r="N4015" i="25"/>
  <x:c r="P4015" i="25"/>
  <x:c r="Q4015" i="25"/>
  <x:c r="R4015" i="25"/>
  <x:c r="A4016" i="25"/>
  <x:c r="B4016" i="25"/>
  <x:c r="C4016" i="25"/>
  <x:c r="D4016" i="25"/>
  <x:c r="E4016" i="25"/>
  <x:c r="F4016" i="25"/>
  <x:c r="G4016" i="25"/>
  <x:c r="H4016" i="25"/>
  <x:c r="I4016" i="25"/>
  <x:c r="J4016" i="25"/>
  <x:c r="K4016" i="25"/>
  <x:c r="L4016" i="25"/>
  <x:c r="M4016" i="25"/>
  <x:c r="N4016" i="25"/>
  <x:c r="P4016" i="25"/>
  <x:c r="Q4016" i="25"/>
  <x:c r="R4016" i="25"/>
  <x:c r="A4017" i="25"/>
  <x:c r="B4017" i="25"/>
  <x:c r="C4017" i="25"/>
  <x:c r="D4017" i="25"/>
  <x:c r="E4017" i="25"/>
  <x:c r="F4017" i="25"/>
  <x:c r="G4017" i="25"/>
  <x:c r="H4017" i="25"/>
  <x:c r="I4017" i="25"/>
  <x:c r="J4017" i="25"/>
  <x:c r="K4017" i="25"/>
  <x:c r="L4017" i="25"/>
  <x:c r="M4017" i="25"/>
  <x:c r="N4017" i="25"/>
  <x:c r="P4017" i="25"/>
  <x:c r="Q4017" i="25"/>
  <x:c r="R4017" i="25"/>
  <x:c r="A4018" i="25"/>
  <x:c r="B4018" i="25"/>
  <x:c r="C4018" i="25"/>
  <x:c r="D4018" i="25"/>
  <x:c r="E4018" i="25"/>
  <x:c r="F4018" i="25"/>
  <x:c r="G4018" i="25"/>
  <x:c r="H4018" i="25"/>
  <x:c r="I4018" i="25"/>
  <x:c r="J4018" i="25"/>
  <x:c r="K4018" i="25"/>
  <x:c r="L4018" i="25"/>
  <x:c r="M4018" i="25"/>
  <x:c r="N4018" i="25"/>
  <x:c r="P4018" i="25"/>
  <x:c r="Q4018" i="25"/>
  <x:c r="R4018" i="25"/>
  <x:c r="A4019" i="25"/>
  <x:c r="B4019" i="25"/>
  <x:c r="C4019" i="25"/>
  <x:c r="D4019" i="25"/>
  <x:c r="E4019" i="25"/>
  <x:c r="F4019" i="25"/>
  <x:c r="G4019" i="25"/>
  <x:c r="H4019" i="25"/>
  <x:c r="I4019" i="25"/>
  <x:c r="J4019" i="25"/>
  <x:c r="K4019" i="25"/>
  <x:c r="L4019" i="25"/>
  <x:c r="M4019" i="25"/>
  <x:c r="N4019" i="25"/>
  <x:c r="P4019" i="25"/>
  <x:c r="Q4019" i="25"/>
  <x:c r="R4019" i="25"/>
  <x:c r="A4020" i="25"/>
  <x:c r="B4020" i="25"/>
  <x:c r="C4020" i="25"/>
  <x:c r="D4020" i="25"/>
  <x:c r="E4020" i="25"/>
  <x:c r="F4020" i="25"/>
  <x:c r="G4020" i="25"/>
  <x:c r="H4020" i="25"/>
  <x:c r="I4020" i="25"/>
  <x:c r="J4020" i="25"/>
  <x:c r="K4020" i="25"/>
  <x:c r="L4020" i="25"/>
  <x:c r="M4020" i="25"/>
  <x:c r="N4020" i="25"/>
  <x:c r="P4020" i="25"/>
  <x:c r="Q4020" i="25"/>
  <x:c r="R4020" i="25"/>
  <x:c r="A4021" i="25"/>
  <x:c r="B4021" i="25"/>
  <x:c r="C4021" i="25"/>
  <x:c r="D4021" i="25"/>
  <x:c r="E4021" i="25"/>
  <x:c r="F4021" i="25"/>
  <x:c r="G4021" i="25"/>
  <x:c r="H4021" i="25"/>
  <x:c r="I4021" i="25"/>
  <x:c r="J4021" i="25"/>
  <x:c r="K4021" i="25"/>
  <x:c r="L4021" i="25"/>
  <x:c r="M4021" i="25"/>
  <x:c r="N4021" i="25"/>
  <x:c r="P4021" i="25"/>
  <x:c r="Q4021" i="25"/>
  <x:c r="R4021" i="25"/>
  <x:c r="A4022" i="25"/>
  <x:c r="B4022" i="25"/>
  <x:c r="C4022" i="25"/>
  <x:c r="D4022" i="25"/>
  <x:c r="E4022" i="25"/>
  <x:c r="F4022" i="25"/>
  <x:c r="G4022" i="25"/>
  <x:c r="H4022" i="25"/>
  <x:c r="I4022" i="25"/>
  <x:c r="J4022" i="25"/>
  <x:c r="K4022" i="25"/>
  <x:c r="L4022" i="25"/>
  <x:c r="M4022" i="25"/>
  <x:c r="N4022" i="25"/>
  <x:c r="P4022" i="25"/>
  <x:c r="Q4022" i="25"/>
  <x:c r="R4022" i="25"/>
  <x:c r="A4023" i="25"/>
  <x:c r="B4023" i="25"/>
  <x:c r="C4023" i="25"/>
  <x:c r="D4023" i="25"/>
  <x:c r="E4023" i="25"/>
  <x:c r="F4023" i="25"/>
  <x:c r="G4023" i="25"/>
  <x:c r="H4023" i="25"/>
  <x:c r="I4023" i="25"/>
  <x:c r="J4023" i="25"/>
  <x:c r="K4023" i="25"/>
  <x:c r="L4023" i="25"/>
  <x:c r="M4023" i="25"/>
  <x:c r="N4023" i="25"/>
  <x:c r="P4023" i="25"/>
  <x:c r="Q4023" i="25"/>
  <x:c r="R4023" i="25"/>
  <x:c r="A4024" i="25"/>
  <x:c r="B4024" i="25"/>
  <x:c r="C4024" i="25"/>
  <x:c r="D4024" i="25"/>
  <x:c r="E4024" i="25"/>
  <x:c r="F4024" i="25"/>
  <x:c r="G4024" i="25"/>
  <x:c r="H4024" i="25"/>
  <x:c r="I4024" i="25"/>
  <x:c r="J4024" i="25"/>
  <x:c r="K4024" i="25"/>
  <x:c r="L4024" i="25"/>
  <x:c r="M4024" i="25"/>
  <x:c r="N4024" i="25"/>
  <x:c r="P4024" i="25"/>
  <x:c r="Q4024" i="25"/>
  <x:c r="R4024" i="25"/>
  <x:c r="A4025" i="25"/>
  <x:c r="B4025" i="25"/>
  <x:c r="C4025" i="25"/>
  <x:c r="D4025" i="25"/>
  <x:c r="E4025" i="25"/>
  <x:c r="F4025" i="25"/>
  <x:c r="G4025" i="25"/>
  <x:c r="H4025" i="25"/>
  <x:c r="I4025" i="25"/>
  <x:c r="J4025" i="25"/>
  <x:c r="K4025" i="25"/>
  <x:c r="L4025" i="25"/>
  <x:c r="M4025" i="25"/>
  <x:c r="N4025" i="25"/>
  <x:c r="P4025" i="25"/>
  <x:c r="Q4025" i="25"/>
  <x:c r="R4025" i="25"/>
  <x:c r="A4026" i="25"/>
  <x:c r="B4026" i="25"/>
  <x:c r="C4026" i="25"/>
  <x:c r="D4026" i="25"/>
  <x:c r="E4026" i="25"/>
  <x:c r="F4026" i="25"/>
  <x:c r="G4026" i="25"/>
  <x:c r="H4026" i="25"/>
  <x:c r="I4026" i="25"/>
  <x:c r="J4026" i="25"/>
  <x:c r="K4026" i="25"/>
  <x:c r="L4026" i="25"/>
  <x:c r="M4026" i="25"/>
  <x:c r="N4026" i="25"/>
  <x:c r="P4026" i="25"/>
  <x:c r="Q4026" i="25"/>
  <x:c r="R4026" i="25"/>
  <x:c r="A4027" i="25"/>
  <x:c r="B4027" i="25"/>
  <x:c r="C4027" i="25"/>
  <x:c r="D4027" i="25"/>
  <x:c r="E4027" i="25"/>
  <x:c r="F4027" i="25"/>
  <x:c r="G4027" i="25"/>
  <x:c r="H4027" i="25"/>
  <x:c r="I4027" i="25"/>
  <x:c r="J4027" i="25"/>
  <x:c r="K4027" i="25"/>
  <x:c r="L4027" i="25"/>
  <x:c r="M4027" i="25"/>
  <x:c r="N4027" i="25"/>
  <x:c r="P4027" i="25"/>
  <x:c r="Q4027" i="25"/>
  <x:c r="R4027" i="25"/>
  <x:c r="A4028" i="25"/>
  <x:c r="B4028" i="25"/>
  <x:c r="C4028" i="25"/>
  <x:c r="D4028" i="25"/>
  <x:c r="E4028" i="25"/>
  <x:c r="F4028" i="25"/>
  <x:c r="G4028" i="25"/>
  <x:c r="H4028" i="25"/>
  <x:c r="I4028" i="25"/>
  <x:c r="J4028" i="25"/>
  <x:c r="K4028" i="25"/>
  <x:c r="L4028" i="25"/>
  <x:c r="M4028" i="25"/>
  <x:c r="N4028" i="25"/>
  <x:c r="P4028" i="25"/>
  <x:c r="Q4028" i="25"/>
  <x:c r="R4028" i="25"/>
  <x:c r="A4029" i="25"/>
  <x:c r="B4029" i="25"/>
  <x:c r="C4029" i="25"/>
  <x:c r="D4029" i="25"/>
  <x:c r="E4029" i="25"/>
  <x:c r="F4029" i="25"/>
  <x:c r="G4029" i="25"/>
  <x:c r="H4029" i="25"/>
  <x:c r="I4029" i="25"/>
  <x:c r="J4029" i="25"/>
  <x:c r="K4029" i="25"/>
  <x:c r="L4029" i="25"/>
  <x:c r="M4029" i="25"/>
  <x:c r="N4029" i="25"/>
  <x:c r="P4029" i="25"/>
  <x:c r="Q4029" i="25"/>
  <x:c r="R4029" i="25"/>
  <x:c r="A4030" i="25"/>
  <x:c r="B4030" i="25"/>
  <x:c r="C4030" i="25"/>
  <x:c r="D4030" i="25"/>
  <x:c r="E4030" i="25"/>
  <x:c r="F4030" i="25"/>
  <x:c r="G4030" i="25"/>
  <x:c r="H4030" i="25"/>
  <x:c r="I4030" i="25"/>
  <x:c r="J4030" i="25"/>
  <x:c r="K4030" i="25"/>
  <x:c r="L4030" i="25"/>
  <x:c r="M4030" i="25"/>
  <x:c r="N4030" i="25"/>
  <x:c r="P4030" i="25"/>
  <x:c r="Q4030" i="25"/>
  <x:c r="R4030" i="25"/>
  <x:c r="A4031" i="25"/>
  <x:c r="B4031" i="25"/>
  <x:c r="C4031" i="25"/>
  <x:c r="D4031" i="25"/>
  <x:c r="E4031" i="25"/>
  <x:c r="F4031" i="25"/>
  <x:c r="G4031" i="25"/>
  <x:c r="H4031" i="25"/>
  <x:c r="I4031" i="25"/>
  <x:c r="J4031" i="25"/>
  <x:c r="K4031" i="25"/>
  <x:c r="L4031" i="25"/>
  <x:c r="M4031" i="25"/>
  <x:c r="N4031" i="25"/>
  <x:c r="P4031" i="25"/>
  <x:c r="Q4031" i="25"/>
  <x:c r="R4031" i="25"/>
  <x:c r="A4032" i="25"/>
  <x:c r="B4032" i="25"/>
  <x:c r="C4032" i="25"/>
  <x:c r="D4032" i="25"/>
  <x:c r="E4032" i="25"/>
  <x:c r="F4032" i="25"/>
  <x:c r="G4032" i="25"/>
  <x:c r="H4032" i="25"/>
  <x:c r="I4032" i="25"/>
  <x:c r="J4032" i="25"/>
  <x:c r="K4032" i="25"/>
  <x:c r="L4032" i="25"/>
  <x:c r="M4032" i="25"/>
  <x:c r="N4032" i="25"/>
  <x:c r="P4032" i="25"/>
  <x:c r="Q4032" i="25"/>
  <x:c r="R4032" i="25"/>
  <x:c r="A4033" i="25"/>
  <x:c r="B4033" i="25"/>
  <x:c r="C4033" i="25"/>
  <x:c r="D4033" i="25"/>
  <x:c r="E4033" i="25"/>
  <x:c r="F4033" i="25"/>
  <x:c r="G4033" i="25"/>
  <x:c r="H4033" i="25"/>
  <x:c r="I4033" i="25"/>
  <x:c r="J4033" i="25"/>
  <x:c r="K4033" i="25"/>
  <x:c r="L4033" i="25"/>
  <x:c r="M4033" i="25"/>
  <x:c r="N4033" i="25"/>
  <x:c r="P4033" i="25"/>
  <x:c r="Q4033" i="25"/>
  <x:c r="R4033" i="25"/>
  <x:c r="A4034" i="25"/>
  <x:c r="B4034" i="25"/>
  <x:c r="C4034" i="25"/>
  <x:c r="D4034" i="25"/>
  <x:c r="E4034" i="25"/>
  <x:c r="F4034" i="25"/>
  <x:c r="G4034" i="25"/>
  <x:c r="H4034" i="25"/>
  <x:c r="I4034" i="25"/>
  <x:c r="J4034" i="25"/>
  <x:c r="K4034" i="25"/>
  <x:c r="L4034" i="25"/>
  <x:c r="M4034" i="25"/>
  <x:c r="N4034" i="25"/>
  <x:c r="P4034" i="25"/>
  <x:c r="Q4034" i="25"/>
  <x:c r="R4034" i="25"/>
  <x:c r="A4035" i="25"/>
  <x:c r="B4035" i="25"/>
  <x:c r="C4035" i="25"/>
  <x:c r="D4035" i="25"/>
  <x:c r="E4035" i="25"/>
  <x:c r="F4035" i="25"/>
  <x:c r="G4035" i="25"/>
  <x:c r="H4035" i="25"/>
  <x:c r="I4035" i="25"/>
  <x:c r="J4035" i="25"/>
  <x:c r="K4035" i="25"/>
  <x:c r="L4035" i="25"/>
  <x:c r="M4035" i="25"/>
  <x:c r="N4035" i="25"/>
  <x:c r="P4035" i="25"/>
  <x:c r="Q4035" i="25"/>
  <x:c r="R4035" i="25"/>
  <x:c r="A4036" i="25"/>
  <x:c r="B4036" i="25"/>
  <x:c r="C4036" i="25"/>
  <x:c r="D4036" i="25"/>
  <x:c r="E4036" i="25"/>
  <x:c r="F4036" i="25"/>
  <x:c r="G4036" i="25"/>
  <x:c r="H4036" i="25"/>
  <x:c r="I4036" i="25"/>
  <x:c r="J4036" i="25"/>
  <x:c r="K4036" i="25"/>
  <x:c r="L4036" i="25"/>
  <x:c r="M4036" i="25"/>
  <x:c r="N4036" i="25"/>
  <x:c r="P4036" i="25"/>
  <x:c r="Q4036" i="25"/>
  <x:c r="R4036" i="25"/>
  <x:c r="A4037" i="25"/>
  <x:c r="B4037" i="25"/>
  <x:c r="C4037" i="25"/>
  <x:c r="D4037" i="25"/>
  <x:c r="E4037" i="25"/>
  <x:c r="F4037" i="25"/>
  <x:c r="G4037" i="25"/>
  <x:c r="H4037" i="25"/>
  <x:c r="I4037" i="25"/>
  <x:c r="J4037" i="25"/>
  <x:c r="K4037" i="25"/>
  <x:c r="L4037" i="25"/>
  <x:c r="M4037" i="25"/>
  <x:c r="N4037" i="25"/>
  <x:c r="P4037" i="25"/>
  <x:c r="Q4037" i="25"/>
  <x:c r="R4037" i="25"/>
  <x:c r="A4038" i="25"/>
  <x:c r="B4038" i="25"/>
  <x:c r="C4038" i="25"/>
  <x:c r="D4038" i="25"/>
  <x:c r="E4038" i="25"/>
  <x:c r="F4038" i="25"/>
  <x:c r="G4038" i="25"/>
  <x:c r="H4038" i="25"/>
  <x:c r="I4038" i="25"/>
  <x:c r="J4038" i="25"/>
  <x:c r="K4038" i="25"/>
  <x:c r="L4038" i="25"/>
  <x:c r="M4038" i="25"/>
  <x:c r="N4038" i="25"/>
  <x:c r="P4038" i="25"/>
  <x:c r="Q4038" i="25"/>
  <x:c r="R4038" i="25"/>
  <x:c r="A4039" i="25"/>
  <x:c r="B4039" i="25"/>
  <x:c r="C4039" i="25"/>
  <x:c r="D4039" i="25"/>
  <x:c r="E4039" i="25"/>
  <x:c r="F4039" i="25"/>
  <x:c r="G4039" i="25"/>
  <x:c r="H4039" i="25"/>
  <x:c r="I4039" i="25"/>
  <x:c r="J4039" i="25"/>
  <x:c r="K4039" i="25"/>
  <x:c r="L4039" i="25"/>
  <x:c r="M4039" i="25"/>
  <x:c r="N4039" i="25"/>
  <x:c r="P4039" i="25"/>
  <x:c r="Q4039" i="25"/>
  <x:c r="R4039" i="25"/>
  <x:c r="A4040" i="25"/>
  <x:c r="B4040" i="25"/>
  <x:c r="C4040" i="25"/>
  <x:c r="D4040" i="25"/>
  <x:c r="E4040" i="25"/>
  <x:c r="F4040" i="25"/>
  <x:c r="G4040" i="25"/>
  <x:c r="H4040" i="25"/>
  <x:c r="I4040" i="25"/>
  <x:c r="J4040" i="25"/>
  <x:c r="K4040" i="25"/>
  <x:c r="L4040" i="25"/>
  <x:c r="M4040" i="25"/>
  <x:c r="N4040" i="25"/>
  <x:c r="P4040" i="25"/>
  <x:c r="Q4040" i="25"/>
  <x:c r="R4040" i="25"/>
  <x:c r="A4041" i="25"/>
  <x:c r="B4041" i="25"/>
  <x:c r="C4041" i="25"/>
  <x:c r="D4041" i="25"/>
  <x:c r="E4041" i="25"/>
  <x:c r="F4041" i="25"/>
  <x:c r="G4041" i="25"/>
  <x:c r="H4041" i="25"/>
  <x:c r="I4041" i="25"/>
  <x:c r="J4041" i="25"/>
  <x:c r="K4041" i="25"/>
  <x:c r="L4041" i="25"/>
  <x:c r="M4041" i="25"/>
  <x:c r="N4041" i="25"/>
  <x:c r="P4041" i="25"/>
  <x:c r="Q4041" i="25"/>
  <x:c r="R4041" i="25"/>
  <x:c r="A4042" i="25"/>
  <x:c r="B4042" i="25"/>
  <x:c r="C4042" i="25"/>
  <x:c r="D4042" i="25"/>
  <x:c r="E4042" i="25"/>
  <x:c r="F4042" i="25"/>
  <x:c r="G4042" i="25"/>
  <x:c r="H4042" i="25"/>
  <x:c r="I4042" i="25"/>
  <x:c r="J4042" i="25"/>
  <x:c r="K4042" i="25"/>
  <x:c r="L4042" i="25"/>
  <x:c r="M4042" i="25"/>
  <x:c r="N4042" i="25"/>
  <x:c r="P4042" i="25"/>
  <x:c r="Q4042" i="25"/>
  <x:c r="R4042" i="25"/>
  <x:c r="A4043" i="25"/>
  <x:c r="B4043" i="25"/>
  <x:c r="C4043" i="25"/>
  <x:c r="D4043" i="25"/>
  <x:c r="E4043" i="25"/>
  <x:c r="F4043" i="25"/>
  <x:c r="G4043" i="25"/>
  <x:c r="H4043" i="25"/>
  <x:c r="I4043" i="25"/>
  <x:c r="J4043" i="25"/>
  <x:c r="K4043" i="25"/>
  <x:c r="L4043" i="25"/>
  <x:c r="M4043" i="25"/>
  <x:c r="N4043" i="25"/>
  <x:c r="P4043" i="25"/>
  <x:c r="Q4043" i="25"/>
  <x:c r="R4043" i="25"/>
  <x:c r="A4044" i="25"/>
  <x:c r="B4044" i="25"/>
  <x:c r="C4044" i="25"/>
  <x:c r="D4044" i="25"/>
  <x:c r="E4044" i="25"/>
  <x:c r="F4044" i="25"/>
  <x:c r="G4044" i="25"/>
  <x:c r="H4044" i="25"/>
  <x:c r="I4044" i="25"/>
  <x:c r="J4044" i="25"/>
  <x:c r="K4044" i="25"/>
  <x:c r="L4044" i="25"/>
  <x:c r="M4044" i="25"/>
  <x:c r="N4044" i="25"/>
  <x:c r="P4044" i="25"/>
  <x:c r="Q4044" i="25"/>
  <x:c r="R4044" i="25"/>
  <x:c r="A4045" i="25"/>
  <x:c r="B4045" i="25"/>
  <x:c r="C4045" i="25"/>
  <x:c r="D4045" i="25"/>
  <x:c r="E4045" i="25"/>
  <x:c r="F4045" i="25"/>
  <x:c r="G4045" i="25"/>
  <x:c r="H4045" i="25"/>
  <x:c r="I4045" i="25"/>
  <x:c r="J4045" i="25"/>
  <x:c r="K4045" i="25"/>
  <x:c r="L4045" i="25"/>
  <x:c r="M4045" i="25"/>
  <x:c r="N4045" i="25"/>
  <x:c r="P4045" i="25"/>
  <x:c r="Q4045" i="25"/>
  <x:c r="R4045" i="25"/>
  <x:c r="A4046" i="25"/>
  <x:c r="B4046" i="25"/>
  <x:c r="C4046" i="25"/>
  <x:c r="D4046" i="25"/>
  <x:c r="E4046" i="25"/>
  <x:c r="F4046" i="25"/>
  <x:c r="G4046" i="25"/>
  <x:c r="H4046" i="25"/>
  <x:c r="I4046" i="25"/>
  <x:c r="J4046" i="25"/>
  <x:c r="K4046" i="25"/>
  <x:c r="L4046" i="25"/>
  <x:c r="M4046" i="25"/>
  <x:c r="N4046" i="25"/>
  <x:c r="P4046" i="25"/>
  <x:c r="Q4046" i="25"/>
  <x:c r="R4046" i="25"/>
  <x:c r="A4047" i="25"/>
  <x:c r="B4047" i="25"/>
  <x:c r="C4047" i="25"/>
  <x:c r="D4047" i="25"/>
  <x:c r="E4047" i="25"/>
  <x:c r="F4047" i="25"/>
  <x:c r="G4047" i="25"/>
  <x:c r="H4047" i="25"/>
  <x:c r="I4047" i="25"/>
  <x:c r="J4047" i="25"/>
  <x:c r="K4047" i="25"/>
  <x:c r="L4047" i="25"/>
  <x:c r="M4047" i="25"/>
  <x:c r="N4047" i="25"/>
  <x:c r="P4047" i="25"/>
  <x:c r="Q4047" i="25"/>
  <x:c r="R4047" i="25"/>
  <x:c r="A4048" i="25"/>
  <x:c r="B4048" i="25"/>
  <x:c r="C4048" i="25"/>
  <x:c r="D4048" i="25"/>
  <x:c r="E4048" i="25"/>
  <x:c r="F4048" i="25"/>
  <x:c r="G4048" i="25"/>
  <x:c r="H4048" i="25"/>
  <x:c r="I4048" i="25"/>
  <x:c r="J4048" i="25"/>
  <x:c r="K4048" i="25"/>
  <x:c r="L4048" i="25"/>
  <x:c r="M4048" i="25"/>
  <x:c r="N4048" i="25"/>
  <x:c r="P4048" i="25"/>
  <x:c r="Q4048" i="25"/>
  <x:c r="R4048" i="25"/>
  <x:c r="A4049" i="25"/>
  <x:c r="B4049" i="25"/>
  <x:c r="C4049" i="25"/>
  <x:c r="D4049" i="25"/>
  <x:c r="E4049" i="25"/>
  <x:c r="F4049" i="25"/>
  <x:c r="G4049" i="25"/>
  <x:c r="H4049" i="25"/>
  <x:c r="I4049" i="25"/>
  <x:c r="J4049" i="25"/>
  <x:c r="K4049" i="25"/>
  <x:c r="L4049" i="25"/>
  <x:c r="M4049" i="25"/>
  <x:c r="N4049" i="25"/>
  <x:c r="P4049" i="25"/>
  <x:c r="Q4049" i="25"/>
  <x:c r="R4049" i="25"/>
  <x:c r="A4050" i="25"/>
  <x:c r="B4050" i="25"/>
  <x:c r="C4050" i="25"/>
  <x:c r="D4050" i="25"/>
  <x:c r="E4050" i="25"/>
  <x:c r="F4050" i="25"/>
  <x:c r="G4050" i="25"/>
  <x:c r="H4050" i="25"/>
  <x:c r="I4050" i="25"/>
  <x:c r="J4050" i="25"/>
  <x:c r="K4050" i="25"/>
  <x:c r="L4050" i="25"/>
  <x:c r="M4050" i="25"/>
  <x:c r="N4050" i="25"/>
  <x:c r="P4050" i="25"/>
  <x:c r="Q4050" i="25"/>
  <x:c r="R4050" i="25"/>
  <x:c r="A4051" i="25"/>
  <x:c r="B4051" i="25"/>
  <x:c r="C4051" i="25"/>
  <x:c r="D4051" i="25"/>
  <x:c r="E4051" i="25"/>
  <x:c r="F4051" i="25"/>
  <x:c r="G4051" i="25"/>
  <x:c r="H4051" i="25"/>
  <x:c r="I4051" i="25"/>
  <x:c r="J4051" i="25"/>
  <x:c r="K4051" i="25"/>
  <x:c r="L4051" i="25"/>
  <x:c r="M4051" i="25"/>
  <x:c r="N4051" i="25"/>
  <x:c r="P4051" i="25"/>
  <x:c r="Q4051" i="25"/>
  <x:c r="R4051" i="25"/>
  <x:c r="A4052" i="25"/>
  <x:c r="B4052" i="25"/>
  <x:c r="C4052" i="25"/>
  <x:c r="D4052" i="25"/>
  <x:c r="E4052" i="25"/>
  <x:c r="F4052" i="25"/>
  <x:c r="G4052" i="25"/>
  <x:c r="H4052" i="25"/>
  <x:c r="I4052" i="25"/>
  <x:c r="J4052" i="25"/>
  <x:c r="K4052" i="25"/>
  <x:c r="L4052" i="25"/>
  <x:c r="M4052" i="25"/>
  <x:c r="N4052" i="25"/>
  <x:c r="P4052" i="25"/>
  <x:c r="Q4052" i="25"/>
  <x:c r="R4052" i="25"/>
  <x:c r="A4053" i="25"/>
  <x:c r="B4053" i="25"/>
  <x:c r="C4053" i="25"/>
  <x:c r="D4053" i="25"/>
  <x:c r="E4053" i="25"/>
  <x:c r="F4053" i="25"/>
  <x:c r="G4053" i="25"/>
  <x:c r="H4053" i="25"/>
  <x:c r="I4053" i="25"/>
  <x:c r="J4053" i="25"/>
  <x:c r="K4053" i="25"/>
  <x:c r="L4053" i="25"/>
  <x:c r="M4053" i="25"/>
  <x:c r="N4053" i="25"/>
  <x:c r="P4053" i="25"/>
  <x:c r="Q4053" i="25"/>
  <x:c r="R4053" i="25"/>
  <x:c r="A4054" i="25"/>
  <x:c r="B4054" i="25"/>
  <x:c r="C4054" i="25"/>
  <x:c r="D4054" i="25"/>
  <x:c r="E4054" i="25"/>
  <x:c r="F4054" i="25"/>
  <x:c r="G4054" i="25"/>
  <x:c r="H4054" i="25"/>
  <x:c r="I4054" i="25"/>
  <x:c r="J4054" i="25"/>
  <x:c r="K4054" i="25"/>
  <x:c r="L4054" i="25"/>
  <x:c r="M4054" i="25"/>
  <x:c r="N4054" i="25"/>
  <x:c r="P4054" i="25"/>
  <x:c r="Q4054" i="25"/>
  <x:c r="R4054" i="25"/>
  <x:c r="A4055" i="25"/>
  <x:c r="B4055" i="25"/>
  <x:c r="C4055" i="25"/>
  <x:c r="D4055" i="25"/>
  <x:c r="E4055" i="25"/>
  <x:c r="F4055" i="25"/>
  <x:c r="G4055" i="25"/>
  <x:c r="H4055" i="25"/>
  <x:c r="I4055" i="25"/>
  <x:c r="J4055" i="25"/>
  <x:c r="K4055" i="25"/>
  <x:c r="L4055" i="25"/>
  <x:c r="M4055" i="25"/>
  <x:c r="N4055" i="25"/>
  <x:c r="P4055" i="25"/>
  <x:c r="Q4055" i="25"/>
  <x:c r="R4055" i="25"/>
  <x:c r="A4056" i="25"/>
  <x:c r="B4056" i="25"/>
  <x:c r="C4056" i="25"/>
  <x:c r="D4056" i="25"/>
  <x:c r="E4056" i="25"/>
  <x:c r="F4056" i="25"/>
  <x:c r="G4056" i="25"/>
  <x:c r="H4056" i="25"/>
  <x:c r="I4056" i="25"/>
  <x:c r="J4056" i="25"/>
  <x:c r="K4056" i="25"/>
  <x:c r="L4056" i="25"/>
  <x:c r="M4056" i="25"/>
  <x:c r="N4056" i="25"/>
  <x:c r="P4056" i="25"/>
  <x:c r="Q4056" i="25"/>
  <x:c r="R4056" i="25"/>
  <x:c r="A4057" i="25"/>
  <x:c r="B4057" i="25"/>
  <x:c r="C4057" i="25"/>
  <x:c r="D4057" i="25"/>
  <x:c r="E4057" i="25"/>
  <x:c r="F4057" i="25"/>
  <x:c r="G4057" i="25"/>
  <x:c r="H4057" i="25"/>
  <x:c r="I4057" i="25"/>
  <x:c r="J4057" i="25"/>
  <x:c r="K4057" i="25"/>
  <x:c r="L4057" i="25"/>
  <x:c r="M4057" i="25"/>
  <x:c r="N4057" i="25"/>
  <x:c r="P4057" i="25"/>
  <x:c r="Q4057" i="25"/>
  <x:c r="R4057" i="25"/>
  <x:c r="A4058" i="25"/>
  <x:c r="B4058" i="25"/>
  <x:c r="C4058" i="25"/>
  <x:c r="D4058" i="25"/>
  <x:c r="E4058" i="25"/>
  <x:c r="F4058" i="25"/>
  <x:c r="G4058" i="25"/>
  <x:c r="H4058" i="25"/>
  <x:c r="I4058" i="25"/>
  <x:c r="J4058" i="25"/>
  <x:c r="K4058" i="25"/>
  <x:c r="L4058" i="25"/>
  <x:c r="M4058" i="25"/>
  <x:c r="N4058" i="25"/>
  <x:c r="P4058" i="25"/>
  <x:c r="Q4058" i="25"/>
  <x:c r="R4058" i="25"/>
  <x:c r="A4059" i="25"/>
  <x:c r="B4059" i="25"/>
  <x:c r="C4059" i="25"/>
  <x:c r="D4059" i="25"/>
  <x:c r="E4059" i="25"/>
  <x:c r="F4059" i="25"/>
  <x:c r="G4059" i="25"/>
  <x:c r="H4059" i="25"/>
  <x:c r="I4059" i="25"/>
  <x:c r="J4059" i="25"/>
  <x:c r="K4059" i="25"/>
  <x:c r="L4059" i="25"/>
  <x:c r="M4059" i="25"/>
  <x:c r="N4059" i="25"/>
  <x:c r="P4059" i="25"/>
  <x:c r="Q4059" i="25"/>
  <x:c r="R4059" i="25"/>
  <x:c r="A4060" i="25"/>
  <x:c r="B4060" i="25"/>
  <x:c r="C4060" i="25"/>
  <x:c r="D4060" i="25"/>
  <x:c r="E4060" i="25"/>
  <x:c r="F4060" i="25"/>
  <x:c r="G4060" i="25"/>
  <x:c r="H4060" i="25"/>
  <x:c r="I4060" i="25"/>
  <x:c r="J4060" i="25"/>
  <x:c r="K4060" i="25"/>
  <x:c r="L4060" i="25"/>
  <x:c r="M4060" i="25"/>
  <x:c r="N4060" i="25"/>
  <x:c r="P4060" i="25"/>
  <x:c r="Q4060" i="25"/>
  <x:c r="R4060" i="25"/>
  <x:c r="A4061" i="25"/>
  <x:c r="B4061" i="25"/>
  <x:c r="C4061" i="25"/>
  <x:c r="D4061" i="25"/>
  <x:c r="E4061" i="25"/>
  <x:c r="F4061" i="25"/>
  <x:c r="G4061" i="25"/>
  <x:c r="H4061" i="25"/>
  <x:c r="I4061" i="25"/>
  <x:c r="J4061" i="25"/>
  <x:c r="K4061" i="25"/>
  <x:c r="L4061" i="25"/>
  <x:c r="M4061" i="25"/>
  <x:c r="N4061" i="25"/>
  <x:c r="P4061" i="25"/>
  <x:c r="Q4061" i="25"/>
  <x:c r="R4061" i="25"/>
  <x:c r="A4062" i="25"/>
  <x:c r="B4062" i="25"/>
  <x:c r="C4062" i="25"/>
  <x:c r="D4062" i="25"/>
  <x:c r="E4062" i="25"/>
  <x:c r="F4062" i="25"/>
  <x:c r="G4062" i="25"/>
  <x:c r="H4062" i="25"/>
  <x:c r="I4062" i="25"/>
  <x:c r="J4062" i="25"/>
  <x:c r="K4062" i="25"/>
  <x:c r="L4062" i="25"/>
  <x:c r="M4062" i="25"/>
  <x:c r="N4062" i="25"/>
  <x:c r="P4062" i="25"/>
  <x:c r="Q4062" i="25"/>
  <x:c r="R4062" i="25"/>
  <x:c r="A4063" i="25"/>
  <x:c r="B4063" i="25"/>
  <x:c r="C4063" i="25"/>
  <x:c r="D4063" i="25"/>
  <x:c r="E4063" i="25"/>
  <x:c r="F4063" i="25"/>
  <x:c r="G4063" i="25"/>
  <x:c r="H4063" i="25"/>
  <x:c r="I4063" i="25"/>
  <x:c r="J4063" i="25"/>
  <x:c r="K4063" i="25"/>
  <x:c r="L4063" i="25"/>
  <x:c r="M4063" i="25"/>
  <x:c r="N4063" i="25"/>
  <x:c r="P4063" i="25"/>
  <x:c r="Q4063" i="25"/>
  <x:c r="R4063" i="25"/>
  <x:c r="A4064" i="25"/>
  <x:c r="B4064" i="25"/>
  <x:c r="C4064" i="25"/>
  <x:c r="D4064" i="25"/>
  <x:c r="E4064" i="25"/>
  <x:c r="F4064" i="25"/>
  <x:c r="G4064" i="25"/>
  <x:c r="H4064" i="25"/>
  <x:c r="I4064" i="25"/>
  <x:c r="J4064" i="25"/>
  <x:c r="K4064" i="25"/>
  <x:c r="L4064" i="25"/>
  <x:c r="M4064" i="25"/>
  <x:c r="N4064" i="25"/>
  <x:c r="P4064" i="25"/>
  <x:c r="Q4064" i="25"/>
  <x:c r="R4064" i="25"/>
  <x:c r="A4065" i="25"/>
  <x:c r="B4065" i="25"/>
  <x:c r="C4065" i="25"/>
  <x:c r="D4065" i="25"/>
  <x:c r="E4065" i="25"/>
  <x:c r="F4065" i="25"/>
  <x:c r="G4065" i="25"/>
  <x:c r="H4065" i="25"/>
  <x:c r="I4065" i="25"/>
  <x:c r="J4065" i="25"/>
  <x:c r="K4065" i="25"/>
  <x:c r="L4065" i="25"/>
  <x:c r="M4065" i="25"/>
  <x:c r="N4065" i="25"/>
  <x:c r="P4065" i="25"/>
  <x:c r="Q4065" i="25"/>
  <x:c r="R4065" i="25"/>
  <x:c r="A4066" i="25"/>
  <x:c r="B4066" i="25"/>
  <x:c r="C4066" i="25"/>
  <x:c r="D4066" i="25"/>
  <x:c r="E4066" i="25"/>
  <x:c r="F4066" i="25"/>
  <x:c r="G4066" i="25"/>
  <x:c r="H4066" i="25"/>
  <x:c r="I4066" i="25"/>
  <x:c r="J4066" i="25"/>
  <x:c r="K4066" i="25"/>
  <x:c r="L4066" i="25"/>
  <x:c r="M4066" i="25"/>
  <x:c r="N4066" i="25"/>
  <x:c r="P4066" i="25"/>
  <x:c r="Q4066" i="25"/>
  <x:c r="R4066" i="25"/>
  <x:c r="A4067" i="25"/>
  <x:c r="B4067" i="25"/>
  <x:c r="C4067" i="25"/>
  <x:c r="D4067" i="25"/>
  <x:c r="E4067" i="25"/>
  <x:c r="F4067" i="25"/>
  <x:c r="G4067" i="25"/>
  <x:c r="H4067" i="25"/>
  <x:c r="I4067" i="25"/>
  <x:c r="J4067" i="25"/>
  <x:c r="K4067" i="25"/>
  <x:c r="L4067" i="25"/>
  <x:c r="M4067" i="25"/>
  <x:c r="N4067" i="25"/>
  <x:c r="P4067" i="25"/>
  <x:c r="Q4067" i="25"/>
  <x:c r="R4067" i="25"/>
  <x:c r="A4068" i="25"/>
  <x:c r="B4068" i="25"/>
  <x:c r="C4068" i="25"/>
  <x:c r="D4068" i="25"/>
  <x:c r="E4068" i="25"/>
  <x:c r="F4068" i="25"/>
  <x:c r="G4068" i="25"/>
  <x:c r="H4068" i="25"/>
  <x:c r="I4068" i="25"/>
  <x:c r="J4068" i="25"/>
  <x:c r="K4068" i="25"/>
  <x:c r="L4068" i="25"/>
  <x:c r="M4068" i="25"/>
  <x:c r="N4068" i="25"/>
  <x:c r="P4068" i="25"/>
  <x:c r="Q4068" i="25"/>
  <x:c r="R4068" i="25"/>
  <x:c r="A4069" i="25"/>
  <x:c r="B4069" i="25"/>
  <x:c r="C4069" i="25"/>
  <x:c r="D4069" i="25"/>
  <x:c r="E4069" i="25"/>
  <x:c r="F4069" i="25"/>
  <x:c r="G4069" i="25"/>
  <x:c r="H4069" i="25"/>
  <x:c r="I4069" i="25"/>
  <x:c r="J4069" i="25"/>
  <x:c r="K4069" i="25"/>
  <x:c r="L4069" i="25"/>
  <x:c r="M4069" i="25"/>
  <x:c r="N4069" i="25"/>
  <x:c r="P4069" i="25"/>
  <x:c r="Q4069" i="25"/>
  <x:c r="R4069" i="25"/>
  <x:c r="A4070" i="25"/>
  <x:c r="B4070" i="25"/>
  <x:c r="C4070" i="25"/>
  <x:c r="D4070" i="25"/>
  <x:c r="E4070" i="25"/>
  <x:c r="F4070" i="25"/>
  <x:c r="G4070" i="25"/>
  <x:c r="H4070" i="25"/>
  <x:c r="I4070" i="25"/>
  <x:c r="J4070" i="25"/>
  <x:c r="K4070" i="25"/>
  <x:c r="L4070" i="25"/>
  <x:c r="M4070" i="25"/>
  <x:c r="N4070" i="25"/>
  <x:c r="P4070" i="25"/>
  <x:c r="Q4070" i="25"/>
  <x:c r="R4070" i="25"/>
  <x:c r="A4071" i="25"/>
  <x:c r="B4071" i="25"/>
  <x:c r="C4071" i="25"/>
  <x:c r="D4071" i="25"/>
  <x:c r="E4071" i="25"/>
  <x:c r="F4071" i="25"/>
  <x:c r="G4071" i="25"/>
  <x:c r="H4071" i="25"/>
  <x:c r="I4071" i="25"/>
  <x:c r="J4071" i="25"/>
  <x:c r="K4071" i="25"/>
  <x:c r="L4071" i="25"/>
  <x:c r="M4071" i="25"/>
  <x:c r="N4071" i="25"/>
  <x:c r="P4071" i="25"/>
  <x:c r="Q4071" i="25"/>
  <x:c r="R4071" i="25"/>
  <x:c r="A4072" i="25"/>
  <x:c r="B4072" i="25"/>
  <x:c r="C4072" i="25"/>
  <x:c r="D4072" i="25"/>
  <x:c r="E4072" i="25"/>
  <x:c r="F4072" i="25"/>
  <x:c r="G4072" i="25"/>
  <x:c r="H4072" i="25"/>
  <x:c r="I4072" i="25"/>
  <x:c r="J4072" i="25"/>
  <x:c r="K4072" i="25"/>
  <x:c r="L4072" i="25"/>
  <x:c r="M4072" i="25"/>
  <x:c r="N4072" i="25"/>
  <x:c r="P4072" i="25"/>
  <x:c r="Q4072" i="25"/>
  <x:c r="R4072" i="25"/>
  <x:c r="A4073" i="25"/>
  <x:c r="B4073" i="25"/>
  <x:c r="C4073" i="25"/>
  <x:c r="D4073" i="25"/>
  <x:c r="E4073" i="25"/>
  <x:c r="F4073" i="25"/>
  <x:c r="G4073" i="25"/>
  <x:c r="H4073" i="25"/>
  <x:c r="I4073" i="25"/>
  <x:c r="J4073" i="25"/>
  <x:c r="K4073" i="25"/>
  <x:c r="L4073" i="25"/>
  <x:c r="M4073" i="25"/>
  <x:c r="N4073" i="25"/>
  <x:c r="P4073" i="25"/>
  <x:c r="Q4073" i="25"/>
  <x:c r="R4073" i="25"/>
  <x:c r="A4074" i="25"/>
  <x:c r="B4074" i="25"/>
  <x:c r="C4074" i="25"/>
  <x:c r="D4074" i="25"/>
  <x:c r="E4074" i="25"/>
  <x:c r="F4074" i="25"/>
  <x:c r="G4074" i="25"/>
  <x:c r="H4074" i="25"/>
  <x:c r="I4074" i="25"/>
  <x:c r="J4074" i="25"/>
  <x:c r="K4074" i="25"/>
  <x:c r="L4074" i="25"/>
  <x:c r="M4074" i="25"/>
  <x:c r="N4074" i="25"/>
  <x:c r="P4074" i="25"/>
  <x:c r="Q4074" i="25"/>
  <x:c r="R4074" i="25"/>
  <x:c r="A4075" i="25"/>
  <x:c r="B4075" i="25"/>
  <x:c r="C4075" i="25"/>
  <x:c r="D4075" i="25"/>
  <x:c r="E4075" i="25"/>
  <x:c r="F4075" i="25"/>
  <x:c r="G4075" i="25"/>
  <x:c r="H4075" i="25"/>
  <x:c r="I4075" i="25"/>
  <x:c r="J4075" i="25"/>
  <x:c r="K4075" i="25"/>
  <x:c r="L4075" i="25"/>
  <x:c r="M4075" i="25"/>
  <x:c r="N4075" i="25"/>
  <x:c r="P4075" i="25"/>
  <x:c r="Q4075" i="25"/>
  <x:c r="R4075" i="25"/>
  <x:c r="A4076" i="25"/>
  <x:c r="B4076" i="25"/>
  <x:c r="C4076" i="25"/>
  <x:c r="D4076" i="25"/>
  <x:c r="E4076" i="25"/>
  <x:c r="F4076" i="25"/>
  <x:c r="G4076" i="25"/>
  <x:c r="H4076" i="25"/>
  <x:c r="I4076" i="25"/>
  <x:c r="J4076" i="25"/>
  <x:c r="K4076" i="25"/>
  <x:c r="L4076" i="25"/>
  <x:c r="M4076" i="25"/>
  <x:c r="N4076" i="25"/>
  <x:c r="P4076" i="25"/>
  <x:c r="Q4076" i="25"/>
  <x:c r="R4076" i="25"/>
  <x:c r="A4077" i="25"/>
  <x:c r="B4077" i="25"/>
  <x:c r="C4077" i="25"/>
  <x:c r="D4077" i="25"/>
  <x:c r="E4077" i="25"/>
  <x:c r="F4077" i="25"/>
  <x:c r="G4077" i="25"/>
  <x:c r="H4077" i="25"/>
  <x:c r="I4077" i="25"/>
  <x:c r="J4077" i="25"/>
  <x:c r="K4077" i="25"/>
  <x:c r="L4077" i="25"/>
  <x:c r="M4077" i="25"/>
  <x:c r="N4077" i="25"/>
  <x:c r="P4077" i="25"/>
  <x:c r="Q4077" i="25"/>
  <x:c r="R4077" i="25"/>
  <x:c r="A4078" i="25"/>
  <x:c r="B4078" i="25"/>
  <x:c r="C4078" i="25"/>
  <x:c r="D4078" i="25"/>
  <x:c r="E4078" i="25"/>
  <x:c r="F4078" i="25"/>
  <x:c r="G4078" i="25"/>
  <x:c r="H4078" i="25"/>
  <x:c r="I4078" i="25"/>
  <x:c r="J4078" i="25"/>
  <x:c r="K4078" i="25"/>
  <x:c r="L4078" i="25"/>
  <x:c r="M4078" i="25"/>
  <x:c r="N4078" i="25"/>
  <x:c r="P4078" i="25"/>
  <x:c r="Q4078" i="25"/>
  <x:c r="R4078" i="25"/>
  <x:c r="A4079" i="25"/>
  <x:c r="B4079" i="25"/>
  <x:c r="C4079" i="25"/>
  <x:c r="D4079" i="25"/>
  <x:c r="E4079" i="25"/>
  <x:c r="F4079" i="25"/>
  <x:c r="G4079" i="25"/>
  <x:c r="H4079" i="25"/>
  <x:c r="I4079" i="25"/>
  <x:c r="J4079" i="25"/>
  <x:c r="K4079" i="25"/>
  <x:c r="L4079" i="25"/>
  <x:c r="M4079" i="25"/>
  <x:c r="N4079" i="25"/>
  <x:c r="P4079" i="25"/>
  <x:c r="Q4079" i="25"/>
  <x:c r="R4079" i="25"/>
  <x:c r="A4080" i="25"/>
  <x:c r="B4080" i="25"/>
  <x:c r="C4080" i="25"/>
  <x:c r="D4080" i="25"/>
  <x:c r="E4080" i="25"/>
  <x:c r="F4080" i="25"/>
  <x:c r="G4080" i="25"/>
  <x:c r="H4080" i="25"/>
  <x:c r="I4080" i="25"/>
  <x:c r="J4080" i="25"/>
  <x:c r="K4080" i="25"/>
  <x:c r="L4080" i="25"/>
  <x:c r="M4080" i="25"/>
  <x:c r="N4080" i="25"/>
  <x:c r="P4080" i="25"/>
  <x:c r="Q4080" i="25"/>
  <x:c r="R4080" i="25"/>
  <x:c r="A4081" i="25"/>
  <x:c r="B4081" i="25"/>
  <x:c r="C4081" i="25"/>
  <x:c r="D4081" i="25"/>
  <x:c r="E4081" i="25"/>
  <x:c r="F4081" i="25"/>
  <x:c r="G4081" i="25"/>
  <x:c r="H4081" i="25"/>
  <x:c r="I4081" i="25"/>
  <x:c r="J4081" i="25"/>
  <x:c r="K4081" i="25"/>
  <x:c r="L4081" i="25"/>
  <x:c r="M4081" i="25"/>
  <x:c r="N4081" i="25"/>
  <x:c r="P4081" i="25"/>
  <x:c r="Q4081" i="25"/>
  <x:c r="R4081" i="25"/>
  <x:c r="A4082" i="25"/>
  <x:c r="B4082" i="25"/>
  <x:c r="C4082" i="25"/>
  <x:c r="D4082" i="25"/>
  <x:c r="E4082" i="25"/>
  <x:c r="F4082" i="25"/>
  <x:c r="G4082" i="25"/>
  <x:c r="H4082" i="25"/>
  <x:c r="I4082" i="25"/>
  <x:c r="J4082" i="25"/>
  <x:c r="K4082" i="25"/>
  <x:c r="L4082" i="25"/>
  <x:c r="M4082" i="25"/>
  <x:c r="N4082" i="25"/>
  <x:c r="P4082" i="25"/>
  <x:c r="Q4082" i="25"/>
  <x:c r="R4082" i="25"/>
  <x:c r="A4083" i="25"/>
  <x:c r="B4083" i="25"/>
  <x:c r="C4083" i="25"/>
  <x:c r="D4083" i="25"/>
  <x:c r="E4083" i="25"/>
  <x:c r="F4083" i="25"/>
  <x:c r="G4083" i="25"/>
  <x:c r="H4083" i="25"/>
  <x:c r="I4083" i="25"/>
  <x:c r="J4083" i="25"/>
  <x:c r="K4083" i="25"/>
  <x:c r="L4083" i="25"/>
  <x:c r="M4083" i="25"/>
  <x:c r="N4083" i="25"/>
  <x:c r="P4083" i="25"/>
  <x:c r="Q4083" i="25"/>
  <x:c r="R4083" i="25"/>
  <x:c r="A4084" i="25"/>
  <x:c r="B4084" i="25"/>
  <x:c r="C4084" i="25"/>
  <x:c r="D4084" i="25"/>
  <x:c r="E4084" i="25"/>
  <x:c r="F4084" i="25"/>
  <x:c r="G4084" i="25"/>
  <x:c r="H4084" i="25"/>
  <x:c r="I4084" i="25"/>
  <x:c r="J4084" i="25"/>
  <x:c r="K4084" i="25"/>
  <x:c r="L4084" i="25"/>
  <x:c r="M4084" i="25"/>
  <x:c r="N4084" i="25"/>
  <x:c r="P4084" i="25"/>
  <x:c r="Q4084" i="25"/>
  <x:c r="R4084" i="25"/>
  <x:c r="A4085" i="25"/>
  <x:c r="B4085" i="25"/>
  <x:c r="C4085" i="25"/>
  <x:c r="D4085" i="25"/>
  <x:c r="E4085" i="25"/>
  <x:c r="F4085" i="25"/>
  <x:c r="G4085" i="25"/>
  <x:c r="H4085" i="25"/>
  <x:c r="I4085" i="25"/>
  <x:c r="J4085" i="25"/>
  <x:c r="K4085" i="25"/>
  <x:c r="L4085" i="25"/>
  <x:c r="M4085" i="25"/>
  <x:c r="N4085" i="25"/>
  <x:c r="P4085" i="25"/>
  <x:c r="Q4085" i="25"/>
  <x:c r="R4085" i="25"/>
  <x:c r="A4086" i="25"/>
  <x:c r="B4086" i="25"/>
  <x:c r="C4086" i="25"/>
  <x:c r="D4086" i="25"/>
  <x:c r="E4086" i="25"/>
  <x:c r="F4086" i="25"/>
  <x:c r="G4086" i="25"/>
  <x:c r="H4086" i="25"/>
  <x:c r="I4086" i="25"/>
  <x:c r="J4086" i="25"/>
  <x:c r="K4086" i="25"/>
  <x:c r="L4086" i="25"/>
  <x:c r="M4086" i="25"/>
  <x:c r="N4086" i="25"/>
  <x:c r="P4086" i="25"/>
  <x:c r="Q4086" i="25"/>
  <x:c r="R4086" i="25"/>
  <x:c r="A4087" i="25"/>
  <x:c r="B4087" i="25"/>
  <x:c r="C4087" i="25"/>
  <x:c r="D4087" i="25"/>
  <x:c r="E4087" i="25"/>
  <x:c r="F4087" i="25"/>
  <x:c r="G4087" i="25"/>
  <x:c r="H4087" i="25"/>
  <x:c r="I4087" i="25"/>
  <x:c r="J4087" i="25"/>
  <x:c r="K4087" i="25"/>
  <x:c r="L4087" i="25"/>
  <x:c r="M4087" i="25"/>
  <x:c r="N4087" i="25"/>
  <x:c r="P4087" i="25"/>
  <x:c r="Q4087" i="25"/>
  <x:c r="R4087" i="25"/>
  <x:c r="A4088" i="25"/>
  <x:c r="B4088" i="25"/>
  <x:c r="C4088" i="25"/>
  <x:c r="D4088" i="25"/>
  <x:c r="E4088" i="25"/>
  <x:c r="F4088" i="25"/>
  <x:c r="G4088" i="25"/>
  <x:c r="H4088" i="25"/>
  <x:c r="I4088" i="25"/>
  <x:c r="J4088" i="25"/>
  <x:c r="K4088" i="25"/>
  <x:c r="L4088" i="25"/>
  <x:c r="M4088" i="25"/>
  <x:c r="N4088" i="25"/>
  <x:c r="P4088" i="25"/>
  <x:c r="Q4088" i="25"/>
  <x:c r="R4088" i="25"/>
  <x:c r="A4089" i="25"/>
  <x:c r="B4089" i="25"/>
  <x:c r="C4089" i="25"/>
  <x:c r="D4089" i="25"/>
  <x:c r="E4089" i="25"/>
  <x:c r="F4089" i="25"/>
  <x:c r="G4089" i="25"/>
  <x:c r="H4089" i="25"/>
  <x:c r="I4089" i="25"/>
  <x:c r="J4089" i="25"/>
  <x:c r="K4089" i="25"/>
  <x:c r="L4089" i="25"/>
  <x:c r="M4089" i="25"/>
  <x:c r="N4089" i="25"/>
  <x:c r="P4089" i="25"/>
  <x:c r="Q4089" i="25"/>
  <x:c r="R4089" i="25"/>
  <x:c r="A4090" i="25"/>
  <x:c r="B4090" i="25"/>
  <x:c r="C4090" i="25"/>
  <x:c r="D4090" i="25"/>
  <x:c r="E4090" i="25"/>
  <x:c r="F4090" i="25"/>
  <x:c r="G4090" i="25"/>
  <x:c r="H4090" i="25"/>
  <x:c r="I4090" i="25"/>
  <x:c r="J4090" i="25"/>
  <x:c r="K4090" i="25"/>
  <x:c r="L4090" i="25"/>
  <x:c r="M4090" i="25"/>
  <x:c r="N4090" i="25"/>
  <x:c r="P4090" i="25"/>
  <x:c r="Q4090" i="25"/>
  <x:c r="R4090" i="25"/>
  <x:c r="A4091" i="25"/>
  <x:c r="B4091" i="25"/>
  <x:c r="C4091" i="25"/>
  <x:c r="D4091" i="25"/>
  <x:c r="E4091" i="25"/>
  <x:c r="F4091" i="25"/>
  <x:c r="G4091" i="25"/>
  <x:c r="H4091" i="25"/>
  <x:c r="I4091" i="25"/>
  <x:c r="J4091" i="25"/>
  <x:c r="K4091" i="25"/>
  <x:c r="L4091" i="25"/>
  <x:c r="M4091" i="25"/>
  <x:c r="N4091" i="25"/>
  <x:c r="P4091" i="25"/>
  <x:c r="Q4091" i="25"/>
  <x:c r="R4091" i="25"/>
  <x:c r="A4092" i="25"/>
  <x:c r="B4092" i="25"/>
  <x:c r="C4092" i="25"/>
  <x:c r="D4092" i="25"/>
  <x:c r="E4092" i="25"/>
  <x:c r="F4092" i="25"/>
  <x:c r="G4092" i="25"/>
  <x:c r="H4092" i="25"/>
  <x:c r="I4092" i="25"/>
  <x:c r="J4092" i="25"/>
  <x:c r="K4092" i="25"/>
  <x:c r="L4092" i="25"/>
  <x:c r="M4092" i="25"/>
  <x:c r="N4092" i="25"/>
  <x:c r="P4092" i="25"/>
  <x:c r="Q4092" i="25"/>
  <x:c r="R4092" i="25"/>
  <x:c r="A4093" i="25"/>
  <x:c r="B4093" i="25"/>
  <x:c r="C4093" i="25"/>
  <x:c r="D4093" i="25"/>
  <x:c r="E4093" i="25"/>
  <x:c r="F4093" i="25"/>
  <x:c r="G4093" i="25"/>
  <x:c r="H4093" i="25"/>
  <x:c r="I4093" i="25"/>
  <x:c r="J4093" i="25"/>
  <x:c r="K4093" i="25"/>
  <x:c r="L4093" i="25"/>
  <x:c r="M4093" i="25"/>
  <x:c r="N4093" i="25"/>
  <x:c r="P4093" i="25"/>
  <x:c r="Q4093" i="25"/>
  <x:c r="R4093" i="25"/>
  <x:c r="A4094" i="25"/>
  <x:c r="B4094" i="25"/>
  <x:c r="C4094" i="25"/>
  <x:c r="D4094" i="25"/>
  <x:c r="E4094" i="25"/>
  <x:c r="F4094" i="25"/>
  <x:c r="G4094" i="25"/>
  <x:c r="H4094" i="25"/>
  <x:c r="I4094" i="25"/>
  <x:c r="J4094" i="25"/>
  <x:c r="K4094" i="25"/>
  <x:c r="L4094" i="25"/>
  <x:c r="M4094" i="25"/>
  <x:c r="N4094" i="25"/>
  <x:c r="P4094" i="25"/>
  <x:c r="Q4094" i="25"/>
  <x:c r="R4094" i="25"/>
  <x:c r="A4095" i="25"/>
  <x:c r="B4095" i="25"/>
  <x:c r="C4095" i="25"/>
  <x:c r="D4095" i="25"/>
  <x:c r="E4095" i="25"/>
  <x:c r="F4095" i="25"/>
  <x:c r="G4095" i="25"/>
  <x:c r="H4095" i="25"/>
  <x:c r="I4095" i="25"/>
  <x:c r="J4095" i="25"/>
  <x:c r="K4095" i="25"/>
  <x:c r="L4095" i="25"/>
  <x:c r="M4095" i="25"/>
  <x:c r="N4095" i="25"/>
  <x:c r="P4095" i="25"/>
  <x:c r="Q4095" i="25"/>
  <x:c r="R4095" i="25"/>
  <x:c r="A4096" i="25"/>
  <x:c r="B4096" i="25"/>
  <x:c r="C4096" i="25"/>
  <x:c r="D4096" i="25"/>
  <x:c r="E4096" i="25"/>
  <x:c r="F4096" i="25"/>
  <x:c r="G4096" i="25"/>
  <x:c r="H4096" i="25"/>
  <x:c r="I4096" i="25"/>
  <x:c r="J4096" i="25"/>
  <x:c r="K4096" i="25"/>
  <x:c r="L4096" i="25"/>
  <x:c r="M4096" i="25"/>
  <x:c r="N4096" i="25"/>
  <x:c r="P4096" i="25"/>
  <x:c r="Q4096" i="25"/>
  <x:c r="R4096" i="25"/>
  <x:c r="A4097" i="25"/>
  <x:c r="B4097" i="25"/>
  <x:c r="C4097" i="25"/>
  <x:c r="D4097" i="25"/>
  <x:c r="E4097" i="25"/>
  <x:c r="F4097" i="25"/>
  <x:c r="G4097" i="25"/>
  <x:c r="H4097" i="25"/>
  <x:c r="I4097" i="25"/>
  <x:c r="J4097" i="25"/>
  <x:c r="K4097" i="25"/>
  <x:c r="L4097" i="25"/>
  <x:c r="M4097" i="25"/>
  <x:c r="N4097" i="25"/>
  <x:c r="P4097" i="25"/>
  <x:c r="Q4097" i="25"/>
  <x:c r="R4097" i="25"/>
  <x:c r="A4098" i="25"/>
  <x:c r="B4098" i="25"/>
  <x:c r="C4098" i="25"/>
  <x:c r="D4098" i="25"/>
  <x:c r="E4098" i="25"/>
  <x:c r="F4098" i="25"/>
  <x:c r="G4098" i="25"/>
  <x:c r="H4098" i="25"/>
  <x:c r="I4098" i="25"/>
  <x:c r="J4098" i="25"/>
  <x:c r="K4098" i="25"/>
  <x:c r="L4098" i="25"/>
  <x:c r="M4098" i="25"/>
  <x:c r="N4098" i="25"/>
  <x:c r="P4098" i="25"/>
  <x:c r="Q4098" i="25"/>
  <x:c r="R4098" i="25"/>
  <x:c r="A4099" i="25"/>
  <x:c r="B4099" i="25"/>
  <x:c r="C4099" i="25"/>
  <x:c r="D4099" i="25"/>
  <x:c r="E4099" i="25"/>
  <x:c r="F4099" i="25"/>
  <x:c r="G4099" i="25"/>
  <x:c r="H4099" i="25"/>
  <x:c r="I4099" i="25"/>
  <x:c r="J4099" i="25"/>
  <x:c r="K4099" i="25"/>
  <x:c r="L4099" i="25"/>
  <x:c r="M4099" i="25"/>
  <x:c r="N4099" i="25"/>
  <x:c r="P4099" i="25"/>
  <x:c r="Q4099" i="25"/>
  <x:c r="R4099" i="25"/>
  <x:c r="A4100" i="25"/>
  <x:c r="B4100" i="25"/>
  <x:c r="C4100" i="25"/>
  <x:c r="D4100" i="25"/>
  <x:c r="E4100" i="25"/>
  <x:c r="F4100" i="25"/>
  <x:c r="G4100" i="25"/>
  <x:c r="H4100" i="25"/>
  <x:c r="I4100" i="25"/>
  <x:c r="J4100" i="25"/>
  <x:c r="K4100" i="25"/>
  <x:c r="L4100" i="25"/>
  <x:c r="M4100" i="25"/>
  <x:c r="N4100" i="25"/>
  <x:c r="P4100" i="25"/>
  <x:c r="Q4100" i="25"/>
  <x:c r="R4100" i="25"/>
  <x:c r="A4101" i="25"/>
  <x:c r="B4101" i="25"/>
  <x:c r="C4101" i="25"/>
  <x:c r="D4101" i="25"/>
  <x:c r="E4101" i="25"/>
  <x:c r="F4101" i="25"/>
  <x:c r="G4101" i="25"/>
  <x:c r="H4101" i="25"/>
  <x:c r="I4101" i="25"/>
  <x:c r="J4101" i="25"/>
  <x:c r="K4101" i="25"/>
  <x:c r="L4101" i="25"/>
  <x:c r="M4101" i="25"/>
  <x:c r="N4101" i="25"/>
  <x:c r="P4101" i="25"/>
  <x:c r="Q4101" i="25"/>
  <x:c r="R4101" i="25"/>
  <x:c r="A4102" i="25"/>
  <x:c r="B4102" i="25"/>
  <x:c r="C4102" i="25"/>
  <x:c r="D4102" i="25"/>
  <x:c r="E4102" i="25"/>
  <x:c r="F4102" i="25"/>
  <x:c r="G4102" i="25"/>
  <x:c r="H4102" i="25"/>
  <x:c r="I4102" i="25"/>
  <x:c r="J4102" i="25"/>
  <x:c r="K4102" i="25"/>
  <x:c r="L4102" i="25"/>
  <x:c r="M4102" i="25"/>
  <x:c r="N4102" i="25"/>
  <x:c r="P4102" i="25"/>
  <x:c r="Q4102" i="25"/>
  <x:c r="R4102" i="25"/>
  <x:c r="A4103" i="25"/>
  <x:c r="B4103" i="25"/>
  <x:c r="C4103" i="25"/>
  <x:c r="D4103" i="25"/>
  <x:c r="E4103" i="25"/>
  <x:c r="F4103" i="25"/>
  <x:c r="G4103" i="25"/>
  <x:c r="H4103" i="25"/>
  <x:c r="I4103" i="25"/>
  <x:c r="J4103" i="25"/>
  <x:c r="K4103" i="25"/>
  <x:c r="L4103" i="25"/>
  <x:c r="M4103" i="25"/>
  <x:c r="N4103" i="25"/>
  <x:c r="P4103" i="25"/>
  <x:c r="Q4103" i="25"/>
  <x:c r="R4103" i="25"/>
  <x:c r="A4104" i="25"/>
  <x:c r="B4104" i="25"/>
  <x:c r="C4104" i="25"/>
  <x:c r="D4104" i="25"/>
  <x:c r="E4104" i="25"/>
  <x:c r="F4104" i="25"/>
  <x:c r="G4104" i="25"/>
  <x:c r="H4104" i="25"/>
  <x:c r="I4104" i="25"/>
  <x:c r="J4104" i="25"/>
  <x:c r="K4104" i="25"/>
  <x:c r="L4104" i="25"/>
  <x:c r="M4104" i="25"/>
  <x:c r="N4104" i="25"/>
  <x:c r="P4104" i="25"/>
  <x:c r="Q4104" i="25"/>
  <x:c r="R4104" i="25"/>
  <x:c r="A4105" i="25"/>
  <x:c r="B4105" i="25"/>
  <x:c r="C4105" i="25"/>
  <x:c r="D4105" i="25"/>
  <x:c r="E4105" i="25"/>
  <x:c r="F4105" i="25"/>
  <x:c r="G4105" i="25"/>
  <x:c r="H4105" i="25"/>
  <x:c r="I4105" i="25"/>
  <x:c r="J4105" i="25"/>
  <x:c r="K4105" i="25"/>
  <x:c r="L4105" i="25"/>
  <x:c r="M4105" i="25"/>
  <x:c r="N4105" i="25"/>
  <x:c r="P4105" i="25"/>
  <x:c r="Q4105" i="25"/>
  <x:c r="R4105" i="25"/>
  <x:c r="A4106" i="25"/>
  <x:c r="B4106" i="25"/>
  <x:c r="C4106" i="25"/>
  <x:c r="D4106" i="25"/>
  <x:c r="E4106" i="25"/>
  <x:c r="F4106" i="25"/>
  <x:c r="G4106" i="25"/>
  <x:c r="H4106" i="25"/>
  <x:c r="I4106" i="25"/>
  <x:c r="J4106" i="25"/>
  <x:c r="K4106" i="25"/>
  <x:c r="L4106" i="25"/>
  <x:c r="M4106" i="25"/>
  <x:c r="N4106" i="25"/>
  <x:c r="P4106" i="25"/>
  <x:c r="Q4106" i="25"/>
  <x:c r="R4106" i="25"/>
  <x:c r="A4107" i="25"/>
  <x:c r="B4107" i="25"/>
  <x:c r="C4107" i="25"/>
  <x:c r="D4107" i="25"/>
  <x:c r="E4107" i="25"/>
  <x:c r="F4107" i="25"/>
  <x:c r="G4107" i="25"/>
  <x:c r="H4107" i="25"/>
  <x:c r="I4107" i="25"/>
  <x:c r="J4107" i="25"/>
  <x:c r="K4107" i="25"/>
  <x:c r="L4107" i="25"/>
  <x:c r="M4107" i="25"/>
  <x:c r="N4107" i="25"/>
  <x:c r="P4107" i="25"/>
  <x:c r="Q4107" i="25"/>
  <x:c r="R4107" i="25"/>
  <x:c r="A4108" i="25"/>
  <x:c r="B4108" i="25"/>
  <x:c r="C4108" i="25"/>
  <x:c r="D4108" i="25"/>
  <x:c r="E4108" i="25"/>
  <x:c r="F4108" i="25"/>
  <x:c r="G4108" i="25"/>
  <x:c r="H4108" i="25"/>
  <x:c r="I4108" i="25"/>
  <x:c r="J4108" i="25"/>
  <x:c r="K4108" i="25"/>
  <x:c r="L4108" i="25"/>
  <x:c r="M4108" i="25"/>
  <x:c r="N4108" i="25"/>
  <x:c r="P4108" i="25"/>
  <x:c r="Q4108" i="25"/>
  <x:c r="R4108" i="25"/>
  <x:c r="A4109" i="25"/>
  <x:c r="B4109" i="25"/>
  <x:c r="C4109" i="25"/>
  <x:c r="D4109" i="25"/>
  <x:c r="E4109" i="25"/>
  <x:c r="F4109" i="25"/>
  <x:c r="G4109" i="25"/>
  <x:c r="H4109" i="25"/>
  <x:c r="I4109" i="25"/>
  <x:c r="J4109" i="25"/>
  <x:c r="K4109" i="25"/>
  <x:c r="L4109" i="25"/>
  <x:c r="M4109" i="25"/>
  <x:c r="N4109" i="25"/>
  <x:c r="P4109" i="25"/>
  <x:c r="Q4109" i="25"/>
  <x:c r="R4109" i="25"/>
  <x:c r="A4110" i="25"/>
  <x:c r="B4110" i="25"/>
  <x:c r="C4110" i="25"/>
  <x:c r="D4110" i="25"/>
  <x:c r="E4110" i="25"/>
  <x:c r="F4110" i="25"/>
  <x:c r="G4110" i="25"/>
  <x:c r="H4110" i="25"/>
  <x:c r="I4110" i="25"/>
  <x:c r="J4110" i="25"/>
  <x:c r="K4110" i="25"/>
  <x:c r="L4110" i="25"/>
  <x:c r="M4110" i="25"/>
  <x:c r="N4110" i="25"/>
  <x:c r="P4110" i="25"/>
  <x:c r="Q4110" i="25"/>
  <x:c r="R4110" i="25"/>
  <x:c r="A4111" i="25"/>
  <x:c r="B4111" i="25"/>
  <x:c r="C4111" i="25"/>
  <x:c r="D4111" i="25"/>
  <x:c r="E4111" i="25"/>
  <x:c r="F4111" i="25"/>
  <x:c r="G4111" i="25"/>
  <x:c r="H4111" i="25"/>
  <x:c r="I4111" i="25"/>
  <x:c r="J4111" i="25"/>
  <x:c r="K4111" i="25"/>
  <x:c r="L4111" i="25"/>
  <x:c r="M4111" i="25"/>
  <x:c r="N4111" i="25"/>
  <x:c r="P4111" i="25"/>
  <x:c r="Q4111" i="25"/>
  <x:c r="R4111" i="25"/>
  <x:c r="A4112" i="25"/>
  <x:c r="B4112" i="25"/>
  <x:c r="C4112" i="25"/>
  <x:c r="D4112" i="25"/>
  <x:c r="E4112" i="25"/>
  <x:c r="F4112" i="25"/>
  <x:c r="G4112" i="25"/>
  <x:c r="H4112" i="25"/>
  <x:c r="I4112" i="25"/>
  <x:c r="J4112" i="25"/>
  <x:c r="K4112" i="25"/>
  <x:c r="L4112" i="25"/>
  <x:c r="M4112" i="25"/>
  <x:c r="N4112" i="25"/>
  <x:c r="P4112" i="25"/>
  <x:c r="Q4112" i="25"/>
  <x:c r="R4112" i="25"/>
  <x:c r="A4113" i="25"/>
  <x:c r="B4113" i="25"/>
  <x:c r="C4113" i="25"/>
  <x:c r="D4113" i="25"/>
  <x:c r="E4113" i="25"/>
  <x:c r="F4113" i="25"/>
  <x:c r="G4113" i="25"/>
  <x:c r="H4113" i="25"/>
  <x:c r="I4113" i="25"/>
  <x:c r="J4113" i="25"/>
  <x:c r="K4113" i="25"/>
  <x:c r="L4113" i="25"/>
  <x:c r="M4113" i="25"/>
  <x:c r="N4113" i="25"/>
  <x:c r="P4113" i="25"/>
  <x:c r="Q4113" i="25"/>
  <x:c r="R4113" i="25"/>
  <x:c r="A4114" i="25"/>
  <x:c r="B4114" i="25"/>
  <x:c r="C4114" i="25"/>
  <x:c r="D4114" i="25"/>
  <x:c r="E4114" i="25"/>
  <x:c r="F4114" i="25"/>
  <x:c r="G4114" i="25"/>
  <x:c r="H4114" i="25"/>
  <x:c r="I4114" i="25"/>
  <x:c r="J4114" i="25"/>
  <x:c r="K4114" i="25"/>
  <x:c r="L4114" i="25"/>
  <x:c r="M4114" i="25"/>
  <x:c r="N4114" i="25"/>
  <x:c r="P4114" i="25"/>
  <x:c r="Q4114" i="25"/>
  <x:c r="R4114" i="25"/>
  <x:c r="A4115" i="25"/>
  <x:c r="B4115" i="25"/>
  <x:c r="C4115" i="25"/>
  <x:c r="D4115" i="25"/>
  <x:c r="E4115" i="25"/>
  <x:c r="F4115" i="25"/>
  <x:c r="G4115" i="25"/>
  <x:c r="H4115" i="25"/>
  <x:c r="I4115" i="25"/>
  <x:c r="J4115" i="25"/>
  <x:c r="K4115" i="25"/>
  <x:c r="L4115" i="25"/>
  <x:c r="M4115" i="25"/>
  <x:c r="N4115" i="25"/>
  <x:c r="P4115" i="25"/>
  <x:c r="Q4115" i="25"/>
  <x:c r="R4115" i="25"/>
  <x:c r="A4116" i="25"/>
  <x:c r="B4116" i="25"/>
  <x:c r="C4116" i="25"/>
  <x:c r="D4116" i="25"/>
  <x:c r="E4116" i="25"/>
  <x:c r="F4116" i="25"/>
  <x:c r="G4116" i="25"/>
  <x:c r="H4116" i="25"/>
  <x:c r="I4116" i="25"/>
  <x:c r="J4116" i="25"/>
  <x:c r="K4116" i="25"/>
  <x:c r="L4116" i="25"/>
  <x:c r="M4116" i="25"/>
  <x:c r="N4116" i="25"/>
  <x:c r="P4116" i="25"/>
  <x:c r="Q4116" i="25"/>
  <x:c r="R4116" i="25"/>
  <x:c r="A4117" i="25"/>
  <x:c r="B4117" i="25"/>
  <x:c r="C4117" i="25"/>
  <x:c r="D4117" i="25"/>
  <x:c r="E4117" i="25"/>
  <x:c r="F4117" i="25"/>
  <x:c r="G4117" i="25"/>
  <x:c r="H4117" i="25"/>
  <x:c r="I4117" i="25"/>
  <x:c r="J4117" i="25"/>
  <x:c r="K4117" i="25"/>
  <x:c r="L4117" i="25"/>
  <x:c r="M4117" i="25"/>
  <x:c r="N4117" i="25"/>
  <x:c r="P4117" i="25"/>
  <x:c r="Q4117" i="25"/>
  <x:c r="R4117" i="25"/>
  <x:c r="A4118" i="25"/>
  <x:c r="B4118" i="25"/>
  <x:c r="C4118" i="25"/>
  <x:c r="D4118" i="25"/>
  <x:c r="E4118" i="25"/>
  <x:c r="F4118" i="25"/>
  <x:c r="G4118" i="25"/>
  <x:c r="H4118" i="25"/>
  <x:c r="I4118" i="25"/>
  <x:c r="J4118" i="25"/>
  <x:c r="K4118" i="25"/>
  <x:c r="L4118" i="25"/>
  <x:c r="M4118" i="25"/>
  <x:c r="N4118" i="25"/>
  <x:c r="P4118" i="25"/>
  <x:c r="Q4118" i="25"/>
  <x:c r="R4118" i="25"/>
  <x:c r="A4119" i="25"/>
  <x:c r="B4119" i="25"/>
  <x:c r="C4119" i="25"/>
  <x:c r="D4119" i="25"/>
  <x:c r="E4119" i="25"/>
  <x:c r="F4119" i="25"/>
  <x:c r="G4119" i="25"/>
  <x:c r="H4119" i="25"/>
  <x:c r="I4119" i="25"/>
  <x:c r="J4119" i="25"/>
  <x:c r="K4119" i="25"/>
  <x:c r="L4119" i="25"/>
  <x:c r="M4119" i="25"/>
  <x:c r="N4119" i="25"/>
  <x:c r="P4119" i="25"/>
  <x:c r="Q4119" i="25"/>
  <x:c r="R4119" i="25"/>
  <x:c r="A4120" i="25"/>
  <x:c r="B4120" i="25"/>
  <x:c r="C4120" i="25"/>
  <x:c r="D4120" i="25"/>
  <x:c r="E4120" i="25"/>
  <x:c r="F4120" i="25"/>
  <x:c r="G4120" i="25"/>
  <x:c r="H4120" i="25"/>
  <x:c r="I4120" i="25"/>
  <x:c r="J4120" i="25"/>
  <x:c r="K4120" i="25"/>
  <x:c r="L4120" i="25"/>
  <x:c r="M4120" i="25"/>
  <x:c r="N4120" i="25"/>
  <x:c r="P4120" i="25"/>
  <x:c r="Q4120" i="25"/>
  <x:c r="R4120" i="25"/>
  <x:c r="A4121" i="25"/>
  <x:c r="B4121" i="25"/>
  <x:c r="C4121" i="25"/>
  <x:c r="D4121" i="25"/>
  <x:c r="E4121" i="25"/>
  <x:c r="F4121" i="25"/>
  <x:c r="G4121" i="25"/>
  <x:c r="H4121" i="25"/>
  <x:c r="I4121" i="25"/>
  <x:c r="J4121" i="25"/>
  <x:c r="K4121" i="25"/>
  <x:c r="L4121" i="25"/>
  <x:c r="M4121" i="25"/>
  <x:c r="N4121" i="25"/>
  <x:c r="P4121" i="25"/>
  <x:c r="Q4121" i="25"/>
  <x:c r="R4121" i="25"/>
  <x:c r="A4122" i="25"/>
  <x:c r="B4122" i="25"/>
  <x:c r="C4122" i="25"/>
  <x:c r="D4122" i="25"/>
  <x:c r="E4122" i="25"/>
  <x:c r="F4122" i="25"/>
  <x:c r="G4122" i="25"/>
  <x:c r="H4122" i="25"/>
  <x:c r="I4122" i="25"/>
  <x:c r="J4122" i="25"/>
  <x:c r="K4122" i="25"/>
  <x:c r="L4122" i="25"/>
  <x:c r="M4122" i="25"/>
  <x:c r="N4122" i="25"/>
  <x:c r="P4122" i="25"/>
  <x:c r="Q4122" i="25"/>
  <x:c r="R4122" i="25"/>
  <x:c r="A4123" i="25"/>
  <x:c r="B4123" i="25"/>
  <x:c r="C4123" i="25"/>
  <x:c r="D4123" i="25"/>
  <x:c r="E4123" i="25"/>
  <x:c r="F4123" i="25"/>
  <x:c r="G4123" i="25"/>
  <x:c r="H4123" i="25"/>
  <x:c r="I4123" i="25"/>
  <x:c r="J4123" i="25"/>
  <x:c r="K4123" i="25"/>
  <x:c r="L4123" i="25"/>
  <x:c r="M4123" i="25"/>
  <x:c r="N4123" i="25"/>
  <x:c r="P4123" i="25"/>
  <x:c r="Q4123" i="25"/>
  <x:c r="R4123" i="25"/>
  <x:c r="A4124" i="25"/>
  <x:c r="B4124" i="25"/>
  <x:c r="C4124" i="25"/>
  <x:c r="D4124" i="25"/>
  <x:c r="E4124" i="25"/>
  <x:c r="F4124" i="25"/>
  <x:c r="G4124" i="25"/>
  <x:c r="H4124" i="25"/>
  <x:c r="I4124" i="25"/>
  <x:c r="J4124" i="25"/>
  <x:c r="K4124" i="25"/>
  <x:c r="L4124" i="25"/>
  <x:c r="M4124" i="25"/>
  <x:c r="N4124" i="25"/>
  <x:c r="P4124" i="25"/>
  <x:c r="Q4124" i="25"/>
  <x:c r="R4124" i="25"/>
  <x:c r="A4125" i="25"/>
  <x:c r="B4125" i="25"/>
  <x:c r="C4125" i="25"/>
  <x:c r="D4125" i="25"/>
  <x:c r="E4125" i="25"/>
  <x:c r="F4125" i="25"/>
  <x:c r="G4125" i="25"/>
  <x:c r="H4125" i="25"/>
  <x:c r="I4125" i="25"/>
  <x:c r="J4125" i="25"/>
  <x:c r="K4125" i="25"/>
  <x:c r="L4125" i="25"/>
  <x:c r="M4125" i="25"/>
  <x:c r="N4125" i="25"/>
  <x:c r="P4125" i="25"/>
  <x:c r="Q4125" i="25"/>
  <x:c r="R4125" i="25"/>
  <x:c r="A4126" i="25"/>
  <x:c r="B4126" i="25"/>
  <x:c r="C4126" i="25"/>
  <x:c r="D4126" i="25"/>
  <x:c r="E4126" i="25"/>
  <x:c r="F4126" i="25"/>
  <x:c r="G4126" i="25"/>
  <x:c r="H4126" i="25"/>
  <x:c r="I4126" i="25"/>
  <x:c r="J4126" i="25"/>
  <x:c r="K4126" i="25"/>
  <x:c r="L4126" i="25"/>
  <x:c r="M4126" i="25"/>
  <x:c r="N4126" i="25"/>
  <x:c r="P4126" i="25"/>
  <x:c r="Q4126" i="25"/>
  <x:c r="R4126" i="25"/>
  <x:c r="A4127" i="25"/>
  <x:c r="B4127" i="25"/>
  <x:c r="C4127" i="25"/>
  <x:c r="D4127" i="25"/>
  <x:c r="E4127" i="25"/>
  <x:c r="F4127" i="25"/>
  <x:c r="G4127" i="25"/>
  <x:c r="H4127" i="25"/>
  <x:c r="I4127" i="25"/>
  <x:c r="J4127" i="25"/>
  <x:c r="K4127" i="25"/>
  <x:c r="L4127" i="25"/>
  <x:c r="M4127" i="25"/>
  <x:c r="N4127" i="25"/>
  <x:c r="P4127" i="25"/>
  <x:c r="Q4127" i="25"/>
  <x:c r="R4127" i="25"/>
  <x:c r="A4128" i="25"/>
  <x:c r="B4128" i="25"/>
  <x:c r="C4128" i="25"/>
  <x:c r="D4128" i="25"/>
  <x:c r="E4128" i="25"/>
  <x:c r="F4128" i="25"/>
  <x:c r="G4128" i="25"/>
  <x:c r="H4128" i="25"/>
  <x:c r="I4128" i="25"/>
  <x:c r="J4128" i="25"/>
  <x:c r="K4128" i="25"/>
  <x:c r="L4128" i="25"/>
  <x:c r="M4128" i="25"/>
  <x:c r="N4128" i="25"/>
  <x:c r="P4128" i="25"/>
  <x:c r="Q4128" i="25"/>
  <x:c r="R4128" i="25"/>
  <x:c r="A4129" i="25"/>
  <x:c r="B4129" i="25"/>
  <x:c r="C4129" i="25"/>
  <x:c r="D4129" i="25"/>
  <x:c r="E4129" i="25"/>
  <x:c r="F4129" i="25"/>
  <x:c r="G4129" i="25"/>
  <x:c r="H4129" i="25"/>
  <x:c r="I4129" i="25"/>
  <x:c r="J4129" i="25"/>
  <x:c r="K4129" i="25"/>
  <x:c r="L4129" i="25"/>
  <x:c r="M4129" i="25"/>
  <x:c r="N4129" i="25"/>
  <x:c r="P4129" i="25"/>
  <x:c r="Q4129" i="25"/>
  <x:c r="R4129" i="25"/>
  <x:c r="A4130" i="25"/>
  <x:c r="B4130" i="25"/>
  <x:c r="C4130" i="25"/>
  <x:c r="D4130" i="25"/>
  <x:c r="E4130" i="25"/>
  <x:c r="F4130" i="25"/>
  <x:c r="G4130" i="25"/>
  <x:c r="H4130" i="25"/>
  <x:c r="I4130" i="25"/>
  <x:c r="J4130" i="25"/>
  <x:c r="K4130" i="25"/>
  <x:c r="L4130" i="25"/>
  <x:c r="M4130" i="25"/>
  <x:c r="N4130" i="25"/>
  <x:c r="P4130" i="25"/>
  <x:c r="Q4130" i="25"/>
  <x:c r="R4130" i="25"/>
  <x:c r="A4131" i="25"/>
  <x:c r="B4131" i="25"/>
  <x:c r="C4131" i="25"/>
  <x:c r="D4131" i="25"/>
  <x:c r="E4131" i="25"/>
  <x:c r="F4131" i="25"/>
  <x:c r="G4131" i="25"/>
  <x:c r="H4131" i="25"/>
  <x:c r="I4131" i="25"/>
  <x:c r="J4131" i="25"/>
  <x:c r="K4131" i="25"/>
  <x:c r="L4131" i="25"/>
  <x:c r="M4131" i="25"/>
  <x:c r="N4131" i="25"/>
  <x:c r="P4131" i="25"/>
  <x:c r="Q4131" i="25"/>
  <x:c r="R4131" i="25"/>
  <x:c r="A4132" i="25"/>
  <x:c r="B4132" i="25"/>
  <x:c r="C4132" i="25"/>
  <x:c r="D4132" i="25"/>
  <x:c r="E4132" i="25"/>
  <x:c r="F4132" i="25"/>
  <x:c r="G4132" i="25"/>
  <x:c r="H4132" i="25"/>
  <x:c r="I4132" i="25"/>
  <x:c r="J4132" i="25"/>
  <x:c r="K4132" i="25"/>
  <x:c r="L4132" i="25"/>
  <x:c r="M4132" i="25"/>
  <x:c r="N4132" i="25"/>
  <x:c r="P4132" i="25"/>
  <x:c r="Q4132" i="25"/>
  <x:c r="R4132" i="25"/>
  <x:c r="A4133" i="25"/>
  <x:c r="B4133" i="25"/>
  <x:c r="C4133" i="25"/>
  <x:c r="D4133" i="25"/>
  <x:c r="E4133" i="25"/>
  <x:c r="F4133" i="25"/>
  <x:c r="G4133" i="25"/>
  <x:c r="H4133" i="25"/>
  <x:c r="I4133" i="25"/>
  <x:c r="J4133" i="25"/>
  <x:c r="K4133" i="25"/>
  <x:c r="L4133" i="25"/>
  <x:c r="M4133" i="25"/>
  <x:c r="N4133" i="25"/>
  <x:c r="P4133" i="25"/>
  <x:c r="Q4133" i="25"/>
  <x:c r="R4133" i="25"/>
  <x:c r="A4134" i="25"/>
  <x:c r="B4134" i="25"/>
  <x:c r="C4134" i="25"/>
  <x:c r="D4134" i="25"/>
  <x:c r="E4134" i="25"/>
  <x:c r="F4134" i="25"/>
  <x:c r="G4134" i="25"/>
  <x:c r="H4134" i="25"/>
  <x:c r="I4134" i="25"/>
  <x:c r="J4134" i="25"/>
  <x:c r="K4134" i="25"/>
  <x:c r="L4134" i="25"/>
  <x:c r="M4134" i="25"/>
  <x:c r="N4134" i="25"/>
  <x:c r="P4134" i="25"/>
  <x:c r="Q4134" i="25"/>
  <x:c r="R4134" i="25"/>
  <x:c r="A4135" i="25"/>
  <x:c r="B4135" i="25"/>
  <x:c r="C4135" i="25"/>
  <x:c r="D4135" i="25"/>
  <x:c r="E4135" i="25"/>
  <x:c r="F4135" i="25"/>
  <x:c r="G4135" i="25"/>
  <x:c r="H4135" i="25"/>
  <x:c r="I4135" i="25"/>
  <x:c r="J4135" i="25"/>
  <x:c r="K4135" i="25"/>
  <x:c r="L4135" i="25"/>
  <x:c r="M4135" i="25"/>
  <x:c r="N4135" i="25"/>
  <x:c r="P4135" i="25"/>
  <x:c r="Q4135" i="25"/>
  <x:c r="R4135" i="25"/>
  <x:c r="A4136" i="25"/>
  <x:c r="B4136" i="25"/>
  <x:c r="C4136" i="25"/>
  <x:c r="D4136" i="25"/>
  <x:c r="E4136" i="25"/>
  <x:c r="F4136" i="25"/>
  <x:c r="G4136" i="25"/>
  <x:c r="H4136" i="25"/>
  <x:c r="I4136" i="25"/>
  <x:c r="J4136" i="25"/>
  <x:c r="K4136" i="25"/>
  <x:c r="L4136" i="25"/>
  <x:c r="M4136" i="25"/>
  <x:c r="N4136" i="25"/>
  <x:c r="P4136" i="25"/>
  <x:c r="Q4136" i="25"/>
  <x:c r="R4136" i="25"/>
  <x:c r="A4137" i="25"/>
  <x:c r="B4137" i="25"/>
  <x:c r="C4137" i="25"/>
  <x:c r="D4137" i="25"/>
  <x:c r="E4137" i="25"/>
  <x:c r="F4137" i="25"/>
  <x:c r="G4137" i="25"/>
  <x:c r="H4137" i="25"/>
  <x:c r="I4137" i="25"/>
  <x:c r="J4137" i="25"/>
  <x:c r="K4137" i="25"/>
  <x:c r="L4137" i="25"/>
  <x:c r="M4137" i="25"/>
  <x:c r="N4137" i="25"/>
  <x:c r="P4137" i="25"/>
  <x:c r="Q4137" i="25"/>
  <x:c r="R4137" i="25"/>
  <x:c r="A4138" i="25"/>
  <x:c r="B4138" i="25"/>
  <x:c r="C4138" i="25"/>
  <x:c r="D4138" i="25"/>
  <x:c r="E4138" i="25"/>
  <x:c r="F4138" i="25"/>
  <x:c r="G4138" i="25"/>
  <x:c r="H4138" i="25"/>
  <x:c r="I4138" i="25"/>
  <x:c r="J4138" i="25"/>
  <x:c r="K4138" i="25"/>
  <x:c r="L4138" i="25"/>
  <x:c r="M4138" i="25"/>
  <x:c r="N4138" i="25"/>
  <x:c r="P4138" i="25"/>
  <x:c r="Q4138" i="25"/>
  <x:c r="R4138" i="25"/>
  <x:c r="A4139" i="25"/>
  <x:c r="B4139" i="25"/>
  <x:c r="C4139" i="25"/>
  <x:c r="D4139" i="25"/>
  <x:c r="E4139" i="25"/>
  <x:c r="F4139" i="25"/>
  <x:c r="G4139" i="25"/>
  <x:c r="H4139" i="25"/>
  <x:c r="I4139" i="25"/>
  <x:c r="J4139" i="25"/>
  <x:c r="K4139" i="25"/>
  <x:c r="L4139" i="25"/>
  <x:c r="M4139" i="25"/>
  <x:c r="N4139" i="25"/>
  <x:c r="P4139" i="25"/>
  <x:c r="Q4139" i="25"/>
  <x:c r="R4139" i="25"/>
  <x:c r="A4140" i="25"/>
  <x:c r="B4140" i="25"/>
  <x:c r="C4140" i="25"/>
  <x:c r="D4140" i="25"/>
  <x:c r="E4140" i="25"/>
  <x:c r="F4140" i="25"/>
  <x:c r="G4140" i="25"/>
  <x:c r="H4140" i="25"/>
  <x:c r="I4140" i="25"/>
  <x:c r="J4140" i="25"/>
  <x:c r="K4140" i="25"/>
  <x:c r="L4140" i="25"/>
  <x:c r="M4140" i="25"/>
  <x:c r="N4140" i="25"/>
  <x:c r="P4140" i="25"/>
  <x:c r="Q4140" i="25"/>
  <x:c r="R4140" i="25"/>
  <x:c r="A4141" i="25"/>
  <x:c r="B4141" i="25"/>
  <x:c r="C4141" i="25"/>
  <x:c r="D4141" i="25"/>
  <x:c r="E4141" i="25"/>
  <x:c r="F4141" i="25"/>
  <x:c r="G4141" i="25"/>
  <x:c r="H4141" i="25"/>
  <x:c r="I4141" i="25"/>
  <x:c r="J4141" i="25"/>
  <x:c r="K4141" i="25"/>
  <x:c r="L4141" i="25"/>
  <x:c r="M4141" i="25"/>
  <x:c r="N4141" i="25"/>
  <x:c r="P4141" i="25"/>
  <x:c r="Q4141" i="25"/>
  <x:c r="R4141" i="25"/>
  <x:c r="A4142" i="25"/>
  <x:c r="B4142" i="25"/>
  <x:c r="C4142" i="25"/>
  <x:c r="D4142" i="25"/>
  <x:c r="E4142" i="25"/>
  <x:c r="F4142" i="25"/>
  <x:c r="G4142" i="25"/>
  <x:c r="H4142" i="25"/>
  <x:c r="I4142" i="25"/>
  <x:c r="J4142" i="25"/>
  <x:c r="K4142" i="25"/>
  <x:c r="L4142" i="25"/>
  <x:c r="M4142" i="25"/>
  <x:c r="N4142" i="25"/>
  <x:c r="P4142" i="25"/>
  <x:c r="Q4142" i="25"/>
  <x:c r="R4142" i="25"/>
  <x:c r="A4143" i="25"/>
  <x:c r="B4143" i="25"/>
  <x:c r="C4143" i="25"/>
  <x:c r="D4143" i="25"/>
  <x:c r="E4143" i="25"/>
  <x:c r="F4143" i="25"/>
  <x:c r="G4143" i="25"/>
  <x:c r="H4143" i="25"/>
  <x:c r="I4143" i="25"/>
  <x:c r="J4143" i="25"/>
  <x:c r="K4143" i="25"/>
  <x:c r="L4143" i="25"/>
  <x:c r="M4143" i="25"/>
  <x:c r="N4143" i="25"/>
  <x:c r="P4143" i="25"/>
  <x:c r="Q4143" i="25"/>
  <x:c r="R4143" i="25"/>
  <x:c r="A4144" i="25"/>
  <x:c r="B4144" i="25"/>
  <x:c r="C4144" i="25"/>
  <x:c r="D4144" i="25"/>
  <x:c r="E4144" i="25"/>
  <x:c r="F4144" i="25"/>
  <x:c r="G4144" i="25"/>
  <x:c r="H4144" i="25"/>
  <x:c r="I4144" i="25"/>
  <x:c r="J4144" i="25"/>
  <x:c r="K4144" i="25"/>
  <x:c r="L4144" i="25"/>
  <x:c r="M4144" i="25"/>
  <x:c r="N4144" i="25"/>
  <x:c r="P4144" i="25"/>
  <x:c r="Q4144" i="25"/>
  <x:c r="R4144" i="25"/>
  <x:c r="A4145" i="25"/>
  <x:c r="B4145" i="25"/>
  <x:c r="C4145" i="25"/>
  <x:c r="D4145" i="25"/>
  <x:c r="E4145" i="25"/>
  <x:c r="F4145" i="25"/>
  <x:c r="G4145" i="25"/>
  <x:c r="H4145" i="25"/>
  <x:c r="I4145" i="25"/>
  <x:c r="J4145" i="25"/>
  <x:c r="K4145" i="25"/>
  <x:c r="L4145" i="25"/>
  <x:c r="M4145" i="25"/>
  <x:c r="N4145" i="25"/>
  <x:c r="P4145" i="25"/>
  <x:c r="Q4145" i="25"/>
  <x:c r="R4145" i="25"/>
  <x:c r="A4146" i="25"/>
  <x:c r="B4146" i="25"/>
  <x:c r="C4146" i="25"/>
  <x:c r="D4146" i="25"/>
  <x:c r="E4146" i="25"/>
  <x:c r="F4146" i="25"/>
  <x:c r="G4146" i="25"/>
  <x:c r="H4146" i="25"/>
  <x:c r="I4146" i="25"/>
  <x:c r="J4146" i="25"/>
  <x:c r="K4146" i="25"/>
  <x:c r="L4146" i="25"/>
  <x:c r="M4146" i="25"/>
  <x:c r="N4146" i="25"/>
  <x:c r="P4146" i="25"/>
  <x:c r="Q4146" i="25"/>
  <x:c r="R4146" i="25"/>
  <x:c r="A4147" i="25"/>
  <x:c r="B4147" i="25"/>
  <x:c r="C4147" i="25"/>
  <x:c r="D4147" i="25"/>
  <x:c r="E4147" i="25"/>
  <x:c r="F4147" i="25"/>
  <x:c r="G4147" i="25"/>
  <x:c r="H4147" i="25"/>
  <x:c r="I4147" i="25"/>
  <x:c r="J4147" i="25"/>
  <x:c r="K4147" i="25"/>
  <x:c r="L4147" i="25"/>
  <x:c r="M4147" i="25"/>
  <x:c r="N4147" i="25"/>
  <x:c r="P4147" i="25"/>
  <x:c r="Q4147" i="25"/>
  <x:c r="R4147" i="25"/>
  <x:c r="A4148" i="25"/>
  <x:c r="B4148" i="25"/>
  <x:c r="C4148" i="25"/>
  <x:c r="D4148" i="25"/>
  <x:c r="E4148" i="25"/>
  <x:c r="F4148" i="25"/>
  <x:c r="G4148" i="25"/>
  <x:c r="H4148" i="25"/>
  <x:c r="I4148" i="25"/>
  <x:c r="J4148" i="25"/>
  <x:c r="K4148" i="25"/>
  <x:c r="L4148" i="25"/>
  <x:c r="M4148" i="25"/>
  <x:c r="N4148" i="25"/>
  <x:c r="P4148" i="25"/>
  <x:c r="Q4148" i="25"/>
  <x:c r="R4148" i="25"/>
  <x:c r="A4149" i="25"/>
  <x:c r="B4149" i="25"/>
  <x:c r="C4149" i="25"/>
  <x:c r="D4149" i="25"/>
  <x:c r="E4149" i="25"/>
  <x:c r="F4149" i="25"/>
  <x:c r="G4149" i="25"/>
  <x:c r="H4149" i="25"/>
  <x:c r="I4149" i="25"/>
  <x:c r="J4149" i="25"/>
  <x:c r="K4149" i="25"/>
  <x:c r="L4149" i="25"/>
  <x:c r="M4149" i="25"/>
  <x:c r="N4149" i="25"/>
  <x:c r="P4149" i="25"/>
  <x:c r="Q4149" i="25"/>
  <x:c r="R4149" i="25"/>
  <x:c r="A4150" i="25"/>
  <x:c r="B4150" i="25"/>
  <x:c r="C4150" i="25"/>
  <x:c r="D4150" i="25"/>
  <x:c r="E4150" i="25"/>
  <x:c r="F4150" i="25"/>
  <x:c r="G4150" i="25"/>
  <x:c r="H4150" i="25"/>
  <x:c r="I4150" i="25"/>
  <x:c r="J4150" i="25"/>
  <x:c r="K4150" i="25"/>
  <x:c r="L4150" i="25"/>
  <x:c r="M4150" i="25"/>
  <x:c r="N4150" i="25"/>
  <x:c r="P4150" i="25"/>
  <x:c r="Q4150" i="25"/>
  <x:c r="R4150" i="25"/>
  <x:c r="A4151" i="25"/>
  <x:c r="B4151" i="25"/>
  <x:c r="C4151" i="25"/>
  <x:c r="D4151" i="25"/>
  <x:c r="E4151" i="25"/>
  <x:c r="F4151" i="25"/>
  <x:c r="G4151" i="25"/>
  <x:c r="H4151" i="25"/>
  <x:c r="I4151" i="25"/>
  <x:c r="J4151" i="25"/>
  <x:c r="K4151" i="25"/>
  <x:c r="L4151" i="25"/>
  <x:c r="M4151" i="25"/>
  <x:c r="N4151" i="25"/>
  <x:c r="P4151" i="25"/>
  <x:c r="Q4151" i="25"/>
  <x:c r="R4151" i="25"/>
  <x:c r="A4152" i="25"/>
  <x:c r="B4152" i="25"/>
  <x:c r="C4152" i="25"/>
  <x:c r="D4152" i="25"/>
  <x:c r="E4152" i="25"/>
  <x:c r="F4152" i="25"/>
  <x:c r="G4152" i="25"/>
  <x:c r="H4152" i="25"/>
  <x:c r="I4152" i="25"/>
  <x:c r="J4152" i="25"/>
  <x:c r="K4152" i="25"/>
  <x:c r="L4152" i="25"/>
  <x:c r="M4152" i="25"/>
  <x:c r="N4152" i="25"/>
  <x:c r="P4152" i="25"/>
  <x:c r="Q4152" i="25"/>
  <x:c r="R4152" i="25"/>
  <x:c r="A4153" i="25"/>
  <x:c r="B4153" i="25"/>
  <x:c r="C4153" i="25"/>
  <x:c r="D4153" i="25"/>
  <x:c r="E4153" i="25"/>
  <x:c r="F4153" i="25"/>
  <x:c r="G4153" i="25"/>
  <x:c r="H4153" i="25"/>
  <x:c r="I4153" i="25"/>
  <x:c r="J4153" i="25"/>
  <x:c r="K4153" i="25"/>
  <x:c r="L4153" i="25"/>
  <x:c r="M4153" i="25"/>
  <x:c r="N4153" i="25"/>
  <x:c r="P4153" i="25"/>
  <x:c r="Q4153" i="25"/>
  <x:c r="R4153" i="25"/>
  <x:c r="A4154" i="25"/>
  <x:c r="B4154" i="25"/>
  <x:c r="C4154" i="25"/>
  <x:c r="D4154" i="25"/>
  <x:c r="E4154" i="25"/>
  <x:c r="F4154" i="25"/>
  <x:c r="G4154" i="25"/>
  <x:c r="H4154" i="25"/>
  <x:c r="I4154" i="25"/>
  <x:c r="J4154" i="25"/>
  <x:c r="K4154" i="25"/>
  <x:c r="L4154" i="25"/>
  <x:c r="M4154" i="25"/>
  <x:c r="N4154" i="25"/>
  <x:c r="P4154" i="25"/>
  <x:c r="Q4154" i="25"/>
  <x:c r="R4154" i="25"/>
  <x:c r="A4155" i="25"/>
  <x:c r="B4155" i="25"/>
  <x:c r="C4155" i="25"/>
  <x:c r="D4155" i="25"/>
  <x:c r="E4155" i="25"/>
  <x:c r="F4155" i="25"/>
  <x:c r="G4155" i="25"/>
  <x:c r="H4155" i="25"/>
  <x:c r="I4155" i="25"/>
  <x:c r="J4155" i="25"/>
  <x:c r="K4155" i="25"/>
  <x:c r="L4155" i="25"/>
  <x:c r="M4155" i="25"/>
  <x:c r="N4155" i="25"/>
  <x:c r="P4155" i="25"/>
  <x:c r="Q4155" i="25"/>
  <x:c r="R4155" i="25"/>
  <x:c r="A4156" i="25"/>
  <x:c r="B4156" i="25"/>
  <x:c r="C4156" i="25"/>
  <x:c r="D4156" i="25"/>
  <x:c r="E4156" i="25"/>
  <x:c r="F4156" i="25"/>
  <x:c r="G4156" i="25"/>
  <x:c r="H4156" i="25"/>
  <x:c r="I4156" i="25"/>
  <x:c r="J4156" i="25"/>
  <x:c r="K4156" i="25"/>
  <x:c r="L4156" i="25"/>
  <x:c r="M4156" i="25"/>
  <x:c r="N4156" i="25"/>
  <x:c r="P4156" i="25"/>
  <x:c r="Q4156" i="25"/>
  <x:c r="R4156" i="25"/>
  <x:c r="A4157" i="25"/>
  <x:c r="B4157" i="25"/>
  <x:c r="C4157" i="25"/>
  <x:c r="D4157" i="25"/>
  <x:c r="E4157" i="25"/>
  <x:c r="F4157" i="25"/>
  <x:c r="G4157" i="25"/>
  <x:c r="H4157" i="25"/>
  <x:c r="I4157" i="25"/>
  <x:c r="J4157" i="25"/>
  <x:c r="K4157" i="25"/>
  <x:c r="L4157" i="25"/>
  <x:c r="M4157" i="25"/>
  <x:c r="N4157" i="25"/>
  <x:c r="P4157" i="25"/>
  <x:c r="Q4157" i="25"/>
  <x:c r="R4157" i="25"/>
  <x:c r="A4158" i="25"/>
  <x:c r="B4158" i="25"/>
  <x:c r="C4158" i="25"/>
  <x:c r="D4158" i="25"/>
  <x:c r="E4158" i="25"/>
  <x:c r="F4158" i="25"/>
  <x:c r="G4158" i="25"/>
  <x:c r="H4158" i="25"/>
  <x:c r="I4158" i="25"/>
  <x:c r="J4158" i="25"/>
  <x:c r="K4158" i="25"/>
  <x:c r="L4158" i="25"/>
  <x:c r="M4158" i="25"/>
  <x:c r="N4158" i="25"/>
  <x:c r="P4158" i="25"/>
  <x:c r="Q4158" i="25"/>
  <x:c r="R4158" i="25"/>
  <x:c r="A4159" i="25"/>
  <x:c r="B4159" i="25"/>
  <x:c r="C4159" i="25"/>
  <x:c r="D4159" i="25"/>
  <x:c r="E4159" i="25"/>
  <x:c r="F4159" i="25"/>
  <x:c r="G4159" i="25"/>
  <x:c r="H4159" i="25"/>
  <x:c r="I4159" i="25"/>
  <x:c r="J4159" i="25"/>
  <x:c r="K4159" i="25"/>
  <x:c r="L4159" i="25"/>
  <x:c r="M4159" i="25"/>
  <x:c r="N4159" i="25"/>
  <x:c r="P4159" i="25"/>
  <x:c r="Q4159" i="25"/>
  <x:c r="R4159" i="25"/>
  <x:c r="A4160" i="25"/>
  <x:c r="B4160" i="25"/>
  <x:c r="C4160" i="25"/>
  <x:c r="D4160" i="25"/>
  <x:c r="E4160" i="25"/>
  <x:c r="F4160" i="25"/>
  <x:c r="G4160" i="25"/>
  <x:c r="H4160" i="25"/>
  <x:c r="I4160" i="25"/>
  <x:c r="J4160" i="25"/>
  <x:c r="K4160" i="25"/>
  <x:c r="L4160" i="25"/>
  <x:c r="M4160" i="25"/>
  <x:c r="N4160" i="25"/>
  <x:c r="P4160" i="25"/>
  <x:c r="Q4160" i="25"/>
  <x:c r="R4160" i="25"/>
  <x:c r="A4161" i="25"/>
  <x:c r="B4161" i="25"/>
  <x:c r="C4161" i="25"/>
  <x:c r="D4161" i="25"/>
  <x:c r="E4161" i="25"/>
  <x:c r="F4161" i="25"/>
  <x:c r="G4161" i="25"/>
  <x:c r="H4161" i="25"/>
  <x:c r="I4161" i="25"/>
  <x:c r="J4161" i="25"/>
  <x:c r="K4161" i="25"/>
  <x:c r="L4161" i="25"/>
  <x:c r="M4161" i="25"/>
  <x:c r="N4161" i="25"/>
  <x:c r="P4161" i="25"/>
  <x:c r="Q4161" i="25"/>
  <x:c r="R4161" i="25"/>
  <x:c r="A4162" i="25"/>
  <x:c r="B4162" i="25"/>
  <x:c r="C4162" i="25"/>
  <x:c r="D4162" i="25"/>
  <x:c r="E4162" i="25"/>
  <x:c r="F4162" i="25"/>
  <x:c r="G4162" i="25"/>
  <x:c r="H4162" i="25"/>
  <x:c r="I4162" i="25"/>
  <x:c r="J4162" i="25"/>
  <x:c r="K4162" i="25"/>
  <x:c r="L4162" i="25"/>
  <x:c r="M4162" i="25"/>
  <x:c r="N4162" i="25"/>
  <x:c r="P4162" i="25"/>
  <x:c r="Q4162" i="25"/>
  <x:c r="R4162" i="25"/>
  <x:c r="A4163" i="25"/>
  <x:c r="B4163" i="25"/>
  <x:c r="C4163" i="25"/>
  <x:c r="D4163" i="25"/>
  <x:c r="E4163" i="25"/>
  <x:c r="F4163" i="25"/>
  <x:c r="G4163" i="25"/>
  <x:c r="H4163" i="25"/>
  <x:c r="I4163" i="25"/>
  <x:c r="J4163" i="25"/>
  <x:c r="K4163" i="25"/>
  <x:c r="L4163" i="25"/>
  <x:c r="M4163" i="25"/>
  <x:c r="N4163" i="25"/>
  <x:c r="P4163" i="25"/>
  <x:c r="Q4163" i="25"/>
  <x:c r="R4163" i="25"/>
  <x:c r="A4164" i="25"/>
  <x:c r="B4164" i="25"/>
  <x:c r="C4164" i="25"/>
  <x:c r="D4164" i="25"/>
  <x:c r="E4164" i="25"/>
  <x:c r="F4164" i="25"/>
  <x:c r="G4164" i="25"/>
  <x:c r="H4164" i="25"/>
  <x:c r="I4164" i="25"/>
  <x:c r="J4164" i="25"/>
  <x:c r="K4164" i="25"/>
  <x:c r="L4164" i="25"/>
  <x:c r="M4164" i="25"/>
  <x:c r="N4164" i="25"/>
  <x:c r="P4164" i="25"/>
  <x:c r="Q4164" i="25"/>
  <x:c r="R4164" i="25"/>
  <x:c r="A4165" i="25"/>
  <x:c r="B4165" i="25"/>
  <x:c r="C4165" i="25"/>
  <x:c r="D4165" i="25"/>
  <x:c r="E4165" i="25"/>
  <x:c r="F4165" i="25"/>
  <x:c r="G4165" i="25"/>
  <x:c r="H4165" i="25"/>
  <x:c r="I4165" i="25"/>
  <x:c r="J4165" i="25"/>
  <x:c r="K4165" i="25"/>
  <x:c r="L4165" i="25"/>
  <x:c r="M4165" i="25"/>
  <x:c r="N4165" i="25"/>
  <x:c r="P4165" i="25"/>
  <x:c r="Q4165" i="25"/>
  <x:c r="R4165" i="25"/>
  <x:c r="A4166" i="25"/>
  <x:c r="B4166" i="25"/>
  <x:c r="C4166" i="25"/>
  <x:c r="D4166" i="25"/>
  <x:c r="E4166" i="25"/>
  <x:c r="F4166" i="25"/>
  <x:c r="G4166" i="25"/>
  <x:c r="H4166" i="25"/>
  <x:c r="I4166" i="25"/>
  <x:c r="J4166" i="25"/>
  <x:c r="K4166" i="25"/>
  <x:c r="L4166" i="25"/>
  <x:c r="M4166" i="25"/>
  <x:c r="N4166" i="25"/>
  <x:c r="P4166" i="25"/>
  <x:c r="Q4166" i="25"/>
  <x:c r="R4166" i="25"/>
  <x:c r="A4167" i="25"/>
  <x:c r="B4167" i="25"/>
  <x:c r="C4167" i="25"/>
  <x:c r="D4167" i="25"/>
  <x:c r="E4167" i="25"/>
  <x:c r="F4167" i="25"/>
  <x:c r="G4167" i="25"/>
  <x:c r="H4167" i="25"/>
  <x:c r="I4167" i="25"/>
  <x:c r="J4167" i="25"/>
  <x:c r="K4167" i="25"/>
  <x:c r="L4167" i="25"/>
  <x:c r="M4167" i="25"/>
  <x:c r="N4167" i="25"/>
  <x:c r="P4167" i="25"/>
  <x:c r="Q4167" i="25"/>
  <x:c r="R4167" i="25"/>
  <x:c r="A4168" i="25"/>
  <x:c r="B4168" i="25"/>
  <x:c r="C4168" i="25"/>
  <x:c r="D4168" i="25"/>
  <x:c r="E4168" i="25"/>
  <x:c r="F4168" i="25"/>
  <x:c r="G4168" i="25"/>
  <x:c r="H4168" i="25"/>
  <x:c r="I4168" i="25"/>
  <x:c r="J4168" i="25"/>
  <x:c r="K4168" i="25"/>
  <x:c r="L4168" i="25"/>
  <x:c r="M4168" i="25"/>
  <x:c r="N4168" i="25"/>
  <x:c r="P4168" i="25"/>
  <x:c r="Q4168" i="25"/>
  <x:c r="R4168" i="25"/>
  <x:c r="A4169" i="25"/>
  <x:c r="B4169" i="25"/>
  <x:c r="C4169" i="25"/>
  <x:c r="D4169" i="25"/>
  <x:c r="E4169" i="25"/>
  <x:c r="F4169" i="25"/>
  <x:c r="G4169" i="25"/>
  <x:c r="H4169" i="25"/>
  <x:c r="I4169" i="25"/>
  <x:c r="J4169" i="25"/>
  <x:c r="K4169" i="25"/>
  <x:c r="L4169" i="25"/>
  <x:c r="M4169" i="25"/>
  <x:c r="N4169" i="25"/>
  <x:c r="P4169" i="25"/>
  <x:c r="Q4169" i="25"/>
  <x:c r="R4169" i="25"/>
  <x:c r="A4170" i="25"/>
  <x:c r="B4170" i="25"/>
  <x:c r="C4170" i="25"/>
  <x:c r="D4170" i="25"/>
  <x:c r="E4170" i="25"/>
  <x:c r="F4170" i="25"/>
  <x:c r="G4170" i="25"/>
  <x:c r="H4170" i="25"/>
  <x:c r="I4170" i="25"/>
  <x:c r="J4170" i="25"/>
  <x:c r="K4170" i="25"/>
  <x:c r="L4170" i="25"/>
  <x:c r="M4170" i="25"/>
  <x:c r="N4170" i="25"/>
  <x:c r="P4170" i="25"/>
  <x:c r="Q4170" i="25"/>
  <x:c r="R4170" i="25"/>
  <x:c r="A4171" i="25"/>
  <x:c r="B4171" i="25"/>
  <x:c r="C4171" i="25"/>
  <x:c r="D4171" i="25"/>
  <x:c r="E4171" i="25"/>
  <x:c r="F4171" i="25"/>
  <x:c r="G4171" i="25"/>
  <x:c r="H4171" i="25"/>
  <x:c r="I4171" i="25"/>
  <x:c r="J4171" i="25"/>
  <x:c r="K4171" i="25"/>
  <x:c r="L4171" i="25"/>
  <x:c r="M4171" i="25"/>
  <x:c r="N4171" i="25"/>
  <x:c r="P4171" i="25"/>
  <x:c r="Q4171" i="25"/>
  <x:c r="R4171" i="25"/>
  <x:c r="A4172" i="25"/>
  <x:c r="B4172" i="25"/>
  <x:c r="C4172" i="25"/>
  <x:c r="D4172" i="25"/>
  <x:c r="E4172" i="25"/>
  <x:c r="F4172" i="25"/>
  <x:c r="G4172" i="25"/>
  <x:c r="H4172" i="25"/>
  <x:c r="I4172" i="25"/>
  <x:c r="J4172" i="25"/>
  <x:c r="K4172" i="25"/>
  <x:c r="L4172" i="25"/>
  <x:c r="M4172" i="25"/>
  <x:c r="N4172" i="25"/>
  <x:c r="P4172" i="25"/>
  <x:c r="Q4172" i="25"/>
  <x:c r="R4172" i="25"/>
  <x:c r="A4173" i="25"/>
  <x:c r="B4173" i="25"/>
  <x:c r="C4173" i="25"/>
  <x:c r="D4173" i="25"/>
  <x:c r="E4173" i="25"/>
  <x:c r="F4173" i="25"/>
  <x:c r="G4173" i="25"/>
  <x:c r="H4173" i="25"/>
  <x:c r="I4173" i="25"/>
  <x:c r="J4173" i="25"/>
  <x:c r="K4173" i="25"/>
  <x:c r="L4173" i="25"/>
  <x:c r="M4173" i="25"/>
  <x:c r="N4173" i="25"/>
  <x:c r="P4173" i="25"/>
  <x:c r="Q4173" i="25"/>
  <x:c r="R4173" i="25"/>
  <x:c r="A4174" i="25"/>
  <x:c r="B4174" i="25"/>
  <x:c r="C4174" i="25"/>
  <x:c r="D4174" i="25"/>
  <x:c r="E4174" i="25"/>
  <x:c r="F4174" i="25"/>
  <x:c r="G4174" i="25"/>
  <x:c r="H4174" i="25"/>
  <x:c r="I4174" i="25"/>
  <x:c r="J4174" i="25"/>
  <x:c r="K4174" i="25"/>
  <x:c r="L4174" i="25"/>
  <x:c r="M4174" i="25"/>
  <x:c r="N4174" i="25"/>
  <x:c r="P4174" i="25"/>
  <x:c r="Q4174" i="25"/>
  <x:c r="R4174" i="25"/>
  <x:c r="A4175" i="25"/>
  <x:c r="B4175" i="25"/>
  <x:c r="C4175" i="25"/>
  <x:c r="D4175" i="25"/>
  <x:c r="E4175" i="25"/>
  <x:c r="F4175" i="25"/>
  <x:c r="G4175" i="25"/>
  <x:c r="H4175" i="25"/>
  <x:c r="I4175" i="25"/>
  <x:c r="J4175" i="25"/>
  <x:c r="K4175" i="25"/>
  <x:c r="L4175" i="25"/>
  <x:c r="M4175" i="25"/>
  <x:c r="N4175" i="25"/>
  <x:c r="P4175" i="25"/>
  <x:c r="Q4175" i="25"/>
  <x:c r="R4175" i="25"/>
  <x:c r="A4176" i="25"/>
  <x:c r="B4176" i="25"/>
  <x:c r="C4176" i="25"/>
  <x:c r="D4176" i="25"/>
  <x:c r="E4176" i="25"/>
  <x:c r="F4176" i="25"/>
  <x:c r="G4176" i="25"/>
  <x:c r="H4176" i="25"/>
  <x:c r="I4176" i="25"/>
  <x:c r="J4176" i="25"/>
  <x:c r="K4176" i="25"/>
  <x:c r="L4176" i="25"/>
  <x:c r="M4176" i="25"/>
  <x:c r="N4176" i="25"/>
  <x:c r="P4176" i="25"/>
  <x:c r="Q4176" i="25"/>
  <x:c r="R4176" i="25"/>
  <x:c r="A4177" i="25"/>
  <x:c r="B4177" i="25"/>
  <x:c r="C4177" i="25"/>
  <x:c r="D4177" i="25"/>
  <x:c r="E4177" i="25"/>
  <x:c r="F4177" i="25"/>
  <x:c r="G4177" i="25"/>
  <x:c r="H4177" i="25"/>
  <x:c r="I4177" i="25"/>
  <x:c r="J4177" i="25"/>
  <x:c r="K4177" i="25"/>
  <x:c r="L4177" i="25"/>
  <x:c r="M4177" i="25"/>
  <x:c r="N4177" i="25"/>
  <x:c r="P4177" i="25"/>
  <x:c r="Q4177" i="25"/>
  <x:c r="R4177" i="25"/>
  <x:c r="A4178" i="25"/>
  <x:c r="B4178" i="25"/>
  <x:c r="C4178" i="25"/>
  <x:c r="D4178" i="25"/>
  <x:c r="E4178" i="25"/>
  <x:c r="F4178" i="25"/>
  <x:c r="G4178" i="25"/>
  <x:c r="H4178" i="25"/>
  <x:c r="I4178" i="25"/>
  <x:c r="J4178" i="25"/>
  <x:c r="K4178" i="25"/>
  <x:c r="L4178" i="25"/>
  <x:c r="M4178" i="25"/>
  <x:c r="N4178" i="25"/>
  <x:c r="P4178" i="25"/>
  <x:c r="Q4178" i="25"/>
  <x:c r="R4178" i="25"/>
  <x:c r="A4179" i="25"/>
  <x:c r="B4179" i="25"/>
  <x:c r="C4179" i="25"/>
  <x:c r="D4179" i="25"/>
  <x:c r="E4179" i="25"/>
  <x:c r="F4179" i="25"/>
  <x:c r="G4179" i="25"/>
  <x:c r="H4179" i="25"/>
  <x:c r="I4179" i="25"/>
  <x:c r="J4179" i="25"/>
  <x:c r="K4179" i="25"/>
  <x:c r="L4179" i="25"/>
  <x:c r="M4179" i="25"/>
  <x:c r="N4179" i="25"/>
  <x:c r="P4179" i="25"/>
  <x:c r="Q4179" i="25"/>
  <x:c r="R4179" i="25"/>
  <x:c r="A4180" i="25"/>
  <x:c r="B4180" i="25"/>
  <x:c r="C4180" i="25"/>
  <x:c r="D4180" i="25"/>
  <x:c r="E4180" i="25"/>
  <x:c r="F4180" i="25"/>
  <x:c r="G4180" i="25"/>
  <x:c r="H4180" i="25"/>
  <x:c r="I4180" i="25"/>
  <x:c r="J4180" i="25"/>
  <x:c r="K4180" i="25"/>
  <x:c r="L4180" i="25"/>
  <x:c r="M4180" i="25"/>
  <x:c r="N4180" i="25"/>
  <x:c r="P4180" i="25"/>
  <x:c r="Q4180" i="25"/>
  <x:c r="R4180" i="25"/>
  <x:c r="A4181" i="25"/>
  <x:c r="B4181" i="25"/>
  <x:c r="C4181" i="25"/>
  <x:c r="D4181" i="25"/>
  <x:c r="E4181" i="25"/>
  <x:c r="F4181" i="25"/>
  <x:c r="G4181" i="25"/>
  <x:c r="H4181" i="25"/>
  <x:c r="I4181" i="25"/>
  <x:c r="J4181" i="25"/>
  <x:c r="K4181" i="25"/>
  <x:c r="L4181" i="25"/>
  <x:c r="M4181" i="25"/>
  <x:c r="N4181" i="25"/>
  <x:c r="P4181" i="25"/>
  <x:c r="Q4181" i="25"/>
  <x:c r="R4181" i="25"/>
  <x:c r="A4182" i="25"/>
  <x:c r="B4182" i="25"/>
  <x:c r="C4182" i="25"/>
  <x:c r="D4182" i="25"/>
  <x:c r="E4182" i="25"/>
  <x:c r="F4182" i="25"/>
  <x:c r="G4182" i="25"/>
  <x:c r="H4182" i="25"/>
  <x:c r="I4182" i="25"/>
  <x:c r="J4182" i="25"/>
  <x:c r="K4182" i="25"/>
  <x:c r="L4182" i="25"/>
  <x:c r="M4182" i="25"/>
  <x:c r="N4182" i="25"/>
  <x:c r="P4182" i="25"/>
  <x:c r="Q4182" i="25"/>
  <x:c r="R4182" i="25"/>
  <x:c r="A4183" i="25"/>
  <x:c r="B4183" i="25"/>
  <x:c r="C4183" i="25"/>
  <x:c r="D4183" i="25"/>
  <x:c r="E4183" i="25"/>
  <x:c r="F4183" i="25"/>
  <x:c r="G4183" i="25"/>
  <x:c r="H4183" i="25"/>
  <x:c r="I4183" i="25"/>
  <x:c r="J4183" i="25"/>
  <x:c r="K4183" i="25"/>
  <x:c r="L4183" i="25"/>
  <x:c r="M4183" i="25"/>
  <x:c r="N4183" i="25"/>
  <x:c r="P4183" i="25"/>
  <x:c r="Q4183" i="25"/>
  <x:c r="R4183" i="25"/>
  <x:c r="A4184" i="25"/>
  <x:c r="B4184" i="25"/>
  <x:c r="C4184" i="25"/>
  <x:c r="D4184" i="25"/>
  <x:c r="E4184" i="25"/>
  <x:c r="F4184" i="25"/>
  <x:c r="G4184" i="25"/>
  <x:c r="H4184" i="25"/>
  <x:c r="I4184" i="25"/>
  <x:c r="J4184" i="25"/>
  <x:c r="K4184" i="25"/>
  <x:c r="L4184" i="25"/>
  <x:c r="M4184" i="25"/>
  <x:c r="N4184" i="25"/>
  <x:c r="P4184" i="25"/>
  <x:c r="Q4184" i="25"/>
  <x:c r="R4184" i="25"/>
  <x:c r="A4185" i="25"/>
  <x:c r="B4185" i="25"/>
  <x:c r="C4185" i="25"/>
  <x:c r="D4185" i="25"/>
  <x:c r="E4185" i="25"/>
  <x:c r="F4185" i="25"/>
  <x:c r="G4185" i="25"/>
  <x:c r="H4185" i="25"/>
  <x:c r="I4185" i="25"/>
  <x:c r="J4185" i="25"/>
  <x:c r="K4185" i="25"/>
  <x:c r="L4185" i="25"/>
  <x:c r="M4185" i="25"/>
  <x:c r="N4185" i="25"/>
  <x:c r="P4185" i="25"/>
  <x:c r="Q4185" i="25"/>
  <x:c r="R4185" i="25"/>
  <x:c r="A4186" i="25"/>
  <x:c r="B4186" i="25"/>
  <x:c r="C4186" i="25"/>
  <x:c r="D4186" i="25"/>
  <x:c r="E4186" i="25"/>
  <x:c r="F4186" i="25"/>
  <x:c r="G4186" i="25"/>
  <x:c r="H4186" i="25"/>
  <x:c r="I4186" i="25"/>
  <x:c r="J4186" i="25"/>
  <x:c r="K4186" i="25"/>
  <x:c r="L4186" i="25"/>
  <x:c r="M4186" i="25"/>
  <x:c r="N4186" i="25"/>
  <x:c r="P4186" i="25"/>
  <x:c r="Q4186" i="25"/>
  <x:c r="R4186" i="25"/>
  <x:c r="A4187" i="25"/>
  <x:c r="B4187" i="25"/>
  <x:c r="C4187" i="25"/>
  <x:c r="D4187" i="25"/>
  <x:c r="E4187" i="25"/>
  <x:c r="F4187" i="25"/>
  <x:c r="G4187" i="25"/>
  <x:c r="H4187" i="25"/>
  <x:c r="I4187" i="25"/>
  <x:c r="J4187" i="25"/>
  <x:c r="K4187" i="25"/>
  <x:c r="L4187" i="25"/>
  <x:c r="M4187" i="25"/>
  <x:c r="N4187" i="25"/>
  <x:c r="P4187" i="25"/>
  <x:c r="Q4187" i="25"/>
  <x:c r="R4187" i="25"/>
  <x:c r="A4188" i="25"/>
  <x:c r="B4188" i="25"/>
  <x:c r="C4188" i="25"/>
  <x:c r="D4188" i="25"/>
  <x:c r="E4188" i="25"/>
  <x:c r="F4188" i="25"/>
  <x:c r="G4188" i="25"/>
  <x:c r="H4188" i="25"/>
  <x:c r="I4188" i="25"/>
  <x:c r="J4188" i="25"/>
  <x:c r="K4188" i="25"/>
  <x:c r="L4188" i="25"/>
  <x:c r="M4188" i="25"/>
  <x:c r="N4188" i="25"/>
  <x:c r="P4188" i="25"/>
  <x:c r="Q4188" i="25"/>
  <x:c r="R4188" i="25"/>
  <x:c r="A4189" i="25"/>
  <x:c r="B4189" i="25"/>
  <x:c r="C4189" i="25"/>
  <x:c r="D4189" i="25"/>
  <x:c r="E4189" i="25"/>
  <x:c r="F4189" i="25"/>
  <x:c r="G4189" i="25"/>
  <x:c r="H4189" i="25"/>
  <x:c r="I4189" i="25"/>
  <x:c r="J4189" i="25"/>
  <x:c r="K4189" i="25"/>
  <x:c r="L4189" i="25"/>
  <x:c r="M4189" i="25"/>
  <x:c r="N4189" i="25"/>
  <x:c r="P4189" i="25"/>
  <x:c r="Q4189" i="25"/>
  <x:c r="R4189" i="25"/>
  <x:c r="A4190" i="25"/>
  <x:c r="B4190" i="25"/>
  <x:c r="C4190" i="25"/>
  <x:c r="D4190" i="25"/>
  <x:c r="E4190" i="25"/>
  <x:c r="F4190" i="25"/>
  <x:c r="G4190" i="25"/>
  <x:c r="H4190" i="25"/>
  <x:c r="I4190" i="25"/>
  <x:c r="J4190" i="25"/>
  <x:c r="K4190" i="25"/>
  <x:c r="L4190" i="25"/>
  <x:c r="M4190" i="25"/>
  <x:c r="N4190" i="25"/>
  <x:c r="P4190" i="25"/>
  <x:c r="Q4190" i="25"/>
  <x:c r="R4190" i="25"/>
  <x:c r="A4191" i="25"/>
  <x:c r="B4191" i="25"/>
  <x:c r="C4191" i="25"/>
  <x:c r="D4191" i="25"/>
  <x:c r="E4191" i="25"/>
  <x:c r="F4191" i="25"/>
  <x:c r="G4191" i="25"/>
  <x:c r="H4191" i="25"/>
  <x:c r="I4191" i="25"/>
  <x:c r="J4191" i="25"/>
  <x:c r="K4191" i="25"/>
  <x:c r="L4191" i="25"/>
  <x:c r="M4191" i="25"/>
  <x:c r="N4191" i="25"/>
  <x:c r="P4191" i="25"/>
  <x:c r="Q4191" i="25"/>
  <x:c r="R4191" i="25"/>
  <x:c r="A4192" i="25"/>
  <x:c r="B4192" i="25"/>
  <x:c r="C4192" i="25"/>
  <x:c r="D4192" i="25"/>
  <x:c r="E4192" i="25"/>
  <x:c r="F4192" i="25"/>
  <x:c r="G4192" i="25"/>
  <x:c r="H4192" i="25"/>
  <x:c r="I4192" i="25"/>
  <x:c r="J4192" i="25"/>
  <x:c r="K4192" i="25"/>
  <x:c r="L4192" i="25"/>
  <x:c r="M4192" i="25"/>
  <x:c r="N4192" i="25"/>
  <x:c r="P4192" i="25"/>
  <x:c r="Q4192" i="25"/>
  <x:c r="R4192" i="25"/>
  <x:c r="A4193" i="25"/>
  <x:c r="B4193" i="25"/>
  <x:c r="C4193" i="25"/>
  <x:c r="D4193" i="25"/>
  <x:c r="E4193" i="25"/>
  <x:c r="F4193" i="25"/>
  <x:c r="G4193" i="25"/>
  <x:c r="H4193" i="25"/>
  <x:c r="I4193" i="25"/>
  <x:c r="J4193" i="25"/>
  <x:c r="K4193" i="25"/>
  <x:c r="L4193" i="25"/>
  <x:c r="M4193" i="25"/>
  <x:c r="N4193" i="25"/>
  <x:c r="P4193" i="25"/>
  <x:c r="Q4193" i="25"/>
  <x:c r="R4193" i="25"/>
  <x:c r="A4194" i="25"/>
  <x:c r="B4194" i="25"/>
  <x:c r="C4194" i="25"/>
  <x:c r="D4194" i="25"/>
  <x:c r="E4194" i="25"/>
  <x:c r="F4194" i="25"/>
  <x:c r="G4194" i="25"/>
  <x:c r="H4194" i="25"/>
  <x:c r="I4194" i="25"/>
  <x:c r="J4194" i="25"/>
  <x:c r="K4194" i="25"/>
  <x:c r="L4194" i="25"/>
  <x:c r="M4194" i="25"/>
  <x:c r="N4194" i="25"/>
  <x:c r="P4194" i="25"/>
  <x:c r="Q4194" i="25"/>
  <x:c r="R4194" i="25"/>
  <x:c r="A4195" i="25"/>
  <x:c r="B4195" i="25"/>
  <x:c r="C4195" i="25"/>
  <x:c r="D4195" i="25"/>
  <x:c r="E4195" i="25"/>
  <x:c r="F4195" i="25"/>
  <x:c r="G4195" i="25"/>
  <x:c r="H4195" i="25"/>
  <x:c r="I4195" i="25"/>
  <x:c r="J4195" i="25"/>
  <x:c r="K4195" i="25"/>
  <x:c r="L4195" i="25"/>
  <x:c r="M4195" i="25"/>
  <x:c r="N4195" i="25"/>
  <x:c r="P4195" i="25"/>
  <x:c r="Q4195" i="25"/>
  <x:c r="R4195" i="25"/>
  <x:c r="A4196" i="25"/>
  <x:c r="B4196" i="25"/>
  <x:c r="C4196" i="25"/>
  <x:c r="D4196" i="25"/>
  <x:c r="E4196" i="25"/>
  <x:c r="F4196" i="25"/>
  <x:c r="G4196" i="25"/>
  <x:c r="H4196" i="25"/>
  <x:c r="I4196" i="25"/>
  <x:c r="J4196" i="25"/>
  <x:c r="K4196" i="25"/>
  <x:c r="L4196" i="25"/>
  <x:c r="M4196" i="25"/>
  <x:c r="N4196" i="25"/>
  <x:c r="P4196" i="25"/>
  <x:c r="Q4196" i="25"/>
  <x:c r="R4196" i="25"/>
  <x:c r="A4197" i="25"/>
  <x:c r="B4197" i="25"/>
  <x:c r="C4197" i="25"/>
  <x:c r="D4197" i="25"/>
  <x:c r="E4197" i="25"/>
  <x:c r="F4197" i="25"/>
  <x:c r="G4197" i="25"/>
  <x:c r="H4197" i="25"/>
  <x:c r="I4197" i="25"/>
  <x:c r="J4197" i="25"/>
  <x:c r="K4197" i="25"/>
  <x:c r="L4197" i="25"/>
  <x:c r="M4197" i="25"/>
  <x:c r="N4197" i="25"/>
  <x:c r="P4197" i="25"/>
  <x:c r="Q4197" i="25"/>
  <x:c r="R4197" i="25"/>
  <x:c r="A4198" i="25"/>
  <x:c r="B4198" i="25"/>
  <x:c r="C4198" i="25"/>
  <x:c r="D4198" i="25"/>
  <x:c r="E4198" i="25"/>
  <x:c r="F4198" i="25"/>
  <x:c r="G4198" i="25"/>
  <x:c r="H4198" i="25"/>
  <x:c r="I4198" i="25"/>
  <x:c r="J4198" i="25"/>
  <x:c r="K4198" i="25"/>
  <x:c r="L4198" i="25"/>
  <x:c r="M4198" i="25"/>
  <x:c r="N4198" i="25"/>
  <x:c r="P4198" i="25"/>
  <x:c r="Q4198" i="25"/>
  <x:c r="R4198" i="25"/>
  <x:c r="A4199" i="25"/>
  <x:c r="B4199" i="25"/>
  <x:c r="C4199" i="25"/>
  <x:c r="D4199" i="25"/>
  <x:c r="E4199" i="25"/>
  <x:c r="F4199" i="25"/>
  <x:c r="G4199" i="25"/>
  <x:c r="H4199" i="25"/>
  <x:c r="I4199" i="25"/>
  <x:c r="J4199" i="25"/>
  <x:c r="K4199" i="25"/>
  <x:c r="L4199" i="25"/>
  <x:c r="M4199" i="25"/>
  <x:c r="N4199" i="25"/>
  <x:c r="P4199" i="25"/>
  <x:c r="Q4199" i="25"/>
  <x:c r="R4199" i="25"/>
  <x:c r="A4200" i="25"/>
  <x:c r="B4200" i="25"/>
  <x:c r="C4200" i="25"/>
  <x:c r="D4200" i="25"/>
  <x:c r="E4200" i="25"/>
  <x:c r="F4200" i="25"/>
  <x:c r="G4200" i="25"/>
  <x:c r="H4200" i="25"/>
  <x:c r="I4200" i="25"/>
  <x:c r="J4200" i="25"/>
  <x:c r="K4200" i="25"/>
  <x:c r="L4200" i="25"/>
  <x:c r="M4200" i="25"/>
  <x:c r="N4200" i="25"/>
  <x:c r="P4200" i="25"/>
  <x:c r="Q4200" i="25"/>
  <x:c r="R4200" i="25"/>
  <x:c r="A4201" i="25"/>
  <x:c r="B4201" i="25"/>
  <x:c r="C4201" i="25"/>
  <x:c r="D4201" i="25"/>
  <x:c r="E4201" i="25"/>
  <x:c r="F4201" i="25"/>
  <x:c r="G4201" i="25"/>
  <x:c r="H4201" i="25"/>
  <x:c r="I4201" i="25"/>
  <x:c r="J4201" i="25"/>
  <x:c r="K4201" i="25"/>
  <x:c r="L4201" i="25"/>
  <x:c r="M4201" i="25"/>
  <x:c r="N4201" i="25"/>
  <x:c r="P4201" i="25"/>
  <x:c r="Q4201" i="25"/>
  <x:c r="R4201" i="25"/>
  <x:c r="A4202" i="25"/>
  <x:c r="B4202" i="25"/>
  <x:c r="C4202" i="25"/>
  <x:c r="D4202" i="25"/>
  <x:c r="E4202" i="25"/>
  <x:c r="F4202" i="25"/>
  <x:c r="G4202" i="25"/>
  <x:c r="H4202" i="25"/>
  <x:c r="I4202" i="25"/>
  <x:c r="J4202" i="25"/>
  <x:c r="K4202" i="25"/>
  <x:c r="L4202" i="25"/>
  <x:c r="M4202" i="25"/>
  <x:c r="N4202" i="25"/>
  <x:c r="P4202" i="25"/>
  <x:c r="Q4202" i="25"/>
  <x:c r="R4202" i="25"/>
  <x:c r="A4203" i="25"/>
  <x:c r="B4203" i="25"/>
  <x:c r="C4203" i="25"/>
  <x:c r="D4203" i="25"/>
  <x:c r="E4203" i="25"/>
  <x:c r="F4203" i="25"/>
  <x:c r="G4203" i="25"/>
  <x:c r="H4203" i="25"/>
  <x:c r="I4203" i="25"/>
  <x:c r="J4203" i="25"/>
  <x:c r="K4203" i="25"/>
  <x:c r="L4203" i="25"/>
  <x:c r="M4203" i="25"/>
  <x:c r="N4203" i="25"/>
  <x:c r="P4203" i="25"/>
  <x:c r="Q4203" i="25"/>
  <x:c r="R4203" i="25"/>
  <x:c r="A4204" i="25"/>
  <x:c r="B4204" i="25"/>
  <x:c r="C4204" i="25"/>
  <x:c r="D4204" i="25"/>
  <x:c r="E4204" i="25"/>
  <x:c r="F4204" i="25"/>
  <x:c r="G4204" i="25"/>
  <x:c r="H4204" i="25"/>
  <x:c r="I4204" i="25"/>
  <x:c r="J4204" i="25"/>
  <x:c r="K4204" i="25"/>
  <x:c r="L4204" i="25"/>
  <x:c r="M4204" i="25"/>
  <x:c r="N4204" i="25"/>
  <x:c r="P4204" i="25"/>
  <x:c r="Q4204" i="25"/>
  <x:c r="R4204" i="25"/>
  <x:c r="A4205" i="25"/>
  <x:c r="B4205" i="25"/>
  <x:c r="C4205" i="25"/>
  <x:c r="D4205" i="25"/>
  <x:c r="E4205" i="25"/>
  <x:c r="F4205" i="25"/>
  <x:c r="G4205" i="25"/>
  <x:c r="H4205" i="25"/>
  <x:c r="I4205" i="25"/>
  <x:c r="J4205" i="25"/>
  <x:c r="K4205" i="25"/>
  <x:c r="L4205" i="25"/>
  <x:c r="M4205" i="25"/>
  <x:c r="N4205" i="25"/>
  <x:c r="P4205" i="25"/>
  <x:c r="Q4205" i="25"/>
  <x:c r="R4205" i="25"/>
  <x:c r="A4206" i="25"/>
  <x:c r="B4206" i="25"/>
  <x:c r="C4206" i="25"/>
  <x:c r="D4206" i="25"/>
  <x:c r="E4206" i="25"/>
  <x:c r="F4206" i="25"/>
  <x:c r="G4206" i="25"/>
  <x:c r="H4206" i="25"/>
  <x:c r="I4206" i="25"/>
  <x:c r="J4206" i="25"/>
  <x:c r="K4206" i="25"/>
  <x:c r="L4206" i="25"/>
  <x:c r="M4206" i="25"/>
  <x:c r="N4206" i="25"/>
  <x:c r="P4206" i="25"/>
  <x:c r="Q4206" i="25"/>
  <x:c r="R4206" i="25"/>
  <x:c r="A4207" i="25"/>
  <x:c r="B4207" i="25"/>
  <x:c r="C4207" i="25"/>
  <x:c r="D4207" i="25"/>
  <x:c r="E4207" i="25"/>
  <x:c r="F4207" i="25"/>
  <x:c r="G4207" i="25"/>
  <x:c r="H4207" i="25"/>
  <x:c r="I4207" i="25"/>
  <x:c r="J4207" i="25"/>
  <x:c r="K4207" i="25"/>
  <x:c r="L4207" i="25"/>
  <x:c r="M4207" i="25"/>
  <x:c r="N4207" i="25"/>
  <x:c r="P4207" i="25"/>
  <x:c r="Q4207" i="25"/>
  <x:c r="R4207" i="25"/>
  <x:c r="A4208" i="25"/>
  <x:c r="B4208" i="25"/>
  <x:c r="C4208" i="25"/>
  <x:c r="D4208" i="25"/>
  <x:c r="E4208" i="25"/>
  <x:c r="F4208" i="25"/>
  <x:c r="G4208" i="25"/>
  <x:c r="H4208" i="25"/>
  <x:c r="I4208" i="25"/>
  <x:c r="J4208" i="25"/>
  <x:c r="K4208" i="25"/>
  <x:c r="L4208" i="25"/>
  <x:c r="M4208" i="25"/>
  <x:c r="N4208" i="25"/>
  <x:c r="P4208" i="25"/>
  <x:c r="Q4208" i="25"/>
  <x:c r="R4208" i="25"/>
  <x:c r="A4209" i="25"/>
  <x:c r="B4209" i="25"/>
  <x:c r="C4209" i="25"/>
  <x:c r="D4209" i="25"/>
  <x:c r="E4209" i="25"/>
  <x:c r="F4209" i="25"/>
  <x:c r="G4209" i="25"/>
  <x:c r="H4209" i="25"/>
  <x:c r="I4209" i="25"/>
  <x:c r="J4209" i="25"/>
  <x:c r="K4209" i="25"/>
  <x:c r="L4209" i="25"/>
  <x:c r="M4209" i="25"/>
  <x:c r="N4209" i="25"/>
  <x:c r="P4209" i="25"/>
  <x:c r="Q4209" i="25"/>
  <x:c r="R4209" i="25"/>
  <x:c r="A4210" i="25"/>
  <x:c r="B4210" i="25"/>
  <x:c r="C4210" i="25"/>
  <x:c r="D4210" i="25"/>
  <x:c r="E4210" i="25"/>
  <x:c r="F4210" i="25"/>
  <x:c r="G4210" i="25"/>
  <x:c r="H4210" i="25"/>
  <x:c r="I4210" i="25"/>
  <x:c r="J4210" i="25"/>
  <x:c r="K4210" i="25"/>
  <x:c r="L4210" i="25"/>
  <x:c r="M4210" i="25"/>
  <x:c r="N4210" i="25"/>
  <x:c r="P4210" i="25"/>
  <x:c r="Q4210" i="25"/>
  <x:c r="R4210" i="25"/>
  <x:c r="A4211" i="25"/>
  <x:c r="B4211" i="25"/>
  <x:c r="C4211" i="25"/>
  <x:c r="D4211" i="25"/>
  <x:c r="E4211" i="25"/>
  <x:c r="F4211" i="25"/>
  <x:c r="G4211" i="25"/>
  <x:c r="H4211" i="25"/>
  <x:c r="I4211" i="25"/>
  <x:c r="J4211" i="25"/>
  <x:c r="K4211" i="25"/>
  <x:c r="L4211" i="25"/>
  <x:c r="M4211" i="25"/>
  <x:c r="N4211" i="25"/>
  <x:c r="P4211" i="25"/>
  <x:c r="Q4211" i="25"/>
  <x:c r="R4211" i="25"/>
  <x:c r="A4212" i="25"/>
  <x:c r="B4212" i="25"/>
  <x:c r="C4212" i="25"/>
  <x:c r="D4212" i="25"/>
  <x:c r="E4212" i="25"/>
  <x:c r="F4212" i="25"/>
  <x:c r="G4212" i="25"/>
  <x:c r="H4212" i="25"/>
  <x:c r="I4212" i="25"/>
  <x:c r="J4212" i="25"/>
  <x:c r="K4212" i="25"/>
  <x:c r="L4212" i="25"/>
  <x:c r="M4212" i="25"/>
  <x:c r="N4212" i="25"/>
  <x:c r="P4212" i="25"/>
  <x:c r="Q4212" i="25"/>
  <x:c r="R4212" i="25"/>
  <x:c r="A4213" i="25"/>
  <x:c r="B4213" i="25"/>
  <x:c r="C4213" i="25"/>
  <x:c r="D4213" i="25"/>
  <x:c r="E4213" i="25"/>
  <x:c r="F4213" i="25"/>
  <x:c r="G4213" i="25"/>
  <x:c r="H4213" i="25"/>
  <x:c r="I4213" i="25"/>
  <x:c r="J4213" i="25"/>
  <x:c r="K4213" i="25"/>
  <x:c r="L4213" i="25"/>
  <x:c r="M4213" i="25"/>
  <x:c r="N4213" i="25"/>
  <x:c r="P4213" i="25"/>
  <x:c r="Q4213" i="25"/>
  <x:c r="R4213" i="25"/>
  <x:c r="A4214" i="25"/>
  <x:c r="B4214" i="25"/>
  <x:c r="C4214" i="25"/>
  <x:c r="D4214" i="25"/>
  <x:c r="E4214" i="25"/>
  <x:c r="F4214" i="25"/>
  <x:c r="G4214" i="25"/>
  <x:c r="H4214" i="25"/>
  <x:c r="I4214" i="25"/>
  <x:c r="J4214" i="25"/>
  <x:c r="K4214" i="25"/>
  <x:c r="L4214" i="25"/>
  <x:c r="M4214" i="25"/>
  <x:c r="N4214" i="25"/>
  <x:c r="P4214" i="25"/>
  <x:c r="Q4214" i="25"/>
  <x:c r="R4214" i="25"/>
  <x:c r="A4215" i="25"/>
  <x:c r="B4215" i="25"/>
  <x:c r="C4215" i="25"/>
  <x:c r="D4215" i="25"/>
  <x:c r="E4215" i="25"/>
  <x:c r="F4215" i="25"/>
  <x:c r="G4215" i="25"/>
  <x:c r="H4215" i="25"/>
  <x:c r="I4215" i="25"/>
  <x:c r="J4215" i="25"/>
  <x:c r="K4215" i="25"/>
  <x:c r="L4215" i="25"/>
  <x:c r="M4215" i="25"/>
  <x:c r="N4215" i="25"/>
  <x:c r="P4215" i="25"/>
  <x:c r="Q4215" i="25"/>
  <x:c r="R4215" i="25"/>
  <x:c r="A4216" i="25"/>
  <x:c r="B4216" i="25"/>
  <x:c r="C4216" i="25"/>
  <x:c r="D4216" i="25"/>
  <x:c r="E4216" i="25"/>
  <x:c r="F4216" i="25"/>
  <x:c r="G4216" i="25"/>
  <x:c r="H4216" i="25"/>
  <x:c r="I4216" i="25"/>
  <x:c r="J4216" i="25"/>
  <x:c r="K4216" i="25"/>
  <x:c r="L4216" i="25"/>
  <x:c r="M4216" i="25"/>
  <x:c r="N4216" i="25"/>
  <x:c r="P4216" i="25"/>
  <x:c r="Q4216" i="25"/>
  <x:c r="R4216" i="25"/>
  <x:c r="A4217" i="25"/>
  <x:c r="B4217" i="25"/>
  <x:c r="C4217" i="25"/>
  <x:c r="D4217" i="25"/>
  <x:c r="E4217" i="25"/>
  <x:c r="F4217" i="25"/>
  <x:c r="G4217" i="25"/>
  <x:c r="H4217" i="25"/>
  <x:c r="I4217" i="25"/>
  <x:c r="J4217" i="25"/>
  <x:c r="K4217" i="25"/>
  <x:c r="L4217" i="25"/>
  <x:c r="M4217" i="25"/>
  <x:c r="N4217" i="25"/>
  <x:c r="P4217" i="25"/>
  <x:c r="Q4217" i="25"/>
  <x:c r="R4217" i="25"/>
  <x:c r="A4218" i="25"/>
  <x:c r="B4218" i="25"/>
  <x:c r="C4218" i="25"/>
  <x:c r="D4218" i="25"/>
  <x:c r="E4218" i="25"/>
  <x:c r="F4218" i="25"/>
  <x:c r="G4218" i="25"/>
  <x:c r="H4218" i="25"/>
  <x:c r="I4218" i="25"/>
  <x:c r="J4218" i="25"/>
  <x:c r="K4218" i="25"/>
  <x:c r="L4218" i="25"/>
  <x:c r="M4218" i="25"/>
  <x:c r="N4218" i="25"/>
  <x:c r="P4218" i="25"/>
  <x:c r="Q4218" i="25"/>
  <x:c r="R4218" i="25"/>
  <x:c r="A4219" i="25"/>
  <x:c r="B4219" i="25"/>
  <x:c r="C4219" i="25"/>
  <x:c r="D4219" i="25"/>
  <x:c r="E4219" i="25"/>
  <x:c r="F4219" i="25"/>
  <x:c r="G4219" i="25"/>
  <x:c r="H4219" i="25"/>
  <x:c r="I4219" i="25"/>
  <x:c r="J4219" i="25"/>
  <x:c r="K4219" i="25"/>
  <x:c r="L4219" i="25"/>
  <x:c r="M4219" i="25"/>
  <x:c r="N4219" i="25"/>
  <x:c r="P4219" i="25"/>
  <x:c r="Q4219" i="25"/>
  <x:c r="R4219" i="25"/>
  <x:c r="A4220" i="25"/>
  <x:c r="B4220" i="25"/>
  <x:c r="C4220" i="25"/>
  <x:c r="D4220" i="25"/>
  <x:c r="E4220" i="25"/>
  <x:c r="F4220" i="25"/>
  <x:c r="G4220" i="25"/>
  <x:c r="H4220" i="25"/>
  <x:c r="I4220" i="25"/>
  <x:c r="J4220" i="25"/>
  <x:c r="K4220" i="25"/>
  <x:c r="L4220" i="25"/>
  <x:c r="M4220" i="25"/>
  <x:c r="N4220" i="25"/>
  <x:c r="P4220" i="25"/>
  <x:c r="Q4220" i="25"/>
  <x:c r="R4220" i="25"/>
  <x:c r="A4221" i="25"/>
  <x:c r="B4221" i="25"/>
  <x:c r="C4221" i="25"/>
  <x:c r="D4221" i="25"/>
  <x:c r="E4221" i="25"/>
  <x:c r="F4221" i="25"/>
  <x:c r="G4221" i="25"/>
  <x:c r="H4221" i="25"/>
  <x:c r="I4221" i="25"/>
  <x:c r="J4221" i="25"/>
  <x:c r="K4221" i="25"/>
  <x:c r="L4221" i="25"/>
  <x:c r="M4221" i="25"/>
  <x:c r="N4221" i="25"/>
  <x:c r="P4221" i="25"/>
  <x:c r="Q4221" i="25"/>
  <x:c r="R4221" i="25"/>
  <x:c r="A4222" i="25"/>
  <x:c r="B4222" i="25"/>
  <x:c r="C4222" i="25"/>
  <x:c r="D4222" i="25"/>
  <x:c r="E4222" i="25"/>
  <x:c r="F4222" i="25"/>
  <x:c r="G4222" i="25"/>
  <x:c r="H4222" i="25"/>
  <x:c r="I4222" i="25"/>
  <x:c r="J4222" i="25"/>
  <x:c r="K4222" i="25"/>
  <x:c r="L4222" i="25"/>
  <x:c r="M4222" i="25"/>
  <x:c r="N4222" i="25"/>
  <x:c r="P4222" i="25"/>
  <x:c r="Q4222" i="25"/>
  <x:c r="R4222" i="25"/>
  <x:c r="A4223" i="25"/>
  <x:c r="B4223" i="25"/>
  <x:c r="C4223" i="25"/>
  <x:c r="D4223" i="25"/>
  <x:c r="E4223" i="25"/>
  <x:c r="F4223" i="25"/>
  <x:c r="G4223" i="25"/>
  <x:c r="H4223" i="25"/>
  <x:c r="I4223" i="25"/>
  <x:c r="J4223" i="25"/>
  <x:c r="K4223" i="25"/>
  <x:c r="L4223" i="25"/>
  <x:c r="M4223" i="25"/>
  <x:c r="N4223" i="25"/>
  <x:c r="P4223" i="25"/>
  <x:c r="Q4223" i="25"/>
  <x:c r="R4223" i="25"/>
  <x:c r="A4224" i="25"/>
  <x:c r="B4224" i="25"/>
  <x:c r="C4224" i="25"/>
  <x:c r="D4224" i="25"/>
  <x:c r="E4224" i="25"/>
  <x:c r="F4224" i="25"/>
  <x:c r="G4224" i="25"/>
  <x:c r="H4224" i="25"/>
  <x:c r="I4224" i="25"/>
  <x:c r="J4224" i="25"/>
  <x:c r="K4224" i="25"/>
  <x:c r="L4224" i="25"/>
  <x:c r="M4224" i="25"/>
  <x:c r="N4224" i="25"/>
  <x:c r="P4224" i="25"/>
  <x:c r="Q4224" i="25"/>
  <x:c r="R4224" i="25"/>
  <x:c r="A4225" i="25"/>
  <x:c r="B4225" i="25"/>
  <x:c r="C4225" i="25"/>
  <x:c r="D4225" i="25"/>
  <x:c r="E4225" i="25"/>
  <x:c r="F4225" i="25"/>
  <x:c r="G4225" i="25"/>
  <x:c r="H4225" i="25"/>
  <x:c r="I4225" i="25"/>
  <x:c r="J4225" i="25"/>
  <x:c r="K4225" i="25"/>
  <x:c r="L4225" i="25"/>
  <x:c r="M4225" i="25"/>
  <x:c r="N4225" i="25"/>
  <x:c r="P4225" i="25"/>
  <x:c r="Q4225" i="25"/>
  <x:c r="R4225" i="25"/>
  <x:c r="A4226" i="25"/>
  <x:c r="B4226" i="25"/>
  <x:c r="C4226" i="25"/>
  <x:c r="D4226" i="25"/>
  <x:c r="E4226" i="25"/>
  <x:c r="F4226" i="25"/>
  <x:c r="G4226" i="25"/>
  <x:c r="H4226" i="25"/>
  <x:c r="I4226" i="25"/>
  <x:c r="J4226" i="25"/>
  <x:c r="K4226" i="25"/>
  <x:c r="L4226" i="25"/>
  <x:c r="M4226" i="25"/>
  <x:c r="N4226" i="25"/>
  <x:c r="P4226" i="25"/>
  <x:c r="Q4226" i="25"/>
  <x:c r="R4226" i="25"/>
  <x:c r="A4227" i="25"/>
  <x:c r="B4227" i="25"/>
  <x:c r="C4227" i="25"/>
  <x:c r="D4227" i="25"/>
  <x:c r="E4227" i="25"/>
  <x:c r="F4227" i="25"/>
  <x:c r="G4227" i="25"/>
  <x:c r="H4227" i="25"/>
  <x:c r="I4227" i="25"/>
  <x:c r="J4227" i="25"/>
  <x:c r="K4227" i="25"/>
  <x:c r="L4227" i="25"/>
  <x:c r="M4227" i="25"/>
  <x:c r="N4227" i="25"/>
  <x:c r="P4227" i="25"/>
  <x:c r="Q4227" i="25"/>
  <x:c r="R4227" i="25"/>
  <x:c r="A4228" i="25"/>
  <x:c r="B4228" i="25"/>
  <x:c r="C4228" i="25"/>
  <x:c r="D4228" i="25"/>
  <x:c r="E4228" i="25"/>
  <x:c r="F4228" i="25"/>
  <x:c r="G4228" i="25"/>
  <x:c r="H4228" i="25"/>
  <x:c r="I4228" i="25"/>
  <x:c r="J4228" i="25"/>
  <x:c r="K4228" i="25"/>
  <x:c r="L4228" i="25"/>
  <x:c r="M4228" i="25"/>
  <x:c r="N4228" i="25"/>
  <x:c r="P4228" i="25"/>
  <x:c r="Q4228" i="25"/>
  <x:c r="R4228" i="25"/>
  <x:c r="A4229" i="25"/>
  <x:c r="B4229" i="25"/>
  <x:c r="C4229" i="25"/>
  <x:c r="D4229" i="25"/>
  <x:c r="E4229" i="25"/>
  <x:c r="F4229" i="25"/>
  <x:c r="G4229" i="25"/>
  <x:c r="H4229" i="25"/>
  <x:c r="I4229" i="25"/>
  <x:c r="J4229" i="25"/>
  <x:c r="K4229" i="25"/>
  <x:c r="L4229" i="25"/>
  <x:c r="M4229" i="25"/>
  <x:c r="N4229" i="25"/>
  <x:c r="P4229" i="25"/>
  <x:c r="Q4229" i="25"/>
  <x:c r="R4229" i="25"/>
  <x:c r="A4230" i="25"/>
  <x:c r="B4230" i="25"/>
  <x:c r="C4230" i="25"/>
  <x:c r="D4230" i="25"/>
  <x:c r="E4230" i="25"/>
  <x:c r="F4230" i="25"/>
  <x:c r="G4230" i="25"/>
  <x:c r="H4230" i="25"/>
  <x:c r="I4230" i="25"/>
  <x:c r="J4230" i="25"/>
  <x:c r="K4230" i="25"/>
  <x:c r="L4230" i="25"/>
  <x:c r="M4230" i="25"/>
  <x:c r="N4230" i="25"/>
  <x:c r="P4230" i="25"/>
  <x:c r="Q4230" i="25"/>
  <x:c r="R4230" i="25"/>
  <x:c r="A4231" i="25"/>
  <x:c r="B4231" i="25"/>
  <x:c r="C4231" i="25"/>
  <x:c r="D4231" i="25"/>
  <x:c r="E4231" i="25"/>
  <x:c r="F4231" i="25"/>
  <x:c r="G4231" i="25"/>
  <x:c r="H4231" i="25"/>
  <x:c r="I4231" i="25"/>
  <x:c r="J4231" i="25"/>
  <x:c r="K4231" i="25"/>
  <x:c r="L4231" i="25"/>
  <x:c r="M4231" i="25"/>
  <x:c r="N4231" i="25"/>
  <x:c r="P4231" i="25"/>
  <x:c r="Q4231" i="25"/>
  <x:c r="R4231" i="25"/>
  <x:c r="A4232" i="25"/>
  <x:c r="B4232" i="25"/>
  <x:c r="C4232" i="25"/>
  <x:c r="D4232" i="25"/>
  <x:c r="E4232" i="25"/>
  <x:c r="F4232" i="25"/>
  <x:c r="G4232" i="25"/>
  <x:c r="H4232" i="25"/>
  <x:c r="I4232" i="25"/>
  <x:c r="J4232" i="25"/>
  <x:c r="K4232" i="25"/>
  <x:c r="L4232" i="25"/>
  <x:c r="M4232" i="25"/>
  <x:c r="N4232" i="25"/>
  <x:c r="P4232" i="25"/>
  <x:c r="Q4232" i="25"/>
  <x:c r="R4232" i="25"/>
  <x:c r="A4233" i="25"/>
  <x:c r="B4233" i="25"/>
  <x:c r="C4233" i="25"/>
  <x:c r="D4233" i="25"/>
  <x:c r="E4233" i="25"/>
  <x:c r="F4233" i="25"/>
  <x:c r="G4233" i="25"/>
  <x:c r="H4233" i="25"/>
  <x:c r="I4233" i="25"/>
  <x:c r="J4233" i="25"/>
  <x:c r="K4233" i="25"/>
  <x:c r="L4233" i="25"/>
  <x:c r="M4233" i="25"/>
  <x:c r="N4233" i="25"/>
  <x:c r="P4233" i="25"/>
  <x:c r="Q4233" i="25"/>
  <x:c r="R4233" i="25"/>
  <x:c r="A4234" i="25"/>
  <x:c r="B4234" i="25"/>
  <x:c r="C4234" i="25"/>
  <x:c r="D4234" i="25"/>
  <x:c r="E4234" i="25"/>
  <x:c r="F4234" i="25"/>
  <x:c r="G4234" i="25"/>
  <x:c r="H4234" i="25"/>
  <x:c r="I4234" i="25"/>
  <x:c r="J4234" i="25"/>
  <x:c r="K4234" i="25"/>
  <x:c r="L4234" i="25"/>
  <x:c r="M4234" i="25"/>
  <x:c r="N4234" i="25"/>
  <x:c r="P4234" i="25"/>
  <x:c r="Q4234" i="25"/>
  <x:c r="R4234" i="25"/>
  <x:c r="A4235" i="25"/>
  <x:c r="B4235" i="25"/>
  <x:c r="C4235" i="25"/>
  <x:c r="D4235" i="25"/>
  <x:c r="E4235" i="25"/>
  <x:c r="F4235" i="25"/>
  <x:c r="G4235" i="25"/>
  <x:c r="H4235" i="25"/>
  <x:c r="I4235" i="25"/>
  <x:c r="J4235" i="25"/>
  <x:c r="K4235" i="25"/>
  <x:c r="L4235" i="25"/>
  <x:c r="M4235" i="25"/>
  <x:c r="N4235" i="25"/>
  <x:c r="P4235" i="25"/>
  <x:c r="Q4235" i="25"/>
  <x:c r="R4235" i="25"/>
  <x:c r="A4236" i="25"/>
  <x:c r="B4236" i="25"/>
  <x:c r="C4236" i="25"/>
  <x:c r="D4236" i="25"/>
  <x:c r="E4236" i="25"/>
  <x:c r="F4236" i="25"/>
  <x:c r="G4236" i="25"/>
  <x:c r="H4236" i="25"/>
  <x:c r="I4236" i="25"/>
  <x:c r="J4236" i="25"/>
  <x:c r="K4236" i="25"/>
  <x:c r="L4236" i="25"/>
  <x:c r="M4236" i="25"/>
  <x:c r="N4236" i="25"/>
  <x:c r="P4236" i="25"/>
  <x:c r="Q4236" i="25"/>
  <x:c r="R4236" i="25"/>
  <x:c r="A4237" i="25"/>
  <x:c r="B4237" i="25"/>
  <x:c r="C4237" i="25"/>
  <x:c r="D4237" i="25"/>
  <x:c r="E4237" i="25"/>
  <x:c r="F4237" i="25"/>
  <x:c r="G4237" i="25"/>
  <x:c r="H4237" i="25"/>
  <x:c r="I4237" i="25"/>
  <x:c r="J4237" i="25"/>
  <x:c r="K4237" i="25"/>
  <x:c r="L4237" i="25"/>
  <x:c r="M4237" i="25"/>
  <x:c r="N4237" i="25"/>
  <x:c r="P4237" i="25"/>
  <x:c r="Q4237" i="25"/>
  <x:c r="R4237" i="25"/>
  <x:c r="A4238" i="25"/>
  <x:c r="B4238" i="25"/>
  <x:c r="C4238" i="25"/>
  <x:c r="D4238" i="25"/>
  <x:c r="E4238" i="25"/>
  <x:c r="F4238" i="25"/>
  <x:c r="G4238" i="25"/>
  <x:c r="H4238" i="25"/>
  <x:c r="I4238" i="25"/>
  <x:c r="J4238" i="25"/>
  <x:c r="K4238" i="25"/>
  <x:c r="L4238" i="25"/>
  <x:c r="M4238" i="25"/>
  <x:c r="N4238" i="25"/>
  <x:c r="P4238" i="25"/>
  <x:c r="Q4238" i="25"/>
  <x:c r="R4238" i="25"/>
  <x:c r="A4239" i="25"/>
  <x:c r="B4239" i="25"/>
  <x:c r="C4239" i="25"/>
  <x:c r="D4239" i="25"/>
  <x:c r="E4239" i="25"/>
  <x:c r="F4239" i="25"/>
  <x:c r="G4239" i="25"/>
  <x:c r="H4239" i="25"/>
  <x:c r="I4239" i="25"/>
  <x:c r="J4239" i="25"/>
  <x:c r="K4239" i="25"/>
  <x:c r="L4239" i="25"/>
  <x:c r="M4239" i="25"/>
  <x:c r="N4239" i="25"/>
  <x:c r="P4239" i="25"/>
  <x:c r="Q4239" i="25"/>
  <x:c r="R4239" i="25"/>
  <x:c r="A4240" i="25"/>
  <x:c r="B4240" i="25"/>
  <x:c r="C4240" i="25"/>
  <x:c r="D4240" i="25"/>
  <x:c r="E4240" i="25"/>
  <x:c r="F4240" i="25"/>
  <x:c r="G4240" i="25"/>
  <x:c r="H4240" i="25"/>
  <x:c r="I4240" i="25"/>
  <x:c r="J4240" i="25"/>
  <x:c r="K4240" i="25"/>
  <x:c r="L4240" i="25"/>
  <x:c r="M4240" i="25"/>
  <x:c r="N4240" i="25"/>
  <x:c r="P4240" i="25"/>
  <x:c r="Q4240" i="25"/>
  <x:c r="R4240" i="25"/>
  <x:c r="A4241" i="25"/>
  <x:c r="B4241" i="25"/>
  <x:c r="C4241" i="25"/>
  <x:c r="D4241" i="25"/>
  <x:c r="E4241" i="25"/>
  <x:c r="F4241" i="25"/>
  <x:c r="G4241" i="25"/>
  <x:c r="H4241" i="25"/>
  <x:c r="I4241" i="25"/>
  <x:c r="J4241" i="25"/>
  <x:c r="K4241" i="25"/>
  <x:c r="L4241" i="25"/>
  <x:c r="M4241" i="25"/>
  <x:c r="N4241" i="25"/>
  <x:c r="P4241" i="25"/>
  <x:c r="Q4241" i="25"/>
  <x:c r="R4241" i="25"/>
  <x:c r="A4242" i="25"/>
  <x:c r="B4242" i="25"/>
  <x:c r="C4242" i="25"/>
  <x:c r="D4242" i="25"/>
  <x:c r="E4242" i="25"/>
  <x:c r="F4242" i="25"/>
  <x:c r="G4242" i="25"/>
  <x:c r="H4242" i="25"/>
  <x:c r="I4242" i="25"/>
  <x:c r="J4242" i="25"/>
  <x:c r="K4242" i="25"/>
  <x:c r="L4242" i="25"/>
  <x:c r="M4242" i="25"/>
  <x:c r="N4242" i="25"/>
  <x:c r="P4242" i="25"/>
  <x:c r="Q4242" i="25"/>
  <x:c r="R4242" i="25"/>
  <x:c r="A4243" i="25"/>
  <x:c r="B4243" i="25"/>
  <x:c r="C4243" i="25"/>
  <x:c r="D4243" i="25"/>
  <x:c r="E4243" i="25"/>
  <x:c r="F4243" i="25"/>
  <x:c r="G4243" i="25"/>
  <x:c r="H4243" i="25"/>
  <x:c r="I4243" i="25"/>
  <x:c r="J4243" i="25"/>
  <x:c r="K4243" i="25"/>
  <x:c r="L4243" i="25"/>
  <x:c r="M4243" i="25"/>
  <x:c r="N4243" i="25"/>
  <x:c r="P4243" i="25"/>
  <x:c r="Q4243" i="25"/>
  <x:c r="R4243" i="25"/>
  <x:c r="A4244" i="25"/>
  <x:c r="B4244" i="25"/>
  <x:c r="C4244" i="25"/>
  <x:c r="D4244" i="25"/>
  <x:c r="E4244" i="25"/>
  <x:c r="F4244" i="25"/>
  <x:c r="G4244" i="25"/>
  <x:c r="H4244" i="25"/>
  <x:c r="I4244" i="25"/>
  <x:c r="J4244" i="25"/>
  <x:c r="K4244" i="25"/>
  <x:c r="L4244" i="25"/>
  <x:c r="M4244" i="25"/>
  <x:c r="N4244" i="25"/>
  <x:c r="P4244" i="25"/>
  <x:c r="Q4244" i="25"/>
  <x:c r="R4244" i="25"/>
  <x:c r="A4245" i="25"/>
  <x:c r="B4245" i="25"/>
  <x:c r="C4245" i="25"/>
  <x:c r="D4245" i="25"/>
  <x:c r="E4245" i="25"/>
  <x:c r="F4245" i="25"/>
  <x:c r="G4245" i="25"/>
  <x:c r="H4245" i="25"/>
  <x:c r="I4245" i="25"/>
  <x:c r="J4245" i="25"/>
  <x:c r="K4245" i="25"/>
  <x:c r="L4245" i="25"/>
  <x:c r="M4245" i="25"/>
  <x:c r="N4245" i="25"/>
  <x:c r="P4245" i="25"/>
  <x:c r="Q4245" i="25"/>
  <x:c r="R4245" i="25"/>
  <x:c r="A4246" i="25"/>
  <x:c r="B4246" i="25"/>
  <x:c r="C4246" i="25"/>
  <x:c r="D4246" i="25"/>
  <x:c r="E4246" i="25"/>
  <x:c r="F4246" i="25"/>
  <x:c r="G4246" i="25"/>
  <x:c r="H4246" i="25"/>
  <x:c r="I4246" i="25"/>
  <x:c r="J4246" i="25"/>
  <x:c r="K4246" i="25"/>
  <x:c r="L4246" i="25"/>
  <x:c r="M4246" i="25"/>
  <x:c r="N4246" i="25"/>
  <x:c r="P4246" i="25"/>
  <x:c r="Q4246" i="25"/>
  <x:c r="R4246" i="25"/>
  <x:c r="A4247" i="25"/>
  <x:c r="B4247" i="25"/>
  <x:c r="C4247" i="25"/>
  <x:c r="D4247" i="25"/>
  <x:c r="E4247" i="25"/>
  <x:c r="F4247" i="25"/>
  <x:c r="G4247" i="25"/>
  <x:c r="H4247" i="25"/>
  <x:c r="I4247" i="25"/>
  <x:c r="J4247" i="25"/>
  <x:c r="K4247" i="25"/>
  <x:c r="L4247" i="25"/>
  <x:c r="M4247" i="25"/>
  <x:c r="N4247" i="25"/>
  <x:c r="P4247" i="25"/>
  <x:c r="Q4247" i="25"/>
  <x:c r="R4247" i="25"/>
  <x:c r="A4248" i="25"/>
  <x:c r="B4248" i="25"/>
  <x:c r="C4248" i="25"/>
  <x:c r="D4248" i="25"/>
  <x:c r="E4248" i="25"/>
  <x:c r="F4248" i="25"/>
  <x:c r="G4248" i="25"/>
  <x:c r="H4248" i="25"/>
  <x:c r="I4248" i="25"/>
  <x:c r="J4248" i="25"/>
  <x:c r="K4248" i="25"/>
  <x:c r="L4248" i="25"/>
  <x:c r="M4248" i="25"/>
  <x:c r="N4248" i="25"/>
  <x:c r="P4248" i="25"/>
  <x:c r="Q4248" i="25"/>
  <x:c r="R4248" i="25"/>
  <x:c r="A4249" i="25"/>
  <x:c r="B4249" i="25"/>
  <x:c r="C4249" i="25"/>
  <x:c r="D4249" i="25"/>
  <x:c r="E4249" i="25"/>
  <x:c r="F4249" i="25"/>
  <x:c r="G4249" i="25"/>
  <x:c r="H4249" i="25"/>
  <x:c r="I4249" i="25"/>
  <x:c r="J4249" i="25"/>
  <x:c r="K4249" i="25"/>
  <x:c r="L4249" i="25"/>
  <x:c r="M4249" i="25"/>
  <x:c r="N4249" i="25"/>
  <x:c r="P4249" i="25"/>
  <x:c r="Q4249" i="25"/>
  <x:c r="R4249" i="25"/>
  <x:c r="A4250" i="25"/>
  <x:c r="B4250" i="25"/>
  <x:c r="C4250" i="25"/>
  <x:c r="D4250" i="25"/>
  <x:c r="E4250" i="25"/>
  <x:c r="F4250" i="25"/>
  <x:c r="G4250" i="25"/>
  <x:c r="H4250" i="25"/>
  <x:c r="I4250" i="25"/>
  <x:c r="J4250" i="25"/>
  <x:c r="K4250" i="25"/>
  <x:c r="L4250" i="25"/>
  <x:c r="M4250" i="25"/>
  <x:c r="N4250" i="25"/>
  <x:c r="P4250" i="25"/>
  <x:c r="Q4250" i="25"/>
  <x:c r="R4250" i="25"/>
  <x:c r="A4251" i="25"/>
  <x:c r="B4251" i="25"/>
  <x:c r="C4251" i="25"/>
  <x:c r="D4251" i="25"/>
  <x:c r="E4251" i="25"/>
  <x:c r="F4251" i="25"/>
  <x:c r="G4251" i="25"/>
  <x:c r="H4251" i="25"/>
  <x:c r="I4251" i="25"/>
  <x:c r="J4251" i="25"/>
  <x:c r="K4251" i="25"/>
  <x:c r="L4251" i="25"/>
  <x:c r="M4251" i="25"/>
  <x:c r="N4251" i="25"/>
  <x:c r="P4251" i="25"/>
  <x:c r="Q4251" i="25"/>
  <x:c r="R4251" i="25"/>
  <x:c r="A4252" i="25"/>
  <x:c r="B4252" i="25"/>
  <x:c r="C4252" i="25"/>
  <x:c r="D4252" i="25"/>
  <x:c r="E4252" i="25"/>
  <x:c r="F4252" i="25"/>
  <x:c r="G4252" i="25"/>
  <x:c r="H4252" i="25"/>
  <x:c r="I4252" i="25"/>
  <x:c r="J4252" i="25"/>
  <x:c r="K4252" i="25"/>
  <x:c r="L4252" i="25"/>
  <x:c r="M4252" i="25"/>
  <x:c r="N4252" i="25"/>
  <x:c r="P4252" i="25"/>
  <x:c r="Q4252" i="25"/>
  <x:c r="R4252" i="25"/>
  <x:c r="A4253" i="25"/>
  <x:c r="B4253" i="25"/>
  <x:c r="C4253" i="25"/>
  <x:c r="D4253" i="25"/>
  <x:c r="E4253" i="25"/>
  <x:c r="F4253" i="25"/>
  <x:c r="G4253" i="25"/>
  <x:c r="H4253" i="25"/>
  <x:c r="I4253" i="25"/>
  <x:c r="J4253" i="25"/>
  <x:c r="K4253" i="25"/>
  <x:c r="L4253" i="25"/>
  <x:c r="M4253" i="25"/>
  <x:c r="N4253" i="25"/>
  <x:c r="P4253" i="25"/>
  <x:c r="Q4253" i="25"/>
  <x:c r="R4253" i="25"/>
  <x:c r="A4254" i="25"/>
  <x:c r="B4254" i="25"/>
  <x:c r="C4254" i="25"/>
  <x:c r="D4254" i="25"/>
  <x:c r="E4254" i="25"/>
  <x:c r="F4254" i="25"/>
  <x:c r="G4254" i="25"/>
  <x:c r="H4254" i="25"/>
  <x:c r="I4254" i="25"/>
  <x:c r="J4254" i="25"/>
  <x:c r="K4254" i="25"/>
  <x:c r="L4254" i="25"/>
  <x:c r="M4254" i="25"/>
  <x:c r="N4254" i="25"/>
  <x:c r="P4254" i="25"/>
  <x:c r="Q4254" i="25"/>
  <x:c r="R4254" i="25"/>
  <x:c r="A4255" i="25"/>
  <x:c r="B4255" i="25"/>
  <x:c r="C4255" i="25"/>
  <x:c r="D4255" i="25"/>
  <x:c r="E4255" i="25"/>
  <x:c r="F4255" i="25"/>
  <x:c r="G4255" i="25"/>
  <x:c r="H4255" i="25"/>
  <x:c r="I4255" i="25"/>
  <x:c r="J4255" i="25"/>
  <x:c r="K4255" i="25"/>
  <x:c r="L4255" i="25"/>
  <x:c r="M4255" i="25"/>
  <x:c r="N4255" i="25"/>
  <x:c r="P4255" i="25"/>
  <x:c r="Q4255" i="25"/>
  <x:c r="R4255" i="25"/>
  <x:c r="A4256" i="25"/>
  <x:c r="B4256" i="25"/>
  <x:c r="C4256" i="25"/>
  <x:c r="D4256" i="25"/>
  <x:c r="E4256" i="25"/>
  <x:c r="F4256" i="25"/>
  <x:c r="G4256" i="25"/>
  <x:c r="H4256" i="25"/>
  <x:c r="I4256" i="25"/>
  <x:c r="J4256" i="25"/>
  <x:c r="K4256" i="25"/>
  <x:c r="L4256" i="25"/>
  <x:c r="M4256" i="25"/>
  <x:c r="N4256" i="25"/>
  <x:c r="P4256" i="25"/>
  <x:c r="Q4256" i="25"/>
  <x:c r="R4256" i="25"/>
  <x:c r="A4257" i="25"/>
  <x:c r="B4257" i="25"/>
  <x:c r="C4257" i="25"/>
  <x:c r="D4257" i="25"/>
  <x:c r="E4257" i="25"/>
  <x:c r="F4257" i="25"/>
  <x:c r="G4257" i="25"/>
  <x:c r="H4257" i="25"/>
  <x:c r="I4257" i="25"/>
  <x:c r="J4257" i="25"/>
  <x:c r="K4257" i="25"/>
  <x:c r="L4257" i="25"/>
  <x:c r="M4257" i="25"/>
  <x:c r="N4257" i="25"/>
  <x:c r="P4257" i="25"/>
  <x:c r="Q4257" i="25"/>
  <x:c r="R4257" i="25"/>
  <x:c r="A4258" i="25"/>
  <x:c r="B4258" i="25"/>
  <x:c r="C4258" i="25"/>
  <x:c r="D4258" i="25"/>
  <x:c r="E4258" i="25"/>
  <x:c r="F4258" i="25"/>
  <x:c r="G4258" i="25"/>
  <x:c r="H4258" i="25"/>
  <x:c r="I4258" i="25"/>
  <x:c r="J4258" i="25"/>
  <x:c r="K4258" i="25"/>
  <x:c r="L4258" i="25"/>
  <x:c r="M4258" i="25"/>
  <x:c r="N4258" i="25"/>
  <x:c r="P4258" i="25"/>
  <x:c r="Q4258" i="25"/>
  <x:c r="R4258" i="25"/>
  <x:c r="A4259" i="25"/>
  <x:c r="B4259" i="25"/>
  <x:c r="C4259" i="25"/>
  <x:c r="D4259" i="25"/>
  <x:c r="E4259" i="25"/>
  <x:c r="F4259" i="25"/>
  <x:c r="G4259" i="25"/>
  <x:c r="H4259" i="25"/>
  <x:c r="I4259" i="25"/>
  <x:c r="J4259" i="25"/>
  <x:c r="K4259" i="25"/>
  <x:c r="L4259" i="25"/>
  <x:c r="M4259" i="25"/>
  <x:c r="N4259" i="25"/>
  <x:c r="P4259" i="25"/>
  <x:c r="Q4259" i="25"/>
  <x:c r="R4259" i="25"/>
  <x:c r="A4260" i="25"/>
  <x:c r="B4260" i="25"/>
  <x:c r="C4260" i="25"/>
  <x:c r="D4260" i="25"/>
  <x:c r="E4260" i="25"/>
  <x:c r="F4260" i="25"/>
  <x:c r="G4260" i="25"/>
  <x:c r="H4260" i="25"/>
  <x:c r="I4260" i="25"/>
  <x:c r="J4260" i="25"/>
  <x:c r="K4260" i="25"/>
  <x:c r="L4260" i="25"/>
  <x:c r="M4260" i="25"/>
  <x:c r="N4260" i="25"/>
  <x:c r="P4260" i="25"/>
  <x:c r="Q4260" i="25"/>
  <x:c r="R4260" i="25"/>
  <x:c r="A4261" i="25"/>
  <x:c r="B4261" i="25"/>
  <x:c r="C4261" i="25"/>
  <x:c r="D4261" i="25"/>
  <x:c r="E4261" i="25"/>
  <x:c r="F4261" i="25"/>
  <x:c r="G4261" i="25"/>
  <x:c r="H4261" i="25"/>
  <x:c r="I4261" i="25"/>
  <x:c r="J4261" i="25"/>
  <x:c r="K4261" i="25"/>
  <x:c r="L4261" i="25"/>
  <x:c r="M4261" i="25"/>
  <x:c r="N4261" i="25"/>
  <x:c r="P4261" i="25"/>
  <x:c r="Q4261" i="25"/>
  <x:c r="R4261" i="25"/>
  <x:c r="A4262" i="25"/>
  <x:c r="B4262" i="25"/>
  <x:c r="C4262" i="25"/>
  <x:c r="D4262" i="25"/>
  <x:c r="E4262" i="25"/>
  <x:c r="F4262" i="25"/>
  <x:c r="G4262" i="25"/>
  <x:c r="H4262" i="25"/>
  <x:c r="I4262" i="25"/>
  <x:c r="J4262" i="25"/>
  <x:c r="K4262" i="25"/>
  <x:c r="L4262" i="25"/>
  <x:c r="M4262" i="25"/>
  <x:c r="N4262" i="25"/>
  <x:c r="P4262" i="25"/>
  <x:c r="Q4262" i="25"/>
  <x:c r="R4262" i="25"/>
  <x:c r="A4263" i="25"/>
  <x:c r="B4263" i="25"/>
  <x:c r="C4263" i="25"/>
  <x:c r="D4263" i="25"/>
  <x:c r="E4263" i="25"/>
  <x:c r="F4263" i="25"/>
  <x:c r="G4263" i="25"/>
  <x:c r="H4263" i="25"/>
  <x:c r="I4263" i="25"/>
  <x:c r="J4263" i="25"/>
  <x:c r="K4263" i="25"/>
  <x:c r="L4263" i="25"/>
  <x:c r="M4263" i="25"/>
  <x:c r="N4263" i="25"/>
  <x:c r="P4263" i="25"/>
  <x:c r="Q4263" i="25"/>
  <x:c r="R4263" i="25"/>
  <x:c r="A4264" i="25"/>
  <x:c r="B4264" i="25"/>
  <x:c r="C4264" i="25"/>
  <x:c r="D4264" i="25"/>
  <x:c r="E4264" i="25"/>
  <x:c r="F4264" i="25"/>
  <x:c r="G4264" i="25"/>
  <x:c r="H4264" i="25"/>
  <x:c r="I4264" i="25"/>
  <x:c r="J4264" i="25"/>
  <x:c r="K4264" i="25"/>
  <x:c r="L4264" i="25"/>
  <x:c r="M4264" i="25"/>
  <x:c r="N4264" i="25"/>
  <x:c r="P4264" i="25"/>
  <x:c r="Q4264" i="25"/>
  <x:c r="R4264" i="25"/>
  <x:c r="A4265" i="25"/>
  <x:c r="B4265" i="25"/>
  <x:c r="C4265" i="25"/>
  <x:c r="D4265" i="25"/>
  <x:c r="E4265" i="25"/>
  <x:c r="F4265" i="25"/>
  <x:c r="G4265" i="25"/>
  <x:c r="H4265" i="25"/>
  <x:c r="I4265" i="25"/>
  <x:c r="J4265" i="25"/>
  <x:c r="K4265" i="25"/>
  <x:c r="L4265" i="25"/>
  <x:c r="M4265" i="25"/>
  <x:c r="N4265" i="25"/>
  <x:c r="P4265" i="25"/>
  <x:c r="Q4265" i="25"/>
  <x:c r="R4265" i="25"/>
  <x:c r="A4266" i="25"/>
  <x:c r="B4266" i="25"/>
  <x:c r="C4266" i="25"/>
  <x:c r="D4266" i="25"/>
  <x:c r="E4266" i="25"/>
  <x:c r="F4266" i="25"/>
  <x:c r="G4266" i="25"/>
  <x:c r="H4266" i="25"/>
  <x:c r="I4266" i="25"/>
  <x:c r="J4266" i="25"/>
  <x:c r="K4266" i="25"/>
  <x:c r="L4266" i="25"/>
  <x:c r="M4266" i="25"/>
  <x:c r="N4266" i="25"/>
  <x:c r="P4266" i="25"/>
  <x:c r="Q4266" i="25"/>
  <x:c r="R4266" i="25"/>
  <x:c r="A4267" i="25"/>
  <x:c r="B4267" i="25"/>
  <x:c r="C4267" i="25"/>
  <x:c r="D4267" i="25"/>
  <x:c r="E4267" i="25"/>
  <x:c r="F4267" i="25"/>
  <x:c r="G4267" i="25"/>
  <x:c r="H4267" i="25"/>
  <x:c r="I4267" i="25"/>
  <x:c r="J4267" i="25"/>
  <x:c r="K4267" i="25"/>
  <x:c r="L4267" i="25"/>
  <x:c r="M4267" i="25"/>
  <x:c r="N4267" i="25"/>
  <x:c r="P4267" i="25"/>
  <x:c r="Q4267" i="25"/>
  <x:c r="R4267" i="25"/>
  <x:c r="A4268" i="25"/>
  <x:c r="B4268" i="25"/>
  <x:c r="C4268" i="25"/>
  <x:c r="D4268" i="25"/>
  <x:c r="E4268" i="25"/>
  <x:c r="F4268" i="25"/>
  <x:c r="G4268" i="25"/>
  <x:c r="H4268" i="25"/>
  <x:c r="I4268" i="25"/>
  <x:c r="J4268" i="25"/>
  <x:c r="K4268" i="25"/>
  <x:c r="L4268" i="25"/>
  <x:c r="M4268" i="25"/>
  <x:c r="N4268" i="25"/>
  <x:c r="P4268" i="25"/>
  <x:c r="Q4268" i="25"/>
  <x:c r="R4268" i="25"/>
  <x:c r="A4269" i="25"/>
  <x:c r="B4269" i="25"/>
  <x:c r="C4269" i="25"/>
  <x:c r="D4269" i="25"/>
  <x:c r="E4269" i="25"/>
  <x:c r="F4269" i="25"/>
  <x:c r="G4269" i="25"/>
  <x:c r="H4269" i="25"/>
  <x:c r="I4269" i="25"/>
  <x:c r="J4269" i="25"/>
  <x:c r="K4269" i="25"/>
  <x:c r="L4269" i="25"/>
  <x:c r="M4269" i="25"/>
  <x:c r="N4269" i="25"/>
  <x:c r="P4269" i="25"/>
  <x:c r="Q4269" i="25"/>
  <x:c r="R4269" i="25"/>
  <x:c r="A4270" i="25"/>
  <x:c r="B4270" i="25"/>
  <x:c r="C4270" i="25"/>
  <x:c r="D4270" i="25"/>
  <x:c r="E4270" i="25"/>
  <x:c r="F4270" i="25"/>
  <x:c r="G4270" i="25"/>
  <x:c r="H4270" i="25"/>
  <x:c r="I4270" i="25"/>
  <x:c r="J4270" i="25"/>
  <x:c r="K4270" i="25"/>
  <x:c r="L4270" i="25"/>
  <x:c r="M4270" i="25"/>
  <x:c r="N4270" i="25"/>
  <x:c r="P4270" i="25"/>
  <x:c r="Q4270" i="25"/>
  <x:c r="R4270" i="25"/>
  <x:c r="A4271" i="25"/>
  <x:c r="B4271" i="25"/>
  <x:c r="C4271" i="25"/>
  <x:c r="D4271" i="25"/>
  <x:c r="E4271" i="25"/>
  <x:c r="F4271" i="25"/>
  <x:c r="G4271" i="25"/>
  <x:c r="H4271" i="25"/>
  <x:c r="I4271" i="25"/>
  <x:c r="J4271" i="25"/>
  <x:c r="K4271" i="25"/>
  <x:c r="L4271" i="25"/>
  <x:c r="M4271" i="25"/>
  <x:c r="N4271" i="25"/>
  <x:c r="P4271" i="25"/>
  <x:c r="Q4271" i="25"/>
  <x:c r="R4271" i="25"/>
  <x:c r="A4272" i="25"/>
  <x:c r="B4272" i="25"/>
  <x:c r="C4272" i="25"/>
  <x:c r="D4272" i="25"/>
  <x:c r="E4272" i="25"/>
  <x:c r="F4272" i="25"/>
  <x:c r="G4272" i="25"/>
  <x:c r="H4272" i="25"/>
  <x:c r="I4272" i="25"/>
  <x:c r="J4272" i="25"/>
  <x:c r="K4272" i="25"/>
  <x:c r="L4272" i="25"/>
  <x:c r="M4272" i="25"/>
  <x:c r="N4272" i="25"/>
  <x:c r="P4272" i="25"/>
  <x:c r="Q4272" i="25"/>
  <x:c r="R4272" i="25"/>
  <x:c r="A4273" i="25"/>
  <x:c r="B4273" i="25"/>
  <x:c r="C4273" i="25"/>
  <x:c r="D4273" i="25"/>
  <x:c r="E4273" i="25"/>
  <x:c r="F4273" i="25"/>
  <x:c r="G4273" i="25"/>
  <x:c r="H4273" i="25"/>
  <x:c r="I4273" i="25"/>
  <x:c r="J4273" i="25"/>
  <x:c r="K4273" i="25"/>
  <x:c r="L4273" i="25"/>
  <x:c r="M4273" i="25"/>
  <x:c r="N4273" i="25"/>
  <x:c r="P4273" i="25"/>
  <x:c r="Q4273" i="25"/>
  <x:c r="R4273" i="25"/>
  <x:c r="A4274" i="25"/>
  <x:c r="B4274" i="25"/>
  <x:c r="C4274" i="25"/>
  <x:c r="D4274" i="25"/>
  <x:c r="E4274" i="25"/>
  <x:c r="F4274" i="25"/>
  <x:c r="G4274" i="25"/>
  <x:c r="H4274" i="25"/>
  <x:c r="I4274" i="25"/>
  <x:c r="J4274" i="25"/>
  <x:c r="K4274" i="25"/>
  <x:c r="L4274" i="25"/>
  <x:c r="M4274" i="25"/>
  <x:c r="N4274" i="25"/>
  <x:c r="P4274" i="25"/>
  <x:c r="Q4274" i="25"/>
  <x:c r="R4274" i="25"/>
  <x:c r="A4275" i="25"/>
  <x:c r="B4275" i="25"/>
  <x:c r="C4275" i="25"/>
  <x:c r="D4275" i="25"/>
  <x:c r="E4275" i="25"/>
  <x:c r="F4275" i="25"/>
  <x:c r="G4275" i="25"/>
  <x:c r="H4275" i="25"/>
  <x:c r="I4275" i="25"/>
  <x:c r="J4275" i="25"/>
  <x:c r="K4275" i="25"/>
  <x:c r="L4275" i="25"/>
  <x:c r="M4275" i="25"/>
  <x:c r="N4275" i="25"/>
  <x:c r="P4275" i="25"/>
  <x:c r="Q4275" i="25"/>
  <x:c r="R4275" i="25"/>
  <x:c r="A4276" i="25"/>
  <x:c r="B4276" i="25"/>
  <x:c r="C4276" i="25"/>
  <x:c r="D4276" i="25"/>
  <x:c r="E4276" i="25"/>
  <x:c r="F4276" i="25"/>
  <x:c r="G4276" i="25"/>
  <x:c r="H4276" i="25"/>
  <x:c r="I4276" i="25"/>
  <x:c r="J4276" i="25"/>
  <x:c r="K4276" i="25"/>
  <x:c r="L4276" i="25"/>
  <x:c r="M4276" i="25"/>
  <x:c r="N4276" i="25"/>
  <x:c r="P4276" i="25"/>
  <x:c r="Q4276" i="25"/>
  <x:c r="R4276" i="25"/>
  <x:c r="A4277" i="25"/>
  <x:c r="B4277" i="25"/>
  <x:c r="C4277" i="25"/>
  <x:c r="D4277" i="25"/>
  <x:c r="E4277" i="25"/>
  <x:c r="F4277" i="25"/>
  <x:c r="G4277" i="25"/>
  <x:c r="H4277" i="25"/>
  <x:c r="I4277" i="25"/>
  <x:c r="J4277" i="25"/>
  <x:c r="K4277" i="25"/>
  <x:c r="L4277" i="25"/>
  <x:c r="M4277" i="25"/>
  <x:c r="N4277" i="25"/>
  <x:c r="P4277" i="25"/>
  <x:c r="Q4277" i="25"/>
  <x:c r="R4277" i="25"/>
  <x:c r="A4278" i="25"/>
  <x:c r="B4278" i="25"/>
  <x:c r="C4278" i="25"/>
  <x:c r="D4278" i="25"/>
  <x:c r="E4278" i="25"/>
  <x:c r="F4278" i="25"/>
  <x:c r="G4278" i="25"/>
  <x:c r="H4278" i="25"/>
  <x:c r="I4278" i="25"/>
  <x:c r="J4278" i="25"/>
  <x:c r="K4278" i="25"/>
  <x:c r="L4278" i="25"/>
  <x:c r="M4278" i="25"/>
  <x:c r="N4278" i="25"/>
  <x:c r="P4278" i="25"/>
  <x:c r="Q4278" i="25"/>
  <x:c r="R4278" i="25"/>
  <x:c r="A4279" i="25"/>
  <x:c r="B4279" i="25"/>
  <x:c r="C4279" i="25"/>
  <x:c r="D4279" i="25"/>
  <x:c r="E4279" i="25"/>
  <x:c r="F4279" i="25"/>
  <x:c r="G4279" i="25"/>
  <x:c r="H4279" i="25"/>
  <x:c r="I4279" i="25"/>
  <x:c r="J4279" i="25"/>
  <x:c r="K4279" i="25"/>
  <x:c r="L4279" i="25"/>
  <x:c r="M4279" i="25"/>
  <x:c r="N4279" i="25"/>
  <x:c r="P4279" i="25"/>
  <x:c r="Q4279" i="25"/>
  <x:c r="R4279" i="25"/>
  <x:c r="A4280" i="25"/>
  <x:c r="B4280" i="25"/>
  <x:c r="C4280" i="25"/>
  <x:c r="D4280" i="25"/>
  <x:c r="E4280" i="25"/>
  <x:c r="F4280" i="25"/>
  <x:c r="G4280" i="25"/>
  <x:c r="H4280" i="25"/>
  <x:c r="I4280" i="25"/>
  <x:c r="J4280" i="25"/>
  <x:c r="K4280" i="25"/>
  <x:c r="L4280" i="25"/>
  <x:c r="M4280" i="25"/>
  <x:c r="N4280" i="25"/>
  <x:c r="P4280" i="25"/>
  <x:c r="Q4280" i="25"/>
  <x:c r="R4280" i="25"/>
  <x:c r="A4281" i="25"/>
  <x:c r="B4281" i="25"/>
  <x:c r="C4281" i="25"/>
  <x:c r="D4281" i="25"/>
  <x:c r="E4281" i="25"/>
  <x:c r="F4281" i="25"/>
  <x:c r="G4281" i="25"/>
  <x:c r="H4281" i="25"/>
  <x:c r="I4281" i="25"/>
  <x:c r="J4281" i="25"/>
  <x:c r="K4281" i="25"/>
  <x:c r="L4281" i="25"/>
  <x:c r="M4281" i="25"/>
  <x:c r="N4281" i="25"/>
  <x:c r="P4281" i="25"/>
  <x:c r="Q4281" i="25"/>
  <x:c r="R4281" i="25"/>
  <x:c r="A4282" i="25"/>
  <x:c r="B4282" i="25"/>
  <x:c r="C4282" i="25"/>
  <x:c r="D4282" i="25"/>
  <x:c r="E4282" i="25"/>
  <x:c r="F4282" i="25"/>
  <x:c r="G4282" i="25"/>
  <x:c r="H4282" i="25"/>
  <x:c r="I4282" i="25"/>
  <x:c r="J4282" i="25"/>
  <x:c r="K4282" i="25"/>
  <x:c r="L4282" i="25"/>
  <x:c r="M4282" i="25"/>
  <x:c r="N4282" i="25"/>
  <x:c r="P4282" i="25"/>
  <x:c r="Q4282" i="25"/>
  <x:c r="R4282" i="25"/>
  <x:c r="A4283" i="25"/>
  <x:c r="B4283" i="25"/>
  <x:c r="C4283" i="25"/>
  <x:c r="D4283" i="25"/>
  <x:c r="E4283" i="25"/>
  <x:c r="F4283" i="25"/>
  <x:c r="G4283" i="25"/>
  <x:c r="H4283" i="25"/>
  <x:c r="I4283" i="25"/>
  <x:c r="J4283" i="25"/>
  <x:c r="K4283" i="25"/>
  <x:c r="L4283" i="25"/>
  <x:c r="M4283" i="25"/>
  <x:c r="N4283" i="25"/>
  <x:c r="P4283" i="25"/>
  <x:c r="Q4283" i="25"/>
  <x:c r="R4283" i="25"/>
  <x:c r="A4284" i="25"/>
  <x:c r="B4284" i="25"/>
  <x:c r="C4284" i="25"/>
  <x:c r="D4284" i="25"/>
  <x:c r="E4284" i="25"/>
  <x:c r="F4284" i="25"/>
  <x:c r="G4284" i="25"/>
  <x:c r="H4284" i="25"/>
  <x:c r="I4284" i="25"/>
  <x:c r="J4284" i="25"/>
  <x:c r="K4284" i="25"/>
  <x:c r="L4284" i="25"/>
  <x:c r="M4284" i="25"/>
  <x:c r="N4284" i="25"/>
  <x:c r="P4284" i="25"/>
  <x:c r="Q4284" i="25"/>
  <x:c r="R4284" i="25"/>
  <x:c r="A4285" i="25"/>
  <x:c r="B4285" i="25"/>
  <x:c r="C4285" i="25"/>
  <x:c r="D4285" i="25"/>
  <x:c r="E4285" i="25"/>
  <x:c r="F4285" i="25"/>
  <x:c r="G4285" i="25"/>
  <x:c r="H4285" i="25"/>
  <x:c r="I4285" i="25"/>
  <x:c r="J4285" i="25"/>
  <x:c r="K4285" i="25"/>
  <x:c r="L4285" i="25"/>
  <x:c r="M4285" i="25"/>
  <x:c r="N4285" i="25"/>
  <x:c r="P4285" i="25"/>
  <x:c r="Q4285" i="25"/>
  <x:c r="R4285" i="25"/>
  <x:c r="A4286" i="25"/>
  <x:c r="B4286" i="25"/>
  <x:c r="C4286" i="25"/>
  <x:c r="D4286" i="25"/>
  <x:c r="E4286" i="25"/>
  <x:c r="F4286" i="25"/>
  <x:c r="G4286" i="25"/>
  <x:c r="H4286" i="25"/>
  <x:c r="I4286" i="25"/>
  <x:c r="J4286" i="25"/>
  <x:c r="K4286" i="25"/>
  <x:c r="L4286" i="25"/>
  <x:c r="M4286" i="25"/>
  <x:c r="N4286" i="25"/>
  <x:c r="P4286" i="25"/>
  <x:c r="Q4286" i="25"/>
  <x:c r="R4286" i="25"/>
  <x:c r="A4287" i="25"/>
  <x:c r="B4287" i="25"/>
  <x:c r="C4287" i="25"/>
  <x:c r="D4287" i="25"/>
  <x:c r="E4287" i="25"/>
  <x:c r="F4287" i="25"/>
  <x:c r="G4287" i="25"/>
  <x:c r="H4287" i="25"/>
  <x:c r="I4287" i="25"/>
  <x:c r="J4287" i="25"/>
  <x:c r="K4287" i="25"/>
  <x:c r="L4287" i="25"/>
  <x:c r="M4287" i="25"/>
  <x:c r="N4287" i="25"/>
  <x:c r="P4287" i="25"/>
  <x:c r="Q4287" i="25"/>
  <x:c r="R4287" i="25"/>
  <x:c r="A4288" i="25"/>
  <x:c r="B4288" i="25"/>
  <x:c r="C4288" i="25"/>
  <x:c r="D4288" i="25"/>
  <x:c r="E4288" i="25"/>
  <x:c r="F4288" i="25"/>
  <x:c r="G4288" i="25"/>
  <x:c r="H4288" i="25"/>
  <x:c r="I4288" i="25"/>
  <x:c r="J4288" i="25"/>
  <x:c r="K4288" i="25"/>
  <x:c r="L4288" i="25"/>
  <x:c r="M4288" i="25"/>
  <x:c r="N4288" i="25"/>
  <x:c r="P4288" i="25"/>
  <x:c r="Q4288" i="25"/>
  <x:c r="R4288" i="25"/>
  <x:c r="A4289" i="25"/>
  <x:c r="B4289" i="25"/>
  <x:c r="C4289" i="25"/>
  <x:c r="D4289" i="25"/>
  <x:c r="E4289" i="25"/>
  <x:c r="F4289" i="25"/>
  <x:c r="G4289" i="25"/>
  <x:c r="H4289" i="25"/>
  <x:c r="I4289" i="25"/>
  <x:c r="J4289" i="25"/>
  <x:c r="K4289" i="25"/>
  <x:c r="L4289" i="25"/>
  <x:c r="M4289" i="25"/>
  <x:c r="N4289" i="25"/>
  <x:c r="P4289" i="25"/>
  <x:c r="Q4289" i="25"/>
  <x:c r="R4289" i="25"/>
  <x:c r="A4290" i="25"/>
  <x:c r="B4290" i="25"/>
  <x:c r="C4290" i="25"/>
  <x:c r="D4290" i="25"/>
  <x:c r="E4290" i="25"/>
  <x:c r="F4290" i="25"/>
  <x:c r="G4290" i="25"/>
  <x:c r="H4290" i="25"/>
  <x:c r="I4290" i="25"/>
  <x:c r="J4290" i="25"/>
  <x:c r="K4290" i="25"/>
  <x:c r="L4290" i="25"/>
  <x:c r="M4290" i="25"/>
  <x:c r="N4290" i="25"/>
  <x:c r="P4290" i="25"/>
  <x:c r="Q4290" i="25"/>
  <x:c r="R4290" i="25"/>
  <x:c r="A4291" i="25"/>
  <x:c r="B4291" i="25"/>
  <x:c r="C4291" i="25"/>
  <x:c r="D4291" i="25"/>
  <x:c r="E4291" i="25"/>
  <x:c r="F4291" i="25"/>
  <x:c r="G4291" i="25"/>
  <x:c r="H4291" i="25"/>
  <x:c r="I4291" i="25"/>
  <x:c r="J4291" i="25"/>
  <x:c r="K4291" i="25"/>
  <x:c r="L4291" i="25"/>
  <x:c r="M4291" i="25"/>
  <x:c r="N4291" i="25"/>
  <x:c r="P4291" i="25"/>
  <x:c r="Q4291" i="25"/>
  <x:c r="R4291" i="25"/>
  <x:c r="A4292" i="25"/>
  <x:c r="B4292" i="25"/>
  <x:c r="C4292" i="25"/>
  <x:c r="D4292" i="25"/>
  <x:c r="E4292" i="25"/>
  <x:c r="F4292" i="25"/>
  <x:c r="G4292" i="25"/>
  <x:c r="H4292" i="25"/>
  <x:c r="I4292" i="25"/>
  <x:c r="J4292" i="25"/>
  <x:c r="K4292" i="25"/>
  <x:c r="L4292" i="25"/>
  <x:c r="M4292" i="25"/>
  <x:c r="N4292" i="25"/>
  <x:c r="P4292" i="25"/>
  <x:c r="Q4292" i="25"/>
  <x:c r="R4292" i="25"/>
  <x:c r="A4293" i="25"/>
  <x:c r="B4293" i="25"/>
  <x:c r="C4293" i="25"/>
  <x:c r="D4293" i="25"/>
  <x:c r="E4293" i="25"/>
  <x:c r="F4293" i="25"/>
  <x:c r="G4293" i="25"/>
  <x:c r="H4293" i="25"/>
  <x:c r="I4293" i="25"/>
  <x:c r="J4293" i="25"/>
  <x:c r="K4293" i="25"/>
  <x:c r="L4293" i="25"/>
  <x:c r="M4293" i="25"/>
  <x:c r="N4293" i="25"/>
  <x:c r="P4293" i="25"/>
  <x:c r="Q4293" i="25"/>
  <x:c r="R4293" i="25"/>
  <x:c r="A4294" i="25"/>
  <x:c r="B4294" i="25"/>
  <x:c r="C4294" i="25"/>
  <x:c r="D4294" i="25"/>
  <x:c r="E4294" i="25"/>
  <x:c r="F4294" i="25"/>
  <x:c r="G4294" i="25"/>
  <x:c r="H4294" i="25"/>
  <x:c r="I4294" i="25"/>
  <x:c r="J4294" i="25"/>
  <x:c r="K4294" i="25"/>
  <x:c r="L4294" i="25"/>
  <x:c r="M4294" i="25"/>
  <x:c r="N4294" i="25"/>
  <x:c r="P4294" i="25"/>
  <x:c r="Q4294" i="25"/>
  <x:c r="R4294" i="25"/>
  <x:c r="A4295" i="25"/>
  <x:c r="B4295" i="25"/>
  <x:c r="C4295" i="25"/>
  <x:c r="D4295" i="25"/>
  <x:c r="E4295" i="25"/>
  <x:c r="F4295" i="25"/>
  <x:c r="G4295" i="25"/>
  <x:c r="H4295" i="25"/>
  <x:c r="I4295" i="25"/>
  <x:c r="J4295" i="25"/>
  <x:c r="K4295" i="25"/>
  <x:c r="L4295" i="25"/>
  <x:c r="M4295" i="25"/>
  <x:c r="N4295" i="25"/>
  <x:c r="P4295" i="25"/>
  <x:c r="Q4295" i="25"/>
  <x:c r="R4295" i="25"/>
  <x:c r="A4296" i="25"/>
  <x:c r="B4296" i="25"/>
  <x:c r="C4296" i="25"/>
  <x:c r="D4296" i="25"/>
  <x:c r="E4296" i="25"/>
  <x:c r="F4296" i="25"/>
  <x:c r="G4296" i="25"/>
  <x:c r="H4296" i="25"/>
  <x:c r="I4296" i="25"/>
  <x:c r="J4296" i="25"/>
  <x:c r="K4296" i="25"/>
  <x:c r="L4296" i="25"/>
  <x:c r="M4296" i="25"/>
  <x:c r="N4296" i="25"/>
  <x:c r="P4296" i="25"/>
  <x:c r="Q4296" i="25"/>
  <x:c r="R4296" i="25"/>
  <x:c r="A4297" i="25"/>
  <x:c r="B4297" i="25"/>
  <x:c r="C4297" i="25"/>
  <x:c r="D4297" i="25"/>
  <x:c r="E4297" i="25"/>
  <x:c r="F4297" i="25"/>
  <x:c r="G4297" i="25"/>
  <x:c r="H4297" i="25"/>
  <x:c r="I4297" i="25"/>
  <x:c r="J4297" i="25"/>
  <x:c r="K4297" i="25"/>
  <x:c r="L4297" i="25"/>
  <x:c r="M4297" i="25"/>
  <x:c r="N4297" i="25"/>
  <x:c r="P4297" i="25"/>
  <x:c r="Q4297" i="25"/>
  <x:c r="R4297" i="25"/>
  <x:c r="A4298" i="25"/>
  <x:c r="B4298" i="25"/>
  <x:c r="C4298" i="25"/>
  <x:c r="D4298" i="25"/>
  <x:c r="E4298" i="25"/>
  <x:c r="F4298" i="25"/>
  <x:c r="G4298" i="25"/>
  <x:c r="H4298" i="25"/>
  <x:c r="I4298" i="25"/>
  <x:c r="J4298" i="25"/>
  <x:c r="K4298" i="25"/>
  <x:c r="L4298" i="25"/>
  <x:c r="M4298" i="25"/>
  <x:c r="N4298" i="25"/>
  <x:c r="P4298" i="25"/>
  <x:c r="Q4298" i="25"/>
  <x:c r="R4298" i="25"/>
  <x:c r="A4299" i="25"/>
  <x:c r="B4299" i="25"/>
  <x:c r="C4299" i="25"/>
  <x:c r="D4299" i="25"/>
  <x:c r="E4299" i="25"/>
  <x:c r="F4299" i="25"/>
  <x:c r="G4299" i="25"/>
  <x:c r="H4299" i="25"/>
  <x:c r="I4299" i="25"/>
  <x:c r="J4299" i="25"/>
  <x:c r="K4299" i="25"/>
  <x:c r="L4299" i="25"/>
  <x:c r="M4299" i="25"/>
  <x:c r="N4299" i="25"/>
  <x:c r="P4299" i="25"/>
  <x:c r="Q4299" i="25"/>
  <x:c r="R4299" i="25"/>
  <x:c r="A4300" i="25"/>
  <x:c r="B4300" i="25"/>
  <x:c r="C4300" i="25"/>
  <x:c r="D4300" i="25"/>
  <x:c r="E4300" i="25"/>
  <x:c r="F4300" i="25"/>
  <x:c r="G4300" i="25"/>
  <x:c r="H4300" i="25"/>
  <x:c r="I4300" i="25"/>
  <x:c r="J4300" i="25"/>
  <x:c r="K4300" i="25"/>
  <x:c r="L4300" i="25"/>
  <x:c r="M4300" i="25"/>
  <x:c r="N4300" i="25"/>
  <x:c r="P4300" i="25"/>
  <x:c r="Q4300" i="25"/>
  <x:c r="R4300" i="25"/>
  <x:c r="A4301" i="25"/>
  <x:c r="B4301" i="25"/>
  <x:c r="C4301" i="25"/>
  <x:c r="D4301" i="25"/>
  <x:c r="E4301" i="25"/>
  <x:c r="F4301" i="25"/>
  <x:c r="G4301" i="25"/>
  <x:c r="H4301" i="25"/>
  <x:c r="I4301" i="25"/>
  <x:c r="J4301" i="25"/>
  <x:c r="K4301" i="25"/>
  <x:c r="L4301" i="25"/>
  <x:c r="M4301" i="25"/>
  <x:c r="N4301" i="25"/>
  <x:c r="P4301" i="25"/>
  <x:c r="Q4301" i="25"/>
  <x:c r="R4301" i="25"/>
  <x:c r="A4302" i="25"/>
  <x:c r="B4302" i="25"/>
  <x:c r="C4302" i="25"/>
  <x:c r="D4302" i="25"/>
  <x:c r="E4302" i="25"/>
  <x:c r="F4302" i="25"/>
  <x:c r="G4302" i="25"/>
  <x:c r="H4302" i="25"/>
  <x:c r="I4302" i="25"/>
  <x:c r="J4302" i="25"/>
  <x:c r="K4302" i="25"/>
  <x:c r="L4302" i="25"/>
  <x:c r="M4302" i="25"/>
  <x:c r="N4302" i="25"/>
  <x:c r="P4302" i="25"/>
  <x:c r="Q4302" i="25"/>
  <x:c r="R4302" i="25"/>
  <x:c r="A4303" i="25"/>
  <x:c r="B4303" i="25"/>
  <x:c r="C4303" i="25"/>
  <x:c r="D4303" i="25"/>
  <x:c r="E4303" i="25"/>
  <x:c r="F4303" i="25"/>
  <x:c r="G4303" i="25"/>
  <x:c r="H4303" i="25"/>
  <x:c r="I4303" i="25"/>
  <x:c r="J4303" i="25"/>
  <x:c r="K4303" i="25"/>
  <x:c r="L4303" i="25"/>
  <x:c r="M4303" i="25"/>
  <x:c r="N4303" i="25"/>
  <x:c r="P4303" i="25"/>
  <x:c r="Q4303" i="25"/>
  <x:c r="R4303" i="25"/>
  <x:c r="A4304" i="25"/>
  <x:c r="B4304" i="25"/>
  <x:c r="C4304" i="25"/>
  <x:c r="D4304" i="25"/>
  <x:c r="E4304" i="25"/>
  <x:c r="F4304" i="25"/>
  <x:c r="G4304" i="25"/>
  <x:c r="H4304" i="25"/>
  <x:c r="I4304" i="25"/>
  <x:c r="J4304" i="25"/>
  <x:c r="K4304" i="25"/>
  <x:c r="L4304" i="25"/>
  <x:c r="M4304" i="25"/>
  <x:c r="N4304" i="25"/>
  <x:c r="P4304" i="25"/>
  <x:c r="Q4304" i="25"/>
  <x:c r="R4304" i="25"/>
  <x:c r="A4305" i="25"/>
  <x:c r="B4305" i="25"/>
  <x:c r="C4305" i="25"/>
  <x:c r="D4305" i="25"/>
  <x:c r="E4305" i="25"/>
  <x:c r="F4305" i="25"/>
  <x:c r="G4305" i="25"/>
  <x:c r="H4305" i="25"/>
  <x:c r="I4305" i="25"/>
  <x:c r="J4305" i="25"/>
  <x:c r="K4305" i="25"/>
  <x:c r="L4305" i="25"/>
  <x:c r="M4305" i="25"/>
  <x:c r="N4305" i="25"/>
  <x:c r="P4305" i="25"/>
  <x:c r="Q4305" i="25"/>
  <x:c r="R4305" i="25"/>
  <x:c r="A4306" i="25"/>
  <x:c r="B4306" i="25"/>
  <x:c r="C4306" i="25"/>
  <x:c r="D4306" i="25"/>
  <x:c r="E4306" i="25"/>
  <x:c r="F4306" i="25"/>
  <x:c r="G4306" i="25"/>
  <x:c r="H4306" i="25"/>
  <x:c r="I4306" i="25"/>
  <x:c r="J4306" i="25"/>
  <x:c r="K4306" i="25"/>
  <x:c r="L4306" i="25"/>
  <x:c r="M4306" i="25"/>
  <x:c r="N4306" i="25"/>
  <x:c r="P4306" i="25"/>
  <x:c r="Q4306" i="25"/>
  <x:c r="R4306" i="25"/>
  <x:c r="A4307" i="25"/>
  <x:c r="B4307" i="25"/>
  <x:c r="C4307" i="25"/>
  <x:c r="D4307" i="25"/>
  <x:c r="E4307" i="25"/>
  <x:c r="F4307" i="25"/>
  <x:c r="G4307" i="25"/>
  <x:c r="H4307" i="25"/>
  <x:c r="I4307" i="25"/>
  <x:c r="J4307" i="25"/>
  <x:c r="K4307" i="25"/>
  <x:c r="L4307" i="25"/>
  <x:c r="M4307" i="25"/>
  <x:c r="N4307" i="25"/>
  <x:c r="P4307" i="25"/>
  <x:c r="Q4307" i="25"/>
  <x:c r="R4307" i="25"/>
  <x:c r="A4308" i="25"/>
  <x:c r="B4308" i="25"/>
  <x:c r="C4308" i="25"/>
  <x:c r="D4308" i="25"/>
  <x:c r="E4308" i="25"/>
  <x:c r="F4308" i="25"/>
  <x:c r="G4308" i="25"/>
  <x:c r="H4308" i="25"/>
  <x:c r="I4308" i="25"/>
  <x:c r="J4308" i="25"/>
  <x:c r="K4308" i="25"/>
  <x:c r="L4308" i="25"/>
  <x:c r="M4308" i="25"/>
  <x:c r="N4308" i="25"/>
  <x:c r="P4308" i="25"/>
  <x:c r="Q4308" i="25"/>
  <x:c r="R4308" i="25"/>
  <x:c r="A4309" i="25"/>
  <x:c r="B4309" i="25"/>
  <x:c r="C4309" i="25"/>
  <x:c r="D4309" i="25"/>
  <x:c r="E4309" i="25"/>
  <x:c r="F4309" i="25"/>
  <x:c r="G4309" i="25"/>
  <x:c r="H4309" i="25"/>
  <x:c r="I4309" i="25"/>
  <x:c r="J4309" i="25"/>
  <x:c r="K4309" i="25"/>
  <x:c r="L4309" i="25"/>
  <x:c r="M4309" i="25"/>
  <x:c r="N4309" i="25"/>
  <x:c r="P4309" i="25"/>
  <x:c r="Q4309" i="25"/>
  <x:c r="R4309" i="25"/>
  <x:c r="A4310" i="25"/>
  <x:c r="B4310" i="25"/>
  <x:c r="C4310" i="25"/>
  <x:c r="D4310" i="25"/>
  <x:c r="E4310" i="25"/>
  <x:c r="F4310" i="25"/>
  <x:c r="G4310" i="25"/>
  <x:c r="H4310" i="25"/>
  <x:c r="I4310" i="25"/>
  <x:c r="J4310" i="25"/>
  <x:c r="K4310" i="25"/>
  <x:c r="L4310" i="25"/>
  <x:c r="M4310" i="25"/>
  <x:c r="N4310" i="25"/>
  <x:c r="P4310" i="25"/>
  <x:c r="Q4310" i="25"/>
  <x:c r="R4310" i="25"/>
  <x:c r="A4311" i="25"/>
  <x:c r="B4311" i="25"/>
  <x:c r="C4311" i="25"/>
  <x:c r="D4311" i="25"/>
  <x:c r="E4311" i="25"/>
  <x:c r="F4311" i="25"/>
  <x:c r="G4311" i="25"/>
  <x:c r="H4311" i="25"/>
  <x:c r="I4311" i="25"/>
  <x:c r="J4311" i="25"/>
  <x:c r="K4311" i="25"/>
  <x:c r="L4311" i="25"/>
  <x:c r="M4311" i="25"/>
  <x:c r="N4311" i="25"/>
  <x:c r="P4311" i="25"/>
  <x:c r="Q4311" i="25"/>
  <x:c r="R4311" i="25"/>
  <x:c r="A4312" i="25"/>
  <x:c r="B4312" i="25"/>
  <x:c r="C4312" i="25"/>
  <x:c r="D4312" i="25"/>
  <x:c r="E4312" i="25"/>
  <x:c r="F4312" i="25"/>
  <x:c r="G4312" i="25"/>
  <x:c r="H4312" i="25"/>
  <x:c r="I4312" i="25"/>
  <x:c r="J4312" i="25"/>
  <x:c r="K4312" i="25"/>
  <x:c r="L4312" i="25"/>
  <x:c r="M4312" i="25"/>
  <x:c r="N4312" i="25"/>
  <x:c r="P4312" i="25"/>
  <x:c r="Q4312" i="25"/>
  <x:c r="R4312" i="25"/>
  <x:c r="A4313" i="25"/>
  <x:c r="B4313" i="25"/>
  <x:c r="C4313" i="25"/>
  <x:c r="D4313" i="25"/>
  <x:c r="E4313" i="25"/>
  <x:c r="F4313" i="25"/>
  <x:c r="G4313" i="25"/>
  <x:c r="H4313" i="25"/>
  <x:c r="I4313" i="25"/>
  <x:c r="J4313" i="25"/>
  <x:c r="K4313" i="25"/>
  <x:c r="L4313" i="25"/>
  <x:c r="M4313" i="25"/>
  <x:c r="N4313" i="25"/>
  <x:c r="P4313" i="25"/>
  <x:c r="Q4313" i="25"/>
  <x:c r="R4313" i="25"/>
  <x:c r="A4314" i="25"/>
  <x:c r="B4314" i="25"/>
  <x:c r="C4314" i="25"/>
  <x:c r="D4314" i="25"/>
  <x:c r="E4314" i="25"/>
  <x:c r="F4314" i="25"/>
  <x:c r="G4314" i="25"/>
  <x:c r="H4314" i="25"/>
  <x:c r="I4314" i="25"/>
  <x:c r="J4314" i="25"/>
  <x:c r="K4314" i="25"/>
  <x:c r="L4314" i="25"/>
  <x:c r="M4314" i="25"/>
  <x:c r="N4314" i="25"/>
  <x:c r="P4314" i="25"/>
  <x:c r="Q4314" i="25"/>
  <x:c r="R4314" i="25"/>
  <x:c r="A4315" i="25"/>
  <x:c r="B4315" i="25"/>
  <x:c r="C4315" i="25"/>
  <x:c r="D4315" i="25"/>
  <x:c r="E4315" i="25"/>
  <x:c r="F4315" i="25"/>
  <x:c r="G4315" i="25"/>
  <x:c r="H4315" i="25"/>
  <x:c r="I4315" i="25"/>
  <x:c r="J4315" i="25"/>
  <x:c r="K4315" i="25"/>
  <x:c r="L4315" i="25"/>
  <x:c r="M4315" i="25"/>
  <x:c r="N4315" i="25"/>
  <x:c r="P4315" i="25"/>
  <x:c r="Q4315" i="25"/>
  <x:c r="R4315" i="25"/>
  <x:c r="A4316" i="25"/>
  <x:c r="B4316" i="25"/>
  <x:c r="C4316" i="25"/>
  <x:c r="D4316" i="25"/>
  <x:c r="E4316" i="25"/>
  <x:c r="F4316" i="25"/>
  <x:c r="G4316" i="25"/>
  <x:c r="H4316" i="25"/>
  <x:c r="I4316" i="25"/>
  <x:c r="J4316" i="25"/>
  <x:c r="K4316" i="25"/>
  <x:c r="L4316" i="25"/>
  <x:c r="M4316" i="25"/>
  <x:c r="N4316" i="25"/>
  <x:c r="P4316" i="25"/>
  <x:c r="Q4316" i="25"/>
  <x:c r="R4316" i="25"/>
  <x:c r="A4317" i="25"/>
  <x:c r="B4317" i="25"/>
  <x:c r="C4317" i="25"/>
  <x:c r="D4317" i="25"/>
  <x:c r="E4317" i="25"/>
  <x:c r="F4317" i="25"/>
  <x:c r="G4317" i="25"/>
  <x:c r="H4317" i="25"/>
  <x:c r="I4317" i="25"/>
  <x:c r="J4317" i="25"/>
  <x:c r="K4317" i="25"/>
  <x:c r="L4317" i="25"/>
  <x:c r="M4317" i="25"/>
  <x:c r="N4317" i="25"/>
  <x:c r="P4317" i="25"/>
  <x:c r="Q4317" i="25"/>
  <x:c r="R4317" i="25"/>
  <x:c r="A4318" i="25"/>
  <x:c r="B4318" i="25"/>
  <x:c r="C4318" i="25"/>
  <x:c r="D4318" i="25"/>
  <x:c r="E4318" i="25"/>
  <x:c r="F4318" i="25"/>
  <x:c r="G4318" i="25"/>
  <x:c r="H4318" i="25"/>
  <x:c r="I4318" i="25"/>
  <x:c r="J4318" i="25"/>
  <x:c r="K4318" i="25"/>
  <x:c r="L4318" i="25"/>
  <x:c r="M4318" i="25"/>
  <x:c r="N4318" i="25"/>
  <x:c r="P4318" i="25"/>
  <x:c r="Q4318" i="25"/>
  <x:c r="R4318" i="25"/>
  <x:c r="A4319" i="25"/>
  <x:c r="B4319" i="25"/>
  <x:c r="C4319" i="25"/>
  <x:c r="D4319" i="25"/>
  <x:c r="E4319" i="25"/>
  <x:c r="F4319" i="25"/>
  <x:c r="G4319" i="25"/>
  <x:c r="H4319" i="25"/>
  <x:c r="I4319" i="25"/>
  <x:c r="J4319" i="25"/>
  <x:c r="K4319" i="25"/>
  <x:c r="L4319" i="25"/>
  <x:c r="M4319" i="25"/>
  <x:c r="N4319" i="25"/>
  <x:c r="P4319" i="25"/>
  <x:c r="Q4319" i="25"/>
  <x:c r="R4319" i="25"/>
  <x:c r="A4320" i="25"/>
  <x:c r="B4320" i="25"/>
  <x:c r="C4320" i="25"/>
  <x:c r="D4320" i="25"/>
  <x:c r="E4320" i="25"/>
  <x:c r="F4320" i="25"/>
  <x:c r="G4320" i="25"/>
  <x:c r="H4320" i="25"/>
  <x:c r="I4320" i="25"/>
  <x:c r="J4320" i="25"/>
  <x:c r="K4320" i="25"/>
  <x:c r="L4320" i="25"/>
  <x:c r="M4320" i="25"/>
  <x:c r="N4320" i="25"/>
  <x:c r="P4320" i="25"/>
  <x:c r="Q4320" i="25"/>
  <x:c r="R4320" i="25"/>
  <x:c r="A4321" i="25"/>
  <x:c r="B4321" i="25"/>
  <x:c r="C4321" i="25"/>
  <x:c r="D4321" i="25"/>
  <x:c r="E4321" i="25"/>
  <x:c r="F4321" i="25"/>
  <x:c r="G4321" i="25"/>
  <x:c r="H4321" i="25"/>
  <x:c r="I4321" i="25"/>
  <x:c r="J4321" i="25"/>
  <x:c r="K4321" i="25"/>
  <x:c r="L4321" i="25"/>
  <x:c r="M4321" i="25"/>
  <x:c r="N4321" i="25"/>
  <x:c r="P4321" i="25"/>
  <x:c r="Q4321" i="25"/>
  <x:c r="R4321" i="25"/>
  <x:c r="A4322" i="25"/>
  <x:c r="B4322" i="25"/>
  <x:c r="C4322" i="25"/>
  <x:c r="D4322" i="25"/>
  <x:c r="E4322" i="25"/>
  <x:c r="F4322" i="25"/>
  <x:c r="G4322" i="25"/>
  <x:c r="H4322" i="25"/>
  <x:c r="I4322" i="25"/>
  <x:c r="J4322" i="25"/>
  <x:c r="K4322" i="25"/>
  <x:c r="L4322" i="25"/>
  <x:c r="M4322" i="25"/>
  <x:c r="N4322" i="25"/>
  <x:c r="P4322" i="25"/>
  <x:c r="Q4322" i="25"/>
  <x:c r="R4322" i="25"/>
  <x:c r="A4323" i="25"/>
  <x:c r="B4323" i="25"/>
  <x:c r="C4323" i="25"/>
  <x:c r="D4323" i="25"/>
  <x:c r="E4323" i="25"/>
  <x:c r="F4323" i="25"/>
  <x:c r="G4323" i="25"/>
  <x:c r="H4323" i="25"/>
  <x:c r="I4323" i="25"/>
  <x:c r="J4323" i="25"/>
  <x:c r="K4323" i="25"/>
  <x:c r="L4323" i="25"/>
  <x:c r="M4323" i="25"/>
  <x:c r="N4323" i="25"/>
  <x:c r="P4323" i="25"/>
  <x:c r="Q4323" i="25"/>
  <x:c r="R4323" i="25"/>
  <x:c r="A4324" i="25"/>
  <x:c r="B4324" i="25"/>
  <x:c r="C4324" i="25"/>
  <x:c r="D4324" i="25"/>
  <x:c r="E4324" i="25"/>
  <x:c r="F4324" i="25"/>
  <x:c r="G4324" i="25"/>
  <x:c r="H4324" i="25"/>
  <x:c r="I4324" i="25"/>
  <x:c r="J4324" i="25"/>
  <x:c r="K4324" i="25"/>
  <x:c r="L4324" i="25"/>
  <x:c r="M4324" i="25"/>
  <x:c r="N4324" i="25"/>
  <x:c r="P4324" i="25"/>
  <x:c r="Q4324" i="25"/>
  <x:c r="R4324" i="25"/>
  <x:c r="A4325" i="25"/>
  <x:c r="B4325" i="25"/>
  <x:c r="C4325" i="25"/>
  <x:c r="D4325" i="25"/>
  <x:c r="E4325" i="25"/>
  <x:c r="F4325" i="25"/>
  <x:c r="G4325" i="25"/>
  <x:c r="H4325" i="25"/>
  <x:c r="I4325" i="25"/>
  <x:c r="J4325" i="25"/>
  <x:c r="K4325" i="25"/>
  <x:c r="L4325" i="25"/>
  <x:c r="M4325" i="25"/>
  <x:c r="N4325" i="25"/>
  <x:c r="P4325" i="25"/>
  <x:c r="Q4325" i="25"/>
  <x:c r="R4325" i="25"/>
  <x:c r="A4326" i="25"/>
  <x:c r="B4326" i="25"/>
  <x:c r="C4326" i="25"/>
  <x:c r="D4326" i="25"/>
  <x:c r="E4326" i="25"/>
  <x:c r="F4326" i="25"/>
  <x:c r="G4326" i="25"/>
  <x:c r="H4326" i="25"/>
  <x:c r="I4326" i="25"/>
  <x:c r="J4326" i="25"/>
  <x:c r="K4326" i="25"/>
  <x:c r="L4326" i="25"/>
  <x:c r="M4326" i="25"/>
  <x:c r="N4326" i="25"/>
  <x:c r="P4326" i="25"/>
  <x:c r="Q4326" i="25"/>
  <x:c r="R4326" i="25"/>
  <x:c r="A4327" i="25"/>
  <x:c r="B4327" i="25"/>
  <x:c r="C4327" i="25"/>
  <x:c r="D4327" i="25"/>
  <x:c r="E4327" i="25"/>
  <x:c r="F4327" i="25"/>
  <x:c r="G4327" i="25"/>
  <x:c r="H4327" i="25"/>
  <x:c r="I4327" i="25"/>
  <x:c r="J4327" i="25"/>
  <x:c r="K4327" i="25"/>
  <x:c r="L4327" i="25"/>
  <x:c r="M4327" i="25"/>
  <x:c r="N4327" i="25"/>
  <x:c r="P4327" i="25"/>
  <x:c r="Q4327" i="25"/>
  <x:c r="R4327" i="25"/>
  <x:c r="A4328" i="25"/>
  <x:c r="B4328" i="25"/>
  <x:c r="C4328" i="25"/>
  <x:c r="D4328" i="25"/>
  <x:c r="E4328" i="25"/>
  <x:c r="F4328" i="25"/>
  <x:c r="G4328" i="25"/>
  <x:c r="H4328" i="25"/>
  <x:c r="I4328" i="25"/>
  <x:c r="J4328" i="25"/>
  <x:c r="K4328" i="25"/>
  <x:c r="L4328" i="25"/>
  <x:c r="M4328" i="25"/>
  <x:c r="N4328" i="25"/>
  <x:c r="P4328" i="25"/>
  <x:c r="Q4328" i="25"/>
  <x:c r="R4328" i="25"/>
  <x:c r="A4329" i="25"/>
  <x:c r="B4329" i="25"/>
  <x:c r="C4329" i="25"/>
  <x:c r="D4329" i="25"/>
  <x:c r="E4329" i="25"/>
  <x:c r="F4329" i="25"/>
  <x:c r="G4329" i="25"/>
  <x:c r="H4329" i="25"/>
  <x:c r="I4329" i="25"/>
  <x:c r="J4329" i="25"/>
  <x:c r="K4329" i="25"/>
  <x:c r="L4329" i="25"/>
  <x:c r="M4329" i="25"/>
  <x:c r="N4329" i="25"/>
  <x:c r="P4329" i="25"/>
  <x:c r="Q4329" i="25"/>
  <x:c r="R4329" i="25"/>
  <x:c r="A4330" i="25"/>
  <x:c r="B4330" i="25"/>
  <x:c r="C4330" i="25"/>
  <x:c r="D4330" i="25"/>
  <x:c r="E4330" i="25"/>
  <x:c r="F4330" i="25"/>
  <x:c r="G4330" i="25"/>
  <x:c r="H4330" i="25"/>
  <x:c r="I4330" i="25"/>
  <x:c r="J4330" i="25"/>
  <x:c r="K4330" i="25"/>
  <x:c r="L4330" i="25"/>
  <x:c r="M4330" i="25"/>
  <x:c r="N4330" i="25"/>
  <x:c r="P4330" i="25"/>
  <x:c r="Q4330" i="25"/>
  <x:c r="R4330" i="25"/>
  <x:c r="A4331" i="25"/>
  <x:c r="B4331" i="25"/>
  <x:c r="C4331" i="25"/>
  <x:c r="D4331" i="25"/>
  <x:c r="E4331" i="25"/>
  <x:c r="F4331" i="25"/>
  <x:c r="G4331" i="25"/>
  <x:c r="H4331" i="25"/>
  <x:c r="I4331" i="25"/>
  <x:c r="J4331" i="25"/>
  <x:c r="K4331" i="25"/>
  <x:c r="L4331" i="25"/>
  <x:c r="M4331" i="25"/>
  <x:c r="N4331" i="25"/>
  <x:c r="P4331" i="25"/>
  <x:c r="Q4331" i="25"/>
  <x:c r="R4331" i="25"/>
  <x:c r="A4332" i="25"/>
  <x:c r="B4332" i="25"/>
  <x:c r="C4332" i="25"/>
  <x:c r="D4332" i="25"/>
  <x:c r="E4332" i="25"/>
  <x:c r="F4332" i="25"/>
  <x:c r="G4332" i="25"/>
  <x:c r="H4332" i="25"/>
  <x:c r="I4332" i="25"/>
  <x:c r="J4332" i="25"/>
  <x:c r="K4332" i="25"/>
  <x:c r="L4332" i="25"/>
  <x:c r="M4332" i="25"/>
  <x:c r="N4332" i="25"/>
  <x:c r="P4332" i="25"/>
  <x:c r="Q4332" i="25"/>
  <x:c r="R4332" i="25"/>
  <x:c r="A4333" i="25"/>
  <x:c r="B4333" i="25"/>
  <x:c r="C4333" i="25"/>
  <x:c r="D4333" i="25"/>
  <x:c r="E4333" i="25"/>
  <x:c r="F4333" i="25"/>
  <x:c r="G4333" i="25"/>
  <x:c r="H4333" i="25"/>
  <x:c r="I4333" i="25"/>
  <x:c r="J4333" i="25"/>
  <x:c r="K4333" i="25"/>
  <x:c r="L4333" i="25"/>
  <x:c r="M4333" i="25"/>
  <x:c r="N4333" i="25"/>
  <x:c r="P4333" i="25"/>
  <x:c r="Q4333" i="25"/>
  <x:c r="R4333" i="25"/>
  <x:c r="A4334" i="25"/>
  <x:c r="B4334" i="25"/>
  <x:c r="C4334" i="25"/>
  <x:c r="D4334" i="25"/>
  <x:c r="E4334" i="25"/>
  <x:c r="F4334" i="25"/>
  <x:c r="G4334" i="25"/>
  <x:c r="H4334" i="25"/>
  <x:c r="I4334" i="25"/>
  <x:c r="J4334" i="25"/>
  <x:c r="K4334" i="25"/>
  <x:c r="L4334" i="25"/>
  <x:c r="M4334" i="25"/>
  <x:c r="N4334" i="25"/>
  <x:c r="P4334" i="25"/>
  <x:c r="Q4334" i="25"/>
  <x:c r="R4334" i="25"/>
  <x:c r="A4335" i="25"/>
  <x:c r="B4335" i="25"/>
  <x:c r="C4335" i="25"/>
  <x:c r="D4335" i="25"/>
  <x:c r="E4335" i="25"/>
  <x:c r="F4335" i="25"/>
  <x:c r="G4335" i="25"/>
  <x:c r="H4335" i="25"/>
  <x:c r="I4335" i="25"/>
  <x:c r="J4335" i="25"/>
  <x:c r="K4335" i="25"/>
  <x:c r="L4335" i="25"/>
  <x:c r="M4335" i="25"/>
  <x:c r="N4335" i="25"/>
  <x:c r="P4335" i="25"/>
  <x:c r="Q4335" i="25"/>
  <x:c r="R4335" i="25"/>
  <x:c r="A4336" i="25"/>
  <x:c r="B4336" i="25"/>
  <x:c r="C4336" i="25"/>
  <x:c r="D4336" i="25"/>
  <x:c r="E4336" i="25"/>
  <x:c r="F4336" i="25"/>
  <x:c r="G4336" i="25"/>
  <x:c r="H4336" i="25"/>
  <x:c r="I4336" i="25"/>
  <x:c r="J4336" i="25"/>
  <x:c r="K4336" i="25"/>
  <x:c r="L4336" i="25"/>
  <x:c r="M4336" i="25"/>
  <x:c r="N4336" i="25"/>
  <x:c r="P4336" i="25"/>
  <x:c r="Q4336" i="25"/>
  <x:c r="R4336" i="25"/>
  <x:c r="A4337" i="25"/>
  <x:c r="B4337" i="25"/>
  <x:c r="C4337" i="25"/>
  <x:c r="D4337" i="25"/>
  <x:c r="E4337" i="25"/>
  <x:c r="F4337" i="25"/>
  <x:c r="G4337" i="25"/>
  <x:c r="H4337" i="25"/>
  <x:c r="I4337" i="25"/>
  <x:c r="J4337" i="25"/>
  <x:c r="K4337" i="25"/>
  <x:c r="L4337" i="25"/>
  <x:c r="M4337" i="25"/>
  <x:c r="N4337" i="25"/>
  <x:c r="P4337" i="25"/>
  <x:c r="Q4337" i="25"/>
  <x:c r="R4337" i="25"/>
  <x:c r="A4338" i="25"/>
  <x:c r="B4338" i="25"/>
  <x:c r="C4338" i="25"/>
  <x:c r="D4338" i="25"/>
  <x:c r="E4338" i="25"/>
  <x:c r="F4338" i="25"/>
  <x:c r="G4338" i="25"/>
  <x:c r="H4338" i="25"/>
  <x:c r="I4338" i="25"/>
  <x:c r="J4338" i="25"/>
  <x:c r="K4338" i="25"/>
  <x:c r="L4338" i="25"/>
  <x:c r="M4338" i="25"/>
  <x:c r="N4338" i="25"/>
  <x:c r="P4338" i="25"/>
  <x:c r="Q4338" i="25"/>
  <x:c r="R4338" i="25"/>
  <x:c r="A4339" i="25"/>
  <x:c r="B4339" i="25"/>
  <x:c r="C4339" i="25"/>
  <x:c r="D4339" i="25"/>
  <x:c r="E4339" i="25"/>
  <x:c r="F4339" i="25"/>
  <x:c r="G4339" i="25"/>
  <x:c r="H4339" i="25"/>
  <x:c r="I4339" i="25"/>
  <x:c r="J4339" i="25"/>
  <x:c r="K4339" i="25"/>
  <x:c r="L4339" i="25"/>
  <x:c r="M4339" i="25"/>
  <x:c r="N4339" i="25"/>
  <x:c r="P4339" i="25"/>
  <x:c r="Q4339" i="25"/>
  <x:c r="R4339" i="25"/>
  <x:c r="A4340" i="25"/>
  <x:c r="B4340" i="25"/>
  <x:c r="C4340" i="25"/>
  <x:c r="D4340" i="25"/>
  <x:c r="E4340" i="25"/>
  <x:c r="F4340" i="25"/>
  <x:c r="G4340" i="25"/>
  <x:c r="H4340" i="25"/>
  <x:c r="I4340" i="25"/>
  <x:c r="J4340" i="25"/>
  <x:c r="K4340" i="25"/>
  <x:c r="L4340" i="25"/>
  <x:c r="M4340" i="25"/>
  <x:c r="N4340" i="25"/>
  <x:c r="P4340" i="25"/>
  <x:c r="Q4340" i="25"/>
  <x:c r="R4340" i="25"/>
  <x:c r="A4341" i="25"/>
  <x:c r="B4341" i="25"/>
  <x:c r="C4341" i="25"/>
  <x:c r="D4341" i="25"/>
  <x:c r="E4341" i="25"/>
  <x:c r="F4341" i="25"/>
  <x:c r="G4341" i="25"/>
  <x:c r="H4341" i="25"/>
  <x:c r="I4341" i="25"/>
  <x:c r="J4341" i="25"/>
  <x:c r="K4341" i="25"/>
  <x:c r="L4341" i="25"/>
  <x:c r="M4341" i="25"/>
  <x:c r="N4341" i="25"/>
  <x:c r="P4341" i="25"/>
  <x:c r="Q4341" i="25"/>
  <x:c r="R4341" i="25"/>
  <x:c r="A4342" i="25"/>
  <x:c r="B4342" i="25"/>
  <x:c r="C4342" i="25"/>
  <x:c r="D4342" i="25"/>
  <x:c r="E4342" i="25"/>
  <x:c r="F4342" i="25"/>
  <x:c r="G4342" i="25"/>
  <x:c r="H4342" i="25"/>
  <x:c r="I4342" i="25"/>
  <x:c r="J4342" i="25"/>
  <x:c r="K4342" i="25"/>
  <x:c r="L4342" i="25"/>
  <x:c r="M4342" i="25"/>
  <x:c r="N4342" i="25"/>
  <x:c r="P4342" i="25"/>
  <x:c r="Q4342" i="25"/>
  <x:c r="R4342" i="25"/>
  <x:c r="A4343" i="25"/>
  <x:c r="B4343" i="25"/>
  <x:c r="C4343" i="25"/>
  <x:c r="D4343" i="25"/>
  <x:c r="E4343" i="25"/>
  <x:c r="F4343" i="25"/>
  <x:c r="G4343" i="25"/>
  <x:c r="H4343" i="25"/>
  <x:c r="I4343" i="25"/>
  <x:c r="J4343" i="25"/>
  <x:c r="K4343" i="25"/>
  <x:c r="L4343" i="25"/>
  <x:c r="M4343" i="25"/>
  <x:c r="N4343" i="25"/>
  <x:c r="P4343" i="25"/>
  <x:c r="Q4343" i="25"/>
  <x:c r="R4343" i="25"/>
  <x:c r="A4344" i="25"/>
  <x:c r="B4344" i="25"/>
  <x:c r="C4344" i="25"/>
  <x:c r="D4344" i="25"/>
  <x:c r="E4344" i="25"/>
  <x:c r="F4344" i="25"/>
  <x:c r="G4344" i="25"/>
  <x:c r="H4344" i="25"/>
  <x:c r="I4344" i="25"/>
  <x:c r="J4344" i="25"/>
  <x:c r="K4344" i="25"/>
  <x:c r="L4344" i="25"/>
  <x:c r="M4344" i="25"/>
  <x:c r="N4344" i="25"/>
  <x:c r="P4344" i="25"/>
  <x:c r="Q4344" i="25"/>
  <x:c r="R4344" i="25"/>
  <x:c r="A4345" i="25"/>
  <x:c r="B4345" i="25"/>
  <x:c r="C4345" i="25"/>
  <x:c r="D4345" i="25"/>
  <x:c r="E4345" i="25"/>
  <x:c r="F4345" i="25"/>
  <x:c r="G4345" i="25"/>
  <x:c r="H4345" i="25"/>
  <x:c r="I4345" i="25"/>
  <x:c r="J4345" i="25"/>
  <x:c r="K4345" i="25"/>
  <x:c r="L4345" i="25"/>
  <x:c r="M4345" i="25"/>
  <x:c r="N4345" i="25"/>
  <x:c r="P4345" i="25"/>
  <x:c r="Q4345" i="25"/>
  <x:c r="R4345" i="25"/>
  <x:c r="A4346" i="25"/>
  <x:c r="B4346" i="25"/>
  <x:c r="C4346" i="25"/>
  <x:c r="D4346" i="25"/>
  <x:c r="E4346" i="25"/>
  <x:c r="F4346" i="25"/>
  <x:c r="G4346" i="25"/>
  <x:c r="H4346" i="25"/>
  <x:c r="I4346" i="25"/>
  <x:c r="J4346" i="25"/>
  <x:c r="K4346" i="25"/>
  <x:c r="L4346" i="25"/>
  <x:c r="M4346" i="25"/>
  <x:c r="N4346" i="25"/>
  <x:c r="P4346" i="25"/>
  <x:c r="Q4346" i="25"/>
  <x:c r="R4346" i="25"/>
  <x:c r="A4347" i="25"/>
  <x:c r="B4347" i="25"/>
  <x:c r="C4347" i="25"/>
  <x:c r="D4347" i="25"/>
  <x:c r="E4347" i="25"/>
  <x:c r="F4347" i="25"/>
  <x:c r="G4347" i="25"/>
  <x:c r="H4347" i="25"/>
  <x:c r="I4347" i="25"/>
  <x:c r="J4347" i="25"/>
  <x:c r="K4347" i="25"/>
  <x:c r="L4347" i="25"/>
  <x:c r="M4347" i="25"/>
  <x:c r="N4347" i="25"/>
  <x:c r="P4347" i="25"/>
  <x:c r="Q4347" i="25"/>
  <x:c r="R4347" i="25"/>
  <x:c r="A4348" i="25"/>
  <x:c r="B4348" i="25"/>
  <x:c r="C4348" i="25"/>
  <x:c r="D4348" i="25"/>
  <x:c r="E4348" i="25"/>
  <x:c r="F4348" i="25"/>
  <x:c r="G4348" i="25"/>
  <x:c r="H4348" i="25"/>
  <x:c r="I4348" i="25"/>
  <x:c r="J4348" i="25"/>
  <x:c r="K4348" i="25"/>
  <x:c r="L4348" i="25"/>
  <x:c r="M4348" i="25"/>
  <x:c r="N4348" i="25"/>
  <x:c r="P4348" i="25"/>
  <x:c r="Q4348" i="25"/>
  <x:c r="R4348" i="25"/>
  <x:c r="A4349" i="25"/>
  <x:c r="B4349" i="25"/>
  <x:c r="C4349" i="25"/>
  <x:c r="D4349" i="25"/>
  <x:c r="E4349" i="25"/>
  <x:c r="F4349" i="25"/>
  <x:c r="G4349" i="25"/>
  <x:c r="H4349" i="25"/>
  <x:c r="I4349" i="25"/>
  <x:c r="J4349" i="25"/>
  <x:c r="K4349" i="25"/>
  <x:c r="L4349" i="25"/>
  <x:c r="M4349" i="25"/>
  <x:c r="N4349" i="25"/>
  <x:c r="P4349" i="25"/>
  <x:c r="Q4349" i="25"/>
  <x:c r="R4349" i="25"/>
  <x:c r="A4350" i="25"/>
  <x:c r="B4350" i="25"/>
  <x:c r="C4350" i="25"/>
  <x:c r="D4350" i="25"/>
  <x:c r="E4350" i="25"/>
  <x:c r="F4350" i="25"/>
  <x:c r="G4350" i="25"/>
  <x:c r="H4350" i="25"/>
  <x:c r="I4350" i="25"/>
  <x:c r="J4350" i="25"/>
  <x:c r="K4350" i="25"/>
  <x:c r="L4350" i="25"/>
  <x:c r="M4350" i="25"/>
  <x:c r="N4350" i="25"/>
  <x:c r="P4350" i="25"/>
  <x:c r="Q4350" i="25"/>
  <x:c r="R4350" i="25"/>
  <x:c r="A4351" i="25"/>
  <x:c r="B4351" i="25"/>
  <x:c r="C4351" i="25"/>
  <x:c r="D4351" i="25"/>
  <x:c r="E4351" i="25"/>
  <x:c r="F4351" i="25"/>
  <x:c r="G4351" i="25"/>
  <x:c r="H4351" i="25"/>
  <x:c r="I4351" i="25"/>
  <x:c r="J4351" i="25"/>
  <x:c r="K4351" i="25"/>
  <x:c r="L4351" i="25"/>
  <x:c r="M4351" i="25"/>
  <x:c r="N4351" i="25"/>
  <x:c r="P4351" i="25"/>
  <x:c r="Q4351" i="25"/>
  <x:c r="R4351" i="25"/>
  <x:c r="A4352" i="25"/>
  <x:c r="B4352" i="25"/>
  <x:c r="C4352" i="25"/>
  <x:c r="D4352" i="25"/>
  <x:c r="E4352" i="25"/>
  <x:c r="F4352" i="25"/>
  <x:c r="G4352" i="25"/>
  <x:c r="H4352" i="25"/>
  <x:c r="I4352" i="25"/>
  <x:c r="J4352" i="25"/>
  <x:c r="K4352" i="25"/>
  <x:c r="L4352" i="25"/>
  <x:c r="M4352" i="25"/>
  <x:c r="N4352" i="25"/>
  <x:c r="P4352" i="25"/>
  <x:c r="Q4352" i="25"/>
  <x:c r="R4352" i="25"/>
  <x:c r="A4353" i="25"/>
  <x:c r="B4353" i="25"/>
  <x:c r="C4353" i="25"/>
  <x:c r="D4353" i="25"/>
  <x:c r="E4353" i="25"/>
  <x:c r="F4353" i="25"/>
  <x:c r="G4353" i="25"/>
  <x:c r="H4353" i="25"/>
  <x:c r="I4353" i="25"/>
  <x:c r="J4353" i="25"/>
  <x:c r="K4353" i="25"/>
  <x:c r="L4353" i="25"/>
  <x:c r="M4353" i="25"/>
  <x:c r="N4353" i="25"/>
  <x:c r="P4353" i="25"/>
  <x:c r="Q4353" i="25"/>
  <x:c r="R4353" i="25"/>
  <x:c r="A4354" i="25"/>
  <x:c r="B4354" i="25"/>
  <x:c r="C4354" i="25"/>
  <x:c r="D4354" i="25"/>
  <x:c r="E4354" i="25"/>
  <x:c r="F4354" i="25"/>
  <x:c r="G4354" i="25"/>
  <x:c r="H4354" i="25"/>
  <x:c r="I4354" i="25"/>
  <x:c r="J4354" i="25"/>
  <x:c r="K4354" i="25"/>
  <x:c r="L4354" i="25"/>
  <x:c r="M4354" i="25"/>
  <x:c r="N4354" i="25"/>
  <x:c r="P4354" i="25"/>
  <x:c r="Q4354" i="25"/>
  <x:c r="R4354" i="25"/>
  <x:c r="A4355" i="25"/>
  <x:c r="B4355" i="25"/>
  <x:c r="C4355" i="25"/>
  <x:c r="D4355" i="25"/>
  <x:c r="E4355" i="25"/>
  <x:c r="F4355" i="25"/>
  <x:c r="G4355" i="25"/>
  <x:c r="H4355" i="25"/>
  <x:c r="I4355" i="25"/>
  <x:c r="J4355" i="25"/>
  <x:c r="K4355" i="25"/>
  <x:c r="L4355" i="25"/>
  <x:c r="M4355" i="25"/>
  <x:c r="N4355" i="25"/>
  <x:c r="P4355" i="25"/>
  <x:c r="Q4355" i="25"/>
  <x:c r="R4355" i="25"/>
  <x:c r="A4356" i="25"/>
  <x:c r="B4356" i="25"/>
  <x:c r="C4356" i="25"/>
  <x:c r="D4356" i="25"/>
  <x:c r="E4356" i="25"/>
  <x:c r="F4356" i="25"/>
  <x:c r="G4356" i="25"/>
  <x:c r="H4356" i="25"/>
  <x:c r="I4356" i="25"/>
  <x:c r="J4356" i="25"/>
  <x:c r="K4356" i="25"/>
  <x:c r="L4356" i="25"/>
  <x:c r="M4356" i="25"/>
  <x:c r="N4356" i="25"/>
  <x:c r="P4356" i="25"/>
  <x:c r="Q4356" i="25"/>
  <x:c r="R4356" i="25"/>
  <x:c r="A4357" i="25"/>
  <x:c r="B4357" i="25"/>
  <x:c r="C4357" i="25"/>
  <x:c r="D4357" i="25"/>
  <x:c r="E4357" i="25"/>
  <x:c r="F4357" i="25"/>
  <x:c r="G4357" i="25"/>
  <x:c r="H4357" i="25"/>
  <x:c r="I4357" i="25"/>
  <x:c r="J4357" i="25"/>
  <x:c r="K4357" i="25"/>
  <x:c r="L4357" i="25"/>
  <x:c r="M4357" i="25"/>
  <x:c r="N4357" i="25"/>
  <x:c r="P4357" i="25"/>
  <x:c r="Q4357" i="25"/>
  <x:c r="R4357" i="25"/>
  <x:c r="A4358" i="25"/>
  <x:c r="B4358" i="25"/>
  <x:c r="C4358" i="25"/>
  <x:c r="D4358" i="25"/>
  <x:c r="E4358" i="25"/>
  <x:c r="F4358" i="25"/>
  <x:c r="G4358" i="25"/>
  <x:c r="H4358" i="25"/>
  <x:c r="I4358" i="25"/>
  <x:c r="J4358" i="25"/>
  <x:c r="K4358" i="25"/>
  <x:c r="L4358" i="25"/>
  <x:c r="M4358" i="25"/>
  <x:c r="N4358" i="25"/>
  <x:c r="P4358" i="25"/>
  <x:c r="Q4358" i="25"/>
  <x:c r="R4358" i="25"/>
  <x:c r="A4359" i="25"/>
  <x:c r="B4359" i="25"/>
  <x:c r="C4359" i="25"/>
  <x:c r="D4359" i="25"/>
  <x:c r="E4359" i="25"/>
  <x:c r="F4359" i="25"/>
  <x:c r="G4359" i="25"/>
  <x:c r="H4359" i="25"/>
  <x:c r="I4359" i="25"/>
  <x:c r="J4359" i="25"/>
  <x:c r="K4359" i="25"/>
  <x:c r="L4359" i="25"/>
  <x:c r="M4359" i="25"/>
  <x:c r="N4359" i="25"/>
  <x:c r="P4359" i="25"/>
  <x:c r="Q4359" i="25"/>
  <x:c r="R4359" i="25"/>
  <x:c r="A4360" i="25"/>
  <x:c r="B4360" i="25"/>
  <x:c r="C4360" i="25"/>
  <x:c r="D4360" i="25"/>
  <x:c r="E4360" i="25"/>
  <x:c r="F4360" i="25"/>
  <x:c r="G4360" i="25"/>
  <x:c r="H4360" i="25"/>
  <x:c r="I4360" i="25"/>
  <x:c r="J4360" i="25"/>
  <x:c r="K4360" i="25"/>
  <x:c r="L4360" i="25"/>
  <x:c r="M4360" i="25"/>
  <x:c r="N4360" i="25"/>
  <x:c r="P4360" i="25"/>
  <x:c r="Q4360" i="25"/>
  <x:c r="R4360" i="25"/>
  <x:c r="A4361" i="25"/>
  <x:c r="B4361" i="25"/>
  <x:c r="C4361" i="25"/>
  <x:c r="D4361" i="25"/>
  <x:c r="E4361" i="25"/>
  <x:c r="F4361" i="25"/>
  <x:c r="G4361" i="25"/>
  <x:c r="H4361" i="25"/>
  <x:c r="I4361" i="25"/>
  <x:c r="J4361" i="25"/>
  <x:c r="K4361" i="25"/>
  <x:c r="L4361" i="25"/>
  <x:c r="M4361" i="25"/>
  <x:c r="N4361" i="25"/>
  <x:c r="P4361" i="25"/>
  <x:c r="Q4361" i="25"/>
  <x:c r="R4361" i="25"/>
  <x:c r="A4362" i="25"/>
  <x:c r="B4362" i="25"/>
  <x:c r="C4362" i="25"/>
  <x:c r="D4362" i="25"/>
  <x:c r="E4362" i="25"/>
  <x:c r="F4362" i="25"/>
  <x:c r="G4362" i="25"/>
  <x:c r="H4362" i="25"/>
  <x:c r="I4362" i="25"/>
  <x:c r="J4362" i="25"/>
  <x:c r="K4362" i="25"/>
  <x:c r="L4362" i="25"/>
  <x:c r="M4362" i="25"/>
  <x:c r="N4362" i="25"/>
  <x:c r="P4362" i="25"/>
  <x:c r="Q4362" i="25"/>
  <x:c r="R4362" i="25"/>
  <x:c r="A4363" i="25"/>
  <x:c r="B4363" i="25"/>
  <x:c r="C4363" i="25"/>
  <x:c r="D4363" i="25"/>
  <x:c r="E4363" i="25"/>
  <x:c r="F4363" i="25"/>
  <x:c r="G4363" i="25"/>
  <x:c r="H4363" i="25"/>
  <x:c r="I4363" i="25"/>
  <x:c r="J4363" i="25"/>
  <x:c r="K4363" i="25"/>
  <x:c r="L4363" i="25"/>
  <x:c r="M4363" i="25"/>
  <x:c r="N4363" i="25"/>
  <x:c r="P4363" i="25"/>
  <x:c r="Q4363" i="25"/>
  <x:c r="R4363" i="25"/>
  <x:c r="A4364" i="25"/>
  <x:c r="B4364" i="25"/>
  <x:c r="C4364" i="25"/>
  <x:c r="D4364" i="25"/>
  <x:c r="E4364" i="25"/>
  <x:c r="F4364" i="25"/>
  <x:c r="G4364" i="25"/>
  <x:c r="H4364" i="25"/>
  <x:c r="I4364" i="25"/>
  <x:c r="J4364" i="25"/>
  <x:c r="K4364" i="25"/>
  <x:c r="L4364" i="25"/>
  <x:c r="M4364" i="25"/>
  <x:c r="N4364" i="25"/>
  <x:c r="P4364" i="25"/>
  <x:c r="Q4364" i="25"/>
  <x:c r="R4364" i="25"/>
  <x:c r="A4365" i="25"/>
  <x:c r="B4365" i="25"/>
  <x:c r="C4365" i="25"/>
  <x:c r="D4365" i="25"/>
  <x:c r="E4365" i="25"/>
  <x:c r="F4365" i="25"/>
  <x:c r="G4365" i="25"/>
  <x:c r="H4365" i="25"/>
  <x:c r="I4365" i="25"/>
  <x:c r="J4365" i="25"/>
  <x:c r="K4365" i="25"/>
  <x:c r="L4365" i="25"/>
  <x:c r="M4365" i="25"/>
  <x:c r="N4365" i="25"/>
  <x:c r="P4365" i="25"/>
  <x:c r="Q4365" i="25"/>
  <x:c r="R4365" i="25"/>
  <x:c r="A4366" i="25"/>
  <x:c r="B4366" i="25"/>
  <x:c r="C4366" i="25"/>
  <x:c r="D4366" i="25"/>
  <x:c r="E4366" i="25"/>
  <x:c r="F4366" i="25"/>
  <x:c r="G4366" i="25"/>
  <x:c r="H4366" i="25"/>
  <x:c r="I4366" i="25"/>
  <x:c r="J4366" i="25"/>
  <x:c r="K4366" i="25"/>
  <x:c r="L4366" i="25"/>
  <x:c r="M4366" i="25"/>
  <x:c r="N4366" i="25"/>
  <x:c r="P4366" i="25"/>
  <x:c r="Q4366" i="25"/>
  <x:c r="R4366" i="25"/>
  <x:c r="A4367" i="25"/>
  <x:c r="B4367" i="25"/>
  <x:c r="C4367" i="25"/>
  <x:c r="D4367" i="25"/>
  <x:c r="E4367" i="25"/>
  <x:c r="F4367" i="25"/>
  <x:c r="G4367" i="25"/>
  <x:c r="H4367" i="25"/>
  <x:c r="I4367" i="25"/>
  <x:c r="J4367" i="25"/>
  <x:c r="K4367" i="25"/>
  <x:c r="L4367" i="25"/>
  <x:c r="M4367" i="25"/>
  <x:c r="N4367" i="25"/>
  <x:c r="P4367" i="25"/>
  <x:c r="Q4367" i="25"/>
  <x:c r="R4367" i="25"/>
  <x:c r="A4368" i="25"/>
  <x:c r="B4368" i="25"/>
  <x:c r="C4368" i="25"/>
  <x:c r="D4368" i="25"/>
  <x:c r="E4368" i="25"/>
  <x:c r="F4368" i="25"/>
  <x:c r="G4368" i="25"/>
  <x:c r="H4368" i="25"/>
  <x:c r="I4368" i="25"/>
  <x:c r="J4368" i="25"/>
  <x:c r="K4368" i="25"/>
  <x:c r="L4368" i="25"/>
  <x:c r="M4368" i="25"/>
  <x:c r="N4368" i="25"/>
  <x:c r="P4368" i="25"/>
  <x:c r="Q4368" i="25"/>
  <x:c r="R4368" i="25"/>
  <x:c r="A4369" i="25"/>
  <x:c r="B4369" i="25"/>
  <x:c r="C4369" i="25"/>
  <x:c r="D4369" i="25"/>
  <x:c r="E4369" i="25"/>
  <x:c r="F4369" i="25"/>
  <x:c r="G4369" i="25"/>
  <x:c r="H4369" i="25"/>
  <x:c r="I4369" i="25"/>
  <x:c r="J4369" i="25"/>
  <x:c r="K4369" i="25"/>
  <x:c r="L4369" i="25"/>
  <x:c r="M4369" i="25"/>
  <x:c r="N4369" i="25"/>
  <x:c r="P4369" i="25"/>
  <x:c r="Q4369" i="25"/>
  <x:c r="R4369" i="25"/>
  <x:c r="A4370" i="25"/>
  <x:c r="B4370" i="25"/>
  <x:c r="C4370" i="25"/>
  <x:c r="D4370" i="25"/>
  <x:c r="E4370" i="25"/>
  <x:c r="F4370" i="25"/>
  <x:c r="G4370" i="25"/>
  <x:c r="H4370" i="25"/>
  <x:c r="I4370" i="25"/>
  <x:c r="J4370" i="25"/>
  <x:c r="K4370" i="25"/>
  <x:c r="L4370" i="25"/>
  <x:c r="M4370" i="25"/>
  <x:c r="N4370" i="25"/>
  <x:c r="P4370" i="25"/>
  <x:c r="Q4370" i="25"/>
  <x:c r="R4370" i="25"/>
  <x:c r="A4371" i="25"/>
  <x:c r="B4371" i="25"/>
  <x:c r="C4371" i="25"/>
  <x:c r="D4371" i="25"/>
  <x:c r="E4371" i="25"/>
  <x:c r="F4371" i="25"/>
  <x:c r="G4371" i="25"/>
  <x:c r="H4371" i="25"/>
  <x:c r="I4371" i="25"/>
  <x:c r="J4371" i="25"/>
  <x:c r="K4371" i="25"/>
  <x:c r="L4371" i="25"/>
  <x:c r="M4371" i="25"/>
  <x:c r="N4371" i="25"/>
  <x:c r="P4371" i="25"/>
  <x:c r="Q4371" i="25"/>
  <x:c r="R4371" i="25"/>
  <x:c r="A4372" i="25"/>
  <x:c r="B4372" i="25"/>
  <x:c r="C4372" i="25"/>
  <x:c r="D4372" i="25"/>
  <x:c r="E4372" i="25"/>
  <x:c r="F4372" i="25"/>
  <x:c r="G4372" i="25"/>
  <x:c r="H4372" i="25"/>
  <x:c r="I4372" i="25"/>
  <x:c r="J4372" i="25"/>
  <x:c r="K4372" i="25"/>
  <x:c r="L4372" i="25"/>
  <x:c r="M4372" i="25"/>
  <x:c r="N4372" i="25"/>
  <x:c r="P4372" i="25"/>
  <x:c r="Q4372" i="25"/>
  <x:c r="R4372" i="25"/>
  <x:c r="A4373" i="25"/>
  <x:c r="B4373" i="25"/>
  <x:c r="C4373" i="25"/>
  <x:c r="D4373" i="25"/>
  <x:c r="E4373" i="25"/>
  <x:c r="F4373" i="25"/>
  <x:c r="G4373" i="25"/>
  <x:c r="H4373" i="25"/>
  <x:c r="I4373" i="25"/>
  <x:c r="J4373" i="25"/>
  <x:c r="K4373" i="25"/>
  <x:c r="L4373" i="25"/>
  <x:c r="M4373" i="25"/>
  <x:c r="N4373" i="25"/>
  <x:c r="P4373" i="25"/>
  <x:c r="Q4373" i="25"/>
  <x:c r="R4373" i="25"/>
  <x:c r="A4374" i="25"/>
  <x:c r="B4374" i="25"/>
  <x:c r="C4374" i="25"/>
  <x:c r="D4374" i="25"/>
  <x:c r="E4374" i="25"/>
  <x:c r="F4374" i="25"/>
  <x:c r="G4374" i="25"/>
  <x:c r="H4374" i="25"/>
  <x:c r="I4374" i="25"/>
  <x:c r="J4374" i="25"/>
  <x:c r="K4374" i="25"/>
  <x:c r="L4374" i="25"/>
  <x:c r="M4374" i="25"/>
  <x:c r="N4374" i="25"/>
  <x:c r="P4374" i="25"/>
  <x:c r="Q4374" i="25"/>
  <x:c r="R4374" i="25"/>
  <x:c r="A4375" i="25"/>
  <x:c r="B4375" i="25"/>
  <x:c r="C4375" i="25"/>
  <x:c r="D4375" i="25"/>
  <x:c r="E4375" i="25"/>
  <x:c r="F4375" i="25"/>
  <x:c r="G4375" i="25"/>
  <x:c r="H4375" i="25"/>
  <x:c r="I4375" i="25"/>
  <x:c r="J4375" i="25"/>
  <x:c r="K4375" i="25"/>
  <x:c r="L4375" i="25"/>
  <x:c r="M4375" i="25"/>
  <x:c r="N4375" i="25"/>
  <x:c r="P4375" i="25"/>
  <x:c r="Q4375" i="25"/>
  <x:c r="R4375" i="25"/>
  <x:c r="A4376" i="25"/>
  <x:c r="B4376" i="25"/>
  <x:c r="C4376" i="25"/>
  <x:c r="D4376" i="25"/>
  <x:c r="E4376" i="25"/>
  <x:c r="F4376" i="25"/>
  <x:c r="G4376" i="25"/>
  <x:c r="H4376" i="25"/>
  <x:c r="I4376" i="25"/>
  <x:c r="J4376" i="25"/>
  <x:c r="K4376" i="25"/>
  <x:c r="L4376" i="25"/>
  <x:c r="M4376" i="25"/>
  <x:c r="N4376" i="25"/>
  <x:c r="P4376" i="25"/>
  <x:c r="Q4376" i="25"/>
  <x:c r="R4376" i="25"/>
  <x:c r="A4377" i="25"/>
  <x:c r="B4377" i="25"/>
  <x:c r="C4377" i="25"/>
  <x:c r="D4377" i="25"/>
  <x:c r="E4377" i="25"/>
  <x:c r="F4377" i="25"/>
  <x:c r="G4377" i="25"/>
  <x:c r="H4377" i="25"/>
  <x:c r="I4377" i="25"/>
  <x:c r="J4377" i="25"/>
  <x:c r="K4377" i="25"/>
  <x:c r="L4377" i="25"/>
  <x:c r="M4377" i="25"/>
  <x:c r="N4377" i="25"/>
  <x:c r="P4377" i="25"/>
  <x:c r="Q4377" i="25"/>
  <x:c r="R4377" i="25"/>
  <x:c r="A4378" i="25"/>
  <x:c r="B4378" i="25"/>
  <x:c r="C4378" i="25"/>
  <x:c r="D4378" i="25"/>
  <x:c r="E4378" i="25"/>
  <x:c r="F4378" i="25"/>
  <x:c r="G4378" i="25"/>
  <x:c r="H4378" i="25"/>
  <x:c r="I4378" i="25"/>
  <x:c r="J4378" i="25"/>
  <x:c r="K4378" i="25"/>
  <x:c r="L4378" i="25"/>
  <x:c r="M4378" i="25"/>
  <x:c r="N4378" i="25"/>
  <x:c r="P4378" i="25"/>
  <x:c r="Q4378" i="25"/>
  <x:c r="R4378" i="25"/>
  <x:c r="A4379" i="25"/>
  <x:c r="B4379" i="25"/>
  <x:c r="C4379" i="25"/>
  <x:c r="D4379" i="25"/>
  <x:c r="E4379" i="25"/>
  <x:c r="F4379" i="25"/>
  <x:c r="G4379" i="25"/>
  <x:c r="H4379" i="25"/>
  <x:c r="I4379" i="25"/>
  <x:c r="J4379" i="25"/>
  <x:c r="K4379" i="25"/>
  <x:c r="L4379" i="25"/>
  <x:c r="M4379" i="25"/>
  <x:c r="N4379" i="25"/>
  <x:c r="P4379" i="25"/>
  <x:c r="Q4379" i="25"/>
  <x:c r="R4379" i="25"/>
  <x:c r="A4380" i="25"/>
  <x:c r="B4380" i="25"/>
  <x:c r="C4380" i="25"/>
  <x:c r="D4380" i="25"/>
  <x:c r="E4380" i="25"/>
  <x:c r="F4380" i="25"/>
  <x:c r="G4380" i="25"/>
  <x:c r="H4380" i="25"/>
  <x:c r="I4380" i="25"/>
  <x:c r="J4380" i="25"/>
  <x:c r="K4380" i="25"/>
  <x:c r="L4380" i="25"/>
  <x:c r="M4380" i="25"/>
  <x:c r="N4380" i="25"/>
  <x:c r="P4380" i="25"/>
  <x:c r="Q4380" i="25"/>
  <x:c r="R4380" i="25"/>
  <x:c r="A4381" i="25"/>
  <x:c r="B4381" i="25"/>
  <x:c r="C4381" i="25"/>
  <x:c r="D4381" i="25"/>
  <x:c r="E4381" i="25"/>
  <x:c r="F4381" i="25"/>
  <x:c r="G4381" i="25"/>
  <x:c r="H4381" i="25"/>
  <x:c r="I4381" i="25"/>
  <x:c r="J4381" i="25"/>
  <x:c r="K4381" i="25"/>
  <x:c r="L4381" i="25"/>
  <x:c r="M4381" i="25"/>
  <x:c r="N4381" i="25"/>
  <x:c r="P4381" i="25"/>
  <x:c r="Q4381" i="25"/>
  <x:c r="R4381" i="25"/>
  <x:c r="A4382" i="25"/>
  <x:c r="B4382" i="25"/>
  <x:c r="C4382" i="25"/>
  <x:c r="D4382" i="25"/>
  <x:c r="E4382" i="25"/>
  <x:c r="F4382" i="25"/>
  <x:c r="G4382" i="25"/>
  <x:c r="H4382" i="25"/>
  <x:c r="I4382" i="25"/>
  <x:c r="J4382" i="25"/>
  <x:c r="K4382" i="25"/>
  <x:c r="L4382" i="25"/>
  <x:c r="M4382" i="25"/>
  <x:c r="N4382" i="25"/>
  <x:c r="P4382" i="25"/>
  <x:c r="Q4382" i="25"/>
  <x:c r="R4382" i="25"/>
  <x:c r="A4383" i="25"/>
  <x:c r="B4383" i="25"/>
  <x:c r="C4383" i="25"/>
  <x:c r="D4383" i="25"/>
  <x:c r="E4383" i="25"/>
  <x:c r="F4383" i="25"/>
  <x:c r="G4383" i="25"/>
  <x:c r="H4383" i="25"/>
  <x:c r="I4383" i="25"/>
  <x:c r="J4383" i="25"/>
  <x:c r="K4383" i="25"/>
  <x:c r="L4383" i="25"/>
  <x:c r="M4383" i="25"/>
  <x:c r="N4383" i="25"/>
  <x:c r="P4383" i="25"/>
  <x:c r="Q4383" i="25"/>
  <x:c r="R4383" i="25"/>
  <x:c r="A4384" i="25"/>
  <x:c r="B4384" i="25"/>
  <x:c r="C4384" i="25"/>
  <x:c r="D4384" i="25"/>
  <x:c r="E4384" i="25"/>
  <x:c r="F4384" i="25"/>
  <x:c r="G4384" i="25"/>
  <x:c r="H4384" i="25"/>
  <x:c r="I4384" i="25"/>
  <x:c r="J4384" i="25"/>
  <x:c r="K4384" i="25"/>
  <x:c r="L4384" i="25"/>
  <x:c r="M4384" i="25"/>
  <x:c r="N4384" i="25"/>
  <x:c r="P4384" i="25"/>
  <x:c r="Q4384" i="25"/>
  <x:c r="R4384" i="25"/>
  <x:c r="A4385" i="25"/>
  <x:c r="B4385" i="25"/>
  <x:c r="C4385" i="25"/>
  <x:c r="D4385" i="25"/>
  <x:c r="E4385" i="25"/>
  <x:c r="F4385" i="25"/>
  <x:c r="G4385" i="25"/>
  <x:c r="H4385" i="25"/>
  <x:c r="I4385" i="25"/>
  <x:c r="J4385" i="25"/>
  <x:c r="K4385" i="25"/>
  <x:c r="L4385" i="25"/>
  <x:c r="M4385" i="25"/>
  <x:c r="N4385" i="25"/>
  <x:c r="P4385" i="25"/>
  <x:c r="Q4385" i="25"/>
  <x:c r="R4385" i="25"/>
  <x:c r="A4386" i="25"/>
  <x:c r="B4386" i="25"/>
  <x:c r="C4386" i="25"/>
  <x:c r="D4386" i="25"/>
  <x:c r="E4386" i="25"/>
  <x:c r="F4386" i="25"/>
  <x:c r="G4386" i="25"/>
  <x:c r="H4386" i="25"/>
  <x:c r="I4386" i="25"/>
  <x:c r="J4386" i="25"/>
  <x:c r="K4386" i="25"/>
  <x:c r="L4386" i="25"/>
  <x:c r="M4386" i="25"/>
  <x:c r="N4386" i="25"/>
  <x:c r="P4386" i="25"/>
  <x:c r="Q4386" i="25"/>
  <x:c r="R4386" i="25"/>
  <x:c r="A4387" i="25"/>
  <x:c r="B4387" i="25"/>
  <x:c r="C4387" i="25"/>
  <x:c r="D4387" i="25"/>
  <x:c r="E4387" i="25"/>
  <x:c r="F4387" i="25"/>
  <x:c r="G4387" i="25"/>
  <x:c r="H4387" i="25"/>
  <x:c r="I4387" i="25"/>
  <x:c r="J4387" i="25"/>
  <x:c r="K4387" i="25"/>
  <x:c r="L4387" i="25"/>
  <x:c r="M4387" i="25"/>
  <x:c r="N4387" i="25"/>
  <x:c r="P4387" i="25"/>
  <x:c r="Q4387" i="25"/>
  <x:c r="R4387" i="25"/>
  <x:c r="A4388" i="25"/>
  <x:c r="B4388" i="25"/>
  <x:c r="C4388" i="25"/>
  <x:c r="D4388" i="25"/>
  <x:c r="E4388" i="25"/>
  <x:c r="F4388" i="25"/>
  <x:c r="G4388" i="25"/>
  <x:c r="H4388" i="25"/>
  <x:c r="I4388" i="25"/>
  <x:c r="J4388" i="25"/>
  <x:c r="K4388" i="25"/>
  <x:c r="L4388" i="25"/>
  <x:c r="M4388" i="25"/>
  <x:c r="N4388" i="25"/>
  <x:c r="P4388" i="25"/>
  <x:c r="Q4388" i="25"/>
  <x:c r="R4388" i="25"/>
  <x:c r="A4389" i="25"/>
  <x:c r="B4389" i="25"/>
  <x:c r="C4389" i="25"/>
  <x:c r="D4389" i="25"/>
  <x:c r="E4389" i="25"/>
  <x:c r="F4389" i="25"/>
  <x:c r="G4389" i="25"/>
  <x:c r="H4389" i="25"/>
  <x:c r="I4389" i="25"/>
  <x:c r="J4389" i="25"/>
  <x:c r="K4389" i="25"/>
  <x:c r="L4389" i="25"/>
  <x:c r="M4389" i="25"/>
  <x:c r="N4389" i="25"/>
  <x:c r="P4389" i="25"/>
  <x:c r="Q4389" i="25"/>
  <x:c r="R4389" i="25"/>
  <x:c r="A4390" i="25"/>
  <x:c r="B4390" i="25"/>
  <x:c r="C4390" i="25"/>
  <x:c r="D4390" i="25"/>
  <x:c r="E4390" i="25"/>
  <x:c r="F4390" i="25"/>
  <x:c r="G4390" i="25"/>
  <x:c r="H4390" i="25"/>
  <x:c r="I4390" i="25"/>
  <x:c r="J4390" i="25"/>
  <x:c r="K4390" i="25"/>
  <x:c r="L4390" i="25"/>
  <x:c r="M4390" i="25"/>
  <x:c r="N4390" i="25"/>
  <x:c r="P4390" i="25"/>
  <x:c r="Q4390" i="25"/>
  <x:c r="R4390" i="25"/>
  <x:c r="A4391" i="25"/>
  <x:c r="B4391" i="25"/>
  <x:c r="C4391" i="25"/>
  <x:c r="D4391" i="25"/>
  <x:c r="E4391" i="25"/>
  <x:c r="F4391" i="25"/>
  <x:c r="G4391" i="25"/>
  <x:c r="H4391" i="25"/>
  <x:c r="I4391" i="25"/>
  <x:c r="J4391" i="25"/>
  <x:c r="K4391" i="25"/>
  <x:c r="L4391" i="25"/>
  <x:c r="M4391" i="25"/>
  <x:c r="N4391" i="25"/>
  <x:c r="P4391" i="25"/>
  <x:c r="Q4391" i="25"/>
  <x:c r="R4391" i="25"/>
  <x:c r="A4392" i="25"/>
  <x:c r="B4392" i="25"/>
  <x:c r="C4392" i="25"/>
  <x:c r="D4392" i="25"/>
  <x:c r="E4392" i="25"/>
  <x:c r="F4392" i="25"/>
  <x:c r="G4392" i="25"/>
  <x:c r="H4392" i="25"/>
  <x:c r="I4392" i="25"/>
  <x:c r="J4392" i="25"/>
  <x:c r="K4392" i="25"/>
  <x:c r="L4392" i="25"/>
  <x:c r="M4392" i="25"/>
  <x:c r="N4392" i="25"/>
  <x:c r="P4392" i="25"/>
  <x:c r="Q4392" i="25"/>
  <x:c r="R4392" i="25"/>
  <x:c r="A4393" i="25"/>
  <x:c r="B4393" i="25"/>
  <x:c r="C4393" i="25"/>
  <x:c r="D4393" i="25"/>
  <x:c r="E4393" i="25"/>
  <x:c r="F4393" i="25"/>
  <x:c r="G4393" i="25"/>
  <x:c r="H4393" i="25"/>
  <x:c r="I4393" i="25"/>
  <x:c r="J4393" i="25"/>
  <x:c r="K4393" i="25"/>
  <x:c r="L4393" i="25"/>
  <x:c r="M4393" i="25"/>
  <x:c r="N4393" i="25"/>
  <x:c r="P4393" i="25"/>
  <x:c r="Q4393" i="25"/>
  <x:c r="R4393" i="25"/>
  <x:c r="A4394" i="25"/>
  <x:c r="B4394" i="25"/>
  <x:c r="C4394" i="25"/>
  <x:c r="D4394" i="25"/>
  <x:c r="E4394" i="25"/>
  <x:c r="F4394" i="25"/>
  <x:c r="G4394" i="25"/>
  <x:c r="H4394" i="25"/>
  <x:c r="I4394" i="25"/>
  <x:c r="J4394" i="25"/>
  <x:c r="K4394" i="25"/>
  <x:c r="L4394" i="25"/>
  <x:c r="M4394" i="25"/>
  <x:c r="N4394" i="25"/>
  <x:c r="P4394" i="25"/>
  <x:c r="Q4394" i="25"/>
  <x:c r="R4394" i="25"/>
  <x:c r="A4395" i="25"/>
  <x:c r="B4395" i="25"/>
  <x:c r="C4395" i="25"/>
  <x:c r="D4395" i="25"/>
  <x:c r="E4395" i="25"/>
  <x:c r="F4395" i="25"/>
  <x:c r="G4395" i="25"/>
  <x:c r="H4395" i="25"/>
  <x:c r="I4395" i="25"/>
  <x:c r="J4395" i="25"/>
  <x:c r="K4395" i="25"/>
  <x:c r="L4395" i="25"/>
  <x:c r="M4395" i="25"/>
  <x:c r="N4395" i="25"/>
  <x:c r="P4395" i="25"/>
  <x:c r="Q4395" i="25"/>
  <x:c r="R4395" i="25"/>
  <x:c r="A4396" i="25"/>
  <x:c r="B4396" i="25"/>
  <x:c r="C4396" i="25"/>
  <x:c r="D4396" i="25"/>
  <x:c r="E4396" i="25"/>
  <x:c r="F4396" i="25"/>
  <x:c r="G4396" i="25"/>
  <x:c r="H4396" i="25"/>
  <x:c r="I4396" i="25"/>
  <x:c r="J4396" i="25"/>
  <x:c r="K4396" i="25"/>
  <x:c r="L4396" i="25"/>
  <x:c r="M4396" i="25"/>
  <x:c r="N4396" i="25"/>
  <x:c r="P4396" i="25"/>
  <x:c r="Q4396" i="25"/>
  <x:c r="R4396" i="25"/>
  <x:c r="A4397" i="25"/>
  <x:c r="B4397" i="25"/>
  <x:c r="C4397" i="25"/>
  <x:c r="D4397" i="25"/>
  <x:c r="E4397" i="25"/>
  <x:c r="F4397" i="25"/>
  <x:c r="G4397" i="25"/>
  <x:c r="H4397" i="25"/>
  <x:c r="I4397" i="25"/>
  <x:c r="J4397" i="25"/>
  <x:c r="K4397" i="25"/>
  <x:c r="L4397" i="25"/>
  <x:c r="M4397" i="25"/>
  <x:c r="N4397" i="25"/>
  <x:c r="P4397" i="25"/>
  <x:c r="Q4397" i="25"/>
  <x:c r="R4397" i="25"/>
  <x:c r="A4398" i="25"/>
  <x:c r="B4398" i="25"/>
  <x:c r="C4398" i="25"/>
  <x:c r="D4398" i="25"/>
  <x:c r="E4398" i="25"/>
  <x:c r="F4398" i="25"/>
  <x:c r="G4398" i="25"/>
  <x:c r="H4398" i="25"/>
  <x:c r="I4398" i="25"/>
  <x:c r="J4398" i="25"/>
  <x:c r="K4398" i="25"/>
  <x:c r="L4398" i="25"/>
  <x:c r="M4398" i="25"/>
  <x:c r="N4398" i="25"/>
  <x:c r="P4398" i="25"/>
  <x:c r="Q4398" i="25"/>
  <x:c r="R4398" i="25"/>
  <x:c r="A4399" i="25"/>
  <x:c r="B4399" i="25"/>
  <x:c r="C4399" i="25"/>
  <x:c r="D4399" i="25"/>
  <x:c r="E4399" i="25"/>
  <x:c r="F4399" i="25"/>
  <x:c r="G4399" i="25"/>
  <x:c r="H4399" i="25"/>
  <x:c r="I4399" i="25"/>
  <x:c r="J4399" i="25"/>
  <x:c r="K4399" i="25"/>
  <x:c r="L4399" i="25"/>
  <x:c r="M4399" i="25"/>
  <x:c r="N4399" i="25"/>
  <x:c r="P4399" i="25"/>
  <x:c r="Q4399" i="25"/>
  <x:c r="R4399" i="25"/>
  <x:c r="A4400" i="25"/>
  <x:c r="B4400" i="25"/>
  <x:c r="C4400" i="25"/>
  <x:c r="D4400" i="25"/>
  <x:c r="E4400" i="25"/>
  <x:c r="F4400" i="25"/>
  <x:c r="G4400" i="25"/>
  <x:c r="H4400" i="25"/>
  <x:c r="I4400" i="25"/>
  <x:c r="J4400" i="25"/>
  <x:c r="K4400" i="25"/>
  <x:c r="L4400" i="25"/>
  <x:c r="M4400" i="25"/>
  <x:c r="N4400" i="25"/>
  <x:c r="P4400" i="25"/>
  <x:c r="Q4400" i="25"/>
  <x:c r="R4400" i="25"/>
  <x:c r="A4401" i="25"/>
  <x:c r="B4401" i="25"/>
  <x:c r="C4401" i="25"/>
  <x:c r="D4401" i="25"/>
  <x:c r="E4401" i="25"/>
  <x:c r="F4401" i="25"/>
  <x:c r="G4401" i="25"/>
  <x:c r="H4401" i="25"/>
  <x:c r="I4401" i="25"/>
  <x:c r="J4401" i="25"/>
  <x:c r="K4401" i="25"/>
  <x:c r="L4401" i="25"/>
  <x:c r="M4401" i="25"/>
  <x:c r="N4401" i="25"/>
  <x:c r="P4401" i="25"/>
  <x:c r="Q4401" i="25"/>
  <x:c r="R4401" i="25"/>
  <x:c r="A4402" i="25"/>
  <x:c r="B4402" i="25"/>
  <x:c r="C4402" i="25"/>
  <x:c r="D4402" i="25"/>
  <x:c r="E4402" i="25"/>
  <x:c r="F4402" i="25"/>
  <x:c r="G4402" i="25"/>
  <x:c r="H4402" i="25"/>
  <x:c r="I4402" i="25"/>
  <x:c r="J4402" i="25"/>
  <x:c r="K4402" i="25"/>
  <x:c r="L4402" i="25"/>
  <x:c r="M4402" i="25"/>
  <x:c r="N4402" i="25"/>
  <x:c r="P4402" i="25"/>
  <x:c r="Q4402" i="25"/>
  <x:c r="R4402" i="25"/>
  <x:c r="A4403" i="25"/>
  <x:c r="B4403" i="25"/>
  <x:c r="C4403" i="25"/>
  <x:c r="D4403" i="25"/>
  <x:c r="E4403" i="25"/>
  <x:c r="F4403" i="25"/>
  <x:c r="G4403" i="25"/>
  <x:c r="H4403" i="25"/>
  <x:c r="I4403" i="25"/>
  <x:c r="J4403" i="25"/>
  <x:c r="K4403" i="25"/>
  <x:c r="L4403" i="25"/>
  <x:c r="M4403" i="25"/>
  <x:c r="N4403" i="25"/>
  <x:c r="P4403" i="25"/>
  <x:c r="Q4403" i="25"/>
  <x:c r="R4403" i="25"/>
  <x:c r="A4404" i="25"/>
  <x:c r="B4404" i="25"/>
  <x:c r="C4404" i="25"/>
  <x:c r="D4404" i="25"/>
  <x:c r="E4404" i="25"/>
  <x:c r="F4404" i="25"/>
  <x:c r="G4404" i="25"/>
  <x:c r="H4404" i="25"/>
  <x:c r="I4404" i="25"/>
  <x:c r="J4404" i="25"/>
  <x:c r="K4404" i="25"/>
  <x:c r="L4404" i="25"/>
  <x:c r="M4404" i="25"/>
  <x:c r="N4404" i="25"/>
  <x:c r="P4404" i="25"/>
  <x:c r="Q4404" i="25"/>
  <x:c r="R4404" i="25"/>
  <x:c r="A4405" i="25"/>
  <x:c r="B4405" i="25"/>
  <x:c r="C4405" i="25"/>
  <x:c r="D4405" i="25"/>
  <x:c r="E4405" i="25"/>
  <x:c r="F4405" i="25"/>
  <x:c r="G4405" i="25"/>
  <x:c r="H4405" i="25"/>
  <x:c r="I4405" i="25"/>
  <x:c r="J4405" i="25"/>
  <x:c r="K4405" i="25"/>
  <x:c r="L4405" i="25"/>
  <x:c r="M4405" i="25"/>
  <x:c r="N4405" i="25"/>
  <x:c r="P4405" i="25"/>
  <x:c r="Q4405" i="25"/>
  <x:c r="R4405" i="25"/>
  <x:c r="A4406" i="25"/>
  <x:c r="B4406" i="25"/>
  <x:c r="C4406" i="25"/>
  <x:c r="D4406" i="25"/>
  <x:c r="E4406" i="25"/>
  <x:c r="F4406" i="25"/>
  <x:c r="G4406" i="25"/>
  <x:c r="H4406" i="25"/>
  <x:c r="I4406" i="25"/>
  <x:c r="J4406" i="25"/>
  <x:c r="K4406" i="25"/>
  <x:c r="L4406" i="25"/>
  <x:c r="M4406" i="25"/>
  <x:c r="N4406" i="25"/>
  <x:c r="P4406" i="25"/>
  <x:c r="Q4406" i="25"/>
  <x:c r="R4406" i="25"/>
  <x:c r="A4407" i="25"/>
  <x:c r="B4407" i="25"/>
  <x:c r="C4407" i="25"/>
  <x:c r="D4407" i="25"/>
  <x:c r="E4407" i="25"/>
  <x:c r="F4407" i="25"/>
  <x:c r="G4407" i="25"/>
  <x:c r="H4407" i="25"/>
  <x:c r="I4407" i="25"/>
  <x:c r="J4407" i="25"/>
  <x:c r="K4407" i="25"/>
  <x:c r="L4407" i="25"/>
  <x:c r="M4407" i="25"/>
  <x:c r="N4407" i="25"/>
  <x:c r="P4407" i="25"/>
  <x:c r="Q4407" i="25"/>
  <x:c r="R4407" i="25"/>
  <x:c r="A4408" i="25"/>
  <x:c r="B4408" i="25"/>
  <x:c r="C4408" i="25"/>
  <x:c r="D4408" i="25"/>
  <x:c r="E4408" i="25"/>
  <x:c r="F4408" i="25"/>
  <x:c r="G4408" i="25"/>
  <x:c r="H4408" i="25"/>
  <x:c r="I4408" i="25"/>
  <x:c r="J4408" i="25"/>
  <x:c r="K4408" i="25"/>
  <x:c r="L4408" i="25"/>
  <x:c r="M4408" i="25"/>
  <x:c r="N4408" i="25"/>
  <x:c r="P4408" i="25"/>
  <x:c r="Q4408" i="25"/>
  <x:c r="R4408" i="25"/>
  <x:c r="A4409" i="25"/>
  <x:c r="B4409" i="25"/>
  <x:c r="C4409" i="25"/>
  <x:c r="D4409" i="25"/>
  <x:c r="E4409" i="25"/>
  <x:c r="F4409" i="25"/>
  <x:c r="G4409" i="25"/>
  <x:c r="H4409" i="25"/>
  <x:c r="I4409" i="25"/>
  <x:c r="J4409" i="25"/>
  <x:c r="K4409" i="25"/>
  <x:c r="L4409" i="25"/>
  <x:c r="M4409" i="25"/>
  <x:c r="N4409" i="25"/>
  <x:c r="P4409" i="25"/>
  <x:c r="Q4409" i="25"/>
  <x:c r="R4409" i="25"/>
  <x:c r="A4410" i="25"/>
  <x:c r="B4410" i="25"/>
  <x:c r="C4410" i="25"/>
  <x:c r="D4410" i="25"/>
  <x:c r="E4410" i="25"/>
  <x:c r="F4410" i="25"/>
  <x:c r="G4410" i="25"/>
  <x:c r="H4410" i="25"/>
  <x:c r="I4410" i="25"/>
  <x:c r="J4410" i="25"/>
  <x:c r="K4410" i="25"/>
  <x:c r="L4410" i="25"/>
  <x:c r="M4410" i="25"/>
  <x:c r="N4410" i="25"/>
  <x:c r="P4410" i="25"/>
  <x:c r="Q4410" i="25"/>
  <x:c r="R4410" i="25"/>
  <x:c r="A4411" i="25"/>
  <x:c r="B4411" i="25"/>
  <x:c r="C4411" i="25"/>
  <x:c r="D4411" i="25"/>
  <x:c r="E4411" i="25"/>
  <x:c r="F4411" i="25"/>
  <x:c r="G4411" i="25"/>
  <x:c r="H4411" i="25"/>
  <x:c r="I4411" i="25"/>
  <x:c r="J4411" i="25"/>
  <x:c r="K4411" i="25"/>
  <x:c r="L4411" i="25"/>
  <x:c r="M4411" i="25"/>
  <x:c r="N4411" i="25"/>
  <x:c r="P4411" i="25"/>
  <x:c r="Q4411" i="25"/>
  <x:c r="R4411" i="25"/>
  <x:c r="A4412" i="25"/>
  <x:c r="B4412" i="25"/>
  <x:c r="C4412" i="25"/>
  <x:c r="D4412" i="25"/>
  <x:c r="E4412" i="25"/>
  <x:c r="F4412" i="25"/>
  <x:c r="G4412" i="25"/>
  <x:c r="H4412" i="25"/>
  <x:c r="I4412" i="25"/>
  <x:c r="J4412" i="25"/>
  <x:c r="K4412" i="25"/>
  <x:c r="L4412" i="25"/>
  <x:c r="M4412" i="25"/>
  <x:c r="N4412" i="25"/>
  <x:c r="P4412" i="25"/>
  <x:c r="Q4412" i="25"/>
  <x:c r="R4412" i="25"/>
  <x:c r="A4413" i="25"/>
  <x:c r="B4413" i="25"/>
  <x:c r="C4413" i="25"/>
  <x:c r="D4413" i="25"/>
  <x:c r="E4413" i="25"/>
  <x:c r="F4413" i="25"/>
  <x:c r="G4413" i="25"/>
  <x:c r="H4413" i="25"/>
  <x:c r="I4413" i="25"/>
  <x:c r="J4413" i="25"/>
  <x:c r="K4413" i="25"/>
  <x:c r="L4413" i="25"/>
  <x:c r="M4413" i="25"/>
  <x:c r="N4413" i="25"/>
  <x:c r="P4413" i="25"/>
  <x:c r="Q4413" i="25"/>
  <x:c r="R4413" i="25"/>
  <x:c r="A4414" i="25"/>
  <x:c r="B4414" i="25"/>
  <x:c r="C4414" i="25"/>
  <x:c r="D4414" i="25"/>
  <x:c r="E4414" i="25"/>
  <x:c r="F4414" i="25"/>
  <x:c r="G4414" i="25"/>
  <x:c r="H4414" i="25"/>
  <x:c r="I4414" i="25"/>
  <x:c r="J4414" i="25"/>
  <x:c r="K4414" i="25"/>
  <x:c r="L4414" i="25"/>
  <x:c r="M4414" i="25"/>
  <x:c r="N4414" i="25"/>
  <x:c r="P4414" i="25"/>
  <x:c r="Q4414" i="25"/>
  <x:c r="R4414" i="25"/>
  <x:c r="A4415" i="25"/>
  <x:c r="B4415" i="25"/>
  <x:c r="C4415" i="25"/>
  <x:c r="D4415" i="25"/>
  <x:c r="E4415" i="25"/>
  <x:c r="F4415" i="25"/>
  <x:c r="G4415" i="25"/>
  <x:c r="H4415" i="25"/>
  <x:c r="I4415" i="25"/>
  <x:c r="J4415" i="25"/>
  <x:c r="K4415" i="25"/>
  <x:c r="L4415" i="25"/>
  <x:c r="M4415" i="25"/>
  <x:c r="N4415" i="25"/>
  <x:c r="P4415" i="25"/>
  <x:c r="Q4415" i="25"/>
  <x:c r="R4415" i="25"/>
  <x:c r="A4416" i="25"/>
  <x:c r="B4416" i="25"/>
  <x:c r="C4416" i="25"/>
  <x:c r="D4416" i="25"/>
  <x:c r="E4416" i="25"/>
  <x:c r="F4416" i="25"/>
  <x:c r="G4416" i="25"/>
  <x:c r="H4416" i="25"/>
  <x:c r="I4416" i="25"/>
  <x:c r="J4416" i="25"/>
  <x:c r="K4416" i="25"/>
  <x:c r="L4416" i="25"/>
  <x:c r="M4416" i="25"/>
  <x:c r="N4416" i="25"/>
  <x:c r="P4416" i="25"/>
  <x:c r="Q4416" i="25"/>
  <x:c r="R4416" i="25"/>
  <x:c r="A4417" i="25"/>
  <x:c r="B4417" i="25"/>
  <x:c r="C4417" i="25"/>
  <x:c r="D4417" i="25"/>
  <x:c r="E4417" i="25"/>
  <x:c r="F4417" i="25"/>
  <x:c r="G4417" i="25"/>
  <x:c r="H4417" i="25"/>
  <x:c r="I4417" i="25"/>
  <x:c r="J4417" i="25"/>
  <x:c r="K4417" i="25"/>
  <x:c r="L4417" i="25"/>
  <x:c r="M4417" i="25"/>
  <x:c r="N4417" i="25"/>
  <x:c r="P4417" i="25"/>
  <x:c r="Q4417" i="25"/>
  <x:c r="R4417" i="25"/>
  <x:c r="A4418" i="25"/>
  <x:c r="B4418" i="25"/>
  <x:c r="C4418" i="25"/>
  <x:c r="D4418" i="25"/>
  <x:c r="E4418" i="25"/>
  <x:c r="F4418" i="25"/>
  <x:c r="G4418" i="25"/>
  <x:c r="H4418" i="25"/>
  <x:c r="I4418" i="25"/>
  <x:c r="J4418" i="25"/>
  <x:c r="K4418" i="25"/>
  <x:c r="L4418" i="25"/>
  <x:c r="M4418" i="25"/>
  <x:c r="N4418" i="25"/>
  <x:c r="P4418" i="25"/>
  <x:c r="Q4418" i="25"/>
  <x:c r="R4418" i="25"/>
  <x:c r="A4419" i="25"/>
  <x:c r="B4419" i="25"/>
  <x:c r="C4419" i="25"/>
  <x:c r="D4419" i="25"/>
  <x:c r="E4419" i="25"/>
  <x:c r="F4419" i="25"/>
  <x:c r="G4419" i="25"/>
  <x:c r="H4419" i="25"/>
  <x:c r="I4419" i="25"/>
  <x:c r="J4419" i="25"/>
  <x:c r="K4419" i="25"/>
  <x:c r="L4419" i="25"/>
  <x:c r="M4419" i="25"/>
  <x:c r="N4419" i="25"/>
  <x:c r="P4419" i="25"/>
  <x:c r="Q4419" i="25"/>
  <x:c r="R4419" i="25"/>
  <x:c r="A4420" i="25"/>
  <x:c r="B4420" i="25"/>
  <x:c r="C4420" i="25"/>
  <x:c r="D4420" i="25"/>
  <x:c r="E4420" i="25"/>
  <x:c r="F4420" i="25"/>
  <x:c r="G4420" i="25"/>
  <x:c r="H4420" i="25"/>
  <x:c r="I4420" i="25"/>
  <x:c r="J4420" i="25"/>
  <x:c r="K4420" i="25"/>
  <x:c r="L4420" i="25"/>
  <x:c r="M4420" i="25"/>
  <x:c r="N4420" i="25"/>
  <x:c r="P4420" i="25"/>
  <x:c r="Q4420" i="25"/>
  <x:c r="R4420" i="25"/>
  <x:c r="A4421" i="25"/>
  <x:c r="B4421" i="25"/>
  <x:c r="C4421" i="25"/>
  <x:c r="D4421" i="25"/>
  <x:c r="E4421" i="25"/>
  <x:c r="F4421" i="25"/>
  <x:c r="G4421" i="25"/>
  <x:c r="H4421" i="25"/>
  <x:c r="I4421" i="25"/>
  <x:c r="J4421" i="25"/>
  <x:c r="K4421" i="25"/>
  <x:c r="L4421" i="25"/>
  <x:c r="M4421" i="25"/>
  <x:c r="N4421" i="25"/>
  <x:c r="P4421" i="25"/>
  <x:c r="Q4421" i="25"/>
  <x:c r="R4421" i="25"/>
  <x:c r="A4422" i="25"/>
  <x:c r="B4422" i="25"/>
  <x:c r="C4422" i="25"/>
  <x:c r="D4422" i="25"/>
  <x:c r="E4422" i="25"/>
  <x:c r="F4422" i="25"/>
  <x:c r="G4422" i="25"/>
  <x:c r="H4422" i="25"/>
  <x:c r="I4422" i="25"/>
  <x:c r="J4422" i="25"/>
  <x:c r="K4422" i="25"/>
  <x:c r="L4422" i="25"/>
  <x:c r="M4422" i="25"/>
  <x:c r="N4422" i="25"/>
  <x:c r="P4422" i="25"/>
  <x:c r="Q4422" i="25"/>
  <x:c r="R4422" i="25"/>
  <x:c r="A4423" i="25"/>
  <x:c r="B4423" i="25"/>
  <x:c r="C4423" i="25"/>
  <x:c r="D4423" i="25"/>
  <x:c r="E4423" i="25"/>
  <x:c r="F4423" i="25"/>
  <x:c r="G4423" i="25"/>
  <x:c r="H4423" i="25"/>
  <x:c r="I4423" i="25"/>
  <x:c r="J4423" i="25"/>
  <x:c r="K4423" i="25"/>
  <x:c r="L4423" i="25"/>
  <x:c r="M4423" i="25"/>
  <x:c r="N4423" i="25"/>
  <x:c r="P4423" i="25"/>
  <x:c r="Q4423" i="25"/>
  <x:c r="R4423" i="25"/>
  <x:c r="A4424" i="25"/>
  <x:c r="B4424" i="25"/>
  <x:c r="C4424" i="25"/>
  <x:c r="D4424" i="25"/>
  <x:c r="E4424" i="25"/>
  <x:c r="F4424" i="25"/>
  <x:c r="G4424" i="25"/>
  <x:c r="H4424" i="25"/>
  <x:c r="I4424" i="25"/>
  <x:c r="J4424" i="25"/>
  <x:c r="K4424" i="25"/>
  <x:c r="L4424" i="25"/>
  <x:c r="M4424" i="25"/>
  <x:c r="N4424" i="25"/>
  <x:c r="P4424" i="25"/>
  <x:c r="Q4424" i="25"/>
  <x:c r="R4424" i="25"/>
  <x:c r="A4425" i="25"/>
  <x:c r="B4425" i="25"/>
  <x:c r="C4425" i="25"/>
  <x:c r="D4425" i="25"/>
  <x:c r="E4425" i="25"/>
  <x:c r="F4425" i="25"/>
  <x:c r="G4425" i="25"/>
  <x:c r="H4425" i="25"/>
  <x:c r="I4425" i="25"/>
  <x:c r="J4425" i="25"/>
  <x:c r="K4425" i="25"/>
  <x:c r="L4425" i="25"/>
  <x:c r="M4425" i="25"/>
  <x:c r="N4425" i="25"/>
  <x:c r="P4425" i="25"/>
  <x:c r="Q4425" i="25"/>
  <x:c r="R4425" i="25"/>
  <x:c r="A4426" i="25"/>
  <x:c r="B4426" i="25"/>
  <x:c r="C4426" i="25"/>
  <x:c r="D4426" i="25"/>
  <x:c r="E4426" i="25"/>
  <x:c r="F4426" i="25"/>
  <x:c r="G4426" i="25"/>
  <x:c r="H4426" i="25"/>
  <x:c r="I4426" i="25"/>
  <x:c r="J4426" i="25"/>
  <x:c r="K4426" i="25"/>
  <x:c r="L4426" i="25"/>
  <x:c r="M4426" i="25"/>
  <x:c r="N4426" i="25"/>
  <x:c r="P4426" i="25"/>
  <x:c r="Q4426" i="25"/>
  <x:c r="R4426" i="25"/>
  <x:c r="A4427" i="25"/>
  <x:c r="B4427" i="25"/>
  <x:c r="C4427" i="25"/>
  <x:c r="D4427" i="25"/>
  <x:c r="E4427" i="25"/>
  <x:c r="F4427" i="25"/>
  <x:c r="G4427" i="25"/>
  <x:c r="H4427" i="25"/>
  <x:c r="I4427" i="25"/>
  <x:c r="J4427" i="25"/>
  <x:c r="K4427" i="25"/>
  <x:c r="L4427" i="25"/>
  <x:c r="M4427" i="25"/>
  <x:c r="N4427" i="25"/>
  <x:c r="P4427" i="25"/>
  <x:c r="Q4427" i="25"/>
  <x:c r="R4427" i="25"/>
  <x:c r="A4428" i="25"/>
  <x:c r="B4428" i="25"/>
  <x:c r="C4428" i="25"/>
  <x:c r="D4428" i="25"/>
  <x:c r="E4428" i="25"/>
  <x:c r="F4428" i="25"/>
  <x:c r="G4428" i="25"/>
  <x:c r="H4428" i="25"/>
  <x:c r="I4428" i="25"/>
  <x:c r="J4428" i="25"/>
  <x:c r="K4428" i="25"/>
  <x:c r="L4428" i="25"/>
  <x:c r="M4428" i="25"/>
  <x:c r="N4428" i="25"/>
  <x:c r="P4428" i="25"/>
  <x:c r="Q4428" i="25"/>
  <x:c r="R4428" i="25"/>
  <x:c r="A4429" i="25"/>
  <x:c r="B4429" i="25"/>
  <x:c r="C4429" i="25"/>
  <x:c r="D4429" i="25"/>
  <x:c r="E4429" i="25"/>
  <x:c r="F4429" i="25"/>
  <x:c r="G4429" i="25"/>
  <x:c r="H4429" i="25"/>
  <x:c r="I4429" i="25"/>
  <x:c r="J4429" i="25"/>
  <x:c r="K4429" i="25"/>
  <x:c r="L4429" i="25"/>
  <x:c r="M4429" i="25"/>
  <x:c r="N4429" i="25"/>
  <x:c r="P4429" i="25"/>
  <x:c r="Q4429" i="25"/>
  <x:c r="R4429" i="25"/>
  <x:c r="A4430" i="25"/>
  <x:c r="B4430" i="25"/>
  <x:c r="C4430" i="25"/>
  <x:c r="D4430" i="25"/>
  <x:c r="E4430" i="25"/>
  <x:c r="F4430" i="25"/>
  <x:c r="G4430" i="25"/>
  <x:c r="H4430" i="25"/>
  <x:c r="I4430" i="25"/>
  <x:c r="J4430" i="25"/>
  <x:c r="K4430" i="25"/>
  <x:c r="L4430" i="25"/>
  <x:c r="M4430" i="25"/>
  <x:c r="N4430" i="25"/>
  <x:c r="P4430" i="25"/>
  <x:c r="Q4430" i="25"/>
  <x:c r="R4430" i="25"/>
  <x:c r="A4431" i="25"/>
  <x:c r="B4431" i="25"/>
  <x:c r="C4431" i="25"/>
  <x:c r="D4431" i="25"/>
  <x:c r="E4431" i="25"/>
  <x:c r="F4431" i="25"/>
  <x:c r="G4431" i="25"/>
  <x:c r="H4431" i="25"/>
  <x:c r="I4431" i="25"/>
  <x:c r="J4431" i="25"/>
  <x:c r="K4431" i="25"/>
  <x:c r="L4431" i="25"/>
  <x:c r="M4431" i="25"/>
  <x:c r="N4431" i="25"/>
  <x:c r="P4431" i="25"/>
  <x:c r="Q4431" i="25"/>
  <x:c r="R4431" i="25"/>
  <x:c r="A4432" i="25"/>
  <x:c r="B4432" i="25"/>
  <x:c r="C4432" i="25"/>
  <x:c r="D4432" i="25"/>
  <x:c r="E4432" i="25"/>
  <x:c r="F4432" i="25"/>
  <x:c r="G4432" i="25"/>
  <x:c r="H4432" i="25"/>
  <x:c r="I4432" i="25"/>
  <x:c r="J4432" i="25"/>
  <x:c r="K4432" i="25"/>
  <x:c r="L4432" i="25"/>
  <x:c r="M4432" i="25"/>
  <x:c r="N4432" i="25"/>
  <x:c r="P4432" i="25"/>
  <x:c r="Q4432" i="25"/>
  <x:c r="R4432" i="25"/>
  <x:c r="A4433" i="25"/>
  <x:c r="B4433" i="25"/>
  <x:c r="C4433" i="25"/>
  <x:c r="D4433" i="25"/>
  <x:c r="E4433" i="25"/>
  <x:c r="F4433" i="25"/>
  <x:c r="G4433" i="25"/>
  <x:c r="H4433" i="25"/>
  <x:c r="I4433" i="25"/>
  <x:c r="J4433" i="25"/>
  <x:c r="K4433" i="25"/>
  <x:c r="L4433" i="25"/>
  <x:c r="M4433" i="25"/>
  <x:c r="N4433" i="25"/>
  <x:c r="P4433" i="25"/>
  <x:c r="Q4433" i="25"/>
  <x:c r="R4433" i="25"/>
  <x:c r="A4434" i="25"/>
  <x:c r="B4434" i="25"/>
  <x:c r="C4434" i="25"/>
  <x:c r="D4434" i="25"/>
  <x:c r="E4434" i="25"/>
  <x:c r="F4434" i="25"/>
  <x:c r="G4434" i="25"/>
  <x:c r="H4434" i="25"/>
  <x:c r="I4434" i="25"/>
  <x:c r="J4434" i="25"/>
  <x:c r="K4434" i="25"/>
  <x:c r="L4434" i="25"/>
  <x:c r="M4434" i="25"/>
  <x:c r="N4434" i="25"/>
  <x:c r="P4434" i="25"/>
  <x:c r="Q4434" i="25"/>
  <x:c r="R4434" i="25"/>
  <x:c r="A4435" i="25"/>
  <x:c r="B4435" i="25"/>
  <x:c r="C4435" i="25"/>
  <x:c r="D4435" i="25"/>
  <x:c r="E4435" i="25"/>
  <x:c r="F4435" i="25"/>
  <x:c r="G4435" i="25"/>
  <x:c r="H4435" i="25"/>
  <x:c r="I4435" i="25"/>
  <x:c r="J4435" i="25"/>
  <x:c r="K4435" i="25"/>
  <x:c r="L4435" i="25"/>
  <x:c r="M4435" i="25"/>
  <x:c r="N4435" i="25"/>
  <x:c r="P4435" i="25"/>
  <x:c r="Q4435" i="25"/>
  <x:c r="R4435" i="25"/>
  <x:c r="A4436" i="25"/>
  <x:c r="B4436" i="25"/>
  <x:c r="C4436" i="25"/>
  <x:c r="D4436" i="25"/>
  <x:c r="E4436" i="25"/>
  <x:c r="F4436" i="25"/>
  <x:c r="G4436" i="25"/>
  <x:c r="H4436" i="25"/>
  <x:c r="I4436" i="25"/>
  <x:c r="J4436" i="25"/>
  <x:c r="K4436" i="25"/>
  <x:c r="L4436" i="25"/>
  <x:c r="M4436" i="25"/>
  <x:c r="N4436" i="25"/>
  <x:c r="P4436" i="25"/>
  <x:c r="Q4436" i="25"/>
  <x:c r="R4436" i="25"/>
  <x:c r="A4437" i="25"/>
  <x:c r="B4437" i="25"/>
  <x:c r="C4437" i="25"/>
  <x:c r="D4437" i="25"/>
  <x:c r="E4437" i="25"/>
  <x:c r="F4437" i="25"/>
  <x:c r="G4437" i="25"/>
  <x:c r="H4437" i="25"/>
  <x:c r="I4437" i="25"/>
  <x:c r="J4437" i="25"/>
  <x:c r="K4437" i="25"/>
  <x:c r="L4437" i="25"/>
  <x:c r="M4437" i="25"/>
  <x:c r="N4437" i="25"/>
  <x:c r="P4437" i="25"/>
  <x:c r="Q4437" i="25"/>
  <x:c r="R4437" i="25"/>
  <x:c r="A4438" i="25"/>
  <x:c r="B4438" i="25"/>
  <x:c r="C4438" i="25"/>
  <x:c r="D4438" i="25"/>
  <x:c r="E4438" i="25"/>
  <x:c r="F4438" i="25"/>
  <x:c r="G4438" i="25"/>
  <x:c r="H4438" i="25"/>
  <x:c r="I4438" i="25"/>
  <x:c r="J4438" i="25"/>
  <x:c r="K4438" i="25"/>
  <x:c r="L4438" i="25"/>
  <x:c r="M4438" i="25"/>
  <x:c r="N4438" i="25"/>
  <x:c r="P4438" i="25"/>
  <x:c r="Q4438" i="25"/>
  <x:c r="R4438" i="25"/>
  <x:c r="A4439" i="25"/>
  <x:c r="B4439" i="25"/>
  <x:c r="C4439" i="25"/>
  <x:c r="D4439" i="25"/>
  <x:c r="E4439" i="25"/>
  <x:c r="F4439" i="25"/>
  <x:c r="G4439" i="25"/>
  <x:c r="H4439" i="25"/>
  <x:c r="I4439" i="25"/>
  <x:c r="J4439" i="25"/>
  <x:c r="K4439" i="25"/>
  <x:c r="L4439" i="25"/>
  <x:c r="M4439" i="25"/>
  <x:c r="N4439" i="25"/>
  <x:c r="P4439" i="25"/>
  <x:c r="Q4439" i="25"/>
  <x:c r="R4439" i="25"/>
  <x:c r="A4440" i="25"/>
  <x:c r="B4440" i="25"/>
  <x:c r="C4440" i="25"/>
  <x:c r="D4440" i="25"/>
  <x:c r="E4440" i="25"/>
  <x:c r="F4440" i="25"/>
  <x:c r="G4440" i="25"/>
  <x:c r="H4440" i="25"/>
  <x:c r="I4440" i="25"/>
  <x:c r="J4440" i="25"/>
  <x:c r="K4440" i="25"/>
  <x:c r="L4440" i="25"/>
  <x:c r="M4440" i="25"/>
  <x:c r="N4440" i="25"/>
  <x:c r="P4440" i="25"/>
  <x:c r="Q4440" i="25"/>
  <x:c r="R4440" i="25"/>
  <x:c r="A4441" i="25"/>
  <x:c r="B4441" i="25"/>
  <x:c r="C4441" i="25"/>
  <x:c r="D4441" i="25"/>
  <x:c r="E4441" i="25"/>
  <x:c r="F4441" i="25"/>
  <x:c r="G4441" i="25"/>
  <x:c r="H4441" i="25"/>
  <x:c r="I4441" i="25"/>
  <x:c r="J4441" i="25"/>
  <x:c r="K4441" i="25"/>
  <x:c r="L4441" i="25"/>
  <x:c r="M4441" i="25"/>
  <x:c r="N4441" i="25"/>
  <x:c r="P4441" i="25"/>
  <x:c r="Q4441" i="25"/>
  <x:c r="R4441" i="25"/>
  <x:c r="A4442" i="25"/>
  <x:c r="B4442" i="25"/>
  <x:c r="C4442" i="25"/>
  <x:c r="D4442" i="25"/>
  <x:c r="E4442" i="25"/>
  <x:c r="F4442" i="25"/>
  <x:c r="G4442" i="25"/>
  <x:c r="H4442" i="25"/>
  <x:c r="I4442" i="25"/>
  <x:c r="J4442" i="25"/>
  <x:c r="K4442" i="25"/>
  <x:c r="L4442" i="25"/>
  <x:c r="M4442" i="25"/>
  <x:c r="N4442" i="25"/>
  <x:c r="P4442" i="25"/>
  <x:c r="Q4442" i="25"/>
  <x:c r="R4442" i="25"/>
  <x:c r="A4443" i="25"/>
  <x:c r="B4443" i="25"/>
  <x:c r="C4443" i="25"/>
  <x:c r="D4443" i="25"/>
  <x:c r="E4443" i="25"/>
  <x:c r="F4443" i="25"/>
  <x:c r="G4443" i="25"/>
  <x:c r="H4443" i="25"/>
  <x:c r="I4443" i="25"/>
  <x:c r="J4443" i="25"/>
  <x:c r="K4443" i="25"/>
  <x:c r="L4443" i="25"/>
  <x:c r="M4443" i="25"/>
  <x:c r="N4443" i="25"/>
  <x:c r="P4443" i="25"/>
  <x:c r="Q4443" i="25"/>
  <x:c r="R4443" i="25"/>
  <x:c r="A4444" i="25"/>
  <x:c r="B4444" i="25"/>
  <x:c r="C4444" i="25"/>
  <x:c r="D4444" i="25"/>
  <x:c r="E4444" i="25"/>
  <x:c r="F4444" i="25"/>
  <x:c r="G4444" i="25"/>
  <x:c r="H4444" i="25"/>
  <x:c r="I4444" i="25"/>
  <x:c r="J4444" i="25"/>
  <x:c r="K4444" i="25"/>
  <x:c r="L4444" i="25"/>
  <x:c r="M4444" i="25"/>
  <x:c r="N4444" i="25"/>
  <x:c r="P4444" i="25"/>
  <x:c r="Q4444" i="25"/>
  <x:c r="R4444" i="25"/>
  <x:c r="A4445" i="25"/>
  <x:c r="B4445" i="25"/>
  <x:c r="C4445" i="25"/>
  <x:c r="D4445" i="25"/>
  <x:c r="E4445" i="25"/>
  <x:c r="F4445" i="25"/>
  <x:c r="G4445" i="25"/>
  <x:c r="H4445" i="25"/>
  <x:c r="I4445" i="25"/>
  <x:c r="J4445" i="25"/>
  <x:c r="K4445" i="25"/>
  <x:c r="L4445" i="25"/>
  <x:c r="M4445" i="25"/>
  <x:c r="N4445" i="25"/>
  <x:c r="P4445" i="25"/>
  <x:c r="Q4445" i="25"/>
  <x:c r="R4445" i="25"/>
  <x:c r="A4446" i="25"/>
  <x:c r="B4446" i="25"/>
  <x:c r="C4446" i="25"/>
  <x:c r="D4446" i="25"/>
  <x:c r="E4446" i="25"/>
  <x:c r="F4446" i="25"/>
  <x:c r="G4446" i="25"/>
  <x:c r="H4446" i="25"/>
  <x:c r="I4446" i="25"/>
  <x:c r="J4446" i="25"/>
  <x:c r="K4446" i="25"/>
  <x:c r="L4446" i="25"/>
  <x:c r="M4446" i="25"/>
  <x:c r="N4446" i="25"/>
  <x:c r="P4446" i="25"/>
  <x:c r="Q4446" i="25"/>
  <x:c r="R4446" i="25"/>
  <x:c r="A4447" i="25"/>
  <x:c r="B4447" i="25"/>
  <x:c r="C4447" i="25"/>
  <x:c r="D4447" i="25"/>
  <x:c r="E4447" i="25"/>
  <x:c r="F4447" i="25"/>
  <x:c r="G4447" i="25"/>
  <x:c r="H4447" i="25"/>
  <x:c r="I4447" i="25"/>
  <x:c r="J4447" i="25"/>
  <x:c r="K4447" i="25"/>
  <x:c r="L4447" i="25"/>
  <x:c r="M4447" i="25"/>
  <x:c r="N4447" i="25"/>
  <x:c r="P4447" i="25"/>
  <x:c r="Q4447" i="25"/>
  <x:c r="R4447" i="25"/>
  <x:c r="A4448" i="25"/>
  <x:c r="B4448" i="25"/>
  <x:c r="C4448" i="25"/>
  <x:c r="D4448" i="25"/>
  <x:c r="E4448" i="25"/>
  <x:c r="F4448" i="25"/>
  <x:c r="G4448" i="25"/>
  <x:c r="H4448" i="25"/>
  <x:c r="I4448" i="25"/>
  <x:c r="J4448" i="25"/>
  <x:c r="K4448" i="25"/>
  <x:c r="L4448" i="25"/>
  <x:c r="M4448" i="25"/>
  <x:c r="N4448" i="25"/>
  <x:c r="P4448" i="25"/>
  <x:c r="Q4448" i="25"/>
  <x:c r="R4448" i="25"/>
  <x:c r="A4449" i="25"/>
  <x:c r="B4449" i="25"/>
  <x:c r="C4449" i="25"/>
  <x:c r="D4449" i="25"/>
  <x:c r="E4449" i="25"/>
  <x:c r="F4449" i="25"/>
  <x:c r="G4449" i="25"/>
  <x:c r="H4449" i="25"/>
  <x:c r="I4449" i="25"/>
  <x:c r="J4449" i="25"/>
  <x:c r="K4449" i="25"/>
  <x:c r="L4449" i="25"/>
  <x:c r="M4449" i="25"/>
  <x:c r="N4449" i="25"/>
  <x:c r="P4449" i="25"/>
  <x:c r="Q4449" i="25"/>
  <x:c r="R4449" i="25"/>
  <x:c r="A4450" i="25"/>
  <x:c r="B4450" i="25"/>
  <x:c r="C4450" i="25"/>
  <x:c r="D4450" i="25"/>
  <x:c r="E4450" i="25"/>
  <x:c r="F4450" i="25"/>
  <x:c r="G4450" i="25"/>
  <x:c r="H4450" i="25"/>
  <x:c r="I4450" i="25"/>
  <x:c r="J4450" i="25"/>
  <x:c r="K4450" i="25"/>
  <x:c r="L4450" i="25"/>
  <x:c r="M4450" i="25"/>
  <x:c r="N4450" i="25"/>
  <x:c r="P4450" i="25"/>
  <x:c r="Q4450" i="25"/>
  <x:c r="R4450" i="25"/>
  <x:c r="A4451" i="25"/>
  <x:c r="B4451" i="25"/>
  <x:c r="C4451" i="25"/>
  <x:c r="D4451" i="25"/>
  <x:c r="E4451" i="25"/>
  <x:c r="F4451" i="25"/>
  <x:c r="G4451" i="25"/>
  <x:c r="H4451" i="25"/>
  <x:c r="I4451" i="25"/>
  <x:c r="J4451" i="25"/>
  <x:c r="K4451" i="25"/>
  <x:c r="L4451" i="25"/>
  <x:c r="M4451" i="25"/>
  <x:c r="N4451" i="25"/>
  <x:c r="P4451" i="25"/>
  <x:c r="Q4451" i="25"/>
  <x:c r="R4451" i="25"/>
  <x:c r="A4452" i="25"/>
  <x:c r="B4452" i="25"/>
  <x:c r="C4452" i="25"/>
  <x:c r="D4452" i="25"/>
  <x:c r="E4452" i="25"/>
  <x:c r="F4452" i="25"/>
  <x:c r="G4452" i="25"/>
  <x:c r="H4452" i="25"/>
  <x:c r="I4452" i="25"/>
  <x:c r="J4452" i="25"/>
  <x:c r="K4452" i="25"/>
  <x:c r="L4452" i="25"/>
  <x:c r="M4452" i="25"/>
  <x:c r="N4452" i="25"/>
  <x:c r="P4452" i="25"/>
  <x:c r="Q4452" i="25"/>
  <x:c r="R4452" i="25"/>
  <x:c r="A4453" i="25"/>
  <x:c r="B4453" i="25"/>
  <x:c r="C4453" i="25"/>
  <x:c r="D4453" i="25"/>
  <x:c r="E4453" i="25"/>
  <x:c r="F4453" i="25"/>
  <x:c r="G4453" i="25"/>
  <x:c r="H4453" i="25"/>
  <x:c r="I4453" i="25"/>
  <x:c r="J4453" i="25"/>
  <x:c r="K4453" i="25"/>
  <x:c r="L4453" i="25"/>
  <x:c r="M4453" i="25"/>
  <x:c r="N4453" i="25"/>
  <x:c r="P4453" i="25"/>
  <x:c r="Q4453" i="25"/>
  <x:c r="R4453" i="25"/>
  <x:c r="A4454" i="25"/>
  <x:c r="B4454" i="25"/>
  <x:c r="C4454" i="25"/>
  <x:c r="D4454" i="25"/>
  <x:c r="E4454" i="25"/>
  <x:c r="F4454" i="25"/>
  <x:c r="G4454" i="25"/>
  <x:c r="H4454" i="25"/>
  <x:c r="I4454" i="25"/>
  <x:c r="J4454" i="25"/>
  <x:c r="K4454" i="25"/>
  <x:c r="L4454" i="25"/>
  <x:c r="M4454" i="25"/>
  <x:c r="N4454" i="25"/>
  <x:c r="P4454" i="25"/>
  <x:c r="Q4454" i="25"/>
  <x:c r="R4454" i="25"/>
  <x:c r="A4455" i="25"/>
  <x:c r="B4455" i="25"/>
  <x:c r="C4455" i="25"/>
  <x:c r="D4455" i="25"/>
  <x:c r="E4455" i="25"/>
  <x:c r="F4455" i="25"/>
  <x:c r="G4455" i="25"/>
  <x:c r="H4455" i="25"/>
  <x:c r="I4455" i="25"/>
  <x:c r="J4455" i="25"/>
  <x:c r="K4455" i="25"/>
  <x:c r="L4455" i="25"/>
  <x:c r="M4455" i="25"/>
  <x:c r="N4455" i="25"/>
  <x:c r="P4455" i="25"/>
  <x:c r="Q4455" i="25"/>
  <x:c r="R4455" i="25"/>
  <x:c r="A4456" i="25"/>
  <x:c r="B4456" i="25"/>
  <x:c r="C4456" i="25"/>
  <x:c r="D4456" i="25"/>
  <x:c r="E4456" i="25"/>
  <x:c r="F4456" i="25"/>
  <x:c r="G4456" i="25"/>
  <x:c r="H4456" i="25"/>
  <x:c r="I4456" i="25"/>
  <x:c r="J4456" i="25"/>
  <x:c r="K4456" i="25"/>
  <x:c r="L4456" i="25"/>
  <x:c r="M4456" i="25"/>
  <x:c r="N4456" i="25"/>
  <x:c r="P4456" i="25"/>
  <x:c r="Q4456" i="25"/>
  <x:c r="R4456" i="25"/>
  <x:c r="A4457" i="25"/>
  <x:c r="B4457" i="25"/>
  <x:c r="C4457" i="25"/>
  <x:c r="D4457" i="25"/>
  <x:c r="E4457" i="25"/>
  <x:c r="F4457" i="25"/>
  <x:c r="G4457" i="25"/>
  <x:c r="H4457" i="25"/>
  <x:c r="I4457" i="25"/>
  <x:c r="J4457" i="25"/>
  <x:c r="K4457" i="25"/>
  <x:c r="L4457" i="25"/>
  <x:c r="M4457" i="25"/>
  <x:c r="N4457" i="25"/>
  <x:c r="P4457" i="25"/>
  <x:c r="Q4457" i="25"/>
  <x:c r="R4457" i="25"/>
  <x:c r="A4458" i="25"/>
  <x:c r="B4458" i="25"/>
  <x:c r="C4458" i="25"/>
  <x:c r="D4458" i="25"/>
  <x:c r="E4458" i="25"/>
  <x:c r="F4458" i="25"/>
  <x:c r="G4458" i="25"/>
  <x:c r="H4458" i="25"/>
  <x:c r="I4458" i="25"/>
  <x:c r="J4458" i="25"/>
  <x:c r="K4458" i="25"/>
  <x:c r="L4458" i="25"/>
  <x:c r="M4458" i="25"/>
  <x:c r="N4458" i="25"/>
  <x:c r="P4458" i="25"/>
  <x:c r="Q4458" i="25"/>
  <x:c r="R4458" i="25"/>
  <x:c r="A4459" i="25"/>
  <x:c r="B4459" i="25"/>
  <x:c r="C4459" i="25"/>
  <x:c r="D4459" i="25"/>
  <x:c r="E4459" i="25"/>
  <x:c r="F4459" i="25"/>
  <x:c r="G4459" i="25"/>
  <x:c r="H4459" i="25"/>
  <x:c r="I4459" i="25"/>
  <x:c r="J4459" i="25"/>
  <x:c r="K4459" i="25"/>
  <x:c r="L4459" i="25"/>
  <x:c r="M4459" i="25"/>
  <x:c r="N4459" i="25"/>
  <x:c r="P4459" i="25"/>
  <x:c r="Q4459" i="25"/>
  <x:c r="R4459" i="25"/>
  <x:c r="A4460" i="25"/>
  <x:c r="B4460" i="25"/>
  <x:c r="C4460" i="25"/>
  <x:c r="D4460" i="25"/>
  <x:c r="E4460" i="25"/>
  <x:c r="F4460" i="25"/>
  <x:c r="G4460" i="25"/>
  <x:c r="H4460" i="25"/>
  <x:c r="I4460" i="25"/>
  <x:c r="J4460" i="25"/>
  <x:c r="K4460" i="25"/>
  <x:c r="L4460" i="25"/>
  <x:c r="M4460" i="25"/>
  <x:c r="N4460" i="25"/>
  <x:c r="P4460" i="25"/>
  <x:c r="Q4460" i="25"/>
  <x:c r="R4460" i="25"/>
  <x:c r="A4461" i="25"/>
  <x:c r="B4461" i="25"/>
  <x:c r="C4461" i="25"/>
  <x:c r="D4461" i="25"/>
  <x:c r="E4461" i="25"/>
  <x:c r="F4461" i="25"/>
  <x:c r="G4461" i="25"/>
  <x:c r="H4461" i="25"/>
  <x:c r="I4461" i="25"/>
  <x:c r="J4461" i="25"/>
  <x:c r="K4461" i="25"/>
  <x:c r="L4461" i="25"/>
  <x:c r="M4461" i="25"/>
  <x:c r="N4461" i="25"/>
  <x:c r="P4461" i="25"/>
  <x:c r="Q4461" i="25"/>
  <x:c r="R4461" i="25"/>
  <x:c r="A4462" i="25"/>
  <x:c r="B4462" i="25"/>
  <x:c r="C4462" i="25"/>
  <x:c r="D4462" i="25"/>
  <x:c r="E4462" i="25"/>
  <x:c r="F4462" i="25"/>
  <x:c r="G4462" i="25"/>
  <x:c r="H4462" i="25"/>
  <x:c r="I4462" i="25"/>
  <x:c r="J4462" i="25"/>
  <x:c r="K4462" i="25"/>
  <x:c r="L4462" i="25"/>
  <x:c r="M4462" i="25"/>
  <x:c r="N4462" i="25"/>
  <x:c r="P4462" i="25"/>
  <x:c r="Q4462" i="25"/>
  <x:c r="R4462" i="25"/>
  <x:c r="A4463" i="25"/>
  <x:c r="B4463" i="25"/>
  <x:c r="C4463" i="25"/>
  <x:c r="D4463" i="25"/>
  <x:c r="E4463" i="25"/>
  <x:c r="F4463" i="25"/>
  <x:c r="G4463" i="25"/>
  <x:c r="H4463" i="25"/>
  <x:c r="I4463" i="25"/>
  <x:c r="J4463" i="25"/>
  <x:c r="K4463" i="25"/>
  <x:c r="L4463" i="25"/>
  <x:c r="M4463" i="25"/>
  <x:c r="N4463" i="25"/>
  <x:c r="P4463" i="25"/>
  <x:c r="Q4463" i="25"/>
  <x:c r="R4463" i="25"/>
  <x:c r="A4464" i="25"/>
  <x:c r="B4464" i="25"/>
  <x:c r="C4464" i="25"/>
  <x:c r="D4464" i="25"/>
  <x:c r="E4464" i="25"/>
  <x:c r="F4464" i="25"/>
  <x:c r="G4464" i="25"/>
  <x:c r="H4464" i="25"/>
  <x:c r="I4464" i="25"/>
  <x:c r="J4464" i="25"/>
  <x:c r="K4464" i="25"/>
  <x:c r="L4464" i="25"/>
  <x:c r="M4464" i="25"/>
  <x:c r="N4464" i="25"/>
  <x:c r="P4464" i="25"/>
  <x:c r="Q4464" i="25"/>
  <x:c r="R4464" i="25"/>
  <x:c r="A4465" i="25"/>
  <x:c r="B4465" i="25"/>
  <x:c r="C4465" i="25"/>
  <x:c r="D4465" i="25"/>
  <x:c r="E4465" i="25"/>
  <x:c r="F4465" i="25"/>
  <x:c r="G4465" i="25"/>
  <x:c r="H4465" i="25"/>
  <x:c r="I4465" i="25"/>
  <x:c r="J4465" i="25"/>
  <x:c r="K4465" i="25"/>
  <x:c r="L4465" i="25"/>
  <x:c r="M4465" i="25"/>
  <x:c r="N4465" i="25"/>
  <x:c r="P4465" i="25"/>
  <x:c r="Q4465" i="25"/>
  <x:c r="R4465" i="25"/>
  <x:c r="A4466" i="25"/>
  <x:c r="B4466" i="25"/>
  <x:c r="C4466" i="25"/>
  <x:c r="D4466" i="25"/>
  <x:c r="E4466" i="25"/>
  <x:c r="F4466" i="25"/>
  <x:c r="G4466" i="25"/>
  <x:c r="H4466" i="25"/>
  <x:c r="I4466" i="25"/>
  <x:c r="J4466" i="25"/>
  <x:c r="K4466" i="25"/>
  <x:c r="L4466" i="25"/>
  <x:c r="M4466" i="25"/>
  <x:c r="N4466" i="25"/>
  <x:c r="P4466" i="25"/>
  <x:c r="Q4466" i="25"/>
  <x:c r="R4466" i="25"/>
  <x:c r="A4467" i="25"/>
  <x:c r="B4467" i="25"/>
  <x:c r="C4467" i="25"/>
  <x:c r="D4467" i="25"/>
  <x:c r="E4467" i="25"/>
  <x:c r="F4467" i="25"/>
  <x:c r="G4467" i="25"/>
  <x:c r="H4467" i="25"/>
  <x:c r="I4467" i="25"/>
  <x:c r="J4467" i="25"/>
  <x:c r="K4467" i="25"/>
  <x:c r="L4467" i="25"/>
  <x:c r="M4467" i="25"/>
  <x:c r="N4467" i="25"/>
  <x:c r="P4467" i="25"/>
  <x:c r="Q4467" i="25"/>
  <x:c r="R4467" i="25"/>
  <x:c r="A4468" i="25"/>
  <x:c r="B4468" i="25"/>
  <x:c r="C4468" i="25"/>
  <x:c r="D4468" i="25"/>
  <x:c r="E4468" i="25"/>
  <x:c r="F4468" i="25"/>
  <x:c r="G4468" i="25"/>
  <x:c r="H4468" i="25"/>
  <x:c r="I4468" i="25"/>
  <x:c r="J4468" i="25"/>
  <x:c r="K4468" i="25"/>
  <x:c r="L4468" i="25"/>
  <x:c r="M4468" i="25"/>
  <x:c r="N4468" i="25"/>
  <x:c r="P4468" i="25"/>
  <x:c r="Q4468" i="25"/>
  <x:c r="R4468" i="25"/>
  <x:c r="A4469" i="25"/>
  <x:c r="B4469" i="25"/>
  <x:c r="C4469" i="25"/>
  <x:c r="D4469" i="25"/>
  <x:c r="E4469" i="25"/>
  <x:c r="F4469" i="25"/>
  <x:c r="G4469" i="25"/>
  <x:c r="H4469" i="25"/>
  <x:c r="I4469" i="25"/>
  <x:c r="J4469" i="25"/>
  <x:c r="K4469" i="25"/>
  <x:c r="L4469" i="25"/>
  <x:c r="M4469" i="25"/>
  <x:c r="N4469" i="25"/>
  <x:c r="P4469" i="25"/>
  <x:c r="Q4469" i="25"/>
  <x:c r="R4469" i="25"/>
  <x:c r="A4470" i="25"/>
  <x:c r="B4470" i="25"/>
  <x:c r="C4470" i="25"/>
  <x:c r="D4470" i="25"/>
  <x:c r="E4470" i="25"/>
  <x:c r="F4470" i="25"/>
  <x:c r="G4470" i="25"/>
  <x:c r="H4470" i="25"/>
  <x:c r="I4470" i="25"/>
  <x:c r="J4470" i="25"/>
  <x:c r="K4470" i="25"/>
  <x:c r="L4470" i="25"/>
  <x:c r="M4470" i="25"/>
  <x:c r="N4470" i="25"/>
  <x:c r="P4470" i="25"/>
  <x:c r="Q4470" i="25"/>
  <x:c r="R4470" i="25"/>
  <x:c r="A4471" i="25"/>
  <x:c r="B4471" i="25"/>
  <x:c r="C4471" i="25"/>
  <x:c r="D4471" i="25"/>
  <x:c r="E4471" i="25"/>
  <x:c r="F4471" i="25"/>
  <x:c r="G4471" i="25"/>
  <x:c r="H4471" i="25"/>
  <x:c r="I4471" i="25"/>
  <x:c r="J4471" i="25"/>
  <x:c r="K4471" i="25"/>
  <x:c r="L4471" i="25"/>
  <x:c r="M4471" i="25"/>
  <x:c r="N4471" i="25"/>
  <x:c r="P4471" i="25"/>
  <x:c r="Q4471" i="25"/>
  <x:c r="R4471" i="25"/>
  <x:c r="A4472" i="25"/>
  <x:c r="B4472" i="25"/>
  <x:c r="C4472" i="25"/>
  <x:c r="D4472" i="25"/>
  <x:c r="E4472" i="25"/>
  <x:c r="F4472" i="25"/>
  <x:c r="G4472" i="25"/>
  <x:c r="H4472" i="25"/>
  <x:c r="I4472" i="25"/>
  <x:c r="J4472" i="25"/>
  <x:c r="K4472" i="25"/>
  <x:c r="L4472" i="25"/>
  <x:c r="M4472" i="25"/>
  <x:c r="N4472" i="25"/>
  <x:c r="P4472" i="25"/>
  <x:c r="Q4472" i="25"/>
  <x:c r="R4472" i="25"/>
  <x:c r="A4473" i="25"/>
  <x:c r="B4473" i="25"/>
  <x:c r="C4473" i="25"/>
  <x:c r="D4473" i="25"/>
  <x:c r="E4473" i="25"/>
  <x:c r="F4473" i="25"/>
  <x:c r="G4473" i="25"/>
  <x:c r="H4473" i="25"/>
  <x:c r="I4473" i="25"/>
  <x:c r="J4473" i="25"/>
  <x:c r="K4473" i="25"/>
  <x:c r="L4473" i="25"/>
  <x:c r="M4473" i="25"/>
  <x:c r="N4473" i="25"/>
  <x:c r="P4473" i="25"/>
  <x:c r="Q4473" i="25"/>
  <x:c r="R4473" i="25"/>
  <x:c r="A4474" i="25"/>
  <x:c r="B4474" i="25"/>
  <x:c r="C4474" i="25"/>
  <x:c r="D4474" i="25"/>
  <x:c r="E4474" i="25"/>
  <x:c r="F4474" i="25"/>
  <x:c r="G4474" i="25"/>
  <x:c r="H4474" i="25"/>
  <x:c r="I4474" i="25"/>
  <x:c r="J4474" i="25"/>
  <x:c r="K4474" i="25"/>
  <x:c r="L4474" i="25"/>
  <x:c r="M4474" i="25"/>
  <x:c r="N4474" i="25"/>
  <x:c r="P4474" i="25"/>
  <x:c r="Q4474" i="25"/>
  <x:c r="R4474" i="25"/>
  <x:c r="A4475" i="25"/>
  <x:c r="B4475" i="25"/>
  <x:c r="C4475" i="25"/>
  <x:c r="D4475" i="25"/>
  <x:c r="E4475" i="25"/>
  <x:c r="F4475" i="25"/>
  <x:c r="G4475" i="25"/>
  <x:c r="H4475" i="25"/>
  <x:c r="I4475" i="25"/>
  <x:c r="J4475" i="25"/>
  <x:c r="K4475" i="25"/>
  <x:c r="L4475" i="25"/>
  <x:c r="M4475" i="25"/>
  <x:c r="N4475" i="25"/>
  <x:c r="P4475" i="25"/>
  <x:c r="Q4475" i="25"/>
  <x:c r="R4475" i="25"/>
  <x:c r="A4476" i="25"/>
  <x:c r="B4476" i="25"/>
  <x:c r="C4476" i="25"/>
  <x:c r="D4476" i="25"/>
  <x:c r="E4476" i="25"/>
  <x:c r="F4476" i="25"/>
  <x:c r="G4476" i="25"/>
  <x:c r="H4476" i="25"/>
  <x:c r="I4476" i="25"/>
  <x:c r="J4476" i="25"/>
  <x:c r="K4476" i="25"/>
  <x:c r="L4476" i="25"/>
  <x:c r="M4476" i="25"/>
  <x:c r="N4476" i="25"/>
  <x:c r="P4476" i="25"/>
  <x:c r="Q4476" i="25"/>
  <x:c r="R4476" i="25"/>
  <x:c r="A4477" i="25"/>
  <x:c r="B4477" i="25"/>
  <x:c r="C4477" i="25"/>
  <x:c r="D4477" i="25"/>
  <x:c r="E4477" i="25"/>
  <x:c r="F4477" i="25"/>
  <x:c r="G4477" i="25"/>
  <x:c r="H4477" i="25"/>
  <x:c r="I4477" i="25"/>
  <x:c r="J4477" i="25"/>
  <x:c r="K4477" i="25"/>
  <x:c r="L4477" i="25"/>
  <x:c r="M4477" i="25"/>
  <x:c r="N4477" i="25"/>
  <x:c r="P4477" i="25"/>
  <x:c r="Q4477" i="25"/>
  <x:c r="R4477" i="25"/>
  <x:c r="A4478" i="25"/>
  <x:c r="B4478" i="25"/>
  <x:c r="C4478" i="25"/>
  <x:c r="D4478" i="25"/>
  <x:c r="E4478" i="25"/>
  <x:c r="F4478" i="25"/>
  <x:c r="G4478" i="25"/>
  <x:c r="H4478" i="25"/>
  <x:c r="I4478" i="25"/>
  <x:c r="J4478" i="25"/>
  <x:c r="K4478" i="25"/>
  <x:c r="L4478" i="25"/>
  <x:c r="M4478" i="25"/>
  <x:c r="N4478" i="25"/>
  <x:c r="P4478" i="25"/>
  <x:c r="Q4478" i="25"/>
  <x:c r="R4478" i="25"/>
  <x:c r="A4479" i="25"/>
  <x:c r="B4479" i="25"/>
  <x:c r="C4479" i="25"/>
  <x:c r="D4479" i="25"/>
  <x:c r="E4479" i="25"/>
  <x:c r="F4479" i="25"/>
  <x:c r="G4479" i="25"/>
  <x:c r="H4479" i="25"/>
  <x:c r="I4479" i="25"/>
  <x:c r="J4479" i="25"/>
  <x:c r="K4479" i="25"/>
  <x:c r="L4479" i="25"/>
  <x:c r="M4479" i="25"/>
  <x:c r="N4479" i="25"/>
  <x:c r="P4479" i="25"/>
  <x:c r="Q4479" i="25"/>
  <x:c r="R4479" i="25"/>
  <x:c r="A4480" i="25"/>
  <x:c r="B4480" i="25"/>
  <x:c r="C4480" i="25"/>
  <x:c r="D4480" i="25"/>
  <x:c r="E4480" i="25"/>
  <x:c r="F4480" i="25"/>
  <x:c r="G4480" i="25"/>
  <x:c r="H4480" i="25"/>
  <x:c r="I4480" i="25"/>
  <x:c r="J4480" i="25"/>
  <x:c r="K4480" i="25"/>
  <x:c r="L4480" i="25"/>
  <x:c r="M4480" i="25"/>
  <x:c r="N4480" i="25"/>
  <x:c r="P4480" i="25"/>
  <x:c r="Q4480" i="25"/>
  <x:c r="R4480" i="25"/>
  <x:c r="A4481" i="25"/>
  <x:c r="B4481" i="25"/>
  <x:c r="C4481" i="25"/>
  <x:c r="D4481" i="25"/>
  <x:c r="E4481" i="25"/>
  <x:c r="F4481" i="25"/>
  <x:c r="G4481" i="25"/>
  <x:c r="H4481" i="25"/>
  <x:c r="I4481" i="25"/>
  <x:c r="J4481" i="25"/>
  <x:c r="K4481" i="25"/>
  <x:c r="L4481" i="25"/>
  <x:c r="M4481" i="25"/>
  <x:c r="N4481" i="25"/>
  <x:c r="P4481" i="25"/>
  <x:c r="Q4481" i="25"/>
  <x:c r="R4481" i="25"/>
  <x:c r="A4482" i="25"/>
  <x:c r="B4482" i="25"/>
  <x:c r="C4482" i="25"/>
  <x:c r="D4482" i="25"/>
  <x:c r="E4482" i="25"/>
  <x:c r="F4482" i="25"/>
  <x:c r="G4482" i="25"/>
  <x:c r="H4482" i="25"/>
  <x:c r="I4482" i="25"/>
  <x:c r="J4482" i="25"/>
  <x:c r="K4482" i="25"/>
  <x:c r="L4482" i="25"/>
  <x:c r="M4482" i="25"/>
  <x:c r="N4482" i="25"/>
  <x:c r="P4482" i="25"/>
  <x:c r="Q4482" i="25"/>
  <x:c r="R4482" i="25"/>
  <x:c r="A4483" i="25"/>
  <x:c r="B4483" i="25"/>
  <x:c r="C4483" i="25"/>
  <x:c r="D4483" i="25"/>
  <x:c r="E4483" i="25"/>
  <x:c r="F4483" i="25"/>
  <x:c r="G4483" i="25"/>
  <x:c r="H4483" i="25"/>
  <x:c r="I4483" i="25"/>
  <x:c r="J4483" i="25"/>
  <x:c r="K4483" i="25"/>
  <x:c r="L4483" i="25"/>
  <x:c r="M4483" i="25"/>
  <x:c r="N4483" i="25"/>
  <x:c r="P4483" i="25"/>
  <x:c r="Q4483" i="25"/>
  <x:c r="R4483" i="25"/>
  <x:c r="A4484" i="25"/>
  <x:c r="B4484" i="25"/>
  <x:c r="C4484" i="25"/>
  <x:c r="D4484" i="25"/>
  <x:c r="E4484" i="25"/>
  <x:c r="F4484" i="25"/>
  <x:c r="G4484" i="25"/>
  <x:c r="H4484" i="25"/>
  <x:c r="I4484" i="25"/>
  <x:c r="J4484" i="25"/>
  <x:c r="K4484" i="25"/>
  <x:c r="L4484" i="25"/>
  <x:c r="M4484" i="25"/>
  <x:c r="N4484" i="25"/>
  <x:c r="P4484" i="25"/>
  <x:c r="Q4484" i="25"/>
  <x:c r="R4484" i="25"/>
  <x:c r="A4485" i="25"/>
  <x:c r="B4485" i="25"/>
  <x:c r="C4485" i="25"/>
  <x:c r="D4485" i="25"/>
  <x:c r="E4485" i="25"/>
  <x:c r="F4485" i="25"/>
  <x:c r="G4485" i="25"/>
  <x:c r="H4485" i="25"/>
  <x:c r="I4485" i="25"/>
  <x:c r="J4485" i="25"/>
  <x:c r="K4485" i="25"/>
  <x:c r="L4485" i="25"/>
  <x:c r="M4485" i="25"/>
  <x:c r="N4485" i="25"/>
  <x:c r="P4485" i="25"/>
  <x:c r="Q4485" i="25"/>
  <x:c r="R4485" i="25"/>
  <x:c r="A4486" i="25"/>
  <x:c r="B4486" i="25"/>
  <x:c r="C4486" i="25"/>
  <x:c r="D4486" i="25"/>
  <x:c r="E4486" i="25"/>
  <x:c r="F4486" i="25"/>
  <x:c r="G4486" i="25"/>
  <x:c r="H4486" i="25"/>
  <x:c r="I4486" i="25"/>
  <x:c r="J4486" i="25"/>
  <x:c r="K4486" i="25"/>
  <x:c r="L4486" i="25"/>
  <x:c r="M4486" i="25"/>
  <x:c r="N4486" i="25"/>
  <x:c r="P4486" i="25"/>
  <x:c r="Q4486" i="25"/>
  <x:c r="R4486" i="25"/>
  <x:c r="A4487" i="25"/>
  <x:c r="B4487" i="25"/>
  <x:c r="C4487" i="25"/>
  <x:c r="D4487" i="25"/>
  <x:c r="E4487" i="25"/>
  <x:c r="F4487" i="25"/>
  <x:c r="G4487" i="25"/>
  <x:c r="H4487" i="25"/>
  <x:c r="I4487" i="25"/>
  <x:c r="J4487" i="25"/>
  <x:c r="K4487" i="25"/>
  <x:c r="L4487" i="25"/>
  <x:c r="M4487" i="25"/>
  <x:c r="N4487" i="25"/>
  <x:c r="P4487" i="25"/>
  <x:c r="Q4487" i="25"/>
  <x:c r="R4487" i="25"/>
  <x:c r="A4488" i="25"/>
  <x:c r="B4488" i="25"/>
  <x:c r="C4488" i="25"/>
  <x:c r="D4488" i="25"/>
  <x:c r="E4488" i="25"/>
  <x:c r="F4488" i="25"/>
  <x:c r="G4488" i="25"/>
  <x:c r="H4488" i="25"/>
  <x:c r="I4488" i="25"/>
  <x:c r="J4488" i="25"/>
  <x:c r="K4488" i="25"/>
  <x:c r="L4488" i="25"/>
  <x:c r="M4488" i="25"/>
  <x:c r="N4488" i="25"/>
  <x:c r="P4488" i="25"/>
  <x:c r="Q4488" i="25"/>
  <x:c r="R4488" i="25"/>
  <x:c r="A4489" i="25"/>
  <x:c r="B4489" i="25"/>
  <x:c r="C4489" i="25"/>
  <x:c r="D4489" i="25"/>
  <x:c r="E4489" i="25"/>
  <x:c r="F4489" i="25"/>
  <x:c r="G4489" i="25"/>
  <x:c r="H4489" i="25"/>
  <x:c r="I4489" i="25"/>
  <x:c r="J4489" i="25"/>
  <x:c r="K4489" i="25"/>
  <x:c r="L4489" i="25"/>
  <x:c r="M4489" i="25"/>
  <x:c r="N4489" i="25"/>
  <x:c r="P4489" i="25"/>
  <x:c r="Q4489" i="25"/>
  <x:c r="R4489" i="25"/>
  <x:c r="A4490" i="25"/>
  <x:c r="B4490" i="25"/>
  <x:c r="C4490" i="25"/>
  <x:c r="D4490" i="25"/>
  <x:c r="E4490" i="25"/>
  <x:c r="F4490" i="25"/>
  <x:c r="G4490" i="25"/>
  <x:c r="H4490" i="25"/>
  <x:c r="I4490" i="25"/>
  <x:c r="J4490" i="25"/>
  <x:c r="K4490" i="25"/>
  <x:c r="L4490" i="25"/>
  <x:c r="M4490" i="25"/>
  <x:c r="N4490" i="25"/>
  <x:c r="P4490" i="25"/>
  <x:c r="Q4490" i="25"/>
  <x:c r="R4490" i="25"/>
  <x:c r="A4491" i="25"/>
  <x:c r="B4491" i="25"/>
  <x:c r="C4491" i="25"/>
  <x:c r="D4491" i="25"/>
  <x:c r="E4491" i="25"/>
  <x:c r="F4491" i="25"/>
  <x:c r="G4491" i="25"/>
  <x:c r="H4491" i="25"/>
  <x:c r="I4491" i="25"/>
  <x:c r="J4491" i="25"/>
  <x:c r="K4491" i="25"/>
  <x:c r="L4491" i="25"/>
  <x:c r="M4491" i="25"/>
  <x:c r="N4491" i="25"/>
  <x:c r="P4491" i="25"/>
  <x:c r="Q4491" i="25"/>
  <x:c r="R4491" i="25"/>
  <x:c r="A4492" i="25"/>
  <x:c r="B4492" i="25"/>
  <x:c r="C4492" i="25"/>
  <x:c r="D4492" i="25"/>
  <x:c r="E4492" i="25"/>
  <x:c r="F4492" i="25"/>
  <x:c r="G4492" i="25"/>
  <x:c r="H4492" i="25"/>
  <x:c r="I4492" i="25"/>
  <x:c r="J4492" i="25"/>
  <x:c r="K4492" i="25"/>
  <x:c r="L4492" i="25"/>
  <x:c r="M4492" i="25"/>
  <x:c r="N4492" i="25"/>
  <x:c r="P4492" i="25"/>
  <x:c r="Q4492" i="25"/>
  <x:c r="R4492" i="25"/>
  <x:c r="A4493" i="25"/>
  <x:c r="B4493" i="25"/>
  <x:c r="C4493" i="25"/>
  <x:c r="D4493" i="25"/>
  <x:c r="E4493" i="25"/>
  <x:c r="F4493" i="25"/>
  <x:c r="G4493" i="25"/>
  <x:c r="H4493" i="25"/>
  <x:c r="I4493" i="25"/>
  <x:c r="J4493" i="25"/>
  <x:c r="K4493" i="25"/>
  <x:c r="L4493" i="25"/>
  <x:c r="M4493" i="25"/>
  <x:c r="N4493" i="25"/>
  <x:c r="P4493" i="25"/>
  <x:c r="Q4493" i="25"/>
  <x:c r="R4493" i="25"/>
  <x:c r="A4494" i="25"/>
  <x:c r="B4494" i="25"/>
  <x:c r="C4494" i="25"/>
  <x:c r="D4494" i="25"/>
  <x:c r="E4494" i="25"/>
  <x:c r="F4494" i="25"/>
  <x:c r="G4494" i="25"/>
  <x:c r="H4494" i="25"/>
  <x:c r="I4494" i="25"/>
  <x:c r="J4494" i="25"/>
  <x:c r="K4494" i="25"/>
  <x:c r="L4494" i="25"/>
  <x:c r="M4494" i="25"/>
  <x:c r="N4494" i="25"/>
  <x:c r="P4494" i="25"/>
  <x:c r="Q4494" i="25"/>
  <x:c r="R4494" i="25"/>
  <x:c r="A4495" i="25"/>
  <x:c r="B4495" i="25"/>
  <x:c r="C4495" i="25"/>
  <x:c r="D4495" i="25"/>
  <x:c r="E4495" i="25"/>
  <x:c r="F4495" i="25"/>
  <x:c r="G4495" i="25"/>
  <x:c r="H4495" i="25"/>
  <x:c r="I4495" i="25"/>
  <x:c r="J4495" i="25"/>
  <x:c r="K4495" i="25"/>
  <x:c r="L4495" i="25"/>
  <x:c r="M4495" i="25"/>
  <x:c r="N4495" i="25"/>
  <x:c r="P4495" i="25"/>
  <x:c r="Q4495" i="25"/>
  <x:c r="R4495" i="25"/>
  <x:c r="A4496" i="25"/>
  <x:c r="B4496" i="25"/>
  <x:c r="C4496" i="25"/>
  <x:c r="D4496" i="25"/>
  <x:c r="E4496" i="25"/>
  <x:c r="F4496" i="25"/>
  <x:c r="G4496" i="25"/>
  <x:c r="H4496" i="25"/>
  <x:c r="I4496" i="25"/>
  <x:c r="J4496" i="25"/>
  <x:c r="K4496" i="25"/>
  <x:c r="L4496" i="25"/>
  <x:c r="M4496" i="25"/>
  <x:c r="N4496" i="25"/>
  <x:c r="P4496" i="25"/>
  <x:c r="Q4496" i="25"/>
  <x:c r="R4496" i="25"/>
  <x:c r="A4497" i="25"/>
  <x:c r="B4497" i="25"/>
  <x:c r="C4497" i="25"/>
  <x:c r="D4497" i="25"/>
  <x:c r="E4497" i="25"/>
  <x:c r="F4497" i="25"/>
  <x:c r="G4497" i="25"/>
  <x:c r="H4497" i="25"/>
  <x:c r="I4497" i="25"/>
  <x:c r="J4497" i="25"/>
  <x:c r="K4497" i="25"/>
  <x:c r="L4497" i="25"/>
  <x:c r="M4497" i="25"/>
  <x:c r="N4497" i="25"/>
  <x:c r="P4497" i="25"/>
  <x:c r="Q4497" i="25"/>
  <x:c r="R4497" i="25"/>
  <x:c r="A4498" i="25"/>
  <x:c r="B4498" i="25"/>
  <x:c r="C4498" i="25"/>
  <x:c r="D4498" i="25"/>
  <x:c r="E4498" i="25"/>
  <x:c r="F4498" i="25"/>
  <x:c r="G4498" i="25"/>
  <x:c r="H4498" i="25"/>
  <x:c r="I4498" i="25"/>
  <x:c r="J4498" i="25"/>
  <x:c r="K4498" i="25"/>
  <x:c r="L4498" i="25"/>
  <x:c r="M4498" i="25"/>
  <x:c r="N4498" i="25"/>
  <x:c r="P4498" i="25"/>
  <x:c r="Q4498" i="25"/>
  <x:c r="R4498" i="25"/>
  <x:c r="A4499" i="25"/>
  <x:c r="B4499" i="25"/>
  <x:c r="C4499" i="25"/>
  <x:c r="D4499" i="25"/>
  <x:c r="E4499" i="25"/>
  <x:c r="F4499" i="25"/>
  <x:c r="G4499" i="25"/>
  <x:c r="H4499" i="25"/>
  <x:c r="I4499" i="25"/>
  <x:c r="J4499" i="25"/>
  <x:c r="K4499" i="25"/>
  <x:c r="L4499" i="25"/>
  <x:c r="M4499" i="25"/>
  <x:c r="N4499" i="25"/>
  <x:c r="P4499" i="25"/>
  <x:c r="Q4499" i="25"/>
  <x:c r="R4499" i="25"/>
  <x:c r="A4500" i="25"/>
  <x:c r="B4500" i="25"/>
  <x:c r="C4500" i="25"/>
  <x:c r="D4500" i="25"/>
  <x:c r="E4500" i="25"/>
  <x:c r="F4500" i="25"/>
  <x:c r="G4500" i="25"/>
  <x:c r="H4500" i="25"/>
  <x:c r="I4500" i="25"/>
  <x:c r="J4500" i="25"/>
  <x:c r="K4500" i="25"/>
  <x:c r="L4500" i="25"/>
  <x:c r="M4500" i="25"/>
  <x:c r="N4500" i="25"/>
  <x:c r="P4500" i="25"/>
  <x:c r="Q4500" i="25"/>
  <x:c r="R4500" i="25"/>
  <x:c r="A4501" i="25"/>
  <x:c r="B4501" i="25"/>
  <x:c r="C4501" i="25"/>
  <x:c r="D4501" i="25"/>
  <x:c r="E4501" i="25"/>
  <x:c r="F4501" i="25"/>
  <x:c r="G4501" i="25"/>
  <x:c r="H4501" i="25"/>
  <x:c r="I4501" i="25"/>
  <x:c r="J4501" i="25"/>
  <x:c r="K4501" i="25"/>
  <x:c r="L4501" i="25"/>
  <x:c r="M4501" i="25"/>
  <x:c r="N4501" i="25"/>
  <x:c r="P4501" i="25"/>
  <x:c r="Q4501" i="25"/>
  <x:c r="R4501" i="25"/>
  <x:c r="A4502" i="25"/>
  <x:c r="B4502" i="25"/>
  <x:c r="C4502" i="25"/>
  <x:c r="D4502" i="25"/>
  <x:c r="E4502" i="25"/>
  <x:c r="F4502" i="25"/>
  <x:c r="G4502" i="25"/>
  <x:c r="H4502" i="25"/>
  <x:c r="I4502" i="25"/>
  <x:c r="J4502" i="25"/>
  <x:c r="K4502" i="25"/>
  <x:c r="L4502" i="25"/>
  <x:c r="M4502" i="25"/>
  <x:c r="N4502" i="25"/>
  <x:c r="P4502" i="25"/>
  <x:c r="Q4502" i="25"/>
  <x:c r="R4502" i="25"/>
  <x:c r="A4503" i="25"/>
  <x:c r="B4503" i="25"/>
  <x:c r="C4503" i="25"/>
  <x:c r="D4503" i="25"/>
  <x:c r="E4503" i="25"/>
  <x:c r="F4503" i="25"/>
  <x:c r="G4503" i="25"/>
  <x:c r="H4503" i="25"/>
  <x:c r="I4503" i="25"/>
  <x:c r="J4503" i="25"/>
  <x:c r="K4503" i="25"/>
  <x:c r="L4503" i="25"/>
  <x:c r="M4503" i="25"/>
  <x:c r="N4503" i="25"/>
  <x:c r="P4503" i="25"/>
  <x:c r="Q4503" i="25"/>
  <x:c r="R4503" i="25"/>
  <x:c r="A4504" i="25"/>
  <x:c r="B4504" i="25"/>
  <x:c r="C4504" i="25"/>
  <x:c r="D4504" i="25"/>
  <x:c r="E4504" i="25"/>
  <x:c r="F4504" i="25"/>
  <x:c r="G4504" i="25"/>
  <x:c r="H4504" i="25"/>
  <x:c r="I4504" i="25"/>
  <x:c r="J4504" i="25"/>
  <x:c r="K4504" i="25"/>
  <x:c r="L4504" i="25"/>
  <x:c r="M4504" i="25"/>
  <x:c r="N4504" i="25"/>
  <x:c r="P4504" i="25"/>
  <x:c r="Q4504" i="25"/>
  <x:c r="R4504" i="25"/>
  <x:c r="A4505" i="25"/>
  <x:c r="B4505" i="25"/>
  <x:c r="C4505" i="25"/>
  <x:c r="D4505" i="25"/>
  <x:c r="E4505" i="25"/>
  <x:c r="F4505" i="25"/>
  <x:c r="G4505" i="25"/>
  <x:c r="H4505" i="25"/>
  <x:c r="I4505" i="25"/>
  <x:c r="J4505" i="25"/>
  <x:c r="K4505" i="25"/>
  <x:c r="L4505" i="25"/>
  <x:c r="M4505" i="25"/>
  <x:c r="N4505" i="25"/>
  <x:c r="P4505" i="25"/>
  <x:c r="Q4505" i="25"/>
  <x:c r="R4505" i="25"/>
  <x:c r="A4506" i="25"/>
  <x:c r="B4506" i="25"/>
  <x:c r="C4506" i="25"/>
  <x:c r="D4506" i="25"/>
  <x:c r="E4506" i="25"/>
  <x:c r="F4506" i="25"/>
  <x:c r="G4506" i="25"/>
  <x:c r="H4506" i="25"/>
  <x:c r="I4506" i="25"/>
  <x:c r="J4506" i="25"/>
  <x:c r="K4506" i="25"/>
  <x:c r="L4506" i="25"/>
  <x:c r="M4506" i="25"/>
  <x:c r="N4506" i="25"/>
  <x:c r="P4506" i="25"/>
  <x:c r="Q4506" i="25"/>
  <x:c r="R4506" i="25"/>
  <x:c r="A4507" i="25"/>
  <x:c r="B4507" i="25"/>
  <x:c r="C4507" i="25"/>
  <x:c r="D4507" i="25"/>
  <x:c r="E4507" i="25"/>
  <x:c r="F4507" i="25"/>
  <x:c r="G4507" i="25"/>
  <x:c r="H4507" i="25"/>
  <x:c r="I4507" i="25"/>
  <x:c r="J4507" i="25"/>
  <x:c r="K4507" i="25"/>
  <x:c r="L4507" i="25"/>
  <x:c r="M4507" i="25"/>
  <x:c r="N4507" i="25"/>
  <x:c r="P4507" i="25"/>
  <x:c r="Q4507" i="25"/>
  <x:c r="R4507" i="25"/>
  <x:c r="A4508" i="25"/>
  <x:c r="B4508" i="25"/>
  <x:c r="C4508" i="25"/>
  <x:c r="D4508" i="25"/>
  <x:c r="E4508" i="25"/>
  <x:c r="F4508" i="25"/>
  <x:c r="G4508" i="25"/>
  <x:c r="H4508" i="25"/>
  <x:c r="I4508" i="25"/>
  <x:c r="J4508" i="25"/>
  <x:c r="K4508" i="25"/>
  <x:c r="L4508" i="25"/>
  <x:c r="M4508" i="25"/>
  <x:c r="N4508" i="25"/>
  <x:c r="P4508" i="25"/>
  <x:c r="Q4508" i="25"/>
  <x:c r="R4508" i="25"/>
  <x:c r="A4509" i="25"/>
  <x:c r="B4509" i="25"/>
  <x:c r="C4509" i="25"/>
  <x:c r="D4509" i="25"/>
  <x:c r="E4509" i="25"/>
  <x:c r="F4509" i="25"/>
  <x:c r="G4509" i="25"/>
  <x:c r="H4509" i="25"/>
  <x:c r="I4509" i="25"/>
  <x:c r="J4509" i="25"/>
  <x:c r="K4509" i="25"/>
  <x:c r="L4509" i="25"/>
  <x:c r="M4509" i="25"/>
  <x:c r="N4509" i="25"/>
  <x:c r="P4509" i="25"/>
  <x:c r="Q4509" i="25"/>
  <x:c r="R4509" i="25"/>
  <x:c r="A4510" i="25"/>
  <x:c r="B4510" i="25"/>
  <x:c r="C4510" i="25"/>
  <x:c r="D4510" i="25"/>
  <x:c r="E4510" i="25"/>
  <x:c r="F4510" i="25"/>
  <x:c r="G4510" i="25"/>
  <x:c r="H4510" i="25"/>
  <x:c r="I4510" i="25"/>
  <x:c r="J4510" i="25"/>
  <x:c r="K4510" i="25"/>
  <x:c r="L4510" i="25"/>
  <x:c r="M4510" i="25"/>
  <x:c r="N4510" i="25"/>
  <x:c r="P4510" i="25"/>
  <x:c r="Q4510" i="25"/>
  <x:c r="R4510" i="25"/>
  <x:c r="A4511" i="25"/>
  <x:c r="B4511" i="25"/>
  <x:c r="C4511" i="25"/>
  <x:c r="D4511" i="25"/>
  <x:c r="E4511" i="25"/>
  <x:c r="F4511" i="25"/>
  <x:c r="G4511" i="25"/>
  <x:c r="H4511" i="25"/>
  <x:c r="I4511" i="25"/>
  <x:c r="J4511" i="25"/>
  <x:c r="K4511" i="25"/>
  <x:c r="L4511" i="25"/>
  <x:c r="M4511" i="25"/>
  <x:c r="N4511" i="25"/>
  <x:c r="P4511" i="25"/>
  <x:c r="Q4511" i="25"/>
  <x:c r="R4511" i="25"/>
  <x:c r="A4512" i="25"/>
  <x:c r="B4512" i="25"/>
  <x:c r="C4512" i="25"/>
  <x:c r="D4512" i="25"/>
  <x:c r="E4512" i="25"/>
  <x:c r="F4512" i="25"/>
  <x:c r="G4512" i="25"/>
  <x:c r="H4512" i="25"/>
  <x:c r="I4512" i="25"/>
  <x:c r="J4512" i="25"/>
  <x:c r="K4512" i="25"/>
  <x:c r="L4512" i="25"/>
  <x:c r="M4512" i="25"/>
  <x:c r="N4512" i="25"/>
  <x:c r="P4512" i="25"/>
  <x:c r="Q4512" i="25"/>
  <x:c r="R4512" i="25"/>
  <x:c r="A4513" i="25"/>
  <x:c r="B4513" i="25"/>
  <x:c r="C4513" i="25"/>
  <x:c r="D4513" i="25"/>
  <x:c r="E4513" i="25"/>
  <x:c r="F4513" i="25"/>
  <x:c r="G4513" i="25"/>
  <x:c r="H4513" i="25"/>
  <x:c r="I4513" i="25"/>
  <x:c r="J4513" i="25"/>
  <x:c r="K4513" i="25"/>
  <x:c r="L4513" i="25"/>
  <x:c r="M4513" i="25"/>
  <x:c r="N4513" i="25"/>
  <x:c r="P4513" i="25"/>
  <x:c r="Q4513" i="25"/>
  <x:c r="R4513" i="25"/>
  <x:c r="A4514" i="25"/>
  <x:c r="B4514" i="25"/>
  <x:c r="C4514" i="25"/>
  <x:c r="D4514" i="25"/>
  <x:c r="E4514" i="25"/>
  <x:c r="F4514" i="25"/>
  <x:c r="G4514" i="25"/>
  <x:c r="H4514" i="25"/>
  <x:c r="I4514" i="25"/>
  <x:c r="J4514" i="25"/>
  <x:c r="K4514" i="25"/>
  <x:c r="L4514" i="25"/>
  <x:c r="M4514" i="25"/>
  <x:c r="N4514" i="25"/>
  <x:c r="P4514" i="25"/>
  <x:c r="Q4514" i="25"/>
  <x:c r="R4514" i="25"/>
  <x:c r="A4515" i="25"/>
  <x:c r="B4515" i="25"/>
  <x:c r="C4515" i="25"/>
  <x:c r="D4515" i="25"/>
  <x:c r="E4515" i="25"/>
  <x:c r="F4515" i="25"/>
  <x:c r="G4515" i="25"/>
  <x:c r="H4515" i="25"/>
  <x:c r="I4515" i="25"/>
  <x:c r="J4515" i="25"/>
  <x:c r="K4515" i="25"/>
  <x:c r="L4515" i="25"/>
  <x:c r="M4515" i="25"/>
  <x:c r="N4515" i="25"/>
  <x:c r="P4515" i="25"/>
  <x:c r="Q4515" i="25"/>
  <x:c r="R4515" i="25"/>
  <x:c r="A4516" i="25"/>
  <x:c r="B4516" i="25"/>
  <x:c r="C4516" i="25"/>
  <x:c r="D4516" i="25"/>
  <x:c r="E4516" i="25"/>
  <x:c r="F4516" i="25"/>
  <x:c r="G4516" i="25"/>
  <x:c r="H4516" i="25"/>
  <x:c r="I4516" i="25"/>
  <x:c r="J4516" i="25"/>
  <x:c r="K4516" i="25"/>
  <x:c r="L4516" i="25"/>
  <x:c r="M4516" i="25"/>
  <x:c r="N4516" i="25"/>
  <x:c r="P4516" i="25"/>
  <x:c r="Q4516" i="25"/>
  <x:c r="R4516" i="25"/>
  <x:c r="A4517" i="25"/>
  <x:c r="B4517" i="25"/>
  <x:c r="C4517" i="25"/>
  <x:c r="D4517" i="25"/>
  <x:c r="E4517" i="25"/>
  <x:c r="F4517" i="25"/>
  <x:c r="G4517" i="25"/>
  <x:c r="H4517" i="25"/>
  <x:c r="I4517" i="25"/>
  <x:c r="J4517" i="25"/>
  <x:c r="K4517" i="25"/>
  <x:c r="L4517" i="25"/>
  <x:c r="M4517" i="25"/>
  <x:c r="N4517" i="25"/>
  <x:c r="P4517" i="25"/>
  <x:c r="Q4517" i="25"/>
  <x:c r="R4517" i="25"/>
  <x:c r="A4518" i="25"/>
  <x:c r="B4518" i="25"/>
  <x:c r="C4518" i="25"/>
  <x:c r="D4518" i="25"/>
  <x:c r="E4518" i="25"/>
  <x:c r="F4518" i="25"/>
  <x:c r="G4518" i="25"/>
  <x:c r="H4518" i="25"/>
  <x:c r="I4518" i="25"/>
  <x:c r="J4518" i="25"/>
  <x:c r="K4518" i="25"/>
  <x:c r="L4518" i="25"/>
  <x:c r="M4518" i="25"/>
  <x:c r="N4518" i="25"/>
  <x:c r="P4518" i="25"/>
  <x:c r="Q4518" i="25"/>
  <x:c r="R4518" i="25"/>
  <x:c r="A4519" i="25"/>
  <x:c r="B4519" i="25"/>
  <x:c r="C4519" i="25"/>
  <x:c r="D4519" i="25"/>
  <x:c r="E4519" i="25"/>
  <x:c r="F4519" i="25"/>
  <x:c r="G4519" i="25"/>
  <x:c r="H4519" i="25"/>
  <x:c r="I4519" i="25"/>
  <x:c r="J4519" i="25"/>
  <x:c r="K4519" i="25"/>
  <x:c r="L4519" i="25"/>
  <x:c r="M4519" i="25"/>
  <x:c r="N4519" i="25"/>
  <x:c r="P4519" i="25"/>
  <x:c r="Q4519" i="25"/>
  <x:c r="R4519" i="25"/>
  <x:c r="A4520" i="25"/>
  <x:c r="B4520" i="25"/>
  <x:c r="C4520" i="25"/>
  <x:c r="D4520" i="25"/>
  <x:c r="E4520" i="25"/>
  <x:c r="F4520" i="25"/>
  <x:c r="G4520" i="25"/>
  <x:c r="H4520" i="25"/>
  <x:c r="I4520" i="25"/>
  <x:c r="J4520" i="25"/>
  <x:c r="K4520" i="25"/>
  <x:c r="L4520" i="25"/>
  <x:c r="M4520" i="25"/>
  <x:c r="N4520" i="25"/>
  <x:c r="P4520" i="25"/>
  <x:c r="Q4520" i="25"/>
  <x:c r="R4520" i="25"/>
  <x:c r="A4521" i="25"/>
  <x:c r="B4521" i="25"/>
  <x:c r="C4521" i="25"/>
  <x:c r="D4521" i="25"/>
  <x:c r="E4521" i="25"/>
  <x:c r="F4521" i="25"/>
  <x:c r="G4521" i="25"/>
  <x:c r="H4521" i="25"/>
  <x:c r="I4521" i="25"/>
  <x:c r="J4521" i="25"/>
  <x:c r="K4521" i="25"/>
  <x:c r="L4521" i="25"/>
  <x:c r="M4521" i="25"/>
  <x:c r="N4521" i="25"/>
  <x:c r="P4521" i="25"/>
  <x:c r="Q4521" i="25"/>
  <x:c r="R4521" i="25"/>
  <x:c r="A4522" i="25"/>
  <x:c r="B4522" i="25"/>
  <x:c r="C4522" i="25"/>
  <x:c r="D4522" i="25"/>
  <x:c r="E4522" i="25"/>
  <x:c r="F4522" i="25"/>
  <x:c r="G4522" i="25"/>
  <x:c r="H4522" i="25"/>
  <x:c r="I4522" i="25"/>
  <x:c r="J4522" i="25"/>
  <x:c r="K4522" i="25"/>
  <x:c r="L4522" i="25"/>
  <x:c r="M4522" i="25"/>
  <x:c r="N4522" i="25"/>
  <x:c r="P4522" i="25"/>
  <x:c r="Q4522" i="25"/>
  <x:c r="R4522" i="25"/>
  <x:c r="A4523" i="25"/>
  <x:c r="B4523" i="25"/>
  <x:c r="C4523" i="25"/>
  <x:c r="D4523" i="25"/>
  <x:c r="E4523" i="25"/>
  <x:c r="F4523" i="25"/>
  <x:c r="G4523" i="25"/>
  <x:c r="H4523" i="25"/>
  <x:c r="I4523" i="25"/>
  <x:c r="J4523" i="25"/>
  <x:c r="K4523" i="25"/>
  <x:c r="L4523" i="25"/>
  <x:c r="M4523" i="25"/>
  <x:c r="N4523" i="25"/>
  <x:c r="P4523" i="25"/>
  <x:c r="Q4523" i="25"/>
  <x:c r="R4523" i="25"/>
  <x:c r="A4524" i="25"/>
  <x:c r="B4524" i="25"/>
  <x:c r="C4524" i="25"/>
  <x:c r="D4524" i="25"/>
  <x:c r="E4524" i="25"/>
  <x:c r="F4524" i="25"/>
  <x:c r="G4524" i="25"/>
  <x:c r="H4524" i="25"/>
  <x:c r="I4524" i="25"/>
  <x:c r="J4524" i="25"/>
  <x:c r="K4524" i="25"/>
  <x:c r="L4524" i="25"/>
  <x:c r="M4524" i="25"/>
  <x:c r="N4524" i="25"/>
  <x:c r="P4524" i="25"/>
  <x:c r="Q4524" i="25"/>
  <x:c r="R4524" i="25"/>
  <x:c r="A4525" i="25"/>
  <x:c r="B4525" i="25"/>
  <x:c r="C4525" i="25"/>
  <x:c r="D4525" i="25"/>
  <x:c r="E4525" i="25"/>
  <x:c r="F4525" i="25"/>
  <x:c r="G4525" i="25"/>
  <x:c r="H4525" i="25"/>
  <x:c r="I4525" i="25"/>
  <x:c r="J4525" i="25"/>
  <x:c r="K4525" i="25"/>
  <x:c r="L4525" i="25"/>
  <x:c r="M4525" i="25"/>
  <x:c r="N4525" i="25"/>
  <x:c r="P4525" i="25"/>
  <x:c r="Q4525" i="25"/>
  <x:c r="R4525" i="25"/>
  <x:c r="A4526" i="25"/>
  <x:c r="B4526" i="25"/>
  <x:c r="C4526" i="25"/>
  <x:c r="D4526" i="25"/>
  <x:c r="E4526" i="25"/>
  <x:c r="F4526" i="25"/>
  <x:c r="G4526" i="25"/>
  <x:c r="H4526" i="25"/>
  <x:c r="I4526" i="25"/>
  <x:c r="J4526" i="25"/>
  <x:c r="K4526" i="25"/>
  <x:c r="L4526" i="25"/>
  <x:c r="M4526" i="25"/>
  <x:c r="N4526" i="25"/>
  <x:c r="P4526" i="25"/>
  <x:c r="Q4526" i="25"/>
  <x:c r="R4526" i="25"/>
  <x:c r="A4527" i="25"/>
  <x:c r="B4527" i="25"/>
  <x:c r="C4527" i="25"/>
  <x:c r="D4527" i="25"/>
  <x:c r="E4527" i="25"/>
  <x:c r="F4527" i="25"/>
  <x:c r="G4527" i="25"/>
  <x:c r="H4527" i="25"/>
  <x:c r="I4527" i="25"/>
  <x:c r="J4527" i="25"/>
  <x:c r="K4527" i="25"/>
  <x:c r="L4527" i="25"/>
  <x:c r="M4527" i="25"/>
  <x:c r="N4527" i="25"/>
  <x:c r="P4527" i="25"/>
  <x:c r="Q4527" i="25"/>
  <x:c r="R4527" i="25"/>
  <x:c r="A4528" i="25"/>
  <x:c r="B4528" i="25"/>
  <x:c r="C4528" i="25"/>
  <x:c r="D4528" i="25"/>
  <x:c r="E4528" i="25"/>
  <x:c r="F4528" i="25"/>
  <x:c r="G4528" i="25"/>
  <x:c r="H4528" i="25"/>
  <x:c r="I4528" i="25"/>
  <x:c r="J4528" i="25"/>
  <x:c r="K4528" i="25"/>
  <x:c r="L4528" i="25"/>
  <x:c r="M4528" i="25"/>
  <x:c r="N4528" i="25"/>
  <x:c r="P4528" i="25"/>
  <x:c r="Q4528" i="25"/>
  <x:c r="R4528" i="25"/>
  <x:c r="A4529" i="25"/>
  <x:c r="B4529" i="25"/>
  <x:c r="C4529" i="25"/>
  <x:c r="D4529" i="25"/>
  <x:c r="E4529" i="25"/>
  <x:c r="F4529" i="25"/>
  <x:c r="G4529" i="25"/>
  <x:c r="H4529" i="25"/>
  <x:c r="I4529" i="25"/>
  <x:c r="J4529" i="25"/>
  <x:c r="K4529" i="25"/>
  <x:c r="L4529" i="25"/>
  <x:c r="M4529" i="25"/>
  <x:c r="N4529" i="25"/>
  <x:c r="P4529" i="25"/>
  <x:c r="Q4529" i="25"/>
  <x:c r="R4529" i="25"/>
  <x:c r="A4530" i="25"/>
  <x:c r="B4530" i="25"/>
  <x:c r="C4530" i="25"/>
  <x:c r="D4530" i="25"/>
  <x:c r="E4530" i="25"/>
  <x:c r="F4530" i="25"/>
  <x:c r="G4530" i="25"/>
  <x:c r="H4530" i="25"/>
  <x:c r="I4530" i="25"/>
  <x:c r="J4530" i="25"/>
  <x:c r="K4530" i="25"/>
  <x:c r="L4530" i="25"/>
  <x:c r="M4530" i="25"/>
  <x:c r="N4530" i="25"/>
  <x:c r="P4530" i="25"/>
  <x:c r="Q4530" i="25"/>
  <x:c r="R4530" i="25"/>
  <x:c r="A4531" i="25"/>
  <x:c r="B4531" i="25"/>
  <x:c r="C4531" i="25"/>
  <x:c r="D4531" i="25"/>
  <x:c r="E4531" i="25"/>
  <x:c r="F4531" i="25"/>
  <x:c r="G4531" i="25"/>
  <x:c r="H4531" i="25"/>
  <x:c r="I4531" i="25"/>
  <x:c r="J4531" i="25"/>
  <x:c r="K4531" i="25"/>
  <x:c r="L4531" i="25"/>
  <x:c r="M4531" i="25"/>
  <x:c r="N4531" i="25"/>
  <x:c r="P4531" i="25"/>
  <x:c r="Q4531" i="25"/>
  <x:c r="R4531" i="25"/>
  <x:c r="A4532" i="25"/>
  <x:c r="B4532" i="25"/>
  <x:c r="C4532" i="25"/>
  <x:c r="D4532" i="25"/>
  <x:c r="E4532" i="25"/>
  <x:c r="F4532" i="25"/>
  <x:c r="G4532" i="25"/>
  <x:c r="H4532" i="25"/>
  <x:c r="I4532" i="25"/>
  <x:c r="J4532" i="25"/>
  <x:c r="K4532" i="25"/>
  <x:c r="L4532" i="25"/>
  <x:c r="M4532" i="25"/>
  <x:c r="N4532" i="25"/>
  <x:c r="P4532" i="25"/>
  <x:c r="Q4532" i="25"/>
  <x:c r="R4532" i="25"/>
  <x:c r="A4533" i="25"/>
  <x:c r="B4533" i="25"/>
  <x:c r="C4533" i="25"/>
  <x:c r="D4533" i="25"/>
  <x:c r="E4533" i="25"/>
  <x:c r="F4533" i="25"/>
  <x:c r="G4533" i="25"/>
  <x:c r="H4533" i="25"/>
  <x:c r="I4533" i="25"/>
  <x:c r="J4533" i="25"/>
  <x:c r="K4533" i="25"/>
  <x:c r="L4533" i="25"/>
  <x:c r="M4533" i="25"/>
  <x:c r="N4533" i="25"/>
  <x:c r="P4533" i="25"/>
  <x:c r="Q4533" i="25"/>
  <x:c r="R4533" i="25"/>
  <x:c r="A4534" i="25"/>
  <x:c r="B4534" i="25"/>
  <x:c r="C4534" i="25"/>
  <x:c r="D4534" i="25"/>
  <x:c r="E4534" i="25"/>
  <x:c r="F4534" i="25"/>
  <x:c r="G4534" i="25"/>
  <x:c r="H4534" i="25"/>
  <x:c r="I4534" i="25"/>
  <x:c r="J4534" i="25"/>
  <x:c r="K4534" i="25"/>
  <x:c r="L4534" i="25"/>
  <x:c r="M4534" i="25"/>
  <x:c r="N4534" i="25"/>
  <x:c r="P4534" i="25"/>
  <x:c r="Q4534" i="25"/>
  <x:c r="R4534" i="25"/>
  <x:c r="A4535" i="25"/>
  <x:c r="B4535" i="25"/>
  <x:c r="C4535" i="25"/>
  <x:c r="D4535" i="25"/>
  <x:c r="E4535" i="25"/>
  <x:c r="F4535" i="25"/>
  <x:c r="G4535" i="25"/>
  <x:c r="H4535" i="25"/>
  <x:c r="I4535" i="25"/>
  <x:c r="J4535" i="25"/>
  <x:c r="K4535" i="25"/>
  <x:c r="L4535" i="25"/>
  <x:c r="M4535" i="25"/>
  <x:c r="N4535" i="25"/>
  <x:c r="P4535" i="25"/>
  <x:c r="Q4535" i="25"/>
  <x:c r="R4535" i="25"/>
  <x:c r="A4536" i="25"/>
  <x:c r="B4536" i="25"/>
  <x:c r="C4536" i="25"/>
  <x:c r="D4536" i="25"/>
  <x:c r="E4536" i="25"/>
  <x:c r="F4536" i="25"/>
  <x:c r="G4536" i="25"/>
  <x:c r="H4536" i="25"/>
  <x:c r="I4536" i="25"/>
  <x:c r="J4536" i="25"/>
  <x:c r="K4536" i="25"/>
  <x:c r="L4536" i="25"/>
  <x:c r="M4536" i="25"/>
  <x:c r="N4536" i="25"/>
  <x:c r="P4536" i="25"/>
  <x:c r="Q4536" i="25"/>
  <x:c r="R4536" i="25"/>
  <x:c r="A4537" i="25"/>
  <x:c r="B4537" i="25"/>
  <x:c r="C4537" i="25"/>
  <x:c r="D4537" i="25"/>
  <x:c r="E4537" i="25"/>
  <x:c r="F4537" i="25"/>
  <x:c r="G4537" i="25"/>
  <x:c r="H4537" i="25"/>
  <x:c r="I4537" i="25"/>
  <x:c r="J4537" i="25"/>
  <x:c r="K4537" i="25"/>
  <x:c r="L4537" i="25"/>
  <x:c r="M4537" i="25"/>
  <x:c r="N4537" i="25"/>
  <x:c r="P4537" i="25"/>
  <x:c r="Q4537" i="25"/>
  <x:c r="R4537" i="25"/>
  <x:c r="A4538" i="25"/>
  <x:c r="B4538" i="25"/>
  <x:c r="C4538" i="25"/>
  <x:c r="D4538" i="25"/>
  <x:c r="E4538" i="25"/>
  <x:c r="F4538" i="25"/>
  <x:c r="G4538" i="25"/>
  <x:c r="H4538" i="25"/>
  <x:c r="I4538" i="25"/>
  <x:c r="J4538" i="25"/>
  <x:c r="K4538" i="25"/>
  <x:c r="L4538" i="25"/>
  <x:c r="M4538" i="25"/>
  <x:c r="N4538" i="25"/>
  <x:c r="P4538" i="25"/>
  <x:c r="Q4538" i="25"/>
  <x:c r="R4538" i="25"/>
  <x:c r="A4539" i="25"/>
  <x:c r="B4539" i="25"/>
  <x:c r="C4539" i="25"/>
  <x:c r="D4539" i="25"/>
  <x:c r="E4539" i="25"/>
  <x:c r="F4539" i="25"/>
  <x:c r="G4539" i="25"/>
  <x:c r="H4539" i="25"/>
  <x:c r="I4539" i="25"/>
  <x:c r="J4539" i="25"/>
  <x:c r="K4539" i="25"/>
  <x:c r="L4539" i="25"/>
  <x:c r="M4539" i="25"/>
  <x:c r="N4539" i="25"/>
  <x:c r="P4539" i="25"/>
  <x:c r="Q4539" i="25"/>
  <x:c r="R4539" i="25"/>
  <x:c r="A4540" i="25"/>
  <x:c r="B4540" i="25"/>
  <x:c r="C4540" i="25"/>
  <x:c r="D4540" i="25"/>
  <x:c r="E4540" i="25"/>
  <x:c r="F4540" i="25"/>
  <x:c r="G4540" i="25"/>
  <x:c r="H4540" i="25"/>
  <x:c r="I4540" i="25"/>
  <x:c r="J4540" i="25"/>
  <x:c r="K4540" i="25"/>
  <x:c r="L4540" i="25"/>
  <x:c r="M4540" i="25"/>
  <x:c r="N4540" i="25"/>
  <x:c r="P4540" i="25"/>
  <x:c r="Q4540" i="25"/>
  <x:c r="R4540" i="25"/>
  <x:c r="A4541" i="25"/>
  <x:c r="B4541" i="25"/>
  <x:c r="C4541" i="25"/>
  <x:c r="D4541" i="25"/>
  <x:c r="E4541" i="25"/>
  <x:c r="F4541" i="25"/>
  <x:c r="G4541" i="25"/>
  <x:c r="H4541" i="25"/>
  <x:c r="I4541" i="25"/>
  <x:c r="J4541" i="25"/>
  <x:c r="K4541" i="25"/>
  <x:c r="L4541" i="25"/>
  <x:c r="M4541" i="25"/>
  <x:c r="N4541" i="25"/>
  <x:c r="P4541" i="25"/>
  <x:c r="Q4541" i="25"/>
  <x:c r="R4541" i="25"/>
  <x:c r="A4542" i="25"/>
  <x:c r="B4542" i="25"/>
  <x:c r="C4542" i="25"/>
  <x:c r="D4542" i="25"/>
  <x:c r="E4542" i="25"/>
  <x:c r="F4542" i="25"/>
  <x:c r="G4542" i="25"/>
  <x:c r="H4542" i="25"/>
  <x:c r="I4542" i="25"/>
  <x:c r="J4542" i="25"/>
  <x:c r="K4542" i="25"/>
  <x:c r="L4542" i="25"/>
  <x:c r="M4542" i="25"/>
  <x:c r="N4542" i="25"/>
  <x:c r="P4542" i="25"/>
  <x:c r="Q4542" i="25"/>
  <x:c r="R4542" i="25"/>
  <x:c r="A4543" i="25"/>
  <x:c r="B4543" i="25"/>
  <x:c r="C4543" i="25"/>
  <x:c r="D4543" i="25"/>
  <x:c r="E4543" i="25"/>
  <x:c r="F4543" i="25"/>
  <x:c r="G4543" i="25"/>
  <x:c r="H4543" i="25"/>
  <x:c r="I4543" i="25"/>
  <x:c r="J4543" i="25"/>
  <x:c r="K4543" i="25"/>
  <x:c r="L4543" i="25"/>
  <x:c r="M4543" i="25"/>
  <x:c r="N4543" i="25"/>
  <x:c r="P4543" i="25"/>
  <x:c r="Q4543" i="25"/>
  <x:c r="R4543" i="25"/>
  <x:c r="A4544" i="25"/>
  <x:c r="B4544" i="25"/>
  <x:c r="C4544" i="25"/>
  <x:c r="D4544" i="25"/>
  <x:c r="E4544" i="25"/>
  <x:c r="F4544" i="25"/>
  <x:c r="G4544" i="25"/>
  <x:c r="H4544" i="25"/>
  <x:c r="I4544" i="25"/>
  <x:c r="J4544" i="25"/>
  <x:c r="K4544" i="25"/>
  <x:c r="L4544" i="25"/>
  <x:c r="M4544" i="25"/>
  <x:c r="N4544" i="25"/>
  <x:c r="P4544" i="25"/>
  <x:c r="Q4544" i="25"/>
  <x:c r="R4544" i="25"/>
  <x:c r="A4545" i="25"/>
  <x:c r="B4545" i="25"/>
  <x:c r="C4545" i="25"/>
  <x:c r="D4545" i="25"/>
  <x:c r="E4545" i="25"/>
  <x:c r="F4545" i="25"/>
  <x:c r="G4545" i="25"/>
  <x:c r="H4545" i="25"/>
  <x:c r="I4545" i="25"/>
  <x:c r="J4545" i="25"/>
  <x:c r="K4545" i="25"/>
  <x:c r="L4545" i="25"/>
  <x:c r="M4545" i="25"/>
  <x:c r="N4545" i="25"/>
  <x:c r="P4545" i="25"/>
  <x:c r="Q4545" i="25"/>
  <x:c r="R4545" i="25"/>
  <x:c r="A4546" i="25"/>
  <x:c r="B4546" i="25"/>
  <x:c r="C4546" i="25"/>
  <x:c r="D4546" i="25"/>
  <x:c r="E4546" i="25"/>
  <x:c r="F4546" i="25"/>
  <x:c r="G4546" i="25"/>
  <x:c r="H4546" i="25"/>
  <x:c r="I4546" i="25"/>
  <x:c r="J4546" i="25"/>
  <x:c r="K4546" i="25"/>
  <x:c r="L4546" i="25"/>
  <x:c r="M4546" i="25"/>
  <x:c r="N4546" i="25"/>
  <x:c r="P4546" i="25"/>
  <x:c r="Q4546" i="25"/>
  <x:c r="R4546" i="25"/>
  <x:c r="A4547" i="25"/>
  <x:c r="B4547" i="25"/>
  <x:c r="C4547" i="25"/>
  <x:c r="D4547" i="25"/>
  <x:c r="E4547" i="25"/>
  <x:c r="F4547" i="25"/>
  <x:c r="G4547" i="25"/>
  <x:c r="H4547" i="25"/>
  <x:c r="I4547" i="25"/>
  <x:c r="J4547" i="25"/>
  <x:c r="K4547" i="25"/>
  <x:c r="L4547" i="25"/>
  <x:c r="M4547" i="25"/>
  <x:c r="N4547" i="25"/>
  <x:c r="P4547" i="25"/>
  <x:c r="Q4547" i="25"/>
  <x:c r="R4547" i="25"/>
  <x:c r="A4548" i="25"/>
  <x:c r="B4548" i="25"/>
  <x:c r="C4548" i="25"/>
  <x:c r="D4548" i="25"/>
  <x:c r="E4548" i="25"/>
  <x:c r="F4548" i="25"/>
  <x:c r="G4548" i="25"/>
  <x:c r="H4548" i="25"/>
  <x:c r="I4548" i="25"/>
  <x:c r="J4548" i="25"/>
  <x:c r="K4548" i="25"/>
  <x:c r="L4548" i="25"/>
  <x:c r="M4548" i="25"/>
  <x:c r="N4548" i="25"/>
  <x:c r="P4548" i="25"/>
  <x:c r="Q4548" i="25"/>
  <x:c r="R4548" i="25"/>
  <x:c r="A4549" i="25"/>
  <x:c r="B4549" i="25"/>
  <x:c r="C4549" i="25"/>
  <x:c r="D4549" i="25"/>
  <x:c r="E4549" i="25"/>
  <x:c r="F4549" i="25"/>
  <x:c r="G4549" i="25"/>
  <x:c r="H4549" i="25"/>
  <x:c r="I4549" i="25"/>
  <x:c r="J4549" i="25"/>
  <x:c r="K4549" i="25"/>
  <x:c r="L4549" i="25"/>
  <x:c r="M4549" i="25"/>
  <x:c r="N4549" i="25"/>
  <x:c r="P4549" i="25"/>
  <x:c r="Q4549" i="25"/>
  <x:c r="R4549" i="25"/>
  <x:c r="A4550" i="25"/>
  <x:c r="B4550" i="25"/>
  <x:c r="C4550" i="25"/>
  <x:c r="D4550" i="25"/>
  <x:c r="E4550" i="25"/>
  <x:c r="F4550" i="25"/>
  <x:c r="G4550" i="25"/>
  <x:c r="H4550" i="25"/>
  <x:c r="I4550" i="25"/>
  <x:c r="J4550" i="25"/>
  <x:c r="K4550" i="25"/>
  <x:c r="L4550" i="25"/>
  <x:c r="M4550" i="25"/>
  <x:c r="N4550" i="25"/>
  <x:c r="P4550" i="25"/>
  <x:c r="Q4550" i="25"/>
  <x:c r="R4550" i="25"/>
  <x:c r="A4551" i="25"/>
  <x:c r="B4551" i="25"/>
  <x:c r="C4551" i="25"/>
  <x:c r="D4551" i="25"/>
  <x:c r="E4551" i="25"/>
  <x:c r="F4551" i="25"/>
  <x:c r="G4551" i="25"/>
  <x:c r="H4551" i="25"/>
  <x:c r="I4551" i="25"/>
  <x:c r="J4551" i="25"/>
  <x:c r="K4551" i="25"/>
  <x:c r="L4551" i="25"/>
  <x:c r="M4551" i="25"/>
  <x:c r="N4551" i="25"/>
  <x:c r="P4551" i="25"/>
  <x:c r="Q4551" i="25"/>
  <x:c r="R4551" i="25"/>
  <x:c r="A4552" i="25"/>
  <x:c r="B4552" i="25"/>
  <x:c r="C4552" i="25"/>
  <x:c r="D4552" i="25"/>
  <x:c r="E4552" i="25"/>
  <x:c r="F4552" i="25"/>
  <x:c r="G4552" i="25"/>
  <x:c r="H4552" i="25"/>
  <x:c r="I4552" i="25"/>
  <x:c r="J4552" i="25"/>
  <x:c r="K4552" i="25"/>
  <x:c r="L4552" i="25"/>
  <x:c r="M4552" i="25"/>
  <x:c r="N4552" i="25"/>
  <x:c r="P4552" i="25"/>
  <x:c r="Q4552" i="25"/>
  <x:c r="R4552" i="25"/>
  <x:c r="A4553" i="25"/>
  <x:c r="B4553" i="25"/>
  <x:c r="C4553" i="25"/>
  <x:c r="D4553" i="25"/>
  <x:c r="E4553" i="25"/>
  <x:c r="F4553" i="25"/>
  <x:c r="G4553" i="25"/>
  <x:c r="H4553" i="25"/>
  <x:c r="I4553" i="25"/>
  <x:c r="J4553" i="25"/>
  <x:c r="K4553" i="25"/>
  <x:c r="L4553" i="25"/>
  <x:c r="M4553" i="25"/>
  <x:c r="N4553" i="25"/>
  <x:c r="P4553" i="25"/>
  <x:c r="Q4553" i="25"/>
  <x:c r="R4553" i="25"/>
  <x:c r="A4554" i="25"/>
  <x:c r="B4554" i="25"/>
  <x:c r="C4554" i="25"/>
  <x:c r="D4554" i="25"/>
  <x:c r="E4554" i="25"/>
  <x:c r="F4554" i="25"/>
  <x:c r="G4554" i="25"/>
  <x:c r="H4554" i="25"/>
  <x:c r="I4554" i="25"/>
  <x:c r="J4554" i="25"/>
  <x:c r="K4554" i="25"/>
  <x:c r="L4554" i="25"/>
  <x:c r="M4554" i="25"/>
  <x:c r="N4554" i="25"/>
  <x:c r="P4554" i="25"/>
  <x:c r="Q4554" i="25"/>
  <x:c r="R4554" i="25"/>
  <x:c r="A4555" i="25"/>
  <x:c r="B4555" i="25"/>
  <x:c r="C4555" i="25"/>
  <x:c r="D4555" i="25"/>
  <x:c r="E4555" i="25"/>
  <x:c r="F4555" i="25"/>
  <x:c r="G4555" i="25"/>
  <x:c r="H4555" i="25"/>
  <x:c r="I4555" i="25"/>
  <x:c r="J4555" i="25"/>
  <x:c r="K4555" i="25"/>
  <x:c r="L4555" i="25"/>
  <x:c r="M4555" i="25"/>
  <x:c r="N4555" i="25"/>
  <x:c r="P4555" i="25"/>
  <x:c r="Q4555" i="25"/>
  <x:c r="R4555" i="25"/>
  <x:c r="A4556" i="25"/>
  <x:c r="B4556" i="25"/>
  <x:c r="C4556" i="25"/>
  <x:c r="D4556" i="25"/>
  <x:c r="E4556" i="25"/>
  <x:c r="F4556" i="25"/>
  <x:c r="G4556" i="25"/>
  <x:c r="H4556" i="25"/>
  <x:c r="I4556" i="25"/>
  <x:c r="J4556" i="25"/>
  <x:c r="K4556" i="25"/>
  <x:c r="L4556" i="25"/>
  <x:c r="M4556" i="25"/>
  <x:c r="N4556" i="25"/>
  <x:c r="P4556" i="25"/>
  <x:c r="Q4556" i="25"/>
  <x:c r="R4556" i="25"/>
  <x:c r="A4557" i="25"/>
  <x:c r="B4557" i="25"/>
  <x:c r="C4557" i="25"/>
  <x:c r="D4557" i="25"/>
  <x:c r="E4557" i="25"/>
  <x:c r="F4557" i="25"/>
  <x:c r="G4557" i="25"/>
  <x:c r="H4557" i="25"/>
  <x:c r="I4557" i="25"/>
  <x:c r="J4557" i="25"/>
  <x:c r="K4557" i="25"/>
  <x:c r="L4557" i="25"/>
  <x:c r="M4557" i="25"/>
  <x:c r="N4557" i="25"/>
  <x:c r="P4557" i="25"/>
  <x:c r="Q4557" i="25"/>
  <x:c r="R4557" i="25"/>
  <x:c r="A4558" i="25"/>
  <x:c r="B4558" i="25"/>
  <x:c r="C4558" i="25"/>
  <x:c r="D4558" i="25"/>
  <x:c r="E4558" i="25"/>
  <x:c r="F4558" i="25"/>
  <x:c r="G4558" i="25"/>
  <x:c r="H4558" i="25"/>
  <x:c r="I4558" i="25"/>
  <x:c r="J4558" i="25"/>
  <x:c r="K4558" i="25"/>
  <x:c r="L4558" i="25"/>
  <x:c r="M4558" i="25"/>
  <x:c r="N4558" i="25"/>
  <x:c r="P4558" i="25"/>
  <x:c r="Q4558" i="25"/>
  <x:c r="R4558" i="25"/>
  <x:c r="A4559" i="25"/>
  <x:c r="B4559" i="25"/>
  <x:c r="C4559" i="25"/>
  <x:c r="D4559" i="25"/>
  <x:c r="E4559" i="25"/>
  <x:c r="F4559" i="25"/>
  <x:c r="G4559" i="25"/>
  <x:c r="H4559" i="25"/>
  <x:c r="I4559" i="25"/>
  <x:c r="J4559" i="25"/>
  <x:c r="K4559" i="25"/>
  <x:c r="L4559" i="25"/>
  <x:c r="M4559" i="25"/>
  <x:c r="N4559" i="25"/>
  <x:c r="P4559" i="25"/>
  <x:c r="Q4559" i="25"/>
  <x:c r="R4559" i="25"/>
  <x:c r="A4560" i="25"/>
  <x:c r="B4560" i="25"/>
  <x:c r="C4560" i="25"/>
  <x:c r="D4560" i="25"/>
  <x:c r="E4560" i="25"/>
  <x:c r="F4560" i="25"/>
  <x:c r="G4560" i="25"/>
  <x:c r="H4560" i="25"/>
  <x:c r="I4560" i="25"/>
  <x:c r="J4560" i="25"/>
  <x:c r="K4560" i="25"/>
  <x:c r="L4560" i="25"/>
  <x:c r="M4560" i="25"/>
  <x:c r="N4560" i="25"/>
  <x:c r="P4560" i="25"/>
  <x:c r="Q4560" i="25"/>
  <x:c r="R4560" i="25"/>
  <x:c r="A4561" i="25"/>
  <x:c r="B4561" i="25"/>
  <x:c r="C4561" i="25"/>
  <x:c r="D4561" i="25"/>
  <x:c r="E4561" i="25"/>
  <x:c r="F4561" i="25"/>
  <x:c r="G4561" i="25"/>
  <x:c r="H4561" i="25"/>
  <x:c r="I4561" i="25"/>
  <x:c r="J4561" i="25"/>
  <x:c r="K4561" i="25"/>
  <x:c r="L4561" i="25"/>
  <x:c r="M4561" i="25"/>
  <x:c r="N4561" i="25"/>
  <x:c r="P4561" i="25"/>
  <x:c r="Q4561" i="25"/>
  <x:c r="R4561" i="25"/>
  <x:c r="A4562" i="25"/>
  <x:c r="B4562" i="25"/>
  <x:c r="C4562" i="25"/>
  <x:c r="D4562" i="25"/>
  <x:c r="E4562" i="25"/>
  <x:c r="F4562" i="25"/>
  <x:c r="G4562" i="25"/>
  <x:c r="H4562" i="25"/>
  <x:c r="I4562" i="25"/>
  <x:c r="J4562" i="25"/>
  <x:c r="K4562" i="25"/>
  <x:c r="L4562" i="25"/>
  <x:c r="M4562" i="25"/>
  <x:c r="N4562" i="25"/>
  <x:c r="P4562" i="25"/>
  <x:c r="Q4562" i="25"/>
  <x:c r="R4562" i="25"/>
  <x:c r="A4563" i="25"/>
  <x:c r="B4563" i="25"/>
  <x:c r="C4563" i="25"/>
  <x:c r="D4563" i="25"/>
  <x:c r="E4563" i="25"/>
  <x:c r="F4563" i="25"/>
  <x:c r="G4563" i="25"/>
  <x:c r="H4563" i="25"/>
  <x:c r="I4563" i="25"/>
  <x:c r="J4563" i="25"/>
  <x:c r="K4563" i="25"/>
  <x:c r="L4563" i="25"/>
  <x:c r="M4563" i="25"/>
  <x:c r="N4563" i="25"/>
  <x:c r="P4563" i="25"/>
  <x:c r="Q4563" i="25"/>
  <x:c r="R4563" i="25"/>
  <x:c r="A4564" i="25"/>
  <x:c r="B4564" i="25"/>
  <x:c r="C4564" i="25"/>
  <x:c r="D4564" i="25"/>
  <x:c r="E4564" i="25"/>
  <x:c r="F4564" i="25"/>
  <x:c r="G4564" i="25"/>
  <x:c r="H4564" i="25"/>
  <x:c r="I4564" i="25"/>
  <x:c r="J4564" i="25"/>
  <x:c r="K4564" i="25"/>
  <x:c r="L4564" i="25"/>
  <x:c r="M4564" i="25"/>
  <x:c r="N4564" i="25"/>
  <x:c r="P4564" i="25"/>
  <x:c r="Q4564" i="25"/>
  <x:c r="R4564" i="25"/>
  <x:c r="A4565" i="25"/>
  <x:c r="B4565" i="25"/>
  <x:c r="C4565" i="25"/>
  <x:c r="D4565" i="25"/>
  <x:c r="E4565" i="25"/>
  <x:c r="F4565" i="25"/>
  <x:c r="G4565" i="25"/>
  <x:c r="H4565" i="25"/>
  <x:c r="I4565" i="25"/>
  <x:c r="J4565" i="25"/>
  <x:c r="K4565" i="25"/>
  <x:c r="L4565" i="25"/>
  <x:c r="M4565" i="25"/>
  <x:c r="N4565" i="25"/>
  <x:c r="P4565" i="25"/>
  <x:c r="Q4565" i="25"/>
  <x:c r="R4565" i="25"/>
  <x:c r="A4566" i="25"/>
  <x:c r="B4566" i="25"/>
  <x:c r="C4566" i="25"/>
  <x:c r="D4566" i="25"/>
  <x:c r="E4566" i="25"/>
  <x:c r="F4566" i="25"/>
  <x:c r="G4566" i="25"/>
  <x:c r="H4566" i="25"/>
  <x:c r="I4566" i="25"/>
  <x:c r="J4566" i="25"/>
  <x:c r="K4566" i="25"/>
  <x:c r="L4566" i="25"/>
  <x:c r="M4566" i="25"/>
  <x:c r="N4566" i="25"/>
  <x:c r="P4566" i="25"/>
  <x:c r="Q4566" i="25"/>
  <x:c r="R4566" i="25"/>
  <x:c r="A4567" i="25"/>
  <x:c r="B4567" i="25"/>
  <x:c r="C4567" i="25"/>
  <x:c r="D4567" i="25"/>
  <x:c r="E4567" i="25"/>
  <x:c r="F4567" i="25"/>
  <x:c r="G4567" i="25"/>
  <x:c r="H4567" i="25"/>
  <x:c r="I4567" i="25"/>
  <x:c r="J4567" i="25"/>
  <x:c r="K4567" i="25"/>
  <x:c r="L4567" i="25"/>
  <x:c r="M4567" i="25"/>
  <x:c r="N4567" i="25"/>
  <x:c r="P4567" i="25"/>
  <x:c r="Q4567" i="25"/>
  <x:c r="R4567" i="25"/>
  <x:c r="A4568" i="25"/>
  <x:c r="B4568" i="25"/>
  <x:c r="C4568" i="25"/>
  <x:c r="D4568" i="25"/>
  <x:c r="E4568" i="25"/>
  <x:c r="F4568" i="25"/>
  <x:c r="G4568" i="25"/>
  <x:c r="H4568" i="25"/>
  <x:c r="I4568" i="25"/>
  <x:c r="J4568" i="25"/>
  <x:c r="K4568" i="25"/>
  <x:c r="L4568" i="25"/>
  <x:c r="M4568" i="25"/>
  <x:c r="N4568" i="25"/>
  <x:c r="P4568" i="25"/>
  <x:c r="Q4568" i="25"/>
  <x:c r="R4568" i="25"/>
  <x:c r="A4569" i="25"/>
  <x:c r="B4569" i="25"/>
  <x:c r="C4569" i="25"/>
  <x:c r="D4569" i="25"/>
  <x:c r="E4569" i="25"/>
  <x:c r="F4569" i="25"/>
  <x:c r="G4569" i="25"/>
  <x:c r="H4569" i="25"/>
  <x:c r="I4569" i="25"/>
  <x:c r="J4569" i="25"/>
  <x:c r="K4569" i="25"/>
  <x:c r="L4569" i="25"/>
  <x:c r="M4569" i="25"/>
  <x:c r="N4569" i="25"/>
  <x:c r="P4569" i="25"/>
  <x:c r="Q4569" i="25"/>
  <x:c r="R4569" i="25"/>
  <x:c r="A4570" i="25"/>
  <x:c r="B4570" i="25"/>
  <x:c r="C4570" i="25"/>
  <x:c r="D4570" i="25"/>
  <x:c r="E4570" i="25"/>
  <x:c r="F4570" i="25"/>
  <x:c r="G4570" i="25"/>
  <x:c r="H4570" i="25"/>
  <x:c r="I4570" i="25"/>
  <x:c r="J4570" i="25"/>
  <x:c r="K4570" i="25"/>
  <x:c r="L4570" i="25"/>
  <x:c r="M4570" i="25"/>
  <x:c r="N4570" i="25"/>
  <x:c r="P4570" i="25"/>
  <x:c r="Q4570" i="25"/>
  <x:c r="R4570" i="25"/>
  <x:c r="A4571" i="25"/>
  <x:c r="B4571" i="25"/>
  <x:c r="C4571" i="25"/>
  <x:c r="D4571" i="25"/>
  <x:c r="E4571" i="25"/>
  <x:c r="F4571" i="25"/>
  <x:c r="G4571" i="25"/>
  <x:c r="H4571" i="25"/>
  <x:c r="I4571" i="25"/>
  <x:c r="J4571" i="25"/>
  <x:c r="K4571" i="25"/>
  <x:c r="L4571" i="25"/>
  <x:c r="M4571" i="25"/>
  <x:c r="N4571" i="25"/>
  <x:c r="P4571" i="25"/>
  <x:c r="Q4571" i="25"/>
  <x:c r="R4571" i="25"/>
  <x:c r="A4572" i="25"/>
  <x:c r="B4572" i="25"/>
  <x:c r="C4572" i="25"/>
  <x:c r="D4572" i="25"/>
  <x:c r="E4572" i="25"/>
  <x:c r="F4572" i="25"/>
  <x:c r="G4572" i="25"/>
  <x:c r="H4572" i="25"/>
  <x:c r="I4572" i="25"/>
  <x:c r="J4572" i="25"/>
  <x:c r="K4572" i="25"/>
  <x:c r="L4572" i="25"/>
  <x:c r="M4572" i="25"/>
  <x:c r="N4572" i="25"/>
  <x:c r="P4572" i="25"/>
  <x:c r="Q4572" i="25"/>
  <x:c r="R4572" i="25"/>
  <x:c r="A4573" i="25"/>
  <x:c r="B4573" i="25"/>
  <x:c r="C4573" i="25"/>
  <x:c r="D4573" i="25"/>
  <x:c r="E4573" i="25"/>
  <x:c r="F4573" i="25"/>
  <x:c r="G4573" i="25"/>
  <x:c r="H4573" i="25"/>
  <x:c r="I4573" i="25"/>
  <x:c r="J4573" i="25"/>
  <x:c r="K4573" i="25"/>
  <x:c r="L4573" i="25"/>
  <x:c r="M4573" i="25"/>
  <x:c r="N4573" i="25"/>
  <x:c r="P4573" i="25"/>
  <x:c r="Q4573" i="25"/>
  <x:c r="R4573" i="25"/>
  <x:c r="A4574" i="25"/>
  <x:c r="B4574" i="25"/>
  <x:c r="C4574" i="25"/>
  <x:c r="D4574" i="25"/>
  <x:c r="E4574" i="25"/>
  <x:c r="F4574" i="25"/>
  <x:c r="G4574" i="25"/>
  <x:c r="H4574" i="25"/>
  <x:c r="I4574" i="25"/>
  <x:c r="J4574" i="25"/>
  <x:c r="K4574" i="25"/>
  <x:c r="L4574" i="25"/>
  <x:c r="M4574" i="25"/>
  <x:c r="N4574" i="25"/>
  <x:c r="P4574" i="25"/>
  <x:c r="Q4574" i="25"/>
  <x:c r="R4574" i="25"/>
  <x:c r="A4575" i="25"/>
  <x:c r="B4575" i="25"/>
  <x:c r="C4575" i="25"/>
  <x:c r="D4575" i="25"/>
  <x:c r="E4575" i="25"/>
  <x:c r="F4575" i="25"/>
  <x:c r="G4575" i="25"/>
  <x:c r="H4575" i="25"/>
  <x:c r="I4575" i="25"/>
  <x:c r="J4575" i="25"/>
  <x:c r="K4575" i="25"/>
  <x:c r="L4575" i="25"/>
  <x:c r="M4575" i="25"/>
  <x:c r="N4575" i="25"/>
  <x:c r="P4575" i="25"/>
  <x:c r="Q4575" i="25"/>
  <x:c r="R4575" i="25"/>
  <x:c r="A4576" i="25"/>
  <x:c r="B4576" i="25"/>
  <x:c r="C4576" i="25"/>
  <x:c r="D4576" i="25"/>
  <x:c r="E4576" i="25"/>
  <x:c r="F4576" i="25"/>
  <x:c r="G4576" i="25"/>
  <x:c r="H4576" i="25"/>
  <x:c r="I4576" i="25"/>
  <x:c r="J4576" i="25"/>
  <x:c r="K4576" i="25"/>
  <x:c r="L4576" i="25"/>
  <x:c r="M4576" i="25"/>
  <x:c r="N4576" i="25"/>
  <x:c r="P4576" i="25"/>
  <x:c r="Q4576" i="25"/>
  <x:c r="R4576" i="25"/>
  <x:c r="A4577" i="25"/>
  <x:c r="B4577" i="25"/>
  <x:c r="C4577" i="25"/>
  <x:c r="D4577" i="25"/>
  <x:c r="E4577" i="25"/>
  <x:c r="F4577" i="25"/>
  <x:c r="G4577" i="25"/>
  <x:c r="H4577" i="25"/>
  <x:c r="I4577" i="25"/>
  <x:c r="J4577" i="25"/>
  <x:c r="K4577" i="25"/>
  <x:c r="L4577" i="25"/>
  <x:c r="M4577" i="25"/>
  <x:c r="N4577" i="25"/>
  <x:c r="P4577" i="25"/>
  <x:c r="Q4577" i="25"/>
  <x:c r="R4577" i="25"/>
  <x:c r="A4578" i="25"/>
  <x:c r="B4578" i="25"/>
  <x:c r="C4578" i="25"/>
  <x:c r="D4578" i="25"/>
  <x:c r="E4578" i="25"/>
  <x:c r="F4578" i="25"/>
  <x:c r="G4578" i="25"/>
  <x:c r="H4578" i="25"/>
  <x:c r="I4578" i="25"/>
  <x:c r="J4578" i="25"/>
  <x:c r="K4578" i="25"/>
  <x:c r="L4578" i="25"/>
  <x:c r="M4578" i="25"/>
  <x:c r="N4578" i="25"/>
  <x:c r="P4578" i="25"/>
  <x:c r="Q4578" i="25"/>
  <x:c r="R4578" i="25"/>
  <x:c r="A4579" i="25"/>
  <x:c r="B4579" i="25"/>
  <x:c r="C4579" i="25"/>
  <x:c r="D4579" i="25"/>
  <x:c r="E4579" i="25"/>
  <x:c r="F4579" i="25"/>
  <x:c r="G4579" i="25"/>
  <x:c r="H4579" i="25"/>
  <x:c r="I4579" i="25"/>
  <x:c r="J4579" i="25"/>
  <x:c r="K4579" i="25"/>
  <x:c r="L4579" i="25"/>
  <x:c r="M4579" i="25"/>
  <x:c r="N4579" i="25"/>
  <x:c r="P4579" i="25"/>
  <x:c r="Q4579" i="25"/>
  <x:c r="R4579" i="25"/>
  <x:c r="A4580" i="25"/>
  <x:c r="B4580" i="25"/>
  <x:c r="C4580" i="25"/>
  <x:c r="D4580" i="25"/>
  <x:c r="E4580" i="25"/>
  <x:c r="F4580" i="25"/>
  <x:c r="G4580" i="25"/>
  <x:c r="H4580" i="25"/>
  <x:c r="I4580" i="25"/>
  <x:c r="J4580" i="25"/>
  <x:c r="K4580" i="25"/>
  <x:c r="L4580" i="25"/>
  <x:c r="M4580" i="25"/>
  <x:c r="N4580" i="25"/>
  <x:c r="P4580" i="25"/>
  <x:c r="Q4580" i="25"/>
  <x:c r="R4580" i="25"/>
  <x:c r="A4581" i="25"/>
  <x:c r="B4581" i="25"/>
  <x:c r="C4581" i="25"/>
  <x:c r="D4581" i="25"/>
  <x:c r="E4581" i="25"/>
  <x:c r="F4581" i="25"/>
  <x:c r="G4581" i="25"/>
  <x:c r="H4581" i="25"/>
  <x:c r="I4581" i="25"/>
  <x:c r="J4581" i="25"/>
  <x:c r="K4581" i="25"/>
  <x:c r="L4581" i="25"/>
  <x:c r="M4581" i="25"/>
  <x:c r="N4581" i="25"/>
  <x:c r="P4581" i="25"/>
  <x:c r="Q4581" i="25"/>
  <x:c r="R4581" i="25"/>
  <x:c r="A4582" i="25"/>
  <x:c r="B4582" i="25"/>
  <x:c r="C4582" i="25"/>
  <x:c r="D4582" i="25"/>
  <x:c r="E4582" i="25"/>
  <x:c r="F4582" i="25"/>
  <x:c r="G4582" i="25"/>
  <x:c r="H4582" i="25"/>
  <x:c r="I4582" i="25"/>
  <x:c r="J4582" i="25"/>
  <x:c r="K4582" i="25"/>
  <x:c r="L4582" i="25"/>
  <x:c r="M4582" i="25"/>
  <x:c r="N4582" i="25"/>
  <x:c r="P4582" i="25"/>
  <x:c r="Q4582" i="25"/>
  <x:c r="R4582" i="25"/>
  <x:c r="A4583" i="25"/>
  <x:c r="B4583" i="25"/>
  <x:c r="C4583" i="25"/>
  <x:c r="D4583" i="25"/>
  <x:c r="E4583" i="25"/>
  <x:c r="F4583" i="25"/>
  <x:c r="G4583" i="25"/>
  <x:c r="H4583" i="25"/>
  <x:c r="I4583" i="25"/>
  <x:c r="J4583" i="25"/>
  <x:c r="K4583" i="25"/>
  <x:c r="L4583" i="25"/>
  <x:c r="M4583" i="25"/>
  <x:c r="N4583" i="25"/>
  <x:c r="P4583" i="25"/>
  <x:c r="Q4583" i="25"/>
  <x:c r="R4583" i="25"/>
  <x:c r="A4584" i="25"/>
  <x:c r="B4584" i="25"/>
  <x:c r="C4584" i="25"/>
  <x:c r="D4584" i="25"/>
  <x:c r="E4584" i="25"/>
  <x:c r="F4584" i="25"/>
  <x:c r="G4584" i="25"/>
  <x:c r="H4584" i="25"/>
  <x:c r="I4584" i="25"/>
  <x:c r="J4584" i="25"/>
  <x:c r="K4584" i="25"/>
  <x:c r="L4584" i="25"/>
  <x:c r="M4584" i="25"/>
  <x:c r="N4584" i="25"/>
  <x:c r="P4584" i="25"/>
  <x:c r="Q4584" i="25"/>
  <x:c r="R4584" i="25"/>
  <x:c r="A4585" i="25"/>
  <x:c r="B4585" i="25"/>
  <x:c r="C4585" i="25"/>
  <x:c r="D4585" i="25"/>
  <x:c r="E4585" i="25"/>
  <x:c r="F4585" i="25"/>
  <x:c r="G4585" i="25"/>
  <x:c r="H4585" i="25"/>
  <x:c r="I4585" i="25"/>
  <x:c r="J4585" i="25"/>
  <x:c r="K4585" i="25"/>
  <x:c r="L4585" i="25"/>
  <x:c r="M4585" i="25"/>
  <x:c r="N4585" i="25"/>
  <x:c r="P4585" i="25"/>
  <x:c r="Q4585" i="25"/>
  <x:c r="R4585" i="25"/>
  <x:c r="A4586" i="25"/>
  <x:c r="B4586" i="25"/>
  <x:c r="C4586" i="25"/>
  <x:c r="D4586" i="25"/>
  <x:c r="E4586" i="25"/>
  <x:c r="F4586" i="25"/>
  <x:c r="G4586" i="25"/>
  <x:c r="H4586" i="25"/>
  <x:c r="I4586" i="25"/>
  <x:c r="J4586" i="25"/>
  <x:c r="K4586" i="25"/>
  <x:c r="L4586" i="25"/>
  <x:c r="M4586" i="25"/>
  <x:c r="N4586" i="25"/>
  <x:c r="P4586" i="25"/>
  <x:c r="Q4586" i="25"/>
  <x:c r="R4586" i="25"/>
  <x:c r="A4587" i="25"/>
  <x:c r="B4587" i="25"/>
  <x:c r="C4587" i="25"/>
  <x:c r="D4587" i="25"/>
  <x:c r="E4587" i="25"/>
  <x:c r="F4587" i="25"/>
  <x:c r="G4587" i="25"/>
  <x:c r="H4587" i="25"/>
  <x:c r="I4587" i="25"/>
  <x:c r="J4587" i="25"/>
  <x:c r="K4587" i="25"/>
  <x:c r="L4587" i="25"/>
  <x:c r="M4587" i="25"/>
  <x:c r="N4587" i="25"/>
  <x:c r="P4587" i="25"/>
  <x:c r="Q4587" i="25"/>
  <x:c r="R4587" i="25"/>
  <x:c r="A4588" i="25"/>
  <x:c r="B4588" i="25"/>
  <x:c r="C4588" i="25"/>
  <x:c r="D4588" i="25"/>
  <x:c r="E4588" i="25"/>
  <x:c r="F4588" i="25"/>
  <x:c r="G4588" i="25"/>
  <x:c r="H4588" i="25"/>
  <x:c r="I4588" i="25"/>
  <x:c r="J4588" i="25"/>
  <x:c r="K4588" i="25"/>
  <x:c r="L4588" i="25"/>
  <x:c r="M4588" i="25"/>
  <x:c r="N4588" i="25"/>
  <x:c r="P4588" i="25"/>
  <x:c r="Q4588" i="25"/>
  <x:c r="R4588" i="25"/>
  <x:c r="A4589" i="25"/>
  <x:c r="B4589" i="25"/>
  <x:c r="C4589" i="25"/>
  <x:c r="D4589" i="25"/>
  <x:c r="E4589" i="25"/>
  <x:c r="F4589" i="25"/>
  <x:c r="G4589" i="25"/>
  <x:c r="H4589" i="25"/>
  <x:c r="I4589" i="25"/>
  <x:c r="J4589" i="25"/>
  <x:c r="K4589" i="25"/>
  <x:c r="L4589" i="25"/>
  <x:c r="M4589" i="25"/>
  <x:c r="N4589" i="25"/>
  <x:c r="P4589" i="25"/>
  <x:c r="Q4589" i="25"/>
  <x:c r="R4589" i="25"/>
  <x:c r="A4590" i="25"/>
  <x:c r="B4590" i="25"/>
  <x:c r="C4590" i="25"/>
  <x:c r="D4590" i="25"/>
  <x:c r="E4590" i="25"/>
  <x:c r="F4590" i="25"/>
  <x:c r="G4590" i="25"/>
  <x:c r="H4590" i="25"/>
  <x:c r="I4590" i="25"/>
  <x:c r="J4590" i="25"/>
  <x:c r="K4590" i="25"/>
  <x:c r="L4590" i="25"/>
  <x:c r="M4590" i="25"/>
  <x:c r="N4590" i="25"/>
  <x:c r="P4590" i="25"/>
  <x:c r="Q4590" i="25"/>
  <x:c r="R4590" i="25"/>
  <x:c r="A4591" i="25"/>
  <x:c r="B4591" i="25"/>
  <x:c r="C4591" i="25"/>
  <x:c r="D4591" i="25"/>
  <x:c r="E4591" i="25"/>
  <x:c r="F4591" i="25"/>
  <x:c r="G4591" i="25"/>
  <x:c r="H4591" i="25"/>
  <x:c r="I4591" i="25"/>
  <x:c r="J4591" i="25"/>
  <x:c r="K4591" i="25"/>
  <x:c r="L4591" i="25"/>
  <x:c r="M4591" i="25"/>
  <x:c r="N4591" i="25"/>
  <x:c r="P4591" i="25"/>
  <x:c r="Q4591" i="25"/>
  <x:c r="R4591" i="25"/>
  <x:c r="A4592" i="25"/>
  <x:c r="B4592" i="25"/>
  <x:c r="C4592" i="25"/>
  <x:c r="D4592" i="25"/>
  <x:c r="E4592" i="25"/>
  <x:c r="F4592" i="25"/>
  <x:c r="G4592" i="25"/>
  <x:c r="H4592" i="25"/>
  <x:c r="I4592" i="25"/>
  <x:c r="J4592" i="25"/>
  <x:c r="K4592" i="25"/>
  <x:c r="L4592" i="25"/>
  <x:c r="M4592" i="25"/>
  <x:c r="N4592" i="25"/>
  <x:c r="P4592" i="25"/>
  <x:c r="Q4592" i="25"/>
  <x:c r="R4592" i="25"/>
  <x:c r="A4593" i="25"/>
  <x:c r="B4593" i="25"/>
  <x:c r="C4593" i="25"/>
  <x:c r="D4593" i="25"/>
  <x:c r="E4593" i="25"/>
  <x:c r="F4593" i="25"/>
  <x:c r="G4593" i="25"/>
  <x:c r="H4593" i="25"/>
  <x:c r="I4593" i="25"/>
  <x:c r="J4593" i="25"/>
  <x:c r="K4593" i="25"/>
  <x:c r="L4593" i="25"/>
  <x:c r="M4593" i="25"/>
  <x:c r="N4593" i="25"/>
  <x:c r="P4593" i="25"/>
  <x:c r="Q4593" i="25"/>
  <x:c r="R4593" i="25"/>
  <x:c r="A4594" i="25"/>
  <x:c r="B4594" i="25"/>
  <x:c r="C4594" i="25"/>
  <x:c r="D4594" i="25"/>
  <x:c r="E4594" i="25"/>
  <x:c r="F4594" i="25"/>
  <x:c r="G4594" i="25"/>
  <x:c r="H4594" i="25"/>
  <x:c r="I4594" i="25"/>
  <x:c r="J4594" i="25"/>
  <x:c r="K4594" i="25"/>
  <x:c r="L4594" i="25"/>
  <x:c r="M4594" i="25"/>
  <x:c r="N4594" i="25"/>
  <x:c r="P4594" i="25"/>
  <x:c r="Q4594" i="25"/>
  <x:c r="R4594" i="25"/>
  <x:c r="A4595" i="25"/>
  <x:c r="B4595" i="25"/>
  <x:c r="C4595" i="25"/>
  <x:c r="D4595" i="25"/>
  <x:c r="E4595" i="25"/>
  <x:c r="F4595" i="25"/>
  <x:c r="G4595" i="25"/>
  <x:c r="H4595" i="25"/>
  <x:c r="I4595" i="25"/>
  <x:c r="J4595" i="25"/>
  <x:c r="K4595" i="25"/>
  <x:c r="L4595" i="25"/>
  <x:c r="M4595" i="25"/>
  <x:c r="N4595" i="25"/>
  <x:c r="P4595" i="25"/>
  <x:c r="Q4595" i="25"/>
  <x:c r="R4595" i="25"/>
  <x:c r="A4596" i="25"/>
  <x:c r="B4596" i="25"/>
  <x:c r="C4596" i="25"/>
  <x:c r="D4596" i="25"/>
  <x:c r="E4596" i="25"/>
  <x:c r="F4596" i="25"/>
  <x:c r="G4596" i="25"/>
  <x:c r="H4596" i="25"/>
  <x:c r="I4596" i="25"/>
  <x:c r="J4596" i="25"/>
  <x:c r="K4596" i="25"/>
  <x:c r="L4596" i="25"/>
  <x:c r="M4596" i="25"/>
  <x:c r="N4596" i="25"/>
  <x:c r="P4596" i="25"/>
  <x:c r="Q4596" i="25"/>
  <x:c r="R4596" i="25"/>
  <x:c r="A4597" i="25"/>
  <x:c r="B4597" i="25"/>
  <x:c r="C4597" i="25"/>
  <x:c r="D4597" i="25"/>
  <x:c r="E4597" i="25"/>
  <x:c r="F4597" i="25"/>
  <x:c r="G4597" i="25"/>
  <x:c r="H4597" i="25"/>
  <x:c r="I4597" i="25"/>
  <x:c r="J4597" i="25"/>
  <x:c r="K4597" i="25"/>
  <x:c r="L4597" i="25"/>
  <x:c r="M4597" i="25"/>
  <x:c r="N4597" i="25"/>
  <x:c r="P4597" i="25"/>
  <x:c r="Q4597" i="25"/>
  <x:c r="R4597" i="25"/>
  <x:c r="A4598" i="25"/>
  <x:c r="B4598" i="25"/>
  <x:c r="C4598" i="25"/>
  <x:c r="D4598" i="25"/>
  <x:c r="E4598" i="25"/>
  <x:c r="F4598" i="25"/>
  <x:c r="G4598" i="25"/>
  <x:c r="H4598" i="25"/>
  <x:c r="I4598" i="25"/>
  <x:c r="J4598" i="25"/>
  <x:c r="K4598" i="25"/>
  <x:c r="L4598" i="25"/>
  <x:c r="M4598" i="25"/>
  <x:c r="N4598" i="25"/>
  <x:c r="P4598" i="25"/>
  <x:c r="Q4598" i="25"/>
  <x:c r="R4598" i="25"/>
  <x:c r="A4599" i="25"/>
  <x:c r="B4599" i="25"/>
  <x:c r="C4599" i="25"/>
  <x:c r="D4599" i="25"/>
  <x:c r="E4599" i="25"/>
  <x:c r="F4599" i="25"/>
  <x:c r="G4599" i="25"/>
  <x:c r="H4599" i="25"/>
  <x:c r="I4599" i="25"/>
  <x:c r="J4599" i="25"/>
  <x:c r="K4599" i="25"/>
  <x:c r="L4599" i="25"/>
  <x:c r="M4599" i="25"/>
  <x:c r="N4599" i="25"/>
  <x:c r="P4599" i="25"/>
  <x:c r="Q4599" i="25"/>
  <x:c r="R4599" i="25"/>
  <x:c r="A4600" i="25"/>
  <x:c r="B4600" i="25"/>
  <x:c r="C4600" i="25"/>
  <x:c r="D4600" i="25"/>
  <x:c r="E4600" i="25"/>
  <x:c r="F4600" i="25"/>
  <x:c r="G4600" i="25"/>
  <x:c r="H4600" i="25"/>
  <x:c r="I4600" i="25"/>
  <x:c r="J4600" i="25"/>
  <x:c r="K4600" i="25"/>
  <x:c r="L4600" i="25"/>
  <x:c r="M4600" i="25"/>
  <x:c r="N4600" i="25"/>
  <x:c r="P4600" i="25"/>
  <x:c r="Q4600" i="25"/>
  <x:c r="R4600" i="25"/>
  <x:c r="A4601" i="25"/>
  <x:c r="B4601" i="25"/>
  <x:c r="C4601" i="25"/>
  <x:c r="D4601" i="25"/>
  <x:c r="E4601" i="25"/>
  <x:c r="F4601" i="25"/>
  <x:c r="G4601" i="25"/>
  <x:c r="H4601" i="25"/>
  <x:c r="I4601" i="25"/>
  <x:c r="J4601" i="25"/>
  <x:c r="K4601" i="25"/>
  <x:c r="L4601" i="25"/>
  <x:c r="M4601" i="25"/>
  <x:c r="N4601" i="25"/>
  <x:c r="P4601" i="25"/>
  <x:c r="Q4601" i="25"/>
  <x:c r="R4601" i="25"/>
  <x:c r="A4602" i="25"/>
  <x:c r="B4602" i="25"/>
  <x:c r="C4602" i="25"/>
  <x:c r="D4602" i="25"/>
  <x:c r="E4602" i="25"/>
  <x:c r="F4602" i="25"/>
  <x:c r="G4602" i="25"/>
  <x:c r="H4602" i="25"/>
  <x:c r="I4602" i="25"/>
  <x:c r="J4602" i="25"/>
  <x:c r="K4602" i="25"/>
  <x:c r="L4602" i="25"/>
  <x:c r="M4602" i="25"/>
  <x:c r="N4602" i="25"/>
  <x:c r="P4602" i="25"/>
  <x:c r="Q4602" i="25"/>
  <x:c r="R4602" i="25"/>
  <x:c r="A4603" i="25"/>
  <x:c r="B4603" i="25"/>
  <x:c r="C4603" i="25"/>
  <x:c r="D4603" i="25"/>
  <x:c r="E4603" i="25"/>
  <x:c r="F4603" i="25"/>
  <x:c r="G4603" i="25"/>
  <x:c r="H4603" i="25"/>
  <x:c r="I4603" i="25"/>
  <x:c r="J4603" i="25"/>
  <x:c r="K4603" i="25"/>
  <x:c r="L4603" i="25"/>
  <x:c r="M4603" i="25"/>
  <x:c r="N4603" i="25"/>
  <x:c r="P4603" i="25"/>
  <x:c r="Q4603" i="25"/>
  <x:c r="R4603" i="25"/>
  <x:c r="A4604" i="25"/>
  <x:c r="B4604" i="25"/>
  <x:c r="C4604" i="25"/>
  <x:c r="D4604" i="25"/>
  <x:c r="E4604" i="25"/>
  <x:c r="F4604" i="25"/>
  <x:c r="G4604" i="25"/>
  <x:c r="H4604" i="25"/>
  <x:c r="I4604" i="25"/>
  <x:c r="J4604" i="25"/>
  <x:c r="K4604" i="25"/>
  <x:c r="L4604" i="25"/>
  <x:c r="M4604" i="25"/>
  <x:c r="N4604" i="25"/>
  <x:c r="P4604" i="25"/>
  <x:c r="Q4604" i="25"/>
  <x:c r="R4604" i="25"/>
  <x:c r="A4605" i="25"/>
  <x:c r="B4605" i="25"/>
  <x:c r="C4605" i="25"/>
  <x:c r="D4605" i="25"/>
  <x:c r="E4605" i="25"/>
  <x:c r="F4605" i="25"/>
  <x:c r="G4605" i="25"/>
  <x:c r="H4605" i="25"/>
  <x:c r="I4605" i="25"/>
  <x:c r="J4605" i="25"/>
  <x:c r="K4605" i="25"/>
  <x:c r="L4605" i="25"/>
  <x:c r="M4605" i="25"/>
  <x:c r="N4605" i="25"/>
  <x:c r="P4605" i="25"/>
  <x:c r="Q4605" i="25"/>
  <x:c r="R4605" i="25"/>
  <x:c r="A4606" i="25"/>
  <x:c r="B4606" i="25"/>
  <x:c r="C4606" i="25"/>
  <x:c r="D4606" i="25"/>
  <x:c r="E4606" i="25"/>
  <x:c r="F4606" i="25"/>
  <x:c r="G4606" i="25"/>
  <x:c r="H4606" i="25"/>
  <x:c r="I4606" i="25"/>
  <x:c r="J4606" i="25"/>
  <x:c r="K4606" i="25"/>
  <x:c r="L4606" i="25"/>
  <x:c r="M4606" i="25"/>
  <x:c r="N4606" i="25"/>
  <x:c r="P4606" i="25"/>
  <x:c r="Q4606" i="25"/>
  <x:c r="R4606" i="25"/>
  <x:c r="A4607" i="25"/>
  <x:c r="B4607" i="25"/>
  <x:c r="C4607" i="25"/>
  <x:c r="D4607" i="25"/>
  <x:c r="E4607" i="25"/>
  <x:c r="F4607" i="25"/>
  <x:c r="G4607" i="25"/>
  <x:c r="H4607" i="25"/>
  <x:c r="I4607" i="25"/>
  <x:c r="J4607" i="25"/>
  <x:c r="K4607" i="25"/>
  <x:c r="L4607" i="25"/>
  <x:c r="M4607" i="25"/>
  <x:c r="N4607" i="25"/>
  <x:c r="P4607" i="25"/>
  <x:c r="Q4607" i="25"/>
  <x:c r="R4607" i="25"/>
  <x:c r="A4608" i="25"/>
  <x:c r="B4608" i="25"/>
  <x:c r="C4608" i="25"/>
  <x:c r="D4608" i="25"/>
  <x:c r="E4608" i="25"/>
  <x:c r="F4608" i="25"/>
  <x:c r="G4608" i="25"/>
  <x:c r="H4608" i="25"/>
  <x:c r="I4608" i="25"/>
  <x:c r="J4608" i="25"/>
  <x:c r="K4608" i="25"/>
  <x:c r="L4608" i="25"/>
  <x:c r="M4608" i="25"/>
  <x:c r="N4608" i="25"/>
  <x:c r="P4608" i="25"/>
  <x:c r="Q4608" i="25"/>
  <x:c r="R4608" i="25"/>
  <x:c r="A4609" i="25"/>
  <x:c r="B4609" i="25"/>
  <x:c r="C4609" i="25"/>
  <x:c r="D4609" i="25"/>
  <x:c r="E4609" i="25"/>
  <x:c r="F4609" i="25"/>
  <x:c r="G4609" i="25"/>
  <x:c r="H4609" i="25"/>
  <x:c r="I4609" i="25"/>
  <x:c r="J4609" i="25"/>
  <x:c r="K4609" i="25"/>
  <x:c r="L4609" i="25"/>
  <x:c r="M4609" i="25"/>
  <x:c r="N4609" i="25"/>
  <x:c r="P4609" i="25"/>
  <x:c r="Q4609" i="25"/>
  <x:c r="R4609" i="25"/>
  <x:c r="A4610" i="25"/>
  <x:c r="B4610" i="25"/>
  <x:c r="C4610" i="25"/>
  <x:c r="D4610" i="25"/>
  <x:c r="E4610" i="25"/>
  <x:c r="F4610" i="25"/>
  <x:c r="G4610" i="25"/>
  <x:c r="H4610" i="25"/>
  <x:c r="I4610" i="25"/>
  <x:c r="J4610" i="25"/>
  <x:c r="K4610" i="25"/>
  <x:c r="L4610" i="25"/>
  <x:c r="M4610" i="25"/>
  <x:c r="N4610" i="25"/>
  <x:c r="P4610" i="25"/>
  <x:c r="Q4610" i="25"/>
  <x:c r="R4610" i="25"/>
  <x:c r="A4611" i="25"/>
  <x:c r="B4611" i="25"/>
  <x:c r="C4611" i="25"/>
  <x:c r="D4611" i="25"/>
  <x:c r="E4611" i="25"/>
  <x:c r="F4611" i="25"/>
  <x:c r="G4611" i="25"/>
  <x:c r="H4611" i="25"/>
  <x:c r="I4611" i="25"/>
  <x:c r="J4611" i="25"/>
  <x:c r="K4611" i="25"/>
  <x:c r="L4611" i="25"/>
  <x:c r="M4611" i="25"/>
  <x:c r="N4611" i="25"/>
  <x:c r="P4611" i="25"/>
  <x:c r="Q4611" i="25"/>
  <x:c r="R4611" i="25"/>
  <x:c r="A4612" i="25"/>
  <x:c r="B4612" i="25"/>
  <x:c r="C4612" i="25"/>
  <x:c r="D4612" i="25"/>
  <x:c r="E4612" i="25"/>
  <x:c r="F4612" i="25"/>
  <x:c r="G4612" i="25"/>
  <x:c r="H4612" i="25"/>
  <x:c r="I4612" i="25"/>
  <x:c r="J4612" i="25"/>
  <x:c r="K4612" i="25"/>
  <x:c r="L4612" i="25"/>
  <x:c r="M4612" i="25"/>
  <x:c r="N4612" i="25"/>
  <x:c r="P4612" i="25"/>
  <x:c r="Q4612" i="25"/>
  <x:c r="R4612" i="25"/>
  <x:c r="A4613" i="25"/>
  <x:c r="B4613" i="25"/>
  <x:c r="C4613" i="25"/>
  <x:c r="D4613" i="25"/>
  <x:c r="E4613" i="25"/>
  <x:c r="F4613" i="25"/>
  <x:c r="G4613" i="25"/>
  <x:c r="H4613" i="25"/>
  <x:c r="I4613" i="25"/>
  <x:c r="J4613" i="25"/>
  <x:c r="K4613" i="25"/>
  <x:c r="L4613" i="25"/>
  <x:c r="M4613" i="25"/>
  <x:c r="N4613" i="25"/>
  <x:c r="P4613" i="25"/>
  <x:c r="Q4613" i="25"/>
  <x:c r="R4613" i="25"/>
  <x:c r="A4614" i="25"/>
  <x:c r="B4614" i="25"/>
  <x:c r="C4614" i="25"/>
  <x:c r="D4614" i="25"/>
  <x:c r="E4614" i="25"/>
  <x:c r="F4614" i="25"/>
  <x:c r="G4614" i="25"/>
  <x:c r="H4614" i="25"/>
  <x:c r="I4614" i="25"/>
  <x:c r="J4614" i="25"/>
  <x:c r="K4614" i="25"/>
  <x:c r="L4614" i="25"/>
  <x:c r="M4614" i="25"/>
  <x:c r="N4614" i="25"/>
  <x:c r="P4614" i="25"/>
  <x:c r="Q4614" i="25"/>
  <x:c r="R4614" i="25"/>
  <x:c r="A4615" i="25"/>
  <x:c r="B4615" i="25"/>
  <x:c r="C4615" i="25"/>
  <x:c r="D4615" i="25"/>
  <x:c r="E4615" i="25"/>
  <x:c r="F4615" i="25"/>
  <x:c r="G4615" i="25"/>
  <x:c r="H4615" i="25"/>
  <x:c r="I4615" i="25"/>
  <x:c r="J4615" i="25"/>
  <x:c r="K4615" i="25"/>
  <x:c r="L4615" i="25"/>
  <x:c r="M4615" i="25"/>
  <x:c r="N4615" i="25"/>
  <x:c r="P4615" i="25"/>
  <x:c r="Q4615" i="25"/>
  <x:c r="R4615" i="25"/>
  <x:c r="A4616" i="25"/>
  <x:c r="B4616" i="25"/>
  <x:c r="C4616" i="25"/>
  <x:c r="D4616" i="25"/>
  <x:c r="E4616" i="25"/>
  <x:c r="F4616" i="25"/>
  <x:c r="G4616" i="25"/>
  <x:c r="H4616" i="25"/>
  <x:c r="I4616" i="25"/>
  <x:c r="J4616" i="25"/>
  <x:c r="K4616" i="25"/>
  <x:c r="L4616" i="25"/>
  <x:c r="M4616" i="25"/>
  <x:c r="N4616" i="25"/>
  <x:c r="P4616" i="25"/>
  <x:c r="Q4616" i="25"/>
  <x:c r="R4616" i="25"/>
  <x:c r="A4617" i="25"/>
  <x:c r="B4617" i="25"/>
  <x:c r="C4617" i="25"/>
  <x:c r="D4617" i="25"/>
  <x:c r="E4617" i="25"/>
  <x:c r="F4617" i="25"/>
  <x:c r="G4617" i="25"/>
  <x:c r="H4617" i="25"/>
  <x:c r="I4617" i="25"/>
  <x:c r="J4617" i="25"/>
  <x:c r="K4617" i="25"/>
  <x:c r="L4617" i="25"/>
  <x:c r="M4617" i="25"/>
  <x:c r="N4617" i="25"/>
  <x:c r="P4617" i="25"/>
  <x:c r="Q4617" i="25"/>
  <x:c r="R4617" i="25"/>
  <x:c r="A4618" i="25"/>
  <x:c r="B4618" i="25"/>
  <x:c r="C4618" i="25"/>
  <x:c r="D4618" i="25"/>
  <x:c r="E4618" i="25"/>
  <x:c r="F4618" i="25"/>
  <x:c r="G4618" i="25"/>
  <x:c r="H4618" i="25"/>
  <x:c r="I4618" i="25"/>
  <x:c r="J4618" i="25"/>
  <x:c r="K4618" i="25"/>
  <x:c r="L4618" i="25"/>
  <x:c r="M4618" i="25"/>
  <x:c r="N4618" i="25"/>
  <x:c r="P4618" i="25"/>
  <x:c r="Q4618" i="25"/>
  <x:c r="R4618" i="25"/>
  <x:c r="A4619" i="25"/>
  <x:c r="B4619" i="25"/>
  <x:c r="C4619" i="25"/>
  <x:c r="D4619" i="25"/>
  <x:c r="E4619" i="25"/>
  <x:c r="F4619" i="25"/>
  <x:c r="G4619" i="25"/>
  <x:c r="H4619" i="25"/>
  <x:c r="I4619" i="25"/>
  <x:c r="J4619" i="25"/>
  <x:c r="K4619" i="25"/>
  <x:c r="L4619" i="25"/>
  <x:c r="M4619" i="25"/>
  <x:c r="N4619" i="25"/>
  <x:c r="P4619" i="25"/>
  <x:c r="Q4619" i="25"/>
  <x:c r="R4619" i="25"/>
  <x:c r="A4620" i="25"/>
  <x:c r="B4620" i="25"/>
  <x:c r="C4620" i="25"/>
  <x:c r="D4620" i="25"/>
  <x:c r="E4620" i="25"/>
  <x:c r="F4620" i="25"/>
  <x:c r="G4620" i="25"/>
  <x:c r="H4620" i="25"/>
  <x:c r="I4620" i="25"/>
  <x:c r="J4620" i="25"/>
  <x:c r="K4620" i="25"/>
  <x:c r="L4620" i="25"/>
  <x:c r="M4620" i="25"/>
  <x:c r="N4620" i="25"/>
  <x:c r="P4620" i="25"/>
  <x:c r="Q4620" i="25"/>
  <x:c r="R4620" i="25"/>
  <x:c r="A4621" i="25"/>
  <x:c r="B4621" i="25"/>
  <x:c r="C4621" i="25"/>
  <x:c r="D4621" i="25"/>
  <x:c r="E4621" i="25"/>
  <x:c r="F4621" i="25"/>
  <x:c r="G4621" i="25"/>
  <x:c r="H4621" i="25"/>
  <x:c r="I4621" i="25"/>
  <x:c r="J4621" i="25"/>
  <x:c r="K4621" i="25"/>
  <x:c r="L4621" i="25"/>
  <x:c r="M4621" i="25"/>
  <x:c r="N4621" i="25"/>
  <x:c r="P4621" i="25"/>
  <x:c r="Q4621" i="25"/>
  <x:c r="R4621" i="25"/>
  <x:c r="A4622" i="25"/>
  <x:c r="B4622" i="25"/>
  <x:c r="C4622" i="25"/>
  <x:c r="D4622" i="25"/>
  <x:c r="E4622" i="25"/>
  <x:c r="F4622" i="25"/>
  <x:c r="G4622" i="25"/>
  <x:c r="H4622" i="25"/>
  <x:c r="I4622" i="25"/>
  <x:c r="J4622" i="25"/>
  <x:c r="K4622" i="25"/>
  <x:c r="L4622" i="25"/>
  <x:c r="M4622" i="25"/>
  <x:c r="N4622" i="25"/>
  <x:c r="P4622" i="25"/>
  <x:c r="Q4622" i="25"/>
  <x:c r="R4622" i="25"/>
  <x:c r="A4623" i="25"/>
  <x:c r="B4623" i="25"/>
  <x:c r="C4623" i="25"/>
  <x:c r="D4623" i="25"/>
  <x:c r="E4623" i="25"/>
  <x:c r="F4623" i="25"/>
  <x:c r="G4623" i="25"/>
  <x:c r="H4623" i="25"/>
  <x:c r="I4623" i="25"/>
  <x:c r="J4623" i="25"/>
  <x:c r="K4623" i="25"/>
  <x:c r="L4623" i="25"/>
  <x:c r="M4623" i="25"/>
  <x:c r="N4623" i="25"/>
  <x:c r="P4623" i="25"/>
  <x:c r="Q4623" i="25"/>
  <x:c r="R4623" i="25"/>
  <x:c r="A4624" i="25"/>
  <x:c r="B4624" i="25"/>
  <x:c r="C4624" i="25"/>
  <x:c r="D4624" i="25"/>
  <x:c r="E4624" i="25"/>
  <x:c r="F4624" i="25"/>
  <x:c r="G4624" i="25"/>
  <x:c r="H4624" i="25"/>
  <x:c r="I4624" i="25"/>
  <x:c r="J4624" i="25"/>
  <x:c r="K4624" i="25"/>
  <x:c r="L4624" i="25"/>
  <x:c r="M4624" i="25"/>
  <x:c r="N4624" i="25"/>
  <x:c r="P4624" i="25"/>
  <x:c r="Q4624" i="25"/>
  <x:c r="R4624" i="25"/>
  <x:c r="A4625" i="25"/>
  <x:c r="B4625" i="25"/>
  <x:c r="C4625" i="25"/>
  <x:c r="D4625" i="25"/>
  <x:c r="E4625" i="25"/>
  <x:c r="F4625" i="25"/>
  <x:c r="G4625" i="25"/>
  <x:c r="H4625" i="25"/>
  <x:c r="I4625" i="25"/>
  <x:c r="J4625" i="25"/>
  <x:c r="K4625" i="25"/>
  <x:c r="L4625" i="25"/>
  <x:c r="M4625" i="25"/>
  <x:c r="N4625" i="25"/>
  <x:c r="P4625" i="25"/>
  <x:c r="Q4625" i="25"/>
  <x:c r="R4625" i="25"/>
  <x:c r="A4626" i="25"/>
  <x:c r="B4626" i="25"/>
  <x:c r="C4626" i="25"/>
  <x:c r="D4626" i="25"/>
  <x:c r="E4626" i="25"/>
  <x:c r="F4626" i="25"/>
  <x:c r="G4626" i="25"/>
  <x:c r="H4626" i="25"/>
  <x:c r="I4626" i="25"/>
  <x:c r="J4626" i="25"/>
  <x:c r="K4626" i="25"/>
  <x:c r="L4626" i="25"/>
  <x:c r="M4626" i="25"/>
  <x:c r="N4626" i="25"/>
  <x:c r="P4626" i="25"/>
  <x:c r="Q4626" i="25"/>
  <x:c r="R4626" i="25"/>
  <x:c r="A4627" i="25"/>
  <x:c r="B4627" i="25"/>
  <x:c r="C4627" i="25"/>
  <x:c r="D4627" i="25"/>
  <x:c r="E4627" i="25"/>
  <x:c r="F4627" i="25"/>
  <x:c r="G4627" i="25"/>
  <x:c r="H4627" i="25"/>
  <x:c r="I4627" i="25"/>
  <x:c r="J4627" i="25"/>
  <x:c r="K4627" i="25"/>
  <x:c r="L4627" i="25"/>
  <x:c r="M4627" i="25"/>
  <x:c r="N4627" i="25"/>
  <x:c r="P4627" i="25"/>
  <x:c r="Q4627" i="25"/>
  <x:c r="R4627" i="25"/>
  <x:c r="A4628" i="25"/>
  <x:c r="B4628" i="25"/>
  <x:c r="C4628" i="25"/>
  <x:c r="D4628" i="25"/>
  <x:c r="E4628" i="25"/>
  <x:c r="F4628" i="25"/>
  <x:c r="G4628" i="25"/>
  <x:c r="H4628" i="25"/>
  <x:c r="I4628" i="25"/>
  <x:c r="J4628" i="25"/>
  <x:c r="K4628" i="25"/>
  <x:c r="L4628" i="25"/>
  <x:c r="M4628" i="25"/>
  <x:c r="N4628" i="25"/>
  <x:c r="P4628" i="25"/>
  <x:c r="Q4628" i="25"/>
  <x:c r="R4628" i="25"/>
  <x:c r="A4629" i="25"/>
  <x:c r="B4629" i="25"/>
  <x:c r="C4629" i="25"/>
  <x:c r="D4629" i="25"/>
  <x:c r="E4629" i="25"/>
  <x:c r="F4629" i="25"/>
  <x:c r="G4629" i="25"/>
  <x:c r="H4629" i="25"/>
  <x:c r="I4629" i="25"/>
  <x:c r="J4629" i="25"/>
  <x:c r="K4629" i="25"/>
  <x:c r="L4629" i="25"/>
  <x:c r="M4629" i="25"/>
  <x:c r="N4629" i="25"/>
  <x:c r="P4629" i="25"/>
  <x:c r="Q4629" i="25"/>
  <x:c r="R4629" i="25"/>
  <x:c r="A4630" i="25"/>
  <x:c r="B4630" i="25"/>
  <x:c r="C4630" i="25"/>
  <x:c r="D4630" i="25"/>
  <x:c r="E4630" i="25"/>
  <x:c r="F4630" i="25"/>
  <x:c r="G4630" i="25"/>
  <x:c r="H4630" i="25"/>
  <x:c r="I4630" i="25"/>
  <x:c r="J4630" i="25"/>
  <x:c r="K4630" i="25"/>
  <x:c r="L4630" i="25"/>
  <x:c r="M4630" i="25"/>
  <x:c r="N4630" i="25"/>
  <x:c r="P4630" i="25"/>
  <x:c r="Q4630" i="25"/>
  <x:c r="R4630" i="25"/>
  <x:c r="A4631" i="25"/>
  <x:c r="B4631" i="25"/>
  <x:c r="C4631" i="25"/>
  <x:c r="D4631" i="25"/>
  <x:c r="E4631" i="25"/>
  <x:c r="F4631" i="25"/>
  <x:c r="G4631" i="25"/>
  <x:c r="H4631" i="25"/>
  <x:c r="I4631" i="25"/>
  <x:c r="J4631" i="25"/>
  <x:c r="K4631" i="25"/>
  <x:c r="L4631" i="25"/>
  <x:c r="M4631" i="25"/>
  <x:c r="N4631" i="25"/>
  <x:c r="P4631" i="25"/>
  <x:c r="Q4631" i="25"/>
  <x:c r="R4631" i="25"/>
  <x:c r="A4632" i="25"/>
  <x:c r="B4632" i="25"/>
  <x:c r="C4632" i="25"/>
  <x:c r="D4632" i="25"/>
  <x:c r="E4632" i="25"/>
  <x:c r="F4632" i="25"/>
  <x:c r="G4632" i="25"/>
  <x:c r="H4632" i="25"/>
  <x:c r="I4632" i="25"/>
  <x:c r="J4632" i="25"/>
  <x:c r="K4632" i="25"/>
  <x:c r="L4632" i="25"/>
  <x:c r="M4632" i="25"/>
  <x:c r="N4632" i="25"/>
  <x:c r="P4632" i="25"/>
  <x:c r="Q4632" i="25"/>
  <x:c r="R4632" i="25"/>
  <x:c r="A4633" i="25"/>
  <x:c r="B4633" i="25"/>
  <x:c r="C4633" i="25"/>
  <x:c r="D4633" i="25"/>
  <x:c r="E4633" i="25"/>
  <x:c r="F4633" i="25"/>
  <x:c r="G4633" i="25"/>
  <x:c r="H4633" i="25"/>
  <x:c r="I4633" i="25"/>
  <x:c r="J4633" i="25"/>
  <x:c r="K4633" i="25"/>
  <x:c r="L4633" i="25"/>
  <x:c r="M4633" i="25"/>
  <x:c r="N4633" i="25"/>
  <x:c r="P4633" i="25"/>
  <x:c r="Q4633" i="25"/>
  <x:c r="R4633" i="25"/>
  <x:c r="A4634" i="25"/>
  <x:c r="B4634" i="25"/>
  <x:c r="C4634" i="25"/>
  <x:c r="D4634" i="25"/>
  <x:c r="E4634" i="25"/>
  <x:c r="F4634" i="25"/>
  <x:c r="G4634" i="25"/>
  <x:c r="H4634" i="25"/>
  <x:c r="I4634" i="25"/>
  <x:c r="J4634" i="25"/>
  <x:c r="K4634" i="25"/>
  <x:c r="L4634" i="25"/>
  <x:c r="M4634" i="25"/>
  <x:c r="N4634" i="25"/>
  <x:c r="P4634" i="25"/>
  <x:c r="Q4634" i="25"/>
  <x:c r="R4634" i="25"/>
  <x:c r="A4635" i="25"/>
  <x:c r="B4635" i="25"/>
  <x:c r="C4635" i="25"/>
  <x:c r="D4635" i="25"/>
  <x:c r="E4635" i="25"/>
  <x:c r="F4635" i="25"/>
  <x:c r="G4635" i="25"/>
  <x:c r="H4635" i="25"/>
  <x:c r="I4635" i="25"/>
  <x:c r="J4635" i="25"/>
  <x:c r="K4635" i="25"/>
  <x:c r="L4635" i="25"/>
  <x:c r="M4635" i="25"/>
  <x:c r="N4635" i="25"/>
  <x:c r="P4635" i="25"/>
  <x:c r="Q4635" i="25"/>
  <x:c r="R4635" i="25"/>
  <x:c r="A4636" i="25"/>
  <x:c r="B4636" i="25"/>
  <x:c r="C4636" i="25"/>
  <x:c r="D4636" i="25"/>
  <x:c r="E4636" i="25"/>
  <x:c r="F4636" i="25"/>
  <x:c r="G4636" i="25"/>
  <x:c r="H4636" i="25"/>
  <x:c r="I4636" i="25"/>
  <x:c r="J4636" i="25"/>
  <x:c r="K4636" i="25"/>
  <x:c r="L4636" i="25"/>
  <x:c r="M4636" i="25"/>
  <x:c r="N4636" i="25"/>
  <x:c r="P4636" i="25"/>
  <x:c r="Q4636" i="25"/>
  <x:c r="R4636" i="25"/>
  <x:c r="A4637" i="25"/>
  <x:c r="B4637" i="25"/>
  <x:c r="C4637" i="25"/>
  <x:c r="D4637" i="25"/>
  <x:c r="E4637" i="25"/>
  <x:c r="F4637" i="25"/>
  <x:c r="G4637" i="25"/>
  <x:c r="H4637" i="25"/>
  <x:c r="I4637" i="25"/>
  <x:c r="J4637" i="25"/>
  <x:c r="K4637" i="25"/>
  <x:c r="L4637" i="25"/>
  <x:c r="M4637" i="25"/>
  <x:c r="N4637" i="25"/>
  <x:c r="P4637" i="25"/>
  <x:c r="Q4637" i="25"/>
  <x:c r="R4637" i="25"/>
  <x:c r="A4638" i="25"/>
  <x:c r="B4638" i="25"/>
  <x:c r="C4638" i="25"/>
  <x:c r="D4638" i="25"/>
  <x:c r="E4638" i="25"/>
  <x:c r="F4638" i="25"/>
  <x:c r="G4638" i="25"/>
  <x:c r="H4638" i="25"/>
  <x:c r="I4638" i="25"/>
  <x:c r="J4638" i="25"/>
  <x:c r="K4638" i="25"/>
  <x:c r="L4638" i="25"/>
  <x:c r="M4638" i="25"/>
  <x:c r="N4638" i="25"/>
  <x:c r="P4638" i="25"/>
  <x:c r="Q4638" i="25"/>
  <x:c r="R4638" i="25"/>
  <x:c r="A4639" i="25"/>
  <x:c r="B4639" i="25"/>
  <x:c r="C4639" i="25"/>
  <x:c r="D4639" i="25"/>
  <x:c r="E4639" i="25"/>
  <x:c r="F4639" i="25"/>
  <x:c r="G4639" i="25"/>
  <x:c r="H4639" i="25"/>
  <x:c r="I4639" i="25"/>
  <x:c r="J4639" i="25"/>
  <x:c r="K4639" i="25"/>
  <x:c r="L4639" i="25"/>
  <x:c r="M4639" i="25"/>
  <x:c r="N4639" i="25"/>
  <x:c r="P4639" i="25"/>
  <x:c r="Q4639" i="25"/>
  <x:c r="R4639" i="25"/>
  <x:c r="A4640" i="25"/>
  <x:c r="B4640" i="25"/>
  <x:c r="C4640" i="25"/>
  <x:c r="D4640" i="25"/>
  <x:c r="E4640" i="25"/>
  <x:c r="F4640" i="25"/>
  <x:c r="G4640" i="25"/>
  <x:c r="H4640" i="25"/>
  <x:c r="I4640" i="25"/>
  <x:c r="J4640" i="25"/>
  <x:c r="K4640" i="25"/>
  <x:c r="L4640" i="25"/>
  <x:c r="M4640" i="25"/>
  <x:c r="N4640" i="25"/>
  <x:c r="P4640" i="25"/>
  <x:c r="Q4640" i="25"/>
  <x:c r="R4640" i="25"/>
  <x:c r="A4641" i="25"/>
  <x:c r="B4641" i="25"/>
  <x:c r="C4641" i="25"/>
  <x:c r="D4641" i="25"/>
  <x:c r="E4641" i="25"/>
  <x:c r="F4641" i="25"/>
  <x:c r="G4641" i="25"/>
  <x:c r="H4641" i="25"/>
  <x:c r="I4641" i="25"/>
  <x:c r="J4641" i="25"/>
  <x:c r="K4641" i="25"/>
  <x:c r="L4641" i="25"/>
  <x:c r="M4641" i="25"/>
  <x:c r="N4641" i="25"/>
  <x:c r="P4641" i="25"/>
  <x:c r="Q4641" i="25"/>
  <x:c r="R4641" i="25"/>
  <x:c r="A4642" i="25"/>
  <x:c r="B4642" i="25"/>
  <x:c r="C4642" i="25"/>
  <x:c r="D4642" i="25"/>
  <x:c r="E4642" i="25"/>
  <x:c r="F4642" i="25"/>
  <x:c r="G4642" i="25"/>
  <x:c r="H4642" i="25"/>
  <x:c r="I4642" i="25"/>
  <x:c r="J4642" i="25"/>
  <x:c r="K4642" i="25"/>
  <x:c r="L4642" i="25"/>
  <x:c r="M4642" i="25"/>
  <x:c r="N4642" i="25"/>
  <x:c r="P4642" i="25"/>
  <x:c r="Q4642" i="25"/>
  <x:c r="R4642" i="25"/>
  <x:c r="A4643" i="25"/>
  <x:c r="B4643" i="25"/>
  <x:c r="C4643" i="25"/>
  <x:c r="D4643" i="25"/>
  <x:c r="E4643" i="25"/>
  <x:c r="F4643" i="25"/>
  <x:c r="G4643" i="25"/>
  <x:c r="H4643" i="25"/>
  <x:c r="I4643" i="25"/>
  <x:c r="J4643" i="25"/>
  <x:c r="K4643" i="25"/>
  <x:c r="L4643" i="25"/>
  <x:c r="M4643" i="25"/>
  <x:c r="N4643" i="25"/>
  <x:c r="P4643" i="25"/>
  <x:c r="Q4643" i="25"/>
  <x:c r="R4643" i="25"/>
  <x:c r="A4644" i="25"/>
  <x:c r="B4644" i="25"/>
  <x:c r="C4644" i="25"/>
  <x:c r="D4644" i="25"/>
  <x:c r="E4644" i="25"/>
  <x:c r="F4644" i="25"/>
  <x:c r="G4644" i="25"/>
  <x:c r="H4644" i="25"/>
  <x:c r="I4644" i="25"/>
  <x:c r="J4644" i="25"/>
  <x:c r="K4644" i="25"/>
  <x:c r="L4644" i="25"/>
  <x:c r="M4644" i="25"/>
  <x:c r="N4644" i="25"/>
  <x:c r="P4644" i="25"/>
  <x:c r="Q4644" i="25"/>
  <x:c r="R4644" i="25"/>
  <x:c r="A4645" i="25"/>
  <x:c r="B4645" i="25"/>
  <x:c r="C4645" i="25"/>
  <x:c r="D4645" i="25"/>
  <x:c r="E4645" i="25"/>
  <x:c r="F4645" i="25"/>
  <x:c r="G4645" i="25"/>
  <x:c r="H4645" i="25"/>
  <x:c r="I4645" i="25"/>
  <x:c r="J4645" i="25"/>
  <x:c r="K4645" i="25"/>
  <x:c r="L4645" i="25"/>
  <x:c r="M4645" i="25"/>
  <x:c r="N4645" i="25"/>
  <x:c r="P4645" i="25"/>
  <x:c r="Q4645" i="25"/>
  <x:c r="R4645" i="25"/>
  <x:c r="A4646" i="25"/>
  <x:c r="B4646" i="25"/>
  <x:c r="C4646" i="25"/>
  <x:c r="D4646" i="25"/>
  <x:c r="E4646" i="25"/>
  <x:c r="F4646" i="25"/>
  <x:c r="G4646" i="25"/>
  <x:c r="H4646" i="25"/>
  <x:c r="I4646" i="25"/>
  <x:c r="J4646" i="25"/>
  <x:c r="K4646" i="25"/>
  <x:c r="L4646" i="25"/>
  <x:c r="M4646" i="25"/>
  <x:c r="N4646" i="25"/>
  <x:c r="P4646" i="25"/>
  <x:c r="Q4646" i="25"/>
  <x:c r="R4646" i="25"/>
  <x:c r="A4647" i="25"/>
  <x:c r="B4647" i="25"/>
  <x:c r="C4647" i="25"/>
  <x:c r="D4647" i="25"/>
  <x:c r="E4647" i="25"/>
  <x:c r="F4647" i="25"/>
  <x:c r="G4647" i="25"/>
  <x:c r="H4647" i="25"/>
  <x:c r="I4647" i="25"/>
  <x:c r="J4647" i="25"/>
  <x:c r="K4647" i="25"/>
  <x:c r="L4647" i="25"/>
  <x:c r="M4647" i="25"/>
  <x:c r="N4647" i="25"/>
  <x:c r="P4647" i="25"/>
  <x:c r="Q4647" i="25"/>
  <x:c r="R4647" i="25"/>
  <x:c r="A4648" i="25"/>
  <x:c r="B4648" i="25"/>
  <x:c r="C4648" i="25"/>
  <x:c r="D4648" i="25"/>
  <x:c r="E4648" i="25"/>
  <x:c r="F4648" i="25"/>
  <x:c r="G4648" i="25"/>
  <x:c r="H4648" i="25"/>
  <x:c r="I4648" i="25"/>
  <x:c r="J4648" i="25"/>
  <x:c r="K4648" i="25"/>
  <x:c r="L4648" i="25"/>
  <x:c r="M4648" i="25"/>
  <x:c r="N4648" i="25"/>
  <x:c r="P4648" i="25"/>
  <x:c r="Q4648" i="25"/>
  <x:c r="R4648" i="25"/>
  <x:c r="A4649" i="25"/>
  <x:c r="B4649" i="25"/>
  <x:c r="C4649" i="25"/>
  <x:c r="D4649" i="25"/>
  <x:c r="E4649" i="25"/>
  <x:c r="F4649" i="25"/>
  <x:c r="G4649" i="25"/>
  <x:c r="H4649" i="25"/>
  <x:c r="I4649" i="25"/>
  <x:c r="J4649" i="25"/>
  <x:c r="K4649" i="25"/>
  <x:c r="L4649" i="25"/>
  <x:c r="M4649" i="25"/>
  <x:c r="N4649" i="25"/>
  <x:c r="P4649" i="25"/>
  <x:c r="Q4649" i="25"/>
  <x:c r="R4649" i="25"/>
  <x:c r="A4650" i="25"/>
  <x:c r="B4650" i="25"/>
  <x:c r="C4650" i="25"/>
  <x:c r="D4650" i="25"/>
  <x:c r="E4650" i="25"/>
  <x:c r="F4650" i="25"/>
  <x:c r="G4650" i="25"/>
  <x:c r="H4650" i="25"/>
  <x:c r="I4650" i="25"/>
  <x:c r="J4650" i="25"/>
  <x:c r="K4650" i="25"/>
  <x:c r="L4650" i="25"/>
  <x:c r="M4650" i="25"/>
  <x:c r="N4650" i="25"/>
  <x:c r="P4650" i="25"/>
  <x:c r="Q4650" i="25"/>
  <x:c r="R4650" i="25"/>
  <x:c r="A4651" i="25"/>
  <x:c r="B4651" i="25"/>
  <x:c r="C4651" i="25"/>
  <x:c r="D4651" i="25"/>
  <x:c r="E4651" i="25"/>
  <x:c r="F4651" i="25"/>
  <x:c r="G4651" i="25"/>
  <x:c r="H4651" i="25"/>
  <x:c r="I4651" i="25"/>
  <x:c r="J4651" i="25"/>
  <x:c r="K4651" i="25"/>
  <x:c r="L4651" i="25"/>
  <x:c r="M4651" i="25"/>
  <x:c r="N4651" i="25"/>
  <x:c r="P4651" i="25"/>
  <x:c r="Q4651" i="25"/>
  <x:c r="R4651" i="25"/>
  <x:c r="A4652" i="25"/>
  <x:c r="B4652" i="25"/>
  <x:c r="C4652" i="25"/>
  <x:c r="D4652" i="25"/>
  <x:c r="E4652" i="25"/>
  <x:c r="F4652" i="25"/>
  <x:c r="G4652" i="25"/>
  <x:c r="H4652" i="25"/>
  <x:c r="I4652" i="25"/>
  <x:c r="J4652" i="25"/>
  <x:c r="K4652" i="25"/>
  <x:c r="L4652" i="25"/>
  <x:c r="M4652" i="25"/>
  <x:c r="N4652" i="25"/>
  <x:c r="P4652" i="25"/>
  <x:c r="Q4652" i="25"/>
  <x:c r="R4652" i="25"/>
  <x:c r="A4653" i="25"/>
  <x:c r="B4653" i="25"/>
  <x:c r="C4653" i="25"/>
  <x:c r="D4653" i="25"/>
  <x:c r="E4653" i="25"/>
  <x:c r="F4653" i="25"/>
  <x:c r="G4653" i="25"/>
  <x:c r="H4653" i="25"/>
  <x:c r="I4653" i="25"/>
  <x:c r="J4653" i="25"/>
  <x:c r="K4653" i="25"/>
  <x:c r="L4653" i="25"/>
  <x:c r="M4653" i="25"/>
  <x:c r="N4653" i="25"/>
  <x:c r="P4653" i="25"/>
  <x:c r="Q4653" i="25"/>
  <x:c r="R4653" i="25"/>
  <x:c r="A4654" i="25"/>
  <x:c r="B4654" i="25"/>
  <x:c r="C4654" i="25"/>
  <x:c r="D4654" i="25"/>
  <x:c r="E4654" i="25"/>
  <x:c r="F4654" i="25"/>
  <x:c r="G4654" i="25"/>
  <x:c r="H4654" i="25"/>
  <x:c r="I4654" i="25"/>
  <x:c r="J4654" i="25"/>
  <x:c r="K4654" i="25"/>
  <x:c r="L4654" i="25"/>
  <x:c r="M4654" i="25"/>
  <x:c r="N4654" i="25"/>
  <x:c r="P4654" i="25"/>
  <x:c r="Q4654" i="25"/>
  <x:c r="R4654" i="25"/>
  <x:c r="A4655" i="25"/>
  <x:c r="B4655" i="25"/>
  <x:c r="C4655" i="25"/>
  <x:c r="D4655" i="25"/>
  <x:c r="E4655" i="25"/>
  <x:c r="F4655" i="25"/>
  <x:c r="G4655" i="25"/>
  <x:c r="H4655" i="25"/>
  <x:c r="I4655" i="25"/>
  <x:c r="J4655" i="25"/>
  <x:c r="K4655" i="25"/>
  <x:c r="L4655" i="25"/>
  <x:c r="M4655" i="25"/>
  <x:c r="N4655" i="25"/>
  <x:c r="P4655" i="25"/>
  <x:c r="Q4655" i="25"/>
  <x:c r="R4655" i="25"/>
  <x:c r="A4656" i="25"/>
  <x:c r="B4656" i="25"/>
  <x:c r="C4656" i="25"/>
  <x:c r="D4656" i="25"/>
  <x:c r="E4656" i="25"/>
  <x:c r="F4656" i="25"/>
  <x:c r="G4656" i="25"/>
  <x:c r="H4656" i="25"/>
  <x:c r="I4656" i="25"/>
  <x:c r="J4656" i="25"/>
  <x:c r="K4656" i="25"/>
  <x:c r="L4656" i="25"/>
  <x:c r="M4656" i="25"/>
  <x:c r="N4656" i="25"/>
  <x:c r="P4656" i="25"/>
  <x:c r="Q4656" i="25"/>
  <x:c r="R4656" i="25"/>
  <x:c r="A4657" i="25"/>
  <x:c r="B4657" i="25"/>
  <x:c r="C4657" i="25"/>
  <x:c r="D4657" i="25"/>
  <x:c r="E4657" i="25"/>
  <x:c r="F4657" i="25"/>
  <x:c r="G4657" i="25"/>
  <x:c r="H4657" i="25"/>
  <x:c r="I4657" i="25"/>
  <x:c r="J4657" i="25"/>
  <x:c r="K4657" i="25"/>
  <x:c r="L4657" i="25"/>
  <x:c r="M4657" i="25"/>
  <x:c r="N4657" i="25"/>
  <x:c r="P4657" i="25"/>
  <x:c r="Q4657" i="25"/>
  <x:c r="R4657" i="25"/>
  <x:c r="A4658" i="25"/>
  <x:c r="B4658" i="25"/>
  <x:c r="C4658" i="25"/>
  <x:c r="D4658" i="25"/>
  <x:c r="E4658" i="25"/>
  <x:c r="F4658" i="25"/>
  <x:c r="G4658" i="25"/>
  <x:c r="H4658" i="25"/>
  <x:c r="I4658" i="25"/>
  <x:c r="J4658" i="25"/>
  <x:c r="K4658" i="25"/>
  <x:c r="L4658" i="25"/>
  <x:c r="M4658" i="25"/>
  <x:c r="N4658" i="25"/>
  <x:c r="P4658" i="25"/>
  <x:c r="Q4658" i="25"/>
  <x:c r="R4658" i="25"/>
  <x:c r="A4659" i="25"/>
  <x:c r="B4659" i="25"/>
  <x:c r="C4659" i="25"/>
  <x:c r="D4659" i="25"/>
  <x:c r="E4659" i="25"/>
  <x:c r="F4659" i="25"/>
  <x:c r="G4659" i="25"/>
  <x:c r="H4659" i="25"/>
  <x:c r="I4659" i="25"/>
  <x:c r="J4659" i="25"/>
  <x:c r="K4659" i="25"/>
  <x:c r="L4659" i="25"/>
  <x:c r="M4659" i="25"/>
  <x:c r="N4659" i="25"/>
  <x:c r="P4659" i="25"/>
  <x:c r="Q4659" i="25"/>
  <x:c r="R4659" i="25"/>
  <x:c r="A4660" i="25"/>
  <x:c r="B4660" i="25"/>
  <x:c r="C4660" i="25"/>
  <x:c r="D4660" i="25"/>
  <x:c r="E4660" i="25"/>
  <x:c r="F4660" i="25"/>
  <x:c r="G4660" i="25"/>
  <x:c r="H4660" i="25"/>
  <x:c r="I4660" i="25"/>
  <x:c r="J4660" i="25"/>
  <x:c r="K4660" i="25"/>
  <x:c r="L4660" i="25"/>
  <x:c r="M4660" i="25"/>
  <x:c r="N4660" i="25"/>
  <x:c r="P4660" i="25"/>
  <x:c r="Q4660" i="25"/>
  <x:c r="R4660" i="25"/>
  <x:c r="A4661" i="25"/>
  <x:c r="B4661" i="25"/>
  <x:c r="C4661" i="25"/>
  <x:c r="D4661" i="25"/>
  <x:c r="E4661" i="25"/>
  <x:c r="F4661" i="25"/>
  <x:c r="G4661" i="25"/>
  <x:c r="H4661" i="25"/>
  <x:c r="I4661" i="25"/>
  <x:c r="J4661" i="25"/>
  <x:c r="K4661" i="25"/>
  <x:c r="L4661" i="25"/>
  <x:c r="M4661" i="25"/>
  <x:c r="N4661" i="25"/>
  <x:c r="P4661" i="25"/>
  <x:c r="Q4661" i="25"/>
  <x:c r="R4661" i="25"/>
  <x:c r="A4662" i="25"/>
  <x:c r="B4662" i="25"/>
  <x:c r="C4662" i="25"/>
  <x:c r="D4662" i="25"/>
  <x:c r="E4662" i="25"/>
  <x:c r="F4662" i="25"/>
  <x:c r="G4662" i="25"/>
  <x:c r="H4662" i="25"/>
  <x:c r="I4662" i="25"/>
  <x:c r="J4662" i="25"/>
  <x:c r="K4662" i="25"/>
  <x:c r="L4662" i="25"/>
  <x:c r="M4662" i="25"/>
  <x:c r="N4662" i="25"/>
  <x:c r="P4662" i="25"/>
  <x:c r="Q4662" i="25"/>
  <x:c r="R4662" i="25"/>
  <x:c r="A4663" i="25"/>
  <x:c r="B4663" i="25"/>
  <x:c r="C4663" i="25"/>
  <x:c r="D4663" i="25"/>
  <x:c r="E4663" i="25"/>
  <x:c r="F4663" i="25"/>
  <x:c r="G4663" i="25"/>
  <x:c r="H4663" i="25"/>
  <x:c r="I4663" i="25"/>
  <x:c r="J4663" i="25"/>
  <x:c r="K4663" i="25"/>
  <x:c r="L4663" i="25"/>
  <x:c r="M4663" i="25"/>
  <x:c r="N4663" i="25"/>
  <x:c r="P4663" i="25"/>
  <x:c r="Q4663" i="25"/>
  <x:c r="R4663" i="25"/>
  <x:c r="A4664" i="25"/>
  <x:c r="B4664" i="25"/>
  <x:c r="C4664" i="25"/>
  <x:c r="D4664" i="25"/>
  <x:c r="E4664" i="25"/>
  <x:c r="F4664" i="25"/>
  <x:c r="G4664" i="25"/>
  <x:c r="H4664" i="25"/>
  <x:c r="I4664" i="25"/>
  <x:c r="J4664" i="25"/>
  <x:c r="K4664" i="25"/>
  <x:c r="L4664" i="25"/>
  <x:c r="M4664" i="25"/>
  <x:c r="N4664" i="25"/>
  <x:c r="P4664" i="25"/>
  <x:c r="Q4664" i="25"/>
  <x:c r="R4664" i="25"/>
  <x:c r="A4665" i="25"/>
  <x:c r="B4665" i="25"/>
  <x:c r="C4665" i="25"/>
  <x:c r="D4665" i="25"/>
  <x:c r="E4665" i="25"/>
  <x:c r="F4665" i="25"/>
  <x:c r="G4665" i="25"/>
  <x:c r="H4665" i="25"/>
  <x:c r="I4665" i="25"/>
  <x:c r="J4665" i="25"/>
  <x:c r="K4665" i="25"/>
  <x:c r="L4665" i="25"/>
  <x:c r="M4665" i="25"/>
  <x:c r="N4665" i="25"/>
  <x:c r="P4665" i="25"/>
  <x:c r="Q4665" i="25"/>
  <x:c r="R4665" i="25"/>
  <x:c r="A4666" i="25"/>
  <x:c r="B4666" i="25"/>
  <x:c r="C4666" i="25"/>
  <x:c r="D4666" i="25"/>
  <x:c r="E4666" i="25"/>
  <x:c r="F4666" i="25"/>
  <x:c r="G4666" i="25"/>
  <x:c r="H4666" i="25"/>
  <x:c r="I4666" i="25"/>
  <x:c r="J4666" i="25"/>
  <x:c r="K4666" i="25"/>
  <x:c r="L4666" i="25"/>
  <x:c r="M4666" i="25"/>
  <x:c r="N4666" i="25"/>
  <x:c r="P4666" i="25"/>
  <x:c r="Q4666" i="25"/>
  <x:c r="R4666" i="25"/>
  <x:c r="A4667" i="25"/>
  <x:c r="B4667" i="25"/>
  <x:c r="C4667" i="25"/>
  <x:c r="D4667" i="25"/>
  <x:c r="E4667" i="25"/>
  <x:c r="F4667" i="25"/>
  <x:c r="G4667" i="25"/>
  <x:c r="H4667" i="25"/>
  <x:c r="I4667" i="25"/>
  <x:c r="J4667" i="25"/>
  <x:c r="K4667" i="25"/>
  <x:c r="L4667" i="25"/>
  <x:c r="M4667" i="25"/>
  <x:c r="N4667" i="25"/>
  <x:c r="P4667" i="25"/>
  <x:c r="Q4667" i="25"/>
  <x:c r="R4667" i="25"/>
  <x:c r="A4668" i="25"/>
  <x:c r="B4668" i="25"/>
  <x:c r="C4668" i="25"/>
  <x:c r="D4668" i="25"/>
  <x:c r="E4668" i="25"/>
  <x:c r="F4668" i="25"/>
  <x:c r="G4668" i="25"/>
  <x:c r="H4668" i="25"/>
  <x:c r="I4668" i="25"/>
  <x:c r="J4668" i="25"/>
  <x:c r="K4668" i="25"/>
  <x:c r="L4668" i="25"/>
  <x:c r="M4668" i="25"/>
  <x:c r="N4668" i="25"/>
  <x:c r="P4668" i="25"/>
  <x:c r="Q4668" i="25"/>
  <x:c r="R4668" i="25"/>
  <x:c r="A4669" i="25"/>
  <x:c r="B4669" i="25"/>
  <x:c r="C4669" i="25"/>
  <x:c r="D4669" i="25"/>
  <x:c r="E4669" i="25"/>
  <x:c r="F4669" i="25"/>
  <x:c r="G4669" i="25"/>
  <x:c r="H4669" i="25"/>
  <x:c r="I4669" i="25"/>
  <x:c r="J4669" i="25"/>
  <x:c r="K4669" i="25"/>
  <x:c r="L4669" i="25"/>
  <x:c r="M4669" i="25"/>
  <x:c r="N4669" i="25"/>
  <x:c r="P4669" i="25"/>
  <x:c r="Q4669" i="25"/>
  <x:c r="R4669" i="25"/>
  <x:c r="A4670" i="25"/>
  <x:c r="B4670" i="25"/>
  <x:c r="C4670" i="25"/>
  <x:c r="D4670" i="25"/>
  <x:c r="E4670" i="25"/>
  <x:c r="F4670" i="25"/>
  <x:c r="G4670" i="25"/>
  <x:c r="H4670" i="25"/>
  <x:c r="I4670" i="25"/>
  <x:c r="J4670" i="25"/>
  <x:c r="K4670" i="25"/>
  <x:c r="L4670" i="25"/>
  <x:c r="M4670" i="25"/>
  <x:c r="N4670" i="25"/>
  <x:c r="P4670" i="25"/>
  <x:c r="Q4670" i="25"/>
  <x:c r="R4670" i="25"/>
  <x:c r="A4671" i="25"/>
  <x:c r="B4671" i="25"/>
  <x:c r="C4671" i="25"/>
  <x:c r="D4671" i="25"/>
  <x:c r="E4671" i="25"/>
  <x:c r="F4671" i="25"/>
  <x:c r="G4671" i="25"/>
  <x:c r="H4671" i="25"/>
  <x:c r="I4671" i="25"/>
  <x:c r="J4671" i="25"/>
  <x:c r="K4671" i="25"/>
  <x:c r="L4671" i="25"/>
  <x:c r="M4671" i="25"/>
  <x:c r="N4671" i="25"/>
  <x:c r="P4671" i="25"/>
  <x:c r="Q4671" i="25"/>
  <x:c r="R4671" i="25"/>
  <x:c r="A4672" i="25"/>
  <x:c r="B4672" i="25"/>
  <x:c r="C4672" i="25"/>
  <x:c r="D4672" i="25"/>
  <x:c r="E4672" i="25"/>
  <x:c r="F4672" i="25"/>
  <x:c r="G4672" i="25"/>
  <x:c r="H4672" i="25"/>
  <x:c r="I4672" i="25"/>
  <x:c r="J4672" i="25"/>
  <x:c r="K4672" i="25"/>
  <x:c r="L4672" i="25"/>
  <x:c r="M4672" i="25"/>
  <x:c r="N4672" i="25"/>
  <x:c r="P4672" i="25"/>
  <x:c r="Q4672" i="25"/>
  <x:c r="R4672" i="25"/>
  <x:c r="A4673" i="25"/>
  <x:c r="B4673" i="25"/>
  <x:c r="C4673" i="25"/>
  <x:c r="D4673" i="25"/>
  <x:c r="E4673" i="25"/>
  <x:c r="F4673" i="25"/>
  <x:c r="G4673" i="25"/>
  <x:c r="H4673" i="25"/>
  <x:c r="I4673" i="25"/>
  <x:c r="J4673" i="25"/>
  <x:c r="K4673" i="25"/>
  <x:c r="L4673" i="25"/>
  <x:c r="M4673" i="25"/>
  <x:c r="N4673" i="25"/>
  <x:c r="P4673" i="25"/>
  <x:c r="Q4673" i="25"/>
  <x:c r="R4673" i="25"/>
  <x:c r="A4674" i="25"/>
  <x:c r="B4674" i="25"/>
  <x:c r="C4674" i="25"/>
  <x:c r="D4674" i="25"/>
  <x:c r="E4674" i="25"/>
  <x:c r="F4674" i="25"/>
  <x:c r="G4674" i="25"/>
  <x:c r="H4674" i="25"/>
  <x:c r="I4674" i="25"/>
  <x:c r="J4674" i="25"/>
  <x:c r="K4674" i="25"/>
  <x:c r="L4674" i="25"/>
  <x:c r="M4674" i="25"/>
  <x:c r="N4674" i="25"/>
  <x:c r="P4674" i="25"/>
  <x:c r="Q4674" i="25"/>
  <x:c r="R4674" i="25"/>
  <x:c r="A4675" i="25"/>
  <x:c r="B4675" i="25"/>
  <x:c r="C4675" i="25"/>
  <x:c r="D4675" i="25"/>
  <x:c r="E4675" i="25"/>
  <x:c r="F4675" i="25"/>
  <x:c r="G4675" i="25"/>
  <x:c r="H4675" i="25"/>
  <x:c r="I4675" i="25"/>
  <x:c r="J4675" i="25"/>
  <x:c r="K4675" i="25"/>
  <x:c r="L4675" i="25"/>
  <x:c r="M4675" i="25"/>
  <x:c r="N4675" i="25"/>
  <x:c r="P4675" i="25"/>
  <x:c r="Q4675" i="25"/>
  <x:c r="R4675" i="25"/>
  <x:c r="A4676" i="25"/>
  <x:c r="B4676" i="25"/>
  <x:c r="C4676" i="25"/>
  <x:c r="D4676" i="25"/>
  <x:c r="E4676" i="25"/>
  <x:c r="F4676" i="25"/>
  <x:c r="G4676" i="25"/>
  <x:c r="H4676" i="25"/>
  <x:c r="I4676" i="25"/>
  <x:c r="J4676" i="25"/>
  <x:c r="K4676" i="25"/>
  <x:c r="L4676" i="25"/>
  <x:c r="M4676" i="25"/>
  <x:c r="N4676" i="25"/>
  <x:c r="P4676" i="25"/>
  <x:c r="Q4676" i="25"/>
  <x:c r="R4676" i="25"/>
  <x:c r="A4677" i="25"/>
  <x:c r="B4677" i="25"/>
  <x:c r="C4677" i="25"/>
  <x:c r="D4677" i="25"/>
  <x:c r="E4677" i="25"/>
  <x:c r="F4677" i="25"/>
  <x:c r="G4677" i="25"/>
  <x:c r="H4677" i="25"/>
  <x:c r="I4677" i="25"/>
  <x:c r="J4677" i="25"/>
  <x:c r="K4677" i="25"/>
  <x:c r="L4677" i="25"/>
  <x:c r="M4677" i="25"/>
  <x:c r="N4677" i="25"/>
  <x:c r="P4677" i="25"/>
  <x:c r="Q4677" i="25"/>
  <x:c r="R4677" i="25"/>
  <x:c r="A4678" i="25"/>
  <x:c r="B4678" i="25"/>
  <x:c r="C4678" i="25"/>
  <x:c r="D4678" i="25"/>
  <x:c r="E4678" i="25"/>
  <x:c r="F4678" i="25"/>
  <x:c r="G4678" i="25"/>
  <x:c r="H4678" i="25"/>
  <x:c r="I4678" i="25"/>
  <x:c r="J4678" i="25"/>
  <x:c r="K4678" i="25"/>
  <x:c r="L4678" i="25"/>
  <x:c r="M4678" i="25"/>
  <x:c r="N4678" i="25"/>
  <x:c r="P4678" i="25"/>
  <x:c r="Q4678" i="25"/>
  <x:c r="R4678" i="25"/>
  <x:c r="A4679" i="25"/>
  <x:c r="B4679" i="25"/>
  <x:c r="C4679" i="25"/>
  <x:c r="D4679" i="25"/>
  <x:c r="E4679" i="25"/>
  <x:c r="F4679" i="25"/>
  <x:c r="G4679" i="25"/>
  <x:c r="H4679" i="25"/>
  <x:c r="I4679" i="25"/>
  <x:c r="J4679" i="25"/>
  <x:c r="K4679" i="25"/>
  <x:c r="L4679" i="25"/>
  <x:c r="M4679" i="25"/>
  <x:c r="N4679" i="25"/>
  <x:c r="P4679" i="25"/>
  <x:c r="Q4679" i="25"/>
  <x:c r="R4679" i="25"/>
  <x:c r="A4680" i="25"/>
  <x:c r="B4680" i="25"/>
  <x:c r="C4680" i="25"/>
  <x:c r="D4680" i="25"/>
  <x:c r="E4680" i="25"/>
  <x:c r="F4680" i="25"/>
  <x:c r="G4680" i="25"/>
  <x:c r="H4680" i="25"/>
  <x:c r="I4680" i="25"/>
  <x:c r="J4680" i="25"/>
  <x:c r="K4680" i="25"/>
  <x:c r="L4680" i="25"/>
  <x:c r="M4680" i="25"/>
  <x:c r="N4680" i="25"/>
  <x:c r="P4680" i="25"/>
  <x:c r="Q4680" i="25"/>
  <x:c r="R4680" i="25"/>
  <x:c r="A4681" i="25"/>
  <x:c r="B4681" i="25"/>
  <x:c r="C4681" i="25"/>
  <x:c r="D4681" i="25"/>
  <x:c r="E4681" i="25"/>
  <x:c r="F4681" i="25"/>
  <x:c r="G4681" i="25"/>
  <x:c r="H4681" i="25"/>
  <x:c r="I4681" i="25"/>
  <x:c r="J4681" i="25"/>
  <x:c r="K4681" i="25"/>
  <x:c r="L4681" i="25"/>
  <x:c r="M4681" i="25"/>
  <x:c r="N4681" i="25"/>
  <x:c r="P4681" i="25"/>
  <x:c r="Q4681" i="25"/>
  <x:c r="R4681" i="25"/>
  <x:c r="A4682" i="25"/>
  <x:c r="B4682" i="25"/>
  <x:c r="C4682" i="25"/>
  <x:c r="D4682" i="25"/>
  <x:c r="E4682" i="25"/>
  <x:c r="F4682" i="25"/>
  <x:c r="G4682" i="25"/>
  <x:c r="H4682" i="25"/>
  <x:c r="I4682" i="25"/>
  <x:c r="J4682" i="25"/>
  <x:c r="K4682" i="25"/>
  <x:c r="L4682" i="25"/>
  <x:c r="M4682" i="25"/>
  <x:c r="N4682" i="25"/>
  <x:c r="P4682" i="25"/>
  <x:c r="Q4682" i="25"/>
  <x:c r="R4682" i="25"/>
  <x:c r="A4683" i="25"/>
  <x:c r="B4683" i="25"/>
  <x:c r="C4683" i="25"/>
  <x:c r="D4683" i="25"/>
  <x:c r="E4683" i="25"/>
  <x:c r="F4683" i="25"/>
  <x:c r="G4683" i="25"/>
  <x:c r="H4683" i="25"/>
  <x:c r="I4683" i="25"/>
  <x:c r="J4683" i="25"/>
  <x:c r="K4683" i="25"/>
  <x:c r="L4683" i="25"/>
  <x:c r="M4683" i="25"/>
  <x:c r="N4683" i="25"/>
  <x:c r="P4683" i="25"/>
  <x:c r="Q4683" i="25"/>
  <x:c r="R4683" i="25"/>
  <x:c r="A4684" i="25"/>
  <x:c r="B4684" i="25"/>
  <x:c r="C4684" i="25"/>
  <x:c r="D4684" i="25"/>
  <x:c r="E4684" i="25"/>
  <x:c r="F4684" i="25"/>
  <x:c r="G4684" i="25"/>
  <x:c r="H4684" i="25"/>
  <x:c r="I4684" i="25"/>
  <x:c r="J4684" i="25"/>
  <x:c r="K4684" i="25"/>
  <x:c r="L4684" i="25"/>
  <x:c r="M4684" i="25"/>
  <x:c r="N4684" i="25"/>
  <x:c r="P4684" i="25"/>
  <x:c r="Q4684" i="25"/>
  <x:c r="R4684" i="25"/>
  <x:c r="A4685" i="25"/>
  <x:c r="B4685" i="25"/>
  <x:c r="C4685" i="25"/>
  <x:c r="D4685" i="25"/>
  <x:c r="E4685" i="25"/>
  <x:c r="F4685" i="25"/>
  <x:c r="G4685" i="25"/>
  <x:c r="H4685" i="25"/>
  <x:c r="I4685" i="25"/>
  <x:c r="J4685" i="25"/>
  <x:c r="K4685" i="25"/>
  <x:c r="L4685" i="25"/>
  <x:c r="M4685" i="25"/>
  <x:c r="N4685" i="25"/>
  <x:c r="P4685" i="25"/>
  <x:c r="Q4685" i="25"/>
  <x:c r="R4685" i="25"/>
  <x:c r="A4686" i="25"/>
  <x:c r="B4686" i="25"/>
  <x:c r="C4686" i="25"/>
  <x:c r="D4686" i="25"/>
  <x:c r="E4686" i="25"/>
  <x:c r="F4686" i="25"/>
  <x:c r="G4686" i="25"/>
  <x:c r="H4686" i="25"/>
  <x:c r="I4686" i="25"/>
  <x:c r="J4686" i="25"/>
  <x:c r="K4686" i="25"/>
  <x:c r="L4686" i="25"/>
  <x:c r="M4686" i="25"/>
  <x:c r="N4686" i="25"/>
  <x:c r="P4686" i="25"/>
  <x:c r="Q4686" i="25"/>
  <x:c r="R4686" i="25"/>
  <x:c r="A4687" i="25"/>
  <x:c r="B4687" i="25"/>
  <x:c r="C4687" i="25"/>
  <x:c r="D4687" i="25"/>
  <x:c r="E4687" i="25"/>
  <x:c r="F4687" i="25"/>
  <x:c r="G4687" i="25"/>
  <x:c r="H4687" i="25"/>
  <x:c r="I4687" i="25"/>
  <x:c r="J4687" i="25"/>
  <x:c r="K4687" i="25"/>
  <x:c r="L4687" i="25"/>
  <x:c r="M4687" i="25"/>
  <x:c r="N4687" i="25"/>
  <x:c r="P4687" i="25"/>
  <x:c r="Q4687" i="25"/>
  <x:c r="R4687" i="25"/>
  <x:c r="A4688" i="25"/>
  <x:c r="B4688" i="25"/>
  <x:c r="C4688" i="25"/>
  <x:c r="D4688" i="25"/>
  <x:c r="E4688" i="25"/>
  <x:c r="F4688" i="25"/>
  <x:c r="G4688" i="25"/>
  <x:c r="H4688" i="25"/>
  <x:c r="I4688" i="25"/>
  <x:c r="J4688" i="25"/>
  <x:c r="K4688" i="25"/>
  <x:c r="L4688" i="25"/>
  <x:c r="M4688" i="25"/>
  <x:c r="N4688" i="25"/>
  <x:c r="P4688" i="25"/>
  <x:c r="Q4688" i="25"/>
  <x:c r="R4688" i="25"/>
  <x:c r="A4689" i="25"/>
  <x:c r="B4689" i="25"/>
  <x:c r="C4689" i="25"/>
  <x:c r="D4689" i="25"/>
  <x:c r="E4689" i="25"/>
  <x:c r="F4689" i="25"/>
  <x:c r="G4689" i="25"/>
  <x:c r="H4689" i="25"/>
  <x:c r="I4689" i="25"/>
  <x:c r="J4689" i="25"/>
  <x:c r="K4689" i="25"/>
  <x:c r="L4689" i="25"/>
  <x:c r="M4689" i="25"/>
  <x:c r="N4689" i="25"/>
  <x:c r="P4689" i="25"/>
  <x:c r="Q4689" i="25"/>
  <x:c r="R4689" i="25"/>
  <x:c r="A4690" i="25"/>
  <x:c r="B4690" i="25"/>
  <x:c r="C4690" i="25"/>
  <x:c r="D4690" i="25"/>
  <x:c r="E4690" i="25"/>
  <x:c r="F4690" i="25"/>
  <x:c r="G4690" i="25"/>
  <x:c r="H4690" i="25"/>
  <x:c r="I4690" i="25"/>
  <x:c r="J4690" i="25"/>
  <x:c r="K4690" i="25"/>
  <x:c r="L4690" i="25"/>
  <x:c r="M4690" i="25"/>
  <x:c r="N4690" i="25"/>
  <x:c r="P4690" i="25"/>
  <x:c r="Q4690" i="25"/>
  <x:c r="R4690" i="25"/>
  <x:c r="A4691" i="25"/>
  <x:c r="B4691" i="25"/>
  <x:c r="C4691" i="25"/>
  <x:c r="D4691" i="25"/>
  <x:c r="E4691" i="25"/>
  <x:c r="F4691" i="25"/>
  <x:c r="G4691" i="25"/>
  <x:c r="H4691" i="25"/>
  <x:c r="I4691" i="25"/>
  <x:c r="J4691" i="25"/>
  <x:c r="K4691" i="25"/>
  <x:c r="L4691" i="25"/>
  <x:c r="M4691" i="25"/>
  <x:c r="N4691" i="25"/>
  <x:c r="P4691" i="25"/>
  <x:c r="Q4691" i="25"/>
  <x:c r="R4691" i="25"/>
  <x:c r="A4692" i="25"/>
  <x:c r="B4692" i="25"/>
  <x:c r="C4692" i="25"/>
  <x:c r="D4692" i="25"/>
  <x:c r="E4692" i="25"/>
  <x:c r="F4692" i="25"/>
  <x:c r="G4692" i="25"/>
  <x:c r="H4692" i="25"/>
  <x:c r="I4692" i="25"/>
  <x:c r="J4692" i="25"/>
  <x:c r="K4692" i="25"/>
  <x:c r="L4692" i="25"/>
  <x:c r="M4692" i="25"/>
  <x:c r="N4692" i="25"/>
  <x:c r="P4692" i="25"/>
  <x:c r="Q4692" i="25"/>
  <x:c r="R4692" i="25"/>
  <x:c r="A4693" i="25"/>
  <x:c r="B4693" i="25"/>
  <x:c r="C4693" i="25"/>
  <x:c r="D4693" i="25"/>
  <x:c r="E4693" i="25"/>
  <x:c r="F4693" i="25"/>
  <x:c r="G4693" i="25"/>
  <x:c r="H4693" i="25"/>
  <x:c r="I4693" i="25"/>
  <x:c r="J4693" i="25"/>
  <x:c r="K4693" i="25"/>
  <x:c r="L4693" i="25"/>
  <x:c r="M4693" i="25"/>
  <x:c r="N4693" i="25"/>
  <x:c r="P4693" i="25"/>
  <x:c r="Q4693" i="25"/>
  <x:c r="R4693" i="25"/>
  <x:c r="A4694" i="25"/>
  <x:c r="B4694" i="25"/>
  <x:c r="C4694" i="25"/>
  <x:c r="D4694" i="25"/>
  <x:c r="E4694" i="25"/>
  <x:c r="F4694" i="25"/>
  <x:c r="G4694" i="25"/>
  <x:c r="H4694" i="25"/>
  <x:c r="I4694" i="25"/>
  <x:c r="J4694" i="25"/>
  <x:c r="K4694" i="25"/>
  <x:c r="L4694" i="25"/>
  <x:c r="M4694" i="25"/>
  <x:c r="N4694" i="25"/>
  <x:c r="P4694" i="25"/>
  <x:c r="Q4694" i="25"/>
  <x:c r="R4694" i="25"/>
  <x:c r="A4695" i="25"/>
  <x:c r="B4695" i="25"/>
  <x:c r="C4695" i="25"/>
  <x:c r="D4695" i="25"/>
  <x:c r="E4695" i="25"/>
  <x:c r="F4695" i="25"/>
  <x:c r="G4695" i="25"/>
  <x:c r="H4695" i="25"/>
  <x:c r="I4695" i="25"/>
  <x:c r="J4695" i="25"/>
  <x:c r="K4695" i="25"/>
  <x:c r="L4695" i="25"/>
  <x:c r="M4695" i="25"/>
  <x:c r="N4695" i="25"/>
  <x:c r="P4695" i="25"/>
  <x:c r="Q4695" i="25"/>
  <x:c r="R4695" i="25"/>
  <x:c r="A4696" i="25"/>
  <x:c r="B4696" i="25"/>
  <x:c r="C4696" i="25"/>
  <x:c r="D4696" i="25"/>
  <x:c r="E4696" i="25"/>
  <x:c r="F4696" i="25"/>
  <x:c r="G4696" i="25"/>
  <x:c r="H4696" i="25"/>
  <x:c r="I4696" i="25"/>
  <x:c r="J4696" i="25"/>
  <x:c r="K4696" i="25"/>
  <x:c r="L4696" i="25"/>
  <x:c r="M4696" i="25"/>
  <x:c r="N4696" i="25"/>
  <x:c r="P4696" i="25"/>
  <x:c r="Q4696" i="25"/>
  <x:c r="R4696" i="25"/>
  <x:c r="A4697" i="25"/>
  <x:c r="B4697" i="25"/>
  <x:c r="C4697" i="25"/>
  <x:c r="D4697" i="25"/>
  <x:c r="E4697" i="25"/>
  <x:c r="F4697" i="25"/>
  <x:c r="G4697" i="25"/>
  <x:c r="H4697" i="25"/>
  <x:c r="I4697" i="25"/>
  <x:c r="J4697" i="25"/>
  <x:c r="K4697" i="25"/>
  <x:c r="L4697" i="25"/>
  <x:c r="M4697" i="25"/>
  <x:c r="N4697" i="25"/>
  <x:c r="P4697" i="25"/>
  <x:c r="Q4697" i="25"/>
  <x:c r="R4697" i="25"/>
  <x:c r="A4698" i="25"/>
  <x:c r="B4698" i="25"/>
  <x:c r="C4698" i="25"/>
  <x:c r="D4698" i="25"/>
  <x:c r="E4698" i="25"/>
  <x:c r="F4698" i="25"/>
  <x:c r="G4698" i="25"/>
  <x:c r="H4698" i="25"/>
  <x:c r="I4698" i="25"/>
  <x:c r="J4698" i="25"/>
  <x:c r="K4698" i="25"/>
  <x:c r="L4698" i="25"/>
  <x:c r="M4698" i="25"/>
  <x:c r="N4698" i="25"/>
  <x:c r="P4698" i="25"/>
  <x:c r="Q4698" i="25"/>
  <x:c r="R4698" i="25"/>
  <x:c r="A4699" i="25"/>
  <x:c r="B4699" i="25"/>
  <x:c r="C4699" i="25"/>
  <x:c r="D4699" i="25"/>
  <x:c r="E4699" i="25"/>
  <x:c r="F4699" i="25"/>
  <x:c r="G4699" i="25"/>
  <x:c r="H4699" i="25"/>
  <x:c r="I4699" i="25"/>
  <x:c r="J4699" i="25"/>
  <x:c r="K4699" i="25"/>
  <x:c r="L4699" i="25"/>
  <x:c r="M4699" i="25"/>
  <x:c r="N4699" i="25"/>
  <x:c r="P4699" i="25"/>
  <x:c r="Q4699" i="25"/>
  <x:c r="R4699" i="25"/>
  <x:c r="A4700" i="25"/>
  <x:c r="B4700" i="25"/>
  <x:c r="C4700" i="25"/>
  <x:c r="D4700" i="25"/>
  <x:c r="E4700" i="25"/>
  <x:c r="F4700" i="25"/>
  <x:c r="G4700" i="25"/>
  <x:c r="H4700" i="25"/>
  <x:c r="I4700" i="25"/>
  <x:c r="J4700" i="25"/>
  <x:c r="K4700" i="25"/>
  <x:c r="L4700" i="25"/>
  <x:c r="M4700" i="25"/>
  <x:c r="N4700" i="25"/>
  <x:c r="P4700" i="25"/>
  <x:c r="Q4700" i="25"/>
  <x:c r="R4700" i="25"/>
  <x:c r="A4701" i="25"/>
  <x:c r="B4701" i="25"/>
  <x:c r="C4701" i="25"/>
  <x:c r="D4701" i="25"/>
  <x:c r="E4701" i="25"/>
  <x:c r="F4701" i="25"/>
  <x:c r="G4701" i="25"/>
  <x:c r="H4701" i="25"/>
  <x:c r="I4701" i="25"/>
  <x:c r="J4701" i="25"/>
  <x:c r="K4701" i="25"/>
  <x:c r="L4701" i="25"/>
  <x:c r="M4701" i="25"/>
  <x:c r="N4701" i="25"/>
  <x:c r="P4701" i="25"/>
  <x:c r="Q4701" i="25"/>
  <x:c r="R4701" i="25"/>
  <x:c r="A4702" i="25"/>
  <x:c r="B4702" i="25"/>
  <x:c r="C4702" i="25"/>
  <x:c r="D4702" i="25"/>
  <x:c r="E4702" i="25"/>
  <x:c r="F4702" i="25"/>
  <x:c r="G4702" i="25"/>
  <x:c r="H4702" i="25"/>
  <x:c r="I4702" i="25"/>
  <x:c r="J4702" i="25"/>
  <x:c r="K4702" i="25"/>
  <x:c r="L4702" i="25"/>
  <x:c r="M4702" i="25"/>
  <x:c r="N4702" i="25"/>
  <x:c r="P4702" i="25"/>
  <x:c r="Q4702" i="25"/>
  <x:c r="R4702" i="25"/>
  <x:c r="A4703" i="25"/>
  <x:c r="B4703" i="25"/>
  <x:c r="C4703" i="25"/>
  <x:c r="D4703" i="25"/>
  <x:c r="E4703" i="25"/>
  <x:c r="F4703" i="25"/>
  <x:c r="G4703" i="25"/>
  <x:c r="H4703" i="25"/>
  <x:c r="I4703" i="25"/>
  <x:c r="J4703" i="25"/>
  <x:c r="K4703" i="25"/>
  <x:c r="L4703" i="25"/>
  <x:c r="M4703" i="25"/>
  <x:c r="N4703" i="25"/>
  <x:c r="P4703" i="25"/>
  <x:c r="Q4703" i="25"/>
  <x:c r="R4703" i="25"/>
  <x:c r="A4704" i="25"/>
  <x:c r="B4704" i="25"/>
  <x:c r="C4704" i="25"/>
  <x:c r="D4704" i="25"/>
  <x:c r="E4704" i="25"/>
  <x:c r="F4704" i="25"/>
  <x:c r="G4704" i="25"/>
  <x:c r="H4704" i="25"/>
  <x:c r="I4704" i="25"/>
  <x:c r="J4704" i="25"/>
  <x:c r="K4704" i="25"/>
  <x:c r="L4704" i="25"/>
  <x:c r="M4704" i="25"/>
  <x:c r="N4704" i="25"/>
  <x:c r="P4704" i="25"/>
  <x:c r="Q4704" i="25"/>
  <x:c r="R4704" i="25"/>
  <x:c r="A4705" i="25"/>
  <x:c r="B4705" i="25"/>
  <x:c r="C4705" i="25"/>
  <x:c r="D4705" i="25"/>
  <x:c r="E4705" i="25"/>
  <x:c r="F4705" i="25"/>
  <x:c r="G4705" i="25"/>
  <x:c r="H4705" i="25"/>
  <x:c r="I4705" i="25"/>
  <x:c r="J4705" i="25"/>
  <x:c r="K4705" i="25"/>
  <x:c r="L4705" i="25"/>
  <x:c r="M4705" i="25"/>
  <x:c r="N4705" i="25"/>
  <x:c r="P4705" i="25"/>
  <x:c r="Q4705" i="25"/>
  <x:c r="R4705" i="25"/>
  <x:c r="A4706" i="25"/>
  <x:c r="B4706" i="25"/>
  <x:c r="C4706" i="25"/>
  <x:c r="D4706" i="25"/>
  <x:c r="E4706" i="25"/>
  <x:c r="F4706" i="25"/>
  <x:c r="G4706" i="25"/>
  <x:c r="H4706" i="25"/>
  <x:c r="I4706" i="25"/>
  <x:c r="J4706" i="25"/>
  <x:c r="K4706" i="25"/>
  <x:c r="L4706" i="25"/>
  <x:c r="M4706" i="25"/>
  <x:c r="N4706" i="25"/>
  <x:c r="P4706" i="25"/>
  <x:c r="Q4706" i="25"/>
  <x:c r="R4706" i="25"/>
  <x:c r="A4707" i="25"/>
  <x:c r="B4707" i="25"/>
  <x:c r="C4707" i="25"/>
  <x:c r="D4707" i="25"/>
  <x:c r="E4707" i="25"/>
  <x:c r="F4707" i="25"/>
  <x:c r="G4707" i="25"/>
  <x:c r="H4707" i="25"/>
  <x:c r="I4707" i="25"/>
  <x:c r="J4707" i="25"/>
  <x:c r="K4707" i="25"/>
  <x:c r="L4707" i="25"/>
  <x:c r="M4707" i="25"/>
  <x:c r="N4707" i="25"/>
  <x:c r="P4707" i="25"/>
  <x:c r="Q4707" i="25"/>
  <x:c r="R4707" i="25"/>
  <x:c r="A4708" i="25"/>
  <x:c r="B4708" i="25"/>
  <x:c r="C4708" i="25"/>
  <x:c r="D4708" i="25"/>
  <x:c r="E4708" i="25"/>
  <x:c r="F4708" i="25"/>
  <x:c r="G4708" i="25"/>
  <x:c r="H4708" i="25"/>
  <x:c r="I4708" i="25"/>
  <x:c r="J4708" i="25"/>
  <x:c r="K4708" i="25"/>
  <x:c r="L4708" i="25"/>
  <x:c r="M4708" i="25"/>
  <x:c r="N4708" i="25"/>
  <x:c r="P4708" i="25"/>
  <x:c r="Q4708" i="25"/>
  <x:c r="R4708" i="25"/>
  <x:c r="A4709" i="25"/>
  <x:c r="B4709" i="25"/>
  <x:c r="C4709" i="25"/>
  <x:c r="D4709" i="25"/>
  <x:c r="E4709" i="25"/>
  <x:c r="F4709" i="25"/>
  <x:c r="G4709" i="25"/>
  <x:c r="H4709" i="25"/>
  <x:c r="I4709" i="25"/>
  <x:c r="J4709" i="25"/>
  <x:c r="K4709" i="25"/>
  <x:c r="L4709" i="25"/>
  <x:c r="M4709" i="25"/>
  <x:c r="N4709" i="25"/>
  <x:c r="P4709" i="25"/>
  <x:c r="Q4709" i="25"/>
  <x:c r="R4709" i="25"/>
  <x:c r="A4710" i="25"/>
  <x:c r="B4710" i="25"/>
  <x:c r="C4710" i="25"/>
  <x:c r="D4710" i="25"/>
  <x:c r="E4710" i="25"/>
  <x:c r="F4710" i="25"/>
  <x:c r="G4710" i="25"/>
  <x:c r="H4710" i="25"/>
  <x:c r="I4710" i="25"/>
  <x:c r="J4710" i="25"/>
  <x:c r="K4710" i="25"/>
  <x:c r="L4710" i="25"/>
  <x:c r="M4710" i="25"/>
  <x:c r="N4710" i="25"/>
  <x:c r="P4710" i="25"/>
  <x:c r="Q4710" i="25"/>
  <x:c r="R4710" i="25"/>
  <x:c r="A4711" i="25"/>
  <x:c r="B4711" i="25"/>
  <x:c r="C4711" i="25"/>
  <x:c r="D4711" i="25"/>
  <x:c r="E4711" i="25"/>
  <x:c r="F4711" i="25"/>
  <x:c r="G4711" i="25"/>
  <x:c r="H4711" i="25"/>
  <x:c r="I4711" i="25"/>
  <x:c r="J4711" i="25"/>
  <x:c r="K4711" i="25"/>
  <x:c r="L4711" i="25"/>
  <x:c r="M4711" i="25"/>
  <x:c r="N4711" i="25"/>
  <x:c r="P4711" i="25"/>
  <x:c r="Q4711" i="25"/>
  <x:c r="R4711" i="25"/>
  <x:c r="A4712" i="25"/>
  <x:c r="B4712" i="25"/>
  <x:c r="C4712" i="25"/>
  <x:c r="D4712" i="25"/>
  <x:c r="E4712" i="25"/>
  <x:c r="F4712" i="25"/>
  <x:c r="G4712" i="25"/>
  <x:c r="H4712" i="25"/>
  <x:c r="I4712" i="25"/>
  <x:c r="J4712" i="25"/>
  <x:c r="K4712" i="25"/>
  <x:c r="L4712" i="25"/>
  <x:c r="M4712" i="25"/>
  <x:c r="N4712" i="25"/>
  <x:c r="P4712" i="25"/>
  <x:c r="Q4712" i="25"/>
  <x:c r="R4712" i="25"/>
  <x:c r="A4713" i="25"/>
  <x:c r="B4713" i="25"/>
  <x:c r="C4713" i="25"/>
  <x:c r="D4713" i="25"/>
  <x:c r="E4713" i="25"/>
  <x:c r="F4713" i="25"/>
  <x:c r="G4713" i="25"/>
  <x:c r="H4713" i="25"/>
  <x:c r="I4713" i="25"/>
  <x:c r="J4713" i="25"/>
  <x:c r="K4713" i="25"/>
  <x:c r="L4713" i="25"/>
  <x:c r="M4713" i="25"/>
  <x:c r="N4713" i="25"/>
  <x:c r="P4713" i="25"/>
  <x:c r="Q4713" i="25"/>
  <x:c r="R4713" i="25"/>
  <x:c r="A4714" i="25"/>
  <x:c r="B4714" i="25"/>
  <x:c r="C4714" i="25"/>
  <x:c r="D4714" i="25"/>
  <x:c r="E4714" i="25"/>
  <x:c r="F4714" i="25"/>
  <x:c r="G4714" i="25"/>
  <x:c r="H4714" i="25"/>
  <x:c r="I4714" i="25"/>
  <x:c r="J4714" i="25"/>
  <x:c r="K4714" i="25"/>
  <x:c r="L4714" i="25"/>
  <x:c r="M4714" i="25"/>
  <x:c r="N4714" i="25"/>
  <x:c r="P4714" i="25"/>
  <x:c r="Q4714" i="25"/>
  <x:c r="R4714" i="25"/>
  <x:c r="A4715" i="25"/>
  <x:c r="B4715" i="25"/>
  <x:c r="C4715" i="25"/>
  <x:c r="D4715" i="25"/>
  <x:c r="E4715" i="25"/>
  <x:c r="F4715" i="25"/>
  <x:c r="G4715" i="25"/>
  <x:c r="H4715" i="25"/>
  <x:c r="I4715" i="25"/>
  <x:c r="J4715" i="25"/>
  <x:c r="K4715" i="25"/>
  <x:c r="L4715" i="25"/>
  <x:c r="M4715" i="25"/>
  <x:c r="N4715" i="25"/>
  <x:c r="P4715" i="25"/>
  <x:c r="Q4715" i="25"/>
  <x:c r="R4715" i="25"/>
  <x:c r="A4716" i="25"/>
  <x:c r="B4716" i="25"/>
  <x:c r="C4716" i="25"/>
  <x:c r="D4716" i="25"/>
  <x:c r="E4716" i="25"/>
  <x:c r="F4716" i="25"/>
  <x:c r="G4716" i="25"/>
  <x:c r="H4716" i="25"/>
  <x:c r="I4716" i="25"/>
  <x:c r="J4716" i="25"/>
  <x:c r="K4716" i="25"/>
  <x:c r="L4716" i="25"/>
  <x:c r="M4716" i="25"/>
  <x:c r="N4716" i="25"/>
  <x:c r="P4716" i="25"/>
  <x:c r="Q4716" i="25"/>
  <x:c r="R4716" i="25"/>
  <x:c r="A4717" i="25"/>
  <x:c r="B4717" i="25"/>
  <x:c r="C4717" i="25"/>
  <x:c r="D4717" i="25"/>
  <x:c r="E4717" i="25"/>
  <x:c r="F4717" i="25"/>
  <x:c r="G4717" i="25"/>
  <x:c r="H4717" i="25"/>
  <x:c r="I4717" i="25"/>
  <x:c r="J4717" i="25"/>
  <x:c r="K4717" i="25"/>
  <x:c r="L4717" i="25"/>
  <x:c r="M4717" i="25"/>
  <x:c r="N4717" i="25"/>
  <x:c r="P4717" i="25"/>
  <x:c r="Q4717" i="25"/>
  <x:c r="R4717" i="25"/>
  <x:c r="A4718" i="25"/>
  <x:c r="B4718" i="25"/>
  <x:c r="C4718" i="25"/>
  <x:c r="D4718" i="25"/>
  <x:c r="E4718" i="25"/>
  <x:c r="F4718" i="25"/>
  <x:c r="G4718" i="25"/>
  <x:c r="H4718" i="25"/>
  <x:c r="I4718" i="25"/>
  <x:c r="J4718" i="25"/>
  <x:c r="K4718" i="25"/>
  <x:c r="L4718" i="25"/>
  <x:c r="M4718" i="25"/>
  <x:c r="N4718" i="25"/>
  <x:c r="P4718" i="25"/>
  <x:c r="Q4718" i="25"/>
  <x:c r="R4718" i="25"/>
  <x:c r="A4719" i="25"/>
  <x:c r="B4719" i="25"/>
  <x:c r="C4719" i="25"/>
  <x:c r="D4719" i="25"/>
  <x:c r="E4719" i="25"/>
  <x:c r="F4719" i="25"/>
  <x:c r="G4719" i="25"/>
  <x:c r="H4719" i="25"/>
  <x:c r="I4719" i="25"/>
  <x:c r="J4719" i="25"/>
  <x:c r="K4719" i="25"/>
  <x:c r="L4719" i="25"/>
  <x:c r="M4719" i="25"/>
  <x:c r="N4719" i="25"/>
  <x:c r="P4719" i="25"/>
  <x:c r="Q4719" i="25"/>
  <x:c r="R4719" i="25"/>
  <x:c r="A4720" i="25"/>
  <x:c r="B4720" i="25"/>
  <x:c r="C4720" i="25"/>
  <x:c r="D4720" i="25"/>
  <x:c r="E4720" i="25"/>
  <x:c r="F4720" i="25"/>
  <x:c r="G4720" i="25"/>
  <x:c r="H4720" i="25"/>
  <x:c r="I4720" i="25"/>
  <x:c r="J4720" i="25"/>
  <x:c r="K4720" i="25"/>
  <x:c r="L4720" i="25"/>
  <x:c r="M4720" i="25"/>
  <x:c r="N4720" i="25"/>
  <x:c r="P4720" i="25"/>
  <x:c r="Q4720" i="25"/>
  <x:c r="R4720" i="25"/>
  <x:c r="A4721" i="25"/>
  <x:c r="B4721" i="25"/>
  <x:c r="C4721" i="25"/>
  <x:c r="D4721" i="25"/>
  <x:c r="E4721" i="25"/>
  <x:c r="F4721" i="25"/>
  <x:c r="G4721" i="25"/>
  <x:c r="H4721" i="25"/>
  <x:c r="I4721" i="25"/>
  <x:c r="J4721" i="25"/>
  <x:c r="K4721" i="25"/>
  <x:c r="L4721" i="25"/>
  <x:c r="M4721" i="25"/>
  <x:c r="N4721" i="25"/>
  <x:c r="P4721" i="25"/>
  <x:c r="Q4721" i="25"/>
  <x:c r="R4721" i="25"/>
  <x:c r="A4722" i="25"/>
  <x:c r="B4722" i="25"/>
  <x:c r="C4722" i="25"/>
  <x:c r="D4722" i="25"/>
  <x:c r="E4722" i="25"/>
  <x:c r="F4722" i="25"/>
  <x:c r="G4722" i="25"/>
  <x:c r="H4722" i="25"/>
  <x:c r="I4722" i="25"/>
  <x:c r="J4722" i="25"/>
  <x:c r="K4722" i="25"/>
  <x:c r="L4722" i="25"/>
  <x:c r="M4722" i="25"/>
  <x:c r="N4722" i="25"/>
  <x:c r="P4722" i="25"/>
  <x:c r="Q4722" i="25"/>
  <x:c r="R4722" i="25"/>
  <x:c r="A4723" i="25"/>
  <x:c r="B4723" i="25"/>
  <x:c r="C4723" i="25"/>
  <x:c r="D4723" i="25"/>
  <x:c r="E4723" i="25"/>
  <x:c r="F4723" i="25"/>
  <x:c r="G4723" i="25"/>
  <x:c r="H4723" i="25"/>
  <x:c r="I4723" i="25"/>
  <x:c r="J4723" i="25"/>
  <x:c r="K4723" i="25"/>
  <x:c r="L4723" i="25"/>
  <x:c r="M4723" i="25"/>
  <x:c r="N4723" i="25"/>
  <x:c r="P4723" i="25"/>
  <x:c r="Q4723" i="25"/>
  <x:c r="R4723" i="25"/>
  <x:c r="A4724" i="25"/>
  <x:c r="B4724" i="25"/>
  <x:c r="C4724" i="25"/>
  <x:c r="D4724" i="25"/>
  <x:c r="E4724" i="25"/>
  <x:c r="F4724" i="25"/>
  <x:c r="G4724" i="25"/>
  <x:c r="H4724" i="25"/>
  <x:c r="I4724" i="25"/>
  <x:c r="J4724" i="25"/>
  <x:c r="K4724" i="25"/>
  <x:c r="L4724" i="25"/>
  <x:c r="M4724" i="25"/>
  <x:c r="N4724" i="25"/>
  <x:c r="P4724" i="25"/>
  <x:c r="Q4724" i="25"/>
  <x:c r="R4724" i="25"/>
  <x:c r="A4725" i="25"/>
  <x:c r="B4725" i="25"/>
  <x:c r="C4725" i="25"/>
  <x:c r="D4725" i="25"/>
  <x:c r="E4725" i="25"/>
  <x:c r="F4725" i="25"/>
  <x:c r="G4725" i="25"/>
  <x:c r="H4725" i="25"/>
  <x:c r="I4725" i="25"/>
  <x:c r="J4725" i="25"/>
  <x:c r="K4725" i="25"/>
  <x:c r="L4725" i="25"/>
  <x:c r="M4725" i="25"/>
  <x:c r="N4725" i="25"/>
  <x:c r="P4725" i="25"/>
  <x:c r="Q4725" i="25"/>
  <x:c r="R4725" i="25"/>
  <x:c r="A4726" i="25"/>
  <x:c r="B4726" i="25"/>
  <x:c r="C4726" i="25"/>
  <x:c r="D4726" i="25"/>
  <x:c r="E4726" i="25"/>
  <x:c r="F4726" i="25"/>
  <x:c r="G4726" i="25"/>
  <x:c r="H4726" i="25"/>
  <x:c r="I4726" i="25"/>
  <x:c r="J4726" i="25"/>
  <x:c r="K4726" i="25"/>
  <x:c r="L4726" i="25"/>
  <x:c r="M4726" i="25"/>
  <x:c r="N4726" i="25"/>
  <x:c r="P4726" i="25"/>
  <x:c r="Q4726" i="25"/>
  <x:c r="R4726" i="25"/>
  <x:c r="A4727" i="25"/>
  <x:c r="B4727" i="25"/>
  <x:c r="C4727" i="25"/>
  <x:c r="D4727" i="25"/>
  <x:c r="E4727" i="25"/>
  <x:c r="F4727" i="25"/>
  <x:c r="G4727" i="25"/>
  <x:c r="H4727" i="25"/>
  <x:c r="I4727" i="25"/>
  <x:c r="J4727" i="25"/>
  <x:c r="K4727" i="25"/>
  <x:c r="L4727" i="25"/>
  <x:c r="M4727" i="25"/>
  <x:c r="N4727" i="25"/>
  <x:c r="P4727" i="25"/>
  <x:c r="Q4727" i="25"/>
  <x:c r="R4727" i="25"/>
  <x:c r="A4728" i="25"/>
  <x:c r="B4728" i="25"/>
  <x:c r="C4728" i="25"/>
  <x:c r="D4728" i="25"/>
  <x:c r="E4728" i="25"/>
  <x:c r="F4728" i="25"/>
  <x:c r="G4728" i="25"/>
  <x:c r="H4728" i="25"/>
  <x:c r="I4728" i="25"/>
  <x:c r="J4728" i="25"/>
  <x:c r="K4728" i="25"/>
  <x:c r="L4728" i="25"/>
  <x:c r="M4728" i="25"/>
  <x:c r="N4728" i="25"/>
  <x:c r="P4728" i="25"/>
  <x:c r="Q4728" i="25"/>
  <x:c r="R4728" i="25"/>
  <x:c r="A4729" i="25"/>
  <x:c r="B4729" i="25"/>
  <x:c r="C4729" i="25"/>
  <x:c r="D4729" i="25"/>
  <x:c r="E4729" i="25"/>
  <x:c r="F4729" i="25"/>
  <x:c r="G4729" i="25"/>
  <x:c r="H4729" i="25"/>
  <x:c r="I4729" i="25"/>
  <x:c r="J4729" i="25"/>
  <x:c r="K4729" i="25"/>
  <x:c r="L4729" i="25"/>
  <x:c r="M4729" i="25"/>
  <x:c r="N4729" i="25"/>
  <x:c r="P4729" i="25"/>
  <x:c r="Q4729" i="25"/>
  <x:c r="R4729" i="25"/>
  <x:c r="A4730" i="25"/>
  <x:c r="B4730" i="25"/>
  <x:c r="C4730" i="25"/>
  <x:c r="D4730" i="25"/>
  <x:c r="E4730" i="25"/>
  <x:c r="F4730" i="25"/>
  <x:c r="G4730" i="25"/>
  <x:c r="H4730" i="25"/>
  <x:c r="I4730" i="25"/>
  <x:c r="J4730" i="25"/>
  <x:c r="K4730" i="25"/>
  <x:c r="L4730" i="25"/>
  <x:c r="M4730" i="25"/>
  <x:c r="N4730" i="25"/>
  <x:c r="P4730" i="25"/>
  <x:c r="Q4730" i="25"/>
  <x:c r="R4730" i="25"/>
  <x:c r="A4731" i="25"/>
  <x:c r="B4731" i="25"/>
  <x:c r="C4731" i="25"/>
  <x:c r="D4731" i="25"/>
  <x:c r="E4731" i="25"/>
  <x:c r="F4731" i="25"/>
  <x:c r="G4731" i="25"/>
  <x:c r="H4731" i="25"/>
  <x:c r="I4731" i="25"/>
  <x:c r="J4731" i="25"/>
  <x:c r="K4731" i="25"/>
  <x:c r="L4731" i="25"/>
  <x:c r="M4731" i="25"/>
  <x:c r="N4731" i="25"/>
  <x:c r="P4731" i="25"/>
  <x:c r="Q4731" i="25"/>
  <x:c r="R4731" i="25"/>
  <x:c r="A4732" i="25"/>
  <x:c r="B4732" i="25"/>
  <x:c r="C4732" i="25"/>
  <x:c r="D4732" i="25"/>
  <x:c r="E4732" i="25"/>
  <x:c r="F4732" i="25"/>
  <x:c r="G4732" i="25"/>
  <x:c r="H4732" i="25"/>
  <x:c r="I4732" i="25"/>
  <x:c r="J4732" i="25"/>
  <x:c r="K4732" i="25"/>
  <x:c r="L4732" i="25"/>
  <x:c r="M4732" i="25"/>
  <x:c r="N4732" i="25"/>
  <x:c r="P4732" i="25"/>
  <x:c r="Q4732" i="25"/>
  <x:c r="R4732" i="25"/>
  <x:c r="A4733" i="25"/>
  <x:c r="B4733" i="25"/>
  <x:c r="C4733" i="25"/>
  <x:c r="D4733" i="25"/>
  <x:c r="E4733" i="25"/>
  <x:c r="F4733" i="25"/>
  <x:c r="G4733" i="25"/>
  <x:c r="H4733" i="25"/>
  <x:c r="I4733" i="25"/>
  <x:c r="J4733" i="25"/>
  <x:c r="K4733" i="25"/>
  <x:c r="L4733" i="25"/>
  <x:c r="M4733" i="25"/>
  <x:c r="N4733" i="25"/>
  <x:c r="P4733" i="25"/>
  <x:c r="Q4733" i="25"/>
  <x:c r="R4733" i="25"/>
  <x:c r="A4734" i="25"/>
  <x:c r="B4734" i="25"/>
  <x:c r="C4734" i="25"/>
  <x:c r="D4734" i="25"/>
  <x:c r="E4734" i="25"/>
  <x:c r="F4734" i="25"/>
  <x:c r="G4734" i="25"/>
  <x:c r="H4734" i="25"/>
  <x:c r="I4734" i="25"/>
  <x:c r="J4734" i="25"/>
  <x:c r="K4734" i="25"/>
  <x:c r="L4734" i="25"/>
  <x:c r="M4734" i="25"/>
  <x:c r="N4734" i="25"/>
  <x:c r="P4734" i="25"/>
  <x:c r="Q4734" i="25"/>
  <x:c r="R4734" i="25"/>
  <x:c r="A4735" i="25"/>
  <x:c r="B4735" i="25"/>
  <x:c r="C4735" i="25"/>
  <x:c r="D4735" i="25"/>
  <x:c r="E4735" i="25"/>
  <x:c r="F4735" i="25"/>
  <x:c r="G4735" i="25"/>
  <x:c r="H4735" i="25"/>
  <x:c r="I4735" i="25"/>
  <x:c r="J4735" i="25"/>
  <x:c r="K4735" i="25"/>
  <x:c r="L4735" i="25"/>
  <x:c r="M4735" i="25"/>
  <x:c r="N4735" i="25"/>
  <x:c r="P4735" i="25"/>
  <x:c r="Q4735" i="25"/>
  <x:c r="R4735" i="25"/>
  <x:c r="A4736" i="25"/>
  <x:c r="B4736" i="25"/>
  <x:c r="C4736" i="25"/>
  <x:c r="D4736" i="25"/>
  <x:c r="E4736" i="25"/>
  <x:c r="F4736" i="25"/>
  <x:c r="G4736" i="25"/>
  <x:c r="H4736" i="25"/>
  <x:c r="I4736" i="25"/>
  <x:c r="J4736" i="25"/>
  <x:c r="K4736" i="25"/>
  <x:c r="L4736" i="25"/>
  <x:c r="M4736" i="25"/>
  <x:c r="N4736" i="25"/>
  <x:c r="P4736" i="25"/>
  <x:c r="Q4736" i="25"/>
  <x:c r="R4736" i="25"/>
  <x:c r="A4737" i="25"/>
  <x:c r="B4737" i="25"/>
  <x:c r="C4737" i="25"/>
  <x:c r="D4737" i="25"/>
  <x:c r="E4737" i="25"/>
  <x:c r="F4737" i="25"/>
  <x:c r="G4737" i="25"/>
  <x:c r="H4737" i="25"/>
  <x:c r="I4737" i="25"/>
  <x:c r="J4737" i="25"/>
  <x:c r="K4737" i="25"/>
  <x:c r="L4737" i="25"/>
  <x:c r="M4737" i="25"/>
  <x:c r="N4737" i="25"/>
  <x:c r="P4737" i="25"/>
  <x:c r="Q4737" i="25"/>
  <x:c r="R4737" i="25"/>
  <x:c r="A4738" i="25"/>
  <x:c r="B4738" i="25"/>
  <x:c r="C4738" i="25"/>
  <x:c r="D4738" i="25"/>
  <x:c r="E4738" i="25"/>
  <x:c r="F4738" i="25"/>
  <x:c r="G4738" i="25"/>
  <x:c r="H4738" i="25"/>
  <x:c r="I4738" i="25"/>
  <x:c r="J4738" i="25"/>
  <x:c r="K4738" i="25"/>
  <x:c r="L4738" i="25"/>
  <x:c r="M4738" i="25"/>
  <x:c r="N4738" i="25"/>
  <x:c r="P4738" i="25"/>
  <x:c r="Q4738" i="25"/>
  <x:c r="R4738" i="25"/>
  <x:c r="A4739" i="25"/>
  <x:c r="B4739" i="25"/>
  <x:c r="C4739" i="25"/>
  <x:c r="D4739" i="25"/>
  <x:c r="E4739" i="25"/>
  <x:c r="F4739" i="25"/>
  <x:c r="G4739" i="25"/>
  <x:c r="H4739" i="25"/>
  <x:c r="I4739" i="25"/>
  <x:c r="J4739" i="25"/>
  <x:c r="K4739" i="25"/>
  <x:c r="L4739" i="25"/>
  <x:c r="M4739" i="25"/>
  <x:c r="N4739" i="25"/>
  <x:c r="P4739" i="25"/>
  <x:c r="Q4739" i="25"/>
  <x:c r="R4739" i="25"/>
  <x:c r="A4740" i="25"/>
  <x:c r="B4740" i="25"/>
  <x:c r="C4740" i="25"/>
  <x:c r="D4740" i="25"/>
  <x:c r="E4740" i="25"/>
  <x:c r="F4740" i="25"/>
  <x:c r="G4740" i="25"/>
  <x:c r="H4740" i="25"/>
  <x:c r="I4740" i="25"/>
  <x:c r="J4740" i="25"/>
  <x:c r="K4740" i="25"/>
  <x:c r="L4740" i="25"/>
  <x:c r="M4740" i="25"/>
  <x:c r="N4740" i="25"/>
  <x:c r="P4740" i="25"/>
  <x:c r="Q4740" i="25"/>
  <x:c r="R4740" i="25"/>
  <x:c r="A4741" i="25"/>
  <x:c r="B4741" i="25"/>
  <x:c r="C4741" i="25"/>
  <x:c r="D4741" i="25"/>
  <x:c r="E4741" i="25"/>
  <x:c r="F4741" i="25"/>
  <x:c r="G4741" i="25"/>
  <x:c r="H4741" i="25"/>
  <x:c r="I4741" i="25"/>
  <x:c r="J4741" i="25"/>
  <x:c r="K4741" i="25"/>
  <x:c r="L4741" i="25"/>
  <x:c r="M4741" i="25"/>
  <x:c r="N4741" i="25"/>
  <x:c r="P4741" i="25"/>
  <x:c r="Q4741" i="25"/>
  <x:c r="R4741" i="25"/>
  <x:c r="A4742" i="25"/>
  <x:c r="B4742" i="25"/>
  <x:c r="C4742" i="25"/>
  <x:c r="D4742" i="25"/>
  <x:c r="E4742" i="25"/>
  <x:c r="F4742" i="25"/>
  <x:c r="G4742" i="25"/>
  <x:c r="H4742" i="25"/>
  <x:c r="I4742" i="25"/>
  <x:c r="J4742" i="25"/>
  <x:c r="K4742" i="25"/>
  <x:c r="L4742" i="25"/>
  <x:c r="M4742" i="25"/>
  <x:c r="N4742" i="25"/>
  <x:c r="P4742" i="25"/>
  <x:c r="Q4742" i="25"/>
  <x:c r="R4742" i="25"/>
  <x:c r="A4743" i="25"/>
  <x:c r="B4743" i="25"/>
  <x:c r="C4743" i="25"/>
  <x:c r="D4743" i="25"/>
  <x:c r="E4743" i="25"/>
  <x:c r="F4743" i="25"/>
  <x:c r="G4743" i="25"/>
  <x:c r="H4743" i="25"/>
  <x:c r="I4743" i="25"/>
  <x:c r="J4743" i="25"/>
  <x:c r="K4743" i="25"/>
  <x:c r="L4743" i="25"/>
  <x:c r="M4743" i="25"/>
  <x:c r="N4743" i="25"/>
  <x:c r="P4743" i="25"/>
  <x:c r="Q4743" i="25"/>
  <x:c r="R4743" i="25"/>
  <x:c r="A4744" i="25"/>
  <x:c r="B4744" i="25"/>
  <x:c r="C4744" i="25"/>
  <x:c r="D4744" i="25"/>
  <x:c r="E4744" i="25"/>
  <x:c r="F4744" i="25"/>
  <x:c r="G4744" i="25"/>
  <x:c r="H4744" i="25"/>
  <x:c r="I4744" i="25"/>
  <x:c r="J4744" i="25"/>
  <x:c r="K4744" i="25"/>
  <x:c r="L4744" i="25"/>
  <x:c r="M4744" i="25"/>
  <x:c r="N4744" i="25"/>
  <x:c r="P4744" i="25"/>
  <x:c r="Q4744" i="25"/>
  <x:c r="R4744" i="25"/>
  <x:c r="A4745" i="25"/>
  <x:c r="B4745" i="25"/>
  <x:c r="C4745" i="25"/>
  <x:c r="D4745" i="25"/>
  <x:c r="E4745" i="25"/>
  <x:c r="F4745" i="25"/>
  <x:c r="G4745" i="25"/>
  <x:c r="H4745" i="25"/>
  <x:c r="I4745" i="25"/>
  <x:c r="J4745" i="25"/>
  <x:c r="K4745" i="25"/>
  <x:c r="L4745" i="25"/>
  <x:c r="M4745" i="25"/>
  <x:c r="N4745" i="25"/>
  <x:c r="P4745" i="25"/>
  <x:c r="Q4745" i="25"/>
  <x:c r="R4745" i="25"/>
  <x:c r="A4746" i="25"/>
  <x:c r="B4746" i="25"/>
  <x:c r="C4746" i="25"/>
  <x:c r="D4746" i="25"/>
  <x:c r="E4746" i="25"/>
  <x:c r="F4746" i="25"/>
  <x:c r="G4746" i="25"/>
  <x:c r="H4746" i="25"/>
  <x:c r="I4746" i="25"/>
  <x:c r="J4746" i="25"/>
  <x:c r="K4746" i="25"/>
  <x:c r="L4746" i="25"/>
  <x:c r="M4746" i="25"/>
  <x:c r="N4746" i="25"/>
  <x:c r="P4746" i="25"/>
  <x:c r="Q4746" i="25"/>
  <x:c r="R4746" i="25"/>
  <x:c r="A4747" i="25"/>
  <x:c r="B4747" i="25"/>
  <x:c r="C4747" i="25"/>
  <x:c r="D4747" i="25"/>
  <x:c r="E4747" i="25"/>
  <x:c r="F4747" i="25"/>
  <x:c r="G4747" i="25"/>
  <x:c r="H4747" i="25"/>
  <x:c r="I4747" i="25"/>
  <x:c r="J4747" i="25"/>
  <x:c r="K4747" i="25"/>
  <x:c r="L4747" i="25"/>
  <x:c r="M4747" i="25"/>
  <x:c r="N4747" i="25"/>
  <x:c r="P4747" i="25"/>
  <x:c r="Q4747" i="25"/>
  <x:c r="R4747" i="25"/>
  <x:c r="A4748" i="25"/>
  <x:c r="B4748" i="25"/>
  <x:c r="C4748" i="25"/>
  <x:c r="D4748" i="25"/>
  <x:c r="E4748" i="25"/>
  <x:c r="F4748" i="25"/>
  <x:c r="G4748" i="25"/>
  <x:c r="H4748" i="25"/>
  <x:c r="I4748" i="25"/>
  <x:c r="J4748" i="25"/>
  <x:c r="K4748" i="25"/>
  <x:c r="L4748" i="25"/>
  <x:c r="M4748" i="25"/>
  <x:c r="N4748" i="25"/>
  <x:c r="P4748" i="25"/>
  <x:c r="Q4748" i="25"/>
  <x:c r="R4748" i="25"/>
  <x:c r="A4749" i="25"/>
  <x:c r="B4749" i="25"/>
  <x:c r="C4749" i="25"/>
  <x:c r="D4749" i="25"/>
  <x:c r="E4749" i="25"/>
  <x:c r="F4749" i="25"/>
  <x:c r="G4749" i="25"/>
  <x:c r="H4749" i="25"/>
  <x:c r="I4749" i="25"/>
  <x:c r="J4749" i="25"/>
  <x:c r="K4749" i="25"/>
  <x:c r="L4749" i="25"/>
  <x:c r="M4749" i="25"/>
  <x:c r="N4749" i="25"/>
  <x:c r="P4749" i="25"/>
  <x:c r="Q4749" i="25"/>
  <x:c r="R4749" i="25"/>
  <x:c r="A4750" i="25"/>
  <x:c r="B4750" i="25"/>
  <x:c r="C4750" i="25"/>
  <x:c r="D4750" i="25"/>
  <x:c r="E4750" i="25"/>
  <x:c r="F4750" i="25"/>
  <x:c r="G4750" i="25"/>
  <x:c r="H4750" i="25"/>
  <x:c r="I4750" i="25"/>
  <x:c r="J4750" i="25"/>
  <x:c r="K4750" i="25"/>
  <x:c r="L4750" i="25"/>
  <x:c r="M4750" i="25"/>
  <x:c r="N4750" i="25"/>
  <x:c r="P4750" i="25"/>
  <x:c r="Q4750" i="25"/>
  <x:c r="R4750" i="25"/>
  <x:c r="A4751" i="25"/>
  <x:c r="B4751" i="25"/>
  <x:c r="C4751" i="25"/>
  <x:c r="D4751" i="25"/>
  <x:c r="E4751" i="25"/>
  <x:c r="F4751" i="25"/>
  <x:c r="G4751" i="25"/>
  <x:c r="H4751" i="25"/>
  <x:c r="I4751" i="25"/>
  <x:c r="J4751" i="25"/>
  <x:c r="K4751" i="25"/>
  <x:c r="L4751" i="25"/>
  <x:c r="M4751" i="25"/>
  <x:c r="N4751" i="25"/>
  <x:c r="P4751" i="25"/>
  <x:c r="Q4751" i="25"/>
  <x:c r="R4751" i="25"/>
  <x:c r="A4752" i="25"/>
  <x:c r="B4752" i="25"/>
  <x:c r="C4752" i="25"/>
  <x:c r="D4752" i="25"/>
  <x:c r="E4752" i="25"/>
  <x:c r="F4752" i="25"/>
  <x:c r="G4752" i="25"/>
  <x:c r="H4752" i="25"/>
  <x:c r="I4752" i="25"/>
  <x:c r="J4752" i="25"/>
  <x:c r="K4752" i="25"/>
  <x:c r="L4752" i="25"/>
  <x:c r="M4752" i="25"/>
  <x:c r="N4752" i="25"/>
  <x:c r="P4752" i="25"/>
  <x:c r="Q4752" i="25"/>
  <x:c r="R4752" i="25"/>
  <x:c r="A4753" i="25"/>
  <x:c r="B4753" i="25"/>
  <x:c r="C4753" i="25"/>
  <x:c r="D4753" i="25"/>
  <x:c r="E4753" i="25"/>
  <x:c r="F4753" i="25"/>
  <x:c r="G4753" i="25"/>
  <x:c r="H4753" i="25"/>
  <x:c r="I4753" i="25"/>
  <x:c r="J4753" i="25"/>
  <x:c r="K4753" i="25"/>
  <x:c r="L4753" i="25"/>
  <x:c r="M4753" i="25"/>
  <x:c r="N4753" i="25"/>
  <x:c r="P4753" i="25"/>
  <x:c r="Q4753" i="25"/>
  <x:c r="R4753" i="25"/>
  <x:c r="A4754" i="25"/>
  <x:c r="B4754" i="25"/>
  <x:c r="C4754" i="25"/>
  <x:c r="D4754" i="25"/>
  <x:c r="E4754" i="25"/>
  <x:c r="F4754" i="25"/>
  <x:c r="G4754" i="25"/>
  <x:c r="H4754" i="25"/>
  <x:c r="I4754" i="25"/>
  <x:c r="J4754" i="25"/>
  <x:c r="K4754" i="25"/>
  <x:c r="L4754" i="25"/>
  <x:c r="M4754" i="25"/>
  <x:c r="N4754" i="25"/>
  <x:c r="P4754" i="25"/>
  <x:c r="Q4754" i="25"/>
  <x:c r="R4754" i="25"/>
  <x:c r="A4755" i="25"/>
  <x:c r="B4755" i="25"/>
  <x:c r="C4755" i="25"/>
  <x:c r="D4755" i="25"/>
  <x:c r="E4755" i="25"/>
  <x:c r="F4755" i="25"/>
  <x:c r="G4755" i="25"/>
  <x:c r="H4755" i="25"/>
  <x:c r="I4755" i="25"/>
  <x:c r="J4755" i="25"/>
  <x:c r="K4755" i="25"/>
  <x:c r="L4755" i="25"/>
  <x:c r="M4755" i="25"/>
  <x:c r="N4755" i="25"/>
  <x:c r="P4755" i="25"/>
  <x:c r="Q4755" i="25"/>
  <x:c r="R4755" i="25"/>
  <x:c r="A4756" i="25"/>
  <x:c r="B4756" i="25"/>
  <x:c r="C4756" i="25"/>
  <x:c r="D4756" i="25"/>
  <x:c r="E4756" i="25"/>
  <x:c r="F4756" i="25"/>
  <x:c r="G4756" i="25"/>
  <x:c r="H4756" i="25"/>
  <x:c r="I4756" i="25"/>
  <x:c r="J4756" i="25"/>
  <x:c r="K4756" i="25"/>
  <x:c r="L4756" i="25"/>
  <x:c r="M4756" i="25"/>
  <x:c r="N4756" i="25"/>
  <x:c r="P4756" i="25"/>
  <x:c r="Q4756" i="25"/>
  <x:c r="R4756" i="25"/>
  <x:c r="A4757" i="25"/>
  <x:c r="B4757" i="25"/>
  <x:c r="C4757" i="25"/>
  <x:c r="D4757" i="25"/>
  <x:c r="E4757" i="25"/>
  <x:c r="F4757" i="25"/>
  <x:c r="G4757" i="25"/>
  <x:c r="H4757" i="25"/>
  <x:c r="I4757" i="25"/>
  <x:c r="J4757" i="25"/>
  <x:c r="K4757" i="25"/>
  <x:c r="L4757" i="25"/>
  <x:c r="M4757" i="25"/>
  <x:c r="N4757" i="25"/>
  <x:c r="P4757" i="25"/>
  <x:c r="Q4757" i="25"/>
  <x:c r="R4757" i="25"/>
  <x:c r="A4758" i="25"/>
  <x:c r="B4758" i="25"/>
  <x:c r="C4758" i="25"/>
  <x:c r="D4758" i="25"/>
  <x:c r="E4758" i="25"/>
  <x:c r="F4758" i="25"/>
  <x:c r="G4758" i="25"/>
  <x:c r="H4758" i="25"/>
  <x:c r="I4758" i="25"/>
  <x:c r="J4758" i="25"/>
  <x:c r="K4758" i="25"/>
  <x:c r="L4758" i="25"/>
  <x:c r="M4758" i="25"/>
  <x:c r="N4758" i="25"/>
  <x:c r="P4758" i="25"/>
  <x:c r="Q4758" i="25"/>
  <x:c r="R4758" i="25"/>
  <x:c r="A4759" i="25"/>
  <x:c r="B4759" i="25"/>
  <x:c r="C4759" i="25"/>
  <x:c r="D4759" i="25"/>
  <x:c r="E4759" i="25"/>
  <x:c r="F4759" i="25"/>
  <x:c r="G4759" i="25"/>
  <x:c r="H4759" i="25"/>
  <x:c r="I4759" i="25"/>
  <x:c r="J4759" i="25"/>
  <x:c r="K4759" i="25"/>
  <x:c r="L4759" i="25"/>
  <x:c r="M4759" i="25"/>
  <x:c r="N4759" i="25"/>
  <x:c r="P4759" i="25"/>
  <x:c r="Q4759" i="25"/>
  <x:c r="R4759" i="25"/>
  <x:c r="A4760" i="25"/>
  <x:c r="B4760" i="25"/>
  <x:c r="C4760" i="25"/>
  <x:c r="D4760" i="25"/>
  <x:c r="E4760" i="25"/>
  <x:c r="F4760" i="25"/>
  <x:c r="G4760" i="25"/>
  <x:c r="H4760" i="25"/>
  <x:c r="I4760" i="25"/>
  <x:c r="J4760" i="25"/>
  <x:c r="K4760" i="25"/>
  <x:c r="L4760" i="25"/>
  <x:c r="M4760" i="25"/>
  <x:c r="N4760" i="25"/>
  <x:c r="P4760" i="25"/>
  <x:c r="Q4760" i="25"/>
  <x:c r="R4760" i="25"/>
  <x:c r="A4761" i="25"/>
  <x:c r="B4761" i="25"/>
  <x:c r="C4761" i="25"/>
  <x:c r="D4761" i="25"/>
  <x:c r="E4761" i="25"/>
  <x:c r="F4761" i="25"/>
  <x:c r="G4761" i="25"/>
  <x:c r="H4761" i="25"/>
  <x:c r="I4761" i="25"/>
  <x:c r="J4761" i="25"/>
  <x:c r="K4761" i="25"/>
  <x:c r="L4761" i="25"/>
  <x:c r="M4761" i="25"/>
  <x:c r="N4761" i="25"/>
  <x:c r="P4761" i="25"/>
  <x:c r="Q4761" i="25"/>
  <x:c r="R4761" i="25"/>
  <x:c r="A4762" i="25"/>
  <x:c r="B4762" i="25"/>
  <x:c r="C4762" i="25"/>
  <x:c r="D4762" i="25"/>
  <x:c r="E4762" i="25"/>
  <x:c r="F4762" i="25"/>
  <x:c r="G4762" i="25"/>
  <x:c r="H4762" i="25"/>
  <x:c r="I4762" i="25"/>
  <x:c r="J4762" i="25"/>
  <x:c r="K4762" i="25"/>
  <x:c r="L4762" i="25"/>
  <x:c r="M4762" i="25"/>
  <x:c r="N4762" i="25"/>
  <x:c r="P4762" i="25"/>
  <x:c r="Q4762" i="25"/>
  <x:c r="R4762" i="25"/>
  <x:c r="A4763" i="25"/>
  <x:c r="B4763" i="25"/>
  <x:c r="C4763" i="25"/>
  <x:c r="D4763" i="25"/>
  <x:c r="E4763" i="25"/>
  <x:c r="F4763" i="25"/>
  <x:c r="G4763" i="25"/>
  <x:c r="H4763" i="25"/>
  <x:c r="I4763" i="25"/>
  <x:c r="J4763" i="25"/>
  <x:c r="K4763" i="25"/>
  <x:c r="L4763" i="25"/>
  <x:c r="M4763" i="25"/>
  <x:c r="N4763" i="25"/>
  <x:c r="P4763" i="25"/>
  <x:c r="Q4763" i="25"/>
  <x:c r="R4763" i="25"/>
  <x:c r="A4764" i="25"/>
  <x:c r="B4764" i="25"/>
  <x:c r="C4764" i="25"/>
  <x:c r="D4764" i="25"/>
  <x:c r="E4764" i="25"/>
  <x:c r="F4764" i="25"/>
  <x:c r="G4764" i="25"/>
  <x:c r="H4764" i="25"/>
  <x:c r="I4764" i="25"/>
  <x:c r="J4764" i="25"/>
  <x:c r="K4764" i="25"/>
  <x:c r="L4764" i="25"/>
  <x:c r="M4764" i="25"/>
  <x:c r="N4764" i="25"/>
  <x:c r="P4764" i="25"/>
  <x:c r="Q4764" i="25"/>
  <x:c r="R4764" i="25"/>
  <x:c r="A4765" i="25"/>
  <x:c r="B4765" i="25"/>
  <x:c r="C4765" i="25"/>
  <x:c r="D4765" i="25"/>
  <x:c r="E4765" i="25"/>
  <x:c r="F4765" i="25"/>
  <x:c r="G4765" i="25"/>
  <x:c r="H4765" i="25"/>
  <x:c r="I4765" i="25"/>
  <x:c r="J4765" i="25"/>
  <x:c r="K4765" i="25"/>
  <x:c r="L4765" i="25"/>
  <x:c r="M4765" i="25"/>
  <x:c r="N4765" i="25"/>
  <x:c r="P4765" i="25"/>
  <x:c r="Q4765" i="25"/>
  <x:c r="R4765" i="25"/>
  <x:c r="A4766" i="25"/>
  <x:c r="B4766" i="25"/>
  <x:c r="C4766" i="25"/>
  <x:c r="D4766" i="25"/>
  <x:c r="E4766" i="25"/>
  <x:c r="F4766" i="25"/>
  <x:c r="G4766" i="25"/>
  <x:c r="H4766" i="25"/>
  <x:c r="I4766" i="25"/>
  <x:c r="J4766" i="25"/>
  <x:c r="K4766" i="25"/>
  <x:c r="L4766" i="25"/>
  <x:c r="M4766" i="25"/>
  <x:c r="N4766" i="25"/>
  <x:c r="P4766" i="25"/>
  <x:c r="Q4766" i="25"/>
  <x:c r="R4766" i="25"/>
  <x:c r="A4767" i="25"/>
  <x:c r="B4767" i="25"/>
  <x:c r="C4767" i="25"/>
  <x:c r="D4767" i="25"/>
  <x:c r="E4767" i="25"/>
  <x:c r="F4767" i="25"/>
  <x:c r="G4767" i="25"/>
  <x:c r="H4767" i="25"/>
  <x:c r="I4767" i="25"/>
  <x:c r="J4767" i="25"/>
  <x:c r="K4767" i="25"/>
  <x:c r="L4767" i="25"/>
  <x:c r="M4767" i="25"/>
  <x:c r="N4767" i="25"/>
  <x:c r="P4767" i="25"/>
  <x:c r="Q4767" i="25"/>
  <x:c r="R4767" i="25"/>
  <x:c r="A4768" i="25"/>
  <x:c r="B4768" i="25"/>
  <x:c r="C4768" i="25"/>
  <x:c r="D4768" i="25"/>
  <x:c r="E4768" i="25"/>
  <x:c r="F4768" i="25"/>
  <x:c r="G4768" i="25"/>
  <x:c r="H4768" i="25"/>
  <x:c r="I4768" i="25"/>
  <x:c r="J4768" i="25"/>
  <x:c r="K4768" i="25"/>
  <x:c r="L4768" i="25"/>
  <x:c r="M4768" i="25"/>
  <x:c r="N4768" i="25"/>
  <x:c r="P4768" i="25"/>
  <x:c r="Q4768" i="25"/>
  <x:c r="R4768" i="25"/>
  <x:c r="A4769" i="25"/>
  <x:c r="B4769" i="25"/>
  <x:c r="C4769" i="25"/>
  <x:c r="D4769" i="25"/>
  <x:c r="E4769" i="25"/>
  <x:c r="F4769" i="25"/>
  <x:c r="G4769" i="25"/>
  <x:c r="H4769" i="25"/>
  <x:c r="I4769" i="25"/>
  <x:c r="J4769" i="25"/>
  <x:c r="K4769" i="25"/>
  <x:c r="L4769" i="25"/>
  <x:c r="M4769" i="25"/>
  <x:c r="N4769" i="25"/>
  <x:c r="P4769" i="25"/>
  <x:c r="Q4769" i="25"/>
  <x:c r="R4769" i="25"/>
  <x:c r="A4770" i="25"/>
  <x:c r="B4770" i="25"/>
  <x:c r="C4770" i="25"/>
  <x:c r="D4770" i="25"/>
  <x:c r="E4770" i="25"/>
  <x:c r="F4770" i="25"/>
  <x:c r="G4770" i="25"/>
  <x:c r="H4770" i="25"/>
  <x:c r="I4770" i="25"/>
  <x:c r="J4770" i="25"/>
  <x:c r="K4770" i="25"/>
  <x:c r="L4770" i="25"/>
  <x:c r="M4770" i="25"/>
  <x:c r="N4770" i="25"/>
  <x:c r="P4770" i="25"/>
  <x:c r="Q4770" i="25"/>
  <x:c r="R4770" i="25"/>
  <x:c r="A4771" i="25"/>
  <x:c r="B4771" i="25"/>
  <x:c r="C4771" i="25"/>
  <x:c r="D4771" i="25"/>
  <x:c r="E4771" i="25"/>
  <x:c r="F4771" i="25"/>
  <x:c r="G4771" i="25"/>
  <x:c r="H4771" i="25"/>
  <x:c r="I4771" i="25"/>
  <x:c r="J4771" i="25"/>
  <x:c r="K4771" i="25"/>
  <x:c r="L4771" i="25"/>
  <x:c r="M4771" i="25"/>
  <x:c r="N4771" i="25"/>
  <x:c r="P4771" i="25"/>
  <x:c r="Q4771" i="25"/>
  <x:c r="R4771" i="25"/>
  <x:c r="A4772" i="25"/>
  <x:c r="B4772" i="25"/>
  <x:c r="C4772" i="25"/>
  <x:c r="D4772" i="25"/>
  <x:c r="E4772" i="25"/>
  <x:c r="F4772" i="25"/>
  <x:c r="G4772" i="25"/>
  <x:c r="H4772" i="25"/>
  <x:c r="I4772" i="25"/>
  <x:c r="J4772" i="25"/>
  <x:c r="K4772" i="25"/>
  <x:c r="L4772" i="25"/>
  <x:c r="M4772" i="25"/>
  <x:c r="N4772" i="25"/>
  <x:c r="P4772" i="25"/>
  <x:c r="Q4772" i="25"/>
  <x:c r="R4772" i="25"/>
  <x:c r="A4773" i="25"/>
  <x:c r="B4773" i="25"/>
  <x:c r="C4773" i="25"/>
  <x:c r="D4773" i="25"/>
  <x:c r="E4773" i="25"/>
  <x:c r="F4773" i="25"/>
  <x:c r="G4773" i="25"/>
  <x:c r="H4773" i="25"/>
  <x:c r="I4773" i="25"/>
  <x:c r="J4773" i="25"/>
  <x:c r="K4773" i="25"/>
  <x:c r="L4773" i="25"/>
  <x:c r="M4773" i="25"/>
  <x:c r="N4773" i="25"/>
  <x:c r="P4773" i="25"/>
  <x:c r="Q4773" i="25"/>
  <x:c r="R4773" i="25"/>
  <x:c r="A4774" i="25"/>
  <x:c r="B4774" i="25"/>
  <x:c r="C4774" i="25"/>
  <x:c r="D4774" i="25"/>
  <x:c r="E4774" i="25"/>
  <x:c r="F4774" i="25"/>
  <x:c r="G4774" i="25"/>
  <x:c r="H4774" i="25"/>
  <x:c r="I4774" i="25"/>
  <x:c r="J4774" i="25"/>
  <x:c r="K4774" i="25"/>
  <x:c r="L4774" i="25"/>
  <x:c r="M4774" i="25"/>
  <x:c r="N4774" i="25"/>
  <x:c r="P4774" i="25"/>
  <x:c r="Q4774" i="25"/>
  <x:c r="R4774" i="25"/>
  <x:c r="A4775" i="25"/>
  <x:c r="B4775" i="25"/>
  <x:c r="C4775" i="25"/>
  <x:c r="D4775" i="25"/>
  <x:c r="E4775" i="25"/>
  <x:c r="F4775" i="25"/>
  <x:c r="G4775" i="25"/>
  <x:c r="H4775" i="25"/>
  <x:c r="I4775" i="25"/>
  <x:c r="J4775" i="25"/>
  <x:c r="K4775" i="25"/>
  <x:c r="L4775" i="25"/>
  <x:c r="M4775" i="25"/>
  <x:c r="N4775" i="25"/>
  <x:c r="P4775" i="25"/>
  <x:c r="Q4775" i="25"/>
  <x:c r="R4775" i="25"/>
  <x:c r="A4776" i="25"/>
  <x:c r="B4776" i="25"/>
  <x:c r="C4776" i="25"/>
  <x:c r="D4776" i="25"/>
  <x:c r="E4776" i="25"/>
  <x:c r="F4776" i="25"/>
  <x:c r="G4776" i="25"/>
  <x:c r="H4776" i="25"/>
  <x:c r="I4776" i="25"/>
  <x:c r="J4776" i="25"/>
  <x:c r="K4776" i="25"/>
  <x:c r="L4776" i="25"/>
  <x:c r="M4776" i="25"/>
  <x:c r="N4776" i="25"/>
  <x:c r="P4776" i="25"/>
  <x:c r="Q4776" i="25"/>
  <x:c r="R4776" i="25"/>
  <x:c r="A4777" i="25"/>
  <x:c r="B4777" i="25"/>
  <x:c r="C4777" i="25"/>
  <x:c r="D4777" i="25"/>
  <x:c r="E4777" i="25"/>
  <x:c r="F4777" i="25"/>
  <x:c r="G4777" i="25"/>
  <x:c r="H4777" i="25"/>
  <x:c r="I4777" i="25"/>
  <x:c r="J4777" i="25"/>
  <x:c r="K4777" i="25"/>
  <x:c r="L4777" i="25"/>
  <x:c r="M4777" i="25"/>
  <x:c r="N4777" i="25"/>
  <x:c r="P4777" i="25"/>
  <x:c r="Q4777" i="25"/>
  <x:c r="R4777" i="25"/>
  <x:c r="A4778" i="25"/>
  <x:c r="B4778" i="25"/>
  <x:c r="C4778" i="25"/>
  <x:c r="D4778" i="25"/>
  <x:c r="E4778" i="25"/>
  <x:c r="F4778" i="25"/>
  <x:c r="G4778" i="25"/>
  <x:c r="H4778" i="25"/>
  <x:c r="I4778" i="25"/>
  <x:c r="J4778" i="25"/>
  <x:c r="K4778" i="25"/>
  <x:c r="L4778" i="25"/>
  <x:c r="M4778" i="25"/>
  <x:c r="N4778" i="25"/>
  <x:c r="P4778" i="25"/>
  <x:c r="Q4778" i="25"/>
  <x:c r="R4778" i="25"/>
  <x:c r="A4779" i="25"/>
  <x:c r="B4779" i="25"/>
  <x:c r="C4779" i="25"/>
  <x:c r="D4779" i="25"/>
  <x:c r="E4779" i="25"/>
  <x:c r="F4779" i="25"/>
  <x:c r="G4779" i="25"/>
  <x:c r="H4779" i="25"/>
  <x:c r="I4779" i="25"/>
  <x:c r="J4779" i="25"/>
  <x:c r="K4779" i="25"/>
  <x:c r="L4779" i="25"/>
  <x:c r="M4779" i="25"/>
  <x:c r="N4779" i="25"/>
  <x:c r="P4779" i="25"/>
  <x:c r="Q4779" i="25"/>
  <x:c r="R4779" i="25"/>
  <x:c r="A4780" i="25"/>
  <x:c r="B4780" i="25"/>
  <x:c r="C4780" i="25"/>
  <x:c r="D4780" i="25"/>
  <x:c r="E4780" i="25"/>
  <x:c r="F4780" i="25"/>
  <x:c r="G4780" i="25"/>
  <x:c r="H4780" i="25"/>
  <x:c r="I4780" i="25"/>
  <x:c r="J4780" i="25"/>
  <x:c r="K4780" i="25"/>
  <x:c r="L4780" i="25"/>
  <x:c r="M4780" i="25"/>
  <x:c r="N4780" i="25"/>
  <x:c r="P4780" i="25"/>
  <x:c r="Q4780" i="25"/>
  <x:c r="R4780" i="25"/>
  <x:c r="A4781" i="25"/>
  <x:c r="B4781" i="25"/>
  <x:c r="C4781" i="25"/>
  <x:c r="D4781" i="25"/>
  <x:c r="E4781" i="25"/>
  <x:c r="F4781" i="25"/>
  <x:c r="G4781" i="25"/>
  <x:c r="H4781" i="25"/>
  <x:c r="I4781" i="25"/>
  <x:c r="J4781" i="25"/>
  <x:c r="K4781" i="25"/>
  <x:c r="L4781" i="25"/>
  <x:c r="M4781" i="25"/>
  <x:c r="N4781" i="25"/>
  <x:c r="P4781" i="25"/>
  <x:c r="Q4781" i="25"/>
  <x:c r="R4781" i="25"/>
  <x:c r="A4782" i="25"/>
  <x:c r="B4782" i="25"/>
  <x:c r="C4782" i="25"/>
  <x:c r="D4782" i="25"/>
  <x:c r="E4782" i="25"/>
  <x:c r="F4782" i="25"/>
  <x:c r="G4782" i="25"/>
  <x:c r="H4782" i="25"/>
  <x:c r="I4782" i="25"/>
  <x:c r="J4782" i="25"/>
  <x:c r="K4782" i="25"/>
  <x:c r="L4782" i="25"/>
  <x:c r="M4782" i="25"/>
  <x:c r="N4782" i="25"/>
  <x:c r="P4782" i="25"/>
  <x:c r="Q4782" i="25"/>
  <x:c r="R4782" i="25"/>
  <x:c r="A4783" i="25"/>
  <x:c r="B4783" i="25"/>
  <x:c r="C4783" i="25"/>
  <x:c r="D4783" i="25"/>
  <x:c r="E4783" i="25"/>
  <x:c r="F4783" i="25"/>
  <x:c r="G4783" i="25"/>
  <x:c r="H4783" i="25"/>
  <x:c r="I4783" i="25"/>
  <x:c r="J4783" i="25"/>
  <x:c r="K4783" i="25"/>
  <x:c r="L4783" i="25"/>
  <x:c r="M4783" i="25"/>
  <x:c r="N4783" i="25"/>
  <x:c r="P4783" i="25"/>
  <x:c r="Q4783" i="25"/>
  <x:c r="R4783" i="25"/>
  <x:c r="A4784" i="25"/>
  <x:c r="B4784" i="25"/>
  <x:c r="C4784" i="25"/>
  <x:c r="D4784" i="25"/>
  <x:c r="E4784" i="25"/>
  <x:c r="F4784" i="25"/>
  <x:c r="G4784" i="25"/>
  <x:c r="H4784" i="25"/>
  <x:c r="I4784" i="25"/>
  <x:c r="J4784" i="25"/>
  <x:c r="K4784" i="25"/>
  <x:c r="L4784" i="25"/>
  <x:c r="M4784" i="25"/>
  <x:c r="N4784" i="25"/>
  <x:c r="P4784" i="25"/>
  <x:c r="Q4784" i="25"/>
  <x:c r="R4784" i="25"/>
  <x:c r="A4785" i="25"/>
  <x:c r="B4785" i="25"/>
  <x:c r="C4785" i="25"/>
  <x:c r="D4785" i="25"/>
  <x:c r="E4785" i="25"/>
  <x:c r="F4785" i="25"/>
  <x:c r="G4785" i="25"/>
  <x:c r="H4785" i="25"/>
  <x:c r="I4785" i="25"/>
  <x:c r="J4785" i="25"/>
  <x:c r="K4785" i="25"/>
  <x:c r="L4785" i="25"/>
  <x:c r="M4785" i="25"/>
  <x:c r="N4785" i="25"/>
  <x:c r="P4785" i="25"/>
  <x:c r="Q4785" i="25"/>
  <x:c r="R4785" i="25"/>
  <x:c r="A4786" i="25"/>
  <x:c r="B4786" i="25"/>
  <x:c r="C4786" i="25"/>
  <x:c r="D4786" i="25"/>
  <x:c r="E4786" i="25"/>
  <x:c r="F4786" i="25"/>
  <x:c r="G4786" i="25"/>
  <x:c r="H4786" i="25"/>
  <x:c r="I4786" i="25"/>
  <x:c r="J4786" i="25"/>
  <x:c r="K4786" i="25"/>
  <x:c r="L4786" i="25"/>
  <x:c r="M4786" i="25"/>
  <x:c r="N4786" i="25"/>
  <x:c r="P4786" i="25"/>
  <x:c r="Q4786" i="25"/>
  <x:c r="R4786" i="25"/>
  <x:c r="A4787" i="25"/>
  <x:c r="B4787" i="25"/>
  <x:c r="C4787" i="25"/>
  <x:c r="D4787" i="25"/>
  <x:c r="E4787" i="25"/>
  <x:c r="F4787" i="25"/>
  <x:c r="G4787" i="25"/>
  <x:c r="H4787" i="25"/>
  <x:c r="I4787" i="25"/>
  <x:c r="J4787" i="25"/>
  <x:c r="K4787" i="25"/>
  <x:c r="L4787" i="25"/>
  <x:c r="M4787" i="25"/>
  <x:c r="N4787" i="25"/>
  <x:c r="P4787" i="25"/>
  <x:c r="Q4787" i="25"/>
  <x:c r="R4787" i="25"/>
  <x:c r="A4788" i="25"/>
  <x:c r="B4788" i="25"/>
  <x:c r="C4788" i="25"/>
  <x:c r="D4788" i="25"/>
  <x:c r="E4788" i="25"/>
  <x:c r="F4788" i="25"/>
  <x:c r="G4788" i="25"/>
  <x:c r="H4788" i="25"/>
  <x:c r="I4788" i="25"/>
  <x:c r="J4788" i="25"/>
  <x:c r="K4788" i="25"/>
  <x:c r="L4788" i="25"/>
  <x:c r="M4788" i="25"/>
  <x:c r="N4788" i="25"/>
  <x:c r="P4788" i="25"/>
  <x:c r="Q4788" i="25"/>
  <x:c r="R4788" i="25"/>
  <x:c r="A4789" i="25"/>
  <x:c r="B4789" i="25"/>
  <x:c r="C4789" i="25"/>
  <x:c r="D4789" i="25"/>
  <x:c r="E4789" i="25"/>
  <x:c r="F4789" i="25"/>
  <x:c r="G4789" i="25"/>
  <x:c r="H4789" i="25"/>
  <x:c r="I4789" i="25"/>
  <x:c r="J4789" i="25"/>
  <x:c r="K4789" i="25"/>
  <x:c r="L4789" i="25"/>
  <x:c r="M4789" i="25"/>
  <x:c r="N4789" i="25"/>
  <x:c r="P4789" i="25"/>
  <x:c r="Q4789" i="25"/>
  <x:c r="R4789" i="25"/>
  <x:c r="A4790" i="25"/>
  <x:c r="B4790" i="25"/>
  <x:c r="C4790" i="25"/>
  <x:c r="D4790" i="25"/>
  <x:c r="E4790" i="25"/>
  <x:c r="F4790" i="25"/>
  <x:c r="G4790" i="25"/>
  <x:c r="H4790" i="25"/>
  <x:c r="I4790" i="25"/>
  <x:c r="J4790" i="25"/>
  <x:c r="K4790" i="25"/>
  <x:c r="L4790" i="25"/>
  <x:c r="M4790" i="25"/>
  <x:c r="N4790" i="25"/>
  <x:c r="P4790" i="25"/>
  <x:c r="Q4790" i="25"/>
  <x:c r="R4790" i="25"/>
  <x:c r="A4791" i="25"/>
  <x:c r="B4791" i="25"/>
  <x:c r="C4791" i="25"/>
  <x:c r="D4791" i="25"/>
  <x:c r="E4791" i="25"/>
  <x:c r="F4791" i="25"/>
  <x:c r="G4791" i="25"/>
  <x:c r="H4791" i="25"/>
  <x:c r="I4791" i="25"/>
  <x:c r="J4791" i="25"/>
  <x:c r="K4791" i="25"/>
  <x:c r="L4791" i="25"/>
  <x:c r="M4791" i="25"/>
  <x:c r="N4791" i="25"/>
  <x:c r="P4791" i="25"/>
  <x:c r="Q4791" i="25"/>
  <x:c r="R4791" i="25"/>
  <x:c r="A4792" i="25"/>
  <x:c r="B4792" i="25"/>
  <x:c r="C4792" i="25"/>
  <x:c r="D4792" i="25"/>
  <x:c r="E4792" i="25"/>
  <x:c r="F4792" i="25"/>
  <x:c r="G4792" i="25"/>
  <x:c r="H4792" i="25"/>
  <x:c r="I4792" i="25"/>
  <x:c r="J4792" i="25"/>
  <x:c r="K4792" i="25"/>
  <x:c r="L4792" i="25"/>
  <x:c r="M4792" i="25"/>
  <x:c r="N4792" i="25"/>
  <x:c r="P4792" i="25"/>
  <x:c r="Q4792" i="25"/>
  <x:c r="R4792" i="25"/>
  <x:c r="A4793" i="25"/>
  <x:c r="B4793" i="25"/>
  <x:c r="C4793" i="25"/>
  <x:c r="D4793" i="25"/>
  <x:c r="E4793" i="25"/>
  <x:c r="F4793" i="25"/>
  <x:c r="G4793" i="25"/>
  <x:c r="H4793" i="25"/>
  <x:c r="I4793" i="25"/>
  <x:c r="J4793" i="25"/>
  <x:c r="K4793" i="25"/>
  <x:c r="L4793" i="25"/>
  <x:c r="M4793" i="25"/>
  <x:c r="N4793" i="25"/>
  <x:c r="P4793" i="25"/>
  <x:c r="Q4793" i="25"/>
  <x:c r="R4793" i="25"/>
  <x:c r="A4794" i="25"/>
  <x:c r="B4794" i="25"/>
  <x:c r="C4794" i="25"/>
  <x:c r="D4794" i="25"/>
  <x:c r="E4794" i="25"/>
  <x:c r="F4794" i="25"/>
  <x:c r="G4794" i="25"/>
  <x:c r="H4794" i="25"/>
  <x:c r="I4794" i="25"/>
  <x:c r="J4794" i="25"/>
  <x:c r="K4794" i="25"/>
  <x:c r="L4794" i="25"/>
  <x:c r="M4794" i="25"/>
  <x:c r="N4794" i="25"/>
  <x:c r="P4794" i="25"/>
  <x:c r="Q4794" i="25"/>
  <x:c r="R4794" i="25"/>
  <x:c r="A4795" i="25"/>
  <x:c r="B4795" i="25"/>
  <x:c r="C4795" i="25"/>
  <x:c r="D4795" i="25"/>
  <x:c r="E4795" i="25"/>
  <x:c r="F4795" i="25"/>
  <x:c r="G4795" i="25"/>
  <x:c r="H4795" i="25"/>
  <x:c r="I4795" i="25"/>
  <x:c r="J4795" i="25"/>
  <x:c r="K4795" i="25"/>
  <x:c r="L4795" i="25"/>
  <x:c r="M4795" i="25"/>
  <x:c r="N4795" i="25"/>
  <x:c r="P4795" i="25"/>
  <x:c r="Q4795" i="25"/>
  <x:c r="R4795" i="25"/>
  <x:c r="A4796" i="25"/>
  <x:c r="B4796" i="25"/>
  <x:c r="C4796" i="25"/>
  <x:c r="D4796" i="25"/>
  <x:c r="E4796" i="25"/>
  <x:c r="F4796" i="25"/>
  <x:c r="G4796" i="25"/>
  <x:c r="H4796" i="25"/>
  <x:c r="I4796" i="25"/>
  <x:c r="J4796" i="25"/>
  <x:c r="K4796" i="25"/>
  <x:c r="L4796" i="25"/>
  <x:c r="M4796" i="25"/>
  <x:c r="N4796" i="25"/>
  <x:c r="P4796" i="25"/>
  <x:c r="Q4796" i="25"/>
  <x:c r="R4796" i="25"/>
  <x:c r="A4797" i="25"/>
  <x:c r="B4797" i="25"/>
  <x:c r="C4797" i="25"/>
  <x:c r="D4797" i="25"/>
  <x:c r="E4797" i="25"/>
  <x:c r="F4797" i="25"/>
  <x:c r="G4797" i="25"/>
  <x:c r="H4797" i="25"/>
  <x:c r="I4797" i="25"/>
  <x:c r="J4797" i="25"/>
  <x:c r="K4797" i="25"/>
  <x:c r="L4797" i="25"/>
  <x:c r="M4797" i="25"/>
  <x:c r="N4797" i="25"/>
  <x:c r="P4797" i="25"/>
  <x:c r="Q4797" i="25"/>
  <x:c r="R4797" i="25"/>
  <x:c r="A4798" i="25"/>
  <x:c r="B4798" i="25"/>
  <x:c r="C4798" i="25"/>
  <x:c r="D4798" i="25"/>
  <x:c r="E4798" i="25"/>
  <x:c r="F4798" i="25"/>
  <x:c r="G4798" i="25"/>
  <x:c r="H4798" i="25"/>
  <x:c r="I4798" i="25"/>
  <x:c r="J4798" i="25"/>
  <x:c r="K4798" i="25"/>
  <x:c r="L4798" i="25"/>
  <x:c r="M4798" i="25"/>
  <x:c r="N4798" i="25"/>
  <x:c r="P4798" i="25"/>
  <x:c r="Q4798" i="25"/>
  <x:c r="R4798" i="25"/>
  <x:c r="A4799" i="25"/>
  <x:c r="B4799" i="25"/>
  <x:c r="C4799" i="25"/>
  <x:c r="D4799" i="25"/>
  <x:c r="E4799" i="25"/>
  <x:c r="F4799" i="25"/>
  <x:c r="G4799" i="25"/>
  <x:c r="H4799" i="25"/>
  <x:c r="I4799" i="25"/>
  <x:c r="J4799" i="25"/>
  <x:c r="K4799" i="25"/>
  <x:c r="L4799" i="25"/>
  <x:c r="M4799" i="25"/>
  <x:c r="N4799" i="25"/>
  <x:c r="P4799" i="25"/>
  <x:c r="Q4799" i="25"/>
  <x:c r="R4799" i="25"/>
  <x:c r="A4800" i="25"/>
  <x:c r="B4800" i="25"/>
  <x:c r="C4800" i="25"/>
  <x:c r="D4800" i="25"/>
  <x:c r="E4800" i="25"/>
  <x:c r="F4800" i="25"/>
  <x:c r="G4800" i="25"/>
  <x:c r="H4800" i="25"/>
  <x:c r="I4800" i="25"/>
  <x:c r="J4800" i="25"/>
  <x:c r="K4800" i="25"/>
  <x:c r="L4800" i="25"/>
  <x:c r="M4800" i="25"/>
  <x:c r="N4800" i="25"/>
  <x:c r="P4800" i="25"/>
  <x:c r="Q4800" i="25"/>
  <x:c r="R4800" i="25"/>
  <x:c r="A4801" i="25"/>
  <x:c r="B4801" i="25"/>
  <x:c r="C4801" i="25"/>
  <x:c r="D4801" i="25"/>
  <x:c r="E4801" i="25"/>
  <x:c r="F4801" i="25"/>
  <x:c r="G4801" i="25"/>
  <x:c r="H4801" i="25"/>
  <x:c r="I4801" i="25"/>
  <x:c r="J4801" i="25"/>
  <x:c r="K4801" i="25"/>
  <x:c r="L4801" i="25"/>
  <x:c r="M4801" i="25"/>
  <x:c r="N4801" i="25"/>
  <x:c r="P4801" i="25"/>
  <x:c r="Q4801" i="25"/>
  <x:c r="R4801" i="25"/>
  <x:c r="A4802" i="25"/>
  <x:c r="B4802" i="25"/>
  <x:c r="C4802" i="25"/>
  <x:c r="D4802" i="25"/>
  <x:c r="E4802" i="25"/>
  <x:c r="F4802" i="25"/>
  <x:c r="G4802" i="25"/>
  <x:c r="H4802" i="25"/>
  <x:c r="I4802" i="25"/>
  <x:c r="J4802" i="25"/>
  <x:c r="K4802" i="25"/>
  <x:c r="L4802" i="25"/>
  <x:c r="M4802" i="25"/>
  <x:c r="N4802" i="25"/>
  <x:c r="P4802" i="25"/>
  <x:c r="Q4802" i="25"/>
  <x:c r="R4802" i="25"/>
  <x:c r="A4803" i="25"/>
  <x:c r="B4803" i="25"/>
  <x:c r="C4803" i="25"/>
  <x:c r="D4803" i="25"/>
  <x:c r="E4803" i="25"/>
  <x:c r="F4803" i="25"/>
  <x:c r="G4803" i="25"/>
  <x:c r="H4803" i="25"/>
  <x:c r="I4803" i="25"/>
  <x:c r="J4803" i="25"/>
  <x:c r="K4803" i="25"/>
  <x:c r="L4803" i="25"/>
  <x:c r="M4803" i="25"/>
  <x:c r="N4803" i="25"/>
  <x:c r="P4803" i="25"/>
  <x:c r="Q4803" i="25"/>
  <x:c r="R4803" i="25"/>
  <x:c r="A4804" i="25"/>
  <x:c r="B4804" i="25"/>
  <x:c r="C4804" i="25"/>
  <x:c r="D4804" i="25"/>
  <x:c r="E4804" i="25"/>
  <x:c r="F4804" i="25"/>
  <x:c r="G4804" i="25"/>
  <x:c r="H4804" i="25"/>
  <x:c r="I4804" i="25"/>
  <x:c r="J4804" i="25"/>
  <x:c r="K4804" i="25"/>
  <x:c r="L4804" i="25"/>
  <x:c r="M4804" i="25"/>
  <x:c r="N4804" i="25"/>
  <x:c r="P4804" i="25"/>
  <x:c r="Q4804" i="25"/>
  <x:c r="R4804" i="25"/>
  <x:c r="A4805" i="25"/>
  <x:c r="B4805" i="25"/>
  <x:c r="C4805" i="25"/>
  <x:c r="D4805" i="25"/>
  <x:c r="E4805" i="25"/>
  <x:c r="F4805" i="25"/>
  <x:c r="G4805" i="25"/>
  <x:c r="H4805" i="25"/>
  <x:c r="I4805" i="25"/>
  <x:c r="J4805" i="25"/>
  <x:c r="K4805" i="25"/>
  <x:c r="L4805" i="25"/>
  <x:c r="M4805" i="25"/>
  <x:c r="N4805" i="25"/>
  <x:c r="P4805" i="25"/>
  <x:c r="Q4805" i="25"/>
  <x:c r="R4805" i="25"/>
  <x:c r="A4806" i="25"/>
  <x:c r="B4806" i="25"/>
  <x:c r="C4806" i="25"/>
  <x:c r="D4806" i="25"/>
  <x:c r="E4806" i="25"/>
  <x:c r="F4806" i="25"/>
  <x:c r="G4806" i="25"/>
  <x:c r="H4806" i="25"/>
  <x:c r="I4806" i="25"/>
  <x:c r="J4806" i="25"/>
  <x:c r="K4806" i="25"/>
  <x:c r="L4806" i="25"/>
  <x:c r="M4806" i="25"/>
  <x:c r="N4806" i="25"/>
  <x:c r="P4806" i="25"/>
  <x:c r="Q4806" i="25"/>
  <x:c r="R4806" i="25"/>
  <x:c r="A4807" i="25"/>
  <x:c r="B4807" i="25"/>
  <x:c r="C4807" i="25"/>
  <x:c r="D4807" i="25"/>
  <x:c r="E4807" i="25"/>
  <x:c r="F4807" i="25"/>
  <x:c r="G4807" i="25"/>
  <x:c r="H4807" i="25"/>
  <x:c r="I4807" i="25"/>
  <x:c r="J4807" i="25"/>
  <x:c r="K4807" i="25"/>
  <x:c r="L4807" i="25"/>
  <x:c r="M4807" i="25"/>
  <x:c r="N4807" i="25"/>
  <x:c r="P4807" i="25"/>
  <x:c r="Q4807" i="25"/>
  <x:c r="R4807" i="25"/>
  <x:c r="A4808" i="25"/>
  <x:c r="B4808" i="25"/>
  <x:c r="C4808" i="25"/>
  <x:c r="D4808" i="25"/>
  <x:c r="E4808" i="25"/>
  <x:c r="F4808" i="25"/>
  <x:c r="G4808" i="25"/>
  <x:c r="H4808" i="25"/>
  <x:c r="I4808" i="25"/>
  <x:c r="J4808" i="25"/>
  <x:c r="K4808" i="25"/>
  <x:c r="L4808" i="25"/>
  <x:c r="M4808" i="25"/>
  <x:c r="N4808" i="25"/>
  <x:c r="P4808" i="25"/>
  <x:c r="Q4808" i="25"/>
  <x:c r="R4808" i="25"/>
  <x:c r="A4809" i="25"/>
  <x:c r="B4809" i="25"/>
  <x:c r="C4809" i="25"/>
  <x:c r="D4809" i="25"/>
  <x:c r="E4809" i="25"/>
  <x:c r="F4809" i="25"/>
  <x:c r="G4809" i="25"/>
  <x:c r="H4809" i="25"/>
  <x:c r="I4809" i="25"/>
  <x:c r="J4809" i="25"/>
  <x:c r="K4809" i="25"/>
  <x:c r="L4809" i="25"/>
  <x:c r="M4809" i="25"/>
  <x:c r="N4809" i="25"/>
  <x:c r="P4809" i="25"/>
  <x:c r="Q4809" i="25"/>
  <x:c r="R4809" i="25"/>
  <x:c r="A4810" i="25"/>
  <x:c r="B4810" i="25"/>
  <x:c r="C4810" i="25"/>
  <x:c r="D4810" i="25"/>
  <x:c r="E4810" i="25"/>
  <x:c r="F4810" i="25"/>
  <x:c r="G4810" i="25"/>
  <x:c r="H4810" i="25"/>
  <x:c r="I4810" i="25"/>
  <x:c r="J4810" i="25"/>
  <x:c r="K4810" i="25"/>
  <x:c r="L4810" i="25"/>
  <x:c r="M4810" i="25"/>
  <x:c r="N4810" i="25"/>
  <x:c r="P4810" i="25"/>
  <x:c r="Q4810" i="25"/>
  <x:c r="R4810" i="25"/>
  <x:c r="A4811" i="25"/>
  <x:c r="B4811" i="25"/>
  <x:c r="C4811" i="25"/>
  <x:c r="D4811" i="25"/>
  <x:c r="E4811" i="25"/>
  <x:c r="F4811" i="25"/>
  <x:c r="G4811" i="25"/>
  <x:c r="H4811" i="25"/>
  <x:c r="I4811" i="25"/>
  <x:c r="J4811" i="25"/>
  <x:c r="K4811" i="25"/>
  <x:c r="L4811" i="25"/>
  <x:c r="M4811" i="25"/>
  <x:c r="N4811" i="25"/>
  <x:c r="P4811" i="25"/>
  <x:c r="Q4811" i="25"/>
  <x:c r="R4811" i="25"/>
  <x:c r="A4812" i="25"/>
  <x:c r="B4812" i="25"/>
  <x:c r="C4812" i="25"/>
  <x:c r="D4812" i="25"/>
  <x:c r="E4812" i="25"/>
  <x:c r="F4812" i="25"/>
  <x:c r="G4812" i="25"/>
  <x:c r="H4812" i="25"/>
  <x:c r="I4812" i="25"/>
  <x:c r="J4812" i="25"/>
  <x:c r="K4812" i="25"/>
  <x:c r="L4812" i="25"/>
  <x:c r="M4812" i="25"/>
  <x:c r="N4812" i="25"/>
  <x:c r="P4812" i="25"/>
  <x:c r="Q4812" i="25"/>
  <x:c r="R4812" i="25"/>
  <x:c r="A4813" i="25"/>
  <x:c r="B4813" i="25"/>
  <x:c r="C4813" i="25"/>
  <x:c r="D4813" i="25"/>
  <x:c r="E4813" i="25"/>
  <x:c r="F4813" i="25"/>
  <x:c r="G4813" i="25"/>
  <x:c r="H4813" i="25"/>
  <x:c r="I4813" i="25"/>
  <x:c r="J4813" i="25"/>
  <x:c r="K4813" i="25"/>
  <x:c r="L4813" i="25"/>
  <x:c r="M4813" i="25"/>
  <x:c r="N4813" i="25"/>
  <x:c r="P4813" i="25"/>
  <x:c r="Q4813" i="25"/>
  <x:c r="R4813" i="25"/>
  <x:c r="A4814" i="25"/>
  <x:c r="B4814" i="25"/>
  <x:c r="C4814" i="25"/>
  <x:c r="D4814" i="25"/>
  <x:c r="E4814" i="25"/>
  <x:c r="F4814" i="25"/>
  <x:c r="G4814" i="25"/>
  <x:c r="H4814" i="25"/>
  <x:c r="I4814" i="25"/>
  <x:c r="J4814" i="25"/>
  <x:c r="K4814" i="25"/>
  <x:c r="L4814" i="25"/>
  <x:c r="M4814" i="25"/>
  <x:c r="N4814" i="25"/>
  <x:c r="P4814" i="25"/>
  <x:c r="Q4814" i="25"/>
  <x:c r="R4814" i="25"/>
  <x:c r="A4815" i="25"/>
  <x:c r="B4815" i="25"/>
  <x:c r="C4815" i="25"/>
  <x:c r="D4815" i="25"/>
  <x:c r="E4815" i="25"/>
  <x:c r="F4815" i="25"/>
  <x:c r="G4815" i="25"/>
  <x:c r="H4815" i="25"/>
  <x:c r="I4815" i="25"/>
  <x:c r="J4815" i="25"/>
  <x:c r="K4815" i="25"/>
  <x:c r="L4815" i="25"/>
  <x:c r="M4815" i="25"/>
  <x:c r="N4815" i="25"/>
  <x:c r="P4815" i="25"/>
  <x:c r="Q4815" i="25"/>
  <x:c r="R4815" i="25"/>
  <x:c r="A4816" i="25"/>
  <x:c r="B4816" i="25"/>
  <x:c r="C4816" i="25"/>
  <x:c r="D4816" i="25"/>
  <x:c r="E4816" i="25"/>
  <x:c r="F4816" i="25"/>
  <x:c r="G4816" i="25"/>
  <x:c r="H4816" i="25"/>
  <x:c r="I4816" i="25"/>
  <x:c r="J4816" i="25"/>
  <x:c r="K4816" i="25"/>
  <x:c r="L4816" i="25"/>
  <x:c r="M4816" i="25"/>
  <x:c r="N4816" i="25"/>
  <x:c r="P4816" i="25"/>
  <x:c r="Q4816" i="25"/>
  <x:c r="R4816" i="25"/>
  <x:c r="A4817" i="25"/>
  <x:c r="B4817" i="25"/>
  <x:c r="C4817" i="25"/>
  <x:c r="D4817" i="25"/>
  <x:c r="E4817" i="25"/>
  <x:c r="F4817" i="25"/>
  <x:c r="G4817" i="25"/>
  <x:c r="H4817" i="25"/>
  <x:c r="I4817" i="25"/>
  <x:c r="J4817" i="25"/>
  <x:c r="K4817" i="25"/>
  <x:c r="L4817" i="25"/>
  <x:c r="M4817" i="25"/>
  <x:c r="N4817" i="25"/>
  <x:c r="P4817" i="25"/>
  <x:c r="Q4817" i="25"/>
  <x:c r="R4817" i="25"/>
  <x:c r="A4818" i="25"/>
  <x:c r="B4818" i="25"/>
  <x:c r="C4818" i="25"/>
  <x:c r="D4818" i="25"/>
  <x:c r="E4818" i="25"/>
  <x:c r="F4818" i="25"/>
  <x:c r="G4818" i="25"/>
  <x:c r="H4818" i="25"/>
  <x:c r="I4818" i="25"/>
  <x:c r="J4818" i="25"/>
  <x:c r="K4818" i="25"/>
  <x:c r="L4818" i="25"/>
  <x:c r="M4818" i="25"/>
  <x:c r="N4818" i="25"/>
  <x:c r="P4818" i="25"/>
  <x:c r="Q4818" i="25"/>
  <x:c r="R4818" i="25"/>
  <x:c r="A4819" i="25"/>
  <x:c r="B4819" i="25"/>
  <x:c r="C4819" i="25"/>
  <x:c r="D4819" i="25"/>
  <x:c r="E4819" i="25"/>
  <x:c r="F4819" i="25"/>
  <x:c r="G4819" i="25"/>
  <x:c r="H4819" i="25"/>
  <x:c r="I4819" i="25"/>
  <x:c r="J4819" i="25"/>
  <x:c r="K4819" i="25"/>
  <x:c r="L4819" i="25"/>
  <x:c r="M4819" i="25"/>
  <x:c r="N4819" i="25"/>
  <x:c r="P4819" i="25"/>
  <x:c r="Q4819" i="25"/>
  <x:c r="R4819" i="25"/>
  <x:c r="A4820" i="25"/>
  <x:c r="B4820" i="25"/>
  <x:c r="C4820" i="25"/>
  <x:c r="D4820" i="25"/>
  <x:c r="E4820" i="25"/>
  <x:c r="F4820" i="25"/>
  <x:c r="G4820" i="25"/>
  <x:c r="H4820" i="25"/>
  <x:c r="I4820" i="25"/>
  <x:c r="J4820" i="25"/>
  <x:c r="K4820" i="25"/>
  <x:c r="L4820" i="25"/>
  <x:c r="M4820" i="25"/>
  <x:c r="N4820" i="25"/>
  <x:c r="P4820" i="25"/>
  <x:c r="Q4820" i="25"/>
  <x:c r="R4820" i="25"/>
  <x:c r="A4821" i="25"/>
  <x:c r="B4821" i="25"/>
  <x:c r="C4821" i="25"/>
  <x:c r="D4821" i="25"/>
  <x:c r="E4821" i="25"/>
  <x:c r="F4821" i="25"/>
  <x:c r="G4821" i="25"/>
  <x:c r="H4821" i="25"/>
  <x:c r="I4821" i="25"/>
  <x:c r="J4821" i="25"/>
  <x:c r="K4821" i="25"/>
  <x:c r="L4821" i="25"/>
  <x:c r="M4821" i="25"/>
  <x:c r="N4821" i="25"/>
  <x:c r="P4821" i="25"/>
  <x:c r="Q4821" i="25"/>
  <x:c r="R4821" i="25"/>
  <x:c r="A4822" i="25"/>
  <x:c r="B4822" i="25"/>
  <x:c r="C4822" i="25"/>
  <x:c r="D4822" i="25"/>
  <x:c r="E4822" i="25"/>
  <x:c r="F4822" i="25"/>
  <x:c r="G4822" i="25"/>
  <x:c r="H4822" i="25"/>
  <x:c r="I4822" i="25"/>
  <x:c r="J4822" i="25"/>
  <x:c r="K4822" i="25"/>
  <x:c r="L4822" i="25"/>
  <x:c r="M4822" i="25"/>
  <x:c r="N4822" i="25"/>
  <x:c r="P4822" i="25"/>
  <x:c r="Q4822" i="25"/>
  <x:c r="R4822" i="25"/>
  <x:c r="A4823" i="25"/>
  <x:c r="B4823" i="25"/>
  <x:c r="C4823" i="25"/>
  <x:c r="D4823" i="25"/>
  <x:c r="E4823" i="25"/>
  <x:c r="F4823" i="25"/>
  <x:c r="G4823" i="25"/>
  <x:c r="H4823" i="25"/>
  <x:c r="I4823" i="25"/>
  <x:c r="J4823" i="25"/>
  <x:c r="K4823" i="25"/>
  <x:c r="L4823" i="25"/>
  <x:c r="M4823" i="25"/>
  <x:c r="N4823" i="25"/>
  <x:c r="P4823" i="25"/>
  <x:c r="Q4823" i="25"/>
  <x:c r="R4823" i="25"/>
  <x:c r="A4824" i="25"/>
  <x:c r="B4824" i="25"/>
  <x:c r="C4824" i="25"/>
  <x:c r="D4824" i="25"/>
  <x:c r="E4824" i="25"/>
  <x:c r="F4824" i="25"/>
  <x:c r="G4824" i="25"/>
  <x:c r="H4824" i="25"/>
  <x:c r="I4824" i="25"/>
  <x:c r="J4824" i="25"/>
  <x:c r="K4824" i="25"/>
  <x:c r="L4824" i="25"/>
  <x:c r="M4824" i="25"/>
  <x:c r="N4824" i="25"/>
  <x:c r="P4824" i="25"/>
  <x:c r="Q4824" i="25"/>
  <x:c r="R4824" i="25"/>
  <x:c r="A4825" i="25"/>
  <x:c r="B4825" i="25"/>
  <x:c r="C4825" i="25"/>
  <x:c r="D4825" i="25"/>
  <x:c r="E4825" i="25"/>
  <x:c r="F4825" i="25"/>
  <x:c r="G4825" i="25"/>
  <x:c r="H4825" i="25"/>
  <x:c r="I4825" i="25"/>
  <x:c r="J4825" i="25"/>
  <x:c r="K4825" i="25"/>
  <x:c r="L4825" i="25"/>
  <x:c r="M4825" i="25"/>
  <x:c r="N4825" i="25"/>
  <x:c r="P4825" i="25"/>
  <x:c r="Q4825" i="25"/>
  <x:c r="R4825" i="25"/>
  <x:c r="A4826" i="25"/>
  <x:c r="B4826" i="25"/>
  <x:c r="C4826" i="25"/>
  <x:c r="D4826" i="25"/>
  <x:c r="E4826" i="25"/>
  <x:c r="F4826" i="25"/>
  <x:c r="G4826" i="25"/>
  <x:c r="H4826" i="25"/>
  <x:c r="I4826" i="25"/>
  <x:c r="J4826" i="25"/>
  <x:c r="K4826" i="25"/>
  <x:c r="L4826" i="25"/>
  <x:c r="M4826" i="25"/>
  <x:c r="N4826" i="25"/>
  <x:c r="P4826" i="25"/>
  <x:c r="Q4826" i="25"/>
  <x:c r="R4826" i="25"/>
  <x:c r="A4827" i="25"/>
  <x:c r="B4827" i="25"/>
  <x:c r="C4827" i="25"/>
  <x:c r="D4827" i="25"/>
  <x:c r="E4827" i="25"/>
  <x:c r="F4827" i="25"/>
  <x:c r="G4827" i="25"/>
  <x:c r="H4827" i="25"/>
  <x:c r="I4827" i="25"/>
  <x:c r="J4827" i="25"/>
  <x:c r="K4827" i="25"/>
  <x:c r="L4827" i="25"/>
  <x:c r="M4827" i="25"/>
  <x:c r="N4827" i="25"/>
  <x:c r="P4827" i="25"/>
  <x:c r="Q4827" i="25"/>
  <x:c r="R4827" i="25"/>
  <x:c r="A4828" i="25"/>
  <x:c r="B4828" i="25"/>
  <x:c r="C4828" i="25"/>
  <x:c r="D4828" i="25"/>
  <x:c r="E4828" i="25"/>
  <x:c r="F4828" i="25"/>
  <x:c r="G4828" i="25"/>
  <x:c r="H4828" i="25"/>
  <x:c r="I4828" i="25"/>
  <x:c r="J4828" i="25"/>
  <x:c r="K4828" i="25"/>
  <x:c r="L4828" i="25"/>
  <x:c r="M4828" i="25"/>
  <x:c r="N4828" i="25"/>
  <x:c r="P4828" i="25"/>
  <x:c r="Q4828" i="25"/>
  <x:c r="R4828" i="25"/>
  <x:c r="A4829" i="25"/>
  <x:c r="B4829" i="25"/>
  <x:c r="C4829" i="25"/>
  <x:c r="D4829" i="25"/>
  <x:c r="E4829" i="25"/>
  <x:c r="F4829" i="25"/>
  <x:c r="G4829" i="25"/>
  <x:c r="H4829" i="25"/>
  <x:c r="I4829" i="25"/>
  <x:c r="J4829" i="25"/>
  <x:c r="K4829" i="25"/>
  <x:c r="L4829" i="25"/>
  <x:c r="M4829" i="25"/>
  <x:c r="N4829" i="25"/>
  <x:c r="P4829" i="25"/>
  <x:c r="Q4829" i="25"/>
  <x:c r="R4829" i="25"/>
  <x:c r="A4830" i="25"/>
  <x:c r="B4830" i="25"/>
  <x:c r="C4830" i="25"/>
  <x:c r="D4830" i="25"/>
  <x:c r="E4830" i="25"/>
  <x:c r="F4830" i="25"/>
  <x:c r="G4830" i="25"/>
  <x:c r="H4830" i="25"/>
  <x:c r="I4830" i="25"/>
  <x:c r="J4830" i="25"/>
  <x:c r="K4830" i="25"/>
  <x:c r="L4830" i="25"/>
  <x:c r="M4830" i="25"/>
  <x:c r="N4830" i="25"/>
  <x:c r="P4830" i="25"/>
  <x:c r="Q4830" i="25"/>
  <x:c r="R4830" i="25"/>
  <x:c r="A4831" i="25"/>
  <x:c r="B4831" i="25"/>
  <x:c r="C4831" i="25"/>
  <x:c r="D4831" i="25"/>
  <x:c r="E4831" i="25"/>
  <x:c r="F4831" i="25"/>
  <x:c r="G4831" i="25"/>
  <x:c r="H4831" i="25"/>
  <x:c r="I4831" i="25"/>
  <x:c r="J4831" i="25"/>
  <x:c r="K4831" i="25"/>
  <x:c r="L4831" i="25"/>
  <x:c r="M4831" i="25"/>
  <x:c r="N4831" i="25"/>
  <x:c r="P4831" i="25"/>
  <x:c r="Q4831" i="25"/>
  <x:c r="R4831" i="25"/>
  <x:c r="A4832" i="25"/>
  <x:c r="B4832" i="25"/>
  <x:c r="C4832" i="25"/>
  <x:c r="D4832" i="25"/>
  <x:c r="E4832" i="25"/>
  <x:c r="F4832" i="25"/>
  <x:c r="G4832" i="25"/>
  <x:c r="H4832" i="25"/>
  <x:c r="I4832" i="25"/>
  <x:c r="J4832" i="25"/>
  <x:c r="K4832" i="25"/>
  <x:c r="L4832" i="25"/>
  <x:c r="M4832" i="25"/>
  <x:c r="N4832" i="25"/>
  <x:c r="P4832" i="25"/>
  <x:c r="Q4832" i="25"/>
  <x:c r="R4832" i="25"/>
  <x:c r="A4833" i="25"/>
  <x:c r="B4833" i="25"/>
  <x:c r="C4833" i="25"/>
  <x:c r="D4833" i="25"/>
  <x:c r="E4833" i="25"/>
  <x:c r="F4833" i="25"/>
  <x:c r="G4833" i="25"/>
  <x:c r="H4833" i="25"/>
  <x:c r="I4833" i="25"/>
  <x:c r="J4833" i="25"/>
  <x:c r="K4833" i="25"/>
  <x:c r="L4833" i="25"/>
  <x:c r="M4833" i="25"/>
  <x:c r="N4833" i="25"/>
  <x:c r="P4833" i="25"/>
  <x:c r="Q4833" i="25"/>
  <x:c r="R4833" i="25"/>
  <x:c r="A4834" i="25"/>
  <x:c r="B4834" i="25"/>
  <x:c r="C4834" i="25"/>
  <x:c r="D4834" i="25"/>
  <x:c r="E4834" i="25"/>
  <x:c r="F4834" i="25"/>
  <x:c r="G4834" i="25"/>
  <x:c r="H4834" i="25"/>
  <x:c r="I4834" i="25"/>
  <x:c r="J4834" i="25"/>
  <x:c r="K4834" i="25"/>
  <x:c r="L4834" i="25"/>
  <x:c r="M4834" i="25"/>
  <x:c r="N4834" i="25"/>
  <x:c r="P4834" i="25"/>
  <x:c r="Q4834" i="25"/>
  <x:c r="R4834" i="25"/>
  <x:c r="A4835" i="25"/>
  <x:c r="B4835" i="25"/>
  <x:c r="C4835" i="25"/>
  <x:c r="D4835" i="25"/>
  <x:c r="E4835" i="25"/>
  <x:c r="F4835" i="25"/>
  <x:c r="G4835" i="25"/>
  <x:c r="H4835" i="25"/>
  <x:c r="I4835" i="25"/>
  <x:c r="J4835" i="25"/>
  <x:c r="K4835" i="25"/>
  <x:c r="L4835" i="25"/>
  <x:c r="M4835" i="25"/>
  <x:c r="N4835" i="25"/>
  <x:c r="P4835" i="25"/>
  <x:c r="Q4835" i="25"/>
  <x:c r="R4835" i="25"/>
  <x:c r="A4836" i="25"/>
  <x:c r="B4836" i="25"/>
  <x:c r="C4836" i="25"/>
  <x:c r="D4836" i="25"/>
  <x:c r="E4836" i="25"/>
  <x:c r="F4836" i="25"/>
  <x:c r="G4836" i="25"/>
  <x:c r="H4836" i="25"/>
  <x:c r="I4836" i="25"/>
  <x:c r="J4836" i="25"/>
  <x:c r="K4836" i="25"/>
  <x:c r="L4836" i="25"/>
  <x:c r="M4836" i="25"/>
  <x:c r="N4836" i="25"/>
  <x:c r="P4836" i="25"/>
  <x:c r="Q4836" i="25"/>
  <x:c r="R4836" i="25"/>
  <x:c r="A4837" i="25"/>
  <x:c r="B4837" i="25"/>
  <x:c r="C4837" i="25"/>
  <x:c r="D4837" i="25"/>
  <x:c r="E4837" i="25"/>
  <x:c r="F4837" i="25"/>
  <x:c r="G4837" i="25"/>
  <x:c r="H4837" i="25"/>
  <x:c r="I4837" i="25"/>
  <x:c r="J4837" i="25"/>
  <x:c r="K4837" i="25"/>
  <x:c r="L4837" i="25"/>
  <x:c r="M4837" i="25"/>
  <x:c r="N4837" i="25"/>
  <x:c r="P4837" i="25"/>
  <x:c r="Q4837" i="25"/>
  <x:c r="R4837" i="25"/>
  <x:c r="A4838" i="25"/>
  <x:c r="B4838" i="25"/>
  <x:c r="C4838" i="25"/>
  <x:c r="D4838" i="25"/>
  <x:c r="E4838" i="25"/>
  <x:c r="F4838" i="25"/>
  <x:c r="G4838" i="25"/>
  <x:c r="H4838" i="25"/>
  <x:c r="I4838" i="25"/>
  <x:c r="J4838" i="25"/>
  <x:c r="K4838" i="25"/>
  <x:c r="L4838" i="25"/>
  <x:c r="M4838" i="25"/>
  <x:c r="N4838" i="25"/>
  <x:c r="P4838" i="25"/>
  <x:c r="Q4838" i="25"/>
  <x:c r="R4838" i="25"/>
  <x:c r="A4839" i="25"/>
  <x:c r="B4839" i="25"/>
  <x:c r="C4839" i="25"/>
  <x:c r="D4839" i="25"/>
  <x:c r="E4839" i="25"/>
  <x:c r="F4839" i="25"/>
  <x:c r="G4839" i="25"/>
  <x:c r="H4839" i="25"/>
  <x:c r="I4839" i="25"/>
  <x:c r="J4839" i="25"/>
  <x:c r="K4839" i="25"/>
  <x:c r="L4839" i="25"/>
  <x:c r="M4839" i="25"/>
  <x:c r="N4839" i="25"/>
  <x:c r="P4839" i="25"/>
  <x:c r="Q4839" i="25"/>
  <x:c r="R4839" i="25"/>
  <x:c r="A4840" i="25"/>
  <x:c r="B4840" i="25"/>
  <x:c r="C4840" i="25"/>
  <x:c r="D4840" i="25"/>
  <x:c r="E4840" i="25"/>
  <x:c r="F4840" i="25"/>
  <x:c r="G4840" i="25"/>
  <x:c r="H4840" i="25"/>
  <x:c r="I4840" i="25"/>
  <x:c r="J4840" i="25"/>
  <x:c r="K4840" i="25"/>
  <x:c r="L4840" i="25"/>
  <x:c r="M4840" i="25"/>
  <x:c r="N4840" i="25"/>
  <x:c r="P4840" i="25"/>
  <x:c r="Q4840" i="25"/>
  <x:c r="R4840" i="25"/>
  <x:c r="A4841" i="25"/>
  <x:c r="B4841" i="25"/>
  <x:c r="C4841" i="25"/>
  <x:c r="D4841" i="25"/>
  <x:c r="E4841" i="25"/>
  <x:c r="F4841" i="25"/>
  <x:c r="G4841" i="25"/>
  <x:c r="H4841" i="25"/>
  <x:c r="I4841" i="25"/>
  <x:c r="J4841" i="25"/>
  <x:c r="K4841" i="25"/>
  <x:c r="L4841" i="25"/>
  <x:c r="M4841" i="25"/>
  <x:c r="N4841" i="25"/>
  <x:c r="P4841" i="25"/>
  <x:c r="Q4841" i="25"/>
  <x:c r="R4841" i="25"/>
  <x:c r="A4842" i="25"/>
  <x:c r="B4842" i="25"/>
  <x:c r="C4842" i="25"/>
  <x:c r="D4842" i="25"/>
  <x:c r="E4842" i="25"/>
  <x:c r="F4842" i="25"/>
  <x:c r="G4842" i="25"/>
  <x:c r="H4842" i="25"/>
  <x:c r="I4842" i="25"/>
  <x:c r="J4842" i="25"/>
  <x:c r="K4842" i="25"/>
  <x:c r="L4842" i="25"/>
  <x:c r="M4842" i="25"/>
  <x:c r="N4842" i="25"/>
  <x:c r="P4842" i="25"/>
  <x:c r="Q4842" i="25"/>
  <x:c r="R4842" i="25"/>
  <x:c r="A4843" i="25"/>
  <x:c r="B4843" i="25"/>
  <x:c r="C4843" i="25"/>
  <x:c r="D4843" i="25"/>
  <x:c r="E4843" i="25"/>
  <x:c r="F4843" i="25"/>
  <x:c r="G4843" i="25"/>
  <x:c r="H4843" i="25"/>
  <x:c r="I4843" i="25"/>
  <x:c r="J4843" i="25"/>
  <x:c r="K4843" i="25"/>
  <x:c r="L4843" i="25"/>
  <x:c r="M4843" i="25"/>
  <x:c r="N4843" i="25"/>
  <x:c r="P4843" i="25"/>
  <x:c r="Q4843" i="25"/>
  <x:c r="R4843" i="25"/>
  <x:c r="A4844" i="25"/>
  <x:c r="B4844" i="25"/>
  <x:c r="C4844" i="25"/>
  <x:c r="D4844" i="25"/>
  <x:c r="E4844" i="25"/>
  <x:c r="F4844" i="25"/>
  <x:c r="G4844" i="25"/>
  <x:c r="H4844" i="25"/>
  <x:c r="I4844" i="25"/>
  <x:c r="J4844" i="25"/>
  <x:c r="K4844" i="25"/>
  <x:c r="L4844" i="25"/>
  <x:c r="M4844" i="25"/>
  <x:c r="N4844" i="25"/>
  <x:c r="P4844" i="25"/>
  <x:c r="Q4844" i="25"/>
  <x:c r="R4844" i="25"/>
  <x:c r="A4845" i="25"/>
  <x:c r="B4845" i="25"/>
  <x:c r="C4845" i="25"/>
  <x:c r="D4845" i="25"/>
  <x:c r="E4845" i="25"/>
  <x:c r="F4845" i="25"/>
  <x:c r="G4845" i="25"/>
  <x:c r="H4845" i="25"/>
  <x:c r="I4845" i="25"/>
  <x:c r="J4845" i="25"/>
  <x:c r="K4845" i="25"/>
  <x:c r="L4845" i="25"/>
  <x:c r="M4845" i="25"/>
  <x:c r="N4845" i="25"/>
  <x:c r="P4845" i="25"/>
  <x:c r="Q4845" i="25"/>
  <x:c r="R4845" i="25"/>
  <x:c r="A4846" i="25"/>
  <x:c r="B4846" i="25"/>
  <x:c r="C4846" i="25"/>
  <x:c r="D4846" i="25"/>
  <x:c r="E4846" i="25"/>
  <x:c r="F4846" i="25"/>
  <x:c r="G4846" i="25"/>
  <x:c r="H4846" i="25"/>
  <x:c r="I4846" i="25"/>
  <x:c r="J4846" i="25"/>
  <x:c r="K4846" i="25"/>
  <x:c r="L4846" i="25"/>
  <x:c r="M4846" i="25"/>
  <x:c r="N4846" i="25"/>
  <x:c r="P4846" i="25"/>
  <x:c r="Q4846" i="25"/>
  <x:c r="R4846" i="25"/>
  <x:c r="A4847" i="25"/>
  <x:c r="B4847" i="25"/>
  <x:c r="C4847" i="25"/>
  <x:c r="D4847" i="25"/>
  <x:c r="E4847" i="25"/>
  <x:c r="F4847" i="25"/>
  <x:c r="G4847" i="25"/>
  <x:c r="H4847" i="25"/>
  <x:c r="I4847" i="25"/>
  <x:c r="J4847" i="25"/>
  <x:c r="K4847" i="25"/>
  <x:c r="L4847" i="25"/>
  <x:c r="M4847" i="25"/>
  <x:c r="N4847" i="25"/>
  <x:c r="P4847" i="25"/>
  <x:c r="Q4847" i="25"/>
  <x:c r="R4847" i="25"/>
  <x:c r="A4848" i="25"/>
  <x:c r="B4848" i="25"/>
  <x:c r="C4848" i="25"/>
  <x:c r="D4848" i="25"/>
  <x:c r="E4848" i="25"/>
  <x:c r="F4848" i="25"/>
  <x:c r="G4848" i="25"/>
  <x:c r="H4848" i="25"/>
  <x:c r="I4848" i="25"/>
  <x:c r="J4848" i="25"/>
  <x:c r="K4848" i="25"/>
  <x:c r="L4848" i="25"/>
  <x:c r="M4848" i="25"/>
  <x:c r="N4848" i="25"/>
  <x:c r="P4848" i="25"/>
  <x:c r="Q4848" i="25"/>
  <x:c r="R4848" i="25"/>
  <x:c r="A4849" i="25"/>
  <x:c r="B4849" i="25"/>
  <x:c r="C4849" i="25"/>
  <x:c r="D4849" i="25"/>
  <x:c r="E4849" i="25"/>
  <x:c r="F4849" i="25"/>
  <x:c r="G4849" i="25"/>
  <x:c r="H4849" i="25"/>
  <x:c r="I4849" i="25"/>
  <x:c r="J4849" i="25"/>
  <x:c r="K4849" i="25"/>
  <x:c r="L4849" i="25"/>
  <x:c r="M4849" i="25"/>
  <x:c r="N4849" i="25"/>
  <x:c r="P4849" i="25"/>
  <x:c r="Q4849" i="25"/>
  <x:c r="R4849" i="25"/>
  <x:c r="A4850" i="25"/>
  <x:c r="B4850" i="25"/>
  <x:c r="C4850" i="25"/>
  <x:c r="D4850" i="25"/>
  <x:c r="E4850" i="25"/>
  <x:c r="F4850" i="25"/>
  <x:c r="G4850" i="25"/>
  <x:c r="H4850" i="25"/>
  <x:c r="I4850" i="25"/>
  <x:c r="J4850" i="25"/>
  <x:c r="K4850" i="25"/>
  <x:c r="L4850" i="25"/>
  <x:c r="M4850" i="25"/>
  <x:c r="N4850" i="25"/>
  <x:c r="P4850" i="25"/>
  <x:c r="Q4850" i="25"/>
  <x:c r="R4850" i="25"/>
  <x:c r="A4851" i="25"/>
  <x:c r="B4851" i="25"/>
  <x:c r="C4851" i="25"/>
  <x:c r="D4851" i="25"/>
  <x:c r="E4851" i="25"/>
  <x:c r="F4851" i="25"/>
  <x:c r="G4851" i="25"/>
  <x:c r="H4851" i="25"/>
  <x:c r="I4851" i="25"/>
  <x:c r="J4851" i="25"/>
  <x:c r="K4851" i="25"/>
  <x:c r="L4851" i="25"/>
  <x:c r="M4851" i="25"/>
  <x:c r="N4851" i="25"/>
  <x:c r="P4851" i="25"/>
  <x:c r="Q4851" i="25"/>
  <x:c r="R4851" i="25"/>
  <x:c r="A4852" i="25"/>
  <x:c r="B4852" i="25"/>
  <x:c r="C4852" i="25"/>
  <x:c r="D4852" i="25"/>
  <x:c r="E4852" i="25"/>
  <x:c r="F4852" i="25"/>
  <x:c r="G4852" i="25"/>
  <x:c r="H4852" i="25"/>
  <x:c r="I4852" i="25"/>
  <x:c r="J4852" i="25"/>
  <x:c r="K4852" i="25"/>
  <x:c r="L4852" i="25"/>
  <x:c r="M4852" i="25"/>
  <x:c r="N4852" i="25"/>
  <x:c r="P4852" i="25"/>
  <x:c r="Q4852" i="25"/>
  <x:c r="R4852" i="25"/>
  <x:c r="A4853" i="25"/>
  <x:c r="B4853" i="25"/>
  <x:c r="C4853" i="25"/>
  <x:c r="D4853" i="25"/>
  <x:c r="E4853" i="25"/>
  <x:c r="F4853" i="25"/>
  <x:c r="G4853" i="25"/>
  <x:c r="H4853" i="25"/>
  <x:c r="I4853" i="25"/>
  <x:c r="J4853" i="25"/>
  <x:c r="K4853" i="25"/>
  <x:c r="L4853" i="25"/>
  <x:c r="M4853" i="25"/>
  <x:c r="N4853" i="25"/>
  <x:c r="P4853" i="25"/>
  <x:c r="Q4853" i="25"/>
  <x:c r="R4853" i="25"/>
  <x:c r="A4854" i="25"/>
  <x:c r="B4854" i="25"/>
  <x:c r="C4854" i="25"/>
  <x:c r="D4854" i="25"/>
  <x:c r="E4854" i="25"/>
  <x:c r="F4854" i="25"/>
  <x:c r="G4854" i="25"/>
  <x:c r="H4854" i="25"/>
  <x:c r="I4854" i="25"/>
  <x:c r="J4854" i="25"/>
  <x:c r="K4854" i="25"/>
  <x:c r="L4854" i="25"/>
  <x:c r="M4854" i="25"/>
  <x:c r="N4854" i="25"/>
  <x:c r="P4854" i="25"/>
  <x:c r="Q4854" i="25"/>
  <x:c r="R4854" i="25"/>
  <x:c r="A4855" i="25"/>
  <x:c r="B4855" i="25"/>
  <x:c r="C4855" i="25"/>
  <x:c r="D4855" i="25"/>
  <x:c r="E4855" i="25"/>
  <x:c r="F4855" i="25"/>
  <x:c r="G4855" i="25"/>
  <x:c r="H4855" i="25"/>
  <x:c r="I4855" i="25"/>
  <x:c r="J4855" i="25"/>
  <x:c r="K4855" i="25"/>
  <x:c r="L4855" i="25"/>
  <x:c r="M4855" i="25"/>
  <x:c r="N4855" i="25"/>
  <x:c r="P4855" i="25"/>
  <x:c r="Q4855" i="25"/>
  <x:c r="R4855" i="25"/>
  <x:c r="A4856" i="25"/>
  <x:c r="B4856" i="25"/>
  <x:c r="C4856" i="25"/>
  <x:c r="D4856" i="25"/>
  <x:c r="E4856" i="25"/>
  <x:c r="F4856" i="25"/>
  <x:c r="G4856" i="25"/>
  <x:c r="H4856" i="25"/>
  <x:c r="I4856" i="25"/>
  <x:c r="J4856" i="25"/>
  <x:c r="K4856" i="25"/>
  <x:c r="L4856" i="25"/>
  <x:c r="M4856" i="25"/>
  <x:c r="N4856" i="25"/>
  <x:c r="P4856" i="25"/>
  <x:c r="Q4856" i="25"/>
  <x:c r="R4856" i="25"/>
  <x:c r="A4857" i="25"/>
  <x:c r="B4857" i="25"/>
  <x:c r="C4857" i="25"/>
  <x:c r="D4857" i="25"/>
  <x:c r="E4857" i="25"/>
  <x:c r="F4857" i="25"/>
  <x:c r="G4857" i="25"/>
  <x:c r="H4857" i="25"/>
  <x:c r="I4857" i="25"/>
  <x:c r="J4857" i="25"/>
  <x:c r="K4857" i="25"/>
  <x:c r="L4857" i="25"/>
  <x:c r="M4857" i="25"/>
  <x:c r="N4857" i="25"/>
  <x:c r="P4857" i="25"/>
  <x:c r="Q4857" i="25"/>
  <x:c r="R4857" i="25"/>
  <x:c r="A4858" i="25"/>
  <x:c r="B4858" i="25"/>
  <x:c r="C4858" i="25"/>
  <x:c r="D4858" i="25"/>
  <x:c r="E4858" i="25"/>
  <x:c r="F4858" i="25"/>
  <x:c r="G4858" i="25"/>
  <x:c r="H4858" i="25"/>
  <x:c r="I4858" i="25"/>
  <x:c r="J4858" i="25"/>
  <x:c r="K4858" i="25"/>
  <x:c r="L4858" i="25"/>
  <x:c r="M4858" i="25"/>
  <x:c r="N4858" i="25"/>
  <x:c r="P4858" i="25"/>
  <x:c r="Q4858" i="25"/>
  <x:c r="R4858" i="25"/>
  <x:c r="A4859" i="25"/>
  <x:c r="B4859" i="25"/>
  <x:c r="C4859" i="25"/>
  <x:c r="D4859" i="25"/>
  <x:c r="E4859" i="25"/>
  <x:c r="F4859" i="25"/>
  <x:c r="G4859" i="25"/>
  <x:c r="H4859" i="25"/>
  <x:c r="I4859" i="25"/>
  <x:c r="J4859" i="25"/>
  <x:c r="K4859" i="25"/>
  <x:c r="L4859" i="25"/>
  <x:c r="M4859" i="25"/>
  <x:c r="N4859" i="25"/>
  <x:c r="P4859" i="25"/>
  <x:c r="Q4859" i="25"/>
  <x:c r="R4859" i="25"/>
  <x:c r="A4860" i="25"/>
  <x:c r="B4860" i="25"/>
  <x:c r="C4860" i="25"/>
  <x:c r="D4860" i="25"/>
  <x:c r="E4860" i="25"/>
  <x:c r="F4860" i="25"/>
  <x:c r="G4860" i="25"/>
  <x:c r="H4860" i="25"/>
  <x:c r="I4860" i="25"/>
  <x:c r="J4860" i="25"/>
  <x:c r="K4860" i="25"/>
  <x:c r="L4860" i="25"/>
  <x:c r="M4860" i="25"/>
  <x:c r="N4860" i="25"/>
  <x:c r="P4860" i="25"/>
  <x:c r="Q4860" i="25"/>
  <x:c r="R4860" i="25"/>
  <x:c r="A4861" i="25"/>
  <x:c r="B4861" i="25"/>
  <x:c r="C4861" i="25"/>
  <x:c r="D4861" i="25"/>
  <x:c r="E4861" i="25"/>
  <x:c r="F4861" i="25"/>
  <x:c r="G4861" i="25"/>
  <x:c r="H4861" i="25"/>
  <x:c r="I4861" i="25"/>
  <x:c r="J4861" i="25"/>
  <x:c r="K4861" i="25"/>
  <x:c r="L4861" i="25"/>
  <x:c r="M4861" i="25"/>
  <x:c r="N4861" i="25"/>
  <x:c r="P4861" i="25"/>
  <x:c r="Q4861" i="25"/>
  <x:c r="R4861" i="25"/>
  <x:c r="A4862" i="25"/>
  <x:c r="B4862" i="25"/>
  <x:c r="C4862" i="25"/>
  <x:c r="D4862" i="25"/>
  <x:c r="E4862" i="25"/>
  <x:c r="F4862" i="25"/>
  <x:c r="G4862" i="25"/>
  <x:c r="H4862" i="25"/>
  <x:c r="I4862" i="25"/>
  <x:c r="J4862" i="25"/>
  <x:c r="K4862" i="25"/>
  <x:c r="L4862" i="25"/>
  <x:c r="M4862" i="25"/>
  <x:c r="N4862" i="25"/>
  <x:c r="P4862" i="25"/>
  <x:c r="Q4862" i="25"/>
  <x:c r="R4862" i="25"/>
  <x:c r="A4863" i="25"/>
  <x:c r="B4863" i="25"/>
  <x:c r="C4863" i="25"/>
  <x:c r="D4863" i="25"/>
  <x:c r="E4863" i="25"/>
  <x:c r="F4863" i="25"/>
  <x:c r="G4863" i="25"/>
  <x:c r="H4863" i="25"/>
  <x:c r="I4863" i="25"/>
  <x:c r="J4863" i="25"/>
  <x:c r="K4863" i="25"/>
  <x:c r="L4863" i="25"/>
  <x:c r="M4863" i="25"/>
  <x:c r="N4863" i="25"/>
  <x:c r="P4863" i="25"/>
  <x:c r="Q4863" i="25"/>
  <x:c r="R4863" i="25"/>
  <x:c r="A4864" i="25"/>
  <x:c r="B4864" i="25"/>
  <x:c r="C4864" i="25"/>
  <x:c r="D4864" i="25"/>
  <x:c r="E4864" i="25"/>
  <x:c r="F4864" i="25"/>
  <x:c r="G4864" i="25"/>
  <x:c r="H4864" i="25"/>
  <x:c r="I4864" i="25"/>
  <x:c r="J4864" i="25"/>
  <x:c r="K4864" i="25"/>
  <x:c r="L4864" i="25"/>
  <x:c r="M4864" i="25"/>
  <x:c r="N4864" i="25"/>
  <x:c r="P4864" i="25"/>
  <x:c r="Q4864" i="25"/>
  <x:c r="R4864" i="25"/>
  <x:c r="A4865" i="25"/>
  <x:c r="B4865" i="25"/>
  <x:c r="C4865" i="25"/>
  <x:c r="D4865" i="25"/>
  <x:c r="E4865" i="25"/>
  <x:c r="F4865" i="25"/>
  <x:c r="G4865" i="25"/>
  <x:c r="H4865" i="25"/>
  <x:c r="I4865" i="25"/>
  <x:c r="J4865" i="25"/>
  <x:c r="K4865" i="25"/>
  <x:c r="L4865" i="25"/>
  <x:c r="M4865" i="25"/>
  <x:c r="N4865" i="25"/>
  <x:c r="P4865" i="25"/>
  <x:c r="Q4865" i="25"/>
  <x:c r="R4865" i="25"/>
  <x:c r="A4866" i="25"/>
  <x:c r="B4866" i="25"/>
  <x:c r="C4866" i="25"/>
  <x:c r="D4866" i="25"/>
  <x:c r="E4866" i="25"/>
  <x:c r="F4866" i="25"/>
  <x:c r="G4866" i="25"/>
  <x:c r="H4866" i="25"/>
  <x:c r="I4866" i="25"/>
  <x:c r="J4866" i="25"/>
  <x:c r="K4866" i="25"/>
  <x:c r="L4866" i="25"/>
  <x:c r="M4866" i="25"/>
  <x:c r="N4866" i="25"/>
  <x:c r="P4866" i="25"/>
  <x:c r="Q4866" i="25"/>
  <x:c r="R4866" i="25"/>
  <x:c r="A4867" i="25"/>
  <x:c r="B4867" i="25"/>
  <x:c r="C4867" i="25"/>
  <x:c r="D4867" i="25"/>
  <x:c r="E4867" i="25"/>
  <x:c r="F4867" i="25"/>
  <x:c r="G4867" i="25"/>
  <x:c r="H4867" i="25"/>
  <x:c r="I4867" i="25"/>
  <x:c r="J4867" i="25"/>
  <x:c r="K4867" i="25"/>
  <x:c r="L4867" i="25"/>
  <x:c r="M4867" i="25"/>
  <x:c r="N4867" i="25"/>
  <x:c r="P4867" i="25"/>
  <x:c r="Q4867" i="25"/>
  <x:c r="R4867" i="25"/>
  <x:c r="A4868" i="25"/>
  <x:c r="B4868" i="25"/>
  <x:c r="C4868" i="25"/>
  <x:c r="D4868" i="25"/>
  <x:c r="E4868" i="25"/>
  <x:c r="F4868" i="25"/>
  <x:c r="G4868" i="25"/>
  <x:c r="H4868" i="25"/>
  <x:c r="I4868" i="25"/>
  <x:c r="J4868" i="25"/>
  <x:c r="K4868" i="25"/>
  <x:c r="L4868" i="25"/>
  <x:c r="M4868" i="25"/>
  <x:c r="N4868" i="25"/>
  <x:c r="P4868" i="25"/>
  <x:c r="Q4868" i="25"/>
  <x:c r="R4868" i="25"/>
  <x:c r="A4869" i="25"/>
  <x:c r="B4869" i="25"/>
  <x:c r="C4869" i="25"/>
  <x:c r="D4869" i="25"/>
  <x:c r="E4869" i="25"/>
  <x:c r="F4869" i="25"/>
  <x:c r="G4869" i="25"/>
  <x:c r="H4869" i="25"/>
  <x:c r="I4869" i="25"/>
  <x:c r="J4869" i="25"/>
  <x:c r="K4869" i="25"/>
  <x:c r="L4869" i="25"/>
  <x:c r="M4869" i="25"/>
  <x:c r="N4869" i="25"/>
  <x:c r="P4869" i="25"/>
  <x:c r="Q4869" i="25"/>
  <x:c r="R4869" i="25"/>
  <x:c r="A4870" i="25"/>
  <x:c r="B4870" i="25"/>
  <x:c r="C4870" i="25"/>
  <x:c r="D4870" i="25"/>
  <x:c r="E4870" i="25"/>
  <x:c r="F4870" i="25"/>
  <x:c r="G4870" i="25"/>
  <x:c r="H4870" i="25"/>
  <x:c r="I4870" i="25"/>
  <x:c r="J4870" i="25"/>
  <x:c r="K4870" i="25"/>
  <x:c r="L4870" i="25"/>
  <x:c r="M4870" i="25"/>
  <x:c r="N4870" i="25"/>
  <x:c r="P4870" i="25"/>
  <x:c r="Q4870" i="25"/>
  <x:c r="R4870" i="25"/>
  <x:c r="A4871" i="25"/>
  <x:c r="B4871" i="25"/>
  <x:c r="C4871" i="25"/>
  <x:c r="D4871" i="25"/>
  <x:c r="E4871" i="25"/>
  <x:c r="F4871" i="25"/>
  <x:c r="G4871" i="25"/>
  <x:c r="H4871" i="25"/>
  <x:c r="I4871" i="25"/>
  <x:c r="J4871" i="25"/>
  <x:c r="K4871" i="25"/>
  <x:c r="L4871" i="25"/>
  <x:c r="M4871" i="25"/>
  <x:c r="N4871" i="25"/>
  <x:c r="P4871" i="25"/>
  <x:c r="Q4871" i="25"/>
  <x:c r="R4871" i="25"/>
  <x:c r="A4872" i="25"/>
  <x:c r="B4872" i="25"/>
  <x:c r="C4872" i="25"/>
  <x:c r="D4872" i="25"/>
  <x:c r="E4872" i="25"/>
  <x:c r="F4872" i="25"/>
  <x:c r="G4872" i="25"/>
  <x:c r="H4872" i="25"/>
  <x:c r="I4872" i="25"/>
  <x:c r="J4872" i="25"/>
  <x:c r="K4872" i="25"/>
  <x:c r="L4872" i="25"/>
  <x:c r="M4872" i="25"/>
  <x:c r="N4872" i="25"/>
  <x:c r="P4872" i="25"/>
  <x:c r="Q4872" i="25"/>
  <x:c r="R4872" i="25"/>
  <x:c r="A4873" i="25"/>
  <x:c r="B4873" i="25"/>
  <x:c r="C4873" i="25"/>
  <x:c r="D4873" i="25"/>
  <x:c r="E4873" i="25"/>
  <x:c r="F4873" i="25"/>
  <x:c r="G4873" i="25"/>
  <x:c r="H4873" i="25"/>
  <x:c r="I4873" i="25"/>
  <x:c r="J4873" i="25"/>
  <x:c r="K4873" i="25"/>
  <x:c r="L4873" i="25"/>
  <x:c r="M4873" i="25"/>
  <x:c r="N4873" i="25"/>
  <x:c r="P4873" i="25"/>
  <x:c r="Q4873" i="25"/>
  <x:c r="R4873" i="25"/>
  <x:c r="A4874" i="25"/>
  <x:c r="B4874" i="25"/>
  <x:c r="C4874" i="25"/>
  <x:c r="D4874" i="25"/>
  <x:c r="E4874" i="25"/>
  <x:c r="F4874" i="25"/>
  <x:c r="G4874" i="25"/>
  <x:c r="H4874" i="25"/>
  <x:c r="I4874" i="25"/>
  <x:c r="J4874" i="25"/>
  <x:c r="K4874" i="25"/>
  <x:c r="L4874" i="25"/>
  <x:c r="M4874" i="25"/>
  <x:c r="N4874" i="25"/>
  <x:c r="P4874" i="25"/>
  <x:c r="Q4874" i="25"/>
  <x:c r="R4874" i="25"/>
  <x:c r="A4875" i="25"/>
  <x:c r="B4875" i="25"/>
  <x:c r="C4875" i="25"/>
  <x:c r="D4875" i="25"/>
  <x:c r="E4875" i="25"/>
  <x:c r="F4875" i="25"/>
  <x:c r="G4875" i="25"/>
  <x:c r="H4875" i="25"/>
  <x:c r="I4875" i="25"/>
  <x:c r="J4875" i="25"/>
  <x:c r="K4875" i="25"/>
  <x:c r="L4875" i="25"/>
  <x:c r="M4875" i="25"/>
  <x:c r="N4875" i="25"/>
  <x:c r="P4875" i="25"/>
  <x:c r="Q4875" i="25"/>
  <x:c r="R4875" i="25"/>
  <x:c r="A4876" i="25"/>
  <x:c r="B4876" i="25"/>
  <x:c r="C4876" i="25"/>
  <x:c r="D4876" i="25"/>
  <x:c r="E4876" i="25"/>
  <x:c r="F4876" i="25"/>
  <x:c r="G4876" i="25"/>
  <x:c r="H4876" i="25"/>
  <x:c r="I4876" i="25"/>
  <x:c r="J4876" i="25"/>
  <x:c r="K4876" i="25"/>
  <x:c r="L4876" i="25"/>
  <x:c r="M4876" i="25"/>
  <x:c r="N4876" i="25"/>
  <x:c r="P4876" i="25"/>
  <x:c r="Q4876" i="25"/>
  <x:c r="R4876" i="25"/>
  <x:c r="A4877" i="25"/>
  <x:c r="B4877" i="25"/>
  <x:c r="C4877" i="25"/>
  <x:c r="D4877" i="25"/>
  <x:c r="E4877" i="25"/>
  <x:c r="F4877" i="25"/>
  <x:c r="G4877" i="25"/>
  <x:c r="H4877" i="25"/>
  <x:c r="I4877" i="25"/>
  <x:c r="J4877" i="25"/>
  <x:c r="K4877" i="25"/>
  <x:c r="L4877" i="25"/>
  <x:c r="M4877" i="25"/>
  <x:c r="N4877" i="25"/>
  <x:c r="P4877" i="25"/>
  <x:c r="Q4877" i="25"/>
  <x:c r="R4877" i="25"/>
  <x:c r="A4878" i="25"/>
  <x:c r="B4878" i="25"/>
  <x:c r="C4878" i="25"/>
  <x:c r="D4878" i="25"/>
  <x:c r="E4878" i="25"/>
  <x:c r="F4878" i="25"/>
  <x:c r="G4878" i="25"/>
  <x:c r="H4878" i="25"/>
  <x:c r="I4878" i="25"/>
  <x:c r="J4878" i="25"/>
  <x:c r="K4878" i="25"/>
  <x:c r="L4878" i="25"/>
  <x:c r="M4878" i="25"/>
  <x:c r="N4878" i="25"/>
  <x:c r="P4878" i="25"/>
  <x:c r="Q4878" i="25"/>
  <x:c r="R4878" i="25"/>
  <x:c r="A4879" i="25"/>
  <x:c r="B4879" i="25"/>
  <x:c r="C4879" i="25"/>
  <x:c r="D4879" i="25"/>
  <x:c r="E4879" i="25"/>
  <x:c r="F4879" i="25"/>
  <x:c r="G4879" i="25"/>
  <x:c r="H4879" i="25"/>
  <x:c r="I4879" i="25"/>
  <x:c r="J4879" i="25"/>
  <x:c r="K4879" i="25"/>
  <x:c r="L4879" i="25"/>
  <x:c r="M4879" i="25"/>
  <x:c r="N4879" i="25"/>
  <x:c r="P4879" i="25"/>
  <x:c r="Q4879" i="25"/>
  <x:c r="R4879" i="25"/>
  <x:c r="A4880" i="25"/>
  <x:c r="B4880" i="25"/>
  <x:c r="C4880" i="25"/>
  <x:c r="D4880" i="25"/>
  <x:c r="E4880" i="25"/>
  <x:c r="F4880" i="25"/>
  <x:c r="G4880" i="25"/>
  <x:c r="H4880" i="25"/>
  <x:c r="I4880" i="25"/>
  <x:c r="J4880" i="25"/>
  <x:c r="K4880" i="25"/>
  <x:c r="L4880" i="25"/>
  <x:c r="M4880" i="25"/>
  <x:c r="N4880" i="25"/>
  <x:c r="P4880" i="25"/>
  <x:c r="Q4880" i="25"/>
  <x:c r="R4880" i="25"/>
  <x:c r="A4881" i="25"/>
  <x:c r="B4881" i="25"/>
  <x:c r="C4881" i="25"/>
  <x:c r="D4881" i="25"/>
  <x:c r="E4881" i="25"/>
  <x:c r="F4881" i="25"/>
  <x:c r="G4881" i="25"/>
  <x:c r="H4881" i="25"/>
  <x:c r="I4881" i="25"/>
  <x:c r="J4881" i="25"/>
  <x:c r="K4881" i="25"/>
  <x:c r="L4881" i="25"/>
  <x:c r="M4881" i="25"/>
  <x:c r="N4881" i="25"/>
  <x:c r="P4881" i="25"/>
  <x:c r="Q4881" i="25"/>
  <x:c r="R4881" i="25"/>
  <x:c r="A4882" i="25"/>
  <x:c r="B4882" i="25"/>
  <x:c r="C4882" i="25"/>
  <x:c r="D4882" i="25"/>
  <x:c r="E4882" i="25"/>
  <x:c r="F4882" i="25"/>
  <x:c r="G4882" i="25"/>
  <x:c r="H4882" i="25"/>
  <x:c r="I4882" i="25"/>
  <x:c r="J4882" i="25"/>
  <x:c r="K4882" i="25"/>
  <x:c r="L4882" i="25"/>
  <x:c r="M4882" i="25"/>
  <x:c r="N4882" i="25"/>
  <x:c r="P4882" i="25"/>
  <x:c r="Q4882" i="25"/>
  <x:c r="R4882" i="25"/>
  <x:c r="A4883" i="25"/>
  <x:c r="B4883" i="25"/>
  <x:c r="C4883" i="25"/>
  <x:c r="D4883" i="25"/>
  <x:c r="E4883" i="25"/>
  <x:c r="F4883" i="25"/>
  <x:c r="G4883" i="25"/>
  <x:c r="H4883" i="25"/>
  <x:c r="I4883" i="25"/>
  <x:c r="J4883" i="25"/>
  <x:c r="K4883" i="25"/>
  <x:c r="L4883" i="25"/>
  <x:c r="M4883" i="25"/>
  <x:c r="N4883" i="25"/>
  <x:c r="P4883" i="25"/>
  <x:c r="Q4883" i="25"/>
  <x:c r="R4883" i="25"/>
  <x:c r="A4884" i="25"/>
  <x:c r="B4884" i="25"/>
  <x:c r="C4884" i="25"/>
  <x:c r="D4884" i="25"/>
  <x:c r="E4884" i="25"/>
  <x:c r="F4884" i="25"/>
  <x:c r="G4884" i="25"/>
  <x:c r="H4884" i="25"/>
  <x:c r="I4884" i="25"/>
  <x:c r="J4884" i="25"/>
  <x:c r="K4884" i="25"/>
  <x:c r="L4884" i="25"/>
  <x:c r="M4884" i="25"/>
  <x:c r="N4884" i="25"/>
  <x:c r="P4884" i="25"/>
  <x:c r="Q4884" i="25"/>
  <x:c r="R4884" i="25"/>
  <x:c r="A4885" i="25"/>
  <x:c r="B4885" i="25"/>
  <x:c r="C4885" i="25"/>
  <x:c r="D4885" i="25"/>
  <x:c r="E4885" i="25"/>
  <x:c r="F4885" i="25"/>
  <x:c r="G4885" i="25"/>
  <x:c r="H4885" i="25"/>
  <x:c r="I4885" i="25"/>
  <x:c r="J4885" i="25"/>
  <x:c r="K4885" i="25"/>
  <x:c r="L4885" i="25"/>
  <x:c r="M4885" i="25"/>
  <x:c r="N4885" i="25"/>
  <x:c r="P4885" i="25"/>
  <x:c r="Q4885" i="25"/>
  <x:c r="R4885" i="25"/>
  <x:c r="A4886" i="25"/>
  <x:c r="B4886" i="25"/>
  <x:c r="C4886" i="25"/>
  <x:c r="D4886" i="25"/>
  <x:c r="E4886" i="25"/>
  <x:c r="F4886" i="25"/>
  <x:c r="G4886" i="25"/>
  <x:c r="H4886" i="25"/>
  <x:c r="I4886" i="25"/>
  <x:c r="J4886" i="25"/>
  <x:c r="K4886" i="25"/>
  <x:c r="L4886" i="25"/>
  <x:c r="M4886" i="25"/>
  <x:c r="N4886" i="25"/>
  <x:c r="P4886" i="25"/>
  <x:c r="Q4886" i="25"/>
  <x:c r="R4886" i="25"/>
  <x:c r="A4887" i="25"/>
  <x:c r="B4887" i="25"/>
  <x:c r="C4887" i="25"/>
  <x:c r="D4887" i="25"/>
  <x:c r="E4887" i="25"/>
  <x:c r="F4887" i="25"/>
  <x:c r="G4887" i="25"/>
  <x:c r="H4887" i="25"/>
  <x:c r="I4887" i="25"/>
  <x:c r="J4887" i="25"/>
  <x:c r="K4887" i="25"/>
  <x:c r="L4887" i="25"/>
  <x:c r="M4887" i="25"/>
  <x:c r="N4887" i="25"/>
  <x:c r="P4887" i="25"/>
  <x:c r="Q4887" i="25"/>
  <x:c r="R4887" i="25"/>
  <x:c r="A4888" i="25"/>
  <x:c r="B4888" i="25"/>
  <x:c r="C4888" i="25"/>
  <x:c r="D4888" i="25"/>
  <x:c r="E4888" i="25"/>
  <x:c r="F4888" i="25"/>
  <x:c r="G4888" i="25"/>
  <x:c r="H4888" i="25"/>
  <x:c r="I4888" i="25"/>
  <x:c r="J4888" i="25"/>
  <x:c r="K4888" i="25"/>
  <x:c r="L4888" i="25"/>
  <x:c r="M4888" i="25"/>
  <x:c r="N4888" i="25"/>
  <x:c r="P4888" i="25"/>
  <x:c r="Q4888" i="25"/>
  <x:c r="R4888" i="25"/>
  <x:c r="A4889" i="25"/>
  <x:c r="B4889" i="25"/>
  <x:c r="C4889" i="25"/>
  <x:c r="D4889" i="25"/>
  <x:c r="E4889" i="25"/>
  <x:c r="F4889" i="25"/>
  <x:c r="G4889" i="25"/>
  <x:c r="H4889" i="25"/>
  <x:c r="I4889" i="25"/>
  <x:c r="J4889" i="25"/>
  <x:c r="K4889" i="25"/>
  <x:c r="L4889" i="25"/>
  <x:c r="M4889" i="25"/>
  <x:c r="N4889" i="25"/>
  <x:c r="P4889" i="25"/>
  <x:c r="Q4889" i="25"/>
  <x:c r="R4889" i="25"/>
  <x:c r="A4890" i="25"/>
  <x:c r="B4890" i="25"/>
  <x:c r="C4890" i="25"/>
  <x:c r="D4890" i="25"/>
  <x:c r="E4890" i="25"/>
  <x:c r="F4890" i="25"/>
  <x:c r="G4890" i="25"/>
  <x:c r="H4890" i="25"/>
  <x:c r="I4890" i="25"/>
  <x:c r="J4890" i="25"/>
  <x:c r="K4890" i="25"/>
  <x:c r="L4890" i="25"/>
  <x:c r="M4890" i="25"/>
  <x:c r="N4890" i="25"/>
  <x:c r="P4890" i="25"/>
  <x:c r="Q4890" i="25"/>
  <x:c r="R4890" i="25"/>
  <x:c r="A4891" i="25"/>
  <x:c r="B4891" i="25"/>
  <x:c r="C4891" i="25"/>
  <x:c r="D4891" i="25"/>
  <x:c r="E4891" i="25"/>
  <x:c r="F4891" i="25"/>
  <x:c r="G4891" i="25"/>
  <x:c r="H4891" i="25"/>
  <x:c r="I4891" i="25"/>
  <x:c r="J4891" i="25"/>
  <x:c r="K4891" i="25"/>
  <x:c r="L4891" i="25"/>
  <x:c r="M4891" i="25"/>
  <x:c r="N4891" i="25"/>
  <x:c r="P4891" i="25"/>
  <x:c r="Q4891" i="25"/>
  <x:c r="R4891" i="25"/>
  <x:c r="A4892" i="25"/>
  <x:c r="B4892" i="25"/>
  <x:c r="C4892" i="25"/>
  <x:c r="D4892" i="25"/>
  <x:c r="E4892" i="25"/>
  <x:c r="F4892" i="25"/>
  <x:c r="G4892" i="25"/>
  <x:c r="H4892" i="25"/>
  <x:c r="I4892" i="25"/>
  <x:c r="J4892" i="25"/>
  <x:c r="K4892" i="25"/>
  <x:c r="L4892" i="25"/>
  <x:c r="M4892" i="25"/>
  <x:c r="N4892" i="25"/>
  <x:c r="P4892" i="25"/>
  <x:c r="Q4892" i="25"/>
  <x:c r="R4892" i="25"/>
  <x:c r="A4893" i="25"/>
  <x:c r="B4893" i="25"/>
  <x:c r="C4893" i="25"/>
  <x:c r="D4893" i="25"/>
  <x:c r="E4893" i="25"/>
  <x:c r="F4893" i="25"/>
  <x:c r="G4893" i="25"/>
  <x:c r="H4893" i="25"/>
  <x:c r="I4893" i="25"/>
  <x:c r="J4893" i="25"/>
  <x:c r="K4893" i="25"/>
  <x:c r="L4893" i="25"/>
  <x:c r="M4893" i="25"/>
  <x:c r="N4893" i="25"/>
  <x:c r="P4893" i="25"/>
  <x:c r="Q4893" i="25"/>
  <x:c r="R4893" i="25"/>
  <x:c r="A4894" i="25"/>
  <x:c r="B4894" i="25"/>
  <x:c r="C4894" i="25"/>
  <x:c r="D4894" i="25"/>
  <x:c r="E4894" i="25"/>
  <x:c r="F4894" i="25"/>
  <x:c r="G4894" i="25"/>
  <x:c r="H4894" i="25"/>
  <x:c r="I4894" i="25"/>
  <x:c r="J4894" i="25"/>
  <x:c r="K4894" i="25"/>
  <x:c r="L4894" i="25"/>
  <x:c r="M4894" i="25"/>
  <x:c r="N4894" i="25"/>
  <x:c r="P4894" i="25"/>
  <x:c r="Q4894" i="25"/>
  <x:c r="R4894" i="25"/>
  <x:c r="A4895" i="25"/>
  <x:c r="B4895" i="25"/>
  <x:c r="C4895" i="25"/>
  <x:c r="D4895" i="25"/>
  <x:c r="E4895" i="25"/>
  <x:c r="F4895" i="25"/>
  <x:c r="G4895" i="25"/>
  <x:c r="H4895" i="25"/>
  <x:c r="I4895" i="25"/>
  <x:c r="J4895" i="25"/>
  <x:c r="K4895" i="25"/>
  <x:c r="L4895" i="25"/>
  <x:c r="M4895" i="25"/>
  <x:c r="N4895" i="25"/>
  <x:c r="P4895" i="25"/>
  <x:c r="Q4895" i="25"/>
  <x:c r="R4895" i="25"/>
  <x:c r="A4896" i="25"/>
  <x:c r="B4896" i="25"/>
  <x:c r="C4896" i="25"/>
  <x:c r="D4896" i="25"/>
  <x:c r="E4896" i="25"/>
  <x:c r="F4896" i="25"/>
  <x:c r="G4896" i="25"/>
  <x:c r="H4896" i="25"/>
  <x:c r="I4896" i="25"/>
  <x:c r="J4896" i="25"/>
  <x:c r="K4896" i="25"/>
  <x:c r="L4896" i="25"/>
  <x:c r="M4896" i="25"/>
  <x:c r="N4896" i="25"/>
  <x:c r="P4896" i="25"/>
  <x:c r="Q4896" i="25"/>
  <x:c r="R4896" i="25"/>
  <x:c r="A4897" i="25"/>
  <x:c r="B4897" i="25"/>
  <x:c r="C4897" i="25"/>
  <x:c r="D4897" i="25"/>
  <x:c r="E4897" i="25"/>
  <x:c r="F4897" i="25"/>
  <x:c r="G4897" i="25"/>
  <x:c r="H4897" i="25"/>
  <x:c r="I4897" i="25"/>
  <x:c r="J4897" i="25"/>
  <x:c r="K4897" i="25"/>
  <x:c r="L4897" i="25"/>
  <x:c r="M4897" i="25"/>
  <x:c r="N4897" i="25"/>
  <x:c r="P4897" i="25"/>
  <x:c r="Q4897" i="25"/>
  <x:c r="R4897" i="25"/>
  <x:c r="A4898" i="25"/>
  <x:c r="B4898" i="25"/>
  <x:c r="C4898" i="25"/>
  <x:c r="D4898" i="25"/>
  <x:c r="E4898" i="25"/>
  <x:c r="F4898" i="25"/>
  <x:c r="G4898" i="25"/>
  <x:c r="H4898" i="25"/>
  <x:c r="I4898" i="25"/>
  <x:c r="J4898" i="25"/>
  <x:c r="K4898" i="25"/>
  <x:c r="L4898" i="25"/>
  <x:c r="M4898" i="25"/>
  <x:c r="N4898" i="25"/>
  <x:c r="P4898" i="25"/>
  <x:c r="Q4898" i="25"/>
  <x:c r="R4898" i="25"/>
  <x:c r="A4899" i="25"/>
  <x:c r="B4899" i="25"/>
  <x:c r="C4899" i="25"/>
  <x:c r="D4899" i="25"/>
  <x:c r="E4899" i="25"/>
  <x:c r="F4899" i="25"/>
  <x:c r="G4899" i="25"/>
  <x:c r="H4899" i="25"/>
  <x:c r="I4899" i="25"/>
  <x:c r="J4899" i="25"/>
  <x:c r="K4899" i="25"/>
  <x:c r="L4899" i="25"/>
  <x:c r="M4899" i="25"/>
  <x:c r="N4899" i="25"/>
  <x:c r="P4899" i="25"/>
  <x:c r="Q4899" i="25"/>
  <x:c r="R4899" i="25"/>
  <x:c r="A4900" i="25"/>
  <x:c r="B4900" i="25"/>
  <x:c r="C4900" i="25"/>
  <x:c r="D4900" i="25"/>
  <x:c r="E4900" i="25"/>
  <x:c r="F4900" i="25"/>
  <x:c r="G4900" i="25"/>
  <x:c r="H4900" i="25"/>
  <x:c r="I4900" i="25"/>
  <x:c r="J4900" i="25"/>
  <x:c r="K4900" i="25"/>
  <x:c r="L4900" i="25"/>
  <x:c r="M4900" i="25"/>
  <x:c r="N4900" i="25"/>
  <x:c r="P4900" i="25"/>
  <x:c r="Q4900" i="25"/>
  <x:c r="R4900" i="25"/>
  <x:c r="A4901" i="25"/>
  <x:c r="B4901" i="25"/>
  <x:c r="C4901" i="25"/>
  <x:c r="D4901" i="25"/>
  <x:c r="E4901" i="25"/>
  <x:c r="F4901" i="25"/>
  <x:c r="G4901" i="25"/>
  <x:c r="H4901" i="25"/>
  <x:c r="I4901" i="25"/>
  <x:c r="J4901" i="25"/>
  <x:c r="K4901" i="25"/>
  <x:c r="L4901" i="25"/>
  <x:c r="M4901" i="25"/>
  <x:c r="N4901" i="25"/>
  <x:c r="P4901" i="25"/>
  <x:c r="Q4901" i="25"/>
  <x:c r="R4901" i="25"/>
  <x:c r="A4902" i="25"/>
  <x:c r="B4902" i="25"/>
  <x:c r="C4902" i="25"/>
  <x:c r="D4902" i="25"/>
  <x:c r="E4902" i="25"/>
  <x:c r="F4902" i="25"/>
  <x:c r="G4902" i="25"/>
  <x:c r="H4902" i="25"/>
  <x:c r="I4902" i="25"/>
  <x:c r="J4902" i="25"/>
  <x:c r="K4902" i="25"/>
  <x:c r="L4902" i="25"/>
  <x:c r="M4902" i="25"/>
  <x:c r="N4902" i="25"/>
  <x:c r="P4902" i="25"/>
  <x:c r="Q4902" i="25"/>
  <x:c r="R4902" i="25"/>
  <x:c r="A4903" i="25"/>
  <x:c r="B4903" i="25"/>
  <x:c r="C4903" i="25"/>
  <x:c r="D4903" i="25"/>
  <x:c r="E4903" i="25"/>
  <x:c r="F4903" i="25"/>
  <x:c r="G4903" i="25"/>
  <x:c r="H4903" i="25"/>
  <x:c r="I4903" i="25"/>
  <x:c r="J4903" i="25"/>
  <x:c r="K4903" i="25"/>
  <x:c r="L4903" i="25"/>
  <x:c r="M4903" i="25"/>
  <x:c r="N4903" i="25"/>
  <x:c r="P4903" i="25"/>
  <x:c r="Q4903" i="25"/>
  <x:c r="R4903" i="25"/>
  <x:c r="A4904" i="25"/>
  <x:c r="B4904" i="25"/>
  <x:c r="C4904" i="25"/>
  <x:c r="D4904" i="25"/>
  <x:c r="E4904" i="25"/>
  <x:c r="F4904" i="25"/>
  <x:c r="G4904" i="25"/>
  <x:c r="H4904" i="25"/>
  <x:c r="I4904" i="25"/>
  <x:c r="J4904" i="25"/>
  <x:c r="K4904" i="25"/>
  <x:c r="L4904" i="25"/>
  <x:c r="M4904" i="25"/>
  <x:c r="N4904" i="25"/>
  <x:c r="P4904" i="25"/>
  <x:c r="Q4904" i="25"/>
  <x:c r="R4904" i="25"/>
  <x:c r="A4905" i="25"/>
  <x:c r="B4905" i="25"/>
  <x:c r="C4905" i="25"/>
  <x:c r="D4905" i="25"/>
  <x:c r="E4905" i="25"/>
  <x:c r="F4905" i="25"/>
  <x:c r="G4905" i="25"/>
  <x:c r="H4905" i="25"/>
  <x:c r="I4905" i="25"/>
  <x:c r="J4905" i="25"/>
  <x:c r="K4905" i="25"/>
  <x:c r="L4905" i="25"/>
  <x:c r="M4905" i="25"/>
  <x:c r="N4905" i="25"/>
  <x:c r="P4905" i="25"/>
  <x:c r="Q4905" i="25"/>
  <x:c r="R4905" i="25"/>
  <x:c r="A4906" i="25"/>
  <x:c r="B4906" i="25"/>
  <x:c r="C4906" i="25"/>
  <x:c r="D4906" i="25"/>
  <x:c r="E4906" i="25"/>
  <x:c r="F4906" i="25"/>
  <x:c r="G4906" i="25"/>
  <x:c r="H4906" i="25"/>
  <x:c r="I4906" i="25"/>
  <x:c r="J4906" i="25"/>
  <x:c r="K4906" i="25"/>
  <x:c r="L4906" i="25"/>
  <x:c r="M4906" i="25"/>
  <x:c r="N4906" i="25"/>
  <x:c r="P4906" i="25"/>
  <x:c r="Q4906" i="25"/>
  <x:c r="R4906" i="25"/>
  <x:c r="A4907" i="25"/>
  <x:c r="B4907" i="25"/>
  <x:c r="C4907" i="25"/>
  <x:c r="D4907" i="25"/>
  <x:c r="E4907" i="25"/>
  <x:c r="F4907" i="25"/>
  <x:c r="G4907" i="25"/>
  <x:c r="H4907" i="25"/>
  <x:c r="I4907" i="25"/>
  <x:c r="J4907" i="25"/>
  <x:c r="K4907" i="25"/>
  <x:c r="L4907" i="25"/>
  <x:c r="M4907" i="25"/>
  <x:c r="N4907" i="25"/>
  <x:c r="P4907" i="25"/>
  <x:c r="Q4907" i="25"/>
  <x:c r="R4907" i="25"/>
  <x:c r="A4908" i="25"/>
  <x:c r="B4908" i="25"/>
  <x:c r="C4908" i="25"/>
  <x:c r="D4908" i="25"/>
  <x:c r="E4908" i="25"/>
  <x:c r="F4908" i="25"/>
  <x:c r="G4908" i="25"/>
  <x:c r="H4908" i="25"/>
  <x:c r="I4908" i="25"/>
  <x:c r="J4908" i="25"/>
  <x:c r="K4908" i="25"/>
  <x:c r="L4908" i="25"/>
  <x:c r="M4908" i="25"/>
  <x:c r="N4908" i="25"/>
  <x:c r="P4908" i="25"/>
  <x:c r="Q4908" i="25"/>
  <x:c r="R4908" i="25"/>
  <x:c r="A4909" i="25"/>
  <x:c r="B4909" i="25"/>
  <x:c r="C4909" i="25"/>
  <x:c r="D4909" i="25"/>
  <x:c r="E4909" i="25"/>
  <x:c r="F4909" i="25"/>
  <x:c r="G4909" i="25"/>
  <x:c r="H4909" i="25"/>
  <x:c r="I4909" i="25"/>
  <x:c r="J4909" i="25"/>
  <x:c r="K4909" i="25"/>
  <x:c r="L4909" i="25"/>
  <x:c r="M4909" i="25"/>
  <x:c r="N4909" i="25"/>
  <x:c r="P4909" i="25"/>
  <x:c r="Q4909" i="25"/>
  <x:c r="R4909" i="25"/>
  <x:c r="A4910" i="25"/>
  <x:c r="B4910" i="25"/>
  <x:c r="C4910" i="25"/>
  <x:c r="D4910" i="25"/>
  <x:c r="E4910" i="25"/>
  <x:c r="F4910" i="25"/>
  <x:c r="G4910" i="25"/>
  <x:c r="H4910" i="25"/>
  <x:c r="I4910" i="25"/>
  <x:c r="J4910" i="25"/>
  <x:c r="K4910" i="25"/>
  <x:c r="L4910" i="25"/>
  <x:c r="M4910" i="25"/>
  <x:c r="N4910" i="25"/>
  <x:c r="P4910" i="25"/>
  <x:c r="Q4910" i="25"/>
  <x:c r="R4910" i="25"/>
  <x:c r="A4911" i="25"/>
  <x:c r="B4911" i="25"/>
  <x:c r="C4911" i="25"/>
  <x:c r="D4911" i="25"/>
  <x:c r="E4911" i="25"/>
  <x:c r="F4911" i="25"/>
  <x:c r="G4911" i="25"/>
  <x:c r="H4911" i="25"/>
  <x:c r="I4911" i="25"/>
  <x:c r="J4911" i="25"/>
  <x:c r="K4911" i="25"/>
  <x:c r="L4911" i="25"/>
  <x:c r="M4911" i="25"/>
  <x:c r="N4911" i="25"/>
  <x:c r="P4911" i="25"/>
  <x:c r="Q4911" i="25"/>
  <x:c r="R4911" i="25"/>
  <x:c r="A4912" i="25"/>
  <x:c r="B4912" i="25"/>
  <x:c r="C4912" i="25"/>
  <x:c r="D4912" i="25"/>
  <x:c r="E4912" i="25"/>
  <x:c r="F4912" i="25"/>
  <x:c r="G4912" i="25"/>
  <x:c r="H4912" i="25"/>
  <x:c r="I4912" i="25"/>
  <x:c r="J4912" i="25"/>
  <x:c r="K4912" i="25"/>
  <x:c r="L4912" i="25"/>
  <x:c r="M4912" i="25"/>
  <x:c r="N4912" i="25"/>
  <x:c r="P4912" i="25"/>
  <x:c r="Q4912" i="25"/>
  <x:c r="R4912" i="25"/>
  <x:c r="A4913" i="25"/>
  <x:c r="B4913" i="25"/>
  <x:c r="C4913" i="25"/>
  <x:c r="D4913" i="25"/>
  <x:c r="E4913" i="25"/>
  <x:c r="F4913" i="25"/>
  <x:c r="G4913" i="25"/>
  <x:c r="H4913" i="25"/>
  <x:c r="I4913" i="25"/>
  <x:c r="J4913" i="25"/>
  <x:c r="K4913" i="25"/>
  <x:c r="L4913" i="25"/>
  <x:c r="M4913" i="25"/>
  <x:c r="N4913" i="25"/>
  <x:c r="P4913" i="25"/>
  <x:c r="Q4913" i="25"/>
  <x:c r="R4913" i="25"/>
  <x:c r="A4914" i="25"/>
  <x:c r="B4914" i="25"/>
  <x:c r="C4914" i="25"/>
  <x:c r="D4914" i="25"/>
  <x:c r="E4914" i="25"/>
  <x:c r="F4914" i="25"/>
  <x:c r="G4914" i="25"/>
  <x:c r="H4914" i="25"/>
  <x:c r="I4914" i="25"/>
  <x:c r="J4914" i="25"/>
  <x:c r="K4914" i="25"/>
  <x:c r="L4914" i="25"/>
  <x:c r="M4914" i="25"/>
  <x:c r="N4914" i="25"/>
  <x:c r="P4914" i="25"/>
  <x:c r="Q4914" i="25"/>
  <x:c r="R4914" i="25"/>
  <x:c r="A4915" i="25"/>
  <x:c r="B4915" i="25"/>
  <x:c r="C4915" i="25"/>
  <x:c r="D4915" i="25"/>
  <x:c r="E4915" i="25"/>
  <x:c r="F4915" i="25"/>
  <x:c r="G4915" i="25"/>
  <x:c r="H4915" i="25"/>
  <x:c r="I4915" i="25"/>
  <x:c r="J4915" i="25"/>
  <x:c r="K4915" i="25"/>
  <x:c r="L4915" i="25"/>
  <x:c r="M4915" i="25"/>
  <x:c r="N4915" i="25"/>
  <x:c r="P4915" i="25"/>
  <x:c r="Q4915" i="25"/>
  <x:c r="R4915" i="25"/>
  <x:c r="A4916" i="25"/>
  <x:c r="B4916" i="25"/>
  <x:c r="C4916" i="25"/>
  <x:c r="D4916" i="25"/>
  <x:c r="E4916" i="25"/>
  <x:c r="F4916" i="25"/>
  <x:c r="G4916" i="25"/>
  <x:c r="H4916" i="25"/>
  <x:c r="I4916" i="25"/>
  <x:c r="J4916" i="25"/>
  <x:c r="K4916" i="25"/>
  <x:c r="L4916" i="25"/>
  <x:c r="M4916" i="25"/>
  <x:c r="N4916" i="25"/>
  <x:c r="P4916" i="25"/>
  <x:c r="Q4916" i="25"/>
  <x:c r="R4916" i="25"/>
  <x:c r="A4917" i="25"/>
  <x:c r="B4917" i="25"/>
  <x:c r="C4917" i="25"/>
  <x:c r="D4917" i="25"/>
  <x:c r="E4917" i="25"/>
  <x:c r="F4917" i="25"/>
  <x:c r="G4917" i="25"/>
  <x:c r="H4917" i="25"/>
  <x:c r="I4917" i="25"/>
  <x:c r="J4917" i="25"/>
  <x:c r="K4917" i="25"/>
  <x:c r="L4917" i="25"/>
  <x:c r="M4917" i="25"/>
  <x:c r="N4917" i="25"/>
  <x:c r="P4917" i="25"/>
  <x:c r="Q4917" i="25"/>
  <x:c r="R4917" i="25"/>
  <x:c r="A4918" i="25"/>
  <x:c r="B4918" i="25"/>
  <x:c r="C4918" i="25"/>
  <x:c r="D4918" i="25"/>
  <x:c r="E4918" i="25"/>
  <x:c r="F4918" i="25"/>
  <x:c r="G4918" i="25"/>
  <x:c r="H4918" i="25"/>
  <x:c r="I4918" i="25"/>
  <x:c r="J4918" i="25"/>
  <x:c r="K4918" i="25"/>
  <x:c r="L4918" i="25"/>
  <x:c r="M4918" i="25"/>
  <x:c r="N4918" i="25"/>
  <x:c r="P4918" i="25"/>
  <x:c r="Q4918" i="25"/>
  <x:c r="R4918" i="25"/>
  <x:c r="A4919" i="25"/>
  <x:c r="B4919" i="25"/>
  <x:c r="C4919" i="25"/>
  <x:c r="D4919" i="25"/>
  <x:c r="E4919" i="25"/>
  <x:c r="F4919" i="25"/>
  <x:c r="G4919" i="25"/>
  <x:c r="H4919" i="25"/>
  <x:c r="I4919" i="25"/>
  <x:c r="J4919" i="25"/>
  <x:c r="K4919" i="25"/>
  <x:c r="L4919" i="25"/>
  <x:c r="M4919" i="25"/>
  <x:c r="N4919" i="25"/>
  <x:c r="P4919" i="25"/>
  <x:c r="Q4919" i="25"/>
  <x:c r="R4919" i="25"/>
  <x:c r="A4920" i="25"/>
  <x:c r="B4920" i="25"/>
  <x:c r="C4920" i="25"/>
  <x:c r="D4920" i="25"/>
  <x:c r="E4920" i="25"/>
  <x:c r="F4920" i="25"/>
  <x:c r="G4920" i="25"/>
  <x:c r="H4920" i="25"/>
  <x:c r="I4920" i="25"/>
  <x:c r="J4920" i="25"/>
  <x:c r="K4920" i="25"/>
  <x:c r="L4920" i="25"/>
  <x:c r="M4920" i="25"/>
  <x:c r="N4920" i="25"/>
  <x:c r="P4920" i="25"/>
  <x:c r="Q4920" i="25"/>
  <x:c r="R4920" i="25"/>
  <x:c r="A4921" i="25"/>
  <x:c r="B4921" i="25"/>
  <x:c r="C4921" i="25"/>
  <x:c r="D4921" i="25"/>
  <x:c r="E4921" i="25"/>
  <x:c r="F4921" i="25"/>
  <x:c r="G4921" i="25"/>
  <x:c r="H4921" i="25"/>
  <x:c r="I4921" i="25"/>
  <x:c r="J4921" i="25"/>
  <x:c r="K4921" i="25"/>
  <x:c r="L4921" i="25"/>
  <x:c r="M4921" i="25"/>
  <x:c r="N4921" i="25"/>
  <x:c r="P4921" i="25"/>
  <x:c r="Q4921" i="25"/>
  <x:c r="R4921" i="25"/>
  <x:c r="A4922" i="25"/>
  <x:c r="B4922" i="25"/>
  <x:c r="C4922" i="25"/>
  <x:c r="D4922" i="25"/>
  <x:c r="E4922" i="25"/>
  <x:c r="F4922" i="25"/>
  <x:c r="G4922" i="25"/>
  <x:c r="H4922" i="25"/>
  <x:c r="I4922" i="25"/>
  <x:c r="J4922" i="25"/>
  <x:c r="K4922" i="25"/>
  <x:c r="L4922" i="25"/>
  <x:c r="M4922" i="25"/>
  <x:c r="N4922" i="25"/>
  <x:c r="P4922" i="25"/>
  <x:c r="Q4922" i="25"/>
  <x:c r="R4922" i="25"/>
  <x:c r="A4923" i="25"/>
  <x:c r="B4923" i="25"/>
  <x:c r="C4923" i="25"/>
  <x:c r="D4923" i="25"/>
  <x:c r="E4923" i="25"/>
  <x:c r="F4923" i="25"/>
  <x:c r="G4923" i="25"/>
  <x:c r="H4923" i="25"/>
  <x:c r="I4923" i="25"/>
  <x:c r="J4923" i="25"/>
  <x:c r="K4923" i="25"/>
  <x:c r="L4923" i="25"/>
  <x:c r="M4923" i="25"/>
  <x:c r="N4923" i="25"/>
  <x:c r="P4923" i="25"/>
  <x:c r="Q4923" i="25"/>
  <x:c r="R4923" i="25"/>
  <x:c r="A4924" i="25"/>
  <x:c r="B4924" i="25"/>
  <x:c r="C4924" i="25"/>
  <x:c r="D4924" i="25"/>
  <x:c r="E4924" i="25"/>
  <x:c r="F4924" i="25"/>
  <x:c r="G4924" i="25"/>
  <x:c r="H4924" i="25"/>
  <x:c r="I4924" i="25"/>
  <x:c r="J4924" i="25"/>
  <x:c r="K4924" i="25"/>
  <x:c r="L4924" i="25"/>
  <x:c r="M4924" i="25"/>
  <x:c r="N4924" i="25"/>
  <x:c r="P4924" i="25"/>
  <x:c r="Q4924" i="25"/>
  <x:c r="R4924" i="25"/>
  <x:c r="A4925" i="25"/>
  <x:c r="B4925" i="25"/>
  <x:c r="C4925" i="25"/>
  <x:c r="D4925" i="25"/>
  <x:c r="E4925" i="25"/>
  <x:c r="F4925" i="25"/>
  <x:c r="G4925" i="25"/>
  <x:c r="H4925" i="25"/>
  <x:c r="I4925" i="25"/>
  <x:c r="J4925" i="25"/>
  <x:c r="K4925" i="25"/>
  <x:c r="L4925" i="25"/>
  <x:c r="M4925" i="25"/>
  <x:c r="N4925" i="25"/>
  <x:c r="P4925" i="25"/>
  <x:c r="Q4925" i="25"/>
  <x:c r="R4925" i="25"/>
  <x:c r="A4926" i="25"/>
  <x:c r="B4926" i="25"/>
  <x:c r="C4926" i="25"/>
  <x:c r="D4926" i="25"/>
  <x:c r="E4926" i="25"/>
  <x:c r="F4926" i="25"/>
  <x:c r="G4926" i="25"/>
  <x:c r="H4926" i="25"/>
  <x:c r="I4926" i="25"/>
  <x:c r="J4926" i="25"/>
  <x:c r="K4926" i="25"/>
  <x:c r="L4926" i="25"/>
  <x:c r="M4926" i="25"/>
  <x:c r="N4926" i="25"/>
  <x:c r="P4926" i="25"/>
  <x:c r="Q4926" i="25"/>
  <x:c r="R4926" i="25"/>
  <x:c r="A4927" i="25"/>
  <x:c r="B4927" i="25"/>
  <x:c r="C4927" i="25"/>
  <x:c r="D4927" i="25"/>
  <x:c r="E4927" i="25"/>
  <x:c r="F4927" i="25"/>
  <x:c r="G4927" i="25"/>
  <x:c r="H4927" i="25"/>
  <x:c r="I4927" i="25"/>
  <x:c r="J4927" i="25"/>
  <x:c r="K4927" i="25"/>
  <x:c r="L4927" i="25"/>
  <x:c r="M4927" i="25"/>
  <x:c r="N4927" i="25"/>
  <x:c r="P4927" i="25"/>
  <x:c r="Q4927" i="25"/>
  <x:c r="R4927" i="25"/>
  <x:c r="A4928" i="25"/>
  <x:c r="B4928" i="25"/>
  <x:c r="C4928" i="25"/>
  <x:c r="D4928" i="25"/>
  <x:c r="E4928" i="25"/>
  <x:c r="F4928" i="25"/>
  <x:c r="G4928" i="25"/>
  <x:c r="H4928" i="25"/>
  <x:c r="I4928" i="25"/>
  <x:c r="J4928" i="25"/>
  <x:c r="K4928" i="25"/>
  <x:c r="L4928" i="25"/>
  <x:c r="M4928" i="25"/>
  <x:c r="N4928" i="25"/>
  <x:c r="P4928" i="25"/>
  <x:c r="Q4928" i="25"/>
  <x:c r="R4928" i="25"/>
  <x:c r="A4929" i="25"/>
  <x:c r="B4929" i="25"/>
  <x:c r="C4929" i="25"/>
  <x:c r="D4929" i="25"/>
  <x:c r="E4929" i="25"/>
  <x:c r="F4929" i="25"/>
  <x:c r="G4929" i="25"/>
  <x:c r="H4929" i="25"/>
  <x:c r="I4929" i="25"/>
  <x:c r="J4929" i="25"/>
  <x:c r="K4929" i="25"/>
  <x:c r="L4929" i="25"/>
  <x:c r="M4929" i="25"/>
  <x:c r="N4929" i="25"/>
  <x:c r="P4929" i="25"/>
  <x:c r="Q4929" i="25"/>
  <x:c r="R4929" i="25"/>
  <x:c r="A4930" i="25"/>
  <x:c r="B4930" i="25"/>
  <x:c r="C4930" i="25"/>
  <x:c r="D4930" i="25"/>
  <x:c r="E4930" i="25"/>
  <x:c r="F4930" i="25"/>
  <x:c r="G4930" i="25"/>
  <x:c r="H4930" i="25"/>
  <x:c r="I4930" i="25"/>
  <x:c r="J4930" i="25"/>
  <x:c r="K4930" i="25"/>
  <x:c r="L4930" i="25"/>
  <x:c r="M4930" i="25"/>
  <x:c r="N4930" i="25"/>
  <x:c r="P4930" i="25"/>
  <x:c r="Q4930" i="25"/>
  <x:c r="R4930" i="25"/>
  <x:c r="A4931" i="25"/>
  <x:c r="B4931" i="25"/>
  <x:c r="C4931" i="25"/>
  <x:c r="D4931" i="25"/>
  <x:c r="E4931" i="25"/>
  <x:c r="F4931" i="25"/>
  <x:c r="G4931" i="25"/>
  <x:c r="H4931" i="25"/>
  <x:c r="I4931" i="25"/>
  <x:c r="J4931" i="25"/>
  <x:c r="K4931" i="25"/>
  <x:c r="L4931" i="25"/>
  <x:c r="M4931" i="25"/>
  <x:c r="N4931" i="25"/>
  <x:c r="P4931" i="25"/>
  <x:c r="Q4931" i="25"/>
  <x:c r="R4931" i="25"/>
  <x:c r="A4932" i="25"/>
  <x:c r="B4932" i="25"/>
  <x:c r="C4932" i="25"/>
  <x:c r="D4932" i="25"/>
  <x:c r="E4932" i="25"/>
  <x:c r="F4932" i="25"/>
  <x:c r="G4932" i="25"/>
  <x:c r="H4932" i="25"/>
  <x:c r="I4932" i="25"/>
  <x:c r="J4932" i="25"/>
  <x:c r="K4932" i="25"/>
  <x:c r="L4932" i="25"/>
  <x:c r="M4932" i="25"/>
  <x:c r="N4932" i="25"/>
  <x:c r="P4932" i="25"/>
  <x:c r="Q4932" i="25"/>
  <x:c r="R4932" i="25"/>
  <x:c r="A4933" i="25"/>
  <x:c r="B4933" i="25"/>
  <x:c r="C4933" i="25"/>
  <x:c r="D4933" i="25"/>
  <x:c r="E4933" i="25"/>
  <x:c r="F4933" i="25"/>
  <x:c r="G4933" i="25"/>
  <x:c r="H4933" i="25"/>
  <x:c r="I4933" i="25"/>
  <x:c r="J4933" i="25"/>
  <x:c r="K4933" i="25"/>
  <x:c r="L4933" i="25"/>
  <x:c r="M4933" i="25"/>
  <x:c r="N4933" i="25"/>
  <x:c r="P4933" i="25"/>
  <x:c r="Q4933" i="25"/>
  <x:c r="R4933" i="25"/>
  <x:c r="A4934" i="25"/>
  <x:c r="B4934" i="25"/>
  <x:c r="C4934" i="25"/>
  <x:c r="D4934" i="25"/>
  <x:c r="E4934" i="25"/>
  <x:c r="F4934" i="25"/>
  <x:c r="G4934" i="25"/>
  <x:c r="H4934" i="25"/>
  <x:c r="I4934" i="25"/>
  <x:c r="J4934" i="25"/>
  <x:c r="K4934" i="25"/>
  <x:c r="L4934" i="25"/>
  <x:c r="M4934" i="25"/>
  <x:c r="N4934" i="25"/>
  <x:c r="P4934" i="25"/>
  <x:c r="Q4934" i="25"/>
  <x:c r="R4934" i="25"/>
  <x:c r="A4935" i="25"/>
  <x:c r="B4935" i="25"/>
  <x:c r="C4935" i="25"/>
  <x:c r="D4935" i="25"/>
  <x:c r="E4935" i="25"/>
  <x:c r="F4935" i="25"/>
  <x:c r="G4935" i="25"/>
  <x:c r="H4935" i="25"/>
  <x:c r="I4935" i="25"/>
  <x:c r="J4935" i="25"/>
  <x:c r="K4935" i="25"/>
  <x:c r="L4935" i="25"/>
  <x:c r="M4935" i="25"/>
  <x:c r="N4935" i="25"/>
  <x:c r="P4935" i="25"/>
  <x:c r="Q4935" i="25"/>
  <x:c r="R4935" i="25"/>
  <x:c r="A4936" i="25"/>
  <x:c r="B4936" i="25"/>
  <x:c r="C4936" i="25"/>
  <x:c r="D4936" i="25"/>
  <x:c r="E4936" i="25"/>
  <x:c r="F4936" i="25"/>
  <x:c r="G4936" i="25"/>
  <x:c r="H4936" i="25"/>
  <x:c r="I4936" i="25"/>
  <x:c r="J4936" i="25"/>
  <x:c r="K4936" i="25"/>
  <x:c r="L4936" i="25"/>
  <x:c r="M4936" i="25"/>
  <x:c r="N4936" i="25"/>
  <x:c r="P4936" i="25"/>
  <x:c r="Q4936" i="25"/>
  <x:c r="R4936" i="25"/>
  <x:c r="A4937" i="25"/>
  <x:c r="B4937" i="25"/>
  <x:c r="C4937" i="25"/>
  <x:c r="D4937" i="25"/>
  <x:c r="E4937" i="25"/>
  <x:c r="F4937" i="25"/>
  <x:c r="G4937" i="25"/>
  <x:c r="H4937" i="25"/>
  <x:c r="I4937" i="25"/>
  <x:c r="J4937" i="25"/>
  <x:c r="K4937" i="25"/>
  <x:c r="L4937" i="25"/>
  <x:c r="M4937" i="25"/>
  <x:c r="N4937" i="25"/>
  <x:c r="P4937" i="25"/>
  <x:c r="Q4937" i="25"/>
  <x:c r="R4937" i="25"/>
  <x:c r="A4938" i="25"/>
  <x:c r="B4938" i="25"/>
  <x:c r="C4938" i="25"/>
  <x:c r="D4938" i="25"/>
  <x:c r="E4938" i="25"/>
  <x:c r="F4938" i="25"/>
  <x:c r="G4938" i="25"/>
  <x:c r="H4938" i="25"/>
  <x:c r="I4938" i="25"/>
  <x:c r="J4938" i="25"/>
  <x:c r="K4938" i="25"/>
  <x:c r="L4938" i="25"/>
  <x:c r="M4938" i="25"/>
  <x:c r="N4938" i="25"/>
  <x:c r="P4938" i="25"/>
  <x:c r="Q4938" i="25"/>
  <x:c r="R4938" i="25"/>
  <x:c r="A4939" i="25"/>
  <x:c r="B4939" i="25"/>
  <x:c r="C4939" i="25"/>
  <x:c r="D4939" i="25"/>
  <x:c r="E4939" i="25"/>
  <x:c r="F4939" i="25"/>
  <x:c r="G4939" i="25"/>
  <x:c r="H4939" i="25"/>
  <x:c r="I4939" i="25"/>
  <x:c r="J4939" i="25"/>
  <x:c r="K4939" i="25"/>
  <x:c r="L4939" i="25"/>
  <x:c r="M4939" i="25"/>
  <x:c r="N4939" i="25"/>
  <x:c r="P4939" i="25"/>
  <x:c r="Q4939" i="25"/>
  <x:c r="R4939" i="25"/>
  <x:c r="A4940" i="25"/>
  <x:c r="B4940" i="25"/>
  <x:c r="C4940" i="25"/>
  <x:c r="D4940" i="25"/>
  <x:c r="E4940" i="25"/>
  <x:c r="F4940" i="25"/>
  <x:c r="G4940" i="25"/>
  <x:c r="H4940" i="25"/>
  <x:c r="I4940" i="25"/>
  <x:c r="J4940" i="25"/>
  <x:c r="K4940" i="25"/>
  <x:c r="L4940" i="25"/>
  <x:c r="M4940" i="25"/>
  <x:c r="N4940" i="25"/>
  <x:c r="P4940" i="25"/>
  <x:c r="Q4940" i="25"/>
  <x:c r="R4940" i="25"/>
  <x:c r="A4941" i="25"/>
  <x:c r="B4941" i="25"/>
  <x:c r="C4941" i="25"/>
  <x:c r="D4941" i="25"/>
  <x:c r="E4941" i="25"/>
  <x:c r="F4941" i="25"/>
  <x:c r="G4941" i="25"/>
  <x:c r="H4941" i="25"/>
  <x:c r="I4941" i="25"/>
  <x:c r="J4941" i="25"/>
  <x:c r="K4941" i="25"/>
  <x:c r="L4941" i="25"/>
  <x:c r="M4941" i="25"/>
  <x:c r="N4941" i="25"/>
  <x:c r="P4941" i="25"/>
  <x:c r="Q4941" i="25"/>
  <x:c r="R4941" i="25"/>
  <x:c r="A4942" i="25"/>
  <x:c r="B4942" i="25"/>
  <x:c r="C4942" i="25"/>
  <x:c r="D4942" i="25"/>
  <x:c r="E4942" i="25"/>
  <x:c r="F4942" i="25"/>
  <x:c r="G4942" i="25"/>
  <x:c r="H4942" i="25"/>
  <x:c r="I4942" i="25"/>
  <x:c r="J4942" i="25"/>
  <x:c r="K4942" i="25"/>
  <x:c r="L4942" i="25"/>
  <x:c r="M4942" i="25"/>
  <x:c r="N4942" i="25"/>
  <x:c r="P4942" i="25"/>
  <x:c r="Q4942" i="25"/>
  <x:c r="R4942" i="25"/>
  <x:c r="A4943" i="25"/>
  <x:c r="B4943" i="25"/>
  <x:c r="C4943" i="25"/>
  <x:c r="D4943" i="25"/>
  <x:c r="E4943" i="25"/>
  <x:c r="F4943" i="25"/>
  <x:c r="G4943" i="25"/>
  <x:c r="H4943" i="25"/>
  <x:c r="I4943" i="25"/>
  <x:c r="J4943" i="25"/>
  <x:c r="K4943" i="25"/>
  <x:c r="L4943" i="25"/>
  <x:c r="M4943" i="25"/>
  <x:c r="N4943" i="25"/>
  <x:c r="P4943" i="25"/>
  <x:c r="Q4943" i="25"/>
  <x:c r="R4943" i="25"/>
  <x:c r="A4944" i="25"/>
  <x:c r="B4944" i="25"/>
  <x:c r="C4944" i="25"/>
  <x:c r="D4944" i="25"/>
  <x:c r="E4944" i="25"/>
  <x:c r="F4944" i="25"/>
  <x:c r="G4944" i="25"/>
  <x:c r="H4944" i="25"/>
  <x:c r="I4944" i="25"/>
  <x:c r="J4944" i="25"/>
  <x:c r="K4944" i="25"/>
  <x:c r="L4944" i="25"/>
  <x:c r="M4944" i="25"/>
  <x:c r="N4944" i="25"/>
  <x:c r="P4944" i="25"/>
  <x:c r="Q4944" i="25"/>
  <x:c r="R4944" i="25"/>
  <x:c r="A4945" i="25"/>
  <x:c r="B4945" i="25"/>
  <x:c r="C4945" i="25"/>
  <x:c r="D4945" i="25"/>
  <x:c r="E4945" i="25"/>
  <x:c r="F4945" i="25"/>
  <x:c r="G4945" i="25"/>
  <x:c r="H4945" i="25"/>
  <x:c r="I4945" i="25"/>
  <x:c r="J4945" i="25"/>
  <x:c r="K4945" i="25"/>
  <x:c r="L4945" i="25"/>
  <x:c r="M4945" i="25"/>
  <x:c r="N4945" i="25"/>
  <x:c r="P4945" i="25"/>
  <x:c r="Q4945" i="25"/>
  <x:c r="R4945" i="25"/>
  <x:c r="A4946" i="25"/>
  <x:c r="B4946" i="25"/>
  <x:c r="C4946" i="25"/>
  <x:c r="D4946" i="25"/>
  <x:c r="E4946" i="25"/>
  <x:c r="F4946" i="25"/>
  <x:c r="G4946" i="25"/>
  <x:c r="H4946" i="25"/>
  <x:c r="I4946" i="25"/>
  <x:c r="J4946" i="25"/>
  <x:c r="K4946" i="25"/>
  <x:c r="L4946" i="25"/>
  <x:c r="M4946" i="25"/>
  <x:c r="N4946" i="25"/>
  <x:c r="P4946" i="25"/>
  <x:c r="Q4946" i="25"/>
  <x:c r="R4946" i="25"/>
  <x:c r="A4947" i="25"/>
  <x:c r="B4947" i="25"/>
  <x:c r="C4947" i="25"/>
  <x:c r="D4947" i="25"/>
  <x:c r="E4947" i="25"/>
  <x:c r="F4947" i="25"/>
  <x:c r="G4947" i="25"/>
  <x:c r="H4947" i="25"/>
  <x:c r="I4947" i="25"/>
  <x:c r="J4947" i="25"/>
  <x:c r="K4947" i="25"/>
  <x:c r="L4947" i="25"/>
  <x:c r="M4947" i="25"/>
  <x:c r="N4947" i="25"/>
  <x:c r="P4947" i="25"/>
  <x:c r="Q4947" i="25"/>
  <x:c r="R4947" i="25"/>
  <x:c r="A4948" i="25"/>
  <x:c r="B4948" i="25"/>
  <x:c r="C4948" i="25"/>
  <x:c r="D4948" i="25"/>
  <x:c r="E4948" i="25"/>
  <x:c r="F4948" i="25"/>
  <x:c r="G4948" i="25"/>
  <x:c r="H4948" i="25"/>
  <x:c r="I4948" i="25"/>
  <x:c r="J4948" i="25"/>
  <x:c r="K4948" i="25"/>
  <x:c r="L4948" i="25"/>
  <x:c r="M4948" i="25"/>
  <x:c r="N4948" i="25"/>
  <x:c r="P4948" i="25"/>
  <x:c r="Q4948" i="25"/>
  <x:c r="R4948" i="25"/>
  <x:c r="A4949" i="25"/>
  <x:c r="B4949" i="25"/>
  <x:c r="C4949" i="25"/>
  <x:c r="D4949" i="25"/>
  <x:c r="E4949" i="25"/>
  <x:c r="F4949" i="25"/>
  <x:c r="G4949" i="25"/>
  <x:c r="H4949" i="25"/>
  <x:c r="I4949" i="25"/>
  <x:c r="J4949" i="25"/>
  <x:c r="K4949" i="25"/>
  <x:c r="L4949" i="25"/>
  <x:c r="M4949" i="25"/>
  <x:c r="N4949" i="25"/>
  <x:c r="P4949" i="25"/>
  <x:c r="Q4949" i="25"/>
  <x:c r="R4949" i="25"/>
  <x:c r="A4950" i="25"/>
  <x:c r="B4950" i="25"/>
  <x:c r="C4950" i="25"/>
  <x:c r="D4950" i="25"/>
  <x:c r="E4950" i="25"/>
  <x:c r="F4950" i="25"/>
  <x:c r="G4950" i="25"/>
  <x:c r="H4950" i="25"/>
  <x:c r="I4950" i="25"/>
  <x:c r="J4950" i="25"/>
  <x:c r="K4950" i="25"/>
  <x:c r="L4950" i="25"/>
  <x:c r="M4950" i="25"/>
  <x:c r="N4950" i="25"/>
  <x:c r="P4950" i="25"/>
  <x:c r="Q4950" i="25"/>
  <x:c r="R4950" i="25"/>
  <x:c r="A4951" i="25"/>
  <x:c r="B4951" i="25"/>
  <x:c r="C4951" i="25"/>
  <x:c r="D4951" i="25"/>
  <x:c r="E4951" i="25"/>
  <x:c r="F4951" i="25"/>
  <x:c r="G4951" i="25"/>
  <x:c r="H4951" i="25"/>
  <x:c r="I4951" i="25"/>
  <x:c r="J4951" i="25"/>
  <x:c r="K4951" i="25"/>
  <x:c r="L4951" i="25"/>
  <x:c r="M4951" i="25"/>
  <x:c r="N4951" i="25"/>
  <x:c r="P4951" i="25"/>
  <x:c r="Q4951" i="25"/>
  <x:c r="R4951" i="25"/>
  <x:c r="A4952" i="25"/>
  <x:c r="B4952" i="25"/>
  <x:c r="C4952" i="25"/>
  <x:c r="D4952" i="25"/>
  <x:c r="E4952" i="25"/>
  <x:c r="F4952" i="25"/>
  <x:c r="G4952" i="25"/>
  <x:c r="H4952" i="25"/>
  <x:c r="I4952" i="25"/>
  <x:c r="J4952" i="25"/>
  <x:c r="K4952" i="25"/>
  <x:c r="L4952" i="25"/>
  <x:c r="M4952" i="25"/>
  <x:c r="N4952" i="25"/>
  <x:c r="P4952" i="25"/>
  <x:c r="Q4952" i="25"/>
  <x:c r="R4952" i="25"/>
  <x:c r="A4953" i="25"/>
  <x:c r="B4953" i="25"/>
  <x:c r="C4953" i="25"/>
  <x:c r="D4953" i="25"/>
  <x:c r="E4953" i="25"/>
  <x:c r="F4953" i="25"/>
  <x:c r="G4953" i="25"/>
  <x:c r="H4953" i="25"/>
  <x:c r="I4953" i="25"/>
  <x:c r="J4953" i="25"/>
  <x:c r="K4953" i="25"/>
  <x:c r="L4953" i="25"/>
  <x:c r="M4953" i="25"/>
  <x:c r="N4953" i="25"/>
  <x:c r="P4953" i="25"/>
  <x:c r="Q4953" i="25"/>
  <x:c r="R4953" i="25"/>
  <x:c r="A4954" i="25"/>
  <x:c r="B4954" i="25"/>
  <x:c r="C4954" i="25"/>
  <x:c r="D4954" i="25"/>
  <x:c r="E4954" i="25"/>
  <x:c r="F4954" i="25"/>
  <x:c r="G4954" i="25"/>
  <x:c r="H4954" i="25"/>
  <x:c r="I4954" i="25"/>
  <x:c r="J4954" i="25"/>
  <x:c r="K4954" i="25"/>
  <x:c r="L4954" i="25"/>
  <x:c r="M4954" i="25"/>
  <x:c r="N4954" i="25"/>
  <x:c r="P4954" i="25"/>
  <x:c r="Q4954" i="25"/>
  <x:c r="R4954" i="25"/>
  <x:c r="A4955" i="25"/>
  <x:c r="B4955" i="25"/>
  <x:c r="C4955" i="25"/>
  <x:c r="D4955" i="25"/>
  <x:c r="E4955" i="25"/>
  <x:c r="F4955" i="25"/>
  <x:c r="G4955" i="25"/>
  <x:c r="H4955" i="25"/>
  <x:c r="I4955" i="25"/>
  <x:c r="J4955" i="25"/>
  <x:c r="K4955" i="25"/>
  <x:c r="L4955" i="25"/>
  <x:c r="M4955" i="25"/>
  <x:c r="N4955" i="25"/>
  <x:c r="P4955" i="25"/>
  <x:c r="Q4955" i="25"/>
  <x:c r="R4955" i="25"/>
  <x:c r="A4956" i="25"/>
  <x:c r="B4956" i="25"/>
  <x:c r="C4956" i="25"/>
  <x:c r="D4956" i="25"/>
  <x:c r="E4956" i="25"/>
  <x:c r="F4956" i="25"/>
  <x:c r="G4956" i="25"/>
  <x:c r="H4956" i="25"/>
  <x:c r="I4956" i="25"/>
  <x:c r="J4956" i="25"/>
  <x:c r="K4956" i="25"/>
  <x:c r="L4956" i="25"/>
  <x:c r="M4956" i="25"/>
  <x:c r="N4956" i="25"/>
  <x:c r="P4956" i="25"/>
  <x:c r="Q4956" i="25"/>
  <x:c r="R4956" i="25"/>
  <x:c r="A4957" i="25"/>
  <x:c r="B4957" i="25"/>
  <x:c r="C4957" i="25"/>
  <x:c r="D4957" i="25"/>
  <x:c r="E4957" i="25"/>
  <x:c r="F4957" i="25"/>
  <x:c r="G4957" i="25"/>
  <x:c r="H4957" i="25"/>
  <x:c r="I4957" i="25"/>
  <x:c r="J4957" i="25"/>
  <x:c r="K4957" i="25"/>
  <x:c r="L4957" i="25"/>
  <x:c r="M4957" i="25"/>
  <x:c r="N4957" i="25"/>
  <x:c r="P4957" i="25"/>
  <x:c r="Q4957" i="25"/>
  <x:c r="R4957" i="25"/>
  <x:c r="A4958" i="25"/>
  <x:c r="B4958" i="25"/>
  <x:c r="C4958" i="25"/>
  <x:c r="D4958" i="25"/>
  <x:c r="E4958" i="25"/>
  <x:c r="F4958" i="25"/>
  <x:c r="G4958" i="25"/>
  <x:c r="H4958" i="25"/>
  <x:c r="I4958" i="25"/>
  <x:c r="J4958" i="25"/>
  <x:c r="K4958" i="25"/>
  <x:c r="L4958" i="25"/>
  <x:c r="M4958" i="25"/>
  <x:c r="N4958" i="25"/>
  <x:c r="P4958" i="25"/>
  <x:c r="Q4958" i="25"/>
  <x:c r="R4958" i="25"/>
  <x:c r="A4959" i="25"/>
  <x:c r="B4959" i="25"/>
  <x:c r="C4959" i="25"/>
  <x:c r="D4959" i="25"/>
  <x:c r="E4959" i="25"/>
  <x:c r="F4959" i="25"/>
  <x:c r="G4959" i="25"/>
  <x:c r="H4959" i="25"/>
  <x:c r="I4959" i="25"/>
  <x:c r="J4959" i="25"/>
  <x:c r="K4959" i="25"/>
  <x:c r="L4959" i="25"/>
  <x:c r="M4959" i="25"/>
  <x:c r="N4959" i="25"/>
  <x:c r="P4959" i="25"/>
  <x:c r="Q4959" i="25"/>
  <x:c r="R4959" i="25"/>
  <x:c r="A4960" i="25"/>
  <x:c r="B4960" i="25"/>
  <x:c r="C4960" i="25"/>
  <x:c r="D4960" i="25"/>
  <x:c r="E4960" i="25"/>
  <x:c r="F4960" i="25"/>
  <x:c r="G4960" i="25"/>
  <x:c r="H4960" i="25"/>
  <x:c r="I4960" i="25"/>
  <x:c r="J4960" i="25"/>
  <x:c r="K4960" i="25"/>
  <x:c r="L4960" i="25"/>
  <x:c r="M4960" i="25"/>
  <x:c r="N4960" i="25"/>
  <x:c r="P4960" i="25"/>
  <x:c r="Q4960" i="25"/>
  <x:c r="R4960" i="25"/>
  <x:c r="A4961" i="25"/>
  <x:c r="B4961" i="25"/>
  <x:c r="C4961" i="25"/>
  <x:c r="D4961" i="25"/>
  <x:c r="E4961" i="25"/>
  <x:c r="F4961" i="25"/>
  <x:c r="G4961" i="25"/>
  <x:c r="H4961" i="25"/>
  <x:c r="I4961" i="25"/>
  <x:c r="J4961" i="25"/>
  <x:c r="K4961" i="25"/>
  <x:c r="L4961" i="25"/>
  <x:c r="M4961" i="25"/>
  <x:c r="N4961" i="25"/>
  <x:c r="P4961" i="25"/>
  <x:c r="Q4961" i="25"/>
  <x:c r="R4961" i="25"/>
  <x:c r="A4962" i="25"/>
  <x:c r="B4962" i="25"/>
  <x:c r="C4962" i="25"/>
  <x:c r="D4962" i="25"/>
  <x:c r="E4962" i="25"/>
  <x:c r="F4962" i="25"/>
  <x:c r="G4962" i="25"/>
  <x:c r="H4962" i="25"/>
  <x:c r="I4962" i="25"/>
  <x:c r="J4962" i="25"/>
  <x:c r="K4962" i="25"/>
  <x:c r="L4962" i="25"/>
  <x:c r="M4962" i="25"/>
  <x:c r="N4962" i="25"/>
  <x:c r="P4962" i="25"/>
  <x:c r="Q4962" i="25"/>
  <x:c r="R4962" i="25"/>
  <x:c r="A4963" i="25"/>
  <x:c r="B4963" i="25"/>
  <x:c r="C4963" i="25"/>
  <x:c r="D4963" i="25"/>
  <x:c r="E4963" i="25"/>
  <x:c r="F4963" i="25"/>
  <x:c r="G4963" i="25"/>
  <x:c r="H4963" i="25"/>
  <x:c r="I4963" i="25"/>
  <x:c r="J4963" i="25"/>
  <x:c r="K4963" i="25"/>
  <x:c r="L4963" i="25"/>
  <x:c r="M4963" i="25"/>
  <x:c r="N4963" i="25"/>
  <x:c r="P4963" i="25"/>
  <x:c r="Q4963" i="25"/>
  <x:c r="R4963" i="25"/>
  <x:c r="A4964" i="25"/>
  <x:c r="B4964" i="25"/>
  <x:c r="C4964" i="25"/>
  <x:c r="D4964" i="25"/>
  <x:c r="E4964" i="25"/>
  <x:c r="F4964" i="25"/>
  <x:c r="G4964" i="25"/>
  <x:c r="H4964" i="25"/>
  <x:c r="I4964" i="25"/>
  <x:c r="J4964" i="25"/>
  <x:c r="K4964" i="25"/>
  <x:c r="L4964" i="25"/>
  <x:c r="M4964" i="25"/>
  <x:c r="N4964" i="25"/>
  <x:c r="P4964" i="25"/>
  <x:c r="Q4964" i="25"/>
  <x:c r="R4964" i="25"/>
  <x:c r="A4965" i="25"/>
  <x:c r="B4965" i="25"/>
  <x:c r="C4965" i="25"/>
  <x:c r="D4965" i="25"/>
  <x:c r="E4965" i="25"/>
  <x:c r="F4965" i="25"/>
  <x:c r="G4965" i="25"/>
  <x:c r="H4965" i="25"/>
  <x:c r="I4965" i="25"/>
  <x:c r="J4965" i="25"/>
  <x:c r="K4965" i="25"/>
  <x:c r="L4965" i="25"/>
  <x:c r="M4965" i="25"/>
  <x:c r="N4965" i="25"/>
  <x:c r="P4965" i="25"/>
  <x:c r="Q4965" i="25"/>
  <x:c r="R4965" i="25"/>
  <x:c r="A4966" i="25"/>
  <x:c r="B4966" i="25"/>
  <x:c r="C4966" i="25"/>
  <x:c r="D4966" i="25"/>
  <x:c r="E4966" i="25"/>
  <x:c r="F4966" i="25"/>
  <x:c r="G4966" i="25"/>
  <x:c r="H4966" i="25"/>
  <x:c r="I4966" i="25"/>
  <x:c r="J4966" i="25"/>
  <x:c r="K4966" i="25"/>
  <x:c r="L4966" i="25"/>
  <x:c r="M4966" i="25"/>
  <x:c r="N4966" i="25"/>
  <x:c r="P4966" i="25"/>
  <x:c r="Q4966" i="25"/>
  <x:c r="R4966" i="25"/>
  <x:c r="A4967" i="25"/>
  <x:c r="B4967" i="25"/>
  <x:c r="C4967" i="25"/>
  <x:c r="D4967" i="25"/>
  <x:c r="E4967" i="25"/>
  <x:c r="F4967" i="25"/>
  <x:c r="G4967" i="25"/>
  <x:c r="H4967" i="25"/>
  <x:c r="I4967" i="25"/>
  <x:c r="J4967" i="25"/>
  <x:c r="K4967" i="25"/>
  <x:c r="L4967" i="25"/>
  <x:c r="M4967" i="25"/>
  <x:c r="N4967" i="25"/>
  <x:c r="P4967" i="25"/>
  <x:c r="Q4967" i="25"/>
  <x:c r="R4967" i="25"/>
  <x:c r="A4968" i="25"/>
  <x:c r="B4968" i="25"/>
  <x:c r="C4968" i="25"/>
  <x:c r="D4968" i="25"/>
  <x:c r="E4968" i="25"/>
  <x:c r="F4968" i="25"/>
  <x:c r="G4968" i="25"/>
  <x:c r="H4968" i="25"/>
  <x:c r="I4968" i="25"/>
  <x:c r="J4968" i="25"/>
  <x:c r="K4968" i="25"/>
  <x:c r="L4968" i="25"/>
  <x:c r="M4968" i="25"/>
  <x:c r="N4968" i="25"/>
  <x:c r="P4968" i="25"/>
  <x:c r="Q4968" i="25"/>
  <x:c r="R4968" i="25"/>
  <x:c r="A4969" i="25"/>
  <x:c r="B4969" i="25"/>
  <x:c r="C4969" i="25"/>
  <x:c r="D4969" i="25"/>
  <x:c r="E4969" i="25"/>
  <x:c r="F4969" i="25"/>
  <x:c r="G4969" i="25"/>
  <x:c r="H4969" i="25"/>
  <x:c r="I4969" i="25"/>
  <x:c r="J4969" i="25"/>
  <x:c r="K4969" i="25"/>
  <x:c r="L4969" i="25"/>
  <x:c r="M4969" i="25"/>
  <x:c r="N4969" i="25"/>
  <x:c r="P4969" i="25"/>
  <x:c r="Q4969" i="25"/>
  <x:c r="R4969" i="25"/>
  <x:c r="A4970" i="25"/>
  <x:c r="B4970" i="25"/>
  <x:c r="C4970" i="25"/>
  <x:c r="D4970" i="25"/>
  <x:c r="E4970" i="25"/>
  <x:c r="F4970" i="25"/>
  <x:c r="G4970" i="25"/>
  <x:c r="H4970" i="25"/>
  <x:c r="I4970" i="25"/>
  <x:c r="J4970" i="25"/>
  <x:c r="K4970" i="25"/>
  <x:c r="L4970" i="25"/>
  <x:c r="M4970" i="25"/>
  <x:c r="N4970" i="25"/>
  <x:c r="P4970" i="25"/>
  <x:c r="Q4970" i="25"/>
  <x:c r="R4970" i="25"/>
  <x:c r="A4971" i="25"/>
  <x:c r="B4971" i="25"/>
  <x:c r="C4971" i="25"/>
  <x:c r="D4971" i="25"/>
  <x:c r="E4971" i="25"/>
  <x:c r="F4971" i="25"/>
  <x:c r="G4971" i="25"/>
  <x:c r="H4971" i="25"/>
  <x:c r="I4971" i="25"/>
  <x:c r="J4971" i="25"/>
  <x:c r="K4971" i="25"/>
  <x:c r="L4971" i="25"/>
  <x:c r="M4971" i="25"/>
  <x:c r="N4971" i="25"/>
  <x:c r="P4971" i="25"/>
  <x:c r="Q4971" i="25"/>
  <x:c r="R4971" i="25"/>
  <x:c r="A4972" i="25"/>
  <x:c r="B4972" i="25"/>
  <x:c r="C4972" i="25"/>
  <x:c r="D4972" i="25"/>
  <x:c r="E4972" i="25"/>
  <x:c r="F4972" i="25"/>
  <x:c r="G4972" i="25"/>
  <x:c r="H4972" i="25"/>
  <x:c r="I4972" i="25"/>
  <x:c r="J4972" i="25"/>
  <x:c r="K4972" i="25"/>
  <x:c r="L4972" i="25"/>
  <x:c r="M4972" i="25"/>
  <x:c r="N4972" i="25"/>
  <x:c r="P4972" i="25"/>
  <x:c r="Q4972" i="25"/>
  <x:c r="R4972" i="25"/>
  <x:c r="A4973" i="25"/>
  <x:c r="B4973" i="25"/>
  <x:c r="C4973" i="25"/>
  <x:c r="D4973" i="25"/>
  <x:c r="E4973" i="25"/>
  <x:c r="F4973" i="25"/>
  <x:c r="G4973" i="25"/>
  <x:c r="H4973" i="25"/>
  <x:c r="I4973" i="25"/>
  <x:c r="J4973" i="25"/>
  <x:c r="K4973" i="25"/>
  <x:c r="L4973" i="25"/>
  <x:c r="M4973" i="25"/>
  <x:c r="N4973" i="25"/>
  <x:c r="P4973" i="25"/>
  <x:c r="Q4973" i="25"/>
  <x:c r="R4973" i="25"/>
  <x:c r="A4974" i="25"/>
  <x:c r="B4974" i="25"/>
  <x:c r="C4974" i="25"/>
  <x:c r="D4974" i="25"/>
  <x:c r="E4974" i="25"/>
  <x:c r="F4974" i="25"/>
  <x:c r="G4974" i="25"/>
  <x:c r="H4974" i="25"/>
  <x:c r="I4974" i="25"/>
  <x:c r="J4974" i="25"/>
  <x:c r="K4974" i="25"/>
  <x:c r="L4974" i="25"/>
  <x:c r="M4974" i="25"/>
  <x:c r="N4974" i="25"/>
  <x:c r="P4974" i="25"/>
  <x:c r="Q4974" i="25"/>
  <x:c r="R4974" i="25"/>
  <x:c r="A4975" i="25"/>
  <x:c r="B4975" i="25"/>
  <x:c r="C4975" i="25"/>
  <x:c r="D4975" i="25"/>
  <x:c r="E4975" i="25"/>
  <x:c r="F4975" i="25"/>
  <x:c r="G4975" i="25"/>
  <x:c r="H4975" i="25"/>
  <x:c r="I4975" i="25"/>
  <x:c r="J4975" i="25"/>
  <x:c r="K4975" i="25"/>
  <x:c r="L4975" i="25"/>
  <x:c r="M4975" i="25"/>
  <x:c r="N4975" i="25"/>
  <x:c r="P4975" i="25"/>
  <x:c r="Q4975" i="25"/>
  <x:c r="R4975" i="25"/>
  <x:c r="A4976" i="25"/>
  <x:c r="B4976" i="25"/>
  <x:c r="C4976" i="25"/>
  <x:c r="D4976" i="25"/>
  <x:c r="E4976" i="25"/>
  <x:c r="F4976" i="25"/>
  <x:c r="G4976" i="25"/>
  <x:c r="H4976" i="25"/>
  <x:c r="I4976" i="25"/>
  <x:c r="J4976" i="25"/>
  <x:c r="K4976" i="25"/>
  <x:c r="L4976" i="25"/>
  <x:c r="M4976" i="25"/>
  <x:c r="N4976" i="25"/>
  <x:c r="P4976" i="25"/>
  <x:c r="Q4976" i="25"/>
  <x:c r="R4976" i="25"/>
  <x:c r="A4977" i="25"/>
  <x:c r="B4977" i="25"/>
  <x:c r="C4977" i="25"/>
  <x:c r="D4977" i="25"/>
  <x:c r="E4977" i="25"/>
  <x:c r="F4977" i="25"/>
  <x:c r="G4977" i="25"/>
  <x:c r="H4977" i="25"/>
  <x:c r="I4977" i="25"/>
  <x:c r="J4977" i="25"/>
  <x:c r="K4977" i="25"/>
  <x:c r="L4977" i="25"/>
  <x:c r="M4977" i="25"/>
  <x:c r="N4977" i="25"/>
  <x:c r="P4977" i="25"/>
  <x:c r="Q4977" i="25"/>
  <x:c r="R4977" i="25"/>
  <x:c r="A4978" i="25"/>
  <x:c r="B4978" i="25"/>
  <x:c r="C4978" i="25"/>
  <x:c r="D4978" i="25"/>
  <x:c r="E4978" i="25"/>
  <x:c r="F4978" i="25"/>
  <x:c r="G4978" i="25"/>
  <x:c r="H4978" i="25"/>
  <x:c r="I4978" i="25"/>
  <x:c r="J4978" i="25"/>
  <x:c r="K4978" i="25"/>
  <x:c r="L4978" i="25"/>
  <x:c r="M4978" i="25"/>
  <x:c r="N4978" i="25"/>
  <x:c r="P4978" i="25"/>
  <x:c r="Q4978" i="25"/>
  <x:c r="R4978" i="25"/>
  <x:c r="A4979" i="25"/>
  <x:c r="B4979" i="25"/>
  <x:c r="C4979" i="25"/>
  <x:c r="D4979" i="25"/>
  <x:c r="E4979" i="25"/>
  <x:c r="F4979" i="25"/>
  <x:c r="G4979" i="25"/>
  <x:c r="H4979" i="25"/>
  <x:c r="I4979" i="25"/>
  <x:c r="J4979" i="25"/>
  <x:c r="K4979" i="25"/>
  <x:c r="L4979" i="25"/>
  <x:c r="M4979" i="25"/>
  <x:c r="N4979" i="25"/>
  <x:c r="P4979" i="25"/>
  <x:c r="Q4979" i="25"/>
  <x:c r="R4979" i="25"/>
  <x:c r="A4980" i="25"/>
  <x:c r="B4980" i="25"/>
  <x:c r="C4980" i="25"/>
  <x:c r="D4980" i="25"/>
  <x:c r="E4980" i="25"/>
  <x:c r="F4980" i="25"/>
  <x:c r="G4980" i="25"/>
  <x:c r="H4980" i="25"/>
  <x:c r="I4980" i="25"/>
  <x:c r="J4980" i="25"/>
  <x:c r="K4980" i="25"/>
  <x:c r="L4980" i="25"/>
  <x:c r="M4980" i="25"/>
  <x:c r="N4980" i="25"/>
  <x:c r="P4980" i="25"/>
  <x:c r="Q4980" i="25"/>
  <x:c r="R4980" i="25"/>
  <x:c r="A4981" i="25"/>
  <x:c r="B4981" i="25"/>
  <x:c r="C4981" i="25"/>
  <x:c r="D4981" i="25"/>
  <x:c r="E4981" i="25"/>
  <x:c r="F4981" i="25"/>
  <x:c r="G4981" i="25"/>
  <x:c r="H4981" i="25"/>
  <x:c r="I4981" i="25"/>
  <x:c r="J4981" i="25"/>
  <x:c r="K4981" i="25"/>
  <x:c r="L4981" i="25"/>
  <x:c r="M4981" i="25"/>
  <x:c r="N4981" i="25"/>
  <x:c r="P4981" i="25"/>
  <x:c r="Q4981" i="25"/>
  <x:c r="R4981" i="25"/>
  <x:c r="A4982" i="25"/>
  <x:c r="B4982" i="25"/>
  <x:c r="C4982" i="25"/>
  <x:c r="D4982" i="25"/>
  <x:c r="E4982" i="25"/>
  <x:c r="F4982" i="25"/>
  <x:c r="G4982" i="25"/>
  <x:c r="H4982" i="25"/>
  <x:c r="I4982" i="25"/>
  <x:c r="J4982" i="25"/>
  <x:c r="K4982" i="25"/>
  <x:c r="L4982" i="25"/>
  <x:c r="M4982" i="25"/>
  <x:c r="N4982" i="25"/>
  <x:c r="P4982" i="25"/>
  <x:c r="Q4982" i="25"/>
  <x:c r="R4982" i="25"/>
  <x:c r="A4983" i="25"/>
  <x:c r="B4983" i="25"/>
  <x:c r="C4983" i="25"/>
  <x:c r="D4983" i="25"/>
  <x:c r="E4983" i="25"/>
  <x:c r="F4983" i="25"/>
  <x:c r="G4983" i="25"/>
  <x:c r="H4983" i="25"/>
  <x:c r="I4983" i="25"/>
  <x:c r="J4983" i="25"/>
  <x:c r="K4983" i="25"/>
  <x:c r="L4983" i="25"/>
  <x:c r="M4983" i="25"/>
  <x:c r="N4983" i="25"/>
  <x:c r="P4983" i="25"/>
  <x:c r="Q4983" i="25"/>
  <x:c r="R4983" i="25"/>
  <x:c r="A4984" i="25"/>
  <x:c r="B4984" i="25"/>
  <x:c r="C4984" i="25"/>
  <x:c r="D4984" i="25"/>
  <x:c r="E4984" i="25"/>
  <x:c r="F4984" i="25"/>
  <x:c r="G4984" i="25"/>
  <x:c r="H4984" i="25"/>
  <x:c r="I4984" i="25"/>
  <x:c r="J4984" i="25"/>
  <x:c r="K4984" i="25"/>
  <x:c r="L4984" i="25"/>
  <x:c r="M4984" i="25"/>
  <x:c r="N4984" i="25"/>
  <x:c r="P4984" i="25"/>
  <x:c r="Q4984" i="25"/>
  <x:c r="R4984" i="25"/>
  <x:c r="A4985" i="25"/>
  <x:c r="B4985" i="25"/>
  <x:c r="C4985" i="25"/>
  <x:c r="D4985" i="25"/>
  <x:c r="E4985" i="25"/>
  <x:c r="F4985" i="25"/>
  <x:c r="G4985" i="25"/>
  <x:c r="H4985" i="25"/>
  <x:c r="I4985" i="25"/>
  <x:c r="J4985" i="25"/>
  <x:c r="K4985" i="25"/>
  <x:c r="L4985" i="25"/>
  <x:c r="M4985" i="25"/>
  <x:c r="N4985" i="25"/>
  <x:c r="P4985" i="25"/>
  <x:c r="Q4985" i="25"/>
  <x:c r="R4985" i="25"/>
  <x:c r="A4986" i="25"/>
  <x:c r="B4986" i="25"/>
  <x:c r="C4986" i="25"/>
  <x:c r="D4986" i="25"/>
  <x:c r="E4986" i="25"/>
  <x:c r="F4986" i="25"/>
  <x:c r="G4986" i="25"/>
  <x:c r="H4986" i="25"/>
  <x:c r="I4986" i="25"/>
  <x:c r="J4986" i="25"/>
  <x:c r="K4986" i="25"/>
  <x:c r="L4986" i="25"/>
  <x:c r="M4986" i="25"/>
  <x:c r="N4986" i="25"/>
  <x:c r="P4986" i="25"/>
  <x:c r="Q4986" i="25"/>
  <x:c r="R4986" i="25"/>
  <x:c r="A4987" i="25"/>
  <x:c r="B4987" i="25"/>
  <x:c r="C4987" i="25"/>
  <x:c r="D4987" i="25"/>
  <x:c r="E4987" i="25"/>
  <x:c r="F4987" i="25"/>
  <x:c r="G4987" i="25"/>
  <x:c r="H4987" i="25"/>
  <x:c r="I4987" i="25"/>
  <x:c r="J4987" i="25"/>
  <x:c r="K4987" i="25"/>
  <x:c r="L4987" i="25"/>
  <x:c r="M4987" i="25"/>
  <x:c r="N4987" i="25"/>
  <x:c r="P4987" i="25"/>
  <x:c r="Q4987" i="25"/>
  <x:c r="R4987" i="25"/>
  <x:c r="A4988" i="25"/>
  <x:c r="B4988" i="25"/>
  <x:c r="C4988" i="25"/>
  <x:c r="D4988" i="25"/>
  <x:c r="E4988" i="25"/>
  <x:c r="F4988" i="25"/>
  <x:c r="G4988" i="25"/>
  <x:c r="H4988" i="25"/>
  <x:c r="I4988" i="25"/>
  <x:c r="J4988" i="25"/>
  <x:c r="K4988" i="25"/>
  <x:c r="L4988" i="25"/>
  <x:c r="M4988" i="25"/>
  <x:c r="N4988" i="25"/>
  <x:c r="P4988" i="25"/>
  <x:c r="Q4988" i="25"/>
  <x:c r="R4988" i="25"/>
  <x:c r="A4989" i="25"/>
  <x:c r="B4989" i="25"/>
  <x:c r="C4989" i="25"/>
  <x:c r="D4989" i="25"/>
  <x:c r="E4989" i="25"/>
  <x:c r="F4989" i="25"/>
  <x:c r="G4989" i="25"/>
  <x:c r="H4989" i="25"/>
  <x:c r="I4989" i="25"/>
  <x:c r="J4989" i="25"/>
  <x:c r="K4989" i="25"/>
  <x:c r="L4989" i="25"/>
  <x:c r="M4989" i="25"/>
  <x:c r="N4989" i="25"/>
  <x:c r="P4989" i="25"/>
  <x:c r="Q4989" i="25"/>
  <x:c r="R4989" i="25"/>
  <x:c r="A4990" i="25"/>
  <x:c r="B4990" i="25"/>
  <x:c r="C4990" i="25"/>
  <x:c r="D4990" i="25"/>
  <x:c r="E4990" i="25"/>
  <x:c r="F4990" i="25"/>
  <x:c r="G4990" i="25"/>
  <x:c r="H4990" i="25"/>
  <x:c r="I4990" i="25"/>
  <x:c r="J4990" i="25"/>
  <x:c r="K4990" i="25"/>
  <x:c r="L4990" i="25"/>
  <x:c r="M4990" i="25"/>
  <x:c r="N4990" i="25"/>
  <x:c r="P4990" i="25"/>
  <x:c r="Q4990" i="25"/>
  <x:c r="R4990" i="25"/>
  <x:c r="A4991" i="25"/>
  <x:c r="B4991" i="25"/>
  <x:c r="C4991" i="25"/>
  <x:c r="D4991" i="25"/>
  <x:c r="E4991" i="25"/>
  <x:c r="F4991" i="25"/>
  <x:c r="G4991" i="25"/>
  <x:c r="H4991" i="25"/>
  <x:c r="I4991" i="25"/>
  <x:c r="J4991" i="25"/>
  <x:c r="K4991" i="25"/>
  <x:c r="L4991" i="25"/>
  <x:c r="M4991" i="25"/>
  <x:c r="N4991" i="25"/>
  <x:c r="P4991" i="25"/>
  <x:c r="Q4991" i="25"/>
  <x:c r="R4991" i="25"/>
  <x:c r="A4992" i="25"/>
  <x:c r="B4992" i="25"/>
  <x:c r="C4992" i="25"/>
  <x:c r="D4992" i="25"/>
  <x:c r="E4992" i="25"/>
  <x:c r="F4992" i="25"/>
  <x:c r="G4992" i="25"/>
  <x:c r="H4992" i="25"/>
  <x:c r="I4992" i="25"/>
  <x:c r="J4992" i="25"/>
  <x:c r="K4992" i="25"/>
  <x:c r="L4992" i="25"/>
  <x:c r="M4992" i="25"/>
  <x:c r="N4992" i="25"/>
  <x:c r="P4992" i="25"/>
  <x:c r="Q4992" i="25"/>
  <x:c r="R4992" i="25"/>
  <x:c r="A4993" i="25"/>
  <x:c r="B4993" i="25"/>
  <x:c r="C4993" i="25"/>
  <x:c r="D4993" i="25"/>
  <x:c r="E4993" i="25"/>
  <x:c r="F4993" i="25"/>
  <x:c r="G4993" i="25"/>
  <x:c r="H4993" i="25"/>
  <x:c r="I4993" i="25"/>
  <x:c r="J4993" i="25"/>
  <x:c r="K4993" i="25"/>
  <x:c r="L4993" i="25"/>
  <x:c r="M4993" i="25"/>
  <x:c r="N4993" i="25"/>
  <x:c r="P4993" i="25"/>
  <x:c r="Q4993" i="25"/>
  <x:c r="R4993" i="25"/>
  <x:c r="A4994" i="25"/>
  <x:c r="B4994" i="25"/>
  <x:c r="C4994" i="25"/>
  <x:c r="D4994" i="25"/>
  <x:c r="E4994" i="25"/>
  <x:c r="F4994" i="25"/>
  <x:c r="G4994" i="25"/>
  <x:c r="H4994" i="25"/>
  <x:c r="I4994" i="25"/>
  <x:c r="J4994" i="25"/>
  <x:c r="K4994" i="25"/>
  <x:c r="L4994" i="25"/>
  <x:c r="M4994" i="25"/>
  <x:c r="N4994" i="25"/>
  <x:c r="P4994" i="25"/>
  <x:c r="Q4994" i="25"/>
  <x:c r="R4994" i="25"/>
  <x:c r="A4995" i="25"/>
  <x:c r="B4995" i="25"/>
  <x:c r="C4995" i="25"/>
  <x:c r="D4995" i="25"/>
  <x:c r="E4995" i="25"/>
  <x:c r="F4995" i="25"/>
  <x:c r="G4995" i="25"/>
  <x:c r="H4995" i="25"/>
  <x:c r="I4995" i="25"/>
  <x:c r="J4995" i="25"/>
  <x:c r="K4995" i="25"/>
  <x:c r="L4995" i="25"/>
  <x:c r="M4995" i="25"/>
  <x:c r="N4995" i="25"/>
  <x:c r="P4995" i="25"/>
  <x:c r="Q4995" i="25"/>
  <x:c r="R4995" i="25"/>
  <x:c r="A4996" i="25"/>
  <x:c r="B4996" i="25"/>
  <x:c r="C4996" i="25"/>
  <x:c r="D4996" i="25"/>
  <x:c r="E4996" i="25"/>
  <x:c r="F4996" i="25"/>
  <x:c r="G4996" i="25"/>
  <x:c r="H4996" i="25"/>
  <x:c r="I4996" i="25"/>
  <x:c r="J4996" i="25"/>
  <x:c r="K4996" i="25"/>
  <x:c r="L4996" i="25"/>
  <x:c r="M4996" i="25"/>
  <x:c r="N4996" i="25"/>
  <x:c r="P4996" i="25"/>
  <x:c r="Q4996" i="25"/>
  <x:c r="R4996" i="25"/>
  <x:c r="A4997" i="25"/>
  <x:c r="B4997" i="25"/>
  <x:c r="C4997" i="25"/>
  <x:c r="D4997" i="25"/>
  <x:c r="E4997" i="25"/>
  <x:c r="F4997" i="25"/>
  <x:c r="G4997" i="25"/>
  <x:c r="H4997" i="25"/>
  <x:c r="I4997" i="25"/>
  <x:c r="J4997" i="25"/>
  <x:c r="K4997" i="25"/>
  <x:c r="L4997" i="25"/>
  <x:c r="M4997" i="25"/>
  <x:c r="N4997" i="25"/>
  <x:c r="P4997" i="25"/>
  <x:c r="Q4997" i="25"/>
  <x:c r="R4997" i="25"/>
  <x:c r="A4998" i="25"/>
  <x:c r="B4998" i="25"/>
  <x:c r="C4998" i="25"/>
  <x:c r="D4998" i="25"/>
  <x:c r="E4998" i="25"/>
  <x:c r="F4998" i="25"/>
  <x:c r="G4998" i="25"/>
  <x:c r="H4998" i="25"/>
  <x:c r="I4998" i="25"/>
  <x:c r="J4998" i="25"/>
  <x:c r="K4998" i="25"/>
  <x:c r="L4998" i="25"/>
  <x:c r="M4998" i="25"/>
  <x:c r="N4998" i="25"/>
  <x:c r="P4998" i="25"/>
  <x:c r="Q4998" i="25"/>
  <x:c r="R4998" i="25"/>
  <x:c r="A4999" i="25"/>
  <x:c r="B4999" i="25"/>
  <x:c r="C4999" i="25"/>
  <x:c r="D4999" i="25"/>
  <x:c r="E4999" i="25"/>
  <x:c r="F4999" i="25"/>
  <x:c r="G4999" i="25"/>
  <x:c r="H4999" i="25"/>
  <x:c r="I4999" i="25"/>
  <x:c r="J4999" i="25"/>
  <x:c r="K4999" i="25"/>
  <x:c r="L4999" i="25"/>
  <x:c r="M4999" i="25"/>
  <x:c r="N4999" i="25"/>
  <x:c r="P4999" i="25"/>
  <x:c r="Q4999" i="25"/>
  <x:c r="R4999" i="25"/>
  <x:c r="A5000" i="25"/>
  <x:c r="B5000" i="25"/>
  <x:c r="C5000" i="25"/>
  <x:c r="D5000" i="25"/>
  <x:c r="E5000" i="25"/>
  <x:c r="F5000" i="25"/>
  <x:c r="G5000" i="25"/>
  <x:c r="H5000" i="25"/>
  <x:c r="I5000" i="25"/>
  <x:c r="J5000" i="25"/>
  <x:c r="K5000" i="25"/>
  <x:c r="L5000" i="25"/>
  <x:c r="M5000" i="25"/>
  <x:c r="N5000" i="25"/>
  <x:c r="P5000" i="25"/>
  <x:c r="Q5000" i="25"/>
  <x:c r="R5000" i="25"/>
  <x:c r="A5001" i="25"/>
  <x:c r="B5001" i="25"/>
  <x:c r="C5001" i="25"/>
  <x:c r="D5001" i="25"/>
  <x:c r="E5001" i="25"/>
  <x:c r="F5001" i="25"/>
  <x:c r="G5001" i="25"/>
  <x:c r="H5001" i="25"/>
  <x:c r="I5001" i="25"/>
  <x:c r="J5001" i="25"/>
  <x:c r="K5001" i="25"/>
  <x:c r="L5001" i="25"/>
  <x:c r="M5001" i="25"/>
  <x:c r="N5001" i="25"/>
  <x:c r="P5001" i="25"/>
  <x:c r="Q5001" i="25"/>
  <x:c r="R5001" i="25"/>
  <x:c r="A5002" i="25"/>
  <x:c r="B5002" i="25"/>
  <x:c r="C5002" i="25"/>
  <x:c r="D5002" i="25"/>
  <x:c r="E5002" i="25"/>
  <x:c r="F5002" i="25"/>
  <x:c r="G5002" i="25"/>
  <x:c r="H5002" i="25"/>
  <x:c r="I5002" i="25"/>
  <x:c r="J5002" i="25"/>
  <x:c r="K5002" i="25"/>
  <x:c r="L5002" i="25"/>
  <x:c r="M5002" i="25"/>
  <x:c r="N5002" i="25"/>
  <x:c r="P5002" i="25"/>
  <x:c r="Q5002" i="25"/>
  <x:c r="R5002" i="25"/>
  <x:c r="A5003" i="25"/>
  <x:c r="B5003" i="25"/>
  <x:c r="C5003" i="25"/>
  <x:c r="D5003" i="25"/>
  <x:c r="E5003" i="25"/>
  <x:c r="F5003" i="25"/>
  <x:c r="G5003" i="25"/>
  <x:c r="H5003" i="25"/>
  <x:c r="I5003" i="25"/>
  <x:c r="J5003" i="25"/>
  <x:c r="K5003" i="25"/>
  <x:c r="L5003" i="25"/>
  <x:c r="M5003" i="25"/>
  <x:c r="N5003" i="25"/>
  <x:c r="P5003" i="25"/>
  <x:c r="Q5003" i="25"/>
  <x:c r="R5003" i="25"/>
  <x:c r="A5004" i="25"/>
  <x:c r="B5004" i="25"/>
  <x:c r="C5004" i="25"/>
  <x:c r="D5004" i="25"/>
  <x:c r="E5004" i="25"/>
  <x:c r="F5004" i="25"/>
  <x:c r="G5004" i="25"/>
  <x:c r="H5004" i="25"/>
  <x:c r="I5004" i="25"/>
  <x:c r="J5004" i="25"/>
  <x:c r="K5004" i="25"/>
  <x:c r="L5004" i="25"/>
  <x:c r="M5004" i="25"/>
  <x:c r="N5004" i="25"/>
  <x:c r="P5004" i="25"/>
  <x:c r="Q5004" i="25"/>
  <x:c r="R5004" i="25"/>
  <x:c r="A5005" i="25"/>
  <x:c r="B5005" i="25"/>
  <x:c r="C5005" i="25"/>
  <x:c r="D5005" i="25"/>
  <x:c r="E5005" i="25"/>
  <x:c r="F5005" i="25"/>
  <x:c r="G5005" i="25"/>
  <x:c r="H5005" i="25"/>
  <x:c r="I5005" i="25"/>
  <x:c r="J5005" i="25"/>
  <x:c r="K5005" i="25"/>
  <x:c r="L5005" i="25"/>
  <x:c r="M5005" i="25"/>
  <x:c r="N5005" i="25"/>
  <x:c r="P5005" i="25"/>
  <x:c r="Q5005" i="25"/>
  <x:c r="R5005" i="25"/>
  <x:c r="A5006" i="25"/>
  <x:c r="B5006" i="25"/>
  <x:c r="C5006" i="25"/>
  <x:c r="D5006" i="25"/>
  <x:c r="E5006" i="25"/>
  <x:c r="F5006" i="25"/>
  <x:c r="G5006" i="25"/>
  <x:c r="H5006" i="25"/>
  <x:c r="I5006" i="25"/>
  <x:c r="J5006" i="25"/>
  <x:c r="K5006" i="25"/>
  <x:c r="L5006" i="25"/>
  <x:c r="M5006" i="25"/>
  <x:c r="N5006" i="25"/>
  <x:c r="P5006" i="25"/>
  <x:c r="Q5006" i="25"/>
  <x:c r="R5006" i="25"/>
  <x:c r="A5007" i="25"/>
  <x:c r="B5007" i="25"/>
  <x:c r="C5007" i="25"/>
  <x:c r="D5007" i="25"/>
  <x:c r="E5007" i="25"/>
  <x:c r="F5007" i="25"/>
  <x:c r="G5007" i="25"/>
  <x:c r="H5007" i="25"/>
  <x:c r="I5007" i="25"/>
  <x:c r="J5007" i="25"/>
  <x:c r="K5007" i="25"/>
  <x:c r="L5007" i="25"/>
  <x:c r="M5007" i="25"/>
  <x:c r="N5007" i="25"/>
  <x:c r="P5007" i="25"/>
  <x:c r="Q5007" i="25"/>
  <x:c r="R5007" i="25"/>
  <x:c r="A5008" i="25"/>
  <x:c r="B5008" i="25"/>
  <x:c r="C5008" i="25"/>
  <x:c r="D5008" i="25"/>
  <x:c r="E5008" i="25"/>
  <x:c r="F5008" i="25"/>
  <x:c r="G5008" i="25"/>
  <x:c r="H5008" i="25"/>
  <x:c r="I5008" i="25"/>
  <x:c r="J5008" i="25"/>
  <x:c r="K5008" i="25"/>
  <x:c r="L5008" i="25"/>
  <x:c r="M5008" i="25"/>
  <x:c r="N5008" i="25"/>
  <x:c r="P5008" i="25"/>
  <x:c r="Q5008" i="25"/>
  <x:c r="R5008" i="25"/>
  <x:c r="A5009" i="25"/>
  <x:c r="B5009" i="25"/>
  <x:c r="C5009" i="25"/>
  <x:c r="D5009" i="25"/>
  <x:c r="E5009" i="25"/>
  <x:c r="F5009" i="25"/>
  <x:c r="G5009" i="25"/>
  <x:c r="H5009" i="25"/>
  <x:c r="I5009" i="25"/>
  <x:c r="J5009" i="25"/>
  <x:c r="K5009" i="25"/>
  <x:c r="L5009" i="25"/>
  <x:c r="M5009" i="25"/>
  <x:c r="N5009" i="25"/>
  <x:c r="P5009" i="25"/>
  <x:c r="Q5009" i="25"/>
  <x:c r="R5009" i="25"/>
  <x:c r="A5010" i="25"/>
  <x:c r="B5010" i="25"/>
  <x:c r="C5010" i="25"/>
  <x:c r="D5010" i="25"/>
  <x:c r="E5010" i="25"/>
  <x:c r="F5010" i="25"/>
  <x:c r="G5010" i="25"/>
  <x:c r="H5010" i="25"/>
  <x:c r="I5010" i="25"/>
  <x:c r="J5010" i="25"/>
  <x:c r="K5010" i="25"/>
  <x:c r="L5010" i="25"/>
  <x:c r="M5010" i="25"/>
  <x:c r="N5010" i="25"/>
  <x:c r="P5010" i="25"/>
  <x:c r="Q5010" i="25"/>
  <x:c r="R5010" i="25"/>
  <x:c r="A5011" i="25"/>
  <x:c r="B5011" i="25"/>
  <x:c r="C5011" i="25"/>
  <x:c r="D5011" i="25"/>
  <x:c r="E5011" i="25"/>
  <x:c r="F5011" i="25"/>
  <x:c r="G5011" i="25"/>
  <x:c r="H5011" i="25"/>
  <x:c r="I5011" i="25"/>
  <x:c r="J5011" i="25"/>
  <x:c r="K5011" i="25"/>
  <x:c r="L5011" i="25"/>
  <x:c r="M5011" i="25"/>
  <x:c r="N5011" i="25"/>
  <x:c r="P5011" i="25"/>
  <x:c r="Q5011" i="25"/>
  <x:c r="R5011" i="25"/>
  <x:c r="A5012" i="25"/>
  <x:c r="B5012" i="25"/>
  <x:c r="C5012" i="25"/>
  <x:c r="D5012" i="25"/>
  <x:c r="E5012" i="25"/>
  <x:c r="F5012" i="25"/>
  <x:c r="G5012" i="25"/>
  <x:c r="H5012" i="25"/>
  <x:c r="I5012" i="25"/>
  <x:c r="J5012" i="25"/>
  <x:c r="K5012" i="25"/>
  <x:c r="L5012" i="25"/>
  <x:c r="M5012" i="25"/>
  <x:c r="N5012" i="25"/>
  <x:c r="P5012" i="25"/>
  <x:c r="Q5012" i="25"/>
  <x:c r="R5012" i="25"/>
  <x:c r="A5013" i="25"/>
  <x:c r="B5013" i="25"/>
  <x:c r="C5013" i="25"/>
  <x:c r="D5013" i="25"/>
  <x:c r="E5013" i="25"/>
  <x:c r="F5013" i="25"/>
  <x:c r="G5013" i="25"/>
  <x:c r="H5013" i="25"/>
  <x:c r="I5013" i="25"/>
  <x:c r="J5013" i="25"/>
  <x:c r="K5013" i="25"/>
  <x:c r="L5013" i="25"/>
  <x:c r="M5013" i="25"/>
  <x:c r="N5013" i="25"/>
  <x:c r="P5013" i="25"/>
  <x:c r="Q5013" i="25"/>
  <x:c r="R5013" i="25"/>
  <x:c r="A5014" i="25"/>
  <x:c r="B5014" i="25"/>
  <x:c r="C5014" i="25"/>
  <x:c r="D5014" i="25"/>
  <x:c r="E5014" i="25"/>
  <x:c r="F5014" i="25"/>
  <x:c r="G5014" i="25"/>
  <x:c r="H5014" i="25"/>
  <x:c r="I5014" i="25"/>
  <x:c r="J5014" i="25"/>
  <x:c r="K5014" i="25"/>
  <x:c r="L5014" i="25"/>
  <x:c r="M5014" i="25"/>
  <x:c r="N5014" i="25"/>
  <x:c r="P5014" i="25"/>
  <x:c r="Q5014" i="25"/>
  <x:c r="R5014" i="25"/>
  <x:c r="A5015" i="25"/>
  <x:c r="B5015" i="25"/>
  <x:c r="C5015" i="25"/>
  <x:c r="D5015" i="25"/>
  <x:c r="E5015" i="25"/>
  <x:c r="F5015" i="25"/>
  <x:c r="G5015" i="25"/>
  <x:c r="H5015" i="25"/>
  <x:c r="I5015" i="25"/>
  <x:c r="J5015" i="25"/>
  <x:c r="K5015" i="25"/>
  <x:c r="L5015" i="25"/>
  <x:c r="M5015" i="25"/>
  <x:c r="N5015" i="25"/>
  <x:c r="P5015" i="25"/>
  <x:c r="Q5015" i="25"/>
  <x:c r="R5015" i="25"/>
  <x:c r="A5016" i="25"/>
  <x:c r="B5016" i="25"/>
  <x:c r="C5016" i="25"/>
  <x:c r="D5016" i="25"/>
  <x:c r="E5016" i="25"/>
  <x:c r="F5016" i="25"/>
  <x:c r="G5016" i="25"/>
  <x:c r="H5016" i="25"/>
  <x:c r="I5016" i="25"/>
  <x:c r="J5016" i="25"/>
  <x:c r="K5016" i="25"/>
  <x:c r="L5016" i="25"/>
  <x:c r="M5016" i="25"/>
  <x:c r="N5016" i="25"/>
  <x:c r="P5016" i="25"/>
  <x:c r="Q5016" i="25"/>
  <x:c r="R5016" i="25"/>
  <x:c r="A5017" i="25"/>
  <x:c r="B5017" i="25"/>
  <x:c r="C5017" i="25"/>
  <x:c r="D5017" i="25"/>
  <x:c r="E5017" i="25"/>
  <x:c r="F5017" i="25"/>
  <x:c r="G5017" i="25"/>
  <x:c r="H5017" i="25"/>
  <x:c r="I5017" i="25"/>
  <x:c r="J5017" i="25"/>
  <x:c r="K5017" i="25"/>
  <x:c r="L5017" i="25"/>
  <x:c r="M5017" i="25"/>
  <x:c r="N5017" i="25"/>
  <x:c r="P5017" i="25"/>
  <x:c r="Q5017" i="25"/>
  <x:c r="R5017" i="25"/>
  <x:c r="A5018" i="25"/>
  <x:c r="B5018" i="25"/>
  <x:c r="C5018" i="25"/>
  <x:c r="D5018" i="25"/>
  <x:c r="E5018" i="25"/>
  <x:c r="F5018" i="25"/>
  <x:c r="G5018" i="25"/>
  <x:c r="H5018" i="25"/>
  <x:c r="I5018" i="25"/>
  <x:c r="J5018" i="25"/>
  <x:c r="K5018" i="25"/>
  <x:c r="L5018" i="25"/>
  <x:c r="M5018" i="25"/>
  <x:c r="N5018" i="25"/>
  <x:c r="P5018" i="25"/>
  <x:c r="Q5018" i="25"/>
  <x:c r="R5018" i="25"/>
  <x:c r="A5019" i="25"/>
  <x:c r="B5019" i="25"/>
  <x:c r="C5019" i="25"/>
  <x:c r="D5019" i="25"/>
  <x:c r="E5019" i="25"/>
  <x:c r="F5019" i="25"/>
  <x:c r="G5019" i="25"/>
  <x:c r="H5019" i="25"/>
  <x:c r="I5019" i="25"/>
  <x:c r="J5019" i="25"/>
  <x:c r="K5019" i="25"/>
  <x:c r="L5019" i="25"/>
  <x:c r="M5019" i="25"/>
  <x:c r="N5019" i="25"/>
  <x:c r="P5019" i="25"/>
  <x:c r="Q5019" i="25"/>
  <x:c r="R5019" i="25"/>
  <x:c r="A5020" i="25"/>
  <x:c r="B5020" i="25"/>
  <x:c r="C5020" i="25"/>
  <x:c r="D5020" i="25"/>
  <x:c r="E5020" i="25"/>
  <x:c r="F5020" i="25"/>
  <x:c r="G5020" i="25"/>
  <x:c r="H5020" i="25"/>
  <x:c r="I5020" i="25"/>
  <x:c r="J5020" i="25"/>
  <x:c r="K5020" i="25"/>
  <x:c r="L5020" i="25"/>
  <x:c r="M5020" i="25"/>
  <x:c r="N5020" i="25"/>
  <x:c r="P5020" i="25"/>
  <x:c r="Q5020" i="25"/>
  <x:c r="R5020" i="25"/>
  <x:c r="A5021" i="25"/>
  <x:c r="B5021" i="25"/>
  <x:c r="C5021" i="25"/>
  <x:c r="D5021" i="25"/>
  <x:c r="E5021" i="25"/>
  <x:c r="F5021" i="25"/>
  <x:c r="G5021" i="25"/>
  <x:c r="H5021" i="25"/>
  <x:c r="I5021" i="25"/>
  <x:c r="J5021" i="25"/>
  <x:c r="K5021" i="25"/>
  <x:c r="L5021" i="25"/>
  <x:c r="M5021" i="25"/>
  <x:c r="N5021" i="25"/>
  <x:c r="P5021" i="25"/>
  <x:c r="Q5021" i="25"/>
  <x:c r="R5021" i="25"/>
  <x:c r="A5022" i="25"/>
  <x:c r="B5022" i="25"/>
  <x:c r="C5022" i="25"/>
  <x:c r="D5022" i="25"/>
  <x:c r="E5022" i="25"/>
  <x:c r="F5022" i="25"/>
  <x:c r="G5022" i="25"/>
  <x:c r="H5022" i="25"/>
  <x:c r="I5022" i="25"/>
  <x:c r="J5022" i="25"/>
  <x:c r="K5022" i="25"/>
  <x:c r="L5022" i="25"/>
  <x:c r="M5022" i="25"/>
  <x:c r="N5022" i="25"/>
  <x:c r="P5022" i="25"/>
  <x:c r="Q5022" i="25"/>
  <x:c r="R5022" i="25"/>
  <x:c r="A5023" i="25"/>
  <x:c r="B5023" i="25"/>
  <x:c r="C5023" i="25"/>
  <x:c r="D5023" i="25"/>
  <x:c r="E5023" i="25"/>
  <x:c r="F5023" i="25"/>
  <x:c r="G5023" i="25"/>
  <x:c r="H5023" i="25"/>
  <x:c r="I5023" i="25"/>
  <x:c r="J5023" i="25"/>
  <x:c r="K5023" i="25"/>
  <x:c r="L5023" i="25"/>
  <x:c r="M5023" i="25"/>
  <x:c r="N5023" i="25"/>
  <x:c r="P5023" i="25"/>
  <x:c r="Q5023" i="25"/>
  <x:c r="R5023" i="25"/>
  <x:c r="A5024" i="25"/>
  <x:c r="B5024" i="25"/>
  <x:c r="C5024" i="25"/>
  <x:c r="D5024" i="25"/>
  <x:c r="E5024" i="25"/>
  <x:c r="F5024" i="25"/>
  <x:c r="G5024" i="25"/>
  <x:c r="H5024" i="25"/>
  <x:c r="I5024" i="25"/>
  <x:c r="J5024" i="25"/>
  <x:c r="K5024" i="25"/>
  <x:c r="L5024" i="25"/>
  <x:c r="M5024" i="25"/>
  <x:c r="N5024" i="25"/>
  <x:c r="P5024" i="25"/>
  <x:c r="Q5024" i="25"/>
  <x:c r="R5024" i="25"/>
  <x:c r="A5025" i="25"/>
  <x:c r="B5025" i="25"/>
  <x:c r="C5025" i="25"/>
  <x:c r="D5025" i="25"/>
  <x:c r="E5025" i="25"/>
  <x:c r="F5025" i="25"/>
  <x:c r="G5025" i="25"/>
  <x:c r="H5025" i="25"/>
  <x:c r="I5025" i="25"/>
  <x:c r="J5025" i="25"/>
  <x:c r="K5025" i="25"/>
  <x:c r="L5025" i="25"/>
  <x:c r="M5025" i="25"/>
  <x:c r="N5025" i="25"/>
  <x:c r="P5025" i="25"/>
  <x:c r="Q5025" i="25"/>
  <x:c r="R5025" i="25"/>
  <x:c r="A5026" i="25"/>
  <x:c r="B5026" i="25"/>
  <x:c r="C5026" i="25"/>
  <x:c r="D5026" i="25"/>
  <x:c r="E5026" i="25"/>
  <x:c r="F5026" i="25"/>
  <x:c r="G5026" i="25"/>
  <x:c r="H5026" i="25"/>
  <x:c r="I5026" i="25"/>
  <x:c r="J5026" i="25"/>
  <x:c r="K5026" i="25"/>
  <x:c r="L5026" i="25"/>
  <x:c r="M5026" i="25"/>
  <x:c r="N5026" i="25"/>
  <x:c r="P5026" i="25"/>
  <x:c r="Q5026" i="25"/>
  <x:c r="R5026" i="25"/>
  <x:c r="A5027" i="25"/>
  <x:c r="B5027" i="25"/>
  <x:c r="C5027" i="25"/>
  <x:c r="D5027" i="25"/>
  <x:c r="E5027" i="25"/>
  <x:c r="F5027" i="25"/>
  <x:c r="G5027" i="25"/>
  <x:c r="H5027" i="25"/>
  <x:c r="I5027" i="25"/>
  <x:c r="J5027" i="25"/>
  <x:c r="K5027" i="25"/>
  <x:c r="L5027" i="25"/>
  <x:c r="M5027" i="25"/>
  <x:c r="N5027" i="25"/>
  <x:c r="P5027" i="25"/>
  <x:c r="Q5027" i="25"/>
  <x:c r="R5027" i="25"/>
  <x:c r="A5028" i="25"/>
  <x:c r="B5028" i="25"/>
  <x:c r="C5028" i="25"/>
  <x:c r="D5028" i="25"/>
  <x:c r="E5028" i="25"/>
  <x:c r="F5028" i="25"/>
  <x:c r="G5028" i="25"/>
  <x:c r="H5028" i="25"/>
  <x:c r="I5028" i="25"/>
  <x:c r="J5028" i="25"/>
  <x:c r="K5028" i="25"/>
  <x:c r="L5028" i="25"/>
  <x:c r="M5028" i="25"/>
  <x:c r="N5028" i="25"/>
  <x:c r="P5028" i="25"/>
  <x:c r="Q5028" i="25"/>
  <x:c r="R5028" i="25"/>
  <x:c r="A5029" i="25"/>
  <x:c r="B5029" i="25"/>
  <x:c r="C5029" i="25"/>
  <x:c r="D5029" i="25"/>
  <x:c r="E5029" i="25"/>
  <x:c r="F5029" i="25"/>
  <x:c r="G5029" i="25"/>
  <x:c r="H5029" i="25"/>
  <x:c r="I5029" i="25"/>
  <x:c r="J5029" i="25"/>
  <x:c r="K5029" i="25"/>
  <x:c r="L5029" i="25"/>
  <x:c r="M5029" i="25"/>
  <x:c r="N5029" i="25"/>
  <x:c r="P5029" i="25"/>
  <x:c r="Q5029" i="25"/>
  <x:c r="R5029" i="25"/>
  <x:c r="A5030" i="25"/>
  <x:c r="B5030" i="25"/>
  <x:c r="C5030" i="25"/>
  <x:c r="D5030" i="25"/>
  <x:c r="E5030" i="25"/>
  <x:c r="F5030" i="25"/>
  <x:c r="G5030" i="25"/>
  <x:c r="H5030" i="25"/>
  <x:c r="I5030" i="25"/>
  <x:c r="J5030" i="25"/>
  <x:c r="K5030" i="25"/>
  <x:c r="L5030" i="25"/>
  <x:c r="M5030" i="25"/>
  <x:c r="N5030" i="25"/>
  <x:c r="P5030" i="25"/>
  <x:c r="Q5030" i="25"/>
  <x:c r="R5030" i="25"/>
  <x:c r="A5031" i="25"/>
  <x:c r="B5031" i="25"/>
  <x:c r="C5031" i="25"/>
  <x:c r="D5031" i="25"/>
  <x:c r="E5031" i="25"/>
  <x:c r="F5031" i="25"/>
  <x:c r="G5031" i="25"/>
  <x:c r="H5031" i="25"/>
  <x:c r="I5031" i="25"/>
  <x:c r="J5031" i="25"/>
  <x:c r="K5031" i="25"/>
  <x:c r="L5031" i="25"/>
  <x:c r="M5031" i="25"/>
  <x:c r="N5031" i="25"/>
  <x:c r="P5031" i="25"/>
  <x:c r="Q5031" i="25"/>
  <x:c r="R5031" i="25"/>
  <x:c r="A5032" i="25"/>
  <x:c r="B5032" i="25"/>
  <x:c r="C5032" i="25"/>
  <x:c r="D5032" i="25"/>
  <x:c r="E5032" i="25"/>
  <x:c r="F5032" i="25"/>
  <x:c r="G5032" i="25"/>
  <x:c r="H5032" i="25"/>
  <x:c r="I5032" i="25"/>
  <x:c r="J5032" i="25"/>
  <x:c r="K5032" i="25"/>
  <x:c r="L5032" i="25"/>
  <x:c r="M5032" i="25"/>
  <x:c r="N5032" i="25"/>
  <x:c r="P5032" i="25"/>
  <x:c r="Q5032" i="25"/>
  <x:c r="R5032" i="25"/>
  <x:c r="A5033" i="25"/>
  <x:c r="B5033" i="25"/>
  <x:c r="C5033" i="25"/>
  <x:c r="D5033" i="25"/>
  <x:c r="E5033" i="25"/>
  <x:c r="F5033" i="25"/>
  <x:c r="G5033" i="25"/>
  <x:c r="H5033" i="25"/>
  <x:c r="I5033" i="25"/>
  <x:c r="J5033" i="25"/>
  <x:c r="K5033" i="25"/>
  <x:c r="L5033" i="25"/>
  <x:c r="M5033" i="25"/>
  <x:c r="N5033" i="25"/>
  <x:c r="P5033" i="25"/>
  <x:c r="Q5033" i="25"/>
  <x:c r="R5033" i="25"/>
  <x:c r="A5034" i="25"/>
  <x:c r="B5034" i="25"/>
  <x:c r="C5034" i="25"/>
  <x:c r="D5034" i="25"/>
  <x:c r="E5034" i="25"/>
  <x:c r="F5034" i="25"/>
  <x:c r="G5034" i="25"/>
  <x:c r="H5034" i="25"/>
  <x:c r="I5034" i="25"/>
  <x:c r="J5034" i="25"/>
  <x:c r="K5034" i="25"/>
  <x:c r="L5034" i="25"/>
  <x:c r="M5034" i="25"/>
  <x:c r="N5034" i="25"/>
  <x:c r="P5034" i="25"/>
  <x:c r="Q5034" i="25"/>
  <x:c r="R5034" i="25"/>
  <x:c r="A5035" i="25"/>
  <x:c r="B5035" i="25"/>
  <x:c r="C5035" i="25"/>
  <x:c r="D5035" i="25"/>
  <x:c r="E5035" i="25"/>
  <x:c r="F5035" i="25"/>
  <x:c r="G5035" i="25"/>
  <x:c r="H5035" i="25"/>
  <x:c r="I5035" i="25"/>
  <x:c r="J5035" i="25"/>
  <x:c r="K5035" i="25"/>
  <x:c r="L5035" i="25"/>
  <x:c r="M5035" i="25"/>
  <x:c r="N5035" i="25"/>
  <x:c r="P5035" i="25"/>
  <x:c r="Q5035" i="25"/>
  <x:c r="R5035" i="25"/>
  <x:c r="A5036" i="25"/>
  <x:c r="B5036" i="25"/>
  <x:c r="C5036" i="25"/>
  <x:c r="D5036" i="25"/>
  <x:c r="E5036" i="25"/>
  <x:c r="F5036" i="25"/>
  <x:c r="G5036" i="25"/>
  <x:c r="H5036" i="25"/>
  <x:c r="I5036" i="25"/>
  <x:c r="J5036" i="25"/>
  <x:c r="K5036" i="25"/>
  <x:c r="L5036" i="25"/>
  <x:c r="M5036" i="25"/>
  <x:c r="N5036" i="25"/>
  <x:c r="P5036" i="25"/>
  <x:c r="Q5036" i="25"/>
  <x:c r="R5036" i="25"/>
  <x:c r="A5037" i="25"/>
  <x:c r="B5037" i="25"/>
  <x:c r="C5037" i="25"/>
  <x:c r="D5037" i="25"/>
  <x:c r="E5037" i="25"/>
  <x:c r="F5037" i="25"/>
  <x:c r="G5037" i="25"/>
  <x:c r="H5037" i="25"/>
  <x:c r="I5037" i="25"/>
  <x:c r="J5037" i="25"/>
  <x:c r="K5037" i="25"/>
  <x:c r="L5037" i="25"/>
  <x:c r="M5037" i="25"/>
  <x:c r="N5037" i="25"/>
  <x:c r="P5037" i="25"/>
  <x:c r="Q5037" i="25"/>
  <x:c r="R5037" i="25"/>
  <x:c r="A5038" i="25"/>
  <x:c r="B5038" i="25"/>
  <x:c r="C5038" i="25"/>
  <x:c r="D5038" i="25"/>
  <x:c r="E5038" i="25"/>
  <x:c r="F5038" i="25"/>
  <x:c r="G5038" i="25"/>
  <x:c r="H5038" i="25"/>
  <x:c r="I5038" i="25"/>
  <x:c r="J5038" i="25"/>
  <x:c r="K5038" i="25"/>
  <x:c r="L5038" i="25"/>
  <x:c r="M5038" i="25"/>
  <x:c r="N5038" i="25"/>
  <x:c r="P5038" i="25"/>
  <x:c r="Q5038" i="25"/>
  <x:c r="R5038" i="25"/>
  <x:c r="A5039" i="25"/>
  <x:c r="B5039" i="25"/>
  <x:c r="C5039" i="25"/>
  <x:c r="D5039" i="25"/>
  <x:c r="E5039" i="25"/>
  <x:c r="F5039" i="25"/>
  <x:c r="G5039" i="25"/>
  <x:c r="H5039" i="25"/>
  <x:c r="I5039" i="25"/>
  <x:c r="J5039" i="25"/>
  <x:c r="K5039" i="25"/>
  <x:c r="L5039" i="25"/>
  <x:c r="M5039" i="25"/>
  <x:c r="N5039" i="25"/>
  <x:c r="P5039" i="25"/>
  <x:c r="Q5039" i="25"/>
  <x:c r="R5039" i="25"/>
  <x:c r="A5040" i="25"/>
  <x:c r="B5040" i="25"/>
  <x:c r="C5040" i="25"/>
  <x:c r="D5040" i="25"/>
  <x:c r="E5040" i="25"/>
  <x:c r="F5040" i="25"/>
  <x:c r="G5040" i="25"/>
  <x:c r="H5040" i="25"/>
  <x:c r="I5040" i="25"/>
  <x:c r="J5040" i="25"/>
  <x:c r="K5040" i="25"/>
  <x:c r="L5040" i="25"/>
  <x:c r="M5040" i="25"/>
  <x:c r="N5040" i="25"/>
  <x:c r="P5040" i="25"/>
  <x:c r="Q5040" i="25"/>
  <x:c r="R5040" i="25"/>
  <x:c r="A5041" i="25"/>
  <x:c r="B5041" i="25"/>
  <x:c r="C5041" i="25"/>
  <x:c r="D5041" i="25"/>
  <x:c r="E5041" i="25"/>
  <x:c r="F5041" i="25"/>
  <x:c r="G5041" i="25"/>
  <x:c r="H5041" i="25"/>
  <x:c r="I5041" i="25"/>
  <x:c r="J5041" i="25"/>
  <x:c r="K5041" i="25"/>
  <x:c r="L5041" i="25"/>
  <x:c r="M5041" i="25"/>
  <x:c r="N5041" i="25"/>
  <x:c r="P5041" i="25"/>
  <x:c r="Q5041" i="25"/>
  <x:c r="R5041" i="25"/>
  <x:c r="A5042" i="25"/>
  <x:c r="B5042" i="25"/>
  <x:c r="C5042" i="25"/>
  <x:c r="D5042" i="25"/>
  <x:c r="E5042" i="25"/>
  <x:c r="F5042" i="25"/>
  <x:c r="G5042" i="25"/>
  <x:c r="H5042" i="25"/>
  <x:c r="I5042" i="25"/>
  <x:c r="J5042" i="25"/>
  <x:c r="K5042" i="25"/>
  <x:c r="L5042" i="25"/>
  <x:c r="M5042" i="25"/>
  <x:c r="N5042" i="25"/>
  <x:c r="P5042" i="25"/>
  <x:c r="Q5042" i="25"/>
  <x:c r="R5042" i="25"/>
  <x:c r="A5043" i="25"/>
  <x:c r="B5043" i="25"/>
  <x:c r="C5043" i="25"/>
  <x:c r="D5043" i="25"/>
  <x:c r="E5043" i="25"/>
  <x:c r="F5043" i="25"/>
  <x:c r="G5043" i="25"/>
  <x:c r="H5043" i="25"/>
  <x:c r="I5043" i="25"/>
  <x:c r="J5043" i="25"/>
  <x:c r="K5043" i="25"/>
  <x:c r="L5043" i="25"/>
  <x:c r="M5043" i="25"/>
  <x:c r="N5043" i="25"/>
  <x:c r="P5043" i="25"/>
  <x:c r="Q5043" i="25"/>
  <x:c r="R5043" i="25"/>
  <x:c r="A5044" i="25"/>
  <x:c r="B5044" i="25"/>
  <x:c r="C5044" i="25"/>
  <x:c r="D5044" i="25"/>
  <x:c r="E5044" i="25"/>
  <x:c r="F5044" i="25"/>
  <x:c r="G5044" i="25"/>
  <x:c r="H5044" i="25"/>
  <x:c r="I5044" i="25"/>
  <x:c r="J5044" i="25"/>
  <x:c r="K5044" i="25"/>
  <x:c r="L5044" i="25"/>
  <x:c r="M5044" i="25"/>
  <x:c r="N5044" i="25"/>
  <x:c r="P5044" i="25"/>
  <x:c r="Q5044" i="25"/>
  <x:c r="R5044" i="25"/>
  <x:c r="A5045" i="25"/>
  <x:c r="B5045" i="25"/>
  <x:c r="C5045" i="25"/>
  <x:c r="D5045" i="25"/>
  <x:c r="E5045" i="25"/>
  <x:c r="F5045" i="25"/>
  <x:c r="G5045" i="25"/>
  <x:c r="H5045" i="25"/>
  <x:c r="I5045" i="25"/>
  <x:c r="J5045" i="25"/>
  <x:c r="K5045" i="25"/>
  <x:c r="L5045" i="25"/>
  <x:c r="M5045" i="25"/>
  <x:c r="N5045" i="25"/>
  <x:c r="P5045" i="25"/>
  <x:c r="Q5045" i="25"/>
  <x:c r="R5045" i="25"/>
  <x:c r="A5046" i="25"/>
  <x:c r="B5046" i="25"/>
  <x:c r="C5046" i="25"/>
  <x:c r="D5046" i="25"/>
  <x:c r="E5046" i="25"/>
  <x:c r="F5046" i="25"/>
  <x:c r="G5046" i="25"/>
  <x:c r="H5046" i="25"/>
  <x:c r="I5046" i="25"/>
  <x:c r="J5046" i="25"/>
  <x:c r="K5046" i="25"/>
  <x:c r="L5046" i="25"/>
  <x:c r="M5046" i="25"/>
  <x:c r="N5046" i="25"/>
  <x:c r="P5046" i="25"/>
  <x:c r="Q5046" i="25"/>
  <x:c r="R5046" i="25"/>
  <x:c r="A5047" i="25"/>
  <x:c r="B5047" i="25"/>
  <x:c r="C5047" i="25"/>
  <x:c r="D5047" i="25"/>
  <x:c r="E5047" i="25"/>
  <x:c r="F5047" i="25"/>
  <x:c r="G5047" i="25"/>
  <x:c r="H5047" i="25"/>
  <x:c r="I5047" i="25"/>
  <x:c r="J5047" i="25"/>
  <x:c r="K5047" i="25"/>
  <x:c r="L5047" i="25"/>
  <x:c r="M5047" i="25"/>
  <x:c r="N5047" i="25"/>
  <x:c r="P5047" i="25"/>
  <x:c r="Q5047" i="25"/>
  <x:c r="R5047" i="25"/>
  <x:c r="A5048" i="25"/>
  <x:c r="B5048" i="25"/>
  <x:c r="C5048" i="25"/>
  <x:c r="D5048" i="25"/>
  <x:c r="E5048" i="25"/>
  <x:c r="F5048" i="25"/>
  <x:c r="G5048" i="25"/>
  <x:c r="H5048" i="25"/>
  <x:c r="I5048" i="25"/>
  <x:c r="J5048" i="25"/>
  <x:c r="K5048" i="25"/>
  <x:c r="L5048" i="25"/>
  <x:c r="M5048" i="25"/>
  <x:c r="N5048" i="25"/>
  <x:c r="P5048" i="25"/>
  <x:c r="Q5048" i="25"/>
  <x:c r="R5048" i="25"/>
  <x:c r="A5049" i="25"/>
  <x:c r="B5049" i="25"/>
  <x:c r="C5049" i="25"/>
  <x:c r="D5049" i="25"/>
  <x:c r="E5049" i="25"/>
  <x:c r="F5049" i="25"/>
  <x:c r="G5049" i="25"/>
  <x:c r="H5049" i="25"/>
  <x:c r="I5049" i="25"/>
  <x:c r="J5049" i="25"/>
  <x:c r="K5049" i="25"/>
  <x:c r="L5049" i="25"/>
  <x:c r="M5049" i="25"/>
  <x:c r="N5049" i="25"/>
  <x:c r="P5049" i="25"/>
  <x:c r="Q5049" i="25"/>
  <x:c r="R5049" i="25"/>
  <x:c r="A5050" i="25"/>
  <x:c r="B5050" i="25"/>
  <x:c r="C5050" i="25"/>
  <x:c r="D5050" i="25"/>
  <x:c r="E5050" i="25"/>
  <x:c r="F5050" i="25"/>
  <x:c r="G5050" i="25"/>
  <x:c r="H5050" i="25"/>
  <x:c r="I5050" i="25"/>
  <x:c r="J5050" i="25"/>
  <x:c r="K5050" i="25"/>
  <x:c r="L5050" i="25"/>
  <x:c r="M5050" i="25"/>
  <x:c r="N5050" i="25"/>
  <x:c r="P5050" i="25"/>
  <x:c r="Q5050" i="25"/>
  <x:c r="R5050" i="25"/>
  <x:c r="A5051" i="25"/>
  <x:c r="B5051" i="25"/>
  <x:c r="C5051" i="25"/>
  <x:c r="D5051" i="25"/>
  <x:c r="E5051" i="25"/>
  <x:c r="F5051" i="25"/>
  <x:c r="G5051" i="25"/>
  <x:c r="H5051" i="25"/>
  <x:c r="I5051" i="25"/>
  <x:c r="J5051" i="25"/>
  <x:c r="K5051" i="25"/>
  <x:c r="L5051" i="25"/>
  <x:c r="M5051" i="25"/>
  <x:c r="N5051" i="25"/>
  <x:c r="P5051" i="25"/>
  <x:c r="Q5051" i="25"/>
  <x:c r="R5051" i="25"/>
  <x:c r="A5052" i="25"/>
  <x:c r="B5052" i="25"/>
  <x:c r="C5052" i="25"/>
  <x:c r="D5052" i="25"/>
  <x:c r="E5052" i="25"/>
  <x:c r="F5052" i="25"/>
  <x:c r="G5052" i="25"/>
  <x:c r="H5052" i="25"/>
  <x:c r="I5052" i="25"/>
  <x:c r="J5052" i="25"/>
  <x:c r="K5052" i="25"/>
  <x:c r="L5052" i="25"/>
  <x:c r="M5052" i="25"/>
  <x:c r="N5052" i="25"/>
  <x:c r="P5052" i="25"/>
  <x:c r="Q5052" i="25"/>
  <x:c r="R5052" i="25"/>
  <x:c r="A5053" i="25"/>
  <x:c r="B5053" i="25"/>
  <x:c r="C5053" i="25"/>
  <x:c r="D5053" i="25"/>
  <x:c r="E5053" i="25"/>
  <x:c r="F5053" i="25"/>
  <x:c r="G5053" i="25"/>
  <x:c r="H5053" i="25"/>
  <x:c r="I5053" i="25"/>
  <x:c r="J5053" i="25"/>
  <x:c r="K5053" i="25"/>
  <x:c r="L5053" i="25"/>
  <x:c r="M5053" i="25"/>
  <x:c r="N5053" i="25"/>
  <x:c r="P5053" i="25"/>
  <x:c r="Q5053" i="25"/>
  <x:c r="R5053" i="25"/>
  <x:c r="A5054" i="25"/>
  <x:c r="B5054" i="25"/>
  <x:c r="C5054" i="25"/>
  <x:c r="D5054" i="25"/>
  <x:c r="E5054" i="25"/>
  <x:c r="F5054" i="25"/>
  <x:c r="G5054" i="25"/>
  <x:c r="H5054" i="25"/>
  <x:c r="I5054" i="25"/>
  <x:c r="J5054" i="25"/>
  <x:c r="K5054" i="25"/>
  <x:c r="L5054" i="25"/>
  <x:c r="M5054" i="25"/>
  <x:c r="N5054" i="25"/>
  <x:c r="P5054" i="25"/>
  <x:c r="Q5054" i="25"/>
  <x:c r="R5054" i="25"/>
  <x:c r="A5055" i="25"/>
  <x:c r="B5055" i="25"/>
  <x:c r="C5055" i="25"/>
  <x:c r="D5055" i="25"/>
  <x:c r="E5055" i="25"/>
  <x:c r="F5055" i="25"/>
  <x:c r="G5055" i="25"/>
  <x:c r="H5055" i="25"/>
  <x:c r="I5055" i="25"/>
  <x:c r="J5055" i="25"/>
  <x:c r="K5055" i="25"/>
  <x:c r="L5055" i="25"/>
  <x:c r="M5055" i="25"/>
  <x:c r="N5055" i="25"/>
  <x:c r="P5055" i="25"/>
  <x:c r="Q5055" i="25"/>
  <x:c r="R5055" i="25"/>
  <x:c r="A5056" i="25"/>
  <x:c r="B5056" i="25"/>
  <x:c r="C5056" i="25"/>
  <x:c r="D5056" i="25"/>
  <x:c r="E5056" i="25"/>
  <x:c r="F5056" i="25"/>
  <x:c r="G5056" i="25"/>
  <x:c r="H5056" i="25"/>
  <x:c r="I5056" i="25"/>
  <x:c r="J5056" i="25"/>
  <x:c r="K5056" i="25"/>
  <x:c r="L5056" i="25"/>
  <x:c r="M5056" i="25"/>
  <x:c r="N5056" i="25"/>
  <x:c r="P5056" i="25"/>
  <x:c r="Q5056" i="25"/>
  <x:c r="R5056" i="25"/>
  <x:c r="A5057" i="25"/>
  <x:c r="B5057" i="25"/>
  <x:c r="C5057" i="25"/>
  <x:c r="D5057" i="25"/>
  <x:c r="E5057" i="25"/>
  <x:c r="F5057" i="25"/>
  <x:c r="G5057" i="25"/>
  <x:c r="H5057" i="25"/>
  <x:c r="I5057" i="25"/>
  <x:c r="J5057" i="25"/>
  <x:c r="K5057" i="25"/>
  <x:c r="L5057" i="25"/>
  <x:c r="M5057" i="25"/>
  <x:c r="N5057" i="25"/>
  <x:c r="P5057" i="25"/>
  <x:c r="Q5057" i="25"/>
  <x:c r="R5057" i="25"/>
  <x:c r="A5058" i="25"/>
  <x:c r="B5058" i="25"/>
  <x:c r="C5058" i="25"/>
  <x:c r="D5058" i="25"/>
  <x:c r="E5058" i="25"/>
  <x:c r="F5058" i="25"/>
  <x:c r="G5058" i="25"/>
  <x:c r="H5058" i="25"/>
  <x:c r="I5058" i="25"/>
  <x:c r="J5058" i="25"/>
  <x:c r="K5058" i="25"/>
  <x:c r="L5058" i="25"/>
  <x:c r="M5058" i="25"/>
  <x:c r="N5058" i="25"/>
  <x:c r="P5058" i="25"/>
  <x:c r="Q5058" i="25"/>
  <x:c r="R5058" i="25"/>
  <x:c r="A5059" i="25"/>
  <x:c r="B5059" i="25"/>
  <x:c r="C5059" i="25"/>
  <x:c r="D5059" i="25"/>
  <x:c r="E5059" i="25"/>
  <x:c r="F5059" i="25"/>
  <x:c r="G5059" i="25"/>
  <x:c r="H5059" i="25"/>
  <x:c r="I5059" i="25"/>
  <x:c r="J5059" i="25"/>
  <x:c r="K5059" i="25"/>
  <x:c r="L5059" i="25"/>
  <x:c r="M5059" i="25"/>
  <x:c r="N5059" i="25"/>
  <x:c r="P5059" i="25"/>
  <x:c r="Q5059" i="25"/>
  <x:c r="R5059" i="25"/>
  <x:c r="A5060" i="25"/>
  <x:c r="B5060" i="25"/>
  <x:c r="C5060" i="25"/>
  <x:c r="D5060" i="25"/>
  <x:c r="E5060" i="25"/>
  <x:c r="F5060" i="25"/>
  <x:c r="G5060" i="25"/>
  <x:c r="H5060" i="25"/>
  <x:c r="I5060" i="25"/>
  <x:c r="J5060" i="25"/>
  <x:c r="K5060" i="25"/>
  <x:c r="L5060" i="25"/>
  <x:c r="M5060" i="25"/>
  <x:c r="N5060" i="25"/>
  <x:c r="P5060" i="25"/>
  <x:c r="Q5060" i="25"/>
  <x:c r="R5060" i="25"/>
  <x:c r="A5061" i="25"/>
  <x:c r="B5061" i="25"/>
  <x:c r="C5061" i="25"/>
  <x:c r="D5061" i="25"/>
  <x:c r="E5061" i="25"/>
  <x:c r="F5061" i="25"/>
  <x:c r="G5061" i="25"/>
  <x:c r="H5061" i="25"/>
  <x:c r="I5061" i="25"/>
  <x:c r="J5061" i="25"/>
  <x:c r="K5061" i="25"/>
  <x:c r="L5061" i="25"/>
  <x:c r="M5061" i="25"/>
  <x:c r="N5061" i="25"/>
  <x:c r="P5061" i="25"/>
  <x:c r="Q5061" i="25"/>
  <x:c r="R5061" i="25"/>
  <x:c r="A5062" i="25"/>
  <x:c r="B5062" i="25"/>
  <x:c r="C5062" i="25"/>
  <x:c r="D5062" i="25"/>
  <x:c r="E5062" i="25"/>
  <x:c r="F5062" i="25"/>
  <x:c r="G5062" i="25"/>
  <x:c r="H5062" i="25"/>
  <x:c r="I5062" i="25"/>
  <x:c r="J5062" i="25"/>
  <x:c r="K5062" i="25"/>
  <x:c r="L5062" i="25"/>
  <x:c r="M5062" i="25"/>
  <x:c r="N5062" i="25"/>
  <x:c r="P5062" i="25"/>
  <x:c r="Q5062" i="25"/>
  <x:c r="R5062" i="25"/>
  <x:c r="A5063" i="25"/>
  <x:c r="B5063" i="25"/>
  <x:c r="C5063" i="25"/>
  <x:c r="D5063" i="25"/>
  <x:c r="E5063" i="25"/>
  <x:c r="F5063" i="25"/>
  <x:c r="G5063" i="25"/>
  <x:c r="H5063" i="25"/>
  <x:c r="I5063" i="25"/>
  <x:c r="J5063" i="25"/>
  <x:c r="K5063" i="25"/>
  <x:c r="L5063" i="25"/>
  <x:c r="M5063" i="25"/>
  <x:c r="N5063" i="25"/>
  <x:c r="P5063" i="25"/>
  <x:c r="Q5063" i="25"/>
  <x:c r="R5063" i="25"/>
  <x:c r="A5064" i="25"/>
  <x:c r="B5064" i="25"/>
  <x:c r="C5064" i="25"/>
  <x:c r="D5064" i="25"/>
  <x:c r="E5064" i="25"/>
  <x:c r="F5064" i="25"/>
  <x:c r="G5064" i="25"/>
  <x:c r="H5064" i="25"/>
  <x:c r="I5064" i="25"/>
  <x:c r="J5064" i="25"/>
  <x:c r="K5064" i="25"/>
  <x:c r="L5064" i="25"/>
  <x:c r="M5064" i="25"/>
  <x:c r="N5064" i="25"/>
  <x:c r="P5064" i="25"/>
  <x:c r="Q5064" i="25"/>
  <x:c r="R5064" i="25"/>
  <x:c r="A5065" i="25"/>
  <x:c r="B5065" i="25"/>
  <x:c r="C5065" i="25"/>
  <x:c r="D5065" i="25"/>
  <x:c r="E5065" i="25"/>
  <x:c r="F5065" i="25"/>
  <x:c r="G5065" i="25"/>
  <x:c r="H5065" i="25"/>
  <x:c r="I5065" i="25"/>
  <x:c r="J5065" i="25"/>
  <x:c r="K5065" i="25"/>
  <x:c r="L5065" i="25"/>
  <x:c r="M5065" i="25"/>
  <x:c r="N5065" i="25"/>
  <x:c r="P5065" i="25"/>
  <x:c r="Q5065" i="25"/>
  <x:c r="R5065" i="25"/>
  <x:c r="A5066" i="25"/>
  <x:c r="B5066" i="25"/>
  <x:c r="C5066" i="25"/>
  <x:c r="D5066" i="25"/>
  <x:c r="E5066" i="25"/>
  <x:c r="F5066" i="25"/>
  <x:c r="G5066" i="25"/>
  <x:c r="H5066" i="25"/>
  <x:c r="I5066" i="25"/>
  <x:c r="J5066" i="25"/>
  <x:c r="K5066" i="25"/>
  <x:c r="L5066" i="25"/>
  <x:c r="M5066" i="25"/>
  <x:c r="N5066" i="25"/>
  <x:c r="P5066" i="25"/>
  <x:c r="Q5066" i="25"/>
  <x:c r="R5066" i="25"/>
  <x:c r="A5067" i="25"/>
  <x:c r="B5067" i="25"/>
  <x:c r="C5067" i="25"/>
  <x:c r="D5067" i="25"/>
  <x:c r="E5067" i="25"/>
  <x:c r="F5067" i="25"/>
  <x:c r="G5067" i="25"/>
  <x:c r="H5067" i="25"/>
  <x:c r="I5067" i="25"/>
  <x:c r="J5067" i="25"/>
  <x:c r="K5067" i="25"/>
  <x:c r="L5067" i="25"/>
  <x:c r="M5067" i="25"/>
  <x:c r="N5067" i="25"/>
  <x:c r="P5067" i="25"/>
  <x:c r="Q5067" i="25"/>
  <x:c r="R5067" i="25"/>
  <x:c r="A5068" i="25"/>
  <x:c r="B5068" i="25"/>
  <x:c r="C5068" i="25"/>
  <x:c r="D5068" i="25"/>
  <x:c r="E5068" i="25"/>
  <x:c r="F5068" i="25"/>
  <x:c r="G5068" i="25"/>
  <x:c r="H5068" i="25"/>
  <x:c r="I5068" i="25"/>
  <x:c r="J5068" i="25"/>
  <x:c r="K5068" i="25"/>
  <x:c r="L5068" i="25"/>
  <x:c r="M5068" i="25"/>
  <x:c r="N5068" i="25"/>
  <x:c r="P5068" i="25"/>
  <x:c r="Q5068" i="25"/>
  <x:c r="R5068" i="25"/>
  <x:c r="A5069" i="25"/>
  <x:c r="B5069" i="25"/>
  <x:c r="C5069" i="25"/>
  <x:c r="D5069" i="25"/>
  <x:c r="E5069" i="25"/>
  <x:c r="F5069" i="25"/>
  <x:c r="G5069" i="25"/>
  <x:c r="H5069" i="25"/>
  <x:c r="I5069" i="25"/>
  <x:c r="J5069" i="25"/>
  <x:c r="K5069" i="25"/>
  <x:c r="L5069" i="25"/>
  <x:c r="M5069" i="25"/>
  <x:c r="N5069" i="25"/>
  <x:c r="P5069" i="25"/>
  <x:c r="Q5069" i="25"/>
  <x:c r="R5069" i="25"/>
  <x:c r="A5070" i="25"/>
  <x:c r="B5070" i="25"/>
  <x:c r="C5070" i="25"/>
  <x:c r="D5070" i="25"/>
  <x:c r="E5070" i="25"/>
  <x:c r="F5070" i="25"/>
  <x:c r="G5070" i="25"/>
  <x:c r="H5070" i="25"/>
  <x:c r="I5070" i="25"/>
  <x:c r="J5070" i="25"/>
  <x:c r="K5070" i="25"/>
  <x:c r="L5070" i="25"/>
  <x:c r="M5070" i="25"/>
  <x:c r="N5070" i="25"/>
  <x:c r="P5070" i="25"/>
  <x:c r="Q5070" i="25"/>
  <x:c r="R5070" i="25"/>
  <x:c r="A5071" i="25"/>
  <x:c r="B5071" i="25"/>
  <x:c r="C5071" i="25"/>
  <x:c r="D5071" i="25"/>
  <x:c r="E5071" i="25"/>
  <x:c r="F5071" i="25"/>
  <x:c r="G5071" i="25"/>
  <x:c r="H5071" i="25"/>
  <x:c r="I5071" i="25"/>
  <x:c r="J5071" i="25"/>
  <x:c r="K5071" i="25"/>
  <x:c r="L5071" i="25"/>
  <x:c r="M5071" i="25"/>
  <x:c r="N5071" i="25"/>
  <x:c r="P5071" i="25"/>
  <x:c r="Q5071" i="25"/>
  <x:c r="R5071" i="25"/>
  <x:c r="A5072" i="25"/>
  <x:c r="B5072" i="25"/>
  <x:c r="C5072" i="25"/>
  <x:c r="D5072" i="25"/>
  <x:c r="E5072" i="25"/>
  <x:c r="F5072" i="25"/>
  <x:c r="G5072" i="25"/>
  <x:c r="H5072" i="25"/>
  <x:c r="I5072" i="25"/>
  <x:c r="J5072" i="25"/>
  <x:c r="K5072" i="25"/>
  <x:c r="L5072" i="25"/>
  <x:c r="M5072" i="25"/>
  <x:c r="N5072" i="25"/>
  <x:c r="P5072" i="25"/>
  <x:c r="Q5072" i="25"/>
  <x:c r="R5072" i="25"/>
  <x:c r="A5073" i="25"/>
  <x:c r="B5073" i="25"/>
  <x:c r="C5073" i="25"/>
  <x:c r="D5073" i="25"/>
  <x:c r="E5073" i="25"/>
  <x:c r="F5073" i="25"/>
  <x:c r="G5073" i="25"/>
  <x:c r="H5073" i="25"/>
  <x:c r="I5073" i="25"/>
  <x:c r="J5073" i="25"/>
  <x:c r="K5073" i="25"/>
  <x:c r="L5073" i="25"/>
  <x:c r="M5073" i="25"/>
  <x:c r="N5073" i="25"/>
  <x:c r="P5073" i="25"/>
  <x:c r="Q5073" i="25"/>
  <x:c r="R5073" i="25"/>
  <x:c r="A5074" i="25"/>
  <x:c r="B5074" i="25"/>
  <x:c r="C5074" i="25"/>
  <x:c r="D5074" i="25"/>
  <x:c r="E5074" i="25"/>
  <x:c r="F5074" i="25"/>
  <x:c r="G5074" i="25"/>
  <x:c r="H5074" i="25"/>
  <x:c r="I5074" i="25"/>
  <x:c r="J5074" i="25"/>
  <x:c r="K5074" i="25"/>
  <x:c r="L5074" i="25"/>
  <x:c r="M5074" i="25"/>
  <x:c r="N5074" i="25"/>
  <x:c r="P5074" i="25"/>
  <x:c r="Q5074" i="25"/>
  <x:c r="R5074" i="25"/>
  <x:c r="A5075" i="25"/>
  <x:c r="B5075" i="25"/>
  <x:c r="C5075" i="25"/>
  <x:c r="D5075" i="25"/>
  <x:c r="E5075" i="25"/>
  <x:c r="F5075" i="25"/>
  <x:c r="G5075" i="25"/>
  <x:c r="H5075" i="25"/>
  <x:c r="I5075" i="25"/>
  <x:c r="J5075" i="25"/>
  <x:c r="K5075" i="25"/>
  <x:c r="L5075" i="25"/>
  <x:c r="M5075" i="25"/>
  <x:c r="N5075" i="25"/>
  <x:c r="P5075" i="25"/>
  <x:c r="Q5075" i="25"/>
  <x:c r="R5075" i="25"/>
  <x:c r="A5076" i="25"/>
  <x:c r="B5076" i="25"/>
  <x:c r="C5076" i="25"/>
  <x:c r="D5076" i="25"/>
  <x:c r="E5076" i="25"/>
  <x:c r="F5076" i="25"/>
  <x:c r="G5076" i="25"/>
  <x:c r="H5076" i="25"/>
  <x:c r="I5076" i="25"/>
  <x:c r="J5076" i="25"/>
  <x:c r="K5076" i="25"/>
  <x:c r="L5076" i="25"/>
  <x:c r="M5076" i="25"/>
  <x:c r="N5076" i="25"/>
  <x:c r="P5076" i="25"/>
  <x:c r="Q5076" i="25"/>
  <x:c r="R5076" i="25"/>
  <x:c r="A5077" i="25"/>
  <x:c r="B5077" i="25"/>
  <x:c r="C5077" i="25"/>
  <x:c r="D5077" i="25"/>
  <x:c r="E5077" i="25"/>
  <x:c r="F5077" i="25"/>
  <x:c r="G5077" i="25"/>
  <x:c r="H5077" i="25"/>
  <x:c r="I5077" i="25"/>
  <x:c r="J5077" i="25"/>
  <x:c r="K5077" i="25"/>
  <x:c r="L5077" i="25"/>
  <x:c r="M5077" i="25"/>
  <x:c r="N5077" i="25"/>
  <x:c r="P5077" i="25"/>
  <x:c r="Q5077" i="25"/>
  <x:c r="R5077" i="25"/>
  <x:c r="A5078" i="25"/>
  <x:c r="B5078" i="25"/>
  <x:c r="C5078" i="25"/>
  <x:c r="D5078" i="25"/>
  <x:c r="E5078" i="25"/>
  <x:c r="F5078" i="25"/>
  <x:c r="G5078" i="25"/>
  <x:c r="H5078" i="25"/>
  <x:c r="I5078" i="25"/>
  <x:c r="J5078" i="25"/>
  <x:c r="K5078" i="25"/>
  <x:c r="L5078" i="25"/>
  <x:c r="M5078" i="25"/>
  <x:c r="N5078" i="25"/>
  <x:c r="P5078" i="25"/>
  <x:c r="Q5078" i="25"/>
  <x:c r="R5078" i="25"/>
  <x:c r="A5079" i="25"/>
  <x:c r="B5079" i="25"/>
  <x:c r="C5079" i="25"/>
  <x:c r="D5079" i="25"/>
  <x:c r="E5079" i="25"/>
  <x:c r="F5079" i="25"/>
  <x:c r="G5079" i="25"/>
  <x:c r="H5079" i="25"/>
  <x:c r="I5079" i="25"/>
  <x:c r="J5079" i="25"/>
  <x:c r="K5079" i="25"/>
  <x:c r="L5079" i="25"/>
  <x:c r="M5079" i="25"/>
  <x:c r="N5079" i="25"/>
  <x:c r="P5079" i="25"/>
  <x:c r="Q5079" i="25"/>
  <x:c r="R5079" i="25"/>
  <x:c r="A5080" i="25"/>
  <x:c r="B5080" i="25"/>
  <x:c r="C5080" i="25"/>
  <x:c r="D5080" i="25"/>
  <x:c r="E5080" i="25"/>
  <x:c r="F5080" i="25"/>
  <x:c r="G5080" i="25"/>
  <x:c r="H5080" i="25"/>
  <x:c r="I5080" i="25"/>
  <x:c r="J5080" i="25"/>
  <x:c r="K5080" i="25"/>
  <x:c r="L5080" i="25"/>
  <x:c r="M5080" i="25"/>
  <x:c r="N5080" i="25"/>
  <x:c r="P5080" i="25"/>
  <x:c r="Q5080" i="25"/>
  <x:c r="R5080" i="25"/>
  <x:c r="A5081" i="25"/>
  <x:c r="B5081" i="25"/>
  <x:c r="C5081" i="25"/>
  <x:c r="D5081" i="25"/>
  <x:c r="E5081" i="25"/>
  <x:c r="F5081" i="25"/>
  <x:c r="G5081" i="25"/>
  <x:c r="H5081" i="25"/>
  <x:c r="I5081" i="25"/>
  <x:c r="J5081" i="25"/>
  <x:c r="K5081" i="25"/>
  <x:c r="L5081" i="25"/>
  <x:c r="M5081" i="25"/>
  <x:c r="N5081" i="25"/>
  <x:c r="P5081" i="25"/>
  <x:c r="Q5081" i="25"/>
  <x:c r="R5081" i="25"/>
  <x:c r="A5082" i="25"/>
  <x:c r="B5082" i="25"/>
  <x:c r="C5082" i="25"/>
  <x:c r="D5082" i="25"/>
  <x:c r="E5082" i="25"/>
  <x:c r="F5082" i="25"/>
  <x:c r="G5082" i="25"/>
  <x:c r="H5082" i="25"/>
  <x:c r="I5082" i="25"/>
  <x:c r="J5082" i="25"/>
  <x:c r="K5082" i="25"/>
  <x:c r="L5082" i="25"/>
  <x:c r="M5082" i="25"/>
  <x:c r="N5082" i="25"/>
  <x:c r="P5082" i="25"/>
  <x:c r="Q5082" i="25"/>
  <x:c r="R5082" i="25"/>
  <x:c r="A5083" i="25"/>
  <x:c r="B5083" i="25"/>
  <x:c r="C5083" i="25"/>
  <x:c r="D5083" i="25"/>
  <x:c r="E5083" i="25"/>
  <x:c r="F5083" i="25"/>
  <x:c r="G5083" i="25"/>
  <x:c r="H5083" i="25"/>
  <x:c r="I5083" i="25"/>
  <x:c r="J5083" i="25"/>
  <x:c r="K5083" i="25"/>
  <x:c r="L5083" i="25"/>
  <x:c r="M5083" i="25"/>
  <x:c r="N5083" i="25"/>
  <x:c r="P5083" i="25"/>
  <x:c r="Q5083" i="25"/>
  <x:c r="R5083" i="25"/>
  <x:c r="A5084" i="25"/>
  <x:c r="B5084" i="25"/>
  <x:c r="C5084" i="25"/>
  <x:c r="D5084" i="25"/>
  <x:c r="E5084" i="25"/>
  <x:c r="F5084" i="25"/>
  <x:c r="G5084" i="25"/>
  <x:c r="H5084" i="25"/>
  <x:c r="I5084" i="25"/>
  <x:c r="J5084" i="25"/>
  <x:c r="K5084" i="25"/>
  <x:c r="L5084" i="25"/>
  <x:c r="M5084" i="25"/>
  <x:c r="N5084" i="25"/>
  <x:c r="P5084" i="25"/>
  <x:c r="Q5084" i="25"/>
  <x:c r="R5084" i="25"/>
  <x:c r="A5085" i="25"/>
  <x:c r="B5085" i="25"/>
  <x:c r="C5085" i="25"/>
  <x:c r="D5085" i="25"/>
  <x:c r="E5085" i="25"/>
  <x:c r="F5085" i="25"/>
  <x:c r="G5085" i="25"/>
  <x:c r="H5085" i="25"/>
  <x:c r="I5085" i="25"/>
  <x:c r="J5085" i="25"/>
  <x:c r="K5085" i="25"/>
  <x:c r="L5085" i="25"/>
  <x:c r="M5085" i="25"/>
  <x:c r="N5085" i="25"/>
  <x:c r="P5085" i="25"/>
  <x:c r="Q5085" i="25"/>
  <x:c r="R5085" i="25"/>
  <x:c r="A5086" i="25"/>
  <x:c r="B5086" i="25"/>
  <x:c r="C5086" i="25"/>
  <x:c r="D5086" i="25"/>
  <x:c r="E5086" i="25"/>
  <x:c r="F5086" i="25"/>
  <x:c r="G5086" i="25"/>
  <x:c r="H5086" i="25"/>
  <x:c r="I5086" i="25"/>
  <x:c r="J5086" i="25"/>
  <x:c r="K5086" i="25"/>
  <x:c r="L5086" i="25"/>
  <x:c r="M5086" i="25"/>
  <x:c r="N5086" i="25"/>
  <x:c r="P5086" i="25"/>
  <x:c r="Q5086" i="25"/>
  <x:c r="R5086" i="25"/>
  <x:c r="A5087" i="25"/>
  <x:c r="B5087" i="25"/>
  <x:c r="C5087" i="25"/>
  <x:c r="D5087" i="25"/>
  <x:c r="E5087" i="25"/>
  <x:c r="F5087" i="25"/>
  <x:c r="G5087" i="25"/>
  <x:c r="H5087" i="25"/>
  <x:c r="I5087" i="25"/>
  <x:c r="J5087" i="25"/>
  <x:c r="K5087" i="25"/>
  <x:c r="L5087" i="25"/>
  <x:c r="M5087" i="25"/>
  <x:c r="N5087" i="25"/>
  <x:c r="P5087" i="25"/>
  <x:c r="Q5087" i="25"/>
  <x:c r="R5087" i="25"/>
  <x:c r="A5088" i="25"/>
  <x:c r="B5088" i="25"/>
  <x:c r="C5088" i="25"/>
  <x:c r="D5088" i="25"/>
  <x:c r="E5088" i="25"/>
  <x:c r="F5088" i="25"/>
  <x:c r="G5088" i="25"/>
  <x:c r="H5088" i="25"/>
  <x:c r="I5088" i="25"/>
  <x:c r="J5088" i="25"/>
  <x:c r="K5088" i="25"/>
  <x:c r="L5088" i="25"/>
  <x:c r="M5088" i="25"/>
  <x:c r="N5088" i="25"/>
  <x:c r="P5088" i="25"/>
  <x:c r="Q5088" i="25"/>
  <x:c r="R5088" i="25"/>
  <x:c r="A5089" i="25"/>
  <x:c r="B5089" i="25"/>
  <x:c r="C5089" i="25"/>
  <x:c r="D5089" i="25"/>
  <x:c r="E5089" i="25"/>
  <x:c r="F5089" i="25"/>
  <x:c r="G5089" i="25"/>
  <x:c r="H5089" i="25"/>
  <x:c r="I5089" i="25"/>
  <x:c r="J5089" i="25"/>
  <x:c r="K5089" i="25"/>
  <x:c r="L5089" i="25"/>
  <x:c r="M5089" i="25"/>
  <x:c r="N5089" i="25"/>
  <x:c r="P5089" i="25"/>
  <x:c r="Q5089" i="25"/>
  <x:c r="R5089" i="25"/>
  <x:c r="A5090" i="25"/>
  <x:c r="B5090" i="25"/>
  <x:c r="C5090" i="25"/>
  <x:c r="D5090" i="25"/>
  <x:c r="E5090" i="25"/>
  <x:c r="F5090" i="25"/>
  <x:c r="G5090" i="25"/>
  <x:c r="H5090" i="25"/>
  <x:c r="I5090" i="25"/>
  <x:c r="J5090" i="25"/>
  <x:c r="K5090" i="25"/>
  <x:c r="L5090" i="25"/>
  <x:c r="M5090" i="25"/>
  <x:c r="N5090" i="25"/>
  <x:c r="P5090" i="25"/>
  <x:c r="Q5090" i="25"/>
  <x:c r="R5090" i="25"/>
  <x:c r="A5091" i="25"/>
  <x:c r="B5091" i="25"/>
  <x:c r="C5091" i="25"/>
  <x:c r="D5091" i="25"/>
  <x:c r="E5091" i="25"/>
  <x:c r="F5091" i="25"/>
  <x:c r="G5091" i="25"/>
  <x:c r="H5091" i="25"/>
  <x:c r="I5091" i="25"/>
  <x:c r="J5091" i="25"/>
  <x:c r="K5091" i="25"/>
  <x:c r="L5091" i="25"/>
  <x:c r="M5091" i="25"/>
  <x:c r="N5091" i="25"/>
  <x:c r="P5091" i="25"/>
  <x:c r="Q5091" i="25"/>
  <x:c r="R5091" i="25"/>
  <x:c r="A5092" i="25"/>
  <x:c r="B5092" i="25"/>
  <x:c r="C5092" i="25"/>
  <x:c r="D5092" i="25"/>
  <x:c r="E5092" i="25"/>
  <x:c r="F5092" i="25"/>
  <x:c r="G5092" i="25"/>
  <x:c r="H5092" i="25"/>
  <x:c r="I5092" i="25"/>
  <x:c r="J5092" i="25"/>
  <x:c r="K5092" i="25"/>
  <x:c r="L5092" i="25"/>
  <x:c r="M5092" i="25"/>
  <x:c r="N5092" i="25"/>
  <x:c r="P5092" i="25"/>
  <x:c r="Q5092" i="25"/>
  <x:c r="R5092" i="25"/>
  <x:c r="A5093" i="25"/>
  <x:c r="B5093" i="25"/>
  <x:c r="C5093" i="25"/>
  <x:c r="D5093" i="25"/>
  <x:c r="E5093" i="25"/>
  <x:c r="F5093" i="25"/>
  <x:c r="G5093" i="25"/>
  <x:c r="H5093" i="25"/>
  <x:c r="I5093" i="25"/>
  <x:c r="J5093" i="25"/>
  <x:c r="K5093" i="25"/>
  <x:c r="L5093" i="25"/>
  <x:c r="M5093" i="25"/>
  <x:c r="N5093" i="25"/>
  <x:c r="P5093" i="25"/>
  <x:c r="Q5093" i="25"/>
  <x:c r="R5093" i="25"/>
  <x:c r="A5094" i="25"/>
  <x:c r="B5094" i="25"/>
  <x:c r="C5094" i="25"/>
  <x:c r="D5094" i="25"/>
  <x:c r="E5094" i="25"/>
  <x:c r="F5094" i="25"/>
  <x:c r="G5094" i="25"/>
  <x:c r="H5094" i="25"/>
  <x:c r="I5094" i="25"/>
  <x:c r="J5094" i="25"/>
  <x:c r="K5094" i="25"/>
  <x:c r="L5094" i="25"/>
  <x:c r="M5094" i="25"/>
  <x:c r="N5094" i="25"/>
  <x:c r="P5094" i="25"/>
  <x:c r="Q5094" i="25"/>
  <x:c r="R5094" i="25"/>
  <x:c r="A5095" i="25"/>
  <x:c r="B5095" i="25"/>
  <x:c r="C5095" i="25"/>
  <x:c r="D5095" i="25"/>
  <x:c r="E5095" i="25"/>
  <x:c r="F5095" i="25"/>
  <x:c r="G5095" i="25"/>
  <x:c r="H5095" i="25"/>
  <x:c r="I5095" i="25"/>
  <x:c r="J5095" i="25"/>
  <x:c r="K5095" i="25"/>
  <x:c r="L5095" i="25"/>
  <x:c r="M5095" i="25"/>
  <x:c r="N5095" i="25"/>
  <x:c r="P5095" i="25"/>
  <x:c r="Q5095" i="25"/>
  <x:c r="R5095" i="25"/>
  <x:c r="A5096" i="25"/>
  <x:c r="B5096" i="25"/>
  <x:c r="C5096" i="25"/>
  <x:c r="D5096" i="25"/>
  <x:c r="E5096" i="25"/>
  <x:c r="F5096" i="25"/>
  <x:c r="G5096" i="25"/>
  <x:c r="H5096" i="25"/>
  <x:c r="I5096" i="25"/>
  <x:c r="J5096" i="25"/>
  <x:c r="K5096" i="25"/>
  <x:c r="L5096" i="25"/>
  <x:c r="M5096" i="25"/>
  <x:c r="N5096" i="25"/>
  <x:c r="P5096" i="25"/>
  <x:c r="Q5096" i="25"/>
  <x:c r="R5096" i="25"/>
  <x:c r="A5097" i="25"/>
  <x:c r="B5097" i="25"/>
  <x:c r="C5097" i="25"/>
  <x:c r="D5097" i="25"/>
  <x:c r="E5097" i="25"/>
  <x:c r="F5097" i="25"/>
  <x:c r="G5097" i="25"/>
  <x:c r="H5097" i="25"/>
  <x:c r="I5097" i="25"/>
  <x:c r="J5097" i="25"/>
  <x:c r="K5097" i="25"/>
  <x:c r="L5097" i="25"/>
  <x:c r="M5097" i="25"/>
  <x:c r="N5097" i="25"/>
  <x:c r="P5097" i="25"/>
  <x:c r="Q5097" i="25"/>
  <x:c r="R5097" i="25"/>
  <x:c r="A5098" i="25"/>
  <x:c r="B5098" i="25"/>
  <x:c r="C5098" i="25"/>
  <x:c r="D5098" i="25"/>
  <x:c r="E5098" i="25"/>
  <x:c r="F5098" i="25"/>
  <x:c r="G5098" i="25"/>
  <x:c r="H5098" i="25"/>
  <x:c r="I5098" i="25"/>
  <x:c r="J5098" i="25"/>
  <x:c r="K5098" i="25"/>
  <x:c r="L5098" i="25"/>
  <x:c r="M5098" i="25"/>
  <x:c r="N5098" i="25"/>
  <x:c r="P5098" i="25"/>
  <x:c r="Q5098" i="25"/>
  <x:c r="R5098" i="25"/>
  <x:c r="A5099" i="25"/>
  <x:c r="B5099" i="25"/>
  <x:c r="C5099" i="25"/>
  <x:c r="D5099" i="25"/>
  <x:c r="E5099" i="25"/>
  <x:c r="F5099" i="25"/>
  <x:c r="G5099" i="25"/>
  <x:c r="H5099" i="25"/>
  <x:c r="I5099" i="25"/>
  <x:c r="J5099" i="25"/>
  <x:c r="K5099" i="25"/>
  <x:c r="L5099" i="25"/>
  <x:c r="M5099" i="25"/>
  <x:c r="N5099" i="25"/>
  <x:c r="P5099" i="25"/>
  <x:c r="Q5099" i="25"/>
  <x:c r="R5099" i="25"/>
  <x:c r="A5100" i="25"/>
  <x:c r="B5100" i="25"/>
  <x:c r="C5100" i="25"/>
  <x:c r="D5100" i="25"/>
  <x:c r="E5100" i="25"/>
  <x:c r="F5100" i="25"/>
  <x:c r="G5100" i="25"/>
  <x:c r="H5100" i="25"/>
  <x:c r="I5100" i="25"/>
  <x:c r="J5100" i="25"/>
  <x:c r="K5100" i="25"/>
  <x:c r="L5100" i="25"/>
  <x:c r="M5100" i="25"/>
  <x:c r="N5100" i="25"/>
  <x:c r="P5100" i="25"/>
  <x:c r="Q5100" i="25"/>
  <x:c r="R5100" i="25"/>
  <x:c r="A5101" i="25"/>
  <x:c r="B5101" i="25"/>
  <x:c r="C5101" i="25"/>
  <x:c r="D5101" i="25"/>
  <x:c r="E5101" i="25"/>
  <x:c r="F5101" i="25"/>
  <x:c r="G5101" i="25"/>
  <x:c r="H5101" i="25"/>
  <x:c r="I5101" i="25"/>
  <x:c r="J5101" i="25"/>
  <x:c r="K5101" i="25"/>
  <x:c r="L5101" i="25"/>
  <x:c r="M5101" i="25"/>
  <x:c r="N5101" i="25"/>
  <x:c r="P5101" i="25"/>
  <x:c r="Q5101" i="25"/>
  <x:c r="R5101" i="25"/>
  <x:c r="A5102" i="25"/>
  <x:c r="B5102" i="25"/>
  <x:c r="C5102" i="25"/>
  <x:c r="D5102" i="25"/>
  <x:c r="E5102" i="25"/>
  <x:c r="F5102" i="25"/>
  <x:c r="G5102" i="25"/>
  <x:c r="H5102" i="25"/>
  <x:c r="I5102" i="25"/>
  <x:c r="J5102" i="25"/>
  <x:c r="K5102" i="25"/>
  <x:c r="L5102" i="25"/>
  <x:c r="M5102" i="25"/>
  <x:c r="N5102" i="25"/>
  <x:c r="P5102" i="25"/>
  <x:c r="Q5102" i="25"/>
  <x:c r="R5102" i="25"/>
  <x:c r="A5103" i="25"/>
  <x:c r="B5103" i="25"/>
  <x:c r="C5103" i="25"/>
  <x:c r="D5103" i="25"/>
  <x:c r="E5103" i="25"/>
  <x:c r="F5103" i="25"/>
  <x:c r="G5103" i="25"/>
  <x:c r="H5103" i="25"/>
  <x:c r="I5103" i="25"/>
  <x:c r="J5103" i="25"/>
  <x:c r="K5103" i="25"/>
  <x:c r="L5103" i="25"/>
  <x:c r="M5103" i="25"/>
  <x:c r="N5103" i="25"/>
  <x:c r="P5103" i="25"/>
  <x:c r="Q5103" i="25"/>
  <x:c r="R5103" i="25"/>
  <x:c r="A5104" i="25"/>
  <x:c r="B5104" i="25"/>
  <x:c r="C5104" i="25"/>
  <x:c r="D5104" i="25"/>
  <x:c r="E5104" i="25"/>
  <x:c r="F5104" i="25"/>
  <x:c r="G5104" i="25"/>
  <x:c r="H5104" i="25"/>
  <x:c r="I5104" i="25"/>
  <x:c r="J5104" i="25"/>
  <x:c r="K5104" i="25"/>
  <x:c r="L5104" i="25"/>
  <x:c r="M5104" i="25"/>
  <x:c r="N5104" i="25"/>
  <x:c r="P5104" i="25"/>
  <x:c r="Q5104" i="25"/>
  <x:c r="R5104" i="25"/>
  <x:c r="A5105" i="25"/>
  <x:c r="B5105" i="25"/>
  <x:c r="C5105" i="25"/>
  <x:c r="D5105" i="25"/>
  <x:c r="E5105" i="25"/>
  <x:c r="F5105" i="25"/>
  <x:c r="G5105" i="25"/>
  <x:c r="H5105" i="25"/>
  <x:c r="I5105" i="25"/>
  <x:c r="J5105" i="25"/>
  <x:c r="K5105" i="25"/>
  <x:c r="L5105" i="25"/>
  <x:c r="M5105" i="25"/>
  <x:c r="N5105" i="25"/>
  <x:c r="P5105" i="25"/>
  <x:c r="Q5105" i="25"/>
  <x:c r="R5105" i="25"/>
  <x:c r="A5106" i="25"/>
  <x:c r="B5106" i="25"/>
  <x:c r="C5106" i="25"/>
  <x:c r="D5106" i="25"/>
  <x:c r="E5106" i="25"/>
  <x:c r="F5106" i="25"/>
  <x:c r="G5106" i="25"/>
  <x:c r="H5106" i="25"/>
  <x:c r="I5106" i="25"/>
  <x:c r="J5106" i="25"/>
  <x:c r="K5106" i="25"/>
  <x:c r="L5106" i="25"/>
  <x:c r="M5106" i="25"/>
  <x:c r="N5106" i="25"/>
  <x:c r="P5106" i="25"/>
  <x:c r="Q5106" i="25"/>
  <x:c r="R5106" i="25"/>
  <x:c r="A5107" i="25"/>
  <x:c r="B5107" i="25"/>
  <x:c r="C5107" i="25"/>
  <x:c r="D5107" i="25"/>
  <x:c r="E5107" i="25"/>
  <x:c r="F5107" i="25"/>
  <x:c r="G5107" i="25"/>
  <x:c r="H5107" i="25"/>
  <x:c r="I5107" i="25"/>
  <x:c r="J5107" i="25"/>
  <x:c r="K5107" i="25"/>
  <x:c r="L5107" i="25"/>
  <x:c r="M5107" i="25"/>
  <x:c r="N5107" i="25"/>
  <x:c r="P5107" i="25"/>
  <x:c r="Q5107" i="25"/>
  <x:c r="R5107" i="25"/>
  <x:c r="A5108" i="25"/>
  <x:c r="B5108" i="25"/>
  <x:c r="C5108" i="25"/>
  <x:c r="D5108" i="25"/>
  <x:c r="E5108" i="25"/>
  <x:c r="F5108" i="25"/>
  <x:c r="G5108" i="25"/>
  <x:c r="H5108" i="25"/>
  <x:c r="I5108" i="25"/>
  <x:c r="J5108" i="25"/>
  <x:c r="K5108" i="25"/>
  <x:c r="L5108" i="25"/>
  <x:c r="M5108" i="25"/>
  <x:c r="N5108" i="25"/>
  <x:c r="P5108" i="25"/>
  <x:c r="Q5108" i="25"/>
  <x:c r="R5108" i="25"/>
  <x:c r="A5109" i="25"/>
  <x:c r="B5109" i="25"/>
  <x:c r="C5109" i="25"/>
  <x:c r="D5109" i="25"/>
  <x:c r="E5109" i="25"/>
  <x:c r="F5109" i="25"/>
  <x:c r="G5109" i="25"/>
  <x:c r="H5109" i="25"/>
  <x:c r="I5109" i="25"/>
  <x:c r="J5109" i="25"/>
  <x:c r="K5109" i="25"/>
  <x:c r="L5109" i="25"/>
  <x:c r="M5109" i="25"/>
  <x:c r="N5109" i="25"/>
  <x:c r="P5109" i="25"/>
  <x:c r="Q5109" i="25"/>
  <x:c r="R5109" i="25"/>
  <x:c r="A5110" i="25"/>
  <x:c r="B5110" i="25"/>
  <x:c r="C5110" i="25"/>
  <x:c r="D5110" i="25"/>
  <x:c r="E5110" i="25"/>
  <x:c r="F5110" i="25"/>
  <x:c r="G5110" i="25"/>
  <x:c r="H5110" i="25"/>
  <x:c r="I5110" i="25"/>
  <x:c r="J5110" i="25"/>
  <x:c r="K5110" i="25"/>
  <x:c r="L5110" i="25"/>
  <x:c r="M5110" i="25"/>
  <x:c r="N5110" i="25"/>
  <x:c r="P5110" i="25"/>
  <x:c r="Q5110" i="25"/>
  <x:c r="R5110" i="25"/>
  <x:c r="A5111" i="25"/>
  <x:c r="B5111" i="25"/>
  <x:c r="C5111" i="25"/>
  <x:c r="D5111" i="25"/>
  <x:c r="E5111" i="25"/>
  <x:c r="F5111" i="25"/>
  <x:c r="G5111" i="25"/>
  <x:c r="H5111" i="25"/>
  <x:c r="I5111" i="25"/>
  <x:c r="J5111" i="25"/>
  <x:c r="K5111" i="25"/>
  <x:c r="L5111" i="25"/>
  <x:c r="M5111" i="25"/>
  <x:c r="N5111" i="25"/>
  <x:c r="P5111" i="25"/>
  <x:c r="Q5111" i="25"/>
  <x:c r="R5111" i="25"/>
  <x:c r="A5112" i="25"/>
  <x:c r="B5112" i="25"/>
  <x:c r="C5112" i="25"/>
  <x:c r="D5112" i="25"/>
  <x:c r="E5112" i="25"/>
  <x:c r="F5112" i="25"/>
  <x:c r="G5112" i="25"/>
  <x:c r="H5112" i="25"/>
  <x:c r="I5112" i="25"/>
  <x:c r="J5112" i="25"/>
  <x:c r="K5112" i="25"/>
  <x:c r="L5112" i="25"/>
  <x:c r="M5112" i="25"/>
  <x:c r="N5112" i="25"/>
  <x:c r="P5112" i="25"/>
  <x:c r="Q5112" i="25"/>
  <x:c r="R5112" i="25"/>
  <x:c r="A5113" i="25"/>
  <x:c r="B5113" i="25"/>
  <x:c r="C5113" i="25"/>
  <x:c r="D5113" i="25"/>
  <x:c r="E5113" i="25"/>
  <x:c r="F5113" i="25"/>
  <x:c r="G5113" i="25"/>
  <x:c r="H5113" i="25"/>
  <x:c r="I5113" i="25"/>
  <x:c r="J5113" i="25"/>
  <x:c r="K5113" i="25"/>
  <x:c r="L5113" i="25"/>
  <x:c r="M5113" i="25"/>
  <x:c r="N5113" i="25"/>
  <x:c r="P5113" i="25"/>
  <x:c r="Q5113" i="25"/>
  <x:c r="R5113" i="25"/>
  <x:c r="A5114" i="25"/>
  <x:c r="B5114" i="25"/>
  <x:c r="C5114" i="25"/>
  <x:c r="D5114" i="25"/>
  <x:c r="E5114" i="25"/>
  <x:c r="F5114" i="25"/>
  <x:c r="G5114" i="25"/>
  <x:c r="H5114" i="25"/>
  <x:c r="I5114" i="25"/>
  <x:c r="J5114" i="25"/>
  <x:c r="K5114" i="25"/>
  <x:c r="L5114" i="25"/>
  <x:c r="M5114" i="25"/>
  <x:c r="N5114" i="25"/>
  <x:c r="P5114" i="25"/>
  <x:c r="Q5114" i="25"/>
  <x:c r="R5114" i="25"/>
  <x:c r="A5115" i="25"/>
  <x:c r="B5115" i="25"/>
  <x:c r="C5115" i="25"/>
  <x:c r="D5115" i="25"/>
  <x:c r="E5115" i="25"/>
  <x:c r="F5115" i="25"/>
  <x:c r="G5115" i="25"/>
  <x:c r="H5115" i="25"/>
  <x:c r="I5115" i="25"/>
  <x:c r="J5115" i="25"/>
  <x:c r="K5115" i="25"/>
  <x:c r="L5115" i="25"/>
  <x:c r="M5115" i="25"/>
  <x:c r="N5115" i="25"/>
  <x:c r="P5115" i="25"/>
  <x:c r="Q5115" i="25"/>
  <x:c r="R5115" i="25"/>
  <x:c r="A5116" i="25"/>
  <x:c r="B5116" i="25"/>
  <x:c r="C5116" i="25"/>
  <x:c r="D5116" i="25"/>
  <x:c r="E5116" i="25"/>
  <x:c r="F5116" i="25"/>
  <x:c r="G5116" i="25"/>
  <x:c r="H5116" i="25"/>
  <x:c r="I5116" i="25"/>
  <x:c r="J5116" i="25"/>
  <x:c r="K5116" i="25"/>
  <x:c r="L5116" i="25"/>
  <x:c r="M5116" i="25"/>
  <x:c r="N5116" i="25"/>
  <x:c r="P5116" i="25"/>
  <x:c r="Q5116" i="25"/>
  <x:c r="R5116" i="25"/>
  <x:c r="A5117" i="25"/>
  <x:c r="B5117" i="25"/>
  <x:c r="C5117" i="25"/>
  <x:c r="D5117" i="25"/>
  <x:c r="E5117" i="25"/>
  <x:c r="F5117" i="25"/>
  <x:c r="G5117" i="25"/>
  <x:c r="H5117" i="25"/>
  <x:c r="I5117" i="25"/>
  <x:c r="J5117" i="25"/>
  <x:c r="K5117" i="25"/>
  <x:c r="L5117" i="25"/>
  <x:c r="M5117" i="25"/>
  <x:c r="N5117" i="25"/>
  <x:c r="P5117" i="25"/>
  <x:c r="Q5117" i="25"/>
  <x:c r="R5117" i="25"/>
  <x:c r="A5118" i="25"/>
  <x:c r="B5118" i="25"/>
  <x:c r="C5118" i="25"/>
  <x:c r="D5118" i="25"/>
  <x:c r="E5118" i="25"/>
  <x:c r="F5118" i="25"/>
  <x:c r="G5118" i="25"/>
  <x:c r="H5118" i="25"/>
  <x:c r="I5118" i="25"/>
  <x:c r="J5118" i="25"/>
  <x:c r="K5118" i="25"/>
  <x:c r="L5118" i="25"/>
  <x:c r="M5118" i="25"/>
  <x:c r="N5118" i="25"/>
  <x:c r="P5118" i="25"/>
  <x:c r="Q5118" i="25"/>
  <x:c r="R5118" i="25"/>
  <x:c r="A5119" i="25"/>
  <x:c r="B5119" i="25"/>
  <x:c r="C5119" i="25"/>
  <x:c r="D5119" i="25"/>
  <x:c r="E5119" i="25"/>
  <x:c r="F5119" i="25"/>
  <x:c r="G5119" i="25"/>
  <x:c r="H5119" i="25"/>
  <x:c r="I5119" i="25"/>
  <x:c r="J5119" i="25"/>
  <x:c r="K5119" i="25"/>
  <x:c r="L5119" i="25"/>
  <x:c r="M5119" i="25"/>
  <x:c r="N5119" i="25"/>
  <x:c r="P5119" i="25"/>
  <x:c r="Q5119" i="25"/>
  <x:c r="R5119" i="25"/>
  <x:c r="A5120" i="25"/>
  <x:c r="B5120" i="25"/>
  <x:c r="C5120" i="25"/>
  <x:c r="D5120" i="25"/>
  <x:c r="E5120" i="25"/>
  <x:c r="F5120" i="25"/>
  <x:c r="G5120" i="25"/>
  <x:c r="H5120" i="25"/>
  <x:c r="I5120" i="25"/>
  <x:c r="J5120" i="25"/>
  <x:c r="K5120" i="25"/>
  <x:c r="L5120" i="25"/>
  <x:c r="M5120" i="25"/>
  <x:c r="N5120" i="25"/>
  <x:c r="P5120" i="25"/>
  <x:c r="Q5120" i="25"/>
  <x:c r="R5120" i="25"/>
  <x:c r="A5121" i="25"/>
  <x:c r="B5121" i="25"/>
  <x:c r="C5121" i="25"/>
  <x:c r="D5121" i="25"/>
  <x:c r="E5121" i="25"/>
  <x:c r="F5121" i="25"/>
  <x:c r="G5121" i="25"/>
  <x:c r="H5121" i="25"/>
  <x:c r="I5121" i="25"/>
  <x:c r="J5121" i="25"/>
  <x:c r="K5121" i="25"/>
  <x:c r="L5121" i="25"/>
  <x:c r="M5121" i="25"/>
  <x:c r="N5121" i="25"/>
  <x:c r="P5121" i="25"/>
  <x:c r="Q5121" i="25"/>
  <x:c r="R5121" i="25"/>
  <x:c r="A5122" i="25"/>
  <x:c r="B5122" i="25"/>
  <x:c r="C5122" i="25"/>
  <x:c r="D5122" i="25"/>
  <x:c r="E5122" i="25"/>
  <x:c r="F5122" i="25"/>
  <x:c r="G5122" i="25"/>
  <x:c r="H5122" i="25"/>
  <x:c r="I5122" i="25"/>
  <x:c r="J5122" i="25"/>
  <x:c r="K5122" i="25"/>
  <x:c r="L5122" i="25"/>
  <x:c r="M5122" i="25"/>
  <x:c r="N5122" i="25"/>
  <x:c r="P5122" i="25"/>
  <x:c r="Q5122" i="25"/>
  <x:c r="R5122" i="25"/>
  <x:c r="A5123" i="25"/>
  <x:c r="B5123" i="25"/>
  <x:c r="C5123" i="25"/>
  <x:c r="D5123" i="25"/>
  <x:c r="E5123" i="25"/>
  <x:c r="F5123" i="25"/>
  <x:c r="G5123" i="25"/>
  <x:c r="H5123" i="25"/>
  <x:c r="I5123" i="25"/>
  <x:c r="J5123" i="25"/>
  <x:c r="K5123" i="25"/>
  <x:c r="L5123" i="25"/>
  <x:c r="M5123" i="25"/>
  <x:c r="N5123" i="25"/>
  <x:c r="P5123" i="25"/>
  <x:c r="Q5123" i="25"/>
  <x:c r="R5123" i="25"/>
  <x:c r="A5124" i="25"/>
  <x:c r="B5124" i="25"/>
  <x:c r="C5124" i="25"/>
  <x:c r="D5124" i="25"/>
  <x:c r="E5124" i="25"/>
  <x:c r="F5124" i="25"/>
  <x:c r="G5124" i="25"/>
  <x:c r="H5124" i="25"/>
  <x:c r="I5124" i="25"/>
  <x:c r="J5124" i="25"/>
  <x:c r="K5124" i="25"/>
  <x:c r="L5124" i="25"/>
  <x:c r="M5124" i="25"/>
  <x:c r="N5124" i="25"/>
  <x:c r="P5124" i="25"/>
  <x:c r="Q5124" i="25"/>
  <x:c r="R5124" i="25"/>
  <x:c r="A5125" i="25"/>
  <x:c r="B5125" i="25"/>
  <x:c r="C5125" i="25"/>
  <x:c r="D5125" i="25"/>
  <x:c r="E5125" i="25"/>
  <x:c r="F5125" i="25"/>
  <x:c r="G5125" i="25"/>
  <x:c r="H5125" i="25"/>
  <x:c r="I5125" i="25"/>
  <x:c r="J5125" i="25"/>
  <x:c r="K5125" i="25"/>
  <x:c r="L5125" i="25"/>
  <x:c r="M5125" i="25"/>
  <x:c r="N5125" i="25"/>
  <x:c r="P5125" i="25"/>
  <x:c r="Q5125" i="25"/>
  <x:c r="R5125" i="25"/>
  <x:c r="A5126" i="25"/>
  <x:c r="B5126" i="25"/>
  <x:c r="C5126" i="25"/>
  <x:c r="D5126" i="25"/>
  <x:c r="E5126" i="25"/>
  <x:c r="F5126" i="25"/>
  <x:c r="G5126" i="25"/>
  <x:c r="H5126" i="25"/>
  <x:c r="I5126" i="25"/>
  <x:c r="J5126" i="25"/>
  <x:c r="K5126" i="25"/>
  <x:c r="L5126" i="25"/>
  <x:c r="M5126" i="25"/>
  <x:c r="N5126" i="25"/>
  <x:c r="P5126" i="25"/>
  <x:c r="Q5126" i="25"/>
  <x:c r="R5126" i="25"/>
  <x:c r="A5127" i="25"/>
  <x:c r="B5127" i="25"/>
  <x:c r="C5127" i="25"/>
  <x:c r="D5127" i="25"/>
  <x:c r="E5127" i="25"/>
  <x:c r="F5127" i="25"/>
  <x:c r="G5127" i="25"/>
  <x:c r="H5127" i="25"/>
  <x:c r="I5127" i="25"/>
  <x:c r="J5127" i="25"/>
  <x:c r="K5127" i="25"/>
  <x:c r="L5127" i="25"/>
  <x:c r="M5127" i="25"/>
  <x:c r="N5127" i="25"/>
  <x:c r="P5127" i="25"/>
  <x:c r="Q5127" i="25"/>
  <x:c r="R5127" i="25"/>
  <x:c r="A5128" i="25"/>
  <x:c r="B5128" i="25"/>
  <x:c r="C5128" i="25"/>
  <x:c r="D5128" i="25"/>
  <x:c r="E5128" i="25"/>
  <x:c r="F5128" i="25"/>
  <x:c r="G5128" i="25"/>
  <x:c r="H5128" i="25"/>
  <x:c r="I5128" i="25"/>
  <x:c r="J5128" i="25"/>
  <x:c r="K5128" i="25"/>
  <x:c r="L5128" i="25"/>
  <x:c r="M5128" i="25"/>
  <x:c r="N5128" i="25"/>
  <x:c r="P5128" i="25"/>
  <x:c r="Q5128" i="25"/>
  <x:c r="R5128" i="25"/>
  <x:c r="A5129" i="25"/>
  <x:c r="B5129" i="25"/>
  <x:c r="C5129" i="25"/>
  <x:c r="D5129" i="25"/>
  <x:c r="E5129" i="25"/>
  <x:c r="F5129" i="25"/>
  <x:c r="G5129" i="25"/>
  <x:c r="H5129" i="25"/>
  <x:c r="I5129" i="25"/>
  <x:c r="J5129" i="25"/>
  <x:c r="K5129" i="25"/>
  <x:c r="L5129" i="25"/>
  <x:c r="M5129" i="25"/>
  <x:c r="N5129" i="25"/>
  <x:c r="P5129" i="25"/>
  <x:c r="Q5129" i="25"/>
  <x:c r="R5129" i="25"/>
  <x:c r="A5130" i="25"/>
  <x:c r="B5130" i="25"/>
  <x:c r="C5130" i="25"/>
  <x:c r="D5130" i="25"/>
  <x:c r="E5130" i="25"/>
  <x:c r="F5130" i="25"/>
  <x:c r="G5130" i="25"/>
  <x:c r="H5130" i="25"/>
  <x:c r="I5130" i="25"/>
  <x:c r="J5130" i="25"/>
  <x:c r="K5130" i="25"/>
  <x:c r="L5130" i="25"/>
  <x:c r="M5130" i="25"/>
  <x:c r="N5130" i="25"/>
  <x:c r="P5130" i="25"/>
  <x:c r="Q5130" i="25"/>
  <x:c r="R5130" i="25"/>
  <x:c r="A5131" i="25"/>
  <x:c r="B5131" i="25"/>
  <x:c r="C5131" i="25"/>
  <x:c r="D5131" i="25"/>
  <x:c r="E5131" i="25"/>
  <x:c r="F5131" i="25"/>
  <x:c r="G5131" i="25"/>
  <x:c r="H5131" i="25"/>
  <x:c r="I5131" i="25"/>
  <x:c r="J5131" i="25"/>
  <x:c r="K5131" i="25"/>
  <x:c r="L5131" i="25"/>
  <x:c r="M5131" i="25"/>
  <x:c r="N5131" i="25"/>
  <x:c r="P5131" i="25"/>
  <x:c r="Q5131" i="25"/>
  <x:c r="R5131" i="25"/>
  <x:c r="A5132" i="25"/>
  <x:c r="B5132" i="25"/>
  <x:c r="C5132" i="25"/>
  <x:c r="D5132" i="25"/>
  <x:c r="E5132" i="25"/>
  <x:c r="F5132" i="25"/>
  <x:c r="G5132" i="25"/>
  <x:c r="H5132" i="25"/>
  <x:c r="I5132" i="25"/>
  <x:c r="J5132" i="25"/>
  <x:c r="K5132" i="25"/>
  <x:c r="L5132" i="25"/>
  <x:c r="M5132" i="25"/>
  <x:c r="N5132" i="25"/>
  <x:c r="P5132" i="25"/>
  <x:c r="Q5132" i="25"/>
  <x:c r="R5132" i="25"/>
  <x:c r="A5133" i="25"/>
  <x:c r="B5133" i="25"/>
  <x:c r="C5133" i="25"/>
  <x:c r="D5133" i="25"/>
  <x:c r="E5133" i="25"/>
  <x:c r="F5133" i="25"/>
  <x:c r="G5133" i="25"/>
  <x:c r="H5133" i="25"/>
  <x:c r="I5133" i="25"/>
  <x:c r="J5133" i="25"/>
  <x:c r="K5133" i="25"/>
  <x:c r="L5133" i="25"/>
  <x:c r="M5133" i="25"/>
  <x:c r="N5133" i="25"/>
  <x:c r="P5133" i="25"/>
  <x:c r="Q5133" i="25"/>
  <x:c r="R5133" i="25"/>
  <x:c r="A5134" i="25"/>
  <x:c r="B5134" i="25"/>
  <x:c r="C5134" i="25"/>
  <x:c r="D5134" i="25"/>
  <x:c r="E5134" i="25"/>
  <x:c r="F5134" i="25"/>
  <x:c r="G5134" i="25"/>
  <x:c r="H5134" i="25"/>
  <x:c r="I5134" i="25"/>
  <x:c r="J5134" i="25"/>
  <x:c r="K5134" i="25"/>
  <x:c r="L5134" i="25"/>
  <x:c r="M5134" i="25"/>
  <x:c r="N5134" i="25"/>
  <x:c r="P5134" i="25"/>
  <x:c r="Q5134" i="25"/>
  <x:c r="R5134" i="25"/>
  <x:c r="A5135" i="25"/>
  <x:c r="B5135" i="25"/>
  <x:c r="C5135" i="25"/>
  <x:c r="D5135" i="25"/>
  <x:c r="E5135" i="25"/>
  <x:c r="F5135" i="25"/>
  <x:c r="G5135" i="25"/>
  <x:c r="H5135" i="25"/>
  <x:c r="I5135" i="25"/>
  <x:c r="J5135" i="25"/>
  <x:c r="K5135" i="25"/>
  <x:c r="L5135" i="25"/>
  <x:c r="M5135" i="25"/>
  <x:c r="N5135" i="25"/>
  <x:c r="P5135" i="25"/>
  <x:c r="Q5135" i="25"/>
  <x:c r="R5135" i="25"/>
  <x:c r="A5136" i="25"/>
  <x:c r="B5136" i="25"/>
  <x:c r="C5136" i="25"/>
  <x:c r="D5136" i="25"/>
  <x:c r="E5136" i="25"/>
  <x:c r="F5136" i="25"/>
  <x:c r="G5136" i="25"/>
  <x:c r="H5136" i="25"/>
  <x:c r="I5136" i="25"/>
  <x:c r="J5136" i="25"/>
  <x:c r="K5136" i="25"/>
  <x:c r="L5136" i="25"/>
  <x:c r="M5136" i="25"/>
  <x:c r="N5136" i="25"/>
  <x:c r="P5136" i="25"/>
  <x:c r="Q5136" i="25"/>
  <x:c r="R5136" i="25"/>
  <x:c r="A5137" i="25"/>
  <x:c r="B5137" i="25"/>
  <x:c r="C5137" i="25"/>
  <x:c r="D5137" i="25"/>
  <x:c r="E5137" i="25"/>
  <x:c r="F5137" i="25"/>
  <x:c r="G5137" i="25"/>
  <x:c r="H5137" i="25"/>
  <x:c r="I5137" i="25"/>
  <x:c r="J5137" i="25"/>
  <x:c r="K5137" i="25"/>
  <x:c r="L5137" i="25"/>
  <x:c r="M5137" i="25"/>
  <x:c r="N5137" i="25"/>
  <x:c r="P5137" i="25"/>
  <x:c r="Q5137" i="25"/>
  <x:c r="R5137" i="25"/>
  <x:c r="A5138" i="25"/>
  <x:c r="B5138" i="25"/>
  <x:c r="C5138" i="25"/>
  <x:c r="D5138" i="25"/>
  <x:c r="E5138" i="25"/>
  <x:c r="F5138" i="25"/>
  <x:c r="G5138" i="25"/>
  <x:c r="H5138" i="25"/>
  <x:c r="I5138" i="25"/>
  <x:c r="J5138" i="25"/>
  <x:c r="K5138" i="25"/>
  <x:c r="L5138" i="25"/>
  <x:c r="M5138" i="25"/>
  <x:c r="N5138" i="25"/>
  <x:c r="P5138" i="25"/>
  <x:c r="Q5138" i="25"/>
  <x:c r="R5138" i="25"/>
  <x:c r="A5139" i="25"/>
  <x:c r="B5139" i="25"/>
  <x:c r="C5139" i="25"/>
  <x:c r="D5139" i="25"/>
  <x:c r="E5139" i="25"/>
  <x:c r="F5139" i="25"/>
  <x:c r="G5139" i="25"/>
  <x:c r="H5139" i="25"/>
  <x:c r="I5139" i="25"/>
  <x:c r="J5139" i="25"/>
  <x:c r="K5139" i="25"/>
  <x:c r="L5139" i="25"/>
  <x:c r="M5139" i="25"/>
  <x:c r="N5139" i="25"/>
  <x:c r="P5139" i="25"/>
  <x:c r="Q5139" i="25"/>
  <x:c r="R5139" i="25"/>
  <x:c r="A5140" i="25"/>
  <x:c r="B5140" i="25"/>
  <x:c r="C5140" i="25"/>
  <x:c r="D5140" i="25"/>
  <x:c r="E5140" i="25"/>
  <x:c r="F5140" i="25"/>
  <x:c r="G5140" i="25"/>
  <x:c r="H5140" i="25"/>
  <x:c r="I5140" i="25"/>
  <x:c r="J5140" i="25"/>
  <x:c r="K5140" i="25"/>
  <x:c r="L5140" i="25"/>
  <x:c r="M5140" i="25"/>
  <x:c r="N5140" i="25"/>
  <x:c r="P5140" i="25"/>
  <x:c r="Q5140" i="25"/>
  <x:c r="R5140" i="25"/>
  <x:c r="A5141" i="25"/>
  <x:c r="B5141" i="25"/>
  <x:c r="C5141" i="25"/>
  <x:c r="D5141" i="25"/>
  <x:c r="E5141" i="25"/>
  <x:c r="F5141" i="25"/>
  <x:c r="G5141" i="25"/>
  <x:c r="H5141" i="25"/>
  <x:c r="I5141" i="25"/>
  <x:c r="J5141" i="25"/>
  <x:c r="K5141" i="25"/>
  <x:c r="L5141" i="25"/>
  <x:c r="M5141" i="25"/>
  <x:c r="N5141" i="25"/>
  <x:c r="P5141" i="25"/>
  <x:c r="Q5141" i="25"/>
  <x:c r="R5141" i="25"/>
  <x:c r="A5142" i="25"/>
  <x:c r="B5142" i="25"/>
  <x:c r="C5142" i="25"/>
  <x:c r="D5142" i="25"/>
  <x:c r="E5142" i="25"/>
  <x:c r="F5142" i="25"/>
  <x:c r="G5142" i="25"/>
  <x:c r="H5142" i="25"/>
  <x:c r="I5142" i="25"/>
  <x:c r="J5142" i="25"/>
  <x:c r="K5142" i="25"/>
  <x:c r="L5142" i="25"/>
  <x:c r="M5142" i="25"/>
  <x:c r="N5142" i="25"/>
  <x:c r="P5142" i="25"/>
  <x:c r="Q5142" i="25"/>
  <x:c r="R5142" i="25"/>
  <x:c r="A5143" i="25"/>
  <x:c r="B5143" i="25"/>
  <x:c r="C5143" i="25"/>
  <x:c r="D5143" i="25"/>
  <x:c r="E5143" i="25"/>
  <x:c r="F5143" i="25"/>
  <x:c r="G5143" i="25"/>
  <x:c r="H5143" i="25"/>
  <x:c r="I5143" i="25"/>
  <x:c r="J5143" i="25"/>
  <x:c r="K5143" i="25"/>
  <x:c r="L5143" i="25"/>
  <x:c r="M5143" i="25"/>
  <x:c r="N5143" i="25"/>
  <x:c r="P5143" i="25"/>
  <x:c r="Q5143" i="25"/>
  <x:c r="R5143" i="25"/>
  <x:c r="A5144" i="25"/>
  <x:c r="B5144" i="25"/>
  <x:c r="C5144" i="25"/>
  <x:c r="D5144" i="25"/>
  <x:c r="E5144" i="25"/>
  <x:c r="F5144" i="25"/>
  <x:c r="G5144" i="25"/>
  <x:c r="H5144" i="25"/>
  <x:c r="I5144" i="25"/>
  <x:c r="J5144" i="25"/>
  <x:c r="K5144" i="25"/>
  <x:c r="L5144" i="25"/>
  <x:c r="M5144" i="25"/>
  <x:c r="N5144" i="25"/>
  <x:c r="P5144" i="25"/>
  <x:c r="Q5144" i="25"/>
  <x:c r="R5144" i="25"/>
  <x:c r="A5145" i="25"/>
  <x:c r="B5145" i="25"/>
  <x:c r="C5145" i="25"/>
  <x:c r="D5145" i="25"/>
  <x:c r="E5145" i="25"/>
  <x:c r="F5145" i="25"/>
  <x:c r="G5145" i="25"/>
  <x:c r="H5145" i="25"/>
  <x:c r="I5145" i="25"/>
  <x:c r="J5145" i="25"/>
  <x:c r="K5145" i="25"/>
  <x:c r="L5145" i="25"/>
  <x:c r="M5145" i="25"/>
  <x:c r="N5145" i="25"/>
  <x:c r="P5145" i="25"/>
  <x:c r="Q5145" i="25"/>
  <x:c r="R5145" i="25"/>
  <x:c r="A5146" i="25"/>
  <x:c r="B5146" i="25"/>
  <x:c r="C5146" i="25"/>
  <x:c r="D5146" i="25"/>
  <x:c r="E5146" i="25"/>
  <x:c r="F5146" i="25"/>
  <x:c r="G5146" i="25"/>
  <x:c r="H5146" i="25"/>
  <x:c r="I5146" i="25"/>
  <x:c r="J5146" i="25"/>
  <x:c r="K5146" i="25"/>
  <x:c r="L5146" i="25"/>
  <x:c r="M5146" i="25"/>
  <x:c r="N5146" i="25"/>
  <x:c r="P5146" i="25"/>
  <x:c r="Q5146" i="25"/>
  <x:c r="R5146" i="25"/>
  <x:c r="A5147" i="25"/>
  <x:c r="B5147" i="25"/>
  <x:c r="C5147" i="25"/>
  <x:c r="D5147" i="25"/>
  <x:c r="E5147" i="25"/>
  <x:c r="F5147" i="25"/>
  <x:c r="G5147" i="25"/>
  <x:c r="H5147" i="25"/>
  <x:c r="I5147" i="25"/>
  <x:c r="J5147" i="25"/>
  <x:c r="K5147" i="25"/>
  <x:c r="L5147" i="25"/>
  <x:c r="M5147" i="25"/>
  <x:c r="N5147" i="25"/>
  <x:c r="P5147" i="25"/>
  <x:c r="Q5147" i="25"/>
  <x:c r="R5147" i="25"/>
  <x:c r="A5148" i="25"/>
  <x:c r="B5148" i="25"/>
  <x:c r="C5148" i="25"/>
  <x:c r="D5148" i="25"/>
  <x:c r="E5148" i="25"/>
  <x:c r="F5148" i="25"/>
  <x:c r="G5148" i="25"/>
  <x:c r="H5148" i="25"/>
  <x:c r="I5148" i="25"/>
  <x:c r="J5148" i="25"/>
  <x:c r="K5148" i="25"/>
  <x:c r="L5148" i="25"/>
  <x:c r="M5148" i="25"/>
  <x:c r="N5148" i="25"/>
  <x:c r="P5148" i="25"/>
  <x:c r="Q5148" i="25"/>
  <x:c r="R5148" i="25"/>
  <x:c r="A5149" i="25"/>
  <x:c r="B5149" i="25"/>
  <x:c r="C5149" i="25"/>
  <x:c r="D5149" i="25"/>
  <x:c r="E5149" i="25"/>
  <x:c r="F5149" i="25"/>
  <x:c r="G5149" i="25"/>
  <x:c r="H5149" i="25"/>
  <x:c r="I5149" i="25"/>
  <x:c r="J5149" i="25"/>
  <x:c r="K5149" i="25"/>
  <x:c r="L5149" i="25"/>
  <x:c r="M5149" i="25"/>
  <x:c r="N5149" i="25"/>
  <x:c r="P5149" i="25"/>
  <x:c r="Q5149" i="25"/>
  <x:c r="R5149" i="25"/>
  <x:c r="A5150" i="25"/>
  <x:c r="B5150" i="25"/>
  <x:c r="C5150" i="25"/>
  <x:c r="D5150" i="25"/>
  <x:c r="E5150" i="25"/>
  <x:c r="F5150" i="25"/>
  <x:c r="G5150" i="25"/>
  <x:c r="H5150" i="25"/>
  <x:c r="I5150" i="25"/>
  <x:c r="J5150" i="25"/>
  <x:c r="K5150" i="25"/>
  <x:c r="L5150" i="25"/>
  <x:c r="M5150" i="25"/>
  <x:c r="N5150" i="25"/>
  <x:c r="P5150" i="25"/>
  <x:c r="Q5150" i="25"/>
  <x:c r="R5150" i="25"/>
  <x:c r="A5151" i="25"/>
  <x:c r="B5151" i="25"/>
  <x:c r="C5151" i="25"/>
  <x:c r="D5151" i="25"/>
  <x:c r="E5151" i="25"/>
  <x:c r="F5151" i="25"/>
  <x:c r="G5151" i="25"/>
  <x:c r="H5151" i="25"/>
  <x:c r="I5151" i="25"/>
  <x:c r="J5151" i="25"/>
  <x:c r="K5151" i="25"/>
  <x:c r="L5151" i="25"/>
  <x:c r="M5151" i="25"/>
  <x:c r="N5151" i="25"/>
  <x:c r="P5151" i="25"/>
  <x:c r="Q5151" i="25"/>
  <x:c r="R5151" i="25"/>
  <x:c r="A5152" i="25"/>
  <x:c r="B5152" i="25"/>
  <x:c r="C5152" i="25"/>
  <x:c r="D5152" i="25"/>
  <x:c r="E5152" i="25"/>
  <x:c r="F5152" i="25"/>
  <x:c r="G5152" i="25"/>
  <x:c r="H5152" i="25"/>
  <x:c r="I5152" i="25"/>
  <x:c r="J5152" i="25"/>
  <x:c r="K5152" i="25"/>
  <x:c r="L5152" i="25"/>
  <x:c r="M5152" i="25"/>
  <x:c r="N5152" i="25"/>
  <x:c r="P5152" i="25"/>
  <x:c r="Q5152" i="25"/>
  <x:c r="R5152" i="25"/>
  <x:c r="A5153" i="25"/>
  <x:c r="B5153" i="25"/>
  <x:c r="C5153" i="25"/>
  <x:c r="D5153" i="25"/>
  <x:c r="E5153" i="25"/>
  <x:c r="F5153" i="25"/>
  <x:c r="G5153" i="25"/>
  <x:c r="H5153" i="25"/>
  <x:c r="I5153" i="25"/>
  <x:c r="J5153" i="25"/>
  <x:c r="K5153" i="25"/>
  <x:c r="L5153" i="25"/>
  <x:c r="M5153" i="25"/>
  <x:c r="N5153" i="25"/>
  <x:c r="P5153" i="25"/>
  <x:c r="Q5153" i="25"/>
  <x:c r="R5153" i="25"/>
  <x:c r="A5154" i="25"/>
  <x:c r="B5154" i="25"/>
  <x:c r="C5154" i="25"/>
  <x:c r="D5154" i="25"/>
  <x:c r="E5154" i="25"/>
  <x:c r="F5154" i="25"/>
  <x:c r="G5154" i="25"/>
  <x:c r="H5154" i="25"/>
  <x:c r="I5154" i="25"/>
  <x:c r="J5154" i="25"/>
  <x:c r="K5154" i="25"/>
  <x:c r="L5154" i="25"/>
  <x:c r="M5154" i="25"/>
  <x:c r="N5154" i="25"/>
  <x:c r="P5154" i="25"/>
  <x:c r="Q5154" i="25"/>
  <x:c r="R5154" i="25"/>
  <x:c r="A5155" i="25"/>
  <x:c r="B5155" i="25"/>
  <x:c r="C5155" i="25"/>
  <x:c r="D5155" i="25"/>
  <x:c r="E5155" i="25"/>
  <x:c r="F5155" i="25"/>
  <x:c r="G5155" i="25"/>
  <x:c r="H5155" i="25"/>
  <x:c r="I5155" i="25"/>
  <x:c r="J5155" i="25"/>
  <x:c r="K5155" i="25"/>
  <x:c r="L5155" i="25"/>
  <x:c r="M5155" i="25"/>
  <x:c r="N5155" i="25"/>
  <x:c r="P5155" i="25"/>
  <x:c r="Q5155" i="25"/>
  <x:c r="R5155" i="25"/>
  <x:c r="A5156" i="25"/>
  <x:c r="B5156" i="25"/>
  <x:c r="C5156" i="25"/>
  <x:c r="D5156" i="25"/>
  <x:c r="E5156" i="25"/>
  <x:c r="F5156" i="25"/>
  <x:c r="G5156" i="25"/>
  <x:c r="H5156" i="25"/>
  <x:c r="I5156" i="25"/>
  <x:c r="J5156" i="25"/>
  <x:c r="K5156" i="25"/>
  <x:c r="L5156" i="25"/>
  <x:c r="M5156" i="25"/>
  <x:c r="N5156" i="25"/>
  <x:c r="P5156" i="25"/>
  <x:c r="Q5156" i="25"/>
  <x:c r="R5156" i="25"/>
  <x:c r="A5157" i="25"/>
  <x:c r="B5157" i="25"/>
  <x:c r="C5157" i="25"/>
  <x:c r="D5157" i="25"/>
  <x:c r="E5157" i="25"/>
  <x:c r="F5157" i="25"/>
  <x:c r="G5157" i="25"/>
  <x:c r="H5157" i="25"/>
  <x:c r="I5157" i="25"/>
  <x:c r="J5157" i="25"/>
  <x:c r="K5157" i="25"/>
  <x:c r="L5157" i="25"/>
  <x:c r="M5157" i="25"/>
  <x:c r="N5157" i="25"/>
  <x:c r="P5157" i="25"/>
  <x:c r="Q5157" i="25"/>
  <x:c r="R5157" i="25"/>
  <x:c r="A5158" i="25"/>
  <x:c r="B5158" i="25"/>
  <x:c r="C5158" i="25"/>
  <x:c r="D5158" i="25"/>
  <x:c r="E5158" i="25"/>
  <x:c r="F5158" i="25"/>
  <x:c r="G5158" i="25"/>
  <x:c r="H5158" i="25"/>
  <x:c r="I5158" i="25"/>
  <x:c r="J5158" i="25"/>
  <x:c r="K5158" i="25"/>
  <x:c r="L5158" i="25"/>
  <x:c r="M5158" i="25"/>
  <x:c r="N5158" i="25"/>
  <x:c r="P5158" i="25"/>
  <x:c r="Q5158" i="25"/>
  <x:c r="R5158" i="25"/>
  <x:c r="A5159" i="25"/>
  <x:c r="B5159" i="25"/>
  <x:c r="C5159" i="25"/>
  <x:c r="D5159" i="25"/>
  <x:c r="E5159" i="25"/>
  <x:c r="F5159" i="25"/>
  <x:c r="G5159" i="25"/>
  <x:c r="H5159" i="25"/>
  <x:c r="I5159" i="25"/>
  <x:c r="J5159" i="25"/>
  <x:c r="K5159" i="25"/>
  <x:c r="L5159" i="25"/>
  <x:c r="M5159" i="25"/>
  <x:c r="N5159" i="25"/>
  <x:c r="P5159" i="25"/>
  <x:c r="Q5159" i="25"/>
  <x:c r="R5159" i="25"/>
  <x:c r="A5160" i="25"/>
  <x:c r="B5160" i="25"/>
  <x:c r="C5160" i="25"/>
  <x:c r="D5160" i="25"/>
  <x:c r="E5160" i="25"/>
  <x:c r="F5160" i="25"/>
  <x:c r="G5160" i="25"/>
  <x:c r="H5160" i="25"/>
  <x:c r="I5160" i="25"/>
  <x:c r="J5160" i="25"/>
  <x:c r="K5160" i="25"/>
  <x:c r="L5160" i="25"/>
  <x:c r="M5160" i="25"/>
  <x:c r="N5160" i="25"/>
  <x:c r="P5160" i="25"/>
  <x:c r="Q5160" i="25"/>
  <x:c r="R5160" i="25"/>
  <x:c r="A5161" i="25"/>
  <x:c r="B5161" i="25"/>
  <x:c r="C5161" i="25"/>
  <x:c r="D5161" i="25"/>
  <x:c r="E5161" i="25"/>
  <x:c r="F5161" i="25"/>
  <x:c r="G5161" i="25"/>
  <x:c r="H5161" i="25"/>
  <x:c r="I5161" i="25"/>
  <x:c r="J5161" i="25"/>
  <x:c r="K5161" i="25"/>
  <x:c r="L5161" i="25"/>
  <x:c r="M5161" i="25"/>
  <x:c r="N5161" i="25"/>
  <x:c r="P5161" i="25"/>
  <x:c r="Q5161" i="25"/>
  <x:c r="R5161" i="25"/>
  <x:c r="A5162" i="25"/>
  <x:c r="B5162" i="25"/>
  <x:c r="C5162" i="25"/>
  <x:c r="D5162" i="25"/>
  <x:c r="E5162" i="25"/>
  <x:c r="F5162" i="25"/>
  <x:c r="G5162" i="25"/>
  <x:c r="H5162" i="25"/>
  <x:c r="I5162" i="25"/>
  <x:c r="J5162" i="25"/>
  <x:c r="K5162" i="25"/>
  <x:c r="L5162" i="25"/>
  <x:c r="M5162" i="25"/>
  <x:c r="N5162" i="25"/>
  <x:c r="P5162" i="25"/>
  <x:c r="Q5162" i="25"/>
  <x:c r="R5162" i="25"/>
  <x:c r="A5163" i="25"/>
  <x:c r="B5163" i="25"/>
  <x:c r="C5163" i="25"/>
  <x:c r="D5163" i="25"/>
  <x:c r="E5163" i="25"/>
  <x:c r="F5163" i="25"/>
  <x:c r="G5163" i="25"/>
  <x:c r="H5163" i="25"/>
  <x:c r="I5163" i="25"/>
  <x:c r="J5163" i="25"/>
  <x:c r="K5163" i="25"/>
  <x:c r="L5163" i="25"/>
  <x:c r="M5163" i="25"/>
  <x:c r="N5163" i="25"/>
  <x:c r="P5163" i="25"/>
  <x:c r="Q5163" i="25"/>
  <x:c r="R5163" i="25"/>
  <x:c r="A5164" i="25"/>
  <x:c r="B5164" i="25"/>
  <x:c r="C5164" i="25"/>
  <x:c r="D5164" i="25"/>
  <x:c r="E5164" i="25"/>
  <x:c r="F5164" i="25"/>
  <x:c r="G5164" i="25"/>
  <x:c r="H5164" i="25"/>
  <x:c r="I5164" i="25"/>
  <x:c r="J5164" i="25"/>
  <x:c r="K5164" i="25"/>
  <x:c r="L5164" i="25"/>
  <x:c r="M5164" i="25"/>
  <x:c r="N5164" i="25"/>
  <x:c r="P5164" i="25"/>
  <x:c r="Q5164" i="25"/>
  <x:c r="R5164" i="25"/>
  <x:c r="A5165" i="25"/>
  <x:c r="B5165" i="25"/>
  <x:c r="C5165" i="25"/>
  <x:c r="D5165" i="25"/>
  <x:c r="E5165" i="25"/>
  <x:c r="F5165" i="25"/>
  <x:c r="G5165" i="25"/>
  <x:c r="H5165" i="25"/>
  <x:c r="I5165" i="25"/>
  <x:c r="J5165" i="25"/>
  <x:c r="K5165" i="25"/>
  <x:c r="L5165" i="25"/>
  <x:c r="M5165" i="25"/>
  <x:c r="N5165" i="25"/>
  <x:c r="P5165" i="25"/>
  <x:c r="Q5165" i="25"/>
  <x:c r="R5165" i="25"/>
  <x:c r="A5166" i="25"/>
  <x:c r="B5166" i="25"/>
  <x:c r="C5166" i="25"/>
  <x:c r="D5166" i="25"/>
  <x:c r="E5166" i="25"/>
  <x:c r="F5166" i="25"/>
  <x:c r="G5166" i="25"/>
  <x:c r="H5166" i="25"/>
  <x:c r="I5166" i="25"/>
  <x:c r="J5166" i="25"/>
  <x:c r="K5166" i="25"/>
  <x:c r="L5166" i="25"/>
  <x:c r="M5166" i="25"/>
  <x:c r="N5166" i="25"/>
  <x:c r="P5166" i="25"/>
  <x:c r="Q5166" i="25"/>
  <x:c r="R5166" i="25"/>
  <x:c r="A5167" i="25"/>
  <x:c r="B5167" i="25"/>
  <x:c r="C5167" i="25"/>
  <x:c r="D5167" i="25"/>
  <x:c r="E5167" i="25"/>
  <x:c r="F5167" i="25"/>
  <x:c r="G5167" i="25"/>
  <x:c r="H5167" i="25"/>
  <x:c r="I5167" i="25"/>
  <x:c r="J5167" i="25"/>
  <x:c r="K5167" i="25"/>
  <x:c r="L5167" i="25"/>
  <x:c r="M5167" i="25"/>
  <x:c r="N5167" i="25"/>
  <x:c r="P5167" i="25"/>
  <x:c r="Q5167" i="25"/>
  <x:c r="R5167" i="25"/>
  <x:c r="A5168" i="25"/>
  <x:c r="B5168" i="25"/>
  <x:c r="C5168" i="25"/>
  <x:c r="D5168" i="25"/>
  <x:c r="E5168" i="25"/>
  <x:c r="F5168" i="25"/>
  <x:c r="G5168" i="25"/>
  <x:c r="H5168" i="25"/>
  <x:c r="I5168" i="25"/>
  <x:c r="J5168" i="25"/>
  <x:c r="K5168" i="25"/>
  <x:c r="L5168" i="25"/>
  <x:c r="M5168" i="25"/>
  <x:c r="N5168" i="25"/>
  <x:c r="P5168" i="25"/>
  <x:c r="Q5168" i="25"/>
  <x:c r="R5168" i="25"/>
  <x:c r="A5169" i="25"/>
  <x:c r="B5169" i="25"/>
  <x:c r="C5169" i="25"/>
  <x:c r="D5169" i="25"/>
  <x:c r="E5169" i="25"/>
  <x:c r="F5169" i="25"/>
  <x:c r="G5169" i="25"/>
  <x:c r="H5169" i="25"/>
  <x:c r="I5169" i="25"/>
  <x:c r="J5169" i="25"/>
  <x:c r="K5169" i="25"/>
  <x:c r="L5169" i="25"/>
  <x:c r="M5169" i="25"/>
  <x:c r="N5169" i="25"/>
  <x:c r="P5169" i="25"/>
  <x:c r="Q5169" i="25"/>
  <x:c r="R5169" i="25"/>
  <x:c r="A5170" i="25"/>
  <x:c r="B5170" i="25"/>
  <x:c r="C5170" i="25"/>
  <x:c r="D5170" i="25"/>
  <x:c r="E5170" i="25"/>
  <x:c r="F5170" i="25"/>
  <x:c r="G5170" i="25"/>
  <x:c r="H5170" i="25"/>
  <x:c r="I5170" i="25"/>
  <x:c r="J5170" i="25"/>
  <x:c r="K5170" i="25"/>
  <x:c r="L5170" i="25"/>
  <x:c r="M5170" i="25"/>
  <x:c r="N5170" i="25"/>
  <x:c r="P5170" i="25"/>
  <x:c r="Q5170" i="25"/>
  <x:c r="R5170" i="25"/>
  <x:c r="A5171" i="25"/>
  <x:c r="B5171" i="25"/>
  <x:c r="C5171" i="25"/>
  <x:c r="D5171" i="25"/>
  <x:c r="E5171" i="25"/>
  <x:c r="F5171" i="25"/>
  <x:c r="G5171" i="25"/>
  <x:c r="H5171" i="25"/>
  <x:c r="I5171" i="25"/>
  <x:c r="J5171" i="25"/>
  <x:c r="K5171" i="25"/>
  <x:c r="L5171" i="25"/>
  <x:c r="M5171" i="25"/>
  <x:c r="N5171" i="25"/>
  <x:c r="P5171" i="25"/>
  <x:c r="Q5171" i="25"/>
  <x:c r="R5171" i="25"/>
  <x:c r="A5172" i="25"/>
  <x:c r="B5172" i="25"/>
  <x:c r="C5172" i="25"/>
  <x:c r="D5172" i="25"/>
  <x:c r="E5172" i="25"/>
  <x:c r="F5172" i="25"/>
  <x:c r="G5172" i="25"/>
  <x:c r="H5172" i="25"/>
  <x:c r="I5172" i="25"/>
  <x:c r="J5172" i="25"/>
  <x:c r="K5172" i="25"/>
  <x:c r="L5172" i="25"/>
  <x:c r="M5172" i="25"/>
  <x:c r="N5172" i="25"/>
  <x:c r="P5172" i="25"/>
  <x:c r="Q5172" i="25"/>
  <x:c r="R5172" i="25"/>
  <x:c r="A5173" i="25"/>
  <x:c r="B5173" i="25"/>
  <x:c r="C5173" i="25"/>
  <x:c r="D5173" i="25"/>
  <x:c r="E5173" i="25"/>
  <x:c r="F5173" i="25"/>
  <x:c r="G5173" i="25"/>
  <x:c r="H5173" i="25"/>
  <x:c r="I5173" i="25"/>
  <x:c r="J5173" i="25"/>
  <x:c r="K5173" i="25"/>
  <x:c r="L5173" i="25"/>
  <x:c r="M5173" i="25"/>
  <x:c r="N5173" i="25"/>
  <x:c r="P5173" i="25"/>
  <x:c r="Q5173" i="25"/>
  <x:c r="R5173" i="25"/>
  <x:c r="A5174" i="25"/>
  <x:c r="B5174" i="25"/>
  <x:c r="C5174" i="25"/>
  <x:c r="D5174" i="25"/>
  <x:c r="E5174" i="25"/>
  <x:c r="F5174" i="25"/>
  <x:c r="G5174" i="25"/>
  <x:c r="H5174" i="25"/>
  <x:c r="I5174" i="25"/>
  <x:c r="J5174" i="25"/>
  <x:c r="K5174" i="25"/>
  <x:c r="L5174" i="25"/>
  <x:c r="M5174" i="25"/>
  <x:c r="N5174" i="25"/>
  <x:c r="P5174" i="25"/>
  <x:c r="Q5174" i="25"/>
  <x:c r="R5174" i="25"/>
  <x:c r="A5175" i="25"/>
  <x:c r="B5175" i="25"/>
  <x:c r="C5175" i="25"/>
  <x:c r="D5175" i="25"/>
  <x:c r="E5175" i="25"/>
  <x:c r="F5175" i="25"/>
  <x:c r="G5175" i="25"/>
  <x:c r="H5175" i="25"/>
  <x:c r="I5175" i="25"/>
  <x:c r="J5175" i="25"/>
  <x:c r="K5175" i="25"/>
  <x:c r="L5175" i="25"/>
  <x:c r="M5175" i="25"/>
  <x:c r="N5175" i="25"/>
  <x:c r="P5175" i="25"/>
  <x:c r="Q5175" i="25"/>
  <x:c r="R5175" i="25"/>
  <x:c r="A5176" i="25"/>
  <x:c r="B5176" i="25"/>
  <x:c r="C5176" i="25"/>
  <x:c r="D5176" i="25"/>
  <x:c r="E5176" i="25"/>
  <x:c r="F5176" i="25"/>
  <x:c r="G5176" i="25"/>
  <x:c r="H5176" i="25"/>
  <x:c r="I5176" i="25"/>
  <x:c r="J5176" i="25"/>
  <x:c r="K5176" i="25"/>
  <x:c r="L5176" i="25"/>
  <x:c r="M5176" i="25"/>
  <x:c r="N5176" i="25"/>
  <x:c r="P5176" i="25"/>
  <x:c r="Q5176" i="25"/>
  <x:c r="R5176" i="25"/>
  <x:c r="A5177" i="25"/>
  <x:c r="B5177" i="25"/>
  <x:c r="C5177" i="25"/>
  <x:c r="D5177" i="25"/>
  <x:c r="E5177" i="25"/>
  <x:c r="F5177" i="25"/>
  <x:c r="G5177" i="25"/>
  <x:c r="H5177" i="25"/>
  <x:c r="I5177" i="25"/>
  <x:c r="J5177" i="25"/>
  <x:c r="K5177" i="25"/>
  <x:c r="L5177" i="25"/>
  <x:c r="M5177" i="25"/>
  <x:c r="N5177" i="25"/>
  <x:c r="P5177" i="25"/>
  <x:c r="Q5177" i="25"/>
  <x:c r="R5177" i="25"/>
  <x:c r="A5178" i="25"/>
  <x:c r="B5178" i="25"/>
  <x:c r="C5178" i="25"/>
  <x:c r="D5178" i="25"/>
  <x:c r="E5178" i="25"/>
  <x:c r="F5178" i="25"/>
  <x:c r="G5178" i="25"/>
  <x:c r="H5178" i="25"/>
  <x:c r="I5178" i="25"/>
  <x:c r="J5178" i="25"/>
  <x:c r="K5178" i="25"/>
  <x:c r="L5178" i="25"/>
  <x:c r="M5178" i="25"/>
  <x:c r="N5178" i="25"/>
  <x:c r="P5178" i="25"/>
  <x:c r="Q5178" i="25"/>
  <x:c r="R5178" i="25"/>
  <x:c r="A5179" i="25"/>
  <x:c r="B5179" i="25"/>
  <x:c r="C5179" i="25"/>
  <x:c r="D5179" i="25"/>
  <x:c r="E5179" i="25"/>
  <x:c r="F5179" i="25"/>
  <x:c r="G5179" i="25"/>
  <x:c r="H5179" i="25"/>
  <x:c r="I5179" i="25"/>
  <x:c r="J5179" i="25"/>
  <x:c r="K5179" i="25"/>
  <x:c r="L5179" i="25"/>
  <x:c r="M5179" i="25"/>
  <x:c r="N5179" i="25"/>
  <x:c r="P5179" i="25"/>
  <x:c r="Q5179" i="25"/>
  <x:c r="R5179" i="25"/>
  <x:c r="A5180" i="25"/>
  <x:c r="B5180" i="25"/>
  <x:c r="C5180" i="25"/>
  <x:c r="D5180" i="25"/>
  <x:c r="E5180" i="25"/>
  <x:c r="F5180" i="25"/>
  <x:c r="G5180" i="25"/>
  <x:c r="H5180" i="25"/>
  <x:c r="I5180" i="25"/>
  <x:c r="J5180" i="25"/>
  <x:c r="K5180" i="25"/>
  <x:c r="L5180" i="25"/>
  <x:c r="M5180" i="25"/>
  <x:c r="N5180" i="25"/>
  <x:c r="P5180" i="25"/>
  <x:c r="Q5180" i="25"/>
  <x:c r="R5180" i="25"/>
  <x:c r="A5181" i="25"/>
  <x:c r="B5181" i="25"/>
  <x:c r="C5181" i="25"/>
  <x:c r="D5181" i="25"/>
  <x:c r="E5181" i="25"/>
  <x:c r="F5181" i="25"/>
  <x:c r="G5181" i="25"/>
  <x:c r="H5181" i="25"/>
  <x:c r="I5181" i="25"/>
  <x:c r="J5181" i="25"/>
  <x:c r="K5181" i="25"/>
  <x:c r="L5181" i="25"/>
  <x:c r="M5181" i="25"/>
  <x:c r="N5181" i="25"/>
  <x:c r="P5181" i="25"/>
  <x:c r="Q5181" i="25"/>
  <x:c r="R5181" i="25"/>
  <x:c r="A5182" i="25"/>
  <x:c r="B5182" i="25"/>
  <x:c r="C5182" i="25"/>
  <x:c r="D5182" i="25"/>
  <x:c r="E5182" i="25"/>
  <x:c r="F5182" i="25"/>
  <x:c r="G5182" i="25"/>
  <x:c r="H5182" i="25"/>
  <x:c r="I5182" i="25"/>
  <x:c r="J5182" i="25"/>
  <x:c r="K5182" i="25"/>
  <x:c r="L5182" i="25"/>
  <x:c r="M5182" i="25"/>
  <x:c r="N5182" i="25"/>
  <x:c r="P5182" i="25"/>
  <x:c r="Q5182" i="25"/>
  <x:c r="R5182" i="25"/>
  <x:c r="A5183" i="25"/>
  <x:c r="B5183" i="25"/>
  <x:c r="C5183" i="25"/>
  <x:c r="D5183" i="25"/>
  <x:c r="E5183" i="25"/>
  <x:c r="F5183" i="25"/>
  <x:c r="G5183" i="25"/>
  <x:c r="H5183" i="25"/>
  <x:c r="I5183" i="25"/>
  <x:c r="J5183" i="25"/>
  <x:c r="K5183" i="25"/>
  <x:c r="L5183" i="25"/>
  <x:c r="M5183" i="25"/>
  <x:c r="N5183" i="25"/>
  <x:c r="P5183" i="25"/>
  <x:c r="Q5183" i="25"/>
  <x:c r="R5183" i="25"/>
  <x:c r="A5184" i="25"/>
  <x:c r="B5184" i="25"/>
  <x:c r="C5184" i="25"/>
  <x:c r="D5184" i="25"/>
  <x:c r="E5184" i="25"/>
  <x:c r="F5184" i="25"/>
  <x:c r="G5184" i="25"/>
  <x:c r="H5184" i="25"/>
  <x:c r="I5184" i="25"/>
  <x:c r="J5184" i="25"/>
  <x:c r="K5184" i="25"/>
  <x:c r="L5184" i="25"/>
  <x:c r="M5184" i="25"/>
  <x:c r="N5184" i="25"/>
  <x:c r="P5184" i="25"/>
  <x:c r="Q5184" i="25"/>
  <x:c r="R5184" i="25"/>
  <x:c r="A5185" i="25"/>
  <x:c r="B5185" i="25"/>
  <x:c r="C5185" i="25"/>
  <x:c r="D5185" i="25"/>
  <x:c r="E5185" i="25"/>
  <x:c r="F5185" i="25"/>
  <x:c r="G5185" i="25"/>
  <x:c r="H5185" i="25"/>
  <x:c r="I5185" i="25"/>
  <x:c r="J5185" i="25"/>
  <x:c r="K5185" i="25"/>
  <x:c r="L5185" i="25"/>
  <x:c r="M5185" i="25"/>
  <x:c r="N5185" i="25"/>
  <x:c r="P5185" i="25"/>
  <x:c r="Q5185" i="25"/>
  <x:c r="R5185" i="25"/>
  <x:c r="A5186" i="25"/>
  <x:c r="B5186" i="25"/>
  <x:c r="C5186" i="25"/>
  <x:c r="D5186" i="25"/>
  <x:c r="E5186" i="25"/>
  <x:c r="F5186" i="25"/>
  <x:c r="G5186" i="25"/>
  <x:c r="H5186" i="25"/>
  <x:c r="I5186" i="25"/>
  <x:c r="J5186" i="25"/>
  <x:c r="K5186" i="25"/>
  <x:c r="L5186" i="25"/>
  <x:c r="M5186" i="25"/>
  <x:c r="N5186" i="25"/>
  <x:c r="P5186" i="25"/>
  <x:c r="Q5186" i="25"/>
  <x:c r="R5186" i="25"/>
  <x:c r="A5187" i="25"/>
  <x:c r="B5187" i="25"/>
  <x:c r="C5187" i="25"/>
  <x:c r="D5187" i="25"/>
  <x:c r="E5187" i="25"/>
  <x:c r="F5187" i="25"/>
  <x:c r="G5187" i="25"/>
  <x:c r="H5187" i="25"/>
  <x:c r="I5187" i="25"/>
  <x:c r="J5187" i="25"/>
  <x:c r="K5187" i="25"/>
  <x:c r="L5187" i="25"/>
  <x:c r="M5187" i="25"/>
  <x:c r="N5187" i="25"/>
  <x:c r="P5187" i="25"/>
  <x:c r="Q5187" i="25"/>
  <x:c r="R5187" i="25"/>
  <x:c r="A5188" i="25"/>
  <x:c r="B5188" i="25"/>
  <x:c r="C5188" i="25"/>
  <x:c r="D5188" i="25"/>
  <x:c r="E5188" i="25"/>
  <x:c r="F5188" i="25"/>
  <x:c r="G5188" i="25"/>
  <x:c r="H5188" i="25"/>
  <x:c r="I5188" i="25"/>
  <x:c r="J5188" i="25"/>
  <x:c r="K5188" i="25"/>
  <x:c r="L5188" i="25"/>
  <x:c r="M5188" i="25"/>
  <x:c r="N5188" i="25"/>
  <x:c r="P5188" i="25"/>
  <x:c r="Q5188" i="25"/>
  <x:c r="R5188" i="25"/>
  <x:c r="A5189" i="25"/>
  <x:c r="B5189" i="25"/>
  <x:c r="C5189" i="25"/>
  <x:c r="D5189" i="25"/>
  <x:c r="E5189" i="25"/>
  <x:c r="F5189" i="25"/>
  <x:c r="G5189" i="25"/>
  <x:c r="H5189" i="25"/>
  <x:c r="I5189" i="25"/>
  <x:c r="J5189" i="25"/>
  <x:c r="K5189" i="25"/>
  <x:c r="L5189" i="25"/>
  <x:c r="M5189" i="25"/>
  <x:c r="N5189" i="25"/>
  <x:c r="P5189" i="25"/>
  <x:c r="Q5189" i="25"/>
  <x:c r="R5189" i="25"/>
  <x:c r="A5190" i="25"/>
  <x:c r="B5190" i="25"/>
  <x:c r="C5190" i="25"/>
  <x:c r="D5190" i="25"/>
  <x:c r="E5190" i="25"/>
  <x:c r="F5190" i="25"/>
  <x:c r="G5190" i="25"/>
  <x:c r="H5190" i="25"/>
  <x:c r="I5190" i="25"/>
  <x:c r="J5190" i="25"/>
  <x:c r="K5190" i="25"/>
  <x:c r="L5190" i="25"/>
  <x:c r="M5190" i="25"/>
  <x:c r="N5190" i="25"/>
  <x:c r="P5190" i="25"/>
  <x:c r="Q5190" i="25"/>
  <x:c r="R5190" i="25"/>
  <x:c r="A5191" i="25"/>
  <x:c r="B5191" i="25"/>
  <x:c r="C5191" i="25"/>
  <x:c r="D5191" i="25"/>
  <x:c r="E5191" i="25"/>
  <x:c r="F5191" i="25"/>
  <x:c r="G5191" i="25"/>
  <x:c r="H5191" i="25"/>
  <x:c r="I5191" i="25"/>
  <x:c r="J5191" i="25"/>
  <x:c r="K5191" i="25"/>
  <x:c r="L5191" i="25"/>
  <x:c r="M5191" i="25"/>
  <x:c r="N5191" i="25"/>
  <x:c r="P5191" i="25"/>
  <x:c r="Q5191" i="25"/>
  <x:c r="R5191" i="25"/>
  <x:c r="A5192" i="25"/>
  <x:c r="B5192" i="25"/>
  <x:c r="C5192" i="25"/>
  <x:c r="D5192" i="25"/>
  <x:c r="E5192" i="25"/>
  <x:c r="F5192" i="25"/>
  <x:c r="G5192" i="25"/>
  <x:c r="H5192" i="25"/>
  <x:c r="I5192" i="25"/>
  <x:c r="J5192" i="25"/>
  <x:c r="K5192" i="25"/>
  <x:c r="L5192" i="25"/>
  <x:c r="M5192" i="25"/>
  <x:c r="N5192" i="25"/>
  <x:c r="P5192" i="25"/>
  <x:c r="Q5192" i="25"/>
  <x:c r="R5192" i="25"/>
  <x:c r="A5193" i="25"/>
  <x:c r="B5193" i="25"/>
  <x:c r="C5193" i="25"/>
  <x:c r="D5193" i="25"/>
  <x:c r="E5193" i="25"/>
  <x:c r="F5193" i="25"/>
  <x:c r="G5193" i="25"/>
  <x:c r="H5193" i="25"/>
  <x:c r="I5193" i="25"/>
  <x:c r="J5193" i="25"/>
  <x:c r="K5193" i="25"/>
  <x:c r="L5193" i="25"/>
  <x:c r="M5193" i="25"/>
  <x:c r="N5193" i="25"/>
  <x:c r="P5193" i="25"/>
  <x:c r="Q5193" i="25"/>
  <x:c r="R5193" i="25"/>
  <x:c r="A5194" i="25"/>
  <x:c r="B5194" i="25"/>
  <x:c r="C5194" i="25"/>
  <x:c r="D5194" i="25"/>
  <x:c r="E5194" i="25"/>
  <x:c r="F5194" i="25"/>
  <x:c r="G5194" i="25"/>
  <x:c r="H5194" i="25"/>
  <x:c r="I5194" i="25"/>
  <x:c r="J5194" i="25"/>
  <x:c r="K5194" i="25"/>
  <x:c r="L5194" i="25"/>
  <x:c r="M5194" i="25"/>
  <x:c r="N5194" i="25"/>
  <x:c r="P5194" i="25"/>
  <x:c r="Q5194" i="25"/>
  <x:c r="R5194" i="25"/>
  <x:c r="A5195" i="25"/>
  <x:c r="B5195" i="25"/>
  <x:c r="C5195" i="25"/>
  <x:c r="D5195" i="25"/>
  <x:c r="E5195" i="25"/>
  <x:c r="F5195" i="25"/>
  <x:c r="G5195" i="25"/>
  <x:c r="H5195" i="25"/>
  <x:c r="I5195" i="25"/>
  <x:c r="J5195" i="25"/>
  <x:c r="K5195" i="25"/>
  <x:c r="L5195" i="25"/>
  <x:c r="M5195" i="25"/>
  <x:c r="N5195" i="25"/>
  <x:c r="P5195" i="25"/>
  <x:c r="Q5195" i="25"/>
  <x:c r="R5195" i="25"/>
  <x:c r="A5196" i="25"/>
  <x:c r="B5196" i="25"/>
  <x:c r="C5196" i="25"/>
  <x:c r="D5196" i="25"/>
  <x:c r="E5196" i="25"/>
  <x:c r="F5196" i="25"/>
  <x:c r="G5196" i="25"/>
  <x:c r="H5196" i="25"/>
  <x:c r="I5196" i="25"/>
  <x:c r="J5196" i="25"/>
  <x:c r="K5196" i="25"/>
  <x:c r="L5196" i="25"/>
  <x:c r="M5196" i="25"/>
  <x:c r="N5196" i="25"/>
  <x:c r="P5196" i="25"/>
  <x:c r="Q5196" i="25"/>
  <x:c r="R5196" i="25"/>
  <x:c r="A5197" i="25"/>
  <x:c r="B5197" i="25"/>
  <x:c r="C5197" i="25"/>
  <x:c r="D5197" i="25"/>
  <x:c r="E5197" i="25"/>
  <x:c r="F5197" i="25"/>
  <x:c r="G5197" i="25"/>
  <x:c r="H5197" i="25"/>
  <x:c r="I5197" i="25"/>
  <x:c r="J5197" i="25"/>
  <x:c r="K5197" i="25"/>
  <x:c r="L5197" i="25"/>
  <x:c r="M5197" i="25"/>
  <x:c r="N5197" i="25"/>
  <x:c r="P5197" i="25"/>
  <x:c r="Q5197" i="25"/>
  <x:c r="R5197" i="25"/>
  <x:c r="A5198" i="25"/>
  <x:c r="B5198" i="25"/>
  <x:c r="C5198" i="25"/>
  <x:c r="D5198" i="25"/>
  <x:c r="E5198" i="25"/>
  <x:c r="F5198" i="25"/>
  <x:c r="G5198" i="25"/>
  <x:c r="H5198" i="25"/>
  <x:c r="I5198" i="25"/>
  <x:c r="J5198" i="25"/>
  <x:c r="K5198" i="25"/>
  <x:c r="L5198" i="25"/>
  <x:c r="M5198" i="25"/>
  <x:c r="N5198" i="25"/>
  <x:c r="P5198" i="25"/>
  <x:c r="Q5198" i="25"/>
  <x:c r="R5198" i="25"/>
  <x:c r="A5199" i="25"/>
  <x:c r="B5199" i="25"/>
  <x:c r="C5199" i="25"/>
  <x:c r="D5199" i="25"/>
  <x:c r="E5199" i="25"/>
  <x:c r="F5199" i="25"/>
  <x:c r="G5199" i="25"/>
  <x:c r="H5199" i="25"/>
  <x:c r="I5199" i="25"/>
  <x:c r="J5199" i="25"/>
  <x:c r="K5199" i="25"/>
  <x:c r="L5199" i="25"/>
  <x:c r="M5199" i="25"/>
  <x:c r="N5199" i="25"/>
  <x:c r="P5199" i="25"/>
  <x:c r="Q5199" i="25"/>
  <x:c r="R5199" i="25"/>
  <x:c r="A5200" i="25"/>
  <x:c r="B5200" i="25"/>
  <x:c r="C5200" i="25"/>
  <x:c r="D5200" i="25"/>
  <x:c r="E5200" i="25"/>
  <x:c r="F5200" i="25"/>
  <x:c r="G5200" i="25"/>
  <x:c r="H5200" i="25"/>
  <x:c r="I5200" i="25"/>
  <x:c r="J5200" i="25"/>
  <x:c r="K5200" i="25"/>
  <x:c r="L5200" i="25"/>
  <x:c r="M5200" i="25"/>
  <x:c r="N5200" i="25"/>
  <x:c r="P5200" i="25"/>
  <x:c r="Q5200" i="25"/>
  <x:c r="R5200" i="25"/>
  <x:c r="A5201" i="25"/>
  <x:c r="B5201" i="25"/>
  <x:c r="C5201" i="25"/>
  <x:c r="D5201" i="25"/>
  <x:c r="E5201" i="25"/>
  <x:c r="F5201" i="25"/>
  <x:c r="G5201" i="25"/>
  <x:c r="H5201" i="25"/>
  <x:c r="I5201" i="25"/>
  <x:c r="J5201" i="25"/>
  <x:c r="K5201" i="25"/>
  <x:c r="L5201" i="25"/>
  <x:c r="M5201" i="25"/>
  <x:c r="N5201" i="25"/>
  <x:c r="P5201" i="25"/>
  <x:c r="Q5201" i="25"/>
  <x:c r="R5201" i="25"/>
  <x:c r="A5202" i="25"/>
  <x:c r="B5202" i="25"/>
  <x:c r="C5202" i="25"/>
  <x:c r="D5202" i="25"/>
  <x:c r="E5202" i="25"/>
  <x:c r="F5202" i="25"/>
  <x:c r="G5202" i="25"/>
  <x:c r="H5202" i="25"/>
  <x:c r="I5202" i="25"/>
  <x:c r="J5202" i="25"/>
  <x:c r="K5202" i="25"/>
  <x:c r="L5202" i="25"/>
  <x:c r="M5202" i="25"/>
  <x:c r="N5202" i="25"/>
  <x:c r="P5202" i="25"/>
  <x:c r="Q5202" i="25"/>
  <x:c r="R5202" i="25"/>
  <x:c r="A5203" i="25"/>
  <x:c r="B5203" i="25"/>
  <x:c r="C5203" i="25"/>
  <x:c r="D5203" i="25"/>
  <x:c r="E5203" i="25"/>
  <x:c r="F5203" i="25"/>
  <x:c r="G5203" i="25"/>
  <x:c r="H5203" i="25"/>
  <x:c r="I5203" i="25"/>
  <x:c r="J5203" i="25"/>
  <x:c r="K5203" i="25"/>
  <x:c r="L5203" i="25"/>
  <x:c r="M5203" i="25"/>
  <x:c r="N5203" i="25"/>
  <x:c r="P5203" i="25"/>
  <x:c r="Q5203" i="25"/>
  <x:c r="R5203" i="25"/>
  <x:c r="A5204" i="25"/>
  <x:c r="B5204" i="25"/>
  <x:c r="C5204" i="25"/>
  <x:c r="D5204" i="25"/>
  <x:c r="E5204" i="25"/>
  <x:c r="F5204" i="25"/>
  <x:c r="G5204" i="25"/>
  <x:c r="H5204" i="25"/>
  <x:c r="I5204" i="25"/>
  <x:c r="J5204" i="25"/>
  <x:c r="K5204" i="25"/>
  <x:c r="L5204" i="25"/>
  <x:c r="M5204" i="25"/>
  <x:c r="N5204" i="25"/>
  <x:c r="P5204" i="25"/>
  <x:c r="Q5204" i="25"/>
  <x:c r="R5204" i="25"/>
  <x:c r="A5205" i="25"/>
  <x:c r="B5205" i="25"/>
  <x:c r="C5205" i="25"/>
  <x:c r="D5205" i="25"/>
  <x:c r="E5205" i="25"/>
  <x:c r="F5205" i="25"/>
  <x:c r="G5205" i="25"/>
  <x:c r="H5205" i="25"/>
  <x:c r="I5205" i="25"/>
  <x:c r="J5205" i="25"/>
  <x:c r="K5205" i="25"/>
  <x:c r="L5205" i="25"/>
  <x:c r="M5205" i="25"/>
  <x:c r="N5205" i="25"/>
  <x:c r="P5205" i="25"/>
  <x:c r="Q5205" i="25"/>
  <x:c r="R5205" i="25"/>
  <x:c r="A5206" i="25"/>
  <x:c r="B5206" i="25"/>
  <x:c r="C5206" i="25"/>
  <x:c r="D5206" i="25"/>
  <x:c r="E5206" i="25"/>
  <x:c r="F5206" i="25"/>
  <x:c r="G5206" i="25"/>
  <x:c r="H5206" i="25"/>
  <x:c r="I5206" i="25"/>
  <x:c r="J5206" i="25"/>
  <x:c r="K5206" i="25"/>
  <x:c r="L5206" i="25"/>
  <x:c r="M5206" i="25"/>
  <x:c r="N5206" i="25"/>
  <x:c r="P5206" i="25"/>
  <x:c r="Q5206" i="25"/>
  <x:c r="R5206" i="25"/>
  <x:c r="A5207" i="25"/>
  <x:c r="B5207" i="25"/>
  <x:c r="C5207" i="25"/>
  <x:c r="D5207" i="25"/>
  <x:c r="E5207" i="25"/>
  <x:c r="F5207" i="25"/>
  <x:c r="G5207" i="25"/>
  <x:c r="H5207" i="25"/>
  <x:c r="I5207" i="25"/>
  <x:c r="J5207" i="25"/>
  <x:c r="K5207" i="25"/>
  <x:c r="L5207" i="25"/>
  <x:c r="M5207" i="25"/>
  <x:c r="N5207" i="25"/>
  <x:c r="P5207" i="25"/>
  <x:c r="Q5207" i="25"/>
  <x:c r="R5207" i="25"/>
  <x:c r="A5208" i="25"/>
  <x:c r="B5208" i="25"/>
  <x:c r="C5208" i="25"/>
  <x:c r="D5208" i="25"/>
  <x:c r="E5208" i="25"/>
  <x:c r="F5208" i="25"/>
  <x:c r="G5208" i="25"/>
  <x:c r="H5208" i="25"/>
  <x:c r="I5208" i="25"/>
  <x:c r="J5208" i="25"/>
  <x:c r="K5208" i="25"/>
  <x:c r="L5208" i="25"/>
  <x:c r="M5208" i="25"/>
  <x:c r="N5208" i="25"/>
  <x:c r="P5208" i="25"/>
  <x:c r="Q5208" i="25"/>
  <x:c r="R5208" i="25"/>
  <x:c r="A5209" i="25"/>
  <x:c r="B5209" i="25"/>
  <x:c r="C5209" i="25"/>
  <x:c r="D5209" i="25"/>
  <x:c r="E5209" i="25"/>
  <x:c r="F5209" i="25"/>
  <x:c r="G5209" i="25"/>
  <x:c r="H5209" i="25"/>
  <x:c r="I5209" i="25"/>
  <x:c r="J5209" i="25"/>
  <x:c r="K5209" i="25"/>
  <x:c r="L5209" i="25"/>
  <x:c r="M5209" i="25"/>
  <x:c r="N5209" i="25"/>
  <x:c r="P5209" i="25"/>
  <x:c r="Q5209" i="25"/>
  <x:c r="R5209" i="25"/>
  <x:c r="A5210" i="25"/>
  <x:c r="B5210" i="25"/>
  <x:c r="C5210" i="25"/>
  <x:c r="D5210" i="25"/>
  <x:c r="E5210" i="25"/>
  <x:c r="F5210" i="25"/>
  <x:c r="G5210" i="25"/>
  <x:c r="H5210" i="25"/>
  <x:c r="I5210" i="25"/>
  <x:c r="J5210" i="25"/>
  <x:c r="K5210" i="25"/>
  <x:c r="L5210" i="25"/>
  <x:c r="M5210" i="25"/>
  <x:c r="N5210" i="25"/>
  <x:c r="P5210" i="25"/>
  <x:c r="Q5210" i="25"/>
  <x:c r="R5210" i="25"/>
  <x:c r="A5211" i="25"/>
  <x:c r="B5211" i="25"/>
  <x:c r="C5211" i="25"/>
  <x:c r="D5211" i="25"/>
  <x:c r="E5211" i="25"/>
  <x:c r="F5211" i="25"/>
  <x:c r="G5211" i="25"/>
  <x:c r="H5211" i="25"/>
  <x:c r="I5211" i="25"/>
  <x:c r="J5211" i="25"/>
  <x:c r="K5211" i="25"/>
  <x:c r="L5211" i="25"/>
  <x:c r="M5211" i="25"/>
  <x:c r="N5211" i="25"/>
  <x:c r="P5211" i="25"/>
  <x:c r="Q5211" i="25"/>
  <x:c r="R5211" i="25"/>
  <x:c r="A5212" i="25"/>
  <x:c r="B5212" i="25"/>
  <x:c r="C5212" i="25"/>
  <x:c r="D5212" i="25"/>
  <x:c r="E5212" i="25"/>
  <x:c r="F5212" i="25"/>
  <x:c r="G5212" i="25"/>
  <x:c r="H5212" i="25"/>
  <x:c r="I5212" i="25"/>
  <x:c r="J5212" i="25"/>
  <x:c r="K5212" i="25"/>
  <x:c r="L5212" i="25"/>
  <x:c r="M5212" i="25"/>
  <x:c r="N5212" i="25"/>
  <x:c r="P5212" i="25"/>
  <x:c r="Q5212" i="25"/>
  <x:c r="R5212" i="25"/>
  <x:c r="A5213" i="25"/>
  <x:c r="B5213" i="25"/>
  <x:c r="C5213" i="25"/>
  <x:c r="D5213" i="25"/>
  <x:c r="E5213" i="25"/>
  <x:c r="F5213" i="25"/>
  <x:c r="G5213" i="25"/>
  <x:c r="H5213" i="25"/>
  <x:c r="I5213" i="25"/>
  <x:c r="J5213" i="25"/>
  <x:c r="K5213" i="25"/>
  <x:c r="L5213" i="25"/>
  <x:c r="M5213" i="25"/>
  <x:c r="N5213" i="25"/>
  <x:c r="P5213" i="25"/>
  <x:c r="Q5213" i="25"/>
  <x:c r="R5213" i="25"/>
  <x:c r="A5214" i="25"/>
  <x:c r="B5214" i="25"/>
  <x:c r="C5214" i="25"/>
  <x:c r="D5214" i="25"/>
  <x:c r="E5214" i="25"/>
  <x:c r="F5214" i="25"/>
  <x:c r="G5214" i="25"/>
  <x:c r="H5214" i="25"/>
  <x:c r="I5214" i="25"/>
  <x:c r="J5214" i="25"/>
  <x:c r="K5214" i="25"/>
  <x:c r="L5214" i="25"/>
  <x:c r="M5214" i="25"/>
  <x:c r="N5214" i="25"/>
  <x:c r="P5214" i="25"/>
  <x:c r="Q5214" i="25"/>
  <x:c r="R5214" i="25"/>
  <x:c r="A5215" i="25"/>
  <x:c r="B5215" i="25"/>
  <x:c r="C5215" i="25"/>
  <x:c r="D5215" i="25"/>
  <x:c r="E5215" i="25"/>
  <x:c r="F5215" i="25"/>
  <x:c r="G5215" i="25"/>
  <x:c r="H5215" i="25"/>
  <x:c r="I5215" i="25"/>
  <x:c r="J5215" i="25"/>
  <x:c r="K5215" i="25"/>
  <x:c r="L5215" i="25"/>
  <x:c r="M5215" i="25"/>
  <x:c r="N5215" i="25"/>
  <x:c r="P5215" i="25"/>
  <x:c r="Q5215" i="25"/>
  <x:c r="R5215" i="25"/>
  <x:c r="A5216" i="25"/>
  <x:c r="B5216" i="25"/>
  <x:c r="C5216" i="25"/>
  <x:c r="D5216" i="25"/>
  <x:c r="E5216" i="25"/>
  <x:c r="F5216" i="25"/>
  <x:c r="G5216" i="25"/>
  <x:c r="H5216" i="25"/>
  <x:c r="I5216" i="25"/>
  <x:c r="J5216" i="25"/>
  <x:c r="K5216" i="25"/>
  <x:c r="L5216" i="25"/>
  <x:c r="M5216" i="25"/>
  <x:c r="N5216" i="25"/>
  <x:c r="P5216" i="25"/>
  <x:c r="Q5216" i="25"/>
  <x:c r="R5216" i="25"/>
  <x:c r="A5217" i="25"/>
  <x:c r="B5217" i="25"/>
  <x:c r="C5217" i="25"/>
  <x:c r="D5217" i="25"/>
  <x:c r="E5217" i="25"/>
  <x:c r="F5217" i="25"/>
  <x:c r="G5217" i="25"/>
  <x:c r="H5217" i="25"/>
  <x:c r="I5217" i="25"/>
  <x:c r="J5217" i="25"/>
  <x:c r="K5217" i="25"/>
  <x:c r="L5217" i="25"/>
  <x:c r="M5217" i="25"/>
  <x:c r="N5217" i="25"/>
  <x:c r="P5217" i="25"/>
  <x:c r="Q5217" i="25"/>
  <x:c r="R5217" i="25"/>
  <x:c r="A5218" i="25"/>
  <x:c r="B5218" i="25"/>
  <x:c r="C5218" i="25"/>
  <x:c r="D5218" i="25"/>
  <x:c r="E5218" i="25"/>
  <x:c r="F5218" i="25"/>
  <x:c r="G5218" i="25"/>
  <x:c r="H5218" i="25"/>
  <x:c r="I5218" i="25"/>
  <x:c r="J5218" i="25"/>
  <x:c r="K5218" i="25"/>
  <x:c r="L5218" i="25"/>
  <x:c r="M5218" i="25"/>
  <x:c r="N5218" i="25"/>
  <x:c r="P5218" i="25"/>
  <x:c r="Q5218" i="25"/>
  <x:c r="R5218" i="25"/>
  <x:c r="A5219" i="25"/>
  <x:c r="B5219" i="25"/>
  <x:c r="C5219" i="25"/>
  <x:c r="D5219" i="25"/>
  <x:c r="E5219" i="25"/>
  <x:c r="F5219" i="25"/>
  <x:c r="G5219" i="25"/>
  <x:c r="H5219" i="25"/>
  <x:c r="I5219" i="25"/>
  <x:c r="J5219" i="25"/>
  <x:c r="K5219" i="25"/>
  <x:c r="L5219" i="25"/>
  <x:c r="M5219" i="25"/>
  <x:c r="N5219" i="25"/>
  <x:c r="P5219" i="25"/>
  <x:c r="Q5219" i="25"/>
  <x:c r="R5219" i="25"/>
  <x:c r="A5220" i="25"/>
  <x:c r="B5220" i="25"/>
  <x:c r="C5220" i="25"/>
  <x:c r="D5220" i="25"/>
  <x:c r="E5220" i="25"/>
  <x:c r="F5220" i="25"/>
  <x:c r="G5220" i="25"/>
  <x:c r="H5220" i="25"/>
  <x:c r="I5220" i="25"/>
  <x:c r="J5220" i="25"/>
  <x:c r="K5220" i="25"/>
  <x:c r="L5220" i="25"/>
  <x:c r="M5220" i="25"/>
  <x:c r="N5220" i="25"/>
  <x:c r="P5220" i="25"/>
  <x:c r="Q5220" i="25"/>
  <x:c r="R5220" i="25"/>
  <x:c r="A5221" i="25"/>
  <x:c r="B5221" i="25"/>
  <x:c r="C5221" i="25"/>
  <x:c r="D5221" i="25"/>
  <x:c r="E5221" i="25"/>
  <x:c r="F5221" i="25"/>
  <x:c r="G5221" i="25"/>
  <x:c r="H5221" i="25"/>
  <x:c r="I5221" i="25"/>
  <x:c r="J5221" i="25"/>
  <x:c r="K5221" i="25"/>
  <x:c r="L5221" i="25"/>
  <x:c r="M5221" i="25"/>
  <x:c r="N5221" i="25"/>
  <x:c r="P5221" i="25"/>
  <x:c r="Q5221" i="25"/>
  <x:c r="R5221" i="25"/>
  <x:c r="A5222" i="25"/>
  <x:c r="B5222" i="25"/>
  <x:c r="C5222" i="25"/>
  <x:c r="D5222" i="25"/>
  <x:c r="E5222" i="25"/>
  <x:c r="F5222" i="25"/>
  <x:c r="G5222" i="25"/>
  <x:c r="H5222" i="25"/>
  <x:c r="I5222" i="25"/>
  <x:c r="J5222" i="25"/>
  <x:c r="K5222" i="25"/>
  <x:c r="L5222" i="25"/>
  <x:c r="M5222" i="25"/>
  <x:c r="N5222" i="25"/>
  <x:c r="P5222" i="25"/>
  <x:c r="Q5222" i="25"/>
  <x:c r="R5222" i="25"/>
  <x:c r="A5223" i="25"/>
  <x:c r="B5223" i="25"/>
  <x:c r="C5223" i="25"/>
  <x:c r="D5223" i="25"/>
  <x:c r="E5223" i="25"/>
  <x:c r="F5223" i="25"/>
  <x:c r="G5223" i="25"/>
  <x:c r="H5223" i="25"/>
  <x:c r="I5223" i="25"/>
  <x:c r="J5223" i="25"/>
  <x:c r="K5223" i="25"/>
  <x:c r="L5223" i="25"/>
  <x:c r="M5223" i="25"/>
  <x:c r="N5223" i="25"/>
  <x:c r="P5223" i="25"/>
  <x:c r="Q5223" i="25"/>
  <x:c r="R5223" i="25"/>
  <x:c r="A5224" i="25"/>
  <x:c r="B5224" i="25"/>
  <x:c r="C5224" i="25"/>
  <x:c r="D5224" i="25"/>
  <x:c r="E5224" i="25"/>
  <x:c r="F5224" i="25"/>
  <x:c r="G5224" i="25"/>
  <x:c r="H5224" i="25"/>
  <x:c r="I5224" i="25"/>
  <x:c r="J5224" i="25"/>
  <x:c r="K5224" i="25"/>
  <x:c r="L5224" i="25"/>
  <x:c r="M5224" i="25"/>
  <x:c r="N5224" i="25"/>
  <x:c r="P5224" i="25"/>
  <x:c r="Q5224" i="25"/>
  <x:c r="R5224" i="25"/>
  <x:c r="A5225" i="25"/>
  <x:c r="B5225" i="25"/>
  <x:c r="C5225" i="25"/>
  <x:c r="D5225" i="25"/>
  <x:c r="E5225" i="25"/>
  <x:c r="F5225" i="25"/>
  <x:c r="G5225" i="25"/>
  <x:c r="H5225" i="25"/>
  <x:c r="I5225" i="25"/>
  <x:c r="J5225" i="25"/>
  <x:c r="K5225" i="25"/>
  <x:c r="L5225" i="25"/>
  <x:c r="M5225" i="25"/>
  <x:c r="N5225" i="25"/>
  <x:c r="P5225" i="25"/>
  <x:c r="Q5225" i="25"/>
  <x:c r="R5225" i="25"/>
  <x:c r="A5226" i="25"/>
  <x:c r="B5226" i="25"/>
  <x:c r="C5226" i="25"/>
  <x:c r="D5226" i="25"/>
  <x:c r="E5226" i="25"/>
  <x:c r="F5226" i="25"/>
  <x:c r="G5226" i="25"/>
  <x:c r="H5226" i="25"/>
  <x:c r="I5226" i="25"/>
  <x:c r="J5226" i="25"/>
  <x:c r="K5226" i="25"/>
  <x:c r="L5226" i="25"/>
  <x:c r="M5226" i="25"/>
  <x:c r="N5226" i="25"/>
  <x:c r="P5226" i="25"/>
  <x:c r="Q5226" i="25"/>
  <x:c r="R5226" i="25"/>
  <x:c r="A5227" i="25"/>
  <x:c r="B5227" i="25"/>
  <x:c r="C5227" i="25"/>
  <x:c r="D5227" i="25"/>
  <x:c r="E5227" i="25"/>
  <x:c r="F5227" i="25"/>
  <x:c r="G5227" i="25"/>
  <x:c r="H5227" i="25"/>
  <x:c r="I5227" i="25"/>
  <x:c r="J5227" i="25"/>
  <x:c r="K5227" i="25"/>
  <x:c r="L5227" i="25"/>
  <x:c r="M5227" i="25"/>
  <x:c r="N5227" i="25"/>
  <x:c r="P5227" i="25"/>
  <x:c r="Q5227" i="25"/>
  <x:c r="R5227" i="25"/>
  <x:c r="A5228" i="25"/>
  <x:c r="B5228" i="25"/>
  <x:c r="C5228" i="25"/>
  <x:c r="D5228" i="25"/>
  <x:c r="E5228" i="25"/>
  <x:c r="F5228" i="25"/>
  <x:c r="G5228" i="25"/>
  <x:c r="H5228" i="25"/>
  <x:c r="I5228" i="25"/>
  <x:c r="J5228" i="25"/>
  <x:c r="K5228" i="25"/>
  <x:c r="L5228" i="25"/>
  <x:c r="M5228" i="25"/>
  <x:c r="N5228" i="25"/>
  <x:c r="P5228" i="25"/>
  <x:c r="Q5228" i="25"/>
  <x:c r="R5228" i="25"/>
  <x:c r="A5229" i="25"/>
  <x:c r="B5229" i="25"/>
  <x:c r="C5229" i="25"/>
  <x:c r="D5229" i="25"/>
  <x:c r="E5229" i="25"/>
  <x:c r="F5229" i="25"/>
  <x:c r="G5229" i="25"/>
  <x:c r="H5229" i="25"/>
  <x:c r="I5229" i="25"/>
  <x:c r="J5229" i="25"/>
  <x:c r="K5229" i="25"/>
  <x:c r="L5229" i="25"/>
  <x:c r="M5229" i="25"/>
  <x:c r="N5229" i="25"/>
  <x:c r="P5229" i="25"/>
  <x:c r="Q5229" i="25"/>
  <x:c r="R5229" i="25"/>
  <x:c r="A5230" i="25"/>
  <x:c r="B5230" i="25"/>
  <x:c r="C5230" i="25"/>
  <x:c r="D5230" i="25"/>
  <x:c r="E5230" i="25"/>
  <x:c r="F5230" i="25"/>
  <x:c r="G5230" i="25"/>
  <x:c r="H5230" i="25"/>
  <x:c r="I5230" i="25"/>
  <x:c r="J5230" i="25"/>
  <x:c r="K5230" i="25"/>
  <x:c r="L5230" i="25"/>
  <x:c r="M5230" i="25"/>
  <x:c r="N5230" i="25"/>
  <x:c r="P5230" i="25"/>
  <x:c r="Q5230" i="25"/>
  <x:c r="R5230" i="25"/>
  <x:c r="A5231" i="25"/>
  <x:c r="B5231" i="25"/>
  <x:c r="C5231" i="25"/>
  <x:c r="D5231" i="25"/>
  <x:c r="E5231" i="25"/>
  <x:c r="F5231" i="25"/>
  <x:c r="G5231" i="25"/>
  <x:c r="H5231" i="25"/>
  <x:c r="I5231" i="25"/>
  <x:c r="J5231" i="25"/>
  <x:c r="K5231" i="25"/>
  <x:c r="L5231" i="25"/>
  <x:c r="M5231" i="25"/>
  <x:c r="N5231" i="25"/>
  <x:c r="P5231" i="25"/>
  <x:c r="Q5231" i="25"/>
  <x:c r="R5231" i="25"/>
  <x:c r="A5232" i="25"/>
  <x:c r="B5232" i="25"/>
  <x:c r="C5232" i="25"/>
  <x:c r="D5232" i="25"/>
  <x:c r="E5232" i="25"/>
  <x:c r="F5232" i="25"/>
  <x:c r="G5232" i="25"/>
  <x:c r="H5232" i="25"/>
  <x:c r="I5232" i="25"/>
  <x:c r="J5232" i="25"/>
  <x:c r="K5232" i="25"/>
  <x:c r="L5232" i="25"/>
  <x:c r="M5232" i="25"/>
  <x:c r="N5232" i="25"/>
  <x:c r="P5232" i="25"/>
  <x:c r="Q5232" i="25"/>
  <x:c r="R5232" i="25"/>
  <x:c r="A5233" i="25"/>
  <x:c r="B5233" i="25"/>
  <x:c r="C5233" i="25"/>
  <x:c r="D5233" i="25"/>
  <x:c r="E5233" i="25"/>
  <x:c r="F5233" i="25"/>
  <x:c r="G5233" i="25"/>
  <x:c r="H5233" i="25"/>
  <x:c r="I5233" i="25"/>
  <x:c r="J5233" i="25"/>
  <x:c r="K5233" i="25"/>
  <x:c r="L5233" i="25"/>
  <x:c r="M5233" i="25"/>
  <x:c r="N5233" i="25"/>
  <x:c r="P5233" i="25"/>
  <x:c r="Q5233" i="25"/>
  <x:c r="R5233" i="25"/>
  <x:c r="A5234" i="25"/>
  <x:c r="B5234" i="25"/>
  <x:c r="C5234" i="25"/>
  <x:c r="D5234" i="25"/>
  <x:c r="E5234" i="25"/>
  <x:c r="F5234" i="25"/>
  <x:c r="G5234" i="25"/>
  <x:c r="H5234" i="25"/>
  <x:c r="I5234" i="25"/>
  <x:c r="J5234" i="25"/>
  <x:c r="K5234" i="25"/>
  <x:c r="L5234" i="25"/>
  <x:c r="M5234" i="25"/>
  <x:c r="N5234" i="25"/>
  <x:c r="P5234" i="25"/>
  <x:c r="Q5234" i="25"/>
  <x:c r="R5234" i="25"/>
  <x:c r="A5235" i="25"/>
  <x:c r="B5235" i="25"/>
  <x:c r="C5235" i="25"/>
  <x:c r="D5235" i="25"/>
  <x:c r="E5235" i="25"/>
  <x:c r="F5235" i="25"/>
  <x:c r="G5235" i="25"/>
  <x:c r="H5235" i="25"/>
  <x:c r="I5235" i="25"/>
  <x:c r="J5235" i="25"/>
  <x:c r="K5235" i="25"/>
  <x:c r="L5235" i="25"/>
  <x:c r="M5235" i="25"/>
  <x:c r="N5235" i="25"/>
  <x:c r="P5235" i="25"/>
  <x:c r="Q5235" i="25"/>
  <x:c r="R5235" i="25"/>
  <x:c r="A5236" i="25"/>
  <x:c r="B5236" i="25"/>
  <x:c r="C5236" i="25"/>
  <x:c r="D5236" i="25"/>
  <x:c r="E5236" i="25"/>
  <x:c r="F5236" i="25"/>
  <x:c r="G5236" i="25"/>
  <x:c r="H5236" i="25"/>
  <x:c r="I5236" i="25"/>
  <x:c r="J5236" i="25"/>
  <x:c r="K5236" i="25"/>
  <x:c r="L5236" i="25"/>
  <x:c r="M5236" i="25"/>
  <x:c r="N5236" i="25"/>
  <x:c r="P5236" i="25"/>
  <x:c r="Q5236" i="25"/>
  <x:c r="R5236" i="25"/>
  <x:c r="A5237" i="25"/>
  <x:c r="B5237" i="25"/>
  <x:c r="C5237" i="25"/>
  <x:c r="D5237" i="25"/>
  <x:c r="E5237" i="25"/>
  <x:c r="F5237" i="25"/>
  <x:c r="G5237" i="25"/>
  <x:c r="H5237" i="25"/>
  <x:c r="I5237" i="25"/>
  <x:c r="J5237" i="25"/>
  <x:c r="K5237" i="25"/>
  <x:c r="L5237" i="25"/>
  <x:c r="M5237" i="25"/>
  <x:c r="N5237" i="25"/>
  <x:c r="P5237" i="25"/>
  <x:c r="Q5237" i="25"/>
  <x:c r="R5237" i="25"/>
  <x:c r="A5238" i="25"/>
  <x:c r="B5238" i="25"/>
  <x:c r="C5238" i="25"/>
  <x:c r="D5238" i="25"/>
  <x:c r="E5238" i="25"/>
  <x:c r="F5238" i="25"/>
  <x:c r="G5238" i="25"/>
  <x:c r="H5238" i="25"/>
  <x:c r="I5238" i="25"/>
  <x:c r="J5238" i="25"/>
  <x:c r="K5238" i="25"/>
  <x:c r="L5238" i="25"/>
  <x:c r="M5238" i="25"/>
  <x:c r="N5238" i="25"/>
  <x:c r="P5238" i="25"/>
  <x:c r="Q5238" i="25"/>
  <x:c r="R5238" i="25"/>
  <x:c r="A5239" i="25"/>
  <x:c r="B5239" i="25"/>
  <x:c r="C5239" i="25"/>
  <x:c r="D5239" i="25"/>
  <x:c r="E5239" i="25"/>
  <x:c r="F5239" i="25"/>
  <x:c r="G5239" i="25"/>
  <x:c r="H5239" i="25"/>
  <x:c r="I5239" i="25"/>
  <x:c r="J5239" i="25"/>
  <x:c r="K5239" i="25"/>
  <x:c r="L5239" i="25"/>
  <x:c r="M5239" i="25"/>
  <x:c r="N5239" i="25"/>
  <x:c r="P5239" i="25"/>
  <x:c r="Q5239" i="25"/>
  <x:c r="R5239" i="25"/>
  <x:c r="A5240" i="25"/>
  <x:c r="B5240" i="25"/>
  <x:c r="C5240" i="25"/>
  <x:c r="D5240" i="25"/>
  <x:c r="E5240" i="25"/>
  <x:c r="F5240" i="25"/>
  <x:c r="G5240" i="25"/>
  <x:c r="H5240" i="25"/>
  <x:c r="I5240" i="25"/>
  <x:c r="J5240" i="25"/>
  <x:c r="K5240" i="25"/>
  <x:c r="L5240" i="25"/>
  <x:c r="M5240" i="25"/>
  <x:c r="N5240" i="25"/>
  <x:c r="P5240" i="25"/>
  <x:c r="Q5240" i="25"/>
  <x:c r="R5240" i="25"/>
  <x:c r="A5241" i="25"/>
  <x:c r="B5241" i="25"/>
  <x:c r="C5241" i="25"/>
  <x:c r="D5241" i="25"/>
  <x:c r="E5241" i="25"/>
  <x:c r="F5241" i="25"/>
  <x:c r="G5241" i="25"/>
  <x:c r="H5241" i="25"/>
  <x:c r="I5241" i="25"/>
  <x:c r="J5241" i="25"/>
  <x:c r="K5241" i="25"/>
  <x:c r="L5241" i="25"/>
  <x:c r="M5241" i="25"/>
  <x:c r="N5241" i="25"/>
  <x:c r="P5241" i="25"/>
  <x:c r="Q5241" i="25"/>
  <x:c r="R5241" i="25"/>
  <x:c r="A5242" i="25"/>
  <x:c r="B5242" i="25"/>
  <x:c r="C5242" i="25"/>
  <x:c r="D5242" i="25"/>
  <x:c r="E5242" i="25"/>
  <x:c r="F5242" i="25"/>
  <x:c r="G5242" i="25"/>
  <x:c r="H5242" i="25"/>
  <x:c r="I5242" i="25"/>
  <x:c r="J5242" i="25"/>
  <x:c r="K5242" i="25"/>
  <x:c r="L5242" i="25"/>
  <x:c r="M5242" i="25"/>
  <x:c r="N5242" i="25"/>
  <x:c r="P5242" i="25"/>
  <x:c r="Q5242" i="25"/>
  <x:c r="R5242" i="25"/>
  <x:c r="A5243" i="25"/>
  <x:c r="B5243" i="25"/>
  <x:c r="C5243" i="25"/>
  <x:c r="D5243" i="25"/>
  <x:c r="E5243" i="25"/>
  <x:c r="F5243" i="25"/>
  <x:c r="G5243" i="25"/>
  <x:c r="H5243" i="25"/>
  <x:c r="I5243" i="25"/>
  <x:c r="J5243" i="25"/>
  <x:c r="K5243" i="25"/>
  <x:c r="L5243" i="25"/>
  <x:c r="M5243" i="25"/>
  <x:c r="N5243" i="25"/>
  <x:c r="P5243" i="25"/>
  <x:c r="Q5243" i="25"/>
  <x:c r="R5243" i="25"/>
  <x:c r="A5244" i="25"/>
  <x:c r="B5244" i="25"/>
  <x:c r="C5244" i="25"/>
  <x:c r="D5244" i="25"/>
  <x:c r="E5244" i="25"/>
  <x:c r="F5244" i="25"/>
  <x:c r="G5244" i="25"/>
  <x:c r="H5244" i="25"/>
  <x:c r="I5244" i="25"/>
  <x:c r="J5244" i="25"/>
  <x:c r="K5244" i="25"/>
  <x:c r="L5244" i="25"/>
  <x:c r="M5244" i="25"/>
  <x:c r="N5244" i="25"/>
  <x:c r="P5244" i="25"/>
  <x:c r="Q5244" i="25"/>
  <x:c r="R5244" i="25"/>
  <x:c r="A5245" i="25"/>
  <x:c r="B5245" i="25"/>
  <x:c r="C5245" i="25"/>
  <x:c r="D5245" i="25"/>
  <x:c r="E5245" i="25"/>
  <x:c r="F5245" i="25"/>
  <x:c r="G5245" i="25"/>
  <x:c r="H5245" i="25"/>
  <x:c r="I5245" i="25"/>
  <x:c r="J5245" i="25"/>
  <x:c r="K5245" i="25"/>
  <x:c r="L5245" i="25"/>
  <x:c r="M5245" i="25"/>
  <x:c r="N5245" i="25"/>
  <x:c r="P5245" i="25"/>
  <x:c r="Q5245" i="25"/>
  <x:c r="R5245" i="25"/>
  <x:c r="A5246" i="25"/>
  <x:c r="B5246" i="25"/>
  <x:c r="C5246" i="25"/>
  <x:c r="D5246" i="25"/>
  <x:c r="E5246" i="25"/>
  <x:c r="F5246" i="25"/>
  <x:c r="G5246" i="25"/>
  <x:c r="H5246" i="25"/>
  <x:c r="I5246" i="25"/>
  <x:c r="J5246" i="25"/>
  <x:c r="K5246" i="25"/>
  <x:c r="L5246" i="25"/>
  <x:c r="M5246" i="25"/>
  <x:c r="N5246" i="25"/>
  <x:c r="P5246" i="25"/>
  <x:c r="Q5246" i="25"/>
  <x:c r="R5246" i="25"/>
  <x:c r="A5247" i="25"/>
  <x:c r="B5247" i="25"/>
  <x:c r="C5247" i="25"/>
  <x:c r="D5247" i="25"/>
  <x:c r="E5247" i="25"/>
  <x:c r="F5247" i="25"/>
  <x:c r="G5247" i="25"/>
  <x:c r="H5247" i="25"/>
  <x:c r="I5247" i="25"/>
  <x:c r="J5247" i="25"/>
  <x:c r="K5247" i="25"/>
  <x:c r="L5247" i="25"/>
  <x:c r="M5247" i="25"/>
  <x:c r="N5247" i="25"/>
  <x:c r="P5247" i="25"/>
  <x:c r="Q5247" i="25"/>
  <x:c r="R5247" i="25"/>
  <x:c r="A5248" i="25"/>
  <x:c r="B5248" i="25"/>
  <x:c r="C5248" i="25"/>
  <x:c r="D5248" i="25"/>
  <x:c r="E5248" i="25"/>
  <x:c r="F5248" i="25"/>
  <x:c r="G5248" i="25"/>
  <x:c r="H5248" i="25"/>
  <x:c r="I5248" i="25"/>
  <x:c r="J5248" i="25"/>
  <x:c r="K5248" i="25"/>
  <x:c r="L5248" i="25"/>
  <x:c r="M5248" i="25"/>
  <x:c r="N5248" i="25"/>
  <x:c r="P5248" i="25"/>
  <x:c r="Q5248" i="25"/>
  <x:c r="R5248" i="25"/>
  <x:c r="A5249" i="25"/>
  <x:c r="B5249" i="25"/>
  <x:c r="C5249" i="25"/>
  <x:c r="D5249" i="25"/>
  <x:c r="E5249" i="25"/>
  <x:c r="F5249" i="25"/>
  <x:c r="G5249" i="25"/>
  <x:c r="H5249" i="25"/>
  <x:c r="I5249" i="25"/>
  <x:c r="J5249" i="25"/>
  <x:c r="K5249" i="25"/>
  <x:c r="L5249" i="25"/>
  <x:c r="M5249" i="25"/>
  <x:c r="N5249" i="25"/>
  <x:c r="P5249" i="25"/>
  <x:c r="Q5249" i="25"/>
  <x:c r="R5249" i="25"/>
  <x:c r="A5250" i="25"/>
  <x:c r="B5250" i="25"/>
  <x:c r="C5250" i="25"/>
  <x:c r="D5250" i="25"/>
  <x:c r="E5250" i="25"/>
  <x:c r="F5250" i="25"/>
  <x:c r="G5250" i="25"/>
  <x:c r="H5250" i="25"/>
  <x:c r="I5250" i="25"/>
  <x:c r="J5250" i="25"/>
  <x:c r="K5250" i="25"/>
  <x:c r="L5250" i="25"/>
  <x:c r="M5250" i="25"/>
  <x:c r="N5250" i="25"/>
  <x:c r="P5250" i="25"/>
  <x:c r="Q5250" i="25"/>
  <x:c r="R5250" i="25"/>
  <x:c r="A5251" i="25"/>
  <x:c r="B5251" i="25"/>
  <x:c r="C5251" i="25"/>
  <x:c r="D5251" i="25"/>
  <x:c r="E5251" i="25"/>
  <x:c r="F5251" i="25"/>
  <x:c r="G5251" i="25"/>
  <x:c r="H5251" i="25"/>
  <x:c r="I5251" i="25"/>
  <x:c r="J5251" i="25"/>
  <x:c r="K5251" i="25"/>
  <x:c r="L5251" i="25"/>
  <x:c r="M5251" i="25"/>
  <x:c r="N5251" i="25"/>
  <x:c r="P5251" i="25"/>
  <x:c r="Q5251" i="25"/>
  <x:c r="R5251" i="25"/>
  <x:c r="A5252" i="25"/>
  <x:c r="B5252" i="25"/>
  <x:c r="C5252" i="25"/>
  <x:c r="D5252" i="25"/>
  <x:c r="E5252" i="25"/>
  <x:c r="F5252" i="25"/>
  <x:c r="G5252" i="25"/>
  <x:c r="H5252" i="25"/>
  <x:c r="I5252" i="25"/>
  <x:c r="J5252" i="25"/>
  <x:c r="K5252" i="25"/>
  <x:c r="L5252" i="25"/>
  <x:c r="M5252" i="25"/>
  <x:c r="N5252" i="25"/>
  <x:c r="P5252" i="25"/>
  <x:c r="Q5252" i="25"/>
  <x:c r="R5252" i="25"/>
  <x:c r="A5253" i="25"/>
  <x:c r="B5253" i="25"/>
  <x:c r="C5253" i="25"/>
  <x:c r="D5253" i="25"/>
  <x:c r="E5253" i="25"/>
  <x:c r="F5253" i="25"/>
  <x:c r="G5253" i="25"/>
  <x:c r="H5253" i="25"/>
  <x:c r="I5253" i="25"/>
  <x:c r="J5253" i="25"/>
  <x:c r="K5253" i="25"/>
  <x:c r="L5253" i="25"/>
  <x:c r="M5253" i="25"/>
  <x:c r="N5253" i="25"/>
  <x:c r="P5253" i="25"/>
  <x:c r="Q5253" i="25"/>
  <x:c r="R5253" i="25"/>
  <x:c r="A5254" i="25"/>
  <x:c r="B5254" i="25"/>
  <x:c r="C5254" i="25"/>
  <x:c r="D5254" i="25"/>
  <x:c r="E5254" i="25"/>
  <x:c r="F5254" i="25"/>
  <x:c r="G5254" i="25"/>
  <x:c r="H5254" i="25"/>
  <x:c r="I5254" i="25"/>
  <x:c r="J5254" i="25"/>
  <x:c r="K5254" i="25"/>
  <x:c r="L5254" i="25"/>
  <x:c r="M5254" i="25"/>
  <x:c r="N5254" i="25"/>
  <x:c r="P5254" i="25"/>
  <x:c r="Q5254" i="25"/>
  <x:c r="R5254" i="25"/>
  <x:c r="A5255" i="25"/>
  <x:c r="B5255" i="25"/>
  <x:c r="C5255" i="25"/>
  <x:c r="D5255" i="25"/>
  <x:c r="E5255" i="25"/>
  <x:c r="F5255" i="25"/>
  <x:c r="G5255" i="25"/>
  <x:c r="H5255" i="25"/>
  <x:c r="I5255" i="25"/>
  <x:c r="J5255" i="25"/>
  <x:c r="K5255" i="25"/>
  <x:c r="L5255" i="25"/>
  <x:c r="M5255" i="25"/>
  <x:c r="N5255" i="25"/>
  <x:c r="P5255" i="25"/>
  <x:c r="Q5255" i="25"/>
  <x:c r="R5255" i="25"/>
  <x:c r="A5256" i="25"/>
  <x:c r="B5256" i="25"/>
  <x:c r="C5256" i="25"/>
  <x:c r="D5256" i="25"/>
  <x:c r="E5256" i="25"/>
  <x:c r="F5256" i="25"/>
  <x:c r="G5256" i="25"/>
  <x:c r="H5256" i="25"/>
  <x:c r="I5256" i="25"/>
  <x:c r="J5256" i="25"/>
  <x:c r="K5256" i="25"/>
  <x:c r="L5256" i="25"/>
  <x:c r="M5256" i="25"/>
  <x:c r="N5256" i="25"/>
  <x:c r="P5256" i="25"/>
  <x:c r="Q5256" i="25"/>
  <x:c r="R5256" i="25"/>
  <x:c r="A5257" i="25"/>
  <x:c r="B5257" i="25"/>
  <x:c r="C5257" i="25"/>
  <x:c r="D5257" i="25"/>
  <x:c r="E5257" i="25"/>
  <x:c r="F5257" i="25"/>
  <x:c r="G5257" i="25"/>
  <x:c r="H5257" i="25"/>
  <x:c r="I5257" i="25"/>
  <x:c r="J5257" i="25"/>
  <x:c r="K5257" i="25"/>
  <x:c r="L5257" i="25"/>
  <x:c r="M5257" i="25"/>
  <x:c r="N5257" i="25"/>
  <x:c r="P5257" i="25"/>
  <x:c r="Q5257" i="25"/>
  <x:c r="R5257" i="25"/>
  <x:c r="A5258" i="25"/>
  <x:c r="B5258" i="25"/>
  <x:c r="C5258" i="25"/>
  <x:c r="D5258" i="25"/>
  <x:c r="E5258" i="25"/>
  <x:c r="F5258" i="25"/>
  <x:c r="G5258" i="25"/>
  <x:c r="H5258" i="25"/>
  <x:c r="I5258" i="25"/>
  <x:c r="J5258" i="25"/>
  <x:c r="K5258" i="25"/>
  <x:c r="L5258" i="25"/>
  <x:c r="M5258" i="25"/>
  <x:c r="N5258" i="25"/>
  <x:c r="P5258" i="25"/>
  <x:c r="Q5258" i="25"/>
  <x:c r="R5258" i="25"/>
  <x:c r="A5259" i="25"/>
  <x:c r="B5259" i="25"/>
  <x:c r="C5259" i="25"/>
  <x:c r="D5259" i="25"/>
  <x:c r="E5259" i="25"/>
  <x:c r="F5259" i="25"/>
  <x:c r="G5259" i="25"/>
  <x:c r="H5259" i="25"/>
  <x:c r="I5259" i="25"/>
  <x:c r="J5259" i="25"/>
  <x:c r="K5259" i="25"/>
  <x:c r="L5259" i="25"/>
  <x:c r="M5259" i="25"/>
  <x:c r="N5259" i="25"/>
  <x:c r="P5259" i="25"/>
  <x:c r="Q5259" i="25"/>
  <x:c r="R5259" i="25"/>
  <x:c r="A5260" i="25"/>
  <x:c r="B5260" i="25"/>
  <x:c r="C5260" i="25"/>
  <x:c r="D5260" i="25"/>
  <x:c r="E5260" i="25"/>
  <x:c r="F5260" i="25"/>
  <x:c r="G5260" i="25"/>
  <x:c r="H5260" i="25"/>
  <x:c r="I5260" i="25"/>
  <x:c r="J5260" i="25"/>
  <x:c r="K5260" i="25"/>
  <x:c r="L5260" i="25"/>
  <x:c r="M5260" i="25"/>
  <x:c r="N5260" i="25"/>
  <x:c r="P5260" i="25"/>
  <x:c r="Q5260" i="25"/>
  <x:c r="R5260" i="25"/>
  <x:c r="A5261" i="25"/>
  <x:c r="B5261" i="25"/>
  <x:c r="C5261" i="25"/>
  <x:c r="D5261" i="25"/>
  <x:c r="E5261" i="25"/>
  <x:c r="F5261" i="25"/>
  <x:c r="G5261" i="25"/>
  <x:c r="H5261" i="25"/>
  <x:c r="I5261" i="25"/>
  <x:c r="J5261" i="25"/>
  <x:c r="K5261" i="25"/>
  <x:c r="L5261" i="25"/>
  <x:c r="M5261" i="25"/>
  <x:c r="N5261" i="25"/>
  <x:c r="P5261" i="25"/>
  <x:c r="Q5261" i="25"/>
  <x:c r="R5261" i="25"/>
  <x:c r="A5262" i="25"/>
  <x:c r="B5262" i="25"/>
  <x:c r="C5262" i="25"/>
  <x:c r="D5262" i="25"/>
  <x:c r="E5262" i="25"/>
  <x:c r="F5262" i="25"/>
  <x:c r="G5262" i="25"/>
  <x:c r="H5262" i="25"/>
  <x:c r="I5262" i="25"/>
  <x:c r="J5262" i="25"/>
  <x:c r="K5262" i="25"/>
  <x:c r="L5262" i="25"/>
  <x:c r="M5262" i="25"/>
  <x:c r="N5262" i="25"/>
  <x:c r="P5262" i="25"/>
  <x:c r="Q5262" i="25"/>
  <x:c r="R5262" i="25"/>
  <x:c r="A5263" i="25"/>
  <x:c r="B5263" i="25"/>
  <x:c r="C5263" i="25"/>
  <x:c r="D5263" i="25"/>
  <x:c r="E5263" i="25"/>
  <x:c r="F5263" i="25"/>
  <x:c r="G5263" i="25"/>
  <x:c r="H5263" i="25"/>
  <x:c r="I5263" i="25"/>
  <x:c r="J5263" i="25"/>
  <x:c r="K5263" i="25"/>
  <x:c r="L5263" i="25"/>
  <x:c r="M5263" i="25"/>
  <x:c r="N5263" i="25"/>
  <x:c r="P5263" i="25"/>
  <x:c r="Q5263" i="25"/>
  <x:c r="R5263" i="25"/>
  <x:c r="A5264" i="25"/>
  <x:c r="B5264" i="25"/>
  <x:c r="C5264" i="25"/>
  <x:c r="D5264" i="25"/>
  <x:c r="E5264" i="25"/>
  <x:c r="F5264" i="25"/>
  <x:c r="G5264" i="25"/>
  <x:c r="H5264" i="25"/>
  <x:c r="I5264" i="25"/>
  <x:c r="J5264" i="25"/>
  <x:c r="K5264" i="25"/>
  <x:c r="L5264" i="25"/>
  <x:c r="M5264" i="25"/>
  <x:c r="N5264" i="25"/>
  <x:c r="P5264" i="25"/>
  <x:c r="Q5264" i="25"/>
  <x:c r="R5264" i="25"/>
  <x:c r="A5265" i="25"/>
  <x:c r="B5265" i="25"/>
  <x:c r="C5265" i="25"/>
  <x:c r="D5265" i="25"/>
  <x:c r="E5265" i="25"/>
  <x:c r="F5265" i="25"/>
  <x:c r="G5265" i="25"/>
  <x:c r="H5265" i="25"/>
  <x:c r="I5265" i="25"/>
  <x:c r="J5265" i="25"/>
  <x:c r="K5265" i="25"/>
  <x:c r="L5265" i="25"/>
  <x:c r="M5265" i="25"/>
  <x:c r="N5265" i="25"/>
  <x:c r="P5265" i="25"/>
  <x:c r="Q5265" i="25"/>
  <x:c r="R5265" i="25"/>
  <x:c r="A5266" i="25"/>
  <x:c r="B5266" i="25"/>
  <x:c r="C5266" i="25"/>
  <x:c r="D5266" i="25"/>
  <x:c r="E5266" i="25"/>
  <x:c r="F5266" i="25"/>
  <x:c r="G5266" i="25"/>
  <x:c r="H5266" i="25"/>
  <x:c r="I5266" i="25"/>
  <x:c r="J5266" i="25"/>
  <x:c r="K5266" i="25"/>
  <x:c r="L5266" i="25"/>
  <x:c r="M5266" i="25"/>
  <x:c r="N5266" i="25"/>
  <x:c r="P5266" i="25"/>
  <x:c r="Q5266" i="25"/>
  <x:c r="R5266" i="25"/>
  <x:c r="A5267" i="25"/>
  <x:c r="B5267" i="25"/>
  <x:c r="C5267" i="25"/>
  <x:c r="D5267" i="25"/>
  <x:c r="E5267" i="25"/>
  <x:c r="F5267" i="25"/>
  <x:c r="G5267" i="25"/>
  <x:c r="H5267" i="25"/>
  <x:c r="I5267" i="25"/>
  <x:c r="J5267" i="25"/>
  <x:c r="K5267" i="25"/>
  <x:c r="L5267" i="25"/>
  <x:c r="M5267" i="25"/>
  <x:c r="N5267" i="25"/>
  <x:c r="P5267" i="25"/>
  <x:c r="Q5267" i="25"/>
  <x:c r="R5267" i="25"/>
  <x:c r="A5268" i="25"/>
  <x:c r="B5268" i="25"/>
  <x:c r="C5268" i="25"/>
  <x:c r="D5268" i="25"/>
  <x:c r="E5268" i="25"/>
  <x:c r="F5268" i="25"/>
  <x:c r="G5268" i="25"/>
  <x:c r="H5268" i="25"/>
  <x:c r="I5268" i="25"/>
  <x:c r="J5268" i="25"/>
  <x:c r="K5268" i="25"/>
  <x:c r="L5268" i="25"/>
  <x:c r="M5268" i="25"/>
  <x:c r="N5268" i="25"/>
  <x:c r="P5268" i="25"/>
  <x:c r="Q5268" i="25"/>
  <x:c r="R5268" i="25"/>
  <x:c r="A5269" i="25"/>
  <x:c r="B5269" i="25"/>
  <x:c r="C5269" i="25"/>
  <x:c r="D5269" i="25"/>
  <x:c r="E5269" i="25"/>
  <x:c r="F5269" i="25"/>
  <x:c r="G5269" i="25"/>
  <x:c r="H5269" i="25"/>
  <x:c r="I5269" i="25"/>
  <x:c r="J5269" i="25"/>
  <x:c r="K5269" i="25"/>
  <x:c r="L5269" i="25"/>
  <x:c r="M5269" i="25"/>
  <x:c r="N5269" i="25"/>
  <x:c r="P5269" i="25"/>
  <x:c r="Q5269" i="25"/>
  <x:c r="R5269" i="25"/>
  <x:c r="A5270" i="25"/>
  <x:c r="B5270" i="25"/>
  <x:c r="C5270" i="25"/>
  <x:c r="D5270" i="25"/>
  <x:c r="E5270" i="25"/>
  <x:c r="F5270" i="25"/>
  <x:c r="G5270" i="25"/>
  <x:c r="H5270" i="25"/>
  <x:c r="I5270" i="25"/>
  <x:c r="J5270" i="25"/>
  <x:c r="K5270" i="25"/>
  <x:c r="L5270" i="25"/>
  <x:c r="M5270" i="25"/>
  <x:c r="N5270" i="25"/>
  <x:c r="P5270" i="25"/>
  <x:c r="Q5270" i="25"/>
  <x:c r="R5270" i="25"/>
  <x:c r="A5271" i="25"/>
  <x:c r="B5271" i="25"/>
  <x:c r="C5271" i="25"/>
  <x:c r="D5271" i="25"/>
  <x:c r="E5271" i="25"/>
  <x:c r="F5271" i="25"/>
  <x:c r="G5271" i="25"/>
  <x:c r="H5271" i="25"/>
  <x:c r="I5271" i="25"/>
  <x:c r="J5271" i="25"/>
  <x:c r="K5271" i="25"/>
  <x:c r="L5271" i="25"/>
  <x:c r="M5271" i="25"/>
  <x:c r="N5271" i="25"/>
  <x:c r="P5271" i="25"/>
  <x:c r="Q5271" i="25"/>
  <x:c r="R5271" i="25"/>
  <x:c r="A5272" i="25"/>
  <x:c r="B5272" i="25"/>
  <x:c r="C5272" i="25"/>
  <x:c r="D5272" i="25"/>
  <x:c r="E5272" i="25"/>
  <x:c r="F5272" i="25"/>
  <x:c r="G5272" i="25"/>
  <x:c r="H5272" i="25"/>
  <x:c r="I5272" i="25"/>
  <x:c r="J5272" i="25"/>
  <x:c r="K5272" i="25"/>
  <x:c r="L5272" i="25"/>
  <x:c r="M5272" i="25"/>
  <x:c r="N5272" i="25"/>
  <x:c r="P5272" i="25"/>
  <x:c r="Q5272" i="25"/>
  <x:c r="R5272" i="25"/>
  <x:c r="A5273" i="25"/>
  <x:c r="B5273" i="25"/>
  <x:c r="C5273" i="25"/>
  <x:c r="D5273" i="25"/>
  <x:c r="E5273" i="25"/>
  <x:c r="F5273" i="25"/>
  <x:c r="G5273" i="25"/>
  <x:c r="H5273" i="25"/>
  <x:c r="I5273" i="25"/>
  <x:c r="J5273" i="25"/>
  <x:c r="K5273" i="25"/>
  <x:c r="L5273" i="25"/>
  <x:c r="M5273" i="25"/>
  <x:c r="N5273" i="25"/>
  <x:c r="P5273" i="25"/>
  <x:c r="Q5273" i="25"/>
  <x:c r="R5273" i="25"/>
  <x:c r="A5274" i="25"/>
  <x:c r="B5274" i="25"/>
  <x:c r="C5274" i="25"/>
  <x:c r="D5274" i="25"/>
  <x:c r="E5274" i="25"/>
  <x:c r="F5274" i="25"/>
  <x:c r="G5274" i="25"/>
  <x:c r="H5274" i="25"/>
  <x:c r="I5274" i="25"/>
  <x:c r="J5274" i="25"/>
  <x:c r="K5274" i="25"/>
  <x:c r="L5274" i="25"/>
  <x:c r="M5274" i="25"/>
  <x:c r="N5274" i="25"/>
  <x:c r="P5274" i="25"/>
  <x:c r="Q5274" i="25"/>
  <x:c r="R5274" i="25"/>
  <x:c r="A5275" i="25"/>
  <x:c r="B5275" i="25"/>
  <x:c r="C5275" i="25"/>
  <x:c r="D5275" i="25"/>
  <x:c r="E5275" i="25"/>
  <x:c r="F5275" i="25"/>
  <x:c r="G5275" i="25"/>
  <x:c r="H5275" i="25"/>
  <x:c r="I5275" i="25"/>
  <x:c r="J5275" i="25"/>
  <x:c r="K5275" i="25"/>
  <x:c r="L5275" i="25"/>
  <x:c r="M5275" i="25"/>
  <x:c r="N5275" i="25"/>
  <x:c r="P5275" i="25"/>
  <x:c r="Q5275" i="25"/>
  <x:c r="R5275" i="25"/>
  <x:c r="A5276" i="25"/>
  <x:c r="B5276" i="25"/>
  <x:c r="C5276" i="25"/>
  <x:c r="D5276" i="25"/>
  <x:c r="E5276" i="25"/>
  <x:c r="F5276" i="25"/>
  <x:c r="G5276" i="25"/>
  <x:c r="H5276" i="25"/>
  <x:c r="I5276" i="25"/>
  <x:c r="J5276" i="25"/>
  <x:c r="K5276" i="25"/>
  <x:c r="L5276" i="25"/>
  <x:c r="M5276" i="25"/>
  <x:c r="N5276" i="25"/>
  <x:c r="P5276" i="25"/>
  <x:c r="Q5276" i="25"/>
  <x:c r="R5276" i="25"/>
  <x:c r="A5277" i="25"/>
  <x:c r="B5277" i="25"/>
  <x:c r="C5277" i="25"/>
  <x:c r="D5277" i="25"/>
  <x:c r="E5277" i="25"/>
  <x:c r="F5277" i="25"/>
  <x:c r="G5277" i="25"/>
  <x:c r="H5277" i="25"/>
  <x:c r="I5277" i="25"/>
  <x:c r="J5277" i="25"/>
  <x:c r="K5277" i="25"/>
  <x:c r="L5277" i="25"/>
  <x:c r="M5277" i="25"/>
  <x:c r="N5277" i="25"/>
  <x:c r="P5277" i="25"/>
  <x:c r="Q5277" i="25"/>
  <x:c r="R5277" i="25"/>
  <x:c r="A5278" i="25"/>
  <x:c r="B5278" i="25"/>
  <x:c r="C5278" i="25"/>
  <x:c r="D5278" i="25"/>
  <x:c r="E5278" i="25"/>
  <x:c r="F5278" i="25"/>
  <x:c r="G5278" i="25"/>
  <x:c r="H5278" i="25"/>
  <x:c r="I5278" i="25"/>
  <x:c r="J5278" i="25"/>
  <x:c r="K5278" i="25"/>
  <x:c r="L5278" i="25"/>
  <x:c r="M5278" i="25"/>
  <x:c r="N5278" i="25"/>
  <x:c r="P5278" i="25"/>
  <x:c r="Q5278" i="25"/>
  <x:c r="R5278" i="25"/>
  <x:c r="A5279" i="25"/>
  <x:c r="B5279" i="25"/>
  <x:c r="C5279" i="25"/>
  <x:c r="D5279" i="25"/>
  <x:c r="E5279" i="25"/>
  <x:c r="F5279" i="25"/>
  <x:c r="G5279" i="25"/>
  <x:c r="H5279" i="25"/>
  <x:c r="I5279" i="25"/>
  <x:c r="J5279" i="25"/>
  <x:c r="K5279" i="25"/>
  <x:c r="L5279" i="25"/>
  <x:c r="M5279" i="25"/>
  <x:c r="N5279" i="25"/>
  <x:c r="P5279" i="25"/>
  <x:c r="Q5279" i="25"/>
  <x:c r="R5279" i="25"/>
  <x:c r="A5280" i="25"/>
  <x:c r="B5280" i="25"/>
  <x:c r="C5280" i="25"/>
  <x:c r="D5280" i="25"/>
  <x:c r="E5280" i="25"/>
  <x:c r="F5280" i="25"/>
  <x:c r="G5280" i="25"/>
  <x:c r="H5280" i="25"/>
  <x:c r="I5280" i="25"/>
  <x:c r="J5280" i="25"/>
  <x:c r="K5280" i="25"/>
  <x:c r="L5280" i="25"/>
  <x:c r="M5280" i="25"/>
  <x:c r="N5280" i="25"/>
  <x:c r="P5280" i="25"/>
  <x:c r="Q5280" i="25"/>
  <x:c r="R5280" i="25"/>
  <x:c r="A5281" i="25"/>
  <x:c r="B5281" i="25"/>
  <x:c r="C5281" i="25"/>
  <x:c r="D5281" i="25"/>
  <x:c r="E5281" i="25"/>
  <x:c r="F5281" i="25"/>
  <x:c r="G5281" i="25"/>
  <x:c r="H5281" i="25"/>
  <x:c r="I5281" i="25"/>
  <x:c r="J5281" i="25"/>
  <x:c r="K5281" i="25"/>
  <x:c r="L5281" i="25"/>
  <x:c r="M5281" i="25"/>
  <x:c r="N5281" i="25"/>
  <x:c r="P5281" i="25"/>
  <x:c r="Q5281" i="25"/>
  <x:c r="R5281" i="25"/>
  <x:c r="A5282" i="25"/>
  <x:c r="B5282" i="25"/>
  <x:c r="C5282" i="25"/>
  <x:c r="D5282" i="25"/>
  <x:c r="E5282" i="25"/>
  <x:c r="F5282" i="25"/>
  <x:c r="G5282" i="25"/>
  <x:c r="H5282" i="25"/>
  <x:c r="I5282" i="25"/>
  <x:c r="J5282" i="25"/>
  <x:c r="K5282" i="25"/>
  <x:c r="L5282" i="25"/>
  <x:c r="M5282" i="25"/>
  <x:c r="N5282" i="25"/>
  <x:c r="P5282" i="25"/>
  <x:c r="Q5282" i="25"/>
  <x:c r="R5282" i="25"/>
  <x:c r="A5283" i="25"/>
  <x:c r="B5283" i="25"/>
  <x:c r="C5283" i="25"/>
  <x:c r="D5283" i="25"/>
  <x:c r="E5283" i="25"/>
  <x:c r="F5283" i="25"/>
  <x:c r="G5283" i="25"/>
  <x:c r="H5283" i="25"/>
  <x:c r="I5283" i="25"/>
  <x:c r="J5283" i="25"/>
  <x:c r="K5283" i="25"/>
  <x:c r="L5283" i="25"/>
  <x:c r="M5283" i="25"/>
  <x:c r="N5283" i="25"/>
  <x:c r="P5283" i="25"/>
  <x:c r="Q5283" i="25"/>
  <x:c r="R5283" i="25"/>
  <x:c r="A5284" i="25"/>
  <x:c r="B5284" i="25"/>
  <x:c r="C5284" i="25"/>
  <x:c r="D5284" i="25"/>
  <x:c r="E5284" i="25"/>
  <x:c r="F5284" i="25"/>
  <x:c r="G5284" i="25"/>
  <x:c r="H5284" i="25"/>
  <x:c r="I5284" i="25"/>
  <x:c r="J5284" i="25"/>
  <x:c r="K5284" i="25"/>
  <x:c r="L5284" i="25"/>
  <x:c r="M5284" i="25"/>
  <x:c r="N5284" i="25"/>
  <x:c r="P5284" i="25"/>
  <x:c r="Q5284" i="25"/>
  <x:c r="R5284" i="25"/>
  <x:c r="A5285" i="25"/>
  <x:c r="B5285" i="25"/>
  <x:c r="C5285" i="25"/>
  <x:c r="D5285" i="25"/>
  <x:c r="E5285" i="25"/>
  <x:c r="F5285" i="25"/>
  <x:c r="G5285" i="25"/>
  <x:c r="H5285" i="25"/>
  <x:c r="I5285" i="25"/>
  <x:c r="J5285" i="25"/>
  <x:c r="K5285" i="25"/>
  <x:c r="L5285" i="25"/>
  <x:c r="M5285" i="25"/>
  <x:c r="N5285" i="25"/>
  <x:c r="P5285" i="25"/>
  <x:c r="Q5285" i="25"/>
  <x:c r="R5285" i="25"/>
  <x:c r="A5286" i="25"/>
  <x:c r="B5286" i="25"/>
  <x:c r="C5286" i="25"/>
  <x:c r="D5286" i="25"/>
  <x:c r="E5286" i="25"/>
  <x:c r="F5286" i="25"/>
  <x:c r="G5286" i="25"/>
  <x:c r="H5286" i="25"/>
  <x:c r="I5286" i="25"/>
  <x:c r="J5286" i="25"/>
  <x:c r="K5286" i="25"/>
  <x:c r="L5286" i="25"/>
  <x:c r="M5286" i="25"/>
  <x:c r="N5286" i="25"/>
  <x:c r="P5286" i="25"/>
  <x:c r="Q5286" i="25"/>
  <x:c r="R5286" i="25"/>
  <x:c r="A5287" i="25"/>
  <x:c r="B5287" i="25"/>
  <x:c r="C5287" i="25"/>
  <x:c r="D5287" i="25"/>
  <x:c r="E5287" i="25"/>
  <x:c r="F5287" i="25"/>
  <x:c r="G5287" i="25"/>
  <x:c r="H5287" i="25"/>
  <x:c r="I5287" i="25"/>
  <x:c r="J5287" i="25"/>
  <x:c r="K5287" i="25"/>
  <x:c r="L5287" i="25"/>
  <x:c r="M5287" i="25"/>
  <x:c r="N5287" i="25"/>
  <x:c r="P5287" i="25"/>
  <x:c r="Q5287" i="25"/>
  <x:c r="R5287" i="25"/>
  <x:c r="A5288" i="25"/>
  <x:c r="B5288" i="25"/>
  <x:c r="C5288" i="25"/>
  <x:c r="D5288" i="25"/>
  <x:c r="E5288" i="25"/>
  <x:c r="F5288" i="25"/>
  <x:c r="G5288" i="25"/>
  <x:c r="H5288" i="25"/>
  <x:c r="I5288" i="25"/>
  <x:c r="J5288" i="25"/>
  <x:c r="K5288" i="25"/>
  <x:c r="L5288" i="25"/>
  <x:c r="M5288" i="25"/>
  <x:c r="N5288" i="25"/>
  <x:c r="P5288" i="25"/>
  <x:c r="Q5288" i="25"/>
  <x:c r="R5288" i="25"/>
  <x:c r="A5289" i="25"/>
  <x:c r="B5289" i="25"/>
  <x:c r="C5289" i="25"/>
  <x:c r="D5289" i="25"/>
  <x:c r="E5289" i="25"/>
  <x:c r="F5289" i="25"/>
  <x:c r="G5289" i="25"/>
  <x:c r="H5289" i="25"/>
  <x:c r="I5289" i="25"/>
  <x:c r="J5289" i="25"/>
  <x:c r="K5289" i="25"/>
  <x:c r="L5289" i="25"/>
  <x:c r="M5289" i="25"/>
  <x:c r="N5289" i="25"/>
  <x:c r="P5289" i="25"/>
  <x:c r="Q5289" i="25"/>
  <x:c r="R5289" i="25"/>
  <x:c r="A5290" i="25"/>
  <x:c r="B5290" i="25"/>
  <x:c r="C5290" i="25"/>
  <x:c r="D5290" i="25"/>
  <x:c r="E5290" i="25"/>
  <x:c r="F5290" i="25"/>
  <x:c r="G5290" i="25"/>
  <x:c r="H5290" i="25"/>
  <x:c r="I5290" i="25"/>
  <x:c r="J5290" i="25"/>
  <x:c r="K5290" i="25"/>
  <x:c r="L5290" i="25"/>
  <x:c r="M5290" i="25"/>
  <x:c r="N5290" i="25"/>
  <x:c r="P5290" i="25"/>
  <x:c r="Q5290" i="25"/>
  <x:c r="R5290" i="25"/>
  <x:c r="A5291" i="25"/>
  <x:c r="B5291" i="25"/>
  <x:c r="C5291" i="25"/>
  <x:c r="D5291" i="25"/>
  <x:c r="E5291" i="25"/>
  <x:c r="F5291" i="25"/>
  <x:c r="G5291" i="25"/>
  <x:c r="H5291" i="25"/>
  <x:c r="I5291" i="25"/>
  <x:c r="J5291" i="25"/>
  <x:c r="K5291" i="25"/>
  <x:c r="L5291" i="25"/>
  <x:c r="M5291" i="25"/>
  <x:c r="N5291" i="25"/>
  <x:c r="P5291" i="25"/>
  <x:c r="Q5291" i="25"/>
  <x:c r="R5291" i="25"/>
  <x:c r="A5292" i="25"/>
  <x:c r="B5292" i="25"/>
  <x:c r="C5292" i="25"/>
  <x:c r="D5292" i="25"/>
  <x:c r="E5292" i="25"/>
  <x:c r="F5292" i="25"/>
  <x:c r="G5292" i="25"/>
  <x:c r="H5292" i="25"/>
  <x:c r="I5292" i="25"/>
  <x:c r="J5292" i="25"/>
  <x:c r="K5292" i="25"/>
  <x:c r="L5292" i="25"/>
  <x:c r="M5292" i="25"/>
  <x:c r="N5292" i="25"/>
  <x:c r="P5292" i="25"/>
  <x:c r="Q5292" i="25"/>
  <x:c r="R5292" i="25"/>
  <x:c r="A5293" i="25"/>
  <x:c r="B5293" i="25"/>
  <x:c r="C5293" i="25"/>
  <x:c r="D5293" i="25"/>
  <x:c r="E5293" i="25"/>
  <x:c r="F5293" i="25"/>
  <x:c r="G5293" i="25"/>
  <x:c r="H5293" i="25"/>
  <x:c r="I5293" i="25"/>
  <x:c r="J5293" i="25"/>
  <x:c r="K5293" i="25"/>
  <x:c r="L5293" i="25"/>
  <x:c r="M5293" i="25"/>
  <x:c r="N5293" i="25"/>
  <x:c r="P5293" i="25"/>
  <x:c r="Q5293" i="25"/>
  <x:c r="R5293" i="25"/>
  <x:c r="A5294" i="25"/>
  <x:c r="B5294" i="25"/>
  <x:c r="C5294" i="25"/>
  <x:c r="D5294" i="25"/>
  <x:c r="E5294" i="25"/>
  <x:c r="F5294" i="25"/>
  <x:c r="G5294" i="25"/>
  <x:c r="H5294" i="25"/>
  <x:c r="I5294" i="25"/>
  <x:c r="J5294" i="25"/>
  <x:c r="K5294" i="25"/>
  <x:c r="L5294" i="25"/>
  <x:c r="M5294" i="25"/>
  <x:c r="N5294" i="25"/>
  <x:c r="P5294" i="25"/>
  <x:c r="Q5294" i="25"/>
  <x:c r="R5294" i="25"/>
  <x:c r="A5295" i="25"/>
  <x:c r="B5295" i="25"/>
  <x:c r="C5295" i="25"/>
  <x:c r="D5295" i="25"/>
  <x:c r="E5295" i="25"/>
  <x:c r="F5295" i="25"/>
  <x:c r="G5295" i="25"/>
  <x:c r="H5295" i="25"/>
  <x:c r="I5295" i="25"/>
  <x:c r="J5295" i="25"/>
  <x:c r="K5295" i="25"/>
  <x:c r="L5295" i="25"/>
  <x:c r="M5295" i="25"/>
  <x:c r="N5295" i="25"/>
  <x:c r="P5295" i="25"/>
  <x:c r="Q5295" i="25"/>
  <x:c r="R5295" i="25"/>
  <x:c r="A5296" i="25"/>
  <x:c r="B5296" i="25"/>
  <x:c r="C5296" i="25"/>
  <x:c r="D5296" i="25"/>
  <x:c r="E5296" i="25"/>
  <x:c r="F5296" i="25"/>
  <x:c r="G5296" i="25"/>
  <x:c r="H5296" i="25"/>
  <x:c r="I5296" i="25"/>
  <x:c r="J5296" i="25"/>
  <x:c r="K5296" i="25"/>
  <x:c r="L5296" i="25"/>
  <x:c r="M5296" i="25"/>
  <x:c r="N5296" i="25"/>
  <x:c r="P5296" i="25"/>
  <x:c r="Q5296" i="25"/>
  <x:c r="R5296" i="25"/>
  <x:c r="A5297" i="25"/>
  <x:c r="B5297" i="25"/>
  <x:c r="C5297" i="25"/>
  <x:c r="D5297" i="25"/>
  <x:c r="E5297" i="25"/>
  <x:c r="F5297" i="25"/>
  <x:c r="G5297" i="25"/>
  <x:c r="H5297" i="25"/>
  <x:c r="I5297" i="25"/>
  <x:c r="J5297" i="25"/>
  <x:c r="K5297" i="25"/>
  <x:c r="L5297" i="25"/>
  <x:c r="M5297" i="25"/>
  <x:c r="N5297" i="25"/>
  <x:c r="P5297" i="25"/>
  <x:c r="Q5297" i="25"/>
  <x:c r="R5297" i="25"/>
  <x:c r="A5298" i="25"/>
  <x:c r="B5298" i="25"/>
  <x:c r="C5298" i="25"/>
  <x:c r="D5298" i="25"/>
  <x:c r="E5298" i="25"/>
  <x:c r="F5298" i="25"/>
  <x:c r="G5298" i="25"/>
  <x:c r="H5298" i="25"/>
  <x:c r="I5298" i="25"/>
  <x:c r="J5298" i="25"/>
  <x:c r="K5298" i="25"/>
  <x:c r="L5298" i="25"/>
  <x:c r="M5298" i="25"/>
  <x:c r="N5298" i="25"/>
  <x:c r="P5298" i="25"/>
  <x:c r="Q5298" i="25"/>
  <x:c r="R5298" i="25"/>
  <x:c r="A5299" i="25"/>
  <x:c r="B5299" i="25"/>
  <x:c r="C5299" i="25"/>
  <x:c r="D5299" i="25"/>
  <x:c r="E5299" i="25"/>
  <x:c r="F5299" i="25"/>
  <x:c r="G5299" i="25"/>
  <x:c r="H5299" i="25"/>
  <x:c r="I5299" i="25"/>
  <x:c r="J5299" i="25"/>
  <x:c r="K5299" i="25"/>
  <x:c r="L5299" i="25"/>
  <x:c r="M5299" i="25"/>
  <x:c r="N5299" i="25"/>
  <x:c r="P5299" i="25"/>
  <x:c r="Q5299" i="25"/>
  <x:c r="R5299" i="25"/>
  <x:c r="A5300" i="25"/>
  <x:c r="B5300" i="25"/>
  <x:c r="C5300" i="25"/>
  <x:c r="D5300" i="25"/>
  <x:c r="E5300" i="25"/>
  <x:c r="F5300" i="25"/>
  <x:c r="G5300" i="25"/>
  <x:c r="H5300" i="25"/>
  <x:c r="I5300" i="25"/>
  <x:c r="J5300" i="25"/>
  <x:c r="K5300" i="25"/>
  <x:c r="L5300" i="25"/>
  <x:c r="M5300" i="25"/>
  <x:c r="N5300" i="25"/>
  <x:c r="P5300" i="25"/>
  <x:c r="Q5300" i="25"/>
  <x:c r="R5300" i="25"/>
  <x:c r="A5301" i="25"/>
  <x:c r="B5301" i="25"/>
  <x:c r="C5301" i="25"/>
  <x:c r="D5301" i="25"/>
  <x:c r="E5301" i="25"/>
  <x:c r="F5301" i="25"/>
  <x:c r="G5301" i="25"/>
  <x:c r="H5301" i="25"/>
  <x:c r="I5301" i="25"/>
  <x:c r="J5301" i="25"/>
  <x:c r="K5301" i="25"/>
  <x:c r="L5301" i="25"/>
  <x:c r="M5301" i="25"/>
  <x:c r="N5301" i="25"/>
  <x:c r="P5301" i="25"/>
  <x:c r="Q5301" i="25"/>
  <x:c r="R5301" i="25"/>
  <x:c r="A5302" i="25"/>
  <x:c r="B5302" i="25"/>
  <x:c r="C5302" i="25"/>
  <x:c r="D5302" i="25"/>
  <x:c r="E5302" i="25"/>
  <x:c r="F5302" i="25"/>
  <x:c r="G5302" i="25"/>
  <x:c r="H5302" i="25"/>
  <x:c r="I5302" i="25"/>
  <x:c r="J5302" i="25"/>
  <x:c r="K5302" i="25"/>
  <x:c r="L5302" i="25"/>
  <x:c r="M5302" i="25"/>
  <x:c r="N5302" i="25"/>
  <x:c r="P5302" i="25"/>
  <x:c r="Q5302" i="25"/>
  <x:c r="R5302" i="25"/>
  <x:c r="A5303" i="25"/>
  <x:c r="B5303" i="25"/>
  <x:c r="C5303" i="25"/>
  <x:c r="D5303" i="25"/>
  <x:c r="E5303" i="25"/>
  <x:c r="F5303" i="25"/>
  <x:c r="G5303" i="25"/>
  <x:c r="H5303" i="25"/>
  <x:c r="I5303" i="25"/>
  <x:c r="J5303" i="25"/>
  <x:c r="K5303" i="25"/>
  <x:c r="L5303" i="25"/>
  <x:c r="M5303" i="25"/>
  <x:c r="N5303" i="25"/>
  <x:c r="P5303" i="25"/>
  <x:c r="Q5303" i="25"/>
  <x:c r="R5303" i="25"/>
  <x:c r="A5304" i="25"/>
  <x:c r="B5304" i="25"/>
  <x:c r="C5304" i="25"/>
  <x:c r="D5304" i="25"/>
  <x:c r="E5304" i="25"/>
  <x:c r="F5304" i="25"/>
  <x:c r="G5304" i="25"/>
  <x:c r="H5304" i="25"/>
  <x:c r="I5304" i="25"/>
  <x:c r="J5304" i="25"/>
  <x:c r="K5304" i="25"/>
  <x:c r="L5304" i="25"/>
  <x:c r="M5304" i="25"/>
  <x:c r="N5304" i="25"/>
  <x:c r="P5304" i="25"/>
  <x:c r="Q5304" i="25"/>
  <x:c r="R5304" i="25"/>
  <x:c r="A5305" i="25"/>
  <x:c r="B5305" i="25"/>
  <x:c r="C5305" i="25"/>
  <x:c r="D5305" i="25"/>
  <x:c r="E5305" i="25"/>
  <x:c r="F5305" i="25"/>
  <x:c r="G5305" i="25"/>
  <x:c r="H5305" i="25"/>
  <x:c r="I5305" i="25"/>
  <x:c r="J5305" i="25"/>
  <x:c r="K5305" i="25"/>
  <x:c r="L5305" i="25"/>
  <x:c r="M5305" i="25"/>
  <x:c r="N5305" i="25"/>
  <x:c r="P5305" i="25"/>
  <x:c r="Q5305" i="25"/>
  <x:c r="R5305" i="25"/>
  <x:c r="A5306" i="25"/>
  <x:c r="B5306" i="25"/>
  <x:c r="C5306" i="25"/>
  <x:c r="D5306" i="25"/>
  <x:c r="E5306" i="25"/>
  <x:c r="F5306" i="25"/>
  <x:c r="G5306" i="25"/>
  <x:c r="H5306" i="25"/>
  <x:c r="I5306" i="25"/>
  <x:c r="J5306" i="25"/>
  <x:c r="K5306" i="25"/>
  <x:c r="L5306" i="25"/>
  <x:c r="M5306" i="25"/>
  <x:c r="N5306" i="25"/>
  <x:c r="P5306" i="25"/>
  <x:c r="Q5306" i="25"/>
  <x:c r="R5306" i="25"/>
  <x:c r="A5307" i="25"/>
  <x:c r="B5307" i="25"/>
  <x:c r="C5307" i="25"/>
  <x:c r="D5307" i="25"/>
  <x:c r="E5307" i="25"/>
  <x:c r="F5307" i="25"/>
  <x:c r="G5307" i="25"/>
  <x:c r="H5307" i="25"/>
  <x:c r="I5307" i="25"/>
  <x:c r="J5307" i="25"/>
  <x:c r="K5307" i="25"/>
  <x:c r="L5307" i="25"/>
  <x:c r="M5307" i="25"/>
  <x:c r="N5307" i="25"/>
  <x:c r="P5307" i="25"/>
  <x:c r="Q5307" i="25"/>
  <x:c r="R5307" i="25"/>
  <x:c r="A5308" i="25"/>
  <x:c r="B5308" i="25"/>
  <x:c r="C5308" i="25"/>
  <x:c r="D5308" i="25"/>
  <x:c r="E5308" i="25"/>
  <x:c r="F5308" i="25"/>
  <x:c r="G5308" i="25"/>
  <x:c r="H5308" i="25"/>
  <x:c r="I5308" i="25"/>
  <x:c r="J5308" i="25"/>
  <x:c r="K5308" i="25"/>
  <x:c r="L5308" i="25"/>
  <x:c r="M5308" i="25"/>
  <x:c r="N5308" i="25"/>
  <x:c r="P5308" i="25"/>
  <x:c r="Q5308" i="25"/>
  <x:c r="R5308" i="25"/>
  <x:c r="A5309" i="25"/>
  <x:c r="B5309" i="25"/>
  <x:c r="C5309" i="25"/>
  <x:c r="D5309" i="25"/>
  <x:c r="E5309" i="25"/>
  <x:c r="F5309" i="25"/>
  <x:c r="G5309" i="25"/>
  <x:c r="H5309" i="25"/>
  <x:c r="I5309" i="25"/>
  <x:c r="J5309" i="25"/>
  <x:c r="K5309" i="25"/>
  <x:c r="L5309" i="25"/>
  <x:c r="M5309" i="25"/>
  <x:c r="N5309" i="25"/>
  <x:c r="P5309" i="25"/>
  <x:c r="Q5309" i="25"/>
  <x:c r="R5309" i="25"/>
  <x:c r="A5310" i="25"/>
  <x:c r="B5310" i="25"/>
  <x:c r="C5310" i="25"/>
  <x:c r="D5310" i="25"/>
  <x:c r="E5310" i="25"/>
  <x:c r="F5310" i="25"/>
  <x:c r="G5310" i="25"/>
  <x:c r="H5310" i="25"/>
  <x:c r="I5310" i="25"/>
  <x:c r="J5310" i="25"/>
  <x:c r="K5310" i="25"/>
  <x:c r="L5310" i="25"/>
  <x:c r="M5310" i="25"/>
  <x:c r="N5310" i="25"/>
  <x:c r="P5310" i="25"/>
  <x:c r="Q5310" i="25"/>
  <x:c r="R5310" i="25"/>
  <x:c r="A5311" i="25"/>
  <x:c r="B5311" i="25"/>
  <x:c r="C5311" i="25"/>
  <x:c r="D5311" i="25"/>
  <x:c r="E5311" i="25"/>
  <x:c r="F5311" i="25"/>
  <x:c r="G5311" i="25"/>
  <x:c r="H5311" i="25"/>
  <x:c r="I5311" i="25"/>
  <x:c r="J5311" i="25"/>
  <x:c r="K5311" i="25"/>
  <x:c r="L5311" i="25"/>
  <x:c r="M5311" i="25"/>
  <x:c r="N5311" i="25"/>
  <x:c r="P5311" i="25"/>
  <x:c r="Q5311" i="25"/>
  <x:c r="R5311" i="25"/>
  <x:c r="A5312" i="25"/>
  <x:c r="B5312" i="25"/>
  <x:c r="C5312" i="25"/>
  <x:c r="D5312" i="25"/>
  <x:c r="E5312" i="25"/>
  <x:c r="F5312" i="25"/>
  <x:c r="G5312" i="25"/>
  <x:c r="H5312" i="25"/>
  <x:c r="I5312" i="25"/>
  <x:c r="J5312" i="25"/>
  <x:c r="K5312" i="25"/>
  <x:c r="L5312" i="25"/>
  <x:c r="M5312" i="25"/>
  <x:c r="N5312" i="25"/>
  <x:c r="P5312" i="25"/>
  <x:c r="Q5312" i="25"/>
  <x:c r="R5312" i="25"/>
  <x:c r="A5313" i="25"/>
  <x:c r="B5313" i="25"/>
  <x:c r="C5313" i="25"/>
  <x:c r="D5313" i="25"/>
  <x:c r="E5313" i="25"/>
  <x:c r="F5313" i="25"/>
  <x:c r="G5313" i="25"/>
  <x:c r="H5313" i="25"/>
  <x:c r="I5313" i="25"/>
  <x:c r="J5313" i="25"/>
  <x:c r="K5313" i="25"/>
  <x:c r="L5313" i="25"/>
  <x:c r="M5313" i="25"/>
  <x:c r="N5313" i="25"/>
  <x:c r="P5313" i="25"/>
  <x:c r="Q5313" i="25"/>
  <x:c r="R5313" i="25"/>
  <x:c r="A5314" i="25"/>
  <x:c r="B5314" i="25"/>
  <x:c r="C5314" i="25"/>
  <x:c r="D5314" i="25"/>
  <x:c r="E5314" i="25"/>
  <x:c r="F5314" i="25"/>
  <x:c r="G5314" i="25"/>
  <x:c r="H5314" i="25"/>
  <x:c r="I5314" i="25"/>
  <x:c r="J5314" i="25"/>
  <x:c r="K5314" i="25"/>
  <x:c r="L5314" i="25"/>
  <x:c r="M5314" i="25"/>
  <x:c r="N5314" i="25"/>
  <x:c r="P5314" i="25"/>
  <x:c r="Q5314" i="25"/>
  <x:c r="R5314" i="25"/>
  <x:c r="A5315" i="25"/>
  <x:c r="B5315" i="25"/>
  <x:c r="C5315" i="25"/>
  <x:c r="D5315" i="25"/>
  <x:c r="E5315" i="25"/>
  <x:c r="F5315" i="25"/>
  <x:c r="G5315" i="25"/>
  <x:c r="H5315" i="25"/>
  <x:c r="I5315" i="25"/>
  <x:c r="J5315" i="25"/>
  <x:c r="K5315" i="25"/>
  <x:c r="L5315" i="25"/>
  <x:c r="M5315" i="25"/>
  <x:c r="N5315" i="25"/>
  <x:c r="P5315" i="25"/>
  <x:c r="Q5315" i="25"/>
  <x:c r="R5315" i="25"/>
  <x:c r="A5316" i="25"/>
  <x:c r="B5316" i="25"/>
  <x:c r="C5316" i="25"/>
  <x:c r="D5316" i="25"/>
  <x:c r="E5316" i="25"/>
  <x:c r="F5316" i="25"/>
  <x:c r="G5316" i="25"/>
  <x:c r="H5316" i="25"/>
  <x:c r="I5316" i="25"/>
  <x:c r="J5316" i="25"/>
  <x:c r="K5316" i="25"/>
  <x:c r="L5316" i="25"/>
  <x:c r="M5316" i="25"/>
  <x:c r="N5316" i="25"/>
  <x:c r="P5316" i="25"/>
  <x:c r="Q5316" i="25"/>
  <x:c r="R5316" i="25"/>
  <x:c r="A5317" i="25"/>
  <x:c r="B5317" i="25"/>
  <x:c r="C5317" i="25"/>
  <x:c r="D5317" i="25"/>
  <x:c r="E5317" i="25"/>
  <x:c r="F5317" i="25"/>
  <x:c r="G5317" i="25"/>
  <x:c r="H5317" i="25"/>
  <x:c r="I5317" i="25"/>
  <x:c r="J5317" i="25"/>
  <x:c r="K5317" i="25"/>
  <x:c r="L5317" i="25"/>
  <x:c r="M5317" i="25"/>
  <x:c r="N5317" i="25"/>
  <x:c r="P5317" i="25"/>
  <x:c r="Q5317" i="25"/>
  <x:c r="R5317" i="25"/>
  <x:c r="A5318" i="25"/>
  <x:c r="B5318" i="25"/>
  <x:c r="C5318" i="25"/>
  <x:c r="D5318" i="25"/>
  <x:c r="E5318" i="25"/>
  <x:c r="F5318" i="25"/>
  <x:c r="G5318" i="25"/>
  <x:c r="H5318" i="25"/>
  <x:c r="I5318" i="25"/>
  <x:c r="J5318" i="25"/>
  <x:c r="K5318" i="25"/>
  <x:c r="L5318" i="25"/>
  <x:c r="M5318" i="25"/>
  <x:c r="N5318" i="25"/>
  <x:c r="P5318" i="25"/>
  <x:c r="Q5318" i="25"/>
  <x:c r="R5318" i="25"/>
  <x:c r="A5319" i="25"/>
  <x:c r="B5319" i="25"/>
  <x:c r="C5319" i="25"/>
  <x:c r="D5319" i="25"/>
  <x:c r="E5319" i="25"/>
  <x:c r="F5319" i="25"/>
  <x:c r="G5319" i="25"/>
  <x:c r="H5319" i="25"/>
  <x:c r="I5319" i="25"/>
  <x:c r="J5319" i="25"/>
  <x:c r="K5319" i="25"/>
  <x:c r="L5319" i="25"/>
  <x:c r="M5319" i="25"/>
  <x:c r="N5319" i="25"/>
  <x:c r="P5319" i="25"/>
  <x:c r="Q5319" i="25"/>
  <x:c r="R5319" i="25"/>
  <x:c r="A5320" i="25"/>
  <x:c r="B5320" i="25"/>
  <x:c r="C5320" i="25"/>
  <x:c r="D5320" i="25"/>
  <x:c r="E5320" i="25"/>
  <x:c r="F5320" i="25"/>
  <x:c r="G5320" i="25"/>
  <x:c r="H5320" i="25"/>
  <x:c r="I5320" i="25"/>
  <x:c r="J5320" i="25"/>
  <x:c r="K5320" i="25"/>
  <x:c r="L5320" i="25"/>
  <x:c r="M5320" i="25"/>
  <x:c r="N5320" i="25"/>
  <x:c r="P5320" i="25"/>
  <x:c r="Q5320" i="25"/>
  <x:c r="R5320" i="25"/>
  <x:c r="A5321" i="25"/>
  <x:c r="B5321" i="25"/>
  <x:c r="C5321" i="25"/>
  <x:c r="D5321" i="25"/>
  <x:c r="E5321" i="25"/>
  <x:c r="F5321" i="25"/>
  <x:c r="G5321" i="25"/>
  <x:c r="H5321" i="25"/>
  <x:c r="I5321" i="25"/>
  <x:c r="J5321" i="25"/>
  <x:c r="K5321" i="25"/>
  <x:c r="L5321" i="25"/>
  <x:c r="M5321" i="25"/>
  <x:c r="N5321" i="25"/>
  <x:c r="P5321" i="25"/>
  <x:c r="Q5321" i="25"/>
  <x:c r="R5321" i="25"/>
  <x:c r="A5322" i="25"/>
  <x:c r="B5322" i="25"/>
  <x:c r="C5322" i="25"/>
  <x:c r="D5322" i="25"/>
  <x:c r="E5322" i="25"/>
  <x:c r="F5322" i="25"/>
  <x:c r="G5322" i="25"/>
  <x:c r="H5322" i="25"/>
  <x:c r="I5322" i="25"/>
  <x:c r="J5322" i="25"/>
  <x:c r="K5322" i="25"/>
  <x:c r="L5322" i="25"/>
  <x:c r="M5322" i="25"/>
  <x:c r="N5322" i="25"/>
  <x:c r="P5322" i="25"/>
  <x:c r="Q5322" i="25"/>
  <x:c r="R5322" i="25"/>
  <x:c r="A5323" i="25"/>
  <x:c r="B5323" i="25"/>
  <x:c r="C5323" i="25"/>
  <x:c r="D5323" i="25"/>
  <x:c r="E5323" i="25"/>
  <x:c r="F5323" i="25"/>
  <x:c r="G5323" i="25"/>
  <x:c r="H5323" i="25"/>
  <x:c r="I5323" i="25"/>
  <x:c r="J5323" i="25"/>
  <x:c r="K5323" i="25"/>
  <x:c r="L5323" i="25"/>
  <x:c r="M5323" i="25"/>
  <x:c r="N5323" i="25"/>
  <x:c r="P5323" i="25"/>
  <x:c r="Q5323" i="25"/>
  <x:c r="R5323" i="25"/>
  <x:c r="A5324" i="25"/>
  <x:c r="B5324" i="25"/>
  <x:c r="C5324" i="25"/>
  <x:c r="D5324" i="25"/>
  <x:c r="E5324" i="25"/>
  <x:c r="F5324" i="25"/>
  <x:c r="G5324" i="25"/>
  <x:c r="H5324" i="25"/>
  <x:c r="I5324" i="25"/>
  <x:c r="J5324" i="25"/>
  <x:c r="K5324" i="25"/>
  <x:c r="L5324" i="25"/>
  <x:c r="M5324" i="25"/>
  <x:c r="N5324" i="25"/>
  <x:c r="P5324" i="25"/>
  <x:c r="Q5324" i="25"/>
  <x:c r="R5324" i="25"/>
  <x:c r="A5325" i="25"/>
  <x:c r="B5325" i="25"/>
  <x:c r="C5325" i="25"/>
  <x:c r="D5325" i="25"/>
  <x:c r="E5325" i="25"/>
  <x:c r="F5325" i="25"/>
  <x:c r="G5325" i="25"/>
  <x:c r="H5325" i="25"/>
  <x:c r="I5325" i="25"/>
  <x:c r="J5325" i="25"/>
  <x:c r="K5325" i="25"/>
  <x:c r="L5325" i="25"/>
  <x:c r="M5325" i="25"/>
  <x:c r="N5325" i="25"/>
  <x:c r="P5325" i="25"/>
  <x:c r="Q5325" i="25"/>
  <x:c r="R5325" i="25"/>
  <x:c r="A5326" i="25"/>
  <x:c r="B5326" i="25"/>
  <x:c r="C5326" i="25"/>
  <x:c r="D5326" i="25"/>
  <x:c r="E5326" i="25"/>
  <x:c r="F5326" i="25"/>
  <x:c r="G5326" i="25"/>
  <x:c r="H5326" i="25"/>
  <x:c r="I5326" i="25"/>
  <x:c r="J5326" i="25"/>
  <x:c r="K5326" i="25"/>
  <x:c r="L5326" i="25"/>
  <x:c r="M5326" i="25"/>
  <x:c r="N5326" i="25"/>
  <x:c r="P5326" i="25"/>
  <x:c r="Q5326" i="25"/>
  <x:c r="R5326" i="25"/>
  <x:c r="A5327" i="25"/>
  <x:c r="B5327" i="25"/>
  <x:c r="C5327" i="25"/>
  <x:c r="D5327" i="25"/>
  <x:c r="E5327" i="25"/>
  <x:c r="F5327" i="25"/>
  <x:c r="G5327" i="25"/>
  <x:c r="H5327" i="25"/>
  <x:c r="I5327" i="25"/>
  <x:c r="J5327" i="25"/>
  <x:c r="K5327" i="25"/>
  <x:c r="L5327" i="25"/>
  <x:c r="M5327" i="25"/>
  <x:c r="N5327" i="25"/>
  <x:c r="P5327" i="25"/>
  <x:c r="Q5327" i="25"/>
  <x:c r="R5327" i="25"/>
  <x:c r="A5328" i="25"/>
  <x:c r="B5328" i="25"/>
  <x:c r="C5328" i="25"/>
  <x:c r="D5328" i="25"/>
  <x:c r="E5328" i="25"/>
  <x:c r="F5328" i="25"/>
  <x:c r="G5328" i="25"/>
  <x:c r="H5328" i="25"/>
  <x:c r="I5328" i="25"/>
  <x:c r="J5328" i="25"/>
  <x:c r="K5328" i="25"/>
  <x:c r="L5328" i="25"/>
  <x:c r="M5328" i="25"/>
  <x:c r="N5328" i="25"/>
  <x:c r="P5328" i="25"/>
  <x:c r="Q5328" i="25"/>
  <x:c r="R5328" i="25"/>
  <x:c r="A5329" i="25"/>
  <x:c r="B5329" i="25"/>
  <x:c r="C5329" i="25"/>
  <x:c r="D5329" i="25"/>
  <x:c r="E5329" i="25"/>
  <x:c r="F5329" i="25"/>
  <x:c r="G5329" i="25"/>
  <x:c r="H5329" i="25"/>
  <x:c r="I5329" i="25"/>
  <x:c r="J5329" i="25"/>
  <x:c r="K5329" i="25"/>
  <x:c r="L5329" i="25"/>
  <x:c r="M5329" i="25"/>
  <x:c r="N5329" i="25"/>
  <x:c r="P5329" i="25"/>
  <x:c r="Q5329" i="25"/>
  <x:c r="R5329" i="25"/>
  <x:c r="A5330" i="25"/>
  <x:c r="B5330" i="25"/>
  <x:c r="C5330" i="25"/>
  <x:c r="D5330" i="25"/>
  <x:c r="E5330" i="25"/>
  <x:c r="F5330" i="25"/>
  <x:c r="G5330" i="25"/>
  <x:c r="H5330" i="25"/>
  <x:c r="I5330" i="25"/>
  <x:c r="J5330" i="25"/>
  <x:c r="K5330" i="25"/>
  <x:c r="L5330" i="25"/>
  <x:c r="M5330" i="25"/>
  <x:c r="N5330" i="25"/>
  <x:c r="P5330" i="25"/>
  <x:c r="Q5330" i="25"/>
  <x:c r="R5330" i="25"/>
  <x:c r="A5331" i="25"/>
  <x:c r="B5331" i="25"/>
  <x:c r="C5331" i="25"/>
  <x:c r="D5331" i="25"/>
  <x:c r="E5331" i="25"/>
  <x:c r="F5331" i="25"/>
  <x:c r="G5331" i="25"/>
  <x:c r="H5331" i="25"/>
  <x:c r="I5331" i="25"/>
  <x:c r="J5331" i="25"/>
  <x:c r="K5331" i="25"/>
  <x:c r="L5331" i="25"/>
  <x:c r="M5331" i="25"/>
  <x:c r="N5331" i="25"/>
  <x:c r="P5331" i="25"/>
  <x:c r="Q5331" i="25"/>
  <x:c r="R5331" i="25"/>
  <x:c r="A5332" i="25"/>
  <x:c r="B5332" i="25"/>
  <x:c r="C5332" i="25"/>
  <x:c r="D5332" i="25"/>
  <x:c r="E5332" i="25"/>
  <x:c r="F5332" i="25"/>
  <x:c r="G5332" i="25"/>
  <x:c r="H5332" i="25"/>
  <x:c r="I5332" i="25"/>
  <x:c r="J5332" i="25"/>
  <x:c r="K5332" i="25"/>
  <x:c r="L5332" i="25"/>
  <x:c r="M5332" i="25"/>
  <x:c r="N5332" i="25"/>
  <x:c r="P5332" i="25"/>
  <x:c r="Q5332" i="25"/>
  <x:c r="R5332" i="25"/>
  <x:c r="A5333" i="25"/>
  <x:c r="B5333" i="25"/>
  <x:c r="C5333" i="25"/>
  <x:c r="D5333" i="25"/>
  <x:c r="E5333" i="25"/>
  <x:c r="F5333" i="25"/>
  <x:c r="G5333" i="25"/>
  <x:c r="H5333" i="25"/>
  <x:c r="I5333" i="25"/>
  <x:c r="J5333" i="25"/>
  <x:c r="K5333" i="25"/>
  <x:c r="L5333" i="25"/>
  <x:c r="M5333" i="25"/>
  <x:c r="N5333" i="25"/>
  <x:c r="P5333" i="25"/>
  <x:c r="Q5333" i="25"/>
  <x:c r="R5333" i="25"/>
  <x:c r="A5334" i="25"/>
  <x:c r="B5334" i="25"/>
  <x:c r="C5334" i="25"/>
  <x:c r="D5334" i="25"/>
  <x:c r="E5334" i="25"/>
  <x:c r="F5334" i="25"/>
  <x:c r="G5334" i="25"/>
  <x:c r="H5334" i="25"/>
  <x:c r="I5334" i="25"/>
  <x:c r="J5334" i="25"/>
  <x:c r="K5334" i="25"/>
  <x:c r="L5334" i="25"/>
  <x:c r="M5334" i="25"/>
  <x:c r="N5334" i="25"/>
  <x:c r="P5334" i="25"/>
  <x:c r="Q5334" i="25"/>
  <x:c r="R5334" i="25"/>
  <x:c r="A5335" i="25"/>
  <x:c r="B5335" i="25"/>
  <x:c r="C5335" i="25"/>
  <x:c r="D5335" i="25"/>
  <x:c r="E5335" i="25"/>
  <x:c r="F5335" i="25"/>
  <x:c r="G5335" i="25"/>
  <x:c r="H5335" i="25"/>
  <x:c r="I5335" i="25"/>
  <x:c r="J5335" i="25"/>
  <x:c r="K5335" i="25"/>
  <x:c r="L5335" i="25"/>
  <x:c r="M5335" i="25"/>
  <x:c r="N5335" i="25"/>
  <x:c r="P5335" i="25"/>
  <x:c r="Q5335" i="25"/>
  <x:c r="R5335" i="25"/>
  <x:c r="A5336" i="25"/>
  <x:c r="B5336" i="25"/>
  <x:c r="C5336" i="25"/>
  <x:c r="D5336" i="25"/>
  <x:c r="E5336" i="25"/>
  <x:c r="F5336" i="25"/>
  <x:c r="G5336" i="25"/>
  <x:c r="H5336" i="25"/>
  <x:c r="I5336" i="25"/>
  <x:c r="J5336" i="25"/>
  <x:c r="K5336" i="25"/>
  <x:c r="L5336" i="25"/>
  <x:c r="M5336" i="25"/>
  <x:c r="N5336" i="25"/>
  <x:c r="P5336" i="25"/>
  <x:c r="Q5336" i="25"/>
  <x:c r="R5336" i="25"/>
  <x:c r="A5337" i="25"/>
  <x:c r="B5337" i="25"/>
  <x:c r="C5337" i="25"/>
  <x:c r="D5337" i="25"/>
  <x:c r="E5337" i="25"/>
  <x:c r="F5337" i="25"/>
  <x:c r="G5337" i="25"/>
  <x:c r="H5337" i="25"/>
  <x:c r="I5337" i="25"/>
  <x:c r="J5337" i="25"/>
  <x:c r="K5337" i="25"/>
  <x:c r="L5337" i="25"/>
  <x:c r="M5337" i="25"/>
  <x:c r="N5337" i="25"/>
  <x:c r="P5337" i="25"/>
  <x:c r="Q5337" i="25"/>
  <x:c r="R5337" i="25"/>
  <x:c r="A5338" i="25"/>
  <x:c r="B5338" i="25"/>
  <x:c r="C5338" i="25"/>
  <x:c r="D5338" i="25"/>
  <x:c r="E5338" i="25"/>
  <x:c r="F5338" i="25"/>
  <x:c r="G5338" i="25"/>
  <x:c r="H5338" i="25"/>
  <x:c r="I5338" i="25"/>
  <x:c r="J5338" i="25"/>
  <x:c r="K5338" i="25"/>
  <x:c r="L5338" i="25"/>
  <x:c r="M5338" i="25"/>
  <x:c r="N5338" i="25"/>
  <x:c r="P5338" i="25"/>
  <x:c r="Q5338" i="25"/>
  <x:c r="R5338" i="25"/>
  <x:c r="A5339" i="25"/>
  <x:c r="B5339" i="25"/>
  <x:c r="C5339" i="25"/>
  <x:c r="D5339" i="25"/>
  <x:c r="E5339" i="25"/>
  <x:c r="F5339" i="25"/>
  <x:c r="G5339" i="25"/>
  <x:c r="H5339" i="25"/>
  <x:c r="I5339" i="25"/>
  <x:c r="J5339" i="25"/>
  <x:c r="K5339" i="25"/>
  <x:c r="L5339" i="25"/>
  <x:c r="M5339" i="25"/>
  <x:c r="N5339" i="25"/>
  <x:c r="P5339" i="25"/>
  <x:c r="Q5339" i="25"/>
  <x:c r="R5339" i="25"/>
  <x:c r="A5340" i="25"/>
  <x:c r="B5340" i="25"/>
  <x:c r="C5340" i="25"/>
  <x:c r="D5340" i="25"/>
  <x:c r="E5340" i="25"/>
  <x:c r="F5340" i="25"/>
  <x:c r="G5340" i="25"/>
  <x:c r="H5340" i="25"/>
  <x:c r="I5340" i="25"/>
  <x:c r="J5340" i="25"/>
  <x:c r="K5340" i="25"/>
  <x:c r="L5340" i="25"/>
  <x:c r="M5340" i="25"/>
  <x:c r="N5340" i="25"/>
  <x:c r="P5340" i="25"/>
  <x:c r="Q5340" i="25"/>
  <x:c r="R5340" i="25"/>
  <x:c r="A5341" i="25"/>
  <x:c r="B5341" i="25"/>
  <x:c r="C5341" i="25"/>
  <x:c r="D5341" i="25"/>
  <x:c r="E5341" i="25"/>
  <x:c r="F5341" i="25"/>
  <x:c r="G5341" i="25"/>
  <x:c r="H5341" i="25"/>
  <x:c r="I5341" i="25"/>
  <x:c r="J5341" i="25"/>
  <x:c r="K5341" i="25"/>
  <x:c r="L5341" i="25"/>
  <x:c r="M5341" i="25"/>
  <x:c r="N5341" i="25"/>
  <x:c r="P5341" i="25"/>
  <x:c r="Q5341" i="25"/>
  <x:c r="R5341" i="25"/>
  <x:c r="A5342" i="25"/>
  <x:c r="B5342" i="25"/>
  <x:c r="C5342" i="25"/>
  <x:c r="D5342" i="25"/>
  <x:c r="E5342" i="25"/>
  <x:c r="F5342" i="25"/>
  <x:c r="G5342" i="25"/>
  <x:c r="H5342" i="25"/>
  <x:c r="I5342" i="25"/>
  <x:c r="J5342" i="25"/>
  <x:c r="K5342" i="25"/>
  <x:c r="L5342" i="25"/>
  <x:c r="M5342" i="25"/>
  <x:c r="N5342" i="25"/>
  <x:c r="P5342" i="25"/>
  <x:c r="Q5342" i="25"/>
  <x:c r="R5342" i="25"/>
  <x:c r="A5343" i="25"/>
  <x:c r="B5343" i="25"/>
  <x:c r="C5343" i="25"/>
  <x:c r="D5343" i="25"/>
  <x:c r="E5343" i="25"/>
  <x:c r="F5343" i="25"/>
  <x:c r="G5343" i="25"/>
  <x:c r="H5343" i="25"/>
  <x:c r="I5343" i="25"/>
  <x:c r="J5343" i="25"/>
  <x:c r="K5343" i="25"/>
  <x:c r="L5343" i="25"/>
  <x:c r="M5343" i="25"/>
  <x:c r="N5343" i="25"/>
  <x:c r="P5343" i="25"/>
  <x:c r="Q5343" i="25"/>
  <x:c r="R5343" i="25"/>
  <x:c r="A5344" i="25"/>
  <x:c r="B5344" i="25"/>
  <x:c r="C5344" i="25"/>
  <x:c r="D5344" i="25"/>
  <x:c r="E5344" i="25"/>
  <x:c r="F5344" i="25"/>
  <x:c r="G5344" i="25"/>
  <x:c r="H5344" i="25"/>
  <x:c r="I5344" i="25"/>
  <x:c r="J5344" i="25"/>
  <x:c r="K5344" i="25"/>
  <x:c r="L5344" i="25"/>
  <x:c r="M5344" i="25"/>
  <x:c r="N5344" i="25"/>
  <x:c r="P5344" i="25"/>
  <x:c r="Q5344" i="25"/>
  <x:c r="R5344" i="25"/>
  <x:c r="A5345" i="25"/>
  <x:c r="B5345" i="25"/>
  <x:c r="C5345" i="25"/>
  <x:c r="D5345" i="25"/>
  <x:c r="E5345" i="25"/>
  <x:c r="F5345" i="25"/>
  <x:c r="G5345" i="25"/>
  <x:c r="H5345" i="25"/>
  <x:c r="I5345" i="25"/>
  <x:c r="J5345" i="25"/>
  <x:c r="K5345" i="25"/>
  <x:c r="L5345" i="25"/>
  <x:c r="M5345" i="25"/>
  <x:c r="N5345" i="25"/>
  <x:c r="P5345" i="25"/>
  <x:c r="Q5345" i="25"/>
  <x:c r="R5345" i="25"/>
  <x:c r="A5346" i="25"/>
  <x:c r="B5346" i="25"/>
  <x:c r="C5346" i="25"/>
  <x:c r="D5346" i="25"/>
  <x:c r="E5346" i="25"/>
  <x:c r="F5346" i="25"/>
  <x:c r="G5346" i="25"/>
  <x:c r="H5346" i="25"/>
  <x:c r="I5346" i="25"/>
  <x:c r="J5346" i="25"/>
  <x:c r="K5346" i="25"/>
  <x:c r="L5346" i="25"/>
  <x:c r="M5346" i="25"/>
  <x:c r="N5346" i="25"/>
  <x:c r="P5346" i="25"/>
  <x:c r="Q5346" i="25"/>
  <x:c r="R5346" i="25"/>
  <x:c r="A5347" i="25"/>
  <x:c r="B5347" i="25"/>
  <x:c r="C5347" i="25"/>
  <x:c r="D5347" i="25"/>
  <x:c r="E5347" i="25"/>
  <x:c r="F5347" i="25"/>
  <x:c r="G5347" i="25"/>
  <x:c r="H5347" i="25"/>
  <x:c r="I5347" i="25"/>
  <x:c r="J5347" i="25"/>
  <x:c r="K5347" i="25"/>
  <x:c r="L5347" i="25"/>
  <x:c r="M5347" i="25"/>
  <x:c r="N5347" i="25"/>
  <x:c r="P5347" i="25"/>
  <x:c r="Q5347" i="25"/>
  <x:c r="R5347" i="25"/>
  <x:c r="A5348" i="25"/>
  <x:c r="B5348" i="25"/>
  <x:c r="C5348" i="25"/>
  <x:c r="D5348" i="25"/>
  <x:c r="E5348" i="25"/>
  <x:c r="F5348" i="25"/>
  <x:c r="G5348" i="25"/>
  <x:c r="H5348" i="25"/>
  <x:c r="I5348" i="25"/>
  <x:c r="J5348" i="25"/>
  <x:c r="K5348" i="25"/>
  <x:c r="L5348" i="25"/>
  <x:c r="M5348" i="25"/>
  <x:c r="N5348" i="25"/>
  <x:c r="P5348" i="25"/>
  <x:c r="Q5348" i="25"/>
  <x:c r="R5348" i="25"/>
  <x:c r="A5349" i="25"/>
  <x:c r="B5349" i="25"/>
  <x:c r="C5349" i="25"/>
  <x:c r="D5349" i="25"/>
  <x:c r="E5349" i="25"/>
  <x:c r="F5349" i="25"/>
  <x:c r="G5349" i="25"/>
  <x:c r="H5349" i="25"/>
  <x:c r="I5349" i="25"/>
  <x:c r="J5349" i="25"/>
  <x:c r="K5349" i="25"/>
  <x:c r="L5349" i="25"/>
  <x:c r="M5349" i="25"/>
  <x:c r="N5349" i="25"/>
  <x:c r="P5349" i="25"/>
  <x:c r="Q5349" i="25"/>
  <x:c r="R5349" i="25"/>
  <x:c r="A5350" i="25"/>
  <x:c r="B5350" i="25"/>
  <x:c r="C5350" i="25"/>
  <x:c r="D5350" i="25"/>
  <x:c r="E5350" i="25"/>
  <x:c r="F5350" i="25"/>
  <x:c r="G5350" i="25"/>
  <x:c r="H5350" i="25"/>
  <x:c r="I5350" i="25"/>
  <x:c r="J5350" i="25"/>
  <x:c r="K5350" i="25"/>
  <x:c r="L5350" i="25"/>
  <x:c r="M5350" i="25"/>
  <x:c r="N5350" i="25"/>
  <x:c r="P5350" i="25"/>
  <x:c r="Q5350" i="25"/>
  <x:c r="R5350" i="25"/>
  <x:c r="A5351" i="25"/>
  <x:c r="B5351" i="25"/>
  <x:c r="C5351" i="25"/>
  <x:c r="D5351" i="25"/>
  <x:c r="E5351" i="25"/>
  <x:c r="F5351" i="25"/>
  <x:c r="G5351" i="25"/>
  <x:c r="H5351" i="25"/>
  <x:c r="I5351" i="25"/>
  <x:c r="J5351" i="25"/>
  <x:c r="K5351" i="25"/>
  <x:c r="L5351" i="25"/>
  <x:c r="M5351" i="25"/>
  <x:c r="N5351" i="25"/>
  <x:c r="P5351" i="25"/>
  <x:c r="Q5351" i="25"/>
  <x:c r="R5351" i="25"/>
  <x:c r="A5352" i="25"/>
  <x:c r="B5352" i="25"/>
  <x:c r="C5352" i="25"/>
  <x:c r="D5352" i="25"/>
  <x:c r="E5352" i="25"/>
  <x:c r="F5352" i="25"/>
  <x:c r="G5352" i="25"/>
  <x:c r="H5352" i="25"/>
  <x:c r="I5352" i="25"/>
  <x:c r="J5352" i="25"/>
  <x:c r="K5352" i="25"/>
  <x:c r="L5352" i="25"/>
  <x:c r="M5352" i="25"/>
  <x:c r="N5352" i="25"/>
  <x:c r="P5352" i="25"/>
  <x:c r="Q5352" i="25"/>
  <x:c r="R5352" i="25"/>
  <x:c r="A5353" i="25"/>
  <x:c r="B5353" i="25"/>
  <x:c r="C5353" i="25"/>
  <x:c r="D5353" i="25"/>
  <x:c r="E5353" i="25"/>
  <x:c r="F5353" i="25"/>
  <x:c r="G5353" i="25"/>
  <x:c r="H5353" i="25"/>
  <x:c r="I5353" i="25"/>
  <x:c r="J5353" i="25"/>
  <x:c r="K5353" i="25"/>
  <x:c r="L5353" i="25"/>
  <x:c r="M5353" i="25"/>
  <x:c r="N5353" i="25"/>
  <x:c r="P5353" i="25"/>
  <x:c r="Q5353" i="25"/>
  <x:c r="R5353" i="25"/>
  <x:c r="A5354" i="25"/>
  <x:c r="B5354" i="25"/>
  <x:c r="C5354" i="25"/>
  <x:c r="D5354" i="25"/>
  <x:c r="E5354" i="25"/>
  <x:c r="F5354" i="25"/>
  <x:c r="G5354" i="25"/>
  <x:c r="H5354" i="25"/>
  <x:c r="I5354" i="25"/>
  <x:c r="J5354" i="25"/>
  <x:c r="K5354" i="25"/>
  <x:c r="L5354" i="25"/>
  <x:c r="M5354" i="25"/>
  <x:c r="N5354" i="25"/>
  <x:c r="P5354" i="25"/>
  <x:c r="Q5354" i="25"/>
  <x:c r="R5354" i="25"/>
  <x:c r="A5355" i="25"/>
  <x:c r="B5355" i="25"/>
  <x:c r="C5355" i="25"/>
  <x:c r="D5355" i="25"/>
  <x:c r="E5355" i="25"/>
  <x:c r="F5355" i="25"/>
  <x:c r="G5355" i="25"/>
  <x:c r="H5355" i="25"/>
  <x:c r="I5355" i="25"/>
  <x:c r="J5355" i="25"/>
  <x:c r="K5355" i="25"/>
  <x:c r="L5355" i="25"/>
  <x:c r="M5355" i="25"/>
  <x:c r="N5355" i="25"/>
  <x:c r="P5355" i="25"/>
  <x:c r="Q5355" i="25"/>
  <x:c r="R5355" i="25"/>
  <x:c r="A5356" i="25"/>
  <x:c r="B5356" i="25"/>
  <x:c r="C5356" i="25"/>
  <x:c r="D5356" i="25"/>
  <x:c r="E5356" i="25"/>
  <x:c r="F5356" i="25"/>
  <x:c r="G5356" i="25"/>
  <x:c r="H5356" i="25"/>
  <x:c r="I5356" i="25"/>
  <x:c r="J5356" i="25"/>
  <x:c r="K5356" i="25"/>
  <x:c r="L5356" i="25"/>
  <x:c r="M5356" i="25"/>
  <x:c r="N5356" i="25"/>
  <x:c r="P5356" i="25"/>
  <x:c r="Q5356" i="25"/>
  <x:c r="R5356" i="25"/>
  <x:c r="A5357" i="25"/>
  <x:c r="B5357" i="25"/>
  <x:c r="C5357" i="25"/>
  <x:c r="D5357" i="25"/>
  <x:c r="E5357" i="25"/>
  <x:c r="F5357" i="25"/>
  <x:c r="G5357" i="25"/>
  <x:c r="H5357" i="25"/>
  <x:c r="I5357" i="25"/>
  <x:c r="J5357" i="25"/>
  <x:c r="K5357" i="25"/>
  <x:c r="L5357" i="25"/>
  <x:c r="M5357" i="25"/>
  <x:c r="N5357" i="25"/>
  <x:c r="P5357" i="25"/>
  <x:c r="Q5357" i="25"/>
  <x:c r="R5357" i="25"/>
  <x:c r="A5358" i="25"/>
  <x:c r="B5358" i="25"/>
  <x:c r="C5358" i="25"/>
  <x:c r="D5358" i="25"/>
  <x:c r="E5358" i="25"/>
  <x:c r="F5358" i="25"/>
  <x:c r="G5358" i="25"/>
  <x:c r="H5358" i="25"/>
  <x:c r="I5358" i="25"/>
  <x:c r="J5358" i="25"/>
  <x:c r="K5358" i="25"/>
  <x:c r="L5358" i="25"/>
  <x:c r="M5358" i="25"/>
  <x:c r="N5358" i="25"/>
  <x:c r="P5358" i="25"/>
  <x:c r="Q5358" i="25"/>
  <x:c r="R5358" i="25"/>
  <x:c r="A5359" i="25"/>
  <x:c r="B5359" i="25"/>
  <x:c r="C5359" i="25"/>
  <x:c r="D5359" i="25"/>
  <x:c r="E5359" i="25"/>
  <x:c r="F5359" i="25"/>
  <x:c r="G5359" i="25"/>
  <x:c r="H5359" i="25"/>
  <x:c r="I5359" i="25"/>
  <x:c r="J5359" i="25"/>
  <x:c r="K5359" i="25"/>
  <x:c r="L5359" i="25"/>
  <x:c r="M5359" i="25"/>
  <x:c r="N5359" i="25"/>
  <x:c r="P5359" i="25"/>
  <x:c r="Q5359" i="25"/>
  <x:c r="R5359" i="25"/>
  <x:c r="A5360" i="25"/>
  <x:c r="B5360" i="25"/>
  <x:c r="C5360" i="25"/>
  <x:c r="D5360" i="25"/>
  <x:c r="E5360" i="25"/>
  <x:c r="F5360" i="25"/>
  <x:c r="G5360" i="25"/>
  <x:c r="H5360" i="25"/>
  <x:c r="I5360" i="25"/>
  <x:c r="J5360" i="25"/>
  <x:c r="K5360" i="25"/>
  <x:c r="L5360" i="25"/>
  <x:c r="M5360" i="25"/>
  <x:c r="N5360" i="25"/>
  <x:c r="P5360" i="25"/>
  <x:c r="Q5360" i="25"/>
  <x:c r="R5360" i="25"/>
  <x:c r="A5361" i="25"/>
  <x:c r="B5361" i="25"/>
  <x:c r="C5361" i="25"/>
  <x:c r="D5361" i="25"/>
  <x:c r="E5361" i="25"/>
  <x:c r="F5361" i="25"/>
  <x:c r="G5361" i="25"/>
  <x:c r="H5361" i="25"/>
  <x:c r="I5361" i="25"/>
  <x:c r="J5361" i="25"/>
  <x:c r="K5361" i="25"/>
  <x:c r="L5361" i="25"/>
  <x:c r="M5361" i="25"/>
  <x:c r="N5361" i="25"/>
  <x:c r="P5361" i="25"/>
  <x:c r="Q5361" i="25"/>
  <x:c r="R5361" i="25"/>
  <x:c r="A5362" i="25"/>
  <x:c r="B5362" i="25"/>
  <x:c r="C5362" i="25"/>
  <x:c r="D5362" i="25"/>
  <x:c r="E5362" i="25"/>
  <x:c r="F5362" i="25"/>
  <x:c r="G5362" i="25"/>
  <x:c r="H5362" i="25"/>
  <x:c r="I5362" i="25"/>
  <x:c r="J5362" i="25"/>
  <x:c r="K5362" i="25"/>
  <x:c r="L5362" i="25"/>
  <x:c r="M5362" i="25"/>
  <x:c r="N5362" i="25"/>
  <x:c r="P5362" i="25"/>
  <x:c r="Q5362" i="25"/>
  <x:c r="R5362" i="25"/>
  <x:c r="A5363" i="25"/>
  <x:c r="B5363" i="25"/>
  <x:c r="C5363" i="25"/>
  <x:c r="D5363" i="25"/>
  <x:c r="E5363" i="25"/>
  <x:c r="F5363" i="25"/>
  <x:c r="G5363" i="25"/>
  <x:c r="H5363" i="25"/>
  <x:c r="I5363" i="25"/>
  <x:c r="J5363" i="25"/>
  <x:c r="K5363" i="25"/>
  <x:c r="L5363" i="25"/>
  <x:c r="M5363" i="25"/>
  <x:c r="N5363" i="25"/>
  <x:c r="P5363" i="25"/>
  <x:c r="Q5363" i="25"/>
  <x:c r="R5363" i="25"/>
  <x:c r="A5364" i="25"/>
  <x:c r="B5364" i="25"/>
  <x:c r="C5364" i="25"/>
  <x:c r="D5364" i="25"/>
  <x:c r="E5364" i="25"/>
  <x:c r="F5364" i="25"/>
  <x:c r="G5364" i="25"/>
  <x:c r="H5364" i="25"/>
  <x:c r="I5364" i="25"/>
  <x:c r="J5364" i="25"/>
  <x:c r="K5364" i="25"/>
  <x:c r="L5364" i="25"/>
  <x:c r="M5364" i="25"/>
  <x:c r="N5364" i="25"/>
  <x:c r="P5364" i="25"/>
  <x:c r="Q5364" i="25"/>
  <x:c r="R5364" i="25"/>
  <x:c r="A5365" i="25"/>
  <x:c r="B5365" i="25"/>
  <x:c r="C5365" i="25"/>
  <x:c r="D5365" i="25"/>
  <x:c r="E5365" i="25"/>
  <x:c r="F5365" i="25"/>
  <x:c r="G5365" i="25"/>
  <x:c r="H5365" i="25"/>
  <x:c r="I5365" i="25"/>
  <x:c r="J5365" i="25"/>
  <x:c r="K5365" i="25"/>
  <x:c r="L5365" i="25"/>
  <x:c r="M5365" i="25"/>
  <x:c r="N5365" i="25"/>
  <x:c r="P5365" i="25"/>
  <x:c r="Q5365" i="25"/>
  <x:c r="R5365" i="25"/>
  <x:c r="A5366" i="25"/>
  <x:c r="B5366" i="25"/>
  <x:c r="C5366" i="25"/>
  <x:c r="D5366" i="25"/>
  <x:c r="E5366" i="25"/>
  <x:c r="F5366" i="25"/>
  <x:c r="G5366" i="25"/>
  <x:c r="H5366" i="25"/>
  <x:c r="I5366" i="25"/>
  <x:c r="J5366" i="25"/>
  <x:c r="K5366" i="25"/>
  <x:c r="L5366" i="25"/>
  <x:c r="M5366" i="25"/>
  <x:c r="N5366" i="25"/>
  <x:c r="P5366" i="25"/>
  <x:c r="Q5366" i="25"/>
  <x:c r="R5366" i="25"/>
  <x:c r="A5367" i="25"/>
  <x:c r="B5367" i="25"/>
  <x:c r="C5367" i="25"/>
  <x:c r="D5367" i="25"/>
  <x:c r="E5367" i="25"/>
  <x:c r="F5367" i="25"/>
  <x:c r="G5367" i="25"/>
  <x:c r="H5367" i="25"/>
  <x:c r="I5367" i="25"/>
  <x:c r="J5367" i="25"/>
  <x:c r="K5367" i="25"/>
  <x:c r="L5367" i="25"/>
  <x:c r="M5367" i="25"/>
  <x:c r="N5367" i="25"/>
  <x:c r="P5367" i="25"/>
  <x:c r="Q5367" i="25"/>
  <x:c r="R5367" i="25"/>
  <x:c r="A5368" i="25"/>
  <x:c r="B5368" i="25"/>
  <x:c r="C5368" i="25"/>
  <x:c r="D5368" i="25"/>
  <x:c r="E5368" i="25"/>
  <x:c r="F5368" i="25"/>
  <x:c r="G5368" i="25"/>
  <x:c r="H5368" i="25"/>
  <x:c r="I5368" i="25"/>
  <x:c r="J5368" i="25"/>
  <x:c r="K5368" i="25"/>
  <x:c r="L5368" i="25"/>
  <x:c r="M5368" i="25"/>
  <x:c r="N5368" i="25"/>
  <x:c r="P5368" i="25"/>
  <x:c r="Q5368" i="25"/>
  <x:c r="R5368" i="25"/>
  <x:c r="A5369" i="25"/>
  <x:c r="B5369" i="25"/>
  <x:c r="C5369" i="25"/>
  <x:c r="D5369" i="25"/>
  <x:c r="E5369" i="25"/>
  <x:c r="F5369" i="25"/>
  <x:c r="G5369" i="25"/>
  <x:c r="H5369" i="25"/>
  <x:c r="I5369" i="25"/>
  <x:c r="J5369" i="25"/>
  <x:c r="K5369" i="25"/>
  <x:c r="L5369" i="25"/>
  <x:c r="M5369" i="25"/>
  <x:c r="N5369" i="25"/>
  <x:c r="P5369" i="25"/>
  <x:c r="Q5369" i="25"/>
  <x:c r="R5369" i="25"/>
  <x:c r="A5370" i="25"/>
  <x:c r="B5370" i="25"/>
  <x:c r="C5370" i="25"/>
  <x:c r="D5370" i="25"/>
  <x:c r="E5370" i="25"/>
  <x:c r="F5370" i="25"/>
  <x:c r="G5370" i="25"/>
  <x:c r="H5370" i="25"/>
  <x:c r="I5370" i="25"/>
  <x:c r="J5370" i="25"/>
  <x:c r="K5370" i="25"/>
  <x:c r="L5370" i="25"/>
  <x:c r="M5370" i="25"/>
  <x:c r="N5370" i="25"/>
  <x:c r="P5370" i="25"/>
  <x:c r="Q5370" i="25"/>
  <x:c r="R5370" i="25"/>
  <x:c r="A5371" i="25"/>
  <x:c r="B5371" i="25"/>
  <x:c r="C5371" i="25"/>
  <x:c r="D5371" i="25"/>
  <x:c r="E5371" i="25"/>
  <x:c r="F5371" i="25"/>
  <x:c r="G5371" i="25"/>
  <x:c r="H5371" i="25"/>
  <x:c r="I5371" i="25"/>
  <x:c r="J5371" i="25"/>
  <x:c r="K5371" i="25"/>
  <x:c r="L5371" i="25"/>
  <x:c r="M5371" i="25"/>
  <x:c r="N5371" i="25"/>
  <x:c r="P5371" i="25"/>
  <x:c r="Q5371" i="25"/>
  <x:c r="R5371" i="25"/>
  <x:c r="A5372" i="25"/>
  <x:c r="B5372" i="25"/>
  <x:c r="C5372" i="25"/>
  <x:c r="D5372" i="25"/>
  <x:c r="E5372" i="25"/>
  <x:c r="F5372" i="25"/>
  <x:c r="G5372" i="25"/>
  <x:c r="H5372" i="25"/>
  <x:c r="I5372" i="25"/>
  <x:c r="J5372" i="25"/>
  <x:c r="K5372" i="25"/>
  <x:c r="L5372" i="25"/>
  <x:c r="M5372" i="25"/>
  <x:c r="N5372" i="25"/>
  <x:c r="P5372" i="25"/>
  <x:c r="Q5372" i="25"/>
  <x:c r="R5372" i="25"/>
  <x:c r="A5373" i="25"/>
  <x:c r="B5373" i="25"/>
  <x:c r="C5373" i="25"/>
  <x:c r="D5373" i="25"/>
  <x:c r="E5373" i="25"/>
  <x:c r="F5373" i="25"/>
  <x:c r="G5373" i="25"/>
  <x:c r="H5373" i="25"/>
  <x:c r="I5373" i="25"/>
  <x:c r="J5373" i="25"/>
  <x:c r="K5373" i="25"/>
  <x:c r="L5373" i="25"/>
  <x:c r="M5373" i="25"/>
  <x:c r="N5373" i="25"/>
  <x:c r="P5373" i="25"/>
  <x:c r="Q5373" i="25"/>
  <x:c r="R5373" i="25"/>
  <x:c r="A5374" i="25"/>
  <x:c r="B5374" i="25"/>
  <x:c r="C5374" i="25"/>
  <x:c r="D5374" i="25"/>
  <x:c r="E5374" i="25"/>
  <x:c r="F5374" i="25"/>
  <x:c r="G5374" i="25"/>
  <x:c r="H5374" i="25"/>
  <x:c r="I5374" i="25"/>
  <x:c r="J5374" i="25"/>
  <x:c r="K5374" i="25"/>
  <x:c r="L5374" i="25"/>
  <x:c r="M5374" i="25"/>
  <x:c r="N5374" i="25"/>
  <x:c r="P5374" i="25"/>
  <x:c r="Q5374" i="25"/>
  <x:c r="R5374" i="25"/>
  <x:c r="A5375" i="25"/>
  <x:c r="B5375" i="25"/>
  <x:c r="C5375" i="25"/>
  <x:c r="D5375" i="25"/>
  <x:c r="E5375" i="25"/>
  <x:c r="F5375" i="25"/>
  <x:c r="G5375" i="25"/>
  <x:c r="H5375" i="25"/>
  <x:c r="I5375" i="25"/>
  <x:c r="J5375" i="25"/>
  <x:c r="K5375" i="25"/>
  <x:c r="L5375" i="25"/>
  <x:c r="M5375" i="25"/>
  <x:c r="N5375" i="25"/>
  <x:c r="P5375" i="25"/>
  <x:c r="Q5375" i="25"/>
  <x:c r="R5375" i="25"/>
  <x:c r="A5376" i="25"/>
  <x:c r="B5376" i="25"/>
  <x:c r="C5376" i="25"/>
  <x:c r="D5376" i="25"/>
  <x:c r="E5376" i="25"/>
  <x:c r="F5376" i="25"/>
  <x:c r="G5376" i="25"/>
  <x:c r="H5376" i="25"/>
  <x:c r="I5376" i="25"/>
  <x:c r="J5376" i="25"/>
  <x:c r="K5376" i="25"/>
  <x:c r="L5376" i="25"/>
  <x:c r="M5376" i="25"/>
  <x:c r="N5376" i="25"/>
  <x:c r="P5376" i="25"/>
  <x:c r="Q5376" i="25"/>
  <x:c r="R5376" i="25"/>
  <x:c r="A5377" i="25"/>
  <x:c r="B5377" i="25"/>
  <x:c r="C5377" i="25"/>
  <x:c r="D5377" i="25"/>
  <x:c r="E5377" i="25"/>
  <x:c r="F5377" i="25"/>
  <x:c r="G5377" i="25"/>
  <x:c r="H5377" i="25"/>
  <x:c r="I5377" i="25"/>
  <x:c r="J5377" i="25"/>
  <x:c r="K5377" i="25"/>
  <x:c r="L5377" i="25"/>
  <x:c r="M5377" i="25"/>
  <x:c r="N5377" i="25"/>
  <x:c r="P5377" i="25"/>
  <x:c r="Q5377" i="25"/>
  <x:c r="R5377" i="25"/>
  <x:c r="A5378" i="25"/>
  <x:c r="B5378" i="25"/>
  <x:c r="C5378" i="25"/>
  <x:c r="D5378" i="25"/>
  <x:c r="E5378" i="25"/>
  <x:c r="F5378" i="25"/>
  <x:c r="G5378" i="25"/>
  <x:c r="H5378" i="25"/>
  <x:c r="I5378" i="25"/>
  <x:c r="J5378" i="25"/>
  <x:c r="K5378" i="25"/>
  <x:c r="L5378" i="25"/>
  <x:c r="M5378" i="25"/>
  <x:c r="N5378" i="25"/>
  <x:c r="P5378" i="25"/>
  <x:c r="Q5378" i="25"/>
  <x:c r="R5378" i="25"/>
  <x:c r="A5379" i="25"/>
  <x:c r="B5379" i="25"/>
  <x:c r="C5379" i="25"/>
  <x:c r="D5379" i="25"/>
  <x:c r="E5379" i="25"/>
  <x:c r="F5379" i="25"/>
  <x:c r="G5379" i="25"/>
  <x:c r="H5379" i="25"/>
  <x:c r="I5379" i="25"/>
  <x:c r="J5379" i="25"/>
  <x:c r="K5379" i="25"/>
  <x:c r="L5379" i="25"/>
  <x:c r="M5379" i="25"/>
  <x:c r="N5379" i="25"/>
  <x:c r="P5379" i="25"/>
  <x:c r="Q5379" i="25"/>
  <x:c r="R5379" i="25"/>
  <x:c r="A5380" i="25"/>
  <x:c r="B5380" i="25"/>
  <x:c r="C5380" i="25"/>
  <x:c r="D5380" i="25"/>
  <x:c r="E5380" i="25"/>
  <x:c r="F5380" i="25"/>
  <x:c r="G5380" i="25"/>
  <x:c r="H5380" i="25"/>
  <x:c r="I5380" i="25"/>
  <x:c r="J5380" i="25"/>
  <x:c r="K5380" i="25"/>
  <x:c r="L5380" i="25"/>
  <x:c r="M5380" i="25"/>
  <x:c r="N5380" i="25"/>
  <x:c r="P5380" i="25"/>
  <x:c r="Q5380" i="25"/>
  <x:c r="R5380" i="25"/>
  <x:c r="A5381" i="25"/>
  <x:c r="B5381" i="25"/>
  <x:c r="C5381" i="25"/>
  <x:c r="D5381" i="25"/>
  <x:c r="E5381" i="25"/>
  <x:c r="F5381" i="25"/>
  <x:c r="G5381" i="25"/>
  <x:c r="H5381" i="25"/>
  <x:c r="I5381" i="25"/>
  <x:c r="J5381" i="25"/>
  <x:c r="K5381" i="25"/>
  <x:c r="L5381" i="25"/>
  <x:c r="M5381" i="25"/>
  <x:c r="N5381" i="25"/>
  <x:c r="P5381" i="25"/>
  <x:c r="Q5381" i="25"/>
  <x:c r="R5381" i="25"/>
  <x:c r="A5382" i="25"/>
  <x:c r="B5382" i="25"/>
  <x:c r="C5382" i="25"/>
  <x:c r="D5382" i="25"/>
  <x:c r="E5382" i="25"/>
  <x:c r="F5382" i="25"/>
  <x:c r="G5382" i="25"/>
  <x:c r="H5382" i="25"/>
  <x:c r="I5382" i="25"/>
  <x:c r="J5382" i="25"/>
  <x:c r="K5382" i="25"/>
  <x:c r="L5382" i="25"/>
  <x:c r="M5382" i="25"/>
  <x:c r="N5382" i="25"/>
  <x:c r="P5382" i="25"/>
  <x:c r="Q5382" i="25"/>
  <x:c r="R5382" i="25"/>
  <x:c r="A5383" i="25"/>
  <x:c r="B5383" i="25"/>
  <x:c r="C5383" i="25"/>
  <x:c r="D5383" i="25"/>
  <x:c r="E5383" i="25"/>
  <x:c r="F5383" i="25"/>
  <x:c r="G5383" i="25"/>
  <x:c r="H5383" i="25"/>
  <x:c r="I5383" i="25"/>
  <x:c r="J5383" i="25"/>
  <x:c r="K5383" i="25"/>
  <x:c r="L5383" i="25"/>
  <x:c r="M5383" i="25"/>
  <x:c r="N5383" i="25"/>
  <x:c r="P5383" i="25"/>
  <x:c r="Q5383" i="25"/>
  <x:c r="R5383" i="25"/>
  <x:c r="A5384" i="25"/>
  <x:c r="B5384" i="25"/>
  <x:c r="C5384" i="25"/>
  <x:c r="D5384" i="25"/>
  <x:c r="E5384" i="25"/>
  <x:c r="F5384" i="25"/>
  <x:c r="G5384" i="25"/>
  <x:c r="H5384" i="25"/>
  <x:c r="I5384" i="25"/>
  <x:c r="J5384" i="25"/>
  <x:c r="K5384" i="25"/>
  <x:c r="L5384" i="25"/>
  <x:c r="M5384" i="25"/>
  <x:c r="N5384" i="25"/>
  <x:c r="P5384" i="25"/>
  <x:c r="Q5384" i="25"/>
  <x:c r="R5384" i="25"/>
  <x:c r="A5385" i="25"/>
  <x:c r="B5385" i="25"/>
  <x:c r="C5385" i="25"/>
  <x:c r="D5385" i="25"/>
  <x:c r="E5385" i="25"/>
  <x:c r="F5385" i="25"/>
  <x:c r="G5385" i="25"/>
  <x:c r="H5385" i="25"/>
  <x:c r="I5385" i="25"/>
  <x:c r="J5385" i="25"/>
  <x:c r="K5385" i="25"/>
  <x:c r="L5385" i="25"/>
  <x:c r="M5385" i="25"/>
  <x:c r="N5385" i="25"/>
  <x:c r="P5385" i="25"/>
  <x:c r="Q5385" i="25"/>
  <x:c r="R5385" i="25"/>
  <x:c r="A5386" i="25"/>
  <x:c r="B5386" i="25"/>
  <x:c r="C5386" i="25"/>
  <x:c r="D5386" i="25"/>
  <x:c r="E5386" i="25"/>
  <x:c r="F5386" i="25"/>
  <x:c r="G5386" i="25"/>
  <x:c r="H5386" i="25"/>
  <x:c r="I5386" i="25"/>
  <x:c r="J5386" i="25"/>
  <x:c r="K5386" i="25"/>
  <x:c r="L5386" i="25"/>
  <x:c r="M5386" i="25"/>
  <x:c r="N5386" i="25"/>
  <x:c r="P5386" i="25"/>
  <x:c r="Q5386" i="25"/>
  <x:c r="R5386" i="25"/>
  <x:c r="A5387" i="25"/>
  <x:c r="B5387" i="25"/>
  <x:c r="C5387" i="25"/>
  <x:c r="D5387" i="25"/>
  <x:c r="E5387" i="25"/>
  <x:c r="F5387" i="25"/>
  <x:c r="G5387" i="25"/>
  <x:c r="H5387" i="25"/>
  <x:c r="I5387" i="25"/>
  <x:c r="J5387" i="25"/>
  <x:c r="K5387" i="25"/>
  <x:c r="L5387" i="25"/>
  <x:c r="M5387" i="25"/>
  <x:c r="N5387" i="25"/>
  <x:c r="P5387" i="25"/>
  <x:c r="Q5387" i="25"/>
  <x:c r="R5387" i="25"/>
  <x:c r="A5388" i="25"/>
  <x:c r="B5388" i="25"/>
  <x:c r="C5388" i="25"/>
  <x:c r="D5388" i="25"/>
  <x:c r="E5388" i="25"/>
  <x:c r="F5388" i="25"/>
  <x:c r="G5388" i="25"/>
  <x:c r="H5388" i="25"/>
  <x:c r="I5388" i="25"/>
  <x:c r="J5388" i="25"/>
  <x:c r="K5388" i="25"/>
  <x:c r="L5388" i="25"/>
  <x:c r="M5388" i="25"/>
  <x:c r="N5388" i="25"/>
  <x:c r="P5388" i="25"/>
  <x:c r="Q5388" i="25"/>
  <x:c r="R5388" i="25"/>
  <x:c r="A5389" i="25"/>
  <x:c r="B5389" i="25"/>
  <x:c r="C5389" i="25"/>
  <x:c r="D5389" i="25"/>
  <x:c r="E5389" i="25"/>
  <x:c r="F5389" i="25"/>
  <x:c r="G5389" i="25"/>
  <x:c r="H5389" i="25"/>
  <x:c r="I5389" i="25"/>
  <x:c r="J5389" i="25"/>
  <x:c r="K5389" i="25"/>
  <x:c r="L5389" i="25"/>
  <x:c r="M5389" i="25"/>
  <x:c r="N5389" i="25"/>
  <x:c r="P5389" i="25"/>
  <x:c r="Q5389" i="25"/>
  <x:c r="R5389" i="25"/>
  <x:c r="A5390" i="25"/>
  <x:c r="B5390" i="25"/>
  <x:c r="C5390" i="25"/>
  <x:c r="D5390" i="25"/>
  <x:c r="E5390" i="25"/>
  <x:c r="F5390" i="25"/>
  <x:c r="G5390" i="25"/>
  <x:c r="H5390" i="25"/>
  <x:c r="I5390" i="25"/>
  <x:c r="J5390" i="25"/>
  <x:c r="K5390" i="25"/>
  <x:c r="L5390" i="25"/>
  <x:c r="M5390" i="25"/>
  <x:c r="N5390" i="25"/>
  <x:c r="P5390" i="25"/>
  <x:c r="Q5390" i="25"/>
  <x:c r="R5390" i="25"/>
  <x:c r="A5391" i="25"/>
  <x:c r="B5391" i="25"/>
  <x:c r="C5391" i="25"/>
  <x:c r="D5391" i="25"/>
  <x:c r="E5391" i="25"/>
  <x:c r="F5391" i="25"/>
  <x:c r="G5391" i="25"/>
  <x:c r="H5391" i="25"/>
  <x:c r="I5391" i="25"/>
  <x:c r="J5391" i="25"/>
  <x:c r="K5391" i="25"/>
  <x:c r="L5391" i="25"/>
  <x:c r="M5391" i="25"/>
  <x:c r="N5391" i="25"/>
  <x:c r="P5391" i="25"/>
  <x:c r="Q5391" i="25"/>
  <x:c r="R5391" i="25"/>
  <x:c r="A5392" i="25"/>
  <x:c r="B5392" i="25"/>
  <x:c r="C5392" i="25"/>
  <x:c r="D5392" i="25"/>
  <x:c r="E5392" i="25"/>
  <x:c r="F5392" i="25"/>
  <x:c r="G5392" i="25"/>
  <x:c r="H5392" i="25"/>
  <x:c r="I5392" i="25"/>
  <x:c r="J5392" i="25"/>
  <x:c r="K5392" i="25"/>
  <x:c r="L5392" i="25"/>
  <x:c r="M5392" i="25"/>
  <x:c r="N5392" i="25"/>
  <x:c r="P5392" i="25"/>
  <x:c r="Q5392" i="25"/>
  <x:c r="R5392" i="25"/>
  <x:c r="A5393" i="25"/>
  <x:c r="B5393" i="25"/>
  <x:c r="C5393" i="25"/>
  <x:c r="D5393" i="25"/>
  <x:c r="E5393" i="25"/>
  <x:c r="F5393" i="25"/>
  <x:c r="G5393" i="25"/>
  <x:c r="H5393" i="25"/>
  <x:c r="I5393" i="25"/>
  <x:c r="J5393" i="25"/>
  <x:c r="K5393" i="25"/>
  <x:c r="L5393" i="25"/>
  <x:c r="M5393" i="25"/>
  <x:c r="N5393" i="25"/>
  <x:c r="P5393" i="25"/>
  <x:c r="Q5393" i="25"/>
  <x:c r="R5393" i="25"/>
  <x:c r="A5394" i="25"/>
  <x:c r="B5394" i="25"/>
  <x:c r="C5394" i="25"/>
  <x:c r="D5394" i="25"/>
  <x:c r="E5394" i="25"/>
  <x:c r="F5394" i="25"/>
  <x:c r="G5394" i="25"/>
  <x:c r="H5394" i="25"/>
  <x:c r="I5394" i="25"/>
  <x:c r="J5394" i="25"/>
  <x:c r="K5394" i="25"/>
  <x:c r="L5394" i="25"/>
  <x:c r="M5394" i="25"/>
  <x:c r="N5394" i="25"/>
  <x:c r="P5394" i="25"/>
  <x:c r="Q5394" i="25"/>
  <x:c r="R5394" i="25"/>
  <x:c r="A5395" i="25"/>
  <x:c r="B5395" i="25"/>
  <x:c r="C5395" i="25"/>
  <x:c r="D5395" i="25"/>
  <x:c r="E5395" i="25"/>
  <x:c r="F5395" i="25"/>
  <x:c r="G5395" i="25"/>
  <x:c r="H5395" i="25"/>
  <x:c r="I5395" i="25"/>
  <x:c r="J5395" i="25"/>
  <x:c r="K5395" i="25"/>
  <x:c r="L5395" i="25"/>
  <x:c r="M5395" i="25"/>
  <x:c r="N5395" i="25"/>
  <x:c r="P5395" i="25"/>
  <x:c r="Q5395" i="25"/>
  <x:c r="R5395" i="25"/>
  <x:c r="A5396" i="25"/>
  <x:c r="B5396" i="25"/>
  <x:c r="C5396" i="25"/>
  <x:c r="D5396" i="25"/>
  <x:c r="E5396" i="25"/>
  <x:c r="F5396" i="25"/>
  <x:c r="G5396" i="25"/>
  <x:c r="H5396" i="25"/>
  <x:c r="I5396" i="25"/>
  <x:c r="J5396" i="25"/>
  <x:c r="K5396" i="25"/>
  <x:c r="L5396" i="25"/>
  <x:c r="M5396" i="25"/>
  <x:c r="N5396" i="25"/>
  <x:c r="P5396" i="25"/>
  <x:c r="Q5396" i="25"/>
  <x:c r="R5396" i="25"/>
  <x:c r="A5397" i="25"/>
  <x:c r="B5397" i="25"/>
  <x:c r="C5397" i="25"/>
  <x:c r="D5397" i="25"/>
  <x:c r="E5397" i="25"/>
  <x:c r="F5397" i="25"/>
  <x:c r="G5397" i="25"/>
  <x:c r="H5397" i="25"/>
  <x:c r="I5397" i="25"/>
  <x:c r="J5397" i="25"/>
  <x:c r="K5397" i="25"/>
  <x:c r="L5397" i="25"/>
  <x:c r="M5397" i="25"/>
  <x:c r="N5397" i="25"/>
  <x:c r="P5397" i="25"/>
  <x:c r="Q5397" i="25"/>
  <x:c r="R5397" i="25"/>
  <x:c r="A5398" i="25"/>
  <x:c r="B5398" i="25"/>
  <x:c r="C5398" i="25"/>
  <x:c r="D5398" i="25"/>
  <x:c r="E5398" i="25"/>
  <x:c r="F5398" i="25"/>
  <x:c r="G5398" i="25"/>
  <x:c r="H5398" i="25"/>
  <x:c r="I5398" i="25"/>
  <x:c r="J5398" i="25"/>
  <x:c r="K5398" i="25"/>
  <x:c r="L5398" i="25"/>
  <x:c r="M5398" i="25"/>
  <x:c r="N5398" i="25"/>
  <x:c r="P5398" i="25"/>
  <x:c r="Q5398" i="25"/>
  <x:c r="R5398" i="25"/>
  <x:c r="A5399" i="25"/>
  <x:c r="B5399" i="25"/>
  <x:c r="C5399" i="25"/>
  <x:c r="D5399" i="25"/>
  <x:c r="E5399" i="25"/>
  <x:c r="F5399" i="25"/>
  <x:c r="G5399" i="25"/>
  <x:c r="H5399" i="25"/>
  <x:c r="I5399" i="25"/>
  <x:c r="J5399" i="25"/>
  <x:c r="K5399" i="25"/>
  <x:c r="L5399" i="25"/>
  <x:c r="M5399" i="25"/>
  <x:c r="N5399" i="25"/>
  <x:c r="P5399" i="25"/>
  <x:c r="Q5399" i="25"/>
  <x:c r="R5399" i="25"/>
  <x:c r="A5400" i="25"/>
  <x:c r="B5400" i="25"/>
  <x:c r="C5400" i="25"/>
  <x:c r="D5400" i="25"/>
  <x:c r="E5400" i="25"/>
  <x:c r="F5400" i="25"/>
  <x:c r="G5400" i="25"/>
  <x:c r="H5400" i="25"/>
  <x:c r="I5400" i="25"/>
  <x:c r="J5400" i="25"/>
  <x:c r="K5400" i="25"/>
  <x:c r="L5400" i="25"/>
  <x:c r="M5400" i="25"/>
  <x:c r="N5400" i="25"/>
  <x:c r="P5400" i="25"/>
  <x:c r="Q5400" i="25"/>
  <x:c r="R5400" i="25"/>
  <x:c r="A5401" i="25"/>
  <x:c r="B5401" i="25"/>
  <x:c r="C5401" i="25"/>
  <x:c r="D5401" i="25"/>
  <x:c r="E5401" i="25"/>
  <x:c r="F5401" i="25"/>
  <x:c r="G5401" i="25"/>
  <x:c r="H5401" i="25"/>
  <x:c r="I5401" i="25"/>
  <x:c r="J5401" i="25"/>
  <x:c r="K5401" i="25"/>
  <x:c r="L5401" i="25"/>
  <x:c r="M5401" i="25"/>
  <x:c r="N5401" i="25"/>
  <x:c r="P5401" i="25"/>
  <x:c r="Q5401" i="25"/>
  <x:c r="R5401" i="25"/>
  <x:c r="A5402" i="25"/>
  <x:c r="B5402" i="25"/>
  <x:c r="C5402" i="25"/>
  <x:c r="D5402" i="25"/>
  <x:c r="E5402" i="25"/>
  <x:c r="F5402" i="25"/>
  <x:c r="G5402" i="25"/>
  <x:c r="H5402" i="25"/>
  <x:c r="I5402" i="25"/>
  <x:c r="J5402" i="25"/>
  <x:c r="K5402" i="25"/>
  <x:c r="L5402" i="25"/>
  <x:c r="M5402" i="25"/>
  <x:c r="N5402" i="25"/>
  <x:c r="P5402" i="25"/>
  <x:c r="Q5402" i="25"/>
  <x:c r="R5402" i="25"/>
  <x:c r="A5403" i="25"/>
  <x:c r="B5403" i="25"/>
  <x:c r="C5403" i="25"/>
  <x:c r="D5403" i="25"/>
  <x:c r="E5403" i="25"/>
  <x:c r="F5403" i="25"/>
  <x:c r="G5403" i="25"/>
  <x:c r="H5403" i="25"/>
  <x:c r="I5403" i="25"/>
  <x:c r="J5403" i="25"/>
  <x:c r="K5403" i="25"/>
  <x:c r="L5403" i="25"/>
  <x:c r="M5403" i="25"/>
  <x:c r="N5403" i="25"/>
  <x:c r="P5403" i="25"/>
  <x:c r="Q5403" i="25"/>
  <x:c r="R5403" i="25"/>
  <x:c r="A5404" i="25"/>
  <x:c r="B5404" i="25"/>
  <x:c r="C5404" i="25"/>
  <x:c r="D5404" i="25"/>
  <x:c r="E5404" i="25"/>
  <x:c r="F5404" i="25"/>
  <x:c r="G5404" i="25"/>
  <x:c r="H5404" i="25"/>
  <x:c r="I5404" i="25"/>
  <x:c r="J5404" i="25"/>
  <x:c r="K5404" i="25"/>
  <x:c r="L5404" i="25"/>
  <x:c r="M5404" i="25"/>
  <x:c r="N5404" i="25"/>
  <x:c r="P5404" i="25"/>
  <x:c r="Q5404" i="25"/>
  <x:c r="R5404" i="25"/>
  <x:c r="A5405" i="25"/>
  <x:c r="B5405" i="25"/>
  <x:c r="C5405" i="25"/>
  <x:c r="D5405" i="25"/>
  <x:c r="E5405" i="25"/>
  <x:c r="F5405" i="25"/>
  <x:c r="G5405" i="25"/>
  <x:c r="H5405" i="25"/>
  <x:c r="I5405" i="25"/>
  <x:c r="J5405" i="25"/>
  <x:c r="K5405" i="25"/>
  <x:c r="L5405" i="25"/>
  <x:c r="M5405" i="25"/>
  <x:c r="N5405" i="25"/>
  <x:c r="P5405" i="25"/>
  <x:c r="Q5405" i="25"/>
  <x:c r="R5405" i="25"/>
  <x:c r="A5406" i="25"/>
  <x:c r="B5406" i="25"/>
  <x:c r="C5406" i="25"/>
  <x:c r="D5406" i="25"/>
  <x:c r="E5406" i="25"/>
  <x:c r="F5406" i="25"/>
  <x:c r="G5406" i="25"/>
  <x:c r="H5406" i="25"/>
  <x:c r="I5406" i="25"/>
  <x:c r="J5406" i="25"/>
  <x:c r="K5406" i="25"/>
  <x:c r="L5406" i="25"/>
  <x:c r="M5406" i="25"/>
  <x:c r="N5406" i="25"/>
  <x:c r="P5406" i="25"/>
  <x:c r="Q5406" i="25"/>
  <x:c r="R5406" i="25"/>
  <x:c r="A5407" i="25"/>
  <x:c r="B5407" i="25"/>
  <x:c r="C5407" i="25"/>
  <x:c r="D5407" i="25"/>
  <x:c r="E5407" i="25"/>
  <x:c r="F5407" i="25"/>
  <x:c r="G5407" i="25"/>
  <x:c r="H5407" i="25"/>
  <x:c r="I5407" i="25"/>
  <x:c r="J5407" i="25"/>
  <x:c r="K5407" i="25"/>
  <x:c r="L5407" i="25"/>
  <x:c r="M5407" i="25"/>
  <x:c r="N5407" i="25"/>
  <x:c r="P5407" i="25"/>
  <x:c r="Q5407" i="25"/>
  <x:c r="R5407" i="25"/>
  <x:c r="A5408" i="25"/>
  <x:c r="B5408" i="25"/>
  <x:c r="C5408" i="25"/>
  <x:c r="D5408" i="25"/>
  <x:c r="E5408" i="25"/>
  <x:c r="F5408" i="25"/>
  <x:c r="G5408" i="25"/>
  <x:c r="H5408" i="25"/>
  <x:c r="I5408" i="25"/>
  <x:c r="J5408" i="25"/>
  <x:c r="K5408" i="25"/>
  <x:c r="L5408" i="25"/>
  <x:c r="M5408" i="25"/>
  <x:c r="N5408" i="25"/>
  <x:c r="P5408" i="25"/>
  <x:c r="Q5408" i="25"/>
  <x:c r="R5408" i="25"/>
  <x:c r="A5409" i="25"/>
  <x:c r="B5409" i="25"/>
  <x:c r="C5409" i="25"/>
  <x:c r="D5409" i="25"/>
  <x:c r="E5409" i="25"/>
  <x:c r="F5409" i="25"/>
  <x:c r="G5409" i="25"/>
  <x:c r="H5409" i="25"/>
  <x:c r="I5409" i="25"/>
  <x:c r="J5409" i="25"/>
  <x:c r="K5409" i="25"/>
  <x:c r="L5409" i="25"/>
  <x:c r="M5409" i="25"/>
  <x:c r="N5409" i="25"/>
  <x:c r="P5409" i="25"/>
  <x:c r="Q5409" i="25"/>
  <x:c r="R5409" i="25"/>
  <x:c r="A5410" i="25"/>
  <x:c r="B5410" i="25"/>
  <x:c r="C5410" i="25"/>
  <x:c r="D5410" i="25"/>
  <x:c r="E5410" i="25"/>
  <x:c r="F5410" i="25"/>
  <x:c r="G5410" i="25"/>
  <x:c r="H5410" i="25"/>
  <x:c r="I5410" i="25"/>
  <x:c r="J5410" i="25"/>
  <x:c r="K5410" i="25"/>
  <x:c r="L5410" i="25"/>
  <x:c r="M5410" i="25"/>
  <x:c r="N5410" i="25"/>
  <x:c r="P5410" i="25"/>
  <x:c r="Q5410" i="25"/>
  <x:c r="R5410" i="25"/>
  <x:c r="A5411" i="25"/>
  <x:c r="B5411" i="25"/>
  <x:c r="C5411" i="25"/>
  <x:c r="D5411" i="25"/>
  <x:c r="E5411" i="25"/>
  <x:c r="F5411" i="25"/>
  <x:c r="G5411" i="25"/>
  <x:c r="H5411" i="25"/>
  <x:c r="I5411" i="25"/>
  <x:c r="J5411" i="25"/>
  <x:c r="K5411" i="25"/>
  <x:c r="L5411" i="25"/>
  <x:c r="M5411" i="25"/>
  <x:c r="N5411" i="25"/>
  <x:c r="P5411" i="25"/>
  <x:c r="Q5411" i="25"/>
  <x:c r="R5411" i="25"/>
  <x:c r="A5412" i="25"/>
  <x:c r="B5412" i="25"/>
  <x:c r="C5412" i="25"/>
  <x:c r="D5412" i="25"/>
  <x:c r="E5412" i="25"/>
  <x:c r="F5412" i="25"/>
  <x:c r="G5412" i="25"/>
  <x:c r="H5412" i="25"/>
  <x:c r="I5412" i="25"/>
  <x:c r="J5412" i="25"/>
  <x:c r="K5412" i="25"/>
  <x:c r="L5412" i="25"/>
  <x:c r="M5412" i="25"/>
  <x:c r="N5412" i="25"/>
  <x:c r="P5412" i="25"/>
  <x:c r="Q5412" i="25"/>
  <x:c r="R5412" i="25"/>
  <x:c r="A5413" i="25"/>
  <x:c r="B5413" i="25"/>
  <x:c r="C5413" i="25"/>
  <x:c r="D5413" i="25"/>
  <x:c r="E5413" i="25"/>
  <x:c r="F5413" i="25"/>
  <x:c r="G5413" i="25"/>
  <x:c r="H5413" i="25"/>
  <x:c r="I5413" i="25"/>
  <x:c r="J5413" i="25"/>
  <x:c r="K5413" i="25"/>
  <x:c r="L5413" i="25"/>
  <x:c r="M5413" i="25"/>
  <x:c r="N5413" i="25"/>
  <x:c r="P5413" i="25"/>
  <x:c r="Q5413" i="25"/>
  <x:c r="R5413" i="25"/>
  <x:c r="A5414" i="25"/>
  <x:c r="B5414" i="25"/>
  <x:c r="C5414" i="25"/>
  <x:c r="D5414" i="25"/>
  <x:c r="E5414" i="25"/>
  <x:c r="F5414" i="25"/>
  <x:c r="G5414" i="25"/>
  <x:c r="H5414" i="25"/>
  <x:c r="I5414" i="25"/>
  <x:c r="J5414" i="25"/>
  <x:c r="K5414" i="25"/>
  <x:c r="L5414" i="25"/>
  <x:c r="M5414" i="25"/>
  <x:c r="N5414" i="25"/>
  <x:c r="P5414" i="25"/>
  <x:c r="Q5414" i="25"/>
  <x:c r="R5414" i="25"/>
  <x:c r="A5415" i="25"/>
  <x:c r="B5415" i="25"/>
  <x:c r="C5415" i="25"/>
  <x:c r="D5415" i="25"/>
  <x:c r="E5415" i="25"/>
  <x:c r="F5415" i="25"/>
  <x:c r="G5415" i="25"/>
  <x:c r="H5415" i="25"/>
  <x:c r="I5415" i="25"/>
  <x:c r="J5415" i="25"/>
  <x:c r="K5415" i="25"/>
  <x:c r="L5415" i="25"/>
  <x:c r="M5415" i="25"/>
  <x:c r="N5415" i="25"/>
  <x:c r="P5415" i="25"/>
  <x:c r="Q5415" i="25"/>
  <x:c r="R5415" i="25"/>
  <x:c r="A5416" i="25"/>
  <x:c r="B5416" i="25"/>
  <x:c r="C5416" i="25"/>
  <x:c r="D5416" i="25"/>
  <x:c r="E5416" i="25"/>
  <x:c r="F5416" i="25"/>
  <x:c r="G5416" i="25"/>
  <x:c r="H5416" i="25"/>
  <x:c r="I5416" i="25"/>
  <x:c r="J5416" i="25"/>
  <x:c r="K5416" i="25"/>
  <x:c r="L5416" i="25"/>
  <x:c r="M5416" i="25"/>
  <x:c r="N5416" i="25"/>
  <x:c r="P5416" i="25"/>
  <x:c r="Q5416" i="25"/>
  <x:c r="R5416" i="25"/>
  <x:c r="A5417" i="25"/>
  <x:c r="B5417" i="25"/>
  <x:c r="C5417" i="25"/>
  <x:c r="D5417" i="25"/>
  <x:c r="E5417" i="25"/>
  <x:c r="F5417" i="25"/>
  <x:c r="G5417" i="25"/>
  <x:c r="H5417" i="25"/>
  <x:c r="I5417" i="25"/>
  <x:c r="J5417" i="25"/>
  <x:c r="K5417" i="25"/>
  <x:c r="L5417" i="25"/>
  <x:c r="M5417" i="25"/>
  <x:c r="N5417" i="25"/>
  <x:c r="P5417" i="25"/>
  <x:c r="Q5417" i="25"/>
  <x:c r="R5417" i="25"/>
  <x:c r="A5418" i="25"/>
  <x:c r="B5418" i="25"/>
  <x:c r="C5418" i="25"/>
  <x:c r="D5418" i="25"/>
  <x:c r="E5418" i="25"/>
  <x:c r="F5418" i="25"/>
  <x:c r="G5418" i="25"/>
  <x:c r="H5418" i="25"/>
  <x:c r="I5418" i="25"/>
  <x:c r="J5418" i="25"/>
  <x:c r="K5418" i="25"/>
  <x:c r="L5418" i="25"/>
  <x:c r="M5418" i="25"/>
  <x:c r="N5418" i="25"/>
  <x:c r="P5418" i="25"/>
  <x:c r="Q5418" i="25"/>
  <x:c r="R5418" i="25"/>
  <x:c r="A5419" i="25"/>
  <x:c r="B5419" i="25"/>
  <x:c r="C5419" i="25"/>
  <x:c r="D5419" i="25"/>
  <x:c r="E5419" i="25"/>
  <x:c r="F5419" i="25"/>
  <x:c r="G5419" i="25"/>
  <x:c r="H5419" i="25"/>
  <x:c r="I5419" i="25"/>
  <x:c r="J5419" i="25"/>
  <x:c r="K5419" i="25"/>
  <x:c r="L5419" i="25"/>
  <x:c r="M5419" i="25"/>
  <x:c r="N5419" i="25"/>
  <x:c r="P5419" i="25"/>
  <x:c r="Q5419" i="25"/>
  <x:c r="R5419" i="25"/>
  <x:c r="A5420" i="25"/>
  <x:c r="B5420" i="25"/>
  <x:c r="C5420" i="25"/>
  <x:c r="D5420" i="25"/>
  <x:c r="E5420" i="25"/>
  <x:c r="F5420" i="25"/>
  <x:c r="G5420" i="25"/>
  <x:c r="H5420" i="25"/>
  <x:c r="I5420" i="25"/>
  <x:c r="J5420" i="25"/>
  <x:c r="K5420" i="25"/>
  <x:c r="L5420" i="25"/>
  <x:c r="M5420" i="25"/>
  <x:c r="N5420" i="25"/>
  <x:c r="P5420" i="25"/>
  <x:c r="Q5420" i="25"/>
  <x:c r="R5420" i="25"/>
  <x:c r="A5421" i="25"/>
  <x:c r="B5421" i="25"/>
  <x:c r="C5421" i="25"/>
  <x:c r="D5421" i="25"/>
  <x:c r="E5421" i="25"/>
  <x:c r="F5421" i="25"/>
  <x:c r="G5421" i="25"/>
  <x:c r="H5421" i="25"/>
  <x:c r="I5421" i="25"/>
  <x:c r="J5421" i="25"/>
  <x:c r="K5421" i="25"/>
  <x:c r="L5421" i="25"/>
  <x:c r="M5421" i="25"/>
  <x:c r="N5421" i="25"/>
  <x:c r="P5421" i="25"/>
  <x:c r="Q5421" i="25"/>
  <x:c r="R5421" i="25"/>
  <x:c r="A5422" i="25"/>
  <x:c r="B5422" i="25"/>
  <x:c r="C5422" i="25"/>
  <x:c r="D5422" i="25"/>
  <x:c r="E5422" i="25"/>
  <x:c r="F5422" i="25"/>
  <x:c r="G5422" i="25"/>
  <x:c r="H5422" i="25"/>
  <x:c r="I5422" i="25"/>
  <x:c r="J5422" i="25"/>
  <x:c r="K5422" i="25"/>
  <x:c r="L5422" i="25"/>
  <x:c r="M5422" i="25"/>
  <x:c r="N5422" i="25"/>
  <x:c r="P5422" i="25"/>
  <x:c r="Q5422" i="25"/>
  <x:c r="R5422" i="25"/>
  <x:c r="A5423" i="25"/>
  <x:c r="B5423" i="25"/>
  <x:c r="C5423" i="25"/>
  <x:c r="D5423" i="25"/>
  <x:c r="E5423" i="25"/>
  <x:c r="F5423" i="25"/>
  <x:c r="G5423" i="25"/>
  <x:c r="H5423" i="25"/>
  <x:c r="I5423" i="25"/>
  <x:c r="J5423" i="25"/>
  <x:c r="K5423" i="25"/>
  <x:c r="L5423" i="25"/>
  <x:c r="M5423" i="25"/>
  <x:c r="N5423" i="25"/>
  <x:c r="P5423" i="25"/>
  <x:c r="Q5423" i="25"/>
  <x:c r="R5423" i="25"/>
  <x:c r="A5424" i="25"/>
  <x:c r="B5424" i="25"/>
  <x:c r="C5424" i="25"/>
  <x:c r="D5424" i="25"/>
  <x:c r="E5424" i="25"/>
  <x:c r="F5424" i="25"/>
  <x:c r="G5424" i="25"/>
  <x:c r="H5424" i="25"/>
  <x:c r="I5424" i="25"/>
  <x:c r="J5424" i="25"/>
  <x:c r="K5424" i="25"/>
  <x:c r="L5424" i="25"/>
  <x:c r="M5424" i="25"/>
  <x:c r="N5424" i="25"/>
  <x:c r="P5424" i="25"/>
  <x:c r="Q5424" i="25"/>
  <x:c r="R5424" i="25"/>
  <x:c r="A5425" i="25"/>
  <x:c r="B5425" i="25"/>
  <x:c r="C5425" i="25"/>
  <x:c r="D5425" i="25"/>
  <x:c r="E5425" i="25"/>
  <x:c r="F5425" i="25"/>
  <x:c r="G5425" i="25"/>
  <x:c r="H5425" i="25"/>
  <x:c r="I5425" i="25"/>
  <x:c r="J5425" i="25"/>
  <x:c r="K5425" i="25"/>
  <x:c r="L5425" i="25"/>
  <x:c r="M5425" i="25"/>
  <x:c r="N5425" i="25"/>
  <x:c r="P5425" i="25"/>
  <x:c r="Q5425" i="25"/>
  <x:c r="R5425" i="25"/>
  <x:c r="A5426" i="25"/>
  <x:c r="B5426" i="25"/>
  <x:c r="C5426" i="25"/>
  <x:c r="D5426" i="25"/>
  <x:c r="E5426" i="25"/>
  <x:c r="F5426" i="25"/>
  <x:c r="G5426" i="25"/>
  <x:c r="H5426" i="25"/>
  <x:c r="I5426" i="25"/>
  <x:c r="J5426" i="25"/>
  <x:c r="K5426" i="25"/>
  <x:c r="L5426" i="25"/>
  <x:c r="M5426" i="25"/>
  <x:c r="N5426" i="25"/>
  <x:c r="P5426" i="25"/>
  <x:c r="Q5426" i="25"/>
  <x:c r="R5426" i="25"/>
  <x:c r="A5427" i="25"/>
  <x:c r="B5427" i="25"/>
  <x:c r="C5427" i="25"/>
  <x:c r="D5427" i="25"/>
  <x:c r="E5427" i="25"/>
  <x:c r="F5427" i="25"/>
  <x:c r="G5427" i="25"/>
  <x:c r="H5427" i="25"/>
  <x:c r="I5427" i="25"/>
  <x:c r="J5427" i="25"/>
  <x:c r="K5427" i="25"/>
  <x:c r="L5427" i="25"/>
  <x:c r="M5427" i="25"/>
  <x:c r="N5427" i="25"/>
  <x:c r="P5427" i="25"/>
  <x:c r="Q5427" i="25"/>
  <x:c r="R5427" i="25"/>
  <x:c r="A5428" i="25"/>
  <x:c r="B5428" i="25"/>
  <x:c r="C5428" i="25"/>
  <x:c r="D5428" i="25"/>
  <x:c r="E5428" i="25"/>
  <x:c r="F5428" i="25"/>
  <x:c r="G5428" i="25"/>
  <x:c r="H5428" i="25"/>
  <x:c r="I5428" i="25"/>
  <x:c r="J5428" i="25"/>
  <x:c r="K5428" i="25"/>
  <x:c r="L5428" i="25"/>
  <x:c r="M5428" i="25"/>
  <x:c r="N5428" i="25"/>
  <x:c r="P5428" i="25"/>
  <x:c r="Q5428" i="25"/>
  <x:c r="R5428" i="25"/>
  <x:c r="A5429" i="25"/>
  <x:c r="B5429" i="25"/>
  <x:c r="C5429" i="25"/>
  <x:c r="D5429" i="25"/>
  <x:c r="E5429" i="25"/>
  <x:c r="F5429" i="25"/>
  <x:c r="G5429" i="25"/>
  <x:c r="H5429" i="25"/>
  <x:c r="I5429" i="25"/>
  <x:c r="J5429" i="25"/>
  <x:c r="K5429" i="25"/>
  <x:c r="L5429" i="25"/>
  <x:c r="M5429" i="25"/>
  <x:c r="N5429" i="25"/>
  <x:c r="P5429" i="25"/>
  <x:c r="Q5429" i="25"/>
  <x:c r="R5429" i="25"/>
  <x:c r="A5430" i="25"/>
  <x:c r="B5430" i="25"/>
  <x:c r="C5430" i="25"/>
  <x:c r="D5430" i="25"/>
  <x:c r="E5430" i="25"/>
  <x:c r="F5430" i="25"/>
  <x:c r="G5430" i="25"/>
  <x:c r="H5430" i="25"/>
  <x:c r="I5430" i="25"/>
  <x:c r="J5430" i="25"/>
  <x:c r="K5430" i="25"/>
  <x:c r="L5430" i="25"/>
  <x:c r="M5430" i="25"/>
  <x:c r="N5430" i="25"/>
  <x:c r="P5430" i="25"/>
  <x:c r="Q5430" i="25"/>
  <x:c r="R5430" i="25"/>
  <x:c r="A5431" i="25"/>
  <x:c r="B5431" i="25"/>
  <x:c r="C5431" i="25"/>
  <x:c r="D5431" i="25"/>
  <x:c r="E5431" i="25"/>
  <x:c r="F5431" i="25"/>
  <x:c r="G5431" i="25"/>
  <x:c r="H5431" i="25"/>
  <x:c r="I5431" i="25"/>
  <x:c r="J5431" i="25"/>
  <x:c r="K5431" i="25"/>
  <x:c r="L5431" i="25"/>
  <x:c r="M5431" i="25"/>
  <x:c r="N5431" i="25"/>
  <x:c r="P5431" i="25"/>
  <x:c r="Q5431" i="25"/>
  <x:c r="R5431" i="25"/>
  <x:c r="A5432" i="25"/>
  <x:c r="B5432" i="25"/>
  <x:c r="C5432" i="25"/>
  <x:c r="D5432" i="25"/>
  <x:c r="E5432" i="25"/>
  <x:c r="F5432" i="25"/>
  <x:c r="G5432" i="25"/>
  <x:c r="H5432" i="25"/>
  <x:c r="I5432" i="25"/>
  <x:c r="J5432" i="25"/>
  <x:c r="K5432" i="25"/>
  <x:c r="L5432" i="25"/>
  <x:c r="M5432" i="25"/>
  <x:c r="N5432" i="25"/>
  <x:c r="P5432" i="25"/>
  <x:c r="Q5432" i="25"/>
  <x:c r="R5432" i="25"/>
  <x:c r="A5433" i="25"/>
  <x:c r="B5433" i="25"/>
  <x:c r="C5433" i="25"/>
  <x:c r="D5433" i="25"/>
  <x:c r="E5433" i="25"/>
  <x:c r="F5433" i="25"/>
  <x:c r="G5433" i="25"/>
  <x:c r="H5433" i="25"/>
  <x:c r="I5433" i="25"/>
  <x:c r="J5433" i="25"/>
  <x:c r="K5433" i="25"/>
  <x:c r="L5433" i="25"/>
  <x:c r="M5433" i="25"/>
  <x:c r="N5433" i="25"/>
  <x:c r="P5433" i="25"/>
  <x:c r="Q5433" i="25"/>
  <x:c r="R5433" i="25"/>
  <x:c r="A5434" i="25"/>
  <x:c r="B5434" i="25"/>
  <x:c r="C5434" i="25"/>
  <x:c r="D5434" i="25"/>
  <x:c r="E5434" i="25"/>
  <x:c r="F5434" i="25"/>
  <x:c r="G5434" i="25"/>
  <x:c r="H5434" i="25"/>
  <x:c r="I5434" i="25"/>
  <x:c r="J5434" i="25"/>
  <x:c r="K5434" i="25"/>
  <x:c r="L5434" i="25"/>
  <x:c r="M5434" i="25"/>
  <x:c r="N5434" i="25"/>
  <x:c r="P5434" i="25"/>
  <x:c r="Q5434" i="25"/>
  <x:c r="R5434" i="25"/>
  <x:c r="A5435" i="25"/>
  <x:c r="B5435" i="25"/>
  <x:c r="C5435" i="25"/>
  <x:c r="D5435" i="25"/>
  <x:c r="E5435" i="25"/>
  <x:c r="F5435" i="25"/>
  <x:c r="G5435" i="25"/>
  <x:c r="H5435" i="25"/>
  <x:c r="I5435" i="25"/>
  <x:c r="J5435" i="25"/>
  <x:c r="K5435" i="25"/>
  <x:c r="L5435" i="25"/>
  <x:c r="M5435" i="25"/>
  <x:c r="N5435" i="25"/>
  <x:c r="P5435" i="25"/>
  <x:c r="Q5435" i="25"/>
  <x:c r="R5435" i="25"/>
  <x:c r="A5436" i="25"/>
  <x:c r="B5436" i="25"/>
  <x:c r="C5436" i="25"/>
  <x:c r="D5436" i="25"/>
  <x:c r="E5436" i="25"/>
  <x:c r="F5436" i="25"/>
  <x:c r="G5436" i="25"/>
  <x:c r="H5436" i="25"/>
  <x:c r="I5436" i="25"/>
  <x:c r="J5436" i="25"/>
  <x:c r="K5436" i="25"/>
  <x:c r="L5436" i="25"/>
  <x:c r="M5436" i="25"/>
  <x:c r="N5436" i="25"/>
  <x:c r="P5436" i="25"/>
  <x:c r="Q5436" i="25"/>
  <x:c r="R5436" i="25"/>
  <x:c r="A5437" i="25"/>
  <x:c r="B5437" i="25"/>
  <x:c r="C5437" i="25"/>
  <x:c r="D5437" i="25"/>
  <x:c r="E5437" i="25"/>
  <x:c r="F5437" i="25"/>
  <x:c r="G5437" i="25"/>
  <x:c r="H5437" i="25"/>
  <x:c r="I5437" i="25"/>
  <x:c r="J5437" i="25"/>
  <x:c r="K5437" i="25"/>
  <x:c r="L5437" i="25"/>
  <x:c r="M5437" i="25"/>
  <x:c r="N5437" i="25"/>
  <x:c r="P5437" i="25"/>
  <x:c r="Q5437" i="25"/>
  <x:c r="R5437" i="25"/>
  <x:c r="A5438" i="25"/>
  <x:c r="B5438" i="25"/>
  <x:c r="C5438" i="25"/>
  <x:c r="D5438" i="25"/>
  <x:c r="E5438" i="25"/>
  <x:c r="F5438" i="25"/>
  <x:c r="G5438" i="25"/>
  <x:c r="H5438" i="25"/>
  <x:c r="I5438" i="25"/>
  <x:c r="J5438" i="25"/>
  <x:c r="K5438" i="25"/>
  <x:c r="L5438" i="25"/>
  <x:c r="M5438" i="25"/>
  <x:c r="N5438" i="25"/>
  <x:c r="P5438" i="25"/>
  <x:c r="Q5438" i="25"/>
  <x:c r="R5438" i="25"/>
  <x:c r="A5439" i="25"/>
  <x:c r="B5439" i="25"/>
  <x:c r="C5439" i="25"/>
  <x:c r="D5439" i="25"/>
  <x:c r="E5439" i="25"/>
  <x:c r="F5439" i="25"/>
  <x:c r="G5439" i="25"/>
  <x:c r="H5439" i="25"/>
  <x:c r="I5439" i="25"/>
  <x:c r="J5439" i="25"/>
  <x:c r="K5439" i="25"/>
  <x:c r="L5439" i="25"/>
  <x:c r="M5439" i="25"/>
  <x:c r="N5439" i="25"/>
  <x:c r="P5439" i="25"/>
  <x:c r="Q5439" i="25"/>
  <x:c r="R5439" i="25"/>
  <x:c r="A5440" i="25"/>
  <x:c r="B5440" i="25"/>
  <x:c r="C5440" i="25"/>
  <x:c r="D5440" i="25"/>
  <x:c r="E5440" i="25"/>
  <x:c r="F5440" i="25"/>
  <x:c r="G5440" i="25"/>
  <x:c r="H5440" i="25"/>
  <x:c r="I5440" i="25"/>
  <x:c r="J5440" i="25"/>
  <x:c r="K5440" i="25"/>
  <x:c r="L5440" i="25"/>
  <x:c r="M5440" i="25"/>
  <x:c r="N5440" i="25"/>
  <x:c r="P5440" i="25"/>
  <x:c r="Q5440" i="25"/>
  <x:c r="R5440" i="25"/>
  <x:c r="A5441" i="25"/>
  <x:c r="B5441" i="25"/>
  <x:c r="C5441" i="25"/>
  <x:c r="D5441" i="25"/>
  <x:c r="E5441" i="25"/>
  <x:c r="F5441" i="25"/>
  <x:c r="G5441" i="25"/>
  <x:c r="H5441" i="25"/>
  <x:c r="I5441" i="25"/>
  <x:c r="J5441" i="25"/>
  <x:c r="K5441" i="25"/>
  <x:c r="L5441" i="25"/>
  <x:c r="M5441" i="25"/>
  <x:c r="N5441" i="25"/>
  <x:c r="P5441" i="25"/>
  <x:c r="Q5441" i="25"/>
  <x:c r="R5441" i="25"/>
  <x:c r="A5442" i="25"/>
  <x:c r="B5442" i="25"/>
  <x:c r="C5442" i="25"/>
  <x:c r="D5442" i="25"/>
  <x:c r="E5442" i="25"/>
  <x:c r="F5442" i="25"/>
  <x:c r="G5442" i="25"/>
  <x:c r="H5442" i="25"/>
  <x:c r="I5442" i="25"/>
  <x:c r="J5442" i="25"/>
  <x:c r="K5442" i="25"/>
  <x:c r="L5442" i="25"/>
  <x:c r="M5442" i="25"/>
  <x:c r="N5442" i="25"/>
  <x:c r="P5442" i="25"/>
  <x:c r="Q5442" i="25"/>
  <x:c r="R5442" i="25"/>
  <x:c r="A5443" i="25"/>
  <x:c r="B5443" i="25"/>
  <x:c r="C5443" i="25"/>
  <x:c r="D5443" i="25"/>
  <x:c r="E5443" i="25"/>
  <x:c r="F5443" i="25"/>
  <x:c r="G5443" i="25"/>
  <x:c r="H5443" i="25"/>
  <x:c r="I5443" i="25"/>
  <x:c r="J5443" i="25"/>
  <x:c r="K5443" i="25"/>
  <x:c r="L5443" i="25"/>
  <x:c r="M5443" i="25"/>
  <x:c r="N5443" i="25"/>
  <x:c r="P5443" i="25"/>
  <x:c r="Q5443" i="25"/>
  <x:c r="R5443" i="25"/>
  <x:c r="A5444" i="25"/>
  <x:c r="B5444" i="25"/>
  <x:c r="C5444" i="25"/>
  <x:c r="D5444" i="25"/>
  <x:c r="E5444" i="25"/>
  <x:c r="F5444" i="25"/>
  <x:c r="G5444" i="25"/>
  <x:c r="H5444" i="25"/>
  <x:c r="I5444" i="25"/>
  <x:c r="J5444" i="25"/>
  <x:c r="K5444" i="25"/>
  <x:c r="L5444" i="25"/>
  <x:c r="M5444" i="25"/>
  <x:c r="N5444" i="25"/>
  <x:c r="P5444" i="25"/>
  <x:c r="Q5444" i="25"/>
  <x:c r="R5444" i="25"/>
  <x:c r="A5445" i="25"/>
  <x:c r="B5445" i="25"/>
  <x:c r="C5445" i="25"/>
  <x:c r="D5445" i="25"/>
  <x:c r="E5445" i="25"/>
  <x:c r="F5445" i="25"/>
  <x:c r="G5445" i="25"/>
  <x:c r="H5445" i="25"/>
  <x:c r="I5445" i="25"/>
  <x:c r="J5445" i="25"/>
  <x:c r="K5445" i="25"/>
  <x:c r="L5445" i="25"/>
  <x:c r="M5445" i="25"/>
  <x:c r="N5445" i="25"/>
  <x:c r="P5445" i="25"/>
  <x:c r="Q5445" i="25"/>
  <x:c r="R5445" i="25"/>
  <x:c r="A5446" i="25"/>
  <x:c r="B5446" i="25"/>
  <x:c r="C5446" i="25"/>
  <x:c r="D5446" i="25"/>
  <x:c r="E5446" i="25"/>
  <x:c r="F5446" i="25"/>
  <x:c r="G5446" i="25"/>
  <x:c r="H5446" i="25"/>
  <x:c r="I5446" i="25"/>
  <x:c r="J5446" i="25"/>
  <x:c r="K5446" i="25"/>
  <x:c r="L5446" i="25"/>
  <x:c r="M5446" i="25"/>
  <x:c r="N5446" i="25"/>
  <x:c r="P5446" i="25"/>
  <x:c r="Q5446" i="25"/>
  <x:c r="R5446" i="25"/>
  <x:c r="A5447" i="25"/>
  <x:c r="B5447" i="25"/>
  <x:c r="C5447" i="25"/>
  <x:c r="D5447" i="25"/>
  <x:c r="E5447" i="25"/>
  <x:c r="F5447" i="25"/>
  <x:c r="G5447" i="25"/>
  <x:c r="H5447" i="25"/>
  <x:c r="I5447" i="25"/>
  <x:c r="J5447" i="25"/>
  <x:c r="K5447" i="25"/>
  <x:c r="L5447" i="25"/>
  <x:c r="M5447" i="25"/>
  <x:c r="N5447" i="25"/>
  <x:c r="P5447" i="25"/>
  <x:c r="Q5447" i="25"/>
  <x:c r="R5447" i="25"/>
  <x:c r="A5448" i="25"/>
  <x:c r="B5448" i="25"/>
  <x:c r="C5448" i="25"/>
  <x:c r="D5448" i="25"/>
  <x:c r="E5448" i="25"/>
  <x:c r="F5448" i="25"/>
  <x:c r="G5448" i="25"/>
  <x:c r="H5448" i="25"/>
  <x:c r="I5448" i="25"/>
  <x:c r="J5448" i="25"/>
  <x:c r="K5448" i="25"/>
  <x:c r="L5448" i="25"/>
  <x:c r="M5448" i="25"/>
  <x:c r="N5448" i="25"/>
  <x:c r="P5448" i="25"/>
  <x:c r="Q5448" i="25"/>
  <x:c r="R5448" i="25"/>
  <x:c r="A5449" i="25"/>
  <x:c r="B5449" i="25"/>
  <x:c r="C5449" i="25"/>
  <x:c r="D5449" i="25"/>
  <x:c r="E5449" i="25"/>
  <x:c r="F5449" i="25"/>
  <x:c r="G5449" i="25"/>
  <x:c r="H5449" i="25"/>
  <x:c r="I5449" i="25"/>
  <x:c r="J5449" i="25"/>
  <x:c r="K5449" i="25"/>
  <x:c r="L5449" i="25"/>
  <x:c r="M5449" i="25"/>
  <x:c r="N5449" i="25"/>
  <x:c r="P5449" i="25"/>
  <x:c r="Q5449" i="25"/>
  <x:c r="R5449" i="25"/>
  <x:c r="A5450" i="25"/>
  <x:c r="B5450" i="25"/>
  <x:c r="C5450" i="25"/>
  <x:c r="D5450" i="25"/>
  <x:c r="E5450" i="25"/>
  <x:c r="F5450" i="25"/>
  <x:c r="G5450" i="25"/>
  <x:c r="H5450" i="25"/>
  <x:c r="I5450" i="25"/>
  <x:c r="J5450" i="25"/>
  <x:c r="K5450" i="25"/>
  <x:c r="L5450" i="25"/>
  <x:c r="M5450" i="25"/>
  <x:c r="N5450" i="25"/>
  <x:c r="P5450" i="25"/>
  <x:c r="Q5450" i="25"/>
  <x:c r="R5450" i="25"/>
  <x:c r="A5451" i="25"/>
  <x:c r="B5451" i="25"/>
  <x:c r="C5451" i="25"/>
  <x:c r="D5451" i="25"/>
  <x:c r="E5451" i="25"/>
  <x:c r="F5451" i="25"/>
  <x:c r="G5451" i="25"/>
  <x:c r="H5451" i="25"/>
  <x:c r="I5451" i="25"/>
  <x:c r="J5451" i="25"/>
  <x:c r="K5451" i="25"/>
  <x:c r="L5451" i="25"/>
  <x:c r="M5451" i="25"/>
  <x:c r="N5451" i="25"/>
  <x:c r="P5451" i="25"/>
  <x:c r="Q5451" i="25"/>
  <x:c r="R5451" i="25"/>
  <x:c r="A5452" i="25"/>
  <x:c r="B5452" i="25"/>
  <x:c r="C5452" i="25"/>
  <x:c r="D5452" i="25"/>
  <x:c r="E5452" i="25"/>
  <x:c r="F5452" i="25"/>
  <x:c r="G5452" i="25"/>
  <x:c r="H5452" i="25"/>
  <x:c r="I5452" i="25"/>
  <x:c r="J5452" i="25"/>
  <x:c r="K5452" i="25"/>
  <x:c r="L5452" i="25"/>
  <x:c r="M5452" i="25"/>
  <x:c r="N5452" i="25"/>
  <x:c r="P5452" i="25"/>
  <x:c r="Q5452" i="25"/>
  <x:c r="R5452" i="25"/>
  <x:c r="A5453" i="25"/>
  <x:c r="B5453" i="25"/>
  <x:c r="C5453" i="25"/>
  <x:c r="D5453" i="25"/>
  <x:c r="E5453" i="25"/>
  <x:c r="F5453" i="25"/>
  <x:c r="G5453" i="25"/>
  <x:c r="H5453" i="25"/>
  <x:c r="I5453" i="25"/>
  <x:c r="J5453" i="25"/>
  <x:c r="K5453" i="25"/>
  <x:c r="L5453" i="25"/>
  <x:c r="M5453" i="25"/>
  <x:c r="N5453" i="25"/>
  <x:c r="P5453" i="25"/>
  <x:c r="Q5453" i="25"/>
  <x:c r="R5453" i="25"/>
  <x:c r="A5454" i="25"/>
  <x:c r="B5454" i="25"/>
  <x:c r="C5454" i="25"/>
  <x:c r="D5454" i="25"/>
  <x:c r="E5454" i="25"/>
  <x:c r="F5454" i="25"/>
  <x:c r="G5454" i="25"/>
  <x:c r="H5454" i="25"/>
  <x:c r="I5454" i="25"/>
  <x:c r="J5454" i="25"/>
  <x:c r="K5454" i="25"/>
  <x:c r="L5454" i="25"/>
  <x:c r="M5454" i="25"/>
  <x:c r="N5454" i="25"/>
  <x:c r="P5454" i="25"/>
  <x:c r="Q5454" i="25"/>
  <x:c r="R5454" i="25"/>
  <x:c r="A5455" i="25"/>
  <x:c r="B5455" i="25"/>
  <x:c r="C5455" i="25"/>
  <x:c r="D5455" i="25"/>
  <x:c r="E5455" i="25"/>
  <x:c r="F5455" i="25"/>
  <x:c r="G5455" i="25"/>
  <x:c r="H5455" i="25"/>
  <x:c r="I5455" i="25"/>
  <x:c r="J5455" i="25"/>
  <x:c r="K5455" i="25"/>
  <x:c r="L5455" i="25"/>
  <x:c r="M5455" i="25"/>
  <x:c r="N5455" i="25"/>
  <x:c r="P5455" i="25"/>
  <x:c r="Q5455" i="25"/>
  <x:c r="R5455" i="25"/>
  <x:c r="A5456" i="25"/>
  <x:c r="B5456" i="25"/>
  <x:c r="C5456" i="25"/>
  <x:c r="D5456" i="25"/>
  <x:c r="E5456" i="25"/>
  <x:c r="F5456" i="25"/>
  <x:c r="G5456" i="25"/>
  <x:c r="H5456" i="25"/>
  <x:c r="I5456" i="25"/>
  <x:c r="J5456" i="25"/>
  <x:c r="K5456" i="25"/>
  <x:c r="L5456" i="25"/>
  <x:c r="M5456" i="25"/>
  <x:c r="N5456" i="25"/>
  <x:c r="P5456" i="25"/>
  <x:c r="Q5456" i="25"/>
  <x:c r="R5456" i="25"/>
  <x:c r="A5457" i="25"/>
  <x:c r="B5457" i="25"/>
  <x:c r="C5457" i="25"/>
  <x:c r="D5457" i="25"/>
  <x:c r="E5457" i="25"/>
  <x:c r="F5457" i="25"/>
  <x:c r="G5457" i="25"/>
  <x:c r="H5457" i="25"/>
  <x:c r="I5457" i="25"/>
  <x:c r="J5457" i="25"/>
  <x:c r="K5457" i="25"/>
  <x:c r="L5457" i="25"/>
  <x:c r="M5457" i="25"/>
  <x:c r="N5457" i="25"/>
  <x:c r="P5457" i="25"/>
  <x:c r="Q5457" i="25"/>
  <x:c r="R5457" i="25"/>
  <x:c r="A5458" i="25"/>
  <x:c r="B5458" i="25"/>
  <x:c r="C5458" i="25"/>
  <x:c r="D5458" i="25"/>
  <x:c r="E5458" i="25"/>
  <x:c r="F5458" i="25"/>
  <x:c r="G5458" i="25"/>
  <x:c r="H5458" i="25"/>
  <x:c r="I5458" i="25"/>
  <x:c r="J5458" i="25"/>
  <x:c r="K5458" i="25"/>
  <x:c r="L5458" i="25"/>
  <x:c r="M5458" i="25"/>
  <x:c r="N5458" i="25"/>
  <x:c r="P5458" i="25"/>
  <x:c r="Q5458" i="25"/>
  <x:c r="R5458" i="25"/>
  <x:c r="A5459" i="25"/>
  <x:c r="B5459" i="25"/>
  <x:c r="C5459" i="25"/>
  <x:c r="D5459" i="25"/>
  <x:c r="E5459" i="25"/>
  <x:c r="F5459" i="25"/>
  <x:c r="G5459" i="25"/>
  <x:c r="H5459" i="25"/>
  <x:c r="I5459" i="25"/>
  <x:c r="J5459" i="25"/>
  <x:c r="K5459" i="25"/>
  <x:c r="L5459" i="25"/>
  <x:c r="M5459" i="25"/>
  <x:c r="N5459" i="25"/>
  <x:c r="P5459" i="25"/>
  <x:c r="Q5459" i="25"/>
  <x:c r="R5459" i="25"/>
  <x:c r="A5460" i="25"/>
  <x:c r="B5460" i="25"/>
  <x:c r="C5460" i="25"/>
  <x:c r="D5460" i="25"/>
  <x:c r="E5460" i="25"/>
  <x:c r="F5460" i="25"/>
  <x:c r="G5460" i="25"/>
  <x:c r="H5460" i="25"/>
  <x:c r="I5460" i="25"/>
  <x:c r="J5460" i="25"/>
  <x:c r="K5460" i="25"/>
  <x:c r="L5460" i="25"/>
  <x:c r="M5460" i="25"/>
  <x:c r="N5460" i="25"/>
  <x:c r="P5460" i="25"/>
  <x:c r="Q5460" i="25"/>
  <x:c r="R5460" i="25"/>
  <x:c r="A5461" i="25"/>
  <x:c r="B5461" i="25"/>
  <x:c r="C5461" i="25"/>
  <x:c r="D5461" i="25"/>
  <x:c r="E5461" i="25"/>
  <x:c r="F5461" i="25"/>
  <x:c r="G5461" i="25"/>
  <x:c r="H5461" i="25"/>
  <x:c r="I5461" i="25"/>
  <x:c r="J5461" i="25"/>
  <x:c r="K5461" i="25"/>
  <x:c r="L5461" i="25"/>
  <x:c r="M5461" i="25"/>
  <x:c r="N5461" i="25"/>
  <x:c r="P5461" i="25"/>
  <x:c r="Q5461" i="25"/>
  <x:c r="R5461" i="25"/>
  <x:c r="A5462" i="25"/>
  <x:c r="B5462" i="25"/>
  <x:c r="C5462" i="25"/>
  <x:c r="D5462" i="25"/>
  <x:c r="E5462" i="25"/>
  <x:c r="F5462" i="25"/>
  <x:c r="G5462" i="25"/>
  <x:c r="H5462" i="25"/>
  <x:c r="I5462" i="25"/>
  <x:c r="J5462" i="25"/>
  <x:c r="K5462" i="25"/>
  <x:c r="L5462" i="25"/>
  <x:c r="M5462" i="25"/>
  <x:c r="N5462" i="25"/>
  <x:c r="P5462" i="25"/>
  <x:c r="Q5462" i="25"/>
  <x:c r="R5462" i="25"/>
  <x:c r="A5463" i="25"/>
  <x:c r="B5463" i="25"/>
  <x:c r="C5463" i="25"/>
  <x:c r="D5463" i="25"/>
  <x:c r="E5463" i="25"/>
  <x:c r="F5463" i="25"/>
  <x:c r="G5463" i="25"/>
  <x:c r="H5463" i="25"/>
  <x:c r="I5463" i="25"/>
  <x:c r="J5463" i="25"/>
  <x:c r="K5463" i="25"/>
  <x:c r="L5463" i="25"/>
  <x:c r="M5463" i="25"/>
  <x:c r="N5463" i="25"/>
  <x:c r="P5463" i="25"/>
  <x:c r="Q5463" i="25"/>
  <x:c r="R5463" i="25"/>
  <x:c r="A5464" i="25"/>
  <x:c r="B5464" i="25"/>
  <x:c r="C5464" i="25"/>
  <x:c r="D5464" i="25"/>
  <x:c r="E5464" i="25"/>
  <x:c r="F5464" i="25"/>
  <x:c r="G5464" i="25"/>
  <x:c r="H5464" i="25"/>
  <x:c r="I5464" i="25"/>
  <x:c r="J5464" i="25"/>
  <x:c r="K5464" i="25"/>
  <x:c r="L5464" i="25"/>
  <x:c r="M5464" i="25"/>
  <x:c r="N5464" i="25"/>
  <x:c r="P5464" i="25"/>
  <x:c r="Q5464" i="25"/>
  <x:c r="R5464" i="25"/>
  <x:c r="A5465" i="25"/>
  <x:c r="B5465" i="25"/>
  <x:c r="C5465" i="25"/>
  <x:c r="D5465" i="25"/>
  <x:c r="E5465" i="25"/>
  <x:c r="F5465" i="25"/>
  <x:c r="G5465" i="25"/>
  <x:c r="H5465" i="25"/>
  <x:c r="I5465" i="25"/>
  <x:c r="J5465" i="25"/>
  <x:c r="K5465" i="25"/>
  <x:c r="L5465" i="25"/>
  <x:c r="M5465" i="25"/>
  <x:c r="N5465" i="25"/>
  <x:c r="P5465" i="25"/>
  <x:c r="Q5465" i="25"/>
  <x:c r="R5465" i="25"/>
  <x:c r="A5466" i="25"/>
  <x:c r="B5466" i="25"/>
  <x:c r="C5466" i="25"/>
  <x:c r="D5466" i="25"/>
  <x:c r="E5466" i="25"/>
  <x:c r="F5466" i="25"/>
  <x:c r="G5466" i="25"/>
  <x:c r="H5466" i="25"/>
  <x:c r="I5466" i="25"/>
  <x:c r="J5466" i="25"/>
  <x:c r="K5466" i="25"/>
  <x:c r="L5466" i="25"/>
  <x:c r="M5466" i="25"/>
  <x:c r="N5466" i="25"/>
  <x:c r="P5466" i="25"/>
  <x:c r="Q5466" i="25"/>
  <x:c r="R5466" i="25"/>
  <x:c r="A5467" i="25"/>
  <x:c r="B5467" i="25"/>
  <x:c r="C5467" i="25"/>
  <x:c r="D5467" i="25"/>
  <x:c r="E5467" i="25"/>
  <x:c r="F5467" i="25"/>
  <x:c r="G5467" i="25"/>
  <x:c r="H5467" i="25"/>
  <x:c r="I5467" i="25"/>
  <x:c r="J5467" i="25"/>
  <x:c r="K5467" i="25"/>
  <x:c r="L5467" i="25"/>
  <x:c r="M5467" i="25"/>
  <x:c r="N5467" i="25"/>
  <x:c r="P5467" i="25"/>
  <x:c r="Q5467" i="25"/>
  <x:c r="R5467" i="25"/>
  <x:c r="A5468" i="25"/>
  <x:c r="B5468" i="25"/>
  <x:c r="C5468" i="25"/>
  <x:c r="D5468" i="25"/>
  <x:c r="E5468" i="25"/>
  <x:c r="F5468" i="25"/>
  <x:c r="G5468" i="25"/>
  <x:c r="H5468" i="25"/>
  <x:c r="I5468" i="25"/>
  <x:c r="J5468" i="25"/>
  <x:c r="K5468" i="25"/>
  <x:c r="L5468" i="25"/>
  <x:c r="M5468" i="25"/>
  <x:c r="N5468" i="25"/>
  <x:c r="P5468" i="25"/>
  <x:c r="Q5468" i="25"/>
  <x:c r="R5468" i="25"/>
  <x:c r="A5469" i="25"/>
  <x:c r="B5469" i="25"/>
  <x:c r="C5469" i="25"/>
  <x:c r="D5469" i="25"/>
  <x:c r="E5469" i="25"/>
  <x:c r="F5469" i="25"/>
  <x:c r="G5469" i="25"/>
  <x:c r="H5469" i="25"/>
  <x:c r="I5469" i="25"/>
  <x:c r="J5469" i="25"/>
  <x:c r="K5469" i="25"/>
  <x:c r="L5469" i="25"/>
  <x:c r="M5469" i="25"/>
  <x:c r="N5469" i="25"/>
  <x:c r="P5469" i="25"/>
  <x:c r="Q5469" i="25"/>
  <x:c r="R5469" i="25"/>
  <x:c r="A5470" i="25"/>
  <x:c r="B5470" i="25"/>
  <x:c r="C5470" i="25"/>
  <x:c r="D5470" i="25"/>
  <x:c r="E5470" i="25"/>
  <x:c r="F5470" i="25"/>
  <x:c r="G5470" i="25"/>
  <x:c r="H5470" i="25"/>
  <x:c r="I5470" i="25"/>
  <x:c r="J5470" i="25"/>
  <x:c r="K5470" i="25"/>
  <x:c r="L5470" i="25"/>
  <x:c r="M5470" i="25"/>
  <x:c r="N5470" i="25"/>
  <x:c r="P5470" i="25"/>
  <x:c r="Q5470" i="25"/>
  <x:c r="R5470" i="25"/>
  <x:c r="A5471" i="25"/>
  <x:c r="B5471" i="25"/>
  <x:c r="C5471" i="25"/>
  <x:c r="D5471" i="25"/>
  <x:c r="E5471" i="25"/>
  <x:c r="F5471" i="25"/>
  <x:c r="G5471" i="25"/>
  <x:c r="H5471" i="25"/>
  <x:c r="I5471" i="25"/>
  <x:c r="J5471" i="25"/>
  <x:c r="K5471" i="25"/>
  <x:c r="L5471" i="25"/>
  <x:c r="M5471" i="25"/>
  <x:c r="N5471" i="25"/>
  <x:c r="P5471" i="25"/>
  <x:c r="Q5471" i="25"/>
  <x:c r="R5471" i="25"/>
  <x:c r="A5472" i="25"/>
  <x:c r="B5472" i="25"/>
  <x:c r="C5472" i="25"/>
  <x:c r="D5472" i="25"/>
  <x:c r="E5472" i="25"/>
  <x:c r="F5472" i="25"/>
  <x:c r="G5472" i="25"/>
  <x:c r="H5472" i="25"/>
  <x:c r="I5472" i="25"/>
  <x:c r="J5472" i="25"/>
  <x:c r="K5472" i="25"/>
  <x:c r="L5472" i="25"/>
  <x:c r="M5472" i="25"/>
  <x:c r="N5472" i="25"/>
  <x:c r="P5472" i="25"/>
  <x:c r="Q5472" i="25"/>
  <x:c r="R5472" i="25"/>
  <x:c r="A5473" i="25"/>
  <x:c r="B5473" i="25"/>
  <x:c r="C5473" i="25"/>
  <x:c r="D5473" i="25"/>
  <x:c r="E5473" i="25"/>
  <x:c r="F5473" i="25"/>
  <x:c r="G5473" i="25"/>
  <x:c r="H5473" i="25"/>
  <x:c r="I5473" i="25"/>
  <x:c r="J5473" i="25"/>
  <x:c r="K5473" i="25"/>
  <x:c r="L5473" i="25"/>
  <x:c r="M5473" i="25"/>
  <x:c r="N5473" i="25"/>
  <x:c r="P5473" i="25"/>
  <x:c r="Q5473" i="25"/>
  <x:c r="R5473" i="25"/>
  <x:c r="A5474" i="25"/>
  <x:c r="B5474" i="25"/>
  <x:c r="C5474" i="25"/>
  <x:c r="D5474" i="25"/>
  <x:c r="E5474" i="25"/>
  <x:c r="F5474" i="25"/>
  <x:c r="G5474" i="25"/>
  <x:c r="H5474" i="25"/>
  <x:c r="I5474" i="25"/>
  <x:c r="J5474" i="25"/>
  <x:c r="K5474" i="25"/>
  <x:c r="L5474" i="25"/>
  <x:c r="M5474" i="25"/>
  <x:c r="N5474" i="25"/>
  <x:c r="P5474" i="25"/>
  <x:c r="Q5474" i="25"/>
  <x:c r="R5474" i="25"/>
  <x:c r="A5475" i="25"/>
  <x:c r="B5475" i="25"/>
  <x:c r="C5475" i="25"/>
  <x:c r="D5475" i="25"/>
  <x:c r="E5475" i="25"/>
  <x:c r="F5475" i="25"/>
  <x:c r="G5475" i="25"/>
  <x:c r="H5475" i="25"/>
  <x:c r="I5475" i="25"/>
  <x:c r="J5475" i="25"/>
  <x:c r="K5475" i="25"/>
  <x:c r="L5475" i="25"/>
  <x:c r="M5475" i="25"/>
  <x:c r="N5475" i="25"/>
  <x:c r="P5475" i="25"/>
  <x:c r="Q5475" i="25"/>
  <x:c r="R5475" i="25"/>
  <x:c r="A5476" i="25"/>
  <x:c r="B5476" i="25"/>
  <x:c r="C5476" i="25"/>
  <x:c r="D5476" i="25"/>
  <x:c r="E5476" i="25"/>
  <x:c r="F5476" i="25"/>
  <x:c r="G5476" i="25"/>
  <x:c r="H5476" i="25"/>
  <x:c r="I5476" i="25"/>
  <x:c r="J5476" i="25"/>
  <x:c r="K5476" i="25"/>
  <x:c r="L5476" i="25"/>
  <x:c r="M5476" i="25"/>
  <x:c r="N5476" i="25"/>
  <x:c r="P5476" i="25"/>
  <x:c r="Q5476" i="25"/>
  <x:c r="R5476" i="25"/>
  <x:c r="A5477" i="25"/>
  <x:c r="B5477" i="25"/>
  <x:c r="C5477" i="25"/>
  <x:c r="D5477" i="25"/>
  <x:c r="E5477" i="25"/>
  <x:c r="F5477" i="25"/>
  <x:c r="G5477" i="25"/>
  <x:c r="H5477" i="25"/>
  <x:c r="I5477" i="25"/>
  <x:c r="J5477" i="25"/>
  <x:c r="K5477" i="25"/>
  <x:c r="L5477" i="25"/>
  <x:c r="M5477" i="25"/>
  <x:c r="N5477" i="25"/>
  <x:c r="P5477" i="25"/>
  <x:c r="Q5477" i="25"/>
  <x:c r="R5477" i="25"/>
  <x:c r="A5478" i="25"/>
  <x:c r="B5478" i="25"/>
  <x:c r="C5478" i="25"/>
  <x:c r="D5478" i="25"/>
  <x:c r="E5478" i="25"/>
  <x:c r="F5478" i="25"/>
  <x:c r="G5478" i="25"/>
  <x:c r="H5478" i="25"/>
  <x:c r="I5478" i="25"/>
  <x:c r="J5478" i="25"/>
  <x:c r="K5478" i="25"/>
  <x:c r="L5478" i="25"/>
  <x:c r="M5478" i="25"/>
  <x:c r="N5478" i="25"/>
  <x:c r="P5478" i="25"/>
  <x:c r="Q5478" i="25"/>
  <x:c r="R5478" i="25"/>
  <x:c r="A5479" i="25"/>
  <x:c r="B5479" i="25"/>
  <x:c r="C5479" i="25"/>
  <x:c r="D5479" i="25"/>
  <x:c r="E5479" i="25"/>
  <x:c r="F5479" i="25"/>
  <x:c r="G5479" i="25"/>
  <x:c r="H5479" i="25"/>
  <x:c r="I5479" i="25"/>
  <x:c r="J5479" i="25"/>
  <x:c r="K5479" i="25"/>
  <x:c r="L5479" i="25"/>
  <x:c r="M5479" i="25"/>
  <x:c r="N5479" i="25"/>
  <x:c r="P5479" i="25"/>
  <x:c r="Q5479" i="25"/>
  <x:c r="R5479" i="25"/>
  <x:c r="A5480" i="25"/>
  <x:c r="B5480" i="25"/>
  <x:c r="C5480" i="25"/>
  <x:c r="D5480" i="25"/>
  <x:c r="E5480" i="25"/>
  <x:c r="F5480" i="25"/>
  <x:c r="G5480" i="25"/>
  <x:c r="H5480" i="25"/>
  <x:c r="I5480" i="25"/>
  <x:c r="J5480" i="25"/>
  <x:c r="K5480" i="25"/>
  <x:c r="L5480" i="25"/>
  <x:c r="M5480" i="25"/>
  <x:c r="N5480" i="25"/>
  <x:c r="P5480" i="25"/>
  <x:c r="Q5480" i="25"/>
  <x:c r="R5480" i="25"/>
  <x:c r="A5481" i="25"/>
  <x:c r="B5481" i="25"/>
  <x:c r="C5481" i="25"/>
  <x:c r="D5481" i="25"/>
  <x:c r="E5481" i="25"/>
  <x:c r="F5481" i="25"/>
  <x:c r="G5481" i="25"/>
  <x:c r="H5481" i="25"/>
  <x:c r="I5481" i="25"/>
  <x:c r="J5481" i="25"/>
  <x:c r="K5481" i="25"/>
  <x:c r="L5481" i="25"/>
  <x:c r="M5481" i="25"/>
  <x:c r="N5481" i="25"/>
  <x:c r="P5481" i="25"/>
  <x:c r="Q5481" i="25"/>
  <x:c r="R5481" i="25"/>
  <x:c r="A5482" i="25"/>
  <x:c r="B5482" i="25"/>
  <x:c r="C5482" i="25"/>
  <x:c r="D5482" i="25"/>
  <x:c r="E5482" i="25"/>
  <x:c r="F5482" i="25"/>
  <x:c r="G5482" i="25"/>
  <x:c r="H5482" i="25"/>
  <x:c r="I5482" i="25"/>
  <x:c r="J5482" i="25"/>
  <x:c r="K5482" i="25"/>
  <x:c r="L5482" i="25"/>
  <x:c r="M5482" i="25"/>
  <x:c r="N5482" i="25"/>
  <x:c r="P5482" i="25"/>
  <x:c r="Q5482" i="25"/>
  <x:c r="R5482" i="25"/>
  <x:c r="A5483" i="25"/>
  <x:c r="B5483" i="25"/>
  <x:c r="C5483" i="25"/>
  <x:c r="D5483" i="25"/>
  <x:c r="E5483" i="25"/>
  <x:c r="F5483" i="25"/>
  <x:c r="G5483" i="25"/>
  <x:c r="H5483" i="25"/>
  <x:c r="I5483" i="25"/>
  <x:c r="J5483" i="25"/>
  <x:c r="K5483" i="25"/>
  <x:c r="L5483" i="25"/>
  <x:c r="M5483" i="25"/>
  <x:c r="N5483" i="25"/>
  <x:c r="P5483" i="25"/>
  <x:c r="Q5483" i="25"/>
  <x:c r="R5483" i="25"/>
  <x:c r="A5484" i="25"/>
  <x:c r="B5484" i="25"/>
  <x:c r="C5484" i="25"/>
  <x:c r="D5484" i="25"/>
  <x:c r="E5484" i="25"/>
  <x:c r="F5484" i="25"/>
  <x:c r="G5484" i="25"/>
  <x:c r="H5484" i="25"/>
  <x:c r="I5484" i="25"/>
  <x:c r="J5484" i="25"/>
  <x:c r="K5484" i="25"/>
  <x:c r="L5484" i="25"/>
  <x:c r="M5484" i="25"/>
  <x:c r="N5484" i="25"/>
  <x:c r="P5484" i="25"/>
  <x:c r="Q5484" i="25"/>
  <x:c r="R5484" i="25"/>
  <x:c r="A5485" i="25"/>
  <x:c r="B5485" i="25"/>
  <x:c r="C5485" i="25"/>
  <x:c r="D5485" i="25"/>
  <x:c r="E5485" i="25"/>
  <x:c r="F5485" i="25"/>
  <x:c r="G5485" i="25"/>
  <x:c r="H5485" i="25"/>
  <x:c r="I5485" i="25"/>
  <x:c r="J5485" i="25"/>
  <x:c r="K5485" i="25"/>
  <x:c r="L5485" i="25"/>
  <x:c r="M5485" i="25"/>
  <x:c r="N5485" i="25"/>
  <x:c r="P5485" i="25"/>
  <x:c r="Q5485" i="25"/>
  <x:c r="R5485" i="25"/>
  <x:c r="A5486" i="25"/>
  <x:c r="B5486" i="25"/>
  <x:c r="C5486" i="25"/>
  <x:c r="D5486" i="25"/>
  <x:c r="E5486" i="25"/>
  <x:c r="F5486" i="25"/>
  <x:c r="G5486" i="25"/>
  <x:c r="H5486" i="25"/>
  <x:c r="I5486" i="25"/>
  <x:c r="J5486" i="25"/>
  <x:c r="K5486" i="25"/>
  <x:c r="L5486" i="25"/>
  <x:c r="M5486" i="25"/>
  <x:c r="N5486" i="25"/>
  <x:c r="P5486" i="25"/>
  <x:c r="Q5486" i="25"/>
  <x:c r="R5486" i="25"/>
  <x:c r="A5487" i="25"/>
  <x:c r="B5487" i="25"/>
  <x:c r="C5487" i="25"/>
  <x:c r="D5487" i="25"/>
  <x:c r="E5487" i="25"/>
  <x:c r="F5487" i="25"/>
  <x:c r="G5487" i="25"/>
  <x:c r="H5487" i="25"/>
  <x:c r="I5487" i="25"/>
  <x:c r="J5487" i="25"/>
  <x:c r="K5487" i="25"/>
  <x:c r="L5487" i="25"/>
  <x:c r="M5487" i="25"/>
  <x:c r="N5487" i="25"/>
  <x:c r="P5487" i="25"/>
  <x:c r="Q5487" i="25"/>
  <x:c r="R5487" i="25"/>
  <x:c r="A5488" i="25"/>
  <x:c r="B5488" i="25"/>
  <x:c r="C5488" i="25"/>
  <x:c r="D5488" i="25"/>
  <x:c r="E5488" i="25"/>
  <x:c r="F5488" i="25"/>
  <x:c r="G5488" i="25"/>
  <x:c r="H5488" i="25"/>
  <x:c r="I5488" i="25"/>
  <x:c r="J5488" i="25"/>
  <x:c r="K5488" i="25"/>
  <x:c r="L5488" i="25"/>
  <x:c r="M5488" i="25"/>
  <x:c r="N5488" i="25"/>
  <x:c r="P5488" i="25"/>
  <x:c r="Q5488" i="25"/>
  <x:c r="R5488" i="25"/>
  <x:c r="A5489" i="25"/>
  <x:c r="B5489" i="25"/>
  <x:c r="C5489" i="25"/>
  <x:c r="D5489" i="25"/>
  <x:c r="E5489" i="25"/>
  <x:c r="F5489" i="25"/>
  <x:c r="G5489" i="25"/>
  <x:c r="H5489" i="25"/>
  <x:c r="I5489" i="25"/>
  <x:c r="J5489" i="25"/>
  <x:c r="K5489" i="25"/>
  <x:c r="L5489" i="25"/>
  <x:c r="M5489" i="25"/>
  <x:c r="N5489" i="25"/>
  <x:c r="P5489" i="25"/>
  <x:c r="Q5489" i="25"/>
  <x:c r="R5489" i="25"/>
  <x:c r="A5490" i="25"/>
  <x:c r="B5490" i="25"/>
  <x:c r="C5490" i="25"/>
  <x:c r="D5490" i="25"/>
  <x:c r="E5490" i="25"/>
  <x:c r="F5490" i="25"/>
  <x:c r="G5490" i="25"/>
  <x:c r="H5490" i="25"/>
  <x:c r="I5490" i="25"/>
  <x:c r="J5490" i="25"/>
  <x:c r="K5490" i="25"/>
  <x:c r="L5490" i="25"/>
  <x:c r="M5490" i="25"/>
  <x:c r="N5490" i="25"/>
  <x:c r="P5490" i="25"/>
  <x:c r="Q5490" i="25"/>
  <x:c r="R5490" i="25"/>
  <x:c r="A5491" i="25"/>
  <x:c r="B5491" i="25"/>
  <x:c r="C5491" i="25"/>
  <x:c r="D5491" i="25"/>
  <x:c r="E5491" i="25"/>
  <x:c r="F5491" i="25"/>
  <x:c r="G5491" i="25"/>
  <x:c r="H5491" i="25"/>
  <x:c r="I5491" i="25"/>
  <x:c r="J5491" i="25"/>
  <x:c r="K5491" i="25"/>
  <x:c r="L5491" i="25"/>
  <x:c r="M5491" i="25"/>
  <x:c r="N5491" i="25"/>
  <x:c r="P5491" i="25"/>
  <x:c r="Q5491" i="25"/>
  <x:c r="R5491" i="25"/>
  <x:c r="A5492" i="25"/>
  <x:c r="B5492" i="25"/>
  <x:c r="C5492" i="25"/>
  <x:c r="D5492" i="25"/>
  <x:c r="E5492" i="25"/>
  <x:c r="F5492" i="25"/>
  <x:c r="G5492" i="25"/>
  <x:c r="H5492" i="25"/>
  <x:c r="I5492" i="25"/>
  <x:c r="J5492" i="25"/>
  <x:c r="K5492" i="25"/>
  <x:c r="L5492" i="25"/>
  <x:c r="M5492" i="25"/>
  <x:c r="N5492" i="25"/>
  <x:c r="P5492" i="25"/>
  <x:c r="Q5492" i="25"/>
  <x:c r="R5492" i="25"/>
  <x:c r="A5493" i="25"/>
  <x:c r="B5493" i="25"/>
  <x:c r="C5493" i="25"/>
  <x:c r="D5493" i="25"/>
  <x:c r="E5493" i="25"/>
  <x:c r="F5493" i="25"/>
  <x:c r="G5493" i="25"/>
  <x:c r="H5493" i="25"/>
  <x:c r="I5493" i="25"/>
  <x:c r="J5493" i="25"/>
  <x:c r="K5493" i="25"/>
  <x:c r="L5493" i="25"/>
  <x:c r="M5493" i="25"/>
  <x:c r="N5493" i="25"/>
  <x:c r="P5493" i="25"/>
  <x:c r="Q5493" i="25"/>
  <x:c r="R5493" i="25"/>
  <x:c r="A5494" i="25"/>
  <x:c r="B5494" i="25"/>
  <x:c r="C5494" i="25"/>
  <x:c r="D5494" i="25"/>
  <x:c r="E5494" i="25"/>
  <x:c r="F5494" i="25"/>
  <x:c r="G5494" i="25"/>
  <x:c r="H5494" i="25"/>
  <x:c r="I5494" i="25"/>
  <x:c r="J5494" i="25"/>
  <x:c r="K5494" i="25"/>
  <x:c r="L5494" i="25"/>
  <x:c r="M5494" i="25"/>
  <x:c r="N5494" i="25"/>
  <x:c r="P5494" i="25"/>
  <x:c r="Q5494" i="25"/>
  <x:c r="R5494" i="25"/>
  <x:c r="A5495" i="25"/>
  <x:c r="B5495" i="25"/>
  <x:c r="C5495" i="25"/>
  <x:c r="D5495" i="25"/>
  <x:c r="E5495" i="25"/>
  <x:c r="F5495" i="25"/>
  <x:c r="G5495" i="25"/>
  <x:c r="H5495" i="25"/>
  <x:c r="I5495" i="25"/>
  <x:c r="J5495" i="25"/>
  <x:c r="K5495" i="25"/>
  <x:c r="L5495" i="25"/>
  <x:c r="M5495" i="25"/>
  <x:c r="N5495" i="25"/>
  <x:c r="P5495" i="25"/>
  <x:c r="Q5495" i="25"/>
  <x:c r="R5495" i="25"/>
  <x:c r="A5496" i="25"/>
  <x:c r="B5496" i="25"/>
  <x:c r="C5496" i="25"/>
  <x:c r="D5496" i="25"/>
  <x:c r="E5496" i="25"/>
  <x:c r="F5496" i="25"/>
  <x:c r="G5496" i="25"/>
  <x:c r="H5496" i="25"/>
  <x:c r="I5496" i="25"/>
  <x:c r="J5496" i="25"/>
  <x:c r="K5496" i="25"/>
  <x:c r="L5496" i="25"/>
  <x:c r="M5496" i="25"/>
  <x:c r="N5496" i="25"/>
  <x:c r="P5496" i="25"/>
  <x:c r="Q5496" i="25"/>
  <x:c r="R5496" i="25"/>
  <x:c r="A5497" i="25"/>
  <x:c r="B5497" i="25"/>
  <x:c r="C5497" i="25"/>
  <x:c r="D5497" i="25"/>
  <x:c r="E5497" i="25"/>
  <x:c r="F5497" i="25"/>
  <x:c r="G5497" i="25"/>
  <x:c r="H5497" i="25"/>
  <x:c r="I5497" i="25"/>
  <x:c r="J5497" i="25"/>
  <x:c r="K5497" i="25"/>
  <x:c r="L5497" i="25"/>
  <x:c r="M5497" i="25"/>
  <x:c r="N5497" i="25"/>
  <x:c r="P5497" i="25"/>
  <x:c r="Q5497" i="25"/>
  <x:c r="R5497" i="25"/>
  <x:c r="A5498" i="25"/>
  <x:c r="B5498" i="25"/>
  <x:c r="C5498" i="25"/>
  <x:c r="D5498" i="25"/>
  <x:c r="E5498" i="25"/>
  <x:c r="F5498" i="25"/>
  <x:c r="G5498" i="25"/>
  <x:c r="H5498" i="25"/>
  <x:c r="I5498" i="25"/>
  <x:c r="J5498" i="25"/>
  <x:c r="K5498" i="25"/>
  <x:c r="L5498" i="25"/>
  <x:c r="M5498" i="25"/>
  <x:c r="N5498" i="25"/>
  <x:c r="P5498" i="25"/>
  <x:c r="Q5498" i="25"/>
  <x:c r="R5498" i="25"/>
  <x:c r="A5499" i="25"/>
  <x:c r="B5499" i="25"/>
  <x:c r="C5499" i="25"/>
  <x:c r="D5499" i="25"/>
  <x:c r="E5499" i="25"/>
  <x:c r="F5499" i="25"/>
  <x:c r="G5499" i="25"/>
  <x:c r="H5499" i="25"/>
  <x:c r="I5499" i="25"/>
  <x:c r="J5499" i="25"/>
  <x:c r="K5499" i="25"/>
  <x:c r="L5499" i="25"/>
  <x:c r="M5499" i="25"/>
  <x:c r="N5499" i="25"/>
  <x:c r="P5499" i="25"/>
  <x:c r="Q5499" i="25"/>
  <x:c r="R5499" i="25"/>
  <x:c r="A5500" i="25"/>
  <x:c r="B5500" i="25"/>
  <x:c r="C5500" i="25"/>
  <x:c r="D5500" i="25"/>
  <x:c r="E5500" i="25"/>
  <x:c r="F5500" i="25"/>
  <x:c r="G5500" i="25"/>
  <x:c r="H5500" i="25"/>
  <x:c r="I5500" i="25"/>
  <x:c r="J5500" i="25"/>
  <x:c r="K5500" i="25"/>
  <x:c r="L5500" i="25"/>
  <x:c r="M5500" i="25"/>
  <x:c r="N5500" i="25"/>
  <x:c r="P5500" i="25"/>
  <x:c r="Q5500" i="25"/>
  <x:c r="R5500" i="25"/>
  <x:c r="A5501" i="25"/>
  <x:c r="B5501" i="25"/>
  <x:c r="C5501" i="25"/>
  <x:c r="D5501" i="25"/>
  <x:c r="E5501" i="25"/>
  <x:c r="F5501" i="25"/>
  <x:c r="G5501" i="25"/>
  <x:c r="H5501" i="25"/>
  <x:c r="I5501" i="25"/>
  <x:c r="J5501" i="25"/>
  <x:c r="K5501" i="25"/>
  <x:c r="L5501" i="25"/>
  <x:c r="M5501" i="25"/>
  <x:c r="N5501" i="25"/>
  <x:c r="P5501" i="25"/>
  <x:c r="Q5501" i="25"/>
  <x:c r="R5501" i="25"/>
  <x:c r="A5502" i="25"/>
  <x:c r="B5502" i="25"/>
  <x:c r="C5502" i="25"/>
  <x:c r="D5502" i="25"/>
  <x:c r="E5502" i="25"/>
  <x:c r="F5502" i="25"/>
  <x:c r="G5502" i="25"/>
  <x:c r="H5502" i="25"/>
  <x:c r="I5502" i="25"/>
  <x:c r="J5502" i="25"/>
  <x:c r="K5502" i="25"/>
  <x:c r="L5502" i="25"/>
  <x:c r="M5502" i="25"/>
  <x:c r="N5502" i="25"/>
  <x:c r="P5502" i="25"/>
  <x:c r="Q5502" i="25"/>
  <x:c r="R5502" i="25"/>
  <x:c r="A5503" i="25"/>
  <x:c r="B5503" i="25"/>
  <x:c r="C5503" i="25"/>
  <x:c r="D5503" i="25"/>
  <x:c r="E5503" i="25"/>
  <x:c r="F5503" i="25"/>
  <x:c r="G5503" i="25"/>
  <x:c r="H5503" i="25"/>
  <x:c r="I5503" i="25"/>
  <x:c r="J5503" i="25"/>
  <x:c r="K5503" i="25"/>
  <x:c r="L5503" i="25"/>
  <x:c r="M5503" i="25"/>
  <x:c r="N5503" i="25"/>
  <x:c r="P5503" i="25"/>
  <x:c r="Q5503" i="25"/>
  <x:c r="R5503" i="25"/>
  <x:c r="A5504" i="25"/>
  <x:c r="B5504" i="25"/>
  <x:c r="C5504" i="25"/>
  <x:c r="D5504" i="25"/>
  <x:c r="E5504" i="25"/>
  <x:c r="F5504" i="25"/>
  <x:c r="G5504" i="25"/>
  <x:c r="H5504" i="25"/>
  <x:c r="I5504" i="25"/>
  <x:c r="J5504" i="25"/>
  <x:c r="K5504" i="25"/>
  <x:c r="L5504" i="25"/>
  <x:c r="M5504" i="25"/>
  <x:c r="N5504" i="25"/>
  <x:c r="P5504" i="25"/>
  <x:c r="Q5504" i="25"/>
  <x:c r="R5504" i="25"/>
  <x:c r="A5505" i="25"/>
  <x:c r="B5505" i="25"/>
  <x:c r="C5505" i="25"/>
  <x:c r="D5505" i="25"/>
  <x:c r="E5505" i="25"/>
  <x:c r="F5505" i="25"/>
  <x:c r="G5505" i="25"/>
  <x:c r="H5505" i="25"/>
  <x:c r="I5505" i="25"/>
  <x:c r="J5505" i="25"/>
  <x:c r="K5505" i="25"/>
  <x:c r="L5505" i="25"/>
  <x:c r="M5505" i="25"/>
  <x:c r="N5505" i="25"/>
  <x:c r="P5505" i="25"/>
  <x:c r="Q5505" i="25"/>
  <x:c r="R5505" i="25"/>
  <x:c r="A5506" i="25"/>
  <x:c r="B5506" i="25"/>
  <x:c r="C5506" i="25"/>
  <x:c r="D5506" i="25"/>
  <x:c r="E5506" i="25"/>
  <x:c r="F5506" i="25"/>
  <x:c r="G5506" i="25"/>
  <x:c r="H5506" i="25"/>
  <x:c r="I5506" i="25"/>
  <x:c r="J5506" i="25"/>
  <x:c r="K5506" i="25"/>
  <x:c r="L5506" i="25"/>
  <x:c r="M5506" i="25"/>
  <x:c r="N5506" i="25"/>
  <x:c r="P5506" i="25"/>
  <x:c r="Q5506" i="25"/>
  <x:c r="R5506" i="25"/>
  <x:c r="A5507" i="25"/>
  <x:c r="B5507" i="25"/>
  <x:c r="C5507" i="25"/>
  <x:c r="D5507" i="25"/>
  <x:c r="E5507" i="25"/>
  <x:c r="F5507" i="25"/>
  <x:c r="G5507" i="25"/>
  <x:c r="H5507" i="25"/>
  <x:c r="I5507" i="25"/>
  <x:c r="J5507" i="25"/>
  <x:c r="K5507" i="25"/>
  <x:c r="L5507" i="25"/>
  <x:c r="M5507" i="25"/>
  <x:c r="N5507" i="25"/>
  <x:c r="P5507" i="25"/>
  <x:c r="Q5507" i="25"/>
  <x:c r="R5507" i="25"/>
  <x:c r="A5508" i="25"/>
  <x:c r="B5508" i="25"/>
  <x:c r="C5508" i="25"/>
  <x:c r="D5508" i="25"/>
  <x:c r="E5508" i="25"/>
  <x:c r="F5508" i="25"/>
  <x:c r="G5508" i="25"/>
  <x:c r="H5508" i="25"/>
  <x:c r="I5508" i="25"/>
  <x:c r="J5508" i="25"/>
  <x:c r="K5508" i="25"/>
  <x:c r="L5508" i="25"/>
  <x:c r="M5508" i="25"/>
  <x:c r="N5508" i="25"/>
  <x:c r="P5508" i="25"/>
  <x:c r="Q5508" i="25"/>
  <x:c r="R5508" i="25"/>
  <x:c r="A5509" i="25"/>
  <x:c r="B5509" i="25"/>
  <x:c r="C5509" i="25"/>
  <x:c r="D5509" i="25"/>
  <x:c r="E5509" i="25"/>
  <x:c r="F5509" i="25"/>
  <x:c r="G5509" i="25"/>
  <x:c r="H5509" i="25"/>
  <x:c r="I5509" i="25"/>
  <x:c r="J5509" i="25"/>
  <x:c r="K5509" i="25"/>
  <x:c r="L5509" i="25"/>
  <x:c r="M5509" i="25"/>
  <x:c r="N5509" i="25"/>
  <x:c r="P5509" i="25"/>
  <x:c r="Q5509" i="25"/>
  <x:c r="R5509" i="25"/>
  <x:c r="A5510" i="25"/>
  <x:c r="B5510" i="25"/>
  <x:c r="C5510" i="25"/>
  <x:c r="D5510" i="25"/>
  <x:c r="E5510" i="25"/>
  <x:c r="F5510" i="25"/>
  <x:c r="G5510" i="25"/>
  <x:c r="H5510" i="25"/>
  <x:c r="I5510" i="25"/>
  <x:c r="J5510" i="25"/>
  <x:c r="K5510" i="25"/>
  <x:c r="L5510" i="25"/>
  <x:c r="M5510" i="25"/>
  <x:c r="N5510" i="25"/>
  <x:c r="P5510" i="25"/>
  <x:c r="Q5510" i="25"/>
  <x:c r="R5510" i="25"/>
  <x:c r="A5511" i="25"/>
  <x:c r="B5511" i="25"/>
  <x:c r="C5511" i="25"/>
  <x:c r="D5511" i="25"/>
  <x:c r="E5511" i="25"/>
  <x:c r="F5511" i="25"/>
  <x:c r="G5511" i="25"/>
  <x:c r="H5511" i="25"/>
  <x:c r="I5511" i="25"/>
  <x:c r="J5511" i="25"/>
  <x:c r="K5511" i="25"/>
  <x:c r="L5511" i="25"/>
  <x:c r="M5511" i="25"/>
  <x:c r="N5511" i="25"/>
  <x:c r="P5511" i="25"/>
  <x:c r="Q5511" i="25"/>
  <x:c r="R5511" i="25"/>
  <x:c r="A5512" i="25"/>
  <x:c r="B5512" i="25"/>
  <x:c r="C5512" i="25"/>
  <x:c r="D5512" i="25"/>
  <x:c r="E5512" i="25"/>
  <x:c r="F5512" i="25"/>
  <x:c r="G5512" i="25"/>
  <x:c r="H5512" i="25"/>
  <x:c r="I5512" i="25"/>
  <x:c r="J5512" i="25"/>
  <x:c r="K5512" i="25"/>
  <x:c r="L5512" i="25"/>
  <x:c r="M5512" i="25"/>
  <x:c r="N5512" i="25"/>
  <x:c r="P5512" i="25"/>
  <x:c r="Q5512" i="25"/>
  <x:c r="R5512" i="25"/>
  <x:c r="A5513" i="25"/>
  <x:c r="B5513" i="25"/>
  <x:c r="C5513" i="25"/>
  <x:c r="D5513" i="25"/>
  <x:c r="E5513" i="25"/>
  <x:c r="F5513" i="25"/>
  <x:c r="G5513" i="25"/>
  <x:c r="H5513" i="25"/>
  <x:c r="I5513" i="25"/>
  <x:c r="J5513" i="25"/>
  <x:c r="K5513" i="25"/>
  <x:c r="L5513" i="25"/>
  <x:c r="M5513" i="25"/>
  <x:c r="N5513" i="25"/>
  <x:c r="P5513" i="25"/>
  <x:c r="Q5513" i="25"/>
  <x:c r="R5513" i="25"/>
  <x:c r="A5514" i="25"/>
  <x:c r="B5514" i="25"/>
  <x:c r="C5514" i="25"/>
  <x:c r="D5514" i="25"/>
  <x:c r="E5514" i="25"/>
  <x:c r="F5514" i="25"/>
  <x:c r="G5514" i="25"/>
  <x:c r="H5514" i="25"/>
  <x:c r="I5514" i="25"/>
  <x:c r="J5514" i="25"/>
  <x:c r="K5514" i="25"/>
  <x:c r="L5514" i="25"/>
  <x:c r="M5514" i="25"/>
  <x:c r="N5514" i="25"/>
  <x:c r="P5514" i="25"/>
  <x:c r="Q5514" i="25"/>
  <x:c r="R5514" i="25"/>
  <x:c r="A5515" i="25"/>
  <x:c r="B5515" i="25"/>
  <x:c r="C5515" i="25"/>
  <x:c r="D5515" i="25"/>
  <x:c r="E5515" i="25"/>
  <x:c r="F5515" i="25"/>
  <x:c r="G5515" i="25"/>
  <x:c r="H5515" i="25"/>
  <x:c r="I5515" i="25"/>
  <x:c r="J5515" i="25"/>
  <x:c r="K5515" i="25"/>
  <x:c r="L5515" i="25"/>
  <x:c r="M5515" i="25"/>
  <x:c r="N5515" i="25"/>
  <x:c r="P5515" i="25"/>
  <x:c r="Q5515" i="25"/>
  <x:c r="R5515" i="25"/>
  <x:c r="A5516" i="25"/>
  <x:c r="B5516" i="25"/>
  <x:c r="C5516" i="25"/>
  <x:c r="D5516" i="25"/>
  <x:c r="E5516" i="25"/>
  <x:c r="F5516" i="25"/>
  <x:c r="G5516" i="25"/>
  <x:c r="H5516" i="25"/>
  <x:c r="I5516" i="25"/>
  <x:c r="J5516" i="25"/>
  <x:c r="K5516" i="25"/>
  <x:c r="L5516" i="25"/>
  <x:c r="M5516" i="25"/>
  <x:c r="N5516" i="25"/>
  <x:c r="P5516" i="25"/>
  <x:c r="Q5516" i="25"/>
  <x:c r="R5516" i="25"/>
  <x:c r="A5517" i="25"/>
  <x:c r="B5517" i="25"/>
  <x:c r="C5517" i="25"/>
  <x:c r="D5517" i="25"/>
  <x:c r="E5517" i="25"/>
  <x:c r="F5517" i="25"/>
  <x:c r="G5517" i="25"/>
  <x:c r="H5517" i="25"/>
  <x:c r="I5517" i="25"/>
  <x:c r="J5517" i="25"/>
  <x:c r="K5517" i="25"/>
  <x:c r="L5517" i="25"/>
  <x:c r="M5517" i="25"/>
  <x:c r="N5517" i="25"/>
  <x:c r="P5517" i="25"/>
  <x:c r="Q5517" i="25"/>
  <x:c r="R5517" i="25"/>
  <x:c r="A5518" i="25"/>
  <x:c r="B5518" i="25"/>
  <x:c r="C5518" i="25"/>
  <x:c r="D5518" i="25"/>
  <x:c r="E5518" i="25"/>
  <x:c r="F5518" i="25"/>
  <x:c r="G5518" i="25"/>
  <x:c r="H5518" i="25"/>
  <x:c r="I5518" i="25"/>
  <x:c r="J5518" i="25"/>
  <x:c r="K5518" i="25"/>
  <x:c r="L5518" i="25"/>
  <x:c r="M5518" i="25"/>
  <x:c r="N5518" i="25"/>
  <x:c r="P5518" i="25"/>
  <x:c r="Q5518" i="25"/>
  <x:c r="R5518" i="25"/>
  <x:c r="A5519" i="25"/>
  <x:c r="B5519" i="25"/>
  <x:c r="C5519" i="25"/>
  <x:c r="D5519" i="25"/>
  <x:c r="E5519" i="25"/>
  <x:c r="F5519" i="25"/>
  <x:c r="G5519" i="25"/>
  <x:c r="H5519" i="25"/>
  <x:c r="I5519" i="25"/>
  <x:c r="J5519" i="25"/>
  <x:c r="K5519" i="25"/>
  <x:c r="L5519" i="25"/>
  <x:c r="M5519" i="25"/>
  <x:c r="N5519" i="25"/>
  <x:c r="P5519" i="25"/>
  <x:c r="Q5519" i="25"/>
  <x:c r="R5519" i="25"/>
  <x:c r="A5520" i="25"/>
  <x:c r="B5520" i="25"/>
  <x:c r="C5520" i="25"/>
  <x:c r="D5520" i="25"/>
  <x:c r="E5520" i="25"/>
  <x:c r="F5520" i="25"/>
  <x:c r="G5520" i="25"/>
  <x:c r="H5520" i="25"/>
  <x:c r="I5520" i="25"/>
  <x:c r="J5520" i="25"/>
  <x:c r="K5520" i="25"/>
  <x:c r="L5520" i="25"/>
  <x:c r="M5520" i="25"/>
  <x:c r="N5520" i="25"/>
  <x:c r="P5520" i="25"/>
  <x:c r="Q5520" i="25"/>
  <x:c r="R5520" i="25"/>
  <x:c r="A5521" i="25"/>
  <x:c r="B5521" i="25"/>
  <x:c r="C5521" i="25"/>
  <x:c r="D5521" i="25"/>
  <x:c r="E5521" i="25"/>
  <x:c r="F5521" i="25"/>
  <x:c r="G5521" i="25"/>
  <x:c r="H5521" i="25"/>
  <x:c r="I5521" i="25"/>
  <x:c r="J5521" i="25"/>
  <x:c r="K5521" i="25"/>
  <x:c r="L5521" i="25"/>
  <x:c r="M5521" i="25"/>
  <x:c r="N5521" i="25"/>
  <x:c r="P5521" i="25"/>
  <x:c r="Q5521" i="25"/>
  <x:c r="R5521" i="25"/>
  <x:c r="A5522" i="25"/>
  <x:c r="B5522" i="25"/>
  <x:c r="C5522" i="25"/>
  <x:c r="D5522" i="25"/>
  <x:c r="E5522" i="25"/>
  <x:c r="F5522" i="25"/>
  <x:c r="G5522" i="25"/>
  <x:c r="H5522" i="25"/>
  <x:c r="I5522" i="25"/>
  <x:c r="J5522" i="25"/>
  <x:c r="K5522" i="25"/>
  <x:c r="L5522" i="25"/>
  <x:c r="M5522" i="25"/>
  <x:c r="N5522" i="25"/>
  <x:c r="P5522" i="25"/>
  <x:c r="Q5522" i="25"/>
  <x:c r="R5522" i="25"/>
  <x:c r="A5523" i="25"/>
  <x:c r="B5523" i="25"/>
  <x:c r="C5523" i="25"/>
  <x:c r="D5523" i="25"/>
  <x:c r="E5523" i="25"/>
  <x:c r="F5523" i="25"/>
  <x:c r="G5523" i="25"/>
  <x:c r="H5523" i="25"/>
  <x:c r="I5523" i="25"/>
  <x:c r="J5523" i="25"/>
  <x:c r="K5523" i="25"/>
  <x:c r="L5523" i="25"/>
  <x:c r="M5523" i="25"/>
  <x:c r="N5523" i="25"/>
  <x:c r="P5523" i="25"/>
  <x:c r="Q5523" i="25"/>
  <x:c r="R5523" i="25"/>
  <x:c r="A5524" i="25"/>
  <x:c r="B5524" i="25"/>
  <x:c r="C5524" i="25"/>
  <x:c r="D5524" i="25"/>
  <x:c r="E5524" i="25"/>
  <x:c r="F5524" i="25"/>
  <x:c r="G5524" i="25"/>
  <x:c r="H5524" i="25"/>
  <x:c r="I5524" i="25"/>
  <x:c r="J5524" i="25"/>
  <x:c r="K5524" i="25"/>
  <x:c r="L5524" i="25"/>
  <x:c r="M5524" i="25"/>
  <x:c r="N5524" i="25"/>
  <x:c r="P5524" i="25"/>
  <x:c r="Q5524" i="25"/>
  <x:c r="R5524" i="25"/>
  <x:c r="A5525" i="25"/>
  <x:c r="B5525" i="25"/>
  <x:c r="C5525" i="25"/>
  <x:c r="D5525" i="25"/>
  <x:c r="E5525" i="25"/>
  <x:c r="F5525" i="25"/>
  <x:c r="G5525" i="25"/>
  <x:c r="H5525" i="25"/>
  <x:c r="I5525" i="25"/>
  <x:c r="J5525" i="25"/>
  <x:c r="K5525" i="25"/>
  <x:c r="L5525" i="25"/>
  <x:c r="M5525" i="25"/>
  <x:c r="N5525" i="25"/>
  <x:c r="P5525" i="25"/>
  <x:c r="Q5525" i="25"/>
  <x:c r="R5525" i="25"/>
  <x:c r="A5526" i="25"/>
  <x:c r="B5526" i="25"/>
  <x:c r="C5526" i="25"/>
  <x:c r="D5526" i="25"/>
  <x:c r="E5526" i="25"/>
  <x:c r="F5526" i="25"/>
  <x:c r="G5526" i="25"/>
  <x:c r="H5526" i="25"/>
  <x:c r="I5526" i="25"/>
  <x:c r="J5526" i="25"/>
  <x:c r="K5526" i="25"/>
  <x:c r="L5526" i="25"/>
  <x:c r="M5526" i="25"/>
  <x:c r="N5526" i="25"/>
  <x:c r="P5526" i="25"/>
  <x:c r="Q5526" i="25"/>
  <x:c r="R5526" i="25"/>
  <x:c r="A5527" i="25"/>
  <x:c r="B5527" i="25"/>
  <x:c r="C5527" i="25"/>
  <x:c r="D5527" i="25"/>
  <x:c r="E5527" i="25"/>
  <x:c r="F5527" i="25"/>
  <x:c r="G5527" i="25"/>
  <x:c r="H5527" i="25"/>
  <x:c r="I5527" i="25"/>
  <x:c r="J5527" i="25"/>
  <x:c r="K5527" i="25"/>
  <x:c r="L5527" i="25"/>
  <x:c r="M5527" i="25"/>
  <x:c r="N5527" i="25"/>
  <x:c r="P5527" i="25"/>
  <x:c r="Q5527" i="25"/>
  <x:c r="R5527" i="25"/>
  <x:c r="A5528" i="25"/>
  <x:c r="B5528" i="25"/>
  <x:c r="C5528" i="25"/>
  <x:c r="D5528" i="25"/>
  <x:c r="E5528" i="25"/>
  <x:c r="F5528" i="25"/>
  <x:c r="G5528" i="25"/>
  <x:c r="H5528" i="25"/>
  <x:c r="I5528" i="25"/>
  <x:c r="J5528" i="25"/>
  <x:c r="K5528" i="25"/>
  <x:c r="L5528" i="25"/>
  <x:c r="M5528" i="25"/>
  <x:c r="N5528" i="25"/>
  <x:c r="P5528" i="25"/>
  <x:c r="Q5528" i="25"/>
  <x:c r="R5528" i="25"/>
  <x:c r="A5529" i="25"/>
  <x:c r="B5529" i="25"/>
  <x:c r="C5529" i="25"/>
  <x:c r="D5529" i="25"/>
  <x:c r="E5529" i="25"/>
  <x:c r="F5529" i="25"/>
  <x:c r="G5529" i="25"/>
  <x:c r="H5529" i="25"/>
  <x:c r="I5529" i="25"/>
  <x:c r="J5529" i="25"/>
  <x:c r="K5529" i="25"/>
  <x:c r="L5529" i="25"/>
  <x:c r="M5529" i="25"/>
  <x:c r="N5529" i="25"/>
  <x:c r="P5529" i="25"/>
  <x:c r="Q5529" i="25"/>
  <x:c r="R5529" i="25"/>
  <x:c r="A5530" i="25"/>
  <x:c r="B5530" i="25"/>
  <x:c r="C5530" i="25"/>
  <x:c r="D5530" i="25"/>
  <x:c r="E5530" i="25"/>
  <x:c r="F5530" i="25"/>
  <x:c r="G5530" i="25"/>
  <x:c r="H5530" i="25"/>
  <x:c r="I5530" i="25"/>
  <x:c r="J5530" i="25"/>
  <x:c r="K5530" i="25"/>
  <x:c r="L5530" i="25"/>
  <x:c r="M5530" i="25"/>
  <x:c r="N5530" i="25"/>
  <x:c r="P5530" i="25"/>
  <x:c r="Q5530" i="25"/>
  <x:c r="R5530" i="25"/>
  <x:c r="A5531" i="25"/>
  <x:c r="B5531" i="25"/>
  <x:c r="C5531" i="25"/>
  <x:c r="D5531" i="25"/>
  <x:c r="E5531" i="25"/>
  <x:c r="F5531" i="25"/>
  <x:c r="G5531" i="25"/>
  <x:c r="H5531" i="25"/>
  <x:c r="I5531" i="25"/>
  <x:c r="J5531" i="25"/>
  <x:c r="K5531" i="25"/>
  <x:c r="L5531" i="25"/>
  <x:c r="M5531" i="25"/>
  <x:c r="N5531" i="25"/>
  <x:c r="P5531" i="25"/>
  <x:c r="Q5531" i="25"/>
  <x:c r="R5531" i="25"/>
  <x:c r="A5532" i="25"/>
  <x:c r="B5532" i="25"/>
  <x:c r="C5532" i="25"/>
  <x:c r="D5532" i="25"/>
  <x:c r="E5532" i="25"/>
  <x:c r="F5532" i="25"/>
  <x:c r="G5532" i="25"/>
  <x:c r="H5532" i="25"/>
  <x:c r="I5532" i="25"/>
  <x:c r="J5532" i="25"/>
  <x:c r="K5532" i="25"/>
  <x:c r="L5532" i="25"/>
  <x:c r="M5532" i="25"/>
  <x:c r="N5532" i="25"/>
  <x:c r="P5532" i="25"/>
  <x:c r="Q5532" i="25"/>
  <x:c r="R5532" i="25"/>
  <x:c r="A5533" i="25"/>
  <x:c r="B5533" i="25"/>
  <x:c r="C5533" i="25"/>
  <x:c r="D5533" i="25"/>
  <x:c r="E5533" i="25"/>
  <x:c r="F5533" i="25"/>
  <x:c r="G5533" i="25"/>
  <x:c r="H5533" i="25"/>
  <x:c r="I5533" i="25"/>
  <x:c r="J5533" i="25"/>
  <x:c r="K5533" i="25"/>
  <x:c r="L5533" i="25"/>
  <x:c r="M5533" i="25"/>
  <x:c r="N5533" i="25"/>
  <x:c r="P5533" i="25"/>
  <x:c r="Q5533" i="25"/>
  <x:c r="R5533" i="25"/>
  <x:c r="A5534" i="25"/>
  <x:c r="B5534" i="25"/>
  <x:c r="C5534" i="25"/>
  <x:c r="D5534" i="25"/>
  <x:c r="E5534" i="25"/>
  <x:c r="F5534" i="25"/>
  <x:c r="G5534" i="25"/>
  <x:c r="H5534" i="25"/>
  <x:c r="I5534" i="25"/>
  <x:c r="J5534" i="25"/>
  <x:c r="K5534" i="25"/>
  <x:c r="L5534" i="25"/>
  <x:c r="M5534" i="25"/>
  <x:c r="N5534" i="25"/>
  <x:c r="P5534" i="25"/>
  <x:c r="Q5534" i="25"/>
  <x:c r="R5534" i="25"/>
  <x:c r="A5535" i="25"/>
  <x:c r="B5535" i="25"/>
  <x:c r="C5535" i="25"/>
  <x:c r="D5535" i="25"/>
  <x:c r="E5535" i="25"/>
  <x:c r="F5535" i="25"/>
  <x:c r="G5535" i="25"/>
  <x:c r="H5535" i="25"/>
  <x:c r="I5535" i="25"/>
  <x:c r="J5535" i="25"/>
  <x:c r="K5535" i="25"/>
  <x:c r="L5535" i="25"/>
  <x:c r="M5535" i="25"/>
  <x:c r="N5535" i="25"/>
  <x:c r="P5535" i="25"/>
  <x:c r="Q5535" i="25"/>
  <x:c r="R5535" i="25"/>
  <x:c r="A5536" i="25"/>
  <x:c r="B5536" i="25"/>
  <x:c r="C5536" i="25"/>
  <x:c r="D5536" i="25"/>
  <x:c r="E5536" i="25"/>
  <x:c r="F5536" i="25"/>
  <x:c r="G5536" i="25"/>
  <x:c r="H5536" i="25"/>
  <x:c r="I5536" i="25"/>
  <x:c r="J5536" i="25"/>
  <x:c r="K5536" i="25"/>
  <x:c r="L5536" i="25"/>
  <x:c r="M5536" i="25"/>
  <x:c r="N5536" i="25"/>
  <x:c r="P5536" i="25"/>
  <x:c r="Q5536" i="25"/>
  <x:c r="R5536" i="25"/>
  <x:c r="A5537" i="25"/>
  <x:c r="B5537" i="25"/>
  <x:c r="C5537" i="25"/>
  <x:c r="D5537" i="25"/>
  <x:c r="E5537" i="25"/>
  <x:c r="F5537" i="25"/>
  <x:c r="G5537" i="25"/>
  <x:c r="H5537" i="25"/>
  <x:c r="I5537" i="25"/>
  <x:c r="J5537" i="25"/>
  <x:c r="K5537" i="25"/>
  <x:c r="L5537" i="25"/>
  <x:c r="M5537" i="25"/>
  <x:c r="N5537" i="25"/>
  <x:c r="P5537" i="25"/>
  <x:c r="Q5537" i="25"/>
  <x:c r="R5537" i="25"/>
  <x:c r="A5538" i="25"/>
  <x:c r="B5538" i="25"/>
  <x:c r="C5538" i="25"/>
  <x:c r="D5538" i="25"/>
  <x:c r="E5538" i="25"/>
  <x:c r="F5538" i="25"/>
  <x:c r="G5538" i="25"/>
  <x:c r="H5538" i="25"/>
  <x:c r="I5538" i="25"/>
  <x:c r="J5538" i="25"/>
  <x:c r="K5538" i="25"/>
  <x:c r="L5538" i="25"/>
  <x:c r="M5538" i="25"/>
  <x:c r="N5538" i="25"/>
  <x:c r="P5538" i="25"/>
  <x:c r="Q5538" i="25"/>
  <x:c r="R5538" i="25"/>
  <x:c r="A5539" i="25"/>
  <x:c r="B5539" i="25"/>
  <x:c r="C5539" i="25"/>
  <x:c r="D5539" i="25"/>
  <x:c r="E5539" i="25"/>
  <x:c r="F5539" i="25"/>
  <x:c r="G5539" i="25"/>
  <x:c r="H5539" i="25"/>
  <x:c r="I5539" i="25"/>
  <x:c r="J5539" i="25"/>
  <x:c r="K5539" i="25"/>
  <x:c r="L5539" i="25"/>
  <x:c r="M5539" i="25"/>
  <x:c r="N5539" i="25"/>
  <x:c r="P5539" i="25"/>
  <x:c r="Q5539" i="25"/>
  <x:c r="R5539" i="25"/>
  <x:c r="A5540" i="25"/>
  <x:c r="B5540" i="25"/>
  <x:c r="C5540" i="25"/>
  <x:c r="D5540" i="25"/>
  <x:c r="E5540" i="25"/>
  <x:c r="F5540" i="25"/>
  <x:c r="G5540" i="25"/>
  <x:c r="H5540" i="25"/>
  <x:c r="I5540" i="25"/>
  <x:c r="J5540" i="25"/>
  <x:c r="K5540" i="25"/>
  <x:c r="L5540" i="25"/>
  <x:c r="M5540" i="25"/>
  <x:c r="N5540" i="25"/>
  <x:c r="P5540" i="25"/>
  <x:c r="Q5540" i="25"/>
  <x:c r="R5540" i="25"/>
  <x:c r="A5541" i="25"/>
  <x:c r="B5541" i="25"/>
  <x:c r="C5541" i="25"/>
  <x:c r="D5541" i="25"/>
  <x:c r="E5541" i="25"/>
  <x:c r="F5541" i="25"/>
  <x:c r="G5541" i="25"/>
  <x:c r="H5541" i="25"/>
  <x:c r="I5541" i="25"/>
  <x:c r="J5541" i="25"/>
  <x:c r="K5541" i="25"/>
  <x:c r="L5541" i="25"/>
  <x:c r="M5541" i="25"/>
  <x:c r="N5541" i="25"/>
  <x:c r="P5541" i="25"/>
  <x:c r="Q5541" i="25"/>
  <x:c r="R5541" i="25"/>
  <x:c r="A5542" i="25"/>
  <x:c r="B5542" i="25"/>
  <x:c r="C5542" i="25"/>
  <x:c r="D5542" i="25"/>
  <x:c r="E5542" i="25"/>
  <x:c r="F5542" i="25"/>
  <x:c r="G5542" i="25"/>
  <x:c r="H5542" i="25"/>
  <x:c r="I5542" i="25"/>
  <x:c r="J5542" i="25"/>
  <x:c r="K5542" i="25"/>
  <x:c r="L5542" i="25"/>
  <x:c r="M5542" i="25"/>
  <x:c r="N5542" i="25"/>
  <x:c r="P5542" i="25"/>
  <x:c r="Q5542" i="25"/>
  <x:c r="R5542" i="25"/>
  <x:c r="A5543" i="25"/>
  <x:c r="B5543" i="25"/>
  <x:c r="C5543" i="25"/>
  <x:c r="D5543" i="25"/>
  <x:c r="E5543" i="25"/>
  <x:c r="F5543" i="25"/>
  <x:c r="G5543" i="25"/>
  <x:c r="H5543" i="25"/>
  <x:c r="I5543" i="25"/>
  <x:c r="J5543" i="25"/>
  <x:c r="K5543" i="25"/>
  <x:c r="L5543" i="25"/>
  <x:c r="M5543" i="25"/>
  <x:c r="N5543" i="25"/>
  <x:c r="P5543" i="25"/>
  <x:c r="Q5543" i="25"/>
  <x:c r="R5543" i="25"/>
  <x:c r="A5544" i="25"/>
  <x:c r="B5544" i="25"/>
  <x:c r="C5544" i="25"/>
  <x:c r="D5544" i="25"/>
  <x:c r="E5544" i="25"/>
  <x:c r="F5544" i="25"/>
  <x:c r="G5544" i="25"/>
  <x:c r="H5544" i="25"/>
  <x:c r="I5544" i="25"/>
  <x:c r="J5544" i="25"/>
  <x:c r="K5544" i="25"/>
  <x:c r="L5544" i="25"/>
  <x:c r="M5544" i="25"/>
  <x:c r="N5544" i="25"/>
  <x:c r="P5544" i="25"/>
  <x:c r="Q5544" i="25"/>
  <x:c r="R5544" i="25"/>
  <x:c r="A5545" i="25"/>
  <x:c r="B5545" i="25"/>
  <x:c r="C5545" i="25"/>
  <x:c r="D5545" i="25"/>
  <x:c r="E5545" i="25"/>
  <x:c r="F5545" i="25"/>
  <x:c r="G5545" i="25"/>
  <x:c r="H5545" i="25"/>
  <x:c r="I5545" i="25"/>
  <x:c r="J5545" i="25"/>
  <x:c r="K5545" i="25"/>
  <x:c r="L5545" i="25"/>
  <x:c r="M5545" i="25"/>
  <x:c r="N5545" i="25"/>
  <x:c r="P5545" i="25"/>
  <x:c r="Q5545" i="25"/>
  <x:c r="R5545" i="25"/>
  <x:c r="A5546" i="25"/>
  <x:c r="B5546" i="25"/>
  <x:c r="C5546" i="25"/>
  <x:c r="D5546" i="25"/>
  <x:c r="E5546" i="25"/>
  <x:c r="F5546" i="25"/>
  <x:c r="G5546" i="25"/>
  <x:c r="H5546" i="25"/>
  <x:c r="I5546" i="25"/>
  <x:c r="J5546" i="25"/>
  <x:c r="K5546" i="25"/>
  <x:c r="L5546" i="25"/>
  <x:c r="M5546" i="25"/>
  <x:c r="N5546" i="25"/>
  <x:c r="P5546" i="25"/>
  <x:c r="Q5546" i="25"/>
  <x:c r="R5546" i="25"/>
  <x:c r="A5547" i="25"/>
  <x:c r="B5547" i="25"/>
  <x:c r="C5547" i="25"/>
  <x:c r="D5547" i="25"/>
  <x:c r="E5547" i="25"/>
  <x:c r="F5547" i="25"/>
  <x:c r="G5547" i="25"/>
  <x:c r="H5547" i="25"/>
  <x:c r="I5547" i="25"/>
  <x:c r="J5547" i="25"/>
  <x:c r="K5547" i="25"/>
  <x:c r="L5547" i="25"/>
  <x:c r="M5547" i="25"/>
  <x:c r="N5547" i="25"/>
  <x:c r="P5547" i="25"/>
  <x:c r="Q5547" i="25"/>
  <x:c r="R5547" i="25"/>
  <x:c r="A5548" i="25"/>
  <x:c r="B5548" i="25"/>
  <x:c r="C5548" i="25"/>
  <x:c r="D5548" i="25"/>
  <x:c r="E5548" i="25"/>
  <x:c r="F5548" i="25"/>
  <x:c r="G5548" i="25"/>
  <x:c r="H5548" i="25"/>
  <x:c r="I5548" i="25"/>
  <x:c r="J5548" i="25"/>
  <x:c r="K5548" i="25"/>
  <x:c r="L5548" i="25"/>
  <x:c r="M5548" i="25"/>
  <x:c r="N5548" i="25"/>
  <x:c r="P5548" i="25"/>
  <x:c r="Q5548" i="25"/>
  <x:c r="R5548" i="25"/>
  <x:c r="A5549" i="25"/>
  <x:c r="B5549" i="25"/>
  <x:c r="C5549" i="25"/>
  <x:c r="D5549" i="25"/>
  <x:c r="E5549" i="25"/>
  <x:c r="F5549" i="25"/>
  <x:c r="G5549" i="25"/>
  <x:c r="H5549" i="25"/>
  <x:c r="I5549" i="25"/>
  <x:c r="J5549" i="25"/>
  <x:c r="K5549" i="25"/>
  <x:c r="L5549" i="25"/>
  <x:c r="M5549" i="25"/>
  <x:c r="N5549" i="25"/>
  <x:c r="P5549" i="25"/>
  <x:c r="Q5549" i="25"/>
  <x:c r="R5549" i="25"/>
  <x:c r="A5550" i="25"/>
  <x:c r="B5550" i="25"/>
  <x:c r="C5550" i="25"/>
  <x:c r="D5550" i="25"/>
  <x:c r="E5550" i="25"/>
  <x:c r="F5550" i="25"/>
  <x:c r="G5550" i="25"/>
  <x:c r="H5550" i="25"/>
  <x:c r="I5550" i="25"/>
  <x:c r="J5550" i="25"/>
  <x:c r="K5550" i="25"/>
  <x:c r="L5550" i="25"/>
  <x:c r="M5550" i="25"/>
  <x:c r="N5550" i="25"/>
  <x:c r="P5550" i="25"/>
  <x:c r="Q5550" i="25"/>
  <x:c r="R5550" i="25"/>
  <x:c r="A5551" i="25"/>
  <x:c r="B5551" i="25"/>
  <x:c r="C5551" i="25"/>
  <x:c r="D5551" i="25"/>
  <x:c r="E5551" i="25"/>
  <x:c r="F5551" i="25"/>
  <x:c r="G5551" i="25"/>
  <x:c r="H5551" i="25"/>
  <x:c r="I5551" i="25"/>
  <x:c r="J5551" i="25"/>
  <x:c r="K5551" i="25"/>
  <x:c r="L5551" i="25"/>
  <x:c r="M5551" i="25"/>
  <x:c r="N5551" i="25"/>
  <x:c r="P5551" i="25"/>
  <x:c r="Q5551" i="25"/>
  <x:c r="R5551" i="25"/>
  <x:c r="A5552" i="25"/>
  <x:c r="B5552" i="25"/>
  <x:c r="C5552" i="25"/>
  <x:c r="D5552" i="25"/>
  <x:c r="E5552" i="25"/>
  <x:c r="F5552" i="25"/>
  <x:c r="G5552" i="25"/>
  <x:c r="H5552" i="25"/>
  <x:c r="I5552" i="25"/>
  <x:c r="J5552" i="25"/>
  <x:c r="K5552" i="25"/>
  <x:c r="L5552" i="25"/>
  <x:c r="M5552" i="25"/>
  <x:c r="N5552" i="25"/>
  <x:c r="P5552" i="25"/>
  <x:c r="Q5552" i="25"/>
  <x:c r="R5552" i="25"/>
  <x:c r="A5553" i="25"/>
  <x:c r="B5553" i="25"/>
  <x:c r="C5553" i="25"/>
  <x:c r="D5553" i="25"/>
  <x:c r="E5553" i="25"/>
  <x:c r="F5553" i="25"/>
  <x:c r="G5553" i="25"/>
  <x:c r="H5553" i="25"/>
  <x:c r="I5553" i="25"/>
  <x:c r="J5553" i="25"/>
  <x:c r="K5553" i="25"/>
  <x:c r="L5553" i="25"/>
  <x:c r="M5553" i="25"/>
  <x:c r="N5553" i="25"/>
  <x:c r="P5553" i="25"/>
  <x:c r="Q5553" i="25"/>
  <x:c r="R5553" i="25"/>
  <x:c r="A5554" i="25"/>
  <x:c r="B5554" i="25"/>
  <x:c r="C5554" i="25"/>
  <x:c r="D5554" i="25"/>
  <x:c r="E5554" i="25"/>
  <x:c r="F5554" i="25"/>
  <x:c r="G5554" i="25"/>
  <x:c r="H5554" i="25"/>
  <x:c r="I5554" i="25"/>
  <x:c r="J5554" i="25"/>
  <x:c r="K5554" i="25"/>
  <x:c r="L5554" i="25"/>
  <x:c r="M5554" i="25"/>
  <x:c r="N5554" i="25"/>
  <x:c r="P5554" i="25"/>
  <x:c r="Q5554" i="25"/>
  <x:c r="R5554" i="25"/>
  <x:c r="A5555" i="25"/>
  <x:c r="B5555" i="25"/>
  <x:c r="C5555" i="25"/>
  <x:c r="D5555" i="25"/>
  <x:c r="E5555" i="25"/>
  <x:c r="F5555" i="25"/>
  <x:c r="G5555" i="25"/>
  <x:c r="H5555" i="25"/>
  <x:c r="I5555" i="25"/>
  <x:c r="J5555" i="25"/>
  <x:c r="K5555" i="25"/>
  <x:c r="L5555" i="25"/>
  <x:c r="M5555" i="25"/>
  <x:c r="N5555" i="25"/>
  <x:c r="P5555" i="25"/>
  <x:c r="Q5555" i="25"/>
  <x:c r="R5555" i="25"/>
  <x:c r="A5556" i="25"/>
  <x:c r="B5556" i="25"/>
  <x:c r="C5556" i="25"/>
  <x:c r="D5556" i="25"/>
  <x:c r="E5556" i="25"/>
  <x:c r="F5556" i="25"/>
  <x:c r="G5556" i="25"/>
  <x:c r="H5556" i="25"/>
  <x:c r="I5556" i="25"/>
  <x:c r="J5556" i="25"/>
  <x:c r="K5556" i="25"/>
  <x:c r="L5556" i="25"/>
  <x:c r="M5556" i="25"/>
  <x:c r="N5556" i="25"/>
  <x:c r="P5556" i="25"/>
  <x:c r="Q5556" i="25"/>
  <x:c r="R5556" i="25"/>
  <x:c r="A5557" i="25"/>
  <x:c r="B5557" i="25"/>
  <x:c r="C5557" i="25"/>
  <x:c r="D5557" i="25"/>
  <x:c r="E5557" i="25"/>
  <x:c r="F5557" i="25"/>
  <x:c r="G5557" i="25"/>
  <x:c r="H5557" i="25"/>
  <x:c r="I5557" i="25"/>
  <x:c r="J5557" i="25"/>
  <x:c r="K5557" i="25"/>
  <x:c r="L5557" i="25"/>
  <x:c r="M5557" i="25"/>
  <x:c r="N5557" i="25"/>
  <x:c r="P5557" i="25"/>
  <x:c r="Q5557" i="25"/>
  <x:c r="R5557" i="25"/>
  <x:c r="A5558" i="25"/>
  <x:c r="B5558" i="25"/>
  <x:c r="C5558" i="25"/>
  <x:c r="D5558" i="25"/>
  <x:c r="E5558" i="25"/>
  <x:c r="F5558" i="25"/>
  <x:c r="G5558" i="25"/>
  <x:c r="H5558" i="25"/>
  <x:c r="I5558" i="25"/>
  <x:c r="J5558" i="25"/>
  <x:c r="K5558" i="25"/>
  <x:c r="L5558" i="25"/>
  <x:c r="M5558" i="25"/>
  <x:c r="N5558" i="25"/>
  <x:c r="P5558" i="25"/>
  <x:c r="Q5558" i="25"/>
  <x:c r="R5558" i="25"/>
  <x:c r="A5559" i="25"/>
  <x:c r="B5559" i="25"/>
  <x:c r="C5559" i="25"/>
  <x:c r="D5559" i="25"/>
  <x:c r="E5559" i="25"/>
  <x:c r="F5559" i="25"/>
  <x:c r="G5559" i="25"/>
  <x:c r="H5559" i="25"/>
  <x:c r="I5559" i="25"/>
  <x:c r="J5559" i="25"/>
  <x:c r="K5559" i="25"/>
  <x:c r="L5559" i="25"/>
  <x:c r="M5559" i="25"/>
  <x:c r="N5559" i="25"/>
  <x:c r="P5559" i="25"/>
  <x:c r="Q5559" i="25"/>
  <x:c r="R5559" i="25"/>
  <x:c r="A5560" i="25"/>
  <x:c r="B5560" i="25"/>
  <x:c r="C5560" i="25"/>
  <x:c r="D5560" i="25"/>
  <x:c r="E5560" i="25"/>
  <x:c r="F5560" i="25"/>
  <x:c r="G5560" i="25"/>
  <x:c r="H5560" i="25"/>
  <x:c r="I5560" i="25"/>
  <x:c r="J5560" i="25"/>
  <x:c r="K5560" i="25"/>
  <x:c r="L5560" i="25"/>
  <x:c r="M5560" i="25"/>
  <x:c r="N5560" i="25"/>
  <x:c r="P5560" i="25"/>
  <x:c r="Q5560" i="25"/>
  <x:c r="R5560" i="25"/>
  <x:c r="A5561" i="25"/>
  <x:c r="B5561" i="25"/>
  <x:c r="C5561" i="25"/>
  <x:c r="D5561" i="25"/>
  <x:c r="E5561" i="25"/>
  <x:c r="F5561" i="25"/>
  <x:c r="G5561" i="25"/>
  <x:c r="H5561" i="25"/>
  <x:c r="I5561" i="25"/>
  <x:c r="J5561" i="25"/>
  <x:c r="K5561" i="25"/>
  <x:c r="L5561" i="25"/>
  <x:c r="M5561" i="25"/>
  <x:c r="N5561" i="25"/>
  <x:c r="P5561" i="25"/>
  <x:c r="Q5561" i="25"/>
  <x:c r="R5561" i="25"/>
  <x:c r="A5562" i="25"/>
  <x:c r="B5562" i="25"/>
  <x:c r="C5562" i="25"/>
  <x:c r="D5562" i="25"/>
  <x:c r="E5562" i="25"/>
  <x:c r="F5562" i="25"/>
  <x:c r="G5562" i="25"/>
  <x:c r="H5562" i="25"/>
  <x:c r="I5562" i="25"/>
  <x:c r="J5562" i="25"/>
  <x:c r="K5562" i="25"/>
  <x:c r="L5562" i="25"/>
  <x:c r="M5562" i="25"/>
  <x:c r="N5562" i="25"/>
  <x:c r="P5562" i="25"/>
  <x:c r="Q5562" i="25"/>
  <x:c r="R5562" i="25"/>
  <x:c r="A5563" i="25"/>
  <x:c r="B5563" i="25"/>
  <x:c r="C5563" i="25"/>
  <x:c r="D5563" i="25"/>
  <x:c r="E5563" i="25"/>
  <x:c r="F5563" i="25"/>
  <x:c r="G5563" i="25"/>
  <x:c r="H5563" i="25"/>
  <x:c r="I5563" i="25"/>
  <x:c r="J5563" i="25"/>
  <x:c r="K5563" i="25"/>
  <x:c r="L5563" i="25"/>
  <x:c r="M5563" i="25"/>
  <x:c r="N5563" i="25"/>
  <x:c r="P5563" i="25"/>
  <x:c r="Q5563" i="25"/>
  <x:c r="R5563" i="25"/>
  <x:c r="A5564" i="25"/>
  <x:c r="B5564" i="25"/>
  <x:c r="C5564" i="25"/>
  <x:c r="D5564" i="25"/>
  <x:c r="E5564" i="25"/>
  <x:c r="F5564" i="25"/>
  <x:c r="G5564" i="25"/>
  <x:c r="H5564" i="25"/>
  <x:c r="I5564" i="25"/>
  <x:c r="J5564" i="25"/>
  <x:c r="K5564" i="25"/>
  <x:c r="L5564" i="25"/>
  <x:c r="M5564" i="25"/>
  <x:c r="N5564" i="25"/>
  <x:c r="P5564" i="25"/>
  <x:c r="Q5564" i="25"/>
  <x:c r="R5564" i="25"/>
  <x:c r="A5565" i="25"/>
  <x:c r="B5565" i="25"/>
  <x:c r="C5565" i="25"/>
  <x:c r="D5565" i="25"/>
  <x:c r="E5565" i="25"/>
  <x:c r="F5565" i="25"/>
  <x:c r="G5565" i="25"/>
  <x:c r="H5565" i="25"/>
  <x:c r="I5565" i="25"/>
  <x:c r="J5565" i="25"/>
  <x:c r="K5565" i="25"/>
  <x:c r="L5565" i="25"/>
  <x:c r="M5565" i="25"/>
  <x:c r="N5565" i="25"/>
  <x:c r="P5565" i="25"/>
  <x:c r="Q5565" i="25"/>
  <x:c r="R5565" i="25"/>
  <x:c r="A5566" i="25"/>
  <x:c r="B5566" i="25"/>
  <x:c r="C5566" i="25"/>
  <x:c r="D5566" i="25"/>
  <x:c r="E5566" i="25"/>
  <x:c r="F5566" i="25"/>
  <x:c r="G5566" i="25"/>
  <x:c r="H5566" i="25"/>
  <x:c r="I5566" i="25"/>
  <x:c r="J5566" i="25"/>
  <x:c r="K5566" i="25"/>
  <x:c r="L5566" i="25"/>
  <x:c r="M5566" i="25"/>
  <x:c r="N5566" i="25"/>
  <x:c r="P5566" i="25"/>
  <x:c r="Q5566" i="25"/>
  <x:c r="R5566" i="25"/>
  <x:c r="A5567" i="25"/>
  <x:c r="B5567" i="25"/>
  <x:c r="C5567" i="25"/>
  <x:c r="D5567" i="25"/>
  <x:c r="E5567" i="25"/>
  <x:c r="F5567" i="25"/>
  <x:c r="G5567" i="25"/>
  <x:c r="H5567" i="25"/>
  <x:c r="I5567" i="25"/>
  <x:c r="J5567" i="25"/>
  <x:c r="K5567" i="25"/>
  <x:c r="L5567" i="25"/>
  <x:c r="M5567" i="25"/>
  <x:c r="N5567" i="25"/>
  <x:c r="P5567" i="25"/>
  <x:c r="Q5567" i="25"/>
  <x:c r="R5567" i="25"/>
  <x:c r="A5568" i="25"/>
  <x:c r="B5568" i="25"/>
  <x:c r="C5568" i="25"/>
  <x:c r="D5568" i="25"/>
  <x:c r="E5568" i="25"/>
  <x:c r="F5568" i="25"/>
  <x:c r="G5568" i="25"/>
  <x:c r="H5568" i="25"/>
  <x:c r="I5568" i="25"/>
  <x:c r="J5568" i="25"/>
  <x:c r="K5568" i="25"/>
  <x:c r="L5568" i="25"/>
  <x:c r="M5568" i="25"/>
  <x:c r="N5568" i="25"/>
  <x:c r="P5568" i="25"/>
  <x:c r="Q5568" i="25"/>
  <x:c r="R5568" i="25"/>
  <x:c r="A5569" i="25"/>
  <x:c r="B5569" i="25"/>
  <x:c r="C5569" i="25"/>
  <x:c r="D5569" i="25"/>
  <x:c r="E5569" i="25"/>
  <x:c r="F5569" i="25"/>
  <x:c r="G5569" i="25"/>
  <x:c r="H5569" i="25"/>
  <x:c r="I5569" i="25"/>
  <x:c r="J5569" i="25"/>
  <x:c r="K5569" i="25"/>
  <x:c r="L5569" i="25"/>
  <x:c r="M5569" i="25"/>
  <x:c r="N5569" i="25"/>
  <x:c r="P5569" i="25"/>
  <x:c r="Q5569" i="25"/>
  <x:c r="R5569" i="25"/>
  <x:c r="A5570" i="25"/>
  <x:c r="B5570" i="25"/>
  <x:c r="C5570" i="25"/>
  <x:c r="D5570" i="25"/>
  <x:c r="E5570" i="25"/>
  <x:c r="F5570" i="25"/>
  <x:c r="G5570" i="25"/>
  <x:c r="H5570" i="25"/>
  <x:c r="I5570" i="25"/>
  <x:c r="J5570" i="25"/>
  <x:c r="K5570" i="25"/>
  <x:c r="L5570" i="25"/>
  <x:c r="M5570" i="25"/>
  <x:c r="N5570" i="25"/>
  <x:c r="P5570" i="25"/>
  <x:c r="Q5570" i="25"/>
  <x:c r="R5570" i="25"/>
  <x:c r="A5571" i="25"/>
  <x:c r="B5571" i="25"/>
  <x:c r="C5571" i="25"/>
  <x:c r="D5571" i="25"/>
  <x:c r="E5571" i="25"/>
  <x:c r="F5571" i="25"/>
  <x:c r="G5571" i="25"/>
  <x:c r="H5571" i="25"/>
  <x:c r="I5571" i="25"/>
  <x:c r="J5571" i="25"/>
  <x:c r="K5571" i="25"/>
  <x:c r="L5571" i="25"/>
  <x:c r="M5571" i="25"/>
  <x:c r="N5571" i="25"/>
  <x:c r="P5571" i="25"/>
  <x:c r="Q5571" i="25"/>
  <x:c r="R5571" i="25"/>
  <x:c r="A5572" i="25"/>
  <x:c r="B5572" i="25"/>
  <x:c r="C5572" i="25"/>
  <x:c r="D5572" i="25"/>
  <x:c r="E5572" i="25"/>
  <x:c r="F5572" i="25"/>
  <x:c r="G5572" i="25"/>
  <x:c r="H5572" i="25"/>
  <x:c r="I5572" i="25"/>
  <x:c r="J5572" i="25"/>
  <x:c r="K5572" i="25"/>
  <x:c r="L5572" i="25"/>
  <x:c r="M5572" i="25"/>
  <x:c r="N5572" i="25"/>
  <x:c r="P5572" i="25"/>
  <x:c r="Q5572" i="25"/>
  <x:c r="R5572" i="25"/>
  <x:c r="A5573" i="25"/>
  <x:c r="B5573" i="25"/>
  <x:c r="C5573" i="25"/>
  <x:c r="D5573" i="25"/>
  <x:c r="E5573" i="25"/>
  <x:c r="F5573" i="25"/>
  <x:c r="G5573" i="25"/>
  <x:c r="H5573" i="25"/>
  <x:c r="I5573" i="25"/>
  <x:c r="J5573" i="25"/>
  <x:c r="K5573" i="25"/>
  <x:c r="L5573" i="25"/>
  <x:c r="M5573" i="25"/>
  <x:c r="N5573" i="25"/>
  <x:c r="P5573" i="25"/>
  <x:c r="Q5573" i="25"/>
  <x:c r="R5573" i="25"/>
  <x:c r="A5574" i="25"/>
  <x:c r="B5574" i="25"/>
  <x:c r="C5574" i="25"/>
  <x:c r="D5574" i="25"/>
  <x:c r="E5574" i="25"/>
  <x:c r="F5574" i="25"/>
  <x:c r="G5574" i="25"/>
  <x:c r="H5574" i="25"/>
  <x:c r="I5574" i="25"/>
  <x:c r="J5574" i="25"/>
  <x:c r="K5574" i="25"/>
  <x:c r="L5574" i="25"/>
  <x:c r="M5574" i="25"/>
  <x:c r="N5574" i="25"/>
  <x:c r="P5574" i="25"/>
  <x:c r="Q5574" i="25"/>
  <x:c r="R5574" i="25"/>
  <x:c r="A5575" i="25"/>
  <x:c r="B5575" i="25"/>
  <x:c r="C5575" i="25"/>
  <x:c r="D5575" i="25"/>
  <x:c r="E5575" i="25"/>
  <x:c r="F5575" i="25"/>
  <x:c r="G5575" i="25"/>
  <x:c r="H5575" i="25"/>
  <x:c r="I5575" i="25"/>
  <x:c r="J5575" i="25"/>
  <x:c r="K5575" i="25"/>
  <x:c r="L5575" i="25"/>
  <x:c r="M5575" i="25"/>
  <x:c r="N5575" i="25"/>
  <x:c r="P5575" i="25"/>
  <x:c r="Q5575" i="25"/>
  <x:c r="R5575" i="25"/>
  <x:c r="A5576" i="25"/>
  <x:c r="B5576" i="25"/>
  <x:c r="C5576" i="25"/>
  <x:c r="D5576" i="25"/>
  <x:c r="E5576" i="25"/>
  <x:c r="F5576" i="25"/>
  <x:c r="G5576" i="25"/>
  <x:c r="H5576" i="25"/>
  <x:c r="I5576" i="25"/>
  <x:c r="J5576" i="25"/>
  <x:c r="K5576" i="25"/>
  <x:c r="L5576" i="25"/>
  <x:c r="M5576" i="25"/>
  <x:c r="N5576" i="25"/>
  <x:c r="P5576" i="25"/>
  <x:c r="Q5576" i="25"/>
  <x:c r="R5576" i="25"/>
  <x:c r="A5577" i="25"/>
  <x:c r="B5577" i="25"/>
  <x:c r="C5577" i="25"/>
  <x:c r="D5577" i="25"/>
  <x:c r="E5577" i="25"/>
  <x:c r="F5577" i="25"/>
  <x:c r="G5577" i="25"/>
  <x:c r="H5577" i="25"/>
  <x:c r="I5577" i="25"/>
  <x:c r="J5577" i="25"/>
  <x:c r="K5577" i="25"/>
  <x:c r="L5577" i="25"/>
  <x:c r="M5577" i="25"/>
  <x:c r="N5577" i="25"/>
  <x:c r="P5577" i="25"/>
  <x:c r="Q5577" i="25"/>
  <x:c r="R5577" i="25"/>
  <x:c r="A5578" i="25"/>
  <x:c r="B5578" i="25"/>
  <x:c r="C5578" i="25"/>
  <x:c r="D5578" i="25"/>
  <x:c r="E5578" i="25"/>
  <x:c r="F5578" i="25"/>
  <x:c r="G5578" i="25"/>
  <x:c r="H5578" i="25"/>
  <x:c r="I5578" i="25"/>
  <x:c r="J5578" i="25"/>
  <x:c r="K5578" i="25"/>
  <x:c r="L5578" i="25"/>
  <x:c r="M5578" i="25"/>
  <x:c r="N5578" i="25"/>
  <x:c r="P5578" i="25"/>
  <x:c r="Q5578" i="25"/>
  <x:c r="R5578" i="25"/>
  <x:c r="A5579" i="25"/>
  <x:c r="B5579" i="25"/>
  <x:c r="C5579" i="25"/>
  <x:c r="D5579" i="25"/>
  <x:c r="E5579" i="25"/>
  <x:c r="F5579" i="25"/>
  <x:c r="G5579" i="25"/>
  <x:c r="H5579" i="25"/>
  <x:c r="I5579" i="25"/>
  <x:c r="J5579" i="25"/>
  <x:c r="K5579" i="25"/>
  <x:c r="L5579" i="25"/>
  <x:c r="M5579" i="25"/>
  <x:c r="N5579" i="25"/>
  <x:c r="P5579" i="25"/>
  <x:c r="Q5579" i="25"/>
  <x:c r="R5579" i="25"/>
  <x:c r="A5580" i="25"/>
  <x:c r="B5580" i="25"/>
  <x:c r="C5580" i="25"/>
  <x:c r="D5580" i="25"/>
  <x:c r="E5580" i="25"/>
  <x:c r="F5580" i="25"/>
  <x:c r="G5580" i="25"/>
  <x:c r="H5580" i="25"/>
  <x:c r="I5580" i="25"/>
  <x:c r="J5580" i="25"/>
  <x:c r="K5580" i="25"/>
  <x:c r="L5580" i="25"/>
  <x:c r="M5580" i="25"/>
  <x:c r="N5580" i="25"/>
  <x:c r="P5580" i="25"/>
  <x:c r="Q5580" i="25"/>
  <x:c r="R5580" i="25"/>
  <x:c r="A5581" i="25"/>
  <x:c r="B5581" i="25"/>
  <x:c r="C5581" i="25"/>
  <x:c r="D5581" i="25"/>
  <x:c r="E5581" i="25"/>
  <x:c r="F5581" i="25"/>
  <x:c r="G5581" i="25"/>
  <x:c r="H5581" i="25"/>
  <x:c r="I5581" i="25"/>
  <x:c r="J5581" i="25"/>
  <x:c r="K5581" i="25"/>
  <x:c r="L5581" i="25"/>
  <x:c r="M5581" i="25"/>
  <x:c r="N5581" i="25"/>
  <x:c r="P5581" i="25"/>
  <x:c r="Q5581" i="25"/>
  <x:c r="R5581" i="25"/>
  <x:c r="A5582" i="25"/>
  <x:c r="B5582" i="25"/>
  <x:c r="C5582" i="25"/>
  <x:c r="D5582" i="25"/>
  <x:c r="E5582" i="25"/>
  <x:c r="F5582" i="25"/>
  <x:c r="G5582" i="25"/>
  <x:c r="H5582" i="25"/>
  <x:c r="I5582" i="25"/>
  <x:c r="J5582" i="25"/>
  <x:c r="K5582" i="25"/>
  <x:c r="L5582" i="25"/>
  <x:c r="M5582" i="25"/>
  <x:c r="N5582" i="25"/>
  <x:c r="P5582" i="25"/>
  <x:c r="Q5582" i="25"/>
  <x:c r="R5582" i="25"/>
  <x:c r="A5583" i="25"/>
  <x:c r="B5583" i="25"/>
  <x:c r="C5583" i="25"/>
  <x:c r="D5583" i="25"/>
  <x:c r="E5583" i="25"/>
  <x:c r="F5583" i="25"/>
  <x:c r="G5583" i="25"/>
  <x:c r="H5583" i="25"/>
  <x:c r="I5583" i="25"/>
  <x:c r="J5583" i="25"/>
  <x:c r="K5583" i="25"/>
  <x:c r="L5583" i="25"/>
  <x:c r="M5583" i="25"/>
  <x:c r="N5583" i="25"/>
  <x:c r="P5583" i="25"/>
  <x:c r="Q5583" i="25"/>
  <x:c r="R5583" i="25"/>
  <x:c r="A5584" i="25"/>
  <x:c r="B5584" i="25"/>
  <x:c r="C5584" i="25"/>
  <x:c r="D5584" i="25"/>
  <x:c r="E5584" i="25"/>
  <x:c r="F5584" i="25"/>
  <x:c r="G5584" i="25"/>
  <x:c r="H5584" i="25"/>
  <x:c r="I5584" i="25"/>
  <x:c r="J5584" i="25"/>
  <x:c r="K5584" i="25"/>
  <x:c r="L5584" i="25"/>
  <x:c r="M5584" i="25"/>
  <x:c r="N5584" i="25"/>
  <x:c r="P5584" i="25"/>
  <x:c r="Q5584" i="25"/>
  <x:c r="R5584" i="25"/>
  <x:c r="A5585" i="25"/>
  <x:c r="B5585" i="25"/>
  <x:c r="C5585" i="25"/>
  <x:c r="D5585" i="25"/>
  <x:c r="E5585" i="25"/>
  <x:c r="F5585" i="25"/>
  <x:c r="G5585" i="25"/>
  <x:c r="H5585" i="25"/>
  <x:c r="I5585" i="25"/>
  <x:c r="J5585" i="25"/>
  <x:c r="K5585" i="25"/>
  <x:c r="L5585" i="25"/>
  <x:c r="M5585" i="25"/>
  <x:c r="N5585" i="25"/>
  <x:c r="P5585" i="25"/>
  <x:c r="Q5585" i="25"/>
  <x:c r="R5585" i="25"/>
  <x:c r="A5586" i="25"/>
  <x:c r="B5586" i="25"/>
  <x:c r="C5586" i="25"/>
  <x:c r="D5586" i="25"/>
  <x:c r="E5586" i="25"/>
  <x:c r="F5586" i="25"/>
  <x:c r="G5586" i="25"/>
  <x:c r="H5586" i="25"/>
  <x:c r="I5586" i="25"/>
  <x:c r="J5586" i="25"/>
  <x:c r="K5586" i="25"/>
  <x:c r="L5586" i="25"/>
  <x:c r="M5586" i="25"/>
  <x:c r="N5586" i="25"/>
  <x:c r="P5586" i="25"/>
  <x:c r="Q5586" i="25"/>
  <x:c r="R5586" i="25"/>
  <x:c r="A5587" i="25"/>
  <x:c r="B5587" i="25"/>
  <x:c r="C5587" i="25"/>
  <x:c r="D5587" i="25"/>
  <x:c r="E5587" i="25"/>
  <x:c r="F5587" i="25"/>
  <x:c r="G5587" i="25"/>
  <x:c r="H5587" i="25"/>
  <x:c r="I5587" i="25"/>
  <x:c r="J5587" i="25"/>
  <x:c r="K5587" i="25"/>
  <x:c r="L5587" i="25"/>
  <x:c r="M5587" i="25"/>
  <x:c r="N5587" i="25"/>
  <x:c r="P5587" i="25"/>
  <x:c r="Q5587" i="25"/>
  <x:c r="R5587" i="25"/>
  <x:c r="A5588" i="25"/>
  <x:c r="B5588" i="25"/>
  <x:c r="C5588" i="25"/>
  <x:c r="D5588" i="25"/>
  <x:c r="E5588" i="25"/>
  <x:c r="F5588" i="25"/>
  <x:c r="G5588" i="25"/>
  <x:c r="H5588" i="25"/>
  <x:c r="I5588" i="25"/>
  <x:c r="J5588" i="25"/>
  <x:c r="K5588" i="25"/>
  <x:c r="L5588" i="25"/>
  <x:c r="M5588" i="25"/>
  <x:c r="N5588" i="25"/>
  <x:c r="P5588" i="25"/>
  <x:c r="Q5588" i="25"/>
  <x:c r="R5588" i="25"/>
  <x:c r="A5589" i="25"/>
  <x:c r="B5589" i="25"/>
  <x:c r="C5589" i="25"/>
  <x:c r="D5589" i="25"/>
  <x:c r="E5589" i="25"/>
  <x:c r="F5589" i="25"/>
  <x:c r="G5589" i="25"/>
  <x:c r="H5589" i="25"/>
  <x:c r="I5589" i="25"/>
  <x:c r="J5589" i="25"/>
  <x:c r="K5589" i="25"/>
  <x:c r="L5589" i="25"/>
  <x:c r="M5589" i="25"/>
  <x:c r="N5589" i="25"/>
  <x:c r="P5589" i="25"/>
  <x:c r="Q5589" i="25"/>
  <x:c r="R5589" i="25"/>
  <x:c r="A5590" i="25"/>
  <x:c r="B5590" i="25"/>
  <x:c r="C5590" i="25"/>
  <x:c r="D5590" i="25"/>
  <x:c r="E5590" i="25"/>
  <x:c r="F5590" i="25"/>
  <x:c r="G5590" i="25"/>
  <x:c r="H5590" i="25"/>
  <x:c r="I5590" i="25"/>
  <x:c r="J5590" i="25"/>
  <x:c r="K5590" i="25"/>
  <x:c r="L5590" i="25"/>
  <x:c r="M5590" i="25"/>
  <x:c r="N5590" i="25"/>
  <x:c r="P5590" i="25"/>
  <x:c r="Q5590" i="25"/>
  <x:c r="R5590" i="25"/>
  <x:c r="A5591" i="25"/>
  <x:c r="B5591" i="25"/>
  <x:c r="C5591" i="25"/>
  <x:c r="D5591" i="25"/>
  <x:c r="E5591" i="25"/>
  <x:c r="F5591" i="25"/>
  <x:c r="G5591" i="25"/>
  <x:c r="H5591" i="25"/>
  <x:c r="I5591" i="25"/>
  <x:c r="J5591" i="25"/>
  <x:c r="K5591" i="25"/>
  <x:c r="L5591" i="25"/>
  <x:c r="M5591" i="25"/>
  <x:c r="N5591" i="25"/>
  <x:c r="P5591" i="25"/>
  <x:c r="Q5591" i="25"/>
  <x:c r="R5591" i="25"/>
  <x:c r="A5592" i="25"/>
  <x:c r="B5592" i="25"/>
  <x:c r="C5592" i="25"/>
  <x:c r="D5592" i="25"/>
  <x:c r="E5592" i="25"/>
  <x:c r="F5592" i="25"/>
  <x:c r="G5592" i="25"/>
  <x:c r="H5592" i="25"/>
  <x:c r="I5592" i="25"/>
  <x:c r="J5592" i="25"/>
  <x:c r="K5592" i="25"/>
  <x:c r="L5592" i="25"/>
  <x:c r="M5592" i="25"/>
  <x:c r="N5592" i="25"/>
  <x:c r="P5592" i="25"/>
  <x:c r="Q5592" i="25"/>
  <x:c r="R5592" i="25"/>
  <x:c r="A5593" i="25"/>
  <x:c r="B5593" i="25"/>
  <x:c r="C5593" i="25"/>
  <x:c r="D5593" i="25"/>
  <x:c r="E5593" i="25"/>
  <x:c r="F5593" i="25"/>
  <x:c r="G5593" i="25"/>
  <x:c r="H5593" i="25"/>
  <x:c r="I5593" i="25"/>
  <x:c r="J5593" i="25"/>
  <x:c r="K5593" i="25"/>
  <x:c r="L5593" i="25"/>
  <x:c r="M5593" i="25"/>
  <x:c r="N5593" i="25"/>
  <x:c r="P5593" i="25"/>
  <x:c r="Q5593" i="25"/>
  <x:c r="R5593" i="25"/>
  <x:c r="A5594" i="25"/>
  <x:c r="B5594" i="25"/>
  <x:c r="C5594" i="25"/>
  <x:c r="D5594" i="25"/>
  <x:c r="E5594" i="25"/>
  <x:c r="F5594" i="25"/>
  <x:c r="G5594" i="25"/>
  <x:c r="H5594" i="25"/>
  <x:c r="I5594" i="25"/>
  <x:c r="J5594" i="25"/>
  <x:c r="K5594" i="25"/>
  <x:c r="L5594" i="25"/>
  <x:c r="M5594" i="25"/>
  <x:c r="N5594" i="25"/>
  <x:c r="P5594" i="25"/>
  <x:c r="Q5594" i="25"/>
  <x:c r="R5594" i="25"/>
  <x:c r="A5595" i="25"/>
  <x:c r="B5595" i="25"/>
  <x:c r="C5595" i="25"/>
  <x:c r="D5595" i="25"/>
  <x:c r="E5595" i="25"/>
  <x:c r="F5595" i="25"/>
  <x:c r="G5595" i="25"/>
  <x:c r="H5595" i="25"/>
  <x:c r="I5595" i="25"/>
  <x:c r="J5595" i="25"/>
  <x:c r="K5595" i="25"/>
  <x:c r="L5595" i="25"/>
  <x:c r="M5595" i="25"/>
  <x:c r="N5595" i="25"/>
  <x:c r="P5595" i="25"/>
  <x:c r="Q5595" i="25"/>
  <x:c r="R5595" i="25"/>
  <x:c r="A5596" i="25"/>
  <x:c r="B5596" i="25"/>
  <x:c r="C5596" i="25"/>
  <x:c r="D5596" i="25"/>
  <x:c r="E5596" i="25"/>
  <x:c r="F5596" i="25"/>
  <x:c r="G5596" i="25"/>
  <x:c r="H5596" i="25"/>
  <x:c r="I5596" i="25"/>
  <x:c r="J5596" i="25"/>
  <x:c r="K5596" i="25"/>
  <x:c r="L5596" i="25"/>
  <x:c r="M5596" i="25"/>
  <x:c r="N5596" i="25"/>
  <x:c r="P5596" i="25"/>
  <x:c r="Q5596" i="25"/>
  <x:c r="R5596" i="25"/>
  <x:c r="A5597" i="25"/>
  <x:c r="B5597" i="25"/>
  <x:c r="C5597" i="25"/>
  <x:c r="D5597" i="25"/>
  <x:c r="E5597" i="25"/>
  <x:c r="F5597" i="25"/>
  <x:c r="G5597" i="25"/>
  <x:c r="H5597" i="25"/>
  <x:c r="I5597" i="25"/>
  <x:c r="J5597" i="25"/>
  <x:c r="K5597" i="25"/>
  <x:c r="L5597" i="25"/>
  <x:c r="M5597" i="25"/>
  <x:c r="N5597" i="25"/>
  <x:c r="P5597" i="25"/>
  <x:c r="Q5597" i="25"/>
  <x:c r="R5597" i="25"/>
  <x:c r="A5598" i="25"/>
  <x:c r="B5598" i="25"/>
  <x:c r="C5598" i="25"/>
  <x:c r="D5598" i="25"/>
  <x:c r="E5598" i="25"/>
  <x:c r="F5598" i="25"/>
  <x:c r="G5598" i="25"/>
  <x:c r="H5598" i="25"/>
  <x:c r="I5598" i="25"/>
  <x:c r="J5598" i="25"/>
  <x:c r="K5598" i="25"/>
  <x:c r="L5598" i="25"/>
  <x:c r="M5598" i="25"/>
  <x:c r="N5598" i="25"/>
  <x:c r="P5598" i="25"/>
  <x:c r="Q5598" i="25"/>
  <x:c r="R5598" i="25"/>
  <x:c r="A5599" i="25"/>
  <x:c r="B5599" i="25"/>
  <x:c r="C5599" i="25"/>
  <x:c r="D5599" i="25"/>
  <x:c r="E5599" i="25"/>
  <x:c r="F5599" i="25"/>
  <x:c r="G5599" i="25"/>
  <x:c r="H5599" i="25"/>
  <x:c r="I5599" i="25"/>
  <x:c r="J5599" i="25"/>
  <x:c r="K5599" i="25"/>
  <x:c r="L5599" i="25"/>
  <x:c r="M5599" i="25"/>
  <x:c r="N5599" i="25"/>
  <x:c r="P5599" i="25"/>
  <x:c r="Q5599" i="25"/>
  <x:c r="R5599" i="25"/>
  <x:c r="A5600" i="25"/>
  <x:c r="B5600" i="25"/>
  <x:c r="C5600" i="25"/>
  <x:c r="D5600" i="25"/>
  <x:c r="E5600" i="25"/>
  <x:c r="F5600" i="25"/>
  <x:c r="G5600" i="25"/>
  <x:c r="H5600" i="25"/>
  <x:c r="I5600" i="25"/>
  <x:c r="J5600" i="25"/>
  <x:c r="K5600" i="25"/>
  <x:c r="L5600" i="25"/>
  <x:c r="M5600" i="25"/>
  <x:c r="N5600" i="25"/>
  <x:c r="P5600" i="25"/>
  <x:c r="Q5600" i="25"/>
  <x:c r="R5600" i="25"/>
  <x:c r="A5601" i="25"/>
  <x:c r="B5601" i="25"/>
  <x:c r="C5601" i="25"/>
  <x:c r="D5601" i="25"/>
  <x:c r="E5601" i="25"/>
  <x:c r="F5601" i="25"/>
  <x:c r="G5601" i="25"/>
  <x:c r="H5601" i="25"/>
  <x:c r="I5601" i="25"/>
  <x:c r="J5601" i="25"/>
  <x:c r="K5601" i="25"/>
  <x:c r="L5601" i="25"/>
  <x:c r="M5601" i="25"/>
  <x:c r="N5601" i="25"/>
  <x:c r="P5601" i="25"/>
  <x:c r="Q5601" i="25"/>
  <x:c r="R5601" i="25"/>
  <x:c r="A5602" i="25"/>
  <x:c r="B5602" i="25"/>
  <x:c r="C5602" i="25"/>
  <x:c r="D5602" i="25"/>
  <x:c r="E5602" i="25"/>
  <x:c r="F5602" i="25"/>
  <x:c r="G5602" i="25"/>
  <x:c r="H5602" i="25"/>
  <x:c r="I5602" i="25"/>
  <x:c r="J5602" i="25"/>
  <x:c r="K5602" i="25"/>
  <x:c r="L5602" i="25"/>
  <x:c r="M5602" i="25"/>
  <x:c r="N5602" i="25"/>
  <x:c r="P5602" i="25"/>
  <x:c r="Q5602" i="25"/>
  <x:c r="R5602" i="25"/>
  <x:c r="A5603" i="25"/>
  <x:c r="B5603" i="25"/>
  <x:c r="C5603" i="25"/>
  <x:c r="D5603" i="25"/>
  <x:c r="E5603" i="25"/>
  <x:c r="F5603" i="25"/>
  <x:c r="G5603" i="25"/>
  <x:c r="H5603" i="25"/>
  <x:c r="I5603" i="25"/>
  <x:c r="J5603" i="25"/>
  <x:c r="K5603" i="25"/>
  <x:c r="L5603" i="25"/>
  <x:c r="M5603" i="25"/>
  <x:c r="N5603" i="25"/>
  <x:c r="P5603" i="25"/>
  <x:c r="Q5603" i="25"/>
  <x:c r="R5603" i="25"/>
  <x:c r="A5604" i="25"/>
  <x:c r="B5604" i="25"/>
  <x:c r="C5604" i="25"/>
  <x:c r="D5604" i="25"/>
  <x:c r="E5604" i="25"/>
  <x:c r="F5604" i="25"/>
  <x:c r="G5604" i="25"/>
  <x:c r="H5604" i="25"/>
  <x:c r="I5604" i="25"/>
  <x:c r="J5604" i="25"/>
  <x:c r="K5604" i="25"/>
  <x:c r="L5604" i="25"/>
  <x:c r="M5604" i="25"/>
  <x:c r="N5604" i="25"/>
  <x:c r="P5604" i="25"/>
  <x:c r="Q5604" i="25"/>
  <x:c r="R5604" i="25"/>
  <x:c r="A5605" i="25"/>
  <x:c r="B5605" i="25"/>
  <x:c r="C5605" i="25"/>
  <x:c r="D5605" i="25"/>
  <x:c r="E5605" i="25"/>
  <x:c r="F5605" i="25"/>
  <x:c r="G5605" i="25"/>
  <x:c r="H5605" i="25"/>
  <x:c r="I5605" i="25"/>
  <x:c r="J5605" i="25"/>
  <x:c r="K5605" i="25"/>
  <x:c r="L5605" i="25"/>
  <x:c r="M5605" i="25"/>
  <x:c r="N5605" i="25"/>
  <x:c r="P5605" i="25"/>
  <x:c r="Q5605" i="25"/>
  <x:c r="R5605" i="25"/>
  <x:c r="A5606" i="25"/>
  <x:c r="B5606" i="25"/>
  <x:c r="C5606" i="25"/>
  <x:c r="D5606" i="25"/>
  <x:c r="E5606" i="25"/>
  <x:c r="F5606" i="25"/>
  <x:c r="G5606" i="25"/>
  <x:c r="H5606" i="25"/>
  <x:c r="I5606" i="25"/>
  <x:c r="J5606" i="25"/>
  <x:c r="K5606" i="25"/>
  <x:c r="L5606" i="25"/>
  <x:c r="M5606" i="25"/>
  <x:c r="N5606" i="25"/>
  <x:c r="P5606" i="25"/>
  <x:c r="Q5606" i="25"/>
  <x:c r="R5606" i="25"/>
  <x:c r="A5607" i="25"/>
  <x:c r="B5607" i="25"/>
  <x:c r="C5607" i="25"/>
  <x:c r="D5607" i="25"/>
  <x:c r="E5607" i="25"/>
  <x:c r="F5607" i="25"/>
  <x:c r="G5607" i="25"/>
  <x:c r="H5607" i="25"/>
  <x:c r="I5607" i="25"/>
  <x:c r="J5607" i="25"/>
  <x:c r="K5607" i="25"/>
  <x:c r="L5607" i="25"/>
  <x:c r="M5607" i="25"/>
  <x:c r="N5607" i="25"/>
  <x:c r="P5607" i="25"/>
  <x:c r="Q5607" i="25"/>
  <x:c r="R5607" i="25"/>
  <x:c r="A5608" i="25"/>
  <x:c r="B5608" i="25"/>
  <x:c r="C5608" i="25"/>
  <x:c r="D5608" i="25"/>
  <x:c r="E5608" i="25"/>
  <x:c r="F5608" i="25"/>
  <x:c r="G5608" i="25"/>
  <x:c r="H5608" i="25"/>
  <x:c r="I5608" i="25"/>
  <x:c r="J5608" i="25"/>
  <x:c r="K5608" i="25"/>
  <x:c r="L5608" i="25"/>
  <x:c r="M5608" i="25"/>
  <x:c r="N5608" i="25"/>
  <x:c r="P5608" i="25"/>
  <x:c r="Q5608" i="25"/>
  <x:c r="R5608" i="25"/>
  <x:c r="A5609" i="25"/>
  <x:c r="B5609" i="25"/>
  <x:c r="C5609" i="25"/>
  <x:c r="D5609" i="25"/>
  <x:c r="E5609" i="25"/>
  <x:c r="F5609" i="25"/>
  <x:c r="G5609" i="25"/>
  <x:c r="H5609" i="25"/>
  <x:c r="I5609" i="25"/>
  <x:c r="J5609" i="25"/>
  <x:c r="K5609" i="25"/>
  <x:c r="L5609" i="25"/>
  <x:c r="M5609" i="25"/>
  <x:c r="N5609" i="25"/>
  <x:c r="P5609" i="25"/>
  <x:c r="Q5609" i="25"/>
  <x:c r="R5609" i="25"/>
  <x:c r="A5610" i="25"/>
  <x:c r="B5610" i="25"/>
  <x:c r="C5610" i="25"/>
  <x:c r="D5610" i="25"/>
  <x:c r="E5610" i="25"/>
  <x:c r="F5610" i="25"/>
  <x:c r="G5610" i="25"/>
  <x:c r="H5610" i="25"/>
  <x:c r="I5610" i="25"/>
  <x:c r="J5610" i="25"/>
  <x:c r="K5610" i="25"/>
  <x:c r="L5610" i="25"/>
  <x:c r="M5610" i="25"/>
  <x:c r="N5610" i="25"/>
  <x:c r="P5610" i="25"/>
  <x:c r="Q5610" i="25"/>
  <x:c r="R5610" i="25"/>
  <x:c r="A5611" i="25"/>
  <x:c r="B5611" i="25"/>
  <x:c r="C5611" i="25"/>
  <x:c r="D5611" i="25"/>
  <x:c r="E5611" i="25"/>
  <x:c r="F5611" i="25"/>
  <x:c r="G5611" i="25"/>
  <x:c r="H5611" i="25"/>
  <x:c r="I5611" i="25"/>
  <x:c r="J5611" i="25"/>
  <x:c r="K5611" i="25"/>
  <x:c r="L5611" i="25"/>
  <x:c r="M5611" i="25"/>
  <x:c r="N5611" i="25"/>
  <x:c r="P5611" i="25"/>
  <x:c r="Q5611" i="25"/>
  <x:c r="R5611" i="25"/>
  <x:c r="A5612" i="25"/>
  <x:c r="B5612" i="25"/>
  <x:c r="C5612" i="25"/>
  <x:c r="D5612" i="25"/>
  <x:c r="E5612" i="25"/>
  <x:c r="F5612" i="25"/>
  <x:c r="G5612" i="25"/>
  <x:c r="H5612" i="25"/>
  <x:c r="I5612" i="25"/>
  <x:c r="J5612" i="25"/>
  <x:c r="K5612" i="25"/>
  <x:c r="L5612" i="25"/>
  <x:c r="M5612" i="25"/>
  <x:c r="N5612" i="25"/>
  <x:c r="P5612" i="25"/>
  <x:c r="Q5612" i="25"/>
  <x:c r="R5612" i="25"/>
  <x:c r="A5613" i="25"/>
  <x:c r="B5613" i="25"/>
  <x:c r="C5613" i="25"/>
  <x:c r="D5613" i="25"/>
  <x:c r="E5613" i="25"/>
  <x:c r="F5613" i="25"/>
  <x:c r="G5613" i="25"/>
  <x:c r="H5613" i="25"/>
  <x:c r="I5613" i="25"/>
  <x:c r="J5613" i="25"/>
  <x:c r="K5613" i="25"/>
  <x:c r="L5613" i="25"/>
  <x:c r="M5613" i="25"/>
  <x:c r="N5613" i="25"/>
  <x:c r="P5613" i="25"/>
  <x:c r="Q5613" i="25"/>
  <x:c r="R5613" i="25"/>
  <x:c r="A5614" i="25"/>
  <x:c r="B5614" i="25"/>
  <x:c r="C5614" i="25"/>
  <x:c r="D5614" i="25"/>
  <x:c r="E5614" i="25"/>
  <x:c r="F5614" i="25"/>
  <x:c r="G5614" i="25"/>
  <x:c r="H5614" i="25"/>
  <x:c r="I5614" i="25"/>
  <x:c r="J5614" i="25"/>
  <x:c r="K5614" i="25"/>
  <x:c r="L5614" i="25"/>
  <x:c r="M5614" i="25"/>
  <x:c r="N5614" i="25"/>
  <x:c r="P5614" i="25"/>
  <x:c r="Q5614" i="25"/>
  <x:c r="R5614" i="25"/>
  <x:c r="A5615" i="25"/>
  <x:c r="B5615" i="25"/>
  <x:c r="C5615" i="25"/>
  <x:c r="D5615" i="25"/>
  <x:c r="E5615" i="25"/>
  <x:c r="F5615" i="25"/>
  <x:c r="G5615" i="25"/>
  <x:c r="H5615" i="25"/>
  <x:c r="I5615" i="25"/>
  <x:c r="J5615" i="25"/>
  <x:c r="K5615" i="25"/>
  <x:c r="L5615" i="25"/>
  <x:c r="M5615" i="25"/>
  <x:c r="N5615" i="25"/>
  <x:c r="P5615" i="25"/>
  <x:c r="Q5615" i="25"/>
  <x:c r="R5615" i="25"/>
  <x:c r="A5616" i="25"/>
  <x:c r="B5616" i="25"/>
  <x:c r="C5616" i="25"/>
  <x:c r="D5616" i="25"/>
  <x:c r="E5616" i="25"/>
  <x:c r="F5616" i="25"/>
  <x:c r="G5616" i="25"/>
  <x:c r="H5616" i="25"/>
  <x:c r="I5616" i="25"/>
  <x:c r="J5616" i="25"/>
  <x:c r="K5616" i="25"/>
  <x:c r="L5616" i="25"/>
  <x:c r="M5616" i="25"/>
  <x:c r="N5616" i="25"/>
  <x:c r="P5616" i="25"/>
  <x:c r="Q5616" i="25"/>
  <x:c r="R5616" i="25"/>
  <x:c r="A5617" i="25"/>
  <x:c r="B5617" i="25"/>
  <x:c r="C5617" i="25"/>
  <x:c r="D5617" i="25"/>
  <x:c r="E5617" i="25"/>
  <x:c r="F5617" i="25"/>
  <x:c r="G5617" i="25"/>
  <x:c r="H5617" i="25"/>
  <x:c r="I5617" i="25"/>
  <x:c r="J5617" i="25"/>
  <x:c r="K5617" i="25"/>
  <x:c r="L5617" i="25"/>
  <x:c r="M5617" i="25"/>
  <x:c r="N5617" i="25"/>
  <x:c r="P5617" i="25"/>
  <x:c r="Q5617" i="25"/>
  <x:c r="R5617" i="25"/>
  <x:c r="A5618" i="25"/>
  <x:c r="B5618" i="25"/>
  <x:c r="C5618" i="25"/>
  <x:c r="D5618" i="25"/>
  <x:c r="E5618" i="25"/>
  <x:c r="F5618" i="25"/>
  <x:c r="G5618" i="25"/>
  <x:c r="H5618" i="25"/>
  <x:c r="I5618" i="25"/>
  <x:c r="J5618" i="25"/>
  <x:c r="K5618" i="25"/>
  <x:c r="L5618" i="25"/>
  <x:c r="M5618" i="25"/>
  <x:c r="N5618" i="25"/>
  <x:c r="P5618" i="25"/>
  <x:c r="Q5618" i="25"/>
  <x:c r="R5618" i="25"/>
  <x:c r="A5619" i="25"/>
  <x:c r="B5619" i="25"/>
  <x:c r="C5619" i="25"/>
  <x:c r="D5619" i="25"/>
  <x:c r="E5619" i="25"/>
  <x:c r="F5619" i="25"/>
  <x:c r="G5619" i="25"/>
  <x:c r="H5619" i="25"/>
  <x:c r="I5619" i="25"/>
  <x:c r="J5619" i="25"/>
  <x:c r="K5619" i="25"/>
  <x:c r="L5619" i="25"/>
  <x:c r="M5619" i="25"/>
  <x:c r="N5619" i="25"/>
  <x:c r="P5619" i="25"/>
  <x:c r="Q5619" i="25"/>
  <x:c r="R5619" i="25"/>
  <x:c r="A5620" i="25"/>
  <x:c r="B5620" i="25"/>
  <x:c r="C5620" i="25"/>
  <x:c r="D5620" i="25"/>
  <x:c r="E5620" i="25"/>
  <x:c r="F5620" i="25"/>
  <x:c r="G5620" i="25"/>
  <x:c r="H5620" i="25"/>
  <x:c r="I5620" i="25"/>
  <x:c r="J5620" i="25"/>
  <x:c r="K5620" i="25"/>
  <x:c r="L5620" i="25"/>
  <x:c r="M5620" i="25"/>
  <x:c r="N5620" i="25"/>
  <x:c r="P5620" i="25"/>
  <x:c r="Q5620" i="25"/>
  <x:c r="R5620" i="25"/>
  <x:c r="A5621" i="25"/>
  <x:c r="B5621" i="25"/>
  <x:c r="C5621" i="25"/>
  <x:c r="D5621" i="25"/>
  <x:c r="E5621" i="25"/>
  <x:c r="F5621" i="25"/>
  <x:c r="G5621" i="25"/>
  <x:c r="H5621" i="25"/>
  <x:c r="I5621" i="25"/>
  <x:c r="J5621" i="25"/>
  <x:c r="K5621" i="25"/>
  <x:c r="L5621" i="25"/>
  <x:c r="M5621" i="25"/>
  <x:c r="N5621" i="25"/>
  <x:c r="P5621" i="25"/>
  <x:c r="Q5621" i="25"/>
  <x:c r="R5621" i="25"/>
  <x:c r="A5622" i="25"/>
  <x:c r="B5622" i="25"/>
  <x:c r="C5622" i="25"/>
  <x:c r="D5622" i="25"/>
  <x:c r="E5622" i="25"/>
  <x:c r="F5622" i="25"/>
  <x:c r="G5622" i="25"/>
  <x:c r="H5622" i="25"/>
  <x:c r="I5622" i="25"/>
  <x:c r="J5622" i="25"/>
  <x:c r="K5622" i="25"/>
  <x:c r="L5622" i="25"/>
  <x:c r="M5622" i="25"/>
  <x:c r="N5622" i="25"/>
  <x:c r="P5622" i="25"/>
  <x:c r="Q5622" i="25"/>
  <x:c r="R5622" i="25"/>
  <x:c r="A5623" i="25"/>
  <x:c r="B5623" i="25"/>
  <x:c r="C5623" i="25"/>
  <x:c r="D5623" i="25"/>
  <x:c r="E5623" i="25"/>
  <x:c r="F5623" i="25"/>
  <x:c r="G5623" i="25"/>
  <x:c r="H5623" i="25"/>
  <x:c r="I5623" i="25"/>
  <x:c r="J5623" i="25"/>
  <x:c r="K5623" i="25"/>
  <x:c r="L5623" i="25"/>
  <x:c r="M5623" i="25"/>
  <x:c r="N5623" i="25"/>
  <x:c r="P5623" i="25"/>
  <x:c r="Q5623" i="25"/>
  <x:c r="R5623" i="25"/>
  <x:c r="A5624" i="25"/>
  <x:c r="B5624" i="25"/>
  <x:c r="C5624" i="25"/>
  <x:c r="D5624" i="25"/>
  <x:c r="E5624" i="25"/>
  <x:c r="F5624" i="25"/>
  <x:c r="G5624" i="25"/>
  <x:c r="H5624" i="25"/>
  <x:c r="I5624" i="25"/>
  <x:c r="J5624" i="25"/>
  <x:c r="K5624" i="25"/>
  <x:c r="L5624" i="25"/>
  <x:c r="M5624" i="25"/>
  <x:c r="N5624" i="25"/>
  <x:c r="P5624" i="25"/>
  <x:c r="Q5624" i="25"/>
  <x:c r="R5624" i="25"/>
  <x:c r="A5625" i="25"/>
  <x:c r="B5625" i="25"/>
  <x:c r="C5625" i="25"/>
  <x:c r="D5625" i="25"/>
  <x:c r="E5625" i="25"/>
  <x:c r="F5625" i="25"/>
  <x:c r="G5625" i="25"/>
  <x:c r="H5625" i="25"/>
  <x:c r="I5625" i="25"/>
  <x:c r="J5625" i="25"/>
  <x:c r="K5625" i="25"/>
  <x:c r="L5625" i="25"/>
  <x:c r="M5625" i="25"/>
  <x:c r="N5625" i="25"/>
  <x:c r="P5625" i="25"/>
  <x:c r="Q5625" i="25"/>
  <x:c r="R5625" i="25"/>
  <x:c r="A5626" i="25"/>
  <x:c r="B5626" i="25"/>
  <x:c r="C5626" i="25"/>
  <x:c r="D5626" i="25"/>
  <x:c r="E5626" i="25"/>
  <x:c r="F5626" i="25"/>
  <x:c r="G5626" i="25"/>
  <x:c r="H5626" i="25"/>
  <x:c r="I5626" i="25"/>
  <x:c r="J5626" i="25"/>
  <x:c r="K5626" i="25"/>
  <x:c r="L5626" i="25"/>
  <x:c r="M5626" i="25"/>
  <x:c r="N5626" i="25"/>
  <x:c r="P5626" i="25"/>
  <x:c r="Q5626" i="25"/>
  <x:c r="R5626" i="25"/>
  <x:c r="A5627" i="25"/>
  <x:c r="B5627" i="25"/>
  <x:c r="C5627" i="25"/>
  <x:c r="D5627" i="25"/>
  <x:c r="E5627" i="25"/>
  <x:c r="F5627" i="25"/>
  <x:c r="G5627" i="25"/>
  <x:c r="H5627" i="25"/>
  <x:c r="I5627" i="25"/>
  <x:c r="J5627" i="25"/>
  <x:c r="K5627" i="25"/>
  <x:c r="L5627" i="25"/>
  <x:c r="M5627" i="25"/>
  <x:c r="N5627" i="25"/>
  <x:c r="P5627" i="25"/>
  <x:c r="Q5627" i="25"/>
  <x:c r="R5627" i="25"/>
  <x:c r="A5628" i="25"/>
  <x:c r="B5628" i="25"/>
  <x:c r="C5628" i="25"/>
  <x:c r="D5628" i="25"/>
  <x:c r="E5628" i="25"/>
  <x:c r="F5628" i="25"/>
  <x:c r="G5628" i="25"/>
  <x:c r="H5628" i="25"/>
  <x:c r="I5628" i="25"/>
  <x:c r="J5628" i="25"/>
  <x:c r="K5628" i="25"/>
  <x:c r="L5628" i="25"/>
  <x:c r="M5628" i="25"/>
  <x:c r="N5628" i="25"/>
  <x:c r="P5628" i="25"/>
  <x:c r="Q5628" i="25"/>
  <x:c r="R5628" i="25"/>
  <x:c r="A5629" i="25"/>
  <x:c r="B5629" i="25"/>
  <x:c r="C5629" i="25"/>
  <x:c r="D5629" i="25"/>
  <x:c r="E5629" i="25"/>
  <x:c r="F5629" i="25"/>
  <x:c r="G5629" i="25"/>
  <x:c r="H5629" i="25"/>
  <x:c r="I5629" i="25"/>
  <x:c r="J5629" i="25"/>
  <x:c r="K5629" i="25"/>
  <x:c r="L5629" i="25"/>
  <x:c r="M5629" i="25"/>
  <x:c r="N5629" i="25"/>
  <x:c r="P5629" i="25"/>
  <x:c r="Q5629" i="25"/>
  <x:c r="R5629" i="25"/>
  <x:c r="A5630" i="25"/>
  <x:c r="B5630" i="25"/>
  <x:c r="C5630" i="25"/>
  <x:c r="D5630" i="25"/>
  <x:c r="E5630" i="25"/>
  <x:c r="F5630" i="25"/>
  <x:c r="G5630" i="25"/>
  <x:c r="H5630" i="25"/>
  <x:c r="I5630" i="25"/>
  <x:c r="J5630" i="25"/>
  <x:c r="K5630" i="25"/>
  <x:c r="L5630" i="25"/>
  <x:c r="M5630" i="25"/>
  <x:c r="N5630" i="25"/>
  <x:c r="P5630" i="25"/>
  <x:c r="Q5630" i="25"/>
  <x:c r="R5630" i="25"/>
  <x:c r="A5631" i="25"/>
  <x:c r="B5631" i="25"/>
  <x:c r="C5631" i="25"/>
  <x:c r="D5631" i="25"/>
  <x:c r="E5631" i="25"/>
  <x:c r="F5631" i="25"/>
  <x:c r="G5631" i="25"/>
  <x:c r="H5631" i="25"/>
  <x:c r="I5631" i="25"/>
  <x:c r="J5631" i="25"/>
  <x:c r="K5631" i="25"/>
  <x:c r="L5631" i="25"/>
  <x:c r="M5631" i="25"/>
  <x:c r="N5631" i="25"/>
  <x:c r="P5631" i="25"/>
  <x:c r="Q5631" i="25"/>
  <x:c r="R5631" i="25"/>
  <x:c r="A5632" i="25"/>
  <x:c r="B5632" i="25"/>
  <x:c r="C5632" i="25"/>
  <x:c r="D5632" i="25"/>
  <x:c r="E5632" i="25"/>
  <x:c r="F5632" i="25"/>
  <x:c r="G5632" i="25"/>
  <x:c r="H5632" i="25"/>
  <x:c r="I5632" i="25"/>
  <x:c r="J5632" i="25"/>
  <x:c r="K5632" i="25"/>
  <x:c r="L5632" i="25"/>
  <x:c r="M5632" i="25"/>
  <x:c r="N5632" i="25"/>
  <x:c r="P5632" i="25"/>
  <x:c r="Q5632" i="25"/>
  <x:c r="R5632" i="25"/>
  <x:c r="A5633" i="25"/>
  <x:c r="B5633" i="25"/>
  <x:c r="C5633" i="25"/>
  <x:c r="D5633" i="25"/>
  <x:c r="E5633" i="25"/>
  <x:c r="F5633" i="25"/>
  <x:c r="G5633" i="25"/>
  <x:c r="H5633" i="25"/>
  <x:c r="I5633" i="25"/>
  <x:c r="J5633" i="25"/>
  <x:c r="K5633" i="25"/>
  <x:c r="L5633" i="25"/>
  <x:c r="M5633" i="25"/>
  <x:c r="N5633" i="25"/>
  <x:c r="P5633" i="25"/>
  <x:c r="Q5633" i="25"/>
  <x:c r="R5633" i="25"/>
  <x:c r="A5634" i="25"/>
  <x:c r="B5634" i="25"/>
  <x:c r="C5634" i="25"/>
  <x:c r="D5634" i="25"/>
  <x:c r="E5634" i="25"/>
  <x:c r="F5634" i="25"/>
  <x:c r="G5634" i="25"/>
  <x:c r="H5634" i="25"/>
  <x:c r="I5634" i="25"/>
  <x:c r="J5634" i="25"/>
  <x:c r="K5634" i="25"/>
  <x:c r="L5634" i="25"/>
  <x:c r="M5634" i="25"/>
  <x:c r="N5634" i="25"/>
  <x:c r="P5634" i="25"/>
  <x:c r="Q5634" i="25"/>
  <x:c r="R5634" i="25"/>
  <x:c r="A5635" i="25"/>
  <x:c r="B5635" i="25"/>
  <x:c r="C5635" i="25"/>
  <x:c r="D5635" i="25"/>
  <x:c r="E5635" i="25"/>
  <x:c r="F5635" i="25"/>
  <x:c r="G5635" i="25"/>
  <x:c r="H5635" i="25"/>
  <x:c r="I5635" i="25"/>
  <x:c r="J5635" i="25"/>
  <x:c r="K5635" i="25"/>
  <x:c r="L5635" i="25"/>
  <x:c r="M5635" i="25"/>
  <x:c r="N5635" i="25"/>
  <x:c r="P5635" i="25"/>
  <x:c r="Q5635" i="25"/>
  <x:c r="R5635" i="25"/>
  <x:c r="A5636" i="25"/>
  <x:c r="B5636" i="25"/>
  <x:c r="C5636" i="25"/>
  <x:c r="D5636" i="25"/>
  <x:c r="E5636" i="25"/>
  <x:c r="F5636" i="25"/>
  <x:c r="G5636" i="25"/>
  <x:c r="H5636" i="25"/>
  <x:c r="I5636" i="25"/>
  <x:c r="J5636" i="25"/>
  <x:c r="K5636" i="25"/>
  <x:c r="L5636" i="25"/>
  <x:c r="M5636" i="25"/>
  <x:c r="N5636" i="25"/>
  <x:c r="P5636" i="25"/>
  <x:c r="Q5636" i="25"/>
  <x:c r="R5636" i="25"/>
  <x:c r="A5637" i="25"/>
  <x:c r="B5637" i="25"/>
  <x:c r="C5637" i="25"/>
  <x:c r="D5637" i="25"/>
  <x:c r="E5637" i="25"/>
  <x:c r="F5637" i="25"/>
  <x:c r="G5637" i="25"/>
  <x:c r="H5637" i="25"/>
  <x:c r="I5637" i="25"/>
  <x:c r="J5637" i="25"/>
  <x:c r="K5637" i="25"/>
  <x:c r="L5637" i="25"/>
  <x:c r="M5637" i="25"/>
  <x:c r="N5637" i="25"/>
  <x:c r="P5637" i="25"/>
  <x:c r="Q5637" i="25"/>
  <x:c r="R5637" i="25"/>
  <x:c r="A5638" i="25"/>
  <x:c r="B5638" i="25"/>
  <x:c r="C5638" i="25"/>
  <x:c r="D5638" i="25"/>
  <x:c r="E5638" i="25"/>
  <x:c r="F5638" i="25"/>
  <x:c r="G5638" i="25"/>
  <x:c r="H5638" i="25"/>
  <x:c r="I5638" i="25"/>
  <x:c r="J5638" i="25"/>
  <x:c r="K5638" i="25"/>
  <x:c r="L5638" i="25"/>
  <x:c r="M5638" i="25"/>
  <x:c r="N5638" i="25"/>
  <x:c r="P5638" i="25"/>
  <x:c r="Q5638" i="25"/>
  <x:c r="R5638" i="25"/>
  <x:c r="A5639" i="25"/>
  <x:c r="B5639" i="25"/>
  <x:c r="C5639" i="25"/>
  <x:c r="D5639" i="25"/>
  <x:c r="E5639" i="25"/>
  <x:c r="F5639" i="25"/>
  <x:c r="G5639" i="25"/>
  <x:c r="H5639" i="25"/>
  <x:c r="I5639" i="25"/>
  <x:c r="J5639" i="25"/>
  <x:c r="K5639" i="25"/>
  <x:c r="L5639" i="25"/>
  <x:c r="M5639" i="25"/>
  <x:c r="N5639" i="25"/>
  <x:c r="P5639" i="25"/>
  <x:c r="Q5639" i="25"/>
  <x:c r="R5639" i="25"/>
  <x:c r="A5640" i="25"/>
  <x:c r="B5640" i="25"/>
  <x:c r="C5640" i="25"/>
  <x:c r="D5640" i="25"/>
  <x:c r="E5640" i="25"/>
  <x:c r="F5640" i="25"/>
  <x:c r="G5640" i="25"/>
  <x:c r="H5640" i="25"/>
  <x:c r="I5640" i="25"/>
  <x:c r="J5640" i="25"/>
  <x:c r="K5640" i="25"/>
  <x:c r="L5640" i="25"/>
  <x:c r="M5640" i="25"/>
  <x:c r="N5640" i="25"/>
  <x:c r="P5640" i="25"/>
  <x:c r="Q5640" i="25"/>
  <x:c r="R5640" i="25"/>
  <x:c r="A5641" i="25"/>
  <x:c r="B5641" i="25"/>
  <x:c r="C5641" i="25"/>
  <x:c r="D5641" i="25"/>
  <x:c r="E5641" i="25"/>
  <x:c r="F5641" i="25"/>
  <x:c r="G5641" i="25"/>
  <x:c r="H5641" i="25"/>
  <x:c r="I5641" i="25"/>
  <x:c r="J5641" i="25"/>
  <x:c r="K5641" i="25"/>
  <x:c r="L5641" i="25"/>
  <x:c r="M5641" i="25"/>
  <x:c r="N5641" i="25"/>
  <x:c r="P5641" i="25"/>
  <x:c r="Q5641" i="25"/>
  <x:c r="R5641" i="25"/>
  <x:c r="A5642" i="25"/>
  <x:c r="B5642" i="25"/>
  <x:c r="C5642" i="25"/>
  <x:c r="D5642" i="25"/>
  <x:c r="E5642" i="25"/>
  <x:c r="F5642" i="25"/>
  <x:c r="G5642" i="25"/>
  <x:c r="H5642" i="25"/>
  <x:c r="I5642" i="25"/>
  <x:c r="J5642" i="25"/>
  <x:c r="K5642" i="25"/>
  <x:c r="L5642" i="25"/>
  <x:c r="M5642" i="25"/>
  <x:c r="N5642" i="25"/>
  <x:c r="P5642" i="25"/>
  <x:c r="Q5642" i="25"/>
  <x:c r="R5642" i="25"/>
  <x:c r="A5643" i="25"/>
  <x:c r="B5643" i="25"/>
  <x:c r="C5643" i="25"/>
  <x:c r="D5643" i="25"/>
  <x:c r="E5643" i="25"/>
  <x:c r="F5643" i="25"/>
  <x:c r="G5643" i="25"/>
  <x:c r="H5643" i="25"/>
  <x:c r="I5643" i="25"/>
  <x:c r="J5643" i="25"/>
  <x:c r="K5643" i="25"/>
  <x:c r="L5643" i="25"/>
  <x:c r="M5643" i="25"/>
  <x:c r="N5643" i="25"/>
  <x:c r="P5643" i="25"/>
  <x:c r="Q5643" i="25"/>
  <x:c r="R5643" i="25"/>
  <x:c r="A5644" i="25"/>
  <x:c r="B5644" i="25"/>
  <x:c r="C5644" i="25"/>
  <x:c r="D5644" i="25"/>
  <x:c r="E5644" i="25"/>
  <x:c r="F5644" i="25"/>
  <x:c r="G5644" i="25"/>
  <x:c r="H5644" i="25"/>
  <x:c r="I5644" i="25"/>
  <x:c r="J5644" i="25"/>
  <x:c r="K5644" i="25"/>
  <x:c r="L5644" i="25"/>
  <x:c r="M5644" i="25"/>
  <x:c r="N5644" i="25"/>
  <x:c r="P5644" i="25"/>
  <x:c r="Q5644" i="25"/>
  <x:c r="R5644" i="25"/>
  <x:c r="A5645" i="25"/>
  <x:c r="B5645" i="25"/>
  <x:c r="C5645" i="25"/>
  <x:c r="D5645" i="25"/>
  <x:c r="E5645" i="25"/>
  <x:c r="F5645" i="25"/>
  <x:c r="G5645" i="25"/>
  <x:c r="H5645" i="25"/>
  <x:c r="I5645" i="25"/>
  <x:c r="J5645" i="25"/>
  <x:c r="K5645" i="25"/>
  <x:c r="L5645" i="25"/>
  <x:c r="M5645" i="25"/>
  <x:c r="N5645" i="25"/>
  <x:c r="P5645" i="25"/>
  <x:c r="Q5645" i="25"/>
  <x:c r="R5645" i="25"/>
  <x:c r="A5646" i="25"/>
  <x:c r="B5646" i="25"/>
  <x:c r="C5646" i="25"/>
  <x:c r="D5646" i="25"/>
  <x:c r="E5646" i="25"/>
  <x:c r="F5646" i="25"/>
  <x:c r="G5646" i="25"/>
  <x:c r="H5646" i="25"/>
  <x:c r="I5646" i="25"/>
  <x:c r="J5646" i="25"/>
  <x:c r="K5646" i="25"/>
  <x:c r="L5646" i="25"/>
  <x:c r="M5646" i="25"/>
  <x:c r="N5646" i="25"/>
  <x:c r="P5646" i="25"/>
  <x:c r="Q5646" i="25"/>
  <x:c r="R5646" i="25"/>
  <x:c r="A5647" i="25"/>
  <x:c r="B5647" i="25"/>
  <x:c r="C5647" i="25"/>
  <x:c r="D5647" i="25"/>
  <x:c r="E5647" i="25"/>
  <x:c r="F5647" i="25"/>
  <x:c r="G5647" i="25"/>
  <x:c r="H5647" i="25"/>
  <x:c r="I5647" i="25"/>
  <x:c r="J5647" i="25"/>
  <x:c r="K5647" i="25"/>
  <x:c r="L5647" i="25"/>
  <x:c r="M5647" i="25"/>
  <x:c r="N5647" i="25"/>
  <x:c r="P5647" i="25"/>
  <x:c r="Q5647" i="25"/>
  <x:c r="R5647" i="25"/>
  <x:c r="A5648" i="25"/>
  <x:c r="B5648" i="25"/>
  <x:c r="C5648" i="25"/>
  <x:c r="D5648" i="25"/>
  <x:c r="E5648" i="25"/>
  <x:c r="F5648" i="25"/>
  <x:c r="G5648" i="25"/>
  <x:c r="H5648" i="25"/>
  <x:c r="I5648" i="25"/>
  <x:c r="J5648" i="25"/>
  <x:c r="K5648" i="25"/>
  <x:c r="L5648" i="25"/>
  <x:c r="M5648" i="25"/>
  <x:c r="N5648" i="25"/>
  <x:c r="P5648" i="25"/>
  <x:c r="Q5648" i="25"/>
  <x:c r="R5648" i="25"/>
  <x:c r="A5649" i="25"/>
  <x:c r="B5649" i="25"/>
  <x:c r="C5649" i="25"/>
  <x:c r="D5649" i="25"/>
  <x:c r="E5649" i="25"/>
  <x:c r="F5649" i="25"/>
  <x:c r="G5649" i="25"/>
  <x:c r="H5649" i="25"/>
  <x:c r="I5649" i="25"/>
  <x:c r="J5649" i="25"/>
  <x:c r="K5649" i="25"/>
  <x:c r="L5649" i="25"/>
  <x:c r="M5649" i="25"/>
  <x:c r="N5649" i="25"/>
  <x:c r="P5649" i="25"/>
  <x:c r="Q5649" i="25"/>
  <x:c r="R5649" i="25"/>
  <x:c r="A5650" i="25"/>
  <x:c r="B5650" i="25"/>
  <x:c r="C5650" i="25"/>
  <x:c r="D5650" i="25"/>
  <x:c r="E5650" i="25"/>
  <x:c r="F5650" i="25"/>
  <x:c r="G5650" i="25"/>
  <x:c r="H5650" i="25"/>
  <x:c r="I5650" i="25"/>
  <x:c r="J5650" i="25"/>
  <x:c r="K5650" i="25"/>
  <x:c r="L5650" i="25"/>
  <x:c r="M5650" i="25"/>
  <x:c r="N5650" i="25"/>
  <x:c r="P5650" i="25"/>
  <x:c r="Q5650" i="25"/>
  <x:c r="R5650" i="25"/>
  <x:c r="A5651" i="25"/>
  <x:c r="B5651" i="25"/>
  <x:c r="C5651" i="25"/>
  <x:c r="D5651" i="25"/>
  <x:c r="E5651" i="25"/>
  <x:c r="F5651" i="25"/>
  <x:c r="G5651" i="25"/>
  <x:c r="H5651" i="25"/>
  <x:c r="I5651" i="25"/>
  <x:c r="J5651" i="25"/>
  <x:c r="K5651" i="25"/>
  <x:c r="L5651" i="25"/>
  <x:c r="M5651" i="25"/>
  <x:c r="N5651" i="25"/>
  <x:c r="P5651" i="25"/>
  <x:c r="Q5651" i="25"/>
  <x:c r="R5651" i="25"/>
  <x:c r="A5652" i="25"/>
  <x:c r="B5652" i="25"/>
  <x:c r="C5652" i="25"/>
  <x:c r="D5652" i="25"/>
  <x:c r="E5652" i="25"/>
  <x:c r="F5652" i="25"/>
  <x:c r="G5652" i="25"/>
  <x:c r="H5652" i="25"/>
  <x:c r="I5652" i="25"/>
  <x:c r="J5652" i="25"/>
  <x:c r="K5652" i="25"/>
  <x:c r="L5652" i="25"/>
  <x:c r="M5652" i="25"/>
  <x:c r="N5652" i="25"/>
  <x:c r="P5652" i="25"/>
  <x:c r="Q5652" i="25"/>
  <x:c r="R5652" i="25"/>
  <x:c r="A5653" i="25"/>
  <x:c r="B5653" i="25"/>
  <x:c r="C5653" i="25"/>
  <x:c r="D5653" i="25"/>
  <x:c r="E5653" i="25"/>
  <x:c r="F5653" i="25"/>
  <x:c r="G5653" i="25"/>
  <x:c r="H5653" i="25"/>
  <x:c r="I5653" i="25"/>
  <x:c r="J5653" i="25"/>
  <x:c r="K5653" i="25"/>
  <x:c r="L5653" i="25"/>
  <x:c r="M5653" i="25"/>
  <x:c r="N5653" i="25"/>
  <x:c r="P5653" i="25"/>
  <x:c r="Q5653" i="25"/>
  <x:c r="R5653" i="25"/>
  <x:c r="A5654" i="25"/>
  <x:c r="B5654" i="25"/>
  <x:c r="C5654" i="25"/>
  <x:c r="D5654" i="25"/>
  <x:c r="E5654" i="25"/>
  <x:c r="F5654" i="25"/>
  <x:c r="G5654" i="25"/>
  <x:c r="H5654" i="25"/>
  <x:c r="I5654" i="25"/>
  <x:c r="J5654" i="25"/>
  <x:c r="K5654" i="25"/>
  <x:c r="L5654" i="25"/>
  <x:c r="M5654" i="25"/>
  <x:c r="N5654" i="25"/>
  <x:c r="P5654" i="25"/>
  <x:c r="Q5654" i="25"/>
  <x:c r="R5654" i="25"/>
  <x:c r="A5655" i="25"/>
  <x:c r="B5655" i="25"/>
  <x:c r="C5655" i="25"/>
  <x:c r="D5655" i="25"/>
  <x:c r="E5655" i="25"/>
  <x:c r="F5655" i="25"/>
  <x:c r="G5655" i="25"/>
  <x:c r="H5655" i="25"/>
  <x:c r="I5655" i="25"/>
  <x:c r="J5655" i="25"/>
  <x:c r="K5655" i="25"/>
  <x:c r="L5655" i="25"/>
  <x:c r="M5655" i="25"/>
  <x:c r="N5655" i="25"/>
  <x:c r="P5655" i="25"/>
  <x:c r="Q5655" i="25"/>
  <x:c r="R5655" i="25"/>
  <x:c r="A5656" i="25"/>
  <x:c r="B5656" i="25"/>
  <x:c r="C5656" i="25"/>
  <x:c r="D5656" i="25"/>
  <x:c r="E5656" i="25"/>
  <x:c r="F5656" i="25"/>
  <x:c r="G5656" i="25"/>
  <x:c r="H5656" i="25"/>
  <x:c r="I5656" i="25"/>
  <x:c r="J5656" i="25"/>
  <x:c r="K5656" i="25"/>
  <x:c r="L5656" i="25"/>
  <x:c r="M5656" i="25"/>
  <x:c r="N5656" i="25"/>
  <x:c r="P5656" i="25"/>
  <x:c r="Q5656" i="25"/>
  <x:c r="R5656" i="25"/>
  <x:c r="A5657" i="25"/>
  <x:c r="B5657" i="25"/>
  <x:c r="C5657" i="25"/>
  <x:c r="D5657" i="25"/>
  <x:c r="E5657" i="25"/>
  <x:c r="F5657" i="25"/>
  <x:c r="G5657" i="25"/>
  <x:c r="H5657" i="25"/>
  <x:c r="I5657" i="25"/>
  <x:c r="J5657" i="25"/>
  <x:c r="K5657" i="25"/>
  <x:c r="L5657" i="25"/>
  <x:c r="M5657" i="25"/>
  <x:c r="N5657" i="25"/>
  <x:c r="P5657" i="25"/>
  <x:c r="Q5657" i="25"/>
  <x:c r="R5657" i="25"/>
  <x:c r="A5658" i="25"/>
  <x:c r="B5658" i="25"/>
  <x:c r="C5658" i="25"/>
  <x:c r="D5658" i="25"/>
  <x:c r="E5658" i="25"/>
  <x:c r="F5658" i="25"/>
  <x:c r="G5658" i="25"/>
  <x:c r="H5658" i="25"/>
  <x:c r="I5658" i="25"/>
  <x:c r="J5658" i="25"/>
  <x:c r="K5658" i="25"/>
  <x:c r="L5658" i="25"/>
  <x:c r="M5658" i="25"/>
  <x:c r="N5658" i="25"/>
  <x:c r="P5658" i="25"/>
  <x:c r="Q5658" i="25"/>
  <x:c r="R5658" i="25"/>
  <x:c r="A5659" i="25"/>
  <x:c r="B5659" i="25"/>
  <x:c r="C5659" i="25"/>
  <x:c r="D5659" i="25"/>
  <x:c r="E5659" i="25"/>
  <x:c r="F5659" i="25"/>
  <x:c r="G5659" i="25"/>
  <x:c r="H5659" i="25"/>
  <x:c r="I5659" i="25"/>
  <x:c r="J5659" i="25"/>
  <x:c r="K5659" i="25"/>
  <x:c r="L5659" i="25"/>
  <x:c r="M5659" i="25"/>
  <x:c r="N5659" i="25"/>
  <x:c r="P5659" i="25"/>
  <x:c r="Q5659" i="25"/>
  <x:c r="R5659" i="25"/>
  <x:c r="A5660" i="25"/>
  <x:c r="B5660" i="25"/>
  <x:c r="C5660" i="25"/>
  <x:c r="D5660" i="25"/>
  <x:c r="E5660" i="25"/>
  <x:c r="F5660" i="25"/>
  <x:c r="G5660" i="25"/>
  <x:c r="H5660" i="25"/>
  <x:c r="I5660" i="25"/>
  <x:c r="J5660" i="25"/>
  <x:c r="K5660" i="25"/>
  <x:c r="L5660" i="25"/>
  <x:c r="M5660" i="25"/>
  <x:c r="N5660" i="25"/>
  <x:c r="P5660" i="25"/>
  <x:c r="Q5660" i="25"/>
  <x:c r="R5660" i="25"/>
  <x:c r="A5661" i="25"/>
  <x:c r="B5661" i="25"/>
  <x:c r="C5661" i="25"/>
  <x:c r="D5661" i="25"/>
  <x:c r="E5661" i="25"/>
  <x:c r="F5661" i="25"/>
  <x:c r="G5661" i="25"/>
  <x:c r="H5661" i="25"/>
  <x:c r="I5661" i="25"/>
  <x:c r="J5661" i="25"/>
  <x:c r="K5661" i="25"/>
  <x:c r="L5661" i="25"/>
  <x:c r="M5661" i="25"/>
  <x:c r="N5661" i="25"/>
  <x:c r="P5661" i="25"/>
  <x:c r="Q5661" i="25"/>
  <x:c r="R5661" i="25"/>
  <x:c r="A5662" i="25"/>
  <x:c r="B5662" i="25"/>
  <x:c r="C5662" i="25"/>
  <x:c r="D5662" i="25"/>
  <x:c r="E5662" i="25"/>
  <x:c r="F5662" i="25"/>
  <x:c r="G5662" i="25"/>
  <x:c r="H5662" i="25"/>
  <x:c r="I5662" i="25"/>
  <x:c r="J5662" i="25"/>
  <x:c r="K5662" i="25"/>
  <x:c r="L5662" i="25"/>
  <x:c r="M5662" i="25"/>
  <x:c r="N5662" i="25"/>
  <x:c r="P5662" i="25"/>
  <x:c r="Q5662" i="25"/>
  <x:c r="R5662" i="25"/>
  <x:c r="A5663" i="25"/>
  <x:c r="B5663" i="25"/>
  <x:c r="C5663" i="25"/>
  <x:c r="D5663" i="25"/>
  <x:c r="E5663" i="25"/>
  <x:c r="F5663" i="25"/>
  <x:c r="G5663" i="25"/>
  <x:c r="H5663" i="25"/>
  <x:c r="I5663" i="25"/>
  <x:c r="J5663" i="25"/>
  <x:c r="K5663" i="25"/>
  <x:c r="L5663" i="25"/>
  <x:c r="M5663" i="25"/>
  <x:c r="N5663" i="25"/>
  <x:c r="P5663" i="25"/>
  <x:c r="Q5663" i="25"/>
  <x:c r="R5663" i="25"/>
  <x:c r="A5664" i="25"/>
  <x:c r="B5664" i="25"/>
  <x:c r="C5664" i="25"/>
  <x:c r="D5664" i="25"/>
  <x:c r="E5664" i="25"/>
  <x:c r="F5664" i="25"/>
  <x:c r="G5664" i="25"/>
  <x:c r="H5664" i="25"/>
  <x:c r="I5664" i="25"/>
  <x:c r="J5664" i="25"/>
  <x:c r="K5664" i="25"/>
  <x:c r="L5664" i="25"/>
  <x:c r="M5664" i="25"/>
  <x:c r="N5664" i="25"/>
  <x:c r="P5664" i="25"/>
  <x:c r="Q5664" i="25"/>
  <x:c r="R5664" i="25"/>
  <x:c r="A5665" i="25"/>
  <x:c r="B5665" i="25"/>
  <x:c r="C5665" i="25"/>
  <x:c r="D5665" i="25"/>
  <x:c r="E5665" i="25"/>
  <x:c r="F5665" i="25"/>
  <x:c r="G5665" i="25"/>
  <x:c r="H5665" i="25"/>
  <x:c r="I5665" i="25"/>
  <x:c r="J5665" i="25"/>
  <x:c r="K5665" i="25"/>
  <x:c r="L5665" i="25"/>
  <x:c r="M5665" i="25"/>
  <x:c r="N5665" i="25"/>
  <x:c r="P5665" i="25"/>
  <x:c r="Q5665" i="25"/>
  <x:c r="R5665" i="25"/>
  <x:c r="A5666" i="25"/>
  <x:c r="B5666" i="25"/>
  <x:c r="C5666" i="25"/>
  <x:c r="D5666" i="25"/>
  <x:c r="E5666" i="25"/>
  <x:c r="F5666" i="25"/>
  <x:c r="G5666" i="25"/>
  <x:c r="H5666" i="25"/>
  <x:c r="I5666" i="25"/>
  <x:c r="J5666" i="25"/>
  <x:c r="K5666" i="25"/>
  <x:c r="L5666" i="25"/>
  <x:c r="M5666" i="25"/>
  <x:c r="N5666" i="25"/>
  <x:c r="P5666" i="25"/>
  <x:c r="Q5666" i="25"/>
  <x:c r="R5666" i="25"/>
  <x:c r="A5667" i="25"/>
  <x:c r="B5667" i="25"/>
  <x:c r="C5667" i="25"/>
  <x:c r="D5667" i="25"/>
  <x:c r="E5667" i="25"/>
  <x:c r="F5667" i="25"/>
  <x:c r="G5667" i="25"/>
  <x:c r="H5667" i="25"/>
  <x:c r="I5667" i="25"/>
  <x:c r="J5667" i="25"/>
  <x:c r="K5667" i="25"/>
  <x:c r="L5667" i="25"/>
  <x:c r="M5667" i="25"/>
  <x:c r="N5667" i="25"/>
  <x:c r="P5667" i="25"/>
  <x:c r="Q5667" i="25"/>
  <x:c r="R5667" i="25"/>
  <x:c r="A5668" i="25"/>
  <x:c r="B5668" i="25"/>
  <x:c r="C5668" i="25"/>
  <x:c r="D5668" i="25"/>
  <x:c r="E5668" i="25"/>
  <x:c r="F5668" i="25"/>
  <x:c r="G5668" i="25"/>
  <x:c r="H5668" i="25"/>
  <x:c r="I5668" i="25"/>
  <x:c r="J5668" i="25"/>
  <x:c r="K5668" i="25"/>
  <x:c r="L5668" i="25"/>
  <x:c r="M5668" i="25"/>
  <x:c r="N5668" i="25"/>
  <x:c r="P5668" i="25"/>
  <x:c r="Q5668" i="25"/>
  <x:c r="R5668" i="25"/>
  <x:c r="A5669" i="25"/>
  <x:c r="B5669" i="25"/>
  <x:c r="C5669" i="25"/>
  <x:c r="D5669" i="25"/>
  <x:c r="E5669" i="25"/>
  <x:c r="F5669" i="25"/>
  <x:c r="G5669" i="25"/>
  <x:c r="H5669" i="25"/>
  <x:c r="I5669" i="25"/>
  <x:c r="J5669" i="25"/>
  <x:c r="K5669" i="25"/>
  <x:c r="L5669" i="25"/>
  <x:c r="M5669" i="25"/>
  <x:c r="N5669" i="25"/>
  <x:c r="P5669" i="25"/>
  <x:c r="Q5669" i="25"/>
  <x:c r="R5669" i="25"/>
  <x:c r="A5670" i="25"/>
  <x:c r="B5670" i="25"/>
  <x:c r="C5670" i="25"/>
  <x:c r="D5670" i="25"/>
  <x:c r="E5670" i="25"/>
  <x:c r="F5670" i="25"/>
  <x:c r="G5670" i="25"/>
  <x:c r="H5670" i="25"/>
  <x:c r="I5670" i="25"/>
  <x:c r="J5670" i="25"/>
  <x:c r="K5670" i="25"/>
  <x:c r="L5670" i="25"/>
  <x:c r="M5670" i="25"/>
  <x:c r="N5670" i="25"/>
  <x:c r="P5670" i="25"/>
  <x:c r="Q5670" i="25"/>
  <x:c r="R5670" i="25"/>
  <x:c r="A5671" i="25"/>
  <x:c r="B5671" i="25"/>
  <x:c r="C5671" i="25"/>
  <x:c r="D5671" i="25"/>
  <x:c r="E5671" i="25"/>
  <x:c r="F5671" i="25"/>
  <x:c r="G5671" i="25"/>
  <x:c r="H5671" i="25"/>
  <x:c r="I5671" i="25"/>
  <x:c r="J5671" i="25"/>
  <x:c r="K5671" i="25"/>
  <x:c r="L5671" i="25"/>
  <x:c r="M5671" i="25"/>
  <x:c r="N5671" i="25"/>
  <x:c r="P5671" i="25"/>
  <x:c r="Q5671" i="25"/>
  <x:c r="R5671" i="25"/>
  <x:c r="A5672" i="25"/>
  <x:c r="B5672" i="25"/>
  <x:c r="C5672" i="25"/>
  <x:c r="D5672" i="25"/>
  <x:c r="E5672" i="25"/>
  <x:c r="F5672" i="25"/>
  <x:c r="G5672" i="25"/>
  <x:c r="H5672" i="25"/>
  <x:c r="I5672" i="25"/>
  <x:c r="J5672" i="25"/>
  <x:c r="K5672" i="25"/>
  <x:c r="L5672" i="25"/>
  <x:c r="M5672" i="25"/>
  <x:c r="N5672" i="25"/>
  <x:c r="P5672" i="25"/>
  <x:c r="Q5672" i="25"/>
  <x:c r="R5672" i="25"/>
  <x:c r="A5673" i="25"/>
  <x:c r="B5673" i="25"/>
  <x:c r="C5673" i="25"/>
  <x:c r="D5673" i="25"/>
  <x:c r="E5673" i="25"/>
  <x:c r="F5673" i="25"/>
  <x:c r="G5673" i="25"/>
  <x:c r="H5673" i="25"/>
  <x:c r="I5673" i="25"/>
  <x:c r="J5673" i="25"/>
  <x:c r="K5673" i="25"/>
  <x:c r="L5673" i="25"/>
  <x:c r="M5673" i="25"/>
  <x:c r="N5673" i="25"/>
  <x:c r="P5673" i="25"/>
  <x:c r="Q5673" i="25"/>
  <x:c r="R5673" i="25"/>
  <x:c r="A5674" i="25"/>
  <x:c r="B5674" i="25"/>
  <x:c r="C5674" i="25"/>
  <x:c r="D5674" i="25"/>
  <x:c r="E5674" i="25"/>
  <x:c r="F5674" i="25"/>
  <x:c r="G5674" i="25"/>
  <x:c r="H5674" i="25"/>
  <x:c r="I5674" i="25"/>
  <x:c r="J5674" i="25"/>
  <x:c r="K5674" i="25"/>
  <x:c r="L5674" i="25"/>
  <x:c r="M5674" i="25"/>
  <x:c r="N5674" i="25"/>
  <x:c r="P5674" i="25"/>
  <x:c r="Q5674" i="25"/>
  <x:c r="R5674" i="25"/>
  <x:c r="A5675" i="25"/>
  <x:c r="B5675" i="25"/>
  <x:c r="C5675" i="25"/>
  <x:c r="D5675" i="25"/>
  <x:c r="E5675" i="25"/>
  <x:c r="F5675" i="25"/>
  <x:c r="G5675" i="25"/>
  <x:c r="H5675" i="25"/>
  <x:c r="I5675" i="25"/>
  <x:c r="J5675" i="25"/>
  <x:c r="K5675" i="25"/>
  <x:c r="L5675" i="25"/>
  <x:c r="M5675" i="25"/>
  <x:c r="N5675" i="25"/>
  <x:c r="P5675" i="25"/>
  <x:c r="Q5675" i="25"/>
  <x:c r="R5675" i="25"/>
  <x:c r="A5676" i="25"/>
  <x:c r="B5676" i="25"/>
  <x:c r="C5676" i="25"/>
  <x:c r="D5676" i="25"/>
  <x:c r="E5676" i="25"/>
  <x:c r="F5676" i="25"/>
  <x:c r="G5676" i="25"/>
  <x:c r="H5676" i="25"/>
  <x:c r="I5676" i="25"/>
  <x:c r="J5676" i="25"/>
  <x:c r="K5676" i="25"/>
  <x:c r="L5676" i="25"/>
  <x:c r="M5676" i="25"/>
  <x:c r="N5676" i="25"/>
  <x:c r="P5676" i="25"/>
  <x:c r="Q5676" i="25"/>
  <x:c r="R5676" i="25"/>
  <x:c r="A5677" i="25"/>
  <x:c r="B5677" i="25"/>
  <x:c r="C5677" i="25"/>
  <x:c r="D5677" i="25"/>
  <x:c r="E5677" i="25"/>
  <x:c r="F5677" i="25"/>
  <x:c r="G5677" i="25"/>
  <x:c r="H5677" i="25"/>
  <x:c r="I5677" i="25"/>
  <x:c r="J5677" i="25"/>
  <x:c r="K5677" i="25"/>
  <x:c r="L5677" i="25"/>
  <x:c r="M5677" i="25"/>
  <x:c r="N5677" i="25"/>
  <x:c r="P5677" i="25"/>
  <x:c r="Q5677" i="25"/>
  <x:c r="R5677" i="25"/>
  <x:c r="A5678" i="25"/>
  <x:c r="B5678" i="25"/>
  <x:c r="C5678" i="25"/>
  <x:c r="D5678" i="25"/>
  <x:c r="E5678" i="25"/>
  <x:c r="F5678" i="25"/>
  <x:c r="G5678" i="25"/>
  <x:c r="H5678" i="25"/>
  <x:c r="I5678" i="25"/>
  <x:c r="J5678" i="25"/>
  <x:c r="K5678" i="25"/>
  <x:c r="L5678" i="25"/>
  <x:c r="M5678" i="25"/>
  <x:c r="N5678" i="25"/>
  <x:c r="P5678" i="25"/>
  <x:c r="Q5678" i="25"/>
  <x:c r="R5678" i="25"/>
  <x:c r="A5679" i="25"/>
  <x:c r="B5679" i="25"/>
  <x:c r="C5679" i="25"/>
  <x:c r="D5679" i="25"/>
  <x:c r="E5679" i="25"/>
  <x:c r="F5679" i="25"/>
  <x:c r="G5679" i="25"/>
  <x:c r="H5679" i="25"/>
  <x:c r="I5679" i="25"/>
  <x:c r="J5679" i="25"/>
  <x:c r="K5679" i="25"/>
  <x:c r="L5679" i="25"/>
  <x:c r="M5679" i="25"/>
  <x:c r="N5679" i="25"/>
  <x:c r="P5679" i="25"/>
  <x:c r="Q5679" i="25"/>
  <x:c r="R5679" i="25"/>
  <x:c r="A5680" i="25"/>
  <x:c r="B5680" i="25"/>
  <x:c r="C5680" i="25"/>
  <x:c r="D5680" i="25"/>
  <x:c r="E5680" i="25"/>
  <x:c r="F5680" i="25"/>
  <x:c r="G5680" i="25"/>
  <x:c r="H5680" i="25"/>
  <x:c r="I5680" i="25"/>
  <x:c r="J5680" i="25"/>
  <x:c r="K5680" i="25"/>
  <x:c r="L5680" i="25"/>
  <x:c r="M5680" i="25"/>
  <x:c r="N5680" i="25"/>
  <x:c r="P5680" i="25"/>
  <x:c r="Q5680" i="25"/>
  <x:c r="R5680" i="25"/>
  <x:c r="A5681" i="25"/>
  <x:c r="B5681" i="25"/>
  <x:c r="C5681" i="25"/>
  <x:c r="D5681" i="25"/>
  <x:c r="E5681" i="25"/>
  <x:c r="F5681" i="25"/>
  <x:c r="G5681" i="25"/>
  <x:c r="H5681" i="25"/>
  <x:c r="I5681" i="25"/>
  <x:c r="J5681" i="25"/>
  <x:c r="K5681" i="25"/>
  <x:c r="L5681" i="25"/>
  <x:c r="M5681" i="25"/>
  <x:c r="N5681" i="25"/>
  <x:c r="P5681" i="25"/>
  <x:c r="Q5681" i="25"/>
  <x:c r="R5681" i="25"/>
  <x:c r="A5682" i="25"/>
  <x:c r="B5682" i="25"/>
  <x:c r="C5682" i="25"/>
  <x:c r="D5682" i="25"/>
  <x:c r="E5682" i="25"/>
  <x:c r="F5682" i="25"/>
  <x:c r="G5682" i="25"/>
  <x:c r="H5682" i="25"/>
  <x:c r="I5682" i="25"/>
  <x:c r="J5682" i="25"/>
  <x:c r="K5682" i="25"/>
  <x:c r="L5682" i="25"/>
  <x:c r="M5682" i="25"/>
  <x:c r="N5682" i="25"/>
  <x:c r="P5682" i="25"/>
  <x:c r="Q5682" i="25"/>
  <x:c r="R5682" i="25"/>
  <x:c r="A5683" i="25"/>
  <x:c r="B5683" i="25"/>
  <x:c r="C5683" i="25"/>
  <x:c r="D5683" i="25"/>
  <x:c r="E5683" i="25"/>
  <x:c r="F5683" i="25"/>
  <x:c r="G5683" i="25"/>
  <x:c r="H5683" i="25"/>
  <x:c r="I5683" i="25"/>
  <x:c r="J5683" i="25"/>
  <x:c r="K5683" i="25"/>
  <x:c r="L5683" i="25"/>
  <x:c r="M5683" i="25"/>
  <x:c r="N5683" i="25"/>
  <x:c r="P5683" i="25"/>
  <x:c r="Q5683" i="25"/>
  <x:c r="R5683" i="25"/>
  <x:c r="A5684" i="25"/>
  <x:c r="B5684" i="25"/>
  <x:c r="C5684" i="25"/>
  <x:c r="D5684" i="25"/>
  <x:c r="E5684" i="25"/>
  <x:c r="F5684" i="25"/>
  <x:c r="G5684" i="25"/>
  <x:c r="H5684" i="25"/>
  <x:c r="I5684" i="25"/>
  <x:c r="J5684" i="25"/>
  <x:c r="K5684" i="25"/>
  <x:c r="L5684" i="25"/>
  <x:c r="M5684" i="25"/>
  <x:c r="N5684" i="25"/>
  <x:c r="P5684" i="25"/>
  <x:c r="Q5684" i="25"/>
  <x:c r="R5684" i="25"/>
  <x:c r="A5685" i="25"/>
  <x:c r="B5685" i="25"/>
  <x:c r="C5685" i="25"/>
  <x:c r="D5685" i="25"/>
  <x:c r="E5685" i="25"/>
  <x:c r="F5685" i="25"/>
  <x:c r="G5685" i="25"/>
  <x:c r="H5685" i="25"/>
  <x:c r="I5685" i="25"/>
  <x:c r="J5685" i="25"/>
  <x:c r="K5685" i="25"/>
  <x:c r="L5685" i="25"/>
  <x:c r="M5685" i="25"/>
  <x:c r="N5685" i="25"/>
  <x:c r="P5685" i="25"/>
  <x:c r="Q5685" i="25"/>
  <x:c r="R5685" i="25"/>
  <x:c r="A5686" i="25"/>
  <x:c r="B5686" i="25"/>
  <x:c r="C5686" i="25"/>
  <x:c r="D5686" i="25"/>
  <x:c r="E5686" i="25"/>
  <x:c r="F5686" i="25"/>
  <x:c r="G5686" i="25"/>
  <x:c r="H5686" i="25"/>
  <x:c r="I5686" i="25"/>
  <x:c r="J5686" i="25"/>
  <x:c r="K5686" i="25"/>
  <x:c r="L5686" i="25"/>
  <x:c r="M5686" i="25"/>
  <x:c r="N5686" i="25"/>
  <x:c r="P5686" i="25"/>
  <x:c r="Q5686" i="25"/>
  <x:c r="R5686" i="25"/>
  <x:c r="A5687" i="25"/>
  <x:c r="B5687" i="25"/>
  <x:c r="C5687" i="25"/>
  <x:c r="D5687" i="25"/>
  <x:c r="E5687" i="25"/>
  <x:c r="F5687" i="25"/>
  <x:c r="G5687" i="25"/>
  <x:c r="H5687" i="25"/>
  <x:c r="I5687" i="25"/>
  <x:c r="J5687" i="25"/>
  <x:c r="K5687" i="25"/>
  <x:c r="L5687" i="25"/>
  <x:c r="M5687" i="25"/>
  <x:c r="N5687" i="25"/>
  <x:c r="P5687" i="25"/>
  <x:c r="Q5687" i="25"/>
  <x:c r="R5687" i="25"/>
  <x:c r="A5688" i="25"/>
  <x:c r="B5688" i="25"/>
  <x:c r="C5688" i="25"/>
  <x:c r="D5688" i="25"/>
  <x:c r="E5688" i="25"/>
  <x:c r="F5688" i="25"/>
  <x:c r="G5688" i="25"/>
  <x:c r="H5688" i="25"/>
  <x:c r="I5688" i="25"/>
  <x:c r="J5688" i="25"/>
  <x:c r="K5688" i="25"/>
  <x:c r="L5688" i="25"/>
  <x:c r="M5688" i="25"/>
  <x:c r="N5688" i="25"/>
  <x:c r="P5688" i="25"/>
  <x:c r="Q5688" i="25"/>
  <x:c r="R5688" i="25"/>
  <x:c r="A5689" i="25"/>
  <x:c r="B5689" i="25"/>
  <x:c r="C5689" i="25"/>
  <x:c r="D5689" i="25"/>
  <x:c r="E5689" i="25"/>
  <x:c r="F5689" i="25"/>
  <x:c r="G5689" i="25"/>
  <x:c r="H5689" i="25"/>
  <x:c r="I5689" i="25"/>
  <x:c r="J5689" i="25"/>
  <x:c r="K5689" i="25"/>
  <x:c r="L5689" i="25"/>
  <x:c r="M5689" i="25"/>
  <x:c r="N5689" i="25"/>
  <x:c r="P5689" i="25"/>
  <x:c r="Q5689" i="25"/>
  <x:c r="R5689" i="25"/>
  <x:c r="A5690" i="25"/>
  <x:c r="B5690" i="25"/>
  <x:c r="C5690" i="25"/>
  <x:c r="D5690" i="25"/>
  <x:c r="E5690" i="25"/>
  <x:c r="F5690" i="25"/>
  <x:c r="G5690" i="25"/>
  <x:c r="H5690" i="25"/>
  <x:c r="I5690" i="25"/>
  <x:c r="J5690" i="25"/>
  <x:c r="K5690" i="25"/>
  <x:c r="L5690" i="25"/>
  <x:c r="M5690" i="25"/>
  <x:c r="N5690" i="25"/>
  <x:c r="P5690" i="25"/>
  <x:c r="Q5690" i="25"/>
  <x:c r="R5690" i="25"/>
  <x:c r="A5691" i="25"/>
  <x:c r="B5691" i="25"/>
  <x:c r="C5691" i="25"/>
  <x:c r="D5691" i="25"/>
  <x:c r="E5691" i="25"/>
  <x:c r="F5691" i="25"/>
  <x:c r="G5691" i="25"/>
  <x:c r="H5691" i="25"/>
  <x:c r="I5691" i="25"/>
  <x:c r="J5691" i="25"/>
  <x:c r="K5691" i="25"/>
  <x:c r="L5691" i="25"/>
  <x:c r="M5691" i="25"/>
  <x:c r="N5691" i="25"/>
  <x:c r="P5691" i="25"/>
  <x:c r="Q5691" i="25"/>
  <x:c r="R5691" i="25"/>
  <x:c r="A5692" i="25"/>
  <x:c r="B5692" i="25"/>
  <x:c r="C5692" i="25"/>
  <x:c r="D5692" i="25"/>
  <x:c r="E5692" i="25"/>
  <x:c r="F5692" i="25"/>
  <x:c r="G5692" i="25"/>
  <x:c r="H5692" i="25"/>
  <x:c r="I5692" i="25"/>
  <x:c r="J5692" i="25"/>
  <x:c r="K5692" i="25"/>
  <x:c r="L5692" i="25"/>
  <x:c r="M5692" i="25"/>
  <x:c r="N5692" i="25"/>
  <x:c r="P5692" i="25"/>
  <x:c r="Q5692" i="25"/>
  <x:c r="R5692" i="25"/>
  <x:c r="A5693" i="25"/>
  <x:c r="B5693" i="25"/>
  <x:c r="C5693" i="25"/>
  <x:c r="D5693" i="25"/>
  <x:c r="E5693" i="25"/>
  <x:c r="F5693" i="25"/>
  <x:c r="G5693" i="25"/>
  <x:c r="H5693" i="25"/>
  <x:c r="I5693" i="25"/>
  <x:c r="J5693" i="25"/>
  <x:c r="K5693" i="25"/>
  <x:c r="L5693" i="25"/>
  <x:c r="M5693" i="25"/>
  <x:c r="N5693" i="25"/>
  <x:c r="P5693" i="25"/>
  <x:c r="Q5693" i="25"/>
  <x:c r="R5693" i="25"/>
  <x:c r="A5694" i="25"/>
  <x:c r="B5694" i="25"/>
  <x:c r="C5694" i="25"/>
  <x:c r="D5694" i="25"/>
  <x:c r="E5694" i="25"/>
  <x:c r="F5694" i="25"/>
  <x:c r="G5694" i="25"/>
  <x:c r="H5694" i="25"/>
  <x:c r="I5694" i="25"/>
  <x:c r="J5694" i="25"/>
  <x:c r="K5694" i="25"/>
  <x:c r="L5694" i="25"/>
  <x:c r="M5694" i="25"/>
  <x:c r="N5694" i="25"/>
  <x:c r="P5694" i="25"/>
  <x:c r="Q5694" i="25"/>
  <x:c r="R5694" i="25"/>
  <x:c r="A5695" i="25"/>
  <x:c r="B5695" i="25"/>
  <x:c r="C5695" i="25"/>
  <x:c r="D5695" i="25"/>
  <x:c r="E5695" i="25"/>
  <x:c r="F5695" i="25"/>
  <x:c r="G5695" i="25"/>
  <x:c r="H5695" i="25"/>
  <x:c r="I5695" i="25"/>
  <x:c r="J5695" i="25"/>
  <x:c r="K5695" i="25"/>
  <x:c r="L5695" i="25"/>
  <x:c r="M5695" i="25"/>
  <x:c r="N5695" i="25"/>
  <x:c r="P5695" i="25"/>
  <x:c r="Q5695" i="25"/>
  <x:c r="R5695" i="25"/>
  <x:c r="A5696" i="25"/>
  <x:c r="B5696" i="25"/>
  <x:c r="C5696" i="25"/>
  <x:c r="D5696" i="25"/>
  <x:c r="E5696" i="25"/>
  <x:c r="F5696" i="25"/>
  <x:c r="G5696" i="25"/>
  <x:c r="H5696" i="25"/>
  <x:c r="I5696" i="25"/>
  <x:c r="J5696" i="25"/>
  <x:c r="K5696" i="25"/>
  <x:c r="L5696" i="25"/>
  <x:c r="M5696" i="25"/>
  <x:c r="N5696" i="25"/>
  <x:c r="P5696" i="25"/>
  <x:c r="Q5696" i="25"/>
  <x:c r="R5696" i="25"/>
  <x:c r="A5697" i="25"/>
  <x:c r="B5697" i="25"/>
  <x:c r="C5697" i="25"/>
  <x:c r="D5697" i="25"/>
  <x:c r="E5697" i="25"/>
  <x:c r="F5697" i="25"/>
  <x:c r="G5697" i="25"/>
  <x:c r="H5697" i="25"/>
  <x:c r="I5697" i="25"/>
  <x:c r="J5697" i="25"/>
  <x:c r="K5697" i="25"/>
  <x:c r="L5697" i="25"/>
  <x:c r="M5697" i="25"/>
  <x:c r="N5697" i="25"/>
  <x:c r="P5697" i="25"/>
  <x:c r="Q5697" i="25"/>
  <x:c r="R5697" i="25"/>
  <x:c r="A5698" i="25"/>
  <x:c r="B5698" i="25"/>
  <x:c r="C5698" i="25"/>
  <x:c r="D5698" i="25"/>
  <x:c r="E5698" i="25"/>
  <x:c r="F5698" i="25"/>
  <x:c r="G5698" i="25"/>
  <x:c r="H5698" i="25"/>
  <x:c r="I5698" i="25"/>
  <x:c r="J5698" i="25"/>
  <x:c r="K5698" i="25"/>
  <x:c r="L5698" i="25"/>
  <x:c r="M5698" i="25"/>
  <x:c r="N5698" i="25"/>
  <x:c r="P5698" i="25"/>
  <x:c r="Q5698" i="25"/>
  <x:c r="R5698" i="25"/>
  <x:c r="A5699" i="25"/>
  <x:c r="B5699" i="25"/>
  <x:c r="C5699" i="25"/>
  <x:c r="D5699" i="25"/>
  <x:c r="E5699" i="25"/>
  <x:c r="F5699" i="25"/>
  <x:c r="G5699" i="25"/>
  <x:c r="H5699" i="25"/>
  <x:c r="I5699" i="25"/>
  <x:c r="J5699" i="25"/>
  <x:c r="K5699" i="25"/>
  <x:c r="L5699" i="25"/>
  <x:c r="M5699" i="25"/>
  <x:c r="N5699" i="25"/>
  <x:c r="P5699" i="25"/>
  <x:c r="Q5699" i="25"/>
  <x:c r="R5699" i="25"/>
  <x:c r="A5700" i="25"/>
  <x:c r="B5700" i="25"/>
  <x:c r="C5700" i="25"/>
  <x:c r="D5700" i="25"/>
  <x:c r="E5700" i="25"/>
  <x:c r="F5700" i="25"/>
  <x:c r="G5700" i="25"/>
  <x:c r="H5700" i="25"/>
  <x:c r="I5700" i="25"/>
  <x:c r="J5700" i="25"/>
  <x:c r="K5700" i="25"/>
  <x:c r="L5700" i="25"/>
  <x:c r="M5700" i="25"/>
  <x:c r="N5700" i="25"/>
  <x:c r="P5700" i="25"/>
  <x:c r="Q5700" i="25"/>
  <x:c r="R5700" i="25"/>
  <x:c r="A5701" i="25"/>
  <x:c r="B5701" i="25"/>
  <x:c r="C5701" i="25"/>
  <x:c r="D5701" i="25"/>
  <x:c r="E5701" i="25"/>
  <x:c r="F5701" i="25"/>
  <x:c r="G5701" i="25"/>
  <x:c r="H5701" i="25"/>
  <x:c r="I5701" i="25"/>
  <x:c r="J5701" i="25"/>
  <x:c r="K5701" i="25"/>
  <x:c r="L5701" i="25"/>
  <x:c r="M5701" i="25"/>
  <x:c r="N5701" i="25"/>
  <x:c r="P5701" i="25"/>
  <x:c r="Q5701" i="25"/>
  <x:c r="R5701" i="25"/>
  <x:c r="A5702" i="25"/>
  <x:c r="B5702" i="25"/>
  <x:c r="C5702" i="25"/>
  <x:c r="D5702" i="25"/>
  <x:c r="E5702" i="25"/>
  <x:c r="F5702" i="25"/>
  <x:c r="G5702" i="25"/>
  <x:c r="H5702" i="25"/>
  <x:c r="I5702" i="25"/>
  <x:c r="J5702" i="25"/>
  <x:c r="K5702" i="25"/>
  <x:c r="L5702" i="25"/>
  <x:c r="M5702" i="25"/>
  <x:c r="N5702" i="25"/>
  <x:c r="P5702" i="25"/>
  <x:c r="Q5702" i="25"/>
  <x:c r="R5702" i="25"/>
  <x:c r="A5703" i="25"/>
  <x:c r="B5703" i="25"/>
  <x:c r="C5703" i="25"/>
  <x:c r="D5703" i="25"/>
  <x:c r="E5703" i="25"/>
  <x:c r="F5703" i="25"/>
  <x:c r="G5703" i="25"/>
  <x:c r="H5703" i="25"/>
  <x:c r="I5703" i="25"/>
  <x:c r="J5703" i="25"/>
  <x:c r="K5703" i="25"/>
  <x:c r="L5703" i="25"/>
  <x:c r="M5703" i="25"/>
  <x:c r="N5703" i="25"/>
  <x:c r="P5703" i="25"/>
  <x:c r="Q5703" i="25"/>
  <x:c r="R5703" i="25"/>
  <x:c r="A5704" i="25"/>
  <x:c r="B5704" i="25"/>
  <x:c r="C5704" i="25"/>
  <x:c r="D5704" i="25"/>
  <x:c r="E5704" i="25"/>
  <x:c r="F5704" i="25"/>
  <x:c r="G5704" i="25"/>
  <x:c r="H5704" i="25"/>
  <x:c r="I5704" i="25"/>
  <x:c r="J5704" i="25"/>
  <x:c r="K5704" i="25"/>
  <x:c r="L5704" i="25"/>
  <x:c r="M5704" i="25"/>
  <x:c r="N5704" i="25"/>
  <x:c r="P5704" i="25"/>
  <x:c r="Q5704" i="25"/>
  <x:c r="R5704" i="25"/>
  <x:c r="A5705" i="25"/>
  <x:c r="B5705" i="25"/>
  <x:c r="C5705" i="25"/>
  <x:c r="D5705" i="25"/>
  <x:c r="E5705" i="25"/>
  <x:c r="F5705" i="25"/>
  <x:c r="G5705" i="25"/>
  <x:c r="H5705" i="25"/>
  <x:c r="I5705" i="25"/>
  <x:c r="J5705" i="25"/>
  <x:c r="K5705" i="25"/>
  <x:c r="L5705" i="25"/>
  <x:c r="M5705" i="25"/>
  <x:c r="N5705" i="25"/>
  <x:c r="P5705" i="25"/>
  <x:c r="Q5705" i="25"/>
  <x:c r="R5705" i="25"/>
  <x:c r="A5706" i="25"/>
  <x:c r="B5706" i="25"/>
  <x:c r="C5706" i="25"/>
  <x:c r="D5706" i="25"/>
  <x:c r="E5706" i="25"/>
  <x:c r="F5706" i="25"/>
  <x:c r="G5706" i="25"/>
  <x:c r="H5706" i="25"/>
  <x:c r="I5706" i="25"/>
  <x:c r="J5706" i="25"/>
  <x:c r="K5706" i="25"/>
  <x:c r="L5706" i="25"/>
  <x:c r="M5706" i="25"/>
  <x:c r="N5706" i="25"/>
  <x:c r="P5706" i="25"/>
  <x:c r="Q5706" i="25"/>
  <x:c r="R5706" i="25"/>
  <x:c r="A5707" i="25"/>
  <x:c r="B5707" i="25"/>
  <x:c r="C5707" i="25"/>
  <x:c r="D5707" i="25"/>
  <x:c r="E5707" i="25"/>
  <x:c r="F5707" i="25"/>
  <x:c r="G5707" i="25"/>
  <x:c r="H5707" i="25"/>
  <x:c r="I5707" i="25"/>
  <x:c r="J5707" i="25"/>
  <x:c r="K5707" i="25"/>
  <x:c r="L5707" i="25"/>
  <x:c r="M5707" i="25"/>
  <x:c r="N5707" i="25"/>
  <x:c r="P5707" i="25"/>
  <x:c r="Q5707" i="25"/>
  <x:c r="R5707" i="25"/>
  <x:c r="A5708" i="25"/>
  <x:c r="B5708" i="25"/>
  <x:c r="C5708" i="25"/>
  <x:c r="D5708" i="25"/>
  <x:c r="E5708" i="25"/>
  <x:c r="F5708" i="25"/>
  <x:c r="G5708" i="25"/>
  <x:c r="H5708" i="25"/>
  <x:c r="I5708" i="25"/>
  <x:c r="J5708" i="25"/>
  <x:c r="K5708" i="25"/>
  <x:c r="L5708" i="25"/>
  <x:c r="M5708" i="25"/>
  <x:c r="N5708" i="25"/>
  <x:c r="P5708" i="25"/>
  <x:c r="Q5708" i="25"/>
  <x:c r="R5708" i="25"/>
  <x:c r="A5709" i="25"/>
  <x:c r="B5709" i="25"/>
  <x:c r="C5709" i="25"/>
  <x:c r="D5709" i="25"/>
  <x:c r="E5709" i="25"/>
  <x:c r="F5709" i="25"/>
  <x:c r="G5709" i="25"/>
  <x:c r="H5709" i="25"/>
  <x:c r="I5709" i="25"/>
  <x:c r="J5709" i="25"/>
  <x:c r="K5709" i="25"/>
  <x:c r="L5709" i="25"/>
  <x:c r="M5709" i="25"/>
  <x:c r="N5709" i="25"/>
  <x:c r="P5709" i="25"/>
  <x:c r="Q5709" i="25"/>
  <x:c r="R5709" i="25"/>
  <x:c r="A5710" i="25"/>
  <x:c r="B5710" i="25"/>
  <x:c r="C5710" i="25"/>
  <x:c r="D5710" i="25"/>
  <x:c r="E5710" i="25"/>
  <x:c r="F5710" i="25"/>
  <x:c r="G5710" i="25"/>
  <x:c r="H5710" i="25"/>
  <x:c r="I5710" i="25"/>
  <x:c r="J5710" i="25"/>
  <x:c r="K5710" i="25"/>
  <x:c r="L5710" i="25"/>
  <x:c r="M5710" i="25"/>
  <x:c r="N5710" i="25"/>
  <x:c r="P5710" i="25"/>
  <x:c r="Q5710" i="25"/>
  <x:c r="R5710" i="25"/>
  <x:c r="A5711" i="25"/>
  <x:c r="B5711" i="25"/>
  <x:c r="C5711" i="25"/>
  <x:c r="D5711" i="25"/>
  <x:c r="E5711" i="25"/>
  <x:c r="F5711" i="25"/>
  <x:c r="G5711" i="25"/>
  <x:c r="H5711" i="25"/>
  <x:c r="I5711" i="25"/>
  <x:c r="J5711" i="25"/>
  <x:c r="K5711" i="25"/>
  <x:c r="L5711" i="25"/>
  <x:c r="M5711" i="25"/>
  <x:c r="N5711" i="25"/>
  <x:c r="P5711" i="25"/>
  <x:c r="Q5711" i="25"/>
  <x:c r="R5711" i="25"/>
  <x:c r="A5712" i="25"/>
  <x:c r="B5712" i="25"/>
  <x:c r="C5712" i="25"/>
  <x:c r="D5712" i="25"/>
  <x:c r="E5712" i="25"/>
  <x:c r="F5712" i="25"/>
  <x:c r="G5712" i="25"/>
  <x:c r="H5712" i="25"/>
  <x:c r="I5712" i="25"/>
  <x:c r="J5712" i="25"/>
  <x:c r="K5712" i="25"/>
  <x:c r="L5712" i="25"/>
  <x:c r="M5712" i="25"/>
  <x:c r="N5712" i="25"/>
  <x:c r="P5712" i="25"/>
  <x:c r="Q5712" i="25"/>
  <x:c r="R5712" i="25"/>
  <x:c r="A5713" i="25"/>
  <x:c r="B5713" i="25"/>
  <x:c r="C5713" i="25"/>
  <x:c r="D5713" i="25"/>
  <x:c r="E5713" i="25"/>
  <x:c r="F5713" i="25"/>
  <x:c r="G5713" i="25"/>
  <x:c r="H5713" i="25"/>
  <x:c r="I5713" i="25"/>
  <x:c r="J5713" i="25"/>
  <x:c r="K5713" i="25"/>
  <x:c r="L5713" i="25"/>
  <x:c r="M5713" i="25"/>
  <x:c r="N5713" i="25"/>
  <x:c r="P5713" i="25"/>
  <x:c r="Q5713" i="25"/>
  <x:c r="R5713" i="25"/>
  <x:c r="A5714" i="25"/>
  <x:c r="B5714" i="25"/>
  <x:c r="C5714" i="25"/>
  <x:c r="D5714" i="25"/>
  <x:c r="E5714" i="25"/>
  <x:c r="F5714" i="25"/>
  <x:c r="G5714" i="25"/>
  <x:c r="H5714" i="25"/>
  <x:c r="I5714" i="25"/>
  <x:c r="J5714" i="25"/>
  <x:c r="K5714" i="25"/>
  <x:c r="L5714" i="25"/>
  <x:c r="M5714" i="25"/>
  <x:c r="N5714" i="25"/>
  <x:c r="P5714" i="25"/>
  <x:c r="Q5714" i="25"/>
  <x:c r="R5714" i="25"/>
  <x:c r="A5715" i="25"/>
  <x:c r="B5715" i="25"/>
  <x:c r="C5715" i="25"/>
  <x:c r="D5715" i="25"/>
  <x:c r="E5715" i="25"/>
  <x:c r="F5715" i="25"/>
  <x:c r="G5715" i="25"/>
  <x:c r="H5715" i="25"/>
  <x:c r="I5715" i="25"/>
  <x:c r="J5715" i="25"/>
  <x:c r="K5715" i="25"/>
  <x:c r="L5715" i="25"/>
  <x:c r="M5715" i="25"/>
  <x:c r="N5715" i="25"/>
  <x:c r="P5715" i="25"/>
  <x:c r="Q5715" i="25"/>
  <x:c r="R5715" i="25"/>
  <x:c r="A5716" i="25"/>
  <x:c r="B5716" i="25"/>
  <x:c r="C5716" i="25"/>
  <x:c r="D5716" i="25"/>
  <x:c r="E5716" i="25"/>
  <x:c r="F5716" i="25"/>
  <x:c r="G5716" i="25"/>
  <x:c r="H5716" i="25"/>
  <x:c r="I5716" i="25"/>
  <x:c r="J5716" i="25"/>
  <x:c r="K5716" i="25"/>
  <x:c r="L5716" i="25"/>
  <x:c r="M5716" i="25"/>
  <x:c r="N5716" i="25"/>
  <x:c r="P5716" i="25"/>
  <x:c r="Q5716" i="25"/>
  <x:c r="R5716" i="25"/>
  <x:c r="A5717" i="25"/>
  <x:c r="B5717" i="25"/>
  <x:c r="C5717" i="25"/>
  <x:c r="D5717" i="25"/>
  <x:c r="E5717" i="25"/>
  <x:c r="F5717" i="25"/>
  <x:c r="G5717" i="25"/>
  <x:c r="H5717" i="25"/>
  <x:c r="I5717" i="25"/>
  <x:c r="J5717" i="25"/>
  <x:c r="K5717" i="25"/>
  <x:c r="L5717" i="25"/>
  <x:c r="M5717" i="25"/>
  <x:c r="N5717" i="25"/>
  <x:c r="P5717" i="25"/>
  <x:c r="Q5717" i="25"/>
  <x:c r="R5717" i="25"/>
  <x:c r="A5718" i="25"/>
  <x:c r="B5718" i="25"/>
  <x:c r="C5718" i="25"/>
  <x:c r="D5718" i="25"/>
  <x:c r="E5718" i="25"/>
  <x:c r="F5718" i="25"/>
  <x:c r="G5718" i="25"/>
  <x:c r="H5718" i="25"/>
  <x:c r="I5718" i="25"/>
  <x:c r="J5718" i="25"/>
  <x:c r="K5718" i="25"/>
  <x:c r="L5718" i="25"/>
  <x:c r="M5718" i="25"/>
  <x:c r="N5718" i="25"/>
  <x:c r="P5718" i="25"/>
  <x:c r="Q5718" i="25"/>
  <x:c r="R5718" i="25"/>
  <x:c r="A5719" i="25"/>
  <x:c r="B5719" i="25"/>
  <x:c r="C5719" i="25"/>
  <x:c r="D5719" i="25"/>
  <x:c r="E5719" i="25"/>
  <x:c r="F5719" i="25"/>
  <x:c r="G5719" i="25"/>
  <x:c r="H5719" i="25"/>
  <x:c r="I5719" i="25"/>
  <x:c r="J5719" i="25"/>
  <x:c r="K5719" i="25"/>
  <x:c r="L5719" i="25"/>
  <x:c r="M5719" i="25"/>
  <x:c r="N5719" i="25"/>
  <x:c r="P5719" i="25"/>
  <x:c r="Q5719" i="25"/>
  <x:c r="R5719" i="25"/>
  <x:c r="A5720" i="25"/>
  <x:c r="B5720" i="25"/>
  <x:c r="C5720" i="25"/>
  <x:c r="D5720" i="25"/>
  <x:c r="E5720" i="25"/>
  <x:c r="F5720" i="25"/>
  <x:c r="G5720" i="25"/>
  <x:c r="H5720" i="25"/>
  <x:c r="I5720" i="25"/>
  <x:c r="J5720" i="25"/>
  <x:c r="K5720" i="25"/>
  <x:c r="L5720" i="25"/>
  <x:c r="M5720" i="25"/>
  <x:c r="N5720" i="25"/>
  <x:c r="P5720" i="25"/>
  <x:c r="Q5720" i="25"/>
  <x:c r="R5720" i="25"/>
  <x:c r="A5721" i="25"/>
  <x:c r="B5721" i="25"/>
  <x:c r="C5721" i="25"/>
  <x:c r="D5721" i="25"/>
  <x:c r="E5721" i="25"/>
  <x:c r="F5721" i="25"/>
  <x:c r="G5721" i="25"/>
  <x:c r="H5721" i="25"/>
  <x:c r="I5721" i="25"/>
  <x:c r="J5721" i="25"/>
  <x:c r="K5721" i="25"/>
  <x:c r="L5721" i="25"/>
  <x:c r="M5721" i="25"/>
  <x:c r="N5721" i="25"/>
  <x:c r="P5721" i="25"/>
  <x:c r="Q5721" i="25"/>
  <x:c r="R5721" i="25"/>
  <x:c r="A5722" i="25"/>
  <x:c r="B5722" i="25"/>
  <x:c r="C5722" i="25"/>
  <x:c r="D5722" i="25"/>
  <x:c r="E5722" i="25"/>
  <x:c r="F5722" i="25"/>
  <x:c r="G5722" i="25"/>
  <x:c r="H5722" i="25"/>
  <x:c r="I5722" i="25"/>
  <x:c r="J5722" i="25"/>
  <x:c r="K5722" i="25"/>
  <x:c r="L5722" i="25"/>
  <x:c r="M5722" i="25"/>
  <x:c r="N5722" i="25"/>
  <x:c r="P5722" i="25"/>
  <x:c r="Q5722" i="25"/>
  <x:c r="R5722" i="25"/>
  <x:c r="A5723" i="25"/>
  <x:c r="B5723" i="25"/>
  <x:c r="C5723" i="25"/>
  <x:c r="D5723" i="25"/>
  <x:c r="E5723" i="25"/>
  <x:c r="F5723" i="25"/>
  <x:c r="G5723" i="25"/>
  <x:c r="H5723" i="25"/>
  <x:c r="I5723" i="25"/>
  <x:c r="J5723" i="25"/>
  <x:c r="K5723" i="25"/>
  <x:c r="L5723" i="25"/>
  <x:c r="M5723" i="25"/>
  <x:c r="N5723" i="25"/>
  <x:c r="P5723" i="25"/>
  <x:c r="Q5723" i="25"/>
  <x:c r="R5723" i="25"/>
  <x:c r="A5724" i="25"/>
  <x:c r="B5724" i="25"/>
  <x:c r="C5724" i="25"/>
  <x:c r="D5724" i="25"/>
  <x:c r="E5724" i="25"/>
  <x:c r="F5724" i="25"/>
  <x:c r="G5724" i="25"/>
  <x:c r="H5724" i="25"/>
  <x:c r="I5724" i="25"/>
  <x:c r="J5724" i="25"/>
  <x:c r="K5724" i="25"/>
  <x:c r="L5724" i="25"/>
  <x:c r="M5724" i="25"/>
  <x:c r="N5724" i="25"/>
  <x:c r="P5724" i="25"/>
  <x:c r="Q5724" i="25"/>
  <x:c r="R5724" i="25"/>
  <x:c r="A5725" i="25"/>
  <x:c r="B5725" i="25"/>
  <x:c r="C5725" i="25"/>
  <x:c r="D5725" i="25"/>
  <x:c r="E5725" i="25"/>
  <x:c r="F5725" i="25"/>
  <x:c r="G5725" i="25"/>
  <x:c r="H5725" i="25"/>
  <x:c r="I5725" i="25"/>
  <x:c r="J5725" i="25"/>
  <x:c r="K5725" i="25"/>
  <x:c r="L5725" i="25"/>
  <x:c r="M5725" i="25"/>
  <x:c r="N5725" i="25"/>
  <x:c r="P5725" i="25"/>
  <x:c r="Q5725" i="25"/>
  <x:c r="R5725" i="25"/>
  <x:c r="A5726" i="25"/>
  <x:c r="B5726" i="25"/>
  <x:c r="C5726" i="25"/>
  <x:c r="D5726" i="25"/>
  <x:c r="E5726" i="25"/>
  <x:c r="F5726" i="25"/>
  <x:c r="G5726" i="25"/>
  <x:c r="H5726" i="25"/>
  <x:c r="I5726" i="25"/>
  <x:c r="J5726" i="25"/>
  <x:c r="K5726" i="25"/>
  <x:c r="L5726" i="25"/>
  <x:c r="M5726" i="25"/>
  <x:c r="N5726" i="25"/>
  <x:c r="P5726" i="25"/>
  <x:c r="Q5726" i="25"/>
  <x:c r="R5726" i="25"/>
  <x:c r="A5727" i="25"/>
  <x:c r="B5727" i="25"/>
  <x:c r="C5727" i="25"/>
  <x:c r="D5727" i="25"/>
  <x:c r="E5727" i="25"/>
  <x:c r="F5727" i="25"/>
  <x:c r="G5727" i="25"/>
  <x:c r="H5727" i="25"/>
  <x:c r="I5727" i="25"/>
  <x:c r="J5727" i="25"/>
  <x:c r="K5727" i="25"/>
  <x:c r="L5727" i="25"/>
  <x:c r="M5727" i="25"/>
  <x:c r="N5727" i="25"/>
  <x:c r="P5727" i="25"/>
  <x:c r="Q5727" i="25"/>
  <x:c r="R5727" i="25"/>
  <x:c r="A5728" i="25"/>
  <x:c r="B5728" i="25"/>
  <x:c r="C5728" i="25"/>
  <x:c r="D5728" i="25"/>
  <x:c r="E5728" i="25"/>
  <x:c r="F5728" i="25"/>
  <x:c r="G5728" i="25"/>
  <x:c r="H5728" i="25"/>
  <x:c r="I5728" i="25"/>
  <x:c r="J5728" i="25"/>
  <x:c r="K5728" i="25"/>
  <x:c r="L5728" i="25"/>
  <x:c r="M5728" i="25"/>
  <x:c r="N5728" i="25"/>
  <x:c r="P5728" i="25"/>
  <x:c r="Q5728" i="25"/>
  <x:c r="R5728" i="25"/>
  <x:c r="A5729" i="25"/>
  <x:c r="B5729" i="25"/>
  <x:c r="C5729" i="25"/>
  <x:c r="D5729" i="25"/>
  <x:c r="E5729" i="25"/>
  <x:c r="F5729" i="25"/>
  <x:c r="G5729" i="25"/>
  <x:c r="H5729" i="25"/>
  <x:c r="I5729" i="25"/>
  <x:c r="J5729" i="25"/>
  <x:c r="K5729" i="25"/>
  <x:c r="L5729" i="25"/>
  <x:c r="M5729" i="25"/>
  <x:c r="N5729" i="25"/>
  <x:c r="P5729" i="25"/>
  <x:c r="Q5729" i="25"/>
  <x:c r="R5729" i="25"/>
  <x:c r="A5730" i="25"/>
  <x:c r="B5730" i="25"/>
  <x:c r="C5730" i="25"/>
  <x:c r="D5730" i="25"/>
  <x:c r="E5730" i="25"/>
  <x:c r="F5730" i="25"/>
  <x:c r="G5730" i="25"/>
  <x:c r="H5730" i="25"/>
  <x:c r="I5730" i="25"/>
  <x:c r="J5730" i="25"/>
  <x:c r="K5730" i="25"/>
  <x:c r="L5730" i="25"/>
  <x:c r="M5730" i="25"/>
  <x:c r="N5730" i="25"/>
  <x:c r="P5730" i="25"/>
  <x:c r="Q5730" i="25"/>
  <x:c r="R5730" i="25"/>
  <x:c r="A5731" i="25"/>
  <x:c r="B5731" i="25"/>
  <x:c r="C5731" i="25"/>
  <x:c r="D5731" i="25"/>
  <x:c r="E5731" i="25"/>
  <x:c r="F5731" i="25"/>
  <x:c r="G5731" i="25"/>
  <x:c r="H5731" i="25"/>
  <x:c r="I5731" i="25"/>
  <x:c r="J5731" i="25"/>
  <x:c r="K5731" i="25"/>
  <x:c r="L5731" i="25"/>
  <x:c r="M5731" i="25"/>
  <x:c r="N5731" i="25"/>
  <x:c r="P5731" i="25"/>
  <x:c r="Q5731" i="25"/>
  <x:c r="R5731" i="25"/>
  <x:c r="A5732" i="25"/>
  <x:c r="B5732" i="25"/>
  <x:c r="C5732" i="25"/>
  <x:c r="D5732" i="25"/>
  <x:c r="E5732" i="25"/>
  <x:c r="F5732" i="25"/>
  <x:c r="G5732" i="25"/>
  <x:c r="H5732" i="25"/>
  <x:c r="I5732" i="25"/>
  <x:c r="J5732" i="25"/>
  <x:c r="K5732" i="25"/>
  <x:c r="L5732" i="25"/>
  <x:c r="M5732" i="25"/>
  <x:c r="N5732" i="25"/>
  <x:c r="P5732" i="25"/>
  <x:c r="Q5732" i="25"/>
  <x:c r="R5732" i="25"/>
  <x:c r="A5733" i="25"/>
  <x:c r="B5733" i="25"/>
  <x:c r="C5733" i="25"/>
  <x:c r="D5733" i="25"/>
  <x:c r="E5733" i="25"/>
  <x:c r="F5733" i="25"/>
  <x:c r="G5733" i="25"/>
  <x:c r="H5733" i="25"/>
  <x:c r="I5733" i="25"/>
  <x:c r="J5733" i="25"/>
  <x:c r="K5733" i="25"/>
  <x:c r="L5733" i="25"/>
  <x:c r="M5733" i="25"/>
  <x:c r="N5733" i="25"/>
  <x:c r="P5733" i="25"/>
  <x:c r="Q5733" i="25"/>
  <x:c r="R5733" i="25"/>
  <x:c r="A5734" i="25"/>
  <x:c r="B5734" i="25"/>
  <x:c r="C5734" i="25"/>
  <x:c r="D5734" i="25"/>
  <x:c r="E5734" i="25"/>
  <x:c r="F5734" i="25"/>
  <x:c r="G5734" i="25"/>
  <x:c r="H5734" i="25"/>
  <x:c r="I5734" i="25"/>
  <x:c r="J5734" i="25"/>
  <x:c r="K5734" i="25"/>
  <x:c r="L5734" i="25"/>
  <x:c r="M5734" i="25"/>
  <x:c r="N5734" i="25"/>
  <x:c r="P5734" i="25"/>
  <x:c r="Q5734" i="25"/>
  <x:c r="R5734" i="25"/>
  <x:c r="A5735" i="25"/>
  <x:c r="B5735" i="25"/>
  <x:c r="C5735" i="25"/>
  <x:c r="D5735" i="25"/>
  <x:c r="E5735" i="25"/>
  <x:c r="F5735" i="25"/>
  <x:c r="G5735" i="25"/>
  <x:c r="H5735" i="25"/>
  <x:c r="I5735" i="25"/>
  <x:c r="J5735" i="25"/>
  <x:c r="K5735" i="25"/>
  <x:c r="L5735" i="25"/>
  <x:c r="M5735" i="25"/>
  <x:c r="N5735" i="25"/>
  <x:c r="P5735" i="25"/>
  <x:c r="Q5735" i="25"/>
  <x:c r="R5735" i="25"/>
  <x:c r="A5736" i="25"/>
  <x:c r="B5736" i="25"/>
  <x:c r="C5736" i="25"/>
  <x:c r="D5736" i="25"/>
  <x:c r="E5736" i="25"/>
  <x:c r="F5736" i="25"/>
  <x:c r="G5736" i="25"/>
  <x:c r="H5736" i="25"/>
  <x:c r="I5736" i="25"/>
  <x:c r="J5736" i="25"/>
  <x:c r="K5736" i="25"/>
  <x:c r="L5736" i="25"/>
  <x:c r="M5736" i="25"/>
  <x:c r="N5736" i="25"/>
  <x:c r="P5736" i="25"/>
  <x:c r="Q5736" i="25"/>
  <x:c r="R5736" i="25"/>
  <x:c r="A5737" i="25"/>
  <x:c r="B5737" i="25"/>
  <x:c r="C5737" i="25"/>
  <x:c r="D5737" i="25"/>
  <x:c r="E5737" i="25"/>
  <x:c r="F5737" i="25"/>
  <x:c r="G5737" i="25"/>
  <x:c r="H5737" i="25"/>
  <x:c r="I5737" i="25"/>
  <x:c r="J5737" i="25"/>
  <x:c r="K5737" i="25"/>
  <x:c r="L5737" i="25"/>
  <x:c r="M5737" i="25"/>
  <x:c r="N5737" i="25"/>
  <x:c r="P5737" i="25"/>
  <x:c r="Q5737" i="25"/>
  <x:c r="R5737" i="25"/>
  <x:c r="A5738" i="25"/>
  <x:c r="B5738" i="25"/>
  <x:c r="C5738" i="25"/>
  <x:c r="D5738" i="25"/>
  <x:c r="E5738" i="25"/>
  <x:c r="F5738" i="25"/>
  <x:c r="G5738" i="25"/>
  <x:c r="H5738" i="25"/>
  <x:c r="I5738" i="25"/>
  <x:c r="J5738" i="25"/>
  <x:c r="K5738" i="25"/>
  <x:c r="L5738" i="25"/>
  <x:c r="M5738" i="25"/>
  <x:c r="N5738" i="25"/>
  <x:c r="P5738" i="25"/>
  <x:c r="Q5738" i="25"/>
  <x:c r="R5738" i="25"/>
  <x:c r="A5739" i="25"/>
  <x:c r="B5739" i="25"/>
  <x:c r="C5739" i="25"/>
  <x:c r="D5739" i="25"/>
  <x:c r="E5739" i="25"/>
  <x:c r="F5739" i="25"/>
  <x:c r="G5739" i="25"/>
  <x:c r="H5739" i="25"/>
  <x:c r="I5739" i="25"/>
  <x:c r="J5739" i="25"/>
  <x:c r="K5739" i="25"/>
  <x:c r="L5739" i="25"/>
  <x:c r="M5739" i="25"/>
  <x:c r="N5739" i="25"/>
  <x:c r="P5739" i="25"/>
  <x:c r="Q5739" i="25"/>
  <x:c r="R5739" i="25"/>
  <x:c r="A5740" i="25"/>
  <x:c r="B5740" i="25"/>
  <x:c r="C5740" i="25"/>
  <x:c r="D5740" i="25"/>
  <x:c r="E5740" i="25"/>
  <x:c r="F5740" i="25"/>
  <x:c r="G5740" i="25"/>
  <x:c r="H5740" i="25"/>
  <x:c r="I5740" i="25"/>
  <x:c r="J5740" i="25"/>
  <x:c r="K5740" i="25"/>
  <x:c r="L5740" i="25"/>
  <x:c r="M5740" i="25"/>
  <x:c r="N5740" i="25"/>
  <x:c r="P5740" i="25"/>
  <x:c r="Q5740" i="25"/>
  <x:c r="R5740" i="25"/>
  <x:c r="A5741" i="25"/>
  <x:c r="B5741" i="25"/>
  <x:c r="C5741" i="25"/>
  <x:c r="D5741" i="25"/>
  <x:c r="E5741" i="25"/>
  <x:c r="F5741" i="25"/>
  <x:c r="G5741" i="25"/>
  <x:c r="H5741" i="25"/>
  <x:c r="I5741" i="25"/>
  <x:c r="J5741" i="25"/>
  <x:c r="K5741" i="25"/>
  <x:c r="L5741" i="25"/>
  <x:c r="M5741" i="25"/>
  <x:c r="N5741" i="25"/>
  <x:c r="P5741" i="25"/>
  <x:c r="Q5741" i="25"/>
  <x:c r="R5741" i="25"/>
  <x:c r="A5742" i="25"/>
  <x:c r="B5742" i="25"/>
  <x:c r="C5742" i="25"/>
  <x:c r="D5742" i="25"/>
  <x:c r="E5742" i="25"/>
  <x:c r="F5742" i="25"/>
  <x:c r="G5742" i="25"/>
  <x:c r="H5742" i="25"/>
  <x:c r="I5742" i="25"/>
  <x:c r="J5742" i="25"/>
  <x:c r="K5742" i="25"/>
  <x:c r="L5742" i="25"/>
  <x:c r="M5742" i="25"/>
  <x:c r="N5742" i="25"/>
  <x:c r="P5742" i="25"/>
  <x:c r="Q5742" i="25"/>
  <x:c r="R5742" i="25"/>
  <x:c r="A5743" i="25"/>
  <x:c r="B5743" i="25"/>
  <x:c r="C5743" i="25"/>
  <x:c r="D5743" i="25"/>
  <x:c r="E5743" i="25"/>
  <x:c r="F5743" i="25"/>
  <x:c r="G5743" i="25"/>
  <x:c r="H5743" i="25"/>
  <x:c r="I5743" i="25"/>
  <x:c r="J5743" i="25"/>
  <x:c r="K5743" i="25"/>
  <x:c r="L5743" i="25"/>
  <x:c r="M5743" i="25"/>
  <x:c r="N5743" i="25"/>
  <x:c r="P5743" i="25"/>
  <x:c r="Q5743" i="25"/>
  <x:c r="R5743" i="25"/>
  <x:c r="A5744" i="25"/>
  <x:c r="B5744" i="25"/>
  <x:c r="C5744" i="25"/>
  <x:c r="D5744" i="25"/>
  <x:c r="E5744" i="25"/>
  <x:c r="F5744" i="25"/>
  <x:c r="G5744" i="25"/>
  <x:c r="H5744" i="25"/>
  <x:c r="I5744" i="25"/>
  <x:c r="J5744" i="25"/>
  <x:c r="K5744" i="25"/>
  <x:c r="L5744" i="25"/>
  <x:c r="M5744" i="25"/>
  <x:c r="N5744" i="25"/>
  <x:c r="P5744" i="25"/>
  <x:c r="Q5744" i="25"/>
  <x:c r="R5744" i="25"/>
  <x:c r="A5745" i="25"/>
  <x:c r="B5745" i="25"/>
  <x:c r="C5745" i="25"/>
  <x:c r="D5745" i="25"/>
  <x:c r="E5745" i="25"/>
  <x:c r="F5745" i="25"/>
  <x:c r="G5745" i="25"/>
  <x:c r="H5745" i="25"/>
  <x:c r="I5745" i="25"/>
  <x:c r="J5745" i="25"/>
  <x:c r="K5745" i="25"/>
  <x:c r="L5745" i="25"/>
  <x:c r="M5745" i="25"/>
  <x:c r="N5745" i="25"/>
  <x:c r="P5745" i="25"/>
  <x:c r="Q5745" i="25"/>
  <x:c r="R5745" i="25"/>
  <x:c r="A5746" i="25"/>
  <x:c r="B5746" i="25"/>
  <x:c r="C5746" i="25"/>
  <x:c r="D5746" i="25"/>
  <x:c r="E5746" i="25"/>
  <x:c r="F5746" i="25"/>
  <x:c r="G5746" i="25"/>
  <x:c r="H5746" i="25"/>
  <x:c r="I5746" i="25"/>
  <x:c r="J5746" i="25"/>
  <x:c r="K5746" i="25"/>
  <x:c r="L5746" i="25"/>
  <x:c r="M5746" i="25"/>
  <x:c r="N5746" i="25"/>
  <x:c r="P5746" i="25"/>
  <x:c r="Q5746" i="25"/>
  <x:c r="R5746" i="25"/>
  <x:c r="A5747" i="25"/>
  <x:c r="B5747" i="25"/>
  <x:c r="C5747" i="25"/>
  <x:c r="D5747" i="25"/>
  <x:c r="E5747" i="25"/>
  <x:c r="F5747" i="25"/>
  <x:c r="G5747" i="25"/>
  <x:c r="H5747" i="25"/>
  <x:c r="I5747" i="25"/>
  <x:c r="J5747" i="25"/>
  <x:c r="K5747" i="25"/>
  <x:c r="L5747" i="25"/>
  <x:c r="M5747" i="25"/>
  <x:c r="N5747" i="25"/>
  <x:c r="P5747" i="25"/>
  <x:c r="Q5747" i="25"/>
  <x:c r="R5747" i="25"/>
  <x:c r="A5748" i="25"/>
  <x:c r="B5748" i="25"/>
  <x:c r="C5748" i="25"/>
  <x:c r="D5748" i="25"/>
  <x:c r="E5748" i="25"/>
  <x:c r="F5748" i="25"/>
  <x:c r="G5748" i="25"/>
  <x:c r="H5748" i="25"/>
  <x:c r="I5748" i="25"/>
  <x:c r="J5748" i="25"/>
  <x:c r="K5748" i="25"/>
  <x:c r="L5748" i="25"/>
  <x:c r="M5748" i="25"/>
  <x:c r="N5748" i="25"/>
  <x:c r="P5748" i="25"/>
  <x:c r="Q5748" i="25"/>
  <x:c r="R5748" i="25"/>
  <x:c r="A5749" i="25"/>
  <x:c r="B5749" i="25"/>
  <x:c r="C5749" i="25"/>
  <x:c r="D5749" i="25"/>
  <x:c r="E5749" i="25"/>
  <x:c r="F5749" i="25"/>
  <x:c r="G5749" i="25"/>
  <x:c r="H5749" i="25"/>
  <x:c r="I5749" i="25"/>
  <x:c r="J5749" i="25"/>
  <x:c r="K5749" i="25"/>
  <x:c r="L5749" i="25"/>
  <x:c r="M5749" i="25"/>
  <x:c r="N5749" i="25"/>
  <x:c r="P5749" i="25"/>
  <x:c r="Q5749" i="25"/>
  <x:c r="R5749" i="25"/>
  <x:c r="A5750" i="25"/>
  <x:c r="B5750" i="25"/>
  <x:c r="C5750" i="25"/>
  <x:c r="D5750" i="25"/>
  <x:c r="E5750" i="25"/>
  <x:c r="F5750" i="25"/>
  <x:c r="G5750" i="25"/>
  <x:c r="H5750" i="25"/>
  <x:c r="I5750" i="25"/>
  <x:c r="J5750" i="25"/>
  <x:c r="K5750" i="25"/>
  <x:c r="L5750" i="25"/>
  <x:c r="M5750" i="25"/>
  <x:c r="N5750" i="25"/>
  <x:c r="P5750" i="25"/>
  <x:c r="Q5750" i="25"/>
  <x:c r="R5750" i="25"/>
  <x:c r="A5751" i="25"/>
  <x:c r="B5751" i="25"/>
  <x:c r="C5751" i="25"/>
  <x:c r="D5751" i="25"/>
  <x:c r="E5751" i="25"/>
  <x:c r="F5751" i="25"/>
  <x:c r="G5751" i="25"/>
  <x:c r="H5751" i="25"/>
  <x:c r="I5751" i="25"/>
  <x:c r="J5751" i="25"/>
  <x:c r="K5751" i="25"/>
  <x:c r="L5751" i="25"/>
  <x:c r="M5751" i="25"/>
  <x:c r="N5751" i="25"/>
  <x:c r="P5751" i="25"/>
  <x:c r="Q5751" i="25"/>
  <x:c r="R5751" i="25"/>
  <x:c r="A5752" i="25"/>
  <x:c r="B5752" i="25"/>
  <x:c r="C5752" i="25"/>
  <x:c r="D5752" i="25"/>
  <x:c r="E5752" i="25"/>
  <x:c r="F5752" i="25"/>
  <x:c r="G5752" i="25"/>
  <x:c r="H5752" i="25"/>
  <x:c r="I5752" i="25"/>
  <x:c r="J5752" i="25"/>
  <x:c r="K5752" i="25"/>
  <x:c r="L5752" i="25"/>
  <x:c r="M5752" i="25"/>
  <x:c r="N5752" i="25"/>
  <x:c r="P5752" i="25"/>
  <x:c r="Q5752" i="25"/>
  <x:c r="R5752" i="25"/>
  <x:c r="A5753" i="25"/>
  <x:c r="B5753" i="25"/>
  <x:c r="C5753" i="25"/>
  <x:c r="D5753" i="25"/>
  <x:c r="E5753" i="25"/>
  <x:c r="F5753" i="25"/>
  <x:c r="G5753" i="25"/>
  <x:c r="H5753" i="25"/>
  <x:c r="I5753" i="25"/>
  <x:c r="J5753" i="25"/>
  <x:c r="K5753" i="25"/>
  <x:c r="L5753" i="25"/>
  <x:c r="M5753" i="25"/>
  <x:c r="N5753" i="25"/>
  <x:c r="P5753" i="25"/>
  <x:c r="Q5753" i="25"/>
  <x:c r="R5753" i="25"/>
  <x:c r="A5754" i="25"/>
  <x:c r="B5754" i="25"/>
  <x:c r="C5754" i="25"/>
  <x:c r="D5754" i="25"/>
  <x:c r="E5754" i="25"/>
  <x:c r="F5754" i="25"/>
  <x:c r="G5754" i="25"/>
  <x:c r="H5754" i="25"/>
  <x:c r="I5754" i="25"/>
  <x:c r="J5754" i="25"/>
  <x:c r="K5754" i="25"/>
  <x:c r="L5754" i="25"/>
  <x:c r="M5754" i="25"/>
  <x:c r="N5754" i="25"/>
  <x:c r="P5754" i="25"/>
  <x:c r="Q5754" i="25"/>
  <x:c r="R5754" i="25"/>
  <x:c r="A5755" i="25"/>
  <x:c r="B5755" i="25"/>
  <x:c r="C5755" i="25"/>
  <x:c r="D5755" i="25"/>
  <x:c r="E5755" i="25"/>
  <x:c r="F5755" i="25"/>
  <x:c r="G5755" i="25"/>
  <x:c r="H5755" i="25"/>
  <x:c r="I5755" i="25"/>
  <x:c r="J5755" i="25"/>
  <x:c r="K5755" i="25"/>
  <x:c r="L5755" i="25"/>
  <x:c r="M5755" i="25"/>
  <x:c r="N5755" i="25"/>
  <x:c r="P5755" i="25"/>
  <x:c r="Q5755" i="25"/>
  <x:c r="R5755" i="25"/>
  <x:c r="A5756" i="25"/>
  <x:c r="B5756" i="25"/>
  <x:c r="C5756" i="25"/>
  <x:c r="D5756" i="25"/>
  <x:c r="E5756" i="25"/>
  <x:c r="F5756" i="25"/>
  <x:c r="G5756" i="25"/>
  <x:c r="H5756" i="25"/>
  <x:c r="I5756" i="25"/>
  <x:c r="J5756" i="25"/>
  <x:c r="K5756" i="25"/>
  <x:c r="L5756" i="25"/>
  <x:c r="M5756" i="25"/>
  <x:c r="N5756" i="25"/>
  <x:c r="P5756" i="25"/>
  <x:c r="Q5756" i="25"/>
  <x:c r="R5756" i="25"/>
  <x:c r="A5757" i="25"/>
  <x:c r="B5757" i="25"/>
  <x:c r="C5757" i="25"/>
  <x:c r="D5757" i="25"/>
  <x:c r="E5757" i="25"/>
  <x:c r="F5757" i="25"/>
  <x:c r="G5757" i="25"/>
  <x:c r="H5757" i="25"/>
  <x:c r="I5757" i="25"/>
  <x:c r="J5757" i="25"/>
  <x:c r="K5757" i="25"/>
  <x:c r="L5757" i="25"/>
  <x:c r="M5757" i="25"/>
  <x:c r="N5757" i="25"/>
  <x:c r="P5757" i="25"/>
  <x:c r="Q5757" i="25"/>
  <x:c r="R5757" i="25"/>
  <x:c r="A5758" i="25"/>
  <x:c r="B5758" i="25"/>
  <x:c r="C5758" i="25"/>
  <x:c r="D5758" i="25"/>
  <x:c r="E5758" i="25"/>
  <x:c r="F5758" i="25"/>
  <x:c r="G5758" i="25"/>
  <x:c r="H5758" i="25"/>
  <x:c r="I5758" i="25"/>
  <x:c r="J5758" i="25"/>
  <x:c r="K5758" i="25"/>
  <x:c r="L5758" i="25"/>
  <x:c r="M5758" i="25"/>
  <x:c r="N5758" i="25"/>
  <x:c r="P5758" i="25"/>
  <x:c r="Q5758" i="25"/>
  <x:c r="R5758" i="25"/>
  <x:c r="A5759" i="25"/>
  <x:c r="B5759" i="25"/>
  <x:c r="C5759" i="25"/>
  <x:c r="D5759" i="25"/>
  <x:c r="E5759" i="25"/>
  <x:c r="F5759" i="25"/>
  <x:c r="G5759" i="25"/>
  <x:c r="H5759" i="25"/>
  <x:c r="I5759" i="25"/>
  <x:c r="J5759" i="25"/>
  <x:c r="K5759" i="25"/>
  <x:c r="L5759" i="25"/>
  <x:c r="M5759" i="25"/>
  <x:c r="N5759" i="25"/>
  <x:c r="P5759" i="25"/>
  <x:c r="Q5759" i="25"/>
  <x:c r="R5759" i="25"/>
  <x:c r="A5760" i="25"/>
  <x:c r="B5760" i="25"/>
  <x:c r="C5760" i="25"/>
  <x:c r="D5760" i="25"/>
  <x:c r="E5760" i="25"/>
  <x:c r="F5760" i="25"/>
  <x:c r="G5760" i="25"/>
  <x:c r="H5760" i="25"/>
  <x:c r="I5760" i="25"/>
  <x:c r="J5760" i="25"/>
  <x:c r="K5760" i="25"/>
  <x:c r="L5760" i="25"/>
  <x:c r="M5760" i="25"/>
  <x:c r="N5760" i="25"/>
  <x:c r="P5760" i="25"/>
  <x:c r="Q5760" i="25"/>
  <x:c r="R5760" i="25"/>
  <x:c r="A5761" i="25"/>
  <x:c r="B5761" i="25"/>
  <x:c r="C5761" i="25"/>
  <x:c r="D5761" i="25"/>
  <x:c r="E5761" i="25"/>
  <x:c r="F5761" i="25"/>
  <x:c r="G5761" i="25"/>
  <x:c r="H5761" i="25"/>
  <x:c r="I5761" i="25"/>
  <x:c r="J5761" i="25"/>
  <x:c r="K5761" i="25"/>
  <x:c r="L5761" i="25"/>
  <x:c r="M5761" i="25"/>
  <x:c r="N5761" i="25"/>
  <x:c r="P5761" i="25"/>
  <x:c r="Q5761" i="25"/>
  <x:c r="R5761" i="25"/>
  <x:c r="A5762" i="25"/>
  <x:c r="B5762" i="25"/>
  <x:c r="C5762" i="25"/>
  <x:c r="D5762" i="25"/>
  <x:c r="E5762" i="25"/>
  <x:c r="F5762" i="25"/>
  <x:c r="G5762" i="25"/>
  <x:c r="H5762" i="25"/>
  <x:c r="I5762" i="25"/>
  <x:c r="J5762" i="25"/>
  <x:c r="K5762" i="25"/>
  <x:c r="L5762" i="25"/>
  <x:c r="M5762" i="25"/>
  <x:c r="N5762" i="25"/>
  <x:c r="P5762" i="25"/>
  <x:c r="Q5762" i="25"/>
  <x:c r="R5762" i="25"/>
  <x:c r="A5763" i="25"/>
  <x:c r="B5763" i="25"/>
  <x:c r="C5763" i="25"/>
  <x:c r="D5763" i="25"/>
  <x:c r="E5763" i="25"/>
  <x:c r="F5763" i="25"/>
  <x:c r="G5763" i="25"/>
  <x:c r="H5763" i="25"/>
  <x:c r="I5763" i="25"/>
  <x:c r="J5763" i="25"/>
  <x:c r="K5763" i="25"/>
  <x:c r="L5763" i="25"/>
  <x:c r="M5763" i="25"/>
  <x:c r="N5763" i="25"/>
  <x:c r="P5763" i="25"/>
  <x:c r="Q5763" i="25"/>
  <x:c r="R5763" i="25"/>
  <x:c r="A5764" i="25"/>
  <x:c r="B5764" i="25"/>
  <x:c r="C5764" i="25"/>
  <x:c r="D5764" i="25"/>
  <x:c r="E5764" i="25"/>
  <x:c r="F5764" i="25"/>
  <x:c r="G5764" i="25"/>
  <x:c r="H5764" i="25"/>
  <x:c r="I5764" i="25"/>
  <x:c r="J5764" i="25"/>
  <x:c r="K5764" i="25"/>
  <x:c r="L5764" i="25"/>
  <x:c r="M5764" i="25"/>
  <x:c r="N5764" i="25"/>
  <x:c r="P5764" i="25"/>
  <x:c r="Q5764" i="25"/>
  <x:c r="R5764" i="25"/>
  <x:c r="A5765" i="25"/>
  <x:c r="B5765" i="25"/>
  <x:c r="C5765" i="25"/>
  <x:c r="D5765" i="25"/>
  <x:c r="E5765" i="25"/>
  <x:c r="F5765" i="25"/>
  <x:c r="G5765" i="25"/>
  <x:c r="H5765" i="25"/>
  <x:c r="I5765" i="25"/>
  <x:c r="J5765" i="25"/>
  <x:c r="K5765" i="25"/>
  <x:c r="L5765" i="25"/>
  <x:c r="M5765" i="25"/>
  <x:c r="N5765" i="25"/>
  <x:c r="P5765" i="25"/>
  <x:c r="Q5765" i="25"/>
  <x:c r="R5765" i="25"/>
  <x:c r="A5766" i="25"/>
  <x:c r="B5766" i="25"/>
  <x:c r="C5766" i="25"/>
  <x:c r="D5766" i="25"/>
  <x:c r="E5766" i="25"/>
  <x:c r="F5766" i="25"/>
  <x:c r="G5766" i="25"/>
  <x:c r="H5766" i="25"/>
  <x:c r="I5766" i="25"/>
  <x:c r="J5766" i="25"/>
  <x:c r="K5766" i="25"/>
  <x:c r="L5766" i="25"/>
  <x:c r="M5766" i="25"/>
  <x:c r="N5766" i="25"/>
  <x:c r="P5766" i="25"/>
  <x:c r="Q5766" i="25"/>
  <x:c r="R5766" i="25"/>
  <x:c r="A5767" i="25"/>
  <x:c r="B5767" i="25"/>
  <x:c r="C5767" i="25"/>
  <x:c r="D5767" i="25"/>
  <x:c r="E5767" i="25"/>
  <x:c r="F5767" i="25"/>
  <x:c r="G5767" i="25"/>
  <x:c r="H5767" i="25"/>
  <x:c r="I5767" i="25"/>
  <x:c r="J5767" i="25"/>
  <x:c r="K5767" i="25"/>
  <x:c r="L5767" i="25"/>
  <x:c r="M5767" i="25"/>
  <x:c r="N5767" i="25"/>
  <x:c r="P5767" i="25"/>
  <x:c r="Q5767" i="25"/>
  <x:c r="R5767" i="25"/>
  <x:c r="A5768" i="25"/>
  <x:c r="B5768" i="25"/>
  <x:c r="C5768" i="25"/>
  <x:c r="D5768" i="25"/>
  <x:c r="E5768" i="25"/>
  <x:c r="F5768" i="25"/>
  <x:c r="G5768" i="25"/>
  <x:c r="H5768" i="25"/>
  <x:c r="I5768" i="25"/>
  <x:c r="J5768" i="25"/>
  <x:c r="K5768" i="25"/>
  <x:c r="L5768" i="25"/>
  <x:c r="M5768" i="25"/>
  <x:c r="N5768" i="25"/>
  <x:c r="P5768" i="25"/>
  <x:c r="Q5768" i="25"/>
  <x:c r="R5768" i="25"/>
  <x:c r="A5769" i="25"/>
  <x:c r="B5769" i="25"/>
  <x:c r="C5769" i="25"/>
  <x:c r="D5769" i="25"/>
  <x:c r="E5769" i="25"/>
  <x:c r="F5769" i="25"/>
  <x:c r="G5769" i="25"/>
  <x:c r="H5769" i="25"/>
  <x:c r="I5769" i="25"/>
  <x:c r="J5769" i="25"/>
  <x:c r="K5769" i="25"/>
  <x:c r="L5769" i="25"/>
  <x:c r="M5769" i="25"/>
  <x:c r="N5769" i="25"/>
  <x:c r="P5769" i="25"/>
  <x:c r="Q5769" i="25"/>
  <x:c r="R5769" i="25"/>
  <x:c r="A5770" i="25"/>
  <x:c r="B5770" i="25"/>
  <x:c r="C5770" i="25"/>
  <x:c r="D5770" i="25"/>
  <x:c r="E5770" i="25"/>
  <x:c r="F5770" i="25"/>
  <x:c r="G5770" i="25"/>
  <x:c r="H5770" i="25"/>
  <x:c r="I5770" i="25"/>
  <x:c r="J5770" i="25"/>
  <x:c r="K5770" i="25"/>
  <x:c r="L5770" i="25"/>
  <x:c r="M5770" i="25"/>
  <x:c r="N5770" i="25"/>
  <x:c r="P5770" i="25"/>
  <x:c r="Q5770" i="25"/>
  <x:c r="R5770" i="25"/>
  <x:c r="A5771" i="25"/>
  <x:c r="B5771" i="25"/>
  <x:c r="C5771" i="25"/>
  <x:c r="D5771" i="25"/>
  <x:c r="E5771" i="25"/>
  <x:c r="F5771" i="25"/>
  <x:c r="G5771" i="25"/>
  <x:c r="H5771" i="25"/>
  <x:c r="I5771" i="25"/>
  <x:c r="J5771" i="25"/>
  <x:c r="K5771" i="25"/>
  <x:c r="L5771" i="25"/>
  <x:c r="M5771" i="25"/>
  <x:c r="N5771" i="25"/>
  <x:c r="P5771" i="25"/>
  <x:c r="Q5771" i="25"/>
  <x:c r="R5771" i="25"/>
  <x:c r="A5772" i="25"/>
  <x:c r="B5772" i="25"/>
  <x:c r="C5772" i="25"/>
  <x:c r="D5772" i="25"/>
  <x:c r="E5772" i="25"/>
  <x:c r="F5772" i="25"/>
  <x:c r="G5772" i="25"/>
  <x:c r="H5772" i="25"/>
  <x:c r="I5772" i="25"/>
  <x:c r="J5772" i="25"/>
  <x:c r="K5772" i="25"/>
  <x:c r="L5772" i="25"/>
  <x:c r="M5772" i="25"/>
  <x:c r="N5772" i="25"/>
  <x:c r="P5772" i="25"/>
  <x:c r="Q5772" i="25"/>
  <x:c r="R5772" i="25"/>
  <x:c r="A5773" i="25"/>
  <x:c r="B5773" i="25"/>
  <x:c r="C5773" i="25"/>
  <x:c r="D5773" i="25"/>
  <x:c r="E5773" i="25"/>
  <x:c r="F5773" i="25"/>
  <x:c r="G5773" i="25"/>
  <x:c r="H5773" i="25"/>
  <x:c r="I5773" i="25"/>
  <x:c r="J5773" i="25"/>
  <x:c r="K5773" i="25"/>
  <x:c r="L5773" i="25"/>
  <x:c r="M5773" i="25"/>
  <x:c r="N5773" i="25"/>
  <x:c r="P5773" i="25"/>
  <x:c r="Q5773" i="25"/>
  <x:c r="R5773" i="25"/>
  <x:c r="A5774" i="25"/>
  <x:c r="B5774" i="25"/>
  <x:c r="C5774" i="25"/>
  <x:c r="D5774" i="25"/>
  <x:c r="E5774" i="25"/>
  <x:c r="F5774" i="25"/>
  <x:c r="G5774" i="25"/>
  <x:c r="H5774" i="25"/>
  <x:c r="I5774" i="25"/>
  <x:c r="J5774" i="25"/>
  <x:c r="K5774" i="25"/>
  <x:c r="L5774" i="25"/>
  <x:c r="M5774" i="25"/>
  <x:c r="N5774" i="25"/>
  <x:c r="P5774" i="25"/>
  <x:c r="Q5774" i="25"/>
  <x:c r="R5774" i="25"/>
  <x:c r="A5775" i="25"/>
  <x:c r="B5775" i="25"/>
  <x:c r="C5775" i="25"/>
  <x:c r="D5775" i="25"/>
  <x:c r="E5775" i="25"/>
  <x:c r="F5775" i="25"/>
  <x:c r="G5775" i="25"/>
  <x:c r="H5775" i="25"/>
  <x:c r="I5775" i="25"/>
  <x:c r="J5775" i="25"/>
  <x:c r="K5775" i="25"/>
  <x:c r="L5775" i="25"/>
  <x:c r="M5775" i="25"/>
  <x:c r="N5775" i="25"/>
  <x:c r="P5775" i="25"/>
  <x:c r="Q5775" i="25"/>
  <x:c r="R5775" i="25"/>
  <x:c r="A5776" i="25"/>
  <x:c r="B5776" i="25"/>
  <x:c r="C5776" i="25"/>
  <x:c r="D5776" i="25"/>
  <x:c r="E5776" i="25"/>
  <x:c r="F5776" i="25"/>
  <x:c r="G5776" i="25"/>
  <x:c r="H5776" i="25"/>
  <x:c r="I5776" i="25"/>
  <x:c r="J5776" i="25"/>
  <x:c r="K5776" i="25"/>
  <x:c r="L5776" i="25"/>
  <x:c r="M5776" i="25"/>
  <x:c r="N5776" i="25"/>
  <x:c r="P5776" i="25"/>
  <x:c r="Q5776" i="25"/>
  <x:c r="R5776" i="25"/>
  <x:c r="A5777" i="25"/>
  <x:c r="B5777" i="25"/>
  <x:c r="C5777" i="25"/>
  <x:c r="D5777" i="25"/>
  <x:c r="E5777" i="25"/>
  <x:c r="F5777" i="25"/>
  <x:c r="G5777" i="25"/>
  <x:c r="H5777" i="25"/>
  <x:c r="I5777" i="25"/>
  <x:c r="J5777" i="25"/>
  <x:c r="K5777" i="25"/>
  <x:c r="L5777" i="25"/>
  <x:c r="M5777" i="25"/>
  <x:c r="N5777" i="25"/>
  <x:c r="P5777" i="25"/>
  <x:c r="Q5777" i="25"/>
  <x:c r="R5777" i="25"/>
  <x:c r="A5778" i="25"/>
  <x:c r="B5778" i="25"/>
  <x:c r="C5778" i="25"/>
  <x:c r="D5778" i="25"/>
  <x:c r="E5778" i="25"/>
  <x:c r="F5778" i="25"/>
  <x:c r="G5778" i="25"/>
  <x:c r="H5778" i="25"/>
  <x:c r="I5778" i="25"/>
  <x:c r="J5778" i="25"/>
  <x:c r="K5778" i="25"/>
  <x:c r="L5778" i="25"/>
  <x:c r="M5778" i="25"/>
  <x:c r="N5778" i="25"/>
  <x:c r="P5778" i="25"/>
  <x:c r="Q5778" i="25"/>
  <x:c r="R5778" i="25"/>
  <x:c r="A5779" i="25"/>
  <x:c r="B5779" i="25"/>
  <x:c r="C5779" i="25"/>
  <x:c r="D5779" i="25"/>
  <x:c r="E5779" i="25"/>
  <x:c r="F5779" i="25"/>
  <x:c r="G5779" i="25"/>
  <x:c r="H5779" i="25"/>
  <x:c r="I5779" i="25"/>
  <x:c r="J5779" i="25"/>
  <x:c r="K5779" i="25"/>
  <x:c r="L5779" i="25"/>
  <x:c r="M5779" i="25"/>
  <x:c r="N5779" i="25"/>
  <x:c r="P5779" i="25"/>
  <x:c r="Q5779" i="25"/>
  <x:c r="R5779" i="25"/>
  <x:c r="A5780" i="25"/>
  <x:c r="B5780" i="25"/>
  <x:c r="C5780" i="25"/>
  <x:c r="D5780" i="25"/>
  <x:c r="E5780" i="25"/>
  <x:c r="F5780" i="25"/>
  <x:c r="G5780" i="25"/>
  <x:c r="H5780" i="25"/>
  <x:c r="I5780" i="25"/>
  <x:c r="J5780" i="25"/>
  <x:c r="K5780" i="25"/>
  <x:c r="L5780" i="25"/>
  <x:c r="M5780" i="25"/>
  <x:c r="N5780" i="25"/>
  <x:c r="P5780" i="25"/>
  <x:c r="Q5780" i="25"/>
  <x:c r="R5780" i="25"/>
  <x:c r="A5781" i="25"/>
  <x:c r="B5781" i="25"/>
  <x:c r="C5781" i="25"/>
  <x:c r="D5781" i="25"/>
  <x:c r="E5781" i="25"/>
  <x:c r="F5781" i="25"/>
  <x:c r="G5781" i="25"/>
  <x:c r="H5781" i="25"/>
  <x:c r="I5781" i="25"/>
  <x:c r="J5781" i="25"/>
  <x:c r="K5781" i="25"/>
  <x:c r="L5781" i="25"/>
  <x:c r="M5781" i="25"/>
  <x:c r="N5781" i="25"/>
  <x:c r="P5781" i="25"/>
  <x:c r="Q5781" i="25"/>
  <x:c r="R5781" i="25"/>
  <x:c r="A5782" i="25"/>
  <x:c r="B5782" i="25"/>
  <x:c r="C5782" i="25"/>
  <x:c r="D5782" i="25"/>
  <x:c r="E5782" i="25"/>
  <x:c r="F5782" i="25"/>
  <x:c r="G5782" i="25"/>
  <x:c r="H5782" i="25"/>
  <x:c r="I5782" i="25"/>
  <x:c r="J5782" i="25"/>
  <x:c r="K5782" i="25"/>
  <x:c r="L5782" i="25"/>
  <x:c r="M5782" i="25"/>
  <x:c r="N5782" i="25"/>
  <x:c r="P5782" i="25"/>
  <x:c r="Q5782" i="25"/>
  <x:c r="R5782" i="25"/>
  <x:c r="A5783" i="25"/>
  <x:c r="B5783" i="25"/>
  <x:c r="C5783" i="25"/>
  <x:c r="D5783" i="25"/>
  <x:c r="E5783" i="25"/>
  <x:c r="F5783" i="25"/>
  <x:c r="G5783" i="25"/>
  <x:c r="H5783" i="25"/>
  <x:c r="I5783" i="25"/>
  <x:c r="J5783" i="25"/>
  <x:c r="K5783" i="25"/>
  <x:c r="L5783" i="25"/>
  <x:c r="M5783" i="25"/>
  <x:c r="N5783" i="25"/>
  <x:c r="P5783" i="25"/>
  <x:c r="Q5783" i="25"/>
  <x:c r="R5783" i="25"/>
  <x:c r="A5784" i="25"/>
  <x:c r="B5784" i="25"/>
  <x:c r="C5784" i="25"/>
  <x:c r="D5784" i="25"/>
  <x:c r="E5784" i="25"/>
  <x:c r="F5784" i="25"/>
  <x:c r="G5784" i="25"/>
  <x:c r="H5784" i="25"/>
  <x:c r="I5784" i="25"/>
  <x:c r="J5784" i="25"/>
  <x:c r="K5784" i="25"/>
  <x:c r="L5784" i="25"/>
  <x:c r="M5784" i="25"/>
  <x:c r="N5784" i="25"/>
  <x:c r="P5784" i="25"/>
  <x:c r="Q5784" i="25"/>
  <x:c r="R5784" i="25"/>
  <x:c r="A5785" i="25"/>
  <x:c r="B5785" i="25"/>
  <x:c r="C5785" i="25"/>
  <x:c r="D5785" i="25"/>
  <x:c r="E5785" i="25"/>
  <x:c r="F5785" i="25"/>
  <x:c r="G5785" i="25"/>
  <x:c r="H5785" i="25"/>
  <x:c r="I5785" i="25"/>
  <x:c r="J5785" i="25"/>
  <x:c r="K5785" i="25"/>
  <x:c r="L5785" i="25"/>
  <x:c r="M5785" i="25"/>
  <x:c r="N5785" i="25"/>
  <x:c r="P5785" i="25"/>
  <x:c r="Q5785" i="25"/>
  <x:c r="R5785" i="25"/>
  <x:c r="A5786" i="25"/>
  <x:c r="B5786" i="25"/>
  <x:c r="C5786" i="25"/>
  <x:c r="D5786" i="25"/>
  <x:c r="E5786" i="25"/>
  <x:c r="F5786" i="25"/>
  <x:c r="G5786" i="25"/>
  <x:c r="H5786" i="25"/>
  <x:c r="I5786" i="25"/>
  <x:c r="J5786" i="25"/>
  <x:c r="K5786" i="25"/>
  <x:c r="L5786" i="25"/>
  <x:c r="M5786" i="25"/>
  <x:c r="N5786" i="25"/>
  <x:c r="P5786" i="25"/>
  <x:c r="Q5786" i="25"/>
  <x:c r="R5786" i="25"/>
  <x:c r="A5787" i="25"/>
  <x:c r="B5787" i="25"/>
  <x:c r="C5787" i="25"/>
  <x:c r="D5787" i="25"/>
  <x:c r="E5787" i="25"/>
  <x:c r="F5787" i="25"/>
  <x:c r="G5787" i="25"/>
  <x:c r="H5787" i="25"/>
  <x:c r="I5787" i="25"/>
  <x:c r="J5787" i="25"/>
  <x:c r="K5787" i="25"/>
  <x:c r="L5787" i="25"/>
  <x:c r="M5787" i="25"/>
  <x:c r="N5787" i="25"/>
  <x:c r="P5787" i="25"/>
  <x:c r="Q5787" i="25"/>
  <x:c r="R5787" i="25"/>
  <x:c r="A5788" i="25"/>
  <x:c r="B5788" i="25"/>
  <x:c r="C5788" i="25"/>
  <x:c r="D5788" i="25"/>
  <x:c r="E5788" i="25"/>
  <x:c r="F5788" i="25"/>
  <x:c r="G5788" i="25"/>
  <x:c r="H5788" i="25"/>
  <x:c r="I5788" i="25"/>
  <x:c r="J5788" i="25"/>
  <x:c r="K5788" i="25"/>
  <x:c r="L5788" i="25"/>
  <x:c r="M5788" i="25"/>
  <x:c r="N5788" i="25"/>
  <x:c r="P5788" i="25"/>
  <x:c r="Q5788" i="25"/>
  <x:c r="R5788" i="25"/>
  <x:c r="A5789" i="25"/>
  <x:c r="B5789" i="25"/>
  <x:c r="C5789" i="25"/>
  <x:c r="D5789" i="25"/>
  <x:c r="E5789" i="25"/>
  <x:c r="F5789" i="25"/>
  <x:c r="G5789" i="25"/>
  <x:c r="H5789" i="25"/>
  <x:c r="I5789" i="25"/>
  <x:c r="J5789" i="25"/>
  <x:c r="K5789" i="25"/>
  <x:c r="L5789" i="25"/>
  <x:c r="M5789" i="25"/>
  <x:c r="N5789" i="25"/>
  <x:c r="P5789" i="25"/>
  <x:c r="Q5789" i="25"/>
  <x:c r="R5789" i="25"/>
  <x:c r="A5790" i="25"/>
  <x:c r="B5790" i="25"/>
  <x:c r="C5790" i="25"/>
  <x:c r="D5790" i="25"/>
  <x:c r="E5790" i="25"/>
  <x:c r="F5790" i="25"/>
  <x:c r="G5790" i="25"/>
  <x:c r="H5790" i="25"/>
  <x:c r="I5790" i="25"/>
  <x:c r="J5790" i="25"/>
  <x:c r="K5790" i="25"/>
  <x:c r="L5790" i="25"/>
  <x:c r="M5790" i="25"/>
  <x:c r="N5790" i="25"/>
  <x:c r="P5790" i="25"/>
  <x:c r="Q5790" i="25"/>
  <x:c r="R5790" i="25"/>
  <x:c r="A5791" i="25"/>
  <x:c r="B5791" i="25"/>
  <x:c r="C5791" i="25"/>
  <x:c r="D5791" i="25"/>
  <x:c r="E5791" i="25"/>
  <x:c r="F5791" i="25"/>
  <x:c r="G5791" i="25"/>
  <x:c r="H5791" i="25"/>
  <x:c r="I5791" i="25"/>
  <x:c r="J5791" i="25"/>
  <x:c r="K5791" i="25"/>
  <x:c r="L5791" i="25"/>
  <x:c r="M5791" i="25"/>
  <x:c r="N5791" i="25"/>
  <x:c r="P5791" i="25"/>
  <x:c r="Q5791" i="25"/>
  <x:c r="R5791" i="25"/>
  <x:c r="A5792" i="25"/>
  <x:c r="B5792" i="25"/>
  <x:c r="C5792" i="25"/>
  <x:c r="D5792" i="25"/>
  <x:c r="E5792" i="25"/>
  <x:c r="F5792" i="25"/>
  <x:c r="G5792" i="25"/>
  <x:c r="H5792" i="25"/>
  <x:c r="I5792" i="25"/>
  <x:c r="J5792" i="25"/>
  <x:c r="K5792" i="25"/>
  <x:c r="L5792" i="25"/>
  <x:c r="M5792" i="25"/>
  <x:c r="N5792" i="25"/>
  <x:c r="P5792" i="25"/>
  <x:c r="Q5792" i="25"/>
  <x:c r="R5792" i="25"/>
  <x:c r="A5793" i="25"/>
  <x:c r="B5793" i="25"/>
  <x:c r="C5793" i="25"/>
  <x:c r="D5793" i="25"/>
  <x:c r="E5793" i="25"/>
  <x:c r="F5793" i="25"/>
  <x:c r="G5793" i="25"/>
  <x:c r="H5793" i="25"/>
  <x:c r="I5793" i="25"/>
  <x:c r="J5793" i="25"/>
  <x:c r="K5793" i="25"/>
  <x:c r="L5793" i="25"/>
  <x:c r="M5793" i="25"/>
  <x:c r="N5793" i="25"/>
  <x:c r="P5793" i="25"/>
  <x:c r="Q5793" i="25"/>
  <x:c r="R5793" i="25"/>
  <x:c r="A5794" i="25"/>
  <x:c r="B5794" i="25"/>
  <x:c r="C5794" i="25"/>
  <x:c r="D5794" i="25"/>
  <x:c r="E5794" i="25"/>
  <x:c r="F5794" i="25"/>
  <x:c r="G5794" i="25"/>
  <x:c r="H5794" i="25"/>
  <x:c r="I5794" i="25"/>
  <x:c r="J5794" i="25"/>
  <x:c r="K5794" i="25"/>
  <x:c r="L5794" i="25"/>
  <x:c r="M5794" i="25"/>
  <x:c r="N5794" i="25"/>
  <x:c r="P5794" i="25"/>
  <x:c r="Q5794" i="25"/>
  <x:c r="R5794" i="25"/>
  <x:c r="A5795" i="25"/>
  <x:c r="B5795" i="25"/>
  <x:c r="C5795" i="25"/>
  <x:c r="D5795" i="25"/>
  <x:c r="E5795" i="25"/>
  <x:c r="F5795" i="25"/>
  <x:c r="G5795" i="25"/>
  <x:c r="H5795" i="25"/>
  <x:c r="I5795" i="25"/>
  <x:c r="J5795" i="25"/>
  <x:c r="K5795" i="25"/>
  <x:c r="L5795" i="25"/>
  <x:c r="M5795" i="25"/>
  <x:c r="N5795" i="25"/>
  <x:c r="P5795" i="25"/>
  <x:c r="Q5795" i="25"/>
  <x:c r="R5795" i="25"/>
  <x:c r="A5796" i="25"/>
  <x:c r="B5796" i="25"/>
  <x:c r="C5796" i="25"/>
  <x:c r="D5796" i="25"/>
  <x:c r="E5796" i="25"/>
  <x:c r="F5796" i="25"/>
  <x:c r="G5796" i="25"/>
  <x:c r="H5796" i="25"/>
  <x:c r="I5796" i="25"/>
  <x:c r="J5796" i="25"/>
  <x:c r="K5796" i="25"/>
  <x:c r="L5796" i="25"/>
  <x:c r="M5796" i="25"/>
  <x:c r="N5796" i="25"/>
  <x:c r="P5796" i="25"/>
  <x:c r="Q5796" i="25"/>
  <x:c r="R5796" i="25"/>
  <x:c r="A5797" i="25"/>
  <x:c r="B5797" i="25"/>
  <x:c r="C5797" i="25"/>
  <x:c r="D5797" i="25"/>
  <x:c r="E5797" i="25"/>
  <x:c r="F5797" i="25"/>
  <x:c r="G5797" i="25"/>
  <x:c r="H5797" i="25"/>
  <x:c r="I5797" i="25"/>
  <x:c r="J5797" i="25"/>
  <x:c r="K5797" i="25"/>
  <x:c r="L5797" i="25"/>
  <x:c r="M5797" i="25"/>
  <x:c r="N5797" i="25"/>
  <x:c r="P5797" i="25"/>
  <x:c r="Q5797" i="25"/>
  <x:c r="R5797" i="25"/>
  <x:c r="A5798" i="25"/>
  <x:c r="B5798" i="25"/>
  <x:c r="C5798" i="25"/>
  <x:c r="D5798" i="25"/>
  <x:c r="E5798" i="25"/>
  <x:c r="F5798" i="25"/>
  <x:c r="G5798" i="25"/>
  <x:c r="H5798" i="25"/>
  <x:c r="I5798" i="25"/>
  <x:c r="J5798" i="25"/>
  <x:c r="K5798" i="25"/>
  <x:c r="L5798" i="25"/>
  <x:c r="M5798" i="25"/>
  <x:c r="N5798" i="25"/>
  <x:c r="P5798" i="25"/>
  <x:c r="Q5798" i="25"/>
  <x:c r="R5798" i="25"/>
  <x:c r="A5799" i="25"/>
  <x:c r="B5799" i="25"/>
  <x:c r="C5799" i="25"/>
  <x:c r="D5799" i="25"/>
  <x:c r="E5799" i="25"/>
  <x:c r="F5799" i="25"/>
  <x:c r="G5799" i="25"/>
  <x:c r="H5799" i="25"/>
  <x:c r="I5799" i="25"/>
  <x:c r="J5799" i="25"/>
  <x:c r="K5799" i="25"/>
  <x:c r="L5799" i="25"/>
  <x:c r="M5799" i="25"/>
  <x:c r="N5799" i="25"/>
  <x:c r="P5799" i="25"/>
  <x:c r="Q5799" i="25"/>
  <x:c r="R5799" i="25"/>
  <x:c r="A5800" i="25"/>
  <x:c r="B5800" i="25"/>
  <x:c r="C5800" i="25"/>
  <x:c r="D5800" i="25"/>
  <x:c r="E5800" i="25"/>
  <x:c r="F5800" i="25"/>
  <x:c r="G5800" i="25"/>
  <x:c r="H5800" i="25"/>
  <x:c r="I5800" i="25"/>
  <x:c r="J5800" i="25"/>
  <x:c r="K5800" i="25"/>
  <x:c r="L5800" i="25"/>
  <x:c r="M5800" i="25"/>
  <x:c r="N5800" i="25"/>
  <x:c r="P5800" i="25"/>
  <x:c r="Q5800" i="25"/>
  <x:c r="R5800" i="25"/>
  <x:c r="A5801" i="25"/>
  <x:c r="B5801" i="25"/>
  <x:c r="C5801" i="25"/>
  <x:c r="D5801" i="25"/>
  <x:c r="E5801" i="25"/>
  <x:c r="F5801" i="25"/>
  <x:c r="G5801" i="25"/>
  <x:c r="H5801" i="25"/>
  <x:c r="I5801" i="25"/>
  <x:c r="J5801" i="25"/>
  <x:c r="K5801" i="25"/>
  <x:c r="L5801" i="25"/>
  <x:c r="M5801" i="25"/>
  <x:c r="N5801" i="25"/>
  <x:c r="P5801" i="25"/>
  <x:c r="Q5801" i="25"/>
  <x:c r="R5801" i="25"/>
  <x:c r="A5802" i="25"/>
  <x:c r="B5802" i="25"/>
  <x:c r="C5802" i="25"/>
  <x:c r="D5802" i="25"/>
  <x:c r="E5802" i="25"/>
  <x:c r="F5802" i="25"/>
  <x:c r="G5802" i="25"/>
  <x:c r="H5802" i="25"/>
  <x:c r="I5802" i="25"/>
  <x:c r="J5802" i="25"/>
  <x:c r="K5802" i="25"/>
  <x:c r="L5802" i="25"/>
  <x:c r="M5802" i="25"/>
  <x:c r="N5802" i="25"/>
  <x:c r="P5802" i="25"/>
  <x:c r="Q5802" i="25"/>
  <x:c r="R5802" i="25"/>
  <x:c r="A5803" i="25"/>
  <x:c r="B5803" i="25"/>
  <x:c r="C5803" i="25"/>
  <x:c r="D5803" i="25"/>
  <x:c r="E5803" i="25"/>
  <x:c r="F5803" i="25"/>
  <x:c r="G5803" i="25"/>
  <x:c r="H5803" i="25"/>
  <x:c r="I5803" i="25"/>
  <x:c r="J5803" i="25"/>
  <x:c r="K5803" i="25"/>
  <x:c r="L5803" i="25"/>
  <x:c r="M5803" i="25"/>
  <x:c r="N5803" i="25"/>
  <x:c r="P5803" i="25"/>
  <x:c r="Q5803" i="25"/>
  <x:c r="R5803" i="25"/>
  <x:c r="A5804" i="25"/>
  <x:c r="B5804" i="25"/>
  <x:c r="C5804" i="25"/>
  <x:c r="D5804" i="25"/>
  <x:c r="E5804" i="25"/>
  <x:c r="F5804" i="25"/>
  <x:c r="G5804" i="25"/>
  <x:c r="H5804" i="25"/>
  <x:c r="I5804" i="25"/>
  <x:c r="J5804" i="25"/>
  <x:c r="K5804" i="25"/>
  <x:c r="L5804" i="25"/>
  <x:c r="M5804" i="25"/>
  <x:c r="N5804" i="25"/>
  <x:c r="P5804" i="25"/>
  <x:c r="Q5804" i="25"/>
  <x:c r="R5804" i="25"/>
  <x:c r="A5805" i="25"/>
  <x:c r="B5805" i="25"/>
  <x:c r="C5805" i="25"/>
  <x:c r="D5805" i="25"/>
  <x:c r="E5805" i="25"/>
  <x:c r="F5805" i="25"/>
  <x:c r="G5805" i="25"/>
  <x:c r="H5805" i="25"/>
  <x:c r="I5805" i="25"/>
  <x:c r="J5805" i="25"/>
  <x:c r="K5805" i="25"/>
  <x:c r="L5805" i="25"/>
  <x:c r="M5805" i="25"/>
  <x:c r="N5805" i="25"/>
  <x:c r="P5805" i="25"/>
  <x:c r="Q5805" i="25"/>
  <x:c r="R5805" i="25"/>
  <x:c r="A5806" i="25"/>
  <x:c r="B5806" i="25"/>
  <x:c r="C5806" i="25"/>
  <x:c r="D5806" i="25"/>
  <x:c r="E5806" i="25"/>
  <x:c r="F5806" i="25"/>
  <x:c r="G5806" i="25"/>
  <x:c r="H5806" i="25"/>
  <x:c r="I5806" i="25"/>
  <x:c r="J5806" i="25"/>
  <x:c r="K5806" i="25"/>
  <x:c r="L5806" i="25"/>
  <x:c r="M5806" i="25"/>
  <x:c r="N5806" i="25"/>
  <x:c r="P5806" i="25"/>
  <x:c r="Q5806" i="25"/>
  <x:c r="R5806" i="25"/>
  <x:c r="A5807" i="25"/>
  <x:c r="B5807" i="25"/>
  <x:c r="C5807" i="25"/>
  <x:c r="D5807" i="25"/>
  <x:c r="E5807" i="25"/>
  <x:c r="F5807" i="25"/>
  <x:c r="G5807" i="25"/>
  <x:c r="H5807" i="25"/>
  <x:c r="I5807" i="25"/>
  <x:c r="J5807" i="25"/>
  <x:c r="K5807" i="25"/>
  <x:c r="L5807" i="25"/>
  <x:c r="M5807" i="25"/>
  <x:c r="N5807" i="25"/>
  <x:c r="P5807" i="25"/>
  <x:c r="Q5807" i="25"/>
  <x:c r="R5807" i="25"/>
  <x:c r="A5808" i="25"/>
  <x:c r="B5808" i="25"/>
  <x:c r="C5808" i="25"/>
  <x:c r="D5808" i="25"/>
  <x:c r="E5808" i="25"/>
  <x:c r="F5808" i="25"/>
  <x:c r="G5808" i="25"/>
  <x:c r="H5808" i="25"/>
  <x:c r="I5808" i="25"/>
  <x:c r="J5808" i="25"/>
  <x:c r="K5808" i="25"/>
  <x:c r="L5808" i="25"/>
  <x:c r="M5808" i="25"/>
  <x:c r="N5808" i="25"/>
  <x:c r="P5808" i="25"/>
  <x:c r="Q5808" i="25"/>
  <x:c r="R5808" i="25"/>
  <x:c r="A5809" i="25"/>
  <x:c r="B5809" i="25"/>
  <x:c r="C5809" i="25"/>
  <x:c r="D5809" i="25"/>
  <x:c r="E5809" i="25"/>
  <x:c r="F5809" i="25"/>
  <x:c r="G5809" i="25"/>
  <x:c r="H5809" i="25"/>
  <x:c r="I5809" i="25"/>
  <x:c r="J5809" i="25"/>
  <x:c r="K5809" i="25"/>
  <x:c r="L5809" i="25"/>
  <x:c r="M5809" i="25"/>
  <x:c r="N5809" i="25"/>
  <x:c r="P5809" i="25"/>
  <x:c r="Q5809" i="25"/>
  <x:c r="R5809" i="25"/>
  <x:c r="A5810" i="25"/>
  <x:c r="B5810" i="25"/>
  <x:c r="C5810" i="25"/>
  <x:c r="D5810" i="25"/>
  <x:c r="E5810" i="25"/>
  <x:c r="F5810" i="25"/>
  <x:c r="G5810" i="25"/>
  <x:c r="H5810" i="25"/>
  <x:c r="I5810" i="25"/>
  <x:c r="J5810" i="25"/>
  <x:c r="K5810" i="25"/>
  <x:c r="L5810" i="25"/>
  <x:c r="M5810" i="25"/>
  <x:c r="N5810" i="25"/>
  <x:c r="P5810" i="25"/>
  <x:c r="Q5810" i="25"/>
  <x:c r="R5810" i="25"/>
  <x:c r="A5811" i="25"/>
  <x:c r="B5811" i="25"/>
  <x:c r="C5811" i="25"/>
  <x:c r="D5811" i="25"/>
  <x:c r="E5811" i="25"/>
  <x:c r="F5811" i="25"/>
  <x:c r="G5811" i="25"/>
  <x:c r="H5811" i="25"/>
  <x:c r="I5811" i="25"/>
  <x:c r="J5811" i="25"/>
  <x:c r="K5811" i="25"/>
  <x:c r="L5811" i="25"/>
  <x:c r="M5811" i="25"/>
  <x:c r="N5811" i="25"/>
  <x:c r="P5811" i="25"/>
  <x:c r="Q5811" i="25"/>
  <x:c r="R5811" i="25"/>
  <x:c r="A5812" i="25"/>
  <x:c r="B5812" i="25"/>
  <x:c r="C5812" i="25"/>
  <x:c r="D5812" i="25"/>
  <x:c r="E5812" i="25"/>
  <x:c r="F5812" i="25"/>
  <x:c r="G5812" i="25"/>
  <x:c r="H5812" i="25"/>
  <x:c r="I5812" i="25"/>
  <x:c r="J5812" i="25"/>
  <x:c r="K5812" i="25"/>
  <x:c r="L5812" i="25"/>
  <x:c r="M5812" i="25"/>
  <x:c r="N5812" i="25"/>
  <x:c r="P5812" i="25"/>
  <x:c r="Q5812" i="25"/>
  <x:c r="R5812" i="25"/>
  <x:c r="A5813" i="25"/>
  <x:c r="B5813" i="25"/>
  <x:c r="C5813" i="25"/>
  <x:c r="D5813" i="25"/>
  <x:c r="E5813" i="25"/>
  <x:c r="F5813" i="25"/>
  <x:c r="G5813" i="25"/>
  <x:c r="H5813" i="25"/>
  <x:c r="I5813" i="25"/>
  <x:c r="J5813" i="25"/>
  <x:c r="K5813" i="25"/>
  <x:c r="L5813" i="25"/>
  <x:c r="M5813" i="25"/>
  <x:c r="N5813" i="25"/>
  <x:c r="P5813" i="25"/>
  <x:c r="Q5813" i="25"/>
  <x:c r="R5813" i="25"/>
  <x:c r="A5814" i="25"/>
  <x:c r="B5814" i="25"/>
  <x:c r="C5814" i="25"/>
  <x:c r="D5814" i="25"/>
  <x:c r="E5814" i="25"/>
  <x:c r="F5814" i="25"/>
  <x:c r="G5814" i="25"/>
  <x:c r="H5814" i="25"/>
  <x:c r="I5814" i="25"/>
  <x:c r="J5814" i="25"/>
  <x:c r="K5814" i="25"/>
  <x:c r="L5814" i="25"/>
  <x:c r="M5814" i="25"/>
  <x:c r="N5814" i="25"/>
  <x:c r="P5814" i="25"/>
  <x:c r="Q5814" i="25"/>
  <x:c r="R5814" i="25"/>
  <x:c r="A5815" i="25"/>
  <x:c r="B5815" i="25"/>
  <x:c r="C5815" i="25"/>
  <x:c r="D5815" i="25"/>
  <x:c r="E5815" i="25"/>
  <x:c r="F5815" i="25"/>
  <x:c r="G5815" i="25"/>
  <x:c r="H5815" i="25"/>
  <x:c r="I5815" i="25"/>
  <x:c r="J5815" i="25"/>
  <x:c r="K5815" i="25"/>
  <x:c r="L5815" i="25"/>
  <x:c r="M5815" i="25"/>
  <x:c r="N5815" i="25"/>
  <x:c r="P5815" i="25"/>
  <x:c r="Q5815" i="25"/>
  <x:c r="R5815" i="25"/>
  <x:c r="A5816" i="25"/>
  <x:c r="B5816" i="25"/>
  <x:c r="C5816" i="25"/>
  <x:c r="D5816" i="25"/>
  <x:c r="E5816" i="25"/>
  <x:c r="F5816" i="25"/>
  <x:c r="G5816" i="25"/>
  <x:c r="H5816" i="25"/>
  <x:c r="I5816" i="25"/>
  <x:c r="J5816" i="25"/>
  <x:c r="K5816" i="25"/>
  <x:c r="L5816" i="25"/>
  <x:c r="M5816" i="25"/>
  <x:c r="N5816" i="25"/>
  <x:c r="P5816" i="25"/>
  <x:c r="Q5816" i="25"/>
  <x:c r="R5816" i="25"/>
  <x:c r="A5817" i="25"/>
  <x:c r="B5817" i="25"/>
  <x:c r="C5817" i="25"/>
  <x:c r="D5817" i="25"/>
  <x:c r="E5817" i="25"/>
  <x:c r="F5817" i="25"/>
  <x:c r="G5817" i="25"/>
  <x:c r="H5817" i="25"/>
  <x:c r="I5817" i="25"/>
  <x:c r="J5817" i="25"/>
  <x:c r="K5817" i="25"/>
  <x:c r="L5817" i="25"/>
  <x:c r="M5817" i="25"/>
  <x:c r="N5817" i="25"/>
  <x:c r="P5817" i="25"/>
  <x:c r="Q5817" i="25"/>
  <x:c r="R5817" i="25"/>
  <x:c r="A5818" i="25"/>
  <x:c r="B5818" i="25"/>
  <x:c r="C5818" i="25"/>
  <x:c r="D5818" i="25"/>
  <x:c r="E5818" i="25"/>
  <x:c r="F5818" i="25"/>
  <x:c r="G5818" i="25"/>
  <x:c r="H5818" i="25"/>
  <x:c r="I5818" i="25"/>
  <x:c r="J5818" i="25"/>
  <x:c r="K5818" i="25"/>
  <x:c r="L5818" i="25"/>
  <x:c r="M5818" i="25"/>
  <x:c r="N5818" i="25"/>
  <x:c r="P5818" i="25"/>
  <x:c r="Q5818" i="25"/>
  <x:c r="R5818" i="25"/>
  <x:c r="A5819" i="25"/>
  <x:c r="B5819" i="25"/>
  <x:c r="C5819" i="25"/>
  <x:c r="D5819" i="25"/>
  <x:c r="E5819" i="25"/>
  <x:c r="F5819" i="25"/>
  <x:c r="G5819" i="25"/>
  <x:c r="H5819" i="25"/>
  <x:c r="I5819" i="25"/>
  <x:c r="J5819" i="25"/>
  <x:c r="K5819" i="25"/>
  <x:c r="L5819" i="25"/>
  <x:c r="M5819" i="25"/>
  <x:c r="N5819" i="25"/>
  <x:c r="P5819" i="25"/>
  <x:c r="Q5819" i="25"/>
  <x:c r="R5819" i="25"/>
  <x:c r="A5820" i="25"/>
  <x:c r="B5820" i="25"/>
  <x:c r="C5820" i="25"/>
  <x:c r="D5820" i="25"/>
  <x:c r="E5820" i="25"/>
  <x:c r="F5820" i="25"/>
  <x:c r="G5820" i="25"/>
  <x:c r="H5820" i="25"/>
  <x:c r="I5820" i="25"/>
  <x:c r="J5820" i="25"/>
  <x:c r="K5820" i="25"/>
  <x:c r="L5820" i="25"/>
  <x:c r="M5820" i="25"/>
  <x:c r="N5820" i="25"/>
  <x:c r="P5820" i="25"/>
  <x:c r="Q5820" i="25"/>
  <x:c r="R5820" i="25"/>
  <x:c r="A5821" i="25"/>
  <x:c r="B5821" i="25"/>
  <x:c r="C5821" i="25"/>
  <x:c r="D5821" i="25"/>
  <x:c r="E5821" i="25"/>
  <x:c r="F5821" i="25"/>
  <x:c r="G5821" i="25"/>
  <x:c r="H5821" i="25"/>
  <x:c r="I5821" i="25"/>
  <x:c r="J5821" i="25"/>
  <x:c r="K5821" i="25"/>
  <x:c r="L5821" i="25"/>
  <x:c r="M5821" i="25"/>
  <x:c r="N5821" i="25"/>
  <x:c r="P5821" i="25"/>
  <x:c r="Q5821" i="25"/>
  <x:c r="R5821" i="25"/>
  <x:c r="A5822" i="25"/>
  <x:c r="B5822" i="25"/>
  <x:c r="C5822" i="25"/>
  <x:c r="D5822" i="25"/>
  <x:c r="E5822" i="25"/>
  <x:c r="F5822" i="25"/>
  <x:c r="G5822" i="25"/>
  <x:c r="H5822" i="25"/>
  <x:c r="I5822" i="25"/>
  <x:c r="J5822" i="25"/>
  <x:c r="K5822" i="25"/>
  <x:c r="L5822" i="25"/>
  <x:c r="M5822" i="25"/>
  <x:c r="N5822" i="25"/>
  <x:c r="P5822" i="25"/>
  <x:c r="Q5822" i="25"/>
  <x:c r="R5822" i="25"/>
  <x:c r="A5823" i="25"/>
  <x:c r="B5823" i="25"/>
  <x:c r="C5823" i="25"/>
  <x:c r="D5823" i="25"/>
  <x:c r="E5823" i="25"/>
  <x:c r="F5823" i="25"/>
  <x:c r="G5823" i="25"/>
  <x:c r="H5823" i="25"/>
  <x:c r="I5823" i="25"/>
  <x:c r="J5823" i="25"/>
  <x:c r="K5823" i="25"/>
  <x:c r="L5823" i="25"/>
  <x:c r="M5823" i="25"/>
  <x:c r="N5823" i="25"/>
  <x:c r="P5823" i="25"/>
  <x:c r="Q5823" i="25"/>
  <x:c r="R5823" i="25"/>
  <x:c r="A5824" i="25"/>
  <x:c r="B5824" i="25"/>
  <x:c r="C5824" i="25"/>
  <x:c r="D5824" i="25"/>
  <x:c r="E5824" i="25"/>
  <x:c r="F5824" i="25"/>
  <x:c r="G5824" i="25"/>
  <x:c r="H5824" i="25"/>
  <x:c r="I5824" i="25"/>
  <x:c r="J5824" i="25"/>
  <x:c r="K5824" i="25"/>
  <x:c r="L5824" i="25"/>
  <x:c r="M5824" i="25"/>
  <x:c r="N5824" i="25"/>
  <x:c r="P5824" i="25"/>
  <x:c r="Q5824" i="25"/>
  <x:c r="R5824" i="25"/>
  <x:c r="A5825" i="25"/>
  <x:c r="B5825" i="25"/>
  <x:c r="C5825" i="25"/>
  <x:c r="D5825" i="25"/>
  <x:c r="E5825" i="25"/>
  <x:c r="F5825" i="25"/>
  <x:c r="G5825" i="25"/>
  <x:c r="H5825" i="25"/>
  <x:c r="I5825" i="25"/>
  <x:c r="J5825" i="25"/>
  <x:c r="K5825" i="25"/>
  <x:c r="L5825" i="25"/>
  <x:c r="M5825" i="25"/>
  <x:c r="N5825" i="25"/>
  <x:c r="P5825" i="25"/>
  <x:c r="Q5825" i="25"/>
  <x:c r="R5825" i="25"/>
  <x:c r="A5826" i="25"/>
  <x:c r="B5826" i="25"/>
  <x:c r="C5826" i="25"/>
  <x:c r="D5826" i="25"/>
  <x:c r="E5826" i="25"/>
  <x:c r="F5826" i="25"/>
  <x:c r="G5826" i="25"/>
  <x:c r="H5826" i="25"/>
  <x:c r="I5826" i="25"/>
  <x:c r="J5826" i="25"/>
  <x:c r="K5826" i="25"/>
  <x:c r="L5826" i="25"/>
  <x:c r="M5826" i="25"/>
  <x:c r="N5826" i="25"/>
  <x:c r="P5826" i="25"/>
  <x:c r="Q5826" i="25"/>
  <x:c r="R5826" i="25"/>
  <x:c r="A5827" i="25"/>
  <x:c r="B5827" i="25"/>
  <x:c r="C5827" i="25"/>
  <x:c r="D5827" i="25"/>
  <x:c r="E5827" i="25"/>
  <x:c r="F5827" i="25"/>
  <x:c r="G5827" i="25"/>
  <x:c r="H5827" i="25"/>
  <x:c r="I5827" i="25"/>
  <x:c r="J5827" i="25"/>
  <x:c r="K5827" i="25"/>
  <x:c r="L5827" i="25"/>
  <x:c r="M5827" i="25"/>
  <x:c r="N5827" i="25"/>
  <x:c r="P5827" i="25"/>
  <x:c r="Q5827" i="25"/>
  <x:c r="R5827" i="25"/>
  <x:c r="A5828" i="25"/>
  <x:c r="B5828" i="25"/>
  <x:c r="C5828" i="25"/>
  <x:c r="D5828" i="25"/>
  <x:c r="E5828" i="25"/>
  <x:c r="F5828" i="25"/>
  <x:c r="G5828" i="25"/>
  <x:c r="H5828" i="25"/>
  <x:c r="I5828" i="25"/>
  <x:c r="J5828" i="25"/>
  <x:c r="K5828" i="25"/>
  <x:c r="L5828" i="25"/>
  <x:c r="M5828" i="25"/>
  <x:c r="N5828" i="25"/>
  <x:c r="P5828" i="25"/>
  <x:c r="Q5828" i="25"/>
  <x:c r="R5828" i="25"/>
  <x:c r="A5829" i="25"/>
  <x:c r="B5829" i="25"/>
  <x:c r="C5829" i="25"/>
  <x:c r="D5829" i="25"/>
  <x:c r="E5829" i="25"/>
  <x:c r="F5829" i="25"/>
  <x:c r="G5829" i="25"/>
  <x:c r="H5829" i="25"/>
  <x:c r="I5829" i="25"/>
  <x:c r="J5829" i="25"/>
  <x:c r="K5829" i="25"/>
  <x:c r="L5829" i="25"/>
  <x:c r="M5829" i="25"/>
  <x:c r="N5829" i="25"/>
  <x:c r="P5829" i="25"/>
  <x:c r="Q5829" i="25"/>
  <x:c r="R5829" i="25"/>
  <x:c r="A5830" i="25"/>
  <x:c r="B5830" i="25"/>
  <x:c r="C5830" i="25"/>
  <x:c r="D5830" i="25"/>
  <x:c r="E5830" i="25"/>
  <x:c r="F5830" i="25"/>
  <x:c r="G5830" i="25"/>
  <x:c r="H5830" i="25"/>
  <x:c r="I5830" i="25"/>
  <x:c r="J5830" i="25"/>
  <x:c r="K5830" i="25"/>
  <x:c r="L5830" i="25"/>
  <x:c r="M5830" i="25"/>
  <x:c r="N5830" i="25"/>
  <x:c r="P5830" i="25"/>
  <x:c r="Q5830" i="25"/>
  <x:c r="R5830" i="25"/>
  <x:c r="A5831" i="25"/>
  <x:c r="B5831" i="25"/>
  <x:c r="C5831" i="25"/>
  <x:c r="D5831" i="25"/>
  <x:c r="E5831" i="25"/>
  <x:c r="F5831" i="25"/>
  <x:c r="G5831" i="25"/>
  <x:c r="H5831" i="25"/>
  <x:c r="I5831" i="25"/>
  <x:c r="J5831" i="25"/>
  <x:c r="K5831" i="25"/>
  <x:c r="L5831" i="25"/>
  <x:c r="M5831" i="25"/>
  <x:c r="N5831" i="25"/>
  <x:c r="P5831" i="25"/>
  <x:c r="Q5831" i="25"/>
  <x:c r="R5831" i="25"/>
  <x:c r="A5832" i="25"/>
  <x:c r="B5832" i="25"/>
  <x:c r="C5832" i="25"/>
  <x:c r="D5832" i="25"/>
  <x:c r="E5832" i="25"/>
  <x:c r="F5832" i="25"/>
  <x:c r="G5832" i="25"/>
  <x:c r="H5832" i="25"/>
  <x:c r="I5832" i="25"/>
  <x:c r="J5832" i="25"/>
  <x:c r="K5832" i="25"/>
  <x:c r="L5832" i="25"/>
  <x:c r="M5832" i="25"/>
  <x:c r="N5832" i="25"/>
  <x:c r="P5832" i="25"/>
  <x:c r="Q5832" i="25"/>
  <x:c r="R5832" i="25"/>
  <x:c r="A5833" i="25"/>
  <x:c r="B5833" i="25"/>
  <x:c r="C5833" i="25"/>
  <x:c r="D5833" i="25"/>
  <x:c r="E5833" i="25"/>
  <x:c r="F5833" i="25"/>
  <x:c r="G5833" i="25"/>
  <x:c r="H5833" i="25"/>
  <x:c r="I5833" i="25"/>
  <x:c r="J5833" i="25"/>
  <x:c r="K5833" i="25"/>
  <x:c r="L5833" i="25"/>
  <x:c r="M5833" i="25"/>
  <x:c r="N5833" i="25"/>
  <x:c r="P5833" i="25"/>
  <x:c r="Q5833" i="25"/>
  <x:c r="R5833" i="25"/>
  <x:c r="A5834" i="25"/>
  <x:c r="B5834" i="25"/>
  <x:c r="C5834" i="25"/>
  <x:c r="D5834" i="25"/>
  <x:c r="E5834" i="25"/>
  <x:c r="F5834" i="25"/>
  <x:c r="G5834" i="25"/>
  <x:c r="H5834" i="25"/>
  <x:c r="I5834" i="25"/>
  <x:c r="J5834" i="25"/>
  <x:c r="K5834" i="25"/>
  <x:c r="L5834" i="25"/>
  <x:c r="M5834" i="25"/>
  <x:c r="N5834" i="25"/>
  <x:c r="P5834" i="25"/>
  <x:c r="Q5834" i="25"/>
  <x:c r="R5834" i="25"/>
  <x:c r="A5835" i="25"/>
  <x:c r="B5835" i="25"/>
  <x:c r="C5835" i="25"/>
  <x:c r="D5835" i="25"/>
  <x:c r="E5835" i="25"/>
  <x:c r="F5835" i="25"/>
  <x:c r="G5835" i="25"/>
  <x:c r="H5835" i="25"/>
  <x:c r="I5835" i="25"/>
  <x:c r="J5835" i="25"/>
  <x:c r="K5835" i="25"/>
  <x:c r="L5835" i="25"/>
  <x:c r="M5835" i="25"/>
  <x:c r="N5835" i="25"/>
  <x:c r="P5835" i="25"/>
  <x:c r="Q5835" i="25"/>
  <x:c r="R5835" i="25"/>
  <x:c r="A5836" i="25"/>
  <x:c r="B5836" i="25"/>
  <x:c r="C5836" i="25"/>
  <x:c r="D5836" i="25"/>
  <x:c r="E5836" i="25"/>
  <x:c r="F5836" i="25"/>
  <x:c r="G5836" i="25"/>
  <x:c r="H5836" i="25"/>
  <x:c r="I5836" i="25"/>
  <x:c r="J5836" i="25"/>
  <x:c r="K5836" i="25"/>
  <x:c r="L5836" i="25"/>
  <x:c r="M5836" i="25"/>
  <x:c r="N5836" i="25"/>
  <x:c r="P5836" i="25"/>
  <x:c r="Q5836" i="25"/>
  <x:c r="R5836" i="25"/>
  <x:c r="A5837" i="25"/>
  <x:c r="B5837" i="25"/>
  <x:c r="C5837" i="25"/>
  <x:c r="D5837" i="25"/>
  <x:c r="E5837" i="25"/>
  <x:c r="F5837" i="25"/>
  <x:c r="G5837" i="25"/>
  <x:c r="H5837" i="25"/>
  <x:c r="I5837" i="25"/>
  <x:c r="J5837" i="25"/>
  <x:c r="K5837" i="25"/>
  <x:c r="L5837" i="25"/>
  <x:c r="M5837" i="25"/>
  <x:c r="N5837" i="25"/>
  <x:c r="P5837" i="25"/>
  <x:c r="Q5837" i="25"/>
  <x:c r="R5837" i="25"/>
  <x:c r="A5838" i="25"/>
  <x:c r="B5838" i="25"/>
  <x:c r="C5838" i="25"/>
  <x:c r="D5838" i="25"/>
  <x:c r="E5838" i="25"/>
  <x:c r="F5838" i="25"/>
  <x:c r="G5838" i="25"/>
  <x:c r="H5838" i="25"/>
  <x:c r="I5838" i="25"/>
  <x:c r="J5838" i="25"/>
  <x:c r="K5838" i="25"/>
  <x:c r="L5838" i="25"/>
  <x:c r="M5838" i="25"/>
  <x:c r="N5838" i="25"/>
  <x:c r="P5838" i="25"/>
  <x:c r="Q5838" i="25"/>
  <x:c r="R5838" i="25"/>
  <x:c r="A5839" i="25"/>
  <x:c r="B5839" i="25"/>
  <x:c r="C5839" i="25"/>
  <x:c r="D5839" i="25"/>
  <x:c r="E5839" i="25"/>
  <x:c r="F5839" i="25"/>
  <x:c r="G5839" i="25"/>
  <x:c r="H5839" i="25"/>
  <x:c r="I5839" i="25"/>
  <x:c r="J5839" i="25"/>
  <x:c r="K5839" i="25"/>
  <x:c r="L5839" i="25"/>
  <x:c r="M5839" i="25"/>
  <x:c r="N5839" i="25"/>
  <x:c r="P5839" i="25"/>
  <x:c r="Q5839" i="25"/>
  <x:c r="R5839" i="25"/>
  <x:c r="A5840" i="25"/>
  <x:c r="B5840" i="25"/>
  <x:c r="C5840" i="25"/>
  <x:c r="D5840" i="25"/>
  <x:c r="E5840" i="25"/>
  <x:c r="F5840" i="25"/>
  <x:c r="G5840" i="25"/>
  <x:c r="H5840" i="25"/>
  <x:c r="I5840" i="25"/>
  <x:c r="J5840" i="25"/>
  <x:c r="K5840" i="25"/>
  <x:c r="L5840" i="25"/>
  <x:c r="M5840" i="25"/>
  <x:c r="N5840" i="25"/>
  <x:c r="P5840" i="25"/>
  <x:c r="Q5840" i="25"/>
  <x:c r="R5840" i="25"/>
  <x:c r="A5841" i="25"/>
  <x:c r="B5841" i="25"/>
  <x:c r="C5841" i="25"/>
  <x:c r="D5841" i="25"/>
  <x:c r="E5841" i="25"/>
  <x:c r="F5841" i="25"/>
  <x:c r="G5841" i="25"/>
  <x:c r="H5841" i="25"/>
  <x:c r="I5841" i="25"/>
  <x:c r="J5841" i="25"/>
  <x:c r="K5841" i="25"/>
  <x:c r="L5841" i="25"/>
  <x:c r="M5841" i="25"/>
  <x:c r="N5841" i="25"/>
  <x:c r="P5841" i="25"/>
  <x:c r="Q5841" i="25"/>
  <x:c r="R5841" i="25"/>
  <x:c r="A5842" i="25"/>
  <x:c r="B5842" i="25"/>
  <x:c r="C5842" i="25"/>
  <x:c r="D5842" i="25"/>
  <x:c r="E5842" i="25"/>
  <x:c r="F5842" i="25"/>
  <x:c r="G5842" i="25"/>
  <x:c r="H5842" i="25"/>
  <x:c r="I5842" i="25"/>
  <x:c r="J5842" i="25"/>
  <x:c r="K5842" i="25"/>
  <x:c r="L5842" i="25"/>
  <x:c r="M5842" i="25"/>
  <x:c r="N5842" i="25"/>
  <x:c r="P5842" i="25"/>
  <x:c r="Q5842" i="25"/>
  <x:c r="R5842" i="25"/>
  <x:c r="A5843" i="25"/>
  <x:c r="B5843" i="25"/>
  <x:c r="C5843" i="25"/>
  <x:c r="D5843" i="25"/>
  <x:c r="E5843" i="25"/>
  <x:c r="F5843" i="25"/>
  <x:c r="G5843" i="25"/>
  <x:c r="H5843" i="25"/>
  <x:c r="I5843" i="25"/>
  <x:c r="J5843" i="25"/>
  <x:c r="K5843" i="25"/>
  <x:c r="L5843" i="25"/>
  <x:c r="M5843" i="25"/>
  <x:c r="N5843" i="25"/>
  <x:c r="P5843" i="25"/>
  <x:c r="Q5843" i="25"/>
  <x:c r="R5843" i="25"/>
  <x:c r="A5844" i="25"/>
  <x:c r="B5844" i="25"/>
  <x:c r="C5844" i="25"/>
  <x:c r="D5844" i="25"/>
  <x:c r="E5844" i="25"/>
  <x:c r="F5844" i="25"/>
  <x:c r="G5844" i="25"/>
  <x:c r="H5844" i="25"/>
  <x:c r="I5844" i="25"/>
  <x:c r="J5844" i="25"/>
  <x:c r="K5844" i="25"/>
  <x:c r="L5844" i="25"/>
  <x:c r="M5844" i="25"/>
  <x:c r="N5844" i="25"/>
  <x:c r="P5844" i="25"/>
  <x:c r="Q5844" i="25"/>
  <x:c r="R5844" i="25"/>
  <x:c r="A5845" i="25"/>
  <x:c r="B5845" i="25"/>
  <x:c r="C5845" i="25"/>
  <x:c r="D5845" i="25"/>
  <x:c r="E5845" i="25"/>
  <x:c r="F5845" i="25"/>
  <x:c r="G5845" i="25"/>
  <x:c r="H5845" i="25"/>
  <x:c r="I5845" i="25"/>
  <x:c r="J5845" i="25"/>
  <x:c r="K5845" i="25"/>
  <x:c r="L5845" i="25"/>
  <x:c r="M5845" i="25"/>
  <x:c r="N5845" i="25"/>
  <x:c r="P5845" i="25"/>
  <x:c r="Q5845" i="25"/>
  <x:c r="R5845" i="25"/>
  <x:c r="A5846" i="25"/>
  <x:c r="B5846" i="25"/>
  <x:c r="C5846" i="25"/>
  <x:c r="D5846" i="25"/>
  <x:c r="E5846" i="25"/>
  <x:c r="F5846" i="25"/>
  <x:c r="G5846" i="25"/>
  <x:c r="H5846" i="25"/>
  <x:c r="I5846" i="25"/>
  <x:c r="J5846" i="25"/>
  <x:c r="K5846" i="25"/>
  <x:c r="L5846" i="25"/>
  <x:c r="M5846" i="25"/>
  <x:c r="N5846" i="25"/>
  <x:c r="P5846" i="25"/>
  <x:c r="Q5846" i="25"/>
  <x:c r="R5846" i="25"/>
  <x:c r="A5847" i="25"/>
  <x:c r="B5847" i="25"/>
  <x:c r="C5847" i="25"/>
  <x:c r="D5847" i="25"/>
  <x:c r="E5847" i="25"/>
  <x:c r="F5847" i="25"/>
  <x:c r="G5847" i="25"/>
  <x:c r="H5847" i="25"/>
  <x:c r="I5847" i="25"/>
  <x:c r="J5847" i="25"/>
  <x:c r="K5847" i="25"/>
  <x:c r="L5847" i="25"/>
  <x:c r="M5847" i="25"/>
  <x:c r="N5847" i="25"/>
  <x:c r="P5847" i="25"/>
  <x:c r="Q5847" i="25"/>
  <x:c r="R5847" i="25"/>
  <x:c r="A5848" i="25"/>
  <x:c r="B5848" i="25"/>
  <x:c r="C5848" i="25"/>
  <x:c r="D5848" i="25"/>
  <x:c r="E5848" i="25"/>
  <x:c r="F5848" i="25"/>
  <x:c r="G5848" i="25"/>
  <x:c r="H5848" i="25"/>
  <x:c r="I5848" i="25"/>
  <x:c r="J5848" i="25"/>
  <x:c r="K5848" i="25"/>
  <x:c r="L5848" i="25"/>
  <x:c r="M5848" i="25"/>
  <x:c r="N5848" i="25"/>
  <x:c r="P5848" i="25"/>
  <x:c r="Q5848" i="25"/>
  <x:c r="R5848" i="25"/>
  <x:c r="A5849" i="25"/>
  <x:c r="B5849" i="25"/>
  <x:c r="C5849" i="25"/>
  <x:c r="D5849" i="25"/>
  <x:c r="E5849" i="25"/>
  <x:c r="F5849" i="25"/>
  <x:c r="G5849" i="25"/>
  <x:c r="H5849" i="25"/>
  <x:c r="I5849" i="25"/>
  <x:c r="J5849" i="25"/>
  <x:c r="K5849" i="25"/>
  <x:c r="L5849" i="25"/>
  <x:c r="M5849" i="25"/>
  <x:c r="N5849" i="25"/>
  <x:c r="P5849" i="25"/>
  <x:c r="Q5849" i="25"/>
  <x:c r="R5849" i="25"/>
  <x:c r="A5850" i="25"/>
  <x:c r="B5850" i="25"/>
  <x:c r="C5850" i="25"/>
  <x:c r="D5850" i="25"/>
  <x:c r="E5850" i="25"/>
  <x:c r="F5850" i="25"/>
  <x:c r="G5850" i="25"/>
  <x:c r="H5850" i="25"/>
  <x:c r="I5850" i="25"/>
  <x:c r="J5850" i="25"/>
  <x:c r="K5850" i="25"/>
  <x:c r="L5850" i="25"/>
  <x:c r="M5850" i="25"/>
  <x:c r="N5850" i="25"/>
  <x:c r="P5850" i="25"/>
  <x:c r="Q5850" i="25"/>
  <x:c r="R5850" i="25"/>
  <x:c r="A5851" i="25"/>
  <x:c r="B5851" i="25"/>
  <x:c r="C5851" i="25"/>
  <x:c r="D5851" i="25"/>
  <x:c r="E5851" i="25"/>
  <x:c r="F5851" i="25"/>
  <x:c r="G5851" i="25"/>
  <x:c r="H5851" i="25"/>
  <x:c r="I5851" i="25"/>
  <x:c r="J5851" i="25"/>
  <x:c r="K5851" i="25"/>
  <x:c r="L5851" i="25"/>
  <x:c r="M5851" i="25"/>
  <x:c r="N5851" i="25"/>
  <x:c r="P5851" i="25"/>
  <x:c r="Q5851" i="25"/>
  <x:c r="R5851" i="25"/>
  <x:c r="A5852" i="25"/>
  <x:c r="B5852" i="25"/>
  <x:c r="C5852" i="25"/>
  <x:c r="D5852" i="25"/>
  <x:c r="E5852" i="25"/>
  <x:c r="F5852" i="25"/>
  <x:c r="G5852" i="25"/>
  <x:c r="H5852" i="25"/>
  <x:c r="I5852" i="25"/>
  <x:c r="J5852" i="25"/>
  <x:c r="K5852" i="25"/>
  <x:c r="L5852" i="25"/>
  <x:c r="M5852" i="25"/>
  <x:c r="N5852" i="25"/>
  <x:c r="P5852" i="25"/>
  <x:c r="Q5852" i="25"/>
  <x:c r="R5852" i="25"/>
  <x:c r="A5853" i="25"/>
  <x:c r="B5853" i="25"/>
  <x:c r="C5853" i="25"/>
  <x:c r="D5853" i="25"/>
  <x:c r="E5853" i="25"/>
  <x:c r="F5853" i="25"/>
  <x:c r="G5853" i="25"/>
  <x:c r="H5853" i="25"/>
  <x:c r="I5853" i="25"/>
  <x:c r="J5853" i="25"/>
  <x:c r="K5853" i="25"/>
  <x:c r="L5853" i="25"/>
  <x:c r="M5853" i="25"/>
  <x:c r="N5853" i="25"/>
  <x:c r="P5853" i="25"/>
  <x:c r="Q5853" i="25"/>
  <x:c r="R5853" i="25"/>
  <x:c r="A5854" i="25"/>
  <x:c r="B5854" i="25"/>
  <x:c r="C5854" i="25"/>
  <x:c r="D5854" i="25"/>
  <x:c r="E5854" i="25"/>
  <x:c r="F5854" i="25"/>
  <x:c r="G5854" i="25"/>
  <x:c r="H5854" i="25"/>
  <x:c r="I5854" i="25"/>
  <x:c r="J5854" i="25"/>
  <x:c r="K5854" i="25"/>
  <x:c r="L5854" i="25"/>
  <x:c r="M5854" i="25"/>
  <x:c r="N5854" i="25"/>
  <x:c r="P5854" i="25"/>
  <x:c r="Q5854" i="25"/>
  <x:c r="R5854" i="25"/>
  <x:c r="A5855" i="25"/>
  <x:c r="B5855" i="25"/>
  <x:c r="C5855" i="25"/>
  <x:c r="D5855" i="25"/>
  <x:c r="E5855" i="25"/>
  <x:c r="F5855" i="25"/>
  <x:c r="G5855" i="25"/>
  <x:c r="H5855" i="25"/>
  <x:c r="I5855" i="25"/>
  <x:c r="J5855" i="25"/>
  <x:c r="K5855" i="25"/>
  <x:c r="L5855" i="25"/>
  <x:c r="M5855" i="25"/>
  <x:c r="N5855" i="25"/>
  <x:c r="P5855" i="25"/>
  <x:c r="Q5855" i="25"/>
  <x:c r="R5855" i="25"/>
  <x:c r="A5856" i="25"/>
  <x:c r="B5856" i="25"/>
  <x:c r="C5856" i="25"/>
  <x:c r="D5856" i="25"/>
  <x:c r="E5856" i="25"/>
  <x:c r="F5856" i="25"/>
  <x:c r="G5856" i="25"/>
  <x:c r="H5856" i="25"/>
  <x:c r="I5856" i="25"/>
  <x:c r="J5856" i="25"/>
  <x:c r="K5856" i="25"/>
  <x:c r="L5856" i="25"/>
  <x:c r="M5856" i="25"/>
  <x:c r="N5856" i="25"/>
  <x:c r="P5856" i="25"/>
  <x:c r="Q5856" i="25"/>
  <x:c r="R5856" i="25"/>
  <x:c r="A5857" i="25"/>
  <x:c r="B5857" i="25"/>
  <x:c r="C5857" i="25"/>
  <x:c r="D5857" i="25"/>
  <x:c r="E5857" i="25"/>
  <x:c r="F5857" i="25"/>
  <x:c r="G5857" i="25"/>
  <x:c r="H5857" i="25"/>
  <x:c r="I5857" i="25"/>
  <x:c r="J5857" i="25"/>
  <x:c r="K5857" i="25"/>
  <x:c r="L5857" i="25"/>
  <x:c r="M5857" i="25"/>
  <x:c r="N5857" i="25"/>
  <x:c r="P5857" i="25"/>
  <x:c r="Q5857" i="25"/>
  <x:c r="R5857" i="25"/>
  <x:c r="A5858" i="25"/>
  <x:c r="B5858" i="25"/>
  <x:c r="C5858" i="25"/>
  <x:c r="D5858" i="25"/>
  <x:c r="E5858" i="25"/>
  <x:c r="F5858" i="25"/>
  <x:c r="G5858" i="25"/>
  <x:c r="H5858" i="25"/>
  <x:c r="I5858" i="25"/>
  <x:c r="J5858" i="25"/>
  <x:c r="K5858" i="25"/>
  <x:c r="L5858" i="25"/>
  <x:c r="M5858" i="25"/>
  <x:c r="N5858" i="25"/>
  <x:c r="P5858" i="25"/>
  <x:c r="Q5858" i="25"/>
  <x:c r="R5858" i="25"/>
  <x:c r="A5859" i="25"/>
  <x:c r="B5859" i="25"/>
  <x:c r="C5859" i="25"/>
  <x:c r="D5859" i="25"/>
  <x:c r="E5859" i="25"/>
  <x:c r="F5859" i="25"/>
  <x:c r="G5859" i="25"/>
  <x:c r="H5859" i="25"/>
  <x:c r="I5859" i="25"/>
  <x:c r="J5859" i="25"/>
  <x:c r="K5859" i="25"/>
  <x:c r="L5859" i="25"/>
  <x:c r="M5859" i="25"/>
  <x:c r="N5859" i="25"/>
  <x:c r="P5859" i="25"/>
  <x:c r="Q5859" i="25"/>
  <x:c r="R5859" i="25"/>
  <x:c r="A5860" i="25"/>
  <x:c r="B5860" i="25"/>
  <x:c r="C5860" i="25"/>
  <x:c r="D5860" i="25"/>
  <x:c r="E5860" i="25"/>
  <x:c r="F5860" i="25"/>
  <x:c r="G5860" i="25"/>
  <x:c r="H5860" i="25"/>
  <x:c r="I5860" i="25"/>
  <x:c r="J5860" i="25"/>
  <x:c r="K5860" i="25"/>
  <x:c r="L5860" i="25"/>
  <x:c r="M5860" i="25"/>
  <x:c r="N5860" i="25"/>
  <x:c r="P5860" i="25"/>
  <x:c r="Q5860" i="25"/>
  <x:c r="R5860" i="25"/>
  <x:c r="A5861" i="25"/>
  <x:c r="B5861" i="25"/>
  <x:c r="C5861" i="25"/>
  <x:c r="D5861" i="25"/>
  <x:c r="E5861" i="25"/>
  <x:c r="F5861" i="25"/>
  <x:c r="G5861" i="25"/>
  <x:c r="H5861" i="25"/>
  <x:c r="I5861" i="25"/>
  <x:c r="J5861" i="25"/>
  <x:c r="K5861" i="25"/>
  <x:c r="L5861" i="25"/>
  <x:c r="M5861" i="25"/>
  <x:c r="N5861" i="25"/>
  <x:c r="P5861" i="25"/>
  <x:c r="Q5861" i="25"/>
  <x:c r="R5861" i="25"/>
  <x:c r="A5862" i="25"/>
  <x:c r="B5862" i="25"/>
  <x:c r="C5862" i="25"/>
  <x:c r="D5862" i="25"/>
  <x:c r="E5862" i="25"/>
  <x:c r="F5862" i="25"/>
  <x:c r="G5862" i="25"/>
  <x:c r="H5862" i="25"/>
  <x:c r="I5862" i="25"/>
  <x:c r="J5862" i="25"/>
  <x:c r="K5862" i="25"/>
  <x:c r="L5862" i="25"/>
  <x:c r="M5862" i="25"/>
  <x:c r="N5862" i="25"/>
  <x:c r="P5862" i="25"/>
  <x:c r="Q5862" i="25"/>
  <x:c r="R5862" i="25"/>
  <x:c r="A5863" i="25"/>
  <x:c r="B5863" i="25"/>
  <x:c r="C5863" i="25"/>
  <x:c r="D5863" i="25"/>
  <x:c r="E5863" i="25"/>
  <x:c r="F5863" i="25"/>
  <x:c r="G5863" i="25"/>
  <x:c r="H5863" i="25"/>
  <x:c r="I5863" i="25"/>
  <x:c r="J5863" i="25"/>
  <x:c r="K5863" i="25"/>
  <x:c r="L5863" i="25"/>
  <x:c r="M5863" i="25"/>
  <x:c r="N5863" i="25"/>
  <x:c r="P5863" i="25"/>
  <x:c r="Q5863" i="25"/>
  <x:c r="R5863" i="25"/>
  <x:c r="A5864" i="25"/>
  <x:c r="B5864" i="25"/>
  <x:c r="C5864" i="25"/>
  <x:c r="D5864" i="25"/>
  <x:c r="E5864" i="25"/>
  <x:c r="F5864" i="25"/>
  <x:c r="G5864" i="25"/>
  <x:c r="H5864" i="25"/>
  <x:c r="I5864" i="25"/>
  <x:c r="J5864" i="25"/>
  <x:c r="K5864" i="25"/>
  <x:c r="L5864" i="25"/>
  <x:c r="M5864" i="25"/>
  <x:c r="N5864" i="25"/>
  <x:c r="P5864" i="25"/>
  <x:c r="Q5864" i="25"/>
  <x:c r="R5864" i="25"/>
  <x:c r="A5865" i="25"/>
  <x:c r="B5865" i="25"/>
  <x:c r="C5865" i="25"/>
  <x:c r="D5865" i="25"/>
  <x:c r="E5865" i="25"/>
  <x:c r="F5865" i="25"/>
  <x:c r="G5865" i="25"/>
  <x:c r="H5865" i="25"/>
  <x:c r="I5865" i="25"/>
  <x:c r="J5865" i="25"/>
  <x:c r="K5865" i="25"/>
  <x:c r="L5865" i="25"/>
  <x:c r="M5865" i="25"/>
  <x:c r="N5865" i="25"/>
  <x:c r="P5865" i="25"/>
  <x:c r="Q5865" i="25"/>
  <x:c r="R5865" i="25"/>
  <x:c r="A5866" i="25"/>
  <x:c r="B5866" i="25"/>
  <x:c r="C5866" i="25"/>
  <x:c r="D5866" i="25"/>
  <x:c r="E5866" i="25"/>
  <x:c r="F5866" i="25"/>
  <x:c r="G5866" i="25"/>
  <x:c r="H5866" i="25"/>
  <x:c r="I5866" i="25"/>
  <x:c r="J5866" i="25"/>
  <x:c r="K5866" i="25"/>
  <x:c r="L5866" i="25"/>
  <x:c r="M5866" i="25"/>
  <x:c r="N5866" i="25"/>
  <x:c r="P5866" i="25"/>
  <x:c r="Q5866" i="25"/>
  <x:c r="R5866" i="25"/>
  <x:c r="A5867" i="25"/>
  <x:c r="B5867" i="25"/>
  <x:c r="C5867" i="25"/>
  <x:c r="D5867" i="25"/>
  <x:c r="E5867" i="25"/>
  <x:c r="F5867" i="25"/>
  <x:c r="G5867" i="25"/>
  <x:c r="H5867" i="25"/>
  <x:c r="I5867" i="25"/>
  <x:c r="J5867" i="25"/>
  <x:c r="K5867" i="25"/>
  <x:c r="L5867" i="25"/>
  <x:c r="M5867" i="25"/>
  <x:c r="N5867" i="25"/>
  <x:c r="P5867" i="25"/>
  <x:c r="Q5867" i="25"/>
  <x:c r="R5867" i="25"/>
  <x:c r="A5868" i="25"/>
  <x:c r="B5868" i="25"/>
  <x:c r="C5868" i="25"/>
  <x:c r="D5868" i="25"/>
  <x:c r="E5868" i="25"/>
  <x:c r="F5868" i="25"/>
  <x:c r="G5868" i="25"/>
  <x:c r="H5868" i="25"/>
  <x:c r="I5868" i="25"/>
  <x:c r="J5868" i="25"/>
  <x:c r="K5868" i="25"/>
  <x:c r="L5868" i="25"/>
  <x:c r="M5868" i="25"/>
  <x:c r="N5868" i="25"/>
  <x:c r="P5868" i="25"/>
  <x:c r="Q5868" i="25"/>
  <x:c r="R5868" i="25"/>
  <x:c r="A5869" i="25"/>
  <x:c r="B5869" i="25"/>
  <x:c r="C5869" i="25"/>
  <x:c r="D5869" i="25"/>
  <x:c r="E5869" i="25"/>
  <x:c r="F5869" i="25"/>
  <x:c r="G5869" i="25"/>
  <x:c r="H5869" i="25"/>
  <x:c r="I5869" i="25"/>
  <x:c r="J5869" i="25"/>
  <x:c r="K5869" i="25"/>
  <x:c r="L5869" i="25"/>
  <x:c r="M5869" i="25"/>
  <x:c r="N5869" i="25"/>
  <x:c r="P5869" i="25"/>
  <x:c r="Q5869" i="25"/>
  <x:c r="R5869" i="25"/>
  <x:c r="A5870" i="25"/>
  <x:c r="B5870" i="25"/>
  <x:c r="C5870" i="25"/>
  <x:c r="D5870" i="25"/>
  <x:c r="E5870" i="25"/>
  <x:c r="F5870" i="25"/>
  <x:c r="G5870" i="25"/>
  <x:c r="H5870" i="25"/>
  <x:c r="I5870" i="25"/>
  <x:c r="J5870" i="25"/>
  <x:c r="K5870" i="25"/>
  <x:c r="L5870" i="25"/>
  <x:c r="M5870" i="25"/>
  <x:c r="N5870" i="25"/>
  <x:c r="P5870" i="25"/>
  <x:c r="Q5870" i="25"/>
  <x:c r="R5870" i="25"/>
  <x:c r="A5871" i="25"/>
  <x:c r="B5871" i="25"/>
  <x:c r="C5871" i="25"/>
  <x:c r="D5871" i="25"/>
  <x:c r="E5871" i="25"/>
  <x:c r="F5871" i="25"/>
  <x:c r="G5871" i="25"/>
  <x:c r="H5871" i="25"/>
  <x:c r="I5871" i="25"/>
  <x:c r="J5871" i="25"/>
  <x:c r="K5871" i="25"/>
  <x:c r="L5871" i="25"/>
  <x:c r="M5871" i="25"/>
  <x:c r="N5871" i="25"/>
  <x:c r="P5871" i="25"/>
  <x:c r="Q5871" i="25"/>
  <x:c r="R5871" i="25"/>
  <x:c r="A5872" i="25"/>
  <x:c r="B5872" i="25"/>
  <x:c r="C5872" i="25"/>
  <x:c r="D5872" i="25"/>
  <x:c r="E5872" i="25"/>
  <x:c r="F5872" i="25"/>
  <x:c r="G5872" i="25"/>
  <x:c r="H5872" i="25"/>
  <x:c r="I5872" i="25"/>
  <x:c r="J5872" i="25"/>
  <x:c r="K5872" i="25"/>
  <x:c r="L5872" i="25"/>
  <x:c r="M5872" i="25"/>
  <x:c r="N5872" i="25"/>
  <x:c r="P5872" i="25"/>
  <x:c r="Q5872" i="25"/>
  <x:c r="R5872" i="25"/>
  <x:c r="A5873" i="25"/>
  <x:c r="B5873" i="25"/>
  <x:c r="C5873" i="25"/>
  <x:c r="D5873" i="25"/>
  <x:c r="E5873" i="25"/>
  <x:c r="F5873" i="25"/>
  <x:c r="G5873" i="25"/>
  <x:c r="H5873" i="25"/>
  <x:c r="I5873" i="25"/>
  <x:c r="J5873" i="25"/>
  <x:c r="K5873" i="25"/>
  <x:c r="L5873" i="25"/>
  <x:c r="M5873" i="25"/>
  <x:c r="N5873" i="25"/>
  <x:c r="P5873" i="25"/>
  <x:c r="Q5873" i="25"/>
  <x:c r="R5873" i="25"/>
  <x:c r="A5874" i="25"/>
  <x:c r="B5874" i="25"/>
  <x:c r="C5874" i="25"/>
  <x:c r="D5874" i="25"/>
  <x:c r="E5874" i="25"/>
  <x:c r="F5874" i="25"/>
  <x:c r="G5874" i="25"/>
  <x:c r="H5874" i="25"/>
  <x:c r="I5874" i="25"/>
  <x:c r="J5874" i="25"/>
  <x:c r="K5874" i="25"/>
  <x:c r="L5874" i="25"/>
  <x:c r="M5874" i="25"/>
  <x:c r="N5874" i="25"/>
  <x:c r="P5874" i="25"/>
  <x:c r="Q5874" i="25"/>
  <x:c r="R5874" i="25"/>
  <x:c r="A5875" i="25"/>
  <x:c r="B5875" i="25"/>
  <x:c r="C5875" i="25"/>
  <x:c r="D5875" i="25"/>
  <x:c r="E5875" i="25"/>
  <x:c r="F5875" i="25"/>
  <x:c r="G5875" i="25"/>
  <x:c r="H5875" i="25"/>
  <x:c r="I5875" i="25"/>
  <x:c r="J5875" i="25"/>
  <x:c r="K5875" i="25"/>
  <x:c r="L5875" i="25"/>
  <x:c r="M5875" i="25"/>
  <x:c r="N5875" i="25"/>
  <x:c r="P5875" i="25"/>
  <x:c r="Q5875" i="25"/>
  <x:c r="R5875" i="25"/>
  <x:c r="A5876" i="25"/>
  <x:c r="B5876" i="25"/>
  <x:c r="C5876" i="25"/>
  <x:c r="D5876" i="25"/>
  <x:c r="E5876" i="25"/>
  <x:c r="F5876" i="25"/>
  <x:c r="G5876" i="25"/>
  <x:c r="H5876" i="25"/>
  <x:c r="I5876" i="25"/>
  <x:c r="J5876" i="25"/>
  <x:c r="K5876" i="25"/>
  <x:c r="L5876" i="25"/>
  <x:c r="M5876" i="25"/>
  <x:c r="N5876" i="25"/>
  <x:c r="P5876" i="25"/>
  <x:c r="Q5876" i="25"/>
  <x:c r="R5876" i="25"/>
  <x:c r="A5877" i="25"/>
  <x:c r="B5877" i="25"/>
  <x:c r="C5877" i="25"/>
  <x:c r="D5877" i="25"/>
  <x:c r="E5877" i="25"/>
  <x:c r="F5877" i="25"/>
  <x:c r="G5877" i="25"/>
  <x:c r="H5877" i="25"/>
  <x:c r="I5877" i="25"/>
  <x:c r="J5877" i="25"/>
  <x:c r="K5877" i="25"/>
  <x:c r="L5877" i="25"/>
  <x:c r="M5877" i="25"/>
  <x:c r="N5877" i="25"/>
  <x:c r="P5877" i="25"/>
  <x:c r="Q5877" i="25"/>
  <x:c r="R5877" i="25"/>
  <x:c r="A5878" i="25"/>
  <x:c r="B5878" i="25"/>
  <x:c r="C5878" i="25"/>
  <x:c r="D5878" i="25"/>
  <x:c r="E5878" i="25"/>
  <x:c r="F5878" i="25"/>
  <x:c r="G5878" i="25"/>
  <x:c r="H5878" i="25"/>
  <x:c r="I5878" i="25"/>
  <x:c r="J5878" i="25"/>
  <x:c r="K5878" i="25"/>
  <x:c r="L5878" i="25"/>
  <x:c r="M5878" i="25"/>
  <x:c r="N5878" i="25"/>
  <x:c r="P5878" i="25"/>
  <x:c r="Q5878" i="25"/>
  <x:c r="R5878" i="25"/>
  <x:c r="A5879" i="25"/>
  <x:c r="B5879" i="25"/>
  <x:c r="C5879" i="25"/>
  <x:c r="D5879" i="25"/>
  <x:c r="E5879" i="25"/>
  <x:c r="F5879" i="25"/>
  <x:c r="G5879" i="25"/>
  <x:c r="H5879" i="25"/>
  <x:c r="I5879" i="25"/>
  <x:c r="J5879" i="25"/>
  <x:c r="K5879" i="25"/>
  <x:c r="L5879" i="25"/>
  <x:c r="M5879" i="25"/>
  <x:c r="N5879" i="25"/>
  <x:c r="P5879" i="25"/>
  <x:c r="Q5879" i="25"/>
  <x:c r="R5879" i="25"/>
  <x:c r="A5880" i="25"/>
  <x:c r="B5880" i="25"/>
  <x:c r="C5880" i="25"/>
  <x:c r="D5880" i="25"/>
  <x:c r="E5880" i="25"/>
  <x:c r="F5880" i="25"/>
  <x:c r="G5880" i="25"/>
  <x:c r="H5880" i="25"/>
  <x:c r="I5880" i="25"/>
  <x:c r="J5880" i="25"/>
  <x:c r="K5880" i="25"/>
  <x:c r="L5880" i="25"/>
  <x:c r="M5880" i="25"/>
  <x:c r="N5880" i="25"/>
  <x:c r="P5880" i="25"/>
  <x:c r="Q5880" i="25"/>
  <x:c r="R5880" i="25"/>
  <x:c r="A5881" i="25"/>
  <x:c r="B5881" i="25"/>
  <x:c r="C5881" i="25"/>
  <x:c r="D5881" i="25"/>
  <x:c r="E5881" i="25"/>
  <x:c r="F5881" i="25"/>
  <x:c r="G5881" i="25"/>
  <x:c r="H5881" i="25"/>
  <x:c r="I5881" i="25"/>
  <x:c r="J5881" i="25"/>
  <x:c r="K5881" i="25"/>
  <x:c r="L5881" i="25"/>
  <x:c r="M5881" i="25"/>
  <x:c r="N5881" i="25"/>
  <x:c r="P5881" i="25"/>
  <x:c r="Q5881" i="25"/>
  <x:c r="R5881" i="25"/>
  <x:c r="A5882" i="25"/>
  <x:c r="B5882" i="25"/>
  <x:c r="C5882" i="25"/>
  <x:c r="D5882" i="25"/>
  <x:c r="E5882" i="25"/>
  <x:c r="F5882" i="25"/>
  <x:c r="G5882" i="25"/>
  <x:c r="H5882" i="25"/>
  <x:c r="I5882" i="25"/>
  <x:c r="J5882" i="25"/>
  <x:c r="K5882" i="25"/>
  <x:c r="L5882" i="25"/>
  <x:c r="M5882" i="25"/>
  <x:c r="N5882" i="25"/>
  <x:c r="P5882" i="25"/>
  <x:c r="Q5882" i="25"/>
  <x:c r="R5882" i="25"/>
  <x:c r="A5883" i="25"/>
  <x:c r="B5883" i="25"/>
  <x:c r="C5883" i="25"/>
  <x:c r="D5883" i="25"/>
  <x:c r="E5883" i="25"/>
  <x:c r="F5883" i="25"/>
  <x:c r="G5883" i="25"/>
  <x:c r="H5883" i="25"/>
  <x:c r="I5883" i="25"/>
  <x:c r="J5883" i="25"/>
  <x:c r="K5883" i="25"/>
  <x:c r="L5883" i="25"/>
  <x:c r="M5883" i="25"/>
  <x:c r="N5883" i="25"/>
  <x:c r="P5883" i="25"/>
  <x:c r="Q5883" i="25"/>
  <x:c r="R5883" i="25"/>
  <x:c r="A5884" i="25"/>
  <x:c r="B5884" i="25"/>
  <x:c r="C5884" i="25"/>
  <x:c r="D5884" i="25"/>
  <x:c r="E5884" i="25"/>
  <x:c r="F5884" i="25"/>
  <x:c r="G5884" i="25"/>
  <x:c r="H5884" i="25"/>
  <x:c r="I5884" i="25"/>
  <x:c r="J5884" i="25"/>
  <x:c r="K5884" i="25"/>
  <x:c r="L5884" i="25"/>
  <x:c r="M5884" i="25"/>
  <x:c r="N5884" i="25"/>
  <x:c r="P5884" i="25"/>
  <x:c r="Q5884" i="25"/>
  <x:c r="R5884" i="25"/>
  <x:c r="A5885" i="25"/>
  <x:c r="B5885" i="25"/>
  <x:c r="C5885" i="25"/>
  <x:c r="D5885" i="25"/>
  <x:c r="E5885" i="25"/>
  <x:c r="F5885" i="25"/>
  <x:c r="G5885" i="25"/>
  <x:c r="H5885" i="25"/>
  <x:c r="I5885" i="25"/>
  <x:c r="J5885" i="25"/>
  <x:c r="K5885" i="25"/>
  <x:c r="L5885" i="25"/>
  <x:c r="M5885" i="25"/>
  <x:c r="N5885" i="25"/>
  <x:c r="P5885" i="25"/>
  <x:c r="Q5885" i="25"/>
  <x:c r="R5885" i="25"/>
  <x:c r="A5886" i="25"/>
  <x:c r="B5886" i="25"/>
  <x:c r="C5886" i="25"/>
  <x:c r="D5886" i="25"/>
  <x:c r="E5886" i="25"/>
  <x:c r="F5886" i="25"/>
  <x:c r="G5886" i="25"/>
  <x:c r="H5886" i="25"/>
  <x:c r="I5886" i="25"/>
  <x:c r="J5886" i="25"/>
  <x:c r="K5886" i="25"/>
  <x:c r="L5886" i="25"/>
  <x:c r="M5886" i="25"/>
  <x:c r="N5886" i="25"/>
  <x:c r="P5886" i="25"/>
  <x:c r="Q5886" i="25"/>
  <x:c r="R5886" i="25"/>
  <x:c r="A5887" i="25"/>
  <x:c r="B5887" i="25"/>
  <x:c r="C5887" i="25"/>
  <x:c r="D5887" i="25"/>
  <x:c r="E5887" i="25"/>
  <x:c r="F5887" i="25"/>
  <x:c r="G5887" i="25"/>
  <x:c r="H5887" i="25"/>
  <x:c r="I5887" i="25"/>
  <x:c r="J5887" i="25"/>
  <x:c r="K5887" i="25"/>
  <x:c r="L5887" i="25"/>
  <x:c r="M5887" i="25"/>
  <x:c r="N5887" i="25"/>
  <x:c r="P5887" i="25"/>
  <x:c r="Q5887" i="25"/>
  <x:c r="R5887" i="25"/>
  <x:c r="A5888" i="25"/>
  <x:c r="B5888" i="25"/>
  <x:c r="C5888" i="25"/>
  <x:c r="D5888" i="25"/>
  <x:c r="E5888" i="25"/>
  <x:c r="F5888" i="25"/>
  <x:c r="G5888" i="25"/>
  <x:c r="H5888" i="25"/>
  <x:c r="I5888" i="25"/>
  <x:c r="J5888" i="25"/>
  <x:c r="K5888" i="25"/>
  <x:c r="L5888" i="25"/>
  <x:c r="M5888" i="25"/>
  <x:c r="N5888" i="25"/>
  <x:c r="P5888" i="25"/>
  <x:c r="Q5888" i="25"/>
  <x:c r="R5888" i="25"/>
  <x:c r="A5889" i="25"/>
  <x:c r="B5889" i="25"/>
  <x:c r="C5889" i="25"/>
  <x:c r="D5889" i="25"/>
  <x:c r="E5889" i="25"/>
  <x:c r="F5889" i="25"/>
  <x:c r="G5889" i="25"/>
  <x:c r="H5889" i="25"/>
  <x:c r="I5889" i="25"/>
  <x:c r="J5889" i="25"/>
  <x:c r="K5889" i="25"/>
  <x:c r="L5889" i="25"/>
  <x:c r="M5889" i="25"/>
  <x:c r="N5889" i="25"/>
  <x:c r="P5889" i="25"/>
  <x:c r="Q5889" i="25"/>
  <x:c r="R5889" i="25"/>
  <x:c r="A5890" i="25"/>
  <x:c r="B5890" i="25"/>
  <x:c r="C5890" i="25"/>
  <x:c r="D5890" i="25"/>
  <x:c r="E5890" i="25"/>
  <x:c r="F5890" i="25"/>
  <x:c r="G5890" i="25"/>
  <x:c r="H5890" i="25"/>
  <x:c r="I5890" i="25"/>
  <x:c r="J5890" i="25"/>
  <x:c r="K5890" i="25"/>
  <x:c r="L5890" i="25"/>
  <x:c r="M5890" i="25"/>
  <x:c r="N5890" i="25"/>
  <x:c r="P5890" i="25"/>
  <x:c r="Q5890" i="25"/>
  <x:c r="R5890" i="25"/>
  <x:c r="A5891" i="25"/>
  <x:c r="B5891" i="25"/>
  <x:c r="C5891" i="25"/>
  <x:c r="D5891" i="25"/>
  <x:c r="E5891" i="25"/>
  <x:c r="F5891" i="25"/>
  <x:c r="G5891" i="25"/>
  <x:c r="H5891" i="25"/>
  <x:c r="I5891" i="25"/>
  <x:c r="J5891" i="25"/>
  <x:c r="K5891" i="25"/>
  <x:c r="L5891" i="25"/>
  <x:c r="M5891" i="25"/>
  <x:c r="N5891" i="25"/>
  <x:c r="P5891" i="25"/>
  <x:c r="Q5891" i="25"/>
  <x:c r="R5891" i="25"/>
  <x:c r="A5892" i="25"/>
  <x:c r="B5892" i="25"/>
  <x:c r="C5892" i="25"/>
  <x:c r="D5892" i="25"/>
  <x:c r="E5892" i="25"/>
  <x:c r="F5892" i="25"/>
  <x:c r="G5892" i="25"/>
  <x:c r="H5892" i="25"/>
  <x:c r="I5892" i="25"/>
  <x:c r="J5892" i="25"/>
  <x:c r="K5892" i="25"/>
  <x:c r="L5892" i="25"/>
  <x:c r="M5892" i="25"/>
  <x:c r="N5892" i="25"/>
  <x:c r="P5892" i="25"/>
  <x:c r="Q5892" i="25"/>
  <x:c r="R5892" i="25"/>
  <x:c r="A5893" i="25"/>
  <x:c r="B5893" i="25"/>
  <x:c r="C5893" i="25"/>
  <x:c r="D5893" i="25"/>
  <x:c r="E5893" i="25"/>
  <x:c r="F5893" i="25"/>
  <x:c r="G5893" i="25"/>
  <x:c r="H5893" i="25"/>
  <x:c r="I5893" i="25"/>
  <x:c r="J5893" i="25"/>
  <x:c r="K5893" i="25"/>
  <x:c r="L5893" i="25"/>
  <x:c r="M5893" i="25"/>
  <x:c r="N5893" i="25"/>
  <x:c r="P5893" i="25"/>
  <x:c r="Q5893" i="25"/>
  <x:c r="R5893" i="25"/>
  <x:c r="A5894" i="25"/>
  <x:c r="B5894" i="25"/>
  <x:c r="C5894" i="25"/>
  <x:c r="D5894" i="25"/>
  <x:c r="E5894" i="25"/>
  <x:c r="F5894" i="25"/>
  <x:c r="G5894" i="25"/>
  <x:c r="H5894" i="25"/>
  <x:c r="I5894" i="25"/>
  <x:c r="J5894" i="25"/>
  <x:c r="K5894" i="25"/>
  <x:c r="L5894" i="25"/>
  <x:c r="M5894" i="25"/>
  <x:c r="N5894" i="25"/>
  <x:c r="P5894" i="25"/>
  <x:c r="Q5894" i="25"/>
  <x:c r="R5894" i="25"/>
  <x:c r="A5895" i="25"/>
  <x:c r="B5895" i="25"/>
  <x:c r="C5895" i="25"/>
  <x:c r="D5895" i="25"/>
  <x:c r="E5895" i="25"/>
  <x:c r="F5895" i="25"/>
  <x:c r="G5895" i="25"/>
  <x:c r="H5895" i="25"/>
  <x:c r="I5895" i="25"/>
  <x:c r="J5895" i="25"/>
  <x:c r="K5895" i="25"/>
  <x:c r="L5895" i="25"/>
  <x:c r="M5895" i="25"/>
  <x:c r="N5895" i="25"/>
  <x:c r="P5895" i="25"/>
  <x:c r="Q5895" i="25"/>
  <x:c r="R5895" i="25"/>
  <x:c r="A5896" i="25"/>
  <x:c r="B5896" i="25"/>
  <x:c r="C5896" i="25"/>
  <x:c r="D5896" i="25"/>
  <x:c r="E5896" i="25"/>
  <x:c r="F5896" i="25"/>
  <x:c r="G5896" i="25"/>
  <x:c r="H5896" i="25"/>
  <x:c r="I5896" i="25"/>
  <x:c r="J5896" i="25"/>
  <x:c r="K5896" i="25"/>
  <x:c r="L5896" i="25"/>
  <x:c r="M5896" i="25"/>
  <x:c r="N5896" i="25"/>
  <x:c r="P5896" i="25"/>
  <x:c r="Q5896" i="25"/>
  <x:c r="R5896" i="25"/>
  <x:c r="A5897" i="25"/>
  <x:c r="B5897" i="25"/>
  <x:c r="C5897" i="25"/>
  <x:c r="D5897" i="25"/>
  <x:c r="E5897" i="25"/>
  <x:c r="F5897" i="25"/>
  <x:c r="G5897" i="25"/>
  <x:c r="H5897" i="25"/>
  <x:c r="I5897" i="25"/>
  <x:c r="J5897" i="25"/>
  <x:c r="K5897" i="25"/>
  <x:c r="L5897" i="25"/>
  <x:c r="M5897" i="25"/>
  <x:c r="N5897" i="25"/>
  <x:c r="P5897" i="25"/>
  <x:c r="Q5897" i="25"/>
  <x:c r="R5897" i="25"/>
  <x:c r="A5898" i="25"/>
  <x:c r="B5898" i="25"/>
  <x:c r="C5898" i="25"/>
  <x:c r="D5898" i="25"/>
  <x:c r="E5898" i="25"/>
  <x:c r="F5898" i="25"/>
  <x:c r="G5898" i="25"/>
  <x:c r="H5898" i="25"/>
  <x:c r="I5898" i="25"/>
  <x:c r="J5898" i="25"/>
  <x:c r="K5898" i="25"/>
  <x:c r="L5898" i="25"/>
  <x:c r="M5898" i="25"/>
  <x:c r="N5898" i="25"/>
  <x:c r="P5898" i="25"/>
  <x:c r="Q5898" i="25"/>
  <x:c r="R5898" i="25"/>
  <x:c r="A5899" i="25"/>
  <x:c r="B5899" i="25"/>
  <x:c r="C5899" i="25"/>
  <x:c r="D5899" i="25"/>
  <x:c r="E5899" i="25"/>
  <x:c r="F5899" i="25"/>
  <x:c r="G5899" i="25"/>
  <x:c r="H5899" i="25"/>
  <x:c r="I5899" i="25"/>
  <x:c r="J5899" i="25"/>
  <x:c r="K5899" i="25"/>
  <x:c r="L5899" i="25"/>
  <x:c r="M5899" i="25"/>
  <x:c r="N5899" i="25"/>
  <x:c r="P5899" i="25"/>
  <x:c r="Q5899" i="25"/>
  <x:c r="R5899" i="25"/>
  <x:c r="A5900" i="25"/>
  <x:c r="B5900" i="25"/>
  <x:c r="C5900" i="25"/>
  <x:c r="D5900" i="25"/>
  <x:c r="E5900" i="25"/>
  <x:c r="F5900" i="25"/>
  <x:c r="G5900" i="25"/>
  <x:c r="H5900" i="25"/>
  <x:c r="I5900" i="25"/>
  <x:c r="J5900" i="25"/>
  <x:c r="K5900" i="25"/>
  <x:c r="L5900" i="25"/>
  <x:c r="M5900" i="25"/>
  <x:c r="N5900" i="25"/>
  <x:c r="P5900" i="25"/>
  <x:c r="Q5900" i="25"/>
  <x:c r="R5900" i="25"/>
  <x:c r="A5901" i="25"/>
  <x:c r="B5901" i="25"/>
  <x:c r="C5901" i="25"/>
  <x:c r="D5901" i="25"/>
  <x:c r="E5901" i="25"/>
  <x:c r="F5901" i="25"/>
  <x:c r="G5901" i="25"/>
  <x:c r="H5901" i="25"/>
  <x:c r="I5901" i="25"/>
  <x:c r="J5901" i="25"/>
  <x:c r="K5901" i="25"/>
  <x:c r="L5901" i="25"/>
  <x:c r="M5901" i="25"/>
  <x:c r="N5901" i="25"/>
  <x:c r="P5901" i="25"/>
  <x:c r="Q5901" i="25"/>
  <x:c r="R5901" i="25"/>
  <x:c r="A5902" i="25"/>
  <x:c r="B5902" i="25"/>
  <x:c r="C5902" i="25"/>
  <x:c r="D5902" i="25"/>
  <x:c r="E5902" i="25"/>
  <x:c r="F5902" i="25"/>
  <x:c r="G5902" i="25"/>
  <x:c r="H5902" i="25"/>
  <x:c r="I5902" i="25"/>
  <x:c r="J5902" i="25"/>
  <x:c r="K5902" i="25"/>
  <x:c r="L5902" i="25"/>
  <x:c r="M5902" i="25"/>
  <x:c r="N5902" i="25"/>
  <x:c r="P5902" i="25"/>
  <x:c r="Q5902" i="25"/>
  <x:c r="R5902" i="25"/>
  <x:c r="A5903" i="25"/>
  <x:c r="B5903" i="25"/>
  <x:c r="C5903" i="25"/>
  <x:c r="D5903" i="25"/>
  <x:c r="E5903" i="25"/>
  <x:c r="F5903" i="25"/>
  <x:c r="G5903" i="25"/>
  <x:c r="H5903" i="25"/>
  <x:c r="I5903" i="25"/>
  <x:c r="J5903" i="25"/>
  <x:c r="K5903" i="25"/>
  <x:c r="L5903" i="25"/>
  <x:c r="M5903" i="25"/>
  <x:c r="N5903" i="25"/>
  <x:c r="P5903" i="25"/>
  <x:c r="Q5903" i="25"/>
  <x:c r="R5903" i="25"/>
  <x:c r="A5904" i="25"/>
  <x:c r="B5904" i="25"/>
  <x:c r="C5904" i="25"/>
  <x:c r="D5904" i="25"/>
  <x:c r="E5904" i="25"/>
  <x:c r="F5904" i="25"/>
  <x:c r="G5904" i="25"/>
  <x:c r="H5904" i="25"/>
  <x:c r="I5904" i="25"/>
  <x:c r="J5904" i="25"/>
  <x:c r="K5904" i="25"/>
  <x:c r="L5904" i="25"/>
  <x:c r="M5904" i="25"/>
  <x:c r="N5904" i="25"/>
  <x:c r="P5904" i="25"/>
  <x:c r="Q5904" i="25"/>
  <x:c r="R5904" i="25"/>
  <x:c r="A5905" i="25"/>
  <x:c r="B5905" i="25"/>
  <x:c r="C5905" i="25"/>
  <x:c r="D5905" i="25"/>
  <x:c r="E5905" i="25"/>
  <x:c r="F5905" i="25"/>
  <x:c r="G5905" i="25"/>
  <x:c r="H5905" i="25"/>
  <x:c r="I5905" i="25"/>
  <x:c r="J5905" i="25"/>
  <x:c r="K5905" i="25"/>
  <x:c r="L5905" i="25"/>
  <x:c r="M5905" i="25"/>
  <x:c r="N5905" i="25"/>
  <x:c r="P5905" i="25"/>
  <x:c r="Q5905" i="25"/>
  <x:c r="R5905" i="25"/>
  <x:c r="A5906" i="25"/>
  <x:c r="B5906" i="25"/>
  <x:c r="C5906" i="25"/>
  <x:c r="D5906" i="25"/>
  <x:c r="E5906" i="25"/>
  <x:c r="F5906" i="25"/>
  <x:c r="G5906" i="25"/>
  <x:c r="H5906" i="25"/>
  <x:c r="I5906" i="25"/>
  <x:c r="J5906" i="25"/>
  <x:c r="K5906" i="25"/>
  <x:c r="L5906" i="25"/>
  <x:c r="M5906" i="25"/>
  <x:c r="N5906" i="25"/>
  <x:c r="P5906" i="25"/>
  <x:c r="Q5906" i="25"/>
  <x:c r="R5906" i="25"/>
  <x:c r="A5907" i="25"/>
  <x:c r="B5907" i="25"/>
  <x:c r="C5907" i="25"/>
  <x:c r="D5907" i="25"/>
  <x:c r="E5907" i="25"/>
  <x:c r="F5907" i="25"/>
  <x:c r="G5907" i="25"/>
  <x:c r="H5907" i="25"/>
  <x:c r="I5907" i="25"/>
  <x:c r="J5907" i="25"/>
  <x:c r="K5907" i="25"/>
  <x:c r="L5907" i="25"/>
  <x:c r="M5907" i="25"/>
  <x:c r="N5907" i="25"/>
  <x:c r="P5907" i="25"/>
  <x:c r="Q5907" i="25"/>
  <x:c r="R5907" i="25"/>
  <x:c r="A5908" i="25"/>
  <x:c r="B5908" i="25"/>
  <x:c r="C5908" i="25"/>
  <x:c r="D5908" i="25"/>
  <x:c r="E5908" i="25"/>
  <x:c r="F5908" i="25"/>
  <x:c r="G5908" i="25"/>
  <x:c r="H5908" i="25"/>
  <x:c r="I5908" i="25"/>
  <x:c r="J5908" i="25"/>
  <x:c r="K5908" i="25"/>
  <x:c r="L5908" i="25"/>
  <x:c r="M5908" i="25"/>
  <x:c r="N5908" i="25"/>
  <x:c r="P5908" i="25"/>
  <x:c r="Q5908" i="25"/>
  <x:c r="R5908" i="25"/>
  <x:c r="A5909" i="25"/>
  <x:c r="B5909" i="25"/>
  <x:c r="C5909" i="25"/>
  <x:c r="D5909" i="25"/>
  <x:c r="E5909" i="25"/>
  <x:c r="F5909" i="25"/>
  <x:c r="G5909" i="25"/>
  <x:c r="H5909" i="25"/>
  <x:c r="I5909" i="25"/>
  <x:c r="J5909" i="25"/>
  <x:c r="K5909" i="25"/>
  <x:c r="L5909" i="25"/>
  <x:c r="M5909" i="25"/>
  <x:c r="N5909" i="25"/>
  <x:c r="P5909" i="25"/>
  <x:c r="Q5909" i="25"/>
  <x:c r="R5909" i="25"/>
  <x:c r="A5910" i="25"/>
  <x:c r="B5910" i="25"/>
  <x:c r="C5910" i="25"/>
  <x:c r="D5910" i="25"/>
  <x:c r="E5910" i="25"/>
  <x:c r="F5910" i="25"/>
  <x:c r="G5910" i="25"/>
  <x:c r="H5910" i="25"/>
  <x:c r="I5910" i="25"/>
  <x:c r="J5910" i="25"/>
  <x:c r="K5910" i="25"/>
  <x:c r="L5910" i="25"/>
  <x:c r="M5910" i="25"/>
  <x:c r="N5910" i="25"/>
  <x:c r="P5910" i="25"/>
  <x:c r="Q5910" i="25"/>
  <x:c r="R5910" i="25"/>
  <x:c r="A5911" i="25"/>
  <x:c r="B5911" i="25"/>
  <x:c r="C5911" i="25"/>
  <x:c r="D5911" i="25"/>
  <x:c r="E5911" i="25"/>
  <x:c r="F5911" i="25"/>
  <x:c r="G5911" i="25"/>
  <x:c r="H5911" i="25"/>
  <x:c r="I5911" i="25"/>
  <x:c r="J5911" i="25"/>
  <x:c r="K5911" i="25"/>
  <x:c r="L5911" i="25"/>
  <x:c r="M5911" i="25"/>
  <x:c r="N5911" i="25"/>
  <x:c r="P5911" i="25"/>
  <x:c r="Q5911" i="25"/>
  <x:c r="R5911" i="25"/>
  <x:c r="A5912" i="25"/>
  <x:c r="B5912" i="25"/>
  <x:c r="C5912" i="25"/>
  <x:c r="D5912" i="25"/>
  <x:c r="E5912" i="25"/>
  <x:c r="F5912" i="25"/>
  <x:c r="G5912" i="25"/>
  <x:c r="H5912" i="25"/>
  <x:c r="I5912" i="25"/>
  <x:c r="J5912" i="25"/>
  <x:c r="K5912" i="25"/>
  <x:c r="L5912" i="25"/>
  <x:c r="M5912" i="25"/>
  <x:c r="N5912" i="25"/>
  <x:c r="P5912" i="25"/>
  <x:c r="Q5912" i="25"/>
  <x:c r="R5912" i="25"/>
  <x:c r="A5913" i="25"/>
  <x:c r="B5913" i="25"/>
  <x:c r="C5913" i="25"/>
  <x:c r="D5913" i="25"/>
  <x:c r="E5913" i="25"/>
  <x:c r="F5913" i="25"/>
  <x:c r="G5913" i="25"/>
  <x:c r="H5913" i="25"/>
  <x:c r="I5913" i="25"/>
  <x:c r="J5913" i="25"/>
  <x:c r="K5913" i="25"/>
  <x:c r="L5913" i="25"/>
  <x:c r="M5913" i="25"/>
  <x:c r="N5913" i="25"/>
  <x:c r="P5913" i="25"/>
  <x:c r="Q5913" i="25"/>
  <x:c r="R5913" i="25"/>
  <x:c r="A5914" i="25"/>
  <x:c r="B5914" i="25"/>
  <x:c r="C5914" i="25"/>
  <x:c r="D5914" i="25"/>
  <x:c r="E5914" i="25"/>
  <x:c r="F5914" i="25"/>
  <x:c r="G5914" i="25"/>
  <x:c r="H5914" i="25"/>
  <x:c r="I5914" i="25"/>
  <x:c r="J5914" i="25"/>
  <x:c r="K5914" i="25"/>
  <x:c r="L5914" i="25"/>
  <x:c r="M5914" i="25"/>
  <x:c r="N5914" i="25"/>
  <x:c r="P5914" i="25"/>
  <x:c r="Q5914" i="25"/>
  <x:c r="R5914" i="25"/>
  <x:c r="A5915" i="25"/>
  <x:c r="B5915" i="25"/>
  <x:c r="C5915" i="25"/>
  <x:c r="D5915" i="25"/>
  <x:c r="E5915" i="25"/>
  <x:c r="F5915" i="25"/>
  <x:c r="G5915" i="25"/>
  <x:c r="H5915" i="25"/>
  <x:c r="I5915" i="25"/>
  <x:c r="J5915" i="25"/>
  <x:c r="K5915" i="25"/>
  <x:c r="L5915" i="25"/>
  <x:c r="M5915" i="25"/>
  <x:c r="N5915" i="25"/>
  <x:c r="P5915" i="25"/>
  <x:c r="Q5915" i="25"/>
  <x:c r="R5915" i="25"/>
  <x:c r="A5916" i="25"/>
  <x:c r="B5916" i="25"/>
  <x:c r="C5916" i="25"/>
  <x:c r="D5916" i="25"/>
  <x:c r="E5916" i="25"/>
  <x:c r="F5916" i="25"/>
  <x:c r="G5916" i="25"/>
  <x:c r="H5916" i="25"/>
  <x:c r="I5916" i="25"/>
  <x:c r="J5916" i="25"/>
  <x:c r="K5916" i="25"/>
  <x:c r="L5916" i="25"/>
  <x:c r="M5916" i="25"/>
  <x:c r="N5916" i="25"/>
  <x:c r="P5916" i="25"/>
  <x:c r="Q5916" i="25"/>
  <x:c r="R5916" i="25"/>
  <x:c r="A5917" i="25"/>
  <x:c r="B5917" i="25"/>
  <x:c r="C5917" i="25"/>
  <x:c r="D5917" i="25"/>
  <x:c r="E5917" i="25"/>
  <x:c r="F5917" i="25"/>
  <x:c r="G5917" i="25"/>
  <x:c r="H5917" i="25"/>
  <x:c r="I5917" i="25"/>
  <x:c r="J5917" i="25"/>
  <x:c r="K5917" i="25"/>
  <x:c r="L5917" i="25"/>
  <x:c r="M5917" i="25"/>
  <x:c r="N5917" i="25"/>
  <x:c r="P5917" i="25"/>
  <x:c r="Q5917" i="25"/>
  <x:c r="R5917" i="25"/>
  <x:c r="A5918" i="25"/>
  <x:c r="B5918" i="25"/>
  <x:c r="C5918" i="25"/>
  <x:c r="D5918" i="25"/>
  <x:c r="E5918" i="25"/>
  <x:c r="F5918" i="25"/>
  <x:c r="G5918" i="25"/>
  <x:c r="H5918" i="25"/>
  <x:c r="I5918" i="25"/>
  <x:c r="J5918" i="25"/>
  <x:c r="K5918" i="25"/>
  <x:c r="L5918" i="25"/>
  <x:c r="M5918" i="25"/>
  <x:c r="N5918" i="25"/>
  <x:c r="P5918" i="25"/>
  <x:c r="Q5918" i="25"/>
  <x:c r="R5918" i="25"/>
  <x:c r="A5919" i="25"/>
  <x:c r="B5919" i="25"/>
  <x:c r="C5919" i="25"/>
  <x:c r="D5919" i="25"/>
  <x:c r="E5919" i="25"/>
  <x:c r="F5919" i="25"/>
  <x:c r="G5919" i="25"/>
  <x:c r="H5919" i="25"/>
  <x:c r="I5919" i="25"/>
  <x:c r="J5919" i="25"/>
  <x:c r="K5919" i="25"/>
  <x:c r="L5919" i="25"/>
  <x:c r="M5919" i="25"/>
  <x:c r="N5919" i="25"/>
  <x:c r="P5919" i="25"/>
  <x:c r="Q5919" i="25"/>
  <x:c r="R5919" i="25"/>
  <x:c r="A5920" i="25"/>
  <x:c r="B5920" i="25"/>
  <x:c r="C5920" i="25"/>
  <x:c r="D5920" i="25"/>
  <x:c r="E5920" i="25"/>
  <x:c r="F5920" i="25"/>
  <x:c r="G5920" i="25"/>
  <x:c r="H5920" i="25"/>
  <x:c r="I5920" i="25"/>
  <x:c r="J5920" i="25"/>
  <x:c r="K5920" i="25"/>
  <x:c r="L5920" i="25"/>
  <x:c r="M5920" i="25"/>
  <x:c r="N5920" i="25"/>
  <x:c r="P5920" i="25"/>
  <x:c r="Q5920" i="25"/>
  <x:c r="R5920" i="25"/>
  <x:c r="A5921" i="25"/>
  <x:c r="B5921" i="25"/>
  <x:c r="C5921" i="25"/>
  <x:c r="D5921" i="25"/>
  <x:c r="E5921" i="25"/>
  <x:c r="F5921" i="25"/>
  <x:c r="G5921" i="25"/>
  <x:c r="H5921" i="25"/>
  <x:c r="I5921" i="25"/>
  <x:c r="J5921" i="25"/>
  <x:c r="K5921" i="25"/>
  <x:c r="L5921" i="25"/>
  <x:c r="M5921" i="25"/>
  <x:c r="N5921" i="25"/>
  <x:c r="P5921" i="25"/>
  <x:c r="Q5921" i="25"/>
  <x:c r="R5921" i="25"/>
  <x:c r="A5922" i="25"/>
  <x:c r="B5922" i="25"/>
  <x:c r="C5922" i="25"/>
  <x:c r="D5922" i="25"/>
  <x:c r="E5922" i="25"/>
  <x:c r="F5922" i="25"/>
  <x:c r="G5922" i="25"/>
  <x:c r="H5922" i="25"/>
  <x:c r="I5922" i="25"/>
  <x:c r="J5922" i="25"/>
  <x:c r="K5922" i="25"/>
  <x:c r="L5922" i="25"/>
  <x:c r="M5922" i="25"/>
  <x:c r="N5922" i="25"/>
  <x:c r="P5922" i="25"/>
  <x:c r="Q5922" i="25"/>
  <x:c r="R5922" i="25"/>
  <x:c r="A5923" i="25"/>
  <x:c r="B5923" i="25"/>
  <x:c r="C5923" i="25"/>
  <x:c r="D5923" i="25"/>
  <x:c r="E5923" i="25"/>
  <x:c r="F5923" i="25"/>
  <x:c r="G5923" i="25"/>
  <x:c r="H5923" i="25"/>
  <x:c r="I5923" i="25"/>
  <x:c r="J5923" i="25"/>
  <x:c r="K5923" i="25"/>
  <x:c r="L5923" i="25"/>
  <x:c r="M5923" i="25"/>
  <x:c r="N5923" i="25"/>
  <x:c r="P5923" i="25"/>
  <x:c r="Q5923" i="25"/>
  <x:c r="R5923" i="25"/>
  <x:c r="A5924" i="25"/>
  <x:c r="B5924" i="25"/>
  <x:c r="C5924" i="25"/>
  <x:c r="D5924" i="25"/>
  <x:c r="E5924" i="25"/>
  <x:c r="F5924" i="25"/>
  <x:c r="G5924" i="25"/>
  <x:c r="H5924" i="25"/>
  <x:c r="I5924" i="25"/>
  <x:c r="J5924" i="25"/>
  <x:c r="K5924" i="25"/>
  <x:c r="L5924" i="25"/>
  <x:c r="M5924" i="25"/>
  <x:c r="N5924" i="25"/>
  <x:c r="P5924" i="25"/>
  <x:c r="Q5924" i="25"/>
  <x:c r="R5924" i="25"/>
  <x:c r="A5925" i="25"/>
  <x:c r="B5925" i="25"/>
  <x:c r="C5925" i="25"/>
  <x:c r="D5925" i="25"/>
  <x:c r="E5925" i="25"/>
  <x:c r="F5925" i="25"/>
  <x:c r="G5925" i="25"/>
  <x:c r="H5925" i="25"/>
  <x:c r="I5925" i="25"/>
  <x:c r="J5925" i="25"/>
  <x:c r="K5925" i="25"/>
  <x:c r="L5925" i="25"/>
  <x:c r="M5925" i="25"/>
  <x:c r="N5925" i="25"/>
  <x:c r="P5925" i="25"/>
  <x:c r="Q5925" i="25"/>
  <x:c r="R5925" i="25"/>
  <x:c r="A5926" i="25"/>
  <x:c r="B5926" i="25"/>
  <x:c r="C5926" i="25"/>
  <x:c r="D5926" i="25"/>
  <x:c r="E5926" i="25"/>
  <x:c r="F5926" i="25"/>
  <x:c r="G5926" i="25"/>
  <x:c r="H5926" i="25"/>
  <x:c r="I5926" i="25"/>
  <x:c r="J5926" i="25"/>
  <x:c r="K5926" i="25"/>
  <x:c r="L5926" i="25"/>
  <x:c r="M5926" i="25"/>
  <x:c r="N5926" i="25"/>
  <x:c r="P5926" i="25"/>
  <x:c r="Q5926" i="25"/>
  <x:c r="R5926" i="25"/>
  <x:c r="A5927" i="25"/>
  <x:c r="B5927" i="25"/>
  <x:c r="C5927" i="25"/>
  <x:c r="D5927" i="25"/>
  <x:c r="E5927" i="25"/>
  <x:c r="F5927" i="25"/>
  <x:c r="G5927" i="25"/>
  <x:c r="H5927" i="25"/>
  <x:c r="I5927" i="25"/>
  <x:c r="J5927" i="25"/>
  <x:c r="K5927" i="25"/>
  <x:c r="L5927" i="25"/>
  <x:c r="M5927" i="25"/>
  <x:c r="N5927" i="25"/>
  <x:c r="P5927" i="25"/>
  <x:c r="Q5927" i="25"/>
  <x:c r="R5927" i="25"/>
  <x:c r="A5928" i="25"/>
  <x:c r="B5928" i="25"/>
  <x:c r="C5928" i="25"/>
  <x:c r="D5928" i="25"/>
  <x:c r="E5928" i="25"/>
  <x:c r="F5928" i="25"/>
  <x:c r="G5928" i="25"/>
  <x:c r="H5928" i="25"/>
  <x:c r="I5928" i="25"/>
  <x:c r="J5928" i="25"/>
  <x:c r="K5928" i="25"/>
  <x:c r="L5928" i="25"/>
  <x:c r="M5928" i="25"/>
  <x:c r="N5928" i="25"/>
  <x:c r="P5928" i="25"/>
  <x:c r="Q5928" i="25"/>
  <x:c r="R5928" i="25"/>
  <x:c r="A5929" i="25"/>
  <x:c r="B5929" i="25"/>
  <x:c r="C5929" i="25"/>
  <x:c r="D5929" i="25"/>
  <x:c r="E5929" i="25"/>
  <x:c r="F5929" i="25"/>
  <x:c r="G5929" i="25"/>
  <x:c r="H5929" i="25"/>
  <x:c r="I5929" i="25"/>
  <x:c r="J5929" i="25"/>
  <x:c r="K5929" i="25"/>
  <x:c r="L5929" i="25"/>
  <x:c r="M5929" i="25"/>
  <x:c r="N5929" i="25"/>
  <x:c r="P5929" i="25"/>
  <x:c r="Q5929" i="25"/>
  <x:c r="R5929" i="25"/>
  <x:c r="A5930" i="25"/>
  <x:c r="B5930" i="25"/>
  <x:c r="C5930" i="25"/>
  <x:c r="D5930" i="25"/>
  <x:c r="E5930" i="25"/>
  <x:c r="F5930" i="25"/>
  <x:c r="G5930" i="25"/>
  <x:c r="H5930" i="25"/>
  <x:c r="I5930" i="25"/>
  <x:c r="J5930" i="25"/>
  <x:c r="K5930" i="25"/>
  <x:c r="L5930" i="25"/>
  <x:c r="M5930" i="25"/>
  <x:c r="N5930" i="25"/>
  <x:c r="P5930" i="25"/>
  <x:c r="Q5930" i="25"/>
  <x:c r="R5930" i="25"/>
  <x:c r="A5931" i="25"/>
  <x:c r="B5931" i="25"/>
  <x:c r="C5931" i="25"/>
  <x:c r="D5931" i="25"/>
  <x:c r="E5931" i="25"/>
  <x:c r="F5931" i="25"/>
  <x:c r="G5931" i="25"/>
  <x:c r="H5931" i="25"/>
  <x:c r="I5931" i="25"/>
  <x:c r="J5931" i="25"/>
  <x:c r="K5931" i="25"/>
  <x:c r="L5931" i="25"/>
  <x:c r="M5931" i="25"/>
  <x:c r="N5931" i="25"/>
  <x:c r="P5931" i="25"/>
  <x:c r="Q5931" i="25"/>
  <x:c r="R5931" i="25"/>
  <x:c r="A5932" i="25"/>
  <x:c r="B5932" i="25"/>
  <x:c r="C5932" i="25"/>
  <x:c r="D5932" i="25"/>
  <x:c r="E5932" i="25"/>
  <x:c r="F5932" i="25"/>
  <x:c r="G5932" i="25"/>
  <x:c r="H5932" i="25"/>
  <x:c r="I5932" i="25"/>
  <x:c r="J5932" i="25"/>
  <x:c r="K5932" i="25"/>
  <x:c r="L5932" i="25"/>
  <x:c r="M5932" i="25"/>
  <x:c r="N5932" i="25"/>
  <x:c r="P5932" i="25"/>
  <x:c r="Q5932" i="25"/>
  <x:c r="R5932" i="25"/>
  <x:c r="A5933" i="25"/>
  <x:c r="B5933" i="25"/>
  <x:c r="C5933" i="25"/>
  <x:c r="D5933" i="25"/>
  <x:c r="E5933" i="25"/>
  <x:c r="F5933" i="25"/>
  <x:c r="G5933" i="25"/>
  <x:c r="H5933" i="25"/>
  <x:c r="I5933" i="25"/>
  <x:c r="J5933" i="25"/>
  <x:c r="K5933" i="25"/>
  <x:c r="L5933" i="25"/>
  <x:c r="M5933" i="25"/>
  <x:c r="N5933" i="25"/>
  <x:c r="P5933" i="25"/>
  <x:c r="Q5933" i="25"/>
  <x:c r="R5933" i="25"/>
  <x:c r="A5934" i="25"/>
  <x:c r="B5934" i="25"/>
  <x:c r="C5934" i="25"/>
  <x:c r="D5934" i="25"/>
  <x:c r="E5934" i="25"/>
  <x:c r="F5934" i="25"/>
  <x:c r="G5934" i="25"/>
  <x:c r="H5934" i="25"/>
  <x:c r="I5934" i="25"/>
  <x:c r="J5934" i="25"/>
  <x:c r="K5934" i="25"/>
  <x:c r="L5934" i="25"/>
  <x:c r="M5934" i="25"/>
  <x:c r="N5934" i="25"/>
  <x:c r="P5934" i="25"/>
  <x:c r="Q5934" i="25"/>
  <x:c r="R5934" i="25"/>
  <x:c r="A5935" i="25"/>
  <x:c r="B5935" i="25"/>
  <x:c r="C5935" i="25"/>
  <x:c r="D5935" i="25"/>
  <x:c r="E5935" i="25"/>
  <x:c r="F5935" i="25"/>
  <x:c r="G5935" i="25"/>
  <x:c r="H5935" i="25"/>
  <x:c r="I5935" i="25"/>
  <x:c r="J5935" i="25"/>
  <x:c r="K5935" i="25"/>
  <x:c r="L5935" i="25"/>
  <x:c r="M5935" i="25"/>
  <x:c r="N5935" i="25"/>
  <x:c r="P5935" i="25"/>
  <x:c r="Q5935" i="25"/>
  <x:c r="R5935" i="25"/>
  <x:c r="A5936" i="25"/>
  <x:c r="B5936" i="25"/>
  <x:c r="C5936" i="25"/>
  <x:c r="D5936" i="25"/>
  <x:c r="E5936" i="25"/>
  <x:c r="F5936" i="25"/>
  <x:c r="G5936" i="25"/>
  <x:c r="H5936" i="25"/>
  <x:c r="I5936" i="25"/>
  <x:c r="J5936" i="25"/>
  <x:c r="K5936" i="25"/>
  <x:c r="L5936" i="25"/>
  <x:c r="M5936" i="25"/>
  <x:c r="N5936" i="25"/>
  <x:c r="P5936" i="25"/>
  <x:c r="Q5936" i="25"/>
  <x:c r="R5936" i="25"/>
  <x:c r="A5937" i="25"/>
  <x:c r="B5937" i="25"/>
  <x:c r="C5937" i="25"/>
  <x:c r="D5937" i="25"/>
  <x:c r="E5937" i="25"/>
  <x:c r="F5937" i="25"/>
  <x:c r="G5937" i="25"/>
  <x:c r="H5937" i="25"/>
  <x:c r="I5937" i="25"/>
  <x:c r="J5937" i="25"/>
  <x:c r="K5937" i="25"/>
  <x:c r="L5937" i="25"/>
  <x:c r="M5937" i="25"/>
  <x:c r="N5937" i="25"/>
  <x:c r="P5937" i="25"/>
  <x:c r="Q5937" i="25"/>
  <x:c r="R5937" i="25"/>
  <x:c r="A5938" i="25"/>
  <x:c r="B5938" i="25"/>
  <x:c r="C5938" i="25"/>
  <x:c r="D5938" i="25"/>
  <x:c r="E5938" i="25"/>
  <x:c r="F5938" i="25"/>
  <x:c r="G5938" i="25"/>
  <x:c r="H5938" i="25"/>
  <x:c r="I5938" i="25"/>
  <x:c r="J5938" i="25"/>
  <x:c r="K5938" i="25"/>
  <x:c r="L5938" i="25"/>
  <x:c r="M5938" i="25"/>
  <x:c r="N5938" i="25"/>
  <x:c r="P5938" i="25"/>
  <x:c r="Q5938" i="25"/>
  <x:c r="R5938" i="25"/>
  <x:c r="A5939" i="25"/>
  <x:c r="B5939" i="25"/>
  <x:c r="C5939" i="25"/>
  <x:c r="D5939" i="25"/>
  <x:c r="E5939" i="25"/>
  <x:c r="F5939" i="25"/>
  <x:c r="G5939" i="25"/>
  <x:c r="H5939" i="25"/>
  <x:c r="I5939" i="25"/>
  <x:c r="J5939" i="25"/>
  <x:c r="K5939" i="25"/>
  <x:c r="L5939" i="25"/>
  <x:c r="M5939" i="25"/>
  <x:c r="N5939" i="25"/>
  <x:c r="P5939" i="25"/>
  <x:c r="Q5939" i="25"/>
  <x:c r="R5939" i="25"/>
  <x:c r="A5940" i="25"/>
  <x:c r="B5940" i="25"/>
  <x:c r="C5940" i="25"/>
  <x:c r="D5940" i="25"/>
  <x:c r="E5940" i="25"/>
  <x:c r="F5940" i="25"/>
  <x:c r="G5940" i="25"/>
  <x:c r="H5940" i="25"/>
  <x:c r="I5940" i="25"/>
  <x:c r="J5940" i="25"/>
  <x:c r="K5940" i="25"/>
  <x:c r="L5940" i="25"/>
  <x:c r="M5940" i="25"/>
  <x:c r="N5940" i="25"/>
  <x:c r="P5940" i="25"/>
  <x:c r="Q5940" i="25"/>
  <x:c r="R5940" i="25"/>
  <x:c r="A5941" i="25"/>
  <x:c r="B5941" i="25"/>
  <x:c r="C5941" i="25"/>
  <x:c r="D5941" i="25"/>
  <x:c r="E5941" i="25"/>
  <x:c r="F5941" i="25"/>
  <x:c r="G5941" i="25"/>
  <x:c r="H5941" i="25"/>
  <x:c r="I5941" i="25"/>
  <x:c r="J5941" i="25"/>
  <x:c r="K5941" i="25"/>
  <x:c r="L5941" i="25"/>
  <x:c r="M5941" i="25"/>
  <x:c r="N5941" i="25"/>
  <x:c r="P5941" i="25"/>
  <x:c r="Q5941" i="25"/>
  <x:c r="R5941" i="25"/>
  <x:c r="A5942" i="25"/>
  <x:c r="B5942" i="25"/>
  <x:c r="C5942" i="25"/>
  <x:c r="D5942" i="25"/>
  <x:c r="E5942" i="25"/>
  <x:c r="F5942" i="25"/>
  <x:c r="G5942" i="25"/>
  <x:c r="H5942" i="25"/>
  <x:c r="I5942" i="25"/>
  <x:c r="J5942" i="25"/>
  <x:c r="K5942" i="25"/>
  <x:c r="L5942" i="25"/>
  <x:c r="M5942" i="25"/>
  <x:c r="N5942" i="25"/>
  <x:c r="P5942" i="25"/>
  <x:c r="Q5942" i="25"/>
  <x:c r="R5942" i="25"/>
  <x:c r="A5943" i="25"/>
  <x:c r="B5943" i="25"/>
  <x:c r="C5943" i="25"/>
  <x:c r="D5943" i="25"/>
  <x:c r="E5943" i="25"/>
  <x:c r="F5943" i="25"/>
  <x:c r="G5943" i="25"/>
  <x:c r="H5943" i="25"/>
  <x:c r="I5943" i="25"/>
  <x:c r="J5943" i="25"/>
  <x:c r="K5943" i="25"/>
  <x:c r="L5943" i="25"/>
  <x:c r="M5943" i="25"/>
  <x:c r="N5943" i="25"/>
  <x:c r="P5943" i="25"/>
  <x:c r="Q5943" i="25"/>
  <x:c r="R5943" i="25"/>
  <x:c r="A5944" i="25"/>
  <x:c r="B5944" i="25"/>
  <x:c r="C5944" i="25"/>
  <x:c r="D5944" i="25"/>
  <x:c r="E5944" i="25"/>
  <x:c r="F5944" i="25"/>
  <x:c r="G5944" i="25"/>
  <x:c r="H5944" i="25"/>
  <x:c r="I5944" i="25"/>
  <x:c r="J5944" i="25"/>
  <x:c r="K5944" i="25"/>
  <x:c r="L5944" i="25"/>
  <x:c r="M5944" i="25"/>
  <x:c r="N5944" i="25"/>
  <x:c r="P5944" i="25"/>
  <x:c r="Q5944" i="25"/>
  <x:c r="R5944" i="25"/>
  <x:c r="A5945" i="25"/>
  <x:c r="B5945" i="25"/>
  <x:c r="C5945" i="25"/>
  <x:c r="D5945" i="25"/>
  <x:c r="E5945" i="25"/>
  <x:c r="F5945" i="25"/>
  <x:c r="G5945" i="25"/>
  <x:c r="H5945" i="25"/>
  <x:c r="I5945" i="25"/>
  <x:c r="J5945" i="25"/>
  <x:c r="K5945" i="25"/>
  <x:c r="L5945" i="25"/>
  <x:c r="M5945" i="25"/>
  <x:c r="N5945" i="25"/>
  <x:c r="P5945" i="25"/>
  <x:c r="Q5945" i="25"/>
  <x:c r="R5945" i="25"/>
  <x:c r="A5946" i="25"/>
  <x:c r="B5946" i="25"/>
  <x:c r="C5946" i="25"/>
  <x:c r="D5946" i="25"/>
  <x:c r="E5946" i="25"/>
  <x:c r="F5946" i="25"/>
  <x:c r="G5946" i="25"/>
  <x:c r="H5946" i="25"/>
  <x:c r="I5946" i="25"/>
  <x:c r="J5946" i="25"/>
  <x:c r="K5946" i="25"/>
  <x:c r="L5946" i="25"/>
  <x:c r="M5946" i="25"/>
  <x:c r="N5946" i="25"/>
  <x:c r="P5946" i="25"/>
  <x:c r="Q5946" i="25"/>
  <x:c r="R5946" i="25"/>
  <x:c r="A5947" i="25"/>
  <x:c r="B5947" i="25"/>
  <x:c r="C5947" i="25"/>
  <x:c r="D5947" i="25"/>
  <x:c r="E5947" i="25"/>
  <x:c r="F5947" i="25"/>
  <x:c r="G5947" i="25"/>
  <x:c r="H5947" i="25"/>
  <x:c r="I5947" i="25"/>
  <x:c r="J5947" i="25"/>
  <x:c r="K5947" i="25"/>
  <x:c r="L5947" i="25"/>
  <x:c r="M5947" i="25"/>
  <x:c r="N5947" i="25"/>
  <x:c r="P5947" i="25"/>
  <x:c r="Q5947" i="25"/>
  <x:c r="R5947" i="25"/>
  <x:c r="A5948" i="25"/>
  <x:c r="B5948" i="25"/>
  <x:c r="C5948" i="25"/>
  <x:c r="D5948" i="25"/>
  <x:c r="E5948" i="25"/>
  <x:c r="F5948" i="25"/>
  <x:c r="G5948" i="25"/>
  <x:c r="H5948" i="25"/>
  <x:c r="I5948" i="25"/>
  <x:c r="J5948" i="25"/>
  <x:c r="K5948" i="25"/>
  <x:c r="L5948" i="25"/>
  <x:c r="M5948" i="25"/>
  <x:c r="N5948" i="25"/>
  <x:c r="P5948" i="25"/>
  <x:c r="Q5948" i="25"/>
  <x:c r="R5948" i="25"/>
  <x:c r="A5949" i="25"/>
  <x:c r="B5949" i="25"/>
  <x:c r="C5949" i="25"/>
  <x:c r="D5949" i="25"/>
  <x:c r="E5949" i="25"/>
  <x:c r="F5949" i="25"/>
  <x:c r="G5949" i="25"/>
  <x:c r="H5949" i="25"/>
  <x:c r="I5949" i="25"/>
  <x:c r="J5949" i="25"/>
  <x:c r="K5949" i="25"/>
  <x:c r="L5949" i="25"/>
  <x:c r="M5949" i="25"/>
  <x:c r="N5949" i="25"/>
  <x:c r="P5949" i="25"/>
  <x:c r="Q5949" i="25"/>
  <x:c r="R5949" i="25"/>
  <x:c r="A5950" i="25"/>
  <x:c r="B5950" i="25"/>
  <x:c r="C5950" i="25"/>
  <x:c r="D5950" i="25"/>
  <x:c r="E5950" i="25"/>
  <x:c r="F5950" i="25"/>
  <x:c r="G5950" i="25"/>
  <x:c r="H5950" i="25"/>
  <x:c r="I5950" i="25"/>
  <x:c r="J5950" i="25"/>
  <x:c r="K5950" i="25"/>
  <x:c r="L5950" i="25"/>
  <x:c r="M5950" i="25"/>
  <x:c r="N5950" i="25"/>
  <x:c r="P5950" i="25"/>
  <x:c r="Q5950" i="25"/>
  <x:c r="R5950" i="25"/>
  <x:c r="A5951" i="25"/>
  <x:c r="B5951" i="25"/>
  <x:c r="C5951" i="25"/>
  <x:c r="D5951" i="25"/>
  <x:c r="E5951" i="25"/>
  <x:c r="F5951" i="25"/>
  <x:c r="G5951" i="25"/>
  <x:c r="H5951" i="25"/>
  <x:c r="I5951" i="25"/>
  <x:c r="J5951" i="25"/>
  <x:c r="K5951" i="25"/>
  <x:c r="L5951" i="25"/>
  <x:c r="M5951" i="25"/>
  <x:c r="N5951" i="25"/>
  <x:c r="P5951" i="25"/>
  <x:c r="Q5951" i="25"/>
  <x:c r="R5951" i="25"/>
  <x:c r="A5952" i="25"/>
  <x:c r="B5952" i="25"/>
  <x:c r="C5952" i="25"/>
  <x:c r="D5952" i="25"/>
  <x:c r="E5952" i="25"/>
  <x:c r="F5952" i="25"/>
  <x:c r="G5952" i="25"/>
  <x:c r="H5952" i="25"/>
  <x:c r="I5952" i="25"/>
  <x:c r="J5952" i="25"/>
  <x:c r="K5952" i="25"/>
  <x:c r="L5952" i="25"/>
  <x:c r="M5952" i="25"/>
  <x:c r="N5952" i="25"/>
  <x:c r="P5952" i="25"/>
  <x:c r="Q5952" i="25"/>
  <x:c r="R5952" i="25"/>
  <x:c r="A5953" i="25"/>
  <x:c r="B5953" i="25"/>
  <x:c r="C5953" i="25"/>
  <x:c r="D5953" i="25"/>
  <x:c r="E5953" i="25"/>
  <x:c r="F5953" i="25"/>
  <x:c r="G5953" i="25"/>
  <x:c r="H5953" i="25"/>
  <x:c r="I5953" i="25"/>
  <x:c r="J5953" i="25"/>
  <x:c r="K5953" i="25"/>
  <x:c r="L5953" i="25"/>
  <x:c r="M5953" i="25"/>
  <x:c r="N5953" i="25"/>
  <x:c r="P5953" i="25"/>
  <x:c r="Q5953" i="25"/>
  <x:c r="R5953" i="25"/>
  <x:c r="A5954" i="25"/>
  <x:c r="B5954" i="25"/>
  <x:c r="C5954" i="25"/>
  <x:c r="D5954" i="25"/>
  <x:c r="E5954" i="25"/>
  <x:c r="F5954" i="25"/>
  <x:c r="G5954" i="25"/>
  <x:c r="H5954" i="25"/>
  <x:c r="I5954" i="25"/>
  <x:c r="J5954" i="25"/>
  <x:c r="K5954" i="25"/>
  <x:c r="L5954" i="25"/>
  <x:c r="M5954" i="25"/>
  <x:c r="N5954" i="25"/>
  <x:c r="P5954" i="25"/>
  <x:c r="Q5954" i="25"/>
  <x:c r="R5954" i="25"/>
  <x:c r="A5955" i="25"/>
  <x:c r="B5955" i="25"/>
  <x:c r="C5955" i="25"/>
  <x:c r="D5955" i="25"/>
  <x:c r="E5955" i="25"/>
  <x:c r="F5955" i="25"/>
  <x:c r="G5955" i="25"/>
  <x:c r="H5955" i="25"/>
  <x:c r="I5955" i="25"/>
  <x:c r="J5955" i="25"/>
  <x:c r="K5955" i="25"/>
  <x:c r="L5955" i="25"/>
  <x:c r="M5955" i="25"/>
  <x:c r="N5955" i="25"/>
  <x:c r="P5955" i="25"/>
  <x:c r="Q5955" i="25"/>
  <x:c r="R5955" i="25"/>
  <x:c r="A5956" i="25"/>
  <x:c r="B5956" i="25"/>
  <x:c r="C5956" i="25"/>
  <x:c r="D5956" i="25"/>
  <x:c r="E5956" i="25"/>
  <x:c r="F5956" i="25"/>
  <x:c r="G5956" i="25"/>
  <x:c r="H5956" i="25"/>
  <x:c r="I5956" i="25"/>
  <x:c r="J5956" i="25"/>
  <x:c r="K5956" i="25"/>
  <x:c r="L5956" i="25"/>
  <x:c r="M5956" i="25"/>
  <x:c r="N5956" i="25"/>
  <x:c r="P5956" i="25"/>
  <x:c r="Q5956" i="25"/>
  <x:c r="R5956" i="25"/>
  <x:c r="A5957" i="25"/>
  <x:c r="B5957" i="25"/>
  <x:c r="C5957" i="25"/>
  <x:c r="D5957" i="25"/>
  <x:c r="E5957" i="25"/>
  <x:c r="F5957" i="25"/>
  <x:c r="G5957" i="25"/>
  <x:c r="H5957" i="25"/>
  <x:c r="I5957" i="25"/>
  <x:c r="J5957" i="25"/>
  <x:c r="K5957" i="25"/>
  <x:c r="L5957" i="25"/>
  <x:c r="M5957" i="25"/>
  <x:c r="N5957" i="25"/>
  <x:c r="P5957" i="25"/>
  <x:c r="Q5957" i="25"/>
  <x:c r="R5957" i="25"/>
  <x:c r="A5958" i="25"/>
  <x:c r="B5958" i="25"/>
  <x:c r="C5958" i="25"/>
  <x:c r="D5958" i="25"/>
  <x:c r="E5958" i="25"/>
  <x:c r="F5958" i="25"/>
  <x:c r="G5958" i="25"/>
  <x:c r="H5958" i="25"/>
  <x:c r="I5958" i="25"/>
  <x:c r="J5958" i="25"/>
  <x:c r="K5958" i="25"/>
  <x:c r="L5958" i="25"/>
  <x:c r="M5958" i="25"/>
  <x:c r="N5958" i="25"/>
  <x:c r="P5958" i="25"/>
  <x:c r="Q5958" i="25"/>
  <x:c r="R5958" i="25"/>
  <x:c r="A5959" i="25"/>
  <x:c r="B5959" i="25"/>
  <x:c r="C5959" i="25"/>
  <x:c r="D5959" i="25"/>
  <x:c r="E5959" i="25"/>
  <x:c r="F5959" i="25"/>
  <x:c r="G5959" i="25"/>
  <x:c r="H5959" i="25"/>
  <x:c r="I5959" i="25"/>
  <x:c r="J5959" i="25"/>
  <x:c r="K5959" i="25"/>
  <x:c r="L5959" i="25"/>
  <x:c r="M5959" i="25"/>
  <x:c r="N5959" i="25"/>
  <x:c r="P5959" i="25"/>
  <x:c r="Q5959" i="25"/>
  <x:c r="R5959" i="25"/>
  <x:c r="A5960" i="25"/>
  <x:c r="B5960" i="25"/>
  <x:c r="C5960" i="25"/>
  <x:c r="D5960" i="25"/>
  <x:c r="E5960" i="25"/>
  <x:c r="F5960" i="25"/>
  <x:c r="G5960" i="25"/>
  <x:c r="H5960" i="25"/>
  <x:c r="I5960" i="25"/>
  <x:c r="J5960" i="25"/>
  <x:c r="K5960" i="25"/>
  <x:c r="L5960" i="25"/>
  <x:c r="M5960" i="25"/>
  <x:c r="N5960" i="25"/>
  <x:c r="P5960" i="25"/>
  <x:c r="Q5960" i="25"/>
  <x:c r="R5960" i="25"/>
  <x:c r="A5961" i="25"/>
  <x:c r="B5961" i="25"/>
  <x:c r="C5961" i="25"/>
  <x:c r="D5961" i="25"/>
  <x:c r="E5961" i="25"/>
  <x:c r="F5961" i="25"/>
  <x:c r="G5961" i="25"/>
  <x:c r="H5961" i="25"/>
  <x:c r="I5961" i="25"/>
  <x:c r="J5961" i="25"/>
  <x:c r="K5961" i="25"/>
  <x:c r="L5961" i="25"/>
  <x:c r="M5961" i="25"/>
  <x:c r="N5961" i="25"/>
  <x:c r="P5961" i="25"/>
  <x:c r="Q5961" i="25"/>
  <x:c r="R5961" i="25"/>
  <x:c r="A5962" i="25"/>
  <x:c r="B5962" i="25"/>
  <x:c r="C5962" i="25"/>
  <x:c r="D5962" i="25"/>
  <x:c r="E5962" i="25"/>
  <x:c r="F5962" i="25"/>
  <x:c r="G5962" i="25"/>
  <x:c r="H5962" i="25"/>
  <x:c r="I5962" i="25"/>
  <x:c r="J5962" i="25"/>
  <x:c r="K5962" i="25"/>
  <x:c r="L5962" i="25"/>
  <x:c r="M5962" i="25"/>
  <x:c r="N5962" i="25"/>
  <x:c r="P5962" i="25"/>
  <x:c r="Q5962" i="25"/>
  <x:c r="R5962" i="25"/>
  <x:c r="A5963" i="25"/>
  <x:c r="B5963" i="25"/>
  <x:c r="C5963" i="25"/>
  <x:c r="D5963" i="25"/>
  <x:c r="E5963" i="25"/>
  <x:c r="F5963" i="25"/>
  <x:c r="G5963" i="25"/>
  <x:c r="H5963" i="25"/>
  <x:c r="I5963" i="25"/>
  <x:c r="J5963" i="25"/>
  <x:c r="K5963" i="25"/>
  <x:c r="L5963" i="25"/>
  <x:c r="M5963" i="25"/>
  <x:c r="N5963" i="25"/>
  <x:c r="P5963" i="25"/>
  <x:c r="Q5963" i="25"/>
  <x:c r="R5963" i="25"/>
  <x:c r="A5964" i="25"/>
  <x:c r="B5964" i="25"/>
  <x:c r="C5964" i="25"/>
  <x:c r="D5964" i="25"/>
  <x:c r="E5964" i="25"/>
  <x:c r="F5964" i="25"/>
  <x:c r="G5964" i="25"/>
  <x:c r="H5964" i="25"/>
  <x:c r="I5964" i="25"/>
  <x:c r="J5964" i="25"/>
  <x:c r="K5964" i="25"/>
  <x:c r="L5964" i="25"/>
  <x:c r="M5964" i="25"/>
  <x:c r="N5964" i="25"/>
  <x:c r="P5964" i="25"/>
  <x:c r="Q5964" i="25"/>
  <x:c r="R5964" i="25"/>
  <x:c r="A5965" i="25"/>
  <x:c r="B5965" i="25"/>
  <x:c r="C5965" i="25"/>
  <x:c r="D5965" i="25"/>
  <x:c r="E5965" i="25"/>
  <x:c r="F5965" i="25"/>
  <x:c r="G5965" i="25"/>
  <x:c r="H5965" i="25"/>
  <x:c r="I5965" i="25"/>
  <x:c r="J5965" i="25"/>
  <x:c r="K5965" i="25"/>
  <x:c r="L5965" i="25"/>
  <x:c r="M5965" i="25"/>
  <x:c r="N5965" i="25"/>
  <x:c r="P5965" i="25"/>
  <x:c r="Q5965" i="25"/>
  <x:c r="R5965" i="25"/>
  <x:c r="A5966" i="25"/>
  <x:c r="B5966" i="25"/>
  <x:c r="C5966" i="25"/>
  <x:c r="D5966" i="25"/>
  <x:c r="E5966" i="25"/>
  <x:c r="F5966" i="25"/>
  <x:c r="G5966" i="25"/>
  <x:c r="H5966" i="25"/>
  <x:c r="I5966" i="25"/>
  <x:c r="J5966" i="25"/>
  <x:c r="K5966" i="25"/>
  <x:c r="L5966" i="25"/>
  <x:c r="M5966" i="25"/>
  <x:c r="N5966" i="25"/>
  <x:c r="P5966" i="25"/>
  <x:c r="Q5966" i="25"/>
  <x:c r="R5966" i="25"/>
  <x:c r="A5967" i="25"/>
  <x:c r="B5967" i="25"/>
  <x:c r="C5967" i="25"/>
  <x:c r="D5967" i="25"/>
  <x:c r="E5967" i="25"/>
  <x:c r="F5967" i="25"/>
  <x:c r="G5967" i="25"/>
  <x:c r="H5967" i="25"/>
  <x:c r="I5967" i="25"/>
  <x:c r="J5967" i="25"/>
  <x:c r="K5967" i="25"/>
  <x:c r="L5967" i="25"/>
  <x:c r="M5967" i="25"/>
  <x:c r="N5967" i="25"/>
  <x:c r="P5967" i="25"/>
  <x:c r="Q5967" i="25"/>
  <x:c r="R5967" i="25"/>
  <x:c r="A5968" i="25"/>
  <x:c r="B5968" i="25"/>
  <x:c r="C5968" i="25"/>
  <x:c r="D5968" i="25"/>
  <x:c r="E5968" i="25"/>
  <x:c r="F5968" i="25"/>
  <x:c r="G5968" i="25"/>
  <x:c r="H5968" i="25"/>
  <x:c r="I5968" i="25"/>
  <x:c r="J5968" i="25"/>
  <x:c r="K5968" i="25"/>
  <x:c r="L5968" i="25"/>
  <x:c r="M5968" i="25"/>
  <x:c r="N5968" i="25"/>
  <x:c r="P5968" i="25"/>
  <x:c r="Q5968" i="25"/>
  <x:c r="R5968" i="25"/>
  <x:c r="A5969" i="25"/>
  <x:c r="B5969" i="25"/>
  <x:c r="C5969" i="25"/>
  <x:c r="D5969" i="25"/>
  <x:c r="E5969" i="25"/>
  <x:c r="F5969" i="25"/>
  <x:c r="G5969" i="25"/>
  <x:c r="H5969" i="25"/>
  <x:c r="I5969" i="25"/>
  <x:c r="J5969" i="25"/>
  <x:c r="K5969" i="25"/>
  <x:c r="L5969" i="25"/>
  <x:c r="M5969" i="25"/>
  <x:c r="N5969" i="25"/>
  <x:c r="P5969" i="25"/>
  <x:c r="Q5969" i="25"/>
  <x:c r="R5969" i="25"/>
  <x:c r="A5970" i="25"/>
  <x:c r="B5970" i="25"/>
  <x:c r="C5970" i="25"/>
  <x:c r="D5970" i="25"/>
  <x:c r="E5970" i="25"/>
  <x:c r="F5970" i="25"/>
  <x:c r="G5970" i="25"/>
  <x:c r="H5970" i="25"/>
  <x:c r="I5970" i="25"/>
  <x:c r="J5970" i="25"/>
  <x:c r="K5970" i="25"/>
  <x:c r="L5970" i="25"/>
  <x:c r="M5970" i="25"/>
  <x:c r="N5970" i="25"/>
  <x:c r="P5970" i="25"/>
  <x:c r="Q5970" i="25"/>
  <x:c r="R5970" i="25"/>
  <x:c r="A5971" i="25"/>
  <x:c r="B5971" i="25"/>
  <x:c r="C5971" i="25"/>
  <x:c r="D5971" i="25"/>
  <x:c r="E5971" i="25"/>
  <x:c r="F5971" i="25"/>
  <x:c r="G5971" i="25"/>
  <x:c r="H5971" i="25"/>
  <x:c r="I5971" i="25"/>
  <x:c r="J5971" i="25"/>
  <x:c r="K5971" i="25"/>
  <x:c r="L5971" i="25"/>
  <x:c r="M5971" i="25"/>
  <x:c r="N5971" i="25"/>
  <x:c r="P5971" i="25"/>
  <x:c r="Q5971" i="25"/>
  <x:c r="R5971" i="25"/>
  <x:c r="A5972" i="25"/>
  <x:c r="B5972" i="25"/>
  <x:c r="C5972" i="25"/>
  <x:c r="D5972" i="25"/>
  <x:c r="E5972" i="25"/>
  <x:c r="F5972" i="25"/>
  <x:c r="G5972" i="25"/>
  <x:c r="H5972" i="25"/>
  <x:c r="I5972" i="25"/>
  <x:c r="J5972" i="25"/>
  <x:c r="K5972" i="25"/>
  <x:c r="L5972" i="25"/>
  <x:c r="M5972" i="25"/>
  <x:c r="N5972" i="25"/>
  <x:c r="P5972" i="25"/>
  <x:c r="Q5972" i="25"/>
  <x:c r="R5972" i="25"/>
  <x:c r="A5973" i="25"/>
  <x:c r="B5973" i="25"/>
  <x:c r="C5973" i="25"/>
  <x:c r="D5973" i="25"/>
  <x:c r="E5973" i="25"/>
  <x:c r="F5973" i="25"/>
  <x:c r="G5973" i="25"/>
  <x:c r="H5973" i="25"/>
  <x:c r="I5973" i="25"/>
  <x:c r="J5973" i="25"/>
  <x:c r="K5973" i="25"/>
  <x:c r="L5973" i="25"/>
  <x:c r="M5973" i="25"/>
  <x:c r="N5973" i="25"/>
  <x:c r="P5973" i="25"/>
  <x:c r="Q5973" i="25"/>
  <x:c r="R5973" i="25"/>
  <x:c r="A5974" i="25"/>
  <x:c r="B5974" i="25"/>
  <x:c r="C5974" i="25"/>
  <x:c r="D5974" i="25"/>
  <x:c r="E5974" i="25"/>
  <x:c r="F5974" i="25"/>
  <x:c r="G5974" i="25"/>
  <x:c r="H5974" i="25"/>
  <x:c r="I5974" i="25"/>
  <x:c r="J5974" i="25"/>
  <x:c r="K5974" i="25"/>
  <x:c r="L5974" i="25"/>
  <x:c r="M5974" i="25"/>
  <x:c r="N5974" i="25"/>
  <x:c r="P5974" i="25"/>
  <x:c r="Q5974" i="25"/>
  <x:c r="R5974" i="25"/>
  <x:c r="A5975" i="25"/>
  <x:c r="B5975" i="25"/>
  <x:c r="C5975" i="25"/>
  <x:c r="D5975" i="25"/>
  <x:c r="E5975" i="25"/>
  <x:c r="F5975" i="25"/>
  <x:c r="G5975" i="25"/>
  <x:c r="H5975" i="25"/>
  <x:c r="I5975" i="25"/>
  <x:c r="J5975" i="25"/>
  <x:c r="K5975" i="25"/>
  <x:c r="L5975" i="25"/>
  <x:c r="M5975" i="25"/>
  <x:c r="N5975" i="25"/>
  <x:c r="P5975" i="25"/>
  <x:c r="Q5975" i="25"/>
  <x:c r="R5975" i="25"/>
  <x:c r="A5976" i="25"/>
  <x:c r="B5976" i="25"/>
  <x:c r="C5976" i="25"/>
  <x:c r="D5976" i="25"/>
  <x:c r="E5976" i="25"/>
  <x:c r="F5976" i="25"/>
  <x:c r="G5976" i="25"/>
  <x:c r="H5976" i="25"/>
  <x:c r="I5976" i="25"/>
  <x:c r="J5976" i="25"/>
  <x:c r="K5976" i="25"/>
  <x:c r="L5976" i="25"/>
  <x:c r="M5976" i="25"/>
  <x:c r="N5976" i="25"/>
  <x:c r="P5976" i="25"/>
  <x:c r="Q5976" i="25"/>
  <x:c r="R5976" i="25"/>
  <x:c r="A5977" i="25"/>
  <x:c r="B5977" i="25"/>
  <x:c r="C5977" i="25"/>
  <x:c r="D5977" i="25"/>
  <x:c r="E5977" i="25"/>
  <x:c r="F5977" i="25"/>
  <x:c r="G5977" i="25"/>
  <x:c r="H5977" i="25"/>
  <x:c r="I5977" i="25"/>
  <x:c r="J5977" i="25"/>
  <x:c r="K5977" i="25"/>
  <x:c r="L5977" i="25"/>
  <x:c r="M5977" i="25"/>
  <x:c r="N5977" i="25"/>
  <x:c r="P5977" i="25"/>
  <x:c r="Q5977" i="25"/>
  <x:c r="R5977" i="25"/>
  <x:c r="A5978" i="25"/>
  <x:c r="B5978" i="25"/>
  <x:c r="C5978" i="25"/>
  <x:c r="D5978" i="25"/>
  <x:c r="E5978" i="25"/>
  <x:c r="F5978" i="25"/>
  <x:c r="G5978" i="25"/>
  <x:c r="H5978" i="25"/>
  <x:c r="I5978" i="25"/>
  <x:c r="J5978" i="25"/>
  <x:c r="K5978" i="25"/>
  <x:c r="L5978" i="25"/>
  <x:c r="M5978" i="25"/>
  <x:c r="N5978" i="25"/>
  <x:c r="P5978" i="25"/>
  <x:c r="Q5978" i="25"/>
  <x:c r="R5978" i="25"/>
  <x:c r="A5979" i="25"/>
  <x:c r="B5979" i="25"/>
  <x:c r="C5979" i="25"/>
  <x:c r="D5979" i="25"/>
  <x:c r="E5979" i="25"/>
  <x:c r="F5979" i="25"/>
  <x:c r="G5979" i="25"/>
  <x:c r="H5979" i="25"/>
  <x:c r="I5979" i="25"/>
  <x:c r="J5979" i="25"/>
  <x:c r="K5979" i="25"/>
  <x:c r="L5979" i="25"/>
  <x:c r="M5979" i="25"/>
  <x:c r="N5979" i="25"/>
  <x:c r="P5979" i="25"/>
  <x:c r="Q5979" i="25"/>
  <x:c r="R5979" i="25"/>
  <x:c r="A5980" i="25"/>
  <x:c r="B5980" i="25"/>
  <x:c r="C5980" i="25"/>
  <x:c r="D5980" i="25"/>
  <x:c r="E5980" i="25"/>
  <x:c r="F5980" i="25"/>
  <x:c r="G5980" i="25"/>
  <x:c r="H5980" i="25"/>
  <x:c r="I5980" i="25"/>
  <x:c r="J5980" i="25"/>
  <x:c r="K5980" i="25"/>
  <x:c r="L5980" i="25"/>
  <x:c r="M5980" i="25"/>
  <x:c r="N5980" i="25"/>
  <x:c r="P5980" i="25"/>
  <x:c r="Q5980" i="25"/>
  <x:c r="R5980" i="25"/>
  <x:c r="A5981" i="25"/>
  <x:c r="B5981" i="25"/>
  <x:c r="C5981" i="25"/>
  <x:c r="D5981" i="25"/>
  <x:c r="E5981" i="25"/>
  <x:c r="F5981" i="25"/>
  <x:c r="G5981" i="25"/>
  <x:c r="H5981" i="25"/>
  <x:c r="I5981" i="25"/>
  <x:c r="J5981" i="25"/>
  <x:c r="K5981" i="25"/>
  <x:c r="L5981" i="25"/>
  <x:c r="M5981" i="25"/>
  <x:c r="N5981" i="25"/>
  <x:c r="P5981" i="25"/>
  <x:c r="Q5981" i="25"/>
  <x:c r="R5981" i="25"/>
  <x:c r="A5982" i="25"/>
  <x:c r="B5982" i="25"/>
  <x:c r="C5982" i="25"/>
  <x:c r="D5982" i="25"/>
  <x:c r="E5982" i="25"/>
  <x:c r="F5982" i="25"/>
  <x:c r="G5982" i="25"/>
  <x:c r="H5982" i="25"/>
  <x:c r="I5982" i="25"/>
  <x:c r="J5982" i="25"/>
  <x:c r="K5982" i="25"/>
  <x:c r="L5982" i="25"/>
  <x:c r="M5982" i="25"/>
  <x:c r="N5982" i="25"/>
  <x:c r="P5982" i="25"/>
  <x:c r="Q5982" i="25"/>
  <x:c r="R5982" i="25"/>
  <x:c r="A5983" i="25"/>
  <x:c r="B5983" i="25"/>
  <x:c r="C5983" i="25"/>
  <x:c r="D5983" i="25"/>
  <x:c r="E5983" i="25"/>
  <x:c r="F5983" i="25"/>
  <x:c r="G5983" i="25"/>
  <x:c r="H5983" i="25"/>
  <x:c r="I5983" i="25"/>
  <x:c r="J5983" i="25"/>
  <x:c r="K5983" i="25"/>
  <x:c r="L5983" i="25"/>
  <x:c r="M5983" i="25"/>
  <x:c r="N5983" i="25"/>
  <x:c r="P5983" i="25"/>
  <x:c r="Q5983" i="25"/>
  <x:c r="R5983" i="25"/>
  <x:c r="A5984" i="25"/>
  <x:c r="B5984" i="25"/>
  <x:c r="C5984" i="25"/>
  <x:c r="D5984" i="25"/>
  <x:c r="E5984" i="25"/>
  <x:c r="F5984" i="25"/>
  <x:c r="G5984" i="25"/>
  <x:c r="H5984" i="25"/>
  <x:c r="I5984" i="25"/>
  <x:c r="J5984" i="25"/>
  <x:c r="K5984" i="25"/>
  <x:c r="L5984" i="25"/>
  <x:c r="M5984" i="25"/>
  <x:c r="N5984" i="25"/>
  <x:c r="P5984" i="25"/>
  <x:c r="Q5984" i="25"/>
  <x:c r="R5984" i="25"/>
  <x:c r="A5985" i="25"/>
  <x:c r="B5985" i="25"/>
  <x:c r="C5985" i="25"/>
  <x:c r="D5985" i="25"/>
  <x:c r="E5985" i="25"/>
  <x:c r="F5985" i="25"/>
  <x:c r="G5985" i="25"/>
  <x:c r="H5985" i="25"/>
  <x:c r="I5985" i="25"/>
  <x:c r="J5985" i="25"/>
  <x:c r="K5985" i="25"/>
  <x:c r="L5985" i="25"/>
  <x:c r="M5985" i="25"/>
  <x:c r="N5985" i="25"/>
  <x:c r="P5985" i="25"/>
  <x:c r="Q5985" i="25"/>
  <x:c r="R5985" i="25"/>
  <x:c r="A5986" i="25"/>
  <x:c r="B5986" i="25"/>
  <x:c r="C5986" i="25"/>
  <x:c r="D5986" i="25"/>
  <x:c r="E5986" i="25"/>
  <x:c r="F5986" i="25"/>
  <x:c r="G5986" i="25"/>
  <x:c r="H5986" i="25"/>
  <x:c r="I5986" i="25"/>
  <x:c r="J5986" i="25"/>
  <x:c r="K5986" i="25"/>
  <x:c r="L5986" i="25"/>
  <x:c r="M5986" i="25"/>
  <x:c r="N5986" i="25"/>
  <x:c r="P5986" i="25"/>
  <x:c r="Q5986" i="25"/>
  <x:c r="R5986" i="25"/>
  <x:c r="A5987" i="25"/>
  <x:c r="B5987" i="25"/>
  <x:c r="C5987" i="25"/>
  <x:c r="D5987" i="25"/>
  <x:c r="E5987" i="25"/>
  <x:c r="F5987" i="25"/>
  <x:c r="G5987" i="25"/>
  <x:c r="H5987" i="25"/>
  <x:c r="I5987" i="25"/>
  <x:c r="J5987" i="25"/>
  <x:c r="K5987" i="25"/>
  <x:c r="L5987" i="25"/>
  <x:c r="M5987" i="25"/>
  <x:c r="N5987" i="25"/>
  <x:c r="P5987" i="25"/>
  <x:c r="Q5987" i="25"/>
  <x:c r="R5987" i="25"/>
  <x:c r="A5988" i="25"/>
  <x:c r="B5988" i="25"/>
  <x:c r="C5988" i="25"/>
  <x:c r="D5988" i="25"/>
  <x:c r="E5988" i="25"/>
  <x:c r="F5988" i="25"/>
  <x:c r="G5988" i="25"/>
  <x:c r="H5988" i="25"/>
  <x:c r="I5988" i="25"/>
  <x:c r="J5988" i="25"/>
  <x:c r="K5988" i="25"/>
  <x:c r="L5988" i="25"/>
  <x:c r="M5988" i="25"/>
  <x:c r="N5988" i="25"/>
  <x:c r="P5988" i="25"/>
  <x:c r="Q5988" i="25"/>
  <x:c r="R5988" i="25"/>
  <x:c r="A5989" i="25"/>
  <x:c r="B5989" i="25"/>
  <x:c r="C5989" i="25"/>
  <x:c r="D5989" i="25"/>
  <x:c r="E5989" i="25"/>
  <x:c r="F5989" i="25"/>
  <x:c r="G5989" i="25"/>
  <x:c r="H5989" i="25"/>
  <x:c r="I5989" i="25"/>
  <x:c r="J5989" i="25"/>
  <x:c r="K5989" i="25"/>
  <x:c r="L5989" i="25"/>
  <x:c r="M5989" i="25"/>
  <x:c r="N5989" i="25"/>
  <x:c r="P5989" i="25"/>
  <x:c r="Q5989" i="25"/>
  <x:c r="R5989" i="25"/>
  <x:c r="A5990" i="25"/>
  <x:c r="B5990" i="25"/>
  <x:c r="C5990" i="25"/>
  <x:c r="D5990" i="25"/>
  <x:c r="E5990" i="25"/>
  <x:c r="F5990" i="25"/>
  <x:c r="G5990" i="25"/>
  <x:c r="H5990" i="25"/>
  <x:c r="I5990" i="25"/>
  <x:c r="J5990" i="25"/>
  <x:c r="K5990" i="25"/>
  <x:c r="L5990" i="25"/>
  <x:c r="M5990" i="25"/>
  <x:c r="N5990" i="25"/>
  <x:c r="P5990" i="25"/>
  <x:c r="Q5990" i="25"/>
  <x:c r="R5990" i="25"/>
  <x:c r="A5991" i="25"/>
  <x:c r="B5991" i="25"/>
  <x:c r="C5991" i="25"/>
  <x:c r="D5991" i="25"/>
  <x:c r="E5991" i="25"/>
  <x:c r="F5991" i="25"/>
  <x:c r="G5991" i="25"/>
  <x:c r="H5991" i="25"/>
  <x:c r="I5991" i="25"/>
  <x:c r="J5991" i="25"/>
  <x:c r="K5991" i="25"/>
  <x:c r="L5991" i="25"/>
  <x:c r="M5991" i="25"/>
  <x:c r="N5991" i="25"/>
  <x:c r="P5991" i="25"/>
  <x:c r="Q5991" i="25"/>
  <x:c r="R5991" i="25"/>
  <x:c r="A5992" i="25"/>
  <x:c r="B5992" i="25"/>
  <x:c r="C5992" i="25"/>
  <x:c r="D5992" i="25"/>
  <x:c r="E5992" i="25"/>
  <x:c r="F5992" i="25"/>
  <x:c r="G5992" i="25"/>
  <x:c r="H5992" i="25"/>
  <x:c r="I5992" i="25"/>
  <x:c r="J5992" i="25"/>
  <x:c r="K5992" i="25"/>
  <x:c r="L5992" i="25"/>
  <x:c r="M5992" i="25"/>
  <x:c r="N5992" i="25"/>
  <x:c r="P5992" i="25"/>
  <x:c r="Q5992" i="25"/>
  <x:c r="R5992" i="25"/>
  <x:c r="A5993" i="25"/>
  <x:c r="B5993" i="25"/>
  <x:c r="C5993" i="25"/>
  <x:c r="D5993" i="25"/>
  <x:c r="E5993" i="25"/>
  <x:c r="F5993" i="25"/>
  <x:c r="G5993" i="25"/>
  <x:c r="H5993" i="25"/>
  <x:c r="I5993" i="25"/>
  <x:c r="J5993" i="25"/>
  <x:c r="K5993" i="25"/>
  <x:c r="L5993" i="25"/>
  <x:c r="M5993" i="25"/>
  <x:c r="N5993" i="25"/>
  <x:c r="P5993" i="25"/>
  <x:c r="Q5993" i="25"/>
  <x:c r="R5993" i="25"/>
  <x:c r="A5994" i="25"/>
  <x:c r="B5994" i="25"/>
  <x:c r="C5994" i="25"/>
  <x:c r="D5994" i="25"/>
  <x:c r="E5994" i="25"/>
  <x:c r="F5994" i="25"/>
  <x:c r="G5994" i="25"/>
  <x:c r="H5994" i="25"/>
  <x:c r="I5994" i="25"/>
  <x:c r="J5994" i="25"/>
  <x:c r="K5994" i="25"/>
  <x:c r="L5994" i="25"/>
  <x:c r="M5994" i="25"/>
  <x:c r="N5994" i="25"/>
  <x:c r="P5994" i="25"/>
  <x:c r="Q5994" i="25"/>
  <x:c r="R5994" i="25"/>
  <x:c r="A5995" i="25"/>
  <x:c r="B5995" i="25"/>
  <x:c r="C5995" i="25"/>
  <x:c r="D5995" i="25"/>
  <x:c r="E5995" i="25"/>
  <x:c r="F5995" i="25"/>
  <x:c r="G5995" i="25"/>
  <x:c r="H5995" i="25"/>
  <x:c r="I5995" i="25"/>
  <x:c r="J5995" i="25"/>
  <x:c r="K5995" i="25"/>
  <x:c r="L5995" i="25"/>
  <x:c r="M5995" i="25"/>
  <x:c r="N5995" i="25"/>
  <x:c r="P5995" i="25"/>
  <x:c r="Q5995" i="25"/>
  <x:c r="R5995" i="25"/>
  <x:c r="A5996" i="25"/>
  <x:c r="B5996" i="25"/>
  <x:c r="C5996" i="25"/>
  <x:c r="D5996" i="25"/>
  <x:c r="E5996" i="25"/>
  <x:c r="F5996" i="25"/>
  <x:c r="G5996" i="25"/>
  <x:c r="H5996" i="25"/>
  <x:c r="I5996" i="25"/>
  <x:c r="J5996" i="25"/>
  <x:c r="K5996" i="25"/>
  <x:c r="L5996" i="25"/>
  <x:c r="M5996" i="25"/>
  <x:c r="N5996" i="25"/>
  <x:c r="P5996" i="25"/>
  <x:c r="Q5996" i="25"/>
  <x:c r="R5996" i="25"/>
  <x:c r="A5997" i="25"/>
  <x:c r="B5997" i="25"/>
  <x:c r="C5997" i="25"/>
  <x:c r="D5997" i="25"/>
  <x:c r="E5997" i="25"/>
  <x:c r="F5997" i="25"/>
  <x:c r="G5997" i="25"/>
  <x:c r="H5997" i="25"/>
  <x:c r="I5997" i="25"/>
  <x:c r="J5997" i="25"/>
  <x:c r="K5997" i="25"/>
  <x:c r="L5997" i="25"/>
  <x:c r="M5997" i="25"/>
  <x:c r="N5997" i="25"/>
  <x:c r="P5997" i="25"/>
  <x:c r="Q5997" i="25"/>
  <x:c r="R5997" i="25"/>
  <x:c r="A5998" i="25"/>
  <x:c r="B5998" i="25"/>
  <x:c r="C5998" i="25"/>
  <x:c r="D5998" i="25"/>
  <x:c r="E5998" i="25"/>
  <x:c r="F5998" i="25"/>
  <x:c r="G5998" i="25"/>
  <x:c r="H5998" i="25"/>
  <x:c r="I5998" i="25"/>
  <x:c r="J5998" i="25"/>
  <x:c r="K5998" i="25"/>
  <x:c r="L5998" i="25"/>
  <x:c r="M5998" i="25"/>
  <x:c r="N5998" i="25"/>
  <x:c r="P5998" i="25"/>
  <x:c r="Q5998" i="25"/>
  <x:c r="R5998" i="25"/>
  <x:c r="A5999" i="25"/>
  <x:c r="B5999" i="25"/>
  <x:c r="C5999" i="25"/>
  <x:c r="D5999" i="25"/>
  <x:c r="E5999" i="25"/>
  <x:c r="F5999" i="25"/>
  <x:c r="G5999" i="25"/>
  <x:c r="H5999" i="25"/>
  <x:c r="I5999" i="25"/>
  <x:c r="J5999" i="25"/>
  <x:c r="K5999" i="25"/>
  <x:c r="L5999" i="25"/>
  <x:c r="M5999" i="25"/>
  <x:c r="N5999" i="25"/>
  <x:c r="P5999" i="25"/>
  <x:c r="Q5999" i="25"/>
  <x:c r="R5999" i="25"/>
  <x:c r="A6000" i="25"/>
  <x:c r="B6000" i="25"/>
  <x:c r="C6000" i="25"/>
  <x:c r="D6000" i="25"/>
  <x:c r="E6000" i="25"/>
  <x:c r="F6000" i="25"/>
  <x:c r="G6000" i="25"/>
  <x:c r="H6000" i="25"/>
  <x:c r="I6000" i="25"/>
  <x:c r="J6000" i="25"/>
  <x:c r="K6000" i="25"/>
  <x:c r="L6000" i="25"/>
  <x:c r="M6000" i="25"/>
  <x:c r="N6000" i="25"/>
  <x:c r="P6000" i="25"/>
  <x:c r="Q6000" i="25"/>
  <x:c r="R6000" i="25"/>
  <x:c r="A6001" i="25"/>
  <x:c r="B6001" i="25"/>
  <x:c r="C6001" i="25"/>
  <x:c r="D6001" i="25"/>
  <x:c r="E6001" i="25"/>
  <x:c r="F6001" i="25"/>
  <x:c r="G6001" i="25"/>
  <x:c r="H6001" i="25"/>
  <x:c r="I6001" i="25"/>
  <x:c r="J6001" i="25"/>
  <x:c r="K6001" i="25"/>
  <x:c r="L6001" i="25"/>
  <x:c r="M6001" i="25"/>
  <x:c r="N6001" i="25"/>
  <x:c r="P6001" i="25"/>
  <x:c r="Q6001" i="25"/>
  <x:c r="R6001" i="25"/>
  <x:c r="A6002" i="25"/>
  <x:c r="B6002" i="25"/>
  <x:c r="C6002" i="25"/>
  <x:c r="D6002" i="25"/>
  <x:c r="E6002" i="25"/>
  <x:c r="F6002" i="25"/>
  <x:c r="G6002" i="25"/>
  <x:c r="H6002" i="25"/>
  <x:c r="I6002" i="25"/>
  <x:c r="J6002" i="25"/>
  <x:c r="K6002" i="25"/>
  <x:c r="L6002" i="25"/>
  <x:c r="M6002" i="25"/>
  <x:c r="N6002" i="25"/>
  <x:c r="P6002" i="25"/>
  <x:c r="Q6002" i="25"/>
  <x:c r="R6002" i="25"/>
  <x:c r="A6003" i="25"/>
  <x:c r="B6003" i="25"/>
  <x:c r="C6003" i="25"/>
  <x:c r="D6003" i="25"/>
  <x:c r="E6003" i="25"/>
  <x:c r="F6003" i="25"/>
  <x:c r="G6003" i="25"/>
  <x:c r="H6003" i="25"/>
  <x:c r="I6003" i="25"/>
  <x:c r="J6003" i="25"/>
  <x:c r="K6003" i="25"/>
  <x:c r="L6003" i="25"/>
  <x:c r="M6003" i="25"/>
  <x:c r="N6003" i="25"/>
  <x:c r="P6003" i="25"/>
  <x:c r="Q6003" i="25"/>
  <x:c r="R6003" i="25"/>
  <x:c r="A6004" i="25"/>
  <x:c r="B6004" i="25"/>
  <x:c r="C6004" i="25"/>
  <x:c r="D6004" i="25"/>
  <x:c r="E6004" i="25"/>
  <x:c r="F6004" i="25"/>
  <x:c r="G6004" i="25"/>
  <x:c r="H6004" i="25"/>
  <x:c r="I6004" i="25"/>
  <x:c r="J6004" i="25"/>
  <x:c r="K6004" i="25"/>
  <x:c r="L6004" i="25"/>
  <x:c r="M6004" i="25"/>
  <x:c r="N6004" i="25"/>
  <x:c r="P6004" i="25"/>
  <x:c r="Q6004" i="25"/>
  <x:c r="R6004" i="25"/>
  <x:c r="A6005" i="25"/>
  <x:c r="B6005" i="25"/>
  <x:c r="C6005" i="25"/>
  <x:c r="D6005" i="25"/>
  <x:c r="E6005" i="25"/>
  <x:c r="F6005" i="25"/>
  <x:c r="G6005" i="25"/>
  <x:c r="H6005" i="25"/>
  <x:c r="I6005" i="25"/>
  <x:c r="J6005" i="25"/>
  <x:c r="K6005" i="25"/>
  <x:c r="L6005" i="25"/>
  <x:c r="M6005" i="25"/>
  <x:c r="N6005" i="25"/>
  <x:c r="P6005" i="25"/>
  <x:c r="Q6005" i="25"/>
  <x:c r="R6005" i="25"/>
  <x:c r="A6006" i="25"/>
  <x:c r="B6006" i="25"/>
  <x:c r="C6006" i="25"/>
  <x:c r="D6006" i="25"/>
  <x:c r="E6006" i="25"/>
  <x:c r="F6006" i="25"/>
  <x:c r="G6006" i="25"/>
  <x:c r="H6006" i="25"/>
  <x:c r="I6006" i="25"/>
  <x:c r="J6006" i="25"/>
  <x:c r="K6006" i="25"/>
  <x:c r="L6006" i="25"/>
  <x:c r="M6006" i="25"/>
  <x:c r="N6006" i="25"/>
  <x:c r="P6006" i="25"/>
  <x:c r="Q6006" i="25"/>
  <x:c r="R6006" i="25"/>
  <x:c r="A6007" i="25"/>
  <x:c r="B6007" i="25"/>
  <x:c r="C6007" i="25"/>
  <x:c r="D6007" i="25"/>
  <x:c r="E6007" i="25"/>
  <x:c r="F6007" i="25"/>
  <x:c r="G6007" i="25"/>
  <x:c r="H6007" i="25"/>
  <x:c r="I6007" i="25"/>
  <x:c r="J6007" i="25"/>
  <x:c r="K6007" i="25"/>
  <x:c r="L6007" i="25"/>
  <x:c r="M6007" i="25"/>
  <x:c r="N6007" i="25"/>
  <x:c r="P6007" i="25"/>
  <x:c r="Q6007" i="25"/>
  <x:c r="R6007" i="25"/>
  <x:c r="A6008" i="25"/>
  <x:c r="B6008" i="25"/>
  <x:c r="C6008" i="25"/>
  <x:c r="D6008" i="25"/>
  <x:c r="E6008" i="25"/>
  <x:c r="F6008" i="25"/>
  <x:c r="G6008" i="25"/>
  <x:c r="H6008" i="25"/>
  <x:c r="I6008" i="25"/>
  <x:c r="J6008" i="25"/>
  <x:c r="K6008" i="25"/>
  <x:c r="L6008" i="25"/>
  <x:c r="M6008" i="25"/>
  <x:c r="N6008" i="25"/>
  <x:c r="P6008" i="25"/>
  <x:c r="Q6008" i="25"/>
  <x:c r="R6008" i="25"/>
  <x:c r="A6009" i="25"/>
  <x:c r="B6009" i="25"/>
  <x:c r="C6009" i="25"/>
  <x:c r="D6009" i="25"/>
  <x:c r="E6009" i="25"/>
  <x:c r="F6009" i="25"/>
  <x:c r="G6009" i="25"/>
  <x:c r="H6009" i="25"/>
  <x:c r="I6009" i="25"/>
  <x:c r="J6009" i="25"/>
  <x:c r="K6009" i="25"/>
  <x:c r="L6009" i="25"/>
  <x:c r="M6009" i="25"/>
  <x:c r="N6009" i="25"/>
  <x:c r="P6009" i="25"/>
  <x:c r="Q6009" i="25"/>
  <x:c r="R6009" i="25"/>
  <x:c r="A6010" i="25"/>
  <x:c r="B6010" i="25"/>
  <x:c r="C6010" i="25"/>
  <x:c r="D6010" i="25"/>
  <x:c r="E6010" i="25"/>
  <x:c r="F6010" i="25"/>
  <x:c r="G6010" i="25"/>
  <x:c r="H6010" i="25"/>
  <x:c r="I6010" i="25"/>
  <x:c r="J6010" i="25"/>
  <x:c r="K6010" i="25"/>
  <x:c r="L6010" i="25"/>
  <x:c r="M6010" i="25"/>
  <x:c r="N6010" i="25"/>
  <x:c r="P6010" i="25"/>
  <x:c r="Q6010" i="25"/>
  <x:c r="R6010" i="25"/>
  <x:c r="A6011" i="25"/>
  <x:c r="B6011" i="25"/>
  <x:c r="C6011" i="25"/>
  <x:c r="D6011" i="25"/>
  <x:c r="E6011" i="25"/>
  <x:c r="F6011" i="25"/>
  <x:c r="G6011" i="25"/>
  <x:c r="H6011" i="25"/>
  <x:c r="I6011" i="25"/>
  <x:c r="J6011" i="25"/>
  <x:c r="K6011" i="25"/>
  <x:c r="L6011" i="25"/>
  <x:c r="M6011" i="25"/>
  <x:c r="N6011" i="25"/>
  <x:c r="P6011" i="25"/>
  <x:c r="Q6011" i="25"/>
  <x:c r="R6011" i="25"/>
  <x:c r="A6012" i="25"/>
  <x:c r="B6012" i="25"/>
  <x:c r="C6012" i="25"/>
  <x:c r="D6012" i="25"/>
  <x:c r="E6012" i="25"/>
  <x:c r="F6012" i="25"/>
  <x:c r="G6012" i="25"/>
  <x:c r="H6012" i="25"/>
  <x:c r="I6012" i="25"/>
  <x:c r="J6012" i="25"/>
  <x:c r="K6012" i="25"/>
  <x:c r="L6012" i="25"/>
  <x:c r="M6012" i="25"/>
  <x:c r="N6012" i="25"/>
  <x:c r="P6012" i="25"/>
  <x:c r="Q6012" i="25"/>
  <x:c r="R6012" i="25"/>
  <x:c r="A6013" i="25"/>
  <x:c r="B6013" i="25"/>
  <x:c r="C6013" i="25"/>
  <x:c r="D6013" i="25"/>
  <x:c r="E6013" i="25"/>
  <x:c r="F6013" i="25"/>
  <x:c r="G6013" i="25"/>
  <x:c r="H6013" i="25"/>
  <x:c r="I6013" i="25"/>
  <x:c r="J6013" i="25"/>
  <x:c r="K6013" i="25"/>
  <x:c r="L6013" i="25"/>
  <x:c r="M6013" i="25"/>
  <x:c r="N6013" i="25"/>
  <x:c r="P6013" i="25"/>
  <x:c r="Q6013" i="25"/>
  <x:c r="R6013" i="25"/>
  <x:c r="A6014" i="25"/>
  <x:c r="B6014" i="25"/>
  <x:c r="C6014" i="25"/>
  <x:c r="D6014" i="25"/>
  <x:c r="E6014" i="25"/>
  <x:c r="F6014" i="25"/>
  <x:c r="G6014" i="25"/>
  <x:c r="H6014" i="25"/>
  <x:c r="I6014" i="25"/>
  <x:c r="J6014" i="25"/>
  <x:c r="K6014" i="25"/>
  <x:c r="L6014" i="25"/>
  <x:c r="M6014" i="25"/>
  <x:c r="N6014" i="25"/>
  <x:c r="P6014" i="25"/>
  <x:c r="Q6014" i="25"/>
  <x:c r="R6014" i="25"/>
  <x:c r="A6015" i="25"/>
  <x:c r="B6015" i="25"/>
  <x:c r="C6015" i="25"/>
  <x:c r="D6015" i="25"/>
  <x:c r="E6015" i="25"/>
  <x:c r="F6015" i="25"/>
  <x:c r="G6015" i="25"/>
  <x:c r="H6015" i="25"/>
  <x:c r="I6015" i="25"/>
  <x:c r="J6015" i="25"/>
  <x:c r="K6015" i="25"/>
  <x:c r="L6015" i="25"/>
  <x:c r="M6015" i="25"/>
  <x:c r="N6015" i="25"/>
  <x:c r="P6015" i="25"/>
  <x:c r="Q6015" i="25"/>
  <x:c r="R6015" i="25"/>
  <x:c r="A6016" i="25"/>
  <x:c r="B6016" i="25"/>
  <x:c r="C6016" i="25"/>
  <x:c r="D6016" i="25"/>
  <x:c r="E6016" i="25"/>
  <x:c r="F6016" i="25"/>
  <x:c r="G6016" i="25"/>
  <x:c r="H6016" i="25"/>
  <x:c r="I6016" i="25"/>
  <x:c r="J6016" i="25"/>
  <x:c r="K6016" i="25"/>
  <x:c r="L6016" i="25"/>
  <x:c r="M6016" i="25"/>
  <x:c r="N6016" i="25"/>
  <x:c r="P6016" i="25"/>
  <x:c r="Q6016" i="25"/>
  <x:c r="R6016" i="25"/>
  <x:c r="A6017" i="25"/>
  <x:c r="B6017" i="25"/>
  <x:c r="C6017" i="25"/>
  <x:c r="D6017" i="25"/>
  <x:c r="E6017" i="25"/>
  <x:c r="F6017" i="25"/>
  <x:c r="G6017" i="25"/>
  <x:c r="H6017" i="25"/>
  <x:c r="I6017" i="25"/>
  <x:c r="J6017" i="25"/>
  <x:c r="K6017" i="25"/>
  <x:c r="L6017" i="25"/>
  <x:c r="M6017" i="25"/>
  <x:c r="N6017" i="25"/>
  <x:c r="P6017" i="25"/>
  <x:c r="Q6017" i="25"/>
  <x:c r="R6017" i="25"/>
  <x:c r="A6018" i="25"/>
  <x:c r="B6018" i="25"/>
  <x:c r="C6018" i="25"/>
  <x:c r="D6018" i="25"/>
  <x:c r="E6018" i="25"/>
  <x:c r="F6018" i="25"/>
  <x:c r="G6018" i="25"/>
  <x:c r="H6018" i="25"/>
  <x:c r="I6018" i="25"/>
  <x:c r="J6018" i="25"/>
  <x:c r="K6018" i="25"/>
  <x:c r="L6018" i="25"/>
  <x:c r="M6018" i="25"/>
  <x:c r="N6018" i="25"/>
  <x:c r="P6018" i="25"/>
  <x:c r="Q6018" i="25"/>
  <x:c r="R6018" i="25"/>
  <x:c r="A6019" i="25"/>
  <x:c r="B6019" i="25"/>
  <x:c r="C6019" i="25"/>
  <x:c r="D6019" i="25"/>
  <x:c r="E6019" i="25"/>
  <x:c r="F6019" i="25"/>
  <x:c r="G6019" i="25"/>
  <x:c r="H6019" i="25"/>
  <x:c r="I6019" i="25"/>
  <x:c r="J6019" i="25"/>
  <x:c r="K6019" i="25"/>
  <x:c r="L6019" i="25"/>
  <x:c r="M6019" i="25"/>
  <x:c r="N6019" i="25"/>
  <x:c r="P6019" i="25"/>
  <x:c r="Q6019" i="25"/>
  <x:c r="R6019" i="25"/>
  <x:c r="A6020" i="25"/>
  <x:c r="B6020" i="25"/>
  <x:c r="C6020" i="25"/>
  <x:c r="D6020" i="25"/>
  <x:c r="E6020" i="25"/>
  <x:c r="F6020" i="25"/>
  <x:c r="G6020" i="25"/>
  <x:c r="H6020" i="25"/>
  <x:c r="I6020" i="25"/>
  <x:c r="J6020" i="25"/>
  <x:c r="K6020" i="25"/>
  <x:c r="L6020" i="25"/>
  <x:c r="M6020" i="25"/>
  <x:c r="N6020" i="25"/>
  <x:c r="P6020" i="25"/>
  <x:c r="Q6020" i="25"/>
  <x:c r="R6020" i="25"/>
  <x:c r="A6021" i="25"/>
  <x:c r="B6021" i="25"/>
  <x:c r="C6021" i="25"/>
  <x:c r="D6021" i="25"/>
  <x:c r="E6021" i="25"/>
  <x:c r="F6021" i="25"/>
  <x:c r="G6021" i="25"/>
  <x:c r="H6021" i="25"/>
  <x:c r="I6021" i="25"/>
  <x:c r="J6021" i="25"/>
  <x:c r="K6021" i="25"/>
  <x:c r="L6021" i="25"/>
  <x:c r="M6021" i="25"/>
  <x:c r="N6021" i="25"/>
  <x:c r="P6021" i="25"/>
  <x:c r="Q6021" i="25"/>
  <x:c r="R6021" i="25"/>
  <x:c r="A6022" i="25"/>
  <x:c r="B6022" i="25"/>
  <x:c r="C6022" i="25"/>
  <x:c r="D6022" i="25"/>
  <x:c r="E6022" i="25"/>
  <x:c r="F6022" i="25"/>
  <x:c r="G6022" i="25"/>
  <x:c r="H6022" i="25"/>
  <x:c r="I6022" i="25"/>
  <x:c r="J6022" i="25"/>
  <x:c r="K6022" i="25"/>
  <x:c r="L6022" i="25"/>
  <x:c r="M6022" i="25"/>
  <x:c r="N6022" i="25"/>
  <x:c r="P6022" i="25"/>
  <x:c r="Q6022" i="25"/>
  <x:c r="R6022" i="25"/>
  <x:c r="A6023" i="25"/>
  <x:c r="B6023" i="25"/>
  <x:c r="C6023" i="25"/>
  <x:c r="D6023" i="25"/>
  <x:c r="E6023" i="25"/>
  <x:c r="F6023" i="25"/>
  <x:c r="G6023" i="25"/>
  <x:c r="H6023" i="25"/>
  <x:c r="I6023" i="25"/>
  <x:c r="J6023" i="25"/>
  <x:c r="K6023" i="25"/>
  <x:c r="L6023" i="25"/>
  <x:c r="M6023" i="25"/>
  <x:c r="N6023" i="25"/>
  <x:c r="P6023" i="25"/>
  <x:c r="Q6023" i="25"/>
  <x:c r="R6023" i="25"/>
  <x:c r="A6024" i="25"/>
  <x:c r="B6024" i="25"/>
  <x:c r="C6024" i="25"/>
  <x:c r="D6024" i="25"/>
  <x:c r="E6024" i="25"/>
  <x:c r="F6024" i="25"/>
  <x:c r="G6024" i="25"/>
  <x:c r="H6024" i="25"/>
  <x:c r="I6024" i="25"/>
  <x:c r="J6024" i="25"/>
  <x:c r="K6024" i="25"/>
  <x:c r="L6024" i="25"/>
  <x:c r="M6024" i="25"/>
  <x:c r="N6024" i="25"/>
  <x:c r="P6024" i="25"/>
  <x:c r="Q6024" i="25"/>
  <x:c r="R6024" i="25"/>
  <x:c r="A6025" i="25"/>
  <x:c r="B6025" i="25"/>
  <x:c r="C6025" i="25"/>
  <x:c r="D6025" i="25"/>
  <x:c r="E6025" i="25"/>
  <x:c r="F6025" i="25"/>
  <x:c r="G6025" i="25"/>
  <x:c r="H6025" i="25"/>
  <x:c r="I6025" i="25"/>
  <x:c r="J6025" i="25"/>
  <x:c r="K6025" i="25"/>
  <x:c r="L6025" i="25"/>
  <x:c r="M6025" i="25"/>
  <x:c r="N6025" i="25"/>
  <x:c r="P6025" i="25"/>
  <x:c r="Q6025" i="25"/>
  <x:c r="R6025" i="25"/>
  <x:c r="A6026" i="25"/>
  <x:c r="B6026" i="25"/>
  <x:c r="C6026" i="25"/>
  <x:c r="D6026" i="25"/>
  <x:c r="E6026" i="25"/>
  <x:c r="F6026" i="25"/>
  <x:c r="G6026" i="25"/>
  <x:c r="H6026" i="25"/>
  <x:c r="I6026" i="25"/>
  <x:c r="J6026" i="25"/>
  <x:c r="K6026" i="25"/>
  <x:c r="L6026" i="25"/>
  <x:c r="M6026" i="25"/>
  <x:c r="N6026" i="25"/>
  <x:c r="P6026" i="25"/>
  <x:c r="Q6026" i="25"/>
  <x:c r="R6026" i="25"/>
  <x:c r="A6027" i="25"/>
  <x:c r="B6027" i="25"/>
  <x:c r="C6027" i="25"/>
  <x:c r="D6027" i="25"/>
  <x:c r="E6027" i="25"/>
  <x:c r="F6027" i="25"/>
  <x:c r="G6027" i="25"/>
  <x:c r="H6027" i="25"/>
  <x:c r="I6027" i="25"/>
  <x:c r="J6027" i="25"/>
  <x:c r="K6027" i="25"/>
  <x:c r="L6027" i="25"/>
  <x:c r="M6027" i="25"/>
  <x:c r="N6027" i="25"/>
  <x:c r="P6027" i="25"/>
  <x:c r="Q6027" i="25"/>
  <x:c r="R6027" i="25"/>
  <x:c r="A6028" i="25"/>
  <x:c r="B6028" i="25"/>
  <x:c r="C6028" i="25"/>
  <x:c r="D6028" i="25"/>
  <x:c r="E6028" i="25"/>
  <x:c r="F6028" i="25"/>
  <x:c r="G6028" i="25"/>
  <x:c r="H6028" i="25"/>
  <x:c r="I6028" i="25"/>
  <x:c r="J6028" i="25"/>
  <x:c r="K6028" i="25"/>
  <x:c r="L6028" i="25"/>
  <x:c r="M6028" i="25"/>
  <x:c r="N6028" i="25"/>
  <x:c r="P6028" i="25"/>
  <x:c r="Q6028" i="25"/>
  <x:c r="R6028" i="25"/>
  <x:c r="A6029" i="25"/>
  <x:c r="B6029" i="25"/>
  <x:c r="C6029" i="25"/>
  <x:c r="D6029" i="25"/>
  <x:c r="E6029" i="25"/>
  <x:c r="F6029" i="25"/>
  <x:c r="G6029" i="25"/>
  <x:c r="H6029" i="25"/>
  <x:c r="I6029" i="25"/>
  <x:c r="J6029" i="25"/>
  <x:c r="K6029" i="25"/>
  <x:c r="L6029" i="25"/>
  <x:c r="M6029" i="25"/>
  <x:c r="N6029" i="25"/>
  <x:c r="P6029" i="25"/>
  <x:c r="Q6029" i="25"/>
  <x:c r="R6029" i="25"/>
  <x:c r="A6030" i="25"/>
  <x:c r="B6030" i="25"/>
  <x:c r="C6030" i="25"/>
  <x:c r="D6030" i="25"/>
  <x:c r="E6030" i="25"/>
  <x:c r="F6030" i="25"/>
  <x:c r="G6030" i="25"/>
  <x:c r="H6030" i="25"/>
  <x:c r="I6030" i="25"/>
  <x:c r="J6030" i="25"/>
  <x:c r="K6030" i="25"/>
  <x:c r="L6030" i="25"/>
  <x:c r="M6030" i="25"/>
  <x:c r="N6030" i="25"/>
  <x:c r="P6030" i="25"/>
  <x:c r="Q6030" i="25"/>
  <x:c r="R6030" i="25"/>
  <x:c r="A6031" i="25"/>
  <x:c r="B6031" i="25"/>
  <x:c r="C6031" i="25"/>
  <x:c r="D6031" i="25"/>
  <x:c r="E6031" i="25"/>
  <x:c r="F6031" i="25"/>
  <x:c r="G6031" i="25"/>
  <x:c r="H6031" i="25"/>
  <x:c r="I6031" i="25"/>
  <x:c r="J6031" i="25"/>
  <x:c r="K6031" i="25"/>
  <x:c r="L6031" i="25"/>
  <x:c r="M6031" i="25"/>
  <x:c r="N6031" i="25"/>
  <x:c r="P6031" i="25"/>
  <x:c r="Q6031" i="25"/>
  <x:c r="R6031" i="25"/>
  <x:c r="A6032" i="25"/>
  <x:c r="B6032" i="25"/>
  <x:c r="C6032" i="25"/>
  <x:c r="D6032" i="25"/>
  <x:c r="E6032" i="25"/>
  <x:c r="F6032" i="25"/>
  <x:c r="G6032" i="25"/>
  <x:c r="H6032" i="25"/>
  <x:c r="I6032" i="25"/>
  <x:c r="J6032" i="25"/>
  <x:c r="K6032" i="25"/>
  <x:c r="L6032" i="25"/>
  <x:c r="M6032" i="25"/>
  <x:c r="N6032" i="25"/>
  <x:c r="P6032" i="25"/>
  <x:c r="Q6032" i="25"/>
  <x:c r="R6032" i="25"/>
  <x:c r="A6033" i="25"/>
  <x:c r="B6033" i="25"/>
  <x:c r="C6033" i="25"/>
  <x:c r="D6033" i="25"/>
  <x:c r="E6033" i="25"/>
  <x:c r="F6033" i="25"/>
  <x:c r="G6033" i="25"/>
  <x:c r="H6033" i="25"/>
  <x:c r="I6033" i="25"/>
  <x:c r="J6033" i="25"/>
  <x:c r="K6033" i="25"/>
  <x:c r="L6033" i="25"/>
  <x:c r="M6033" i="25"/>
  <x:c r="N6033" i="25"/>
  <x:c r="P6033" i="25"/>
  <x:c r="Q6033" i="25"/>
  <x:c r="R6033" i="25"/>
  <x:c r="A6034" i="25"/>
  <x:c r="B6034" i="25"/>
  <x:c r="C6034" i="25"/>
  <x:c r="D6034" i="25"/>
  <x:c r="E6034" i="25"/>
  <x:c r="F6034" i="25"/>
  <x:c r="G6034" i="25"/>
  <x:c r="H6034" i="25"/>
  <x:c r="I6034" i="25"/>
  <x:c r="J6034" i="25"/>
  <x:c r="K6034" i="25"/>
  <x:c r="L6034" i="25"/>
  <x:c r="M6034" i="25"/>
  <x:c r="N6034" i="25"/>
  <x:c r="P6034" i="25"/>
  <x:c r="Q6034" i="25"/>
  <x:c r="R6034" i="25"/>
  <x:c r="A6035" i="25"/>
  <x:c r="B6035" i="25"/>
  <x:c r="C6035" i="25"/>
  <x:c r="D6035" i="25"/>
  <x:c r="E6035" i="25"/>
  <x:c r="F6035" i="25"/>
  <x:c r="G6035" i="25"/>
  <x:c r="H6035" i="25"/>
  <x:c r="I6035" i="25"/>
  <x:c r="J6035" i="25"/>
  <x:c r="K6035" i="25"/>
  <x:c r="L6035" i="25"/>
  <x:c r="M6035" i="25"/>
  <x:c r="N6035" i="25"/>
  <x:c r="P6035" i="25"/>
  <x:c r="Q6035" i="25"/>
  <x:c r="R6035" i="25"/>
  <x:c r="A6036" i="25"/>
  <x:c r="B6036" i="25"/>
  <x:c r="C6036" i="25"/>
  <x:c r="D6036" i="25"/>
  <x:c r="E6036" i="25"/>
  <x:c r="F6036" i="25"/>
  <x:c r="G6036" i="25"/>
  <x:c r="H6036" i="25"/>
  <x:c r="I6036" i="25"/>
  <x:c r="J6036" i="25"/>
  <x:c r="K6036" i="25"/>
  <x:c r="L6036" i="25"/>
  <x:c r="M6036" i="25"/>
  <x:c r="N6036" i="25"/>
  <x:c r="P6036" i="25"/>
  <x:c r="Q6036" i="25"/>
  <x:c r="R6036" i="25"/>
  <x:c r="A6037" i="25"/>
  <x:c r="B6037" i="25"/>
  <x:c r="C6037" i="25"/>
  <x:c r="D6037" i="25"/>
  <x:c r="E6037" i="25"/>
  <x:c r="F6037" i="25"/>
  <x:c r="G6037" i="25"/>
  <x:c r="H6037" i="25"/>
  <x:c r="I6037" i="25"/>
  <x:c r="J6037" i="25"/>
  <x:c r="K6037" i="25"/>
  <x:c r="L6037" i="25"/>
  <x:c r="M6037" i="25"/>
  <x:c r="N6037" i="25"/>
  <x:c r="P6037" i="25"/>
  <x:c r="Q6037" i="25"/>
  <x:c r="R6037" i="25"/>
  <x:c r="A6038" i="25"/>
  <x:c r="B6038" i="25"/>
  <x:c r="C6038" i="25"/>
  <x:c r="D6038" i="25"/>
  <x:c r="E6038" i="25"/>
  <x:c r="F6038" i="25"/>
  <x:c r="G6038" i="25"/>
  <x:c r="H6038" i="25"/>
  <x:c r="I6038" i="25"/>
  <x:c r="J6038" i="25"/>
  <x:c r="K6038" i="25"/>
  <x:c r="L6038" i="25"/>
  <x:c r="M6038" i="25"/>
  <x:c r="N6038" i="25"/>
  <x:c r="P6038" i="25"/>
  <x:c r="Q6038" i="25"/>
  <x:c r="R6038" i="25"/>
  <x:c r="A6039" i="25"/>
  <x:c r="B6039" i="25"/>
  <x:c r="C6039" i="25"/>
  <x:c r="D6039" i="25"/>
  <x:c r="E6039" i="25"/>
  <x:c r="F6039" i="25"/>
  <x:c r="G6039" i="25"/>
  <x:c r="H6039" i="25"/>
  <x:c r="I6039" i="25"/>
  <x:c r="J6039" i="25"/>
  <x:c r="K6039" i="25"/>
  <x:c r="L6039" i="25"/>
  <x:c r="M6039" i="25"/>
  <x:c r="N6039" i="25"/>
  <x:c r="P6039" i="25"/>
  <x:c r="Q6039" i="25"/>
  <x:c r="R6039" i="25"/>
  <x:c r="A6040" i="25"/>
  <x:c r="B6040" i="25"/>
  <x:c r="C6040" i="25"/>
  <x:c r="D6040" i="25"/>
  <x:c r="E6040" i="25"/>
  <x:c r="F6040" i="25"/>
  <x:c r="G6040" i="25"/>
  <x:c r="H6040" i="25"/>
  <x:c r="I6040" i="25"/>
  <x:c r="J6040" i="25"/>
  <x:c r="K6040" i="25"/>
  <x:c r="L6040" i="25"/>
  <x:c r="M6040" i="25"/>
  <x:c r="N6040" i="25"/>
  <x:c r="P6040" i="25"/>
  <x:c r="Q6040" i="25"/>
  <x:c r="R6040" i="25"/>
  <x:c r="A6041" i="25"/>
  <x:c r="B6041" i="25"/>
  <x:c r="C6041" i="25"/>
  <x:c r="D6041" i="25"/>
  <x:c r="E6041" i="25"/>
  <x:c r="F6041" i="25"/>
  <x:c r="G6041" i="25"/>
  <x:c r="H6041" i="25"/>
  <x:c r="I6041" i="25"/>
  <x:c r="J6041" i="25"/>
  <x:c r="K6041" i="25"/>
  <x:c r="L6041" i="25"/>
  <x:c r="M6041" i="25"/>
  <x:c r="N6041" i="25"/>
  <x:c r="P6041" i="25"/>
  <x:c r="Q6041" i="25"/>
  <x:c r="R6041" i="25"/>
  <x:c r="A6042" i="25"/>
  <x:c r="B6042" i="25"/>
  <x:c r="C6042" i="25"/>
  <x:c r="D6042" i="25"/>
  <x:c r="E6042" i="25"/>
  <x:c r="F6042" i="25"/>
  <x:c r="G6042" i="25"/>
  <x:c r="H6042" i="25"/>
  <x:c r="I6042" i="25"/>
  <x:c r="J6042" i="25"/>
  <x:c r="K6042" i="25"/>
  <x:c r="L6042" i="25"/>
  <x:c r="M6042" i="25"/>
  <x:c r="N6042" i="25"/>
  <x:c r="P6042" i="25"/>
  <x:c r="Q6042" i="25"/>
  <x:c r="R6042" i="25"/>
  <x:c r="A6043" i="25"/>
  <x:c r="B6043" i="25"/>
  <x:c r="C6043" i="25"/>
  <x:c r="D6043" i="25"/>
  <x:c r="E6043" i="25"/>
  <x:c r="F6043" i="25"/>
  <x:c r="G6043" i="25"/>
  <x:c r="H6043" i="25"/>
  <x:c r="I6043" i="25"/>
  <x:c r="J6043" i="25"/>
  <x:c r="K6043" i="25"/>
  <x:c r="L6043" i="25"/>
  <x:c r="M6043" i="25"/>
  <x:c r="N6043" i="25"/>
  <x:c r="P6043" i="25"/>
  <x:c r="Q6043" i="25"/>
  <x:c r="R6043" i="25"/>
  <x:c r="A6044" i="25"/>
  <x:c r="B6044" i="25"/>
  <x:c r="C6044" i="25"/>
  <x:c r="D6044" i="25"/>
  <x:c r="E6044" i="25"/>
  <x:c r="F6044" i="25"/>
  <x:c r="G6044" i="25"/>
  <x:c r="H6044" i="25"/>
  <x:c r="I6044" i="25"/>
  <x:c r="J6044" i="25"/>
  <x:c r="K6044" i="25"/>
  <x:c r="L6044" i="25"/>
  <x:c r="M6044" i="25"/>
  <x:c r="N6044" i="25"/>
  <x:c r="P6044" i="25"/>
  <x:c r="Q6044" i="25"/>
  <x:c r="R6044" i="25"/>
  <x:c r="A6045" i="25"/>
  <x:c r="B6045" i="25"/>
  <x:c r="C6045" i="25"/>
  <x:c r="D6045" i="25"/>
  <x:c r="E6045" i="25"/>
  <x:c r="F6045" i="25"/>
  <x:c r="G6045" i="25"/>
  <x:c r="H6045" i="25"/>
  <x:c r="I6045" i="25"/>
  <x:c r="J6045" i="25"/>
  <x:c r="K6045" i="25"/>
  <x:c r="L6045" i="25"/>
  <x:c r="M6045" i="25"/>
  <x:c r="N6045" i="25"/>
  <x:c r="P6045" i="25"/>
  <x:c r="Q6045" i="25"/>
  <x:c r="R6045" i="25"/>
  <x:c r="A6046" i="25"/>
  <x:c r="B6046" i="25"/>
  <x:c r="C6046" i="25"/>
  <x:c r="D6046" i="25"/>
  <x:c r="E6046" i="25"/>
  <x:c r="F6046" i="25"/>
  <x:c r="G6046" i="25"/>
  <x:c r="H6046" i="25"/>
  <x:c r="I6046" i="25"/>
  <x:c r="J6046" i="25"/>
  <x:c r="K6046" i="25"/>
  <x:c r="L6046" i="25"/>
  <x:c r="M6046" i="25"/>
  <x:c r="N6046" i="25"/>
  <x:c r="P6046" i="25"/>
  <x:c r="Q6046" i="25"/>
  <x:c r="R6046" i="25"/>
  <x:c r="A6047" i="25"/>
  <x:c r="B6047" i="25"/>
  <x:c r="C6047" i="25"/>
  <x:c r="D6047" i="25"/>
  <x:c r="E6047" i="25"/>
  <x:c r="F6047" i="25"/>
  <x:c r="G6047" i="25"/>
  <x:c r="H6047" i="25"/>
  <x:c r="I6047" i="25"/>
  <x:c r="J6047" i="25"/>
  <x:c r="K6047" i="25"/>
  <x:c r="L6047" i="25"/>
  <x:c r="M6047" i="25"/>
  <x:c r="N6047" i="25"/>
  <x:c r="P6047" i="25"/>
  <x:c r="Q6047" i="25"/>
  <x:c r="R6047" i="25"/>
  <x:c r="A6048" i="25"/>
  <x:c r="B6048" i="25"/>
  <x:c r="C6048" i="25"/>
  <x:c r="D6048" i="25"/>
  <x:c r="E6048" i="25"/>
  <x:c r="F6048" i="25"/>
  <x:c r="G6048" i="25"/>
  <x:c r="H6048" i="25"/>
  <x:c r="I6048" i="25"/>
  <x:c r="J6048" i="25"/>
  <x:c r="K6048" i="25"/>
  <x:c r="L6048" i="25"/>
  <x:c r="M6048" i="25"/>
  <x:c r="N6048" i="25"/>
  <x:c r="P6048" i="25"/>
  <x:c r="Q6048" i="25"/>
  <x:c r="R6048" i="25"/>
  <x:c r="A6049" i="25"/>
  <x:c r="B6049" i="25"/>
  <x:c r="C6049" i="25"/>
  <x:c r="D6049" i="25"/>
  <x:c r="E6049" i="25"/>
  <x:c r="F6049" i="25"/>
  <x:c r="G6049" i="25"/>
  <x:c r="H6049" i="25"/>
  <x:c r="I6049" i="25"/>
  <x:c r="J6049" i="25"/>
  <x:c r="K6049" i="25"/>
  <x:c r="L6049" i="25"/>
  <x:c r="M6049" i="25"/>
  <x:c r="N6049" i="25"/>
  <x:c r="P6049" i="25"/>
  <x:c r="Q6049" i="25"/>
  <x:c r="R6049" i="25"/>
  <x:c r="A6050" i="25"/>
  <x:c r="B6050" i="25"/>
  <x:c r="C6050" i="25"/>
  <x:c r="D6050" i="25"/>
  <x:c r="E6050" i="25"/>
  <x:c r="F6050" i="25"/>
  <x:c r="G6050" i="25"/>
  <x:c r="H6050" i="25"/>
  <x:c r="I6050" i="25"/>
  <x:c r="J6050" i="25"/>
  <x:c r="K6050" i="25"/>
  <x:c r="L6050" i="25"/>
  <x:c r="M6050" i="25"/>
  <x:c r="N6050" i="25"/>
  <x:c r="P6050" i="25"/>
  <x:c r="Q6050" i="25"/>
  <x:c r="R6050" i="25"/>
  <x:c r="A6051" i="25"/>
  <x:c r="B6051" i="25"/>
  <x:c r="C6051" i="25"/>
  <x:c r="D6051" i="25"/>
  <x:c r="E6051" i="25"/>
  <x:c r="F6051" i="25"/>
  <x:c r="G6051" i="25"/>
  <x:c r="H6051" i="25"/>
  <x:c r="I6051" i="25"/>
  <x:c r="J6051" i="25"/>
  <x:c r="K6051" i="25"/>
  <x:c r="L6051" i="25"/>
  <x:c r="M6051" i="25"/>
  <x:c r="N6051" i="25"/>
  <x:c r="P6051" i="25"/>
  <x:c r="Q6051" i="25"/>
  <x:c r="R6051" i="25"/>
  <x:c r="A6052" i="25"/>
  <x:c r="B6052" i="25"/>
  <x:c r="C6052" i="25"/>
  <x:c r="D6052" i="25"/>
  <x:c r="E6052" i="25"/>
  <x:c r="F6052" i="25"/>
  <x:c r="G6052" i="25"/>
  <x:c r="H6052" i="25"/>
  <x:c r="I6052" i="25"/>
  <x:c r="J6052" i="25"/>
  <x:c r="K6052" i="25"/>
  <x:c r="L6052" i="25"/>
  <x:c r="M6052" i="25"/>
  <x:c r="N6052" i="25"/>
  <x:c r="P6052" i="25"/>
  <x:c r="Q6052" i="25"/>
  <x:c r="R6052" i="25"/>
  <x:c r="A6053" i="25"/>
  <x:c r="B6053" i="25"/>
  <x:c r="C6053" i="25"/>
  <x:c r="D6053" i="25"/>
  <x:c r="E6053" i="25"/>
  <x:c r="F6053" i="25"/>
  <x:c r="G6053" i="25"/>
  <x:c r="H6053" i="25"/>
  <x:c r="I6053" i="25"/>
  <x:c r="J6053" i="25"/>
  <x:c r="K6053" i="25"/>
  <x:c r="L6053" i="25"/>
  <x:c r="M6053" i="25"/>
  <x:c r="N6053" i="25"/>
  <x:c r="P6053" i="25"/>
  <x:c r="Q6053" i="25"/>
  <x:c r="R6053" i="25"/>
  <x:c r="A6054" i="25"/>
  <x:c r="B6054" i="25"/>
  <x:c r="C6054" i="25"/>
  <x:c r="D6054" i="25"/>
  <x:c r="E6054" i="25"/>
  <x:c r="F6054" i="25"/>
  <x:c r="G6054" i="25"/>
  <x:c r="H6054" i="25"/>
  <x:c r="I6054" i="25"/>
  <x:c r="J6054" i="25"/>
  <x:c r="K6054" i="25"/>
  <x:c r="L6054" i="25"/>
  <x:c r="M6054" i="25"/>
  <x:c r="N6054" i="25"/>
  <x:c r="P6054" i="25"/>
  <x:c r="Q6054" i="25"/>
  <x:c r="R6054" i="25"/>
  <x:c r="A6055" i="25"/>
  <x:c r="B6055" i="25"/>
  <x:c r="C6055" i="25"/>
  <x:c r="D6055" i="25"/>
  <x:c r="E6055" i="25"/>
  <x:c r="F6055" i="25"/>
  <x:c r="G6055" i="25"/>
  <x:c r="H6055" i="25"/>
  <x:c r="I6055" i="25"/>
  <x:c r="J6055" i="25"/>
  <x:c r="K6055" i="25"/>
  <x:c r="L6055" i="25"/>
  <x:c r="M6055" i="25"/>
  <x:c r="N6055" i="25"/>
  <x:c r="P6055" i="25"/>
  <x:c r="Q6055" i="25"/>
  <x:c r="R6055" i="25"/>
  <x:c r="A6056" i="25"/>
  <x:c r="B6056" i="25"/>
  <x:c r="C6056" i="25"/>
  <x:c r="D6056" i="25"/>
  <x:c r="E6056" i="25"/>
  <x:c r="F6056" i="25"/>
  <x:c r="G6056" i="25"/>
  <x:c r="H6056" i="25"/>
  <x:c r="I6056" i="25"/>
  <x:c r="J6056" i="25"/>
  <x:c r="K6056" i="25"/>
  <x:c r="L6056" i="25"/>
  <x:c r="M6056" i="25"/>
  <x:c r="N6056" i="25"/>
  <x:c r="P6056" i="25"/>
  <x:c r="Q6056" i="25"/>
  <x:c r="R6056" i="25"/>
  <x:c r="A6057" i="25"/>
  <x:c r="B6057" i="25"/>
  <x:c r="C6057" i="25"/>
  <x:c r="D6057" i="25"/>
  <x:c r="E6057" i="25"/>
  <x:c r="F6057" i="25"/>
  <x:c r="G6057" i="25"/>
  <x:c r="H6057" i="25"/>
  <x:c r="I6057" i="25"/>
  <x:c r="J6057" i="25"/>
  <x:c r="K6057" i="25"/>
  <x:c r="L6057" i="25"/>
  <x:c r="M6057" i="25"/>
  <x:c r="N6057" i="25"/>
  <x:c r="P6057" i="25"/>
  <x:c r="Q6057" i="25"/>
  <x:c r="R6057" i="25"/>
  <x:c r="A6058" i="25"/>
  <x:c r="B6058" i="25"/>
  <x:c r="C6058" i="25"/>
  <x:c r="D6058" i="25"/>
  <x:c r="E6058" i="25"/>
  <x:c r="F6058" i="25"/>
  <x:c r="G6058" i="25"/>
  <x:c r="H6058" i="25"/>
  <x:c r="I6058" i="25"/>
  <x:c r="J6058" i="25"/>
  <x:c r="K6058" i="25"/>
  <x:c r="L6058" i="25"/>
  <x:c r="M6058" i="25"/>
  <x:c r="N6058" i="25"/>
  <x:c r="P6058" i="25"/>
  <x:c r="Q6058" i="25"/>
  <x:c r="R6058" i="25"/>
  <x:c r="A6059" i="25"/>
  <x:c r="B6059" i="25"/>
  <x:c r="C6059" i="25"/>
  <x:c r="D6059" i="25"/>
  <x:c r="E6059" i="25"/>
  <x:c r="F6059" i="25"/>
  <x:c r="G6059" i="25"/>
  <x:c r="H6059" i="25"/>
  <x:c r="I6059" i="25"/>
  <x:c r="J6059" i="25"/>
  <x:c r="K6059" i="25"/>
  <x:c r="L6059" i="25"/>
  <x:c r="M6059" i="25"/>
  <x:c r="N6059" i="25"/>
  <x:c r="P6059" i="25"/>
  <x:c r="Q6059" i="25"/>
  <x:c r="R6059" i="25"/>
  <x:c r="A6060" i="25"/>
  <x:c r="B6060" i="25"/>
  <x:c r="C6060" i="25"/>
  <x:c r="D6060" i="25"/>
  <x:c r="E6060" i="25"/>
  <x:c r="F6060" i="25"/>
  <x:c r="G6060" i="25"/>
  <x:c r="H6060" i="25"/>
  <x:c r="I6060" i="25"/>
  <x:c r="J6060" i="25"/>
  <x:c r="K6060" i="25"/>
  <x:c r="L6060" i="25"/>
  <x:c r="M6060" i="25"/>
  <x:c r="N6060" i="25"/>
  <x:c r="P6060" i="25"/>
  <x:c r="Q6060" i="25"/>
  <x:c r="R6060" i="25"/>
  <x:c r="A6061" i="25"/>
  <x:c r="B6061" i="25"/>
  <x:c r="C6061" i="25"/>
  <x:c r="D6061" i="25"/>
  <x:c r="E6061" i="25"/>
  <x:c r="F6061" i="25"/>
  <x:c r="G6061" i="25"/>
  <x:c r="H6061" i="25"/>
  <x:c r="I6061" i="25"/>
  <x:c r="J6061" i="25"/>
  <x:c r="K6061" i="25"/>
  <x:c r="L6061" i="25"/>
  <x:c r="M6061" i="25"/>
  <x:c r="N6061" i="25"/>
  <x:c r="P6061" i="25"/>
  <x:c r="Q6061" i="25"/>
  <x:c r="R6061" i="25"/>
  <x:c r="A6062" i="25"/>
  <x:c r="B6062" i="25"/>
  <x:c r="C6062" i="25"/>
  <x:c r="D6062" i="25"/>
  <x:c r="E6062" i="25"/>
  <x:c r="F6062" i="25"/>
  <x:c r="G6062" i="25"/>
  <x:c r="H6062" i="25"/>
  <x:c r="I6062" i="25"/>
  <x:c r="J6062" i="25"/>
  <x:c r="K6062" i="25"/>
  <x:c r="L6062" i="25"/>
  <x:c r="M6062" i="25"/>
  <x:c r="N6062" i="25"/>
  <x:c r="P6062" i="25"/>
  <x:c r="Q6062" i="25"/>
  <x:c r="R6062" i="25"/>
  <x:c r="A6063" i="25"/>
  <x:c r="B6063" i="25"/>
  <x:c r="C6063" i="25"/>
  <x:c r="D6063" i="25"/>
  <x:c r="E6063" i="25"/>
  <x:c r="F6063" i="25"/>
  <x:c r="G6063" i="25"/>
  <x:c r="H6063" i="25"/>
  <x:c r="I6063" i="25"/>
  <x:c r="J6063" i="25"/>
  <x:c r="K6063" i="25"/>
  <x:c r="L6063" i="25"/>
  <x:c r="M6063" i="25"/>
  <x:c r="N6063" i="25"/>
  <x:c r="P6063" i="25"/>
  <x:c r="Q6063" i="25"/>
  <x:c r="R6063" i="25"/>
  <x:c r="A6064" i="25"/>
  <x:c r="B6064" i="25"/>
  <x:c r="C6064" i="25"/>
  <x:c r="D6064" i="25"/>
  <x:c r="E6064" i="25"/>
  <x:c r="F6064" i="25"/>
  <x:c r="G6064" i="25"/>
  <x:c r="H6064" i="25"/>
  <x:c r="I6064" i="25"/>
  <x:c r="J6064" i="25"/>
  <x:c r="K6064" i="25"/>
  <x:c r="L6064" i="25"/>
  <x:c r="M6064" i="25"/>
  <x:c r="N6064" i="25"/>
  <x:c r="P6064" i="25"/>
  <x:c r="Q6064" i="25"/>
  <x:c r="R6064" i="25"/>
  <x:c r="A6065" i="25"/>
  <x:c r="B6065" i="25"/>
  <x:c r="C6065" i="25"/>
  <x:c r="D6065" i="25"/>
  <x:c r="E6065" i="25"/>
  <x:c r="F6065" i="25"/>
  <x:c r="G6065" i="25"/>
  <x:c r="H6065" i="25"/>
  <x:c r="I6065" i="25"/>
  <x:c r="J6065" i="25"/>
  <x:c r="K6065" i="25"/>
  <x:c r="L6065" i="25"/>
  <x:c r="M6065" i="25"/>
  <x:c r="N6065" i="25"/>
  <x:c r="P6065" i="25"/>
  <x:c r="Q6065" i="25"/>
  <x:c r="R6065" i="25"/>
  <x:c r="A6066" i="25"/>
  <x:c r="B6066" i="25"/>
  <x:c r="C6066" i="25"/>
  <x:c r="D6066" i="25"/>
  <x:c r="E6066" i="25"/>
  <x:c r="F6066" i="25"/>
  <x:c r="G6066" i="25"/>
  <x:c r="H6066" i="25"/>
  <x:c r="I6066" i="25"/>
  <x:c r="J6066" i="25"/>
  <x:c r="K6066" i="25"/>
  <x:c r="L6066" i="25"/>
  <x:c r="M6066" i="25"/>
  <x:c r="N6066" i="25"/>
  <x:c r="P6066" i="25"/>
  <x:c r="Q6066" i="25"/>
  <x:c r="R6066" i="25"/>
  <x:c r="A6067" i="25"/>
  <x:c r="B6067" i="25"/>
  <x:c r="C6067" i="25"/>
  <x:c r="D6067" i="25"/>
  <x:c r="E6067" i="25"/>
  <x:c r="F6067" i="25"/>
  <x:c r="G6067" i="25"/>
  <x:c r="H6067" i="25"/>
  <x:c r="I6067" i="25"/>
  <x:c r="J6067" i="25"/>
  <x:c r="K6067" i="25"/>
  <x:c r="L6067" i="25"/>
  <x:c r="M6067" i="25"/>
  <x:c r="N6067" i="25"/>
  <x:c r="P6067" i="25"/>
  <x:c r="Q6067" i="25"/>
  <x:c r="R6067" i="25"/>
  <x:c r="A6068" i="25"/>
  <x:c r="B6068" i="25"/>
  <x:c r="C6068" i="25"/>
  <x:c r="D6068" i="25"/>
  <x:c r="E6068" i="25"/>
  <x:c r="F6068" i="25"/>
  <x:c r="G6068" i="25"/>
  <x:c r="H6068" i="25"/>
  <x:c r="I6068" i="25"/>
  <x:c r="J6068" i="25"/>
  <x:c r="K6068" i="25"/>
  <x:c r="L6068" i="25"/>
  <x:c r="M6068" i="25"/>
  <x:c r="N6068" i="25"/>
  <x:c r="P6068" i="25"/>
  <x:c r="Q6068" i="25"/>
  <x:c r="R6068" i="25"/>
  <x:c r="A6069" i="25"/>
  <x:c r="B6069" i="25"/>
  <x:c r="C6069" i="25"/>
  <x:c r="D6069" i="25"/>
  <x:c r="E6069" i="25"/>
  <x:c r="F6069" i="25"/>
  <x:c r="G6069" i="25"/>
  <x:c r="H6069" i="25"/>
  <x:c r="I6069" i="25"/>
  <x:c r="J6069" i="25"/>
  <x:c r="K6069" i="25"/>
  <x:c r="L6069" i="25"/>
  <x:c r="M6069" i="25"/>
  <x:c r="N6069" i="25"/>
  <x:c r="P6069" i="25"/>
  <x:c r="Q6069" i="25"/>
  <x:c r="R6069" i="25"/>
  <x:c r="A6070" i="25"/>
  <x:c r="B6070" i="25"/>
  <x:c r="C6070" i="25"/>
  <x:c r="D6070" i="25"/>
  <x:c r="E6070" i="25"/>
  <x:c r="F6070" i="25"/>
  <x:c r="G6070" i="25"/>
  <x:c r="H6070" i="25"/>
  <x:c r="I6070" i="25"/>
  <x:c r="J6070" i="25"/>
  <x:c r="K6070" i="25"/>
  <x:c r="L6070" i="25"/>
  <x:c r="M6070" i="25"/>
  <x:c r="N6070" i="25"/>
  <x:c r="P6070" i="25"/>
  <x:c r="Q6070" i="25"/>
  <x:c r="R6070" i="25"/>
  <x:c r="A6071" i="25"/>
  <x:c r="B6071" i="25"/>
  <x:c r="C6071" i="25"/>
  <x:c r="D6071" i="25"/>
  <x:c r="E6071" i="25"/>
  <x:c r="F6071" i="25"/>
  <x:c r="G6071" i="25"/>
  <x:c r="H6071" i="25"/>
  <x:c r="I6071" i="25"/>
  <x:c r="J6071" i="25"/>
  <x:c r="K6071" i="25"/>
  <x:c r="L6071" i="25"/>
  <x:c r="M6071" i="25"/>
  <x:c r="N6071" i="25"/>
  <x:c r="P6071" i="25"/>
  <x:c r="Q6071" i="25"/>
  <x:c r="R6071" i="25"/>
  <x:c r="A6072" i="25"/>
  <x:c r="B6072" i="25"/>
  <x:c r="C6072" i="25"/>
  <x:c r="D6072" i="25"/>
  <x:c r="E6072" i="25"/>
  <x:c r="F6072" i="25"/>
  <x:c r="G6072" i="25"/>
  <x:c r="H6072" i="25"/>
  <x:c r="I6072" i="25"/>
  <x:c r="J6072" i="25"/>
  <x:c r="K6072" i="25"/>
  <x:c r="L6072" i="25"/>
  <x:c r="M6072" i="25"/>
  <x:c r="N6072" i="25"/>
  <x:c r="P6072" i="25"/>
  <x:c r="Q6072" i="25"/>
  <x:c r="R6072" i="25"/>
  <x:c r="A6073" i="25"/>
  <x:c r="B6073" i="25"/>
  <x:c r="C6073" i="25"/>
  <x:c r="D6073" i="25"/>
  <x:c r="E6073" i="25"/>
  <x:c r="F6073" i="25"/>
  <x:c r="G6073" i="25"/>
  <x:c r="H6073" i="25"/>
  <x:c r="I6073" i="25"/>
  <x:c r="J6073" i="25"/>
  <x:c r="K6073" i="25"/>
  <x:c r="L6073" i="25"/>
  <x:c r="M6073" i="25"/>
  <x:c r="N6073" i="25"/>
  <x:c r="P6073" i="25"/>
  <x:c r="Q6073" i="25"/>
  <x:c r="R6073" i="25"/>
  <x:c r="A6074" i="25"/>
  <x:c r="B6074" i="25"/>
  <x:c r="C6074" i="25"/>
  <x:c r="D6074" i="25"/>
  <x:c r="E6074" i="25"/>
  <x:c r="F6074" i="25"/>
  <x:c r="G6074" i="25"/>
  <x:c r="H6074" i="25"/>
  <x:c r="I6074" i="25"/>
  <x:c r="J6074" i="25"/>
  <x:c r="K6074" i="25"/>
  <x:c r="L6074" i="25"/>
  <x:c r="M6074" i="25"/>
  <x:c r="N6074" i="25"/>
  <x:c r="P6074" i="25"/>
  <x:c r="Q6074" i="25"/>
  <x:c r="R6074" i="25"/>
  <x:c r="A6075" i="25"/>
  <x:c r="B6075" i="25"/>
  <x:c r="C6075" i="25"/>
  <x:c r="D6075" i="25"/>
  <x:c r="E6075" i="25"/>
  <x:c r="F6075" i="25"/>
  <x:c r="G6075" i="25"/>
  <x:c r="H6075" i="25"/>
  <x:c r="I6075" i="25"/>
  <x:c r="J6075" i="25"/>
  <x:c r="K6075" i="25"/>
  <x:c r="L6075" i="25"/>
  <x:c r="M6075" i="25"/>
  <x:c r="N6075" i="25"/>
  <x:c r="P6075" i="25"/>
  <x:c r="Q6075" i="25"/>
  <x:c r="R6075" i="25"/>
  <x:c r="A6076" i="25"/>
  <x:c r="B6076" i="25"/>
  <x:c r="C6076" i="25"/>
  <x:c r="D6076" i="25"/>
  <x:c r="E6076" i="25"/>
  <x:c r="F6076" i="25"/>
  <x:c r="G6076" i="25"/>
  <x:c r="H6076" i="25"/>
  <x:c r="I6076" i="25"/>
  <x:c r="J6076" i="25"/>
  <x:c r="K6076" i="25"/>
  <x:c r="L6076" i="25"/>
  <x:c r="M6076" i="25"/>
  <x:c r="N6076" i="25"/>
  <x:c r="P6076" i="25"/>
  <x:c r="Q6076" i="25"/>
  <x:c r="R6076" i="25"/>
  <x:c r="A6077" i="25"/>
  <x:c r="B6077" i="25"/>
  <x:c r="C6077" i="25"/>
  <x:c r="D6077" i="25"/>
  <x:c r="E6077" i="25"/>
  <x:c r="F6077" i="25"/>
  <x:c r="G6077" i="25"/>
  <x:c r="H6077" i="25"/>
  <x:c r="I6077" i="25"/>
  <x:c r="J6077" i="25"/>
  <x:c r="K6077" i="25"/>
  <x:c r="L6077" i="25"/>
  <x:c r="M6077" i="25"/>
  <x:c r="N6077" i="25"/>
  <x:c r="P6077" i="25"/>
  <x:c r="Q6077" i="25"/>
  <x:c r="R6077" i="25"/>
  <x:c r="A6078" i="25"/>
  <x:c r="B6078" i="25"/>
  <x:c r="C6078" i="25"/>
  <x:c r="D6078" i="25"/>
  <x:c r="E6078" i="25"/>
  <x:c r="F6078" i="25"/>
  <x:c r="G6078" i="25"/>
  <x:c r="H6078" i="25"/>
  <x:c r="I6078" i="25"/>
  <x:c r="J6078" i="25"/>
  <x:c r="K6078" i="25"/>
  <x:c r="L6078" i="25"/>
  <x:c r="M6078" i="25"/>
  <x:c r="N6078" i="25"/>
  <x:c r="P6078" i="25"/>
  <x:c r="Q6078" i="25"/>
  <x:c r="R6078" i="25"/>
  <x:c r="A6079" i="25"/>
  <x:c r="B6079" i="25"/>
  <x:c r="C6079" i="25"/>
  <x:c r="D6079" i="25"/>
  <x:c r="E6079" i="25"/>
  <x:c r="F6079" i="25"/>
  <x:c r="G6079" i="25"/>
  <x:c r="H6079" i="25"/>
  <x:c r="I6079" i="25"/>
  <x:c r="J6079" i="25"/>
  <x:c r="K6079" i="25"/>
  <x:c r="L6079" i="25"/>
  <x:c r="M6079" i="25"/>
  <x:c r="N6079" i="25"/>
  <x:c r="P6079" i="25"/>
  <x:c r="Q6079" i="25"/>
  <x:c r="R6079" i="25"/>
  <x:c r="A6080" i="25"/>
  <x:c r="B6080" i="25"/>
  <x:c r="C6080" i="25"/>
  <x:c r="D6080" i="25"/>
  <x:c r="E6080" i="25"/>
  <x:c r="F6080" i="25"/>
  <x:c r="G6080" i="25"/>
  <x:c r="H6080" i="25"/>
  <x:c r="I6080" i="25"/>
  <x:c r="J6080" i="25"/>
  <x:c r="K6080" i="25"/>
  <x:c r="L6080" i="25"/>
  <x:c r="M6080" i="25"/>
  <x:c r="N6080" i="25"/>
  <x:c r="P6080" i="25"/>
  <x:c r="Q6080" i="25"/>
  <x:c r="R6080" i="25"/>
  <x:c r="A6081" i="25"/>
  <x:c r="B6081" i="25"/>
  <x:c r="C6081" i="25"/>
  <x:c r="D6081" i="25"/>
  <x:c r="E6081" i="25"/>
  <x:c r="F6081" i="25"/>
  <x:c r="G6081" i="25"/>
  <x:c r="H6081" i="25"/>
  <x:c r="I6081" i="25"/>
  <x:c r="J6081" i="25"/>
  <x:c r="K6081" i="25"/>
  <x:c r="L6081" i="25"/>
  <x:c r="M6081" i="25"/>
  <x:c r="N6081" i="25"/>
  <x:c r="P6081" i="25"/>
  <x:c r="Q6081" i="25"/>
  <x:c r="R6081" i="25"/>
  <x:c r="A6082" i="25"/>
  <x:c r="B6082" i="25"/>
  <x:c r="C6082" i="25"/>
  <x:c r="D6082" i="25"/>
  <x:c r="E6082" i="25"/>
  <x:c r="F6082" i="25"/>
  <x:c r="G6082" i="25"/>
  <x:c r="H6082" i="25"/>
  <x:c r="I6082" i="25"/>
  <x:c r="J6082" i="25"/>
  <x:c r="K6082" i="25"/>
  <x:c r="L6082" i="25"/>
  <x:c r="M6082" i="25"/>
  <x:c r="N6082" i="25"/>
  <x:c r="P6082" i="25"/>
  <x:c r="Q6082" i="25"/>
  <x:c r="R6082" i="25"/>
  <x:c r="A6083" i="25"/>
  <x:c r="B6083" i="25"/>
  <x:c r="C6083" i="25"/>
  <x:c r="D6083" i="25"/>
  <x:c r="E6083" i="25"/>
  <x:c r="F6083" i="25"/>
  <x:c r="G6083" i="25"/>
  <x:c r="H6083" i="25"/>
  <x:c r="I6083" i="25"/>
  <x:c r="J6083" i="25"/>
  <x:c r="K6083" i="25"/>
  <x:c r="L6083" i="25"/>
  <x:c r="M6083" i="25"/>
  <x:c r="N6083" i="25"/>
  <x:c r="P6083" i="25"/>
  <x:c r="Q6083" i="25"/>
  <x:c r="R6083" i="25"/>
  <x:c r="A6084" i="25"/>
  <x:c r="B6084" i="25"/>
  <x:c r="C6084" i="25"/>
  <x:c r="D6084" i="25"/>
  <x:c r="E6084" i="25"/>
  <x:c r="F6084" i="25"/>
  <x:c r="G6084" i="25"/>
  <x:c r="H6084" i="25"/>
  <x:c r="I6084" i="25"/>
  <x:c r="J6084" i="25"/>
  <x:c r="K6084" i="25"/>
  <x:c r="L6084" i="25"/>
  <x:c r="M6084" i="25"/>
  <x:c r="N6084" i="25"/>
  <x:c r="P6084" i="25"/>
  <x:c r="Q6084" i="25"/>
  <x:c r="R6084" i="25"/>
  <x:c r="A6085" i="25"/>
  <x:c r="B6085" i="25"/>
  <x:c r="C6085" i="25"/>
  <x:c r="D6085" i="25"/>
  <x:c r="E6085" i="25"/>
  <x:c r="F6085" i="25"/>
  <x:c r="G6085" i="25"/>
  <x:c r="H6085" i="25"/>
  <x:c r="I6085" i="25"/>
  <x:c r="J6085" i="25"/>
  <x:c r="K6085" i="25"/>
  <x:c r="L6085" i="25"/>
  <x:c r="M6085" i="25"/>
  <x:c r="N6085" i="25"/>
  <x:c r="P6085" i="25"/>
  <x:c r="Q6085" i="25"/>
  <x:c r="R6085" i="25"/>
  <x:c r="A6086" i="25"/>
  <x:c r="B6086" i="25"/>
  <x:c r="C6086" i="25"/>
  <x:c r="D6086" i="25"/>
  <x:c r="E6086" i="25"/>
  <x:c r="F6086" i="25"/>
  <x:c r="G6086" i="25"/>
  <x:c r="H6086" i="25"/>
  <x:c r="I6086" i="25"/>
  <x:c r="J6086" i="25"/>
  <x:c r="K6086" i="25"/>
  <x:c r="L6086" i="25"/>
  <x:c r="M6086" i="25"/>
  <x:c r="N6086" i="25"/>
  <x:c r="P6086" i="25"/>
  <x:c r="Q6086" i="25"/>
  <x:c r="R6086" i="25"/>
  <x:c r="A6087" i="25"/>
  <x:c r="B6087" i="25"/>
  <x:c r="C6087" i="25"/>
  <x:c r="D6087" i="25"/>
  <x:c r="E6087" i="25"/>
  <x:c r="F6087" i="25"/>
  <x:c r="G6087" i="25"/>
  <x:c r="H6087" i="25"/>
  <x:c r="I6087" i="25"/>
  <x:c r="J6087" i="25"/>
  <x:c r="K6087" i="25"/>
  <x:c r="L6087" i="25"/>
  <x:c r="M6087" i="25"/>
  <x:c r="N6087" i="25"/>
  <x:c r="P6087" i="25"/>
  <x:c r="Q6087" i="25"/>
  <x:c r="R6087" i="25"/>
  <x:c r="A6088" i="25"/>
  <x:c r="B6088" i="25"/>
  <x:c r="C6088" i="25"/>
  <x:c r="D6088" i="25"/>
  <x:c r="E6088" i="25"/>
  <x:c r="F6088" i="25"/>
  <x:c r="G6088" i="25"/>
  <x:c r="H6088" i="25"/>
  <x:c r="I6088" i="25"/>
  <x:c r="J6088" i="25"/>
  <x:c r="K6088" i="25"/>
  <x:c r="L6088" i="25"/>
  <x:c r="M6088" i="25"/>
  <x:c r="N6088" i="25"/>
  <x:c r="P6088" i="25"/>
  <x:c r="Q6088" i="25"/>
  <x:c r="R6088" i="25"/>
  <x:c r="A6089" i="25"/>
  <x:c r="B6089" i="25"/>
  <x:c r="C6089" i="25"/>
  <x:c r="D6089" i="25"/>
  <x:c r="E6089" i="25"/>
  <x:c r="F6089" i="25"/>
  <x:c r="G6089" i="25"/>
  <x:c r="H6089" i="25"/>
  <x:c r="I6089" i="25"/>
  <x:c r="J6089" i="25"/>
  <x:c r="K6089" i="25"/>
  <x:c r="L6089" i="25"/>
  <x:c r="M6089" i="25"/>
  <x:c r="N6089" i="25"/>
  <x:c r="P6089" i="25"/>
  <x:c r="Q6089" i="25"/>
  <x:c r="R6089" i="25"/>
  <x:c r="A6090" i="25"/>
  <x:c r="B6090" i="25"/>
  <x:c r="C6090" i="25"/>
  <x:c r="D6090" i="25"/>
  <x:c r="E6090" i="25"/>
  <x:c r="F6090" i="25"/>
  <x:c r="G6090" i="25"/>
  <x:c r="H6090" i="25"/>
  <x:c r="I6090" i="25"/>
  <x:c r="J6090" i="25"/>
  <x:c r="K6090" i="25"/>
  <x:c r="L6090" i="25"/>
  <x:c r="M6090" i="25"/>
  <x:c r="N6090" i="25"/>
  <x:c r="P6090" i="25"/>
  <x:c r="Q6090" i="25"/>
  <x:c r="R6090" i="25"/>
  <x:c r="A6091" i="25"/>
  <x:c r="B6091" i="25"/>
  <x:c r="C6091" i="25"/>
  <x:c r="D6091" i="25"/>
  <x:c r="E6091" i="25"/>
  <x:c r="F6091" i="25"/>
  <x:c r="G6091" i="25"/>
  <x:c r="H6091" i="25"/>
  <x:c r="I6091" i="25"/>
  <x:c r="J6091" i="25"/>
  <x:c r="K6091" i="25"/>
  <x:c r="L6091" i="25"/>
  <x:c r="M6091" i="25"/>
  <x:c r="N6091" i="25"/>
  <x:c r="P6091" i="25"/>
  <x:c r="Q6091" i="25"/>
  <x:c r="R6091" i="25"/>
  <x:c r="A6092" i="25"/>
  <x:c r="B6092" i="25"/>
  <x:c r="C6092" i="25"/>
  <x:c r="D6092" i="25"/>
  <x:c r="E6092" i="25"/>
  <x:c r="F6092" i="25"/>
  <x:c r="G6092" i="25"/>
  <x:c r="H6092" i="25"/>
  <x:c r="I6092" i="25"/>
  <x:c r="J6092" i="25"/>
  <x:c r="K6092" i="25"/>
  <x:c r="L6092" i="25"/>
  <x:c r="M6092" i="25"/>
  <x:c r="N6092" i="25"/>
  <x:c r="P6092" i="25"/>
  <x:c r="Q6092" i="25"/>
  <x:c r="R6092" i="25"/>
  <x:c r="A6093" i="25"/>
  <x:c r="B6093" i="25"/>
  <x:c r="C6093" i="25"/>
  <x:c r="D6093" i="25"/>
  <x:c r="E6093" i="25"/>
  <x:c r="F6093" i="25"/>
  <x:c r="G6093" i="25"/>
  <x:c r="H6093" i="25"/>
  <x:c r="I6093" i="25"/>
  <x:c r="J6093" i="25"/>
  <x:c r="K6093" i="25"/>
  <x:c r="L6093" i="25"/>
  <x:c r="M6093" i="25"/>
  <x:c r="N6093" i="25"/>
  <x:c r="P6093" i="25"/>
  <x:c r="Q6093" i="25"/>
  <x:c r="R6093" i="25"/>
  <x:c r="A6094" i="25"/>
  <x:c r="B6094" i="25"/>
  <x:c r="C6094" i="25"/>
  <x:c r="D6094" i="25"/>
  <x:c r="E6094" i="25"/>
  <x:c r="F6094" i="25"/>
  <x:c r="G6094" i="25"/>
  <x:c r="H6094" i="25"/>
  <x:c r="I6094" i="25"/>
  <x:c r="J6094" i="25"/>
  <x:c r="K6094" i="25"/>
  <x:c r="L6094" i="25"/>
  <x:c r="M6094" i="25"/>
  <x:c r="N6094" i="25"/>
  <x:c r="P6094" i="25"/>
  <x:c r="Q6094" i="25"/>
  <x:c r="R6094" i="25"/>
  <x:c r="A6095" i="25"/>
  <x:c r="B6095" i="25"/>
  <x:c r="C6095" i="25"/>
  <x:c r="D6095" i="25"/>
  <x:c r="E6095" i="25"/>
  <x:c r="F6095" i="25"/>
  <x:c r="G6095" i="25"/>
  <x:c r="H6095" i="25"/>
  <x:c r="I6095" i="25"/>
  <x:c r="J6095" i="25"/>
  <x:c r="K6095" i="25"/>
  <x:c r="L6095" i="25"/>
  <x:c r="M6095" i="25"/>
  <x:c r="N6095" i="25"/>
  <x:c r="P6095" i="25"/>
  <x:c r="Q6095" i="25"/>
  <x:c r="R6095" i="25"/>
  <x:c r="A6096" i="25"/>
  <x:c r="B6096" i="25"/>
  <x:c r="C6096" i="25"/>
  <x:c r="D6096" i="25"/>
  <x:c r="E6096" i="25"/>
  <x:c r="F6096" i="25"/>
  <x:c r="G6096" i="25"/>
  <x:c r="H6096" i="25"/>
  <x:c r="I6096" i="25"/>
  <x:c r="J6096" i="25"/>
  <x:c r="K6096" i="25"/>
  <x:c r="L6096" i="25"/>
  <x:c r="M6096" i="25"/>
  <x:c r="N6096" i="25"/>
  <x:c r="P6096" i="25"/>
  <x:c r="Q6096" i="25"/>
  <x:c r="R6096" i="25"/>
  <x:c r="A6097" i="25"/>
  <x:c r="B6097" i="25"/>
  <x:c r="C6097" i="25"/>
  <x:c r="D6097" i="25"/>
  <x:c r="E6097" i="25"/>
  <x:c r="F6097" i="25"/>
  <x:c r="G6097" i="25"/>
  <x:c r="H6097" i="25"/>
  <x:c r="I6097" i="25"/>
  <x:c r="J6097" i="25"/>
  <x:c r="K6097" i="25"/>
  <x:c r="L6097" i="25"/>
  <x:c r="M6097" i="25"/>
  <x:c r="N6097" i="25"/>
  <x:c r="P6097" i="25"/>
  <x:c r="Q6097" i="25"/>
  <x:c r="R6097" i="25"/>
  <x:c r="A6098" i="25"/>
  <x:c r="B6098" i="25"/>
  <x:c r="C6098" i="25"/>
  <x:c r="D6098" i="25"/>
  <x:c r="E6098" i="25"/>
  <x:c r="F6098" i="25"/>
  <x:c r="G6098" i="25"/>
  <x:c r="H6098" i="25"/>
  <x:c r="I6098" i="25"/>
  <x:c r="J6098" i="25"/>
  <x:c r="K6098" i="25"/>
  <x:c r="L6098" i="25"/>
  <x:c r="M6098" i="25"/>
  <x:c r="N6098" i="25"/>
  <x:c r="P6098" i="25"/>
  <x:c r="Q6098" i="25"/>
  <x:c r="R6098" i="25"/>
  <x:c r="A6099" i="25"/>
  <x:c r="B6099" i="25"/>
  <x:c r="C6099" i="25"/>
  <x:c r="D6099" i="25"/>
  <x:c r="E6099" i="25"/>
  <x:c r="F6099" i="25"/>
  <x:c r="G6099" i="25"/>
  <x:c r="H6099" i="25"/>
  <x:c r="I6099" i="25"/>
  <x:c r="J6099" i="25"/>
  <x:c r="K6099" i="25"/>
  <x:c r="L6099" i="25"/>
  <x:c r="M6099" i="25"/>
  <x:c r="N6099" i="25"/>
  <x:c r="P6099" i="25"/>
  <x:c r="Q6099" i="25"/>
  <x:c r="R6099" i="25"/>
  <x:c r="A6100" i="25"/>
  <x:c r="B6100" i="25"/>
  <x:c r="C6100" i="25"/>
  <x:c r="D6100" i="25"/>
  <x:c r="E6100" i="25"/>
  <x:c r="F6100" i="25"/>
  <x:c r="G6100" i="25"/>
  <x:c r="H6100" i="25"/>
  <x:c r="I6100" i="25"/>
  <x:c r="J6100" i="25"/>
  <x:c r="K6100" i="25"/>
  <x:c r="L6100" i="25"/>
  <x:c r="M6100" i="25"/>
  <x:c r="N6100" i="25"/>
  <x:c r="P6100" i="25"/>
  <x:c r="Q6100" i="25"/>
  <x:c r="R6100" i="25"/>
  <x:c r="A6101" i="25"/>
  <x:c r="B6101" i="25"/>
  <x:c r="C6101" i="25"/>
  <x:c r="D6101" i="25"/>
  <x:c r="E6101" i="25"/>
  <x:c r="F6101" i="25"/>
  <x:c r="G6101" i="25"/>
  <x:c r="H6101" i="25"/>
  <x:c r="I6101" i="25"/>
  <x:c r="J6101" i="25"/>
  <x:c r="K6101" i="25"/>
  <x:c r="L6101" i="25"/>
  <x:c r="M6101" i="25"/>
  <x:c r="N6101" i="25"/>
  <x:c r="P6101" i="25"/>
  <x:c r="Q6101" i="25"/>
  <x:c r="R6101" i="25"/>
  <x:c r="A6102" i="25"/>
  <x:c r="B6102" i="25"/>
  <x:c r="C6102" i="25"/>
  <x:c r="D6102" i="25"/>
  <x:c r="E6102" i="25"/>
  <x:c r="F6102" i="25"/>
  <x:c r="G6102" i="25"/>
  <x:c r="H6102" i="25"/>
  <x:c r="I6102" i="25"/>
  <x:c r="J6102" i="25"/>
  <x:c r="K6102" i="25"/>
  <x:c r="L6102" i="25"/>
  <x:c r="M6102" i="25"/>
  <x:c r="N6102" i="25"/>
  <x:c r="P6102" i="25"/>
  <x:c r="Q6102" i="25"/>
  <x:c r="R6102" i="25"/>
  <x:c r="A6103" i="25"/>
  <x:c r="B6103" i="25"/>
  <x:c r="C6103" i="25"/>
  <x:c r="D6103" i="25"/>
  <x:c r="E6103" i="25"/>
  <x:c r="F6103" i="25"/>
  <x:c r="G6103" i="25"/>
  <x:c r="H6103" i="25"/>
  <x:c r="I6103" i="25"/>
  <x:c r="J6103" i="25"/>
  <x:c r="K6103" i="25"/>
  <x:c r="L6103" i="25"/>
  <x:c r="M6103" i="25"/>
  <x:c r="N6103" i="25"/>
  <x:c r="P6103" i="25"/>
  <x:c r="Q6103" i="25"/>
  <x:c r="R6103" i="25"/>
  <x:c r="A6104" i="25"/>
  <x:c r="B6104" i="25"/>
  <x:c r="C6104" i="25"/>
  <x:c r="D6104" i="25"/>
  <x:c r="E6104" i="25"/>
  <x:c r="F6104" i="25"/>
  <x:c r="G6104" i="25"/>
  <x:c r="H6104" i="25"/>
  <x:c r="I6104" i="25"/>
  <x:c r="J6104" i="25"/>
  <x:c r="K6104" i="25"/>
  <x:c r="L6104" i="25"/>
  <x:c r="M6104" i="25"/>
  <x:c r="N6104" i="25"/>
  <x:c r="P6104" i="25"/>
  <x:c r="Q6104" i="25"/>
  <x:c r="R6104" i="25"/>
  <x:c r="A6105" i="25"/>
  <x:c r="B6105" i="25"/>
  <x:c r="C6105" i="25"/>
  <x:c r="D6105" i="25"/>
  <x:c r="E6105" i="25"/>
  <x:c r="F6105" i="25"/>
  <x:c r="G6105" i="25"/>
  <x:c r="H6105" i="25"/>
  <x:c r="I6105" i="25"/>
  <x:c r="J6105" i="25"/>
  <x:c r="K6105" i="25"/>
  <x:c r="L6105" i="25"/>
  <x:c r="M6105" i="25"/>
  <x:c r="N6105" i="25"/>
  <x:c r="P6105" i="25"/>
  <x:c r="Q6105" i="25"/>
  <x:c r="R6105" i="25"/>
  <x:c r="A6106" i="25"/>
  <x:c r="B6106" i="25"/>
  <x:c r="C6106" i="25"/>
  <x:c r="D6106" i="25"/>
  <x:c r="E6106" i="25"/>
  <x:c r="F6106" i="25"/>
  <x:c r="G6106" i="25"/>
  <x:c r="H6106" i="25"/>
  <x:c r="I6106" i="25"/>
  <x:c r="J6106" i="25"/>
  <x:c r="K6106" i="25"/>
  <x:c r="L6106" i="25"/>
  <x:c r="M6106" i="25"/>
  <x:c r="N6106" i="25"/>
  <x:c r="P6106" i="25"/>
  <x:c r="Q6106" i="25"/>
  <x:c r="R6106" i="25"/>
  <x:c r="A6107" i="25"/>
  <x:c r="B6107" i="25"/>
  <x:c r="C6107" i="25"/>
  <x:c r="D6107" i="25"/>
  <x:c r="E6107" i="25"/>
  <x:c r="F6107" i="25"/>
  <x:c r="G6107" i="25"/>
  <x:c r="H6107" i="25"/>
  <x:c r="I6107" i="25"/>
  <x:c r="J6107" i="25"/>
  <x:c r="K6107" i="25"/>
  <x:c r="L6107" i="25"/>
  <x:c r="M6107" i="25"/>
  <x:c r="N6107" i="25"/>
  <x:c r="P6107" i="25"/>
  <x:c r="Q6107" i="25"/>
  <x:c r="R6107" i="25"/>
  <x:c r="A6108" i="25"/>
  <x:c r="B6108" i="25"/>
  <x:c r="C6108" i="25"/>
  <x:c r="D6108" i="25"/>
  <x:c r="E6108" i="25"/>
  <x:c r="F6108" i="25"/>
  <x:c r="G6108" i="25"/>
  <x:c r="H6108" i="25"/>
  <x:c r="I6108" i="25"/>
  <x:c r="J6108" i="25"/>
  <x:c r="K6108" i="25"/>
  <x:c r="L6108" i="25"/>
  <x:c r="M6108" i="25"/>
  <x:c r="N6108" i="25"/>
  <x:c r="P6108" i="25"/>
  <x:c r="Q6108" i="25"/>
  <x:c r="R6108" i="25"/>
  <x:c r="A6109" i="25"/>
  <x:c r="B6109" i="25"/>
  <x:c r="C6109" i="25"/>
  <x:c r="D6109" i="25"/>
  <x:c r="E6109" i="25"/>
  <x:c r="F6109" i="25"/>
  <x:c r="G6109" i="25"/>
  <x:c r="H6109" i="25"/>
  <x:c r="I6109" i="25"/>
  <x:c r="J6109" i="25"/>
  <x:c r="K6109" i="25"/>
  <x:c r="L6109" i="25"/>
  <x:c r="M6109" i="25"/>
  <x:c r="N6109" i="25"/>
  <x:c r="P6109" i="25"/>
  <x:c r="Q6109" i="25"/>
  <x:c r="R6109" i="25"/>
  <x:c r="A6110" i="25"/>
  <x:c r="B6110" i="25"/>
  <x:c r="C6110" i="25"/>
  <x:c r="D6110" i="25"/>
  <x:c r="E6110" i="25"/>
  <x:c r="F6110" i="25"/>
  <x:c r="G6110" i="25"/>
  <x:c r="H6110" i="25"/>
  <x:c r="I6110" i="25"/>
  <x:c r="J6110" i="25"/>
  <x:c r="K6110" i="25"/>
  <x:c r="L6110" i="25"/>
  <x:c r="M6110" i="25"/>
  <x:c r="N6110" i="25"/>
  <x:c r="P6110" i="25"/>
  <x:c r="Q6110" i="25"/>
  <x:c r="R6110" i="25"/>
  <x:c r="A6111" i="25"/>
  <x:c r="B6111" i="25"/>
  <x:c r="C6111" i="25"/>
  <x:c r="D6111" i="25"/>
  <x:c r="E6111" i="25"/>
  <x:c r="F6111" i="25"/>
  <x:c r="G6111" i="25"/>
  <x:c r="H6111" i="25"/>
  <x:c r="I6111" i="25"/>
  <x:c r="J6111" i="25"/>
  <x:c r="K6111" i="25"/>
  <x:c r="L6111" i="25"/>
  <x:c r="M6111" i="25"/>
  <x:c r="N6111" i="25"/>
  <x:c r="P6111" i="25"/>
  <x:c r="Q6111" i="25"/>
  <x:c r="R6111" i="25"/>
  <x:c r="A6112" i="25"/>
  <x:c r="B6112" i="25"/>
  <x:c r="C6112" i="25"/>
  <x:c r="D6112" i="25"/>
  <x:c r="E6112" i="25"/>
  <x:c r="F6112" i="25"/>
  <x:c r="G6112" i="25"/>
  <x:c r="H6112" i="25"/>
  <x:c r="I6112" i="25"/>
  <x:c r="J6112" i="25"/>
  <x:c r="K6112" i="25"/>
  <x:c r="L6112" i="25"/>
  <x:c r="M6112" i="25"/>
  <x:c r="N6112" i="25"/>
  <x:c r="P6112" i="25"/>
  <x:c r="Q6112" i="25"/>
  <x:c r="R6112" i="25"/>
  <x:c r="A6113" i="25"/>
  <x:c r="B6113" i="25"/>
  <x:c r="C6113" i="25"/>
  <x:c r="D6113" i="25"/>
  <x:c r="E6113" i="25"/>
  <x:c r="F6113" i="25"/>
  <x:c r="G6113" i="25"/>
  <x:c r="H6113" i="25"/>
  <x:c r="I6113" i="25"/>
  <x:c r="J6113" i="25"/>
  <x:c r="K6113" i="25"/>
  <x:c r="L6113" i="25"/>
  <x:c r="M6113" i="25"/>
  <x:c r="N6113" i="25"/>
  <x:c r="P6113" i="25"/>
  <x:c r="Q6113" i="25"/>
  <x:c r="R6113" i="25"/>
  <x:c r="A6114" i="25"/>
  <x:c r="B6114" i="25"/>
  <x:c r="C6114" i="25"/>
  <x:c r="D6114" i="25"/>
  <x:c r="E6114" i="25"/>
  <x:c r="F6114" i="25"/>
  <x:c r="G6114" i="25"/>
  <x:c r="H6114" i="25"/>
  <x:c r="I6114" i="25"/>
  <x:c r="J6114" i="25"/>
  <x:c r="K6114" i="25"/>
  <x:c r="L6114" i="25"/>
  <x:c r="M6114" i="25"/>
  <x:c r="N6114" i="25"/>
  <x:c r="P6114" i="25"/>
  <x:c r="Q6114" i="25"/>
  <x:c r="R6114" i="25"/>
  <x:c r="A6115" i="25"/>
  <x:c r="B6115" i="25"/>
  <x:c r="C6115" i="25"/>
  <x:c r="D6115" i="25"/>
  <x:c r="E6115" i="25"/>
  <x:c r="F6115" i="25"/>
  <x:c r="G6115" i="25"/>
  <x:c r="H6115" i="25"/>
  <x:c r="I6115" i="25"/>
  <x:c r="J6115" i="25"/>
  <x:c r="K6115" i="25"/>
  <x:c r="L6115" i="25"/>
  <x:c r="M6115" i="25"/>
  <x:c r="N6115" i="25"/>
  <x:c r="P6115" i="25"/>
  <x:c r="Q6115" i="25"/>
  <x:c r="R6115" i="25"/>
  <x:c r="A6116" i="25"/>
  <x:c r="B6116" i="25"/>
  <x:c r="C6116" i="25"/>
  <x:c r="D6116" i="25"/>
  <x:c r="E6116" i="25"/>
  <x:c r="F6116" i="25"/>
  <x:c r="G6116" i="25"/>
  <x:c r="H6116" i="25"/>
  <x:c r="I6116" i="25"/>
  <x:c r="J6116" i="25"/>
  <x:c r="K6116" i="25"/>
  <x:c r="L6116" i="25"/>
  <x:c r="M6116" i="25"/>
  <x:c r="N6116" i="25"/>
  <x:c r="P6116" i="25"/>
  <x:c r="Q6116" i="25"/>
  <x:c r="R6116" i="25"/>
  <x:c r="A6117" i="25"/>
  <x:c r="B6117" i="25"/>
  <x:c r="C6117" i="25"/>
  <x:c r="D6117" i="25"/>
  <x:c r="E6117" i="25"/>
  <x:c r="F6117" i="25"/>
  <x:c r="G6117" i="25"/>
  <x:c r="H6117" i="25"/>
  <x:c r="I6117" i="25"/>
  <x:c r="J6117" i="25"/>
  <x:c r="K6117" i="25"/>
  <x:c r="L6117" i="25"/>
  <x:c r="M6117" i="25"/>
  <x:c r="N6117" i="25"/>
  <x:c r="P6117" i="25"/>
  <x:c r="Q6117" i="25"/>
  <x:c r="R6117" i="25"/>
  <x:c r="A6118" i="25"/>
  <x:c r="B6118" i="25"/>
  <x:c r="C6118" i="25"/>
  <x:c r="D6118" i="25"/>
  <x:c r="E6118" i="25"/>
  <x:c r="F6118" i="25"/>
  <x:c r="G6118" i="25"/>
  <x:c r="H6118" i="25"/>
  <x:c r="I6118" i="25"/>
  <x:c r="J6118" i="25"/>
  <x:c r="K6118" i="25"/>
  <x:c r="L6118" i="25"/>
  <x:c r="M6118" i="25"/>
  <x:c r="N6118" i="25"/>
  <x:c r="P6118" i="25"/>
  <x:c r="Q6118" i="25"/>
  <x:c r="R6118" i="25"/>
  <x:c r="A6119" i="25"/>
  <x:c r="B6119" i="25"/>
  <x:c r="C6119" i="25"/>
  <x:c r="D6119" i="25"/>
  <x:c r="E6119" i="25"/>
  <x:c r="F6119" i="25"/>
  <x:c r="G6119" i="25"/>
  <x:c r="H6119" i="25"/>
  <x:c r="I6119" i="25"/>
  <x:c r="J6119" i="25"/>
  <x:c r="K6119" i="25"/>
  <x:c r="L6119" i="25"/>
  <x:c r="M6119" i="25"/>
  <x:c r="N6119" i="25"/>
  <x:c r="P6119" i="25"/>
  <x:c r="Q6119" i="25"/>
  <x:c r="R6119" i="25"/>
  <x:c r="A6120" i="25"/>
  <x:c r="B6120" i="25"/>
  <x:c r="C6120" i="25"/>
  <x:c r="D6120" i="25"/>
  <x:c r="E6120" i="25"/>
  <x:c r="F6120" i="25"/>
  <x:c r="G6120" i="25"/>
  <x:c r="H6120" i="25"/>
  <x:c r="I6120" i="25"/>
  <x:c r="J6120" i="25"/>
  <x:c r="K6120" i="25"/>
  <x:c r="L6120" i="25"/>
  <x:c r="M6120" i="25"/>
  <x:c r="N6120" i="25"/>
  <x:c r="P6120" i="25"/>
  <x:c r="Q6120" i="25"/>
  <x:c r="R6120" i="25"/>
  <x:c r="A6121" i="25"/>
  <x:c r="B6121" i="25"/>
  <x:c r="C6121" i="25"/>
  <x:c r="D6121" i="25"/>
  <x:c r="E6121" i="25"/>
  <x:c r="F6121" i="25"/>
  <x:c r="G6121" i="25"/>
  <x:c r="H6121" i="25"/>
  <x:c r="I6121" i="25"/>
  <x:c r="J6121" i="25"/>
  <x:c r="K6121" i="25"/>
  <x:c r="L6121" i="25"/>
  <x:c r="M6121" i="25"/>
  <x:c r="N6121" i="25"/>
  <x:c r="P6121" i="25"/>
  <x:c r="Q6121" i="25"/>
  <x:c r="R6121" i="25"/>
  <x:c r="A6122" i="25"/>
  <x:c r="B6122" i="25"/>
  <x:c r="C6122" i="25"/>
  <x:c r="D6122" i="25"/>
  <x:c r="E6122" i="25"/>
  <x:c r="F6122" i="25"/>
  <x:c r="G6122" i="25"/>
  <x:c r="H6122" i="25"/>
  <x:c r="I6122" i="25"/>
  <x:c r="J6122" i="25"/>
  <x:c r="K6122" i="25"/>
  <x:c r="L6122" i="25"/>
  <x:c r="M6122" i="25"/>
  <x:c r="N6122" i="25"/>
  <x:c r="P6122" i="25"/>
  <x:c r="Q6122" i="25"/>
  <x:c r="R6122" i="25"/>
  <x:c r="A6123" i="25"/>
  <x:c r="B6123" i="25"/>
  <x:c r="C6123" i="25"/>
  <x:c r="D6123" i="25"/>
  <x:c r="E6123" i="25"/>
  <x:c r="F6123" i="25"/>
  <x:c r="G6123" i="25"/>
  <x:c r="H6123" i="25"/>
  <x:c r="I6123" i="25"/>
  <x:c r="J6123" i="25"/>
  <x:c r="K6123" i="25"/>
  <x:c r="L6123" i="25"/>
  <x:c r="M6123" i="25"/>
  <x:c r="N6123" i="25"/>
  <x:c r="P6123" i="25"/>
  <x:c r="Q6123" i="25"/>
  <x:c r="R6123" i="25"/>
  <x:c r="A6124" i="25"/>
  <x:c r="B6124" i="25"/>
  <x:c r="C6124" i="25"/>
  <x:c r="D6124" i="25"/>
  <x:c r="E6124" i="25"/>
  <x:c r="F6124" i="25"/>
  <x:c r="G6124" i="25"/>
  <x:c r="H6124" i="25"/>
  <x:c r="I6124" i="25"/>
  <x:c r="J6124" i="25"/>
  <x:c r="K6124" i="25"/>
  <x:c r="L6124" i="25"/>
  <x:c r="M6124" i="25"/>
  <x:c r="N6124" i="25"/>
  <x:c r="P6124" i="25"/>
  <x:c r="Q6124" i="25"/>
  <x:c r="R6124" i="25"/>
  <x:c r="A6125" i="25"/>
  <x:c r="B6125" i="25"/>
  <x:c r="C6125" i="25"/>
  <x:c r="D6125" i="25"/>
  <x:c r="E6125" i="25"/>
  <x:c r="F6125" i="25"/>
  <x:c r="G6125" i="25"/>
  <x:c r="H6125" i="25"/>
  <x:c r="I6125" i="25"/>
  <x:c r="J6125" i="25"/>
  <x:c r="K6125" i="25"/>
  <x:c r="L6125" i="25"/>
  <x:c r="M6125" i="25"/>
  <x:c r="N6125" i="25"/>
  <x:c r="P6125" i="25"/>
  <x:c r="Q6125" i="25"/>
  <x:c r="R6125" i="25"/>
  <x:c r="A6126" i="25"/>
  <x:c r="B6126" i="25"/>
  <x:c r="C6126" i="25"/>
  <x:c r="D6126" i="25"/>
  <x:c r="E6126" i="25"/>
  <x:c r="F6126" i="25"/>
  <x:c r="G6126" i="25"/>
  <x:c r="H6126" i="25"/>
  <x:c r="I6126" i="25"/>
  <x:c r="J6126" i="25"/>
  <x:c r="K6126" i="25"/>
  <x:c r="L6126" i="25"/>
  <x:c r="M6126" i="25"/>
  <x:c r="N6126" i="25"/>
  <x:c r="P6126" i="25"/>
  <x:c r="Q6126" i="25"/>
  <x:c r="R6126" i="25"/>
  <x:c r="A6127" i="25"/>
  <x:c r="B6127" i="25"/>
  <x:c r="C6127" i="25"/>
  <x:c r="D6127" i="25"/>
  <x:c r="E6127" i="25"/>
  <x:c r="F6127" i="25"/>
  <x:c r="G6127" i="25"/>
  <x:c r="H6127" i="25"/>
  <x:c r="I6127" i="25"/>
  <x:c r="J6127" i="25"/>
  <x:c r="K6127" i="25"/>
  <x:c r="L6127" i="25"/>
  <x:c r="M6127" i="25"/>
  <x:c r="N6127" i="25"/>
  <x:c r="P6127" i="25"/>
  <x:c r="Q6127" i="25"/>
  <x:c r="R6127" i="25"/>
  <x:c r="A6128" i="25"/>
  <x:c r="B6128" i="25"/>
  <x:c r="C6128" i="25"/>
  <x:c r="D6128" i="25"/>
  <x:c r="E6128" i="25"/>
  <x:c r="F6128" i="25"/>
  <x:c r="G6128" i="25"/>
  <x:c r="H6128" i="25"/>
  <x:c r="I6128" i="25"/>
  <x:c r="J6128" i="25"/>
  <x:c r="K6128" i="25"/>
  <x:c r="L6128" i="25"/>
  <x:c r="M6128" i="25"/>
  <x:c r="N6128" i="25"/>
  <x:c r="P6128" i="25"/>
  <x:c r="Q6128" i="25"/>
  <x:c r="R6128" i="25"/>
  <x:c r="A6129" i="25"/>
  <x:c r="B6129" i="25"/>
  <x:c r="C6129" i="25"/>
  <x:c r="D6129" i="25"/>
  <x:c r="E6129" i="25"/>
  <x:c r="F6129" i="25"/>
  <x:c r="G6129" i="25"/>
  <x:c r="H6129" i="25"/>
  <x:c r="I6129" i="25"/>
  <x:c r="J6129" i="25"/>
  <x:c r="K6129" i="25"/>
  <x:c r="L6129" i="25"/>
  <x:c r="M6129" i="25"/>
  <x:c r="N6129" i="25"/>
  <x:c r="P6129" i="25"/>
  <x:c r="Q6129" i="25"/>
  <x:c r="R6129" i="25"/>
  <x:c r="A6130" i="25"/>
  <x:c r="B6130" i="25"/>
  <x:c r="C6130" i="25"/>
  <x:c r="D6130" i="25"/>
  <x:c r="E6130" i="25"/>
  <x:c r="F6130" i="25"/>
  <x:c r="G6130" i="25"/>
  <x:c r="H6130" i="25"/>
  <x:c r="I6130" i="25"/>
  <x:c r="J6130" i="25"/>
  <x:c r="K6130" i="25"/>
  <x:c r="L6130" i="25"/>
  <x:c r="M6130" i="25"/>
  <x:c r="N6130" i="25"/>
  <x:c r="P6130" i="25"/>
  <x:c r="Q6130" i="25"/>
  <x:c r="R6130" i="25"/>
  <x:c r="A6131" i="25"/>
  <x:c r="B6131" i="25"/>
  <x:c r="C6131" i="25"/>
  <x:c r="D6131" i="25"/>
  <x:c r="E6131" i="25"/>
  <x:c r="F6131" i="25"/>
  <x:c r="G6131" i="25"/>
  <x:c r="H6131" i="25"/>
  <x:c r="I6131" i="25"/>
  <x:c r="J6131" i="25"/>
  <x:c r="K6131" i="25"/>
  <x:c r="L6131" i="25"/>
  <x:c r="M6131" i="25"/>
  <x:c r="N6131" i="25"/>
  <x:c r="P6131" i="25"/>
  <x:c r="Q6131" i="25"/>
  <x:c r="R6131" i="25"/>
  <x:c r="A6132" i="25"/>
  <x:c r="B6132" i="25"/>
  <x:c r="C6132" i="25"/>
  <x:c r="D6132" i="25"/>
  <x:c r="E6132" i="25"/>
  <x:c r="F6132" i="25"/>
  <x:c r="G6132" i="25"/>
  <x:c r="H6132" i="25"/>
  <x:c r="I6132" i="25"/>
  <x:c r="J6132" i="25"/>
  <x:c r="K6132" i="25"/>
  <x:c r="L6132" i="25"/>
  <x:c r="M6132" i="25"/>
  <x:c r="N6132" i="25"/>
  <x:c r="P6132" i="25"/>
  <x:c r="Q6132" i="25"/>
  <x:c r="R6132" i="25"/>
  <x:c r="A6133" i="25"/>
  <x:c r="B6133" i="25"/>
  <x:c r="C6133" i="25"/>
  <x:c r="D6133" i="25"/>
  <x:c r="E6133" i="25"/>
  <x:c r="F6133" i="25"/>
  <x:c r="G6133" i="25"/>
  <x:c r="H6133" i="25"/>
  <x:c r="I6133" i="25"/>
  <x:c r="J6133" i="25"/>
  <x:c r="K6133" i="25"/>
  <x:c r="L6133" i="25"/>
  <x:c r="M6133" i="25"/>
  <x:c r="N6133" i="25"/>
  <x:c r="P6133" i="25"/>
  <x:c r="Q6133" i="25"/>
  <x:c r="R6133" i="25"/>
  <x:c r="A6134" i="25"/>
  <x:c r="B6134" i="25"/>
  <x:c r="C6134" i="25"/>
  <x:c r="D6134" i="25"/>
  <x:c r="E6134" i="25"/>
  <x:c r="F6134" i="25"/>
  <x:c r="G6134" i="25"/>
  <x:c r="H6134" i="25"/>
  <x:c r="I6134" i="25"/>
  <x:c r="J6134" i="25"/>
  <x:c r="K6134" i="25"/>
  <x:c r="L6134" i="25"/>
  <x:c r="M6134" i="25"/>
  <x:c r="N6134" i="25"/>
  <x:c r="P6134" i="25"/>
  <x:c r="Q6134" i="25"/>
  <x:c r="R6134" i="25"/>
  <x:c r="A6135" i="25"/>
  <x:c r="B6135" i="25"/>
  <x:c r="C6135" i="25"/>
  <x:c r="D6135" i="25"/>
  <x:c r="E6135" i="25"/>
  <x:c r="F6135" i="25"/>
  <x:c r="G6135" i="25"/>
  <x:c r="H6135" i="25"/>
  <x:c r="I6135" i="25"/>
  <x:c r="J6135" i="25"/>
  <x:c r="K6135" i="25"/>
  <x:c r="L6135" i="25"/>
  <x:c r="M6135" i="25"/>
  <x:c r="N6135" i="25"/>
  <x:c r="P6135" i="25"/>
  <x:c r="Q6135" i="25"/>
  <x:c r="R6135" i="25"/>
  <x:c r="A6136" i="25"/>
  <x:c r="B6136" i="25"/>
  <x:c r="C6136" i="25"/>
  <x:c r="D6136" i="25"/>
  <x:c r="E6136" i="25"/>
  <x:c r="F6136" i="25"/>
  <x:c r="G6136" i="25"/>
  <x:c r="H6136" i="25"/>
  <x:c r="I6136" i="25"/>
  <x:c r="J6136" i="25"/>
  <x:c r="K6136" i="25"/>
  <x:c r="L6136" i="25"/>
  <x:c r="M6136" i="25"/>
  <x:c r="N6136" i="25"/>
  <x:c r="P6136" i="25"/>
  <x:c r="Q6136" i="25"/>
  <x:c r="R6136" i="25"/>
  <x:c r="A6137" i="25"/>
  <x:c r="B6137" i="25"/>
  <x:c r="C6137" i="25"/>
  <x:c r="D6137" i="25"/>
  <x:c r="E6137" i="25"/>
  <x:c r="F6137" i="25"/>
  <x:c r="G6137" i="25"/>
  <x:c r="H6137" i="25"/>
  <x:c r="I6137" i="25"/>
  <x:c r="J6137" i="25"/>
  <x:c r="K6137" i="25"/>
  <x:c r="L6137" i="25"/>
  <x:c r="M6137" i="25"/>
  <x:c r="N6137" i="25"/>
  <x:c r="P6137" i="25"/>
  <x:c r="Q6137" i="25"/>
  <x:c r="R6137" i="25"/>
  <x:c r="A6138" i="25"/>
  <x:c r="B6138" i="25"/>
  <x:c r="C6138" i="25"/>
  <x:c r="D6138" i="25"/>
  <x:c r="E6138" i="25"/>
  <x:c r="F6138" i="25"/>
  <x:c r="G6138" i="25"/>
  <x:c r="H6138" i="25"/>
  <x:c r="I6138" i="25"/>
  <x:c r="J6138" i="25"/>
  <x:c r="K6138" i="25"/>
  <x:c r="L6138" i="25"/>
  <x:c r="M6138" i="25"/>
  <x:c r="N6138" i="25"/>
  <x:c r="P6138" i="25"/>
  <x:c r="Q6138" i="25"/>
  <x:c r="R6138" i="25"/>
  <x:c r="A6139" i="25"/>
  <x:c r="B6139" i="25"/>
  <x:c r="C6139" i="25"/>
  <x:c r="D6139" i="25"/>
  <x:c r="E6139" i="25"/>
  <x:c r="F6139" i="25"/>
  <x:c r="G6139" i="25"/>
  <x:c r="H6139" i="25"/>
  <x:c r="I6139" i="25"/>
  <x:c r="J6139" i="25"/>
  <x:c r="K6139" i="25"/>
  <x:c r="L6139" i="25"/>
  <x:c r="M6139" i="25"/>
  <x:c r="N6139" i="25"/>
  <x:c r="P6139" i="25"/>
  <x:c r="Q6139" i="25"/>
  <x:c r="R6139" i="25"/>
  <x:c r="A6140" i="25"/>
  <x:c r="B6140" i="25"/>
  <x:c r="C6140" i="25"/>
  <x:c r="D6140" i="25"/>
  <x:c r="E6140" i="25"/>
  <x:c r="F6140" i="25"/>
  <x:c r="G6140" i="25"/>
  <x:c r="H6140" i="25"/>
  <x:c r="I6140" i="25"/>
  <x:c r="J6140" i="25"/>
  <x:c r="K6140" i="25"/>
  <x:c r="L6140" i="25"/>
  <x:c r="M6140" i="25"/>
  <x:c r="N6140" i="25"/>
  <x:c r="P6140" i="25"/>
  <x:c r="Q6140" i="25"/>
  <x:c r="R6140" i="25"/>
  <x:c r="A6141" i="25"/>
  <x:c r="B6141" i="25"/>
  <x:c r="C6141" i="25"/>
  <x:c r="D6141" i="25"/>
  <x:c r="E6141" i="25"/>
  <x:c r="F6141" i="25"/>
  <x:c r="G6141" i="25"/>
  <x:c r="H6141" i="25"/>
  <x:c r="I6141" i="25"/>
  <x:c r="J6141" i="25"/>
  <x:c r="K6141" i="25"/>
  <x:c r="L6141" i="25"/>
  <x:c r="M6141" i="25"/>
  <x:c r="N6141" i="25"/>
  <x:c r="P6141" i="25"/>
  <x:c r="Q6141" i="25"/>
  <x:c r="R6141" i="25"/>
  <x:c r="A6142" i="25"/>
  <x:c r="B6142" i="25"/>
  <x:c r="C6142" i="25"/>
  <x:c r="D6142" i="25"/>
  <x:c r="E6142" i="25"/>
  <x:c r="F6142" i="25"/>
  <x:c r="G6142" i="25"/>
  <x:c r="H6142" i="25"/>
  <x:c r="I6142" i="25"/>
  <x:c r="J6142" i="25"/>
  <x:c r="K6142" i="25"/>
  <x:c r="L6142" i="25"/>
  <x:c r="M6142" i="25"/>
  <x:c r="N6142" i="25"/>
  <x:c r="P6142" i="25"/>
  <x:c r="Q6142" i="25"/>
  <x:c r="R6142" i="25"/>
  <x:c r="A6143" i="25"/>
  <x:c r="B6143" i="25"/>
  <x:c r="C6143" i="25"/>
  <x:c r="D6143" i="25"/>
  <x:c r="E6143" i="25"/>
  <x:c r="F6143" i="25"/>
  <x:c r="G6143" i="25"/>
  <x:c r="H6143" i="25"/>
  <x:c r="I6143" i="25"/>
  <x:c r="J6143" i="25"/>
  <x:c r="K6143" i="25"/>
  <x:c r="L6143" i="25"/>
  <x:c r="M6143" i="25"/>
  <x:c r="N6143" i="25"/>
  <x:c r="P6143" i="25"/>
  <x:c r="Q6143" i="25"/>
  <x:c r="R6143" i="25"/>
  <x:c r="A6144" i="25"/>
  <x:c r="B6144" i="25"/>
  <x:c r="C6144" i="25"/>
  <x:c r="D6144" i="25"/>
  <x:c r="E6144" i="25"/>
  <x:c r="F6144" i="25"/>
  <x:c r="G6144" i="25"/>
  <x:c r="H6144" i="25"/>
  <x:c r="I6144" i="25"/>
  <x:c r="J6144" i="25"/>
  <x:c r="K6144" i="25"/>
  <x:c r="L6144" i="25"/>
  <x:c r="M6144" i="25"/>
  <x:c r="N6144" i="25"/>
  <x:c r="P6144" i="25"/>
  <x:c r="Q6144" i="25"/>
  <x:c r="R6144" i="25"/>
  <x:c r="A6145" i="25"/>
  <x:c r="B6145" i="25"/>
  <x:c r="C6145" i="25"/>
  <x:c r="D6145" i="25"/>
  <x:c r="E6145" i="25"/>
  <x:c r="F6145" i="25"/>
  <x:c r="G6145" i="25"/>
  <x:c r="H6145" i="25"/>
  <x:c r="I6145" i="25"/>
  <x:c r="J6145" i="25"/>
  <x:c r="K6145" i="25"/>
  <x:c r="L6145" i="25"/>
  <x:c r="M6145" i="25"/>
  <x:c r="N6145" i="25"/>
  <x:c r="P6145" i="25"/>
  <x:c r="Q6145" i="25"/>
  <x:c r="R6145" i="25"/>
  <x:c r="A6146" i="25"/>
  <x:c r="B6146" i="25"/>
  <x:c r="C6146" i="25"/>
  <x:c r="D6146" i="25"/>
  <x:c r="E6146" i="25"/>
  <x:c r="F6146" i="25"/>
  <x:c r="G6146" i="25"/>
  <x:c r="H6146" i="25"/>
  <x:c r="I6146" i="25"/>
  <x:c r="J6146" i="25"/>
  <x:c r="K6146" i="25"/>
  <x:c r="L6146" i="25"/>
  <x:c r="M6146" i="25"/>
  <x:c r="N6146" i="25"/>
  <x:c r="P6146" i="25"/>
  <x:c r="Q6146" i="25"/>
  <x:c r="R6146" i="25"/>
  <x:c r="A6147" i="25"/>
  <x:c r="B6147" i="25"/>
  <x:c r="C6147" i="25"/>
  <x:c r="D6147" i="25"/>
  <x:c r="E6147" i="25"/>
  <x:c r="F6147" i="25"/>
  <x:c r="G6147" i="25"/>
  <x:c r="H6147" i="25"/>
  <x:c r="I6147" i="25"/>
  <x:c r="J6147" i="25"/>
  <x:c r="K6147" i="25"/>
  <x:c r="L6147" i="25"/>
  <x:c r="M6147" i="25"/>
  <x:c r="N6147" i="25"/>
  <x:c r="P6147" i="25"/>
  <x:c r="Q6147" i="25"/>
  <x:c r="R6147" i="25"/>
  <x:c r="A6148" i="25"/>
  <x:c r="B6148" i="25"/>
  <x:c r="C6148" i="25"/>
  <x:c r="D6148" i="25"/>
  <x:c r="E6148" i="25"/>
  <x:c r="F6148" i="25"/>
  <x:c r="G6148" i="25"/>
  <x:c r="H6148" i="25"/>
  <x:c r="I6148" i="25"/>
  <x:c r="J6148" i="25"/>
  <x:c r="K6148" i="25"/>
  <x:c r="L6148" i="25"/>
  <x:c r="M6148" i="25"/>
  <x:c r="N6148" i="25"/>
  <x:c r="P6148" i="25"/>
  <x:c r="Q6148" i="25"/>
  <x:c r="R6148" i="25"/>
  <x:c r="A6149" i="25"/>
  <x:c r="B6149" i="25"/>
  <x:c r="C6149" i="25"/>
  <x:c r="D6149" i="25"/>
  <x:c r="E6149" i="25"/>
  <x:c r="F6149" i="25"/>
  <x:c r="G6149" i="25"/>
  <x:c r="H6149" i="25"/>
  <x:c r="I6149" i="25"/>
  <x:c r="J6149" i="25"/>
  <x:c r="K6149" i="25"/>
  <x:c r="L6149" i="25"/>
  <x:c r="M6149" i="25"/>
  <x:c r="N6149" i="25"/>
  <x:c r="P6149" i="25"/>
  <x:c r="Q6149" i="25"/>
  <x:c r="R6149" i="25"/>
  <x:c r="A6150" i="25"/>
  <x:c r="B6150" i="25"/>
  <x:c r="C6150" i="25"/>
  <x:c r="D6150" i="25"/>
  <x:c r="E6150" i="25"/>
  <x:c r="F6150" i="25"/>
  <x:c r="G6150" i="25"/>
  <x:c r="H6150" i="25"/>
  <x:c r="I6150" i="25"/>
  <x:c r="J6150" i="25"/>
  <x:c r="K6150" i="25"/>
  <x:c r="L6150" i="25"/>
  <x:c r="M6150" i="25"/>
  <x:c r="N6150" i="25"/>
  <x:c r="P6150" i="25"/>
  <x:c r="Q6150" i="25"/>
  <x:c r="R6150" i="25"/>
  <x:c r="A6151" i="25"/>
  <x:c r="B6151" i="25"/>
  <x:c r="C6151" i="25"/>
  <x:c r="D6151" i="25"/>
  <x:c r="E6151" i="25"/>
  <x:c r="F6151" i="25"/>
  <x:c r="G6151" i="25"/>
  <x:c r="H6151" i="25"/>
  <x:c r="I6151" i="25"/>
  <x:c r="J6151" i="25"/>
  <x:c r="K6151" i="25"/>
  <x:c r="L6151" i="25"/>
  <x:c r="M6151" i="25"/>
  <x:c r="N6151" i="25"/>
  <x:c r="P6151" i="25"/>
  <x:c r="Q6151" i="25"/>
  <x:c r="R6151" i="25"/>
  <x:c r="A6152" i="25"/>
  <x:c r="B6152" i="25"/>
  <x:c r="C6152" i="25"/>
  <x:c r="D6152" i="25"/>
  <x:c r="E6152" i="25"/>
  <x:c r="F6152" i="25"/>
  <x:c r="G6152" i="25"/>
  <x:c r="H6152" i="25"/>
  <x:c r="I6152" i="25"/>
  <x:c r="J6152" i="25"/>
  <x:c r="K6152" i="25"/>
  <x:c r="L6152" i="25"/>
  <x:c r="M6152" i="25"/>
  <x:c r="N6152" i="25"/>
  <x:c r="P6152" i="25"/>
  <x:c r="Q6152" i="25"/>
  <x:c r="R6152" i="25"/>
  <x:c r="A6153" i="25"/>
  <x:c r="B6153" i="25"/>
  <x:c r="C6153" i="25"/>
  <x:c r="D6153" i="25"/>
  <x:c r="E6153" i="25"/>
  <x:c r="F6153" i="25"/>
  <x:c r="G6153" i="25"/>
  <x:c r="H6153" i="25"/>
  <x:c r="I6153" i="25"/>
  <x:c r="J6153" i="25"/>
  <x:c r="K6153" i="25"/>
  <x:c r="L6153" i="25"/>
  <x:c r="M6153" i="25"/>
  <x:c r="N6153" i="25"/>
  <x:c r="P6153" i="25"/>
  <x:c r="Q6153" i="25"/>
  <x:c r="R6153" i="25"/>
  <x:c r="A6154" i="25"/>
  <x:c r="B6154" i="25"/>
  <x:c r="C6154" i="25"/>
  <x:c r="D6154" i="25"/>
  <x:c r="E6154" i="25"/>
  <x:c r="F6154" i="25"/>
  <x:c r="G6154" i="25"/>
  <x:c r="H6154" i="25"/>
  <x:c r="I6154" i="25"/>
  <x:c r="J6154" i="25"/>
  <x:c r="K6154" i="25"/>
  <x:c r="L6154" i="25"/>
  <x:c r="M6154" i="25"/>
  <x:c r="N6154" i="25"/>
  <x:c r="P6154" i="25"/>
  <x:c r="Q6154" i="25"/>
  <x:c r="R6154" i="25"/>
  <x:c r="A6155" i="25"/>
  <x:c r="B6155" i="25"/>
  <x:c r="C6155" i="25"/>
  <x:c r="D6155" i="25"/>
  <x:c r="E6155" i="25"/>
  <x:c r="F6155" i="25"/>
  <x:c r="G6155" i="25"/>
  <x:c r="H6155" i="25"/>
  <x:c r="I6155" i="25"/>
  <x:c r="J6155" i="25"/>
  <x:c r="K6155" i="25"/>
  <x:c r="L6155" i="25"/>
  <x:c r="M6155" i="25"/>
  <x:c r="N6155" i="25"/>
  <x:c r="P6155" i="25"/>
  <x:c r="Q6155" i="25"/>
  <x:c r="R6155" i="25"/>
  <x:c r="A6156" i="25"/>
  <x:c r="B6156" i="25"/>
  <x:c r="C6156" i="25"/>
  <x:c r="D6156" i="25"/>
  <x:c r="E6156" i="25"/>
  <x:c r="F6156" i="25"/>
  <x:c r="G6156" i="25"/>
  <x:c r="H6156" i="25"/>
  <x:c r="I6156" i="25"/>
  <x:c r="J6156" i="25"/>
  <x:c r="K6156" i="25"/>
  <x:c r="L6156" i="25"/>
  <x:c r="M6156" i="25"/>
  <x:c r="N6156" i="25"/>
  <x:c r="P6156" i="25"/>
  <x:c r="Q6156" i="25"/>
  <x:c r="R6156" i="25"/>
  <x:c r="A6157" i="25"/>
  <x:c r="B6157" i="25"/>
  <x:c r="C6157" i="25"/>
  <x:c r="D6157" i="25"/>
  <x:c r="E6157" i="25"/>
  <x:c r="F6157" i="25"/>
  <x:c r="G6157" i="25"/>
  <x:c r="H6157" i="25"/>
  <x:c r="I6157" i="25"/>
  <x:c r="J6157" i="25"/>
  <x:c r="K6157" i="25"/>
  <x:c r="L6157" i="25"/>
  <x:c r="M6157" i="25"/>
  <x:c r="N6157" i="25"/>
  <x:c r="P6157" i="25"/>
  <x:c r="Q6157" i="25"/>
  <x:c r="R6157" i="25"/>
  <x:c r="A6158" i="25"/>
  <x:c r="B6158" i="25"/>
  <x:c r="C6158" i="25"/>
  <x:c r="D6158" i="25"/>
  <x:c r="E6158" i="25"/>
  <x:c r="F6158" i="25"/>
  <x:c r="G6158" i="25"/>
  <x:c r="H6158" i="25"/>
  <x:c r="I6158" i="25"/>
  <x:c r="J6158" i="25"/>
  <x:c r="K6158" i="25"/>
  <x:c r="L6158" i="25"/>
  <x:c r="M6158" i="25"/>
  <x:c r="N6158" i="25"/>
  <x:c r="P6158" i="25"/>
  <x:c r="Q6158" i="25"/>
  <x:c r="R6158" i="25"/>
  <x:c r="A6159" i="25"/>
  <x:c r="B6159" i="25"/>
  <x:c r="C6159" i="25"/>
  <x:c r="D6159" i="25"/>
  <x:c r="E6159" i="25"/>
  <x:c r="F6159" i="25"/>
  <x:c r="G6159" i="25"/>
  <x:c r="H6159" i="25"/>
  <x:c r="I6159" i="25"/>
  <x:c r="J6159" i="25"/>
  <x:c r="K6159" i="25"/>
  <x:c r="L6159" i="25"/>
  <x:c r="M6159" i="25"/>
  <x:c r="N6159" i="25"/>
  <x:c r="P6159" i="25"/>
  <x:c r="Q6159" i="25"/>
  <x:c r="R6159" i="25"/>
  <x:c r="A6160" i="25"/>
  <x:c r="B6160" i="25"/>
  <x:c r="C6160" i="25"/>
  <x:c r="D6160" i="25"/>
  <x:c r="E6160" i="25"/>
  <x:c r="F6160" i="25"/>
  <x:c r="G6160" i="25"/>
  <x:c r="H6160" i="25"/>
  <x:c r="I6160" i="25"/>
  <x:c r="J6160" i="25"/>
  <x:c r="K6160" i="25"/>
  <x:c r="L6160" i="25"/>
  <x:c r="M6160" i="25"/>
  <x:c r="N6160" i="25"/>
  <x:c r="P6160" i="25"/>
  <x:c r="Q6160" i="25"/>
  <x:c r="R6160" i="25"/>
  <x:c r="A6161" i="25"/>
  <x:c r="B6161" i="25"/>
  <x:c r="C6161" i="25"/>
  <x:c r="D6161" i="25"/>
  <x:c r="E6161" i="25"/>
  <x:c r="F6161" i="25"/>
  <x:c r="G6161" i="25"/>
  <x:c r="H6161" i="25"/>
  <x:c r="I6161" i="25"/>
  <x:c r="J6161" i="25"/>
  <x:c r="K6161" i="25"/>
  <x:c r="L6161" i="25"/>
  <x:c r="M6161" i="25"/>
  <x:c r="N6161" i="25"/>
  <x:c r="P6161" i="25"/>
  <x:c r="Q6161" i="25"/>
  <x:c r="R6161" i="25"/>
  <x:c r="A6162" i="25"/>
  <x:c r="B6162" i="25"/>
  <x:c r="C6162" i="25"/>
  <x:c r="D6162" i="25"/>
  <x:c r="E6162" i="25"/>
  <x:c r="F6162" i="25"/>
  <x:c r="G6162" i="25"/>
  <x:c r="H6162" i="25"/>
  <x:c r="I6162" i="25"/>
  <x:c r="J6162" i="25"/>
  <x:c r="K6162" i="25"/>
  <x:c r="L6162" i="25"/>
  <x:c r="M6162" i="25"/>
  <x:c r="N6162" i="25"/>
  <x:c r="P6162" i="25"/>
  <x:c r="Q6162" i="25"/>
  <x:c r="R6162" i="25"/>
  <x:c r="A6163" i="25"/>
  <x:c r="B6163" i="25"/>
  <x:c r="C6163" i="25"/>
  <x:c r="D6163" i="25"/>
  <x:c r="E6163" i="25"/>
  <x:c r="F6163" i="25"/>
  <x:c r="G6163" i="25"/>
  <x:c r="H6163" i="25"/>
  <x:c r="I6163" i="25"/>
  <x:c r="J6163" i="25"/>
  <x:c r="K6163" i="25"/>
  <x:c r="L6163" i="25"/>
  <x:c r="M6163" i="25"/>
  <x:c r="N6163" i="25"/>
  <x:c r="P6163" i="25"/>
  <x:c r="Q6163" i="25"/>
  <x:c r="R6163" i="25"/>
  <x:c r="A6164" i="25"/>
  <x:c r="B6164" i="25"/>
  <x:c r="C6164" i="25"/>
  <x:c r="D6164" i="25"/>
  <x:c r="E6164" i="25"/>
  <x:c r="F6164" i="25"/>
  <x:c r="G6164" i="25"/>
  <x:c r="H6164" i="25"/>
  <x:c r="I6164" i="25"/>
  <x:c r="J6164" i="25"/>
  <x:c r="K6164" i="25"/>
  <x:c r="L6164" i="25"/>
  <x:c r="M6164" i="25"/>
  <x:c r="N6164" i="25"/>
  <x:c r="P6164" i="25"/>
  <x:c r="Q6164" i="25"/>
  <x:c r="R6164" i="25"/>
  <x:c r="A6165" i="25"/>
  <x:c r="B6165" i="25"/>
  <x:c r="C6165" i="25"/>
  <x:c r="D6165" i="25"/>
  <x:c r="E6165" i="25"/>
  <x:c r="F6165" i="25"/>
  <x:c r="G6165" i="25"/>
  <x:c r="H6165" i="25"/>
  <x:c r="I6165" i="25"/>
  <x:c r="J6165" i="25"/>
  <x:c r="K6165" i="25"/>
  <x:c r="L6165" i="25"/>
  <x:c r="M6165" i="25"/>
  <x:c r="N6165" i="25"/>
  <x:c r="P6165" i="25"/>
  <x:c r="Q6165" i="25"/>
  <x:c r="R6165" i="25"/>
  <x:c r="A6166" i="25"/>
  <x:c r="B6166" i="25"/>
  <x:c r="C6166" i="25"/>
  <x:c r="D6166" i="25"/>
  <x:c r="E6166" i="25"/>
  <x:c r="F6166" i="25"/>
  <x:c r="G6166" i="25"/>
  <x:c r="H6166" i="25"/>
  <x:c r="I6166" i="25"/>
  <x:c r="J6166" i="25"/>
  <x:c r="K6166" i="25"/>
  <x:c r="L6166" i="25"/>
  <x:c r="M6166" i="25"/>
  <x:c r="N6166" i="25"/>
  <x:c r="P6166" i="25"/>
  <x:c r="Q6166" i="25"/>
  <x:c r="R6166" i="25"/>
  <x:c r="A6167" i="25"/>
  <x:c r="B6167" i="25"/>
  <x:c r="C6167" i="25"/>
  <x:c r="D6167" i="25"/>
  <x:c r="E6167" i="25"/>
  <x:c r="F6167" i="25"/>
  <x:c r="G6167" i="25"/>
  <x:c r="H6167" i="25"/>
  <x:c r="I6167" i="25"/>
  <x:c r="J6167" i="25"/>
  <x:c r="K6167" i="25"/>
  <x:c r="L6167" i="25"/>
  <x:c r="M6167" i="25"/>
  <x:c r="N6167" i="25"/>
  <x:c r="P6167" i="25"/>
  <x:c r="Q6167" i="25"/>
  <x:c r="R6167" i="25"/>
  <x:c r="A6168" i="25"/>
  <x:c r="B6168" i="25"/>
  <x:c r="C6168" i="25"/>
  <x:c r="D6168" i="25"/>
  <x:c r="E6168" i="25"/>
  <x:c r="F6168" i="25"/>
  <x:c r="G6168" i="25"/>
  <x:c r="H6168" i="25"/>
  <x:c r="I6168" i="25"/>
  <x:c r="J6168" i="25"/>
  <x:c r="K6168" i="25"/>
  <x:c r="L6168" i="25"/>
  <x:c r="M6168" i="25"/>
  <x:c r="N6168" i="25"/>
  <x:c r="P6168" i="25"/>
  <x:c r="Q6168" i="25"/>
  <x:c r="R6168" i="25"/>
  <x:c r="A6169" i="25"/>
  <x:c r="B6169" i="25"/>
  <x:c r="C6169" i="25"/>
  <x:c r="D6169" i="25"/>
  <x:c r="E6169" i="25"/>
  <x:c r="F6169" i="25"/>
  <x:c r="G6169" i="25"/>
  <x:c r="H6169" i="25"/>
  <x:c r="I6169" i="25"/>
  <x:c r="J6169" i="25"/>
  <x:c r="K6169" i="25"/>
  <x:c r="L6169" i="25"/>
  <x:c r="M6169" i="25"/>
  <x:c r="N6169" i="25"/>
  <x:c r="P6169" i="25"/>
  <x:c r="Q6169" i="25"/>
  <x:c r="R6169" i="25"/>
  <x:c r="A6170" i="25"/>
  <x:c r="B6170" i="25"/>
  <x:c r="C6170" i="25"/>
  <x:c r="D6170" i="25"/>
  <x:c r="E6170" i="25"/>
  <x:c r="F6170" i="25"/>
  <x:c r="G6170" i="25"/>
  <x:c r="H6170" i="25"/>
  <x:c r="I6170" i="25"/>
  <x:c r="J6170" i="25"/>
  <x:c r="K6170" i="25"/>
  <x:c r="L6170" i="25"/>
  <x:c r="M6170" i="25"/>
  <x:c r="N6170" i="25"/>
  <x:c r="P6170" i="25"/>
  <x:c r="Q6170" i="25"/>
  <x:c r="R6170" i="25"/>
  <x:c r="A6171" i="25"/>
  <x:c r="B6171" i="25"/>
  <x:c r="C6171" i="25"/>
  <x:c r="D6171" i="25"/>
  <x:c r="E6171" i="25"/>
  <x:c r="F6171" i="25"/>
  <x:c r="G6171" i="25"/>
  <x:c r="H6171" i="25"/>
  <x:c r="I6171" i="25"/>
  <x:c r="J6171" i="25"/>
  <x:c r="K6171" i="25"/>
  <x:c r="L6171" i="25"/>
  <x:c r="M6171" i="25"/>
  <x:c r="N6171" i="25"/>
  <x:c r="P6171" i="25"/>
  <x:c r="Q6171" i="25"/>
  <x:c r="R6171" i="25"/>
  <x:c r="A6172" i="25"/>
  <x:c r="B6172" i="25"/>
  <x:c r="C6172" i="25"/>
  <x:c r="D6172" i="25"/>
  <x:c r="E6172" i="25"/>
  <x:c r="F6172" i="25"/>
  <x:c r="G6172" i="25"/>
  <x:c r="H6172" i="25"/>
  <x:c r="I6172" i="25"/>
  <x:c r="J6172" i="25"/>
  <x:c r="K6172" i="25"/>
  <x:c r="L6172" i="25"/>
  <x:c r="M6172" i="25"/>
  <x:c r="N6172" i="25"/>
  <x:c r="P6172" i="25"/>
  <x:c r="Q6172" i="25"/>
  <x:c r="R6172" i="25"/>
  <x:c r="A6173" i="25"/>
  <x:c r="B6173" i="25"/>
  <x:c r="C6173" i="25"/>
  <x:c r="D6173" i="25"/>
  <x:c r="E6173" i="25"/>
  <x:c r="F6173" i="25"/>
  <x:c r="G6173" i="25"/>
  <x:c r="H6173" i="25"/>
  <x:c r="I6173" i="25"/>
  <x:c r="J6173" i="25"/>
  <x:c r="K6173" i="25"/>
  <x:c r="L6173" i="25"/>
  <x:c r="M6173" i="25"/>
  <x:c r="N6173" i="25"/>
  <x:c r="P6173" i="25"/>
  <x:c r="Q6173" i="25"/>
  <x:c r="R6173" i="25"/>
  <x:c r="A6174" i="25"/>
  <x:c r="B6174" i="25"/>
  <x:c r="C6174" i="25"/>
  <x:c r="D6174" i="25"/>
  <x:c r="E6174" i="25"/>
  <x:c r="F6174" i="25"/>
  <x:c r="G6174" i="25"/>
  <x:c r="H6174" i="25"/>
  <x:c r="I6174" i="25"/>
  <x:c r="J6174" i="25"/>
  <x:c r="K6174" i="25"/>
  <x:c r="L6174" i="25"/>
  <x:c r="M6174" i="25"/>
  <x:c r="N6174" i="25"/>
  <x:c r="P6174" i="25"/>
  <x:c r="Q6174" i="25"/>
  <x:c r="R6174" i="25"/>
  <x:c r="A6175" i="25"/>
  <x:c r="B6175" i="25"/>
  <x:c r="C6175" i="25"/>
  <x:c r="D6175" i="25"/>
  <x:c r="E6175" i="25"/>
  <x:c r="F6175" i="25"/>
  <x:c r="G6175" i="25"/>
  <x:c r="H6175" i="25"/>
  <x:c r="I6175" i="25"/>
  <x:c r="J6175" i="25"/>
  <x:c r="K6175" i="25"/>
  <x:c r="L6175" i="25"/>
  <x:c r="M6175" i="25"/>
  <x:c r="N6175" i="25"/>
  <x:c r="P6175" i="25"/>
  <x:c r="Q6175" i="25"/>
  <x:c r="R6175" i="25"/>
  <x:c r="A6176" i="25"/>
  <x:c r="B6176" i="25"/>
  <x:c r="C6176" i="25"/>
  <x:c r="D6176" i="25"/>
  <x:c r="E6176" i="25"/>
  <x:c r="F6176" i="25"/>
  <x:c r="G6176" i="25"/>
  <x:c r="H6176" i="25"/>
  <x:c r="I6176" i="25"/>
  <x:c r="J6176" i="25"/>
  <x:c r="K6176" i="25"/>
  <x:c r="L6176" i="25"/>
  <x:c r="M6176" i="25"/>
  <x:c r="N6176" i="25"/>
  <x:c r="P6176" i="25"/>
  <x:c r="Q6176" i="25"/>
  <x:c r="R6176" i="25"/>
  <x:c r="A6177" i="25"/>
  <x:c r="B6177" i="25"/>
  <x:c r="C6177" i="25"/>
  <x:c r="D6177" i="25"/>
  <x:c r="E6177" i="25"/>
  <x:c r="F6177" i="25"/>
  <x:c r="G6177" i="25"/>
  <x:c r="H6177" i="25"/>
  <x:c r="I6177" i="25"/>
  <x:c r="J6177" i="25"/>
  <x:c r="K6177" i="25"/>
  <x:c r="L6177" i="25"/>
  <x:c r="M6177" i="25"/>
  <x:c r="N6177" i="25"/>
  <x:c r="P6177" i="25"/>
  <x:c r="Q6177" i="25"/>
  <x:c r="R6177" i="25"/>
  <x:c r="A6178" i="25"/>
  <x:c r="B6178" i="25"/>
  <x:c r="C6178" i="25"/>
  <x:c r="D6178" i="25"/>
  <x:c r="E6178" i="25"/>
  <x:c r="F6178" i="25"/>
  <x:c r="G6178" i="25"/>
  <x:c r="H6178" i="25"/>
  <x:c r="I6178" i="25"/>
  <x:c r="J6178" i="25"/>
  <x:c r="K6178" i="25"/>
  <x:c r="L6178" i="25"/>
  <x:c r="M6178" i="25"/>
  <x:c r="N6178" i="25"/>
  <x:c r="P6178" i="25"/>
  <x:c r="Q6178" i="25"/>
  <x:c r="R6178" i="25"/>
  <x:c r="A6179" i="25"/>
  <x:c r="B6179" i="25"/>
  <x:c r="C6179" i="25"/>
  <x:c r="D6179" i="25"/>
  <x:c r="E6179" i="25"/>
  <x:c r="F6179" i="25"/>
  <x:c r="G6179" i="25"/>
  <x:c r="H6179" i="25"/>
  <x:c r="I6179" i="25"/>
  <x:c r="J6179" i="25"/>
  <x:c r="K6179" i="25"/>
  <x:c r="L6179" i="25"/>
  <x:c r="M6179" i="25"/>
  <x:c r="N6179" i="25"/>
  <x:c r="P6179" i="25"/>
  <x:c r="Q6179" i="25"/>
  <x:c r="R6179" i="25"/>
  <x:c r="A6180" i="25"/>
  <x:c r="B6180" i="25"/>
  <x:c r="C6180" i="25"/>
  <x:c r="D6180" i="25"/>
  <x:c r="E6180" i="25"/>
  <x:c r="F6180" i="25"/>
  <x:c r="G6180" i="25"/>
  <x:c r="H6180" i="25"/>
  <x:c r="I6180" i="25"/>
  <x:c r="J6180" i="25"/>
  <x:c r="K6180" i="25"/>
  <x:c r="L6180" i="25"/>
  <x:c r="M6180" i="25"/>
  <x:c r="N6180" i="25"/>
  <x:c r="P6180" i="25"/>
  <x:c r="Q6180" i="25"/>
  <x:c r="R6180" i="25"/>
  <x:c r="A6181" i="25"/>
  <x:c r="B6181" i="25"/>
  <x:c r="C6181" i="25"/>
  <x:c r="D6181" i="25"/>
  <x:c r="E6181" i="25"/>
  <x:c r="F6181" i="25"/>
  <x:c r="G6181" i="25"/>
  <x:c r="H6181" i="25"/>
  <x:c r="I6181" i="25"/>
  <x:c r="J6181" i="25"/>
  <x:c r="K6181" i="25"/>
  <x:c r="L6181" i="25"/>
  <x:c r="M6181" i="25"/>
  <x:c r="N6181" i="25"/>
  <x:c r="P6181" i="25"/>
  <x:c r="Q6181" i="25"/>
  <x:c r="R6181" i="25"/>
  <x:c r="A6182" i="25"/>
  <x:c r="B6182" i="25"/>
  <x:c r="C6182" i="25"/>
  <x:c r="D6182" i="25"/>
  <x:c r="E6182" i="25"/>
  <x:c r="F6182" i="25"/>
  <x:c r="G6182" i="25"/>
  <x:c r="H6182" i="25"/>
  <x:c r="I6182" i="25"/>
  <x:c r="J6182" i="25"/>
  <x:c r="K6182" i="25"/>
  <x:c r="L6182" i="25"/>
  <x:c r="M6182" i="25"/>
  <x:c r="N6182" i="25"/>
  <x:c r="P6182" i="25"/>
  <x:c r="Q6182" i="25"/>
  <x:c r="R6182" i="25"/>
  <x:c r="A6183" i="25"/>
  <x:c r="B6183" i="25"/>
  <x:c r="C6183" i="25"/>
  <x:c r="D6183" i="25"/>
  <x:c r="E6183" i="25"/>
  <x:c r="F6183" i="25"/>
  <x:c r="G6183" i="25"/>
  <x:c r="H6183" i="25"/>
  <x:c r="I6183" i="25"/>
  <x:c r="J6183" i="25"/>
  <x:c r="K6183" i="25"/>
  <x:c r="L6183" i="25"/>
  <x:c r="M6183" i="25"/>
  <x:c r="N6183" i="25"/>
  <x:c r="P6183" i="25"/>
  <x:c r="Q6183" i="25"/>
  <x:c r="R6183" i="25"/>
  <x:c r="A6184" i="25"/>
  <x:c r="B6184" i="25"/>
  <x:c r="C6184" i="25"/>
  <x:c r="D6184" i="25"/>
  <x:c r="E6184" i="25"/>
  <x:c r="F6184" i="25"/>
  <x:c r="G6184" i="25"/>
  <x:c r="H6184" i="25"/>
  <x:c r="I6184" i="25"/>
  <x:c r="J6184" i="25"/>
  <x:c r="K6184" i="25"/>
  <x:c r="L6184" i="25"/>
  <x:c r="M6184" i="25"/>
  <x:c r="N6184" i="25"/>
  <x:c r="P6184" i="25"/>
  <x:c r="Q6184" i="25"/>
  <x:c r="R6184" i="25"/>
  <x:c r="A6185" i="25"/>
  <x:c r="B6185" i="25"/>
  <x:c r="C6185" i="25"/>
  <x:c r="D6185" i="25"/>
  <x:c r="E6185" i="25"/>
  <x:c r="F6185" i="25"/>
  <x:c r="G6185" i="25"/>
  <x:c r="H6185" i="25"/>
  <x:c r="I6185" i="25"/>
  <x:c r="J6185" i="25"/>
  <x:c r="K6185" i="25"/>
  <x:c r="L6185" i="25"/>
  <x:c r="M6185" i="25"/>
  <x:c r="N6185" i="25"/>
  <x:c r="P6185" i="25"/>
  <x:c r="Q6185" i="25"/>
  <x:c r="R6185" i="25"/>
  <x:c r="A6186" i="25"/>
  <x:c r="B6186" i="25"/>
  <x:c r="C6186" i="25"/>
  <x:c r="D6186" i="25"/>
  <x:c r="E6186" i="25"/>
  <x:c r="F6186" i="25"/>
  <x:c r="G6186" i="25"/>
  <x:c r="H6186" i="25"/>
  <x:c r="I6186" i="25"/>
  <x:c r="J6186" i="25"/>
  <x:c r="K6186" i="25"/>
  <x:c r="L6186" i="25"/>
  <x:c r="M6186" i="25"/>
  <x:c r="N6186" i="25"/>
  <x:c r="P6186" i="25"/>
  <x:c r="Q6186" i="25"/>
  <x:c r="R6186" i="25"/>
  <x:c r="A6187" i="25"/>
  <x:c r="B6187" i="25"/>
  <x:c r="C6187" i="25"/>
  <x:c r="D6187" i="25"/>
  <x:c r="E6187" i="25"/>
  <x:c r="F6187" i="25"/>
  <x:c r="G6187" i="25"/>
  <x:c r="H6187" i="25"/>
  <x:c r="I6187" i="25"/>
  <x:c r="J6187" i="25"/>
  <x:c r="K6187" i="25"/>
  <x:c r="L6187" i="25"/>
  <x:c r="M6187" i="25"/>
  <x:c r="N6187" i="25"/>
  <x:c r="P6187" i="25"/>
  <x:c r="Q6187" i="25"/>
  <x:c r="R6187" i="25"/>
  <x:c r="A6188" i="25"/>
  <x:c r="B6188" i="25"/>
  <x:c r="C6188" i="25"/>
  <x:c r="D6188" i="25"/>
  <x:c r="E6188" i="25"/>
  <x:c r="F6188" i="25"/>
  <x:c r="G6188" i="25"/>
  <x:c r="H6188" i="25"/>
  <x:c r="I6188" i="25"/>
  <x:c r="J6188" i="25"/>
  <x:c r="K6188" i="25"/>
  <x:c r="L6188" i="25"/>
  <x:c r="M6188" i="25"/>
  <x:c r="N6188" i="25"/>
  <x:c r="P6188" i="25"/>
  <x:c r="Q6188" i="25"/>
  <x:c r="R6188" i="25"/>
  <x:c r="A6189" i="25"/>
  <x:c r="B6189" i="25"/>
  <x:c r="C6189" i="25"/>
  <x:c r="D6189" i="25"/>
  <x:c r="E6189" i="25"/>
  <x:c r="F6189" i="25"/>
  <x:c r="G6189" i="25"/>
  <x:c r="H6189" i="25"/>
  <x:c r="I6189" i="25"/>
  <x:c r="J6189" i="25"/>
  <x:c r="K6189" i="25"/>
  <x:c r="L6189" i="25"/>
  <x:c r="M6189" i="25"/>
  <x:c r="N6189" i="25"/>
  <x:c r="P6189" i="25"/>
  <x:c r="Q6189" i="25"/>
  <x:c r="R6189" i="25"/>
  <x:c r="A6190" i="25"/>
  <x:c r="B6190" i="25"/>
  <x:c r="C6190" i="25"/>
  <x:c r="D6190" i="25"/>
  <x:c r="E6190" i="25"/>
  <x:c r="F6190" i="25"/>
  <x:c r="G6190" i="25"/>
  <x:c r="H6190" i="25"/>
  <x:c r="I6190" i="25"/>
  <x:c r="J6190" i="25"/>
  <x:c r="K6190" i="25"/>
  <x:c r="L6190" i="25"/>
  <x:c r="M6190" i="25"/>
  <x:c r="N6190" i="25"/>
  <x:c r="P6190" i="25"/>
  <x:c r="Q6190" i="25"/>
  <x:c r="R6190" i="25"/>
  <x:c r="A6191" i="25"/>
  <x:c r="B6191" i="25"/>
  <x:c r="C6191" i="25"/>
  <x:c r="D6191" i="25"/>
  <x:c r="E6191" i="25"/>
  <x:c r="F6191" i="25"/>
  <x:c r="G6191" i="25"/>
  <x:c r="H6191" i="25"/>
  <x:c r="I6191" i="25"/>
  <x:c r="J6191" i="25"/>
  <x:c r="K6191" i="25"/>
  <x:c r="L6191" i="25"/>
  <x:c r="M6191" i="25"/>
  <x:c r="N6191" i="25"/>
  <x:c r="P6191" i="25"/>
  <x:c r="Q6191" i="25"/>
  <x:c r="R6191" i="25"/>
  <x:c r="A6192" i="25"/>
  <x:c r="B6192" i="25"/>
  <x:c r="C6192" i="25"/>
  <x:c r="D6192" i="25"/>
  <x:c r="E6192" i="25"/>
  <x:c r="F6192" i="25"/>
  <x:c r="G6192" i="25"/>
  <x:c r="H6192" i="25"/>
  <x:c r="I6192" i="25"/>
  <x:c r="J6192" i="25"/>
  <x:c r="K6192" i="25"/>
  <x:c r="L6192" i="25"/>
  <x:c r="M6192" i="25"/>
  <x:c r="N6192" i="25"/>
  <x:c r="P6192" i="25"/>
  <x:c r="Q6192" i="25"/>
  <x:c r="R6192" i="25"/>
  <x:c r="A6193" i="25"/>
  <x:c r="B6193" i="25"/>
  <x:c r="C6193" i="25"/>
  <x:c r="D6193" i="25"/>
  <x:c r="E6193" i="25"/>
  <x:c r="F6193" i="25"/>
  <x:c r="G6193" i="25"/>
  <x:c r="H6193" i="25"/>
  <x:c r="I6193" i="25"/>
  <x:c r="J6193" i="25"/>
  <x:c r="K6193" i="25"/>
  <x:c r="L6193" i="25"/>
  <x:c r="M6193" i="25"/>
  <x:c r="N6193" i="25"/>
  <x:c r="P6193" i="25"/>
  <x:c r="Q6193" i="25"/>
  <x:c r="R6193" i="25"/>
  <x:c r="A6194" i="25"/>
  <x:c r="B6194" i="25"/>
  <x:c r="C6194" i="25"/>
  <x:c r="D6194" i="25"/>
  <x:c r="E6194" i="25"/>
  <x:c r="F6194" i="25"/>
  <x:c r="G6194" i="25"/>
  <x:c r="H6194" i="25"/>
  <x:c r="I6194" i="25"/>
  <x:c r="J6194" i="25"/>
  <x:c r="K6194" i="25"/>
  <x:c r="L6194" i="25"/>
  <x:c r="M6194" i="25"/>
  <x:c r="N6194" i="25"/>
  <x:c r="P6194" i="25"/>
  <x:c r="Q6194" i="25"/>
  <x:c r="R6194" i="25"/>
  <x:c r="A6195" i="25"/>
  <x:c r="B6195" i="25"/>
  <x:c r="C6195" i="25"/>
  <x:c r="D6195" i="25"/>
  <x:c r="E6195" i="25"/>
  <x:c r="F6195" i="25"/>
  <x:c r="G6195" i="25"/>
  <x:c r="H6195" i="25"/>
  <x:c r="I6195" i="25"/>
  <x:c r="J6195" i="25"/>
  <x:c r="K6195" i="25"/>
  <x:c r="L6195" i="25"/>
  <x:c r="M6195" i="25"/>
  <x:c r="N6195" i="25"/>
  <x:c r="P6195" i="25"/>
  <x:c r="Q6195" i="25"/>
  <x:c r="R6195" i="25"/>
  <x:c r="A6196" i="25"/>
  <x:c r="B6196" i="25"/>
  <x:c r="C6196" i="25"/>
  <x:c r="D6196" i="25"/>
  <x:c r="E6196" i="25"/>
  <x:c r="F6196" i="25"/>
  <x:c r="G6196" i="25"/>
  <x:c r="H6196" i="25"/>
  <x:c r="I6196" i="25"/>
  <x:c r="J6196" i="25"/>
  <x:c r="K6196" i="25"/>
  <x:c r="L6196" i="25"/>
  <x:c r="M6196" i="25"/>
  <x:c r="N6196" i="25"/>
  <x:c r="P6196" i="25"/>
  <x:c r="Q6196" i="25"/>
  <x:c r="R6196" i="25"/>
  <x:c r="A6197" i="25"/>
  <x:c r="B6197" i="25"/>
  <x:c r="C6197" i="25"/>
  <x:c r="D6197" i="25"/>
  <x:c r="E6197" i="25"/>
  <x:c r="F6197" i="25"/>
  <x:c r="G6197" i="25"/>
  <x:c r="H6197" i="25"/>
  <x:c r="I6197" i="25"/>
  <x:c r="J6197" i="25"/>
  <x:c r="K6197" i="25"/>
  <x:c r="L6197" i="25"/>
  <x:c r="M6197" i="25"/>
  <x:c r="N6197" i="25"/>
  <x:c r="P6197" i="25"/>
  <x:c r="Q6197" i="25"/>
  <x:c r="R6197" i="25"/>
  <x:c r="A6198" i="25"/>
  <x:c r="B6198" i="25"/>
  <x:c r="C6198" i="25"/>
  <x:c r="D6198" i="25"/>
  <x:c r="E6198" i="25"/>
  <x:c r="F6198" i="25"/>
  <x:c r="G6198" i="25"/>
  <x:c r="H6198" i="25"/>
  <x:c r="I6198" i="25"/>
  <x:c r="J6198" i="25"/>
  <x:c r="K6198" i="25"/>
  <x:c r="L6198" i="25"/>
  <x:c r="M6198" i="25"/>
  <x:c r="N6198" i="25"/>
  <x:c r="P6198" i="25"/>
  <x:c r="Q6198" i="25"/>
  <x:c r="R6198" i="25"/>
  <x:c r="A6199" i="25"/>
  <x:c r="B6199" i="25"/>
  <x:c r="C6199" i="25"/>
  <x:c r="D6199" i="25"/>
  <x:c r="E6199" i="25"/>
  <x:c r="F6199" i="25"/>
  <x:c r="G6199" i="25"/>
  <x:c r="H6199" i="25"/>
  <x:c r="I6199" i="25"/>
  <x:c r="J6199" i="25"/>
  <x:c r="K6199" i="25"/>
  <x:c r="L6199" i="25"/>
  <x:c r="M6199" i="25"/>
  <x:c r="N6199" i="25"/>
  <x:c r="P6199" i="25"/>
  <x:c r="Q6199" i="25"/>
  <x:c r="R6199" i="25"/>
  <x:c r="A6200" i="25"/>
  <x:c r="B6200" i="25"/>
  <x:c r="C6200" i="25"/>
  <x:c r="D6200" i="25"/>
  <x:c r="E6200" i="25"/>
  <x:c r="F6200" i="25"/>
  <x:c r="G6200" i="25"/>
  <x:c r="H6200" i="25"/>
  <x:c r="I6200" i="25"/>
  <x:c r="J6200" i="25"/>
  <x:c r="K6200" i="25"/>
  <x:c r="L6200" i="25"/>
  <x:c r="M6200" i="25"/>
  <x:c r="N6200" i="25"/>
  <x:c r="P6200" i="25"/>
  <x:c r="Q6200" i="25"/>
  <x:c r="R6200" i="25"/>
  <x:c r="A6201" i="25"/>
  <x:c r="B6201" i="25"/>
  <x:c r="C6201" i="25"/>
  <x:c r="D6201" i="25"/>
  <x:c r="E6201" i="25"/>
  <x:c r="F6201" i="25"/>
  <x:c r="G6201" i="25"/>
  <x:c r="H6201" i="25"/>
  <x:c r="I6201" i="25"/>
  <x:c r="J6201" i="25"/>
  <x:c r="K6201" i="25"/>
  <x:c r="L6201" i="25"/>
  <x:c r="M6201" i="25"/>
  <x:c r="N6201" i="25"/>
  <x:c r="P6201" i="25"/>
  <x:c r="Q6201" i="25"/>
  <x:c r="R6201" i="25"/>
  <x:c r="A6202" i="25"/>
  <x:c r="B6202" i="25"/>
  <x:c r="C6202" i="25"/>
  <x:c r="D6202" i="25"/>
  <x:c r="E6202" i="25"/>
  <x:c r="F6202" i="25"/>
  <x:c r="G6202" i="25"/>
  <x:c r="H6202" i="25"/>
  <x:c r="I6202" i="25"/>
  <x:c r="J6202" i="25"/>
  <x:c r="K6202" i="25"/>
  <x:c r="L6202" i="25"/>
  <x:c r="M6202" i="25"/>
  <x:c r="N6202" i="25"/>
  <x:c r="P6202" i="25"/>
  <x:c r="Q6202" i="25"/>
  <x:c r="R6202" i="25"/>
  <x:c r="A6203" i="25"/>
  <x:c r="B6203" i="25"/>
  <x:c r="C6203" i="25"/>
  <x:c r="D6203" i="25"/>
  <x:c r="E6203" i="25"/>
  <x:c r="F6203" i="25"/>
  <x:c r="G6203" i="25"/>
  <x:c r="H6203" i="25"/>
  <x:c r="I6203" i="25"/>
  <x:c r="J6203" i="25"/>
  <x:c r="K6203" i="25"/>
  <x:c r="L6203" i="25"/>
  <x:c r="M6203" i="25"/>
  <x:c r="N6203" i="25"/>
  <x:c r="P6203" i="25"/>
  <x:c r="Q6203" i="25"/>
  <x:c r="R6203" i="25"/>
  <x:c r="A6204" i="25"/>
  <x:c r="B6204" i="25"/>
  <x:c r="C6204" i="25"/>
  <x:c r="D6204" i="25"/>
  <x:c r="E6204" i="25"/>
  <x:c r="F6204" i="25"/>
  <x:c r="G6204" i="25"/>
  <x:c r="H6204" i="25"/>
  <x:c r="I6204" i="25"/>
  <x:c r="J6204" i="25"/>
  <x:c r="K6204" i="25"/>
  <x:c r="L6204" i="25"/>
  <x:c r="M6204" i="25"/>
  <x:c r="N6204" i="25"/>
  <x:c r="P6204" i="25"/>
  <x:c r="Q6204" i="25"/>
  <x:c r="R6204" i="25"/>
  <x:c r="A6205" i="25"/>
  <x:c r="B6205" i="25"/>
  <x:c r="C6205" i="25"/>
  <x:c r="D6205" i="25"/>
  <x:c r="E6205" i="25"/>
  <x:c r="F6205" i="25"/>
  <x:c r="G6205" i="25"/>
  <x:c r="H6205" i="25"/>
  <x:c r="I6205" i="25"/>
  <x:c r="J6205" i="25"/>
  <x:c r="K6205" i="25"/>
  <x:c r="L6205" i="25"/>
  <x:c r="M6205" i="25"/>
  <x:c r="N6205" i="25"/>
  <x:c r="P6205" i="25"/>
  <x:c r="Q6205" i="25"/>
  <x:c r="R6205" i="25"/>
  <x:c r="A6206" i="25"/>
  <x:c r="B6206" i="25"/>
  <x:c r="C6206" i="25"/>
  <x:c r="D6206" i="25"/>
  <x:c r="E6206" i="25"/>
  <x:c r="F6206" i="25"/>
  <x:c r="G6206" i="25"/>
  <x:c r="H6206" i="25"/>
  <x:c r="I6206" i="25"/>
  <x:c r="J6206" i="25"/>
  <x:c r="K6206" i="25"/>
  <x:c r="L6206" i="25"/>
  <x:c r="M6206" i="25"/>
  <x:c r="N6206" i="25"/>
  <x:c r="P6206" i="25"/>
  <x:c r="Q6206" i="25"/>
  <x:c r="R6206" i="25"/>
  <x:c r="A6207" i="25"/>
  <x:c r="B6207" i="25"/>
  <x:c r="C6207" i="25"/>
  <x:c r="D6207" i="25"/>
  <x:c r="E6207" i="25"/>
  <x:c r="F6207" i="25"/>
  <x:c r="G6207" i="25"/>
  <x:c r="H6207" i="25"/>
  <x:c r="I6207" i="25"/>
  <x:c r="J6207" i="25"/>
  <x:c r="K6207" i="25"/>
  <x:c r="L6207" i="25"/>
  <x:c r="M6207" i="25"/>
  <x:c r="N6207" i="25"/>
  <x:c r="P6207" i="25"/>
  <x:c r="Q6207" i="25"/>
  <x:c r="R6207" i="25"/>
  <x:c r="A6208" i="25"/>
  <x:c r="B6208" i="25"/>
  <x:c r="C6208" i="25"/>
  <x:c r="D6208" i="25"/>
  <x:c r="E6208" i="25"/>
  <x:c r="F6208" i="25"/>
  <x:c r="G6208" i="25"/>
  <x:c r="H6208" i="25"/>
  <x:c r="I6208" i="25"/>
  <x:c r="J6208" i="25"/>
  <x:c r="K6208" i="25"/>
  <x:c r="L6208" i="25"/>
  <x:c r="M6208" i="25"/>
  <x:c r="N6208" i="25"/>
  <x:c r="P6208" i="25"/>
  <x:c r="Q6208" i="25"/>
  <x:c r="R6208" i="25"/>
  <x:c r="A6209" i="25"/>
  <x:c r="B6209" i="25"/>
  <x:c r="C6209" i="25"/>
  <x:c r="D6209" i="25"/>
  <x:c r="E6209" i="25"/>
  <x:c r="F6209" i="25"/>
  <x:c r="G6209" i="25"/>
  <x:c r="H6209" i="25"/>
  <x:c r="I6209" i="25"/>
  <x:c r="J6209" i="25"/>
  <x:c r="K6209" i="25"/>
  <x:c r="L6209" i="25"/>
  <x:c r="M6209" i="25"/>
  <x:c r="N6209" i="25"/>
  <x:c r="P6209" i="25"/>
  <x:c r="Q6209" i="25"/>
  <x:c r="R6209" i="25"/>
  <x:c r="A6210" i="25"/>
  <x:c r="B6210" i="25"/>
  <x:c r="C6210" i="25"/>
  <x:c r="D6210" i="25"/>
  <x:c r="E6210" i="25"/>
  <x:c r="F6210" i="25"/>
  <x:c r="G6210" i="25"/>
  <x:c r="H6210" i="25"/>
  <x:c r="I6210" i="25"/>
  <x:c r="J6210" i="25"/>
  <x:c r="K6210" i="25"/>
  <x:c r="L6210" i="25"/>
  <x:c r="M6210" i="25"/>
  <x:c r="N6210" i="25"/>
  <x:c r="P6210" i="25"/>
  <x:c r="Q6210" i="25"/>
  <x:c r="R6210" i="25"/>
  <x:c r="A6211" i="25"/>
  <x:c r="B6211" i="25"/>
  <x:c r="C6211" i="25"/>
  <x:c r="D6211" i="25"/>
  <x:c r="E6211" i="25"/>
  <x:c r="F6211" i="25"/>
  <x:c r="G6211" i="25"/>
  <x:c r="H6211" i="25"/>
  <x:c r="I6211" i="25"/>
  <x:c r="J6211" i="25"/>
  <x:c r="K6211" i="25"/>
  <x:c r="L6211" i="25"/>
  <x:c r="M6211" i="25"/>
  <x:c r="N6211" i="25"/>
  <x:c r="P6211" i="25"/>
  <x:c r="Q6211" i="25"/>
  <x:c r="R6211" i="25"/>
  <x:c r="A6212" i="25"/>
  <x:c r="B6212" i="25"/>
  <x:c r="C6212" i="25"/>
  <x:c r="D6212" i="25"/>
  <x:c r="E6212" i="25"/>
  <x:c r="F6212" i="25"/>
  <x:c r="G6212" i="25"/>
  <x:c r="H6212" i="25"/>
  <x:c r="I6212" i="25"/>
  <x:c r="J6212" i="25"/>
  <x:c r="K6212" i="25"/>
  <x:c r="L6212" i="25"/>
  <x:c r="M6212" i="25"/>
  <x:c r="N6212" i="25"/>
  <x:c r="P6212" i="25"/>
  <x:c r="Q6212" i="25"/>
  <x:c r="R6212" i="25"/>
  <x:c r="A6213" i="25"/>
  <x:c r="B6213" i="25"/>
  <x:c r="C6213" i="25"/>
  <x:c r="D6213" i="25"/>
  <x:c r="E6213" i="25"/>
  <x:c r="F6213" i="25"/>
  <x:c r="G6213" i="25"/>
  <x:c r="H6213" i="25"/>
  <x:c r="I6213" i="25"/>
  <x:c r="J6213" i="25"/>
  <x:c r="K6213" i="25"/>
  <x:c r="L6213" i="25"/>
  <x:c r="M6213" i="25"/>
  <x:c r="N6213" i="25"/>
  <x:c r="P6213" i="25"/>
  <x:c r="Q6213" i="25"/>
  <x:c r="R6213" i="25"/>
  <x:c r="A6214" i="25"/>
  <x:c r="B6214" i="25"/>
  <x:c r="C6214" i="25"/>
  <x:c r="D6214" i="25"/>
  <x:c r="E6214" i="25"/>
  <x:c r="F6214" i="25"/>
  <x:c r="G6214" i="25"/>
  <x:c r="H6214" i="25"/>
  <x:c r="I6214" i="25"/>
  <x:c r="J6214" i="25"/>
  <x:c r="K6214" i="25"/>
  <x:c r="L6214" i="25"/>
  <x:c r="M6214" i="25"/>
  <x:c r="N6214" i="25"/>
  <x:c r="P6214" i="25"/>
  <x:c r="Q6214" i="25"/>
  <x:c r="R6214" i="25"/>
  <x:c r="A6215" i="25"/>
  <x:c r="B6215" i="25"/>
  <x:c r="C6215" i="25"/>
  <x:c r="D6215" i="25"/>
  <x:c r="E6215" i="25"/>
  <x:c r="F6215" i="25"/>
  <x:c r="G6215" i="25"/>
  <x:c r="H6215" i="25"/>
  <x:c r="I6215" i="25"/>
  <x:c r="J6215" i="25"/>
  <x:c r="K6215" i="25"/>
  <x:c r="L6215" i="25"/>
  <x:c r="M6215" i="25"/>
  <x:c r="N6215" i="25"/>
  <x:c r="P6215" i="25"/>
  <x:c r="Q6215" i="25"/>
  <x:c r="R6215" i="25"/>
  <x:c r="A6216" i="25"/>
  <x:c r="B6216" i="25"/>
  <x:c r="C6216" i="25"/>
  <x:c r="D6216" i="25"/>
  <x:c r="E6216" i="25"/>
  <x:c r="F6216" i="25"/>
  <x:c r="G6216" i="25"/>
  <x:c r="H6216" i="25"/>
  <x:c r="I6216" i="25"/>
  <x:c r="J6216" i="25"/>
  <x:c r="K6216" i="25"/>
  <x:c r="L6216" i="25"/>
  <x:c r="M6216" i="25"/>
  <x:c r="N6216" i="25"/>
  <x:c r="P6216" i="25"/>
  <x:c r="Q6216" i="25"/>
  <x:c r="R6216" i="25"/>
  <x:c r="A6217" i="25"/>
  <x:c r="B6217" i="25"/>
  <x:c r="C6217" i="25"/>
  <x:c r="D6217" i="25"/>
  <x:c r="E6217" i="25"/>
  <x:c r="F6217" i="25"/>
  <x:c r="G6217" i="25"/>
  <x:c r="H6217" i="25"/>
  <x:c r="I6217" i="25"/>
  <x:c r="J6217" i="25"/>
  <x:c r="K6217" i="25"/>
  <x:c r="L6217" i="25"/>
  <x:c r="M6217" i="25"/>
  <x:c r="N6217" i="25"/>
  <x:c r="P6217" i="25"/>
  <x:c r="Q6217" i="25"/>
  <x:c r="R6217" i="25"/>
  <x:c r="A6218" i="25"/>
  <x:c r="B6218" i="25"/>
  <x:c r="C6218" i="25"/>
  <x:c r="D6218" i="25"/>
  <x:c r="E6218" i="25"/>
  <x:c r="F6218" i="25"/>
  <x:c r="G6218" i="25"/>
  <x:c r="H6218" i="25"/>
  <x:c r="I6218" i="25"/>
  <x:c r="J6218" i="25"/>
  <x:c r="K6218" i="25"/>
  <x:c r="L6218" i="25"/>
  <x:c r="M6218" i="25"/>
  <x:c r="N6218" i="25"/>
  <x:c r="P6218" i="25"/>
  <x:c r="Q6218" i="25"/>
  <x:c r="R6218" i="25"/>
  <x:c r="A6219" i="25"/>
  <x:c r="B6219" i="25"/>
  <x:c r="C6219" i="25"/>
  <x:c r="D6219" i="25"/>
  <x:c r="E6219" i="25"/>
  <x:c r="F6219" i="25"/>
  <x:c r="G6219" i="25"/>
  <x:c r="H6219" i="25"/>
  <x:c r="I6219" i="25"/>
  <x:c r="J6219" i="25"/>
  <x:c r="K6219" i="25"/>
  <x:c r="L6219" i="25"/>
  <x:c r="M6219" i="25"/>
  <x:c r="N6219" i="25"/>
  <x:c r="P6219" i="25"/>
  <x:c r="Q6219" i="25"/>
  <x:c r="R6219" i="25"/>
  <x:c r="A6220" i="25"/>
  <x:c r="B6220" i="25"/>
  <x:c r="C6220" i="25"/>
  <x:c r="D6220" i="25"/>
  <x:c r="E6220" i="25"/>
  <x:c r="F6220" i="25"/>
  <x:c r="G6220" i="25"/>
  <x:c r="H6220" i="25"/>
  <x:c r="I6220" i="25"/>
  <x:c r="J6220" i="25"/>
  <x:c r="K6220" i="25"/>
  <x:c r="L6220" i="25"/>
  <x:c r="M6220" i="25"/>
  <x:c r="N6220" i="25"/>
  <x:c r="P6220" i="25"/>
  <x:c r="Q6220" i="25"/>
  <x:c r="R6220" i="25"/>
  <x:c r="A6221" i="25"/>
  <x:c r="B6221" i="25"/>
  <x:c r="C6221" i="25"/>
  <x:c r="D6221" i="25"/>
  <x:c r="E6221" i="25"/>
  <x:c r="F6221" i="25"/>
  <x:c r="G6221" i="25"/>
  <x:c r="H6221" i="25"/>
  <x:c r="I6221" i="25"/>
  <x:c r="J6221" i="25"/>
  <x:c r="K6221" i="25"/>
  <x:c r="L6221" i="25"/>
  <x:c r="M6221" i="25"/>
  <x:c r="N6221" i="25"/>
  <x:c r="P6221" i="25"/>
  <x:c r="Q6221" i="25"/>
  <x:c r="R6221" i="25"/>
  <x:c r="A6222" i="25"/>
  <x:c r="B6222" i="25"/>
  <x:c r="C6222" i="25"/>
  <x:c r="D6222" i="25"/>
  <x:c r="E6222" i="25"/>
  <x:c r="F6222" i="25"/>
  <x:c r="G6222" i="25"/>
  <x:c r="H6222" i="25"/>
  <x:c r="I6222" i="25"/>
  <x:c r="J6222" i="25"/>
  <x:c r="K6222" i="25"/>
  <x:c r="L6222" i="25"/>
  <x:c r="M6222" i="25"/>
  <x:c r="N6222" i="25"/>
  <x:c r="P6222" i="25"/>
  <x:c r="Q6222" i="25"/>
  <x:c r="R6222" i="25"/>
  <x:c r="A6223" i="25"/>
  <x:c r="B6223" i="25"/>
  <x:c r="C6223" i="25"/>
  <x:c r="D6223" i="25"/>
  <x:c r="E6223" i="25"/>
  <x:c r="F6223" i="25"/>
  <x:c r="G6223" i="25"/>
  <x:c r="H6223" i="25"/>
  <x:c r="I6223" i="25"/>
  <x:c r="J6223" i="25"/>
  <x:c r="K6223" i="25"/>
  <x:c r="L6223" i="25"/>
  <x:c r="M6223" i="25"/>
  <x:c r="N6223" i="25"/>
  <x:c r="P6223" i="25"/>
  <x:c r="Q6223" i="25"/>
  <x:c r="R6223" i="25"/>
  <x:c r="A6224" i="25"/>
  <x:c r="B6224" i="25"/>
  <x:c r="C6224" i="25"/>
  <x:c r="D6224" i="25"/>
  <x:c r="E6224" i="25"/>
  <x:c r="F6224" i="25"/>
  <x:c r="G6224" i="25"/>
  <x:c r="H6224" i="25"/>
  <x:c r="I6224" i="25"/>
  <x:c r="J6224" i="25"/>
  <x:c r="K6224" i="25"/>
  <x:c r="L6224" i="25"/>
  <x:c r="M6224" i="25"/>
  <x:c r="N6224" i="25"/>
  <x:c r="P6224" i="25"/>
  <x:c r="Q6224" i="25"/>
  <x:c r="R6224" i="25"/>
  <x:c r="A6225" i="25"/>
  <x:c r="B6225" i="25"/>
  <x:c r="C6225" i="25"/>
  <x:c r="D6225" i="25"/>
  <x:c r="E6225" i="25"/>
  <x:c r="F6225" i="25"/>
  <x:c r="G6225" i="25"/>
  <x:c r="H6225" i="25"/>
  <x:c r="I6225" i="25"/>
  <x:c r="J6225" i="25"/>
  <x:c r="K6225" i="25"/>
  <x:c r="L6225" i="25"/>
  <x:c r="M6225" i="25"/>
  <x:c r="N6225" i="25"/>
  <x:c r="P6225" i="25"/>
  <x:c r="Q6225" i="25"/>
  <x:c r="R6225" i="25"/>
  <x:c r="A6226" i="25"/>
  <x:c r="B6226" i="25"/>
  <x:c r="C6226" i="25"/>
  <x:c r="D6226" i="25"/>
  <x:c r="E6226" i="25"/>
  <x:c r="F6226" i="25"/>
  <x:c r="G6226" i="25"/>
  <x:c r="H6226" i="25"/>
  <x:c r="I6226" i="25"/>
  <x:c r="J6226" i="25"/>
  <x:c r="K6226" i="25"/>
  <x:c r="L6226" i="25"/>
  <x:c r="M6226" i="25"/>
  <x:c r="N6226" i="25"/>
  <x:c r="P6226" i="25"/>
  <x:c r="Q6226" i="25"/>
  <x:c r="R6226" i="25"/>
  <x:c r="A6227" i="25"/>
  <x:c r="B6227" i="25"/>
  <x:c r="C6227" i="25"/>
  <x:c r="D6227" i="25"/>
  <x:c r="E6227" i="25"/>
  <x:c r="F6227" i="25"/>
  <x:c r="G6227" i="25"/>
  <x:c r="H6227" i="25"/>
  <x:c r="I6227" i="25"/>
  <x:c r="J6227" i="25"/>
  <x:c r="K6227" i="25"/>
  <x:c r="L6227" i="25"/>
  <x:c r="M6227" i="25"/>
  <x:c r="N6227" i="25"/>
  <x:c r="P6227" i="25"/>
  <x:c r="Q6227" i="25"/>
  <x:c r="R6227" i="25"/>
  <x:c r="A6228" i="25"/>
  <x:c r="B6228" i="25"/>
  <x:c r="C6228" i="25"/>
  <x:c r="D6228" i="25"/>
  <x:c r="E6228" i="25"/>
  <x:c r="F6228" i="25"/>
  <x:c r="G6228" i="25"/>
  <x:c r="H6228" i="25"/>
  <x:c r="I6228" i="25"/>
  <x:c r="J6228" i="25"/>
  <x:c r="K6228" i="25"/>
  <x:c r="L6228" i="25"/>
  <x:c r="M6228" i="25"/>
  <x:c r="N6228" i="25"/>
  <x:c r="P6228" i="25"/>
  <x:c r="Q6228" i="25"/>
  <x:c r="R6228" i="25"/>
  <x:c r="A6229" i="25"/>
  <x:c r="B6229" i="25"/>
  <x:c r="C6229" i="25"/>
  <x:c r="D6229" i="25"/>
  <x:c r="E6229" i="25"/>
  <x:c r="F6229" i="25"/>
  <x:c r="G6229" i="25"/>
  <x:c r="H6229" i="25"/>
  <x:c r="I6229" i="25"/>
  <x:c r="J6229" i="25"/>
  <x:c r="K6229" i="25"/>
  <x:c r="L6229" i="25"/>
  <x:c r="M6229" i="25"/>
  <x:c r="N6229" i="25"/>
  <x:c r="P6229" i="25"/>
  <x:c r="Q6229" i="25"/>
  <x:c r="R6229" i="25"/>
  <x:c r="A6230" i="25"/>
  <x:c r="B6230" i="25"/>
  <x:c r="C6230" i="25"/>
  <x:c r="D6230" i="25"/>
  <x:c r="E6230" i="25"/>
  <x:c r="F6230" i="25"/>
  <x:c r="G6230" i="25"/>
  <x:c r="H6230" i="25"/>
  <x:c r="I6230" i="25"/>
  <x:c r="J6230" i="25"/>
  <x:c r="K6230" i="25"/>
  <x:c r="L6230" i="25"/>
  <x:c r="M6230" i="25"/>
  <x:c r="N6230" i="25"/>
  <x:c r="P6230" i="25"/>
  <x:c r="Q6230" i="25"/>
  <x:c r="R6230" i="25"/>
  <x:c r="A6231" i="25"/>
  <x:c r="B6231" i="25"/>
  <x:c r="C6231" i="25"/>
  <x:c r="D6231" i="25"/>
  <x:c r="E6231" i="25"/>
  <x:c r="F6231" i="25"/>
  <x:c r="G6231" i="25"/>
  <x:c r="H6231" i="25"/>
  <x:c r="I6231" i="25"/>
  <x:c r="J6231" i="25"/>
  <x:c r="K6231" i="25"/>
  <x:c r="L6231" i="25"/>
  <x:c r="M6231" i="25"/>
  <x:c r="N6231" i="25"/>
  <x:c r="P6231" i="25"/>
  <x:c r="Q6231" i="25"/>
  <x:c r="R6231" i="25"/>
  <x:c r="A6232" i="25"/>
  <x:c r="B6232" i="25"/>
  <x:c r="C6232" i="25"/>
  <x:c r="D6232" i="25"/>
  <x:c r="E6232" i="25"/>
  <x:c r="F6232" i="25"/>
  <x:c r="G6232" i="25"/>
  <x:c r="H6232" i="25"/>
  <x:c r="I6232" i="25"/>
  <x:c r="J6232" i="25"/>
  <x:c r="K6232" i="25"/>
  <x:c r="L6232" i="25"/>
  <x:c r="M6232" i="25"/>
  <x:c r="N6232" i="25"/>
  <x:c r="P6232" i="25"/>
  <x:c r="Q6232" i="25"/>
  <x:c r="R6232" i="25"/>
  <x:c r="A6233" i="25"/>
  <x:c r="B6233" i="25"/>
  <x:c r="C6233" i="25"/>
  <x:c r="D6233" i="25"/>
  <x:c r="E6233" i="25"/>
  <x:c r="F6233" i="25"/>
  <x:c r="G6233" i="25"/>
  <x:c r="H6233" i="25"/>
  <x:c r="I6233" i="25"/>
  <x:c r="J6233" i="25"/>
  <x:c r="K6233" i="25"/>
  <x:c r="L6233" i="25"/>
  <x:c r="M6233" i="25"/>
  <x:c r="N6233" i="25"/>
  <x:c r="P6233" i="25"/>
  <x:c r="Q6233" i="25"/>
  <x:c r="R6233" i="25"/>
  <x:c r="A6234" i="25"/>
  <x:c r="B6234" i="25"/>
  <x:c r="C6234" i="25"/>
  <x:c r="D6234" i="25"/>
  <x:c r="E6234" i="25"/>
  <x:c r="F6234" i="25"/>
  <x:c r="G6234" i="25"/>
  <x:c r="H6234" i="25"/>
  <x:c r="I6234" i="25"/>
  <x:c r="J6234" i="25"/>
  <x:c r="K6234" i="25"/>
  <x:c r="L6234" i="25"/>
  <x:c r="M6234" i="25"/>
  <x:c r="N6234" i="25"/>
  <x:c r="P6234" i="25"/>
  <x:c r="Q6234" i="25"/>
  <x:c r="R6234" i="25"/>
  <x:c r="A6235" i="25"/>
  <x:c r="B6235" i="25"/>
  <x:c r="C6235" i="25"/>
  <x:c r="D6235" i="25"/>
  <x:c r="E6235" i="25"/>
  <x:c r="F6235" i="25"/>
  <x:c r="G6235" i="25"/>
  <x:c r="H6235" i="25"/>
  <x:c r="I6235" i="25"/>
  <x:c r="J6235" i="25"/>
  <x:c r="K6235" i="25"/>
  <x:c r="L6235" i="25"/>
  <x:c r="M6235" i="25"/>
  <x:c r="N6235" i="25"/>
  <x:c r="P6235" i="25"/>
  <x:c r="Q6235" i="25"/>
  <x:c r="R6235" i="25"/>
  <x:c r="A6236" i="25"/>
  <x:c r="B6236" i="25"/>
  <x:c r="C6236" i="25"/>
  <x:c r="D6236" i="25"/>
  <x:c r="E6236" i="25"/>
  <x:c r="F6236" i="25"/>
  <x:c r="G6236" i="25"/>
  <x:c r="H6236" i="25"/>
  <x:c r="I6236" i="25"/>
  <x:c r="J6236" i="25"/>
  <x:c r="K6236" i="25"/>
  <x:c r="L6236" i="25"/>
  <x:c r="M6236" i="25"/>
  <x:c r="N6236" i="25"/>
  <x:c r="P6236" i="25"/>
  <x:c r="Q6236" i="25"/>
  <x:c r="R6236" i="25"/>
  <x:c r="A6237" i="25"/>
  <x:c r="B6237" i="25"/>
  <x:c r="C6237" i="25"/>
  <x:c r="D6237" i="25"/>
  <x:c r="E6237" i="25"/>
  <x:c r="F6237" i="25"/>
  <x:c r="G6237" i="25"/>
  <x:c r="H6237" i="25"/>
  <x:c r="I6237" i="25"/>
  <x:c r="J6237" i="25"/>
  <x:c r="K6237" i="25"/>
  <x:c r="L6237" i="25"/>
  <x:c r="M6237" i="25"/>
  <x:c r="N6237" i="25"/>
  <x:c r="P6237" i="25"/>
  <x:c r="Q6237" i="25"/>
  <x:c r="R6237" i="25"/>
  <x:c r="A6238" i="25"/>
  <x:c r="B6238" i="25"/>
  <x:c r="C6238" i="25"/>
  <x:c r="D6238" i="25"/>
  <x:c r="E6238" i="25"/>
  <x:c r="F6238" i="25"/>
  <x:c r="G6238" i="25"/>
  <x:c r="H6238" i="25"/>
  <x:c r="I6238" i="25"/>
  <x:c r="J6238" i="25"/>
  <x:c r="K6238" i="25"/>
  <x:c r="L6238" i="25"/>
  <x:c r="M6238" i="25"/>
  <x:c r="N6238" i="25"/>
  <x:c r="P6238" i="25"/>
  <x:c r="Q6238" i="25"/>
  <x:c r="R6238" i="25"/>
  <x:c r="A6239" i="25"/>
  <x:c r="B6239" i="25"/>
  <x:c r="C6239" i="25"/>
  <x:c r="D6239" i="25"/>
  <x:c r="E6239" i="25"/>
  <x:c r="F6239" i="25"/>
  <x:c r="G6239" i="25"/>
  <x:c r="H6239" i="25"/>
  <x:c r="I6239" i="25"/>
  <x:c r="J6239" i="25"/>
  <x:c r="K6239" i="25"/>
  <x:c r="L6239" i="25"/>
  <x:c r="M6239" i="25"/>
  <x:c r="N6239" i="25"/>
  <x:c r="P6239" i="25"/>
  <x:c r="Q6239" i="25"/>
  <x:c r="R6239" i="25"/>
  <x:c r="A6240" i="25"/>
  <x:c r="B6240" i="25"/>
  <x:c r="C6240" i="25"/>
  <x:c r="D6240" i="25"/>
  <x:c r="E6240" i="25"/>
  <x:c r="F6240" i="25"/>
  <x:c r="G6240" i="25"/>
  <x:c r="H6240" i="25"/>
  <x:c r="I6240" i="25"/>
  <x:c r="J6240" i="25"/>
  <x:c r="K6240" i="25"/>
  <x:c r="L6240" i="25"/>
  <x:c r="M6240" i="25"/>
  <x:c r="N6240" i="25"/>
  <x:c r="P6240" i="25"/>
  <x:c r="Q6240" i="25"/>
  <x:c r="R6240" i="25"/>
  <x:c r="A6241" i="25"/>
  <x:c r="B6241" i="25"/>
  <x:c r="C6241" i="25"/>
  <x:c r="D6241" i="25"/>
  <x:c r="E6241" i="25"/>
  <x:c r="F6241" i="25"/>
  <x:c r="G6241" i="25"/>
  <x:c r="H6241" i="25"/>
  <x:c r="I6241" i="25"/>
  <x:c r="J6241" i="25"/>
  <x:c r="K6241" i="25"/>
  <x:c r="L6241" i="25"/>
  <x:c r="M6241" i="25"/>
  <x:c r="N6241" i="25"/>
  <x:c r="P6241" i="25"/>
  <x:c r="Q6241" i="25"/>
  <x:c r="R6241" i="25"/>
  <x:c r="A6242" i="25"/>
  <x:c r="B6242" i="25"/>
  <x:c r="C6242" i="25"/>
  <x:c r="D6242" i="25"/>
  <x:c r="E6242" i="25"/>
  <x:c r="F6242" i="25"/>
  <x:c r="G6242" i="25"/>
  <x:c r="H6242" i="25"/>
  <x:c r="I6242" i="25"/>
  <x:c r="J6242" i="25"/>
  <x:c r="K6242" i="25"/>
  <x:c r="L6242" i="25"/>
  <x:c r="M6242" i="25"/>
  <x:c r="N6242" i="25"/>
  <x:c r="P6242" i="25"/>
  <x:c r="Q6242" i="25"/>
  <x:c r="R6242" i="25"/>
  <x:c r="A6243" i="25"/>
  <x:c r="B6243" i="25"/>
  <x:c r="C6243" i="25"/>
  <x:c r="D6243" i="25"/>
  <x:c r="E6243" i="25"/>
  <x:c r="F6243" i="25"/>
  <x:c r="G6243" i="25"/>
  <x:c r="H6243" i="25"/>
  <x:c r="I6243" i="25"/>
  <x:c r="J6243" i="25"/>
  <x:c r="K6243" i="25"/>
  <x:c r="L6243" i="25"/>
  <x:c r="M6243" i="25"/>
  <x:c r="N6243" i="25"/>
  <x:c r="P6243" i="25"/>
  <x:c r="Q6243" i="25"/>
  <x:c r="R6243" i="25"/>
  <x:c r="A6244" i="25"/>
  <x:c r="B6244" i="25"/>
  <x:c r="C6244" i="25"/>
  <x:c r="D6244" i="25"/>
  <x:c r="E6244" i="25"/>
  <x:c r="F6244" i="25"/>
  <x:c r="G6244" i="25"/>
  <x:c r="H6244" i="25"/>
  <x:c r="I6244" i="25"/>
  <x:c r="J6244" i="25"/>
  <x:c r="K6244" i="25"/>
  <x:c r="L6244" i="25"/>
  <x:c r="M6244" i="25"/>
  <x:c r="N6244" i="25"/>
  <x:c r="P6244" i="25"/>
  <x:c r="Q6244" i="25"/>
  <x:c r="R6244" i="25"/>
  <x:c r="A6245" i="25"/>
  <x:c r="B6245" i="25"/>
  <x:c r="C6245" i="25"/>
  <x:c r="D6245" i="25"/>
  <x:c r="E6245" i="25"/>
  <x:c r="F6245" i="25"/>
  <x:c r="G6245" i="25"/>
  <x:c r="H6245" i="25"/>
  <x:c r="I6245" i="25"/>
  <x:c r="J6245" i="25"/>
  <x:c r="K6245" i="25"/>
  <x:c r="L6245" i="25"/>
  <x:c r="M6245" i="25"/>
  <x:c r="N6245" i="25"/>
  <x:c r="P6245" i="25"/>
  <x:c r="Q6245" i="25"/>
  <x:c r="R6245" i="25"/>
  <x:c r="A6246" i="25"/>
  <x:c r="B6246" i="25"/>
  <x:c r="C6246" i="25"/>
  <x:c r="D6246" i="25"/>
  <x:c r="E6246" i="25"/>
  <x:c r="F6246" i="25"/>
  <x:c r="G6246" i="25"/>
  <x:c r="H6246" i="25"/>
  <x:c r="I6246" i="25"/>
  <x:c r="J6246" i="25"/>
  <x:c r="K6246" i="25"/>
  <x:c r="L6246" i="25"/>
  <x:c r="M6246" i="25"/>
  <x:c r="N6246" i="25"/>
  <x:c r="P6246" i="25"/>
  <x:c r="Q6246" i="25"/>
  <x:c r="R6246" i="25"/>
  <x:c r="A6247" i="25"/>
  <x:c r="B6247" i="25"/>
  <x:c r="C6247" i="25"/>
  <x:c r="D6247" i="25"/>
  <x:c r="E6247" i="25"/>
  <x:c r="F6247" i="25"/>
  <x:c r="G6247" i="25"/>
  <x:c r="H6247" i="25"/>
  <x:c r="I6247" i="25"/>
  <x:c r="J6247" i="25"/>
  <x:c r="K6247" i="25"/>
  <x:c r="L6247" i="25"/>
  <x:c r="M6247" i="25"/>
  <x:c r="N6247" i="25"/>
  <x:c r="P6247" i="25"/>
  <x:c r="Q6247" i="25"/>
  <x:c r="R6247" i="25"/>
  <x:c r="A6248" i="25"/>
  <x:c r="B6248" i="25"/>
  <x:c r="C6248" i="25"/>
  <x:c r="D6248" i="25"/>
  <x:c r="E6248" i="25"/>
  <x:c r="F6248" i="25"/>
  <x:c r="G6248" i="25"/>
  <x:c r="H6248" i="25"/>
  <x:c r="I6248" i="25"/>
  <x:c r="J6248" i="25"/>
  <x:c r="K6248" i="25"/>
  <x:c r="L6248" i="25"/>
  <x:c r="M6248" i="25"/>
  <x:c r="N6248" i="25"/>
  <x:c r="P6248" i="25"/>
  <x:c r="Q6248" i="25"/>
  <x:c r="R6248" i="25"/>
  <x:c r="A6249" i="25"/>
  <x:c r="B6249" i="25"/>
  <x:c r="C6249" i="25"/>
  <x:c r="D6249" i="25"/>
  <x:c r="E6249" i="25"/>
  <x:c r="F6249" i="25"/>
  <x:c r="G6249" i="25"/>
  <x:c r="H6249" i="25"/>
  <x:c r="I6249" i="25"/>
  <x:c r="J6249" i="25"/>
  <x:c r="K6249" i="25"/>
  <x:c r="L6249" i="25"/>
  <x:c r="M6249" i="25"/>
  <x:c r="N6249" i="25"/>
  <x:c r="P6249" i="25"/>
  <x:c r="Q6249" i="25"/>
  <x:c r="R6249" i="25"/>
  <x:c r="A6250" i="25"/>
  <x:c r="B6250" i="25"/>
  <x:c r="C6250" i="25"/>
  <x:c r="D6250" i="25"/>
  <x:c r="E6250" i="25"/>
  <x:c r="F6250" i="25"/>
  <x:c r="G6250" i="25"/>
  <x:c r="H6250" i="25"/>
  <x:c r="I6250" i="25"/>
  <x:c r="J6250" i="25"/>
  <x:c r="K6250" i="25"/>
  <x:c r="L6250" i="25"/>
  <x:c r="M6250" i="25"/>
  <x:c r="N6250" i="25"/>
  <x:c r="P6250" i="25"/>
  <x:c r="Q6250" i="25"/>
  <x:c r="R6250" i="25"/>
  <x:c r="A6251" i="25"/>
  <x:c r="B6251" i="25"/>
  <x:c r="C6251" i="25"/>
  <x:c r="D6251" i="25"/>
  <x:c r="E6251" i="25"/>
  <x:c r="F6251" i="25"/>
  <x:c r="G6251" i="25"/>
  <x:c r="H6251" i="25"/>
  <x:c r="I6251" i="25"/>
  <x:c r="J6251" i="25"/>
  <x:c r="K6251" i="25"/>
  <x:c r="L6251" i="25"/>
  <x:c r="M6251" i="25"/>
  <x:c r="N6251" i="25"/>
  <x:c r="P6251" i="25"/>
  <x:c r="Q6251" i="25"/>
  <x:c r="R6251" i="25"/>
  <x:c r="A6252" i="25"/>
  <x:c r="B6252" i="25"/>
  <x:c r="C6252" i="25"/>
  <x:c r="D6252" i="25"/>
  <x:c r="E6252" i="25"/>
  <x:c r="F6252" i="25"/>
  <x:c r="G6252" i="25"/>
  <x:c r="H6252" i="25"/>
  <x:c r="I6252" i="25"/>
  <x:c r="J6252" i="25"/>
  <x:c r="K6252" i="25"/>
  <x:c r="L6252" i="25"/>
  <x:c r="M6252" i="25"/>
  <x:c r="N6252" i="25"/>
  <x:c r="P6252" i="25"/>
  <x:c r="Q6252" i="25"/>
  <x:c r="R6252" i="25"/>
  <x:c r="A6253" i="25"/>
  <x:c r="B6253" i="25"/>
  <x:c r="C6253" i="25"/>
  <x:c r="D6253" i="25"/>
  <x:c r="E6253" i="25"/>
  <x:c r="F6253" i="25"/>
  <x:c r="G6253" i="25"/>
  <x:c r="H6253" i="25"/>
  <x:c r="I6253" i="25"/>
  <x:c r="J6253" i="25"/>
  <x:c r="K6253" i="25"/>
  <x:c r="L6253" i="25"/>
  <x:c r="M6253" i="25"/>
  <x:c r="N6253" i="25"/>
  <x:c r="P6253" i="25"/>
  <x:c r="Q6253" i="25"/>
  <x:c r="R6253" i="25"/>
  <x:c r="A6254" i="25"/>
  <x:c r="B6254" i="25"/>
  <x:c r="C6254" i="25"/>
  <x:c r="D6254" i="25"/>
  <x:c r="E6254" i="25"/>
  <x:c r="F6254" i="25"/>
  <x:c r="G6254" i="25"/>
  <x:c r="H6254" i="25"/>
  <x:c r="I6254" i="25"/>
  <x:c r="J6254" i="25"/>
  <x:c r="K6254" i="25"/>
  <x:c r="L6254" i="25"/>
  <x:c r="M6254" i="25"/>
  <x:c r="N6254" i="25"/>
  <x:c r="P6254" i="25"/>
  <x:c r="Q6254" i="25"/>
  <x:c r="R6254" i="25"/>
  <x:c r="A6255" i="25"/>
  <x:c r="B6255" i="25"/>
  <x:c r="C6255" i="25"/>
  <x:c r="D6255" i="25"/>
  <x:c r="E6255" i="25"/>
  <x:c r="F6255" i="25"/>
  <x:c r="G6255" i="25"/>
  <x:c r="H6255" i="25"/>
  <x:c r="I6255" i="25"/>
  <x:c r="J6255" i="25"/>
  <x:c r="K6255" i="25"/>
  <x:c r="L6255" i="25"/>
  <x:c r="M6255" i="25"/>
  <x:c r="N6255" i="25"/>
  <x:c r="P6255" i="25"/>
  <x:c r="Q6255" i="25"/>
  <x:c r="R6255" i="25"/>
  <x:c r="A6256" i="25"/>
  <x:c r="B6256" i="25"/>
  <x:c r="C6256" i="25"/>
  <x:c r="D6256" i="25"/>
  <x:c r="E6256" i="25"/>
  <x:c r="F6256" i="25"/>
  <x:c r="G6256" i="25"/>
  <x:c r="H6256" i="25"/>
  <x:c r="I6256" i="25"/>
  <x:c r="J6256" i="25"/>
  <x:c r="K6256" i="25"/>
  <x:c r="L6256" i="25"/>
  <x:c r="M6256" i="25"/>
  <x:c r="N6256" i="25"/>
  <x:c r="P6256" i="25"/>
  <x:c r="Q6256" i="25"/>
  <x:c r="R6256" i="25"/>
  <x:c r="A6257" i="25"/>
  <x:c r="B6257" i="25"/>
  <x:c r="C6257" i="25"/>
  <x:c r="D6257" i="25"/>
  <x:c r="E6257" i="25"/>
  <x:c r="F6257" i="25"/>
  <x:c r="G6257" i="25"/>
  <x:c r="H6257" i="25"/>
  <x:c r="I6257" i="25"/>
  <x:c r="J6257" i="25"/>
  <x:c r="K6257" i="25"/>
  <x:c r="L6257" i="25"/>
  <x:c r="M6257" i="25"/>
  <x:c r="N6257" i="25"/>
  <x:c r="P6257" i="25"/>
  <x:c r="Q6257" i="25"/>
  <x:c r="R6257" i="25"/>
  <x:c r="A6258" i="25"/>
  <x:c r="B6258" i="25"/>
  <x:c r="C6258" i="25"/>
  <x:c r="D6258" i="25"/>
  <x:c r="E6258" i="25"/>
  <x:c r="F6258" i="25"/>
  <x:c r="G6258" i="25"/>
  <x:c r="H6258" i="25"/>
  <x:c r="I6258" i="25"/>
  <x:c r="J6258" i="25"/>
  <x:c r="K6258" i="25"/>
  <x:c r="L6258" i="25"/>
  <x:c r="M6258" i="25"/>
  <x:c r="N6258" i="25"/>
  <x:c r="P6258" i="25"/>
  <x:c r="Q6258" i="25"/>
  <x:c r="R6258" i="25"/>
  <x:c r="A6259" i="25"/>
  <x:c r="B6259" i="25"/>
  <x:c r="C6259" i="25"/>
  <x:c r="D6259" i="25"/>
  <x:c r="E6259" i="25"/>
  <x:c r="F6259" i="25"/>
  <x:c r="G6259" i="25"/>
  <x:c r="H6259" i="25"/>
  <x:c r="I6259" i="25"/>
  <x:c r="J6259" i="25"/>
  <x:c r="K6259" i="25"/>
  <x:c r="L6259" i="25"/>
  <x:c r="M6259" i="25"/>
  <x:c r="N6259" i="25"/>
  <x:c r="P6259" i="25"/>
  <x:c r="Q6259" i="25"/>
  <x:c r="R6259" i="25"/>
  <x:c r="A6260" i="25"/>
  <x:c r="B6260" i="25"/>
  <x:c r="C6260" i="25"/>
  <x:c r="D6260" i="25"/>
  <x:c r="E6260" i="25"/>
  <x:c r="F6260" i="25"/>
  <x:c r="G6260" i="25"/>
  <x:c r="H6260" i="25"/>
  <x:c r="I6260" i="25"/>
  <x:c r="J6260" i="25"/>
  <x:c r="K6260" i="25"/>
  <x:c r="L6260" i="25"/>
  <x:c r="M6260" i="25"/>
  <x:c r="N6260" i="25"/>
  <x:c r="P6260" i="25"/>
  <x:c r="Q6260" i="25"/>
  <x:c r="R6260" i="25"/>
  <x:c r="A6261" i="25"/>
  <x:c r="B6261" i="25"/>
  <x:c r="C6261" i="25"/>
  <x:c r="D6261" i="25"/>
  <x:c r="E6261" i="25"/>
  <x:c r="F6261" i="25"/>
  <x:c r="G6261" i="25"/>
  <x:c r="H6261" i="25"/>
  <x:c r="I6261" i="25"/>
  <x:c r="J6261" i="25"/>
  <x:c r="K6261" i="25"/>
  <x:c r="L6261" i="25"/>
  <x:c r="M6261" i="25"/>
  <x:c r="N6261" i="25"/>
  <x:c r="P6261" i="25"/>
  <x:c r="Q6261" i="25"/>
  <x:c r="R6261" i="25"/>
  <x:c r="A6262" i="25"/>
  <x:c r="B6262" i="25"/>
  <x:c r="C6262" i="25"/>
  <x:c r="D6262" i="25"/>
  <x:c r="E6262" i="25"/>
  <x:c r="F6262" i="25"/>
  <x:c r="G6262" i="25"/>
  <x:c r="H6262" i="25"/>
  <x:c r="I6262" i="25"/>
  <x:c r="J6262" i="25"/>
  <x:c r="K6262" i="25"/>
  <x:c r="L6262" i="25"/>
  <x:c r="M6262" i="25"/>
  <x:c r="N6262" i="25"/>
  <x:c r="P6262" i="25"/>
  <x:c r="Q6262" i="25"/>
  <x:c r="R6262" i="25"/>
  <x:c r="A6263" i="25"/>
  <x:c r="B6263" i="25"/>
  <x:c r="C6263" i="25"/>
  <x:c r="D6263" i="25"/>
  <x:c r="E6263" i="25"/>
  <x:c r="F6263" i="25"/>
  <x:c r="G6263" i="25"/>
  <x:c r="H6263" i="25"/>
  <x:c r="I6263" i="25"/>
  <x:c r="J6263" i="25"/>
  <x:c r="K6263" i="25"/>
  <x:c r="L6263" i="25"/>
  <x:c r="M6263" i="25"/>
  <x:c r="N6263" i="25"/>
  <x:c r="P6263" i="25"/>
  <x:c r="Q6263" i="25"/>
  <x:c r="R6263" i="25"/>
  <x:c r="A6264" i="25"/>
  <x:c r="B6264" i="25"/>
  <x:c r="C6264" i="25"/>
  <x:c r="D6264" i="25"/>
  <x:c r="E6264" i="25"/>
  <x:c r="F6264" i="25"/>
  <x:c r="G6264" i="25"/>
  <x:c r="H6264" i="25"/>
  <x:c r="I6264" i="25"/>
  <x:c r="J6264" i="25"/>
  <x:c r="K6264" i="25"/>
  <x:c r="L6264" i="25"/>
  <x:c r="M6264" i="25"/>
  <x:c r="N6264" i="25"/>
  <x:c r="P6264" i="25"/>
  <x:c r="Q6264" i="25"/>
  <x:c r="R6264" i="25"/>
  <x:c r="A6265" i="25"/>
  <x:c r="B6265" i="25"/>
  <x:c r="C6265" i="25"/>
  <x:c r="D6265" i="25"/>
  <x:c r="E6265" i="25"/>
  <x:c r="F6265" i="25"/>
  <x:c r="G6265" i="25"/>
  <x:c r="H6265" i="25"/>
  <x:c r="I6265" i="25"/>
  <x:c r="J6265" i="25"/>
  <x:c r="K6265" i="25"/>
  <x:c r="L6265" i="25"/>
  <x:c r="M6265" i="25"/>
  <x:c r="N6265" i="25"/>
  <x:c r="P6265" i="25"/>
  <x:c r="Q6265" i="25"/>
  <x:c r="R6265" i="25"/>
  <x:c r="A6266" i="25"/>
  <x:c r="B6266" i="25"/>
  <x:c r="C6266" i="25"/>
  <x:c r="D6266" i="25"/>
  <x:c r="E6266" i="25"/>
  <x:c r="F6266" i="25"/>
  <x:c r="G6266" i="25"/>
  <x:c r="H6266" i="25"/>
  <x:c r="I6266" i="25"/>
  <x:c r="J6266" i="25"/>
  <x:c r="K6266" i="25"/>
  <x:c r="L6266" i="25"/>
  <x:c r="M6266" i="25"/>
  <x:c r="N6266" i="25"/>
  <x:c r="P6266" i="25"/>
  <x:c r="Q6266" i="25"/>
  <x:c r="R6266" i="25"/>
  <x:c r="A6267" i="25"/>
  <x:c r="B6267" i="25"/>
  <x:c r="C6267" i="25"/>
  <x:c r="D6267" i="25"/>
  <x:c r="E6267" i="25"/>
  <x:c r="F6267" i="25"/>
  <x:c r="G6267" i="25"/>
  <x:c r="H6267" i="25"/>
  <x:c r="I6267" i="25"/>
  <x:c r="J6267" i="25"/>
  <x:c r="K6267" i="25"/>
  <x:c r="L6267" i="25"/>
  <x:c r="M6267" i="25"/>
  <x:c r="N6267" i="25"/>
  <x:c r="P6267" i="25"/>
  <x:c r="Q6267" i="25"/>
  <x:c r="R6267" i="25"/>
  <x:c r="A6268" i="25"/>
  <x:c r="B6268" i="25"/>
  <x:c r="C6268" i="25"/>
  <x:c r="D6268" i="25"/>
  <x:c r="E6268" i="25"/>
  <x:c r="F6268" i="25"/>
  <x:c r="G6268" i="25"/>
  <x:c r="H6268" i="25"/>
  <x:c r="I6268" i="25"/>
  <x:c r="J6268" i="25"/>
  <x:c r="K6268" i="25"/>
  <x:c r="L6268" i="25"/>
  <x:c r="M6268" i="25"/>
  <x:c r="N6268" i="25"/>
  <x:c r="P6268" i="25"/>
  <x:c r="Q6268" i="25"/>
  <x:c r="R6268" i="25"/>
  <x:c r="A6269" i="25"/>
  <x:c r="B6269" i="25"/>
  <x:c r="C6269" i="25"/>
  <x:c r="D6269" i="25"/>
  <x:c r="E6269" i="25"/>
  <x:c r="F6269" i="25"/>
  <x:c r="G6269" i="25"/>
  <x:c r="H6269" i="25"/>
  <x:c r="I6269" i="25"/>
  <x:c r="J6269" i="25"/>
  <x:c r="K6269" i="25"/>
  <x:c r="L6269" i="25"/>
  <x:c r="M6269" i="25"/>
  <x:c r="N6269" i="25"/>
  <x:c r="P6269" i="25"/>
  <x:c r="Q6269" i="25"/>
  <x:c r="R6269" i="25"/>
  <x:c r="A6270" i="25"/>
  <x:c r="B6270" i="25"/>
  <x:c r="C6270" i="25"/>
  <x:c r="D6270" i="25"/>
  <x:c r="E6270" i="25"/>
  <x:c r="F6270" i="25"/>
  <x:c r="G6270" i="25"/>
  <x:c r="H6270" i="25"/>
  <x:c r="I6270" i="25"/>
  <x:c r="J6270" i="25"/>
  <x:c r="K6270" i="25"/>
  <x:c r="L6270" i="25"/>
  <x:c r="M6270" i="25"/>
  <x:c r="N6270" i="25"/>
  <x:c r="P6270" i="25"/>
  <x:c r="Q6270" i="25"/>
  <x:c r="R6270" i="25"/>
  <x:c r="A6271" i="25"/>
  <x:c r="B6271" i="25"/>
  <x:c r="C6271" i="25"/>
  <x:c r="D6271" i="25"/>
  <x:c r="E6271" i="25"/>
  <x:c r="F6271" i="25"/>
  <x:c r="G6271" i="25"/>
  <x:c r="H6271" i="25"/>
  <x:c r="I6271" i="25"/>
  <x:c r="J6271" i="25"/>
  <x:c r="K6271" i="25"/>
  <x:c r="L6271" i="25"/>
  <x:c r="M6271" i="25"/>
  <x:c r="N6271" i="25"/>
  <x:c r="P6271" i="25"/>
  <x:c r="Q6271" i="25"/>
  <x:c r="R6271" i="25"/>
  <x:c r="A6272" i="25"/>
  <x:c r="B6272" i="25"/>
  <x:c r="C6272" i="25"/>
  <x:c r="D6272" i="25"/>
  <x:c r="E6272" i="25"/>
  <x:c r="F6272" i="25"/>
  <x:c r="G6272" i="25"/>
  <x:c r="H6272" i="25"/>
  <x:c r="I6272" i="25"/>
  <x:c r="J6272" i="25"/>
  <x:c r="K6272" i="25"/>
  <x:c r="L6272" i="25"/>
  <x:c r="M6272" i="25"/>
  <x:c r="N6272" i="25"/>
  <x:c r="P6272" i="25"/>
  <x:c r="Q6272" i="25"/>
  <x:c r="R6272" i="25"/>
  <x:c r="A6273" i="25"/>
  <x:c r="B6273" i="25"/>
  <x:c r="C6273" i="25"/>
  <x:c r="D6273" i="25"/>
  <x:c r="E6273" i="25"/>
  <x:c r="F6273" i="25"/>
  <x:c r="G6273" i="25"/>
  <x:c r="H6273" i="25"/>
  <x:c r="I6273" i="25"/>
  <x:c r="J6273" i="25"/>
  <x:c r="K6273" i="25"/>
  <x:c r="L6273" i="25"/>
  <x:c r="M6273" i="25"/>
  <x:c r="N6273" i="25"/>
  <x:c r="P6273" i="25"/>
  <x:c r="Q6273" i="25"/>
  <x:c r="R6273" i="25"/>
  <x:c r="A6274" i="25"/>
  <x:c r="B6274" i="25"/>
  <x:c r="C6274" i="25"/>
  <x:c r="D6274" i="25"/>
  <x:c r="E6274" i="25"/>
  <x:c r="F6274" i="25"/>
  <x:c r="G6274" i="25"/>
  <x:c r="H6274" i="25"/>
  <x:c r="I6274" i="25"/>
  <x:c r="J6274" i="25"/>
  <x:c r="K6274" i="25"/>
  <x:c r="L6274" i="25"/>
  <x:c r="M6274" i="25"/>
  <x:c r="N6274" i="25"/>
  <x:c r="P6274" i="25"/>
  <x:c r="Q6274" i="25"/>
  <x:c r="R6274" i="25"/>
  <x:c r="A6275" i="25"/>
  <x:c r="B6275" i="25"/>
  <x:c r="C6275" i="25"/>
  <x:c r="D6275" i="25"/>
  <x:c r="E6275" i="25"/>
  <x:c r="F6275" i="25"/>
  <x:c r="G6275" i="25"/>
  <x:c r="H6275" i="25"/>
  <x:c r="I6275" i="25"/>
  <x:c r="J6275" i="25"/>
  <x:c r="K6275" i="25"/>
  <x:c r="L6275" i="25"/>
  <x:c r="M6275" i="25"/>
  <x:c r="N6275" i="25"/>
  <x:c r="P6275" i="25"/>
  <x:c r="Q6275" i="25"/>
  <x:c r="R6275" i="25"/>
  <x:c r="A6276" i="25"/>
  <x:c r="B6276" i="25"/>
  <x:c r="C6276" i="25"/>
  <x:c r="D6276" i="25"/>
  <x:c r="E6276" i="25"/>
  <x:c r="F6276" i="25"/>
  <x:c r="G6276" i="25"/>
  <x:c r="H6276" i="25"/>
  <x:c r="I6276" i="25"/>
  <x:c r="J6276" i="25"/>
  <x:c r="K6276" i="25"/>
  <x:c r="L6276" i="25"/>
  <x:c r="M6276" i="25"/>
  <x:c r="N6276" i="25"/>
  <x:c r="P6276" i="25"/>
  <x:c r="Q6276" i="25"/>
  <x:c r="R6276" i="25"/>
  <x:c r="A6277" i="25"/>
  <x:c r="B6277" i="25"/>
  <x:c r="C6277" i="25"/>
  <x:c r="D6277" i="25"/>
  <x:c r="E6277" i="25"/>
  <x:c r="F6277" i="25"/>
  <x:c r="G6277" i="25"/>
  <x:c r="H6277" i="25"/>
  <x:c r="I6277" i="25"/>
  <x:c r="J6277" i="25"/>
  <x:c r="K6277" i="25"/>
  <x:c r="L6277" i="25"/>
  <x:c r="M6277" i="25"/>
  <x:c r="N6277" i="25"/>
  <x:c r="P6277" i="25"/>
  <x:c r="Q6277" i="25"/>
  <x:c r="R6277" i="25"/>
  <x:c r="A6278" i="25"/>
  <x:c r="B6278" i="25"/>
  <x:c r="C6278" i="25"/>
  <x:c r="D6278" i="25"/>
  <x:c r="E6278" i="25"/>
  <x:c r="F6278" i="25"/>
  <x:c r="G6278" i="25"/>
  <x:c r="H6278" i="25"/>
  <x:c r="I6278" i="25"/>
  <x:c r="J6278" i="25"/>
  <x:c r="K6278" i="25"/>
  <x:c r="L6278" i="25"/>
  <x:c r="M6278" i="25"/>
  <x:c r="N6278" i="25"/>
  <x:c r="P6278" i="25"/>
  <x:c r="Q6278" i="25"/>
  <x:c r="R6278" i="25"/>
  <x:c r="A6279" i="25"/>
  <x:c r="B6279" i="25"/>
  <x:c r="C6279" i="25"/>
  <x:c r="D6279" i="25"/>
  <x:c r="E6279" i="25"/>
  <x:c r="F6279" i="25"/>
  <x:c r="G6279" i="25"/>
  <x:c r="H6279" i="25"/>
  <x:c r="I6279" i="25"/>
  <x:c r="J6279" i="25"/>
  <x:c r="K6279" i="25"/>
  <x:c r="L6279" i="25"/>
  <x:c r="M6279" i="25"/>
  <x:c r="N6279" i="25"/>
  <x:c r="P6279" i="25"/>
  <x:c r="Q6279" i="25"/>
  <x:c r="R6279" i="25"/>
  <x:c r="A6280" i="25"/>
  <x:c r="B6280" i="25"/>
  <x:c r="C6280" i="25"/>
  <x:c r="D6280" i="25"/>
  <x:c r="E6280" i="25"/>
  <x:c r="F6280" i="25"/>
  <x:c r="G6280" i="25"/>
  <x:c r="H6280" i="25"/>
  <x:c r="I6280" i="25"/>
  <x:c r="J6280" i="25"/>
  <x:c r="K6280" i="25"/>
  <x:c r="L6280" i="25"/>
  <x:c r="M6280" i="25"/>
  <x:c r="N6280" i="25"/>
  <x:c r="P6280" i="25"/>
  <x:c r="Q6280" i="25"/>
  <x:c r="R6280" i="25"/>
  <x:c r="A6281" i="25"/>
  <x:c r="B6281" i="25"/>
  <x:c r="C6281" i="25"/>
  <x:c r="D6281" i="25"/>
  <x:c r="E6281" i="25"/>
  <x:c r="F6281" i="25"/>
  <x:c r="G6281" i="25"/>
  <x:c r="H6281" i="25"/>
  <x:c r="I6281" i="25"/>
  <x:c r="J6281" i="25"/>
  <x:c r="K6281" i="25"/>
  <x:c r="L6281" i="25"/>
  <x:c r="M6281" i="25"/>
  <x:c r="N6281" i="25"/>
  <x:c r="P6281" i="25"/>
  <x:c r="Q6281" i="25"/>
  <x:c r="R6281" i="25"/>
  <x:c r="A6282" i="25"/>
  <x:c r="B6282" i="25"/>
  <x:c r="C6282" i="25"/>
  <x:c r="D6282" i="25"/>
  <x:c r="E6282" i="25"/>
  <x:c r="F6282" i="25"/>
  <x:c r="G6282" i="25"/>
  <x:c r="H6282" i="25"/>
  <x:c r="I6282" i="25"/>
  <x:c r="J6282" i="25"/>
  <x:c r="K6282" i="25"/>
  <x:c r="L6282" i="25"/>
  <x:c r="M6282" i="25"/>
  <x:c r="N6282" i="25"/>
  <x:c r="P6282" i="25"/>
  <x:c r="Q6282" i="25"/>
  <x:c r="R6282" i="25"/>
  <x:c r="A6283" i="25"/>
  <x:c r="B6283" i="25"/>
  <x:c r="C6283" i="25"/>
  <x:c r="D6283" i="25"/>
  <x:c r="E6283" i="25"/>
  <x:c r="F6283" i="25"/>
  <x:c r="G6283" i="25"/>
  <x:c r="H6283" i="25"/>
  <x:c r="I6283" i="25"/>
  <x:c r="J6283" i="25"/>
  <x:c r="K6283" i="25"/>
  <x:c r="L6283" i="25"/>
  <x:c r="M6283" i="25"/>
  <x:c r="N6283" i="25"/>
  <x:c r="P6283" i="25"/>
  <x:c r="Q6283" i="25"/>
  <x:c r="R6283" i="25"/>
  <x:c r="A6284" i="25"/>
  <x:c r="B6284" i="25"/>
  <x:c r="C6284" i="25"/>
  <x:c r="D6284" i="25"/>
  <x:c r="E6284" i="25"/>
  <x:c r="F6284" i="25"/>
  <x:c r="G6284" i="25"/>
  <x:c r="H6284" i="25"/>
  <x:c r="I6284" i="25"/>
  <x:c r="J6284" i="25"/>
  <x:c r="K6284" i="25"/>
  <x:c r="L6284" i="25"/>
  <x:c r="M6284" i="25"/>
  <x:c r="N6284" i="25"/>
  <x:c r="P6284" i="25"/>
  <x:c r="Q6284" i="25"/>
  <x:c r="R6284" i="25"/>
  <x:c r="A6285" i="25"/>
  <x:c r="B6285" i="25"/>
  <x:c r="C6285" i="25"/>
  <x:c r="D6285" i="25"/>
  <x:c r="E6285" i="25"/>
  <x:c r="F6285" i="25"/>
  <x:c r="G6285" i="25"/>
  <x:c r="H6285" i="25"/>
  <x:c r="I6285" i="25"/>
  <x:c r="J6285" i="25"/>
  <x:c r="K6285" i="25"/>
  <x:c r="L6285" i="25"/>
  <x:c r="M6285" i="25"/>
  <x:c r="N6285" i="25"/>
  <x:c r="P6285" i="25"/>
  <x:c r="Q6285" i="25"/>
  <x:c r="R6285" i="25"/>
  <x:c r="A6286" i="25"/>
  <x:c r="B6286" i="25"/>
  <x:c r="C6286" i="25"/>
  <x:c r="D6286" i="25"/>
  <x:c r="E6286" i="25"/>
  <x:c r="F6286" i="25"/>
  <x:c r="G6286" i="25"/>
  <x:c r="H6286" i="25"/>
  <x:c r="I6286" i="25"/>
  <x:c r="J6286" i="25"/>
  <x:c r="K6286" i="25"/>
  <x:c r="L6286" i="25"/>
  <x:c r="M6286" i="25"/>
  <x:c r="N6286" i="25"/>
  <x:c r="P6286" i="25"/>
  <x:c r="Q6286" i="25"/>
  <x:c r="R6286" i="25"/>
  <x:c r="A6287" i="25"/>
  <x:c r="B6287" i="25"/>
  <x:c r="C6287" i="25"/>
  <x:c r="D6287" i="25"/>
  <x:c r="E6287" i="25"/>
  <x:c r="F6287" i="25"/>
  <x:c r="G6287" i="25"/>
  <x:c r="H6287" i="25"/>
  <x:c r="I6287" i="25"/>
  <x:c r="J6287" i="25"/>
  <x:c r="K6287" i="25"/>
  <x:c r="L6287" i="25"/>
  <x:c r="M6287" i="25"/>
  <x:c r="N6287" i="25"/>
  <x:c r="P6287" i="25"/>
  <x:c r="Q6287" i="25"/>
  <x:c r="R6287" i="25"/>
  <x:c r="A6288" i="25"/>
  <x:c r="B6288" i="25"/>
  <x:c r="C6288" i="25"/>
  <x:c r="D6288" i="25"/>
  <x:c r="E6288" i="25"/>
  <x:c r="F6288" i="25"/>
  <x:c r="G6288" i="25"/>
  <x:c r="H6288" i="25"/>
  <x:c r="I6288" i="25"/>
  <x:c r="J6288" i="25"/>
  <x:c r="K6288" i="25"/>
  <x:c r="L6288" i="25"/>
  <x:c r="M6288" i="25"/>
  <x:c r="N6288" i="25"/>
  <x:c r="P6288" i="25"/>
  <x:c r="Q6288" i="25"/>
  <x:c r="R6288" i="25"/>
  <x:c r="A6289" i="25"/>
  <x:c r="B6289" i="25"/>
  <x:c r="C6289" i="25"/>
  <x:c r="D6289" i="25"/>
  <x:c r="E6289" i="25"/>
  <x:c r="F6289" i="25"/>
  <x:c r="G6289" i="25"/>
  <x:c r="H6289" i="25"/>
  <x:c r="I6289" i="25"/>
  <x:c r="J6289" i="25"/>
  <x:c r="K6289" i="25"/>
  <x:c r="L6289" i="25"/>
  <x:c r="M6289" i="25"/>
  <x:c r="N6289" i="25"/>
  <x:c r="P6289" i="25"/>
  <x:c r="Q6289" i="25"/>
  <x:c r="R6289" i="25"/>
  <x:c r="A6290" i="25"/>
  <x:c r="B6290" i="25"/>
  <x:c r="C6290" i="25"/>
  <x:c r="D6290" i="25"/>
  <x:c r="E6290" i="25"/>
  <x:c r="F6290" i="25"/>
  <x:c r="G6290" i="25"/>
  <x:c r="H6290" i="25"/>
  <x:c r="I6290" i="25"/>
  <x:c r="J6290" i="25"/>
  <x:c r="K6290" i="25"/>
  <x:c r="L6290" i="25"/>
  <x:c r="M6290" i="25"/>
  <x:c r="N6290" i="25"/>
  <x:c r="P6290" i="25"/>
  <x:c r="Q6290" i="25"/>
  <x:c r="R6290" i="25"/>
  <x:c r="A6291" i="25"/>
  <x:c r="B6291" i="25"/>
  <x:c r="C6291" i="25"/>
  <x:c r="D6291" i="25"/>
  <x:c r="E6291" i="25"/>
  <x:c r="F6291" i="25"/>
  <x:c r="G6291" i="25"/>
  <x:c r="H6291" i="25"/>
  <x:c r="I6291" i="25"/>
  <x:c r="J6291" i="25"/>
  <x:c r="K6291" i="25"/>
  <x:c r="L6291" i="25"/>
  <x:c r="M6291" i="25"/>
  <x:c r="N6291" i="25"/>
  <x:c r="P6291" i="25"/>
  <x:c r="Q6291" i="25"/>
  <x:c r="R6291" i="25"/>
  <x:c r="A6292" i="25"/>
  <x:c r="B6292" i="25"/>
  <x:c r="C6292" i="25"/>
  <x:c r="D6292" i="25"/>
  <x:c r="E6292" i="25"/>
  <x:c r="F6292" i="25"/>
  <x:c r="G6292" i="25"/>
  <x:c r="H6292" i="25"/>
  <x:c r="I6292" i="25"/>
  <x:c r="J6292" i="25"/>
  <x:c r="K6292" i="25"/>
  <x:c r="L6292" i="25"/>
  <x:c r="M6292" i="25"/>
  <x:c r="N6292" i="25"/>
  <x:c r="P6292" i="25"/>
  <x:c r="Q6292" i="25"/>
  <x:c r="R6292" i="25"/>
  <x:c r="A6293" i="25"/>
  <x:c r="B6293" i="25"/>
  <x:c r="C6293" i="25"/>
  <x:c r="D6293" i="25"/>
  <x:c r="E6293" i="25"/>
  <x:c r="F6293" i="25"/>
  <x:c r="G6293" i="25"/>
  <x:c r="H6293" i="25"/>
  <x:c r="I6293" i="25"/>
  <x:c r="J6293" i="25"/>
  <x:c r="K6293" i="25"/>
  <x:c r="L6293" i="25"/>
  <x:c r="M6293" i="25"/>
  <x:c r="N6293" i="25"/>
  <x:c r="P6293" i="25"/>
  <x:c r="Q6293" i="25"/>
  <x:c r="R6293" i="25"/>
  <x:c r="A6294" i="25"/>
  <x:c r="B6294" i="25"/>
  <x:c r="C6294" i="25"/>
  <x:c r="D6294" i="25"/>
  <x:c r="E6294" i="25"/>
  <x:c r="F6294" i="25"/>
  <x:c r="G6294" i="25"/>
  <x:c r="H6294" i="25"/>
  <x:c r="I6294" i="25"/>
  <x:c r="J6294" i="25"/>
  <x:c r="K6294" i="25"/>
  <x:c r="L6294" i="25"/>
  <x:c r="M6294" i="25"/>
  <x:c r="N6294" i="25"/>
  <x:c r="P6294" i="25"/>
  <x:c r="Q6294" i="25"/>
  <x:c r="R6294" i="25"/>
  <x:c r="A6295" i="25"/>
  <x:c r="B6295" i="25"/>
  <x:c r="C6295" i="25"/>
  <x:c r="D6295" i="25"/>
  <x:c r="E6295" i="25"/>
  <x:c r="F6295" i="25"/>
  <x:c r="G6295" i="25"/>
  <x:c r="H6295" i="25"/>
  <x:c r="I6295" i="25"/>
  <x:c r="J6295" i="25"/>
  <x:c r="K6295" i="25"/>
  <x:c r="L6295" i="25"/>
  <x:c r="M6295" i="25"/>
  <x:c r="N6295" i="25"/>
  <x:c r="P6295" i="25"/>
  <x:c r="Q6295" i="25"/>
  <x:c r="R6295" i="25"/>
  <x:c r="A6296" i="25"/>
  <x:c r="B6296" i="25"/>
  <x:c r="C6296" i="25"/>
  <x:c r="D6296" i="25"/>
  <x:c r="E6296" i="25"/>
  <x:c r="F6296" i="25"/>
  <x:c r="G6296" i="25"/>
  <x:c r="H6296" i="25"/>
  <x:c r="I6296" i="25"/>
  <x:c r="J6296" i="25"/>
  <x:c r="K6296" i="25"/>
  <x:c r="L6296" i="25"/>
  <x:c r="M6296" i="25"/>
  <x:c r="N6296" i="25"/>
  <x:c r="P6296" i="25"/>
  <x:c r="Q6296" i="25"/>
  <x:c r="R6296" i="25"/>
  <x:c r="A6297" i="25"/>
  <x:c r="B6297" i="25"/>
  <x:c r="C6297" i="25"/>
  <x:c r="D6297" i="25"/>
  <x:c r="E6297" i="25"/>
  <x:c r="F6297" i="25"/>
  <x:c r="G6297" i="25"/>
  <x:c r="H6297" i="25"/>
  <x:c r="I6297" i="25"/>
  <x:c r="J6297" i="25"/>
  <x:c r="K6297" i="25"/>
  <x:c r="L6297" i="25"/>
  <x:c r="M6297" i="25"/>
  <x:c r="N6297" i="25"/>
  <x:c r="P6297" i="25"/>
  <x:c r="Q6297" i="25"/>
  <x:c r="R6297" i="25"/>
  <x:c r="A6298" i="25"/>
  <x:c r="B6298" i="25"/>
  <x:c r="C6298" i="25"/>
  <x:c r="D6298" i="25"/>
  <x:c r="E6298" i="25"/>
  <x:c r="F6298" i="25"/>
  <x:c r="G6298" i="25"/>
  <x:c r="H6298" i="25"/>
  <x:c r="I6298" i="25"/>
  <x:c r="J6298" i="25"/>
  <x:c r="K6298" i="25"/>
  <x:c r="L6298" i="25"/>
  <x:c r="M6298" i="25"/>
  <x:c r="N6298" i="25"/>
  <x:c r="P6298" i="25"/>
  <x:c r="Q6298" i="25"/>
  <x:c r="R6298" i="25"/>
  <x:c r="A6299" i="25"/>
  <x:c r="B6299" i="25"/>
  <x:c r="C6299" i="25"/>
  <x:c r="D6299" i="25"/>
  <x:c r="E6299" i="25"/>
  <x:c r="F6299" i="25"/>
  <x:c r="G6299" i="25"/>
  <x:c r="H6299" i="25"/>
  <x:c r="I6299" i="25"/>
  <x:c r="J6299" i="25"/>
  <x:c r="K6299" i="25"/>
  <x:c r="L6299" i="25"/>
  <x:c r="M6299" i="25"/>
  <x:c r="N6299" i="25"/>
  <x:c r="P6299" i="25"/>
  <x:c r="Q6299" i="25"/>
  <x:c r="R6299" i="25"/>
  <x:c r="A6300" i="25"/>
  <x:c r="B6300" i="25"/>
  <x:c r="C6300" i="25"/>
  <x:c r="D6300" i="25"/>
  <x:c r="E6300" i="25"/>
  <x:c r="F6300" i="25"/>
  <x:c r="G6300" i="25"/>
  <x:c r="H6300" i="25"/>
  <x:c r="I6300" i="25"/>
  <x:c r="J6300" i="25"/>
  <x:c r="K6300" i="25"/>
  <x:c r="L6300" i="25"/>
  <x:c r="M6300" i="25"/>
  <x:c r="N6300" i="25"/>
  <x:c r="P6300" i="25"/>
  <x:c r="Q6300" i="25"/>
  <x:c r="R6300" i="25"/>
  <x:c r="A6301" i="25"/>
  <x:c r="B6301" i="25"/>
  <x:c r="C6301" i="25"/>
  <x:c r="D6301" i="25"/>
  <x:c r="E6301" i="25"/>
  <x:c r="F6301" i="25"/>
  <x:c r="G6301" i="25"/>
  <x:c r="H6301" i="25"/>
  <x:c r="I6301" i="25"/>
  <x:c r="J6301" i="25"/>
  <x:c r="K6301" i="25"/>
  <x:c r="L6301" i="25"/>
  <x:c r="M6301" i="25"/>
  <x:c r="N6301" i="25"/>
  <x:c r="P6301" i="25"/>
  <x:c r="Q6301" i="25"/>
  <x:c r="R6301" i="25"/>
  <x:c r="A6302" i="25"/>
  <x:c r="B6302" i="25"/>
  <x:c r="C6302" i="25"/>
  <x:c r="D6302" i="25"/>
  <x:c r="E6302" i="25"/>
  <x:c r="F6302" i="25"/>
  <x:c r="G6302" i="25"/>
  <x:c r="H6302" i="25"/>
  <x:c r="I6302" i="25"/>
  <x:c r="J6302" i="25"/>
  <x:c r="K6302" i="25"/>
  <x:c r="L6302" i="25"/>
  <x:c r="M6302" i="25"/>
  <x:c r="N6302" i="25"/>
  <x:c r="P6302" i="25"/>
  <x:c r="Q6302" i="25"/>
  <x:c r="R6302" i="25"/>
  <x:c r="A6303" i="25"/>
  <x:c r="B6303" i="25"/>
  <x:c r="C6303" i="25"/>
  <x:c r="D6303" i="25"/>
  <x:c r="E6303" i="25"/>
  <x:c r="F6303" i="25"/>
  <x:c r="G6303" i="25"/>
  <x:c r="H6303" i="25"/>
  <x:c r="I6303" i="25"/>
  <x:c r="J6303" i="25"/>
  <x:c r="K6303" i="25"/>
  <x:c r="L6303" i="25"/>
  <x:c r="M6303" i="25"/>
  <x:c r="N6303" i="25"/>
  <x:c r="P6303" i="25"/>
  <x:c r="Q6303" i="25"/>
  <x:c r="R6303" i="25"/>
  <x:c r="A6304" i="25"/>
  <x:c r="B6304" i="25"/>
  <x:c r="C6304" i="25"/>
  <x:c r="D6304" i="25"/>
  <x:c r="E6304" i="25"/>
  <x:c r="F6304" i="25"/>
  <x:c r="G6304" i="25"/>
  <x:c r="H6304" i="25"/>
  <x:c r="I6304" i="25"/>
  <x:c r="J6304" i="25"/>
  <x:c r="K6304" i="25"/>
  <x:c r="L6304" i="25"/>
  <x:c r="M6304" i="25"/>
  <x:c r="N6304" i="25"/>
  <x:c r="P6304" i="25"/>
  <x:c r="Q6304" i="25"/>
  <x:c r="R6304" i="25"/>
  <x:c r="A6305" i="25"/>
  <x:c r="B6305" i="25"/>
  <x:c r="C6305" i="25"/>
  <x:c r="D6305" i="25"/>
  <x:c r="E6305" i="25"/>
  <x:c r="F6305" i="25"/>
  <x:c r="G6305" i="25"/>
  <x:c r="H6305" i="25"/>
  <x:c r="I6305" i="25"/>
  <x:c r="J6305" i="25"/>
  <x:c r="K6305" i="25"/>
  <x:c r="L6305" i="25"/>
  <x:c r="M6305" i="25"/>
  <x:c r="N6305" i="25"/>
  <x:c r="P6305" i="25"/>
  <x:c r="Q6305" i="25"/>
  <x:c r="R6305" i="25"/>
  <x:c r="A6306" i="25"/>
  <x:c r="B6306" i="25"/>
  <x:c r="C6306" i="25"/>
  <x:c r="D6306" i="25"/>
  <x:c r="E6306" i="25"/>
  <x:c r="F6306" i="25"/>
  <x:c r="G6306" i="25"/>
  <x:c r="H6306" i="25"/>
  <x:c r="I6306" i="25"/>
  <x:c r="J6306" i="25"/>
  <x:c r="K6306" i="25"/>
  <x:c r="L6306" i="25"/>
  <x:c r="M6306" i="25"/>
  <x:c r="N6306" i="25"/>
  <x:c r="P6306" i="25"/>
  <x:c r="Q6306" i="25"/>
  <x:c r="R6306" i="25"/>
  <x:c r="A6307" i="25"/>
  <x:c r="B6307" i="25"/>
  <x:c r="C6307" i="25"/>
  <x:c r="D6307" i="25"/>
  <x:c r="E6307" i="25"/>
  <x:c r="F6307" i="25"/>
  <x:c r="G6307" i="25"/>
  <x:c r="H6307" i="25"/>
  <x:c r="I6307" i="25"/>
  <x:c r="J6307" i="25"/>
  <x:c r="K6307" i="25"/>
  <x:c r="L6307" i="25"/>
  <x:c r="M6307" i="25"/>
  <x:c r="N6307" i="25"/>
  <x:c r="P6307" i="25"/>
  <x:c r="Q6307" i="25"/>
  <x:c r="R6307" i="25"/>
  <x:c r="A6308" i="25"/>
  <x:c r="B6308" i="25"/>
  <x:c r="C6308" i="25"/>
  <x:c r="D6308" i="25"/>
  <x:c r="E6308" i="25"/>
  <x:c r="F6308" i="25"/>
  <x:c r="G6308" i="25"/>
  <x:c r="H6308" i="25"/>
  <x:c r="I6308" i="25"/>
  <x:c r="J6308" i="25"/>
  <x:c r="K6308" i="25"/>
  <x:c r="L6308" i="25"/>
  <x:c r="M6308" i="25"/>
  <x:c r="N6308" i="25"/>
  <x:c r="P6308" i="25"/>
  <x:c r="Q6308" i="25"/>
  <x:c r="R6308" i="25"/>
  <x:c r="A6309" i="25"/>
  <x:c r="B6309" i="25"/>
  <x:c r="C6309" i="25"/>
  <x:c r="D6309" i="25"/>
  <x:c r="E6309" i="25"/>
  <x:c r="F6309" i="25"/>
  <x:c r="G6309" i="25"/>
  <x:c r="H6309" i="25"/>
  <x:c r="I6309" i="25"/>
  <x:c r="J6309" i="25"/>
  <x:c r="K6309" i="25"/>
  <x:c r="L6309" i="25"/>
  <x:c r="M6309" i="25"/>
  <x:c r="N6309" i="25"/>
  <x:c r="P6309" i="25"/>
  <x:c r="Q6309" i="25"/>
  <x:c r="R6309" i="25"/>
  <x:c r="A6310" i="25"/>
  <x:c r="B6310" i="25"/>
  <x:c r="C6310" i="25"/>
  <x:c r="D6310" i="25"/>
  <x:c r="E6310" i="25"/>
  <x:c r="F6310" i="25"/>
  <x:c r="G6310" i="25"/>
  <x:c r="H6310" i="25"/>
  <x:c r="I6310" i="25"/>
  <x:c r="J6310" i="25"/>
  <x:c r="K6310" i="25"/>
  <x:c r="L6310" i="25"/>
  <x:c r="M6310" i="25"/>
  <x:c r="N6310" i="25"/>
  <x:c r="P6310" i="25"/>
  <x:c r="Q6310" i="25"/>
  <x:c r="R6310" i="25"/>
  <x:c r="A6311" i="25"/>
  <x:c r="B6311" i="25"/>
  <x:c r="C6311" i="25"/>
  <x:c r="D6311" i="25"/>
  <x:c r="E6311" i="25"/>
  <x:c r="F6311" i="25"/>
  <x:c r="G6311" i="25"/>
  <x:c r="H6311" i="25"/>
  <x:c r="I6311" i="25"/>
  <x:c r="J6311" i="25"/>
  <x:c r="K6311" i="25"/>
  <x:c r="L6311" i="25"/>
  <x:c r="M6311" i="25"/>
  <x:c r="N6311" i="25"/>
  <x:c r="P6311" i="25"/>
  <x:c r="Q6311" i="25"/>
  <x:c r="R6311" i="25"/>
  <x:c r="A6312" i="25"/>
  <x:c r="B6312" i="25"/>
  <x:c r="C6312" i="25"/>
  <x:c r="D6312" i="25"/>
  <x:c r="E6312" i="25"/>
  <x:c r="F6312" i="25"/>
  <x:c r="G6312" i="25"/>
  <x:c r="H6312" i="25"/>
  <x:c r="I6312" i="25"/>
  <x:c r="J6312" i="25"/>
  <x:c r="K6312" i="25"/>
  <x:c r="L6312" i="25"/>
  <x:c r="M6312" i="25"/>
  <x:c r="N6312" i="25"/>
  <x:c r="P6312" i="25"/>
  <x:c r="Q6312" i="25"/>
  <x:c r="R6312" i="25"/>
  <x:c r="A6313" i="25"/>
  <x:c r="B6313" i="25"/>
  <x:c r="C6313" i="25"/>
  <x:c r="D6313" i="25"/>
  <x:c r="E6313" i="25"/>
  <x:c r="F6313" i="25"/>
  <x:c r="G6313" i="25"/>
  <x:c r="H6313" i="25"/>
  <x:c r="I6313" i="25"/>
  <x:c r="J6313" i="25"/>
  <x:c r="K6313" i="25"/>
  <x:c r="L6313" i="25"/>
  <x:c r="M6313" i="25"/>
  <x:c r="N6313" i="25"/>
  <x:c r="P6313" i="25"/>
  <x:c r="Q6313" i="25"/>
  <x:c r="R6313" i="25"/>
  <x:c r="A6314" i="25"/>
  <x:c r="B6314" i="25"/>
  <x:c r="C6314" i="25"/>
  <x:c r="D6314" i="25"/>
  <x:c r="E6314" i="25"/>
  <x:c r="F6314" i="25"/>
  <x:c r="G6314" i="25"/>
  <x:c r="H6314" i="25"/>
  <x:c r="I6314" i="25"/>
  <x:c r="J6314" i="25"/>
  <x:c r="K6314" i="25"/>
  <x:c r="L6314" i="25"/>
  <x:c r="M6314" i="25"/>
  <x:c r="N6314" i="25"/>
  <x:c r="P6314" i="25"/>
  <x:c r="Q6314" i="25"/>
  <x:c r="R6314" i="25"/>
  <x:c r="A6315" i="25"/>
  <x:c r="B6315" i="25"/>
  <x:c r="C6315" i="25"/>
  <x:c r="D6315" i="25"/>
  <x:c r="E6315" i="25"/>
  <x:c r="F6315" i="25"/>
  <x:c r="G6315" i="25"/>
  <x:c r="H6315" i="25"/>
  <x:c r="I6315" i="25"/>
  <x:c r="J6315" i="25"/>
  <x:c r="K6315" i="25"/>
  <x:c r="L6315" i="25"/>
  <x:c r="M6315" i="25"/>
  <x:c r="N6315" i="25"/>
  <x:c r="P6315" i="25"/>
  <x:c r="Q6315" i="25"/>
  <x:c r="R6315" i="25"/>
  <x:c r="A6316" i="25"/>
  <x:c r="B6316" i="25"/>
  <x:c r="C6316" i="25"/>
  <x:c r="D6316" i="25"/>
  <x:c r="E6316" i="25"/>
  <x:c r="F6316" i="25"/>
  <x:c r="G6316" i="25"/>
  <x:c r="H6316" i="25"/>
  <x:c r="I6316" i="25"/>
  <x:c r="J6316" i="25"/>
  <x:c r="K6316" i="25"/>
  <x:c r="L6316" i="25"/>
  <x:c r="M6316" i="25"/>
  <x:c r="N6316" i="25"/>
  <x:c r="P6316" i="25"/>
  <x:c r="Q6316" i="25"/>
  <x:c r="R6316" i="25"/>
  <x:c r="A6317" i="25"/>
  <x:c r="B6317" i="25"/>
  <x:c r="C6317" i="25"/>
  <x:c r="D6317" i="25"/>
  <x:c r="E6317" i="25"/>
  <x:c r="F6317" i="25"/>
  <x:c r="G6317" i="25"/>
  <x:c r="H6317" i="25"/>
  <x:c r="I6317" i="25"/>
  <x:c r="J6317" i="25"/>
  <x:c r="K6317" i="25"/>
  <x:c r="L6317" i="25"/>
  <x:c r="M6317" i="25"/>
  <x:c r="N6317" i="25"/>
  <x:c r="P6317" i="25"/>
  <x:c r="Q6317" i="25"/>
  <x:c r="R6317" i="25"/>
  <x:c r="A6318" i="25"/>
  <x:c r="B6318" i="25"/>
  <x:c r="C6318" i="25"/>
  <x:c r="D6318" i="25"/>
  <x:c r="E6318" i="25"/>
  <x:c r="F6318" i="25"/>
  <x:c r="G6318" i="25"/>
  <x:c r="H6318" i="25"/>
  <x:c r="I6318" i="25"/>
  <x:c r="J6318" i="25"/>
  <x:c r="K6318" i="25"/>
  <x:c r="L6318" i="25"/>
  <x:c r="M6318" i="25"/>
  <x:c r="N6318" i="25"/>
  <x:c r="P6318" i="25"/>
  <x:c r="Q6318" i="25"/>
  <x:c r="R6318" i="25"/>
  <x:c r="A6319" i="25"/>
  <x:c r="B6319" i="25"/>
  <x:c r="C6319" i="25"/>
  <x:c r="D6319" i="25"/>
  <x:c r="E6319" i="25"/>
  <x:c r="F6319" i="25"/>
  <x:c r="G6319" i="25"/>
  <x:c r="H6319" i="25"/>
  <x:c r="I6319" i="25"/>
  <x:c r="J6319" i="25"/>
  <x:c r="K6319" i="25"/>
  <x:c r="L6319" i="25"/>
  <x:c r="M6319" i="25"/>
  <x:c r="N6319" i="25"/>
  <x:c r="P6319" i="25"/>
  <x:c r="Q6319" i="25"/>
  <x:c r="R6319" i="25"/>
  <x:c r="A6320" i="25"/>
  <x:c r="B6320" i="25"/>
  <x:c r="C6320" i="25"/>
  <x:c r="D6320" i="25"/>
  <x:c r="E6320" i="25"/>
  <x:c r="F6320" i="25"/>
  <x:c r="G6320" i="25"/>
  <x:c r="H6320" i="25"/>
  <x:c r="I6320" i="25"/>
  <x:c r="J6320" i="25"/>
  <x:c r="K6320" i="25"/>
  <x:c r="L6320" i="25"/>
  <x:c r="M6320" i="25"/>
  <x:c r="N6320" i="25"/>
  <x:c r="P6320" i="25"/>
  <x:c r="Q6320" i="25"/>
  <x:c r="R6320" i="25"/>
  <x:c r="A6321" i="25"/>
  <x:c r="B6321" i="25"/>
  <x:c r="C6321" i="25"/>
  <x:c r="D6321" i="25"/>
  <x:c r="E6321" i="25"/>
  <x:c r="F6321" i="25"/>
  <x:c r="G6321" i="25"/>
  <x:c r="H6321" i="25"/>
  <x:c r="I6321" i="25"/>
  <x:c r="J6321" i="25"/>
  <x:c r="K6321" i="25"/>
  <x:c r="L6321" i="25"/>
  <x:c r="M6321" i="25"/>
  <x:c r="N6321" i="25"/>
  <x:c r="P6321" i="25"/>
  <x:c r="Q6321" i="25"/>
  <x:c r="R6321" i="25"/>
  <x:c r="A6322" i="25"/>
  <x:c r="B6322" i="25"/>
  <x:c r="C6322" i="25"/>
  <x:c r="D6322" i="25"/>
  <x:c r="E6322" i="25"/>
  <x:c r="F6322" i="25"/>
  <x:c r="G6322" i="25"/>
  <x:c r="H6322" i="25"/>
  <x:c r="I6322" i="25"/>
  <x:c r="J6322" i="25"/>
  <x:c r="K6322" i="25"/>
  <x:c r="L6322" i="25"/>
  <x:c r="M6322" i="25"/>
  <x:c r="N6322" i="25"/>
  <x:c r="P6322" i="25"/>
  <x:c r="Q6322" i="25"/>
  <x:c r="R6322" i="25"/>
  <x:c r="A6323" i="25"/>
  <x:c r="B6323" i="25"/>
  <x:c r="C6323" i="25"/>
  <x:c r="D6323" i="25"/>
  <x:c r="E6323" i="25"/>
  <x:c r="F6323" i="25"/>
  <x:c r="G6323" i="25"/>
  <x:c r="H6323" i="25"/>
  <x:c r="I6323" i="25"/>
  <x:c r="J6323" i="25"/>
  <x:c r="K6323" i="25"/>
  <x:c r="L6323" i="25"/>
  <x:c r="M6323" i="25"/>
  <x:c r="N6323" i="25"/>
  <x:c r="P6323" i="25"/>
  <x:c r="Q6323" i="25"/>
  <x:c r="R6323" i="25"/>
  <x:c r="A6324" i="25"/>
  <x:c r="B6324" i="25"/>
  <x:c r="C6324" i="25"/>
  <x:c r="D6324" i="25"/>
  <x:c r="E6324" i="25"/>
  <x:c r="F6324" i="25"/>
  <x:c r="G6324" i="25"/>
  <x:c r="H6324" i="25"/>
  <x:c r="I6324" i="25"/>
  <x:c r="J6324" i="25"/>
  <x:c r="K6324" i="25"/>
  <x:c r="L6324" i="25"/>
  <x:c r="M6324" i="25"/>
  <x:c r="N6324" i="25"/>
  <x:c r="P6324" i="25"/>
  <x:c r="Q6324" i="25"/>
  <x:c r="R6324" i="25"/>
  <x:c r="A6325" i="25"/>
  <x:c r="B6325" i="25"/>
  <x:c r="C6325" i="25"/>
  <x:c r="D6325" i="25"/>
  <x:c r="E6325" i="25"/>
  <x:c r="F6325" i="25"/>
  <x:c r="G6325" i="25"/>
  <x:c r="H6325" i="25"/>
  <x:c r="I6325" i="25"/>
  <x:c r="J6325" i="25"/>
  <x:c r="K6325" i="25"/>
  <x:c r="L6325" i="25"/>
  <x:c r="M6325" i="25"/>
  <x:c r="N6325" i="25"/>
  <x:c r="P6325" i="25"/>
  <x:c r="Q6325" i="25"/>
  <x:c r="R6325" i="25"/>
  <x:c r="A6326" i="25"/>
  <x:c r="B6326" i="25"/>
  <x:c r="C6326" i="25"/>
  <x:c r="D6326" i="25"/>
  <x:c r="E6326" i="25"/>
  <x:c r="F6326" i="25"/>
  <x:c r="G6326" i="25"/>
  <x:c r="H6326" i="25"/>
  <x:c r="I6326" i="25"/>
  <x:c r="J6326" i="25"/>
  <x:c r="K6326" i="25"/>
  <x:c r="L6326" i="25"/>
  <x:c r="M6326" i="25"/>
  <x:c r="N6326" i="25"/>
  <x:c r="P6326" i="25"/>
  <x:c r="Q6326" i="25"/>
  <x:c r="R6326" i="25"/>
  <x:c r="A6327" i="25"/>
  <x:c r="B6327" i="25"/>
  <x:c r="C6327" i="25"/>
  <x:c r="D6327" i="25"/>
  <x:c r="E6327" i="25"/>
  <x:c r="F6327" i="25"/>
  <x:c r="G6327" i="25"/>
  <x:c r="H6327" i="25"/>
  <x:c r="I6327" i="25"/>
  <x:c r="J6327" i="25"/>
  <x:c r="K6327" i="25"/>
  <x:c r="L6327" i="25"/>
  <x:c r="M6327" i="25"/>
  <x:c r="N6327" i="25"/>
  <x:c r="P6327" i="25"/>
  <x:c r="Q6327" i="25"/>
  <x:c r="R6327" i="25"/>
  <x:c r="A6328" i="25"/>
  <x:c r="B6328" i="25"/>
  <x:c r="C6328" i="25"/>
  <x:c r="D6328" i="25"/>
  <x:c r="E6328" i="25"/>
  <x:c r="F6328" i="25"/>
  <x:c r="G6328" i="25"/>
  <x:c r="H6328" i="25"/>
  <x:c r="I6328" i="25"/>
  <x:c r="J6328" i="25"/>
  <x:c r="K6328" i="25"/>
  <x:c r="L6328" i="25"/>
  <x:c r="M6328" i="25"/>
  <x:c r="N6328" i="25"/>
  <x:c r="P6328" i="25"/>
  <x:c r="Q6328" i="25"/>
  <x:c r="R6328" i="25"/>
  <x:c r="A6329" i="25"/>
  <x:c r="B6329" i="25"/>
  <x:c r="C6329" i="25"/>
  <x:c r="D6329" i="25"/>
  <x:c r="E6329" i="25"/>
  <x:c r="F6329" i="25"/>
  <x:c r="G6329" i="25"/>
  <x:c r="H6329" i="25"/>
  <x:c r="I6329" i="25"/>
  <x:c r="J6329" i="25"/>
  <x:c r="K6329" i="25"/>
  <x:c r="L6329" i="25"/>
  <x:c r="M6329" i="25"/>
  <x:c r="N6329" i="25"/>
  <x:c r="P6329" i="25"/>
  <x:c r="Q6329" i="25"/>
  <x:c r="R6329" i="25"/>
  <x:c r="A6330" i="25"/>
  <x:c r="B6330" i="25"/>
  <x:c r="C6330" i="25"/>
  <x:c r="D6330" i="25"/>
  <x:c r="E6330" i="25"/>
  <x:c r="F6330" i="25"/>
  <x:c r="G6330" i="25"/>
  <x:c r="H6330" i="25"/>
  <x:c r="I6330" i="25"/>
  <x:c r="J6330" i="25"/>
  <x:c r="K6330" i="25"/>
  <x:c r="L6330" i="25"/>
  <x:c r="M6330" i="25"/>
  <x:c r="N6330" i="25"/>
  <x:c r="P6330" i="25"/>
  <x:c r="Q6330" i="25"/>
  <x:c r="R6330" i="25"/>
  <x:c r="A6331" i="25"/>
  <x:c r="B6331" i="25"/>
  <x:c r="C6331" i="25"/>
  <x:c r="D6331" i="25"/>
  <x:c r="E6331" i="25"/>
  <x:c r="F6331" i="25"/>
  <x:c r="G6331" i="25"/>
  <x:c r="H6331" i="25"/>
  <x:c r="I6331" i="25"/>
  <x:c r="J6331" i="25"/>
  <x:c r="K6331" i="25"/>
  <x:c r="L6331" i="25"/>
  <x:c r="M6331" i="25"/>
  <x:c r="N6331" i="25"/>
  <x:c r="P6331" i="25"/>
  <x:c r="Q6331" i="25"/>
  <x:c r="R6331" i="25"/>
  <x:c r="A6332" i="25"/>
  <x:c r="B6332" i="25"/>
  <x:c r="C6332" i="25"/>
  <x:c r="D6332" i="25"/>
  <x:c r="E6332" i="25"/>
  <x:c r="F6332" i="25"/>
  <x:c r="G6332" i="25"/>
  <x:c r="H6332" i="25"/>
  <x:c r="I6332" i="25"/>
  <x:c r="J6332" i="25"/>
  <x:c r="K6332" i="25"/>
  <x:c r="L6332" i="25"/>
  <x:c r="M6332" i="25"/>
  <x:c r="N6332" i="25"/>
  <x:c r="P6332" i="25"/>
  <x:c r="Q6332" i="25"/>
  <x:c r="R6332" i="25"/>
  <x:c r="A6333" i="25"/>
  <x:c r="B6333" i="25"/>
  <x:c r="C6333" i="25"/>
  <x:c r="D6333" i="25"/>
  <x:c r="E6333" i="25"/>
  <x:c r="F6333" i="25"/>
  <x:c r="G6333" i="25"/>
  <x:c r="H6333" i="25"/>
  <x:c r="I6333" i="25"/>
  <x:c r="J6333" i="25"/>
  <x:c r="K6333" i="25"/>
  <x:c r="L6333" i="25"/>
  <x:c r="M6333" i="25"/>
  <x:c r="N6333" i="25"/>
  <x:c r="P6333" i="25"/>
  <x:c r="Q6333" i="25"/>
  <x:c r="R6333" i="25"/>
  <x:c r="A6334" i="25"/>
  <x:c r="B6334" i="25"/>
  <x:c r="C6334" i="25"/>
  <x:c r="D6334" i="25"/>
  <x:c r="E6334" i="25"/>
  <x:c r="F6334" i="25"/>
  <x:c r="G6334" i="25"/>
  <x:c r="H6334" i="25"/>
  <x:c r="I6334" i="25"/>
  <x:c r="J6334" i="25"/>
  <x:c r="K6334" i="25"/>
  <x:c r="L6334" i="25"/>
  <x:c r="M6334" i="25"/>
  <x:c r="N6334" i="25"/>
  <x:c r="P6334" i="25"/>
  <x:c r="Q6334" i="25"/>
  <x:c r="R6334" i="25"/>
  <x:c r="A6335" i="25"/>
  <x:c r="B6335" i="25"/>
  <x:c r="C6335" i="25"/>
  <x:c r="D6335" i="25"/>
  <x:c r="E6335" i="25"/>
  <x:c r="F6335" i="25"/>
  <x:c r="G6335" i="25"/>
  <x:c r="H6335" i="25"/>
  <x:c r="I6335" i="25"/>
  <x:c r="J6335" i="25"/>
  <x:c r="K6335" i="25"/>
  <x:c r="L6335" i="25"/>
  <x:c r="M6335" i="25"/>
  <x:c r="N6335" i="25"/>
  <x:c r="P6335" i="25"/>
  <x:c r="Q6335" i="25"/>
  <x:c r="R6335" i="25"/>
  <x:c r="A6336" i="25"/>
  <x:c r="B6336" i="25"/>
  <x:c r="C6336" i="25"/>
  <x:c r="D6336" i="25"/>
  <x:c r="E6336" i="25"/>
  <x:c r="F6336" i="25"/>
  <x:c r="G6336" i="25"/>
  <x:c r="H6336" i="25"/>
  <x:c r="I6336" i="25"/>
  <x:c r="J6336" i="25"/>
  <x:c r="K6336" i="25"/>
  <x:c r="L6336" i="25"/>
  <x:c r="M6336" i="25"/>
  <x:c r="N6336" i="25"/>
  <x:c r="P6336" i="25"/>
  <x:c r="Q6336" i="25"/>
  <x:c r="R6336" i="25"/>
  <x:c r="A6337" i="25"/>
  <x:c r="B6337" i="25"/>
  <x:c r="C6337" i="25"/>
  <x:c r="D6337" i="25"/>
  <x:c r="E6337" i="25"/>
  <x:c r="F6337" i="25"/>
  <x:c r="G6337" i="25"/>
  <x:c r="H6337" i="25"/>
  <x:c r="I6337" i="25"/>
  <x:c r="J6337" i="25"/>
  <x:c r="K6337" i="25"/>
  <x:c r="L6337" i="25"/>
  <x:c r="M6337" i="25"/>
  <x:c r="N6337" i="25"/>
  <x:c r="P6337" i="25"/>
  <x:c r="Q6337" i="25"/>
  <x:c r="R6337" i="25"/>
  <x:c r="A6338" i="25"/>
  <x:c r="B6338" i="25"/>
  <x:c r="C6338" i="25"/>
  <x:c r="D6338" i="25"/>
  <x:c r="E6338" i="25"/>
  <x:c r="F6338" i="25"/>
  <x:c r="G6338" i="25"/>
  <x:c r="H6338" i="25"/>
  <x:c r="I6338" i="25"/>
  <x:c r="J6338" i="25"/>
  <x:c r="K6338" i="25"/>
  <x:c r="L6338" i="25"/>
  <x:c r="M6338" i="25"/>
  <x:c r="N6338" i="25"/>
  <x:c r="P6338" i="25"/>
  <x:c r="Q6338" i="25"/>
  <x:c r="R6338" i="25"/>
  <x:c r="A6339" i="25"/>
  <x:c r="B6339" i="25"/>
  <x:c r="C6339" i="25"/>
  <x:c r="D6339" i="25"/>
  <x:c r="E6339" i="25"/>
  <x:c r="F6339" i="25"/>
  <x:c r="G6339" i="25"/>
  <x:c r="H6339" i="25"/>
  <x:c r="I6339" i="25"/>
  <x:c r="J6339" i="25"/>
  <x:c r="K6339" i="25"/>
  <x:c r="L6339" i="25"/>
  <x:c r="M6339" i="25"/>
  <x:c r="N6339" i="25"/>
  <x:c r="P6339" i="25"/>
  <x:c r="Q6339" i="25"/>
  <x:c r="R6339" i="25"/>
  <x:c r="A6340" i="25"/>
  <x:c r="B6340" i="25"/>
  <x:c r="C6340" i="25"/>
  <x:c r="D6340" i="25"/>
  <x:c r="E6340" i="25"/>
  <x:c r="F6340" i="25"/>
  <x:c r="G6340" i="25"/>
  <x:c r="H6340" i="25"/>
  <x:c r="I6340" i="25"/>
  <x:c r="J6340" i="25"/>
  <x:c r="K6340" i="25"/>
  <x:c r="L6340" i="25"/>
  <x:c r="M6340" i="25"/>
  <x:c r="N6340" i="25"/>
  <x:c r="P6340" i="25"/>
  <x:c r="Q6340" i="25"/>
  <x:c r="R6340" i="25"/>
  <x:c r="A6341" i="25"/>
  <x:c r="B6341" i="25"/>
  <x:c r="C6341" i="25"/>
  <x:c r="D6341" i="25"/>
  <x:c r="E6341" i="25"/>
  <x:c r="F6341" i="25"/>
  <x:c r="G6341" i="25"/>
  <x:c r="H6341" i="25"/>
  <x:c r="I6341" i="25"/>
  <x:c r="J6341" i="25"/>
  <x:c r="K6341" i="25"/>
  <x:c r="L6341" i="25"/>
  <x:c r="M6341" i="25"/>
  <x:c r="N6341" i="25"/>
  <x:c r="P6341" i="25"/>
  <x:c r="Q6341" i="25"/>
  <x:c r="R6341" i="25"/>
  <x:c r="A6342" i="25"/>
  <x:c r="B6342" i="25"/>
  <x:c r="C6342" i="25"/>
  <x:c r="D6342" i="25"/>
  <x:c r="E6342" i="25"/>
  <x:c r="F6342" i="25"/>
  <x:c r="G6342" i="25"/>
  <x:c r="H6342" i="25"/>
  <x:c r="I6342" i="25"/>
  <x:c r="J6342" i="25"/>
  <x:c r="K6342" i="25"/>
  <x:c r="L6342" i="25"/>
  <x:c r="M6342" i="25"/>
  <x:c r="N6342" i="25"/>
  <x:c r="P6342" i="25"/>
  <x:c r="Q6342" i="25"/>
  <x:c r="R6342" i="25"/>
  <x:c r="A6343" i="25"/>
  <x:c r="B6343" i="25"/>
  <x:c r="C6343" i="25"/>
  <x:c r="D6343" i="25"/>
  <x:c r="E6343" i="25"/>
  <x:c r="F6343" i="25"/>
  <x:c r="G6343" i="25"/>
  <x:c r="H6343" i="25"/>
  <x:c r="I6343" i="25"/>
  <x:c r="J6343" i="25"/>
  <x:c r="K6343" i="25"/>
  <x:c r="L6343" i="25"/>
  <x:c r="M6343" i="25"/>
  <x:c r="N6343" i="25"/>
  <x:c r="P6343" i="25"/>
  <x:c r="Q6343" i="25"/>
  <x:c r="R6343" i="25"/>
  <x:c r="A6344" i="25"/>
  <x:c r="B6344" i="25"/>
  <x:c r="C6344" i="25"/>
  <x:c r="D6344" i="25"/>
  <x:c r="E6344" i="25"/>
  <x:c r="F6344" i="25"/>
  <x:c r="G6344" i="25"/>
  <x:c r="H6344" i="25"/>
  <x:c r="I6344" i="25"/>
  <x:c r="J6344" i="25"/>
  <x:c r="K6344" i="25"/>
  <x:c r="L6344" i="25"/>
  <x:c r="M6344" i="25"/>
  <x:c r="N6344" i="25"/>
  <x:c r="P6344" i="25"/>
  <x:c r="Q6344" i="25"/>
  <x:c r="R6344" i="25"/>
  <x:c r="A6345" i="25"/>
  <x:c r="B6345" i="25"/>
  <x:c r="C6345" i="25"/>
  <x:c r="D6345" i="25"/>
  <x:c r="E6345" i="25"/>
  <x:c r="F6345" i="25"/>
  <x:c r="G6345" i="25"/>
  <x:c r="H6345" i="25"/>
  <x:c r="I6345" i="25"/>
  <x:c r="J6345" i="25"/>
  <x:c r="K6345" i="25"/>
  <x:c r="L6345" i="25"/>
  <x:c r="M6345" i="25"/>
  <x:c r="N6345" i="25"/>
  <x:c r="P6345" i="25"/>
  <x:c r="Q6345" i="25"/>
  <x:c r="R6345" i="25"/>
  <x:c r="A6346" i="25"/>
  <x:c r="B6346" i="25"/>
  <x:c r="C6346" i="25"/>
  <x:c r="D6346" i="25"/>
  <x:c r="E6346" i="25"/>
  <x:c r="F6346" i="25"/>
  <x:c r="G6346" i="25"/>
  <x:c r="H6346" i="25"/>
  <x:c r="I6346" i="25"/>
  <x:c r="J6346" i="25"/>
  <x:c r="K6346" i="25"/>
  <x:c r="L6346" i="25"/>
  <x:c r="M6346" i="25"/>
  <x:c r="N6346" i="25"/>
  <x:c r="P6346" i="25"/>
  <x:c r="Q6346" i="25"/>
  <x:c r="R6346" i="25"/>
  <x:c r="A6347" i="25"/>
  <x:c r="B6347" i="25"/>
  <x:c r="C6347" i="25"/>
  <x:c r="D6347" i="25"/>
  <x:c r="E6347" i="25"/>
  <x:c r="F6347" i="25"/>
  <x:c r="G6347" i="25"/>
  <x:c r="H6347" i="25"/>
  <x:c r="I6347" i="25"/>
  <x:c r="J6347" i="25"/>
  <x:c r="K6347" i="25"/>
  <x:c r="L6347" i="25"/>
  <x:c r="M6347" i="25"/>
  <x:c r="N6347" i="25"/>
  <x:c r="P6347" i="25"/>
  <x:c r="Q6347" i="25"/>
  <x:c r="R6347" i="25"/>
  <x:c r="A6348" i="25"/>
  <x:c r="B6348" i="25"/>
  <x:c r="C6348" i="25"/>
  <x:c r="D6348" i="25"/>
  <x:c r="E6348" i="25"/>
  <x:c r="F6348" i="25"/>
  <x:c r="G6348" i="25"/>
  <x:c r="H6348" i="25"/>
  <x:c r="I6348" i="25"/>
  <x:c r="J6348" i="25"/>
  <x:c r="K6348" i="25"/>
  <x:c r="L6348" i="25"/>
  <x:c r="M6348" i="25"/>
  <x:c r="N6348" i="25"/>
  <x:c r="P6348" i="25"/>
  <x:c r="Q6348" i="25"/>
  <x:c r="R6348" i="25"/>
  <x:c r="A6349" i="25"/>
  <x:c r="B6349" i="25"/>
  <x:c r="C6349" i="25"/>
  <x:c r="D6349" i="25"/>
  <x:c r="E6349" i="25"/>
  <x:c r="F6349" i="25"/>
  <x:c r="G6349" i="25"/>
  <x:c r="H6349" i="25"/>
  <x:c r="I6349" i="25"/>
  <x:c r="J6349" i="25"/>
  <x:c r="K6349" i="25"/>
  <x:c r="L6349" i="25"/>
  <x:c r="M6349" i="25"/>
  <x:c r="N6349" i="25"/>
  <x:c r="P6349" i="25"/>
  <x:c r="Q6349" i="25"/>
  <x:c r="R6349" i="25"/>
  <x:c r="A6350" i="25"/>
  <x:c r="B6350" i="25"/>
  <x:c r="C6350" i="25"/>
  <x:c r="D6350" i="25"/>
  <x:c r="E6350" i="25"/>
  <x:c r="F6350" i="25"/>
  <x:c r="G6350" i="25"/>
  <x:c r="H6350" i="25"/>
  <x:c r="I6350" i="25"/>
  <x:c r="J6350" i="25"/>
  <x:c r="K6350" i="25"/>
  <x:c r="L6350" i="25"/>
  <x:c r="M6350" i="25"/>
  <x:c r="N6350" i="25"/>
  <x:c r="P6350" i="25"/>
  <x:c r="Q6350" i="25"/>
  <x:c r="R6350" i="25"/>
  <x:c r="A6351" i="25"/>
  <x:c r="B6351" i="25"/>
  <x:c r="C6351" i="25"/>
  <x:c r="D6351" i="25"/>
  <x:c r="E6351" i="25"/>
  <x:c r="F6351" i="25"/>
  <x:c r="G6351" i="25"/>
  <x:c r="H6351" i="25"/>
  <x:c r="I6351" i="25"/>
  <x:c r="J6351" i="25"/>
  <x:c r="K6351" i="25"/>
  <x:c r="L6351" i="25"/>
  <x:c r="M6351" i="25"/>
  <x:c r="N6351" i="25"/>
  <x:c r="P6351" i="25"/>
  <x:c r="Q6351" i="25"/>
  <x:c r="R6351" i="25"/>
  <x:c r="A6352" i="25"/>
  <x:c r="B6352" i="25"/>
  <x:c r="C6352" i="25"/>
  <x:c r="D6352" i="25"/>
  <x:c r="E6352" i="25"/>
  <x:c r="F6352" i="25"/>
  <x:c r="G6352" i="25"/>
  <x:c r="H6352" i="25"/>
  <x:c r="I6352" i="25"/>
  <x:c r="J6352" i="25"/>
  <x:c r="K6352" i="25"/>
  <x:c r="L6352" i="25"/>
  <x:c r="M6352" i="25"/>
  <x:c r="N6352" i="25"/>
  <x:c r="P6352" i="25"/>
  <x:c r="Q6352" i="25"/>
  <x:c r="R6352" i="25"/>
  <x:c r="A6353" i="25"/>
  <x:c r="B6353" i="25"/>
  <x:c r="C6353" i="25"/>
  <x:c r="D6353" i="25"/>
  <x:c r="E6353" i="25"/>
  <x:c r="F6353" i="25"/>
  <x:c r="G6353" i="25"/>
  <x:c r="H6353" i="25"/>
  <x:c r="I6353" i="25"/>
  <x:c r="J6353" i="25"/>
  <x:c r="K6353" i="25"/>
  <x:c r="L6353" i="25"/>
  <x:c r="M6353" i="25"/>
  <x:c r="N6353" i="25"/>
  <x:c r="P6353" i="25"/>
  <x:c r="Q6353" i="25"/>
  <x:c r="R6353" i="25"/>
  <x:c r="A6354" i="25"/>
  <x:c r="B6354" i="25"/>
  <x:c r="C6354" i="25"/>
  <x:c r="D6354" i="25"/>
  <x:c r="E6354" i="25"/>
  <x:c r="F6354" i="25"/>
  <x:c r="G6354" i="25"/>
  <x:c r="H6354" i="25"/>
  <x:c r="I6354" i="25"/>
  <x:c r="J6354" i="25"/>
  <x:c r="K6354" i="25"/>
  <x:c r="L6354" i="25"/>
  <x:c r="M6354" i="25"/>
  <x:c r="N6354" i="25"/>
  <x:c r="P6354" i="25"/>
  <x:c r="Q6354" i="25"/>
  <x:c r="R6354" i="25"/>
  <x:c r="A6355" i="25"/>
  <x:c r="B6355" i="25"/>
  <x:c r="C6355" i="25"/>
  <x:c r="D6355" i="25"/>
  <x:c r="E6355" i="25"/>
  <x:c r="F6355" i="25"/>
  <x:c r="G6355" i="25"/>
  <x:c r="H6355" i="25"/>
  <x:c r="I6355" i="25"/>
  <x:c r="J6355" i="25"/>
  <x:c r="K6355" i="25"/>
  <x:c r="L6355" i="25"/>
  <x:c r="M6355" i="25"/>
  <x:c r="N6355" i="25"/>
  <x:c r="P6355" i="25"/>
  <x:c r="Q6355" i="25"/>
  <x:c r="R6355" i="25"/>
  <x:c r="A6356" i="25"/>
  <x:c r="B6356" i="25"/>
  <x:c r="C6356" i="25"/>
  <x:c r="D6356" i="25"/>
  <x:c r="E6356" i="25"/>
  <x:c r="F6356" i="25"/>
  <x:c r="G6356" i="25"/>
  <x:c r="H6356" i="25"/>
  <x:c r="I6356" i="25"/>
  <x:c r="J6356" i="25"/>
  <x:c r="K6356" i="25"/>
  <x:c r="L6356" i="25"/>
  <x:c r="M6356" i="25"/>
  <x:c r="N6356" i="25"/>
  <x:c r="P6356" i="25"/>
  <x:c r="Q6356" i="25"/>
  <x:c r="R6356" i="25"/>
  <x:c r="A6357" i="25"/>
  <x:c r="B6357" i="25"/>
  <x:c r="C6357" i="25"/>
  <x:c r="D6357" i="25"/>
  <x:c r="E6357" i="25"/>
  <x:c r="F6357" i="25"/>
  <x:c r="G6357" i="25"/>
  <x:c r="H6357" i="25"/>
  <x:c r="I6357" i="25"/>
  <x:c r="J6357" i="25"/>
  <x:c r="K6357" i="25"/>
  <x:c r="L6357" i="25"/>
  <x:c r="M6357" i="25"/>
  <x:c r="N6357" i="25"/>
  <x:c r="P6357" i="25"/>
  <x:c r="Q6357" i="25"/>
  <x:c r="R6357" i="25"/>
  <x:c r="A6358" i="25"/>
  <x:c r="B6358" i="25"/>
  <x:c r="C6358" i="25"/>
  <x:c r="D6358" i="25"/>
  <x:c r="E6358" i="25"/>
  <x:c r="F6358" i="25"/>
  <x:c r="G6358" i="25"/>
  <x:c r="H6358" i="25"/>
  <x:c r="I6358" i="25"/>
  <x:c r="J6358" i="25"/>
  <x:c r="K6358" i="25"/>
  <x:c r="L6358" i="25"/>
  <x:c r="M6358" i="25"/>
  <x:c r="N6358" i="25"/>
  <x:c r="P6358" i="25"/>
  <x:c r="Q6358" i="25"/>
  <x:c r="R6358" i="25"/>
  <x:c r="A6359" i="25"/>
  <x:c r="B6359" i="25"/>
  <x:c r="C6359" i="25"/>
  <x:c r="D6359" i="25"/>
  <x:c r="E6359" i="25"/>
  <x:c r="F6359" i="25"/>
  <x:c r="G6359" i="25"/>
  <x:c r="H6359" i="25"/>
  <x:c r="I6359" i="25"/>
  <x:c r="J6359" i="25"/>
  <x:c r="K6359" i="25"/>
  <x:c r="L6359" i="25"/>
  <x:c r="M6359" i="25"/>
  <x:c r="N6359" i="25"/>
  <x:c r="P6359" i="25"/>
  <x:c r="Q6359" i="25"/>
  <x:c r="R6359" i="25"/>
  <x:c r="A6360" i="25"/>
  <x:c r="B6360" i="25"/>
  <x:c r="C6360" i="25"/>
  <x:c r="D6360" i="25"/>
  <x:c r="E6360" i="25"/>
  <x:c r="F6360" i="25"/>
  <x:c r="G6360" i="25"/>
  <x:c r="H6360" i="25"/>
  <x:c r="I6360" i="25"/>
  <x:c r="J6360" i="25"/>
  <x:c r="K6360" i="25"/>
  <x:c r="L6360" i="25"/>
  <x:c r="M6360" i="25"/>
  <x:c r="N6360" i="25"/>
  <x:c r="P6360" i="25"/>
  <x:c r="Q6360" i="25"/>
  <x:c r="R6360" i="25"/>
  <x:c r="A6361" i="25"/>
  <x:c r="B6361" i="25"/>
  <x:c r="C6361" i="25"/>
  <x:c r="D6361" i="25"/>
  <x:c r="E6361" i="25"/>
  <x:c r="F6361" i="25"/>
  <x:c r="G6361" i="25"/>
  <x:c r="H6361" i="25"/>
  <x:c r="I6361" i="25"/>
  <x:c r="J6361" i="25"/>
  <x:c r="K6361" i="25"/>
  <x:c r="L6361" i="25"/>
  <x:c r="M6361" i="25"/>
  <x:c r="N6361" i="25"/>
  <x:c r="P6361" i="25"/>
  <x:c r="Q6361" i="25"/>
  <x:c r="R6361" i="25"/>
  <x:c r="A6362" i="25"/>
  <x:c r="B6362" i="25"/>
  <x:c r="C6362" i="25"/>
  <x:c r="D6362" i="25"/>
  <x:c r="E6362" i="25"/>
  <x:c r="F6362" i="25"/>
  <x:c r="G6362" i="25"/>
  <x:c r="H6362" i="25"/>
  <x:c r="I6362" i="25"/>
  <x:c r="J6362" i="25"/>
  <x:c r="K6362" i="25"/>
  <x:c r="L6362" i="25"/>
  <x:c r="M6362" i="25"/>
  <x:c r="N6362" i="25"/>
  <x:c r="P6362" i="25"/>
  <x:c r="Q6362" i="25"/>
  <x:c r="R6362" i="25"/>
  <x:c r="A6363" i="25"/>
  <x:c r="B6363" i="25"/>
  <x:c r="C6363" i="25"/>
  <x:c r="D6363" i="25"/>
  <x:c r="E6363" i="25"/>
  <x:c r="F6363" i="25"/>
  <x:c r="G6363" i="25"/>
  <x:c r="H6363" i="25"/>
  <x:c r="I6363" i="25"/>
  <x:c r="J6363" i="25"/>
  <x:c r="K6363" i="25"/>
  <x:c r="L6363" i="25"/>
  <x:c r="M6363" i="25"/>
  <x:c r="N6363" i="25"/>
  <x:c r="P6363" i="25"/>
  <x:c r="Q6363" i="25"/>
  <x:c r="R6363" i="25"/>
  <x:c r="A6364" i="25"/>
  <x:c r="B6364" i="25"/>
  <x:c r="C6364" i="25"/>
  <x:c r="D6364" i="25"/>
  <x:c r="E6364" i="25"/>
  <x:c r="F6364" i="25"/>
  <x:c r="G6364" i="25"/>
  <x:c r="H6364" i="25"/>
  <x:c r="I6364" i="25"/>
  <x:c r="J6364" i="25"/>
  <x:c r="K6364" i="25"/>
  <x:c r="L6364" i="25"/>
  <x:c r="M6364" i="25"/>
  <x:c r="N6364" i="25"/>
  <x:c r="P6364" i="25"/>
  <x:c r="Q6364" i="25"/>
  <x:c r="R6364" i="25"/>
  <x:c r="A6365" i="25"/>
  <x:c r="B6365" i="25"/>
  <x:c r="C6365" i="25"/>
  <x:c r="D6365" i="25"/>
  <x:c r="E6365" i="25"/>
  <x:c r="F6365" i="25"/>
  <x:c r="G6365" i="25"/>
  <x:c r="H6365" i="25"/>
  <x:c r="I6365" i="25"/>
  <x:c r="J6365" i="25"/>
  <x:c r="K6365" i="25"/>
  <x:c r="L6365" i="25"/>
  <x:c r="M6365" i="25"/>
  <x:c r="N6365" i="25"/>
  <x:c r="P6365" i="25"/>
  <x:c r="Q6365" i="25"/>
  <x:c r="R6365" i="25"/>
  <x:c r="A6366" i="25"/>
  <x:c r="B6366" i="25"/>
  <x:c r="C6366" i="25"/>
  <x:c r="D6366" i="25"/>
  <x:c r="E6366" i="25"/>
  <x:c r="F6366" i="25"/>
  <x:c r="G6366" i="25"/>
  <x:c r="H6366" i="25"/>
  <x:c r="I6366" i="25"/>
  <x:c r="J6366" i="25"/>
  <x:c r="K6366" i="25"/>
  <x:c r="L6366" i="25"/>
  <x:c r="M6366" i="25"/>
  <x:c r="N6366" i="25"/>
  <x:c r="P6366" i="25"/>
  <x:c r="Q6366" i="25"/>
  <x:c r="R6366" i="25"/>
  <x:c r="A6367" i="25"/>
  <x:c r="B6367" i="25"/>
  <x:c r="C6367" i="25"/>
  <x:c r="D6367" i="25"/>
  <x:c r="E6367" i="25"/>
  <x:c r="F6367" i="25"/>
  <x:c r="G6367" i="25"/>
  <x:c r="H6367" i="25"/>
  <x:c r="I6367" i="25"/>
  <x:c r="J6367" i="25"/>
  <x:c r="K6367" i="25"/>
  <x:c r="L6367" i="25"/>
  <x:c r="M6367" i="25"/>
  <x:c r="N6367" i="25"/>
  <x:c r="P6367" i="25"/>
  <x:c r="Q6367" i="25"/>
  <x:c r="R6367" i="25"/>
  <x:c r="A6368" i="25"/>
  <x:c r="B6368" i="25"/>
  <x:c r="C6368" i="25"/>
  <x:c r="D6368" i="25"/>
  <x:c r="E6368" i="25"/>
  <x:c r="F6368" i="25"/>
  <x:c r="G6368" i="25"/>
  <x:c r="H6368" i="25"/>
  <x:c r="I6368" i="25"/>
  <x:c r="J6368" i="25"/>
  <x:c r="K6368" i="25"/>
  <x:c r="L6368" i="25"/>
  <x:c r="M6368" i="25"/>
  <x:c r="N6368" i="25"/>
  <x:c r="P6368" i="25"/>
  <x:c r="Q6368" i="25"/>
  <x:c r="R6368" i="25"/>
  <x:c r="A6369" i="25"/>
  <x:c r="B6369" i="25"/>
  <x:c r="C6369" i="25"/>
  <x:c r="D6369" i="25"/>
  <x:c r="E6369" i="25"/>
  <x:c r="F6369" i="25"/>
  <x:c r="G6369" i="25"/>
  <x:c r="H6369" i="25"/>
  <x:c r="I6369" i="25"/>
  <x:c r="J6369" i="25"/>
  <x:c r="K6369" i="25"/>
  <x:c r="L6369" i="25"/>
  <x:c r="M6369" i="25"/>
  <x:c r="N6369" i="25"/>
  <x:c r="P6369" i="25"/>
  <x:c r="Q6369" i="25"/>
  <x:c r="R6369" i="25"/>
  <x:c r="A6370" i="25"/>
  <x:c r="B6370" i="25"/>
  <x:c r="C6370" i="25"/>
  <x:c r="D6370" i="25"/>
  <x:c r="E6370" i="25"/>
  <x:c r="F6370" i="25"/>
  <x:c r="G6370" i="25"/>
  <x:c r="H6370" i="25"/>
  <x:c r="I6370" i="25"/>
  <x:c r="J6370" i="25"/>
  <x:c r="K6370" i="25"/>
  <x:c r="L6370" i="25"/>
  <x:c r="M6370" i="25"/>
  <x:c r="N6370" i="25"/>
  <x:c r="P6370" i="25"/>
  <x:c r="Q6370" i="25"/>
  <x:c r="R6370" i="25"/>
  <x:c r="A6371" i="25"/>
  <x:c r="B6371" i="25"/>
  <x:c r="C6371" i="25"/>
  <x:c r="D6371" i="25"/>
  <x:c r="E6371" i="25"/>
  <x:c r="F6371" i="25"/>
  <x:c r="G6371" i="25"/>
  <x:c r="H6371" i="25"/>
  <x:c r="I6371" i="25"/>
  <x:c r="J6371" i="25"/>
  <x:c r="K6371" i="25"/>
  <x:c r="L6371" i="25"/>
  <x:c r="M6371" i="25"/>
  <x:c r="N6371" i="25"/>
  <x:c r="P6371" i="25"/>
  <x:c r="Q6371" i="25"/>
  <x:c r="R6371" i="25"/>
  <x:c r="A6372" i="25"/>
  <x:c r="B6372" i="25"/>
  <x:c r="C6372" i="25"/>
  <x:c r="D6372" i="25"/>
  <x:c r="E6372" i="25"/>
  <x:c r="F6372" i="25"/>
  <x:c r="G6372" i="25"/>
  <x:c r="H6372" i="25"/>
  <x:c r="I6372" i="25"/>
  <x:c r="J6372" i="25"/>
  <x:c r="K6372" i="25"/>
  <x:c r="L6372" i="25"/>
  <x:c r="M6372" i="25"/>
  <x:c r="N6372" i="25"/>
  <x:c r="P6372" i="25"/>
  <x:c r="Q6372" i="25"/>
  <x:c r="R6372" i="25"/>
  <x:c r="A6373" i="25"/>
  <x:c r="B6373" i="25"/>
  <x:c r="C6373" i="25"/>
  <x:c r="D6373" i="25"/>
  <x:c r="E6373" i="25"/>
  <x:c r="F6373" i="25"/>
  <x:c r="G6373" i="25"/>
  <x:c r="H6373" i="25"/>
  <x:c r="I6373" i="25"/>
  <x:c r="J6373" i="25"/>
  <x:c r="K6373" i="25"/>
  <x:c r="L6373" i="25"/>
  <x:c r="M6373" i="25"/>
  <x:c r="N6373" i="25"/>
  <x:c r="P6373" i="25"/>
  <x:c r="Q6373" i="25"/>
  <x:c r="R6373" i="25"/>
  <x:c r="A6374" i="25"/>
  <x:c r="B6374" i="25"/>
  <x:c r="C6374" i="25"/>
  <x:c r="D6374" i="25"/>
  <x:c r="E6374" i="25"/>
  <x:c r="F6374" i="25"/>
  <x:c r="G6374" i="25"/>
  <x:c r="H6374" i="25"/>
  <x:c r="I6374" i="25"/>
  <x:c r="J6374" i="25"/>
  <x:c r="K6374" i="25"/>
  <x:c r="L6374" i="25"/>
  <x:c r="M6374" i="25"/>
  <x:c r="N6374" i="25"/>
  <x:c r="P6374" i="25"/>
  <x:c r="Q6374" i="25"/>
  <x:c r="R6374" i="25"/>
  <x:c r="A6375" i="25"/>
  <x:c r="B6375" i="25"/>
  <x:c r="C6375" i="25"/>
  <x:c r="D6375" i="25"/>
  <x:c r="E6375" i="25"/>
  <x:c r="F6375" i="25"/>
  <x:c r="G6375" i="25"/>
  <x:c r="H6375" i="25"/>
  <x:c r="I6375" i="25"/>
  <x:c r="J6375" i="25"/>
  <x:c r="K6375" i="25"/>
  <x:c r="L6375" i="25"/>
  <x:c r="M6375" i="25"/>
  <x:c r="N6375" i="25"/>
  <x:c r="P6375" i="25"/>
  <x:c r="Q6375" i="25"/>
  <x:c r="R6375" i="25"/>
  <x:c r="A6376" i="25"/>
  <x:c r="B6376" i="25"/>
  <x:c r="C6376" i="25"/>
  <x:c r="D6376" i="25"/>
  <x:c r="E6376" i="25"/>
  <x:c r="F6376" i="25"/>
  <x:c r="G6376" i="25"/>
  <x:c r="H6376" i="25"/>
  <x:c r="I6376" i="25"/>
  <x:c r="J6376" i="25"/>
  <x:c r="K6376" i="25"/>
  <x:c r="L6376" i="25"/>
  <x:c r="M6376" i="25"/>
  <x:c r="N6376" i="25"/>
  <x:c r="P6376" i="25"/>
  <x:c r="Q6376" i="25"/>
  <x:c r="R6376" i="25"/>
  <x:c r="A6377" i="25"/>
  <x:c r="B6377" i="25"/>
  <x:c r="C6377" i="25"/>
  <x:c r="D6377" i="25"/>
  <x:c r="E6377" i="25"/>
  <x:c r="F6377" i="25"/>
  <x:c r="G6377" i="25"/>
  <x:c r="H6377" i="25"/>
  <x:c r="I6377" i="25"/>
  <x:c r="J6377" i="25"/>
  <x:c r="K6377" i="25"/>
  <x:c r="L6377" i="25"/>
  <x:c r="M6377" i="25"/>
  <x:c r="N6377" i="25"/>
  <x:c r="P6377" i="25"/>
  <x:c r="Q6377" i="25"/>
  <x:c r="R6377" i="25"/>
  <x:c r="A6378" i="25"/>
  <x:c r="B6378" i="25"/>
  <x:c r="C6378" i="25"/>
  <x:c r="D6378" i="25"/>
  <x:c r="E6378" i="25"/>
  <x:c r="F6378" i="25"/>
  <x:c r="G6378" i="25"/>
  <x:c r="H6378" i="25"/>
  <x:c r="I6378" i="25"/>
  <x:c r="J6378" i="25"/>
  <x:c r="K6378" i="25"/>
  <x:c r="L6378" i="25"/>
  <x:c r="M6378" i="25"/>
  <x:c r="N6378" i="25"/>
  <x:c r="P6378" i="25"/>
  <x:c r="Q6378" i="25"/>
  <x:c r="R6378" i="25"/>
  <x:c r="A6379" i="25"/>
  <x:c r="B6379" i="25"/>
  <x:c r="C6379" i="25"/>
  <x:c r="D6379" i="25"/>
  <x:c r="E6379" i="25"/>
  <x:c r="F6379" i="25"/>
  <x:c r="G6379" i="25"/>
  <x:c r="H6379" i="25"/>
  <x:c r="I6379" i="25"/>
  <x:c r="J6379" i="25"/>
  <x:c r="K6379" i="25"/>
  <x:c r="L6379" i="25"/>
  <x:c r="M6379" i="25"/>
  <x:c r="N6379" i="25"/>
  <x:c r="P6379" i="25"/>
  <x:c r="Q6379" i="25"/>
  <x:c r="R6379" i="25"/>
  <x:c r="A6380" i="25"/>
  <x:c r="B6380" i="25"/>
  <x:c r="C6380" i="25"/>
  <x:c r="D6380" i="25"/>
  <x:c r="E6380" i="25"/>
  <x:c r="F6380" i="25"/>
  <x:c r="G6380" i="25"/>
  <x:c r="H6380" i="25"/>
  <x:c r="I6380" i="25"/>
  <x:c r="J6380" i="25"/>
  <x:c r="K6380" i="25"/>
  <x:c r="L6380" i="25"/>
  <x:c r="M6380" i="25"/>
  <x:c r="N6380" i="25"/>
  <x:c r="P6380" i="25"/>
  <x:c r="Q6380" i="25"/>
  <x:c r="R6380" i="25"/>
  <x:c r="A6381" i="25"/>
  <x:c r="B6381" i="25"/>
  <x:c r="C6381" i="25"/>
  <x:c r="D6381" i="25"/>
  <x:c r="E6381" i="25"/>
  <x:c r="F6381" i="25"/>
  <x:c r="G6381" i="25"/>
  <x:c r="H6381" i="25"/>
  <x:c r="I6381" i="25"/>
  <x:c r="J6381" i="25"/>
  <x:c r="K6381" i="25"/>
  <x:c r="L6381" i="25"/>
  <x:c r="M6381" i="25"/>
  <x:c r="N6381" i="25"/>
  <x:c r="P6381" i="25"/>
  <x:c r="Q6381" i="25"/>
  <x:c r="R6381" i="25"/>
  <x:c r="A6382" i="25"/>
  <x:c r="B6382" i="25"/>
  <x:c r="C6382" i="25"/>
  <x:c r="D6382" i="25"/>
  <x:c r="E6382" i="25"/>
  <x:c r="F6382" i="25"/>
  <x:c r="G6382" i="25"/>
  <x:c r="H6382" i="25"/>
  <x:c r="I6382" i="25"/>
  <x:c r="J6382" i="25"/>
  <x:c r="K6382" i="25"/>
  <x:c r="L6382" i="25"/>
  <x:c r="M6382" i="25"/>
  <x:c r="N6382" i="25"/>
  <x:c r="P6382" i="25"/>
  <x:c r="Q6382" i="25"/>
  <x:c r="R6382" i="25"/>
  <x:c r="A6383" i="25"/>
  <x:c r="B6383" i="25"/>
  <x:c r="C6383" i="25"/>
  <x:c r="D6383" i="25"/>
  <x:c r="E6383" i="25"/>
  <x:c r="F6383" i="25"/>
  <x:c r="G6383" i="25"/>
  <x:c r="H6383" i="25"/>
  <x:c r="I6383" i="25"/>
  <x:c r="J6383" i="25"/>
  <x:c r="K6383" i="25"/>
  <x:c r="L6383" i="25"/>
  <x:c r="M6383" i="25"/>
  <x:c r="N6383" i="25"/>
  <x:c r="P6383" i="25"/>
  <x:c r="Q6383" i="25"/>
  <x:c r="R6383" i="25"/>
  <x:c r="A6384" i="25"/>
  <x:c r="B6384" i="25"/>
  <x:c r="C6384" i="25"/>
  <x:c r="D6384" i="25"/>
  <x:c r="E6384" i="25"/>
  <x:c r="F6384" i="25"/>
  <x:c r="G6384" i="25"/>
  <x:c r="H6384" i="25"/>
  <x:c r="I6384" i="25"/>
  <x:c r="J6384" i="25"/>
  <x:c r="K6384" i="25"/>
  <x:c r="L6384" i="25"/>
  <x:c r="M6384" i="25"/>
  <x:c r="N6384" i="25"/>
  <x:c r="P6384" i="25"/>
  <x:c r="Q6384" i="25"/>
  <x:c r="R6384" i="25"/>
  <x:c r="A6385" i="25"/>
  <x:c r="B6385" i="25"/>
  <x:c r="C6385" i="25"/>
  <x:c r="D6385" i="25"/>
  <x:c r="E6385" i="25"/>
  <x:c r="F6385" i="25"/>
  <x:c r="G6385" i="25"/>
  <x:c r="H6385" i="25"/>
  <x:c r="I6385" i="25"/>
  <x:c r="J6385" i="25"/>
  <x:c r="K6385" i="25"/>
  <x:c r="L6385" i="25"/>
  <x:c r="M6385" i="25"/>
  <x:c r="N6385" i="25"/>
  <x:c r="P6385" i="25"/>
  <x:c r="Q6385" i="25"/>
  <x:c r="R6385" i="25"/>
  <x:c r="A6386" i="25"/>
  <x:c r="B6386" i="25"/>
  <x:c r="C6386" i="25"/>
  <x:c r="D6386" i="25"/>
  <x:c r="E6386" i="25"/>
  <x:c r="F6386" i="25"/>
  <x:c r="G6386" i="25"/>
  <x:c r="H6386" i="25"/>
  <x:c r="I6386" i="25"/>
  <x:c r="J6386" i="25"/>
  <x:c r="K6386" i="25"/>
  <x:c r="L6386" i="25"/>
  <x:c r="M6386" i="25"/>
  <x:c r="N6386" i="25"/>
  <x:c r="P6386" i="25"/>
  <x:c r="Q6386" i="25"/>
  <x:c r="R6386" i="25"/>
  <x:c r="A6387" i="25"/>
  <x:c r="B6387" i="25"/>
  <x:c r="C6387" i="25"/>
  <x:c r="D6387" i="25"/>
  <x:c r="E6387" i="25"/>
  <x:c r="F6387" i="25"/>
  <x:c r="G6387" i="25"/>
  <x:c r="H6387" i="25"/>
  <x:c r="I6387" i="25"/>
  <x:c r="J6387" i="25"/>
  <x:c r="K6387" i="25"/>
  <x:c r="L6387" i="25"/>
  <x:c r="M6387" i="25"/>
  <x:c r="N6387" i="25"/>
  <x:c r="P6387" i="25"/>
  <x:c r="Q6387" i="25"/>
  <x:c r="R6387" i="25"/>
  <x:c r="A6388" i="25"/>
  <x:c r="B6388" i="25"/>
  <x:c r="C6388" i="25"/>
  <x:c r="D6388" i="25"/>
  <x:c r="E6388" i="25"/>
  <x:c r="F6388" i="25"/>
  <x:c r="G6388" i="25"/>
  <x:c r="H6388" i="25"/>
  <x:c r="I6388" i="25"/>
  <x:c r="J6388" i="25"/>
  <x:c r="K6388" i="25"/>
  <x:c r="L6388" i="25"/>
  <x:c r="M6388" i="25"/>
  <x:c r="N6388" i="25"/>
  <x:c r="P6388" i="25"/>
  <x:c r="Q6388" i="25"/>
  <x:c r="R6388" i="25"/>
  <x:c r="A6389" i="25"/>
  <x:c r="B6389" i="25"/>
  <x:c r="C6389" i="25"/>
  <x:c r="D6389" i="25"/>
  <x:c r="E6389" i="25"/>
  <x:c r="F6389" i="25"/>
  <x:c r="G6389" i="25"/>
  <x:c r="H6389" i="25"/>
  <x:c r="I6389" i="25"/>
  <x:c r="J6389" i="25"/>
  <x:c r="K6389" i="25"/>
  <x:c r="L6389" i="25"/>
  <x:c r="M6389" i="25"/>
  <x:c r="N6389" i="25"/>
  <x:c r="P6389" i="25"/>
  <x:c r="Q6389" i="25"/>
  <x:c r="R6389" i="25"/>
  <x:c r="A6390" i="25"/>
  <x:c r="B6390" i="25"/>
  <x:c r="C6390" i="25"/>
  <x:c r="D6390" i="25"/>
  <x:c r="E6390" i="25"/>
  <x:c r="F6390" i="25"/>
  <x:c r="G6390" i="25"/>
  <x:c r="H6390" i="25"/>
  <x:c r="I6390" i="25"/>
  <x:c r="J6390" i="25"/>
  <x:c r="K6390" i="25"/>
  <x:c r="L6390" i="25"/>
  <x:c r="M6390" i="25"/>
  <x:c r="N6390" i="25"/>
  <x:c r="P6390" i="25"/>
  <x:c r="Q6390" i="25"/>
  <x:c r="R6390" i="25"/>
  <x:c r="A6391" i="25"/>
  <x:c r="B6391" i="25"/>
  <x:c r="C6391" i="25"/>
  <x:c r="D6391" i="25"/>
  <x:c r="E6391" i="25"/>
  <x:c r="F6391" i="25"/>
  <x:c r="G6391" i="25"/>
  <x:c r="H6391" i="25"/>
  <x:c r="I6391" i="25"/>
  <x:c r="J6391" i="25"/>
  <x:c r="K6391" i="25"/>
  <x:c r="L6391" i="25"/>
  <x:c r="M6391" i="25"/>
  <x:c r="N6391" i="25"/>
  <x:c r="P6391" i="25"/>
  <x:c r="Q6391" i="25"/>
  <x:c r="R6391" i="25"/>
  <x:c r="A6392" i="25"/>
  <x:c r="B6392" i="25"/>
  <x:c r="C6392" i="25"/>
  <x:c r="D6392" i="25"/>
  <x:c r="E6392" i="25"/>
  <x:c r="F6392" i="25"/>
  <x:c r="G6392" i="25"/>
  <x:c r="H6392" i="25"/>
  <x:c r="I6392" i="25"/>
  <x:c r="J6392" i="25"/>
  <x:c r="K6392" i="25"/>
  <x:c r="L6392" i="25"/>
  <x:c r="M6392" i="25"/>
  <x:c r="N6392" i="25"/>
  <x:c r="P6392" i="25"/>
  <x:c r="Q6392" i="25"/>
  <x:c r="R6392" i="25"/>
  <x:c r="A6393" i="25"/>
  <x:c r="B6393" i="25"/>
  <x:c r="C6393" i="25"/>
  <x:c r="D6393" i="25"/>
  <x:c r="E6393" i="25"/>
  <x:c r="F6393" i="25"/>
  <x:c r="G6393" i="25"/>
  <x:c r="H6393" i="25"/>
  <x:c r="I6393" i="25"/>
  <x:c r="J6393" i="25"/>
  <x:c r="K6393" i="25"/>
  <x:c r="L6393" i="25"/>
  <x:c r="M6393" i="25"/>
  <x:c r="N6393" i="25"/>
  <x:c r="P6393" i="25"/>
  <x:c r="Q6393" i="25"/>
  <x:c r="R6393" i="25"/>
  <x:c r="A6394" i="25"/>
  <x:c r="B6394" i="25"/>
  <x:c r="C6394" i="25"/>
  <x:c r="D6394" i="25"/>
  <x:c r="E6394" i="25"/>
  <x:c r="F6394" i="25"/>
  <x:c r="G6394" i="25"/>
  <x:c r="H6394" i="25"/>
  <x:c r="I6394" i="25"/>
  <x:c r="J6394" i="25"/>
  <x:c r="K6394" i="25"/>
  <x:c r="L6394" i="25"/>
  <x:c r="M6394" i="25"/>
  <x:c r="N6394" i="25"/>
  <x:c r="P6394" i="25"/>
  <x:c r="Q6394" i="25"/>
  <x:c r="R6394" i="25"/>
  <x:c r="A6395" i="25"/>
  <x:c r="B6395" i="25"/>
  <x:c r="C6395" i="25"/>
  <x:c r="D6395" i="25"/>
  <x:c r="E6395" i="25"/>
  <x:c r="F6395" i="25"/>
  <x:c r="G6395" i="25"/>
  <x:c r="H6395" i="25"/>
  <x:c r="I6395" i="25"/>
  <x:c r="J6395" i="25"/>
  <x:c r="K6395" i="25"/>
  <x:c r="L6395" i="25"/>
  <x:c r="M6395" i="25"/>
  <x:c r="N6395" i="25"/>
  <x:c r="P6395" i="25"/>
  <x:c r="Q6395" i="25"/>
  <x:c r="R6395" i="25"/>
  <x:c r="A6396" i="25"/>
  <x:c r="B6396" i="25"/>
  <x:c r="C6396" i="25"/>
  <x:c r="D6396" i="25"/>
  <x:c r="E6396" i="25"/>
  <x:c r="F6396" i="25"/>
  <x:c r="G6396" i="25"/>
  <x:c r="H6396" i="25"/>
  <x:c r="I6396" i="25"/>
  <x:c r="J6396" i="25"/>
  <x:c r="K6396" i="25"/>
  <x:c r="L6396" i="25"/>
  <x:c r="M6396" i="25"/>
  <x:c r="N6396" i="25"/>
  <x:c r="P6396" i="25"/>
  <x:c r="Q6396" i="25"/>
  <x:c r="R6396" i="25"/>
  <x:c r="A6397" i="25"/>
  <x:c r="B6397" i="25"/>
  <x:c r="C6397" i="25"/>
  <x:c r="D6397" i="25"/>
  <x:c r="E6397" i="25"/>
  <x:c r="F6397" i="25"/>
  <x:c r="G6397" i="25"/>
  <x:c r="H6397" i="25"/>
  <x:c r="I6397" i="25"/>
  <x:c r="J6397" i="25"/>
  <x:c r="K6397" i="25"/>
  <x:c r="L6397" i="25"/>
  <x:c r="M6397" i="25"/>
  <x:c r="N6397" i="25"/>
  <x:c r="P6397" i="25"/>
  <x:c r="Q6397" i="25"/>
  <x:c r="R6397" i="25"/>
  <x:c r="A6398" i="25"/>
  <x:c r="B6398" i="25"/>
  <x:c r="C6398" i="25"/>
  <x:c r="D6398" i="25"/>
  <x:c r="E6398" i="25"/>
  <x:c r="F6398" i="25"/>
  <x:c r="G6398" i="25"/>
  <x:c r="H6398" i="25"/>
  <x:c r="I6398" i="25"/>
  <x:c r="J6398" i="25"/>
  <x:c r="K6398" i="25"/>
  <x:c r="L6398" i="25"/>
  <x:c r="M6398" i="25"/>
  <x:c r="N6398" i="25"/>
  <x:c r="P6398" i="25"/>
  <x:c r="Q6398" i="25"/>
  <x:c r="R6398" i="25"/>
  <x:c r="A6399" i="25"/>
  <x:c r="B6399" i="25"/>
  <x:c r="C6399" i="25"/>
  <x:c r="D6399" i="25"/>
  <x:c r="E6399" i="25"/>
  <x:c r="F6399" i="25"/>
  <x:c r="G6399" i="25"/>
  <x:c r="H6399" i="25"/>
  <x:c r="I6399" i="25"/>
  <x:c r="J6399" i="25"/>
  <x:c r="K6399" i="25"/>
  <x:c r="L6399" i="25"/>
  <x:c r="M6399" i="25"/>
  <x:c r="N6399" i="25"/>
  <x:c r="P6399" i="25"/>
  <x:c r="Q6399" i="25"/>
  <x:c r="R6399" i="25"/>
  <x:c r="A6400" i="25"/>
  <x:c r="B6400" i="25"/>
  <x:c r="C6400" i="25"/>
  <x:c r="D6400" i="25"/>
  <x:c r="E6400" i="25"/>
  <x:c r="F6400" i="25"/>
  <x:c r="G6400" i="25"/>
  <x:c r="H6400" i="25"/>
  <x:c r="I6400" i="25"/>
  <x:c r="J6400" i="25"/>
  <x:c r="K6400" i="25"/>
  <x:c r="L6400" i="25"/>
  <x:c r="M6400" i="25"/>
  <x:c r="N6400" i="25"/>
  <x:c r="P6400" i="25"/>
  <x:c r="Q6400" i="25"/>
  <x:c r="R6400" i="25"/>
  <x:c r="A6401" i="25"/>
  <x:c r="B6401" i="25"/>
  <x:c r="C6401" i="25"/>
  <x:c r="D6401" i="25"/>
  <x:c r="E6401" i="25"/>
  <x:c r="F6401" i="25"/>
  <x:c r="G6401" i="25"/>
  <x:c r="H6401" i="25"/>
  <x:c r="I6401" i="25"/>
  <x:c r="J6401" i="25"/>
  <x:c r="K6401" i="25"/>
  <x:c r="L6401" i="25"/>
  <x:c r="M6401" i="25"/>
  <x:c r="N6401" i="25"/>
  <x:c r="P6401" i="25"/>
  <x:c r="Q6401" i="25"/>
  <x:c r="R6401" i="25"/>
  <x:c r="A6402" i="25"/>
  <x:c r="B6402" i="25"/>
  <x:c r="C6402" i="25"/>
  <x:c r="D6402" i="25"/>
  <x:c r="E6402" i="25"/>
  <x:c r="F6402" i="25"/>
  <x:c r="G6402" i="25"/>
  <x:c r="H6402" i="25"/>
  <x:c r="I6402" i="25"/>
  <x:c r="J6402" i="25"/>
  <x:c r="K6402" i="25"/>
  <x:c r="L6402" i="25"/>
  <x:c r="M6402" i="25"/>
  <x:c r="N6402" i="25"/>
  <x:c r="P6402" i="25"/>
  <x:c r="Q6402" i="25"/>
  <x:c r="R6402" i="25"/>
  <x:c r="A6403" i="25"/>
  <x:c r="B6403" i="25"/>
  <x:c r="C6403" i="25"/>
  <x:c r="D6403" i="25"/>
  <x:c r="E6403" i="25"/>
  <x:c r="F6403" i="25"/>
  <x:c r="G6403" i="25"/>
  <x:c r="H6403" i="25"/>
  <x:c r="I6403" i="25"/>
  <x:c r="J6403" i="25"/>
  <x:c r="K6403" i="25"/>
  <x:c r="L6403" i="25"/>
  <x:c r="M6403" i="25"/>
  <x:c r="N6403" i="25"/>
  <x:c r="P6403" i="25"/>
  <x:c r="Q6403" i="25"/>
  <x:c r="R6403" i="25"/>
  <x:c r="A6404" i="25"/>
  <x:c r="B6404" i="25"/>
  <x:c r="C6404" i="25"/>
  <x:c r="D6404" i="25"/>
  <x:c r="E6404" i="25"/>
  <x:c r="F6404" i="25"/>
  <x:c r="G6404" i="25"/>
  <x:c r="H6404" i="25"/>
  <x:c r="I6404" i="25"/>
  <x:c r="J6404" i="25"/>
  <x:c r="K6404" i="25"/>
  <x:c r="L6404" i="25"/>
  <x:c r="M6404" i="25"/>
  <x:c r="N6404" i="25"/>
  <x:c r="P6404" i="25"/>
  <x:c r="Q6404" i="25"/>
  <x:c r="R6404" i="25"/>
  <x:c r="A6405" i="25"/>
  <x:c r="B6405" i="25"/>
  <x:c r="C6405" i="25"/>
  <x:c r="D6405" i="25"/>
  <x:c r="E6405" i="25"/>
  <x:c r="F6405" i="25"/>
  <x:c r="G6405" i="25"/>
  <x:c r="H6405" i="25"/>
  <x:c r="I6405" i="25"/>
  <x:c r="J6405" i="25"/>
  <x:c r="K6405" i="25"/>
  <x:c r="L6405" i="25"/>
  <x:c r="M6405" i="25"/>
  <x:c r="N6405" i="25"/>
  <x:c r="P6405" i="25"/>
  <x:c r="Q6405" i="25"/>
  <x:c r="R6405" i="25"/>
  <x:c r="A6406" i="25"/>
  <x:c r="B6406" i="25"/>
  <x:c r="C6406" i="25"/>
  <x:c r="D6406" i="25"/>
  <x:c r="E6406" i="25"/>
  <x:c r="F6406" i="25"/>
  <x:c r="G6406" i="25"/>
  <x:c r="H6406" i="25"/>
  <x:c r="I6406" i="25"/>
  <x:c r="J6406" i="25"/>
  <x:c r="K6406" i="25"/>
  <x:c r="L6406" i="25"/>
  <x:c r="M6406" i="25"/>
  <x:c r="N6406" i="25"/>
  <x:c r="P6406" i="25"/>
  <x:c r="Q6406" i="25"/>
  <x:c r="R6406" i="25"/>
  <x:c r="A6407" i="25"/>
  <x:c r="B6407" i="25"/>
  <x:c r="C6407" i="25"/>
  <x:c r="D6407" i="25"/>
  <x:c r="E6407" i="25"/>
  <x:c r="F6407" i="25"/>
  <x:c r="G6407" i="25"/>
  <x:c r="H6407" i="25"/>
  <x:c r="I6407" i="25"/>
  <x:c r="J6407" i="25"/>
  <x:c r="K6407" i="25"/>
  <x:c r="L6407" i="25"/>
  <x:c r="M6407" i="25"/>
  <x:c r="N6407" i="25"/>
  <x:c r="P6407" i="25"/>
  <x:c r="Q6407" i="25"/>
  <x:c r="R6407" i="25"/>
  <x:c r="A6408" i="25"/>
  <x:c r="B6408" i="25"/>
  <x:c r="C6408" i="25"/>
  <x:c r="D6408" i="25"/>
  <x:c r="E6408" i="25"/>
  <x:c r="F6408" i="25"/>
  <x:c r="G6408" i="25"/>
  <x:c r="H6408" i="25"/>
  <x:c r="I6408" i="25"/>
  <x:c r="J6408" i="25"/>
  <x:c r="K6408" i="25"/>
  <x:c r="L6408" i="25"/>
  <x:c r="M6408" i="25"/>
  <x:c r="N6408" i="25"/>
  <x:c r="P6408" i="25"/>
  <x:c r="Q6408" i="25"/>
  <x:c r="R6408" i="25"/>
  <x:c r="A6409" i="25"/>
  <x:c r="B6409" i="25"/>
  <x:c r="C6409" i="25"/>
  <x:c r="D6409" i="25"/>
  <x:c r="E6409" i="25"/>
  <x:c r="F6409" i="25"/>
  <x:c r="G6409" i="25"/>
  <x:c r="H6409" i="25"/>
  <x:c r="I6409" i="25"/>
  <x:c r="J6409" i="25"/>
  <x:c r="K6409" i="25"/>
  <x:c r="L6409" i="25"/>
  <x:c r="M6409" i="25"/>
  <x:c r="N6409" i="25"/>
  <x:c r="P6409" i="25"/>
  <x:c r="Q6409" i="25"/>
  <x:c r="R6409" i="25"/>
  <x:c r="A6410" i="25"/>
  <x:c r="B6410" i="25"/>
  <x:c r="C6410" i="25"/>
  <x:c r="D6410" i="25"/>
  <x:c r="E6410" i="25"/>
  <x:c r="F6410" i="25"/>
  <x:c r="G6410" i="25"/>
  <x:c r="H6410" i="25"/>
  <x:c r="I6410" i="25"/>
  <x:c r="J6410" i="25"/>
  <x:c r="K6410" i="25"/>
  <x:c r="L6410" i="25"/>
  <x:c r="M6410" i="25"/>
  <x:c r="N6410" i="25"/>
  <x:c r="P6410" i="25"/>
  <x:c r="Q6410" i="25"/>
  <x:c r="R6410" i="25"/>
  <x:c r="A6411" i="25"/>
  <x:c r="B6411" i="25"/>
  <x:c r="C6411" i="25"/>
  <x:c r="D6411" i="25"/>
  <x:c r="E6411" i="25"/>
  <x:c r="F6411" i="25"/>
  <x:c r="G6411" i="25"/>
  <x:c r="H6411" i="25"/>
  <x:c r="I6411" i="25"/>
  <x:c r="J6411" i="25"/>
  <x:c r="K6411" i="25"/>
  <x:c r="L6411" i="25"/>
  <x:c r="M6411" i="25"/>
  <x:c r="N6411" i="25"/>
  <x:c r="P6411" i="25"/>
  <x:c r="Q6411" i="25"/>
  <x:c r="R6411" i="25"/>
  <x:c r="A6412" i="25"/>
  <x:c r="B6412" i="25"/>
  <x:c r="C6412" i="25"/>
  <x:c r="D6412" i="25"/>
  <x:c r="E6412" i="25"/>
  <x:c r="F6412" i="25"/>
  <x:c r="G6412" i="25"/>
  <x:c r="H6412" i="25"/>
  <x:c r="I6412" i="25"/>
  <x:c r="J6412" i="25"/>
  <x:c r="K6412" i="25"/>
  <x:c r="L6412" i="25"/>
  <x:c r="M6412" i="25"/>
  <x:c r="N6412" i="25"/>
  <x:c r="P6412" i="25"/>
  <x:c r="Q6412" i="25"/>
  <x:c r="R6412" i="25"/>
  <x:c r="A6413" i="25"/>
  <x:c r="B6413" i="25"/>
  <x:c r="C6413" i="25"/>
  <x:c r="D6413" i="25"/>
  <x:c r="E6413" i="25"/>
  <x:c r="F6413" i="25"/>
  <x:c r="G6413" i="25"/>
  <x:c r="H6413" i="25"/>
  <x:c r="I6413" i="25"/>
  <x:c r="J6413" i="25"/>
  <x:c r="K6413" i="25"/>
  <x:c r="L6413" i="25"/>
  <x:c r="M6413" i="25"/>
  <x:c r="N6413" i="25"/>
  <x:c r="P6413" i="25"/>
  <x:c r="Q6413" i="25"/>
  <x:c r="R6413" i="25"/>
  <x:c r="A6414" i="25"/>
  <x:c r="B6414" i="25"/>
  <x:c r="C6414" i="25"/>
  <x:c r="D6414" i="25"/>
  <x:c r="E6414" i="25"/>
  <x:c r="F6414" i="25"/>
  <x:c r="G6414" i="25"/>
  <x:c r="H6414" i="25"/>
  <x:c r="I6414" i="25"/>
  <x:c r="J6414" i="25"/>
  <x:c r="K6414" i="25"/>
  <x:c r="L6414" i="25"/>
  <x:c r="M6414" i="25"/>
  <x:c r="N6414" i="25"/>
  <x:c r="P6414" i="25"/>
  <x:c r="Q6414" i="25"/>
  <x:c r="R6414" i="25"/>
  <x:c r="A6415" i="25"/>
  <x:c r="B6415" i="25"/>
  <x:c r="C6415" i="25"/>
  <x:c r="D6415" i="25"/>
  <x:c r="E6415" i="25"/>
  <x:c r="F6415" i="25"/>
  <x:c r="G6415" i="25"/>
  <x:c r="H6415" i="25"/>
  <x:c r="I6415" i="25"/>
  <x:c r="J6415" i="25"/>
  <x:c r="K6415" i="25"/>
  <x:c r="L6415" i="25"/>
  <x:c r="M6415" i="25"/>
  <x:c r="N6415" i="25"/>
  <x:c r="P6415" i="25"/>
  <x:c r="Q6415" i="25"/>
  <x:c r="R6415" i="25"/>
  <x:c r="A6416" i="25"/>
  <x:c r="B6416" i="25"/>
  <x:c r="C6416" i="25"/>
  <x:c r="D6416" i="25"/>
  <x:c r="E6416" i="25"/>
  <x:c r="F6416" i="25"/>
  <x:c r="G6416" i="25"/>
  <x:c r="H6416" i="25"/>
  <x:c r="I6416" i="25"/>
  <x:c r="J6416" i="25"/>
  <x:c r="K6416" i="25"/>
  <x:c r="L6416" i="25"/>
  <x:c r="M6416" i="25"/>
  <x:c r="N6416" i="25"/>
  <x:c r="P6416" i="25"/>
  <x:c r="Q6416" i="25"/>
  <x:c r="R6416" i="25"/>
  <x:c r="A6417" i="25"/>
  <x:c r="B6417" i="25"/>
  <x:c r="C6417" i="25"/>
  <x:c r="D6417" i="25"/>
  <x:c r="E6417" i="25"/>
  <x:c r="F6417" i="25"/>
  <x:c r="G6417" i="25"/>
  <x:c r="H6417" i="25"/>
  <x:c r="I6417" i="25"/>
  <x:c r="J6417" i="25"/>
  <x:c r="K6417" i="25"/>
  <x:c r="L6417" i="25"/>
  <x:c r="M6417" i="25"/>
  <x:c r="N6417" i="25"/>
  <x:c r="P6417" i="25"/>
  <x:c r="Q6417" i="25"/>
  <x:c r="R6417" i="25"/>
  <x:c r="A6418" i="25"/>
  <x:c r="B6418" i="25"/>
  <x:c r="C6418" i="25"/>
  <x:c r="D6418" i="25"/>
  <x:c r="E6418" i="25"/>
  <x:c r="F6418" i="25"/>
  <x:c r="G6418" i="25"/>
  <x:c r="H6418" i="25"/>
  <x:c r="I6418" i="25"/>
  <x:c r="J6418" i="25"/>
  <x:c r="K6418" i="25"/>
  <x:c r="L6418" i="25"/>
  <x:c r="M6418" i="25"/>
  <x:c r="N6418" i="25"/>
  <x:c r="P6418" i="25"/>
  <x:c r="Q6418" i="25"/>
  <x:c r="R6418" i="25"/>
  <x:c r="A6419" i="25"/>
  <x:c r="B6419" i="25"/>
  <x:c r="C6419" i="25"/>
  <x:c r="D6419" i="25"/>
  <x:c r="E6419" i="25"/>
  <x:c r="F6419" i="25"/>
  <x:c r="G6419" i="25"/>
  <x:c r="H6419" i="25"/>
  <x:c r="I6419" i="25"/>
  <x:c r="J6419" i="25"/>
  <x:c r="K6419" i="25"/>
  <x:c r="L6419" i="25"/>
  <x:c r="M6419" i="25"/>
  <x:c r="N6419" i="25"/>
  <x:c r="P6419" i="25"/>
  <x:c r="Q6419" i="25"/>
  <x:c r="R6419" i="25"/>
  <x:c r="A6420" i="25"/>
  <x:c r="B6420" i="25"/>
  <x:c r="C6420" i="25"/>
  <x:c r="D6420" i="25"/>
  <x:c r="E6420" i="25"/>
  <x:c r="F6420" i="25"/>
  <x:c r="G6420" i="25"/>
  <x:c r="H6420" i="25"/>
  <x:c r="I6420" i="25"/>
  <x:c r="J6420" i="25"/>
  <x:c r="K6420" i="25"/>
  <x:c r="L6420" i="25"/>
  <x:c r="M6420" i="25"/>
  <x:c r="N6420" i="25"/>
  <x:c r="P6420" i="25"/>
  <x:c r="Q6420" i="25"/>
  <x:c r="R6420" i="25"/>
  <x:c r="A6421" i="25"/>
  <x:c r="B6421" i="25"/>
  <x:c r="C6421" i="25"/>
  <x:c r="D6421" i="25"/>
  <x:c r="E6421" i="25"/>
  <x:c r="F6421" i="25"/>
  <x:c r="G6421" i="25"/>
  <x:c r="H6421" i="25"/>
  <x:c r="I6421" i="25"/>
  <x:c r="J6421" i="25"/>
  <x:c r="K6421" i="25"/>
  <x:c r="L6421" i="25"/>
  <x:c r="M6421" i="25"/>
  <x:c r="N6421" i="25"/>
  <x:c r="P6421" i="25"/>
  <x:c r="Q6421" i="25"/>
  <x:c r="R6421" i="25"/>
  <x:c r="A6422" i="25"/>
  <x:c r="B6422" i="25"/>
  <x:c r="C6422" i="25"/>
  <x:c r="D6422" i="25"/>
  <x:c r="E6422" i="25"/>
  <x:c r="F6422" i="25"/>
  <x:c r="G6422" i="25"/>
  <x:c r="H6422" i="25"/>
  <x:c r="I6422" i="25"/>
  <x:c r="J6422" i="25"/>
  <x:c r="K6422" i="25"/>
  <x:c r="L6422" i="25"/>
  <x:c r="M6422" i="25"/>
  <x:c r="N6422" i="25"/>
  <x:c r="P6422" i="25"/>
  <x:c r="Q6422" i="25"/>
  <x:c r="R6422" i="25"/>
  <x:c r="A6423" i="25"/>
  <x:c r="B6423" i="25"/>
  <x:c r="C6423" i="25"/>
  <x:c r="D6423" i="25"/>
  <x:c r="E6423" i="25"/>
  <x:c r="F6423" i="25"/>
  <x:c r="G6423" i="25"/>
  <x:c r="H6423" i="25"/>
  <x:c r="I6423" i="25"/>
  <x:c r="J6423" i="25"/>
  <x:c r="K6423" i="25"/>
  <x:c r="L6423" i="25"/>
  <x:c r="M6423" i="25"/>
  <x:c r="N6423" i="25"/>
  <x:c r="P6423" i="25"/>
  <x:c r="Q6423" i="25"/>
  <x:c r="R6423" i="25"/>
  <x:c r="A6424" i="25"/>
  <x:c r="B6424" i="25"/>
  <x:c r="C6424" i="25"/>
  <x:c r="D6424" i="25"/>
  <x:c r="E6424" i="25"/>
  <x:c r="F6424" i="25"/>
  <x:c r="G6424" i="25"/>
  <x:c r="H6424" i="25"/>
  <x:c r="I6424" i="25"/>
  <x:c r="J6424" i="25"/>
  <x:c r="K6424" i="25"/>
  <x:c r="L6424" i="25"/>
  <x:c r="M6424" i="25"/>
  <x:c r="N6424" i="25"/>
  <x:c r="P6424" i="25"/>
  <x:c r="Q6424" i="25"/>
  <x:c r="R6424" i="25"/>
  <x:c r="A6425" i="25"/>
  <x:c r="B6425" i="25"/>
  <x:c r="C6425" i="25"/>
  <x:c r="D6425" i="25"/>
  <x:c r="E6425" i="25"/>
  <x:c r="F6425" i="25"/>
  <x:c r="G6425" i="25"/>
  <x:c r="H6425" i="25"/>
  <x:c r="I6425" i="25"/>
  <x:c r="J6425" i="25"/>
  <x:c r="K6425" i="25"/>
  <x:c r="L6425" i="25"/>
  <x:c r="M6425" i="25"/>
  <x:c r="N6425" i="25"/>
  <x:c r="P6425" i="25"/>
  <x:c r="Q6425" i="25"/>
  <x:c r="R6425" i="25"/>
  <x:c r="A6426" i="25"/>
  <x:c r="B6426" i="25"/>
  <x:c r="C6426" i="25"/>
  <x:c r="D6426" i="25"/>
  <x:c r="E6426" i="25"/>
  <x:c r="F6426" i="25"/>
  <x:c r="G6426" i="25"/>
  <x:c r="H6426" i="25"/>
  <x:c r="I6426" i="25"/>
  <x:c r="J6426" i="25"/>
  <x:c r="K6426" i="25"/>
  <x:c r="L6426" i="25"/>
  <x:c r="M6426" i="25"/>
  <x:c r="N6426" i="25"/>
  <x:c r="P6426" i="25"/>
  <x:c r="Q6426" i="25"/>
  <x:c r="R6426" i="25"/>
  <x:c r="A6427" i="25"/>
  <x:c r="B6427" i="25"/>
  <x:c r="C6427" i="25"/>
  <x:c r="D6427" i="25"/>
  <x:c r="E6427" i="25"/>
  <x:c r="F6427" i="25"/>
  <x:c r="G6427" i="25"/>
  <x:c r="H6427" i="25"/>
  <x:c r="I6427" i="25"/>
  <x:c r="J6427" i="25"/>
  <x:c r="K6427" i="25"/>
  <x:c r="L6427" i="25"/>
  <x:c r="M6427" i="25"/>
  <x:c r="N6427" i="25"/>
  <x:c r="P6427" i="25"/>
  <x:c r="Q6427" i="25"/>
  <x:c r="R6427" i="25"/>
  <x:c r="A6428" i="25"/>
  <x:c r="B6428" i="25"/>
  <x:c r="C6428" i="25"/>
  <x:c r="D6428" i="25"/>
  <x:c r="E6428" i="25"/>
  <x:c r="F6428" i="25"/>
  <x:c r="G6428" i="25"/>
  <x:c r="H6428" i="25"/>
  <x:c r="I6428" i="25"/>
  <x:c r="J6428" i="25"/>
  <x:c r="K6428" i="25"/>
  <x:c r="L6428" i="25"/>
  <x:c r="M6428" i="25"/>
  <x:c r="N6428" i="25"/>
  <x:c r="P6428" i="25"/>
  <x:c r="Q6428" i="25"/>
  <x:c r="R6428" i="25"/>
  <x:c r="A6429" i="25"/>
  <x:c r="B6429" i="25"/>
  <x:c r="C6429" i="25"/>
  <x:c r="D6429" i="25"/>
  <x:c r="E6429" i="25"/>
  <x:c r="F6429" i="25"/>
  <x:c r="G6429" i="25"/>
  <x:c r="H6429" i="25"/>
  <x:c r="I6429" i="25"/>
  <x:c r="J6429" i="25"/>
  <x:c r="K6429" i="25"/>
  <x:c r="L6429" i="25"/>
  <x:c r="M6429" i="25"/>
  <x:c r="N6429" i="25"/>
  <x:c r="P6429" i="25"/>
  <x:c r="Q6429" i="25"/>
  <x:c r="R6429" i="25"/>
  <x:c r="A6430" i="25"/>
  <x:c r="B6430" i="25"/>
  <x:c r="C6430" i="25"/>
  <x:c r="D6430" i="25"/>
  <x:c r="E6430" i="25"/>
  <x:c r="F6430" i="25"/>
  <x:c r="G6430" i="25"/>
  <x:c r="H6430" i="25"/>
  <x:c r="I6430" i="25"/>
  <x:c r="J6430" i="25"/>
  <x:c r="K6430" i="25"/>
  <x:c r="L6430" i="25"/>
  <x:c r="M6430" i="25"/>
  <x:c r="N6430" i="25"/>
  <x:c r="P6430" i="25"/>
  <x:c r="Q6430" i="25"/>
  <x:c r="R6430" i="25"/>
  <x:c r="A6431" i="25"/>
  <x:c r="B6431" i="25"/>
  <x:c r="C6431" i="25"/>
  <x:c r="D6431" i="25"/>
  <x:c r="E6431" i="25"/>
  <x:c r="F6431" i="25"/>
  <x:c r="G6431" i="25"/>
  <x:c r="H6431" i="25"/>
  <x:c r="I6431" i="25"/>
  <x:c r="J6431" i="25"/>
  <x:c r="K6431" i="25"/>
  <x:c r="L6431" i="25"/>
  <x:c r="M6431" i="25"/>
  <x:c r="N6431" i="25"/>
  <x:c r="P6431" i="25"/>
  <x:c r="Q6431" i="25"/>
  <x:c r="R6431" i="25"/>
  <x:c r="A6432" i="25"/>
  <x:c r="B6432" i="25"/>
  <x:c r="C6432" i="25"/>
  <x:c r="D6432" i="25"/>
  <x:c r="E6432" i="25"/>
  <x:c r="F6432" i="25"/>
  <x:c r="G6432" i="25"/>
  <x:c r="H6432" i="25"/>
  <x:c r="I6432" i="25"/>
  <x:c r="J6432" i="25"/>
  <x:c r="K6432" i="25"/>
  <x:c r="L6432" i="25"/>
  <x:c r="M6432" i="25"/>
  <x:c r="N6432" i="25"/>
  <x:c r="P6432" i="25"/>
  <x:c r="Q6432" i="25"/>
  <x:c r="R6432" i="25"/>
  <x:c r="A6433" i="25"/>
  <x:c r="B6433" i="25"/>
  <x:c r="C6433" i="25"/>
  <x:c r="D6433" i="25"/>
  <x:c r="E6433" i="25"/>
  <x:c r="F6433" i="25"/>
  <x:c r="G6433" i="25"/>
  <x:c r="H6433" i="25"/>
  <x:c r="I6433" i="25"/>
  <x:c r="J6433" i="25"/>
  <x:c r="K6433" i="25"/>
  <x:c r="L6433" i="25"/>
  <x:c r="M6433" i="25"/>
  <x:c r="N6433" i="25"/>
  <x:c r="P6433" i="25"/>
  <x:c r="Q6433" i="25"/>
  <x:c r="R6433" i="25"/>
  <x:c r="A6434" i="25"/>
  <x:c r="B6434" i="25"/>
  <x:c r="C6434" i="25"/>
  <x:c r="D6434" i="25"/>
  <x:c r="E6434" i="25"/>
  <x:c r="F6434" i="25"/>
  <x:c r="G6434" i="25"/>
  <x:c r="H6434" i="25"/>
  <x:c r="I6434" i="25"/>
  <x:c r="J6434" i="25"/>
  <x:c r="K6434" i="25"/>
  <x:c r="L6434" i="25"/>
  <x:c r="M6434" i="25"/>
  <x:c r="N6434" i="25"/>
  <x:c r="P6434" i="25"/>
  <x:c r="Q6434" i="25"/>
  <x:c r="R6434" i="25"/>
  <x:c r="A6435" i="25"/>
  <x:c r="B6435" i="25"/>
  <x:c r="C6435" i="25"/>
  <x:c r="D6435" i="25"/>
  <x:c r="E6435" i="25"/>
  <x:c r="F6435" i="25"/>
  <x:c r="G6435" i="25"/>
  <x:c r="H6435" i="25"/>
  <x:c r="I6435" i="25"/>
  <x:c r="J6435" i="25"/>
  <x:c r="K6435" i="25"/>
  <x:c r="L6435" i="25"/>
  <x:c r="M6435" i="25"/>
  <x:c r="N6435" i="25"/>
  <x:c r="P6435" i="25"/>
  <x:c r="Q6435" i="25"/>
  <x:c r="R6435" i="25"/>
  <x:c r="A6436" i="25"/>
  <x:c r="B6436" i="25"/>
  <x:c r="C6436" i="25"/>
  <x:c r="D6436" i="25"/>
  <x:c r="E6436" i="25"/>
  <x:c r="F6436" i="25"/>
  <x:c r="G6436" i="25"/>
  <x:c r="H6436" i="25"/>
  <x:c r="I6436" i="25"/>
  <x:c r="J6436" i="25"/>
  <x:c r="K6436" i="25"/>
  <x:c r="L6436" i="25"/>
  <x:c r="M6436" i="25"/>
  <x:c r="N6436" i="25"/>
  <x:c r="P6436" i="25"/>
  <x:c r="Q6436" i="25"/>
  <x:c r="R6436" i="25"/>
  <x:c r="A6437" i="25"/>
  <x:c r="B6437" i="25"/>
  <x:c r="C6437" i="25"/>
  <x:c r="D6437" i="25"/>
  <x:c r="E6437" i="25"/>
  <x:c r="F6437" i="25"/>
  <x:c r="G6437" i="25"/>
  <x:c r="H6437" i="25"/>
  <x:c r="I6437" i="25"/>
  <x:c r="J6437" i="25"/>
  <x:c r="K6437" i="25"/>
  <x:c r="L6437" i="25"/>
  <x:c r="M6437" i="25"/>
  <x:c r="N6437" i="25"/>
  <x:c r="P6437" i="25"/>
  <x:c r="Q6437" i="25"/>
  <x:c r="R6437" i="25"/>
  <x:c r="A6438" i="25"/>
  <x:c r="B6438" i="25"/>
  <x:c r="C6438" i="25"/>
  <x:c r="D6438" i="25"/>
  <x:c r="E6438" i="25"/>
  <x:c r="F6438" i="25"/>
  <x:c r="G6438" i="25"/>
  <x:c r="H6438" i="25"/>
  <x:c r="I6438" i="25"/>
  <x:c r="J6438" i="25"/>
  <x:c r="K6438" i="25"/>
  <x:c r="L6438" i="25"/>
  <x:c r="M6438" i="25"/>
  <x:c r="N6438" i="25"/>
  <x:c r="P6438" i="25"/>
  <x:c r="Q6438" i="25"/>
  <x:c r="R6438" i="25"/>
  <x:c r="A6439" i="25"/>
  <x:c r="B6439" i="25"/>
  <x:c r="C6439" i="25"/>
  <x:c r="D6439" i="25"/>
  <x:c r="E6439" i="25"/>
  <x:c r="F6439" i="25"/>
  <x:c r="G6439" i="25"/>
  <x:c r="H6439" i="25"/>
  <x:c r="I6439" i="25"/>
  <x:c r="J6439" i="25"/>
  <x:c r="K6439" i="25"/>
  <x:c r="L6439" i="25"/>
  <x:c r="M6439" i="25"/>
  <x:c r="N6439" i="25"/>
  <x:c r="P6439" i="25"/>
  <x:c r="Q6439" i="25"/>
  <x:c r="R6439" i="25"/>
  <x:c r="A6440" i="25"/>
  <x:c r="B6440" i="25"/>
  <x:c r="C6440" i="25"/>
  <x:c r="D6440" i="25"/>
  <x:c r="E6440" i="25"/>
  <x:c r="F6440" i="25"/>
  <x:c r="G6440" i="25"/>
  <x:c r="H6440" i="25"/>
  <x:c r="I6440" i="25"/>
  <x:c r="J6440" i="25"/>
  <x:c r="K6440" i="25"/>
  <x:c r="L6440" i="25"/>
  <x:c r="M6440" i="25"/>
  <x:c r="N6440" i="25"/>
  <x:c r="P6440" i="25"/>
  <x:c r="Q6440" i="25"/>
  <x:c r="R6440" i="25"/>
  <x:c r="A6441" i="25"/>
  <x:c r="B6441" i="25"/>
  <x:c r="C6441" i="25"/>
  <x:c r="D6441" i="25"/>
  <x:c r="E6441" i="25"/>
  <x:c r="F6441" i="25"/>
  <x:c r="G6441" i="25"/>
  <x:c r="H6441" i="25"/>
  <x:c r="I6441" i="25"/>
  <x:c r="J6441" i="25"/>
  <x:c r="K6441" i="25"/>
  <x:c r="L6441" i="25"/>
  <x:c r="M6441" i="25"/>
  <x:c r="N6441" i="25"/>
  <x:c r="P6441" i="25"/>
  <x:c r="Q6441" i="25"/>
  <x:c r="R6441" i="25"/>
  <x:c r="A6442" i="25"/>
  <x:c r="B6442" i="25"/>
  <x:c r="C6442" i="25"/>
  <x:c r="D6442" i="25"/>
  <x:c r="E6442" i="25"/>
  <x:c r="F6442" i="25"/>
  <x:c r="G6442" i="25"/>
  <x:c r="H6442" i="25"/>
  <x:c r="I6442" i="25"/>
  <x:c r="J6442" i="25"/>
  <x:c r="K6442" i="25"/>
  <x:c r="L6442" i="25"/>
  <x:c r="M6442" i="25"/>
  <x:c r="N6442" i="25"/>
  <x:c r="P6442" i="25"/>
  <x:c r="Q6442" i="25"/>
  <x:c r="R6442" i="25"/>
  <x:c r="A6443" i="25"/>
  <x:c r="B6443" i="25"/>
  <x:c r="C6443" i="25"/>
  <x:c r="D6443" i="25"/>
  <x:c r="E6443" i="25"/>
  <x:c r="F6443" i="25"/>
  <x:c r="G6443" i="25"/>
  <x:c r="H6443" i="25"/>
  <x:c r="I6443" i="25"/>
  <x:c r="J6443" i="25"/>
  <x:c r="K6443" i="25"/>
  <x:c r="L6443" i="25"/>
  <x:c r="M6443" i="25"/>
  <x:c r="N6443" i="25"/>
  <x:c r="P6443" i="25"/>
  <x:c r="Q6443" i="25"/>
  <x:c r="R6443" i="25"/>
  <x:c r="A6444" i="25"/>
  <x:c r="B6444" i="25"/>
  <x:c r="C6444" i="25"/>
  <x:c r="D6444" i="25"/>
  <x:c r="E6444" i="25"/>
  <x:c r="F6444" i="25"/>
  <x:c r="G6444" i="25"/>
  <x:c r="H6444" i="25"/>
  <x:c r="I6444" i="25"/>
  <x:c r="J6444" i="25"/>
  <x:c r="K6444" i="25"/>
  <x:c r="L6444" i="25"/>
  <x:c r="M6444" i="25"/>
  <x:c r="N6444" i="25"/>
  <x:c r="P6444" i="25"/>
  <x:c r="Q6444" i="25"/>
  <x:c r="R6444" i="25"/>
  <x:c r="A6445" i="25"/>
  <x:c r="B6445" i="25"/>
  <x:c r="C6445" i="25"/>
  <x:c r="D6445" i="25"/>
  <x:c r="E6445" i="25"/>
  <x:c r="F6445" i="25"/>
  <x:c r="G6445" i="25"/>
  <x:c r="H6445" i="25"/>
  <x:c r="I6445" i="25"/>
  <x:c r="J6445" i="25"/>
  <x:c r="K6445" i="25"/>
  <x:c r="L6445" i="25"/>
  <x:c r="M6445" i="25"/>
  <x:c r="N6445" i="25"/>
  <x:c r="P6445" i="25"/>
  <x:c r="Q6445" i="25"/>
  <x:c r="R6445" i="25"/>
  <x:c r="A6446" i="25"/>
  <x:c r="B6446" i="25"/>
  <x:c r="C6446" i="25"/>
  <x:c r="D6446" i="25"/>
  <x:c r="E6446" i="25"/>
  <x:c r="F6446" i="25"/>
  <x:c r="G6446" i="25"/>
  <x:c r="H6446" i="25"/>
  <x:c r="I6446" i="25"/>
  <x:c r="J6446" i="25"/>
  <x:c r="K6446" i="25"/>
  <x:c r="L6446" i="25"/>
  <x:c r="M6446" i="25"/>
  <x:c r="N6446" i="25"/>
  <x:c r="P6446" i="25"/>
  <x:c r="Q6446" i="25"/>
  <x:c r="R6446" i="25"/>
  <x:c r="A6447" i="25"/>
  <x:c r="B6447" i="25"/>
  <x:c r="C6447" i="25"/>
  <x:c r="D6447" i="25"/>
  <x:c r="E6447" i="25"/>
  <x:c r="F6447" i="25"/>
  <x:c r="G6447" i="25"/>
  <x:c r="H6447" i="25"/>
  <x:c r="I6447" i="25"/>
  <x:c r="J6447" i="25"/>
  <x:c r="K6447" i="25"/>
  <x:c r="L6447" i="25"/>
  <x:c r="M6447" i="25"/>
  <x:c r="N6447" i="25"/>
  <x:c r="P6447" i="25"/>
  <x:c r="Q6447" i="25"/>
  <x:c r="R6447" i="25"/>
  <x:c r="A6448" i="25"/>
  <x:c r="B6448" i="25"/>
  <x:c r="C6448" i="25"/>
  <x:c r="D6448" i="25"/>
  <x:c r="E6448" i="25"/>
  <x:c r="F6448" i="25"/>
  <x:c r="G6448" i="25"/>
  <x:c r="H6448" i="25"/>
  <x:c r="I6448" i="25"/>
  <x:c r="J6448" i="25"/>
  <x:c r="K6448" i="25"/>
  <x:c r="L6448" i="25"/>
  <x:c r="M6448" i="25"/>
  <x:c r="N6448" i="25"/>
  <x:c r="P6448" i="25"/>
  <x:c r="Q6448" i="25"/>
  <x:c r="R6448" i="25"/>
  <x:c r="A6449" i="25"/>
  <x:c r="B6449" i="25"/>
  <x:c r="C6449" i="25"/>
  <x:c r="D6449" i="25"/>
  <x:c r="E6449" i="25"/>
  <x:c r="F6449" i="25"/>
  <x:c r="G6449" i="25"/>
  <x:c r="H6449" i="25"/>
  <x:c r="I6449" i="25"/>
  <x:c r="J6449" i="25"/>
  <x:c r="K6449" i="25"/>
  <x:c r="L6449" i="25"/>
  <x:c r="M6449" i="25"/>
  <x:c r="N6449" i="25"/>
  <x:c r="P6449" i="25"/>
  <x:c r="Q6449" i="25"/>
  <x:c r="R6449" i="25"/>
  <x:c r="A6450" i="25"/>
  <x:c r="B6450" i="25"/>
  <x:c r="C6450" i="25"/>
  <x:c r="D6450" i="25"/>
  <x:c r="E6450" i="25"/>
  <x:c r="F6450" i="25"/>
  <x:c r="G6450" i="25"/>
  <x:c r="H6450" i="25"/>
  <x:c r="I6450" i="25"/>
  <x:c r="J6450" i="25"/>
  <x:c r="K6450" i="25"/>
  <x:c r="L6450" i="25"/>
  <x:c r="M6450" i="25"/>
  <x:c r="N6450" i="25"/>
  <x:c r="P6450" i="25"/>
  <x:c r="Q6450" i="25"/>
  <x:c r="R6450" i="25"/>
  <x:c r="A6451" i="25"/>
  <x:c r="B6451" i="25"/>
  <x:c r="C6451" i="25"/>
  <x:c r="D6451" i="25"/>
  <x:c r="E6451" i="25"/>
  <x:c r="F6451" i="25"/>
  <x:c r="G6451" i="25"/>
  <x:c r="H6451" i="25"/>
  <x:c r="I6451" i="25"/>
  <x:c r="J6451" i="25"/>
  <x:c r="K6451" i="25"/>
  <x:c r="L6451" i="25"/>
  <x:c r="M6451" i="25"/>
  <x:c r="N6451" i="25"/>
  <x:c r="P6451" i="25"/>
  <x:c r="Q6451" i="25"/>
  <x:c r="R6451" i="25"/>
  <x:c r="A6452" i="25"/>
  <x:c r="B6452" i="25"/>
  <x:c r="C6452" i="25"/>
  <x:c r="D6452" i="25"/>
  <x:c r="E6452" i="25"/>
  <x:c r="F6452" i="25"/>
  <x:c r="G6452" i="25"/>
  <x:c r="H6452" i="25"/>
  <x:c r="I6452" i="25"/>
  <x:c r="J6452" i="25"/>
  <x:c r="K6452" i="25"/>
  <x:c r="L6452" i="25"/>
  <x:c r="M6452" i="25"/>
  <x:c r="N6452" i="25"/>
  <x:c r="P6452" i="25"/>
  <x:c r="Q6452" i="25"/>
  <x:c r="R6452" i="25"/>
  <x:c r="A6453" i="25"/>
  <x:c r="B6453" i="25"/>
  <x:c r="C6453" i="25"/>
  <x:c r="D6453" i="25"/>
  <x:c r="E6453" i="25"/>
  <x:c r="F6453" i="25"/>
  <x:c r="G6453" i="25"/>
  <x:c r="H6453" i="25"/>
  <x:c r="I6453" i="25"/>
  <x:c r="J6453" i="25"/>
  <x:c r="K6453" i="25"/>
  <x:c r="L6453" i="25"/>
  <x:c r="M6453" i="25"/>
  <x:c r="N6453" i="25"/>
  <x:c r="P6453" i="25"/>
  <x:c r="Q6453" i="25"/>
  <x:c r="R6453" i="25"/>
  <x:c r="A6454" i="25"/>
  <x:c r="B6454" i="25"/>
  <x:c r="C6454" i="25"/>
  <x:c r="D6454" i="25"/>
  <x:c r="E6454" i="25"/>
  <x:c r="F6454" i="25"/>
  <x:c r="G6454" i="25"/>
  <x:c r="H6454" i="25"/>
  <x:c r="I6454" i="25"/>
  <x:c r="J6454" i="25"/>
  <x:c r="K6454" i="25"/>
  <x:c r="L6454" i="25"/>
  <x:c r="M6454" i="25"/>
  <x:c r="N6454" i="25"/>
  <x:c r="P6454" i="25"/>
  <x:c r="Q6454" i="25"/>
  <x:c r="R6454" i="25"/>
  <x:c r="A6455" i="25"/>
  <x:c r="B6455" i="25"/>
  <x:c r="C6455" i="25"/>
  <x:c r="D6455" i="25"/>
  <x:c r="E6455" i="25"/>
  <x:c r="F6455" i="25"/>
  <x:c r="G6455" i="25"/>
  <x:c r="H6455" i="25"/>
  <x:c r="I6455" i="25"/>
  <x:c r="J6455" i="25"/>
  <x:c r="K6455" i="25"/>
  <x:c r="L6455" i="25"/>
  <x:c r="M6455" i="25"/>
  <x:c r="N6455" i="25"/>
  <x:c r="P6455" i="25"/>
  <x:c r="Q6455" i="25"/>
  <x:c r="R6455" i="25"/>
  <x:c r="A6456" i="25"/>
  <x:c r="B6456" i="25"/>
  <x:c r="C6456" i="25"/>
  <x:c r="D6456" i="25"/>
  <x:c r="E6456" i="25"/>
  <x:c r="F6456" i="25"/>
  <x:c r="G6456" i="25"/>
  <x:c r="H6456" i="25"/>
  <x:c r="I6456" i="25"/>
  <x:c r="J6456" i="25"/>
  <x:c r="K6456" i="25"/>
  <x:c r="L6456" i="25"/>
  <x:c r="M6456" i="25"/>
  <x:c r="N6456" i="25"/>
  <x:c r="P6456" i="25"/>
  <x:c r="Q6456" i="25"/>
  <x:c r="R6456" i="25"/>
  <x:c r="A6457" i="25"/>
  <x:c r="B6457" i="25"/>
  <x:c r="C6457" i="25"/>
  <x:c r="D6457" i="25"/>
  <x:c r="E6457" i="25"/>
  <x:c r="F6457" i="25"/>
  <x:c r="G6457" i="25"/>
  <x:c r="H6457" i="25"/>
  <x:c r="I6457" i="25"/>
  <x:c r="J6457" i="25"/>
  <x:c r="K6457" i="25"/>
  <x:c r="L6457" i="25"/>
  <x:c r="M6457" i="25"/>
  <x:c r="N6457" i="25"/>
  <x:c r="P6457" i="25"/>
  <x:c r="Q6457" i="25"/>
  <x:c r="R6457" i="25"/>
  <x:c r="A6458" i="25"/>
  <x:c r="B6458" i="25"/>
  <x:c r="C6458" i="25"/>
  <x:c r="D6458" i="25"/>
  <x:c r="E6458" i="25"/>
  <x:c r="F6458" i="25"/>
  <x:c r="G6458" i="25"/>
  <x:c r="H6458" i="25"/>
  <x:c r="I6458" i="25"/>
  <x:c r="J6458" i="25"/>
  <x:c r="K6458" i="25"/>
  <x:c r="L6458" i="25"/>
  <x:c r="M6458" i="25"/>
  <x:c r="N6458" i="25"/>
  <x:c r="P6458" i="25"/>
  <x:c r="Q6458" i="25"/>
  <x:c r="R6458" i="25"/>
  <x:c r="A6459" i="25"/>
  <x:c r="B6459" i="25"/>
  <x:c r="C6459" i="25"/>
  <x:c r="D6459" i="25"/>
  <x:c r="E6459" i="25"/>
  <x:c r="F6459" i="25"/>
  <x:c r="G6459" i="25"/>
  <x:c r="H6459" i="25"/>
  <x:c r="I6459" i="25"/>
  <x:c r="J6459" i="25"/>
  <x:c r="K6459" i="25"/>
  <x:c r="L6459" i="25"/>
  <x:c r="M6459" i="25"/>
  <x:c r="N6459" i="25"/>
  <x:c r="P6459" i="25"/>
  <x:c r="Q6459" i="25"/>
  <x:c r="R6459" i="25"/>
  <x:c r="A6460" i="25"/>
  <x:c r="B6460" i="25"/>
  <x:c r="C6460" i="25"/>
  <x:c r="D6460" i="25"/>
  <x:c r="E6460" i="25"/>
  <x:c r="F6460" i="25"/>
  <x:c r="G6460" i="25"/>
  <x:c r="H6460" i="25"/>
  <x:c r="I6460" i="25"/>
  <x:c r="J6460" i="25"/>
  <x:c r="K6460" i="25"/>
  <x:c r="L6460" i="25"/>
  <x:c r="M6460" i="25"/>
  <x:c r="N6460" i="25"/>
  <x:c r="P6460" i="25"/>
  <x:c r="Q6460" i="25"/>
  <x:c r="R6460" i="25"/>
  <x:c r="A6461" i="25"/>
  <x:c r="B6461" i="25"/>
  <x:c r="C6461" i="25"/>
  <x:c r="D6461" i="25"/>
  <x:c r="E6461" i="25"/>
  <x:c r="F6461" i="25"/>
  <x:c r="G6461" i="25"/>
  <x:c r="H6461" i="25"/>
  <x:c r="I6461" i="25"/>
  <x:c r="J6461" i="25"/>
  <x:c r="K6461" i="25"/>
  <x:c r="L6461" i="25"/>
  <x:c r="M6461" i="25"/>
  <x:c r="N6461" i="25"/>
  <x:c r="P6461" i="25"/>
  <x:c r="Q6461" i="25"/>
  <x:c r="R6461" i="25"/>
  <x:c r="A6462" i="25"/>
  <x:c r="B6462" i="25"/>
  <x:c r="C6462" i="25"/>
  <x:c r="D6462" i="25"/>
  <x:c r="E6462" i="25"/>
  <x:c r="F6462" i="25"/>
  <x:c r="G6462" i="25"/>
  <x:c r="H6462" i="25"/>
  <x:c r="I6462" i="25"/>
  <x:c r="J6462" i="25"/>
  <x:c r="K6462" i="25"/>
  <x:c r="L6462" i="25"/>
  <x:c r="M6462" i="25"/>
  <x:c r="N6462" i="25"/>
  <x:c r="P6462" i="25"/>
  <x:c r="Q6462" i="25"/>
  <x:c r="R6462" i="25"/>
  <x:c r="A6463" i="25"/>
  <x:c r="B6463" i="25"/>
  <x:c r="C6463" i="25"/>
  <x:c r="D6463" i="25"/>
  <x:c r="E6463" i="25"/>
  <x:c r="F6463" i="25"/>
  <x:c r="G6463" i="25"/>
  <x:c r="H6463" i="25"/>
  <x:c r="I6463" i="25"/>
  <x:c r="J6463" i="25"/>
  <x:c r="K6463" i="25"/>
  <x:c r="L6463" i="25"/>
  <x:c r="M6463" i="25"/>
  <x:c r="N6463" i="25"/>
  <x:c r="P6463" i="25"/>
  <x:c r="Q6463" i="25"/>
  <x:c r="R6463" i="25"/>
  <x:c r="A6464" i="25"/>
  <x:c r="B6464" i="25"/>
  <x:c r="C6464" i="25"/>
  <x:c r="D6464" i="25"/>
  <x:c r="E6464" i="25"/>
  <x:c r="F6464" i="25"/>
  <x:c r="G6464" i="25"/>
  <x:c r="H6464" i="25"/>
  <x:c r="I6464" i="25"/>
  <x:c r="J6464" i="25"/>
  <x:c r="K6464" i="25"/>
  <x:c r="L6464" i="25"/>
  <x:c r="M6464" i="25"/>
  <x:c r="N6464" i="25"/>
  <x:c r="P6464" i="25"/>
  <x:c r="Q6464" i="25"/>
  <x:c r="R6464" i="25"/>
  <x:c r="A6465" i="25"/>
  <x:c r="B6465" i="25"/>
  <x:c r="C6465" i="25"/>
  <x:c r="D6465" i="25"/>
  <x:c r="E6465" i="25"/>
  <x:c r="F6465" i="25"/>
  <x:c r="G6465" i="25"/>
  <x:c r="H6465" i="25"/>
  <x:c r="I6465" i="25"/>
  <x:c r="J6465" i="25"/>
  <x:c r="K6465" i="25"/>
  <x:c r="L6465" i="25"/>
  <x:c r="M6465" i="25"/>
  <x:c r="N6465" i="25"/>
  <x:c r="P6465" i="25"/>
  <x:c r="Q6465" i="25"/>
  <x:c r="R6465" i="25"/>
  <x:c r="A6466" i="25"/>
  <x:c r="B6466" i="25"/>
  <x:c r="C6466" i="25"/>
  <x:c r="D6466" i="25"/>
  <x:c r="E6466" i="25"/>
  <x:c r="F6466" i="25"/>
  <x:c r="G6466" i="25"/>
  <x:c r="H6466" i="25"/>
  <x:c r="I6466" i="25"/>
  <x:c r="J6466" i="25"/>
  <x:c r="K6466" i="25"/>
  <x:c r="L6466" i="25"/>
  <x:c r="M6466" i="25"/>
  <x:c r="N6466" i="25"/>
  <x:c r="P6466" i="25"/>
  <x:c r="Q6466" i="25"/>
  <x:c r="R6466" i="25"/>
  <x:c r="A6467" i="25"/>
  <x:c r="B6467" i="25"/>
  <x:c r="C6467" i="25"/>
  <x:c r="D6467" i="25"/>
  <x:c r="E6467" i="25"/>
  <x:c r="F6467" i="25"/>
  <x:c r="G6467" i="25"/>
  <x:c r="H6467" i="25"/>
  <x:c r="I6467" i="25"/>
  <x:c r="J6467" i="25"/>
  <x:c r="K6467" i="25"/>
  <x:c r="L6467" i="25"/>
  <x:c r="M6467" i="25"/>
  <x:c r="N6467" i="25"/>
  <x:c r="P6467" i="25"/>
  <x:c r="Q6467" i="25"/>
  <x:c r="R6467" i="25"/>
  <x:c r="A6468" i="25"/>
  <x:c r="B6468" i="25"/>
  <x:c r="C6468" i="25"/>
  <x:c r="D6468" i="25"/>
  <x:c r="E6468" i="25"/>
  <x:c r="F6468" i="25"/>
  <x:c r="G6468" i="25"/>
  <x:c r="H6468" i="25"/>
  <x:c r="I6468" i="25"/>
  <x:c r="J6468" i="25"/>
  <x:c r="K6468" i="25"/>
  <x:c r="L6468" i="25"/>
  <x:c r="M6468" i="25"/>
  <x:c r="N6468" i="25"/>
  <x:c r="P6468" i="25"/>
  <x:c r="Q6468" i="25"/>
  <x:c r="R6468" i="25"/>
  <x:c r="A6469" i="25"/>
  <x:c r="B6469" i="25"/>
  <x:c r="C6469" i="25"/>
  <x:c r="D6469" i="25"/>
  <x:c r="E6469" i="25"/>
  <x:c r="F6469" i="25"/>
  <x:c r="G6469" i="25"/>
  <x:c r="H6469" i="25"/>
  <x:c r="I6469" i="25"/>
  <x:c r="J6469" i="25"/>
  <x:c r="K6469" i="25"/>
  <x:c r="L6469" i="25"/>
  <x:c r="M6469" i="25"/>
  <x:c r="N6469" i="25"/>
  <x:c r="P6469" i="25"/>
  <x:c r="Q6469" i="25"/>
  <x:c r="R6469" i="25"/>
  <x:c r="A6470" i="25"/>
  <x:c r="B6470" i="25"/>
  <x:c r="C6470" i="25"/>
  <x:c r="D6470" i="25"/>
  <x:c r="E6470" i="25"/>
  <x:c r="F6470" i="25"/>
  <x:c r="G6470" i="25"/>
  <x:c r="H6470" i="25"/>
  <x:c r="I6470" i="25"/>
  <x:c r="J6470" i="25"/>
  <x:c r="K6470" i="25"/>
  <x:c r="L6470" i="25"/>
  <x:c r="M6470" i="25"/>
  <x:c r="N6470" i="25"/>
  <x:c r="P6470" i="25"/>
  <x:c r="Q6470" i="25"/>
  <x:c r="R6470" i="25"/>
  <x:c r="A6471" i="25"/>
  <x:c r="B6471" i="25"/>
  <x:c r="C6471" i="25"/>
  <x:c r="D6471" i="25"/>
  <x:c r="E6471" i="25"/>
  <x:c r="F6471" i="25"/>
  <x:c r="G6471" i="25"/>
  <x:c r="H6471" i="25"/>
  <x:c r="I6471" i="25"/>
  <x:c r="J6471" i="25"/>
  <x:c r="K6471" i="25"/>
  <x:c r="L6471" i="25"/>
  <x:c r="M6471" i="25"/>
  <x:c r="N6471" i="25"/>
  <x:c r="P6471" i="25"/>
  <x:c r="Q6471" i="25"/>
  <x:c r="R6471" i="25"/>
  <x:c r="A6472" i="25"/>
  <x:c r="B6472" i="25"/>
  <x:c r="C6472" i="25"/>
  <x:c r="D6472" i="25"/>
  <x:c r="E6472" i="25"/>
  <x:c r="F6472" i="25"/>
  <x:c r="G6472" i="25"/>
  <x:c r="H6472" i="25"/>
  <x:c r="I6472" i="25"/>
  <x:c r="J6472" i="25"/>
  <x:c r="K6472" i="25"/>
  <x:c r="L6472" i="25"/>
  <x:c r="M6472" i="25"/>
  <x:c r="N6472" i="25"/>
  <x:c r="P6472" i="25"/>
  <x:c r="Q6472" i="25"/>
  <x:c r="R6472" i="25"/>
  <x:c r="A6473" i="25"/>
  <x:c r="B6473" i="25"/>
  <x:c r="C6473" i="25"/>
  <x:c r="D6473" i="25"/>
  <x:c r="E6473" i="25"/>
  <x:c r="F6473" i="25"/>
  <x:c r="G6473" i="25"/>
  <x:c r="H6473" i="25"/>
  <x:c r="I6473" i="25"/>
  <x:c r="J6473" i="25"/>
  <x:c r="K6473" i="25"/>
  <x:c r="L6473" i="25"/>
  <x:c r="M6473" i="25"/>
  <x:c r="N6473" i="25"/>
  <x:c r="P6473" i="25"/>
  <x:c r="Q6473" i="25"/>
  <x:c r="R6473" i="25"/>
  <x:c r="A6474" i="25"/>
  <x:c r="B6474" i="25"/>
  <x:c r="C6474" i="25"/>
  <x:c r="D6474" i="25"/>
  <x:c r="E6474" i="25"/>
  <x:c r="F6474" i="25"/>
  <x:c r="G6474" i="25"/>
  <x:c r="H6474" i="25"/>
  <x:c r="I6474" i="25"/>
  <x:c r="J6474" i="25"/>
  <x:c r="K6474" i="25"/>
  <x:c r="L6474" i="25"/>
  <x:c r="M6474" i="25"/>
  <x:c r="N6474" i="25"/>
  <x:c r="P6474" i="25"/>
  <x:c r="Q6474" i="25"/>
  <x:c r="R6474" i="25"/>
  <x:c r="A6475" i="25"/>
  <x:c r="B6475" i="25"/>
  <x:c r="C6475" i="25"/>
  <x:c r="D6475" i="25"/>
  <x:c r="E6475" i="25"/>
  <x:c r="F6475" i="25"/>
  <x:c r="G6475" i="25"/>
  <x:c r="H6475" i="25"/>
  <x:c r="I6475" i="25"/>
  <x:c r="J6475" i="25"/>
  <x:c r="K6475" i="25"/>
  <x:c r="L6475" i="25"/>
  <x:c r="M6475" i="25"/>
  <x:c r="N6475" i="25"/>
  <x:c r="P6475" i="25"/>
  <x:c r="Q6475" i="25"/>
  <x:c r="R6475" i="25"/>
  <x:c r="A6476" i="25"/>
  <x:c r="B6476" i="25"/>
  <x:c r="C6476" i="25"/>
  <x:c r="D6476" i="25"/>
  <x:c r="E6476" i="25"/>
  <x:c r="F6476" i="25"/>
  <x:c r="G6476" i="25"/>
  <x:c r="H6476" i="25"/>
  <x:c r="I6476" i="25"/>
  <x:c r="J6476" i="25"/>
  <x:c r="K6476" i="25"/>
  <x:c r="L6476" i="25"/>
  <x:c r="M6476" i="25"/>
  <x:c r="N6476" i="25"/>
  <x:c r="P6476" i="25"/>
  <x:c r="Q6476" i="25"/>
  <x:c r="R6476" i="25"/>
  <x:c r="A6477" i="25"/>
  <x:c r="B6477" i="25"/>
  <x:c r="C6477" i="25"/>
  <x:c r="D6477" i="25"/>
  <x:c r="E6477" i="25"/>
  <x:c r="F6477" i="25"/>
  <x:c r="G6477" i="25"/>
  <x:c r="H6477" i="25"/>
  <x:c r="I6477" i="25"/>
  <x:c r="J6477" i="25"/>
  <x:c r="K6477" i="25"/>
  <x:c r="L6477" i="25"/>
  <x:c r="M6477" i="25"/>
  <x:c r="N6477" i="25"/>
  <x:c r="P6477" i="25"/>
  <x:c r="Q6477" i="25"/>
  <x:c r="R6477" i="25"/>
  <x:c r="A6478" i="25"/>
  <x:c r="B6478" i="25"/>
  <x:c r="C6478" i="25"/>
  <x:c r="D6478" i="25"/>
  <x:c r="E6478" i="25"/>
  <x:c r="F6478" i="25"/>
  <x:c r="G6478" i="25"/>
  <x:c r="H6478" i="25"/>
  <x:c r="I6478" i="25"/>
  <x:c r="J6478" i="25"/>
  <x:c r="K6478" i="25"/>
  <x:c r="L6478" i="25"/>
  <x:c r="M6478" i="25"/>
  <x:c r="N6478" i="25"/>
  <x:c r="P6478" i="25"/>
  <x:c r="Q6478" i="25"/>
  <x:c r="R6478" i="25"/>
  <x:c r="A6479" i="25"/>
  <x:c r="B6479" i="25"/>
  <x:c r="C6479" i="25"/>
  <x:c r="D6479" i="25"/>
  <x:c r="E6479" i="25"/>
  <x:c r="F6479" i="25"/>
  <x:c r="G6479" i="25"/>
  <x:c r="H6479" i="25"/>
  <x:c r="I6479" i="25"/>
  <x:c r="J6479" i="25"/>
  <x:c r="K6479" i="25"/>
  <x:c r="L6479" i="25"/>
  <x:c r="M6479" i="25"/>
  <x:c r="N6479" i="25"/>
  <x:c r="P6479" i="25"/>
  <x:c r="Q6479" i="25"/>
  <x:c r="R6479" i="25"/>
  <x:c r="A6480" i="25"/>
  <x:c r="B6480" i="25"/>
  <x:c r="C6480" i="25"/>
  <x:c r="D6480" i="25"/>
  <x:c r="E6480" i="25"/>
  <x:c r="F6480" i="25"/>
  <x:c r="G6480" i="25"/>
  <x:c r="H6480" i="25"/>
  <x:c r="I6480" i="25"/>
  <x:c r="J6480" i="25"/>
  <x:c r="K6480" i="25"/>
  <x:c r="L6480" i="25"/>
  <x:c r="M6480" i="25"/>
  <x:c r="N6480" i="25"/>
  <x:c r="P6480" i="25"/>
  <x:c r="Q6480" i="25"/>
  <x:c r="R6480" i="25"/>
  <x:c r="A6481" i="25"/>
  <x:c r="B6481" i="25"/>
  <x:c r="C6481" i="25"/>
  <x:c r="D6481" i="25"/>
  <x:c r="E6481" i="25"/>
  <x:c r="F6481" i="25"/>
  <x:c r="G6481" i="25"/>
  <x:c r="H6481" i="25"/>
  <x:c r="I6481" i="25"/>
  <x:c r="J6481" i="25"/>
  <x:c r="K6481" i="25"/>
  <x:c r="L6481" i="25"/>
  <x:c r="M6481" i="25"/>
  <x:c r="N6481" i="25"/>
  <x:c r="P6481" i="25"/>
  <x:c r="Q6481" i="25"/>
  <x:c r="R6481" i="25"/>
  <x:c r="A6482" i="25"/>
  <x:c r="B6482" i="25"/>
  <x:c r="C6482" i="25"/>
  <x:c r="D6482" i="25"/>
  <x:c r="E6482" i="25"/>
  <x:c r="F6482" i="25"/>
  <x:c r="G6482" i="25"/>
  <x:c r="H6482" i="25"/>
  <x:c r="I6482" i="25"/>
  <x:c r="J6482" i="25"/>
  <x:c r="K6482" i="25"/>
  <x:c r="L6482" i="25"/>
  <x:c r="M6482" i="25"/>
  <x:c r="N6482" i="25"/>
  <x:c r="P6482" i="25"/>
  <x:c r="Q6482" i="25"/>
  <x:c r="R6482" i="25"/>
  <x:c r="A6483" i="25"/>
  <x:c r="B6483" i="25"/>
  <x:c r="C6483" i="25"/>
  <x:c r="D6483" i="25"/>
  <x:c r="E6483" i="25"/>
  <x:c r="F6483" i="25"/>
  <x:c r="G6483" i="25"/>
  <x:c r="H6483" i="25"/>
  <x:c r="I6483" i="25"/>
  <x:c r="J6483" i="25"/>
  <x:c r="K6483" i="25"/>
  <x:c r="L6483" i="25"/>
  <x:c r="M6483" i="25"/>
  <x:c r="N6483" i="25"/>
  <x:c r="P6483" i="25"/>
  <x:c r="Q6483" i="25"/>
  <x:c r="R6483" i="25"/>
  <x:c r="A6484" i="25"/>
  <x:c r="B6484" i="25"/>
  <x:c r="C6484" i="25"/>
  <x:c r="D6484" i="25"/>
  <x:c r="E6484" i="25"/>
  <x:c r="F6484" i="25"/>
  <x:c r="G6484" i="25"/>
  <x:c r="H6484" i="25"/>
  <x:c r="I6484" i="25"/>
  <x:c r="J6484" i="25"/>
  <x:c r="K6484" i="25"/>
  <x:c r="L6484" i="25"/>
  <x:c r="M6484" i="25"/>
  <x:c r="N6484" i="25"/>
  <x:c r="P6484" i="25"/>
  <x:c r="Q6484" i="25"/>
  <x:c r="R6484" i="25"/>
  <x:c r="A6485" i="25"/>
  <x:c r="B6485" i="25"/>
  <x:c r="C6485" i="25"/>
  <x:c r="D6485" i="25"/>
  <x:c r="E6485" i="25"/>
  <x:c r="F6485" i="25"/>
  <x:c r="G6485" i="25"/>
  <x:c r="H6485" i="25"/>
  <x:c r="I6485" i="25"/>
  <x:c r="J6485" i="25"/>
  <x:c r="K6485" i="25"/>
  <x:c r="L6485" i="25"/>
  <x:c r="M6485" i="25"/>
  <x:c r="N6485" i="25"/>
  <x:c r="P6485" i="25"/>
  <x:c r="Q6485" i="25"/>
  <x:c r="R6485" i="25"/>
  <x:c r="A6486" i="25"/>
  <x:c r="B6486" i="25"/>
  <x:c r="C6486" i="25"/>
  <x:c r="D6486" i="25"/>
  <x:c r="E6486" i="25"/>
  <x:c r="F6486" i="25"/>
  <x:c r="G6486" i="25"/>
  <x:c r="H6486" i="25"/>
  <x:c r="I6486" i="25"/>
  <x:c r="J6486" i="25"/>
  <x:c r="K6486" i="25"/>
  <x:c r="L6486" i="25"/>
  <x:c r="M6486" i="25"/>
  <x:c r="N6486" i="25"/>
  <x:c r="P6486" i="25"/>
  <x:c r="Q6486" i="25"/>
  <x:c r="R6486" i="25"/>
  <x:c r="A6487" i="25"/>
  <x:c r="B6487" i="25"/>
  <x:c r="C6487" i="25"/>
  <x:c r="D6487" i="25"/>
  <x:c r="E6487" i="25"/>
  <x:c r="F6487" i="25"/>
  <x:c r="G6487" i="25"/>
  <x:c r="H6487" i="25"/>
  <x:c r="I6487" i="25"/>
  <x:c r="J6487" i="25"/>
  <x:c r="K6487" i="25"/>
  <x:c r="L6487" i="25"/>
  <x:c r="M6487" i="25"/>
  <x:c r="N6487" i="25"/>
  <x:c r="P6487" i="25"/>
  <x:c r="Q6487" i="25"/>
  <x:c r="R6487" i="25"/>
  <x:c r="A6488" i="25"/>
  <x:c r="B6488" i="25"/>
  <x:c r="C6488" i="25"/>
  <x:c r="D6488" i="25"/>
  <x:c r="E6488" i="25"/>
  <x:c r="F6488" i="25"/>
  <x:c r="G6488" i="25"/>
  <x:c r="H6488" i="25"/>
  <x:c r="I6488" i="25"/>
  <x:c r="J6488" i="25"/>
  <x:c r="K6488" i="25"/>
  <x:c r="L6488" i="25"/>
  <x:c r="M6488" i="25"/>
  <x:c r="N6488" i="25"/>
  <x:c r="P6488" i="25"/>
  <x:c r="Q6488" i="25"/>
  <x:c r="R6488" i="25"/>
  <x:c r="A6489" i="25"/>
  <x:c r="B6489" i="25"/>
  <x:c r="C6489" i="25"/>
  <x:c r="D6489" i="25"/>
  <x:c r="E6489" i="25"/>
  <x:c r="F6489" i="25"/>
  <x:c r="G6489" i="25"/>
  <x:c r="H6489" i="25"/>
  <x:c r="I6489" i="25"/>
  <x:c r="J6489" i="25"/>
  <x:c r="K6489" i="25"/>
  <x:c r="L6489" i="25"/>
  <x:c r="M6489" i="25"/>
  <x:c r="N6489" i="25"/>
  <x:c r="P6489" i="25"/>
  <x:c r="Q6489" i="25"/>
  <x:c r="R6489" i="25"/>
  <x:c r="A6490" i="25"/>
  <x:c r="B6490" i="25"/>
  <x:c r="C6490" i="25"/>
  <x:c r="D6490" i="25"/>
  <x:c r="E6490" i="25"/>
  <x:c r="F6490" i="25"/>
  <x:c r="G6490" i="25"/>
  <x:c r="H6490" i="25"/>
  <x:c r="I6490" i="25"/>
  <x:c r="J6490" i="25"/>
  <x:c r="K6490" i="25"/>
  <x:c r="L6490" i="25"/>
  <x:c r="M6490" i="25"/>
  <x:c r="N6490" i="25"/>
  <x:c r="P6490" i="25"/>
  <x:c r="Q6490" i="25"/>
  <x:c r="R6490" i="25"/>
  <x:c r="A6491" i="25"/>
  <x:c r="B6491" i="25"/>
  <x:c r="C6491" i="25"/>
  <x:c r="D6491" i="25"/>
  <x:c r="E6491" i="25"/>
  <x:c r="F6491" i="25"/>
  <x:c r="G6491" i="25"/>
  <x:c r="H6491" i="25"/>
  <x:c r="I6491" i="25"/>
  <x:c r="J6491" i="25"/>
  <x:c r="K6491" i="25"/>
  <x:c r="L6491" i="25"/>
  <x:c r="M6491" i="25"/>
  <x:c r="N6491" i="25"/>
  <x:c r="P6491" i="25"/>
  <x:c r="Q6491" i="25"/>
  <x:c r="R6491" i="25"/>
  <x:c r="A6492" i="25"/>
  <x:c r="B6492" i="25"/>
  <x:c r="C6492" i="25"/>
  <x:c r="D6492" i="25"/>
  <x:c r="E6492" i="25"/>
  <x:c r="F6492" i="25"/>
  <x:c r="G6492" i="25"/>
  <x:c r="H6492" i="25"/>
  <x:c r="I6492" i="25"/>
  <x:c r="J6492" i="25"/>
  <x:c r="K6492" i="25"/>
  <x:c r="L6492" i="25"/>
  <x:c r="M6492" i="25"/>
  <x:c r="N6492" i="25"/>
  <x:c r="P6492" i="25"/>
  <x:c r="Q6492" i="25"/>
  <x:c r="R6492" i="25"/>
  <x:c r="A6493" i="25"/>
  <x:c r="B6493" i="25"/>
  <x:c r="C6493" i="25"/>
  <x:c r="D6493" i="25"/>
  <x:c r="E6493" i="25"/>
  <x:c r="F6493" i="25"/>
  <x:c r="G6493" i="25"/>
  <x:c r="H6493" i="25"/>
  <x:c r="I6493" i="25"/>
  <x:c r="J6493" i="25"/>
  <x:c r="K6493" i="25"/>
  <x:c r="L6493" i="25"/>
  <x:c r="M6493" i="25"/>
  <x:c r="N6493" i="25"/>
  <x:c r="P6493" i="25"/>
  <x:c r="Q6493" i="25"/>
  <x:c r="R6493" i="25"/>
  <x:c r="A6494" i="25"/>
  <x:c r="B6494" i="25"/>
  <x:c r="C6494" i="25"/>
  <x:c r="D6494" i="25"/>
  <x:c r="E6494" i="25"/>
  <x:c r="F6494" i="25"/>
  <x:c r="G6494" i="25"/>
  <x:c r="H6494" i="25"/>
  <x:c r="I6494" i="25"/>
  <x:c r="J6494" i="25"/>
  <x:c r="K6494" i="25"/>
  <x:c r="L6494" i="25"/>
  <x:c r="M6494" i="25"/>
  <x:c r="N6494" i="25"/>
  <x:c r="P6494" i="25"/>
  <x:c r="Q6494" i="25"/>
  <x:c r="R6494" i="25"/>
  <x:c r="A6495" i="25"/>
  <x:c r="B6495" i="25"/>
  <x:c r="C6495" i="25"/>
  <x:c r="D6495" i="25"/>
  <x:c r="E6495" i="25"/>
  <x:c r="F6495" i="25"/>
  <x:c r="G6495" i="25"/>
  <x:c r="H6495" i="25"/>
  <x:c r="I6495" i="25"/>
  <x:c r="J6495" i="25"/>
  <x:c r="K6495" i="25"/>
  <x:c r="L6495" i="25"/>
  <x:c r="M6495" i="25"/>
  <x:c r="N6495" i="25"/>
  <x:c r="P6495" i="25"/>
  <x:c r="Q6495" i="25"/>
  <x:c r="R6495" i="25"/>
  <x:c r="A6496" i="25"/>
  <x:c r="B6496" i="25"/>
  <x:c r="C6496" i="25"/>
  <x:c r="D6496" i="25"/>
  <x:c r="E6496" i="25"/>
  <x:c r="F6496" i="25"/>
  <x:c r="G6496" i="25"/>
  <x:c r="H6496" i="25"/>
  <x:c r="I6496" i="25"/>
  <x:c r="J6496" i="25"/>
  <x:c r="K6496" i="25"/>
  <x:c r="L6496" i="25"/>
  <x:c r="M6496" i="25"/>
  <x:c r="N6496" i="25"/>
  <x:c r="P6496" i="25"/>
  <x:c r="Q6496" i="25"/>
  <x:c r="R6496" i="25"/>
  <x:c r="A6497" i="25"/>
  <x:c r="B6497" i="25"/>
  <x:c r="C6497" i="25"/>
  <x:c r="D6497" i="25"/>
  <x:c r="E6497" i="25"/>
  <x:c r="F6497" i="25"/>
  <x:c r="G6497" i="25"/>
  <x:c r="H6497" i="25"/>
  <x:c r="I6497" i="25"/>
  <x:c r="J6497" i="25"/>
  <x:c r="K6497" i="25"/>
  <x:c r="L6497" i="25"/>
  <x:c r="M6497" i="25"/>
  <x:c r="N6497" i="25"/>
  <x:c r="P6497" i="25"/>
  <x:c r="Q6497" i="25"/>
  <x:c r="R6497" i="25"/>
  <x:c r="A6498" i="25"/>
  <x:c r="B6498" i="25"/>
  <x:c r="C6498" i="25"/>
  <x:c r="D6498" i="25"/>
  <x:c r="E6498" i="25"/>
  <x:c r="F6498" i="25"/>
  <x:c r="G6498" i="25"/>
  <x:c r="H6498" i="25"/>
  <x:c r="I6498" i="25"/>
  <x:c r="J6498" i="25"/>
  <x:c r="K6498" i="25"/>
  <x:c r="L6498" i="25"/>
  <x:c r="M6498" i="25"/>
  <x:c r="N6498" i="25"/>
  <x:c r="P6498" i="25"/>
  <x:c r="Q6498" i="25"/>
  <x:c r="R6498" i="25"/>
  <x:c r="A6499" i="25"/>
  <x:c r="B6499" i="25"/>
  <x:c r="C6499" i="25"/>
  <x:c r="D6499" i="25"/>
  <x:c r="E6499" i="25"/>
  <x:c r="F6499" i="25"/>
  <x:c r="G6499" i="25"/>
  <x:c r="H6499" i="25"/>
  <x:c r="I6499" i="25"/>
  <x:c r="J6499" i="25"/>
  <x:c r="K6499" i="25"/>
  <x:c r="L6499" i="25"/>
  <x:c r="M6499" i="25"/>
  <x:c r="N6499" i="25"/>
  <x:c r="P6499" i="25"/>
  <x:c r="Q6499" i="25"/>
  <x:c r="R6499" i="25"/>
  <x:c r="A6500" i="25"/>
  <x:c r="B6500" i="25"/>
  <x:c r="C6500" i="25"/>
  <x:c r="D6500" i="25"/>
  <x:c r="E6500" i="25"/>
  <x:c r="F6500" i="25"/>
  <x:c r="G6500" i="25"/>
  <x:c r="H6500" i="25"/>
  <x:c r="I6500" i="25"/>
  <x:c r="J6500" i="25"/>
  <x:c r="K6500" i="25"/>
  <x:c r="L6500" i="25"/>
  <x:c r="M6500" i="25"/>
  <x:c r="N6500" i="25"/>
  <x:c r="P6500" i="25"/>
  <x:c r="Q6500" i="25"/>
  <x:c r="R6500" i="25"/>
  <x:c r="A6501" i="25"/>
  <x:c r="B6501" i="25"/>
  <x:c r="C6501" i="25"/>
  <x:c r="D6501" i="25"/>
  <x:c r="E6501" i="25"/>
  <x:c r="F6501" i="25"/>
  <x:c r="G6501" i="25"/>
  <x:c r="H6501" i="25"/>
  <x:c r="I6501" i="25"/>
  <x:c r="J6501" i="25"/>
  <x:c r="K6501" i="25"/>
  <x:c r="L6501" i="25"/>
  <x:c r="M6501" i="25"/>
  <x:c r="N6501" i="25"/>
  <x:c r="P6501" i="25"/>
  <x:c r="Q6501" i="25"/>
  <x:c r="R6501" i="25"/>
  <x:c r="A6502" i="25"/>
  <x:c r="B6502" i="25"/>
  <x:c r="C6502" i="25"/>
  <x:c r="D6502" i="25"/>
  <x:c r="E6502" i="25"/>
  <x:c r="F6502" i="25"/>
  <x:c r="G6502" i="25"/>
  <x:c r="H6502" i="25"/>
  <x:c r="I6502" i="25"/>
  <x:c r="J6502" i="25"/>
  <x:c r="K6502" i="25"/>
  <x:c r="L6502" i="25"/>
  <x:c r="M6502" i="25"/>
  <x:c r="N6502" i="25"/>
  <x:c r="P6502" i="25"/>
  <x:c r="Q6502" i="25"/>
  <x:c r="R6502" i="25"/>
  <x:c r="A6503" i="25"/>
  <x:c r="B6503" i="25"/>
  <x:c r="C6503" i="25"/>
  <x:c r="D6503" i="25"/>
  <x:c r="E6503" i="25"/>
  <x:c r="F6503" i="25"/>
  <x:c r="G6503" i="25"/>
  <x:c r="H6503" i="25"/>
  <x:c r="I6503" i="25"/>
  <x:c r="J6503" i="25"/>
  <x:c r="K6503" i="25"/>
  <x:c r="L6503" i="25"/>
  <x:c r="M6503" i="25"/>
  <x:c r="N6503" i="25"/>
  <x:c r="P6503" i="25"/>
  <x:c r="Q6503" i="25"/>
  <x:c r="R6503" i="25"/>
  <x:c r="A6504" i="25"/>
  <x:c r="B6504" i="25"/>
  <x:c r="C6504" i="25"/>
  <x:c r="D6504" i="25"/>
  <x:c r="E6504" i="25"/>
  <x:c r="F6504" i="25"/>
  <x:c r="G6504" i="25"/>
  <x:c r="H6504" i="25"/>
  <x:c r="I6504" i="25"/>
  <x:c r="J6504" i="25"/>
  <x:c r="K6504" i="25"/>
  <x:c r="L6504" i="25"/>
  <x:c r="M6504" i="25"/>
  <x:c r="N6504" i="25"/>
  <x:c r="P6504" i="25"/>
  <x:c r="Q6504" i="25"/>
  <x:c r="R6504" i="25"/>
  <x:c r="A6505" i="25"/>
  <x:c r="B6505" i="25"/>
  <x:c r="C6505" i="25"/>
  <x:c r="D6505" i="25"/>
  <x:c r="E6505" i="25"/>
  <x:c r="F6505" i="25"/>
  <x:c r="G6505" i="25"/>
  <x:c r="H6505" i="25"/>
  <x:c r="I6505" i="25"/>
  <x:c r="J6505" i="25"/>
  <x:c r="K6505" i="25"/>
  <x:c r="L6505" i="25"/>
  <x:c r="M6505" i="25"/>
  <x:c r="N6505" i="25"/>
  <x:c r="P6505" i="25"/>
  <x:c r="Q6505" i="25"/>
  <x:c r="R6505" i="25"/>
  <x:c r="A6506" i="25"/>
  <x:c r="B6506" i="25"/>
  <x:c r="C6506" i="25"/>
  <x:c r="D6506" i="25"/>
  <x:c r="E6506" i="25"/>
  <x:c r="F6506" i="25"/>
  <x:c r="G6506" i="25"/>
  <x:c r="H6506" i="25"/>
  <x:c r="I6506" i="25"/>
  <x:c r="J6506" i="25"/>
  <x:c r="K6506" i="25"/>
  <x:c r="L6506" i="25"/>
  <x:c r="M6506" i="25"/>
  <x:c r="N6506" i="25"/>
  <x:c r="P6506" i="25"/>
  <x:c r="Q6506" i="25"/>
  <x:c r="R6506" i="25"/>
  <x:c r="A6507" i="25"/>
  <x:c r="B6507" i="25"/>
  <x:c r="C6507" i="25"/>
  <x:c r="D6507" i="25"/>
  <x:c r="E6507" i="25"/>
  <x:c r="F6507" i="25"/>
  <x:c r="G6507" i="25"/>
  <x:c r="H6507" i="25"/>
  <x:c r="I6507" i="25"/>
  <x:c r="J6507" i="25"/>
  <x:c r="K6507" i="25"/>
  <x:c r="L6507" i="25"/>
  <x:c r="M6507" i="25"/>
  <x:c r="N6507" i="25"/>
  <x:c r="P6507" i="25"/>
  <x:c r="Q6507" i="25"/>
  <x:c r="R6507" i="25"/>
  <x:c r="A6508" i="25"/>
  <x:c r="B6508" i="25"/>
  <x:c r="C6508" i="25"/>
  <x:c r="D6508" i="25"/>
  <x:c r="E6508" i="25"/>
  <x:c r="F6508" i="25"/>
  <x:c r="G6508" i="25"/>
  <x:c r="H6508" i="25"/>
  <x:c r="I6508" i="25"/>
  <x:c r="J6508" i="25"/>
  <x:c r="K6508" i="25"/>
  <x:c r="L6508" i="25"/>
  <x:c r="M6508" i="25"/>
  <x:c r="N6508" i="25"/>
  <x:c r="P6508" i="25"/>
  <x:c r="Q6508" i="25"/>
  <x:c r="R6508" i="25"/>
  <x:c r="A6509" i="25"/>
  <x:c r="B6509" i="25"/>
  <x:c r="C6509" i="25"/>
  <x:c r="D6509" i="25"/>
  <x:c r="E6509" i="25"/>
  <x:c r="F6509" i="25"/>
  <x:c r="G6509" i="25"/>
  <x:c r="H6509" i="25"/>
  <x:c r="I6509" i="25"/>
  <x:c r="J6509" i="25"/>
  <x:c r="K6509" i="25"/>
  <x:c r="L6509" i="25"/>
  <x:c r="M6509" i="25"/>
  <x:c r="N6509" i="25"/>
  <x:c r="P6509" i="25"/>
  <x:c r="Q6509" i="25"/>
  <x:c r="R6509" i="25"/>
  <x:c r="A6510" i="25"/>
  <x:c r="B6510" i="25"/>
  <x:c r="C6510" i="25"/>
  <x:c r="D6510" i="25"/>
  <x:c r="E6510" i="25"/>
  <x:c r="F6510" i="25"/>
  <x:c r="G6510" i="25"/>
  <x:c r="H6510" i="25"/>
  <x:c r="I6510" i="25"/>
  <x:c r="J6510" i="25"/>
  <x:c r="K6510" i="25"/>
  <x:c r="L6510" i="25"/>
  <x:c r="M6510" i="25"/>
  <x:c r="N6510" i="25"/>
  <x:c r="P6510" i="25"/>
  <x:c r="Q6510" i="25"/>
  <x:c r="R6510" i="25"/>
  <x:c r="A6511" i="25"/>
  <x:c r="B6511" i="25"/>
  <x:c r="C6511" i="25"/>
  <x:c r="D6511" i="25"/>
  <x:c r="E6511" i="25"/>
  <x:c r="F6511" i="25"/>
  <x:c r="G6511" i="25"/>
  <x:c r="H6511" i="25"/>
  <x:c r="I6511" i="25"/>
  <x:c r="J6511" i="25"/>
  <x:c r="K6511" i="25"/>
  <x:c r="L6511" i="25"/>
  <x:c r="M6511" i="25"/>
  <x:c r="N6511" i="25"/>
  <x:c r="P6511" i="25"/>
  <x:c r="Q6511" i="25"/>
  <x:c r="R6511" i="25"/>
  <x:c r="A6512" i="25"/>
  <x:c r="B6512" i="25"/>
  <x:c r="C6512" i="25"/>
  <x:c r="D6512" i="25"/>
  <x:c r="E6512" i="25"/>
  <x:c r="F6512" i="25"/>
  <x:c r="G6512" i="25"/>
  <x:c r="H6512" i="25"/>
  <x:c r="I6512" i="25"/>
  <x:c r="J6512" i="25"/>
  <x:c r="K6512" i="25"/>
  <x:c r="L6512" i="25"/>
  <x:c r="M6512" i="25"/>
  <x:c r="N6512" i="25"/>
  <x:c r="P6512" i="25"/>
  <x:c r="Q6512" i="25"/>
  <x:c r="R6512" i="25"/>
  <x:c r="A6513" i="25"/>
  <x:c r="B6513" i="25"/>
  <x:c r="C6513" i="25"/>
  <x:c r="D6513" i="25"/>
  <x:c r="E6513" i="25"/>
  <x:c r="F6513" i="25"/>
  <x:c r="G6513" i="25"/>
  <x:c r="H6513" i="25"/>
  <x:c r="I6513" i="25"/>
  <x:c r="J6513" i="25"/>
  <x:c r="K6513" i="25"/>
  <x:c r="L6513" i="25"/>
  <x:c r="M6513" i="25"/>
  <x:c r="N6513" i="25"/>
  <x:c r="P6513" i="25"/>
  <x:c r="Q6513" i="25"/>
  <x:c r="R6513" i="25"/>
  <x:c r="A6514" i="25"/>
  <x:c r="B6514" i="25"/>
  <x:c r="C6514" i="25"/>
  <x:c r="D6514" i="25"/>
  <x:c r="E6514" i="25"/>
  <x:c r="F6514" i="25"/>
  <x:c r="G6514" i="25"/>
  <x:c r="H6514" i="25"/>
  <x:c r="I6514" i="25"/>
  <x:c r="J6514" i="25"/>
  <x:c r="K6514" i="25"/>
  <x:c r="L6514" i="25"/>
  <x:c r="M6514" i="25"/>
  <x:c r="N6514" i="25"/>
  <x:c r="P6514" i="25"/>
  <x:c r="Q6514" i="25"/>
  <x:c r="R6514" i="25"/>
  <x:c r="A6515" i="25"/>
  <x:c r="B6515" i="25"/>
  <x:c r="C6515" i="25"/>
  <x:c r="D6515" i="25"/>
  <x:c r="E6515" i="25"/>
  <x:c r="F6515" i="25"/>
  <x:c r="G6515" i="25"/>
  <x:c r="H6515" i="25"/>
  <x:c r="I6515" i="25"/>
  <x:c r="J6515" i="25"/>
  <x:c r="K6515" i="25"/>
  <x:c r="L6515" i="25"/>
  <x:c r="M6515" i="25"/>
  <x:c r="N6515" i="25"/>
  <x:c r="P6515" i="25"/>
  <x:c r="Q6515" i="25"/>
  <x:c r="R6515" i="25"/>
  <x:c r="A6516" i="25"/>
  <x:c r="B6516" i="25"/>
  <x:c r="C6516" i="25"/>
  <x:c r="D6516" i="25"/>
  <x:c r="E6516" i="25"/>
  <x:c r="F6516" i="25"/>
  <x:c r="G6516" i="25"/>
  <x:c r="H6516" i="25"/>
  <x:c r="I6516" i="25"/>
  <x:c r="J6516" i="25"/>
  <x:c r="K6516" i="25"/>
  <x:c r="L6516" i="25"/>
  <x:c r="M6516" i="25"/>
  <x:c r="N6516" i="25"/>
  <x:c r="P6516" i="25"/>
  <x:c r="Q6516" i="25"/>
  <x:c r="R6516" i="25"/>
  <x:c r="A6517" i="25"/>
  <x:c r="B6517" i="25"/>
  <x:c r="C6517" i="25"/>
  <x:c r="D6517" i="25"/>
  <x:c r="E6517" i="25"/>
  <x:c r="F6517" i="25"/>
  <x:c r="G6517" i="25"/>
  <x:c r="H6517" i="25"/>
  <x:c r="I6517" i="25"/>
  <x:c r="J6517" i="25"/>
  <x:c r="K6517" i="25"/>
  <x:c r="L6517" i="25"/>
  <x:c r="M6517" i="25"/>
  <x:c r="N6517" i="25"/>
  <x:c r="P6517" i="25"/>
  <x:c r="Q6517" i="25"/>
  <x:c r="R6517" i="25"/>
  <x:c r="A6518" i="25"/>
  <x:c r="B6518" i="25"/>
  <x:c r="C6518" i="25"/>
  <x:c r="D6518" i="25"/>
  <x:c r="E6518" i="25"/>
  <x:c r="F6518" i="25"/>
  <x:c r="G6518" i="25"/>
  <x:c r="H6518" i="25"/>
  <x:c r="I6518" i="25"/>
  <x:c r="J6518" i="25"/>
  <x:c r="K6518" i="25"/>
  <x:c r="L6518" i="25"/>
  <x:c r="M6518" i="25"/>
  <x:c r="N6518" i="25"/>
  <x:c r="P6518" i="25"/>
  <x:c r="Q6518" i="25"/>
  <x:c r="R6518" i="25"/>
  <x:c r="A6519" i="25"/>
  <x:c r="B6519" i="25"/>
  <x:c r="C6519" i="25"/>
  <x:c r="D6519" i="25"/>
  <x:c r="E6519" i="25"/>
  <x:c r="F6519" i="25"/>
  <x:c r="G6519" i="25"/>
  <x:c r="H6519" i="25"/>
  <x:c r="I6519" i="25"/>
  <x:c r="J6519" i="25"/>
  <x:c r="K6519" i="25"/>
  <x:c r="L6519" i="25"/>
  <x:c r="M6519" i="25"/>
  <x:c r="N6519" i="25"/>
  <x:c r="P6519" i="25"/>
  <x:c r="Q6519" i="25"/>
  <x:c r="R6519" i="25"/>
  <x:c r="A6520" i="25"/>
  <x:c r="B6520" i="25"/>
  <x:c r="C6520" i="25"/>
  <x:c r="D6520" i="25"/>
  <x:c r="E6520" i="25"/>
  <x:c r="F6520" i="25"/>
  <x:c r="G6520" i="25"/>
  <x:c r="H6520" i="25"/>
  <x:c r="I6520" i="25"/>
  <x:c r="J6520" i="25"/>
  <x:c r="K6520" i="25"/>
  <x:c r="L6520" i="25"/>
  <x:c r="M6520" i="25"/>
  <x:c r="N6520" i="25"/>
  <x:c r="P6520" i="25"/>
  <x:c r="Q6520" i="25"/>
  <x:c r="R6520" i="25"/>
  <x:c r="A6521" i="25"/>
  <x:c r="B6521" i="25"/>
  <x:c r="C6521" i="25"/>
  <x:c r="D6521" i="25"/>
  <x:c r="E6521" i="25"/>
  <x:c r="F6521" i="25"/>
  <x:c r="G6521" i="25"/>
  <x:c r="H6521" i="25"/>
  <x:c r="I6521" i="25"/>
  <x:c r="J6521" i="25"/>
  <x:c r="K6521" i="25"/>
  <x:c r="L6521" i="25"/>
  <x:c r="M6521" i="25"/>
  <x:c r="N6521" i="25"/>
  <x:c r="P6521" i="25"/>
  <x:c r="Q6521" i="25"/>
  <x:c r="R6521" i="25"/>
  <x:c r="A6522" i="25"/>
  <x:c r="B6522" i="25"/>
  <x:c r="C6522" i="25"/>
  <x:c r="D6522" i="25"/>
  <x:c r="E6522" i="25"/>
  <x:c r="F6522" i="25"/>
  <x:c r="G6522" i="25"/>
  <x:c r="H6522" i="25"/>
  <x:c r="I6522" i="25"/>
  <x:c r="J6522" i="25"/>
  <x:c r="K6522" i="25"/>
  <x:c r="L6522" i="25"/>
  <x:c r="M6522" i="25"/>
  <x:c r="N6522" i="25"/>
  <x:c r="P6522" i="25"/>
  <x:c r="Q6522" i="25"/>
  <x:c r="R6522" i="25"/>
  <x:c r="A6523" i="25"/>
  <x:c r="B6523" i="25"/>
  <x:c r="C6523" i="25"/>
  <x:c r="D6523" i="25"/>
  <x:c r="E6523" i="25"/>
  <x:c r="F6523" i="25"/>
  <x:c r="G6523" i="25"/>
  <x:c r="H6523" i="25"/>
  <x:c r="I6523" i="25"/>
  <x:c r="J6523" i="25"/>
  <x:c r="K6523" i="25"/>
  <x:c r="L6523" i="25"/>
  <x:c r="M6523" i="25"/>
  <x:c r="N6523" i="25"/>
  <x:c r="P6523" i="25"/>
  <x:c r="Q6523" i="25"/>
  <x:c r="R6523" i="25"/>
  <x:c r="A6524" i="25"/>
  <x:c r="B6524" i="25"/>
  <x:c r="C6524" i="25"/>
  <x:c r="D6524" i="25"/>
  <x:c r="E6524" i="25"/>
  <x:c r="F6524" i="25"/>
  <x:c r="G6524" i="25"/>
  <x:c r="H6524" i="25"/>
  <x:c r="I6524" i="25"/>
  <x:c r="J6524" i="25"/>
  <x:c r="K6524" i="25"/>
  <x:c r="L6524" i="25"/>
  <x:c r="M6524" i="25"/>
  <x:c r="N6524" i="25"/>
  <x:c r="P6524" i="25"/>
  <x:c r="Q6524" i="25"/>
  <x:c r="R6524" i="25"/>
  <x:c r="A6525" i="25"/>
  <x:c r="B6525" i="25"/>
  <x:c r="C6525" i="25"/>
  <x:c r="D6525" i="25"/>
  <x:c r="E6525" i="25"/>
  <x:c r="F6525" i="25"/>
  <x:c r="G6525" i="25"/>
  <x:c r="H6525" i="25"/>
  <x:c r="I6525" i="25"/>
  <x:c r="J6525" i="25"/>
  <x:c r="K6525" i="25"/>
  <x:c r="L6525" i="25"/>
  <x:c r="M6525" i="25"/>
  <x:c r="N6525" i="25"/>
  <x:c r="P6525" i="25"/>
  <x:c r="Q6525" i="25"/>
  <x:c r="R6525" i="25"/>
  <x:c r="A6526" i="25"/>
  <x:c r="B6526" i="25"/>
  <x:c r="C6526" i="25"/>
  <x:c r="D6526" i="25"/>
  <x:c r="E6526" i="25"/>
  <x:c r="F6526" i="25"/>
  <x:c r="G6526" i="25"/>
  <x:c r="H6526" i="25"/>
  <x:c r="I6526" i="25"/>
  <x:c r="J6526" i="25"/>
  <x:c r="K6526" i="25"/>
  <x:c r="L6526" i="25"/>
  <x:c r="M6526" i="25"/>
  <x:c r="N6526" i="25"/>
  <x:c r="P6526" i="25"/>
  <x:c r="Q6526" i="25"/>
  <x:c r="R6526" i="25"/>
  <x:c r="A6527" i="25"/>
  <x:c r="B6527" i="25"/>
  <x:c r="C6527" i="25"/>
  <x:c r="D6527" i="25"/>
  <x:c r="E6527" i="25"/>
  <x:c r="F6527" i="25"/>
  <x:c r="G6527" i="25"/>
  <x:c r="H6527" i="25"/>
  <x:c r="I6527" i="25"/>
  <x:c r="J6527" i="25"/>
  <x:c r="K6527" i="25"/>
  <x:c r="L6527" i="25"/>
  <x:c r="M6527" i="25"/>
  <x:c r="N6527" i="25"/>
  <x:c r="P6527" i="25"/>
  <x:c r="Q6527" i="25"/>
  <x:c r="R6527" i="25"/>
  <x:c r="A6528" i="25"/>
  <x:c r="B6528" i="25"/>
  <x:c r="C6528" i="25"/>
  <x:c r="D6528" i="25"/>
  <x:c r="E6528" i="25"/>
  <x:c r="F6528" i="25"/>
  <x:c r="G6528" i="25"/>
  <x:c r="H6528" i="25"/>
  <x:c r="I6528" i="25"/>
  <x:c r="J6528" i="25"/>
  <x:c r="K6528" i="25"/>
  <x:c r="L6528" i="25"/>
  <x:c r="M6528" i="25"/>
  <x:c r="N6528" i="25"/>
  <x:c r="P6528" i="25"/>
  <x:c r="Q6528" i="25"/>
  <x:c r="R6528" i="25"/>
  <x:c r="A6529" i="25"/>
  <x:c r="B6529" i="25"/>
  <x:c r="C6529" i="25"/>
  <x:c r="D6529" i="25"/>
  <x:c r="E6529" i="25"/>
  <x:c r="F6529" i="25"/>
  <x:c r="G6529" i="25"/>
  <x:c r="H6529" i="25"/>
  <x:c r="I6529" i="25"/>
  <x:c r="J6529" i="25"/>
  <x:c r="K6529" i="25"/>
  <x:c r="L6529" i="25"/>
  <x:c r="M6529" i="25"/>
  <x:c r="N6529" i="25"/>
  <x:c r="P6529" i="25"/>
  <x:c r="Q6529" i="25"/>
  <x:c r="R6529" i="25"/>
  <x:c r="A6530" i="25"/>
  <x:c r="B6530" i="25"/>
  <x:c r="C6530" i="25"/>
  <x:c r="D6530" i="25"/>
  <x:c r="E6530" i="25"/>
  <x:c r="F6530" i="25"/>
  <x:c r="G6530" i="25"/>
  <x:c r="H6530" i="25"/>
  <x:c r="I6530" i="25"/>
  <x:c r="J6530" i="25"/>
  <x:c r="K6530" i="25"/>
  <x:c r="L6530" i="25"/>
  <x:c r="M6530" i="25"/>
  <x:c r="N6530" i="25"/>
  <x:c r="P6530" i="25"/>
  <x:c r="Q6530" i="25"/>
  <x:c r="R6530" i="25"/>
  <x:c r="A6531" i="25"/>
  <x:c r="B6531" i="25"/>
  <x:c r="C6531" i="25"/>
  <x:c r="D6531" i="25"/>
  <x:c r="E6531" i="25"/>
  <x:c r="F6531" i="25"/>
  <x:c r="G6531" i="25"/>
  <x:c r="H6531" i="25"/>
  <x:c r="I6531" i="25"/>
  <x:c r="J6531" i="25"/>
  <x:c r="K6531" i="25"/>
  <x:c r="L6531" i="25"/>
  <x:c r="M6531" i="25"/>
  <x:c r="N6531" i="25"/>
  <x:c r="P6531" i="25"/>
  <x:c r="Q6531" i="25"/>
  <x:c r="R6531" i="25"/>
  <x:c r="A6532" i="25"/>
  <x:c r="B6532" i="25"/>
  <x:c r="C6532" i="25"/>
  <x:c r="D6532" i="25"/>
  <x:c r="E6532" i="25"/>
  <x:c r="F6532" i="25"/>
  <x:c r="G6532" i="25"/>
  <x:c r="H6532" i="25"/>
  <x:c r="I6532" i="25"/>
  <x:c r="J6532" i="25"/>
  <x:c r="K6532" i="25"/>
  <x:c r="L6532" i="25"/>
  <x:c r="M6532" i="25"/>
  <x:c r="N6532" i="25"/>
  <x:c r="P6532" i="25"/>
  <x:c r="Q6532" i="25"/>
  <x:c r="R6532" i="25"/>
  <x:c r="A6533" i="25"/>
  <x:c r="B6533" i="25"/>
  <x:c r="C6533" i="25"/>
  <x:c r="D6533" i="25"/>
  <x:c r="E6533" i="25"/>
  <x:c r="F6533" i="25"/>
  <x:c r="G6533" i="25"/>
  <x:c r="H6533" i="25"/>
  <x:c r="I6533" i="25"/>
  <x:c r="J6533" i="25"/>
  <x:c r="K6533" i="25"/>
  <x:c r="L6533" i="25"/>
  <x:c r="M6533" i="25"/>
  <x:c r="N6533" i="25"/>
  <x:c r="P6533" i="25"/>
  <x:c r="Q6533" i="25"/>
  <x:c r="R6533" i="25"/>
  <x:c r="A6534" i="25"/>
  <x:c r="B6534" i="25"/>
  <x:c r="C6534" i="25"/>
  <x:c r="D6534" i="25"/>
  <x:c r="E6534" i="25"/>
  <x:c r="F6534" i="25"/>
  <x:c r="G6534" i="25"/>
  <x:c r="H6534" i="25"/>
  <x:c r="I6534" i="25"/>
  <x:c r="J6534" i="25"/>
  <x:c r="K6534" i="25"/>
  <x:c r="L6534" i="25"/>
  <x:c r="M6534" i="25"/>
  <x:c r="N6534" i="25"/>
  <x:c r="P6534" i="25"/>
  <x:c r="Q6534" i="25"/>
  <x:c r="R6534" i="25"/>
  <x:c r="A6535" i="25"/>
  <x:c r="B6535" i="25"/>
  <x:c r="C6535" i="25"/>
  <x:c r="D6535" i="25"/>
  <x:c r="E6535" i="25"/>
  <x:c r="F6535" i="25"/>
  <x:c r="G6535" i="25"/>
  <x:c r="H6535" i="25"/>
  <x:c r="I6535" i="25"/>
  <x:c r="J6535" i="25"/>
  <x:c r="K6535" i="25"/>
  <x:c r="L6535" i="25"/>
  <x:c r="M6535" i="25"/>
  <x:c r="N6535" i="25"/>
  <x:c r="P6535" i="25"/>
  <x:c r="Q6535" i="25"/>
  <x:c r="R6535" i="25"/>
  <x:c r="A6536" i="25"/>
  <x:c r="B6536" i="25"/>
  <x:c r="C6536" i="25"/>
  <x:c r="D6536" i="25"/>
  <x:c r="E6536" i="25"/>
  <x:c r="F6536" i="25"/>
  <x:c r="G6536" i="25"/>
  <x:c r="H6536" i="25"/>
  <x:c r="I6536" i="25"/>
  <x:c r="J6536" i="25"/>
  <x:c r="K6536" i="25"/>
  <x:c r="L6536" i="25"/>
  <x:c r="M6536" i="25"/>
  <x:c r="N6536" i="25"/>
  <x:c r="P6536" i="25"/>
  <x:c r="Q6536" i="25"/>
  <x:c r="R6536" i="25"/>
  <x:c r="A6537" i="25"/>
  <x:c r="B6537" i="25"/>
  <x:c r="C6537" i="25"/>
  <x:c r="D6537" i="25"/>
  <x:c r="E6537" i="25"/>
  <x:c r="F6537" i="25"/>
  <x:c r="G6537" i="25"/>
  <x:c r="H6537" i="25"/>
  <x:c r="I6537" i="25"/>
  <x:c r="J6537" i="25"/>
  <x:c r="K6537" i="25"/>
  <x:c r="L6537" i="25"/>
  <x:c r="M6537" i="25"/>
  <x:c r="N6537" i="25"/>
  <x:c r="P6537" i="25"/>
  <x:c r="Q6537" i="25"/>
  <x:c r="R6537" i="25"/>
  <x:c r="A6538" i="25"/>
  <x:c r="B6538" i="25"/>
  <x:c r="C6538" i="25"/>
  <x:c r="D6538" i="25"/>
  <x:c r="E6538" i="25"/>
  <x:c r="F6538" i="25"/>
  <x:c r="G6538" i="25"/>
  <x:c r="H6538" i="25"/>
  <x:c r="I6538" i="25"/>
  <x:c r="J6538" i="25"/>
  <x:c r="K6538" i="25"/>
  <x:c r="L6538" i="25"/>
  <x:c r="M6538" i="25"/>
  <x:c r="N6538" i="25"/>
  <x:c r="P6538" i="25"/>
  <x:c r="Q6538" i="25"/>
  <x:c r="R6538" i="25"/>
  <x:c r="A6539" i="25"/>
  <x:c r="B6539" i="25"/>
  <x:c r="C6539" i="25"/>
  <x:c r="D6539" i="25"/>
  <x:c r="E6539" i="25"/>
  <x:c r="F6539" i="25"/>
  <x:c r="G6539" i="25"/>
  <x:c r="H6539" i="25"/>
  <x:c r="I6539" i="25"/>
  <x:c r="J6539" i="25"/>
  <x:c r="K6539" i="25"/>
  <x:c r="L6539" i="25"/>
  <x:c r="M6539" i="25"/>
  <x:c r="N6539" i="25"/>
  <x:c r="P6539" i="25"/>
  <x:c r="Q6539" i="25"/>
  <x:c r="R6539" i="25"/>
  <x:c r="A6540" i="25"/>
  <x:c r="B6540" i="25"/>
  <x:c r="C6540" i="25"/>
  <x:c r="D6540" i="25"/>
  <x:c r="E6540" i="25"/>
  <x:c r="F6540" i="25"/>
  <x:c r="G6540" i="25"/>
  <x:c r="H6540" i="25"/>
  <x:c r="I6540" i="25"/>
  <x:c r="J6540" i="25"/>
  <x:c r="K6540" i="25"/>
  <x:c r="L6540" i="25"/>
  <x:c r="M6540" i="25"/>
  <x:c r="N6540" i="25"/>
  <x:c r="P6540" i="25"/>
  <x:c r="Q6540" i="25"/>
  <x:c r="R6540" i="25"/>
  <x:c r="A6541" i="25"/>
  <x:c r="B6541" i="25"/>
  <x:c r="C6541" i="25"/>
  <x:c r="D6541" i="25"/>
  <x:c r="E6541" i="25"/>
  <x:c r="F6541" i="25"/>
  <x:c r="G6541" i="25"/>
  <x:c r="H6541" i="25"/>
  <x:c r="I6541" i="25"/>
  <x:c r="J6541" i="25"/>
  <x:c r="K6541" i="25"/>
  <x:c r="L6541" i="25"/>
  <x:c r="M6541" i="25"/>
  <x:c r="N6541" i="25"/>
  <x:c r="P6541" i="25"/>
  <x:c r="Q6541" i="25"/>
  <x:c r="R6541" i="25"/>
  <x:c r="A6542" i="25"/>
  <x:c r="B6542" i="25"/>
  <x:c r="C6542" i="25"/>
  <x:c r="D6542" i="25"/>
  <x:c r="E6542" i="25"/>
  <x:c r="F6542" i="25"/>
  <x:c r="G6542" i="25"/>
  <x:c r="H6542" i="25"/>
  <x:c r="I6542" i="25"/>
  <x:c r="J6542" i="25"/>
  <x:c r="K6542" i="25"/>
  <x:c r="L6542" i="25"/>
  <x:c r="M6542" i="25"/>
  <x:c r="N6542" i="25"/>
  <x:c r="P6542" i="25"/>
  <x:c r="Q6542" i="25"/>
  <x:c r="R6542" i="25"/>
  <x:c r="A6543" i="25"/>
  <x:c r="B6543" i="25"/>
  <x:c r="C6543" i="25"/>
  <x:c r="D6543" i="25"/>
  <x:c r="E6543" i="25"/>
  <x:c r="F6543" i="25"/>
  <x:c r="G6543" i="25"/>
  <x:c r="H6543" i="25"/>
  <x:c r="I6543" i="25"/>
  <x:c r="J6543" i="25"/>
  <x:c r="K6543" i="25"/>
  <x:c r="L6543" i="25"/>
  <x:c r="M6543" i="25"/>
  <x:c r="N6543" i="25"/>
  <x:c r="P6543" i="25"/>
  <x:c r="Q6543" i="25"/>
  <x:c r="R6543" i="25"/>
  <x:c r="A6544" i="25"/>
  <x:c r="B6544" i="25"/>
  <x:c r="C6544" i="25"/>
  <x:c r="D6544" i="25"/>
  <x:c r="E6544" i="25"/>
  <x:c r="F6544" i="25"/>
  <x:c r="G6544" i="25"/>
  <x:c r="H6544" i="25"/>
  <x:c r="I6544" i="25"/>
  <x:c r="J6544" i="25"/>
  <x:c r="K6544" i="25"/>
  <x:c r="L6544" i="25"/>
  <x:c r="M6544" i="25"/>
  <x:c r="N6544" i="25"/>
  <x:c r="P6544" i="25"/>
  <x:c r="Q6544" i="25"/>
  <x:c r="R6544" i="25"/>
  <x:c r="A6545" i="25"/>
  <x:c r="B6545" i="25"/>
  <x:c r="C6545" i="25"/>
  <x:c r="D6545" i="25"/>
  <x:c r="E6545" i="25"/>
  <x:c r="F6545" i="25"/>
  <x:c r="G6545" i="25"/>
  <x:c r="H6545" i="25"/>
  <x:c r="I6545" i="25"/>
  <x:c r="J6545" i="25"/>
  <x:c r="K6545" i="25"/>
  <x:c r="L6545" i="25"/>
  <x:c r="M6545" i="25"/>
  <x:c r="N6545" i="25"/>
  <x:c r="P6545" i="25"/>
  <x:c r="Q6545" i="25"/>
  <x:c r="R6545" i="25"/>
  <x:c r="A6546" i="25"/>
  <x:c r="B6546" i="25"/>
  <x:c r="C6546" i="25"/>
  <x:c r="D6546" i="25"/>
  <x:c r="E6546" i="25"/>
  <x:c r="F6546" i="25"/>
  <x:c r="G6546" i="25"/>
  <x:c r="H6546" i="25"/>
  <x:c r="I6546" i="25"/>
  <x:c r="J6546" i="25"/>
  <x:c r="K6546" i="25"/>
  <x:c r="L6546" i="25"/>
  <x:c r="M6546" i="25"/>
  <x:c r="N6546" i="25"/>
  <x:c r="P6546" i="25"/>
  <x:c r="Q6546" i="25"/>
  <x:c r="R6546" i="25"/>
  <x:c r="A6547" i="25"/>
  <x:c r="B6547" i="25"/>
  <x:c r="C6547" i="25"/>
  <x:c r="D6547" i="25"/>
  <x:c r="E6547" i="25"/>
  <x:c r="F6547" i="25"/>
  <x:c r="G6547" i="25"/>
  <x:c r="H6547" i="25"/>
  <x:c r="I6547" i="25"/>
  <x:c r="J6547" i="25"/>
  <x:c r="K6547" i="25"/>
  <x:c r="L6547" i="25"/>
  <x:c r="M6547" i="25"/>
  <x:c r="N6547" i="25"/>
  <x:c r="P6547" i="25"/>
  <x:c r="Q6547" i="25"/>
  <x:c r="R6547" i="25"/>
  <x:c r="A6548" i="25"/>
  <x:c r="B6548" i="25"/>
  <x:c r="C6548" i="25"/>
  <x:c r="D6548" i="25"/>
  <x:c r="E6548" i="25"/>
  <x:c r="F6548" i="25"/>
  <x:c r="G6548" i="25"/>
  <x:c r="H6548" i="25"/>
  <x:c r="I6548" i="25"/>
  <x:c r="J6548" i="25"/>
  <x:c r="K6548" i="25"/>
  <x:c r="L6548" i="25"/>
  <x:c r="M6548" i="25"/>
  <x:c r="N6548" i="25"/>
  <x:c r="P6548" i="25"/>
  <x:c r="Q6548" i="25"/>
  <x:c r="R6548" i="25"/>
  <x:c r="A6549" i="25"/>
  <x:c r="B6549" i="25"/>
  <x:c r="C6549" i="25"/>
  <x:c r="D6549" i="25"/>
  <x:c r="E6549" i="25"/>
  <x:c r="F6549" i="25"/>
  <x:c r="G6549" i="25"/>
  <x:c r="H6549" i="25"/>
  <x:c r="I6549" i="25"/>
  <x:c r="J6549" i="25"/>
  <x:c r="K6549" i="25"/>
  <x:c r="L6549" i="25"/>
  <x:c r="M6549" i="25"/>
  <x:c r="N6549" i="25"/>
  <x:c r="P6549" i="25"/>
  <x:c r="Q6549" i="25"/>
  <x:c r="R6549" i="25"/>
  <x:c r="A6550" i="25"/>
  <x:c r="B6550" i="25"/>
  <x:c r="C6550" i="25"/>
  <x:c r="D6550" i="25"/>
  <x:c r="E6550" i="25"/>
  <x:c r="F6550" i="25"/>
  <x:c r="G6550" i="25"/>
  <x:c r="H6550" i="25"/>
  <x:c r="I6550" i="25"/>
  <x:c r="J6550" i="25"/>
  <x:c r="K6550" i="25"/>
  <x:c r="L6550" i="25"/>
  <x:c r="M6550" i="25"/>
  <x:c r="N6550" i="25"/>
  <x:c r="P6550" i="25"/>
  <x:c r="Q6550" i="25"/>
  <x:c r="R6550" i="25"/>
  <x:c r="A6551" i="25"/>
  <x:c r="B6551" i="25"/>
  <x:c r="C6551" i="25"/>
  <x:c r="D6551" i="25"/>
  <x:c r="E6551" i="25"/>
  <x:c r="F6551" i="25"/>
  <x:c r="G6551" i="25"/>
  <x:c r="H6551" i="25"/>
  <x:c r="I6551" i="25"/>
  <x:c r="J6551" i="25"/>
  <x:c r="K6551" i="25"/>
  <x:c r="L6551" i="25"/>
  <x:c r="M6551" i="25"/>
  <x:c r="N6551" i="25"/>
  <x:c r="P6551" i="25"/>
  <x:c r="Q6551" i="25"/>
  <x:c r="R6551" i="25"/>
  <x:c r="A6552" i="25"/>
  <x:c r="B6552" i="25"/>
  <x:c r="C6552" i="25"/>
  <x:c r="D6552" i="25"/>
  <x:c r="E6552" i="25"/>
  <x:c r="F6552" i="25"/>
  <x:c r="G6552" i="25"/>
  <x:c r="H6552" i="25"/>
  <x:c r="I6552" i="25"/>
  <x:c r="J6552" i="25"/>
  <x:c r="K6552" i="25"/>
  <x:c r="L6552" i="25"/>
  <x:c r="M6552" i="25"/>
  <x:c r="N6552" i="25"/>
  <x:c r="P6552" i="25"/>
  <x:c r="Q6552" i="25"/>
  <x:c r="R6552" i="25"/>
  <x:c r="A6553" i="25"/>
  <x:c r="B6553" i="25"/>
  <x:c r="C6553" i="25"/>
  <x:c r="D6553" i="25"/>
  <x:c r="E6553" i="25"/>
  <x:c r="F6553" i="25"/>
  <x:c r="G6553" i="25"/>
  <x:c r="H6553" i="25"/>
  <x:c r="I6553" i="25"/>
  <x:c r="J6553" i="25"/>
  <x:c r="K6553" i="25"/>
  <x:c r="L6553" i="25"/>
  <x:c r="M6553" i="25"/>
  <x:c r="N6553" i="25"/>
  <x:c r="P6553" i="25"/>
  <x:c r="Q6553" i="25"/>
  <x:c r="R6553" i="25"/>
  <x:c r="A6554" i="25"/>
  <x:c r="B6554" i="25"/>
  <x:c r="C6554" i="25"/>
  <x:c r="D6554" i="25"/>
  <x:c r="E6554" i="25"/>
  <x:c r="F6554" i="25"/>
  <x:c r="G6554" i="25"/>
  <x:c r="H6554" i="25"/>
  <x:c r="I6554" i="25"/>
  <x:c r="J6554" i="25"/>
  <x:c r="K6554" i="25"/>
  <x:c r="L6554" i="25"/>
  <x:c r="M6554" i="25"/>
  <x:c r="N6554" i="25"/>
  <x:c r="P6554" i="25"/>
  <x:c r="Q6554" i="25"/>
  <x:c r="R6554" i="25"/>
  <x:c r="A6555" i="25"/>
  <x:c r="B6555" i="25"/>
  <x:c r="C6555" i="25"/>
  <x:c r="D6555" i="25"/>
  <x:c r="E6555" i="25"/>
  <x:c r="F6555" i="25"/>
  <x:c r="G6555" i="25"/>
  <x:c r="H6555" i="25"/>
  <x:c r="I6555" i="25"/>
  <x:c r="J6555" i="25"/>
  <x:c r="K6555" i="25"/>
  <x:c r="L6555" i="25"/>
  <x:c r="M6555" i="25"/>
  <x:c r="N6555" i="25"/>
  <x:c r="P6555" i="25"/>
  <x:c r="Q6555" i="25"/>
  <x:c r="R6555" i="25"/>
  <x:c r="A6556" i="25"/>
  <x:c r="B6556" i="25"/>
  <x:c r="C6556" i="25"/>
  <x:c r="D6556" i="25"/>
  <x:c r="E6556" i="25"/>
  <x:c r="F6556" i="25"/>
  <x:c r="G6556" i="25"/>
  <x:c r="H6556" i="25"/>
  <x:c r="I6556" i="25"/>
  <x:c r="J6556" i="25"/>
  <x:c r="K6556" i="25"/>
  <x:c r="L6556" i="25"/>
  <x:c r="M6556" i="25"/>
  <x:c r="N6556" i="25"/>
  <x:c r="P6556" i="25"/>
  <x:c r="Q6556" i="25"/>
  <x:c r="R6556" i="25"/>
  <x:c r="A6557" i="25"/>
  <x:c r="B6557" i="25"/>
  <x:c r="C6557" i="25"/>
  <x:c r="D6557" i="25"/>
  <x:c r="E6557" i="25"/>
  <x:c r="F6557" i="25"/>
  <x:c r="G6557" i="25"/>
  <x:c r="H6557" i="25"/>
  <x:c r="I6557" i="25"/>
  <x:c r="J6557" i="25"/>
  <x:c r="K6557" i="25"/>
  <x:c r="L6557" i="25"/>
  <x:c r="M6557" i="25"/>
  <x:c r="N6557" i="25"/>
  <x:c r="P6557" i="25"/>
  <x:c r="Q6557" i="25"/>
  <x:c r="R6557" i="25"/>
  <x:c r="A6558" i="25"/>
  <x:c r="B6558" i="25"/>
  <x:c r="C6558" i="25"/>
  <x:c r="D6558" i="25"/>
  <x:c r="E6558" i="25"/>
  <x:c r="F6558" i="25"/>
  <x:c r="G6558" i="25"/>
  <x:c r="H6558" i="25"/>
  <x:c r="I6558" i="25"/>
  <x:c r="J6558" i="25"/>
  <x:c r="K6558" i="25"/>
  <x:c r="L6558" i="25"/>
  <x:c r="M6558" i="25"/>
  <x:c r="N6558" i="25"/>
  <x:c r="P6558" i="25"/>
  <x:c r="Q6558" i="25"/>
  <x:c r="R6558" i="25"/>
  <x:c r="A6559" i="25"/>
  <x:c r="B6559" i="25"/>
  <x:c r="C6559" i="25"/>
  <x:c r="D6559" i="25"/>
  <x:c r="E6559" i="25"/>
  <x:c r="F6559" i="25"/>
  <x:c r="G6559" i="25"/>
  <x:c r="H6559" i="25"/>
  <x:c r="I6559" i="25"/>
  <x:c r="J6559" i="25"/>
  <x:c r="K6559" i="25"/>
  <x:c r="L6559" i="25"/>
  <x:c r="M6559" i="25"/>
  <x:c r="N6559" i="25"/>
  <x:c r="P6559" i="25"/>
  <x:c r="Q6559" i="25"/>
  <x:c r="R6559" i="25"/>
  <x:c r="A6560" i="25"/>
  <x:c r="B6560" i="25"/>
  <x:c r="C6560" i="25"/>
  <x:c r="D6560" i="25"/>
  <x:c r="E6560" i="25"/>
  <x:c r="F6560" i="25"/>
  <x:c r="G6560" i="25"/>
  <x:c r="H6560" i="25"/>
  <x:c r="I6560" i="25"/>
  <x:c r="J6560" i="25"/>
  <x:c r="K6560" i="25"/>
  <x:c r="L6560" i="25"/>
  <x:c r="M6560" i="25"/>
  <x:c r="N6560" i="25"/>
  <x:c r="P6560" i="25"/>
  <x:c r="Q6560" i="25"/>
  <x:c r="R6560" i="25"/>
  <x:c r="A6561" i="25"/>
  <x:c r="B6561" i="25"/>
  <x:c r="C6561" i="25"/>
  <x:c r="D6561" i="25"/>
  <x:c r="E6561" i="25"/>
  <x:c r="F6561" i="25"/>
  <x:c r="G6561" i="25"/>
  <x:c r="H6561" i="25"/>
  <x:c r="I6561" i="25"/>
  <x:c r="J6561" i="25"/>
  <x:c r="K6561" i="25"/>
  <x:c r="L6561" i="25"/>
  <x:c r="M6561" i="25"/>
  <x:c r="N6561" i="25"/>
  <x:c r="P6561" i="25"/>
  <x:c r="Q6561" i="25"/>
  <x:c r="R6561" i="25"/>
  <x:c r="A6562" i="25"/>
  <x:c r="B6562" i="25"/>
  <x:c r="C6562" i="25"/>
  <x:c r="D6562" i="25"/>
  <x:c r="E6562" i="25"/>
  <x:c r="F6562" i="25"/>
  <x:c r="G6562" i="25"/>
  <x:c r="H6562" i="25"/>
  <x:c r="I6562" i="25"/>
  <x:c r="J6562" i="25"/>
  <x:c r="K6562" i="25"/>
  <x:c r="L6562" i="25"/>
  <x:c r="M6562" i="25"/>
  <x:c r="N6562" i="25"/>
  <x:c r="P6562" i="25"/>
  <x:c r="Q6562" i="25"/>
  <x:c r="R6562" i="25"/>
  <x:c r="A6563" i="25"/>
  <x:c r="B6563" i="25"/>
  <x:c r="C6563" i="25"/>
  <x:c r="D6563" i="25"/>
  <x:c r="E6563" i="25"/>
  <x:c r="F6563" i="25"/>
  <x:c r="G6563" i="25"/>
  <x:c r="H6563" i="25"/>
  <x:c r="I6563" i="25"/>
  <x:c r="J6563" i="25"/>
  <x:c r="K6563" i="25"/>
  <x:c r="L6563" i="25"/>
  <x:c r="M6563" i="25"/>
  <x:c r="N6563" i="25"/>
  <x:c r="P6563" i="25"/>
  <x:c r="Q6563" i="25"/>
  <x:c r="R6563" i="25"/>
  <x:c r="A6564" i="25"/>
  <x:c r="B6564" i="25"/>
  <x:c r="C6564" i="25"/>
  <x:c r="D6564" i="25"/>
  <x:c r="E6564" i="25"/>
  <x:c r="F6564" i="25"/>
  <x:c r="G6564" i="25"/>
  <x:c r="H6564" i="25"/>
  <x:c r="I6564" i="25"/>
  <x:c r="J6564" i="25"/>
  <x:c r="K6564" i="25"/>
  <x:c r="L6564" i="25"/>
  <x:c r="M6564" i="25"/>
  <x:c r="N6564" i="25"/>
  <x:c r="P6564" i="25"/>
  <x:c r="Q6564" i="25"/>
  <x:c r="R6564" i="25"/>
  <x:c r="A6565" i="25"/>
  <x:c r="B6565" i="25"/>
  <x:c r="C6565" i="25"/>
  <x:c r="D6565" i="25"/>
  <x:c r="E6565" i="25"/>
  <x:c r="F6565" i="25"/>
  <x:c r="G6565" i="25"/>
  <x:c r="H6565" i="25"/>
  <x:c r="I6565" i="25"/>
  <x:c r="J6565" i="25"/>
  <x:c r="K6565" i="25"/>
  <x:c r="L6565" i="25"/>
  <x:c r="M6565" i="25"/>
  <x:c r="N6565" i="25"/>
  <x:c r="P6565" i="25"/>
  <x:c r="Q6565" i="25"/>
  <x:c r="R6565" i="25"/>
  <x:c r="A6566" i="25"/>
  <x:c r="B6566" i="25"/>
  <x:c r="C6566" i="25"/>
  <x:c r="D6566" i="25"/>
  <x:c r="E6566" i="25"/>
  <x:c r="F6566" i="25"/>
  <x:c r="G6566" i="25"/>
  <x:c r="H6566" i="25"/>
  <x:c r="I6566" i="25"/>
  <x:c r="J6566" i="25"/>
  <x:c r="K6566" i="25"/>
  <x:c r="L6566" i="25"/>
  <x:c r="M6566" i="25"/>
  <x:c r="N6566" i="25"/>
  <x:c r="P6566" i="25"/>
  <x:c r="Q6566" i="25"/>
  <x:c r="R6566" i="25"/>
  <x:c r="A6567" i="25"/>
  <x:c r="B6567" i="25"/>
  <x:c r="C6567" i="25"/>
  <x:c r="D6567" i="25"/>
  <x:c r="E6567" i="25"/>
  <x:c r="F6567" i="25"/>
  <x:c r="G6567" i="25"/>
  <x:c r="H6567" i="25"/>
  <x:c r="I6567" i="25"/>
  <x:c r="J6567" i="25"/>
  <x:c r="K6567" i="25"/>
  <x:c r="L6567" i="25"/>
  <x:c r="M6567" i="25"/>
  <x:c r="N6567" i="25"/>
  <x:c r="P6567" i="25"/>
  <x:c r="Q6567" i="25"/>
  <x:c r="R6567" i="25"/>
  <x:c r="A6568" i="25"/>
  <x:c r="B6568" i="25"/>
  <x:c r="C6568" i="25"/>
  <x:c r="D6568" i="25"/>
  <x:c r="E6568" i="25"/>
  <x:c r="F6568" i="25"/>
  <x:c r="G6568" i="25"/>
  <x:c r="H6568" i="25"/>
  <x:c r="I6568" i="25"/>
  <x:c r="J6568" i="25"/>
  <x:c r="K6568" i="25"/>
  <x:c r="L6568" i="25"/>
  <x:c r="M6568" i="25"/>
  <x:c r="N6568" i="25"/>
  <x:c r="P6568" i="25"/>
  <x:c r="Q6568" i="25"/>
  <x:c r="R6568" i="25"/>
  <x:c r="A6569" i="25"/>
  <x:c r="B6569" i="25"/>
  <x:c r="C6569" i="25"/>
  <x:c r="D6569" i="25"/>
  <x:c r="E6569" i="25"/>
  <x:c r="F6569" i="25"/>
  <x:c r="G6569" i="25"/>
  <x:c r="H6569" i="25"/>
  <x:c r="I6569" i="25"/>
  <x:c r="J6569" i="25"/>
  <x:c r="K6569" i="25"/>
  <x:c r="L6569" i="25"/>
  <x:c r="M6569" i="25"/>
  <x:c r="N6569" i="25"/>
  <x:c r="P6569" i="25"/>
  <x:c r="Q6569" i="25"/>
  <x:c r="R6569" i="25"/>
  <x:c r="A6570" i="25"/>
  <x:c r="B6570" i="25"/>
  <x:c r="C6570" i="25"/>
  <x:c r="D6570" i="25"/>
  <x:c r="E6570" i="25"/>
  <x:c r="F6570" i="25"/>
  <x:c r="G6570" i="25"/>
  <x:c r="H6570" i="25"/>
  <x:c r="I6570" i="25"/>
  <x:c r="J6570" i="25"/>
  <x:c r="K6570" i="25"/>
  <x:c r="L6570" i="25"/>
  <x:c r="M6570" i="25"/>
  <x:c r="N6570" i="25"/>
  <x:c r="P6570" i="25"/>
  <x:c r="Q6570" i="25"/>
  <x:c r="R6570" i="25"/>
  <x:c r="A6571" i="25"/>
  <x:c r="B6571" i="25"/>
  <x:c r="C6571" i="25"/>
  <x:c r="D6571" i="25"/>
  <x:c r="E6571" i="25"/>
  <x:c r="F6571" i="25"/>
  <x:c r="G6571" i="25"/>
  <x:c r="H6571" i="25"/>
  <x:c r="I6571" i="25"/>
  <x:c r="J6571" i="25"/>
  <x:c r="K6571" i="25"/>
  <x:c r="L6571" i="25"/>
  <x:c r="M6571" i="25"/>
  <x:c r="N6571" i="25"/>
  <x:c r="P6571" i="25"/>
  <x:c r="Q6571" i="25"/>
  <x:c r="R6571" i="25"/>
  <x:c r="A6572" i="25"/>
  <x:c r="B6572" i="25"/>
  <x:c r="C6572" i="25"/>
  <x:c r="D6572" i="25"/>
  <x:c r="E6572" i="25"/>
  <x:c r="F6572" i="25"/>
  <x:c r="G6572" i="25"/>
  <x:c r="H6572" i="25"/>
  <x:c r="I6572" i="25"/>
  <x:c r="J6572" i="25"/>
  <x:c r="K6572" i="25"/>
  <x:c r="L6572" i="25"/>
  <x:c r="M6572" i="25"/>
  <x:c r="N6572" i="25"/>
  <x:c r="P6572" i="25"/>
  <x:c r="Q6572" i="25"/>
  <x:c r="R6572" i="25"/>
  <x:c r="A6573" i="25"/>
  <x:c r="B6573" i="25"/>
  <x:c r="C6573" i="25"/>
  <x:c r="D6573" i="25"/>
  <x:c r="E6573" i="25"/>
  <x:c r="F6573" i="25"/>
  <x:c r="G6573" i="25"/>
  <x:c r="H6573" i="25"/>
  <x:c r="I6573" i="25"/>
  <x:c r="J6573" i="25"/>
  <x:c r="K6573" i="25"/>
  <x:c r="L6573" i="25"/>
  <x:c r="M6573" i="25"/>
  <x:c r="N6573" i="25"/>
  <x:c r="P6573" i="25"/>
  <x:c r="Q6573" i="25"/>
  <x:c r="R6573" i="25"/>
  <x:c r="A6574" i="25"/>
  <x:c r="B6574" i="25"/>
  <x:c r="C6574" i="25"/>
  <x:c r="D6574" i="25"/>
  <x:c r="E6574" i="25"/>
  <x:c r="F6574" i="25"/>
  <x:c r="G6574" i="25"/>
  <x:c r="H6574" i="25"/>
  <x:c r="I6574" i="25"/>
  <x:c r="J6574" i="25"/>
  <x:c r="K6574" i="25"/>
  <x:c r="L6574" i="25"/>
  <x:c r="M6574" i="25"/>
  <x:c r="N6574" i="25"/>
  <x:c r="P6574" i="25"/>
  <x:c r="Q6574" i="25"/>
  <x:c r="R6574" i="25"/>
  <x:c r="A6575" i="25"/>
  <x:c r="B6575" i="25"/>
  <x:c r="C6575" i="25"/>
  <x:c r="D6575" i="25"/>
  <x:c r="E6575" i="25"/>
  <x:c r="F6575" i="25"/>
  <x:c r="G6575" i="25"/>
  <x:c r="H6575" i="25"/>
  <x:c r="I6575" i="25"/>
  <x:c r="J6575" i="25"/>
  <x:c r="K6575" i="25"/>
  <x:c r="L6575" i="25"/>
  <x:c r="M6575" i="25"/>
  <x:c r="N6575" i="25"/>
  <x:c r="P6575" i="25"/>
  <x:c r="Q6575" i="25"/>
  <x:c r="R6575" i="25"/>
  <x:c r="A6576" i="25"/>
  <x:c r="B6576" i="25"/>
  <x:c r="C6576" i="25"/>
  <x:c r="D6576" i="25"/>
  <x:c r="E6576" i="25"/>
  <x:c r="F6576" i="25"/>
  <x:c r="G6576" i="25"/>
  <x:c r="H6576" i="25"/>
  <x:c r="I6576" i="25"/>
  <x:c r="J6576" i="25"/>
  <x:c r="K6576" i="25"/>
  <x:c r="L6576" i="25"/>
  <x:c r="M6576" i="25"/>
  <x:c r="N6576" i="25"/>
  <x:c r="P6576" i="25"/>
  <x:c r="Q6576" i="25"/>
  <x:c r="R6576" i="25"/>
  <x:c r="A6577" i="25"/>
  <x:c r="B6577" i="25"/>
  <x:c r="C6577" i="25"/>
  <x:c r="D6577" i="25"/>
  <x:c r="E6577" i="25"/>
  <x:c r="F6577" i="25"/>
  <x:c r="G6577" i="25"/>
  <x:c r="H6577" i="25"/>
  <x:c r="I6577" i="25"/>
  <x:c r="J6577" i="25"/>
  <x:c r="K6577" i="25"/>
  <x:c r="L6577" i="25"/>
  <x:c r="M6577" i="25"/>
  <x:c r="N6577" i="25"/>
  <x:c r="P6577" i="25"/>
  <x:c r="Q6577" i="25"/>
  <x:c r="R6577" i="25"/>
  <x:c r="A6578" i="25"/>
  <x:c r="B6578" i="25"/>
  <x:c r="C6578" i="25"/>
  <x:c r="D6578" i="25"/>
  <x:c r="E6578" i="25"/>
  <x:c r="F6578" i="25"/>
  <x:c r="G6578" i="25"/>
  <x:c r="H6578" i="25"/>
  <x:c r="I6578" i="25"/>
  <x:c r="J6578" i="25"/>
  <x:c r="K6578" i="25"/>
  <x:c r="L6578" i="25"/>
  <x:c r="M6578" i="25"/>
  <x:c r="N6578" i="25"/>
  <x:c r="P6578" i="25"/>
  <x:c r="Q6578" i="25"/>
  <x:c r="R6578" i="25"/>
  <x:c r="A6579" i="25"/>
  <x:c r="B6579" i="25"/>
  <x:c r="C6579" i="25"/>
  <x:c r="D6579" i="25"/>
  <x:c r="E6579" i="25"/>
  <x:c r="F6579" i="25"/>
  <x:c r="G6579" i="25"/>
  <x:c r="H6579" i="25"/>
  <x:c r="I6579" i="25"/>
  <x:c r="J6579" i="25"/>
  <x:c r="K6579" i="25"/>
  <x:c r="L6579" i="25"/>
  <x:c r="M6579" i="25"/>
  <x:c r="N6579" i="25"/>
  <x:c r="P6579" i="25"/>
  <x:c r="Q6579" i="25"/>
  <x:c r="R6579" i="25"/>
  <x:c r="A6580" i="25"/>
  <x:c r="B6580" i="25"/>
  <x:c r="C6580" i="25"/>
  <x:c r="D6580" i="25"/>
  <x:c r="E6580" i="25"/>
  <x:c r="F6580" i="25"/>
  <x:c r="G6580" i="25"/>
  <x:c r="H6580" i="25"/>
  <x:c r="I6580" i="25"/>
  <x:c r="J6580" i="25"/>
  <x:c r="K6580" i="25"/>
  <x:c r="L6580" i="25"/>
  <x:c r="M6580" i="25"/>
  <x:c r="N6580" i="25"/>
  <x:c r="P6580" i="25"/>
  <x:c r="Q6580" i="25"/>
  <x:c r="R6580" i="25"/>
  <x:c r="A6581" i="25"/>
  <x:c r="B6581" i="25"/>
  <x:c r="C6581" i="25"/>
  <x:c r="D6581" i="25"/>
  <x:c r="E6581" i="25"/>
  <x:c r="F6581" i="25"/>
  <x:c r="G6581" i="25"/>
  <x:c r="H6581" i="25"/>
  <x:c r="I6581" i="25"/>
  <x:c r="J6581" i="25"/>
  <x:c r="K6581" i="25"/>
  <x:c r="L6581" i="25"/>
  <x:c r="M6581" i="25"/>
  <x:c r="N6581" i="25"/>
  <x:c r="P6581" i="25"/>
  <x:c r="Q6581" i="25"/>
  <x:c r="R6581" i="25"/>
  <x:c r="A6582" i="25"/>
  <x:c r="B6582" i="25"/>
  <x:c r="C6582" i="25"/>
  <x:c r="D6582" i="25"/>
  <x:c r="E6582" i="25"/>
  <x:c r="F6582" i="25"/>
  <x:c r="G6582" i="25"/>
  <x:c r="H6582" i="25"/>
  <x:c r="I6582" i="25"/>
  <x:c r="J6582" i="25"/>
  <x:c r="K6582" i="25"/>
  <x:c r="L6582" i="25"/>
  <x:c r="M6582" i="25"/>
  <x:c r="N6582" i="25"/>
  <x:c r="P6582" i="25"/>
  <x:c r="Q6582" i="25"/>
  <x:c r="R6582" i="25"/>
  <x:c r="A6583" i="25"/>
  <x:c r="B6583" i="25"/>
  <x:c r="C6583" i="25"/>
  <x:c r="D6583" i="25"/>
  <x:c r="E6583" i="25"/>
  <x:c r="F6583" i="25"/>
  <x:c r="G6583" i="25"/>
  <x:c r="H6583" i="25"/>
  <x:c r="I6583" i="25"/>
  <x:c r="J6583" i="25"/>
  <x:c r="K6583" i="25"/>
  <x:c r="L6583" i="25"/>
  <x:c r="M6583" i="25"/>
  <x:c r="N6583" i="25"/>
  <x:c r="P6583" i="25"/>
  <x:c r="Q6583" i="25"/>
  <x:c r="R6583" i="25"/>
  <x:c r="A6584" i="25"/>
  <x:c r="B6584" i="25"/>
  <x:c r="C6584" i="25"/>
  <x:c r="D6584" i="25"/>
  <x:c r="E6584" i="25"/>
  <x:c r="F6584" i="25"/>
  <x:c r="G6584" i="25"/>
  <x:c r="H6584" i="25"/>
  <x:c r="I6584" i="25"/>
  <x:c r="J6584" i="25"/>
  <x:c r="K6584" i="25"/>
  <x:c r="L6584" i="25"/>
  <x:c r="M6584" i="25"/>
  <x:c r="N6584" i="25"/>
  <x:c r="P6584" i="25"/>
  <x:c r="Q6584" i="25"/>
  <x:c r="R6584" i="25"/>
  <x:c r="A6585" i="25"/>
  <x:c r="B6585" i="25"/>
  <x:c r="C6585" i="25"/>
  <x:c r="D6585" i="25"/>
  <x:c r="E6585" i="25"/>
  <x:c r="F6585" i="25"/>
  <x:c r="G6585" i="25"/>
  <x:c r="H6585" i="25"/>
  <x:c r="I6585" i="25"/>
  <x:c r="J6585" i="25"/>
  <x:c r="K6585" i="25"/>
  <x:c r="L6585" i="25"/>
  <x:c r="M6585" i="25"/>
  <x:c r="N6585" i="25"/>
  <x:c r="P6585" i="25"/>
  <x:c r="Q6585" i="25"/>
  <x:c r="R6585" i="25"/>
  <x:c r="A6586" i="25"/>
  <x:c r="B6586" i="25"/>
  <x:c r="C6586" i="25"/>
  <x:c r="D6586" i="25"/>
  <x:c r="E6586" i="25"/>
  <x:c r="F6586" i="25"/>
  <x:c r="G6586" i="25"/>
  <x:c r="H6586" i="25"/>
  <x:c r="I6586" i="25"/>
  <x:c r="J6586" i="25"/>
  <x:c r="K6586" i="25"/>
  <x:c r="L6586" i="25"/>
  <x:c r="M6586" i="25"/>
  <x:c r="N6586" i="25"/>
  <x:c r="P6586" i="25"/>
  <x:c r="Q6586" i="25"/>
  <x:c r="R6586" i="25"/>
  <x:c r="A6587" i="25"/>
  <x:c r="B6587" i="25"/>
  <x:c r="C6587" i="25"/>
  <x:c r="D6587" i="25"/>
  <x:c r="E6587" i="25"/>
  <x:c r="F6587" i="25"/>
  <x:c r="G6587" i="25"/>
  <x:c r="H6587" i="25"/>
  <x:c r="I6587" i="25"/>
  <x:c r="J6587" i="25"/>
  <x:c r="K6587" i="25"/>
  <x:c r="L6587" i="25"/>
  <x:c r="M6587" i="25"/>
  <x:c r="N6587" i="25"/>
  <x:c r="P6587" i="25"/>
  <x:c r="Q6587" i="25"/>
  <x:c r="R6587" i="25"/>
  <x:c r="A6588" i="25"/>
  <x:c r="B6588" i="25"/>
  <x:c r="C6588" i="25"/>
  <x:c r="D6588" i="25"/>
  <x:c r="E6588" i="25"/>
  <x:c r="F6588" i="25"/>
  <x:c r="G6588" i="25"/>
  <x:c r="H6588" i="25"/>
  <x:c r="I6588" i="25"/>
  <x:c r="J6588" i="25"/>
  <x:c r="K6588" i="25"/>
  <x:c r="L6588" i="25"/>
  <x:c r="M6588" i="25"/>
  <x:c r="N6588" i="25"/>
  <x:c r="P6588" i="25"/>
  <x:c r="Q6588" i="25"/>
  <x:c r="R6588" i="25"/>
  <x:c r="A6589" i="25"/>
  <x:c r="B6589" i="25"/>
  <x:c r="C6589" i="25"/>
  <x:c r="D6589" i="25"/>
  <x:c r="E6589" i="25"/>
  <x:c r="F6589" i="25"/>
  <x:c r="G6589" i="25"/>
  <x:c r="H6589" i="25"/>
  <x:c r="I6589" i="25"/>
  <x:c r="J6589" i="25"/>
  <x:c r="K6589" i="25"/>
  <x:c r="L6589" i="25"/>
  <x:c r="M6589" i="25"/>
  <x:c r="N6589" i="25"/>
  <x:c r="P6589" i="25"/>
  <x:c r="Q6589" i="25"/>
  <x:c r="R6589" i="25"/>
  <x:c r="A6590" i="25"/>
  <x:c r="B6590" i="25"/>
  <x:c r="C6590" i="25"/>
  <x:c r="D6590" i="25"/>
  <x:c r="E6590" i="25"/>
  <x:c r="F6590" i="25"/>
  <x:c r="G6590" i="25"/>
  <x:c r="H6590" i="25"/>
  <x:c r="I6590" i="25"/>
  <x:c r="J6590" i="25"/>
  <x:c r="K6590" i="25"/>
  <x:c r="L6590" i="25"/>
  <x:c r="M6590" i="25"/>
  <x:c r="N6590" i="25"/>
  <x:c r="P6590" i="25"/>
  <x:c r="Q6590" i="25"/>
  <x:c r="R6590" i="25"/>
  <x:c r="A6591" i="25"/>
  <x:c r="B6591" i="25"/>
  <x:c r="C6591" i="25"/>
  <x:c r="D6591" i="25"/>
  <x:c r="E6591" i="25"/>
  <x:c r="F6591" i="25"/>
  <x:c r="G6591" i="25"/>
  <x:c r="H6591" i="25"/>
  <x:c r="I6591" i="25"/>
  <x:c r="J6591" i="25"/>
  <x:c r="K6591" i="25"/>
  <x:c r="L6591" i="25"/>
  <x:c r="M6591" i="25"/>
  <x:c r="N6591" i="25"/>
  <x:c r="P6591" i="25"/>
  <x:c r="Q6591" i="25"/>
  <x:c r="R6591" i="25"/>
  <x:c r="A6592" i="25"/>
  <x:c r="B6592" i="25"/>
  <x:c r="C6592" i="25"/>
  <x:c r="D6592" i="25"/>
  <x:c r="E6592" i="25"/>
  <x:c r="F6592" i="25"/>
  <x:c r="G6592" i="25"/>
  <x:c r="H6592" i="25"/>
  <x:c r="I6592" i="25"/>
  <x:c r="J6592" i="25"/>
  <x:c r="K6592" i="25"/>
  <x:c r="L6592" i="25"/>
  <x:c r="M6592" i="25"/>
  <x:c r="N6592" i="25"/>
  <x:c r="P6592" i="25"/>
  <x:c r="Q6592" i="25"/>
  <x:c r="R6592" i="25"/>
  <x:c r="A6593" i="25"/>
  <x:c r="B6593" i="25"/>
  <x:c r="C6593" i="25"/>
  <x:c r="D6593" i="25"/>
  <x:c r="E6593" i="25"/>
  <x:c r="F6593" i="25"/>
  <x:c r="G6593" i="25"/>
  <x:c r="H6593" i="25"/>
  <x:c r="I6593" i="25"/>
  <x:c r="J6593" i="25"/>
  <x:c r="K6593" i="25"/>
  <x:c r="L6593" i="25"/>
  <x:c r="M6593" i="25"/>
  <x:c r="N6593" i="25"/>
  <x:c r="P6593" i="25"/>
  <x:c r="Q6593" i="25"/>
  <x:c r="R6593" i="25"/>
  <x:c r="A6594" i="25"/>
  <x:c r="B6594" i="25"/>
  <x:c r="C6594" i="25"/>
  <x:c r="D6594" i="25"/>
  <x:c r="E6594" i="25"/>
  <x:c r="F6594" i="25"/>
  <x:c r="G6594" i="25"/>
  <x:c r="H6594" i="25"/>
  <x:c r="I6594" i="25"/>
  <x:c r="J6594" i="25"/>
  <x:c r="K6594" i="25"/>
  <x:c r="L6594" i="25"/>
  <x:c r="M6594" i="25"/>
  <x:c r="N6594" i="25"/>
  <x:c r="P6594" i="25"/>
  <x:c r="Q6594" i="25"/>
  <x:c r="R6594" i="25"/>
  <x:c r="A6595" i="25"/>
  <x:c r="B6595" i="25"/>
  <x:c r="C6595" i="25"/>
  <x:c r="D6595" i="25"/>
  <x:c r="E6595" i="25"/>
  <x:c r="F6595" i="25"/>
  <x:c r="G6595" i="25"/>
  <x:c r="H6595" i="25"/>
  <x:c r="I6595" i="25"/>
  <x:c r="J6595" i="25"/>
  <x:c r="K6595" i="25"/>
  <x:c r="L6595" i="25"/>
  <x:c r="M6595" i="25"/>
  <x:c r="N6595" i="25"/>
  <x:c r="P6595" i="25"/>
  <x:c r="Q6595" i="25"/>
  <x:c r="R6595" i="25"/>
  <x:c r="A6596" i="25"/>
  <x:c r="B6596" i="25"/>
  <x:c r="C6596" i="25"/>
  <x:c r="D6596" i="25"/>
  <x:c r="E6596" i="25"/>
  <x:c r="F6596" i="25"/>
  <x:c r="G6596" i="25"/>
  <x:c r="H6596" i="25"/>
  <x:c r="I6596" i="25"/>
  <x:c r="J6596" i="25"/>
  <x:c r="K6596" i="25"/>
  <x:c r="L6596" i="25"/>
  <x:c r="M6596" i="25"/>
  <x:c r="N6596" i="25"/>
  <x:c r="P6596" i="25"/>
  <x:c r="Q6596" i="25"/>
  <x:c r="R6596" i="25"/>
  <x:c r="A6597" i="25"/>
  <x:c r="B6597" i="25"/>
  <x:c r="C6597" i="25"/>
  <x:c r="D6597" i="25"/>
  <x:c r="E6597" i="25"/>
  <x:c r="F6597" i="25"/>
  <x:c r="G6597" i="25"/>
  <x:c r="H6597" i="25"/>
  <x:c r="I6597" i="25"/>
  <x:c r="J6597" i="25"/>
  <x:c r="K6597" i="25"/>
  <x:c r="L6597" i="25"/>
  <x:c r="M6597" i="25"/>
  <x:c r="N6597" i="25"/>
  <x:c r="P6597" i="25"/>
  <x:c r="Q6597" i="25"/>
  <x:c r="R6597" i="25"/>
  <x:c r="A6598" i="25"/>
  <x:c r="B6598" i="25"/>
  <x:c r="C6598" i="25"/>
  <x:c r="D6598" i="25"/>
  <x:c r="E6598" i="25"/>
  <x:c r="F6598" i="25"/>
  <x:c r="G6598" i="25"/>
  <x:c r="H6598" i="25"/>
  <x:c r="I6598" i="25"/>
  <x:c r="J6598" i="25"/>
  <x:c r="K6598" i="25"/>
  <x:c r="L6598" i="25"/>
  <x:c r="M6598" i="25"/>
  <x:c r="N6598" i="25"/>
  <x:c r="P6598" i="25"/>
  <x:c r="Q6598" i="25"/>
  <x:c r="R6598" i="25"/>
  <x:c r="A6599" i="25"/>
  <x:c r="B6599" i="25"/>
  <x:c r="C6599" i="25"/>
  <x:c r="D6599" i="25"/>
  <x:c r="E6599" i="25"/>
  <x:c r="F6599" i="25"/>
  <x:c r="G6599" i="25"/>
  <x:c r="H6599" i="25"/>
  <x:c r="I6599" i="25"/>
  <x:c r="J6599" i="25"/>
  <x:c r="K6599" i="25"/>
  <x:c r="L6599" i="25"/>
  <x:c r="M6599" i="25"/>
  <x:c r="N6599" i="25"/>
  <x:c r="P6599" i="25"/>
  <x:c r="Q6599" i="25"/>
  <x:c r="R6599" i="25"/>
  <x:c r="A6600" i="25"/>
  <x:c r="B6600" i="25"/>
  <x:c r="C6600" i="25"/>
  <x:c r="D6600" i="25"/>
  <x:c r="E6600" i="25"/>
  <x:c r="F6600" i="25"/>
  <x:c r="G6600" i="25"/>
  <x:c r="H6600" i="25"/>
  <x:c r="I6600" i="25"/>
  <x:c r="J6600" i="25"/>
  <x:c r="K6600" i="25"/>
  <x:c r="L6600" i="25"/>
  <x:c r="M6600" i="25"/>
  <x:c r="N6600" i="25"/>
  <x:c r="P6600" i="25"/>
  <x:c r="Q6600" i="25"/>
  <x:c r="R6600" i="25"/>
  <x:c r="A6601" i="25"/>
  <x:c r="B6601" i="25"/>
  <x:c r="C6601" i="25"/>
  <x:c r="D6601" i="25"/>
  <x:c r="E6601" i="25"/>
  <x:c r="F6601" i="25"/>
  <x:c r="G6601" i="25"/>
  <x:c r="H6601" i="25"/>
  <x:c r="I6601" i="25"/>
  <x:c r="J6601" i="25"/>
  <x:c r="K6601" i="25"/>
  <x:c r="L6601" i="25"/>
  <x:c r="M6601" i="25"/>
  <x:c r="N6601" i="25"/>
  <x:c r="P6601" i="25"/>
  <x:c r="Q6601" i="25"/>
  <x:c r="R6601" i="25"/>
  <x:c r="A6602" i="25"/>
  <x:c r="B6602" i="25"/>
  <x:c r="C6602" i="25"/>
  <x:c r="D6602" i="25"/>
  <x:c r="E6602" i="25"/>
  <x:c r="F6602" i="25"/>
  <x:c r="G6602" i="25"/>
  <x:c r="H6602" i="25"/>
  <x:c r="I6602" i="25"/>
  <x:c r="J6602" i="25"/>
  <x:c r="K6602" i="25"/>
  <x:c r="L6602" i="25"/>
  <x:c r="M6602" i="25"/>
  <x:c r="N6602" i="25"/>
  <x:c r="P6602" i="25"/>
  <x:c r="Q6602" i="25"/>
  <x:c r="R6602" i="25"/>
  <x:c r="A6603" i="25"/>
  <x:c r="B6603" i="25"/>
  <x:c r="C6603" i="25"/>
  <x:c r="D6603" i="25"/>
  <x:c r="E6603" i="25"/>
  <x:c r="F6603" i="25"/>
  <x:c r="G6603" i="25"/>
  <x:c r="H6603" i="25"/>
  <x:c r="I6603" i="25"/>
  <x:c r="J6603" i="25"/>
  <x:c r="K6603" i="25"/>
  <x:c r="L6603" i="25"/>
  <x:c r="M6603" i="25"/>
  <x:c r="N6603" i="25"/>
  <x:c r="P6603" i="25"/>
  <x:c r="Q6603" i="25"/>
  <x:c r="R6603" i="25"/>
  <x:c r="A6604" i="25"/>
  <x:c r="B6604" i="25"/>
  <x:c r="C6604" i="25"/>
  <x:c r="D6604" i="25"/>
  <x:c r="E6604" i="25"/>
  <x:c r="F6604" i="25"/>
  <x:c r="G6604" i="25"/>
  <x:c r="H6604" i="25"/>
  <x:c r="I6604" i="25"/>
  <x:c r="J6604" i="25"/>
  <x:c r="K6604" i="25"/>
  <x:c r="L6604" i="25"/>
  <x:c r="M6604" i="25"/>
  <x:c r="N6604" i="25"/>
  <x:c r="P6604" i="25"/>
  <x:c r="Q6604" i="25"/>
  <x:c r="R6604" i="25"/>
  <x:c r="A6605" i="25"/>
  <x:c r="B6605" i="25"/>
  <x:c r="C6605" i="25"/>
  <x:c r="D6605" i="25"/>
  <x:c r="E6605" i="25"/>
  <x:c r="F6605" i="25"/>
  <x:c r="G6605" i="25"/>
  <x:c r="H6605" i="25"/>
  <x:c r="I6605" i="25"/>
  <x:c r="J6605" i="25"/>
  <x:c r="K6605" i="25"/>
  <x:c r="L6605" i="25"/>
  <x:c r="M6605" i="25"/>
  <x:c r="N6605" i="25"/>
  <x:c r="P6605" i="25"/>
  <x:c r="Q6605" i="25"/>
  <x:c r="R6605" i="25"/>
  <x:c r="A6606" i="25"/>
  <x:c r="B6606" i="25"/>
  <x:c r="C6606" i="25"/>
  <x:c r="D6606" i="25"/>
  <x:c r="E6606" i="25"/>
  <x:c r="F6606" i="25"/>
  <x:c r="G6606" i="25"/>
  <x:c r="H6606" i="25"/>
  <x:c r="I6606" i="25"/>
  <x:c r="J6606" i="25"/>
  <x:c r="K6606" i="25"/>
  <x:c r="L6606" i="25"/>
  <x:c r="M6606" i="25"/>
  <x:c r="N6606" i="25"/>
  <x:c r="P6606" i="25"/>
  <x:c r="Q6606" i="25"/>
  <x:c r="R6606" i="25"/>
  <x:c r="A6607" i="25"/>
  <x:c r="B6607" i="25"/>
  <x:c r="C6607" i="25"/>
  <x:c r="D6607" i="25"/>
  <x:c r="E6607" i="25"/>
  <x:c r="F6607" i="25"/>
  <x:c r="G6607" i="25"/>
  <x:c r="H6607" i="25"/>
  <x:c r="I6607" i="25"/>
  <x:c r="J6607" i="25"/>
  <x:c r="K6607" i="25"/>
  <x:c r="L6607" i="25"/>
  <x:c r="M6607" i="25"/>
  <x:c r="N6607" i="25"/>
  <x:c r="P6607" i="25"/>
  <x:c r="Q6607" i="25"/>
  <x:c r="R6607" i="25"/>
  <x:c r="A6608" i="25"/>
  <x:c r="B6608" i="25"/>
  <x:c r="C6608" i="25"/>
  <x:c r="D6608" i="25"/>
  <x:c r="E6608" i="25"/>
  <x:c r="F6608" i="25"/>
  <x:c r="G6608" i="25"/>
  <x:c r="H6608" i="25"/>
  <x:c r="I6608" i="25"/>
  <x:c r="J6608" i="25"/>
  <x:c r="K6608" i="25"/>
  <x:c r="L6608" i="25"/>
  <x:c r="M6608" i="25"/>
  <x:c r="N6608" i="25"/>
  <x:c r="P6608" i="25"/>
  <x:c r="Q6608" i="25"/>
  <x:c r="R6608" i="25"/>
  <x:c r="A6609" i="25"/>
  <x:c r="B6609" i="25"/>
  <x:c r="C6609" i="25"/>
  <x:c r="D6609" i="25"/>
  <x:c r="E6609" i="25"/>
  <x:c r="F6609" i="25"/>
  <x:c r="G6609" i="25"/>
  <x:c r="H6609" i="25"/>
  <x:c r="I6609" i="25"/>
  <x:c r="J6609" i="25"/>
  <x:c r="K6609" i="25"/>
  <x:c r="L6609" i="25"/>
  <x:c r="M6609" i="25"/>
  <x:c r="N6609" i="25"/>
  <x:c r="P6609" i="25"/>
  <x:c r="Q6609" i="25"/>
  <x:c r="R6609" i="25"/>
  <x:c r="A6610" i="25"/>
  <x:c r="B6610" i="25"/>
  <x:c r="C6610" i="25"/>
  <x:c r="D6610" i="25"/>
  <x:c r="E6610" i="25"/>
  <x:c r="F6610" i="25"/>
  <x:c r="G6610" i="25"/>
  <x:c r="H6610" i="25"/>
  <x:c r="I6610" i="25"/>
  <x:c r="J6610" i="25"/>
  <x:c r="K6610" i="25"/>
  <x:c r="L6610" i="25"/>
  <x:c r="M6610" i="25"/>
  <x:c r="N6610" i="25"/>
  <x:c r="P6610" i="25"/>
  <x:c r="Q6610" i="25"/>
  <x:c r="R6610" i="25"/>
  <x:c r="A6611" i="25"/>
  <x:c r="B6611" i="25"/>
  <x:c r="C6611" i="25"/>
  <x:c r="D6611" i="25"/>
  <x:c r="E6611" i="25"/>
  <x:c r="F6611" i="25"/>
  <x:c r="G6611" i="25"/>
  <x:c r="H6611" i="25"/>
  <x:c r="I6611" i="25"/>
  <x:c r="J6611" i="25"/>
  <x:c r="K6611" i="25"/>
  <x:c r="L6611" i="25"/>
  <x:c r="M6611" i="25"/>
  <x:c r="N6611" i="25"/>
  <x:c r="P6611" i="25"/>
  <x:c r="Q6611" i="25"/>
  <x:c r="R6611" i="25"/>
  <x:c r="A6612" i="25"/>
  <x:c r="B6612" i="25"/>
  <x:c r="C6612" i="25"/>
  <x:c r="D6612" i="25"/>
  <x:c r="E6612" i="25"/>
  <x:c r="F6612" i="25"/>
  <x:c r="G6612" i="25"/>
  <x:c r="H6612" i="25"/>
  <x:c r="I6612" i="25"/>
  <x:c r="J6612" i="25"/>
  <x:c r="K6612" i="25"/>
  <x:c r="L6612" i="25"/>
  <x:c r="M6612" i="25"/>
  <x:c r="N6612" i="25"/>
  <x:c r="P6612" i="25"/>
  <x:c r="Q6612" i="25"/>
  <x:c r="R6612" i="25"/>
  <x:c r="A6613" i="25"/>
  <x:c r="B6613" i="25"/>
  <x:c r="C6613" i="25"/>
  <x:c r="D6613" i="25"/>
  <x:c r="E6613" i="25"/>
  <x:c r="F6613" i="25"/>
  <x:c r="G6613" i="25"/>
  <x:c r="H6613" i="25"/>
  <x:c r="I6613" i="25"/>
  <x:c r="J6613" i="25"/>
  <x:c r="K6613" i="25"/>
  <x:c r="L6613" i="25"/>
  <x:c r="M6613" i="25"/>
  <x:c r="N6613" i="25"/>
  <x:c r="P6613" i="25"/>
  <x:c r="Q6613" i="25"/>
  <x:c r="R6613" i="25"/>
  <x:c r="A6614" i="25"/>
  <x:c r="B6614" i="25"/>
  <x:c r="C6614" i="25"/>
  <x:c r="D6614" i="25"/>
  <x:c r="E6614" i="25"/>
  <x:c r="F6614" i="25"/>
  <x:c r="G6614" i="25"/>
  <x:c r="H6614" i="25"/>
  <x:c r="I6614" i="25"/>
  <x:c r="J6614" i="25"/>
  <x:c r="K6614" i="25"/>
  <x:c r="L6614" i="25"/>
  <x:c r="M6614" i="25"/>
  <x:c r="N6614" i="25"/>
  <x:c r="P6614" i="25"/>
  <x:c r="Q6614" i="25"/>
  <x:c r="R6614" i="25"/>
  <x:c r="A6615" i="25"/>
  <x:c r="B6615" i="25"/>
  <x:c r="C6615" i="25"/>
  <x:c r="D6615" i="25"/>
  <x:c r="E6615" i="25"/>
  <x:c r="F6615" i="25"/>
  <x:c r="G6615" i="25"/>
  <x:c r="H6615" i="25"/>
  <x:c r="I6615" i="25"/>
  <x:c r="J6615" i="25"/>
  <x:c r="K6615" i="25"/>
  <x:c r="L6615" i="25"/>
  <x:c r="M6615" i="25"/>
  <x:c r="N6615" i="25"/>
  <x:c r="P6615" i="25"/>
  <x:c r="Q6615" i="25"/>
  <x:c r="R6615" i="25"/>
  <x:c r="A6616" i="25"/>
  <x:c r="B6616" i="25"/>
  <x:c r="C6616" i="25"/>
  <x:c r="D6616" i="25"/>
  <x:c r="E6616" i="25"/>
  <x:c r="F6616" i="25"/>
  <x:c r="G6616" i="25"/>
  <x:c r="H6616" i="25"/>
  <x:c r="I6616" i="25"/>
  <x:c r="J6616" i="25"/>
  <x:c r="K6616" i="25"/>
  <x:c r="L6616" i="25"/>
  <x:c r="M6616" i="25"/>
  <x:c r="N6616" i="25"/>
  <x:c r="P6616" i="25"/>
  <x:c r="Q6616" i="25"/>
  <x:c r="R6616" i="25"/>
  <x:c r="A6617" i="25"/>
  <x:c r="B6617" i="25"/>
  <x:c r="C6617" i="25"/>
  <x:c r="D6617" i="25"/>
  <x:c r="E6617" i="25"/>
  <x:c r="F6617" i="25"/>
  <x:c r="G6617" i="25"/>
  <x:c r="H6617" i="25"/>
  <x:c r="I6617" i="25"/>
  <x:c r="J6617" i="25"/>
  <x:c r="K6617" i="25"/>
  <x:c r="L6617" i="25"/>
  <x:c r="M6617" i="25"/>
  <x:c r="N6617" i="25"/>
  <x:c r="P6617" i="25"/>
  <x:c r="Q6617" i="25"/>
  <x:c r="R6617" i="25"/>
  <x:c r="A6618" i="25"/>
  <x:c r="B6618" i="25"/>
  <x:c r="C6618" i="25"/>
  <x:c r="D6618" i="25"/>
  <x:c r="E6618" i="25"/>
  <x:c r="F6618" i="25"/>
  <x:c r="G6618" i="25"/>
  <x:c r="H6618" i="25"/>
  <x:c r="I6618" i="25"/>
  <x:c r="J6618" i="25"/>
  <x:c r="K6618" i="25"/>
  <x:c r="L6618" i="25"/>
  <x:c r="M6618" i="25"/>
  <x:c r="N6618" i="25"/>
  <x:c r="P6618" i="25"/>
  <x:c r="Q6618" i="25"/>
  <x:c r="R6618" i="25"/>
  <x:c r="A6619" i="25"/>
  <x:c r="B6619" i="25"/>
  <x:c r="C6619" i="25"/>
  <x:c r="D6619" i="25"/>
  <x:c r="E6619" i="25"/>
  <x:c r="F6619" i="25"/>
  <x:c r="G6619" i="25"/>
  <x:c r="H6619" i="25"/>
  <x:c r="I6619" i="25"/>
  <x:c r="J6619" i="25"/>
  <x:c r="K6619" i="25"/>
  <x:c r="L6619" i="25"/>
  <x:c r="M6619" i="25"/>
  <x:c r="N6619" i="25"/>
  <x:c r="P6619" i="25"/>
  <x:c r="Q6619" i="25"/>
  <x:c r="R6619" i="25"/>
  <x:c r="A6620" i="25"/>
  <x:c r="B6620" i="25"/>
  <x:c r="C6620" i="25"/>
  <x:c r="D6620" i="25"/>
  <x:c r="E6620" i="25"/>
  <x:c r="F6620" i="25"/>
  <x:c r="G6620" i="25"/>
  <x:c r="H6620" i="25"/>
  <x:c r="I6620" i="25"/>
  <x:c r="J6620" i="25"/>
  <x:c r="K6620" i="25"/>
  <x:c r="L6620" i="25"/>
  <x:c r="M6620" i="25"/>
  <x:c r="N6620" i="25"/>
  <x:c r="P6620" i="25"/>
  <x:c r="Q6620" i="25"/>
  <x:c r="R6620" i="25"/>
  <x:c r="A6621" i="25"/>
  <x:c r="B6621" i="25"/>
  <x:c r="C6621" i="25"/>
  <x:c r="D6621" i="25"/>
  <x:c r="E6621" i="25"/>
  <x:c r="F6621" i="25"/>
  <x:c r="G6621" i="25"/>
  <x:c r="H6621" i="25"/>
  <x:c r="I6621" i="25"/>
  <x:c r="J6621" i="25"/>
  <x:c r="K6621" i="25"/>
  <x:c r="L6621" i="25"/>
  <x:c r="M6621" i="25"/>
  <x:c r="N6621" i="25"/>
  <x:c r="P6621" i="25"/>
  <x:c r="Q6621" i="25"/>
  <x:c r="R6621" i="25"/>
  <x:c r="A6622" i="25"/>
  <x:c r="B6622" i="25"/>
  <x:c r="C6622" i="25"/>
  <x:c r="D6622" i="25"/>
  <x:c r="E6622" i="25"/>
  <x:c r="F6622" i="25"/>
  <x:c r="G6622" i="25"/>
  <x:c r="H6622" i="25"/>
  <x:c r="I6622" i="25"/>
  <x:c r="J6622" i="25"/>
  <x:c r="K6622" i="25"/>
  <x:c r="L6622" i="25"/>
  <x:c r="M6622" i="25"/>
  <x:c r="N6622" i="25"/>
  <x:c r="P6622" i="25"/>
  <x:c r="Q6622" i="25"/>
  <x:c r="R6622" i="25"/>
  <x:c r="A6623" i="25"/>
  <x:c r="B6623" i="25"/>
  <x:c r="C6623" i="25"/>
  <x:c r="D6623" i="25"/>
  <x:c r="E6623" i="25"/>
  <x:c r="F6623" i="25"/>
  <x:c r="G6623" i="25"/>
  <x:c r="H6623" i="25"/>
  <x:c r="I6623" i="25"/>
  <x:c r="J6623" i="25"/>
  <x:c r="K6623" i="25"/>
  <x:c r="L6623" i="25"/>
  <x:c r="M6623" i="25"/>
  <x:c r="N6623" i="25"/>
  <x:c r="P6623" i="25"/>
  <x:c r="Q6623" i="25"/>
  <x:c r="R6623" i="25"/>
  <x:c r="A6624" i="25"/>
  <x:c r="B6624" i="25"/>
  <x:c r="C6624" i="25"/>
  <x:c r="D6624" i="25"/>
  <x:c r="E6624" i="25"/>
  <x:c r="F6624" i="25"/>
  <x:c r="G6624" i="25"/>
  <x:c r="H6624" i="25"/>
  <x:c r="I6624" i="25"/>
  <x:c r="J6624" i="25"/>
  <x:c r="K6624" i="25"/>
  <x:c r="L6624" i="25"/>
  <x:c r="M6624" i="25"/>
  <x:c r="N6624" i="25"/>
  <x:c r="P6624" i="25"/>
  <x:c r="Q6624" i="25"/>
  <x:c r="R6624" i="25"/>
  <x:c r="A6625" i="25"/>
  <x:c r="B6625" i="25"/>
  <x:c r="C6625" i="25"/>
  <x:c r="D6625" i="25"/>
  <x:c r="E6625" i="25"/>
  <x:c r="F6625" i="25"/>
  <x:c r="G6625" i="25"/>
  <x:c r="H6625" i="25"/>
  <x:c r="I6625" i="25"/>
  <x:c r="J6625" i="25"/>
  <x:c r="K6625" i="25"/>
  <x:c r="L6625" i="25"/>
  <x:c r="M6625" i="25"/>
  <x:c r="N6625" i="25"/>
  <x:c r="P6625" i="25"/>
  <x:c r="Q6625" i="25"/>
  <x:c r="R6625" i="25"/>
  <x:c r="A6626" i="25"/>
  <x:c r="B6626" i="25"/>
  <x:c r="C6626" i="25"/>
  <x:c r="D6626" i="25"/>
  <x:c r="E6626" i="25"/>
  <x:c r="F6626" i="25"/>
  <x:c r="G6626" i="25"/>
  <x:c r="H6626" i="25"/>
  <x:c r="I6626" i="25"/>
  <x:c r="J6626" i="25"/>
  <x:c r="K6626" i="25"/>
  <x:c r="L6626" i="25"/>
  <x:c r="M6626" i="25"/>
  <x:c r="N6626" i="25"/>
  <x:c r="P6626" i="25"/>
  <x:c r="Q6626" i="25"/>
  <x:c r="R6626" i="25"/>
  <x:c r="A6627" i="25"/>
  <x:c r="B6627" i="25"/>
  <x:c r="C6627" i="25"/>
  <x:c r="D6627" i="25"/>
  <x:c r="E6627" i="25"/>
  <x:c r="F6627" i="25"/>
  <x:c r="G6627" i="25"/>
  <x:c r="H6627" i="25"/>
  <x:c r="I6627" i="25"/>
  <x:c r="J6627" i="25"/>
  <x:c r="K6627" i="25"/>
  <x:c r="L6627" i="25"/>
  <x:c r="M6627" i="25"/>
  <x:c r="N6627" i="25"/>
  <x:c r="P6627" i="25"/>
  <x:c r="Q6627" i="25"/>
  <x:c r="R6627" i="25"/>
  <x:c r="A6628" i="25"/>
  <x:c r="B6628" i="25"/>
  <x:c r="C6628" i="25"/>
  <x:c r="D6628" i="25"/>
  <x:c r="E6628" i="25"/>
  <x:c r="F6628" i="25"/>
  <x:c r="G6628" i="25"/>
  <x:c r="H6628" i="25"/>
  <x:c r="I6628" i="25"/>
  <x:c r="J6628" i="25"/>
  <x:c r="K6628" i="25"/>
  <x:c r="L6628" i="25"/>
  <x:c r="M6628" i="25"/>
  <x:c r="N6628" i="25"/>
  <x:c r="P6628" i="25"/>
  <x:c r="Q6628" i="25"/>
  <x:c r="R6628" i="25"/>
  <x:c r="A6629" i="25"/>
  <x:c r="B6629" i="25"/>
  <x:c r="C6629" i="25"/>
  <x:c r="D6629" i="25"/>
  <x:c r="E6629" i="25"/>
  <x:c r="F6629" i="25"/>
  <x:c r="G6629" i="25"/>
  <x:c r="H6629" i="25"/>
  <x:c r="I6629" i="25"/>
  <x:c r="J6629" i="25"/>
  <x:c r="K6629" i="25"/>
  <x:c r="L6629" i="25"/>
  <x:c r="M6629" i="25"/>
  <x:c r="N6629" i="25"/>
  <x:c r="P6629" i="25"/>
  <x:c r="Q6629" i="25"/>
  <x:c r="R6629" i="25"/>
  <x:c r="A6630" i="25"/>
  <x:c r="B6630" i="25"/>
  <x:c r="C6630" i="25"/>
  <x:c r="D6630" i="25"/>
  <x:c r="E6630" i="25"/>
  <x:c r="F6630" i="25"/>
  <x:c r="G6630" i="25"/>
  <x:c r="H6630" i="25"/>
  <x:c r="I6630" i="25"/>
  <x:c r="J6630" i="25"/>
  <x:c r="K6630" i="25"/>
  <x:c r="L6630" i="25"/>
  <x:c r="M6630" i="25"/>
  <x:c r="N6630" i="25"/>
  <x:c r="P6630" i="25"/>
  <x:c r="Q6630" i="25"/>
  <x:c r="R6630" i="25"/>
  <x:c r="A6631" i="25"/>
  <x:c r="B6631" i="25"/>
  <x:c r="C6631" i="25"/>
  <x:c r="D6631" i="25"/>
  <x:c r="E6631" i="25"/>
  <x:c r="F6631" i="25"/>
  <x:c r="G6631" i="25"/>
  <x:c r="H6631" i="25"/>
  <x:c r="I6631" i="25"/>
  <x:c r="J6631" i="25"/>
  <x:c r="K6631" i="25"/>
  <x:c r="L6631" i="25"/>
  <x:c r="M6631" i="25"/>
  <x:c r="N6631" i="25"/>
  <x:c r="P6631" i="25"/>
  <x:c r="Q6631" i="25"/>
  <x:c r="R6631" i="25"/>
  <x:c r="A6632" i="25"/>
  <x:c r="B6632" i="25"/>
  <x:c r="C6632" i="25"/>
  <x:c r="D6632" i="25"/>
  <x:c r="E6632" i="25"/>
  <x:c r="F6632" i="25"/>
  <x:c r="G6632" i="25"/>
  <x:c r="H6632" i="25"/>
  <x:c r="I6632" i="25"/>
  <x:c r="J6632" i="25"/>
  <x:c r="K6632" i="25"/>
  <x:c r="L6632" i="25"/>
  <x:c r="M6632" i="25"/>
  <x:c r="N6632" i="25"/>
  <x:c r="P6632" i="25"/>
  <x:c r="Q6632" i="25"/>
  <x:c r="R6632" i="25"/>
  <x:c r="A6633" i="25"/>
  <x:c r="B6633" i="25"/>
  <x:c r="C6633" i="25"/>
  <x:c r="D6633" i="25"/>
  <x:c r="E6633" i="25"/>
  <x:c r="F6633" i="25"/>
  <x:c r="G6633" i="25"/>
  <x:c r="H6633" i="25"/>
  <x:c r="I6633" i="25"/>
  <x:c r="J6633" i="25"/>
  <x:c r="K6633" i="25"/>
  <x:c r="L6633" i="25"/>
  <x:c r="M6633" i="25"/>
  <x:c r="N6633" i="25"/>
  <x:c r="P6633" i="25"/>
  <x:c r="Q6633" i="25"/>
  <x:c r="R6633" i="25"/>
  <x:c r="A6634" i="25"/>
  <x:c r="B6634" i="25"/>
  <x:c r="C6634" i="25"/>
  <x:c r="D6634" i="25"/>
  <x:c r="E6634" i="25"/>
  <x:c r="F6634" i="25"/>
  <x:c r="G6634" i="25"/>
  <x:c r="H6634" i="25"/>
  <x:c r="I6634" i="25"/>
  <x:c r="J6634" i="25"/>
  <x:c r="K6634" i="25"/>
  <x:c r="L6634" i="25"/>
  <x:c r="M6634" i="25"/>
  <x:c r="N6634" i="25"/>
  <x:c r="P6634" i="25"/>
  <x:c r="Q6634" i="25"/>
  <x:c r="R6634" i="25"/>
  <x:c r="A6635" i="25"/>
  <x:c r="B6635" i="25"/>
  <x:c r="C6635" i="25"/>
  <x:c r="D6635" i="25"/>
  <x:c r="E6635" i="25"/>
  <x:c r="F6635" i="25"/>
  <x:c r="G6635" i="25"/>
  <x:c r="H6635" i="25"/>
  <x:c r="I6635" i="25"/>
  <x:c r="J6635" i="25"/>
  <x:c r="K6635" i="25"/>
  <x:c r="L6635" i="25"/>
  <x:c r="M6635" i="25"/>
  <x:c r="N6635" i="25"/>
  <x:c r="P6635" i="25"/>
  <x:c r="Q6635" i="25"/>
  <x:c r="R6635" i="25"/>
  <x:c r="A6636" i="25"/>
  <x:c r="B6636" i="25"/>
  <x:c r="C6636" i="25"/>
  <x:c r="D6636" i="25"/>
  <x:c r="E6636" i="25"/>
  <x:c r="F6636" i="25"/>
  <x:c r="G6636" i="25"/>
  <x:c r="H6636" i="25"/>
  <x:c r="I6636" i="25"/>
  <x:c r="J6636" i="25"/>
  <x:c r="K6636" i="25"/>
  <x:c r="L6636" i="25"/>
  <x:c r="M6636" i="25"/>
  <x:c r="N6636" i="25"/>
  <x:c r="P6636" i="25"/>
  <x:c r="Q6636" i="25"/>
  <x:c r="R6636" i="25"/>
  <x:c r="A6637" i="25"/>
  <x:c r="B6637" i="25"/>
  <x:c r="C6637" i="25"/>
  <x:c r="D6637" i="25"/>
  <x:c r="E6637" i="25"/>
  <x:c r="F6637" i="25"/>
  <x:c r="G6637" i="25"/>
  <x:c r="H6637" i="25"/>
  <x:c r="I6637" i="25"/>
  <x:c r="J6637" i="25"/>
  <x:c r="K6637" i="25"/>
  <x:c r="L6637" i="25"/>
  <x:c r="M6637" i="25"/>
  <x:c r="N6637" i="25"/>
  <x:c r="P6637" i="25"/>
  <x:c r="Q6637" i="25"/>
  <x:c r="R6637" i="25"/>
  <x:c r="A6638" i="25"/>
  <x:c r="B6638" i="25"/>
  <x:c r="C6638" i="25"/>
  <x:c r="D6638" i="25"/>
  <x:c r="E6638" i="25"/>
  <x:c r="F6638" i="25"/>
  <x:c r="G6638" i="25"/>
  <x:c r="H6638" i="25"/>
  <x:c r="I6638" i="25"/>
  <x:c r="J6638" i="25"/>
  <x:c r="K6638" i="25"/>
  <x:c r="L6638" i="25"/>
  <x:c r="M6638" i="25"/>
  <x:c r="N6638" i="25"/>
  <x:c r="P6638" i="25"/>
  <x:c r="Q6638" i="25"/>
  <x:c r="R6638" i="25"/>
  <x:c r="A6639" i="25"/>
  <x:c r="B6639" i="25"/>
  <x:c r="C6639" i="25"/>
  <x:c r="D6639" i="25"/>
  <x:c r="E6639" i="25"/>
  <x:c r="F6639" i="25"/>
  <x:c r="G6639" i="25"/>
  <x:c r="H6639" i="25"/>
  <x:c r="I6639" i="25"/>
  <x:c r="J6639" i="25"/>
  <x:c r="K6639" i="25"/>
  <x:c r="L6639" i="25"/>
  <x:c r="M6639" i="25"/>
  <x:c r="N6639" i="25"/>
  <x:c r="P6639" i="25"/>
  <x:c r="Q6639" i="25"/>
  <x:c r="R6639" i="25"/>
  <x:c r="A6640" i="25"/>
  <x:c r="B6640" i="25"/>
  <x:c r="C6640" i="25"/>
  <x:c r="D6640" i="25"/>
  <x:c r="E6640" i="25"/>
  <x:c r="F6640" i="25"/>
  <x:c r="G6640" i="25"/>
  <x:c r="H6640" i="25"/>
  <x:c r="I6640" i="25"/>
  <x:c r="J6640" i="25"/>
  <x:c r="K6640" i="25"/>
  <x:c r="L6640" i="25"/>
  <x:c r="M6640" i="25"/>
  <x:c r="N6640" i="25"/>
  <x:c r="P6640" i="25"/>
  <x:c r="Q6640" i="25"/>
  <x:c r="R6640" i="25"/>
  <x:c r="A6641" i="25"/>
  <x:c r="B6641" i="25"/>
  <x:c r="C6641" i="25"/>
  <x:c r="D6641" i="25"/>
  <x:c r="E6641" i="25"/>
  <x:c r="F6641" i="25"/>
  <x:c r="G6641" i="25"/>
  <x:c r="H6641" i="25"/>
  <x:c r="I6641" i="25"/>
  <x:c r="J6641" i="25"/>
  <x:c r="K6641" i="25"/>
  <x:c r="L6641" i="25"/>
  <x:c r="M6641" i="25"/>
  <x:c r="N6641" i="25"/>
  <x:c r="P6641" i="25"/>
  <x:c r="Q6641" i="25"/>
  <x:c r="R6641" i="25"/>
  <x:c r="A6642" i="25"/>
  <x:c r="B6642" i="25"/>
  <x:c r="C6642" i="25"/>
  <x:c r="D6642" i="25"/>
  <x:c r="E6642" i="25"/>
  <x:c r="F6642" i="25"/>
  <x:c r="G6642" i="25"/>
  <x:c r="H6642" i="25"/>
  <x:c r="I6642" i="25"/>
  <x:c r="J6642" i="25"/>
  <x:c r="K6642" i="25"/>
  <x:c r="L6642" i="25"/>
  <x:c r="M6642" i="25"/>
  <x:c r="N6642" i="25"/>
  <x:c r="P6642" i="25"/>
  <x:c r="Q6642" i="25"/>
  <x:c r="R6642" i="25"/>
  <x:c r="A6643" i="25"/>
  <x:c r="B6643" i="25"/>
  <x:c r="C6643" i="25"/>
  <x:c r="D6643" i="25"/>
  <x:c r="E6643" i="25"/>
  <x:c r="F6643" i="25"/>
  <x:c r="G6643" i="25"/>
  <x:c r="H6643" i="25"/>
  <x:c r="I6643" i="25"/>
  <x:c r="J6643" i="25"/>
  <x:c r="K6643" i="25"/>
  <x:c r="L6643" i="25"/>
  <x:c r="M6643" i="25"/>
  <x:c r="N6643" i="25"/>
  <x:c r="P6643" i="25"/>
  <x:c r="Q6643" i="25"/>
  <x:c r="R6643" i="25"/>
  <x:c r="A6644" i="25"/>
  <x:c r="B6644" i="25"/>
  <x:c r="C6644" i="25"/>
  <x:c r="D6644" i="25"/>
  <x:c r="E6644" i="25"/>
  <x:c r="F6644" i="25"/>
  <x:c r="G6644" i="25"/>
  <x:c r="H6644" i="25"/>
  <x:c r="I6644" i="25"/>
  <x:c r="J6644" i="25"/>
  <x:c r="K6644" i="25"/>
  <x:c r="L6644" i="25"/>
  <x:c r="M6644" i="25"/>
  <x:c r="N6644" i="25"/>
  <x:c r="P6644" i="25"/>
  <x:c r="Q6644" i="25"/>
  <x:c r="R6644" i="25"/>
  <x:c r="A6645" i="25"/>
  <x:c r="B6645" i="25"/>
  <x:c r="C6645" i="25"/>
  <x:c r="D6645" i="25"/>
  <x:c r="E6645" i="25"/>
  <x:c r="F6645" i="25"/>
  <x:c r="G6645" i="25"/>
  <x:c r="H6645" i="25"/>
  <x:c r="I6645" i="25"/>
  <x:c r="J6645" i="25"/>
  <x:c r="K6645" i="25"/>
  <x:c r="L6645" i="25"/>
  <x:c r="M6645" i="25"/>
  <x:c r="N6645" i="25"/>
  <x:c r="P6645" i="25"/>
  <x:c r="Q6645" i="25"/>
  <x:c r="R6645" i="25"/>
  <x:c r="A6646" i="25"/>
  <x:c r="B6646" i="25"/>
  <x:c r="C6646" i="25"/>
  <x:c r="D6646" i="25"/>
  <x:c r="E6646" i="25"/>
  <x:c r="F6646" i="25"/>
  <x:c r="G6646" i="25"/>
  <x:c r="H6646" i="25"/>
  <x:c r="I6646" i="25"/>
  <x:c r="J6646" i="25"/>
  <x:c r="K6646" i="25"/>
  <x:c r="L6646" i="25"/>
  <x:c r="M6646" i="25"/>
  <x:c r="N6646" i="25"/>
  <x:c r="P6646" i="25"/>
  <x:c r="Q6646" i="25"/>
  <x:c r="R6646" i="25"/>
  <x:c r="A6647" i="25"/>
  <x:c r="B6647" i="25"/>
  <x:c r="C6647" i="25"/>
  <x:c r="D6647" i="25"/>
  <x:c r="E6647" i="25"/>
  <x:c r="F6647" i="25"/>
  <x:c r="G6647" i="25"/>
  <x:c r="H6647" i="25"/>
  <x:c r="I6647" i="25"/>
  <x:c r="J6647" i="25"/>
  <x:c r="K6647" i="25"/>
  <x:c r="L6647" i="25"/>
  <x:c r="M6647" i="25"/>
  <x:c r="N6647" i="25"/>
  <x:c r="P6647" i="25"/>
  <x:c r="Q6647" i="25"/>
  <x:c r="R6647" i="25"/>
  <x:c r="A6648" i="25"/>
  <x:c r="B6648" i="25"/>
  <x:c r="C6648" i="25"/>
  <x:c r="D6648" i="25"/>
  <x:c r="E6648" i="25"/>
  <x:c r="F6648" i="25"/>
  <x:c r="G6648" i="25"/>
  <x:c r="H6648" i="25"/>
  <x:c r="I6648" i="25"/>
  <x:c r="J6648" i="25"/>
  <x:c r="K6648" i="25"/>
  <x:c r="L6648" i="25"/>
  <x:c r="M6648" i="25"/>
  <x:c r="N6648" i="25"/>
  <x:c r="P6648" i="25"/>
  <x:c r="Q6648" i="25"/>
  <x:c r="R6648" i="25"/>
  <x:c r="A6649" i="25"/>
  <x:c r="B6649" i="25"/>
  <x:c r="C6649" i="25"/>
  <x:c r="D6649" i="25"/>
  <x:c r="E6649" i="25"/>
  <x:c r="F6649" i="25"/>
  <x:c r="G6649" i="25"/>
  <x:c r="H6649" i="25"/>
  <x:c r="I6649" i="25"/>
  <x:c r="J6649" i="25"/>
  <x:c r="K6649" i="25"/>
  <x:c r="L6649" i="25"/>
  <x:c r="M6649" i="25"/>
  <x:c r="N6649" i="25"/>
  <x:c r="P6649" i="25"/>
  <x:c r="Q6649" i="25"/>
  <x:c r="R6649" i="25"/>
  <x:c r="A6650" i="25"/>
  <x:c r="B6650" i="25"/>
  <x:c r="C6650" i="25"/>
  <x:c r="D6650" i="25"/>
  <x:c r="E6650" i="25"/>
  <x:c r="F6650" i="25"/>
  <x:c r="G6650" i="25"/>
  <x:c r="H6650" i="25"/>
  <x:c r="I6650" i="25"/>
  <x:c r="J6650" i="25"/>
  <x:c r="K6650" i="25"/>
  <x:c r="L6650" i="25"/>
  <x:c r="M6650" i="25"/>
  <x:c r="N6650" i="25"/>
  <x:c r="P6650" i="25"/>
  <x:c r="Q6650" i="25"/>
  <x:c r="R6650" i="25"/>
  <x:c r="A6651" i="25"/>
  <x:c r="B6651" i="25"/>
  <x:c r="C6651" i="25"/>
  <x:c r="D6651" i="25"/>
  <x:c r="E6651" i="25"/>
  <x:c r="F6651" i="25"/>
  <x:c r="G6651" i="25"/>
  <x:c r="H6651" i="25"/>
  <x:c r="I6651" i="25"/>
  <x:c r="J6651" i="25"/>
  <x:c r="K6651" i="25"/>
  <x:c r="L6651" i="25"/>
  <x:c r="M6651" i="25"/>
  <x:c r="N6651" i="25"/>
  <x:c r="P6651" i="25"/>
  <x:c r="Q6651" i="25"/>
  <x:c r="R6651" i="25"/>
  <x:c r="A6652" i="25"/>
  <x:c r="B6652" i="25"/>
  <x:c r="C6652" i="25"/>
  <x:c r="D6652" i="25"/>
  <x:c r="E6652" i="25"/>
  <x:c r="F6652" i="25"/>
  <x:c r="G6652" i="25"/>
  <x:c r="H6652" i="25"/>
  <x:c r="I6652" i="25"/>
  <x:c r="J6652" i="25"/>
  <x:c r="K6652" i="25"/>
  <x:c r="L6652" i="25"/>
  <x:c r="M6652" i="25"/>
  <x:c r="N6652" i="25"/>
  <x:c r="P6652" i="25"/>
  <x:c r="Q6652" i="25"/>
  <x:c r="R6652" i="25"/>
  <x:c r="A6653" i="25"/>
  <x:c r="B6653" i="25"/>
  <x:c r="C6653" i="25"/>
  <x:c r="D6653" i="25"/>
  <x:c r="E6653" i="25"/>
  <x:c r="F6653" i="25"/>
  <x:c r="G6653" i="25"/>
  <x:c r="H6653" i="25"/>
  <x:c r="I6653" i="25"/>
  <x:c r="J6653" i="25"/>
  <x:c r="K6653" i="25"/>
  <x:c r="L6653" i="25"/>
  <x:c r="M6653" i="25"/>
  <x:c r="N6653" i="25"/>
  <x:c r="P6653" i="25"/>
  <x:c r="Q6653" i="25"/>
  <x:c r="R6653" i="25"/>
  <x:c r="A6654" i="25"/>
  <x:c r="B6654" i="25"/>
  <x:c r="C6654" i="25"/>
  <x:c r="D6654" i="25"/>
  <x:c r="E6654" i="25"/>
  <x:c r="F6654" i="25"/>
  <x:c r="G6654" i="25"/>
  <x:c r="H6654" i="25"/>
  <x:c r="I6654" i="25"/>
  <x:c r="J6654" i="25"/>
  <x:c r="K6654" i="25"/>
  <x:c r="L6654" i="25"/>
  <x:c r="M6654" i="25"/>
  <x:c r="N6654" i="25"/>
  <x:c r="P6654" i="25"/>
  <x:c r="Q6654" i="25"/>
  <x:c r="R6654" i="25"/>
  <x:c r="A6655" i="25"/>
  <x:c r="B6655" i="25"/>
  <x:c r="C6655" i="25"/>
  <x:c r="D6655" i="25"/>
  <x:c r="E6655" i="25"/>
  <x:c r="F6655" i="25"/>
  <x:c r="G6655" i="25"/>
  <x:c r="H6655" i="25"/>
  <x:c r="I6655" i="25"/>
  <x:c r="J6655" i="25"/>
  <x:c r="K6655" i="25"/>
  <x:c r="L6655" i="25"/>
  <x:c r="M6655" i="25"/>
  <x:c r="N6655" i="25"/>
  <x:c r="P6655" i="25"/>
  <x:c r="Q6655" i="25"/>
  <x:c r="R6655" i="25"/>
  <x:c r="A6656" i="25"/>
  <x:c r="B6656" i="25"/>
  <x:c r="C6656" i="25"/>
  <x:c r="D6656" i="25"/>
  <x:c r="E6656" i="25"/>
  <x:c r="F6656" i="25"/>
  <x:c r="G6656" i="25"/>
  <x:c r="H6656" i="25"/>
  <x:c r="I6656" i="25"/>
  <x:c r="J6656" i="25"/>
  <x:c r="K6656" i="25"/>
  <x:c r="L6656" i="25"/>
  <x:c r="M6656" i="25"/>
  <x:c r="N6656" i="25"/>
  <x:c r="P6656" i="25"/>
  <x:c r="Q6656" i="25"/>
  <x:c r="R6656" i="25"/>
  <x:c r="A6657" i="25"/>
  <x:c r="B6657" i="25"/>
  <x:c r="C6657" i="25"/>
  <x:c r="D6657" i="25"/>
  <x:c r="E6657" i="25"/>
  <x:c r="F6657" i="25"/>
  <x:c r="G6657" i="25"/>
  <x:c r="H6657" i="25"/>
  <x:c r="I6657" i="25"/>
  <x:c r="J6657" i="25"/>
  <x:c r="K6657" i="25"/>
  <x:c r="L6657" i="25"/>
  <x:c r="M6657" i="25"/>
  <x:c r="N6657" i="25"/>
  <x:c r="P6657" i="25"/>
  <x:c r="Q6657" i="25"/>
  <x:c r="R6657" i="25"/>
  <x:c r="A6658" i="25"/>
  <x:c r="B6658" i="25"/>
  <x:c r="C6658" i="25"/>
  <x:c r="D6658" i="25"/>
  <x:c r="E6658" i="25"/>
  <x:c r="F6658" i="25"/>
  <x:c r="G6658" i="25"/>
  <x:c r="H6658" i="25"/>
  <x:c r="I6658" i="25"/>
  <x:c r="J6658" i="25"/>
  <x:c r="K6658" i="25"/>
  <x:c r="L6658" i="25"/>
  <x:c r="M6658" i="25"/>
  <x:c r="N6658" i="25"/>
  <x:c r="P6658" i="25"/>
  <x:c r="Q6658" i="25"/>
  <x:c r="R6658" i="25"/>
  <x:c r="A6659" i="25"/>
  <x:c r="B6659" i="25"/>
  <x:c r="C6659" i="25"/>
  <x:c r="D6659" i="25"/>
  <x:c r="E6659" i="25"/>
  <x:c r="F6659" i="25"/>
  <x:c r="G6659" i="25"/>
  <x:c r="H6659" i="25"/>
  <x:c r="I6659" i="25"/>
  <x:c r="J6659" i="25"/>
  <x:c r="K6659" i="25"/>
  <x:c r="L6659" i="25"/>
  <x:c r="M6659" i="25"/>
  <x:c r="N6659" i="25"/>
  <x:c r="P6659" i="25"/>
  <x:c r="Q6659" i="25"/>
  <x:c r="R6659" i="25"/>
  <x:c r="A6660" i="25"/>
  <x:c r="B6660" i="25"/>
  <x:c r="C6660" i="25"/>
  <x:c r="D6660" i="25"/>
  <x:c r="E6660" i="25"/>
  <x:c r="F6660" i="25"/>
  <x:c r="G6660" i="25"/>
  <x:c r="H6660" i="25"/>
  <x:c r="I6660" i="25"/>
  <x:c r="J6660" i="25"/>
  <x:c r="K6660" i="25"/>
  <x:c r="L6660" i="25"/>
  <x:c r="M6660" i="25"/>
  <x:c r="N6660" i="25"/>
  <x:c r="P6660" i="25"/>
  <x:c r="Q6660" i="25"/>
  <x:c r="R6660" i="25"/>
  <x:c r="A6661" i="25"/>
  <x:c r="B6661" i="25"/>
  <x:c r="C6661" i="25"/>
  <x:c r="D6661" i="25"/>
  <x:c r="E6661" i="25"/>
  <x:c r="F6661" i="25"/>
  <x:c r="G6661" i="25"/>
  <x:c r="H6661" i="25"/>
  <x:c r="I6661" i="25"/>
  <x:c r="J6661" i="25"/>
  <x:c r="K6661" i="25"/>
  <x:c r="L6661" i="25"/>
  <x:c r="M6661" i="25"/>
  <x:c r="N6661" i="25"/>
  <x:c r="P6661" i="25"/>
  <x:c r="Q6661" i="25"/>
  <x:c r="R6661" i="25"/>
  <x:c r="A6662" i="25"/>
  <x:c r="B6662" i="25"/>
  <x:c r="C6662" i="25"/>
  <x:c r="D6662" i="25"/>
  <x:c r="E6662" i="25"/>
  <x:c r="F6662" i="25"/>
  <x:c r="G6662" i="25"/>
  <x:c r="H6662" i="25"/>
  <x:c r="I6662" i="25"/>
  <x:c r="J6662" i="25"/>
  <x:c r="K6662" i="25"/>
  <x:c r="L6662" i="25"/>
  <x:c r="M6662" i="25"/>
  <x:c r="N6662" i="25"/>
  <x:c r="P6662" i="25"/>
  <x:c r="Q6662" i="25"/>
  <x:c r="R6662" i="25"/>
  <x:c r="A6663" i="25"/>
  <x:c r="B6663" i="25"/>
  <x:c r="C6663" i="25"/>
  <x:c r="D6663" i="25"/>
  <x:c r="E6663" i="25"/>
  <x:c r="F6663" i="25"/>
  <x:c r="G6663" i="25"/>
  <x:c r="H6663" i="25"/>
  <x:c r="I6663" i="25"/>
  <x:c r="J6663" i="25"/>
  <x:c r="K6663" i="25"/>
  <x:c r="L6663" i="25"/>
  <x:c r="M6663" i="25"/>
  <x:c r="N6663" i="25"/>
  <x:c r="P6663" i="25"/>
  <x:c r="Q6663" i="25"/>
  <x:c r="R6663" i="25"/>
  <x:c r="A6664" i="25"/>
  <x:c r="B6664" i="25"/>
  <x:c r="C6664" i="25"/>
  <x:c r="D6664" i="25"/>
  <x:c r="E6664" i="25"/>
  <x:c r="F6664" i="25"/>
  <x:c r="G6664" i="25"/>
  <x:c r="H6664" i="25"/>
  <x:c r="I6664" i="25"/>
  <x:c r="J6664" i="25"/>
  <x:c r="K6664" i="25"/>
  <x:c r="L6664" i="25"/>
  <x:c r="M6664" i="25"/>
  <x:c r="N6664" i="25"/>
  <x:c r="P6664" i="25"/>
  <x:c r="Q6664" i="25"/>
  <x:c r="R6664" i="25"/>
  <x:c r="A6665" i="25"/>
  <x:c r="B6665" i="25"/>
  <x:c r="C6665" i="25"/>
  <x:c r="D6665" i="25"/>
  <x:c r="E6665" i="25"/>
  <x:c r="F6665" i="25"/>
  <x:c r="G6665" i="25"/>
  <x:c r="H6665" i="25"/>
  <x:c r="I6665" i="25"/>
  <x:c r="J6665" i="25"/>
  <x:c r="K6665" i="25"/>
  <x:c r="L6665" i="25"/>
  <x:c r="M6665" i="25"/>
  <x:c r="N6665" i="25"/>
  <x:c r="P6665" i="25"/>
  <x:c r="Q6665" i="25"/>
  <x:c r="R6665" i="25"/>
  <x:c r="A6666" i="25"/>
  <x:c r="B6666" i="25"/>
  <x:c r="C6666" i="25"/>
  <x:c r="D6666" i="25"/>
  <x:c r="E6666" i="25"/>
  <x:c r="F6666" i="25"/>
  <x:c r="G6666" i="25"/>
  <x:c r="H6666" i="25"/>
  <x:c r="I6666" i="25"/>
  <x:c r="J6666" i="25"/>
  <x:c r="K6666" i="25"/>
  <x:c r="L6666" i="25"/>
  <x:c r="M6666" i="25"/>
  <x:c r="N6666" i="25"/>
  <x:c r="P6666" i="25"/>
  <x:c r="Q6666" i="25"/>
  <x:c r="R6666" i="25"/>
  <x:c r="A6667" i="25"/>
  <x:c r="B6667" i="25"/>
  <x:c r="C6667" i="25"/>
  <x:c r="D6667" i="25"/>
  <x:c r="E6667" i="25"/>
  <x:c r="F6667" i="25"/>
  <x:c r="G6667" i="25"/>
  <x:c r="H6667" i="25"/>
  <x:c r="I6667" i="25"/>
  <x:c r="J6667" i="25"/>
  <x:c r="K6667" i="25"/>
  <x:c r="L6667" i="25"/>
  <x:c r="M6667" i="25"/>
  <x:c r="N6667" i="25"/>
  <x:c r="P6667" i="25"/>
  <x:c r="Q6667" i="25"/>
  <x:c r="R6667" i="25"/>
  <x:c r="A6668" i="25"/>
  <x:c r="B6668" i="25"/>
  <x:c r="C6668" i="25"/>
  <x:c r="D6668" i="25"/>
  <x:c r="E6668" i="25"/>
  <x:c r="F6668" i="25"/>
  <x:c r="G6668" i="25"/>
  <x:c r="H6668" i="25"/>
  <x:c r="I6668" i="25"/>
  <x:c r="J6668" i="25"/>
  <x:c r="K6668" i="25"/>
  <x:c r="L6668" i="25"/>
  <x:c r="M6668" i="25"/>
  <x:c r="N6668" i="25"/>
  <x:c r="P6668" i="25"/>
  <x:c r="Q6668" i="25"/>
  <x:c r="R6668" i="25"/>
  <x:c r="A6669" i="25"/>
  <x:c r="B6669" i="25"/>
  <x:c r="C6669" i="25"/>
  <x:c r="D6669" i="25"/>
  <x:c r="E6669" i="25"/>
  <x:c r="F6669" i="25"/>
  <x:c r="G6669" i="25"/>
  <x:c r="H6669" i="25"/>
  <x:c r="I6669" i="25"/>
  <x:c r="J6669" i="25"/>
  <x:c r="K6669" i="25"/>
  <x:c r="L6669" i="25"/>
  <x:c r="M6669" i="25"/>
  <x:c r="N6669" i="25"/>
  <x:c r="P6669" i="25"/>
  <x:c r="Q6669" i="25"/>
  <x:c r="R6669" i="25"/>
  <x:c r="A6670" i="25"/>
  <x:c r="B6670" i="25"/>
  <x:c r="C6670" i="25"/>
  <x:c r="D6670" i="25"/>
  <x:c r="E6670" i="25"/>
  <x:c r="F6670" i="25"/>
  <x:c r="G6670" i="25"/>
  <x:c r="H6670" i="25"/>
  <x:c r="I6670" i="25"/>
  <x:c r="J6670" i="25"/>
  <x:c r="K6670" i="25"/>
  <x:c r="L6670" i="25"/>
  <x:c r="M6670" i="25"/>
  <x:c r="N6670" i="25"/>
  <x:c r="P6670" i="25"/>
  <x:c r="Q6670" i="25"/>
  <x:c r="R6670" i="25"/>
  <x:c r="A6671" i="25"/>
  <x:c r="B6671" i="25"/>
  <x:c r="C6671" i="25"/>
  <x:c r="D6671" i="25"/>
  <x:c r="E6671" i="25"/>
  <x:c r="F6671" i="25"/>
  <x:c r="G6671" i="25"/>
  <x:c r="H6671" i="25"/>
  <x:c r="I6671" i="25"/>
  <x:c r="J6671" i="25"/>
  <x:c r="K6671" i="25"/>
  <x:c r="L6671" i="25"/>
  <x:c r="M6671" i="25"/>
  <x:c r="N6671" i="25"/>
  <x:c r="P6671" i="25"/>
  <x:c r="Q6671" i="25"/>
  <x:c r="R6671" i="25"/>
  <x:c r="A6672" i="25"/>
  <x:c r="B6672" i="25"/>
  <x:c r="C6672" i="25"/>
  <x:c r="D6672" i="25"/>
  <x:c r="E6672" i="25"/>
  <x:c r="F6672" i="25"/>
  <x:c r="G6672" i="25"/>
  <x:c r="H6672" i="25"/>
  <x:c r="I6672" i="25"/>
  <x:c r="J6672" i="25"/>
  <x:c r="K6672" i="25"/>
  <x:c r="L6672" i="25"/>
  <x:c r="M6672" i="25"/>
  <x:c r="N6672" i="25"/>
  <x:c r="P6672" i="25"/>
  <x:c r="Q6672" i="25"/>
  <x:c r="R6672" i="25"/>
  <x:c r="A6673" i="25"/>
  <x:c r="B6673" i="25"/>
  <x:c r="C6673" i="25"/>
  <x:c r="D6673" i="25"/>
  <x:c r="E6673" i="25"/>
  <x:c r="F6673" i="25"/>
  <x:c r="G6673" i="25"/>
  <x:c r="H6673" i="25"/>
  <x:c r="I6673" i="25"/>
  <x:c r="J6673" i="25"/>
  <x:c r="K6673" i="25"/>
  <x:c r="L6673" i="25"/>
  <x:c r="M6673" i="25"/>
  <x:c r="N6673" i="25"/>
  <x:c r="P6673" i="25"/>
  <x:c r="Q6673" i="25"/>
  <x:c r="R6673" i="25"/>
  <x:c r="A6674" i="25"/>
  <x:c r="B6674" i="25"/>
  <x:c r="C6674" i="25"/>
  <x:c r="D6674" i="25"/>
  <x:c r="E6674" i="25"/>
  <x:c r="F6674" i="25"/>
  <x:c r="G6674" i="25"/>
  <x:c r="H6674" i="25"/>
  <x:c r="I6674" i="25"/>
  <x:c r="J6674" i="25"/>
  <x:c r="K6674" i="25"/>
  <x:c r="L6674" i="25"/>
  <x:c r="M6674" i="25"/>
  <x:c r="N6674" i="25"/>
  <x:c r="P6674" i="25"/>
  <x:c r="Q6674" i="25"/>
  <x:c r="R6674" i="25"/>
  <x:c r="A6675" i="25"/>
  <x:c r="B6675" i="25"/>
  <x:c r="C6675" i="25"/>
  <x:c r="D6675" i="25"/>
  <x:c r="E6675" i="25"/>
  <x:c r="F6675" i="25"/>
  <x:c r="G6675" i="25"/>
  <x:c r="H6675" i="25"/>
  <x:c r="I6675" i="25"/>
  <x:c r="J6675" i="25"/>
  <x:c r="K6675" i="25"/>
  <x:c r="L6675" i="25"/>
  <x:c r="M6675" i="25"/>
  <x:c r="N6675" i="25"/>
  <x:c r="P6675" i="25"/>
  <x:c r="Q6675" i="25"/>
  <x:c r="R6675" i="25"/>
  <x:c r="A6676" i="25"/>
  <x:c r="B6676" i="25"/>
  <x:c r="C6676" i="25"/>
  <x:c r="D6676" i="25"/>
  <x:c r="E6676" i="25"/>
  <x:c r="F6676" i="25"/>
  <x:c r="G6676" i="25"/>
  <x:c r="H6676" i="25"/>
  <x:c r="I6676" i="25"/>
  <x:c r="J6676" i="25"/>
  <x:c r="K6676" i="25"/>
  <x:c r="L6676" i="25"/>
  <x:c r="M6676" i="25"/>
  <x:c r="N6676" i="25"/>
  <x:c r="P6676" i="25"/>
  <x:c r="Q6676" i="25"/>
  <x:c r="R6676" i="25"/>
  <x:c r="A6677" i="25"/>
  <x:c r="B6677" i="25"/>
  <x:c r="C6677" i="25"/>
  <x:c r="D6677" i="25"/>
  <x:c r="E6677" i="25"/>
  <x:c r="F6677" i="25"/>
  <x:c r="G6677" i="25"/>
  <x:c r="H6677" i="25"/>
  <x:c r="I6677" i="25"/>
  <x:c r="J6677" i="25"/>
  <x:c r="K6677" i="25"/>
  <x:c r="L6677" i="25"/>
  <x:c r="M6677" i="25"/>
  <x:c r="N6677" i="25"/>
  <x:c r="P6677" i="25"/>
  <x:c r="Q6677" i="25"/>
  <x:c r="R6677" i="25"/>
  <x:c r="A6678" i="25"/>
  <x:c r="B6678" i="25"/>
  <x:c r="C6678" i="25"/>
  <x:c r="D6678" i="25"/>
  <x:c r="E6678" i="25"/>
  <x:c r="F6678" i="25"/>
  <x:c r="G6678" i="25"/>
  <x:c r="H6678" i="25"/>
  <x:c r="I6678" i="25"/>
  <x:c r="J6678" i="25"/>
  <x:c r="K6678" i="25"/>
  <x:c r="L6678" i="25"/>
  <x:c r="M6678" i="25"/>
  <x:c r="N6678" i="25"/>
  <x:c r="P6678" i="25"/>
  <x:c r="Q6678" i="25"/>
  <x:c r="R6678" i="25"/>
  <x:c r="A6679" i="25"/>
  <x:c r="B6679" i="25"/>
  <x:c r="C6679" i="25"/>
  <x:c r="D6679" i="25"/>
  <x:c r="E6679" i="25"/>
  <x:c r="F6679" i="25"/>
  <x:c r="G6679" i="25"/>
  <x:c r="H6679" i="25"/>
  <x:c r="I6679" i="25"/>
  <x:c r="J6679" i="25"/>
  <x:c r="K6679" i="25"/>
  <x:c r="L6679" i="25"/>
  <x:c r="M6679" i="25"/>
  <x:c r="N6679" i="25"/>
  <x:c r="P6679" i="25"/>
  <x:c r="Q6679" i="25"/>
  <x:c r="R6679" i="25"/>
  <x:c r="A6680" i="25"/>
  <x:c r="B6680" i="25"/>
  <x:c r="C6680" i="25"/>
  <x:c r="D6680" i="25"/>
  <x:c r="E6680" i="25"/>
  <x:c r="F6680" i="25"/>
  <x:c r="G6680" i="25"/>
  <x:c r="H6680" i="25"/>
  <x:c r="I6680" i="25"/>
  <x:c r="J6680" i="25"/>
  <x:c r="K6680" i="25"/>
  <x:c r="L6680" i="25"/>
  <x:c r="M6680" i="25"/>
  <x:c r="N6680" i="25"/>
  <x:c r="P6680" i="25"/>
  <x:c r="Q6680" i="25"/>
  <x:c r="R6680" i="25"/>
  <x:c r="A6681" i="25"/>
  <x:c r="B6681" i="25"/>
  <x:c r="C6681" i="25"/>
  <x:c r="D6681" i="25"/>
  <x:c r="E6681" i="25"/>
  <x:c r="F6681" i="25"/>
  <x:c r="G6681" i="25"/>
  <x:c r="H6681" i="25"/>
  <x:c r="I6681" i="25"/>
  <x:c r="J6681" i="25"/>
  <x:c r="K6681" i="25"/>
  <x:c r="L6681" i="25"/>
  <x:c r="M6681" i="25"/>
  <x:c r="N6681" i="25"/>
  <x:c r="P6681" i="25"/>
  <x:c r="Q6681" i="25"/>
  <x:c r="R6681" i="25"/>
  <x:c r="A6682" i="25"/>
  <x:c r="B6682" i="25"/>
  <x:c r="C6682" i="25"/>
  <x:c r="D6682" i="25"/>
  <x:c r="E6682" i="25"/>
  <x:c r="F6682" i="25"/>
  <x:c r="G6682" i="25"/>
  <x:c r="H6682" i="25"/>
  <x:c r="I6682" i="25"/>
  <x:c r="J6682" i="25"/>
  <x:c r="K6682" i="25"/>
  <x:c r="L6682" i="25"/>
  <x:c r="M6682" i="25"/>
  <x:c r="N6682" i="25"/>
  <x:c r="P6682" i="25"/>
  <x:c r="Q6682" i="25"/>
  <x:c r="R6682" i="25"/>
  <x:c r="A6683" i="25"/>
  <x:c r="B6683" i="25"/>
  <x:c r="C6683" i="25"/>
  <x:c r="D6683" i="25"/>
  <x:c r="E6683" i="25"/>
  <x:c r="F6683" i="25"/>
  <x:c r="G6683" i="25"/>
  <x:c r="H6683" i="25"/>
  <x:c r="I6683" i="25"/>
  <x:c r="J6683" i="25"/>
  <x:c r="K6683" i="25"/>
  <x:c r="L6683" i="25"/>
  <x:c r="M6683" i="25"/>
  <x:c r="N6683" i="25"/>
  <x:c r="P6683" i="25"/>
  <x:c r="Q6683" i="25"/>
  <x:c r="R6683" i="25"/>
  <x:c r="A6684" i="25"/>
  <x:c r="B6684" i="25"/>
  <x:c r="C6684" i="25"/>
  <x:c r="D6684" i="25"/>
  <x:c r="E6684" i="25"/>
  <x:c r="F6684" i="25"/>
  <x:c r="G6684" i="25"/>
  <x:c r="H6684" i="25"/>
  <x:c r="I6684" i="25"/>
  <x:c r="J6684" i="25"/>
  <x:c r="K6684" i="25"/>
  <x:c r="L6684" i="25"/>
  <x:c r="M6684" i="25"/>
  <x:c r="N6684" i="25"/>
  <x:c r="P6684" i="25"/>
  <x:c r="Q6684" i="25"/>
  <x:c r="R6684" i="25"/>
  <x:c r="A6685" i="25"/>
  <x:c r="B6685" i="25"/>
  <x:c r="C6685" i="25"/>
  <x:c r="D6685" i="25"/>
  <x:c r="E6685" i="25"/>
  <x:c r="F6685" i="25"/>
  <x:c r="G6685" i="25"/>
  <x:c r="H6685" i="25"/>
  <x:c r="I6685" i="25"/>
  <x:c r="J6685" i="25"/>
  <x:c r="K6685" i="25"/>
  <x:c r="L6685" i="25"/>
  <x:c r="M6685" i="25"/>
  <x:c r="N6685" i="25"/>
  <x:c r="P6685" i="25"/>
  <x:c r="Q6685" i="25"/>
  <x:c r="R6685" i="25"/>
  <x:c r="A6686" i="25"/>
  <x:c r="B6686" i="25"/>
  <x:c r="C6686" i="25"/>
  <x:c r="D6686" i="25"/>
  <x:c r="E6686" i="25"/>
  <x:c r="F6686" i="25"/>
  <x:c r="G6686" i="25"/>
  <x:c r="H6686" i="25"/>
  <x:c r="I6686" i="25"/>
  <x:c r="J6686" i="25"/>
  <x:c r="K6686" i="25"/>
  <x:c r="L6686" i="25"/>
  <x:c r="M6686" i="25"/>
  <x:c r="N6686" i="25"/>
  <x:c r="P6686" i="25"/>
  <x:c r="Q6686" i="25"/>
  <x:c r="R6686" i="25"/>
  <x:c r="A6687" i="25"/>
  <x:c r="B6687" i="25"/>
  <x:c r="C6687" i="25"/>
  <x:c r="D6687" i="25"/>
  <x:c r="E6687" i="25"/>
  <x:c r="F6687" i="25"/>
  <x:c r="G6687" i="25"/>
  <x:c r="H6687" i="25"/>
  <x:c r="I6687" i="25"/>
  <x:c r="J6687" i="25"/>
  <x:c r="K6687" i="25"/>
  <x:c r="L6687" i="25"/>
  <x:c r="M6687" i="25"/>
  <x:c r="N6687" i="25"/>
  <x:c r="P6687" i="25"/>
  <x:c r="Q6687" i="25"/>
  <x:c r="R6687" i="25"/>
  <x:c r="A6688" i="25"/>
  <x:c r="B6688" i="25"/>
  <x:c r="C6688" i="25"/>
  <x:c r="D6688" i="25"/>
  <x:c r="E6688" i="25"/>
  <x:c r="F6688" i="25"/>
  <x:c r="G6688" i="25"/>
  <x:c r="H6688" i="25"/>
  <x:c r="I6688" i="25"/>
  <x:c r="J6688" i="25"/>
  <x:c r="K6688" i="25"/>
  <x:c r="L6688" i="25"/>
  <x:c r="M6688" i="25"/>
  <x:c r="N6688" i="25"/>
  <x:c r="P6688" i="25"/>
  <x:c r="Q6688" i="25"/>
  <x:c r="R6688" i="25"/>
  <x:c r="A6689" i="25"/>
  <x:c r="B6689" i="25"/>
  <x:c r="C6689" i="25"/>
  <x:c r="D6689" i="25"/>
  <x:c r="E6689" i="25"/>
  <x:c r="F6689" i="25"/>
  <x:c r="G6689" i="25"/>
  <x:c r="H6689" i="25"/>
  <x:c r="I6689" i="25"/>
  <x:c r="J6689" i="25"/>
  <x:c r="K6689" i="25"/>
  <x:c r="L6689" i="25"/>
  <x:c r="M6689" i="25"/>
  <x:c r="N6689" i="25"/>
  <x:c r="P6689" i="25"/>
  <x:c r="Q6689" i="25"/>
  <x:c r="R6689" i="25"/>
  <x:c r="A6690" i="25"/>
  <x:c r="B6690" i="25"/>
  <x:c r="C6690" i="25"/>
  <x:c r="D6690" i="25"/>
  <x:c r="E6690" i="25"/>
  <x:c r="F6690" i="25"/>
  <x:c r="G6690" i="25"/>
  <x:c r="H6690" i="25"/>
  <x:c r="I6690" i="25"/>
  <x:c r="J6690" i="25"/>
  <x:c r="K6690" i="25"/>
  <x:c r="L6690" i="25"/>
  <x:c r="M6690" i="25"/>
  <x:c r="N6690" i="25"/>
  <x:c r="P6690" i="25"/>
  <x:c r="Q6690" i="25"/>
  <x:c r="R6690" i="25"/>
  <x:c r="A6691" i="25"/>
  <x:c r="B6691" i="25"/>
  <x:c r="C6691" i="25"/>
  <x:c r="D6691" i="25"/>
  <x:c r="E6691" i="25"/>
  <x:c r="F6691" i="25"/>
  <x:c r="G6691" i="25"/>
  <x:c r="H6691" i="25"/>
  <x:c r="I6691" i="25"/>
  <x:c r="J6691" i="25"/>
  <x:c r="K6691" i="25"/>
  <x:c r="L6691" i="25"/>
  <x:c r="M6691" i="25"/>
  <x:c r="N6691" i="25"/>
  <x:c r="P6691" i="25"/>
  <x:c r="Q6691" i="25"/>
  <x:c r="R6691" i="25"/>
  <x:c r="A6692" i="25"/>
  <x:c r="B6692" i="25"/>
  <x:c r="C6692" i="25"/>
  <x:c r="D6692" i="25"/>
  <x:c r="E6692" i="25"/>
  <x:c r="F6692" i="25"/>
  <x:c r="G6692" i="25"/>
  <x:c r="H6692" i="25"/>
  <x:c r="I6692" i="25"/>
  <x:c r="J6692" i="25"/>
  <x:c r="K6692" i="25"/>
  <x:c r="L6692" i="25"/>
  <x:c r="M6692" i="25"/>
  <x:c r="N6692" i="25"/>
  <x:c r="P6692" i="25"/>
  <x:c r="Q6692" i="25"/>
  <x:c r="R6692" i="25"/>
  <x:c r="A6693" i="25"/>
  <x:c r="B6693" i="25"/>
  <x:c r="C6693" i="25"/>
  <x:c r="D6693" i="25"/>
  <x:c r="E6693" i="25"/>
  <x:c r="F6693" i="25"/>
  <x:c r="G6693" i="25"/>
  <x:c r="H6693" i="25"/>
  <x:c r="I6693" i="25"/>
  <x:c r="J6693" i="25"/>
  <x:c r="K6693" i="25"/>
  <x:c r="L6693" i="25"/>
  <x:c r="M6693" i="25"/>
  <x:c r="N6693" i="25"/>
  <x:c r="P6693" i="25"/>
  <x:c r="Q6693" i="25"/>
  <x:c r="R6693" i="25"/>
  <x:c r="A6694" i="25"/>
  <x:c r="B6694" i="25"/>
  <x:c r="C6694" i="25"/>
  <x:c r="D6694" i="25"/>
  <x:c r="E6694" i="25"/>
  <x:c r="F6694" i="25"/>
  <x:c r="G6694" i="25"/>
  <x:c r="H6694" i="25"/>
  <x:c r="I6694" i="25"/>
  <x:c r="J6694" i="25"/>
  <x:c r="K6694" i="25"/>
  <x:c r="L6694" i="25"/>
  <x:c r="M6694" i="25"/>
  <x:c r="N6694" i="25"/>
  <x:c r="P6694" i="25"/>
  <x:c r="Q6694" i="25"/>
  <x:c r="R6694" i="25"/>
  <x:c r="A6695" i="25"/>
  <x:c r="B6695" i="25"/>
  <x:c r="C6695" i="25"/>
  <x:c r="D6695" i="25"/>
  <x:c r="E6695" i="25"/>
  <x:c r="F6695" i="25"/>
  <x:c r="G6695" i="25"/>
  <x:c r="H6695" i="25"/>
  <x:c r="I6695" i="25"/>
  <x:c r="J6695" i="25"/>
  <x:c r="K6695" i="25"/>
  <x:c r="L6695" i="25"/>
  <x:c r="M6695" i="25"/>
  <x:c r="N6695" i="25"/>
  <x:c r="P6695" i="25"/>
  <x:c r="Q6695" i="25"/>
  <x:c r="R6695" i="25"/>
  <x:c r="A6696" i="25"/>
  <x:c r="B6696" i="25"/>
  <x:c r="C6696" i="25"/>
  <x:c r="D6696" i="25"/>
  <x:c r="E6696" i="25"/>
  <x:c r="F6696" i="25"/>
  <x:c r="G6696" i="25"/>
  <x:c r="H6696" i="25"/>
  <x:c r="I6696" i="25"/>
  <x:c r="J6696" i="25"/>
  <x:c r="K6696" i="25"/>
  <x:c r="L6696" i="25"/>
  <x:c r="M6696" i="25"/>
  <x:c r="N6696" i="25"/>
  <x:c r="P6696" i="25"/>
  <x:c r="Q6696" i="25"/>
  <x:c r="R6696" i="25"/>
  <x:c r="A6697" i="25"/>
  <x:c r="B6697" i="25"/>
  <x:c r="C6697" i="25"/>
  <x:c r="D6697" i="25"/>
  <x:c r="E6697" i="25"/>
  <x:c r="F6697" i="25"/>
  <x:c r="G6697" i="25"/>
  <x:c r="H6697" i="25"/>
  <x:c r="I6697" i="25"/>
  <x:c r="J6697" i="25"/>
  <x:c r="K6697" i="25"/>
  <x:c r="L6697" i="25"/>
  <x:c r="M6697" i="25"/>
  <x:c r="N6697" i="25"/>
  <x:c r="P6697" i="25"/>
  <x:c r="Q6697" i="25"/>
  <x:c r="R6697" i="25"/>
  <x:c r="A6698" i="25"/>
  <x:c r="B6698" i="25"/>
  <x:c r="C6698" i="25"/>
  <x:c r="D6698" i="25"/>
  <x:c r="E6698" i="25"/>
  <x:c r="F6698" i="25"/>
  <x:c r="G6698" i="25"/>
  <x:c r="H6698" i="25"/>
  <x:c r="I6698" i="25"/>
  <x:c r="J6698" i="25"/>
  <x:c r="K6698" i="25"/>
  <x:c r="L6698" i="25"/>
  <x:c r="M6698" i="25"/>
  <x:c r="N6698" i="25"/>
  <x:c r="P6698" i="25"/>
  <x:c r="Q6698" i="25"/>
  <x:c r="R6698" i="25"/>
  <x:c r="A6699" i="25"/>
  <x:c r="B6699" i="25"/>
  <x:c r="C6699" i="25"/>
  <x:c r="D6699" i="25"/>
  <x:c r="E6699" i="25"/>
  <x:c r="F6699" i="25"/>
  <x:c r="G6699" i="25"/>
  <x:c r="H6699" i="25"/>
  <x:c r="I6699" i="25"/>
  <x:c r="J6699" i="25"/>
  <x:c r="K6699" i="25"/>
  <x:c r="L6699" i="25"/>
  <x:c r="M6699" i="25"/>
  <x:c r="N6699" i="25"/>
  <x:c r="P6699" i="25"/>
  <x:c r="Q6699" i="25"/>
  <x:c r="R6699" i="25"/>
  <x:c r="A6700" i="25"/>
  <x:c r="B6700" i="25"/>
  <x:c r="C6700" i="25"/>
  <x:c r="D6700" i="25"/>
  <x:c r="E6700" i="25"/>
  <x:c r="F6700" i="25"/>
  <x:c r="G6700" i="25"/>
  <x:c r="H6700" i="25"/>
  <x:c r="I6700" i="25"/>
  <x:c r="J6700" i="25"/>
  <x:c r="K6700" i="25"/>
  <x:c r="L6700" i="25"/>
  <x:c r="M6700" i="25"/>
  <x:c r="N6700" i="25"/>
  <x:c r="P6700" i="25"/>
  <x:c r="Q6700" i="25"/>
  <x:c r="R6700" i="25"/>
  <x:c r="A6701" i="25"/>
  <x:c r="B6701" i="25"/>
  <x:c r="C6701" i="25"/>
  <x:c r="D6701" i="25"/>
  <x:c r="E6701" i="25"/>
  <x:c r="F6701" i="25"/>
  <x:c r="G6701" i="25"/>
  <x:c r="H6701" i="25"/>
  <x:c r="I6701" i="25"/>
  <x:c r="J6701" i="25"/>
  <x:c r="K6701" i="25"/>
  <x:c r="L6701" i="25"/>
  <x:c r="M6701" i="25"/>
  <x:c r="N6701" i="25"/>
  <x:c r="P6701" i="25"/>
  <x:c r="Q6701" i="25"/>
  <x:c r="R6701" i="25"/>
  <x:c r="A6702" i="25"/>
  <x:c r="B6702" i="25"/>
  <x:c r="C6702" i="25"/>
  <x:c r="D6702" i="25"/>
  <x:c r="E6702" i="25"/>
  <x:c r="F6702" i="25"/>
  <x:c r="G6702" i="25"/>
  <x:c r="H6702" i="25"/>
  <x:c r="I6702" i="25"/>
  <x:c r="J6702" i="25"/>
  <x:c r="K6702" i="25"/>
  <x:c r="L6702" i="25"/>
  <x:c r="M6702" i="25"/>
  <x:c r="N6702" i="25"/>
  <x:c r="P6702" i="25"/>
  <x:c r="Q6702" i="25"/>
  <x:c r="R6702" i="25"/>
  <x:c r="A6703" i="25"/>
  <x:c r="B6703" i="25"/>
  <x:c r="C6703" i="25"/>
  <x:c r="D6703" i="25"/>
  <x:c r="E6703" i="25"/>
  <x:c r="F6703" i="25"/>
  <x:c r="G6703" i="25"/>
  <x:c r="H6703" i="25"/>
  <x:c r="I6703" i="25"/>
  <x:c r="J6703" i="25"/>
  <x:c r="K6703" i="25"/>
  <x:c r="L6703" i="25"/>
  <x:c r="M6703" i="25"/>
  <x:c r="N6703" i="25"/>
  <x:c r="P6703" i="25"/>
  <x:c r="Q6703" i="25"/>
  <x:c r="R6703" i="25"/>
  <x:c r="A6704" i="25"/>
  <x:c r="B6704" i="25"/>
  <x:c r="C6704" i="25"/>
  <x:c r="D6704" i="25"/>
  <x:c r="E6704" i="25"/>
  <x:c r="F6704" i="25"/>
  <x:c r="G6704" i="25"/>
  <x:c r="H6704" i="25"/>
  <x:c r="I6704" i="25"/>
  <x:c r="J6704" i="25"/>
  <x:c r="K6704" i="25"/>
  <x:c r="L6704" i="25"/>
  <x:c r="M6704" i="25"/>
  <x:c r="N6704" i="25"/>
  <x:c r="P6704" i="25"/>
  <x:c r="Q6704" i="25"/>
  <x:c r="R6704" i="25"/>
  <x:c r="A6705" i="25"/>
  <x:c r="B6705" i="25"/>
  <x:c r="C6705" i="25"/>
  <x:c r="D6705" i="25"/>
  <x:c r="E6705" i="25"/>
  <x:c r="F6705" i="25"/>
  <x:c r="G6705" i="25"/>
  <x:c r="H6705" i="25"/>
  <x:c r="I6705" i="25"/>
  <x:c r="J6705" i="25"/>
  <x:c r="K6705" i="25"/>
  <x:c r="L6705" i="25"/>
  <x:c r="M6705" i="25"/>
  <x:c r="N6705" i="25"/>
  <x:c r="P6705" i="25"/>
  <x:c r="Q6705" i="25"/>
  <x:c r="R6705" i="25"/>
  <x:c r="A6706" i="25"/>
  <x:c r="B6706" i="25"/>
  <x:c r="C6706" i="25"/>
  <x:c r="D6706" i="25"/>
  <x:c r="E6706" i="25"/>
  <x:c r="F6706" i="25"/>
  <x:c r="G6706" i="25"/>
  <x:c r="H6706" i="25"/>
  <x:c r="I6706" i="25"/>
  <x:c r="J6706" i="25"/>
  <x:c r="K6706" i="25"/>
  <x:c r="L6706" i="25"/>
  <x:c r="M6706" i="25"/>
  <x:c r="N6706" i="25"/>
  <x:c r="P6706" i="25"/>
  <x:c r="Q6706" i="25"/>
  <x:c r="R6706" i="25"/>
  <x:c r="A6707" i="25"/>
  <x:c r="B6707" i="25"/>
  <x:c r="C6707" i="25"/>
  <x:c r="D6707" i="25"/>
  <x:c r="E6707" i="25"/>
  <x:c r="F6707" i="25"/>
  <x:c r="G6707" i="25"/>
  <x:c r="H6707" i="25"/>
  <x:c r="I6707" i="25"/>
  <x:c r="J6707" i="25"/>
  <x:c r="K6707" i="25"/>
  <x:c r="L6707" i="25"/>
  <x:c r="M6707" i="25"/>
  <x:c r="N6707" i="25"/>
  <x:c r="P6707" i="25"/>
  <x:c r="Q6707" i="25"/>
  <x:c r="R6707" i="25"/>
  <x:c r="A6708" i="25"/>
  <x:c r="B6708" i="25"/>
  <x:c r="C6708" i="25"/>
  <x:c r="D6708" i="25"/>
  <x:c r="E6708" i="25"/>
  <x:c r="F6708" i="25"/>
  <x:c r="G6708" i="25"/>
  <x:c r="H6708" i="25"/>
  <x:c r="I6708" i="25"/>
  <x:c r="J6708" i="25"/>
  <x:c r="K6708" i="25"/>
  <x:c r="L6708" i="25"/>
  <x:c r="M6708" i="25"/>
  <x:c r="N6708" i="25"/>
  <x:c r="P6708" i="25"/>
  <x:c r="Q6708" i="25"/>
  <x:c r="R6708" i="25"/>
  <x:c r="A6709" i="25"/>
  <x:c r="B6709" i="25"/>
  <x:c r="C6709" i="25"/>
  <x:c r="D6709" i="25"/>
  <x:c r="E6709" i="25"/>
  <x:c r="F6709" i="25"/>
  <x:c r="G6709" i="25"/>
  <x:c r="H6709" i="25"/>
  <x:c r="I6709" i="25"/>
  <x:c r="J6709" i="25"/>
  <x:c r="K6709" i="25"/>
  <x:c r="L6709" i="25"/>
  <x:c r="M6709" i="25"/>
  <x:c r="N6709" i="25"/>
  <x:c r="P6709" i="25"/>
  <x:c r="Q6709" i="25"/>
  <x:c r="R6709" i="25"/>
  <x:c r="A6710" i="25"/>
  <x:c r="B6710" i="25"/>
  <x:c r="C6710" i="25"/>
  <x:c r="D6710" i="25"/>
  <x:c r="E6710" i="25"/>
  <x:c r="F6710" i="25"/>
  <x:c r="G6710" i="25"/>
  <x:c r="H6710" i="25"/>
  <x:c r="I6710" i="25"/>
  <x:c r="J6710" i="25"/>
  <x:c r="K6710" i="25"/>
  <x:c r="L6710" i="25"/>
  <x:c r="M6710" i="25"/>
  <x:c r="N6710" i="25"/>
  <x:c r="P6710" i="25"/>
  <x:c r="Q6710" i="25"/>
  <x:c r="R6710" i="25"/>
  <x:c r="A6711" i="25"/>
  <x:c r="B6711" i="25"/>
  <x:c r="C6711" i="25"/>
  <x:c r="D6711" i="25"/>
  <x:c r="E6711" i="25"/>
  <x:c r="F6711" i="25"/>
  <x:c r="G6711" i="25"/>
  <x:c r="H6711" i="25"/>
  <x:c r="I6711" i="25"/>
  <x:c r="J6711" i="25"/>
  <x:c r="K6711" i="25"/>
  <x:c r="L6711" i="25"/>
  <x:c r="M6711" i="25"/>
  <x:c r="N6711" i="25"/>
  <x:c r="P6711" i="25"/>
  <x:c r="Q6711" i="25"/>
  <x:c r="R6711" i="25"/>
  <x:c r="A6712" i="25"/>
  <x:c r="B6712" i="25"/>
  <x:c r="C6712" i="25"/>
  <x:c r="D6712" i="25"/>
  <x:c r="E6712" i="25"/>
  <x:c r="F6712" i="25"/>
  <x:c r="G6712" i="25"/>
  <x:c r="H6712" i="25"/>
  <x:c r="I6712" i="25"/>
  <x:c r="J6712" i="25"/>
  <x:c r="K6712" i="25"/>
  <x:c r="L6712" i="25"/>
  <x:c r="M6712" i="25"/>
  <x:c r="N6712" i="25"/>
  <x:c r="P6712" i="25"/>
  <x:c r="Q6712" i="25"/>
  <x:c r="R6712" i="25"/>
  <x:c r="A6713" i="25"/>
  <x:c r="B6713" i="25"/>
  <x:c r="C6713" i="25"/>
  <x:c r="D6713" i="25"/>
  <x:c r="E6713" i="25"/>
  <x:c r="F6713" i="25"/>
  <x:c r="G6713" i="25"/>
  <x:c r="H6713" i="25"/>
  <x:c r="I6713" i="25"/>
  <x:c r="J6713" i="25"/>
  <x:c r="K6713" i="25"/>
  <x:c r="L6713" i="25"/>
  <x:c r="M6713" i="25"/>
  <x:c r="N6713" i="25"/>
  <x:c r="P6713" i="25"/>
  <x:c r="Q6713" i="25"/>
  <x:c r="R6713" i="25"/>
  <x:c r="A6714" i="25"/>
  <x:c r="B6714" i="25"/>
  <x:c r="C6714" i="25"/>
  <x:c r="D6714" i="25"/>
  <x:c r="E6714" i="25"/>
  <x:c r="F6714" i="25"/>
  <x:c r="G6714" i="25"/>
  <x:c r="H6714" i="25"/>
  <x:c r="I6714" i="25"/>
  <x:c r="J6714" i="25"/>
  <x:c r="K6714" i="25"/>
  <x:c r="L6714" i="25"/>
  <x:c r="M6714" i="25"/>
  <x:c r="N6714" i="25"/>
  <x:c r="P6714" i="25"/>
  <x:c r="Q6714" i="25"/>
  <x:c r="R6714" i="25"/>
  <x:c r="A6715" i="25"/>
  <x:c r="B6715" i="25"/>
  <x:c r="C6715" i="25"/>
  <x:c r="D6715" i="25"/>
  <x:c r="E6715" i="25"/>
  <x:c r="F6715" i="25"/>
  <x:c r="G6715" i="25"/>
  <x:c r="H6715" i="25"/>
  <x:c r="I6715" i="25"/>
  <x:c r="J6715" i="25"/>
  <x:c r="K6715" i="25"/>
  <x:c r="L6715" i="25"/>
  <x:c r="M6715" i="25"/>
  <x:c r="N6715" i="25"/>
  <x:c r="P6715" i="25"/>
  <x:c r="Q6715" i="25"/>
  <x:c r="R6715" i="25"/>
  <x:c r="A6716" i="25"/>
  <x:c r="B6716" i="25"/>
  <x:c r="C6716" i="25"/>
  <x:c r="D6716" i="25"/>
  <x:c r="E6716" i="25"/>
  <x:c r="F6716" i="25"/>
  <x:c r="G6716" i="25"/>
  <x:c r="H6716" i="25"/>
  <x:c r="I6716" i="25"/>
  <x:c r="J6716" i="25"/>
  <x:c r="K6716" i="25"/>
  <x:c r="L6716" i="25"/>
  <x:c r="M6716" i="25"/>
  <x:c r="N6716" i="25"/>
  <x:c r="P6716" i="25"/>
  <x:c r="Q6716" i="25"/>
  <x:c r="R6716" i="25"/>
  <x:c r="A6717" i="25"/>
  <x:c r="B6717" i="25"/>
  <x:c r="C6717" i="25"/>
  <x:c r="D6717" i="25"/>
  <x:c r="E6717" i="25"/>
  <x:c r="F6717" i="25"/>
  <x:c r="G6717" i="25"/>
  <x:c r="H6717" i="25"/>
  <x:c r="I6717" i="25"/>
  <x:c r="J6717" i="25"/>
  <x:c r="K6717" i="25"/>
  <x:c r="L6717" i="25"/>
  <x:c r="M6717" i="25"/>
  <x:c r="N6717" i="25"/>
  <x:c r="P6717" i="25"/>
  <x:c r="Q6717" i="25"/>
  <x:c r="R6717" i="25"/>
  <x:c r="A6718" i="25"/>
  <x:c r="B6718" i="25"/>
  <x:c r="C6718" i="25"/>
  <x:c r="D6718" i="25"/>
  <x:c r="E6718" i="25"/>
  <x:c r="F6718" i="25"/>
  <x:c r="G6718" i="25"/>
  <x:c r="H6718" i="25"/>
  <x:c r="I6718" i="25"/>
  <x:c r="J6718" i="25"/>
  <x:c r="K6718" i="25"/>
  <x:c r="L6718" i="25"/>
  <x:c r="M6718" i="25"/>
  <x:c r="N6718" i="25"/>
  <x:c r="P6718" i="25"/>
  <x:c r="Q6718" i="25"/>
  <x:c r="R6718" i="25"/>
  <x:c r="A6719" i="25"/>
  <x:c r="B6719" i="25"/>
  <x:c r="C6719" i="25"/>
  <x:c r="D6719" i="25"/>
  <x:c r="E6719" i="25"/>
  <x:c r="F6719" i="25"/>
  <x:c r="G6719" i="25"/>
  <x:c r="H6719" i="25"/>
  <x:c r="I6719" i="25"/>
  <x:c r="J6719" i="25"/>
  <x:c r="K6719" i="25"/>
  <x:c r="L6719" i="25"/>
  <x:c r="M6719" i="25"/>
  <x:c r="N6719" i="25"/>
  <x:c r="P6719" i="25"/>
  <x:c r="Q6719" i="25"/>
  <x:c r="R6719" i="25"/>
  <x:c r="A6720" i="25"/>
  <x:c r="B6720" i="25"/>
  <x:c r="C6720" i="25"/>
  <x:c r="D6720" i="25"/>
  <x:c r="E6720" i="25"/>
  <x:c r="F6720" i="25"/>
  <x:c r="G6720" i="25"/>
  <x:c r="H6720" i="25"/>
  <x:c r="I6720" i="25"/>
  <x:c r="J6720" i="25"/>
  <x:c r="K6720" i="25"/>
  <x:c r="L6720" i="25"/>
  <x:c r="M6720" i="25"/>
  <x:c r="N6720" i="25"/>
  <x:c r="P6720" i="25"/>
  <x:c r="Q6720" i="25"/>
  <x:c r="R6720" i="25"/>
  <x:c r="A6721" i="25"/>
  <x:c r="B6721" i="25"/>
  <x:c r="C6721" i="25"/>
  <x:c r="D6721" i="25"/>
  <x:c r="E6721" i="25"/>
  <x:c r="F6721" i="25"/>
  <x:c r="G6721" i="25"/>
  <x:c r="H6721" i="25"/>
  <x:c r="I6721" i="25"/>
  <x:c r="J6721" i="25"/>
  <x:c r="K6721" i="25"/>
  <x:c r="L6721" i="25"/>
  <x:c r="M6721" i="25"/>
  <x:c r="N6721" i="25"/>
  <x:c r="P6721" i="25"/>
  <x:c r="Q6721" i="25"/>
  <x:c r="R6721" i="25"/>
  <x:c r="A6722" i="25"/>
  <x:c r="B6722" i="25"/>
  <x:c r="C6722" i="25"/>
  <x:c r="D6722" i="25"/>
  <x:c r="E6722" i="25"/>
  <x:c r="F6722" i="25"/>
  <x:c r="G6722" i="25"/>
  <x:c r="H6722" i="25"/>
  <x:c r="I6722" i="25"/>
  <x:c r="J6722" i="25"/>
  <x:c r="K6722" i="25"/>
  <x:c r="L6722" i="25"/>
  <x:c r="M6722" i="25"/>
  <x:c r="N6722" i="25"/>
  <x:c r="P6722" i="25"/>
  <x:c r="Q6722" i="25"/>
  <x:c r="R6722" i="25"/>
  <x:c r="A6723" i="25"/>
  <x:c r="B6723" i="25"/>
  <x:c r="C6723" i="25"/>
  <x:c r="D6723" i="25"/>
  <x:c r="E6723" i="25"/>
  <x:c r="F6723" i="25"/>
  <x:c r="G6723" i="25"/>
  <x:c r="H6723" i="25"/>
  <x:c r="I6723" i="25"/>
  <x:c r="J6723" i="25"/>
  <x:c r="K6723" i="25"/>
  <x:c r="L6723" i="25"/>
  <x:c r="M6723" i="25"/>
  <x:c r="N6723" i="25"/>
  <x:c r="P6723" i="25"/>
  <x:c r="Q6723" i="25"/>
  <x:c r="R6723" i="25"/>
  <x:c r="A6724" i="25"/>
  <x:c r="B6724" i="25"/>
  <x:c r="C6724" i="25"/>
  <x:c r="D6724" i="25"/>
  <x:c r="E6724" i="25"/>
  <x:c r="F6724" i="25"/>
  <x:c r="G6724" i="25"/>
  <x:c r="H6724" i="25"/>
  <x:c r="I6724" i="25"/>
  <x:c r="J6724" i="25"/>
  <x:c r="K6724" i="25"/>
  <x:c r="L6724" i="25"/>
  <x:c r="M6724" i="25"/>
  <x:c r="N6724" i="25"/>
  <x:c r="P6724" i="25"/>
  <x:c r="Q6724" i="25"/>
  <x:c r="R6724" i="25"/>
  <x:c r="A6725" i="25"/>
  <x:c r="B6725" i="25"/>
  <x:c r="C6725" i="25"/>
  <x:c r="D6725" i="25"/>
  <x:c r="E6725" i="25"/>
  <x:c r="F6725" i="25"/>
  <x:c r="G6725" i="25"/>
  <x:c r="H6725" i="25"/>
  <x:c r="I6725" i="25"/>
  <x:c r="J6725" i="25"/>
  <x:c r="K6725" i="25"/>
  <x:c r="L6725" i="25"/>
  <x:c r="M6725" i="25"/>
  <x:c r="N6725" i="25"/>
  <x:c r="P6725" i="25"/>
  <x:c r="Q6725" i="25"/>
  <x:c r="R6725" i="25"/>
  <x:c r="A6726" i="25"/>
  <x:c r="B6726" i="25"/>
  <x:c r="C6726" i="25"/>
  <x:c r="D6726" i="25"/>
  <x:c r="E6726" i="25"/>
  <x:c r="F6726" i="25"/>
  <x:c r="G6726" i="25"/>
  <x:c r="H6726" i="25"/>
  <x:c r="I6726" i="25"/>
  <x:c r="J6726" i="25"/>
  <x:c r="K6726" i="25"/>
  <x:c r="L6726" i="25"/>
  <x:c r="M6726" i="25"/>
  <x:c r="N6726" i="25"/>
  <x:c r="P6726" i="25"/>
  <x:c r="Q6726" i="25"/>
  <x:c r="R6726" i="25"/>
  <x:c r="A6727" i="25"/>
  <x:c r="B6727" i="25"/>
  <x:c r="C6727" i="25"/>
  <x:c r="D6727" i="25"/>
  <x:c r="E6727" i="25"/>
  <x:c r="F6727" i="25"/>
  <x:c r="G6727" i="25"/>
  <x:c r="H6727" i="25"/>
  <x:c r="I6727" i="25"/>
  <x:c r="J6727" i="25"/>
  <x:c r="K6727" i="25"/>
  <x:c r="L6727" i="25"/>
  <x:c r="M6727" i="25"/>
  <x:c r="N6727" i="25"/>
  <x:c r="P6727" i="25"/>
  <x:c r="Q6727" i="25"/>
  <x:c r="R6727" i="25"/>
  <x:c r="A6728" i="25"/>
  <x:c r="B6728" i="25"/>
  <x:c r="C6728" i="25"/>
  <x:c r="D6728" i="25"/>
  <x:c r="E6728" i="25"/>
  <x:c r="F6728" i="25"/>
  <x:c r="G6728" i="25"/>
  <x:c r="H6728" i="25"/>
  <x:c r="I6728" i="25"/>
  <x:c r="J6728" i="25"/>
  <x:c r="K6728" i="25"/>
  <x:c r="L6728" i="25"/>
  <x:c r="M6728" i="25"/>
  <x:c r="N6728" i="25"/>
  <x:c r="P6728" i="25"/>
  <x:c r="Q6728" i="25"/>
  <x:c r="R6728" i="25"/>
  <x:c r="A6729" i="25"/>
  <x:c r="B6729" i="25"/>
  <x:c r="C6729" i="25"/>
  <x:c r="D6729" i="25"/>
  <x:c r="E6729" i="25"/>
  <x:c r="F6729" i="25"/>
  <x:c r="G6729" i="25"/>
  <x:c r="H6729" i="25"/>
  <x:c r="I6729" i="25"/>
  <x:c r="J6729" i="25"/>
  <x:c r="K6729" i="25"/>
  <x:c r="L6729" i="25"/>
  <x:c r="M6729" i="25"/>
  <x:c r="N6729" i="25"/>
  <x:c r="P6729" i="25"/>
  <x:c r="Q6729" i="25"/>
  <x:c r="R6729" i="25"/>
  <x:c r="A6730" i="25"/>
  <x:c r="B6730" i="25"/>
  <x:c r="C6730" i="25"/>
  <x:c r="D6730" i="25"/>
  <x:c r="E6730" i="25"/>
  <x:c r="F6730" i="25"/>
  <x:c r="G6730" i="25"/>
  <x:c r="H6730" i="25"/>
  <x:c r="I6730" i="25"/>
  <x:c r="J6730" i="25"/>
  <x:c r="K6730" i="25"/>
  <x:c r="L6730" i="25"/>
  <x:c r="M6730" i="25"/>
  <x:c r="N6730" i="25"/>
  <x:c r="P6730" i="25"/>
  <x:c r="Q6730" i="25"/>
  <x:c r="R6730" i="25"/>
  <x:c r="A6731" i="25"/>
  <x:c r="B6731" i="25"/>
  <x:c r="C6731" i="25"/>
  <x:c r="D6731" i="25"/>
  <x:c r="E6731" i="25"/>
  <x:c r="F6731" i="25"/>
  <x:c r="G6731" i="25"/>
  <x:c r="H6731" i="25"/>
  <x:c r="I6731" i="25"/>
  <x:c r="J6731" i="25"/>
  <x:c r="K6731" i="25"/>
  <x:c r="L6731" i="25"/>
  <x:c r="M6731" i="25"/>
  <x:c r="N6731" i="25"/>
  <x:c r="P6731" i="25"/>
  <x:c r="Q6731" i="25"/>
  <x:c r="R6731" i="25"/>
  <x:c r="A6732" i="25"/>
  <x:c r="B6732" i="25"/>
  <x:c r="C6732" i="25"/>
  <x:c r="D6732" i="25"/>
  <x:c r="E6732" i="25"/>
  <x:c r="F6732" i="25"/>
  <x:c r="G6732" i="25"/>
  <x:c r="H6732" i="25"/>
  <x:c r="I6732" i="25"/>
  <x:c r="J6732" i="25"/>
  <x:c r="K6732" i="25"/>
  <x:c r="L6732" i="25"/>
  <x:c r="M6732" i="25"/>
  <x:c r="N6732" i="25"/>
  <x:c r="P6732" i="25"/>
  <x:c r="Q6732" i="25"/>
  <x:c r="R6732" i="25"/>
  <x:c r="A6733" i="25"/>
  <x:c r="B6733" i="25"/>
  <x:c r="C6733" i="25"/>
  <x:c r="D6733" i="25"/>
  <x:c r="E6733" i="25"/>
  <x:c r="F6733" i="25"/>
  <x:c r="G6733" i="25"/>
  <x:c r="H6733" i="25"/>
  <x:c r="I6733" i="25"/>
  <x:c r="J6733" i="25"/>
  <x:c r="K6733" i="25"/>
  <x:c r="L6733" i="25"/>
  <x:c r="M6733" i="25"/>
  <x:c r="N6733" i="25"/>
  <x:c r="P6733" i="25"/>
  <x:c r="Q6733" i="25"/>
  <x:c r="R6733" i="25"/>
  <x:c r="A6734" i="25"/>
  <x:c r="B6734" i="25"/>
  <x:c r="C6734" i="25"/>
  <x:c r="D6734" i="25"/>
  <x:c r="E6734" i="25"/>
  <x:c r="F6734" i="25"/>
  <x:c r="G6734" i="25"/>
  <x:c r="H6734" i="25"/>
  <x:c r="I6734" i="25"/>
  <x:c r="J6734" i="25"/>
  <x:c r="K6734" i="25"/>
  <x:c r="L6734" i="25"/>
  <x:c r="M6734" i="25"/>
  <x:c r="N6734" i="25"/>
  <x:c r="P6734" i="25"/>
  <x:c r="Q6734" i="25"/>
  <x:c r="R6734" i="25"/>
  <x:c r="A6735" i="25"/>
  <x:c r="B6735" i="25"/>
  <x:c r="C6735" i="25"/>
  <x:c r="D6735" i="25"/>
  <x:c r="E6735" i="25"/>
  <x:c r="F6735" i="25"/>
  <x:c r="G6735" i="25"/>
  <x:c r="H6735" i="25"/>
  <x:c r="I6735" i="25"/>
  <x:c r="J6735" i="25"/>
  <x:c r="K6735" i="25"/>
  <x:c r="L6735" i="25"/>
  <x:c r="M6735" i="25"/>
  <x:c r="N6735" i="25"/>
  <x:c r="P6735" i="25"/>
  <x:c r="Q6735" i="25"/>
  <x:c r="R6735" i="25"/>
  <x:c r="A6736" i="25"/>
  <x:c r="B6736" i="25"/>
  <x:c r="C6736" i="25"/>
  <x:c r="D6736" i="25"/>
  <x:c r="E6736" i="25"/>
  <x:c r="F6736" i="25"/>
  <x:c r="G6736" i="25"/>
  <x:c r="H6736" i="25"/>
  <x:c r="I6736" i="25"/>
  <x:c r="J6736" i="25"/>
  <x:c r="K6736" i="25"/>
  <x:c r="L6736" i="25"/>
  <x:c r="M6736" i="25"/>
  <x:c r="N6736" i="25"/>
  <x:c r="P6736" i="25"/>
  <x:c r="Q6736" i="25"/>
  <x:c r="R6736" i="25"/>
  <x:c r="A6737" i="25"/>
  <x:c r="B6737" i="25"/>
  <x:c r="C6737" i="25"/>
  <x:c r="D6737" i="25"/>
  <x:c r="E6737" i="25"/>
  <x:c r="F6737" i="25"/>
  <x:c r="G6737" i="25"/>
  <x:c r="H6737" i="25"/>
  <x:c r="I6737" i="25"/>
  <x:c r="J6737" i="25"/>
  <x:c r="K6737" i="25"/>
  <x:c r="L6737" i="25"/>
  <x:c r="M6737" i="25"/>
  <x:c r="N6737" i="25"/>
  <x:c r="P6737" i="25"/>
  <x:c r="Q6737" i="25"/>
  <x:c r="R6737" i="25"/>
  <x:c r="A6738" i="25"/>
  <x:c r="B6738" i="25"/>
  <x:c r="C6738" i="25"/>
  <x:c r="D6738" i="25"/>
  <x:c r="E6738" i="25"/>
  <x:c r="F6738" i="25"/>
  <x:c r="G6738" i="25"/>
  <x:c r="H6738" i="25"/>
  <x:c r="I6738" i="25"/>
  <x:c r="J6738" i="25"/>
  <x:c r="K6738" i="25"/>
  <x:c r="L6738" i="25"/>
  <x:c r="M6738" i="25"/>
  <x:c r="N6738" i="25"/>
  <x:c r="P6738" i="25"/>
  <x:c r="Q6738" i="25"/>
  <x:c r="R6738" i="25"/>
  <x:c r="A6739" i="25"/>
  <x:c r="B6739" i="25"/>
  <x:c r="C6739" i="25"/>
  <x:c r="D6739" i="25"/>
  <x:c r="E6739" i="25"/>
  <x:c r="F6739" i="25"/>
  <x:c r="G6739" i="25"/>
  <x:c r="H6739" i="25"/>
  <x:c r="I6739" i="25"/>
  <x:c r="J6739" i="25"/>
  <x:c r="K6739" i="25"/>
  <x:c r="L6739" i="25"/>
  <x:c r="M6739" i="25"/>
  <x:c r="N6739" i="25"/>
  <x:c r="P6739" i="25"/>
  <x:c r="Q6739" i="25"/>
  <x:c r="R6739" i="25"/>
  <x:c r="A6740" i="25"/>
  <x:c r="B6740" i="25"/>
  <x:c r="C6740" i="25"/>
  <x:c r="D6740" i="25"/>
  <x:c r="E6740" i="25"/>
  <x:c r="F6740" i="25"/>
  <x:c r="G6740" i="25"/>
  <x:c r="H6740" i="25"/>
  <x:c r="I6740" i="25"/>
  <x:c r="J6740" i="25"/>
  <x:c r="K6740" i="25"/>
  <x:c r="L6740" i="25"/>
  <x:c r="M6740" i="25"/>
  <x:c r="N6740" i="25"/>
  <x:c r="P6740" i="25"/>
  <x:c r="Q6740" i="25"/>
  <x:c r="R6740" i="25"/>
  <x:c r="A6741" i="25"/>
  <x:c r="B6741" i="25"/>
  <x:c r="C6741" i="25"/>
  <x:c r="D6741" i="25"/>
  <x:c r="E6741" i="25"/>
  <x:c r="F6741" i="25"/>
  <x:c r="G6741" i="25"/>
  <x:c r="H6741" i="25"/>
  <x:c r="I6741" i="25"/>
  <x:c r="J6741" i="25"/>
  <x:c r="K6741" i="25"/>
  <x:c r="L6741" i="25"/>
  <x:c r="M6741" i="25"/>
  <x:c r="N6741" i="25"/>
  <x:c r="P6741" i="25"/>
  <x:c r="Q6741" i="25"/>
  <x:c r="R6741" i="25"/>
  <x:c r="A6742" i="25"/>
  <x:c r="B6742" i="25"/>
  <x:c r="C6742" i="25"/>
  <x:c r="D6742" i="25"/>
  <x:c r="E6742" i="25"/>
  <x:c r="F6742" i="25"/>
  <x:c r="G6742" i="25"/>
  <x:c r="H6742" i="25"/>
  <x:c r="I6742" i="25"/>
  <x:c r="J6742" i="25"/>
  <x:c r="K6742" i="25"/>
  <x:c r="L6742" i="25"/>
  <x:c r="M6742" i="25"/>
  <x:c r="N6742" i="25"/>
  <x:c r="P6742" i="25"/>
  <x:c r="Q6742" i="25"/>
  <x:c r="R6742" i="25"/>
  <x:c r="A6743" i="25"/>
  <x:c r="B6743" i="25"/>
  <x:c r="C6743" i="25"/>
  <x:c r="D6743" i="25"/>
  <x:c r="E6743" i="25"/>
  <x:c r="F6743" i="25"/>
  <x:c r="G6743" i="25"/>
  <x:c r="H6743" i="25"/>
  <x:c r="I6743" i="25"/>
  <x:c r="J6743" i="25"/>
  <x:c r="K6743" i="25"/>
  <x:c r="L6743" i="25"/>
  <x:c r="M6743" i="25"/>
  <x:c r="N6743" i="25"/>
  <x:c r="P6743" i="25"/>
  <x:c r="Q6743" i="25"/>
  <x:c r="R6743" i="25"/>
  <x:c r="A6744" i="25"/>
  <x:c r="B6744" i="25"/>
  <x:c r="C6744" i="25"/>
  <x:c r="D6744" i="25"/>
  <x:c r="E6744" i="25"/>
  <x:c r="F6744" i="25"/>
  <x:c r="G6744" i="25"/>
  <x:c r="H6744" i="25"/>
  <x:c r="I6744" i="25"/>
  <x:c r="J6744" i="25"/>
  <x:c r="K6744" i="25"/>
  <x:c r="L6744" i="25"/>
  <x:c r="M6744" i="25"/>
  <x:c r="N6744" i="25"/>
  <x:c r="P6744" i="25"/>
  <x:c r="Q6744" i="25"/>
  <x:c r="R6744" i="25"/>
  <x:c r="A6745" i="25"/>
  <x:c r="B6745" i="25"/>
  <x:c r="C6745" i="25"/>
  <x:c r="D6745" i="25"/>
  <x:c r="E6745" i="25"/>
  <x:c r="F6745" i="25"/>
  <x:c r="G6745" i="25"/>
  <x:c r="H6745" i="25"/>
  <x:c r="I6745" i="25"/>
  <x:c r="J6745" i="25"/>
  <x:c r="K6745" i="25"/>
  <x:c r="L6745" i="25"/>
  <x:c r="M6745" i="25"/>
  <x:c r="N6745" i="25"/>
  <x:c r="P6745" i="25"/>
  <x:c r="Q6745" i="25"/>
  <x:c r="R6745" i="25"/>
  <x:c r="A6746" i="25"/>
  <x:c r="B6746" i="25"/>
  <x:c r="C6746" i="25"/>
  <x:c r="D6746" i="25"/>
  <x:c r="E6746" i="25"/>
  <x:c r="F6746" i="25"/>
  <x:c r="G6746" i="25"/>
  <x:c r="H6746" i="25"/>
  <x:c r="I6746" i="25"/>
  <x:c r="J6746" i="25"/>
  <x:c r="K6746" i="25"/>
  <x:c r="L6746" i="25"/>
  <x:c r="M6746" i="25"/>
  <x:c r="N6746" i="25"/>
  <x:c r="P6746" i="25"/>
  <x:c r="Q6746" i="25"/>
  <x:c r="R6746" i="25"/>
  <x:c r="A6747" i="25"/>
  <x:c r="B6747" i="25"/>
  <x:c r="C6747" i="25"/>
  <x:c r="D6747" i="25"/>
  <x:c r="E6747" i="25"/>
  <x:c r="F6747" i="25"/>
  <x:c r="G6747" i="25"/>
  <x:c r="H6747" i="25"/>
  <x:c r="I6747" i="25"/>
  <x:c r="J6747" i="25"/>
  <x:c r="K6747" i="25"/>
  <x:c r="L6747" i="25"/>
  <x:c r="M6747" i="25"/>
  <x:c r="N6747" i="25"/>
  <x:c r="P6747" i="25"/>
  <x:c r="Q6747" i="25"/>
  <x:c r="R6747" i="25"/>
  <x:c r="A6748" i="25"/>
  <x:c r="B6748" i="25"/>
  <x:c r="C6748" i="25"/>
  <x:c r="D6748" i="25"/>
  <x:c r="E6748" i="25"/>
  <x:c r="F6748" i="25"/>
  <x:c r="G6748" i="25"/>
  <x:c r="H6748" i="25"/>
  <x:c r="I6748" i="25"/>
  <x:c r="J6748" i="25"/>
  <x:c r="K6748" i="25"/>
  <x:c r="L6748" i="25"/>
  <x:c r="M6748" i="25"/>
  <x:c r="N6748" i="25"/>
  <x:c r="P6748" i="25"/>
  <x:c r="Q6748" i="25"/>
  <x:c r="R6748" i="25"/>
  <x:c r="A6749" i="25"/>
  <x:c r="B6749" i="25"/>
  <x:c r="C6749" i="25"/>
  <x:c r="D6749" i="25"/>
  <x:c r="E6749" i="25"/>
  <x:c r="F6749" i="25"/>
  <x:c r="G6749" i="25"/>
  <x:c r="H6749" i="25"/>
  <x:c r="I6749" i="25"/>
  <x:c r="J6749" i="25"/>
  <x:c r="K6749" i="25"/>
  <x:c r="L6749" i="25"/>
  <x:c r="M6749" i="25"/>
  <x:c r="N6749" i="25"/>
  <x:c r="P6749" i="25"/>
  <x:c r="Q6749" i="25"/>
  <x:c r="R6749" i="25"/>
  <x:c r="A6750" i="25"/>
  <x:c r="B6750" i="25"/>
  <x:c r="C6750" i="25"/>
  <x:c r="D6750" i="25"/>
  <x:c r="E6750" i="25"/>
  <x:c r="F6750" i="25"/>
  <x:c r="G6750" i="25"/>
  <x:c r="H6750" i="25"/>
  <x:c r="I6750" i="25"/>
  <x:c r="J6750" i="25"/>
  <x:c r="K6750" i="25"/>
  <x:c r="L6750" i="25"/>
  <x:c r="M6750" i="25"/>
  <x:c r="N6750" i="25"/>
  <x:c r="P6750" i="25"/>
  <x:c r="Q6750" i="25"/>
  <x:c r="R6750" i="25"/>
  <x:c r="A6751" i="25"/>
  <x:c r="B6751" i="25"/>
  <x:c r="C6751" i="25"/>
  <x:c r="D6751" i="25"/>
  <x:c r="E6751" i="25"/>
  <x:c r="F6751" i="25"/>
  <x:c r="G6751" i="25"/>
  <x:c r="H6751" i="25"/>
  <x:c r="I6751" i="25"/>
  <x:c r="J6751" i="25"/>
  <x:c r="K6751" i="25"/>
  <x:c r="L6751" i="25"/>
  <x:c r="M6751" i="25"/>
  <x:c r="N6751" i="25"/>
  <x:c r="P6751" i="25"/>
  <x:c r="Q6751" i="25"/>
  <x:c r="R6751" i="25"/>
  <x:c r="A6752" i="25"/>
  <x:c r="B6752" i="25"/>
  <x:c r="C6752" i="25"/>
  <x:c r="D6752" i="25"/>
  <x:c r="E6752" i="25"/>
  <x:c r="F6752" i="25"/>
  <x:c r="G6752" i="25"/>
  <x:c r="H6752" i="25"/>
  <x:c r="I6752" i="25"/>
  <x:c r="J6752" i="25"/>
  <x:c r="K6752" i="25"/>
  <x:c r="L6752" i="25"/>
  <x:c r="M6752" i="25"/>
  <x:c r="N6752" i="25"/>
  <x:c r="P6752" i="25"/>
  <x:c r="Q6752" i="25"/>
  <x:c r="R6752" i="25"/>
  <x:c r="A6753" i="25"/>
  <x:c r="B6753" i="25"/>
  <x:c r="C6753" i="25"/>
  <x:c r="D6753" i="25"/>
  <x:c r="E6753" i="25"/>
  <x:c r="F6753" i="25"/>
  <x:c r="G6753" i="25"/>
  <x:c r="H6753" i="25"/>
  <x:c r="I6753" i="25"/>
  <x:c r="J6753" i="25"/>
  <x:c r="K6753" i="25"/>
  <x:c r="L6753" i="25"/>
  <x:c r="M6753" i="25"/>
  <x:c r="N6753" i="25"/>
  <x:c r="P6753" i="25"/>
  <x:c r="Q6753" i="25"/>
  <x:c r="R6753" i="25"/>
  <x:c r="A6754" i="25"/>
  <x:c r="B6754" i="25"/>
  <x:c r="C6754" i="25"/>
  <x:c r="D6754" i="25"/>
  <x:c r="E6754" i="25"/>
  <x:c r="F6754" i="25"/>
  <x:c r="G6754" i="25"/>
  <x:c r="H6754" i="25"/>
  <x:c r="I6754" i="25"/>
  <x:c r="J6754" i="25"/>
  <x:c r="K6754" i="25"/>
  <x:c r="L6754" i="25"/>
  <x:c r="M6754" i="25"/>
  <x:c r="N6754" i="25"/>
  <x:c r="P6754" i="25"/>
  <x:c r="Q6754" i="25"/>
  <x:c r="R6754" i="25"/>
  <x:c r="A6755" i="25"/>
  <x:c r="B6755" i="25"/>
  <x:c r="C6755" i="25"/>
  <x:c r="D6755" i="25"/>
  <x:c r="E6755" i="25"/>
  <x:c r="F6755" i="25"/>
  <x:c r="G6755" i="25"/>
  <x:c r="H6755" i="25"/>
  <x:c r="I6755" i="25"/>
  <x:c r="J6755" i="25"/>
  <x:c r="K6755" i="25"/>
  <x:c r="L6755" i="25"/>
  <x:c r="M6755" i="25"/>
  <x:c r="N6755" i="25"/>
  <x:c r="P6755" i="25"/>
  <x:c r="Q6755" i="25"/>
  <x:c r="R6755" i="25"/>
  <x:c r="A6756" i="25"/>
  <x:c r="B6756" i="25"/>
  <x:c r="C6756" i="25"/>
  <x:c r="D6756" i="25"/>
  <x:c r="E6756" i="25"/>
  <x:c r="F6756" i="25"/>
  <x:c r="G6756" i="25"/>
  <x:c r="H6756" i="25"/>
  <x:c r="I6756" i="25"/>
  <x:c r="J6756" i="25"/>
  <x:c r="K6756" i="25"/>
  <x:c r="L6756" i="25"/>
  <x:c r="M6756" i="25"/>
  <x:c r="N6756" i="25"/>
  <x:c r="P6756" i="25"/>
  <x:c r="Q6756" i="25"/>
  <x:c r="R6756" i="25"/>
  <x:c r="A6757" i="25"/>
  <x:c r="B6757" i="25"/>
  <x:c r="C6757" i="25"/>
  <x:c r="D6757" i="25"/>
  <x:c r="E6757" i="25"/>
  <x:c r="F6757" i="25"/>
  <x:c r="G6757" i="25"/>
  <x:c r="H6757" i="25"/>
  <x:c r="I6757" i="25"/>
  <x:c r="J6757" i="25"/>
  <x:c r="K6757" i="25"/>
  <x:c r="L6757" i="25"/>
  <x:c r="M6757" i="25"/>
  <x:c r="N6757" i="25"/>
  <x:c r="P6757" i="25"/>
  <x:c r="Q6757" i="25"/>
  <x:c r="R6757" i="25"/>
  <x:c r="A6758" i="25"/>
  <x:c r="B6758" i="25"/>
  <x:c r="C6758" i="25"/>
  <x:c r="D6758" i="25"/>
  <x:c r="E6758" i="25"/>
  <x:c r="F6758" i="25"/>
  <x:c r="G6758" i="25"/>
  <x:c r="H6758" i="25"/>
  <x:c r="I6758" i="25"/>
  <x:c r="J6758" i="25"/>
  <x:c r="K6758" i="25"/>
  <x:c r="L6758" i="25"/>
  <x:c r="M6758" i="25"/>
  <x:c r="N6758" i="25"/>
  <x:c r="P6758" i="25"/>
  <x:c r="Q6758" i="25"/>
  <x:c r="R6758" i="25"/>
  <x:c r="A6759" i="25"/>
  <x:c r="B6759" i="25"/>
  <x:c r="C6759" i="25"/>
  <x:c r="D6759" i="25"/>
  <x:c r="E6759" i="25"/>
  <x:c r="F6759" i="25"/>
  <x:c r="G6759" i="25"/>
  <x:c r="H6759" i="25"/>
  <x:c r="I6759" i="25"/>
  <x:c r="J6759" i="25"/>
  <x:c r="K6759" i="25"/>
  <x:c r="L6759" i="25"/>
  <x:c r="M6759" i="25"/>
  <x:c r="N6759" i="25"/>
  <x:c r="P6759" i="25"/>
  <x:c r="Q6759" i="25"/>
  <x:c r="R6759" i="25"/>
  <x:c r="A6760" i="25"/>
  <x:c r="B6760" i="25"/>
  <x:c r="C6760" i="25"/>
  <x:c r="D6760" i="25"/>
  <x:c r="E6760" i="25"/>
  <x:c r="F6760" i="25"/>
  <x:c r="G6760" i="25"/>
  <x:c r="H6760" i="25"/>
  <x:c r="I6760" i="25"/>
  <x:c r="J6760" i="25"/>
  <x:c r="K6760" i="25"/>
  <x:c r="L6760" i="25"/>
  <x:c r="M6760" i="25"/>
  <x:c r="N6760" i="25"/>
  <x:c r="P6760" i="25"/>
  <x:c r="Q6760" i="25"/>
  <x:c r="R6760" i="25"/>
  <x:c r="A6761" i="25"/>
  <x:c r="B6761" i="25"/>
  <x:c r="C6761" i="25"/>
  <x:c r="D6761" i="25"/>
  <x:c r="E6761" i="25"/>
  <x:c r="F6761" i="25"/>
  <x:c r="G6761" i="25"/>
  <x:c r="H6761" i="25"/>
  <x:c r="I6761" i="25"/>
  <x:c r="J6761" i="25"/>
  <x:c r="K6761" i="25"/>
  <x:c r="L6761" i="25"/>
  <x:c r="M6761" i="25"/>
  <x:c r="N6761" i="25"/>
  <x:c r="P6761" i="25"/>
  <x:c r="Q6761" i="25"/>
  <x:c r="R6761" i="25"/>
  <x:c r="A6762" i="25"/>
  <x:c r="B6762" i="25"/>
  <x:c r="C6762" i="25"/>
  <x:c r="D6762" i="25"/>
  <x:c r="E6762" i="25"/>
  <x:c r="F6762" i="25"/>
  <x:c r="G6762" i="25"/>
  <x:c r="H6762" i="25"/>
  <x:c r="I6762" i="25"/>
  <x:c r="J6762" i="25"/>
  <x:c r="K6762" i="25"/>
  <x:c r="L6762" i="25"/>
  <x:c r="M6762" i="25"/>
  <x:c r="N6762" i="25"/>
  <x:c r="P6762" i="25"/>
  <x:c r="Q6762" i="25"/>
  <x:c r="R6762" i="25"/>
  <x:c r="A6763" i="25"/>
  <x:c r="B6763" i="25"/>
  <x:c r="C6763" i="25"/>
  <x:c r="D6763" i="25"/>
  <x:c r="E6763" i="25"/>
  <x:c r="F6763" i="25"/>
  <x:c r="G6763" i="25"/>
  <x:c r="H6763" i="25"/>
  <x:c r="I6763" i="25"/>
  <x:c r="J6763" i="25"/>
  <x:c r="K6763" i="25"/>
  <x:c r="L6763" i="25"/>
  <x:c r="M6763" i="25"/>
  <x:c r="N6763" i="25"/>
  <x:c r="P6763" i="25"/>
  <x:c r="Q6763" i="25"/>
  <x:c r="R6763" i="25"/>
  <x:c r="A6764" i="25"/>
  <x:c r="B6764" i="25"/>
  <x:c r="C6764" i="25"/>
  <x:c r="D6764" i="25"/>
  <x:c r="E6764" i="25"/>
  <x:c r="F6764" i="25"/>
  <x:c r="G6764" i="25"/>
  <x:c r="H6764" i="25"/>
  <x:c r="I6764" i="25"/>
  <x:c r="J6764" i="25"/>
  <x:c r="K6764" i="25"/>
  <x:c r="L6764" i="25"/>
  <x:c r="M6764" i="25"/>
  <x:c r="N6764" i="25"/>
  <x:c r="P6764" i="25"/>
  <x:c r="Q6764" i="25"/>
  <x:c r="R6764" i="25"/>
  <x:c r="A6765" i="25"/>
  <x:c r="B6765" i="25"/>
  <x:c r="C6765" i="25"/>
  <x:c r="D6765" i="25"/>
  <x:c r="E6765" i="25"/>
  <x:c r="F6765" i="25"/>
  <x:c r="G6765" i="25"/>
  <x:c r="H6765" i="25"/>
  <x:c r="I6765" i="25"/>
  <x:c r="J6765" i="25"/>
  <x:c r="K6765" i="25"/>
  <x:c r="L6765" i="25"/>
  <x:c r="M6765" i="25"/>
  <x:c r="N6765" i="25"/>
  <x:c r="P6765" i="25"/>
  <x:c r="Q6765" i="25"/>
  <x:c r="R6765" i="25"/>
  <x:c r="A6766" i="25"/>
  <x:c r="B6766" i="25"/>
  <x:c r="C6766" i="25"/>
  <x:c r="D6766" i="25"/>
  <x:c r="E6766" i="25"/>
  <x:c r="F6766" i="25"/>
  <x:c r="G6766" i="25"/>
  <x:c r="H6766" i="25"/>
  <x:c r="I6766" i="25"/>
  <x:c r="J6766" i="25"/>
  <x:c r="K6766" i="25"/>
  <x:c r="L6766" i="25"/>
  <x:c r="M6766" i="25"/>
  <x:c r="N6766" i="25"/>
  <x:c r="P6766" i="25"/>
  <x:c r="Q6766" i="25"/>
  <x:c r="R6766" i="25"/>
  <x:c r="A6767" i="25"/>
  <x:c r="B6767" i="25"/>
  <x:c r="C6767" i="25"/>
  <x:c r="D6767" i="25"/>
  <x:c r="E6767" i="25"/>
  <x:c r="F6767" i="25"/>
  <x:c r="G6767" i="25"/>
  <x:c r="H6767" i="25"/>
  <x:c r="I6767" i="25"/>
  <x:c r="J6767" i="25"/>
  <x:c r="K6767" i="25"/>
  <x:c r="L6767" i="25"/>
  <x:c r="M6767" i="25"/>
  <x:c r="N6767" i="25"/>
  <x:c r="P6767" i="25"/>
  <x:c r="Q6767" i="25"/>
  <x:c r="R6767" i="25"/>
  <x:c r="A6768" i="25"/>
  <x:c r="B6768" i="25"/>
  <x:c r="C6768" i="25"/>
  <x:c r="D6768" i="25"/>
  <x:c r="E6768" i="25"/>
  <x:c r="F6768" i="25"/>
  <x:c r="G6768" i="25"/>
  <x:c r="H6768" i="25"/>
  <x:c r="I6768" i="25"/>
  <x:c r="J6768" i="25"/>
  <x:c r="K6768" i="25"/>
  <x:c r="L6768" i="25"/>
  <x:c r="M6768" i="25"/>
  <x:c r="N6768" i="25"/>
  <x:c r="P6768" i="25"/>
  <x:c r="Q6768" i="25"/>
  <x:c r="R6768" i="25"/>
  <x:c r="A6769" i="25"/>
  <x:c r="B6769" i="25"/>
  <x:c r="C6769" i="25"/>
  <x:c r="D6769" i="25"/>
  <x:c r="E6769" i="25"/>
  <x:c r="F6769" i="25"/>
  <x:c r="G6769" i="25"/>
  <x:c r="H6769" i="25"/>
  <x:c r="I6769" i="25"/>
  <x:c r="J6769" i="25"/>
  <x:c r="K6769" i="25"/>
  <x:c r="L6769" i="25"/>
  <x:c r="M6769" i="25"/>
  <x:c r="N6769" i="25"/>
  <x:c r="P6769" i="25"/>
  <x:c r="Q6769" i="25"/>
  <x:c r="R6769" i="25"/>
  <x:c r="A6770" i="25"/>
  <x:c r="B6770" i="25"/>
  <x:c r="C6770" i="25"/>
  <x:c r="D6770" i="25"/>
  <x:c r="E6770" i="25"/>
  <x:c r="F6770" i="25"/>
  <x:c r="G6770" i="25"/>
  <x:c r="H6770" i="25"/>
  <x:c r="I6770" i="25"/>
  <x:c r="J6770" i="25"/>
  <x:c r="K6770" i="25"/>
  <x:c r="L6770" i="25"/>
  <x:c r="M6770" i="25"/>
  <x:c r="N6770" i="25"/>
  <x:c r="P6770" i="25"/>
  <x:c r="Q6770" i="25"/>
  <x:c r="R6770" i="25"/>
  <x:c r="A6771" i="25"/>
  <x:c r="B6771" i="25"/>
  <x:c r="C6771" i="25"/>
  <x:c r="D6771" i="25"/>
  <x:c r="E6771" i="25"/>
  <x:c r="F6771" i="25"/>
  <x:c r="G6771" i="25"/>
  <x:c r="H6771" i="25"/>
  <x:c r="I6771" i="25"/>
  <x:c r="J6771" i="25"/>
  <x:c r="K6771" i="25"/>
  <x:c r="L6771" i="25"/>
  <x:c r="M6771" i="25"/>
  <x:c r="N6771" i="25"/>
  <x:c r="P6771" i="25"/>
  <x:c r="Q6771" i="25"/>
  <x:c r="R6771" i="25"/>
  <x:c r="A6772" i="25"/>
  <x:c r="B6772" i="25"/>
  <x:c r="C6772" i="25"/>
  <x:c r="D6772" i="25"/>
  <x:c r="E6772" i="25"/>
  <x:c r="F6772" i="25"/>
  <x:c r="G6772" i="25"/>
  <x:c r="H6772" i="25"/>
  <x:c r="I6772" i="25"/>
  <x:c r="J6772" i="25"/>
  <x:c r="K6772" i="25"/>
  <x:c r="L6772" i="25"/>
  <x:c r="M6772" i="25"/>
  <x:c r="N6772" i="25"/>
  <x:c r="P6772" i="25"/>
  <x:c r="Q6772" i="25"/>
  <x:c r="R6772" i="25"/>
  <x:c r="A6773" i="25"/>
  <x:c r="B6773" i="25"/>
  <x:c r="C6773" i="25"/>
  <x:c r="D6773" i="25"/>
  <x:c r="E6773" i="25"/>
  <x:c r="F6773" i="25"/>
  <x:c r="G6773" i="25"/>
  <x:c r="H6773" i="25"/>
  <x:c r="I6773" i="25"/>
  <x:c r="J6773" i="25"/>
  <x:c r="K6773" i="25"/>
  <x:c r="L6773" i="25"/>
  <x:c r="M6773" i="25"/>
  <x:c r="N6773" i="25"/>
  <x:c r="P6773" i="25"/>
  <x:c r="Q6773" i="25"/>
  <x:c r="R6773" i="25"/>
  <x:c r="A6774" i="25"/>
  <x:c r="B6774" i="25"/>
  <x:c r="C6774" i="25"/>
  <x:c r="D6774" i="25"/>
  <x:c r="E6774" i="25"/>
  <x:c r="F6774" i="25"/>
  <x:c r="G6774" i="25"/>
  <x:c r="H6774" i="25"/>
  <x:c r="I6774" i="25"/>
  <x:c r="J6774" i="25"/>
  <x:c r="K6774" i="25"/>
  <x:c r="L6774" i="25"/>
  <x:c r="M6774" i="25"/>
  <x:c r="N6774" i="25"/>
  <x:c r="P6774" i="25"/>
  <x:c r="Q6774" i="25"/>
  <x:c r="R6774" i="25"/>
  <x:c r="A6775" i="25"/>
  <x:c r="B6775" i="25"/>
  <x:c r="C6775" i="25"/>
  <x:c r="D6775" i="25"/>
  <x:c r="E6775" i="25"/>
  <x:c r="F6775" i="25"/>
  <x:c r="G6775" i="25"/>
  <x:c r="H6775" i="25"/>
  <x:c r="I6775" i="25"/>
  <x:c r="J6775" i="25"/>
  <x:c r="K6775" i="25"/>
  <x:c r="L6775" i="25"/>
  <x:c r="M6775" i="25"/>
  <x:c r="N6775" i="25"/>
  <x:c r="P6775" i="25"/>
  <x:c r="Q6775" i="25"/>
  <x:c r="R6775" i="25"/>
  <x:c r="A6776" i="25"/>
  <x:c r="B6776" i="25"/>
  <x:c r="C6776" i="25"/>
  <x:c r="D6776" i="25"/>
  <x:c r="E6776" i="25"/>
  <x:c r="F6776" i="25"/>
  <x:c r="G6776" i="25"/>
  <x:c r="H6776" i="25"/>
  <x:c r="I6776" i="25"/>
  <x:c r="J6776" i="25"/>
  <x:c r="K6776" i="25"/>
  <x:c r="L6776" i="25"/>
  <x:c r="M6776" i="25"/>
  <x:c r="N6776" i="25"/>
  <x:c r="P6776" i="25"/>
  <x:c r="Q6776" i="25"/>
  <x:c r="R6776" i="25"/>
  <x:c r="A6777" i="25"/>
  <x:c r="B6777" i="25"/>
  <x:c r="C6777" i="25"/>
  <x:c r="D6777" i="25"/>
  <x:c r="E6777" i="25"/>
  <x:c r="F6777" i="25"/>
  <x:c r="G6777" i="25"/>
  <x:c r="H6777" i="25"/>
  <x:c r="I6777" i="25"/>
  <x:c r="J6777" i="25"/>
  <x:c r="K6777" i="25"/>
  <x:c r="L6777" i="25"/>
  <x:c r="M6777" i="25"/>
  <x:c r="N6777" i="25"/>
  <x:c r="P6777" i="25"/>
  <x:c r="Q6777" i="25"/>
  <x:c r="R6777" i="25"/>
  <x:c r="A6778" i="25"/>
  <x:c r="B6778" i="25"/>
  <x:c r="C6778" i="25"/>
  <x:c r="D6778" i="25"/>
  <x:c r="E6778" i="25"/>
  <x:c r="F6778" i="25"/>
  <x:c r="G6778" i="25"/>
  <x:c r="H6778" i="25"/>
  <x:c r="I6778" i="25"/>
  <x:c r="J6778" i="25"/>
  <x:c r="K6778" i="25"/>
  <x:c r="L6778" i="25"/>
  <x:c r="M6778" i="25"/>
  <x:c r="N6778" i="25"/>
  <x:c r="P6778" i="25"/>
  <x:c r="Q6778" i="25"/>
  <x:c r="R6778" i="25"/>
  <x:c r="A6779" i="25"/>
  <x:c r="B6779" i="25"/>
  <x:c r="C6779" i="25"/>
  <x:c r="D6779" i="25"/>
  <x:c r="E6779" i="25"/>
  <x:c r="F6779" i="25"/>
  <x:c r="G6779" i="25"/>
  <x:c r="H6779" i="25"/>
  <x:c r="I6779" i="25"/>
  <x:c r="J6779" i="25"/>
  <x:c r="K6779" i="25"/>
  <x:c r="L6779" i="25"/>
  <x:c r="M6779" i="25"/>
  <x:c r="N6779" i="25"/>
  <x:c r="P6779" i="25"/>
  <x:c r="Q6779" i="25"/>
  <x:c r="R6779" i="25"/>
  <x:c r="A6780" i="25"/>
  <x:c r="B6780" i="25"/>
  <x:c r="C6780" i="25"/>
  <x:c r="D6780" i="25"/>
  <x:c r="E6780" i="25"/>
  <x:c r="F6780" i="25"/>
  <x:c r="G6780" i="25"/>
  <x:c r="H6780" i="25"/>
  <x:c r="I6780" i="25"/>
  <x:c r="J6780" i="25"/>
  <x:c r="K6780" i="25"/>
  <x:c r="L6780" i="25"/>
  <x:c r="M6780" i="25"/>
  <x:c r="N6780" i="25"/>
  <x:c r="P6780" i="25"/>
  <x:c r="Q6780" i="25"/>
  <x:c r="R6780" i="25"/>
  <x:c r="A6781" i="25"/>
  <x:c r="B6781" i="25"/>
  <x:c r="C6781" i="25"/>
  <x:c r="D6781" i="25"/>
  <x:c r="E6781" i="25"/>
  <x:c r="F6781" i="25"/>
  <x:c r="G6781" i="25"/>
  <x:c r="H6781" i="25"/>
  <x:c r="I6781" i="25"/>
  <x:c r="J6781" i="25"/>
  <x:c r="K6781" i="25"/>
  <x:c r="L6781" i="25"/>
  <x:c r="M6781" i="25"/>
  <x:c r="N6781" i="25"/>
  <x:c r="P6781" i="25"/>
  <x:c r="Q6781" i="25"/>
  <x:c r="R6781" i="25"/>
  <x:c r="A6782" i="25"/>
  <x:c r="B6782" i="25"/>
  <x:c r="C6782" i="25"/>
  <x:c r="D6782" i="25"/>
  <x:c r="E6782" i="25"/>
  <x:c r="F6782" i="25"/>
  <x:c r="G6782" i="25"/>
  <x:c r="H6782" i="25"/>
  <x:c r="I6782" i="25"/>
  <x:c r="J6782" i="25"/>
  <x:c r="K6782" i="25"/>
  <x:c r="L6782" i="25"/>
  <x:c r="M6782" i="25"/>
  <x:c r="N6782" i="25"/>
  <x:c r="P6782" i="25"/>
  <x:c r="Q6782" i="25"/>
  <x:c r="R6782" i="25"/>
  <x:c r="A6783" i="25"/>
  <x:c r="B6783" i="25"/>
  <x:c r="C6783" i="25"/>
  <x:c r="D6783" i="25"/>
  <x:c r="E6783" i="25"/>
  <x:c r="F6783" i="25"/>
  <x:c r="G6783" i="25"/>
  <x:c r="H6783" i="25"/>
  <x:c r="I6783" i="25"/>
  <x:c r="J6783" i="25"/>
  <x:c r="K6783" i="25"/>
  <x:c r="L6783" i="25"/>
  <x:c r="M6783" i="25"/>
  <x:c r="N6783" i="25"/>
  <x:c r="P6783" i="25"/>
  <x:c r="Q6783" i="25"/>
  <x:c r="R6783" i="25"/>
  <x:c r="A6784" i="25"/>
  <x:c r="B6784" i="25"/>
  <x:c r="C6784" i="25"/>
  <x:c r="D6784" i="25"/>
  <x:c r="E6784" i="25"/>
  <x:c r="F6784" i="25"/>
  <x:c r="G6784" i="25"/>
  <x:c r="H6784" i="25"/>
  <x:c r="I6784" i="25"/>
  <x:c r="J6784" i="25"/>
  <x:c r="K6784" i="25"/>
  <x:c r="L6784" i="25"/>
  <x:c r="M6784" i="25"/>
  <x:c r="N6784" i="25"/>
  <x:c r="P6784" i="25"/>
  <x:c r="Q6784" i="25"/>
  <x:c r="R6784" i="25"/>
  <x:c r="A6785" i="25"/>
  <x:c r="B6785" i="25"/>
  <x:c r="C6785" i="25"/>
  <x:c r="D6785" i="25"/>
  <x:c r="E6785" i="25"/>
  <x:c r="F6785" i="25"/>
  <x:c r="G6785" i="25"/>
  <x:c r="H6785" i="25"/>
  <x:c r="I6785" i="25"/>
  <x:c r="J6785" i="25"/>
  <x:c r="K6785" i="25"/>
  <x:c r="L6785" i="25"/>
  <x:c r="M6785" i="25"/>
  <x:c r="N6785" i="25"/>
  <x:c r="P6785" i="25"/>
  <x:c r="Q6785" i="25"/>
  <x:c r="R6785" i="25"/>
  <x:c r="A6786" i="25"/>
  <x:c r="B6786" i="25"/>
  <x:c r="C6786" i="25"/>
  <x:c r="D6786" i="25"/>
  <x:c r="E6786" i="25"/>
  <x:c r="F6786" i="25"/>
  <x:c r="G6786" i="25"/>
  <x:c r="H6786" i="25"/>
  <x:c r="I6786" i="25"/>
  <x:c r="J6786" i="25"/>
  <x:c r="K6786" i="25"/>
  <x:c r="L6786" i="25"/>
  <x:c r="M6786" i="25"/>
  <x:c r="N6786" i="25"/>
  <x:c r="P6786" i="25"/>
  <x:c r="Q6786" i="25"/>
  <x:c r="R6786" i="25"/>
  <x:c r="A6787" i="25"/>
  <x:c r="B6787" i="25"/>
  <x:c r="C6787" i="25"/>
  <x:c r="D6787" i="25"/>
  <x:c r="E6787" i="25"/>
  <x:c r="F6787" i="25"/>
  <x:c r="G6787" i="25"/>
  <x:c r="H6787" i="25"/>
  <x:c r="I6787" i="25"/>
  <x:c r="J6787" i="25"/>
  <x:c r="K6787" i="25"/>
  <x:c r="L6787" i="25"/>
  <x:c r="M6787" i="25"/>
  <x:c r="N6787" i="25"/>
  <x:c r="P6787" i="25"/>
  <x:c r="Q6787" i="25"/>
  <x:c r="R6787" i="25"/>
  <x:c r="A6788" i="25"/>
  <x:c r="B6788" i="25"/>
  <x:c r="C6788" i="25"/>
  <x:c r="D6788" i="25"/>
  <x:c r="E6788" i="25"/>
  <x:c r="F6788" i="25"/>
  <x:c r="G6788" i="25"/>
  <x:c r="H6788" i="25"/>
  <x:c r="I6788" i="25"/>
  <x:c r="J6788" i="25"/>
  <x:c r="K6788" i="25"/>
  <x:c r="L6788" i="25"/>
  <x:c r="M6788" i="25"/>
  <x:c r="N6788" i="25"/>
  <x:c r="P6788" i="25"/>
  <x:c r="Q6788" i="25"/>
  <x:c r="R6788" i="25"/>
  <x:c r="A6789" i="25"/>
  <x:c r="B6789" i="25"/>
  <x:c r="C6789" i="25"/>
  <x:c r="D6789" i="25"/>
  <x:c r="E6789" i="25"/>
  <x:c r="F6789" i="25"/>
  <x:c r="G6789" i="25"/>
  <x:c r="H6789" i="25"/>
  <x:c r="I6789" i="25"/>
  <x:c r="J6789" i="25"/>
  <x:c r="K6789" i="25"/>
  <x:c r="L6789" i="25"/>
  <x:c r="M6789" i="25"/>
  <x:c r="N6789" i="25"/>
  <x:c r="P6789" i="25"/>
  <x:c r="Q6789" i="25"/>
  <x:c r="R6789" i="25"/>
  <x:c r="A6790" i="25"/>
  <x:c r="B6790" i="25"/>
  <x:c r="C6790" i="25"/>
  <x:c r="D6790" i="25"/>
  <x:c r="E6790" i="25"/>
  <x:c r="F6790" i="25"/>
  <x:c r="G6790" i="25"/>
  <x:c r="H6790" i="25"/>
  <x:c r="I6790" i="25"/>
  <x:c r="J6790" i="25"/>
  <x:c r="K6790" i="25"/>
  <x:c r="L6790" i="25"/>
  <x:c r="M6790" i="25"/>
  <x:c r="N6790" i="25"/>
  <x:c r="P6790" i="25"/>
  <x:c r="Q6790" i="25"/>
  <x:c r="R6790" i="25"/>
  <x:c r="A6791" i="25"/>
  <x:c r="B6791" i="25"/>
  <x:c r="C6791" i="25"/>
  <x:c r="D6791" i="25"/>
  <x:c r="E6791" i="25"/>
  <x:c r="F6791" i="25"/>
  <x:c r="G6791" i="25"/>
  <x:c r="H6791" i="25"/>
  <x:c r="I6791" i="25"/>
  <x:c r="J6791" i="25"/>
  <x:c r="K6791" i="25"/>
  <x:c r="L6791" i="25"/>
  <x:c r="M6791" i="25"/>
  <x:c r="N6791" i="25"/>
  <x:c r="P6791" i="25"/>
  <x:c r="Q6791" i="25"/>
  <x:c r="R6791" i="25"/>
  <x:c r="A6792" i="25"/>
  <x:c r="B6792" i="25"/>
  <x:c r="C6792" i="25"/>
  <x:c r="D6792" i="25"/>
  <x:c r="E6792" i="25"/>
  <x:c r="F6792" i="25"/>
  <x:c r="G6792" i="25"/>
  <x:c r="H6792" i="25"/>
  <x:c r="I6792" i="25"/>
  <x:c r="J6792" i="25"/>
  <x:c r="K6792" i="25"/>
  <x:c r="L6792" i="25"/>
  <x:c r="M6792" i="25"/>
  <x:c r="N6792" i="25"/>
  <x:c r="P6792" i="25"/>
  <x:c r="Q6792" i="25"/>
  <x:c r="R6792" i="25"/>
  <x:c r="A6793" i="25"/>
  <x:c r="B6793" i="25"/>
  <x:c r="C6793" i="25"/>
  <x:c r="D6793" i="25"/>
  <x:c r="E6793" i="25"/>
  <x:c r="F6793" i="25"/>
  <x:c r="G6793" i="25"/>
  <x:c r="H6793" i="25"/>
  <x:c r="I6793" i="25"/>
  <x:c r="J6793" i="25"/>
  <x:c r="K6793" i="25"/>
  <x:c r="L6793" i="25"/>
  <x:c r="M6793" i="25"/>
  <x:c r="N6793" i="25"/>
  <x:c r="P6793" i="25"/>
  <x:c r="Q6793" i="25"/>
  <x:c r="R6793" i="25"/>
  <x:c r="A6794" i="25"/>
  <x:c r="B6794" i="25"/>
  <x:c r="C6794" i="25"/>
  <x:c r="D6794" i="25"/>
  <x:c r="E6794" i="25"/>
  <x:c r="F6794" i="25"/>
  <x:c r="G6794" i="25"/>
  <x:c r="H6794" i="25"/>
  <x:c r="I6794" i="25"/>
  <x:c r="J6794" i="25"/>
  <x:c r="K6794" i="25"/>
  <x:c r="L6794" i="25"/>
  <x:c r="M6794" i="25"/>
  <x:c r="N6794" i="25"/>
  <x:c r="P6794" i="25"/>
  <x:c r="Q6794" i="25"/>
  <x:c r="R6794" i="25"/>
  <x:c r="A6795" i="25"/>
  <x:c r="B6795" i="25"/>
  <x:c r="C6795" i="25"/>
  <x:c r="D6795" i="25"/>
  <x:c r="E6795" i="25"/>
  <x:c r="F6795" i="25"/>
  <x:c r="G6795" i="25"/>
  <x:c r="H6795" i="25"/>
  <x:c r="I6795" i="25"/>
  <x:c r="J6795" i="25"/>
  <x:c r="K6795" i="25"/>
  <x:c r="L6795" i="25"/>
  <x:c r="M6795" i="25"/>
  <x:c r="N6795" i="25"/>
  <x:c r="P6795" i="25"/>
  <x:c r="Q6795" i="25"/>
  <x:c r="R6795" i="25"/>
  <x:c r="A6796" i="25"/>
  <x:c r="B6796" i="25"/>
  <x:c r="C6796" i="25"/>
  <x:c r="D6796" i="25"/>
  <x:c r="E6796" i="25"/>
  <x:c r="F6796" i="25"/>
  <x:c r="G6796" i="25"/>
  <x:c r="H6796" i="25"/>
  <x:c r="I6796" i="25"/>
  <x:c r="J6796" i="25"/>
  <x:c r="K6796" i="25"/>
  <x:c r="L6796" i="25"/>
  <x:c r="M6796" i="25"/>
  <x:c r="N6796" i="25"/>
  <x:c r="P6796" i="25"/>
  <x:c r="Q6796" i="25"/>
  <x:c r="R6796" i="25"/>
  <x:c r="A6797" i="25"/>
  <x:c r="B6797" i="25"/>
  <x:c r="C6797" i="25"/>
  <x:c r="D6797" i="25"/>
  <x:c r="E6797" i="25"/>
  <x:c r="F6797" i="25"/>
  <x:c r="G6797" i="25"/>
  <x:c r="H6797" i="25"/>
  <x:c r="I6797" i="25"/>
  <x:c r="J6797" i="25"/>
  <x:c r="K6797" i="25"/>
  <x:c r="L6797" i="25"/>
  <x:c r="M6797" i="25"/>
  <x:c r="N6797" i="25"/>
  <x:c r="P6797" i="25"/>
  <x:c r="Q6797" i="25"/>
  <x:c r="R6797" i="25"/>
  <x:c r="A6798" i="25"/>
  <x:c r="B6798" i="25"/>
  <x:c r="C6798" i="25"/>
  <x:c r="D6798" i="25"/>
  <x:c r="E6798" i="25"/>
  <x:c r="F6798" i="25"/>
  <x:c r="G6798" i="25"/>
  <x:c r="H6798" i="25"/>
  <x:c r="I6798" i="25"/>
  <x:c r="J6798" i="25"/>
  <x:c r="K6798" i="25"/>
  <x:c r="L6798" i="25"/>
  <x:c r="M6798" i="25"/>
  <x:c r="N6798" i="25"/>
  <x:c r="P6798" i="25"/>
  <x:c r="Q6798" i="25"/>
  <x:c r="R6798" i="25"/>
  <x:c r="A6799" i="25"/>
  <x:c r="B6799" i="25"/>
  <x:c r="C6799" i="25"/>
  <x:c r="D6799" i="25"/>
  <x:c r="E6799" i="25"/>
  <x:c r="F6799" i="25"/>
  <x:c r="G6799" i="25"/>
  <x:c r="H6799" i="25"/>
  <x:c r="I6799" i="25"/>
  <x:c r="J6799" i="25"/>
  <x:c r="K6799" i="25"/>
  <x:c r="L6799" i="25"/>
  <x:c r="M6799" i="25"/>
  <x:c r="N6799" i="25"/>
  <x:c r="P6799" i="25"/>
  <x:c r="Q6799" i="25"/>
  <x:c r="R6799" i="25"/>
  <x:c r="A6800" i="25"/>
  <x:c r="B6800" i="25"/>
  <x:c r="C6800" i="25"/>
  <x:c r="D6800" i="25"/>
  <x:c r="E6800" i="25"/>
  <x:c r="F6800" i="25"/>
  <x:c r="G6800" i="25"/>
  <x:c r="H6800" i="25"/>
  <x:c r="I6800" i="25"/>
  <x:c r="J6800" i="25"/>
  <x:c r="K6800" i="25"/>
  <x:c r="L6800" i="25"/>
  <x:c r="M6800" i="25"/>
  <x:c r="N6800" i="25"/>
  <x:c r="P6800" i="25"/>
  <x:c r="Q6800" i="25"/>
  <x:c r="R6800" i="25"/>
  <x:c r="A6801" i="25"/>
  <x:c r="B6801" i="25"/>
  <x:c r="C6801" i="25"/>
  <x:c r="D6801" i="25"/>
  <x:c r="E6801" i="25"/>
  <x:c r="F6801" i="25"/>
  <x:c r="G6801" i="25"/>
  <x:c r="H6801" i="25"/>
  <x:c r="I6801" i="25"/>
  <x:c r="J6801" i="25"/>
  <x:c r="K6801" i="25"/>
  <x:c r="L6801" i="25"/>
  <x:c r="M6801" i="25"/>
  <x:c r="N6801" i="25"/>
  <x:c r="P6801" i="25"/>
  <x:c r="Q6801" i="25"/>
  <x:c r="R6801" i="25"/>
  <x:c r="A6802" i="25"/>
  <x:c r="B6802" i="25"/>
  <x:c r="C6802" i="25"/>
  <x:c r="D6802" i="25"/>
  <x:c r="E6802" i="25"/>
  <x:c r="F6802" i="25"/>
  <x:c r="G6802" i="25"/>
  <x:c r="H6802" i="25"/>
  <x:c r="I6802" i="25"/>
  <x:c r="J6802" i="25"/>
  <x:c r="K6802" i="25"/>
  <x:c r="L6802" i="25"/>
  <x:c r="M6802" i="25"/>
  <x:c r="N6802" i="25"/>
  <x:c r="P6802" i="25"/>
  <x:c r="Q6802" i="25"/>
  <x:c r="R6802" i="25"/>
  <x:c r="A6803" i="25"/>
  <x:c r="B6803" i="25"/>
  <x:c r="C6803" i="25"/>
  <x:c r="D6803" i="25"/>
  <x:c r="E6803" i="25"/>
  <x:c r="F6803" i="25"/>
  <x:c r="G6803" i="25"/>
  <x:c r="H6803" i="25"/>
  <x:c r="I6803" i="25"/>
  <x:c r="J6803" i="25"/>
  <x:c r="K6803" i="25"/>
  <x:c r="L6803" i="25"/>
  <x:c r="M6803" i="25"/>
  <x:c r="N6803" i="25"/>
  <x:c r="P6803" i="25"/>
  <x:c r="Q6803" i="25"/>
  <x:c r="R6803" i="25"/>
  <x:c r="A6804" i="25"/>
  <x:c r="B6804" i="25"/>
  <x:c r="C6804" i="25"/>
  <x:c r="D6804" i="25"/>
  <x:c r="E6804" i="25"/>
  <x:c r="F6804" i="25"/>
  <x:c r="G6804" i="25"/>
  <x:c r="H6804" i="25"/>
  <x:c r="I6804" i="25"/>
  <x:c r="J6804" i="25"/>
  <x:c r="K6804" i="25"/>
  <x:c r="L6804" i="25"/>
  <x:c r="M6804" i="25"/>
  <x:c r="N6804" i="25"/>
  <x:c r="P6804" i="25"/>
  <x:c r="Q6804" i="25"/>
  <x:c r="R6804" i="25"/>
  <x:c r="A6805" i="25"/>
  <x:c r="B6805" i="25"/>
  <x:c r="C6805" i="25"/>
  <x:c r="D6805" i="25"/>
  <x:c r="E6805" i="25"/>
  <x:c r="F6805" i="25"/>
  <x:c r="G6805" i="25"/>
  <x:c r="H6805" i="25"/>
  <x:c r="I6805" i="25"/>
  <x:c r="J6805" i="25"/>
  <x:c r="K6805" i="25"/>
  <x:c r="L6805" i="25"/>
  <x:c r="M6805" i="25"/>
  <x:c r="N6805" i="25"/>
  <x:c r="P6805" i="25"/>
  <x:c r="Q6805" i="25"/>
  <x:c r="R6805" i="25"/>
  <x:c r="A6806" i="25"/>
  <x:c r="B6806" i="25"/>
  <x:c r="C6806" i="25"/>
  <x:c r="D6806" i="25"/>
  <x:c r="E6806" i="25"/>
  <x:c r="F6806" i="25"/>
  <x:c r="G6806" i="25"/>
  <x:c r="H6806" i="25"/>
  <x:c r="I6806" i="25"/>
  <x:c r="J6806" i="25"/>
  <x:c r="K6806" i="25"/>
  <x:c r="L6806" i="25"/>
  <x:c r="M6806" i="25"/>
  <x:c r="N6806" i="25"/>
  <x:c r="P6806" i="25"/>
  <x:c r="Q6806" i="25"/>
  <x:c r="R6806" i="25"/>
  <x:c r="A6807" i="25"/>
  <x:c r="B6807" i="25"/>
  <x:c r="C6807" i="25"/>
  <x:c r="D6807" i="25"/>
  <x:c r="E6807" i="25"/>
  <x:c r="F6807" i="25"/>
  <x:c r="G6807" i="25"/>
  <x:c r="H6807" i="25"/>
  <x:c r="I6807" i="25"/>
  <x:c r="J6807" i="25"/>
  <x:c r="K6807" i="25"/>
  <x:c r="L6807" i="25"/>
  <x:c r="M6807" i="25"/>
  <x:c r="N6807" i="25"/>
  <x:c r="P6807" i="25"/>
  <x:c r="Q6807" i="25"/>
  <x:c r="R6807" i="25"/>
  <x:c r="A6808" i="25"/>
  <x:c r="B6808" i="25"/>
  <x:c r="C6808" i="25"/>
  <x:c r="D6808" i="25"/>
  <x:c r="E6808" i="25"/>
  <x:c r="F6808" i="25"/>
  <x:c r="G6808" i="25"/>
  <x:c r="H6808" i="25"/>
  <x:c r="I6808" i="25"/>
  <x:c r="J6808" i="25"/>
  <x:c r="K6808" i="25"/>
  <x:c r="L6808" i="25"/>
  <x:c r="M6808" i="25"/>
  <x:c r="N6808" i="25"/>
  <x:c r="P6808" i="25"/>
  <x:c r="Q6808" i="25"/>
  <x:c r="R6808" i="25"/>
  <x:c r="A6809" i="25"/>
  <x:c r="B6809" i="25"/>
  <x:c r="C6809" i="25"/>
  <x:c r="D6809" i="25"/>
  <x:c r="E6809" i="25"/>
  <x:c r="F6809" i="25"/>
  <x:c r="G6809" i="25"/>
  <x:c r="H6809" i="25"/>
  <x:c r="I6809" i="25"/>
  <x:c r="J6809" i="25"/>
  <x:c r="K6809" i="25"/>
  <x:c r="L6809" i="25"/>
  <x:c r="M6809" i="25"/>
  <x:c r="N6809" i="25"/>
  <x:c r="P6809" i="25"/>
  <x:c r="Q6809" i="25"/>
  <x:c r="R6809" i="25"/>
  <x:c r="A6810" i="25"/>
  <x:c r="B6810" i="25"/>
  <x:c r="C6810" i="25"/>
  <x:c r="D6810" i="25"/>
  <x:c r="E6810" i="25"/>
  <x:c r="F6810" i="25"/>
  <x:c r="G6810" i="25"/>
  <x:c r="H6810" i="25"/>
  <x:c r="I6810" i="25"/>
  <x:c r="J6810" i="25"/>
  <x:c r="K6810" i="25"/>
  <x:c r="L6810" i="25"/>
  <x:c r="M6810" i="25"/>
  <x:c r="N6810" i="25"/>
  <x:c r="P6810" i="25"/>
  <x:c r="Q6810" i="25"/>
  <x:c r="R6810" i="25"/>
  <x:c r="A6811" i="25"/>
  <x:c r="B6811" i="25"/>
  <x:c r="C6811" i="25"/>
  <x:c r="D6811" i="25"/>
  <x:c r="E6811" i="25"/>
  <x:c r="F6811" i="25"/>
  <x:c r="G6811" i="25"/>
  <x:c r="H6811" i="25"/>
  <x:c r="I6811" i="25"/>
  <x:c r="J6811" i="25"/>
  <x:c r="K6811" i="25"/>
  <x:c r="L6811" i="25"/>
  <x:c r="M6811" i="25"/>
  <x:c r="N6811" i="25"/>
  <x:c r="P6811" i="25"/>
  <x:c r="Q6811" i="25"/>
  <x:c r="R6811" i="25"/>
  <x:c r="A6812" i="25"/>
  <x:c r="B6812" i="25"/>
  <x:c r="C6812" i="25"/>
  <x:c r="D6812" i="25"/>
  <x:c r="E6812" i="25"/>
  <x:c r="F6812" i="25"/>
  <x:c r="G6812" i="25"/>
  <x:c r="H6812" i="25"/>
  <x:c r="I6812" i="25"/>
  <x:c r="J6812" i="25"/>
  <x:c r="K6812" i="25"/>
  <x:c r="L6812" i="25"/>
  <x:c r="M6812" i="25"/>
  <x:c r="N6812" i="25"/>
  <x:c r="P6812" i="25"/>
  <x:c r="Q6812" i="25"/>
  <x:c r="R6812" i="25"/>
  <x:c r="A6813" i="25"/>
  <x:c r="B6813" i="25"/>
  <x:c r="C6813" i="25"/>
  <x:c r="D6813" i="25"/>
  <x:c r="E6813" i="25"/>
  <x:c r="F6813" i="25"/>
  <x:c r="G6813" i="25"/>
  <x:c r="H6813" i="25"/>
  <x:c r="I6813" i="25"/>
  <x:c r="J6813" i="25"/>
  <x:c r="K6813" i="25"/>
  <x:c r="L6813" i="25"/>
  <x:c r="M6813" i="25"/>
  <x:c r="N6813" i="25"/>
  <x:c r="P6813" i="25"/>
  <x:c r="Q6813" i="25"/>
  <x:c r="R6813" i="25"/>
  <x:c r="A6814" i="25"/>
  <x:c r="B6814" i="25"/>
  <x:c r="C6814" i="25"/>
  <x:c r="D6814" i="25"/>
  <x:c r="E6814" i="25"/>
  <x:c r="F6814" i="25"/>
  <x:c r="G6814" i="25"/>
  <x:c r="H6814" i="25"/>
  <x:c r="I6814" i="25"/>
  <x:c r="J6814" i="25"/>
  <x:c r="K6814" i="25"/>
  <x:c r="L6814" i="25"/>
  <x:c r="M6814" i="25"/>
  <x:c r="N6814" i="25"/>
  <x:c r="P6814" i="25"/>
  <x:c r="Q6814" i="25"/>
  <x:c r="R6814" i="25"/>
  <x:c r="A6815" i="25"/>
  <x:c r="B6815" i="25"/>
  <x:c r="C6815" i="25"/>
  <x:c r="D6815" i="25"/>
  <x:c r="E6815" i="25"/>
  <x:c r="F6815" i="25"/>
  <x:c r="G6815" i="25"/>
  <x:c r="H6815" i="25"/>
  <x:c r="I6815" i="25"/>
  <x:c r="J6815" i="25"/>
  <x:c r="K6815" i="25"/>
  <x:c r="L6815" i="25"/>
  <x:c r="M6815" i="25"/>
  <x:c r="N6815" i="25"/>
  <x:c r="P6815" i="25"/>
  <x:c r="Q6815" i="25"/>
  <x:c r="R6815" i="25"/>
  <x:c r="A6816" i="25"/>
  <x:c r="B6816" i="25"/>
  <x:c r="C6816" i="25"/>
  <x:c r="D6816" i="25"/>
  <x:c r="E6816" i="25"/>
  <x:c r="F6816" i="25"/>
  <x:c r="G6816" i="25"/>
  <x:c r="H6816" i="25"/>
  <x:c r="I6816" i="25"/>
  <x:c r="J6816" i="25"/>
  <x:c r="K6816" i="25"/>
  <x:c r="L6816" i="25"/>
  <x:c r="M6816" i="25"/>
  <x:c r="N6816" i="25"/>
  <x:c r="P6816" i="25"/>
  <x:c r="Q6816" i="25"/>
  <x:c r="R6816" i="25"/>
  <x:c r="A6817" i="25"/>
  <x:c r="B6817" i="25"/>
  <x:c r="C6817" i="25"/>
  <x:c r="D6817" i="25"/>
  <x:c r="E6817" i="25"/>
  <x:c r="F6817" i="25"/>
  <x:c r="G6817" i="25"/>
  <x:c r="H6817" i="25"/>
  <x:c r="I6817" i="25"/>
  <x:c r="J6817" i="25"/>
  <x:c r="K6817" i="25"/>
  <x:c r="L6817" i="25"/>
  <x:c r="M6817" i="25"/>
  <x:c r="N6817" i="25"/>
  <x:c r="P6817" i="25"/>
  <x:c r="Q6817" i="25"/>
  <x:c r="R6817" i="25"/>
  <x:c r="A6818" i="25"/>
  <x:c r="B6818" i="25"/>
  <x:c r="C6818" i="25"/>
  <x:c r="D6818" i="25"/>
  <x:c r="E6818" i="25"/>
  <x:c r="F6818" i="25"/>
  <x:c r="G6818" i="25"/>
  <x:c r="H6818" i="25"/>
  <x:c r="I6818" i="25"/>
  <x:c r="J6818" i="25"/>
  <x:c r="K6818" i="25"/>
  <x:c r="L6818" i="25"/>
  <x:c r="M6818" i="25"/>
  <x:c r="N6818" i="25"/>
  <x:c r="P6818" i="25"/>
  <x:c r="Q6818" i="25"/>
  <x:c r="R6818" i="25"/>
  <x:c r="A6819" i="25"/>
  <x:c r="B6819" i="25"/>
  <x:c r="C6819" i="25"/>
  <x:c r="D6819" i="25"/>
  <x:c r="E6819" i="25"/>
  <x:c r="F6819" i="25"/>
  <x:c r="G6819" i="25"/>
  <x:c r="H6819" i="25"/>
  <x:c r="I6819" i="25"/>
  <x:c r="J6819" i="25"/>
  <x:c r="K6819" i="25"/>
  <x:c r="L6819" i="25"/>
  <x:c r="M6819" i="25"/>
  <x:c r="N6819" i="25"/>
  <x:c r="P6819" i="25"/>
  <x:c r="Q6819" i="25"/>
  <x:c r="R6819" i="25"/>
  <x:c r="A6820" i="25"/>
  <x:c r="B6820" i="25"/>
  <x:c r="C6820" i="25"/>
  <x:c r="D6820" i="25"/>
  <x:c r="E6820" i="25"/>
  <x:c r="F6820" i="25"/>
  <x:c r="G6820" i="25"/>
  <x:c r="H6820" i="25"/>
  <x:c r="I6820" i="25"/>
  <x:c r="J6820" i="25"/>
  <x:c r="K6820" i="25"/>
  <x:c r="L6820" i="25"/>
  <x:c r="M6820" i="25"/>
  <x:c r="N6820" i="25"/>
  <x:c r="P6820" i="25"/>
  <x:c r="Q6820" i="25"/>
  <x:c r="R6820" i="25"/>
  <x:c r="A6821" i="25"/>
  <x:c r="B6821" i="25"/>
  <x:c r="C6821" i="25"/>
  <x:c r="D6821" i="25"/>
  <x:c r="E6821" i="25"/>
  <x:c r="F6821" i="25"/>
  <x:c r="G6821" i="25"/>
  <x:c r="H6821" i="25"/>
  <x:c r="I6821" i="25"/>
  <x:c r="J6821" i="25"/>
  <x:c r="K6821" i="25"/>
  <x:c r="L6821" i="25"/>
  <x:c r="M6821" i="25"/>
  <x:c r="N6821" i="25"/>
  <x:c r="P6821" i="25"/>
  <x:c r="Q6821" i="25"/>
  <x:c r="R6821" i="25"/>
  <x:c r="A6822" i="25"/>
  <x:c r="B6822" i="25"/>
  <x:c r="C6822" i="25"/>
  <x:c r="D6822" i="25"/>
  <x:c r="E6822" i="25"/>
  <x:c r="F6822" i="25"/>
  <x:c r="G6822" i="25"/>
  <x:c r="H6822" i="25"/>
  <x:c r="I6822" i="25"/>
  <x:c r="J6822" i="25"/>
  <x:c r="K6822" i="25"/>
  <x:c r="L6822" i="25"/>
  <x:c r="M6822" i="25"/>
  <x:c r="N6822" i="25"/>
  <x:c r="P6822" i="25"/>
  <x:c r="Q6822" i="25"/>
  <x:c r="R6822" i="25"/>
  <x:c r="A6823" i="25"/>
  <x:c r="B6823" i="25"/>
  <x:c r="C6823" i="25"/>
  <x:c r="D6823" i="25"/>
  <x:c r="E6823" i="25"/>
  <x:c r="F6823" i="25"/>
  <x:c r="G6823" i="25"/>
  <x:c r="H6823" i="25"/>
  <x:c r="I6823" i="25"/>
  <x:c r="J6823" i="25"/>
  <x:c r="K6823" i="25"/>
  <x:c r="L6823" i="25"/>
  <x:c r="M6823" i="25"/>
  <x:c r="N6823" i="25"/>
  <x:c r="P6823" i="25"/>
  <x:c r="Q6823" i="25"/>
  <x:c r="R6823" i="25"/>
  <x:c r="A6824" i="25"/>
  <x:c r="B6824" i="25"/>
  <x:c r="C6824" i="25"/>
  <x:c r="D6824" i="25"/>
  <x:c r="E6824" i="25"/>
  <x:c r="F6824" i="25"/>
  <x:c r="G6824" i="25"/>
  <x:c r="H6824" i="25"/>
  <x:c r="I6824" i="25"/>
  <x:c r="J6824" i="25"/>
  <x:c r="K6824" i="25"/>
  <x:c r="L6824" i="25"/>
  <x:c r="M6824" i="25"/>
  <x:c r="N6824" i="25"/>
  <x:c r="P6824" i="25"/>
  <x:c r="Q6824" i="25"/>
  <x:c r="R6824" i="25"/>
  <x:c r="A6825" i="25"/>
  <x:c r="B6825" i="25"/>
  <x:c r="C6825" i="25"/>
  <x:c r="D6825" i="25"/>
  <x:c r="E6825" i="25"/>
  <x:c r="F6825" i="25"/>
  <x:c r="G6825" i="25"/>
  <x:c r="H6825" i="25"/>
  <x:c r="I6825" i="25"/>
  <x:c r="J6825" i="25"/>
  <x:c r="K6825" i="25"/>
  <x:c r="L6825" i="25"/>
  <x:c r="M6825" i="25"/>
  <x:c r="N6825" i="25"/>
  <x:c r="P6825" i="25"/>
  <x:c r="Q6825" i="25"/>
  <x:c r="R6825" i="25"/>
  <x:c r="A6826" i="25"/>
  <x:c r="B6826" i="25"/>
  <x:c r="C6826" i="25"/>
  <x:c r="D6826" i="25"/>
  <x:c r="E6826" i="25"/>
  <x:c r="F6826" i="25"/>
  <x:c r="G6826" i="25"/>
  <x:c r="H6826" i="25"/>
  <x:c r="I6826" i="25"/>
  <x:c r="J6826" i="25"/>
  <x:c r="K6826" i="25"/>
  <x:c r="L6826" i="25"/>
  <x:c r="M6826" i="25"/>
  <x:c r="N6826" i="25"/>
  <x:c r="P6826" i="25"/>
  <x:c r="Q6826" i="25"/>
  <x:c r="R6826" i="25"/>
  <x:c r="A6827" i="25"/>
  <x:c r="B6827" i="25"/>
  <x:c r="C6827" i="25"/>
  <x:c r="D6827" i="25"/>
  <x:c r="E6827" i="25"/>
  <x:c r="F6827" i="25"/>
  <x:c r="G6827" i="25"/>
  <x:c r="H6827" i="25"/>
  <x:c r="I6827" i="25"/>
  <x:c r="J6827" i="25"/>
  <x:c r="K6827" i="25"/>
  <x:c r="L6827" i="25"/>
  <x:c r="M6827" i="25"/>
  <x:c r="N6827" i="25"/>
  <x:c r="P6827" i="25"/>
  <x:c r="Q6827" i="25"/>
  <x:c r="R6827" i="25"/>
  <x:c r="A6828" i="25"/>
  <x:c r="B6828" i="25"/>
  <x:c r="C6828" i="25"/>
  <x:c r="D6828" i="25"/>
  <x:c r="E6828" i="25"/>
  <x:c r="F6828" i="25"/>
  <x:c r="G6828" i="25"/>
  <x:c r="H6828" i="25"/>
  <x:c r="I6828" i="25"/>
  <x:c r="J6828" i="25"/>
  <x:c r="K6828" i="25"/>
  <x:c r="L6828" i="25"/>
  <x:c r="M6828" i="25"/>
  <x:c r="N6828" i="25"/>
  <x:c r="P6828" i="25"/>
  <x:c r="Q6828" i="25"/>
  <x:c r="R6828" i="25"/>
  <x:c r="A6829" i="25"/>
  <x:c r="B6829" i="25"/>
  <x:c r="C6829" i="25"/>
  <x:c r="D6829" i="25"/>
  <x:c r="E6829" i="25"/>
  <x:c r="F6829" i="25"/>
  <x:c r="G6829" i="25"/>
  <x:c r="H6829" i="25"/>
  <x:c r="I6829" i="25"/>
  <x:c r="J6829" i="25"/>
  <x:c r="K6829" i="25"/>
  <x:c r="L6829" i="25"/>
  <x:c r="M6829" i="25"/>
  <x:c r="N6829" i="25"/>
  <x:c r="P6829" i="25"/>
  <x:c r="Q6829" i="25"/>
  <x:c r="R6829" i="25"/>
  <x:c r="A6830" i="25"/>
  <x:c r="B6830" i="25"/>
  <x:c r="C6830" i="25"/>
  <x:c r="D6830" i="25"/>
  <x:c r="E6830" i="25"/>
  <x:c r="F6830" i="25"/>
  <x:c r="G6830" i="25"/>
  <x:c r="H6830" i="25"/>
  <x:c r="I6830" i="25"/>
  <x:c r="J6830" i="25"/>
  <x:c r="K6830" i="25"/>
  <x:c r="L6830" i="25"/>
  <x:c r="M6830" i="25"/>
  <x:c r="N6830" i="25"/>
  <x:c r="P6830" i="25"/>
  <x:c r="Q6830" i="25"/>
  <x:c r="R6830" i="25"/>
  <x:c r="A6831" i="25"/>
  <x:c r="B6831" i="25"/>
  <x:c r="C6831" i="25"/>
  <x:c r="D6831" i="25"/>
  <x:c r="E6831" i="25"/>
  <x:c r="F6831" i="25"/>
  <x:c r="G6831" i="25"/>
  <x:c r="H6831" i="25"/>
  <x:c r="I6831" i="25"/>
  <x:c r="J6831" i="25"/>
  <x:c r="K6831" i="25"/>
  <x:c r="L6831" i="25"/>
  <x:c r="M6831" i="25"/>
  <x:c r="N6831" i="25"/>
  <x:c r="P6831" i="25"/>
  <x:c r="Q6831" i="25"/>
  <x:c r="R6831" i="25"/>
  <x:c r="A6832" i="25"/>
  <x:c r="B6832" i="25"/>
  <x:c r="C6832" i="25"/>
  <x:c r="D6832" i="25"/>
  <x:c r="E6832" i="25"/>
  <x:c r="F6832" i="25"/>
  <x:c r="G6832" i="25"/>
  <x:c r="H6832" i="25"/>
  <x:c r="I6832" i="25"/>
  <x:c r="J6832" i="25"/>
  <x:c r="K6832" i="25"/>
  <x:c r="L6832" i="25"/>
  <x:c r="M6832" i="25"/>
  <x:c r="N6832" i="25"/>
  <x:c r="P6832" i="25"/>
  <x:c r="Q6832" i="25"/>
  <x:c r="R6832" i="25"/>
  <x:c r="A6833" i="25"/>
  <x:c r="B6833" i="25"/>
  <x:c r="C6833" i="25"/>
  <x:c r="D6833" i="25"/>
  <x:c r="E6833" i="25"/>
  <x:c r="F6833" i="25"/>
  <x:c r="G6833" i="25"/>
  <x:c r="H6833" i="25"/>
  <x:c r="I6833" i="25"/>
  <x:c r="J6833" i="25"/>
  <x:c r="K6833" i="25"/>
  <x:c r="L6833" i="25"/>
  <x:c r="M6833" i="25"/>
  <x:c r="N6833" i="25"/>
  <x:c r="P6833" i="25"/>
  <x:c r="Q6833" i="25"/>
  <x:c r="R6833" i="25"/>
  <x:c r="A6834" i="25"/>
  <x:c r="B6834" i="25"/>
  <x:c r="C6834" i="25"/>
  <x:c r="D6834" i="25"/>
  <x:c r="E6834" i="25"/>
  <x:c r="F6834" i="25"/>
  <x:c r="G6834" i="25"/>
  <x:c r="H6834" i="25"/>
  <x:c r="I6834" i="25"/>
  <x:c r="J6834" i="25"/>
  <x:c r="K6834" i="25"/>
  <x:c r="L6834" i="25"/>
  <x:c r="M6834" i="25"/>
  <x:c r="N6834" i="25"/>
  <x:c r="P6834" i="25"/>
  <x:c r="Q6834" i="25"/>
  <x:c r="R6834" i="25"/>
  <x:c r="A6835" i="25"/>
  <x:c r="B6835" i="25"/>
  <x:c r="C6835" i="25"/>
  <x:c r="D6835" i="25"/>
  <x:c r="E6835" i="25"/>
  <x:c r="F6835" i="25"/>
  <x:c r="G6835" i="25"/>
  <x:c r="H6835" i="25"/>
  <x:c r="I6835" i="25"/>
  <x:c r="J6835" i="25"/>
  <x:c r="K6835" i="25"/>
  <x:c r="L6835" i="25"/>
  <x:c r="M6835" i="25"/>
  <x:c r="N6835" i="25"/>
  <x:c r="P6835" i="25"/>
  <x:c r="Q6835" i="25"/>
  <x:c r="R6835" i="25"/>
  <x:c r="A6836" i="25"/>
  <x:c r="B6836" i="25"/>
  <x:c r="C6836" i="25"/>
  <x:c r="D6836" i="25"/>
  <x:c r="E6836" i="25"/>
  <x:c r="F6836" i="25"/>
  <x:c r="G6836" i="25"/>
  <x:c r="H6836" i="25"/>
  <x:c r="I6836" i="25"/>
  <x:c r="J6836" i="25"/>
  <x:c r="K6836" i="25"/>
  <x:c r="L6836" i="25"/>
  <x:c r="M6836" i="25"/>
  <x:c r="N6836" i="25"/>
  <x:c r="P6836" i="25"/>
  <x:c r="Q6836" i="25"/>
  <x:c r="R6836" i="25"/>
  <x:c r="A6837" i="25"/>
  <x:c r="B6837" i="25"/>
  <x:c r="C6837" i="25"/>
  <x:c r="D6837" i="25"/>
  <x:c r="E6837" i="25"/>
  <x:c r="F6837" i="25"/>
  <x:c r="G6837" i="25"/>
  <x:c r="H6837" i="25"/>
  <x:c r="I6837" i="25"/>
  <x:c r="J6837" i="25"/>
  <x:c r="K6837" i="25"/>
  <x:c r="L6837" i="25"/>
  <x:c r="M6837" i="25"/>
  <x:c r="N6837" i="25"/>
  <x:c r="P6837" i="25"/>
  <x:c r="Q6837" i="25"/>
  <x:c r="R6837" i="25"/>
  <x:c r="A6838" i="25"/>
  <x:c r="B6838" i="25"/>
  <x:c r="C6838" i="25"/>
  <x:c r="D6838" i="25"/>
  <x:c r="E6838" i="25"/>
  <x:c r="F6838" i="25"/>
  <x:c r="G6838" i="25"/>
  <x:c r="H6838" i="25"/>
  <x:c r="I6838" i="25"/>
  <x:c r="J6838" i="25"/>
  <x:c r="K6838" i="25"/>
  <x:c r="L6838" i="25"/>
  <x:c r="M6838" i="25"/>
  <x:c r="N6838" i="25"/>
  <x:c r="P6838" i="25"/>
  <x:c r="Q6838" i="25"/>
  <x:c r="R6838" i="25"/>
  <x:c r="A6839" i="25"/>
  <x:c r="B6839" i="25"/>
  <x:c r="C6839" i="25"/>
  <x:c r="D6839" i="25"/>
  <x:c r="E6839" i="25"/>
  <x:c r="F6839" i="25"/>
  <x:c r="G6839" i="25"/>
  <x:c r="H6839" i="25"/>
  <x:c r="I6839" i="25"/>
  <x:c r="J6839" i="25"/>
  <x:c r="K6839" i="25"/>
  <x:c r="L6839" i="25"/>
  <x:c r="M6839" i="25"/>
  <x:c r="N6839" i="25"/>
  <x:c r="P6839" i="25"/>
  <x:c r="Q6839" i="25"/>
  <x:c r="R6839" i="25"/>
  <x:c r="A6840" i="25"/>
  <x:c r="B6840" i="25"/>
  <x:c r="C6840" i="25"/>
  <x:c r="D6840" i="25"/>
  <x:c r="E6840" i="25"/>
  <x:c r="F6840" i="25"/>
  <x:c r="G6840" i="25"/>
  <x:c r="H6840" i="25"/>
  <x:c r="I6840" i="25"/>
  <x:c r="J6840" i="25"/>
  <x:c r="K6840" i="25"/>
  <x:c r="L6840" i="25"/>
  <x:c r="M6840" i="25"/>
  <x:c r="N6840" i="25"/>
  <x:c r="P6840" i="25"/>
  <x:c r="Q6840" i="25"/>
  <x:c r="R6840" i="25"/>
  <x:c r="A6841" i="25"/>
  <x:c r="B6841" i="25"/>
  <x:c r="C6841" i="25"/>
  <x:c r="D6841" i="25"/>
  <x:c r="E6841" i="25"/>
  <x:c r="F6841" i="25"/>
  <x:c r="G6841" i="25"/>
  <x:c r="H6841" i="25"/>
  <x:c r="I6841" i="25"/>
  <x:c r="J6841" i="25"/>
  <x:c r="K6841" i="25"/>
  <x:c r="L6841" i="25"/>
  <x:c r="M6841" i="25"/>
  <x:c r="N6841" i="25"/>
  <x:c r="P6841" i="25"/>
  <x:c r="Q6841" i="25"/>
  <x:c r="R6841" i="25"/>
  <x:c r="A6842" i="25"/>
  <x:c r="B6842" i="25"/>
  <x:c r="C6842" i="25"/>
  <x:c r="D6842" i="25"/>
  <x:c r="E6842" i="25"/>
  <x:c r="F6842" i="25"/>
  <x:c r="G6842" i="25"/>
  <x:c r="H6842" i="25"/>
  <x:c r="I6842" i="25"/>
  <x:c r="J6842" i="25"/>
  <x:c r="K6842" i="25"/>
  <x:c r="L6842" i="25"/>
  <x:c r="M6842" i="25"/>
  <x:c r="N6842" i="25"/>
  <x:c r="P6842" i="25"/>
  <x:c r="Q6842" i="25"/>
  <x:c r="R6842" i="25"/>
  <x:c r="A6843" i="25"/>
  <x:c r="B6843" i="25"/>
  <x:c r="C6843" i="25"/>
  <x:c r="D6843" i="25"/>
  <x:c r="E6843" i="25"/>
  <x:c r="F6843" i="25"/>
  <x:c r="G6843" i="25"/>
  <x:c r="H6843" i="25"/>
  <x:c r="I6843" i="25"/>
  <x:c r="J6843" i="25"/>
  <x:c r="K6843" i="25"/>
  <x:c r="L6843" i="25"/>
  <x:c r="M6843" i="25"/>
  <x:c r="N6843" i="25"/>
  <x:c r="P6843" i="25"/>
  <x:c r="Q6843" i="25"/>
  <x:c r="R6843" i="25"/>
  <x:c r="A6844" i="25"/>
  <x:c r="B6844" i="25"/>
  <x:c r="C6844" i="25"/>
  <x:c r="D6844" i="25"/>
  <x:c r="E6844" i="25"/>
  <x:c r="F6844" i="25"/>
  <x:c r="G6844" i="25"/>
  <x:c r="H6844" i="25"/>
  <x:c r="I6844" i="25"/>
  <x:c r="J6844" i="25"/>
  <x:c r="K6844" i="25"/>
  <x:c r="L6844" i="25"/>
  <x:c r="M6844" i="25"/>
  <x:c r="N6844" i="25"/>
  <x:c r="P6844" i="25"/>
  <x:c r="Q6844" i="25"/>
  <x:c r="R6844" i="25"/>
  <x:c r="A6845" i="25"/>
  <x:c r="B6845" i="25"/>
  <x:c r="C6845" i="25"/>
  <x:c r="D6845" i="25"/>
  <x:c r="E6845" i="25"/>
  <x:c r="F6845" i="25"/>
  <x:c r="G6845" i="25"/>
  <x:c r="H6845" i="25"/>
  <x:c r="I6845" i="25"/>
  <x:c r="J6845" i="25"/>
  <x:c r="K6845" i="25"/>
  <x:c r="L6845" i="25"/>
  <x:c r="M6845" i="25"/>
  <x:c r="N6845" i="25"/>
  <x:c r="P6845" i="25"/>
  <x:c r="Q6845" i="25"/>
  <x:c r="R6845" i="25"/>
  <x:c r="A6846" i="25"/>
  <x:c r="B6846" i="25"/>
  <x:c r="C6846" i="25"/>
  <x:c r="D6846" i="25"/>
  <x:c r="E6846" i="25"/>
  <x:c r="F6846" i="25"/>
  <x:c r="G6846" i="25"/>
  <x:c r="H6846" i="25"/>
  <x:c r="I6846" i="25"/>
  <x:c r="J6846" i="25"/>
  <x:c r="K6846" i="25"/>
  <x:c r="L6846" i="25"/>
  <x:c r="M6846" i="25"/>
  <x:c r="N6846" i="25"/>
  <x:c r="P6846" i="25"/>
  <x:c r="Q6846" i="25"/>
  <x:c r="R6846" i="25"/>
  <x:c r="A6847" i="25"/>
  <x:c r="B6847" i="25"/>
  <x:c r="C6847" i="25"/>
  <x:c r="D6847" i="25"/>
  <x:c r="E6847" i="25"/>
  <x:c r="F6847" i="25"/>
  <x:c r="G6847" i="25"/>
  <x:c r="H6847" i="25"/>
  <x:c r="I6847" i="25"/>
  <x:c r="J6847" i="25"/>
  <x:c r="K6847" i="25"/>
  <x:c r="L6847" i="25"/>
  <x:c r="M6847" i="25"/>
  <x:c r="N6847" i="25"/>
  <x:c r="P6847" i="25"/>
  <x:c r="Q6847" i="25"/>
  <x:c r="R6847" i="25"/>
  <x:c r="A6848" i="25"/>
  <x:c r="B6848" i="25"/>
  <x:c r="C6848" i="25"/>
  <x:c r="D6848" i="25"/>
  <x:c r="E6848" i="25"/>
  <x:c r="F6848" i="25"/>
  <x:c r="G6848" i="25"/>
  <x:c r="H6848" i="25"/>
  <x:c r="I6848" i="25"/>
  <x:c r="J6848" i="25"/>
  <x:c r="K6848" i="25"/>
  <x:c r="L6848" i="25"/>
  <x:c r="M6848" i="25"/>
  <x:c r="N6848" i="25"/>
  <x:c r="P6848" i="25"/>
  <x:c r="Q6848" i="25"/>
  <x:c r="R6848" i="25"/>
  <x:c r="A6849" i="25"/>
  <x:c r="B6849" i="25"/>
  <x:c r="C6849" i="25"/>
  <x:c r="D6849" i="25"/>
  <x:c r="E6849" i="25"/>
  <x:c r="F6849" i="25"/>
  <x:c r="G6849" i="25"/>
  <x:c r="H6849" i="25"/>
  <x:c r="I6849" i="25"/>
  <x:c r="J6849" i="25"/>
  <x:c r="K6849" i="25"/>
  <x:c r="L6849" i="25"/>
  <x:c r="M6849" i="25"/>
  <x:c r="N6849" i="25"/>
  <x:c r="P6849" i="25"/>
  <x:c r="Q6849" i="25"/>
  <x:c r="R6849" i="25"/>
  <x:c r="A6850" i="25"/>
  <x:c r="B6850" i="25"/>
  <x:c r="C6850" i="25"/>
  <x:c r="D6850" i="25"/>
  <x:c r="E6850" i="25"/>
  <x:c r="F6850" i="25"/>
  <x:c r="G6850" i="25"/>
  <x:c r="H6850" i="25"/>
  <x:c r="I6850" i="25"/>
  <x:c r="J6850" i="25"/>
  <x:c r="K6850" i="25"/>
  <x:c r="L6850" i="25"/>
  <x:c r="M6850" i="25"/>
  <x:c r="N6850" i="25"/>
  <x:c r="P6850" i="25"/>
  <x:c r="Q6850" i="25"/>
  <x:c r="R6850" i="25"/>
  <x:c r="A6851" i="25"/>
  <x:c r="B6851" i="25"/>
  <x:c r="C6851" i="25"/>
  <x:c r="D6851" i="25"/>
  <x:c r="E6851" i="25"/>
  <x:c r="F6851" i="25"/>
  <x:c r="G6851" i="25"/>
  <x:c r="H6851" i="25"/>
  <x:c r="I6851" i="25"/>
  <x:c r="J6851" i="25"/>
  <x:c r="K6851" i="25"/>
  <x:c r="L6851" i="25"/>
  <x:c r="M6851" i="25"/>
  <x:c r="N6851" i="25"/>
  <x:c r="P6851" i="25"/>
  <x:c r="Q6851" i="25"/>
  <x:c r="R6851" i="25"/>
  <x:c r="A6852" i="25"/>
  <x:c r="B6852" i="25"/>
  <x:c r="C6852" i="25"/>
  <x:c r="D6852" i="25"/>
  <x:c r="E6852" i="25"/>
  <x:c r="F6852" i="25"/>
  <x:c r="G6852" i="25"/>
  <x:c r="H6852" i="25"/>
  <x:c r="I6852" i="25"/>
  <x:c r="J6852" i="25"/>
  <x:c r="K6852" i="25"/>
  <x:c r="L6852" i="25"/>
  <x:c r="M6852" i="25"/>
  <x:c r="N6852" i="25"/>
  <x:c r="P6852" i="25"/>
  <x:c r="Q6852" i="25"/>
  <x:c r="R6852" i="25"/>
  <x:c r="A6853" i="25"/>
  <x:c r="B6853" i="25"/>
  <x:c r="C6853" i="25"/>
  <x:c r="D6853" i="25"/>
  <x:c r="E6853" i="25"/>
  <x:c r="F6853" i="25"/>
  <x:c r="G6853" i="25"/>
  <x:c r="H6853" i="25"/>
  <x:c r="I6853" i="25"/>
  <x:c r="J6853" i="25"/>
  <x:c r="K6853" i="25"/>
  <x:c r="L6853" i="25"/>
  <x:c r="M6853" i="25"/>
  <x:c r="N6853" i="25"/>
  <x:c r="P6853" i="25"/>
  <x:c r="Q6853" i="25"/>
  <x:c r="R6853" i="25"/>
  <x:c r="A6854" i="25"/>
  <x:c r="B6854" i="25"/>
  <x:c r="C6854" i="25"/>
  <x:c r="D6854" i="25"/>
  <x:c r="E6854" i="25"/>
  <x:c r="F6854" i="25"/>
  <x:c r="G6854" i="25"/>
  <x:c r="H6854" i="25"/>
  <x:c r="I6854" i="25"/>
  <x:c r="J6854" i="25"/>
  <x:c r="K6854" i="25"/>
  <x:c r="L6854" i="25"/>
  <x:c r="M6854" i="25"/>
  <x:c r="N6854" i="25"/>
  <x:c r="P6854" i="25"/>
  <x:c r="Q6854" i="25"/>
  <x:c r="R6854" i="25"/>
  <x:c r="A6855" i="25"/>
  <x:c r="B6855" i="25"/>
  <x:c r="C6855" i="25"/>
  <x:c r="D6855" i="25"/>
  <x:c r="E6855" i="25"/>
  <x:c r="F6855" i="25"/>
  <x:c r="G6855" i="25"/>
  <x:c r="H6855" i="25"/>
  <x:c r="I6855" i="25"/>
  <x:c r="J6855" i="25"/>
  <x:c r="K6855" i="25"/>
  <x:c r="L6855" i="25"/>
  <x:c r="M6855" i="25"/>
  <x:c r="N6855" i="25"/>
  <x:c r="P6855" i="25"/>
  <x:c r="Q6855" i="25"/>
  <x:c r="R6855" i="25"/>
  <x:c r="A6856" i="25"/>
  <x:c r="B6856" i="25"/>
  <x:c r="C6856" i="25"/>
  <x:c r="D6856" i="25"/>
  <x:c r="E6856" i="25"/>
  <x:c r="F6856" i="25"/>
  <x:c r="G6856" i="25"/>
  <x:c r="H6856" i="25"/>
  <x:c r="I6856" i="25"/>
  <x:c r="J6856" i="25"/>
  <x:c r="K6856" i="25"/>
  <x:c r="L6856" i="25"/>
  <x:c r="M6856" i="25"/>
  <x:c r="N6856" i="25"/>
  <x:c r="P6856" i="25"/>
  <x:c r="Q6856" i="25"/>
  <x:c r="R6856" i="25"/>
  <x:c r="A6857" i="25"/>
  <x:c r="B6857" i="25"/>
  <x:c r="C6857" i="25"/>
  <x:c r="D6857" i="25"/>
  <x:c r="E6857" i="25"/>
  <x:c r="F6857" i="25"/>
  <x:c r="G6857" i="25"/>
  <x:c r="H6857" i="25"/>
  <x:c r="I6857" i="25"/>
  <x:c r="J6857" i="25"/>
  <x:c r="K6857" i="25"/>
  <x:c r="L6857" i="25"/>
  <x:c r="M6857" i="25"/>
  <x:c r="N6857" i="25"/>
  <x:c r="P6857" i="25"/>
  <x:c r="Q6857" i="25"/>
  <x:c r="R6857" i="25"/>
  <x:c r="A6858" i="25"/>
  <x:c r="B6858" i="25"/>
  <x:c r="C6858" i="25"/>
  <x:c r="D6858" i="25"/>
  <x:c r="E6858" i="25"/>
  <x:c r="F6858" i="25"/>
  <x:c r="G6858" i="25"/>
  <x:c r="H6858" i="25"/>
  <x:c r="I6858" i="25"/>
  <x:c r="J6858" i="25"/>
  <x:c r="K6858" i="25"/>
  <x:c r="L6858" i="25"/>
  <x:c r="M6858" i="25"/>
  <x:c r="N6858" i="25"/>
  <x:c r="P6858" i="25"/>
  <x:c r="Q6858" i="25"/>
  <x:c r="R6858" i="25"/>
  <x:c r="A6859" i="25"/>
  <x:c r="B6859" i="25"/>
  <x:c r="C6859" i="25"/>
  <x:c r="D6859" i="25"/>
  <x:c r="E6859" i="25"/>
  <x:c r="F6859" i="25"/>
  <x:c r="G6859" i="25"/>
  <x:c r="H6859" i="25"/>
  <x:c r="I6859" i="25"/>
  <x:c r="J6859" i="25"/>
  <x:c r="K6859" i="25"/>
  <x:c r="L6859" i="25"/>
  <x:c r="M6859" i="25"/>
  <x:c r="N6859" i="25"/>
  <x:c r="P6859" i="25"/>
  <x:c r="Q6859" i="25"/>
  <x:c r="R6859" i="25"/>
  <x:c r="A6860" i="25"/>
  <x:c r="B6860" i="25"/>
  <x:c r="C6860" i="25"/>
  <x:c r="D6860" i="25"/>
  <x:c r="E6860" i="25"/>
  <x:c r="F6860" i="25"/>
  <x:c r="G6860" i="25"/>
  <x:c r="H6860" i="25"/>
  <x:c r="I6860" i="25"/>
  <x:c r="J6860" i="25"/>
  <x:c r="K6860" i="25"/>
  <x:c r="L6860" i="25"/>
  <x:c r="M6860" i="25"/>
  <x:c r="N6860" i="25"/>
  <x:c r="P6860" i="25"/>
  <x:c r="Q6860" i="25"/>
  <x:c r="R6860" i="25"/>
  <x:c r="A6861" i="25"/>
  <x:c r="B6861" i="25"/>
  <x:c r="C6861" i="25"/>
  <x:c r="D6861" i="25"/>
  <x:c r="E6861" i="25"/>
  <x:c r="F6861" i="25"/>
  <x:c r="G6861" i="25"/>
  <x:c r="H6861" i="25"/>
  <x:c r="I6861" i="25"/>
  <x:c r="J6861" i="25"/>
  <x:c r="K6861" i="25"/>
  <x:c r="L6861" i="25"/>
  <x:c r="M6861" i="25"/>
  <x:c r="N6861" i="25"/>
  <x:c r="P6861" i="25"/>
  <x:c r="Q6861" i="25"/>
  <x:c r="R6861" i="25"/>
  <x:c r="A6862" i="25"/>
  <x:c r="B6862" i="25"/>
  <x:c r="C6862" i="25"/>
  <x:c r="D6862" i="25"/>
  <x:c r="E6862" i="25"/>
  <x:c r="F6862" i="25"/>
  <x:c r="G6862" i="25"/>
  <x:c r="H6862" i="25"/>
  <x:c r="I6862" i="25"/>
  <x:c r="J6862" i="25"/>
  <x:c r="K6862" i="25"/>
  <x:c r="L6862" i="25"/>
  <x:c r="M6862" i="25"/>
  <x:c r="N6862" i="25"/>
  <x:c r="P6862" i="25"/>
  <x:c r="Q6862" i="25"/>
  <x:c r="R6862" i="25"/>
  <x:c r="A6863" i="25"/>
  <x:c r="B6863" i="25"/>
  <x:c r="C6863" i="25"/>
  <x:c r="D6863" i="25"/>
  <x:c r="E6863" i="25"/>
  <x:c r="F6863" i="25"/>
  <x:c r="G6863" i="25"/>
  <x:c r="H6863" i="25"/>
  <x:c r="I6863" i="25"/>
  <x:c r="J6863" i="25"/>
  <x:c r="K6863" i="25"/>
  <x:c r="L6863" i="25"/>
  <x:c r="M6863" i="25"/>
  <x:c r="N6863" i="25"/>
  <x:c r="P6863" i="25"/>
  <x:c r="Q6863" i="25"/>
  <x:c r="R6863" i="25"/>
  <x:c r="A6864" i="25"/>
  <x:c r="B6864" i="25"/>
  <x:c r="C6864" i="25"/>
  <x:c r="D6864" i="25"/>
  <x:c r="E6864" i="25"/>
  <x:c r="F6864" i="25"/>
  <x:c r="G6864" i="25"/>
  <x:c r="H6864" i="25"/>
  <x:c r="I6864" i="25"/>
  <x:c r="J6864" i="25"/>
  <x:c r="K6864" i="25"/>
  <x:c r="L6864" i="25"/>
  <x:c r="M6864" i="25"/>
  <x:c r="N6864" i="25"/>
  <x:c r="P6864" i="25"/>
  <x:c r="Q6864" i="25"/>
  <x:c r="R6864" i="25"/>
  <x:c r="A6865" i="25"/>
  <x:c r="B6865" i="25"/>
  <x:c r="C6865" i="25"/>
  <x:c r="D6865" i="25"/>
  <x:c r="E6865" i="25"/>
  <x:c r="F6865" i="25"/>
  <x:c r="G6865" i="25"/>
  <x:c r="H6865" i="25"/>
  <x:c r="I6865" i="25"/>
  <x:c r="J6865" i="25"/>
  <x:c r="K6865" i="25"/>
  <x:c r="L6865" i="25"/>
  <x:c r="M6865" i="25"/>
  <x:c r="N6865" i="25"/>
  <x:c r="P6865" i="25"/>
  <x:c r="Q6865" i="25"/>
  <x:c r="R6865" i="25"/>
  <x:c r="A6866" i="25"/>
  <x:c r="B6866" i="25"/>
  <x:c r="C6866" i="25"/>
  <x:c r="D6866" i="25"/>
  <x:c r="E6866" i="25"/>
  <x:c r="F6866" i="25"/>
  <x:c r="G6866" i="25"/>
  <x:c r="H6866" i="25"/>
  <x:c r="I6866" i="25"/>
  <x:c r="J6866" i="25"/>
  <x:c r="K6866" i="25"/>
  <x:c r="L6866" i="25"/>
  <x:c r="M6866" i="25"/>
  <x:c r="N6866" i="25"/>
  <x:c r="P6866" i="25"/>
  <x:c r="Q6866" i="25"/>
  <x:c r="R6866" i="25"/>
  <x:c r="A6867" i="25"/>
  <x:c r="B6867" i="25"/>
  <x:c r="C6867" i="25"/>
  <x:c r="D6867" i="25"/>
  <x:c r="E6867" i="25"/>
  <x:c r="F6867" i="25"/>
  <x:c r="G6867" i="25"/>
  <x:c r="H6867" i="25"/>
  <x:c r="I6867" i="25"/>
  <x:c r="J6867" i="25"/>
  <x:c r="K6867" i="25"/>
  <x:c r="L6867" i="25"/>
  <x:c r="M6867" i="25"/>
  <x:c r="N6867" i="25"/>
  <x:c r="P6867" i="25"/>
  <x:c r="Q6867" i="25"/>
  <x:c r="R6867" i="25"/>
  <x:c r="A6868" i="25"/>
  <x:c r="B6868" i="25"/>
  <x:c r="C6868" i="25"/>
  <x:c r="D6868" i="25"/>
  <x:c r="E6868" i="25"/>
  <x:c r="F6868" i="25"/>
  <x:c r="G6868" i="25"/>
  <x:c r="H6868" i="25"/>
  <x:c r="I6868" i="25"/>
  <x:c r="J6868" i="25"/>
  <x:c r="K6868" i="25"/>
  <x:c r="L6868" i="25"/>
  <x:c r="M6868" i="25"/>
  <x:c r="N6868" i="25"/>
  <x:c r="P6868" i="25"/>
  <x:c r="Q6868" i="25"/>
  <x:c r="R6868" i="25"/>
  <x:c r="A6869" i="25"/>
  <x:c r="B6869" i="25"/>
  <x:c r="C6869" i="25"/>
  <x:c r="D6869" i="25"/>
  <x:c r="E6869" i="25"/>
  <x:c r="F6869" i="25"/>
  <x:c r="G6869" i="25"/>
  <x:c r="H6869" i="25"/>
  <x:c r="I6869" i="25"/>
  <x:c r="J6869" i="25"/>
  <x:c r="K6869" i="25"/>
  <x:c r="L6869" i="25"/>
  <x:c r="M6869" i="25"/>
  <x:c r="N6869" i="25"/>
  <x:c r="P6869" i="25"/>
  <x:c r="Q6869" i="25"/>
  <x:c r="R6869" i="25"/>
  <x:c r="A6870" i="25"/>
  <x:c r="B6870" i="25"/>
  <x:c r="C6870" i="25"/>
  <x:c r="D6870" i="25"/>
  <x:c r="E6870" i="25"/>
  <x:c r="F6870" i="25"/>
  <x:c r="G6870" i="25"/>
  <x:c r="H6870" i="25"/>
  <x:c r="I6870" i="25"/>
  <x:c r="J6870" i="25"/>
  <x:c r="K6870" i="25"/>
  <x:c r="L6870" i="25"/>
  <x:c r="M6870" i="25"/>
  <x:c r="N6870" i="25"/>
  <x:c r="P6870" i="25"/>
  <x:c r="Q6870" i="25"/>
  <x:c r="R6870" i="25"/>
  <x:c r="A6871" i="25"/>
  <x:c r="B6871" i="25"/>
  <x:c r="C6871" i="25"/>
  <x:c r="D6871" i="25"/>
  <x:c r="E6871" i="25"/>
  <x:c r="F6871" i="25"/>
  <x:c r="G6871" i="25"/>
  <x:c r="H6871" i="25"/>
  <x:c r="I6871" i="25"/>
  <x:c r="J6871" i="25"/>
  <x:c r="K6871" i="25"/>
  <x:c r="L6871" i="25"/>
  <x:c r="M6871" i="25"/>
  <x:c r="N6871" i="25"/>
  <x:c r="P6871" i="25"/>
  <x:c r="Q6871" i="25"/>
  <x:c r="R6871" i="25"/>
  <x:c r="A6872" i="25"/>
  <x:c r="B6872" i="25"/>
  <x:c r="C6872" i="25"/>
  <x:c r="D6872" i="25"/>
  <x:c r="E6872" i="25"/>
  <x:c r="F6872" i="25"/>
  <x:c r="G6872" i="25"/>
  <x:c r="H6872" i="25"/>
  <x:c r="I6872" i="25"/>
  <x:c r="J6872" i="25"/>
  <x:c r="K6872" i="25"/>
  <x:c r="L6872" i="25"/>
  <x:c r="M6872" i="25"/>
  <x:c r="N6872" i="25"/>
  <x:c r="P6872" i="25"/>
  <x:c r="Q6872" i="25"/>
  <x:c r="R6872" i="25"/>
  <x:c r="A6873" i="25"/>
  <x:c r="B6873" i="25"/>
  <x:c r="C6873" i="25"/>
  <x:c r="D6873" i="25"/>
  <x:c r="E6873" i="25"/>
  <x:c r="F6873" i="25"/>
  <x:c r="G6873" i="25"/>
  <x:c r="H6873" i="25"/>
  <x:c r="I6873" i="25"/>
  <x:c r="J6873" i="25"/>
  <x:c r="K6873" i="25"/>
  <x:c r="L6873" i="25"/>
  <x:c r="M6873" i="25"/>
  <x:c r="N6873" i="25"/>
  <x:c r="P6873" i="25"/>
  <x:c r="Q6873" i="25"/>
  <x:c r="R6873" i="25"/>
  <x:c r="A6874" i="25"/>
  <x:c r="B6874" i="25"/>
  <x:c r="C6874" i="25"/>
  <x:c r="D6874" i="25"/>
  <x:c r="E6874" i="25"/>
  <x:c r="F6874" i="25"/>
  <x:c r="G6874" i="25"/>
  <x:c r="H6874" i="25"/>
  <x:c r="I6874" i="25"/>
  <x:c r="J6874" i="25"/>
  <x:c r="K6874" i="25"/>
  <x:c r="L6874" i="25"/>
  <x:c r="M6874" i="25"/>
  <x:c r="N6874" i="25"/>
  <x:c r="P6874" i="25"/>
  <x:c r="Q6874" i="25"/>
  <x:c r="R6874" i="25"/>
  <x:c r="A6875" i="25"/>
  <x:c r="B6875" i="25"/>
  <x:c r="C6875" i="25"/>
  <x:c r="D6875" i="25"/>
  <x:c r="E6875" i="25"/>
  <x:c r="F6875" i="25"/>
  <x:c r="G6875" i="25"/>
  <x:c r="H6875" i="25"/>
  <x:c r="I6875" i="25"/>
  <x:c r="J6875" i="25"/>
  <x:c r="K6875" i="25"/>
  <x:c r="L6875" i="25"/>
  <x:c r="M6875" i="25"/>
  <x:c r="N6875" i="25"/>
  <x:c r="P6875" i="25"/>
  <x:c r="Q6875" i="25"/>
  <x:c r="R6875" i="25"/>
  <x:c r="A6876" i="25"/>
  <x:c r="B6876" i="25"/>
  <x:c r="C6876" i="25"/>
  <x:c r="D6876" i="25"/>
  <x:c r="E6876" i="25"/>
  <x:c r="F6876" i="25"/>
  <x:c r="G6876" i="25"/>
  <x:c r="H6876" i="25"/>
  <x:c r="I6876" i="25"/>
  <x:c r="J6876" i="25"/>
  <x:c r="K6876" i="25"/>
  <x:c r="L6876" i="25"/>
  <x:c r="M6876" i="25"/>
  <x:c r="N6876" i="25"/>
  <x:c r="P6876" i="25"/>
  <x:c r="Q6876" i="25"/>
  <x:c r="R6876" i="25"/>
  <x:c r="A6877" i="25"/>
  <x:c r="B6877" i="25"/>
  <x:c r="C6877" i="25"/>
  <x:c r="D6877" i="25"/>
  <x:c r="E6877" i="25"/>
  <x:c r="F6877" i="25"/>
  <x:c r="G6877" i="25"/>
  <x:c r="H6877" i="25"/>
  <x:c r="I6877" i="25"/>
  <x:c r="J6877" i="25"/>
  <x:c r="K6877" i="25"/>
  <x:c r="L6877" i="25"/>
  <x:c r="M6877" i="25"/>
  <x:c r="N6877" i="25"/>
  <x:c r="P6877" i="25"/>
  <x:c r="Q6877" i="25"/>
  <x:c r="R6877" i="25"/>
  <x:c r="A6878" i="25"/>
  <x:c r="B6878" i="25"/>
  <x:c r="C6878" i="25"/>
  <x:c r="D6878" i="25"/>
  <x:c r="E6878" i="25"/>
  <x:c r="F6878" i="25"/>
  <x:c r="G6878" i="25"/>
  <x:c r="H6878" i="25"/>
  <x:c r="I6878" i="25"/>
  <x:c r="J6878" i="25"/>
  <x:c r="K6878" i="25"/>
  <x:c r="L6878" i="25"/>
  <x:c r="M6878" i="25"/>
  <x:c r="N6878" i="25"/>
  <x:c r="P6878" i="25"/>
  <x:c r="Q6878" i="25"/>
  <x:c r="R6878" i="25"/>
  <x:c r="A6879" i="25"/>
  <x:c r="B6879" i="25"/>
  <x:c r="C6879" i="25"/>
  <x:c r="D6879" i="25"/>
  <x:c r="E6879" i="25"/>
  <x:c r="F6879" i="25"/>
  <x:c r="G6879" i="25"/>
  <x:c r="H6879" i="25"/>
  <x:c r="I6879" i="25"/>
  <x:c r="J6879" i="25"/>
  <x:c r="K6879" i="25"/>
  <x:c r="L6879" i="25"/>
  <x:c r="M6879" i="25"/>
  <x:c r="N6879" i="25"/>
  <x:c r="P6879" i="25"/>
  <x:c r="Q6879" i="25"/>
  <x:c r="R6879" i="25"/>
  <x:c r="A6880" i="25"/>
  <x:c r="B6880" i="25"/>
  <x:c r="C6880" i="25"/>
  <x:c r="D6880" i="25"/>
  <x:c r="E6880" i="25"/>
  <x:c r="F6880" i="25"/>
  <x:c r="G6880" i="25"/>
  <x:c r="H6880" i="25"/>
  <x:c r="I6880" i="25"/>
  <x:c r="J6880" i="25"/>
  <x:c r="K6880" i="25"/>
  <x:c r="L6880" i="25"/>
  <x:c r="M6880" i="25"/>
  <x:c r="N6880" i="25"/>
  <x:c r="P6880" i="25"/>
  <x:c r="Q6880" i="25"/>
  <x:c r="R6880" i="25"/>
  <x:c r="A6881" i="25"/>
  <x:c r="B6881" i="25"/>
  <x:c r="C6881" i="25"/>
  <x:c r="D6881" i="25"/>
  <x:c r="E6881" i="25"/>
  <x:c r="F6881" i="25"/>
  <x:c r="G6881" i="25"/>
  <x:c r="H6881" i="25"/>
  <x:c r="I6881" i="25"/>
  <x:c r="J6881" i="25"/>
  <x:c r="K6881" i="25"/>
  <x:c r="L6881" i="25"/>
  <x:c r="M6881" i="25"/>
  <x:c r="N6881" i="25"/>
  <x:c r="P6881" i="25"/>
  <x:c r="Q6881" i="25"/>
  <x:c r="R6881" i="25"/>
  <x:c r="A6882" i="25"/>
  <x:c r="B6882" i="25"/>
  <x:c r="C6882" i="25"/>
  <x:c r="D6882" i="25"/>
  <x:c r="E6882" i="25"/>
  <x:c r="F6882" i="25"/>
  <x:c r="G6882" i="25"/>
  <x:c r="H6882" i="25"/>
  <x:c r="I6882" i="25"/>
  <x:c r="J6882" i="25"/>
  <x:c r="K6882" i="25"/>
  <x:c r="L6882" i="25"/>
  <x:c r="M6882" i="25"/>
  <x:c r="N6882" i="25"/>
  <x:c r="P6882" i="25"/>
  <x:c r="Q6882" i="25"/>
  <x:c r="R6882" i="25"/>
  <x:c r="A6883" i="25"/>
  <x:c r="B6883" i="25"/>
  <x:c r="C6883" i="25"/>
  <x:c r="D6883" i="25"/>
  <x:c r="E6883" i="25"/>
  <x:c r="F6883" i="25"/>
  <x:c r="G6883" i="25"/>
  <x:c r="H6883" i="25"/>
  <x:c r="I6883" i="25"/>
  <x:c r="J6883" i="25"/>
  <x:c r="K6883" i="25"/>
  <x:c r="L6883" i="25"/>
  <x:c r="M6883" i="25"/>
  <x:c r="N6883" i="25"/>
  <x:c r="P6883" i="25"/>
  <x:c r="Q6883" i="25"/>
  <x:c r="R6883" i="25"/>
  <x:c r="A6884" i="25"/>
  <x:c r="B6884" i="25"/>
  <x:c r="C6884" i="25"/>
  <x:c r="D6884" i="25"/>
  <x:c r="E6884" i="25"/>
  <x:c r="F6884" i="25"/>
  <x:c r="G6884" i="25"/>
  <x:c r="H6884" i="25"/>
  <x:c r="I6884" i="25"/>
  <x:c r="J6884" i="25"/>
  <x:c r="K6884" i="25"/>
  <x:c r="L6884" i="25"/>
  <x:c r="M6884" i="25"/>
  <x:c r="N6884" i="25"/>
  <x:c r="P6884" i="25"/>
  <x:c r="Q6884" i="25"/>
  <x:c r="R6884" i="25"/>
  <x:c r="A6885" i="25"/>
  <x:c r="B6885" i="25"/>
  <x:c r="C6885" i="25"/>
  <x:c r="D6885" i="25"/>
  <x:c r="E6885" i="25"/>
  <x:c r="F6885" i="25"/>
  <x:c r="G6885" i="25"/>
  <x:c r="H6885" i="25"/>
  <x:c r="I6885" i="25"/>
  <x:c r="J6885" i="25"/>
  <x:c r="K6885" i="25"/>
  <x:c r="L6885" i="25"/>
  <x:c r="M6885" i="25"/>
  <x:c r="N6885" i="25"/>
  <x:c r="P6885" i="25"/>
  <x:c r="Q6885" i="25"/>
  <x:c r="R6885" i="25"/>
  <x:c r="A6886" i="25"/>
  <x:c r="B6886" i="25"/>
  <x:c r="C6886" i="25"/>
  <x:c r="D6886" i="25"/>
  <x:c r="E6886" i="25"/>
  <x:c r="F6886" i="25"/>
  <x:c r="G6886" i="25"/>
  <x:c r="H6886" i="25"/>
  <x:c r="I6886" i="25"/>
  <x:c r="J6886" i="25"/>
  <x:c r="K6886" i="25"/>
  <x:c r="L6886" i="25"/>
  <x:c r="M6886" i="25"/>
  <x:c r="N6886" i="25"/>
  <x:c r="P6886" i="25"/>
  <x:c r="Q6886" i="25"/>
  <x:c r="R6886" i="25"/>
  <x:c r="A6887" i="25"/>
  <x:c r="B6887" i="25"/>
  <x:c r="C6887" i="25"/>
  <x:c r="D6887" i="25"/>
  <x:c r="E6887" i="25"/>
  <x:c r="F6887" i="25"/>
  <x:c r="G6887" i="25"/>
  <x:c r="H6887" i="25"/>
  <x:c r="I6887" i="25"/>
  <x:c r="J6887" i="25"/>
  <x:c r="K6887" i="25"/>
  <x:c r="L6887" i="25"/>
  <x:c r="M6887" i="25"/>
  <x:c r="N6887" i="25"/>
  <x:c r="P6887" i="25"/>
  <x:c r="Q6887" i="25"/>
  <x:c r="R6887" i="25"/>
  <x:c r="A6888" i="25"/>
  <x:c r="B6888" i="25"/>
  <x:c r="C6888" i="25"/>
  <x:c r="D6888" i="25"/>
  <x:c r="E6888" i="25"/>
  <x:c r="F6888" i="25"/>
  <x:c r="G6888" i="25"/>
  <x:c r="H6888" i="25"/>
  <x:c r="I6888" i="25"/>
  <x:c r="J6888" i="25"/>
  <x:c r="K6888" i="25"/>
  <x:c r="L6888" i="25"/>
  <x:c r="M6888" i="25"/>
  <x:c r="N6888" i="25"/>
  <x:c r="P6888" i="25"/>
  <x:c r="Q6888" i="25"/>
  <x:c r="R6888" i="25"/>
  <x:c r="A6889" i="25"/>
  <x:c r="B6889" i="25"/>
  <x:c r="C6889" i="25"/>
  <x:c r="D6889" i="25"/>
  <x:c r="E6889" i="25"/>
  <x:c r="F6889" i="25"/>
  <x:c r="G6889" i="25"/>
  <x:c r="H6889" i="25"/>
  <x:c r="I6889" i="25"/>
  <x:c r="J6889" i="25"/>
  <x:c r="K6889" i="25"/>
  <x:c r="L6889" i="25"/>
  <x:c r="M6889" i="25"/>
  <x:c r="N6889" i="25"/>
  <x:c r="P6889" i="25"/>
  <x:c r="Q6889" i="25"/>
  <x:c r="R6889" i="25"/>
  <x:c r="A6890" i="25"/>
  <x:c r="B6890" i="25"/>
  <x:c r="C6890" i="25"/>
  <x:c r="D6890" i="25"/>
  <x:c r="E6890" i="25"/>
  <x:c r="F6890" i="25"/>
  <x:c r="G6890" i="25"/>
  <x:c r="H6890" i="25"/>
  <x:c r="I6890" i="25"/>
  <x:c r="J6890" i="25"/>
  <x:c r="K6890" i="25"/>
  <x:c r="L6890" i="25"/>
  <x:c r="M6890" i="25"/>
  <x:c r="N6890" i="25"/>
  <x:c r="P6890" i="25"/>
  <x:c r="Q6890" i="25"/>
  <x:c r="R6890" i="25"/>
  <x:c r="A6891" i="25"/>
  <x:c r="B6891" i="25"/>
  <x:c r="C6891" i="25"/>
  <x:c r="D6891" i="25"/>
  <x:c r="E6891" i="25"/>
  <x:c r="F6891" i="25"/>
  <x:c r="G6891" i="25"/>
  <x:c r="H6891" i="25"/>
  <x:c r="I6891" i="25"/>
  <x:c r="J6891" i="25"/>
  <x:c r="K6891" i="25"/>
  <x:c r="L6891" i="25"/>
  <x:c r="M6891" i="25"/>
  <x:c r="N6891" i="25"/>
  <x:c r="P6891" i="25"/>
  <x:c r="Q6891" i="25"/>
  <x:c r="R6891" i="25"/>
  <x:c r="A6892" i="25"/>
  <x:c r="B6892" i="25"/>
  <x:c r="C6892" i="25"/>
  <x:c r="D6892" i="25"/>
  <x:c r="E6892" i="25"/>
  <x:c r="F6892" i="25"/>
  <x:c r="G6892" i="25"/>
  <x:c r="H6892" i="25"/>
  <x:c r="I6892" i="25"/>
  <x:c r="J6892" i="25"/>
  <x:c r="K6892" i="25"/>
  <x:c r="L6892" i="25"/>
  <x:c r="M6892" i="25"/>
  <x:c r="N6892" i="25"/>
  <x:c r="P6892" i="25"/>
  <x:c r="Q6892" i="25"/>
  <x:c r="R6892" i="25"/>
  <x:c r="A6893" i="25"/>
  <x:c r="B6893" i="25"/>
  <x:c r="C6893" i="25"/>
  <x:c r="D6893" i="25"/>
  <x:c r="E6893" i="25"/>
  <x:c r="F6893" i="25"/>
  <x:c r="G6893" i="25"/>
  <x:c r="H6893" i="25"/>
  <x:c r="I6893" i="25"/>
  <x:c r="J6893" i="25"/>
  <x:c r="K6893" i="25"/>
  <x:c r="L6893" i="25"/>
  <x:c r="M6893" i="25"/>
  <x:c r="N6893" i="25"/>
  <x:c r="P6893" i="25"/>
  <x:c r="Q6893" i="25"/>
  <x:c r="R6893" i="25"/>
  <x:c r="A6894" i="25"/>
  <x:c r="B6894" i="25"/>
  <x:c r="C6894" i="25"/>
  <x:c r="D6894" i="25"/>
  <x:c r="E6894" i="25"/>
  <x:c r="F6894" i="25"/>
  <x:c r="G6894" i="25"/>
  <x:c r="H6894" i="25"/>
  <x:c r="I6894" i="25"/>
  <x:c r="J6894" i="25"/>
  <x:c r="K6894" i="25"/>
  <x:c r="L6894" i="25"/>
  <x:c r="M6894" i="25"/>
  <x:c r="N6894" i="25"/>
  <x:c r="P6894" i="25"/>
  <x:c r="Q6894" i="25"/>
  <x:c r="R6894" i="25"/>
  <x:c r="A6895" i="25"/>
  <x:c r="B6895" i="25"/>
  <x:c r="C6895" i="25"/>
  <x:c r="D6895" i="25"/>
  <x:c r="E6895" i="25"/>
  <x:c r="F6895" i="25"/>
  <x:c r="G6895" i="25"/>
  <x:c r="H6895" i="25"/>
  <x:c r="I6895" i="25"/>
  <x:c r="J6895" i="25"/>
  <x:c r="K6895" i="25"/>
  <x:c r="L6895" i="25"/>
  <x:c r="M6895" i="25"/>
  <x:c r="N6895" i="25"/>
  <x:c r="P6895" i="25"/>
  <x:c r="Q6895" i="25"/>
  <x:c r="R6895" i="25"/>
  <x:c r="A6896" i="25"/>
  <x:c r="B6896" i="25"/>
  <x:c r="C6896" i="25"/>
  <x:c r="D6896" i="25"/>
  <x:c r="E6896" i="25"/>
  <x:c r="F6896" i="25"/>
  <x:c r="G6896" i="25"/>
  <x:c r="H6896" i="25"/>
  <x:c r="I6896" i="25"/>
  <x:c r="J6896" i="25"/>
  <x:c r="K6896" i="25"/>
  <x:c r="L6896" i="25"/>
  <x:c r="M6896" i="25"/>
  <x:c r="N6896" i="25"/>
  <x:c r="P6896" i="25"/>
  <x:c r="Q6896" i="25"/>
  <x:c r="R6896" i="25"/>
  <x:c r="A6897" i="25"/>
  <x:c r="B6897" i="25"/>
  <x:c r="C6897" i="25"/>
  <x:c r="D6897" i="25"/>
  <x:c r="E6897" i="25"/>
  <x:c r="F6897" i="25"/>
  <x:c r="G6897" i="25"/>
  <x:c r="H6897" i="25"/>
  <x:c r="I6897" i="25"/>
  <x:c r="J6897" i="25"/>
  <x:c r="K6897" i="25"/>
  <x:c r="L6897" i="25"/>
  <x:c r="M6897" i="25"/>
  <x:c r="N6897" i="25"/>
  <x:c r="P6897" i="25"/>
  <x:c r="Q6897" i="25"/>
  <x:c r="R6897" i="25"/>
  <x:c r="A6898" i="25"/>
  <x:c r="B6898" i="25"/>
  <x:c r="C6898" i="25"/>
  <x:c r="D6898" i="25"/>
  <x:c r="E6898" i="25"/>
  <x:c r="F6898" i="25"/>
  <x:c r="G6898" i="25"/>
  <x:c r="H6898" i="25"/>
  <x:c r="I6898" i="25"/>
  <x:c r="J6898" i="25"/>
  <x:c r="K6898" i="25"/>
  <x:c r="L6898" i="25"/>
  <x:c r="M6898" i="25"/>
  <x:c r="N6898" i="25"/>
  <x:c r="P6898" i="25"/>
  <x:c r="Q6898" i="25"/>
  <x:c r="R6898" i="25"/>
  <x:c r="A6899" i="25"/>
  <x:c r="B6899" i="25"/>
  <x:c r="C6899" i="25"/>
  <x:c r="D6899" i="25"/>
  <x:c r="E6899" i="25"/>
  <x:c r="F6899" i="25"/>
  <x:c r="G6899" i="25"/>
  <x:c r="H6899" i="25"/>
  <x:c r="I6899" i="25"/>
  <x:c r="J6899" i="25"/>
  <x:c r="K6899" i="25"/>
  <x:c r="L6899" i="25"/>
  <x:c r="M6899" i="25"/>
  <x:c r="N6899" i="25"/>
  <x:c r="P6899" i="25"/>
  <x:c r="Q6899" i="25"/>
  <x:c r="R6899" i="25"/>
  <x:c r="A6900" i="25"/>
  <x:c r="B6900" i="25"/>
  <x:c r="C6900" i="25"/>
  <x:c r="D6900" i="25"/>
  <x:c r="E6900" i="25"/>
  <x:c r="F6900" i="25"/>
  <x:c r="G6900" i="25"/>
  <x:c r="H6900" i="25"/>
  <x:c r="I6900" i="25"/>
  <x:c r="J6900" i="25"/>
  <x:c r="K6900" i="25"/>
  <x:c r="L6900" i="25"/>
  <x:c r="M6900" i="25"/>
  <x:c r="N6900" i="25"/>
  <x:c r="P6900" i="25"/>
  <x:c r="Q6900" i="25"/>
  <x:c r="R6900" i="25"/>
  <x:c r="A6901" i="25"/>
  <x:c r="B6901" i="25"/>
  <x:c r="C6901" i="25"/>
  <x:c r="D6901" i="25"/>
  <x:c r="E6901" i="25"/>
  <x:c r="F6901" i="25"/>
  <x:c r="G6901" i="25"/>
  <x:c r="H6901" i="25"/>
  <x:c r="I6901" i="25"/>
  <x:c r="J6901" i="25"/>
  <x:c r="K6901" i="25"/>
  <x:c r="L6901" i="25"/>
  <x:c r="M6901" i="25"/>
  <x:c r="N6901" i="25"/>
  <x:c r="P6901" i="25"/>
  <x:c r="Q6901" i="25"/>
  <x:c r="R6901" i="25"/>
  <x:c r="A6902" i="25"/>
  <x:c r="B6902" i="25"/>
  <x:c r="C6902" i="25"/>
  <x:c r="D6902" i="25"/>
  <x:c r="E6902" i="25"/>
  <x:c r="F6902" i="25"/>
  <x:c r="G6902" i="25"/>
  <x:c r="H6902" i="25"/>
  <x:c r="I6902" i="25"/>
  <x:c r="J6902" i="25"/>
  <x:c r="K6902" i="25"/>
  <x:c r="L6902" i="25"/>
  <x:c r="M6902" i="25"/>
  <x:c r="N6902" i="25"/>
  <x:c r="P6902" i="25"/>
  <x:c r="Q6902" i="25"/>
  <x:c r="R6902" i="25"/>
  <x:c r="A6903" i="25"/>
  <x:c r="B6903" i="25"/>
  <x:c r="C6903" i="25"/>
  <x:c r="D6903" i="25"/>
  <x:c r="E6903" i="25"/>
  <x:c r="F6903" i="25"/>
  <x:c r="G6903" i="25"/>
  <x:c r="H6903" i="25"/>
  <x:c r="I6903" i="25"/>
  <x:c r="J6903" i="25"/>
  <x:c r="K6903" i="25"/>
  <x:c r="L6903" i="25"/>
  <x:c r="M6903" i="25"/>
  <x:c r="N6903" i="25"/>
  <x:c r="P6903" i="25"/>
  <x:c r="Q6903" i="25"/>
  <x:c r="R6903" i="25"/>
  <x:c r="A6904" i="25"/>
  <x:c r="B6904" i="25"/>
  <x:c r="C6904" i="25"/>
  <x:c r="D6904" i="25"/>
  <x:c r="E6904" i="25"/>
  <x:c r="F6904" i="25"/>
  <x:c r="G6904" i="25"/>
  <x:c r="H6904" i="25"/>
  <x:c r="I6904" i="25"/>
  <x:c r="J6904" i="25"/>
  <x:c r="K6904" i="25"/>
  <x:c r="L6904" i="25"/>
  <x:c r="M6904" i="25"/>
  <x:c r="N6904" i="25"/>
  <x:c r="P6904" i="25"/>
  <x:c r="Q6904" i="25"/>
  <x:c r="R6904" i="25"/>
  <x:c r="A6905" i="25"/>
  <x:c r="B6905" i="25"/>
  <x:c r="C6905" i="25"/>
  <x:c r="D6905" i="25"/>
  <x:c r="E6905" i="25"/>
  <x:c r="F6905" i="25"/>
  <x:c r="G6905" i="25"/>
  <x:c r="H6905" i="25"/>
  <x:c r="I6905" i="25"/>
  <x:c r="J6905" i="25"/>
  <x:c r="K6905" i="25"/>
  <x:c r="L6905" i="25"/>
  <x:c r="M6905" i="25"/>
  <x:c r="N6905" i="25"/>
  <x:c r="P6905" i="25"/>
  <x:c r="Q6905" i="25"/>
  <x:c r="R6905" i="25"/>
  <x:c r="A6906" i="25"/>
  <x:c r="B6906" i="25"/>
  <x:c r="C6906" i="25"/>
  <x:c r="D6906" i="25"/>
  <x:c r="E6906" i="25"/>
  <x:c r="F6906" i="25"/>
  <x:c r="G6906" i="25"/>
  <x:c r="H6906" i="25"/>
  <x:c r="I6906" i="25"/>
  <x:c r="J6906" i="25"/>
  <x:c r="K6906" i="25"/>
  <x:c r="L6906" i="25"/>
  <x:c r="M6906" i="25"/>
  <x:c r="N6906" i="25"/>
  <x:c r="P6906" i="25"/>
  <x:c r="Q6906" i="25"/>
  <x:c r="R6906" i="25"/>
  <x:c r="A6907" i="25"/>
  <x:c r="B6907" i="25"/>
  <x:c r="C6907" i="25"/>
  <x:c r="D6907" i="25"/>
  <x:c r="E6907" i="25"/>
  <x:c r="F6907" i="25"/>
  <x:c r="G6907" i="25"/>
  <x:c r="H6907" i="25"/>
  <x:c r="I6907" i="25"/>
  <x:c r="J6907" i="25"/>
  <x:c r="K6907" i="25"/>
  <x:c r="L6907" i="25"/>
  <x:c r="M6907" i="25"/>
  <x:c r="N6907" i="25"/>
  <x:c r="P6907" i="25"/>
  <x:c r="Q6907" i="25"/>
  <x:c r="R6907" i="25"/>
  <x:c r="A6908" i="25"/>
  <x:c r="B6908" i="25"/>
  <x:c r="C6908" i="25"/>
  <x:c r="D6908" i="25"/>
  <x:c r="E6908" i="25"/>
  <x:c r="F6908" i="25"/>
  <x:c r="G6908" i="25"/>
  <x:c r="H6908" i="25"/>
  <x:c r="I6908" i="25"/>
  <x:c r="J6908" i="25"/>
  <x:c r="K6908" i="25"/>
  <x:c r="L6908" i="25"/>
  <x:c r="M6908" i="25"/>
  <x:c r="N6908" i="25"/>
  <x:c r="P6908" i="25"/>
  <x:c r="Q6908" i="25"/>
  <x:c r="R6908" i="25"/>
  <x:c r="A6909" i="25"/>
  <x:c r="B6909" i="25"/>
  <x:c r="C6909" i="25"/>
  <x:c r="D6909" i="25"/>
  <x:c r="E6909" i="25"/>
  <x:c r="F6909" i="25"/>
  <x:c r="G6909" i="25"/>
  <x:c r="H6909" i="25"/>
  <x:c r="I6909" i="25"/>
  <x:c r="J6909" i="25"/>
  <x:c r="K6909" i="25"/>
  <x:c r="L6909" i="25"/>
  <x:c r="M6909" i="25"/>
  <x:c r="N6909" i="25"/>
  <x:c r="P6909" i="25"/>
  <x:c r="Q6909" i="25"/>
  <x:c r="R6909" i="25"/>
  <x:c r="A6910" i="25"/>
  <x:c r="B6910" i="25"/>
  <x:c r="C6910" i="25"/>
  <x:c r="D6910" i="25"/>
  <x:c r="E6910" i="25"/>
  <x:c r="F6910" i="25"/>
  <x:c r="G6910" i="25"/>
  <x:c r="H6910" i="25"/>
  <x:c r="I6910" i="25"/>
  <x:c r="J6910" i="25"/>
  <x:c r="K6910" i="25"/>
  <x:c r="L6910" i="25"/>
  <x:c r="M6910" i="25"/>
  <x:c r="N6910" i="25"/>
  <x:c r="P6910" i="25"/>
  <x:c r="Q6910" i="25"/>
  <x:c r="R6910" i="25"/>
  <x:c r="A6911" i="25"/>
  <x:c r="B6911" i="25"/>
  <x:c r="C6911" i="25"/>
  <x:c r="D6911" i="25"/>
  <x:c r="E6911" i="25"/>
  <x:c r="F6911" i="25"/>
  <x:c r="G6911" i="25"/>
  <x:c r="H6911" i="25"/>
  <x:c r="I6911" i="25"/>
  <x:c r="J6911" i="25"/>
  <x:c r="K6911" i="25"/>
  <x:c r="L6911" i="25"/>
  <x:c r="M6911" i="25"/>
  <x:c r="N6911" i="25"/>
  <x:c r="P6911" i="25"/>
  <x:c r="Q6911" i="25"/>
  <x:c r="R6911" i="25"/>
  <x:c r="A6912" i="25"/>
  <x:c r="B6912" i="25"/>
  <x:c r="C6912" i="25"/>
  <x:c r="D6912" i="25"/>
  <x:c r="E6912" i="25"/>
  <x:c r="F6912" i="25"/>
  <x:c r="G6912" i="25"/>
  <x:c r="H6912" i="25"/>
  <x:c r="I6912" i="25"/>
  <x:c r="J6912" i="25"/>
  <x:c r="K6912" i="25"/>
  <x:c r="L6912" i="25"/>
  <x:c r="M6912" i="25"/>
  <x:c r="N6912" i="25"/>
  <x:c r="P6912" i="25"/>
  <x:c r="Q6912" i="25"/>
  <x:c r="R6912" i="25"/>
  <x:c r="A6913" i="25"/>
  <x:c r="B6913" i="25"/>
  <x:c r="C6913" i="25"/>
  <x:c r="D6913" i="25"/>
  <x:c r="E6913" i="25"/>
  <x:c r="F6913" i="25"/>
  <x:c r="G6913" i="25"/>
  <x:c r="H6913" i="25"/>
  <x:c r="I6913" i="25"/>
  <x:c r="J6913" i="25"/>
  <x:c r="K6913" i="25"/>
  <x:c r="L6913" i="25"/>
  <x:c r="M6913" i="25"/>
  <x:c r="N6913" i="25"/>
  <x:c r="P6913" i="25"/>
  <x:c r="Q6913" i="25"/>
  <x:c r="R6913" i="25"/>
  <x:c r="A6914" i="25"/>
  <x:c r="B6914" i="25"/>
  <x:c r="C6914" i="25"/>
  <x:c r="D6914" i="25"/>
  <x:c r="E6914" i="25"/>
  <x:c r="F6914" i="25"/>
  <x:c r="G6914" i="25"/>
  <x:c r="H6914" i="25"/>
  <x:c r="I6914" i="25"/>
  <x:c r="J6914" i="25"/>
  <x:c r="K6914" i="25"/>
  <x:c r="L6914" i="25"/>
  <x:c r="M6914" i="25"/>
  <x:c r="N6914" i="25"/>
  <x:c r="P6914" i="25"/>
  <x:c r="Q6914" i="25"/>
  <x:c r="R6914" i="25"/>
  <x:c r="A6915" i="25"/>
  <x:c r="B6915" i="25"/>
  <x:c r="C6915" i="25"/>
  <x:c r="D6915" i="25"/>
  <x:c r="E6915" i="25"/>
  <x:c r="F6915" i="25"/>
  <x:c r="G6915" i="25"/>
  <x:c r="H6915" i="25"/>
  <x:c r="I6915" i="25"/>
  <x:c r="J6915" i="25"/>
  <x:c r="K6915" i="25"/>
  <x:c r="L6915" i="25"/>
  <x:c r="M6915" i="25"/>
  <x:c r="N6915" i="25"/>
  <x:c r="P6915" i="25"/>
  <x:c r="Q6915" i="25"/>
  <x:c r="R6915" i="25"/>
  <x:c r="A6916" i="25"/>
  <x:c r="B6916" i="25"/>
  <x:c r="C6916" i="25"/>
  <x:c r="D6916" i="25"/>
  <x:c r="E6916" i="25"/>
  <x:c r="F6916" i="25"/>
  <x:c r="G6916" i="25"/>
  <x:c r="H6916" i="25"/>
  <x:c r="I6916" i="25"/>
  <x:c r="J6916" i="25"/>
  <x:c r="K6916" i="25"/>
  <x:c r="L6916" i="25"/>
  <x:c r="M6916" i="25"/>
  <x:c r="N6916" i="25"/>
  <x:c r="P6916" i="25"/>
  <x:c r="Q6916" i="25"/>
  <x:c r="R6916" i="25"/>
  <x:c r="A6917" i="25"/>
  <x:c r="B6917" i="25"/>
  <x:c r="C6917" i="25"/>
  <x:c r="D6917" i="25"/>
  <x:c r="E6917" i="25"/>
  <x:c r="F6917" i="25"/>
  <x:c r="G6917" i="25"/>
  <x:c r="H6917" i="25"/>
  <x:c r="I6917" i="25"/>
  <x:c r="J6917" i="25"/>
  <x:c r="K6917" i="25"/>
  <x:c r="L6917" i="25"/>
  <x:c r="M6917" i="25"/>
  <x:c r="N6917" i="25"/>
  <x:c r="P6917" i="25"/>
  <x:c r="Q6917" i="25"/>
  <x:c r="R6917" i="25"/>
  <x:c r="A6918" i="25"/>
  <x:c r="B6918" i="25"/>
  <x:c r="C6918" i="25"/>
  <x:c r="D6918" i="25"/>
  <x:c r="E6918" i="25"/>
  <x:c r="F6918" i="25"/>
  <x:c r="G6918" i="25"/>
  <x:c r="H6918" i="25"/>
  <x:c r="I6918" i="25"/>
  <x:c r="J6918" i="25"/>
  <x:c r="K6918" i="25"/>
  <x:c r="L6918" i="25"/>
  <x:c r="M6918" i="25"/>
  <x:c r="N6918" i="25"/>
  <x:c r="P6918" i="25"/>
  <x:c r="Q6918" i="25"/>
  <x:c r="R6918" i="25"/>
  <x:c r="A6919" i="25"/>
  <x:c r="B6919" i="25"/>
  <x:c r="C6919" i="25"/>
  <x:c r="D6919" i="25"/>
  <x:c r="E6919" i="25"/>
  <x:c r="F6919" i="25"/>
  <x:c r="G6919" i="25"/>
  <x:c r="H6919" i="25"/>
  <x:c r="I6919" i="25"/>
  <x:c r="J6919" i="25"/>
  <x:c r="K6919" i="25"/>
  <x:c r="L6919" i="25"/>
  <x:c r="M6919" i="25"/>
  <x:c r="N6919" i="25"/>
  <x:c r="P6919" i="25"/>
  <x:c r="Q6919" i="25"/>
  <x:c r="R6919" i="25"/>
  <x:c r="A6920" i="25"/>
  <x:c r="B6920" i="25"/>
  <x:c r="C6920" i="25"/>
  <x:c r="D6920" i="25"/>
  <x:c r="E6920" i="25"/>
  <x:c r="F6920" i="25"/>
  <x:c r="G6920" i="25"/>
  <x:c r="H6920" i="25"/>
  <x:c r="I6920" i="25"/>
  <x:c r="J6920" i="25"/>
  <x:c r="K6920" i="25"/>
  <x:c r="L6920" i="25"/>
  <x:c r="M6920" i="25"/>
  <x:c r="N6920" i="25"/>
  <x:c r="P6920" i="25"/>
  <x:c r="Q6920" i="25"/>
  <x:c r="R6920" i="25"/>
  <x:c r="A6921" i="25"/>
  <x:c r="B6921" i="25"/>
  <x:c r="C6921" i="25"/>
  <x:c r="D6921" i="25"/>
  <x:c r="E6921" i="25"/>
  <x:c r="F6921" i="25"/>
  <x:c r="G6921" i="25"/>
  <x:c r="H6921" i="25"/>
  <x:c r="I6921" i="25"/>
  <x:c r="J6921" i="25"/>
  <x:c r="K6921" i="25"/>
  <x:c r="L6921" i="25"/>
  <x:c r="M6921" i="25"/>
  <x:c r="N6921" i="25"/>
  <x:c r="P6921" i="25"/>
  <x:c r="Q6921" i="25"/>
  <x:c r="R6921" i="25"/>
  <x:c r="A6922" i="25"/>
  <x:c r="B6922" i="25"/>
  <x:c r="C6922" i="25"/>
  <x:c r="D6922" i="25"/>
  <x:c r="E6922" i="25"/>
  <x:c r="F6922" i="25"/>
  <x:c r="G6922" i="25"/>
  <x:c r="H6922" i="25"/>
  <x:c r="I6922" i="25"/>
  <x:c r="J6922" i="25"/>
  <x:c r="K6922" i="25"/>
  <x:c r="L6922" i="25"/>
  <x:c r="M6922" i="25"/>
  <x:c r="N6922" i="25"/>
  <x:c r="P6922" i="25"/>
  <x:c r="Q6922" i="25"/>
  <x:c r="R6922" i="25"/>
  <x:c r="A6923" i="25"/>
  <x:c r="B6923" i="25"/>
  <x:c r="C6923" i="25"/>
  <x:c r="D6923" i="25"/>
  <x:c r="E6923" i="25"/>
  <x:c r="F6923" i="25"/>
  <x:c r="G6923" i="25"/>
  <x:c r="H6923" i="25"/>
  <x:c r="I6923" i="25"/>
  <x:c r="J6923" i="25"/>
  <x:c r="K6923" i="25"/>
  <x:c r="L6923" i="25"/>
  <x:c r="M6923" i="25"/>
  <x:c r="N6923" i="25"/>
  <x:c r="P6923" i="25"/>
  <x:c r="Q6923" i="25"/>
  <x:c r="R6923" i="25"/>
  <x:c r="A6924" i="25"/>
  <x:c r="B6924" i="25"/>
  <x:c r="C6924" i="25"/>
  <x:c r="D6924" i="25"/>
  <x:c r="E6924" i="25"/>
  <x:c r="F6924" i="25"/>
  <x:c r="G6924" i="25"/>
  <x:c r="H6924" i="25"/>
  <x:c r="I6924" i="25"/>
  <x:c r="J6924" i="25"/>
  <x:c r="K6924" i="25"/>
  <x:c r="L6924" i="25"/>
  <x:c r="M6924" i="25"/>
  <x:c r="N6924" i="25"/>
  <x:c r="P6924" i="25"/>
  <x:c r="Q6924" i="25"/>
  <x:c r="R6924" i="25"/>
  <x:c r="A6925" i="25"/>
  <x:c r="B6925" i="25"/>
  <x:c r="C6925" i="25"/>
  <x:c r="D6925" i="25"/>
  <x:c r="E6925" i="25"/>
  <x:c r="F6925" i="25"/>
  <x:c r="G6925" i="25"/>
  <x:c r="H6925" i="25"/>
  <x:c r="I6925" i="25"/>
  <x:c r="J6925" i="25"/>
  <x:c r="K6925" i="25"/>
  <x:c r="L6925" i="25"/>
  <x:c r="M6925" i="25"/>
  <x:c r="N6925" i="25"/>
  <x:c r="P6925" i="25"/>
  <x:c r="Q6925" i="25"/>
  <x:c r="R6925" i="25"/>
  <x:c r="A6926" i="25"/>
  <x:c r="B6926" i="25"/>
  <x:c r="C6926" i="25"/>
  <x:c r="D6926" i="25"/>
  <x:c r="E6926" i="25"/>
  <x:c r="F6926" i="25"/>
  <x:c r="G6926" i="25"/>
  <x:c r="H6926" i="25"/>
  <x:c r="I6926" i="25"/>
  <x:c r="J6926" i="25"/>
  <x:c r="K6926" i="25"/>
  <x:c r="L6926" i="25"/>
  <x:c r="M6926" i="25"/>
  <x:c r="N6926" i="25"/>
  <x:c r="P6926" i="25"/>
  <x:c r="Q6926" i="25"/>
  <x:c r="R6926" i="25"/>
  <x:c r="A6927" i="25"/>
  <x:c r="B6927" i="25"/>
  <x:c r="C6927" i="25"/>
  <x:c r="D6927" i="25"/>
  <x:c r="E6927" i="25"/>
  <x:c r="F6927" i="25"/>
  <x:c r="G6927" i="25"/>
  <x:c r="H6927" i="25"/>
  <x:c r="I6927" i="25"/>
  <x:c r="J6927" i="25"/>
  <x:c r="K6927" i="25"/>
  <x:c r="L6927" i="25"/>
  <x:c r="M6927" i="25"/>
  <x:c r="N6927" i="25"/>
  <x:c r="P6927" i="25"/>
  <x:c r="Q6927" i="25"/>
  <x:c r="R6927" i="25"/>
  <x:c r="A6928" i="25"/>
  <x:c r="B6928" i="25"/>
  <x:c r="C6928" i="25"/>
  <x:c r="D6928" i="25"/>
  <x:c r="E6928" i="25"/>
  <x:c r="F6928" i="25"/>
  <x:c r="G6928" i="25"/>
  <x:c r="H6928" i="25"/>
  <x:c r="I6928" i="25"/>
  <x:c r="J6928" i="25"/>
  <x:c r="K6928" i="25"/>
  <x:c r="L6928" i="25"/>
  <x:c r="M6928" i="25"/>
  <x:c r="N6928" i="25"/>
  <x:c r="P6928" i="25"/>
  <x:c r="Q6928" i="25"/>
  <x:c r="R6928" i="25"/>
  <x:c r="A6929" i="25"/>
  <x:c r="B6929" i="25"/>
  <x:c r="C6929" i="25"/>
  <x:c r="D6929" i="25"/>
  <x:c r="E6929" i="25"/>
  <x:c r="F6929" i="25"/>
  <x:c r="G6929" i="25"/>
  <x:c r="H6929" i="25"/>
  <x:c r="I6929" i="25"/>
  <x:c r="J6929" i="25"/>
  <x:c r="K6929" i="25"/>
  <x:c r="L6929" i="25"/>
  <x:c r="M6929" i="25"/>
  <x:c r="N6929" i="25"/>
  <x:c r="P6929" i="25"/>
  <x:c r="Q6929" i="25"/>
  <x:c r="R6929" i="25"/>
  <x:c r="A6930" i="25"/>
  <x:c r="B6930" i="25"/>
  <x:c r="C6930" i="25"/>
  <x:c r="D6930" i="25"/>
  <x:c r="E6930" i="25"/>
  <x:c r="F6930" i="25"/>
  <x:c r="G6930" i="25"/>
  <x:c r="H6930" i="25"/>
  <x:c r="I6930" i="25"/>
  <x:c r="J6930" i="25"/>
  <x:c r="K6930" i="25"/>
  <x:c r="L6930" i="25"/>
  <x:c r="M6930" i="25"/>
  <x:c r="N6930" i="25"/>
  <x:c r="P6930" i="25"/>
  <x:c r="Q6930" i="25"/>
  <x:c r="R6930" i="25"/>
  <x:c r="A6931" i="25"/>
  <x:c r="B6931" i="25"/>
  <x:c r="C6931" i="25"/>
  <x:c r="D6931" i="25"/>
  <x:c r="E6931" i="25"/>
  <x:c r="F6931" i="25"/>
  <x:c r="G6931" i="25"/>
  <x:c r="H6931" i="25"/>
  <x:c r="I6931" i="25"/>
  <x:c r="J6931" i="25"/>
  <x:c r="K6931" i="25"/>
  <x:c r="L6931" i="25"/>
  <x:c r="M6931" i="25"/>
  <x:c r="N6931" i="25"/>
  <x:c r="P6931" i="25"/>
  <x:c r="Q6931" i="25"/>
  <x:c r="R6931" i="25"/>
  <x:c r="A6932" i="25"/>
  <x:c r="B6932" i="25"/>
  <x:c r="C6932" i="25"/>
  <x:c r="D6932" i="25"/>
  <x:c r="E6932" i="25"/>
  <x:c r="F6932" i="25"/>
  <x:c r="G6932" i="25"/>
  <x:c r="H6932" i="25"/>
  <x:c r="I6932" i="25"/>
  <x:c r="J6932" i="25"/>
  <x:c r="K6932" i="25"/>
  <x:c r="L6932" i="25"/>
  <x:c r="M6932" i="25"/>
  <x:c r="N6932" i="25"/>
  <x:c r="P6932" i="25"/>
  <x:c r="Q6932" i="25"/>
  <x:c r="R6932" i="25"/>
  <x:c r="A6933" i="25"/>
  <x:c r="B6933" i="25"/>
  <x:c r="C6933" i="25"/>
  <x:c r="D6933" i="25"/>
  <x:c r="E6933" i="25"/>
  <x:c r="F6933" i="25"/>
  <x:c r="G6933" i="25"/>
  <x:c r="H6933" i="25"/>
  <x:c r="I6933" i="25"/>
  <x:c r="J6933" i="25"/>
  <x:c r="K6933" i="25"/>
  <x:c r="L6933" i="25"/>
  <x:c r="M6933" i="25"/>
  <x:c r="N6933" i="25"/>
  <x:c r="P6933" i="25"/>
  <x:c r="Q6933" i="25"/>
  <x:c r="R6933" i="25"/>
  <x:c r="A6934" i="25"/>
  <x:c r="B6934" i="25"/>
  <x:c r="C6934" i="25"/>
  <x:c r="D6934" i="25"/>
  <x:c r="E6934" i="25"/>
  <x:c r="F6934" i="25"/>
  <x:c r="G6934" i="25"/>
  <x:c r="H6934" i="25"/>
  <x:c r="I6934" i="25"/>
  <x:c r="J6934" i="25"/>
  <x:c r="K6934" i="25"/>
  <x:c r="L6934" i="25"/>
  <x:c r="M6934" i="25"/>
  <x:c r="N6934" i="25"/>
  <x:c r="P6934" i="25"/>
  <x:c r="Q6934" i="25"/>
  <x:c r="R6934" i="25"/>
  <x:c r="A6935" i="25"/>
  <x:c r="B6935" i="25"/>
  <x:c r="C6935" i="25"/>
  <x:c r="D6935" i="25"/>
  <x:c r="E6935" i="25"/>
  <x:c r="F6935" i="25"/>
  <x:c r="G6935" i="25"/>
  <x:c r="H6935" i="25"/>
  <x:c r="I6935" i="25"/>
  <x:c r="J6935" i="25"/>
  <x:c r="K6935" i="25"/>
  <x:c r="L6935" i="25"/>
  <x:c r="M6935" i="25"/>
  <x:c r="N6935" i="25"/>
  <x:c r="P6935" i="25"/>
  <x:c r="Q6935" i="25"/>
  <x:c r="R6935" i="25"/>
  <x:c r="A6936" i="25"/>
  <x:c r="B6936" i="25"/>
  <x:c r="C6936" i="25"/>
  <x:c r="D6936" i="25"/>
  <x:c r="E6936" i="25"/>
  <x:c r="F6936" i="25"/>
  <x:c r="G6936" i="25"/>
  <x:c r="H6936" i="25"/>
  <x:c r="I6936" i="25"/>
  <x:c r="J6936" i="25"/>
  <x:c r="K6936" i="25"/>
  <x:c r="L6936" i="25"/>
  <x:c r="M6936" i="25"/>
  <x:c r="N6936" i="25"/>
  <x:c r="P6936" i="25"/>
  <x:c r="Q6936" i="25"/>
  <x:c r="R6936" i="25"/>
  <x:c r="A6937" i="25"/>
  <x:c r="B6937" i="25"/>
  <x:c r="C6937" i="25"/>
  <x:c r="D6937" i="25"/>
  <x:c r="E6937" i="25"/>
  <x:c r="F6937" i="25"/>
  <x:c r="G6937" i="25"/>
  <x:c r="H6937" i="25"/>
  <x:c r="I6937" i="25"/>
  <x:c r="J6937" i="25"/>
  <x:c r="K6937" i="25"/>
  <x:c r="L6937" i="25"/>
  <x:c r="M6937" i="25"/>
  <x:c r="N6937" i="25"/>
  <x:c r="P6937" i="25"/>
  <x:c r="Q6937" i="25"/>
  <x:c r="R6937" i="25"/>
  <x:c r="A6938" i="25"/>
  <x:c r="B6938" i="25"/>
  <x:c r="C6938" i="25"/>
  <x:c r="D6938" i="25"/>
  <x:c r="E6938" i="25"/>
  <x:c r="F6938" i="25"/>
  <x:c r="G6938" i="25"/>
  <x:c r="H6938" i="25"/>
  <x:c r="I6938" i="25"/>
  <x:c r="J6938" i="25"/>
  <x:c r="K6938" i="25"/>
  <x:c r="L6938" i="25"/>
  <x:c r="M6938" i="25"/>
  <x:c r="N6938" i="25"/>
  <x:c r="P6938" i="25"/>
  <x:c r="Q6938" i="25"/>
  <x:c r="R6938" i="25"/>
  <x:c r="A6939" i="25"/>
  <x:c r="B6939" i="25"/>
  <x:c r="C6939" i="25"/>
  <x:c r="D6939" i="25"/>
  <x:c r="E6939" i="25"/>
  <x:c r="F6939" i="25"/>
  <x:c r="G6939" i="25"/>
  <x:c r="H6939" i="25"/>
  <x:c r="I6939" i="25"/>
  <x:c r="J6939" i="25"/>
  <x:c r="K6939" i="25"/>
  <x:c r="L6939" i="25"/>
  <x:c r="M6939" i="25"/>
  <x:c r="N6939" i="25"/>
  <x:c r="P6939" i="25"/>
  <x:c r="Q6939" i="25"/>
  <x:c r="R6939" i="25"/>
  <x:c r="A6940" i="25"/>
  <x:c r="B6940" i="25"/>
  <x:c r="C6940" i="25"/>
  <x:c r="D6940" i="25"/>
  <x:c r="E6940" i="25"/>
  <x:c r="F6940" i="25"/>
  <x:c r="G6940" i="25"/>
  <x:c r="H6940" i="25"/>
  <x:c r="I6940" i="25"/>
  <x:c r="J6940" i="25"/>
  <x:c r="K6940" i="25"/>
  <x:c r="L6940" i="25"/>
  <x:c r="M6940" i="25"/>
  <x:c r="N6940" i="25"/>
  <x:c r="P6940" i="25"/>
  <x:c r="Q6940" i="25"/>
  <x:c r="R6940" i="25"/>
  <x:c r="A6941" i="25"/>
  <x:c r="B6941" i="25"/>
  <x:c r="C6941" i="25"/>
  <x:c r="D6941" i="25"/>
  <x:c r="E6941" i="25"/>
  <x:c r="F6941" i="25"/>
  <x:c r="G6941" i="25"/>
  <x:c r="H6941" i="25"/>
  <x:c r="I6941" i="25"/>
  <x:c r="J6941" i="25"/>
  <x:c r="K6941" i="25"/>
  <x:c r="L6941" i="25"/>
  <x:c r="M6941" i="25"/>
  <x:c r="N6941" i="25"/>
  <x:c r="P6941" i="25"/>
  <x:c r="Q6941" i="25"/>
  <x:c r="R6941" i="25"/>
  <x:c r="A6942" i="25"/>
  <x:c r="B6942" i="25"/>
  <x:c r="C6942" i="25"/>
  <x:c r="D6942" i="25"/>
  <x:c r="E6942" i="25"/>
  <x:c r="F6942" i="25"/>
  <x:c r="G6942" i="25"/>
  <x:c r="H6942" i="25"/>
  <x:c r="I6942" i="25"/>
  <x:c r="J6942" i="25"/>
  <x:c r="K6942" i="25"/>
  <x:c r="L6942" i="25"/>
  <x:c r="M6942" i="25"/>
  <x:c r="N6942" i="25"/>
  <x:c r="P6942" i="25"/>
  <x:c r="Q6942" i="25"/>
  <x:c r="R6942" i="25"/>
  <x:c r="A6943" i="25"/>
  <x:c r="B6943" i="25"/>
  <x:c r="C6943" i="25"/>
  <x:c r="D6943" i="25"/>
  <x:c r="E6943" i="25"/>
  <x:c r="F6943" i="25"/>
  <x:c r="G6943" i="25"/>
  <x:c r="H6943" i="25"/>
  <x:c r="I6943" i="25"/>
  <x:c r="J6943" i="25"/>
  <x:c r="K6943" i="25"/>
  <x:c r="L6943" i="25"/>
  <x:c r="M6943" i="25"/>
  <x:c r="N6943" i="25"/>
  <x:c r="P6943" i="25"/>
  <x:c r="Q6943" i="25"/>
  <x:c r="R6943" i="25"/>
  <x:c r="A6944" i="25"/>
  <x:c r="B6944" i="25"/>
  <x:c r="C6944" i="25"/>
  <x:c r="D6944" i="25"/>
  <x:c r="E6944" i="25"/>
  <x:c r="F6944" i="25"/>
  <x:c r="G6944" i="25"/>
  <x:c r="H6944" i="25"/>
  <x:c r="I6944" i="25"/>
  <x:c r="J6944" i="25"/>
  <x:c r="K6944" i="25"/>
  <x:c r="L6944" i="25"/>
  <x:c r="M6944" i="25"/>
  <x:c r="N6944" i="25"/>
  <x:c r="P6944" i="25"/>
  <x:c r="Q6944" i="25"/>
  <x:c r="R6944" i="25"/>
  <x:c r="A6945" i="25"/>
  <x:c r="B6945" i="25"/>
  <x:c r="C6945" i="25"/>
  <x:c r="D6945" i="25"/>
  <x:c r="E6945" i="25"/>
  <x:c r="F6945" i="25"/>
  <x:c r="G6945" i="25"/>
  <x:c r="H6945" i="25"/>
  <x:c r="I6945" i="25"/>
  <x:c r="J6945" i="25"/>
  <x:c r="K6945" i="25"/>
  <x:c r="L6945" i="25"/>
  <x:c r="M6945" i="25"/>
  <x:c r="N6945" i="25"/>
  <x:c r="P6945" i="25"/>
  <x:c r="Q6945" i="25"/>
  <x:c r="R6945" i="25"/>
  <x:c r="A6946" i="25"/>
  <x:c r="B6946" i="25"/>
  <x:c r="C6946" i="25"/>
  <x:c r="D6946" i="25"/>
  <x:c r="E6946" i="25"/>
  <x:c r="F6946" i="25"/>
  <x:c r="G6946" i="25"/>
  <x:c r="H6946" i="25"/>
  <x:c r="I6946" i="25"/>
  <x:c r="J6946" i="25"/>
  <x:c r="K6946" i="25"/>
  <x:c r="L6946" i="25"/>
  <x:c r="M6946" i="25"/>
  <x:c r="N6946" i="25"/>
  <x:c r="P6946" i="25"/>
  <x:c r="Q6946" i="25"/>
  <x:c r="R6946" i="25"/>
  <x:c r="A6947" i="25"/>
  <x:c r="B6947" i="25"/>
  <x:c r="C6947" i="25"/>
  <x:c r="D6947" i="25"/>
  <x:c r="E6947" i="25"/>
  <x:c r="F6947" i="25"/>
  <x:c r="G6947" i="25"/>
  <x:c r="H6947" i="25"/>
  <x:c r="I6947" i="25"/>
  <x:c r="J6947" i="25"/>
  <x:c r="K6947" i="25"/>
  <x:c r="L6947" i="25"/>
  <x:c r="M6947" i="25"/>
  <x:c r="N6947" i="25"/>
  <x:c r="P6947" i="25"/>
  <x:c r="Q6947" i="25"/>
  <x:c r="R6947" i="25"/>
  <x:c r="A6948" i="25"/>
  <x:c r="B6948" i="25"/>
  <x:c r="C6948" i="25"/>
  <x:c r="D6948" i="25"/>
  <x:c r="E6948" i="25"/>
  <x:c r="F6948" i="25"/>
  <x:c r="G6948" i="25"/>
  <x:c r="H6948" i="25"/>
  <x:c r="I6948" i="25"/>
  <x:c r="J6948" i="25"/>
  <x:c r="K6948" i="25"/>
  <x:c r="L6948" i="25"/>
  <x:c r="M6948" i="25"/>
  <x:c r="N6948" i="25"/>
  <x:c r="P6948" i="25"/>
  <x:c r="Q6948" i="25"/>
  <x:c r="R6948" i="25"/>
  <x:c r="A6949" i="25"/>
  <x:c r="B6949" i="25"/>
  <x:c r="C6949" i="25"/>
  <x:c r="D6949" i="25"/>
  <x:c r="E6949" i="25"/>
  <x:c r="F6949" i="25"/>
  <x:c r="G6949" i="25"/>
  <x:c r="H6949" i="25"/>
  <x:c r="I6949" i="25"/>
  <x:c r="J6949" i="25"/>
  <x:c r="K6949" i="25"/>
  <x:c r="L6949" i="25"/>
  <x:c r="M6949" i="25"/>
  <x:c r="N6949" i="25"/>
  <x:c r="P6949" i="25"/>
  <x:c r="Q6949" i="25"/>
  <x:c r="R6949" i="25"/>
  <x:c r="A6950" i="25"/>
  <x:c r="B6950" i="25"/>
  <x:c r="C6950" i="25"/>
  <x:c r="D6950" i="25"/>
  <x:c r="E6950" i="25"/>
  <x:c r="F6950" i="25"/>
  <x:c r="G6950" i="25"/>
  <x:c r="H6950" i="25"/>
  <x:c r="I6950" i="25"/>
  <x:c r="J6950" i="25"/>
  <x:c r="K6950" i="25"/>
  <x:c r="L6950" i="25"/>
  <x:c r="M6950" i="25"/>
  <x:c r="N6950" i="25"/>
  <x:c r="P6950" i="25"/>
  <x:c r="Q6950" i="25"/>
  <x:c r="R6950" i="25"/>
  <x:c r="A6951" i="25"/>
  <x:c r="B6951" i="25"/>
  <x:c r="C6951" i="25"/>
  <x:c r="D6951" i="25"/>
  <x:c r="E6951" i="25"/>
  <x:c r="F6951" i="25"/>
  <x:c r="G6951" i="25"/>
  <x:c r="H6951" i="25"/>
  <x:c r="I6951" i="25"/>
  <x:c r="J6951" i="25"/>
  <x:c r="K6951" i="25"/>
  <x:c r="L6951" i="25"/>
  <x:c r="M6951" i="25"/>
  <x:c r="N6951" i="25"/>
  <x:c r="P6951" i="25"/>
  <x:c r="Q6951" i="25"/>
  <x:c r="R6951" i="25"/>
  <x:c r="A6952" i="25"/>
  <x:c r="B6952" i="25"/>
  <x:c r="C6952" i="25"/>
  <x:c r="D6952" i="25"/>
  <x:c r="E6952" i="25"/>
  <x:c r="F6952" i="25"/>
  <x:c r="G6952" i="25"/>
  <x:c r="H6952" i="25"/>
  <x:c r="I6952" i="25"/>
  <x:c r="J6952" i="25"/>
  <x:c r="K6952" i="25"/>
  <x:c r="L6952" i="25"/>
  <x:c r="M6952" i="25"/>
  <x:c r="N6952" i="25"/>
  <x:c r="P6952" i="25"/>
  <x:c r="Q6952" i="25"/>
  <x:c r="R6952" i="25"/>
  <x:c r="A6953" i="25"/>
  <x:c r="B6953" i="25"/>
  <x:c r="C6953" i="25"/>
  <x:c r="D6953" i="25"/>
  <x:c r="E6953" i="25"/>
  <x:c r="F6953" i="25"/>
  <x:c r="G6953" i="25"/>
  <x:c r="H6953" i="25"/>
  <x:c r="I6953" i="25"/>
  <x:c r="J6953" i="25"/>
  <x:c r="K6953" i="25"/>
  <x:c r="L6953" i="25"/>
  <x:c r="M6953" i="25"/>
  <x:c r="N6953" i="25"/>
  <x:c r="P6953" i="25"/>
  <x:c r="Q6953" i="25"/>
  <x:c r="R6953" i="25"/>
  <x:c r="A6954" i="25"/>
  <x:c r="B6954" i="25"/>
  <x:c r="C6954" i="25"/>
  <x:c r="D6954" i="25"/>
  <x:c r="E6954" i="25"/>
  <x:c r="F6954" i="25"/>
  <x:c r="G6954" i="25"/>
  <x:c r="H6954" i="25"/>
  <x:c r="I6954" i="25"/>
  <x:c r="J6954" i="25"/>
  <x:c r="K6954" i="25"/>
  <x:c r="L6954" i="25"/>
  <x:c r="M6954" i="25"/>
  <x:c r="N6954" i="25"/>
  <x:c r="P6954" i="25"/>
  <x:c r="Q6954" i="25"/>
  <x:c r="R6954" i="25"/>
  <x:c r="A6955" i="25"/>
  <x:c r="B6955" i="25"/>
  <x:c r="C6955" i="25"/>
  <x:c r="D6955" i="25"/>
  <x:c r="E6955" i="25"/>
  <x:c r="F6955" i="25"/>
  <x:c r="G6955" i="25"/>
  <x:c r="H6955" i="25"/>
  <x:c r="I6955" i="25"/>
  <x:c r="J6955" i="25"/>
  <x:c r="K6955" i="25"/>
  <x:c r="L6955" i="25"/>
  <x:c r="M6955" i="25"/>
  <x:c r="N6955" i="25"/>
  <x:c r="P6955" i="25"/>
  <x:c r="Q6955" i="25"/>
  <x:c r="R6955" i="25"/>
  <x:c r="A6956" i="25"/>
  <x:c r="B6956" i="25"/>
  <x:c r="C6956" i="25"/>
  <x:c r="D6956" i="25"/>
  <x:c r="E6956" i="25"/>
  <x:c r="F6956" i="25"/>
  <x:c r="G6956" i="25"/>
  <x:c r="H6956" i="25"/>
  <x:c r="I6956" i="25"/>
  <x:c r="J6956" i="25"/>
  <x:c r="K6956" i="25"/>
  <x:c r="L6956" i="25"/>
  <x:c r="M6956" i="25"/>
  <x:c r="N6956" i="25"/>
  <x:c r="P6956" i="25"/>
  <x:c r="Q6956" i="25"/>
  <x:c r="R6956" i="25"/>
  <x:c r="A6957" i="25"/>
  <x:c r="B6957" i="25"/>
  <x:c r="C6957" i="25"/>
  <x:c r="D6957" i="25"/>
  <x:c r="E6957" i="25"/>
  <x:c r="F6957" i="25"/>
  <x:c r="G6957" i="25"/>
  <x:c r="H6957" i="25"/>
  <x:c r="I6957" i="25"/>
  <x:c r="J6957" i="25"/>
  <x:c r="K6957" i="25"/>
  <x:c r="L6957" i="25"/>
  <x:c r="M6957" i="25"/>
  <x:c r="N6957" i="25"/>
  <x:c r="P6957" i="25"/>
  <x:c r="Q6957" i="25"/>
  <x:c r="R6957" i="25"/>
  <x:c r="A6958" i="25"/>
  <x:c r="B6958" i="25"/>
  <x:c r="C6958" i="25"/>
  <x:c r="D6958" i="25"/>
  <x:c r="E6958" i="25"/>
  <x:c r="F6958" i="25"/>
  <x:c r="G6958" i="25"/>
  <x:c r="H6958" i="25"/>
  <x:c r="I6958" i="25"/>
  <x:c r="J6958" i="25"/>
  <x:c r="K6958" i="25"/>
  <x:c r="L6958" i="25"/>
  <x:c r="M6958" i="25"/>
  <x:c r="N6958" i="25"/>
  <x:c r="P6958" i="25"/>
  <x:c r="Q6958" i="25"/>
  <x:c r="R6958" i="25"/>
  <x:c r="A6959" i="25"/>
  <x:c r="B6959" i="25"/>
  <x:c r="C6959" i="25"/>
  <x:c r="D6959" i="25"/>
  <x:c r="E6959" i="25"/>
  <x:c r="F6959" i="25"/>
  <x:c r="G6959" i="25"/>
  <x:c r="H6959" i="25"/>
  <x:c r="I6959" i="25"/>
  <x:c r="J6959" i="25"/>
  <x:c r="K6959" i="25"/>
  <x:c r="L6959" i="25"/>
  <x:c r="M6959" i="25"/>
  <x:c r="N6959" i="25"/>
  <x:c r="P6959" i="25"/>
  <x:c r="Q6959" i="25"/>
  <x:c r="R6959" i="25"/>
  <x:c r="A6960" i="25"/>
  <x:c r="B6960" i="25"/>
  <x:c r="C6960" i="25"/>
  <x:c r="D6960" i="25"/>
  <x:c r="E6960" i="25"/>
  <x:c r="F6960" i="25"/>
  <x:c r="G6960" i="25"/>
  <x:c r="H6960" i="25"/>
  <x:c r="I6960" i="25"/>
  <x:c r="J6960" i="25"/>
  <x:c r="K6960" i="25"/>
  <x:c r="L6960" i="25"/>
  <x:c r="M6960" i="25"/>
  <x:c r="N6960" i="25"/>
  <x:c r="P6960" i="25"/>
  <x:c r="Q6960" i="25"/>
  <x:c r="R6960" i="25"/>
  <x:c r="A6961" i="25"/>
  <x:c r="B6961" i="25"/>
  <x:c r="C6961" i="25"/>
  <x:c r="D6961" i="25"/>
  <x:c r="E6961" i="25"/>
  <x:c r="F6961" i="25"/>
  <x:c r="G6961" i="25"/>
  <x:c r="H6961" i="25"/>
  <x:c r="I6961" i="25"/>
  <x:c r="J6961" i="25"/>
  <x:c r="K6961" i="25"/>
  <x:c r="L6961" i="25"/>
  <x:c r="M6961" i="25"/>
  <x:c r="N6961" i="25"/>
  <x:c r="P6961" i="25"/>
  <x:c r="Q6961" i="25"/>
  <x:c r="R6961" i="25"/>
  <x:c r="A6962" i="25"/>
  <x:c r="B6962" i="25"/>
  <x:c r="C6962" i="25"/>
  <x:c r="D6962" i="25"/>
  <x:c r="E6962" i="25"/>
  <x:c r="F6962" i="25"/>
  <x:c r="G6962" i="25"/>
  <x:c r="H6962" i="25"/>
  <x:c r="I6962" i="25"/>
  <x:c r="J6962" i="25"/>
  <x:c r="K6962" i="25"/>
  <x:c r="L6962" i="25"/>
  <x:c r="M6962" i="25"/>
  <x:c r="N6962" i="25"/>
  <x:c r="P6962" i="25"/>
  <x:c r="Q6962" i="25"/>
  <x:c r="R6962" i="25"/>
  <x:c r="A6963" i="25"/>
  <x:c r="B6963" i="25"/>
  <x:c r="C6963" i="25"/>
  <x:c r="D6963" i="25"/>
  <x:c r="E6963" i="25"/>
  <x:c r="F6963" i="25"/>
  <x:c r="G6963" i="25"/>
  <x:c r="H6963" i="25"/>
  <x:c r="I6963" i="25"/>
  <x:c r="J6963" i="25"/>
  <x:c r="K6963" i="25"/>
  <x:c r="L6963" i="25"/>
  <x:c r="M6963" i="25"/>
  <x:c r="N6963" i="25"/>
  <x:c r="P6963" i="25"/>
  <x:c r="Q6963" i="25"/>
  <x:c r="R6963" i="25"/>
  <x:c r="A6964" i="25"/>
  <x:c r="B6964" i="25"/>
  <x:c r="C6964" i="25"/>
  <x:c r="D6964" i="25"/>
  <x:c r="E6964" i="25"/>
  <x:c r="F6964" i="25"/>
  <x:c r="G6964" i="25"/>
  <x:c r="H6964" i="25"/>
  <x:c r="I6964" i="25"/>
  <x:c r="J6964" i="25"/>
  <x:c r="K6964" i="25"/>
  <x:c r="L6964" i="25"/>
  <x:c r="M6964" i="25"/>
  <x:c r="N6964" i="25"/>
  <x:c r="P6964" i="25"/>
  <x:c r="Q6964" i="25"/>
  <x:c r="R6964" i="25"/>
  <x:c r="A6965" i="25"/>
  <x:c r="B6965" i="25"/>
  <x:c r="C6965" i="25"/>
  <x:c r="D6965" i="25"/>
  <x:c r="E6965" i="25"/>
  <x:c r="F6965" i="25"/>
  <x:c r="G6965" i="25"/>
  <x:c r="H6965" i="25"/>
  <x:c r="I6965" i="25"/>
  <x:c r="J6965" i="25"/>
  <x:c r="K6965" i="25"/>
  <x:c r="L6965" i="25"/>
  <x:c r="M6965" i="25"/>
  <x:c r="N6965" i="25"/>
  <x:c r="P6965" i="25"/>
  <x:c r="Q6965" i="25"/>
  <x:c r="R6965" i="25"/>
  <x:c r="A6966" i="25"/>
  <x:c r="B6966" i="25"/>
  <x:c r="C6966" i="25"/>
  <x:c r="D6966" i="25"/>
  <x:c r="E6966" i="25"/>
  <x:c r="F6966" i="25"/>
  <x:c r="G6966" i="25"/>
  <x:c r="H6966" i="25"/>
  <x:c r="I6966" i="25"/>
  <x:c r="J6966" i="25"/>
  <x:c r="K6966" i="25"/>
  <x:c r="L6966" i="25"/>
  <x:c r="M6966" i="25"/>
  <x:c r="N6966" i="25"/>
  <x:c r="P6966" i="25"/>
  <x:c r="Q6966" i="25"/>
  <x:c r="R6966" i="25"/>
  <x:c r="A6967" i="25"/>
  <x:c r="B6967" i="25"/>
  <x:c r="C6967" i="25"/>
  <x:c r="D6967" i="25"/>
  <x:c r="E6967" i="25"/>
  <x:c r="F6967" i="25"/>
  <x:c r="G6967" i="25"/>
  <x:c r="H6967" i="25"/>
  <x:c r="I6967" i="25"/>
  <x:c r="J6967" i="25"/>
  <x:c r="K6967" i="25"/>
  <x:c r="L6967" i="25"/>
  <x:c r="M6967" i="25"/>
  <x:c r="N6967" i="25"/>
  <x:c r="P6967" i="25"/>
  <x:c r="Q6967" i="25"/>
  <x:c r="R6967" i="25"/>
  <x:c r="A6968" i="25"/>
  <x:c r="B6968" i="25"/>
  <x:c r="C6968" i="25"/>
  <x:c r="D6968" i="25"/>
  <x:c r="E6968" i="25"/>
  <x:c r="F6968" i="25"/>
  <x:c r="G6968" i="25"/>
  <x:c r="H6968" i="25"/>
  <x:c r="I6968" i="25"/>
  <x:c r="J6968" i="25"/>
  <x:c r="K6968" i="25"/>
  <x:c r="L6968" i="25"/>
  <x:c r="M6968" i="25"/>
  <x:c r="N6968" i="25"/>
  <x:c r="P6968" i="25"/>
  <x:c r="Q6968" i="25"/>
  <x:c r="R6968" i="25"/>
  <x:c r="A6969" i="25"/>
  <x:c r="B6969" i="25"/>
  <x:c r="C6969" i="25"/>
  <x:c r="D6969" i="25"/>
  <x:c r="E6969" i="25"/>
  <x:c r="F6969" i="25"/>
  <x:c r="G6969" i="25"/>
  <x:c r="H6969" i="25"/>
  <x:c r="I6969" i="25"/>
  <x:c r="J6969" i="25"/>
  <x:c r="K6969" i="25"/>
  <x:c r="L6969" i="25"/>
  <x:c r="M6969" i="25"/>
  <x:c r="N6969" i="25"/>
  <x:c r="P6969" i="25"/>
  <x:c r="Q6969" i="25"/>
  <x:c r="R6969" i="25"/>
  <x:c r="A6970" i="25"/>
  <x:c r="B6970" i="25"/>
  <x:c r="C6970" i="25"/>
  <x:c r="D6970" i="25"/>
  <x:c r="E6970" i="25"/>
  <x:c r="F6970" i="25"/>
  <x:c r="G6970" i="25"/>
  <x:c r="H6970" i="25"/>
  <x:c r="I6970" i="25"/>
  <x:c r="J6970" i="25"/>
  <x:c r="K6970" i="25"/>
  <x:c r="L6970" i="25"/>
  <x:c r="M6970" i="25"/>
  <x:c r="N6970" i="25"/>
  <x:c r="P6970" i="25"/>
  <x:c r="Q6970" i="25"/>
  <x:c r="R6970" i="25"/>
  <x:c r="A6971" i="25"/>
  <x:c r="B6971" i="25"/>
  <x:c r="C6971" i="25"/>
  <x:c r="D6971" i="25"/>
  <x:c r="E6971" i="25"/>
  <x:c r="F6971" i="25"/>
  <x:c r="G6971" i="25"/>
  <x:c r="H6971" i="25"/>
  <x:c r="I6971" i="25"/>
  <x:c r="J6971" i="25"/>
  <x:c r="K6971" i="25"/>
  <x:c r="L6971" i="25"/>
  <x:c r="M6971" i="25"/>
  <x:c r="N6971" i="25"/>
  <x:c r="P6971" i="25"/>
  <x:c r="Q6971" i="25"/>
  <x:c r="R6971" i="25"/>
  <x:c r="A6972" i="25"/>
  <x:c r="B6972" i="25"/>
  <x:c r="C6972" i="25"/>
  <x:c r="D6972" i="25"/>
  <x:c r="E6972" i="25"/>
  <x:c r="F6972" i="25"/>
  <x:c r="G6972" i="25"/>
  <x:c r="H6972" i="25"/>
  <x:c r="I6972" i="25"/>
  <x:c r="J6972" i="25"/>
  <x:c r="K6972" i="25"/>
  <x:c r="L6972" i="25"/>
  <x:c r="M6972" i="25"/>
  <x:c r="N6972" i="25"/>
  <x:c r="P6972" i="25"/>
  <x:c r="Q6972" i="25"/>
  <x:c r="R6972" i="25"/>
  <x:c r="A6973" i="25"/>
  <x:c r="B6973" i="25"/>
  <x:c r="C6973" i="25"/>
  <x:c r="D6973" i="25"/>
  <x:c r="E6973" i="25"/>
  <x:c r="F6973" i="25"/>
  <x:c r="G6973" i="25"/>
  <x:c r="H6973" i="25"/>
  <x:c r="I6973" i="25"/>
  <x:c r="J6973" i="25"/>
  <x:c r="K6973" i="25"/>
  <x:c r="L6973" i="25"/>
  <x:c r="M6973" i="25"/>
  <x:c r="N6973" i="25"/>
  <x:c r="P6973" i="25"/>
  <x:c r="Q6973" i="25"/>
  <x:c r="R6973" i="25"/>
  <x:c r="A6974" i="25"/>
  <x:c r="B6974" i="25"/>
  <x:c r="C6974" i="25"/>
  <x:c r="D6974" i="25"/>
  <x:c r="E6974" i="25"/>
  <x:c r="F6974" i="25"/>
  <x:c r="G6974" i="25"/>
  <x:c r="H6974" i="25"/>
  <x:c r="I6974" i="25"/>
  <x:c r="J6974" i="25"/>
  <x:c r="K6974" i="25"/>
  <x:c r="L6974" i="25"/>
  <x:c r="M6974" i="25"/>
  <x:c r="N6974" i="25"/>
  <x:c r="P6974" i="25"/>
  <x:c r="Q6974" i="25"/>
  <x:c r="R6974" i="25"/>
  <x:c r="A6975" i="25"/>
  <x:c r="B6975" i="25"/>
  <x:c r="C6975" i="25"/>
  <x:c r="D6975" i="25"/>
  <x:c r="E6975" i="25"/>
  <x:c r="F6975" i="25"/>
  <x:c r="G6975" i="25"/>
  <x:c r="H6975" i="25"/>
  <x:c r="I6975" i="25"/>
  <x:c r="J6975" i="25"/>
  <x:c r="K6975" i="25"/>
  <x:c r="L6975" i="25"/>
  <x:c r="M6975" i="25"/>
  <x:c r="N6975" i="25"/>
  <x:c r="P6975" i="25"/>
  <x:c r="Q6975" i="25"/>
  <x:c r="R6975" i="25"/>
  <x:c r="A6976" i="25"/>
  <x:c r="B6976" i="25"/>
  <x:c r="C6976" i="25"/>
  <x:c r="D6976" i="25"/>
  <x:c r="E6976" i="25"/>
  <x:c r="F6976" i="25"/>
  <x:c r="G6976" i="25"/>
  <x:c r="H6976" i="25"/>
  <x:c r="I6976" i="25"/>
  <x:c r="J6976" i="25"/>
  <x:c r="K6976" i="25"/>
  <x:c r="L6976" i="25"/>
  <x:c r="M6976" i="25"/>
  <x:c r="N6976" i="25"/>
  <x:c r="P6976" i="25"/>
  <x:c r="Q6976" i="25"/>
  <x:c r="R6976" i="25"/>
  <x:c r="A6977" i="25"/>
  <x:c r="B6977" i="25"/>
  <x:c r="C6977" i="25"/>
  <x:c r="D6977" i="25"/>
  <x:c r="E6977" i="25"/>
  <x:c r="F6977" i="25"/>
  <x:c r="G6977" i="25"/>
  <x:c r="H6977" i="25"/>
  <x:c r="I6977" i="25"/>
  <x:c r="J6977" i="25"/>
  <x:c r="K6977" i="25"/>
  <x:c r="L6977" i="25"/>
  <x:c r="M6977" i="25"/>
  <x:c r="N6977" i="25"/>
  <x:c r="P6977" i="25"/>
  <x:c r="Q6977" i="25"/>
  <x:c r="R6977" i="25"/>
  <x:c r="A6978" i="25"/>
  <x:c r="B6978" i="25"/>
  <x:c r="C6978" i="25"/>
  <x:c r="D6978" i="25"/>
  <x:c r="E6978" i="25"/>
  <x:c r="F6978" i="25"/>
  <x:c r="G6978" i="25"/>
  <x:c r="H6978" i="25"/>
  <x:c r="I6978" i="25"/>
  <x:c r="J6978" i="25"/>
  <x:c r="K6978" i="25"/>
  <x:c r="L6978" i="25"/>
  <x:c r="M6978" i="25"/>
  <x:c r="N6978" i="25"/>
  <x:c r="P6978" i="25"/>
  <x:c r="Q6978" i="25"/>
  <x:c r="R6978" i="25"/>
  <x:c r="A6979" i="25"/>
  <x:c r="B6979" i="25"/>
  <x:c r="C6979" i="25"/>
  <x:c r="D6979" i="25"/>
  <x:c r="E6979" i="25"/>
  <x:c r="F6979" i="25"/>
  <x:c r="G6979" i="25"/>
  <x:c r="H6979" i="25"/>
  <x:c r="I6979" i="25"/>
  <x:c r="J6979" i="25"/>
  <x:c r="K6979" i="25"/>
  <x:c r="L6979" i="25"/>
  <x:c r="M6979" i="25"/>
  <x:c r="N6979" i="25"/>
  <x:c r="P6979" i="25"/>
  <x:c r="Q6979" i="25"/>
  <x:c r="R6979" i="25"/>
  <x:c r="A6980" i="25"/>
  <x:c r="B6980" i="25"/>
  <x:c r="C6980" i="25"/>
  <x:c r="D6980" i="25"/>
  <x:c r="E6980" i="25"/>
  <x:c r="F6980" i="25"/>
  <x:c r="G6980" i="25"/>
  <x:c r="H6980" i="25"/>
  <x:c r="I6980" i="25"/>
  <x:c r="J6980" i="25"/>
  <x:c r="K6980" i="25"/>
  <x:c r="L6980" i="25"/>
  <x:c r="M6980" i="25"/>
  <x:c r="N6980" i="25"/>
  <x:c r="P6980" i="25"/>
  <x:c r="Q6980" i="25"/>
  <x:c r="R6980" i="25"/>
  <x:c r="A6981" i="25"/>
  <x:c r="B6981" i="25"/>
  <x:c r="C6981" i="25"/>
  <x:c r="D6981" i="25"/>
  <x:c r="E6981" i="25"/>
  <x:c r="F6981" i="25"/>
  <x:c r="G6981" i="25"/>
  <x:c r="H6981" i="25"/>
  <x:c r="I6981" i="25"/>
  <x:c r="J6981" i="25"/>
  <x:c r="K6981" i="25"/>
  <x:c r="L6981" i="25"/>
  <x:c r="M6981" i="25"/>
  <x:c r="N6981" i="25"/>
  <x:c r="P6981" i="25"/>
  <x:c r="Q6981" i="25"/>
  <x:c r="R6981" i="25"/>
  <x:c r="A6982" i="25"/>
  <x:c r="B6982" i="25"/>
  <x:c r="C6982" i="25"/>
  <x:c r="D6982" i="25"/>
  <x:c r="E6982" i="25"/>
  <x:c r="F6982" i="25"/>
  <x:c r="G6982" i="25"/>
  <x:c r="H6982" i="25"/>
  <x:c r="I6982" i="25"/>
  <x:c r="J6982" i="25"/>
  <x:c r="K6982" i="25"/>
  <x:c r="L6982" i="25"/>
  <x:c r="M6982" i="25"/>
  <x:c r="N6982" i="25"/>
  <x:c r="P6982" i="25"/>
  <x:c r="Q6982" i="25"/>
  <x:c r="R6982" i="25"/>
  <x:c r="A6983" i="25"/>
  <x:c r="B6983" i="25"/>
  <x:c r="C6983" i="25"/>
  <x:c r="D6983" i="25"/>
  <x:c r="E6983" i="25"/>
  <x:c r="F6983" i="25"/>
  <x:c r="G6983" i="25"/>
  <x:c r="H6983" i="25"/>
  <x:c r="I6983" i="25"/>
  <x:c r="J6983" i="25"/>
  <x:c r="K6983" i="25"/>
  <x:c r="L6983" i="25"/>
  <x:c r="M6983" i="25"/>
  <x:c r="N6983" i="25"/>
  <x:c r="P6983" i="25"/>
  <x:c r="Q6983" i="25"/>
  <x:c r="R6983" i="25"/>
  <x:c r="A6984" i="25"/>
  <x:c r="B6984" i="25"/>
  <x:c r="C6984" i="25"/>
  <x:c r="D6984" i="25"/>
  <x:c r="E6984" i="25"/>
  <x:c r="F6984" i="25"/>
  <x:c r="G6984" i="25"/>
  <x:c r="H6984" i="25"/>
  <x:c r="I6984" i="25"/>
  <x:c r="J6984" i="25"/>
  <x:c r="K6984" i="25"/>
  <x:c r="L6984" i="25"/>
  <x:c r="M6984" i="25"/>
  <x:c r="N6984" i="25"/>
  <x:c r="P6984" i="25"/>
  <x:c r="Q6984" i="25"/>
  <x:c r="R6984" i="25"/>
  <x:c r="A6985" i="25"/>
  <x:c r="B6985" i="25"/>
  <x:c r="C6985" i="25"/>
  <x:c r="D6985" i="25"/>
  <x:c r="E6985" i="25"/>
  <x:c r="F6985" i="25"/>
  <x:c r="G6985" i="25"/>
  <x:c r="H6985" i="25"/>
  <x:c r="I6985" i="25"/>
  <x:c r="J6985" i="25"/>
  <x:c r="K6985" i="25"/>
  <x:c r="L6985" i="25"/>
  <x:c r="M6985" i="25"/>
  <x:c r="N6985" i="25"/>
  <x:c r="P6985" i="25"/>
  <x:c r="Q6985" i="25"/>
  <x:c r="R6985" i="25"/>
  <x:c r="A6986" i="25"/>
  <x:c r="B6986" i="25"/>
  <x:c r="C6986" i="25"/>
  <x:c r="D6986" i="25"/>
  <x:c r="E6986" i="25"/>
  <x:c r="F6986" i="25"/>
  <x:c r="G6986" i="25"/>
  <x:c r="H6986" i="25"/>
  <x:c r="I6986" i="25"/>
  <x:c r="J6986" i="25"/>
  <x:c r="K6986" i="25"/>
  <x:c r="L6986" i="25"/>
  <x:c r="M6986" i="25"/>
  <x:c r="N6986" i="25"/>
  <x:c r="P6986" i="25"/>
  <x:c r="Q6986" i="25"/>
  <x:c r="R6986" i="25"/>
  <x:c r="A6987" i="25"/>
  <x:c r="B6987" i="25"/>
  <x:c r="C6987" i="25"/>
  <x:c r="D6987" i="25"/>
  <x:c r="E6987" i="25"/>
  <x:c r="F6987" i="25"/>
  <x:c r="G6987" i="25"/>
  <x:c r="H6987" i="25"/>
  <x:c r="I6987" i="25"/>
  <x:c r="J6987" i="25"/>
  <x:c r="K6987" i="25"/>
  <x:c r="L6987" i="25"/>
  <x:c r="M6987" i="25"/>
  <x:c r="N6987" i="25"/>
  <x:c r="P6987" i="25"/>
  <x:c r="Q6987" i="25"/>
  <x:c r="R6987" i="25"/>
  <x:c r="A6988" i="25"/>
  <x:c r="B6988" i="25"/>
  <x:c r="C6988" i="25"/>
  <x:c r="D6988" i="25"/>
  <x:c r="E6988" i="25"/>
  <x:c r="F6988" i="25"/>
  <x:c r="G6988" i="25"/>
  <x:c r="H6988" i="25"/>
  <x:c r="I6988" i="25"/>
  <x:c r="J6988" i="25"/>
  <x:c r="K6988" i="25"/>
  <x:c r="L6988" i="25"/>
  <x:c r="M6988" i="25"/>
  <x:c r="N6988" i="25"/>
  <x:c r="P6988" i="25"/>
  <x:c r="Q6988" i="25"/>
  <x:c r="R6988" i="25"/>
  <x:c r="A6989" i="25"/>
  <x:c r="B6989" i="25"/>
  <x:c r="C6989" i="25"/>
  <x:c r="D6989" i="25"/>
  <x:c r="E6989" i="25"/>
  <x:c r="F6989" i="25"/>
  <x:c r="G6989" i="25"/>
  <x:c r="H6989" i="25"/>
  <x:c r="I6989" i="25"/>
  <x:c r="J6989" i="25"/>
  <x:c r="K6989" i="25"/>
  <x:c r="L6989" i="25"/>
  <x:c r="M6989" i="25"/>
  <x:c r="N6989" i="25"/>
  <x:c r="P6989" i="25"/>
  <x:c r="Q6989" i="25"/>
  <x:c r="R6989" i="25"/>
  <x:c r="A6990" i="25"/>
  <x:c r="B6990" i="25"/>
  <x:c r="C6990" i="25"/>
  <x:c r="D6990" i="25"/>
  <x:c r="E6990" i="25"/>
  <x:c r="F6990" i="25"/>
  <x:c r="G6990" i="25"/>
  <x:c r="H6990" i="25"/>
  <x:c r="I6990" i="25"/>
  <x:c r="J6990" i="25"/>
  <x:c r="K6990" i="25"/>
  <x:c r="L6990" i="25"/>
  <x:c r="M6990" i="25"/>
  <x:c r="N6990" i="25"/>
  <x:c r="P6990" i="25"/>
  <x:c r="Q6990" i="25"/>
  <x:c r="R6990" i="25"/>
  <x:c r="A6991" i="25"/>
  <x:c r="B6991" i="25"/>
  <x:c r="C6991" i="25"/>
  <x:c r="D6991" i="25"/>
  <x:c r="E6991" i="25"/>
  <x:c r="F6991" i="25"/>
  <x:c r="G6991" i="25"/>
  <x:c r="H6991" i="25"/>
  <x:c r="I6991" i="25"/>
  <x:c r="J6991" i="25"/>
  <x:c r="K6991" i="25"/>
  <x:c r="L6991" i="25"/>
  <x:c r="M6991" i="25"/>
  <x:c r="N6991" i="25"/>
  <x:c r="P6991" i="25"/>
  <x:c r="Q6991" i="25"/>
  <x:c r="R6991" i="25"/>
  <x:c r="A6992" i="25"/>
  <x:c r="B6992" i="25"/>
  <x:c r="C6992" i="25"/>
  <x:c r="D6992" i="25"/>
  <x:c r="E6992" i="25"/>
  <x:c r="F6992" i="25"/>
  <x:c r="G6992" i="25"/>
  <x:c r="H6992" i="25"/>
  <x:c r="I6992" i="25"/>
  <x:c r="J6992" i="25"/>
  <x:c r="K6992" i="25"/>
  <x:c r="L6992" i="25"/>
  <x:c r="M6992" i="25"/>
  <x:c r="N6992" i="25"/>
  <x:c r="P6992" i="25"/>
  <x:c r="Q6992" i="25"/>
  <x:c r="R6992" i="25"/>
  <x:c r="A6993" i="25"/>
  <x:c r="B6993" i="25"/>
  <x:c r="C6993" i="25"/>
  <x:c r="D6993" i="25"/>
  <x:c r="E6993" i="25"/>
  <x:c r="F6993" i="25"/>
  <x:c r="G6993" i="25"/>
  <x:c r="H6993" i="25"/>
  <x:c r="I6993" i="25"/>
  <x:c r="J6993" i="25"/>
  <x:c r="K6993" i="25"/>
  <x:c r="L6993" i="25"/>
  <x:c r="M6993" i="25"/>
  <x:c r="N6993" i="25"/>
  <x:c r="P6993" i="25"/>
  <x:c r="Q6993" i="25"/>
  <x:c r="R6993" i="25"/>
  <x:c r="A6994" i="25"/>
  <x:c r="B6994" i="25"/>
  <x:c r="C6994" i="25"/>
  <x:c r="D6994" i="25"/>
  <x:c r="E6994" i="25"/>
  <x:c r="F6994" i="25"/>
  <x:c r="G6994" i="25"/>
  <x:c r="H6994" i="25"/>
  <x:c r="I6994" i="25"/>
  <x:c r="J6994" i="25"/>
  <x:c r="K6994" i="25"/>
  <x:c r="L6994" i="25"/>
  <x:c r="M6994" i="25"/>
  <x:c r="N6994" i="25"/>
  <x:c r="P6994" i="25"/>
  <x:c r="Q6994" i="25"/>
  <x:c r="R6994" i="25"/>
  <x:c r="A6995" i="25"/>
  <x:c r="B6995" i="25"/>
  <x:c r="C6995" i="25"/>
  <x:c r="D6995" i="25"/>
  <x:c r="E6995" i="25"/>
  <x:c r="F6995" i="25"/>
  <x:c r="G6995" i="25"/>
  <x:c r="H6995" i="25"/>
  <x:c r="I6995" i="25"/>
  <x:c r="J6995" i="25"/>
  <x:c r="K6995" i="25"/>
  <x:c r="L6995" i="25"/>
  <x:c r="M6995" i="25"/>
  <x:c r="N6995" i="25"/>
  <x:c r="P6995" i="25"/>
  <x:c r="Q6995" i="25"/>
  <x:c r="R6995" i="25"/>
  <x:c r="A6996" i="25"/>
  <x:c r="B6996" i="25"/>
  <x:c r="C6996" i="25"/>
  <x:c r="D6996" i="25"/>
  <x:c r="E6996" i="25"/>
  <x:c r="F6996" i="25"/>
  <x:c r="G6996" i="25"/>
  <x:c r="H6996" i="25"/>
  <x:c r="I6996" i="25"/>
  <x:c r="J6996" i="25"/>
  <x:c r="K6996" i="25"/>
  <x:c r="L6996" i="25"/>
  <x:c r="M6996" i="25"/>
  <x:c r="N6996" i="25"/>
  <x:c r="P6996" i="25"/>
  <x:c r="Q6996" i="25"/>
  <x:c r="R6996" i="25"/>
  <x:c r="A6997" i="25"/>
  <x:c r="B6997" i="25"/>
  <x:c r="C6997" i="25"/>
  <x:c r="D6997" i="25"/>
  <x:c r="E6997" i="25"/>
  <x:c r="F6997" i="25"/>
  <x:c r="G6997" i="25"/>
  <x:c r="H6997" i="25"/>
  <x:c r="I6997" i="25"/>
  <x:c r="J6997" i="25"/>
  <x:c r="K6997" i="25"/>
  <x:c r="L6997" i="25"/>
  <x:c r="M6997" i="25"/>
  <x:c r="N6997" i="25"/>
  <x:c r="P6997" i="25"/>
  <x:c r="Q6997" i="25"/>
  <x:c r="R6997" i="25"/>
  <x:c r="A6998" i="25"/>
  <x:c r="B6998" i="25"/>
  <x:c r="C6998" i="25"/>
  <x:c r="D6998" i="25"/>
  <x:c r="E6998" i="25"/>
  <x:c r="F6998" i="25"/>
  <x:c r="G6998" i="25"/>
  <x:c r="H6998" i="25"/>
  <x:c r="I6998" i="25"/>
  <x:c r="J6998" i="25"/>
  <x:c r="K6998" i="25"/>
  <x:c r="L6998" i="25"/>
  <x:c r="M6998" i="25"/>
  <x:c r="N6998" i="25"/>
  <x:c r="P6998" i="25"/>
  <x:c r="Q6998" i="25"/>
  <x:c r="R6998" i="25"/>
  <x:c r="A6999" i="25"/>
  <x:c r="B6999" i="25"/>
  <x:c r="C6999" i="25"/>
  <x:c r="D6999" i="25"/>
  <x:c r="E6999" i="25"/>
  <x:c r="F6999" i="25"/>
  <x:c r="G6999" i="25"/>
  <x:c r="H6999" i="25"/>
  <x:c r="I6999" i="25"/>
  <x:c r="J6999" i="25"/>
  <x:c r="K6999" i="25"/>
  <x:c r="L6999" i="25"/>
  <x:c r="M6999" i="25"/>
  <x:c r="N6999" i="25"/>
  <x:c r="P6999" i="25"/>
  <x:c r="Q6999" i="25"/>
  <x:c r="R6999" i="25"/>
  <x:c r="A7000" i="25"/>
  <x:c r="B7000" i="25"/>
  <x:c r="C7000" i="25"/>
  <x:c r="D7000" i="25"/>
  <x:c r="E7000" i="25"/>
  <x:c r="F7000" i="25"/>
  <x:c r="G7000" i="25"/>
  <x:c r="H7000" i="25"/>
  <x:c r="I7000" i="25"/>
  <x:c r="J7000" i="25"/>
  <x:c r="K7000" i="25"/>
  <x:c r="L7000" i="25"/>
  <x:c r="M7000" i="25"/>
  <x:c r="N7000" i="25"/>
  <x:c r="P7000" i="25"/>
  <x:c r="Q7000" i="25"/>
  <x:c r="R7000" i="25"/>
  <x:c r="A7001" i="25"/>
  <x:c r="B7001" i="25"/>
  <x:c r="C7001" i="25"/>
  <x:c r="D7001" i="25"/>
  <x:c r="E7001" i="25"/>
  <x:c r="F7001" i="25"/>
  <x:c r="G7001" i="25"/>
  <x:c r="H7001" i="25"/>
  <x:c r="I7001" i="25"/>
  <x:c r="J7001" i="25"/>
  <x:c r="K7001" i="25"/>
  <x:c r="L7001" i="25"/>
  <x:c r="M7001" i="25"/>
  <x:c r="N7001" i="25"/>
  <x:c r="P7001" i="25"/>
  <x:c r="Q7001" i="25"/>
  <x:c r="R7001" i="25"/>
  <x:c r="A7002" i="25"/>
  <x:c r="B7002" i="25"/>
  <x:c r="C7002" i="25"/>
  <x:c r="D7002" i="25"/>
  <x:c r="E7002" i="25"/>
  <x:c r="F7002" i="25"/>
  <x:c r="G7002" i="25"/>
  <x:c r="H7002" i="25"/>
  <x:c r="I7002" i="25"/>
  <x:c r="J7002" i="25"/>
  <x:c r="K7002" i="25"/>
  <x:c r="L7002" i="25"/>
  <x:c r="M7002" i="25"/>
  <x:c r="N7002" i="25"/>
  <x:c r="P7002" i="25"/>
  <x:c r="Q7002" i="25"/>
  <x:c r="R7002" i="25"/>
  <x:c r="A7003" i="25"/>
  <x:c r="B7003" i="25"/>
  <x:c r="C7003" i="25"/>
  <x:c r="D7003" i="25"/>
  <x:c r="E7003" i="25"/>
  <x:c r="F7003" i="25"/>
  <x:c r="G7003" i="25"/>
  <x:c r="H7003" i="25"/>
  <x:c r="I7003" i="25"/>
  <x:c r="J7003" i="25"/>
  <x:c r="K7003" i="25"/>
  <x:c r="L7003" i="25"/>
  <x:c r="M7003" i="25"/>
  <x:c r="N7003" i="25"/>
  <x:c r="P7003" i="25"/>
  <x:c r="Q7003" i="25"/>
  <x:c r="R7003" i="25"/>
  <x:c r="A7004" i="25"/>
  <x:c r="B7004" i="25"/>
  <x:c r="C7004" i="25"/>
  <x:c r="D7004" i="25"/>
  <x:c r="E7004" i="25"/>
  <x:c r="F7004" i="25"/>
  <x:c r="G7004" i="25"/>
  <x:c r="H7004" i="25"/>
  <x:c r="I7004" i="25"/>
  <x:c r="J7004" i="25"/>
  <x:c r="K7004" i="25"/>
  <x:c r="L7004" i="25"/>
  <x:c r="M7004" i="25"/>
  <x:c r="N7004" i="25"/>
  <x:c r="P7004" i="25"/>
  <x:c r="Q7004" i="25"/>
  <x:c r="R7004" i="25"/>
  <x:c r="A7005" i="25"/>
  <x:c r="B7005" i="25"/>
  <x:c r="C7005" i="25"/>
  <x:c r="D7005" i="25"/>
  <x:c r="E7005" i="25"/>
  <x:c r="F7005" i="25"/>
  <x:c r="G7005" i="25"/>
  <x:c r="H7005" i="25"/>
  <x:c r="I7005" i="25"/>
  <x:c r="J7005" i="25"/>
  <x:c r="K7005" i="25"/>
  <x:c r="L7005" i="25"/>
  <x:c r="M7005" i="25"/>
  <x:c r="N7005" i="25"/>
  <x:c r="P7005" i="25"/>
  <x:c r="Q7005" i="25"/>
  <x:c r="R7005" i="25"/>
  <x:c r="A7006" i="25"/>
  <x:c r="B7006" i="25"/>
  <x:c r="C7006" i="25"/>
  <x:c r="D7006" i="25"/>
  <x:c r="E7006" i="25"/>
  <x:c r="F7006" i="25"/>
  <x:c r="G7006" i="25"/>
  <x:c r="H7006" i="25"/>
  <x:c r="I7006" i="25"/>
  <x:c r="J7006" i="25"/>
  <x:c r="K7006" i="25"/>
  <x:c r="L7006" i="25"/>
  <x:c r="M7006" i="25"/>
  <x:c r="N7006" i="25"/>
  <x:c r="P7006" i="25"/>
  <x:c r="Q7006" i="25"/>
  <x:c r="R7006" i="25"/>
  <x:c r="A7007" i="25"/>
  <x:c r="B7007" i="25"/>
  <x:c r="C7007" i="25"/>
  <x:c r="D7007" i="25"/>
  <x:c r="E7007" i="25"/>
  <x:c r="F7007" i="25"/>
  <x:c r="G7007" i="25"/>
  <x:c r="H7007" i="25"/>
  <x:c r="I7007" i="25"/>
  <x:c r="J7007" i="25"/>
  <x:c r="K7007" i="25"/>
  <x:c r="L7007" i="25"/>
  <x:c r="M7007" i="25"/>
  <x:c r="N7007" i="25"/>
  <x:c r="P7007" i="25"/>
  <x:c r="Q7007" i="25"/>
  <x:c r="R7007" i="25"/>
  <x:c r="A7008" i="25"/>
  <x:c r="B7008" i="25"/>
  <x:c r="C7008" i="25"/>
  <x:c r="D7008" i="25"/>
  <x:c r="E7008" i="25"/>
  <x:c r="F7008" i="25"/>
  <x:c r="G7008" i="25"/>
  <x:c r="H7008" i="25"/>
  <x:c r="I7008" i="25"/>
  <x:c r="J7008" i="25"/>
  <x:c r="K7008" i="25"/>
  <x:c r="L7008" i="25"/>
  <x:c r="M7008" i="25"/>
  <x:c r="N7008" i="25"/>
  <x:c r="P7008" i="25"/>
  <x:c r="Q7008" i="25"/>
  <x:c r="R7008" i="25"/>
  <x:c r="A7009" i="25"/>
  <x:c r="B7009" i="25"/>
  <x:c r="C7009" i="25"/>
  <x:c r="D7009" i="25"/>
  <x:c r="E7009" i="25"/>
  <x:c r="F7009" i="25"/>
  <x:c r="G7009" i="25"/>
  <x:c r="H7009" i="25"/>
  <x:c r="I7009" i="25"/>
  <x:c r="J7009" i="25"/>
  <x:c r="K7009" i="25"/>
  <x:c r="L7009" i="25"/>
  <x:c r="M7009" i="25"/>
  <x:c r="N7009" i="25"/>
  <x:c r="P7009" i="25"/>
  <x:c r="Q7009" i="25"/>
  <x:c r="R7009" i="25"/>
  <x:c r="A7010" i="25"/>
  <x:c r="B7010" i="25"/>
  <x:c r="C7010" i="25"/>
  <x:c r="D7010" i="25"/>
  <x:c r="E7010" i="25"/>
  <x:c r="F7010" i="25"/>
  <x:c r="G7010" i="25"/>
  <x:c r="H7010" i="25"/>
  <x:c r="I7010" i="25"/>
  <x:c r="J7010" i="25"/>
  <x:c r="K7010" i="25"/>
  <x:c r="L7010" i="25"/>
  <x:c r="M7010" i="25"/>
  <x:c r="N7010" i="25"/>
  <x:c r="P7010" i="25"/>
  <x:c r="Q7010" i="25"/>
  <x:c r="R7010" i="25"/>
  <x:c r="A7011" i="25"/>
  <x:c r="B7011" i="25"/>
  <x:c r="C7011" i="25"/>
  <x:c r="D7011" i="25"/>
  <x:c r="E7011" i="25"/>
  <x:c r="F7011" i="25"/>
  <x:c r="G7011" i="25"/>
  <x:c r="H7011" i="25"/>
  <x:c r="I7011" i="25"/>
  <x:c r="J7011" i="25"/>
  <x:c r="K7011" i="25"/>
  <x:c r="L7011" i="25"/>
  <x:c r="M7011" i="25"/>
  <x:c r="N7011" i="25"/>
  <x:c r="P7011" i="25"/>
  <x:c r="Q7011" i="25"/>
  <x:c r="R7011" i="25"/>
  <x:c r="A7012" i="25"/>
  <x:c r="B7012" i="25"/>
  <x:c r="C7012" i="25"/>
  <x:c r="D7012" i="25"/>
  <x:c r="E7012" i="25"/>
  <x:c r="F7012" i="25"/>
  <x:c r="G7012" i="25"/>
  <x:c r="H7012" i="25"/>
  <x:c r="I7012" i="25"/>
  <x:c r="J7012" i="25"/>
  <x:c r="K7012" i="25"/>
  <x:c r="L7012" i="25"/>
  <x:c r="M7012" i="25"/>
  <x:c r="N7012" i="25"/>
  <x:c r="P7012" i="25"/>
  <x:c r="Q7012" i="25"/>
  <x:c r="R7012" i="25"/>
  <x:c r="A7013" i="25"/>
  <x:c r="B7013" i="25"/>
  <x:c r="C7013" i="25"/>
  <x:c r="D7013" i="25"/>
  <x:c r="E7013" i="25"/>
  <x:c r="F7013" i="25"/>
  <x:c r="G7013" i="25"/>
  <x:c r="H7013" i="25"/>
  <x:c r="I7013" i="25"/>
  <x:c r="J7013" i="25"/>
  <x:c r="K7013" i="25"/>
  <x:c r="L7013" i="25"/>
  <x:c r="M7013" i="25"/>
  <x:c r="N7013" i="25"/>
  <x:c r="P7013" i="25"/>
  <x:c r="Q7013" i="25"/>
  <x:c r="R7013" i="25"/>
  <x:c r="A7014" i="25"/>
  <x:c r="B7014" i="25"/>
  <x:c r="C7014" i="25"/>
  <x:c r="D7014" i="25"/>
  <x:c r="E7014" i="25"/>
  <x:c r="F7014" i="25"/>
  <x:c r="G7014" i="25"/>
  <x:c r="H7014" i="25"/>
  <x:c r="I7014" i="25"/>
  <x:c r="J7014" i="25"/>
  <x:c r="K7014" i="25"/>
  <x:c r="L7014" i="25"/>
  <x:c r="M7014" i="25"/>
  <x:c r="N7014" i="25"/>
  <x:c r="P7014" i="25"/>
  <x:c r="Q7014" i="25"/>
  <x:c r="R7014" i="25"/>
  <x:c r="A7015" i="25"/>
  <x:c r="B7015" i="25"/>
  <x:c r="C7015" i="25"/>
  <x:c r="D7015" i="25"/>
  <x:c r="E7015" i="25"/>
  <x:c r="F7015" i="25"/>
  <x:c r="G7015" i="25"/>
  <x:c r="H7015" i="25"/>
  <x:c r="I7015" i="25"/>
  <x:c r="J7015" i="25"/>
  <x:c r="K7015" i="25"/>
  <x:c r="L7015" i="25"/>
  <x:c r="M7015" i="25"/>
  <x:c r="N7015" i="25"/>
  <x:c r="P7015" i="25"/>
  <x:c r="Q7015" i="25"/>
  <x:c r="R7015" i="25"/>
  <x:c r="A7016" i="25"/>
  <x:c r="B7016" i="25"/>
  <x:c r="C7016" i="25"/>
  <x:c r="D7016" i="25"/>
  <x:c r="E7016" i="25"/>
  <x:c r="F7016" i="25"/>
  <x:c r="G7016" i="25"/>
  <x:c r="H7016" i="25"/>
  <x:c r="I7016" i="25"/>
  <x:c r="J7016" i="25"/>
  <x:c r="K7016" i="25"/>
  <x:c r="L7016" i="25"/>
  <x:c r="M7016" i="25"/>
  <x:c r="N7016" i="25"/>
  <x:c r="P7016" i="25"/>
  <x:c r="Q7016" i="25"/>
  <x:c r="R7016" i="25"/>
  <x:c r="A7017" i="25"/>
  <x:c r="B7017" i="25"/>
  <x:c r="C7017" i="25"/>
  <x:c r="D7017" i="25"/>
  <x:c r="E7017" i="25"/>
  <x:c r="F7017" i="25"/>
  <x:c r="G7017" i="25"/>
  <x:c r="H7017" i="25"/>
  <x:c r="I7017" i="25"/>
  <x:c r="J7017" i="25"/>
  <x:c r="K7017" i="25"/>
  <x:c r="L7017" i="25"/>
  <x:c r="M7017" i="25"/>
  <x:c r="N7017" i="25"/>
  <x:c r="P7017" i="25"/>
  <x:c r="Q7017" i="25"/>
  <x:c r="R7017" i="25"/>
  <x:c r="A7018" i="25"/>
  <x:c r="B7018" i="25"/>
  <x:c r="C7018" i="25"/>
  <x:c r="D7018" i="25"/>
  <x:c r="E7018" i="25"/>
  <x:c r="F7018" i="25"/>
  <x:c r="G7018" i="25"/>
  <x:c r="H7018" i="25"/>
  <x:c r="I7018" i="25"/>
  <x:c r="J7018" i="25"/>
  <x:c r="K7018" i="25"/>
  <x:c r="L7018" i="25"/>
  <x:c r="M7018" i="25"/>
  <x:c r="N7018" i="25"/>
  <x:c r="P7018" i="25"/>
  <x:c r="Q7018" i="25"/>
  <x:c r="R7018" i="25"/>
  <x:c r="A7019" i="25"/>
  <x:c r="B7019" i="25"/>
  <x:c r="C7019" i="25"/>
  <x:c r="D7019" i="25"/>
  <x:c r="E7019" i="25"/>
  <x:c r="F7019" i="25"/>
  <x:c r="G7019" i="25"/>
  <x:c r="H7019" i="25"/>
  <x:c r="I7019" i="25"/>
  <x:c r="J7019" i="25"/>
  <x:c r="K7019" i="25"/>
  <x:c r="L7019" i="25"/>
  <x:c r="M7019" i="25"/>
  <x:c r="N7019" i="25"/>
  <x:c r="P7019" i="25"/>
  <x:c r="Q7019" i="25"/>
  <x:c r="R7019" i="25"/>
  <x:c r="A7020" i="25"/>
  <x:c r="B7020" i="25"/>
  <x:c r="C7020" i="25"/>
  <x:c r="D7020" i="25"/>
  <x:c r="E7020" i="25"/>
  <x:c r="F7020" i="25"/>
  <x:c r="G7020" i="25"/>
  <x:c r="H7020" i="25"/>
  <x:c r="I7020" i="25"/>
  <x:c r="J7020" i="25"/>
  <x:c r="K7020" i="25"/>
  <x:c r="L7020" i="25"/>
  <x:c r="M7020" i="25"/>
  <x:c r="N7020" i="25"/>
  <x:c r="P7020" i="25"/>
  <x:c r="Q7020" i="25"/>
  <x:c r="R7020" i="25"/>
  <x:c r="A7021" i="25"/>
  <x:c r="B7021" i="25"/>
  <x:c r="C7021" i="25"/>
  <x:c r="D7021" i="25"/>
  <x:c r="E7021" i="25"/>
  <x:c r="F7021" i="25"/>
  <x:c r="G7021" i="25"/>
  <x:c r="H7021" i="25"/>
  <x:c r="I7021" i="25"/>
  <x:c r="J7021" i="25"/>
  <x:c r="K7021" i="25"/>
  <x:c r="L7021" i="25"/>
  <x:c r="M7021" i="25"/>
  <x:c r="N7021" i="25"/>
  <x:c r="P7021" i="25"/>
  <x:c r="Q7021" i="25"/>
  <x:c r="R7021" i="25"/>
  <x:c r="A7022" i="25"/>
  <x:c r="B7022" i="25"/>
  <x:c r="C7022" i="25"/>
  <x:c r="D7022" i="25"/>
  <x:c r="E7022" i="25"/>
  <x:c r="F7022" i="25"/>
  <x:c r="G7022" i="25"/>
  <x:c r="H7022" i="25"/>
  <x:c r="I7022" i="25"/>
  <x:c r="J7022" i="25"/>
  <x:c r="K7022" i="25"/>
  <x:c r="L7022" i="25"/>
  <x:c r="M7022" i="25"/>
  <x:c r="N7022" i="25"/>
  <x:c r="P7022" i="25"/>
  <x:c r="Q7022" i="25"/>
  <x:c r="R7022" i="25"/>
  <x:c r="A7023" i="25"/>
  <x:c r="B7023" i="25"/>
  <x:c r="C7023" i="25"/>
  <x:c r="D7023" i="25"/>
  <x:c r="E7023" i="25"/>
  <x:c r="F7023" i="25"/>
  <x:c r="G7023" i="25"/>
  <x:c r="H7023" i="25"/>
  <x:c r="I7023" i="25"/>
  <x:c r="J7023" i="25"/>
  <x:c r="K7023" i="25"/>
  <x:c r="L7023" i="25"/>
  <x:c r="M7023" i="25"/>
  <x:c r="N7023" i="25"/>
  <x:c r="P7023" i="25"/>
  <x:c r="Q7023" i="25"/>
  <x:c r="R7023" i="25"/>
  <x:c r="A7024" i="25"/>
  <x:c r="B7024" i="25"/>
  <x:c r="C7024" i="25"/>
  <x:c r="D7024" i="25"/>
  <x:c r="E7024" i="25"/>
  <x:c r="F7024" i="25"/>
  <x:c r="G7024" i="25"/>
  <x:c r="H7024" i="25"/>
  <x:c r="I7024" i="25"/>
  <x:c r="J7024" i="25"/>
  <x:c r="K7024" i="25"/>
  <x:c r="L7024" i="25"/>
  <x:c r="M7024" i="25"/>
  <x:c r="N7024" i="25"/>
  <x:c r="P7024" i="25"/>
  <x:c r="Q7024" i="25"/>
  <x:c r="R7024" i="25"/>
  <x:c r="A7025" i="25"/>
  <x:c r="B7025" i="25"/>
  <x:c r="C7025" i="25"/>
  <x:c r="D7025" i="25"/>
  <x:c r="E7025" i="25"/>
  <x:c r="F7025" i="25"/>
  <x:c r="G7025" i="25"/>
  <x:c r="H7025" i="25"/>
  <x:c r="I7025" i="25"/>
  <x:c r="J7025" i="25"/>
  <x:c r="K7025" i="25"/>
  <x:c r="L7025" i="25"/>
  <x:c r="M7025" i="25"/>
  <x:c r="N7025" i="25"/>
  <x:c r="P7025" i="25"/>
  <x:c r="Q7025" i="25"/>
  <x:c r="R7025" i="25"/>
  <x:c r="A7026" i="25"/>
  <x:c r="B7026" i="25"/>
  <x:c r="C7026" i="25"/>
  <x:c r="D7026" i="25"/>
  <x:c r="E7026" i="25"/>
  <x:c r="F7026" i="25"/>
  <x:c r="G7026" i="25"/>
  <x:c r="H7026" i="25"/>
  <x:c r="I7026" i="25"/>
  <x:c r="J7026" i="25"/>
  <x:c r="K7026" i="25"/>
  <x:c r="L7026" i="25"/>
  <x:c r="M7026" i="25"/>
  <x:c r="N7026" i="25"/>
  <x:c r="P7026" i="25"/>
  <x:c r="Q7026" i="25"/>
  <x:c r="R7026" i="25"/>
  <x:c r="A7027" i="25"/>
  <x:c r="B7027" i="25"/>
  <x:c r="C7027" i="25"/>
  <x:c r="D7027" i="25"/>
  <x:c r="E7027" i="25"/>
  <x:c r="F7027" i="25"/>
  <x:c r="G7027" i="25"/>
  <x:c r="H7027" i="25"/>
  <x:c r="I7027" i="25"/>
  <x:c r="J7027" i="25"/>
  <x:c r="K7027" i="25"/>
  <x:c r="L7027" i="25"/>
  <x:c r="M7027" i="25"/>
  <x:c r="N7027" i="25"/>
  <x:c r="P7027" i="25"/>
  <x:c r="Q7027" i="25"/>
  <x:c r="R7027" i="25"/>
  <x:c r="A7028" i="25"/>
  <x:c r="B7028" i="25"/>
  <x:c r="C7028" i="25"/>
  <x:c r="D7028" i="25"/>
  <x:c r="E7028" i="25"/>
  <x:c r="F7028" i="25"/>
  <x:c r="G7028" i="25"/>
  <x:c r="H7028" i="25"/>
  <x:c r="I7028" i="25"/>
  <x:c r="J7028" i="25"/>
  <x:c r="K7028" i="25"/>
  <x:c r="L7028" i="25"/>
  <x:c r="M7028" i="25"/>
  <x:c r="N7028" i="25"/>
  <x:c r="P7028" i="25"/>
  <x:c r="Q7028" i="25"/>
  <x:c r="R7028" i="25"/>
  <x:c r="A7029" i="25"/>
  <x:c r="B7029" i="25"/>
  <x:c r="C7029" i="25"/>
  <x:c r="D7029" i="25"/>
  <x:c r="E7029" i="25"/>
  <x:c r="F7029" i="25"/>
  <x:c r="G7029" i="25"/>
  <x:c r="H7029" i="25"/>
  <x:c r="I7029" i="25"/>
  <x:c r="J7029" i="25"/>
  <x:c r="K7029" i="25"/>
  <x:c r="L7029" i="25"/>
  <x:c r="M7029" i="25"/>
  <x:c r="N7029" i="25"/>
  <x:c r="P7029" i="25"/>
  <x:c r="Q7029" i="25"/>
  <x:c r="R7029" i="25"/>
  <x:c r="A7030" i="25"/>
  <x:c r="B7030" i="25"/>
  <x:c r="C7030" i="25"/>
  <x:c r="D7030" i="25"/>
  <x:c r="E7030" i="25"/>
  <x:c r="F7030" i="25"/>
  <x:c r="G7030" i="25"/>
  <x:c r="H7030" i="25"/>
  <x:c r="I7030" i="25"/>
  <x:c r="J7030" i="25"/>
  <x:c r="K7030" i="25"/>
  <x:c r="L7030" i="25"/>
  <x:c r="M7030" i="25"/>
  <x:c r="N7030" i="25"/>
  <x:c r="P7030" i="25"/>
  <x:c r="Q7030" i="25"/>
  <x:c r="R7030" i="25"/>
  <x:c r="A7031" i="25"/>
  <x:c r="B7031" i="25"/>
  <x:c r="C7031" i="25"/>
  <x:c r="D7031" i="25"/>
  <x:c r="E7031" i="25"/>
  <x:c r="F7031" i="25"/>
  <x:c r="G7031" i="25"/>
  <x:c r="H7031" i="25"/>
  <x:c r="I7031" i="25"/>
  <x:c r="J7031" i="25"/>
  <x:c r="K7031" i="25"/>
  <x:c r="L7031" i="25"/>
  <x:c r="M7031" i="25"/>
  <x:c r="N7031" i="25"/>
  <x:c r="P7031" i="25"/>
  <x:c r="Q7031" i="25"/>
  <x:c r="R7031" i="25"/>
  <x:c r="A7032" i="25"/>
  <x:c r="B7032" i="25"/>
  <x:c r="C7032" i="25"/>
  <x:c r="D7032" i="25"/>
  <x:c r="E7032" i="25"/>
  <x:c r="F7032" i="25"/>
  <x:c r="G7032" i="25"/>
  <x:c r="H7032" i="25"/>
  <x:c r="I7032" i="25"/>
  <x:c r="J7032" i="25"/>
  <x:c r="K7032" i="25"/>
  <x:c r="L7032" i="25"/>
  <x:c r="M7032" i="25"/>
  <x:c r="N7032" i="25"/>
  <x:c r="P7032" i="25"/>
  <x:c r="Q7032" i="25"/>
  <x:c r="R7032" i="25"/>
  <x:c r="A7033" i="25"/>
  <x:c r="B7033" i="25"/>
  <x:c r="C7033" i="25"/>
  <x:c r="D7033" i="25"/>
  <x:c r="E7033" i="25"/>
  <x:c r="F7033" i="25"/>
  <x:c r="G7033" i="25"/>
  <x:c r="H7033" i="25"/>
  <x:c r="I7033" i="25"/>
  <x:c r="J7033" i="25"/>
  <x:c r="K7033" i="25"/>
  <x:c r="L7033" i="25"/>
  <x:c r="M7033" i="25"/>
  <x:c r="N7033" i="25"/>
  <x:c r="P7033" i="25"/>
  <x:c r="Q7033" i="25"/>
  <x:c r="R7033" i="25"/>
  <x:c r="A7034" i="25"/>
  <x:c r="B7034" i="25"/>
  <x:c r="C7034" i="25"/>
  <x:c r="D7034" i="25"/>
  <x:c r="E7034" i="25"/>
  <x:c r="F7034" i="25"/>
  <x:c r="G7034" i="25"/>
  <x:c r="H7034" i="25"/>
  <x:c r="I7034" i="25"/>
  <x:c r="J7034" i="25"/>
  <x:c r="K7034" i="25"/>
  <x:c r="L7034" i="25"/>
  <x:c r="M7034" i="25"/>
  <x:c r="N7034" i="25"/>
  <x:c r="P7034" i="25"/>
  <x:c r="Q7034" i="25"/>
  <x:c r="R7034" i="25"/>
  <x:c r="A7035" i="25"/>
  <x:c r="B7035" i="25"/>
  <x:c r="C7035" i="25"/>
  <x:c r="D7035" i="25"/>
  <x:c r="E7035" i="25"/>
  <x:c r="F7035" i="25"/>
  <x:c r="G7035" i="25"/>
  <x:c r="H7035" i="25"/>
  <x:c r="I7035" i="25"/>
  <x:c r="J7035" i="25"/>
  <x:c r="K7035" i="25"/>
  <x:c r="L7035" i="25"/>
  <x:c r="M7035" i="25"/>
  <x:c r="N7035" i="25"/>
  <x:c r="P7035" i="25"/>
  <x:c r="Q7035" i="25"/>
  <x:c r="R7035" i="25"/>
  <x:c r="A7036" i="25"/>
  <x:c r="B7036" i="25"/>
  <x:c r="C7036" i="25"/>
  <x:c r="D7036" i="25"/>
  <x:c r="E7036" i="25"/>
  <x:c r="F7036" i="25"/>
  <x:c r="G7036" i="25"/>
  <x:c r="H7036" i="25"/>
  <x:c r="I7036" i="25"/>
  <x:c r="J7036" i="25"/>
  <x:c r="K7036" i="25"/>
  <x:c r="L7036" i="25"/>
  <x:c r="M7036" i="25"/>
  <x:c r="N7036" i="25"/>
  <x:c r="P7036" i="25"/>
  <x:c r="Q7036" i="25"/>
  <x:c r="R7036" i="25"/>
  <x:c r="A7037" i="25"/>
  <x:c r="B7037" i="25"/>
  <x:c r="C7037" i="25"/>
  <x:c r="D7037" i="25"/>
  <x:c r="E7037" i="25"/>
  <x:c r="F7037" i="25"/>
  <x:c r="G7037" i="25"/>
  <x:c r="H7037" i="25"/>
  <x:c r="I7037" i="25"/>
  <x:c r="J7037" i="25"/>
  <x:c r="K7037" i="25"/>
  <x:c r="L7037" i="25"/>
  <x:c r="M7037" i="25"/>
  <x:c r="N7037" i="25"/>
  <x:c r="P7037" i="25"/>
  <x:c r="Q7037" i="25"/>
  <x:c r="R7037" i="25"/>
  <x:c r="A7038" i="25"/>
  <x:c r="B7038" i="25"/>
  <x:c r="C7038" i="25"/>
  <x:c r="D7038" i="25"/>
  <x:c r="E7038" i="25"/>
  <x:c r="F7038" i="25"/>
  <x:c r="G7038" i="25"/>
  <x:c r="H7038" i="25"/>
  <x:c r="I7038" i="25"/>
  <x:c r="J7038" i="25"/>
  <x:c r="K7038" i="25"/>
  <x:c r="L7038" i="25"/>
  <x:c r="M7038" i="25"/>
  <x:c r="N7038" i="25"/>
  <x:c r="P7038" i="25"/>
  <x:c r="Q7038" i="25"/>
  <x:c r="R7038" i="25"/>
  <x:c r="A7039" i="25"/>
  <x:c r="B7039" i="25"/>
  <x:c r="C7039" i="25"/>
  <x:c r="D7039" i="25"/>
  <x:c r="E7039" i="25"/>
  <x:c r="F7039" i="25"/>
  <x:c r="G7039" i="25"/>
  <x:c r="H7039" i="25"/>
  <x:c r="I7039" i="25"/>
  <x:c r="J7039" i="25"/>
  <x:c r="K7039" i="25"/>
  <x:c r="L7039" i="25"/>
  <x:c r="M7039" i="25"/>
  <x:c r="N7039" i="25"/>
  <x:c r="P7039" i="25"/>
  <x:c r="Q7039" i="25"/>
  <x:c r="R7039" i="25"/>
  <x:c r="A7040" i="25"/>
  <x:c r="B7040" i="25"/>
  <x:c r="C7040" i="25"/>
  <x:c r="D7040" i="25"/>
  <x:c r="E7040" i="25"/>
  <x:c r="F7040" i="25"/>
  <x:c r="G7040" i="25"/>
  <x:c r="H7040" i="25"/>
  <x:c r="I7040" i="25"/>
  <x:c r="J7040" i="25"/>
  <x:c r="K7040" i="25"/>
  <x:c r="L7040" i="25"/>
  <x:c r="M7040" i="25"/>
  <x:c r="N7040" i="25"/>
  <x:c r="P7040" i="25"/>
  <x:c r="Q7040" i="25"/>
  <x:c r="R7040" i="25"/>
  <x:c r="A7041" i="25"/>
  <x:c r="B7041" i="25"/>
  <x:c r="C7041" i="25"/>
  <x:c r="D7041" i="25"/>
  <x:c r="E7041" i="25"/>
  <x:c r="F7041" i="25"/>
  <x:c r="G7041" i="25"/>
  <x:c r="H7041" i="25"/>
  <x:c r="I7041" i="25"/>
  <x:c r="J7041" i="25"/>
  <x:c r="K7041" i="25"/>
  <x:c r="L7041" i="25"/>
  <x:c r="M7041" i="25"/>
  <x:c r="N7041" i="25"/>
  <x:c r="P7041" i="25"/>
  <x:c r="Q7041" i="25"/>
  <x:c r="R7041" i="25"/>
  <x:c r="A7042" i="25"/>
  <x:c r="B7042" i="25"/>
  <x:c r="C7042" i="25"/>
  <x:c r="D7042" i="25"/>
  <x:c r="E7042" i="25"/>
  <x:c r="F7042" i="25"/>
  <x:c r="G7042" i="25"/>
  <x:c r="H7042" i="25"/>
  <x:c r="I7042" i="25"/>
  <x:c r="J7042" i="25"/>
  <x:c r="K7042" i="25"/>
  <x:c r="L7042" i="25"/>
  <x:c r="M7042" i="25"/>
  <x:c r="N7042" i="25"/>
  <x:c r="P7042" i="25"/>
  <x:c r="Q7042" i="25"/>
  <x:c r="R7042" i="25"/>
  <x:c r="A7043" i="25"/>
  <x:c r="B7043" i="25"/>
  <x:c r="C7043" i="25"/>
  <x:c r="D7043" i="25"/>
  <x:c r="E7043" i="25"/>
  <x:c r="F7043" i="25"/>
  <x:c r="G7043" i="25"/>
  <x:c r="H7043" i="25"/>
  <x:c r="I7043" i="25"/>
  <x:c r="J7043" i="25"/>
  <x:c r="K7043" i="25"/>
  <x:c r="L7043" i="25"/>
  <x:c r="M7043" i="25"/>
  <x:c r="N7043" i="25"/>
  <x:c r="P7043" i="25"/>
  <x:c r="Q7043" i="25"/>
  <x:c r="R7043" i="25"/>
  <x:c r="A7044" i="25"/>
  <x:c r="B7044" i="25"/>
  <x:c r="C7044" i="25"/>
  <x:c r="D7044" i="25"/>
  <x:c r="E7044" i="25"/>
  <x:c r="F7044" i="25"/>
  <x:c r="G7044" i="25"/>
  <x:c r="H7044" i="25"/>
  <x:c r="I7044" i="25"/>
  <x:c r="J7044" i="25"/>
  <x:c r="K7044" i="25"/>
  <x:c r="L7044" i="25"/>
  <x:c r="M7044" i="25"/>
  <x:c r="N7044" i="25"/>
  <x:c r="P7044" i="25"/>
  <x:c r="Q7044" i="25"/>
  <x:c r="R7044" i="25"/>
  <x:c r="A7045" i="25"/>
  <x:c r="B7045" i="25"/>
  <x:c r="C7045" i="25"/>
  <x:c r="D7045" i="25"/>
  <x:c r="E7045" i="25"/>
  <x:c r="F7045" i="25"/>
  <x:c r="G7045" i="25"/>
  <x:c r="H7045" i="25"/>
  <x:c r="I7045" i="25"/>
  <x:c r="J7045" i="25"/>
  <x:c r="K7045" i="25"/>
  <x:c r="L7045" i="25"/>
  <x:c r="M7045" i="25"/>
  <x:c r="N7045" i="25"/>
  <x:c r="P7045" i="25"/>
  <x:c r="Q7045" i="25"/>
  <x:c r="R7045" i="25"/>
  <x:c r="A7046" i="25"/>
  <x:c r="B7046" i="25"/>
  <x:c r="C7046" i="25"/>
  <x:c r="D7046" i="25"/>
  <x:c r="E7046" i="25"/>
  <x:c r="F7046" i="25"/>
  <x:c r="G7046" i="25"/>
  <x:c r="H7046" i="25"/>
  <x:c r="I7046" i="25"/>
  <x:c r="J7046" i="25"/>
  <x:c r="K7046" i="25"/>
  <x:c r="L7046" i="25"/>
  <x:c r="M7046" i="25"/>
  <x:c r="N7046" i="25"/>
  <x:c r="P7046" i="25"/>
  <x:c r="Q7046" i="25"/>
  <x:c r="R7046" i="25"/>
  <x:c r="A7047" i="25"/>
  <x:c r="B7047" i="25"/>
  <x:c r="C7047" i="25"/>
  <x:c r="D7047" i="25"/>
  <x:c r="E7047" i="25"/>
  <x:c r="F7047" i="25"/>
  <x:c r="G7047" i="25"/>
  <x:c r="H7047" i="25"/>
  <x:c r="I7047" i="25"/>
  <x:c r="J7047" i="25"/>
  <x:c r="K7047" i="25"/>
  <x:c r="L7047" i="25"/>
  <x:c r="M7047" i="25"/>
  <x:c r="N7047" i="25"/>
  <x:c r="P7047" i="25"/>
  <x:c r="Q7047" i="25"/>
  <x:c r="R7047" i="25"/>
  <x:c r="A7048" i="25"/>
  <x:c r="B7048" i="25"/>
  <x:c r="C7048" i="25"/>
  <x:c r="D7048" i="25"/>
  <x:c r="E7048" i="25"/>
  <x:c r="F7048" i="25"/>
  <x:c r="G7048" i="25"/>
  <x:c r="H7048" i="25"/>
  <x:c r="I7048" i="25"/>
  <x:c r="J7048" i="25"/>
  <x:c r="K7048" i="25"/>
  <x:c r="L7048" i="25"/>
  <x:c r="M7048" i="25"/>
  <x:c r="N7048" i="25"/>
  <x:c r="P7048" i="25"/>
  <x:c r="Q7048" i="25"/>
  <x:c r="R7048" i="25"/>
  <x:c r="A7049" i="25"/>
  <x:c r="B7049" i="25"/>
  <x:c r="C7049" i="25"/>
  <x:c r="D7049" i="25"/>
  <x:c r="E7049" i="25"/>
  <x:c r="F7049" i="25"/>
  <x:c r="G7049" i="25"/>
  <x:c r="H7049" i="25"/>
  <x:c r="I7049" i="25"/>
  <x:c r="J7049" i="25"/>
  <x:c r="K7049" i="25"/>
  <x:c r="L7049" i="25"/>
  <x:c r="M7049" i="25"/>
  <x:c r="N7049" i="25"/>
  <x:c r="P7049" i="25"/>
  <x:c r="Q7049" i="25"/>
  <x:c r="R7049" i="25"/>
  <x:c r="A7050" i="25"/>
  <x:c r="B7050" i="25"/>
  <x:c r="C7050" i="25"/>
  <x:c r="D7050" i="25"/>
  <x:c r="E7050" i="25"/>
  <x:c r="F7050" i="25"/>
  <x:c r="G7050" i="25"/>
  <x:c r="H7050" i="25"/>
  <x:c r="I7050" i="25"/>
  <x:c r="J7050" i="25"/>
  <x:c r="K7050" i="25"/>
  <x:c r="L7050" i="25"/>
  <x:c r="M7050" i="25"/>
  <x:c r="N7050" i="25"/>
  <x:c r="P7050" i="25"/>
  <x:c r="Q7050" i="25"/>
  <x:c r="R7050" i="25"/>
  <x:c r="A7051" i="25"/>
  <x:c r="B7051" i="25"/>
  <x:c r="C7051" i="25"/>
  <x:c r="D7051" i="25"/>
  <x:c r="E7051" i="25"/>
  <x:c r="F7051" i="25"/>
  <x:c r="G7051" i="25"/>
  <x:c r="H7051" i="25"/>
  <x:c r="I7051" i="25"/>
  <x:c r="J7051" i="25"/>
  <x:c r="K7051" i="25"/>
  <x:c r="L7051" i="25"/>
  <x:c r="M7051" i="25"/>
  <x:c r="N7051" i="25"/>
  <x:c r="P7051" i="25"/>
  <x:c r="Q7051" i="25"/>
  <x:c r="R7051" i="25"/>
  <x:c r="A7052" i="25"/>
  <x:c r="B7052" i="25"/>
  <x:c r="C7052" i="25"/>
  <x:c r="D7052" i="25"/>
  <x:c r="E7052" i="25"/>
  <x:c r="F7052" i="25"/>
  <x:c r="G7052" i="25"/>
  <x:c r="H7052" i="25"/>
  <x:c r="I7052" i="25"/>
  <x:c r="J7052" i="25"/>
  <x:c r="K7052" i="25"/>
  <x:c r="L7052" i="25"/>
  <x:c r="M7052" i="25"/>
  <x:c r="N7052" i="25"/>
  <x:c r="P7052" i="25"/>
  <x:c r="Q7052" i="25"/>
  <x:c r="R7052" i="25"/>
  <x:c r="A7053" i="25"/>
  <x:c r="B7053" i="25"/>
  <x:c r="C7053" i="25"/>
  <x:c r="D7053" i="25"/>
  <x:c r="E7053" i="25"/>
  <x:c r="F7053" i="25"/>
  <x:c r="G7053" i="25"/>
  <x:c r="H7053" i="25"/>
  <x:c r="I7053" i="25"/>
  <x:c r="J7053" i="25"/>
  <x:c r="K7053" i="25"/>
  <x:c r="L7053" i="25"/>
  <x:c r="M7053" i="25"/>
  <x:c r="N7053" i="25"/>
  <x:c r="P7053" i="25"/>
  <x:c r="Q7053" i="25"/>
  <x:c r="R7053" i="25"/>
  <x:c r="A7054" i="25"/>
  <x:c r="B7054" i="25"/>
  <x:c r="C7054" i="25"/>
  <x:c r="D7054" i="25"/>
  <x:c r="E7054" i="25"/>
  <x:c r="F7054" i="25"/>
  <x:c r="G7054" i="25"/>
  <x:c r="H7054" i="25"/>
  <x:c r="I7054" i="25"/>
  <x:c r="J7054" i="25"/>
  <x:c r="K7054" i="25"/>
  <x:c r="L7054" i="25"/>
  <x:c r="M7054" i="25"/>
  <x:c r="N7054" i="25"/>
  <x:c r="P7054" i="25"/>
  <x:c r="Q7054" i="25"/>
  <x:c r="R7054" i="25"/>
  <x:c r="A7055" i="25"/>
  <x:c r="B7055" i="25"/>
  <x:c r="C7055" i="25"/>
  <x:c r="D7055" i="25"/>
  <x:c r="E7055" i="25"/>
  <x:c r="F7055" i="25"/>
  <x:c r="G7055" i="25"/>
  <x:c r="H7055" i="25"/>
  <x:c r="I7055" i="25"/>
  <x:c r="J7055" i="25"/>
  <x:c r="K7055" i="25"/>
  <x:c r="L7055" i="25"/>
  <x:c r="M7055" i="25"/>
  <x:c r="N7055" i="25"/>
  <x:c r="P7055" i="25"/>
  <x:c r="Q7055" i="25"/>
  <x:c r="R7055" i="25"/>
  <x:c r="A7056" i="25"/>
  <x:c r="B7056" i="25"/>
  <x:c r="C7056" i="25"/>
  <x:c r="D7056" i="25"/>
  <x:c r="E7056" i="25"/>
  <x:c r="F7056" i="25"/>
  <x:c r="G7056" i="25"/>
  <x:c r="H7056" i="25"/>
  <x:c r="I7056" i="25"/>
  <x:c r="J7056" i="25"/>
  <x:c r="K7056" i="25"/>
  <x:c r="L7056" i="25"/>
  <x:c r="M7056" i="25"/>
  <x:c r="N7056" i="25"/>
  <x:c r="P7056" i="25"/>
  <x:c r="Q7056" i="25"/>
  <x:c r="R7056" i="25"/>
  <x:c r="A7057" i="25"/>
  <x:c r="B7057" i="25"/>
  <x:c r="C7057" i="25"/>
  <x:c r="D7057" i="25"/>
  <x:c r="E7057" i="25"/>
  <x:c r="F7057" i="25"/>
  <x:c r="G7057" i="25"/>
  <x:c r="H7057" i="25"/>
  <x:c r="I7057" i="25"/>
  <x:c r="J7057" i="25"/>
  <x:c r="K7057" i="25"/>
  <x:c r="L7057" i="25"/>
  <x:c r="M7057" i="25"/>
  <x:c r="N7057" i="25"/>
  <x:c r="P7057" i="25"/>
  <x:c r="Q7057" i="25"/>
  <x:c r="R7057" i="25"/>
  <x:c r="A7058" i="25"/>
  <x:c r="B7058" i="25"/>
  <x:c r="C7058" i="25"/>
  <x:c r="D7058" i="25"/>
  <x:c r="E7058" i="25"/>
  <x:c r="F7058" i="25"/>
  <x:c r="G7058" i="25"/>
  <x:c r="H7058" i="25"/>
  <x:c r="I7058" i="25"/>
  <x:c r="J7058" i="25"/>
  <x:c r="K7058" i="25"/>
  <x:c r="L7058" i="25"/>
  <x:c r="M7058" i="25"/>
  <x:c r="N7058" i="25"/>
  <x:c r="P7058" i="25"/>
  <x:c r="Q7058" i="25"/>
  <x:c r="R7058" i="25"/>
  <x:c r="A7059" i="25"/>
  <x:c r="B7059" i="25"/>
  <x:c r="C7059" i="25"/>
  <x:c r="D7059" i="25"/>
  <x:c r="E7059" i="25"/>
  <x:c r="F7059" i="25"/>
  <x:c r="G7059" i="25"/>
  <x:c r="H7059" i="25"/>
  <x:c r="I7059" i="25"/>
  <x:c r="J7059" i="25"/>
  <x:c r="K7059" i="25"/>
  <x:c r="L7059" i="25"/>
  <x:c r="M7059" i="25"/>
  <x:c r="N7059" i="25"/>
  <x:c r="P7059" i="25"/>
  <x:c r="Q7059" i="25"/>
  <x:c r="R7059" i="25"/>
  <x:c r="A7060" i="25"/>
  <x:c r="B7060" i="25"/>
  <x:c r="C7060" i="25"/>
  <x:c r="D7060" i="25"/>
  <x:c r="E7060" i="25"/>
  <x:c r="F7060" i="25"/>
  <x:c r="G7060" i="25"/>
  <x:c r="H7060" i="25"/>
  <x:c r="I7060" i="25"/>
  <x:c r="J7060" i="25"/>
  <x:c r="K7060" i="25"/>
  <x:c r="L7060" i="25"/>
  <x:c r="M7060" i="25"/>
  <x:c r="N7060" i="25"/>
  <x:c r="P7060" i="25"/>
  <x:c r="Q7060" i="25"/>
  <x:c r="R7060" i="25"/>
  <x:c r="A7061" i="25"/>
  <x:c r="B7061" i="25"/>
  <x:c r="C7061" i="25"/>
  <x:c r="D7061" i="25"/>
  <x:c r="E7061" i="25"/>
  <x:c r="F7061" i="25"/>
  <x:c r="G7061" i="25"/>
  <x:c r="H7061" i="25"/>
  <x:c r="I7061" i="25"/>
  <x:c r="J7061" i="25"/>
  <x:c r="K7061" i="25"/>
  <x:c r="L7061" i="25"/>
  <x:c r="M7061" i="25"/>
  <x:c r="N7061" i="25"/>
  <x:c r="P7061" i="25"/>
  <x:c r="Q7061" i="25"/>
  <x:c r="R7061" i="25"/>
  <x:c r="A7062" i="25"/>
  <x:c r="B7062" i="25"/>
  <x:c r="C7062" i="25"/>
  <x:c r="D7062" i="25"/>
  <x:c r="E7062" i="25"/>
  <x:c r="F7062" i="25"/>
  <x:c r="G7062" i="25"/>
  <x:c r="H7062" i="25"/>
  <x:c r="I7062" i="25"/>
  <x:c r="J7062" i="25"/>
  <x:c r="K7062" i="25"/>
  <x:c r="L7062" i="25"/>
  <x:c r="M7062" i="25"/>
  <x:c r="N7062" i="25"/>
  <x:c r="P7062" i="25"/>
  <x:c r="Q7062" i="25"/>
  <x:c r="R7062" i="25"/>
  <x:c r="A7063" i="25"/>
  <x:c r="B7063" i="25"/>
  <x:c r="C7063" i="25"/>
  <x:c r="D7063" i="25"/>
  <x:c r="E7063" i="25"/>
  <x:c r="F7063" i="25"/>
  <x:c r="G7063" i="25"/>
  <x:c r="H7063" i="25"/>
  <x:c r="I7063" i="25"/>
  <x:c r="J7063" i="25"/>
  <x:c r="K7063" i="25"/>
  <x:c r="L7063" i="25"/>
  <x:c r="M7063" i="25"/>
  <x:c r="N7063" i="25"/>
  <x:c r="P7063" i="25"/>
  <x:c r="Q7063" i="25"/>
  <x:c r="R7063" i="25"/>
  <x:c r="A7064" i="25"/>
  <x:c r="B7064" i="25"/>
  <x:c r="C7064" i="25"/>
  <x:c r="D7064" i="25"/>
  <x:c r="E7064" i="25"/>
  <x:c r="F7064" i="25"/>
  <x:c r="G7064" i="25"/>
  <x:c r="H7064" i="25"/>
  <x:c r="I7064" i="25"/>
  <x:c r="J7064" i="25"/>
  <x:c r="K7064" i="25"/>
  <x:c r="L7064" i="25"/>
  <x:c r="M7064" i="25"/>
  <x:c r="N7064" i="25"/>
  <x:c r="P7064" i="25"/>
  <x:c r="Q7064" i="25"/>
  <x:c r="R7064" i="25"/>
  <x:c r="A7065" i="25"/>
  <x:c r="B7065" i="25"/>
  <x:c r="C7065" i="25"/>
  <x:c r="D7065" i="25"/>
  <x:c r="E7065" i="25"/>
  <x:c r="F7065" i="25"/>
  <x:c r="G7065" i="25"/>
  <x:c r="H7065" i="25"/>
  <x:c r="I7065" i="25"/>
  <x:c r="J7065" i="25"/>
  <x:c r="K7065" i="25"/>
  <x:c r="L7065" i="25"/>
  <x:c r="M7065" i="25"/>
  <x:c r="N7065" i="25"/>
  <x:c r="P7065" i="25"/>
  <x:c r="Q7065" i="25"/>
  <x:c r="R7065" i="25"/>
  <x:c r="A7066" i="25"/>
  <x:c r="B7066" i="25"/>
  <x:c r="C7066" i="25"/>
  <x:c r="D7066" i="25"/>
  <x:c r="E7066" i="25"/>
  <x:c r="F7066" i="25"/>
  <x:c r="G7066" i="25"/>
  <x:c r="H7066" i="25"/>
  <x:c r="I7066" i="25"/>
  <x:c r="J7066" i="25"/>
  <x:c r="K7066" i="25"/>
  <x:c r="L7066" i="25"/>
  <x:c r="M7066" i="25"/>
  <x:c r="N7066" i="25"/>
  <x:c r="P7066" i="25"/>
  <x:c r="Q7066" i="25"/>
  <x:c r="R7066" i="25"/>
  <x:c r="A7067" i="25"/>
  <x:c r="B7067" i="25"/>
  <x:c r="C7067" i="25"/>
  <x:c r="D7067" i="25"/>
  <x:c r="E7067" i="25"/>
  <x:c r="F7067" i="25"/>
  <x:c r="G7067" i="25"/>
  <x:c r="H7067" i="25"/>
  <x:c r="I7067" i="25"/>
  <x:c r="J7067" i="25"/>
  <x:c r="K7067" i="25"/>
  <x:c r="L7067" i="25"/>
  <x:c r="M7067" i="25"/>
  <x:c r="N7067" i="25"/>
  <x:c r="P7067" i="25"/>
  <x:c r="Q7067" i="25"/>
  <x:c r="R7067" i="25"/>
  <x:c r="A7068" i="25"/>
  <x:c r="B7068" i="25"/>
  <x:c r="C7068" i="25"/>
  <x:c r="D7068" i="25"/>
  <x:c r="E7068" i="25"/>
  <x:c r="F7068" i="25"/>
  <x:c r="G7068" i="25"/>
  <x:c r="H7068" i="25"/>
  <x:c r="I7068" i="25"/>
  <x:c r="J7068" i="25"/>
  <x:c r="K7068" i="25"/>
  <x:c r="L7068" i="25"/>
  <x:c r="M7068" i="25"/>
  <x:c r="N7068" i="25"/>
  <x:c r="P7068" i="25"/>
  <x:c r="Q7068" i="25"/>
  <x:c r="R7068" i="25"/>
  <x:c r="A7069" i="25"/>
  <x:c r="B7069" i="25"/>
  <x:c r="C7069" i="25"/>
  <x:c r="D7069" i="25"/>
  <x:c r="E7069" i="25"/>
  <x:c r="F7069" i="25"/>
  <x:c r="G7069" i="25"/>
  <x:c r="H7069" i="25"/>
  <x:c r="I7069" i="25"/>
  <x:c r="J7069" i="25"/>
  <x:c r="K7069" i="25"/>
  <x:c r="L7069" i="25"/>
  <x:c r="M7069" i="25"/>
  <x:c r="N7069" i="25"/>
  <x:c r="P7069" i="25"/>
  <x:c r="Q7069" i="25"/>
  <x:c r="R7069" i="25"/>
  <x:c r="A7070" i="25"/>
  <x:c r="B7070" i="25"/>
  <x:c r="C7070" i="25"/>
  <x:c r="D7070" i="25"/>
  <x:c r="E7070" i="25"/>
  <x:c r="F7070" i="25"/>
  <x:c r="G7070" i="25"/>
  <x:c r="H7070" i="25"/>
  <x:c r="I7070" i="25"/>
  <x:c r="J7070" i="25"/>
  <x:c r="K7070" i="25"/>
  <x:c r="L7070" i="25"/>
  <x:c r="M7070" i="25"/>
  <x:c r="N7070" i="25"/>
  <x:c r="P7070" i="25"/>
  <x:c r="Q7070" i="25"/>
  <x:c r="R7070" i="25"/>
  <x:c r="A7071" i="25"/>
  <x:c r="B7071" i="25"/>
  <x:c r="C7071" i="25"/>
  <x:c r="D7071" i="25"/>
  <x:c r="E7071" i="25"/>
  <x:c r="F7071" i="25"/>
  <x:c r="G7071" i="25"/>
  <x:c r="H7071" i="25"/>
  <x:c r="I7071" i="25"/>
  <x:c r="J7071" i="25"/>
  <x:c r="K7071" i="25"/>
  <x:c r="L7071" i="25"/>
  <x:c r="M7071" i="25"/>
  <x:c r="N7071" i="25"/>
  <x:c r="P7071" i="25"/>
  <x:c r="Q7071" i="25"/>
  <x:c r="R7071" i="25"/>
  <x:c r="A7072" i="25"/>
  <x:c r="B7072" i="25"/>
  <x:c r="C7072" i="25"/>
  <x:c r="D7072" i="25"/>
  <x:c r="E7072" i="25"/>
  <x:c r="F7072" i="25"/>
  <x:c r="G7072" i="25"/>
  <x:c r="H7072" i="25"/>
  <x:c r="I7072" i="25"/>
  <x:c r="J7072" i="25"/>
  <x:c r="K7072" i="25"/>
  <x:c r="L7072" i="25"/>
  <x:c r="M7072" i="25"/>
  <x:c r="N7072" i="25"/>
  <x:c r="P7072" i="25"/>
  <x:c r="Q7072" i="25"/>
  <x:c r="R7072" i="25"/>
  <x:c r="A7073" i="25"/>
  <x:c r="B7073" i="25"/>
  <x:c r="C7073" i="25"/>
  <x:c r="D7073" i="25"/>
  <x:c r="E7073" i="25"/>
  <x:c r="F7073" i="25"/>
  <x:c r="G7073" i="25"/>
  <x:c r="H7073" i="25"/>
  <x:c r="I7073" i="25"/>
  <x:c r="J7073" i="25"/>
  <x:c r="K7073" i="25"/>
  <x:c r="L7073" i="25"/>
  <x:c r="M7073" i="25"/>
  <x:c r="N7073" i="25"/>
  <x:c r="P7073" i="25"/>
  <x:c r="Q7073" i="25"/>
  <x:c r="R7073" i="25"/>
  <x:c r="A7074" i="25"/>
  <x:c r="B7074" i="25"/>
  <x:c r="C7074" i="25"/>
  <x:c r="D7074" i="25"/>
  <x:c r="E7074" i="25"/>
  <x:c r="F7074" i="25"/>
  <x:c r="G7074" i="25"/>
  <x:c r="H7074" i="25"/>
  <x:c r="I7074" i="25"/>
  <x:c r="J7074" i="25"/>
  <x:c r="K7074" i="25"/>
  <x:c r="L7074" i="25"/>
  <x:c r="M7074" i="25"/>
  <x:c r="N7074" i="25"/>
  <x:c r="P7074" i="25"/>
  <x:c r="Q7074" i="25"/>
  <x:c r="R7074" i="25"/>
  <x:c r="A7075" i="25"/>
  <x:c r="B7075" i="25"/>
  <x:c r="C7075" i="25"/>
  <x:c r="D7075" i="25"/>
  <x:c r="E7075" i="25"/>
  <x:c r="F7075" i="25"/>
  <x:c r="G7075" i="25"/>
  <x:c r="H7075" i="25"/>
  <x:c r="I7075" i="25"/>
  <x:c r="J7075" i="25"/>
  <x:c r="K7075" i="25"/>
  <x:c r="L7075" i="25"/>
  <x:c r="M7075" i="25"/>
  <x:c r="N7075" i="25"/>
  <x:c r="P7075" i="25"/>
  <x:c r="Q7075" i="25"/>
  <x:c r="R7075" i="25"/>
  <x:c r="A7076" i="25"/>
  <x:c r="B7076" i="25"/>
  <x:c r="C7076" i="25"/>
  <x:c r="D7076" i="25"/>
  <x:c r="E7076" i="25"/>
  <x:c r="F7076" i="25"/>
  <x:c r="G7076" i="25"/>
  <x:c r="H7076" i="25"/>
  <x:c r="I7076" i="25"/>
  <x:c r="J7076" i="25"/>
  <x:c r="K7076" i="25"/>
  <x:c r="L7076" i="25"/>
  <x:c r="M7076" i="25"/>
  <x:c r="N7076" i="25"/>
  <x:c r="P7076" i="25"/>
  <x:c r="Q7076" i="25"/>
  <x:c r="R7076" i="25"/>
  <x:c r="A7077" i="25"/>
  <x:c r="B7077" i="25"/>
  <x:c r="C7077" i="25"/>
  <x:c r="D7077" i="25"/>
  <x:c r="E7077" i="25"/>
  <x:c r="F7077" i="25"/>
  <x:c r="G7077" i="25"/>
  <x:c r="H7077" i="25"/>
  <x:c r="I7077" i="25"/>
  <x:c r="J7077" i="25"/>
  <x:c r="K7077" i="25"/>
  <x:c r="L7077" i="25"/>
  <x:c r="M7077" i="25"/>
  <x:c r="N7077" i="25"/>
  <x:c r="P7077" i="25"/>
  <x:c r="Q7077" i="25"/>
  <x:c r="R7077" i="25"/>
  <x:c r="A7078" i="25"/>
  <x:c r="B7078" i="25"/>
  <x:c r="C7078" i="25"/>
  <x:c r="D7078" i="25"/>
  <x:c r="E7078" i="25"/>
  <x:c r="F7078" i="25"/>
  <x:c r="G7078" i="25"/>
  <x:c r="H7078" i="25"/>
  <x:c r="I7078" i="25"/>
  <x:c r="J7078" i="25"/>
  <x:c r="K7078" i="25"/>
  <x:c r="L7078" i="25"/>
  <x:c r="M7078" i="25"/>
  <x:c r="N7078" i="25"/>
  <x:c r="P7078" i="25"/>
  <x:c r="Q7078" i="25"/>
  <x:c r="R7078" i="25"/>
  <x:c r="A7079" i="25"/>
  <x:c r="B7079" i="25"/>
  <x:c r="C7079" i="25"/>
  <x:c r="D7079" i="25"/>
  <x:c r="E7079" i="25"/>
  <x:c r="F7079" i="25"/>
  <x:c r="G7079" i="25"/>
  <x:c r="H7079" i="25"/>
  <x:c r="I7079" i="25"/>
  <x:c r="J7079" i="25"/>
  <x:c r="K7079" i="25"/>
  <x:c r="L7079" i="25"/>
  <x:c r="M7079" i="25"/>
  <x:c r="N7079" i="25"/>
  <x:c r="P7079" i="25"/>
  <x:c r="Q7079" i="25"/>
  <x:c r="R7079" i="25"/>
  <x:c r="A7080" i="25"/>
  <x:c r="B7080" i="25"/>
  <x:c r="C7080" i="25"/>
  <x:c r="D7080" i="25"/>
  <x:c r="E7080" i="25"/>
  <x:c r="F7080" i="25"/>
  <x:c r="G7080" i="25"/>
  <x:c r="H7080" i="25"/>
  <x:c r="I7080" i="25"/>
  <x:c r="J7080" i="25"/>
  <x:c r="K7080" i="25"/>
  <x:c r="L7080" i="25"/>
  <x:c r="M7080" i="25"/>
  <x:c r="N7080" i="25"/>
  <x:c r="P7080" i="25"/>
  <x:c r="Q7080" i="25"/>
  <x:c r="R7080" i="25"/>
  <x:c r="A7081" i="25"/>
  <x:c r="B7081" i="25"/>
  <x:c r="C7081" i="25"/>
  <x:c r="D7081" i="25"/>
  <x:c r="E7081" i="25"/>
  <x:c r="F7081" i="25"/>
  <x:c r="G7081" i="25"/>
  <x:c r="H7081" i="25"/>
  <x:c r="I7081" i="25"/>
  <x:c r="J7081" i="25"/>
  <x:c r="K7081" i="25"/>
  <x:c r="L7081" i="25"/>
  <x:c r="M7081" i="25"/>
  <x:c r="N7081" i="25"/>
  <x:c r="P7081" i="25"/>
  <x:c r="Q7081" i="25"/>
  <x:c r="R7081" i="25"/>
  <x:c r="A7082" i="25"/>
  <x:c r="B7082" i="25"/>
  <x:c r="C7082" i="25"/>
  <x:c r="D7082" i="25"/>
  <x:c r="E7082" i="25"/>
  <x:c r="F7082" i="25"/>
  <x:c r="G7082" i="25"/>
  <x:c r="H7082" i="25"/>
  <x:c r="I7082" i="25"/>
  <x:c r="J7082" i="25"/>
  <x:c r="K7082" i="25"/>
  <x:c r="L7082" i="25"/>
  <x:c r="M7082" i="25"/>
  <x:c r="N7082" i="25"/>
  <x:c r="P7082" i="25"/>
  <x:c r="Q7082" i="25"/>
  <x:c r="R7082" i="25"/>
  <x:c r="A7083" i="25"/>
  <x:c r="B7083" i="25"/>
  <x:c r="C7083" i="25"/>
  <x:c r="D7083" i="25"/>
  <x:c r="E7083" i="25"/>
  <x:c r="F7083" i="25"/>
  <x:c r="G7083" i="25"/>
  <x:c r="H7083" i="25"/>
  <x:c r="I7083" i="25"/>
  <x:c r="J7083" i="25"/>
  <x:c r="K7083" i="25"/>
  <x:c r="L7083" i="25"/>
  <x:c r="M7083" i="25"/>
  <x:c r="N7083" i="25"/>
  <x:c r="P7083" i="25"/>
  <x:c r="Q7083" i="25"/>
  <x:c r="R7083" i="25"/>
  <x:c r="A7084" i="25"/>
  <x:c r="B7084" i="25"/>
  <x:c r="C7084" i="25"/>
  <x:c r="D7084" i="25"/>
  <x:c r="E7084" i="25"/>
  <x:c r="F7084" i="25"/>
  <x:c r="G7084" i="25"/>
  <x:c r="H7084" i="25"/>
  <x:c r="I7084" i="25"/>
  <x:c r="J7084" i="25"/>
  <x:c r="K7084" i="25"/>
  <x:c r="L7084" i="25"/>
  <x:c r="M7084" i="25"/>
  <x:c r="N7084" i="25"/>
  <x:c r="P7084" i="25"/>
  <x:c r="Q7084" i="25"/>
  <x:c r="R7084" i="25"/>
  <x:c r="A7085" i="25"/>
  <x:c r="B7085" i="25"/>
  <x:c r="C7085" i="25"/>
  <x:c r="D7085" i="25"/>
  <x:c r="E7085" i="25"/>
  <x:c r="F7085" i="25"/>
  <x:c r="G7085" i="25"/>
  <x:c r="H7085" i="25"/>
  <x:c r="I7085" i="25"/>
  <x:c r="J7085" i="25"/>
  <x:c r="K7085" i="25"/>
  <x:c r="L7085" i="25"/>
  <x:c r="M7085" i="25"/>
  <x:c r="N7085" i="25"/>
  <x:c r="P7085" i="25"/>
  <x:c r="Q7085" i="25"/>
  <x:c r="R7085" i="25"/>
  <x:c r="A7086" i="25"/>
  <x:c r="B7086" i="25"/>
  <x:c r="C7086" i="25"/>
  <x:c r="D7086" i="25"/>
  <x:c r="E7086" i="25"/>
  <x:c r="F7086" i="25"/>
  <x:c r="G7086" i="25"/>
  <x:c r="H7086" i="25"/>
  <x:c r="I7086" i="25"/>
  <x:c r="J7086" i="25"/>
  <x:c r="K7086" i="25"/>
  <x:c r="L7086" i="25"/>
  <x:c r="M7086" i="25"/>
  <x:c r="N7086" i="25"/>
  <x:c r="P7086" i="25"/>
  <x:c r="Q7086" i="25"/>
  <x:c r="R7086" i="25"/>
  <x:c r="A7087" i="25"/>
  <x:c r="B7087" i="25"/>
  <x:c r="C7087" i="25"/>
  <x:c r="D7087" i="25"/>
  <x:c r="E7087" i="25"/>
  <x:c r="F7087" i="25"/>
  <x:c r="G7087" i="25"/>
  <x:c r="H7087" i="25"/>
  <x:c r="I7087" i="25"/>
  <x:c r="J7087" i="25"/>
  <x:c r="K7087" i="25"/>
  <x:c r="L7087" i="25"/>
  <x:c r="M7087" i="25"/>
  <x:c r="N7087" i="25"/>
  <x:c r="P7087" i="25"/>
  <x:c r="Q7087" i="25"/>
  <x:c r="R7087" i="25"/>
  <x:c r="A7088" i="25"/>
  <x:c r="B7088" i="25"/>
  <x:c r="C7088" i="25"/>
  <x:c r="D7088" i="25"/>
  <x:c r="E7088" i="25"/>
  <x:c r="F7088" i="25"/>
  <x:c r="G7088" i="25"/>
  <x:c r="H7088" i="25"/>
  <x:c r="I7088" i="25"/>
  <x:c r="J7088" i="25"/>
  <x:c r="K7088" i="25"/>
  <x:c r="L7088" i="25"/>
  <x:c r="M7088" i="25"/>
  <x:c r="N7088" i="25"/>
  <x:c r="P7088" i="25"/>
  <x:c r="Q7088" i="25"/>
  <x:c r="R7088" i="25"/>
  <x:c r="A7089" i="25"/>
  <x:c r="B7089" i="25"/>
  <x:c r="C7089" i="25"/>
  <x:c r="D7089" i="25"/>
  <x:c r="E7089" i="25"/>
  <x:c r="F7089" i="25"/>
  <x:c r="G7089" i="25"/>
  <x:c r="H7089" i="25"/>
  <x:c r="I7089" i="25"/>
  <x:c r="J7089" i="25"/>
  <x:c r="K7089" i="25"/>
  <x:c r="L7089" i="25"/>
  <x:c r="M7089" i="25"/>
  <x:c r="N7089" i="25"/>
  <x:c r="P7089" i="25"/>
  <x:c r="Q7089" i="25"/>
  <x:c r="R7089" i="25"/>
  <x:c r="A7090" i="25"/>
  <x:c r="B7090" i="25"/>
  <x:c r="C7090" i="25"/>
  <x:c r="D7090" i="25"/>
  <x:c r="E7090" i="25"/>
  <x:c r="F7090" i="25"/>
  <x:c r="G7090" i="25"/>
  <x:c r="H7090" i="25"/>
  <x:c r="I7090" i="25"/>
  <x:c r="J7090" i="25"/>
  <x:c r="K7090" i="25"/>
  <x:c r="L7090" i="25"/>
  <x:c r="M7090" i="25"/>
  <x:c r="N7090" i="25"/>
  <x:c r="P7090" i="25"/>
  <x:c r="Q7090" i="25"/>
  <x:c r="R7090" i="25"/>
  <x:c r="A7091" i="25"/>
  <x:c r="B7091" i="25"/>
  <x:c r="C7091" i="25"/>
  <x:c r="D7091" i="25"/>
  <x:c r="E7091" i="25"/>
  <x:c r="F7091" i="25"/>
  <x:c r="G7091" i="25"/>
  <x:c r="H7091" i="25"/>
  <x:c r="I7091" i="25"/>
  <x:c r="J7091" i="25"/>
  <x:c r="K7091" i="25"/>
  <x:c r="L7091" i="25"/>
  <x:c r="M7091" i="25"/>
  <x:c r="N7091" i="25"/>
  <x:c r="P7091" i="25"/>
  <x:c r="Q7091" i="25"/>
  <x:c r="R7091" i="25"/>
  <x:c r="A7092" i="25"/>
  <x:c r="B7092" i="25"/>
  <x:c r="C7092" i="25"/>
  <x:c r="D7092" i="25"/>
  <x:c r="E7092" i="25"/>
  <x:c r="F7092" i="25"/>
  <x:c r="G7092" i="25"/>
  <x:c r="H7092" i="25"/>
  <x:c r="I7092" i="25"/>
  <x:c r="J7092" i="25"/>
  <x:c r="K7092" i="25"/>
  <x:c r="L7092" i="25"/>
  <x:c r="M7092" i="25"/>
  <x:c r="N7092" i="25"/>
  <x:c r="P7092" i="25"/>
  <x:c r="Q7092" i="25"/>
  <x:c r="R7092" i="25"/>
  <x:c r="A7093" i="25"/>
  <x:c r="B7093" i="25"/>
  <x:c r="C7093" i="25"/>
  <x:c r="D7093" i="25"/>
  <x:c r="E7093" i="25"/>
  <x:c r="F7093" i="25"/>
  <x:c r="G7093" i="25"/>
  <x:c r="H7093" i="25"/>
  <x:c r="I7093" i="25"/>
  <x:c r="J7093" i="25"/>
  <x:c r="K7093" i="25"/>
  <x:c r="L7093" i="25"/>
  <x:c r="M7093" i="25"/>
  <x:c r="N7093" i="25"/>
  <x:c r="P7093" i="25"/>
  <x:c r="Q7093" i="25"/>
  <x:c r="R7093" i="25"/>
  <x:c r="A7094" i="25"/>
  <x:c r="B7094" i="25"/>
  <x:c r="C7094" i="25"/>
  <x:c r="D7094" i="25"/>
  <x:c r="E7094" i="25"/>
  <x:c r="F7094" i="25"/>
  <x:c r="G7094" i="25"/>
  <x:c r="H7094" i="25"/>
  <x:c r="I7094" i="25"/>
  <x:c r="J7094" i="25"/>
  <x:c r="K7094" i="25"/>
  <x:c r="L7094" i="25"/>
  <x:c r="M7094" i="25"/>
  <x:c r="N7094" i="25"/>
  <x:c r="P7094" i="25"/>
  <x:c r="Q7094" i="25"/>
  <x:c r="R7094" i="25"/>
  <x:c r="A7095" i="25"/>
  <x:c r="B7095" i="25"/>
  <x:c r="C7095" i="25"/>
  <x:c r="D7095" i="25"/>
  <x:c r="E7095" i="25"/>
  <x:c r="F7095" i="25"/>
  <x:c r="G7095" i="25"/>
  <x:c r="H7095" i="25"/>
  <x:c r="I7095" i="25"/>
  <x:c r="J7095" i="25"/>
  <x:c r="K7095" i="25"/>
  <x:c r="L7095" i="25"/>
  <x:c r="M7095" i="25"/>
  <x:c r="N7095" i="25"/>
  <x:c r="P7095" i="25"/>
  <x:c r="Q7095" i="25"/>
  <x:c r="R7095" i="25"/>
  <x:c r="A7096" i="25"/>
  <x:c r="B7096" i="25"/>
  <x:c r="C7096" i="25"/>
  <x:c r="D7096" i="25"/>
  <x:c r="E7096" i="25"/>
  <x:c r="F7096" i="25"/>
  <x:c r="G7096" i="25"/>
  <x:c r="H7096" i="25"/>
  <x:c r="I7096" i="25"/>
  <x:c r="J7096" i="25"/>
  <x:c r="K7096" i="25"/>
  <x:c r="L7096" i="25"/>
  <x:c r="M7096" i="25"/>
  <x:c r="N7096" i="25"/>
  <x:c r="P7096" i="25"/>
  <x:c r="Q7096" i="25"/>
  <x:c r="R7096" i="25"/>
  <x:c r="A7097" i="25"/>
  <x:c r="B7097" i="25"/>
  <x:c r="C7097" i="25"/>
  <x:c r="D7097" i="25"/>
  <x:c r="E7097" i="25"/>
  <x:c r="F7097" i="25"/>
  <x:c r="G7097" i="25"/>
  <x:c r="H7097" i="25"/>
  <x:c r="I7097" i="25"/>
  <x:c r="J7097" i="25"/>
  <x:c r="K7097" i="25"/>
  <x:c r="L7097" i="25"/>
  <x:c r="M7097" i="25"/>
  <x:c r="N7097" i="25"/>
  <x:c r="P7097" i="25"/>
  <x:c r="Q7097" i="25"/>
  <x:c r="R7097" i="25"/>
  <x:c r="A7098" i="25"/>
  <x:c r="B7098" i="25"/>
  <x:c r="C7098" i="25"/>
  <x:c r="D7098" i="25"/>
  <x:c r="E7098" i="25"/>
  <x:c r="F7098" i="25"/>
  <x:c r="G7098" i="25"/>
  <x:c r="H7098" i="25"/>
  <x:c r="I7098" i="25"/>
  <x:c r="J7098" i="25"/>
  <x:c r="K7098" i="25"/>
  <x:c r="L7098" i="25"/>
  <x:c r="M7098" i="25"/>
  <x:c r="N7098" i="25"/>
  <x:c r="P7098" i="25"/>
  <x:c r="Q7098" i="25"/>
  <x:c r="R7098" i="25"/>
  <x:c r="A7099" i="25"/>
  <x:c r="B7099" i="25"/>
  <x:c r="C7099" i="25"/>
  <x:c r="D7099" i="25"/>
  <x:c r="E7099" i="25"/>
  <x:c r="F7099" i="25"/>
  <x:c r="G7099" i="25"/>
  <x:c r="H7099" i="25"/>
  <x:c r="I7099" i="25"/>
  <x:c r="J7099" i="25"/>
  <x:c r="K7099" i="25"/>
  <x:c r="L7099" i="25"/>
  <x:c r="M7099" i="25"/>
  <x:c r="N7099" i="25"/>
  <x:c r="P7099" i="25"/>
  <x:c r="Q7099" i="25"/>
  <x:c r="R7099" i="25"/>
  <x:c r="A7100" i="25"/>
  <x:c r="B7100" i="25"/>
  <x:c r="C7100" i="25"/>
  <x:c r="D7100" i="25"/>
  <x:c r="E7100" i="25"/>
  <x:c r="F7100" i="25"/>
  <x:c r="G7100" i="25"/>
  <x:c r="H7100" i="25"/>
  <x:c r="I7100" i="25"/>
  <x:c r="J7100" i="25"/>
  <x:c r="K7100" i="25"/>
  <x:c r="L7100" i="25"/>
  <x:c r="M7100" i="25"/>
  <x:c r="N7100" i="25"/>
  <x:c r="P7100" i="25"/>
  <x:c r="Q7100" i="25"/>
  <x:c r="R7100" i="25"/>
  <x:c r="A7101" i="25"/>
  <x:c r="B7101" i="25"/>
  <x:c r="C7101" i="25"/>
  <x:c r="D7101" i="25"/>
  <x:c r="E7101" i="25"/>
  <x:c r="F7101" i="25"/>
  <x:c r="G7101" i="25"/>
  <x:c r="H7101" i="25"/>
  <x:c r="I7101" i="25"/>
  <x:c r="J7101" i="25"/>
  <x:c r="K7101" i="25"/>
  <x:c r="L7101" i="25"/>
  <x:c r="M7101" i="25"/>
  <x:c r="N7101" i="25"/>
  <x:c r="P7101" i="25"/>
  <x:c r="Q7101" i="25"/>
  <x:c r="R7101" i="25"/>
  <x:c r="A7102" i="25"/>
  <x:c r="B7102" i="25"/>
  <x:c r="C7102" i="25"/>
  <x:c r="D7102" i="25"/>
  <x:c r="E7102" i="25"/>
  <x:c r="F7102" i="25"/>
  <x:c r="G7102" i="25"/>
  <x:c r="H7102" i="25"/>
  <x:c r="I7102" i="25"/>
  <x:c r="J7102" i="25"/>
  <x:c r="K7102" i="25"/>
  <x:c r="L7102" i="25"/>
  <x:c r="M7102" i="25"/>
  <x:c r="N7102" i="25"/>
  <x:c r="P7102" i="25"/>
  <x:c r="Q7102" i="25"/>
  <x:c r="R7102" i="25"/>
  <x:c r="A7103" i="25"/>
  <x:c r="B7103" i="25"/>
  <x:c r="C7103" i="25"/>
  <x:c r="D7103" i="25"/>
  <x:c r="E7103" i="25"/>
  <x:c r="F7103" i="25"/>
  <x:c r="G7103" i="25"/>
  <x:c r="H7103" i="25"/>
  <x:c r="I7103" i="25"/>
  <x:c r="J7103" i="25"/>
  <x:c r="K7103" i="25"/>
  <x:c r="L7103" i="25"/>
  <x:c r="M7103" i="25"/>
  <x:c r="N7103" i="25"/>
  <x:c r="P7103" i="25"/>
  <x:c r="Q7103" i="25"/>
  <x:c r="R7103" i="25"/>
  <x:c r="A7104" i="25"/>
  <x:c r="B7104" i="25"/>
  <x:c r="C7104" i="25"/>
  <x:c r="D7104" i="25"/>
  <x:c r="E7104" i="25"/>
  <x:c r="F7104" i="25"/>
  <x:c r="G7104" i="25"/>
  <x:c r="H7104" i="25"/>
  <x:c r="I7104" i="25"/>
  <x:c r="J7104" i="25"/>
  <x:c r="K7104" i="25"/>
  <x:c r="L7104" i="25"/>
  <x:c r="M7104" i="25"/>
  <x:c r="N7104" i="25"/>
  <x:c r="P7104" i="25"/>
  <x:c r="Q7104" i="25"/>
  <x:c r="R7104" i="25"/>
  <x:c r="A7105" i="25"/>
  <x:c r="B7105" i="25"/>
  <x:c r="C7105" i="25"/>
  <x:c r="D7105" i="25"/>
  <x:c r="E7105" i="25"/>
  <x:c r="F7105" i="25"/>
  <x:c r="G7105" i="25"/>
  <x:c r="H7105" i="25"/>
  <x:c r="I7105" i="25"/>
  <x:c r="J7105" i="25"/>
  <x:c r="K7105" i="25"/>
  <x:c r="L7105" i="25"/>
  <x:c r="M7105" i="25"/>
  <x:c r="N7105" i="25"/>
  <x:c r="P7105" i="25"/>
  <x:c r="Q7105" i="25"/>
  <x:c r="R7105" i="25"/>
  <x:c r="A7106" i="25"/>
  <x:c r="B7106" i="25"/>
  <x:c r="C7106" i="25"/>
  <x:c r="D7106" i="25"/>
  <x:c r="E7106" i="25"/>
  <x:c r="F7106" i="25"/>
  <x:c r="G7106" i="25"/>
  <x:c r="H7106" i="25"/>
  <x:c r="I7106" i="25"/>
  <x:c r="J7106" i="25"/>
  <x:c r="K7106" i="25"/>
  <x:c r="L7106" i="25"/>
  <x:c r="M7106" i="25"/>
  <x:c r="N7106" i="25"/>
  <x:c r="P7106" i="25"/>
  <x:c r="Q7106" i="25"/>
  <x:c r="R7106" i="25"/>
  <x:c r="A7107" i="25"/>
  <x:c r="B7107" i="25"/>
  <x:c r="C7107" i="25"/>
  <x:c r="D7107" i="25"/>
  <x:c r="E7107" i="25"/>
  <x:c r="F7107" i="25"/>
  <x:c r="G7107" i="25"/>
  <x:c r="H7107" i="25"/>
  <x:c r="I7107" i="25"/>
  <x:c r="J7107" i="25"/>
  <x:c r="K7107" i="25"/>
  <x:c r="L7107" i="25"/>
  <x:c r="M7107" i="25"/>
  <x:c r="N7107" i="25"/>
  <x:c r="P7107" i="25"/>
  <x:c r="Q7107" i="25"/>
  <x:c r="R7107" i="25"/>
  <x:c r="A7108" i="25"/>
  <x:c r="B7108" i="25"/>
  <x:c r="C7108" i="25"/>
  <x:c r="D7108" i="25"/>
  <x:c r="E7108" i="25"/>
  <x:c r="F7108" i="25"/>
  <x:c r="G7108" i="25"/>
  <x:c r="H7108" i="25"/>
  <x:c r="I7108" i="25"/>
  <x:c r="J7108" i="25"/>
  <x:c r="K7108" i="25"/>
  <x:c r="L7108" i="25"/>
  <x:c r="M7108" i="25"/>
  <x:c r="N7108" i="25"/>
  <x:c r="P7108" i="25"/>
  <x:c r="Q7108" i="25"/>
  <x:c r="R7108" i="25"/>
  <x:c r="A7109" i="25"/>
  <x:c r="B7109" i="25"/>
  <x:c r="C7109" i="25"/>
  <x:c r="D7109" i="25"/>
  <x:c r="E7109" i="25"/>
  <x:c r="F7109" i="25"/>
  <x:c r="G7109" i="25"/>
  <x:c r="H7109" i="25"/>
  <x:c r="I7109" i="25"/>
  <x:c r="J7109" i="25"/>
  <x:c r="K7109" i="25"/>
  <x:c r="L7109" i="25"/>
  <x:c r="M7109" i="25"/>
  <x:c r="N7109" i="25"/>
  <x:c r="P7109" i="25"/>
  <x:c r="Q7109" i="25"/>
  <x:c r="R7109" i="25"/>
  <x:c r="A7110" i="25"/>
  <x:c r="B7110" i="25"/>
  <x:c r="C7110" i="25"/>
  <x:c r="D7110" i="25"/>
  <x:c r="E7110" i="25"/>
  <x:c r="F7110" i="25"/>
  <x:c r="G7110" i="25"/>
  <x:c r="H7110" i="25"/>
  <x:c r="I7110" i="25"/>
  <x:c r="J7110" i="25"/>
  <x:c r="K7110" i="25"/>
  <x:c r="L7110" i="25"/>
  <x:c r="M7110" i="25"/>
  <x:c r="N7110" i="25"/>
  <x:c r="P7110" i="25"/>
  <x:c r="Q7110" i="25"/>
  <x:c r="R7110" i="25"/>
  <x:c r="A7111" i="25"/>
  <x:c r="B7111" i="25"/>
  <x:c r="C7111" i="25"/>
  <x:c r="D7111" i="25"/>
  <x:c r="E7111" i="25"/>
  <x:c r="F7111" i="25"/>
  <x:c r="G7111" i="25"/>
  <x:c r="H7111" i="25"/>
  <x:c r="I7111" i="25"/>
  <x:c r="J7111" i="25"/>
  <x:c r="K7111" i="25"/>
  <x:c r="L7111" i="25"/>
  <x:c r="M7111" i="25"/>
  <x:c r="N7111" i="25"/>
  <x:c r="P7111" i="25"/>
  <x:c r="Q7111" i="25"/>
  <x:c r="R7111" i="25"/>
  <x:c r="A7112" i="25"/>
  <x:c r="B7112" i="25"/>
  <x:c r="C7112" i="25"/>
  <x:c r="D7112" i="25"/>
  <x:c r="E7112" i="25"/>
  <x:c r="F7112" i="25"/>
  <x:c r="G7112" i="25"/>
  <x:c r="H7112" i="25"/>
  <x:c r="I7112" i="25"/>
  <x:c r="J7112" i="25"/>
  <x:c r="K7112" i="25"/>
  <x:c r="L7112" i="25"/>
  <x:c r="M7112" i="25"/>
  <x:c r="N7112" i="25"/>
  <x:c r="P7112" i="25"/>
  <x:c r="Q7112" i="25"/>
  <x:c r="R7112" i="25"/>
  <x:c r="A7113" i="25"/>
  <x:c r="B7113" i="25"/>
  <x:c r="C7113" i="25"/>
  <x:c r="D7113" i="25"/>
  <x:c r="E7113" i="25"/>
  <x:c r="F7113" i="25"/>
  <x:c r="G7113" i="25"/>
  <x:c r="H7113" i="25"/>
  <x:c r="I7113" i="25"/>
  <x:c r="J7113" i="25"/>
  <x:c r="K7113" i="25"/>
  <x:c r="L7113" i="25"/>
  <x:c r="M7113" i="25"/>
  <x:c r="N7113" i="25"/>
  <x:c r="P7113" i="25"/>
  <x:c r="Q7113" i="25"/>
  <x:c r="R7113" i="25"/>
  <x:c r="A7114" i="25"/>
  <x:c r="B7114" i="25"/>
  <x:c r="C7114" i="25"/>
  <x:c r="D7114" i="25"/>
  <x:c r="E7114" i="25"/>
  <x:c r="F7114" i="25"/>
  <x:c r="G7114" i="25"/>
  <x:c r="H7114" i="25"/>
  <x:c r="I7114" i="25"/>
  <x:c r="J7114" i="25"/>
  <x:c r="K7114" i="25"/>
  <x:c r="L7114" i="25"/>
  <x:c r="M7114" i="25"/>
  <x:c r="N7114" i="25"/>
  <x:c r="P7114" i="25"/>
  <x:c r="Q7114" i="25"/>
  <x:c r="R7114" i="25"/>
  <x:c r="A7115" i="25"/>
  <x:c r="B7115" i="25"/>
  <x:c r="C7115" i="25"/>
  <x:c r="D7115" i="25"/>
  <x:c r="E7115" i="25"/>
  <x:c r="F7115" i="25"/>
  <x:c r="G7115" i="25"/>
  <x:c r="H7115" i="25"/>
  <x:c r="I7115" i="25"/>
  <x:c r="J7115" i="25"/>
  <x:c r="K7115" i="25"/>
  <x:c r="L7115" i="25"/>
  <x:c r="M7115" i="25"/>
  <x:c r="N7115" i="25"/>
  <x:c r="P7115" i="25"/>
  <x:c r="Q7115" i="25"/>
  <x:c r="R7115" i="25"/>
  <x:c r="A7116" i="25"/>
  <x:c r="B7116" i="25"/>
  <x:c r="C7116" i="25"/>
  <x:c r="D7116" i="25"/>
  <x:c r="E7116" i="25"/>
  <x:c r="F7116" i="25"/>
  <x:c r="G7116" i="25"/>
  <x:c r="H7116" i="25"/>
  <x:c r="I7116" i="25"/>
  <x:c r="J7116" i="25"/>
  <x:c r="K7116" i="25"/>
  <x:c r="L7116" i="25"/>
  <x:c r="M7116" i="25"/>
  <x:c r="N7116" i="25"/>
  <x:c r="P7116" i="25"/>
  <x:c r="Q7116" i="25"/>
  <x:c r="R7116" i="25"/>
  <x:c r="A7117" i="25"/>
  <x:c r="B7117" i="25"/>
  <x:c r="C7117" i="25"/>
  <x:c r="D7117" i="25"/>
  <x:c r="E7117" i="25"/>
  <x:c r="F7117" i="25"/>
  <x:c r="G7117" i="25"/>
  <x:c r="H7117" i="25"/>
  <x:c r="I7117" i="25"/>
  <x:c r="J7117" i="25"/>
  <x:c r="K7117" i="25"/>
  <x:c r="L7117" i="25"/>
  <x:c r="M7117" i="25"/>
  <x:c r="N7117" i="25"/>
  <x:c r="P7117" i="25"/>
  <x:c r="Q7117" i="25"/>
  <x:c r="R7117" i="25"/>
  <x:c r="A7118" i="25"/>
  <x:c r="B7118" i="25"/>
  <x:c r="C7118" i="25"/>
  <x:c r="D7118" i="25"/>
  <x:c r="E7118" i="25"/>
  <x:c r="F7118" i="25"/>
  <x:c r="G7118" i="25"/>
  <x:c r="H7118" i="25"/>
  <x:c r="I7118" i="25"/>
  <x:c r="J7118" i="25"/>
  <x:c r="K7118" i="25"/>
  <x:c r="L7118" i="25"/>
  <x:c r="M7118" i="25"/>
  <x:c r="N7118" i="25"/>
  <x:c r="P7118" i="25"/>
  <x:c r="Q7118" i="25"/>
  <x:c r="R7118" i="25"/>
  <x:c r="A7119" i="25"/>
  <x:c r="B7119" i="25"/>
  <x:c r="C7119" i="25"/>
  <x:c r="D7119" i="25"/>
  <x:c r="E7119" i="25"/>
  <x:c r="F7119" i="25"/>
  <x:c r="G7119" i="25"/>
  <x:c r="H7119" i="25"/>
  <x:c r="I7119" i="25"/>
  <x:c r="J7119" i="25"/>
  <x:c r="K7119" i="25"/>
  <x:c r="L7119" i="25"/>
  <x:c r="M7119" i="25"/>
  <x:c r="N7119" i="25"/>
  <x:c r="P7119" i="25"/>
  <x:c r="Q7119" i="25"/>
  <x:c r="R7119" i="25"/>
  <x:c r="A7120" i="25"/>
  <x:c r="B7120" i="25"/>
  <x:c r="C7120" i="25"/>
  <x:c r="D7120" i="25"/>
  <x:c r="E7120" i="25"/>
  <x:c r="F7120" i="25"/>
  <x:c r="G7120" i="25"/>
  <x:c r="H7120" i="25"/>
  <x:c r="I7120" i="25"/>
  <x:c r="J7120" i="25"/>
  <x:c r="K7120" i="25"/>
  <x:c r="L7120" i="25"/>
  <x:c r="M7120" i="25"/>
  <x:c r="N7120" i="25"/>
  <x:c r="P7120" i="25"/>
  <x:c r="Q7120" i="25"/>
  <x:c r="R7120" i="25"/>
  <x:c r="A7121" i="25"/>
  <x:c r="B7121" i="25"/>
  <x:c r="C7121" i="25"/>
  <x:c r="D7121" i="25"/>
  <x:c r="E7121" i="25"/>
  <x:c r="F7121" i="25"/>
  <x:c r="G7121" i="25"/>
  <x:c r="H7121" i="25"/>
  <x:c r="I7121" i="25"/>
  <x:c r="J7121" i="25"/>
  <x:c r="K7121" i="25"/>
  <x:c r="L7121" i="25"/>
  <x:c r="M7121" i="25"/>
  <x:c r="N7121" i="25"/>
  <x:c r="P7121" i="25"/>
  <x:c r="Q7121" i="25"/>
  <x:c r="R7121" i="25"/>
  <x:c r="A7122" i="25"/>
  <x:c r="B7122" i="25"/>
  <x:c r="C7122" i="25"/>
  <x:c r="D7122" i="25"/>
  <x:c r="E7122" i="25"/>
  <x:c r="F7122" i="25"/>
  <x:c r="G7122" i="25"/>
  <x:c r="H7122" i="25"/>
  <x:c r="I7122" i="25"/>
  <x:c r="J7122" i="25"/>
  <x:c r="K7122" i="25"/>
  <x:c r="L7122" i="25"/>
  <x:c r="M7122" i="25"/>
  <x:c r="N7122" i="25"/>
  <x:c r="P7122" i="25"/>
  <x:c r="Q7122" i="25"/>
  <x:c r="R7122" i="25"/>
  <x:c r="A7123" i="25"/>
  <x:c r="B7123" i="25"/>
  <x:c r="C7123" i="25"/>
  <x:c r="D7123" i="25"/>
  <x:c r="E7123" i="25"/>
  <x:c r="F7123" i="25"/>
  <x:c r="G7123" i="25"/>
  <x:c r="H7123" i="25"/>
  <x:c r="I7123" i="25"/>
  <x:c r="J7123" i="25"/>
  <x:c r="K7123" i="25"/>
  <x:c r="L7123" i="25"/>
  <x:c r="M7123" i="25"/>
  <x:c r="N7123" i="25"/>
  <x:c r="P7123" i="25"/>
  <x:c r="Q7123" i="25"/>
  <x:c r="R7123" i="25"/>
  <x:c r="A7124" i="25"/>
  <x:c r="B7124" i="25"/>
  <x:c r="C7124" i="25"/>
  <x:c r="D7124" i="25"/>
  <x:c r="E7124" i="25"/>
  <x:c r="F7124" i="25"/>
  <x:c r="G7124" i="25"/>
  <x:c r="H7124" i="25"/>
  <x:c r="I7124" i="25"/>
  <x:c r="J7124" i="25"/>
  <x:c r="K7124" i="25"/>
  <x:c r="L7124" i="25"/>
  <x:c r="M7124" i="25"/>
  <x:c r="N7124" i="25"/>
  <x:c r="P7124" i="25"/>
  <x:c r="Q7124" i="25"/>
  <x:c r="R7124" i="25"/>
  <x:c r="A7125" i="25"/>
  <x:c r="B7125" i="25"/>
  <x:c r="C7125" i="25"/>
  <x:c r="D7125" i="25"/>
  <x:c r="E7125" i="25"/>
  <x:c r="F7125" i="25"/>
  <x:c r="G7125" i="25"/>
  <x:c r="H7125" i="25"/>
  <x:c r="I7125" i="25"/>
  <x:c r="J7125" i="25"/>
  <x:c r="K7125" i="25"/>
  <x:c r="L7125" i="25"/>
  <x:c r="M7125" i="25"/>
  <x:c r="N7125" i="25"/>
  <x:c r="P7125" i="25"/>
  <x:c r="Q7125" i="25"/>
  <x:c r="R7125" i="25"/>
  <x:c r="A7126" i="25"/>
  <x:c r="B7126" i="25"/>
  <x:c r="C7126" i="25"/>
  <x:c r="D7126" i="25"/>
  <x:c r="E7126" i="25"/>
  <x:c r="F7126" i="25"/>
  <x:c r="G7126" i="25"/>
  <x:c r="H7126" i="25"/>
  <x:c r="I7126" i="25"/>
  <x:c r="J7126" i="25"/>
  <x:c r="K7126" i="25"/>
  <x:c r="L7126" i="25"/>
  <x:c r="M7126" i="25"/>
  <x:c r="N7126" i="25"/>
  <x:c r="P7126" i="25"/>
  <x:c r="Q7126" i="25"/>
  <x:c r="R7126" i="25"/>
  <x:c r="A7127" i="25"/>
  <x:c r="B7127" i="25"/>
  <x:c r="C7127" i="25"/>
  <x:c r="D7127" i="25"/>
  <x:c r="E7127" i="25"/>
  <x:c r="F7127" i="25"/>
  <x:c r="G7127" i="25"/>
  <x:c r="H7127" i="25"/>
  <x:c r="I7127" i="25"/>
  <x:c r="J7127" i="25"/>
  <x:c r="K7127" i="25"/>
  <x:c r="L7127" i="25"/>
  <x:c r="M7127" i="25"/>
  <x:c r="N7127" i="25"/>
  <x:c r="P7127" i="25"/>
  <x:c r="Q7127" i="25"/>
  <x:c r="R7127" i="25"/>
  <x:c r="A7128" i="25"/>
  <x:c r="B7128" i="25"/>
  <x:c r="C7128" i="25"/>
  <x:c r="D7128" i="25"/>
  <x:c r="E7128" i="25"/>
  <x:c r="F7128" i="25"/>
  <x:c r="G7128" i="25"/>
  <x:c r="H7128" i="25"/>
  <x:c r="I7128" i="25"/>
  <x:c r="J7128" i="25"/>
  <x:c r="K7128" i="25"/>
  <x:c r="L7128" i="25"/>
  <x:c r="M7128" i="25"/>
  <x:c r="N7128" i="25"/>
  <x:c r="P7128" i="25"/>
  <x:c r="Q7128" i="25"/>
  <x:c r="R7128" i="25"/>
  <x:c r="A7129" i="25"/>
  <x:c r="B7129" i="25"/>
  <x:c r="C7129" i="25"/>
  <x:c r="D7129" i="25"/>
  <x:c r="E7129" i="25"/>
  <x:c r="F7129" i="25"/>
  <x:c r="G7129" i="25"/>
  <x:c r="H7129" i="25"/>
  <x:c r="I7129" i="25"/>
  <x:c r="J7129" i="25"/>
  <x:c r="K7129" i="25"/>
  <x:c r="L7129" i="25"/>
  <x:c r="M7129" i="25"/>
  <x:c r="N7129" i="25"/>
  <x:c r="P7129" i="25"/>
  <x:c r="Q7129" i="25"/>
  <x:c r="R7129" i="25"/>
  <x:c r="A7130" i="25"/>
  <x:c r="B7130" i="25"/>
  <x:c r="C7130" i="25"/>
  <x:c r="D7130" i="25"/>
  <x:c r="E7130" i="25"/>
  <x:c r="F7130" i="25"/>
  <x:c r="G7130" i="25"/>
  <x:c r="H7130" i="25"/>
  <x:c r="I7130" i="25"/>
  <x:c r="J7130" i="25"/>
  <x:c r="K7130" i="25"/>
  <x:c r="L7130" i="25"/>
  <x:c r="M7130" i="25"/>
  <x:c r="N7130" i="25"/>
  <x:c r="P7130" i="25"/>
  <x:c r="Q7130" i="25"/>
  <x:c r="R7130" i="25"/>
  <x:c r="A7131" i="25"/>
  <x:c r="B7131" i="25"/>
  <x:c r="C7131" i="25"/>
  <x:c r="D7131" i="25"/>
  <x:c r="E7131" i="25"/>
  <x:c r="F7131" i="25"/>
  <x:c r="G7131" i="25"/>
  <x:c r="H7131" i="25"/>
  <x:c r="I7131" i="25"/>
  <x:c r="J7131" i="25"/>
  <x:c r="K7131" i="25"/>
  <x:c r="L7131" i="25"/>
  <x:c r="M7131" i="25"/>
  <x:c r="N7131" i="25"/>
  <x:c r="P7131" i="25"/>
  <x:c r="Q7131" i="25"/>
  <x:c r="R7131" i="25"/>
  <x:c r="A7132" i="25"/>
  <x:c r="B7132" i="25"/>
  <x:c r="C7132" i="25"/>
  <x:c r="D7132" i="25"/>
  <x:c r="E7132" i="25"/>
  <x:c r="F7132" i="25"/>
  <x:c r="G7132" i="25"/>
  <x:c r="H7132" i="25"/>
  <x:c r="I7132" i="25"/>
  <x:c r="J7132" i="25"/>
  <x:c r="K7132" i="25"/>
  <x:c r="L7132" i="25"/>
  <x:c r="M7132" i="25"/>
  <x:c r="N7132" i="25"/>
  <x:c r="P7132" i="25"/>
  <x:c r="Q7132" i="25"/>
  <x:c r="R7132" i="25"/>
  <x:c r="A7133" i="25"/>
  <x:c r="B7133" i="25"/>
  <x:c r="C7133" i="25"/>
  <x:c r="D7133" i="25"/>
  <x:c r="E7133" i="25"/>
  <x:c r="F7133" i="25"/>
  <x:c r="G7133" i="25"/>
  <x:c r="H7133" i="25"/>
  <x:c r="I7133" i="25"/>
  <x:c r="J7133" i="25"/>
  <x:c r="K7133" i="25"/>
  <x:c r="L7133" i="25"/>
  <x:c r="M7133" i="25"/>
  <x:c r="N7133" i="25"/>
  <x:c r="P7133" i="25"/>
  <x:c r="Q7133" i="25"/>
  <x:c r="R7133" i="25"/>
  <x:c r="A7134" i="25"/>
  <x:c r="B7134" i="25"/>
  <x:c r="C7134" i="25"/>
  <x:c r="D7134" i="25"/>
  <x:c r="E7134" i="25"/>
  <x:c r="F7134" i="25"/>
  <x:c r="G7134" i="25"/>
  <x:c r="H7134" i="25"/>
  <x:c r="I7134" i="25"/>
  <x:c r="J7134" i="25"/>
  <x:c r="K7134" i="25"/>
  <x:c r="L7134" i="25"/>
  <x:c r="M7134" i="25"/>
  <x:c r="N7134" i="25"/>
  <x:c r="P7134" i="25"/>
  <x:c r="Q7134" i="25"/>
  <x:c r="R7134" i="25"/>
  <x:c r="A7135" i="25"/>
  <x:c r="B7135" i="25"/>
  <x:c r="C7135" i="25"/>
  <x:c r="D7135" i="25"/>
  <x:c r="E7135" i="25"/>
  <x:c r="F7135" i="25"/>
  <x:c r="G7135" i="25"/>
  <x:c r="H7135" i="25"/>
  <x:c r="I7135" i="25"/>
  <x:c r="J7135" i="25"/>
  <x:c r="K7135" i="25"/>
  <x:c r="L7135" i="25"/>
  <x:c r="M7135" i="25"/>
  <x:c r="N7135" i="25"/>
  <x:c r="P7135" i="25"/>
  <x:c r="Q7135" i="25"/>
  <x:c r="R7135" i="25"/>
  <x:c r="A7136" i="25"/>
  <x:c r="B7136" i="25"/>
  <x:c r="C7136" i="25"/>
  <x:c r="D7136" i="25"/>
  <x:c r="E7136" i="25"/>
  <x:c r="F7136" i="25"/>
  <x:c r="G7136" i="25"/>
  <x:c r="H7136" i="25"/>
  <x:c r="I7136" i="25"/>
  <x:c r="J7136" i="25"/>
  <x:c r="K7136" i="25"/>
  <x:c r="L7136" i="25"/>
  <x:c r="M7136" i="25"/>
  <x:c r="N7136" i="25"/>
  <x:c r="P7136" i="25"/>
  <x:c r="Q7136" i="25"/>
  <x:c r="R7136" i="25"/>
  <x:c r="A7137" i="25"/>
  <x:c r="B7137" i="25"/>
  <x:c r="C7137" i="25"/>
  <x:c r="D7137" i="25"/>
  <x:c r="E7137" i="25"/>
  <x:c r="F7137" i="25"/>
  <x:c r="G7137" i="25"/>
  <x:c r="H7137" i="25"/>
  <x:c r="I7137" i="25"/>
  <x:c r="J7137" i="25"/>
  <x:c r="K7137" i="25"/>
  <x:c r="L7137" i="25"/>
  <x:c r="M7137" i="25"/>
  <x:c r="N7137" i="25"/>
  <x:c r="P7137" i="25"/>
  <x:c r="Q7137" i="25"/>
  <x:c r="R7137" i="25"/>
  <x:c r="A7138" i="25"/>
  <x:c r="B7138" i="25"/>
  <x:c r="C7138" i="25"/>
  <x:c r="D7138" i="25"/>
  <x:c r="E7138" i="25"/>
  <x:c r="F7138" i="25"/>
  <x:c r="G7138" i="25"/>
  <x:c r="H7138" i="25"/>
  <x:c r="I7138" i="25"/>
  <x:c r="J7138" i="25"/>
  <x:c r="K7138" i="25"/>
  <x:c r="L7138" i="25"/>
  <x:c r="M7138" i="25"/>
  <x:c r="N7138" i="25"/>
  <x:c r="P7138" i="25"/>
  <x:c r="Q7138" i="25"/>
  <x:c r="R7138" i="25"/>
  <x:c r="A7139" i="25"/>
  <x:c r="B7139" i="25"/>
  <x:c r="C7139" i="25"/>
  <x:c r="D7139" i="25"/>
  <x:c r="E7139" i="25"/>
  <x:c r="F7139" i="25"/>
  <x:c r="G7139" i="25"/>
  <x:c r="H7139" i="25"/>
  <x:c r="I7139" i="25"/>
  <x:c r="J7139" i="25"/>
  <x:c r="K7139" i="25"/>
  <x:c r="L7139" i="25"/>
  <x:c r="M7139" i="25"/>
  <x:c r="N7139" i="25"/>
  <x:c r="P7139" i="25"/>
  <x:c r="Q7139" i="25"/>
  <x:c r="R7139" i="25"/>
  <x:c r="A7140" i="25"/>
  <x:c r="B7140" i="25"/>
  <x:c r="C7140" i="25"/>
  <x:c r="D7140" i="25"/>
  <x:c r="E7140" i="25"/>
  <x:c r="F7140" i="25"/>
  <x:c r="G7140" i="25"/>
  <x:c r="H7140" i="25"/>
  <x:c r="I7140" i="25"/>
  <x:c r="J7140" i="25"/>
  <x:c r="K7140" i="25"/>
  <x:c r="L7140" i="25"/>
  <x:c r="M7140" i="25"/>
  <x:c r="N7140" i="25"/>
  <x:c r="P7140" i="25"/>
  <x:c r="Q7140" i="25"/>
  <x:c r="R7140" i="25"/>
  <x:c r="A7141" i="25"/>
  <x:c r="B7141" i="25"/>
  <x:c r="C7141" i="25"/>
  <x:c r="D7141" i="25"/>
  <x:c r="E7141" i="25"/>
  <x:c r="F7141" i="25"/>
  <x:c r="G7141" i="25"/>
  <x:c r="H7141" i="25"/>
  <x:c r="I7141" i="25"/>
  <x:c r="J7141" i="25"/>
  <x:c r="K7141" i="25"/>
  <x:c r="L7141" i="25"/>
  <x:c r="M7141" i="25"/>
  <x:c r="N7141" i="25"/>
  <x:c r="P7141" i="25"/>
  <x:c r="Q7141" i="25"/>
  <x:c r="R7141" i="25"/>
  <x:c r="A7142" i="25"/>
  <x:c r="B7142" i="25"/>
  <x:c r="C7142" i="25"/>
  <x:c r="D7142" i="25"/>
  <x:c r="E7142" i="25"/>
  <x:c r="F7142" i="25"/>
  <x:c r="G7142" i="25"/>
  <x:c r="H7142" i="25"/>
  <x:c r="I7142" i="25"/>
  <x:c r="J7142" i="25"/>
  <x:c r="K7142" i="25"/>
  <x:c r="L7142" i="25"/>
  <x:c r="M7142" i="25"/>
  <x:c r="N7142" i="25"/>
  <x:c r="P7142" i="25"/>
  <x:c r="Q7142" i="25"/>
  <x:c r="R7142" i="25"/>
  <x:c r="A7143" i="25"/>
  <x:c r="B7143" i="25"/>
  <x:c r="C7143" i="25"/>
  <x:c r="D7143" i="25"/>
  <x:c r="E7143" i="25"/>
  <x:c r="F7143" i="25"/>
  <x:c r="G7143" i="25"/>
  <x:c r="H7143" i="25"/>
  <x:c r="I7143" i="25"/>
  <x:c r="J7143" i="25"/>
  <x:c r="K7143" i="25"/>
  <x:c r="L7143" i="25"/>
  <x:c r="M7143" i="25"/>
  <x:c r="N7143" i="25"/>
  <x:c r="P7143" i="25"/>
  <x:c r="Q7143" i="25"/>
  <x:c r="R7143" i="25"/>
  <x:c r="A7144" i="25"/>
  <x:c r="B7144" i="25"/>
  <x:c r="C7144" i="25"/>
  <x:c r="D7144" i="25"/>
  <x:c r="E7144" i="25"/>
  <x:c r="F7144" i="25"/>
  <x:c r="G7144" i="25"/>
  <x:c r="H7144" i="25"/>
  <x:c r="I7144" i="25"/>
  <x:c r="J7144" i="25"/>
  <x:c r="K7144" i="25"/>
  <x:c r="L7144" i="25"/>
  <x:c r="M7144" i="25"/>
  <x:c r="N7144" i="25"/>
  <x:c r="P7144" i="25"/>
  <x:c r="Q7144" i="25"/>
  <x:c r="R7144" i="25"/>
  <x:c r="A7145" i="25"/>
  <x:c r="B7145" i="25"/>
  <x:c r="C7145" i="25"/>
  <x:c r="D7145" i="25"/>
  <x:c r="E7145" i="25"/>
  <x:c r="F7145" i="25"/>
  <x:c r="G7145" i="25"/>
  <x:c r="H7145" i="25"/>
  <x:c r="I7145" i="25"/>
  <x:c r="J7145" i="25"/>
  <x:c r="K7145" i="25"/>
  <x:c r="L7145" i="25"/>
  <x:c r="M7145" i="25"/>
  <x:c r="N7145" i="25"/>
  <x:c r="P7145" i="25"/>
  <x:c r="Q7145" i="25"/>
  <x:c r="R7145" i="25"/>
  <x:c r="A7146" i="25"/>
  <x:c r="B7146" i="25"/>
  <x:c r="C7146" i="25"/>
  <x:c r="D7146" i="25"/>
  <x:c r="E7146" i="25"/>
  <x:c r="F7146" i="25"/>
  <x:c r="G7146" i="25"/>
  <x:c r="H7146" i="25"/>
  <x:c r="I7146" i="25"/>
  <x:c r="J7146" i="25"/>
  <x:c r="K7146" i="25"/>
  <x:c r="L7146" i="25"/>
  <x:c r="M7146" i="25"/>
  <x:c r="N7146" i="25"/>
  <x:c r="P7146" i="25"/>
  <x:c r="Q7146" i="25"/>
  <x:c r="R7146" i="25"/>
  <x:c r="A7147" i="25"/>
  <x:c r="B7147" i="25"/>
  <x:c r="C7147" i="25"/>
  <x:c r="D7147" i="25"/>
  <x:c r="E7147" i="25"/>
  <x:c r="F7147" i="25"/>
  <x:c r="G7147" i="25"/>
  <x:c r="H7147" i="25"/>
  <x:c r="I7147" i="25"/>
  <x:c r="J7147" i="25"/>
  <x:c r="K7147" i="25"/>
  <x:c r="L7147" i="25"/>
  <x:c r="M7147" i="25"/>
  <x:c r="N7147" i="25"/>
  <x:c r="P7147" i="25"/>
  <x:c r="Q7147" i="25"/>
  <x:c r="R7147" i="25"/>
  <x:c r="A7148" i="25"/>
  <x:c r="B7148" i="25"/>
  <x:c r="C7148" i="25"/>
  <x:c r="D7148" i="25"/>
  <x:c r="E7148" i="25"/>
  <x:c r="F7148" i="25"/>
  <x:c r="G7148" i="25"/>
  <x:c r="H7148" i="25"/>
  <x:c r="I7148" i="25"/>
  <x:c r="J7148" i="25"/>
  <x:c r="K7148" i="25"/>
  <x:c r="L7148" i="25"/>
  <x:c r="M7148" i="25"/>
  <x:c r="N7148" i="25"/>
  <x:c r="P7148" i="25"/>
  <x:c r="Q7148" i="25"/>
  <x:c r="R7148" i="25"/>
  <x:c r="A7149" i="25"/>
  <x:c r="B7149" i="25"/>
  <x:c r="C7149" i="25"/>
  <x:c r="D7149" i="25"/>
  <x:c r="E7149" i="25"/>
  <x:c r="F7149" i="25"/>
  <x:c r="G7149" i="25"/>
  <x:c r="H7149" i="25"/>
  <x:c r="I7149" i="25"/>
  <x:c r="J7149" i="25"/>
  <x:c r="K7149" i="25"/>
  <x:c r="L7149" i="25"/>
  <x:c r="M7149" i="25"/>
  <x:c r="N7149" i="25"/>
  <x:c r="P7149" i="25"/>
  <x:c r="Q7149" i="25"/>
  <x:c r="R7149" i="25"/>
  <x:c r="A7150" i="25"/>
  <x:c r="B7150" i="25"/>
  <x:c r="C7150" i="25"/>
  <x:c r="D7150" i="25"/>
  <x:c r="E7150" i="25"/>
  <x:c r="F7150" i="25"/>
  <x:c r="G7150" i="25"/>
  <x:c r="H7150" i="25"/>
  <x:c r="I7150" i="25"/>
  <x:c r="J7150" i="25"/>
  <x:c r="K7150" i="25"/>
  <x:c r="L7150" i="25"/>
  <x:c r="M7150" i="25"/>
  <x:c r="N7150" i="25"/>
  <x:c r="P7150" i="25"/>
  <x:c r="Q7150" i="25"/>
  <x:c r="R7150" i="25"/>
  <x:c r="A7151" i="25"/>
  <x:c r="B7151" i="25"/>
  <x:c r="C7151" i="25"/>
  <x:c r="D7151" i="25"/>
  <x:c r="E7151" i="25"/>
  <x:c r="F7151" i="25"/>
  <x:c r="G7151" i="25"/>
  <x:c r="H7151" i="25"/>
  <x:c r="I7151" i="25"/>
  <x:c r="J7151" i="25"/>
  <x:c r="K7151" i="25"/>
  <x:c r="L7151" i="25"/>
  <x:c r="M7151" i="25"/>
  <x:c r="N7151" i="25"/>
  <x:c r="P7151" i="25"/>
  <x:c r="Q7151" i="25"/>
  <x:c r="R7151" i="25"/>
  <x:c r="A7152" i="25"/>
  <x:c r="B7152" i="25"/>
  <x:c r="C7152" i="25"/>
  <x:c r="D7152" i="25"/>
  <x:c r="E7152" i="25"/>
  <x:c r="F7152" i="25"/>
  <x:c r="G7152" i="25"/>
  <x:c r="H7152" i="25"/>
  <x:c r="I7152" i="25"/>
  <x:c r="J7152" i="25"/>
  <x:c r="K7152" i="25"/>
  <x:c r="L7152" i="25"/>
  <x:c r="M7152" i="25"/>
  <x:c r="N7152" i="25"/>
  <x:c r="P7152" i="25"/>
  <x:c r="Q7152" i="25"/>
  <x:c r="R7152" i="25"/>
  <x:c r="A7153" i="25"/>
  <x:c r="B7153" i="25"/>
  <x:c r="C7153" i="25"/>
  <x:c r="D7153" i="25"/>
  <x:c r="E7153" i="25"/>
  <x:c r="F7153" i="25"/>
  <x:c r="G7153" i="25"/>
  <x:c r="H7153" i="25"/>
  <x:c r="I7153" i="25"/>
  <x:c r="J7153" i="25"/>
  <x:c r="K7153" i="25"/>
  <x:c r="L7153" i="25"/>
  <x:c r="M7153" i="25"/>
  <x:c r="N7153" i="25"/>
  <x:c r="P7153" i="25"/>
  <x:c r="Q7153" i="25"/>
  <x:c r="R7153" i="25"/>
  <x:c r="A7154" i="25"/>
  <x:c r="B7154" i="25"/>
  <x:c r="C7154" i="25"/>
  <x:c r="D7154" i="25"/>
  <x:c r="E7154" i="25"/>
  <x:c r="F7154" i="25"/>
  <x:c r="G7154" i="25"/>
  <x:c r="H7154" i="25"/>
  <x:c r="I7154" i="25"/>
  <x:c r="J7154" i="25"/>
  <x:c r="K7154" i="25"/>
  <x:c r="L7154" i="25"/>
  <x:c r="M7154" i="25"/>
  <x:c r="N7154" i="25"/>
  <x:c r="P7154" i="25"/>
  <x:c r="Q7154" i="25"/>
  <x:c r="R7154" i="25"/>
  <x:c r="A7155" i="25"/>
  <x:c r="B7155" i="25"/>
  <x:c r="C7155" i="25"/>
  <x:c r="D7155" i="25"/>
  <x:c r="E7155" i="25"/>
  <x:c r="F7155" i="25"/>
  <x:c r="G7155" i="25"/>
  <x:c r="H7155" i="25"/>
  <x:c r="I7155" i="25"/>
  <x:c r="J7155" i="25"/>
  <x:c r="K7155" i="25"/>
  <x:c r="L7155" i="25"/>
  <x:c r="M7155" i="25"/>
  <x:c r="N7155" i="25"/>
  <x:c r="P7155" i="25"/>
  <x:c r="Q7155" i="25"/>
  <x:c r="R7155" i="25"/>
  <x:c r="A7156" i="25"/>
  <x:c r="B7156" i="25"/>
  <x:c r="C7156" i="25"/>
  <x:c r="D7156" i="25"/>
  <x:c r="E7156" i="25"/>
  <x:c r="F7156" i="25"/>
  <x:c r="G7156" i="25"/>
  <x:c r="H7156" i="25"/>
  <x:c r="I7156" i="25"/>
  <x:c r="J7156" i="25"/>
  <x:c r="K7156" i="25"/>
  <x:c r="L7156" i="25"/>
  <x:c r="M7156" i="25"/>
  <x:c r="N7156" i="25"/>
  <x:c r="P7156" i="25"/>
  <x:c r="Q7156" i="25"/>
  <x:c r="R7156" i="25"/>
  <x:c r="A7157" i="25"/>
  <x:c r="B7157" i="25"/>
  <x:c r="C7157" i="25"/>
  <x:c r="D7157" i="25"/>
  <x:c r="E7157" i="25"/>
  <x:c r="F7157" i="25"/>
  <x:c r="G7157" i="25"/>
  <x:c r="H7157" i="25"/>
  <x:c r="I7157" i="25"/>
  <x:c r="J7157" i="25"/>
  <x:c r="K7157" i="25"/>
  <x:c r="L7157" i="25"/>
  <x:c r="M7157" i="25"/>
  <x:c r="N7157" i="25"/>
  <x:c r="P7157" i="25"/>
  <x:c r="Q7157" i="25"/>
  <x:c r="R7157" i="25"/>
  <x:c r="A7158" i="25"/>
  <x:c r="B7158" i="25"/>
  <x:c r="C7158" i="25"/>
  <x:c r="D7158" i="25"/>
  <x:c r="E7158" i="25"/>
  <x:c r="F7158" i="25"/>
  <x:c r="G7158" i="25"/>
  <x:c r="H7158" i="25"/>
  <x:c r="I7158" i="25"/>
  <x:c r="J7158" i="25"/>
  <x:c r="K7158" i="25"/>
  <x:c r="L7158" i="25"/>
  <x:c r="M7158" i="25"/>
  <x:c r="N7158" i="25"/>
  <x:c r="P7158" i="25"/>
  <x:c r="Q7158" i="25"/>
  <x:c r="R7158" i="25"/>
  <x:c r="A7159" i="25"/>
  <x:c r="B7159" i="25"/>
  <x:c r="C7159" i="25"/>
  <x:c r="D7159" i="25"/>
  <x:c r="E7159" i="25"/>
  <x:c r="F7159" i="25"/>
  <x:c r="G7159" i="25"/>
  <x:c r="H7159" i="25"/>
  <x:c r="I7159" i="25"/>
  <x:c r="J7159" i="25"/>
  <x:c r="K7159" i="25"/>
  <x:c r="L7159" i="25"/>
  <x:c r="M7159" i="25"/>
  <x:c r="N7159" i="25"/>
  <x:c r="P7159" i="25"/>
  <x:c r="Q7159" i="25"/>
  <x:c r="R7159" i="25"/>
  <x:c r="A7160" i="25"/>
  <x:c r="B7160" i="25"/>
  <x:c r="C7160" i="25"/>
  <x:c r="D7160" i="25"/>
  <x:c r="E7160" i="25"/>
  <x:c r="F7160" i="25"/>
  <x:c r="G7160" i="25"/>
  <x:c r="H7160" i="25"/>
  <x:c r="I7160" i="25"/>
  <x:c r="J7160" i="25"/>
  <x:c r="K7160" i="25"/>
  <x:c r="L7160" i="25"/>
  <x:c r="M7160" i="25"/>
  <x:c r="N7160" i="25"/>
  <x:c r="P7160" i="25"/>
  <x:c r="Q7160" i="25"/>
  <x:c r="R7160" i="25"/>
  <x:c r="A7161" i="25"/>
  <x:c r="B7161" i="25"/>
  <x:c r="C7161" i="25"/>
  <x:c r="D7161" i="25"/>
  <x:c r="E7161" i="25"/>
  <x:c r="F7161" i="25"/>
  <x:c r="G7161" i="25"/>
  <x:c r="H7161" i="25"/>
  <x:c r="I7161" i="25"/>
  <x:c r="J7161" i="25"/>
  <x:c r="K7161" i="25"/>
  <x:c r="L7161" i="25"/>
  <x:c r="M7161" i="25"/>
  <x:c r="N7161" i="25"/>
  <x:c r="P7161" i="25"/>
  <x:c r="Q7161" i="25"/>
  <x:c r="R7161" i="25"/>
  <x:c r="A7162" i="25"/>
  <x:c r="B7162" i="25"/>
  <x:c r="C7162" i="25"/>
  <x:c r="D7162" i="25"/>
  <x:c r="E7162" i="25"/>
  <x:c r="F7162" i="25"/>
  <x:c r="G7162" i="25"/>
  <x:c r="H7162" i="25"/>
  <x:c r="I7162" i="25"/>
  <x:c r="J7162" i="25"/>
  <x:c r="K7162" i="25"/>
  <x:c r="L7162" i="25"/>
  <x:c r="M7162" i="25"/>
  <x:c r="N7162" i="25"/>
  <x:c r="P7162" i="25"/>
  <x:c r="Q7162" i="25"/>
  <x:c r="R7162" i="25"/>
  <x:c r="A7163" i="25"/>
  <x:c r="B7163" i="25"/>
  <x:c r="C7163" i="25"/>
  <x:c r="D7163" i="25"/>
  <x:c r="E7163" i="25"/>
  <x:c r="F7163" i="25"/>
  <x:c r="G7163" i="25"/>
  <x:c r="H7163" i="25"/>
  <x:c r="I7163" i="25"/>
  <x:c r="J7163" i="25"/>
  <x:c r="K7163" i="25"/>
  <x:c r="L7163" i="25"/>
  <x:c r="M7163" i="25"/>
  <x:c r="N7163" i="25"/>
  <x:c r="P7163" i="25"/>
  <x:c r="Q7163" i="25"/>
  <x:c r="R7163" i="25"/>
  <x:c r="A7164" i="25"/>
  <x:c r="B7164" i="25"/>
  <x:c r="C7164" i="25"/>
  <x:c r="D7164" i="25"/>
  <x:c r="E7164" i="25"/>
  <x:c r="F7164" i="25"/>
  <x:c r="G7164" i="25"/>
  <x:c r="H7164" i="25"/>
  <x:c r="I7164" i="25"/>
  <x:c r="J7164" i="25"/>
  <x:c r="K7164" i="25"/>
  <x:c r="L7164" i="25"/>
  <x:c r="M7164" i="25"/>
  <x:c r="N7164" i="25"/>
  <x:c r="P7164" i="25"/>
  <x:c r="Q7164" i="25"/>
  <x:c r="R7164" i="25"/>
  <x:c r="A7165" i="25"/>
  <x:c r="B7165" i="25"/>
  <x:c r="C7165" i="25"/>
  <x:c r="D7165" i="25"/>
  <x:c r="E7165" i="25"/>
  <x:c r="F7165" i="25"/>
  <x:c r="G7165" i="25"/>
  <x:c r="H7165" i="25"/>
  <x:c r="I7165" i="25"/>
  <x:c r="J7165" i="25"/>
  <x:c r="K7165" i="25"/>
  <x:c r="L7165" i="25"/>
  <x:c r="M7165" i="25"/>
  <x:c r="N7165" i="25"/>
  <x:c r="P7165" i="25"/>
  <x:c r="Q7165" i="25"/>
  <x:c r="R7165" i="25"/>
  <x:c r="A7166" i="25"/>
  <x:c r="B7166" i="25"/>
  <x:c r="C7166" i="25"/>
  <x:c r="D7166" i="25"/>
  <x:c r="E7166" i="25"/>
  <x:c r="F7166" i="25"/>
  <x:c r="G7166" i="25"/>
  <x:c r="H7166" i="25"/>
  <x:c r="I7166" i="25"/>
  <x:c r="J7166" i="25"/>
  <x:c r="K7166" i="25"/>
  <x:c r="L7166" i="25"/>
  <x:c r="M7166" i="25"/>
  <x:c r="N7166" i="25"/>
  <x:c r="P7166" i="25"/>
  <x:c r="Q7166" i="25"/>
  <x:c r="R7166" i="25"/>
  <x:c r="A7167" i="25"/>
  <x:c r="B7167" i="25"/>
  <x:c r="C7167" i="25"/>
  <x:c r="D7167" i="25"/>
  <x:c r="E7167" i="25"/>
  <x:c r="F7167" i="25"/>
  <x:c r="G7167" i="25"/>
  <x:c r="H7167" i="25"/>
  <x:c r="I7167" i="25"/>
  <x:c r="J7167" i="25"/>
  <x:c r="K7167" i="25"/>
  <x:c r="L7167" i="25"/>
  <x:c r="M7167" i="25"/>
  <x:c r="N7167" i="25"/>
  <x:c r="P7167" i="25"/>
  <x:c r="Q7167" i="25"/>
  <x:c r="R7167" i="25"/>
  <x:c r="A7168" i="25"/>
  <x:c r="B7168" i="25"/>
  <x:c r="C7168" i="25"/>
  <x:c r="D7168" i="25"/>
  <x:c r="E7168" i="25"/>
  <x:c r="F7168" i="25"/>
  <x:c r="G7168" i="25"/>
  <x:c r="H7168" i="25"/>
  <x:c r="I7168" i="25"/>
  <x:c r="J7168" i="25"/>
  <x:c r="K7168" i="25"/>
  <x:c r="L7168" i="25"/>
  <x:c r="M7168" i="25"/>
  <x:c r="N7168" i="25"/>
  <x:c r="P7168" i="25"/>
  <x:c r="Q7168" i="25"/>
  <x:c r="R7168" i="25"/>
  <x:c r="A7169" i="25"/>
  <x:c r="B7169" i="25"/>
  <x:c r="C7169" i="25"/>
  <x:c r="D7169" i="25"/>
  <x:c r="E7169" i="25"/>
  <x:c r="F7169" i="25"/>
  <x:c r="G7169" i="25"/>
  <x:c r="H7169" i="25"/>
  <x:c r="I7169" i="25"/>
  <x:c r="J7169" i="25"/>
  <x:c r="K7169" i="25"/>
  <x:c r="L7169" i="25"/>
  <x:c r="M7169" i="25"/>
  <x:c r="N7169" i="25"/>
  <x:c r="P7169" i="25"/>
  <x:c r="Q7169" i="25"/>
  <x:c r="R7169" i="25"/>
  <x:c r="A7170" i="25"/>
  <x:c r="B7170" i="25"/>
  <x:c r="C7170" i="25"/>
  <x:c r="D7170" i="25"/>
  <x:c r="E7170" i="25"/>
  <x:c r="F7170" i="25"/>
  <x:c r="G7170" i="25"/>
  <x:c r="H7170" i="25"/>
  <x:c r="I7170" i="25"/>
  <x:c r="J7170" i="25"/>
  <x:c r="K7170" i="25"/>
  <x:c r="L7170" i="25"/>
  <x:c r="M7170" i="25"/>
  <x:c r="N7170" i="25"/>
  <x:c r="P7170" i="25"/>
  <x:c r="Q7170" i="25"/>
  <x:c r="R7170" i="25"/>
  <x:c r="A7171" i="25"/>
  <x:c r="B7171" i="25"/>
  <x:c r="C7171" i="25"/>
  <x:c r="D7171" i="25"/>
  <x:c r="E7171" i="25"/>
  <x:c r="F7171" i="25"/>
  <x:c r="G7171" i="25"/>
  <x:c r="H7171" i="25"/>
  <x:c r="I7171" i="25"/>
  <x:c r="J7171" i="25"/>
  <x:c r="K7171" i="25"/>
  <x:c r="L7171" i="25"/>
  <x:c r="M7171" i="25"/>
  <x:c r="N7171" i="25"/>
  <x:c r="P7171" i="25"/>
  <x:c r="Q7171" i="25"/>
  <x:c r="R7171" i="25"/>
  <x:c r="A7172" i="25"/>
  <x:c r="B7172" i="25"/>
  <x:c r="C7172" i="25"/>
  <x:c r="D7172" i="25"/>
  <x:c r="E7172" i="25"/>
  <x:c r="F7172" i="25"/>
  <x:c r="G7172" i="25"/>
  <x:c r="H7172" i="25"/>
  <x:c r="I7172" i="25"/>
  <x:c r="J7172" i="25"/>
  <x:c r="K7172" i="25"/>
  <x:c r="L7172" i="25"/>
  <x:c r="M7172" i="25"/>
  <x:c r="N7172" i="25"/>
  <x:c r="P7172" i="25"/>
  <x:c r="Q7172" i="25"/>
  <x:c r="R7172" i="25"/>
  <x:c r="A7173" i="25"/>
  <x:c r="B7173" i="25"/>
  <x:c r="C7173" i="25"/>
  <x:c r="D7173" i="25"/>
  <x:c r="E7173" i="25"/>
  <x:c r="F7173" i="25"/>
  <x:c r="G7173" i="25"/>
  <x:c r="H7173" i="25"/>
  <x:c r="I7173" i="25"/>
  <x:c r="J7173" i="25"/>
  <x:c r="K7173" i="25"/>
  <x:c r="L7173" i="25"/>
  <x:c r="M7173" i="25"/>
  <x:c r="N7173" i="25"/>
  <x:c r="P7173" i="25"/>
  <x:c r="Q7173" i="25"/>
  <x:c r="R7173" i="25"/>
  <x:c r="A7174" i="25"/>
  <x:c r="B7174" i="25"/>
  <x:c r="C7174" i="25"/>
  <x:c r="D7174" i="25"/>
  <x:c r="E7174" i="25"/>
  <x:c r="F7174" i="25"/>
  <x:c r="G7174" i="25"/>
  <x:c r="H7174" i="25"/>
  <x:c r="I7174" i="25"/>
  <x:c r="J7174" i="25"/>
  <x:c r="K7174" i="25"/>
  <x:c r="L7174" i="25"/>
  <x:c r="M7174" i="25"/>
  <x:c r="N7174" i="25"/>
  <x:c r="P7174" i="25"/>
  <x:c r="Q7174" i="25"/>
  <x:c r="R7174" i="25"/>
  <x:c r="A7175" i="25"/>
  <x:c r="B7175" i="25"/>
  <x:c r="C7175" i="25"/>
  <x:c r="D7175" i="25"/>
  <x:c r="E7175" i="25"/>
  <x:c r="F7175" i="25"/>
  <x:c r="G7175" i="25"/>
  <x:c r="H7175" i="25"/>
  <x:c r="I7175" i="25"/>
  <x:c r="J7175" i="25"/>
  <x:c r="K7175" i="25"/>
  <x:c r="L7175" i="25"/>
  <x:c r="M7175" i="25"/>
  <x:c r="N7175" i="25"/>
  <x:c r="P7175" i="25"/>
  <x:c r="Q7175" i="25"/>
  <x:c r="R7175" i="25"/>
  <x:c r="A7176" i="25"/>
  <x:c r="B7176" i="25"/>
  <x:c r="C7176" i="25"/>
  <x:c r="D7176" i="25"/>
  <x:c r="E7176" i="25"/>
  <x:c r="F7176" i="25"/>
  <x:c r="G7176" i="25"/>
  <x:c r="H7176" i="25"/>
  <x:c r="I7176" i="25"/>
  <x:c r="J7176" i="25"/>
  <x:c r="K7176" i="25"/>
  <x:c r="L7176" i="25"/>
  <x:c r="M7176" i="25"/>
  <x:c r="N7176" i="25"/>
  <x:c r="P7176" i="25"/>
  <x:c r="Q7176" i="25"/>
  <x:c r="R7176" i="25"/>
  <x:c r="A7177" i="25"/>
  <x:c r="B7177" i="25"/>
  <x:c r="C7177" i="25"/>
  <x:c r="D7177" i="25"/>
  <x:c r="E7177" i="25"/>
  <x:c r="F7177" i="25"/>
  <x:c r="G7177" i="25"/>
  <x:c r="H7177" i="25"/>
  <x:c r="I7177" i="25"/>
  <x:c r="J7177" i="25"/>
  <x:c r="K7177" i="25"/>
  <x:c r="L7177" i="25"/>
  <x:c r="M7177" i="25"/>
  <x:c r="N7177" i="25"/>
  <x:c r="P7177" i="25"/>
  <x:c r="Q7177" i="25"/>
  <x:c r="R7177" i="25"/>
  <x:c r="A7178" i="25"/>
  <x:c r="B7178" i="25"/>
  <x:c r="C7178" i="25"/>
  <x:c r="D7178" i="25"/>
  <x:c r="E7178" i="25"/>
  <x:c r="F7178" i="25"/>
  <x:c r="G7178" i="25"/>
  <x:c r="H7178" i="25"/>
  <x:c r="I7178" i="25"/>
  <x:c r="J7178" i="25"/>
  <x:c r="K7178" i="25"/>
  <x:c r="L7178" i="25"/>
  <x:c r="M7178" i="25"/>
  <x:c r="N7178" i="25"/>
  <x:c r="P7178" i="25"/>
  <x:c r="Q7178" i="25"/>
  <x:c r="R7178" i="25"/>
  <x:c r="A7179" i="25"/>
  <x:c r="B7179" i="25"/>
  <x:c r="C7179" i="25"/>
  <x:c r="D7179" i="25"/>
  <x:c r="E7179" i="25"/>
  <x:c r="F7179" i="25"/>
  <x:c r="G7179" i="25"/>
  <x:c r="H7179" i="25"/>
  <x:c r="I7179" i="25"/>
  <x:c r="J7179" i="25"/>
  <x:c r="K7179" i="25"/>
  <x:c r="L7179" i="25"/>
  <x:c r="M7179" i="25"/>
  <x:c r="N7179" i="25"/>
  <x:c r="P7179" i="25"/>
  <x:c r="Q7179" i="25"/>
  <x:c r="R7179" i="25"/>
  <x:c r="A7180" i="25"/>
  <x:c r="B7180" i="25"/>
  <x:c r="C7180" i="25"/>
  <x:c r="D7180" i="25"/>
  <x:c r="E7180" i="25"/>
  <x:c r="F7180" i="25"/>
  <x:c r="G7180" i="25"/>
  <x:c r="H7180" i="25"/>
  <x:c r="I7180" i="25"/>
  <x:c r="J7180" i="25"/>
  <x:c r="K7180" i="25"/>
  <x:c r="L7180" i="25"/>
  <x:c r="M7180" i="25"/>
  <x:c r="N7180" i="25"/>
  <x:c r="P7180" i="25"/>
  <x:c r="Q7180" i="25"/>
  <x:c r="R7180" i="25"/>
  <x:c r="A7181" i="25"/>
  <x:c r="B7181" i="25"/>
  <x:c r="C7181" i="25"/>
  <x:c r="D7181" i="25"/>
  <x:c r="E7181" i="25"/>
  <x:c r="F7181" i="25"/>
  <x:c r="G7181" i="25"/>
  <x:c r="H7181" i="25"/>
  <x:c r="I7181" i="25"/>
  <x:c r="J7181" i="25"/>
  <x:c r="K7181" i="25"/>
  <x:c r="L7181" i="25"/>
  <x:c r="M7181" i="25"/>
  <x:c r="N7181" i="25"/>
  <x:c r="P7181" i="25"/>
  <x:c r="Q7181" i="25"/>
  <x:c r="R7181" i="25"/>
  <x:c r="A7182" i="25"/>
  <x:c r="B7182" i="25"/>
  <x:c r="C7182" i="25"/>
  <x:c r="D7182" i="25"/>
  <x:c r="E7182" i="25"/>
  <x:c r="F7182" i="25"/>
  <x:c r="G7182" i="25"/>
  <x:c r="H7182" i="25"/>
  <x:c r="I7182" i="25"/>
  <x:c r="J7182" i="25"/>
  <x:c r="K7182" i="25"/>
  <x:c r="L7182" i="25"/>
  <x:c r="M7182" i="25"/>
  <x:c r="N7182" i="25"/>
  <x:c r="P7182" i="25"/>
  <x:c r="Q7182" i="25"/>
  <x:c r="R7182" i="25"/>
  <x:c r="A7183" i="25"/>
  <x:c r="B7183" i="25"/>
  <x:c r="C7183" i="25"/>
  <x:c r="D7183" i="25"/>
  <x:c r="E7183" i="25"/>
  <x:c r="F7183" i="25"/>
  <x:c r="G7183" i="25"/>
  <x:c r="H7183" i="25"/>
  <x:c r="I7183" i="25"/>
  <x:c r="J7183" i="25"/>
  <x:c r="K7183" i="25"/>
  <x:c r="L7183" i="25"/>
  <x:c r="M7183" i="25"/>
  <x:c r="N7183" i="25"/>
  <x:c r="P7183" i="25"/>
  <x:c r="Q7183" i="25"/>
  <x:c r="R7183" i="25"/>
  <x:c r="A7184" i="25"/>
  <x:c r="B7184" i="25"/>
  <x:c r="C7184" i="25"/>
  <x:c r="D7184" i="25"/>
  <x:c r="E7184" i="25"/>
  <x:c r="F7184" i="25"/>
  <x:c r="G7184" i="25"/>
  <x:c r="H7184" i="25"/>
  <x:c r="I7184" i="25"/>
  <x:c r="J7184" i="25"/>
  <x:c r="K7184" i="25"/>
  <x:c r="L7184" i="25"/>
  <x:c r="M7184" i="25"/>
  <x:c r="N7184" i="25"/>
  <x:c r="P7184" i="25"/>
  <x:c r="Q7184" i="25"/>
  <x:c r="R7184" i="25"/>
  <x:c r="A7185" i="25"/>
  <x:c r="B7185" i="25"/>
  <x:c r="C7185" i="25"/>
  <x:c r="D7185" i="25"/>
  <x:c r="E7185" i="25"/>
  <x:c r="F7185" i="25"/>
  <x:c r="G7185" i="25"/>
  <x:c r="H7185" i="25"/>
  <x:c r="I7185" i="25"/>
  <x:c r="J7185" i="25"/>
  <x:c r="K7185" i="25"/>
  <x:c r="L7185" i="25"/>
  <x:c r="M7185" i="25"/>
  <x:c r="N7185" i="25"/>
  <x:c r="P7185" i="25"/>
  <x:c r="Q7185" i="25"/>
  <x:c r="R7185" i="25"/>
  <x:c r="A7186" i="25"/>
  <x:c r="B7186" i="25"/>
  <x:c r="C7186" i="25"/>
  <x:c r="D7186" i="25"/>
  <x:c r="E7186" i="25"/>
  <x:c r="F7186" i="25"/>
  <x:c r="G7186" i="25"/>
  <x:c r="H7186" i="25"/>
  <x:c r="I7186" i="25"/>
  <x:c r="J7186" i="25"/>
  <x:c r="K7186" i="25"/>
  <x:c r="L7186" i="25"/>
  <x:c r="M7186" i="25"/>
  <x:c r="N7186" i="25"/>
  <x:c r="P7186" i="25"/>
  <x:c r="Q7186" i="25"/>
  <x:c r="R7186" i="25"/>
  <x:c r="A7187" i="25"/>
  <x:c r="B7187" i="25"/>
  <x:c r="C7187" i="25"/>
  <x:c r="D7187" i="25"/>
  <x:c r="E7187" i="25"/>
  <x:c r="F7187" i="25"/>
  <x:c r="G7187" i="25"/>
  <x:c r="H7187" i="25"/>
  <x:c r="I7187" i="25"/>
  <x:c r="J7187" i="25"/>
  <x:c r="K7187" i="25"/>
  <x:c r="L7187" i="25"/>
  <x:c r="M7187" i="25"/>
  <x:c r="N7187" i="25"/>
  <x:c r="P7187" i="25"/>
  <x:c r="Q7187" i="25"/>
  <x:c r="R7187" i="25"/>
  <x:c r="A7188" i="25"/>
  <x:c r="B7188" i="25"/>
  <x:c r="C7188" i="25"/>
  <x:c r="D7188" i="25"/>
  <x:c r="E7188" i="25"/>
  <x:c r="F7188" i="25"/>
  <x:c r="G7188" i="25"/>
  <x:c r="H7188" i="25"/>
  <x:c r="I7188" i="25"/>
  <x:c r="J7188" i="25"/>
  <x:c r="K7188" i="25"/>
  <x:c r="L7188" i="25"/>
  <x:c r="M7188" i="25"/>
  <x:c r="N7188" i="25"/>
  <x:c r="P7188" i="25"/>
  <x:c r="Q7188" i="25"/>
  <x:c r="R7188" i="25"/>
  <x:c r="A7189" i="25"/>
  <x:c r="B7189" i="25"/>
  <x:c r="C7189" i="25"/>
  <x:c r="D7189" i="25"/>
  <x:c r="E7189" i="25"/>
  <x:c r="F7189" i="25"/>
  <x:c r="G7189" i="25"/>
  <x:c r="H7189" i="25"/>
  <x:c r="I7189" i="25"/>
  <x:c r="J7189" i="25"/>
  <x:c r="K7189" i="25"/>
  <x:c r="L7189" i="25"/>
  <x:c r="M7189" i="25"/>
  <x:c r="N7189" i="25"/>
  <x:c r="P7189" i="25"/>
  <x:c r="Q7189" i="25"/>
  <x:c r="R7189" i="25"/>
  <x:c r="A7190" i="25"/>
  <x:c r="B7190" i="25"/>
  <x:c r="C7190" i="25"/>
  <x:c r="D7190" i="25"/>
  <x:c r="E7190" i="25"/>
  <x:c r="F7190" i="25"/>
  <x:c r="G7190" i="25"/>
  <x:c r="H7190" i="25"/>
  <x:c r="I7190" i="25"/>
  <x:c r="J7190" i="25"/>
  <x:c r="K7190" i="25"/>
  <x:c r="L7190" i="25"/>
  <x:c r="M7190" i="25"/>
  <x:c r="N7190" i="25"/>
  <x:c r="P7190" i="25"/>
  <x:c r="Q7190" i="25"/>
  <x:c r="R7190" i="25"/>
  <x:c r="A7191" i="25"/>
  <x:c r="B7191" i="25"/>
  <x:c r="C7191" i="25"/>
  <x:c r="D7191" i="25"/>
  <x:c r="E7191" i="25"/>
  <x:c r="F7191" i="25"/>
  <x:c r="G7191" i="25"/>
  <x:c r="H7191" i="25"/>
  <x:c r="I7191" i="25"/>
  <x:c r="J7191" i="25"/>
  <x:c r="K7191" i="25"/>
  <x:c r="L7191" i="25"/>
  <x:c r="M7191" i="25"/>
  <x:c r="N7191" i="25"/>
  <x:c r="P7191" i="25"/>
  <x:c r="Q7191" i="25"/>
  <x:c r="R7191" i="25"/>
  <x:c r="A7192" i="25"/>
  <x:c r="B7192" i="25"/>
  <x:c r="C7192" i="25"/>
  <x:c r="D7192" i="25"/>
  <x:c r="E7192" i="25"/>
  <x:c r="F7192" i="25"/>
  <x:c r="G7192" i="25"/>
  <x:c r="H7192" i="25"/>
  <x:c r="I7192" i="25"/>
  <x:c r="J7192" i="25"/>
  <x:c r="K7192" i="25"/>
  <x:c r="L7192" i="25"/>
  <x:c r="M7192" i="25"/>
  <x:c r="N7192" i="25"/>
  <x:c r="P7192" i="25"/>
  <x:c r="Q7192" i="25"/>
  <x:c r="R7192" i="25"/>
  <x:c r="A7193" i="25"/>
  <x:c r="B7193" i="25"/>
  <x:c r="C7193" i="25"/>
  <x:c r="D7193" i="25"/>
  <x:c r="E7193" i="25"/>
  <x:c r="F7193" i="25"/>
  <x:c r="G7193" i="25"/>
  <x:c r="H7193" i="25"/>
  <x:c r="I7193" i="25"/>
  <x:c r="J7193" i="25"/>
  <x:c r="K7193" i="25"/>
  <x:c r="L7193" i="25"/>
  <x:c r="M7193" i="25"/>
  <x:c r="N7193" i="25"/>
  <x:c r="P7193" i="25"/>
  <x:c r="Q7193" i="25"/>
  <x:c r="R7193" i="25"/>
  <x:c r="A7194" i="25"/>
  <x:c r="B7194" i="25"/>
  <x:c r="C7194" i="25"/>
  <x:c r="D7194" i="25"/>
  <x:c r="E7194" i="25"/>
  <x:c r="F7194" i="25"/>
  <x:c r="G7194" i="25"/>
  <x:c r="H7194" i="25"/>
  <x:c r="I7194" i="25"/>
  <x:c r="J7194" i="25"/>
  <x:c r="K7194" i="25"/>
  <x:c r="L7194" i="25"/>
  <x:c r="M7194" i="25"/>
  <x:c r="N7194" i="25"/>
  <x:c r="P7194" i="25"/>
  <x:c r="Q7194" i="25"/>
  <x:c r="R7194" i="25"/>
  <x:c r="A7195" i="25"/>
  <x:c r="B7195" i="25"/>
  <x:c r="C7195" i="25"/>
  <x:c r="D7195" i="25"/>
  <x:c r="E7195" i="25"/>
  <x:c r="F7195" i="25"/>
  <x:c r="G7195" i="25"/>
  <x:c r="H7195" i="25"/>
  <x:c r="I7195" i="25"/>
  <x:c r="J7195" i="25"/>
  <x:c r="K7195" i="25"/>
  <x:c r="L7195" i="25"/>
  <x:c r="M7195" i="25"/>
  <x:c r="N7195" i="25"/>
  <x:c r="P7195" i="25"/>
  <x:c r="Q7195" i="25"/>
  <x:c r="R7195" i="25"/>
  <x:c r="A7196" i="25"/>
  <x:c r="B7196" i="25"/>
  <x:c r="C7196" i="25"/>
  <x:c r="D7196" i="25"/>
  <x:c r="E7196" i="25"/>
  <x:c r="F7196" i="25"/>
  <x:c r="G7196" i="25"/>
  <x:c r="H7196" i="25"/>
  <x:c r="I7196" i="25"/>
  <x:c r="J7196" i="25"/>
  <x:c r="K7196" i="25"/>
  <x:c r="L7196" i="25"/>
  <x:c r="M7196" i="25"/>
  <x:c r="N7196" i="25"/>
  <x:c r="P7196" i="25"/>
  <x:c r="Q7196" i="25"/>
  <x:c r="R7196" i="25"/>
  <x:c r="A7197" i="25"/>
  <x:c r="B7197" i="25"/>
  <x:c r="C7197" i="25"/>
  <x:c r="D7197" i="25"/>
  <x:c r="E7197" i="25"/>
  <x:c r="F7197" i="25"/>
  <x:c r="G7197" i="25"/>
  <x:c r="H7197" i="25"/>
  <x:c r="I7197" i="25"/>
  <x:c r="J7197" i="25"/>
  <x:c r="K7197" i="25"/>
  <x:c r="L7197" i="25"/>
  <x:c r="M7197" i="25"/>
  <x:c r="N7197" i="25"/>
  <x:c r="P7197" i="25"/>
  <x:c r="Q7197" i="25"/>
  <x:c r="R7197" i="25"/>
  <x:c r="A7198" i="25"/>
  <x:c r="B7198" i="25"/>
  <x:c r="C7198" i="25"/>
  <x:c r="D7198" i="25"/>
  <x:c r="E7198" i="25"/>
  <x:c r="F7198" i="25"/>
  <x:c r="G7198" i="25"/>
  <x:c r="H7198" i="25"/>
  <x:c r="I7198" i="25"/>
  <x:c r="J7198" i="25"/>
  <x:c r="K7198" i="25"/>
  <x:c r="L7198" i="25"/>
  <x:c r="M7198" i="25"/>
  <x:c r="N7198" i="25"/>
  <x:c r="P7198" i="25"/>
  <x:c r="Q7198" i="25"/>
  <x:c r="R7198" i="25"/>
  <x:c r="A7199" i="25"/>
  <x:c r="B7199" i="25"/>
  <x:c r="C7199" i="25"/>
  <x:c r="D7199" i="25"/>
  <x:c r="E7199" i="25"/>
  <x:c r="F7199" i="25"/>
  <x:c r="G7199" i="25"/>
  <x:c r="H7199" i="25"/>
  <x:c r="I7199" i="25"/>
  <x:c r="J7199" i="25"/>
  <x:c r="K7199" i="25"/>
  <x:c r="L7199" i="25"/>
  <x:c r="M7199" i="25"/>
  <x:c r="N7199" i="25"/>
  <x:c r="P7199" i="25"/>
  <x:c r="Q7199" i="25"/>
  <x:c r="R7199" i="25"/>
  <x:c r="A7200" i="25"/>
  <x:c r="B7200" i="25"/>
  <x:c r="C7200" i="25"/>
  <x:c r="D7200" i="25"/>
  <x:c r="E7200" i="25"/>
  <x:c r="F7200" i="25"/>
  <x:c r="G7200" i="25"/>
  <x:c r="H7200" i="25"/>
  <x:c r="I7200" i="25"/>
  <x:c r="J7200" i="25"/>
  <x:c r="K7200" i="25"/>
  <x:c r="L7200" i="25"/>
  <x:c r="M7200" i="25"/>
  <x:c r="N7200" i="25"/>
  <x:c r="P7200" i="25"/>
  <x:c r="Q7200" i="25"/>
  <x:c r="R7200" i="25"/>
  <x:c r="A7201" i="25"/>
  <x:c r="B7201" i="25"/>
  <x:c r="C7201" i="25"/>
  <x:c r="D7201" i="25"/>
  <x:c r="E7201" i="25"/>
  <x:c r="F7201" i="25"/>
  <x:c r="G7201" i="25"/>
  <x:c r="H7201" i="25"/>
  <x:c r="I7201" i="25"/>
  <x:c r="J7201" i="25"/>
  <x:c r="K7201" i="25"/>
  <x:c r="L7201" i="25"/>
  <x:c r="M7201" i="25"/>
  <x:c r="N7201" i="25"/>
  <x:c r="P7201" i="25"/>
  <x:c r="Q7201" i="25"/>
  <x:c r="R7201" i="25"/>
  <x:c r="A7202" i="25"/>
  <x:c r="B7202" i="25"/>
  <x:c r="C7202" i="25"/>
  <x:c r="D7202" i="25"/>
  <x:c r="E7202" i="25"/>
  <x:c r="F7202" i="25"/>
  <x:c r="G7202" i="25"/>
  <x:c r="H7202" i="25"/>
  <x:c r="I7202" i="25"/>
  <x:c r="J7202" i="25"/>
  <x:c r="K7202" i="25"/>
  <x:c r="L7202" i="25"/>
  <x:c r="M7202" i="25"/>
  <x:c r="N7202" i="25"/>
  <x:c r="P7202" i="25"/>
  <x:c r="Q7202" i="25"/>
  <x:c r="R7202" i="25"/>
  <x:c r="A7203" i="25"/>
  <x:c r="B7203" i="25"/>
  <x:c r="C7203" i="25"/>
  <x:c r="D7203" i="25"/>
  <x:c r="E7203" i="25"/>
  <x:c r="F7203" i="25"/>
  <x:c r="G7203" i="25"/>
  <x:c r="H7203" i="25"/>
  <x:c r="I7203" i="25"/>
  <x:c r="J7203" i="25"/>
  <x:c r="K7203" i="25"/>
  <x:c r="L7203" i="25"/>
  <x:c r="M7203" i="25"/>
  <x:c r="N7203" i="25"/>
  <x:c r="P7203" i="25"/>
  <x:c r="Q7203" i="25"/>
  <x:c r="R7203" i="25"/>
  <x:c r="A7204" i="25"/>
  <x:c r="B7204" i="25"/>
  <x:c r="C7204" i="25"/>
  <x:c r="D7204" i="25"/>
  <x:c r="E7204" i="25"/>
  <x:c r="F7204" i="25"/>
  <x:c r="G7204" i="25"/>
  <x:c r="H7204" i="25"/>
  <x:c r="I7204" i="25"/>
  <x:c r="J7204" i="25"/>
  <x:c r="K7204" i="25"/>
  <x:c r="L7204" i="25"/>
  <x:c r="M7204" i="25"/>
  <x:c r="N7204" i="25"/>
  <x:c r="P7204" i="25"/>
  <x:c r="Q7204" i="25"/>
  <x:c r="R7204" i="25"/>
  <x:c r="A7205" i="25"/>
  <x:c r="B7205" i="25"/>
  <x:c r="C7205" i="25"/>
  <x:c r="D7205" i="25"/>
  <x:c r="E7205" i="25"/>
  <x:c r="F7205" i="25"/>
  <x:c r="G7205" i="25"/>
  <x:c r="H7205" i="25"/>
  <x:c r="I7205" i="25"/>
  <x:c r="J7205" i="25"/>
  <x:c r="K7205" i="25"/>
  <x:c r="L7205" i="25"/>
  <x:c r="M7205" i="25"/>
  <x:c r="N7205" i="25"/>
  <x:c r="P7205" i="25"/>
  <x:c r="Q7205" i="25"/>
  <x:c r="R7205" i="25"/>
  <x:c r="A7206" i="25"/>
  <x:c r="B7206" i="25"/>
  <x:c r="C7206" i="25"/>
  <x:c r="D7206" i="25"/>
  <x:c r="E7206" i="25"/>
  <x:c r="F7206" i="25"/>
  <x:c r="G7206" i="25"/>
  <x:c r="H7206" i="25"/>
  <x:c r="I7206" i="25"/>
  <x:c r="J7206" i="25"/>
  <x:c r="K7206" i="25"/>
  <x:c r="L7206" i="25"/>
  <x:c r="M7206" i="25"/>
  <x:c r="N7206" i="25"/>
  <x:c r="P7206" i="25"/>
  <x:c r="Q7206" i="25"/>
  <x:c r="R7206" i="25"/>
  <x:c r="A7207" i="25"/>
  <x:c r="B7207" i="25"/>
  <x:c r="C7207" i="25"/>
  <x:c r="D7207" i="25"/>
  <x:c r="E7207" i="25"/>
  <x:c r="F7207" i="25"/>
  <x:c r="G7207" i="25"/>
  <x:c r="H7207" i="25"/>
  <x:c r="I7207" i="25"/>
  <x:c r="J7207" i="25"/>
  <x:c r="K7207" i="25"/>
  <x:c r="L7207" i="25"/>
  <x:c r="M7207" i="25"/>
  <x:c r="N7207" i="25"/>
  <x:c r="P7207" i="25"/>
  <x:c r="Q7207" i="25"/>
  <x:c r="R7207" i="25"/>
  <x:c r="A7208" i="25"/>
  <x:c r="B7208" i="25"/>
  <x:c r="C7208" i="25"/>
  <x:c r="D7208" i="25"/>
  <x:c r="E7208" i="25"/>
  <x:c r="F7208" i="25"/>
  <x:c r="G7208" i="25"/>
  <x:c r="H7208" i="25"/>
  <x:c r="I7208" i="25"/>
  <x:c r="J7208" i="25"/>
  <x:c r="K7208" i="25"/>
  <x:c r="L7208" i="25"/>
  <x:c r="M7208" i="25"/>
  <x:c r="N7208" i="25"/>
  <x:c r="P7208" i="25"/>
  <x:c r="Q7208" i="25"/>
  <x:c r="R7208" i="25"/>
  <x:c r="A7209" i="25"/>
  <x:c r="B7209" i="25"/>
  <x:c r="C7209" i="25"/>
  <x:c r="D7209" i="25"/>
  <x:c r="E7209" i="25"/>
  <x:c r="F7209" i="25"/>
  <x:c r="G7209" i="25"/>
  <x:c r="H7209" i="25"/>
  <x:c r="I7209" i="25"/>
  <x:c r="J7209" i="25"/>
  <x:c r="K7209" i="25"/>
  <x:c r="L7209" i="25"/>
  <x:c r="M7209" i="25"/>
  <x:c r="N7209" i="25"/>
  <x:c r="P7209" i="25"/>
  <x:c r="Q7209" i="25"/>
  <x:c r="R7209" i="25"/>
  <x:c r="A7210" i="25"/>
  <x:c r="B7210" i="25"/>
  <x:c r="C7210" i="25"/>
  <x:c r="D7210" i="25"/>
  <x:c r="E7210" i="25"/>
  <x:c r="F7210" i="25"/>
  <x:c r="G7210" i="25"/>
  <x:c r="H7210" i="25"/>
  <x:c r="I7210" i="25"/>
  <x:c r="J7210" i="25"/>
  <x:c r="K7210" i="25"/>
  <x:c r="L7210" i="25"/>
  <x:c r="M7210" i="25"/>
  <x:c r="N7210" i="25"/>
  <x:c r="P7210" i="25"/>
  <x:c r="Q7210" i="25"/>
  <x:c r="R7210" i="25"/>
  <x:c r="A7211" i="25"/>
  <x:c r="B7211" i="25"/>
  <x:c r="C7211" i="25"/>
  <x:c r="D7211" i="25"/>
  <x:c r="E7211" i="25"/>
  <x:c r="F7211" i="25"/>
  <x:c r="G7211" i="25"/>
  <x:c r="H7211" i="25"/>
  <x:c r="I7211" i="25"/>
  <x:c r="J7211" i="25"/>
  <x:c r="K7211" i="25"/>
  <x:c r="L7211" i="25"/>
  <x:c r="M7211" i="25"/>
  <x:c r="N7211" i="25"/>
  <x:c r="P7211" i="25"/>
  <x:c r="Q7211" i="25"/>
  <x:c r="R7211" i="25"/>
  <x:c r="A7212" i="25"/>
  <x:c r="B7212" i="25"/>
  <x:c r="C7212" i="25"/>
  <x:c r="D7212" i="25"/>
  <x:c r="E7212" i="25"/>
  <x:c r="F7212" i="25"/>
  <x:c r="G7212" i="25"/>
  <x:c r="H7212" i="25"/>
  <x:c r="I7212" i="25"/>
  <x:c r="J7212" i="25"/>
  <x:c r="K7212" i="25"/>
  <x:c r="L7212" i="25"/>
  <x:c r="M7212" i="25"/>
  <x:c r="N7212" i="25"/>
  <x:c r="P7212" i="25"/>
  <x:c r="Q7212" i="25"/>
  <x:c r="R7212" i="25"/>
  <x:c r="A7213" i="25"/>
  <x:c r="B7213" i="25"/>
  <x:c r="C7213" i="25"/>
  <x:c r="D7213" i="25"/>
  <x:c r="E7213" i="25"/>
  <x:c r="F7213" i="25"/>
  <x:c r="G7213" i="25"/>
  <x:c r="H7213" i="25"/>
  <x:c r="I7213" i="25"/>
  <x:c r="J7213" i="25"/>
  <x:c r="K7213" i="25"/>
  <x:c r="L7213" i="25"/>
  <x:c r="M7213" i="25"/>
  <x:c r="N7213" i="25"/>
  <x:c r="P7213" i="25"/>
  <x:c r="Q7213" i="25"/>
  <x:c r="R7213" i="25"/>
  <x:c r="A7214" i="25"/>
  <x:c r="B7214" i="25"/>
  <x:c r="C7214" i="25"/>
  <x:c r="D7214" i="25"/>
  <x:c r="E7214" i="25"/>
  <x:c r="F7214" i="25"/>
  <x:c r="G7214" i="25"/>
  <x:c r="H7214" i="25"/>
  <x:c r="I7214" i="25"/>
  <x:c r="J7214" i="25"/>
  <x:c r="K7214" i="25"/>
  <x:c r="L7214" i="25"/>
  <x:c r="M7214" i="25"/>
  <x:c r="N7214" i="25"/>
  <x:c r="P7214" i="25"/>
  <x:c r="Q7214" i="25"/>
  <x:c r="R7214" i="25"/>
  <x:c r="A7215" i="25"/>
  <x:c r="B7215" i="25"/>
  <x:c r="C7215" i="25"/>
  <x:c r="D7215" i="25"/>
  <x:c r="E7215" i="25"/>
  <x:c r="F7215" i="25"/>
  <x:c r="G7215" i="25"/>
  <x:c r="H7215" i="25"/>
  <x:c r="I7215" i="25"/>
  <x:c r="J7215" i="25"/>
  <x:c r="K7215" i="25"/>
  <x:c r="L7215" i="25"/>
  <x:c r="M7215" i="25"/>
  <x:c r="N7215" i="25"/>
  <x:c r="P7215" i="25"/>
  <x:c r="Q7215" i="25"/>
  <x:c r="R7215" i="25"/>
  <x:c r="A7216" i="25"/>
  <x:c r="B7216" i="25"/>
  <x:c r="C7216" i="25"/>
  <x:c r="D7216" i="25"/>
  <x:c r="E7216" i="25"/>
  <x:c r="F7216" i="25"/>
  <x:c r="G7216" i="25"/>
  <x:c r="H7216" i="25"/>
  <x:c r="I7216" i="25"/>
  <x:c r="J7216" i="25"/>
  <x:c r="K7216" i="25"/>
  <x:c r="L7216" i="25"/>
  <x:c r="M7216" i="25"/>
  <x:c r="N7216" i="25"/>
  <x:c r="P7216" i="25"/>
  <x:c r="Q7216" i="25"/>
  <x:c r="R7216" i="25"/>
  <x:c r="A7217" i="25"/>
  <x:c r="B7217" i="25"/>
  <x:c r="C7217" i="25"/>
  <x:c r="D7217" i="25"/>
  <x:c r="E7217" i="25"/>
  <x:c r="F7217" i="25"/>
  <x:c r="G7217" i="25"/>
  <x:c r="H7217" i="25"/>
  <x:c r="I7217" i="25"/>
  <x:c r="J7217" i="25"/>
  <x:c r="K7217" i="25"/>
  <x:c r="L7217" i="25"/>
  <x:c r="M7217" i="25"/>
  <x:c r="N7217" i="25"/>
  <x:c r="P7217" i="25"/>
  <x:c r="Q7217" i="25"/>
  <x:c r="R7217" i="25"/>
  <x:c r="A7218" i="25"/>
  <x:c r="B7218" i="25"/>
  <x:c r="C7218" i="25"/>
  <x:c r="D7218" i="25"/>
  <x:c r="E7218" i="25"/>
  <x:c r="F7218" i="25"/>
  <x:c r="G7218" i="25"/>
  <x:c r="H7218" i="25"/>
  <x:c r="I7218" i="25"/>
  <x:c r="J7218" i="25"/>
  <x:c r="K7218" i="25"/>
  <x:c r="L7218" i="25"/>
  <x:c r="M7218" i="25"/>
  <x:c r="N7218" i="25"/>
  <x:c r="P7218" i="25"/>
  <x:c r="Q7218" i="25"/>
  <x:c r="R7218" i="25"/>
  <x:c r="A7219" i="25"/>
  <x:c r="B7219" i="25"/>
  <x:c r="C7219" i="25"/>
  <x:c r="D7219" i="25"/>
  <x:c r="E7219" i="25"/>
  <x:c r="F7219" i="25"/>
  <x:c r="G7219" i="25"/>
  <x:c r="H7219" i="25"/>
  <x:c r="I7219" i="25"/>
  <x:c r="J7219" i="25"/>
  <x:c r="K7219" i="25"/>
  <x:c r="L7219" i="25"/>
  <x:c r="M7219" i="25"/>
  <x:c r="N7219" i="25"/>
  <x:c r="P7219" i="25"/>
  <x:c r="Q7219" i="25"/>
  <x:c r="R7219" i="25"/>
  <x:c r="A7220" i="25"/>
  <x:c r="B7220" i="25"/>
  <x:c r="C7220" i="25"/>
  <x:c r="D7220" i="25"/>
  <x:c r="E7220" i="25"/>
  <x:c r="F7220" i="25"/>
  <x:c r="G7220" i="25"/>
  <x:c r="H7220" i="25"/>
  <x:c r="I7220" i="25"/>
  <x:c r="J7220" i="25"/>
  <x:c r="K7220" i="25"/>
  <x:c r="L7220" i="25"/>
  <x:c r="M7220" i="25"/>
  <x:c r="N7220" i="25"/>
  <x:c r="P7220" i="25"/>
  <x:c r="Q7220" i="25"/>
  <x:c r="R7220" i="25"/>
  <x:c r="A7221" i="25"/>
  <x:c r="B7221" i="25"/>
  <x:c r="C7221" i="25"/>
  <x:c r="D7221" i="25"/>
  <x:c r="E7221" i="25"/>
  <x:c r="F7221" i="25"/>
  <x:c r="G7221" i="25"/>
  <x:c r="H7221" i="25"/>
  <x:c r="I7221" i="25"/>
  <x:c r="J7221" i="25"/>
  <x:c r="K7221" i="25"/>
  <x:c r="L7221" i="25"/>
  <x:c r="M7221" i="25"/>
  <x:c r="N7221" i="25"/>
  <x:c r="P7221" i="25"/>
  <x:c r="Q7221" i="25"/>
  <x:c r="R7221" i="25"/>
  <x:c r="A7222" i="25"/>
  <x:c r="B7222" i="25"/>
  <x:c r="C7222" i="25"/>
  <x:c r="D7222" i="25"/>
  <x:c r="E7222" i="25"/>
  <x:c r="F7222" i="25"/>
  <x:c r="G7222" i="25"/>
  <x:c r="H7222" i="25"/>
  <x:c r="I7222" i="25"/>
  <x:c r="J7222" i="25"/>
  <x:c r="K7222" i="25"/>
  <x:c r="L7222" i="25"/>
  <x:c r="M7222" i="25"/>
  <x:c r="N7222" i="25"/>
  <x:c r="P7222" i="25"/>
  <x:c r="Q7222" i="25"/>
  <x:c r="R7222" i="25"/>
  <x:c r="A7223" i="25"/>
  <x:c r="B7223" i="25"/>
  <x:c r="C7223" i="25"/>
  <x:c r="D7223" i="25"/>
  <x:c r="E7223" i="25"/>
  <x:c r="F7223" i="25"/>
  <x:c r="G7223" i="25"/>
  <x:c r="H7223" i="25"/>
  <x:c r="I7223" i="25"/>
  <x:c r="J7223" i="25"/>
  <x:c r="K7223" i="25"/>
  <x:c r="L7223" i="25"/>
  <x:c r="M7223" i="25"/>
  <x:c r="N7223" i="25"/>
  <x:c r="P7223" i="25"/>
  <x:c r="Q7223" i="25"/>
  <x:c r="R7223" i="25"/>
  <x:c r="A7224" i="25"/>
  <x:c r="B7224" i="25"/>
  <x:c r="C7224" i="25"/>
  <x:c r="D7224" i="25"/>
  <x:c r="E7224" i="25"/>
  <x:c r="F7224" i="25"/>
  <x:c r="G7224" i="25"/>
  <x:c r="H7224" i="25"/>
  <x:c r="I7224" i="25"/>
  <x:c r="J7224" i="25"/>
  <x:c r="K7224" i="25"/>
  <x:c r="L7224" i="25"/>
  <x:c r="M7224" i="25"/>
  <x:c r="N7224" i="25"/>
  <x:c r="P7224" i="25"/>
  <x:c r="Q7224" i="25"/>
  <x:c r="R7224" i="25"/>
  <x:c r="A7225" i="25"/>
  <x:c r="B7225" i="25"/>
  <x:c r="C7225" i="25"/>
  <x:c r="D7225" i="25"/>
  <x:c r="E7225" i="25"/>
  <x:c r="F7225" i="25"/>
  <x:c r="G7225" i="25"/>
  <x:c r="H7225" i="25"/>
  <x:c r="I7225" i="25"/>
  <x:c r="J7225" i="25"/>
  <x:c r="K7225" i="25"/>
  <x:c r="L7225" i="25"/>
  <x:c r="M7225" i="25"/>
  <x:c r="N7225" i="25"/>
  <x:c r="P7225" i="25"/>
  <x:c r="Q7225" i="25"/>
  <x:c r="R7225" i="25"/>
  <x:c r="A7226" i="25"/>
  <x:c r="B7226" i="25"/>
  <x:c r="C7226" i="25"/>
  <x:c r="D7226" i="25"/>
  <x:c r="E7226" i="25"/>
  <x:c r="F7226" i="25"/>
  <x:c r="G7226" i="25"/>
  <x:c r="H7226" i="25"/>
  <x:c r="I7226" i="25"/>
  <x:c r="J7226" i="25"/>
  <x:c r="K7226" i="25"/>
  <x:c r="L7226" i="25"/>
  <x:c r="M7226" i="25"/>
  <x:c r="N7226" i="25"/>
  <x:c r="P7226" i="25"/>
  <x:c r="Q7226" i="25"/>
  <x:c r="R7226" i="25"/>
  <x:c r="A7227" i="25"/>
  <x:c r="B7227" i="25"/>
  <x:c r="C7227" i="25"/>
  <x:c r="D7227" i="25"/>
  <x:c r="E7227" i="25"/>
  <x:c r="F7227" i="25"/>
  <x:c r="G7227" i="25"/>
  <x:c r="H7227" i="25"/>
  <x:c r="I7227" i="25"/>
  <x:c r="J7227" i="25"/>
  <x:c r="K7227" i="25"/>
  <x:c r="L7227" i="25"/>
  <x:c r="M7227" i="25"/>
  <x:c r="N7227" i="25"/>
  <x:c r="P7227" i="25"/>
  <x:c r="Q7227" i="25"/>
  <x:c r="R7227" i="25"/>
  <x:c r="A7228" i="25"/>
  <x:c r="B7228" i="25"/>
  <x:c r="C7228" i="25"/>
  <x:c r="D7228" i="25"/>
  <x:c r="E7228" i="25"/>
  <x:c r="F7228" i="25"/>
  <x:c r="G7228" i="25"/>
  <x:c r="H7228" i="25"/>
  <x:c r="I7228" i="25"/>
  <x:c r="J7228" i="25"/>
  <x:c r="K7228" i="25"/>
  <x:c r="L7228" i="25"/>
  <x:c r="M7228" i="25"/>
  <x:c r="N7228" i="25"/>
  <x:c r="P7228" i="25"/>
  <x:c r="Q7228" i="25"/>
  <x:c r="R7228" i="25"/>
  <x:c r="A7229" i="25"/>
  <x:c r="B7229" i="25"/>
  <x:c r="C7229" i="25"/>
  <x:c r="D7229" i="25"/>
  <x:c r="E7229" i="25"/>
  <x:c r="F7229" i="25"/>
  <x:c r="G7229" i="25"/>
  <x:c r="H7229" i="25"/>
  <x:c r="I7229" i="25"/>
  <x:c r="J7229" i="25"/>
  <x:c r="K7229" i="25"/>
  <x:c r="L7229" i="25"/>
  <x:c r="M7229" i="25"/>
  <x:c r="N7229" i="25"/>
  <x:c r="P7229" i="25"/>
  <x:c r="Q7229" i="25"/>
  <x:c r="R7229" i="25"/>
  <x:c r="A7230" i="25"/>
  <x:c r="B7230" i="25"/>
  <x:c r="C7230" i="25"/>
  <x:c r="D7230" i="25"/>
  <x:c r="E7230" i="25"/>
  <x:c r="F7230" i="25"/>
  <x:c r="G7230" i="25"/>
  <x:c r="H7230" i="25"/>
  <x:c r="I7230" i="25"/>
  <x:c r="J7230" i="25"/>
  <x:c r="K7230" i="25"/>
  <x:c r="L7230" i="25"/>
  <x:c r="M7230" i="25"/>
  <x:c r="N7230" i="25"/>
  <x:c r="P7230" i="25"/>
  <x:c r="Q7230" i="25"/>
  <x:c r="R7230" i="25"/>
  <x:c r="A7231" i="25"/>
  <x:c r="B7231" i="25"/>
  <x:c r="C7231" i="25"/>
  <x:c r="D7231" i="25"/>
  <x:c r="E7231" i="25"/>
  <x:c r="F7231" i="25"/>
  <x:c r="G7231" i="25"/>
  <x:c r="H7231" i="25"/>
  <x:c r="I7231" i="25"/>
  <x:c r="J7231" i="25"/>
  <x:c r="K7231" i="25"/>
  <x:c r="L7231" i="25"/>
  <x:c r="M7231" i="25"/>
  <x:c r="N7231" i="25"/>
  <x:c r="P7231" i="25"/>
  <x:c r="Q7231" i="25"/>
  <x:c r="R7231" i="25"/>
  <x:c r="A7232" i="25"/>
  <x:c r="B7232" i="25"/>
  <x:c r="C7232" i="25"/>
  <x:c r="D7232" i="25"/>
  <x:c r="E7232" i="25"/>
  <x:c r="F7232" i="25"/>
  <x:c r="G7232" i="25"/>
  <x:c r="H7232" i="25"/>
  <x:c r="I7232" i="25"/>
  <x:c r="J7232" i="25"/>
  <x:c r="K7232" i="25"/>
  <x:c r="L7232" i="25"/>
  <x:c r="M7232" i="25"/>
  <x:c r="N7232" i="25"/>
  <x:c r="P7232" i="25"/>
  <x:c r="Q7232" i="25"/>
  <x:c r="R7232" i="25"/>
  <x:c r="A7233" i="25"/>
  <x:c r="B7233" i="25"/>
  <x:c r="C7233" i="25"/>
  <x:c r="D7233" i="25"/>
  <x:c r="E7233" i="25"/>
  <x:c r="F7233" i="25"/>
  <x:c r="G7233" i="25"/>
  <x:c r="H7233" i="25"/>
  <x:c r="I7233" i="25"/>
  <x:c r="J7233" i="25"/>
  <x:c r="K7233" i="25"/>
  <x:c r="L7233" i="25"/>
  <x:c r="M7233" i="25"/>
  <x:c r="N7233" i="25"/>
  <x:c r="P7233" i="25"/>
  <x:c r="Q7233" i="25"/>
  <x:c r="R7233" i="25"/>
  <x:c r="A7234" i="25"/>
  <x:c r="B7234" i="25"/>
  <x:c r="C7234" i="25"/>
  <x:c r="D7234" i="25"/>
  <x:c r="E7234" i="25"/>
  <x:c r="F7234" i="25"/>
  <x:c r="G7234" i="25"/>
  <x:c r="H7234" i="25"/>
  <x:c r="I7234" i="25"/>
  <x:c r="J7234" i="25"/>
  <x:c r="K7234" i="25"/>
  <x:c r="L7234" i="25"/>
  <x:c r="M7234" i="25"/>
  <x:c r="N7234" i="25"/>
  <x:c r="P7234" i="25"/>
  <x:c r="Q7234" i="25"/>
  <x:c r="R7234" i="25"/>
  <x:c r="A7235" i="25"/>
  <x:c r="B7235" i="25"/>
  <x:c r="C7235" i="25"/>
  <x:c r="D7235" i="25"/>
  <x:c r="E7235" i="25"/>
  <x:c r="F7235" i="25"/>
  <x:c r="G7235" i="25"/>
  <x:c r="H7235" i="25"/>
  <x:c r="I7235" i="25"/>
  <x:c r="J7235" i="25"/>
  <x:c r="K7235" i="25"/>
  <x:c r="L7235" i="25"/>
  <x:c r="M7235" i="25"/>
  <x:c r="N7235" i="25"/>
  <x:c r="P7235" i="25"/>
  <x:c r="Q7235" i="25"/>
  <x:c r="R7235" i="25"/>
  <x:c r="A7236" i="25"/>
  <x:c r="B7236" i="25"/>
  <x:c r="C7236" i="25"/>
  <x:c r="D7236" i="25"/>
  <x:c r="E7236" i="25"/>
  <x:c r="F7236" i="25"/>
  <x:c r="G7236" i="25"/>
  <x:c r="H7236" i="25"/>
  <x:c r="I7236" i="25"/>
  <x:c r="J7236" i="25"/>
  <x:c r="K7236" i="25"/>
  <x:c r="L7236" i="25"/>
  <x:c r="M7236" i="25"/>
  <x:c r="N7236" i="25"/>
  <x:c r="P7236" i="25"/>
  <x:c r="Q7236" i="25"/>
  <x:c r="R7236" i="25"/>
  <x:c r="A7237" i="25"/>
  <x:c r="B7237" i="25"/>
  <x:c r="C7237" i="25"/>
  <x:c r="D7237" i="25"/>
  <x:c r="E7237" i="25"/>
  <x:c r="F7237" i="25"/>
  <x:c r="G7237" i="25"/>
  <x:c r="H7237" i="25"/>
  <x:c r="I7237" i="25"/>
  <x:c r="J7237" i="25"/>
  <x:c r="K7237" i="25"/>
  <x:c r="L7237" i="25"/>
  <x:c r="M7237" i="25"/>
  <x:c r="N7237" i="25"/>
  <x:c r="P7237" i="25"/>
  <x:c r="Q7237" i="25"/>
  <x:c r="R7237" i="25"/>
  <x:c r="A7238" i="25"/>
  <x:c r="B7238" i="25"/>
  <x:c r="C7238" i="25"/>
  <x:c r="D7238" i="25"/>
  <x:c r="E7238" i="25"/>
  <x:c r="F7238" i="25"/>
  <x:c r="G7238" i="25"/>
  <x:c r="H7238" i="25"/>
  <x:c r="I7238" i="25"/>
  <x:c r="J7238" i="25"/>
  <x:c r="K7238" i="25"/>
  <x:c r="L7238" i="25"/>
  <x:c r="M7238" i="25"/>
  <x:c r="N7238" i="25"/>
  <x:c r="P7238" i="25"/>
  <x:c r="Q7238" i="25"/>
  <x:c r="R7238" i="25"/>
  <x:c r="A7239" i="25"/>
  <x:c r="B7239" i="25"/>
  <x:c r="C7239" i="25"/>
  <x:c r="D7239" i="25"/>
  <x:c r="E7239" i="25"/>
  <x:c r="F7239" i="25"/>
  <x:c r="G7239" i="25"/>
  <x:c r="H7239" i="25"/>
  <x:c r="I7239" i="25"/>
  <x:c r="J7239" i="25"/>
  <x:c r="K7239" i="25"/>
  <x:c r="L7239" i="25"/>
  <x:c r="M7239" i="25"/>
  <x:c r="N7239" i="25"/>
  <x:c r="P7239" i="25"/>
  <x:c r="Q7239" i="25"/>
  <x:c r="R7239" i="25"/>
  <x:c r="A7240" i="25"/>
  <x:c r="B7240" i="25"/>
  <x:c r="C7240" i="25"/>
  <x:c r="D7240" i="25"/>
  <x:c r="E7240" i="25"/>
  <x:c r="F7240" i="25"/>
  <x:c r="G7240" i="25"/>
  <x:c r="H7240" i="25"/>
  <x:c r="I7240" i="25"/>
  <x:c r="J7240" i="25"/>
  <x:c r="K7240" i="25"/>
  <x:c r="L7240" i="25"/>
  <x:c r="M7240" i="25"/>
  <x:c r="N7240" i="25"/>
  <x:c r="P7240" i="25"/>
  <x:c r="Q7240" i="25"/>
  <x:c r="R7240" i="25"/>
  <x:c r="A7241" i="25"/>
  <x:c r="B7241" i="25"/>
  <x:c r="C7241" i="25"/>
  <x:c r="D7241" i="25"/>
  <x:c r="E7241" i="25"/>
  <x:c r="F7241" i="25"/>
  <x:c r="G7241" i="25"/>
  <x:c r="H7241" i="25"/>
  <x:c r="I7241" i="25"/>
  <x:c r="J7241" i="25"/>
  <x:c r="K7241" i="25"/>
  <x:c r="L7241" i="25"/>
  <x:c r="M7241" i="25"/>
  <x:c r="N7241" i="25"/>
  <x:c r="P7241" i="25"/>
  <x:c r="Q7241" i="25"/>
  <x:c r="R7241" i="25"/>
  <x:c r="A7242" i="25"/>
  <x:c r="B7242" i="25"/>
  <x:c r="C7242" i="25"/>
  <x:c r="D7242" i="25"/>
  <x:c r="E7242" i="25"/>
  <x:c r="F7242" i="25"/>
  <x:c r="G7242" i="25"/>
  <x:c r="H7242" i="25"/>
  <x:c r="I7242" i="25"/>
  <x:c r="J7242" i="25"/>
  <x:c r="K7242" i="25"/>
  <x:c r="L7242" i="25"/>
  <x:c r="M7242" i="25"/>
  <x:c r="N7242" i="25"/>
  <x:c r="P7242" i="25"/>
  <x:c r="Q7242" i="25"/>
  <x:c r="R7242" i="25"/>
  <x:c r="A7243" i="25"/>
  <x:c r="B7243" i="25"/>
  <x:c r="C7243" i="25"/>
  <x:c r="D7243" i="25"/>
  <x:c r="E7243" i="25"/>
  <x:c r="F7243" i="25"/>
  <x:c r="G7243" i="25"/>
  <x:c r="H7243" i="25"/>
  <x:c r="I7243" i="25"/>
  <x:c r="J7243" i="25"/>
  <x:c r="K7243" i="25"/>
  <x:c r="L7243" i="25"/>
  <x:c r="M7243" i="25"/>
  <x:c r="N7243" i="25"/>
  <x:c r="P7243" i="25"/>
  <x:c r="Q7243" i="25"/>
  <x:c r="R7243" i="25"/>
  <x:c r="A7244" i="25"/>
  <x:c r="B7244" i="25"/>
  <x:c r="C7244" i="25"/>
  <x:c r="D7244" i="25"/>
  <x:c r="E7244" i="25"/>
  <x:c r="F7244" i="25"/>
  <x:c r="G7244" i="25"/>
  <x:c r="H7244" i="25"/>
  <x:c r="I7244" i="25"/>
  <x:c r="J7244" i="25"/>
  <x:c r="K7244" i="25"/>
  <x:c r="L7244" i="25"/>
  <x:c r="M7244" i="25"/>
  <x:c r="N7244" i="25"/>
  <x:c r="P7244" i="25"/>
  <x:c r="Q7244" i="25"/>
  <x:c r="R7244" i="25"/>
  <x:c r="A7245" i="25"/>
  <x:c r="B7245" i="25"/>
  <x:c r="C7245" i="25"/>
  <x:c r="D7245" i="25"/>
  <x:c r="E7245" i="25"/>
  <x:c r="F7245" i="25"/>
  <x:c r="G7245" i="25"/>
  <x:c r="H7245" i="25"/>
  <x:c r="I7245" i="25"/>
  <x:c r="J7245" i="25"/>
  <x:c r="K7245" i="25"/>
  <x:c r="L7245" i="25"/>
  <x:c r="M7245" i="25"/>
  <x:c r="N7245" i="25"/>
  <x:c r="P7245" i="25"/>
  <x:c r="Q7245" i="25"/>
  <x:c r="R7245" i="25"/>
  <x:c r="A7246" i="25"/>
  <x:c r="B7246" i="25"/>
  <x:c r="C7246" i="25"/>
  <x:c r="D7246" i="25"/>
  <x:c r="E7246" i="25"/>
  <x:c r="F7246" i="25"/>
  <x:c r="G7246" i="25"/>
  <x:c r="H7246" i="25"/>
  <x:c r="I7246" i="25"/>
  <x:c r="J7246" i="25"/>
  <x:c r="K7246" i="25"/>
  <x:c r="L7246" i="25"/>
  <x:c r="M7246" i="25"/>
  <x:c r="N7246" i="25"/>
  <x:c r="P7246" i="25"/>
  <x:c r="Q7246" i="25"/>
  <x:c r="R7246" i="25"/>
  <x:c r="A7247" i="25"/>
  <x:c r="B7247" i="25"/>
  <x:c r="C7247" i="25"/>
  <x:c r="D7247" i="25"/>
  <x:c r="E7247" i="25"/>
  <x:c r="F7247" i="25"/>
  <x:c r="G7247" i="25"/>
  <x:c r="H7247" i="25"/>
  <x:c r="I7247" i="25"/>
  <x:c r="J7247" i="25"/>
  <x:c r="K7247" i="25"/>
  <x:c r="L7247" i="25"/>
  <x:c r="M7247" i="25"/>
  <x:c r="N7247" i="25"/>
  <x:c r="P7247" i="25"/>
  <x:c r="Q7247" i="25"/>
  <x:c r="R7247" i="25"/>
  <x:c r="A7248" i="25"/>
  <x:c r="B7248" i="25"/>
  <x:c r="C7248" i="25"/>
  <x:c r="D7248" i="25"/>
  <x:c r="E7248" i="25"/>
  <x:c r="F7248" i="25"/>
  <x:c r="G7248" i="25"/>
  <x:c r="H7248" i="25"/>
  <x:c r="I7248" i="25"/>
  <x:c r="J7248" i="25"/>
  <x:c r="K7248" i="25"/>
  <x:c r="L7248" i="25"/>
  <x:c r="M7248" i="25"/>
  <x:c r="N7248" i="25"/>
  <x:c r="P7248" i="25"/>
  <x:c r="Q7248" i="25"/>
  <x:c r="R7248" i="25"/>
  <x:c r="A7249" i="25"/>
  <x:c r="B7249" i="25"/>
  <x:c r="C7249" i="25"/>
  <x:c r="D7249" i="25"/>
  <x:c r="E7249" i="25"/>
  <x:c r="F7249" i="25"/>
  <x:c r="G7249" i="25"/>
  <x:c r="H7249" i="25"/>
  <x:c r="I7249" i="25"/>
  <x:c r="J7249" i="25"/>
  <x:c r="K7249" i="25"/>
  <x:c r="L7249" i="25"/>
  <x:c r="M7249" i="25"/>
  <x:c r="N7249" i="25"/>
  <x:c r="P7249" i="25"/>
  <x:c r="Q7249" i="25"/>
  <x:c r="R7249" i="25"/>
  <x:c r="A7250" i="25"/>
  <x:c r="B7250" i="25"/>
  <x:c r="C7250" i="25"/>
  <x:c r="D7250" i="25"/>
  <x:c r="E7250" i="25"/>
  <x:c r="F7250" i="25"/>
  <x:c r="G7250" i="25"/>
  <x:c r="H7250" i="25"/>
  <x:c r="I7250" i="25"/>
  <x:c r="J7250" i="25"/>
  <x:c r="K7250" i="25"/>
  <x:c r="L7250" i="25"/>
  <x:c r="M7250" i="25"/>
  <x:c r="N7250" i="25"/>
  <x:c r="P7250" i="25"/>
  <x:c r="Q7250" i="25"/>
  <x:c r="R7250" i="25"/>
  <x:c r="A7251" i="25"/>
  <x:c r="B7251" i="25"/>
  <x:c r="C7251" i="25"/>
  <x:c r="D7251" i="25"/>
  <x:c r="E7251" i="25"/>
  <x:c r="F7251" i="25"/>
  <x:c r="G7251" i="25"/>
  <x:c r="H7251" i="25"/>
  <x:c r="I7251" i="25"/>
  <x:c r="J7251" i="25"/>
  <x:c r="K7251" i="25"/>
  <x:c r="L7251" i="25"/>
  <x:c r="M7251" i="25"/>
  <x:c r="N7251" i="25"/>
  <x:c r="P7251" i="25"/>
  <x:c r="Q7251" i="25"/>
  <x:c r="R7251" i="25"/>
  <x:c r="A7252" i="25"/>
  <x:c r="B7252" i="25"/>
  <x:c r="C7252" i="25"/>
  <x:c r="D7252" i="25"/>
  <x:c r="E7252" i="25"/>
  <x:c r="F7252" i="25"/>
  <x:c r="G7252" i="25"/>
  <x:c r="H7252" i="25"/>
  <x:c r="I7252" i="25"/>
  <x:c r="J7252" i="25"/>
  <x:c r="K7252" i="25"/>
  <x:c r="L7252" i="25"/>
  <x:c r="M7252" i="25"/>
  <x:c r="N7252" i="25"/>
  <x:c r="P7252" i="25"/>
  <x:c r="Q7252" i="25"/>
  <x:c r="R7252" i="25"/>
  <x:c r="A7253" i="25"/>
  <x:c r="B7253" i="25"/>
  <x:c r="C7253" i="25"/>
  <x:c r="D7253" i="25"/>
  <x:c r="E7253" i="25"/>
  <x:c r="F7253" i="25"/>
  <x:c r="G7253" i="25"/>
  <x:c r="H7253" i="25"/>
  <x:c r="I7253" i="25"/>
  <x:c r="J7253" i="25"/>
  <x:c r="K7253" i="25"/>
  <x:c r="L7253" i="25"/>
  <x:c r="M7253" i="25"/>
  <x:c r="N7253" i="25"/>
  <x:c r="P7253" i="25"/>
  <x:c r="Q7253" i="25"/>
  <x:c r="R7253" i="25"/>
  <x:c r="A7254" i="25"/>
  <x:c r="B7254" i="25"/>
  <x:c r="C7254" i="25"/>
  <x:c r="D7254" i="25"/>
  <x:c r="E7254" i="25"/>
  <x:c r="F7254" i="25"/>
  <x:c r="G7254" i="25"/>
  <x:c r="H7254" i="25"/>
  <x:c r="I7254" i="25"/>
  <x:c r="J7254" i="25"/>
  <x:c r="K7254" i="25"/>
  <x:c r="L7254" i="25"/>
  <x:c r="M7254" i="25"/>
  <x:c r="N7254" i="25"/>
  <x:c r="P7254" i="25"/>
  <x:c r="Q7254" i="25"/>
  <x:c r="R7254" i="25"/>
  <x:c r="A7255" i="25"/>
  <x:c r="B7255" i="25"/>
  <x:c r="C7255" i="25"/>
  <x:c r="D7255" i="25"/>
  <x:c r="E7255" i="25"/>
  <x:c r="F7255" i="25"/>
  <x:c r="G7255" i="25"/>
  <x:c r="H7255" i="25"/>
  <x:c r="I7255" i="25"/>
  <x:c r="J7255" i="25"/>
  <x:c r="K7255" i="25"/>
  <x:c r="L7255" i="25"/>
  <x:c r="M7255" i="25"/>
  <x:c r="N7255" i="25"/>
  <x:c r="P7255" i="25"/>
  <x:c r="Q7255" i="25"/>
  <x:c r="R7255" i="25"/>
  <x:c r="A7256" i="25"/>
  <x:c r="B7256" i="25"/>
  <x:c r="C7256" i="25"/>
  <x:c r="D7256" i="25"/>
  <x:c r="E7256" i="25"/>
  <x:c r="F7256" i="25"/>
  <x:c r="G7256" i="25"/>
  <x:c r="H7256" i="25"/>
  <x:c r="I7256" i="25"/>
  <x:c r="J7256" i="25"/>
  <x:c r="K7256" i="25"/>
  <x:c r="L7256" i="25"/>
  <x:c r="M7256" i="25"/>
  <x:c r="N7256" i="25"/>
  <x:c r="P7256" i="25"/>
  <x:c r="Q7256" i="25"/>
  <x:c r="R7256" i="25"/>
  <x:c r="A7257" i="25"/>
  <x:c r="B7257" i="25"/>
  <x:c r="C7257" i="25"/>
  <x:c r="D7257" i="25"/>
  <x:c r="E7257" i="25"/>
  <x:c r="F7257" i="25"/>
  <x:c r="G7257" i="25"/>
  <x:c r="H7257" i="25"/>
  <x:c r="I7257" i="25"/>
  <x:c r="J7257" i="25"/>
  <x:c r="K7257" i="25"/>
  <x:c r="L7257" i="25"/>
  <x:c r="M7257" i="25"/>
  <x:c r="N7257" i="25"/>
  <x:c r="P7257" i="25"/>
  <x:c r="Q7257" i="25"/>
  <x:c r="R7257" i="25"/>
  <x:c r="A7258" i="25"/>
  <x:c r="B7258" i="25"/>
  <x:c r="C7258" i="25"/>
  <x:c r="D7258" i="25"/>
  <x:c r="E7258" i="25"/>
  <x:c r="F7258" i="25"/>
  <x:c r="G7258" i="25"/>
  <x:c r="H7258" i="25"/>
  <x:c r="I7258" i="25"/>
  <x:c r="J7258" i="25"/>
  <x:c r="K7258" i="25"/>
  <x:c r="L7258" i="25"/>
  <x:c r="M7258" i="25"/>
  <x:c r="N7258" i="25"/>
  <x:c r="P7258" i="25"/>
  <x:c r="Q7258" i="25"/>
  <x:c r="R7258" i="25"/>
  <x:c r="A7259" i="25"/>
  <x:c r="B7259" i="25"/>
  <x:c r="C7259" i="25"/>
  <x:c r="D7259" i="25"/>
  <x:c r="E7259" i="25"/>
  <x:c r="F7259" i="25"/>
  <x:c r="G7259" i="25"/>
  <x:c r="H7259" i="25"/>
  <x:c r="I7259" i="25"/>
  <x:c r="J7259" i="25"/>
  <x:c r="K7259" i="25"/>
  <x:c r="L7259" i="25"/>
  <x:c r="M7259" i="25"/>
  <x:c r="N7259" i="25"/>
  <x:c r="P7259" i="25"/>
  <x:c r="Q7259" i="25"/>
  <x:c r="R7259" i="25"/>
  <x:c r="A7260" i="25"/>
  <x:c r="B7260" i="25"/>
  <x:c r="C7260" i="25"/>
  <x:c r="D7260" i="25"/>
  <x:c r="E7260" i="25"/>
  <x:c r="F7260" i="25"/>
  <x:c r="G7260" i="25"/>
  <x:c r="H7260" i="25"/>
  <x:c r="I7260" i="25"/>
  <x:c r="J7260" i="25"/>
  <x:c r="K7260" i="25"/>
  <x:c r="L7260" i="25"/>
  <x:c r="M7260" i="25"/>
  <x:c r="N7260" i="25"/>
  <x:c r="P7260" i="25"/>
  <x:c r="Q7260" i="25"/>
  <x:c r="R7260" i="25"/>
  <x:c r="A7261" i="25"/>
  <x:c r="B7261" i="25"/>
  <x:c r="C7261" i="25"/>
  <x:c r="D7261" i="25"/>
  <x:c r="E7261" i="25"/>
  <x:c r="F7261" i="25"/>
  <x:c r="G7261" i="25"/>
  <x:c r="H7261" i="25"/>
  <x:c r="I7261" i="25"/>
  <x:c r="J7261" i="25"/>
  <x:c r="K7261" i="25"/>
  <x:c r="L7261" i="25"/>
  <x:c r="M7261" i="25"/>
  <x:c r="N7261" i="25"/>
  <x:c r="P7261" i="25"/>
  <x:c r="Q7261" i="25"/>
  <x:c r="R7261" i="25"/>
  <x:c r="A7262" i="25"/>
  <x:c r="B7262" i="25"/>
  <x:c r="C7262" i="25"/>
  <x:c r="D7262" i="25"/>
  <x:c r="E7262" i="25"/>
  <x:c r="F7262" i="25"/>
  <x:c r="G7262" i="25"/>
  <x:c r="H7262" i="25"/>
  <x:c r="I7262" i="25"/>
  <x:c r="J7262" i="25"/>
  <x:c r="K7262" i="25"/>
  <x:c r="L7262" i="25"/>
  <x:c r="M7262" i="25"/>
  <x:c r="N7262" i="25"/>
  <x:c r="P7262" i="25"/>
  <x:c r="Q7262" i="25"/>
  <x:c r="R7262" i="25"/>
  <x:c r="A7263" i="25"/>
  <x:c r="B7263" i="25"/>
  <x:c r="C7263" i="25"/>
  <x:c r="D7263" i="25"/>
  <x:c r="E7263" i="25"/>
  <x:c r="F7263" i="25"/>
  <x:c r="G7263" i="25"/>
  <x:c r="H7263" i="25"/>
  <x:c r="I7263" i="25"/>
  <x:c r="J7263" i="25"/>
  <x:c r="K7263" i="25"/>
  <x:c r="L7263" i="25"/>
  <x:c r="M7263" i="25"/>
  <x:c r="N7263" i="25"/>
  <x:c r="P7263" i="25"/>
  <x:c r="Q7263" i="25"/>
  <x:c r="R7263" i="25"/>
  <x:c r="A7264" i="25"/>
  <x:c r="B7264" i="25"/>
  <x:c r="C7264" i="25"/>
  <x:c r="D7264" i="25"/>
  <x:c r="E7264" i="25"/>
  <x:c r="F7264" i="25"/>
  <x:c r="G7264" i="25"/>
  <x:c r="H7264" i="25"/>
  <x:c r="I7264" i="25"/>
  <x:c r="J7264" i="25"/>
  <x:c r="K7264" i="25"/>
  <x:c r="L7264" i="25"/>
  <x:c r="M7264" i="25"/>
  <x:c r="N7264" i="25"/>
  <x:c r="P7264" i="25"/>
  <x:c r="Q7264" i="25"/>
  <x:c r="R7264" i="25"/>
  <x:c r="A7265" i="25"/>
  <x:c r="B7265" i="25"/>
  <x:c r="C7265" i="25"/>
  <x:c r="D7265" i="25"/>
  <x:c r="E7265" i="25"/>
  <x:c r="F7265" i="25"/>
  <x:c r="G7265" i="25"/>
  <x:c r="H7265" i="25"/>
  <x:c r="I7265" i="25"/>
  <x:c r="J7265" i="25"/>
  <x:c r="K7265" i="25"/>
  <x:c r="L7265" i="25"/>
  <x:c r="M7265" i="25"/>
  <x:c r="N7265" i="25"/>
  <x:c r="P7265" i="25"/>
  <x:c r="Q7265" i="25"/>
  <x:c r="R7265" i="25"/>
  <x:c r="A7266" i="25"/>
  <x:c r="B7266" i="25"/>
  <x:c r="C7266" i="25"/>
  <x:c r="D7266" i="25"/>
  <x:c r="E7266" i="25"/>
  <x:c r="F7266" i="25"/>
  <x:c r="G7266" i="25"/>
  <x:c r="H7266" i="25"/>
  <x:c r="I7266" i="25"/>
  <x:c r="J7266" i="25"/>
  <x:c r="K7266" i="25"/>
  <x:c r="L7266" i="25"/>
  <x:c r="M7266" i="25"/>
  <x:c r="N7266" i="25"/>
  <x:c r="P7266" i="25"/>
  <x:c r="Q7266" i="25"/>
  <x:c r="R7266" i="25"/>
  <x:c r="A7267" i="25"/>
  <x:c r="B7267" i="25"/>
  <x:c r="C7267" i="25"/>
  <x:c r="D7267" i="25"/>
  <x:c r="E7267" i="25"/>
  <x:c r="F7267" i="25"/>
  <x:c r="G7267" i="25"/>
  <x:c r="H7267" i="25"/>
  <x:c r="I7267" i="25"/>
  <x:c r="J7267" i="25"/>
  <x:c r="K7267" i="25"/>
  <x:c r="L7267" i="25"/>
  <x:c r="M7267" i="25"/>
  <x:c r="N7267" i="25"/>
  <x:c r="P7267" i="25"/>
  <x:c r="Q7267" i="25"/>
  <x:c r="R7267" i="25"/>
  <x:c r="A7268" i="25"/>
  <x:c r="B7268" i="25"/>
  <x:c r="C7268" i="25"/>
  <x:c r="D7268" i="25"/>
  <x:c r="E7268" i="25"/>
  <x:c r="F7268" i="25"/>
  <x:c r="G7268" i="25"/>
  <x:c r="H7268" i="25"/>
  <x:c r="I7268" i="25"/>
  <x:c r="J7268" i="25"/>
  <x:c r="K7268" i="25"/>
  <x:c r="L7268" i="25"/>
  <x:c r="M7268" i="25"/>
  <x:c r="N7268" i="25"/>
  <x:c r="P7268" i="25"/>
  <x:c r="Q7268" i="25"/>
  <x:c r="R7268" i="25"/>
  <x:c r="A7269" i="25"/>
  <x:c r="B7269" i="25"/>
  <x:c r="C7269" i="25"/>
  <x:c r="D7269" i="25"/>
  <x:c r="E7269" i="25"/>
  <x:c r="F7269" i="25"/>
  <x:c r="G7269" i="25"/>
  <x:c r="H7269" i="25"/>
  <x:c r="I7269" i="25"/>
  <x:c r="J7269" i="25"/>
  <x:c r="K7269" i="25"/>
  <x:c r="L7269" i="25"/>
  <x:c r="M7269" i="25"/>
  <x:c r="N7269" i="25"/>
  <x:c r="P7269" i="25"/>
  <x:c r="Q7269" i="25"/>
  <x:c r="R7269" i="25"/>
  <x:c r="A7270" i="25"/>
  <x:c r="B7270" i="25"/>
  <x:c r="C7270" i="25"/>
  <x:c r="D7270" i="25"/>
  <x:c r="E7270" i="25"/>
  <x:c r="F7270" i="25"/>
  <x:c r="G7270" i="25"/>
  <x:c r="H7270" i="25"/>
  <x:c r="I7270" i="25"/>
  <x:c r="J7270" i="25"/>
  <x:c r="K7270" i="25"/>
  <x:c r="L7270" i="25"/>
  <x:c r="M7270" i="25"/>
  <x:c r="N7270" i="25"/>
  <x:c r="P7270" i="25"/>
  <x:c r="Q7270" i="25"/>
  <x:c r="R7270" i="25"/>
  <x:c r="A7271" i="25"/>
  <x:c r="B7271" i="25"/>
  <x:c r="C7271" i="25"/>
  <x:c r="D7271" i="25"/>
  <x:c r="E7271" i="25"/>
  <x:c r="F7271" i="25"/>
  <x:c r="G7271" i="25"/>
  <x:c r="H7271" i="25"/>
  <x:c r="I7271" i="25"/>
  <x:c r="J7271" i="25"/>
  <x:c r="K7271" i="25"/>
  <x:c r="L7271" i="25"/>
  <x:c r="M7271" i="25"/>
  <x:c r="N7271" i="25"/>
  <x:c r="P7271" i="25"/>
  <x:c r="Q7271" i="25"/>
  <x:c r="R7271" i="25"/>
  <x:c r="A7272" i="25"/>
  <x:c r="B7272" i="25"/>
  <x:c r="C7272" i="25"/>
  <x:c r="D7272" i="25"/>
  <x:c r="E7272" i="25"/>
  <x:c r="F7272" i="25"/>
  <x:c r="G7272" i="25"/>
  <x:c r="H7272" i="25"/>
  <x:c r="I7272" i="25"/>
  <x:c r="J7272" i="25"/>
  <x:c r="K7272" i="25"/>
  <x:c r="L7272" i="25"/>
  <x:c r="M7272" i="25"/>
  <x:c r="N7272" i="25"/>
  <x:c r="P7272" i="25"/>
  <x:c r="Q7272" i="25"/>
  <x:c r="R7272" i="25"/>
  <x:c r="A7273" i="25"/>
  <x:c r="B7273" i="25"/>
  <x:c r="C7273" i="25"/>
  <x:c r="D7273" i="25"/>
  <x:c r="E7273" i="25"/>
  <x:c r="F7273" i="25"/>
  <x:c r="G7273" i="25"/>
  <x:c r="H7273" i="25"/>
  <x:c r="I7273" i="25"/>
  <x:c r="J7273" i="25"/>
  <x:c r="K7273" i="25"/>
  <x:c r="L7273" i="25"/>
  <x:c r="M7273" i="25"/>
  <x:c r="N7273" i="25"/>
  <x:c r="P7273" i="25"/>
  <x:c r="Q7273" i="25"/>
  <x:c r="R7273" i="25"/>
  <x:c r="A7274" i="25"/>
  <x:c r="B7274" i="25"/>
  <x:c r="C7274" i="25"/>
  <x:c r="D7274" i="25"/>
  <x:c r="E7274" i="25"/>
  <x:c r="F7274" i="25"/>
  <x:c r="G7274" i="25"/>
  <x:c r="H7274" i="25"/>
  <x:c r="I7274" i="25"/>
  <x:c r="J7274" i="25"/>
  <x:c r="K7274" i="25"/>
  <x:c r="L7274" i="25"/>
  <x:c r="M7274" i="25"/>
  <x:c r="N7274" i="25"/>
  <x:c r="P7274" i="25"/>
  <x:c r="Q7274" i="25"/>
  <x:c r="R7274" i="25"/>
  <x:c r="A7275" i="25"/>
  <x:c r="B7275" i="25"/>
  <x:c r="C7275" i="25"/>
  <x:c r="D7275" i="25"/>
  <x:c r="E7275" i="25"/>
  <x:c r="F7275" i="25"/>
  <x:c r="G7275" i="25"/>
  <x:c r="H7275" i="25"/>
  <x:c r="I7275" i="25"/>
  <x:c r="J7275" i="25"/>
  <x:c r="K7275" i="25"/>
  <x:c r="L7275" i="25"/>
  <x:c r="M7275" i="25"/>
  <x:c r="N7275" i="25"/>
  <x:c r="P7275" i="25"/>
  <x:c r="Q7275" i="25"/>
  <x:c r="R7275" i="25"/>
  <x:c r="A7276" i="25"/>
  <x:c r="B7276" i="25"/>
  <x:c r="C7276" i="25"/>
  <x:c r="D7276" i="25"/>
  <x:c r="E7276" i="25"/>
  <x:c r="F7276" i="25"/>
  <x:c r="G7276" i="25"/>
  <x:c r="H7276" i="25"/>
  <x:c r="I7276" i="25"/>
  <x:c r="J7276" i="25"/>
  <x:c r="K7276" i="25"/>
  <x:c r="L7276" i="25"/>
  <x:c r="M7276" i="25"/>
  <x:c r="N7276" i="25"/>
  <x:c r="P7276" i="25"/>
  <x:c r="Q7276" i="25"/>
  <x:c r="R7276" i="25"/>
  <x:c r="A7277" i="25"/>
  <x:c r="B7277" i="25"/>
  <x:c r="C7277" i="25"/>
  <x:c r="D7277" i="25"/>
  <x:c r="E7277" i="25"/>
  <x:c r="F7277" i="25"/>
  <x:c r="G7277" i="25"/>
  <x:c r="H7277" i="25"/>
  <x:c r="I7277" i="25"/>
  <x:c r="J7277" i="25"/>
  <x:c r="K7277" i="25"/>
  <x:c r="L7277" i="25"/>
  <x:c r="M7277" i="25"/>
  <x:c r="N7277" i="25"/>
  <x:c r="P7277" i="25"/>
  <x:c r="Q7277" i="25"/>
  <x:c r="R7277" i="25"/>
  <x:c r="A7278" i="25"/>
  <x:c r="B7278" i="25"/>
  <x:c r="C7278" i="25"/>
  <x:c r="D7278" i="25"/>
  <x:c r="E7278" i="25"/>
  <x:c r="F7278" i="25"/>
  <x:c r="G7278" i="25"/>
  <x:c r="H7278" i="25"/>
  <x:c r="I7278" i="25"/>
  <x:c r="J7278" i="25"/>
  <x:c r="K7278" i="25"/>
  <x:c r="L7278" i="25"/>
  <x:c r="M7278" i="25"/>
  <x:c r="N7278" i="25"/>
  <x:c r="P7278" i="25"/>
  <x:c r="Q7278" i="25"/>
  <x:c r="R7278" i="25"/>
  <x:c r="A7279" i="25"/>
  <x:c r="B7279" i="25"/>
  <x:c r="C7279" i="25"/>
  <x:c r="D7279" i="25"/>
  <x:c r="E7279" i="25"/>
  <x:c r="F7279" i="25"/>
  <x:c r="G7279" i="25"/>
  <x:c r="H7279" i="25"/>
  <x:c r="I7279" i="25"/>
  <x:c r="J7279" i="25"/>
  <x:c r="K7279" i="25"/>
  <x:c r="L7279" i="25"/>
  <x:c r="M7279" i="25"/>
  <x:c r="N7279" i="25"/>
  <x:c r="P7279" i="25"/>
  <x:c r="Q7279" i="25"/>
  <x:c r="R7279" i="25"/>
  <x:c r="A7280" i="25"/>
  <x:c r="B7280" i="25"/>
  <x:c r="C7280" i="25"/>
  <x:c r="D7280" i="25"/>
  <x:c r="E7280" i="25"/>
  <x:c r="F7280" i="25"/>
  <x:c r="G7280" i="25"/>
  <x:c r="H7280" i="25"/>
  <x:c r="I7280" i="25"/>
  <x:c r="J7280" i="25"/>
  <x:c r="K7280" i="25"/>
  <x:c r="L7280" i="25"/>
  <x:c r="M7280" i="25"/>
  <x:c r="N7280" i="25"/>
  <x:c r="P7280" i="25"/>
  <x:c r="Q7280" i="25"/>
  <x:c r="R7280" i="25"/>
  <x:c r="A7281" i="25"/>
  <x:c r="B7281" i="25"/>
  <x:c r="C7281" i="25"/>
  <x:c r="D7281" i="25"/>
  <x:c r="E7281" i="25"/>
  <x:c r="F7281" i="25"/>
  <x:c r="G7281" i="25"/>
  <x:c r="H7281" i="25"/>
  <x:c r="I7281" i="25"/>
  <x:c r="J7281" i="25"/>
  <x:c r="K7281" i="25"/>
  <x:c r="L7281" i="25"/>
  <x:c r="M7281" i="25"/>
  <x:c r="N7281" i="25"/>
  <x:c r="P7281" i="25"/>
  <x:c r="Q7281" i="25"/>
  <x:c r="R7281" i="25"/>
  <x:c r="A7282" i="25"/>
  <x:c r="B7282" i="25"/>
  <x:c r="C7282" i="25"/>
  <x:c r="D7282" i="25"/>
  <x:c r="E7282" i="25"/>
  <x:c r="F7282" i="25"/>
  <x:c r="G7282" i="25"/>
  <x:c r="H7282" i="25"/>
  <x:c r="I7282" i="25"/>
  <x:c r="J7282" i="25"/>
  <x:c r="K7282" i="25"/>
  <x:c r="L7282" i="25"/>
  <x:c r="M7282" i="25"/>
  <x:c r="N7282" i="25"/>
  <x:c r="P7282" i="25"/>
  <x:c r="Q7282" i="25"/>
  <x:c r="R7282" i="25"/>
  <x:c r="A7283" i="25"/>
  <x:c r="B7283" i="25"/>
  <x:c r="C7283" i="25"/>
  <x:c r="D7283" i="25"/>
  <x:c r="E7283" i="25"/>
  <x:c r="F7283" i="25"/>
  <x:c r="G7283" i="25"/>
  <x:c r="H7283" i="25"/>
  <x:c r="I7283" i="25"/>
  <x:c r="J7283" i="25"/>
  <x:c r="K7283" i="25"/>
  <x:c r="L7283" i="25"/>
  <x:c r="M7283" i="25"/>
  <x:c r="N7283" i="25"/>
  <x:c r="P7283" i="25"/>
  <x:c r="Q7283" i="25"/>
  <x:c r="R7283" i="25"/>
  <x:c r="A7284" i="25"/>
  <x:c r="B7284" i="25"/>
  <x:c r="C7284" i="25"/>
  <x:c r="D7284" i="25"/>
  <x:c r="E7284" i="25"/>
  <x:c r="F7284" i="25"/>
  <x:c r="G7284" i="25"/>
  <x:c r="H7284" i="25"/>
  <x:c r="I7284" i="25"/>
  <x:c r="J7284" i="25"/>
  <x:c r="K7284" i="25"/>
  <x:c r="L7284" i="25"/>
  <x:c r="M7284" i="25"/>
  <x:c r="N7284" i="25"/>
  <x:c r="P7284" i="25"/>
  <x:c r="Q7284" i="25"/>
  <x:c r="R7284" i="25"/>
  <x:c r="A7285" i="25"/>
  <x:c r="B7285" i="25"/>
  <x:c r="C7285" i="25"/>
  <x:c r="D7285" i="25"/>
  <x:c r="E7285" i="25"/>
  <x:c r="F7285" i="25"/>
  <x:c r="G7285" i="25"/>
  <x:c r="H7285" i="25"/>
  <x:c r="I7285" i="25"/>
  <x:c r="J7285" i="25"/>
  <x:c r="K7285" i="25"/>
  <x:c r="L7285" i="25"/>
  <x:c r="M7285" i="25"/>
  <x:c r="N7285" i="25"/>
  <x:c r="P7285" i="25"/>
  <x:c r="Q7285" i="25"/>
  <x:c r="R7285" i="25"/>
  <x:c r="A7286" i="25"/>
  <x:c r="B7286" i="25"/>
  <x:c r="C7286" i="25"/>
  <x:c r="D7286" i="25"/>
  <x:c r="E7286" i="25"/>
  <x:c r="F7286" i="25"/>
  <x:c r="G7286" i="25"/>
  <x:c r="H7286" i="25"/>
  <x:c r="I7286" i="25"/>
  <x:c r="J7286" i="25"/>
  <x:c r="K7286" i="25"/>
  <x:c r="L7286" i="25"/>
  <x:c r="M7286" i="25"/>
  <x:c r="N7286" i="25"/>
  <x:c r="P7286" i="25"/>
  <x:c r="Q7286" i="25"/>
  <x:c r="R7286" i="25"/>
  <x:c r="A7287" i="25"/>
  <x:c r="B7287" i="25"/>
  <x:c r="C7287" i="25"/>
  <x:c r="D7287" i="25"/>
  <x:c r="E7287" i="25"/>
  <x:c r="F7287" i="25"/>
  <x:c r="G7287" i="25"/>
  <x:c r="H7287" i="25"/>
  <x:c r="I7287" i="25"/>
  <x:c r="J7287" i="25"/>
  <x:c r="K7287" i="25"/>
  <x:c r="L7287" i="25"/>
  <x:c r="M7287" i="25"/>
  <x:c r="N7287" i="25"/>
  <x:c r="P7287" i="25"/>
  <x:c r="Q7287" i="25"/>
  <x:c r="R7287" i="25"/>
  <x:c r="A7288" i="25"/>
  <x:c r="B7288" i="25"/>
  <x:c r="C7288" i="25"/>
  <x:c r="D7288" i="25"/>
  <x:c r="E7288" i="25"/>
  <x:c r="F7288" i="25"/>
  <x:c r="G7288" i="25"/>
  <x:c r="H7288" i="25"/>
  <x:c r="I7288" i="25"/>
  <x:c r="J7288" i="25"/>
  <x:c r="K7288" i="25"/>
  <x:c r="L7288" i="25"/>
  <x:c r="M7288" i="25"/>
  <x:c r="N7288" i="25"/>
  <x:c r="P7288" i="25"/>
  <x:c r="Q7288" i="25"/>
  <x:c r="R7288" i="25"/>
  <x:c r="A7289" i="25"/>
  <x:c r="B7289" i="25"/>
  <x:c r="C7289" i="25"/>
  <x:c r="D7289" i="25"/>
  <x:c r="E7289" i="25"/>
  <x:c r="F7289" i="25"/>
  <x:c r="G7289" i="25"/>
  <x:c r="H7289" i="25"/>
  <x:c r="I7289" i="25"/>
  <x:c r="J7289" i="25"/>
  <x:c r="K7289" i="25"/>
  <x:c r="L7289" i="25"/>
  <x:c r="M7289" i="25"/>
  <x:c r="N7289" i="25"/>
  <x:c r="P7289" i="25"/>
  <x:c r="Q7289" i="25"/>
  <x:c r="R7289" i="25"/>
  <x:c r="A7290" i="25"/>
  <x:c r="B7290" i="25"/>
  <x:c r="C7290" i="25"/>
  <x:c r="D7290" i="25"/>
  <x:c r="E7290" i="25"/>
  <x:c r="F7290" i="25"/>
  <x:c r="G7290" i="25"/>
  <x:c r="H7290" i="25"/>
  <x:c r="I7290" i="25"/>
  <x:c r="J7290" i="25"/>
  <x:c r="K7290" i="25"/>
  <x:c r="L7290" i="25"/>
  <x:c r="M7290" i="25"/>
  <x:c r="N7290" i="25"/>
  <x:c r="P7290" i="25"/>
  <x:c r="Q7290" i="25"/>
  <x:c r="R7290" i="25"/>
  <x:c r="A7291" i="25"/>
  <x:c r="B7291" i="25"/>
  <x:c r="C7291" i="25"/>
  <x:c r="D7291" i="25"/>
  <x:c r="E7291" i="25"/>
  <x:c r="F7291" i="25"/>
  <x:c r="G7291" i="25"/>
  <x:c r="H7291" i="25"/>
  <x:c r="I7291" i="25"/>
  <x:c r="J7291" i="25"/>
  <x:c r="K7291" i="25"/>
  <x:c r="L7291" i="25"/>
  <x:c r="M7291" i="25"/>
  <x:c r="N7291" i="25"/>
  <x:c r="P7291" i="25"/>
  <x:c r="Q7291" i="25"/>
  <x:c r="R7291" i="25"/>
  <x:c r="A7292" i="25"/>
  <x:c r="B7292" i="25"/>
  <x:c r="C7292" i="25"/>
  <x:c r="D7292" i="25"/>
  <x:c r="E7292" i="25"/>
  <x:c r="F7292" i="25"/>
  <x:c r="G7292" i="25"/>
  <x:c r="H7292" i="25"/>
  <x:c r="I7292" i="25"/>
  <x:c r="J7292" i="25"/>
  <x:c r="K7292" i="25"/>
  <x:c r="L7292" i="25"/>
  <x:c r="M7292" i="25"/>
  <x:c r="N7292" i="25"/>
  <x:c r="P7292" i="25"/>
  <x:c r="Q7292" i="25"/>
  <x:c r="R7292" i="25"/>
  <x:c r="A7293" i="25"/>
  <x:c r="B7293" i="25"/>
  <x:c r="C7293" i="25"/>
  <x:c r="D7293" i="25"/>
  <x:c r="E7293" i="25"/>
  <x:c r="F7293" i="25"/>
  <x:c r="G7293" i="25"/>
  <x:c r="H7293" i="25"/>
  <x:c r="I7293" i="25"/>
  <x:c r="J7293" i="25"/>
  <x:c r="K7293" i="25"/>
  <x:c r="L7293" i="25"/>
  <x:c r="M7293" i="25"/>
  <x:c r="N7293" i="25"/>
  <x:c r="P7293" i="25"/>
  <x:c r="Q7293" i="25"/>
  <x:c r="R7293" i="25"/>
  <x:c r="A7294" i="25"/>
  <x:c r="B7294" i="25"/>
  <x:c r="C7294" i="25"/>
  <x:c r="D7294" i="25"/>
  <x:c r="E7294" i="25"/>
  <x:c r="F7294" i="25"/>
  <x:c r="G7294" i="25"/>
  <x:c r="H7294" i="25"/>
  <x:c r="I7294" i="25"/>
  <x:c r="J7294" i="25"/>
  <x:c r="K7294" i="25"/>
  <x:c r="L7294" i="25"/>
  <x:c r="M7294" i="25"/>
  <x:c r="N7294" i="25"/>
  <x:c r="P7294" i="25"/>
  <x:c r="Q7294" i="25"/>
  <x:c r="R7294" i="25"/>
  <x:c r="A7295" i="25"/>
  <x:c r="B7295" i="25"/>
  <x:c r="C7295" i="25"/>
  <x:c r="D7295" i="25"/>
  <x:c r="E7295" i="25"/>
  <x:c r="F7295" i="25"/>
  <x:c r="G7295" i="25"/>
  <x:c r="H7295" i="25"/>
  <x:c r="I7295" i="25"/>
  <x:c r="J7295" i="25"/>
  <x:c r="K7295" i="25"/>
  <x:c r="L7295" i="25"/>
  <x:c r="M7295" i="25"/>
  <x:c r="N7295" i="25"/>
  <x:c r="P7295" i="25"/>
  <x:c r="Q7295" i="25"/>
  <x:c r="R7295" i="25"/>
  <x:c r="A7296" i="25"/>
  <x:c r="B7296" i="25"/>
  <x:c r="C7296" i="25"/>
  <x:c r="D7296" i="25"/>
  <x:c r="E7296" i="25"/>
  <x:c r="F7296" i="25"/>
  <x:c r="G7296" i="25"/>
  <x:c r="H7296" i="25"/>
  <x:c r="I7296" i="25"/>
  <x:c r="J7296" i="25"/>
  <x:c r="K7296" i="25"/>
  <x:c r="L7296" i="25"/>
  <x:c r="M7296" i="25"/>
  <x:c r="N7296" i="25"/>
  <x:c r="P7296" i="25"/>
  <x:c r="Q7296" i="25"/>
  <x:c r="R7296" i="25"/>
  <x:c r="A7297" i="25"/>
  <x:c r="B7297" i="25"/>
  <x:c r="C7297" i="25"/>
  <x:c r="D7297" i="25"/>
  <x:c r="E7297" i="25"/>
  <x:c r="F7297" i="25"/>
  <x:c r="G7297" i="25"/>
  <x:c r="H7297" i="25"/>
  <x:c r="I7297" i="25"/>
  <x:c r="J7297" i="25"/>
  <x:c r="K7297" i="25"/>
  <x:c r="L7297" i="25"/>
  <x:c r="M7297" i="25"/>
  <x:c r="N7297" i="25"/>
  <x:c r="P7297" i="25"/>
  <x:c r="Q7297" i="25"/>
  <x:c r="R7297" i="25"/>
  <x:c r="A7298" i="25"/>
  <x:c r="B7298" i="25"/>
  <x:c r="C7298" i="25"/>
  <x:c r="D7298" i="25"/>
  <x:c r="E7298" i="25"/>
  <x:c r="F7298" i="25"/>
  <x:c r="G7298" i="25"/>
  <x:c r="H7298" i="25"/>
  <x:c r="I7298" i="25"/>
  <x:c r="J7298" i="25"/>
  <x:c r="K7298" i="25"/>
  <x:c r="L7298" i="25"/>
  <x:c r="M7298" i="25"/>
  <x:c r="N7298" i="25"/>
  <x:c r="P7298" i="25"/>
  <x:c r="Q7298" i="25"/>
  <x:c r="R7298" i="25"/>
  <x:c r="A7299" i="25"/>
  <x:c r="B7299" i="25"/>
  <x:c r="C7299" i="25"/>
  <x:c r="D7299" i="25"/>
  <x:c r="E7299" i="25"/>
  <x:c r="F7299" i="25"/>
  <x:c r="G7299" i="25"/>
  <x:c r="H7299" i="25"/>
  <x:c r="I7299" i="25"/>
  <x:c r="J7299" i="25"/>
  <x:c r="K7299" i="25"/>
  <x:c r="L7299" i="25"/>
  <x:c r="M7299" i="25"/>
  <x:c r="N7299" i="25"/>
  <x:c r="P7299" i="25"/>
  <x:c r="Q7299" i="25"/>
  <x:c r="R7299" i="25"/>
  <x:c r="A7300" i="25"/>
  <x:c r="B7300" i="25"/>
  <x:c r="C7300" i="25"/>
  <x:c r="D7300" i="25"/>
  <x:c r="E7300" i="25"/>
  <x:c r="F7300" i="25"/>
  <x:c r="G7300" i="25"/>
  <x:c r="H7300" i="25"/>
  <x:c r="I7300" i="25"/>
  <x:c r="J7300" i="25"/>
  <x:c r="K7300" i="25"/>
  <x:c r="L7300" i="25"/>
  <x:c r="M7300" i="25"/>
  <x:c r="N7300" i="25"/>
  <x:c r="P7300" i="25"/>
  <x:c r="Q7300" i="25"/>
  <x:c r="R7300" i="25"/>
  <x:c r="A7301" i="25"/>
  <x:c r="B7301" i="25"/>
  <x:c r="C7301" i="25"/>
  <x:c r="D7301" i="25"/>
  <x:c r="E7301" i="25"/>
  <x:c r="F7301" i="25"/>
  <x:c r="G7301" i="25"/>
  <x:c r="H7301" i="25"/>
  <x:c r="I7301" i="25"/>
  <x:c r="J7301" i="25"/>
  <x:c r="K7301" i="25"/>
  <x:c r="L7301" i="25"/>
  <x:c r="M7301" i="25"/>
  <x:c r="N7301" i="25"/>
  <x:c r="P7301" i="25"/>
  <x:c r="Q7301" i="25"/>
  <x:c r="R7301" i="25"/>
  <x:c r="A7302" i="25"/>
  <x:c r="B7302" i="25"/>
  <x:c r="C7302" i="25"/>
  <x:c r="D7302" i="25"/>
  <x:c r="E7302" i="25"/>
  <x:c r="F7302" i="25"/>
  <x:c r="G7302" i="25"/>
  <x:c r="H7302" i="25"/>
  <x:c r="I7302" i="25"/>
  <x:c r="J7302" i="25"/>
  <x:c r="K7302" i="25"/>
  <x:c r="L7302" i="25"/>
  <x:c r="M7302" i="25"/>
  <x:c r="N7302" i="25"/>
  <x:c r="P7302" i="25"/>
  <x:c r="Q7302" i="25"/>
  <x:c r="R7302" i="25"/>
  <x:c r="A7303" i="25"/>
  <x:c r="B7303" i="25"/>
  <x:c r="C7303" i="25"/>
  <x:c r="D7303" i="25"/>
  <x:c r="E7303" i="25"/>
  <x:c r="F7303" i="25"/>
  <x:c r="G7303" i="25"/>
  <x:c r="H7303" i="25"/>
  <x:c r="I7303" i="25"/>
  <x:c r="J7303" i="25"/>
  <x:c r="K7303" i="25"/>
  <x:c r="L7303" i="25"/>
  <x:c r="M7303" i="25"/>
  <x:c r="N7303" i="25"/>
  <x:c r="P7303" i="25"/>
  <x:c r="Q7303" i="25"/>
  <x:c r="R7303" i="25"/>
  <x:c r="A7304" i="25"/>
  <x:c r="B7304" i="25"/>
  <x:c r="C7304" i="25"/>
  <x:c r="D7304" i="25"/>
  <x:c r="E7304" i="25"/>
  <x:c r="F7304" i="25"/>
  <x:c r="G7304" i="25"/>
  <x:c r="H7304" i="25"/>
  <x:c r="I7304" i="25"/>
  <x:c r="J7304" i="25"/>
  <x:c r="K7304" i="25"/>
  <x:c r="L7304" i="25"/>
  <x:c r="M7304" i="25"/>
  <x:c r="N7304" i="25"/>
  <x:c r="P7304" i="25"/>
  <x:c r="Q7304" i="25"/>
  <x:c r="R7304" i="25"/>
  <x:c r="A7305" i="25"/>
  <x:c r="B7305" i="25"/>
  <x:c r="C7305" i="25"/>
  <x:c r="D7305" i="25"/>
  <x:c r="E7305" i="25"/>
  <x:c r="F7305" i="25"/>
  <x:c r="G7305" i="25"/>
  <x:c r="H7305" i="25"/>
  <x:c r="I7305" i="25"/>
  <x:c r="J7305" i="25"/>
  <x:c r="K7305" i="25"/>
  <x:c r="L7305" i="25"/>
  <x:c r="M7305" i="25"/>
  <x:c r="N7305" i="25"/>
  <x:c r="P7305" i="25"/>
  <x:c r="Q7305" i="25"/>
  <x:c r="R7305" i="25"/>
  <x:c r="A7306" i="25"/>
  <x:c r="B7306" i="25"/>
  <x:c r="C7306" i="25"/>
  <x:c r="D7306" i="25"/>
  <x:c r="E7306" i="25"/>
  <x:c r="F7306" i="25"/>
  <x:c r="G7306" i="25"/>
  <x:c r="H7306" i="25"/>
  <x:c r="I7306" i="25"/>
  <x:c r="J7306" i="25"/>
  <x:c r="K7306" i="25"/>
  <x:c r="L7306" i="25"/>
  <x:c r="M7306" i="25"/>
  <x:c r="N7306" i="25"/>
  <x:c r="P7306" i="25"/>
  <x:c r="Q7306" i="25"/>
  <x:c r="R7306" i="25"/>
  <x:c r="A7307" i="25"/>
  <x:c r="B7307" i="25"/>
  <x:c r="C7307" i="25"/>
  <x:c r="D7307" i="25"/>
  <x:c r="E7307" i="25"/>
  <x:c r="F7307" i="25"/>
  <x:c r="G7307" i="25"/>
  <x:c r="H7307" i="25"/>
  <x:c r="I7307" i="25"/>
  <x:c r="J7307" i="25"/>
  <x:c r="K7307" i="25"/>
  <x:c r="L7307" i="25"/>
  <x:c r="M7307" i="25"/>
  <x:c r="N7307" i="25"/>
  <x:c r="P7307" i="25"/>
  <x:c r="Q7307" i="25"/>
  <x:c r="R7307" i="25"/>
  <x:c r="A7308" i="25"/>
  <x:c r="B7308" i="25"/>
  <x:c r="C7308" i="25"/>
  <x:c r="D7308" i="25"/>
  <x:c r="E7308" i="25"/>
  <x:c r="F7308" i="25"/>
  <x:c r="G7308" i="25"/>
  <x:c r="H7308" i="25"/>
  <x:c r="I7308" i="25"/>
  <x:c r="J7308" i="25"/>
  <x:c r="K7308" i="25"/>
  <x:c r="L7308" i="25"/>
  <x:c r="M7308" i="25"/>
  <x:c r="N7308" i="25"/>
  <x:c r="P7308" i="25"/>
  <x:c r="Q7308" i="25"/>
  <x:c r="R7308" i="25"/>
  <x:c r="A7309" i="25"/>
  <x:c r="B7309" i="25"/>
  <x:c r="C7309" i="25"/>
  <x:c r="D7309" i="25"/>
  <x:c r="E7309" i="25"/>
  <x:c r="F7309" i="25"/>
  <x:c r="G7309" i="25"/>
  <x:c r="H7309" i="25"/>
  <x:c r="I7309" i="25"/>
  <x:c r="J7309" i="25"/>
  <x:c r="K7309" i="25"/>
  <x:c r="L7309" i="25"/>
  <x:c r="M7309" i="25"/>
  <x:c r="N7309" i="25"/>
  <x:c r="P7309" i="25"/>
  <x:c r="Q7309" i="25"/>
  <x:c r="R7309" i="25"/>
  <x:c r="A7310" i="25"/>
  <x:c r="B7310" i="25"/>
  <x:c r="C7310" i="25"/>
  <x:c r="D7310" i="25"/>
  <x:c r="E7310" i="25"/>
  <x:c r="F7310" i="25"/>
  <x:c r="G7310" i="25"/>
  <x:c r="H7310" i="25"/>
  <x:c r="I7310" i="25"/>
  <x:c r="J7310" i="25"/>
  <x:c r="K7310" i="25"/>
  <x:c r="L7310" i="25"/>
  <x:c r="M7310" i="25"/>
  <x:c r="N7310" i="25"/>
  <x:c r="P7310" i="25"/>
  <x:c r="Q7310" i="25"/>
  <x:c r="R7310" i="25"/>
  <x:c r="A7311" i="25"/>
  <x:c r="B7311" i="25"/>
  <x:c r="C7311" i="25"/>
  <x:c r="D7311" i="25"/>
  <x:c r="E7311" i="25"/>
  <x:c r="F7311" i="25"/>
  <x:c r="G7311" i="25"/>
  <x:c r="H7311" i="25"/>
  <x:c r="I7311" i="25"/>
  <x:c r="J7311" i="25"/>
  <x:c r="K7311" i="25"/>
  <x:c r="L7311" i="25"/>
  <x:c r="M7311" i="25"/>
  <x:c r="N7311" i="25"/>
  <x:c r="P7311" i="25"/>
  <x:c r="Q7311" i="25"/>
  <x:c r="R7311" i="25"/>
  <x:c r="A7312" i="25"/>
  <x:c r="B7312" i="25"/>
  <x:c r="C7312" i="25"/>
  <x:c r="D7312" i="25"/>
  <x:c r="E7312" i="25"/>
  <x:c r="F7312" i="25"/>
  <x:c r="G7312" i="25"/>
  <x:c r="H7312" i="25"/>
  <x:c r="I7312" i="25"/>
  <x:c r="J7312" i="25"/>
  <x:c r="K7312" i="25"/>
  <x:c r="L7312" i="25"/>
  <x:c r="M7312" i="25"/>
  <x:c r="N7312" i="25"/>
  <x:c r="P7312" i="25"/>
  <x:c r="Q7312" i="25"/>
  <x:c r="R7312" i="25"/>
  <x:c r="A7313" i="25"/>
  <x:c r="B7313" i="25"/>
  <x:c r="C7313" i="25"/>
  <x:c r="D7313" i="25"/>
  <x:c r="E7313" i="25"/>
  <x:c r="F7313" i="25"/>
  <x:c r="G7313" i="25"/>
  <x:c r="H7313" i="25"/>
  <x:c r="I7313" i="25"/>
  <x:c r="J7313" i="25"/>
  <x:c r="K7313" i="25"/>
  <x:c r="L7313" i="25"/>
  <x:c r="M7313" i="25"/>
  <x:c r="N7313" i="25"/>
  <x:c r="P7313" i="25"/>
  <x:c r="Q7313" i="25"/>
  <x:c r="R7313" i="25"/>
  <x:c r="A7314" i="25"/>
  <x:c r="B7314" i="25"/>
  <x:c r="C7314" i="25"/>
  <x:c r="D7314" i="25"/>
  <x:c r="E7314" i="25"/>
  <x:c r="F7314" i="25"/>
  <x:c r="G7314" i="25"/>
  <x:c r="H7314" i="25"/>
  <x:c r="I7314" i="25"/>
  <x:c r="J7314" i="25"/>
  <x:c r="K7314" i="25"/>
  <x:c r="L7314" i="25"/>
  <x:c r="M7314" i="25"/>
  <x:c r="N7314" i="25"/>
  <x:c r="P7314" i="25"/>
  <x:c r="Q7314" i="25"/>
  <x:c r="R7314" i="25"/>
  <x:c r="A7315" i="25"/>
  <x:c r="B7315" i="25"/>
  <x:c r="C7315" i="25"/>
  <x:c r="D7315" i="25"/>
  <x:c r="E7315" i="25"/>
  <x:c r="F7315" i="25"/>
  <x:c r="G7315" i="25"/>
  <x:c r="H7315" i="25"/>
  <x:c r="I7315" i="25"/>
  <x:c r="J7315" i="25"/>
  <x:c r="K7315" i="25"/>
  <x:c r="L7315" i="25"/>
  <x:c r="M7315" i="25"/>
  <x:c r="N7315" i="25"/>
  <x:c r="P7315" i="25"/>
  <x:c r="Q7315" i="25"/>
  <x:c r="R7315" i="25"/>
  <x:c r="A7316" i="25"/>
  <x:c r="B7316" i="25"/>
  <x:c r="C7316" i="25"/>
  <x:c r="D7316" i="25"/>
  <x:c r="E7316" i="25"/>
  <x:c r="F7316" i="25"/>
  <x:c r="G7316" i="25"/>
  <x:c r="H7316" i="25"/>
  <x:c r="I7316" i="25"/>
  <x:c r="J7316" i="25"/>
  <x:c r="K7316" i="25"/>
  <x:c r="L7316" i="25"/>
  <x:c r="M7316" i="25"/>
  <x:c r="N7316" i="25"/>
  <x:c r="P7316" i="25"/>
  <x:c r="Q7316" i="25"/>
  <x:c r="R7316" i="25"/>
  <x:c r="A7317" i="25"/>
  <x:c r="B7317" i="25"/>
  <x:c r="C7317" i="25"/>
  <x:c r="D7317" i="25"/>
  <x:c r="E7317" i="25"/>
  <x:c r="F7317" i="25"/>
  <x:c r="G7317" i="25"/>
  <x:c r="H7317" i="25"/>
  <x:c r="I7317" i="25"/>
  <x:c r="J7317" i="25"/>
  <x:c r="K7317" i="25"/>
  <x:c r="L7317" i="25"/>
  <x:c r="M7317" i="25"/>
  <x:c r="N7317" i="25"/>
  <x:c r="P7317" i="25"/>
  <x:c r="Q7317" i="25"/>
  <x:c r="R7317" i="25"/>
  <x:c r="A7318" i="25"/>
  <x:c r="B7318" i="25"/>
  <x:c r="C7318" i="25"/>
  <x:c r="D7318" i="25"/>
  <x:c r="E7318" i="25"/>
  <x:c r="F7318" i="25"/>
  <x:c r="G7318" i="25"/>
  <x:c r="H7318" i="25"/>
  <x:c r="I7318" i="25"/>
  <x:c r="J7318" i="25"/>
  <x:c r="K7318" i="25"/>
  <x:c r="L7318" i="25"/>
  <x:c r="M7318" i="25"/>
  <x:c r="N7318" i="25"/>
  <x:c r="P7318" i="25"/>
  <x:c r="Q7318" i="25"/>
  <x:c r="R7318" i="25"/>
  <x:c r="A7319" i="25"/>
  <x:c r="B7319" i="25"/>
  <x:c r="C7319" i="25"/>
  <x:c r="D7319" i="25"/>
  <x:c r="E7319" i="25"/>
  <x:c r="F7319" i="25"/>
  <x:c r="G7319" i="25"/>
  <x:c r="H7319" i="25"/>
  <x:c r="I7319" i="25"/>
  <x:c r="J7319" i="25"/>
  <x:c r="K7319" i="25"/>
  <x:c r="L7319" i="25"/>
  <x:c r="M7319" i="25"/>
  <x:c r="N7319" i="25"/>
  <x:c r="P7319" i="25"/>
  <x:c r="Q7319" i="25"/>
  <x:c r="R7319" i="25"/>
  <x:c r="A7320" i="25"/>
  <x:c r="B7320" i="25"/>
  <x:c r="C7320" i="25"/>
  <x:c r="D7320" i="25"/>
  <x:c r="E7320" i="25"/>
  <x:c r="F7320" i="25"/>
  <x:c r="G7320" i="25"/>
  <x:c r="H7320" i="25"/>
  <x:c r="I7320" i="25"/>
  <x:c r="J7320" i="25"/>
  <x:c r="K7320" i="25"/>
  <x:c r="L7320" i="25"/>
  <x:c r="M7320" i="25"/>
  <x:c r="N7320" i="25"/>
  <x:c r="P7320" i="25"/>
  <x:c r="Q7320" i="25"/>
  <x:c r="R7320" i="25"/>
  <x:c r="A7321" i="25"/>
  <x:c r="B7321" i="25"/>
  <x:c r="C7321" i="25"/>
  <x:c r="D7321" i="25"/>
  <x:c r="E7321" i="25"/>
  <x:c r="F7321" i="25"/>
  <x:c r="G7321" i="25"/>
  <x:c r="H7321" i="25"/>
  <x:c r="I7321" i="25"/>
  <x:c r="J7321" i="25"/>
  <x:c r="K7321" i="25"/>
  <x:c r="L7321" i="25"/>
  <x:c r="M7321" i="25"/>
  <x:c r="N7321" i="25"/>
  <x:c r="P7321" i="25"/>
  <x:c r="Q7321" i="25"/>
  <x:c r="R7321" i="25"/>
  <x:c r="A7322" i="25"/>
  <x:c r="B7322" i="25"/>
  <x:c r="C7322" i="25"/>
  <x:c r="D7322" i="25"/>
  <x:c r="E7322" i="25"/>
  <x:c r="F7322" i="25"/>
  <x:c r="G7322" i="25"/>
  <x:c r="H7322" i="25"/>
  <x:c r="I7322" i="25"/>
  <x:c r="J7322" i="25"/>
  <x:c r="K7322" i="25"/>
  <x:c r="L7322" i="25"/>
  <x:c r="M7322" i="25"/>
  <x:c r="N7322" i="25"/>
  <x:c r="P7322" i="25"/>
  <x:c r="Q7322" i="25"/>
  <x:c r="R7322" i="25"/>
  <x:c r="A7323" i="25"/>
  <x:c r="B7323" i="25"/>
  <x:c r="C7323" i="25"/>
  <x:c r="D7323" i="25"/>
  <x:c r="E7323" i="25"/>
  <x:c r="F7323" i="25"/>
  <x:c r="G7323" i="25"/>
  <x:c r="H7323" i="25"/>
  <x:c r="I7323" i="25"/>
  <x:c r="J7323" i="25"/>
  <x:c r="K7323" i="25"/>
  <x:c r="L7323" i="25"/>
  <x:c r="M7323" i="25"/>
  <x:c r="N7323" i="25"/>
  <x:c r="P7323" i="25"/>
  <x:c r="Q7323" i="25"/>
  <x:c r="R7323" i="25"/>
  <x:c r="A7324" i="25"/>
  <x:c r="B7324" i="25"/>
  <x:c r="C7324" i="25"/>
  <x:c r="D7324" i="25"/>
  <x:c r="E7324" i="25"/>
  <x:c r="F7324" i="25"/>
  <x:c r="G7324" i="25"/>
  <x:c r="H7324" i="25"/>
  <x:c r="I7324" i="25"/>
  <x:c r="J7324" i="25"/>
  <x:c r="K7324" i="25"/>
  <x:c r="L7324" i="25"/>
  <x:c r="M7324" i="25"/>
  <x:c r="N7324" i="25"/>
  <x:c r="P7324" i="25"/>
  <x:c r="Q7324" i="25"/>
  <x:c r="R7324" i="25"/>
  <x:c r="A7325" i="25"/>
  <x:c r="B7325" i="25"/>
  <x:c r="C7325" i="25"/>
  <x:c r="D7325" i="25"/>
  <x:c r="E7325" i="25"/>
  <x:c r="F7325" i="25"/>
  <x:c r="G7325" i="25"/>
  <x:c r="H7325" i="25"/>
  <x:c r="I7325" i="25"/>
  <x:c r="J7325" i="25"/>
  <x:c r="K7325" i="25"/>
  <x:c r="L7325" i="25"/>
  <x:c r="M7325" i="25"/>
  <x:c r="N7325" i="25"/>
  <x:c r="P7325" i="25"/>
  <x:c r="Q7325" i="25"/>
  <x:c r="R7325" i="25"/>
  <x:c r="A7326" i="25"/>
  <x:c r="B7326" i="25"/>
  <x:c r="C7326" i="25"/>
  <x:c r="D7326" i="25"/>
  <x:c r="E7326" i="25"/>
  <x:c r="F7326" i="25"/>
  <x:c r="G7326" i="25"/>
  <x:c r="H7326" i="25"/>
  <x:c r="I7326" i="25"/>
  <x:c r="J7326" i="25"/>
  <x:c r="K7326" i="25"/>
  <x:c r="L7326" i="25"/>
  <x:c r="M7326" i="25"/>
  <x:c r="N7326" i="25"/>
  <x:c r="P7326" i="25"/>
  <x:c r="Q7326" i="25"/>
  <x:c r="R7326" i="25"/>
  <x:c r="A7327" i="25"/>
  <x:c r="B7327" i="25"/>
  <x:c r="C7327" i="25"/>
  <x:c r="D7327" i="25"/>
  <x:c r="E7327" i="25"/>
  <x:c r="F7327" i="25"/>
  <x:c r="G7327" i="25"/>
  <x:c r="H7327" i="25"/>
  <x:c r="I7327" i="25"/>
  <x:c r="J7327" i="25"/>
  <x:c r="K7327" i="25"/>
  <x:c r="L7327" i="25"/>
  <x:c r="M7327" i="25"/>
  <x:c r="N7327" i="25"/>
  <x:c r="P7327" i="25"/>
  <x:c r="Q7327" i="25"/>
  <x:c r="R7327" i="25"/>
  <x:c r="A7328" i="25"/>
  <x:c r="B7328" i="25"/>
  <x:c r="C7328" i="25"/>
  <x:c r="D7328" i="25"/>
  <x:c r="E7328" i="25"/>
  <x:c r="F7328" i="25"/>
  <x:c r="G7328" i="25"/>
  <x:c r="H7328" i="25"/>
  <x:c r="I7328" i="25"/>
  <x:c r="J7328" i="25"/>
  <x:c r="K7328" i="25"/>
  <x:c r="L7328" i="25"/>
  <x:c r="M7328" i="25"/>
  <x:c r="N7328" i="25"/>
  <x:c r="P7328" i="25"/>
  <x:c r="Q7328" i="25"/>
  <x:c r="R7328" i="25"/>
  <x:c r="A7329" i="25"/>
  <x:c r="B7329" i="25"/>
  <x:c r="C7329" i="25"/>
  <x:c r="D7329" i="25"/>
  <x:c r="E7329" i="25"/>
  <x:c r="F7329" i="25"/>
  <x:c r="G7329" i="25"/>
  <x:c r="H7329" i="25"/>
  <x:c r="I7329" i="25"/>
  <x:c r="J7329" i="25"/>
  <x:c r="K7329" i="25"/>
  <x:c r="L7329" i="25"/>
  <x:c r="M7329" i="25"/>
  <x:c r="N7329" i="25"/>
  <x:c r="P7329" i="25"/>
  <x:c r="Q7329" i="25"/>
  <x:c r="R7329" i="25"/>
  <x:c r="A7330" i="25"/>
  <x:c r="B7330" i="25"/>
  <x:c r="C7330" i="25"/>
  <x:c r="D7330" i="25"/>
  <x:c r="E7330" i="25"/>
  <x:c r="F7330" i="25"/>
  <x:c r="G7330" i="25"/>
  <x:c r="H7330" i="25"/>
  <x:c r="I7330" i="25"/>
  <x:c r="J7330" i="25"/>
  <x:c r="K7330" i="25"/>
  <x:c r="L7330" i="25"/>
  <x:c r="M7330" i="25"/>
  <x:c r="N7330" i="25"/>
  <x:c r="P7330" i="25"/>
  <x:c r="Q7330" i="25"/>
  <x:c r="R7330" i="25"/>
  <x:c r="A7331" i="25"/>
  <x:c r="B7331" i="25"/>
  <x:c r="C7331" i="25"/>
  <x:c r="D7331" i="25"/>
  <x:c r="E7331" i="25"/>
  <x:c r="F7331" i="25"/>
  <x:c r="G7331" i="25"/>
  <x:c r="H7331" i="25"/>
  <x:c r="I7331" i="25"/>
  <x:c r="J7331" i="25"/>
  <x:c r="K7331" i="25"/>
  <x:c r="L7331" i="25"/>
  <x:c r="M7331" i="25"/>
  <x:c r="N7331" i="25"/>
  <x:c r="P7331" i="25"/>
  <x:c r="Q7331" i="25"/>
  <x:c r="R7331" i="25"/>
  <x:c r="A7332" i="25"/>
  <x:c r="B7332" i="25"/>
  <x:c r="C7332" i="25"/>
  <x:c r="D7332" i="25"/>
  <x:c r="E7332" i="25"/>
  <x:c r="F7332" i="25"/>
  <x:c r="G7332" i="25"/>
  <x:c r="H7332" i="25"/>
  <x:c r="I7332" i="25"/>
  <x:c r="J7332" i="25"/>
  <x:c r="K7332" i="25"/>
  <x:c r="L7332" i="25"/>
  <x:c r="M7332" i="25"/>
  <x:c r="N7332" i="25"/>
  <x:c r="P7332" i="25"/>
  <x:c r="Q7332" i="25"/>
  <x:c r="R7332" i="25"/>
  <x:c r="A7333" i="25"/>
  <x:c r="B7333" i="25"/>
  <x:c r="C7333" i="25"/>
  <x:c r="D7333" i="25"/>
  <x:c r="E7333" i="25"/>
  <x:c r="F7333" i="25"/>
  <x:c r="G7333" i="25"/>
  <x:c r="H7333" i="25"/>
  <x:c r="I7333" i="25"/>
  <x:c r="J7333" i="25"/>
  <x:c r="K7333" i="25"/>
  <x:c r="L7333" i="25"/>
  <x:c r="M7333" i="25"/>
  <x:c r="N7333" i="25"/>
  <x:c r="P7333" i="25"/>
  <x:c r="Q7333" i="25"/>
  <x:c r="R7333" i="25"/>
  <x:c r="A7334" i="25"/>
  <x:c r="B7334" i="25"/>
  <x:c r="C7334" i="25"/>
  <x:c r="D7334" i="25"/>
  <x:c r="E7334" i="25"/>
  <x:c r="F7334" i="25"/>
  <x:c r="G7334" i="25"/>
  <x:c r="H7334" i="25"/>
  <x:c r="I7334" i="25"/>
  <x:c r="J7334" i="25"/>
  <x:c r="K7334" i="25"/>
  <x:c r="L7334" i="25"/>
  <x:c r="M7334" i="25"/>
  <x:c r="N7334" i="25"/>
  <x:c r="P7334" i="25"/>
  <x:c r="Q7334" i="25"/>
  <x:c r="R7334" i="25"/>
  <x:c r="A7335" i="25"/>
  <x:c r="B7335" i="25"/>
  <x:c r="C7335" i="25"/>
  <x:c r="D7335" i="25"/>
  <x:c r="E7335" i="25"/>
  <x:c r="F7335" i="25"/>
  <x:c r="G7335" i="25"/>
  <x:c r="H7335" i="25"/>
  <x:c r="I7335" i="25"/>
  <x:c r="J7335" i="25"/>
  <x:c r="K7335" i="25"/>
  <x:c r="L7335" i="25"/>
  <x:c r="M7335" i="25"/>
  <x:c r="N7335" i="25"/>
  <x:c r="P7335" i="25"/>
  <x:c r="Q7335" i="25"/>
  <x:c r="R7335" i="25"/>
  <x:c r="A7336" i="25"/>
  <x:c r="B7336" i="25"/>
  <x:c r="C7336" i="25"/>
  <x:c r="D7336" i="25"/>
  <x:c r="E7336" i="25"/>
  <x:c r="F7336" i="25"/>
  <x:c r="G7336" i="25"/>
  <x:c r="H7336" i="25"/>
  <x:c r="I7336" i="25"/>
  <x:c r="J7336" i="25"/>
  <x:c r="K7336" i="25"/>
  <x:c r="L7336" i="25"/>
  <x:c r="M7336" i="25"/>
  <x:c r="N7336" i="25"/>
  <x:c r="P7336" i="25"/>
  <x:c r="Q7336" i="25"/>
  <x:c r="R7336" i="25"/>
  <x:c r="A7337" i="25"/>
  <x:c r="B7337" i="25"/>
  <x:c r="C7337" i="25"/>
  <x:c r="D7337" i="25"/>
  <x:c r="E7337" i="25"/>
  <x:c r="F7337" i="25"/>
  <x:c r="G7337" i="25"/>
  <x:c r="H7337" i="25"/>
  <x:c r="I7337" i="25"/>
  <x:c r="J7337" i="25"/>
  <x:c r="K7337" i="25"/>
  <x:c r="L7337" i="25"/>
  <x:c r="M7337" i="25"/>
  <x:c r="N7337" i="25"/>
  <x:c r="P7337" i="25"/>
  <x:c r="Q7337" i="25"/>
  <x:c r="R7337" i="25"/>
  <x:c r="A7338" i="25"/>
  <x:c r="B7338" i="25"/>
  <x:c r="C7338" i="25"/>
  <x:c r="D7338" i="25"/>
  <x:c r="E7338" i="25"/>
  <x:c r="F7338" i="25"/>
  <x:c r="G7338" i="25"/>
  <x:c r="H7338" i="25"/>
  <x:c r="I7338" i="25"/>
  <x:c r="J7338" i="25"/>
  <x:c r="K7338" i="25"/>
  <x:c r="L7338" i="25"/>
  <x:c r="M7338" i="25"/>
  <x:c r="N7338" i="25"/>
  <x:c r="P7338" i="25"/>
  <x:c r="Q7338" i="25"/>
  <x:c r="R7338" i="25"/>
  <x:c r="A7339" i="25"/>
  <x:c r="B7339" i="25"/>
  <x:c r="C7339" i="25"/>
  <x:c r="D7339" i="25"/>
  <x:c r="E7339" i="25"/>
  <x:c r="F7339" i="25"/>
  <x:c r="G7339" i="25"/>
  <x:c r="H7339" i="25"/>
  <x:c r="I7339" i="25"/>
  <x:c r="J7339" i="25"/>
  <x:c r="K7339" i="25"/>
  <x:c r="L7339" i="25"/>
  <x:c r="M7339" i="25"/>
  <x:c r="N7339" i="25"/>
  <x:c r="P7339" i="25"/>
  <x:c r="Q7339" i="25"/>
  <x:c r="R7339" i="25"/>
  <x:c r="A7340" i="25"/>
  <x:c r="B7340" i="25"/>
  <x:c r="C7340" i="25"/>
  <x:c r="D7340" i="25"/>
  <x:c r="E7340" i="25"/>
  <x:c r="F7340" i="25"/>
  <x:c r="G7340" i="25"/>
  <x:c r="H7340" i="25"/>
  <x:c r="I7340" i="25"/>
  <x:c r="J7340" i="25"/>
  <x:c r="K7340" i="25"/>
  <x:c r="L7340" i="25"/>
  <x:c r="M7340" i="25"/>
  <x:c r="N7340" i="25"/>
  <x:c r="P7340" i="25"/>
  <x:c r="Q7340" i="25"/>
  <x:c r="R7340" i="25"/>
  <x:c r="A7341" i="25"/>
  <x:c r="B7341" i="25"/>
  <x:c r="C7341" i="25"/>
  <x:c r="D7341" i="25"/>
  <x:c r="E7341" i="25"/>
  <x:c r="F7341" i="25"/>
  <x:c r="G7341" i="25"/>
  <x:c r="H7341" i="25"/>
  <x:c r="I7341" i="25"/>
  <x:c r="J7341" i="25"/>
  <x:c r="K7341" i="25"/>
  <x:c r="L7341" i="25"/>
  <x:c r="M7341" i="25"/>
  <x:c r="N7341" i="25"/>
  <x:c r="P7341" i="25"/>
  <x:c r="Q7341" i="25"/>
  <x:c r="R7341" i="25"/>
  <x:c r="A7342" i="25"/>
  <x:c r="B7342" i="25"/>
  <x:c r="C7342" i="25"/>
  <x:c r="D7342" i="25"/>
  <x:c r="E7342" i="25"/>
  <x:c r="F7342" i="25"/>
  <x:c r="G7342" i="25"/>
  <x:c r="H7342" i="25"/>
  <x:c r="I7342" i="25"/>
  <x:c r="J7342" i="25"/>
  <x:c r="K7342" i="25"/>
  <x:c r="L7342" i="25"/>
  <x:c r="M7342" i="25"/>
  <x:c r="N7342" i="25"/>
  <x:c r="P7342" i="25"/>
  <x:c r="Q7342" i="25"/>
  <x:c r="R7342" i="25"/>
  <x:c r="A7343" i="25"/>
  <x:c r="B7343" i="25"/>
  <x:c r="C7343" i="25"/>
  <x:c r="D7343" i="25"/>
  <x:c r="E7343" i="25"/>
  <x:c r="F7343" i="25"/>
  <x:c r="G7343" i="25"/>
  <x:c r="H7343" i="25"/>
  <x:c r="I7343" i="25"/>
  <x:c r="J7343" i="25"/>
  <x:c r="K7343" i="25"/>
  <x:c r="L7343" i="25"/>
  <x:c r="M7343" i="25"/>
  <x:c r="N7343" i="25"/>
  <x:c r="P7343" i="25"/>
  <x:c r="Q7343" i="25"/>
  <x:c r="R7343" i="25"/>
  <x:c r="A7344" i="25"/>
  <x:c r="B7344" i="25"/>
  <x:c r="C7344" i="25"/>
  <x:c r="D7344" i="25"/>
  <x:c r="E7344" i="25"/>
  <x:c r="F7344" i="25"/>
  <x:c r="G7344" i="25"/>
  <x:c r="H7344" i="25"/>
  <x:c r="I7344" i="25"/>
  <x:c r="J7344" i="25"/>
  <x:c r="K7344" i="25"/>
  <x:c r="L7344" i="25"/>
  <x:c r="M7344" i="25"/>
  <x:c r="N7344" i="25"/>
  <x:c r="P7344" i="25"/>
  <x:c r="Q7344" i="25"/>
  <x:c r="R7344" i="25"/>
  <x:c r="A7345" i="25"/>
  <x:c r="B7345" i="25"/>
  <x:c r="C7345" i="25"/>
  <x:c r="D7345" i="25"/>
  <x:c r="E7345" i="25"/>
  <x:c r="F7345" i="25"/>
  <x:c r="G7345" i="25"/>
  <x:c r="H7345" i="25"/>
  <x:c r="I7345" i="25"/>
  <x:c r="J7345" i="25"/>
  <x:c r="K7345" i="25"/>
  <x:c r="L7345" i="25"/>
  <x:c r="M7345" i="25"/>
  <x:c r="N7345" i="25"/>
  <x:c r="P7345" i="25"/>
  <x:c r="Q7345" i="25"/>
  <x:c r="R7345" i="25"/>
  <x:c r="A7346" i="25"/>
  <x:c r="B7346" i="25"/>
  <x:c r="C7346" i="25"/>
  <x:c r="D7346" i="25"/>
  <x:c r="E7346" i="25"/>
  <x:c r="F7346" i="25"/>
  <x:c r="G7346" i="25"/>
  <x:c r="H7346" i="25"/>
  <x:c r="I7346" i="25"/>
  <x:c r="J7346" i="25"/>
  <x:c r="K7346" i="25"/>
  <x:c r="L7346" i="25"/>
  <x:c r="M7346" i="25"/>
  <x:c r="N7346" i="25"/>
  <x:c r="P7346" i="25"/>
  <x:c r="Q7346" i="25"/>
  <x:c r="R7346" i="25"/>
  <x:c r="A7347" i="25"/>
  <x:c r="B7347" i="25"/>
  <x:c r="C7347" i="25"/>
  <x:c r="D7347" i="25"/>
  <x:c r="E7347" i="25"/>
  <x:c r="F7347" i="25"/>
  <x:c r="G7347" i="25"/>
  <x:c r="H7347" i="25"/>
  <x:c r="I7347" i="25"/>
  <x:c r="J7347" i="25"/>
  <x:c r="K7347" i="25"/>
  <x:c r="L7347" i="25"/>
  <x:c r="M7347" i="25"/>
  <x:c r="N7347" i="25"/>
  <x:c r="P7347" i="25"/>
  <x:c r="Q7347" i="25"/>
  <x:c r="R7347" i="25"/>
  <x:c r="A7348" i="25"/>
  <x:c r="B7348" i="25"/>
  <x:c r="C7348" i="25"/>
  <x:c r="D7348" i="25"/>
  <x:c r="E7348" i="25"/>
  <x:c r="F7348" i="25"/>
  <x:c r="G7348" i="25"/>
  <x:c r="H7348" i="25"/>
  <x:c r="I7348" i="25"/>
  <x:c r="J7348" i="25"/>
  <x:c r="K7348" i="25"/>
  <x:c r="L7348" i="25"/>
  <x:c r="M7348" i="25"/>
  <x:c r="N7348" i="25"/>
  <x:c r="P7348" i="25"/>
  <x:c r="Q7348" i="25"/>
  <x:c r="R7348" i="25"/>
  <x:c r="A7349" i="25"/>
  <x:c r="B7349" i="25"/>
  <x:c r="C7349" i="25"/>
  <x:c r="D7349" i="25"/>
  <x:c r="E7349" i="25"/>
  <x:c r="F7349" i="25"/>
  <x:c r="G7349" i="25"/>
  <x:c r="H7349" i="25"/>
  <x:c r="I7349" i="25"/>
  <x:c r="J7349" i="25"/>
  <x:c r="K7349" i="25"/>
  <x:c r="L7349" i="25"/>
  <x:c r="M7349" i="25"/>
  <x:c r="N7349" i="25"/>
  <x:c r="P7349" i="25"/>
  <x:c r="Q7349" i="25"/>
  <x:c r="R7349" i="25"/>
  <x:c r="A7350" i="25"/>
  <x:c r="B7350" i="25"/>
  <x:c r="C7350" i="25"/>
  <x:c r="D7350" i="25"/>
  <x:c r="E7350" i="25"/>
  <x:c r="F7350" i="25"/>
  <x:c r="G7350" i="25"/>
  <x:c r="H7350" i="25"/>
  <x:c r="I7350" i="25"/>
  <x:c r="J7350" i="25"/>
  <x:c r="K7350" i="25"/>
  <x:c r="L7350" i="25"/>
  <x:c r="M7350" i="25"/>
  <x:c r="N7350" i="25"/>
  <x:c r="P7350" i="25"/>
  <x:c r="Q7350" i="25"/>
  <x:c r="R7350" i="25"/>
  <x:c r="A7351" i="25"/>
  <x:c r="B7351" i="25"/>
  <x:c r="C7351" i="25"/>
  <x:c r="D7351" i="25"/>
  <x:c r="E7351" i="25"/>
  <x:c r="F7351" i="25"/>
  <x:c r="G7351" i="25"/>
  <x:c r="H7351" i="25"/>
  <x:c r="I7351" i="25"/>
  <x:c r="J7351" i="25"/>
  <x:c r="K7351" i="25"/>
  <x:c r="L7351" i="25"/>
  <x:c r="M7351" i="25"/>
  <x:c r="N7351" i="25"/>
  <x:c r="P7351" i="25"/>
  <x:c r="Q7351" i="25"/>
  <x:c r="R7351" i="25"/>
  <x:c r="A7352" i="25"/>
  <x:c r="B7352" i="25"/>
  <x:c r="C7352" i="25"/>
  <x:c r="D7352" i="25"/>
  <x:c r="E7352" i="25"/>
  <x:c r="F7352" i="25"/>
  <x:c r="G7352" i="25"/>
  <x:c r="H7352" i="25"/>
  <x:c r="I7352" i="25"/>
  <x:c r="J7352" i="25"/>
  <x:c r="K7352" i="25"/>
  <x:c r="L7352" i="25"/>
  <x:c r="M7352" i="25"/>
  <x:c r="N7352" i="25"/>
  <x:c r="P7352" i="25"/>
  <x:c r="Q7352" i="25"/>
  <x:c r="R7352" i="25"/>
  <x:c r="A7353" i="25"/>
  <x:c r="B7353" i="25"/>
  <x:c r="C7353" i="25"/>
  <x:c r="D7353" i="25"/>
  <x:c r="E7353" i="25"/>
  <x:c r="F7353" i="25"/>
  <x:c r="G7353" i="25"/>
  <x:c r="H7353" i="25"/>
  <x:c r="I7353" i="25"/>
  <x:c r="J7353" i="25"/>
  <x:c r="K7353" i="25"/>
  <x:c r="L7353" i="25"/>
  <x:c r="M7353" i="25"/>
  <x:c r="N7353" i="25"/>
  <x:c r="P7353" i="25"/>
  <x:c r="Q7353" i="25"/>
  <x:c r="R7353" i="25"/>
  <x:c r="A7354" i="25"/>
  <x:c r="B7354" i="25"/>
  <x:c r="C7354" i="25"/>
  <x:c r="D7354" i="25"/>
  <x:c r="E7354" i="25"/>
  <x:c r="F7354" i="25"/>
  <x:c r="G7354" i="25"/>
  <x:c r="H7354" i="25"/>
  <x:c r="I7354" i="25"/>
  <x:c r="J7354" i="25"/>
  <x:c r="K7354" i="25"/>
  <x:c r="L7354" i="25"/>
  <x:c r="M7354" i="25"/>
  <x:c r="N7354" i="25"/>
  <x:c r="P7354" i="25"/>
  <x:c r="Q7354" i="25"/>
  <x:c r="R7354" i="25"/>
  <x:c r="A7355" i="25"/>
  <x:c r="B7355" i="25"/>
  <x:c r="C7355" i="25"/>
  <x:c r="D7355" i="25"/>
  <x:c r="E7355" i="25"/>
  <x:c r="F7355" i="25"/>
  <x:c r="G7355" i="25"/>
  <x:c r="H7355" i="25"/>
  <x:c r="I7355" i="25"/>
  <x:c r="J7355" i="25"/>
  <x:c r="K7355" i="25"/>
  <x:c r="L7355" i="25"/>
  <x:c r="M7355" i="25"/>
  <x:c r="N7355" i="25"/>
  <x:c r="P7355" i="25"/>
  <x:c r="Q7355" i="25"/>
  <x:c r="R7355" i="25"/>
  <x:c r="A7356" i="25"/>
  <x:c r="B7356" i="25"/>
  <x:c r="C7356" i="25"/>
  <x:c r="D7356" i="25"/>
  <x:c r="E7356" i="25"/>
  <x:c r="F7356" i="25"/>
  <x:c r="G7356" i="25"/>
  <x:c r="H7356" i="25"/>
  <x:c r="I7356" i="25"/>
  <x:c r="J7356" i="25"/>
  <x:c r="K7356" i="25"/>
  <x:c r="L7356" i="25"/>
  <x:c r="M7356" i="25"/>
  <x:c r="N7356" i="25"/>
  <x:c r="P7356" i="25"/>
  <x:c r="Q7356" i="25"/>
  <x:c r="R7356" i="25"/>
  <x:c r="A7357" i="25"/>
  <x:c r="B7357" i="25"/>
  <x:c r="C7357" i="25"/>
  <x:c r="D7357" i="25"/>
  <x:c r="E7357" i="25"/>
  <x:c r="F7357" i="25"/>
  <x:c r="G7357" i="25"/>
  <x:c r="H7357" i="25"/>
  <x:c r="I7357" i="25"/>
  <x:c r="J7357" i="25"/>
  <x:c r="K7357" i="25"/>
  <x:c r="L7357" i="25"/>
  <x:c r="M7357" i="25"/>
  <x:c r="N7357" i="25"/>
  <x:c r="P7357" i="25"/>
  <x:c r="Q7357" i="25"/>
  <x:c r="R7357" i="25"/>
  <x:c r="A7358" i="25"/>
  <x:c r="B7358" i="25"/>
  <x:c r="C7358" i="25"/>
  <x:c r="D7358" i="25"/>
  <x:c r="E7358" i="25"/>
  <x:c r="F7358" i="25"/>
  <x:c r="G7358" i="25"/>
  <x:c r="H7358" i="25"/>
  <x:c r="I7358" i="25"/>
  <x:c r="J7358" i="25"/>
  <x:c r="K7358" i="25"/>
  <x:c r="L7358" i="25"/>
  <x:c r="M7358" i="25"/>
  <x:c r="N7358" i="25"/>
  <x:c r="P7358" i="25"/>
  <x:c r="Q7358" i="25"/>
  <x:c r="R7358" i="25"/>
  <x:c r="A7359" i="25"/>
  <x:c r="B7359" i="25"/>
  <x:c r="C7359" i="25"/>
  <x:c r="D7359" i="25"/>
  <x:c r="E7359" i="25"/>
  <x:c r="F7359" i="25"/>
  <x:c r="G7359" i="25"/>
  <x:c r="H7359" i="25"/>
  <x:c r="I7359" i="25"/>
  <x:c r="J7359" i="25"/>
  <x:c r="K7359" i="25"/>
  <x:c r="L7359" i="25"/>
  <x:c r="M7359" i="25"/>
  <x:c r="N7359" i="25"/>
  <x:c r="P7359" i="25"/>
  <x:c r="Q7359" i="25"/>
  <x:c r="R7359" i="25"/>
  <x:c r="A7360" i="25"/>
  <x:c r="B7360" i="25"/>
  <x:c r="C7360" i="25"/>
  <x:c r="D7360" i="25"/>
  <x:c r="E7360" i="25"/>
  <x:c r="F7360" i="25"/>
  <x:c r="G7360" i="25"/>
  <x:c r="H7360" i="25"/>
  <x:c r="I7360" i="25"/>
  <x:c r="J7360" i="25"/>
  <x:c r="K7360" i="25"/>
  <x:c r="L7360" i="25"/>
  <x:c r="M7360" i="25"/>
  <x:c r="N7360" i="25"/>
  <x:c r="P7360" i="25"/>
  <x:c r="Q7360" i="25"/>
  <x:c r="R7360" i="25"/>
  <x:c r="A7361" i="25"/>
  <x:c r="B7361" i="25"/>
  <x:c r="C7361" i="25"/>
  <x:c r="D7361" i="25"/>
  <x:c r="E7361" i="25"/>
  <x:c r="F7361" i="25"/>
  <x:c r="G7361" i="25"/>
  <x:c r="H7361" i="25"/>
  <x:c r="I7361" i="25"/>
  <x:c r="J7361" i="25"/>
  <x:c r="K7361" i="25"/>
  <x:c r="L7361" i="25"/>
  <x:c r="M7361" i="25"/>
  <x:c r="N7361" i="25"/>
  <x:c r="P7361" i="25"/>
  <x:c r="Q7361" i="25"/>
  <x:c r="R7361" i="25"/>
  <x:c r="A7362" i="25"/>
  <x:c r="B7362" i="25"/>
  <x:c r="C7362" i="25"/>
  <x:c r="D7362" i="25"/>
  <x:c r="E7362" i="25"/>
  <x:c r="F7362" i="25"/>
  <x:c r="G7362" i="25"/>
  <x:c r="H7362" i="25"/>
  <x:c r="I7362" i="25"/>
  <x:c r="J7362" i="25"/>
  <x:c r="K7362" i="25"/>
  <x:c r="L7362" i="25"/>
  <x:c r="M7362" i="25"/>
  <x:c r="N7362" i="25"/>
  <x:c r="P7362" i="25"/>
  <x:c r="Q7362" i="25"/>
  <x:c r="R7362" i="25"/>
  <x:c r="A7363" i="25"/>
  <x:c r="B7363" i="25"/>
  <x:c r="C7363" i="25"/>
  <x:c r="D7363" i="25"/>
  <x:c r="E7363" i="25"/>
  <x:c r="F7363" i="25"/>
  <x:c r="G7363" i="25"/>
  <x:c r="H7363" i="25"/>
  <x:c r="I7363" i="25"/>
  <x:c r="J7363" i="25"/>
  <x:c r="K7363" i="25"/>
  <x:c r="L7363" i="25"/>
  <x:c r="M7363" i="25"/>
  <x:c r="N7363" i="25"/>
  <x:c r="P7363" i="25"/>
  <x:c r="Q7363" i="25"/>
  <x:c r="R7363" i="25"/>
  <x:c r="A7364" i="25"/>
  <x:c r="B7364" i="25"/>
  <x:c r="C7364" i="25"/>
  <x:c r="D7364" i="25"/>
  <x:c r="E7364" i="25"/>
  <x:c r="F7364" i="25"/>
  <x:c r="G7364" i="25"/>
  <x:c r="H7364" i="25"/>
  <x:c r="I7364" i="25"/>
  <x:c r="J7364" i="25"/>
  <x:c r="K7364" i="25"/>
  <x:c r="L7364" i="25"/>
  <x:c r="M7364" i="25"/>
  <x:c r="N7364" i="25"/>
  <x:c r="P7364" i="25"/>
  <x:c r="Q7364" i="25"/>
  <x:c r="R7364" i="25"/>
  <x:c r="A7365" i="25"/>
  <x:c r="B7365" i="25"/>
  <x:c r="C7365" i="25"/>
  <x:c r="D7365" i="25"/>
  <x:c r="E7365" i="25"/>
  <x:c r="F7365" i="25"/>
  <x:c r="G7365" i="25"/>
  <x:c r="H7365" i="25"/>
  <x:c r="I7365" i="25"/>
  <x:c r="J7365" i="25"/>
  <x:c r="K7365" i="25"/>
  <x:c r="L7365" i="25"/>
  <x:c r="M7365" i="25"/>
  <x:c r="N7365" i="25"/>
  <x:c r="P7365" i="25"/>
  <x:c r="Q7365" i="25"/>
  <x:c r="R7365" i="25"/>
  <x:c r="A7366" i="25"/>
  <x:c r="B7366" i="25"/>
  <x:c r="C7366" i="25"/>
  <x:c r="D7366" i="25"/>
  <x:c r="E7366" i="25"/>
  <x:c r="F7366" i="25"/>
  <x:c r="G7366" i="25"/>
  <x:c r="H7366" i="25"/>
  <x:c r="I7366" i="25"/>
  <x:c r="J7366" i="25"/>
  <x:c r="K7366" i="25"/>
  <x:c r="L7366" i="25"/>
  <x:c r="M7366" i="25"/>
  <x:c r="N7366" i="25"/>
  <x:c r="P7366" i="25"/>
  <x:c r="Q7366" i="25"/>
  <x:c r="R7366" i="25"/>
  <x:c r="A7367" i="25"/>
  <x:c r="B7367" i="25"/>
  <x:c r="C7367" i="25"/>
  <x:c r="D7367" i="25"/>
  <x:c r="E7367" i="25"/>
  <x:c r="F7367" i="25"/>
  <x:c r="G7367" i="25"/>
  <x:c r="H7367" i="25"/>
  <x:c r="I7367" i="25"/>
  <x:c r="J7367" i="25"/>
  <x:c r="K7367" i="25"/>
  <x:c r="L7367" i="25"/>
  <x:c r="M7367" i="25"/>
  <x:c r="N7367" i="25"/>
  <x:c r="P7367" i="25"/>
  <x:c r="Q7367" i="25"/>
  <x:c r="R7367" i="25"/>
  <x:c r="A7368" i="25"/>
  <x:c r="B7368" i="25"/>
  <x:c r="C7368" i="25"/>
  <x:c r="D7368" i="25"/>
  <x:c r="E7368" i="25"/>
  <x:c r="F7368" i="25"/>
  <x:c r="G7368" i="25"/>
  <x:c r="H7368" i="25"/>
  <x:c r="I7368" i="25"/>
  <x:c r="J7368" i="25"/>
  <x:c r="K7368" i="25"/>
  <x:c r="L7368" i="25"/>
  <x:c r="M7368" i="25"/>
  <x:c r="N7368" i="25"/>
  <x:c r="P7368" i="25"/>
  <x:c r="Q7368" i="25"/>
  <x:c r="R7368" i="25"/>
  <x:c r="A7369" i="25"/>
  <x:c r="B7369" i="25"/>
  <x:c r="C7369" i="25"/>
  <x:c r="D7369" i="25"/>
  <x:c r="E7369" i="25"/>
  <x:c r="F7369" i="25"/>
  <x:c r="G7369" i="25"/>
  <x:c r="H7369" i="25"/>
  <x:c r="I7369" i="25"/>
  <x:c r="J7369" i="25"/>
  <x:c r="K7369" i="25"/>
  <x:c r="L7369" i="25"/>
  <x:c r="M7369" i="25"/>
  <x:c r="N7369" i="25"/>
  <x:c r="P7369" i="25"/>
  <x:c r="Q7369" i="25"/>
  <x:c r="R7369" i="25"/>
  <x:c r="A7370" i="25"/>
  <x:c r="B7370" i="25"/>
  <x:c r="C7370" i="25"/>
  <x:c r="D7370" i="25"/>
  <x:c r="E7370" i="25"/>
  <x:c r="F7370" i="25"/>
  <x:c r="G7370" i="25"/>
  <x:c r="H7370" i="25"/>
  <x:c r="I7370" i="25"/>
  <x:c r="J7370" i="25"/>
  <x:c r="K7370" i="25"/>
  <x:c r="L7370" i="25"/>
  <x:c r="M7370" i="25"/>
  <x:c r="N7370" i="25"/>
  <x:c r="P7370" i="25"/>
  <x:c r="Q7370" i="25"/>
  <x:c r="R7370" i="25"/>
  <x:c r="A7371" i="25"/>
  <x:c r="B7371" i="25"/>
  <x:c r="C7371" i="25"/>
  <x:c r="D7371" i="25"/>
  <x:c r="E7371" i="25"/>
  <x:c r="F7371" i="25"/>
  <x:c r="G7371" i="25"/>
  <x:c r="H7371" i="25"/>
  <x:c r="I7371" i="25"/>
  <x:c r="J7371" i="25"/>
  <x:c r="K7371" i="25"/>
  <x:c r="L7371" i="25"/>
  <x:c r="M7371" i="25"/>
  <x:c r="N7371" i="25"/>
  <x:c r="P7371" i="25"/>
  <x:c r="Q7371" i="25"/>
  <x:c r="R7371" i="25"/>
  <x:c r="A7372" i="25"/>
  <x:c r="B7372" i="25"/>
  <x:c r="C7372" i="25"/>
  <x:c r="D7372" i="25"/>
  <x:c r="E7372" i="25"/>
  <x:c r="F7372" i="25"/>
  <x:c r="G7372" i="25"/>
  <x:c r="H7372" i="25"/>
  <x:c r="I7372" i="25"/>
  <x:c r="J7372" i="25"/>
  <x:c r="K7372" i="25"/>
  <x:c r="L7372" i="25"/>
  <x:c r="M7372" i="25"/>
  <x:c r="N7372" i="25"/>
  <x:c r="P7372" i="25"/>
  <x:c r="Q7372" i="25"/>
  <x:c r="R7372" i="25"/>
  <x:c r="A7373" i="25"/>
  <x:c r="B7373" i="25"/>
  <x:c r="C7373" i="25"/>
  <x:c r="D7373" i="25"/>
  <x:c r="E7373" i="25"/>
  <x:c r="F7373" i="25"/>
  <x:c r="G7373" i="25"/>
  <x:c r="H7373" i="25"/>
  <x:c r="I7373" i="25"/>
  <x:c r="J7373" i="25"/>
  <x:c r="K7373" i="25"/>
  <x:c r="L7373" i="25"/>
  <x:c r="M7373" i="25"/>
  <x:c r="N7373" i="25"/>
  <x:c r="P7373" i="25"/>
  <x:c r="Q7373" i="25"/>
  <x:c r="R7373" i="25"/>
  <x:c r="A7374" i="25"/>
  <x:c r="B7374" i="25"/>
  <x:c r="C7374" i="25"/>
  <x:c r="D7374" i="25"/>
  <x:c r="E7374" i="25"/>
  <x:c r="F7374" i="25"/>
  <x:c r="G7374" i="25"/>
  <x:c r="H7374" i="25"/>
  <x:c r="I7374" i="25"/>
  <x:c r="J7374" i="25"/>
  <x:c r="K7374" i="25"/>
  <x:c r="L7374" i="25"/>
  <x:c r="M7374" i="25"/>
  <x:c r="N7374" i="25"/>
  <x:c r="P7374" i="25"/>
  <x:c r="Q7374" i="25"/>
  <x:c r="R7374" i="25"/>
  <x:c r="A7375" i="25"/>
  <x:c r="B7375" i="25"/>
  <x:c r="C7375" i="25"/>
  <x:c r="D7375" i="25"/>
  <x:c r="E7375" i="25"/>
  <x:c r="F7375" i="25"/>
  <x:c r="G7375" i="25"/>
  <x:c r="H7375" i="25"/>
  <x:c r="I7375" i="25"/>
  <x:c r="J7375" i="25"/>
  <x:c r="K7375" i="25"/>
  <x:c r="L7375" i="25"/>
  <x:c r="M7375" i="25"/>
  <x:c r="N7375" i="25"/>
  <x:c r="P7375" i="25"/>
  <x:c r="Q7375" i="25"/>
  <x:c r="R7375" i="25"/>
  <x:c r="A7376" i="25"/>
  <x:c r="B7376" i="25"/>
  <x:c r="C7376" i="25"/>
  <x:c r="D7376" i="25"/>
  <x:c r="E7376" i="25"/>
  <x:c r="F7376" i="25"/>
  <x:c r="G7376" i="25"/>
  <x:c r="H7376" i="25"/>
  <x:c r="I7376" i="25"/>
  <x:c r="J7376" i="25"/>
  <x:c r="K7376" i="25"/>
  <x:c r="L7376" i="25"/>
  <x:c r="M7376" i="25"/>
  <x:c r="N7376" i="25"/>
  <x:c r="P7376" i="25"/>
  <x:c r="Q7376" i="25"/>
  <x:c r="R7376" i="25"/>
  <x:c r="A7377" i="25"/>
  <x:c r="B7377" i="25"/>
  <x:c r="C7377" i="25"/>
  <x:c r="D7377" i="25"/>
  <x:c r="E7377" i="25"/>
  <x:c r="F7377" i="25"/>
  <x:c r="G7377" i="25"/>
  <x:c r="H7377" i="25"/>
  <x:c r="I7377" i="25"/>
  <x:c r="J7377" i="25"/>
  <x:c r="K7377" i="25"/>
  <x:c r="L7377" i="25"/>
  <x:c r="M7377" i="25"/>
  <x:c r="N7377" i="25"/>
  <x:c r="P7377" i="25"/>
  <x:c r="Q7377" i="25"/>
  <x:c r="R7377" i="25"/>
  <x:c r="A7378" i="25"/>
  <x:c r="B7378" i="25"/>
  <x:c r="C7378" i="25"/>
  <x:c r="D7378" i="25"/>
  <x:c r="E7378" i="25"/>
  <x:c r="F7378" i="25"/>
  <x:c r="G7378" i="25"/>
  <x:c r="H7378" i="25"/>
  <x:c r="I7378" i="25"/>
  <x:c r="J7378" i="25"/>
  <x:c r="K7378" i="25"/>
  <x:c r="L7378" i="25"/>
  <x:c r="M7378" i="25"/>
  <x:c r="N7378" i="25"/>
  <x:c r="P7378" i="25"/>
  <x:c r="Q7378" i="25"/>
  <x:c r="R7378" i="25"/>
  <x:c r="A7379" i="25"/>
  <x:c r="B7379" i="25"/>
  <x:c r="C7379" i="25"/>
  <x:c r="D7379" i="25"/>
  <x:c r="E7379" i="25"/>
  <x:c r="F7379" i="25"/>
  <x:c r="G7379" i="25"/>
  <x:c r="H7379" i="25"/>
  <x:c r="I7379" i="25"/>
  <x:c r="J7379" i="25"/>
  <x:c r="K7379" i="25"/>
  <x:c r="L7379" i="25"/>
  <x:c r="M7379" i="25"/>
  <x:c r="N7379" i="25"/>
  <x:c r="P7379" i="25"/>
  <x:c r="Q7379" i="25"/>
  <x:c r="R7379" i="25"/>
  <x:c r="A7380" i="25"/>
  <x:c r="B7380" i="25"/>
  <x:c r="C7380" i="25"/>
  <x:c r="D7380" i="25"/>
  <x:c r="E7380" i="25"/>
  <x:c r="F7380" i="25"/>
  <x:c r="G7380" i="25"/>
  <x:c r="H7380" i="25"/>
  <x:c r="I7380" i="25"/>
  <x:c r="J7380" i="25"/>
  <x:c r="K7380" i="25"/>
  <x:c r="L7380" i="25"/>
  <x:c r="M7380" i="25"/>
  <x:c r="N7380" i="25"/>
  <x:c r="P7380" i="25"/>
  <x:c r="Q7380" i="25"/>
  <x:c r="R7380" i="25"/>
  <x:c r="A7381" i="25"/>
  <x:c r="B7381" i="25"/>
  <x:c r="C7381" i="25"/>
  <x:c r="D7381" i="25"/>
  <x:c r="E7381" i="25"/>
  <x:c r="F7381" i="25"/>
  <x:c r="G7381" i="25"/>
  <x:c r="H7381" i="25"/>
  <x:c r="I7381" i="25"/>
  <x:c r="J7381" i="25"/>
  <x:c r="K7381" i="25"/>
  <x:c r="L7381" i="25"/>
  <x:c r="M7381" i="25"/>
  <x:c r="N7381" i="25"/>
  <x:c r="P7381" i="25"/>
  <x:c r="Q7381" i="25"/>
  <x:c r="R7381" i="25"/>
  <x:c r="A7382" i="25"/>
  <x:c r="B7382" i="25"/>
  <x:c r="C7382" i="25"/>
  <x:c r="D7382" i="25"/>
  <x:c r="E7382" i="25"/>
  <x:c r="F7382" i="25"/>
  <x:c r="G7382" i="25"/>
  <x:c r="H7382" i="25"/>
  <x:c r="I7382" i="25"/>
  <x:c r="J7382" i="25"/>
  <x:c r="K7382" i="25"/>
  <x:c r="L7382" i="25"/>
  <x:c r="M7382" i="25"/>
  <x:c r="N7382" i="25"/>
  <x:c r="P7382" i="25"/>
  <x:c r="Q7382" i="25"/>
  <x:c r="R7382" i="25"/>
  <x:c r="A7383" i="25"/>
  <x:c r="B7383" i="25"/>
  <x:c r="C7383" i="25"/>
  <x:c r="D7383" i="25"/>
  <x:c r="E7383" i="25"/>
  <x:c r="F7383" i="25"/>
  <x:c r="G7383" i="25"/>
  <x:c r="H7383" i="25"/>
  <x:c r="I7383" i="25"/>
  <x:c r="J7383" i="25"/>
  <x:c r="K7383" i="25"/>
  <x:c r="L7383" i="25"/>
  <x:c r="M7383" i="25"/>
  <x:c r="N7383" i="25"/>
  <x:c r="P7383" i="25"/>
  <x:c r="Q7383" i="25"/>
  <x:c r="R7383" i="25"/>
  <x:c r="A7384" i="25"/>
  <x:c r="B7384" i="25"/>
  <x:c r="C7384" i="25"/>
  <x:c r="D7384" i="25"/>
  <x:c r="E7384" i="25"/>
  <x:c r="F7384" i="25"/>
  <x:c r="G7384" i="25"/>
  <x:c r="H7384" i="25"/>
  <x:c r="I7384" i="25"/>
  <x:c r="J7384" i="25"/>
  <x:c r="K7384" i="25"/>
  <x:c r="L7384" i="25"/>
  <x:c r="M7384" i="25"/>
  <x:c r="N7384" i="25"/>
  <x:c r="P7384" i="25"/>
  <x:c r="Q7384" i="25"/>
  <x:c r="R7384" i="25"/>
  <x:c r="A7385" i="25"/>
  <x:c r="B7385" i="25"/>
  <x:c r="C7385" i="25"/>
  <x:c r="D7385" i="25"/>
  <x:c r="E7385" i="25"/>
  <x:c r="F7385" i="25"/>
  <x:c r="G7385" i="25"/>
  <x:c r="H7385" i="25"/>
  <x:c r="I7385" i="25"/>
  <x:c r="J7385" i="25"/>
  <x:c r="K7385" i="25"/>
  <x:c r="L7385" i="25"/>
  <x:c r="M7385" i="25"/>
  <x:c r="N7385" i="25"/>
  <x:c r="P7385" i="25"/>
  <x:c r="Q7385" i="25"/>
  <x:c r="R7385" i="25"/>
  <x:c r="A7386" i="25"/>
  <x:c r="B7386" i="25"/>
  <x:c r="C7386" i="25"/>
  <x:c r="D7386" i="25"/>
  <x:c r="E7386" i="25"/>
  <x:c r="F7386" i="25"/>
  <x:c r="G7386" i="25"/>
  <x:c r="H7386" i="25"/>
  <x:c r="I7386" i="25"/>
  <x:c r="J7386" i="25"/>
  <x:c r="K7386" i="25"/>
  <x:c r="L7386" i="25"/>
  <x:c r="M7386" i="25"/>
  <x:c r="N7386" i="25"/>
  <x:c r="P7386" i="25"/>
  <x:c r="Q7386" i="25"/>
  <x:c r="R7386" i="25"/>
  <x:c r="A7387" i="25"/>
  <x:c r="B7387" i="25"/>
  <x:c r="C7387" i="25"/>
  <x:c r="D7387" i="25"/>
  <x:c r="E7387" i="25"/>
  <x:c r="F7387" i="25"/>
  <x:c r="G7387" i="25"/>
  <x:c r="H7387" i="25"/>
  <x:c r="I7387" i="25"/>
  <x:c r="J7387" i="25"/>
  <x:c r="K7387" i="25"/>
  <x:c r="L7387" i="25"/>
  <x:c r="M7387" i="25"/>
  <x:c r="N7387" i="25"/>
  <x:c r="P7387" i="25"/>
  <x:c r="Q7387" i="25"/>
  <x:c r="R7387" i="25"/>
  <x:c r="A7388" i="25"/>
  <x:c r="B7388" i="25"/>
  <x:c r="C7388" i="25"/>
  <x:c r="D7388" i="25"/>
  <x:c r="E7388" i="25"/>
  <x:c r="F7388" i="25"/>
  <x:c r="G7388" i="25"/>
  <x:c r="H7388" i="25"/>
  <x:c r="I7388" i="25"/>
  <x:c r="J7388" i="25"/>
  <x:c r="K7388" i="25"/>
  <x:c r="L7388" i="25"/>
  <x:c r="M7388" i="25"/>
  <x:c r="N7388" i="25"/>
  <x:c r="P7388" i="25"/>
  <x:c r="Q7388" i="25"/>
  <x:c r="R7388" i="25"/>
  <x:c r="A7389" i="25"/>
  <x:c r="B7389" i="25"/>
  <x:c r="C7389" i="25"/>
  <x:c r="D7389" i="25"/>
  <x:c r="E7389" i="25"/>
  <x:c r="F7389" i="25"/>
  <x:c r="G7389" i="25"/>
  <x:c r="H7389" i="25"/>
  <x:c r="I7389" i="25"/>
  <x:c r="J7389" i="25"/>
  <x:c r="K7389" i="25"/>
  <x:c r="L7389" i="25"/>
  <x:c r="M7389" i="25"/>
  <x:c r="N7389" i="25"/>
  <x:c r="P7389" i="25"/>
  <x:c r="Q7389" i="25"/>
  <x:c r="R7389" i="25"/>
  <x:c r="A7390" i="25"/>
  <x:c r="B7390" i="25"/>
  <x:c r="C7390" i="25"/>
  <x:c r="D7390" i="25"/>
  <x:c r="E7390" i="25"/>
  <x:c r="F7390" i="25"/>
  <x:c r="G7390" i="25"/>
  <x:c r="H7390" i="25"/>
  <x:c r="I7390" i="25"/>
  <x:c r="J7390" i="25"/>
  <x:c r="K7390" i="25"/>
  <x:c r="L7390" i="25"/>
  <x:c r="M7390" i="25"/>
  <x:c r="N7390" i="25"/>
  <x:c r="P7390" i="25"/>
  <x:c r="Q7390" i="25"/>
  <x:c r="R7390" i="25"/>
  <x:c r="A7391" i="25"/>
  <x:c r="B7391" i="25"/>
  <x:c r="C7391" i="25"/>
  <x:c r="D7391" i="25"/>
  <x:c r="E7391" i="25"/>
  <x:c r="F7391" i="25"/>
  <x:c r="G7391" i="25"/>
  <x:c r="H7391" i="25"/>
  <x:c r="I7391" i="25"/>
  <x:c r="J7391" i="25"/>
  <x:c r="K7391" i="25"/>
  <x:c r="L7391" i="25"/>
  <x:c r="M7391" i="25"/>
  <x:c r="N7391" i="25"/>
  <x:c r="P7391" i="25"/>
  <x:c r="Q7391" i="25"/>
  <x:c r="R7391" i="25"/>
  <x:c r="A7392" i="25"/>
  <x:c r="B7392" i="25"/>
  <x:c r="C7392" i="25"/>
  <x:c r="D7392" i="25"/>
  <x:c r="E7392" i="25"/>
  <x:c r="F7392" i="25"/>
  <x:c r="G7392" i="25"/>
  <x:c r="H7392" i="25"/>
  <x:c r="I7392" i="25"/>
  <x:c r="J7392" i="25"/>
  <x:c r="K7392" i="25"/>
  <x:c r="L7392" i="25"/>
  <x:c r="M7392" i="25"/>
  <x:c r="N7392" i="25"/>
  <x:c r="P7392" i="25"/>
  <x:c r="Q7392" i="25"/>
  <x:c r="R7392" i="25"/>
  <x:c r="A7393" i="25"/>
  <x:c r="B7393" i="25"/>
  <x:c r="C7393" i="25"/>
  <x:c r="D7393" i="25"/>
  <x:c r="E7393" i="25"/>
  <x:c r="F7393" i="25"/>
  <x:c r="G7393" i="25"/>
  <x:c r="H7393" i="25"/>
  <x:c r="I7393" i="25"/>
  <x:c r="J7393" i="25"/>
  <x:c r="K7393" i="25"/>
  <x:c r="L7393" i="25"/>
  <x:c r="M7393" i="25"/>
  <x:c r="N7393" i="25"/>
  <x:c r="P7393" i="25"/>
  <x:c r="Q7393" i="25"/>
  <x:c r="R7393" i="25"/>
  <x:c r="A7394" i="25"/>
  <x:c r="B7394" i="25"/>
  <x:c r="C7394" i="25"/>
  <x:c r="D7394" i="25"/>
  <x:c r="E7394" i="25"/>
  <x:c r="F7394" i="25"/>
  <x:c r="G7394" i="25"/>
  <x:c r="H7394" i="25"/>
  <x:c r="I7394" i="25"/>
  <x:c r="J7394" i="25"/>
  <x:c r="K7394" i="25"/>
  <x:c r="L7394" i="25"/>
  <x:c r="M7394" i="25"/>
  <x:c r="N7394" i="25"/>
  <x:c r="P7394" i="25"/>
  <x:c r="Q7394" i="25"/>
  <x:c r="R7394" i="25"/>
  <x:c r="A7395" i="25"/>
  <x:c r="B7395" i="25"/>
  <x:c r="C7395" i="25"/>
  <x:c r="D7395" i="25"/>
  <x:c r="E7395" i="25"/>
  <x:c r="F7395" i="25"/>
  <x:c r="G7395" i="25"/>
  <x:c r="H7395" i="25"/>
  <x:c r="I7395" i="25"/>
  <x:c r="J7395" i="25"/>
  <x:c r="K7395" i="25"/>
  <x:c r="L7395" i="25"/>
  <x:c r="M7395" i="25"/>
  <x:c r="N7395" i="25"/>
  <x:c r="P7395" i="25"/>
  <x:c r="Q7395" i="25"/>
  <x:c r="R7395" i="25"/>
  <x:c r="A7396" i="25"/>
  <x:c r="B7396" i="25"/>
  <x:c r="C7396" i="25"/>
  <x:c r="D7396" i="25"/>
  <x:c r="E7396" i="25"/>
  <x:c r="F7396" i="25"/>
  <x:c r="G7396" i="25"/>
  <x:c r="H7396" i="25"/>
  <x:c r="I7396" i="25"/>
  <x:c r="J7396" i="25"/>
  <x:c r="K7396" i="25"/>
  <x:c r="L7396" i="25"/>
  <x:c r="M7396" i="25"/>
  <x:c r="N7396" i="25"/>
  <x:c r="P7396" i="25"/>
  <x:c r="Q7396" i="25"/>
  <x:c r="R7396" i="25"/>
  <x:c r="A7397" i="25"/>
  <x:c r="B7397" i="25"/>
  <x:c r="C7397" i="25"/>
  <x:c r="D7397" i="25"/>
  <x:c r="E7397" i="25"/>
  <x:c r="F7397" i="25"/>
  <x:c r="G7397" i="25"/>
  <x:c r="H7397" i="25"/>
  <x:c r="I7397" i="25"/>
  <x:c r="J7397" i="25"/>
  <x:c r="K7397" i="25"/>
  <x:c r="L7397" i="25"/>
  <x:c r="M7397" i="25"/>
  <x:c r="N7397" i="25"/>
  <x:c r="P7397" i="25"/>
  <x:c r="Q7397" i="25"/>
  <x:c r="R7397" i="25"/>
  <x:c r="A7398" i="25"/>
  <x:c r="B7398" i="25"/>
  <x:c r="C7398" i="25"/>
  <x:c r="D7398" i="25"/>
  <x:c r="E7398" i="25"/>
  <x:c r="F7398" i="25"/>
  <x:c r="G7398" i="25"/>
  <x:c r="H7398" i="25"/>
  <x:c r="I7398" i="25"/>
  <x:c r="J7398" i="25"/>
  <x:c r="K7398" i="25"/>
  <x:c r="L7398" i="25"/>
  <x:c r="M7398" i="25"/>
  <x:c r="N7398" i="25"/>
  <x:c r="P7398" i="25"/>
  <x:c r="Q7398" i="25"/>
  <x:c r="R7398" i="25"/>
  <x:c r="A7399" i="25"/>
  <x:c r="B7399" i="25"/>
  <x:c r="C7399" i="25"/>
  <x:c r="D7399" i="25"/>
  <x:c r="E7399" i="25"/>
  <x:c r="F7399" i="25"/>
  <x:c r="G7399" i="25"/>
  <x:c r="H7399" i="25"/>
  <x:c r="I7399" i="25"/>
  <x:c r="J7399" i="25"/>
  <x:c r="K7399" i="25"/>
  <x:c r="L7399" i="25"/>
  <x:c r="M7399" i="25"/>
  <x:c r="N7399" i="25"/>
  <x:c r="P7399" i="25"/>
  <x:c r="Q7399" i="25"/>
  <x:c r="R7399" i="25"/>
  <x:c r="A7400" i="25"/>
  <x:c r="B7400" i="25"/>
  <x:c r="C7400" i="25"/>
  <x:c r="D7400" i="25"/>
  <x:c r="E7400" i="25"/>
  <x:c r="F7400" i="25"/>
  <x:c r="G7400" i="25"/>
  <x:c r="H7400" i="25"/>
  <x:c r="I7400" i="25"/>
  <x:c r="J7400" i="25"/>
  <x:c r="K7400" i="25"/>
  <x:c r="L7400" i="25"/>
  <x:c r="M7400" i="25"/>
  <x:c r="N7400" i="25"/>
  <x:c r="P7400" i="25"/>
  <x:c r="Q7400" i="25"/>
  <x:c r="R7400" i="25"/>
  <x:c r="A7401" i="25"/>
  <x:c r="B7401" i="25"/>
  <x:c r="C7401" i="25"/>
  <x:c r="D7401" i="25"/>
  <x:c r="E7401" i="25"/>
  <x:c r="F7401" i="25"/>
  <x:c r="G7401" i="25"/>
  <x:c r="H7401" i="25"/>
  <x:c r="I7401" i="25"/>
  <x:c r="J7401" i="25"/>
  <x:c r="K7401" i="25"/>
  <x:c r="L7401" i="25"/>
  <x:c r="M7401" i="25"/>
  <x:c r="N7401" i="25"/>
  <x:c r="P7401" i="25"/>
  <x:c r="Q7401" i="25"/>
  <x:c r="R7401" i="25"/>
  <x:c r="A7402" i="25"/>
  <x:c r="B7402" i="25"/>
  <x:c r="C7402" i="25"/>
  <x:c r="D7402" i="25"/>
  <x:c r="E7402" i="25"/>
  <x:c r="F7402" i="25"/>
  <x:c r="G7402" i="25"/>
  <x:c r="H7402" i="25"/>
  <x:c r="I7402" i="25"/>
  <x:c r="J7402" i="25"/>
  <x:c r="K7402" i="25"/>
  <x:c r="L7402" i="25"/>
  <x:c r="M7402" i="25"/>
  <x:c r="N7402" i="25"/>
  <x:c r="P7402" i="25"/>
  <x:c r="Q7402" i="25"/>
  <x:c r="R7402" i="25"/>
  <x:c r="A7403" i="25"/>
  <x:c r="B7403" i="25"/>
  <x:c r="C7403" i="25"/>
  <x:c r="D7403" i="25"/>
  <x:c r="E7403" i="25"/>
  <x:c r="F7403" i="25"/>
  <x:c r="G7403" i="25"/>
  <x:c r="H7403" i="25"/>
  <x:c r="I7403" i="25"/>
  <x:c r="J7403" i="25"/>
  <x:c r="K7403" i="25"/>
  <x:c r="L7403" i="25"/>
  <x:c r="M7403" i="25"/>
  <x:c r="N7403" i="25"/>
  <x:c r="P7403" i="25"/>
  <x:c r="Q7403" i="25"/>
  <x:c r="R7403" i="25"/>
  <x:c r="A7404" i="25"/>
  <x:c r="B7404" i="25"/>
  <x:c r="C7404" i="25"/>
  <x:c r="D7404" i="25"/>
  <x:c r="E7404" i="25"/>
  <x:c r="F7404" i="25"/>
  <x:c r="G7404" i="25"/>
  <x:c r="H7404" i="25"/>
  <x:c r="I7404" i="25"/>
  <x:c r="J7404" i="25"/>
  <x:c r="K7404" i="25"/>
  <x:c r="L7404" i="25"/>
  <x:c r="M7404" i="25"/>
  <x:c r="N7404" i="25"/>
  <x:c r="P7404" i="25"/>
  <x:c r="Q7404" i="25"/>
  <x:c r="R7404" i="25"/>
  <x:c r="A7405" i="25"/>
  <x:c r="B7405" i="25"/>
  <x:c r="C7405" i="25"/>
  <x:c r="D7405" i="25"/>
  <x:c r="E7405" i="25"/>
  <x:c r="F7405" i="25"/>
  <x:c r="G7405" i="25"/>
  <x:c r="H7405" i="25"/>
  <x:c r="I7405" i="25"/>
  <x:c r="J7405" i="25"/>
  <x:c r="K7405" i="25"/>
  <x:c r="L7405" i="25"/>
  <x:c r="M7405" i="25"/>
  <x:c r="N7405" i="25"/>
  <x:c r="P7405" i="25"/>
  <x:c r="Q7405" i="25"/>
  <x:c r="R7405" i="25"/>
  <x:c r="A7406" i="25"/>
  <x:c r="B7406" i="25"/>
  <x:c r="C7406" i="25"/>
  <x:c r="D7406" i="25"/>
  <x:c r="E7406" i="25"/>
  <x:c r="F7406" i="25"/>
  <x:c r="G7406" i="25"/>
  <x:c r="H7406" i="25"/>
  <x:c r="I7406" i="25"/>
  <x:c r="J7406" i="25"/>
  <x:c r="K7406" i="25"/>
  <x:c r="L7406" i="25"/>
  <x:c r="M7406" i="25"/>
  <x:c r="N7406" i="25"/>
  <x:c r="P7406" i="25"/>
  <x:c r="Q7406" i="25"/>
  <x:c r="R7406" i="25"/>
  <x:c r="A7407" i="25"/>
  <x:c r="B7407" i="25"/>
  <x:c r="C7407" i="25"/>
  <x:c r="D7407" i="25"/>
  <x:c r="E7407" i="25"/>
  <x:c r="F7407" i="25"/>
  <x:c r="G7407" i="25"/>
  <x:c r="H7407" i="25"/>
  <x:c r="I7407" i="25"/>
  <x:c r="J7407" i="25"/>
  <x:c r="K7407" i="25"/>
  <x:c r="L7407" i="25"/>
  <x:c r="M7407" i="25"/>
  <x:c r="N7407" i="25"/>
  <x:c r="P7407" i="25"/>
  <x:c r="Q7407" i="25"/>
  <x:c r="R7407" i="25"/>
  <x:c r="A7408" i="25"/>
  <x:c r="B7408" i="25"/>
  <x:c r="C7408" i="25"/>
  <x:c r="D7408" i="25"/>
  <x:c r="E7408" i="25"/>
  <x:c r="F7408" i="25"/>
  <x:c r="G7408" i="25"/>
  <x:c r="H7408" i="25"/>
  <x:c r="I7408" i="25"/>
  <x:c r="J7408" i="25"/>
  <x:c r="K7408" i="25"/>
  <x:c r="L7408" i="25"/>
  <x:c r="M7408" i="25"/>
  <x:c r="N7408" i="25"/>
  <x:c r="P7408" i="25"/>
  <x:c r="Q7408" i="25"/>
  <x:c r="R7408" i="25"/>
  <x:c r="A7409" i="25"/>
  <x:c r="B7409" i="25"/>
  <x:c r="C7409" i="25"/>
  <x:c r="D7409" i="25"/>
  <x:c r="E7409" i="25"/>
  <x:c r="F7409" i="25"/>
  <x:c r="G7409" i="25"/>
  <x:c r="H7409" i="25"/>
  <x:c r="I7409" i="25"/>
  <x:c r="J7409" i="25"/>
  <x:c r="K7409" i="25"/>
  <x:c r="L7409" i="25"/>
  <x:c r="M7409" i="25"/>
  <x:c r="N7409" i="25"/>
  <x:c r="P7409" i="25"/>
  <x:c r="Q7409" i="25"/>
  <x:c r="R7409" i="25"/>
  <x:c r="A7410" i="25"/>
  <x:c r="B7410" i="25"/>
  <x:c r="C7410" i="25"/>
  <x:c r="D7410" i="25"/>
  <x:c r="E7410" i="25"/>
  <x:c r="F7410" i="25"/>
  <x:c r="G7410" i="25"/>
  <x:c r="H7410" i="25"/>
  <x:c r="I7410" i="25"/>
  <x:c r="J7410" i="25"/>
  <x:c r="K7410" i="25"/>
  <x:c r="L7410" i="25"/>
  <x:c r="M7410" i="25"/>
  <x:c r="N7410" i="25"/>
  <x:c r="P7410" i="25"/>
  <x:c r="Q7410" i="25"/>
  <x:c r="R7410" i="25"/>
  <x:c r="A7411" i="25"/>
  <x:c r="B7411" i="25"/>
  <x:c r="C7411" i="25"/>
  <x:c r="D7411" i="25"/>
  <x:c r="E7411" i="25"/>
  <x:c r="F7411" i="25"/>
  <x:c r="G7411" i="25"/>
  <x:c r="H7411" i="25"/>
  <x:c r="I7411" i="25"/>
  <x:c r="J7411" i="25"/>
  <x:c r="K7411" i="25"/>
  <x:c r="L7411" i="25"/>
  <x:c r="M7411" i="25"/>
  <x:c r="N7411" i="25"/>
  <x:c r="P7411" i="25"/>
  <x:c r="Q7411" i="25"/>
  <x:c r="R7411" i="25"/>
  <x:c r="A7412" i="25"/>
  <x:c r="B7412" i="25"/>
  <x:c r="C7412" i="25"/>
  <x:c r="D7412" i="25"/>
  <x:c r="E7412" i="25"/>
  <x:c r="F7412" i="25"/>
  <x:c r="G7412" i="25"/>
  <x:c r="H7412" i="25"/>
  <x:c r="I7412" i="25"/>
  <x:c r="J7412" i="25"/>
  <x:c r="K7412" i="25"/>
  <x:c r="L7412" i="25"/>
  <x:c r="M7412" i="25"/>
  <x:c r="N7412" i="25"/>
  <x:c r="P7412" i="25"/>
  <x:c r="Q7412" i="25"/>
  <x:c r="R7412" i="25"/>
  <x:c r="A7413" i="25"/>
  <x:c r="B7413" i="25"/>
  <x:c r="C7413" i="25"/>
  <x:c r="D7413" i="25"/>
  <x:c r="E7413" i="25"/>
  <x:c r="F7413" i="25"/>
  <x:c r="G7413" i="25"/>
  <x:c r="H7413" i="25"/>
  <x:c r="I7413" i="25"/>
  <x:c r="J7413" i="25"/>
  <x:c r="K7413" i="25"/>
  <x:c r="L7413" i="25"/>
  <x:c r="M7413" i="25"/>
  <x:c r="N7413" i="25"/>
  <x:c r="P7413" i="25"/>
  <x:c r="Q7413" i="25"/>
  <x:c r="R7413" i="25"/>
  <x:c r="A7414" i="25"/>
  <x:c r="B7414" i="25"/>
  <x:c r="C7414" i="25"/>
  <x:c r="D7414" i="25"/>
  <x:c r="E7414" i="25"/>
  <x:c r="F7414" i="25"/>
  <x:c r="G7414" i="25"/>
  <x:c r="H7414" i="25"/>
  <x:c r="I7414" i="25"/>
  <x:c r="J7414" i="25"/>
  <x:c r="K7414" i="25"/>
  <x:c r="L7414" i="25"/>
  <x:c r="M7414" i="25"/>
  <x:c r="N7414" i="25"/>
  <x:c r="P7414" i="25"/>
  <x:c r="Q7414" i="25"/>
  <x:c r="R7414" i="25"/>
  <x:c r="A7415" i="25"/>
  <x:c r="B7415" i="25"/>
  <x:c r="C7415" i="25"/>
  <x:c r="D7415" i="25"/>
  <x:c r="E7415" i="25"/>
  <x:c r="F7415" i="25"/>
  <x:c r="G7415" i="25"/>
  <x:c r="H7415" i="25"/>
  <x:c r="I7415" i="25"/>
  <x:c r="J7415" i="25"/>
  <x:c r="K7415" i="25"/>
  <x:c r="L7415" i="25"/>
  <x:c r="M7415" i="25"/>
  <x:c r="N7415" i="25"/>
  <x:c r="P7415" i="25"/>
  <x:c r="Q7415" i="25"/>
  <x:c r="R7415" i="25"/>
  <x:c r="A7416" i="25"/>
  <x:c r="B7416" i="25"/>
  <x:c r="C7416" i="25"/>
  <x:c r="D7416" i="25"/>
  <x:c r="E7416" i="25"/>
  <x:c r="F7416" i="25"/>
  <x:c r="G7416" i="25"/>
  <x:c r="H7416" i="25"/>
  <x:c r="I7416" i="25"/>
  <x:c r="J7416" i="25"/>
  <x:c r="K7416" i="25"/>
  <x:c r="L7416" i="25"/>
  <x:c r="M7416" i="25"/>
  <x:c r="N7416" i="25"/>
  <x:c r="P7416" i="25"/>
  <x:c r="Q7416" i="25"/>
  <x:c r="R7416" i="25"/>
  <x:c r="A7417" i="25"/>
  <x:c r="B7417" i="25"/>
  <x:c r="C7417" i="25"/>
  <x:c r="D7417" i="25"/>
  <x:c r="E7417" i="25"/>
  <x:c r="F7417" i="25"/>
  <x:c r="G7417" i="25"/>
  <x:c r="H7417" i="25"/>
  <x:c r="I7417" i="25"/>
  <x:c r="J7417" i="25"/>
  <x:c r="K7417" i="25"/>
  <x:c r="L7417" i="25"/>
  <x:c r="M7417" i="25"/>
  <x:c r="N7417" i="25"/>
  <x:c r="P7417" i="25"/>
  <x:c r="Q7417" i="25"/>
  <x:c r="R7417" i="25"/>
  <x:c r="A7418" i="25"/>
  <x:c r="B7418" i="25"/>
  <x:c r="C7418" i="25"/>
  <x:c r="D7418" i="25"/>
  <x:c r="E7418" i="25"/>
  <x:c r="F7418" i="25"/>
  <x:c r="G7418" i="25"/>
  <x:c r="H7418" i="25"/>
  <x:c r="I7418" i="25"/>
  <x:c r="J7418" i="25"/>
  <x:c r="K7418" i="25"/>
  <x:c r="L7418" i="25"/>
  <x:c r="M7418" i="25"/>
  <x:c r="N7418" i="25"/>
  <x:c r="P7418" i="25"/>
  <x:c r="Q7418" i="25"/>
  <x:c r="R7418" i="25"/>
  <x:c r="A7419" i="25"/>
  <x:c r="B7419" i="25"/>
  <x:c r="C7419" i="25"/>
  <x:c r="D7419" i="25"/>
  <x:c r="E7419" i="25"/>
  <x:c r="F7419" i="25"/>
  <x:c r="G7419" i="25"/>
  <x:c r="H7419" i="25"/>
  <x:c r="I7419" i="25"/>
  <x:c r="J7419" i="25"/>
  <x:c r="K7419" i="25"/>
  <x:c r="L7419" i="25"/>
  <x:c r="M7419" i="25"/>
  <x:c r="N7419" i="25"/>
  <x:c r="P7419" i="25"/>
  <x:c r="Q7419" i="25"/>
  <x:c r="R7419" i="25"/>
  <x:c r="A7420" i="25"/>
  <x:c r="B7420" i="25"/>
  <x:c r="C7420" i="25"/>
  <x:c r="D7420" i="25"/>
  <x:c r="E7420" i="25"/>
  <x:c r="F7420" i="25"/>
  <x:c r="G7420" i="25"/>
  <x:c r="H7420" i="25"/>
  <x:c r="I7420" i="25"/>
  <x:c r="J7420" i="25"/>
  <x:c r="K7420" i="25"/>
  <x:c r="L7420" i="25"/>
  <x:c r="M7420" i="25"/>
  <x:c r="N7420" i="25"/>
  <x:c r="P7420" i="25"/>
  <x:c r="Q7420" i="25"/>
  <x:c r="R7420" i="25"/>
  <x:c r="A7421" i="25"/>
  <x:c r="B7421" i="25"/>
  <x:c r="C7421" i="25"/>
  <x:c r="D7421" i="25"/>
  <x:c r="E7421" i="25"/>
  <x:c r="F7421" i="25"/>
  <x:c r="G7421" i="25"/>
  <x:c r="H7421" i="25"/>
  <x:c r="I7421" i="25"/>
  <x:c r="J7421" i="25"/>
  <x:c r="K7421" i="25"/>
  <x:c r="L7421" i="25"/>
  <x:c r="M7421" i="25"/>
  <x:c r="N7421" i="25"/>
  <x:c r="P7421" i="25"/>
  <x:c r="Q7421" i="25"/>
  <x:c r="R7421" i="25"/>
  <x:c r="A7422" i="25"/>
  <x:c r="B7422" i="25"/>
  <x:c r="C7422" i="25"/>
  <x:c r="D7422" i="25"/>
  <x:c r="E7422" i="25"/>
  <x:c r="F7422" i="25"/>
  <x:c r="G7422" i="25"/>
  <x:c r="H7422" i="25"/>
  <x:c r="I7422" i="25"/>
  <x:c r="J7422" i="25"/>
  <x:c r="K7422" i="25"/>
  <x:c r="L7422" i="25"/>
  <x:c r="M7422" i="25"/>
  <x:c r="N7422" i="25"/>
  <x:c r="P7422" i="25"/>
  <x:c r="Q7422" i="25"/>
  <x:c r="R7422" i="25"/>
  <x:c r="A7423" i="25"/>
  <x:c r="B7423" i="25"/>
  <x:c r="C7423" i="25"/>
  <x:c r="D7423" i="25"/>
  <x:c r="E7423" i="25"/>
  <x:c r="F7423" i="25"/>
  <x:c r="G7423" i="25"/>
  <x:c r="H7423" i="25"/>
  <x:c r="I7423" i="25"/>
  <x:c r="J7423" i="25"/>
  <x:c r="K7423" i="25"/>
  <x:c r="L7423" i="25"/>
  <x:c r="M7423" i="25"/>
  <x:c r="N7423" i="25"/>
  <x:c r="P7423" i="25"/>
  <x:c r="Q7423" i="25"/>
  <x:c r="R7423" i="25"/>
  <x:c r="A7424" i="25"/>
  <x:c r="B7424" i="25"/>
  <x:c r="C7424" i="25"/>
  <x:c r="D7424" i="25"/>
  <x:c r="E7424" i="25"/>
  <x:c r="F7424" i="25"/>
  <x:c r="G7424" i="25"/>
  <x:c r="H7424" i="25"/>
  <x:c r="I7424" i="25"/>
  <x:c r="J7424" i="25"/>
  <x:c r="K7424" i="25"/>
  <x:c r="L7424" i="25"/>
  <x:c r="M7424" i="25"/>
  <x:c r="N7424" i="25"/>
  <x:c r="P7424" i="25"/>
  <x:c r="Q7424" i="25"/>
  <x:c r="R7424" i="25"/>
  <x:c r="A7425" i="25"/>
  <x:c r="B7425" i="25"/>
  <x:c r="C7425" i="25"/>
  <x:c r="D7425" i="25"/>
  <x:c r="E7425" i="25"/>
  <x:c r="F7425" i="25"/>
  <x:c r="G7425" i="25"/>
  <x:c r="H7425" i="25"/>
  <x:c r="I7425" i="25"/>
  <x:c r="J7425" i="25"/>
  <x:c r="K7425" i="25"/>
  <x:c r="L7425" i="25"/>
  <x:c r="M7425" i="25"/>
  <x:c r="N7425" i="25"/>
  <x:c r="P7425" i="25"/>
  <x:c r="Q7425" i="25"/>
  <x:c r="R7425" i="25"/>
  <x:c r="A7426" i="25"/>
  <x:c r="B7426" i="25"/>
  <x:c r="C7426" i="25"/>
  <x:c r="D7426" i="25"/>
  <x:c r="E7426" i="25"/>
  <x:c r="F7426" i="25"/>
  <x:c r="G7426" i="25"/>
  <x:c r="H7426" i="25"/>
  <x:c r="I7426" i="25"/>
  <x:c r="J7426" i="25"/>
  <x:c r="K7426" i="25"/>
  <x:c r="L7426" i="25"/>
  <x:c r="M7426" i="25"/>
  <x:c r="N7426" i="25"/>
  <x:c r="P7426" i="25"/>
  <x:c r="Q7426" i="25"/>
  <x:c r="R7426" i="25"/>
  <x:c r="A7427" i="25"/>
  <x:c r="B7427" i="25"/>
  <x:c r="C7427" i="25"/>
  <x:c r="D7427" i="25"/>
  <x:c r="E7427" i="25"/>
  <x:c r="F7427" i="25"/>
  <x:c r="G7427" i="25"/>
  <x:c r="H7427" i="25"/>
  <x:c r="I7427" i="25"/>
  <x:c r="J7427" i="25"/>
  <x:c r="K7427" i="25"/>
  <x:c r="L7427" i="25"/>
  <x:c r="M7427" i="25"/>
  <x:c r="N7427" i="25"/>
  <x:c r="P7427" i="25"/>
  <x:c r="Q7427" i="25"/>
  <x:c r="R7427" i="25"/>
  <x:c r="A7428" i="25"/>
  <x:c r="B7428" i="25"/>
  <x:c r="C7428" i="25"/>
  <x:c r="D7428" i="25"/>
  <x:c r="E7428" i="25"/>
  <x:c r="F7428" i="25"/>
  <x:c r="G7428" i="25"/>
  <x:c r="H7428" i="25"/>
  <x:c r="I7428" i="25"/>
  <x:c r="J7428" i="25"/>
  <x:c r="K7428" i="25"/>
  <x:c r="L7428" i="25"/>
  <x:c r="M7428" i="25"/>
  <x:c r="N7428" i="25"/>
  <x:c r="P7428" i="25"/>
  <x:c r="Q7428" i="25"/>
  <x:c r="R7428" i="25"/>
  <x:c r="A7429" i="25"/>
  <x:c r="B7429" i="25"/>
  <x:c r="C7429" i="25"/>
  <x:c r="D7429" i="25"/>
  <x:c r="E7429" i="25"/>
  <x:c r="F7429" i="25"/>
  <x:c r="G7429" i="25"/>
  <x:c r="H7429" i="25"/>
  <x:c r="I7429" i="25"/>
  <x:c r="J7429" i="25"/>
  <x:c r="K7429" i="25"/>
  <x:c r="L7429" i="25"/>
  <x:c r="M7429" i="25"/>
  <x:c r="N7429" i="25"/>
  <x:c r="P7429" i="25"/>
  <x:c r="Q7429" i="25"/>
  <x:c r="R7429" i="25"/>
  <x:c r="A7430" i="25"/>
  <x:c r="B7430" i="25"/>
  <x:c r="C7430" i="25"/>
  <x:c r="D7430" i="25"/>
  <x:c r="E7430" i="25"/>
  <x:c r="F7430" i="25"/>
  <x:c r="G7430" i="25"/>
  <x:c r="H7430" i="25"/>
  <x:c r="I7430" i="25"/>
  <x:c r="J7430" i="25"/>
  <x:c r="K7430" i="25"/>
  <x:c r="L7430" i="25"/>
  <x:c r="M7430" i="25"/>
  <x:c r="N7430" i="25"/>
  <x:c r="P7430" i="25"/>
  <x:c r="Q7430" i="25"/>
  <x:c r="R7430" i="25"/>
  <x:c r="A7431" i="25"/>
  <x:c r="B7431" i="25"/>
  <x:c r="C7431" i="25"/>
  <x:c r="D7431" i="25"/>
  <x:c r="E7431" i="25"/>
  <x:c r="F7431" i="25"/>
  <x:c r="G7431" i="25"/>
  <x:c r="H7431" i="25"/>
  <x:c r="I7431" i="25"/>
  <x:c r="J7431" i="25"/>
  <x:c r="K7431" i="25"/>
  <x:c r="L7431" i="25"/>
  <x:c r="M7431" i="25"/>
  <x:c r="N7431" i="25"/>
  <x:c r="P7431" i="25"/>
  <x:c r="Q7431" i="25"/>
  <x:c r="R7431" i="25"/>
  <x:c r="A7432" i="25"/>
  <x:c r="B7432" i="25"/>
  <x:c r="C7432" i="25"/>
  <x:c r="D7432" i="25"/>
  <x:c r="E7432" i="25"/>
  <x:c r="F7432" i="25"/>
  <x:c r="G7432" i="25"/>
  <x:c r="H7432" i="25"/>
  <x:c r="I7432" i="25"/>
  <x:c r="J7432" i="25"/>
  <x:c r="K7432" i="25"/>
  <x:c r="L7432" i="25"/>
  <x:c r="M7432" i="25"/>
  <x:c r="N7432" i="25"/>
  <x:c r="P7432" i="25"/>
  <x:c r="Q7432" i="25"/>
  <x:c r="R7432" i="25"/>
  <x:c r="A7433" i="25"/>
  <x:c r="B7433" i="25"/>
  <x:c r="C7433" i="25"/>
  <x:c r="D7433" i="25"/>
  <x:c r="E7433" i="25"/>
  <x:c r="F7433" i="25"/>
  <x:c r="G7433" i="25"/>
  <x:c r="H7433" i="25"/>
  <x:c r="I7433" i="25"/>
  <x:c r="J7433" i="25"/>
  <x:c r="K7433" i="25"/>
  <x:c r="L7433" i="25"/>
  <x:c r="M7433" i="25"/>
  <x:c r="N7433" i="25"/>
  <x:c r="P7433" i="25"/>
  <x:c r="Q7433" i="25"/>
  <x:c r="R7433" i="25"/>
  <x:c r="A7434" i="25"/>
  <x:c r="B7434" i="25"/>
  <x:c r="C7434" i="25"/>
  <x:c r="D7434" i="25"/>
  <x:c r="E7434" i="25"/>
  <x:c r="F7434" i="25"/>
  <x:c r="G7434" i="25"/>
  <x:c r="H7434" i="25"/>
  <x:c r="I7434" i="25"/>
  <x:c r="J7434" i="25"/>
  <x:c r="K7434" i="25"/>
  <x:c r="L7434" i="25"/>
  <x:c r="M7434" i="25"/>
  <x:c r="N7434" i="25"/>
  <x:c r="P7434" i="25"/>
  <x:c r="Q7434" i="25"/>
  <x:c r="R7434" i="25"/>
  <x:c r="A7435" i="25"/>
  <x:c r="B7435" i="25"/>
  <x:c r="C7435" i="25"/>
  <x:c r="D7435" i="25"/>
  <x:c r="E7435" i="25"/>
  <x:c r="F7435" i="25"/>
  <x:c r="G7435" i="25"/>
  <x:c r="H7435" i="25"/>
  <x:c r="I7435" i="25"/>
  <x:c r="J7435" i="25"/>
  <x:c r="K7435" i="25"/>
  <x:c r="L7435" i="25"/>
  <x:c r="M7435" i="25"/>
  <x:c r="N7435" i="25"/>
  <x:c r="P7435" i="25"/>
  <x:c r="Q7435" i="25"/>
  <x:c r="R7435" i="25"/>
  <x:c r="A7436" i="25"/>
  <x:c r="B7436" i="25"/>
  <x:c r="C7436" i="25"/>
  <x:c r="D7436" i="25"/>
  <x:c r="E7436" i="25"/>
  <x:c r="F7436" i="25"/>
  <x:c r="G7436" i="25"/>
  <x:c r="H7436" i="25"/>
  <x:c r="I7436" i="25"/>
  <x:c r="J7436" i="25"/>
  <x:c r="K7436" i="25"/>
  <x:c r="L7436" i="25"/>
  <x:c r="M7436" i="25"/>
  <x:c r="N7436" i="25"/>
  <x:c r="P7436" i="25"/>
  <x:c r="Q7436" i="25"/>
  <x:c r="R7436" i="25"/>
  <x:c r="A7437" i="25"/>
  <x:c r="B7437" i="25"/>
  <x:c r="C7437" i="25"/>
  <x:c r="D7437" i="25"/>
  <x:c r="E7437" i="25"/>
  <x:c r="F7437" i="25"/>
  <x:c r="G7437" i="25"/>
  <x:c r="H7437" i="25"/>
  <x:c r="I7437" i="25"/>
  <x:c r="J7437" i="25"/>
  <x:c r="K7437" i="25"/>
  <x:c r="L7437" i="25"/>
  <x:c r="M7437" i="25"/>
  <x:c r="N7437" i="25"/>
  <x:c r="P7437" i="25"/>
  <x:c r="Q7437" i="25"/>
  <x:c r="R7437" i="25"/>
  <x:c r="A7438" i="25"/>
  <x:c r="B7438" i="25"/>
  <x:c r="C7438" i="25"/>
  <x:c r="D7438" i="25"/>
  <x:c r="E7438" i="25"/>
  <x:c r="F7438" i="25"/>
  <x:c r="G7438" i="25"/>
  <x:c r="H7438" i="25"/>
  <x:c r="I7438" i="25"/>
  <x:c r="J7438" i="25"/>
  <x:c r="K7438" i="25"/>
  <x:c r="L7438" i="25"/>
  <x:c r="M7438" i="25"/>
  <x:c r="N7438" i="25"/>
  <x:c r="P7438" i="25"/>
  <x:c r="Q7438" i="25"/>
  <x:c r="R7438" i="25"/>
  <x:c r="A7439" i="25"/>
  <x:c r="B7439" i="25"/>
  <x:c r="C7439" i="25"/>
  <x:c r="D7439" i="25"/>
  <x:c r="E7439" i="25"/>
  <x:c r="F7439" i="25"/>
  <x:c r="G7439" i="25"/>
  <x:c r="H7439" i="25"/>
  <x:c r="I7439" i="25"/>
  <x:c r="J7439" i="25"/>
  <x:c r="K7439" i="25"/>
  <x:c r="L7439" i="25"/>
  <x:c r="M7439" i="25"/>
  <x:c r="N7439" i="25"/>
  <x:c r="P7439" i="25"/>
  <x:c r="Q7439" i="25"/>
  <x:c r="R7439" i="25"/>
  <x:c r="A7440" i="25"/>
  <x:c r="B7440" i="25"/>
  <x:c r="C7440" i="25"/>
  <x:c r="D7440" i="25"/>
  <x:c r="E7440" i="25"/>
  <x:c r="F7440" i="25"/>
  <x:c r="G7440" i="25"/>
  <x:c r="H7440" i="25"/>
  <x:c r="I7440" i="25"/>
  <x:c r="J7440" i="25"/>
  <x:c r="K7440" i="25"/>
  <x:c r="L7440" i="25"/>
  <x:c r="M7440" i="25"/>
  <x:c r="N7440" i="25"/>
  <x:c r="P7440" i="25"/>
  <x:c r="Q7440" i="25"/>
  <x:c r="R7440" i="25"/>
  <x:c r="A7441" i="25"/>
  <x:c r="B7441" i="25"/>
  <x:c r="C7441" i="25"/>
  <x:c r="D7441" i="25"/>
  <x:c r="E7441" i="25"/>
  <x:c r="F7441" i="25"/>
  <x:c r="G7441" i="25"/>
  <x:c r="H7441" i="25"/>
  <x:c r="I7441" i="25"/>
  <x:c r="J7441" i="25"/>
  <x:c r="K7441" i="25"/>
  <x:c r="L7441" i="25"/>
  <x:c r="M7441" i="25"/>
  <x:c r="N7441" i="25"/>
  <x:c r="P7441" i="25"/>
  <x:c r="Q7441" i="25"/>
  <x:c r="R7441" i="25"/>
  <x:c r="A7442" i="25"/>
  <x:c r="B7442" i="25"/>
  <x:c r="C7442" i="25"/>
  <x:c r="D7442" i="25"/>
  <x:c r="E7442" i="25"/>
  <x:c r="F7442" i="25"/>
  <x:c r="G7442" i="25"/>
  <x:c r="H7442" i="25"/>
  <x:c r="I7442" i="25"/>
  <x:c r="J7442" i="25"/>
  <x:c r="K7442" i="25"/>
  <x:c r="L7442" i="25"/>
  <x:c r="M7442" i="25"/>
  <x:c r="N7442" i="25"/>
  <x:c r="P7442" i="25"/>
  <x:c r="Q7442" i="25"/>
  <x:c r="R7442" i="25"/>
  <x:c r="A7443" i="25"/>
  <x:c r="B7443" i="25"/>
  <x:c r="C7443" i="25"/>
  <x:c r="D7443" i="25"/>
  <x:c r="E7443" i="25"/>
  <x:c r="F7443" i="25"/>
  <x:c r="G7443" i="25"/>
  <x:c r="H7443" i="25"/>
  <x:c r="I7443" i="25"/>
  <x:c r="J7443" i="25"/>
  <x:c r="K7443" i="25"/>
  <x:c r="L7443" i="25"/>
  <x:c r="M7443" i="25"/>
  <x:c r="N7443" i="25"/>
  <x:c r="P7443" i="25"/>
  <x:c r="Q7443" i="25"/>
  <x:c r="R7443" i="25"/>
  <x:c r="A7444" i="25"/>
  <x:c r="B7444" i="25"/>
  <x:c r="C7444" i="25"/>
  <x:c r="D7444" i="25"/>
  <x:c r="E7444" i="25"/>
  <x:c r="F7444" i="25"/>
  <x:c r="G7444" i="25"/>
  <x:c r="H7444" i="25"/>
  <x:c r="I7444" i="25"/>
  <x:c r="J7444" i="25"/>
  <x:c r="K7444" i="25"/>
  <x:c r="L7444" i="25"/>
  <x:c r="M7444" i="25"/>
  <x:c r="N7444" i="25"/>
  <x:c r="P7444" i="25"/>
  <x:c r="Q7444" i="25"/>
  <x:c r="R7444" i="25"/>
  <x:c r="A7445" i="25"/>
  <x:c r="B7445" i="25"/>
  <x:c r="C7445" i="25"/>
  <x:c r="D7445" i="25"/>
  <x:c r="E7445" i="25"/>
  <x:c r="F7445" i="25"/>
  <x:c r="G7445" i="25"/>
  <x:c r="H7445" i="25"/>
  <x:c r="I7445" i="25"/>
  <x:c r="J7445" i="25"/>
  <x:c r="K7445" i="25"/>
  <x:c r="L7445" i="25"/>
  <x:c r="M7445" i="25"/>
  <x:c r="N7445" i="25"/>
  <x:c r="P7445" i="25"/>
  <x:c r="Q7445" i="25"/>
  <x:c r="R7445" i="25"/>
  <x:c r="A7446" i="25"/>
  <x:c r="B7446" i="25"/>
  <x:c r="C7446" i="25"/>
  <x:c r="D7446" i="25"/>
  <x:c r="E7446" i="25"/>
  <x:c r="F7446" i="25"/>
  <x:c r="G7446" i="25"/>
  <x:c r="H7446" i="25"/>
  <x:c r="I7446" i="25"/>
  <x:c r="J7446" i="25"/>
  <x:c r="K7446" i="25"/>
  <x:c r="L7446" i="25"/>
  <x:c r="M7446" i="25"/>
  <x:c r="N7446" i="25"/>
  <x:c r="P7446" i="25"/>
  <x:c r="Q7446" i="25"/>
  <x:c r="R7446" i="25"/>
  <x:c r="A7447" i="25"/>
  <x:c r="B7447" i="25"/>
  <x:c r="C7447" i="25"/>
  <x:c r="D7447" i="25"/>
  <x:c r="E7447" i="25"/>
  <x:c r="F7447" i="25"/>
  <x:c r="G7447" i="25"/>
  <x:c r="H7447" i="25"/>
  <x:c r="I7447" i="25"/>
  <x:c r="J7447" i="25"/>
  <x:c r="K7447" i="25"/>
  <x:c r="L7447" i="25"/>
  <x:c r="M7447" i="25"/>
  <x:c r="N7447" i="25"/>
  <x:c r="P7447" i="25"/>
  <x:c r="Q7447" i="25"/>
  <x:c r="R7447" i="25"/>
  <x:c r="A7448" i="25"/>
  <x:c r="B7448" i="25"/>
  <x:c r="C7448" i="25"/>
  <x:c r="D7448" i="25"/>
  <x:c r="E7448" i="25"/>
  <x:c r="F7448" i="25"/>
  <x:c r="G7448" i="25"/>
  <x:c r="H7448" i="25"/>
  <x:c r="I7448" i="25"/>
  <x:c r="J7448" i="25"/>
  <x:c r="K7448" i="25"/>
  <x:c r="L7448" i="25"/>
  <x:c r="M7448" i="25"/>
  <x:c r="N7448" i="25"/>
  <x:c r="P7448" i="25"/>
  <x:c r="Q7448" i="25"/>
  <x:c r="R7448" i="25"/>
  <x:c r="A7449" i="25"/>
  <x:c r="B7449" i="25"/>
  <x:c r="C7449" i="25"/>
  <x:c r="D7449" i="25"/>
  <x:c r="E7449" i="25"/>
  <x:c r="F7449" i="25"/>
  <x:c r="G7449" i="25"/>
  <x:c r="H7449" i="25"/>
  <x:c r="I7449" i="25"/>
  <x:c r="J7449" i="25"/>
  <x:c r="K7449" i="25"/>
  <x:c r="L7449" i="25"/>
  <x:c r="M7449" i="25"/>
  <x:c r="N7449" i="25"/>
  <x:c r="P7449" i="25"/>
  <x:c r="Q7449" i="25"/>
  <x:c r="R7449" i="25"/>
  <x:c r="A7450" i="25"/>
  <x:c r="B7450" i="25"/>
  <x:c r="C7450" i="25"/>
  <x:c r="D7450" i="25"/>
  <x:c r="E7450" i="25"/>
  <x:c r="F7450" i="25"/>
  <x:c r="G7450" i="25"/>
  <x:c r="H7450" i="25"/>
  <x:c r="I7450" i="25"/>
  <x:c r="J7450" i="25"/>
  <x:c r="K7450" i="25"/>
  <x:c r="L7450" i="25"/>
  <x:c r="M7450" i="25"/>
  <x:c r="N7450" i="25"/>
  <x:c r="P7450" i="25"/>
  <x:c r="Q7450" i="25"/>
  <x:c r="R7450" i="25"/>
  <x:c r="A7451" i="25"/>
  <x:c r="B7451" i="25"/>
  <x:c r="C7451" i="25"/>
  <x:c r="D7451" i="25"/>
  <x:c r="E7451" i="25"/>
  <x:c r="F7451" i="25"/>
  <x:c r="G7451" i="25"/>
  <x:c r="H7451" i="25"/>
  <x:c r="I7451" i="25"/>
  <x:c r="J7451" i="25"/>
  <x:c r="K7451" i="25"/>
  <x:c r="L7451" i="25"/>
  <x:c r="M7451" i="25"/>
  <x:c r="N7451" i="25"/>
  <x:c r="P7451" i="25"/>
  <x:c r="Q7451" i="25"/>
  <x:c r="R7451" i="25"/>
  <x:c r="A7452" i="25"/>
  <x:c r="B7452" i="25"/>
  <x:c r="C7452" i="25"/>
  <x:c r="D7452" i="25"/>
  <x:c r="E7452" i="25"/>
  <x:c r="F7452" i="25"/>
  <x:c r="G7452" i="25"/>
  <x:c r="H7452" i="25"/>
  <x:c r="I7452" i="25"/>
  <x:c r="J7452" i="25"/>
  <x:c r="K7452" i="25"/>
  <x:c r="L7452" i="25"/>
  <x:c r="M7452" i="25"/>
  <x:c r="N7452" i="25"/>
  <x:c r="P7452" i="25"/>
  <x:c r="Q7452" i="25"/>
  <x:c r="R7452" i="25"/>
  <x:c r="A7453" i="25"/>
  <x:c r="B7453" i="25"/>
  <x:c r="C7453" i="25"/>
  <x:c r="D7453" i="25"/>
  <x:c r="E7453" i="25"/>
  <x:c r="F7453" i="25"/>
  <x:c r="G7453" i="25"/>
  <x:c r="H7453" i="25"/>
  <x:c r="I7453" i="25"/>
  <x:c r="J7453" i="25"/>
  <x:c r="K7453" i="25"/>
  <x:c r="L7453" i="25"/>
  <x:c r="M7453" i="25"/>
  <x:c r="N7453" i="25"/>
  <x:c r="P7453" i="25"/>
  <x:c r="Q7453" i="25"/>
  <x:c r="R7453" i="25"/>
  <x:c r="A7454" i="25"/>
  <x:c r="B7454" i="25"/>
  <x:c r="C7454" i="25"/>
  <x:c r="D7454" i="25"/>
  <x:c r="E7454" i="25"/>
  <x:c r="F7454" i="25"/>
  <x:c r="G7454" i="25"/>
  <x:c r="H7454" i="25"/>
  <x:c r="I7454" i="25"/>
  <x:c r="J7454" i="25"/>
  <x:c r="K7454" i="25"/>
  <x:c r="L7454" i="25"/>
  <x:c r="M7454" i="25"/>
  <x:c r="N7454" i="25"/>
  <x:c r="P7454" i="25"/>
  <x:c r="Q7454" i="25"/>
  <x:c r="R7454" i="25"/>
  <x:c r="A7455" i="25"/>
  <x:c r="B7455" i="25"/>
  <x:c r="C7455" i="25"/>
  <x:c r="D7455" i="25"/>
  <x:c r="E7455" i="25"/>
  <x:c r="F7455" i="25"/>
  <x:c r="G7455" i="25"/>
  <x:c r="H7455" i="25"/>
  <x:c r="I7455" i="25"/>
  <x:c r="J7455" i="25"/>
  <x:c r="K7455" i="25"/>
  <x:c r="L7455" i="25"/>
  <x:c r="M7455" i="25"/>
  <x:c r="N7455" i="25"/>
  <x:c r="P7455" i="25"/>
  <x:c r="Q7455" i="25"/>
  <x:c r="R7455" i="25"/>
  <x:c r="A7456" i="25"/>
  <x:c r="B7456" i="25"/>
  <x:c r="C7456" i="25"/>
  <x:c r="D7456" i="25"/>
  <x:c r="E7456" i="25"/>
  <x:c r="F7456" i="25"/>
  <x:c r="G7456" i="25"/>
  <x:c r="H7456" i="25"/>
  <x:c r="I7456" i="25"/>
  <x:c r="J7456" i="25"/>
  <x:c r="K7456" i="25"/>
  <x:c r="L7456" i="25"/>
  <x:c r="M7456" i="25"/>
  <x:c r="N7456" i="25"/>
  <x:c r="P7456" i="25"/>
  <x:c r="Q7456" i="25"/>
  <x:c r="R7456" i="25"/>
  <x:c r="A7457" i="25"/>
  <x:c r="B7457" i="25"/>
  <x:c r="C7457" i="25"/>
  <x:c r="D7457" i="25"/>
  <x:c r="E7457" i="25"/>
  <x:c r="F7457" i="25"/>
  <x:c r="G7457" i="25"/>
  <x:c r="H7457" i="25"/>
  <x:c r="I7457" i="25"/>
  <x:c r="J7457" i="25"/>
  <x:c r="K7457" i="25"/>
  <x:c r="L7457" i="25"/>
  <x:c r="M7457" i="25"/>
  <x:c r="N7457" i="25"/>
  <x:c r="P7457" i="25"/>
  <x:c r="Q7457" i="25"/>
  <x:c r="R7457" i="25"/>
  <x:c r="A7458" i="25"/>
  <x:c r="B7458" i="25"/>
  <x:c r="C7458" i="25"/>
  <x:c r="D7458" i="25"/>
  <x:c r="E7458" i="25"/>
  <x:c r="F7458" i="25"/>
  <x:c r="G7458" i="25"/>
  <x:c r="H7458" i="25"/>
  <x:c r="I7458" i="25"/>
  <x:c r="J7458" i="25"/>
  <x:c r="K7458" i="25"/>
  <x:c r="L7458" i="25"/>
  <x:c r="M7458" i="25"/>
  <x:c r="N7458" i="25"/>
  <x:c r="P7458" i="25"/>
  <x:c r="Q7458" i="25"/>
  <x:c r="R7458" i="25"/>
  <x:c r="A7459" i="25"/>
  <x:c r="B7459" i="25"/>
  <x:c r="C7459" i="25"/>
  <x:c r="D7459" i="25"/>
  <x:c r="E7459" i="25"/>
  <x:c r="F7459" i="25"/>
  <x:c r="G7459" i="25"/>
  <x:c r="H7459" i="25"/>
  <x:c r="I7459" i="25"/>
  <x:c r="J7459" i="25"/>
  <x:c r="K7459" i="25"/>
  <x:c r="L7459" i="25"/>
  <x:c r="M7459" i="25"/>
  <x:c r="N7459" i="25"/>
  <x:c r="P7459" i="25"/>
  <x:c r="Q7459" i="25"/>
  <x:c r="R7459" i="25"/>
  <x:c r="A7460" i="25"/>
  <x:c r="B7460" i="25"/>
  <x:c r="C7460" i="25"/>
  <x:c r="D7460" i="25"/>
  <x:c r="E7460" i="25"/>
  <x:c r="F7460" i="25"/>
  <x:c r="G7460" i="25"/>
  <x:c r="H7460" i="25"/>
  <x:c r="I7460" i="25"/>
  <x:c r="J7460" i="25"/>
  <x:c r="K7460" i="25"/>
  <x:c r="L7460" i="25"/>
  <x:c r="M7460" i="25"/>
  <x:c r="N7460" i="25"/>
  <x:c r="P7460" i="25"/>
  <x:c r="Q7460" i="25"/>
  <x:c r="R7460" i="25"/>
  <x:c r="A7461" i="25"/>
  <x:c r="B7461" i="25"/>
  <x:c r="C7461" i="25"/>
  <x:c r="D7461" i="25"/>
  <x:c r="E7461" i="25"/>
  <x:c r="F7461" i="25"/>
  <x:c r="G7461" i="25"/>
  <x:c r="H7461" i="25"/>
  <x:c r="I7461" i="25"/>
  <x:c r="J7461" i="25"/>
  <x:c r="K7461" i="25"/>
  <x:c r="L7461" i="25"/>
  <x:c r="M7461" i="25"/>
  <x:c r="N7461" i="25"/>
  <x:c r="P7461" i="25"/>
  <x:c r="Q7461" i="25"/>
  <x:c r="R7461" i="25"/>
  <x:c r="A7462" i="25"/>
  <x:c r="B7462" i="25"/>
  <x:c r="C7462" i="25"/>
  <x:c r="D7462" i="25"/>
  <x:c r="E7462" i="25"/>
  <x:c r="F7462" i="25"/>
  <x:c r="G7462" i="25"/>
  <x:c r="H7462" i="25"/>
  <x:c r="I7462" i="25"/>
  <x:c r="J7462" i="25"/>
  <x:c r="K7462" i="25"/>
  <x:c r="L7462" i="25"/>
  <x:c r="M7462" i="25"/>
  <x:c r="N7462" i="25"/>
  <x:c r="P7462" i="25"/>
  <x:c r="Q7462" i="25"/>
  <x:c r="R7462" i="25"/>
  <x:c r="A7463" i="25"/>
  <x:c r="B7463" i="25"/>
  <x:c r="C7463" i="25"/>
  <x:c r="D7463" i="25"/>
  <x:c r="E7463" i="25"/>
  <x:c r="F7463" i="25"/>
  <x:c r="G7463" i="25"/>
  <x:c r="H7463" i="25"/>
  <x:c r="I7463" i="25"/>
  <x:c r="J7463" i="25"/>
  <x:c r="K7463" i="25"/>
  <x:c r="L7463" i="25"/>
  <x:c r="M7463" i="25"/>
  <x:c r="N7463" i="25"/>
  <x:c r="P7463" i="25"/>
  <x:c r="Q7463" i="25"/>
  <x:c r="R7463" i="25"/>
  <x:c r="A7464" i="25"/>
  <x:c r="B7464" i="25"/>
  <x:c r="C7464" i="25"/>
  <x:c r="D7464" i="25"/>
  <x:c r="E7464" i="25"/>
  <x:c r="F7464" i="25"/>
  <x:c r="G7464" i="25"/>
  <x:c r="H7464" i="25"/>
  <x:c r="I7464" i="25"/>
  <x:c r="J7464" i="25"/>
  <x:c r="K7464" i="25"/>
  <x:c r="L7464" i="25"/>
  <x:c r="M7464" i="25"/>
  <x:c r="N7464" i="25"/>
  <x:c r="P7464" i="25"/>
  <x:c r="Q7464" i="25"/>
  <x:c r="R7464" i="25"/>
  <x:c r="A7465" i="25"/>
  <x:c r="B7465" i="25"/>
  <x:c r="C7465" i="25"/>
  <x:c r="D7465" i="25"/>
  <x:c r="E7465" i="25"/>
  <x:c r="F7465" i="25"/>
  <x:c r="G7465" i="25"/>
  <x:c r="H7465" i="25"/>
  <x:c r="I7465" i="25"/>
  <x:c r="J7465" i="25"/>
  <x:c r="K7465" i="25"/>
  <x:c r="L7465" i="25"/>
  <x:c r="M7465" i="25"/>
  <x:c r="N7465" i="25"/>
  <x:c r="P7465" i="25"/>
  <x:c r="Q7465" i="25"/>
  <x:c r="R7465" i="25"/>
  <x:c r="A7466" i="25"/>
  <x:c r="B7466" i="25"/>
  <x:c r="C7466" i="25"/>
  <x:c r="D7466" i="25"/>
  <x:c r="E7466" i="25"/>
  <x:c r="F7466" i="25"/>
  <x:c r="G7466" i="25"/>
  <x:c r="H7466" i="25"/>
  <x:c r="I7466" i="25"/>
  <x:c r="J7466" i="25"/>
  <x:c r="K7466" i="25"/>
  <x:c r="L7466" i="25"/>
  <x:c r="M7466" i="25"/>
  <x:c r="N7466" i="25"/>
  <x:c r="P7466" i="25"/>
  <x:c r="Q7466" i="25"/>
  <x:c r="R7466" i="25"/>
  <x:c r="A7467" i="25"/>
  <x:c r="B7467" i="25"/>
  <x:c r="C7467" i="25"/>
  <x:c r="D7467" i="25"/>
  <x:c r="E7467" i="25"/>
  <x:c r="F7467" i="25"/>
  <x:c r="G7467" i="25"/>
  <x:c r="H7467" i="25"/>
  <x:c r="I7467" i="25"/>
  <x:c r="J7467" i="25"/>
  <x:c r="K7467" i="25"/>
  <x:c r="L7467" i="25"/>
  <x:c r="M7467" i="25"/>
  <x:c r="N7467" i="25"/>
  <x:c r="P7467" i="25"/>
  <x:c r="Q7467" i="25"/>
  <x:c r="R7467" i="25"/>
  <x:c r="A7468" i="25"/>
  <x:c r="B7468" i="25"/>
  <x:c r="C7468" i="25"/>
  <x:c r="D7468" i="25"/>
  <x:c r="E7468" i="25"/>
  <x:c r="F7468" i="25"/>
  <x:c r="G7468" i="25"/>
  <x:c r="H7468" i="25"/>
  <x:c r="I7468" i="25"/>
  <x:c r="J7468" i="25"/>
  <x:c r="K7468" i="25"/>
  <x:c r="L7468" i="25"/>
  <x:c r="M7468" i="25"/>
  <x:c r="N7468" i="25"/>
  <x:c r="P7468" i="25"/>
  <x:c r="Q7468" i="25"/>
  <x:c r="R7468" i="25"/>
  <x:c r="A7469" i="25"/>
  <x:c r="B7469" i="25"/>
  <x:c r="C7469" i="25"/>
  <x:c r="D7469" i="25"/>
  <x:c r="E7469" i="25"/>
  <x:c r="F7469" i="25"/>
  <x:c r="G7469" i="25"/>
  <x:c r="H7469" i="25"/>
  <x:c r="I7469" i="25"/>
  <x:c r="J7469" i="25"/>
  <x:c r="K7469" i="25"/>
  <x:c r="L7469" i="25"/>
  <x:c r="M7469" i="25"/>
  <x:c r="N7469" i="25"/>
  <x:c r="P7469" i="25"/>
  <x:c r="Q7469" i="25"/>
  <x:c r="R7469" i="25"/>
  <x:c r="A7470" i="25"/>
  <x:c r="B7470" i="25"/>
  <x:c r="C7470" i="25"/>
  <x:c r="D7470" i="25"/>
  <x:c r="E7470" i="25"/>
  <x:c r="F7470" i="25"/>
  <x:c r="G7470" i="25"/>
  <x:c r="H7470" i="25"/>
  <x:c r="I7470" i="25"/>
  <x:c r="J7470" i="25"/>
  <x:c r="K7470" i="25"/>
  <x:c r="L7470" i="25"/>
  <x:c r="M7470" i="25"/>
  <x:c r="N7470" i="25"/>
  <x:c r="P7470" i="25"/>
  <x:c r="Q7470" i="25"/>
  <x:c r="R7470" i="25"/>
  <x:c r="A7471" i="25"/>
  <x:c r="B7471" i="25"/>
  <x:c r="C7471" i="25"/>
  <x:c r="D7471" i="25"/>
  <x:c r="E7471" i="25"/>
  <x:c r="F7471" i="25"/>
  <x:c r="G7471" i="25"/>
  <x:c r="H7471" i="25"/>
  <x:c r="I7471" i="25"/>
  <x:c r="J7471" i="25"/>
  <x:c r="K7471" i="25"/>
  <x:c r="L7471" i="25"/>
  <x:c r="M7471" i="25"/>
  <x:c r="N7471" i="25"/>
  <x:c r="P7471" i="25"/>
  <x:c r="Q7471" i="25"/>
  <x:c r="R7471" i="25"/>
  <x:c r="A7472" i="25"/>
  <x:c r="B7472" i="25"/>
  <x:c r="C7472" i="25"/>
  <x:c r="D7472" i="25"/>
  <x:c r="E7472" i="25"/>
  <x:c r="F7472" i="25"/>
  <x:c r="G7472" i="25"/>
  <x:c r="H7472" i="25"/>
  <x:c r="I7472" i="25"/>
  <x:c r="J7472" i="25"/>
  <x:c r="K7472" i="25"/>
  <x:c r="L7472" i="25"/>
  <x:c r="M7472" i="25"/>
  <x:c r="N7472" i="25"/>
  <x:c r="P7472" i="25"/>
  <x:c r="Q7472" i="25"/>
  <x:c r="R7472" i="25"/>
  <x:c r="A7473" i="25"/>
  <x:c r="B7473" i="25"/>
  <x:c r="C7473" i="25"/>
  <x:c r="D7473" i="25"/>
  <x:c r="E7473" i="25"/>
  <x:c r="F7473" i="25"/>
  <x:c r="G7473" i="25"/>
  <x:c r="H7473" i="25"/>
  <x:c r="I7473" i="25"/>
  <x:c r="J7473" i="25"/>
  <x:c r="K7473" i="25"/>
  <x:c r="L7473" i="25"/>
  <x:c r="M7473" i="25"/>
  <x:c r="N7473" i="25"/>
  <x:c r="P7473" i="25"/>
  <x:c r="Q7473" i="25"/>
  <x:c r="R7473" i="25"/>
  <x:c r="A7474" i="25"/>
  <x:c r="B7474" i="25"/>
  <x:c r="C7474" i="25"/>
  <x:c r="D7474" i="25"/>
  <x:c r="E7474" i="25"/>
  <x:c r="F7474" i="25"/>
  <x:c r="G7474" i="25"/>
  <x:c r="H7474" i="25"/>
  <x:c r="I7474" i="25"/>
  <x:c r="J7474" i="25"/>
  <x:c r="K7474" i="25"/>
  <x:c r="L7474" i="25"/>
  <x:c r="M7474" i="25"/>
  <x:c r="N7474" i="25"/>
  <x:c r="P7474" i="25"/>
  <x:c r="Q7474" i="25"/>
  <x:c r="R7474" i="25"/>
  <x:c r="A7475" i="25"/>
  <x:c r="B7475" i="25"/>
  <x:c r="C7475" i="25"/>
  <x:c r="D7475" i="25"/>
  <x:c r="E7475" i="25"/>
  <x:c r="F7475" i="25"/>
  <x:c r="G7475" i="25"/>
  <x:c r="H7475" i="25"/>
  <x:c r="I7475" i="25"/>
  <x:c r="J7475" i="25"/>
  <x:c r="K7475" i="25"/>
  <x:c r="L7475" i="25"/>
  <x:c r="M7475" i="25"/>
  <x:c r="N7475" i="25"/>
  <x:c r="P7475" i="25"/>
  <x:c r="Q7475" i="25"/>
  <x:c r="R7475" i="25"/>
  <x:c r="A7476" i="25"/>
  <x:c r="B7476" i="25"/>
  <x:c r="C7476" i="25"/>
  <x:c r="D7476" i="25"/>
  <x:c r="E7476" i="25"/>
  <x:c r="F7476" i="25"/>
  <x:c r="G7476" i="25"/>
  <x:c r="H7476" i="25"/>
  <x:c r="I7476" i="25"/>
  <x:c r="J7476" i="25"/>
  <x:c r="K7476" i="25"/>
  <x:c r="L7476" i="25"/>
  <x:c r="M7476" i="25"/>
  <x:c r="N7476" i="25"/>
  <x:c r="P7476" i="25"/>
  <x:c r="Q7476" i="25"/>
  <x:c r="R7476" i="25"/>
  <x:c r="A7477" i="25"/>
  <x:c r="B7477" i="25"/>
  <x:c r="C7477" i="25"/>
  <x:c r="D7477" i="25"/>
  <x:c r="E7477" i="25"/>
  <x:c r="F7477" i="25"/>
  <x:c r="G7477" i="25"/>
  <x:c r="H7477" i="25"/>
  <x:c r="I7477" i="25"/>
  <x:c r="J7477" i="25"/>
  <x:c r="K7477" i="25"/>
  <x:c r="L7477" i="25"/>
  <x:c r="M7477" i="25"/>
  <x:c r="N7477" i="25"/>
  <x:c r="P7477" i="25"/>
  <x:c r="Q7477" i="25"/>
  <x:c r="R7477" i="25"/>
  <x:c r="A7478" i="25"/>
  <x:c r="B7478" i="25"/>
  <x:c r="C7478" i="25"/>
  <x:c r="D7478" i="25"/>
  <x:c r="E7478" i="25"/>
  <x:c r="F7478" i="25"/>
  <x:c r="G7478" i="25"/>
  <x:c r="H7478" i="25"/>
  <x:c r="I7478" i="25"/>
  <x:c r="J7478" i="25"/>
  <x:c r="K7478" i="25"/>
  <x:c r="L7478" i="25"/>
  <x:c r="M7478" i="25"/>
  <x:c r="N7478" i="25"/>
  <x:c r="P7478" i="25"/>
  <x:c r="Q7478" i="25"/>
  <x:c r="R7478" i="25"/>
  <x:c r="A7479" i="25"/>
  <x:c r="B7479" i="25"/>
  <x:c r="C7479" i="25"/>
  <x:c r="D7479" i="25"/>
  <x:c r="E7479" i="25"/>
  <x:c r="F7479" i="25"/>
  <x:c r="G7479" i="25"/>
  <x:c r="H7479" i="25"/>
  <x:c r="I7479" i="25"/>
  <x:c r="J7479" i="25"/>
  <x:c r="K7479" i="25"/>
  <x:c r="L7479" i="25"/>
  <x:c r="M7479" i="25"/>
  <x:c r="N7479" i="25"/>
  <x:c r="P7479" i="25"/>
  <x:c r="Q7479" i="25"/>
  <x:c r="R7479" i="25"/>
  <x:c r="A7480" i="25"/>
  <x:c r="B7480" i="25"/>
  <x:c r="C7480" i="25"/>
  <x:c r="D7480" i="25"/>
  <x:c r="E7480" i="25"/>
  <x:c r="F7480" i="25"/>
  <x:c r="G7480" i="25"/>
  <x:c r="H7480" i="25"/>
  <x:c r="I7480" i="25"/>
  <x:c r="J7480" i="25"/>
  <x:c r="K7480" i="25"/>
  <x:c r="L7480" i="25"/>
  <x:c r="M7480" i="25"/>
  <x:c r="N7480" i="25"/>
  <x:c r="P7480" i="25"/>
  <x:c r="Q7480" i="25"/>
  <x:c r="R7480" i="25"/>
  <x:c r="A7481" i="25"/>
  <x:c r="B7481" i="25"/>
  <x:c r="C7481" i="25"/>
  <x:c r="D7481" i="25"/>
  <x:c r="E7481" i="25"/>
  <x:c r="F7481" i="25"/>
  <x:c r="G7481" i="25"/>
  <x:c r="H7481" i="25"/>
  <x:c r="I7481" i="25"/>
  <x:c r="J7481" i="25"/>
  <x:c r="K7481" i="25"/>
  <x:c r="L7481" i="25"/>
  <x:c r="M7481" i="25"/>
  <x:c r="N7481" i="25"/>
  <x:c r="P7481" i="25"/>
  <x:c r="Q7481" i="25"/>
  <x:c r="R7481" i="25"/>
  <x:c r="A7482" i="25"/>
  <x:c r="B7482" i="25"/>
  <x:c r="C7482" i="25"/>
  <x:c r="D7482" i="25"/>
  <x:c r="E7482" i="25"/>
  <x:c r="F7482" i="25"/>
  <x:c r="G7482" i="25"/>
  <x:c r="H7482" i="25"/>
  <x:c r="I7482" i="25"/>
  <x:c r="J7482" i="25"/>
  <x:c r="K7482" i="25"/>
  <x:c r="L7482" i="25"/>
  <x:c r="M7482" i="25"/>
  <x:c r="N7482" i="25"/>
  <x:c r="P7482" i="25"/>
  <x:c r="Q7482" i="25"/>
  <x:c r="R7482" i="25"/>
  <x:c r="A7483" i="25"/>
  <x:c r="B7483" i="25"/>
  <x:c r="C7483" i="25"/>
  <x:c r="D7483" i="25"/>
  <x:c r="E7483" i="25"/>
  <x:c r="F7483" i="25"/>
  <x:c r="G7483" i="25"/>
  <x:c r="H7483" i="25"/>
  <x:c r="I7483" i="25"/>
  <x:c r="J7483" i="25"/>
  <x:c r="K7483" i="25"/>
  <x:c r="L7483" i="25"/>
  <x:c r="M7483" i="25"/>
  <x:c r="N7483" i="25"/>
  <x:c r="P7483" i="25"/>
  <x:c r="Q7483" i="25"/>
  <x:c r="R7483" i="25"/>
  <x:c r="A7484" i="25"/>
  <x:c r="B7484" i="25"/>
  <x:c r="C7484" i="25"/>
  <x:c r="D7484" i="25"/>
  <x:c r="E7484" i="25"/>
  <x:c r="F7484" i="25"/>
  <x:c r="G7484" i="25"/>
  <x:c r="H7484" i="25"/>
  <x:c r="I7484" i="25"/>
  <x:c r="J7484" i="25"/>
  <x:c r="K7484" i="25"/>
  <x:c r="L7484" i="25"/>
  <x:c r="M7484" i="25"/>
  <x:c r="N7484" i="25"/>
  <x:c r="P7484" i="25"/>
  <x:c r="Q7484" i="25"/>
  <x:c r="R7484" i="25"/>
  <x:c r="A7485" i="25"/>
  <x:c r="B7485" i="25"/>
  <x:c r="C7485" i="25"/>
  <x:c r="D7485" i="25"/>
  <x:c r="E7485" i="25"/>
  <x:c r="F7485" i="25"/>
  <x:c r="G7485" i="25"/>
  <x:c r="H7485" i="25"/>
  <x:c r="I7485" i="25"/>
  <x:c r="J7485" i="25"/>
  <x:c r="K7485" i="25"/>
  <x:c r="L7485" i="25"/>
  <x:c r="M7485" i="25"/>
  <x:c r="N7485" i="25"/>
  <x:c r="P7485" i="25"/>
  <x:c r="Q7485" i="25"/>
  <x:c r="R7485" i="25"/>
  <x:c r="A7486" i="25"/>
  <x:c r="B7486" i="25"/>
  <x:c r="C7486" i="25"/>
  <x:c r="D7486" i="25"/>
  <x:c r="E7486" i="25"/>
  <x:c r="F7486" i="25"/>
  <x:c r="G7486" i="25"/>
  <x:c r="H7486" i="25"/>
  <x:c r="I7486" i="25"/>
  <x:c r="J7486" i="25"/>
  <x:c r="K7486" i="25"/>
  <x:c r="L7486" i="25"/>
  <x:c r="M7486" i="25"/>
  <x:c r="N7486" i="25"/>
  <x:c r="P7486" i="25"/>
  <x:c r="Q7486" i="25"/>
  <x:c r="R7486" i="25"/>
  <x:c r="A7487" i="25"/>
  <x:c r="B7487" i="25"/>
  <x:c r="C7487" i="25"/>
  <x:c r="D7487" i="25"/>
  <x:c r="E7487" i="25"/>
  <x:c r="F7487" i="25"/>
  <x:c r="G7487" i="25"/>
  <x:c r="H7487" i="25"/>
  <x:c r="I7487" i="25"/>
  <x:c r="J7487" i="25"/>
  <x:c r="K7487" i="25"/>
  <x:c r="L7487" i="25"/>
  <x:c r="M7487" i="25"/>
  <x:c r="N7487" i="25"/>
  <x:c r="P7487" i="25"/>
  <x:c r="Q7487" i="25"/>
  <x:c r="R7487" i="25"/>
  <x:c r="A7488" i="25"/>
  <x:c r="B7488" i="25"/>
  <x:c r="C7488" i="25"/>
  <x:c r="D7488" i="25"/>
  <x:c r="E7488" i="25"/>
  <x:c r="F7488" i="25"/>
  <x:c r="G7488" i="25"/>
  <x:c r="H7488" i="25"/>
  <x:c r="I7488" i="25"/>
  <x:c r="J7488" i="25"/>
  <x:c r="K7488" i="25"/>
  <x:c r="L7488" i="25"/>
  <x:c r="M7488" i="25"/>
  <x:c r="N7488" i="25"/>
  <x:c r="P7488" i="25"/>
  <x:c r="Q7488" i="25"/>
  <x:c r="R7488" i="25"/>
  <x:c r="A7489" i="25"/>
  <x:c r="B7489" i="25"/>
  <x:c r="C7489" i="25"/>
  <x:c r="D7489" i="25"/>
  <x:c r="E7489" i="25"/>
  <x:c r="F7489" i="25"/>
  <x:c r="G7489" i="25"/>
  <x:c r="H7489" i="25"/>
  <x:c r="I7489" i="25"/>
  <x:c r="J7489" i="25"/>
  <x:c r="K7489" i="25"/>
  <x:c r="L7489" i="25"/>
  <x:c r="M7489" i="25"/>
  <x:c r="N7489" i="25"/>
  <x:c r="P7489" i="25"/>
  <x:c r="Q7489" i="25"/>
  <x:c r="R7489" i="25"/>
  <x:c r="A7490" i="25"/>
  <x:c r="B7490" i="25"/>
  <x:c r="C7490" i="25"/>
  <x:c r="D7490" i="25"/>
  <x:c r="E7490" i="25"/>
  <x:c r="F7490" i="25"/>
  <x:c r="G7490" i="25"/>
  <x:c r="H7490" i="25"/>
  <x:c r="I7490" i="25"/>
  <x:c r="J7490" i="25"/>
  <x:c r="K7490" i="25"/>
  <x:c r="L7490" i="25"/>
  <x:c r="M7490" i="25"/>
  <x:c r="N7490" i="25"/>
  <x:c r="P7490" i="25"/>
  <x:c r="Q7490" i="25"/>
  <x:c r="R7490" i="25"/>
  <x:c r="A7491" i="25"/>
  <x:c r="B7491" i="25"/>
  <x:c r="C7491" i="25"/>
  <x:c r="D7491" i="25"/>
  <x:c r="E7491" i="25"/>
  <x:c r="F7491" i="25"/>
  <x:c r="G7491" i="25"/>
  <x:c r="H7491" i="25"/>
  <x:c r="I7491" i="25"/>
  <x:c r="J7491" i="25"/>
  <x:c r="K7491" i="25"/>
  <x:c r="L7491" i="25"/>
  <x:c r="M7491" i="25"/>
  <x:c r="N7491" i="25"/>
  <x:c r="P7491" i="25"/>
  <x:c r="Q7491" i="25"/>
  <x:c r="R7491" i="25"/>
  <x:c r="A7492" i="25"/>
  <x:c r="B7492" i="25"/>
  <x:c r="C7492" i="25"/>
  <x:c r="D7492" i="25"/>
  <x:c r="E7492" i="25"/>
  <x:c r="F7492" i="25"/>
  <x:c r="G7492" i="25"/>
  <x:c r="H7492" i="25"/>
  <x:c r="I7492" i="25"/>
  <x:c r="J7492" i="25"/>
  <x:c r="K7492" i="25"/>
  <x:c r="L7492" i="25"/>
  <x:c r="M7492" i="25"/>
  <x:c r="N7492" i="25"/>
  <x:c r="P7492" i="25"/>
  <x:c r="Q7492" i="25"/>
  <x:c r="R7492" i="25"/>
  <x:c r="A7493" i="25"/>
  <x:c r="B7493" i="25"/>
  <x:c r="C7493" i="25"/>
  <x:c r="D7493" i="25"/>
  <x:c r="E7493" i="25"/>
  <x:c r="F7493" i="25"/>
  <x:c r="G7493" i="25"/>
  <x:c r="H7493" i="25"/>
  <x:c r="I7493" i="25"/>
  <x:c r="J7493" i="25"/>
  <x:c r="K7493" i="25"/>
  <x:c r="L7493" i="25"/>
  <x:c r="M7493" i="25"/>
  <x:c r="N7493" i="25"/>
  <x:c r="P7493" i="25"/>
  <x:c r="Q7493" i="25"/>
  <x:c r="R7493" i="25"/>
  <x:c r="A7494" i="25"/>
  <x:c r="B7494" i="25"/>
  <x:c r="C7494" i="25"/>
  <x:c r="D7494" i="25"/>
  <x:c r="E7494" i="25"/>
  <x:c r="F7494" i="25"/>
  <x:c r="G7494" i="25"/>
  <x:c r="H7494" i="25"/>
  <x:c r="I7494" i="25"/>
  <x:c r="J7494" i="25"/>
  <x:c r="K7494" i="25"/>
  <x:c r="L7494" i="25"/>
  <x:c r="M7494" i="25"/>
  <x:c r="N7494" i="25"/>
  <x:c r="P7494" i="25"/>
  <x:c r="Q7494" i="25"/>
  <x:c r="R7494" i="25"/>
  <x:c r="A7495" i="25"/>
  <x:c r="B7495" i="25"/>
  <x:c r="C7495" i="25"/>
  <x:c r="D7495" i="25"/>
  <x:c r="E7495" i="25"/>
  <x:c r="F7495" i="25"/>
  <x:c r="G7495" i="25"/>
  <x:c r="H7495" i="25"/>
  <x:c r="I7495" i="25"/>
  <x:c r="J7495" i="25"/>
  <x:c r="K7495" i="25"/>
  <x:c r="L7495" i="25"/>
  <x:c r="M7495" i="25"/>
  <x:c r="N7495" i="25"/>
  <x:c r="P7495" i="25"/>
  <x:c r="Q7495" i="25"/>
  <x:c r="R7495" i="25"/>
  <x:c r="A7496" i="25"/>
  <x:c r="B7496" i="25"/>
  <x:c r="C7496" i="25"/>
  <x:c r="D7496" i="25"/>
  <x:c r="E7496" i="25"/>
  <x:c r="F7496" i="25"/>
  <x:c r="G7496" i="25"/>
  <x:c r="H7496" i="25"/>
  <x:c r="I7496" i="25"/>
  <x:c r="J7496" i="25"/>
  <x:c r="K7496" i="25"/>
  <x:c r="L7496" i="25"/>
  <x:c r="M7496" i="25"/>
  <x:c r="N7496" i="25"/>
  <x:c r="P7496" i="25"/>
  <x:c r="Q7496" i="25"/>
  <x:c r="R7496" i="25"/>
  <x:c r="A7497" i="25"/>
  <x:c r="B7497" i="25"/>
  <x:c r="C7497" i="25"/>
  <x:c r="D7497" i="25"/>
  <x:c r="E7497" i="25"/>
  <x:c r="F7497" i="25"/>
  <x:c r="G7497" i="25"/>
  <x:c r="H7497" i="25"/>
  <x:c r="I7497" i="25"/>
  <x:c r="J7497" i="25"/>
  <x:c r="K7497" i="25"/>
  <x:c r="L7497" i="25"/>
  <x:c r="M7497" i="25"/>
  <x:c r="N7497" i="25"/>
  <x:c r="P7497" i="25"/>
  <x:c r="Q7497" i="25"/>
  <x:c r="R7497" i="25"/>
  <x:c r="A7498" i="25"/>
  <x:c r="B7498" i="25"/>
  <x:c r="C7498" i="25"/>
  <x:c r="D7498" i="25"/>
  <x:c r="E7498" i="25"/>
  <x:c r="F7498" i="25"/>
  <x:c r="G7498" i="25"/>
  <x:c r="H7498" i="25"/>
  <x:c r="I7498" i="25"/>
  <x:c r="J7498" i="25"/>
  <x:c r="K7498" i="25"/>
  <x:c r="L7498" i="25"/>
  <x:c r="M7498" i="25"/>
  <x:c r="N7498" i="25"/>
  <x:c r="P7498" i="25"/>
  <x:c r="Q7498" i="25"/>
  <x:c r="R7498" i="25"/>
  <x:c r="A7499" i="25"/>
  <x:c r="B7499" i="25"/>
  <x:c r="C7499" i="25"/>
  <x:c r="D7499" i="25"/>
  <x:c r="E7499" i="25"/>
  <x:c r="F7499" i="25"/>
  <x:c r="G7499" i="25"/>
  <x:c r="H7499" i="25"/>
  <x:c r="I7499" i="25"/>
  <x:c r="J7499" i="25"/>
  <x:c r="K7499" i="25"/>
  <x:c r="L7499" i="25"/>
  <x:c r="M7499" i="25"/>
  <x:c r="N7499" i="25"/>
  <x:c r="P7499" i="25"/>
  <x:c r="Q7499" i="25"/>
  <x:c r="R7499" i="25"/>
  <x:c r="A7500" i="25"/>
  <x:c r="B7500" i="25"/>
  <x:c r="C7500" i="25"/>
  <x:c r="D7500" i="25"/>
  <x:c r="E7500" i="25"/>
  <x:c r="F7500" i="25"/>
  <x:c r="G7500" i="25"/>
  <x:c r="H7500" i="25"/>
  <x:c r="I7500" i="25"/>
  <x:c r="J7500" i="25"/>
  <x:c r="K7500" i="25"/>
  <x:c r="L7500" i="25"/>
  <x:c r="M7500" i="25"/>
  <x:c r="N7500" i="25"/>
  <x:c r="P7500" i="25"/>
  <x:c r="Q7500" i="25"/>
  <x:c r="R7500" i="25"/>
  <x:c r="A7501" i="25"/>
  <x:c r="B7501" i="25"/>
  <x:c r="C7501" i="25"/>
  <x:c r="D7501" i="25"/>
  <x:c r="E7501" i="25"/>
  <x:c r="F7501" i="25"/>
  <x:c r="G7501" i="25"/>
  <x:c r="H7501" i="25"/>
  <x:c r="I7501" i="25"/>
  <x:c r="J7501" i="25"/>
  <x:c r="K7501" i="25"/>
  <x:c r="L7501" i="25"/>
  <x:c r="M7501" i="25"/>
  <x:c r="N7501" i="25"/>
  <x:c r="P7501" i="25"/>
  <x:c r="Q7501" i="25"/>
  <x:c r="R7501" i="25"/>
  <x:c r="A7502" i="25"/>
  <x:c r="B7502" i="25"/>
  <x:c r="C7502" i="25"/>
  <x:c r="D7502" i="25"/>
  <x:c r="E7502" i="25"/>
  <x:c r="F7502" i="25"/>
  <x:c r="G7502" i="25"/>
  <x:c r="H7502" i="25"/>
  <x:c r="I7502" i="25"/>
  <x:c r="J7502" i="25"/>
  <x:c r="K7502" i="25"/>
  <x:c r="L7502" i="25"/>
  <x:c r="M7502" i="25"/>
  <x:c r="N7502" i="25"/>
  <x:c r="P7502" i="25"/>
  <x:c r="Q7502" i="25"/>
  <x:c r="R7502" i="25"/>
  <x:c r="A7503" i="25"/>
  <x:c r="B7503" i="25"/>
  <x:c r="C7503" i="25"/>
  <x:c r="D7503" i="25"/>
  <x:c r="E7503" i="25"/>
  <x:c r="F7503" i="25"/>
  <x:c r="G7503" i="25"/>
  <x:c r="H7503" i="25"/>
  <x:c r="I7503" i="25"/>
  <x:c r="J7503" i="25"/>
  <x:c r="K7503" i="25"/>
  <x:c r="L7503" i="25"/>
  <x:c r="M7503" i="25"/>
  <x:c r="N7503" i="25"/>
  <x:c r="P7503" i="25"/>
  <x:c r="Q7503" i="25"/>
  <x:c r="R7503" i="25"/>
  <x:c r="A7504" i="25"/>
  <x:c r="B7504" i="25"/>
  <x:c r="C7504" i="25"/>
  <x:c r="D7504" i="25"/>
  <x:c r="E7504" i="25"/>
  <x:c r="F7504" i="25"/>
  <x:c r="G7504" i="25"/>
  <x:c r="H7504" i="25"/>
  <x:c r="I7504" i="25"/>
  <x:c r="J7504" i="25"/>
  <x:c r="K7504" i="25"/>
  <x:c r="L7504" i="25"/>
  <x:c r="M7504" i="25"/>
  <x:c r="N7504" i="25"/>
  <x:c r="P7504" i="25"/>
  <x:c r="Q7504" i="25"/>
  <x:c r="R7504" i="25"/>
  <x:c r="A7505" i="25"/>
  <x:c r="B7505" i="25"/>
  <x:c r="C7505" i="25"/>
  <x:c r="D7505" i="25"/>
  <x:c r="E7505" i="25"/>
  <x:c r="F7505" i="25"/>
  <x:c r="G7505" i="25"/>
  <x:c r="H7505" i="25"/>
  <x:c r="I7505" i="25"/>
  <x:c r="J7505" i="25"/>
  <x:c r="K7505" i="25"/>
  <x:c r="L7505" i="25"/>
  <x:c r="M7505" i="25"/>
  <x:c r="N7505" i="25"/>
  <x:c r="P7505" i="25"/>
  <x:c r="Q7505" i="25"/>
  <x:c r="R7505" i="25"/>
  <x:c r="A7506" i="25"/>
  <x:c r="B7506" i="25"/>
  <x:c r="C7506" i="25"/>
  <x:c r="D7506" i="25"/>
  <x:c r="E7506" i="25"/>
  <x:c r="F7506" i="25"/>
  <x:c r="G7506" i="25"/>
  <x:c r="H7506" i="25"/>
  <x:c r="I7506" i="25"/>
  <x:c r="J7506" i="25"/>
  <x:c r="K7506" i="25"/>
  <x:c r="L7506" i="25"/>
  <x:c r="M7506" i="25"/>
  <x:c r="N7506" i="25"/>
  <x:c r="P7506" i="25"/>
  <x:c r="Q7506" i="25"/>
  <x:c r="R7506" i="25"/>
  <x:c r="A7507" i="25"/>
  <x:c r="B7507" i="25"/>
  <x:c r="C7507" i="25"/>
  <x:c r="D7507" i="25"/>
  <x:c r="E7507" i="25"/>
  <x:c r="F7507" i="25"/>
  <x:c r="G7507" i="25"/>
  <x:c r="H7507" i="25"/>
  <x:c r="I7507" i="25"/>
  <x:c r="J7507" i="25"/>
  <x:c r="K7507" i="25"/>
  <x:c r="L7507" i="25"/>
  <x:c r="M7507" i="25"/>
  <x:c r="N7507" i="25"/>
  <x:c r="P7507" i="25"/>
  <x:c r="Q7507" i="25"/>
  <x:c r="R7507" i="25"/>
  <x:c r="A7508" i="25"/>
  <x:c r="B7508" i="25"/>
  <x:c r="C7508" i="25"/>
  <x:c r="D7508" i="25"/>
  <x:c r="E7508" i="25"/>
  <x:c r="F7508" i="25"/>
  <x:c r="G7508" i="25"/>
  <x:c r="H7508" i="25"/>
  <x:c r="I7508" i="25"/>
  <x:c r="J7508" i="25"/>
  <x:c r="K7508" i="25"/>
  <x:c r="L7508" i="25"/>
  <x:c r="M7508" i="25"/>
  <x:c r="N7508" i="25"/>
  <x:c r="P7508" i="25"/>
  <x:c r="Q7508" i="25"/>
  <x:c r="R7508" i="25"/>
  <x:c r="A7509" i="25"/>
  <x:c r="B7509" i="25"/>
  <x:c r="C7509" i="25"/>
  <x:c r="D7509" i="25"/>
  <x:c r="E7509" i="25"/>
  <x:c r="F7509" i="25"/>
  <x:c r="G7509" i="25"/>
  <x:c r="H7509" i="25"/>
  <x:c r="I7509" i="25"/>
  <x:c r="J7509" i="25"/>
  <x:c r="K7509" i="25"/>
  <x:c r="L7509" i="25"/>
  <x:c r="M7509" i="25"/>
  <x:c r="N7509" i="25"/>
  <x:c r="P7509" i="25"/>
  <x:c r="Q7509" i="25"/>
  <x:c r="R7509" i="25"/>
  <x:c r="A7510" i="25"/>
  <x:c r="B7510" i="25"/>
  <x:c r="C7510" i="25"/>
  <x:c r="D7510" i="25"/>
  <x:c r="E7510" i="25"/>
  <x:c r="F7510" i="25"/>
  <x:c r="G7510" i="25"/>
  <x:c r="H7510" i="25"/>
  <x:c r="I7510" i="25"/>
  <x:c r="J7510" i="25"/>
  <x:c r="K7510" i="25"/>
  <x:c r="L7510" i="25"/>
  <x:c r="M7510" i="25"/>
  <x:c r="N7510" i="25"/>
  <x:c r="P7510" i="25"/>
  <x:c r="Q7510" i="25"/>
  <x:c r="R7510" i="25"/>
  <x:c r="A7511" i="25"/>
  <x:c r="B7511" i="25"/>
  <x:c r="C7511" i="25"/>
  <x:c r="D7511" i="25"/>
  <x:c r="E7511" i="25"/>
  <x:c r="F7511" i="25"/>
  <x:c r="G7511" i="25"/>
  <x:c r="H7511" i="25"/>
  <x:c r="I7511" i="25"/>
  <x:c r="J7511" i="25"/>
  <x:c r="K7511" i="25"/>
  <x:c r="L7511" i="25"/>
  <x:c r="M7511" i="25"/>
  <x:c r="N7511" i="25"/>
  <x:c r="P7511" i="25"/>
  <x:c r="Q7511" i="25"/>
  <x:c r="R7511" i="25"/>
  <x:c r="A7512" i="25"/>
  <x:c r="B7512" i="25"/>
  <x:c r="C7512" i="25"/>
  <x:c r="D7512" i="25"/>
  <x:c r="E7512" i="25"/>
  <x:c r="F7512" i="25"/>
  <x:c r="G7512" i="25"/>
  <x:c r="H7512" i="25"/>
  <x:c r="I7512" i="25"/>
  <x:c r="J7512" i="25"/>
  <x:c r="K7512" i="25"/>
  <x:c r="L7512" i="25"/>
  <x:c r="M7512" i="25"/>
  <x:c r="N7512" i="25"/>
  <x:c r="P7512" i="25"/>
  <x:c r="Q7512" i="25"/>
  <x:c r="R7512" i="25"/>
  <x:c r="A7513" i="25"/>
  <x:c r="B7513" i="25"/>
  <x:c r="C7513" i="25"/>
  <x:c r="D7513" i="25"/>
  <x:c r="E7513" i="25"/>
  <x:c r="F7513" i="25"/>
  <x:c r="G7513" i="25"/>
  <x:c r="H7513" i="25"/>
  <x:c r="I7513" i="25"/>
  <x:c r="J7513" i="25"/>
  <x:c r="K7513" i="25"/>
  <x:c r="L7513" i="25"/>
  <x:c r="M7513" i="25"/>
  <x:c r="N7513" i="25"/>
  <x:c r="P7513" i="25"/>
  <x:c r="Q7513" i="25"/>
  <x:c r="R7513" i="25"/>
  <x:c r="A7514" i="25"/>
  <x:c r="B7514" i="25"/>
  <x:c r="C7514" i="25"/>
  <x:c r="D7514" i="25"/>
  <x:c r="E7514" i="25"/>
  <x:c r="F7514" i="25"/>
  <x:c r="G7514" i="25"/>
  <x:c r="H7514" i="25"/>
  <x:c r="I7514" i="25"/>
  <x:c r="J7514" i="25"/>
  <x:c r="K7514" i="25"/>
  <x:c r="L7514" i="25"/>
  <x:c r="M7514" i="25"/>
  <x:c r="N7514" i="25"/>
  <x:c r="P7514" i="25"/>
  <x:c r="Q7514" i="25"/>
  <x:c r="R7514" i="25"/>
  <x:c r="A7515" i="25"/>
  <x:c r="B7515" i="25"/>
  <x:c r="C7515" i="25"/>
  <x:c r="D7515" i="25"/>
  <x:c r="E7515" i="25"/>
  <x:c r="F7515" i="25"/>
  <x:c r="G7515" i="25"/>
  <x:c r="H7515" i="25"/>
  <x:c r="I7515" i="25"/>
  <x:c r="J7515" i="25"/>
  <x:c r="K7515" i="25"/>
  <x:c r="L7515" i="25"/>
  <x:c r="M7515" i="25"/>
  <x:c r="N7515" i="25"/>
  <x:c r="P7515" i="25"/>
  <x:c r="Q7515" i="25"/>
  <x:c r="R7515" i="25"/>
  <x:c r="A7516" i="25"/>
  <x:c r="B7516" i="25"/>
  <x:c r="C7516" i="25"/>
  <x:c r="D7516" i="25"/>
  <x:c r="E7516" i="25"/>
  <x:c r="F7516" i="25"/>
  <x:c r="G7516" i="25"/>
  <x:c r="H7516" i="25"/>
  <x:c r="I7516" i="25"/>
  <x:c r="J7516" i="25"/>
  <x:c r="K7516" i="25"/>
  <x:c r="L7516" i="25"/>
  <x:c r="M7516" i="25"/>
  <x:c r="N7516" i="25"/>
  <x:c r="P7516" i="25"/>
  <x:c r="Q7516" i="25"/>
  <x:c r="R7516" i="25"/>
  <x:c r="A7517" i="25"/>
  <x:c r="B7517" i="25"/>
  <x:c r="C7517" i="25"/>
  <x:c r="D7517" i="25"/>
  <x:c r="E7517" i="25"/>
  <x:c r="F7517" i="25"/>
  <x:c r="G7517" i="25"/>
  <x:c r="H7517" i="25"/>
  <x:c r="I7517" i="25"/>
  <x:c r="J7517" i="25"/>
  <x:c r="K7517" i="25"/>
  <x:c r="L7517" i="25"/>
  <x:c r="M7517" i="25"/>
  <x:c r="N7517" i="25"/>
  <x:c r="P7517" i="25"/>
  <x:c r="Q7517" i="25"/>
  <x:c r="R7517" i="25"/>
  <x:c r="A7518" i="25"/>
  <x:c r="B7518" i="25"/>
  <x:c r="C7518" i="25"/>
  <x:c r="D7518" i="25"/>
  <x:c r="E7518" i="25"/>
  <x:c r="F7518" i="25"/>
  <x:c r="G7518" i="25"/>
  <x:c r="H7518" i="25"/>
  <x:c r="I7518" i="25"/>
  <x:c r="J7518" i="25"/>
  <x:c r="K7518" i="25"/>
  <x:c r="L7518" i="25"/>
  <x:c r="M7518" i="25"/>
  <x:c r="N7518" i="25"/>
  <x:c r="P7518" i="25"/>
  <x:c r="Q7518" i="25"/>
  <x:c r="R7518" i="25"/>
  <x:c r="A7519" i="25"/>
  <x:c r="B7519" i="25"/>
  <x:c r="C7519" i="25"/>
  <x:c r="D7519" i="25"/>
  <x:c r="E7519" i="25"/>
  <x:c r="F7519" i="25"/>
  <x:c r="G7519" i="25"/>
  <x:c r="H7519" i="25"/>
  <x:c r="I7519" i="25"/>
  <x:c r="J7519" i="25"/>
  <x:c r="K7519" i="25"/>
  <x:c r="L7519" i="25"/>
  <x:c r="M7519" i="25"/>
  <x:c r="N7519" i="25"/>
  <x:c r="P7519" i="25"/>
  <x:c r="Q7519" i="25"/>
  <x:c r="R7519" i="25"/>
  <x:c r="A7520" i="25"/>
  <x:c r="B7520" i="25"/>
  <x:c r="C7520" i="25"/>
  <x:c r="D7520" i="25"/>
  <x:c r="E7520" i="25"/>
  <x:c r="F7520" i="25"/>
  <x:c r="G7520" i="25"/>
  <x:c r="H7520" i="25"/>
  <x:c r="I7520" i="25"/>
  <x:c r="J7520" i="25"/>
  <x:c r="K7520" i="25"/>
  <x:c r="L7520" i="25"/>
  <x:c r="M7520" i="25"/>
  <x:c r="N7520" i="25"/>
  <x:c r="P7520" i="25"/>
  <x:c r="Q7520" i="25"/>
  <x:c r="R7520" i="25"/>
  <x:c r="A7521" i="25"/>
  <x:c r="B7521" i="25"/>
  <x:c r="C7521" i="25"/>
  <x:c r="D7521" i="25"/>
  <x:c r="E7521" i="25"/>
  <x:c r="F7521" i="25"/>
  <x:c r="G7521" i="25"/>
  <x:c r="H7521" i="25"/>
  <x:c r="I7521" i="25"/>
  <x:c r="J7521" i="25"/>
  <x:c r="K7521" i="25"/>
  <x:c r="L7521" i="25"/>
  <x:c r="M7521" i="25"/>
  <x:c r="N7521" i="25"/>
  <x:c r="P7521" i="25"/>
  <x:c r="Q7521" i="25"/>
  <x:c r="R7521" i="25"/>
  <x:c r="A7522" i="25"/>
  <x:c r="B7522" i="25"/>
  <x:c r="C7522" i="25"/>
  <x:c r="D7522" i="25"/>
  <x:c r="E7522" i="25"/>
  <x:c r="F7522" i="25"/>
  <x:c r="G7522" i="25"/>
  <x:c r="H7522" i="25"/>
  <x:c r="I7522" i="25"/>
  <x:c r="J7522" i="25"/>
  <x:c r="K7522" i="25"/>
  <x:c r="L7522" i="25"/>
  <x:c r="M7522" i="25"/>
  <x:c r="N7522" i="25"/>
  <x:c r="P7522" i="25"/>
  <x:c r="Q7522" i="25"/>
  <x:c r="R7522" i="25"/>
  <x:c r="A7523" i="25"/>
  <x:c r="B7523" i="25"/>
  <x:c r="C7523" i="25"/>
  <x:c r="D7523" i="25"/>
  <x:c r="E7523" i="25"/>
  <x:c r="F7523" i="25"/>
  <x:c r="G7523" i="25"/>
  <x:c r="H7523" i="25"/>
  <x:c r="I7523" i="25"/>
  <x:c r="J7523" i="25"/>
  <x:c r="K7523" i="25"/>
  <x:c r="L7523" i="25"/>
  <x:c r="M7523" i="25"/>
  <x:c r="N7523" i="25"/>
  <x:c r="P7523" i="25"/>
  <x:c r="Q7523" i="25"/>
  <x:c r="R7523" i="25"/>
  <x:c r="A7524" i="25"/>
  <x:c r="B7524" i="25"/>
  <x:c r="C7524" i="25"/>
  <x:c r="D7524" i="25"/>
  <x:c r="E7524" i="25"/>
  <x:c r="F7524" i="25"/>
  <x:c r="G7524" i="25"/>
  <x:c r="H7524" i="25"/>
  <x:c r="I7524" i="25"/>
  <x:c r="J7524" i="25"/>
  <x:c r="K7524" i="25"/>
  <x:c r="L7524" i="25"/>
  <x:c r="M7524" i="25"/>
  <x:c r="N7524" i="25"/>
  <x:c r="P7524" i="25"/>
  <x:c r="Q7524" i="25"/>
  <x:c r="R7524" i="25"/>
  <x:c r="A7525" i="25"/>
  <x:c r="B7525" i="25"/>
  <x:c r="C7525" i="25"/>
  <x:c r="D7525" i="25"/>
  <x:c r="E7525" i="25"/>
  <x:c r="F7525" i="25"/>
  <x:c r="G7525" i="25"/>
  <x:c r="H7525" i="25"/>
  <x:c r="I7525" i="25"/>
  <x:c r="J7525" i="25"/>
  <x:c r="K7525" i="25"/>
  <x:c r="L7525" i="25"/>
  <x:c r="M7525" i="25"/>
  <x:c r="N7525" i="25"/>
  <x:c r="P7525" i="25"/>
  <x:c r="Q7525" i="25"/>
  <x:c r="R7525" i="25"/>
  <x:c r="A7526" i="25"/>
  <x:c r="B7526" i="25"/>
  <x:c r="C7526" i="25"/>
  <x:c r="D7526" i="25"/>
  <x:c r="E7526" i="25"/>
  <x:c r="F7526" i="25"/>
  <x:c r="G7526" i="25"/>
  <x:c r="H7526" i="25"/>
  <x:c r="I7526" i="25"/>
  <x:c r="J7526" i="25"/>
  <x:c r="K7526" i="25"/>
  <x:c r="L7526" i="25"/>
  <x:c r="M7526" i="25"/>
  <x:c r="N7526" i="25"/>
  <x:c r="P7526" i="25"/>
  <x:c r="Q7526" i="25"/>
  <x:c r="R7526" i="25"/>
  <x:c r="A7527" i="25"/>
  <x:c r="B7527" i="25"/>
  <x:c r="C7527" i="25"/>
  <x:c r="D7527" i="25"/>
  <x:c r="E7527" i="25"/>
  <x:c r="F7527" i="25"/>
  <x:c r="G7527" i="25"/>
  <x:c r="H7527" i="25"/>
  <x:c r="I7527" i="25"/>
  <x:c r="J7527" i="25"/>
  <x:c r="K7527" i="25"/>
  <x:c r="L7527" i="25"/>
  <x:c r="M7527" i="25"/>
  <x:c r="N7527" i="25"/>
  <x:c r="P7527" i="25"/>
  <x:c r="Q7527" i="25"/>
  <x:c r="R7527" i="25"/>
  <x:c r="A7528" i="25"/>
  <x:c r="B7528" i="25"/>
  <x:c r="C7528" i="25"/>
  <x:c r="D7528" i="25"/>
  <x:c r="E7528" i="25"/>
  <x:c r="F7528" i="25"/>
  <x:c r="G7528" i="25"/>
  <x:c r="H7528" i="25"/>
  <x:c r="I7528" i="25"/>
  <x:c r="J7528" i="25"/>
  <x:c r="K7528" i="25"/>
  <x:c r="L7528" i="25"/>
  <x:c r="M7528" i="25"/>
  <x:c r="N7528" i="25"/>
  <x:c r="P7528" i="25"/>
  <x:c r="Q7528" i="25"/>
  <x:c r="R7528" i="25"/>
  <x:c r="A7529" i="25"/>
  <x:c r="B7529" i="25"/>
  <x:c r="C7529" i="25"/>
  <x:c r="D7529" i="25"/>
  <x:c r="E7529" i="25"/>
  <x:c r="F7529" i="25"/>
  <x:c r="G7529" i="25"/>
  <x:c r="H7529" i="25"/>
  <x:c r="I7529" i="25"/>
  <x:c r="J7529" i="25"/>
  <x:c r="K7529" i="25"/>
  <x:c r="L7529" i="25"/>
  <x:c r="M7529" i="25"/>
  <x:c r="N7529" i="25"/>
  <x:c r="P7529" i="25"/>
  <x:c r="Q7529" i="25"/>
  <x:c r="R7529" i="25"/>
  <x:c r="A7530" i="25"/>
  <x:c r="B7530" i="25"/>
  <x:c r="C7530" i="25"/>
  <x:c r="D7530" i="25"/>
  <x:c r="E7530" i="25"/>
  <x:c r="F7530" i="25"/>
  <x:c r="G7530" i="25"/>
  <x:c r="H7530" i="25"/>
  <x:c r="I7530" i="25"/>
  <x:c r="J7530" i="25"/>
  <x:c r="K7530" i="25"/>
  <x:c r="L7530" i="25"/>
  <x:c r="M7530" i="25"/>
  <x:c r="N7530" i="25"/>
  <x:c r="P7530" i="25"/>
  <x:c r="Q7530" i="25"/>
  <x:c r="R7530" i="25"/>
  <x:c r="A7531" i="25"/>
  <x:c r="B7531" i="25"/>
  <x:c r="C7531" i="25"/>
  <x:c r="D7531" i="25"/>
  <x:c r="E7531" i="25"/>
  <x:c r="F7531" i="25"/>
  <x:c r="G7531" i="25"/>
  <x:c r="H7531" i="25"/>
  <x:c r="I7531" i="25"/>
  <x:c r="J7531" i="25"/>
  <x:c r="K7531" i="25"/>
  <x:c r="L7531" i="25"/>
  <x:c r="M7531" i="25"/>
  <x:c r="N7531" i="25"/>
  <x:c r="P7531" i="25"/>
  <x:c r="Q7531" i="25"/>
  <x:c r="R7531" i="25"/>
  <x:c r="A7532" i="25"/>
  <x:c r="B7532" i="25"/>
  <x:c r="C7532" i="25"/>
  <x:c r="D7532" i="25"/>
  <x:c r="E7532" i="25"/>
  <x:c r="F7532" i="25"/>
  <x:c r="G7532" i="25"/>
  <x:c r="H7532" i="25"/>
  <x:c r="I7532" i="25"/>
  <x:c r="J7532" i="25"/>
  <x:c r="K7532" i="25"/>
  <x:c r="L7532" i="25"/>
  <x:c r="M7532" i="25"/>
  <x:c r="N7532" i="25"/>
  <x:c r="P7532" i="25"/>
  <x:c r="Q7532" i="25"/>
  <x:c r="R7532" i="25"/>
  <x:c r="A7533" i="25"/>
  <x:c r="B7533" i="25"/>
  <x:c r="C7533" i="25"/>
  <x:c r="D7533" i="25"/>
  <x:c r="E7533" i="25"/>
  <x:c r="F7533" i="25"/>
  <x:c r="G7533" i="25"/>
  <x:c r="H7533" i="25"/>
  <x:c r="I7533" i="25"/>
  <x:c r="J7533" i="25"/>
  <x:c r="K7533" i="25"/>
  <x:c r="L7533" i="25"/>
  <x:c r="M7533" i="25"/>
  <x:c r="N7533" i="25"/>
  <x:c r="P7533" i="25"/>
  <x:c r="Q7533" i="25"/>
  <x:c r="R7533" i="25"/>
  <x:c r="A7534" i="25"/>
  <x:c r="B7534" i="25"/>
  <x:c r="C7534" i="25"/>
  <x:c r="D7534" i="25"/>
  <x:c r="E7534" i="25"/>
  <x:c r="F7534" i="25"/>
  <x:c r="G7534" i="25"/>
  <x:c r="H7534" i="25"/>
  <x:c r="I7534" i="25"/>
  <x:c r="J7534" i="25"/>
  <x:c r="K7534" i="25"/>
  <x:c r="L7534" i="25"/>
  <x:c r="M7534" i="25"/>
  <x:c r="N7534" i="25"/>
  <x:c r="P7534" i="25"/>
  <x:c r="Q7534" i="25"/>
  <x:c r="R7534" i="25"/>
  <x:c r="A7535" i="25"/>
  <x:c r="B7535" i="25"/>
  <x:c r="C7535" i="25"/>
  <x:c r="D7535" i="25"/>
  <x:c r="E7535" i="25"/>
  <x:c r="F7535" i="25"/>
  <x:c r="G7535" i="25"/>
  <x:c r="H7535" i="25"/>
  <x:c r="I7535" i="25"/>
  <x:c r="J7535" i="25"/>
  <x:c r="K7535" i="25"/>
  <x:c r="L7535" i="25"/>
  <x:c r="M7535" i="25"/>
  <x:c r="N7535" i="25"/>
  <x:c r="P7535" i="25"/>
  <x:c r="Q7535" i="25"/>
  <x:c r="R7535" i="25"/>
  <x:c r="A7536" i="25"/>
  <x:c r="B7536" i="25"/>
  <x:c r="C7536" i="25"/>
  <x:c r="D7536" i="25"/>
  <x:c r="E7536" i="25"/>
  <x:c r="F7536" i="25"/>
  <x:c r="G7536" i="25"/>
  <x:c r="H7536" i="25"/>
  <x:c r="I7536" i="25"/>
  <x:c r="J7536" i="25"/>
  <x:c r="K7536" i="25"/>
  <x:c r="L7536" i="25"/>
  <x:c r="M7536" i="25"/>
  <x:c r="N7536" i="25"/>
  <x:c r="P7536" i="25"/>
  <x:c r="Q7536" i="25"/>
  <x:c r="R7536" i="25"/>
  <x:c r="A7537" i="25"/>
  <x:c r="B7537" i="25"/>
  <x:c r="C7537" i="25"/>
  <x:c r="D7537" i="25"/>
  <x:c r="E7537" i="25"/>
  <x:c r="F7537" i="25"/>
  <x:c r="G7537" i="25"/>
  <x:c r="H7537" i="25"/>
  <x:c r="I7537" i="25"/>
  <x:c r="J7537" i="25"/>
  <x:c r="K7537" i="25"/>
  <x:c r="L7537" i="25"/>
  <x:c r="M7537" i="25"/>
  <x:c r="N7537" i="25"/>
  <x:c r="P7537" i="25"/>
  <x:c r="Q7537" i="25"/>
  <x:c r="R7537" i="25"/>
  <x:c r="A7538" i="25"/>
  <x:c r="B7538" i="25"/>
  <x:c r="C7538" i="25"/>
  <x:c r="D7538" i="25"/>
  <x:c r="E7538" i="25"/>
  <x:c r="F7538" i="25"/>
  <x:c r="G7538" i="25"/>
  <x:c r="H7538" i="25"/>
  <x:c r="I7538" i="25"/>
  <x:c r="J7538" i="25"/>
  <x:c r="K7538" i="25"/>
  <x:c r="L7538" i="25"/>
  <x:c r="M7538" i="25"/>
  <x:c r="N7538" i="25"/>
  <x:c r="P7538" i="25"/>
  <x:c r="Q7538" i="25"/>
  <x:c r="R7538" i="25"/>
  <x:c r="A7539" i="25"/>
  <x:c r="B7539" i="25"/>
  <x:c r="C7539" i="25"/>
  <x:c r="D7539" i="25"/>
  <x:c r="E7539" i="25"/>
  <x:c r="F7539" i="25"/>
  <x:c r="G7539" i="25"/>
  <x:c r="H7539" i="25"/>
  <x:c r="I7539" i="25"/>
  <x:c r="J7539" i="25"/>
  <x:c r="K7539" i="25"/>
  <x:c r="L7539" i="25"/>
  <x:c r="M7539" i="25"/>
  <x:c r="N7539" i="25"/>
  <x:c r="P7539" i="25"/>
  <x:c r="Q7539" i="25"/>
  <x:c r="R7539" i="25"/>
  <x:c r="A7540" i="25"/>
  <x:c r="B7540" i="25"/>
  <x:c r="C7540" i="25"/>
  <x:c r="D7540" i="25"/>
  <x:c r="E7540" i="25"/>
  <x:c r="F7540" i="25"/>
  <x:c r="G7540" i="25"/>
  <x:c r="H7540" i="25"/>
  <x:c r="I7540" i="25"/>
  <x:c r="J7540" i="25"/>
  <x:c r="K7540" i="25"/>
  <x:c r="L7540" i="25"/>
  <x:c r="M7540" i="25"/>
  <x:c r="N7540" i="25"/>
  <x:c r="P7540" i="25"/>
  <x:c r="Q7540" i="25"/>
  <x:c r="R7540" i="25"/>
  <x:c r="A7541" i="25"/>
  <x:c r="B7541" i="25"/>
  <x:c r="C7541" i="25"/>
  <x:c r="D7541" i="25"/>
  <x:c r="E7541" i="25"/>
  <x:c r="F7541" i="25"/>
  <x:c r="G7541" i="25"/>
  <x:c r="H7541" i="25"/>
  <x:c r="I7541" i="25"/>
  <x:c r="J7541" i="25"/>
  <x:c r="K7541" i="25"/>
  <x:c r="L7541" i="25"/>
  <x:c r="M7541" i="25"/>
  <x:c r="N7541" i="25"/>
  <x:c r="P7541" i="25"/>
  <x:c r="Q7541" i="25"/>
  <x:c r="R7541" i="25"/>
  <x:c r="A7542" i="25"/>
  <x:c r="B7542" i="25"/>
  <x:c r="C7542" i="25"/>
  <x:c r="D7542" i="25"/>
  <x:c r="E7542" i="25"/>
  <x:c r="F7542" i="25"/>
  <x:c r="G7542" i="25"/>
  <x:c r="H7542" i="25"/>
  <x:c r="I7542" i="25"/>
  <x:c r="J7542" i="25"/>
  <x:c r="K7542" i="25"/>
  <x:c r="L7542" i="25"/>
  <x:c r="M7542" i="25"/>
  <x:c r="N7542" i="25"/>
  <x:c r="P7542" i="25"/>
  <x:c r="Q7542" i="25"/>
  <x:c r="R7542" i="25"/>
  <x:c r="A7543" i="25"/>
  <x:c r="B7543" i="25"/>
  <x:c r="C7543" i="25"/>
  <x:c r="D7543" i="25"/>
  <x:c r="E7543" i="25"/>
  <x:c r="F7543" i="25"/>
  <x:c r="G7543" i="25"/>
  <x:c r="H7543" i="25"/>
  <x:c r="I7543" i="25"/>
  <x:c r="J7543" i="25"/>
  <x:c r="K7543" i="25"/>
  <x:c r="L7543" i="25"/>
  <x:c r="M7543" i="25"/>
  <x:c r="N7543" i="25"/>
  <x:c r="P7543" i="25"/>
  <x:c r="Q7543" i="25"/>
  <x:c r="R7543" i="25"/>
  <x:c r="A7544" i="25"/>
  <x:c r="B7544" i="25"/>
  <x:c r="C7544" i="25"/>
  <x:c r="D7544" i="25"/>
  <x:c r="E7544" i="25"/>
  <x:c r="F7544" i="25"/>
  <x:c r="G7544" i="25"/>
  <x:c r="H7544" i="25"/>
  <x:c r="I7544" i="25"/>
  <x:c r="J7544" i="25"/>
  <x:c r="K7544" i="25"/>
  <x:c r="L7544" i="25"/>
  <x:c r="M7544" i="25"/>
  <x:c r="N7544" i="25"/>
  <x:c r="P7544" i="25"/>
  <x:c r="Q7544" i="25"/>
  <x:c r="R7544" i="25"/>
  <x:c r="A7545" i="25"/>
  <x:c r="B7545" i="25"/>
  <x:c r="C7545" i="25"/>
  <x:c r="D7545" i="25"/>
  <x:c r="E7545" i="25"/>
  <x:c r="F7545" i="25"/>
  <x:c r="G7545" i="25"/>
  <x:c r="H7545" i="25"/>
  <x:c r="I7545" i="25"/>
  <x:c r="J7545" i="25"/>
  <x:c r="K7545" i="25"/>
  <x:c r="L7545" i="25"/>
  <x:c r="M7545" i="25"/>
  <x:c r="N7545" i="25"/>
  <x:c r="P7545" i="25"/>
  <x:c r="Q7545" i="25"/>
  <x:c r="R7545" i="25"/>
  <x:c r="A7546" i="25"/>
  <x:c r="B7546" i="25"/>
  <x:c r="C7546" i="25"/>
  <x:c r="D7546" i="25"/>
  <x:c r="E7546" i="25"/>
  <x:c r="F7546" i="25"/>
  <x:c r="G7546" i="25"/>
  <x:c r="H7546" i="25"/>
  <x:c r="I7546" i="25"/>
  <x:c r="J7546" i="25"/>
  <x:c r="K7546" i="25"/>
  <x:c r="L7546" i="25"/>
  <x:c r="M7546" i="25"/>
  <x:c r="N7546" i="25"/>
  <x:c r="P7546" i="25"/>
  <x:c r="Q7546" i="25"/>
  <x:c r="R7546" i="25"/>
  <x:c r="A7547" i="25"/>
  <x:c r="B7547" i="25"/>
  <x:c r="C7547" i="25"/>
  <x:c r="D7547" i="25"/>
  <x:c r="E7547" i="25"/>
  <x:c r="F7547" i="25"/>
  <x:c r="G7547" i="25"/>
  <x:c r="H7547" i="25"/>
  <x:c r="I7547" i="25"/>
  <x:c r="J7547" i="25"/>
  <x:c r="K7547" i="25"/>
  <x:c r="L7547" i="25"/>
  <x:c r="M7547" i="25"/>
  <x:c r="N7547" i="25"/>
  <x:c r="P7547" i="25"/>
  <x:c r="Q7547" i="25"/>
  <x:c r="R7547" i="25"/>
  <x:c r="A7548" i="25"/>
  <x:c r="B7548" i="25"/>
  <x:c r="C7548" i="25"/>
  <x:c r="D7548" i="25"/>
  <x:c r="E7548" i="25"/>
  <x:c r="F7548" i="25"/>
  <x:c r="G7548" i="25"/>
  <x:c r="H7548" i="25"/>
  <x:c r="I7548" i="25"/>
  <x:c r="J7548" i="25"/>
  <x:c r="K7548" i="25"/>
  <x:c r="L7548" i="25"/>
  <x:c r="M7548" i="25"/>
  <x:c r="N7548" i="25"/>
  <x:c r="P7548" i="25"/>
  <x:c r="Q7548" i="25"/>
  <x:c r="R7548" i="25"/>
  <x:c r="A7549" i="25"/>
  <x:c r="B7549" i="25"/>
  <x:c r="C7549" i="25"/>
  <x:c r="D7549" i="25"/>
  <x:c r="E7549" i="25"/>
  <x:c r="F7549" i="25"/>
  <x:c r="G7549" i="25"/>
  <x:c r="H7549" i="25"/>
  <x:c r="I7549" i="25"/>
  <x:c r="J7549" i="25"/>
  <x:c r="K7549" i="25"/>
  <x:c r="L7549" i="25"/>
  <x:c r="M7549" i="25"/>
  <x:c r="N7549" i="25"/>
  <x:c r="P7549" i="25"/>
  <x:c r="Q7549" i="25"/>
  <x:c r="R7549" i="25"/>
  <x:c r="A7550" i="25"/>
  <x:c r="B7550" i="25"/>
  <x:c r="C7550" i="25"/>
  <x:c r="D7550" i="25"/>
  <x:c r="E7550" i="25"/>
  <x:c r="F7550" i="25"/>
  <x:c r="G7550" i="25"/>
  <x:c r="H7550" i="25"/>
  <x:c r="I7550" i="25"/>
  <x:c r="J7550" i="25"/>
  <x:c r="K7550" i="25"/>
  <x:c r="L7550" i="25"/>
  <x:c r="M7550" i="25"/>
  <x:c r="N7550" i="25"/>
  <x:c r="P7550" i="25"/>
  <x:c r="Q7550" i="25"/>
  <x:c r="R7550" i="25"/>
  <x:c r="A7551" i="25"/>
  <x:c r="B7551" i="25"/>
  <x:c r="C7551" i="25"/>
  <x:c r="D7551" i="25"/>
  <x:c r="E7551" i="25"/>
  <x:c r="F7551" i="25"/>
  <x:c r="G7551" i="25"/>
  <x:c r="H7551" i="25"/>
  <x:c r="I7551" i="25"/>
  <x:c r="J7551" i="25"/>
  <x:c r="K7551" i="25"/>
  <x:c r="L7551" i="25"/>
  <x:c r="M7551" i="25"/>
  <x:c r="N7551" i="25"/>
  <x:c r="P7551" i="25"/>
  <x:c r="Q7551" i="25"/>
  <x:c r="R7551" i="25"/>
  <x:c r="A7552" i="25"/>
  <x:c r="B7552" i="25"/>
  <x:c r="C7552" i="25"/>
  <x:c r="D7552" i="25"/>
  <x:c r="E7552" i="25"/>
  <x:c r="F7552" i="25"/>
  <x:c r="G7552" i="25"/>
  <x:c r="H7552" i="25"/>
  <x:c r="I7552" i="25"/>
  <x:c r="J7552" i="25"/>
  <x:c r="K7552" i="25"/>
  <x:c r="L7552" i="25"/>
  <x:c r="M7552" i="25"/>
  <x:c r="N7552" i="25"/>
  <x:c r="P7552" i="25"/>
  <x:c r="Q7552" i="25"/>
  <x:c r="R7552" i="25"/>
  <x:c r="A7553" i="25"/>
  <x:c r="B7553" i="25"/>
  <x:c r="C7553" i="25"/>
  <x:c r="D7553" i="25"/>
  <x:c r="E7553" i="25"/>
  <x:c r="F7553" i="25"/>
  <x:c r="G7553" i="25"/>
  <x:c r="H7553" i="25"/>
  <x:c r="I7553" i="25"/>
  <x:c r="J7553" i="25"/>
  <x:c r="K7553" i="25"/>
  <x:c r="L7553" i="25"/>
  <x:c r="M7553" i="25"/>
  <x:c r="N7553" i="25"/>
  <x:c r="P7553" i="25"/>
  <x:c r="Q7553" i="25"/>
  <x:c r="R7553" i="25"/>
  <x:c r="A7554" i="25"/>
  <x:c r="B7554" i="25"/>
  <x:c r="C7554" i="25"/>
  <x:c r="D7554" i="25"/>
  <x:c r="E7554" i="25"/>
  <x:c r="F7554" i="25"/>
  <x:c r="G7554" i="25"/>
  <x:c r="H7554" i="25"/>
  <x:c r="I7554" i="25"/>
  <x:c r="J7554" i="25"/>
  <x:c r="K7554" i="25"/>
  <x:c r="L7554" i="25"/>
  <x:c r="M7554" i="25"/>
  <x:c r="N7554" i="25"/>
  <x:c r="P7554" i="25"/>
  <x:c r="Q7554" i="25"/>
  <x:c r="R7554" i="25"/>
  <x:c r="A7555" i="25"/>
  <x:c r="B7555" i="25"/>
  <x:c r="C7555" i="25"/>
  <x:c r="D7555" i="25"/>
  <x:c r="E7555" i="25"/>
  <x:c r="F7555" i="25"/>
  <x:c r="G7555" i="25"/>
  <x:c r="H7555" i="25"/>
  <x:c r="I7555" i="25"/>
  <x:c r="J7555" i="25"/>
  <x:c r="K7555" i="25"/>
  <x:c r="L7555" i="25"/>
  <x:c r="M7555" i="25"/>
  <x:c r="N7555" i="25"/>
  <x:c r="P7555" i="25"/>
  <x:c r="Q7555" i="25"/>
  <x:c r="R7555" i="25"/>
  <x:c r="A7556" i="25"/>
  <x:c r="B7556" i="25"/>
  <x:c r="C7556" i="25"/>
  <x:c r="D7556" i="25"/>
  <x:c r="E7556" i="25"/>
  <x:c r="F7556" i="25"/>
  <x:c r="G7556" i="25"/>
  <x:c r="H7556" i="25"/>
  <x:c r="I7556" i="25"/>
  <x:c r="J7556" i="25"/>
  <x:c r="K7556" i="25"/>
  <x:c r="L7556" i="25"/>
  <x:c r="M7556" i="25"/>
  <x:c r="N7556" i="25"/>
  <x:c r="P7556" i="25"/>
  <x:c r="Q7556" i="25"/>
  <x:c r="R7556" i="25"/>
  <x:c r="A7557" i="25"/>
  <x:c r="B7557" i="25"/>
  <x:c r="C7557" i="25"/>
  <x:c r="D7557" i="25"/>
  <x:c r="E7557" i="25"/>
  <x:c r="F7557" i="25"/>
  <x:c r="G7557" i="25"/>
  <x:c r="H7557" i="25"/>
  <x:c r="I7557" i="25"/>
  <x:c r="J7557" i="25"/>
  <x:c r="K7557" i="25"/>
  <x:c r="L7557" i="25"/>
  <x:c r="M7557" i="25"/>
  <x:c r="N7557" i="25"/>
  <x:c r="P7557" i="25"/>
  <x:c r="Q7557" i="25"/>
  <x:c r="R7557" i="25"/>
  <x:c r="A7558" i="25"/>
  <x:c r="B7558" i="25"/>
  <x:c r="C7558" i="25"/>
  <x:c r="D7558" i="25"/>
  <x:c r="E7558" i="25"/>
  <x:c r="F7558" i="25"/>
  <x:c r="G7558" i="25"/>
  <x:c r="H7558" i="25"/>
  <x:c r="I7558" i="25"/>
  <x:c r="J7558" i="25"/>
  <x:c r="K7558" i="25"/>
  <x:c r="L7558" i="25"/>
  <x:c r="M7558" i="25"/>
  <x:c r="N7558" i="25"/>
  <x:c r="P7558" i="25"/>
  <x:c r="Q7558" i="25"/>
  <x:c r="R7558" i="25"/>
  <x:c r="A7559" i="25"/>
  <x:c r="B7559" i="25"/>
  <x:c r="C7559" i="25"/>
  <x:c r="D7559" i="25"/>
  <x:c r="E7559" i="25"/>
  <x:c r="F7559" i="25"/>
  <x:c r="G7559" i="25"/>
  <x:c r="H7559" i="25"/>
  <x:c r="I7559" i="25"/>
  <x:c r="J7559" i="25"/>
  <x:c r="K7559" i="25"/>
  <x:c r="L7559" i="25"/>
  <x:c r="M7559" i="25"/>
  <x:c r="N7559" i="25"/>
  <x:c r="P7559" i="25"/>
  <x:c r="Q7559" i="25"/>
  <x:c r="R7559" i="25"/>
  <x:c r="A7560" i="25"/>
  <x:c r="B7560" i="25"/>
  <x:c r="C7560" i="25"/>
  <x:c r="D7560" i="25"/>
  <x:c r="E7560" i="25"/>
  <x:c r="F7560" i="25"/>
  <x:c r="G7560" i="25"/>
  <x:c r="H7560" i="25"/>
  <x:c r="I7560" i="25"/>
  <x:c r="J7560" i="25"/>
  <x:c r="K7560" i="25"/>
  <x:c r="L7560" i="25"/>
  <x:c r="M7560" i="25"/>
  <x:c r="N7560" i="25"/>
  <x:c r="P7560" i="25"/>
  <x:c r="Q7560" i="25"/>
  <x:c r="R7560" i="25"/>
  <x:c r="A7561" i="25"/>
  <x:c r="B7561" i="25"/>
  <x:c r="C7561" i="25"/>
  <x:c r="D7561" i="25"/>
  <x:c r="E7561" i="25"/>
  <x:c r="F7561" i="25"/>
  <x:c r="G7561" i="25"/>
  <x:c r="H7561" i="25"/>
  <x:c r="I7561" i="25"/>
  <x:c r="J7561" i="25"/>
  <x:c r="K7561" i="25"/>
  <x:c r="L7561" i="25"/>
  <x:c r="M7561" i="25"/>
  <x:c r="N7561" i="25"/>
  <x:c r="P7561" i="25"/>
  <x:c r="Q7561" i="25"/>
  <x:c r="R7561" i="25"/>
  <x:c r="A7562" i="25"/>
  <x:c r="B7562" i="25"/>
  <x:c r="C7562" i="25"/>
  <x:c r="D7562" i="25"/>
  <x:c r="E7562" i="25"/>
  <x:c r="F7562" i="25"/>
  <x:c r="G7562" i="25"/>
  <x:c r="H7562" i="25"/>
  <x:c r="I7562" i="25"/>
  <x:c r="J7562" i="25"/>
  <x:c r="K7562" i="25"/>
  <x:c r="L7562" i="25"/>
  <x:c r="M7562" i="25"/>
  <x:c r="N7562" i="25"/>
  <x:c r="P7562" i="25"/>
  <x:c r="Q7562" i="25"/>
  <x:c r="R7562" i="25"/>
  <x:c r="A7563" i="25"/>
  <x:c r="B7563" i="25"/>
  <x:c r="C7563" i="25"/>
  <x:c r="D7563" i="25"/>
  <x:c r="E7563" i="25"/>
  <x:c r="F7563" i="25"/>
  <x:c r="G7563" i="25"/>
  <x:c r="H7563" i="25"/>
  <x:c r="I7563" i="25"/>
  <x:c r="J7563" i="25"/>
  <x:c r="K7563" i="25"/>
  <x:c r="L7563" i="25"/>
  <x:c r="M7563" i="25"/>
  <x:c r="N7563" i="25"/>
  <x:c r="P7563" i="25"/>
  <x:c r="Q7563" i="25"/>
  <x:c r="R7563" i="25"/>
  <x:c r="A7564" i="25"/>
  <x:c r="B7564" i="25"/>
  <x:c r="C7564" i="25"/>
  <x:c r="D7564" i="25"/>
  <x:c r="E7564" i="25"/>
  <x:c r="F7564" i="25"/>
  <x:c r="G7564" i="25"/>
  <x:c r="H7564" i="25"/>
  <x:c r="I7564" i="25"/>
  <x:c r="J7564" i="25"/>
  <x:c r="K7564" i="25"/>
  <x:c r="L7564" i="25"/>
  <x:c r="M7564" i="25"/>
  <x:c r="N7564" i="25"/>
  <x:c r="P7564" i="25"/>
  <x:c r="Q7564" i="25"/>
  <x:c r="R7564" i="25"/>
  <x:c r="A7565" i="25"/>
  <x:c r="B7565" i="25"/>
  <x:c r="C7565" i="25"/>
  <x:c r="D7565" i="25"/>
  <x:c r="E7565" i="25"/>
  <x:c r="F7565" i="25"/>
  <x:c r="G7565" i="25"/>
  <x:c r="H7565" i="25"/>
  <x:c r="I7565" i="25"/>
  <x:c r="J7565" i="25"/>
  <x:c r="K7565" i="25"/>
  <x:c r="L7565" i="25"/>
  <x:c r="M7565" i="25"/>
  <x:c r="N7565" i="25"/>
  <x:c r="P7565" i="25"/>
  <x:c r="Q7565" i="25"/>
  <x:c r="R7565" i="25"/>
  <x:c r="A7566" i="25"/>
  <x:c r="B7566" i="25"/>
  <x:c r="C7566" i="25"/>
  <x:c r="D7566" i="25"/>
  <x:c r="E7566" i="25"/>
  <x:c r="F7566" i="25"/>
  <x:c r="G7566" i="25"/>
  <x:c r="H7566" i="25"/>
  <x:c r="I7566" i="25"/>
  <x:c r="J7566" i="25"/>
  <x:c r="K7566" i="25"/>
  <x:c r="L7566" i="25"/>
  <x:c r="M7566" i="25"/>
  <x:c r="N7566" i="25"/>
  <x:c r="P7566" i="25"/>
  <x:c r="Q7566" i="25"/>
  <x:c r="R7566" i="25"/>
  <x:c r="A7567" i="25"/>
  <x:c r="B7567" i="25"/>
  <x:c r="C7567" i="25"/>
  <x:c r="D7567" i="25"/>
  <x:c r="E7567" i="25"/>
  <x:c r="F7567" i="25"/>
  <x:c r="G7567" i="25"/>
  <x:c r="H7567" i="25"/>
  <x:c r="I7567" i="25"/>
  <x:c r="J7567" i="25"/>
  <x:c r="K7567" i="25"/>
  <x:c r="L7567" i="25"/>
  <x:c r="M7567" i="25"/>
  <x:c r="N7567" i="25"/>
  <x:c r="P7567" i="25"/>
  <x:c r="Q7567" i="25"/>
  <x:c r="R7567" i="25"/>
  <x:c r="A7568" i="25"/>
  <x:c r="B7568" i="25"/>
  <x:c r="C7568" i="25"/>
  <x:c r="D7568" i="25"/>
  <x:c r="E7568" i="25"/>
  <x:c r="F7568" i="25"/>
  <x:c r="G7568" i="25"/>
  <x:c r="H7568" i="25"/>
  <x:c r="I7568" i="25"/>
  <x:c r="J7568" i="25"/>
  <x:c r="K7568" i="25"/>
  <x:c r="L7568" i="25"/>
  <x:c r="M7568" i="25"/>
  <x:c r="N7568" i="25"/>
  <x:c r="P7568" i="25"/>
  <x:c r="Q7568" i="25"/>
  <x:c r="R7568" i="25"/>
  <x:c r="A7569" i="25"/>
  <x:c r="B7569" i="25"/>
  <x:c r="C7569" i="25"/>
  <x:c r="D7569" i="25"/>
  <x:c r="E7569" i="25"/>
  <x:c r="F7569" i="25"/>
  <x:c r="G7569" i="25"/>
  <x:c r="H7569" i="25"/>
  <x:c r="I7569" i="25"/>
  <x:c r="J7569" i="25"/>
  <x:c r="K7569" i="25"/>
  <x:c r="L7569" i="25"/>
  <x:c r="M7569" i="25"/>
  <x:c r="N7569" i="25"/>
  <x:c r="P7569" i="25"/>
  <x:c r="Q7569" i="25"/>
  <x:c r="R7569" i="25"/>
  <x:c r="A7570" i="25"/>
  <x:c r="B7570" i="25"/>
  <x:c r="C7570" i="25"/>
  <x:c r="D7570" i="25"/>
  <x:c r="E7570" i="25"/>
  <x:c r="F7570" i="25"/>
  <x:c r="G7570" i="25"/>
  <x:c r="H7570" i="25"/>
  <x:c r="I7570" i="25"/>
  <x:c r="J7570" i="25"/>
  <x:c r="K7570" i="25"/>
  <x:c r="L7570" i="25"/>
  <x:c r="M7570" i="25"/>
  <x:c r="N7570" i="25"/>
  <x:c r="P7570" i="25"/>
  <x:c r="Q7570" i="25"/>
  <x:c r="R7570" i="25"/>
  <x:c r="A7571" i="25"/>
  <x:c r="B7571" i="25"/>
  <x:c r="C7571" i="25"/>
  <x:c r="D7571" i="25"/>
  <x:c r="E7571" i="25"/>
  <x:c r="F7571" i="25"/>
  <x:c r="G7571" i="25"/>
  <x:c r="H7571" i="25"/>
  <x:c r="I7571" i="25"/>
  <x:c r="J7571" i="25"/>
  <x:c r="K7571" i="25"/>
  <x:c r="L7571" i="25"/>
  <x:c r="M7571" i="25"/>
  <x:c r="N7571" i="25"/>
  <x:c r="P7571" i="25"/>
  <x:c r="Q7571" i="25"/>
  <x:c r="R7571" i="25"/>
  <x:c r="A7572" i="25"/>
  <x:c r="B7572" i="25"/>
  <x:c r="C7572" i="25"/>
  <x:c r="D7572" i="25"/>
  <x:c r="E7572" i="25"/>
  <x:c r="F7572" i="25"/>
  <x:c r="G7572" i="25"/>
  <x:c r="H7572" i="25"/>
  <x:c r="I7572" i="25"/>
  <x:c r="J7572" i="25"/>
  <x:c r="K7572" i="25"/>
  <x:c r="L7572" i="25"/>
  <x:c r="M7572" i="25"/>
  <x:c r="N7572" i="25"/>
  <x:c r="P7572" i="25"/>
  <x:c r="Q7572" i="25"/>
  <x:c r="R7572" i="25"/>
  <x:c r="A7573" i="25"/>
  <x:c r="B7573" i="25"/>
  <x:c r="C7573" i="25"/>
  <x:c r="D7573" i="25"/>
  <x:c r="E7573" i="25"/>
  <x:c r="F7573" i="25"/>
  <x:c r="G7573" i="25"/>
  <x:c r="H7573" i="25"/>
  <x:c r="I7573" i="25"/>
  <x:c r="J7573" i="25"/>
  <x:c r="K7573" i="25"/>
  <x:c r="L7573" i="25"/>
  <x:c r="M7573" i="25"/>
  <x:c r="N7573" i="25"/>
  <x:c r="P7573" i="25"/>
  <x:c r="Q7573" i="25"/>
  <x:c r="R7573" i="25"/>
  <x:c r="A7574" i="25"/>
  <x:c r="B7574" i="25"/>
  <x:c r="C7574" i="25"/>
  <x:c r="D7574" i="25"/>
  <x:c r="E7574" i="25"/>
  <x:c r="F7574" i="25"/>
  <x:c r="G7574" i="25"/>
  <x:c r="H7574" i="25"/>
  <x:c r="I7574" i="25"/>
  <x:c r="J7574" i="25"/>
  <x:c r="K7574" i="25"/>
  <x:c r="L7574" i="25"/>
  <x:c r="M7574" i="25"/>
  <x:c r="N7574" i="25"/>
  <x:c r="P7574" i="25"/>
  <x:c r="Q7574" i="25"/>
  <x:c r="R7574" i="25"/>
  <x:c r="A7575" i="25"/>
  <x:c r="B7575" i="25"/>
  <x:c r="C7575" i="25"/>
  <x:c r="D7575" i="25"/>
  <x:c r="E7575" i="25"/>
  <x:c r="F7575" i="25"/>
  <x:c r="G7575" i="25"/>
  <x:c r="H7575" i="25"/>
  <x:c r="I7575" i="25"/>
  <x:c r="J7575" i="25"/>
  <x:c r="K7575" i="25"/>
  <x:c r="L7575" i="25"/>
  <x:c r="M7575" i="25"/>
  <x:c r="N7575" i="25"/>
  <x:c r="P7575" i="25"/>
  <x:c r="Q7575" i="25"/>
  <x:c r="R7575" i="25"/>
  <x:c r="A7576" i="25"/>
  <x:c r="B7576" i="25"/>
  <x:c r="C7576" i="25"/>
  <x:c r="D7576" i="25"/>
  <x:c r="E7576" i="25"/>
  <x:c r="F7576" i="25"/>
  <x:c r="G7576" i="25"/>
  <x:c r="H7576" i="25"/>
  <x:c r="I7576" i="25"/>
  <x:c r="J7576" i="25"/>
  <x:c r="K7576" i="25"/>
  <x:c r="L7576" i="25"/>
  <x:c r="M7576" i="25"/>
  <x:c r="N7576" i="25"/>
  <x:c r="P7576" i="25"/>
  <x:c r="Q7576" i="25"/>
  <x:c r="R7576" i="25"/>
  <x:c r="A7577" i="25"/>
  <x:c r="B7577" i="25"/>
  <x:c r="C7577" i="25"/>
  <x:c r="D7577" i="25"/>
  <x:c r="E7577" i="25"/>
  <x:c r="F7577" i="25"/>
  <x:c r="G7577" i="25"/>
  <x:c r="H7577" i="25"/>
  <x:c r="I7577" i="25"/>
  <x:c r="J7577" i="25"/>
  <x:c r="K7577" i="25"/>
  <x:c r="L7577" i="25"/>
  <x:c r="M7577" i="25"/>
  <x:c r="N7577" i="25"/>
  <x:c r="P7577" i="25"/>
  <x:c r="Q7577" i="25"/>
  <x:c r="R7577" i="25"/>
  <x:c r="A7578" i="25"/>
  <x:c r="B7578" i="25"/>
  <x:c r="C7578" i="25"/>
  <x:c r="D7578" i="25"/>
  <x:c r="E7578" i="25"/>
  <x:c r="F7578" i="25"/>
  <x:c r="G7578" i="25"/>
  <x:c r="H7578" i="25"/>
  <x:c r="I7578" i="25"/>
  <x:c r="J7578" i="25"/>
  <x:c r="K7578" i="25"/>
  <x:c r="L7578" i="25"/>
  <x:c r="M7578" i="25"/>
  <x:c r="N7578" i="25"/>
  <x:c r="P7578" i="25"/>
  <x:c r="Q7578" i="25"/>
  <x:c r="R7578" i="25"/>
  <x:c r="A7579" i="25"/>
  <x:c r="B7579" i="25"/>
  <x:c r="C7579" i="25"/>
  <x:c r="D7579" i="25"/>
  <x:c r="E7579" i="25"/>
  <x:c r="F7579" i="25"/>
  <x:c r="G7579" i="25"/>
  <x:c r="H7579" i="25"/>
  <x:c r="I7579" i="25"/>
  <x:c r="J7579" i="25"/>
  <x:c r="K7579" i="25"/>
  <x:c r="L7579" i="25"/>
  <x:c r="M7579" i="25"/>
  <x:c r="N7579" i="25"/>
  <x:c r="P7579" i="25"/>
  <x:c r="Q7579" i="25"/>
  <x:c r="R7579" i="25"/>
  <x:c r="A7580" i="25"/>
  <x:c r="B7580" i="25"/>
  <x:c r="C7580" i="25"/>
  <x:c r="D7580" i="25"/>
  <x:c r="E7580" i="25"/>
  <x:c r="F7580" i="25"/>
  <x:c r="G7580" i="25"/>
  <x:c r="H7580" i="25"/>
  <x:c r="I7580" i="25"/>
  <x:c r="J7580" i="25"/>
  <x:c r="K7580" i="25"/>
  <x:c r="L7580" i="25"/>
  <x:c r="M7580" i="25"/>
  <x:c r="N7580" i="25"/>
  <x:c r="P7580" i="25"/>
  <x:c r="Q7580" i="25"/>
  <x:c r="R7580" i="25"/>
  <x:c r="A7581" i="25"/>
  <x:c r="B7581" i="25"/>
  <x:c r="C7581" i="25"/>
  <x:c r="D7581" i="25"/>
  <x:c r="E7581" i="25"/>
  <x:c r="F7581" i="25"/>
  <x:c r="G7581" i="25"/>
  <x:c r="H7581" i="25"/>
  <x:c r="I7581" i="25"/>
  <x:c r="J7581" i="25"/>
  <x:c r="K7581" i="25"/>
  <x:c r="L7581" i="25"/>
  <x:c r="M7581" i="25"/>
  <x:c r="N7581" i="25"/>
  <x:c r="P7581" i="25"/>
  <x:c r="Q7581" i="25"/>
  <x:c r="R7581" i="25"/>
  <x:c r="A7582" i="25"/>
  <x:c r="B7582" i="25"/>
  <x:c r="C7582" i="25"/>
  <x:c r="D7582" i="25"/>
  <x:c r="E7582" i="25"/>
  <x:c r="F7582" i="25"/>
  <x:c r="G7582" i="25"/>
  <x:c r="H7582" i="25"/>
  <x:c r="I7582" i="25"/>
  <x:c r="J7582" i="25"/>
  <x:c r="K7582" i="25"/>
  <x:c r="L7582" i="25"/>
  <x:c r="M7582" i="25"/>
  <x:c r="N7582" i="25"/>
  <x:c r="P7582" i="25"/>
  <x:c r="Q7582" i="25"/>
  <x:c r="R7582" i="25"/>
  <x:c r="A7583" i="25"/>
  <x:c r="B7583" i="25"/>
  <x:c r="C7583" i="25"/>
  <x:c r="D7583" i="25"/>
  <x:c r="E7583" i="25"/>
  <x:c r="F7583" i="25"/>
  <x:c r="G7583" i="25"/>
  <x:c r="H7583" i="25"/>
  <x:c r="I7583" i="25"/>
  <x:c r="J7583" i="25"/>
  <x:c r="K7583" i="25"/>
  <x:c r="L7583" i="25"/>
  <x:c r="M7583" i="25"/>
  <x:c r="N7583" i="25"/>
  <x:c r="P7583" i="25"/>
  <x:c r="Q7583" i="25"/>
  <x:c r="R7583" i="25"/>
  <x:c r="A7584" i="25"/>
  <x:c r="B7584" i="25"/>
  <x:c r="C7584" i="25"/>
  <x:c r="D7584" i="25"/>
  <x:c r="E7584" i="25"/>
  <x:c r="F7584" i="25"/>
  <x:c r="G7584" i="25"/>
  <x:c r="H7584" i="25"/>
  <x:c r="I7584" i="25"/>
  <x:c r="J7584" i="25"/>
  <x:c r="K7584" i="25"/>
  <x:c r="L7584" i="25"/>
  <x:c r="M7584" i="25"/>
  <x:c r="N7584" i="25"/>
  <x:c r="P7584" i="25"/>
  <x:c r="Q7584" i="25"/>
  <x:c r="R7584" i="25"/>
  <x:c r="A7585" i="25"/>
  <x:c r="B7585" i="25"/>
  <x:c r="C7585" i="25"/>
  <x:c r="D7585" i="25"/>
  <x:c r="E7585" i="25"/>
  <x:c r="F7585" i="25"/>
  <x:c r="G7585" i="25"/>
  <x:c r="H7585" i="25"/>
  <x:c r="I7585" i="25"/>
  <x:c r="J7585" i="25"/>
  <x:c r="K7585" i="25"/>
  <x:c r="L7585" i="25"/>
  <x:c r="M7585" i="25"/>
  <x:c r="N7585" i="25"/>
  <x:c r="P7585" i="25"/>
  <x:c r="Q7585" i="25"/>
  <x:c r="R7585" i="25"/>
  <x:c r="A7586" i="25"/>
  <x:c r="B7586" i="25"/>
  <x:c r="C7586" i="25"/>
  <x:c r="D7586" i="25"/>
  <x:c r="E7586" i="25"/>
  <x:c r="F7586" i="25"/>
  <x:c r="G7586" i="25"/>
  <x:c r="H7586" i="25"/>
  <x:c r="I7586" i="25"/>
  <x:c r="J7586" i="25"/>
  <x:c r="K7586" i="25"/>
  <x:c r="L7586" i="25"/>
  <x:c r="M7586" i="25"/>
  <x:c r="N7586" i="25"/>
  <x:c r="P7586" i="25"/>
  <x:c r="Q7586" i="25"/>
  <x:c r="R7586" i="25"/>
  <x:c r="A7587" i="25"/>
  <x:c r="B7587" i="25"/>
  <x:c r="C7587" i="25"/>
  <x:c r="D7587" i="25"/>
  <x:c r="E7587" i="25"/>
  <x:c r="F7587" i="25"/>
  <x:c r="G7587" i="25"/>
  <x:c r="H7587" i="25"/>
  <x:c r="I7587" i="25"/>
  <x:c r="J7587" i="25"/>
  <x:c r="K7587" i="25"/>
  <x:c r="L7587" i="25"/>
  <x:c r="M7587" i="25"/>
  <x:c r="N7587" i="25"/>
  <x:c r="P7587" i="25"/>
  <x:c r="Q7587" i="25"/>
  <x:c r="R7587" i="25"/>
  <x:c r="A7588" i="25"/>
  <x:c r="B7588" i="25"/>
  <x:c r="C7588" i="25"/>
  <x:c r="D7588" i="25"/>
  <x:c r="E7588" i="25"/>
  <x:c r="F7588" i="25"/>
  <x:c r="G7588" i="25"/>
  <x:c r="H7588" i="25"/>
  <x:c r="I7588" i="25"/>
  <x:c r="J7588" i="25"/>
  <x:c r="K7588" i="25"/>
  <x:c r="L7588" i="25"/>
  <x:c r="M7588" i="25"/>
  <x:c r="N7588" i="25"/>
  <x:c r="P7588" i="25"/>
  <x:c r="Q7588" i="25"/>
  <x:c r="R7588" i="25"/>
  <x:c r="A7589" i="25"/>
  <x:c r="B7589" i="25"/>
  <x:c r="C7589" i="25"/>
  <x:c r="D7589" i="25"/>
  <x:c r="E7589" i="25"/>
  <x:c r="F7589" i="25"/>
  <x:c r="G7589" i="25"/>
  <x:c r="H7589" i="25"/>
  <x:c r="I7589" i="25"/>
  <x:c r="J7589" i="25"/>
  <x:c r="K7589" i="25"/>
  <x:c r="L7589" i="25"/>
  <x:c r="M7589" i="25"/>
  <x:c r="N7589" i="25"/>
  <x:c r="P7589" i="25"/>
  <x:c r="Q7589" i="25"/>
  <x:c r="R7589" i="25"/>
  <x:c r="A7590" i="25"/>
  <x:c r="B7590" i="25"/>
  <x:c r="C7590" i="25"/>
  <x:c r="D7590" i="25"/>
  <x:c r="E7590" i="25"/>
  <x:c r="F7590" i="25"/>
  <x:c r="G7590" i="25"/>
  <x:c r="H7590" i="25"/>
  <x:c r="I7590" i="25"/>
  <x:c r="J7590" i="25"/>
  <x:c r="K7590" i="25"/>
  <x:c r="L7590" i="25"/>
  <x:c r="M7590" i="25"/>
  <x:c r="N7590" i="25"/>
  <x:c r="P7590" i="25"/>
  <x:c r="Q7590" i="25"/>
  <x:c r="R7590" i="25"/>
  <x:c r="A7591" i="25"/>
  <x:c r="B7591" i="25"/>
  <x:c r="C7591" i="25"/>
  <x:c r="D7591" i="25"/>
  <x:c r="E7591" i="25"/>
  <x:c r="F7591" i="25"/>
  <x:c r="G7591" i="25"/>
  <x:c r="H7591" i="25"/>
  <x:c r="I7591" i="25"/>
  <x:c r="J7591" i="25"/>
  <x:c r="K7591" i="25"/>
  <x:c r="L7591" i="25"/>
  <x:c r="M7591" i="25"/>
  <x:c r="N7591" i="25"/>
  <x:c r="P7591" i="25"/>
  <x:c r="Q7591" i="25"/>
  <x:c r="R7591" i="25"/>
  <x:c r="A7592" i="25"/>
  <x:c r="B7592" i="25"/>
  <x:c r="C7592" i="25"/>
  <x:c r="D7592" i="25"/>
  <x:c r="E7592" i="25"/>
  <x:c r="F7592" i="25"/>
  <x:c r="G7592" i="25"/>
  <x:c r="H7592" i="25"/>
  <x:c r="I7592" i="25"/>
  <x:c r="J7592" i="25"/>
  <x:c r="K7592" i="25"/>
  <x:c r="L7592" i="25"/>
  <x:c r="M7592" i="25"/>
  <x:c r="N7592" i="25"/>
  <x:c r="P7592" i="25"/>
  <x:c r="Q7592" i="25"/>
  <x:c r="R7592" i="25"/>
  <x:c r="A7593" i="25"/>
  <x:c r="B7593" i="25"/>
  <x:c r="C7593" i="25"/>
  <x:c r="D7593" i="25"/>
  <x:c r="E7593" i="25"/>
  <x:c r="F7593" i="25"/>
  <x:c r="G7593" i="25"/>
  <x:c r="H7593" i="25"/>
  <x:c r="I7593" i="25"/>
  <x:c r="J7593" i="25"/>
  <x:c r="K7593" i="25"/>
  <x:c r="L7593" i="25"/>
  <x:c r="M7593" i="25"/>
  <x:c r="N7593" i="25"/>
  <x:c r="P7593" i="25"/>
  <x:c r="Q7593" i="25"/>
  <x:c r="R7593" i="25"/>
  <x:c r="A7594" i="25"/>
  <x:c r="B7594" i="25"/>
  <x:c r="C7594" i="25"/>
  <x:c r="D7594" i="25"/>
  <x:c r="E7594" i="25"/>
  <x:c r="F7594" i="25"/>
  <x:c r="G7594" i="25"/>
  <x:c r="H7594" i="25"/>
  <x:c r="I7594" i="25"/>
  <x:c r="J7594" i="25"/>
  <x:c r="K7594" i="25"/>
  <x:c r="L7594" i="25"/>
  <x:c r="M7594" i="25"/>
  <x:c r="N7594" i="25"/>
  <x:c r="P7594" i="25"/>
  <x:c r="Q7594" i="25"/>
  <x:c r="R7594" i="25"/>
  <x:c r="A7595" i="25"/>
  <x:c r="B7595" i="25"/>
  <x:c r="C7595" i="25"/>
  <x:c r="D7595" i="25"/>
  <x:c r="E7595" i="25"/>
  <x:c r="F7595" i="25"/>
  <x:c r="G7595" i="25"/>
  <x:c r="H7595" i="25"/>
  <x:c r="I7595" i="25"/>
  <x:c r="J7595" i="25"/>
  <x:c r="K7595" i="25"/>
  <x:c r="L7595" i="25"/>
  <x:c r="M7595" i="25"/>
  <x:c r="N7595" i="25"/>
  <x:c r="P7595" i="25"/>
  <x:c r="Q7595" i="25"/>
  <x:c r="R7595" i="25"/>
  <x:c r="A7596" i="25"/>
  <x:c r="B7596" i="25"/>
  <x:c r="C7596" i="25"/>
  <x:c r="D7596" i="25"/>
  <x:c r="E7596" i="25"/>
  <x:c r="F7596" i="25"/>
  <x:c r="G7596" i="25"/>
  <x:c r="H7596" i="25"/>
  <x:c r="I7596" i="25"/>
  <x:c r="J7596" i="25"/>
  <x:c r="K7596" i="25"/>
  <x:c r="L7596" i="25"/>
  <x:c r="M7596" i="25"/>
  <x:c r="N7596" i="25"/>
  <x:c r="P7596" i="25"/>
  <x:c r="Q7596" i="25"/>
  <x:c r="R7596" i="25"/>
  <x:c r="A7597" i="25"/>
  <x:c r="B7597" i="25"/>
  <x:c r="C7597" i="25"/>
  <x:c r="D7597" i="25"/>
  <x:c r="E7597" i="25"/>
  <x:c r="F7597" i="25"/>
  <x:c r="G7597" i="25"/>
  <x:c r="H7597" i="25"/>
  <x:c r="I7597" i="25"/>
  <x:c r="J7597" i="25"/>
  <x:c r="K7597" i="25"/>
  <x:c r="L7597" i="25"/>
  <x:c r="M7597" i="25"/>
  <x:c r="N7597" i="25"/>
  <x:c r="P7597" i="25"/>
  <x:c r="Q7597" i="25"/>
  <x:c r="R7597" i="25"/>
  <x:c r="A7598" i="25"/>
  <x:c r="B7598" i="25"/>
  <x:c r="C7598" i="25"/>
  <x:c r="D7598" i="25"/>
  <x:c r="E7598" i="25"/>
  <x:c r="F7598" i="25"/>
  <x:c r="G7598" i="25"/>
  <x:c r="H7598" i="25"/>
  <x:c r="I7598" i="25"/>
  <x:c r="J7598" i="25"/>
  <x:c r="K7598" i="25"/>
  <x:c r="L7598" i="25"/>
  <x:c r="M7598" i="25"/>
  <x:c r="N7598" i="25"/>
  <x:c r="P7598" i="25"/>
  <x:c r="Q7598" i="25"/>
  <x:c r="R7598" i="25"/>
  <x:c r="A7599" i="25"/>
  <x:c r="B7599" i="25"/>
  <x:c r="C7599" i="25"/>
  <x:c r="D7599" i="25"/>
  <x:c r="E7599" i="25"/>
  <x:c r="F7599" i="25"/>
  <x:c r="G7599" i="25"/>
  <x:c r="H7599" i="25"/>
  <x:c r="I7599" i="25"/>
  <x:c r="J7599" i="25"/>
  <x:c r="K7599" i="25"/>
  <x:c r="L7599" i="25"/>
  <x:c r="M7599" i="25"/>
  <x:c r="N7599" i="25"/>
  <x:c r="P7599" i="25"/>
  <x:c r="Q7599" i="25"/>
  <x:c r="R7599" i="25"/>
  <x:c r="A7600" i="25"/>
  <x:c r="B7600" i="25"/>
  <x:c r="C7600" i="25"/>
  <x:c r="D7600" i="25"/>
  <x:c r="E7600" i="25"/>
  <x:c r="F7600" i="25"/>
  <x:c r="G7600" i="25"/>
  <x:c r="H7600" i="25"/>
  <x:c r="I7600" i="25"/>
  <x:c r="J7600" i="25"/>
  <x:c r="K7600" i="25"/>
  <x:c r="L7600" i="25"/>
  <x:c r="M7600" i="25"/>
  <x:c r="N7600" i="25"/>
  <x:c r="P7600" i="25"/>
  <x:c r="Q7600" i="25"/>
  <x:c r="R7600" i="25"/>
  <x:c r="A7601" i="25"/>
  <x:c r="B7601" i="25"/>
  <x:c r="C7601" i="25"/>
  <x:c r="D7601" i="25"/>
  <x:c r="E7601" i="25"/>
  <x:c r="F7601" i="25"/>
  <x:c r="G7601" i="25"/>
  <x:c r="H7601" i="25"/>
  <x:c r="I7601" i="25"/>
  <x:c r="J7601" i="25"/>
  <x:c r="K7601" i="25"/>
  <x:c r="L7601" i="25"/>
  <x:c r="M7601" i="25"/>
  <x:c r="N7601" i="25"/>
  <x:c r="P7601" i="25"/>
  <x:c r="Q7601" i="25"/>
  <x:c r="R7601" i="25"/>
  <x:c r="A7602" i="25"/>
  <x:c r="B7602" i="25"/>
  <x:c r="C7602" i="25"/>
  <x:c r="D7602" i="25"/>
  <x:c r="E7602" i="25"/>
  <x:c r="F7602" i="25"/>
  <x:c r="G7602" i="25"/>
  <x:c r="H7602" i="25"/>
  <x:c r="I7602" i="25"/>
  <x:c r="J7602" i="25"/>
  <x:c r="K7602" i="25"/>
  <x:c r="L7602" i="25"/>
  <x:c r="M7602" i="25"/>
  <x:c r="N7602" i="25"/>
  <x:c r="P7602" i="25"/>
  <x:c r="Q7602" i="25"/>
  <x:c r="R7602" i="25"/>
  <x:c r="A7603" i="25"/>
  <x:c r="B7603" i="25"/>
  <x:c r="C7603" i="25"/>
  <x:c r="D7603" i="25"/>
  <x:c r="E7603" i="25"/>
  <x:c r="F7603" i="25"/>
  <x:c r="G7603" i="25"/>
  <x:c r="H7603" i="25"/>
  <x:c r="I7603" i="25"/>
  <x:c r="J7603" i="25"/>
  <x:c r="K7603" i="25"/>
  <x:c r="L7603" i="25"/>
  <x:c r="M7603" i="25"/>
  <x:c r="N7603" i="25"/>
  <x:c r="P7603" i="25"/>
  <x:c r="Q7603" i="25"/>
  <x:c r="R7603" i="25"/>
  <x:c r="A7604" i="25"/>
  <x:c r="B7604" i="25"/>
  <x:c r="C7604" i="25"/>
  <x:c r="D7604" i="25"/>
  <x:c r="E7604" i="25"/>
  <x:c r="F7604" i="25"/>
  <x:c r="G7604" i="25"/>
  <x:c r="H7604" i="25"/>
  <x:c r="I7604" i="25"/>
  <x:c r="J7604" i="25"/>
  <x:c r="K7604" i="25"/>
  <x:c r="L7604" i="25"/>
  <x:c r="M7604" i="25"/>
  <x:c r="N7604" i="25"/>
  <x:c r="P7604" i="25"/>
  <x:c r="Q7604" i="25"/>
  <x:c r="R7604" i="25"/>
  <x:c r="A7605" i="25"/>
  <x:c r="B7605" i="25"/>
  <x:c r="C7605" i="25"/>
  <x:c r="D7605" i="25"/>
  <x:c r="E7605" i="25"/>
  <x:c r="F7605" i="25"/>
  <x:c r="G7605" i="25"/>
  <x:c r="H7605" i="25"/>
  <x:c r="I7605" i="25"/>
  <x:c r="J7605" i="25"/>
  <x:c r="K7605" i="25"/>
  <x:c r="L7605" i="25"/>
  <x:c r="M7605" i="25"/>
  <x:c r="N7605" i="25"/>
  <x:c r="P7605" i="25"/>
  <x:c r="Q7605" i="25"/>
  <x:c r="R7605" i="25"/>
  <x:c r="A7606" i="25"/>
  <x:c r="B7606" i="25"/>
  <x:c r="C7606" i="25"/>
  <x:c r="D7606" i="25"/>
  <x:c r="E7606" i="25"/>
  <x:c r="F7606" i="25"/>
  <x:c r="G7606" i="25"/>
  <x:c r="H7606" i="25"/>
  <x:c r="I7606" i="25"/>
  <x:c r="J7606" i="25"/>
  <x:c r="K7606" i="25"/>
  <x:c r="L7606" i="25"/>
  <x:c r="M7606" i="25"/>
  <x:c r="N7606" i="25"/>
  <x:c r="P7606" i="25"/>
  <x:c r="Q7606" i="25"/>
  <x:c r="R7606" i="25"/>
  <x:c r="A7607" i="25"/>
  <x:c r="B7607" i="25"/>
  <x:c r="C7607" i="25"/>
  <x:c r="D7607" i="25"/>
  <x:c r="E7607" i="25"/>
  <x:c r="F7607" i="25"/>
  <x:c r="G7607" i="25"/>
  <x:c r="H7607" i="25"/>
  <x:c r="I7607" i="25"/>
  <x:c r="J7607" i="25"/>
  <x:c r="K7607" i="25"/>
  <x:c r="L7607" i="25"/>
  <x:c r="M7607" i="25"/>
  <x:c r="N7607" i="25"/>
  <x:c r="P7607" i="25"/>
  <x:c r="Q7607" i="25"/>
  <x:c r="R7607" i="25"/>
  <x:c r="A7608" i="25"/>
  <x:c r="B7608" i="25"/>
  <x:c r="C7608" i="25"/>
  <x:c r="D7608" i="25"/>
  <x:c r="E7608" i="25"/>
  <x:c r="F7608" i="25"/>
  <x:c r="G7608" i="25"/>
  <x:c r="H7608" i="25"/>
  <x:c r="I7608" i="25"/>
  <x:c r="J7608" i="25"/>
  <x:c r="K7608" i="25"/>
  <x:c r="L7608" i="25"/>
  <x:c r="M7608" i="25"/>
  <x:c r="N7608" i="25"/>
  <x:c r="P7608" i="25"/>
  <x:c r="Q7608" i="25"/>
  <x:c r="R7608" i="25"/>
  <x:c r="A7609" i="25"/>
  <x:c r="B7609" i="25"/>
  <x:c r="C7609" i="25"/>
  <x:c r="D7609" i="25"/>
  <x:c r="E7609" i="25"/>
  <x:c r="F7609" i="25"/>
  <x:c r="G7609" i="25"/>
  <x:c r="H7609" i="25"/>
  <x:c r="I7609" i="25"/>
  <x:c r="J7609" i="25"/>
  <x:c r="K7609" i="25"/>
  <x:c r="L7609" i="25"/>
  <x:c r="M7609" i="25"/>
  <x:c r="N7609" i="25"/>
  <x:c r="P7609" i="25"/>
  <x:c r="Q7609" i="25"/>
  <x:c r="R7609" i="25"/>
  <x:c r="A7610" i="25"/>
  <x:c r="B7610" i="25"/>
  <x:c r="C7610" i="25"/>
  <x:c r="D7610" i="25"/>
  <x:c r="E7610" i="25"/>
  <x:c r="F7610" i="25"/>
  <x:c r="G7610" i="25"/>
  <x:c r="H7610" i="25"/>
  <x:c r="I7610" i="25"/>
  <x:c r="J7610" i="25"/>
  <x:c r="K7610" i="25"/>
  <x:c r="L7610" i="25"/>
  <x:c r="M7610" i="25"/>
  <x:c r="N7610" i="25"/>
  <x:c r="P7610" i="25"/>
  <x:c r="Q7610" i="25"/>
  <x:c r="R7610" i="25"/>
  <x:c r="A7611" i="25"/>
  <x:c r="B7611" i="25"/>
  <x:c r="C7611" i="25"/>
  <x:c r="D7611" i="25"/>
  <x:c r="E7611" i="25"/>
  <x:c r="F7611" i="25"/>
  <x:c r="G7611" i="25"/>
  <x:c r="H7611" i="25"/>
  <x:c r="I7611" i="25"/>
  <x:c r="J7611" i="25"/>
  <x:c r="K7611" i="25"/>
  <x:c r="L7611" i="25"/>
  <x:c r="M7611" i="25"/>
  <x:c r="N7611" i="25"/>
  <x:c r="P7611" i="25"/>
  <x:c r="Q7611" i="25"/>
  <x:c r="R7611" i="25"/>
  <x:c r="A7612" i="25"/>
  <x:c r="B7612" i="25"/>
  <x:c r="C7612" i="25"/>
  <x:c r="D7612" i="25"/>
  <x:c r="E7612" i="25"/>
  <x:c r="F7612" i="25"/>
  <x:c r="G7612" i="25"/>
  <x:c r="H7612" i="25"/>
  <x:c r="I7612" i="25"/>
  <x:c r="J7612" i="25"/>
  <x:c r="K7612" i="25"/>
  <x:c r="L7612" i="25"/>
  <x:c r="M7612" i="25"/>
  <x:c r="N7612" i="25"/>
  <x:c r="P7612" i="25"/>
  <x:c r="Q7612" i="25"/>
  <x:c r="R7612" i="25"/>
  <x:c r="A7613" i="25"/>
  <x:c r="B7613" i="25"/>
  <x:c r="C7613" i="25"/>
  <x:c r="D7613" i="25"/>
  <x:c r="E7613" i="25"/>
  <x:c r="F7613" i="25"/>
  <x:c r="G7613" i="25"/>
  <x:c r="H7613" i="25"/>
  <x:c r="I7613" i="25"/>
  <x:c r="J7613" i="25"/>
  <x:c r="K7613" i="25"/>
  <x:c r="L7613" i="25"/>
  <x:c r="M7613" i="25"/>
  <x:c r="N7613" i="25"/>
  <x:c r="P7613" i="25"/>
  <x:c r="Q7613" i="25"/>
  <x:c r="R7613" i="25"/>
  <x:c r="A7614" i="25"/>
  <x:c r="B7614" i="25"/>
  <x:c r="C7614" i="25"/>
  <x:c r="D7614" i="25"/>
  <x:c r="E7614" i="25"/>
  <x:c r="F7614" i="25"/>
  <x:c r="G7614" i="25"/>
  <x:c r="H7614" i="25"/>
  <x:c r="I7614" i="25"/>
  <x:c r="J7614" i="25"/>
  <x:c r="K7614" i="25"/>
  <x:c r="L7614" i="25"/>
  <x:c r="M7614" i="25"/>
  <x:c r="N7614" i="25"/>
  <x:c r="P7614" i="25"/>
  <x:c r="Q7614" i="25"/>
  <x:c r="R7614" i="25"/>
  <x:c r="A7615" i="25"/>
  <x:c r="B7615" i="25"/>
  <x:c r="C7615" i="25"/>
  <x:c r="D7615" i="25"/>
  <x:c r="E7615" i="25"/>
  <x:c r="F7615" i="25"/>
  <x:c r="G7615" i="25"/>
  <x:c r="H7615" i="25"/>
  <x:c r="I7615" i="25"/>
  <x:c r="J7615" i="25"/>
  <x:c r="K7615" i="25"/>
  <x:c r="L7615" i="25"/>
  <x:c r="M7615" i="25"/>
  <x:c r="N7615" i="25"/>
  <x:c r="P7615" i="25"/>
  <x:c r="Q7615" i="25"/>
  <x:c r="R7615" i="25"/>
  <x:c r="A7616" i="25"/>
  <x:c r="B7616" i="25"/>
  <x:c r="C7616" i="25"/>
  <x:c r="D7616" i="25"/>
  <x:c r="E7616" i="25"/>
  <x:c r="F7616" i="25"/>
  <x:c r="G7616" i="25"/>
  <x:c r="H7616" i="25"/>
  <x:c r="I7616" i="25"/>
  <x:c r="J7616" i="25"/>
  <x:c r="K7616" i="25"/>
  <x:c r="L7616" i="25"/>
  <x:c r="M7616" i="25"/>
  <x:c r="N7616" i="25"/>
  <x:c r="P7616" i="25"/>
  <x:c r="Q7616" i="25"/>
  <x:c r="R7616" i="25"/>
  <x:c r="A7617" i="25"/>
  <x:c r="B7617" i="25"/>
  <x:c r="C7617" i="25"/>
  <x:c r="D7617" i="25"/>
  <x:c r="E7617" i="25"/>
  <x:c r="F7617" i="25"/>
  <x:c r="G7617" i="25"/>
  <x:c r="H7617" i="25"/>
  <x:c r="I7617" i="25"/>
  <x:c r="J7617" i="25"/>
  <x:c r="K7617" i="25"/>
  <x:c r="L7617" i="25"/>
  <x:c r="M7617" i="25"/>
  <x:c r="N7617" i="25"/>
  <x:c r="P7617" i="25"/>
  <x:c r="Q7617" i="25"/>
  <x:c r="R7617" i="25"/>
  <x:c r="A7618" i="25"/>
  <x:c r="B7618" i="25"/>
  <x:c r="C7618" i="25"/>
  <x:c r="D7618" i="25"/>
  <x:c r="E7618" i="25"/>
  <x:c r="F7618" i="25"/>
  <x:c r="G7618" i="25"/>
  <x:c r="H7618" i="25"/>
  <x:c r="I7618" i="25"/>
  <x:c r="J7618" i="25"/>
  <x:c r="K7618" i="25"/>
  <x:c r="L7618" i="25"/>
  <x:c r="M7618" i="25"/>
  <x:c r="N7618" i="25"/>
  <x:c r="P7618" i="25"/>
  <x:c r="Q7618" i="25"/>
  <x:c r="R7618" i="25"/>
  <x:c r="A7619" i="25"/>
  <x:c r="B7619" i="25"/>
  <x:c r="C7619" i="25"/>
  <x:c r="D7619" i="25"/>
  <x:c r="E7619" i="25"/>
  <x:c r="F7619" i="25"/>
  <x:c r="G7619" i="25"/>
  <x:c r="H7619" i="25"/>
  <x:c r="I7619" i="25"/>
  <x:c r="J7619" i="25"/>
  <x:c r="K7619" i="25"/>
  <x:c r="L7619" i="25"/>
  <x:c r="M7619" i="25"/>
  <x:c r="N7619" i="25"/>
  <x:c r="P7619" i="25"/>
  <x:c r="Q7619" i="25"/>
  <x:c r="R7619" i="25"/>
  <x:c r="A7620" i="25"/>
  <x:c r="B7620" i="25"/>
  <x:c r="C7620" i="25"/>
  <x:c r="D7620" i="25"/>
  <x:c r="E7620" i="25"/>
  <x:c r="F7620" i="25"/>
  <x:c r="G7620" i="25"/>
  <x:c r="H7620" i="25"/>
  <x:c r="I7620" i="25"/>
  <x:c r="J7620" i="25"/>
  <x:c r="K7620" i="25"/>
  <x:c r="L7620" i="25"/>
  <x:c r="M7620" i="25"/>
  <x:c r="N7620" i="25"/>
  <x:c r="P7620" i="25"/>
  <x:c r="Q7620" i="25"/>
  <x:c r="R7620" i="25"/>
  <x:c r="A7621" i="25"/>
  <x:c r="B7621" i="25"/>
  <x:c r="C7621" i="25"/>
  <x:c r="D7621" i="25"/>
  <x:c r="E7621" i="25"/>
  <x:c r="F7621" i="25"/>
  <x:c r="G7621" i="25"/>
  <x:c r="H7621" i="25"/>
  <x:c r="I7621" i="25"/>
  <x:c r="J7621" i="25"/>
  <x:c r="K7621" i="25"/>
  <x:c r="L7621" i="25"/>
  <x:c r="M7621" i="25"/>
  <x:c r="N7621" i="25"/>
  <x:c r="P7621" i="25"/>
  <x:c r="Q7621" i="25"/>
  <x:c r="R7621" i="25"/>
  <x:c r="A7622" i="25"/>
  <x:c r="B7622" i="25"/>
  <x:c r="C7622" i="25"/>
  <x:c r="D7622" i="25"/>
  <x:c r="E7622" i="25"/>
  <x:c r="F7622" i="25"/>
  <x:c r="G7622" i="25"/>
  <x:c r="H7622" i="25"/>
  <x:c r="I7622" i="25"/>
  <x:c r="J7622" i="25"/>
  <x:c r="K7622" i="25"/>
  <x:c r="L7622" i="25"/>
  <x:c r="M7622" i="25"/>
  <x:c r="N7622" i="25"/>
  <x:c r="P7622" i="25"/>
  <x:c r="Q7622" i="25"/>
  <x:c r="R7622" i="25"/>
  <x:c r="A7623" i="25"/>
  <x:c r="B7623" i="25"/>
  <x:c r="C7623" i="25"/>
  <x:c r="D7623" i="25"/>
  <x:c r="E7623" i="25"/>
  <x:c r="F7623" i="25"/>
  <x:c r="G7623" i="25"/>
  <x:c r="H7623" i="25"/>
  <x:c r="I7623" i="25"/>
  <x:c r="J7623" i="25"/>
  <x:c r="K7623" i="25"/>
  <x:c r="L7623" i="25"/>
  <x:c r="M7623" i="25"/>
  <x:c r="N7623" i="25"/>
  <x:c r="P7623" i="25"/>
  <x:c r="Q7623" i="25"/>
  <x:c r="R7623" i="25"/>
  <x:c r="A7624" i="25"/>
  <x:c r="B7624" i="25"/>
  <x:c r="C7624" i="25"/>
  <x:c r="D7624" i="25"/>
  <x:c r="E7624" i="25"/>
  <x:c r="F7624" i="25"/>
  <x:c r="G7624" i="25"/>
  <x:c r="H7624" i="25"/>
  <x:c r="I7624" i="25"/>
  <x:c r="J7624" i="25"/>
  <x:c r="K7624" i="25"/>
  <x:c r="L7624" i="25"/>
  <x:c r="M7624" i="25"/>
  <x:c r="N7624" i="25"/>
  <x:c r="P7624" i="25"/>
  <x:c r="Q7624" i="25"/>
  <x:c r="R7624" i="25"/>
  <x:c r="A7625" i="25"/>
  <x:c r="B7625" i="25"/>
  <x:c r="C7625" i="25"/>
  <x:c r="D7625" i="25"/>
  <x:c r="E7625" i="25"/>
  <x:c r="F7625" i="25"/>
  <x:c r="G7625" i="25"/>
  <x:c r="H7625" i="25"/>
  <x:c r="I7625" i="25"/>
  <x:c r="J7625" i="25"/>
  <x:c r="K7625" i="25"/>
  <x:c r="L7625" i="25"/>
  <x:c r="M7625" i="25"/>
  <x:c r="N7625" i="25"/>
  <x:c r="P7625" i="25"/>
  <x:c r="Q7625" i="25"/>
  <x:c r="R7625" i="25"/>
  <x:c r="A7626" i="25"/>
  <x:c r="B7626" i="25"/>
  <x:c r="C7626" i="25"/>
  <x:c r="D7626" i="25"/>
  <x:c r="E7626" i="25"/>
  <x:c r="F7626" i="25"/>
  <x:c r="G7626" i="25"/>
  <x:c r="H7626" i="25"/>
  <x:c r="I7626" i="25"/>
  <x:c r="J7626" i="25"/>
  <x:c r="K7626" i="25"/>
  <x:c r="L7626" i="25"/>
  <x:c r="M7626" i="25"/>
  <x:c r="N7626" i="25"/>
  <x:c r="P7626" i="25"/>
  <x:c r="Q7626" i="25"/>
  <x:c r="R7626" i="25"/>
  <x:c r="A7627" i="25"/>
  <x:c r="B7627" i="25"/>
  <x:c r="C7627" i="25"/>
  <x:c r="D7627" i="25"/>
  <x:c r="E7627" i="25"/>
  <x:c r="F7627" i="25"/>
  <x:c r="G7627" i="25"/>
  <x:c r="H7627" i="25"/>
  <x:c r="I7627" i="25"/>
  <x:c r="J7627" i="25"/>
  <x:c r="K7627" i="25"/>
  <x:c r="L7627" i="25"/>
  <x:c r="M7627" i="25"/>
  <x:c r="N7627" i="25"/>
  <x:c r="P7627" i="25"/>
  <x:c r="Q7627" i="25"/>
  <x:c r="R7627" i="25"/>
  <x:c r="A7628" i="25"/>
  <x:c r="B7628" i="25"/>
  <x:c r="C7628" i="25"/>
  <x:c r="D7628" i="25"/>
  <x:c r="E7628" i="25"/>
  <x:c r="F7628" i="25"/>
  <x:c r="G7628" i="25"/>
  <x:c r="H7628" i="25"/>
  <x:c r="I7628" i="25"/>
  <x:c r="J7628" i="25"/>
  <x:c r="K7628" i="25"/>
  <x:c r="L7628" i="25"/>
  <x:c r="M7628" i="25"/>
  <x:c r="N7628" i="25"/>
  <x:c r="P7628" i="25"/>
  <x:c r="Q7628" i="25"/>
  <x:c r="R7628" i="25"/>
  <x:c r="A7629" i="25"/>
  <x:c r="B7629" i="25"/>
  <x:c r="C7629" i="25"/>
  <x:c r="D7629" i="25"/>
  <x:c r="E7629" i="25"/>
  <x:c r="F7629" i="25"/>
  <x:c r="G7629" i="25"/>
  <x:c r="H7629" i="25"/>
  <x:c r="I7629" i="25"/>
  <x:c r="J7629" i="25"/>
  <x:c r="K7629" i="25"/>
  <x:c r="L7629" i="25"/>
  <x:c r="M7629" i="25"/>
  <x:c r="N7629" i="25"/>
  <x:c r="P7629" i="25"/>
  <x:c r="Q7629" i="25"/>
  <x:c r="R7629" i="25"/>
  <x:c r="A7630" i="25"/>
  <x:c r="B7630" i="25"/>
  <x:c r="C7630" i="25"/>
  <x:c r="D7630" i="25"/>
  <x:c r="E7630" i="25"/>
  <x:c r="F7630" i="25"/>
  <x:c r="G7630" i="25"/>
  <x:c r="H7630" i="25"/>
  <x:c r="I7630" i="25"/>
  <x:c r="J7630" i="25"/>
  <x:c r="K7630" i="25"/>
  <x:c r="L7630" i="25"/>
  <x:c r="M7630" i="25"/>
  <x:c r="N7630" i="25"/>
  <x:c r="P7630" i="25"/>
  <x:c r="Q7630" i="25"/>
  <x:c r="R7630" i="25"/>
  <x:c r="A7631" i="25"/>
  <x:c r="B7631" i="25"/>
  <x:c r="C7631" i="25"/>
  <x:c r="D7631" i="25"/>
  <x:c r="E7631" i="25"/>
  <x:c r="F7631" i="25"/>
  <x:c r="G7631" i="25"/>
  <x:c r="H7631" i="25"/>
  <x:c r="I7631" i="25"/>
  <x:c r="J7631" i="25"/>
  <x:c r="K7631" i="25"/>
  <x:c r="L7631" i="25"/>
  <x:c r="M7631" i="25"/>
  <x:c r="N7631" i="25"/>
  <x:c r="P7631" i="25"/>
  <x:c r="Q7631" i="25"/>
  <x:c r="R7631" i="25"/>
  <x:c r="A7632" i="25"/>
  <x:c r="B7632" i="25"/>
  <x:c r="C7632" i="25"/>
  <x:c r="D7632" i="25"/>
  <x:c r="E7632" i="25"/>
  <x:c r="F7632" i="25"/>
  <x:c r="G7632" i="25"/>
  <x:c r="H7632" i="25"/>
  <x:c r="I7632" i="25"/>
  <x:c r="J7632" i="25"/>
  <x:c r="K7632" i="25"/>
  <x:c r="L7632" i="25"/>
  <x:c r="M7632" i="25"/>
  <x:c r="N7632" i="25"/>
  <x:c r="P7632" i="25"/>
  <x:c r="Q7632" i="25"/>
  <x:c r="R7632" i="25"/>
  <x:c r="A7633" i="25"/>
  <x:c r="B7633" i="25"/>
  <x:c r="C7633" i="25"/>
  <x:c r="D7633" i="25"/>
  <x:c r="E7633" i="25"/>
  <x:c r="F7633" i="25"/>
  <x:c r="G7633" i="25"/>
  <x:c r="H7633" i="25"/>
  <x:c r="I7633" i="25"/>
  <x:c r="J7633" i="25"/>
  <x:c r="K7633" i="25"/>
  <x:c r="L7633" i="25"/>
  <x:c r="M7633" i="25"/>
  <x:c r="N7633" i="25"/>
  <x:c r="P7633" i="25"/>
  <x:c r="Q7633" i="25"/>
  <x:c r="R7633" i="25"/>
  <x:c r="A7634" i="25"/>
  <x:c r="B7634" i="25"/>
  <x:c r="C7634" i="25"/>
  <x:c r="D7634" i="25"/>
  <x:c r="E7634" i="25"/>
  <x:c r="F7634" i="25"/>
  <x:c r="G7634" i="25"/>
  <x:c r="H7634" i="25"/>
  <x:c r="I7634" i="25"/>
  <x:c r="J7634" i="25"/>
  <x:c r="K7634" i="25"/>
  <x:c r="L7634" i="25"/>
  <x:c r="M7634" i="25"/>
  <x:c r="N7634" i="25"/>
  <x:c r="P7634" i="25"/>
  <x:c r="Q7634" i="25"/>
  <x:c r="R7634" i="25"/>
  <x:c r="A7635" i="25"/>
  <x:c r="B7635" i="25"/>
  <x:c r="C7635" i="25"/>
  <x:c r="D7635" i="25"/>
  <x:c r="E7635" i="25"/>
  <x:c r="F7635" i="25"/>
  <x:c r="G7635" i="25"/>
  <x:c r="H7635" i="25"/>
  <x:c r="I7635" i="25"/>
  <x:c r="J7635" i="25"/>
  <x:c r="K7635" i="25"/>
  <x:c r="L7635" i="25"/>
  <x:c r="M7635" i="25"/>
  <x:c r="N7635" i="25"/>
  <x:c r="P7635" i="25"/>
  <x:c r="Q7635" i="25"/>
  <x:c r="R7635" i="25"/>
  <x:c r="A7636" i="25"/>
  <x:c r="B7636" i="25"/>
  <x:c r="C7636" i="25"/>
  <x:c r="D7636" i="25"/>
  <x:c r="E7636" i="25"/>
  <x:c r="F7636" i="25"/>
  <x:c r="G7636" i="25"/>
  <x:c r="H7636" i="25"/>
  <x:c r="I7636" i="25"/>
  <x:c r="J7636" i="25"/>
  <x:c r="K7636" i="25"/>
  <x:c r="L7636" i="25"/>
  <x:c r="M7636" i="25"/>
  <x:c r="N7636" i="25"/>
  <x:c r="P7636" i="25"/>
  <x:c r="Q7636" i="25"/>
  <x:c r="R7636" i="25"/>
  <x:c r="A7637" i="25"/>
  <x:c r="B7637" i="25"/>
  <x:c r="C7637" i="25"/>
  <x:c r="D7637" i="25"/>
  <x:c r="E7637" i="25"/>
  <x:c r="F7637" i="25"/>
  <x:c r="G7637" i="25"/>
  <x:c r="H7637" i="25"/>
  <x:c r="I7637" i="25"/>
  <x:c r="J7637" i="25"/>
  <x:c r="K7637" i="25"/>
  <x:c r="L7637" i="25"/>
  <x:c r="M7637" i="25"/>
  <x:c r="N7637" i="25"/>
  <x:c r="P7637" i="25"/>
  <x:c r="Q7637" i="25"/>
  <x:c r="R7637" i="25"/>
  <x:c r="A7638" i="25"/>
  <x:c r="B7638" i="25"/>
  <x:c r="C7638" i="25"/>
  <x:c r="D7638" i="25"/>
  <x:c r="E7638" i="25"/>
  <x:c r="F7638" i="25"/>
  <x:c r="G7638" i="25"/>
  <x:c r="H7638" i="25"/>
  <x:c r="I7638" i="25"/>
  <x:c r="J7638" i="25"/>
  <x:c r="K7638" i="25"/>
  <x:c r="L7638" i="25"/>
  <x:c r="M7638" i="25"/>
  <x:c r="N7638" i="25"/>
  <x:c r="P7638" i="25"/>
  <x:c r="Q7638" i="25"/>
  <x:c r="R7638" i="25"/>
  <x:c r="A7639" i="25"/>
  <x:c r="B7639" i="25"/>
  <x:c r="C7639" i="25"/>
  <x:c r="D7639" i="25"/>
  <x:c r="E7639" i="25"/>
  <x:c r="F7639" i="25"/>
  <x:c r="G7639" i="25"/>
  <x:c r="H7639" i="25"/>
  <x:c r="I7639" i="25"/>
  <x:c r="J7639" i="25"/>
  <x:c r="K7639" i="25"/>
  <x:c r="L7639" i="25"/>
  <x:c r="M7639" i="25"/>
  <x:c r="N7639" i="25"/>
  <x:c r="P7639" i="25"/>
  <x:c r="Q7639" i="25"/>
  <x:c r="R7639" i="25"/>
  <x:c r="A7640" i="25"/>
  <x:c r="B7640" i="25"/>
  <x:c r="C7640" i="25"/>
  <x:c r="D7640" i="25"/>
  <x:c r="E7640" i="25"/>
  <x:c r="F7640" i="25"/>
  <x:c r="G7640" i="25"/>
  <x:c r="H7640" i="25"/>
  <x:c r="I7640" i="25"/>
  <x:c r="J7640" i="25"/>
  <x:c r="K7640" i="25"/>
  <x:c r="L7640" i="25"/>
  <x:c r="M7640" i="25"/>
  <x:c r="N7640" i="25"/>
  <x:c r="P7640" i="25"/>
  <x:c r="Q7640" i="25"/>
  <x:c r="R7640" i="25"/>
  <x:c r="A7641" i="25"/>
  <x:c r="B7641" i="25"/>
  <x:c r="C7641" i="25"/>
  <x:c r="D7641" i="25"/>
  <x:c r="E7641" i="25"/>
  <x:c r="F7641" i="25"/>
  <x:c r="G7641" i="25"/>
  <x:c r="H7641" i="25"/>
  <x:c r="I7641" i="25"/>
  <x:c r="J7641" i="25"/>
  <x:c r="K7641" i="25"/>
  <x:c r="L7641" i="25"/>
  <x:c r="M7641" i="25"/>
  <x:c r="N7641" i="25"/>
  <x:c r="P7641" i="25"/>
  <x:c r="Q7641" i="25"/>
  <x:c r="R7641" i="25"/>
  <x:c r="A7642" i="25"/>
  <x:c r="B7642" i="25"/>
  <x:c r="C7642" i="25"/>
  <x:c r="D7642" i="25"/>
  <x:c r="E7642" i="25"/>
  <x:c r="F7642" i="25"/>
  <x:c r="G7642" i="25"/>
  <x:c r="H7642" i="25"/>
  <x:c r="I7642" i="25"/>
  <x:c r="J7642" i="25"/>
  <x:c r="K7642" i="25"/>
  <x:c r="L7642" i="25"/>
  <x:c r="M7642" i="25"/>
  <x:c r="N7642" i="25"/>
  <x:c r="P7642" i="25"/>
  <x:c r="Q7642" i="25"/>
  <x:c r="R7642" i="25"/>
  <x:c r="A7643" i="25"/>
  <x:c r="B7643" i="25"/>
  <x:c r="C7643" i="25"/>
  <x:c r="D7643" i="25"/>
  <x:c r="E7643" i="25"/>
  <x:c r="F7643" i="25"/>
  <x:c r="G7643" i="25"/>
  <x:c r="H7643" i="25"/>
  <x:c r="I7643" i="25"/>
  <x:c r="J7643" i="25"/>
  <x:c r="K7643" i="25"/>
  <x:c r="L7643" i="25"/>
  <x:c r="M7643" i="25"/>
  <x:c r="N7643" i="25"/>
  <x:c r="P7643" i="25"/>
  <x:c r="Q7643" i="25"/>
  <x:c r="R7643" i="25"/>
  <x:c r="A7644" i="25"/>
  <x:c r="B7644" i="25"/>
  <x:c r="C7644" i="25"/>
  <x:c r="D7644" i="25"/>
  <x:c r="E7644" i="25"/>
  <x:c r="F7644" i="25"/>
  <x:c r="G7644" i="25"/>
  <x:c r="H7644" i="25"/>
  <x:c r="I7644" i="25"/>
  <x:c r="J7644" i="25"/>
  <x:c r="K7644" i="25"/>
  <x:c r="L7644" i="25"/>
  <x:c r="M7644" i="25"/>
  <x:c r="N7644" i="25"/>
  <x:c r="P7644" i="25"/>
  <x:c r="Q7644" i="25"/>
  <x:c r="R7644" i="25"/>
  <x:c r="A7645" i="25"/>
  <x:c r="B7645" i="25"/>
  <x:c r="C7645" i="25"/>
  <x:c r="D7645" i="25"/>
  <x:c r="E7645" i="25"/>
  <x:c r="F7645" i="25"/>
  <x:c r="G7645" i="25"/>
  <x:c r="H7645" i="25"/>
  <x:c r="I7645" i="25"/>
  <x:c r="J7645" i="25"/>
  <x:c r="K7645" i="25"/>
  <x:c r="L7645" i="25"/>
  <x:c r="M7645" i="25"/>
  <x:c r="N7645" i="25"/>
  <x:c r="P7645" i="25"/>
  <x:c r="Q7645" i="25"/>
  <x:c r="R7645" i="25"/>
  <x:c r="A7646" i="25"/>
  <x:c r="B7646" i="25"/>
  <x:c r="C7646" i="25"/>
  <x:c r="D7646" i="25"/>
  <x:c r="E7646" i="25"/>
  <x:c r="F7646" i="25"/>
  <x:c r="G7646" i="25"/>
  <x:c r="H7646" i="25"/>
  <x:c r="I7646" i="25"/>
  <x:c r="J7646" i="25"/>
  <x:c r="K7646" i="25"/>
  <x:c r="L7646" i="25"/>
  <x:c r="M7646" i="25"/>
  <x:c r="N7646" i="25"/>
  <x:c r="P7646" i="25"/>
  <x:c r="Q7646" i="25"/>
  <x:c r="R7646" i="25"/>
  <x:c r="A7647" i="25"/>
  <x:c r="B7647" i="25"/>
  <x:c r="C7647" i="25"/>
  <x:c r="D7647" i="25"/>
  <x:c r="E7647" i="25"/>
  <x:c r="F7647" i="25"/>
  <x:c r="G7647" i="25"/>
  <x:c r="H7647" i="25"/>
  <x:c r="I7647" i="25"/>
  <x:c r="J7647" i="25"/>
  <x:c r="K7647" i="25"/>
  <x:c r="L7647" i="25"/>
  <x:c r="M7647" i="25"/>
  <x:c r="N7647" i="25"/>
  <x:c r="P7647" i="25"/>
  <x:c r="Q7647" i="25"/>
  <x:c r="R7647" i="25"/>
  <x:c r="A7648" i="25"/>
  <x:c r="B7648" i="25"/>
  <x:c r="C7648" i="25"/>
  <x:c r="D7648" i="25"/>
  <x:c r="E7648" i="25"/>
  <x:c r="F7648" i="25"/>
  <x:c r="G7648" i="25"/>
  <x:c r="H7648" i="25"/>
  <x:c r="I7648" i="25"/>
  <x:c r="J7648" i="25"/>
  <x:c r="K7648" i="25"/>
  <x:c r="L7648" i="25"/>
  <x:c r="M7648" i="25"/>
  <x:c r="N7648" i="25"/>
  <x:c r="P7648" i="25"/>
  <x:c r="Q7648" i="25"/>
  <x:c r="R7648" i="25"/>
  <x:c r="A7649" i="25"/>
  <x:c r="B7649" i="25"/>
  <x:c r="C7649" i="25"/>
  <x:c r="D7649" i="25"/>
  <x:c r="E7649" i="25"/>
  <x:c r="F7649" i="25"/>
  <x:c r="G7649" i="25"/>
  <x:c r="H7649" i="25"/>
  <x:c r="I7649" i="25"/>
  <x:c r="J7649" i="25"/>
  <x:c r="K7649" i="25"/>
  <x:c r="L7649" i="25"/>
  <x:c r="M7649" i="25"/>
  <x:c r="N7649" i="25"/>
  <x:c r="P7649" i="25"/>
  <x:c r="Q7649" i="25"/>
  <x:c r="R7649" i="25"/>
  <x:c r="A7650" i="25"/>
  <x:c r="B7650" i="25"/>
  <x:c r="C7650" i="25"/>
  <x:c r="D7650" i="25"/>
  <x:c r="E7650" i="25"/>
  <x:c r="F7650" i="25"/>
  <x:c r="G7650" i="25"/>
  <x:c r="H7650" i="25"/>
  <x:c r="I7650" i="25"/>
  <x:c r="J7650" i="25"/>
  <x:c r="K7650" i="25"/>
  <x:c r="L7650" i="25"/>
  <x:c r="M7650" i="25"/>
  <x:c r="N7650" i="25"/>
  <x:c r="P7650" i="25"/>
  <x:c r="Q7650" i="25"/>
  <x:c r="R7650" i="25"/>
  <x:c r="A7651" i="25"/>
  <x:c r="B7651" i="25"/>
  <x:c r="C7651" i="25"/>
  <x:c r="D7651" i="25"/>
  <x:c r="E7651" i="25"/>
  <x:c r="F7651" i="25"/>
  <x:c r="G7651" i="25"/>
  <x:c r="H7651" i="25"/>
  <x:c r="I7651" i="25"/>
  <x:c r="J7651" i="25"/>
  <x:c r="K7651" i="25"/>
  <x:c r="L7651" i="25"/>
  <x:c r="M7651" i="25"/>
  <x:c r="N7651" i="25"/>
  <x:c r="P7651" i="25"/>
  <x:c r="Q7651" i="25"/>
  <x:c r="R7651" i="25"/>
  <x:c r="A7652" i="25"/>
  <x:c r="B7652" i="25"/>
  <x:c r="C7652" i="25"/>
  <x:c r="D7652" i="25"/>
  <x:c r="E7652" i="25"/>
  <x:c r="F7652" i="25"/>
  <x:c r="G7652" i="25"/>
  <x:c r="H7652" i="25"/>
  <x:c r="I7652" i="25"/>
  <x:c r="J7652" i="25"/>
  <x:c r="K7652" i="25"/>
  <x:c r="L7652" i="25"/>
  <x:c r="M7652" i="25"/>
  <x:c r="N7652" i="25"/>
  <x:c r="P7652" i="25"/>
  <x:c r="Q7652" i="25"/>
  <x:c r="R7652" i="25"/>
  <x:c r="A7653" i="25"/>
  <x:c r="B7653" i="25"/>
  <x:c r="C7653" i="25"/>
  <x:c r="D7653" i="25"/>
  <x:c r="E7653" i="25"/>
  <x:c r="F7653" i="25"/>
  <x:c r="G7653" i="25"/>
  <x:c r="H7653" i="25"/>
  <x:c r="I7653" i="25"/>
  <x:c r="J7653" i="25"/>
  <x:c r="K7653" i="25"/>
  <x:c r="L7653" i="25"/>
  <x:c r="M7653" i="25"/>
  <x:c r="N7653" i="25"/>
  <x:c r="P7653" i="25"/>
  <x:c r="Q7653" i="25"/>
  <x:c r="R7653" i="25"/>
  <x:c r="A7654" i="25"/>
  <x:c r="B7654" i="25"/>
  <x:c r="C7654" i="25"/>
  <x:c r="D7654" i="25"/>
  <x:c r="E7654" i="25"/>
  <x:c r="F7654" i="25"/>
  <x:c r="G7654" i="25"/>
  <x:c r="H7654" i="25"/>
  <x:c r="I7654" i="25"/>
  <x:c r="J7654" i="25"/>
  <x:c r="K7654" i="25"/>
  <x:c r="L7654" i="25"/>
  <x:c r="M7654" i="25"/>
  <x:c r="N7654" i="25"/>
  <x:c r="P7654" i="25"/>
  <x:c r="Q7654" i="25"/>
  <x:c r="R7654" i="25"/>
  <x:c r="A7655" i="25"/>
  <x:c r="B7655" i="25"/>
  <x:c r="C7655" i="25"/>
  <x:c r="D7655" i="25"/>
  <x:c r="E7655" i="25"/>
  <x:c r="F7655" i="25"/>
  <x:c r="G7655" i="25"/>
  <x:c r="H7655" i="25"/>
  <x:c r="I7655" i="25"/>
  <x:c r="J7655" i="25"/>
  <x:c r="K7655" i="25"/>
  <x:c r="L7655" i="25"/>
  <x:c r="M7655" i="25"/>
  <x:c r="N7655" i="25"/>
  <x:c r="P7655" i="25"/>
  <x:c r="Q7655" i="25"/>
  <x:c r="R7655" i="25"/>
  <x:c r="A7656" i="25"/>
  <x:c r="B7656" i="25"/>
  <x:c r="C7656" i="25"/>
  <x:c r="D7656" i="25"/>
  <x:c r="E7656" i="25"/>
  <x:c r="F7656" i="25"/>
  <x:c r="G7656" i="25"/>
  <x:c r="H7656" i="25"/>
  <x:c r="I7656" i="25"/>
  <x:c r="J7656" i="25"/>
  <x:c r="K7656" i="25"/>
  <x:c r="L7656" i="25"/>
  <x:c r="M7656" i="25"/>
  <x:c r="N7656" i="25"/>
  <x:c r="P7656" i="25"/>
  <x:c r="Q7656" i="25"/>
  <x:c r="R7656" i="25"/>
  <x:c r="A7657" i="25"/>
  <x:c r="B7657" i="25"/>
  <x:c r="C7657" i="25"/>
  <x:c r="D7657" i="25"/>
  <x:c r="E7657" i="25"/>
  <x:c r="F7657" i="25"/>
  <x:c r="G7657" i="25"/>
  <x:c r="H7657" i="25"/>
  <x:c r="I7657" i="25"/>
  <x:c r="J7657" i="25"/>
  <x:c r="K7657" i="25"/>
  <x:c r="L7657" i="25"/>
  <x:c r="M7657" i="25"/>
  <x:c r="N7657" i="25"/>
  <x:c r="P7657" i="25"/>
  <x:c r="Q7657" i="25"/>
  <x:c r="R7657" i="25"/>
  <x:c r="A7658" i="25"/>
  <x:c r="B7658" i="25"/>
  <x:c r="C7658" i="25"/>
  <x:c r="D7658" i="25"/>
  <x:c r="E7658" i="25"/>
  <x:c r="F7658" i="25"/>
  <x:c r="G7658" i="25"/>
  <x:c r="H7658" i="25"/>
  <x:c r="I7658" i="25"/>
  <x:c r="J7658" i="25"/>
  <x:c r="K7658" i="25"/>
  <x:c r="L7658" i="25"/>
  <x:c r="M7658" i="25"/>
  <x:c r="N7658" i="25"/>
  <x:c r="P7658" i="25"/>
  <x:c r="Q7658" i="25"/>
  <x:c r="R7658" i="25"/>
  <x:c r="A7659" i="25"/>
  <x:c r="B7659" i="25"/>
  <x:c r="C7659" i="25"/>
  <x:c r="D7659" i="25"/>
  <x:c r="E7659" i="25"/>
  <x:c r="F7659" i="25"/>
  <x:c r="G7659" i="25"/>
  <x:c r="H7659" i="25"/>
  <x:c r="I7659" i="25"/>
  <x:c r="J7659" i="25"/>
  <x:c r="K7659" i="25"/>
  <x:c r="L7659" i="25"/>
  <x:c r="M7659" i="25"/>
  <x:c r="N7659" i="25"/>
  <x:c r="P7659" i="25"/>
  <x:c r="Q7659" i="25"/>
  <x:c r="R7659" i="25"/>
  <x:c r="A7660" i="25"/>
  <x:c r="B7660" i="25"/>
  <x:c r="C7660" i="25"/>
  <x:c r="D7660" i="25"/>
  <x:c r="E7660" i="25"/>
  <x:c r="F7660" i="25"/>
  <x:c r="G7660" i="25"/>
  <x:c r="H7660" i="25"/>
  <x:c r="I7660" i="25"/>
  <x:c r="J7660" i="25"/>
  <x:c r="K7660" i="25"/>
  <x:c r="L7660" i="25"/>
  <x:c r="M7660" i="25"/>
  <x:c r="N7660" i="25"/>
  <x:c r="P7660" i="25"/>
  <x:c r="Q7660" i="25"/>
  <x:c r="R7660" i="25"/>
  <x:c r="A7661" i="25"/>
  <x:c r="B7661" i="25"/>
  <x:c r="C7661" i="25"/>
  <x:c r="D7661" i="25"/>
  <x:c r="E7661" i="25"/>
  <x:c r="F7661" i="25"/>
  <x:c r="G7661" i="25"/>
  <x:c r="H7661" i="25"/>
  <x:c r="I7661" i="25"/>
  <x:c r="J7661" i="25"/>
  <x:c r="K7661" i="25"/>
  <x:c r="L7661" i="25"/>
  <x:c r="M7661" i="25"/>
  <x:c r="N7661" i="25"/>
  <x:c r="P7661" i="25"/>
  <x:c r="Q7661" i="25"/>
  <x:c r="R7661" i="25"/>
  <x:c r="A7662" i="25"/>
  <x:c r="B7662" i="25"/>
  <x:c r="C7662" i="25"/>
  <x:c r="D7662" i="25"/>
  <x:c r="E7662" i="25"/>
  <x:c r="F7662" i="25"/>
  <x:c r="G7662" i="25"/>
  <x:c r="H7662" i="25"/>
  <x:c r="I7662" i="25"/>
  <x:c r="J7662" i="25"/>
  <x:c r="K7662" i="25"/>
  <x:c r="L7662" i="25"/>
  <x:c r="M7662" i="25"/>
  <x:c r="N7662" i="25"/>
  <x:c r="P7662" i="25"/>
  <x:c r="Q7662" i="25"/>
  <x:c r="R7662" i="25"/>
  <x:c r="A7663" i="25"/>
  <x:c r="B7663" i="25"/>
  <x:c r="C7663" i="25"/>
  <x:c r="D7663" i="25"/>
  <x:c r="E7663" i="25"/>
  <x:c r="F7663" i="25"/>
  <x:c r="G7663" i="25"/>
  <x:c r="H7663" i="25"/>
  <x:c r="I7663" i="25"/>
  <x:c r="J7663" i="25"/>
  <x:c r="K7663" i="25"/>
  <x:c r="L7663" i="25"/>
  <x:c r="M7663" i="25"/>
  <x:c r="N7663" i="25"/>
  <x:c r="P7663" i="25"/>
  <x:c r="Q7663" i="25"/>
  <x:c r="R7663" i="25"/>
  <x:c r="A7664" i="25"/>
  <x:c r="B7664" i="25"/>
  <x:c r="C7664" i="25"/>
  <x:c r="D7664" i="25"/>
  <x:c r="E7664" i="25"/>
  <x:c r="F7664" i="25"/>
  <x:c r="G7664" i="25"/>
  <x:c r="H7664" i="25"/>
  <x:c r="I7664" i="25"/>
  <x:c r="J7664" i="25"/>
  <x:c r="K7664" i="25"/>
  <x:c r="L7664" i="25"/>
  <x:c r="M7664" i="25"/>
  <x:c r="N7664" i="25"/>
  <x:c r="P7664" i="25"/>
  <x:c r="Q7664" i="25"/>
  <x:c r="R7664" i="25"/>
  <x:c r="A7665" i="25"/>
  <x:c r="B7665" i="25"/>
  <x:c r="C7665" i="25"/>
  <x:c r="D7665" i="25"/>
  <x:c r="E7665" i="25"/>
  <x:c r="F7665" i="25"/>
  <x:c r="G7665" i="25"/>
  <x:c r="H7665" i="25"/>
  <x:c r="I7665" i="25"/>
  <x:c r="J7665" i="25"/>
  <x:c r="K7665" i="25"/>
  <x:c r="L7665" i="25"/>
  <x:c r="M7665" i="25"/>
  <x:c r="N7665" i="25"/>
  <x:c r="P7665" i="25"/>
  <x:c r="Q7665" i="25"/>
  <x:c r="R7665" i="25"/>
  <x:c r="A7666" i="25"/>
  <x:c r="B7666" i="25"/>
  <x:c r="C7666" i="25"/>
  <x:c r="D7666" i="25"/>
  <x:c r="E7666" i="25"/>
  <x:c r="F7666" i="25"/>
  <x:c r="G7666" i="25"/>
  <x:c r="H7666" i="25"/>
  <x:c r="I7666" i="25"/>
  <x:c r="J7666" i="25"/>
  <x:c r="K7666" i="25"/>
  <x:c r="L7666" i="25"/>
  <x:c r="M7666" i="25"/>
  <x:c r="N7666" i="25"/>
  <x:c r="P7666" i="25"/>
  <x:c r="Q7666" i="25"/>
  <x:c r="R7666" i="25"/>
  <x:c r="A7667" i="25"/>
  <x:c r="B7667" i="25"/>
  <x:c r="C7667" i="25"/>
  <x:c r="D7667" i="25"/>
  <x:c r="E7667" i="25"/>
  <x:c r="F7667" i="25"/>
  <x:c r="G7667" i="25"/>
  <x:c r="H7667" i="25"/>
  <x:c r="I7667" i="25"/>
  <x:c r="J7667" i="25"/>
  <x:c r="K7667" i="25"/>
  <x:c r="L7667" i="25"/>
  <x:c r="M7667" i="25"/>
  <x:c r="N7667" i="25"/>
  <x:c r="P7667" i="25"/>
  <x:c r="Q7667" i="25"/>
  <x:c r="R7667" i="25"/>
  <x:c r="A7668" i="25"/>
  <x:c r="B7668" i="25"/>
  <x:c r="C7668" i="25"/>
  <x:c r="D7668" i="25"/>
  <x:c r="E7668" i="25"/>
  <x:c r="F7668" i="25"/>
  <x:c r="G7668" i="25"/>
  <x:c r="H7668" i="25"/>
  <x:c r="I7668" i="25"/>
  <x:c r="J7668" i="25"/>
  <x:c r="K7668" i="25"/>
  <x:c r="L7668" i="25"/>
  <x:c r="M7668" i="25"/>
  <x:c r="N7668" i="25"/>
  <x:c r="P7668" i="25"/>
  <x:c r="Q7668" i="25"/>
  <x:c r="R7668" i="25"/>
  <x:c r="A7669" i="25"/>
  <x:c r="B7669" i="25"/>
  <x:c r="C7669" i="25"/>
  <x:c r="D7669" i="25"/>
  <x:c r="E7669" i="25"/>
  <x:c r="F7669" i="25"/>
  <x:c r="G7669" i="25"/>
  <x:c r="H7669" i="25"/>
  <x:c r="I7669" i="25"/>
  <x:c r="J7669" i="25"/>
  <x:c r="K7669" i="25"/>
  <x:c r="L7669" i="25"/>
  <x:c r="M7669" i="25"/>
  <x:c r="N7669" i="25"/>
  <x:c r="P7669" i="25"/>
  <x:c r="Q7669" i="25"/>
  <x:c r="R7669" i="25"/>
  <x:c r="A7670" i="25"/>
  <x:c r="B7670" i="25"/>
  <x:c r="C7670" i="25"/>
  <x:c r="D7670" i="25"/>
  <x:c r="E7670" i="25"/>
  <x:c r="F7670" i="25"/>
  <x:c r="G7670" i="25"/>
  <x:c r="H7670" i="25"/>
  <x:c r="I7670" i="25"/>
  <x:c r="J7670" i="25"/>
  <x:c r="K7670" i="25"/>
  <x:c r="L7670" i="25"/>
  <x:c r="M7670" i="25"/>
  <x:c r="N7670" i="25"/>
  <x:c r="P7670" i="25"/>
  <x:c r="Q7670" i="25"/>
  <x:c r="R7670" i="25"/>
  <x:c r="A7671" i="25"/>
  <x:c r="B7671" i="25"/>
  <x:c r="C7671" i="25"/>
  <x:c r="D7671" i="25"/>
  <x:c r="E7671" i="25"/>
  <x:c r="F7671" i="25"/>
  <x:c r="G7671" i="25"/>
  <x:c r="H7671" i="25"/>
  <x:c r="I7671" i="25"/>
  <x:c r="J7671" i="25"/>
  <x:c r="K7671" i="25"/>
  <x:c r="L7671" i="25"/>
  <x:c r="M7671" i="25"/>
  <x:c r="N7671" i="25"/>
  <x:c r="P7671" i="25"/>
  <x:c r="Q7671" i="25"/>
  <x:c r="R7671" i="25"/>
  <x:c r="A7672" i="25"/>
  <x:c r="B7672" i="25"/>
  <x:c r="C7672" i="25"/>
  <x:c r="D7672" i="25"/>
  <x:c r="E7672" i="25"/>
  <x:c r="F7672" i="25"/>
  <x:c r="G7672" i="25"/>
  <x:c r="H7672" i="25"/>
  <x:c r="I7672" i="25"/>
  <x:c r="J7672" i="25"/>
  <x:c r="K7672" i="25"/>
  <x:c r="L7672" i="25"/>
  <x:c r="M7672" i="25"/>
  <x:c r="N7672" i="25"/>
  <x:c r="P7672" i="25"/>
  <x:c r="Q7672" i="25"/>
  <x:c r="R7672" i="25"/>
  <x:c r="A7673" i="25"/>
  <x:c r="B7673" i="25"/>
  <x:c r="C7673" i="25"/>
  <x:c r="D7673" i="25"/>
  <x:c r="E7673" i="25"/>
  <x:c r="F7673" i="25"/>
  <x:c r="G7673" i="25"/>
  <x:c r="H7673" i="25"/>
  <x:c r="I7673" i="25"/>
  <x:c r="J7673" i="25"/>
  <x:c r="K7673" i="25"/>
  <x:c r="L7673" i="25"/>
  <x:c r="M7673" i="25"/>
  <x:c r="N7673" i="25"/>
  <x:c r="P7673" i="25"/>
  <x:c r="Q7673" i="25"/>
  <x:c r="R7673" i="25"/>
  <x:c r="A7674" i="25"/>
  <x:c r="B7674" i="25"/>
  <x:c r="C7674" i="25"/>
  <x:c r="D7674" i="25"/>
  <x:c r="E7674" i="25"/>
  <x:c r="F7674" i="25"/>
  <x:c r="G7674" i="25"/>
  <x:c r="H7674" i="25"/>
  <x:c r="I7674" i="25"/>
  <x:c r="J7674" i="25"/>
  <x:c r="K7674" i="25"/>
  <x:c r="L7674" i="25"/>
  <x:c r="M7674" i="25"/>
  <x:c r="N7674" i="25"/>
  <x:c r="P7674" i="25"/>
  <x:c r="Q7674" i="25"/>
  <x:c r="R7674" i="25"/>
  <x:c r="A7675" i="25"/>
  <x:c r="B7675" i="25"/>
  <x:c r="C7675" i="25"/>
  <x:c r="D7675" i="25"/>
  <x:c r="E7675" i="25"/>
  <x:c r="F7675" i="25"/>
  <x:c r="G7675" i="25"/>
  <x:c r="H7675" i="25"/>
  <x:c r="I7675" i="25"/>
  <x:c r="J7675" i="25"/>
  <x:c r="K7675" i="25"/>
  <x:c r="L7675" i="25"/>
  <x:c r="M7675" i="25"/>
  <x:c r="N7675" i="25"/>
  <x:c r="P7675" i="25"/>
  <x:c r="Q7675" i="25"/>
  <x:c r="R7675" i="25"/>
  <x:c r="A7676" i="25"/>
  <x:c r="B7676" i="25"/>
  <x:c r="C7676" i="25"/>
  <x:c r="D7676" i="25"/>
  <x:c r="E7676" i="25"/>
  <x:c r="F7676" i="25"/>
  <x:c r="G7676" i="25"/>
  <x:c r="H7676" i="25"/>
  <x:c r="I7676" i="25"/>
  <x:c r="J7676" i="25"/>
  <x:c r="K7676" i="25"/>
  <x:c r="L7676" i="25"/>
  <x:c r="M7676" i="25"/>
  <x:c r="N7676" i="25"/>
  <x:c r="P7676" i="25"/>
  <x:c r="Q7676" i="25"/>
  <x:c r="R7676" i="25"/>
  <x:c r="A7677" i="25"/>
  <x:c r="B7677" i="25"/>
  <x:c r="C7677" i="25"/>
  <x:c r="D7677" i="25"/>
  <x:c r="E7677" i="25"/>
  <x:c r="F7677" i="25"/>
  <x:c r="G7677" i="25"/>
  <x:c r="H7677" i="25"/>
  <x:c r="I7677" i="25"/>
  <x:c r="J7677" i="25"/>
  <x:c r="K7677" i="25"/>
  <x:c r="L7677" i="25"/>
  <x:c r="M7677" i="25"/>
  <x:c r="N7677" i="25"/>
  <x:c r="P7677" i="25"/>
  <x:c r="Q7677" i="25"/>
  <x:c r="R7677" i="25"/>
  <x:c r="A7678" i="25"/>
  <x:c r="B7678" i="25"/>
  <x:c r="C7678" i="25"/>
  <x:c r="D7678" i="25"/>
  <x:c r="E7678" i="25"/>
  <x:c r="F7678" i="25"/>
  <x:c r="G7678" i="25"/>
  <x:c r="H7678" i="25"/>
  <x:c r="I7678" i="25"/>
  <x:c r="J7678" i="25"/>
  <x:c r="K7678" i="25"/>
  <x:c r="L7678" i="25"/>
  <x:c r="M7678" i="25"/>
  <x:c r="N7678" i="25"/>
  <x:c r="P7678" i="25"/>
  <x:c r="Q7678" i="25"/>
  <x:c r="R7678" i="25"/>
  <x:c r="A7679" i="25"/>
  <x:c r="B7679" i="25"/>
  <x:c r="C7679" i="25"/>
  <x:c r="D7679" i="25"/>
  <x:c r="E7679" i="25"/>
  <x:c r="F7679" i="25"/>
  <x:c r="G7679" i="25"/>
  <x:c r="H7679" i="25"/>
  <x:c r="I7679" i="25"/>
  <x:c r="J7679" i="25"/>
  <x:c r="K7679" i="25"/>
  <x:c r="L7679" i="25"/>
  <x:c r="M7679" i="25"/>
  <x:c r="N7679" i="25"/>
  <x:c r="P7679" i="25"/>
  <x:c r="Q7679" i="25"/>
  <x:c r="R7679" i="25"/>
  <x:c r="A7680" i="25"/>
  <x:c r="B7680" i="25"/>
  <x:c r="C7680" i="25"/>
  <x:c r="D7680" i="25"/>
  <x:c r="E7680" i="25"/>
  <x:c r="F7680" i="25"/>
  <x:c r="G7680" i="25"/>
  <x:c r="H7680" i="25"/>
  <x:c r="I7680" i="25"/>
  <x:c r="J7680" i="25"/>
  <x:c r="K7680" i="25"/>
  <x:c r="L7680" i="25"/>
  <x:c r="M7680" i="25"/>
  <x:c r="N7680" i="25"/>
  <x:c r="P7680" i="25"/>
  <x:c r="Q7680" i="25"/>
  <x:c r="R7680" i="25"/>
  <x:c r="A7681" i="25"/>
  <x:c r="B7681" i="25"/>
  <x:c r="C7681" i="25"/>
  <x:c r="D7681" i="25"/>
  <x:c r="E7681" i="25"/>
  <x:c r="F7681" i="25"/>
  <x:c r="G7681" i="25"/>
  <x:c r="H7681" i="25"/>
  <x:c r="I7681" i="25"/>
  <x:c r="J7681" i="25"/>
  <x:c r="K7681" i="25"/>
  <x:c r="L7681" i="25"/>
  <x:c r="M7681" i="25"/>
  <x:c r="N7681" i="25"/>
  <x:c r="P7681" i="25"/>
  <x:c r="Q7681" i="25"/>
  <x:c r="R7681" i="25"/>
  <x:c r="A7682" i="25"/>
  <x:c r="B7682" i="25"/>
  <x:c r="C7682" i="25"/>
  <x:c r="D7682" i="25"/>
  <x:c r="E7682" i="25"/>
  <x:c r="F7682" i="25"/>
  <x:c r="G7682" i="25"/>
  <x:c r="H7682" i="25"/>
  <x:c r="I7682" i="25"/>
  <x:c r="J7682" i="25"/>
  <x:c r="K7682" i="25"/>
  <x:c r="L7682" i="25"/>
  <x:c r="M7682" i="25"/>
  <x:c r="N7682" i="25"/>
  <x:c r="P7682" i="25"/>
  <x:c r="Q7682" i="25"/>
  <x:c r="R7682" i="25"/>
  <x:c r="A7683" i="25"/>
  <x:c r="B7683" i="25"/>
  <x:c r="C7683" i="25"/>
  <x:c r="D7683" i="25"/>
  <x:c r="E7683" i="25"/>
  <x:c r="F7683" i="25"/>
  <x:c r="G7683" i="25"/>
  <x:c r="H7683" i="25"/>
  <x:c r="I7683" i="25"/>
  <x:c r="J7683" i="25"/>
  <x:c r="K7683" i="25"/>
  <x:c r="L7683" i="25"/>
  <x:c r="M7683" i="25"/>
  <x:c r="N7683" i="25"/>
  <x:c r="P7683" i="25"/>
  <x:c r="Q7683" i="25"/>
  <x:c r="R7683" i="25"/>
  <x:c r="A7684" i="25"/>
  <x:c r="B7684" i="25"/>
  <x:c r="C7684" i="25"/>
  <x:c r="D7684" i="25"/>
  <x:c r="E7684" i="25"/>
  <x:c r="F7684" i="25"/>
  <x:c r="G7684" i="25"/>
  <x:c r="H7684" i="25"/>
  <x:c r="I7684" i="25"/>
  <x:c r="J7684" i="25"/>
  <x:c r="K7684" i="25"/>
  <x:c r="L7684" i="25"/>
  <x:c r="M7684" i="25"/>
  <x:c r="N7684" i="25"/>
  <x:c r="P7684" i="25"/>
  <x:c r="Q7684" i="25"/>
  <x:c r="R7684" i="25"/>
  <x:c r="A7685" i="25"/>
  <x:c r="B7685" i="25"/>
  <x:c r="C7685" i="25"/>
  <x:c r="D7685" i="25"/>
  <x:c r="E7685" i="25"/>
  <x:c r="F7685" i="25"/>
  <x:c r="G7685" i="25"/>
  <x:c r="H7685" i="25"/>
  <x:c r="I7685" i="25"/>
  <x:c r="J7685" i="25"/>
  <x:c r="K7685" i="25"/>
  <x:c r="L7685" i="25"/>
  <x:c r="M7685" i="25"/>
  <x:c r="N7685" i="25"/>
  <x:c r="P7685" i="25"/>
  <x:c r="Q7685" i="25"/>
  <x:c r="R7685" i="25"/>
  <x:c r="A7686" i="25"/>
  <x:c r="B7686" i="25"/>
  <x:c r="C7686" i="25"/>
  <x:c r="D7686" i="25"/>
  <x:c r="E7686" i="25"/>
  <x:c r="F7686" i="25"/>
  <x:c r="G7686" i="25"/>
  <x:c r="H7686" i="25"/>
  <x:c r="I7686" i="25"/>
  <x:c r="J7686" i="25"/>
  <x:c r="K7686" i="25"/>
  <x:c r="L7686" i="25"/>
  <x:c r="M7686" i="25"/>
  <x:c r="N7686" i="25"/>
  <x:c r="P7686" i="25"/>
  <x:c r="Q7686" i="25"/>
  <x:c r="R7686" i="25"/>
  <x:c r="A7687" i="25"/>
  <x:c r="B7687" i="25"/>
  <x:c r="C7687" i="25"/>
  <x:c r="D7687" i="25"/>
  <x:c r="E7687" i="25"/>
  <x:c r="F7687" i="25"/>
  <x:c r="G7687" i="25"/>
  <x:c r="H7687" i="25"/>
  <x:c r="I7687" i="25"/>
  <x:c r="J7687" i="25"/>
  <x:c r="K7687" i="25"/>
  <x:c r="L7687" i="25"/>
  <x:c r="M7687" i="25"/>
  <x:c r="N7687" i="25"/>
  <x:c r="P7687" i="25"/>
  <x:c r="Q7687" i="25"/>
  <x:c r="R7687" i="25"/>
  <x:c r="A7688" i="25"/>
  <x:c r="B7688" i="25"/>
  <x:c r="C7688" i="25"/>
  <x:c r="D7688" i="25"/>
  <x:c r="E7688" i="25"/>
  <x:c r="F7688" i="25"/>
  <x:c r="G7688" i="25"/>
  <x:c r="H7688" i="25"/>
  <x:c r="I7688" i="25"/>
  <x:c r="J7688" i="25"/>
  <x:c r="K7688" i="25"/>
  <x:c r="L7688" i="25"/>
  <x:c r="M7688" i="25"/>
  <x:c r="N7688" i="25"/>
  <x:c r="P7688" i="25"/>
  <x:c r="Q7688" i="25"/>
  <x:c r="R7688" i="25"/>
  <x:c r="A7689" i="25"/>
  <x:c r="B7689" i="25"/>
  <x:c r="C7689" i="25"/>
  <x:c r="D7689" i="25"/>
  <x:c r="E7689" i="25"/>
  <x:c r="F7689" i="25"/>
  <x:c r="G7689" i="25"/>
  <x:c r="H7689" i="25"/>
  <x:c r="I7689" i="25"/>
  <x:c r="J7689" i="25"/>
  <x:c r="K7689" i="25"/>
  <x:c r="L7689" i="25"/>
  <x:c r="M7689" i="25"/>
  <x:c r="N7689" i="25"/>
  <x:c r="P7689" i="25"/>
  <x:c r="Q7689" i="25"/>
  <x:c r="R7689" i="25"/>
  <x:c r="A7690" i="25"/>
  <x:c r="B7690" i="25"/>
  <x:c r="C7690" i="25"/>
  <x:c r="D7690" i="25"/>
  <x:c r="E7690" i="25"/>
  <x:c r="F7690" i="25"/>
  <x:c r="G7690" i="25"/>
  <x:c r="H7690" i="25"/>
  <x:c r="I7690" i="25"/>
  <x:c r="J7690" i="25"/>
  <x:c r="K7690" i="25"/>
  <x:c r="L7690" i="25"/>
  <x:c r="M7690" i="25"/>
  <x:c r="N7690" i="25"/>
  <x:c r="P7690" i="25"/>
  <x:c r="Q7690" i="25"/>
  <x:c r="R7690" i="25"/>
  <x:c r="A7691" i="25"/>
  <x:c r="B7691" i="25"/>
  <x:c r="C7691" i="25"/>
  <x:c r="D7691" i="25"/>
  <x:c r="E7691" i="25"/>
  <x:c r="F7691" i="25"/>
  <x:c r="G7691" i="25"/>
  <x:c r="H7691" i="25"/>
  <x:c r="I7691" i="25"/>
  <x:c r="J7691" i="25"/>
  <x:c r="K7691" i="25"/>
  <x:c r="L7691" i="25"/>
  <x:c r="M7691" i="25"/>
  <x:c r="N7691" i="25"/>
  <x:c r="P7691" i="25"/>
  <x:c r="Q7691" i="25"/>
  <x:c r="R7691" i="25"/>
  <x:c r="A7692" i="25"/>
  <x:c r="B7692" i="25"/>
  <x:c r="C7692" i="25"/>
  <x:c r="D7692" i="25"/>
  <x:c r="E7692" i="25"/>
  <x:c r="F7692" i="25"/>
  <x:c r="G7692" i="25"/>
  <x:c r="H7692" i="25"/>
  <x:c r="I7692" i="25"/>
  <x:c r="J7692" i="25"/>
  <x:c r="K7692" i="25"/>
  <x:c r="L7692" i="25"/>
  <x:c r="M7692" i="25"/>
  <x:c r="N7692" i="25"/>
  <x:c r="P7692" i="25"/>
  <x:c r="Q7692" i="25"/>
  <x:c r="R7692" i="25"/>
  <x:c r="A7693" i="25"/>
  <x:c r="B7693" i="25"/>
  <x:c r="C7693" i="25"/>
  <x:c r="D7693" i="25"/>
  <x:c r="E7693" i="25"/>
  <x:c r="F7693" i="25"/>
  <x:c r="G7693" i="25"/>
  <x:c r="H7693" i="25"/>
  <x:c r="I7693" i="25"/>
  <x:c r="J7693" i="25"/>
  <x:c r="K7693" i="25"/>
  <x:c r="L7693" i="25"/>
  <x:c r="M7693" i="25"/>
  <x:c r="N7693" i="25"/>
  <x:c r="P7693" i="25"/>
  <x:c r="Q7693" i="25"/>
  <x:c r="R7693" i="25"/>
  <x:c r="A7694" i="25"/>
  <x:c r="B7694" i="25"/>
  <x:c r="C7694" i="25"/>
  <x:c r="D7694" i="25"/>
  <x:c r="E7694" i="25"/>
  <x:c r="F7694" i="25"/>
  <x:c r="G7694" i="25"/>
  <x:c r="H7694" i="25"/>
  <x:c r="I7694" i="25"/>
  <x:c r="J7694" i="25"/>
  <x:c r="K7694" i="25"/>
  <x:c r="L7694" i="25"/>
  <x:c r="M7694" i="25"/>
  <x:c r="N7694" i="25"/>
  <x:c r="P7694" i="25"/>
  <x:c r="Q7694" i="25"/>
  <x:c r="R7694" i="25"/>
  <x:c r="A7695" i="25"/>
  <x:c r="B7695" i="25"/>
  <x:c r="C7695" i="25"/>
  <x:c r="D7695" i="25"/>
  <x:c r="E7695" i="25"/>
  <x:c r="F7695" i="25"/>
  <x:c r="G7695" i="25"/>
  <x:c r="H7695" i="25"/>
  <x:c r="I7695" i="25"/>
  <x:c r="J7695" i="25"/>
  <x:c r="K7695" i="25"/>
  <x:c r="L7695" i="25"/>
  <x:c r="M7695" i="25"/>
  <x:c r="N7695" i="25"/>
  <x:c r="P7695" i="25"/>
  <x:c r="Q7695" i="25"/>
  <x:c r="R7695" i="25"/>
  <x:c r="A7696" i="25"/>
  <x:c r="B7696" i="25"/>
  <x:c r="C7696" i="25"/>
  <x:c r="D7696" i="25"/>
  <x:c r="E7696" i="25"/>
  <x:c r="F7696" i="25"/>
  <x:c r="G7696" i="25"/>
  <x:c r="H7696" i="25"/>
  <x:c r="I7696" i="25"/>
  <x:c r="J7696" i="25"/>
  <x:c r="K7696" i="25"/>
  <x:c r="L7696" i="25"/>
  <x:c r="M7696" i="25"/>
  <x:c r="N7696" i="25"/>
  <x:c r="P7696" i="25"/>
  <x:c r="Q7696" i="25"/>
  <x:c r="R7696" i="25"/>
  <x:c r="A7697" i="25"/>
  <x:c r="B7697" i="25"/>
  <x:c r="C7697" i="25"/>
  <x:c r="D7697" i="25"/>
  <x:c r="E7697" i="25"/>
  <x:c r="F7697" i="25"/>
  <x:c r="G7697" i="25"/>
  <x:c r="H7697" i="25"/>
  <x:c r="I7697" i="25"/>
  <x:c r="J7697" i="25"/>
  <x:c r="K7697" i="25"/>
  <x:c r="L7697" i="25"/>
  <x:c r="M7697" i="25"/>
  <x:c r="N7697" i="25"/>
  <x:c r="P7697" i="25"/>
  <x:c r="Q7697" i="25"/>
  <x:c r="R7697" i="25"/>
  <x:c r="A7698" i="25"/>
  <x:c r="B7698" i="25"/>
  <x:c r="C7698" i="25"/>
  <x:c r="D7698" i="25"/>
  <x:c r="E7698" i="25"/>
  <x:c r="F7698" i="25"/>
  <x:c r="G7698" i="25"/>
  <x:c r="H7698" i="25"/>
  <x:c r="I7698" i="25"/>
  <x:c r="J7698" i="25"/>
  <x:c r="K7698" i="25"/>
  <x:c r="L7698" i="25"/>
  <x:c r="M7698" i="25"/>
  <x:c r="N7698" i="25"/>
  <x:c r="P7698" i="25"/>
  <x:c r="Q7698" i="25"/>
  <x:c r="R7698" i="25"/>
  <x:c r="A7699" i="25"/>
  <x:c r="B7699" i="25"/>
  <x:c r="C7699" i="25"/>
  <x:c r="D7699" i="25"/>
  <x:c r="E7699" i="25"/>
  <x:c r="F7699" i="25"/>
  <x:c r="G7699" i="25"/>
  <x:c r="H7699" i="25"/>
  <x:c r="I7699" i="25"/>
  <x:c r="J7699" i="25"/>
  <x:c r="K7699" i="25"/>
  <x:c r="L7699" i="25"/>
  <x:c r="M7699" i="25"/>
  <x:c r="N7699" i="25"/>
  <x:c r="P7699" i="25"/>
  <x:c r="Q7699" i="25"/>
  <x:c r="R7699" i="25"/>
  <x:c r="A7700" i="25"/>
  <x:c r="B7700" i="25"/>
  <x:c r="C7700" i="25"/>
  <x:c r="D7700" i="25"/>
  <x:c r="E7700" i="25"/>
  <x:c r="F7700" i="25"/>
  <x:c r="G7700" i="25"/>
  <x:c r="H7700" i="25"/>
  <x:c r="I7700" i="25"/>
  <x:c r="J7700" i="25"/>
  <x:c r="K7700" i="25"/>
  <x:c r="L7700" i="25"/>
  <x:c r="M7700" i="25"/>
  <x:c r="N7700" i="25"/>
  <x:c r="P7700" i="25"/>
  <x:c r="Q7700" i="25"/>
  <x:c r="R7700" i="25"/>
  <x:c r="A7701" i="25"/>
  <x:c r="B7701" i="25"/>
  <x:c r="C7701" i="25"/>
  <x:c r="D7701" i="25"/>
  <x:c r="E7701" i="25"/>
  <x:c r="F7701" i="25"/>
  <x:c r="G7701" i="25"/>
  <x:c r="H7701" i="25"/>
  <x:c r="I7701" i="25"/>
  <x:c r="J7701" i="25"/>
  <x:c r="K7701" i="25"/>
  <x:c r="L7701" i="25"/>
  <x:c r="M7701" i="25"/>
  <x:c r="N7701" i="25"/>
  <x:c r="P7701" i="25"/>
  <x:c r="Q7701" i="25"/>
  <x:c r="R7701" i="25"/>
  <x:c r="A7702" i="25"/>
  <x:c r="B7702" i="25"/>
  <x:c r="C7702" i="25"/>
  <x:c r="D7702" i="25"/>
  <x:c r="E7702" i="25"/>
  <x:c r="F7702" i="25"/>
  <x:c r="G7702" i="25"/>
  <x:c r="H7702" i="25"/>
  <x:c r="I7702" i="25"/>
  <x:c r="J7702" i="25"/>
  <x:c r="K7702" i="25"/>
  <x:c r="L7702" i="25"/>
  <x:c r="M7702" i="25"/>
  <x:c r="N7702" i="25"/>
  <x:c r="P7702" i="25"/>
  <x:c r="Q7702" i="25"/>
  <x:c r="R7702" i="25"/>
  <x:c r="A7703" i="25"/>
  <x:c r="B7703" i="25"/>
  <x:c r="C7703" i="25"/>
  <x:c r="D7703" i="25"/>
  <x:c r="E7703" i="25"/>
  <x:c r="F7703" i="25"/>
  <x:c r="G7703" i="25"/>
  <x:c r="H7703" i="25"/>
  <x:c r="I7703" i="25"/>
  <x:c r="J7703" i="25"/>
  <x:c r="K7703" i="25"/>
  <x:c r="L7703" i="25"/>
  <x:c r="M7703" i="25"/>
  <x:c r="N7703" i="25"/>
  <x:c r="P7703" i="25"/>
  <x:c r="Q7703" i="25"/>
  <x:c r="R7703" i="25"/>
  <x:c r="A7704" i="25"/>
  <x:c r="B7704" i="25"/>
  <x:c r="C7704" i="25"/>
  <x:c r="D7704" i="25"/>
  <x:c r="E7704" i="25"/>
  <x:c r="F7704" i="25"/>
  <x:c r="G7704" i="25"/>
  <x:c r="H7704" i="25"/>
  <x:c r="I7704" i="25"/>
  <x:c r="J7704" i="25"/>
  <x:c r="K7704" i="25"/>
  <x:c r="L7704" i="25"/>
  <x:c r="M7704" i="25"/>
  <x:c r="N7704" i="25"/>
  <x:c r="P7704" i="25"/>
  <x:c r="Q7704" i="25"/>
  <x:c r="R7704" i="25"/>
  <x:c r="A7705" i="25"/>
  <x:c r="B7705" i="25"/>
  <x:c r="C7705" i="25"/>
  <x:c r="D7705" i="25"/>
  <x:c r="E7705" i="25"/>
  <x:c r="F7705" i="25"/>
  <x:c r="G7705" i="25"/>
  <x:c r="H7705" i="25"/>
  <x:c r="I7705" i="25"/>
  <x:c r="J7705" i="25"/>
  <x:c r="K7705" i="25"/>
  <x:c r="L7705" i="25"/>
  <x:c r="M7705" i="25"/>
  <x:c r="N7705" i="25"/>
  <x:c r="P7705" i="25"/>
  <x:c r="Q7705" i="25"/>
  <x:c r="R7705" i="25"/>
  <x:c r="A7706" i="25"/>
  <x:c r="B7706" i="25"/>
  <x:c r="C7706" i="25"/>
  <x:c r="D7706" i="25"/>
  <x:c r="E7706" i="25"/>
  <x:c r="F7706" i="25"/>
  <x:c r="G7706" i="25"/>
  <x:c r="H7706" i="25"/>
  <x:c r="I7706" i="25"/>
  <x:c r="J7706" i="25"/>
  <x:c r="K7706" i="25"/>
  <x:c r="L7706" i="25"/>
  <x:c r="M7706" i="25"/>
  <x:c r="N7706" i="25"/>
  <x:c r="P7706" i="25"/>
  <x:c r="Q7706" i="25"/>
  <x:c r="R7706" i="25"/>
  <x:c r="A7707" i="25"/>
  <x:c r="B7707" i="25"/>
  <x:c r="C7707" i="25"/>
  <x:c r="D7707" i="25"/>
  <x:c r="E7707" i="25"/>
  <x:c r="F7707" i="25"/>
  <x:c r="G7707" i="25"/>
  <x:c r="H7707" i="25"/>
  <x:c r="I7707" i="25"/>
  <x:c r="J7707" i="25"/>
  <x:c r="K7707" i="25"/>
  <x:c r="L7707" i="25"/>
  <x:c r="M7707" i="25"/>
  <x:c r="N7707" i="25"/>
  <x:c r="P7707" i="25"/>
  <x:c r="Q7707" i="25"/>
  <x:c r="R7707" i="25"/>
  <x:c r="A7708" i="25"/>
  <x:c r="B7708" i="25"/>
  <x:c r="C7708" i="25"/>
  <x:c r="D7708" i="25"/>
  <x:c r="E7708" i="25"/>
  <x:c r="F7708" i="25"/>
  <x:c r="G7708" i="25"/>
  <x:c r="H7708" i="25"/>
  <x:c r="I7708" i="25"/>
  <x:c r="J7708" i="25"/>
  <x:c r="K7708" i="25"/>
  <x:c r="L7708" i="25"/>
  <x:c r="M7708" i="25"/>
  <x:c r="N7708" i="25"/>
  <x:c r="P7708" i="25"/>
  <x:c r="Q7708" i="25"/>
  <x:c r="R7708" i="25"/>
  <x:c r="A7709" i="25"/>
  <x:c r="B7709" i="25"/>
  <x:c r="C7709" i="25"/>
  <x:c r="D7709" i="25"/>
  <x:c r="E7709" i="25"/>
  <x:c r="F7709" i="25"/>
  <x:c r="G7709" i="25"/>
  <x:c r="H7709" i="25"/>
  <x:c r="I7709" i="25"/>
  <x:c r="J7709" i="25"/>
  <x:c r="K7709" i="25"/>
  <x:c r="L7709" i="25"/>
  <x:c r="M7709" i="25"/>
  <x:c r="N7709" i="25"/>
  <x:c r="P7709" i="25"/>
  <x:c r="Q7709" i="25"/>
  <x:c r="R7709" i="25"/>
  <x:c r="A7710" i="25"/>
  <x:c r="B7710" i="25"/>
  <x:c r="C7710" i="25"/>
  <x:c r="D7710" i="25"/>
  <x:c r="E7710" i="25"/>
  <x:c r="F7710" i="25"/>
  <x:c r="G7710" i="25"/>
  <x:c r="H7710" i="25"/>
  <x:c r="I7710" i="25"/>
  <x:c r="J7710" i="25"/>
  <x:c r="K7710" i="25"/>
  <x:c r="L7710" i="25"/>
  <x:c r="M7710" i="25"/>
  <x:c r="N7710" i="25"/>
  <x:c r="P7710" i="25"/>
  <x:c r="Q7710" i="25"/>
  <x:c r="R7710" i="25"/>
  <x:c r="A7711" i="25"/>
  <x:c r="B7711" i="25"/>
  <x:c r="C7711" i="25"/>
  <x:c r="D7711" i="25"/>
  <x:c r="E7711" i="25"/>
  <x:c r="F7711" i="25"/>
  <x:c r="G7711" i="25"/>
  <x:c r="H7711" i="25"/>
  <x:c r="I7711" i="25"/>
  <x:c r="J7711" i="25"/>
  <x:c r="K7711" i="25"/>
  <x:c r="L7711" i="25"/>
  <x:c r="M7711" i="25"/>
  <x:c r="N7711" i="25"/>
  <x:c r="P7711" i="25"/>
  <x:c r="Q7711" i="25"/>
  <x:c r="R7711" i="25"/>
  <x:c r="A7712" i="25"/>
  <x:c r="B7712" i="25"/>
  <x:c r="C7712" i="25"/>
  <x:c r="D7712" i="25"/>
  <x:c r="E7712" i="25"/>
  <x:c r="F7712" i="25"/>
  <x:c r="G7712" i="25"/>
  <x:c r="H7712" i="25"/>
  <x:c r="I7712" i="25"/>
  <x:c r="J7712" i="25"/>
  <x:c r="K7712" i="25"/>
  <x:c r="L7712" i="25"/>
  <x:c r="M7712" i="25"/>
  <x:c r="N7712" i="25"/>
  <x:c r="P7712" i="25"/>
  <x:c r="Q7712" i="25"/>
  <x:c r="R7712" i="25"/>
  <x:c r="A7713" i="25"/>
  <x:c r="B7713" i="25"/>
  <x:c r="C7713" i="25"/>
  <x:c r="D7713" i="25"/>
  <x:c r="E7713" i="25"/>
  <x:c r="F7713" i="25"/>
  <x:c r="G7713" i="25"/>
  <x:c r="H7713" i="25"/>
  <x:c r="I7713" i="25"/>
  <x:c r="J7713" i="25"/>
  <x:c r="K7713" i="25"/>
  <x:c r="L7713" i="25"/>
  <x:c r="M7713" i="25"/>
  <x:c r="N7713" i="25"/>
  <x:c r="P7713" i="25"/>
  <x:c r="Q7713" i="25"/>
  <x:c r="R7713" i="25"/>
  <x:c r="A7714" i="25"/>
  <x:c r="B7714" i="25"/>
  <x:c r="C7714" i="25"/>
  <x:c r="D7714" i="25"/>
  <x:c r="E7714" i="25"/>
  <x:c r="F7714" i="25"/>
  <x:c r="G7714" i="25"/>
  <x:c r="H7714" i="25"/>
  <x:c r="I7714" i="25"/>
  <x:c r="J7714" i="25"/>
  <x:c r="K7714" i="25"/>
  <x:c r="L7714" i="25"/>
  <x:c r="M7714" i="25"/>
  <x:c r="N7714" i="25"/>
  <x:c r="P7714" i="25"/>
  <x:c r="Q7714" i="25"/>
  <x:c r="R7714" i="25"/>
  <x:c r="A7715" i="25"/>
  <x:c r="B7715" i="25"/>
  <x:c r="C7715" i="25"/>
  <x:c r="D7715" i="25"/>
  <x:c r="E7715" i="25"/>
  <x:c r="F7715" i="25"/>
  <x:c r="G7715" i="25"/>
  <x:c r="H7715" i="25"/>
  <x:c r="I7715" i="25"/>
  <x:c r="J7715" i="25"/>
  <x:c r="K7715" i="25"/>
  <x:c r="L7715" i="25"/>
  <x:c r="M7715" i="25"/>
  <x:c r="N7715" i="25"/>
  <x:c r="P7715" i="25"/>
  <x:c r="Q7715" i="25"/>
  <x:c r="R7715" i="25"/>
  <x:c r="A7716" i="25"/>
  <x:c r="B7716" i="25"/>
  <x:c r="C7716" i="25"/>
  <x:c r="D7716" i="25"/>
  <x:c r="E7716" i="25"/>
  <x:c r="F7716" i="25"/>
  <x:c r="G7716" i="25"/>
  <x:c r="H7716" i="25"/>
  <x:c r="I7716" i="25"/>
  <x:c r="J7716" i="25"/>
  <x:c r="K7716" i="25"/>
  <x:c r="L7716" i="25"/>
  <x:c r="M7716" i="25"/>
  <x:c r="N7716" i="25"/>
  <x:c r="P7716" i="25"/>
  <x:c r="Q7716" i="25"/>
  <x:c r="R7716" i="25"/>
  <x:c r="A7717" i="25"/>
  <x:c r="B7717" i="25"/>
  <x:c r="C7717" i="25"/>
  <x:c r="D7717" i="25"/>
  <x:c r="E7717" i="25"/>
  <x:c r="F7717" i="25"/>
  <x:c r="G7717" i="25"/>
  <x:c r="H7717" i="25"/>
  <x:c r="I7717" i="25"/>
  <x:c r="J7717" i="25"/>
  <x:c r="K7717" i="25"/>
  <x:c r="L7717" i="25"/>
  <x:c r="M7717" i="25"/>
  <x:c r="N7717" i="25"/>
  <x:c r="P7717" i="25"/>
  <x:c r="Q7717" i="25"/>
  <x:c r="R7717" i="25"/>
  <x:c r="A7718" i="25"/>
  <x:c r="B7718" i="25"/>
  <x:c r="C7718" i="25"/>
  <x:c r="D7718" i="25"/>
  <x:c r="E7718" i="25"/>
  <x:c r="F7718" i="25"/>
  <x:c r="G7718" i="25"/>
  <x:c r="H7718" i="25"/>
  <x:c r="I7718" i="25"/>
  <x:c r="J7718" i="25"/>
  <x:c r="K7718" i="25"/>
  <x:c r="L7718" i="25"/>
  <x:c r="M7718" i="25"/>
  <x:c r="N7718" i="25"/>
  <x:c r="P7718" i="25"/>
  <x:c r="Q7718" i="25"/>
  <x:c r="R7718" i="25"/>
  <x:c r="A7719" i="25"/>
  <x:c r="B7719" i="25"/>
  <x:c r="C7719" i="25"/>
  <x:c r="D7719" i="25"/>
  <x:c r="E7719" i="25"/>
  <x:c r="F7719" i="25"/>
  <x:c r="G7719" i="25"/>
  <x:c r="H7719" i="25"/>
  <x:c r="I7719" i="25"/>
  <x:c r="J7719" i="25"/>
  <x:c r="K7719" i="25"/>
  <x:c r="L7719" i="25"/>
  <x:c r="M7719" i="25"/>
  <x:c r="N7719" i="25"/>
  <x:c r="P7719" i="25"/>
  <x:c r="Q7719" i="25"/>
  <x:c r="R7719" i="25"/>
  <x:c r="A7720" i="25"/>
  <x:c r="B7720" i="25"/>
  <x:c r="C7720" i="25"/>
  <x:c r="D7720" i="25"/>
  <x:c r="E7720" i="25"/>
  <x:c r="F7720" i="25"/>
  <x:c r="G7720" i="25"/>
  <x:c r="H7720" i="25"/>
  <x:c r="I7720" i="25"/>
  <x:c r="J7720" i="25"/>
  <x:c r="K7720" i="25"/>
  <x:c r="L7720" i="25"/>
  <x:c r="M7720" i="25"/>
  <x:c r="N7720" i="25"/>
  <x:c r="P7720" i="25"/>
  <x:c r="Q7720" i="25"/>
  <x:c r="R7720" i="25"/>
  <x:c r="A7721" i="25"/>
  <x:c r="B7721" i="25"/>
  <x:c r="C7721" i="25"/>
  <x:c r="D7721" i="25"/>
  <x:c r="E7721" i="25"/>
  <x:c r="F7721" i="25"/>
  <x:c r="G7721" i="25"/>
  <x:c r="H7721" i="25"/>
  <x:c r="I7721" i="25"/>
  <x:c r="J7721" i="25"/>
  <x:c r="K7721" i="25"/>
  <x:c r="L7721" i="25"/>
  <x:c r="M7721" i="25"/>
  <x:c r="N7721" i="25"/>
  <x:c r="P7721" i="25"/>
  <x:c r="Q7721" i="25"/>
  <x:c r="R7721" i="25"/>
  <x:c r="A7722" i="25"/>
  <x:c r="B7722" i="25"/>
  <x:c r="C7722" i="25"/>
  <x:c r="D7722" i="25"/>
  <x:c r="E7722" i="25"/>
  <x:c r="F7722" i="25"/>
  <x:c r="G7722" i="25"/>
  <x:c r="H7722" i="25"/>
  <x:c r="I7722" i="25"/>
  <x:c r="J7722" i="25"/>
  <x:c r="K7722" i="25"/>
  <x:c r="L7722" i="25"/>
  <x:c r="M7722" i="25"/>
  <x:c r="N7722" i="25"/>
  <x:c r="P7722" i="25"/>
  <x:c r="Q7722" i="25"/>
  <x:c r="R7722" i="25"/>
  <x:c r="A7723" i="25"/>
  <x:c r="B7723" i="25"/>
  <x:c r="C7723" i="25"/>
  <x:c r="D7723" i="25"/>
  <x:c r="E7723" i="25"/>
  <x:c r="F7723" i="25"/>
  <x:c r="G7723" i="25"/>
  <x:c r="H7723" i="25"/>
  <x:c r="I7723" i="25"/>
  <x:c r="J7723" i="25"/>
  <x:c r="K7723" i="25"/>
  <x:c r="L7723" i="25"/>
  <x:c r="M7723" i="25"/>
  <x:c r="N7723" i="25"/>
  <x:c r="P7723" i="25"/>
  <x:c r="Q7723" i="25"/>
  <x:c r="R7723" i="25"/>
  <x:c r="A7724" i="25"/>
  <x:c r="B7724" i="25"/>
  <x:c r="C7724" i="25"/>
  <x:c r="D7724" i="25"/>
  <x:c r="E7724" i="25"/>
  <x:c r="F7724" i="25"/>
  <x:c r="G7724" i="25"/>
  <x:c r="H7724" i="25"/>
  <x:c r="I7724" i="25"/>
  <x:c r="J7724" i="25"/>
  <x:c r="K7724" i="25"/>
  <x:c r="L7724" i="25"/>
  <x:c r="M7724" i="25"/>
  <x:c r="N7724" i="25"/>
  <x:c r="P7724" i="25"/>
  <x:c r="Q7724" i="25"/>
  <x:c r="R7724" i="25"/>
  <x:c r="A7725" i="25"/>
  <x:c r="B7725" i="25"/>
  <x:c r="C7725" i="25"/>
  <x:c r="D7725" i="25"/>
  <x:c r="E7725" i="25"/>
  <x:c r="F7725" i="25"/>
  <x:c r="G7725" i="25"/>
  <x:c r="H7725" i="25"/>
  <x:c r="I7725" i="25"/>
  <x:c r="J7725" i="25"/>
  <x:c r="K7725" i="25"/>
  <x:c r="L7725" i="25"/>
  <x:c r="M7725" i="25"/>
  <x:c r="N7725" i="25"/>
  <x:c r="P7725" i="25"/>
  <x:c r="Q7725" i="25"/>
  <x:c r="R7725" i="25"/>
  <x:c r="A7726" i="25"/>
  <x:c r="B7726" i="25"/>
  <x:c r="C7726" i="25"/>
  <x:c r="D7726" i="25"/>
  <x:c r="E7726" i="25"/>
  <x:c r="F7726" i="25"/>
  <x:c r="G7726" i="25"/>
  <x:c r="H7726" i="25"/>
  <x:c r="I7726" i="25"/>
  <x:c r="J7726" i="25"/>
  <x:c r="K7726" i="25"/>
  <x:c r="L7726" i="25"/>
  <x:c r="M7726" i="25"/>
  <x:c r="N7726" i="25"/>
  <x:c r="P7726" i="25"/>
  <x:c r="Q7726" i="25"/>
  <x:c r="R7726" i="25"/>
  <x:c r="A7727" i="25"/>
  <x:c r="B7727" i="25"/>
  <x:c r="C7727" i="25"/>
  <x:c r="D7727" i="25"/>
  <x:c r="E7727" i="25"/>
  <x:c r="F7727" i="25"/>
  <x:c r="G7727" i="25"/>
  <x:c r="H7727" i="25"/>
  <x:c r="I7727" i="25"/>
  <x:c r="J7727" i="25"/>
  <x:c r="K7727" i="25"/>
  <x:c r="L7727" i="25"/>
  <x:c r="M7727" i="25"/>
  <x:c r="N7727" i="25"/>
  <x:c r="P7727" i="25"/>
  <x:c r="Q7727" i="25"/>
  <x:c r="R7727" i="25"/>
  <x:c r="A7728" i="25"/>
  <x:c r="B7728" i="25"/>
  <x:c r="C7728" i="25"/>
  <x:c r="D7728" i="25"/>
  <x:c r="E7728" i="25"/>
  <x:c r="F7728" i="25"/>
  <x:c r="G7728" i="25"/>
  <x:c r="H7728" i="25"/>
  <x:c r="I7728" i="25"/>
  <x:c r="J7728" i="25"/>
  <x:c r="K7728" i="25"/>
  <x:c r="L7728" i="25"/>
  <x:c r="M7728" i="25"/>
  <x:c r="N7728" i="25"/>
  <x:c r="P7728" i="25"/>
  <x:c r="Q7728" i="25"/>
  <x:c r="R7728" i="25"/>
  <x:c r="A7729" i="25"/>
  <x:c r="B7729" i="25"/>
  <x:c r="C7729" i="25"/>
  <x:c r="D7729" i="25"/>
  <x:c r="E7729" i="25"/>
  <x:c r="F7729" i="25"/>
  <x:c r="G7729" i="25"/>
  <x:c r="H7729" i="25"/>
  <x:c r="I7729" i="25"/>
  <x:c r="J7729" i="25"/>
  <x:c r="K7729" i="25"/>
  <x:c r="L7729" i="25"/>
  <x:c r="M7729" i="25"/>
  <x:c r="N7729" i="25"/>
  <x:c r="P7729" i="25"/>
  <x:c r="Q7729" i="25"/>
  <x:c r="R7729" i="25"/>
  <x:c r="A7730" i="25"/>
  <x:c r="B7730" i="25"/>
  <x:c r="C7730" i="25"/>
  <x:c r="D7730" i="25"/>
  <x:c r="E7730" i="25"/>
  <x:c r="F7730" i="25"/>
  <x:c r="G7730" i="25"/>
  <x:c r="H7730" i="25"/>
  <x:c r="I7730" i="25"/>
  <x:c r="J7730" i="25"/>
  <x:c r="K7730" i="25"/>
  <x:c r="L7730" i="25"/>
  <x:c r="M7730" i="25"/>
  <x:c r="N7730" i="25"/>
  <x:c r="P7730" i="25"/>
  <x:c r="Q7730" i="25"/>
  <x:c r="R7730" i="25"/>
  <x:c r="A7731" i="25"/>
  <x:c r="B7731" i="25"/>
  <x:c r="C7731" i="25"/>
  <x:c r="D7731" i="25"/>
  <x:c r="E7731" i="25"/>
  <x:c r="F7731" i="25"/>
  <x:c r="G7731" i="25"/>
  <x:c r="H7731" i="25"/>
  <x:c r="I7731" i="25"/>
  <x:c r="J7731" i="25"/>
  <x:c r="K7731" i="25"/>
  <x:c r="L7731" i="25"/>
  <x:c r="M7731" i="25"/>
  <x:c r="N7731" i="25"/>
  <x:c r="P7731" i="25"/>
  <x:c r="Q7731" i="25"/>
  <x:c r="R7731" i="25"/>
  <x:c r="A7732" i="25"/>
  <x:c r="B7732" i="25"/>
  <x:c r="C7732" i="25"/>
  <x:c r="D7732" i="25"/>
  <x:c r="E7732" i="25"/>
  <x:c r="F7732" i="25"/>
  <x:c r="G7732" i="25"/>
  <x:c r="H7732" i="25"/>
  <x:c r="I7732" i="25"/>
  <x:c r="J7732" i="25"/>
  <x:c r="K7732" i="25"/>
  <x:c r="L7732" i="25"/>
  <x:c r="M7732" i="25"/>
  <x:c r="N7732" i="25"/>
  <x:c r="P7732" i="25"/>
  <x:c r="Q7732" i="25"/>
  <x:c r="R7732" i="25"/>
  <x:c r="A7733" i="25"/>
  <x:c r="B7733" i="25"/>
  <x:c r="C7733" i="25"/>
  <x:c r="D7733" i="25"/>
  <x:c r="E7733" i="25"/>
  <x:c r="F7733" i="25"/>
  <x:c r="G7733" i="25"/>
  <x:c r="H7733" i="25"/>
  <x:c r="I7733" i="25"/>
  <x:c r="J7733" i="25"/>
  <x:c r="K7733" i="25"/>
  <x:c r="L7733" i="25"/>
  <x:c r="M7733" i="25"/>
  <x:c r="N7733" i="25"/>
  <x:c r="P7733" i="25"/>
  <x:c r="Q7733" i="25"/>
  <x:c r="R7733" i="25"/>
  <x:c r="A7734" i="25"/>
  <x:c r="B7734" i="25"/>
  <x:c r="C7734" i="25"/>
  <x:c r="D7734" i="25"/>
  <x:c r="E7734" i="25"/>
  <x:c r="F7734" i="25"/>
  <x:c r="G7734" i="25"/>
  <x:c r="H7734" i="25"/>
  <x:c r="I7734" i="25"/>
  <x:c r="J7734" i="25"/>
  <x:c r="K7734" i="25"/>
  <x:c r="L7734" i="25"/>
  <x:c r="M7734" i="25"/>
  <x:c r="N7734" i="25"/>
  <x:c r="P7734" i="25"/>
  <x:c r="Q7734" i="25"/>
  <x:c r="R7734" i="25"/>
  <x:c r="A7735" i="25"/>
  <x:c r="B7735" i="25"/>
  <x:c r="C7735" i="25"/>
  <x:c r="D7735" i="25"/>
  <x:c r="E7735" i="25"/>
  <x:c r="F7735" i="25"/>
  <x:c r="G7735" i="25"/>
  <x:c r="H7735" i="25"/>
  <x:c r="I7735" i="25"/>
  <x:c r="J7735" i="25"/>
  <x:c r="K7735" i="25"/>
  <x:c r="L7735" i="25"/>
  <x:c r="M7735" i="25"/>
  <x:c r="N7735" i="25"/>
  <x:c r="P7735" i="25"/>
  <x:c r="Q7735" i="25"/>
  <x:c r="R7735" i="25"/>
  <x:c r="A7736" i="25"/>
  <x:c r="B7736" i="25"/>
  <x:c r="C7736" i="25"/>
  <x:c r="D7736" i="25"/>
  <x:c r="E7736" i="25"/>
  <x:c r="F7736" i="25"/>
  <x:c r="G7736" i="25"/>
  <x:c r="H7736" i="25"/>
  <x:c r="I7736" i="25"/>
  <x:c r="J7736" i="25"/>
  <x:c r="K7736" i="25"/>
  <x:c r="L7736" i="25"/>
  <x:c r="M7736" i="25"/>
  <x:c r="N7736" i="25"/>
  <x:c r="P7736" i="25"/>
  <x:c r="Q7736" i="25"/>
  <x:c r="R7736" i="25"/>
  <x:c r="A7737" i="25"/>
  <x:c r="B7737" i="25"/>
  <x:c r="C7737" i="25"/>
  <x:c r="D7737" i="25"/>
  <x:c r="E7737" i="25"/>
  <x:c r="F7737" i="25"/>
  <x:c r="G7737" i="25"/>
  <x:c r="H7737" i="25"/>
  <x:c r="I7737" i="25"/>
  <x:c r="J7737" i="25"/>
  <x:c r="K7737" i="25"/>
  <x:c r="L7737" i="25"/>
  <x:c r="M7737" i="25"/>
  <x:c r="N7737" i="25"/>
  <x:c r="P7737" i="25"/>
  <x:c r="Q7737" i="25"/>
  <x:c r="R7737" i="25"/>
  <x:c r="A7738" i="25"/>
  <x:c r="B7738" i="25"/>
  <x:c r="C7738" i="25"/>
  <x:c r="D7738" i="25"/>
  <x:c r="E7738" i="25"/>
  <x:c r="F7738" i="25"/>
  <x:c r="G7738" i="25"/>
  <x:c r="H7738" i="25"/>
  <x:c r="I7738" i="25"/>
  <x:c r="J7738" i="25"/>
  <x:c r="K7738" i="25"/>
  <x:c r="L7738" i="25"/>
  <x:c r="M7738" i="25"/>
  <x:c r="N7738" i="25"/>
  <x:c r="P7738" i="25"/>
  <x:c r="Q7738" i="25"/>
  <x:c r="R7738" i="25"/>
  <x:c r="A7739" i="25"/>
  <x:c r="B7739" i="25"/>
  <x:c r="C7739" i="25"/>
  <x:c r="D7739" i="25"/>
  <x:c r="E7739" i="25"/>
  <x:c r="F7739" i="25"/>
  <x:c r="G7739" i="25"/>
  <x:c r="H7739" i="25"/>
  <x:c r="I7739" i="25"/>
  <x:c r="J7739" i="25"/>
  <x:c r="K7739" i="25"/>
  <x:c r="L7739" i="25"/>
  <x:c r="M7739" i="25"/>
  <x:c r="N7739" i="25"/>
  <x:c r="P7739" i="25"/>
  <x:c r="Q7739" i="25"/>
  <x:c r="R7739" i="25"/>
  <x:c r="A7740" i="25"/>
  <x:c r="B7740" i="25"/>
  <x:c r="C7740" i="25"/>
  <x:c r="D7740" i="25"/>
  <x:c r="E7740" i="25"/>
  <x:c r="F7740" i="25"/>
  <x:c r="G7740" i="25"/>
  <x:c r="H7740" i="25"/>
  <x:c r="I7740" i="25"/>
  <x:c r="J7740" i="25"/>
  <x:c r="K7740" i="25"/>
  <x:c r="L7740" i="25"/>
  <x:c r="M7740" i="25"/>
  <x:c r="N7740" i="25"/>
  <x:c r="P7740" i="25"/>
  <x:c r="Q7740" i="25"/>
  <x:c r="R7740" i="25"/>
  <x:c r="A7741" i="25"/>
  <x:c r="B7741" i="25"/>
  <x:c r="C7741" i="25"/>
  <x:c r="D7741" i="25"/>
  <x:c r="E7741" i="25"/>
  <x:c r="F7741" i="25"/>
  <x:c r="G7741" i="25"/>
  <x:c r="H7741" i="25"/>
  <x:c r="I7741" i="25"/>
  <x:c r="J7741" i="25"/>
  <x:c r="K7741" i="25"/>
  <x:c r="L7741" i="25"/>
  <x:c r="M7741" i="25"/>
  <x:c r="N7741" i="25"/>
  <x:c r="P7741" i="25"/>
  <x:c r="Q7741" i="25"/>
  <x:c r="R7741" i="25"/>
  <x:c r="A7742" i="25"/>
  <x:c r="B7742" i="25"/>
  <x:c r="C7742" i="25"/>
  <x:c r="D7742" i="25"/>
  <x:c r="E7742" i="25"/>
  <x:c r="F7742" i="25"/>
  <x:c r="G7742" i="25"/>
  <x:c r="H7742" i="25"/>
  <x:c r="I7742" i="25"/>
  <x:c r="J7742" i="25"/>
  <x:c r="K7742" i="25"/>
  <x:c r="L7742" i="25"/>
  <x:c r="M7742" i="25"/>
  <x:c r="N7742" i="25"/>
  <x:c r="P7742" i="25"/>
  <x:c r="Q7742" i="25"/>
  <x:c r="R7742" i="25"/>
  <x:c r="A7743" i="25"/>
  <x:c r="B7743" i="25"/>
  <x:c r="C7743" i="25"/>
  <x:c r="D7743" i="25"/>
  <x:c r="E7743" i="25"/>
  <x:c r="F7743" i="25"/>
  <x:c r="G7743" i="25"/>
  <x:c r="H7743" i="25"/>
  <x:c r="I7743" i="25"/>
  <x:c r="J7743" i="25"/>
  <x:c r="K7743" i="25"/>
  <x:c r="L7743" i="25"/>
  <x:c r="M7743" i="25"/>
  <x:c r="N7743" i="25"/>
  <x:c r="P7743" i="25"/>
  <x:c r="Q7743" i="25"/>
  <x:c r="R7743" i="25"/>
  <x:c r="A7744" i="25"/>
  <x:c r="B7744" i="25"/>
  <x:c r="C7744" i="25"/>
  <x:c r="D7744" i="25"/>
  <x:c r="E7744" i="25"/>
  <x:c r="F7744" i="25"/>
  <x:c r="G7744" i="25"/>
  <x:c r="H7744" i="25"/>
  <x:c r="I7744" i="25"/>
  <x:c r="J7744" i="25"/>
  <x:c r="K7744" i="25"/>
  <x:c r="L7744" i="25"/>
  <x:c r="M7744" i="25"/>
  <x:c r="N7744" i="25"/>
  <x:c r="P7744" i="25"/>
  <x:c r="Q7744" i="25"/>
  <x:c r="R7744" i="25"/>
  <x:c r="A7745" i="25"/>
  <x:c r="B7745" i="25"/>
  <x:c r="C7745" i="25"/>
  <x:c r="D7745" i="25"/>
  <x:c r="E7745" i="25"/>
  <x:c r="F7745" i="25"/>
  <x:c r="G7745" i="25"/>
  <x:c r="H7745" i="25"/>
  <x:c r="I7745" i="25"/>
  <x:c r="J7745" i="25"/>
  <x:c r="K7745" i="25"/>
  <x:c r="L7745" i="25"/>
  <x:c r="M7745" i="25"/>
  <x:c r="N7745" i="25"/>
  <x:c r="P7745" i="25"/>
  <x:c r="Q7745" i="25"/>
  <x:c r="R7745" i="25"/>
  <x:c r="A7746" i="25"/>
  <x:c r="B7746" i="25"/>
  <x:c r="C7746" i="25"/>
  <x:c r="D7746" i="25"/>
  <x:c r="E7746" i="25"/>
  <x:c r="F7746" i="25"/>
  <x:c r="G7746" i="25"/>
  <x:c r="H7746" i="25"/>
  <x:c r="I7746" i="25"/>
  <x:c r="J7746" i="25"/>
  <x:c r="K7746" i="25"/>
  <x:c r="L7746" i="25"/>
  <x:c r="M7746" i="25"/>
  <x:c r="N7746" i="25"/>
  <x:c r="P7746" i="25"/>
  <x:c r="Q7746" i="25"/>
  <x:c r="R7746" i="25"/>
  <x:c r="A7747" i="25"/>
  <x:c r="B7747" i="25"/>
  <x:c r="C7747" i="25"/>
  <x:c r="D7747" i="25"/>
  <x:c r="E7747" i="25"/>
  <x:c r="F7747" i="25"/>
  <x:c r="G7747" i="25"/>
  <x:c r="H7747" i="25"/>
  <x:c r="I7747" i="25"/>
  <x:c r="J7747" i="25"/>
  <x:c r="K7747" i="25"/>
  <x:c r="L7747" i="25"/>
  <x:c r="M7747" i="25"/>
  <x:c r="N7747" i="25"/>
  <x:c r="P7747" i="25"/>
  <x:c r="Q7747" i="25"/>
  <x:c r="R7747" i="25"/>
  <x:c r="A7748" i="25"/>
  <x:c r="B7748" i="25"/>
  <x:c r="C7748" i="25"/>
  <x:c r="D7748" i="25"/>
  <x:c r="E7748" i="25"/>
  <x:c r="F7748" i="25"/>
  <x:c r="G7748" i="25"/>
  <x:c r="H7748" i="25"/>
  <x:c r="I7748" i="25"/>
  <x:c r="J7748" i="25"/>
  <x:c r="K7748" i="25"/>
  <x:c r="L7748" i="25"/>
  <x:c r="M7748" i="25"/>
  <x:c r="N7748" i="25"/>
  <x:c r="P7748" i="25"/>
  <x:c r="Q7748" i="25"/>
  <x:c r="R7748" i="25"/>
  <x:c r="A7749" i="25"/>
  <x:c r="B7749" i="25"/>
  <x:c r="C7749" i="25"/>
  <x:c r="D7749" i="25"/>
  <x:c r="E7749" i="25"/>
  <x:c r="F7749" i="25"/>
  <x:c r="G7749" i="25"/>
  <x:c r="H7749" i="25"/>
  <x:c r="I7749" i="25"/>
  <x:c r="J7749" i="25"/>
  <x:c r="K7749" i="25"/>
  <x:c r="L7749" i="25"/>
  <x:c r="M7749" i="25"/>
  <x:c r="N7749" i="25"/>
  <x:c r="P7749" i="25"/>
  <x:c r="Q7749" i="25"/>
  <x:c r="R7749" i="25"/>
  <x:c r="A7750" i="25"/>
  <x:c r="B7750" i="25"/>
  <x:c r="C7750" i="25"/>
  <x:c r="D7750" i="25"/>
  <x:c r="E7750" i="25"/>
  <x:c r="F7750" i="25"/>
  <x:c r="G7750" i="25"/>
  <x:c r="H7750" i="25"/>
  <x:c r="I7750" i="25"/>
  <x:c r="J7750" i="25"/>
  <x:c r="K7750" i="25"/>
  <x:c r="L7750" i="25"/>
  <x:c r="M7750" i="25"/>
  <x:c r="N7750" i="25"/>
  <x:c r="P7750" i="25"/>
  <x:c r="Q7750" i="25"/>
  <x:c r="R7750" i="25"/>
  <x:c r="A7751" i="25"/>
  <x:c r="B7751" i="25"/>
  <x:c r="C7751" i="25"/>
  <x:c r="D7751" i="25"/>
  <x:c r="E7751" i="25"/>
  <x:c r="F7751" i="25"/>
  <x:c r="G7751" i="25"/>
  <x:c r="H7751" i="25"/>
  <x:c r="I7751" i="25"/>
  <x:c r="J7751" i="25"/>
  <x:c r="K7751" i="25"/>
  <x:c r="L7751" i="25"/>
  <x:c r="M7751" i="25"/>
  <x:c r="N7751" i="25"/>
  <x:c r="P7751" i="25"/>
  <x:c r="Q7751" i="25"/>
  <x:c r="R7751" i="25"/>
  <x:c r="A7752" i="25"/>
  <x:c r="B7752" i="25"/>
  <x:c r="C7752" i="25"/>
  <x:c r="D7752" i="25"/>
  <x:c r="E7752" i="25"/>
  <x:c r="F7752" i="25"/>
  <x:c r="G7752" i="25"/>
  <x:c r="H7752" i="25"/>
  <x:c r="I7752" i="25"/>
  <x:c r="J7752" i="25"/>
  <x:c r="K7752" i="25"/>
  <x:c r="L7752" i="25"/>
  <x:c r="M7752" i="25"/>
  <x:c r="N7752" i="25"/>
  <x:c r="P7752" i="25"/>
  <x:c r="Q7752" i="25"/>
  <x:c r="R7752" i="25"/>
  <x:c r="A7753" i="25"/>
  <x:c r="B7753" i="25"/>
  <x:c r="C7753" i="25"/>
  <x:c r="D7753" i="25"/>
  <x:c r="E7753" i="25"/>
  <x:c r="F7753" i="25"/>
  <x:c r="G7753" i="25"/>
  <x:c r="H7753" i="25"/>
  <x:c r="I7753" i="25"/>
  <x:c r="J7753" i="25"/>
  <x:c r="K7753" i="25"/>
  <x:c r="L7753" i="25"/>
  <x:c r="M7753" i="25"/>
  <x:c r="N7753" i="25"/>
  <x:c r="P7753" i="25"/>
  <x:c r="Q7753" i="25"/>
  <x:c r="R7753" i="25"/>
  <x:c r="A7754" i="25"/>
  <x:c r="B7754" i="25"/>
  <x:c r="C7754" i="25"/>
  <x:c r="D7754" i="25"/>
  <x:c r="E7754" i="25"/>
  <x:c r="F7754" i="25"/>
  <x:c r="G7754" i="25"/>
  <x:c r="H7754" i="25"/>
  <x:c r="I7754" i="25"/>
  <x:c r="J7754" i="25"/>
  <x:c r="K7754" i="25"/>
  <x:c r="L7754" i="25"/>
  <x:c r="M7754" i="25"/>
  <x:c r="N7754" i="25"/>
  <x:c r="P7754" i="25"/>
  <x:c r="Q7754" i="25"/>
  <x:c r="R7754" i="25"/>
  <x:c r="A7755" i="25"/>
  <x:c r="B7755" i="25"/>
  <x:c r="C7755" i="25"/>
  <x:c r="D7755" i="25"/>
  <x:c r="E7755" i="25"/>
  <x:c r="F7755" i="25"/>
  <x:c r="G7755" i="25"/>
  <x:c r="H7755" i="25"/>
  <x:c r="I7755" i="25"/>
  <x:c r="J7755" i="25"/>
  <x:c r="K7755" i="25"/>
  <x:c r="L7755" i="25"/>
  <x:c r="M7755" i="25"/>
  <x:c r="N7755" i="25"/>
  <x:c r="P7755" i="25"/>
  <x:c r="Q7755" i="25"/>
  <x:c r="R7755" i="25"/>
  <x:c r="A7756" i="25"/>
  <x:c r="B7756" i="25"/>
  <x:c r="C7756" i="25"/>
  <x:c r="D7756" i="25"/>
  <x:c r="E7756" i="25"/>
  <x:c r="F7756" i="25"/>
  <x:c r="G7756" i="25"/>
  <x:c r="H7756" i="25"/>
  <x:c r="I7756" i="25"/>
  <x:c r="J7756" i="25"/>
  <x:c r="K7756" i="25"/>
  <x:c r="L7756" i="25"/>
  <x:c r="M7756" i="25"/>
  <x:c r="N7756" i="25"/>
  <x:c r="P7756" i="25"/>
  <x:c r="Q7756" i="25"/>
  <x:c r="R7756" i="25"/>
  <x:c r="A7757" i="25"/>
  <x:c r="B7757" i="25"/>
  <x:c r="C7757" i="25"/>
  <x:c r="D7757" i="25"/>
  <x:c r="E7757" i="25"/>
  <x:c r="F7757" i="25"/>
  <x:c r="G7757" i="25"/>
  <x:c r="H7757" i="25"/>
  <x:c r="I7757" i="25"/>
  <x:c r="J7757" i="25"/>
  <x:c r="K7757" i="25"/>
  <x:c r="L7757" i="25"/>
  <x:c r="M7757" i="25"/>
  <x:c r="N7757" i="25"/>
  <x:c r="P7757" i="25"/>
  <x:c r="Q7757" i="25"/>
  <x:c r="R7757" i="25"/>
  <x:c r="A7758" i="25"/>
  <x:c r="B7758" i="25"/>
  <x:c r="C7758" i="25"/>
  <x:c r="D7758" i="25"/>
  <x:c r="E7758" i="25"/>
  <x:c r="F7758" i="25"/>
  <x:c r="G7758" i="25"/>
  <x:c r="H7758" i="25"/>
  <x:c r="I7758" i="25"/>
  <x:c r="J7758" i="25"/>
  <x:c r="K7758" i="25"/>
  <x:c r="L7758" i="25"/>
  <x:c r="M7758" i="25"/>
  <x:c r="N7758" i="25"/>
  <x:c r="P7758" i="25"/>
  <x:c r="Q7758" i="25"/>
  <x:c r="R7758" i="25"/>
  <x:c r="A7759" i="25"/>
  <x:c r="B7759" i="25"/>
  <x:c r="C7759" i="25"/>
  <x:c r="D7759" i="25"/>
  <x:c r="E7759" i="25"/>
  <x:c r="F7759" i="25"/>
  <x:c r="G7759" i="25"/>
  <x:c r="H7759" i="25"/>
  <x:c r="I7759" i="25"/>
  <x:c r="J7759" i="25"/>
  <x:c r="K7759" i="25"/>
  <x:c r="L7759" i="25"/>
  <x:c r="M7759" i="25"/>
  <x:c r="N7759" i="25"/>
  <x:c r="P7759" i="25"/>
  <x:c r="Q7759" i="25"/>
  <x:c r="R7759" i="25"/>
  <x:c r="A7760" i="25"/>
  <x:c r="B7760" i="25"/>
  <x:c r="C7760" i="25"/>
  <x:c r="D7760" i="25"/>
  <x:c r="E7760" i="25"/>
  <x:c r="F7760" i="25"/>
  <x:c r="G7760" i="25"/>
  <x:c r="H7760" i="25"/>
  <x:c r="I7760" i="25"/>
  <x:c r="J7760" i="25"/>
  <x:c r="K7760" i="25"/>
  <x:c r="L7760" i="25"/>
  <x:c r="M7760" i="25"/>
  <x:c r="N7760" i="25"/>
  <x:c r="P7760" i="25"/>
  <x:c r="Q7760" i="25"/>
  <x:c r="R7760" i="25"/>
  <x:c r="A7761" i="25"/>
  <x:c r="B7761" i="25"/>
  <x:c r="C7761" i="25"/>
  <x:c r="D7761" i="25"/>
  <x:c r="E7761" i="25"/>
  <x:c r="F7761" i="25"/>
  <x:c r="G7761" i="25"/>
  <x:c r="H7761" i="25"/>
  <x:c r="I7761" i="25"/>
  <x:c r="J7761" i="25"/>
  <x:c r="K7761" i="25"/>
  <x:c r="L7761" i="25"/>
  <x:c r="M7761" i="25"/>
  <x:c r="N7761" i="25"/>
  <x:c r="P7761" i="25"/>
  <x:c r="Q7761" i="25"/>
  <x:c r="R7761" i="25"/>
  <x:c r="A7762" i="25"/>
  <x:c r="B7762" i="25"/>
  <x:c r="C7762" i="25"/>
  <x:c r="D7762" i="25"/>
  <x:c r="E7762" i="25"/>
  <x:c r="F7762" i="25"/>
  <x:c r="G7762" i="25"/>
  <x:c r="H7762" i="25"/>
  <x:c r="I7762" i="25"/>
  <x:c r="J7762" i="25"/>
  <x:c r="K7762" i="25"/>
  <x:c r="L7762" i="25"/>
  <x:c r="M7762" i="25"/>
  <x:c r="N7762" i="25"/>
  <x:c r="P7762" i="25"/>
  <x:c r="Q7762" i="25"/>
  <x:c r="R7762" i="25"/>
  <x:c r="A7763" i="25"/>
  <x:c r="B7763" i="25"/>
  <x:c r="C7763" i="25"/>
  <x:c r="D7763" i="25"/>
  <x:c r="E7763" i="25"/>
  <x:c r="F7763" i="25"/>
  <x:c r="G7763" i="25"/>
  <x:c r="H7763" i="25"/>
  <x:c r="I7763" i="25"/>
  <x:c r="J7763" i="25"/>
  <x:c r="K7763" i="25"/>
  <x:c r="L7763" i="25"/>
  <x:c r="M7763" i="25"/>
  <x:c r="N7763" i="25"/>
  <x:c r="P7763" i="25"/>
  <x:c r="Q7763" i="25"/>
  <x:c r="R7763" i="25"/>
  <x:c r="A7764" i="25"/>
  <x:c r="B7764" i="25"/>
  <x:c r="C7764" i="25"/>
  <x:c r="D7764" i="25"/>
  <x:c r="E7764" i="25"/>
  <x:c r="F7764" i="25"/>
  <x:c r="G7764" i="25"/>
  <x:c r="H7764" i="25"/>
  <x:c r="I7764" i="25"/>
  <x:c r="J7764" i="25"/>
  <x:c r="K7764" i="25"/>
  <x:c r="L7764" i="25"/>
  <x:c r="M7764" i="25"/>
  <x:c r="N7764" i="25"/>
  <x:c r="P7764" i="25"/>
  <x:c r="Q7764" i="25"/>
  <x:c r="R7764" i="25"/>
  <x:c r="A7765" i="25"/>
  <x:c r="B7765" i="25"/>
  <x:c r="C7765" i="25"/>
  <x:c r="D7765" i="25"/>
  <x:c r="E7765" i="25"/>
  <x:c r="F7765" i="25"/>
  <x:c r="G7765" i="25"/>
  <x:c r="H7765" i="25"/>
  <x:c r="I7765" i="25"/>
  <x:c r="J7765" i="25"/>
  <x:c r="K7765" i="25"/>
  <x:c r="L7765" i="25"/>
  <x:c r="M7765" i="25"/>
  <x:c r="N7765" i="25"/>
  <x:c r="P7765" i="25"/>
  <x:c r="Q7765" i="25"/>
  <x:c r="R7765" i="25"/>
  <x:c r="A7766" i="25"/>
  <x:c r="B7766" i="25"/>
  <x:c r="C7766" i="25"/>
  <x:c r="D7766" i="25"/>
  <x:c r="E7766" i="25"/>
  <x:c r="F7766" i="25"/>
  <x:c r="G7766" i="25"/>
  <x:c r="H7766" i="25"/>
  <x:c r="I7766" i="25"/>
  <x:c r="J7766" i="25"/>
  <x:c r="K7766" i="25"/>
  <x:c r="L7766" i="25"/>
  <x:c r="M7766" i="25"/>
  <x:c r="N7766" i="25"/>
  <x:c r="P7766" i="25"/>
  <x:c r="Q7766" i="25"/>
  <x:c r="R7766" i="25"/>
  <x:c r="A7767" i="25"/>
  <x:c r="B7767" i="25"/>
  <x:c r="C7767" i="25"/>
  <x:c r="D7767" i="25"/>
  <x:c r="E7767" i="25"/>
  <x:c r="F7767" i="25"/>
  <x:c r="G7767" i="25"/>
  <x:c r="H7767" i="25"/>
  <x:c r="I7767" i="25"/>
  <x:c r="J7767" i="25"/>
  <x:c r="K7767" i="25"/>
  <x:c r="L7767" i="25"/>
  <x:c r="M7767" i="25"/>
  <x:c r="N7767" i="25"/>
  <x:c r="P7767" i="25"/>
  <x:c r="Q7767" i="25"/>
  <x:c r="R7767" i="25"/>
  <x:c r="A7768" i="25"/>
  <x:c r="B7768" i="25"/>
  <x:c r="C7768" i="25"/>
  <x:c r="D7768" i="25"/>
  <x:c r="E7768" i="25"/>
  <x:c r="F7768" i="25"/>
  <x:c r="G7768" i="25"/>
  <x:c r="H7768" i="25"/>
  <x:c r="I7768" i="25"/>
  <x:c r="J7768" i="25"/>
  <x:c r="K7768" i="25"/>
  <x:c r="L7768" i="25"/>
  <x:c r="M7768" i="25"/>
  <x:c r="N7768" i="25"/>
  <x:c r="P7768" i="25"/>
  <x:c r="Q7768" i="25"/>
  <x:c r="R7768" i="25"/>
  <x:c r="A7769" i="25"/>
  <x:c r="B7769" i="25"/>
  <x:c r="C7769" i="25"/>
  <x:c r="D7769" i="25"/>
  <x:c r="E7769" i="25"/>
  <x:c r="F7769" i="25"/>
  <x:c r="G7769" i="25"/>
  <x:c r="H7769" i="25"/>
  <x:c r="I7769" i="25"/>
  <x:c r="J7769" i="25"/>
  <x:c r="K7769" i="25"/>
  <x:c r="L7769" i="25"/>
  <x:c r="M7769" i="25"/>
  <x:c r="N7769" i="25"/>
  <x:c r="P7769" i="25"/>
  <x:c r="Q7769" i="25"/>
  <x:c r="R7769" i="25"/>
  <x:c r="A7770" i="25"/>
  <x:c r="B7770" i="25"/>
  <x:c r="C7770" i="25"/>
  <x:c r="D7770" i="25"/>
  <x:c r="E7770" i="25"/>
  <x:c r="F7770" i="25"/>
  <x:c r="G7770" i="25"/>
  <x:c r="H7770" i="25"/>
  <x:c r="I7770" i="25"/>
  <x:c r="J7770" i="25"/>
  <x:c r="K7770" i="25"/>
  <x:c r="L7770" i="25"/>
  <x:c r="M7770" i="25"/>
  <x:c r="N7770" i="25"/>
  <x:c r="P7770" i="25"/>
  <x:c r="Q7770" i="25"/>
  <x:c r="R7770" i="25"/>
  <x:c r="A7771" i="25"/>
  <x:c r="B7771" i="25"/>
  <x:c r="C7771" i="25"/>
  <x:c r="D7771" i="25"/>
  <x:c r="E7771" i="25"/>
  <x:c r="F7771" i="25"/>
  <x:c r="G7771" i="25"/>
  <x:c r="H7771" i="25"/>
  <x:c r="I7771" i="25"/>
  <x:c r="J7771" i="25"/>
  <x:c r="K7771" i="25"/>
  <x:c r="L7771" i="25"/>
  <x:c r="M7771" i="25"/>
  <x:c r="N7771" i="25"/>
  <x:c r="P7771" i="25"/>
  <x:c r="Q7771" i="25"/>
  <x:c r="R7771" i="25"/>
  <x:c r="A7772" i="25"/>
  <x:c r="B7772" i="25"/>
  <x:c r="C7772" i="25"/>
  <x:c r="D7772" i="25"/>
  <x:c r="E7772" i="25"/>
  <x:c r="F7772" i="25"/>
  <x:c r="G7772" i="25"/>
  <x:c r="H7772" i="25"/>
  <x:c r="I7772" i="25"/>
  <x:c r="J7772" i="25"/>
  <x:c r="K7772" i="25"/>
  <x:c r="L7772" i="25"/>
  <x:c r="M7772" i="25"/>
  <x:c r="N7772" i="25"/>
  <x:c r="P7772" i="25"/>
  <x:c r="Q7772" i="25"/>
  <x:c r="R7772" i="25"/>
  <x:c r="A7773" i="25"/>
  <x:c r="B7773" i="25"/>
  <x:c r="C7773" i="25"/>
  <x:c r="D7773" i="25"/>
  <x:c r="E7773" i="25"/>
  <x:c r="F7773" i="25"/>
  <x:c r="G7773" i="25"/>
  <x:c r="H7773" i="25"/>
  <x:c r="I7773" i="25"/>
  <x:c r="J7773" i="25"/>
  <x:c r="K7773" i="25"/>
  <x:c r="L7773" i="25"/>
  <x:c r="M7773" i="25"/>
  <x:c r="N7773" i="25"/>
  <x:c r="P7773" i="25"/>
  <x:c r="Q7773" i="25"/>
  <x:c r="R7773" i="25"/>
  <x:c r="A7774" i="25"/>
  <x:c r="B7774" i="25"/>
  <x:c r="C7774" i="25"/>
  <x:c r="D7774" i="25"/>
  <x:c r="E7774" i="25"/>
  <x:c r="F7774" i="25"/>
  <x:c r="G7774" i="25"/>
  <x:c r="H7774" i="25"/>
  <x:c r="I7774" i="25"/>
  <x:c r="J7774" i="25"/>
  <x:c r="K7774" i="25"/>
  <x:c r="L7774" i="25"/>
  <x:c r="M7774" i="25"/>
  <x:c r="N7774" i="25"/>
  <x:c r="P7774" i="25"/>
  <x:c r="Q7774" i="25"/>
  <x:c r="R7774" i="25"/>
  <x:c r="A7775" i="25"/>
  <x:c r="B7775" i="25"/>
  <x:c r="C7775" i="25"/>
  <x:c r="D7775" i="25"/>
  <x:c r="E7775" i="25"/>
  <x:c r="F7775" i="25"/>
  <x:c r="G7775" i="25"/>
  <x:c r="H7775" i="25"/>
  <x:c r="I7775" i="25"/>
  <x:c r="J7775" i="25"/>
  <x:c r="K7775" i="25"/>
  <x:c r="L7775" i="25"/>
  <x:c r="M7775" i="25"/>
  <x:c r="N7775" i="25"/>
  <x:c r="P7775" i="25"/>
  <x:c r="Q7775" i="25"/>
  <x:c r="R7775" i="25"/>
  <x:c r="A7776" i="25"/>
  <x:c r="B7776" i="25"/>
  <x:c r="C7776" i="25"/>
  <x:c r="D7776" i="25"/>
  <x:c r="E7776" i="25"/>
  <x:c r="F7776" i="25"/>
  <x:c r="G7776" i="25"/>
  <x:c r="H7776" i="25"/>
  <x:c r="I7776" i="25"/>
  <x:c r="J7776" i="25"/>
  <x:c r="K7776" i="25"/>
  <x:c r="L7776" i="25"/>
  <x:c r="M7776" i="25"/>
  <x:c r="N7776" i="25"/>
  <x:c r="P7776" i="25"/>
  <x:c r="Q7776" i="25"/>
  <x:c r="R7776" i="25"/>
  <x:c r="A7777" i="25"/>
  <x:c r="B7777" i="25"/>
  <x:c r="C7777" i="25"/>
  <x:c r="D7777" i="25"/>
  <x:c r="E7777" i="25"/>
  <x:c r="F7777" i="25"/>
  <x:c r="G7777" i="25"/>
  <x:c r="H7777" i="25"/>
  <x:c r="I7777" i="25"/>
  <x:c r="J7777" i="25"/>
  <x:c r="K7777" i="25"/>
  <x:c r="L7777" i="25"/>
  <x:c r="M7777" i="25"/>
  <x:c r="N7777" i="25"/>
  <x:c r="P7777" i="25"/>
  <x:c r="Q7777" i="25"/>
  <x:c r="R7777" i="25"/>
  <x:c r="A7778" i="25"/>
  <x:c r="B7778" i="25"/>
  <x:c r="C7778" i="25"/>
  <x:c r="D7778" i="25"/>
  <x:c r="E7778" i="25"/>
  <x:c r="F7778" i="25"/>
  <x:c r="G7778" i="25"/>
  <x:c r="H7778" i="25"/>
  <x:c r="I7778" i="25"/>
  <x:c r="J7778" i="25"/>
  <x:c r="K7778" i="25"/>
  <x:c r="L7778" i="25"/>
  <x:c r="M7778" i="25"/>
  <x:c r="N7778" i="25"/>
  <x:c r="P7778" i="25"/>
  <x:c r="Q7778" i="25"/>
  <x:c r="R7778" i="25"/>
  <x:c r="A7779" i="25"/>
  <x:c r="B7779" i="25"/>
  <x:c r="C7779" i="25"/>
  <x:c r="D7779" i="25"/>
  <x:c r="E7779" i="25"/>
  <x:c r="F7779" i="25"/>
  <x:c r="G7779" i="25"/>
  <x:c r="H7779" i="25"/>
  <x:c r="I7779" i="25"/>
  <x:c r="J7779" i="25"/>
  <x:c r="K7779" i="25"/>
  <x:c r="L7779" i="25"/>
  <x:c r="M7779" i="25"/>
  <x:c r="N7779" i="25"/>
  <x:c r="P7779" i="25"/>
  <x:c r="Q7779" i="25"/>
  <x:c r="R7779" i="25"/>
  <x:c r="A7780" i="25"/>
  <x:c r="B7780" i="25"/>
  <x:c r="C7780" i="25"/>
  <x:c r="D7780" i="25"/>
  <x:c r="E7780" i="25"/>
  <x:c r="F7780" i="25"/>
  <x:c r="G7780" i="25"/>
  <x:c r="H7780" i="25"/>
  <x:c r="I7780" i="25"/>
  <x:c r="J7780" i="25"/>
  <x:c r="K7780" i="25"/>
  <x:c r="L7780" i="25"/>
  <x:c r="M7780" i="25"/>
  <x:c r="N7780" i="25"/>
  <x:c r="P7780" i="25"/>
  <x:c r="Q7780" i="25"/>
  <x:c r="R7780" i="25"/>
  <x:c r="A7781" i="25"/>
  <x:c r="B7781" i="25"/>
  <x:c r="C7781" i="25"/>
  <x:c r="D7781" i="25"/>
  <x:c r="E7781" i="25"/>
  <x:c r="F7781" i="25"/>
  <x:c r="G7781" i="25"/>
  <x:c r="H7781" i="25"/>
  <x:c r="I7781" i="25"/>
  <x:c r="J7781" i="25"/>
  <x:c r="K7781" i="25"/>
  <x:c r="L7781" i="25"/>
  <x:c r="M7781" i="25"/>
  <x:c r="N7781" i="25"/>
  <x:c r="P7781" i="25"/>
  <x:c r="Q7781" i="25"/>
  <x:c r="R7781" i="25"/>
  <x:c r="A7782" i="25"/>
  <x:c r="B7782" i="25"/>
  <x:c r="C7782" i="25"/>
  <x:c r="D7782" i="25"/>
  <x:c r="E7782" i="25"/>
  <x:c r="F7782" i="25"/>
  <x:c r="G7782" i="25"/>
  <x:c r="H7782" i="25"/>
  <x:c r="I7782" i="25"/>
  <x:c r="J7782" i="25"/>
  <x:c r="K7782" i="25"/>
  <x:c r="L7782" i="25"/>
  <x:c r="M7782" i="25"/>
  <x:c r="N7782" i="25"/>
  <x:c r="P7782" i="25"/>
  <x:c r="Q7782" i="25"/>
  <x:c r="R7782" i="25"/>
  <x:c r="A7783" i="25"/>
  <x:c r="B7783" i="25"/>
  <x:c r="C7783" i="25"/>
  <x:c r="D7783" i="25"/>
  <x:c r="E7783" i="25"/>
  <x:c r="F7783" i="25"/>
  <x:c r="G7783" i="25"/>
  <x:c r="H7783" i="25"/>
  <x:c r="I7783" i="25"/>
  <x:c r="J7783" i="25"/>
  <x:c r="K7783" i="25"/>
  <x:c r="L7783" i="25"/>
  <x:c r="M7783" i="25"/>
  <x:c r="N7783" i="25"/>
  <x:c r="P7783" i="25"/>
  <x:c r="Q7783" i="25"/>
  <x:c r="R7783" i="25"/>
  <x:c r="A7784" i="25"/>
  <x:c r="B7784" i="25"/>
  <x:c r="C7784" i="25"/>
  <x:c r="D7784" i="25"/>
  <x:c r="E7784" i="25"/>
  <x:c r="F7784" i="25"/>
  <x:c r="G7784" i="25"/>
  <x:c r="H7784" i="25"/>
  <x:c r="I7784" i="25"/>
  <x:c r="J7784" i="25"/>
  <x:c r="K7784" i="25"/>
  <x:c r="L7784" i="25"/>
  <x:c r="M7784" i="25"/>
  <x:c r="N7784" i="25"/>
  <x:c r="P7784" i="25"/>
  <x:c r="Q7784" i="25"/>
  <x:c r="R7784" i="25"/>
  <x:c r="A7785" i="25"/>
  <x:c r="B7785" i="25"/>
  <x:c r="C7785" i="25"/>
  <x:c r="D7785" i="25"/>
  <x:c r="E7785" i="25"/>
  <x:c r="F7785" i="25"/>
  <x:c r="G7785" i="25"/>
  <x:c r="H7785" i="25"/>
  <x:c r="I7785" i="25"/>
  <x:c r="J7785" i="25"/>
  <x:c r="K7785" i="25"/>
  <x:c r="L7785" i="25"/>
  <x:c r="M7785" i="25"/>
  <x:c r="N7785" i="25"/>
  <x:c r="P7785" i="25"/>
  <x:c r="Q7785" i="25"/>
  <x:c r="R7785" i="25"/>
  <x:c r="A7786" i="25"/>
  <x:c r="B7786" i="25"/>
  <x:c r="C7786" i="25"/>
  <x:c r="D7786" i="25"/>
  <x:c r="E7786" i="25"/>
  <x:c r="F7786" i="25"/>
  <x:c r="G7786" i="25"/>
  <x:c r="H7786" i="25"/>
  <x:c r="I7786" i="25"/>
  <x:c r="J7786" i="25"/>
  <x:c r="K7786" i="25"/>
  <x:c r="L7786" i="25"/>
  <x:c r="M7786" i="25"/>
  <x:c r="N7786" i="25"/>
  <x:c r="P7786" i="25"/>
  <x:c r="Q7786" i="25"/>
  <x:c r="R7786" i="25"/>
  <x:c r="A7787" i="25"/>
  <x:c r="B7787" i="25"/>
  <x:c r="C7787" i="25"/>
  <x:c r="D7787" i="25"/>
  <x:c r="E7787" i="25"/>
  <x:c r="F7787" i="25"/>
  <x:c r="G7787" i="25"/>
  <x:c r="H7787" i="25"/>
  <x:c r="I7787" i="25"/>
  <x:c r="J7787" i="25"/>
  <x:c r="K7787" i="25"/>
  <x:c r="L7787" i="25"/>
  <x:c r="M7787" i="25"/>
  <x:c r="N7787" i="25"/>
  <x:c r="P7787" i="25"/>
  <x:c r="Q7787" i="25"/>
  <x:c r="R7787" i="25"/>
  <x:c r="A7788" i="25"/>
  <x:c r="B7788" i="25"/>
  <x:c r="C7788" i="25"/>
  <x:c r="D7788" i="25"/>
  <x:c r="E7788" i="25"/>
  <x:c r="F7788" i="25"/>
  <x:c r="G7788" i="25"/>
  <x:c r="H7788" i="25"/>
  <x:c r="I7788" i="25"/>
  <x:c r="J7788" i="25"/>
  <x:c r="K7788" i="25"/>
  <x:c r="L7788" i="25"/>
  <x:c r="M7788" i="25"/>
  <x:c r="N7788" i="25"/>
  <x:c r="P7788" i="25"/>
  <x:c r="Q7788" i="25"/>
  <x:c r="R7788" i="25"/>
  <x:c r="A7789" i="25"/>
  <x:c r="B7789" i="25"/>
  <x:c r="C7789" i="25"/>
  <x:c r="D7789" i="25"/>
  <x:c r="E7789" i="25"/>
  <x:c r="F7789" i="25"/>
  <x:c r="G7789" i="25"/>
  <x:c r="H7789" i="25"/>
  <x:c r="I7789" i="25"/>
  <x:c r="J7789" i="25"/>
  <x:c r="K7789" i="25"/>
  <x:c r="L7789" i="25"/>
  <x:c r="M7789" i="25"/>
  <x:c r="N7789" i="25"/>
  <x:c r="P7789" i="25"/>
  <x:c r="Q7789" i="25"/>
  <x:c r="R7789" i="25"/>
  <x:c r="A7790" i="25"/>
  <x:c r="B7790" i="25"/>
  <x:c r="C7790" i="25"/>
  <x:c r="D7790" i="25"/>
  <x:c r="E7790" i="25"/>
  <x:c r="F7790" i="25"/>
  <x:c r="G7790" i="25"/>
  <x:c r="H7790" i="25"/>
  <x:c r="I7790" i="25"/>
  <x:c r="J7790" i="25"/>
  <x:c r="K7790" i="25"/>
  <x:c r="L7790" i="25"/>
  <x:c r="M7790" i="25"/>
  <x:c r="N7790" i="25"/>
  <x:c r="P7790" i="25"/>
  <x:c r="Q7790" i="25"/>
  <x:c r="R7790" i="25"/>
  <x:c r="A7791" i="25"/>
  <x:c r="B7791" i="25"/>
  <x:c r="C7791" i="25"/>
  <x:c r="D7791" i="25"/>
  <x:c r="E7791" i="25"/>
  <x:c r="F7791" i="25"/>
  <x:c r="G7791" i="25"/>
  <x:c r="H7791" i="25"/>
  <x:c r="I7791" i="25"/>
  <x:c r="J7791" i="25"/>
  <x:c r="K7791" i="25"/>
  <x:c r="L7791" i="25"/>
  <x:c r="M7791" i="25"/>
  <x:c r="N7791" i="25"/>
  <x:c r="P7791" i="25"/>
  <x:c r="Q7791" i="25"/>
  <x:c r="R7791" i="25"/>
  <x:c r="A7792" i="25"/>
  <x:c r="B7792" i="25"/>
  <x:c r="C7792" i="25"/>
  <x:c r="D7792" i="25"/>
  <x:c r="E7792" i="25"/>
  <x:c r="F7792" i="25"/>
  <x:c r="G7792" i="25"/>
  <x:c r="H7792" i="25"/>
  <x:c r="I7792" i="25"/>
  <x:c r="J7792" i="25"/>
  <x:c r="K7792" i="25"/>
  <x:c r="L7792" i="25"/>
  <x:c r="M7792" i="25"/>
  <x:c r="N7792" i="25"/>
  <x:c r="P7792" i="25"/>
  <x:c r="Q7792" i="25"/>
  <x:c r="R7792" i="25"/>
  <x:c r="A7793" i="25"/>
  <x:c r="B7793" i="25"/>
  <x:c r="C7793" i="25"/>
  <x:c r="D7793" i="25"/>
  <x:c r="E7793" i="25"/>
  <x:c r="F7793" i="25"/>
  <x:c r="G7793" i="25"/>
  <x:c r="H7793" i="25"/>
  <x:c r="I7793" i="25"/>
  <x:c r="J7793" i="25"/>
  <x:c r="K7793" i="25"/>
  <x:c r="L7793" i="25"/>
  <x:c r="M7793" i="25"/>
  <x:c r="N7793" i="25"/>
  <x:c r="P7793" i="25"/>
  <x:c r="Q7793" i="25"/>
  <x:c r="R7793" i="25"/>
  <x:c r="A7794" i="25"/>
  <x:c r="B7794" i="25"/>
  <x:c r="C7794" i="25"/>
  <x:c r="D7794" i="25"/>
  <x:c r="E7794" i="25"/>
  <x:c r="F7794" i="25"/>
  <x:c r="G7794" i="25"/>
  <x:c r="H7794" i="25"/>
  <x:c r="I7794" i="25"/>
  <x:c r="J7794" i="25"/>
  <x:c r="K7794" i="25"/>
  <x:c r="L7794" i="25"/>
  <x:c r="M7794" i="25"/>
  <x:c r="N7794" i="25"/>
  <x:c r="P7794" i="25"/>
  <x:c r="Q7794" i="25"/>
  <x:c r="R7794" i="25"/>
  <x:c r="A7795" i="25"/>
  <x:c r="B7795" i="25"/>
  <x:c r="C7795" i="25"/>
  <x:c r="D7795" i="25"/>
  <x:c r="E7795" i="25"/>
  <x:c r="F7795" i="25"/>
  <x:c r="G7795" i="25"/>
  <x:c r="H7795" i="25"/>
  <x:c r="I7795" i="25"/>
  <x:c r="J7795" i="25"/>
  <x:c r="K7795" i="25"/>
  <x:c r="L7795" i="25"/>
  <x:c r="M7795" i="25"/>
  <x:c r="N7795" i="25"/>
  <x:c r="P7795" i="25"/>
  <x:c r="Q7795" i="25"/>
  <x:c r="R7795" i="25"/>
  <x:c r="A7796" i="25"/>
  <x:c r="B7796" i="25"/>
  <x:c r="C7796" i="25"/>
  <x:c r="D7796" i="25"/>
  <x:c r="E7796" i="25"/>
  <x:c r="F7796" i="25"/>
  <x:c r="G7796" i="25"/>
  <x:c r="H7796" i="25"/>
  <x:c r="I7796" i="25"/>
  <x:c r="J7796" i="25"/>
  <x:c r="K7796" i="25"/>
  <x:c r="L7796" i="25"/>
  <x:c r="M7796" i="25"/>
  <x:c r="N7796" i="25"/>
  <x:c r="P7796" i="25"/>
  <x:c r="Q7796" i="25"/>
  <x:c r="R7796" i="25"/>
  <x:c r="A7797" i="25"/>
  <x:c r="B7797" i="25"/>
  <x:c r="C7797" i="25"/>
  <x:c r="D7797" i="25"/>
  <x:c r="E7797" i="25"/>
  <x:c r="F7797" i="25"/>
  <x:c r="G7797" i="25"/>
  <x:c r="H7797" i="25"/>
  <x:c r="I7797" i="25"/>
  <x:c r="J7797" i="25"/>
  <x:c r="K7797" i="25"/>
  <x:c r="L7797" i="25"/>
  <x:c r="M7797" i="25"/>
  <x:c r="N7797" i="25"/>
  <x:c r="P7797" i="25"/>
  <x:c r="Q7797" i="25"/>
  <x:c r="R7797" i="25"/>
  <x:c r="A7798" i="25"/>
  <x:c r="B7798" i="25"/>
  <x:c r="C7798" i="25"/>
  <x:c r="D7798" i="25"/>
  <x:c r="E7798" i="25"/>
  <x:c r="F7798" i="25"/>
  <x:c r="G7798" i="25"/>
  <x:c r="H7798" i="25"/>
  <x:c r="I7798" i="25"/>
  <x:c r="J7798" i="25"/>
  <x:c r="K7798" i="25"/>
  <x:c r="L7798" i="25"/>
  <x:c r="M7798" i="25"/>
  <x:c r="N7798" i="25"/>
  <x:c r="P7798" i="25"/>
  <x:c r="Q7798" i="25"/>
  <x:c r="R7798" i="25"/>
  <x:c r="A7799" i="25"/>
  <x:c r="B7799" i="25"/>
  <x:c r="C7799" i="25"/>
  <x:c r="D7799" i="25"/>
  <x:c r="E7799" i="25"/>
  <x:c r="F7799" i="25"/>
  <x:c r="G7799" i="25"/>
  <x:c r="H7799" i="25"/>
  <x:c r="I7799" i="25"/>
  <x:c r="J7799" i="25"/>
  <x:c r="K7799" i="25"/>
  <x:c r="L7799" i="25"/>
  <x:c r="M7799" i="25"/>
  <x:c r="N7799" i="25"/>
  <x:c r="P7799" i="25"/>
  <x:c r="Q7799" i="25"/>
  <x:c r="R7799" i="25"/>
  <x:c r="A7800" i="25"/>
  <x:c r="B7800" i="25"/>
  <x:c r="C7800" i="25"/>
  <x:c r="D7800" i="25"/>
  <x:c r="E7800" i="25"/>
  <x:c r="F7800" i="25"/>
  <x:c r="G7800" i="25"/>
  <x:c r="H7800" i="25"/>
  <x:c r="I7800" i="25"/>
  <x:c r="J7800" i="25"/>
  <x:c r="K7800" i="25"/>
  <x:c r="L7800" i="25"/>
  <x:c r="M7800" i="25"/>
  <x:c r="N7800" i="25"/>
  <x:c r="P7800" i="25"/>
  <x:c r="Q7800" i="25"/>
  <x:c r="R7800" i="25"/>
  <x:c r="A7801" i="25"/>
  <x:c r="B7801" i="25"/>
  <x:c r="C7801" i="25"/>
  <x:c r="D7801" i="25"/>
  <x:c r="E7801" i="25"/>
  <x:c r="F7801" i="25"/>
  <x:c r="G7801" i="25"/>
  <x:c r="H7801" i="25"/>
  <x:c r="I7801" i="25"/>
  <x:c r="J7801" i="25"/>
  <x:c r="K7801" i="25"/>
  <x:c r="L7801" i="25"/>
  <x:c r="M7801" i="25"/>
  <x:c r="N7801" i="25"/>
  <x:c r="P7801" i="25"/>
  <x:c r="Q7801" i="25"/>
  <x:c r="R7801" i="25"/>
  <x:c r="A7802" i="25"/>
  <x:c r="B7802" i="25"/>
  <x:c r="C7802" i="25"/>
  <x:c r="D7802" i="25"/>
  <x:c r="E7802" i="25"/>
  <x:c r="F7802" i="25"/>
  <x:c r="G7802" i="25"/>
  <x:c r="H7802" i="25"/>
  <x:c r="I7802" i="25"/>
  <x:c r="J7802" i="25"/>
  <x:c r="K7802" i="25"/>
  <x:c r="L7802" i="25"/>
  <x:c r="M7802" i="25"/>
  <x:c r="N7802" i="25"/>
  <x:c r="P7802" i="25"/>
  <x:c r="Q7802" i="25"/>
  <x:c r="R7802" i="25"/>
  <x:c r="A7803" i="25"/>
  <x:c r="B7803" i="25"/>
  <x:c r="C7803" i="25"/>
  <x:c r="D7803" i="25"/>
  <x:c r="E7803" i="25"/>
  <x:c r="F7803" i="25"/>
  <x:c r="G7803" i="25"/>
  <x:c r="H7803" i="25"/>
  <x:c r="I7803" i="25"/>
  <x:c r="J7803" i="25"/>
  <x:c r="K7803" i="25"/>
  <x:c r="L7803" i="25"/>
  <x:c r="M7803" i="25"/>
  <x:c r="N7803" i="25"/>
  <x:c r="P7803" i="25"/>
  <x:c r="Q7803" i="25"/>
  <x:c r="R7803" i="25"/>
  <x:c r="A7804" i="25"/>
  <x:c r="B7804" i="25"/>
  <x:c r="C7804" i="25"/>
  <x:c r="D7804" i="25"/>
  <x:c r="E7804" i="25"/>
  <x:c r="F7804" i="25"/>
  <x:c r="G7804" i="25"/>
  <x:c r="H7804" i="25"/>
  <x:c r="I7804" i="25"/>
  <x:c r="J7804" i="25"/>
  <x:c r="K7804" i="25"/>
  <x:c r="L7804" i="25"/>
  <x:c r="M7804" i="25"/>
  <x:c r="N7804" i="25"/>
  <x:c r="P7804" i="25"/>
  <x:c r="Q7804" i="25"/>
  <x:c r="R7804" i="25"/>
  <x:c r="A7805" i="25"/>
  <x:c r="B7805" i="25"/>
  <x:c r="C7805" i="25"/>
  <x:c r="D7805" i="25"/>
  <x:c r="E7805" i="25"/>
  <x:c r="F7805" i="25"/>
  <x:c r="G7805" i="25"/>
  <x:c r="H7805" i="25"/>
  <x:c r="I7805" i="25"/>
  <x:c r="J7805" i="25"/>
  <x:c r="K7805" i="25"/>
  <x:c r="L7805" i="25"/>
  <x:c r="M7805" i="25"/>
  <x:c r="N7805" i="25"/>
  <x:c r="P7805" i="25"/>
  <x:c r="Q7805" i="25"/>
  <x:c r="R7805" i="25"/>
  <x:c r="A7806" i="25"/>
  <x:c r="B7806" i="25"/>
  <x:c r="C7806" i="25"/>
  <x:c r="D7806" i="25"/>
  <x:c r="E7806" i="25"/>
  <x:c r="F7806" i="25"/>
  <x:c r="G7806" i="25"/>
  <x:c r="H7806" i="25"/>
  <x:c r="I7806" i="25"/>
  <x:c r="J7806" i="25"/>
  <x:c r="K7806" i="25"/>
  <x:c r="L7806" i="25"/>
  <x:c r="M7806" i="25"/>
  <x:c r="N7806" i="25"/>
  <x:c r="P7806" i="25"/>
  <x:c r="Q7806" i="25"/>
  <x:c r="R7806" i="25"/>
  <x:c r="A7807" i="25"/>
  <x:c r="B7807" i="25"/>
  <x:c r="C7807" i="25"/>
  <x:c r="D7807" i="25"/>
  <x:c r="E7807" i="25"/>
  <x:c r="F7807" i="25"/>
  <x:c r="G7807" i="25"/>
  <x:c r="H7807" i="25"/>
  <x:c r="I7807" i="25"/>
  <x:c r="J7807" i="25"/>
  <x:c r="K7807" i="25"/>
  <x:c r="L7807" i="25"/>
  <x:c r="M7807" i="25"/>
  <x:c r="N7807" i="25"/>
  <x:c r="P7807" i="25"/>
  <x:c r="Q7807" i="25"/>
  <x:c r="R7807" i="25"/>
  <x:c r="A7808" i="25"/>
  <x:c r="B7808" i="25"/>
  <x:c r="C7808" i="25"/>
  <x:c r="D7808" i="25"/>
  <x:c r="E7808" i="25"/>
  <x:c r="F7808" i="25"/>
  <x:c r="G7808" i="25"/>
  <x:c r="H7808" i="25"/>
  <x:c r="I7808" i="25"/>
  <x:c r="J7808" i="25"/>
  <x:c r="K7808" i="25"/>
  <x:c r="L7808" i="25"/>
  <x:c r="M7808" i="25"/>
  <x:c r="N7808" i="25"/>
  <x:c r="P7808" i="25"/>
  <x:c r="Q7808" i="25"/>
  <x:c r="R7808" i="25"/>
  <x:c r="A7809" i="25"/>
  <x:c r="B7809" i="25"/>
  <x:c r="C7809" i="25"/>
  <x:c r="D7809" i="25"/>
  <x:c r="E7809" i="25"/>
  <x:c r="F7809" i="25"/>
  <x:c r="G7809" i="25"/>
  <x:c r="H7809" i="25"/>
  <x:c r="I7809" i="25"/>
  <x:c r="J7809" i="25"/>
  <x:c r="K7809" i="25"/>
  <x:c r="L7809" i="25"/>
  <x:c r="M7809" i="25"/>
  <x:c r="N7809" i="25"/>
  <x:c r="P7809" i="25"/>
  <x:c r="Q7809" i="25"/>
  <x:c r="R7809" i="25"/>
  <x:c r="A7810" i="25"/>
  <x:c r="B7810" i="25"/>
  <x:c r="C7810" i="25"/>
  <x:c r="D7810" i="25"/>
  <x:c r="E7810" i="25"/>
  <x:c r="F7810" i="25"/>
  <x:c r="G7810" i="25"/>
  <x:c r="H7810" i="25"/>
  <x:c r="I7810" i="25"/>
  <x:c r="J7810" i="25"/>
  <x:c r="K7810" i="25"/>
  <x:c r="L7810" i="25"/>
  <x:c r="M7810" i="25"/>
  <x:c r="N7810" i="25"/>
  <x:c r="P7810" i="25"/>
  <x:c r="Q7810" i="25"/>
  <x:c r="R7810" i="25"/>
  <x:c r="A7811" i="25"/>
  <x:c r="B7811" i="25"/>
  <x:c r="C7811" i="25"/>
  <x:c r="D7811" i="25"/>
  <x:c r="E7811" i="25"/>
  <x:c r="F7811" i="25"/>
  <x:c r="G7811" i="25"/>
  <x:c r="H7811" i="25"/>
  <x:c r="I7811" i="25"/>
  <x:c r="J7811" i="25"/>
  <x:c r="K7811" i="25"/>
  <x:c r="L7811" i="25"/>
  <x:c r="M7811" i="25"/>
  <x:c r="N7811" i="25"/>
  <x:c r="P7811" i="25"/>
  <x:c r="Q7811" i="25"/>
  <x:c r="R7811" i="25"/>
  <x:c r="A7812" i="25"/>
  <x:c r="B7812" i="25"/>
  <x:c r="C7812" i="25"/>
  <x:c r="D7812" i="25"/>
  <x:c r="E7812" i="25"/>
  <x:c r="F7812" i="25"/>
  <x:c r="G7812" i="25"/>
  <x:c r="H7812" i="25"/>
  <x:c r="I7812" i="25"/>
  <x:c r="J7812" i="25"/>
  <x:c r="K7812" i="25"/>
  <x:c r="L7812" i="25"/>
  <x:c r="M7812" i="25"/>
  <x:c r="N7812" i="25"/>
  <x:c r="P7812" i="25"/>
  <x:c r="Q7812" i="25"/>
  <x:c r="R7812" i="25"/>
  <x:c r="A7813" i="25"/>
  <x:c r="B7813" i="25"/>
  <x:c r="C7813" i="25"/>
  <x:c r="D7813" i="25"/>
  <x:c r="E7813" i="25"/>
  <x:c r="F7813" i="25"/>
  <x:c r="G7813" i="25"/>
  <x:c r="H7813" i="25"/>
  <x:c r="I7813" i="25"/>
  <x:c r="J7813" i="25"/>
  <x:c r="K7813" i="25"/>
  <x:c r="L7813" i="25"/>
  <x:c r="M7813" i="25"/>
  <x:c r="N7813" i="25"/>
  <x:c r="P7813" i="25"/>
  <x:c r="Q7813" i="25"/>
  <x:c r="R7813" i="25"/>
  <x:c r="A7814" i="25"/>
  <x:c r="B7814" i="25"/>
  <x:c r="C7814" i="25"/>
  <x:c r="D7814" i="25"/>
  <x:c r="E7814" i="25"/>
  <x:c r="F7814" i="25"/>
  <x:c r="G7814" i="25"/>
  <x:c r="H7814" i="25"/>
  <x:c r="I7814" i="25"/>
  <x:c r="J7814" i="25"/>
  <x:c r="K7814" i="25"/>
  <x:c r="L7814" i="25"/>
  <x:c r="M7814" i="25"/>
  <x:c r="N7814" i="25"/>
  <x:c r="P7814" i="25"/>
  <x:c r="Q7814" i="25"/>
  <x:c r="R7814" i="25"/>
  <x:c r="A7815" i="25"/>
  <x:c r="B7815" i="25"/>
  <x:c r="C7815" i="25"/>
  <x:c r="D7815" i="25"/>
  <x:c r="E7815" i="25"/>
  <x:c r="F7815" i="25"/>
  <x:c r="G7815" i="25"/>
  <x:c r="H7815" i="25"/>
  <x:c r="I7815" i="25"/>
  <x:c r="J7815" i="25"/>
  <x:c r="K7815" i="25"/>
  <x:c r="L7815" i="25"/>
  <x:c r="M7815" i="25"/>
  <x:c r="N7815" i="25"/>
  <x:c r="P7815" i="25"/>
  <x:c r="Q7815" i="25"/>
  <x:c r="R7815" i="25"/>
  <x:c r="A7816" i="25"/>
  <x:c r="B7816" i="25"/>
  <x:c r="C7816" i="25"/>
  <x:c r="D7816" i="25"/>
  <x:c r="E7816" i="25"/>
  <x:c r="F7816" i="25"/>
  <x:c r="G7816" i="25"/>
  <x:c r="H7816" i="25"/>
  <x:c r="I7816" i="25"/>
  <x:c r="J7816" i="25"/>
  <x:c r="K7816" i="25"/>
  <x:c r="L7816" i="25"/>
  <x:c r="M7816" i="25"/>
  <x:c r="N7816" i="25"/>
  <x:c r="P7816" i="25"/>
  <x:c r="Q7816" i="25"/>
  <x:c r="R7816" i="25"/>
  <x:c r="A7817" i="25"/>
  <x:c r="B7817" i="25"/>
  <x:c r="C7817" i="25"/>
  <x:c r="D7817" i="25"/>
  <x:c r="E7817" i="25"/>
  <x:c r="F7817" i="25"/>
  <x:c r="G7817" i="25"/>
  <x:c r="H7817" i="25"/>
  <x:c r="I7817" i="25"/>
  <x:c r="J7817" i="25"/>
  <x:c r="K7817" i="25"/>
  <x:c r="L7817" i="25"/>
  <x:c r="M7817" i="25"/>
  <x:c r="N7817" i="25"/>
  <x:c r="P7817" i="25"/>
  <x:c r="Q7817" i="25"/>
  <x:c r="R7817" i="25"/>
  <x:c r="A7818" i="25"/>
  <x:c r="B7818" i="25"/>
  <x:c r="C7818" i="25"/>
  <x:c r="D7818" i="25"/>
  <x:c r="E7818" i="25"/>
  <x:c r="F7818" i="25"/>
  <x:c r="G7818" i="25"/>
  <x:c r="H7818" i="25"/>
  <x:c r="I7818" i="25"/>
  <x:c r="J7818" i="25"/>
  <x:c r="K7818" i="25"/>
  <x:c r="L7818" i="25"/>
  <x:c r="M7818" i="25"/>
  <x:c r="N7818" i="25"/>
  <x:c r="P7818" i="25"/>
  <x:c r="Q7818" i="25"/>
  <x:c r="R7818" i="25"/>
  <x:c r="A7819" i="25"/>
  <x:c r="B7819" i="25"/>
  <x:c r="C7819" i="25"/>
  <x:c r="D7819" i="25"/>
  <x:c r="E7819" i="25"/>
  <x:c r="F7819" i="25"/>
  <x:c r="G7819" i="25"/>
  <x:c r="H7819" i="25"/>
  <x:c r="I7819" i="25"/>
  <x:c r="J7819" i="25"/>
  <x:c r="K7819" i="25"/>
  <x:c r="L7819" i="25"/>
  <x:c r="M7819" i="25"/>
  <x:c r="N7819" i="25"/>
  <x:c r="P7819" i="25"/>
  <x:c r="Q7819" i="25"/>
  <x:c r="R7819" i="25"/>
  <x:c r="A7820" i="25"/>
  <x:c r="B7820" i="25"/>
  <x:c r="C7820" i="25"/>
  <x:c r="D7820" i="25"/>
  <x:c r="E7820" i="25"/>
  <x:c r="F7820" i="25"/>
  <x:c r="G7820" i="25"/>
  <x:c r="H7820" i="25"/>
  <x:c r="I7820" i="25"/>
  <x:c r="J7820" i="25"/>
  <x:c r="K7820" i="25"/>
  <x:c r="L7820" i="25"/>
  <x:c r="M7820" i="25"/>
  <x:c r="N7820" i="25"/>
  <x:c r="P7820" i="25"/>
  <x:c r="Q7820" i="25"/>
  <x:c r="R7820" i="25"/>
  <x:c r="A7821" i="25"/>
  <x:c r="B7821" i="25"/>
  <x:c r="C7821" i="25"/>
  <x:c r="D7821" i="25"/>
  <x:c r="E7821" i="25"/>
  <x:c r="F7821" i="25"/>
  <x:c r="G7821" i="25"/>
  <x:c r="H7821" i="25"/>
  <x:c r="I7821" i="25"/>
  <x:c r="J7821" i="25"/>
  <x:c r="K7821" i="25"/>
  <x:c r="L7821" i="25"/>
  <x:c r="M7821" i="25"/>
  <x:c r="N7821" i="25"/>
  <x:c r="P7821" i="25"/>
  <x:c r="Q7821" i="25"/>
  <x:c r="R7821" i="25"/>
  <x:c r="A7822" i="25"/>
  <x:c r="B7822" i="25"/>
  <x:c r="C7822" i="25"/>
  <x:c r="D7822" i="25"/>
  <x:c r="E7822" i="25"/>
  <x:c r="F7822" i="25"/>
  <x:c r="G7822" i="25"/>
  <x:c r="H7822" i="25"/>
  <x:c r="I7822" i="25"/>
  <x:c r="J7822" i="25"/>
  <x:c r="K7822" i="25"/>
  <x:c r="L7822" i="25"/>
  <x:c r="M7822" i="25"/>
  <x:c r="N7822" i="25"/>
  <x:c r="P7822" i="25"/>
  <x:c r="Q7822" i="25"/>
  <x:c r="R7822" i="25"/>
  <x:c r="A7823" i="25"/>
  <x:c r="B7823" i="25"/>
  <x:c r="C7823" i="25"/>
  <x:c r="D7823" i="25"/>
  <x:c r="E7823" i="25"/>
  <x:c r="F7823" i="25"/>
  <x:c r="G7823" i="25"/>
  <x:c r="H7823" i="25"/>
  <x:c r="I7823" i="25"/>
  <x:c r="J7823" i="25"/>
  <x:c r="K7823" i="25"/>
  <x:c r="L7823" i="25"/>
  <x:c r="M7823" i="25"/>
  <x:c r="N7823" i="25"/>
  <x:c r="P7823" i="25"/>
  <x:c r="Q7823" i="25"/>
  <x:c r="R7823" i="25"/>
  <x:c r="A7824" i="25"/>
  <x:c r="B7824" i="25"/>
  <x:c r="C7824" i="25"/>
  <x:c r="D7824" i="25"/>
  <x:c r="E7824" i="25"/>
  <x:c r="F7824" i="25"/>
  <x:c r="G7824" i="25"/>
  <x:c r="H7824" i="25"/>
  <x:c r="I7824" i="25"/>
  <x:c r="J7824" i="25"/>
  <x:c r="K7824" i="25"/>
  <x:c r="L7824" i="25"/>
  <x:c r="M7824" i="25"/>
  <x:c r="N7824" i="25"/>
  <x:c r="P7824" i="25"/>
  <x:c r="Q7824" i="25"/>
  <x:c r="R7824" i="25"/>
  <x:c r="A7825" i="25"/>
  <x:c r="B7825" i="25"/>
  <x:c r="C7825" i="25"/>
  <x:c r="D7825" i="25"/>
  <x:c r="E7825" i="25"/>
  <x:c r="F7825" i="25"/>
  <x:c r="G7825" i="25"/>
  <x:c r="H7825" i="25"/>
  <x:c r="I7825" i="25"/>
  <x:c r="J7825" i="25"/>
  <x:c r="K7825" i="25"/>
  <x:c r="L7825" i="25"/>
  <x:c r="M7825" i="25"/>
  <x:c r="N7825" i="25"/>
  <x:c r="P7825" i="25"/>
  <x:c r="Q7825" i="25"/>
  <x:c r="R7825" i="25"/>
  <x:c r="A7826" i="25"/>
  <x:c r="B7826" i="25"/>
  <x:c r="C7826" i="25"/>
  <x:c r="D7826" i="25"/>
  <x:c r="E7826" i="25"/>
  <x:c r="F7826" i="25"/>
  <x:c r="G7826" i="25"/>
  <x:c r="H7826" i="25"/>
  <x:c r="I7826" i="25"/>
  <x:c r="J7826" i="25"/>
  <x:c r="K7826" i="25"/>
  <x:c r="L7826" i="25"/>
  <x:c r="M7826" i="25"/>
  <x:c r="N7826" i="25"/>
  <x:c r="P7826" i="25"/>
  <x:c r="Q7826" i="25"/>
  <x:c r="R7826" i="25"/>
  <x:c r="A7827" i="25"/>
  <x:c r="B7827" i="25"/>
  <x:c r="C7827" i="25"/>
  <x:c r="D7827" i="25"/>
  <x:c r="E7827" i="25"/>
  <x:c r="F7827" i="25"/>
  <x:c r="G7827" i="25"/>
  <x:c r="H7827" i="25"/>
  <x:c r="I7827" i="25"/>
  <x:c r="J7827" i="25"/>
  <x:c r="K7827" i="25"/>
  <x:c r="L7827" i="25"/>
  <x:c r="M7827" i="25"/>
  <x:c r="N7827" i="25"/>
  <x:c r="P7827" i="25"/>
  <x:c r="Q7827" i="25"/>
  <x:c r="R7827" i="25"/>
  <x:c r="A7828" i="25"/>
  <x:c r="B7828" i="25"/>
  <x:c r="C7828" i="25"/>
  <x:c r="D7828" i="25"/>
  <x:c r="E7828" i="25"/>
  <x:c r="F7828" i="25"/>
  <x:c r="G7828" i="25"/>
  <x:c r="H7828" i="25"/>
  <x:c r="I7828" i="25"/>
  <x:c r="J7828" i="25"/>
  <x:c r="K7828" i="25"/>
  <x:c r="L7828" i="25"/>
  <x:c r="M7828" i="25"/>
  <x:c r="N7828" i="25"/>
  <x:c r="P7828" i="25"/>
  <x:c r="Q7828" i="25"/>
  <x:c r="R7828" i="25"/>
  <x:c r="A7829" i="25"/>
  <x:c r="B7829" i="25"/>
  <x:c r="C7829" i="25"/>
  <x:c r="D7829" i="25"/>
  <x:c r="E7829" i="25"/>
  <x:c r="F7829" i="25"/>
  <x:c r="G7829" i="25"/>
  <x:c r="H7829" i="25"/>
  <x:c r="I7829" i="25"/>
  <x:c r="J7829" i="25"/>
  <x:c r="K7829" i="25"/>
  <x:c r="L7829" i="25"/>
  <x:c r="M7829" i="25"/>
  <x:c r="N7829" i="25"/>
  <x:c r="P7829" i="25"/>
  <x:c r="Q7829" i="25"/>
  <x:c r="R7829" i="25"/>
  <x:c r="A7830" i="25"/>
  <x:c r="B7830" i="25"/>
  <x:c r="C7830" i="25"/>
  <x:c r="D7830" i="25"/>
  <x:c r="E7830" i="25"/>
  <x:c r="F7830" i="25"/>
  <x:c r="G7830" i="25"/>
  <x:c r="H7830" i="25"/>
  <x:c r="I7830" i="25"/>
  <x:c r="J7830" i="25"/>
  <x:c r="K7830" i="25"/>
  <x:c r="L7830" i="25"/>
  <x:c r="M7830" i="25"/>
  <x:c r="N7830" i="25"/>
  <x:c r="P7830" i="25"/>
  <x:c r="Q7830" i="25"/>
  <x:c r="R7830" i="25"/>
  <x:c r="A7831" i="25"/>
  <x:c r="B7831" i="25"/>
  <x:c r="C7831" i="25"/>
  <x:c r="D7831" i="25"/>
  <x:c r="E7831" i="25"/>
  <x:c r="F7831" i="25"/>
  <x:c r="G7831" i="25"/>
  <x:c r="H7831" i="25"/>
  <x:c r="I7831" i="25"/>
  <x:c r="J7831" i="25"/>
  <x:c r="K7831" i="25"/>
  <x:c r="L7831" i="25"/>
  <x:c r="M7831" i="25"/>
  <x:c r="N7831" i="25"/>
  <x:c r="P7831" i="25"/>
  <x:c r="Q7831" i="25"/>
  <x:c r="R7831" i="25"/>
  <x:c r="A7832" i="25"/>
  <x:c r="B7832" i="25"/>
  <x:c r="C7832" i="25"/>
  <x:c r="D7832" i="25"/>
  <x:c r="E7832" i="25"/>
  <x:c r="F7832" i="25"/>
  <x:c r="G7832" i="25"/>
  <x:c r="H7832" i="25"/>
  <x:c r="I7832" i="25"/>
  <x:c r="J7832" i="25"/>
  <x:c r="K7832" i="25"/>
  <x:c r="L7832" i="25"/>
  <x:c r="M7832" i="25"/>
  <x:c r="N7832" i="25"/>
  <x:c r="P7832" i="25"/>
  <x:c r="Q7832" i="25"/>
  <x:c r="R7832" i="25"/>
  <x:c r="A7833" i="25"/>
  <x:c r="B7833" i="25"/>
  <x:c r="C7833" i="25"/>
  <x:c r="D7833" i="25"/>
  <x:c r="E7833" i="25"/>
  <x:c r="F7833" i="25"/>
  <x:c r="G7833" i="25"/>
  <x:c r="H7833" i="25"/>
  <x:c r="I7833" i="25"/>
  <x:c r="J7833" i="25"/>
  <x:c r="K7833" i="25"/>
  <x:c r="L7833" i="25"/>
  <x:c r="M7833" i="25"/>
  <x:c r="N7833" i="25"/>
  <x:c r="P7833" i="25"/>
  <x:c r="Q7833" i="25"/>
  <x:c r="R7833" i="25"/>
  <x:c r="A7834" i="25"/>
  <x:c r="B7834" i="25"/>
  <x:c r="C7834" i="25"/>
  <x:c r="D7834" i="25"/>
  <x:c r="E7834" i="25"/>
  <x:c r="F7834" i="25"/>
  <x:c r="G7834" i="25"/>
  <x:c r="H7834" i="25"/>
  <x:c r="I7834" i="25"/>
  <x:c r="J7834" i="25"/>
  <x:c r="K7834" i="25"/>
  <x:c r="L7834" i="25"/>
  <x:c r="M7834" i="25"/>
  <x:c r="N7834" i="25"/>
  <x:c r="P7834" i="25"/>
  <x:c r="Q7834" i="25"/>
  <x:c r="R7834" i="25"/>
  <x:c r="A7835" i="25"/>
  <x:c r="B7835" i="25"/>
  <x:c r="C7835" i="25"/>
  <x:c r="D7835" i="25"/>
  <x:c r="E7835" i="25"/>
  <x:c r="F7835" i="25"/>
  <x:c r="G7835" i="25"/>
  <x:c r="H7835" i="25"/>
  <x:c r="I7835" i="25"/>
  <x:c r="J7835" i="25"/>
  <x:c r="K7835" i="25"/>
  <x:c r="L7835" i="25"/>
  <x:c r="M7835" i="25"/>
  <x:c r="N7835" i="25"/>
  <x:c r="P7835" i="25"/>
  <x:c r="Q7835" i="25"/>
  <x:c r="R7835" i="25"/>
  <x:c r="A7836" i="25"/>
  <x:c r="B7836" i="25"/>
  <x:c r="C7836" i="25"/>
  <x:c r="D7836" i="25"/>
  <x:c r="E7836" i="25"/>
  <x:c r="F7836" i="25"/>
  <x:c r="G7836" i="25"/>
  <x:c r="H7836" i="25"/>
  <x:c r="I7836" i="25"/>
  <x:c r="J7836" i="25"/>
  <x:c r="K7836" i="25"/>
  <x:c r="L7836" i="25"/>
  <x:c r="M7836" i="25"/>
  <x:c r="N7836" i="25"/>
  <x:c r="P7836" i="25"/>
  <x:c r="Q7836" i="25"/>
  <x:c r="R7836" i="25"/>
  <x:c r="A7837" i="25"/>
  <x:c r="B7837" i="25"/>
  <x:c r="C7837" i="25"/>
  <x:c r="D7837" i="25"/>
  <x:c r="E7837" i="25"/>
  <x:c r="F7837" i="25"/>
  <x:c r="G7837" i="25"/>
  <x:c r="H7837" i="25"/>
  <x:c r="I7837" i="25"/>
  <x:c r="J7837" i="25"/>
  <x:c r="K7837" i="25"/>
  <x:c r="L7837" i="25"/>
  <x:c r="M7837" i="25"/>
  <x:c r="N7837" i="25"/>
  <x:c r="P7837" i="25"/>
  <x:c r="Q7837" i="25"/>
  <x:c r="R7837" i="25"/>
  <x:c r="A7838" i="25"/>
  <x:c r="B7838" i="25"/>
  <x:c r="C7838" i="25"/>
  <x:c r="D7838" i="25"/>
  <x:c r="E7838" i="25"/>
  <x:c r="F7838" i="25"/>
  <x:c r="G7838" i="25"/>
  <x:c r="H7838" i="25"/>
  <x:c r="I7838" i="25"/>
  <x:c r="J7838" i="25"/>
  <x:c r="K7838" i="25"/>
  <x:c r="L7838" i="25"/>
  <x:c r="M7838" i="25"/>
  <x:c r="N7838" i="25"/>
  <x:c r="P7838" i="25"/>
  <x:c r="Q7838" i="25"/>
  <x:c r="R7838" i="25"/>
  <x:c r="A7839" i="25"/>
  <x:c r="B7839" i="25"/>
  <x:c r="C7839" i="25"/>
  <x:c r="D7839" i="25"/>
  <x:c r="E7839" i="25"/>
  <x:c r="F7839" i="25"/>
  <x:c r="G7839" i="25"/>
  <x:c r="H7839" i="25"/>
  <x:c r="I7839" i="25"/>
  <x:c r="J7839" i="25"/>
  <x:c r="K7839" i="25"/>
  <x:c r="L7839" i="25"/>
  <x:c r="M7839" i="25"/>
  <x:c r="N7839" i="25"/>
  <x:c r="P7839" i="25"/>
  <x:c r="Q7839" i="25"/>
  <x:c r="R7839" i="25"/>
  <x:c r="A7840" i="25"/>
  <x:c r="B7840" i="25"/>
  <x:c r="C7840" i="25"/>
  <x:c r="D7840" i="25"/>
  <x:c r="E7840" i="25"/>
  <x:c r="F7840" i="25"/>
  <x:c r="G7840" i="25"/>
  <x:c r="H7840" i="25"/>
  <x:c r="I7840" i="25"/>
  <x:c r="J7840" i="25"/>
  <x:c r="K7840" i="25"/>
  <x:c r="L7840" i="25"/>
  <x:c r="M7840" i="25"/>
  <x:c r="N7840" i="25"/>
  <x:c r="P7840" i="25"/>
  <x:c r="Q7840" i="25"/>
  <x:c r="R7840" i="25"/>
  <x:c r="A7841" i="25"/>
  <x:c r="B7841" i="25"/>
  <x:c r="C7841" i="25"/>
  <x:c r="D7841" i="25"/>
  <x:c r="E7841" i="25"/>
  <x:c r="F7841" i="25"/>
  <x:c r="G7841" i="25"/>
  <x:c r="H7841" i="25"/>
  <x:c r="I7841" i="25"/>
  <x:c r="J7841" i="25"/>
  <x:c r="K7841" i="25"/>
  <x:c r="L7841" i="25"/>
  <x:c r="M7841" i="25"/>
  <x:c r="N7841" i="25"/>
  <x:c r="P7841" i="25"/>
  <x:c r="Q7841" i="25"/>
  <x:c r="R7841" i="25"/>
  <x:c r="A7842" i="25"/>
  <x:c r="B7842" i="25"/>
  <x:c r="C7842" i="25"/>
  <x:c r="D7842" i="25"/>
  <x:c r="E7842" i="25"/>
  <x:c r="F7842" i="25"/>
  <x:c r="G7842" i="25"/>
  <x:c r="H7842" i="25"/>
  <x:c r="I7842" i="25"/>
  <x:c r="J7842" i="25"/>
  <x:c r="K7842" i="25"/>
  <x:c r="L7842" i="25"/>
  <x:c r="M7842" i="25"/>
  <x:c r="N7842" i="25"/>
  <x:c r="P7842" i="25"/>
  <x:c r="Q7842" i="25"/>
  <x:c r="R7842" i="25"/>
  <x:c r="A7843" i="25"/>
  <x:c r="B7843" i="25"/>
  <x:c r="C7843" i="25"/>
  <x:c r="D7843" i="25"/>
  <x:c r="E7843" i="25"/>
  <x:c r="F7843" i="25"/>
  <x:c r="G7843" i="25"/>
  <x:c r="H7843" i="25"/>
  <x:c r="I7843" i="25"/>
  <x:c r="J7843" i="25"/>
  <x:c r="K7843" i="25"/>
  <x:c r="L7843" i="25"/>
  <x:c r="M7843" i="25"/>
  <x:c r="N7843" i="25"/>
  <x:c r="P7843" i="25"/>
  <x:c r="Q7843" i="25"/>
  <x:c r="R7843" i="25"/>
  <x:c r="A7844" i="25"/>
  <x:c r="B7844" i="25"/>
  <x:c r="C7844" i="25"/>
  <x:c r="D7844" i="25"/>
  <x:c r="E7844" i="25"/>
  <x:c r="F7844" i="25"/>
  <x:c r="G7844" i="25"/>
  <x:c r="H7844" i="25"/>
  <x:c r="I7844" i="25"/>
  <x:c r="J7844" i="25"/>
  <x:c r="K7844" i="25"/>
  <x:c r="L7844" i="25"/>
  <x:c r="M7844" i="25"/>
  <x:c r="N7844" i="25"/>
  <x:c r="P7844" i="25"/>
  <x:c r="Q7844" i="25"/>
  <x:c r="R7844" i="25"/>
  <x:c r="A7845" i="25"/>
  <x:c r="B7845" i="25"/>
  <x:c r="C7845" i="25"/>
  <x:c r="D7845" i="25"/>
  <x:c r="E7845" i="25"/>
  <x:c r="F7845" i="25"/>
  <x:c r="G7845" i="25"/>
  <x:c r="H7845" i="25"/>
  <x:c r="I7845" i="25"/>
  <x:c r="J7845" i="25"/>
  <x:c r="K7845" i="25"/>
  <x:c r="L7845" i="25"/>
  <x:c r="M7845" i="25"/>
  <x:c r="N7845" i="25"/>
  <x:c r="P7845" i="25"/>
  <x:c r="Q7845" i="25"/>
  <x:c r="R7845" i="25"/>
  <x:c r="A7846" i="25"/>
  <x:c r="B7846" i="25"/>
  <x:c r="C7846" i="25"/>
  <x:c r="D7846" i="25"/>
  <x:c r="E7846" i="25"/>
  <x:c r="F7846" i="25"/>
  <x:c r="G7846" i="25"/>
  <x:c r="H7846" i="25"/>
  <x:c r="I7846" i="25"/>
  <x:c r="J7846" i="25"/>
  <x:c r="K7846" i="25"/>
  <x:c r="L7846" i="25"/>
  <x:c r="M7846" i="25"/>
  <x:c r="N7846" i="25"/>
  <x:c r="P7846" i="25"/>
  <x:c r="Q7846" i="25"/>
  <x:c r="R7846" i="25"/>
  <x:c r="A7847" i="25"/>
  <x:c r="B7847" i="25"/>
  <x:c r="C7847" i="25"/>
  <x:c r="D7847" i="25"/>
  <x:c r="E7847" i="25"/>
  <x:c r="F7847" i="25"/>
  <x:c r="G7847" i="25"/>
  <x:c r="H7847" i="25"/>
  <x:c r="I7847" i="25"/>
  <x:c r="J7847" i="25"/>
  <x:c r="K7847" i="25"/>
  <x:c r="L7847" i="25"/>
  <x:c r="M7847" i="25"/>
  <x:c r="N7847" i="25"/>
  <x:c r="P7847" i="25"/>
  <x:c r="Q7847" i="25"/>
  <x:c r="R7847" i="25"/>
  <x:c r="A7848" i="25"/>
  <x:c r="B7848" i="25"/>
  <x:c r="C7848" i="25"/>
  <x:c r="D7848" i="25"/>
  <x:c r="E7848" i="25"/>
  <x:c r="F7848" i="25"/>
  <x:c r="G7848" i="25"/>
  <x:c r="H7848" i="25"/>
  <x:c r="I7848" i="25"/>
  <x:c r="J7848" i="25"/>
  <x:c r="K7848" i="25"/>
  <x:c r="L7848" i="25"/>
  <x:c r="M7848" i="25"/>
  <x:c r="N7848" i="25"/>
  <x:c r="P7848" i="25"/>
  <x:c r="Q7848" i="25"/>
  <x:c r="R7848" i="25"/>
  <x:c r="A7849" i="25"/>
  <x:c r="B7849" i="25"/>
  <x:c r="C7849" i="25"/>
  <x:c r="D7849" i="25"/>
  <x:c r="E7849" i="25"/>
  <x:c r="F7849" i="25"/>
  <x:c r="G7849" i="25"/>
  <x:c r="H7849" i="25"/>
  <x:c r="I7849" i="25"/>
  <x:c r="J7849" i="25"/>
  <x:c r="K7849" i="25"/>
  <x:c r="L7849" i="25"/>
  <x:c r="M7849" i="25"/>
  <x:c r="N7849" i="25"/>
  <x:c r="P7849" i="25"/>
  <x:c r="Q7849" i="25"/>
  <x:c r="R7849" i="25"/>
  <x:c r="A7850" i="25"/>
  <x:c r="B7850" i="25"/>
  <x:c r="C7850" i="25"/>
  <x:c r="D7850" i="25"/>
  <x:c r="E7850" i="25"/>
  <x:c r="F7850" i="25"/>
  <x:c r="G7850" i="25"/>
  <x:c r="H7850" i="25"/>
  <x:c r="I7850" i="25"/>
  <x:c r="J7850" i="25"/>
  <x:c r="K7850" i="25"/>
  <x:c r="L7850" i="25"/>
  <x:c r="M7850" i="25"/>
  <x:c r="N7850" i="25"/>
  <x:c r="P7850" i="25"/>
  <x:c r="Q7850" i="25"/>
  <x:c r="R7850" i="25"/>
  <x:c r="A7851" i="25"/>
  <x:c r="B7851" i="25"/>
  <x:c r="C7851" i="25"/>
  <x:c r="D7851" i="25"/>
  <x:c r="E7851" i="25"/>
  <x:c r="F7851" i="25"/>
  <x:c r="G7851" i="25"/>
  <x:c r="H7851" i="25"/>
  <x:c r="I7851" i="25"/>
  <x:c r="J7851" i="25"/>
  <x:c r="K7851" i="25"/>
  <x:c r="L7851" i="25"/>
  <x:c r="M7851" i="25"/>
  <x:c r="N7851" i="25"/>
  <x:c r="P7851" i="25"/>
  <x:c r="Q7851" i="25"/>
  <x:c r="R7851" i="25"/>
  <x:c r="A7852" i="25"/>
  <x:c r="B7852" i="25"/>
  <x:c r="C7852" i="25"/>
  <x:c r="D7852" i="25"/>
  <x:c r="E7852" i="25"/>
  <x:c r="F7852" i="25"/>
  <x:c r="G7852" i="25"/>
  <x:c r="H7852" i="25"/>
  <x:c r="I7852" i="25"/>
  <x:c r="J7852" i="25"/>
  <x:c r="K7852" i="25"/>
  <x:c r="L7852" i="25"/>
  <x:c r="M7852" i="25"/>
  <x:c r="N7852" i="25"/>
  <x:c r="P7852" i="25"/>
  <x:c r="Q7852" i="25"/>
  <x:c r="R7852" i="25"/>
  <x:c r="A7853" i="25"/>
  <x:c r="B7853" i="25"/>
  <x:c r="C7853" i="25"/>
  <x:c r="D7853" i="25"/>
  <x:c r="E7853" i="25"/>
  <x:c r="F7853" i="25"/>
  <x:c r="G7853" i="25"/>
  <x:c r="H7853" i="25"/>
  <x:c r="I7853" i="25"/>
  <x:c r="J7853" i="25"/>
  <x:c r="K7853" i="25"/>
  <x:c r="L7853" i="25"/>
  <x:c r="M7853" i="25"/>
  <x:c r="N7853" i="25"/>
  <x:c r="P7853" i="25"/>
  <x:c r="Q7853" i="25"/>
  <x:c r="R7853" i="25"/>
  <x:c r="A7854" i="25"/>
  <x:c r="B7854" i="25"/>
  <x:c r="C7854" i="25"/>
  <x:c r="D7854" i="25"/>
  <x:c r="E7854" i="25"/>
  <x:c r="F7854" i="25"/>
  <x:c r="G7854" i="25"/>
  <x:c r="H7854" i="25"/>
  <x:c r="I7854" i="25"/>
  <x:c r="J7854" i="25"/>
  <x:c r="K7854" i="25"/>
  <x:c r="L7854" i="25"/>
  <x:c r="M7854" i="25"/>
  <x:c r="N7854" i="25"/>
  <x:c r="P7854" i="25"/>
  <x:c r="Q7854" i="25"/>
  <x:c r="R7854" i="25"/>
  <x:c r="A7855" i="25"/>
  <x:c r="B7855" i="25"/>
  <x:c r="C7855" i="25"/>
  <x:c r="D7855" i="25"/>
  <x:c r="E7855" i="25"/>
  <x:c r="F7855" i="25"/>
  <x:c r="G7855" i="25"/>
  <x:c r="H7855" i="25"/>
  <x:c r="I7855" i="25"/>
  <x:c r="J7855" i="25"/>
  <x:c r="K7855" i="25"/>
  <x:c r="L7855" i="25"/>
  <x:c r="M7855" i="25"/>
  <x:c r="N7855" i="25"/>
  <x:c r="P7855" i="25"/>
  <x:c r="Q7855" i="25"/>
  <x:c r="R7855" i="25"/>
  <x:c r="A7856" i="25"/>
  <x:c r="B7856" i="25"/>
  <x:c r="C7856" i="25"/>
  <x:c r="D7856" i="25"/>
  <x:c r="E7856" i="25"/>
  <x:c r="F7856" i="25"/>
  <x:c r="G7856" i="25"/>
  <x:c r="H7856" i="25"/>
  <x:c r="I7856" i="25"/>
  <x:c r="J7856" i="25"/>
  <x:c r="K7856" i="25"/>
  <x:c r="L7856" i="25"/>
  <x:c r="M7856" i="25"/>
  <x:c r="N7856" i="25"/>
  <x:c r="P7856" i="25"/>
  <x:c r="Q7856" i="25"/>
  <x:c r="R7856" i="25"/>
  <x:c r="A7857" i="25"/>
  <x:c r="B7857" i="25"/>
  <x:c r="C7857" i="25"/>
  <x:c r="D7857" i="25"/>
  <x:c r="E7857" i="25"/>
  <x:c r="F7857" i="25"/>
  <x:c r="G7857" i="25"/>
  <x:c r="H7857" i="25"/>
  <x:c r="I7857" i="25"/>
  <x:c r="J7857" i="25"/>
  <x:c r="K7857" i="25"/>
  <x:c r="L7857" i="25"/>
  <x:c r="M7857" i="25"/>
  <x:c r="N7857" i="25"/>
  <x:c r="P7857" i="25"/>
  <x:c r="Q7857" i="25"/>
  <x:c r="R7857" i="25"/>
  <x:c r="A7858" i="25"/>
  <x:c r="B7858" i="25"/>
  <x:c r="C7858" i="25"/>
  <x:c r="D7858" i="25"/>
  <x:c r="E7858" i="25"/>
  <x:c r="F7858" i="25"/>
  <x:c r="G7858" i="25"/>
  <x:c r="H7858" i="25"/>
  <x:c r="I7858" i="25"/>
  <x:c r="J7858" i="25"/>
  <x:c r="K7858" i="25"/>
  <x:c r="L7858" i="25"/>
  <x:c r="M7858" i="25"/>
  <x:c r="N7858" i="25"/>
  <x:c r="P7858" i="25"/>
  <x:c r="Q7858" i="25"/>
  <x:c r="R7858" i="25"/>
  <x:c r="A7859" i="25"/>
  <x:c r="B7859" i="25"/>
  <x:c r="C7859" i="25"/>
  <x:c r="D7859" i="25"/>
  <x:c r="E7859" i="25"/>
  <x:c r="F7859" i="25"/>
  <x:c r="G7859" i="25"/>
  <x:c r="H7859" i="25"/>
  <x:c r="I7859" i="25"/>
  <x:c r="J7859" i="25"/>
  <x:c r="K7859" i="25"/>
  <x:c r="L7859" i="25"/>
  <x:c r="M7859" i="25"/>
  <x:c r="N7859" i="25"/>
  <x:c r="P7859" i="25"/>
  <x:c r="Q7859" i="25"/>
  <x:c r="R7859" i="25"/>
  <x:c r="A7860" i="25"/>
  <x:c r="B7860" i="25"/>
  <x:c r="C7860" i="25"/>
  <x:c r="D7860" i="25"/>
  <x:c r="E7860" i="25"/>
  <x:c r="F7860" i="25"/>
  <x:c r="G7860" i="25"/>
  <x:c r="H7860" i="25"/>
  <x:c r="I7860" i="25"/>
  <x:c r="J7860" i="25"/>
  <x:c r="K7860" i="25"/>
  <x:c r="L7860" i="25"/>
  <x:c r="M7860" i="25"/>
  <x:c r="N7860" i="25"/>
  <x:c r="P7860" i="25"/>
  <x:c r="Q7860" i="25"/>
  <x:c r="R7860" i="25"/>
  <x:c r="A7861" i="25"/>
  <x:c r="B7861" i="25"/>
  <x:c r="C7861" i="25"/>
  <x:c r="D7861" i="25"/>
  <x:c r="E7861" i="25"/>
  <x:c r="F7861" i="25"/>
  <x:c r="G7861" i="25"/>
  <x:c r="H7861" i="25"/>
  <x:c r="I7861" i="25"/>
  <x:c r="J7861" i="25"/>
  <x:c r="K7861" i="25"/>
  <x:c r="L7861" i="25"/>
  <x:c r="M7861" i="25"/>
  <x:c r="N7861" i="25"/>
  <x:c r="P7861" i="25"/>
  <x:c r="Q7861" i="25"/>
  <x:c r="R7861" i="25"/>
  <x:c r="A7862" i="25"/>
  <x:c r="B7862" i="25"/>
  <x:c r="C7862" i="25"/>
  <x:c r="D7862" i="25"/>
  <x:c r="E7862" i="25"/>
  <x:c r="F7862" i="25"/>
  <x:c r="G7862" i="25"/>
  <x:c r="H7862" i="25"/>
  <x:c r="I7862" i="25"/>
  <x:c r="J7862" i="25"/>
  <x:c r="K7862" i="25"/>
  <x:c r="L7862" i="25"/>
  <x:c r="M7862" i="25"/>
  <x:c r="N7862" i="25"/>
  <x:c r="P7862" i="25"/>
  <x:c r="Q7862" i="25"/>
  <x:c r="R7862" i="25"/>
  <x:c r="A7863" i="25"/>
  <x:c r="B7863" i="25"/>
  <x:c r="C7863" i="25"/>
  <x:c r="D7863" i="25"/>
  <x:c r="E7863" i="25"/>
  <x:c r="F7863" i="25"/>
  <x:c r="G7863" i="25"/>
  <x:c r="H7863" i="25"/>
  <x:c r="I7863" i="25"/>
  <x:c r="J7863" i="25"/>
  <x:c r="K7863" i="25"/>
  <x:c r="L7863" i="25"/>
  <x:c r="M7863" i="25"/>
  <x:c r="N7863" i="25"/>
  <x:c r="P7863" i="25"/>
  <x:c r="Q7863" i="25"/>
  <x:c r="R7863" i="25"/>
  <x:c r="A7864" i="25"/>
  <x:c r="B7864" i="25"/>
  <x:c r="C7864" i="25"/>
  <x:c r="D7864" i="25"/>
  <x:c r="E7864" i="25"/>
  <x:c r="F7864" i="25"/>
  <x:c r="G7864" i="25"/>
  <x:c r="H7864" i="25"/>
  <x:c r="I7864" i="25"/>
  <x:c r="J7864" i="25"/>
  <x:c r="K7864" i="25"/>
  <x:c r="L7864" i="25"/>
  <x:c r="M7864" i="25"/>
  <x:c r="N7864" i="25"/>
  <x:c r="P7864" i="25"/>
  <x:c r="Q7864" i="25"/>
  <x:c r="R7864" i="25"/>
  <x:c r="A7865" i="25"/>
  <x:c r="B7865" i="25"/>
  <x:c r="C7865" i="25"/>
  <x:c r="D7865" i="25"/>
  <x:c r="E7865" i="25"/>
  <x:c r="F7865" i="25"/>
  <x:c r="G7865" i="25"/>
  <x:c r="H7865" i="25"/>
  <x:c r="I7865" i="25"/>
  <x:c r="J7865" i="25"/>
  <x:c r="K7865" i="25"/>
  <x:c r="L7865" i="25"/>
  <x:c r="M7865" i="25"/>
  <x:c r="N7865" i="25"/>
  <x:c r="P7865" i="25"/>
  <x:c r="Q7865" i="25"/>
  <x:c r="R7865" i="25"/>
  <x:c r="A7866" i="25"/>
  <x:c r="B7866" i="25"/>
  <x:c r="C7866" i="25"/>
  <x:c r="D7866" i="25"/>
  <x:c r="E7866" i="25"/>
  <x:c r="F7866" i="25"/>
  <x:c r="G7866" i="25"/>
  <x:c r="H7866" i="25"/>
  <x:c r="I7866" i="25"/>
  <x:c r="J7866" i="25"/>
  <x:c r="K7866" i="25"/>
  <x:c r="L7866" i="25"/>
  <x:c r="M7866" i="25"/>
  <x:c r="N7866" i="25"/>
  <x:c r="P7866" i="25"/>
  <x:c r="Q7866" i="25"/>
  <x:c r="R7866" i="25"/>
  <x:c r="A7867" i="25"/>
  <x:c r="B7867" i="25"/>
  <x:c r="C7867" i="25"/>
  <x:c r="D7867" i="25"/>
  <x:c r="E7867" i="25"/>
  <x:c r="F7867" i="25"/>
  <x:c r="G7867" i="25"/>
  <x:c r="H7867" i="25"/>
  <x:c r="I7867" i="25"/>
  <x:c r="J7867" i="25"/>
  <x:c r="K7867" i="25"/>
  <x:c r="L7867" i="25"/>
  <x:c r="M7867" i="25"/>
  <x:c r="N7867" i="25"/>
  <x:c r="P7867" i="25"/>
  <x:c r="Q7867" i="25"/>
  <x:c r="R7867" i="25"/>
  <x:c r="A7868" i="25"/>
  <x:c r="B7868" i="25"/>
  <x:c r="C7868" i="25"/>
  <x:c r="D7868" i="25"/>
  <x:c r="E7868" i="25"/>
  <x:c r="F7868" i="25"/>
  <x:c r="G7868" i="25"/>
  <x:c r="H7868" i="25"/>
  <x:c r="I7868" i="25"/>
  <x:c r="J7868" i="25"/>
  <x:c r="K7868" i="25"/>
  <x:c r="L7868" i="25"/>
  <x:c r="M7868" i="25"/>
  <x:c r="N7868" i="25"/>
  <x:c r="P7868" i="25"/>
  <x:c r="Q7868" i="25"/>
  <x:c r="R7868" i="25"/>
  <x:c r="A7869" i="25"/>
  <x:c r="B7869" i="25"/>
  <x:c r="C7869" i="25"/>
  <x:c r="D7869" i="25"/>
  <x:c r="E7869" i="25"/>
  <x:c r="F7869" i="25"/>
  <x:c r="G7869" i="25"/>
  <x:c r="H7869" i="25"/>
  <x:c r="I7869" i="25"/>
  <x:c r="J7869" i="25"/>
  <x:c r="K7869" i="25"/>
  <x:c r="L7869" i="25"/>
  <x:c r="M7869" i="25"/>
  <x:c r="N7869" i="25"/>
  <x:c r="P7869" i="25"/>
  <x:c r="Q7869" i="25"/>
  <x:c r="R7869" i="25"/>
  <x:c r="A7870" i="25"/>
  <x:c r="B7870" i="25"/>
  <x:c r="C7870" i="25"/>
  <x:c r="D7870" i="25"/>
  <x:c r="E7870" i="25"/>
  <x:c r="F7870" i="25"/>
  <x:c r="G7870" i="25"/>
  <x:c r="H7870" i="25"/>
  <x:c r="I7870" i="25"/>
  <x:c r="J7870" i="25"/>
  <x:c r="K7870" i="25"/>
  <x:c r="L7870" i="25"/>
  <x:c r="M7870" i="25"/>
  <x:c r="N7870" i="25"/>
  <x:c r="P7870" i="25"/>
  <x:c r="Q7870" i="25"/>
  <x:c r="R7870" i="25"/>
  <x:c r="A7871" i="25"/>
  <x:c r="B7871" i="25"/>
  <x:c r="C7871" i="25"/>
  <x:c r="D7871" i="25"/>
  <x:c r="E7871" i="25"/>
  <x:c r="F7871" i="25"/>
  <x:c r="G7871" i="25"/>
  <x:c r="H7871" i="25"/>
  <x:c r="I7871" i="25"/>
  <x:c r="J7871" i="25"/>
  <x:c r="K7871" i="25"/>
  <x:c r="L7871" i="25"/>
  <x:c r="M7871" i="25"/>
  <x:c r="N7871" i="25"/>
  <x:c r="P7871" i="25"/>
  <x:c r="Q7871" i="25"/>
  <x:c r="R7871" i="25"/>
  <x:c r="A7872" i="25"/>
  <x:c r="B7872" i="25"/>
  <x:c r="C7872" i="25"/>
  <x:c r="D7872" i="25"/>
  <x:c r="E7872" i="25"/>
  <x:c r="F7872" i="25"/>
  <x:c r="G7872" i="25"/>
  <x:c r="H7872" i="25"/>
  <x:c r="I7872" i="25"/>
  <x:c r="J7872" i="25"/>
  <x:c r="K7872" i="25"/>
  <x:c r="L7872" i="25"/>
  <x:c r="M7872" i="25"/>
  <x:c r="N7872" i="25"/>
  <x:c r="P7872" i="25"/>
  <x:c r="Q7872" i="25"/>
  <x:c r="R7872" i="25"/>
  <x:c r="A7873" i="25"/>
  <x:c r="B7873" i="25"/>
  <x:c r="C7873" i="25"/>
  <x:c r="D7873" i="25"/>
  <x:c r="E7873" i="25"/>
  <x:c r="F7873" i="25"/>
  <x:c r="G7873" i="25"/>
  <x:c r="H7873" i="25"/>
  <x:c r="I7873" i="25"/>
  <x:c r="J7873" i="25"/>
  <x:c r="K7873" i="25"/>
  <x:c r="L7873" i="25"/>
  <x:c r="M7873" i="25"/>
  <x:c r="N7873" i="25"/>
  <x:c r="P7873" i="25"/>
  <x:c r="Q7873" i="25"/>
  <x:c r="R7873" i="25"/>
  <x:c r="A7874" i="25"/>
  <x:c r="B7874" i="25"/>
  <x:c r="C7874" i="25"/>
  <x:c r="D7874" i="25"/>
  <x:c r="E7874" i="25"/>
  <x:c r="F7874" i="25"/>
  <x:c r="G7874" i="25"/>
  <x:c r="H7874" i="25"/>
  <x:c r="I7874" i="25"/>
  <x:c r="J7874" i="25"/>
  <x:c r="K7874" i="25"/>
  <x:c r="L7874" i="25"/>
  <x:c r="M7874" i="25"/>
  <x:c r="N7874" i="25"/>
  <x:c r="P7874" i="25"/>
  <x:c r="Q7874" i="25"/>
  <x:c r="R7874" i="25"/>
  <x:c r="A7875" i="25"/>
  <x:c r="B7875" i="25"/>
  <x:c r="C7875" i="25"/>
  <x:c r="D7875" i="25"/>
  <x:c r="E7875" i="25"/>
  <x:c r="F7875" i="25"/>
  <x:c r="G7875" i="25"/>
  <x:c r="H7875" i="25"/>
  <x:c r="I7875" i="25"/>
  <x:c r="J7875" i="25"/>
  <x:c r="K7875" i="25"/>
  <x:c r="L7875" i="25"/>
  <x:c r="M7875" i="25"/>
  <x:c r="N7875" i="25"/>
  <x:c r="P7875" i="25"/>
  <x:c r="Q7875" i="25"/>
  <x:c r="R7875" i="25"/>
  <x:c r="A7876" i="25"/>
  <x:c r="B7876" i="25"/>
  <x:c r="C7876" i="25"/>
  <x:c r="D7876" i="25"/>
  <x:c r="E7876" i="25"/>
  <x:c r="F7876" i="25"/>
  <x:c r="G7876" i="25"/>
  <x:c r="H7876" i="25"/>
  <x:c r="I7876" i="25"/>
  <x:c r="J7876" i="25"/>
  <x:c r="K7876" i="25"/>
  <x:c r="L7876" i="25"/>
  <x:c r="M7876" i="25"/>
  <x:c r="N7876" i="25"/>
  <x:c r="P7876" i="25"/>
  <x:c r="Q7876" i="25"/>
  <x:c r="R7876" i="25"/>
  <x:c r="A7877" i="25"/>
  <x:c r="B7877" i="25"/>
  <x:c r="C7877" i="25"/>
  <x:c r="D7877" i="25"/>
  <x:c r="E7877" i="25"/>
  <x:c r="F7877" i="25"/>
  <x:c r="G7877" i="25"/>
  <x:c r="H7877" i="25"/>
  <x:c r="I7877" i="25"/>
  <x:c r="J7877" i="25"/>
  <x:c r="K7877" i="25"/>
  <x:c r="L7877" i="25"/>
  <x:c r="M7877" i="25"/>
  <x:c r="N7877" i="25"/>
  <x:c r="P7877" i="25"/>
  <x:c r="Q7877" i="25"/>
  <x:c r="R7877" i="25"/>
  <x:c r="A7878" i="25"/>
  <x:c r="B7878" i="25"/>
  <x:c r="C7878" i="25"/>
  <x:c r="D7878" i="25"/>
  <x:c r="E7878" i="25"/>
  <x:c r="F7878" i="25"/>
  <x:c r="G7878" i="25"/>
  <x:c r="H7878" i="25"/>
  <x:c r="I7878" i="25"/>
  <x:c r="J7878" i="25"/>
  <x:c r="K7878" i="25"/>
  <x:c r="L7878" i="25"/>
  <x:c r="M7878" i="25"/>
  <x:c r="N7878" i="25"/>
  <x:c r="P7878" i="25"/>
  <x:c r="Q7878" i="25"/>
  <x:c r="R7878" i="25"/>
  <x:c r="A7879" i="25"/>
  <x:c r="B7879" i="25"/>
  <x:c r="C7879" i="25"/>
  <x:c r="D7879" i="25"/>
  <x:c r="E7879" i="25"/>
  <x:c r="F7879" i="25"/>
  <x:c r="G7879" i="25"/>
  <x:c r="H7879" i="25"/>
  <x:c r="I7879" i="25"/>
  <x:c r="J7879" i="25"/>
  <x:c r="K7879" i="25"/>
  <x:c r="L7879" i="25"/>
  <x:c r="M7879" i="25"/>
  <x:c r="N7879" i="25"/>
  <x:c r="P7879" i="25"/>
  <x:c r="Q7879" i="25"/>
  <x:c r="R7879" i="25"/>
  <x:c r="A7880" i="25"/>
  <x:c r="B7880" i="25"/>
  <x:c r="C7880" i="25"/>
  <x:c r="D7880" i="25"/>
  <x:c r="E7880" i="25"/>
  <x:c r="F7880" i="25"/>
  <x:c r="G7880" i="25"/>
  <x:c r="H7880" i="25"/>
  <x:c r="I7880" i="25"/>
  <x:c r="J7880" i="25"/>
  <x:c r="K7880" i="25"/>
  <x:c r="L7880" i="25"/>
  <x:c r="M7880" i="25"/>
  <x:c r="N7880" i="25"/>
  <x:c r="P7880" i="25"/>
  <x:c r="Q7880" i="25"/>
  <x:c r="R7880" i="25"/>
  <x:c r="A7881" i="25"/>
  <x:c r="B7881" i="25"/>
  <x:c r="C7881" i="25"/>
  <x:c r="D7881" i="25"/>
  <x:c r="E7881" i="25"/>
  <x:c r="F7881" i="25"/>
  <x:c r="G7881" i="25"/>
  <x:c r="H7881" i="25"/>
  <x:c r="I7881" i="25"/>
  <x:c r="J7881" i="25"/>
  <x:c r="K7881" i="25"/>
  <x:c r="L7881" i="25"/>
  <x:c r="M7881" i="25"/>
  <x:c r="N7881" i="25"/>
  <x:c r="P7881" i="25"/>
  <x:c r="Q7881" i="25"/>
  <x:c r="R7881" i="25"/>
  <x:c r="A7882" i="25"/>
  <x:c r="B7882" i="25"/>
  <x:c r="C7882" i="25"/>
  <x:c r="D7882" i="25"/>
  <x:c r="E7882" i="25"/>
  <x:c r="F7882" i="25"/>
  <x:c r="G7882" i="25"/>
  <x:c r="H7882" i="25"/>
  <x:c r="I7882" i="25"/>
  <x:c r="J7882" i="25"/>
  <x:c r="K7882" i="25"/>
  <x:c r="L7882" i="25"/>
  <x:c r="M7882" i="25"/>
  <x:c r="N7882" i="25"/>
  <x:c r="P7882" i="25"/>
  <x:c r="Q7882" i="25"/>
  <x:c r="R7882" i="25"/>
  <x:c r="A7883" i="25"/>
  <x:c r="B7883" i="25"/>
  <x:c r="C7883" i="25"/>
  <x:c r="D7883" i="25"/>
  <x:c r="E7883" i="25"/>
  <x:c r="F7883" i="25"/>
  <x:c r="G7883" i="25"/>
  <x:c r="H7883" i="25"/>
  <x:c r="I7883" i="25"/>
  <x:c r="J7883" i="25"/>
  <x:c r="K7883" i="25"/>
  <x:c r="L7883" i="25"/>
  <x:c r="M7883" i="25"/>
  <x:c r="N7883" i="25"/>
  <x:c r="P7883" i="25"/>
  <x:c r="Q7883" i="25"/>
  <x:c r="R7883" i="25"/>
  <x:c r="A7884" i="25"/>
  <x:c r="B7884" i="25"/>
  <x:c r="C7884" i="25"/>
  <x:c r="D7884" i="25"/>
  <x:c r="E7884" i="25"/>
  <x:c r="F7884" i="25"/>
  <x:c r="G7884" i="25"/>
  <x:c r="H7884" i="25"/>
  <x:c r="I7884" i="25"/>
  <x:c r="J7884" i="25"/>
  <x:c r="K7884" i="25"/>
  <x:c r="L7884" i="25"/>
  <x:c r="M7884" i="25"/>
  <x:c r="N7884" i="25"/>
  <x:c r="P7884" i="25"/>
  <x:c r="Q7884" i="25"/>
  <x:c r="R7884" i="25"/>
  <x:c r="A7885" i="25"/>
  <x:c r="B7885" i="25"/>
  <x:c r="C7885" i="25"/>
  <x:c r="D7885" i="25"/>
  <x:c r="E7885" i="25"/>
  <x:c r="F7885" i="25"/>
  <x:c r="G7885" i="25"/>
  <x:c r="H7885" i="25"/>
  <x:c r="I7885" i="25"/>
  <x:c r="J7885" i="25"/>
  <x:c r="K7885" i="25"/>
  <x:c r="L7885" i="25"/>
  <x:c r="M7885" i="25"/>
  <x:c r="N7885" i="25"/>
  <x:c r="P7885" i="25"/>
  <x:c r="Q7885" i="25"/>
  <x:c r="R7885" i="25"/>
  <x:c r="A7886" i="25"/>
  <x:c r="B7886" i="25"/>
  <x:c r="C7886" i="25"/>
  <x:c r="D7886" i="25"/>
  <x:c r="E7886" i="25"/>
  <x:c r="F7886" i="25"/>
  <x:c r="G7886" i="25"/>
  <x:c r="H7886" i="25"/>
  <x:c r="I7886" i="25"/>
  <x:c r="J7886" i="25"/>
  <x:c r="K7886" i="25"/>
  <x:c r="L7886" i="25"/>
  <x:c r="M7886" i="25"/>
  <x:c r="N7886" i="25"/>
  <x:c r="P7886" i="25"/>
  <x:c r="Q7886" i="25"/>
  <x:c r="R7886" i="25"/>
  <x:c r="A7887" i="25"/>
  <x:c r="B7887" i="25"/>
  <x:c r="C7887" i="25"/>
  <x:c r="D7887" i="25"/>
  <x:c r="E7887" i="25"/>
  <x:c r="F7887" i="25"/>
  <x:c r="G7887" i="25"/>
  <x:c r="H7887" i="25"/>
  <x:c r="I7887" i="25"/>
  <x:c r="J7887" i="25"/>
  <x:c r="K7887" i="25"/>
  <x:c r="L7887" i="25"/>
  <x:c r="M7887" i="25"/>
  <x:c r="N7887" i="25"/>
  <x:c r="P7887" i="25"/>
  <x:c r="Q7887" i="25"/>
  <x:c r="R7887" i="25"/>
  <x:c r="A7888" i="25"/>
  <x:c r="B7888" i="25"/>
  <x:c r="C7888" i="25"/>
  <x:c r="D7888" i="25"/>
  <x:c r="E7888" i="25"/>
  <x:c r="F7888" i="25"/>
  <x:c r="G7888" i="25"/>
  <x:c r="H7888" i="25"/>
  <x:c r="I7888" i="25"/>
  <x:c r="J7888" i="25"/>
  <x:c r="K7888" i="25"/>
  <x:c r="L7888" i="25"/>
  <x:c r="M7888" i="25"/>
  <x:c r="N7888" i="25"/>
  <x:c r="P7888" i="25"/>
  <x:c r="Q7888" i="25"/>
  <x:c r="R7888" i="25"/>
  <x:c r="A7889" i="25"/>
  <x:c r="B7889" i="25"/>
  <x:c r="C7889" i="25"/>
  <x:c r="D7889" i="25"/>
  <x:c r="E7889" i="25"/>
  <x:c r="F7889" i="25"/>
  <x:c r="G7889" i="25"/>
  <x:c r="H7889" i="25"/>
  <x:c r="I7889" i="25"/>
  <x:c r="J7889" i="25"/>
  <x:c r="K7889" i="25"/>
  <x:c r="L7889" i="25"/>
  <x:c r="M7889" i="25"/>
  <x:c r="N7889" i="25"/>
  <x:c r="P7889" i="25"/>
  <x:c r="Q7889" i="25"/>
  <x:c r="R7889" i="25"/>
  <x:c r="A7890" i="25"/>
  <x:c r="B7890" i="25"/>
  <x:c r="C7890" i="25"/>
  <x:c r="D7890" i="25"/>
  <x:c r="E7890" i="25"/>
  <x:c r="F7890" i="25"/>
  <x:c r="G7890" i="25"/>
  <x:c r="H7890" i="25"/>
  <x:c r="I7890" i="25"/>
  <x:c r="J7890" i="25"/>
  <x:c r="K7890" i="25"/>
  <x:c r="L7890" i="25"/>
  <x:c r="M7890" i="25"/>
  <x:c r="N7890" i="25"/>
  <x:c r="P7890" i="25"/>
  <x:c r="Q7890" i="25"/>
  <x:c r="R7890" i="25"/>
  <x:c r="A7891" i="25"/>
  <x:c r="B7891" i="25"/>
  <x:c r="C7891" i="25"/>
  <x:c r="D7891" i="25"/>
  <x:c r="E7891" i="25"/>
  <x:c r="F7891" i="25"/>
  <x:c r="G7891" i="25"/>
  <x:c r="H7891" i="25"/>
  <x:c r="I7891" i="25"/>
  <x:c r="J7891" i="25"/>
  <x:c r="K7891" i="25"/>
  <x:c r="L7891" i="25"/>
  <x:c r="M7891" i="25"/>
  <x:c r="N7891" i="25"/>
  <x:c r="P7891" i="25"/>
  <x:c r="Q7891" i="25"/>
  <x:c r="R7891" i="25"/>
  <x:c r="A7892" i="25"/>
  <x:c r="B7892" i="25"/>
  <x:c r="C7892" i="25"/>
  <x:c r="D7892" i="25"/>
  <x:c r="E7892" i="25"/>
  <x:c r="F7892" i="25"/>
  <x:c r="G7892" i="25"/>
  <x:c r="H7892" i="25"/>
  <x:c r="I7892" i="25"/>
  <x:c r="J7892" i="25"/>
  <x:c r="K7892" i="25"/>
  <x:c r="L7892" i="25"/>
  <x:c r="M7892" i="25"/>
  <x:c r="N7892" i="25"/>
  <x:c r="P7892" i="25"/>
  <x:c r="Q7892" i="25"/>
  <x:c r="R7892" i="25"/>
  <x:c r="A7893" i="25"/>
  <x:c r="B7893" i="25"/>
  <x:c r="C7893" i="25"/>
  <x:c r="D7893" i="25"/>
  <x:c r="E7893" i="25"/>
  <x:c r="F7893" i="25"/>
  <x:c r="G7893" i="25"/>
  <x:c r="H7893" i="25"/>
  <x:c r="I7893" i="25"/>
  <x:c r="J7893" i="25"/>
  <x:c r="K7893" i="25"/>
  <x:c r="L7893" i="25"/>
  <x:c r="M7893" i="25"/>
  <x:c r="N7893" i="25"/>
  <x:c r="P7893" i="25"/>
  <x:c r="Q7893" i="25"/>
  <x:c r="R7893" i="25"/>
  <x:c r="A7894" i="25"/>
  <x:c r="B7894" i="25"/>
  <x:c r="C7894" i="25"/>
  <x:c r="D7894" i="25"/>
  <x:c r="E7894" i="25"/>
  <x:c r="F7894" i="25"/>
  <x:c r="G7894" i="25"/>
  <x:c r="H7894" i="25"/>
  <x:c r="I7894" i="25"/>
  <x:c r="J7894" i="25"/>
  <x:c r="K7894" i="25"/>
  <x:c r="L7894" i="25"/>
  <x:c r="M7894" i="25"/>
  <x:c r="N7894" i="25"/>
  <x:c r="P7894" i="25"/>
  <x:c r="Q7894" i="25"/>
  <x:c r="R7894" i="25"/>
  <x:c r="A7895" i="25"/>
  <x:c r="B7895" i="25"/>
  <x:c r="C7895" i="25"/>
  <x:c r="D7895" i="25"/>
  <x:c r="E7895" i="25"/>
  <x:c r="F7895" i="25"/>
  <x:c r="G7895" i="25"/>
  <x:c r="H7895" i="25"/>
  <x:c r="I7895" i="25"/>
  <x:c r="J7895" i="25"/>
  <x:c r="K7895" i="25"/>
  <x:c r="L7895" i="25"/>
  <x:c r="M7895" i="25"/>
  <x:c r="N7895" i="25"/>
  <x:c r="P7895" i="25"/>
  <x:c r="Q7895" i="25"/>
  <x:c r="R7895" i="25"/>
  <x:c r="A7896" i="25"/>
  <x:c r="B7896" i="25"/>
  <x:c r="C7896" i="25"/>
  <x:c r="D7896" i="25"/>
  <x:c r="E7896" i="25"/>
  <x:c r="F7896" i="25"/>
  <x:c r="G7896" i="25"/>
  <x:c r="H7896" i="25"/>
  <x:c r="I7896" i="25"/>
  <x:c r="J7896" i="25"/>
  <x:c r="K7896" i="25"/>
  <x:c r="L7896" i="25"/>
  <x:c r="M7896" i="25"/>
  <x:c r="N7896" i="25"/>
  <x:c r="P7896" i="25"/>
  <x:c r="Q7896" i="25"/>
  <x:c r="R7896" i="25"/>
  <x:c r="A7897" i="25"/>
  <x:c r="B7897" i="25"/>
  <x:c r="C7897" i="25"/>
  <x:c r="D7897" i="25"/>
  <x:c r="E7897" i="25"/>
  <x:c r="F7897" i="25"/>
  <x:c r="G7897" i="25"/>
  <x:c r="H7897" i="25"/>
  <x:c r="I7897" i="25"/>
  <x:c r="J7897" i="25"/>
  <x:c r="K7897" i="25"/>
  <x:c r="L7897" i="25"/>
  <x:c r="M7897" i="25"/>
  <x:c r="N7897" i="25"/>
  <x:c r="P7897" i="25"/>
  <x:c r="Q7897" i="25"/>
  <x:c r="R7897" i="25"/>
  <x:c r="A7898" i="25"/>
  <x:c r="B7898" i="25"/>
  <x:c r="C7898" i="25"/>
  <x:c r="D7898" i="25"/>
  <x:c r="E7898" i="25"/>
  <x:c r="F7898" i="25"/>
  <x:c r="G7898" i="25"/>
  <x:c r="H7898" i="25"/>
  <x:c r="I7898" i="25"/>
  <x:c r="J7898" i="25"/>
  <x:c r="K7898" i="25"/>
  <x:c r="L7898" i="25"/>
  <x:c r="M7898" i="25"/>
  <x:c r="N7898" i="25"/>
  <x:c r="P7898" i="25"/>
  <x:c r="Q7898" i="25"/>
  <x:c r="R7898" i="25"/>
  <x:c r="A7899" i="25"/>
  <x:c r="B7899" i="25"/>
  <x:c r="C7899" i="25"/>
  <x:c r="D7899" i="25"/>
  <x:c r="E7899" i="25"/>
  <x:c r="F7899" i="25"/>
  <x:c r="G7899" i="25"/>
  <x:c r="H7899" i="25"/>
  <x:c r="I7899" i="25"/>
  <x:c r="J7899" i="25"/>
  <x:c r="K7899" i="25"/>
  <x:c r="L7899" i="25"/>
  <x:c r="M7899" i="25"/>
  <x:c r="N7899" i="25"/>
  <x:c r="P7899" i="25"/>
  <x:c r="Q7899" i="25"/>
  <x:c r="R7899" i="25"/>
  <x:c r="A7900" i="25"/>
  <x:c r="B7900" i="25"/>
  <x:c r="C7900" i="25"/>
  <x:c r="D7900" i="25"/>
  <x:c r="E7900" i="25"/>
  <x:c r="F7900" i="25"/>
  <x:c r="G7900" i="25"/>
  <x:c r="H7900" i="25"/>
  <x:c r="I7900" i="25"/>
  <x:c r="J7900" i="25"/>
  <x:c r="K7900" i="25"/>
  <x:c r="L7900" i="25"/>
  <x:c r="M7900" i="25"/>
  <x:c r="N7900" i="25"/>
  <x:c r="P7900" i="25"/>
  <x:c r="Q7900" i="25"/>
  <x:c r="R7900" i="25"/>
  <x:c r="A7901" i="25"/>
  <x:c r="B7901" i="25"/>
  <x:c r="C7901" i="25"/>
  <x:c r="D7901" i="25"/>
  <x:c r="E7901" i="25"/>
  <x:c r="F7901" i="25"/>
  <x:c r="G7901" i="25"/>
  <x:c r="H7901" i="25"/>
  <x:c r="I7901" i="25"/>
  <x:c r="J7901" i="25"/>
  <x:c r="K7901" i="25"/>
  <x:c r="L7901" i="25"/>
  <x:c r="M7901" i="25"/>
  <x:c r="N7901" i="25"/>
  <x:c r="P7901" i="25"/>
  <x:c r="Q7901" i="25"/>
  <x:c r="R7901" i="25"/>
  <x:c r="A7902" i="25"/>
  <x:c r="B7902" i="25"/>
  <x:c r="C7902" i="25"/>
  <x:c r="D7902" i="25"/>
  <x:c r="E7902" i="25"/>
  <x:c r="F7902" i="25"/>
  <x:c r="G7902" i="25"/>
  <x:c r="H7902" i="25"/>
  <x:c r="I7902" i="25"/>
  <x:c r="J7902" i="25"/>
  <x:c r="K7902" i="25"/>
  <x:c r="L7902" i="25"/>
  <x:c r="M7902" i="25"/>
  <x:c r="N7902" i="25"/>
  <x:c r="P7902" i="25"/>
  <x:c r="Q7902" i="25"/>
  <x:c r="R7902" i="25"/>
  <x:c r="A7903" i="25"/>
  <x:c r="B7903" i="25"/>
  <x:c r="C7903" i="25"/>
  <x:c r="D7903" i="25"/>
  <x:c r="E7903" i="25"/>
  <x:c r="F7903" i="25"/>
  <x:c r="G7903" i="25"/>
  <x:c r="H7903" i="25"/>
  <x:c r="I7903" i="25"/>
  <x:c r="J7903" i="25"/>
  <x:c r="K7903" i="25"/>
  <x:c r="L7903" i="25"/>
  <x:c r="M7903" i="25"/>
  <x:c r="N7903" i="25"/>
  <x:c r="P7903" i="25"/>
  <x:c r="Q7903" i="25"/>
  <x:c r="R7903" i="25"/>
  <x:c r="A7904" i="25"/>
  <x:c r="B7904" i="25"/>
  <x:c r="C7904" i="25"/>
  <x:c r="D7904" i="25"/>
  <x:c r="E7904" i="25"/>
  <x:c r="F7904" i="25"/>
  <x:c r="G7904" i="25"/>
  <x:c r="H7904" i="25"/>
  <x:c r="I7904" i="25"/>
  <x:c r="J7904" i="25"/>
  <x:c r="K7904" i="25"/>
  <x:c r="L7904" i="25"/>
  <x:c r="M7904" i="25"/>
  <x:c r="N7904" i="25"/>
  <x:c r="P7904" i="25"/>
  <x:c r="Q7904" i="25"/>
  <x:c r="R7904" i="25"/>
  <x:c r="A7905" i="25"/>
  <x:c r="B7905" i="25"/>
  <x:c r="C7905" i="25"/>
  <x:c r="D7905" i="25"/>
  <x:c r="E7905" i="25"/>
  <x:c r="F7905" i="25"/>
  <x:c r="G7905" i="25"/>
  <x:c r="H7905" i="25"/>
  <x:c r="I7905" i="25"/>
  <x:c r="J7905" i="25"/>
  <x:c r="K7905" i="25"/>
  <x:c r="L7905" i="25"/>
  <x:c r="M7905" i="25"/>
  <x:c r="N7905" i="25"/>
  <x:c r="P7905" i="25"/>
  <x:c r="Q7905" i="25"/>
  <x:c r="R7905" i="25"/>
  <x:c r="A7906" i="25"/>
  <x:c r="B7906" i="25"/>
  <x:c r="C7906" i="25"/>
  <x:c r="D7906" i="25"/>
  <x:c r="E7906" i="25"/>
  <x:c r="F7906" i="25"/>
  <x:c r="G7906" i="25"/>
  <x:c r="H7906" i="25"/>
  <x:c r="I7906" i="25"/>
  <x:c r="J7906" i="25"/>
  <x:c r="K7906" i="25"/>
  <x:c r="L7906" i="25"/>
  <x:c r="M7906" i="25"/>
  <x:c r="N7906" i="25"/>
  <x:c r="P7906" i="25"/>
  <x:c r="Q7906" i="25"/>
  <x:c r="R7906" i="25"/>
  <x:c r="A7907" i="25"/>
  <x:c r="B7907" i="25"/>
  <x:c r="C7907" i="25"/>
  <x:c r="D7907" i="25"/>
  <x:c r="E7907" i="25"/>
  <x:c r="F7907" i="25"/>
  <x:c r="G7907" i="25"/>
  <x:c r="H7907" i="25"/>
  <x:c r="I7907" i="25"/>
  <x:c r="J7907" i="25"/>
  <x:c r="K7907" i="25"/>
  <x:c r="L7907" i="25"/>
  <x:c r="M7907" i="25"/>
  <x:c r="N7907" i="25"/>
  <x:c r="P7907" i="25"/>
  <x:c r="Q7907" i="25"/>
  <x:c r="R7907" i="25"/>
  <x:c r="A7908" i="25"/>
  <x:c r="B7908" i="25"/>
  <x:c r="C7908" i="25"/>
  <x:c r="D7908" i="25"/>
  <x:c r="E7908" i="25"/>
  <x:c r="F7908" i="25"/>
  <x:c r="G7908" i="25"/>
  <x:c r="H7908" i="25"/>
  <x:c r="I7908" i="25"/>
  <x:c r="J7908" i="25"/>
  <x:c r="K7908" i="25"/>
  <x:c r="L7908" i="25"/>
  <x:c r="M7908" i="25"/>
  <x:c r="N7908" i="25"/>
  <x:c r="P7908" i="25"/>
  <x:c r="Q7908" i="25"/>
  <x:c r="R7908" i="25"/>
  <x:c r="A7909" i="25"/>
  <x:c r="B7909" i="25"/>
  <x:c r="C7909" i="25"/>
  <x:c r="D7909" i="25"/>
  <x:c r="E7909" i="25"/>
  <x:c r="F7909" i="25"/>
  <x:c r="G7909" i="25"/>
  <x:c r="H7909" i="25"/>
  <x:c r="I7909" i="25"/>
  <x:c r="J7909" i="25"/>
  <x:c r="K7909" i="25"/>
  <x:c r="L7909" i="25"/>
  <x:c r="M7909" i="25"/>
  <x:c r="N7909" i="25"/>
  <x:c r="P7909" i="25"/>
  <x:c r="Q7909" i="25"/>
  <x:c r="R7909" i="25"/>
  <x:c r="A7910" i="25"/>
  <x:c r="B7910" i="25"/>
  <x:c r="C7910" i="25"/>
  <x:c r="D7910" i="25"/>
  <x:c r="E7910" i="25"/>
  <x:c r="F7910" i="25"/>
  <x:c r="G7910" i="25"/>
  <x:c r="H7910" i="25"/>
  <x:c r="I7910" i="25"/>
  <x:c r="J7910" i="25"/>
  <x:c r="K7910" i="25"/>
  <x:c r="L7910" i="25"/>
  <x:c r="M7910" i="25"/>
  <x:c r="N7910" i="25"/>
  <x:c r="P7910" i="25"/>
  <x:c r="Q7910" i="25"/>
  <x:c r="R7910" i="25"/>
  <x:c r="A7911" i="25"/>
  <x:c r="B7911" i="25"/>
  <x:c r="C7911" i="25"/>
  <x:c r="D7911" i="25"/>
  <x:c r="E7911" i="25"/>
  <x:c r="F7911" i="25"/>
  <x:c r="G7911" i="25"/>
  <x:c r="H7911" i="25"/>
  <x:c r="I7911" i="25"/>
  <x:c r="J7911" i="25"/>
  <x:c r="K7911" i="25"/>
  <x:c r="L7911" i="25"/>
  <x:c r="M7911" i="25"/>
  <x:c r="N7911" i="25"/>
  <x:c r="P7911" i="25"/>
  <x:c r="Q7911" i="25"/>
  <x:c r="R7911" i="25"/>
  <x:c r="A7912" i="25"/>
  <x:c r="B7912" i="25"/>
  <x:c r="C7912" i="25"/>
  <x:c r="D7912" i="25"/>
  <x:c r="E7912" i="25"/>
  <x:c r="F7912" i="25"/>
  <x:c r="G7912" i="25"/>
  <x:c r="H7912" i="25"/>
  <x:c r="I7912" i="25"/>
  <x:c r="J7912" i="25"/>
  <x:c r="K7912" i="25"/>
  <x:c r="L7912" i="25"/>
  <x:c r="M7912" i="25"/>
  <x:c r="N7912" i="25"/>
  <x:c r="P7912" i="25"/>
  <x:c r="Q7912" i="25"/>
  <x:c r="R7912" i="25"/>
  <x:c r="A7913" i="25"/>
  <x:c r="B7913" i="25"/>
  <x:c r="C7913" i="25"/>
  <x:c r="D7913" i="25"/>
  <x:c r="E7913" i="25"/>
  <x:c r="F7913" i="25"/>
  <x:c r="G7913" i="25"/>
  <x:c r="H7913" i="25"/>
  <x:c r="I7913" i="25"/>
  <x:c r="J7913" i="25"/>
  <x:c r="K7913" i="25"/>
  <x:c r="L7913" i="25"/>
  <x:c r="M7913" i="25"/>
  <x:c r="N7913" i="25"/>
  <x:c r="P7913" i="25"/>
  <x:c r="Q7913" i="25"/>
  <x:c r="R7913" i="25"/>
  <x:c r="A7914" i="25"/>
  <x:c r="B7914" i="25"/>
  <x:c r="C7914" i="25"/>
  <x:c r="D7914" i="25"/>
  <x:c r="E7914" i="25"/>
  <x:c r="F7914" i="25"/>
  <x:c r="G7914" i="25"/>
  <x:c r="H7914" i="25"/>
  <x:c r="I7914" i="25"/>
  <x:c r="J7914" i="25"/>
  <x:c r="K7914" i="25"/>
  <x:c r="L7914" i="25"/>
  <x:c r="M7914" i="25"/>
  <x:c r="N7914" i="25"/>
  <x:c r="P7914" i="25"/>
  <x:c r="Q7914" i="25"/>
  <x:c r="R7914" i="25"/>
  <x:c r="A7915" i="25"/>
  <x:c r="B7915" i="25"/>
  <x:c r="C7915" i="25"/>
  <x:c r="D7915" i="25"/>
  <x:c r="E7915" i="25"/>
  <x:c r="F7915" i="25"/>
  <x:c r="G7915" i="25"/>
  <x:c r="H7915" i="25"/>
  <x:c r="I7915" i="25"/>
  <x:c r="J7915" i="25"/>
  <x:c r="K7915" i="25"/>
  <x:c r="L7915" i="25"/>
  <x:c r="M7915" i="25"/>
  <x:c r="N7915" i="25"/>
  <x:c r="P7915" i="25"/>
  <x:c r="Q7915" i="25"/>
  <x:c r="R7915" i="25"/>
  <x:c r="A7916" i="25"/>
  <x:c r="B7916" i="25"/>
  <x:c r="C7916" i="25"/>
  <x:c r="D7916" i="25"/>
  <x:c r="E7916" i="25"/>
  <x:c r="F7916" i="25"/>
  <x:c r="G7916" i="25"/>
  <x:c r="H7916" i="25"/>
  <x:c r="I7916" i="25"/>
  <x:c r="J7916" i="25"/>
  <x:c r="K7916" i="25"/>
  <x:c r="L7916" i="25"/>
  <x:c r="M7916" i="25"/>
  <x:c r="N7916" i="25"/>
  <x:c r="P7916" i="25"/>
  <x:c r="Q7916" i="25"/>
  <x:c r="R7916" i="25"/>
  <x:c r="A7917" i="25"/>
  <x:c r="B7917" i="25"/>
  <x:c r="C7917" i="25"/>
  <x:c r="D7917" i="25"/>
  <x:c r="E7917" i="25"/>
  <x:c r="F7917" i="25"/>
  <x:c r="G7917" i="25"/>
  <x:c r="H7917" i="25"/>
  <x:c r="I7917" i="25"/>
  <x:c r="J7917" i="25"/>
  <x:c r="K7917" i="25"/>
  <x:c r="L7917" i="25"/>
  <x:c r="M7917" i="25"/>
  <x:c r="N7917" i="25"/>
  <x:c r="P7917" i="25"/>
  <x:c r="Q7917" i="25"/>
  <x:c r="R7917" i="25"/>
  <x:c r="A7918" i="25"/>
  <x:c r="B7918" i="25"/>
  <x:c r="C7918" i="25"/>
  <x:c r="D7918" i="25"/>
  <x:c r="E7918" i="25"/>
  <x:c r="F7918" i="25"/>
  <x:c r="G7918" i="25"/>
  <x:c r="H7918" i="25"/>
  <x:c r="I7918" i="25"/>
  <x:c r="J7918" i="25"/>
  <x:c r="K7918" i="25"/>
  <x:c r="L7918" i="25"/>
  <x:c r="M7918" i="25"/>
  <x:c r="N7918" i="25"/>
  <x:c r="P7918" i="25"/>
  <x:c r="Q7918" i="25"/>
  <x:c r="R7918" i="25"/>
  <x:c r="A7919" i="25"/>
  <x:c r="B7919" i="25"/>
  <x:c r="C7919" i="25"/>
  <x:c r="D7919" i="25"/>
  <x:c r="E7919" i="25"/>
  <x:c r="F7919" i="25"/>
  <x:c r="G7919" i="25"/>
  <x:c r="H7919" i="25"/>
  <x:c r="I7919" i="25"/>
  <x:c r="J7919" i="25"/>
  <x:c r="K7919" i="25"/>
  <x:c r="L7919" i="25"/>
  <x:c r="M7919" i="25"/>
  <x:c r="N7919" i="25"/>
  <x:c r="P7919" i="25"/>
  <x:c r="Q7919" i="25"/>
  <x:c r="R7919" i="25"/>
  <x:c r="A7920" i="25"/>
  <x:c r="B7920" i="25"/>
  <x:c r="C7920" i="25"/>
  <x:c r="D7920" i="25"/>
  <x:c r="E7920" i="25"/>
  <x:c r="F7920" i="25"/>
  <x:c r="G7920" i="25"/>
  <x:c r="H7920" i="25"/>
  <x:c r="I7920" i="25"/>
  <x:c r="J7920" i="25"/>
  <x:c r="K7920" i="25"/>
  <x:c r="L7920" i="25"/>
  <x:c r="M7920" i="25"/>
  <x:c r="N7920" i="25"/>
  <x:c r="P7920" i="25"/>
  <x:c r="Q7920" i="25"/>
  <x:c r="R7920" i="25"/>
  <x:c r="A7921" i="25"/>
  <x:c r="B7921" i="25"/>
  <x:c r="C7921" i="25"/>
  <x:c r="D7921" i="25"/>
  <x:c r="E7921" i="25"/>
  <x:c r="F7921" i="25"/>
  <x:c r="G7921" i="25"/>
  <x:c r="H7921" i="25"/>
  <x:c r="I7921" i="25"/>
  <x:c r="J7921" i="25"/>
  <x:c r="K7921" i="25"/>
  <x:c r="L7921" i="25"/>
  <x:c r="M7921" i="25"/>
  <x:c r="N7921" i="25"/>
  <x:c r="P7921" i="25"/>
  <x:c r="Q7921" i="25"/>
  <x:c r="R7921" i="25"/>
  <x:c r="A7922" i="25"/>
  <x:c r="B7922" i="25"/>
  <x:c r="C7922" i="25"/>
  <x:c r="D7922" i="25"/>
  <x:c r="E7922" i="25"/>
  <x:c r="F7922" i="25"/>
  <x:c r="G7922" i="25"/>
  <x:c r="H7922" i="25"/>
  <x:c r="I7922" i="25"/>
  <x:c r="J7922" i="25"/>
  <x:c r="K7922" i="25"/>
  <x:c r="L7922" i="25"/>
  <x:c r="M7922" i="25"/>
  <x:c r="N7922" i="25"/>
  <x:c r="P7922" i="25"/>
  <x:c r="Q7922" i="25"/>
  <x:c r="R7922" i="25"/>
  <x:c r="A7923" i="25"/>
  <x:c r="B7923" i="25"/>
  <x:c r="C7923" i="25"/>
  <x:c r="D7923" i="25"/>
  <x:c r="E7923" i="25"/>
  <x:c r="F7923" i="25"/>
  <x:c r="G7923" i="25"/>
  <x:c r="H7923" i="25"/>
  <x:c r="I7923" i="25"/>
  <x:c r="J7923" i="25"/>
  <x:c r="K7923" i="25"/>
  <x:c r="L7923" i="25"/>
  <x:c r="M7923" i="25"/>
  <x:c r="N7923" i="25"/>
  <x:c r="P7923" i="25"/>
  <x:c r="Q7923" i="25"/>
  <x:c r="R7923" i="25"/>
  <x:c r="A7924" i="25"/>
  <x:c r="B7924" i="25"/>
  <x:c r="C7924" i="25"/>
  <x:c r="D7924" i="25"/>
  <x:c r="E7924" i="25"/>
  <x:c r="F7924" i="25"/>
  <x:c r="G7924" i="25"/>
  <x:c r="H7924" i="25"/>
  <x:c r="I7924" i="25"/>
  <x:c r="J7924" i="25"/>
  <x:c r="K7924" i="25"/>
  <x:c r="L7924" i="25"/>
  <x:c r="M7924" i="25"/>
  <x:c r="N7924" i="25"/>
  <x:c r="P7924" i="25"/>
  <x:c r="Q7924" i="25"/>
  <x:c r="R7924" i="25"/>
  <x:c r="A7925" i="25"/>
  <x:c r="B7925" i="25"/>
  <x:c r="C7925" i="25"/>
  <x:c r="D7925" i="25"/>
  <x:c r="E7925" i="25"/>
  <x:c r="F7925" i="25"/>
  <x:c r="G7925" i="25"/>
  <x:c r="H7925" i="25"/>
  <x:c r="I7925" i="25"/>
  <x:c r="J7925" i="25"/>
  <x:c r="K7925" i="25"/>
  <x:c r="L7925" i="25"/>
  <x:c r="M7925" i="25"/>
  <x:c r="N7925" i="25"/>
  <x:c r="P7925" i="25"/>
  <x:c r="Q7925" i="25"/>
  <x:c r="R7925" i="25"/>
  <x:c r="A7926" i="25"/>
  <x:c r="B7926" i="25"/>
  <x:c r="C7926" i="25"/>
  <x:c r="D7926" i="25"/>
  <x:c r="E7926" i="25"/>
  <x:c r="F7926" i="25"/>
  <x:c r="G7926" i="25"/>
  <x:c r="H7926" i="25"/>
  <x:c r="I7926" i="25"/>
  <x:c r="J7926" i="25"/>
  <x:c r="K7926" i="25"/>
  <x:c r="L7926" i="25"/>
  <x:c r="M7926" i="25"/>
  <x:c r="N7926" i="25"/>
  <x:c r="P7926" i="25"/>
  <x:c r="Q7926" i="25"/>
  <x:c r="R7926" i="25"/>
  <x:c r="A7927" i="25"/>
  <x:c r="B7927" i="25"/>
  <x:c r="C7927" i="25"/>
  <x:c r="D7927" i="25"/>
  <x:c r="E7927" i="25"/>
  <x:c r="F7927" i="25"/>
  <x:c r="G7927" i="25"/>
  <x:c r="H7927" i="25"/>
  <x:c r="I7927" i="25"/>
  <x:c r="J7927" i="25"/>
  <x:c r="K7927" i="25"/>
  <x:c r="L7927" i="25"/>
  <x:c r="M7927" i="25"/>
  <x:c r="N7927" i="25"/>
  <x:c r="P7927" i="25"/>
  <x:c r="Q7927" i="25"/>
  <x:c r="R7927" i="25"/>
  <x:c r="A7928" i="25"/>
  <x:c r="B7928" i="25"/>
  <x:c r="C7928" i="25"/>
  <x:c r="D7928" i="25"/>
  <x:c r="E7928" i="25"/>
  <x:c r="F7928" i="25"/>
  <x:c r="G7928" i="25"/>
  <x:c r="H7928" i="25"/>
  <x:c r="I7928" i="25"/>
  <x:c r="J7928" i="25"/>
  <x:c r="K7928" i="25"/>
  <x:c r="L7928" i="25"/>
  <x:c r="M7928" i="25"/>
  <x:c r="N7928" i="25"/>
  <x:c r="P7928" i="25"/>
  <x:c r="Q7928" i="25"/>
  <x:c r="R7928" i="25"/>
  <x:c r="A7929" i="25"/>
  <x:c r="B7929" i="25"/>
  <x:c r="C7929" i="25"/>
  <x:c r="D7929" i="25"/>
  <x:c r="E7929" i="25"/>
  <x:c r="F7929" i="25"/>
  <x:c r="G7929" i="25"/>
  <x:c r="H7929" i="25"/>
  <x:c r="I7929" i="25"/>
  <x:c r="J7929" i="25"/>
  <x:c r="K7929" i="25"/>
  <x:c r="L7929" i="25"/>
  <x:c r="M7929" i="25"/>
  <x:c r="N7929" i="25"/>
  <x:c r="P7929" i="25"/>
  <x:c r="Q7929" i="25"/>
  <x:c r="R7929" i="25"/>
  <x:c r="A7930" i="25"/>
  <x:c r="B7930" i="25"/>
  <x:c r="C7930" i="25"/>
  <x:c r="D7930" i="25"/>
  <x:c r="E7930" i="25"/>
  <x:c r="F7930" i="25"/>
  <x:c r="G7930" i="25"/>
  <x:c r="H7930" i="25"/>
  <x:c r="I7930" i="25"/>
  <x:c r="J7930" i="25"/>
  <x:c r="K7930" i="25"/>
  <x:c r="L7930" i="25"/>
  <x:c r="M7930" i="25"/>
  <x:c r="N7930" i="25"/>
  <x:c r="P7930" i="25"/>
  <x:c r="Q7930" i="25"/>
  <x:c r="R7930" i="25"/>
  <x:c r="A7931" i="25"/>
  <x:c r="B7931" i="25"/>
  <x:c r="C7931" i="25"/>
  <x:c r="D7931" i="25"/>
  <x:c r="E7931" i="25"/>
  <x:c r="F7931" i="25"/>
  <x:c r="G7931" i="25"/>
  <x:c r="H7931" i="25"/>
  <x:c r="I7931" i="25"/>
  <x:c r="J7931" i="25"/>
  <x:c r="K7931" i="25"/>
  <x:c r="L7931" i="25"/>
  <x:c r="M7931" i="25"/>
  <x:c r="N7931" i="25"/>
  <x:c r="P7931" i="25"/>
  <x:c r="Q7931" i="25"/>
  <x:c r="R7931" i="25"/>
  <x:c r="A7932" i="25"/>
  <x:c r="B7932" i="25"/>
  <x:c r="C7932" i="25"/>
  <x:c r="D7932" i="25"/>
  <x:c r="E7932" i="25"/>
  <x:c r="F7932" i="25"/>
  <x:c r="G7932" i="25"/>
  <x:c r="H7932" i="25"/>
  <x:c r="I7932" i="25"/>
  <x:c r="J7932" i="25"/>
  <x:c r="K7932" i="25"/>
  <x:c r="L7932" i="25"/>
  <x:c r="M7932" i="25"/>
  <x:c r="N7932" i="25"/>
  <x:c r="P7932" i="25"/>
  <x:c r="Q7932" i="25"/>
  <x:c r="R7932" i="25"/>
  <x:c r="A7933" i="25"/>
  <x:c r="B7933" i="25"/>
  <x:c r="C7933" i="25"/>
  <x:c r="D7933" i="25"/>
  <x:c r="E7933" i="25"/>
  <x:c r="F7933" i="25"/>
  <x:c r="G7933" i="25"/>
  <x:c r="H7933" i="25"/>
  <x:c r="I7933" i="25"/>
  <x:c r="J7933" i="25"/>
  <x:c r="K7933" i="25"/>
  <x:c r="L7933" i="25"/>
  <x:c r="M7933" i="25"/>
  <x:c r="N7933" i="25"/>
  <x:c r="P7933" i="25"/>
  <x:c r="Q7933" i="25"/>
  <x:c r="R7933" i="25"/>
  <x:c r="A7934" i="25"/>
  <x:c r="B7934" i="25"/>
  <x:c r="C7934" i="25"/>
  <x:c r="D7934" i="25"/>
  <x:c r="E7934" i="25"/>
  <x:c r="F7934" i="25"/>
  <x:c r="G7934" i="25"/>
  <x:c r="H7934" i="25"/>
  <x:c r="I7934" i="25"/>
  <x:c r="J7934" i="25"/>
  <x:c r="K7934" i="25"/>
  <x:c r="L7934" i="25"/>
  <x:c r="M7934" i="25"/>
  <x:c r="N7934" i="25"/>
  <x:c r="P7934" i="25"/>
  <x:c r="Q7934" i="25"/>
  <x:c r="R7934" i="25"/>
  <x:c r="A7935" i="25"/>
  <x:c r="B7935" i="25"/>
  <x:c r="C7935" i="25"/>
  <x:c r="D7935" i="25"/>
  <x:c r="E7935" i="25"/>
  <x:c r="F7935" i="25"/>
  <x:c r="G7935" i="25"/>
  <x:c r="H7935" i="25"/>
  <x:c r="I7935" i="25"/>
  <x:c r="J7935" i="25"/>
  <x:c r="K7935" i="25"/>
  <x:c r="L7935" i="25"/>
  <x:c r="M7935" i="25"/>
  <x:c r="N7935" i="25"/>
  <x:c r="P7935" i="25"/>
  <x:c r="Q7935" i="25"/>
  <x:c r="R7935" i="25"/>
  <x:c r="A7936" i="25"/>
  <x:c r="B7936" i="25"/>
  <x:c r="C7936" i="25"/>
  <x:c r="D7936" i="25"/>
  <x:c r="E7936" i="25"/>
  <x:c r="F7936" i="25"/>
  <x:c r="G7936" i="25"/>
  <x:c r="H7936" i="25"/>
  <x:c r="I7936" i="25"/>
  <x:c r="J7936" i="25"/>
  <x:c r="K7936" i="25"/>
  <x:c r="L7936" i="25"/>
  <x:c r="M7936" i="25"/>
  <x:c r="N7936" i="25"/>
  <x:c r="P7936" i="25"/>
  <x:c r="Q7936" i="25"/>
  <x:c r="R7936" i="25"/>
  <x:c r="A7937" i="25"/>
  <x:c r="B7937" i="25"/>
  <x:c r="C7937" i="25"/>
  <x:c r="D7937" i="25"/>
  <x:c r="E7937" i="25"/>
  <x:c r="F7937" i="25"/>
  <x:c r="G7937" i="25"/>
  <x:c r="H7937" i="25"/>
  <x:c r="I7937" i="25"/>
  <x:c r="J7937" i="25"/>
  <x:c r="K7937" i="25"/>
  <x:c r="L7937" i="25"/>
  <x:c r="M7937" i="25"/>
  <x:c r="N7937" i="25"/>
  <x:c r="P7937" i="25"/>
  <x:c r="Q7937" i="25"/>
  <x:c r="R7937" i="25"/>
  <x:c r="A7938" i="25"/>
  <x:c r="B7938" i="25"/>
  <x:c r="C7938" i="25"/>
  <x:c r="D7938" i="25"/>
  <x:c r="E7938" i="25"/>
  <x:c r="F7938" i="25"/>
  <x:c r="G7938" i="25"/>
  <x:c r="H7938" i="25"/>
  <x:c r="I7938" i="25"/>
  <x:c r="J7938" i="25"/>
  <x:c r="K7938" i="25"/>
  <x:c r="L7938" i="25"/>
  <x:c r="M7938" i="25"/>
  <x:c r="N7938" i="25"/>
  <x:c r="P7938" i="25"/>
  <x:c r="Q7938" i="25"/>
  <x:c r="R7938" i="25"/>
  <x:c r="A7939" i="25"/>
  <x:c r="B7939" i="25"/>
  <x:c r="C7939" i="25"/>
  <x:c r="D7939" i="25"/>
  <x:c r="E7939" i="25"/>
  <x:c r="F7939" i="25"/>
  <x:c r="G7939" i="25"/>
  <x:c r="H7939" i="25"/>
  <x:c r="I7939" i="25"/>
  <x:c r="J7939" i="25"/>
  <x:c r="K7939" i="25"/>
  <x:c r="L7939" i="25"/>
  <x:c r="M7939" i="25"/>
  <x:c r="N7939" i="25"/>
  <x:c r="P7939" i="25"/>
  <x:c r="Q7939" i="25"/>
  <x:c r="R7939" i="25"/>
  <x:c r="A7940" i="25"/>
  <x:c r="B7940" i="25"/>
  <x:c r="C7940" i="25"/>
  <x:c r="D7940" i="25"/>
  <x:c r="E7940" i="25"/>
  <x:c r="F7940" i="25"/>
  <x:c r="G7940" i="25"/>
  <x:c r="H7940" i="25"/>
  <x:c r="I7940" i="25"/>
  <x:c r="J7940" i="25"/>
  <x:c r="K7940" i="25"/>
  <x:c r="L7940" i="25"/>
  <x:c r="M7940" i="25"/>
  <x:c r="N7940" i="25"/>
  <x:c r="P7940" i="25"/>
  <x:c r="Q7940" i="25"/>
  <x:c r="R7940" i="25"/>
  <x:c r="A7941" i="25"/>
  <x:c r="B7941" i="25"/>
  <x:c r="C7941" i="25"/>
  <x:c r="D7941" i="25"/>
  <x:c r="E7941" i="25"/>
  <x:c r="F7941" i="25"/>
  <x:c r="G7941" i="25"/>
  <x:c r="H7941" i="25"/>
  <x:c r="I7941" i="25"/>
  <x:c r="J7941" i="25"/>
  <x:c r="K7941" i="25"/>
  <x:c r="L7941" i="25"/>
  <x:c r="M7941" i="25"/>
  <x:c r="N7941" i="25"/>
  <x:c r="P7941" i="25"/>
  <x:c r="Q7941" i="25"/>
  <x:c r="R7941" i="25"/>
  <x:c r="A7942" i="25"/>
  <x:c r="B7942" i="25"/>
  <x:c r="C7942" i="25"/>
  <x:c r="D7942" i="25"/>
  <x:c r="E7942" i="25"/>
  <x:c r="F7942" i="25"/>
  <x:c r="G7942" i="25"/>
  <x:c r="H7942" i="25"/>
  <x:c r="I7942" i="25"/>
  <x:c r="J7942" i="25"/>
  <x:c r="K7942" i="25"/>
  <x:c r="L7942" i="25"/>
  <x:c r="M7942" i="25"/>
  <x:c r="N7942" i="25"/>
  <x:c r="P7942" i="25"/>
  <x:c r="Q7942" i="25"/>
  <x:c r="R7942" i="25"/>
  <x:c r="A7943" i="25"/>
  <x:c r="B7943" i="25"/>
  <x:c r="C7943" i="25"/>
  <x:c r="D7943" i="25"/>
  <x:c r="E7943" i="25"/>
  <x:c r="F7943" i="25"/>
  <x:c r="G7943" i="25"/>
  <x:c r="H7943" i="25"/>
  <x:c r="I7943" i="25"/>
  <x:c r="J7943" i="25"/>
  <x:c r="K7943" i="25"/>
  <x:c r="L7943" i="25"/>
  <x:c r="M7943" i="25"/>
  <x:c r="N7943" i="25"/>
  <x:c r="P7943" i="25"/>
  <x:c r="Q7943" i="25"/>
  <x:c r="R7943" i="25"/>
  <x:c r="A7944" i="25"/>
  <x:c r="B7944" i="25"/>
  <x:c r="C7944" i="25"/>
  <x:c r="D7944" i="25"/>
  <x:c r="E7944" i="25"/>
  <x:c r="F7944" i="25"/>
  <x:c r="G7944" i="25"/>
  <x:c r="H7944" i="25"/>
  <x:c r="I7944" i="25"/>
  <x:c r="J7944" i="25"/>
  <x:c r="K7944" i="25"/>
  <x:c r="L7944" i="25"/>
  <x:c r="M7944" i="25"/>
  <x:c r="N7944" i="25"/>
  <x:c r="P7944" i="25"/>
  <x:c r="Q7944" i="25"/>
  <x:c r="R7944" i="25"/>
  <x:c r="A7945" i="25"/>
  <x:c r="B7945" i="25"/>
  <x:c r="C7945" i="25"/>
  <x:c r="D7945" i="25"/>
  <x:c r="E7945" i="25"/>
  <x:c r="F7945" i="25"/>
  <x:c r="G7945" i="25"/>
  <x:c r="H7945" i="25"/>
  <x:c r="I7945" i="25"/>
  <x:c r="J7945" i="25"/>
  <x:c r="K7945" i="25"/>
  <x:c r="L7945" i="25"/>
  <x:c r="M7945" i="25"/>
  <x:c r="N7945" i="25"/>
  <x:c r="P7945" i="25"/>
  <x:c r="Q7945" i="25"/>
  <x:c r="R7945" i="25"/>
  <x:c r="A7946" i="25"/>
  <x:c r="B7946" i="25"/>
  <x:c r="C7946" i="25"/>
  <x:c r="D7946" i="25"/>
  <x:c r="E7946" i="25"/>
  <x:c r="F7946" i="25"/>
  <x:c r="G7946" i="25"/>
  <x:c r="H7946" i="25"/>
  <x:c r="I7946" i="25"/>
  <x:c r="J7946" i="25"/>
  <x:c r="K7946" i="25"/>
  <x:c r="L7946" i="25"/>
  <x:c r="M7946" i="25"/>
  <x:c r="N7946" i="25"/>
  <x:c r="P7946" i="25"/>
  <x:c r="Q7946" i="25"/>
  <x:c r="R7946" i="25"/>
  <x:c r="A7947" i="25"/>
  <x:c r="B7947" i="25"/>
  <x:c r="C7947" i="25"/>
  <x:c r="D7947" i="25"/>
  <x:c r="E7947" i="25"/>
  <x:c r="F7947" i="25"/>
  <x:c r="G7947" i="25"/>
  <x:c r="H7947" i="25"/>
  <x:c r="I7947" i="25"/>
  <x:c r="J7947" i="25"/>
  <x:c r="K7947" i="25"/>
  <x:c r="L7947" i="25"/>
  <x:c r="M7947" i="25"/>
  <x:c r="N7947" i="25"/>
  <x:c r="P7947" i="25"/>
  <x:c r="Q7947" i="25"/>
  <x:c r="R7947" i="25"/>
  <x:c r="A7948" i="25"/>
  <x:c r="B7948" i="25"/>
  <x:c r="C7948" i="25"/>
  <x:c r="D7948" i="25"/>
  <x:c r="E7948" i="25"/>
  <x:c r="F7948" i="25"/>
  <x:c r="G7948" i="25"/>
  <x:c r="H7948" i="25"/>
  <x:c r="I7948" i="25"/>
  <x:c r="J7948" i="25"/>
  <x:c r="K7948" i="25"/>
  <x:c r="L7948" i="25"/>
  <x:c r="M7948" i="25"/>
  <x:c r="N7948" i="25"/>
  <x:c r="P7948" i="25"/>
  <x:c r="Q7948" i="25"/>
  <x:c r="R7948" i="25"/>
  <x:c r="A7949" i="25"/>
  <x:c r="B7949" i="25"/>
  <x:c r="C7949" i="25"/>
  <x:c r="D7949" i="25"/>
  <x:c r="E7949" i="25"/>
  <x:c r="F7949" i="25"/>
  <x:c r="G7949" i="25"/>
  <x:c r="H7949" i="25"/>
  <x:c r="I7949" i="25"/>
  <x:c r="J7949" i="25"/>
  <x:c r="K7949" i="25"/>
  <x:c r="L7949" i="25"/>
  <x:c r="M7949" i="25"/>
  <x:c r="N7949" i="25"/>
  <x:c r="P7949" i="25"/>
  <x:c r="Q7949" i="25"/>
  <x:c r="R7949" i="25"/>
  <x:c r="A7950" i="25"/>
  <x:c r="B7950" i="25"/>
  <x:c r="C7950" i="25"/>
  <x:c r="D7950" i="25"/>
  <x:c r="E7950" i="25"/>
  <x:c r="F7950" i="25"/>
  <x:c r="G7950" i="25"/>
  <x:c r="H7950" i="25"/>
  <x:c r="I7950" i="25"/>
  <x:c r="J7950" i="25"/>
  <x:c r="K7950" i="25"/>
  <x:c r="L7950" i="25"/>
  <x:c r="M7950" i="25"/>
  <x:c r="N7950" i="25"/>
  <x:c r="P7950" i="25"/>
  <x:c r="Q7950" i="25"/>
  <x:c r="R7950" i="25"/>
  <x:c r="A7951" i="25"/>
  <x:c r="B7951" i="25"/>
  <x:c r="C7951" i="25"/>
  <x:c r="D7951" i="25"/>
  <x:c r="E7951" i="25"/>
  <x:c r="F7951" i="25"/>
  <x:c r="G7951" i="25"/>
  <x:c r="H7951" i="25"/>
  <x:c r="I7951" i="25"/>
  <x:c r="J7951" i="25"/>
  <x:c r="K7951" i="25"/>
  <x:c r="L7951" i="25"/>
  <x:c r="M7951" i="25"/>
  <x:c r="N7951" i="25"/>
  <x:c r="P7951" i="25"/>
  <x:c r="Q7951" i="25"/>
  <x:c r="R7951" i="25"/>
  <x:c r="A7952" i="25"/>
  <x:c r="B7952" i="25"/>
  <x:c r="C7952" i="25"/>
  <x:c r="D7952" i="25"/>
  <x:c r="E7952" i="25"/>
  <x:c r="F7952" i="25"/>
  <x:c r="G7952" i="25"/>
  <x:c r="H7952" i="25"/>
  <x:c r="I7952" i="25"/>
  <x:c r="J7952" i="25"/>
  <x:c r="K7952" i="25"/>
  <x:c r="L7952" i="25"/>
  <x:c r="M7952" i="25"/>
  <x:c r="N7952" i="25"/>
  <x:c r="P7952" i="25"/>
  <x:c r="Q7952" i="25"/>
  <x:c r="R7952" i="25"/>
  <x:c r="A7953" i="25"/>
  <x:c r="B7953" i="25"/>
  <x:c r="C7953" i="25"/>
  <x:c r="D7953" i="25"/>
  <x:c r="E7953" i="25"/>
  <x:c r="F7953" i="25"/>
  <x:c r="G7953" i="25"/>
  <x:c r="H7953" i="25"/>
  <x:c r="I7953" i="25"/>
  <x:c r="J7953" i="25"/>
  <x:c r="K7953" i="25"/>
  <x:c r="L7953" i="25"/>
  <x:c r="M7953" i="25"/>
  <x:c r="N7953" i="25"/>
  <x:c r="P7953" i="25"/>
  <x:c r="Q7953" i="25"/>
  <x:c r="R7953" i="25"/>
  <x:c r="A7954" i="25"/>
  <x:c r="B7954" i="25"/>
  <x:c r="C7954" i="25"/>
  <x:c r="D7954" i="25"/>
  <x:c r="E7954" i="25"/>
  <x:c r="F7954" i="25"/>
  <x:c r="G7954" i="25"/>
  <x:c r="H7954" i="25"/>
  <x:c r="I7954" i="25"/>
  <x:c r="J7954" i="25"/>
  <x:c r="K7954" i="25"/>
  <x:c r="L7954" i="25"/>
  <x:c r="M7954" i="25"/>
  <x:c r="N7954" i="25"/>
  <x:c r="P7954" i="25"/>
  <x:c r="Q7954" i="25"/>
  <x:c r="R7954" i="25"/>
  <x:c r="A7955" i="25"/>
  <x:c r="B7955" i="25"/>
  <x:c r="C7955" i="25"/>
  <x:c r="D7955" i="25"/>
  <x:c r="E7955" i="25"/>
  <x:c r="F7955" i="25"/>
  <x:c r="G7955" i="25"/>
  <x:c r="H7955" i="25"/>
  <x:c r="I7955" i="25"/>
  <x:c r="J7955" i="25"/>
  <x:c r="K7955" i="25"/>
  <x:c r="L7955" i="25"/>
  <x:c r="M7955" i="25"/>
  <x:c r="N7955" i="25"/>
  <x:c r="P7955" i="25"/>
  <x:c r="Q7955" i="25"/>
  <x:c r="R7955" i="25"/>
  <x:c r="A7956" i="25"/>
  <x:c r="B7956" i="25"/>
  <x:c r="C7956" i="25"/>
  <x:c r="D7956" i="25"/>
  <x:c r="E7956" i="25"/>
  <x:c r="F7956" i="25"/>
  <x:c r="G7956" i="25"/>
  <x:c r="H7956" i="25"/>
  <x:c r="I7956" i="25"/>
  <x:c r="J7956" i="25"/>
  <x:c r="K7956" i="25"/>
  <x:c r="L7956" i="25"/>
  <x:c r="M7956" i="25"/>
  <x:c r="N7956" i="25"/>
  <x:c r="P7956" i="25"/>
  <x:c r="Q7956" i="25"/>
  <x:c r="R7956" i="25"/>
  <x:c r="A7957" i="25"/>
  <x:c r="B7957" i="25"/>
  <x:c r="C7957" i="25"/>
  <x:c r="D7957" i="25"/>
  <x:c r="E7957" i="25"/>
  <x:c r="F7957" i="25"/>
  <x:c r="G7957" i="25"/>
  <x:c r="H7957" i="25"/>
  <x:c r="I7957" i="25"/>
  <x:c r="J7957" i="25"/>
  <x:c r="K7957" i="25"/>
  <x:c r="L7957" i="25"/>
  <x:c r="M7957" i="25"/>
  <x:c r="N7957" i="25"/>
  <x:c r="P7957" i="25"/>
  <x:c r="Q7957" i="25"/>
  <x:c r="R7957" i="25"/>
  <x:c r="A7958" i="25"/>
  <x:c r="B7958" i="25"/>
  <x:c r="C7958" i="25"/>
  <x:c r="D7958" i="25"/>
  <x:c r="E7958" i="25"/>
  <x:c r="F7958" i="25"/>
  <x:c r="G7958" i="25"/>
  <x:c r="H7958" i="25"/>
  <x:c r="I7958" i="25"/>
  <x:c r="J7958" i="25"/>
  <x:c r="K7958" i="25"/>
  <x:c r="L7958" i="25"/>
  <x:c r="M7958" i="25"/>
  <x:c r="N7958" i="25"/>
  <x:c r="P7958" i="25"/>
  <x:c r="Q7958" i="25"/>
  <x:c r="R7958" i="25"/>
  <x:c r="A7959" i="25"/>
  <x:c r="B7959" i="25"/>
  <x:c r="C7959" i="25"/>
  <x:c r="D7959" i="25"/>
  <x:c r="E7959" i="25"/>
  <x:c r="F7959" i="25"/>
  <x:c r="G7959" i="25"/>
  <x:c r="H7959" i="25"/>
  <x:c r="I7959" i="25"/>
  <x:c r="J7959" i="25"/>
  <x:c r="K7959" i="25"/>
  <x:c r="L7959" i="25"/>
  <x:c r="M7959" i="25"/>
  <x:c r="N7959" i="25"/>
  <x:c r="P7959" i="25"/>
  <x:c r="Q7959" i="25"/>
  <x:c r="R7959" i="25"/>
  <x:c r="A7960" i="25"/>
  <x:c r="B7960" i="25"/>
  <x:c r="C7960" i="25"/>
  <x:c r="D7960" i="25"/>
  <x:c r="E7960" i="25"/>
  <x:c r="F7960" i="25"/>
  <x:c r="G7960" i="25"/>
  <x:c r="H7960" i="25"/>
  <x:c r="I7960" i="25"/>
  <x:c r="J7960" i="25"/>
  <x:c r="K7960" i="25"/>
  <x:c r="L7960" i="25"/>
  <x:c r="M7960" i="25"/>
  <x:c r="N7960" i="25"/>
  <x:c r="P7960" i="25"/>
  <x:c r="Q7960" i="25"/>
  <x:c r="R7960" i="25"/>
  <x:c r="A7961" i="25"/>
  <x:c r="B7961" i="25"/>
  <x:c r="C7961" i="25"/>
  <x:c r="D7961" i="25"/>
  <x:c r="E7961" i="25"/>
  <x:c r="F7961" i="25"/>
  <x:c r="G7961" i="25"/>
  <x:c r="H7961" i="25"/>
  <x:c r="I7961" i="25"/>
  <x:c r="J7961" i="25"/>
  <x:c r="K7961" i="25"/>
  <x:c r="L7961" i="25"/>
  <x:c r="M7961" i="25"/>
  <x:c r="N7961" i="25"/>
  <x:c r="P7961" i="25"/>
  <x:c r="Q7961" i="25"/>
  <x:c r="R7961" i="25"/>
  <x:c r="A7962" i="25"/>
  <x:c r="B7962" i="25"/>
  <x:c r="C7962" i="25"/>
  <x:c r="D7962" i="25"/>
  <x:c r="E7962" i="25"/>
  <x:c r="F7962" i="25"/>
  <x:c r="G7962" i="25"/>
  <x:c r="H7962" i="25"/>
  <x:c r="I7962" i="25"/>
  <x:c r="J7962" i="25"/>
  <x:c r="K7962" i="25"/>
  <x:c r="L7962" i="25"/>
  <x:c r="M7962" i="25"/>
  <x:c r="N7962" i="25"/>
  <x:c r="P7962" i="25"/>
  <x:c r="Q7962" i="25"/>
  <x:c r="R7962" i="25"/>
  <x:c r="A7963" i="25"/>
  <x:c r="B7963" i="25"/>
  <x:c r="C7963" i="25"/>
  <x:c r="D7963" i="25"/>
  <x:c r="E7963" i="25"/>
  <x:c r="F7963" i="25"/>
  <x:c r="G7963" i="25"/>
  <x:c r="H7963" i="25"/>
  <x:c r="I7963" i="25"/>
  <x:c r="J7963" i="25"/>
  <x:c r="K7963" i="25"/>
  <x:c r="L7963" i="25"/>
  <x:c r="M7963" i="25"/>
  <x:c r="N7963" i="25"/>
  <x:c r="P7963" i="25"/>
  <x:c r="Q7963" i="25"/>
  <x:c r="R7963" i="25"/>
  <x:c r="A7964" i="25"/>
  <x:c r="B7964" i="25"/>
  <x:c r="C7964" i="25"/>
  <x:c r="D7964" i="25"/>
  <x:c r="E7964" i="25"/>
  <x:c r="F7964" i="25"/>
  <x:c r="G7964" i="25"/>
  <x:c r="H7964" i="25"/>
  <x:c r="I7964" i="25"/>
  <x:c r="J7964" i="25"/>
  <x:c r="K7964" i="25"/>
  <x:c r="L7964" i="25"/>
  <x:c r="M7964" i="25"/>
  <x:c r="N7964" i="25"/>
  <x:c r="P7964" i="25"/>
  <x:c r="Q7964" i="25"/>
  <x:c r="R7964" i="25"/>
  <x:c r="A7965" i="25"/>
  <x:c r="B7965" i="25"/>
  <x:c r="C7965" i="25"/>
  <x:c r="D7965" i="25"/>
  <x:c r="E7965" i="25"/>
  <x:c r="F7965" i="25"/>
  <x:c r="G7965" i="25"/>
  <x:c r="H7965" i="25"/>
  <x:c r="I7965" i="25"/>
  <x:c r="J7965" i="25"/>
  <x:c r="K7965" i="25"/>
  <x:c r="L7965" i="25"/>
  <x:c r="M7965" i="25"/>
  <x:c r="N7965" i="25"/>
  <x:c r="P7965" i="25"/>
  <x:c r="Q7965" i="25"/>
  <x:c r="R7965" i="25"/>
  <x:c r="A7966" i="25"/>
  <x:c r="B7966" i="25"/>
  <x:c r="C7966" i="25"/>
  <x:c r="D7966" i="25"/>
  <x:c r="E7966" i="25"/>
  <x:c r="F7966" i="25"/>
  <x:c r="G7966" i="25"/>
  <x:c r="H7966" i="25"/>
  <x:c r="I7966" i="25"/>
  <x:c r="J7966" i="25"/>
  <x:c r="K7966" i="25"/>
  <x:c r="L7966" i="25"/>
  <x:c r="M7966" i="25"/>
  <x:c r="N7966" i="25"/>
  <x:c r="P7966" i="25"/>
  <x:c r="Q7966" i="25"/>
  <x:c r="R7966" i="25"/>
  <x:c r="A7967" i="25"/>
  <x:c r="B7967" i="25"/>
  <x:c r="C7967" i="25"/>
  <x:c r="D7967" i="25"/>
  <x:c r="E7967" i="25"/>
  <x:c r="F7967" i="25"/>
  <x:c r="G7967" i="25"/>
  <x:c r="H7967" i="25"/>
  <x:c r="I7967" i="25"/>
  <x:c r="J7967" i="25"/>
  <x:c r="K7967" i="25"/>
  <x:c r="L7967" i="25"/>
  <x:c r="M7967" i="25"/>
  <x:c r="N7967" i="25"/>
  <x:c r="P7967" i="25"/>
  <x:c r="Q7967" i="25"/>
  <x:c r="R7967" i="25"/>
  <x:c r="A7968" i="25"/>
  <x:c r="B7968" i="25"/>
  <x:c r="C7968" i="25"/>
  <x:c r="D7968" i="25"/>
  <x:c r="E7968" i="25"/>
  <x:c r="F7968" i="25"/>
  <x:c r="G7968" i="25"/>
  <x:c r="H7968" i="25"/>
  <x:c r="I7968" i="25"/>
  <x:c r="J7968" i="25"/>
  <x:c r="K7968" i="25"/>
  <x:c r="L7968" i="25"/>
  <x:c r="M7968" i="25"/>
  <x:c r="N7968" i="25"/>
  <x:c r="P7968" i="25"/>
  <x:c r="Q7968" i="25"/>
  <x:c r="R7968" i="25"/>
  <x:c r="A7969" i="25"/>
  <x:c r="B7969" i="25"/>
  <x:c r="C7969" i="25"/>
  <x:c r="D7969" i="25"/>
  <x:c r="E7969" i="25"/>
  <x:c r="F7969" i="25"/>
  <x:c r="G7969" i="25"/>
  <x:c r="H7969" i="25"/>
  <x:c r="I7969" i="25"/>
  <x:c r="J7969" i="25"/>
  <x:c r="K7969" i="25"/>
  <x:c r="L7969" i="25"/>
  <x:c r="M7969" i="25"/>
  <x:c r="N7969" i="25"/>
  <x:c r="P7969" i="25"/>
  <x:c r="Q7969" i="25"/>
  <x:c r="R7969" i="25"/>
  <x:c r="A7970" i="25"/>
  <x:c r="B7970" i="25"/>
  <x:c r="C7970" i="25"/>
  <x:c r="D7970" i="25"/>
  <x:c r="E7970" i="25"/>
  <x:c r="F7970" i="25"/>
  <x:c r="G7970" i="25"/>
  <x:c r="H7970" i="25"/>
  <x:c r="I7970" i="25"/>
  <x:c r="J7970" i="25"/>
  <x:c r="K7970" i="25"/>
  <x:c r="L7970" i="25"/>
  <x:c r="M7970" i="25"/>
  <x:c r="N7970" i="25"/>
  <x:c r="P7970" i="25"/>
  <x:c r="Q7970" i="25"/>
  <x:c r="R7970" i="25"/>
  <x:c r="A7971" i="25"/>
  <x:c r="B7971" i="25"/>
  <x:c r="C7971" i="25"/>
  <x:c r="D7971" i="25"/>
  <x:c r="E7971" i="25"/>
  <x:c r="F7971" i="25"/>
  <x:c r="G7971" i="25"/>
  <x:c r="H7971" i="25"/>
  <x:c r="I7971" i="25"/>
  <x:c r="J7971" i="25"/>
  <x:c r="K7971" i="25"/>
  <x:c r="L7971" i="25"/>
  <x:c r="M7971" i="25"/>
  <x:c r="N7971" i="25"/>
  <x:c r="P7971" i="25"/>
  <x:c r="Q7971" i="25"/>
  <x:c r="R7971" i="25"/>
  <x:c r="A7972" i="25"/>
  <x:c r="B7972" i="25"/>
  <x:c r="C7972" i="25"/>
  <x:c r="D7972" i="25"/>
  <x:c r="E7972" i="25"/>
  <x:c r="F7972" i="25"/>
  <x:c r="G7972" i="25"/>
  <x:c r="H7972" i="25"/>
  <x:c r="I7972" i="25"/>
  <x:c r="J7972" i="25"/>
  <x:c r="K7972" i="25"/>
  <x:c r="L7972" i="25"/>
  <x:c r="M7972" i="25"/>
  <x:c r="N7972" i="25"/>
  <x:c r="P7972" i="25"/>
  <x:c r="Q7972" i="25"/>
  <x:c r="R7972" i="25"/>
  <x:c r="A7973" i="25"/>
  <x:c r="B7973" i="25"/>
  <x:c r="C7973" i="25"/>
  <x:c r="D7973" i="25"/>
  <x:c r="E7973" i="25"/>
  <x:c r="F7973" i="25"/>
  <x:c r="G7973" i="25"/>
  <x:c r="H7973" i="25"/>
  <x:c r="I7973" i="25"/>
  <x:c r="J7973" i="25"/>
  <x:c r="K7973" i="25"/>
  <x:c r="L7973" i="25"/>
  <x:c r="M7973" i="25"/>
  <x:c r="N7973" i="25"/>
  <x:c r="P7973" i="25"/>
  <x:c r="Q7973" i="25"/>
  <x:c r="R7973" i="25"/>
  <x:c r="A7974" i="25"/>
  <x:c r="B7974" i="25"/>
  <x:c r="C7974" i="25"/>
  <x:c r="D7974" i="25"/>
  <x:c r="E7974" i="25"/>
  <x:c r="F7974" i="25"/>
  <x:c r="G7974" i="25"/>
  <x:c r="H7974" i="25"/>
  <x:c r="I7974" i="25"/>
  <x:c r="J7974" i="25"/>
  <x:c r="K7974" i="25"/>
  <x:c r="L7974" i="25"/>
  <x:c r="M7974" i="25"/>
  <x:c r="N7974" i="25"/>
  <x:c r="P7974" i="25"/>
  <x:c r="Q7974" i="25"/>
  <x:c r="R7974" i="25"/>
  <x:c r="A7975" i="25"/>
  <x:c r="B7975" i="25"/>
  <x:c r="C7975" i="25"/>
  <x:c r="D7975" i="25"/>
  <x:c r="E7975" i="25"/>
  <x:c r="F7975" i="25"/>
  <x:c r="G7975" i="25"/>
  <x:c r="H7975" i="25"/>
  <x:c r="I7975" i="25"/>
  <x:c r="J7975" i="25"/>
  <x:c r="K7975" i="25"/>
  <x:c r="L7975" i="25"/>
  <x:c r="M7975" i="25"/>
  <x:c r="N7975" i="25"/>
  <x:c r="P7975" i="25"/>
  <x:c r="Q7975" i="25"/>
  <x:c r="R7975" i="25"/>
  <x:c r="A7976" i="25"/>
  <x:c r="B7976" i="25"/>
  <x:c r="C7976" i="25"/>
  <x:c r="D7976" i="25"/>
  <x:c r="E7976" i="25"/>
  <x:c r="F7976" i="25"/>
  <x:c r="G7976" i="25"/>
  <x:c r="H7976" i="25"/>
  <x:c r="I7976" i="25"/>
  <x:c r="J7976" i="25"/>
  <x:c r="K7976" i="25"/>
  <x:c r="L7976" i="25"/>
  <x:c r="M7976" i="25"/>
  <x:c r="N7976" i="25"/>
  <x:c r="P7976" i="25"/>
  <x:c r="Q7976" i="25"/>
  <x:c r="R7976" i="25"/>
  <x:c r="A7977" i="25"/>
  <x:c r="B7977" i="25"/>
  <x:c r="C7977" i="25"/>
  <x:c r="D7977" i="25"/>
  <x:c r="E7977" i="25"/>
  <x:c r="F7977" i="25"/>
  <x:c r="G7977" i="25"/>
  <x:c r="H7977" i="25"/>
  <x:c r="I7977" i="25"/>
  <x:c r="J7977" i="25"/>
  <x:c r="K7977" i="25"/>
  <x:c r="L7977" i="25"/>
  <x:c r="M7977" i="25"/>
  <x:c r="N7977" i="25"/>
  <x:c r="P7977" i="25"/>
  <x:c r="Q7977" i="25"/>
  <x:c r="R7977" i="25"/>
  <x:c r="A7978" i="25"/>
  <x:c r="B7978" i="25"/>
  <x:c r="C7978" i="25"/>
  <x:c r="D7978" i="25"/>
  <x:c r="E7978" i="25"/>
  <x:c r="F7978" i="25"/>
  <x:c r="G7978" i="25"/>
  <x:c r="H7978" i="25"/>
  <x:c r="I7978" i="25"/>
  <x:c r="J7978" i="25"/>
  <x:c r="K7978" i="25"/>
  <x:c r="L7978" i="25"/>
  <x:c r="M7978" i="25"/>
  <x:c r="N7978" i="25"/>
  <x:c r="P7978" i="25"/>
  <x:c r="Q7978" i="25"/>
  <x:c r="R7978" i="25"/>
  <x:c r="A7979" i="25"/>
  <x:c r="B7979" i="25"/>
  <x:c r="C7979" i="25"/>
  <x:c r="D7979" i="25"/>
  <x:c r="E7979" i="25"/>
  <x:c r="F7979" i="25"/>
  <x:c r="G7979" i="25"/>
  <x:c r="H7979" i="25"/>
  <x:c r="I7979" i="25"/>
  <x:c r="J7979" i="25"/>
  <x:c r="K7979" i="25"/>
  <x:c r="L7979" i="25"/>
  <x:c r="M7979" i="25"/>
  <x:c r="N7979" i="25"/>
  <x:c r="P7979" i="25"/>
  <x:c r="Q7979" i="25"/>
  <x:c r="R7979" i="25"/>
  <x:c r="A7980" i="25"/>
  <x:c r="B7980" i="25"/>
  <x:c r="C7980" i="25"/>
  <x:c r="D7980" i="25"/>
  <x:c r="E7980" i="25"/>
  <x:c r="F7980" i="25"/>
  <x:c r="G7980" i="25"/>
  <x:c r="H7980" i="25"/>
  <x:c r="I7980" i="25"/>
  <x:c r="J7980" i="25"/>
  <x:c r="K7980" i="25"/>
  <x:c r="L7980" i="25"/>
  <x:c r="M7980" i="25"/>
  <x:c r="N7980" i="25"/>
  <x:c r="P7980" i="25"/>
  <x:c r="Q7980" i="25"/>
  <x:c r="R7980" i="25"/>
  <x:c r="A7981" i="25"/>
  <x:c r="B7981" i="25"/>
  <x:c r="C7981" i="25"/>
  <x:c r="D7981" i="25"/>
  <x:c r="E7981" i="25"/>
  <x:c r="F7981" i="25"/>
  <x:c r="G7981" i="25"/>
  <x:c r="H7981" i="25"/>
  <x:c r="I7981" i="25"/>
  <x:c r="J7981" i="25"/>
  <x:c r="K7981" i="25"/>
  <x:c r="L7981" i="25"/>
  <x:c r="M7981" i="25"/>
  <x:c r="N7981" i="25"/>
  <x:c r="P7981" i="25"/>
  <x:c r="Q7981" i="25"/>
  <x:c r="R7981" i="25"/>
  <x:c r="A7982" i="25"/>
  <x:c r="B7982" i="25"/>
  <x:c r="C7982" i="25"/>
  <x:c r="D7982" i="25"/>
  <x:c r="E7982" i="25"/>
  <x:c r="F7982" i="25"/>
  <x:c r="G7982" i="25"/>
  <x:c r="H7982" i="25"/>
  <x:c r="I7982" i="25"/>
  <x:c r="J7982" i="25"/>
  <x:c r="K7982" i="25"/>
  <x:c r="L7982" i="25"/>
  <x:c r="M7982" i="25"/>
  <x:c r="N7982" i="25"/>
  <x:c r="P7982" i="25"/>
  <x:c r="Q7982" i="25"/>
  <x:c r="R7982" i="25"/>
  <x:c r="A7983" i="25"/>
  <x:c r="B7983" i="25"/>
  <x:c r="C7983" i="25"/>
  <x:c r="D7983" i="25"/>
  <x:c r="E7983" i="25"/>
  <x:c r="F7983" i="25"/>
  <x:c r="G7983" i="25"/>
  <x:c r="H7983" i="25"/>
  <x:c r="I7983" i="25"/>
  <x:c r="J7983" i="25"/>
  <x:c r="K7983" i="25"/>
  <x:c r="L7983" i="25"/>
  <x:c r="M7983" i="25"/>
  <x:c r="N7983" i="25"/>
  <x:c r="P7983" i="25"/>
  <x:c r="Q7983" i="25"/>
  <x:c r="R7983" i="25"/>
  <x:c r="A7984" i="25"/>
  <x:c r="B7984" i="25"/>
  <x:c r="C7984" i="25"/>
  <x:c r="D7984" i="25"/>
  <x:c r="E7984" i="25"/>
  <x:c r="F7984" i="25"/>
  <x:c r="G7984" i="25"/>
  <x:c r="H7984" i="25"/>
  <x:c r="I7984" i="25"/>
  <x:c r="J7984" i="25"/>
  <x:c r="K7984" i="25"/>
  <x:c r="L7984" i="25"/>
  <x:c r="M7984" i="25"/>
  <x:c r="N7984" i="25"/>
  <x:c r="P7984" i="25"/>
  <x:c r="Q7984" i="25"/>
  <x:c r="R7984" i="25"/>
  <x:c r="A7985" i="25"/>
  <x:c r="B7985" i="25"/>
  <x:c r="C7985" i="25"/>
  <x:c r="D7985" i="25"/>
  <x:c r="E7985" i="25"/>
  <x:c r="F7985" i="25"/>
  <x:c r="G7985" i="25"/>
  <x:c r="H7985" i="25"/>
  <x:c r="I7985" i="25"/>
  <x:c r="J7985" i="25"/>
  <x:c r="K7985" i="25"/>
  <x:c r="L7985" i="25"/>
  <x:c r="M7985" i="25"/>
  <x:c r="N7985" i="25"/>
  <x:c r="P7985" i="25"/>
  <x:c r="Q7985" i="25"/>
  <x:c r="R7985" i="25"/>
  <x:c r="A7986" i="25"/>
  <x:c r="B7986" i="25"/>
  <x:c r="C7986" i="25"/>
  <x:c r="D7986" i="25"/>
  <x:c r="E7986" i="25"/>
  <x:c r="F7986" i="25"/>
  <x:c r="G7986" i="25"/>
  <x:c r="H7986" i="25"/>
  <x:c r="I7986" i="25"/>
  <x:c r="J7986" i="25"/>
  <x:c r="K7986" i="25"/>
  <x:c r="L7986" i="25"/>
  <x:c r="M7986" i="25"/>
  <x:c r="N7986" i="25"/>
  <x:c r="P7986" i="25"/>
  <x:c r="Q7986" i="25"/>
  <x:c r="R7986" i="25"/>
  <x:c r="A7987" i="25"/>
  <x:c r="B7987" i="25"/>
  <x:c r="C7987" i="25"/>
  <x:c r="D7987" i="25"/>
  <x:c r="E7987" i="25"/>
  <x:c r="F7987" i="25"/>
  <x:c r="G7987" i="25"/>
  <x:c r="H7987" i="25"/>
  <x:c r="I7987" i="25"/>
  <x:c r="J7987" i="25"/>
  <x:c r="K7987" i="25"/>
  <x:c r="L7987" i="25"/>
  <x:c r="M7987" i="25"/>
  <x:c r="N7987" i="25"/>
  <x:c r="P7987" i="25"/>
  <x:c r="Q7987" i="25"/>
  <x:c r="R7987" i="25"/>
  <x:c r="A7988" i="25"/>
  <x:c r="B7988" i="25"/>
  <x:c r="C7988" i="25"/>
  <x:c r="D7988" i="25"/>
  <x:c r="E7988" i="25"/>
  <x:c r="F7988" i="25"/>
  <x:c r="G7988" i="25"/>
  <x:c r="H7988" i="25"/>
  <x:c r="I7988" i="25"/>
  <x:c r="J7988" i="25"/>
  <x:c r="K7988" i="25"/>
  <x:c r="L7988" i="25"/>
  <x:c r="M7988" i="25"/>
  <x:c r="N7988" i="25"/>
  <x:c r="P7988" i="25"/>
  <x:c r="Q7988" i="25"/>
  <x:c r="R7988" i="25"/>
  <x:c r="A7989" i="25"/>
  <x:c r="B7989" i="25"/>
  <x:c r="C7989" i="25"/>
  <x:c r="D7989" i="25"/>
  <x:c r="E7989" i="25"/>
  <x:c r="F7989" i="25"/>
  <x:c r="G7989" i="25"/>
  <x:c r="H7989" i="25"/>
  <x:c r="I7989" i="25"/>
  <x:c r="J7989" i="25"/>
  <x:c r="K7989" i="25"/>
  <x:c r="L7989" i="25"/>
  <x:c r="M7989" i="25"/>
  <x:c r="N7989" i="25"/>
  <x:c r="P7989" i="25"/>
  <x:c r="Q7989" i="25"/>
  <x:c r="R7989" i="25"/>
  <x:c r="A7990" i="25"/>
  <x:c r="B7990" i="25"/>
  <x:c r="C7990" i="25"/>
  <x:c r="D7990" i="25"/>
  <x:c r="E7990" i="25"/>
  <x:c r="F7990" i="25"/>
  <x:c r="G7990" i="25"/>
  <x:c r="H7990" i="25"/>
  <x:c r="I7990" i="25"/>
  <x:c r="J7990" i="25"/>
  <x:c r="K7990" i="25"/>
  <x:c r="L7990" i="25"/>
  <x:c r="M7990" i="25"/>
  <x:c r="N7990" i="25"/>
  <x:c r="P7990" i="25"/>
  <x:c r="Q7990" i="25"/>
  <x:c r="R7990" i="25"/>
  <x:c r="A7991" i="25"/>
  <x:c r="B7991" i="25"/>
  <x:c r="C7991" i="25"/>
  <x:c r="D7991" i="25"/>
  <x:c r="E7991" i="25"/>
  <x:c r="F7991" i="25"/>
  <x:c r="G7991" i="25"/>
  <x:c r="H7991" i="25"/>
  <x:c r="I7991" i="25"/>
  <x:c r="J7991" i="25"/>
  <x:c r="K7991" i="25"/>
  <x:c r="L7991" i="25"/>
  <x:c r="M7991" i="25"/>
  <x:c r="N7991" i="25"/>
  <x:c r="P7991" i="25"/>
  <x:c r="Q7991" i="25"/>
  <x:c r="R7991" i="25"/>
  <x:c r="A7992" i="25"/>
  <x:c r="B7992" i="25"/>
  <x:c r="C7992" i="25"/>
  <x:c r="D7992" i="25"/>
  <x:c r="E7992" i="25"/>
  <x:c r="F7992" i="25"/>
  <x:c r="G7992" i="25"/>
  <x:c r="H7992" i="25"/>
  <x:c r="I7992" i="25"/>
  <x:c r="J7992" i="25"/>
  <x:c r="K7992" i="25"/>
  <x:c r="L7992" i="25"/>
  <x:c r="M7992" i="25"/>
  <x:c r="N7992" i="25"/>
  <x:c r="P7992" i="25"/>
  <x:c r="Q7992" i="25"/>
  <x:c r="R7992" i="25"/>
  <x:c r="A7993" i="25"/>
  <x:c r="B7993" i="25"/>
  <x:c r="C7993" i="25"/>
  <x:c r="D7993" i="25"/>
  <x:c r="E7993" i="25"/>
  <x:c r="F7993" i="25"/>
  <x:c r="G7993" i="25"/>
  <x:c r="H7993" i="25"/>
  <x:c r="I7993" i="25"/>
  <x:c r="J7993" i="25"/>
  <x:c r="K7993" i="25"/>
  <x:c r="L7993" i="25"/>
  <x:c r="M7993" i="25"/>
  <x:c r="N7993" i="25"/>
  <x:c r="P7993" i="25"/>
  <x:c r="Q7993" i="25"/>
  <x:c r="R7993" i="25"/>
  <x:c r="A7994" i="25"/>
  <x:c r="B7994" i="25"/>
  <x:c r="C7994" i="25"/>
  <x:c r="D7994" i="25"/>
  <x:c r="E7994" i="25"/>
  <x:c r="F7994" i="25"/>
  <x:c r="G7994" i="25"/>
  <x:c r="H7994" i="25"/>
  <x:c r="I7994" i="25"/>
  <x:c r="J7994" i="25"/>
  <x:c r="K7994" i="25"/>
  <x:c r="L7994" i="25"/>
  <x:c r="M7994" i="25"/>
  <x:c r="N7994" i="25"/>
  <x:c r="P7994" i="25"/>
  <x:c r="Q7994" i="25"/>
  <x:c r="R7994" i="25"/>
  <x:c r="A7995" i="25"/>
  <x:c r="B7995" i="25"/>
  <x:c r="C7995" i="25"/>
  <x:c r="D7995" i="25"/>
  <x:c r="E7995" i="25"/>
  <x:c r="F7995" i="25"/>
  <x:c r="G7995" i="25"/>
  <x:c r="H7995" i="25"/>
  <x:c r="I7995" i="25"/>
  <x:c r="J7995" i="25"/>
  <x:c r="K7995" i="25"/>
  <x:c r="L7995" i="25"/>
  <x:c r="M7995" i="25"/>
  <x:c r="N7995" i="25"/>
  <x:c r="P7995" i="25"/>
  <x:c r="Q7995" i="25"/>
  <x:c r="R7995" i="25"/>
  <x:c r="A7996" i="25"/>
  <x:c r="B7996" i="25"/>
  <x:c r="C7996" i="25"/>
  <x:c r="D7996" i="25"/>
  <x:c r="E7996" i="25"/>
  <x:c r="F7996" i="25"/>
  <x:c r="G7996" i="25"/>
  <x:c r="H7996" i="25"/>
  <x:c r="I7996" i="25"/>
  <x:c r="J7996" i="25"/>
  <x:c r="K7996" i="25"/>
  <x:c r="L7996" i="25"/>
  <x:c r="M7996" i="25"/>
  <x:c r="N7996" i="25"/>
  <x:c r="P7996" i="25"/>
  <x:c r="Q7996" i="25"/>
  <x:c r="R7996" i="25"/>
  <x:c r="A7997" i="25"/>
  <x:c r="B7997" i="25"/>
  <x:c r="C7997" i="25"/>
  <x:c r="D7997" i="25"/>
  <x:c r="E7997" i="25"/>
  <x:c r="F7997" i="25"/>
  <x:c r="G7997" i="25"/>
  <x:c r="H7997" i="25"/>
  <x:c r="I7997" i="25"/>
  <x:c r="J7997" i="25"/>
  <x:c r="K7997" i="25"/>
  <x:c r="L7997" i="25"/>
  <x:c r="M7997" i="25"/>
  <x:c r="N7997" i="25"/>
  <x:c r="P7997" i="25"/>
  <x:c r="Q7997" i="25"/>
  <x:c r="R7997" i="25"/>
  <x:c r="A7998" i="25"/>
  <x:c r="B7998" i="25"/>
  <x:c r="C7998" i="25"/>
  <x:c r="D7998" i="25"/>
  <x:c r="E7998" i="25"/>
  <x:c r="F7998" i="25"/>
  <x:c r="G7998" i="25"/>
  <x:c r="H7998" i="25"/>
  <x:c r="I7998" i="25"/>
  <x:c r="J7998" i="25"/>
  <x:c r="K7998" i="25"/>
  <x:c r="L7998" i="25"/>
  <x:c r="M7998" i="25"/>
  <x:c r="N7998" i="25"/>
  <x:c r="P7998" i="25"/>
  <x:c r="Q7998" i="25"/>
  <x:c r="R7998" i="25"/>
  <x:c r="A7999" i="25"/>
  <x:c r="B7999" i="25"/>
  <x:c r="C7999" i="25"/>
  <x:c r="D7999" i="25"/>
  <x:c r="E7999" i="25"/>
  <x:c r="F7999" i="25"/>
  <x:c r="G7999" i="25"/>
  <x:c r="H7999" i="25"/>
  <x:c r="I7999" i="25"/>
  <x:c r="J7999" i="25"/>
  <x:c r="K7999" i="25"/>
  <x:c r="L7999" i="25"/>
  <x:c r="M7999" i="25"/>
  <x:c r="N7999" i="25"/>
  <x:c r="P7999" i="25"/>
  <x:c r="Q7999" i="25"/>
  <x:c r="R7999" i="25"/>
  <x:c r="A8000" i="25"/>
  <x:c r="B8000" i="25"/>
  <x:c r="C8000" i="25"/>
  <x:c r="D8000" i="25"/>
  <x:c r="E8000" i="25"/>
  <x:c r="F8000" i="25"/>
  <x:c r="G8000" i="25"/>
  <x:c r="H8000" i="25"/>
  <x:c r="I8000" i="25"/>
  <x:c r="J8000" i="25"/>
  <x:c r="K8000" i="25"/>
  <x:c r="L8000" i="25"/>
  <x:c r="M8000" i="25"/>
  <x:c r="N8000" i="25"/>
  <x:c r="P8000" i="25"/>
  <x:c r="Q8000" i="25"/>
  <x:c r="R8000" i="25"/>
  <x:c r="A8001" i="25"/>
  <x:c r="B8001" i="25"/>
  <x:c r="C8001" i="25"/>
  <x:c r="D8001" i="25"/>
  <x:c r="E8001" i="25"/>
  <x:c r="F8001" i="25"/>
  <x:c r="G8001" i="25"/>
  <x:c r="H8001" i="25"/>
  <x:c r="I8001" i="25"/>
  <x:c r="J8001" i="25"/>
  <x:c r="K8001" i="25"/>
  <x:c r="L8001" i="25"/>
  <x:c r="M8001" i="25"/>
  <x:c r="N8001" i="25"/>
  <x:c r="P8001" i="25"/>
  <x:c r="Q8001" i="25"/>
  <x:c r="R8001" i="25"/>
  <x:c r="A8002" i="25"/>
  <x:c r="B8002" i="25"/>
  <x:c r="C8002" i="25"/>
  <x:c r="D8002" i="25"/>
  <x:c r="E8002" i="25"/>
  <x:c r="F8002" i="25"/>
  <x:c r="G8002" i="25"/>
  <x:c r="H8002" i="25"/>
  <x:c r="I8002" i="25"/>
  <x:c r="J8002" i="25"/>
  <x:c r="K8002" i="25"/>
  <x:c r="L8002" i="25"/>
  <x:c r="M8002" i="25"/>
  <x:c r="N8002" i="25"/>
  <x:c r="P8002" i="25"/>
  <x:c r="Q8002" i="25"/>
  <x:c r="R8002" i="25"/>
  <x:c r="A8003" i="25"/>
  <x:c r="B8003" i="25"/>
  <x:c r="C8003" i="25"/>
  <x:c r="D8003" i="25"/>
  <x:c r="E8003" i="25"/>
  <x:c r="F8003" i="25"/>
  <x:c r="G8003" i="25"/>
  <x:c r="H8003" i="25"/>
  <x:c r="I8003" i="25"/>
  <x:c r="J8003" i="25"/>
  <x:c r="K8003" i="25"/>
  <x:c r="L8003" i="25"/>
  <x:c r="M8003" i="25"/>
  <x:c r="N8003" i="25"/>
  <x:c r="P8003" i="25"/>
  <x:c r="Q8003" i="25"/>
  <x:c r="R8003" i="25"/>
  <x:c r="A8004" i="25"/>
  <x:c r="B8004" i="25"/>
  <x:c r="C8004" i="25"/>
  <x:c r="D8004" i="25"/>
  <x:c r="E8004" i="25"/>
  <x:c r="F8004" i="25"/>
  <x:c r="G8004" i="25"/>
  <x:c r="H8004" i="25"/>
  <x:c r="I8004" i="25"/>
  <x:c r="J8004" i="25"/>
  <x:c r="K8004" i="25"/>
  <x:c r="L8004" i="25"/>
  <x:c r="M8004" i="25"/>
  <x:c r="N8004" i="25"/>
  <x:c r="P8004" i="25"/>
  <x:c r="Q8004" i="25"/>
  <x:c r="R8004" i="25"/>
  <x:c r="A8005" i="25"/>
  <x:c r="B8005" i="25"/>
  <x:c r="C8005" i="25"/>
  <x:c r="D8005" i="25"/>
  <x:c r="E8005" i="25"/>
  <x:c r="F8005" i="25"/>
  <x:c r="G8005" i="25"/>
  <x:c r="H8005" i="25"/>
  <x:c r="I8005" i="25"/>
  <x:c r="J8005" i="25"/>
  <x:c r="K8005" i="25"/>
  <x:c r="L8005" i="25"/>
  <x:c r="M8005" i="25"/>
  <x:c r="N8005" i="25"/>
  <x:c r="P8005" i="25"/>
  <x:c r="Q8005" i="25"/>
  <x:c r="R8005" i="25"/>
  <x:c r="A8006" i="25"/>
  <x:c r="B8006" i="25"/>
  <x:c r="C8006" i="25"/>
  <x:c r="D8006" i="25"/>
  <x:c r="E8006" i="25"/>
  <x:c r="F8006" i="25"/>
  <x:c r="G8006" i="25"/>
  <x:c r="H8006" i="25"/>
  <x:c r="I8006" i="25"/>
  <x:c r="J8006" i="25"/>
  <x:c r="K8006" i="25"/>
  <x:c r="L8006" i="25"/>
  <x:c r="M8006" i="25"/>
  <x:c r="N8006" i="25"/>
  <x:c r="P8006" i="25"/>
  <x:c r="Q8006" i="25"/>
  <x:c r="R8006" i="25"/>
  <x:c r="A8007" i="25"/>
  <x:c r="B8007" i="25"/>
  <x:c r="C8007" i="25"/>
  <x:c r="D8007" i="25"/>
  <x:c r="E8007" i="25"/>
  <x:c r="F8007" i="25"/>
  <x:c r="G8007" i="25"/>
  <x:c r="H8007" i="25"/>
  <x:c r="I8007" i="25"/>
  <x:c r="J8007" i="25"/>
  <x:c r="K8007" i="25"/>
  <x:c r="L8007" i="25"/>
  <x:c r="M8007" i="25"/>
  <x:c r="N8007" i="25"/>
  <x:c r="P8007" i="25"/>
  <x:c r="Q8007" i="25"/>
  <x:c r="R8007" i="25"/>
  <x:c r="A8008" i="25"/>
  <x:c r="B8008" i="25"/>
  <x:c r="C8008" i="25"/>
  <x:c r="D8008" i="25"/>
  <x:c r="E8008" i="25"/>
  <x:c r="F8008" i="25"/>
  <x:c r="G8008" i="25"/>
  <x:c r="H8008" i="25"/>
  <x:c r="I8008" i="25"/>
  <x:c r="J8008" i="25"/>
  <x:c r="K8008" i="25"/>
  <x:c r="L8008" i="25"/>
  <x:c r="M8008" i="25"/>
  <x:c r="N8008" i="25"/>
  <x:c r="P8008" i="25"/>
  <x:c r="Q8008" i="25"/>
  <x:c r="R8008" i="25"/>
  <x:c r="A8009" i="25"/>
  <x:c r="B8009" i="25"/>
  <x:c r="C8009" i="25"/>
  <x:c r="D8009" i="25"/>
  <x:c r="E8009" i="25"/>
  <x:c r="F8009" i="25"/>
  <x:c r="G8009" i="25"/>
  <x:c r="H8009" i="25"/>
  <x:c r="I8009" i="25"/>
  <x:c r="J8009" i="25"/>
  <x:c r="K8009" i="25"/>
  <x:c r="L8009" i="25"/>
  <x:c r="M8009" i="25"/>
  <x:c r="N8009" i="25"/>
  <x:c r="P8009" i="25"/>
  <x:c r="Q8009" i="25"/>
  <x:c r="R8009" i="25"/>
  <x:c r="A8010" i="25"/>
  <x:c r="B8010" i="25"/>
  <x:c r="C8010" i="25"/>
  <x:c r="D8010" i="25"/>
  <x:c r="E8010" i="25"/>
  <x:c r="F8010" i="25"/>
  <x:c r="G8010" i="25"/>
  <x:c r="H8010" i="25"/>
  <x:c r="I8010" i="25"/>
  <x:c r="J8010" i="25"/>
  <x:c r="K8010" i="25"/>
  <x:c r="L8010" i="25"/>
  <x:c r="M8010" i="25"/>
  <x:c r="N8010" i="25"/>
  <x:c r="P8010" i="25"/>
  <x:c r="Q8010" i="25"/>
  <x:c r="R8010" i="25"/>
  <x:c r="A8011" i="25"/>
  <x:c r="B8011" i="25"/>
  <x:c r="C8011" i="25"/>
  <x:c r="D8011" i="25"/>
  <x:c r="E8011" i="25"/>
  <x:c r="F8011" i="25"/>
  <x:c r="G8011" i="25"/>
  <x:c r="H8011" i="25"/>
  <x:c r="I8011" i="25"/>
  <x:c r="J8011" i="25"/>
  <x:c r="K8011" i="25"/>
  <x:c r="L8011" i="25"/>
  <x:c r="M8011" i="25"/>
  <x:c r="N8011" i="25"/>
  <x:c r="P8011" i="25"/>
  <x:c r="Q8011" i="25"/>
  <x:c r="R8011" i="25"/>
  <x:c r="A8012" i="25"/>
  <x:c r="B8012" i="25"/>
  <x:c r="C8012" i="25"/>
  <x:c r="D8012" i="25"/>
  <x:c r="E8012" i="25"/>
  <x:c r="F8012" i="25"/>
  <x:c r="G8012" i="25"/>
  <x:c r="H8012" i="25"/>
  <x:c r="I8012" i="25"/>
  <x:c r="J8012" i="25"/>
  <x:c r="K8012" i="25"/>
  <x:c r="L8012" i="25"/>
  <x:c r="M8012" i="25"/>
  <x:c r="N8012" i="25"/>
  <x:c r="P8012" i="25"/>
  <x:c r="Q8012" i="25"/>
  <x:c r="R8012" i="25"/>
  <x:c r="A8013" i="25"/>
  <x:c r="B8013" i="25"/>
  <x:c r="C8013" i="25"/>
  <x:c r="D8013" i="25"/>
  <x:c r="E8013" i="25"/>
  <x:c r="F8013" i="25"/>
  <x:c r="G8013" i="25"/>
  <x:c r="H8013" i="25"/>
  <x:c r="I8013" i="25"/>
  <x:c r="J8013" i="25"/>
  <x:c r="K8013" i="25"/>
  <x:c r="L8013" i="25"/>
  <x:c r="M8013" i="25"/>
  <x:c r="N8013" i="25"/>
  <x:c r="P8013" i="25"/>
  <x:c r="Q8013" i="25"/>
  <x:c r="R8013" i="25"/>
  <x:c r="A8014" i="25"/>
  <x:c r="B8014" i="25"/>
  <x:c r="C8014" i="25"/>
  <x:c r="D8014" i="25"/>
  <x:c r="E8014" i="25"/>
  <x:c r="F8014" i="25"/>
  <x:c r="G8014" i="25"/>
  <x:c r="H8014" i="25"/>
  <x:c r="I8014" i="25"/>
  <x:c r="J8014" i="25"/>
  <x:c r="K8014" i="25"/>
  <x:c r="L8014" i="25"/>
  <x:c r="M8014" i="25"/>
  <x:c r="N8014" i="25"/>
  <x:c r="P8014" i="25"/>
  <x:c r="Q8014" i="25"/>
  <x:c r="R8014" i="25"/>
  <x:c r="A8015" i="25"/>
  <x:c r="B8015" i="25"/>
  <x:c r="C8015" i="25"/>
  <x:c r="D8015" i="25"/>
  <x:c r="E8015" i="25"/>
  <x:c r="F8015" i="25"/>
  <x:c r="G8015" i="25"/>
  <x:c r="H8015" i="25"/>
  <x:c r="I8015" i="25"/>
  <x:c r="J8015" i="25"/>
  <x:c r="K8015" i="25"/>
  <x:c r="L8015" i="25"/>
  <x:c r="M8015" i="25"/>
  <x:c r="N8015" i="25"/>
  <x:c r="P8015" i="25"/>
  <x:c r="Q8015" i="25"/>
  <x:c r="R8015" i="25"/>
  <x:c r="A8016" i="25"/>
  <x:c r="B8016" i="25"/>
  <x:c r="C8016" i="25"/>
  <x:c r="D8016" i="25"/>
  <x:c r="E8016" i="25"/>
  <x:c r="F8016" i="25"/>
  <x:c r="G8016" i="25"/>
  <x:c r="H8016" i="25"/>
  <x:c r="I8016" i="25"/>
  <x:c r="J8016" i="25"/>
  <x:c r="K8016" i="25"/>
  <x:c r="L8016" i="25"/>
  <x:c r="M8016" i="25"/>
  <x:c r="N8016" i="25"/>
  <x:c r="P8016" i="25"/>
  <x:c r="Q8016" i="25"/>
  <x:c r="R8016" i="25"/>
  <x:c r="A8017" i="25"/>
  <x:c r="B8017" i="25"/>
  <x:c r="C8017" i="25"/>
  <x:c r="D8017" i="25"/>
  <x:c r="E8017" i="25"/>
  <x:c r="F8017" i="25"/>
  <x:c r="G8017" i="25"/>
  <x:c r="H8017" i="25"/>
  <x:c r="I8017" i="25"/>
  <x:c r="J8017" i="25"/>
  <x:c r="K8017" i="25"/>
  <x:c r="L8017" i="25"/>
  <x:c r="M8017" i="25"/>
  <x:c r="N8017" i="25"/>
  <x:c r="P8017" i="25"/>
  <x:c r="Q8017" i="25"/>
  <x:c r="R8017" i="25"/>
  <x:c r="A8018" i="25"/>
  <x:c r="B8018" i="25"/>
  <x:c r="C8018" i="25"/>
  <x:c r="D8018" i="25"/>
  <x:c r="E8018" i="25"/>
  <x:c r="F8018" i="25"/>
  <x:c r="G8018" i="25"/>
  <x:c r="H8018" i="25"/>
  <x:c r="I8018" i="25"/>
  <x:c r="J8018" i="25"/>
  <x:c r="K8018" i="25"/>
  <x:c r="L8018" i="25"/>
  <x:c r="M8018" i="25"/>
  <x:c r="N8018" i="25"/>
  <x:c r="P8018" i="25"/>
  <x:c r="Q8018" i="25"/>
  <x:c r="R8018" i="25"/>
  <x:c r="A8019" i="25"/>
  <x:c r="B8019" i="25"/>
  <x:c r="C8019" i="25"/>
  <x:c r="D8019" i="25"/>
  <x:c r="E8019" i="25"/>
  <x:c r="F8019" i="25"/>
  <x:c r="G8019" i="25"/>
  <x:c r="H8019" i="25"/>
  <x:c r="I8019" i="25"/>
  <x:c r="J8019" i="25"/>
  <x:c r="K8019" i="25"/>
  <x:c r="L8019" i="25"/>
  <x:c r="M8019" i="25"/>
  <x:c r="N8019" i="25"/>
  <x:c r="P8019" i="25"/>
  <x:c r="Q8019" i="25"/>
  <x:c r="R8019" i="25"/>
  <x:c r="A8020" i="25"/>
  <x:c r="B8020" i="25"/>
  <x:c r="C8020" i="25"/>
  <x:c r="D8020" i="25"/>
  <x:c r="E8020" i="25"/>
  <x:c r="F8020" i="25"/>
  <x:c r="G8020" i="25"/>
  <x:c r="H8020" i="25"/>
  <x:c r="I8020" i="25"/>
  <x:c r="J8020" i="25"/>
  <x:c r="K8020" i="25"/>
  <x:c r="L8020" i="25"/>
  <x:c r="M8020" i="25"/>
  <x:c r="N8020" i="25"/>
  <x:c r="P8020" i="25"/>
  <x:c r="Q8020" i="25"/>
  <x:c r="R8020" i="25"/>
  <x:c r="A8021" i="25"/>
  <x:c r="B8021" i="25"/>
  <x:c r="C8021" i="25"/>
  <x:c r="D8021" i="25"/>
  <x:c r="E8021" i="25"/>
  <x:c r="F8021" i="25"/>
  <x:c r="G8021" i="25"/>
  <x:c r="H8021" i="25"/>
  <x:c r="I8021" i="25"/>
  <x:c r="J8021" i="25"/>
  <x:c r="K8021" i="25"/>
  <x:c r="L8021" i="25"/>
  <x:c r="M8021" i="25"/>
  <x:c r="N8021" i="25"/>
  <x:c r="P8021" i="25"/>
  <x:c r="Q8021" i="25"/>
  <x:c r="R8021" i="25"/>
  <x:c r="A8022" i="25"/>
  <x:c r="B8022" i="25"/>
  <x:c r="C8022" i="25"/>
  <x:c r="D8022" i="25"/>
  <x:c r="E8022" i="25"/>
  <x:c r="F8022" i="25"/>
  <x:c r="G8022" i="25"/>
  <x:c r="H8022" i="25"/>
  <x:c r="I8022" i="25"/>
  <x:c r="J8022" i="25"/>
  <x:c r="K8022" i="25"/>
  <x:c r="L8022" i="25"/>
  <x:c r="M8022" i="25"/>
  <x:c r="N8022" i="25"/>
  <x:c r="P8022" i="25"/>
  <x:c r="Q8022" i="25"/>
  <x:c r="R8022" i="25"/>
  <x:c r="A8023" i="25"/>
  <x:c r="B8023" i="25"/>
  <x:c r="C8023" i="25"/>
  <x:c r="D8023" i="25"/>
  <x:c r="E8023" i="25"/>
  <x:c r="F8023" i="25"/>
  <x:c r="G8023" i="25"/>
  <x:c r="H8023" i="25"/>
  <x:c r="I8023" i="25"/>
  <x:c r="J8023" i="25"/>
  <x:c r="K8023" i="25"/>
  <x:c r="L8023" i="25"/>
  <x:c r="M8023" i="25"/>
  <x:c r="N8023" i="25"/>
  <x:c r="P8023" i="25"/>
  <x:c r="Q8023" i="25"/>
  <x:c r="R8023" i="25"/>
  <x:c r="A8024" i="25"/>
  <x:c r="B8024" i="25"/>
  <x:c r="C8024" i="25"/>
  <x:c r="D8024" i="25"/>
  <x:c r="E8024" i="25"/>
  <x:c r="F8024" i="25"/>
  <x:c r="G8024" i="25"/>
  <x:c r="H8024" i="25"/>
  <x:c r="I8024" i="25"/>
  <x:c r="J8024" i="25"/>
  <x:c r="K8024" i="25"/>
  <x:c r="L8024" i="25"/>
  <x:c r="M8024" i="25"/>
  <x:c r="N8024" i="25"/>
  <x:c r="P8024" i="25"/>
  <x:c r="Q8024" i="25"/>
  <x:c r="R8024" i="25"/>
  <x:c r="A8025" i="25"/>
  <x:c r="B8025" i="25"/>
  <x:c r="C8025" i="25"/>
  <x:c r="D8025" i="25"/>
  <x:c r="E8025" i="25"/>
  <x:c r="F8025" i="25"/>
  <x:c r="G8025" i="25"/>
  <x:c r="H8025" i="25"/>
  <x:c r="I8025" i="25"/>
  <x:c r="J8025" i="25"/>
  <x:c r="K8025" i="25"/>
  <x:c r="L8025" i="25"/>
  <x:c r="M8025" i="25"/>
  <x:c r="N8025" i="25"/>
  <x:c r="P8025" i="25"/>
  <x:c r="Q8025" i="25"/>
  <x:c r="R8025" i="25"/>
  <x:c r="A8026" i="25"/>
  <x:c r="B8026" i="25"/>
  <x:c r="C8026" i="25"/>
  <x:c r="D8026" i="25"/>
  <x:c r="E8026" i="25"/>
  <x:c r="F8026" i="25"/>
  <x:c r="G8026" i="25"/>
  <x:c r="H8026" i="25"/>
  <x:c r="I8026" i="25"/>
  <x:c r="J8026" i="25"/>
  <x:c r="K8026" i="25"/>
  <x:c r="L8026" i="25"/>
  <x:c r="M8026" i="25"/>
  <x:c r="N8026" i="25"/>
  <x:c r="P8026" i="25"/>
  <x:c r="Q8026" i="25"/>
  <x:c r="R8026" i="25"/>
  <x:c r="A8027" i="25"/>
  <x:c r="B8027" i="25"/>
  <x:c r="C8027" i="25"/>
  <x:c r="D8027" i="25"/>
  <x:c r="E8027" i="25"/>
  <x:c r="F8027" i="25"/>
  <x:c r="G8027" i="25"/>
  <x:c r="H8027" i="25"/>
  <x:c r="I8027" i="25"/>
  <x:c r="J8027" i="25"/>
  <x:c r="K8027" i="25"/>
  <x:c r="L8027" i="25"/>
  <x:c r="M8027" i="25"/>
  <x:c r="N8027" i="25"/>
  <x:c r="P8027" i="25"/>
  <x:c r="Q8027" i="25"/>
  <x:c r="R8027" i="25"/>
  <x:c r="A8028" i="25"/>
  <x:c r="B8028" i="25"/>
  <x:c r="C8028" i="25"/>
  <x:c r="D8028" i="25"/>
  <x:c r="E8028" i="25"/>
  <x:c r="F8028" i="25"/>
  <x:c r="G8028" i="25"/>
  <x:c r="H8028" i="25"/>
  <x:c r="I8028" i="25"/>
  <x:c r="J8028" i="25"/>
  <x:c r="K8028" i="25"/>
  <x:c r="L8028" i="25"/>
  <x:c r="M8028" i="25"/>
  <x:c r="N8028" i="25"/>
  <x:c r="P8028" i="25"/>
  <x:c r="Q8028" i="25"/>
  <x:c r="R8028" i="25"/>
  <x:c r="A8029" i="25"/>
  <x:c r="B8029" i="25"/>
  <x:c r="C8029" i="25"/>
  <x:c r="D8029" i="25"/>
  <x:c r="E8029" i="25"/>
  <x:c r="F8029" i="25"/>
  <x:c r="G8029" i="25"/>
  <x:c r="H8029" i="25"/>
  <x:c r="I8029" i="25"/>
  <x:c r="J8029" i="25"/>
  <x:c r="K8029" i="25"/>
  <x:c r="L8029" i="25"/>
  <x:c r="M8029" i="25"/>
  <x:c r="N8029" i="25"/>
  <x:c r="P8029" i="25"/>
  <x:c r="Q8029" i="25"/>
  <x:c r="R8029" i="25"/>
  <x:c r="A8030" i="25"/>
  <x:c r="B8030" i="25"/>
  <x:c r="C8030" i="25"/>
  <x:c r="D8030" i="25"/>
  <x:c r="E8030" i="25"/>
  <x:c r="F8030" i="25"/>
  <x:c r="G8030" i="25"/>
  <x:c r="H8030" i="25"/>
  <x:c r="I8030" i="25"/>
  <x:c r="J8030" i="25"/>
  <x:c r="K8030" i="25"/>
  <x:c r="L8030" i="25"/>
  <x:c r="M8030" i="25"/>
  <x:c r="N8030" i="25"/>
  <x:c r="P8030" i="25"/>
  <x:c r="Q8030" i="25"/>
  <x:c r="R8030" i="25"/>
  <x:c r="A8031" i="25"/>
  <x:c r="B8031" i="25"/>
  <x:c r="C8031" i="25"/>
  <x:c r="D8031" i="25"/>
  <x:c r="E8031" i="25"/>
  <x:c r="F8031" i="25"/>
  <x:c r="G8031" i="25"/>
  <x:c r="H8031" i="25"/>
  <x:c r="I8031" i="25"/>
  <x:c r="J8031" i="25"/>
  <x:c r="K8031" i="25"/>
  <x:c r="L8031" i="25"/>
  <x:c r="M8031" i="25"/>
  <x:c r="N8031" i="25"/>
  <x:c r="P8031" i="25"/>
  <x:c r="Q8031" i="25"/>
  <x:c r="R8031" i="25"/>
  <x:c r="A8032" i="25"/>
  <x:c r="B8032" i="25"/>
  <x:c r="C8032" i="25"/>
  <x:c r="D8032" i="25"/>
  <x:c r="E8032" i="25"/>
  <x:c r="F8032" i="25"/>
  <x:c r="G8032" i="25"/>
  <x:c r="H8032" i="25"/>
  <x:c r="I8032" i="25"/>
  <x:c r="J8032" i="25"/>
  <x:c r="K8032" i="25"/>
  <x:c r="L8032" i="25"/>
  <x:c r="M8032" i="25"/>
  <x:c r="N8032" i="25"/>
  <x:c r="P8032" i="25"/>
  <x:c r="Q8032" i="25"/>
  <x:c r="R8032" i="25"/>
  <x:c r="A8033" i="25"/>
  <x:c r="B8033" i="25"/>
  <x:c r="C8033" i="25"/>
  <x:c r="D8033" i="25"/>
  <x:c r="E8033" i="25"/>
  <x:c r="F8033" i="25"/>
  <x:c r="G8033" i="25"/>
  <x:c r="H8033" i="25"/>
  <x:c r="I8033" i="25"/>
  <x:c r="J8033" i="25"/>
  <x:c r="K8033" i="25"/>
  <x:c r="L8033" i="25"/>
  <x:c r="M8033" i="25"/>
  <x:c r="N8033" i="25"/>
  <x:c r="P8033" i="25"/>
  <x:c r="Q8033" i="25"/>
  <x:c r="R8033" i="25"/>
  <x:c r="A8034" i="25"/>
  <x:c r="B8034" i="25"/>
  <x:c r="C8034" i="25"/>
  <x:c r="D8034" i="25"/>
  <x:c r="E8034" i="25"/>
  <x:c r="F8034" i="25"/>
  <x:c r="G8034" i="25"/>
  <x:c r="H8034" i="25"/>
  <x:c r="I8034" i="25"/>
  <x:c r="J8034" i="25"/>
  <x:c r="K8034" i="25"/>
  <x:c r="L8034" i="25"/>
  <x:c r="M8034" i="25"/>
  <x:c r="N8034" i="25"/>
  <x:c r="P8034" i="25"/>
  <x:c r="Q8034" i="25"/>
  <x:c r="R8034" i="25"/>
  <x:c r="A8035" i="25"/>
  <x:c r="B8035" i="25"/>
  <x:c r="C8035" i="25"/>
  <x:c r="D8035" i="25"/>
  <x:c r="E8035" i="25"/>
  <x:c r="F8035" i="25"/>
  <x:c r="G8035" i="25"/>
  <x:c r="H8035" i="25"/>
  <x:c r="I8035" i="25"/>
  <x:c r="J8035" i="25"/>
  <x:c r="K8035" i="25"/>
  <x:c r="L8035" i="25"/>
  <x:c r="M8035" i="25"/>
  <x:c r="N8035" i="25"/>
  <x:c r="P8035" i="25"/>
  <x:c r="Q8035" i="25"/>
  <x:c r="R8035" i="25"/>
  <x:c r="A8036" i="25"/>
  <x:c r="B8036" i="25"/>
  <x:c r="C8036" i="25"/>
  <x:c r="D8036" i="25"/>
  <x:c r="E8036" i="25"/>
  <x:c r="F8036" i="25"/>
  <x:c r="G8036" i="25"/>
  <x:c r="H8036" i="25"/>
  <x:c r="I8036" i="25"/>
  <x:c r="J8036" i="25"/>
  <x:c r="K8036" i="25"/>
  <x:c r="L8036" i="25"/>
  <x:c r="M8036" i="25"/>
  <x:c r="N8036" i="25"/>
  <x:c r="P8036" i="25"/>
  <x:c r="Q8036" i="25"/>
  <x:c r="R8036" i="25"/>
  <x:c r="A8037" i="25"/>
  <x:c r="B8037" i="25"/>
  <x:c r="C8037" i="25"/>
  <x:c r="D8037" i="25"/>
  <x:c r="E8037" i="25"/>
  <x:c r="F8037" i="25"/>
  <x:c r="G8037" i="25"/>
  <x:c r="H8037" i="25"/>
  <x:c r="I8037" i="25"/>
  <x:c r="J8037" i="25"/>
  <x:c r="K8037" i="25"/>
  <x:c r="L8037" i="25"/>
  <x:c r="M8037" i="25"/>
  <x:c r="N8037" i="25"/>
  <x:c r="P8037" i="25"/>
  <x:c r="Q8037" i="25"/>
  <x:c r="R8037" i="25"/>
  <x:c r="A8038" i="25"/>
  <x:c r="B8038" i="25"/>
  <x:c r="C8038" i="25"/>
  <x:c r="D8038" i="25"/>
  <x:c r="E8038" i="25"/>
  <x:c r="F8038" i="25"/>
  <x:c r="G8038" i="25"/>
  <x:c r="H8038" i="25"/>
  <x:c r="I8038" i="25"/>
  <x:c r="J8038" i="25"/>
  <x:c r="K8038" i="25"/>
  <x:c r="L8038" i="25"/>
  <x:c r="M8038" i="25"/>
  <x:c r="N8038" i="25"/>
  <x:c r="P8038" i="25"/>
  <x:c r="Q8038" i="25"/>
  <x:c r="R8038" i="25"/>
  <x:c r="A8039" i="25"/>
  <x:c r="B8039" i="25"/>
  <x:c r="C8039" i="25"/>
  <x:c r="D8039" i="25"/>
  <x:c r="E8039" i="25"/>
  <x:c r="F8039" i="25"/>
  <x:c r="G8039" i="25"/>
  <x:c r="H8039" i="25"/>
  <x:c r="I8039" i="25"/>
  <x:c r="J8039" i="25"/>
  <x:c r="K8039" i="25"/>
  <x:c r="L8039" i="25"/>
  <x:c r="M8039" i="25"/>
  <x:c r="N8039" i="25"/>
  <x:c r="P8039" i="25"/>
  <x:c r="Q8039" i="25"/>
  <x:c r="R8039" i="25"/>
  <x:c r="A8040" i="25"/>
  <x:c r="B8040" i="25"/>
  <x:c r="C8040" i="25"/>
  <x:c r="D8040" i="25"/>
  <x:c r="E8040" i="25"/>
  <x:c r="F8040" i="25"/>
  <x:c r="G8040" i="25"/>
  <x:c r="H8040" i="25"/>
  <x:c r="I8040" i="25"/>
  <x:c r="J8040" i="25"/>
  <x:c r="K8040" i="25"/>
  <x:c r="L8040" i="25"/>
  <x:c r="M8040" i="25"/>
  <x:c r="N8040" i="25"/>
  <x:c r="P8040" i="25"/>
  <x:c r="Q8040" i="25"/>
  <x:c r="R8040" i="25"/>
  <x:c r="A8041" i="25"/>
  <x:c r="B8041" i="25"/>
  <x:c r="C8041" i="25"/>
  <x:c r="D8041" i="25"/>
  <x:c r="E8041" i="25"/>
  <x:c r="F8041" i="25"/>
  <x:c r="G8041" i="25"/>
  <x:c r="H8041" i="25"/>
  <x:c r="I8041" i="25"/>
  <x:c r="J8041" i="25"/>
  <x:c r="K8041" i="25"/>
  <x:c r="L8041" i="25"/>
  <x:c r="M8041" i="25"/>
  <x:c r="N8041" i="25"/>
  <x:c r="P8041" i="25"/>
  <x:c r="Q8041" i="25"/>
  <x:c r="R8041" i="25"/>
  <x:c r="A8042" i="25"/>
  <x:c r="B8042" i="25"/>
  <x:c r="C8042" i="25"/>
  <x:c r="D8042" i="25"/>
  <x:c r="E8042" i="25"/>
  <x:c r="F8042" i="25"/>
  <x:c r="G8042" i="25"/>
  <x:c r="H8042" i="25"/>
  <x:c r="I8042" i="25"/>
  <x:c r="J8042" i="25"/>
  <x:c r="K8042" i="25"/>
  <x:c r="L8042" i="25"/>
  <x:c r="M8042" i="25"/>
  <x:c r="N8042" i="25"/>
  <x:c r="P8042" i="25"/>
  <x:c r="Q8042" i="25"/>
  <x:c r="R8042" i="25"/>
  <x:c r="A8043" i="25"/>
  <x:c r="B8043" i="25"/>
  <x:c r="C8043" i="25"/>
  <x:c r="D8043" i="25"/>
  <x:c r="E8043" i="25"/>
  <x:c r="F8043" i="25"/>
  <x:c r="G8043" i="25"/>
  <x:c r="H8043" i="25"/>
  <x:c r="I8043" i="25"/>
  <x:c r="J8043" i="25"/>
  <x:c r="K8043" i="25"/>
  <x:c r="L8043" i="25"/>
  <x:c r="M8043" i="25"/>
  <x:c r="N8043" i="25"/>
  <x:c r="P8043" i="25"/>
  <x:c r="Q8043" i="25"/>
  <x:c r="R8043" i="25"/>
  <x:c r="A8044" i="25"/>
  <x:c r="B8044" i="25"/>
  <x:c r="C8044" i="25"/>
  <x:c r="D8044" i="25"/>
  <x:c r="E8044" i="25"/>
  <x:c r="F8044" i="25"/>
  <x:c r="G8044" i="25"/>
  <x:c r="H8044" i="25"/>
  <x:c r="I8044" i="25"/>
  <x:c r="J8044" i="25"/>
  <x:c r="K8044" i="25"/>
  <x:c r="L8044" i="25"/>
  <x:c r="M8044" i="25"/>
  <x:c r="N8044" i="25"/>
  <x:c r="P8044" i="25"/>
  <x:c r="Q8044" i="25"/>
  <x:c r="R8044" i="25"/>
  <x:c r="A8045" i="25"/>
  <x:c r="B8045" i="25"/>
  <x:c r="C8045" i="25"/>
  <x:c r="D8045" i="25"/>
  <x:c r="E8045" i="25"/>
  <x:c r="F8045" i="25"/>
  <x:c r="G8045" i="25"/>
  <x:c r="H8045" i="25"/>
  <x:c r="I8045" i="25"/>
  <x:c r="J8045" i="25"/>
  <x:c r="K8045" i="25"/>
  <x:c r="L8045" i="25"/>
  <x:c r="M8045" i="25"/>
  <x:c r="N8045" i="25"/>
  <x:c r="P8045" i="25"/>
  <x:c r="Q8045" i="25"/>
  <x:c r="R8045" i="25"/>
  <x:c r="A8046" i="25"/>
  <x:c r="B8046" i="25"/>
  <x:c r="C8046" i="25"/>
  <x:c r="D8046" i="25"/>
  <x:c r="E8046" i="25"/>
  <x:c r="F8046" i="25"/>
  <x:c r="G8046" i="25"/>
  <x:c r="H8046" i="25"/>
  <x:c r="I8046" i="25"/>
  <x:c r="J8046" i="25"/>
  <x:c r="K8046" i="25"/>
  <x:c r="L8046" i="25"/>
  <x:c r="M8046" i="25"/>
  <x:c r="N8046" i="25"/>
  <x:c r="P8046" i="25"/>
  <x:c r="Q8046" i="25"/>
  <x:c r="R8046" i="25"/>
  <x:c r="A8047" i="25"/>
  <x:c r="B8047" i="25"/>
  <x:c r="C8047" i="25"/>
  <x:c r="D8047" i="25"/>
  <x:c r="E8047" i="25"/>
  <x:c r="F8047" i="25"/>
  <x:c r="G8047" i="25"/>
  <x:c r="H8047" i="25"/>
  <x:c r="I8047" i="25"/>
  <x:c r="J8047" i="25"/>
  <x:c r="K8047" i="25"/>
  <x:c r="L8047" i="25"/>
  <x:c r="M8047" i="25"/>
  <x:c r="N8047" i="25"/>
  <x:c r="P8047" i="25"/>
  <x:c r="Q8047" i="25"/>
  <x:c r="R8047" i="25"/>
  <x:c r="A8048" i="25"/>
  <x:c r="B8048" i="25"/>
  <x:c r="C8048" i="25"/>
  <x:c r="D8048" i="25"/>
  <x:c r="E8048" i="25"/>
  <x:c r="F8048" i="25"/>
  <x:c r="G8048" i="25"/>
  <x:c r="H8048" i="25"/>
  <x:c r="I8048" i="25"/>
  <x:c r="J8048" i="25"/>
  <x:c r="K8048" i="25"/>
  <x:c r="L8048" i="25"/>
  <x:c r="M8048" i="25"/>
  <x:c r="N8048" i="25"/>
  <x:c r="P8048" i="25"/>
  <x:c r="Q8048" i="25"/>
  <x:c r="R8048" i="25"/>
  <x:c r="A8049" i="25"/>
  <x:c r="B8049" i="25"/>
  <x:c r="C8049" i="25"/>
  <x:c r="D8049" i="25"/>
  <x:c r="E8049" i="25"/>
  <x:c r="F8049" i="25"/>
  <x:c r="G8049" i="25"/>
  <x:c r="H8049" i="25"/>
  <x:c r="I8049" i="25"/>
  <x:c r="J8049" i="25"/>
  <x:c r="K8049" i="25"/>
  <x:c r="L8049" i="25"/>
  <x:c r="M8049" i="25"/>
  <x:c r="N8049" i="25"/>
  <x:c r="P8049" i="25"/>
  <x:c r="Q8049" i="25"/>
  <x:c r="R8049" i="25"/>
  <x:c r="A8050" i="25"/>
  <x:c r="B8050" i="25"/>
  <x:c r="C8050" i="25"/>
  <x:c r="D8050" i="25"/>
  <x:c r="E8050" i="25"/>
  <x:c r="F8050" i="25"/>
  <x:c r="G8050" i="25"/>
  <x:c r="H8050" i="25"/>
  <x:c r="I8050" i="25"/>
  <x:c r="J8050" i="25"/>
  <x:c r="K8050" i="25"/>
  <x:c r="L8050" i="25"/>
  <x:c r="M8050" i="25"/>
  <x:c r="N8050" i="25"/>
  <x:c r="P8050" i="25"/>
  <x:c r="Q8050" i="25"/>
  <x:c r="R8050" i="25"/>
  <x:c r="A8051" i="25"/>
  <x:c r="B8051" i="25"/>
  <x:c r="C8051" i="25"/>
  <x:c r="D8051" i="25"/>
  <x:c r="E8051" i="25"/>
  <x:c r="F8051" i="25"/>
  <x:c r="G8051" i="25"/>
  <x:c r="H8051" i="25"/>
  <x:c r="I8051" i="25"/>
  <x:c r="J8051" i="25"/>
  <x:c r="K8051" i="25"/>
  <x:c r="L8051" i="25"/>
  <x:c r="M8051" i="25"/>
  <x:c r="N8051" i="25"/>
  <x:c r="P8051" i="25"/>
  <x:c r="Q8051" i="25"/>
  <x:c r="R8051" i="25"/>
  <x:c r="A8052" i="25"/>
  <x:c r="B8052" i="25"/>
  <x:c r="C8052" i="25"/>
  <x:c r="D8052" i="25"/>
  <x:c r="E8052" i="25"/>
  <x:c r="F8052" i="25"/>
  <x:c r="G8052" i="25"/>
  <x:c r="H8052" i="25"/>
  <x:c r="I8052" i="25"/>
  <x:c r="J8052" i="25"/>
  <x:c r="K8052" i="25"/>
  <x:c r="L8052" i="25"/>
  <x:c r="M8052" i="25"/>
  <x:c r="N8052" i="25"/>
  <x:c r="P8052" i="25"/>
  <x:c r="Q8052" i="25"/>
  <x:c r="R8052" i="25"/>
  <x:c r="A8053" i="25"/>
  <x:c r="B8053" i="25"/>
  <x:c r="C8053" i="25"/>
  <x:c r="D8053" i="25"/>
  <x:c r="E8053" i="25"/>
  <x:c r="F8053" i="25"/>
  <x:c r="G8053" i="25"/>
  <x:c r="H8053" i="25"/>
  <x:c r="I8053" i="25"/>
  <x:c r="J8053" i="25"/>
  <x:c r="K8053" i="25"/>
  <x:c r="L8053" i="25"/>
  <x:c r="M8053" i="25"/>
  <x:c r="N8053" i="25"/>
  <x:c r="P8053" i="25"/>
  <x:c r="Q8053" i="25"/>
  <x:c r="R8053" i="25"/>
  <x:c r="A8054" i="25"/>
  <x:c r="B8054" i="25"/>
  <x:c r="C8054" i="25"/>
  <x:c r="D8054" i="25"/>
  <x:c r="E8054" i="25"/>
  <x:c r="F8054" i="25"/>
  <x:c r="G8054" i="25"/>
  <x:c r="H8054" i="25"/>
  <x:c r="I8054" i="25"/>
  <x:c r="J8054" i="25"/>
  <x:c r="K8054" i="25"/>
  <x:c r="L8054" i="25"/>
  <x:c r="M8054" i="25"/>
  <x:c r="N8054" i="25"/>
  <x:c r="P8054" i="25"/>
  <x:c r="Q8054" i="25"/>
  <x:c r="R8054" i="25"/>
  <x:c r="A8055" i="25"/>
  <x:c r="B8055" i="25"/>
  <x:c r="C8055" i="25"/>
  <x:c r="D8055" i="25"/>
  <x:c r="E8055" i="25"/>
  <x:c r="F8055" i="25"/>
  <x:c r="G8055" i="25"/>
  <x:c r="H8055" i="25"/>
  <x:c r="I8055" i="25"/>
  <x:c r="J8055" i="25"/>
  <x:c r="K8055" i="25"/>
  <x:c r="L8055" i="25"/>
  <x:c r="M8055" i="25"/>
  <x:c r="N8055" i="25"/>
  <x:c r="P8055" i="25"/>
  <x:c r="Q8055" i="25"/>
  <x:c r="R8055" i="25"/>
  <x:c r="A8056" i="25"/>
  <x:c r="B8056" i="25"/>
  <x:c r="C8056" i="25"/>
  <x:c r="D8056" i="25"/>
  <x:c r="E8056" i="25"/>
  <x:c r="F8056" i="25"/>
  <x:c r="G8056" i="25"/>
  <x:c r="H8056" i="25"/>
  <x:c r="I8056" i="25"/>
  <x:c r="J8056" i="25"/>
  <x:c r="K8056" i="25"/>
  <x:c r="L8056" i="25"/>
  <x:c r="M8056" i="25"/>
  <x:c r="N8056" i="25"/>
  <x:c r="P8056" i="25"/>
  <x:c r="Q8056" i="25"/>
  <x:c r="R8056" i="25"/>
  <x:c r="A8057" i="25"/>
  <x:c r="B8057" i="25"/>
  <x:c r="C8057" i="25"/>
  <x:c r="D8057" i="25"/>
  <x:c r="E8057" i="25"/>
  <x:c r="F8057" i="25"/>
  <x:c r="G8057" i="25"/>
  <x:c r="H8057" i="25"/>
  <x:c r="I8057" i="25"/>
  <x:c r="J8057" i="25"/>
  <x:c r="K8057" i="25"/>
  <x:c r="L8057" i="25"/>
  <x:c r="M8057" i="25"/>
  <x:c r="N8057" i="25"/>
  <x:c r="P8057" i="25"/>
  <x:c r="Q8057" i="25"/>
  <x:c r="R8057" i="25"/>
  <x:c r="A8058" i="25"/>
  <x:c r="B8058" i="25"/>
  <x:c r="C8058" i="25"/>
  <x:c r="D8058" i="25"/>
  <x:c r="E8058" i="25"/>
  <x:c r="F8058" i="25"/>
  <x:c r="G8058" i="25"/>
  <x:c r="H8058" i="25"/>
  <x:c r="I8058" i="25"/>
  <x:c r="J8058" i="25"/>
  <x:c r="K8058" i="25"/>
  <x:c r="L8058" i="25"/>
  <x:c r="M8058" i="25"/>
  <x:c r="N8058" i="25"/>
  <x:c r="P8058" i="25"/>
  <x:c r="Q8058" i="25"/>
  <x:c r="R8058" i="25"/>
  <x:c r="A8059" i="25"/>
  <x:c r="B8059" i="25"/>
  <x:c r="C8059" i="25"/>
  <x:c r="D8059" i="25"/>
  <x:c r="E8059" i="25"/>
  <x:c r="F8059" i="25"/>
  <x:c r="G8059" i="25"/>
  <x:c r="H8059" i="25"/>
  <x:c r="I8059" i="25"/>
  <x:c r="J8059" i="25"/>
  <x:c r="K8059" i="25"/>
  <x:c r="L8059" i="25"/>
  <x:c r="M8059" i="25"/>
  <x:c r="N8059" i="25"/>
  <x:c r="P8059" i="25"/>
  <x:c r="Q8059" i="25"/>
  <x:c r="R8059" i="25"/>
  <x:c r="A8060" i="25"/>
  <x:c r="B8060" i="25"/>
  <x:c r="C8060" i="25"/>
  <x:c r="D8060" i="25"/>
  <x:c r="E8060" i="25"/>
  <x:c r="F8060" i="25"/>
  <x:c r="G8060" i="25"/>
  <x:c r="H8060" i="25"/>
  <x:c r="I8060" i="25"/>
  <x:c r="J8060" i="25"/>
  <x:c r="K8060" i="25"/>
  <x:c r="L8060" i="25"/>
  <x:c r="M8060" i="25"/>
  <x:c r="N8060" i="25"/>
  <x:c r="P8060" i="25"/>
  <x:c r="Q8060" i="25"/>
  <x:c r="R8060" i="25"/>
  <x:c r="A8061" i="25"/>
  <x:c r="B8061" i="25"/>
  <x:c r="C8061" i="25"/>
  <x:c r="D8061" i="25"/>
  <x:c r="E8061" i="25"/>
  <x:c r="F8061" i="25"/>
  <x:c r="G8061" i="25"/>
  <x:c r="H8061" i="25"/>
  <x:c r="I8061" i="25"/>
  <x:c r="J8061" i="25"/>
  <x:c r="K8061" i="25"/>
  <x:c r="L8061" i="25"/>
  <x:c r="M8061" i="25"/>
  <x:c r="N8061" i="25"/>
  <x:c r="P8061" i="25"/>
  <x:c r="Q8061" i="25"/>
  <x:c r="R8061" i="25"/>
  <x:c r="A8062" i="25"/>
  <x:c r="B8062" i="25"/>
  <x:c r="C8062" i="25"/>
  <x:c r="D8062" i="25"/>
  <x:c r="E8062" i="25"/>
  <x:c r="F8062" i="25"/>
  <x:c r="G8062" i="25"/>
  <x:c r="H8062" i="25"/>
  <x:c r="I8062" i="25"/>
  <x:c r="J8062" i="25"/>
  <x:c r="K8062" i="25"/>
  <x:c r="L8062" i="25"/>
  <x:c r="M8062" i="25"/>
  <x:c r="N8062" i="25"/>
  <x:c r="P8062" i="25"/>
  <x:c r="Q8062" i="25"/>
  <x:c r="R8062" i="25"/>
  <x:c r="A8063" i="25"/>
  <x:c r="B8063" i="25"/>
  <x:c r="C8063" i="25"/>
  <x:c r="D8063" i="25"/>
  <x:c r="E8063" i="25"/>
  <x:c r="F8063" i="25"/>
  <x:c r="G8063" i="25"/>
  <x:c r="H8063" i="25"/>
  <x:c r="I8063" i="25"/>
  <x:c r="J8063" i="25"/>
  <x:c r="K8063" i="25"/>
  <x:c r="L8063" i="25"/>
  <x:c r="M8063" i="25"/>
  <x:c r="N8063" i="25"/>
  <x:c r="P8063" i="25"/>
  <x:c r="Q8063" i="25"/>
  <x:c r="R8063" i="25"/>
  <x:c r="A8064" i="25"/>
  <x:c r="B8064" i="25"/>
  <x:c r="C8064" i="25"/>
  <x:c r="D8064" i="25"/>
  <x:c r="E8064" i="25"/>
  <x:c r="F8064" i="25"/>
  <x:c r="G8064" i="25"/>
  <x:c r="H8064" i="25"/>
  <x:c r="I8064" i="25"/>
  <x:c r="J8064" i="25"/>
  <x:c r="K8064" i="25"/>
  <x:c r="L8064" i="25"/>
  <x:c r="M8064" i="25"/>
  <x:c r="N8064" i="25"/>
  <x:c r="P8064" i="25"/>
  <x:c r="Q8064" i="25"/>
  <x:c r="R8064" i="25"/>
  <x:c r="A8065" i="25"/>
  <x:c r="B8065" i="25"/>
  <x:c r="C8065" i="25"/>
  <x:c r="D8065" i="25"/>
  <x:c r="E8065" i="25"/>
  <x:c r="F8065" i="25"/>
  <x:c r="G8065" i="25"/>
  <x:c r="H8065" i="25"/>
  <x:c r="I8065" i="25"/>
  <x:c r="J8065" i="25"/>
  <x:c r="K8065" i="25"/>
  <x:c r="L8065" i="25"/>
  <x:c r="M8065" i="25"/>
  <x:c r="N8065" i="25"/>
  <x:c r="P8065" i="25"/>
  <x:c r="Q8065" i="25"/>
  <x:c r="R8065" i="25"/>
  <x:c r="A8066" i="25"/>
  <x:c r="B8066" i="25"/>
  <x:c r="C8066" i="25"/>
  <x:c r="D8066" i="25"/>
  <x:c r="E8066" i="25"/>
  <x:c r="F8066" i="25"/>
  <x:c r="G8066" i="25"/>
  <x:c r="H8066" i="25"/>
  <x:c r="I8066" i="25"/>
  <x:c r="J8066" i="25"/>
  <x:c r="K8066" i="25"/>
  <x:c r="L8066" i="25"/>
  <x:c r="M8066" i="25"/>
  <x:c r="N8066" i="25"/>
  <x:c r="P8066" i="25"/>
  <x:c r="Q8066" i="25"/>
  <x:c r="R8066" i="25"/>
  <x:c r="A8067" i="25"/>
  <x:c r="B8067" i="25"/>
  <x:c r="C8067" i="25"/>
  <x:c r="D8067" i="25"/>
  <x:c r="E8067" i="25"/>
  <x:c r="F8067" i="25"/>
  <x:c r="G8067" i="25"/>
  <x:c r="H8067" i="25"/>
  <x:c r="I8067" i="25"/>
  <x:c r="J8067" i="25"/>
  <x:c r="K8067" i="25"/>
  <x:c r="L8067" i="25"/>
  <x:c r="M8067" i="25"/>
  <x:c r="N8067" i="25"/>
  <x:c r="P8067" i="25"/>
  <x:c r="Q8067" i="25"/>
  <x:c r="R8067" i="25"/>
  <x:c r="A8068" i="25"/>
  <x:c r="B8068" i="25"/>
  <x:c r="C8068" i="25"/>
  <x:c r="D8068" i="25"/>
  <x:c r="E8068" i="25"/>
  <x:c r="F8068" i="25"/>
  <x:c r="G8068" i="25"/>
  <x:c r="H8068" i="25"/>
  <x:c r="I8068" i="25"/>
  <x:c r="J8068" i="25"/>
  <x:c r="K8068" i="25"/>
  <x:c r="L8068" i="25"/>
  <x:c r="M8068" i="25"/>
  <x:c r="N8068" i="25"/>
  <x:c r="P8068" i="25"/>
  <x:c r="Q8068" i="25"/>
  <x:c r="R8068" i="25"/>
  <x:c r="A8069" i="25"/>
  <x:c r="B8069" i="25"/>
  <x:c r="C8069" i="25"/>
  <x:c r="D8069" i="25"/>
  <x:c r="E8069" i="25"/>
  <x:c r="F8069" i="25"/>
  <x:c r="G8069" i="25"/>
  <x:c r="H8069" i="25"/>
  <x:c r="I8069" i="25"/>
  <x:c r="J8069" i="25"/>
  <x:c r="K8069" i="25"/>
  <x:c r="L8069" i="25"/>
  <x:c r="M8069" i="25"/>
  <x:c r="N8069" i="25"/>
  <x:c r="P8069" i="25"/>
  <x:c r="Q8069" i="25"/>
  <x:c r="R8069" i="25"/>
  <x:c r="A8070" i="25"/>
  <x:c r="B8070" i="25"/>
  <x:c r="C8070" i="25"/>
  <x:c r="D8070" i="25"/>
  <x:c r="E8070" i="25"/>
  <x:c r="F8070" i="25"/>
  <x:c r="G8070" i="25"/>
  <x:c r="H8070" i="25"/>
  <x:c r="I8070" i="25"/>
  <x:c r="J8070" i="25"/>
  <x:c r="K8070" i="25"/>
  <x:c r="L8070" i="25"/>
  <x:c r="M8070" i="25"/>
  <x:c r="N8070" i="25"/>
  <x:c r="P8070" i="25"/>
  <x:c r="Q8070" i="25"/>
  <x:c r="R8070" i="25"/>
  <x:c r="A8071" i="25"/>
  <x:c r="B8071" i="25"/>
  <x:c r="C8071" i="25"/>
  <x:c r="D8071" i="25"/>
  <x:c r="E8071" i="25"/>
  <x:c r="F8071" i="25"/>
  <x:c r="G8071" i="25"/>
  <x:c r="H8071" i="25"/>
  <x:c r="I8071" i="25"/>
  <x:c r="J8071" i="25"/>
  <x:c r="K8071" i="25"/>
  <x:c r="L8071" i="25"/>
  <x:c r="M8071" i="25"/>
  <x:c r="N8071" i="25"/>
  <x:c r="P8071" i="25"/>
  <x:c r="Q8071" i="25"/>
  <x:c r="R8071" i="25"/>
  <x:c r="A8072" i="25"/>
  <x:c r="B8072" i="25"/>
  <x:c r="C8072" i="25"/>
  <x:c r="D8072" i="25"/>
  <x:c r="E8072" i="25"/>
  <x:c r="F8072" i="25"/>
  <x:c r="G8072" i="25"/>
  <x:c r="H8072" i="25"/>
  <x:c r="I8072" i="25"/>
  <x:c r="J8072" i="25"/>
  <x:c r="K8072" i="25"/>
  <x:c r="L8072" i="25"/>
  <x:c r="M8072" i="25"/>
  <x:c r="N8072" i="25"/>
  <x:c r="P8072" i="25"/>
  <x:c r="Q8072" i="25"/>
  <x:c r="R8072" i="25"/>
  <x:c r="A8073" i="25"/>
  <x:c r="B8073" i="25"/>
  <x:c r="C8073" i="25"/>
  <x:c r="D8073" i="25"/>
  <x:c r="E8073" i="25"/>
  <x:c r="F8073" i="25"/>
  <x:c r="G8073" i="25"/>
  <x:c r="H8073" i="25"/>
  <x:c r="I8073" i="25"/>
  <x:c r="J8073" i="25"/>
  <x:c r="K8073" i="25"/>
  <x:c r="L8073" i="25"/>
  <x:c r="M8073" i="25"/>
  <x:c r="N8073" i="25"/>
  <x:c r="P8073" i="25"/>
  <x:c r="Q8073" i="25"/>
  <x:c r="R8073" i="25"/>
  <x:c r="A8074" i="25"/>
  <x:c r="B8074" i="25"/>
  <x:c r="C8074" i="25"/>
  <x:c r="D8074" i="25"/>
  <x:c r="E8074" i="25"/>
  <x:c r="F8074" i="25"/>
  <x:c r="G8074" i="25"/>
  <x:c r="H8074" i="25"/>
  <x:c r="I8074" i="25"/>
  <x:c r="J8074" i="25"/>
  <x:c r="K8074" i="25"/>
  <x:c r="L8074" i="25"/>
  <x:c r="M8074" i="25"/>
  <x:c r="N8074" i="25"/>
  <x:c r="P8074" i="25"/>
  <x:c r="Q8074" i="25"/>
  <x:c r="R8074" i="25"/>
  <x:c r="A8075" i="25"/>
  <x:c r="B8075" i="25"/>
  <x:c r="C8075" i="25"/>
  <x:c r="D8075" i="25"/>
  <x:c r="E8075" i="25"/>
  <x:c r="F8075" i="25"/>
  <x:c r="G8075" i="25"/>
  <x:c r="H8075" i="25"/>
  <x:c r="I8075" i="25"/>
  <x:c r="J8075" i="25"/>
  <x:c r="K8075" i="25"/>
  <x:c r="L8075" i="25"/>
  <x:c r="M8075" i="25"/>
  <x:c r="N8075" i="25"/>
  <x:c r="P8075" i="25"/>
  <x:c r="Q8075" i="25"/>
  <x:c r="R8075" i="25"/>
  <x:c r="A8076" i="25"/>
  <x:c r="B8076" i="25"/>
  <x:c r="C8076" i="25"/>
  <x:c r="D8076" i="25"/>
  <x:c r="E8076" i="25"/>
  <x:c r="F8076" i="25"/>
  <x:c r="G8076" i="25"/>
  <x:c r="H8076" i="25"/>
  <x:c r="I8076" i="25"/>
  <x:c r="J8076" i="25"/>
  <x:c r="K8076" i="25"/>
  <x:c r="L8076" i="25"/>
  <x:c r="M8076" i="25"/>
  <x:c r="N8076" i="25"/>
  <x:c r="P8076" i="25"/>
  <x:c r="Q8076" i="25"/>
  <x:c r="R8076" i="25"/>
  <x:c r="A8077" i="25"/>
  <x:c r="B8077" i="25"/>
  <x:c r="C8077" i="25"/>
  <x:c r="D8077" i="25"/>
  <x:c r="E8077" i="25"/>
  <x:c r="F8077" i="25"/>
  <x:c r="G8077" i="25"/>
  <x:c r="H8077" i="25"/>
  <x:c r="I8077" i="25"/>
  <x:c r="J8077" i="25"/>
  <x:c r="K8077" i="25"/>
  <x:c r="L8077" i="25"/>
  <x:c r="M8077" i="25"/>
  <x:c r="N8077" i="25"/>
  <x:c r="P8077" i="25"/>
  <x:c r="Q8077" i="25"/>
  <x:c r="R8077" i="25"/>
  <x:c r="A8078" i="25"/>
  <x:c r="B8078" i="25"/>
  <x:c r="C8078" i="25"/>
  <x:c r="D8078" i="25"/>
  <x:c r="E8078" i="25"/>
  <x:c r="F8078" i="25"/>
  <x:c r="G8078" i="25"/>
  <x:c r="H8078" i="25"/>
  <x:c r="I8078" i="25"/>
  <x:c r="J8078" i="25"/>
  <x:c r="K8078" i="25"/>
  <x:c r="L8078" i="25"/>
  <x:c r="M8078" i="25"/>
  <x:c r="N8078" i="25"/>
  <x:c r="P8078" i="25"/>
  <x:c r="Q8078" i="25"/>
  <x:c r="R8078" i="25"/>
  <x:c r="A8079" i="25"/>
  <x:c r="B8079" i="25"/>
  <x:c r="C8079" i="25"/>
  <x:c r="D8079" i="25"/>
  <x:c r="E8079" i="25"/>
  <x:c r="F8079" i="25"/>
  <x:c r="G8079" i="25"/>
  <x:c r="H8079" i="25"/>
  <x:c r="I8079" i="25"/>
  <x:c r="J8079" i="25"/>
  <x:c r="K8079" i="25"/>
  <x:c r="L8079" i="25"/>
  <x:c r="M8079" i="25"/>
  <x:c r="N8079" i="25"/>
  <x:c r="P8079" i="25"/>
  <x:c r="Q8079" i="25"/>
  <x:c r="R8079" i="25"/>
  <x:c r="A8080" i="25"/>
  <x:c r="B8080" i="25"/>
  <x:c r="C8080" i="25"/>
  <x:c r="D8080" i="25"/>
  <x:c r="E8080" i="25"/>
  <x:c r="F8080" i="25"/>
  <x:c r="G8080" i="25"/>
  <x:c r="H8080" i="25"/>
  <x:c r="I8080" i="25"/>
  <x:c r="J8080" i="25"/>
  <x:c r="K8080" i="25"/>
  <x:c r="L8080" i="25"/>
  <x:c r="M8080" i="25"/>
  <x:c r="N8080" i="25"/>
  <x:c r="P8080" i="25"/>
  <x:c r="Q8080" i="25"/>
  <x:c r="R8080" i="25"/>
  <x:c r="A8081" i="25"/>
  <x:c r="B8081" i="25"/>
  <x:c r="C8081" i="25"/>
  <x:c r="D8081" i="25"/>
  <x:c r="E8081" i="25"/>
  <x:c r="F8081" i="25"/>
  <x:c r="G8081" i="25"/>
  <x:c r="H8081" i="25"/>
  <x:c r="I8081" i="25"/>
  <x:c r="J8081" i="25"/>
  <x:c r="K8081" i="25"/>
  <x:c r="L8081" i="25"/>
  <x:c r="M8081" i="25"/>
  <x:c r="N8081" i="25"/>
  <x:c r="P8081" i="25"/>
  <x:c r="Q8081" i="25"/>
  <x:c r="R8081" i="25"/>
  <x:c r="A8082" i="25"/>
  <x:c r="B8082" i="25"/>
  <x:c r="C8082" i="25"/>
  <x:c r="D8082" i="25"/>
  <x:c r="E8082" i="25"/>
  <x:c r="F8082" i="25"/>
  <x:c r="G8082" i="25"/>
  <x:c r="H8082" i="25"/>
  <x:c r="I8082" i="25"/>
  <x:c r="J8082" i="25"/>
  <x:c r="K8082" i="25"/>
  <x:c r="L8082" i="25"/>
  <x:c r="M8082" i="25"/>
  <x:c r="N8082" i="25"/>
  <x:c r="P8082" i="25"/>
  <x:c r="Q8082" i="25"/>
  <x:c r="R8082" i="25"/>
  <x:c r="A8083" i="25"/>
  <x:c r="B8083" i="25"/>
  <x:c r="C8083" i="25"/>
  <x:c r="D8083" i="25"/>
  <x:c r="E8083" i="25"/>
  <x:c r="F8083" i="25"/>
  <x:c r="G8083" i="25"/>
  <x:c r="H8083" i="25"/>
  <x:c r="I8083" i="25"/>
  <x:c r="J8083" i="25"/>
  <x:c r="K8083" i="25"/>
  <x:c r="L8083" i="25"/>
  <x:c r="M8083" i="25"/>
  <x:c r="N8083" i="25"/>
  <x:c r="P8083" i="25"/>
  <x:c r="Q8083" i="25"/>
  <x:c r="R8083" i="25"/>
  <x:c r="A8084" i="25"/>
  <x:c r="B8084" i="25"/>
  <x:c r="C8084" i="25"/>
  <x:c r="D8084" i="25"/>
  <x:c r="E8084" i="25"/>
  <x:c r="F8084" i="25"/>
  <x:c r="G8084" i="25"/>
  <x:c r="H8084" i="25"/>
  <x:c r="I8084" i="25"/>
  <x:c r="J8084" i="25"/>
  <x:c r="K8084" i="25"/>
  <x:c r="L8084" i="25"/>
  <x:c r="M8084" i="25"/>
  <x:c r="N8084" i="25"/>
  <x:c r="P8084" i="25"/>
  <x:c r="Q8084" i="25"/>
  <x:c r="R8084" i="25"/>
  <x:c r="A8085" i="25"/>
  <x:c r="B8085" i="25"/>
  <x:c r="C8085" i="25"/>
  <x:c r="D8085" i="25"/>
  <x:c r="E8085" i="25"/>
  <x:c r="F8085" i="25"/>
  <x:c r="G8085" i="25"/>
  <x:c r="H8085" i="25"/>
  <x:c r="I8085" i="25"/>
  <x:c r="J8085" i="25"/>
  <x:c r="K8085" i="25"/>
  <x:c r="L8085" i="25"/>
  <x:c r="M8085" i="25"/>
  <x:c r="N8085" i="25"/>
  <x:c r="P8085" i="25"/>
  <x:c r="Q8085" i="25"/>
  <x:c r="R8085" i="25"/>
  <x:c r="A8086" i="25"/>
  <x:c r="B8086" i="25"/>
  <x:c r="C8086" i="25"/>
  <x:c r="D8086" i="25"/>
  <x:c r="E8086" i="25"/>
  <x:c r="F8086" i="25"/>
  <x:c r="G8086" i="25"/>
  <x:c r="H8086" i="25"/>
  <x:c r="I8086" i="25"/>
  <x:c r="J8086" i="25"/>
  <x:c r="K8086" i="25"/>
  <x:c r="L8086" i="25"/>
  <x:c r="M8086" i="25"/>
  <x:c r="N8086" i="25"/>
  <x:c r="P8086" i="25"/>
  <x:c r="Q8086" i="25"/>
  <x:c r="R8086" i="25"/>
  <x:c r="A8087" i="25"/>
  <x:c r="B8087" i="25"/>
  <x:c r="C8087" i="25"/>
  <x:c r="D8087" i="25"/>
  <x:c r="E8087" i="25"/>
  <x:c r="F8087" i="25"/>
  <x:c r="G8087" i="25"/>
  <x:c r="H8087" i="25"/>
  <x:c r="I8087" i="25"/>
  <x:c r="J8087" i="25"/>
  <x:c r="K8087" i="25"/>
  <x:c r="L8087" i="25"/>
  <x:c r="M8087" i="25"/>
  <x:c r="N8087" i="25"/>
  <x:c r="P8087" i="25"/>
  <x:c r="Q8087" i="25"/>
  <x:c r="R8087" i="25"/>
  <x:c r="A8088" i="25"/>
  <x:c r="B8088" i="25"/>
  <x:c r="C8088" i="25"/>
  <x:c r="D8088" i="25"/>
  <x:c r="E8088" i="25"/>
  <x:c r="F8088" i="25"/>
  <x:c r="G8088" i="25"/>
  <x:c r="H8088" i="25"/>
  <x:c r="I8088" i="25"/>
  <x:c r="J8088" i="25"/>
  <x:c r="K8088" i="25"/>
  <x:c r="L8088" i="25"/>
  <x:c r="M8088" i="25"/>
  <x:c r="N8088" i="25"/>
  <x:c r="P8088" i="25"/>
  <x:c r="Q8088" i="25"/>
  <x:c r="R8088" i="25"/>
  <x:c r="A8089" i="25"/>
  <x:c r="B8089" i="25"/>
  <x:c r="C8089" i="25"/>
  <x:c r="D8089" i="25"/>
  <x:c r="E8089" i="25"/>
  <x:c r="F8089" i="25"/>
  <x:c r="G8089" i="25"/>
  <x:c r="H8089" i="25"/>
  <x:c r="I8089" i="25"/>
  <x:c r="J8089" i="25"/>
  <x:c r="K8089" i="25"/>
  <x:c r="L8089" i="25"/>
  <x:c r="M8089" i="25"/>
  <x:c r="N8089" i="25"/>
  <x:c r="P8089" i="25"/>
  <x:c r="Q8089" i="25"/>
  <x:c r="R8089" i="25"/>
  <x:c r="A8090" i="25"/>
  <x:c r="B8090" i="25"/>
  <x:c r="C8090" i="25"/>
  <x:c r="D8090" i="25"/>
  <x:c r="E8090" i="25"/>
  <x:c r="F8090" i="25"/>
  <x:c r="G8090" i="25"/>
  <x:c r="H8090" i="25"/>
  <x:c r="I8090" i="25"/>
  <x:c r="J8090" i="25"/>
  <x:c r="K8090" i="25"/>
  <x:c r="L8090" i="25"/>
  <x:c r="M8090" i="25"/>
  <x:c r="N8090" i="25"/>
  <x:c r="P8090" i="25"/>
  <x:c r="Q8090" i="25"/>
  <x:c r="R8090" i="25"/>
  <x:c r="A8091" i="25"/>
  <x:c r="B8091" i="25"/>
  <x:c r="C8091" i="25"/>
  <x:c r="D8091" i="25"/>
  <x:c r="E8091" i="25"/>
  <x:c r="F8091" i="25"/>
  <x:c r="G8091" i="25"/>
  <x:c r="H8091" i="25"/>
  <x:c r="I8091" i="25"/>
  <x:c r="J8091" i="25"/>
  <x:c r="K8091" i="25"/>
  <x:c r="L8091" i="25"/>
  <x:c r="M8091" i="25"/>
  <x:c r="N8091" i="25"/>
  <x:c r="P8091" i="25"/>
  <x:c r="Q8091" i="25"/>
  <x:c r="R8091" i="25"/>
  <x:c r="A8092" i="25"/>
  <x:c r="B8092" i="25"/>
  <x:c r="C8092" i="25"/>
  <x:c r="D8092" i="25"/>
  <x:c r="E8092" i="25"/>
  <x:c r="F8092" i="25"/>
  <x:c r="G8092" i="25"/>
  <x:c r="H8092" i="25"/>
  <x:c r="I8092" i="25"/>
  <x:c r="J8092" i="25"/>
  <x:c r="K8092" i="25"/>
  <x:c r="L8092" i="25"/>
  <x:c r="M8092" i="25"/>
  <x:c r="N8092" i="25"/>
  <x:c r="P8092" i="25"/>
  <x:c r="Q8092" i="25"/>
  <x:c r="R8092" i="25"/>
  <x:c r="A8093" i="25"/>
  <x:c r="B8093" i="25"/>
  <x:c r="C8093" i="25"/>
  <x:c r="D8093" i="25"/>
  <x:c r="E8093" i="25"/>
  <x:c r="F8093" i="25"/>
  <x:c r="G8093" i="25"/>
  <x:c r="H8093" i="25"/>
  <x:c r="I8093" i="25"/>
  <x:c r="J8093" i="25"/>
  <x:c r="K8093" i="25"/>
  <x:c r="L8093" i="25"/>
  <x:c r="M8093" i="25"/>
  <x:c r="N8093" i="25"/>
  <x:c r="P8093" i="25"/>
  <x:c r="Q8093" i="25"/>
  <x:c r="R8093" i="25"/>
  <x:c r="A8094" i="25"/>
  <x:c r="B8094" i="25"/>
  <x:c r="C8094" i="25"/>
  <x:c r="D8094" i="25"/>
  <x:c r="E8094" i="25"/>
  <x:c r="F8094" i="25"/>
  <x:c r="G8094" i="25"/>
  <x:c r="H8094" i="25"/>
  <x:c r="I8094" i="25"/>
  <x:c r="J8094" i="25"/>
  <x:c r="K8094" i="25"/>
  <x:c r="L8094" i="25"/>
  <x:c r="M8094" i="25"/>
  <x:c r="N8094" i="25"/>
  <x:c r="P8094" i="25"/>
  <x:c r="Q8094" i="25"/>
  <x:c r="R8094" i="25"/>
  <x:c r="A8095" i="25"/>
  <x:c r="B8095" i="25"/>
  <x:c r="C8095" i="25"/>
  <x:c r="D8095" i="25"/>
  <x:c r="E8095" i="25"/>
  <x:c r="F8095" i="25"/>
  <x:c r="G8095" i="25"/>
  <x:c r="H8095" i="25"/>
  <x:c r="I8095" i="25"/>
  <x:c r="J8095" i="25"/>
  <x:c r="K8095" i="25"/>
  <x:c r="L8095" i="25"/>
  <x:c r="M8095" i="25"/>
  <x:c r="N8095" i="25"/>
  <x:c r="P8095" i="25"/>
  <x:c r="Q8095" i="25"/>
  <x:c r="R8095" i="25"/>
  <x:c r="A8096" i="25"/>
  <x:c r="B8096" i="25"/>
  <x:c r="C8096" i="25"/>
  <x:c r="D8096" i="25"/>
  <x:c r="E8096" i="25"/>
  <x:c r="F8096" i="25"/>
  <x:c r="G8096" i="25"/>
  <x:c r="H8096" i="25"/>
  <x:c r="I8096" i="25"/>
  <x:c r="J8096" i="25"/>
  <x:c r="K8096" i="25"/>
  <x:c r="L8096" i="25"/>
  <x:c r="M8096" i="25"/>
  <x:c r="N8096" i="25"/>
  <x:c r="P8096" i="25"/>
  <x:c r="Q8096" i="25"/>
  <x:c r="R8096" i="25"/>
  <x:c r="A8097" i="25"/>
  <x:c r="B8097" i="25"/>
  <x:c r="C8097" i="25"/>
  <x:c r="D8097" i="25"/>
  <x:c r="E8097" i="25"/>
  <x:c r="F8097" i="25"/>
  <x:c r="G8097" i="25"/>
  <x:c r="H8097" i="25"/>
  <x:c r="I8097" i="25"/>
  <x:c r="J8097" i="25"/>
  <x:c r="K8097" i="25"/>
  <x:c r="L8097" i="25"/>
  <x:c r="M8097" i="25"/>
  <x:c r="N8097" i="25"/>
  <x:c r="P8097" i="25"/>
  <x:c r="Q8097" i="25"/>
  <x:c r="R8097" i="25"/>
  <x:c r="A8098" i="25"/>
  <x:c r="B8098" i="25"/>
  <x:c r="C8098" i="25"/>
  <x:c r="D8098" i="25"/>
  <x:c r="E8098" i="25"/>
  <x:c r="F8098" i="25"/>
  <x:c r="G8098" i="25"/>
  <x:c r="H8098" i="25"/>
  <x:c r="I8098" i="25"/>
  <x:c r="J8098" i="25"/>
  <x:c r="K8098" i="25"/>
  <x:c r="L8098" i="25"/>
  <x:c r="M8098" i="25"/>
  <x:c r="N8098" i="25"/>
  <x:c r="P8098" i="25"/>
  <x:c r="Q8098" i="25"/>
  <x:c r="R8098" i="25"/>
  <x:c r="A8099" i="25"/>
  <x:c r="B8099" i="25"/>
  <x:c r="C8099" i="25"/>
  <x:c r="D8099" i="25"/>
  <x:c r="E8099" i="25"/>
  <x:c r="F8099" i="25"/>
  <x:c r="G8099" i="25"/>
  <x:c r="H8099" i="25"/>
  <x:c r="I8099" i="25"/>
  <x:c r="J8099" i="25"/>
  <x:c r="K8099" i="25"/>
  <x:c r="L8099" i="25"/>
  <x:c r="M8099" i="25"/>
  <x:c r="N8099" i="25"/>
  <x:c r="P8099" i="25"/>
  <x:c r="Q8099" i="25"/>
  <x:c r="R8099" i="25"/>
  <x:c r="A8100" i="25"/>
  <x:c r="B8100" i="25"/>
  <x:c r="C8100" i="25"/>
  <x:c r="D8100" i="25"/>
  <x:c r="E8100" i="25"/>
  <x:c r="F8100" i="25"/>
  <x:c r="G8100" i="25"/>
  <x:c r="H8100" i="25"/>
  <x:c r="I8100" i="25"/>
  <x:c r="J8100" i="25"/>
  <x:c r="K8100" i="25"/>
  <x:c r="L8100" i="25"/>
  <x:c r="M8100" i="25"/>
  <x:c r="N8100" i="25"/>
  <x:c r="P8100" i="25"/>
  <x:c r="Q8100" i="25"/>
  <x:c r="R8100" i="25"/>
  <x:c r="A8101" i="25"/>
  <x:c r="B8101" i="25"/>
  <x:c r="C8101" i="25"/>
  <x:c r="D8101" i="25"/>
  <x:c r="E8101" i="25"/>
  <x:c r="F8101" i="25"/>
  <x:c r="G8101" i="25"/>
  <x:c r="H8101" i="25"/>
  <x:c r="I8101" i="25"/>
  <x:c r="J8101" i="25"/>
  <x:c r="K8101" i="25"/>
  <x:c r="L8101" i="25"/>
  <x:c r="M8101" i="25"/>
  <x:c r="N8101" i="25"/>
  <x:c r="P8101" i="25"/>
  <x:c r="Q8101" i="25"/>
  <x:c r="R8101" i="25"/>
  <x:c r="A8102" i="25"/>
  <x:c r="B8102" i="25"/>
  <x:c r="C8102" i="25"/>
  <x:c r="D8102" i="25"/>
  <x:c r="E8102" i="25"/>
  <x:c r="F8102" i="25"/>
  <x:c r="G8102" i="25"/>
  <x:c r="H8102" i="25"/>
  <x:c r="I8102" i="25"/>
  <x:c r="J8102" i="25"/>
  <x:c r="K8102" i="25"/>
  <x:c r="L8102" i="25"/>
  <x:c r="M8102" i="25"/>
  <x:c r="N8102" i="25"/>
  <x:c r="P8102" i="25"/>
  <x:c r="Q8102" i="25"/>
  <x:c r="R8102" i="25"/>
  <x:c r="A8103" i="25"/>
  <x:c r="B8103" i="25"/>
  <x:c r="C8103" i="25"/>
  <x:c r="D8103" i="25"/>
  <x:c r="E8103" i="25"/>
  <x:c r="F8103" i="25"/>
  <x:c r="G8103" i="25"/>
  <x:c r="H8103" i="25"/>
  <x:c r="I8103" i="25"/>
  <x:c r="J8103" i="25"/>
  <x:c r="K8103" i="25"/>
  <x:c r="L8103" i="25"/>
  <x:c r="M8103" i="25"/>
  <x:c r="N8103" i="25"/>
  <x:c r="P8103" i="25"/>
  <x:c r="Q8103" i="25"/>
  <x:c r="R8103" i="25"/>
  <x:c r="A8104" i="25"/>
  <x:c r="B8104" i="25"/>
  <x:c r="C8104" i="25"/>
  <x:c r="D8104" i="25"/>
  <x:c r="E8104" i="25"/>
  <x:c r="F8104" i="25"/>
  <x:c r="G8104" i="25"/>
  <x:c r="H8104" i="25"/>
  <x:c r="I8104" i="25"/>
  <x:c r="J8104" i="25"/>
  <x:c r="K8104" i="25"/>
  <x:c r="L8104" i="25"/>
  <x:c r="M8104" i="25"/>
  <x:c r="N8104" i="25"/>
  <x:c r="P8104" i="25"/>
  <x:c r="Q8104" i="25"/>
  <x:c r="R8104" i="25"/>
  <x:c r="A8105" i="25"/>
  <x:c r="B8105" i="25"/>
  <x:c r="C8105" i="25"/>
  <x:c r="D8105" i="25"/>
  <x:c r="E8105" i="25"/>
  <x:c r="F8105" i="25"/>
  <x:c r="G8105" i="25"/>
  <x:c r="H8105" i="25"/>
  <x:c r="I8105" i="25"/>
  <x:c r="J8105" i="25"/>
  <x:c r="K8105" i="25"/>
  <x:c r="L8105" i="25"/>
  <x:c r="M8105" i="25"/>
  <x:c r="N8105" i="25"/>
  <x:c r="P8105" i="25"/>
  <x:c r="Q8105" i="25"/>
  <x:c r="R8105" i="25"/>
  <x:c r="A8106" i="25"/>
  <x:c r="B8106" i="25"/>
  <x:c r="C8106" i="25"/>
  <x:c r="D8106" i="25"/>
  <x:c r="E8106" i="25"/>
  <x:c r="F8106" i="25"/>
  <x:c r="G8106" i="25"/>
  <x:c r="H8106" i="25"/>
  <x:c r="I8106" i="25"/>
  <x:c r="J8106" i="25"/>
  <x:c r="K8106" i="25"/>
  <x:c r="L8106" i="25"/>
  <x:c r="M8106" i="25"/>
  <x:c r="N8106" i="25"/>
  <x:c r="P8106" i="25"/>
  <x:c r="Q8106" i="25"/>
  <x:c r="R8106" i="25"/>
  <x:c r="A8107" i="25"/>
  <x:c r="B8107" i="25"/>
  <x:c r="C8107" i="25"/>
  <x:c r="D8107" i="25"/>
  <x:c r="E8107" i="25"/>
  <x:c r="F8107" i="25"/>
  <x:c r="G8107" i="25"/>
  <x:c r="H8107" i="25"/>
  <x:c r="I8107" i="25"/>
  <x:c r="J8107" i="25"/>
  <x:c r="K8107" i="25"/>
  <x:c r="L8107" i="25"/>
  <x:c r="M8107" i="25"/>
  <x:c r="N8107" i="25"/>
  <x:c r="P8107" i="25"/>
  <x:c r="Q8107" i="25"/>
  <x:c r="R8107" i="25"/>
  <x:c r="A8108" i="25"/>
  <x:c r="B8108" i="25"/>
  <x:c r="C8108" i="25"/>
  <x:c r="D8108" i="25"/>
  <x:c r="E8108" i="25"/>
  <x:c r="F8108" i="25"/>
  <x:c r="G8108" i="25"/>
  <x:c r="H8108" i="25"/>
  <x:c r="I8108" i="25"/>
  <x:c r="J8108" i="25"/>
  <x:c r="K8108" i="25"/>
  <x:c r="L8108" i="25"/>
  <x:c r="M8108" i="25"/>
  <x:c r="N8108" i="25"/>
  <x:c r="P8108" i="25"/>
  <x:c r="Q8108" i="25"/>
  <x:c r="R8108" i="25"/>
  <x:c r="A8109" i="25"/>
  <x:c r="B8109" i="25"/>
  <x:c r="C8109" i="25"/>
  <x:c r="D8109" i="25"/>
  <x:c r="E8109" i="25"/>
  <x:c r="F8109" i="25"/>
  <x:c r="G8109" i="25"/>
  <x:c r="H8109" i="25"/>
  <x:c r="I8109" i="25"/>
  <x:c r="J8109" i="25"/>
  <x:c r="K8109" i="25"/>
  <x:c r="L8109" i="25"/>
  <x:c r="M8109" i="25"/>
  <x:c r="N8109" i="25"/>
  <x:c r="P8109" i="25"/>
  <x:c r="Q8109" i="25"/>
  <x:c r="R8109" i="25"/>
  <x:c r="A8110" i="25"/>
  <x:c r="B8110" i="25"/>
  <x:c r="C8110" i="25"/>
  <x:c r="D8110" i="25"/>
  <x:c r="E8110" i="25"/>
  <x:c r="F8110" i="25"/>
  <x:c r="G8110" i="25"/>
  <x:c r="H8110" i="25"/>
  <x:c r="I8110" i="25"/>
  <x:c r="J8110" i="25"/>
  <x:c r="K8110" i="25"/>
  <x:c r="L8110" i="25"/>
  <x:c r="M8110" i="25"/>
  <x:c r="N8110" i="25"/>
  <x:c r="P8110" i="25"/>
  <x:c r="Q8110" i="25"/>
  <x:c r="R8110" i="25"/>
  <x:c r="A8111" i="25"/>
  <x:c r="B8111" i="25"/>
  <x:c r="C8111" i="25"/>
  <x:c r="D8111" i="25"/>
  <x:c r="E8111" i="25"/>
  <x:c r="F8111" i="25"/>
  <x:c r="G8111" i="25"/>
  <x:c r="H8111" i="25"/>
  <x:c r="I8111" i="25"/>
  <x:c r="J8111" i="25"/>
  <x:c r="K8111" i="25"/>
  <x:c r="L8111" i="25"/>
  <x:c r="M8111" i="25"/>
  <x:c r="N8111" i="25"/>
  <x:c r="P8111" i="25"/>
  <x:c r="Q8111" i="25"/>
  <x:c r="R8111" i="25"/>
  <x:c r="A8112" i="25"/>
  <x:c r="B8112" i="25"/>
  <x:c r="C8112" i="25"/>
  <x:c r="D8112" i="25"/>
  <x:c r="E8112" i="25"/>
  <x:c r="F8112" i="25"/>
  <x:c r="G8112" i="25"/>
  <x:c r="H8112" i="25"/>
  <x:c r="I8112" i="25"/>
  <x:c r="J8112" i="25"/>
  <x:c r="K8112" i="25"/>
  <x:c r="L8112" i="25"/>
  <x:c r="M8112" i="25"/>
  <x:c r="N8112" i="25"/>
  <x:c r="P8112" i="25"/>
  <x:c r="Q8112" i="25"/>
  <x:c r="R8112" i="25"/>
  <x:c r="A8113" i="25"/>
  <x:c r="B8113" i="25"/>
  <x:c r="C8113" i="25"/>
  <x:c r="D8113" i="25"/>
  <x:c r="E8113" i="25"/>
  <x:c r="F8113" i="25"/>
  <x:c r="G8113" i="25"/>
  <x:c r="H8113" i="25"/>
  <x:c r="I8113" i="25"/>
  <x:c r="J8113" i="25"/>
  <x:c r="K8113" i="25"/>
  <x:c r="L8113" i="25"/>
  <x:c r="M8113" i="25"/>
  <x:c r="N8113" i="25"/>
  <x:c r="P8113" i="25"/>
  <x:c r="Q8113" i="25"/>
  <x:c r="R8113" i="25"/>
  <x:c r="A8114" i="25"/>
  <x:c r="B8114" i="25"/>
  <x:c r="C8114" i="25"/>
  <x:c r="D8114" i="25"/>
  <x:c r="E8114" i="25"/>
  <x:c r="F8114" i="25"/>
  <x:c r="G8114" i="25"/>
  <x:c r="H8114" i="25"/>
  <x:c r="I8114" i="25"/>
  <x:c r="J8114" i="25"/>
  <x:c r="K8114" i="25"/>
  <x:c r="L8114" i="25"/>
  <x:c r="M8114" i="25"/>
  <x:c r="N8114" i="25"/>
  <x:c r="P8114" i="25"/>
  <x:c r="Q8114" i="25"/>
  <x:c r="R8114" i="25"/>
  <x:c r="A8115" i="25"/>
  <x:c r="B8115" i="25"/>
  <x:c r="C8115" i="25"/>
  <x:c r="D8115" i="25"/>
  <x:c r="E8115" i="25"/>
  <x:c r="F8115" i="25"/>
  <x:c r="G8115" i="25"/>
  <x:c r="H8115" i="25"/>
  <x:c r="I8115" i="25"/>
  <x:c r="J8115" i="25"/>
  <x:c r="K8115" i="25"/>
  <x:c r="L8115" i="25"/>
  <x:c r="M8115" i="25"/>
  <x:c r="N8115" i="25"/>
  <x:c r="P8115" i="25"/>
  <x:c r="Q8115" i="25"/>
  <x:c r="R8115" i="25"/>
  <x:c r="A8116" i="25"/>
  <x:c r="B8116" i="25"/>
  <x:c r="C8116" i="25"/>
  <x:c r="D8116" i="25"/>
  <x:c r="E8116" i="25"/>
  <x:c r="F8116" i="25"/>
  <x:c r="G8116" i="25"/>
  <x:c r="H8116" i="25"/>
  <x:c r="I8116" i="25"/>
  <x:c r="J8116" i="25"/>
  <x:c r="K8116" i="25"/>
  <x:c r="L8116" i="25"/>
  <x:c r="M8116" i="25"/>
  <x:c r="N8116" i="25"/>
  <x:c r="P8116" i="25"/>
  <x:c r="Q8116" i="25"/>
  <x:c r="R8116" i="25"/>
  <x:c r="A8117" i="25"/>
  <x:c r="B8117" i="25"/>
  <x:c r="C8117" i="25"/>
  <x:c r="D8117" i="25"/>
  <x:c r="E8117" i="25"/>
  <x:c r="F8117" i="25"/>
  <x:c r="G8117" i="25"/>
  <x:c r="H8117" i="25"/>
  <x:c r="I8117" i="25"/>
  <x:c r="J8117" i="25"/>
  <x:c r="K8117" i="25"/>
  <x:c r="L8117" i="25"/>
  <x:c r="M8117" i="25"/>
  <x:c r="N8117" i="25"/>
  <x:c r="P8117" i="25"/>
  <x:c r="Q8117" i="25"/>
  <x:c r="R8117" i="25"/>
  <x:c r="A8118" i="25"/>
  <x:c r="B8118" i="25"/>
  <x:c r="C8118" i="25"/>
  <x:c r="D8118" i="25"/>
  <x:c r="E8118" i="25"/>
  <x:c r="F8118" i="25"/>
  <x:c r="G8118" i="25"/>
  <x:c r="H8118" i="25"/>
  <x:c r="I8118" i="25"/>
  <x:c r="J8118" i="25"/>
  <x:c r="K8118" i="25"/>
  <x:c r="L8118" i="25"/>
  <x:c r="M8118" i="25"/>
  <x:c r="N8118" i="25"/>
  <x:c r="P8118" i="25"/>
  <x:c r="Q8118" i="25"/>
  <x:c r="R8118" i="25"/>
  <x:c r="A8119" i="25"/>
  <x:c r="B8119" i="25"/>
  <x:c r="C8119" i="25"/>
  <x:c r="D8119" i="25"/>
  <x:c r="E8119" i="25"/>
  <x:c r="F8119" i="25"/>
  <x:c r="G8119" i="25"/>
  <x:c r="H8119" i="25"/>
  <x:c r="I8119" i="25"/>
  <x:c r="J8119" i="25"/>
  <x:c r="K8119" i="25"/>
  <x:c r="L8119" i="25"/>
  <x:c r="M8119" i="25"/>
  <x:c r="N8119" i="25"/>
  <x:c r="P8119" i="25"/>
  <x:c r="Q8119" i="25"/>
  <x:c r="R8119" i="25"/>
  <x:c r="A8120" i="25"/>
  <x:c r="B8120" i="25"/>
  <x:c r="C8120" i="25"/>
  <x:c r="D8120" i="25"/>
  <x:c r="E8120" i="25"/>
  <x:c r="F8120" i="25"/>
  <x:c r="G8120" i="25"/>
  <x:c r="H8120" i="25"/>
  <x:c r="I8120" i="25"/>
  <x:c r="J8120" i="25"/>
  <x:c r="K8120" i="25"/>
  <x:c r="L8120" i="25"/>
  <x:c r="M8120" i="25"/>
  <x:c r="N8120" i="25"/>
  <x:c r="P8120" i="25"/>
  <x:c r="Q8120" i="25"/>
  <x:c r="R8120" i="25"/>
  <x:c r="A8121" i="25"/>
  <x:c r="B8121" i="25"/>
  <x:c r="C8121" i="25"/>
  <x:c r="D8121" i="25"/>
  <x:c r="E8121" i="25"/>
  <x:c r="F8121" i="25"/>
  <x:c r="G8121" i="25"/>
  <x:c r="H8121" i="25"/>
  <x:c r="I8121" i="25"/>
  <x:c r="J8121" i="25"/>
  <x:c r="K8121" i="25"/>
  <x:c r="L8121" i="25"/>
  <x:c r="M8121" i="25"/>
  <x:c r="N8121" i="25"/>
  <x:c r="P8121" i="25"/>
  <x:c r="Q8121" i="25"/>
  <x:c r="R8121" i="25"/>
  <x:c r="A8122" i="25"/>
  <x:c r="B8122" i="25"/>
  <x:c r="C8122" i="25"/>
  <x:c r="D8122" i="25"/>
  <x:c r="E8122" i="25"/>
  <x:c r="F8122" i="25"/>
  <x:c r="G8122" i="25"/>
  <x:c r="H8122" i="25"/>
  <x:c r="I8122" i="25"/>
  <x:c r="J8122" i="25"/>
  <x:c r="K8122" i="25"/>
  <x:c r="L8122" i="25"/>
  <x:c r="M8122" i="25"/>
  <x:c r="N8122" i="25"/>
  <x:c r="P8122" i="25"/>
  <x:c r="Q8122" i="25"/>
  <x:c r="R8122" i="25"/>
  <x:c r="A8123" i="25"/>
  <x:c r="B8123" i="25"/>
  <x:c r="C8123" i="25"/>
  <x:c r="D8123" i="25"/>
  <x:c r="E8123" i="25"/>
  <x:c r="F8123" i="25"/>
  <x:c r="G8123" i="25"/>
  <x:c r="H8123" i="25"/>
  <x:c r="I8123" i="25"/>
  <x:c r="J8123" i="25"/>
  <x:c r="K8123" i="25"/>
  <x:c r="L8123" i="25"/>
  <x:c r="M8123" i="25"/>
  <x:c r="N8123" i="25"/>
  <x:c r="P8123" i="25"/>
  <x:c r="Q8123" i="25"/>
  <x:c r="R8123" i="25"/>
  <x:c r="A8124" i="25"/>
  <x:c r="B8124" i="25"/>
  <x:c r="C8124" i="25"/>
  <x:c r="D8124" i="25"/>
  <x:c r="E8124" i="25"/>
  <x:c r="F8124" i="25"/>
  <x:c r="G8124" i="25"/>
  <x:c r="H8124" i="25"/>
  <x:c r="I8124" i="25"/>
  <x:c r="J8124" i="25"/>
  <x:c r="K8124" i="25"/>
  <x:c r="L8124" i="25"/>
  <x:c r="M8124" i="25"/>
  <x:c r="N8124" i="25"/>
  <x:c r="P8124" i="25"/>
  <x:c r="Q8124" i="25"/>
  <x:c r="R8124" i="25"/>
  <x:c r="A8125" i="25"/>
  <x:c r="B8125" i="25"/>
  <x:c r="C8125" i="25"/>
  <x:c r="D8125" i="25"/>
  <x:c r="E8125" i="25"/>
  <x:c r="F8125" i="25"/>
  <x:c r="G8125" i="25"/>
  <x:c r="H8125" i="25"/>
  <x:c r="I8125" i="25"/>
  <x:c r="J8125" i="25"/>
  <x:c r="K8125" i="25"/>
  <x:c r="L8125" i="25"/>
  <x:c r="M8125" i="25"/>
  <x:c r="N8125" i="25"/>
  <x:c r="P8125" i="25"/>
  <x:c r="Q8125" i="25"/>
  <x:c r="R8125" i="25"/>
  <x:c r="A8126" i="25"/>
  <x:c r="B8126" i="25"/>
  <x:c r="C8126" i="25"/>
  <x:c r="D8126" i="25"/>
  <x:c r="E8126" i="25"/>
  <x:c r="F8126" i="25"/>
  <x:c r="G8126" i="25"/>
  <x:c r="H8126" i="25"/>
  <x:c r="I8126" i="25"/>
  <x:c r="J8126" i="25"/>
  <x:c r="K8126" i="25"/>
  <x:c r="L8126" i="25"/>
  <x:c r="M8126" i="25"/>
  <x:c r="N8126" i="25"/>
  <x:c r="P8126" i="25"/>
  <x:c r="Q8126" i="25"/>
  <x:c r="R8126" i="25"/>
  <x:c r="A8127" i="25"/>
  <x:c r="B8127" i="25"/>
  <x:c r="C8127" i="25"/>
  <x:c r="D8127" i="25"/>
  <x:c r="E8127" i="25"/>
  <x:c r="F8127" i="25"/>
  <x:c r="G8127" i="25"/>
  <x:c r="H8127" i="25"/>
  <x:c r="I8127" i="25"/>
  <x:c r="J8127" i="25"/>
  <x:c r="K8127" i="25"/>
  <x:c r="L8127" i="25"/>
  <x:c r="M8127" i="25"/>
  <x:c r="N8127" i="25"/>
  <x:c r="P8127" i="25"/>
  <x:c r="Q8127" i="25"/>
  <x:c r="R8127" i="25"/>
  <x:c r="A8128" i="25"/>
  <x:c r="B8128" i="25"/>
  <x:c r="C8128" i="25"/>
  <x:c r="D8128" i="25"/>
  <x:c r="E8128" i="25"/>
  <x:c r="F8128" i="25"/>
  <x:c r="G8128" i="25"/>
  <x:c r="H8128" i="25"/>
  <x:c r="I8128" i="25"/>
  <x:c r="J8128" i="25"/>
  <x:c r="K8128" i="25"/>
  <x:c r="L8128" i="25"/>
  <x:c r="M8128" i="25"/>
  <x:c r="N8128" i="25"/>
  <x:c r="P8128" i="25"/>
  <x:c r="Q8128" i="25"/>
  <x:c r="R8128" i="25"/>
  <x:c r="A8129" i="25"/>
  <x:c r="B8129" i="25"/>
  <x:c r="C8129" i="25"/>
  <x:c r="D8129" i="25"/>
  <x:c r="E8129" i="25"/>
  <x:c r="F8129" i="25"/>
  <x:c r="G8129" i="25"/>
  <x:c r="H8129" i="25"/>
  <x:c r="I8129" i="25"/>
  <x:c r="J8129" i="25"/>
  <x:c r="K8129" i="25"/>
  <x:c r="L8129" i="25"/>
  <x:c r="M8129" i="25"/>
  <x:c r="N8129" i="25"/>
  <x:c r="P8129" i="25"/>
  <x:c r="Q8129" i="25"/>
  <x:c r="R8129" i="25"/>
  <x:c r="A8130" i="25"/>
  <x:c r="B8130" i="25"/>
  <x:c r="C8130" i="25"/>
  <x:c r="D8130" i="25"/>
  <x:c r="E8130" i="25"/>
  <x:c r="F8130" i="25"/>
  <x:c r="G8130" i="25"/>
  <x:c r="H8130" i="25"/>
  <x:c r="I8130" i="25"/>
  <x:c r="J8130" i="25"/>
  <x:c r="K8130" i="25"/>
  <x:c r="L8130" i="25"/>
  <x:c r="M8130" i="25"/>
  <x:c r="N8130" i="25"/>
  <x:c r="P8130" i="25"/>
  <x:c r="Q8130" i="25"/>
  <x:c r="R8130" i="25"/>
  <x:c r="A8131" i="25"/>
  <x:c r="B8131" i="25"/>
  <x:c r="C8131" i="25"/>
  <x:c r="D8131" i="25"/>
  <x:c r="E8131" i="25"/>
  <x:c r="F8131" i="25"/>
  <x:c r="G8131" i="25"/>
  <x:c r="H8131" i="25"/>
  <x:c r="I8131" i="25"/>
  <x:c r="J8131" i="25"/>
  <x:c r="K8131" i="25"/>
  <x:c r="L8131" i="25"/>
  <x:c r="M8131" i="25"/>
  <x:c r="N8131" i="25"/>
  <x:c r="P8131" i="25"/>
  <x:c r="Q8131" i="25"/>
  <x:c r="R8131" i="25"/>
  <x:c r="A8132" i="25"/>
  <x:c r="B8132" i="25"/>
  <x:c r="C8132" i="25"/>
  <x:c r="D8132" i="25"/>
  <x:c r="E8132" i="25"/>
  <x:c r="F8132" i="25"/>
  <x:c r="G8132" i="25"/>
  <x:c r="H8132" i="25"/>
  <x:c r="I8132" i="25"/>
  <x:c r="J8132" i="25"/>
  <x:c r="K8132" i="25"/>
  <x:c r="L8132" i="25"/>
  <x:c r="M8132" i="25"/>
  <x:c r="N8132" i="25"/>
  <x:c r="P8132" i="25"/>
  <x:c r="Q8132" i="25"/>
  <x:c r="R8132" i="25"/>
  <x:c r="A8133" i="25"/>
  <x:c r="B8133" i="25"/>
  <x:c r="C8133" i="25"/>
  <x:c r="D8133" i="25"/>
  <x:c r="E8133" i="25"/>
  <x:c r="F8133" i="25"/>
  <x:c r="G8133" i="25"/>
  <x:c r="H8133" i="25"/>
  <x:c r="I8133" i="25"/>
  <x:c r="J8133" i="25"/>
  <x:c r="K8133" i="25"/>
  <x:c r="L8133" i="25"/>
  <x:c r="M8133" i="25"/>
  <x:c r="N8133" i="25"/>
  <x:c r="P8133" i="25"/>
  <x:c r="Q8133" i="25"/>
  <x:c r="R8133" i="25"/>
  <x:c r="A8134" i="25"/>
  <x:c r="B8134" i="25"/>
  <x:c r="C8134" i="25"/>
  <x:c r="D8134" i="25"/>
  <x:c r="E8134" i="25"/>
  <x:c r="F8134" i="25"/>
  <x:c r="G8134" i="25"/>
  <x:c r="H8134" i="25"/>
  <x:c r="I8134" i="25"/>
  <x:c r="J8134" i="25"/>
  <x:c r="K8134" i="25"/>
  <x:c r="L8134" i="25"/>
  <x:c r="M8134" i="25"/>
  <x:c r="N8134" i="25"/>
  <x:c r="P8134" i="25"/>
  <x:c r="Q8134" i="25"/>
  <x:c r="R8134" i="25"/>
  <x:c r="A8135" i="25"/>
  <x:c r="B8135" i="25"/>
  <x:c r="C8135" i="25"/>
  <x:c r="D8135" i="25"/>
  <x:c r="E8135" i="25"/>
  <x:c r="F8135" i="25"/>
  <x:c r="G8135" i="25"/>
  <x:c r="H8135" i="25"/>
  <x:c r="I8135" i="25"/>
  <x:c r="J8135" i="25"/>
  <x:c r="K8135" i="25"/>
  <x:c r="L8135" i="25"/>
  <x:c r="M8135" i="25"/>
  <x:c r="N8135" i="25"/>
  <x:c r="P8135" i="25"/>
  <x:c r="Q8135" i="25"/>
  <x:c r="R8135" i="25"/>
  <x:c r="A8136" i="25"/>
  <x:c r="B8136" i="25"/>
  <x:c r="C8136" i="25"/>
  <x:c r="D8136" i="25"/>
  <x:c r="E8136" i="25"/>
  <x:c r="F8136" i="25"/>
  <x:c r="G8136" i="25"/>
  <x:c r="H8136" i="25"/>
  <x:c r="I8136" i="25"/>
  <x:c r="J8136" i="25"/>
  <x:c r="K8136" i="25"/>
  <x:c r="L8136" i="25"/>
  <x:c r="M8136" i="25"/>
  <x:c r="N8136" i="25"/>
  <x:c r="P8136" i="25"/>
  <x:c r="Q8136" i="25"/>
  <x:c r="R8136" i="25"/>
  <x:c r="A8137" i="25"/>
  <x:c r="B8137" i="25"/>
  <x:c r="C8137" i="25"/>
  <x:c r="D8137" i="25"/>
  <x:c r="E8137" i="25"/>
  <x:c r="F8137" i="25"/>
  <x:c r="G8137" i="25"/>
  <x:c r="H8137" i="25"/>
  <x:c r="I8137" i="25"/>
  <x:c r="J8137" i="25"/>
  <x:c r="K8137" i="25"/>
  <x:c r="L8137" i="25"/>
  <x:c r="M8137" i="25"/>
  <x:c r="N8137" i="25"/>
  <x:c r="P8137" i="25"/>
  <x:c r="Q8137" i="25"/>
  <x:c r="R8137" i="25"/>
  <x:c r="A8138" i="25"/>
  <x:c r="B8138" i="25"/>
  <x:c r="C8138" i="25"/>
  <x:c r="D8138" i="25"/>
  <x:c r="E8138" i="25"/>
  <x:c r="F8138" i="25"/>
  <x:c r="G8138" i="25"/>
  <x:c r="H8138" i="25"/>
  <x:c r="I8138" i="25"/>
  <x:c r="J8138" i="25"/>
  <x:c r="K8138" i="25"/>
  <x:c r="L8138" i="25"/>
  <x:c r="M8138" i="25"/>
  <x:c r="N8138" i="25"/>
  <x:c r="P8138" i="25"/>
  <x:c r="Q8138" i="25"/>
  <x:c r="R8138" i="25"/>
  <x:c r="A8139" i="25"/>
  <x:c r="B8139" i="25"/>
  <x:c r="C8139" i="25"/>
  <x:c r="D8139" i="25"/>
  <x:c r="E8139" i="25"/>
  <x:c r="F8139" i="25"/>
  <x:c r="G8139" i="25"/>
  <x:c r="H8139" i="25"/>
  <x:c r="I8139" i="25"/>
  <x:c r="J8139" i="25"/>
  <x:c r="K8139" i="25"/>
  <x:c r="L8139" i="25"/>
  <x:c r="M8139" i="25"/>
  <x:c r="N8139" i="25"/>
  <x:c r="P8139" i="25"/>
  <x:c r="Q8139" i="25"/>
  <x:c r="R8139" i="25"/>
  <x:c r="A8140" i="25"/>
  <x:c r="B8140" i="25"/>
  <x:c r="C8140" i="25"/>
  <x:c r="D8140" i="25"/>
  <x:c r="E8140" i="25"/>
  <x:c r="F8140" i="25"/>
  <x:c r="G8140" i="25"/>
  <x:c r="H8140" i="25"/>
  <x:c r="I8140" i="25"/>
  <x:c r="J8140" i="25"/>
  <x:c r="K8140" i="25"/>
  <x:c r="L8140" i="25"/>
  <x:c r="M8140" i="25"/>
  <x:c r="N8140" i="25"/>
  <x:c r="P8140" i="25"/>
  <x:c r="Q8140" i="25"/>
  <x:c r="R8140" i="25"/>
  <x:c r="A8141" i="25"/>
  <x:c r="B8141" i="25"/>
  <x:c r="C8141" i="25"/>
  <x:c r="D8141" i="25"/>
  <x:c r="E8141" i="25"/>
  <x:c r="F8141" i="25"/>
  <x:c r="G8141" i="25"/>
  <x:c r="H8141" i="25"/>
  <x:c r="I8141" i="25"/>
  <x:c r="J8141" i="25"/>
  <x:c r="K8141" i="25"/>
  <x:c r="L8141" i="25"/>
  <x:c r="M8141" i="25"/>
  <x:c r="N8141" i="25"/>
  <x:c r="P8141" i="25"/>
  <x:c r="Q8141" i="25"/>
  <x:c r="R8141" i="25"/>
  <x:c r="A8142" i="25"/>
  <x:c r="B8142" i="25"/>
  <x:c r="C8142" i="25"/>
  <x:c r="D8142" i="25"/>
  <x:c r="E8142" i="25"/>
  <x:c r="F8142" i="25"/>
  <x:c r="G8142" i="25"/>
  <x:c r="H8142" i="25"/>
  <x:c r="I8142" i="25"/>
  <x:c r="J8142" i="25"/>
  <x:c r="K8142" i="25"/>
  <x:c r="L8142" i="25"/>
  <x:c r="M8142" i="25"/>
  <x:c r="N8142" i="25"/>
  <x:c r="P8142" i="25"/>
  <x:c r="Q8142" i="25"/>
  <x:c r="R8142" i="25"/>
  <x:c r="A8143" i="25"/>
  <x:c r="B8143" i="25"/>
  <x:c r="C8143" i="25"/>
  <x:c r="D8143" i="25"/>
  <x:c r="E8143" i="25"/>
  <x:c r="F8143" i="25"/>
  <x:c r="G8143" i="25"/>
  <x:c r="H8143" i="25"/>
  <x:c r="I8143" i="25"/>
  <x:c r="J8143" i="25"/>
  <x:c r="K8143" i="25"/>
  <x:c r="L8143" i="25"/>
  <x:c r="M8143" i="25"/>
  <x:c r="N8143" i="25"/>
  <x:c r="P8143" i="25"/>
  <x:c r="Q8143" i="25"/>
  <x:c r="R8143" i="25"/>
  <x:c r="A8144" i="25"/>
  <x:c r="B8144" i="25"/>
  <x:c r="C8144" i="25"/>
  <x:c r="D8144" i="25"/>
  <x:c r="E8144" i="25"/>
  <x:c r="F8144" i="25"/>
  <x:c r="G8144" i="25"/>
  <x:c r="H8144" i="25"/>
  <x:c r="I8144" i="25"/>
  <x:c r="J8144" i="25"/>
  <x:c r="K8144" i="25"/>
  <x:c r="L8144" i="25"/>
  <x:c r="M8144" i="25"/>
  <x:c r="N8144" i="25"/>
  <x:c r="P8144" i="25"/>
  <x:c r="Q8144" i="25"/>
  <x:c r="R8144" i="25"/>
  <x:c r="A8145" i="25"/>
  <x:c r="B8145" i="25"/>
  <x:c r="C8145" i="25"/>
  <x:c r="D8145" i="25"/>
  <x:c r="E8145" i="25"/>
  <x:c r="F8145" i="25"/>
  <x:c r="G8145" i="25"/>
  <x:c r="H8145" i="25"/>
  <x:c r="I8145" i="25"/>
  <x:c r="J8145" i="25"/>
  <x:c r="K8145" i="25"/>
  <x:c r="L8145" i="25"/>
  <x:c r="M8145" i="25"/>
  <x:c r="N8145" i="25"/>
  <x:c r="P8145" i="25"/>
  <x:c r="Q8145" i="25"/>
  <x:c r="R8145" i="25"/>
  <x:c r="A8146" i="25"/>
  <x:c r="B8146" i="25"/>
  <x:c r="C8146" i="25"/>
  <x:c r="D8146" i="25"/>
  <x:c r="E8146" i="25"/>
  <x:c r="F8146" i="25"/>
  <x:c r="G8146" i="25"/>
  <x:c r="H8146" i="25"/>
  <x:c r="I8146" i="25"/>
  <x:c r="J8146" i="25"/>
  <x:c r="K8146" i="25"/>
  <x:c r="L8146" i="25"/>
  <x:c r="M8146" i="25"/>
  <x:c r="N8146" i="25"/>
  <x:c r="P8146" i="25"/>
  <x:c r="Q8146" i="25"/>
  <x:c r="R8146" i="25"/>
  <x:c r="A8147" i="25"/>
  <x:c r="B8147" i="25"/>
  <x:c r="C8147" i="25"/>
  <x:c r="D8147" i="25"/>
  <x:c r="E8147" i="25"/>
  <x:c r="F8147" i="25"/>
  <x:c r="G8147" i="25"/>
  <x:c r="H8147" i="25"/>
  <x:c r="I8147" i="25"/>
  <x:c r="J8147" i="25"/>
  <x:c r="K8147" i="25"/>
  <x:c r="L8147" i="25"/>
  <x:c r="M8147" i="25"/>
  <x:c r="N8147" i="25"/>
  <x:c r="P8147" i="25"/>
  <x:c r="Q8147" i="25"/>
  <x:c r="R8147" i="25"/>
  <x:c r="A8148" i="25"/>
  <x:c r="B8148" i="25"/>
  <x:c r="C8148" i="25"/>
  <x:c r="D8148" i="25"/>
  <x:c r="E8148" i="25"/>
  <x:c r="F8148" i="25"/>
  <x:c r="G8148" i="25"/>
  <x:c r="H8148" i="25"/>
  <x:c r="I8148" i="25"/>
  <x:c r="J8148" i="25"/>
  <x:c r="K8148" i="25"/>
  <x:c r="L8148" i="25"/>
  <x:c r="M8148" i="25"/>
  <x:c r="N8148" i="25"/>
  <x:c r="P8148" i="25"/>
  <x:c r="Q8148" i="25"/>
  <x:c r="R8148" i="25"/>
  <x:c r="A8149" i="25"/>
  <x:c r="B8149" i="25"/>
  <x:c r="C8149" i="25"/>
  <x:c r="D8149" i="25"/>
  <x:c r="E8149" i="25"/>
  <x:c r="F8149" i="25"/>
  <x:c r="G8149" i="25"/>
  <x:c r="H8149" i="25"/>
  <x:c r="I8149" i="25"/>
  <x:c r="J8149" i="25"/>
  <x:c r="K8149" i="25"/>
  <x:c r="L8149" i="25"/>
  <x:c r="M8149" i="25"/>
  <x:c r="N8149" i="25"/>
  <x:c r="P8149" i="25"/>
  <x:c r="Q8149" i="25"/>
  <x:c r="R8149" i="25"/>
  <x:c r="A8150" i="25"/>
  <x:c r="B8150" i="25"/>
  <x:c r="C8150" i="25"/>
  <x:c r="D8150" i="25"/>
  <x:c r="E8150" i="25"/>
  <x:c r="F8150" i="25"/>
  <x:c r="G8150" i="25"/>
  <x:c r="H8150" i="25"/>
  <x:c r="I8150" i="25"/>
  <x:c r="J8150" i="25"/>
  <x:c r="K8150" i="25"/>
  <x:c r="L8150" i="25"/>
  <x:c r="M8150" i="25"/>
  <x:c r="N8150" i="25"/>
  <x:c r="P8150" i="25"/>
  <x:c r="Q8150" i="25"/>
  <x:c r="R8150" i="25"/>
  <x:c r="A8151" i="25"/>
  <x:c r="B8151" i="25"/>
  <x:c r="C8151" i="25"/>
  <x:c r="D8151" i="25"/>
  <x:c r="E8151" i="25"/>
  <x:c r="F8151" i="25"/>
  <x:c r="G8151" i="25"/>
  <x:c r="H8151" i="25"/>
  <x:c r="I8151" i="25"/>
  <x:c r="J8151" i="25"/>
  <x:c r="K8151" i="25"/>
  <x:c r="L8151" i="25"/>
  <x:c r="M8151" i="25"/>
  <x:c r="N8151" i="25"/>
  <x:c r="P8151" i="25"/>
  <x:c r="Q8151" i="25"/>
  <x:c r="R8151" i="25"/>
  <x:c r="A8152" i="25"/>
  <x:c r="B8152" i="25"/>
  <x:c r="C8152" i="25"/>
  <x:c r="D8152" i="25"/>
  <x:c r="E8152" i="25"/>
  <x:c r="F8152" i="25"/>
  <x:c r="G8152" i="25"/>
  <x:c r="H8152" i="25"/>
  <x:c r="I8152" i="25"/>
  <x:c r="J8152" i="25"/>
  <x:c r="K8152" i="25"/>
  <x:c r="L8152" i="25"/>
  <x:c r="M8152" i="25"/>
  <x:c r="N8152" i="25"/>
  <x:c r="P8152" i="25"/>
  <x:c r="Q8152" i="25"/>
  <x:c r="R8152" i="25"/>
  <x:c r="A8153" i="25"/>
  <x:c r="B8153" i="25"/>
  <x:c r="C8153" i="25"/>
  <x:c r="D8153" i="25"/>
  <x:c r="E8153" i="25"/>
  <x:c r="F8153" i="25"/>
  <x:c r="G8153" i="25"/>
  <x:c r="H8153" i="25"/>
  <x:c r="I8153" i="25"/>
  <x:c r="J8153" i="25"/>
  <x:c r="K8153" i="25"/>
  <x:c r="L8153" i="25"/>
  <x:c r="M8153" i="25"/>
  <x:c r="N8153" i="25"/>
  <x:c r="P8153" i="25"/>
  <x:c r="Q8153" i="25"/>
  <x:c r="R8153" i="25"/>
  <x:c r="A8154" i="25"/>
  <x:c r="B8154" i="25"/>
  <x:c r="C8154" i="25"/>
  <x:c r="D8154" i="25"/>
  <x:c r="E8154" i="25"/>
  <x:c r="F8154" i="25"/>
  <x:c r="G8154" i="25"/>
  <x:c r="H8154" i="25"/>
  <x:c r="I8154" i="25"/>
  <x:c r="J8154" i="25"/>
  <x:c r="K8154" i="25"/>
  <x:c r="L8154" i="25"/>
  <x:c r="M8154" i="25"/>
  <x:c r="N8154" i="25"/>
  <x:c r="P8154" i="25"/>
  <x:c r="Q8154" i="25"/>
  <x:c r="R8154" i="25"/>
  <x:c r="A8155" i="25"/>
  <x:c r="B8155" i="25"/>
  <x:c r="C8155" i="25"/>
  <x:c r="D8155" i="25"/>
  <x:c r="E8155" i="25"/>
  <x:c r="F8155" i="25"/>
  <x:c r="G8155" i="25"/>
  <x:c r="H8155" i="25"/>
  <x:c r="I8155" i="25"/>
  <x:c r="J8155" i="25"/>
  <x:c r="K8155" i="25"/>
  <x:c r="L8155" i="25"/>
  <x:c r="M8155" i="25"/>
  <x:c r="N8155" i="25"/>
  <x:c r="P8155" i="25"/>
  <x:c r="Q8155" i="25"/>
  <x:c r="R8155" i="25"/>
  <x:c r="A8156" i="25"/>
  <x:c r="B8156" i="25"/>
  <x:c r="C8156" i="25"/>
  <x:c r="D8156" i="25"/>
  <x:c r="E8156" i="25"/>
  <x:c r="F8156" i="25"/>
  <x:c r="G8156" i="25"/>
  <x:c r="H8156" i="25"/>
  <x:c r="I8156" i="25"/>
  <x:c r="J8156" i="25"/>
  <x:c r="K8156" i="25"/>
  <x:c r="L8156" i="25"/>
  <x:c r="M8156" i="25"/>
  <x:c r="N8156" i="25"/>
  <x:c r="P8156" i="25"/>
  <x:c r="Q8156" i="25"/>
  <x:c r="R8156" i="25"/>
  <x:c r="A8157" i="25"/>
  <x:c r="B8157" i="25"/>
  <x:c r="C8157" i="25"/>
  <x:c r="D8157" i="25"/>
  <x:c r="E8157" i="25"/>
  <x:c r="F8157" i="25"/>
  <x:c r="G8157" i="25"/>
  <x:c r="H8157" i="25"/>
  <x:c r="I8157" i="25"/>
  <x:c r="J8157" i="25"/>
  <x:c r="K8157" i="25"/>
  <x:c r="L8157" i="25"/>
  <x:c r="M8157" i="25"/>
  <x:c r="N8157" i="25"/>
  <x:c r="P8157" i="25"/>
  <x:c r="Q8157" i="25"/>
  <x:c r="R8157" i="25"/>
  <x:c r="A8158" i="25"/>
  <x:c r="B8158" i="25"/>
  <x:c r="C8158" i="25"/>
  <x:c r="D8158" i="25"/>
  <x:c r="E8158" i="25"/>
  <x:c r="F8158" i="25"/>
  <x:c r="G8158" i="25"/>
  <x:c r="H8158" i="25"/>
  <x:c r="I8158" i="25"/>
  <x:c r="J8158" i="25"/>
  <x:c r="K8158" i="25"/>
  <x:c r="L8158" i="25"/>
  <x:c r="M8158" i="25"/>
  <x:c r="N8158" i="25"/>
  <x:c r="P8158" i="25"/>
  <x:c r="Q8158" i="25"/>
  <x:c r="R8158" i="25"/>
  <x:c r="A8159" i="25"/>
  <x:c r="B8159" i="25"/>
  <x:c r="C8159" i="25"/>
  <x:c r="D8159" i="25"/>
  <x:c r="E8159" i="25"/>
  <x:c r="F8159" i="25"/>
  <x:c r="G8159" i="25"/>
  <x:c r="H8159" i="25"/>
  <x:c r="I8159" i="25"/>
  <x:c r="J8159" i="25"/>
  <x:c r="K8159" i="25"/>
  <x:c r="L8159" i="25"/>
  <x:c r="M8159" i="25"/>
  <x:c r="N8159" i="25"/>
  <x:c r="P8159" i="25"/>
  <x:c r="Q8159" i="25"/>
  <x:c r="R8159" i="25"/>
  <x:c r="A8160" i="25"/>
  <x:c r="B8160" i="25"/>
  <x:c r="C8160" i="25"/>
  <x:c r="D8160" i="25"/>
  <x:c r="E8160" i="25"/>
  <x:c r="F8160" i="25"/>
  <x:c r="G8160" i="25"/>
  <x:c r="H8160" i="25"/>
  <x:c r="I8160" i="25"/>
  <x:c r="J8160" i="25"/>
  <x:c r="K8160" i="25"/>
  <x:c r="L8160" i="25"/>
  <x:c r="M8160" i="25"/>
  <x:c r="N8160" i="25"/>
  <x:c r="P8160" i="25"/>
  <x:c r="Q8160" i="25"/>
  <x:c r="R8160" i="25"/>
  <x:c r="A8161" i="25"/>
  <x:c r="B8161" i="25"/>
  <x:c r="C8161" i="25"/>
  <x:c r="D8161" i="25"/>
  <x:c r="E8161" i="25"/>
  <x:c r="F8161" i="25"/>
  <x:c r="G8161" i="25"/>
  <x:c r="H8161" i="25"/>
  <x:c r="I8161" i="25"/>
  <x:c r="J8161" i="25"/>
  <x:c r="K8161" i="25"/>
  <x:c r="L8161" i="25"/>
  <x:c r="M8161" i="25"/>
  <x:c r="N8161" i="25"/>
  <x:c r="P8161" i="25"/>
  <x:c r="Q8161" i="25"/>
  <x:c r="R8161" i="25"/>
  <x:c r="A8162" i="25"/>
  <x:c r="B8162" i="25"/>
  <x:c r="C8162" i="25"/>
  <x:c r="D8162" i="25"/>
  <x:c r="E8162" i="25"/>
  <x:c r="F8162" i="25"/>
  <x:c r="G8162" i="25"/>
  <x:c r="H8162" i="25"/>
  <x:c r="I8162" i="25"/>
  <x:c r="J8162" i="25"/>
  <x:c r="K8162" i="25"/>
  <x:c r="L8162" i="25"/>
  <x:c r="M8162" i="25"/>
  <x:c r="N8162" i="25"/>
  <x:c r="P8162" i="25"/>
  <x:c r="Q8162" i="25"/>
  <x:c r="R8162" i="25"/>
  <x:c r="A8163" i="25"/>
  <x:c r="B8163" i="25"/>
  <x:c r="C8163" i="25"/>
  <x:c r="D8163" i="25"/>
  <x:c r="E8163" i="25"/>
  <x:c r="F8163" i="25"/>
  <x:c r="G8163" i="25"/>
  <x:c r="H8163" i="25"/>
  <x:c r="I8163" i="25"/>
  <x:c r="J8163" i="25"/>
  <x:c r="K8163" i="25"/>
  <x:c r="L8163" i="25"/>
  <x:c r="M8163" i="25"/>
  <x:c r="N8163" i="25"/>
  <x:c r="P8163" i="25"/>
  <x:c r="Q8163" i="25"/>
  <x:c r="R8163" i="25"/>
  <x:c r="A8164" i="25"/>
  <x:c r="B8164" i="25"/>
  <x:c r="C8164" i="25"/>
  <x:c r="D8164" i="25"/>
  <x:c r="E8164" i="25"/>
  <x:c r="F8164" i="25"/>
  <x:c r="G8164" i="25"/>
  <x:c r="H8164" i="25"/>
  <x:c r="I8164" i="25"/>
  <x:c r="J8164" i="25"/>
  <x:c r="K8164" i="25"/>
  <x:c r="L8164" i="25"/>
  <x:c r="M8164" i="25"/>
  <x:c r="N8164" i="25"/>
  <x:c r="P8164" i="25"/>
  <x:c r="Q8164" i="25"/>
  <x:c r="R8164" i="25"/>
  <x:c r="A8165" i="25"/>
  <x:c r="B8165" i="25"/>
  <x:c r="C8165" i="25"/>
  <x:c r="D8165" i="25"/>
  <x:c r="E8165" i="25"/>
  <x:c r="F8165" i="25"/>
  <x:c r="G8165" i="25"/>
  <x:c r="H8165" i="25"/>
  <x:c r="I8165" i="25"/>
  <x:c r="J8165" i="25"/>
  <x:c r="K8165" i="25"/>
  <x:c r="L8165" i="25"/>
  <x:c r="M8165" i="25"/>
  <x:c r="N8165" i="25"/>
  <x:c r="P8165" i="25"/>
  <x:c r="Q8165" i="25"/>
  <x:c r="R8165" i="25"/>
  <x:c r="A8166" i="25"/>
  <x:c r="B8166" i="25"/>
  <x:c r="C8166" i="25"/>
  <x:c r="D8166" i="25"/>
  <x:c r="E8166" i="25"/>
  <x:c r="F8166" i="25"/>
  <x:c r="G8166" i="25"/>
  <x:c r="H8166" i="25"/>
  <x:c r="I8166" i="25"/>
  <x:c r="J8166" i="25"/>
  <x:c r="K8166" i="25"/>
  <x:c r="L8166" i="25"/>
  <x:c r="M8166" i="25"/>
  <x:c r="N8166" i="25"/>
  <x:c r="P8166" i="25"/>
  <x:c r="Q8166" i="25"/>
  <x:c r="R8166" i="25"/>
  <x:c r="A8167" i="25"/>
  <x:c r="B8167" i="25"/>
  <x:c r="C8167" i="25"/>
  <x:c r="D8167" i="25"/>
  <x:c r="E8167" i="25"/>
  <x:c r="F8167" i="25"/>
  <x:c r="G8167" i="25"/>
  <x:c r="H8167" i="25"/>
  <x:c r="I8167" i="25"/>
  <x:c r="J8167" i="25"/>
  <x:c r="K8167" i="25"/>
  <x:c r="L8167" i="25"/>
  <x:c r="M8167" i="25"/>
  <x:c r="N8167" i="25"/>
  <x:c r="P8167" i="25"/>
  <x:c r="Q8167" i="25"/>
  <x:c r="R8167" i="25"/>
  <x:c r="A8168" i="25"/>
  <x:c r="B8168" i="25"/>
  <x:c r="C8168" i="25"/>
  <x:c r="D8168" i="25"/>
  <x:c r="E8168" i="25"/>
  <x:c r="F8168" i="25"/>
  <x:c r="G8168" i="25"/>
  <x:c r="H8168" i="25"/>
  <x:c r="I8168" i="25"/>
  <x:c r="J8168" i="25"/>
  <x:c r="K8168" i="25"/>
  <x:c r="L8168" i="25"/>
  <x:c r="M8168" i="25"/>
  <x:c r="N8168" i="25"/>
  <x:c r="P8168" i="25"/>
  <x:c r="Q8168" i="25"/>
  <x:c r="R8168" i="25"/>
  <x:c r="A8169" i="25"/>
  <x:c r="B8169" i="25"/>
  <x:c r="C8169" i="25"/>
  <x:c r="D8169" i="25"/>
  <x:c r="E8169" i="25"/>
  <x:c r="F8169" i="25"/>
  <x:c r="G8169" i="25"/>
  <x:c r="H8169" i="25"/>
  <x:c r="I8169" i="25"/>
  <x:c r="J8169" i="25"/>
  <x:c r="K8169" i="25"/>
  <x:c r="L8169" i="25"/>
  <x:c r="M8169" i="25"/>
  <x:c r="N8169" i="25"/>
  <x:c r="P8169" i="25"/>
  <x:c r="Q8169" i="25"/>
  <x:c r="R8169" i="25"/>
  <x:c r="A8170" i="25"/>
  <x:c r="B8170" i="25"/>
  <x:c r="C8170" i="25"/>
  <x:c r="D8170" i="25"/>
  <x:c r="E8170" i="25"/>
  <x:c r="F8170" i="25"/>
  <x:c r="G8170" i="25"/>
  <x:c r="H8170" i="25"/>
  <x:c r="I8170" i="25"/>
  <x:c r="J8170" i="25"/>
  <x:c r="K8170" i="25"/>
  <x:c r="L8170" i="25"/>
  <x:c r="M8170" i="25"/>
  <x:c r="N8170" i="25"/>
  <x:c r="P8170" i="25"/>
  <x:c r="Q8170" i="25"/>
  <x:c r="R8170" i="25"/>
  <x:c r="A8171" i="25"/>
  <x:c r="B8171" i="25"/>
  <x:c r="C8171" i="25"/>
  <x:c r="D8171" i="25"/>
  <x:c r="E8171" i="25"/>
  <x:c r="F8171" i="25"/>
  <x:c r="G8171" i="25"/>
  <x:c r="H8171" i="25"/>
  <x:c r="I8171" i="25"/>
  <x:c r="J8171" i="25"/>
  <x:c r="K8171" i="25"/>
  <x:c r="L8171" i="25"/>
  <x:c r="M8171" i="25"/>
  <x:c r="N8171" i="25"/>
  <x:c r="P8171" i="25"/>
  <x:c r="Q8171" i="25"/>
  <x:c r="R8171" i="25"/>
  <x:c r="A8172" i="25"/>
  <x:c r="B8172" i="25"/>
  <x:c r="C8172" i="25"/>
  <x:c r="D8172" i="25"/>
  <x:c r="E8172" i="25"/>
  <x:c r="F8172" i="25"/>
  <x:c r="G8172" i="25"/>
  <x:c r="H8172" i="25"/>
  <x:c r="I8172" i="25"/>
  <x:c r="J8172" i="25"/>
  <x:c r="K8172" i="25"/>
  <x:c r="L8172" i="25"/>
  <x:c r="M8172" i="25"/>
  <x:c r="N8172" i="25"/>
  <x:c r="P8172" i="25"/>
  <x:c r="Q8172" i="25"/>
  <x:c r="R8172" i="25"/>
  <x:c r="A8173" i="25"/>
  <x:c r="B8173" i="25"/>
  <x:c r="C8173" i="25"/>
  <x:c r="D8173" i="25"/>
  <x:c r="E8173" i="25"/>
  <x:c r="F8173" i="25"/>
  <x:c r="G8173" i="25"/>
  <x:c r="H8173" i="25"/>
  <x:c r="I8173" i="25"/>
  <x:c r="J8173" i="25"/>
  <x:c r="K8173" i="25"/>
  <x:c r="L8173" i="25"/>
  <x:c r="M8173" i="25"/>
  <x:c r="N8173" i="25"/>
  <x:c r="P8173" i="25"/>
  <x:c r="Q8173" i="25"/>
  <x:c r="R8173" i="25"/>
  <x:c r="A8174" i="25"/>
  <x:c r="B8174" i="25"/>
  <x:c r="C8174" i="25"/>
  <x:c r="D8174" i="25"/>
  <x:c r="E8174" i="25"/>
  <x:c r="F8174" i="25"/>
  <x:c r="G8174" i="25"/>
  <x:c r="H8174" i="25"/>
  <x:c r="I8174" i="25"/>
  <x:c r="J8174" i="25"/>
  <x:c r="K8174" i="25"/>
  <x:c r="L8174" i="25"/>
  <x:c r="M8174" i="25"/>
  <x:c r="N8174" i="25"/>
  <x:c r="P8174" i="25"/>
  <x:c r="Q8174" i="25"/>
  <x:c r="R8174" i="25"/>
  <x:c r="A8175" i="25"/>
  <x:c r="B8175" i="25"/>
  <x:c r="C8175" i="25"/>
  <x:c r="D8175" i="25"/>
  <x:c r="E8175" i="25"/>
  <x:c r="F8175" i="25"/>
  <x:c r="G8175" i="25"/>
  <x:c r="H8175" i="25"/>
  <x:c r="I8175" i="25"/>
  <x:c r="J8175" i="25"/>
  <x:c r="K8175" i="25"/>
  <x:c r="L8175" i="25"/>
  <x:c r="M8175" i="25"/>
  <x:c r="N8175" i="25"/>
  <x:c r="P8175" i="25"/>
  <x:c r="Q8175" i="25"/>
  <x:c r="R8175" i="25"/>
  <x:c r="A8176" i="25"/>
  <x:c r="B8176" i="25"/>
  <x:c r="C8176" i="25"/>
  <x:c r="D8176" i="25"/>
  <x:c r="E8176" i="25"/>
  <x:c r="F8176" i="25"/>
  <x:c r="G8176" i="25"/>
  <x:c r="H8176" i="25"/>
  <x:c r="I8176" i="25"/>
  <x:c r="J8176" i="25"/>
  <x:c r="K8176" i="25"/>
  <x:c r="L8176" i="25"/>
  <x:c r="M8176" i="25"/>
  <x:c r="N8176" i="25"/>
  <x:c r="P8176" i="25"/>
  <x:c r="Q8176" i="25"/>
  <x:c r="R8176" i="25"/>
  <x:c r="A8177" i="25"/>
  <x:c r="B8177" i="25"/>
  <x:c r="C8177" i="25"/>
  <x:c r="D8177" i="25"/>
  <x:c r="E8177" i="25"/>
  <x:c r="F8177" i="25"/>
  <x:c r="G8177" i="25"/>
  <x:c r="H8177" i="25"/>
  <x:c r="I8177" i="25"/>
  <x:c r="J8177" i="25"/>
  <x:c r="K8177" i="25"/>
  <x:c r="L8177" i="25"/>
  <x:c r="M8177" i="25"/>
  <x:c r="N8177" i="25"/>
  <x:c r="P8177" i="25"/>
  <x:c r="Q8177" i="25"/>
  <x:c r="R8177" i="25"/>
  <x:c r="A8178" i="25"/>
  <x:c r="B8178" i="25"/>
  <x:c r="C8178" i="25"/>
  <x:c r="D8178" i="25"/>
  <x:c r="E8178" i="25"/>
  <x:c r="F8178" i="25"/>
  <x:c r="G8178" i="25"/>
  <x:c r="H8178" i="25"/>
  <x:c r="I8178" i="25"/>
  <x:c r="J8178" i="25"/>
  <x:c r="K8178" i="25"/>
  <x:c r="L8178" i="25"/>
  <x:c r="M8178" i="25"/>
  <x:c r="N8178" i="25"/>
  <x:c r="P8178" i="25"/>
  <x:c r="Q8178" i="25"/>
  <x:c r="R8178" i="25"/>
  <x:c r="A8179" i="25"/>
  <x:c r="B8179" i="25"/>
  <x:c r="C8179" i="25"/>
  <x:c r="D8179" i="25"/>
  <x:c r="E8179" i="25"/>
  <x:c r="F8179" i="25"/>
  <x:c r="G8179" i="25"/>
  <x:c r="H8179" i="25"/>
  <x:c r="I8179" i="25"/>
  <x:c r="J8179" i="25"/>
  <x:c r="K8179" i="25"/>
  <x:c r="L8179" i="25"/>
  <x:c r="M8179" i="25"/>
  <x:c r="N8179" i="25"/>
  <x:c r="P8179" i="25"/>
  <x:c r="Q8179" i="25"/>
  <x:c r="R8179" i="25"/>
  <x:c r="A8180" i="25"/>
  <x:c r="B8180" i="25"/>
  <x:c r="C8180" i="25"/>
  <x:c r="D8180" i="25"/>
  <x:c r="E8180" i="25"/>
  <x:c r="F8180" i="25"/>
  <x:c r="G8180" i="25"/>
  <x:c r="H8180" i="25"/>
  <x:c r="I8180" i="25"/>
  <x:c r="J8180" i="25"/>
  <x:c r="K8180" i="25"/>
  <x:c r="L8180" i="25"/>
  <x:c r="M8180" i="25"/>
  <x:c r="N8180" i="25"/>
  <x:c r="P8180" i="25"/>
  <x:c r="Q8180" i="25"/>
  <x:c r="R8180" i="25"/>
  <x:c r="A8181" i="25"/>
  <x:c r="B8181" i="25"/>
  <x:c r="C8181" i="25"/>
  <x:c r="D8181" i="25"/>
  <x:c r="E8181" i="25"/>
  <x:c r="F8181" i="25"/>
  <x:c r="G8181" i="25"/>
  <x:c r="H8181" i="25"/>
  <x:c r="I8181" i="25"/>
  <x:c r="J8181" i="25"/>
  <x:c r="K8181" i="25"/>
  <x:c r="L8181" i="25"/>
  <x:c r="M8181" i="25"/>
  <x:c r="N8181" i="25"/>
  <x:c r="P8181" i="25"/>
  <x:c r="Q8181" i="25"/>
  <x:c r="R8181" i="25"/>
  <x:c r="A8182" i="25"/>
  <x:c r="B8182" i="25"/>
  <x:c r="C8182" i="25"/>
  <x:c r="D8182" i="25"/>
  <x:c r="E8182" i="25"/>
  <x:c r="F8182" i="25"/>
  <x:c r="G8182" i="25"/>
  <x:c r="H8182" i="25"/>
  <x:c r="I8182" i="25"/>
  <x:c r="J8182" i="25"/>
  <x:c r="K8182" i="25"/>
  <x:c r="L8182" i="25"/>
  <x:c r="M8182" i="25"/>
  <x:c r="N8182" i="25"/>
  <x:c r="P8182" i="25"/>
  <x:c r="Q8182" i="25"/>
  <x:c r="R8182" i="25"/>
  <x:c r="A8183" i="25"/>
  <x:c r="B8183" i="25"/>
  <x:c r="C8183" i="25"/>
  <x:c r="D8183" i="25"/>
  <x:c r="E8183" i="25"/>
  <x:c r="F8183" i="25"/>
  <x:c r="G8183" i="25"/>
  <x:c r="H8183" i="25"/>
  <x:c r="I8183" i="25"/>
  <x:c r="J8183" i="25"/>
  <x:c r="K8183" i="25"/>
  <x:c r="L8183" i="25"/>
  <x:c r="M8183" i="25"/>
  <x:c r="N8183" i="25"/>
  <x:c r="P8183" i="25"/>
  <x:c r="Q8183" i="25"/>
  <x:c r="R8183" i="25"/>
  <x:c r="A8184" i="25"/>
  <x:c r="B8184" i="25"/>
  <x:c r="C8184" i="25"/>
  <x:c r="D8184" i="25"/>
  <x:c r="E8184" i="25"/>
  <x:c r="F8184" i="25"/>
  <x:c r="G8184" i="25"/>
  <x:c r="H8184" i="25"/>
  <x:c r="I8184" i="25"/>
  <x:c r="J8184" i="25"/>
  <x:c r="K8184" i="25"/>
  <x:c r="L8184" i="25"/>
  <x:c r="M8184" i="25"/>
  <x:c r="N8184" i="25"/>
  <x:c r="P8184" i="25"/>
  <x:c r="Q8184" i="25"/>
  <x:c r="R8184" i="25"/>
  <x:c r="A8185" i="25"/>
  <x:c r="B8185" i="25"/>
  <x:c r="C8185" i="25"/>
  <x:c r="D8185" i="25"/>
  <x:c r="E8185" i="25"/>
  <x:c r="F8185" i="25"/>
  <x:c r="G8185" i="25"/>
  <x:c r="H8185" i="25"/>
  <x:c r="I8185" i="25"/>
  <x:c r="J8185" i="25"/>
  <x:c r="K8185" i="25"/>
  <x:c r="L8185" i="25"/>
  <x:c r="M8185" i="25"/>
  <x:c r="N8185" i="25"/>
  <x:c r="P8185" i="25"/>
  <x:c r="Q8185" i="25"/>
  <x:c r="R8185" i="25"/>
  <x:c r="A8186" i="25"/>
  <x:c r="B8186" i="25"/>
  <x:c r="C8186" i="25"/>
  <x:c r="D8186" i="25"/>
  <x:c r="E8186" i="25"/>
  <x:c r="F8186" i="25"/>
  <x:c r="G8186" i="25"/>
  <x:c r="H8186" i="25"/>
  <x:c r="I8186" i="25"/>
  <x:c r="J8186" i="25"/>
  <x:c r="K8186" i="25"/>
  <x:c r="L8186" i="25"/>
  <x:c r="M8186" i="25"/>
  <x:c r="N8186" i="25"/>
  <x:c r="P8186" i="25"/>
  <x:c r="Q8186" i="25"/>
  <x:c r="R8186" i="25"/>
  <x:c r="A8187" i="25"/>
  <x:c r="B8187" i="25"/>
  <x:c r="C8187" i="25"/>
  <x:c r="D8187" i="25"/>
  <x:c r="E8187" i="25"/>
  <x:c r="F8187" i="25"/>
  <x:c r="G8187" i="25"/>
  <x:c r="H8187" i="25"/>
  <x:c r="I8187" i="25"/>
  <x:c r="J8187" i="25"/>
  <x:c r="K8187" i="25"/>
  <x:c r="L8187" i="25"/>
  <x:c r="M8187" i="25"/>
  <x:c r="N8187" i="25"/>
  <x:c r="P8187" i="25"/>
  <x:c r="Q8187" i="25"/>
  <x:c r="R8187" i="25"/>
  <x:c r="A8188" i="25"/>
  <x:c r="B8188" i="25"/>
  <x:c r="C8188" i="25"/>
  <x:c r="D8188" i="25"/>
  <x:c r="E8188" i="25"/>
  <x:c r="F8188" i="25"/>
  <x:c r="G8188" i="25"/>
  <x:c r="H8188" i="25"/>
  <x:c r="I8188" i="25"/>
  <x:c r="J8188" i="25"/>
  <x:c r="K8188" i="25"/>
  <x:c r="L8188" i="25"/>
  <x:c r="M8188" i="25"/>
  <x:c r="N8188" i="25"/>
  <x:c r="P8188" i="25"/>
  <x:c r="Q8188" i="25"/>
  <x:c r="R8188" i="25"/>
  <x:c r="A8189" i="25"/>
  <x:c r="B8189" i="25"/>
  <x:c r="C8189" i="25"/>
  <x:c r="D8189" i="25"/>
  <x:c r="E8189" i="25"/>
  <x:c r="F8189" i="25"/>
  <x:c r="G8189" i="25"/>
  <x:c r="H8189" i="25"/>
  <x:c r="I8189" i="25"/>
  <x:c r="J8189" i="25"/>
  <x:c r="K8189" i="25"/>
  <x:c r="L8189" i="25"/>
  <x:c r="M8189" i="25"/>
  <x:c r="N8189" i="25"/>
  <x:c r="P8189" i="25"/>
  <x:c r="Q8189" i="25"/>
  <x:c r="R8189" i="25"/>
  <x:c r="A8190" i="25"/>
  <x:c r="B8190" i="25"/>
  <x:c r="C8190" i="25"/>
  <x:c r="D8190" i="25"/>
  <x:c r="E8190" i="25"/>
  <x:c r="F8190" i="25"/>
  <x:c r="G8190" i="25"/>
  <x:c r="H8190" i="25"/>
  <x:c r="I8190" i="25"/>
  <x:c r="J8190" i="25"/>
  <x:c r="K8190" i="25"/>
  <x:c r="L8190" i="25"/>
  <x:c r="M8190" i="25"/>
  <x:c r="N8190" i="25"/>
  <x:c r="P8190" i="25"/>
  <x:c r="Q8190" i="25"/>
  <x:c r="R8190" i="25"/>
  <x:c r="A8191" i="25"/>
  <x:c r="B8191" i="25"/>
  <x:c r="C8191" i="25"/>
  <x:c r="D8191" i="25"/>
  <x:c r="E8191" i="25"/>
  <x:c r="F8191" i="25"/>
  <x:c r="G8191" i="25"/>
  <x:c r="H8191" i="25"/>
  <x:c r="I8191" i="25"/>
  <x:c r="J8191" i="25"/>
  <x:c r="K8191" i="25"/>
  <x:c r="L8191" i="25"/>
  <x:c r="M8191" i="25"/>
  <x:c r="N8191" i="25"/>
  <x:c r="P8191" i="25"/>
  <x:c r="Q8191" i="25"/>
  <x:c r="R8191" i="25"/>
  <x:c r="A8192" i="25"/>
  <x:c r="B8192" i="25"/>
  <x:c r="C8192" i="25"/>
  <x:c r="D8192" i="25"/>
  <x:c r="E8192" i="25"/>
  <x:c r="F8192" i="25"/>
  <x:c r="G8192" i="25"/>
  <x:c r="H8192" i="25"/>
  <x:c r="I8192" i="25"/>
  <x:c r="J8192" i="25"/>
  <x:c r="K8192" i="25"/>
  <x:c r="L8192" i="25"/>
  <x:c r="M8192" i="25"/>
  <x:c r="N8192" i="25"/>
  <x:c r="P8192" i="25"/>
  <x:c r="Q8192" i="25"/>
  <x:c r="R8192" i="25"/>
  <x:c r="A8193" i="25"/>
  <x:c r="B8193" i="25"/>
  <x:c r="C8193" i="25"/>
  <x:c r="D8193" i="25"/>
  <x:c r="E8193" i="25"/>
  <x:c r="F8193" i="25"/>
  <x:c r="G8193" i="25"/>
  <x:c r="H8193" i="25"/>
  <x:c r="I8193" i="25"/>
  <x:c r="J8193" i="25"/>
  <x:c r="K8193" i="25"/>
  <x:c r="L8193" i="25"/>
  <x:c r="M8193" i="25"/>
  <x:c r="N8193" i="25"/>
  <x:c r="P8193" i="25"/>
  <x:c r="Q8193" i="25"/>
  <x:c r="R8193" i="25"/>
  <x:c r="A8194" i="25"/>
  <x:c r="B8194" i="25"/>
  <x:c r="C8194" i="25"/>
  <x:c r="D8194" i="25"/>
  <x:c r="E8194" i="25"/>
  <x:c r="F8194" i="25"/>
  <x:c r="G8194" i="25"/>
  <x:c r="H8194" i="25"/>
  <x:c r="I8194" i="25"/>
  <x:c r="J8194" i="25"/>
  <x:c r="K8194" i="25"/>
  <x:c r="L8194" i="25"/>
  <x:c r="M8194" i="25"/>
  <x:c r="N8194" i="25"/>
  <x:c r="P8194" i="25"/>
  <x:c r="Q8194" i="25"/>
  <x:c r="R8194" i="25"/>
  <x:c r="A8195" i="25"/>
  <x:c r="B8195" i="25"/>
  <x:c r="C8195" i="25"/>
  <x:c r="D8195" i="25"/>
  <x:c r="E8195" i="25"/>
  <x:c r="F8195" i="25"/>
  <x:c r="G8195" i="25"/>
  <x:c r="H8195" i="25"/>
  <x:c r="I8195" i="25"/>
  <x:c r="J8195" i="25"/>
  <x:c r="K8195" i="25"/>
  <x:c r="L8195" i="25"/>
  <x:c r="M8195" i="25"/>
  <x:c r="N8195" i="25"/>
  <x:c r="P8195" i="25"/>
  <x:c r="Q8195" i="25"/>
  <x:c r="R8195" i="25"/>
  <x:c r="A8196" i="25"/>
  <x:c r="B8196" i="25"/>
  <x:c r="C8196" i="25"/>
  <x:c r="D8196" i="25"/>
  <x:c r="E8196" i="25"/>
  <x:c r="F8196" i="25"/>
  <x:c r="G8196" i="25"/>
  <x:c r="H8196" i="25"/>
  <x:c r="I8196" i="25"/>
  <x:c r="J8196" i="25"/>
  <x:c r="K8196" i="25"/>
  <x:c r="L8196" i="25"/>
  <x:c r="M8196" i="25"/>
  <x:c r="N8196" i="25"/>
  <x:c r="P8196" i="25"/>
  <x:c r="Q8196" i="25"/>
  <x:c r="R8196" i="25"/>
  <x:c r="A8197" i="25"/>
  <x:c r="B8197" i="25"/>
  <x:c r="C8197" i="25"/>
  <x:c r="D8197" i="25"/>
  <x:c r="E8197" i="25"/>
  <x:c r="F8197" i="25"/>
  <x:c r="G8197" i="25"/>
  <x:c r="H8197" i="25"/>
  <x:c r="I8197" i="25"/>
  <x:c r="J8197" i="25"/>
  <x:c r="K8197" i="25"/>
  <x:c r="L8197" i="25"/>
  <x:c r="M8197" i="25"/>
  <x:c r="N8197" i="25"/>
  <x:c r="P8197" i="25"/>
  <x:c r="Q8197" i="25"/>
  <x:c r="R8197" i="25"/>
  <x:c r="A8198" i="25"/>
  <x:c r="B8198" i="25"/>
  <x:c r="C8198" i="25"/>
  <x:c r="D8198" i="25"/>
  <x:c r="E8198" i="25"/>
  <x:c r="F8198" i="25"/>
  <x:c r="G8198" i="25"/>
  <x:c r="H8198" i="25"/>
  <x:c r="I8198" i="25"/>
  <x:c r="J8198" i="25"/>
  <x:c r="K8198" i="25"/>
  <x:c r="L8198" i="25"/>
  <x:c r="M8198" i="25"/>
  <x:c r="N8198" i="25"/>
  <x:c r="P8198" i="25"/>
  <x:c r="Q8198" i="25"/>
  <x:c r="R8198" i="25"/>
  <x:c r="A8199" i="25"/>
  <x:c r="B8199" i="25"/>
  <x:c r="C8199" i="25"/>
  <x:c r="D8199" i="25"/>
  <x:c r="E8199" i="25"/>
  <x:c r="F8199" i="25"/>
  <x:c r="G8199" i="25"/>
  <x:c r="H8199" i="25"/>
  <x:c r="I8199" i="25"/>
  <x:c r="J8199" i="25"/>
  <x:c r="K8199" i="25"/>
  <x:c r="L8199" i="25"/>
  <x:c r="M8199" i="25"/>
  <x:c r="N8199" i="25"/>
  <x:c r="P8199" i="25"/>
  <x:c r="Q8199" i="25"/>
  <x:c r="R8199" i="25"/>
  <x:c r="A8200" i="25"/>
  <x:c r="B8200" i="25"/>
  <x:c r="C8200" i="25"/>
  <x:c r="D8200" i="25"/>
  <x:c r="E8200" i="25"/>
  <x:c r="F8200" i="25"/>
  <x:c r="G8200" i="25"/>
  <x:c r="H8200" i="25"/>
  <x:c r="I8200" i="25"/>
  <x:c r="J8200" i="25"/>
  <x:c r="K8200" i="25"/>
  <x:c r="L8200" i="25"/>
  <x:c r="M8200" i="25"/>
  <x:c r="N8200" i="25"/>
  <x:c r="P8200" i="25"/>
  <x:c r="Q8200" i="25"/>
  <x:c r="R8200" i="25"/>
  <x:c r="A8201" i="25"/>
  <x:c r="B8201" i="25"/>
  <x:c r="C8201" i="25"/>
  <x:c r="D8201" i="25"/>
  <x:c r="E8201" i="25"/>
  <x:c r="F8201" i="25"/>
  <x:c r="G8201" i="25"/>
  <x:c r="H8201" i="25"/>
  <x:c r="I8201" i="25"/>
  <x:c r="J8201" i="25"/>
  <x:c r="K8201" i="25"/>
  <x:c r="L8201" i="25"/>
  <x:c r="M8201" i="25"/>
  <x:c r="N8201" i="25"/>
  <x:c r="P8201" i="25"/>
  <x:c r="Q8201" i="25"/>
  <x:c r="R8201" i="25"/>
  <x:c r="A8202" i="25"/>
  <x:c r="B8202" i="25"/>
  <x:c r="C8202" i="25"/>
  <x:c r="D8202" i="25"/>
  <x:c r="E8202" i="25"/>
  <x:c r="F8202" i="25"/>
  <x:c r="G8202" i="25"/>
  <x:c r="H8202" i="25"/>
  <x:c r="I8202" i="25"/>
  <x:c r="J8202" i="25"/>
  <x:c r="K8202" i="25"/>
  <x:c r="L8202" i="25"/>
  <x:c r="M8202" i="25"/>
  <x:c r="N8202" i="25"/>
  <x:c r="P8202" i="25"/>
  <x:c r="Q8202" i="25"/>
  <x:c r="R8202" i="25"/>
  <x:c r="A8203" i="25"/>
  <x:c r="B8203" i="25"/>
  <x:c r="C8203" i="25"/>
  <x:c r="D8203" i="25"/>
  <x:c r="E8203" i="25"/>
  <x:c r="F8203" i="25"/>
  <x:c r="G8203" i="25"/>
  <x:c r="H8203" i="25"/>
  <x:c r="I8203" i="25"/>
  <x:c r="J8203" i="25"/>
  <x:c r="K8203" i="25"/>
  <x:c r="L8203" i="25"/>
  <x:c r="M8203" i="25"/>
  <x:c r="N8203" i="25"/>
  <x:c r="P8203" i="25"/>
  <x:c r="Q8203" i="25"/>
  <x:c r="R8203" i="25"/>
  <x:c r="A8204" i="25"/>
  <x:c r="B8204" i="25"/>
  <x:c r="C8204" i="25"/>
  <x:c r="D8204" i="25"/>
  <x:c r="E8204" i="25"/>
  <x:c r="F8204" i="25"/>
  <x:c r="G8204" i="25"/>
  <x:c r="H8204" i="25"/>
  <x:c r="I8204" i="25"/>
  <x:c r="J8204" i="25"/>
  <x:c r="K8204" i="25"/>
  <x:c r="L8204" i="25"/>
  <x:c r="M8204" i="25"/>
  <x:c r="N8204" i="25"/>
  <x:c r="P8204" i="25"/>
  <x:c r="Q8204" i="25"/>
  <x:c r="R8204" i="25"/>
  <x:c r="A8205" i="25"/>
  <x:c r="B8205" i="25"/>
  <x:c r="C8205" i="25"/>
  <x:c r="D8205" i="25"/>
  <x:c r="E8205" i="25"/>
  <x:c r="F8205" i="25"/>
  <x:c r="G8205" i="25"/>
  <x:c r="H8205" i="25"/>
  <x:c r="I8205" i="25"/>
  <x:c r="J8205" i="25"/>
  <x:c r="K8205" i="25"/>
  <x:c r="L8205" i="25"/>
  <x:c r="M8205" i="25"/>
  <x:c r="N8205" i="25"/>
  <x:c r="P8205" i="25"/>
  <x:c r="Q8205" i="25"/>
  <x:c r="R8205" i="25"/>
  <x:c r="A8206" i="25"/>
  <x:c r="B8206" i="25"/>
  <x:c r="C8206" i="25"/>
  <x:c r="D8206" i="25"/>
  <x:c r="E8206" i="25"/>
  <x:c r="F8206" i="25"/>
  <x:c r="G8206" i="25"/>
  <x:c r="H8206" i="25"/>
  <x:c r="I8206" i="25"/>
  <x:c r="J8206" i="25"/>
  <x:c r="K8206" i="25"/>
  <x:c r="L8206" i="25"/>
  <x:c r="M8206" i="25"/>
  <x:c r="N8206" i="25"/>
  <x:c r="P8206" i="25"/>
  <x:c r="Q8206" i="25"/>
  <x:c r="R8206" i="25"/>
  <x:c r="A8207" i="25"/>
  <x:c r="B8207" i="25"/>
  <x:c r="C8207" i="25"/>
  <x:c r="D8207" i="25"/>
  <x:c r="E8207" i="25"/>
  <x:c r="F8207" i="25"/>
  <x:c r="G8207" i="25"/>
  <x:c r="H8207" i="25"/>
  <x:c r="I8207" i="25"/>
  <x:c r="J8207" i="25"/>
  <x:c r="K8207" i="25"/>
  <x:c r="L8207" i="25"/>
  <x:c r="M8207" i="25"/>
  <x:c r="N8207" i="25"/>
  <x:c r="P8207" i="25"/>
  <x:c r="Q8207" i="25"/>
  <x:c r="R8207" i="25"/>
  <x:c r="A8208" i="25"/>
  <x:c r="B8208" i="25"/>
  <x:c r="C8208" i="25"/>
  <x:c r="D8208" i="25"/>
  <x:c r="E8208" i="25"/>
  <x:c r="F8208" i="25"/>
  <x:c r="G8208" i="25"/>
  <x:c r="H8208" i="25"/>
  <x:c r="I8208" i="25"/>
  <x:c r="J8208" i="25"/>
  <x:c r="K8208" i="25"/>
  <x:c r="L8208" i="25"/>
  <x:c r="M8208" i="25"/>
  <x:c r="N8208" i="25"/>
  <x:c r="P8208" i="25"/>
  <x:c r="Q8208" i="25"/>
  <x:c r="R8208" i="25"/>
  <x:c r="A8209" i="25"/>
  <x:c r="B8209" i="25"/>
  <x:c r="C8209" i="25"/>
  <x:c r="D8209" i="25"/>
  <x:c r="E8209" i="25"/>
  <x:c r="F8209" i="25"/>
  <x:c r="G8209" i="25"/>
  <x:c r="H8209" i="25"/>
  <x:c r="I8209" i="25"/>
  <x:c r="J8209" i="25"/>
  <x:c r="K8209" i="25"/>
  <x:c r="L8209" i="25"/>
  <x:c r="M8209" i="25"/>
  <x:c r="N8209" i="25"/>
  <x:c r="P8209" i="25"/>
  <x:c r="Q8209" i="25"/>
  <x:c r="R8209" i="25"/>
  <x:c r="A8210" i="25"/>
  <x:c r="B8210" i="25"/>
  <x:c r="C8210" i="25"/>
  <x:c r="D8210" i="25"/>
  <x:c r="E8210" i="25"/>
  <x:c r="F8210" i="25"/>
  <x:c r="G8210" i="25"/>
  <x:c r="H8210" i="25"/>
  <x:c r="I8210" i="25"/>
  <x:c r="J8210" i="25"/>
  <x:c r="K8210" i="25"/>
  <x:c r="L8210" i="25"/>
  <x:c r="M8210" i="25"/>
  <x:c r="N8210" i="25"/>
  <x:c r="P8210" i="25"/>
  <x:c r="Q8210" i="25"/>
  <x:c r="R8210" i="25"/>
  <x:c r="A8211" i="25"/>
  <x:c r="B8211" i="25"/>
  <x:c r="C8211" i="25"/>
  <x:c r="D8211" i="25"/>
  <x:c r="E8211" i="25"/>
  <x:c r="F8211" i="25"/>
  <x:c r="G8211" i="25"/>
  <x:c r="H8211" i="25"/>
  <x:c r="I8211" i="25"/>
  <x:c r="J8211" i="25"/>
  <x:c r="K8211" i="25"/>
  <x:c r="L8211" i="25"/>
  <x:c r="M8211" i="25"/>
  <x:c r="N8211" i="25"/>
  <x:c r="P8211" i="25"/>
  <x:c r="Q8211" i="25"/>
  <x:c r="R8211" i="25"/>
  <x:c r="A8212" i="25"/>
  <x:c r="B8212" i="25"/>
  <x:c r="C8212" i="25"/>
  <x:c r="D8212" i="25"/>
  <x:c r="E8212" i="25"/>
  <x:c r="F8212" i="25"/>
  <x:c r="G8212" i="25"/>
  <x:c r="H8212" i="25"/>
  <x:c r="I8212" i="25"/>
  <x:c r="J8212" i="25"/>
  <x:c r="K8212" i="25"/>
  <x:c r="L8212" i="25"/>
  <x:c r="M8212" i="25"/>
  <x:c r="N8212" i="25"/>
  <x:c r="P8212" i="25"/>
  <x:c r="Q8212" i="25"/>
  <x:c r="R8212" i="25"/>
  <x:c r="A8213" i="25"/>
  <x:c r="B8213" i="25"/>
  <x:c r="C8213" i="25"/>
  <x:c r="D8213" i="25"/>
  <x:c r="E8213" i="25"/>
  <x:c r="F8213" i="25"/>
  <x:c r="G8213" i="25"/>
  <x:c r="H8213" i="25"/>
  <x:c r="I8213" i="25"/>
  <x:c r="J8213" i="25"/>
  <x:c r="K8213" i="25"/>
  <x:c r="L8213" i="25"/>
  <x:c r="M8213" i="25"/>
  <x:c r="N8213" i="25"/>
  <x:c r="P8213" i="25"/>
  <x:c r="Q8213" i="25"/>
  <x:c r="R8213" i="25"/>
  <x:c r="A8214" i="25"/>
  <x:c r="B8214" i="25"/>
  <x:c r="C8214" i="25"/>
  <x:c r="D8214" i="25"/>
  <x:c r="E8214" i="25"/>
  <x:c r="F8214" i="25"/>
  <x:c r="G8214" i="25"/>
  <x:c r="H8214" i="25"/>
  <x:c r="I8214" i="25"/>
  <x:c r="J8214" i="25"/>
  <x:c r="K8214" i="25"/>
  <x:c r="L8214" i="25"/>
  <x:c r="M8214" i="25"/>
  <x:c r="N8214" i="25"/>
  <x:c r="P8214" i="25"/>
  <x:c r="Q8214" i="25"/>
  <x:c r="R8214" i="25"/>
  <x:c r="A8215" i="25"/>
  <x:c r="B8215" i="25"/>
  <x:c r="C8215" i="25"/>
  <x:c r="D8215" i="25"/>
  <x:c r="E8215" i="25"/>
  <x:c r="F8215" i="25"/>
  <x:c r="G8215" i="25"/>
  <x:c r="H8215" i="25"/>
  <x:c r="I8215" i="25"/>
  <x:c r="J8215" i="25"/>
  <x:c r="K8215" i="25"/>
  <x:c r="L8215" i="25"/>
  <x:c r="M8215" i="25"/>
  <x:c r="N8215" i="25"/>
  <x:c r="P8215" i="25"/>
  <x:c r="Q8215" i="25"/>
  <x:c r="R8215" i="25"/>
  <x:c r="A8216" i="25"/>
  <x:c r="B8216" i="25"/>
  <x:c r="C8216" i="25"/>
  <x:c r="D8216" i="25"/>
  <x:c r="E8216" i="25"/>
  <x:c r="F8216" i="25"/>
  <x:c r="G8216" i="25"/>
  <x:c r="H8216" i="25"/>
  <x:c r="I8216" i="25"/>
  <x:c r="J8216" i="25"/>
  <x:c r="K8216" i="25"/>
  <x:c r="L8216" i="25"/>
  <x:c r="M8216" i="25"/>
  <x:c r="N8216" i="25"/>
  <x:c r="P8216" i="25"/>
  <x:c r="Q8216" i="25"/>
  <x:c r="R8216" i="25"/>
  <x:c r="A8217" i="25"/>
  <x:c r="B8217" i="25"/>
  <x:c r="C8217" i="25"/>
  <x:c r="D8217" i="25"/>
  <x:c r="E8217" i="25"/>
  <x:c r="F8217" i="25"/>
  <x:c r="G8217" i="25"/>
  <x:c r="H8217" i="25"/>
  <x:c r="I8217" i="25"/>
  <x:c r="J8217" i="25"/>
  <x:c r="K8217" i="25"/>
  <x:c r="L8217" i="25"/>
  <x:c r="M8217" i="25"/>
  <x:c r="N8217" i="25"/>
  <x:c r="P8217" i="25"/>
  <x:c r="Q8217" i="25"/>
  <x:c r="R8217" i="25"/>
  <x:c r="A8218" i="25"/>
  <x:c r="B8218" i="25"/>
  <x:c r="C8218" i="25"/>
  <x:c r="D8218" i="25"/>
  <x:c r="E8218" i="25"/>
  <x:c r="F8218" i="25"/>
  <x:c r="G8218" i="25"/>
  <x:c r="H8218" i="25"/>
  <x:c r="I8218" i="25"/>
  <x:c r="J8218" i="25"/>
  <x:c r="K8218" i="25"/>
  <x:c r="L8218" i="25"/>
  <x:c r="M8218" i="25"/>
  <x:c r="N8218" i="25"/>
  <x:c r="P8218" i="25"/>
  <x:c r="Q8218" i="25"/>
  <x:c r="R8218" i="25"/>
  <x:c r="A8219" i="25"/>
  <x:c r="B8219" i="25"/>
  <x:c r="C8219" i="25"/>
  <x:c r="D8219" i="25"/>
  <x:c r="E8219" i="25"/>
  <x:c r="F8219" i="25"/>
  <x:c r="G8219" i="25"/>
  <x:c r="H8219" i="25"/>
  <x:c r="I8219" i="25"/>
  <x:c r="J8219" i="25"/>
  <x:c r="K8219" i="25"/>
  <x:c r="L8219" i="25"/>
  <x:c r="M8219" i="25"/>
  <x:c r="N8219" i="25"/>
  <x:c r="P8219" i="25"/>
  <x:c r="Q8219" i="25"/>
  <x:c r="R8219" i="25"/>
  <x:c r="A8220" i="25"/>
  <x:c r="B8220" i="25"/>
  <x:c r="C8220" i="25"/>
  <x:c r="D8220" i="25"/>
  <x:c r="E8220" i="25"/>
  <x:c r="F8220" i="25"/>
  <x:c r="G8220" i="25"/>
  <x:c r="H8220" i="25"/>
  <x:c r="I8220" i="25"/>
  <x:c r="J8220" i="25"/>
  <x:c r="K8220" i="25"/>
  <x:c r="L8220" i="25"/>
  <x:c r="M8220" i="25"/>
  <x:c r="N8220" i="25"/>
  <x:c r="P8220" i="25"/>
  <x:c r="Q8220" i="25"/>
  <x:c r="R8220" i="25"/>
  <x:c r="A8221" i="25"/>
  <x:c r="B8221" i="25"/>
  <x:c r="C8221" i="25"/>
  <x:c r="D8221" i="25"/>
  <x:c r="E8221" i="25"/>
  <x:c r="F8221" i="25"/>
  <x:c r="G8221" i="25"/>
  <x:c r="H8221" i="25"/>
  <x:c r="I8221" i="25"/>
  <x:c r="J8221" i="25"/>
  <x:c r="K8221" i="25"/>
  <x:c r="L8221" i="25"/>
  <x:c r="M8221" i="25"/>
  <x:c r="N8221" i="25"/>
  <x:c r="P8221" i="25"/>
  <x:c r="Q8221" i="25"/>
  <x:c r="R8221" i="25"/>
  <x:c r="A8222" i="25"/>
  <x:c r="B8222" i="25"/>
  <x:c r="C8222" i="25"/>
  <x:c r="D8222" i="25"/>
  <x:c r="E8222" i="25"/>
  <x:c r="F8222" i="25"/>
  <x:c r="G8222" i="25"/>
  <x:c r="H8222" i="25"/>
  <x:c r="I8222" i="25"/>
  <x:c r="J8222" i="25"/>
  <x:c r="K8222" i="25"/>
  <x:c r="L8222" i="25"/>
  <x:c r="M8222" i="25"/>
  <x:c r="N8222" i="25"/>
  <x:c r="P8222" i="25"/>
  <x:c r="Q8222" i="25"/>
  <x:c r="R8222" i="25"/>
  <x:c r="A8223" i="25"/>
  <x:c r="B8223" i="25"/>
  <x:c r="C8223" i="25"/>
  <x:c r="D8223" i="25"/>
  <x:c r="E8223" i="25"/>
  <x:c r="F8223" i="25"/>
  <x:c r="G8223" i="25"/>
  <x:c r="H8223" i="25"/>
  <x:c r="I8223" i="25"/>
  <x:c r="J8223" i="25"/>
  <x:c r="K8223" i="25"/>
  <x:c r="L8223" i="25"/>
  <x:c r="M8223" i="25"/>
  <x:c r="N8223" i="25"/>
  <x:c r="P8223" i="25"/>
  <x:c r="Q8223" i="25"/>
  <x:c r="R8223" i="25"/>
  <x:c r="A8224" i="25"/>
  <x:c r="B8224" i="25"/>
  <x:c r="C8224" i="25"/>
  <x:c r="D8224" i="25"/>
  <x:c r="E8224" i="25"/>
  <x:c r="F8224" i="25"/>
  <x:c r="G8224" i="25"/>
  <x:c r="H8224" i="25"/>
  <x:c r="I8224" i="25"/>
  <x:c r="J8224" i="25"/>
  <x:c r="K8224" i="25"/>
  <x:c r="L8224" i="25"/>
  <x:c r="M8224" i="25"/>
  <x:c r="N8224" i="25"/>
  <x:c r="P8224" i="25"/>
  <x:c r="Q8224" i="25"/>
  <x:c r="R8224" i="25"/>
  <x:c r="A8225" i="25"/>
  <x:c r="B8225" i="25"/>
  <x:c r="C8225" i="25"/>
  <x:c r="D8225" i="25"/>
  <x:c r="E8225" i="25"/>
  <x:c r="F8225" i="25"/>
  <x:c r="G8225" i="25"/>
  <x:c r="H8225" i="25"/>
  <x:c r="I8225" i="25"/>
  <x:c r="J8225" i="25"/>
  <x:c r="K8225" i="25"/>
  <x:c r="L8225" i="25"/>
  <x:c r="M8225" i="25"/>
  <x:c r="N8225" i="25"/>
  <x:c r="P8225" i="25"/>
  <x:c r="Q8225" i="25"/>
  <x:c r="R8225" i="25"/>
  <x:c r="A8226" i="25"/>
  <x:c r="B8226" i="25"/>
  <x:c r="C8226" i="25"/>
  <x:c r="D8226" i="25"/>
  <x:c r="E8226" i="25"/>
  <x:c r="F8226" i="25"/>
  <x:c r="G8226" i="25"/>
  <x:c r="H8226" i="25"/>
  <x:c r="I8226" i="25"/>
  <x:c r="J8226" i="25"/>
  <x:c r="K8226" i="25"/>
  <x:c r="L8226" i="25"/>
  <x:c r="M8226" i="25"/>
  <x:c r="N8226" i="25"/>
  <x:c r="P8226" i="25"/>
  <x:c r="Q8226" i="25"/>
  <x:c r="R8226" i="25"/>
  <x:c r="A8227" i="25"/>
  <x:c r="B8227" i="25"/>
  <x:c r="C8227" i="25"/>
  <x:c r="D8227" i="25"/>
  <x:c r="E8227" i="25"/>
  <x:c r="F8227" i="25"/>
  <x:c r="G8227" i="25"/>
  <x:c r="H8227" i="25"/>
  <x:c r="I8227" i="25"/>
  <x:c r="J8227" i="25"/>
  <x:c r="K8227" i="25"/>
  <x:c r="L8227" i="25"/>
  <x:c r="M8227" i="25"/>
  <x:c r="N8227" i="25"/>
  <x:c r="P8227" i="25"/>
  <x:c r="Q8227" i="25"/>
  <x:c r="R8227" i="25"/>
  <x:c r="A8228" i="25"/>
  <x:c r="B8228" i="25"/>
  <x:c r="C8228" i="25"/>
  <x:c r="D8228" i="25"/>
  <x:c r="E8228" i="25"/>
  <x:c r="F8228" i="25"/>
  <x:c r="G8228" i="25"/>
  <x:c r="H8228" i="25"/>
  <x:c r="I8228" i="25"/>
  <x:c r="J8228" i="25"/>
  <x:c r="K8228" i="25"/>
  <x:c r="L8228" i="25"/>
  <x:c r="M8228" i="25"/>
  <x:c r="N8228" i="25"/>
  <x:c r="P8228" i="25"/>
  <x:c r="Q8228" i="25"/>
  <x:c r="R8228" i="25"/>
  <x:c r="A8229" i="25"/>
  <x:c r="B8229" i="25"/>
  <x:c r="C8229" i="25"/>
  <x:c r="D8229" i="25"/>
  <x:c r="E8229" i="25"/>
  <x:c r="F8229" i="25"/>
  <x:c r="G8229" i="25"/>
  <x:c r="H8229" i="25"/>
  <x:c r="I8229" i="25"/>
  <x:c r="J8229" i="25"/>
  <x:c r="K8229" i="25"/>
  <x:c r="L8229" i="25"/>
  <x:c r="M8229" i="25"/>
  <x:c r="N8229" i="25"/>
  <x:c r="P8229" i="25"/>
  <x:c r="Q8229" i="25"/>
  <x:c r="R8229" i="25"/>
  <x:c r="A8230" i="25"/>
  <x:c r="B8230" i="25"/>
  <x:c r="C8230" i="25"/>
  <x:c r="D8230" i="25"/>
  <x:c r="E8230" i="25"/>
  <x:c r="F8230" i="25"/>
  <x:c r="G8230" i="25"/>
  <x:c r="H8230" i="25"/>
  <x:c r="I8230" i="25"/>
  <x:c r="J8230" i="25"/>
  <x:c r="K8230" i="25"/>
  <x:c r="L8230" i="25"/>
  <x:c r="M8230" i="25"/>
  <x:c r="N8230" i="25"/>
  <x:c r="P8230" i="25"/>
  <x:c r="Q8230" i="25"/>
  <x:c r="R8230" i="25"/>
  <x:c r="A8231" i="25"/>
  <x:c r="B8231" i="25"/>
  <x:c r="C8231" i="25"/>
  <x:c r="D8231" i="25"/>
  <x:c r="E8231" i="25"/>
  <x:c r="F8231" i="25"/>
  <x:c r="G8231" i="25"/>
  <x:c r="H8231" i="25"/>
  <x:c r="I8231" i="25"/>
  <x:c r="J8231" i="25"/>
  <x:c r="K8231" i="25"/>
  <x:c r="L8231" i="25"/>
  <x:c r="M8231" i="25"/>
  <x:c r="N8231" i="25"/>
  <x:c r="P8231" i="25"/>
  <x:c r="Q8231" i="25"/>
  <x:c r="R8231" i="25"/>
  <x:c r="A8232" i="25"/>
  <x:c r="B8232" i="25"/>
  <x:c r="C8232" i="25"/>
  <x:c r="D8232" i="25"/>
  <x:c r="E8232" i="25"/>
  <x:c r="F8232" i="25"/>
  <x:c r="G8232" i="25"/>
  <x:c r="H8232" i="25"/>
  <x:c r="I8232" i="25"/>
  <x:c r="J8232" i="25"/>
  <x:c r="K8232" i="25"/>
  <x:c r="L8232" i="25"/>
  <x:c r="M8232" i="25"/>
  <x:c r="N8232" i="25"/>
  <x:c r="P8232" i="25"/>
  <x:c r="Q8232" i="25"/>
  <x:c r="R8232" i="25"/>
  <x:c r="A8233" i="25"/>
  <x:c r="B8233" i="25"/>
  <x:c r="C8233" i="25"/>
  <x:c r="D8233" i="25"/>
  <x:c r="E8233" i="25"/>
  <x:c r="F8233" i="25"/>
  <x:c r="G8233" i="25"/>
  <x:c r="H8233" i="25"/>
  <x:c r="I8233" i="25"/>
  <x:c r="J8233" i="25"/>
  <x:c r="K8233" i="25"/>
  <x:c r="L8233" i="25"/>
  <x:c r="M8233" i="25"/>
  <x:c r="N8233" i="25"/>
  <x:c r="P8233" i="25"/>
  <x:c r="Q8233" i="25"/>
  <x:c r="R8233" i="25"/>
  <x:c r="A8234" i="25"/>
  <x:c r="B8234" i="25"/>
  <x:c r="C8234" i="25"/>
  <x:c r="D8234" i="25"/>
  <x:c r="E8234" i="25"/>
  <x:c r="F8234" i="25"/>
  <x:c r="G8234" i="25"/>
  <x:c r="H8234" i="25"/>
  <x:c r="I8234" i="25"/>
  <x:c r="J8234" i="25"/>
  <x:c r="K8234" i="25"/>
  <x:c r="L8234" i="25"/>
  <x:c r="M8234" i="25"/>
  <x:c r="N8234" i="25"/>
  <x:c r="P8234" i="25"/>
  <x:c r="Q8234" i="25"/>
  <x:c r="R8234" i="25"/>
  <x:c r="A8235" i="25"/>
  <x:c r="B8235" i="25"/>
  <x:c r="C8235" i="25"/>
  <x:c r="D8235" i="25"/>
  <x:c r="E8235" i="25"/>
  <x:c r="F8235" i="25"/>
  <x:c r="G8235" i="25"/>
  <x:c r="H8235" i="25"/>
  <x:c r="I8235" i="25"/>
  <x:c r="J8235" i="25"/>
  <x:c r="K8235" i="25"/>
  <x:c r="L8235" i="25"/>
  <x:c r="M8235" i="25"/>
  <x:c r="N8235" i="25"/>
  <x:c r="P8235" i="25"/>
  <x:c r="Q8235" i="25"/>
  <x:c r="R8235" i="25"/>
  <x:c r="A8236" i="25"/>
  <x:c r="B8236" i="25"/>
  <x:c r="C8236" i="25"/>
  <x:c r="D8236" i="25"/>
  <x:c r="E8236" i="25"/>
  <x:c r="F8236" i="25"/>
  <x:c r="G8236" i="25"/>
  <x:c r="H8236" i="25"/>
  <x:c r="I8236" i="25"/>
  <x:c r="J8236" i="25"/>
  <x:c r="K8236" i="25"/>
  <x:c r="L8236" i="25"/>
  <x:c r="M8236" i="25"/>
  <x:c r="N8236" i="25"/>
  <x:c r="P8236" i="25"/>
  <x:c r="Q8236" i="25"/>
  <x:c r="R8236" i="25"/>
  <x:c r="A8237" i="25"/>
  <x:c r="B8237" i="25"/>
  <x:c r="C8237" i="25"/>
  <x:c r="D8237" i="25"/>
  <x:c r="E8237" i="25"/>
  <x:c r="F8237" i="25"/>
  <x:c r="G8237" i="25"/>
  <x:c r="H8237" i="25"/>
  <x:c r="I8237" i="25"/>
  <x:c r="J8237" i="25"/>
  <x:c r="K8237" i="25"/>
  <x:c r="L8237" i="25"/>
  <x:c r="M8237" i="25"/>
  <x:c r="N8237" i="25"/>
  <x:c r="P8237" i="25"/>
  <x:c r="Q8237" i="25"/>
  <x:c r="R8237" i="25"/>
  <x:c r="A8238" i="25"/>
  <x:c r="B8238" i="25"/>
  <x:c r="C8238" i="25"/>
  <x:c r="D8238" i="25"/>
  <x:c r="E8238" i="25"/>
  <x:c r="F8238" i="25"/>
  <x:c r="G8238" i="25"/>
  <x:c r="H8238" i="25"/>
  <x:c r="I8238" i="25"/>
  <x:c r="J8238" i="25"/>
  <x:c r="K8238" i="25"/>
  <x:c r="L8238" i="25"/>
  <x:c r="M8238" i="25"/>
  <x:c r="N8238" i="25"/>
  <x:c r="P8238" i="25"/>
  <x:c r="Q8238" i="25"/>
  <x:c r="R8238" i="25"/>
  <x:c r="A8239" i="25"/>
  <x:c r="B8239" i="25"/>
  <x:c r="C8239" i="25"/>
  <x:c r="D8239" i="25"/>
  <x:c r="E8239" i="25"/>
  <x:c r="F8239" i="25"/>
  <x:c r="G8239" i="25"/>
  <x:c r="H8239" i="25"/>
  <x:c r="I8239" i="25"/>
  <x:c r="J8239" i="25"/>
  <x:c r="K8239" i="25"/>
  <x:c r="L8239" i="25"/>
  <x:c r="M8239" i="25"/>
  <x:c r="N8239" i="25"/>
  <x:c r="P8239" i="25"/>
  <x:c r="Q8239" i="25"/>
  <x:c r="R8239" i="25"/>
  <x:c r="A8240" i="25"/>
  <x:c r="B8240" i="25"/>
  <x:c r="C8240" i="25"/>
  <x:c r="D8240" i="25"/>
  <x:c r="E8240" i="25"/>
  <x:c r="F8240" i="25"/>
  <x:c r="G8240" i="25"/>
  <x:c r="H8240" i="25"/>
  <x:c r="I8240" i="25"/>
  <x:c r="J8240" i="25"/>
  <x:c r="K8240" i="25"/>
  <x:c r="L8240" i="25"/>
  <x:c r="M8240" i="25"/>
  <x:c r="N8240" i="25"/>
  <x:c r="P8240" i="25"/>
  <x:c r="Q8240" i="25"/>
  <x:c r="R8240" i="25"/>
  <x:c r="A8241" i="25"/>
  <x:c r="B8241" i="25"/>
  <x:c r="C8241" i="25"/>
  <x:c r="D8241" i="25"/>
  <x:c r="E8241" i="25"/>
  <x:c r="F8241" i="25"/>
  <x:c r="G8241" i="25"/>
  <x:c r="H8241" i="25"/>
  <x:c r="I8241" i="25"/>
  <x:c r="J8241" i="25"/>
  <x:c r="K8241" i="25"/>
  <x:c r="L8241" i="25"/>
  <x:c r="M8241" i="25"/>
  <x:c r="N8241" i="25"/>
  <x:c r="P8241" i="25"/>
  <x:c r="Q8241" i="25"/>
  <x:c r="R8241" i="25"/>
  <x:c r="A8242" i="25"/>
  <x:c r="B8242" i="25"/>
  <x:c r="C8242" i="25"/>
  <x:c r="D8242" i="25"/>
  <x:c r="E8242" i="25"/>
  <x:c r="F8242" i="25"/>
  <x:c r="G8242" i="25"/>
  <x:c r="H8242" i="25"/>
  <x:c r="I8242" i="25"/>
  <x:c r="J8242" i="25"/>
  <x:c r="K8242" i="25"/>
  <x:c r="L8242" i="25"/>
  <x:c r="M8242" i="25"/>
  <x:c r="N8242" i="25"/>
  <x:c r="P8242" i="25"/>
  <x:c r="Q8242" i="25"/>
  <x:c r="R8242" i="25"/>
  <x:c r="A8243" i="25"/>
  <x:c r="B8243" i="25"/>
  <x:c r="C8243" i="25"/>
  <x:c r="D8243" i="25"/>
  <x:c r="E8243" i="25"/>
  <x:c r="F8243" i="25"/>
  <x:c r="G8243" i="25"/>
  <x:c r="H8243" i="25"/>
  <x:c r="I8243" i="25"/>
  <x:c r="J8243" i="25"/>
  <x:c r="K8243" i="25"/>
  <x:c r="L8243" i="25"/>
  <x:c r="M8243" i="25"/>
  <x:c r="N8243" i="25"/>
  <x:c r="P8243" i="25"/>
  <x:c r="Q8243" i="25"/>
  <x:c r="R8243" i="25"/>
  <x:c r="A8244" i="25"/>
  <x:c r="B8244" i="25"/>
  <x:c r="C8244" i="25"/>
  <x:c r="D8244" i="25"/>
  <x:c r="E8244" i="25"/>
  <x:c r="F8244" i="25"/>
  <x:c r="G8244" i="25"/>
  <x:c r="H8244" i="25"/>
  <x:c r="I8244" i="25"/>
  <x:c r="J8244" i="25"/>
  <x:c r="K8244" i="25"/>
  <x:c r="L8244" i="25"/>
  <x:c r="M8244" i="25"/>
  <x:c r="N8244" i="25"/>
  <x:c r="P8244" i="25"/>
  <x:c r="Q8244" i="25"/>
  <x:c r="R8244" i="25"/>
  <x:c r="A8245" i="25"/>
  <x:c r="B8245" i="25"/>
  <x:c r="C8245" i="25"/>
  <x:c r="D8245" i="25"/>
  <x:c r="E8245" i="25"/>
  <x:c r="F8245" i="25"/>
  <x:c r="G8245" i="25"/>
  <x:c r="H8245" i="25"/>
  <x:c r="I8245" i="25"/>
  <x:c r="J8245" i="25"/>
  <x:c r="K8245" i="25"/>
  <x:c r="L8245" i="25"/>
  <x:c r="M8245" i="25"/>
  <x:c r="N8245" i="25"/>
  <x:c r="P8245" i="25"/>
  <x:c r="Q8245" i="25"/>
  <x:c r="R8245" i="25"/>
  <x:c r="A8246" i="25"/>
  <x:c r="B8246" i="25"/>
  <x:c r="C8246" i="25"/>
  <x:c r="D8246" i="25"/>
  <x:c r="E8246" i="25"/>
  <x:c r="F8246" i="25"/>
  <x:c r="G8246" i="25"/>
  <x:c r="H8246" i="25"/>
  <x:c r="I8246" i="25"/>
  <x:c r="J8246" i="25"/>
  <x:c r="K8246" i="25"/>
  <x:c r="L8246" i="25"/>
  <x:c r="M8246" i="25"/>
  <x:c r="N8246" i="25"/>
  <x:c r="P8246" i="25"/>
  <x:c r="Q8246" i="25"/>
  <x:c r="R8246" i="25"/>
  <x:c r="A8247" i="25"/>
  <x:c r="B8247" i="25"/>
  <x:c r="C8247" i="25"/>
  <x:c r="D8247" i="25"/>
  <x:c r="E8247" i="25"/>
  <x:c r="F8247" i="25"/>
  <x:c r="G8247" i="25"/>
  <x:c r="H8247" i="25"/>
  <x:c r="I8247" i="25"/>
  <x:c r="J8247" i="25"/>
  <x:c r="K8247" i="25"/>
  <x:c r="L8247" i="25"/>
  <x:c r="M8247" i="25"/>
  <x:c r="N8247" i="25"/>
  <x:c r="P8247" i="25"/>
  <x:c r="Q8247" i="25"/>
  <x:c r="R8247" i="25"/>
  <x:c r="A8248" i="25"/>
  <x:c r="B8248" i="25"/>
  <x:c r="C8248" i="25"/>
  <x:c r="D8248" i="25"/>
  <x:c r="E8248" i="25"/>
  <x:c r="F8248" i="25"/>
  <x:c r="G8248" i="25"/>
  <x:c r="H8248" i="25"/>
  <x:c r="I8248" i="25"/>
  <x:c r="J8248" i="25"/>
  <x:c r="K8248" i="25"/>
  <x:c r="L8248" i="25"/>
  <x:c r="M8248" i="25"/>
  <x:c r="N8248" i="25"/>
  <x:c r="P8248" i="25"/>
  <x:c r="Q8248" i="25"/>
  <x:c r="R8248" i="25"/>
  <x:c r="A8249" i="25"/>
  <x:c r="B8249" i="25"/>
  <x:c r="C8249" i="25"/>
  <x:c r="D8249" i="25"/>
  <x:c r="E8249" i="25"/>
  <x:c r="F8249" i="25"/>
  <x:c r="G8249" i="25"/>
  <x:c r="H8249" i="25"/>
  <x:c r="I8249" i="25"/>
  <x:c r="J8249" i="25"/>
  <x:c r="K8249" i="25"/>
  <x:c r="L8249" i="25"/>
  <x:c r="M8249" i="25"/>
  <x:c r="N8249" i="25"/>
  <x:c r="P8249" i="25"/>
  <x:c r="Q8249" i="25"/>
  <x:c r="R8249" i="25"/>
  <x:c r="A8250" i="25"/>
  <x:c r="B8250" i="25"/>
  <x:c r="C8250" i="25"/>
  <x:c r="D8250" i="25"/>
  <x:c r="E8250" i="25"/>
  <x:c r="F8250" i="25"/>
  <x:c r="G8250" i="25"/>
  <x:c r="H8250" i="25"/>
  <x:c r="I8250" i="25"/>
  <x:c r="J8250" i="25"/>
  <x:c r="K8250" i="25"/>
  <x:c r="L8250" i="25"/>
  <x:c r="M8250" i="25"/>
  <x:c r="N8250" i="25"/>
  <x:c r="P8250" i="25"/>
  <x:c r="Q8250" i="25"/>
  <x:c r="R8250" i="25"/>
  <x:c r="A8251" i="25"/>
  <x:c r="B8251" i="25"/>
  <x:c r="C8251" i="25"/>
  <x:c r="D8251" i="25"/>
  <x:c r="E8251" i="25"/>
  <x:c r="F8251" i="25"/>
  <x:c r="G8251" i="25"/>
  <x:c r="H8251" i="25"/>
  <x:c r="I8251" i="25"/>
  <x:c r="J8251" i="25"/>
  <x:c r="K8251" i="25"/>
  <x:c r="L8251" i="25"/>
  <x:c r="M8251" i="25"/>
  <x:c r="N8251" i="25"/>
  <x:c r="P8251" i="25"/>
  <x:c r="Q8251" i="25"/>
  <x:c r="R8251" i="25"/>
  <x:c r="A8252" i="25"/>
  <x:c r="B8252" i="25"/>
  <x:c r="C8252" i="25"/>
  <x:c r="D8252" i="25"/>
  <x:c r="E8252" i="25"/>
  <x:c r="F8252" i="25"/>
  <x:c r="G8252" i="25"/>
  <x:c r="H8252" i="25"/>
  <x:c r="I8252" i="25"/>
  <x:c r="J8252" i="25"/>
  <x:c r="K8252" i="25"/>
  <x:c r="L8252" i="25"/>
  <x:c r="M8252" i="25"/>
  <x:c r="N8252" i="25"/>
  <x:c r="P8252" i="25"/>
  <x:c r="Q8252" i="25"/>
  <x:c r="R8252" i="25"/>
  <x:c r="A8253" i="25"/>
  <x:c r="B8253" i="25"/>
  <x:c r="C8253" i="25"/>
  <x:c r="D8253" i="25"/>
  <x:c r="E8253" i="25"/>
  <x:c r="F8253" i="25"/>
  <x:c r="G8253" i="25"/>
  <x:c r="H8253" i="25"/>
  <x:c r="I8253" i="25"/>
  <x:c r="J8253" i="25"/>
  <x:c r="K8253" i="25"/>
  <x:c r="L8253" i="25"/>
  <x:c r="M8253" i="25"/>
  <x:c r="N8253" i="25"/>
  <x:c r="P8253" i="25"/>
  <x:c r="Q8253" i="25"/>
  <x:c r="R8253" i="25"/>
  <x:c r="A8254" i="25"/>
  <x:c r="B8254" i="25"/>
  <x:c r="C8254" i="25"/>
  <x:c r="D8254" i="25"/>
  <x:c r="E8254" i="25"/>
  <x:c r="F8254" i="25"/>
  <x:c r="G8254" i="25"/>
  <x:c r="H8254" i="25"/>
  <x:c r="I8254" i="25"/>
  <x:c r="J8254" i="25"/>
  <x:c r="K8254" i="25"/>
  <x:c r="L8254" i="25"/>
  <x:c r="M8254" i="25"/>
  <x:c r="N8254" i="25"/>
  <x:c r="P8254" i="25"/>
  <x:c r="Q8254" i="25"/>
  <x:c r="R8254" i="25"/>
  <x:c r="A8255" i="25"/>
  <x:c r="B8255" i="25"/>
  <x:c r="C8255" i="25"/>
  <x:c r="D8255" i="25"/>
  <x:c r="E8255" i="25"/>
  <x:c r="F8255" i="25"/>
  <x:c r="G8255" i="25"/>
  <x:c r="H8255" i="25"/>
  <x:c r="I8255" i="25"/>
  <x:c r="J8255" i="25"/>
  <x:c r="K8255" i="25"/>
  <x:c r="L8255" i="25"/>
  <x:c r="M8255" i="25"/>
  <x:c r="N8255" i="25"/>
  <x:c r="P8255" i="25"/>
  <x:c r="Q8255" i="25"/>
  <x:c r="R8255" i="25"/>
  <x:c r="A8256" i="25"/>
  <x:c r="B8256" i="25"/>
  <x:c r="C8256" i="25"/>
  <x:c r="D8256" i="25"/>
  <x:c r="E8256" i="25"/>
  <x:c r="F8256" i="25"/>
  <x:c r="G8256" i="25"/>
  <x:c r="H8256" i="25"/>
  <x:c r="I8256" i="25"/>
  <x:c r="J8256" i="25"/>
  <x:c r="K8256" i="25"/>
  <x:c r="L8256" i="25"/>
  <x:c r="M8256" i="25"/>
  <x:c r="N8256" i="25"/>
  <x:c r="P8256" i="25"/>
  <x:c r="Q8256" i="25"/>
  <x:c r="R8256" i="25"/>
  <x:c r="A8257" i="25"/>
  <x:c r="B8257" i="25"/>
  <x:c r="C8257" i="25"/>
  <x:c r="D8257" i="25"/>
  <x:c r="E8257" i="25"/>
  <x:c r="F8257" i="25"/>
  <x:c r="G8257" i="25"/>
  <x:c r="H8257" i="25"/>
  <x:c r="I8257" i="25"/>
  <x:c r="J8257" i="25"/>
  <x:c r="K8257" i="25"/>
  <x:c r="L8257" i="25"/>
  <x:c r="M8257" i="25"/>
  <x:c r="N8257" i="25"/>
  <x:c r="P8257" i="25"/>
  <x:c r="Q8257" i="25"/>
  <x:c r="R8257" i="25"/>
  <x:c r="A8258" i="25"/>
  <x:c r="B8258" i="25"/>
  <x:c r="C8258" i="25"/>
  <x:c r="D8258" i="25"/>
  <x:c r="E8258" i="25"/>
  <x:c r="F8258" i="25"/>
  <x:c r="G8258" i="25"/>
  <x:c r="H8258" i="25"/>
  <x:c r="I8258" i="25"/>
  <x:c r="J8258" i="25"/>
  <x:c r="K8258" i="25"/>
  <x:c r="L8258" i="25"/>
  <x:c r="M8258" i="25"/>
  <x:c r="N8258" i="25"/>
  <x:c r="P8258" i="25"/>
  <x:c r="Q8258" i="25"/>
  <x:c r="R8258" i="25"/>
  <x:c r="A8259" i="25"/>
  <x:c r="B8259" i="25"/>
  <x:c r="C8259" i="25"/>
  <x:c r="D8259" i="25"/>
  <x:c r="E8259" i="25"/>
  <x:c r="F8259" i="25"/>
  <x:c r="G8259" i="25"/>
  <x:c r="H8259" i="25"/>
  <x:c r="I8259" i="25"/>
  <x:c r="J8259" i="25"/>
  <x:c r="K8259" i="25"/>
  <x:c r="L8259" i="25"/>
  <x:c r="M8259" i="25"/>
  <x:c r="N8259" i="25"/>
  <x:c r="P8259" i="25"/>
  <x:c r="Q8259" i="25"/>
  <x:c r="R8259" i="25"/>
  <x:c r="A8260" i="25"/>
  <x:c r="B8260" i="25"/>
  <x:c r="C8260" i="25"/>
  <x:c r="D8260" i="25"/>
  <x:c r="E8260" i="25"/>
  <x:c r="F8260" i="25"/>
  <x:c r="G8260" i="25"/>
  <x:c r="H8260" i="25"/>
  <x:c r="I8260" i="25"/>
  <x:c r="J8260" i="25"/>
  <x:c r="K8260" i="25"/>
  <x:c r="L8260" i="25"/>
  <x:c r="M8260" i="25"/>
  <x:c r="N8260" i="25"/>
  <x:c r="P8260" i="25"/>
  <x:c r="Q8260" i="25"/>
  <x:c r="R8260" i="25"/>
  <x:c r="A8261" i="25"/>
  <x:c r="B8261" i="25"/>
  <x:c r="C8261" i="25"/>
  <x:c r="D8261" i="25"/>
  <x:c r="E8261" i="25"/>
  <x:c r="F8261" i="25"/>
  <x:c r="G8261" i="25"/>
  <x:c r="H8261" i="25"/>
  <x:c r="I8261" i="25"/>
  <x:c r="J8261" i="25"/>
  <x:c r="K8261" i="25"/>
  <x:c r="L8261" i="25"/>
  <x:c r="M8261" i="25"/>
  <x:c r="N8261" i="25"/>
  <x:c r="P8261" i="25"/>
  <x:c r="Q8261" i="25"/>
  <x:c r="R8261" i="25"/>
  <x:c r="A8262" i="25"/>
  <x:c r="B8262" i="25"/>
  <x:c r="C8262" i="25"/>
  <x:c r="D8262" i="25"/>
  <x:c r="E8262" i="25"/>
  <x:c r="F8262" i="25"/>
  <x:c r="G8262" i="25"/>
  <x:c r="H8262" i="25"/>
  <x:c r="I8262" i="25"/>
  <x:c r="J8262" i="25"/>
  <x:c r="K8262" i="25"/>
  <x:c r="L8262" i="25"/>
  <x:c r="M8262" i="25"/>
  <x:c r="N8262" i="25"/>
  <x:c r="P8262" i="25"/>
  <x:c r="Q8262" i="25"/>
  <x:c r="R8262" i="25"/>
  <x:c r="A8263" i="25"/>
  <x:c r="B8263" i="25"/>
  <x:c r="C8263" i="25"/>
  <x:c r="D8263" i="25"/>
  <x:c r="E8263" i="25"/>
  <x:c r="F8263" i="25"/>
  <x:c r="G8263" i="25"/>
  <x:c r="H8263" i="25"/>
  <x:c r="I8263" i="25"/>
  <x:c r="J8263" i="25"/>
  <x:c r="K8263" i="25"/>
  <x:c r="L8263" i="25"/>
  <x:c r="M8263" i="25"/>
  <x:c r="N8263" i="25"/>
  <x:c r="P8263" i="25"/>
  <x:c r="Q8263" i="25"/>
  <x:c r="R8263" i="25"/>
  <x:c r="A8264" i="25"/>
  <x:c r="B8264" i="25"/>
  <x:c r="C8264" i="25"/>
  <x:c r="D8264" i="25"/>
  <x:c r="E8264" i="25"/>
  <x:c r="F8264" i="25"/>
  <x:c r="G8264" i="25"/>
  <x:c r="H8264" i="25"/>
  <x:c r="I8264" i="25"/>
  <x:c r="J8264" i="25"/>
  <x:c r="K8264" i="25"/>
  <x:c r="L8264" i="25"/>
  <x:c r="M8264" i="25"/>
  <x:c r="N8264" i="25"/>
  <x:c r="P8264" i="25"/>
  <x:c r="Q8264" i="25"/>
  <x:c r="R8264" i="25"/>
  <x:c r="A8265" i="25"/>
  <x:c r="B8265" i="25"/>
  <x:c r="C8265" i="25"/>
  <x:c r="D8265" i="25"/>
  <x:c r="E8265" i="25"/>
  <x:c r="F8265" i="25"/>
  <x:c r="G8265" i="25"/>
  <x:c r="H8265" i="25"/>
  <x:c r="I8265" i="25"/>
  <x:c r="J8265" i="25"/>
  <x:c r="K8265" i="25"/>
  <x:c r="L8265" i="25"/>
  <x:c r="M8265" i="25"/>
  <x:c r="N8265" i="25"/>
  <x:c r="P8265" i="25"/>
  <x:c r="Q8265" i="25"/>
  <x:c r="R8265" i="25"/>
  <x:c r="A8266" i="25"/>
  <x:c r="B8266" i="25"/>
  <x:c r="C8266" i="25"/>
  <x:c r="D8266" i="25"/>
  <x:c r="E8266" i="25"/>
  <x:c r="F8266" i="25"/>
  <x:c r="G8266" i="25"/>
  <x:c r="H8266" i="25"/>
  <x:c r="I8266" i="25"/>
  <x:c r="J8266" i="25"/>
  <x:c r="K8266" i="25"/>
  <x:c r="L8266" i="25"/>
  <x:c r="M8266" i="25"/>
  <x:c r="N8266" i="25"/>
  <x:c r="P8266" i="25"/>
  <x:c r="Q8266" i="25"/>
  <x:c r="R8266" i="25"/>
  <x:c r="A8267" i="25"/>
  <x:c r="B8267" i="25"/>
  <x:c r="C8267" i="25"/>
  <x:c r="D8267" i="25"/>
  <x:c r="E8267" i="25"/>
  <x:c r="F8267" i="25"/>
  <x:c r="G8267" i="25"/>
  <x:c r="H8267" i="25"/>
  <x:c r="I8267" i="25"/>
  <x:c r="J8267" i="25"/>
  <x:c r="K8267" i="25"/>
  <x:c r="L8267" i="25"/>
  <x:c r="M8267" i="25"/>
  <x:c r="N8267" i="25"/>
  <x:c r="P8267" i="25"/>
  <x:c r="Q8267" i="25"/>
  <x:c r="R8267" i="25"/>
  <x:c r="A8268" i="25"/>
  <x:c r="B8268" i="25"/>
  <x:c r="C8268" i="25"/>
  <x:c r="D8268" i="25"/>
  <x:c r="E8268" i="25"/>
  <x:c r="F8268" i="25"/>
  <x:c r="G8268" i="25"/>
  <x:c r="H8268" i="25"/>
  <x:c r="I8268" i="25"/>
  <x:c r="J8268" i="25"/>
  <x:c r="K8268" i="25"/>
  <x:c r="L8268" i="25"/>
  <x:c r="M8268" i="25"/>
  <x:c r="N8268" i="25"/>
  <x:c r="P8268" i="25"/>
  <x:c r="Q8268" i="25"/>
  <x:c r="R8268" i="25"/>
  <x:c r="A8269" i="25"/>
  <x:c r="B8269" i="25"/>
  <x:c r="C8269" i="25"/>
  <x:c r="D8269" i="25"/>
  <x:c r="E8269" i="25"/>
  <x:c r="F8269" i="25"/>
  <x:c r="G8269" i="25"/>
  <x:c r="H8269" i="25"/>
  <x:c r="I8269" i="25"/>
  <x:c r="J8269" i="25"/>
  <x:c r="K8269" i="25"/>
  <x:c r="L8269" i="25"/>
  <x:c r="M8269" i="25"/>
  <x:c r="N8269" i="25"/>
  <x:c r="P8269" i="25"/>
  <x:c r="Q8269" i="25"/>
  <x:c r="R8269" i="25"/>
  <x:c r="A8270" i="25"/>
  <x:c r="B8270" i="25"/>
  <x:c r="C8270" i="25"/>
  <x:c r="D8270" i="25"/>
  <x:c r="E8270" i="25"/>
  <x:c r="F8270" i="25"/>
  <x:c r="G8270" i="25"/>
  <x:c r="H8270" i="25"/>
  <x:c r="I8270" i="25"/>
  <x:c r="J8270" i="25"/>
  <x:c r="K8270" i="25"/>
  <x:c r="L8270" i="25"/>
  <x:c r="M8270" i="25"/>
  <x:c r="N8270" i="25"/>
  <x:c r="P8270" i="25"/>
  <x:c r="Q8270" i="25"/>
  <x:c r="R8270" i="25"/>
  <x:c r="A8271" i="25"/>
  <x:c r="B8271" i="25"/>
  <x:c r="C8271" i="25"/>
  <x:c r="D8271" i="25"/>
  <x:c r="E8271" i="25"/>
  <x:c r="F8271" i="25"/>
  <x:c r="G8271" i="25"/>
  <x:c r="H8271" i="25"/>
  <x:c r="I8271" i="25"/>
  <x:c r="J8271" i="25"/>
  <x:c r="K8271" i="25"/>
  <x:c r="L8271" i="25"/>
  <x:c r="M8271" i="25"/>
  <x:c r="N8271" i="25"/>
  <x:c r="P8271" i="25"/>
  <x:c r="Q8271" i="25"/>
  <x:c r="R8271" i="25"/>
  <x:c r="A8272" i="25"/>
  <x:c r="B8272" i="25"/>
  <x:c r="C8272" i="25"/>
  <x:c r="D8272" i="25"/>
  <x:c r="E8272" i="25"/>
  <x:c r="F8272" i="25"/>
  <x:c r="G8272" i="25"/>
  <x:c r="H8272" i="25"/>
  <x:c r="I8272" i="25"/>
  <x:c r="J8272" i="25"/>
  <x:c r="K8272" i="25"/>
  <x:c r="L8272" i="25"/>
  <x:c r="M8272" i="25"/>
  <x:c r="N8272" i="25"/>
  <x:c r="P8272" i="25"/>
  <x:c r="Q8272" i="25"/>
  <x:c r="R8272" i="25"/>
  <x:c r="A8273" i="25"/>
  <x:c r="B8273" i="25"/>
  <x:c r="C8273" i="25"/>
  <x:c r="D8273" i="25"/>
  <x:c r="E8273" i="25"/>
  <x:c r="F8273" i="25"/>
  <x:c r="G8273" i="25"/>
  <x:c r="H8273" i="25"/>
  <x:c r="I8273" i="25"/>
  <x:c r="J8273" i="25"/>
  <x:c r="K8273" i="25"/>
  <x:c r="L8273" i="25"/>
  <x:c r="M8273" i="25"/>
  <x:c r="N8273" i="25"/>
  <x:c r="P8273" i="25"/>
  <x:c r="Q8273" i="25"/>
  <x:c r="R8273" i="25"/>
  <x:c r="A8274" i="25"/>
  <x:c r="B8274" i="25"/>
  <x:c r="C8274" i="25"/>
  <x:c r="D8274" i="25"/>
  <x:c r="E8274" i="25"/>
  <x:c r="F8274" i="25"/>
  <x:c r="G8274" i="25"/>
  <x:c r="H8274" i="25"/>
  <x:c r="I8274" i="25"/>
  <x:c r="J8274" i="25"/>
  <x:c r="K8274" i="25"/>
  <x:c r="L8274" i="25"/>
  <x:c r="M8274" i="25"/>
  <x:c r="N8274" i="25"/>
  <x:c r="P8274" i="25"/>
  <x:c r="Q8274" i="25"/>
  <x:c r="R8274" i="25"/>
  <x:c r="A8275" i="25"/>
  <x:c r="B8275" i="25"/>
  <x:c r="C8275" i="25"/>
  <x:c r="D8275" i="25"/>
  <x:c r="E8275" i="25"/>
  <x:c r="F8275" i="25"/>
  <x:c r="G8275" i="25"/>
  <x:c r="H8275" i="25"/>
  <x:c r="I8275" i="25"/>
  <x:c r="J8275" i="25"/>
  <x:c r="K8275" i="25"/>
  <x:c r="L8275" i="25"/>
  <x:c r="M8275" i="25"/>
  <x:c r="N8275" i="25"/>
  <x:c r="P8275" i="25"/>
  <x:c r="Q8275" i="25"/>
  <x:c r="R8275" i="25"/>
  <x:c r="A8276" i="25"/>
  <x:c r="B8276" i="25"/>
  <x:c r="C8276" i="25"/>
  <x:c r="D8276" i="25"/>
  <x:c r="E8276" i="25"/>
  <x:c r="F8276" i="25"/>
  <x:c r="G8276" i="25"/>
  <x:c r="H8276" i="25"/>
  <x:c r="I8276" i="25"/>
  <x:c r="J8276" i="25"/>
  <x:c r="K8276" i="25"/>
  <x:c r="L8276" i="25"/>
  <x:c r="M8276" i="25"/>
  <x:c r="N8276" i="25"/>
  <x:c r="P8276" i="25"/>
  <x:c r="Q8276" i="25"/>
  <x:c r="R8276" i="25"/>
  <x:c r="A8277" i="25"/>
  <x:c r="B8277" i="25"/>
  <x:c r="C8277" i="25"/>
  <x:c r="D8277" i="25"/>
  <x:c r="E8277" i="25"/>
  <x:c r="F8277" i="25"/>
  <x:c r="G8277" i="25"/>
  <x:c r="H8277" i="25"/>
  <x:c r="I8277" i="25"/>
  <x:c r="J8277" i="25"/>
  <x:c r="K8277" i="25"/>
  <x:c r="L8277" i="25"/>
  <x:c r="M8277" i="25"/>
  <x:c r="N8277" i="25"/>
  <x:c r="P8277" i="25"/>
  <x:c r="Q8277" i="25"/>
  <x:c r="R8277" i="25"/>
  <x:c r="A8278" i="25"/>
  <x:c r="B8278" i="25"/>
  <x:c r="C8278" i="25"/>
  <x:c r="D8278" i="25"/>
  <x:c r="E8278" i="25"/>
  <x:c r="F8278" i="25"/>
  <x:c r="G8278" i="25"/>
  <x:c r="H8278" i="25"/>
  <x:c r="I8278" i="25"/>
  <x:c r="J8278" i="25"/>
  <x:c r="K8278" i="25"/>
  <x:c r="L8278" i="25"/>
  <x:c r="M8278" i="25"/>
  <x:c r="N8278" i="25"/>
  <x:c r="P8278" i="25"/>
  <x:c r="Q8278" i="25"/>
  <x:c r="R8278" i="25"/>
  <x:c r="A8279" i="25"/>
  <x:c r="B8279" i="25"/>
  <x:c r="C8279" i="25"/>
  <x:c r="D8279" i="25"/>
  <x:c r="E8279" i="25"/>
  <x:c r="F8279" i="25"/>
  <x:c r="G8279" i="25"/>
  <x:c r="H8279" i="25"/>
  <x:c r="I8279" i="25"/>
  <x:c r="J8279" i="25"/>
  <x:c r="K8279" i="25"/>
  <x:c r="L8279" i="25"/>
  <x:c r="M8279" i="25"/>
  <x:c r="N8279" i="25"/>
  <x:c r="P8279" i="25"/>
  <x:c r="Q8279" i="25"/>
  <x:c r="R8279" i="25"/>
  <x:c r="A8280" i="25"/>
  <x:c r="B8280" i="25"/>
  <x:c r="C8280" i="25"/>
  <x:c r="D8280" i="25"/>
  <x:c r="E8280" i="25"/>
  <x:c r="F8280" i="25"/>
  <x:c r="G8280" i="25"/>
  <x:c r="H8280" i="25"/>
  <x:c r="I8280" i="25"/>
  <x:c r="J8280" i="25"/>
  <x:c r="K8280" i="25"/>
  <x:c r="L8280" i="25"/>
  <x:c r="M8280" i="25"/>
  <x:c r="N8280" i="25"/>
  <x:c r="P8280" i="25"/>
  <x:c r="Q8280" i="25"/>
  <x:c r="R8280" i="25"/>
  <x:c r="A8281" i="25"/>
  <x:c r="B8281" i="25"/>
  <x:c r="C8281" i="25"/>
  <x:c r="D8281" i="25"/>
  <x:c r="E8281" i="25"/>
  <x:c r="F8281" i="25"/>
  <x:c r="G8281" i="25"/>
  <x:c r="H8281" i="25"/>
  <x:c r="I8281" i="25"/>
  <x:c r="J8281" i="25"/>
  <x:c r="K8281" i="25"/>
  <x:c r="L8281" i="25"/>
  <x:c r="M8281" i="25"/>
  <x:c r="N8281" i="25"/>
  <x:c r="P8281" i="25"/>
  <x:c r="Q8281" i="25"/>
  <x:c r="R8281" i="25"/>
  <x:c r="A8282" i="25"/>
  <x:c r="B8282" i="25"/>
  <x:c r="C8282" i="25"/>
  <x:c r="D8282" i="25"/>
  <x:c r="E8282" i="25"/>
  <x:c r="F8282" i="25"/>
  <x:c r="G8282" i="25"/>
  <x:c r="H8282" i="25"/>
  <x:c r="I8282" i="25"/>
  <x:c r="J8282" i="25"/>
  <x:c r="K8282" i="25"/>
  <x:c r="L8282" i="25"/>
  <x:c r="M8282" i="25"/>
  <x:c r="N8282" i="25"/>
  <x:c r="P8282" i="25"/>
  <x:c r="Q8282" i="25"/>
  <x:c r="R8282" i="25"/>
  <x:c r="A8283" i="25"/>
  <x:c r="B8283" i="25"/>
  <x:c r="C8283" i="25"/>
  <x:c r="D8283" i="25"/>
  <x:c r="E8283" i="25"/>
  <x:c r="F8283" i="25"/>
  <x:c r="G8283" i="25"/>
  <x:c r="H8283" i="25"/>
  <x:c r="I8283" i="25"/>
  <x:c r="J8283" i="25"/>
  <x:c r="K8283" i="25"/>
  <x:c r="L8283" i="25"/>
  <x:c r="M8283" i="25"/>
  <x:c r="N8283" i="25"/>
  <x:c r="P8283" i="25"/>
  <x:c r="Q8283" i="25"/>
  <x:c r="R8283" i="25"/>
  <x:c r="A8284" i="25"/>
  <x:c r="B8284" i="25"/>
  <x:c r="C8284" i="25"/>
  <x:c r="D8284" i="25"/>
  <x:c r="E8284" i="25"/>
  <x:c r="F8284" i="25"/>
  <x:c r="G8284" i="25"/>
  <x:c r="H8284" i="25"/>
  <x:c r="I8284" i="25"/>
  <x:c r="J8284" i="25"/>
  <x:c r="K8284" i="25"/>
  <x:c r="L8284" i="25"/>
  <x:c r="M8284" i="25"/>
  <x:c r="N8284" i="25"/>
  <x:c r="P8284" i="25"/>
  <x:c r="Q8284" i="25"/>
  <x:c r="R8284" i="25"/>
  <x:c r="A8285" i="25"/>
  <x:c r="B8285" i="25"/>
  <x:c r="C8285" i="25"/>
  <x:c r="D8285" i="25"/>
  <x:c r="E8285" i="25"/>
  <x:c r="F8285" i="25"/>
  <x:c r="G8285" i="25"/>
  <x:c r="H8285" i="25"/>
  <x:c r="I8285" i="25"/>
  <x:c r="J8285" i="25"/>
  <x:c r="K8285" i="25"/>
  <x:c r="L8285" i="25"/>
  <x:c r="M8285" i="25"/>
  <x:c r="N8285" i="25"/>
  <x:c r="P8285" i="25"/>
  <x:c r="Q8285" i="25"/>
  <x:c r="R8285" i="25"/>
  <x:c r="A8286" i="25"/>
  <x:c r="B8286" i="25"/>
  <x:c r="C8286" i="25"/>
  <x:c r="D8286" i="25"/>
  <x:c r="E8286" i="25"/>
  <x:c r="F8286" i="25"/>
  <x:c r="G8286" i="25"/>
  <x:c r="H8286" i="25"/>
  <x:c r="I8286" i="25"/>
  <x:c r="J8286" i="25"/>
  <x:c r="K8286" i="25"/>
  <x:c r="L8286" i="25"/>
  <x:c r="M8286" i="25"/>
  <x:c r="N8286" i="25"/>
  <x:c r="P8286" i="25"/>
  <x:c r="Q8286" i="25"/>
  <x:c r="R8286" i="25"/>
  <x:c r="A8287" i="25"/>
  <x:c r="B8287" i="25"/>
  <x:c r="C8287" i="25"/>
  <x:c r="D8287" i="25"/>
  <x:c r="E8287" i="25"/>
  <x:c r="F8287" i="25"/>
  <x:c r="G8287" i="25"/>
  <x:c r="H8287" i="25"/>
  <x:c r="I8287" i="25"/>
  <x:c r="J8287" i="25"/>
  <x:c r="K8287" i="25"/>
  <x:c r="L8287" i="25"/>
  <x:c r="M8287" i="25"/>
  <x:c r="N8287" i="25"/>
  <x:c r="P8287" i="25"/>
  <x:c r="Q8287" i="25"/>
  <x:c r="R8287" i="25"/>
  <x:c r="A8288" i="25"/>
  <x:c r="B8288" i="25"/>
  <x:c r="C8288" i="25"/>
  <x:c r="D8288" i="25"/>
  <x:c r="E8288" i="25"/>
  <x:c r="F8288" i="25"/>
  <x:c r="G8288" i="25"/>
  <x:c r="H8288" i="25"/>
  <x:c r="I8288" i="25"/>
  <x:c r="J8288" i="25"/>
  <x:c r="K8288" i="25"/>
  <x:c r="L8288" i="25"/>
  <x:c r="M8288" i="25"/>
  <x:c r="N8288" i="25"/>
  <x:c r="P8288" i="25"/>
  <x:c r="Q8288" i="25"/>
  <x:c r="R8288" i="25"/>
  <x:c r="A8289" i="25"/>
  <x:c r="B8289" i="25"/>
  <x:c r="C8289" i="25"/>
  <x:c r="D8289" i="25"/>
  <x:c r="E8289" i="25"/>
  <x:c r="F8289" i="25"/>
  <x:c r="G8289" i="25"/>
  <x:c r="H8289" i="25"/>
  <x:c r="I8289" i="25"/>
  <x:c r="J8289" i="25"/>
  <x:c r="K8289" i="25"/>
  <x:c r="L8289" i="25"/>
  <x:c r="M8289" i="25"/>
  <x:c r="N8289" i="25"/>
  <x:c r="P8289" i="25"/>
  <x:c r="Q8289" i="25"/>
  <x:c r="R8289" i="25"/>
  <x:c r="A8290" i="25"/>
  <x:c r="B8290" i="25"/>
  <x:c r="C8290" i="25"/>
  <x:c r="D8290" i="25"/>
  <x:c r="E8290" i="25"/>
  <x:c r="F8290" i="25"/>
  <x:c r="G8290" i="25"/>
  <x:c r="H8290" i="25"/>
  <x:c r="I8290" i="25"/>
  <x:c r="J8290" i="25"/>
  <x:c r="K8290" i="25"/>
  <x:c r="L8290" i="25"/>
  <x:c r="M8290" i="25"/>
  <x:c r="N8290" i="25"/>
  <x:c r="P8290" i="25"/>
  <x:c r="Q8290" i="25"/>
  <x:c r="R8290" i="25"/>
  <x:c r="A8291" i="25"/>
  <x:c r="B8291" i="25"/>
  <x:c r="C8291" i="25"/>
  <x:c r="D8291" i="25"/>
  <x:c r="E8291" i="25"/>
  <x:c r="F8291" i="25"/>
  <x:c r="G8291" i="25"/>
  <x:c r="H8291" i="25"/>
  <x:c r="I8291" i="25"/>
  <x:c r="J8291" i="25"/>
  <x:c r="K8291" i="25"/>
  <x:c r="L8291" i="25"/>
  <x:c r="M8291" i="25"/>
  <x:c r="N8291" i="25"/>
  <x:c r="P8291" i="25"/>
  <x:c r="Q8291" i="25"/>
  <x:c r="R8291" i="25"/>
  <x:c r="A8292" i="25"/>
  <x:c r="B8292" i="25"/>
  <x:c r="C8292" i="25"/>
  <x:c r="D8292" i="25"/>
  <x:c r="E8292" i="25"/>
  <x:c r="F8292" i="25"/>
  <x:c r="G8292" i="25"/>
  <x:c r="H8292" i="25"/>
  <x:c r="I8292" i="25"/>
  <x:c r="J8292" i="25"/>
  <x:c r="K8292" i="25"/>
  <x:c r="L8292" i="25"/>
  <x:c r="M8292" i="25"/>
  <x:c r="N8292" i="25"/>
  <x:c r="P8292" i="25"/>
  <x:c r="Q8292" i="25"/>
  <x:c r="R8292" i="25"/>
  <x:c r="A8293" i="25"/>
  <x:c r="B8293" i="25"/>
  <x:c r="C8293" i="25"/>
  <x:c r="D8293" i="25"/>
  <x:c r="E8293" i="25"/>
  <x:c r="F8293" i="25"/>
  <x:c r="G8293" i="25"/>
  <x:c r="H8293" i="25"/>
  <x:c r="I8293" i="25"/>
  <x:c r="J8293" i="25"/>
  <x:c r="K8293" i="25"/>
  <x:c r="L8293" i="25"/>
  <x:c r="M8293" i="25"/>
  <x:c r="N8293" i="25"/>
  <x:c r="P8293" i="25"/>
  <x:c r="Q8293" i="25"/>
  <x:c r="R8293" i="25"/>
  <x:c r="A8294" i="25"/>
  <x:c r="B8294" i="25"/>
  <x:c r="C8294" i="25"/>
  <x:c r="D8294" i="25"/>
  <x:c r="E8294" i="25"/>
  <x:c r="F8294" i="25"/>
  <x:c r="G8294" i="25"/>
  <x:c r="H8294" i="25"/>
  <x:c r="I8294" i="25"/>
  <x:c r="J8294" i="25"/>
  <x:c r="K8294" i="25"/>
  <x:c r="L8294" i="25"/>
  <x:c r="M8294" i="25"/>
  <x:c r="N8294" i="25"/>
  <x:c r="P8294" i="25"/>
  <x:c r="Q8294" i="25"/>
  <x:c r="R8294" i="25"/>
  <x:c r="A8295" i="25"/>
  <x:c r="B8295" i="25"/>
  <x:c r="C8295" i="25"/>
  <x:c r="D8295" i="25"/>
  <x:c r="E8295" i="25"/>
  <x:c r="F8295" i="25"/>
  <x:c r="G8295" i="25"/>
  <x:c r="H8295" i="25"/>
  <x:c r="I8295" i="25"/>
  <x:c r="J8295" i="25"/>
  <x:c r="K8295" i="25"/>
  <x:c r="L8295" i="25"/>
  <x:c r="M8295" i="25"/>
  <x:c r="N8295" i="25"/>
  <x:c r="P8295" i="25"/>
  <x:c r="Q8295" i="25"/>
  <x:c r="R8295" i="25"/>
  <x:c r="A8296" i="25"/>
  <x:c r="B8296" i="25"/>
  <x:c r="C8296" i="25"/>
  <x:c r="D8296" i="25"/>
  <x:c r="E8296" i="25"/>
  <x:c r="F8296" i="25"/>
  <x:c r="G8296" i="25"/>
  <x:c r="H8296" i="25"/>
  <x:c r="I8296" i="25"/>
  <x:c r="J8296" i="25"/>
  <x:c r="K8296" i="25"/>
  <x:c r="L8296" i="25"/>
  <x:c r="M8296" i="25"/>
  <x:c r="N8296" i="25"/>
  <x:c r="P8296" i="25"/>
  <x:c r="Q8296" i="25"/>
  <x:c r="R8296" i="25"/>
  <x:c r="A8297" i="25"/>
  <x:c r="B8297" i="25"/>
  <x:c r="C8297" i="25"/>
  <x:c r="D8297" i="25"/>
  <x:c r="E8297" i="25"/>
  <x:c r="F8297" i="25"/>
  <x:c r="G8297" i="25"/>
  <x:c r="H8297" i="25"/>
  <x:c r="I8297" i="25"/>
  <x:c r="J8297" i="25"/>
  <x:c r="K8297" i="25"/>
  <x:c r="L8297" i="25"/>
  <x:c r="M8297" i="25"/>
  <x:c r="N8297" i="25"/>
  <x:c r="P8297" i="25"/>
  <x:c r="Q8297" i="25"/>
  <x:c r="R8297" i="25"/>
  <x:c r="A8298" i="25"/>
  <x:c r="B8298" i="25"/>
  <x:c r="C8298" i="25"/>
  <x:c r="D8298" i="25"/>
  <x:c r="E8298" i="25"/>
  <x:c r="F8298" i="25"/>
  <x:c r="G8298" i="25"/>
  <x:c r="H8298" i="25"/>
  <x:c r="I8298" i="25"/>
  <x:c r="J8298" i="25"/>
  <x:c r="K8298" i="25"/>
  <x:c r="L8298" i="25"/>
  <x:c r="M8298" i="25"/>
  <x:c r="N8298" i="25"/>
  <x:c r="P8298" i="25"/>
  <x:c r="Q8298" i="25"/>
  <x:c r="R8298" i="25"/>
  <x:c r="A8299" i="25"/>
  <x:c r="B8299" i="25"/>
  <x:c r="C8299" i="25"/>
  <x:c r="D8299" i="25"/>
  <x:c r="E8299" i="25"/>
  <x:c r="F8299" i="25"/>
  <x:c r="G8299" i="25"/>
  <x:c r="H8299" i="25"/>
  <x:c r="I8299" i="25"/>
  <x:c r="J8299" i="25"/>
  <x:c r="K8299" i="25"/>
  <x:c r="L8299" i="25"/>
  <x:c r="M8299" i="25"/>
  <x:c r="N8299" i="25"/>
  <x:c r="P8299" i="25"/>
  <x:c r="Q8299" i="25"/>
  <x:c r="R8299" i="25"/>
  <x:c r="A8300" i="25"/>
  <x:c r="B8300" i="25"/>
  <x:c r="C8300" i="25"/>
  <x:c r="D8300" i="25"/>
  <x:c r="E8300" i="25"/>
  <x:c r="F8300" i="25"/>
  <x:c r="G8300" i="25"/>
  <x:c r="H8300" i="25"/>
  <x:c r="I8300" i="25"/>
  <x:c r="J8300" i="25"/>
  <x:c r="K8300" i="25"/>
  <x:c r="L8300" i="25"/>
  <x:c r="M8300" i="25"/>
  <x:c r="N8300" i="25"/>
  <x:c r="P8300" i="25"/>
  <x:c r="Q8300" i="25"/>
  <x:c r="R8300" i="25"/>
  <x:c r="A8301" i="25"/>
  <x:c r="B8301" i="25"/>
  <x:c r="C8301" i="25"/>
  <x:c r="D8301" i="25"/>
  <x:c r="E8301" i="25"/>
  <x:c r="F8301" i="25"/>
  <x:c r="G8301" i="25"/>
  <x:c r="H8301" i="25"/>
  <x:c r="I8301" i="25"/>
  <x:c r="J8301" i="25"/>
  <x:c r="K8301" i="25"/>
  <x:c r="L8301" i="25"/>
  <x:c r="M8301" i="25"/>
  <x:c r="N8301" i="25"/>
  <x:c r="P8301" i="25"/>
  <x:c r="Q8301" i="25"/>
  <x:c r="R8301" i="25"/>
  <x:c r="A8302" i="25"/>
  <x:c r="B8302" i="25"/>
  <x:c r="C8302" i="25"/>
  <x:c r="D8302" i="25"/>
  <x:c r="E8302" i="25"/>
  <x:c r="F8302" i="25"/>
  <x:c r="G8302" i="25"/>
  <x:c r="H8302" i="25"/>
  <x:c r="I8302" i="25"/>
  <x:c r="J8302" i="25"/>
  <x:c r="K8302" i="25"/>
  <x:c r="L8302" i="25"/>
  <x:c r="M8302" i="25"/>
  <x:c r="N8302" i="25"/>
  <x:c r="P8302" i="25"/>
  <x:c r="Q8302" i="25"/>
  <x:c r="R8302" i="25"/>
  <x:c r="A8303" i="25"/>
  <x:c r="B8303" i="25"/>
  <x:c r="C8303" i="25"/>
  <x:c r="D8303" i="25"/>
  <x:c r="E8303" i="25"/>
  <x:c r="F8303" i="25"/>
  <x:c r="G8303" i="25"/>
  <x:c r="H8303" i="25"/>
  <x:c r="I8303" i="25"/>
  <x:c r="J8303" i="25"/>
  <x:c r="K8303" i="25"/>
  <x:c r="L8303" i="25"/>
  <x:c r="M8303" i="25"/>
  <x:c r="N8303" i="25"/>
  <x:c r="P8303" i="25"/>
  <x:c r="Q8303" i="25"/>
  <x:c r="R8303" i="25"/>
  <x:c r="A8304" i="25"/>
  <x:c r="B8304" i="25"/>
  <x:c r="C8304" i="25"/>
  <x:c r="D8304" i="25"/>
  <x:c r="E8304" i="25"/>
  <x:c r="F8304" i="25"/>
  <x:c r="G8304" i="25"/>
  <x:c r="H8304" i="25"/>
  <x:c r="I8304" i="25"/>
  <x:c r="J8304" i="25"/>
  <x:c r="K8304" i="25"/>
  <x:c r="L8304" i="25"/>
  <x:c r="M8304" i="25"/>
  <x:c r="N8304" i="25"/>
  <x:c r="P8304" i="25"/>
  <x:c r="Q8304" i="25"/>
  <x:c r="R8304" i="25"/>
  <x:c r="A8305" i="25"/>
  <x:c r="B8305" i="25"/>
  <x:c r="C8305" i="25"/>
  <x:c r="D8305" i="25"/>
  <x:c r="E8305" i="25"/>
  <x:c r="F8305" i="25"/>
  <x:c r="G8305" i="25"/>
  <x:c r="H8305" i="25"/>
  <x:c r="I8305" i="25"/>
  <x:c r="J8305" i="25"/>
  <x:c r="K8305" i="25"/>
  <x:c r="L8305" i="25"/>
  <x:c r="M8305" i="25"/>
  <x:c r="N8305" i="25"/>
  <x:c r="P8305" i="25"/>
  <x:c r="Q8305" i="25"/>
  <x:c r="R8305" i="25"/>
  <x:c r="A8306" i="25"/>
  <x:c r="B8306" i="25"/>
  <x:c r="C8306" i="25"/>
  <x:c r="D8306" i="25"/>
  <x:c r="E8306" i="25"/>
  <x:c r="F8306" i="25"/>
  <x:c r="G8306" i="25"/>
  <x:c r="H8306" i="25"/>
  <x:c r="I8306" i="25"/>
  <x:c r="J8306" i="25"/>
  <x:c r="K8306" i="25"/>
  <x:c r="L8306" i="25"/>
  <x:c r="M8306" i="25"/>
  <x:c r="N8306" i="25"/>
  <x:c r="P8306" i="25"/>
  <x:c r="Q8306" i="25"/>
  <x:c r="R8306" i="25"/>
  <x:c r="A8307" i="25"/>
  <x:c r="B8307" i="25"/>
  <x:c r="C8307" i="25"/>
  <x:c r="D8307" i="25"/>
  <x:c r="E8307" i="25"/>
  <x:c r="F8307" i="25"/>
  <x:c r="G8307" i="25"/>
  <x:c r="H8307" i="25"/>
  <x:c r="I8307" i="25"/>
  <x:c r="J8307" i="25"/>
  <x:c r="K8307" i="25"/>
  <x:c r="L8307" i="25"/>
  <x:c r="M8307" i="25"/>
  <x:c r="N8307" i="25"/>
  <x:c r="P8307" i="25"/>
  <x:c r="Q8307" i="25"/>
  <x:c r="R8307" i="25"/>
  <x:c r="A8308" i="25"/>
  <x:c r="B8308" i="25"/>
  <x:c r="C8308" i="25"/>
  <x:c r="D8308" i="25"/>
  <x:c r="E8308" i="25"/>
  <x:c r="F8308" i="25"/>
  <x:c r="G8308" i="25"/>
  <x:c r="H8308" i="25"/>
  <x:c r="I8308" i="25"/>
  <x:c r="J8308" i="25"/>
  <x:c r="K8308" i="25"/>
  <x:c r="L8308" i="25"/>
  <x:c r="M8308" i="25"/>
  <x:c r="N8308" i="25"/>
  <x:c r="P8308" i="25"/>
  <x:c r="Q8308" i="25"/>
  <x:c r="R8308" i="25"/>
  <x:c r="A8309" i="25"/>
  <x:c r="B8309" i="25"/>
  <x:c r="C8309" i="25"/>
  <x:c r="D8309" i="25"/>
  <x:c r="E8309" i="25"/>
  <x:c r="F8309" i="25"/>
  <x:c r="G8309" i="25"/>
  <x:c r="H8309" i="25"/>
  <x:c r="I8309" i="25"/>
  <x:c r="J8309" i="25"/>
  <x:c r="K8309" i="25"/>
  <x:c r="L8309" i="25"/>
  <x:c r="M8309" i="25"/>
  <x:c r="N8309" i="25"/>
  <x:c r="P8309" i="25"/>
  <x:c r="Q8309" i="25"/>
  <x:c r="R8309" i="25"/>
  <x:c r="A8310" i="25"/>
  <x:c r="B8310" i="25"/>
  <x:c r="C8310" i="25"/>
  <x:c r="D8310" i="25"/>
  <x:c r="E8310" i="25"/>
  <x:c r="F8310" i="25"/>
  <x:c r="G8310" i="25"/>
  <x:c r="H8310" i="25"/>
  <x:c r="I8310" i="25"/>
  <x:c r="J8310" i="25"/>
  <x:c r="K8310" i="25"/>
  <x:c r="L8310" i="25"/>
  <x:c r="M8310" i="25"/>
  <x:c r="N8310" i="25"/>
  <x:c r="P8310" i="25"/>
  <x:c r="Q8310" i="25"/>
  <x:c r="R8310" i="25"/>
  <x:c r="A8311" i="25"/>
  <x:c r="B8311" i="25"/>
  <x:c r="C8311" i="25"/>
  <x:c r="D8311" i="25"/>
  <x:c r="E8311" i="25"/>
  <x:c r="F8311" i="25"/>
  <x:c r="G8311" i="25"/>
  <x:c r="H8311" i="25"/>
  <x:c r="I8311" i="25"/>
  <x:c r="J8311" i="25"/>
  <x:c r="K8311" i="25"/>
  <x:c r="L8311" i="25"/>
  <x:c r="M8311" i="25"/>
  <x:c r="N8311" i="25"/>
  <x:c r="P8311" i="25"/>
  <x:c r="Q8311" i="25"/>
  <x:c r="R8311" i="25"/>
  <x:c r="A8312" i="25"/>
  <x:c r="B8312" i="25"/>
  <x:c r="C8312" i="25"/>
  <x:c r="D8312" i="25"/>
  <x:c r="E8312" i="25"/>
  <x:c r="F8312" i="25"/>
  <x:c r="G8312" i="25"/>
  <x:c r="H8312" i="25"/>
  <x:c r="I8312" i="25"/>
  <x:c r="J8312" i="25"/>
  <x:c r="K8312" i="25"/>
  <x:c r="L8312" i="25"/>
  <x:c r="M8312" i="25"/>
  <x:c r="N8312" i="25"/>
  <x:c r="P8312" i="25"/>
  <x:c r="Q8312" i="25"/>
  <x:c r="R8312" i="25"/>
  <x:c r="A8313" i="25"/>
  <x:c r="B8313" i="25"/>
  <x:c r="C8313" i="25"/>
  <x:c r="D8313" i="25"/>
  <x:c r="E8313" i="25"/>
  <x:c r="F8313" i="25"/>
  <x:c r="G8313" i="25"/>
  <x:c r="H8313" i="25"/>
  <x:c r="I8313" i="25"/>
  <x:c r="J8313" i="25"/>
  <x:c r="K8313" i="25"/>
  <x:c r="L8313" i="25"/>
  <x:c r="M8313" i="25"/>
  <x:c r="N8313" i="25"/>
  <x:c r="P8313" i="25"/>
  <x:c r="Q8313" i="25"/>
  <x:c r="R8313" i="25"/>
  <x:c r="A8314" i="25"/>
  <x:c r="B8314" i="25"/>
  <x:c r="C8314" i="25"/>
  <x:c r="D8314" i="25"/>
  <x:c r="E8314" i="25"/>
  <x:c r="F8314" i="25"/>
  <x:c r="G8314" i="25"/>
  <x:c r="H8314" i="25"/>
  <x:c r="I8314" i="25"/>
  <x:c r="J8314" i="25"/>
  <x:c r="K8314" i="25"/>
  <x:c r="L8314" i="25"/>
  <x:c r="M8314" i="25"/>
  <x:c r="N8314" i="25"/>
  <x:c r="P8314" i="25"/>
  <x:c r="Q8314" i="25"/>
  <x:c r="R8314" i="25"/>
  <x:c r="A8315" i="25"/>
  <x:c r="B8315" i="25"/>
  <x:c r="C8315" i="25"/>
  <x:c r="D8315" i="25"/>
  <x:c r="E8315" i="25"/>
  <x:c r="F8315" i="25"/>
  <x:c r="G8315" i="25"/>
  <x:c r="H8315" i="25"/>
  <x:c r="I8315" i="25"/>
  <x:c r="J8315" i="25"/>
  <x:c r="K8315" i="25"/>
  <x:c r="L8315" i="25"/>
  <x:c r="M8315" i="25"/>
  <x:c r="N8315" i="25"/>
  <x:c r="P8315" i="25"/>
  <x:c r="Q8315" i="25"/>
  <x:c r="R8315" i="25"/>
  <x:c r="A8316" i="25"/>
  <x:c r="B8316" i="25"/>
  <x:c r="C8316" i="25"/>
  <x:c r="D8316" i="25"/>
  <x:c r="E8316" i="25"/>
  <x:c r="F8316" i="25"/>
  <x:c r="G8316" i="25"/>
  <x:c r="H8316" i="25"/>
  <x:c r="I8316" i="25"/>
  <x:c r="J8316" i="25"/>
  <x:c r="K8316" i="25"/>
  <x:c r="L8316" i="25"/>
  <x:c r="M8316" i="25"/>
  <x:c r="N8316" i="25"/>
  <x:c r="P8316" i="25"/>
  <x:c r="Q8316" i="25"/>
  <x:c r="R8316" i="25"/>
  <x:c r="A8317" i="25"/>
  <x:c r="B8317" i="25"/>
  <x:c r="C8317" i="25"/>
  <x:c r="D8317" i="25"/>
  <x:c r="E8317" i="25"/>
  <x:c r="F8317" i="25"/>
  <x:c r="G8317" i="25"/>
  <x:c r="H8317" i="25"/>
  <x:c r="I8317" i="25"/>
  <x:c r="J8317" i="25"/>
  <x:c r="K8317" i="25"/>
  <x:c r="L8317" i="25"/>
  <x:c r="M8317" i="25"/>
  <x:c r="N8317" i="25"/>
  <x:c r="P8317" i="25"/>
  <x:c r="Q8317" i="25"/>
  <x:c r="R8317" i="25"/>
  <x:c r="A8318" i="25"/>
  <x:c r="B8318" i="25"/>
  <x:c r="C8318" i="25"/>
  <x:c r="D8318" i="25"/>
  <x:c r="E8318" i="25"/>
  <x:c r="F8318" i="25"/>
  <x:c r="G8318" i="25"/>
  <x:c r="H8318" i="25"/>
  <x:c r="I8318" i="25"/>
  <x:c r="J8318" i="25"/>
  <x:c r="K8318" i="25"/>
  <x:c r="L8318" i="25"/>
  <x:c r="M8318" i="25"/>
  <x:c r="N8318" i="25"/>
  <x:c r="P8318" i="25"/>
  <x:c r="Q8318" i="25"/>
  <x:c r="R8318" i="25"/>
  <x:c r="A8319" i="25"/>
  <x:c r="B8319" i="25"/>
  <x:c r="C8319" i="25"/>
  <x:c r="D8319" i="25"/>
  <x:c r="E8319" i="25"/>
  <x:c r="F8319" i="25"/>
  <x:c r="G8319" i="25"/>
  <x:c r="H8319" i="25"/>
  <x:c r="I8319" i="25"/>
  <x:c r="J8319" i="25"/>
  <x:c r="K8319" i="25"/>
  <x:c r="L8319" i="25"/>
  <x:c r="M8319" i="25"/>
  <x:c r="N8319" i="25"/>
  <x:c r="P8319" i="25"/>
  <x:c r="Q8319" i="25"/>
  <x:c r="R8319" i="25"/>
  <x:c r="A8320" i="25"/>
  <x:c r="B8320" i="25"/>
  <x:c r="C8320" i="25"/>
  <x:c r="D8320" i="25"/>
  <x:c r="E8320" i="25"/>
  <x:c r="F8320" i="25"/>
  <x:c r="G8320" i="25"/>
  <x:c r="H8320" i="25"/>
  <x:c r="I8320" i="25"/>
  <x:c r="J8320" i="25"/>
  <x:c r="K8320" i="25"/>
  <x:c r="L8320" i="25"/>
  <x:c r="M8320" i="25"/>
  <x:c r="N8320" i="25"/>
  <x:c r="P8320" i="25"/>
  <x:c r="Q8320" i="25"/>
  <x:c r="R8320" i="25"/>
  <x:c r="A8321" i="25"/>
  <x:c r="B8321" i="25"/>
  <x:c r="C8321" i="25"/>
  <x:c r="D8321" i="25"/>
  <x:c r="E8321" i="25"/>
  <x:c r="F8321" i="25"/>
  <x:c r="G8321" i="25"/>
  <x:c r="H8321" i="25"/>
  <x:c r="I8321" i="25"/>
  <x:c r="J8321" i="25"/>
  <x:c r="K8321" i="25"/>
  <x:c r="L8321" i="25"/>
  <x:c r="M8321" i="25"/>
  <x:c r="N8321" i="25"/>
  <x:c r="P8321" i="25"/>
  <x:c r="Q8321" i="25"/>
  <x:c r="R8321" i="25"/>
  <x:c r="A8322" i="25"/>
  <x:c r="B8322" i="25"/>
  <x:c r="C8322" i="25"/>
  <x:c r="D8322" i="25"/>
  <x:c r="E8322" i="25"/>
  <x:c r="F8322" i="25"/>
  <x:c r="G8322" i="25"/>
  <x:c r="H8322" i="25"/>
  <x:c r="I8322" i="25"/>
  <x:c r="J8322" i="25"/>
  <x:c r="K8322" i="25"/>
  <x:c r="L8322" i="25"/>
  <x:c r="M8322" i="25"/>
  <x:c r="N8322" i="25"/>
  <x:c r="P8322" i="25"/>
  <x:c r="Q8322" i="25"/>
  <x:c r="R8322" i="25"/>
  <x:c r="A8323" i="25"/>
  <x:c r="B8323" i="25"/>
  <x:c r="C8323" i="25"/>
  <x:c r="D8323" i="25"/>
  <x:c r="E8323" i="25"/>
  <x:c r="F8323" i="25"/>
  <x:c r="G8323" i="25"/>
  <x:c r="H8323" i="25"/>
  <x:c r="I8323" i="25"/>
  <x:c r="J8323" i="25"/>
  <x:c r="K8323" i="25"/>
  <x:c r="L8323" i="25"/>
  <x:c r="M8323" i="25"/>
  <x:c r="N8323" i="25"/>
  <x:c r="P8323" i="25"/>
  <x:c r="Q8323" i="25"/>
  <x:c r="R8323" i="25"/>
  <x:c r="A8324" i="25"/>
  <x:c r="B8324" i="25"/>
  <x:c r="C8324" i="25"/>
  <x:c r="D8324" i="25"/>
  <x:c r="E8324" i="25"/>
  <x:c r="F8324" i="25"/>
  <x:c r="G8324" i="25"/>
  <x:c r="H8324" i="25"/>
  <x:c r="I8324" i="25"/>
  <x:c r="J8324" i="25"/>
  <x:c r="K8324" i="25"/>
  <x:c r="L8324" i="25"/>
  <x:c r="M8324" i="25"/>
  <x:c r="N8324" i="25"/>
  <x:c r="P8324" i="25"/>
  <x:c r="Q8324" i="25"/>
  <x:c r="R8324" i="25"/>
  <x:c r="A8325" i="25"/>
  <x:c r="B8325" i="25"/>
  <x:c r="C8325" i="25"/>
  <x:c r="D8325" i="25"/>
  <x:c r="E8325" i="25"/>
  <x:c r="F8325" i="25"/>
  <x:c r="G8325" i="25"/>
  <x:c r="H8325" i="25"/>
  <x:c r="I8325" i="25"/>
  <x:c r="J8325" i="25"/>
  <x:c r="K8325" i="25"/>
  <x:c r="L8325" i="25"/>
  <x:c r="M8325" i="25"/>
  <x:c r="N8325" i="25"/>
  <x:c r="P8325" i="25"/>
  <x:c r="Q8325" i="25"/>
  <x:c r="R8325" i="25"/>
  <x:c r="A8326" i="25"/>
  <x:c r="B8326" i="25"/>
  <x:c r="C8326" i="25"/>
  <x:c r="D8326" i="25"/>
  <x:c r="E8326" i="25"/>
  <x:c r="F8326" i="25"/>
  <x:c r="G8326" i="25"/>
  <x:c r="H8326" i="25"/>
  <x:c r="I8326" i="25"/>
  <x:c r="J8326" i="25"/>
  <x:c r="K8326" i="25"/>
  <x:c r="L8326" i="25"/>
  <x:c r="M8326" i="25"/>
  <x:c r="N8326" i="25"/>
  <x:c r="P8326" i="25"/>
  <x:c r="Q8326" i="25"/>
  <x:c r="R8326" i="25"/>
  <x:c r="A8327" i="25"/>
  <x:c r="B8327" i="25"/>
  <x:c r="C8327" i="25"/>
  <x:c r="D8327" i="25"/>
  <x:c r="E8327" i="25"/>
  <x:c r="F8327" i="25"/>
  <x:c r="G8327" i="25"/>
  <x:c r="H8327" i="25"/>
  <x:c r="I8327" i="25"/>
  <x:c r="J8327" i="25"/>
  <x:c r="K8327" i="25"/>
  <x:c r="L8327" i="25"/>
  <x:c r="M8327" i="25"/>
  <x:c r="N8327" i="25"/>
  <x:c r="P8327" i="25"/>
  <x:c r="Q8327" i="25"/>
  <x:c r="R8327" i="25"/>
  <x:c r="A8328" i="25"/>
  <x:c r="B8328" i="25"/>
  <x:c r="C8328" i="25"/>
  <x:c r="D8328" i="25"/>
  <x:c r="E8328" i="25"/>
  <x:c r="F8328" i="25"/>
  <x:c r="G8328" i="25"/>
  <x:c r="H8328" i="25"/>
  <x:c r="I8328" i="25"/>
  <x:c r="J8328" i="25"/>
  <x:c r="K8328" i="25"/>
  <x:c r="L8328" i="25"/>
  <x:c r="M8328" i="25"/>
  <x:c r="N8328" i="25"/>
  <x:c r="P8328" i="25"/>
  <x:c r="Q8328" i="25"/>
  <x:c r="R8328" i="25"/>
  <x:c r="A8329" i="25"/>
  <x:c r="B8329" i="25"/>
  <x:c r="C8329" i="25"/>
  <x:c r="D8329" i="25"/>
  <x:c r="E8329" i="25"/>
  <x:c r="F8329" i="25"/>
  <x:c r="G8329" i="25"/>
  <x:c r="H8329" i="25"/>
  <x:c r="I8329" i="25"/>
  <x:c r="J8329" i="25"/>
  <x:c r="K8329" i="25"/>
  <x:c r="L8329" i="25"/>
  <x:c r="M8329" i="25"/>
  <x:c r="N8329" i="25"/>
  <x:c r="P8329" i="25"/>
  <x:c r="Q8329" i="25"/>
  <x:c r="R8329" i="25"/>
  <x:c r="A8330" i="25"/>
  <x:c r="B8330" i="25"/>
  <x:c r="C8330" i="25"/>
  <x:c r="D8330" i="25"/>
  <x:c r="E8330" i="25"/>
  <x:c r="F8330" i="25"/>
  <x:c r="G8330" i="25"/>
  <x:c r="H8330" i="25"/>
  <x:c r="I8330" i="25"/>
  <x:c r="J8330" i="25"/>
  <x:c r="K8330" i="25"/>
  <x:c r="L8330" i="25"/>
  <x:c r="M8330" i="25"/>
  <x:c r="N8330" i="25"/>
  <x:c r="P8330" i="25"/>
  <x:c r="Q8330" i="25"/>
  <x:c r="R8330" i="25"/>
  <x:c r="A8331" i="25"/>
  <x:c r="B8331" i="25"/>
  <x:c r="C8331" i="25"/>
  <x:c r="D8331" i="25"/>
  <x:c r="E8331" i="25"/>
  <x:c r="F8331" i="25"/>
  <x:c r="G8331" i="25"/>
  <x:c r="H8331" i="25"/>
  <x:c r="I8331" i="25"/>
  <x:c r="J8331" i="25"/>
  <x:c r="K8331" i="25"/>
  <x:c r="L8331" i="25"/>
  <x:c r="M8331" i="25"/>
  <x:c r="N8331" i="25"/>
  <x:c r="P8331" i="25"/>
  <x:c r="Q8331" i="25"/>
  <x:c r="R8331" i="25"/>
  <x:c r="A8332" i="25"/>
  <x:c r="B8332" i="25"/>
  <x:c r="C8332" i="25"/>
  <x:c r="D8332" i="25"/>
  <x:c r="E8332" i="25"/>
  <x:c r="F8332" i="25"/>
  <x:c r="G8332" i="25"/>
  <x:c r="H8332" i="25"/>
  <x:c r="I8332" i="25"/>
  <x:c r="J8332" i="25"/>
  <x:c r="K8332" i="25"/>
  <x:c r="L8332" i="25"/>
  <x:c r="M8332" i="25"/>
  <x:c r="N8332" i="25"/>
  <x:c r="P8332" i="25"/>
  <x:c r="Q8332" i="25"/>
  <x:c r="R8332" i="25"/>
  <x:c r="A8333" i="25"/>
  <x:c r="B8333" i="25"/>
  <x:c r="C8333" i="25"/>
  <x:c r="D8333" i="25"/>
  <x:c r="E8333" i="25"/>
  <x:c r="F8333" i="25"/>
  <x:c r="G8333" i="25"/>
  <x:c r="H8333" i="25"/>
  <x:c r="I8333" i="25"/>
  <x:c r="J8333" i="25"/>
  <x:c r="K8333" i="25"/>
  <x:c r="L8333" i="25"/>
  <x:c r="M8333" i="25"/>
  <x:c r="N8333" i="25"/>
  <x:c r="P8333" i="25"/>
  <x:c r="Q8333" i="25"/>
  <x:c r="R8333" i="25"/>
  <x:c r="A8334" i="25"/>
  <x:c r="B8334" i="25"/>
  <x:c r="C8334" i="25"/>
  <x:c r="D8334" i="25"/>
  <x:c r="E8334" i="25"/>
  <x:c r="F8334" i="25"/>
  <x:c r="G8334" i="25"/>
  <x:c r="H8334" i="25"/>
  <x:c r="I8334" i="25"/>
  <x:c r="J8334" i="25"/>
  <x:c r="K8334" i="25"/>
  <x:c r="L8334" i="25"/>
  <x:c r="M8334" i="25"/>
  <x:c r="N8334" i="25"/>
  <x:c r="P8334" i="25"/>
  <x:c r="Q8334" i="25"/>
  <x:c r="R8334" i="25"/>
  <x:c r="A8335" i="25"/>
  <x:c r="B8335" i="25"/>
  <x:c r="C8335" i="25"/>
  <x:c r="D8335" i="25"/>
  <x:c r="E8335" i="25"/>
  <x:c r="F8335" i="25"/>
  <x:c r="G8335" i="25"/>
  <x:c r="H8335" i="25"/>
  <x:c r="I8335" i="25"/>
  <x:c r="J8335" i="25"/>
  <x:c r="K8335" i="25"/>
  <x:c r="L8335" i="25"/>
  <x:c r="M8335" i="25"/>
  <x:c r="N8335" i="25"/>
  <x:c r="P8335" i="25"/>
  <x:c r="Q8335" i="25"/>
  <x:c r="R8335" i="25"/>
  <x:c r="A8336" i="25"/>
  <x:c r="B8336" i="25"/>
  <x:c r="C8336" i="25"/>
  <x:c r="D8336" i="25"/>
  <x:c r="E8336" i="25"/>
  <x:c r="F8336" i="25"/>
  <x:c r="G8336" i="25"/>
  <x:c r="H8336" i="25"/>
  <x:c r="I8336" i="25"/>
  <x:c r="J8336" i="25"/>
  <x:c r="K8336" i="25"/>
  <x:c r="L8336" i="25"/>
  <x:c r="M8336" i="25"/>
  <x:c r="N8336" i="25"/>
  <x:c r="P8336" i="25"/>
  <x:c r="Q8336" i="25"/>
  <x:c r="R8336" i="25"/>
  <x:c r="A8337" i="25"/>
  <x:c r="B8337" i="25"/>
  <x:c r="C8337" i="25"/>
  <x:c r="D8337" i="25"/>
  <x:c r="E8337" i="25"/>
  <x:c r="F8337" i="25"/>
  <x:c r="G8337" i="25"/>
  <x:c r="H8337" i="25"/>
  <x:c r="I8337" i="25"/>
  <x:c r="J8337" i="25"/>
  <x:c r="K8337" i="25"/>
  <x:c r="L8337" i="25"/>
  <x:c r="M8337" i="25"/>
  <x:c r="N8337" i="25"/>
  <x:c r="P8337" i="25"/>
  <x:c r="Q8337" i="25"/>
  <x:c r="R8337" i="25"/>
  <x:c r="A8338" i="25"/>
  <x:c r="B8338" i="25"/>
  <x:c r="C8338" i="25"/>
  <x:c r="D8338" i="25"/>
  <x:c r="E8338" i="25"/>
  <x:c r="F8338" i="25"/>
  <x:c r="G8338" i="25"/>
  <x:c r="H8338" i="25"/>
  <x:c r="I8338" i="25"/>
  <x:c r="J8338" i="25"/>
  <x:c r="K8338" i="25"/>
  <x:c r="L8338" i="25"/>
  <x:c r="M8338" i="25"/>
  <x:c r="N8338" i="25"/>
  <x:c r="P8338" i="25"/>
  <x:c r="Q8338" i="25"/>
  <x:c r="R8338" i="25"/>
  <x:c r="A8339" i="25"/>
  <x:c r="B8339" i="25"/>
  <x:c r="C8339" i="25"/>
  <x:c r="D8339" i="25"/>
  <x:c r="E8339" i="25"/>
  <x:c r="F8339" i="25"/>
  <x:c r="G8339" i="25"/>
  <x:c r="H8339" i="25"/>
  <x:c r="I8339" i="25"/>
  <x:c r="J8339" i="25"/>
  <x:c r="K8339" i="25"/>
  <x:c r="L8339" i="25"/>
  <x:c r="M8339" i="25"/>
  <x:c r="N8339" i="25"/>
  <x:c r="P8339" i="25"/>
  <x:c r="Q8339" i="25"/>
  <x:c r="R8339" i="25"/>
  <x:c r="A8340" i="25"/>
  <x:c r="B8340" i="25"/>
  <x:c r="C8340" i="25"/>
  <x:c r="D8340" i="25"/>
  <x:c r="E8340" i="25"/>
  <x:c r="F8340" i="25"/>
  <x:c r="G8340" i="25"/>
  <x:c r="H8340" i="25"/>
  <x:c r="I8340" i="25"/>
  <x:c r="J8340" i="25"/>
  <x:c r="K8340" i="25"/>
  <x:c r="L8340" i="25"/>
  <x:c r="M8340" i="25"/>
  <x:c r="N8340" i="25"/>
  <x:c r="P8340" i="25"/>
  <x:c r="Q8340" i="25"/>
  <x:c r="R8340" i="25"/>
  <x:c r="A8341" i="25"/>
  <x:c r="B8341" i="25"/>
  <x:c r="C8341" i="25"/>
  <x:c r="D8341" i="25"/>
  <x:c r="E8341" i="25"/>
  <x:c r="F8341" i="25"/>
  <x:c r="G8341" i="25"/>
  <x:c r="H8341" i="25"/>
  <x:c r="I8341" i="25"/>
  <x:c r="J8341" i="25"/>
  <x:c r="K8341" i="25"/>
  <x:c r="L8341" i="25"/>
  <x:c r="M8341" i="25"/>
  <x:c r="N8341" i="25"/>
  <x:c r="P8341" i="25"/>
  <x:c r="Q8341" i="25"/>
  <x:c r="R8341" i="25"/>
  <x:c r="A8342" i="25"/>
  <x:c r="B8342" i="25"/>
  <x:c r="C8342" i="25"/>
  <x:c r="D8342" i="25"/>
  <x:c r="E8342" i="25"/>
  <x:c r="F8342" i="25"/>
  <x:c r="G8342" i="25"/>
  <x:c r="H8342" i="25"/>
  <x:c r="I8342" i="25"/>
  <x:c r="J8342" i="25"/>
  <x:c r="K8342" i="25"/>
  <x:c r="L8342" i="25"/>
  <x:c r="M8342" i="25"/>
  <x:c r="N8342" i="25"/>
  <x:c r="P8342" i="25"/>
  <x:c r="Q8342" i="25"/>
  <x:c r="R8342" i="25"/>
  <x:c r="A8343" i="25"/>
  <x:c r="B8343" i="25"/>
  <x:c r="C8343" i="25"/>
  <x:c r="D8343" i="25"/>
  <x:c r="E8343" i="25"/>
  <x:c r="F8343" i="25"/>
  <x:c r="G8343" i="25"/>
  <x:c r="H8343" i="25"/>
  <x:c r="I8343" i="25"/>
  <x:c r="J8343" i="25"/>
  <x:c r="K8343" i="25"/>
  <x:c r="L8343" i="25"/>
  <x:c r="M8343" i="25"/>
  <x:c r="N8343" i="25"/>
  <x:c r="P8343" i="25"/>
  <x:c r="Q8343" i="25"/>
  <x:c r="R8343" i="25"/>
  <x:c r="A8344" i="25"/>
  <x:c r="B8344" i="25"/>
  <x:c r="C8344" i="25"/>
  <x:c r="D8344" i="25"/>
  <x:c r="E8344" i="25"/>
  <x:c r="F8344" i="25"/>
  <x:c r="G8344" i="25"/>
  <x:c r="H8344" i="25"/>
  <x:c r="I8344" i="25"/>
  <x:c r="J8344" i="25"/>
  <x:c r="K8344" i="25"/>
  <x:c r="L8344" i="25"/>
  <x:c r="M8344" i="25"/>
  <x:c r="N8344" i="25"/>
  <x:c r="P8344" i="25"/>
  <x:c r="Q8344" i="25"/>
  <x:c r="R8344" i="25"/>
  <x:c r="A8345" i="25"/>
  <x:c r="B8345" i="25"/>
  <x:c r="C8345" i="25"/>
  <x:c r="D8345" i="25"/>
  <x:c r="E8345" i="25"/>
  <x:c r="F8345" i="25"/>
  <x:c r="G8345" i="25"/>
  <x:c r="H8345" i="25"/>
  <x:c r="I8345" i="25"/>
  <x:c r="J8345" i="25"/>
  <x:c r="K8345" i="25"/>
  <x:c r="L8345" i="25"/>
  <x:c r="M8345" i="25"/>
  <x:c r="N8345" i="25"/>
  <x:c r="P8345" i="25"/>
  <x:c r="Q8345" i="25"/>
  <x:c r="R8345" i="25"/>
  <x:c r="A8346" i="25"/>
  <x:c r="B8346" i="25"/>
  <x:c r="C8346" i="25"/>
  <x:c r="D8346" i="25"/>
  <x:c r="E8346" i="25"/>
  <x:c r="F8346" i="25"/>
  <x:c r="G8346" i="25"/>
  <x:c r="H8346" i="25"/>
  <x:c r="I8346" i="25"/>
  <x:c r="J8346" i="25"/>
  <x:c r="K8346" i="25"/>
  <x:c r="L8346" i="25"/>
  <x:c r="M8346" i="25"/>
  <x:c r="N8346" i="25"/>
  <x:c r="P8346" i="25"/>
  <x:c r="Q8346" i="25"/>
  <x:c r="R8346" i="25"/>
  <x:c r="A8347" i="25"/>
  <x:c r="B8347" i="25"/>
  <x:c r="C8347" i="25"/>
  <x:c r="D8347" i="25"/>
  <x:c r="E8347" i="25"/>
  <x:c r="F8347" i="25"/>
  <x:c r="G8347" i="25"/>
  <x:c r="H8347" i="25"/>
  <x:c r="I8347" i="25"/>
  <x:c r="J8347" i="25"/>
  <x:c r="K8347" i="25"/>
  <x:c r="L8347" i="25"/>
  <x:c r="M8347" i="25"/>
  <x:c r="N8347" i="25"/>
  <x:c r="P8347" i="25"/>
  <x:c r="Q8347" i="25"/>
  <x:c r="R8347" i="25"/>
  <x:c r="A8348" i="25"/>
  <x:c r="B8348" i="25"/>
  <x:c r="C8348" i="25"/>
  <x:c r="D8348" i="25"/>
  <x:c r="E8348" i="25"/>
  <x:c r="F8348" i="25"/>
  <x:c r="G8348" i="25"/>
  <x:c r="H8348" i="25"/>
  <x:c r="I8348" i="25"/>
  <x:c r="J8348" i="25"/>
  <x:c r="K8348" i="25"/>
  <x:c r="L8348" i="25"/>
  <x:c r="M8348" i="25"/>
  <x:c r="N8348" i="25"/>
  <x:c r="P8348" i="25"/>
  <x:c r="Q8348" i="25"/>
  <x:c r="R8348" i="25"/>
  <x:c r="A8349" i="25"/>
  <x:c r="B8349" i="25"/>
  <x:c r="C8349" i="25"/>
  <x:c r="D8349" i="25"/>
  <x:c r="E8349" i="25"/>
  <x:c r="F8349" i="25"/>
  <x:c r="G8349" i="25"/>
  <x:c r="H8349" i="25"/>
  <x:c r="I8349" i="25"/>
  <x:c r="J8349" i="25"/>
  <x:c r="K8349" i="25"/>
  <x:c r="L8349" i="25"/>
  <x:c r="M8349" i="25"/>
  <x:c r="N8349" i="25"/>
  <x:c r="P8349" i="25"/>
  <x:c r="Q8349" i="25"/>
  <x:c r="R8349" i="25"/>
  <x:c r="A8350" i="25"/>
  <x:c r="B8350" i="25"/>
  <x:c r="C8350" i="25"/>
  <x:c r="D8350" i="25"/>
  <x:c r="E8350" i="25"/>
  <x:c r="F8350" i="25"/>
  <x:c r="G8350" i="25"/>
  <x:c r="H8350" i="25"/>
  <x:c r="I8350" i="25"/>
  <x:c r="J8350" i="25"/>
  <x:c r="K8350" i="25"/>
  <x:c r="L8350" i="25"/>
  <x:c r="M8350" i="25"/>
  <x:c r="N8350" i="25"/>
  <x:c r="P8350" i="25"/>
  <x:c r="Q8350" i="25"/>
  <x:c r="R8350" i="25"/>
  <x:c r="A8351" i="25"/>
  <x:c r="B8351" i="25"/>
  <x:c r="C8351" i="25"/>
  <x:c r="D8351" i="25"/>
  <x:c r="E8351" i="25"/>
  <x:c r="F8351" i="25"/>
  <x:c r="G8351" i="25"/>
  <x:c r="H8351" i="25"/>
  <x:c r="I8351" i="25"/>
  <x:c r="J8351" i="25"/>
  <x:c r="K8351" i="25"/>
  <x:c r="L8351" i="25"/>
  <x:c r="M8351" i="25"/>
  <x:c r="N8351" i="25"/>
  <x:c r="P8351" i="25"/>
  <x:c r="Q8351" i="25"/>
  <x:c r="R8351" i="25"/>
  <x:c r="A8352" i="25"/>
  <x:c r="B8352" i="25"/>
  <x:c r="C8352" i="25"/>
  <x:c r="D8352" i="25"/>
  <x:c r="E8352" i="25"/>
  <x:c r="F8352" i="25"/>
  <x:c r="G8352" i="25"/>
  <x:c r="H8352" i="25"/>
  <x:c r="I8352" i="25"/>
  <x:c r="J8352" i="25"/>
  <x:c r="K8352" i="25"/>
  <x:c r="L8352" i="25"/>
  <x:c r="M8352" i="25"/>
  <x:c r="N8352" i="25"/>
  <x:c r="P8352" i="25"/>
  <x:c r="Q8352" i="25"/>
  <x:c r="R8352" i="25"/>
  <x:c r="A8353" i="25"/>
  <x:c r="B8353" i="25"/>
  <x:c r="C8353" i="25"/>
  <x:c r="D8353" i="25"/>
  <x:c r="E8353" i="25"/>
  <x:c r="F8353" i="25"/>
  <x:c r="G8353" i="25"/>
  <x:c r="H8353" i="25"/>
  <x:c r="I8353" i="25"/>
  <x:c r="J8353" i="25"/>
  <x:c r="K8353" i="25"/>
  <x:c r="L8353" i="25"/>
  <x:c r="M8353" i="25"/>
  <x:c r="N8353" i="25"/>
  <x:c r="P8353" i="25"/>
  <x:c r="Q8353" i="25"/>
  <x:c r="R8353" i="25"/>
  <x:c r="A8354" i="25"/>
  <x:c r="B8354" i="25"/>
  <x:c r="C8354" i="25"/>
  <x:c r="D8354" i="25"/>
  <x:c r="E8354" i="25"/>
  <x:c r="F8354" i="25"/>
  <x:c r="G8354" i="25"/>
  <x:c r="H8354" i="25"/>
  <x:c r="I8354" i="25"/>
  <x:c r="J8354" i="25"/>
  <x:c r="K8354" i="25"/>
  <x:c r="L8354" i="25"/>
  <x:c r="M8354" i="25"/>
  <x:c r="N8354" i="25"/>
  <x:c r="P8354" i="25"/>
  <x:c r="Q8354" i="25"/>
  <x:c r="R8354" i="25"/>
  <x:c r="A8355" i="25"/>
  <x:c r="B8355" i="25"/>
  <x:c r="C8355" i="25"/>
  <x:c r="D8355" i="25"/>
  <x:c r="E8355" i="25"/>
  <x:c r="F8355" i="25"/>
  <x:c r="G8355" i="25"/>
  <x:c r="H8355" i="25"/>
  <x:c r="I8355" i="25"/>
  <x:c r="J8355" i="25"/>
  <x:c r="K8355" i="25"/>
  <x:c r="L8355" i="25"/>
  <x:c r="M8355" i="25"/>
  <x:c r="N8355" i="25"/>
  <x:c r="P8355" i="25"/>
  <x:c r="Q8355" i="25"/>
  <x:c r="R8355" i="25"/>
  <x:c r="A8356" i="25"/>
  <x:c r="B8356" i="25"/>
  <x:c r="C8356" i="25"/>
  <x:c r="D8356" i="25"/>
  <x:c r="E8356" i="25"/>
  <x:c r="F8356" i="25"/>
  <x:c r="G8356" i="25"/>
  <x:c r="H8356" i="25"/>
  <x:c r="I8356" i="25"/>
  <x:c r="J8356" i="25"/>
  <x:c r="K8356" i="25"/>
  <x:c r="L8356" i="25"/>
  <x:c r="M8356" i="25"/>
  <x:c r="N8356" i="25"/>
  <x:c r="P8356" i="25"/>
  <x:c r="Q8356" i="25"/>
  <x:c r="R8356" i="25"/>
  <x:c r="A8357" i="25"/>
  <x:c r="B8357" i="25"/>
  <x:c r="C8357" i="25"/>
  <x:c r="D8357" i="25"/>
  <x:c r="E8357" i="25"/>
  <x:c r="F8357" i="25"/>
  <x:c r="G8357" i="25"/>
  <x:c r="H8357" i="25"/>
  <x:c r="I8357" i="25"/>
  <x:c r="J8357" i="25"/>
  <x:c r="K8357" i="25"/>
  <x:c r="L8357" i="25"/>
  <x:c r="M8357" i="25"/>
  <x:c r="N8357" i="25"/>
  <x:c r="P8357" i="25"/>
  <x:c r="Q8357" i="25"/>
  <x:c r="R8357" i="25"/>
  <x:c r="A8358" i="25"/>
  <x:c r="B8358" i="25"/>
  <x:c r="C8358" i="25"/>
  <x:c r="D8358" i="25"/>
  <x:c r="E8358" i="25"/>
  <x:c r="F8358" i="25"/>
  <x:c r="G8358" i="25"/>
  <x:c r="H8358" i="25"/>
  <x:c r="I8358" i="25"/>
  <x:c r="J8358" i="25"/>
  <x:c r="K8358" i="25"/>
  <x:c r="L8358" i="25"/>
  <x:c r="M8358" i="25"/>
  <x:c r="N8358" i="25"/>
  <x:c r="P8358" i="25"/>
  <x:c r="Q8358" i="25"/>
  <x:c r="R8358" i="25"/>
  <x:c r="A8359" i="25"/>
  <x:c r="B8359" i="25"/>
  <x:c r="C8359" i="25"/>
  <x:c r="D8359" i="25"/>
  <x:c r="E8359" i="25"/>
  <x:c r="F8359" i="25"/>
  <x:c r="G8359" i="25"/>
  <x:c r="H8359" i="25"/>
  <x:c r="I8359" i="25"/>
  <x:c r="J8359" i="25"/>
  <x:c r="K8359" i="25"/>
  <x:c r="L8359" i="25"/>
  <x:c r="M8359" i="25"/>
  <x:c r="N8359" i="25"/>
  <x:c r="P8359" i="25"/>
  <x:c r="Q8359" i="25"/>
  <x:c r="R8359" i="25"/>
  <x:c r="A8360" i="25"/>
  <x:c r="B8360" i="25"/>
  <x:c r="C8360" i="25"/>
  <x:c r="D8360" i="25"/>
  <x:c r="E8360" i="25"/>
  <x:c r="F8360" i="25"/>
  <x:c r="G8360" i="25"/>
  <x:c r="H8360" i="25"/>
  <x:c r="I8360" i="25"/>
  <x:c r="J8360" i="25"/>
  <x:c r="K8360" i="25"/>
  <x:c r="L8360" i="25"/>
  <x:c r="M8360" i="25"/>
  <x:c r="N8360" i="25"/>
  <x:c r="P8360" i="25"/>
  <x:c r="Q8360" i="25"/>
  <x:c r="R8360" i="25"/>
  <x:c r="A8361" i="25"/>
  <x:c r="B8361" i="25"/>
  <x:c r="C8361" i="25"/>
  <x:c r="D8361" i="25"/>
  <x:c r="E8361" i="25"/>
  <x:c r="F8361" i="25"/>
  <x:c r="G8361" i="25"/>
  <x:c r="H8361" i="25"/>
  <x:c r="I8361" i="25"/>
  <x:c r="J8361" i="25"/>
  <x:c r="K8361" i="25"/>
  <x:c r="L8361" i="25"/>
  <x:c r="M8361" i="25"/>
  <x:c r="N8361" i="25"/>
  <x:c r="P8361" i="25"/>
  <x:c r="Q8361" i="25"/>
  <x:c r="R8361" i="25"/>
  <x:c r="A8362" i="25"/>
  <x:c r="B8362" i="25"/>
  <x:c r="C8362" i="25"/>
  <x:c r="D8362" i="25"/>
  <x:c r="E8362" i="25"/>
  <x:c r="F8362" i="25"/>
  <x:c r="G8362" i="25"/>
  <x:c r="H8362" i="25"/>
  <x:c r="I8362" i="25"/>
  <x:c r="J8362" i="25"/>
  <x:c r="K8362" i="25"/>
  <x:c r="L8362" i="25"/>
  <x:c r="M8362" i="25"/>
  <x:c r="N8362" i="25"/>
  <x:c r="P8362" i="25"/>
  <x:c r="Q8362" i="25"/>
  <x:c r="R8362" i="25"/>
  <x:c r="A8363" i="25"/>
  <x:c r="B8363" i="25"/>
  <x:c r="C8363" i="25"/>
  <x:c r="D8363" i="25"/>
  <x:c r="E8363" i="25"/>
  <x:c r="F8363" i="25"/>
  <x:c r="G8363" i="25"/>
  <x:c r="H8363" i="25"/>
  <x:c r="I8363" i="25"/>
  <x:c r="J8363" i="25"/>
  <x:c r="K8363" i="25"/>
  <x:c r="L8363" i="25"/>
  <x:c r="M8363" i="25"/>
  <x:c r="N8363" i="25"/>
  <x:c r="P8363" i="25"/>
  <x:c r="Q8363" i="25"/>
  <x:c r="R8363" i="25"/>
  <x:c r="A8364" i="25"/>
  <x:c r="B8364" i="25"/>
  <x:c r="C8364" i="25"/>
  <x:c r="D8364" i="25"/>
  <x:c r="E8364" i="25"/>
  <x:c r="F8364" i="25"/>
  <x:c r="G8364" i="25"/>
  <x:c r="H8364" i="25"/>
  <x:c r="I8364" i="25"/>
  <x:c r="J8364" i="25"/>
  <x:c r="K8364" i="25"/>
  <x:c r="L8364" i="25"/>
  <x:c r="M8364" i="25"/>
  <x:c r="N8364" i="25"/>
  <x:c r="P8364" i="25"/>
  <x:c r="Q8364" i="25"/>
  <x:c r="R8364" i="25"/>
  <x:c r="A8365" i="25"/>
  <x:c r="B8365" i="25"/>
  <x:c r="C8365" i="25"/>
  <x:c r="D8365" i="25"/>
  <x:c r="E8365" i="25"/>
  <x:c r="F8365" i="25"/>
  <x:c r="G8365" i="25"/>
  <x:c r="H8365" i="25"/>
  <x:c r="I8365" i="25"/>
  <x:c r="J8365" i="25"/>
  <x:c r="K8365" i="25"/>
  <x:c r="L8365" i="25"/>
  <x:c r="M8365" i="25"/>
  <x:c r="N8365" i="25"/>
  <x:c r="P8365" i="25"/>
  <x:c r="Q8365" i="25"/>
  <x:c r="R8365" i="25"/>
  <x:c r="A8366" i="25"/>
  <x:c r="B8366" i="25"/>
  <x:c r="C8366" i="25"/>
  <x:c r="D8366" i="25"/>
  <x:c r="E8366" i="25"/>
  <x:c r="F8366" i="25"/>
  <x:c r="G8366" i="25"/>
  <x:c r="H8366" i="25"/>
  <x:c r="I8366" i="25"/>
  <x:c r="J8366" i="25"/>
  <x:c r="K8366" i="25"/>
  <x:c r="L8366" i="25"/>
  <x:c r="M8366" i="25"/>
  <x:c r="N8366" i="25"/>
  <x:c r="P8366" i="25"/>
  <x:c r="Q8366" i="25"/>
  <x:c r="R8366" i="25"/>
  <x:c r="A8367" i="25"/>
  <x:c r="B8367" i="25"/>
  <x:c r="C8367" i="25"/>
  <x:c r="D8367" i="25"/>
  <x:c r="E8367" i="25"/>
  <x:c r="F8367" i="25"/>
  <x:c r="G8367" i="25"/>
  <x:c r="H8367" i="25"/>
  <x:c r="I8367" i="25"/>
  <x:c r="J8367" i="25"/>
  <x:c r="K8367" i="25"/>
  <x:c r="L8367" i="25"/>
  <x:c r="M8367" i="25"/>
  <x:c r="N8367" i="25"/>
  <x:c r="P8367" i="25"/>
  <x:c r="Q8367" i="25"/>
  <x:c r="R8367" i="25"/>
  <x:c r="A8368" i="25"/>
  <x:c r="B8368" i="25"/>
  <x:c r="C8368" i="25"/>
  <x:c r="D8368" i="25"/>
  <x:c r="E8368" i="25"/>
  <x:c r="F8368" i="25"/>
  <x:c r="G8368" i="25"/>
  <x:c r="H8368" i="25"/>
  <x:c r="I8368" i="25"/>
  <x:c r="J8368" i="25"/>
  <x:c r="K8368" i="25"/>
  <x:c r="L8368" i="25"/>
  <x:c r="M8368" i="25"/>
  <x:c r="N8368" i="25"/>
  <x:c r="P8368" i="25"/>
  <x:c r="Q8368" i="25"/>
  <x:c r="R8368" i="25"/>
  <x:c r="A8369" i="25"/>
  <x:c r="B8369" i="25"/>
  <x:c r="C8369" i="25"/>
  <x:c r="D8369" i="25"/>
  <x:c r="E8369" i="25"/>
  <x:c r="F8369" i="25"/>
  <x:c r="G8369" i="25"/>
  <x:c r="H8369" i="25"/>
  <x:c r="I8369" i="25"/>
  <x:c r="J8369" i="25"/>
  <x:c r="K8369" i="25"/>
  <x:c r="L8369" i="25"/>
  <x:c r="M8369" i="25"/>
  <x:c r="N8369" i="25"/>
  <x:c r="P8369" i="25"/>
  <x:c r="Q8369" i="25"/>
  <x:c r="R8369" i="25"/>
  <x:c r="A8370" i="25"/>
  <x:c r="B8370" i="25"/>
  <x:c r="C8370" i="25"/>
  <x:c r="D8370" i="25"/>
  <x:c r="E8370" i="25"/>
  <x:c r="F8370" i="25"/>
  <x:c r="G8370" i="25"/>
  <x:c r="H8370" i="25"/>
  <x:c r="I8370" i="25"/>
  <x:c r="J8370" i="25"/>
  <x:c r="K8370" i="25"/>
  <x:c r="L8370" i="25"/>
  <x:c r="M8370" i="25"/>
  <x:c r="N8370" i="25"/>
  <x:c r="P8370" i="25"/>
  <x:c r="Q8370" i="25"/>
  <x:c r="R8370" i="25"/>
  <x:c r="A8371" i="25"/>
  <x:c r="B8371" i="25"/>
  <x:c r="C8371" i="25"/>
  <x:c r="D8371" i="25"/>
  <x:c r="E8371" i="25"/>
  <x:c r="F8371" i="25"/>
  <x:c r="G8371" i="25"/>
  <x:c r="H8371" i="25"/>
  <x:c r="I8371" i="25"/>
  <x:c r="J8371" i="25"/>
  <x:c r="K8371" i="25"/>
  <x:c r="L8371" i="25"/>
  <x:c r="M8371" i="25"/>
  <x:c r="N8371" i="25"/>
  <x:c r="P8371" i="25"/>
  <x:c r="Q8371" i="25"/>
  <x:c r="R8371" i="25"/>
  <x:c r="A8372" i="25"/>
  <x:c r="B8372" i="25"/>
  <x:c r="C8372" i="25"/>
  <x:c r="D8372" i="25"/>
  <x:c r="E8372" i="25"/>
  <x:c r="F8372" i="25"/>
  <x:c r="G8372" i="25"/>
  <x:c r="H8372" i="25"/>
  <x:c r="I8372" i="25"/>
  <x:c r="J8372" i="25"/>
  <x:c r="K8372" i="25"/>
  <x:c r="L8372" i="25"/>
  <x:c r="M8372" i="25"/>
  <x:c r="N8372" i="25"/>
  <x:c r="P8372" i="25"/>
  <x:c r="Q8372" i="25"/>
  <x:c r="R8372" i="25"/>
  <x:c r="A8373" i="25"/>
  <x:c r="B8373" i="25"/>
  <x:c r="C8373" i="25"/>
  <x:c r="D8373" i="25"/>
  <x:c r="E8373" i="25"/>
  <x:c r="F8373" i="25"/>
  <x:c r="G8373" i="25"/>
  <x:c r="H8373" i="25"/>
  <x:c r="I8373" i="25"/>
  <x:c r="J8373" i="25"/>
  <x:c r="K8373" i="25"/>
  <x:c r="L8373" i="25"/>
  <x:c r="M8373" i="25"/>
  <x:c r="N8373" i="25"/>
  <x:c r="P8373" i="25"/>
  <x:c r="Q8373" i="25"/>
  <x:c r="R8373" i="25"/>
  <x:c r="A8374" i="25"/>
  <x:c r="B8374" i="25"/>
  <x:c r="C8374" i="25"/>
  <x:c r="D8374" i="25"/>
  <x:c r="E8374" i="25"/>
  <x:c r="F8374" i="25"/>
  <x:c r="G8374" i="25"/>
  <x:c r="H8374" i="25"/>
  <x:c r="I8374" i="25"/>
  <x:c r="J8374" i="25"/>
  <x:c r="K8374" i="25"/>
  <x:c r="L8374" i="25"/>
  <x:c r="M8374" i="25"/>
  <x:c r="N8374" i="25"/>
  <x:c r="P8374" i="25"/>
  <x:c r="Q8374" i="25"/>
  <x:c r="R8374" i="25"/>
  <x:c r="A8375" i="25"/>
  <x:c r="B8375" i="25"/>
  <x:c r="C8375" i="25"/>
  <x:c r="D8375" i="25"/>
  <x:c r="E8375" i="25"/>
  <x:c r="F8375" i="25"/>
  <x:c r="G8375" i="25"/>
  <x:c r="H8375" i="25"/>
  <x:c r="I8375" i="25"/>
  <x:c r="J8375" i="25"/>
  <x:c r="K8375" i="25"/>
  <x:c r="L8375" i="25"/>
  <x:c r="M8375" i="25"/>
  <x:c r="N8375" i="25"/>
  <x:c r="P8375" i="25"/>
  <x:c r="Q8375" i="25"/>
  <x:c r="R8375" i="25"/>
  <x:c r="A8376" i="25"/>
  <x:c r="B8376" i="25"/>
  <x:c r="C8376" i="25"/>
  <x:c r="D8376" i="25"/>
  <x:c r="E8376" i="25"/>
  <x:c r="F8376" i="25"/>
  <x:c r="G8376" i="25"/>
  <x:c r="H8376" i="25"/>
  <x:c r="I8376" i="25"/>
  <x:c r="J8376" i="25"/>
  <x:c r="K8376" i="25"/>
  <x:c r="L8376" i="25"/>
  <x:c r="M8376" i="25"/>
  <x:c r="N8376" i="25"/>
  <x:c r="P8376" i="25"/>
  <x:c r="Q8376" i="25"/>
  <x:c r="R8376" i="25"/>
  <x:c r="A8377" i="25"/>
  <x:c r="B8377" i="25"/>
  <x:c r="C8377" i="25"/>
  <x:c r="D8377" i="25"/>
  <x:c r="E8377" i="25"/>
  <x:c r="F8377" i="25"/>
  <x:c r="G8377" i="25"/>
  <x:c r="H8377" i="25"/>
  <x:c r="I8377" i="25"/>
  <x:c r="J8377" i="25"/>
  <x:c r="K8377" i="25"/>
  <x:c r="L8377" i="25"/>
  <x:c r="M8377" i="25"/>
  <x:c r="N8377" i="25"/>
  <x:c r="P8377" i="25"/>
  <x:c r="Q8377" i="25"/>
  <x:c r="R8377" i="25"/>
  <x:c r="A8378" i="25"/>
  <x:c r="B8378" i="25"/>
  <x:c r="C8378" i="25"/>
  <x:c r="D8378" i="25"/>
  <x:c r="E8378" i="25"/>
  <x:c r="F8378" i="25"/>
  <x:c r="G8378" i="25"/>
  <x:c r="H8378" i="25"/>
  <x:c r="I8378" i="25"/>
  <x:c r="J8378" i="25"/>
  <x:c r="K8378" i="25"/>
  <x:c r="L8378" i="25"/>
  <x:c r="M8378" i="25"/>
  <x:c r="N8378" i="25"/>
  <x:c r="P8378" i="25"/>
  <x:c r="Q8378" i="25"/>
  <x:c r="R8378" i="25"/>
  <x:c r="A8379" i="25"/>
  <x:c r="B8379" i="25"/>
  <x:c r="C8379" i="25"/>
  <x:c r="D8379" i="25"/>
  <x:c r="E8379" i="25"/>
  <x:c r="F8379" i="25"/>
  <x:c r="G8379" i="25"/>
  <x:c r="H8379" i="25"/>
  <x:c r="I8379" i="25"/>
  <x:c r="J8379" i="25"/>
  <x:c r="K8379" i="25"/>
  <x:c r="L8379" i="25"/>
  <x:c r="M8379" i="25"/>
  <x:c r="N8379" i="25"/>
  <x:c r="P8379" i="25"/>
  <x:c r="Q8379" i="25"/>
  <x:c r="R8379" i="25"/>
  <x:c r="A8380" i="25"/>
  <x:c r="B8380" i="25"/>
  <x:c r="C8380" i="25"/>
  <x:c r="D8380" i="25"/>
  <x:c r="E8380" i="25"/>
  <x:c r="F8380" i="25"/>
  <x:c r="G8380" i="25"/>
  <x:c r="H8380" i="25"/>
  <x:c r="I8380" i="25"/>
  <x:c r="J8380" i="25"/>
  <x:c r="K8380" i="25"/>
  <x:c r="L8380" i="25"/>
  <x:c r="M8380" i="25"/>
  <x:c r="N8380" i="25"/>
  <x:c r="P8380" i="25"/>
  <x:c r="Q8380" i="25"/>
  <x:c r="R8380" i="25"/>
  <x:c r="A8381" i="25"/>
  <x:c r="B8381" i="25"/>
  <x:c r="C8381" i="25"/>
  <x:c r="D8381" i="25"/>
  <x:c r="E8381" i="25"/>
  <x:c r="F8381" i="25"/>
  <x:c r="G8381" i="25"/>
  <x:c r="H8381" i="25"/>
  <x:c r="I8381" i="25"/>
  <x:c r="J8381" i="25"/>
  <x:c r="K8381" i="25"/>
  <x:c r="L8381" i="25"/>
  <x:c r="M8381" i="25"/>
  <x:c r="N8381" i="25"/>
  <x:c r="P8381" i="25"/>
  <x:c r="Q8381" i="25"/>
  <x:c r="R8381" i="25"/>
  <x:c r="A8382" i="25"/>
  <x:c r="B8382" i="25"/>
  <x:c r="C8382" i="25"/>
  <x:c r="D8382" i="25"/>
  <x:c r="E8382" i="25"/>
  <x:c r="F8382" i="25"/>
  <x:c r="G8382" i="25"/>
  <x:c r="H8382" i="25"/>
  <x:c r="I8382" i="25"/>
  <x:c r="J8382" i="25"/>
  <x:c r="K8382" i="25"/>
  <x:c r="L8382" i="25"/>
  <x:c r="M8382" i="25"/>
  <x:c r="N8382" i="25"/>
  <x:c r="P8382" i="25"/>
  <x:c r="Q8382" i="25"/>
  <x:c r="R8382" i="25"/>
  <x:c r="A8383" i="25"/>
  <x:c r="B8383" i="25"/>
  <x:c r="C8383" i="25"/>
  <x:c r="D8383" i="25"/>
  <x:c r="E8383" i="25"/>
  <x:c r="F8383" i="25"/>
  <x:c r="G8383" i="25"/>
  <x:c r="H8383" i="25"/>
  <x:c r="I8383" i="25"/>
  <x:c r="J8383" i="25"/>
  <x:c r="K8383" i="25"/>
  <x:c r="L8383" i="25"/>
  <x:c r="M8383" i="25"/>
  <x:c r="N8383" i="25"/>
  <x:c r="P8383" i="25"/>
  <x:c r="Q8383" i="25"/>
  <x:c r="R8383" i="25"/>
  <x:c r="A8384" i="25"/>
  <x:c r="B8384" i="25"/>
  <x:c r="C8384" i="25"/>
  <x:c r="D8384" i="25"/>
  <x:c r="E8384" i="25"/>
  <x:c r="F8384" i="25"/>
  <x:c r="G8384" i="25"/>
  <x:c r="H8384" i="25"/>
  <x:c r="I8384" i="25"/>
  <x:c r="J8384" i="25"/>
  <x:c r="K8384" i="25"/>
  <x:c r="L8384" i="25"/>
  <x:c r="M8384" i="25"/>
  <x:c r="N8384" i="25"/>
  <x:c r="P8384" i="25"/>
  <x:c r="Q8384" i="25"/>
  <x:c r="R8384" i="25"/>
  <x:c r="A8385" i="25"/>
  <x:c r="B8385" i="25"/>
  <x:c r="C8385" i="25"/>
  <x:c r="D8385" i="25"/>
  <x:c r="E8385" i="25"/>
  <x:c r="F8385" i="25"/>
  <x:c r="G8385" i="25"/>
  <x:c r="H8385" i="25"/>
  <x:c r="I8385" i="25"/>
  <x:c r="J8385" i="25"/>
  <x:c r="K8385" i="25"/>
  <x:c r="L8385" i="25"/>
  <x:c r="M8385" i="25"/>
  <x:c r="N8385" i="25"/>
  <x:c r="P8385" i="25"/>
  <x:c r="Q8385" i="25"/>
  <x:c r="R8385" i="25"/>
  <x:c r="A8386" i="25"/>
  <x:c r="B8386" i="25"/>
  <x:c r="C8386" i="25"/>
  <x:c r="D8386" i="25"/>
  <x:c r="E8386" i="25"/>
  <x:c r="F8386" i="25"/>
  <x:c r="G8386" i="25"/>
  <x:c r="H8386" i="25"/>
  <x:c r="I8386" i="25"/>
  <x:c r="J8386" i="25"/>
  <x:c r="K8386" i="25"/>
  <x:c r="L8386" i="25"/>
  <x:c r="M8386" i="25"/>
  <x:c r="N8386" i="25"/>
  <x:c r="P8386" i="25"/>
  <x:c r="Q8386" i="25"/>
  <x:c r="R8386" i="25"/>
  <x:c r="A8387" i="25"/>
  <x:c r="B8387" i="25"/>
  <x:c r="C8387" i="25"/>
  <x:c r="D8387" i="25"/>
  <x:c r="E8387" i="25"/>
  <x:c r="F8387" i="25"/>
  <x:c r="G8387" i="25"/>
  <x:c r="H8387" i="25"/>
  <x:c r="I8387" i="25"/>
  <x:c r="J8387" i="25"/>
  <x:c r="K8387" i="25"/>
  <x:c r="L8387" i="25"/>
  <x:c r="M8387" i="25"/>
  <x:c r="N8387" i="25"/>
  <x:c r="P8387" i="25"/>
  <x:c r="Q8387" i="25"/>
  <x:c r="R8387" i="25"/>
  <x:c r="A8388" i="25"/>
  <x:c r="B8388" i="25"/>
  <x:c r="C8388" i="25"/>
  <x:c r="D8388" i="25"/>
  <x:c r="E8388" i="25"/>
  <x:c r="F8388" i="25"/>
  <x:c r="G8388" i="25"/>
  <x:c r="H8388" i="25"/>
  <x:c r="I8388" i="25"/>
  <x:c r="J8388" i="25"/>
  <x:c r="K8388" i="25"/>
  <x:c r="L8388" i="25"/>
  <x:c r="M8388" i="25"/>
  <x:c r="N8388" i="25"/>
  <x:c r="P8388" i="25"/>
  <x:c r="Q8388" i="25"/>
  <x:c r="R8388" i="25"/>
  <x:c r="A8389" i="25"/>
  <x:c r="B8389" i="25"/>
  <x:c r="C8389" i="25"/>
  <x:c r="D8389" i="25"/>
  <x:c r="E8389" i="25"/>
  <x:c r="F8389" i="25"/>
  <x:c r="G8389" i="25"/>
  <x:c r="H8389" i="25"/>
  <x:c r="I8389" i="25"/>
  <x:c r="J8389" i="25"/>
  <x:c r="K8389" i="25"/>
  <x:c r="L8389" i="25"/>
  <x:c r="M8389" i="25"/>
  <x:c r="N8389" i="25"/>
  <x:c r="P8389" i="25"/>
  <x:c r="Q8389" i="25"/>
  <x:c r="R8389" i="25"/>
  <x:c r="A8390" i="25"/>
  <x:c r="B8390" i="25"/>
  <x:c r="C8390" i="25"/>
  <x:c r="D8390" i="25"/>
  <x:c r="E8390" i="25"/>
  <x:c r="F8390" i="25"/>
  <x:c r="G8390" i="25"/>
  <x:c r="H8390" i="25"/>
  <x:c r="I8390" i="25"/>
  <x:c r="J8390" i="25"/>
  <x:c r="K8390" i="25"/>
  <x:c r="L8390" i="25"/>
  <x:c r="M8390" i="25"/>
  <x:c r="N8390" i="25"/>
  <x:c r="P8390" i="25"/>
  <x:c r="Q8390" i="25"/>
  <x:c r="R8390" i="25"/>
  <x:c r="A8391" i="25"/>
  <x:c r="B8391" i="25"/>
  <x:c r="C8391" i="25"/>
  <x:c r="D8391" i="25"/>
  <x:c r="E8391" i="25"/>
  <x:c r="F8391" i="25"/>
  <x:c r="G8391" i="25"/>
  <x:c r="H8391" i="25"/>
  <x:c r="I8391" i="25"/>
  <x:c r="J8391" i="25"/>
  <x:c r="K8391" i="25"/>
  <x:c r="L8391" i="25"/>
  <x:c r="M8391" i="25"/>
  <x:c r="N8391" i="25"/>
  <x:c r="P8391" i="25"/>
  <x:c r="Q8391" i="25"/>
  <x:c r="R8391" i="25"/>
  <x:c r="A8392" i="25"/>
  <x:c r="B8392" i="25"/>
  <x:c r="C8392" i="25"/>
  <x:c r="D8392" i="25"/>
  <x:c r="E8392" i="25"/>
  <x:c r="F8392" i="25"/>
  <x:c r="G8392" i="25"/>
  <x:c r="H8392" i="25"/>
  <x:c r="I8392" i="25"/>
  <x:c r="J8392" i="25"/>
  <x:c r="K8392" i="25"/>
  <x:c r="L8392" i="25"/>
  <x:c r="M8392" i="25"/>
  <x:c r="N8392" i="25"/>
  <x:c r="P8392" i="25"/>
  <x:c r="Q8392" i="25"/>
  <x:c r="R8392" i="25"/>
  <x:c r="A8393" i="25"/>
  <x:c r="B8393" i="25"/>
  <x:c r="C8393" i="25"/>
  <x:c r="D8393" i="25"/>
  <x:c r="E8393" i="25"/>
  <x:c r="F8393" i="25"/>
  <x:c r="G8393" i="25"/>
  <x:c r="H8393" i="25"/>
  <x:c r="I8393" i="25"/>
  <x:c r="J8393" i="25"/>
  <x:c r="K8393" i="25"/>
  <x:c r="L8393" i="25"/>
  <x:c r="M8393" i="25"/>
  <x:c r="N8393" i="25"/>
  <x:c r="P8393" i="25"/>
  <x:c r="Q8393" i="25"/>
  <x:c r="R8393" i="25"/>
  <x:c r="A8394" i="25"/>
  <x:c r="B8394" i="25"/>
  <x:c r="C8394" i="25"/>
  <x:c r="D8394" i="25"/>
  <x:c r="E8394" i="25"/>
  <x:c r="F8394" i="25"/>
  <x:c r="G8394" i="25"/>
  <x:c r="H8394" i="25"/>
  <x:c r="I8394" i="25"/>
  <x:c r="J8394" i="25"/>
  <x:c r="K8394" i="25"/>
  <x:c r="L8394" i="25"/>
  <x:c r="M8394" i="25"/>
  <x:c r="N8394" i="25"/>
  <x:c r="P8394" i="25"/>
  <x:c r="Q8394" i="25"/>
  <x:c r="R8394" i="25"/>
  <x:c r="A8395" i="25"/>
  <x:c r="B8395" i="25"/>
  <x:c r="C8395" i="25"/>
  <x:c r="D8395" i="25"/>
  <x:c r="E8395" i="25"/>
  <x:c r="F8395" i="25"/>
  <x:c r="G8395" i="25"/>
  <x:c r="H8395" i="25"/>
  <x:c r="I8395" i="25"/>
  <x:c r="J8395" i="25"/>
  <x:c r="K8395" i="25"/>
  <x:c r="L8395" i="25"/>
  <x:c r="M8395" i="25"/>
  <x:c r="N8395" i="25"/>
  <x:c r="P8395" i="25"/>
  <x:c r="Q8395" i="25"/>
  <x:c r="R8395" i="25"/>
  <x:c r="A8396" i="25"/>
  <x:c r="B8396" i="25"/>
  <x:c r="C8396" i="25"/>
  <x:c r="D8396" i="25"/>
  <x:c r="E8396" i="25"/>
  <x:c r="F8396" i="25"/>
  <x:c r="G8396" i="25"/>
  <x:c r="H8396" i="25"/>
  <x:c r="I8396" i="25"/>
  <x:c r="J8396" i="25"/>
  <x:c r="K8396" i="25"/>
  <x:c r="L8396" i="25"/>
  <x:c r="M8396" i="25"/>
  <x:c r="N8396" i="25"/>
  <x:c r="P8396" i="25"/>
  <x:c r="Q8396" i="25"/>
  <x:c r="R8396" i="25"/>
  <x:c r="A8397" i="25"/>
  <x:c r="B8397" i="25"/>
  <x:c r="C8397" i="25"/>
  <x:c r="D8397" i="25"/>
  <x:c r="E8397" i="25"/>
  <x:c r="F8397" i="25"/>
  <x:c r="G8397" i="25"/>
  <x:c r="H8397" i="25"/>
  <x:c r="I8397" i="25"/>
  <x:c r="J8397" i="25"/>
  <x:c r="K8397" i="25"/>
  <x:c r="L8397" i="25"/>
  <x:c r="M8397" i="25"/>
  <x:c r="N8397" i="25"/>
  <x:c r="P8397" i="25"/>
  <x:c r="Q8397" i="25"/>
  <x:c r="R8397" i="25"/>
  <x:c r="A8398" i="25"/>
  <x:c r="B8398" i="25"/>
  <x:c r="C8398" i="25"/>
  <x:c r="D8398" i="25"/>
  <x:c r="E8398" i="25"/>
  <x:c r="F8398" i="25"/>
  <x:c r="G8398" i="25"/>
  <x:c r="H8398" i="25"/>
  <x:c r="I8398" i="25"/>
  <x:c r="J8398" i="25"/>
  <x:c r="K8398" i="25"/>
  <x:c r="L8398" i="25"/>
  <x:c r="M8398" i="25"/>
  <x:c r="N8398" i="25"/>
  <x:c r="P8398" i="25"/>
  <x:c r="Q8398" i="25"/>
  <x:c r="R8398" i="25"/>
  <x:c r="A8399" i="25"/>
  <x:c r="B8399" i="25"/>
  <x:c r="C8399" i="25"/>
  <x:c r="D8399" i="25"/>
  <x:c r="E8399" i="25"/>
  <x:c r="F8399" i="25"/>
  <x:c r="G8399" i="25"/>
  <x:c r="H8399" i="25"/>
  <x:c r="I8399" i="25"/>
  <x:c r="J8399" i="25"/>
  <x:c r="K8399" i="25"/>
  <x:c r="L8399" i="25"/>
  <x:c r="M8399" i="25"/>
  <x:c r="N8399" i="25"/>
  <x:c r="P8399" i="25"/>
  <x:c r="Q8399" i="25"/>
  <x:c r="R8399" i="25"/>
  <x:c r="A8400" i="25"/>
  <x:c r="B8400" i="25"/>
  <x:c r="C8400" i="25"/>
  <x:c r="D8400" i="25"/>
  <x:c r="E8400" i="25"/>
  <x:c r="F8400" i="25"/>
  <x:c r="G8400" i="25"/>
  <x:c r="H8400" i="25"/>
  <x:c r="I8400" i="25"/>
  <x:c r="J8400" i="25"/>
  <x:c r="K8400" i="25"/>
  <x:c r="L8400" i="25"/>
  <x:c r="M8400" i="25"/>
  <x:c r="N8400" i="25"/>
  <x:c r="P8400" i="25"/>
  <x:c r="Q8400" i="25"/>
  <x:c r="R8400" i="25"/>
  <x:c r="A8401" i="25"/>
  <x:c r="B8401" i="25"/>
  <x:c r="C8401" i="25"/>
  <x:c r="D8401" i="25"/>
  <x:c r="E8401" i="25"/>
  <x:c r="F8401" i="25"/>
  <x:c r="G8401" i="25"/>
  <x:c r="H8401" i="25"/>
  <x:c r="I8401" i="25"/>
  <x:c r="J8401" i="25"/>
  <x:c r="K8401" i="25"/>
  <x:c r="L8401" i="25"/>
  <x:c r="M8401" i="25"/>
  <x:c r="N8401" i="25"/>
  <x:c r="P8401" i="25"/>
  <x:c r="Q8401" i="25"/>
  <x:c r="R8401" i="25"/>
  <x:c r="A8402" i="25"/>
  <x:c r="B8402" i="25"/>
  <x:c r="C8402" i="25"/>
  <x:c r="D8402" i="25"/>
  <x:c r="E8402" i="25"/>
  <x:c r="F8402" i="25"/>
  <x:c r="G8402" i="25"/>
  <x:c r="H8402" i="25"/>
  <x:c r="I8402" i="25"/>
  <x:c r="J8402" i="25"/>
  <x:c r="K8402" i="25"/>
  <x:c r="L8402" i="25"/>
  <x:c r="M8402" i="25"/>
  <x:c r="N8402" i="25"/>
  <x:c r="P8402" i="25"/>
  <x:c r="Q8402" i="25"/>
  <x:c r="R8402" i="25"/>
  <x:c r="A8403" i="25"/>
  <x:c r="B8403" i="25"/>
  <x:c r="C8403" i="25"/>
  <x:c r="D8403" i="25"/>
  <x:c r="E8403" i="25"/>
  <x:c r="F8403" i="25"/>
  <x:c r="G8403" i="25"/>
  <x:c r="H8403" i="25"/>
  <x:c r="I8403" i="25"/>
  <x:c r="J8403" i="25"/>
  <x:c r="K8403" i="25"/>
  <x:c r="L8403" i="25"/>
  <x:c r="M8403" i="25"/>
  <x:c r="N8403" i="25"/>
  <x:c r="P8403" i="25"/>
  <x:c r="Q8403" i="25"/>
  <x:c r="R8403" i="25"/>
  <x:c r="A8404" i="25"/>
  <x:c r="B8404" i="25"/>
  <x:c r="C8404" i="25"/>
  <x:c r="D8404" i="25"/>
  <x:c r="E8404" i="25"/>
  <x:c r="F8404" i="25"/>
  <x:c r="G8404" i="25"/>
  <x:c r="H8404" i="25"/>
  <x:c r="I8404" i="25"/>
  <x:c r="J8404" i="25"/>
  <x:c r="K8404" i="25"/>
  <x:c r="L8404" i="25"/>
  <x:c r="M8404" i="25"/>
  <x:c r="N8404" i="25"/>
  <x:c r="P8404" i="25"/>
  <x:c r="Q8404" i="25"/>
  <x:c r="R8404" i="25"/>
  <x:c r="A8405" i="25"/>
  <x:c r="B8405" i="25"/>
  <x:c r="C8405" i="25"/>
  <x:c r="D8405" i="25"/>
  <x:c r="E8405" i="25"/>
  <x:c r="F8405" i="25"/>
  <x:c r="G8405" i="25"/>
  <x:c r="H8405" i="25"/>
  <x:c r="I8405" i="25"/>
  <x:c r="J8405" i="25"/>
  <x:c r="K8405" i="25"/>
  <x:c r="L8405" i="25"/>
  <x:c r="M8405" i="25"/>
  <x:c r="N8405" i="25"/>
  <x:c r="P8405" i="25"/>
  <x:c r="Q8405" i="25"/>
  <x:c r="R8405" i="25"/>
  <x:c r="A8406" i="25"/>
  <x:c r="B8406" i="25"/>
  <x:c r="C8406" i="25"/>
  <x:c r="D8406" i="25"/>
  <x:c r="E8406" i="25"/>
  <x:c r="F8406" i="25"/>
  <x:c r="G8406" i="25"/>
  <x:c r="H8406" i="25"/>
  <x:c r="I8406" i="25"/>
  <x:c r="J8406" i="25"/>
  <x:c r="K8406" i="25"/>
  <x:c r="L8406" i="25"/>
  <x:c r="M8406" i="25"/>
  <x:c r="N8406" i="25"/>
  <x:c r="P8406" i="25"/>
  <x:c r="Q8406" i="25"/>
  <x:c r="R8406" i="25"/>
  <x:c r="A8407" i="25"/>
  <x:c r="B8407" i="25"/>
  <x:c r="C8407" i="25"/>
  <x:c r="D8407" i="25"/>
  <x:c r="E8407" i="25"/>
  <x:c r="F8407" i="25"/>
  <x:c r="G8407" i="25"/>
  <x:c r="H8407" i="25"/>
  <x:c r="I8407" i="25"/>
  <x:c r="J8407" i="25"/>
  <x:c r="K8407" i="25"/>
  <x:c r="L8407" i="25"/>
  <x:c r="M8407" i="25"/>
  <x:c r="N8407" i="25"/>
  <x:c r="P8407" i="25"/>
  <x:c r="Q8407" i="25"/>
  <x:c r="R8407" i="25"/>
  <x:c r="A8408" i="25"/>
  <x:c r="B8408" i="25"/>
  <x:c r="C8408" i="25"/>
  <x:c r="D8408" i="25"/>
  <x:c r="E8408" i="25"/>
  <x:c r="F8408" i="25"/>
  <x:c r="G8408" i="25"/>
  <x:c r="H8408" i="25"/>
  <x:c r="I8408" i="25"/>
  <x:c r="J8408" i="25"/>
  <x:c r="K8408" i="25"/>
  <x:c r="L8408" i="25"/>
  <x:c r="M8408" i="25"/>
  <x:c r="N8408" i="25"/>
  <x:c r="P8408" i="25"/>
  <x:c r="Q8408" i="25"/>
  <x:c r="R8408" i="25"/>
  <x:c r="A8409" i="25"/>
  <x:c r="B8409" i="25"/>
  <x:c r="C8409" i="25"/>
  <x:c r="D8409" i="25"/>
  <x:c r="E8409" i="25"/>
  <x:c r="F8409" i="25"/>
  <x:c r="G8409" i="25"/>
  <x:c r="H8409" i="25"/>
  <x:c r="I8409" i="25"/>
  <x:c r="J8409" i="25"/>
  <x:c r="K8409" i="25"/>
  <x:c r="L8409" i="25"/>
  <x:c r="M8409" i="25"/>
  <x:c r="N8409" i="25"/>
  <x:c r="P8409" i="25"/>
  <x:c r="Q8409" i="25"/>
  <x:c r="R8409" i="25"/>
  <x:c r="A8410" i="25"/>
  <x:c r="B8410" i="25"/>
  <x:c r="C8410" i="25"/>
  <x:c r="D8410" i="25"/>
  <x:c r="E8410" i="25"/>
  <x:c r="F8410" i="25"/>
  <x:c r="G8410" i="25"/>
  <x:c r="H8410" i="25"/>
  <x:c r="I8410" i="25"/>
  <x:c r="J8410" i="25"/>
  <x:c r="K8410" i="25"/>
  <x:c r="L8410" i="25"/>
  <x:c r="M8410" i="25"/>
  <x:c r="N8410" i="25"/>
  <x:c r="P8410" i="25"/>
  <x:c r="Q8410" i="25"/>
  <x:c r="R8410" i="25"/>
  <x:c r="A8411" i="25"/>
  <x:c r="B8411" i="25"/>
  <x:c r="C8411" i="25"/>
  <x:c r="D8411" i="25"/>
  <x:c r="E8411" i="25"/>
  <x:c r="F8411" i="25"/>
  <x:c r="G8411" i="25"/>
  <x:c r="H8411" i="25"/>
  <x:c r="I8411" i="25"/>
  <x:c r="J8411" i="25"/>
  <x:c r="K8411" i="25"/>
  <x:c r="L8411" i="25"/>
  <x:c r="M8411" i="25"/>
  <x:c r="N8411" i="25"/>
  <x:c r="P8411" i="25"/>
  <x:c r="Q8411" i="25"/>
  <x:c r="R8411" i="25"/>
  <x:c r="A8412" i="25"/>
  <x:c r="B8412" i="25"/>
  <x:c r="C8412" i="25"/>
  <x:c r="D8412" i="25"/>
  <x:c r="E8412" i="25"/>
  <x:c r="F8412" i="25"/>
  <x:c r="G8412" i="25"/>
  <x:c r="H8412" i="25"/>
  <x:c r="I8412" i="25"/>
  <x:c r="J8412" i="25"/>
  <x:c r="K8412" i="25"/>
  <x:c r="L8412" i="25"/>
  <x:c r="M8412" i="25"/>
  <x:c r="N8412" i="25"/>
  <x:c r="P8412" i="25"/>
  <x:c r="Q8412" i="25"/>
  <x:c r="R8412" i="25"/>
  <x:c r="A8413" i="25"/>
  <x:c r="B8413" i="25"/>
  <x:c r="C8413" i="25"/>
  <x:c r="D8413" i="25"/>
  <x:c r="E8413" i="25"/>
  <x:c r="F8413" i="25"/>
  <x:c r="G8413" i="25"/>
  <x:c r="H8413" i="25"/>
  <x:c r="I8413" i="25"/>
  <x:c r="J8413" i="25"/>
  <x:c r="K8413" i="25"/>
  <x:c r="L8413" i="25"/>
  <x:c r="M8413" i="25"/>
  <x:c r="N8413" i="25"/>
  <x:c r="P8413" i="25"/>
  <x:c r="Q8413" i="25"/>
  <x:c r="R8413" i="25"/>
  <x:c r="A8414" i="25"/>
  <x:c r="B8414" i="25"/>
  <x:c r="C8414" i="25"/>
  <x:c r="D8414" i="25"/>
  <x:c r="E8414" i="25"/>
  <x:c r="F8414" i="25"/>
  <x:c r="G8414" i="25"/>
  <x:c r="H8414" i="25"/>
  <x:c r="I8414" i="25"/>
  <x:c r="J8414" i="25"/>
  <x:c r="K8414" i="25"/>
  <x:c r="L8414" i="25"/>
  <x:c r="M8414" i="25"/>
  <x:c r="N8414" i="25"/>
  <x:c r="P8414" i="25"/>
  <x:c r="Q8414" i="25"/>
  <x:c r="R8414" i="25"/>
  <x:c r="A8415" i="25"/>
  <x:c r="B8415" i="25"/>
  <x:c r="C8415" i="25"/>
  <x:c r="D8415" i="25"/>
  <x:c r="E8415" i="25"/>
  <x:c r="F8415" i="25"/>
  <x:c r="G8415" i="25"/>
  <x:c r="H8415" i="25"/>
  <x:c r="I8415" i="25"/>
  <x:c r="J8415" i="25"/>
  <x:c r="K8415" i="25"/>
  <x:c r="L8415" i="25"/>
  <x:c r="M8415" i="25"/>
  <x:c r="N8415" i="25"/>
  <x:c r="P8415" i="25"/>
  <x:c r="Q8415" i="25"/>
  <x:c r="R8415" i="25"/>
  <x:c r="A8416" i="25"/>
  <x:c r="B8416" i="25"/>
  <x:c r="C8416" i="25"/>
  <x:c r="D8416" i="25"/>
  <x:c r="E8416" i="25"/>
  <x:c r="F8416" i="25"/>
  <x:c r="G8416" i="25"/>
  <x:c r="H8416" i="25"/>
  <x:c r="I8416" i="25"/>
  <x:c r="J8416" i="25"/>
  <x:c r="K8416" i="25"/>
  <x:c r="L8416" i="25"/>
  <x:c r="M8416" i="25"/>
  <x:c r="N8416" i="25"/>
  <x:c r="P8416" i="25"/>
  <x:c r="Q8416" i="25"/>
  <x:c r="R8416" i="25"/>
  <x:c r="A8417" i="25"/>
  <x:c r="B8417" i="25"/>
  <x:c r="C8417" i="25"/>
  <x:c r="D8417" i="25"/>
  <x:c r="E8417" i="25"/>
  <x:c r="F8417" i="25"/>
  <x:c r="G8417" i="25"/>
  <x:c r="H8417" i="25"/>
  <x:c r="I8417" i="25"/>
  <x:c r="J8417" i="25"/>
  <x:c r="K8417" i="25"/>
  <x:c r="L8417" i="25"/>
  <x:c r="M8417" i="25"/>
  <x:c r="N8417" i="25"/>
  <x:c r="P8417" i="25"/>
  <x:c r="Q8417" i="25"/>
  <x:c r="R8417" i="25"/>
  <x:c r="A8418" i="25"/>
  <x:c r="B8418" i="25"/>
  <x:c r="C8418" i="25"/>
  <x:c r="D8418" i="25"/>
  <x:c r="E8418" i="25"/>
  <x:c r="F8418" i="25"/>
  <x:c r="G8418" i="25"/>
  <x:c r="H8418" i="25"/>
  <x:c r="I8418" i="25"/>
  <x:c r="J8418" i="25"/>
  <x:c r="K8418" i="25"/>
  <x:c r="L8418" i="25"/>
  <x:c r="M8418" i="25"/>
  <x:c r="N8418" i="25"/>
  <x:c r="P8418" i="25"/>
  <x:c r="Q8418" i="25"/>
  <x:c r="R8418" i="25"/>
  <x:c r="A8419" i="25"/>
  <x:c r="B8419" i="25"/>
  <x:c r="C8419" i="25"/>
  <x:c r="D8419" i="25"/>
  <x:c r="E8419" i="25"/>
  <x:c r="F8419" i="25"/>
  <x:c r="G8419" i="25"/>
  <x:c r="H8419" i="25"/>
  <x:c r="I8419" i="25"/>
  <x:c r="J8419" i="25"/>
  <x:c r="K8419" i="25"/>
  <x:c r="L8419" i="25"/>
  <x:c r="M8419" i="25"/>
  <x:c r="N8419" i="25"/>
  <x:c r="P8419" i="25"/>
  <x:c r="Q8419" i="25"/>
  <x:c r="R8419" i="25"/>
  <x:c r="A8420" i="25"/>
  <x:c r="B8420" i="25"/>
  <x:c r="C8420" i="25"/>
  <x:c r="D8420" i="25"/>
  <x:c r="E8420" i="25"/>
  <x:c r="F8420" i="25"/>
  <x:c r="G8420" i="25"/>
  <x:c r="H8420" i="25"/>
  <x:c r="I8420" i="25"/>
  <x:c r="J8420" i="25"/>
  <x:c r="K8420" i="25"/>
  <x:c r="L8420" i="25"/>
  <x:c r="M8420" i="25"/>
  <x:c r="N8420" i="25"/>
  <x:c r="P8420" i="25"/>
  <x:c r="Q8420" i="25"/>
  <x:c r="R8420" i="25"/>
  <x:c r="A8421" i="25"/>
  <x:c r="B8421" i="25"/>
  <x:c r="C8421" i="25"/>
  <x:c r="D8421" i="25"/>
  <x:c r="E8421" i="25"/>
  <x:c r="F8421" i="25"/>
  <x:c r="G8421" i="25"/>
  <x:c r="H8421" i="25"/>
  <x:c r="I8421" i="25"/>
  <x:c r="J8421" i="25"/>
  <x:c r="K8421" i="25"/>
  <x:c r="L8421" i="25"/>
  <x:c r="M8421" i="25"/>
  <x:c r="N8421" i="25"/>
  <x:c r="P8421" i="25"/>
  <x:c r="Q8421" i="25"/>
  <x:c r="R8421" i="25"/>
  <x:c r="A8422" i="25"/>
  <x:c r="B8422" i="25"/>
  <x:c r="C8422" i="25"/>
  <x:c r="D8422" i="25"/>
  <x:c r="E8422" i="25"/>
  <x:c r="F8422" i="25"/>
  <x:c r="G8422" i="25"/>
  <x:c r="H8422" i="25"/>
  <x:c r="I8422" i="25"/>
  <x:c r="J8422" i="25"/>
  <x:c r="K8422" i="25"/>
  <x:c r="L8422" i="25"/>
  <x:c r="M8422" i="25"/>
  <x:c r="N8422" i="25"/>
  <x:c r="P8422" i="25"/>
  <x:c r="Q8422" i="25"/>
  <x:c r="R8422" i="25"/>
  <x:c r="A8423" i="25"/>
  <x:c r="B8423" i="25"/>
  <x:c r="C8423" i="25"/>
  <x:c r="D8423" i="25"/>
  <x:c r="E8423" i="25"/>
  <x:c r="F8423" i="25"/>
  <x:c r="G8423" i="25"/>
  <x:c r="H8423" i="25"/>
  <x:c r="I8423" i="25"/>
  <x:c r="J8423" i="25"/>
  <x:c r="K8423" i="25"/>
  <x:c r="L8423" i="25"/>
  <x:c r="M8423" i="25"/>
  <x:c r="N8423" i="25"/>
  <x:c r="P8423" i="25"/>
  <x:c r="Q8423" i="25"/>
  <x:c r="R8423" i="25"/>
  <x:c r="A8424" i="25"/>
  <x:c r="B8424" i="25"/>
  <x:c r="C8424" i="25"/>
  <x:c r="D8424" i="25"/>
  <x:c r="E8424" i="25"/>
  <x:c r="F8424" i="25"/>
  <x:c r="G8424" i="25"/>
  <x:c r="H8424" i="25"/>
  <x:c r="I8424" i="25"/>
  <x:c r="J8424" i="25"/>
  <x:c r="K8424" i="25"/>
  <x:c r="L8424" i="25"/>
  <x:c r="M8424" i="25"/>
  <x:c r="N8424" i="25"/>
  <x:c r="P8424" i="25"/>
  <x:c r="Q8424" i="25"/>
  <x:c r="R8424" i="25"/>
  <x:c r="A8425" i="25"/>
  <x:c r="B8425" i="25"/>
  <x:c r="C8425" i="25"/>
  <x:c r="D8425" i="25"/>
  <x:c r="E8425" i="25"/>
  <x:c r="F8425" i="25"/>
  <x:c r="G8425" i="25"/>
  <x:c r="H8425" i="25"/>
  <x:c r="I8425" i="25"/>
  <x:c r="J8425" i="25"/>
  <x:c r="K8425" i="25"/>
  <x:c r="L8425" i="25"/>
  <x:c r="M8425" i="25"/>
  <x:c r="N8425" i="25"/>
  <x:c r="P8425" i="25"/>
  <x:c r="Q8425" i="25"/>
  <x:c r="R8425" i="25"/>
  <x:c r="A8426" i="25"/>
  <x:c r="B8426" i="25"/>
  <x:c r="C8426" i="25"/>
  <x:c r="D8426" i="25"/>
  <x:c r="E8426" i="25"/>
  <x:c r="F8426" i="25"/>
  <x:c r="G8426" i="25"/>
  <x:c r="H8426" i="25"/>
  <x:c r="I8426" i="25"/>
  <x:c r="J8426" i="25"/>
  <x:c r="K8426" i="25"/>
  <x:c r="L8426" i="25"/>
  <x:c r="M8426" i="25"/>
  <x:c r="N8426" i="25"/>
  <x:c r="P8426" i="25"/>
  <x:c r="Q8426" i="25"/>
  <x:c r="R8426" i="25"/>
  <x:c r="A8427" i="25"/>
  <x:c r="B8427" i="25"/>
  <x:c r="C8427" i="25"/>
  <x:c r="D8427" i="25"/>
  <x:c r="E8427" i="25"/>
  <x:c r="F8427" i="25"/>
  <x:c r="G8427" i="25"/>
  <x:c r="H8427" i="25"/>
  <x:c r="I8427" i="25"/>
  <x:c r="J8427" i="25"/>
  <x:c r="K8427" i="25"/>
  <x:c r="L8427" i="25"/>
  <x:c r="M8427" i="25"/>
  <x:c r="N8427" i="25"/>
  <x:c r="P8427" i="25"/>
  <x:c r="Q8427" i="25"/>
  <x:c r="R8427" i="25"/>
  <x:c r="A8428" i="25"/>
  <x:c r="B8428" i="25"/>
  <x:c r="C8428" i="25"/>
  <x:c r="D8428" i="25"/>
  <x:c r="E8428" i="25"/>
  <x:c r="F8428" i="25"/>
  <x:c r="G8428" i="25"/>
  <x:c r="H8428" i="25"/>
  <x:c r="I8428" i="25"/>
  <x:c r="J8428" i="25"/>
  <x:c r="K8428" i="25"/>
  <x:c r="L8428" i="25"/>
  <x:c r="M8428" i="25"/>
  <x:c r="N8428" i="25"/>
  <x:c r="P8428" i="25"/>
  <x:c r="Q8428" i="25"/>
  <x:c r="R8428" i="25"/>
  <x:c r="A8429" i="25"/>
  <x:c r="B8429" i="25"/>
  <x:c r="C8429" i="25"/>
  <x:c r="D8429" i="25"/>
  <x:c r="E8429" i="25"/>
  <x:c r="F8429" i="25"/>
  <x:c r="G8429" i="25"/>
  <x:c r="H8429" i="25"/>
  <x:c r="I8429" i="25"/>
  <x:c r="J8429" i="25"/>
  <x:c r="K8429" i="25"/>
  <x:c r="L8429" i="25"/>
  <x:c r="M8429" i="25"/>
  <x:c r="N8429" i="25"/>
  <x:c r="P8429" i="25"/>
  <x:c r="Q8429" i="25"/>
  <x:c r="R8429" i="25"/>
  <x:c r="A8430" i="25"/>
  <x:c r="B8430" i="25"/>
  <x:c r="C8430" i="25"/>
  <x:c r="D8430" i="25"/>
  <x:c r="E8430" i="25"/>
  <x:c r="F8430" i="25"/>
  <x:c r="G8430" i="25"/>
  <x:c r="H8430" i="25"/>
  <x:c r="I8430" i="25"/>
  <x:c r="J8430" i="25"/>
  <x:c r="K8430" i="25"/>
  <x:c r="L8430" i="25"/>
  <x:c r="M8430" i="25"/>
  <x:c r="N8430" i="25"/>
  <x:c r="P8430" i="25"/>
  <x:c r="Q8430" i="25"/>
  <x:c r="R8430" i="25"/>
  <x:c r="A8431" i="25"/>
  <x:c r="B8431" i="25"/>
  <x:c r="C8431" i="25"/>
  <x:c r="D8431" i="25"/>
  <x:c r="E8431" i="25"/>
  <x:c r="F8431" i="25"/>
  <x:c r="G8431" i="25"/>
  <x:c r="H8431" i="25"/>
  <x:c r="I8431" i="25"/>
  <x:c r="J8431" i="25"/>
  <x:c r="K8431" i="25"/>
  <x:c r="L8431" i="25"/>
  <x:c r="M8431" i="25"/>
  <x:c r="N8431" i="25"/>
  <x:c r="P8431" i="25"/>
  <x:c r="Q8431" i="25"/>
  <x:c r="R8431" i="25"/>
  <x:c r="A8432" i="25"/>
  <x:c r="B8432" i="25"/>
  <x:c r="C8432" i="25"/>
  <x:c r="D8432" i="25"/>
  <x:c r="E8432" i="25"/>
  <x:c r="F8432" i="25"/>
  <x:c r="G8432" i="25"/>
  <x:c r="H8432" i="25"/>
  <x:c r="I8432" i="25"/>
  <x:c r="J8432" i="25"/>
  <x:c r="K8432" i="25"/>
  <x:c r="L8432" i="25"/>
  <x:c r="M8432" i="25"/>
  <x:c r="N8432" i="25"/>
  <x:c r="P8432" i="25"/>
  <x:c r="Q8432" i="25"/>
  <x:c r="R8432" i="25"/>
  <x:c r="A8433" i="25"/>
  <x:c r="B8433" i="25"/>
  <x:c r="C8433" i="25"/>
  <x:c r="D8433" i="25"/>
  <x:c r="E8433" i="25"/>
  <x:c r="F8433" i="25"/>
  <x:c r="G8433" i="25"/>
  <x:c r="H8433" i="25"/>
  <x:c r="I8433" i="25"/>
  <x:c r="J8433" i="25"/>
  <x:c r="K8433" i="25"/>
  <x:c r="L8433" i="25"/>
  <x:c r="M8433" i="25"/>
  <x:c r="N8433" i="25"/>
  <x:c r="P8433" i="25"/>
  <x:c r="Q8433" i="25"/>
  <x:c r="R8433" i="25"/>
  <x:c r="A8434" i="25"/>
  <x:c r="B8434" i="25"/>
  <x:c r="C8434" i="25"/>
  <x:c r="D8434" i="25"/>
  <x:c r="E8434" i="25"/>
  <x:c r="F8434" i="25"/>
  <x:c r="G8434" i="25"/>
  <x:c r="H8434" i="25"/>
  <x:c r="I8434" i="25"/>
  <x:c r="J8434" i="25"/>
  <x:c r="K8434" i="25"/>
  <x:c r="L8434" i="25"/>
  <x:c r="M8434" i="25"/>
  <x:c r="N8434" i="25"/>
  <x:c r="P8434" i="25"/>
  <x:c r="Q8434" i="25"/>
  <x:c r="R8434" i="25"/>
  <x:c r="A8435" i="25"/>
  <x:c r="B8435" i="25"/>
  <x:c r="C8435" i="25"/>
  <x:c r="D8435" i="25"/>
  <x:c r="E8435" i="25"/>
  <x:c r="F8435" i="25"/>
  <x:c r="G8435" i="25"/>
  <x:c r="H8435" i="25"/>
  <x:c r="I8435" i="25"/>
  <x:c r="J8435" i="25"/>
  <x:c r="K8435" i="25"/>
  <x:c r="L8435" i="25"/>
  <x:c r="M8435" i="25"/>
  <x:c r="N8435" i="25"/>
  <x:c r="P8435" i="25"/>
  <x:c r="Q8435" i="25"/>
  <x:c r="R8435" i="25"/>
  <x:c r="A8436" i="25"/>
  <x:c r="B8436" i="25"/>
  <x:c r="C8436" i="25"/>
  <x:c r="D8436" i="25"/>
  <x:c r="E8436" i="25"/>
  <x:c r="F8436" i="25"/>
  <x:c r="G8436" i="25"/>
  <x:c r="H8436" i="25"/>
  <x:c r="I8436" i="25"/>
  <x:c r="J8436" i="25"/>
  <x:c r="K8436" i="25"/>
  <x:c r="L8436" i="25"/>
  <x:c r="M8436" i="25"/>
  <x:c r="N8436" i="25"/>
  <x:c r="P8436" i="25"/>
  <x:c r="Q8436" i="25"/>
  <x:c r="R8436" i="25"/>
  <x:c r="A8437" i="25"/>
  <x:c r="B8437" i="25"/>
  <x:c r="C8437" i="25"/>
  <x:c r="D8437" i="25"/>
  <x:c r="E8437" i="25"/>
  <x:c r="F8437" i="25"/>
  <x:c r="G8437" i="25"/>
  <x:c r="H8437" i="25"/>
  <x:c r="I8437" i="25"/>
  <x:c r="J8437" i="25"/>
  <x:c r="K8437" i="25"/>
  <x:c r="L8437" i="25"/>
  <x:c r="M8437" i="25"/>
  <x:c r="N8437" i="25"/>
  <x:c r="P8437" i="25"/>
  <x:c r="Q8437" i="25"/>
  <x:c r="R8437" i="25"/>
  <x:c r="A8438" i="25"/>
  <x:c r="B8438" i="25"/>
  <x:c r="C8438" i="25"/>
  <x:c r="D8438" i="25"/>
  <x:c r="E8438" i="25"/>
  <x:c r="F8438" i="25"/>
  <x:c r="G8438" i="25"/>
  <x:c r="H8438" i="25"/>
  <x:c r="I8438" i="25"/>
  <x:c r="J8438" i="25"/>
  <x:c r="K8438" i="25"/>
  <x:c r="L8438" i="25"/>
  <x:c r="M8438" i="25"/>
  <x:c r="N8438" i="25"/>
  <x:c r="P8438" i="25"/>
  <x:c r="Q8438" i="25"/>
  <x:c r="R8438" i="25"/>
  <x:c r="A8439" i="25"/>
  <x:c r="B8439" i="25"/>
  <x:c r="C8439" i="25"/>
  <x:c r="D8439" i="25"/>
  <x:c r="E8439" i="25"/>
  <x:c r="F8439" i="25"/>
  <x:c r="G8439" i="25"/>
  <x:c r="H8439" i="25"/>
  <x:c r="I8439" i="25"/>
  <x:c r="J8439" i="25"/>
  <x:c r="K8439" i="25"/>
  <x:c r="L8439" i="25"/>
  <x:c r="M8439" i="25"/>
  <x:c r="N8439" i="25"/>
  <x:c r="P8439" i="25"/>
  <x:c r="Q8439" i="25"/>
  <x:c r="R8439" i="25"/>
  <x:c r="A8440" i="25"/>
  <x:c r="B8440" i="25"/>
  <x:c r="C8440" i="25"/>
  <x:c r="D8440" i="25"/>
  <x:c r="E8440" i="25"/>
  <x:c r="F8440" i="25"/>
  <x:c r="G8440" i="25"/>
  <x:c r="H8440" i="25"/>
  <x:c r="I8440" i="25"/>
  <x:c r="J8440" i="25"/>
  <x:c r="K8440" i="25"/>
  <x:c r="L8440" i="25"/>
  <x:c r="M8440" i="25"/>
  <x:c r="N8440" i="25"/>
  <x:c r="P8440" i="25"/>
  <x:c r="Q8440" i="25"/>
  <x:c r="R8440" i="25"/>
  <x:c r="A8441" i="25"/>
  <x:c r="B8441" i="25"/>
  <x:c r="C8441" i="25"/>
  <x:c r="D8441" i="25"/>
  <x:c r="E8441" i="25"/>
  <x:c r="F8441" i="25"/>
  <x:c r="G8441" i="25"/>
  <x:c r="H8441" i="25"/>
  <x:c r="I8441" i="25"/>
  <x:c r="J8441" i="25"/>
  <x:c r="K8441" i="25"/>
  <x:c r="L8441" i="25"/>
  <x:c r="M8441" i="25"/>
  <x:c r="N8441" i="25"/>
  <x:c r="P8441" i="25"/>
  <x:c r="Q8441" i="25"/>
  <x:c r="R8441" i="25"/>
  <x:c r="A8442" i="25"/>
  <x:c r="B8442" i="25"/>
  <x:c r="C8442" i="25"/>
  <x:c r="D8442" i="25"/>
  <x:c r="E8442" i="25"/>
  <x:c r="F8442" i="25"/>
  <x:c r="G8442" i="25"/>
  <x:c r="H8442" i="25"/>
  <x:c r="I8442" i="25"/>
  <x:c r="J8442" i="25"/>
  <x:c r="K8442" i="25"/>
  <x:c r="L8442" i="25"/>
  <x:c r="M8442" i="25"/>
  <x:c r="N8442" i="25"/>
  <x:c r="P8442" i="25"/>
  <x:c r="Q8442" i="25"/>
  <x:c r="R8442" i="25"/>
  <x:c r="A8443" i="25"/>
  <x:c r="B8443" i="25"/>
  <x:c r="C8443" i="25"/>
  <x:c r="D8443" i="25"/>
  <x:c r="E8443" i="25"/>
  <x:c r="F8443" i="25"/>
  <x:c r="G8443" i="25"/>
  <x:c r="H8443" i="25"/>
  <x:c r="I8443" i="25"/>
  <x:c r="J8443" i="25"/>
  <x:c r="K8443" i="25"/>
  <x:c r="L8443" i="25"/>
  <x:c r="M8443" i="25"/>
  <x:c r="N8443" i="25"/>
  <x:c r="P8443" i="25"/>
  <x:c r="Q8443" i="25"/>
  <x:c r="R8443" i="25"/>
  <x:c r="A8444" i="25"/>
  <x:c r="B8444" i="25"/>
  <x:c r="C8444" i="25"/>
  <x:c r="D8444" i="25"/>
  <x:c r="E8444" i="25"/>
  <x:c r="F8444" i="25"/>
  <x:c r="G8444" i="25"/>
  <x:c r="H8444" i="25"/>
  <x:c r="I8444" i="25"/>
  <x:c r="J8444" i="25"/>
  <x:c r="K8444" i="25"/>
  <x:c r="L8444" i="25"/>
  <x:c r="M8444" i="25"/>
  <x:c r="N8444" i="25"/>
  <x:c r="P8444" i="25"/>
  <x:c r="Q8444" i="25"/>
  <x:c r="R8444" i="25"/>
  <x:c r="A8445" i="25"/>
  <x:c r="B8445" i="25"/>
  <x:c r="C8445" i="25"/>
  <x:c r="D8445" i="25"/>
  <x:c r="E8445" i="25"/>
  <x:c r="F8445" i="25"/>
  <x:c r="G8445" i="25"/>
  <x:c r="H8445" i="25"/>
  <x:c r="I8445" i="25"/>
  <x:c r="J8445" i="25"/>
  <x:c r="K8445" i="25"/>
  <x:c r="L8445" i="25"/>
  <x:c r="M8445" i="25"/>
  <x:c r="N8445" i="25"/>
  <x:c r="P8445" i="25"/>
  <x:c r="Q8445" i="25"/>
  <x:c r="R8445" i="25"/>
  <x:c r="A8446" i="25"/>
  <x:c r="B8446" i="25"/>
  <x:c r="C8446" i="25"/>
  <x:c r="D8446" i="25"/>
  <x:c r="E8446" i="25"/>
  <x:c r="F8446" i="25"/>
  <x:c r="G8446" i="25"/>
  <x:c r="H8446" i="25"/>
  <x:c r="I8446" i="25"/>
  <x:c r="J8446" i="25"/>
  <x:c r="K8446" i="25"/>
  <x:c r="L8446" i="25"/>
  <x:c r="M8446" i="25"/>
  <x:c r="N8446" i="25"/>
  <x:c r="P8446" i="25"/>
  <x:c r="Q8446" i="25"/>
  <x:c r="R8446" i="25"/>
  <x:c r="A8447" i="25"/>
  <x:c r="B8447" i="25"/>
  <x:c r="C8447" i="25"/>
  <x:c r="D8447" i="25"/>
  <x:c r="E8447" i="25"/>
  <x:c r="F8447" i="25"/>
  <x:c r="G8447" i="25"/>
  <x:c r="H8447" i="25"/>
  <x:c r="I8447" i="25"/>
  <x:c r="J8447" i="25"/>
  <x:c r="K8447" i="25"/>
  <x:c r="L8447" i="25"/>
  <x:c r="M8447" i="25"/>
  <x:c r="N8447" i="25"/>
  <x:c r="P8447" i="25"/>
  <x:c r="Q8447" i="25"/>
  <x:c r="R8447" i="25"/>
  <x:c r="A8448" i="25"/>
  <x:c r="B8448" i="25"/>
  <x:c r="C8448" i="25"/>
  <x:c r="D8448" i="25"/>
  <x:c r="E8448" i="25"/>
  <x:c r="F8448" i="25"/>
  <x:c r="G8448" i="25"/>
  <x:c r="H8448" i="25"/>
  <x:c r="I8448" i="25"/>
  <x:c r="J8448" i="25"/>
  <x:c r="K8448" i="25"/>
  <x:c r="L8448" i="25"/>
  <x:c r="M8448" i="25"/>
  <x:c r="N8448" i="25"/>
  <x:c r="P8448" i="25"/>
  <x:c r="Q8448" i="25"/>
  <x:c r="R8448" i="25"/>
  <x:c r="A8449" i="25"/>
  <x:c r="B8449" i="25"/>
  <x:c r="C8449" i="25"/>
  <x:c r="D8449" i="25"/>
  <x:c r="E8449" i="25"/>
  <x:c r="F8449" i="25"/>
  <x:c r="G8449" i="25"/>
  <x:c r="H8449" i="25"/>
  <x:c r="I8449" i="25"/>
  <x:c r="J8449" i="25"/>
  <x:c r="K8449" i="25"/>
  <x:c r="L8449" i="25"/>
  <x:c r="M8449" i="25"/>
  <x:c r="N8449" i="25"/>
  <x:c r="P8449" i="25"/>
  <x:c r="Q8449" i="25"/>
  <x:c r="R8449" i="25"/>
  <x:c r="A8450" i="25"/>
  <x:c r="B8450" i="25"/>
  <x:c r="C8450" i="25"/>
  <x:c r="D8450" i="25"/>
  <x:c r="E8450" i="25"/>
  <x:c r="F8450" i="25"/>
  <x:c r="G8450" i="25"/>
  <x:c r="H8450" i="25"/>
  <x:c r="I8450" i="25"/>
  <x:c r="J8450" i="25"/>
  <x:c r="K8450" i="25"/>
  <x:c r="L8450" i="25"/>
  <x:c r="M8450" i="25"/>
  <x:c r="N8450" i="25"/>
  <x:c r="P8450" i="25"/>
  <x:c r="Q8450" i="25"/>
  <x:c r="R8450" i="25"/>
  <x:c r="A8451" i="25"/>
  <x:c r="B8451" i="25"/>
  <x:c r="C8451" i="25"/>
  <x:c r="D8451" i="25"/>
  <x:c r="E8451" i="25"/>
  <x:c r="F8451" i="25"/>
  <x:c r="G8451" i="25"/>
  <x:c r="H8451" i="25"/>
  <x:c r="I8451" i="25"/>
  <x:c r="J8451" i="25"/>
  <x:c r="K8451" i="25"/>
  <x:c r="L8451" i="25"/>
  <x:c r="M8451" i="25"/>
  <x:c r="N8451" i="25"/>
  <x:c r="P8451" i="25"/>
  <x:c r="Q8451" i="25"/>
  <x:c r="R8451" i="25"/>
  <x:c r="A8452" i="25"/>
  <x:c r="B8452" i="25"/>
  <x:c r="C8452" i="25"/>
  <x:c r="D8452" i="25"/>
  <x:c r="E8452" i="25"/>
  <x:c r="F8452" i="25"/>
  <x:c r="G8452" i="25"/>
  <x:c r="H8452" i="25"/>
  <x:c r="I8452" i="25"/>
  <x:c r="J8452" i="25"/>
  <x:c r="K8452" i="25"/>
  <x:c r="L8452" i="25"/>
  <x:c r="M8452" i="25"/>
  <x:c r="N8452" i="25"/>
  <x:c r="P8452" i="25"/>
  <x:c r="Q8452" i="25"/>
  <x:c r="R8452" i="25"/>
  <x:c r="A8453" i="25"/>
  <x:c r="B8453" i="25"/>
  <x:c r="C8453" i="25"/>
  <x:c r="D8453" i="25"/>
  <x:c r="E8453" i="25"/>
  <x:c r="F8453" i="25"/>
  <x:c r="G8453" i="25"/>
  <x:c r="H8453" i="25"/>
  <x:c r="I8453" i="25"/>
  <x:c r="J8453" i="25"/>
  <x:c r="K8453" i="25"/>
  <x:c r="L8453" i="25"/>
  <x:c r="M8453" i="25"/>
  <x:c r="N8453" i="25"/>
  <x:c r="P8453" i="25"/>
  <x:c r="Q8453" i="25"/>
  <x:c r="R8453" i="25"/>
  <x:c r="A8454" i="25"/>
  <x:c r="B8454" i="25"/>
  <x:c r="C8454" i="25"/>
  <x:c r="D8454" i="25"/>
  <x:c r="E8454" i="25"/>
  <x:c r="F8454" i="25"/>
  <x:c r="G8454" i="25"/>
  <x:c r="H8454" i="25"/>
  <x:c r="I8454" i="25"/>
  <x:c r="J8454" i="25"/>
  <x:c r="K8454" i="25"/>
  <x:c r="L8454" i="25"/>
  <x:c r="M8454" i="25"/>
  <x:c r="N8454" i="25"/>
  <x:c r="P8454" i="25"/>
  <x:c r="Q8454" i="25"/>
  <x:c r="R8454" i="25"/>
  <x:c r="A8455" i="25"/>
  <x:c r="B8455" i="25"/>
  <x:c r="C8455" i="25"/>
  <x:c r="D8455" i="25"/>
  <x:c r="E8455" i="25"/>
  <x:c r="F8455" i="25"/>
  <x:c r="G8455" i="25"/>
  <x:c r="H8455" i="25"/>
  <x:c r="I8455" i="25"/>
  <x:c r="J8455" i="25"/>
  <x:c r="K8455" i="25"/>
  <x:c r="L8455" i="25"/>
  <x:c r="M8455" i="25"/>
  <x:c r="N8455" i="25"/>
  <x:c r="P8455" i="25"/>
  <x:c r="Q8455" i="25"/>
  <x:c r="R8455" i="25"/>
  <x:c r="A8456" i="25"/>
  <x:c r="B8456" i="25"/>
  <x:c r="C8456" i="25"/>
  <x:c r="D8456" i="25"/>
  <x:c r="E8456" i="25"/>
  <x:c r="F8456" i="25"/>
  <x:c r="G8456" i="25"/>
  <x:c r="H8456" i="25"/>
  <x:c r="I8456" i="25"/>
  <x:c r="J8456" i="25"/>
  <x:c r="K8456" i="25"/>
  <x:c r="L8456" i="25"/>
  <x:c r="M8456" i="25"/>
  <x:c r="N8456" i="25"/>
  <x:c r="P8456" i="25"/>
  <x:c r="Q8456" i="25"/>
  <x:c r="R8456" i="25"/>
  <x:c r="A8457" i="25"/>
  <x:c r="B8457" i="25"/>
  <x:c r="C8457" i="25"/>
  <x:c r="D8457" i="25"/>
  <x:c r="E8457" i="25"/>
  <x:c r="F8457" i="25"/>
  <x:c r="G8457" i="25"/>
  <x:c r="H8457" i="25"/>
  <x:c r="I8457" i="25"/>
  <x:c r="J8457" i="25"/>
  <x:c r="K8457" i="25"/>
  <x:c r="L8457" i="25"/>
  <x:c r="M8457" i="25"/>
  <x:c r="N8457" i="25"/>
  <x:c r="P8457" i="25"/>
  <x:c r="Q8457" i="25"/>
  <x:c r="R8457" i="25"/>
  <x:c r="A8458" i="25"/>
  <x:c r="B8458" i="25"/>
  <x:c r="C8458" i="25"/>
  <x:c r="D8458" i="25"/>
  <x:c r="E8458" i="25"/>
  <x:c r="F8458" i="25"/>
  <x:c r="G8458" i="25"/>
  <x:c r="H8458" i="25"/>
  <x:c r="I8458" i="25"/>
  <x:c r="J8458" i="25"/>
  <x:c r="K8458" i="25"/>
  <x:c r="L8458" i="25"/>
  <x:c r="M8458" i="25"/>
  <x:c r="N8458" i="25"/>
  <x:c r="P8458" i="25"/>
  <x:c r="Q8458" i="25"/>
  <x:c r="R8458" i="25"/>
  <x:c r="A8459" i="25"/>
  <x:c r="B8459" i="25"/>
  <x:c r="C8459" i="25"/>
  <x:c r="D8459" i="25"/>
  <x:c r="E8459" i="25"/>
  <x:c r="F8459" i="25"/>
  <x:c r="G8459" i="25"/>
  <x:c r="H8459" i="25"/>
  <x:c r="I8459" i="25"/>
  <x:c r="J8459" i="25"/>
  <x:c r="K8459" i="25"/>
  <x:c r="L8459" i="25"/>
  <x:c r="M8459" i="25"/>
  <x:c r="N8459" i="25"/>
  <x:c r="P8459" i="25"/>
  <x:c r="Q8459" i="25"/>
  <x:c r="R8459" i="25"/>
  <x:c r="A8460" i="25"/>
  <x:c r="B8460" i="25"/>
  <x:c r="C8460" i="25"/>
  <x:c r="D8460" i="25"/>
  <x:c r="E8460" i="25"/>
  <x:c r="F8460" i="25"/>
  <x:c r="G8460" i="25"/>
  <x:c r="H8460" i="25"/>
  <x:c r="I8460" i="25"/>
  <x:c r="J8460" i="25"/>
  <x:c r="K8460" i="25"/>
  <x:c r="L8460" i="25"/>
  <x:c r="M8460" i="25"/>
  <x:c r="N8460" i="25"/>
  <x:c r="P8460" i="25"/>
  <x:c r="Q8460" i="25"/>
  <x:c r="R8460" i="25"/>
  <x:c r="A8461" i="25"/>
  <x:c r="B8461" i="25"/>
  <x:c r="C8461" i="25"/>
  <x:c r="D8461" i="25"/>
  <x:c r="E8461" i="25"/>
  <x:c r="F8461" i="25"/>
  <x:c r="G8461" i="25"/>
  <x:c r="H8461" i="25"/>
  <x:c r="I8461" i="25"/>
  <x:c r="J8461" i="25"/>
  <x:c r="K8461" i="25"/>
  <x:c r="L8461" i="25"/>
  <x:c r="M8461" i="25"/>
  <x:c r="N8461" i="25"/>
  <x:c r="P8461" i="25"/>
  <x:c r="Q8461" i="25"/>
  <x:c r="R8461" i="25"/>
  <x:c r="A8462" i="25"/>
  <x:c r="B8462" i="25"/>
  <x:c r="C8462" i="25"/>
  <x:c r="D8462" i="25"/>
  <x:c r="E8462" i="25"/>
  <x:c r="F8462" i="25"/>
  <x:c r="G8462" i="25"/>
  <x:c r="H8462" i="25"/>
  <x:c r="I8462" i="25"/>
  <x:c r="J8462" i="25"/>
  <x:c r="K8462" i="25"/>
  <x:c r="L8462" i="25"/>
  <x:c r="M8462" i="25"/>
  <x:c r="N8462" i="25"/>
  <x:c r="P8462" i="25"/>
  <x:c r="Q8462" i="25"/>
  <x:c r="R8462" i="25"/>
  <x:c r="A8463" i="25"/>
  <x:c r="B8463" i="25"/>
  <x:c r="C8463" i="25"/>
  <x:c r="D8463" i="25"/>
  <x:c r="E8463" i="25"/>
  <x:c r="F8463" i="25"/>
  <x:c r="G8463" i="25"/>
  <x:c r="H8463" i="25"/>
  <x:c r="I8463" i="25"/>
  <x:c r="J8463" i="25"/>
  <x:c r="K8463" i="25"/>
  <x:c r="L8463" i="25"/>
  <x:c r="M8463" i="25"/>
  <x:c r="N8463" i="25"/>
  <x:c r="P8463" i="25"/>
  <x:c r="Q8463" i="25"/>
  <x:c r="R8463" i="25"/>
  <x:c r="A8464" i="25"/>
  <x:c r="B8464" i="25"/>
  <x:c r="C8464" i="25"/>
  <x:c r="D8464" i="25"/>
  <x:c r="E8464" i="25"/>
  <x:c r="F8464" i="25"/>
  <x:c r="G8464" i="25"/>
  <x:c r="H8464" i="25"/>
  <x:c r="I8464" i="25"/>
  <x:c r="J8464" i="25"/>
  <x:c r="K8464" i="25"/>
  <x:c r="L8464" i="25"/>
  <x:c r="M8464" i="25"/>
  <x:c r="N8464" i="25"/>
  <x:c r="P8464" i="25"/>
  <x:c r="Q8464" i="25"/>
  <x:c r="R8464" i="25"/>
  <x:c r="A8465" i="25"/>
  <x:c r="B8465" i="25"/>
  <x:c r="C8465" i="25"/>
  <x:c r="D8465" i="25"/>
  <x:c r="E8465" i="25"/>
  <x:c r="F8465" i="25"/>
  <x:c r="G8465" i="25"/>
  <x:c r="H8465" i="25"/>
  <x:c r="I8465" i="25"/>
  <x:c r="J8465" i="25"/>
  <x:c r="K8465" i="25"/>
  <x:c r="L8465" i="25"/>
  <x:c r="M8465" i="25"/>
  <x:c r="N8465" i="25"/>
  <x:c r="P8465" i="25"/>
  <x:c r="Q8465" i="25"/>
  <x:c r="R8465" i="25"/>
  <x:c r="A8466" i="25"/>
  <x:c r="B8466" i="25"/>
  <x:c r="C8466" i="25"/>
  <x:c r="D8466" i="25"/>
  <x:c r="E8466" i="25"/>
  <x:c r="F8466" i="25"/>
  <x:c r="G8466" i="25"/>
  <x:c r="H8466" i="25"/>
  <x:c r="I8466" i="25"/>
  <x:c r="J8466" i="25"/>
  <x:c r="K8466" i="25"/>
  <x:c r="L8466" i="25"/>
  <x:c r="M8466" i="25"/>
  <x:c r="N8466" i="25"/>
  <x:c r="P8466" i="25"/>
  <x:c r="Q8466" i="25"/>
  <x:c r="R8466" i="25"/>
  <x:c r="A8467" i="25"/>
  <x:c r="B8467" i="25"/>
  <x:c r="C8467" i="25"/>
  <x:c r="D8467" i="25"/>
  <x:c r="E8467" i="25"/>
  <x:c r="F8467" i="25"/>
  <x:c r="G8467" i="25"/>
  <x:c r="H8467" i="25"/>
  <x:c r="I8467" i="25"/>
  <x:c r="J8467" i="25"/>
  <x:c r="K8467" i="25"/>
  <x:c r="L8467" i="25"/>
  <x:c r="M8467" i="25"/>
  <x:c r="N8467" i="25"/>
  <x:c r="P8467" i="25"/>
  <x:c r="Q8467" i="25"/>
  <x:c r="R8467" i="25"/>
  <x:c r="A8468" i="25"/>
  <x:c r="B8468" i="25"/>
  <x:c r="C8468" i="25"/>
  <x:c r="D8468" i="25"/>
  <x:c r="E8468" i="25"/>
  <x:c r="F8468" i="25"/>
  <x:c r="G8468" i="25"/>
  <x:c r="H8468" i="25"/>
  <x:c r="I8468" i="25"/>
  <x:c r="J8468" i="25"/>
  <x:c r="K8468" i="25"/>
  <x:c r="L8468" i="25"/>
  <x:c r="M8468" i="25"/>
  <x:c r="N8468" i="25"/>
  <x:c r="P8468" i="25"/>
  <x:c r="Q8468" i="25"/>
  <x:c r="R8468" i="25"/>
  <x:c r="A8469" i="25"/>
  <x:c r="B8469" i="25"/>
  <x:c r="C8469" i="25"/>
  <x:c r="D8469" i="25"/>
  <x:c r="E8469" i="25"/>
  <x:c r="F8469" i="25"/>
  <x:c r="G8469" i="25"/>
  <x:c r="H8469" i="25"/>
  <x:c r="I8469" i="25"/>
  <x:c r="J8469" i="25"/>
  <x:c r="K8469" i="25"/>
  <x:c r="L8469" i="25"/>
  <x:c r="M8469" i="25"/>
  <x:c r="N8469" i="25"/>
  <x:c r="P8469" i="25"/>
  <x:c r="Q8469" i="25"/>
  <x:c r="R8469" i="25"/>
  <x:c r="A8470" i="25"/>
  <x:c r="B8470" i="25"/>
  <x:c r="C8470" i="25"/>
  <x:c r="D8470" i="25"/>
  <x:c r="E8470" i="25"/>
  <x:c r="F8470" i="25"/>
  <x:c r="G8470" i="25"/>
  <x:c r="H8470" i="25"/>
  <x:c r="I8470" i="25"/>
  <x:c r="J8470" i="25"/>
  <x:c r="K8470" i="25"/>
  <x:c r="L8470" i="25"/>
  <x:c r="M8470" i="25"/>
  <x:c r="N8470" i="25"/>
  <x:c r="P8470" i="25"/>
  <x:c r="Q8470" i="25"/>
  <x:c r="R8470" i="25"/>
  <x:c r="A8471" i="25"/>
  <x:c r="B8471" i="25"/>
  <x:c r="C8471" i="25"/>
  <x:c r="D8471" i="25"/>
  <x:c r="E8471" i="25"/>
  <x:c r="F8471" i="25"/>
  <x:c r="G8471" i="25"/>
  <x:c r="H8471" i="25"/>
  <x:c r="I8471" i="25"/>
  <x:c r="J8471" i="25"/>
  <x:c r="K8471" i="25"/>
  <x:c r="L8471" i="25"/>
  <x:c r="M8471" i="25"/>
  <x:c r="N8471" i="25"/>
  <x:c r="P8471" i="25"/>
  <x:c r="Q8471" i="25"/>
  <x:c r="R8471" i="25"/>
  <x:c r="A8472" i="25"/>
  <x:c r="B8472" i="25"/>
  <x:c r="C8472" i="25"/>
  <x:c r="D8472" i="25"/>
  <x:c r="E8472" i="25"/>
  <x:c r="F8472" i="25"/>
  <x:c r="G8472" i="25"/>
  <x:c r="H8472" i="25"/>
  <x:c r="I8472" i="25"/>
  <x:c r="J8472" i="25"/>
  <x:c r="K8472" i="25"/>
  <x:c r="L8472" i="25"/>
  <x:c r="M8472" i="25"/>
  <x:c r="N8472" i="25"/>
  <x:c r="P8472" i="25"/>
  <x:c r="Q8472" i="25"/>
  <x:c r="R8472" i="25"/>
  <x:c r="A8473" i="25"/>
  <x:c r="B8473" i="25"/>
  <x:c r="C8473" i="25"/>
  <x:c r="D8473" i="25"/>
  <x:c r="E8473" i="25"/>
  <x:c r="F8473" i="25"/>
  <x:c r="G8473" i="25"/>
  <x:c r="H8473" i="25"/>
  <x:c r="I8473" i="25"/>
  <x:c r="J8473" i="25"/>
  <x:c r="K8473" i="25"/>
  <x:c r="L8473" i="25"/>
  <x:c r="M8473" i="25"/>
  <x:c r="N8473" i="25"/>
  <x:c r="P8473" i="25"/>
  <x:c r="Q8473" i="25"/>
  <x:c r="R8473" i="25"/>
  <x:c r="A8474" i="25"/>
  <x:c r="B8474" i="25"/>
  <x:c r="C8474" i="25"/>
  <x:c r="D8474" i="25"/>
  <x:c r="E8474" i="25"/>
  <x:c r="F8474" i="25"/>
  <x:c r="G8474" i="25"/>
  <x:c r="H8474" i="25"/>
  <x:c r="I8474" i="25"/>
  <x:c r="J8474" i="25"/>
  <x:c r="K8474" i="25"/>
  <x:c r="L8474" i="25"/>
  <x:c r="M8474" i="25"/>
  <x:c r="N8474" i="25"/>
  <x:c r="P8474" i="25"/>
  <x:c r="Q8474" i="25"/>
  <x:c r="R8474" i="25"/>
  <x:c r="A8475" i="25"/>
  <x:c r="B8475" i="25"/>
  <x:c r="C8475" i="25"/>
  <x:c r="D8475" i="25"/>
  <x:c r="E8475" i="25"/>
  <x:c r="F8475" i="25"/>
  <x:c r="G8475" i="25"/>
  <x:c r="H8475" i="25"/>
  <x:c r="I8475" i="25"/>
  <x:c r="J8475" i="25"/>
  <x:c r="K8475" i="25"/>
  <x:c r="L8475" i="25"/>
  <x:c r="M8475" i="25"/>
  <x:c r="N8475" i="25"/>
  <x:c r="P8475" i="25"/>
  <x:c r="Q8475" i="25"/>
  <x:c r="R8475" i="25"/>
  <x:c r="A8476" i="25"/>
  <x:c r="B8476" i="25"/>
  <x:c r="C8476" i="25"/>
  <x:c r="D8476" i="25"/>
  <x:c r="E8476" i="25"/>
  <x:c r="F8476" i="25"/>
  <x:c r="G8476" i="25"/>
  <x:c r="H8476" i="25"/>
  <x:c r="I8476" i="25"/>
  <x:c r="J8476" i="25"/>
  <x:c r="K8476" i="25"/>
  <x:c r="L8476" i="25"/>
  <x:c r="M8476" i="25"/>
  <x:c r="N8476" i="25"/>
  <x:c r="P8476" i="25"/>
  <x:c r="Q8476" i="25"/>
  <x:c r="R8476" i="25"/>
  <x:c r="A8477" i="25"/>
  <x:c r="B8477" i="25"/>
  <x:c r="C8477" i="25"/>
  <x:c r="D8477" i="25"/>
  <x:c r="E8477" i="25"/>
  <x:c r="F8477" i="25"/>
  <x:c r="G8477" i="25"/>
  <x:c r="H8477" i="25"/>
  <x:c r="I8477" i="25"/>
  <x:c r="J8477" i="25"/>
  <x:c r="K8477" i="25"/>
  <x:c r="L8477" i="25"/>
  <x:c r="M8477" i="25"/>
  <x:c r="N8477" i="25"/>
  <x:c r="P8477" i="25"/>
  <x:c r="Q8477" i="25"/>
  <x:c r="R8477" i="25"/>
  <x:c r="A8478" i="25"/>
  <x:c r="B8478" i="25"/>
  <x:c r="C8478" i="25"/>
  <x:c r="D8478" i="25"/>
  <x:c r="E8478" i="25"/>
  <x:c r="F8478" i="25"/>
  <x:c r="G8478" i="25"/>
  <x:c r="H8478" i="25"/>
  <x:c r="I8478" i="25"/>
  <x:c r="J8478" i="25"/>
  <x:c r="K8478" i="25"/>
  <x:c r="L8478" i="25"/>
  <x:c r="M8478" i="25"/>
  <x:c r="N8478" i="25"/>
  <x:c r="P8478" i="25"/>
  <x:c r="Q8478" i="25"/>
  <x:c r="R8478" i="25"/>
  <x:c r="A8479" i="25"/>
  <x:c r="B8479" i="25"/>
  <x:c r="C8479" i="25"/>
  <x:c r="D8479" i="25"/>
  <x:c r="E8479" i="25"/>
  <x:c r="F8479" i="25"/>
  <x:c r="G8479" i="25"/>
  <x:c r="H8479" i="25"/>
  <x:c r="I8479" i="25"/>
  <x:c r="J8479" i="25"/>
  <x:c r="K8479" i="25"/>
  <x:c r="L8479" i="25"/>
  <x:c r="M8479" i="25"/>
  <x:c r="N8479" i="25"/>
  <x:c r="P8479" i="25"/>
  <x:c r="Q8479" i="25"/>
  <x:c r="R8479" i="25"/>
  <x:c r="A8480" i="25"/>
  <x:c r="B8480" i="25"/>
  <x:c r="C8480" i="25"/>
  <x:c r="D8480" i="25"/>
  <x:c r="E8480" i="25"/>
  <x:c r="F8480" i="25"/>
  <x:c r="G8480" i="25"/>
  <x:c r="H8480" i="25"/>
  <x:c r="I8480" i="25"/>
  <x:c r="J8480" i="25"/>
  <x:c r="K8480" i="25"/>
  <x:c r="L8480" i="25"/>
  <x:c r="M8480" i="25"/>
  <x:c r="N8480" i="25"/>
  <x:c r="P8480" i="25"/>
  <x:c r="Q8480" i="25"/>
  <x:c r="R8480" i="25"/>
  <x:c r="A8481" i="25"/>
  <x:c r="B8481" i="25"/>
  <x:c r="C8481" i="25"/>
  <x:c r="D8481" i="25"/>
  <x:c r="E8481" i="25"/>
  <x:c r="F8481" i="25"/>
  <x:c r="G8481" i="25"/>
  <x:c r="H8481" i="25"/>
  <x:c r="I8481" i="25"/>
  <x:c r="J8481" i="25"/>
  <x:c r="K8481" i="25"/>
  <x:c r="L8481" i="25"/>
  <x:c r="M8481" i="25"/>
  <x:c r="N8481" i="25"/>
  <x:c r="P8481" i="25"/>
  <x:c r="Q8481" i="25"/>
  <x:c r="R8481" i="25"/>
  <x:c r="A8482" i="25"/>
  <x:c r="B8482" i="25"/>
  <x:c r="C8482" i="25"/>
  <x:c r="D8482" i="25"/>
  <x:c r="E8482" i="25"/>
  <x:c r="F8482" i="25"/>
  <x:c r="G8482" i="25"/>
  <x:c r="H8482" i="25"/>
  <x:c r="I8482" i="25"/>
  <x:c r="J8482" i="25"/>
  <x:c r="K8482" i="25"/>
  <x:c r="L8482" i="25"/>
  <x:c r="M8482" i="25"/>
  <x:c r="N8482" i="25"/>
  <x:c r="P8482" i="25"/>
  <x:c r="Q8482" i="25"/>
  <x:c r="R8482" i="25"/>
  <x:c r="A8483" i="25"/>
  <x:c r="B8483" i="25"/>
  <x:c r="C8483" i="25"/>
  <x:c r="D8483" i="25"/>
  <x:c r="E8483" i="25"/>
  <x:c r="F8483" i="25"/>
  <x:c r="G8483" i="25"/>
  <x:c r="H8483" i="25"/>
  <x:c r="I8483" i="25"/>
  <x:c r="J8483" i="25"/>
  <x:c r="K8483" i="25"/>
  <x:c r="L8483" i="25"/>
  <x:c r="M8483" i="25"/>
  <x:c r="N8483" i="25"/>
  <x:c r="P8483" i="25"/>
  <x:c r="Q8483" i="25"/>
  <x:c r="R8483" i="25"/>
  <x:c r="A8484" i="25"/>
  <x:c r="B8484" i="25"/>
  <x:c r="C8484" i="25"/>
  <x:c r="D8484" i="25"/>
  <x:c r="E8484" i="25"/>
  <x:c r="F8484" i="25"/>
  <x:c r="G8484" i="25"/>
  <x:c r="H8484" i="25"/>
  <x:c r="I8484" i="25"/>
  <x:c r="J8484" i="25"/>
  <x:c r="K8484" i="25"/>
  <x:c r="L8484" i="25"/>
  <x:c r="M8484" i="25"/>
  <x:c r="N8484" i="25"/>
  <x:c r="P8484" i="25"/>
  <x:c r="Q8484" i="25"/>
  <x:c r="R8484" i="25"/>
  <x:c r="A8485" i="25"/>
  <x:c r="B8485" i="25"/>
  <x:c r="C8485" i="25"/>
  <x:c r="D8485" i="25"/>
  <x:c r="E8485" i="25"/>
  <x:c r="F8485" i="25"/>
  <x:c r="G8485" i="25"/>
  <x:c r="H8485" i="25"/>
  <x:c r="I8485" i="25"/>
  <x:c r="J8485" i="25"/>
  <x:c r="K8485" i="25"/>
  <x:c r="L8485" i="25"/>
  <x:c r="M8485" i="25"/>
  <x:c r="N8485" i="25"/>
  <x:c r="P8485" i="25"/>
  <x:c r="Q8485" i="25"/>
  <x:c r="R8485" i="25"/>
  <x:c r="A8486" i="25"/>
  <x:c r="B8486" i="25"/>
  <x:c r="C8486" i="25"/>
  <x:c r="D8486" i="25"/>
  <x:c r="E8486" i="25"/>
  <x:c r="F8486" i="25"/>
  <x:c r="G8486" i="25"/>
  <x:c r="H8486" i="25"/>
  <x:c r="I8486" i="25"/>
  <x:c r="J8486" i="25"/>
  <x:c r="K8486" i="25"/>
  <x:c r="L8486" i="25"/>
  <x:c r="M8486" i="25"/>
  <x:c r="N8486" i="25"/>
  <x:c r="P8486" i="25"/>
  <x:c r="Q8486" i="25"/>
  <x:c r="R8486" i="25"/>
  <x:c r="A8487" i="25"/>
  <x:c r="B8487" i="25"/>
  <x:c r="C8487" i="25"/>
  <x:c r="D8487" i="25"/>
  <x:c r="E8487" i="25"/>
  <x:c r="F8487" i="25"/>
  <x:c r="G8487" i="25"/>
  <x:c r="H8487" i="25"/>
  <x:c r="I8487" i="25"/>
  <x:c r="J8487" i="25"/>
  <x:c r="K8487" i="25"/>
  <x:c r="L8487" i="25"/>
  <x:c r="M8487" i="25"/>
  <x:c r="N8487" i="25"/>
  <x:c r="P8487" i="25"/>
  <x:c r="Q8487" i="25"/>
  <x:c r="R8487" i="25"/>
  <x:c r="A8488" i="25"/>
  <x:c r="B8488" i="25"/>
  <x:c r="C8488" i="25"/>
  <x:c r="D8488" i="25"/>
  <x:c r="E8488" i="25"/>
  <x:c r="F8488" i="25"/>
  <x:c r="G8488" i="25"/>
  <x:c r="H8488" i="25"/>
  <x:c r="I8488" i="25"/>
  <x:c r="J8488" i="25"/>
  <x:c r="K8488" i="25"/>
  <x:c r="L8488" i="25"/>
  <x:c r="M8488" i="25"/>
  <x:c r="N8488" i="25"/>
  <x:c r="P8488" i="25"/>
  <x:c r="Q8488" i="25"/>
  <x:c r="R8488" i="25"/>
  <x:c r="A8489" i="25"/>
  <x:c r="B8489" i="25"/>
  <x:c r="C8489" i="25"/>
  <x:c r="D8489" i="25"/>
  <x:c r="E8489" i="25"/>
  <x:c r="F8489" i="25"/>
  <x:c r="G8489" i="25"/>
  <x:c r="H8489" i="25"/>
  <x:c r="I8489" i="25"/>
  <x:c r="J8489" i="25"/>
  <x:c r="K8489" i="25"/>
  <x:c r="L8489" i="25"/>
  <x:c r="M8489" i="25"/>
  <x:c r="N8489" i="25"/>
  <x:c r="P8489" i="25"/>
  <x:c r="Q8489" i="25"/>
  <x:c r="R8489" i="25"/>
  <x:c r="A8490" i="25"/>
  <x:c r="B8490" i="25"/>
  <x:c r="C8490" i="25"/>
  <x:c r="D8490" i="25"/>
  <x:c r="E8490" i="25"/>
  <x:c r="F8490" i="25"/>
  <x:c r="G8490" i="25"/>
  <x:c r="H8490" i="25"/>
  <x:c r="I8490" i="25"/>
  <x:c r="J8490" i="25"/>
  <x:c r="K8490" i="25"/>
  <x:c r="L8490" i="25"/>
  <x:c r="M8490" i="25"/>
  <x:c r="N8490" i="25"/>
  <x:c r="P8490" i="25"/>
  <x:c r="Q8490" i="25"/>
  <x:c r="R8490" i="25"/>
  <x:c r="A8491" i="25"/>
  <x:c r="B8491" i="25"/>
  <x:c r="C8491" i="25"/>
  <x:c r="D8491" i="25"/>
  <x:c r="E8491" i="25"/>
  <x:c r="F8491" i="25"/>
  <x:c r="G8491" i="25"/>
  <x:c r="H8491" i="25"/>
  <x:c r="I8491" i="25"/>
  <x:c r="J8491" i="25"/>
  <x:c r="K8491" i="25"/>
  <x:c r="L8491" i="25"/>
  <x:c r="M8491" i="25"/>
  <x:c r="N8491" i="25"/>
  <x:c r="P8491" i="25"/>
  <x:c r="Q8491" i="25"/>
  <x:c r="R8491" i="25"/>
  <x:c r="A8492" i="25"/>
  <x:c r="B8492" i="25"/>
  <x:c r="C8492" i="25"/>
  <x:c r="D8492" i="25"/>
  <x:c r="E8492" i="25"/>
  <x:c r="F8492" i="25"/>
  <x:c r="G8492" i="25"/>
  <x:c r="H8492" i="25"/>
  <x:c r="I8492" i="25"/>
  <x:c r="J8492" i="25"/>
  <x:c r="K8492" i="25"/>
  <x:c r="L8492" i="25"/>
  <x:c r="M8492" i="25"/>
  <x:c r="N8492" i="25"/>
  <x:c r="P8492" i="25"/>
  <x:c r="Q8492" i="25"/>
  <x:c r="R8492" i="25"/>
  <x:c r="A8493" i="25"/>
  <x:c r="B8493" i="25"/>
  <x:c r="C8493" i="25"/>
  <x:c r="D8493" i="25"/>
  <x:c r="E8493" i="25"/>
  <x:c r="F8493" i="25"/>
  <x:c r="G8493" i="25"/>
  <x:c r="H8493" i="25"/>
  <x:c r="I8493" i="25"/>
  <x:c r="J8493" i="25"/>
  <x:c r="K8493" i="25"/>
  <x:c r="L8493" i="25"/>
  <x:c r="M8493" i="25"/>
  <x:c r="N8493" i="25"/>
  <x:c r="P8493" i="25"/>
  <x:c r="Q8493" i="25"/>
  <x:c r="R8493" i="25"/>
  <x:c r="A8494" i="25"/>
  <x:c r="B8494" i="25"/>
  <x:c r="C8494" i="25"/>
  <x:c r="D8494" i="25"/>
  <x:c r="E8494" i="25"/>
  <x:c r="F8494" i="25"/>
  <x:c r="G8494" i="25"/>
  <x:c r="H8494" i="25"/>
  <x:c r="I8494" i="25"/>
  <x:c r="J8494" i="25"/>
  <x:c r="K8494" i="25"/>
  <x:c r="L8494" i="25"/>
  <x:c r="M8494" i="25"/>
  <x:c r="N8494" i="25"/>
  <x:c r="P8494" i="25"/>
  <x:c r="Q8494" i="25"/>
  <x:c r="R8494" i="25"/>
  <x:c r="A8495" i="25"/>
  <x:c r="B8495" i="25"/>
  <x:c r="C8495" i="25"/>
  <x:c r="D8495" i="25"/>
  <x:c r="E8495" i="25"/>
  <x:c r="F8495" i="25"/>
  <x:c r="G8495" i="25"/>
  <x:c r="H8495" i="25"/>
  <x:c r="I8495" i="25"/>
  <x:c r="J8495" i="25"/>
  <x:c r="K8495" i="25"/>
  <x:c r="L8495" i="25"/>
  <x:c r="M8495" i="25"/>
  <x:c r="N8495" i="25"/>
  <x:c r="P8495" i="25"/>
  <x:c r="Q8495" i="25"/>
  <x:c r="R8495" i="25"/>
  <x:c r="A8496" i="25"/>
  <x:c r="B8496" i="25"/>
  <x:c r="C8496" i="25"/>
  <x:c r="D8496" i="25"/>
  <x:c r="E8496" i="25"/>
  <x:c r="F8496" i="25"/>
  <x:c r="G8496" i="25"/>
  <x:c r="H8496" i="25"/>
  <x:c r="I8496" i="25"/>
  <x:c r="J8496" i="25"/>
  <x:c r="K8496" i="25"/>
  <x:c r="L8496" i="25"/>
  <x:c r="M8496" i="25"/>
  <x:c r="N8496" i="25"/>
  <x:c r="P8496" i="25"/>
  <x:c r="Q8496" i="25"/>
  <x:c r="R8496" i="25"/>
  <x:c r="A8497" i="25"/>
  <x:c r="B8497" i="25"/>
  <x:c r="C8497" i="25"/>
  <x:c r="D8497" i="25"/>
  <x:c r="E8497" i="25"/>
  <x:c r="F8497" i="25"/>
  <x:c r="G8497" i="25"/>
  <x:c r="H8497" i="25"/>
  <x:c r="I8497" i="25"/>
  <x:c r="J8497" i="25"/>
  <x:c r="K8497" i="25"/>
  <x:c r="L8497" i="25"/>
  <x:c r="M8497" i="25"/>
  <x:c r="N8497" i="25"/>
  <x:c r="P8497" i="25"/>
  <x:c r="Q8497" i="25"/>
  <x:c r="R8497" i="25"/>
  <x:c r="A8498" i="25"/>
  <x:c r="B8498" i="25"/>
  <x:c r="C8498" i="25"/>
  <x:c r="D8498" i="25"/>
  <x:c r="E8498" i="25"/>
  <x:c r="F8498" i="25"/>
  <x:c r="G8498" i="25"/>
  <x:c r="H8498" i="25"/>
  <x:c r="I8498" i="25"/>
  <x:c r="J8498" i="25"/>
  <x:c r="K8498" i="25"/>
  <x:c r="L8498" i="25"/>
  <x:c r="M8498" i="25"/>
  <x:c r="N8498" i="25"/>
  <x:c r="P8498" i="25"/>
  <x:c r="Q8498" i="25"/>
  <x:c r="R8498" i="25"/>
  <x:c r="A8499" i="25"/>
  <x:c r="B8499" i="25"/>
  <x:c r="C8499" i="25"/>
  <x:c r="D8499" i="25"/>
  <x:c r="E8499" i="25"/>
  <x:c r="F8499" i="25"/>
  <x:c r="G8499" i="25"/>
  <x:c r="H8499" i="25"/>
  <x:c r="I8499" i="25"/>
  <x:c r="J8499" i="25"/>
  <x:c r="K8499" i="25"/>
  <x:c r="L8499" i="25"/>
  <x:c r="M8499" i="25"/>
  <x:c r="N8499" i="25"/>
  <x:c r="P8499" i="25"/>
  <x:c r="Q8499" i="25"/>
  <x:c r="R8499" i="25"/>
  <x:c r="A8500" i="25"/>
  <x:c r="B8500" i="25"/>
  <x:c r="C8500" i="25"/>
  <x:c r="D8500" i="25"/>
  <x:c r="E8500" i="25"/>
  <x:c r="F8500" i="25"/>
  <x:c r="G8500" i="25"/>
  <x:c r="H8500" i="25"/>
  <x:c r="I8500" i="25"/>
  <x:c r="J8500" i="25"/>
  <x:c r="K8500" i="25"/>
  <x:c r="L8500" i="25"/>
  <x:c r="M8500" i="25"/>
  <x:c r="N8500" i="25"/>
  <x:c r="P8500" i="25"/>
  <x:c r="Q8500" i="25"/>
  <x:c r="R8500" i="25"/>
  <x:c r="A8501" i="25"/>
  <x:c r="B8501" i="25"/>
  <x:c r="C8501" i="25"/>
  <x:c r="D8501" i="25"/>
  <x:c r="E8501" i="25"/>
  <x:c r="F8501" i="25"/>
  <x:c r="G8501" i="25"/>
  <x:c r="H8501" i="25"/>
  <x:c r="I8501" i="25"/>
  <x:c r="J8501" i="25"/>
  <x:c r="K8501" i="25"/>
  <x:c r="L8501" i="25"/>
  <x:c r="M8501" i="25"/>
  <x:c r="N8501" i="25"/>
  <x:c r="P8501" i="25"/>
  <x:c r="Q8501" i="25"/>
  <x:c r="R8501" i="25"/>
  <x:c r="A8502" i="25"/>
  <x:c r="B8502" i="25"/>
  <x:c r="C8502" i="25"/>
  <x:c r="D8502" i="25"/>
  <x:c r="E8502" i="25"/>
  <x:c r="F8502" i="25"/>
  <x:c r="G8502" i="25"/>
  <x:c r="H8502" i="25"/>
  <x:c r="I8502" i="25"/>
  <x:c r="J8502" i="25"/>
  <x:c r="K8502" i="25"/>
  <x:c r="L8502" i="25"/>
  <x:c r="M8502" i="25"/>
  <x:c r="N8502" i="25"/>
  <x:c r="P8502" i="25"/>
  <x:c r="Q8502" i="25"/>
  <x:c r="R8502" i="25"/>
  <x:c r="A8503" i="25"/>
  <x:c r="B8503" i="25"/>
  <x:c r="C8503" i="25"/>
  <x:c r="D8503" i="25"/>
  <x:c r="E8503" i="25"/>
  <x:c r="F8503" i="25"/>
  <x:c r="G8503" i="25"/>
  <x:c r="H8503" i="25"/>
  <x:c r="I8503" i="25"/>
  <x:c r="J8503" i="25"/>
  <x:c r="K8503" i="25"/>
  <x:c r="L8503" i="25"/>
  <x:c r="M8503" i="25"/>
  <x:c r="N8503" i="25"/>
  <x:c r="P8503" i="25"/>
  <x:c r="Q8503" i="25"/>
  <x:c r="R8503" i="25"/>
  <x:c r="A8504" i="25"/>
  <x:c r="B8504" i="25"/>
  <x:c r="C8504" i="25"/>
  <x:c r="D8504" i="25"/>
  <x:c r="E8504" i="25"/>
  <x:c r="F8504" i="25"/>
  <x:c r="G8504" i="25"/>
  <x:c r="H8504" i="25"/>
  <x:c r="I8504" i="25"/>
  <x:c r="J8504" i="25"/>
  <x:c r="K8504" i="25"/>
  <x:c r="L8504" i="25"/>
  <x:c r="M8504" i="25"/>
  <x:c r="N8504" i="25"/>
  <x:c r="P8504" i="25"/>
  <x:c r="Q8504" i="25"/>
  <x:c r="R8504" i="25"/>
  <x:c r="A8505" i="25"/>
  <x:c r="B8505" i="25"/>
  <x:c r="C8505" i="25"/>
  <x:c r="D8505" i="25"/>
  <x:c r="E8505" i="25"/>
  <x:c r="F8505" i="25"/>
  <x:c r="G8505" i="25"/>
  <x:c r="H8505" i="25"/>
  <x:c r="I8505" i="25"/>
  <x:c r="J8505" i="25"/>
  <x:c r="K8505" i="25"/>
  <x:c r="L8505" i="25"/>
  <x:c r="M8505" i="25"/>
  <x:c r="N8505" i="25"/>
  <x:c r="P8505" i="25"/>
  <x:c r="Q8505" i="25"/>
  <x:c r="R8505" i="25"/>
  <x:c r="A8506" i="25"/>
  <x:c r="B8506" i="25"/>
  <x:c r="C8506" i="25"/>
  <x:c r="D8506" i="25"/>
  <x:c r="E8506" i="25"/>
  <x:c r="F8506" i="25"/>
  <x:c r="G8506" i="25"/>
  <x:c r="H8506" i="25"/>
  <x:c r="I8506" i="25"/>
  <x:c r="J8506" i="25"/>
  <x:c r="K8506" i="25"/>
  <x:c r="L8506" i="25"/>
  <x:c r="M8506" i="25"/>
  <x:c r="N8506" i="25"/>
  <x:c r="P8506" i="25"/>
  <x:c r="Q8506" i="25"/>
  <x:c r="R8506" i="25"/>
  <x:c r="A8507" i="25"/>
  <x:c r="B8507" i="25"/>
  <x:c r="C8507" i="25"/>
  <x:c r="D8507" i="25"/>
  <x:c r="E8507" i="25"/>
  <x:c r="F8507" i="25"/>
  <x:c r="G8507" i="25"/>
  <x:c r="H8507" i="25"/>
  <x:c r="I8507" i="25"/>
  <x:c r="J8507" i="25"/>
  <x:c r="K8507" i="25"/>
  <x:c r="L8507" i="25"/>
  <x:c r="M8507" i="25"/>
  <x:c r="N8507" i="25"/>
  <x:c r="P8507" i="25"/>
  <x:c r="Q8507" i="25"/>
  <x:c r="R8507" i="25"/>
  <x:c r="A8508" i="25"/>
  <x:c r="B8508" i="25"/>
  <x:c r="C8508" i="25"/>
  <x:c r="D8508" i="25"/>
  <x:c r="E8508" i="25"/>
  <x:c r="F8508" i="25"/>
  <x:c r="G8508" i="25"/>
  <x:c r="H8508" i="25"/>
  <x:c r="I8508" i="25"/>
  <x:c r="J8508" i="25"/>
  <x:c r="K8508" i="25"/>
  <x:c r="L8508" i="25"/>
  <x:c r="M8508" i="25"/>
  <x:c r="N8508" i="25"/>
  <x:c r="P8508" i="25"/>
  <x:c r="Q8508" i="25"/>
  <x:c r="R8508" i="25"/>
  <x:c r="A8509" i="25"/>
  <x:c r="B8509" i="25"/>
  <x:c r="C8509" i="25"/>
  <x:c r="D8509" i="25"/>
  <x:c r="E8509" i="25"/>
  <x:c r="F8509" i="25"/>
  <x:c r="G8509" i="25"/>
  <x:c r="H8509" i="25"/>
  <x:c r="I8509" i="25"/>
  <x:c r="J8509" i="25"/>
  <x:c r="K8509" i="25"/>
  <x:c r="L8509" i="25"/>
  <x:c r="M8509" i="25"/>
  <x:c r="N8509" i="25"/>
  <x:c r="P8509" i="25"/>
  <x:c r="Q8509" i="25"/>
  <x:c r="R8509" i="25"/>
  <x:c r="A8510" i="25"/>
  <x:c r="B8510" i="25"/>
  <x:c r="C8510" i="25"/>
  <x:c r="D8510" i="25"/>
  <x:c r="E8510" i="25"/>
  <x:c r="F8510" i="25"/>
  <x:c r="G8510" i="25"/>
  <x:c r="H8510" i="25"/>
  <x:c r="I8510" i="25"/>
  <x:c r="J8510" i="25"/>
  <x:c r="K8510" i="25"/>
  <x:c r="L8510" i="25"/>
  <x:c r="M8510" i="25"/>
  <x:c r="N8510" i="25"/>
  <x:c r="P8510" i="25"/>
  <x:c r="Q8510" i="25"/>
  <x:c r="R8510" i="25"/>
  <x:c r="A8511" i="25"/>
  <x:c r="B8511" i="25"/>
  <x:c r="C8511" i="25"/>
  <x:c r="D8511" i="25"/>
  <x:c r="E8511" i="25"/>
  <x:c r="F8511" i="25"/>
  <x:c r="G8511" i="25"/>
  <x:c r="H8511" i="25"/>
  <x:c r="I8511" i="25"/>
  <x:c r="J8511" i="25"/>
  <x:c r="K8511" i="25"/>
  <x:c r="L8511" i="25"/>
  <x:c r="M8511" i="25"/>
  <x:c r="N8511" i="25"/>
  <x:c r="P8511" i="25"/>
  <x:c r="Q8511" i="25"/>
  <x:c r="R8511" i="25"/>
  <x:c r="A8512" i="25"/>
  <x:c r="B8512" i="25"/>
  <x:c r="C8512" i="25"/>
  <x:c r="D8512" i="25"/>
  <x:c r="E8512" i="25"/>
  <x:c r="F8512" i="25"/>
  <x:c r="G8512" i="25"/>
  <x:c r="H8512" i="25"/>
  <x:c r="I8512" i="25"/>
  <x:c r="J8512" i="25"/>
  <x:c r="K8512" i="25"/>
  <x:c r="L8512" i="25"/>
  <x:c r="M8512" i="25"/>
  <x:c r="N8512" i="25"/>
  <x:c r="P8512" i="25"/>
  <x:c r="Q8512" i="25"/>
  <x:c r="R8512" i="25"/>
  <x:c r="A8513" i="25"/>
  <x:c r="B8513" i="25"/>
  <x:c r="C8513" i="25"/>
  <x:c r="D8513" i="25"/>
  <x:c r="E8513" i="25"/>
  <x:c r="F8513" i="25"/>
  <x:c r="G8513" i="25"/>
  <x:c r="H8513" i="25"/>
  <x:c r="I8513" i="25"/>
  <x:c r="J8513" i="25"/>
  <x:c r="K8513" i="25"/>
  <x:c r="L8513" i="25"/>
  <x:c r="M8513" i="25"/>
  <x:c r="N8513" i="25"/>
  <x:c r="P8513" i="25"/>
  <x:c r="Q8513" i="25"/>
  <x:c r="R8513" i="25"/>
  <x:c r="A8514" i="25"/>
  <x:c r="B8514" i="25"/>
  <x:c r="C8514" i="25"/>
  <x:c r="D8514" i="25"/>
  <x:c r="E8514" i="25"/>
  <x:c r="F8514" i="25"/>
  <x:c r="G8514" i="25"/>
  <x:c r="H8514" i="25"/>
  <x:c r="I8514" i="25"/>
  <x:c r="J8514" i="25"/>
  <x:c r="K8514" i="25"/>
  <x:c r="L8514" i="25"/>
  <x:c r="M8514" i="25"/>
  <x:c r="N8514" i="25"/>
  <x:c r="P8514" i="25"/>
  <x:c r="Q8514" i="25"/>
  <x:c r="R8514" i="25"/>
  <x:c r="A8515" i="25"/>
  <x:c r="B8515" i="25"/>
  <x:c r="C8515" i="25"/>
  <x:c r="D8515" i="25"/>
  <x:c r="E8515" i="25"/>
  <x:c r="F8515" i="25"/>
  <x:c r="G8515" i="25"/>
  <x:c r="H8515" i="25"/>
  <x:c r="I8515" i="25"/>
  <x:c r="J8515" i="25"/>
  <x:c r="K8515" i="25"/>
  <x:c r="L8515" i="25"/>
  <x:c r="M8515" i="25"/>
  <x:c r="N8515" i="25"/>
  <x:c r="P8515" i="25"/>
  <x:c r="Q8515" i="25"/>
  <x:c r="R8515" i="25"/>
  <x:c r="A8516" i="25"/>
  <x:c r="B8516" i="25"/>
  <x:c r="C8516" i="25"/>
  <x:c r="D8516" i="25"/>
  <x:c r="E8516" i="25"/>
  <x:c r="F8516" i="25"/>
  <x:c r="G8516" i="25"/>
  <x:c r="H8516" i="25"/>
  <x:c r="I8516" i="25"/>
  <x:c r="J8516" i="25"/>
  <x:c r="K8516" i="25"/>
  <x:c r="L8516" i="25"/>
  <x:c r="M8516" i="25"/>
  <x:c r="N8516" i="25"/>
  <x:c r="P8516" i="25"/>
  <x:c r="Q8516" i="25"/>
  <x:c r="R8516" i="25"/>
  <x:c r="A8517" i="25"/>
  <x:c r="B8517" i="25"/>
  <x:c r="C8517" i="25"/>
  <x:c r="D8517" i="25"/>
  <x:c r="E8517" i="25"/>
  <x:c r="F8517" i="25"/>
  <x:c r="G8517" i="25"/>
  <x:c r="H8517" i="25"/>
  <x:c r="I8517" i="25"/>
  <x:c r="J8517" i="25"/>
  <x:c r="K8517" i="25"/>
  <x:c r="L8517" i="25"/>
  <x:c r="M8517" i="25"/>
  <x:c r="N8517" i="25"/>
  <x:c r="P8517" i="25"/>
  <x:c r="Q8517" i="25"/>
  <x:c r="R8517" i="25"/>
  <x:c r="A8518" i="25"/>
  <x:c r="B8518" i="25"/>
  <x:c r="C8518" i="25"/>
  <x:c r="D8518" i="25"/>
  <x:c r="E8518" i="25"/>
  <x:c r="F8518" i="25"/>
  <x:c r="G8518" i="25"/>
  <x:c r="H8518" i="25"/>
  <x:c r="I8518" i="25"/>
  <x:c r="J8518" i="25"/>
  <x:c r="K8518" i="25"/>
  <x:c r="L8518" i="25"/>
  <x:c r="M8518" i="25"/>
  <x:c r="N8518" i="25"/>
  <x:c r="P8518" i="25"/>
  <x:c r="Q8518" i="25"/>
  <x:c r="R8518" i="25"/>
  <x:c r="A8519" i="25"/>
  <x:c r="B8519" i="25"/>
  <x:c r="C8519" i="25"/>
  <x:c r="D8519" i="25"/>
  <x:c r="E8519" i="25"/>
  <x:c r="F8519" i="25"/>
  <x:c r="G8519" i="25"/>
  <x:c r="H8519" i="25"/>
  <x:c r="I8519" i="25"/>
  <x:c r="J8519" i="25"/>
  <x:c r="K8519" i="25"/>
  <x:c r="L8519" i="25"/>
  <x:c r="M8519" i="25"/>
  <x:c r="N8519" i="25"/>
  <x:c r="P8519" i="25"/>
  <x:c r="Q8519" i="25"/>
  <x:c r="R8519" i="25"/>
  <x:c r="A8520" i="25"/>
  <x:c r="B8520" i="25"/>
  <x:c r="C8520" i="25"/>
  <x:c r="D8520" i="25"/>
  <x:c r="E8520" i="25"/>
  <x:c r="F8520" i="25"/>
  <x:c r="G8520" i="25"/>
  <x:c r="H8520" i="25"/>
  <x:c r="I8520" i="25"/>
  <x:c r="J8520" i="25"/>
  <x:c r="K8520" i="25"/>
  <x:c r="L8520" i="25"/>
  <x:c r="M8520" i="25"/>
  <x:c r="N8520" i="25"/>
  <x:c r="P8520" i="25"/>
  <x:c r="Q8520" i="25"/>
  <x:c r="R8520" i="25"/>
  <x:c r="A8521" i="25"/>
  <x:c r="B8521" i="25"/>
  <x:c r="C8521" i="25"/>
  <x:c r="D8521" i="25"/>
  <x:c r="E8521" i="25"/>
  <x:c r="F8521" i="25"/>
  <x:c r="G8521" i="25"/>
  <x:c r="H8521" i="25"/>
  <x:c r="I8521" i="25"/>
  <x:c r="J8521" i="25"/>
  <x:c r="K8521" i="25"/>
  <x:c r="L8521" i="25"/>
  <x:c r="M8521" i="25"/>
  <x:c r="N8521" i="25"/>
  <x:c r="P8521" i="25"/>
  <x:c r="Q8521" i="25"/>
  <x:c r="R8521" i="25"/>
  <x:c r="A8522" i="25"/>
  <x:c r="B8522" i="25"/>
  <x:c r="C8522" i="25"/>
  <x:c r="D8522" i="25"/>
  <x:c r="E8522" i="25"/>
  <x:c r="F8522" i="25"/>
  <x:c r="G8522" i="25"/>
  <x:c r="H8522" i="25"/>
  <x:c r="I8522" i="25"/>
  <x:c r="J8522" i="25"/>
  <x:c r="K8522" i="25"/>
  <x:c r="L8522" i="25"/>
  <x:c r="M8522" i="25"/>
  <x:c r="N8522" i="25"/>
  <x:c r="P8522" i="25"/>
  <x:c r="Q8522" i="25"/>
  <x:c r="R8522" i="25"/>
  <x:c r="A8523" i="25"/>
  <x:c r="B8523" i="25"/>
  <x:c r="C8523" i="25"/>
  <x:c r="D8523" i="25"/>
  <x:c r="E8523" i="25"/>
  <x:c r="F8523" i="25"/>
  <x:c r="G8523" i="25"/>
  <x:c r="H8523" i="25"/>
  <x:c r="I8523" i="25"/>
  <x:c r="J8523" i="25"/>
  <x:c r="K8523" i="25"/>
  <x:c r="L8523" i="25"/>
  <x:c r="M8523" i="25"/>
  <x:c r="N8523" i="25"/>
  <x:c r="P8523" i="25"/>
  <x:c r="Q8523" i="25"/>
  <x:c r="R8523" i="25"/>
  <x:c r="A8524" i="25"/>
  <x:c r="B8524" i="25"/>
  <x:c r="C8524" i="25"/>
  <x:c r="D8524" i="25"/>
  <x:c r="E8524" i="25"/>
  <x:c r="F8524" i="25"/>
  <x:c r="G8524" i="25"/>
  <x:c r="H8524" i="25"/>
  <x:c r="I8524" i="25"/>
  <x:c r="J8524" i="25"/>
  <x:c r="K8524" i="25"/>
  <x:c r="L8524" i="25"/>
  <x:c r="M8524" i="25"/>
  <x:c r="N8524" i="25"/>
  <x:c r="P8524" i="25"/>
  <x:c r="Q8524" i="25"/>
  <x:c r="R8524" i="25"/>
  <x:c r="A8525" i="25"/>
  <x:c r="B8525" i="25"/>
  <x:c r="C8525" i="25"/>
  <x:c r="D8525" i="25"/>
  <x:c r="E8525" i="25"/>
  <x:c r="F8525" i="25"/>
  <x:c r="G8525" i="25"/>
  <x:c r="H8525" i="25"/>
  <x:c r="I8525" i="25"/>
  <x:c r="J8525" i="25"/>
  <x:c r="K8525" i="25"/>
  <x:c r="L8525" i="25"/>
  <x:c r="M8525" i="25"/>
  <x:c r="N8525" i="25"/>
  <x:c r="P8525" i="25"/>
  <x:c r="Q8525" i="25"/>
  <x:c r="R8525" i="25"/>
  <x:c r="A8526" i="25"/>
  <x:c r="B8526" i="25"/>
  <x:c r="C8526" i="25"/>
  <x:c r="D8526" i="25"/>
  <x:c r="E8526" i="25"/>
  <x:c r="F8526" i="25"/>
  <x:c r="G8526" i="25"/>
  <x:c r="H8526" i="25"/>
  <x:c r="I8526" i="25"/>
  <x:c r="J8526" i="25"/>
  <x:c r="K8526" i="25"/>
  <x:c r="L8526" i="25"/>
  <x:c r="M8526" i="25"/>
  <x:c r="N8526" i="25"/>
  <x:c r="P8526" i="25"/>
  <x:c r="Q8526" i="25"/>
  <x:c r="R8526" i="25"/>
  <x:c r="A8527" i="25"/>
  <x:c r="B8527" i="25"/>
  <x:c r="C8527" i="25"/>
  <x:c r="D8527" i="25"/>
  <x:c r="E8527" i="25"/>
  <x:c r="F8527" i="25"/>
  <x:c r="G8527" i="25"/>
  <x:c r="H8527" i="25"/>
  <x:c r="I8527" i="25"/>
  <x:c r="J8527" i="25"/>
  <x:c r="K8527" i="25"/>
  <x:c r="L8527" i="25"/>
  <x:c r="M8527" i="25"/>
  <x:c r="N8527" i="25"/>
  <x:c r="P8527" i="25"/>
  <x:c r="Q8527" i="25"/>
  <x:c r="R8527" i="25"/>
  <x:c r="A8528" i="25"/>
  <x:c r="B8528" i="25"/>
  <x:c r="C8528" i="25"/>
  <x:c r="D8528" i="25"/>
  <x:c r="E8528" i="25"/>
  <x:c r="F8528" i="25"/>
  <x:c r="G8528" i="25"/>
  <x:c r="H8528" i="25"/>
  <x:c r="I8528" i="25"/>
  <x:c r="J8528" i="25"/>
  <x:c r="K8528" i="25"/>
  <x:c r="L8528" i="25"/>
  <x:c r="M8528" i="25"/>
  <x:c r="N8528" i="25"/>
  <x:c r="P8528" i="25"/>
  <x:c r="Q8528" i="25"/>
  <x:c r="R8528" i="25"/>
  <x:c r="A8529" i="25"/>
  <x:c r="B8529" i="25"/>
  <x:c r="C8529" i="25"/>
  <x:c r="D8529" i="25"/>
  <x:c r="E8529" i="25"/>
  <x:c r="F8529" i="25"/>
  <x:c r="G8529" i="25"/>
  <x:c r="H8529" i="25"/>
  <x:c r="I8529" i="25"/>
  <x:c r="J8529" i="25"/>
  <x:c r="K8529" i="25"/>
  <x:c r="L8529" i="25"/>
  <x:c r="M8529" i="25"/>
  <x:c r="N8529" i="25"/>
  <x:c r="P8529" i="25"/>
  <x:c r="Q8529" i="25"/>
  <x:c r="R8529" i="25"/>
  <x:c r="A8530" i="25"/>
  <x:c r="B8530" i="25"/>
  <x:c r="C8530" i="25"/>
  <x:c r="D8530" i="25"/>
  <x:c r="E8530" i="25"/>
  <x:c r="F8530" i="25"/>
  <x:c r="G8530" i="25"/>
  <x:c r="H8530" i="25"/>
  <x:c r="I8530" i="25"/>
  <x:c r="J8530" i="25"/>
  <x:c r="K8530" i="25"/>
  <x:c r="L8530" i="25"/>
  <x:c r="M8530" i="25"/>
  <x:c r="N8530" i="25"/>
  <x:c r="P8530" i="25"/>
  <x:c r="Q8530" i="25"/>
  <x:c r="R8530" i="25"/>
  <x:c r="A8531" i="25"/>
  <x:c r="B8531" i="25"/>
  <x:c r="C8531" i="25"/>
  <x:c r="D8531" i="25"/>
  <x:c r="E8531" i="25"/>
  <x:c r="F8531" i="25"/>
  <x:c r="G8531" i="25"/>
  <x:c r="H8531" i="25"/>
  <x:c r="I8531" i="25"/>
  <x:c r="J8531" i="25"/>
  <x:c r="K8531" i="25"/>
  <x:c r="L8531" i="25"/>
  <x:c r="M8531" i="25"/>
  <x:c r="N8531" i="25"/>
  <x:c r="P8531" i="25"/>
  <x:c r="Q8531" i="25"/>
  <x:c r="R8531" i="25"/>
  <x:c r="A8532" i="25"/>
  <x:c r="B8532" i="25"/>
  <x:c r="C8532" i="25"/>
  <x:c r="D8532" i="25"/>
  <x:c r="E8532" i="25"/>
  <x:c r="F8532" i="25"/>
  <x:c r="G8532" i="25"/>
  <x:c r="H8532" i="25"/>
  <x:c r="I8532" i="25"/>
  <x:c r="J8532" i="25"/>
  <x:c r="K8532" i="25"/>
  <x:c r="L8532" i="25"/>
  <x:c r="M8532" i="25"/>
  <x:c r="N8532" i="25"/>
  <x:c r="P8532" i="25"/>
  <x:c r="Q8532" i="25"/>
  <x:c r="R8532" i="25"/>
  <x:c r="A8533" i="25"/>
  <x:c r="B8533" i="25"/>
  <x:c r="C8533" i="25"/>
  <x:c r="D8533" i="25"/>
  <x:c r="E8533" i="25"/>
  <x:c r="F8533" i="25"/>
  <x:c r="G8533" i="25"/>
  <x:c r="H8533" i="25"/>
  <x:c r="I8533" i="25"/>
  <x:c r="J8533" i="25"/>
  <x:c r="K8533" i="25"/>
  <x:c r="L8533" i="25"/>
  <x:c r="M8533" i="25"/>
  <x:c r="N8533" i="25"/>
  <x:c r="P8533" i="25"/>
  <x:c r="Q8533" i="25"/>
  <x:c r="R8533" i="25"/>
  <x:c r="A8534" i="25"/>
  <x:c r="B8534" i="25"/>
  <x:c r="C8534" i="25"/>
  <x:c r="D8534" i="25"/>
  <x:c r="E8534" i="25"/>
  <x:c r="F8534" i="25"/>
  <x:c r="G8534" i="25"/>
  <x:c r="H8534" i="25"/>
  <x:c r="I8534" i="25"/>
  <x:c r="J8534" i="25"/>
  <x:c r="K8534" i="25"/>
  <x:c r="L8534" i="25"/>
  <x:c r="M8534" i="25"/>
  <x:c r="N8534" i="25"/>
  <x:c r="P8534" i="25"/>
  <x:c r="Q8534" i="25"/>
  <x:c r="R8534" i="25"/>
  <x:c r="A8535" i="25"/>
  <x:c r="B8535" i="25"/>
  <x:c r="C8535" i="25"/>
  <x:c r="D8535" i="25"/>
  <x:c r="E8535" i="25"/>
  <x:c r="F8535" i="25"/>
  <x:c r="G8535" i="25"/>
  <x:c r="H8535" i="25"/>
  <x:c r="I8535" i="25"/>
  <x:c r="J8535" i="25"/>
  <x:c r="K8535" i="25"/>
  <x:c r="L8535" i="25"/>
  <x:c r="M8535" i="25"/>
  <x:c r="N8535" i="25"/>
  <x:c r="P8535" i="25"/>
  <x:c r="Q8535" i="25"/>
  <x:c r="R8535" i="25"/>
  <x:c r="A8536" i="25"/>
  <x:c r="B8536" i="25"/>
  <x:c r="C8536" i="25"/>
  <x:c r="D8536" i="25"/>
  <x:c r="E8536" i="25"/>
  <x:c r="F8536" i="25"/>
  <x:c r="G8536" i="25"/>
  <x:c r="H8536" i="25"/>
  <x:c r="I8536" i="25"/>
  <x:c r="J8536" i="25"/>
  <x:c r="K8536" i="25"/>
  <x:c r="L8536" i="25"/>
  <x:c r="M8536" i="25"/>
  <x:c r="N8536" i="25"/>
  <x:c r="P8536" i="25"/>
  <x:c r="Q8536" i="25"/>
  <x:c r="R8536" i="25"/>
  <x:c r="A8537" i="25"/>
  <x:c r="B8537" i="25"/>
  <x:c r="C8537" i="25"/>
  <x:c r="D8537" i="25"/>
  <x:c r="E8537" i="25"/>
  <x:c r="F8537" i="25"/>
  <x:c r="G8537" i="25"/>
  <x:c r="H8537" i="25"/>
  <x:c r="I8537" i="25"/>
  <x:c r="J8537" i="25"/>
  <x:c r="K8537" i="25"/>
  <x:c r="L8537" i="25"/>
  <x:c r="M8537" i="25"/>
  <x:c r="N8537" i="25"/>
  <x:c r="P8537" i="25"/>
  <x:c r="Q8537" i="25"/>
  <x:c r="R8537" i="25"/>
  <x:c r="A8538" i="25"/>
  <x:c r="B8538" i="25"/>
  <x:c r="C8538" i="25"/>
  <x:c r="D8538" i="25"/>
  <x:c r="E8538" i="25"/>
  <x:c r="F8538" i="25"/>
  <x:c r="G8538" i="25"/>
  <x:c r="H8538" i="25"/>
  <x:c r="I8538" i="25"/>
  <x:c r="J8538" i="25"/>
  <x:c r="K8538" i="25"/>
  <x:c r="L8538" i="25"/>
  <x:c r="M8538" i="25"/>
  <x:c r="N8538" i="25"/>
  <x:c r="P8538" i="25"/>
  <x:c r="Q8538" i="25"/>
  <x:c r="R8538" i="25"/>
  <x:c r="A8539" i="25"/>
  <x:c r="B8539" i="25"/>
  <x:c r="C8539" i="25"/>
  <x:c r="D8539" i="25"/>
  <x:c r="E8539" i="25"/>
  <x:c r="F8539" i="25"/>
  <x:c r="G8539" i="25"/>
  <x:c r="H8539" i="25"/>
  <x:c r="I8539" i="25"/>
  <x:c r="J8539" i="25"/>
  <x:c r="K8539" i="25"/>
  <x:c r="L8539" i="25"/>
  <x:c r="M8539" i="25"/>
  <x:c r="N8539" i="25"/>
  <x:c r="P8539" i="25"/>
  <x:c r="Q8539" i="25"/>
  <x:c r="R8539" i="25"/>
  <x:c r="A8540" i="25"/>
  <x:c r="B8540" i="25"/>
  <x:c r="C8540" i="25"/>
  <x:c r="D8540" i="25"/>
  <x:c r="E8540" i="25"/>
  <x:c r="F8540" i="25"/>
  <x:c r="G8540" i="25"/>
  <x:c r="H8540" i="25"/>
  <x:c r="I8540" i="25"/>
  <x:c r="J8540" i="25"/>
  <x:c r="K8540" i="25"/>
  <x:c r="L8540" i="25"/>
  <x:c r="M8540" i="25"/>
  <x:c r="N8540" i="25"/>
  <x:c r="P8540" i="25"/>
  <x:c r="Q8540" i="25"/>
  <x:c r="R8540" i="25"/>
  <x:c r="A8541" i="25"/>
  <x:c r="B8541" i="25"/>
  <x:c r="C8541" i="25"/>
  <x:c r="D8541" i="25"/>
  <x:c r="E8541" i="25"/>
  <x:c r="F8541" i="25"/>
  <x:c r="G8541" i="25"/>
  <x:c r="H8541" i="25"/>
  <x:c r="I8541" i="25"/>
  <x:c r="J8541" i="25"/>
  <x:c r="K8541" i="25"/>
  <x:c r="L8541" i="25"/>
  <x:c r="M8541" i="25"/>
  <x:c r="N8541" i="25"/>
  <x:c r="P8541" i="25"/>
  <x:c r="Q8541" i="25"/>
  <x:c r="R8541" i="25"/>
  <x:c r="A8542" i="25"/>
  <x:c r="B8542" i="25"/>
  <x:c r="C8542" i="25"/>
  <x:c r="D8542" i="25"/>
  <x:c r="E8542" i="25"/>
  <x:c r="F8542" i="25"/>
  <x:c r="G8542" i="25"/>
  <x:c r="H8542" i="25"/>
  <x:c r="I8542" i="25"/>
  <x:c r="J8542" i="25"/>
  <x:c r="K8542" i="25"/>
  <x:c r="L8542" i="25"/>
  <x:c r="M8542" i="25"/>
  <x:c r="N8542" i="25"/>
  <x:c r="P8542" i="25"/>
  <x:c r="Q8542" i="25"/>
  <x:c r="R8542" i="25"/>
  <x:c r="A8543" i="25"/>
  <x:c r="B8543" i="25"/>
  <x:c r="C8543" i="25"/>
  <x:c r="D8543" i="25"/>
  <x:c r="E8543" i="25"/>
  <x:c r="F8543" i="25"/>
  <x:c r="G8543" i="25"/>
  <x:c r="H8543" i="25"/>
  <x:c r="I8543" i="25"/>
  <x:c r="J8543" i="25"/>
  <x:c r="K8543" i="25"/>
  <x:c r="L8543" i="25"/>
  <x:c r="M8543" i="25"/>
  <x:c r="N8543" i="25"/>
  <x:c r="P8543" i="25"/>
  <x:c r="Q8543" i="25"/>
  <x:c r="R8543" i="25"/>
  <x:c r="A8544" i="25"/>
  <x:c r="B8544" i="25"/>
  <x:c r="C8544" i="25"/>
  <x:c r="D8544" i="25"/>
  <x:c r="E8544" i="25"/>
  <x:c r="F8544" i="25"/>
  <x:c r="G8544" i="25"/>
  <x:c r="H8544" i="25"/>
  <x:c r="I8544" i="25"/>
  <x:c r="J8544" i="25"/>
  <x:c r="K8544" i="25"/>
  <x:c r="L8544" i="25"/>
  <x:c r="M8544" i="25"/>
  <x:c r="N8544" i="25"/>
  <x:c r="P8544" i="25"/>
  <x:c r="Q8544" i="25"/>
  <x:c r="R8544" i="25"/>
  <x:c r="A8545" i="25"/>
  <x:c r="B8545" i="25"/>
  <x:c r="C8545" i="25"/>
  <x:c r="D8545" i="25"/>
  <x:c r="E8545" i="25"/>
  <x:c r="F8545" i="25"/>
  <x:c r="G8545" i="25"/>
  <x:c r="H8545" i="25"/>
  <x:c r="I8545" i="25"/>
  <x:c r="J8545" i="25"/>
  <x:c r="K8545" i="25"/>
  <x:c r="L8545" i="25"/>
  <x:c r="M8545" i="25"/>
  <x:c r="N8545" i="25"/>
  <x:c r="P8545" i="25"/>
  <x:c r="Q8545" i="25"/>
  <x:c r="R8545" i="25"/>
  <x:c r="A8546" i="25"/>
  <x:c r="B8546" i="25"/>
  <x:c r="C8546" i="25"/>
  <x:c r="D8546" i="25"/>
  <x:c r="E8546" i="25"/>
  <x:c r="F8546" i="25"/>
  <x:c r="G8546" i="25"/>
  <x:c r="H8546" i="25"/>
  <x:c r="I8546" i="25"/>
  <x:c r="J8546" i="25"/>
  <x:c r="K8546" i="25"/>
  <x:c r="L8546" i="25"/>
  <x:c r="M8546" i="25"/>
  <x:c r="N8546" i="25"/>
  <x:c r="P8546" i="25"/>
  <x:c r="Q8546" i="25"/>
  <x:c r="R8546" i="25"/>
  <x:c r="A8547" i="25"/>
  <x:c r="B8547" i="25"/>
  <x:c r="C8547" i="25"/>
  <x:c r="D8547" i="25"/>
  <x:c r="E8547" i="25"/>
  <x:c r="F8547" i="25"/>
  <x:c r="G8547" i="25"/>
  <x:c r="H8547" i="25"/>
  <x:c r="I8547" i="25"/>
  <x:c r="J8547" i="25"/>
  <x:c r="K8547" i="25"/>
  <x:c r="L8547" i="25"/>
  <x:c r="M8547" i="25"/>
  <x:c r="N8547" i="25"/>
  <x:c r="P8547" i="25"/>
  <x:c r="Q8547" i="25"/>
  <x:c r="R8547" i="25"/>
  <x:c r="A8548" i="25"/>
  <x:c r="B8548" i="25"/>
  <x:c r="C8548" i="25"/>
  <x:c r="D8548" i="25"/>
  <x:c r="E8548" i="25"/>
  <x:c r="F8548" i="25"/>
  <x:c r="G8548" i="25"/>
  <x:c r="H8548" i="25"/>
  <x:c r="I8548" i="25"/>
  <x:c r="J8548" i="25"/>
  <x:c r="K8548" i="25"/>
  <x:c r="L8548" i="25"/>
  <x:c r="M8548" i="25"/>
  <x:c r="N8548" i="25"/>
  <x:c r="P8548" i="25"/>
  <x:c r="Q8548" i="25"/>
  <x:c r="R8548" i="25"/>
  <x:c r="A8549" i="25"/>
  <x:c r="B8549" i="25"/>
  <x:c r="C8549" i="25"/>
  <x:c r="D8549" i="25"/>
  <x:c r="E8549" i="25"/>
  <x:c r="F8549" i="25"/>
  <x:c r="G8549" i="25"/>
  <x:c r="H8549" i="25"/>
  <x:c r="I8549" i="25"/>
  <x:c r="J8549" i="25"/>
  <x:c r="K8549" i="25"/>
  <x:c r="L8549" i="25"/>
  <x:c r="M8549" i="25"/>
  <x:c r="N8549" i="25"/>
  <x:c r="P8549" i="25"/>
  <x:c r="Q8549" i="25"/>
  <x:c r="R8549" i="25"/>
  <x:c r="A8550" i="25"/>
  <x:c r="B8550" i="25"/>
  <x:c r="C8550" i="25"/>
  <x:c r="D8550" i="25"/>
  <x:c r="E8550" i="25"/>
  <x:c r="F8550" i="25"/>
  <x:c r="G8550" i="25"/>
  <x:c r="H8550" i="25"/>
  <x:c r="I8550" i="25"/>
  <x:c r="J8550" i="25"/>
  <x:c r="K8550" i="25"/>
  <x:c r="L8550" i="25"/>
  <x:c r="M8550" i="25"/>
  <x:c r="N8550" i="25"/>
  <x:c r="P8550" i="25"/>
  <x:c r="Q8550" i="25"/>
  <x:c r="R8550" i="25"/>
  <x:c r="A8551" i="25"/>
  <x:c r="B8551" i="25"/>
  <x:c r="C8551" i="25"/>
  <x:c r="D8551" i="25"/>
  <x:c r="E8551" i="25"/>
  <x:c r="F8551" i="25"/>
  <x:c r="G8551" i="25"/>
  <x:c r="H8551" i="25"/>
  <x:c r="I8551" i="25"/>
  <x:c r="J8551" i="25"/>
  <x:c r="K8551" i="25"/>
  <x:c r="L8551" i="25"/>
  <x:c r="M8551" i="25"/>
  <x:c r="N8551" i="25"/>
  <x:c r="P8551" i="25"/>
  <x:c r="Q8551" i="25"/>
  <x:c r="R8551" i="25"/>
  <x:c r="A8552" i="25"/>
  <x:c r="B8552" i="25"/>
  <x:c r="C8552" i="25"/>
  <x:c r="D8552" i="25"/>
  <x:c r="E8552" i="25"/>
  <x:c r="F8552" i="25"/>
  <x:c r="G8552" i="25"/>
  <x:c r="H8552" i="25"/>
  <x:c r="I8552" i="25"/>
  <x:c r="J8552" i="25"/>
  <x:c r="K8552" i="25"/>
  <x:c r="L8552" i="25"/>
  <x:c r="M8552" i="25"/>
  <x:c r="N8552" i="25"/>
  <x:c r="P8552" i="25"/>
  <x:c r="Q8552" i="25"/>
  <x:c r="R8552" i="25"/>
  <x:c r="A8553" i="25"/>
  <x:c r="B8553" i="25"/>
  <x:c r="C8553" i="25"/>
  <x:c r="D8553" i="25"/>
  <x:c r="E8553" i="25"/>
  <x:c r="F8553" i="25"/>
  <x:c r="G8553" i="25"/>
  <x:c r="H8553" i="25"/>
  <x:c r="I8553" i="25"/>
  <x:c r="J8553" i="25"/>
  <x:c r="K8553" i="25"/>
  <x:c r="L8553" i="25"/>
  <x:c r="M8553" i="25"/>
  <x:c r="N8553" i="25"/>
  <x:c r="P8553" i="25"/>
  <x:c r="Q8553" i="25"/>
  <x:c r="R8553" i="25"/>
  <x:c r="A8554" i="25"/>
  <x:c r="B8554" i="25"/>
  <x:c r="C8554" i="25"/>
  <x:c r="D8554" i="25"/>
  <x:c r="E8554" i="25"/>
  <x:c r="F8554" i="25"/>
  <x:c r="G8554" i="25"/>
  <x:c r="H8554" i="25"/>
  <x:c r="I8554" i="25"/>
  <x:c r="J8554" i="25"/>
  <x:c r="K8554" i="25"/>
  <x:c r="L8554" i="25"/>
  <x:c r="M8554" i="25"/>
  <x:c r="N8554" i="25"/>
  <x:c r="P8554" i="25"/>
  <x:c r="Q8554" i="25"/>
  <x:c r="R8554" i="25"/>
  <x:c r="A8555" i="25"/>
  <x:c r="B8555" i="25"/>
  <x:c r="C8555" i="25"/>
  <x:c r="D8555" i="25"/>
  <x:c r="E8555" i="25"/>
  <x:c r="F8555" i="25"/>
  <x:c r="G8555" i="25"/>
  <x:c r="H8555" i="25"/>
  <x:c r="I8555" i="25"/>
  <x:c r="J8555" i="25"/>
  <x:c r="K8555" i="25"/>
  <x:c r="L8555" i="25"/>
  <x:c r="M8555" i="25"/>
  <x:c r="N8555" i="25"/>
  <x:c r="P8555" i="25"/>
  <x:c r="Q8555" i="25"/>
  <x:c r="R8555" i="25"/>
  <x:c r="A8556" i="25"/>
  <x:c r="B8556" i="25"/>
  <x:c r="C8556" i="25"/>
  <x:c r="D8556" i="25"/>
  <x:c r="E8556" i="25"/>
  <x:c r="F8556" i="25"/>
  <x:c r="G8556" i="25"/>
  <x:c r="H8556" i="25"/>
  <x:c r="I8556" i="25"/>
  <x:c r="J8556" i="25"/>
  <x:c r="K8556" i="25"/>
  <x:c r="L8556" i="25"/>
  <x:c r="M8556" i="25"/>
  <x:c r="N8556" i="25"/>
  <x:c r="P8556" i="25"/>
  <x:c r="Q8556" i="25"/>
  <x:c r="R8556" i="25"/>
  <x:c r="A8557" i="25"/>
  <x:c r="B8557" i="25"/>
  <x:c r="C8557" i="25"/>
  <x:c r="D8557" i="25"/>
  <x:c r="E8557" i="25"/>
  <x:c r="F8557" i="25"/>
  <x:c r="G8557" i="25"/>
  <x:c r="H8557" i="25"/>
  <x:c r="I8557" i="25"/>
  <x:c r="J8557" i="25"/>
  <x:c r="K8557" i="25"/>
  <x:c r="L8557" i="25"/>
  <x:c r="M8557" i="25"/>
  <x:c r="N8557" i="25"/>
  <x:c r="P8557" i="25"/>
  <x:c r="Q8557" i="25"/>
  <x:c r="R8557" i="25"/>
  <x:c r="A8558" i="25"/>
  <x:c r="B8558" i="25"/>
  <x:c r="C8558" i="25"/>
  <x:c r="D8558" i="25"/>
  <x:c r="E8558" i="25"/>
  <x:c r="F8558" i="25"/>
  <x:c r="G8558" i="25"/>
  <x:c r="H8558" i="25"/>
  <x:c r="I8558" i="25"/>
  <x:c r="J8558" i="25"/>
  <x:c r="K8558" i="25"/>
  <x:c r="L8558" i="25"/>
  <x:c r="M8558" i="25"/>
  <x:c r="N8558" i="25"/>
  <x:c r="P8558" i="25"/>
  <x:c r="Q8558" i="25"/>
  <x:c r="R8558" i="25"/>
  <x:c r="A8559" i="25"/>
  <x:c r="B8559" i="25"/>
  <x:c r="C8559" i="25"/>
  <x:c r="D8559" i="25"/>
  <x:c r="E8559" i="25"/>
  <x:c r="F8559" i="25"/>
  <x:c r="G8559" i="25"/>
  <x:c r="H8559" i="25"/>
  <x:c r="I8559" i="25"/>
  <x:c r="J8559" i="25"/>
  <x:c r="K8559" i="25"/>
  <x:c r="L8559" i="25"/>
  <x:c r="M8559" i="25"/>
  <x:c r="N8559" i="25"/>
  <x:c r="P8559" i="25"/>
  <x:c r="Q8559" i="25"/>
  <x:c r="R8559" i="25"/>
  <x:c r="A8560" i="25"/>
  <x:c r="B8560" i="25"/>
  <x:c r="C8560" i="25"/>
  <x:c r="D8560" i="25"/>
  <x:c r="E8560" i="25"/>
  <x:c r="F8560" i="25"/>
  <x:c r="G8560" i="25"/>
  <x:c r="H8560" i="25"/>
  <x:c r="I8560" i="25"/>
  <x:c r="J8560" i="25"/>
  <x:c r="K8560" i="25"/>
  <x:c r="L8560" i="25"/>
  <x:c r="M8560" i="25"/>
  <x:c r="N8560" i="25"/>
  <x:c r="P8560" i="25"/>
  <x:c r="Q8560" i="25"/>
  <x:c r="R8560" i="25"/>
  <x:c r="A8561" i="25"/>
  <x:c r="B8561" i="25"/>
  <x:c r="C8561" i="25"/>
  <x:c r="D8561" i="25"/>
  <x:c r="E8561" i="25"/>
  <x:c r="F8561" i="25"/>
  <x:c r="G8561" i="25"/>
  <x:c r="H8561" i="25"/>
  <x:c r="I8561" i="25"/>
  <x:c r="J8561" i="25"/>
  <x:c r="K8561" i="25"/>
  <x:c r="L8561" i="25"/>
  <x:c r="M8561" i="25"/>
  <x:c r="N8561" i="25"/>
  <x:c r="P8561" i="25"/>
  <x:c r="Q8561" i="25"/>
  <x:c r="R8561" i="25"/>
  <x:c r="A8562" i="25"/>
  <x:c r="B8562" i="25"/>
  <x:c r="C8562" i="25"/>
  <x:c r="D8562" i="25"/>
  <x:c r="E8562" i="25"/>
  <x:c r="F8562" i="25"/>
  <x:c r="G8562" i="25"/>
  <x:c r="H8562" i="25"/>
  <x:c r="I8562" i="25"/>
  <x:c r="J8562" i="25"/>
  <x:c r="K8562" i="25"/>
  <x:c r="L8562" i="25"/>
  <x:c r="M8562" i="25"/>
  <x:c r="N8562" i="25"/>
  <x:c r="P8562" i="25"/>
  <x:c r="Q8562" i="25"/>
  <x:c r="R8562" i="25"/>
  <x:c r="A8563" i="25"/>
  <x:c r="B8563" i="25"/>
  <x:c r="C8563" i="25"/>
  <x:c r="D8563" i="25"/>
  <x:c r="E8563" i="25"/>
  <x:c r="F8563" i="25"/>
  <x:c r="G8563" i="25"/>
  <x:c r="H8563" i="25"/>
  <x:c r="I8563" i="25"/>
  <x:c r="J8563" i="25"/>
  <x:c r="K8563" i="25"/>
  <x:c r="L8563" i="25"/>
  <x:c r="M8563" i="25"/>
  <x:c r="N8563" i="25"/>
  <x:c r="P8563" i="25"/>
  <x:c r="Q8563" i="25"/>
  <x:c r="R8563" i="25"/>
  <x:c r="A8564" i="25"/>
  <x:c r="B8564" i="25"/>
  <x:c r="C8564" i="25"/>
  <x:c r="D8564" i="25"/>
  <x:c r="E8564" i="25"/>
  <x:c r="F8564" i="25"/>
  <x:c r="G8564" i="25"/>
  <x:c r="H8564" i="25"/>
  <x:c r="I8564" i="25"/>
  <x:c r="J8564" i="25"/>
  <x:c r="K8564" i="25"/>
  <x:c r="L8564" i="25"/>
  <x:c r="M8564" i="25"/>
  <x:c r="N8564" i="25"/>
  <x:c r="P8564" i="25"/>
  <x:c r="Q8564" i="25"/>
  <x:c r="R8564" i="25"/>
  <x:c r="A8565" i="25"/>
  <x:c r="B8565" i="25"/>
  <x:c r="C8565" i="25"/>
  <x:c r="D8565" i="25"/>
  <x:c r="E8565" i="25"/>
  <x:c r="F8565" i="25"/>
  <x:c r="G8565" i="25"/>
  <x:c r="H8565" i="25"/>
  <x:c r="I8565" i="25"/>
  <x:c r="J8565" i="25"/>
  <x:c r="K8565" i="25"/>
  <x:c r="L8565" i="25"/>
  <x:c r="M8565" i="25"/>
  <x:c r="N8565" i="25"/>
  <x:c r="P8565" i="25"/>
  <x:c r="Q8565" i="25"/>
  <x:c r="R8565" i="25"/>
  <x:c r="A8566" i="25"/>
  <x:c r="B8566" i="25"/>
  <x:c r="C8566" i="25"/>
  <x:c r="D8566" i="25"/>
  <x:c r="E8566" i="25"/>
  <x:c r="F8566" i="25"/>
  <x:c r="G8566" i="25"/>
  <x:c r="H8566" i="25"/>
  <x:c r="I8566" i="25"/>
  <x:c r="J8566" i="25"/>
  <x:c r="K8566" i="25"/>
  <x:c r="L8566" i="25"/>
  <x:c r="M8566" i="25"/>
  <x:c r="N8566" i="25"/>
  <x:c r="P8566" i="25"/>
  <x:c r="Q8566" i="25"/>
  <x:c r="R8566" i="25"/>
  <x:c r="A8567" i="25"/>
  <x:c r="B8567" i="25"/>
  <x:c r="C8567" i="25"/>
  <x:c r="D8567" i="25"/>
  <x:c r="E8567" i="25"/>
  <x:c r="F8567" i="25"/>
  <x:c r="G8567" i="25"/>
  <x:c r="H8567" i="25"/>
  <x:c r="I8567" i="25"/>
  <x:c r="J8567" i="25"/>
  <x:c r="K8567" i="25"/>
  <x:c r="L8567" i="25"/>
  <x:c r="M8567" i="25"/>
  <x:c r="N8567" i="25"/>
  <x:c r="P8567" i="25"/>
  <x:c r="Q8567" i="25"/>
  <x:c r="R8567" i="25"/>
  <x:c r="A8568" i="25"/>
  <x:c r="B8568" i="25"/>
  <x:c r="C8568" i="25"/>
  <x:c r="D8568" i="25"/>
  <x:c r="E8568" i="25"/>
  <x:c r="F8568" i="25"/>
  <x:c r="G8568" i="25"/>
  <x:c r="H8568" i="25"/>
  <x:c r="I8568" i="25"/>
  <x:c r="J8568" i="25"/>
  <x:c r="K8568" i="25"/>
  <x:c r="L8568" i="25"/>
  <x:c r="M8568" i="25"/>
  <x:c r="N8568" i="25"/>
  <x:c r="P8568" i="25"/>
  <x:c r="Q8568" i="25"/>
  <x:c r="R8568" i="25"/>
  <x:c r="A8569" i="25"/>
  <x:c r="B8569" i="25"/>
  <x:c r="C8569" i="25"/>
  <x:c r="D8569" i="25"/>
  <x:c r="E8569" i="25"/>
  <x:c r="F8569" i="25"/>
  <x:c r="G8569" i="25"/>
  <x:c r="H8569" i="25"/>
  <x:c r="I8569" i="25"/>
  <x:c r="J8569" i="25"/>
  <x:c r="K8569" i="25"/>
  <x:c r="L8569" i="25"/>
  <x:c r="M8569" i="25"/>
  <x:c r="N8569" i="25"/>
  <x:c r="P8569" i="25"/>
  <x:c r="Q8569" i="25"/>
  <x:c r="R8569" i="25"/>
  <x:c r="A8570" i="25"/>
  <x:c r="B8570" i="25"/>
  <x:c r="C8570" i="25"/>
  <x:c r="D8570" i="25"/>
  <x:c r="E8570" i="25"/>
  <x:c r="F8570" i="25"/>
  <x:c r="G8570" i="25"/>
  <x:c r="H8570" i="25"/>
  <x:c r="I8570" i="25"/>
  <x:c r="J8570" i="25"/>
  <x:c r="K8570" i="25"/>
  <x:c r="L8570" i="25"/>
  <x:c r="M8570" i="25"/>
  <x:c r="N8570" i="25"/>
  <x:c r="P8570" i="25"/>
  <x:c r="Q8570" i="25"/>
  <x:c r="R8570" i="25"/>
  <x:c r="A8571" i="25"/>
  <x:c r="B8571" i="25"/>
  <x:c r="C8571" i="25"/>
  <x:c r="D8571" i="25"/>
  <x:c r="E8571" i="25"/>
  <x:c r="F8571" i="25"/>
  <x:c r="G8571" i="25"/>
  <x:c r="H8571" i="25"/>
  <x:c r="I8571" i="25"/>
  <x:c r="J8571" i="25"/>
  <x:c r="K8571" i="25"/>
  <x:c r="L8571" i="25"/>
  <x:c r="M8571" i="25"/>
  <x:c r="N8571" i="25"/>
  <x:c r="P8571" i="25"/>
  <x:c r="Q8571" i="25"/>
  <x:c r="R8571" i="25"/>
  <x:c r="A8572" i="25"/>
  <x:c r="B8572" i="25"/>
  <x:c r="C8572" i="25"/>
  <x:c r="D8572" i="25"/>
  <x:c r="E8572" i="25"/>
  <x:c r="F8572" i="25"/>
  <x:c r="G8572" i="25"/>
  <x:c r="H8572" i="25"/>
  <x:c r="I8572" i="25"/>
  <x:c r="J8572" i="25"/>
  <x:c r="K8572" i="25"/>
  <x:c r="L8572" i="25"/>
  <x:c r="M8572" i="25"/>
  <x:c r="N8572" i="25"/>
  <x:c r="P8572" i="25"/>
  <x:c r="Q8572" i="25"/>
  <x:c r="R8572" i="25"/>
  <x:c r="A8573" i="25"/>
  <x:c r="B8573" i="25"/>
  <x:c r="C8573" i="25"/>
  <x:c r="D8573" i="25"/>
  <x:c r="E8573" i="25"/>
  <x:c r="F8573" i="25"/>
  <x:c r="G8573" i="25"/>
  <x:c r="H8573" i="25"/>
  <x:c r="I8573" i="25"/>
  <x:c r="J8573" i="25"/>
  <x:c r="K8573" i="25"/>
  <x:c r="L8573" i="25"/>
  <x:c r="M8573" i="25"/>
  <x:c r="N8573" i="25"/>
  <x:c r="P8573" i="25"/>
  <x:c r="Q8573" i="25"/>
  <x:c r="R8573" i="25"/>
  <x:c r="A8574" i="25"/>
  <x:c r="B8574" i="25"/>
  <x:c r="C8574" i="25"/>
  <x:c r="D8574" i="25"/>
  <x:c r="E8574" i="25"/>
  <x:c r="F8574" i="25"/>
  <x:c r="G8574" i="25"/>
  <x:c r="H8574" i="25"/>
  <x:c r="I8574" i="25"/>
  <x:c r="J8574" i="25"/>
  <x:c r="K8574" i="25"/>
  <x:c r="L8574" i="25"/>
  <x:c r="M8574" i="25"/>
  <x:c r="N8574" i="25"/>
  <x:c r="P8574" i="25"/>
  <x:c r="Q8574" i="25"/>
  <x:c r="R8574" i="25"/>
  <x:c r="A8575" i="25"/>
  <x:c r="B8575" i="25"/>
  <x:c r="C8575" i="25"/>
  <x:c r="D8575" i="25"/>
  <x:c r="E8575" i="25"/>
  <x:c r="F8575" i="25"/>
  <x:c r="G8575" i="25"/>
  <x:c r="H8575" i="25"/>
  <x:c r="I8575" i="25"/>
  <x:c r="J8575" i="25"/>
  <x:c r="K8575" i="25"/>
  <x:c r="L8575" i="25"/>
  <x:c r="M8575" i="25"/>
  <x:c r="N8575" i="25"/>
  <x:c r="P8575" i="25"/>
  <x:c r="Q8575" i="25"/>
  <x:c r="R8575" i="25"/>
  <x:c r="A8576" i="25"/>
  <x:c r="B8576" i="25"/>
  <x:c r="C8576" i="25"/>
  <x:c r="D8576" i="25"/>
  <x:c r="E8576" i="25"/>
  <x:c r="F8576" i="25"/>
  <x:c r="G8576" i="25"/>
  <x:c r="H8576" i="25"/>
  <x:c r="I8576" i="25"/>
  <x:c r="J8576" i="25"/>
  <x:c r="K8576" i="25"/>
  <x:c r="L8576" i="25"/>
  <x:c r="M8576" i="25"/>
  <x:c r="N8576" i="25"/>
  <x:c r="P8576" i="25"/>
  <x:c r="Q8576" i="25"/>
  <x:c r="R8576" i="25"/>
  <x:c r="A8577" i="25"/>
  <x:c r="B8577" i="25"/>
  <x:c r="C8577" i="25"/>
  <x:c r="D8577" i="25"/>
  <x:c r="E8577" i="25"/>
  <x:c r="F8577" i="25"/>
  <x:c r="G8577" i="25"/>
  <x:c r="H8577" i="25"/>
  <x:c r="I8577" i="25"/>
  <x:c r="J8577" i="25"/>
  <x:c r="K8577" i="25"/>
  <x:c r="L8577" i="25"/>
  <x:c r="M8577" i="25"/>
  <x:c r="N8577" i="25"/>
  <x:c r="P8577" i="25"/>
  <x:c r="Q8577" i="25"/>
  <x:c r="R8577" i="25"/>
  <x:c r="A8578" i="25"/>
  <x:c r="B8578" i="25"/>
  <x:c r="C8578" i="25"/>
  <x:c r="D8578" i="25"/>
  <x:c r="E8578" i="25"/>
  <x:c r="F8578" i="25"/>
  <x:c r="G8578" i="25"/>
  <x:c r="H8578" i="25"/>
  <x:c r="I8578" i="25"/>
  <x:c r="J8578" i="25"/>
  <x:c r="K8578" i="25"/>
  <x:c r="L8578" i="25"/>
  <x:c r="M8578" i="25"/>
  <x:c r="N8578" i="25"/>
  <x:c r="P8578" i="25"/>
  <x:c r="Q8578" i="25"/>
  <x:c r="R8578" i="25"/>
  <x:c r="A8579" i="25"/>
  <x:c r="B8579" i="25"/>
  <x:c r="C8579" i="25"/>
  <x:c r="D8579" i="25"/>
  <x:c r="E8579" i="25"/>
  <x:c r="F8579" i="25"/>
  <x:c r="G8579" i="25"/>
  <x:c r="H8579" i="25"/>
  <x:c r="I8579" i="25"/>
  <x:c r="J8579" i="25"/>
  <x:c r="K8579" i="25"/>
  <x:c r="L8579" i="25"/>
  <x:c r="M8579" i="25"/>
  <x:c r="N8579" i="25"/>
  <x:c r="P8579" i="25"/>
  <x:c r="Q8579" i="25"/>
  <x:c r="R8579" i="25"/>
  <x:c r="A8580" i="25"/>
  <x:c r="B8580" i="25"/>
  <x:c r="C8580" i="25"/>
  <x:c r="D8580" i="25"/>
  <x:c r="E8580" i="25"/>
  <x:c r="F8580" i="25"/>
  <x:c r="G8580" i="25"/>
  <x:c r="H8580" i="25"/>
  <x:c r="I8580" i="25"/>
  <x:c r="J8580" i="25"/>
  <x:c r="K8580" i="25"/>
  <x:c r="L8580" i="25"/>
  <x:c r="M8580" i="25"/>
  <x:c r="N8580" i="25"/>
  <x:c r="P8580" i="25"/>
  <x:c r="Q8580" i="25"/>
  <x:c r="R8580" i="25"/>
  <x:c r="A8581" i="25"/>
  <x:c r="B8581" i="25"/>
  <x:c r="C8581" i="25"/>
  <x:c r="D8581" i="25"/>
  <x:c r="E8581" i="25"/>
  <x:c r="F8581" i="25"/>
  <x:c r="G8581" i="25"/>
  <x:c r="H8581" i="25"/>
  <x:c r="I8581" i="25"/>
  <x:c r="J8581" i="25"/>
  <x:c r="K8581" i="25"/>
  <x:c r="L8581" i="25"/>
  <x:c r="M8581" i="25"/>
  <x:c r="N8581" i="25"/>
  <x:c r="P8581" i="25"/>
  <x:c r="Q8581" i="25"/>
  <x:c r="R8581" i="25"/>
  <x:c r="A8582" i="25"/>
  <x:c r="B8582" i="25"/>
  <x:c r="C8582" i="25"/>
  <x:c r="D8582" i="25"/>
  <x:c r="E8582" i="25"/>
  <x:c r="F8582" i="25"/>
  <x:c r="G8582" i="25"/>
  <x:c r="H8582" i="25"/>
  <x:c r="I8582" i="25"/>
  <x:c r="J8582" i="25"/>
  <x:c r="K8582" i="25"/>
  <x:c r="L8582" i="25"/>
  <x:c r="M8582" i="25"/>
  <x:c r="N8582" i="25"/>
  <x:c r="P8582" i="25"/>
  <x:c r="Q8582" i="25"/>
  <x:c r="R8582" i="25"/>
  <x:c r="A8583" i="25"/>
  <x:c r="B8583" i="25"/>
  <x:c r="C8583" i="25"/>
  <x:c r="D8583" i="25"/>
  <x:c r="E8583" i="25"/>
  <x:c r="F8583" i="25"/>
  <x:c r="G8583" i="25"/>
  <x:c r="H8583" i="25"/>
  <x:c r="I8583" i="25"/>
  <x:c r="J8583" i="25"/>
  <x:c r="K8583" i="25"/>
  <x:c r="L8583" i="25"/>
  <x:c r="M8583" i="25"/>
  <x:c r="N8583" i="25"/>
  <x:c r="P8583" i="25"/>
  <x:c r="Q8583" i="25"/>
  <x:c r="R8583" i="25"/>
  <x:c r="A8584" i="25"/>
  <x:c r="B8584" i="25"/>
  <x:c r="C8584" i="25"/>
  <x:c r="D8584" i="25"/>
  <x:c r="E8584" i="25"/>
  <x:c r="F8584" i="25"/>
  <x:c r="G8584" i="25"/>
  <x:c r="H8584" i="25"/>
  <x:c r="I8584" i="25"/>
  <x:c r="J8584" i="25"/>
  <x:c r="K8584" i="25"/>
  <x:c r="L8584" i="25"/>
  <x:c r="M8584" i="25"/>
  <x:c r="N8584" i="25"/>
  <x:c r="P8584" i="25"/>
  <x:c r="Q8584" i="25"/>
  <x:c r="R8584" i="25"/>
  <x:c r="A8585" i="25"/>
  <x:c r="B8585" i="25"/>
  <x:c r="C8585" i="25"/>
  <x:c r="D8585" i="25"/>
  <x:c r="E8585" i="25"/>
  <x:c r="F8585" i="25"/>
  <x:c r="G8585" i="25"/>
  <x:c r="H8585" i="25"/>
  <x:c r="I8585" i="25"/>
  <x:c r="J8585" i="25"/>
  <x:c r="K8585" i="25"/>
  <x:c r="L8585" i="25"/>
  <x:c r="M8585" i="25"/>
  <x:c r="N8585" i="25"/>
  <x:c r="P8585" i="25"/>
  <x:c r="Q8585" i="25"/>
  <x:c r="R8585" i="25"/>
  <x:c r="A8586" i="25"/>
  <x:c r="B8586" i="25"/>
  <x:c r="C8586" i="25"/>
  <x:c r="D8586" i="25"/>
  <x:c r="E8586" i="25"/>
  <x:c r="F8586" i="25"/>
  <x:c r="G8586" i="25"/>
  <x:c r="H8586" i="25"/>
  <x:c r="I8586" i="25"/>
  <x:c r="J8586" i="25"/>
  <x:c r="K8586" i="25"/>
  <x:c r="L8586" i="25"/>
  <x:c r="M8586" i="25"/>
  <x:c r="N8586" i="25"/>
  <x:c r="P8586" i="25"/>
  <x:c r="Q8586" i="25"/>
  <x:c r="R8586" i="25"/>
  <x:c r="A8587" i="25"/>
  <x:c r="B8587" i="25"/>
  <x:c r="C8587" i="25"/>
  <x:c r="D8587" i="25"/>
  <x:c r="E8587" i="25"/>
  <x:c r="F8587" i="25"/>
  <x:c r="G8587" i="25"/>
  <x:c r="H8587" i="25"/>
  <x:c r="I8587" i="25"/>
  <x:c r="J8587" i="25"/>
  <x:c r="K8587" i="25"/>
  <x:c r="L8587" i="25"/>
  <x:c r="M8587" i="25"/>
  <x:c r="N8587" i="25"/>
  <x:c r="P8587" i="25"/>
  <x:c r="Q8587" i="25"/>
  <x:c r="R8587" i="25"/>
  <x:c r="A8588" i="25"/>
  <x:c r="B8588" i="25"/>
  <x:c r="C8588" i="25"/>
  <x:c r="D8588" i="25"/>
  <x:c r="E8588" i="25"/>
  <x:c r="F8588" i="25"/>
  <x:c r="G8588" i="25"/>
  <x:c r="H8588" i="25"/>
  <x:c r="I8588" i="25"/>
  <x:c r="J8588" i="25"/>
  <x:c r="K8588" i="25"/>
  <x:c r="L8588" i="25"/>
  <x:c r="M8588" i="25"/>
  <x:c r="N8588" i="25"/>
  <x:c r="P8588" i="25"/>
  <x:c r="Q8588" i="25"/>
  <x:c r="R8588" i="25"/>
  <x:c r="A8589" i="25"/>
  <x:c r="B8589" i="25"/>
  <x:c r="C8589" i="25"/>
  <x:c r="D8589" i="25"/>
  <x:c r="E8589" i="25"/>
  <x:c r="F8589" i="25"/>
  <x:c r="G8589" i="25"/>
  <x:c r="H8589" i="25"/>
  <x:c r="I8589" i="25"/>
  <x:c r="J8589" i="25"/>
  <x:c r="K8589" i="25"/>
  <x:c r="L8589" i="25"/>
  <x:c r="M8589" i="25"/>
  <x:c r="N8589" i="25"/>
  <x:c r="P8589" i="25"/>
  <x:c r="Q8589" i="25"/>
  <x:c r="R8589" i="25"/>
  <x:c r="A8590" i="25"/>
  <x:c r="B8590" i="25"/>
  <x:c r="C8590" i="25"/>
  <x:c r="D8590" i="25"/>
  <x:c r="E8590" i="25"/>
  <x:c r="F8590" i="25"/>
  <x:c r="G8590" i="25"/>
  <x:c r="H8590" i="25"/>
  <x:c r="I8590" i="25"/>
  <x:c r="J8590" i="25"/>
  <x:c r="K8590" i="25"/>
  <x:c r="L8590" i="25"/>
  <x:c r="M8590" i="25"/>
  <x:c r="N8590" i="25"/>
  <x:c r="P8590" i="25"/>
  <x:c r="Q8590" i="25"/>
  <x:c r="R8590" i="25"/>
  <x:c r="A8591" i="25"/>
  <x:c r="B8591" i="25"/>
  <x:c r="C8591" i="25"/>
  <x:c r="D8591" i="25"/>
  <x:c r="E8591" i="25"/>
  <x:c r="F8591" i="25"/>
  <x:c r="G8591" i="25"/>
  <x:c r="H8591" i="25"/>
  <x:c r="I8591" i="25"/>
  <x:c r="J8591" i="25"/>
  <x:c r="K8591" i="25"/>
  <x:c r="L8591" i="25"/>
  <x:c r="M8591" i="25"/>
  <x:c r="N8591" i="25"/>
  <x:c r="P8591" i="25"/>
  <x:c r="Q8591" i="25"/>
  <x:c r="R8591" i="25"/>
  <x:c r="A8592" i="25"/>
  <x:c r="B8592" i="25"/>
  <x:c r="C8592" i="25"/>
  <x:c r="D8592" i="25"/>
  <x:c r="E8592" i="25"/>
  <x:c r="F8592" i="25"/>
  <x:c r="G8592" i="25"/>
  <x:c r="H8592" i="25"/>
  <x:c r="I8592" i="25"/>
  <x:c r="J8592" i="25"/>
  <x:c r="K8592" i="25"/>
  <x:c r="L8592" i="25"/>
  <x:c r="M8592" i="25"/>
  <x:c r="N8592" i="25"/>
  <x:c r="P8592" i="25"/>
  <x:c r="Q8592" i="25"/>
  <x:c r="R8592" i="25"/>
  <x:c r="A8593" i="25"/>
  <x:c r="B8593" i="25"/>
  <x:c r="C8593" i="25"/>
  <x:c r="D8593" i="25"/>
  <x:c r="E8593" i="25"/>
  <x:c r="F8593" i="25"/>
  <x:c r="G8593" i="25"/>
  <x:c r="H8593" i="25"/>
  <x:c r="I8593" i="25"/>
  <x:c r="J8593" i="25"/>
  <x:c r="K8593" i="25"/>
  <x:c r="L8593" i="25"/>
  <x:c r="M8593" i="25"/>
  <x:c r="N8593" i="25"/>
  <x:c r="P8593" i="25"/>
  <x:c r="Q8593" i="25"/>
  <x:c r="R8593" i="25"/>
  <x:c r="A8594" i="25"/>
  <x:c r="B8594" i="25"/>
  <x:c r="C8594" i="25"/>
  <x:c r="D8594" i="25"/>
  <x:c r="E8594" i="25"/>
  <x:c r="F8594" i="25"/>
  <x:c r="G8594" i="25"/>
  <x:c r="H8594" i="25"/>
  <x:c r="I8594" i="25"/>
  <x:c r="J8594" i="25"/>
  <x:c r="K8594" i="25"/>
  <x:c r="L8594" i="25"/>
  <x:c r="M8594" i="25"/>
  <x:c r="N8594" i="25"/>
  <x:c r="P8594" i="25"/>
  <x:c r="Q8594" i="25"/>
  <x:c r="R8594" i="25"/>
  <x:c r="A8595" i="25"/>
  <x:c r="B8595" i="25"/>
  <x:c r="C8595" i="25"/>
  <x:c r="D8595" i="25"/>
  <x:c r="E8595" i="25"/>
  <x:c r="F8595" i="25"/>
  <x:c r="G8595" i="25"/>
  <x:c r="H8595" i="25"/>
  <x:c r="I8595" i="25"/>
  <x:c r="J8595" i="25"/>
  <x:c r="K8595" i="25"/>
  <x:c r="L8595" i="25"/>
  <x:c r="M8595" i="25"/>
  <x:c r="N8595" i="25"/>
  <x:c r="P8595" i="25"/>
  <x:c r="Q8595" i="25"/>
  <x:c r="R8595" i="25"/>
  <x:c r="A8596" i="25"/>
  <x:c r="B8596" i="25"/>
  <x:c r="C8596" i="25"/>
  <x:c r="D8596" i="25"/>
  <x:c r="E8596" i="25"/>
  <x:c r="F8596" i="25"/>
  <x:c r="G8596" i="25"/>
  <x:c r="H8596" i="25"/>
  <x:c r="I8596" i="25"/>
  <x:c r="J8596" i="25"/>
  <x:c r="K8596" i="25"/>
  <x:c r="L8596" i="25"/>
  <x:c r="M8596" i="25"/>
  <x:c r="N8596" i="25"/>
  <x:c r="P8596" i="25"/>
  <x:c r="Q8596" i="25"/>
  <x:c r="R8596" i="25"/>
  <x:c r="A8597" i="25"/>
  <x:c r="B8597" i="25"/>
  <x:c r="C8597" i="25"/>
  <x:c r="D8597" i="25"/>
  <x:c r="E8597" i="25"/>
  <x:c r="F8597" i="25"/>
  <x:c r="G8597" i="25"/>
  <x:c r="H8597" i="25"/>
  <x:c r="I8597" i="25"/>
  <x:c r="J8597" i="25"/>
  <x:c r="K8597" i="25"/>
  <x:c r="L8597" i="25"/>
  <x:c r="M8597" i="25"/>
  <x:c r="N8597" i="25"/>
  <x:c r="P8597" i="25"/>
  <x:c r="Q8597" i="25"/>
  <x:c r="R8597" i="25"/>
  <x:c r="A8598" i="25"/>
  <x:c r="B8598" i="25"/>
  <x:c r="C8598" i="25"/>
  <x:c r="D8598" i="25"/>
  <x:c r="E8598" i="25"/>
  <x:c r="F8598" i="25"/>
  <x:c r="G8598" i="25"/>
  <x:c r="H8598" i="25"/>
  <x:c r="I8598" i="25"/>
  <x:c r="J8598" i="25"/>
  <x:c r="K8598" i="25"/>
  <x:c r="L8598" i="25"/>
  <x:c r="M8598" i="25"/>
  <x:c r="N8598" i="25"/>
  <x:c r="P8598" i="25"/>
  <x:c r="Q8598" i="25"/>
  <x:c r="R8598" i="25"/>
  <x:c r="A8599" i="25"/>
  <x:c r="B8599" i="25"/>
  <x:c r="C8599" i="25"/>
  <x:c r="D8599" i="25"/>
  <x:c r="E8599" i="25"/>
  <x:c r="F8599" i="25"/>
  <x:c r="G8599" i="25"/>
  <x:c r="H8599" i="25"/>
  <x:c r="I8599" i="25"/>
  <x:c r="J8599" i="25"/>
  <x:c r="K8599" i="25"/>
  <x:c r="L8599" i="25"/>
  <x:c r="M8599" i="25"/>
  <x:c r="N8599" i="25"/>
  <x:c r="P8599" i="25"/>
  <x:c r="Q8599" i="25"/>
  <x:c r="R8599" i="25"/>
  <x:c r="A8600" i="25"/>
  <x:c r="B8600" i="25"/>
  <x:c r="C8600" i="25"/>
  <x:c r="D8600" i="25"/>
  <x:c r="E8600" i="25"/>
  <x:c r="F8600" i="25"/>
  <x:c r="G8600" i="25"/>
  <x:c r="H8600" i="25"/>
  <x:c r="I8600" i="25"/>
  <x:c r="J8600" i="25"/>
  <x:c r="K8600" i="25"/>
  <x:c r="L8600" i="25"/>
  <x:c r="M8600" i="25"/>
  <x:c r="N8600" i="25"/>
  <x:c r="P8600" i="25"/>
  <x:c r="Q8600" i="25"/>
  <x:c r="R8600" i="25"/>
  <x:c r="A8601" i="25"/>
  <x:c r="B8601" i="25"/>
  <x:c r="C8601" i="25"/>
  <x:c r="D8601" i="25"/>
  <x:c r="E8601" i="25"/>
  <x:c r="F8601" i="25"/>
  <x:c r="G8601" i="25"/>
  <x:c r="H8601" i="25"/>
  <x:c r="I8601" i="25"/>
  <x:c r="J8601" i="25"/>
  <x:c r="K8601" i="25"/>
  <x:c r="L8601" i="25"/>
  <x:c r="M8601" i="25"/>
  <x:c r="N8601" i="25"/>
  <x:c r="P8601" i="25"/>
  <x:c r="Q8601" i="25"/>
  <x:c r="R8601" i="25"/>
  <x:c r="A8602" i="25"/>
  <x:c r="B8602" i="25"/>
  <x:c r="C8602" i="25"/>
  <x:c r="D8602" i="25"/>
  <x:c r="E8602" i="25"/>
  <x:c r="F8602" i="25"/>
  <x:c r="G8602" i="25"/>
  <x:c r="H8602" i="25"/>
  <x:c r="I8602" i="25"/>
  <x:c r="J8602" i="25"/>
  <x:c r="K8602" i="25"/>
  <x:c r="L8602" i="25"/>
  <x:c r="M8602" i="25"/>
  <x:c r="N8602" i="25"/>
  <x:c r="P8602" i="25"/>
  <x:c r="Q8602" i="25"/>
  <x:c r="R8602" i="25"/>
  <x:c r="A8603" i="25"/>
  <x:c r="B8603" i="25"/>
  <x:c r="C8603" i="25"/>
  <x:c r="D8603" i="25"/>
  <x:c r="E8603" i="25"/>
  <x:c r="F8603" i="25"/>
  <x:c r="G8603" i="25"/>
  <x:c r="H8603" i="25"/>
  <x:c r="I8603" i="25"/>
  <x:c r="J8603" i="25"/>
  <x:c r="K8603" i="25"/>
  <x:c r="L8603" i="25"/>
  <x:c r="M8603" i="25"/>
  <x:c r="N8603" i="25"/>
  <x:c r="P8603" i="25"/>
  <x:c r="Q8603" i="25"/>
  <x:c r="R8603" i="25"/>
  <x:c r="A8604" i="25"/>
  <x:c r="B8604" i="25"/>
  <x:c r="C8604" i="25"/>
  <x:c r="D8604" i="25"/>
  <x:c r="E8604" i="25"/>
  <x:c r="F8604" i="25"/>
  <x:c r="G8604" i="25"/>
  <x:c r="H8604" i="25"/>
  <x:c r="I8604" i="25"/>
  <x:c r="J8604" i="25"/>
  <x:c r="K8604" i="25"/>
  <x:c r="L8604" i="25"/>
  <x:c r="M8604" i="25"/>
  <x:c r="N8604" i="25"/>
  <x:c r="P8604" i="25"/>
  <x:c r="Q8604" i="25"/>
  <x:c r="R8604" i="25"/>
  <x:c r="A8605" i="25"/>
  <x:c r="B8605" i="25"/>
  <x:c r="C8605" i="25"/>
  <x:c r="D8605" i="25"/>
  <x:c r="E8605" i="25"/>
  <x:c r="F8605" i="25"/>
  <x:c r="G8605" i="25"/>
  <x:c r="H8605" i="25"/>
  <x:c r="I8605" i="25"/>
  <x:c r="J8605" i="25"/>
  <x:c r="K8605" i="25"/>
  <x:c r="L8605" i="25"/>
  <x:c r="M8605" i="25"/>
  <x:c r="N8605" i="25"/>
  <x:c r="P8605" i="25"/>
  <x:c r="Q8605" i="25"/>
  <x:c r="R8605" i="25"/>
  <x:c r="A8606" i="25"/>
  <x:c r="B8606" i="25"/>
  <x:c r="C8606" i="25"/>
  <x:c r="D8606" i="25"/>
  <x:c r="E8606" i="25"/>
  <x:c r="F8606" i="25"/>
  <x:c r="G8606" i="25"/>
  <x:c r="H8606" i="25"/>
  <x:c r="I8606" i="25"/>
  <x:c r="J8606" i="25"/>
  <x:c r="K8606" i="25"/>
  <x:c r="L8606" i="25"/>
  <x:c r="M8606" i="25"/>
  <x:c r="N8606" i="25"/>
  <x:c r="P8606" i="25"/>
  <x:c r="Q8606" i="25"/>
  <x:c r="R8606" i="25"/>
  <x:c r="A8607" i="25"/>
  <x:c r="B8607" i="25"/>
  <x:c r="C8607" i="25"/>
  <x:c r="D8607" i="25"/>
  <x:c r="E8607" i="25"/>
  <x:c r="F8607" i="25"/>
  <x:c r="G8607" i="25"/>
  <x:c r="H8607" i="25"/>
  <x:c r="I8607" i="25"/>
  <x:c r="J8607" i="25"/>
  <x:c r="K8607" i="25"/>
  <x:c r="L8607" i="25"/>
  <x:c r="M8607" i="25"/>
  <x:c r="N8607" i="25"/>
  <x:c r="P8607" i="25"/>
  <x:c r="Q8607" i="25"/>
  <x:c r="R8607" i="25"/>
  <x:c r="A8608" i="25"/>
  <x:c r="B8608" i="25"/>
  <x:c r="C8608" i="25"/>
  <x:c r="D8608" i="25"/>
  <x:c r="E8608" i="25"/>
  <x:c r="F8608" i="25"/>
  <x:c r="G8608" i="25"/>
  <x:c r="H8608" i="25"/>
  <x:c r="I8608" i="25"/>
  <x:c r="J8608" i="25"/>
  <x:c r="K8608" i="25"/>
  <x:c r="L8608" i="25"/>
  <x:c r="M8608" i="25"/>
  <x:c r="N8608" i="25"/>
  <x:c r="P8608" i="25"/>
  <x:c r="Q8608" i="25"/>
  <x:c r="R8608" i="25"/>
  <x:c r="A8609" i="25"/>
  <x:c r="B8609" i="25"/>
  <x:c r="C8609" i="25"/>
  <x:c r="D8609" i="25"/>
  <x:c r="E8609" i="25"/>
  <x:c r="F8609" i="25"/>
  <x:c r="G8609" i="25"/>
  <x:c r="H8609" i="25"/>
  <x:c r="I8609" i="25"/>
  <x:c r="J8609" i="25"/>
  <x:c r="K8609" i="25"/>
  <x:c r="L8609" i="25"/>
  <x:c r="M8609" i="25"/>
  <x:c r="N8609" i="25"/>
  <x:c r="P8609" i="25"/>
  <x:c r="Q8609" i="25"/>
  <x:c r="R8609" i="25"/>
  <x:c r="A8610" i="25"/>
  <x:c r="B8610" i="25"/>
  <x:c r="C8610" i="25"/>
  <x:c r="D8610" i="25"/>
  <x:c r="E8610" i="25"/>
  <x:c r="F8610" i="25"/>
  <x:c r="G8610" i="25"/>
  <x:c r="H8610" i="25"/>
  <x:c r="I8610" i="25"/>
  <x:c r="J8610" i="25"/>
  <x:c r="K8610" i="25"/>
  <x:c r="L8610" i="25"/>
  <x:c r="M8610" i="25"/>
  <x:c r="N8610" i="25"/>
  <x:c r="P8610" i="25"/>
  <x:c r="Q8610" i="25"/>
  <x:c r="R8610" i="25"/>
  <x:c r="A8611" i="25"/>
  <x:c r="B8611" i="25"/>
  <x:c r="C8611" i="25"/>
  <x:c r="D8611" i="25"/>
  <x:c r="E8611" i="25"/>
  <x:c r="F8611" i="25"/>
  <x:c r="G8611" i="25"/>
  <x:c r="H8611" i="25"/>
  <x:c r="I8611" i="25"/>
  <x:c r="J8611" i="25"/>
  <x:c r="K8611" i="25"/>
  <x:c r="L8611" i="25"/>
  <x:c r="M8611" i="25"/>
  <x:c r="N8611" i="25"/>
  <x:c r="P8611" i="25"/>
  <x:c r="Q8611" i="25"/>
  <x:c r="R8611" i="25"/>
  <x:c r="A8612" i="25"/>
  <x:c r="B8612" i="25"/>
  <x:c r="C8612" i="25"/>
  <x:c r="D8612" i="25"/>
  <x:c r="E8612" i="25"/>
  <x:c r="F8612" i="25"/>
  <x:c r="G8612" i="25"/>
  <x:c r="H8612" i="25"/>
  <x:c r="I8612" i="25"/>
  <x:c r="J8612" i="25"/>
  <x:c r="K8612" i="25"/>
  <x:c r="L8612" i="25"/>
  <x:c r="M8612" i="25"/>
  <x:c r="N8612" i="25"/>
  <x:c r="P8612" i="25"/>
  <x:c r="Q8612" i="25"/>
  <x:c r="R8612" i="25"/>
  <x:c r="A8613" i="25"/>
  <x:c r="B8613" i="25"/>
  <x:c r="C8613" i="25"/>
  <x:c r="D8613" i="25"/>
  <x:c r="E8613" i="25"/>
  <x:c r="F8613" i="25"/>
  <x:c r="G8613" i="25"/>
  <x:c r="H8613" i="25"/>
  <x:c r="I8613" i="25"/>
  <x:c r="J8613" i="25"/>
  <x:c r="K8613" i="25"/>
  <x:c r="L8613" i="25"/>
  <x:c r="M8613" i="25"/>
  <x:c r="N8613" i="25"/>
  <x:c r="P8613" i="25"/>
  <x:c r="Q8613" i="25"/>
  <x:c r="R8613" i="25"/>
  <x:c r="A8614" i="25"/>
  <x:c r="B8614" i="25"/>
  <x:c r="C8614" i="25"/>
  <x:c r="D8614" i="25"/>
  <x:c r="E8614" i="25"/>
  <x:c r="F8614" i="25"/>
  <x:c r="G8614" i="25"/>
  <x:c r="H8614" i="25"/>
  <x:c r="I8614" i="25"/>
  <x:c r="J8614" i="25"/>
  <x:c r="K8614" i="25"/>
  <x:c r="L8614" i="25"/>
  <x:c r="M8614" i="25"/>
  <x:c r="N8614" i="25"/>
  <x:c r="P8614" i="25"/>
  <x:c r="Q8614" i="25"/>
  <x:c r="R8614" i="25"/>
  <x:c r="A8615" i="25"/>
  <x:c r="B8615" i="25"/>
  <x:c r="C8615" i="25"/>
  <x:c r="D8615" i="25"/>
  <x:c r="E8615" i="25"/>
  <x:c r="F8615" i="25"/>
  <x:c r="G8615" i="25"/>
  <x:c r="H8615" i="25"/>
  <x:c r="I8615" i="25"/>
  <x:c r="J8615" i="25"/>
  <x:c r="K8615" i="25"/>
  <x:c r="L8615" i="25"/>
  <x:c r="M8615" i="25"/>
  <x:c r="N8615" i="25"/>
  <x:c r="P8615" i="25"/>
  <x:c r="Q8615" i="25"/>
  <x:c r="R8615" i="25"/>
  <x:c r="A8616" i="25"/>
  <x:c r="B8616" i="25"/>
  <x:c r="C8616" i="25"/>
  <x:c r="D8616" i="25"/>
  <x:c r="E8616" i="25"/>
  <x:c r="F8616" i="25"/>
  <x:c r="G8616" i="25"/>
  <x:c r="H8616" i="25"/>
  <x:c r="I8616" i="25"/>
  <x:c r="J8616" i="25"/>
  <x:c r="K8616" i="25"/>
  <x:c r="L8616" i="25"/>
  <x:c r="M8616" i="25"/>
  <x:c r="N8616" i="25"/>
  <x:c r="P8616" i="25"/>
  <x:c r="Q8616" i="25"/>
  <x:c r="R8616" i="25"/>
  <x:c r="A8617" i="25"/>
  <x:c r="B8617" i="25"/>
  <x:c r="C8617" i="25"/>
  <x:c r="D8617" i="25"/>
  <x:c r="E8617" i="25"/>
  <x:c r="F8617" i="25"/>
  <x:c r="G8617" i="25"/>
  <x:c r="H8617" i="25"/>
  <x:c r="I8617" i="25"/>
  <x:c r="J8617" i="25"/>
  <x:c r="K8617" i="25"/>
  <x:c r="L8617" i="25"/>
  <x:c r="M8617" i="25"/>
  <x:c r="N8617" i="25"/>
  <x:c r="P8617" i="25"/>
  <x:c r="Q8617" i="25"/>
  <x:c r="R8617" i="25"/>
  <x:c r="A8618" i="25"/>
  <x:c r="B8618" i="25"/>
  <x:c r="C8618" i="25"/>
  <x:c r="D8618" i="25"/>
  <x:c r="E8618" i="25"/>
  <x:c r="F8618" i="25"/>
  <x:c r="G8618" i="25"/>
  <x:c r="H8618" i="25"/>
  <x:c r="I8618" i="25"/>
  <x:c r="J8618" i="25"/>
  <x:c r="K8618" i="25"/>
  <x:c r="L8618" i="25"/>
  <x:c r="M8618" i="25"/>
  <x:c r="N8618" i="25"/>
  <x:c r="P8618" i="25"/>
  <x:c r="Q8618" i="25"/>
  <x:c r="R8618" i="25"/>
  <x:c r="A8619" i="25"/>
  <x:c r="B8619" i="25"/>
  <x:c r="C8619" i="25"/>
  <x:c r="D8619" i="25"/>
  <x:c r="E8619" i="25"/>
  <x:c r="F8619" i="25"/>
  <x:c r="G8619" i="25"/>
  <x:c r="H8619" i="25"/>
  <x:c r="I8619" i="25"/>
  <x:c r="J8619" i="25"/>
  <x:c r="K8619" i="25"/>
  <x:c r="L8619" i="25"/>
  <x:c r="M8619" i="25"/>
  <x:c r="N8619" i="25"/>
  <x:c r="P8619" i="25"/>
  <x:c r="Q8619" i="25"/>
  <x:c r="R8619" i="25"/>
  <x:c r="A8620" i="25"/>
  <x:c r="B8620" i="25"/>
  <x:c r="C8620" i="25"/>
  <x:c r="D8620" i="25"/>
  <x:c r="E8620" i="25"/>
  <x:c r="F8620" i="25"/>
  <x:c r="G8620" i="25"/>
  <x:c r="H8620" i="25"/>
  <x:c r="I8620" i="25"/>
  <x:c r="J8620" i="25"/>
  <x:c r="K8620" i="25"/>
  <x:c r="L8620" i="25"/>
  <x:c r="M8620" i="25"/>
  <x:c r="N8620" i="25"/>
  <x:c r="P8620" i="25"/>
  <x:c r="Q8620" i="25"/>
  <x:c r="R8620" i="25"/>
  <x:c r="A8621" i="25"/>
  <x:c r="B8621" i="25"/>
  <x:c r="C8621" i="25"/>
  <x:c r="D8621" i="25"/>
  <x:c r="E8621" i="25"/>
  <x:c r="F8621" i="25"/>
  <x:c r="G8621" i="25"/>
  <x:c r="H8621" i="25"/>
  <x:c r="I8621" i="25"/>
  <x:c r="J8621" i="25"/>
  <x:c r="K8621" i="25"/>
  <x:c r="L8621" i="25"/>
  <x:c r="M8621" i="25"/>
  <x:c r="N8621" i="25"/>
  <x:c r="P8621" i="25"/>
  <x:c r="Q8621" i="25"/>
  <x:c r="R8621" i="25"/>
  <x:c r="A8622" i="25"/>
  <x:c r="B8622" i="25"/>
  <x:c r="C8622" i="25"/>
  <x:c r="D8622" i="25"/>
  <x:c r="E8622" i="25"/>
  <x:c r="F8622" i="25"/>
  <x:c r="G8622" i="25"/>
  <x:c r="H8622" i="25"/>
  <x:c r="I8622" i="25"/>
  <x:c r="J8622" i="25"/>
  <x:c r="K8622" i="25"/>
  <x:c r="L8622" i="25"/>
  <x:c r="M8622" i="25"/>
  <x:c r="N8622" i="25"/>
  <x:c r="P8622" i="25"/>
  <x:c r="Q8622" i="25"/>
  <x:c r="R8622" i="25"/>
  <x:c r="A8623" i="25"/>
  <x:c r="B8623" i="25"/>
  <x:c r="C8623" i="25"/>
  <x:c r="D8623" i="25"/>
  <x:c r="E8623" i="25"/>
  <x:c r="F8623" i="25"/>
  <x:c r="G8623" i="25"/>
  <x:c r="H8623" i="25"/>
  <x:c r="I8623" i="25"/>
  <x:c r="J8623" i="25"/>
  <x:c r="K8623" i="25"/>
  <x:c r="L8623" i="25"/>
  <x:c r="M8623" i="25"/>
  <x:c r="N8623" i="25"/>
  <x:c r="P8623" i="25"/>
  <x:c r="Q8623" i="25"/>
  <x:c r="R8623" i="25"/>
  <x:c r="A8624" i="25"/>
  <x:c r="B8624" i="25"/>
  <x:c r="C8624" i="25"/>
  <x:c r="D8624" i="25"/>
  <x:c r="E8624" i="25"/>
  <x:c r="F8624" i="25"/>
  <x:c r="G8624" i="25"/>
  <x:c r="H8624" i="25"/>
  <x:c r="I8624" i="25"/>
  <x:c r="J8624" i="25"/>
  <x:c r="K8624" i="25"/>
  <x:c r="L8624" i="25"/>
  <x:c r="M8624" i="25"/>
  <x:c r="N8624" i="25"/>
  <x:c r="P8624" i="25"/>
  <x:c r="Q8624" i="25"/>
  <x:c r="R8624" i="25"/>
  <x:c r="A8625" i="25"/>
  <x:c r="B8625" i="25"/>
  <x:c r="C8625" i="25"/>
  <x:c r="D8625" i="25"/>
  <x:c r="E8625" i="25"/>
  <x:c r="F8625" i="25"/>
  <x:c r="G8625" i="25"/>
  <x:c r="H8625" i="25"/>
  <x:c r="I8625" i="25"/>
  <x:c r="J8625" i="25"/>
  <x:c r="K8625" i="25"/>
  <x:c r="L8625" i="25"/>
  <x:c r="M8625" i="25"/>
  <x:c r="N8625" i="25"/>
  <x:c r="P8625" i="25"/>
  <x:c r="Q8625" i="25"/>
  <x:c r="R8625" i="25"/>
  <x:c r="A8626" i="25"/>
  <x:c r="B8626" i="25"/>
  <x:c r="C8626" i="25"/>
  <x:c r="D8626" i="25"/>
  <x:c r="E8626" i="25"/>
  <x:c r="F8626" i="25"/>
  <x:c r="G8626" i="25"/>
  <x:c r="H8626" i="25"/>
  <x:c r="I8626" i="25"/>
  <x:c r="J8626" i="25"/>
  <x:c r="K8626" i="25"/>
  <x:c r="L8626" i="25"/>
  <x:c r="M8626" i="25"/>
  <x:c r="N8626" i="25"/>
  <x:c r="P8626" i="25"/>
  <x:c r="Q8626" i="25"/>
  <x:c r="R8626" i="25"/>
  <x:c r="A8627" i="25"/>
  <x:c r="B8627" i="25"/>
  <x:c r="C8627" i="25"/>
  <x:c r="D8627" i="25"/>
  <x:c r="E8627" i="25"/>
  <x:c r="F8627" i="25"/>
  <x:c r="G8627" i="25"/>
  <x:c r="H8627" i="25"/>
  <x:c r="I8627" i="25"/>
  <x:c r="J8627" i="25"/>
  <x:c r="K8627" i="25"/>
  <x:c r="L8627" i="25"/>
  <x:c r="M8627" i="25"/>
  <x:c r="N8627" i="25"/>
  <x:c r="P8627" i="25"/>
  <x:c r="Q8627" i="25"/>
  <x:c r="R8627" i="25"/>
  <x:c r="A8628" i="25"/>
  <x:c r="B8628" i="25"/>
  <x:c r="C8628" i="25"/>
  <x:c r="D8628" i="25"/>
  <x:c r="E8628" i="25"/>
  <x:c r="F8628" i="25"/>
  <x:c r="G8628" i="25"/>
  <x:c r="H8628" i="25"/>
  <x:c r="I8628" i="25"/>
  <x:c r="J8628" i="25"/>
  <x:c r="K8628" i="25"/>
  <x:c r="L8628" i="25"/>
  <x:c r="M8628" i="25"/>
  <x:c r="N8628" i="25"/>
  <x:c r="P8628" i="25"/>
  <x:c r="Q8628" i="25"/>
  <x:c r="R8628" i="25"/>
  <x:c r="A8629" i="25"/>
  <x:c r="B8629" i="25"/>
  <x:c r="C8629" i="25"/>
  <x:c r="D8629" i="25"/>
  <x:c r="E8629" i="25"/>
  <x:c r="F8629" i="25"/>
  <x:c r="G8629" i="25"/>
  <x:c r="H8629" i="25"/>
  <x:c r="I8629" i="25"/>
  <x:c r="J8629" i="25"/>
  <x:c r="K8629" i="25"/>
  <x:c r="L8629" i="25"/>
  <x:c r="M8629" i="25"/>
  <x:c r="N8629" i="25"/>
  <x:c r="P8629" i="25"/>
  <x:c r="Q8629" i="25"/>
  <x:c r="R8629" i="25"/>
  <x:c r="A8630" i="25"/>
  <x:c r="B8630" i="25"/>
  <x:c r="C8630" i="25"/>
  <x:c r="D8630" i="25"/>
  <x:c r="E8630" i="25"/>
  <x:c r="F8630" i="25"/>
  <x:c r="G8630" i="25"/>
  <x:c r="H8630" i="25"/>
  <x:c r="I8630" i="25"/>
  <x:c r="J8630" i="25"/>
  <x:c r="K8630" i="25"/>
  <x:c r="L8630" i="25"/>
  <x:c r="M8630" i="25"/>
  <x:c r="N8630" i="25"/>
  <x:c r="P8630" i="25"/>
  <x:c r="Q8630" i="25"/>
  <x:c r="R8630" i="25"/>
  <x:c r="A8631" i="25"/>
  <x:c r="B8631" i="25"/>
  <x:c r="C8631" i="25"/>
  <x:c r="D8631" i="25"/>
  <x:c r="E8631" i="25"/>
  <x:c r="F8631" i="25"/>
  <x:c r="G8631" i="25"/>
  <x:c r="H8631" i="25"/>
  <x:c r="I8631" i="25"/>
  <x:c r="J8631" i="25"/>
  <x:c r="K8631" i="25"/>
  <x:c r="L8631" i="25"/>
  <x:c r="M8631" i="25"/>
  <x:c r="N8631" i="25"/>
  <x:c r="P8631" i="25"/>
  <x:c r="Q8631" i="25"/>
  <x:c r="R8631" i="25"/>
  <x:c r="A8632" i="25"/>
  <x:c r="B8632" i="25"/>
  <x:c r="C8632" i="25"/>
  <x:c r="D8632" i="25"/>
  <x:c r="E8632" i="25"/>
  <x:c r="F8632" i="25"/>
  <x:c r="G8632" i="25"/>
  <x:c r="H8632" i="25"/>
  <x:c r="I8632" i="25"/>
  <x:c r="J8632" i="25"/>
  <x:c r="K8632" i="25"/>
  <x:c r="L8632" i="25"/>
  <x:c r="M8632" i="25"/>
  <x:c r="N8632" i="25"/>
  <x:c r="P8632" i="25"/>
  <x:c r="Q8632" i="25"/>
  <x:c r="R8632" i="25"/>
  <x:c r="A8633" i="25"/>
  <x:c r="B8633" i="25"/>
  <x:c r="C8633" i="25"/>
  <x:c r="D8633" i="25"/>
  <x:c r="E8633" i="25"/>
  <x:c r="F8633" i="25"/>
  <x:c r="G8633" i="25"/>
  <x:c r="H8633" i="25"/>
  <x:c r="I8633" i="25"/>
  <x:c r="J8633" i="25"/>
  <x:c r="K8633" i="25"/>
  <x:c r="L8633" i="25"/>
  <x:c r="M8633" i="25"/>
  <x:c r="N8633" i="25"/>
  <x:c r="P8633" i="25"/>
  <x:c r="Q8633" i="25"/>
  <x:c r="R8633" i="25"/>
  <x:c r="A8634" i="25"/>
  <x:c r="B8634" i="25"/>
  <x:c r="C8634" i="25"/>
  <x:c r="D8634" i="25"/>
  <x:c r="E8634" i="25"/>
  <x:c r="F8634" i="25"/>
  <x:c r="G8634" i="25"/>
  <x:c r="H8634" i="25"/>
  <x:c r="I8634" i="25"/>
  <x:c r="J8634" i="25"/>
  <x:c r="K8634" i="25"/>
  <x:c r="L8634" i="25"/>
  <x:c r="M8634" i="25"/>
  <x:c r="N8634" i="25"/>
  <x:c r="P8634" i="25"/>
  <x:c r="Q8634" i="25"/>
  <x:c r="R8634" i="25"/>
  <x:c r="A8635" i="25"/>
  <x:c r="B8635" i="25"/>
  <x:c r="C8635" i="25"/>
  <x:c r="D8635" i="25"/>
  <x:c r="E8635" i="25"/>
  <x:c r="F8635" i="25"/>
  <x:c r="G8635" i="25"/>
  <x:c r="H8635" i="25"/>
  <x:c r="I8635" i="25"/>
  <x:c r="J8635" i="25"/>
  <x:c r="K8635" i="25"/>
  <x:c r="L8635" i="25"/>
  <x:c r="M8635" i="25"/>
  <x:c r="N8635" i="25"/>
  <x:c r="P8635" i="25"/>
  <x:c r="Q8635" i="25"/>
  <x:c r="R8635" i="25"/>
  <x:c r="A8636" i="25"/>
  <x:c r="B8636" i="25"/>
  <x:c r="C8636" i="25"/>
  <x:c r="D8636" i="25"/>
  <x:c r="E8636" i="25"/>
  <x:c r="F8636" i="25"/>
  <x:c r="G8636" i="25"/>
  <x:c r="H8636" i="25"/>
  <x:c r="I8636" i="25"/>
  <x:c r="J8636" i="25"/>
  <x:c r="K8636" i="25"/>
  <x:c r="L8636" i="25"/>
  <x:c r="M8636" i="25"/>
  <x:c r="N8636" i="25"/>
  <x:c r="P8636" i="25"/>
  <x:c r="Q8636" i="25"/>
  <x:c r="R8636" i="25"/>
  <x:c r="A8637" i="25"/>
  <x:c r="B8637" i="25"/>
  <x:c r="C8637" i="25"/>
  <x:c r="D8637" i="25"/>
  <x:c r="E8637" i="25"/>
  <x:c r="F8637" i="25"/>
  <x:c r="G8637" i="25"/>
  <x:c r="H8637" i="25"/>
  <x:c r="I8637" i="25"/>
  <x:c r="J8637" i="25"/>
  <x:c r="K8637" i="25"/>
  <x:c r="L8637" i="25"/>
  <x:c r="M8637" i="25"/>
  <x:c r="N8637" i="25"/>
  <x:c r="P8637" i="25"/>
  <x:c r="Q8637" i="25"/>
  <x:c r="R8637" i="25"/>
  <x:c r="A8638" i="25"/>
  <x:c r="B8638" i="25"/>
  <x:c r="C8638" i="25"/>
  <x:c r="D8638" i="25"/>
  <x:c r="E8638" i="25"/>
  <x:c r="F8638" i="25"/>
  <x:c r="G8638" i="25"/>
  <x:c r="H8638" i="25"/>
  <x:c r="I8638" i="25"/>
  <x:c r="J8638" i="25"/>
  <x:c r="K8638" i="25"/>
  <x:c r="L8638" i="25"/>
  <x:c r="M8638" i="25"/>
  <x:c r="N8638" i="25"/>
  <x:c r="P8638" i="25"/>
  <x:c r="Q8638" i="25"/>
  <x:c r="R8638" i="25"/>
  <x:c r="A8639" i="25"/>
  <x:c r="B8639" i="25"/>
  <x:c r="C8639" i="25"/>
  <x:c r="D8639" i="25"/>
  <x:c r="E8639" i="25"/>
  <x:c r="F8639" i="25"/>
  <x:c r="G8639" i="25"/>
  <x:c r="H8639" i="25"/>
  <x:c r="I8639" i="25"/>
  <x:c r="J8639" i="25"/>
  <x:c r="K8639" i="25"/>
  <x:c r="L8639" i="25"/>
  <x:c r="M8639" i="25"/>
  <x:c r="N8639" i="25"/>
  <x:c r="P8639" i="25"/>
  <x:c r="Q8639" i="25"/>
  <x:c r="R8639" i="25"/>
  <x:c r="A8640" i="25"/>
  <x:c r="B8640" i="25"/>
  <x:c r="C8640" i="25"/>
  <x:c r="D8640" i="25"/>
  <x:c r="E8640" i="25"/>
  <x:c r="F8640" i="25"/>
  <x:c r="G8640" i="25"/>
  <x:c r="H8640" i="25"/>
  <x:c r="I8640" i="25"/>
  <x:c r="J8640" i="25"/>
  <x:c r="K8640" i="25"/>
  <x:c r="L8640" i="25"/>
  <x:c r="M8640" i="25"/>
  <x:c r="N8640" i="25"/>
  <x:c r="P8640" i="25"/>
  <x:c r="Q8640" i="25"/>
  <x:c r="R8640" i="25"/>
  <x:c r="A8641" i="25"/>
  <x:c r="B8641" i="25"/>
  <x:c r="C8641" i="25"/>
  <x:c r="D8641" i="25"/>
  <x:c r="E8641" i="25"/>
  <x:c r="F8641" i="25"/>
  <x:c r="G8641" i="25"/>
  <x:c r="H8641" i="25"/>
  <x:c r="I8641" i="25"/>
  <x:c r="J8641" i="25"/>
  <x:c r="K8641" i="25"/>
  <x:c r="L8641" i="25"/>
  <x:c r="M8641" i="25"/>
  <x:c r="N8641" i="25"/>
  <x:c r="P8641" i="25"/>
  <x:c r="Q8641" i="25"/>
  <x:c r="R8641" i="25"/>
  <x:c r="A8642" i="25"/>
  <x:c r="B8642" i="25"/>
  <x:c r="C8642" i="25"/>
  <x:c r="D8642" i="25"/>
  <x:c r="E8642" i="25"/>
  <x:c r="F8642" i="25"/>
  <x:c r="G8642" i="25"/>
  <x:c r="H8642" i="25"/>
  <x:c r="I8642" i="25"/>
  <x:c r="J8642" i="25"/>
  <x:c r="K8642" i="25"/>
  <x:c r="L8642" i="25"/>
  <x:c r="M8642" i="25"/>
  <x:c r="N8642" i="25"/>
  <x:c r="P8642" i="25"/>
  <x:c r="Q8642" i="25"/>
  <x:c r="R8642" i="25"/>
  <x:c r="A8643" i="25"/>
  <x:c r="B8643" i="25"/>
  <x:c r="C8643" i="25"/>
  <x:c r="D8643" i="25"/>
  <x:c r="E8643" i="25"/>
  <x:c r="F8643" i="25"/>
  <x:c r="G8643" i="25"/>
  <x:c r="H8643" i="25"/>
  <x:c r="I8643" i="25"/>
  <x:c r="J8643" i="25"/>
  <x:c r="K8643" i="25"/>
  <x:c r="L8643" i="25"/>
  <x:c r="M8643" i="25"/>
  <x:c r="N8643" i="25"/>
  <x:c r="P8643" i="25"/>
  <x:c r="Q8643" i="25"/>
  <x:c r="R8643" i="25"/>
  <x:c r="A8644" i="25"/>
  <x:c r="B8644" i="25"/>
  <x:c r="C8644" i="25"/>
  <x:c r="D8644" i="25"/>
  <x:c r="E8644" i="25"/>
  <x:c r="F8644" i="25"/>
  <x:c r="G8644" i="25"/>
  <x:c r="H8644" i="25"/>
  <x:c r="I8644" i="25"/>
  <x:c r="J8644" i="25"/>
  <x:c r="K8644" i="25"/>
  <x:c r="L8644" i="25"/>
  <x:c r="M8644" i="25"/>
  <x:c r="N8644" i="25"/>
  <x:c r="P8644" i="25"/>
  <x:c r="Q8644" i="25"/>
  <x:c r="R8644" i="25"/>
  <x:c r="A8645" i="25"/>
  <x:c r="B8645" i="25"/>
  <x:c r="C8645" i="25"/>
  <x:c r="D8645" i="25"/>
  <x:c r="E8645" i="25"/>
  <x:c r="F8645" i="25"/>
  <x:c r="G8645" i="25"/>
  <x:c r="H8645" i="25"/>
  <x:c r="I8645" i="25"/>
  <x:c r="J8645" i="25"/>
  <x:c r="K8645" i="25"/>
  <x:c r="L8645" i="25"/>
  <x:c r="M8645" i="25"/>
  <x:c r="N8645" i="25"/>
  <x:c r="P8645" i="25"/>
  <x:c r="Q8645" i="25"/>
  <x:c r="R8645" i="25"/>
  <x:c r="A8646" i="25"/>
  <x:c r="B8646" i="25"/>
  <x:c r="C8646" i="25"/>
  <x:c r="D8646" i="25"/>
  <x:c r="E8646" i="25"/>
  <x:c r="F8646" i="25"/>
  <x:c r="G8646" i="25"/>
  <x:c r="H8646" i="25"/>
  <x:c r="I8646" i="25"/>
  <x:c r="J8646" i="25"/>
  <x:c r="K8646" i="25"/>
  <x:c r="L8646" i="25"/>
  <x:c r="M8646" i="25"/>
  <x:c r="N8646" i="25"/>
  <x:c r="P8646" i="25"/>
  <x:c r="Q8646" i="25"/>
  <x:c r="R8646" i="25"/>
  <x:c r="A8647" i="25"/>
  <x:c r="B8647" i="25"/>
  <x:c r="C8647" i="25"/>
  <x:c r="D8647" i="25"/>
  <x:c r="E8647" i="25"/>
  <x:c r="F8647" i="25"/>
  <x:c r="G8647" i="25"/>
  <x:c r="H8647" i="25"/>
  <x:c r="I8647" i="25"/>
  <x:c r="J8647" i="25"/>
  <x:c r="K8647" i="25"/>
  <x:c r="L8647" i="25"/>
  <x:c r="M8647" i="25"/>
  <x:c r="N8647" i="25"/>
  <x:c r="P8647" i="25"/>
  <x:c r="Q8647" i="25"/>
  <x:c r="R8647" i="25"/>
  <x:c r="A8648" i="25"/>
  <x:c r="B8648" i="25"/>
  <x:c r="C8648" i="25"/>
  <x:c r="D8648" i="25"/>
  <x:c r="E8648" i="25"/>
  <x:c r="F8648" i="25"/>
  <x:c r="G8648" i="25"/>
  <x:c r="H8648" i="25"/>
  <x:c r="I8648" i="25"/>
  <x:c r="J8648" i="25"/>
  <x:c r="K8648" i="25"/>
  <x:c r="L8648" i="25"/>
  <x:c r="M8648" i="25"/>
  <x:c r="N8648" i="25"/>
  <x:c r="P8648" i="25"/>
  <x:c r="Q8648" i="25"/>
  <x:c r="R8648" i="25"/>
  <x:c r="A8649" i="25"/>
  <x:c r="B8649" i="25"/>
  <x:c r="C8649" i="25"/>
  <x:c r="D8649" i="25"/>
  <x:c r="E8649" i="25"/>
  <x:c r="F8649" i="25"/>
  <x:c r="G8649" i="25"/>
  <x:c r="H8649" i="25"/>
  <x:c r="I8649" i="25"/>
  <x:c r="J8649" i="25"/>
  <x:c r="K8649" i="25"/>
  <x:c r="L8649" i="25"/>
  <x:c r="M8649" i="25"/>
  <x:c r="N8649" i="25"/>
  <x:c r="P8649" i="25"/>
  <x:c r="Q8649" i="25"/>
  <x:c r="R8649" i="25"/>
  <x:c r="A8650" i="25"/>
  <x:c r="B8650" i="25"/>
  <x:c r="C8650" i="25"/>
  <x:c r="D8650" i="25"/>
  <x:c r="E8650" i="25"/>
  <x:c r="F8650" i="25"/>
  <x:c r="G8650" i="25"/>
  <x:c r="H8650" i="25"/>
  <x:c r="I8650" i="25"/>
  <x:c r="J8650" i="25"/>
  <x:c r="K8650" i="25"/>
  <x:c r="L8650" i="25"/>
  <x:c r="M8650" i="25"/>
  <x:c r="N8650" i="25"/>
  <x:c r="P8650" i="25"/>
  <x:c r="Q8650" i="25"/>
  <x:c r="R8650" i="25"/>
  <x:c r="A8651" i="25"/>
  <x:c r="B8651" i="25"/>
  <x:c r="C8651" i="25"/>
  <x:c r="D8651" i="25"/>
  <x:c r="E8651" i="25"/>
  <x:c r="F8651" i="25"/>
  <x:c r="G8651" i="25"/>
  <x:c r="H8651" i="25"/>
  <x:c r="I8651" i="25"/>
  <x:c r="J8651" i="25"/>
  <x:c r="K8651" i="25"/>
  <x:c r="L8651" i="25"/>
  <x:c r="M8651" i="25"/>
  <x:c r="N8651" i="25"/>
  <x:c r="P8651" i="25"/>
  <x:c r="Q8651" i="25"/>
  <x:c r="R8651" i="25"/>
  <x:c r="A8652" i="25"/>
  <x:c r="B8652" i="25"/>
  <x:c r="C8652" i="25"/>
  <x:c r="D8652" i="25"/>
  <x:c r="E8652" i="25"/>
  <x:c r="F8652" i="25"/>
  <x:c r="G8652" i="25"/>
  <x:c r="H8652" i="25"/>
  <x:c r="I8652" i="25"/>
  <x:c r="J8652" i="25"/>
  <x:c r="K8652" i="25"/>
  <x:c r="L8652" i="25"/>
  <x:c r="M8652" i="25"/>
  <x:c r="N8652" i="25"/>
  <x:c r="P8652" i="25"/>
  <x:c r="Q8652" i="25"/>
  <x:c r="R8652" i="25"/>
  <x:c r="A8653" i="25"/>
  <x:c r="B8653" i="25"/>
  <x:c r="C8653" i="25"/>
  <x:c r="D8653" i="25"/>
  <x:c r="E8653" i="25"/>
  <x:c r="F8653" i="25"/>
  <x:c r="G8653" i="25"/>
  <x:c r="H8653" i="25"/>
  <x:c r="I8653" i="25"/>
  <x:c r="J8653" i="25"/>
  <x:c r="K8653" i="25"/>
  <x:c r="L8653" i="25"/>
  <x:c r="M8653" i="25"/>
  <x:c r="N8653" i="25"/>
  <x:c r="P8653" i="25"/>
  <x:c r="Q8653" i="25"/>
  <x:c r="R8653" i="25"/>
  <x:c r="A8654" i="25"/>
  <x:c r="B8654" i="25"/>
  <x:c r="C8654" i="25"/>
  <x:c r="D8654" i="25"/>
  <x:c r="E8654" i="25"/>
  <x:c r="F8654" i="25"/>
  <x:c r="G8654" i="25"/>
  <x:c r="H8654" i="25"/>
  <x:c r="I8654" i="25"/>
  <x:c r="J8654" i="25"/>
  <x:c r="K8654" i="25"/>
  <x:c r="L8654" i="25"/>
  <x:c r="M8654" i="25"/>
  <x:c r="N8654" i="25"/>
  <x:c r="P8654" i="25"/>
  <x:c r="Q8654" i="25"/>
  <x:c r="R8654" i="25"/>
  <x:c r="A8655" i="25"/>
  <x:c r="B8655" i="25"/>
  <x:c r="C8655" i="25"/>
  <x:c r="D8655" i="25"/>
  <x:c r="E8655" i="25"/>
  <x:c r="F8655" i="25"/>
  <x:c r="G8655" i="25"/>
  <x:c r="H8655" i="25"/>
  <x:c r="I8655" i="25"/>
  <x:c r="J8655" i="25"/>
  <x:c r="K8655" i="25"/>
  <x:c r="L8655" i="25"/>
  <x:c r="M8655" i="25"/>
  <x:c r="N8655" i="25"/>
  <x:c r="P8655" i="25"/>
  <x:c r="Q8655" i="25"/>
  <x:c r="R8655" i="25"/>
  <x:c r="A8656" i="25"/>
  <x:c r="B8656" i="25"/>
  <x:c r="C8656" i="25"/>
  <x:c r="D8656" i="25"/>
  <x:c r="E8656" i="25"/>
  <x:c r="F8656" i="25"/>
  <x:c r="G8656" i="25"/>
  <x:c r="H8656" i="25"/>
  <x:c r="I8656" i="25"/>
  <x:c r="J8656" i="25"/>
  <x:c r="K8656" i="25"/>
  <x:c r="L8656" i="25"/>
  <x:c r="M8656" i="25"/>
  <x:c r="N8656" i="25"/>
  <x:c r="P8656" i="25"/>
  <x:c r="Q8656" i="25"/>
  <x:c r="R8656" i="25"/>
  <x:c r="A8657" i="25"/>
  <x:c r="B8657" i="25"/>
  <x:c r="C8657" i="25"/>
  <x:c r="D8657" i="25"/>
  <x:c r="E8657" i="25"/>
  <x:c r="F8657" i="25"/>
  <x:c r="G8657" i="25"/>
  <x:c r="H8657" i="25"/>
  <x:c r="I8657" i="25"/>
  <x:c r="J8657" i="25"/>
  <x:c r="K8657" i="25"/>
  <x:c r="L8657" i="25"/>
  <x:c r="M8657" i="25"/>
  <x:c r="N8657" i="25"/>
  <x:c r="P8657" i="25"/>
  <x:c r="Q8657" i="25"/>
  <x:c r="R8657" i="25"/>
  <x:c r="A8658" i="25"/>
  <x:c r="B8658" i="25"/>
  <x:c r="C8658" i="25"/>
  <x:c r="D8658" i="25"/>
  <x:c r="E8658" i="25"/>
  <x:c r="F8658" i="25"/>
  <x:c r="G8658" i="25"/>
  <x:c r="H8658" i="25"/>
  <x:c r="I8658" i="25"/>
  <x:c r="J8658" i="25"/>
  <x:c r="K8658" i="25"/>
  <x:c r="L8658" i="25"/>
  <x:c r="M8658" i="25"/>
  <x:c r="N8658" i="25"/>
  <x:c r="P8658" i="25"/>
  <x:c r="Q8658" i="25"/>
  <x:c r="R8658" i="25"/>
  <x:c r="A8659" i="25"/>
  <x:c r="B8659" i="25"/>
  <x:c r="C8659" i="25"/>
  <x:c r="D8659" i="25"/>
  <x:c r="E8659" i="25"/>
  <x:c r="F8659" i="25"/>
  <x:c r="G8659" i="25"/>
  <x:c r="H8659" i="25"/>
  <x:c r="I8659" i="25"/>
  <x:c r="J8659" i="25"/>
  <x:c r="K8659" i="25"/>
  <x:c r="L8659" i="25"/>
  <x:c r="M8659" i="25"/>
  <x:c r="N8659" i="25"/>
  <x:c r="P8659" i="25"/>
  <x:c r="Q8659" i="25"/>
  <x:c r="R8659" i="25"/>
  <x:c r="A8660" i="25"/>
  <x:c r="B8660" i="25"/>
  <x:c r="C8660" i="25"/>
  <x:c r="D8660" i="25"/>
  <x:c r="E8660" i="25"/>
  <x:c r="F8660" i="25"/>
  <x:c r="G8660" i="25"/>
  <x:c r="H8660" i="25"/>
  <x:c r="I8660" i="25"/>
  <x:c r="J8660" i="25"/>
  <x:c r="K8660" i="25"/>
  <x:c r="L8660" i="25"/>
  <x:c r="M8660" i="25"/>
  <x:c r="N8660" i="25"/>
  <x:c r="P8660" i="25"/>
  <x:c r="Q8660" i="25"/>
  <x:c r="R8660" i="25"/>
  <x:c r="A8661" i="25"/>
  <x:c r="B8661" i="25"/>
  <x:c r="C8661" i="25"/>
  <x:c r="D8661" i="25"/>
  <x:c r="E8661" i="25"/>
  <x:c r="F8661" i="25"/>
  <x:c r="G8661" i="25"/>
  <x:c r="H8661" i="25"/>
  <x:c r="I8661" i="25"/>
  <x:c r="J8661" i="25"/>
  <x:c r="K8661" i="25"/>
  <x:c r="L8661" i="25"/>
  <x:c r="M8661" i="25"/>
  <x:c r="N8661" i="25"/>
  <x:c r="P8661" i="25"/>
  <x:c r="Q8661" i="25"/>
  <x:c r="R8661" i="25"/>
  <x:c r="A8662" i="25"/>
  <x:c r="B8662" i="25"/>
  <x:c r="C8662" i="25"/>
  <x:c r="D8662" i="25"/>
  <x:c r="E8662" i="25"/>
  <x:c r="F8662" i="25"/>
  <x:c r="G8662" i="25"/>
  <x:c r="H8662" i="25"/>
  <x:c r="I8662" i="25"/>
  <x:c r="J8662" i="25"/>
  <x:c r="K8662" i="25"/>
  <x:c r="L8662" i="25"/>
  <x:c r="M8662" i="25"/>
  <x:c r="N8662" i="25"/>
  <x:c r="P8662" i="25"/>
  <x:c r="Q8662" i="25"/>
  <x:c r="R8662" i="25"/>
  <x:c r="A8663" i="25"/>
  <x:c r="B8663" i="25"/>
  <x:c r="C8663" i="25"/>
  <x:c r="D8663" i="25"/>
  <x:c r="E8663" i="25"/>
  <x:c r="F8663" i="25"/>
  <x:c r="G8663" i="25"/>
  <x:c r="H8663" i="25"/>
  <x:c r="I8663" i="25"/>
  <x:c r="J8663" i="25"/>
  <x:c r="K8663" i="25"/>
  <x:c r="L8663" i="25"/>
  <x:c r="M8663" i="25"/>
  <x:c r="N8663" i="25"/>
  <x:c r="P8663" i="25"/>
  <x:c r="Q8663" i="25"/>
  <x:c r="R8663" i="25"/>
  <x:c r="A8664" i="25"/>
  <x:c r="B8664" i="25"/>
  <x:c r="C8664" i="25"/>
  <x:c r="D8664" i="25"/>
  <x:c r="E8664" i="25"/>
  <x:c r="F8664" i="25"/>
  <x:c r="G8664" i="25"/>
  <x:c r="H8664" i="25"/>
  <x:c r="I8664" i="25"/>
  <x:c r="J8664" i="25"/>
  <x:c r="K8664" i="25"/>
  <x:c r="L8664" i="25"/>
  <x:c r="M8664" i="25"/>
  <x:c r="N8664" i="25"/>
  <x:c r="P8664" i="25"/>
  <x:c r="Q8664" i="25"/>
  <x:c r="R8664" i="25"/>
  <x:c r="A8665" i="25"/>
  <x:c r="B8665" i="25"/>
  <x:c r="C8665" i="25"/>
  <x:c r="D8665" i="25"/>
  <x:c r="E8665" i="25"/>
  <x:c r="F8665" i="25"/>
  <x:c r="G8665" i="25"/>
  <x:c r="H8665" i="25"/>
  <x:c r="I8665" i="25"/>
  <x:c r="J8665" i="25"/>
  <x:c r="K8665" i="25"/>
  <x:c r="L8665" i="25"/>
  <x:c r="M8665" i="25"/>
  <x:c r="N8665" i="25"/>
  <x:c r="P8665" i="25"/>
  <x:c r="Q8665" i="25"/>
  <x:c r="R8665" i="25"/>
  <x:c r="A8666" i="25"/>
  <x:c r="B8666" i="25"/>
  <x:c r="C8666" i="25"/>
  <x:c r="D8666" i="25"/>
  <x:c r="E8666" i="25"/>
  <x:c r="F8666" i="25"/>
  <x:c r="G8666" i="25"/>
  <x:c r="H8666" i="25"/>
  <x:c r="I8666" i="25"/>
  <x:c r="J8666" i="25"/>
  <x:c r="K8666" i="25"/>
  <x:c r="L8666" i="25"/>
  <x:c r="M8666" i="25"/>
  <x:c r="N8666" i="25"/>
  <x:c r="P8666" i="25"/>
  <x:c r="Q8666" i="25"/>
  <x:c r="R8666" i="25"/>
  <x:c r="A8667" i="25"/>
  <x:c r="B8667" i="25"/>
  <x:c r="C8667" i="25"/>
  <x:c r="D8667" i="25"/>
  <x:c r="E8667" i="25"/>
  <x:c r="F8667" i="25"/>
  <x:c r="G8667" i="25"/>
  <x:c r="H8667" i="25"/>
  <x:c r="I8667" i="25"/>
  <x:c r="J8667" i="25"/>
  <x:c r="K8667" i="25"/>
  <x:c r="L8667" i="25"/>
  <x:c r="M8667" i="25"/>
  <x:c r="N8667" i="25"/>
  <x:c r="P8667" i="25"/>
  <x:c r="Q8667" i="25"/>
  <x:c r="R8667" i="25"/>
  <x:c r="A8668" i="25"/>
  <x:c r="B8668" i="25"/>
  <x:c r="C8668" i="25"/>
  <x:c r="D8668" i="25"/>
  <x:c r="E8668" i="25"/>
  <x:c r="F8668" i="25"/>
  <x:c r="G8668" i="25"/>
  <x:c r="H8668" i="25"/>
  <x:c r="I8668" i="25"/>
  <x:c r="J8668" i="25"/>
  <x:c r="K8668" i="25"/>
  <x:c r="L8668" i="25"/>
  <x:c r="M8668" i="25"/>
  <x:c r="N8668" i="25"/>
  <x:c r="P8668" i="25"/>
  <x:c r="Q8668" i="25"/>
  <x:c r="R8668" i="25"/>
  <x:c r="A8669" i="25"/>
  <x:c r="B8669" i="25"/>
  <x:c r="C8669" i="25"/>
  <x:c r="D8669" i="25"/>
  <x:c r="E8669" i="25"/>
  <x:c r="F8669" i="25"/>
  <x:c r="G8669" i="25"/>
  <x:c r="H8669" i="25"/>
  <x:c r="I8669" i="25"/>
  <x:c r="J8669" i="25"/>
  <x:c r="K8669" i="25"/>
  <x:c r="L8669" i="25"/>
  <x:c r="M8669" i="25"/>
  <x:c r="N8669" i="25"/>
  <x:c r="P8669" i="25"/>
  <x:c r="Q8669" i="25"/>
  <x:c r="R8669" i="25"/>
  <x:c r="A8670" i="25"/>
  <x:c r="B8670" i="25"/>
  <x:c r="C8670" i="25"/>
  <x:c r="D8670" i="25"/>
  <x:c r="E8670" i="25"/>
  <x:c r="F8670" i="25"/>
  <x:c r="G8670" i="25"/>
  <x:c r="H8670" i="25"/>
  <x:c r="I8670" i="25"/>
  <x:c r="J8670" i="25"/>
  <x:c r="K8670" i="25"/>
  <x:c r="L8670" i="25"/>
  <x:c r="M8670" i="25"/>
  <x:c r="N8670" i="25"/>
  <x:c r="P8670" i="25"/>
  <x:c r="Q8670" i="25"/>
  <x:c r="R8670" i="25"/>
  <x:c r="A8671" i="25"/>
  <x:c r="B8671" i="25"/>
  <x:c r="C8671" i="25"/>
  <x:c r="D8671" i="25"/>
  <x:c r="E8671" i="25"/>
  <x:c r="F8671" i="25"/>
  <x:c r="G8671" i="25"/>
  <x:c r="H8671" i="25"/>
  <x:c r="I8671" i="25"/>
  <x:c r="J8671" i="25"/>
  <x:c r="K8671" i="25"/>
  <x:c r="L8671" i="25"/>
  <x:c r="M8671" i="25"/>
  <x:c r="N8671" i="25"/>
  <x:c r="P8671" i="25"/>
  <x:c r="Q8671" i="25"/>
  <x:c r="R8671" i="25"/>
  <x:c r="A8672" i="25"/>
  <x:c r="B8672" i="25"/>
  <x:c r="C8672" i="25"/>
  <x:c r="D8672" i="25"/>
  <x:c r="E8672" i="25"/>
  <x:c r="F8672" i="25"/>
  <x:c r="G8672" i="25"/>
  <x:c r="H8672" i="25"/>
  <x:c r="I8672" i="25"/>
  <x:c r="J8672" i="25"/>
  <x:c r="K8672" i="25"/>
  <x:c r="L8672" i="25"/>
  <x:c r="M8672" i="25"/>
  <x:c r="N8672" i="25"/>
  <x:c r="P8672" i="25"/>
  <x:c r="Q8672" i="25"/>
  <x:c r="R8672" i="25"/>
  <x:c r="A8673" i="25"/>
  <x:c r="B8673" i="25"/>
  <x:c r="C8673" i="25"/>
  <x:c r="D8673" i="25"/>
  <x:c r="E8673" i="25"/>
  <x:c r="F8673" i="25"/>
  <x:c r="G8673" i="25"/>
  <x:c r="H8673" i="25"/>
  <x:c r="I8673" i="25"/>
  <x:c r="J8673" i="25"/>
  <x:c r="K8673" i="25"/>
  <x:c r="L8673" i="25"/>
  <x:c r="M8673" i="25"/>
  <x:c r="N8673" i="25"/>
  <x:c r="P8673" i="25"/>
  <x:c r="Q8673" i="25"/>
  <x:c r="R8673" i="25"/>
  <x:c r="A8674" i="25"/>
  <x:c r="B8674" i="25"/>
  <x:c r="C8674" i="25"/>
  <x:c r="D8674" i="25"/>
  <x:c r="E8674" i="25"/>
  <x:c r="F8674" i="25"/>
  <x:c r="G8674" i="25"/>
  <x:c r="H8674" i="25"/>
  <x:c r="I8674" i="25"/>
  <x:c r="J8674" i="25"/>
  <x:c r="K8674" i="25"/>
  <x:c r="L8674" i="25"/>
  <x:c r="M8674" i="25"/>
  <x:c r="N8674" i="25"/>
  <x:c r="P8674" i="25"/>
  <x:c r="Q8674" i="25"/>
  <x:c r="R8674" i="25"/>
  <x:c r="A8675" i="25"/>
  <x:c r="B8675" i="25"/>
  <x:c r="C8675" i="25"/>
  <x:c r="D8675" i="25"/>
  <x:c r="E8675" i="25"/>
  <x:c r="F8675" i="25"/>
  <x:c r="G8675" i="25"/>
  <x:c r="H8675" i="25"/>
  <x:c r="I8675" i="25"/>
  <x:c r="J8675" i="25"/>
  <x:c r="K8675" i="25"/>
  <x:c r="L8675" i="25"/>
  <x:c r="M8675" i="25"/>
  <x:c r="N8675" i="25"/>
  <x:c r="P8675" i="25"/>
  <x:c r="Q8675" i="25"/>
  <x:c r="R8675" i="25"/>
  <x:c r="A8676" i="25"/>
  <x:c r="B8676" i="25"/>
  <x:c r="C8676" i="25"/>
  <x:c r="D8676" i="25"/>
  <x:c r="E8676" i="25"/>
  <x:c r="F8676" i="25"/>
  <x:c r="G8676" i="25"/>
  <x:c r="H8676" i="25"/>
  <x:c r="I8676" i="25"/>
  <x:c r="J8676" i="25"/>
  <x:c r="K8676" i="25"/>
  <x:c r="L8676" i="25"/>
  <x:c r="M8676" i="25"/>
  <x:c r="N8676" i="25"/>
  <x:c r="P8676" i="25"/>
  <x:c r="Q8676" i="25"/>
  <x:c r="R8676" i="25"/>
  <x:c r="A8677" i="25"/>
  <x:c r="B8677" i="25"/>
  <x:c r="C8677" i="25"/>
  <x:c r="D8677" i="25"/>
  <x:c r="E8677" i="25"/>
  <x:c r="F8677" i="25"/>
  <x:c r="G8677" i="25"/>
  <x:c r="H8677" i="25"/>
  <x:c r="I8677" i="25"/>
  <x:c r="J8677" i="25"/>
  <x:c r="K8677" i="25"/>
  <x:c r="L8677" i="25"/>
  <x:c r="M8677" i="25"/>
  <x:c r="N8677" i="25"/>
  <x:c r="P8677" i="25"/>
  <x:c r="Q8677" i="25"/>
  <x:c r="R8677" i="25"/>
  <x:c r="A8678" i="25"/>
  <x:c r="B8678" i="25"/>
  <x:c r="C8678" i="25"/>
  <x:c r="D8678" i="25"/>
  <x:c r="E8678" i="25"/>
  <x:c r="F8678" i="25"/>
  <x:c r="G8678" i="25"/>
  <x:c r="H8678" i="25"/>
  <x:c r="I8678" i="25"/>
  <x:c r="J8678" i="25"/>
  <x:c r="K8678" i="25"/>
  <x:c r="L8678" i="25"/>
  <x:c r="M8678" i="25"/>
  <x:c r="N8678" i="25"/>
  <x:c r="P8678" i="25"/>
  <x:c r="Q8678" i="25"/>
  <x:c r="R8678" i="25"/>
  <x:c r="A8679" i="25"/>
  <x:c r="B8679" i="25"/>
  <x:c r="C8679" i="25"/>
  <x:c r="D8679" i="25"/>
  <x:c r="E8679" i="25"/>
  <x:c r="F8679" i="25"/>
  <x:c r="G8679" i="25"/>
  <x:c r="H8679" i="25"/>
  <x:c r="I8679" i="25"/>
  <x:c r="J8679" i="25"/>
  <x:c r="K8679" i="25"/>
  <x:c r="L8679" i="25"/>
  <x:c r="M8679" i="25"/>
  <x:c r="N8679" i="25"/>
  <x:c r="P8679" i="25"/>
  <x:c r="Q8679" i="25"/>
  <x:c r="R8679" i="25"/>
  <x:c r="A8680" i="25"/>
  <x:c r="B8680" i="25"/>
  <x:c r="C8680" i="25"/>
  <x:c r="D8680" i="25"/>
  <x:c r="E8680" i="25"/>
  <x:c r="F8680" i="25"/>
  <x:c r="G8680" i="25"/>
  <x:c r="H8680" i="25"/>
  <x:c r="I8680" i="25"/>
  <x:c r="J8680" i="25"/>
  <x:c r="K8680" i="25"/>
  <x:c r="L8680" i="25"/>
  <x:c r="M8680" i="25"/>
  <x:c r="N8680" i="25"/>
  <x:c r="P8680" i="25"/>
  <x:c r="Q8680" i="25"/>
  <x:c r="R8680" i="25"/>
  <x:c r="A8681" i="25"/>
  <x:c r="B8681" i="25"/>
  <x:c r="C8681" i="25"/>
  <x:c r="D8681" i="25"/>
  <x:c r="E8681" i="25"/>
  <x:c r="F8681" i="25"/>
  <x:c r="G8681" i="25"/>
  <x:c r="H8681" i="25"/>
  <x:c r="I8681" i="25"/>
  <x:c r="J8681" i="25"/>
  <x:c r="K8681" i="25"/>
  <x:c r="L8681" i="25"/>
  <x:c r="M8681" i="25"/>
  <x:c r="N8681" i="25"/>
  <x:c r="P8681" i="25"/>
  <x:c r="Q8681" i="25"/>
  <x:c r="R8681" i="25"/>
  <x:c r="A8682" i="25"/>
  <x:c r="B8682" i="25"/>
  <x:c r="C8682" i="25"/>
  <x:c r="D8682" i="25"/>
  <x:c r="E8682" i="25"/>
  <x:c r="F8682" i="25"/>
  <x:c r="G8682" i="25"/>
  <x:c r="H8682" i="25"/>
  <x:c r="I8682" i="25"/>
  <x:c r="J8682" i="25"/>
  <x:c r="K8682" i="25"/>
  <x:c r="L8682" i="25"/>
  <x:c r="M8682" i="25"/>
  <x:c r="N8682" i="25"/>
  <x:c r="P8682" i="25"/>
  <x:c r="Q8682" i="25"/>
  <x:c r="R8682" i="25"/>
  <x:c r="A8683" i="25"/>
  <x:c r="B8683" i="25"/>
  <x:c r="C8683" i="25"/>
  <x:c r="D8683" i="25"/>
  <x:c r="E8683" i="25"/>
  <x:c r="F8683" i="25"/>
  <x:c r="G8683" i="25"/>
  <x:c r="H8683" i="25"/>
  <x:c r="I8683" i="25"/>
  <x:c r="J8683" i="25"/>
  <x:c r="K8683" i="25"/>
  <x:c r="L8683" i="25"/>
  <x:c r="M8683" i="25"/>
  <x:c r="N8683" i="25"/>
  <x:c r="P8683" i="25"/>
  <x:c r="Q8683" i="25"/>
  <x:c r="R8683" i="25"/>
  <x:c r="A8684" i="25"/>
  <x:c r="B8684" i="25"/>
  <x:c r="C8684" i="25"/>
  <x:c r="D8684" i="25"/>
  <x:c r="E8684" i="25"/>
  <x:c r="F8684" i="25"/>
  <x:c r="G8684" i="25"/>
  <x:c r="H8684" i="25"/>
  <x:c r="I8684" i="25"/>
  <x:c r="J8684" i="25"/>
  <x:c r="K8684" i="25"/>
  <x:c r="L8684" i="25"/>
  <x:c r="M8684" i="25"/>
  <x:c r="N8684" i="25"/>
  <x:c r="P8684" i="25"/>
  <x:c r="Q8684" i="25"/>
  <x:c r="R8684" i="25"/>
  <x:c r="A8685" i="25"/>
  <x:c r="B8685" i="25"/>
  <x:c r="C8685" i="25"/>
  <x:c r="D8685" i="25"/>
  <x:c r="E8685" i="25"/>
  <x:c r="F8685" i="25"/>
  <x:c r="G8685" i="25"/>
  <x:c r="H8685" i="25"/>
  <x:c r="I8685" i="25"/>
  <x:c r="J8685" i="25"/>
  <x:c r="K8685" i="25"/>
  <x:c r="L8685" i="25"/>
  <x:c r="M8685" i="25"/>
  <x:c r="N8685" i="25"/>
  <x:c r="P8685" i="25"/>
  <x:c r="Q8685" i="25"/>
  <x:c r="R8685" i="25"/>
  <x:c r="A8686" i="25"/>
  <x:c r="B8686" i="25"/>
  <x:c r="C8686" i="25"/>
  <x:c r="D8686" i="25"/>
  <x:c r="E8686" i="25"/>
  <x:c r="F8686" i="25"/>
  <x:c r="G8686" i="25"/>
  <x:c r="H8686" i="25"/>
  <x:c r="I8686" i="25"/>
  <x:c r="J8686" i="25"/>
  <x:c r="K8686" i="25"/>
  <x:c r="L8686" i="25"/>
  <x:c r="M8686" i="25"/>
  <x:c r="N8686" i="25"/>
  <x:c r="P8686" i="25"/>
  <x:c r="Q8686" i="25"/>
  <x:c r="R8686" i="25"/>
  <x:c r="A8687" i="25"/>
  <x:c r="B8687" i="25"/>
  <x:c r="C8687" i="25"/>
  <x:c r="D8687" i="25"/>
  <x:c r="E8687" i="25"/>
  <x:c r="F8687" i="25"/>
  <x:c r="G8687" i="25"/>
  <x:c r="H8687" i="25"/>
  <x:c r="I8687" i="25"/>
  <x:c r="J8687" i="25"/>
  <x:c r="K8687" i="25"/>
  <x:c r="L8687" i="25"/>
  <x:c r="M8687" i="25"/>
  <x:c r="N8687" i="25"/>
  <x:c r="P8687" i="25"/>
  <x:c r="Q8687" i="25"/>
  <x:c r="R8687" i="25"/>
  <x:c r="A8688" i="25"/>
  <x:c r="B8688" i="25"/>
  <x:c r="C8688" i="25"/>
  <x:c r="D8688" i="25"/>
  <x:c r="E8688" i="25"/>
  <x:c r="F8688" i="25"/>
  <x:c r="G8688" i="25"/>
  <x:c r="H8688" i="25"/>
  <x:c r="I8688" i="25"/>
  <x:c r="J8688" i="25"/>
  <x:c r="K8688" i="25"/>
  <x:c r="L8688" i="25"/>
  <x:c r="M8688" i="25"/>
  <x:c r="N8688" i="25"/>
  <x:c r="P8688" i="25"/>
  <x:c r="Q8688" i="25"/>
  <x:c r="R8688" i="25"/>
  <x:c r="A8689" i="25"/>
  <x:c r="B8689" i="25"/>
  <x:c r="C8689" i="25"/>
  <x:c r="D8689" i="25"/>
  <x:c r="E8689" i="25"/>
  <x:c r="F8689" i="25"/>
  <x:c r="G8689" i="25"/>
  <x:c r="H8689" i="25"/>
  <x:c r="I8689" i="25"/>
  <x:c r="J8689" i="25"/>
  <x:c r="K8689" i="25"/>
  <x:c r="L8689" i="25"/>
  <x:c r="M8689" i="25"/>
  <x:c r="N8689" i="25"/>
  <x:c r="P8689" i="25"/>
  <x:c r="Q8689" i="25"/>
  <x:c r="R8689" i="25"/>
  <x:c r="A8690" i="25"/>
  <x:c r="B8690" i="25"/>
  <x:c r="C8690" i="25"/>
  <x:c r="D8690" i="25"/>
  <x:c r="E8690" i="25"/>
  <x:c r="F8690" i="25"/>
  <x:c r="G8690" i="25"/>
  <x:c r="H8690" i="25"/>
  <x:c r="I8690" i="25"/>
  <x:c r="J8690" i="25"/>
  <x:c r="K8690" i="25"/>
  <x:c r="L8690" i="25"/>
  <x:c r="M8690" i="25"/>
  <x:c r="N8690" i="25"/>
  <x:c r="P8690" i="25"/>
  <x:c r="Q8690" i="25"/>
  <x:c r="R8690" i="25"/>
  <x:c r="A8691" i="25"/>
  <x:c r="B8691" i="25"/>
  <x:c r="C8691" i="25"/>
  <x:c r="D8691" i="25"/>
  <x:c r="E8691" i="25"/>
  <x:c r="F8691" i="25"/>
  <x:c r="G8691" i="25"/>
  <x:c r="H8691" i="25"/>
  <x:c r="I8691" i="25"/>
  <x:c r="J8691" i="25"/>
  <x:c r="K8691" i="25"/>
  <x:c r="L8691" i="25"/>
  <x:c r="M8691" i="25"/>
  <x:c r="N8691" i="25"/>
  <x:c r="P8691" i="25"/>
  <x:c r="Q8691" i="25"/>
  <x:c r="R8691" i="25"/>
  <x:c r="A8692" i="25"/>
  <x:c r="B8692" i="25"/>
  <x:c r="C8692" i="25"/>
  <x:c r="D8692" i="25"/>
  <x:c r="E8692" i="25"/>
  <x:c r="F8692" i="25"/>
  <x:c r="G8692" i="25"/>
  <x:c r="H8692" i="25"/>
  <x:c r="I8692" i="25"/>
  <x:c r="J8692" i="25"/>
  <x:c r="K8692" i="25"/>
  <x:c r="L8692" i="25"/>
  <x:c r="M8692" i="25"/>
  <x:c r="N8692" i="25"/>
  <x:c r="P8692" i="25"/>
  <x:c r="Q8692" i="25"/>
  <x:c r="R8692" i="25"/>
  <x:c r="A8693" i="25"/>
  <x:c r="B8693" i="25"/>
  <x:c r="C8693" i="25"/>
  <x:c r="D8693" i="25"/>
  <x:c r="E8693" i="25"/>
  <x:c r="F8693" i="25"/>
  <x:c r="G8693" i="25"/>
  <x:c r="H8693" i="25"/>
  <x:c r="I8693" i="25"/>
  <x:c r="J8693" i="25"/>
  <x:c r="K8693" i="25"/>
  <x:c r="L8693" i="25"/>
  <x:c r="M8693" i="25"/>
  <x:c r="N8693" i="25"/>
  <x:c r="P8693" i="25"/>
  <x:c r="Q8693" i="25"/>
  <x:c r="R8693" i="25"/>
  <x:c r="A8694" i="25"/>
  <x:c r="B8694" i="25"/>
  <x:c r="C8694" i="25"/>
  <x:c r="D8694" i="25"/>
  <x:c r="E8694" i="25"/>
  <x:c r="F8694" i="25"/>
  <x:c r="G8694" i="25"/>
  <x:c r="H8694" i="25"/>
  <x:c r="I8694" i="25"/>
  <x:c r="J8694" i="25"/>
  <x:c r="K8694" i="25"/>
  <x:c r="L8694" i="25"/>
  <x:c r="M8694" i="25"/>
  <x:c r="N8694" i="25"/>
  <x:c r="P8694" i="25"/>
  <x:c r="Q8694" i="25"/>
  <x:c r="R8694" i="25"/>
  <x:c r="A8695" i="25"/>
  <x:c r="B8695" i="25"/>
  <x:c r="C8695" i="25"/>
  <x:c r="D8695" i="25"/>
  <x:c r="E8695" i="25"/>
  <x:c r="F8695" i="25"/>
  <x:c r="G8695" i="25"/>
  <x:c r="H8695" i="25"/>
  <x:c r="I8695" i="25"/>
  <x:c r="J8695" i="25"/>
  <x:c r="K8695" i="25"/>
  <x:c r="L8695" i="25"/>
  <x:c r="M8695" i="25"/>
  <x:c r="N8695" i="25"/>
  <x:c r="P8695" i="25"/>
  <x:c r="Q8695" i="25"/>
  <x:c r="R8695" i="25"/>
  <x:c r="A8696" i="25"/>
  <x:c r="B8696" i="25"/>
  <x:c r="C8696" i="25"/>
  <x:c r="D8696" i="25"/>
  <x:c r="E8696" i="25"/>
  <x:c r="F8696" i="25"/>
  <x:c r="G8696" i="25"/>
  <x:c r="H8696" i="25"/>
  <x:c r="I8696" i="25"/>
  <x:c r="J8696" i="25"/>
  <x:c r="K8696" i="25"/>
  <x:c r="L8696" i="25"/>
  <x:c r="M8696" i="25"/>
  <x:c r="N8696" i="25"/>
  <x:c r="P8696" i="25"/>
  <x:c r="Q8696" i="25"/>
  <x:c r="R8696" i="25"/>
  <x:c r="A8697" i="25"/>
  <x:c r="B8697" i="25"/>
  <x:c r="C8697" i="25"/>
  <x:c r="D8697" i="25"/>
  <x:c r="E8697" i="25"/>
  <x:c r="F8697" i="25"/>
  <x:c r="G8697" i="25"/>
  <x:c r="H8697" i="25"/>
  <x:c r="I8697" i="25"/>
  <x:c r="J8697" i="25"/>
  <x:c r="K8697" i="25"/>
  <x:c r="L8697" i="25"/>
  <x:c r="M8697" i="25"/>
  <x:c r="N8697" i="25"/>
  <x:c r="P8697" i="25"/>
  <x:c r="Q8697" i="25"/>
  <x:c r="R8697" i="25"/>
  <x:c r="A8698" i="25"/>
  <x:c r="B8698" i="25"/>
  <x:c r="C8698" i="25"/>
  <x:c r="D8698" i="25"/>
  <x:c r="E8698" i="25"/>
  <x:c r="F8698" i="25"/>
  <x:c r="G8698" i="25"/>
  <x:c r="H8698" i="25"/>
  <x:c r="I8698" i="25"/>
  <x:c r="J8698" i="25"/>
  <x:c r="K8698" i="25"/>
  <x:c r="L8698" i="25"/>
  <x:c r="M8698" i="25"/>
  <x:c r="N8698" i="25"/>
  <x:c r="P8698" i="25"/>
  <x:c r="Q8698" i="25"/>
  <x:c r="R8698" i="25"/>
  <x:c r="A8699" i="25"/>
  <x:c r="B8699" i="25"/>
  <x:c r="C8699" i="25"/>
  <x:c r="D8699" i="25"/>
  <x:c r="E8699" i="25"/>
  <x:c r="F8699" i="25"/>
  <x:c r="G8699" i="25"/>
  <x:c r="H8699" i="25"/>
  <x:c r="I8699" i="25"/>
  <x:c r="J8699" i="25"/>
  <x:c r="K8699" i="25"/>
  <x:c r="L8699" i="25"/>
  <x:c r="M8699" i="25"/>
  <x:c r="N8699" i="25"/>
  <x:c r="P8699" i="25"/>
  <x:c r="Q8699" i="25"/>
  <x:c r="R8699" i="25"/>
  <x:c r="A8700" i="25"/>
  <x:c r="B8700" i="25"/>
  <x:c r="C8700" i="25"/>
  <x:c r="D8700" i="25"/>
  <x:c r="E8700" i="25"/>
  <x:c r="F8700" i="25"/>
  <x:c r="G8700" i="25"/>
  <x:c r="H8700" i="25"/>
  <x:c r="I8700" i="25"/>
  <x:c r="J8700" i="25"/>
  <x:c r="K8700" i="25"/>
  <x:c r="L8700" i="25"/>
  <x:c r="M8700" i="25"/>
  <x:c r="N8700" i="25"/>
  <x:c r="P8700" i="25"/>
  <x:c r="Q8700" i="25"/>
  <x:c r="R8700" i="25"/>
  <x:c r="A8701" i="25"/>
  <x:c r="B8701" i="25"/>
  <x:c r="C8701" i="25"/>
  <x:c r="D8701" i="25"/>
  <x:c r="E8701" i="25"/>
  <x:c r="F8701" i="25"/>
  <x:c r="G8701" i="25"/>
  <x:c r="H8701" i="25"/>
  <x:c r="I8701" i="25"/>
  <x:c r="J8701" i="25"/>
  <x:c r="K8701" i="25"/>
  <x:c r="L8701" i="25"/>
  <x:c r="M8701" i="25"/>
  <x:c r="N8701" i="25"/>
  <x:c r="P8701" i="25"/>
  <x:c r="Q8701" i="25"/>
  <x:c r="R8701" i="25"/>
  <x:c r="A8702" i="25"/>
  <x:c r="B8702" i="25"/>
  <x:c r="C8702" i="25"/>
  <x:c r="D8702" i="25"/>
  <x:c r="E8702" i="25"/>
  <x:c r="F8702" i="25"/>
  <x:c r="G8702" i="25"/>
  <x:c r="H8702" i="25"/>
  <x:c r="I8702" i="25"/>
  <x:c r="J8702" i="25"/>
  <x:c r="K8702" i="25"/>
  <x:c r="L8702" i="25"/>
  <x:c r="M8702" i="25"/>
  <x:c r="N8702" i="25"/>
  <x:c r="P8702" i="25"/>
  <x:c r="Q8702" i="25"/>
  <x:c r="R8702" i="25"/>
  <x:c r="A8703" i="25"/>
  <x:c r="B8703" i="25"/>
  <x:c r="C8703" i="25"/>
  <x:c r="D8703" i="25"/>
  <x:c r="E8703" i="25"/>
  <x:c r="F8703" i="25"/>
  <x:c r="G8703" i="25"/>
  <x:c r="H8703" i="25"/>
  <x:c r="I8703" i="25"/>
  <x:c r="J8703" i="25"/>
  <x:c r="K8703" i="25"/>
  <x:c r="L8703" i="25"/>
  <x:c r="M8703" i="25"/>
  <x:c r="N8703" i="25"/>
  <x:c r="P8703" i="25"/>
  <x:c r="Q8703" i="25"/>
  <x:c r="R8703" i="25"/>
  <x:c r="A8704" i="25"/>
  <x:c r="B8704" i="25"/>
  <x:c r="C8704" i="25"/>
  <x:c r="D8704" i="25"/>
  <x:c r="E8704" i="25"/>
  <x:c r="F8704" i="25"/>
  <x:c r="G8704" i="25"/>
  <x:c r="H8704" i="25"/>
  <x:c r="I8704" i="25"/>
  <x:c r="J8704" i="25"/>
  <x:c r="K8704" i="25"/>
  <x:c r="L8704" i="25"/>
  <x:c r="M8704" i="25"/>
  <x:c r="N8704" i="25"/>
  <x:c r="P8704" i="25"/>
  <x:c r="Q8704" i="25"/>
  <x:c r="R8704" i="25"/>
  <x:c r="A8705" i="25"/>
  <x:c r="B8705" i="25"/>
  <x:c r="C8705" i="25"/>
  <x:c r="D8705" i="25"/>
  <x:c r="E8705" i="25"/>
  <x:c r="F8705" i="25"/>
  <x:c r="G8705" i="25"/>
  <x:c r="H8705" i="25"/>
  <x:c r="I8705" i="25"/>
  <x:c r="J8705" i="25"/>
  <x:c r="K8705" i="25"/>
  <x:c r="L8705" i="25"/>
  <x:c r="M8705" i="25"/>
  <x:c r="N8705" i="25"/>
  <x:c r="P8705" i="25"/>
  <x:c r="Q8705" i="25"/>
  <x:c r="R8705" i="25"/>
  <x:c r="A8706" i="25"/>
  <x:c r="B8706" i="25"/>
  <x:c r="C8706" i="25"/>
  <x:c r="D8706" i="25"/>
  <x:c r="E8706" i="25"/>
  <x:c r="F8706" i="25"/>
  <x:c r="G8706" i="25"/>
  <x:c r="H8706" i="25"/>
  <x:c r="I8706" i="25"/>
  <x:c r="J8706" i="25"/>
  <x:c r="K8706" i="25"/>
  <x:c r="L8706" i="25"/>
  <x:c r="M8706" i="25"/>
  <x:c r="N8706" i="25"/>
  <x:c r="P8706" i="25"/>
  <x:c r="Q8706" i="25"/>
  <x:c r="R8706" i="25"/>
  <x:c r="A8707" i="25"/>
  <x:c r="B8707" i="25"/>
  <x:c r="C8707" i="25"/>
  <x:c r="D8707" i="25"/>
  <x:c r="E8707" i="25"/>
  <x:c r="F8707" i="25"/>
  <x:c r="G8707" i="25"/>
  <x:c r="H8707" i="25"/>
  <x:c r="I8707" i="25"/>
  <x:c r="J8707" i="25"/>
  <x:c r="K8707" i="25"/>
  <x:c r="L8707" i="25"/>
  <x:c r="M8707" i="25"/>
  <x:c r="N8707" i="25"/>
  <x:c r="P8707" i="25"/>
  <x:c r="Q8707" i="25"/>
  <x:c r="R8707" i="25"/>
  <x:c r="A8708" i="25"/>
  <x:c r="B8708" i="25"/>
  <x:c r="C8708" i="25"/>
  <x:c r="D8708" i="25"/>
  <x:c r="E8708" i="25"/>
  <x:c r="F8708" i="25"/>
  <x:c r="G8708" i="25"/>
  <x:c r="H8708" i="25"/>
  <x:c r="I8708" i="25"/>
  <x:c r="J8708" i="25"/>
  <x:c r="K8708" i="25"/>
  <x:c r="L8708" i="25"/>
  <x:c r="M8708" i="25"/>
  <x:c r="N8708" i="25"/>
  <x:c r="P8708" i="25"/>
  <x:c r="Q8708" i="25"/>
  <x:c r="R8708" i="25"/>
  <x:c r="A8709" i="25"/>
  <x:c r="B8709" i="25"/>
  <x:c r="C8709" i="25"/>
  <x:c r="D8709" i="25"/>
  <x:c r="E8709" i="25"/>
  <x:c r="F8709" i="25"/>
  <x:c r="G8709" i="25"/>
  <x:c r="H8709" i="25"/>
  <x:c r="I8709" i="25"/>
  <x:c r="J8709" i="25"/>
  <x:c r="K8709" i="25"/>
  <x:c r="L8709" i="25"/>
  <x:c r="M8709" i="25"/>
  <x:c r="N8709" i="25"/>
  <x:c r="P8709" i="25"/>
  <x:c r="Q8709" i="25"/>
  <x:c r="R8709" i="25"/>
  <x:c r="A8710" i="25"/>
  <x:c r="B8710" i="25"/>
  <x:c r="C8710" i="25"/>
  <x:c r="D8710" i="25"/>
  <x:c r="E8710" i="25"/>
  <x:c r="F8710" i="25"/>
  <x:c r="G8710" i="25"/>
  <x:c r="H8710" i="25"/>
  <x:c r="I8710" i="25"/>
  <x:c r="J8710" i="25"/>
  <x:c r="K8710" i="25"/>
  <x:c r="L8710" i="25"/>
  <x:c r="M8710" i="25"/>
  <x:c r="N8710" i="25"/>
  <x:c r="P8710" i="25"/>
  <x:c r="Q8710" i="25"/>
  <x:c r="R8710" i="25"/>
  <x:c r="A8711" i="25"/>
  <x:c r="B8711" i="25"/>
  <x:c r="C8711" i="25"/>
  <x:c r="D8711" i="25"/>
  <x:c r="E8711" i="25"/>
  <x:c r="F8711" i="25"/>
  <x:c r="G8711" i="25"/>
  <x:c r="H8711" i="25"/>
  <x:c r="I8711" i="25"/>
  <x:c r="J8711" i="25"/>
  <x:c r="K8711" i="25"/>
  <x:c r="L8711" i="25"/>
  <x:c r="M8711" i="25"/>
  <x:c r="N8711" i="25"/>
  <x:c r="P8711" i="25"/>
  <x:c r="Q8711" i="25"/>
  <x:c r="R8711" i="25"/>
  <x:c r="A8712" i="25"/>
  <x:c r="B8712" i="25"/>
  <x:c r="C8712" i="25"/>
  <x:c r="D8712" i="25"/>
  <x:c r="E8712" i="25"/>
  <x:c r="F8712" i="25"/>
  <x:c r="G8712" i="25"/>
  <x:c r="H8712" i="25"/>
  <x:c r="I8712" i="25"/>
  <x:c r="J8712" i="25"/>
  <x:c r="K8712" i="25"/>
  <x:c r="L8712" i="25"/>
  <x:c r="M8712" i="25"/>
  <x:c r="N8712" i="25"/>
  <x:c r="P8712" i="25"/>
  <x:c r="Q8712" i="25"/>
  <x:c r="R8712" i="25"/>
  <x:c r="A8713" i="25"/>
  <x:c r="B8713" i="25"/>
  <x:c r="C8713" i="25"/>
  <x:c r="D8713" i="25"/>
  <x:c r="E8713" i="25"/>
  <x:c r="F8713" i="25"/>
  <x:c r="G8713" i="25"/>
  <x:c r="H8713" i="25"/>
  <x:c r="I8713" i="25"/>
  <x:c r="J8713" i="25"/>
  <x:c r="K8713" i="25"/>
  <x:c r="L8713" i="25"/>
  <x:c r="M8713" i="25"/>
  <x:c r="N8713" i="25"/>
  <x:c r="P8713" i="25"/>
  <x:c r="Q8713" i="25"/>
  <x:c r="R8713" i="25"/>
  <x:c r="A8714" i="25"/>
  <x:c r="B8714" i="25"/>
  <x:c r="C8714" i="25"/>
  <x:c r="D8714" i="25"/>
  <x:c r="E8714" i="25"/>
  <x:c r="F8714" i="25"/>
  <x:c r="G8714" i="25"/>
  <x:c r="H8714" i="25"/>
  <x:c r="I8714" i="25"/>
  <x:c r="J8714" i="25"/>
  <x:c r="K8714" i="25"/>
  <x:c r="L8714" i="25"/>
  <x:c r="M8714" i="25"/>
  <x:c r="N8714" i="25"/>
  <x:c r="P8714" i="25"/>
  <x:c r="Q8714" i="25"/>
  <x:c r="R8714" i="25"/>
  <x:c r="A8715" i="25"/>
  <x:c r="B8715" i="25"/>
  <x:c r="C8715" i="25"/>
  <x:c r="D8715" i="25"/>
  <x:c r="E8715" i="25"/>
  <x:c r="F8715" i="25"/>
  <x:c r="G8715" i="25"/>
  <x:c r="H8715" i="25"/>
  <x:c r="I8715" i="25"/>
  <x:c r="J8715" i="25"/>
  <x:c r="K8715" i="25"/>
  <x:c r="L8715" i="25"/>
  <x:c r="M8715" i="25"/>
  <x:c r="N8715" i="25"/>
  <x:c r="P8715" i="25"/>
  <x:c r="Q8715" i="25"/>
  <x:c r="R8715" i="25"/>
  <x:c r="A8716" i="25"/>
  <x:c r="B8716" i="25"/>
  <x:c r="C8716" i="25"/>
  <x:c r="D8716" i="25"/>
  <x:c r="E8716" i="25"/>
  <x:c r="F8716" i="25"/>
  <x:c r="G8716" i="25"/>
  <x:c r="H8716" i="25"/>
  <x:c r="I8716" i="25"/>
  <x:c r="J8716" i="25"/>
  <x:c r="K8716" i="25"/>
  <x:c r="L8716" i="25"/>
  <x:c r="M8716" i="25"/>
  <x:c r="N8716" i="25"/>
  <x:c r="P8716" i="25"/>
  <x:c r="Q8716" i="25"/>
  <x:c r="R8716" i="25"/>
  <x:c r="A8717" i="25"/>
  <x:c r="B8717" i="25"/>
  <x:c r="C8717" i="25"/>
  <x:c r="D8717" i="25"/>
  <x:c r="E8717" i="25"/>
  <x:c r="F8717" i="25"/>
  <x:c r="G8717" i="25"/>
  <x:c r="H8717" i="25"/>
  <x:c r="I8717" i="25"/>
  <x:c r="J8717" i="25"/>
  <x:c r="K8717" i="25"/>
  <x:c r="L8717" i="25"/>
  <x:c r="M8717" i="25"/>
  <x:c r="N8717" i="25"/>
  <x:c r="P8717" i="25"/>
  <x:c r="Q8717" i="25"/>
  <x:c r="R8717" i="25"/>
  <x:c r="A8718" i="25"/>
  <x:c r="B8718" i="25"/>
  <x:c r="C8718" i="25"/>
  <x:c r="D8718" i="25"/>
  <x:c r="E8718" i="25"/>
  <x:c r="F8718" i="25"/>
  <x:c r="G8718" i="25"/>
  <x:c r="H8718" i="25"/>
  <x:c r="I8718" i="25"/>
  <x:c r="J8718" i="25"/>
  <x:c r="K8718" i="25"/>
  <x:c r="L8718" i="25"/>
  <x:c r="M8718" i="25"/>
  <x:c r="N8718" i="25"/>
  <x:c r="P8718" i="25"/>
  <x:c r="Q8718" i="25"/>
  <x:c r="R8718" i="25"/>
  <x:c r="A8719" i="25"/>
  <x:c r="B8719" i="25"/>
  <x:c r="C8719" i="25"/>
  <x:c r="D8719" i="25"/>
  <x:c r="E8719" i="25"/>
  <x:c r="F8719" i="25"/>
  <x:c r="G8719" i="25"/>
  <x:c r="H8719" i="25"/>
  <x:c r="I8719" i="25"/>
  <x:c r="J8719" i="25"/>
  <x:c r="K8719" i="25"/>
  <x:c r="L8719" i="25"/>
  <x:c r="M8719" i="25"/>
  <x:c r="N8719" i="25"/>
  <x:c r="P8719" i="25"/>
  <x:c r="Q8719" i="25"/>
  <x:c r="R8719" i="25"/>
  <x:c r="A8720" i="25"/>
  <x:c r="B8720" i="25"/>
  <x:c r="C8720" i="25"/>
  <x:c r="D8720" i="25"/>
  <x:c r="E8720" i="25"/>
  <x:c r="F8720" i="25"/>
  <x:c r="G8720" i="25"/>
  <x:c r="H8720" i="25"/>
  <x:c r="I8720" i="25"/>
  <x:c r="J8720" i="25"/>
  <x:c r="K8720" i="25"/>
  <x:c r="L8720" i="25"/>
  <x:c r="M8720" i="25"/>
  <x:c r="N8720" i="25"/>
  <x:c r="P8720" i="25"/>
  <x:c r="Q8720" i="25"/>
  <x:c r="R8720" i="25"/>
  <x:c r="A8721" i="25"/>
  <x:c r="B8721" i="25"/>
  <x:c r="C8721" i="25"/>
  <x:c r="D8721" i="25"/>
  <x:c r="E8721" i="25"/>
  <x:c r="F8721" i="25"/>
  <x:c r="G8721" i="25"/>
  <x:c r="H8721" i="25"/>
  <x:c r="I8721" i="25"/>
  <x:c r="J8721" i="25"/>
  <x:c r="K8721" i="25"/>
  <x:c r="L8721" i="25"/>
  <x:c r="M8721" i="25"/>
  <x:c r="N8721" i="25"/>
  <x:c r="P8721" i="25"/>
  <x:c r="Q8721" i="25"/>
  <x:c r="R8721" i="25"/>
  <x:c r="A8722" i="25"/>
  <x:c r="B8722" i="25"/>
  <x:c r="C8722" i="25"/>
  <x:c r="D8722" i="25"/>
  <x:c r="E8722" i="25"/>
  <x:c r="F8722" i="25"/>
  <x:c r="G8722" i="25"/>
  <x:c r="H8722" i="25"/>
  <x:c r="I8722" i="25"/>
  <x:c r="J8722" i="25"/>
  <x:c r="K8722" i="25"/>
  <x:c r="L8722" i="25"/>
  <x:c r="M8722" i="25"/>
  <x:c r="N8722" i="25"/>
  <x:c r="P8722" i="25"/>
  <x:c r="Q8722" i="25"/>
  <x:c r="R8722" i="25"/>
  <x:c r="A8723" i="25"/>
  <x:c r="B8723" i="25"/>
  <x:c r="C8723" i="25"/>
  <x:c r="D8723" i="25"/>
  <x:c r="E8723" i="25"/>
  <x:c r="F8723" i="25"/>
  <x:c r="G8723" i="25"/>
  <x:c r="H8723" i="25"/>
  <x:c r="I8723" i="25"/>
  <x:c r="J8723" i="25"/>
  <x:c r="K8723" i="25"/>
  <x:c r="L8723" i="25"/>
  <x:c r="M8723" i="25"/>
  <x:c r="N8723" i="25"/>
  <x:c r="P8723" i="25"/>
  <x:c r="Q8723" i="25"/>
  <x:c r="R8723" i="25"/>
  <x:c r="A8724" i="25"/>
  <x:c r="B8724" i="25"/>
  <x:c r="C8724" i="25"/>
  <x:c r="D8724" i="25"/>
  <x:c r="E8724" i="25"/>
  <x:c r="F8724" i="25"/>
  <x:c r="G8724" i="25"/>
  <x:c r="H8724" i="25"/>
  <x:c r="I8724" i="25"/>
  <x:c r="J8724" i="25"/>
  <x:c r="K8724" i="25"/>
  <x:c r="L8724" i="25"/>
  <x:c r="M8724" i="25"/>
  <x:c r="N8724" i="25"/>
  <x:c r="P8724" i="25"/>
  <x:c r="Q8724" i="25"/>
  <x:c r="R8724" i="25"/>
  <x:c r="A8725" i="25"/>
  <x:c r="B8725" i="25"/>
  <x:c r="C8725" i="25"/>
  <x:c r="D8725" i="25"/>
  <x:c r="E8725" i="25"/>
  <x:c r="F8725" i="25"/>
  <x:c r="G8725" i="25"/>
  <x:c r="H8725" i="25"/>
  <x:c r="I8725" i="25"/>
  <x:c r="J8725" i="25"/>
  <x:c r="K8725" i="25"/>
  <x:c r="L8725" i="25"/>
  <x:c r="M8725" i="25"/>
  <x:c r="N8725" i="25"/>
  <x:c r="P8725" i="25"/>
  <x:c r="Q8725" i="25"/>
  <x:c r="R8725" i="25"/>
  <x:c r="A8726" i="25"/>
  <x:c r="B8726" i="25"/>
  <x:c r="C8726" i="25"/>
  <x:c r="D8726" i="25"/>
  <x:c r="E8726" i="25"/>
  <x:c r="F8726" i="25"/>
  <x:c r="G8726" i="25"/>
  <x:c r="H8726" i="25"/>
  <x:c r="I8726" i="25"/>
  <x:c r="J8726" i="25"/>
  <x:c r="K8726" i="25"/>
  <x:c r="L8726" i="25"/>
  <x:c r="M8726" i="25"/>
  <x:c r="N8726" i="25"/>
  <x:c r="P8726" i="25"/>
  <x:c r="Q8726" i="25"/>
  <x:c r="R8726" i="25"/>
  <x:c r="A8727" i="25"/>
  <x:c r="B8727" i="25"/>
  <x:c r="C8727" i="25"/>
  <x:c r="D8727" i="25"/>
  <x:c r="E8727" i="25"/>
  <x:c r="F8727" i="25"/>
  <x:c r="G8727" i="25"/>
  <x:c r="H8727" i="25"/>
  <x:c r="I8727" i="25"/>
  <x:c r="J8727" i="25"/>
  <x:c r="K8727" i="25"/>
  <x:c r="L8727" i="25"/>
  <x:c r="M8727" i="25"/>
  <x:c r="N8727" i="25"/>
  <x:c r="P8727" i="25"/>
  <x:c r="Q8727" i="25"/>
  <x:c r="R8727" i="25"/>
  <x:c r="A8728" i="25"/>
  <x:c r="B8728" i="25"/>
  <x:c r="C8728" i="25"/>
  <x:c r="D8728" i="25"/>
  <x:c r="E8728" i="25"/>
  <x:c r="F8728" i="25"/>
  <x:c r="G8728" i="25"/>
  <x:c r="H8728" i="25"/>
  <x:c r="I8728" i="25"/>
  <x:c r="J8728" i="25"/>
  <x:c r="K8728" i="25"/>
  <x:c r="L8728" i="25"/>
  <x:c r="M8728" i="25"/>
  <x:c r="N8728" i="25"/>
  <x:c r="P8728" i="25"/>
  <x:c r="Q8728" i="25"/>
  <x:c r="R8728" i="25"/>
  <x:c r="A8729" i="25"/>
  <x:c r="B8729" i="25"/>
  <x:c r="C8729" i="25"/>
  <x:c r="D8729" i="25"/>
  <x:c r="E8729" i="25"/>
  <x:c r="F8729" i="25"/>
  <x:c r="G8729" i="25"/>
  <x:c r="H8729" i="25"/>
  <x:c r="I8729" i="25"/>
  <x:c r="J8729" i="25"/>
  <x:c r="K8729" i="25"/>
  <x:c r="L8729" i="25"/>
  <x:c r="M8729" i="25"/>
  <x:c r="N8729" i="25"/>
  <x:c r="P8729" i="25"/>
  <x:c r="Q8729" i="25"/>
  <x:c r="R8729" i="25"/>
  <x:c r="A8730" i="25"/>
  <x:c r="B8730" i="25"/>
  <x:c r="C8730" i="25"/>
  <x:c r="D8730" i="25"/>
  <x:c r="E8730" i="25"/>
  <x:c r="F8730" i="25"/>
  <x:c r="G8730" i="25"/>
  <x:c r="H8730" i="25"/>
  <x:c r="I8730" i="25"/>
  <x:c r="J8730" i="25"/>
  <x:c r="K8730" i="25"/>
  <x:c r="L8730" i="25"/>
  <x:c r="M8730" i="25"/>
  <x:c r="N8730" i="25"/>
  <x:c r="P8730" i="25"/>
  <x:c r="Q8730" i="25"/>
  <x:c r="R8730" i="25"/>
  <x:c r="A8731" i="25"/>
  <x:c r="B8731" i="25"/>
  <x:c r="C8731" i="25"/>
  <x:c r="D8731" i="25"/>
  <x:c r="E8731" i="25"/>
  <x:c r="F8731" i="25"/>
  <x:c r="G8731" i="25"/>
  <x:c r="H8731" i="25"/>
  <x:c r="I8731" i="25"/>
  <x:c r="J8731" i="25"/>
  <x:c r="K8731" i="25"/>
  <x:c r="L8731" i="25"/>
  <x:c r="M8731" i="25"/>
  <x:c r="N8731" i="25"/>
  <x:c r="P8731" i="25"/>
  <x:c r="Q8731" i="25"/>
  <x:c r="R8731" i="25"/>
  <x:c r="A8732" i="25"/>
  <x:c r="B8732" i="25"/>
  <x:c r="C8732" i="25"/>
  <x:c r="D8732" i="25"/>
  <x:c r="E8732" i="25"/>
  <x:c r="F8732" i="25"/>
  <x:c r="G8732" i="25"/>
  <x:c r="H8732" i="25"/>
  <x:c r="I8732" i="25"/>
  <x:c r="J8732" i="25"/>
  <x:c r="K8732" i="25"/>
  <x:c r="L8732" i="25"/>
  <x:c r="M8732" i="25"/>
  <x:c r="N8732" i="25"/>
  <x:c r="P8732" i="25"/>
  <x:c r="Q8732" i="25"/>
  <x:c r="R8732" i="25"/>
  <x:c r="A8733" i="25"/>
  <x:c r="B8733" i="25"/>
  <x:c r="C8733" i="25"/>
  <x:c r="D8733" i="25"/>
  <x:c r="E8733" i="25"/>
  <x:c r="F8733" i="25"/>
  <x:c r="G8733" i="25"/>
  <x:c r="H8733" i="25"/>
  <x:c r="I8733" i="25"/>
  <x:c r="J8733" i="25"/>
  <x:c r="K8733" i="25"/>
  <x:c r="L8733" i="25"/>
  <x:c r="M8733" i="25"/>
  <x:c r="N8733" i="25"/>
  <x:c r="P8733" i="25"/>
  <x:c r="Q8733" i="25"/>
  <x:c r="R8733" i="25"/>
  <x:c r="A8734" i="25"/>
  <x:c r="B8734" i="25"/>
  <x:c r="C8734" i="25"/>
  <x:c r="D8734" i="25"/>
  <x:c r="E8734" i="25"/>
  <x:c r="F8734" i="25"/>
  <x:c r="G8734" i="25"/>
  <x:c r="H8734" i="25"/>
  <x:c r="I8734" i="25"/>
  <x:c r="J8734" i="25"/>
  <x:c r="K8734" i="25"/>
  <x:c r="L8734" i="25"/>
  <x:c r="M8734" i="25"/>
  <x:c r="N8734" i="25"/>
  <x:c r="P8734" i="25"/>
  <x:c r="Q8734" i="25"/>
  <x:c r="R8734" i="25"/>
  <x:c r="A8735" i="25"/>
  <x:c r="B8735" i="25"/>
  <x:c r="C8735" i="25"/>
  <x:c r="D8735" i="25"/>
  <x:c r="E8735" i="25"/>
  <x:c r="F8735" i="25"/>
  <x:c r="G8735" i="25"/>
  <x:c r="H8735" i="25"/>
  <x:c r="I8735" i="25"/>
  <x:c r="J8735" i="25"/>
  <x:c r="K8735" i="25"/>
  <x:c r="L8735" i="25"/>
  <x:c r="M8735" i="25"/>
  <x:c r="N8735" i="25"/>
  <x:c r="P8735" i="25"/>
  <x:c r="Q8735" i="25"/>
  <x:c r="R8735" i="25"/>
  <x:c r="A8736" i="25"/>
  <x:c r="B8736" i="25"/>
  <x:c r="C8736" i="25"/>
  <x:c r="D8736" i="25"/>
  <x:c r="E8736" i="25"/>
  <x:c r="F8736" i="25"/>
  <x:c r="G8736" i="25"/>
  <x:c r="H8736" i="25"/>
  <x:c r="I8736" i="25"/>
  <x:c r="J8736" i="25"/>
  <x:c r="K8736" i="25"/>
  <x:c r="L8736" i="25"/>
  <x:c r="M8736" i="25"/>
  <x:c r="N8736" i="25"/>
  <x:c r="P8736" i="25"/>
  <x:c r="Q8736" i="25"/>
  <x:c r="R8736" i="25"/>
  <x:c r="A8737" i="25"/>
  <x:c r="B8737" i="25"/>
  <x:c r="C8737" i="25"/>
  <x:c r="D8737" i="25"/>
  <x:c r="E8737" i="25"/>
  <x:c r="F8737" i="25"/>
  <x:c r="G8737" i="25"/>
  <x:c r="H8737" i="25"/>
  <x:c r="I8737" i="25"/>
  <x:c r="J8737" i="25"/>
  <x:c r="K8737" i="25"/>
  <x:c r="L8737" i="25"/>
  <x:c r="M8737" i="25"/>
  <x:c r="N8737" i="25"/>
  <x:c r="P8737" i="25"/>
  <x:c r="Q8737" i="25"/>
  <x:c r="R8737" i="25"/>
  <x:c r="A8738" i="25"/>
  <x:c r="B8738" i="25"/>
  <x:c r="C8738" i="25"/>
  <x:c r="D8738" i="25"/>
  <x:c r="E8738" i="25"/>
  <x:c r="F8738" i="25"/>
  <x:c r="G8738" i="25"/>
  <x:c r="H8738" i="25"/>
  <x:c r="I8738" i="25"/>
  <x:c r="J8738" i="25"/>
  <x:c r="K8738" i="25"/>
  <x:c r="L8738" i="25"/>
  <x:c r="M8738" i="25"/>
  <x:c r="N8738" i="25"/>
  <x:c r="P8738" i="25"/>
  <x:c r="Q8738" i="25"/>
  <x:c r="R8738" i="25"/>
  <x:c r="A8739" i="25"/>
  <x:c r="B8739" i="25"/>
  <x:c r="C8739" i="25"/>
  <x:c r="D8739" i="25"/>
  <x:c r="E8739" i="25"/>
  <x:c r="F8739" i="25"/>
  <x:c r="G8739" i="25"/>
  <x:c r="H8739" i="25"/>
  <x:c r="I8739" i="25"/>
  <x:c r="J8739" i="25"/>
  <x:c r="K8739" i="25"/>
  <x:c r="L8739" i="25"/>
  <x:c r="M8739" i="25"/>
  <x:c r="N8739" i="25"/>
  <x:c r="P8739" i="25"/>
  <x:c r="Q8739" i="25"/>
  <x:c r="R8739" i="25"/>
  <x:c r="A8740" i="25"/>
  <x:c r="B8740" i="25"/>
  <x:c r="C8740" i="25"/>
  <x:c r="D8740" i="25"/>
  <x:c r="E8740" i="25"/>
  <x:c r="F8740" i="25"/>
  <x:c r="G8740" i="25"/>
  <x:c r="H8740" i="25"/>
  <x:c r="I8740" i="25"/>
  <x:c r="J8740" i="25"/>
  <x:c r="K8740" i="25"/>
  <x:c r="L8740" i="25"/>
  <x:c r="M8740" i="25"/>
  <x:c r="N8740" i="25"/>
  <x:c r="P8740" i="25"/>
  <x:c r="Q8740" i="25"/>
  <x:c r="R8740" i="25"/>
  <x:c r="B3" i="26"/>
  <x:c r="C3" i="26"/>
  <x:c r="B4" i="26"/>
  <x:c r="C4" i="26"/>
  <x:c r="B5" i="26"/>
  <x:c r="C5" i="26"/>
  <x:c r="B6" i="26"/>
  <x:c r="C6" i="26"/>
  <x:c r="B7" i="26"/>
  <x:c r="C7" i="26"/>
  <x:c r="B8" i="26"/>
  <x:c r="C8" i="26"/>
  <x:c r="B9" i="26"/>
  <x:c r="C9" i="26"/>
  <x:c r="B10" i="26"/>
  <x:c r="C10" i="26"/>
  <x:c r="B11" i="26"/>
  <x:c r="C11" i="26"/>
  <x:c r="B12" i="26"/>
  <x:c r="C12" i="26"/>
  <x:c r="B13" i="26"/>
  <x:c r="C13" i="26"/>
  <x:c r="B14" i="26"/>
  <x:c r="C14" i="26"/>
  <x:c r="B15" i="26"/>
  <x:c r="C15" i="26"/>
  <x:c r="B16" i="26"/>
  <x:c r="C16" i="26"/>
  <x:c r="B17" i="26"/>
  <x:c r="C17" i="26"/>
  <x:c r="B18" i="26"/>
  <x:c r="C18" i="26"/>
  <x:c r="B19" i="26"/>
  <x:c r="C19" i="26"/>
  <x:c r="B20" i="26"/>
  <x:c r="C20" i="26"/>
  <x:c r="B21" i="26"/>
  <x:c r="C21" i="26"/>
  <x:c r="B22" i="26"/>
  <x:c r="C22" i="26"/>
  <x:c r="B23" i="26"/>
  <x:c r="C23" i="26"/>
  <x:c r="B24" i="26"/>
  <x:c r="C24" i="26"/>
  <x:c r="B25" i="26"/>
  <x:c r="C25" i="26"/>
  <x:c r="B26" i="26"/>
  <x:c r="C26" i="26"/>
  <x:c r="B27" i="26"/>
  <x:c r="C27" i="26"/>
  <x:c r="B28" i="26"/>
  <x:c r="C28" i="26"/>
  <x:c r="B29" i="26"/>
  <x:c r="C29" i="26"/>
  <x:c r="B30" i="26"/>
  <x:c r="C30" i="26"/>
  <x:c r="B31" i="26"/>
  <x:c r="C31" i="26"/>
  <x:c r="B32" i="26"/>
</x: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<x:sst xmlns:x="http://schemas.openxmlformats.org/spreadsheetml/2006/main">
  <x:si>
    <x:t xml:space="preserve">Custody Acc # </x:t>
  </x:si>
  <x:si>
    <x:t>Account</x:t>
  </x:si>
  <x:si>
    <x:t>AD</x:t>
  </x:si>
  <x:si>
    <x:t>Total Cash USD</x:t>
  </x:si>
  <x:si>
    <x:t>Foreign Currency</x:t>
  </x:si>
  <x:si>
    <x:t>SWEEP</x:t>
  </x:si>
  <x:si>
    <x:t>Collateral &amp; MD</x:t>
  </x:si>
  <x:si>
    <x:t>Variation Margin</x:t>
  </x:si>
  <x:si>
    <x:t>Unrl Loss On FFX</x:t>
  </x:si>
  <x:si>
    <x:t>TR Swaps Sheet</x:t>
  </x:si>
  <x:si>
    <x:t>Net Cash</x:t>
  </x:si>
  <x:si>
    <x:t>Equity MV</x:t>
  </x:si>
  <x:si>
    <x:t>Market Value</x:t>
  </x:si>
  <x:si>
    <x:t>Percent Cash</x:t>
  </x:si>
  <x:si>
    <x:t>15% Illiquidity Test</x:t>
  </x:si>
  <x:si>
    <x:t>SWAP WEIGHT</x:t>
  </x:si>
  <x:si>
    <x:t>% Custody Cash (USD)</x:t>
  </x:si>
  <x:si>
    <x:t>% Custody Cash (CCY)</x:t>
  </x:si>
  <x:si>
    <x:t>IQSI</x:t>
  </x:si>
  <x:si>
    <x:t>NYLI Candriam International Equity ETF</x:t>
  </x:si>
  <x:si>
    <x:t>IQSU</x:t>
  </x:si>
  <x:si>
    <x:t>NYLI Candriam U.S. Large Cap Equity ETF</x:t>
  </x:si>
  <x:si>
    <x:t>HART</x:t>
  </x:si>
  <x:si>
    <x:t>NYLI Healthy Hearts ETF</x:t>
  </x:si>
  <x:si>
    <x:t>MNA</x:t>
  </x:si>
  <x:si>
    <x:t>NYLI Merger Arbitrage ETF</x:t>
  </x:si>
  <x:si>
    <x:t>LRND</x:t>
  </x:si>
  <x:si>
    <x:t>NYLI U.S. Large Cap R&amp;D Leaders ETF</x:t>
  </x:si>
  <x:si>
    <x:t>WRND</x:t>
  </x:si>
  <x:si>
    <x:t>NYLI Global Equity R&amp;D Leaders ETF</x:t>
  </x:si>
  <x:si>
    <x:t>IQSM</x:t>
  </x:si>
  <x:si>
    <x:t>NYLI Candriam U.S. Mid Cap Equity ETF</x:t>
  </x:si>
  <x:si>
    <x:t>QAI</x:t>
  </x:si>
  <x:si>
    <x:t>NYLI Hedge Multi-Strategy Tracker ETF</x:t>
  </x:si>
  <x:si>
    <x:t>HFXI</x:t>
  </x:si>
  <x:si>
    <x:t>NYLI FTSE International Equity Currency Neutral ETF</x:t>
  </x:si>
  <x:si>
    <x:t>G 26785</x:t>
  </x:si>
  <x:si>
    <x:t>VP Mutual Fund</x:t>
  </x:si>
  <x:si>
    <x:t>NYLI VP Hedge Multi-Strategy Portfolio</x:t>
  </x:si>
  <x:si>
    <x:t>symbol</x:t>
  </x:si>
  <x:si>
    <x:t>portCd</x:t>
  </x:si>
  <x:si>
    <x:t>custCd</x:t>
  </x:si>
  <x:si>
    <x:t>position</x:t>
  </x:si>
  <x:si>
    <x:t>shares</x:t>
  </x:si>
  <x:si>
    <x:t>localGrossCost</x:t>
  </x:si>
  <x:si>
    <x:t>localSodprice</x:t>
  </x:si>
  <x:si>
    <x:t>strategy1</x:t>
  </x:si>
  <x:si>
    <x:t>strategy2</x:t>
  </x:si>
  <x:si>
    <x:t>LOOKFWD_CASH</x:t>
  </x:si>
  <x:si>
    <x:t>Index</x:t>
  </x:si>
  <x:si>
    <x:t>HFXI P&amp;L</x:t>
  </x:si>
  <x:si>
    <x:t xml:space="preserve">HFXI TRADES </x:t>
  </x:si>
  <x:si>
    <x:t>MNA TRADES</x:t>
  </x:si>
  <x:si>
    <x:t>QAI TRADES</x:t>
  </x:si>
  <x:si>
    <x:t>USD Cash</x:t>
  </x:si>
  <x:si>
    <x:t>Foreign CCY Cash</x:t>
  </x:si>
  <x:si>
    <x:t>Largest Local Balances (USD)</x:t>
  </x:si>
  <x:si>
    <x:t>Smallest Local Balances (USD)</x:t>
  </x:si>
  <x:si>
    <x:t xml:space="preserve">Overdraft $ </x:t>
  </x:si>
  <x:si>
    <x:t xml:space="preserve">OD Fee Annaul </x:t>
  </x:si>
  <x:si>
    <x:t>OD Fee Daily</x:t>
  </x:si>
  <x:si>
    <x:t>Accrued Income</x:t>
  </x:si>
  <x:si>
    <x:t>Reclaim Rec</x:t>
  </x:si>
  <x:si>
    <x:t>AUM</x:t>
  </x:si>
  <x:si>
    <x:t>AI %</x:t>
  </x:si>
  <x:si>
    <x:t>RC%</x:t>
  </x:si>
  <x:si>
    <x:t>Total</x:t>
  </x:si>
  <x:si>
    <x:t>FA CASH %</x:t>
  </x:si>
  <x:si>
    <x:t>FA CASH</x:t>
  </x:si>
  <x:si>
    <x:t>PENDING</x:t>
  </x:si>
  <x:si>
    <x:t xml:space="preserve">Fund </x:t>
  </x:si>
  <x:si>
    <x:t>AUD</x:t>
  </x:si>
  <x:si>
    <x:t>BRL</x:t>
  </x:si>
  <x:si>
    <x:t>CAD</x:t>
  </x:si>
  <x:si>
    <x:t>CHF</x:t>
  </x:si>
  <x:si>
    <x:t>CLP</x:t>
  </x:si>
  <x:si>
    <x:t>COP</x:t>
  </x:si>
  <x:si>
    <x:t>CZK</x:t>
  </x:si>
  <x:si>
    <x:t>DKK</x:t>
  </x:si>
  <x:si>
    <x:t>EUR</x:t>
  </x:si>
  <x:si>
    <x:t>GBP</x:t>
  </x:si>
  <x:si>
    <x:t>HKD</x:t>
  </x:si>
  <x:si>
    <x:t>HUF</x:t>
  </x:si>
  <x:si>
    <x:t>IDR</x:t>
  </x:si>
  <x:si>
    <x:t>ILS</x:t>
  </x:si>
  <x:si>
    <x:t>INR</x:t>
  </x:si>
  <x:si>
    <x:t>JPY</x:t>
  </x:si>
  <x:si>
    <x:t>KRW</x:t>
  </x:si>
  <x:si>
    <x:t>MXN</x:t>
  </x:si>
  <x:si>
    <x:t>MYR</x:t>
  </x:si>
  <x:si>
    <x:t>NOK</x:t>
  </x:si>
  <x:si>
    <x:t>NZD</x:t>
  </x:si>
  <x:si>
    <x:t>PHP</x:t>
  </x:si>
  <x:si>
    <x:t>PLN</x:t>
  </x:si>
  <x:si>
    <x:t>SEK</x:t>
  </x:si>
  <x:si>
    <x:t>SGD</x:t>
  </x:si>
  <x:si>
    <x:t>THB</x:t>
  </x:si>
  <x:si>
    <x:t>TWD</x:t>
  </x:si>
  <x:si>
    <x:t>ZAR</x:t>
  </x:si>
  <x:si>
    <x:t>TRY</x:t>
  </x:si>
  <x:si>
    <x:t>USD</x:t>
  </x:si>
  <x:si>
    <x:t>TOTAL AMOUNT USD</x:t>
  </x:si>
  <x:si>
    <x:t>Failing</x:t>
  </x:si>
  <x:si>
    <x:t>Drives Sheet</x:t>
  </x:si>
  <x:si>
    <x:t>(Global &amp; Domestic)</x:t>
  </x:si>
  <x:si>
    <x:t>Target</x:t>
  </x:si>
  <x:si>
    <x:t>TOTAL_NUMBER_OF_HOLDINGS_IN_PORT</x:t>
  </x:si>
  <x:si>
    <x:t>Income</x:t>
  </x:si>
  <x:si>
    <x:t>EOW</x:t>
  </x:si>
  <x:si>
    <x:t>Custody #</x:t>
  </x:si>
  <x:si>
    <x:t>Portfolio</x:t>
  </x:si>
  <x:si>
    <x:t>Name of Fund</x:t>
  </x:si>
  <x:si>
    <x:t>SOD Cash(USD: cash projections)</x:t>
  </x:si>
  <x:si>
    <x:t>SOD Cash FX (base)</x:t>
  </x:si>
  <x:si>
    <x:t>Pending Trades +Failing (BNY/JPM)</x:t>
  </x:si>
  <x:si>
    <x:t>Income (projections today)</x:t>
  </x:si>
  <x:si>
    <x:t>Total Cash</x:t>
  </x:si>
  <x:si>
    <x:t>Equity MV (custody valuation)</x:t>
  </x:si>
  <x:si>
    <x:t>Total Assets</x:t>
  </x:si>
  <x:si>
    <x:t>P5 AUM</x:t>
  </x:si>
  <x:si>
    <x:t>% of Custody Cash</x:t>
  </x:si>
  <x:si>
    <x:t xml:space="preserve">Trade </x:t>
  </x:si>
  <x:si>
    <x:t>Target Trade $</x:t>
  </x:si>
  <x:si>
    <x:t>Direction</x:t>
  </x:si>
  <x:si>
    <x:t>Fund</x:t>
  </x:si>
  <x:si>
    <x:t>Holdings In Portfolio</x:t>
  </x:si>
  <x:si>
    <x:t>Equitize Options</x:t>
  </x:si>
  <x:si>
    <x:t>Total Projected Income (paydate)</x:t>
  </x:si>
  <x:si>
    <x:t>% of AUM</x:t>
  </x:si>
  <x:si>
    <x:t>Today Income Impact</x:t>
  </x:si>
  <x:si>
    <x:t>Projected Cash %</x:t>
  </x:si>
  <x:si>
    <x:t>NAV</x:t>
  </x:si>
  <x:si>
    <x:t>EQY_SH_OUT_REAL</x:t>
  </x:si>
  <x:si>
    <x:t>P5</x:t>
  </x:si>
  <x:si>
    <x:t>1. VEA (SWAP)</x:t>
  </x:si>
  <x:si>
    <x:t>SPLG</x:t>
  </x:si>
  <x:si>
    <x:t>OD</x:t>
  </x:si>
  <x:si>
    <x:t>MNANV</x:t>
  </x:si>
  <x:si>
    <x:t>BKLC, MGC</x:t>
  </x:si>
  <x:si>
    <x:t>SCHM, SPMD, IJH</x:t>
  </x:si>
  <x:si>
    <x:t>1.VEA</x:t>
  </x:si>
  <x:si>
    <x:t>VP</x:t>
  </x:si>
  <x:si>
    <x:t>Missing Stock Loan</x:t>
  </x:si>
  <x:si>
    <x:t>Missing Accrued Income</x:t>
  </x:si>
  <x:si>
    <x:t>VP QAI NET FLOWS</x:t>
  </x:si>
  <x:si>
    <x:t>Use FA</x:t>
  </x:si>
  <x:si>
    <x:t>Use FA or p5</x:t>
  </x:si>
  <x:si>
    <x:t>SUBSCRIPTION TO FUND</x:t>
  </x:si>
  <x:si>
    <x:t>REDEMPTION TO FUND</x:t>
  </x:si>
  <x:si>
    <x:t>Overdraft $ (not including HFXI)</x:t>
  </x:si>
  <x:si>
    <x:t>CASH DEBIT OTHER DISBURSEMENTS</x:t>
  </x:si>
  <x:si>
    <x:t>TOTAL NET FLOW</x:t>
  </x:si>
  <x:si>
    <x:t>EOD CASH</x:t>
  </x:si>
  <x:si>
    <x:t>% Cash</x:t>
  </x:si>
  <x:si>
    <x:t/>
  </x:si>
  <x:si>
    <x:t>VP TRADE</x:t>
  </x:si>
  <x:si>
    <x:t>1 day off cu/ru</x:t>
  </x:si>
  <x:si>
    <x:t>Trade</x:t>
  </x:si>
  <x:si>
    <x:t>Eze Plug Trade</x:t>
  </x:si>
  <x:si>
    <x:t>T-0</x:t>
  </x:si>
  <x:si>
    <x:t>EZE Trades</x:t>
  </x:si>
  <x:si>
    <x:t>S/D</x:t>
  </x:si>
  <x:si>
    <x:t>Total Pending</x:t>
  </x:si>
  <x:si>
    <x:t>Custody Pending Trades</x:t>
  </x:si>
  <x:si>
    <x:t xml:space="preserve">Breaks </x:t>
  </x:si>
  <x:si>
    <x:t xml:space="preserve">PENDING TRADES </x:t>
  </x:si>
  <x:si>
    <x:t xml:space="preserve">FAILING TRADES </x:t>
  </x:si>
  <x:si>
    <x:t>Pending Trades +Failing (JP/BNY)</x:t>
  </x:si>
  <x:si>
    <x:t>BNY Projected Cash Statement</x:t>
  </x:si>
  <x:si>
    <x:t xml:space="preserve">Consolidate Sweep and Cash </x:t>
  </x:si>
  <x:si>
    <x:t>Buy+Sells W/ settled date today and beyond (today date built into code)</x:t>
  </x:si>
  <x:si>
    <x:r>
      <x:rPr>
        <x:vertAlign val="baseline"/>
        <x:sz val="10"/>
        <x:color theme="1"/>
        <x:rFont val="Calibri"/>
        <x:family val="2"/>
      </x:rPr>
      <x:t xml:space="preserve">Dividends: Income </x:t>
    </x:r>
    <x:r>
      <x:rPr>
        <x:b/>
        <x:vertAlign val="baseline"/>
        <x:sz val="10"/>
        <x:color theme="1"/>
        <x:rFont val="Calibri"/>
        <x:family val="2"/>
        <x:scheme val="minor"/>
      </x:rPr>
      <x:t>paying</x:t>
    </x:r>
    <x:r>
      <x:rPr>
        <x:vertAlign val="baseline"/>
        <x:sz val="10"/>
        <x:color theme="1"/>
        <x:rFont val="Calibri"/>
        <x:family val="2"/>
        <x:scheme val="minor"/>
      </x:rPr>
      <x:t xml:space="preserve"> today: based off today's date)</x:t>
    </x:r>
  </x:si>
  <x:si>
    <x:t>Sum opening balance if E in NOT blank</x:t>
  </x:si>
  <x:si>
    <x:t>Transaction Amount Reporting Equivalent</x:t>
  </x:si>
  <x:si>
    <x:t>Bony sometimes reflects two Swwp accounts, causing formula to dupe #</x:t>
  </x:si>
  <x:si>
    <x:t>Formula will now determine number of dupes for today and divide by the number of dupes to get correct SOD cash</x:t>
  </x:si>
  <x:si>
    <x:t>Based off of today date: in formula</x:t>
  </x:si>
  <x:si>
    <x:t>MMCA</x:t>
  </x:si>
  <x:si>
    <x:t>NYLI MacKay California Muni Intermediate ETF</x:t>
  </x:si>
  <x:si>
    <x:t>IQHI</x:t>
  </x:si>
  <x:si>
    <x:t>NYLI MacKay ESG High Income ETF</x:t>
  </x:si>
  <x:si>
    <x:t>MMIT</x:t>
  </x:si>
  <x:si>
    <x:t>NYLI MacKay Muni Intermediate ETF</x:t>
  </x:si>
  <x:si>
    <x:t>MMIN</x:t>
  </x:si>
  <x:si>
    <x:t>NYLI MacKay Muni Insured ETF</x:t>
  </x:si>
  <x:si>
    <x:t>CPLB</x:t>
  </x:si>
  <x:si>
    <x:t>NYLI MacKay Core Plus Bond ETF</x:t>
  </x:si>
  <x:si>
    <x:t>IQRA</x:t>
  </x:si>
  <x:si>
    <x:t>NYLI CBRE Real Assets ETF</x:t>
  </x:si>
  <x:si>
    <x:t>SECR</x:t>
  </x:si>
  <x:si>
    <x:t>NYLI MacKay Securitized Income ETF</x:t>
  </x:si>
  <x:si>
    <x:t>IWLG</x:t>
  </x:si>
  <x:si>
    <x:t>NYLI Winslow Large Cap Growth ETF</x:t>
  </x:si>
  <x:si>
    <x:t>IWFG</x:t>
  </x:si>
  <x:si>
    <x:t>NYLI Winslow Focused Large Cap Growth ETF</x:t>
  </x:si>
  <x:si>
    <x:t>MMSD</x:t>
  </x:si>
  <x:si>
    <x:t>NYLI MacKay Muni Short Duration ETF</x:t>
  </x:si>
  <x:si>
    <x:t>SecType</x:t>
  </x:si>
  <x:si>
    <x:t>TradeDate</x:t>
  </x:si>
  <x:si>
    <x:t>Trdr</x:t>
  </x:si>
  <x:si>
    <x:t>SettleDate</x:t>
  </x:si>
  <x:si>
    <x:t>Dest</x:t>
  </x:si>
  <x:si>
    <x:t>Side</x:t>
  </x:si>
  <x:si>
    <x:t>SecurityDesc</x:t>
  </x:si>
  <x:si>
    <x:t>Symbol</x:t>
  </x:si>
  <x:si>
    <x:t>AvgPrc</x:t>
  </x:si>
  <x:si>
    <x:t>Amount</x:t>
  </x:si>
  <x:si>
    <x:t>Done</x:t>
  </x:si>
  <x:si>
    <x:t>NetMoney</x:t>
  </x:si>
  <x:si>
    <x:t>Currency</x:t>
  </x:si>
  <x:si>
    <x:t>Page 1</x:t>
  </x:si>
  <x:si>
    <x:t>LOCAL</x:t>
  </x:si>
  <x:si>
    <x:t>FX RATE</x:t>
  </x:si>
  <x:si>
    <x:r>
      <x:rPr>
        <x:vertAlign val="baseline"/>
        <x:sz val="11"/>
        <x:color theme="1"/>
        <x:rFont val="Calibri"/>
        <x:family val="2"/>
        <x:scheme val="minor"/>
      </x:rPr>
      <x:t>USD</x:t>
    </x:r>
    <x:r>
      <x:rPr>
        <x:b/>
        <x:vertAlign val="baseline"/>
        <x:sz val="11"/>
        <x:color theme="1"/>
        <x:rFont val="Calibri"/>
        <x:family val="2"/>
        <x:scheme val="minor"/>
      </x:rPr>
      <x:t xml:space="preserve"> </x:t>
    </x:r>
    <x:r>
      <x:rPr>
        <x:b/>
        <x:vertAlign val="baseline"/>
        <x:sz val="8"/>
        <x:color theme="1"/>
        <x:rFont val="Calibri"/>
        <x:family val="2"/>
        <x:scheme val="minor"/>
      </x:rPr>
      <x:t>(Zero's SPUS Type)</x:t>
    </x:r>
  </x:si>
  <x:si>
    <x:t>Pulling in Fixing rates to get USD estimate</x:t>
  </x:si>
  <x:si>
    <x:t xml:space="preserve">Currency </x:t>
  </x:si>
  <x:si>
    <x:t>BB London 4:00pm Fixing</x:t>
  </x:si>
  <x:si>
    <x:t>Rates for Eze File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</x:si>
</x:sst>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5"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00000;\(#,##0.000000\)"/>
    <x:numFmt numFmtId="165" formatCode="#,##0.00;\(#,##0.00\)"/>
    <x:numFmt numFmtId="166" formatCode="#,##0.0000;\(#,##0.0000\)"/>
    <x:numFmt numFmtId="167" formatCode="#,##0.00%;\(#,##0.00%\)"/>
    <x:numFmt numFmtId="168" formatCode="_(&quot;$&quot;* #,##0_);_(&quot;$&quot;* \(#,##0\);_(&quot;$&quot;* &quot;-&quot;??_);_(@_)"/>
    <x:numFmt numFmtId="169" formatCode="_(* #,##0_);_(* \(#,##0\);_(* &quot;-&quot;??_);_(@_)"/>
    <x:numFmt numFmtId="170" formatCode="mm/dd/yy;@"/>
    <x:numFmt numFmtId="171" formatCode="dd\-mmm\-yyyy"/>
    <x:numFmt numFmtId="172" formatCode="#,##0.0000000_);[Red]\(#,##0.0000000\)"/>
    <x:numFmt numFmtId="173" formatCode="hh:mm:ss"/>
    <x:numFmt numFmtId="174" formatCode="#,##0.00000000000_);[Red]\(#,##0.00000000000\)"/>
    <x:numFmt numFmtId="175" formatCode="yyyy\-mm\-dd;@"/>
    <x:numFmt numFmtId="176" formatCode="#,##0.00000;\(#,##0.00000\)"/>
  </x:numFmts>
  <x:fonts count="27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name val="Arial"/>
      <x:family val="2"/>
    </x:font>
    <x:font>
      <x:sz val="10"/>
      <x:name val="Arial"/>
      <x:family val="2"/>
    </x:font>
    <x:font>
      <x:b/>
      <x:u/>
      <x:sz val="10"/>
      <x:name val="Arial"/>
      <x:family val="2"/>
    </x:font>
    <x:font>
      <x:sz val="10"/>
      <x:color rgb="FFFF0000"/>
      <x:name val="Arial"/>
      <x:family val="2"/>
    </x:font>
    <x:font>
      <x:sz val="8"/>
      <x:color rgb="FF000000"/>
      <x:name val="Arial"/>
      <x:family val="2"/>
    </x:font>
    <x:font>
      <x:b/>
      <x:sz val="10"/>
      <x:color theme="0"/>
      <x:name val="Arial"/>
      <x:family val="2"/>
    </x:font>
    <x:font>
      <x:b/>
      <x:u/>
      <x:sz val="10"/>
      <x:color indexed="10"/>
      <x:name val="Arial"/>
      <x:family val="2"/>
    </x:font>
    <x:font>
      <x:b/>
      <x:sz val="11"/>
      <x:color theme="0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sz val="8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7"/>
      <x:color theme="1"/>
      <x:name val="Calibri"/>
      <x:family val="2"/>
      <x:scheme val="minor"/>
    </x:font>
    <x:font>
      <x:b/>
      <x:sz val="10"/>
      <x:color theme="1"/>
      <x:name val="Calibri"/>
      <x:family val="2"/>
      <x:scheme val="minor"/>
    </x:font>
    <x:font>
      <x:sz val="10"/>
      <x:color theme="1"/>
      <x:name val="Calibri"/>
      <x:family val="2"/>
      <x:scheme val="minor"/>
    </x:font>
    <x:font>
      <x:b/>
      <x:sz val="9"/>
      <x:color rgb="FF000000"/>
      <x:name val="Calibri"/>
      <x:family val="2"/>
    </x:font>
    <x:font>
      <x:sz val="9"/>
      <x:color theme="0"/>
      <x:name val="Calibri"/>
      <x:family val="2"/>
      <x:scheme val="minor"/>
    </x:font>
    <x:font>
      <x:b/>
      <x:sz val="9"/>
      <x:color theme="0"/>
      <x:name val="Calibri"/>
      <x:family val="2"/>
      <x:scheme val="minor"/>
    </x:font>
    <x:font>
      <x:b/>
      <x:sz val="9"/>
      <x:name val="Calibri"/>
      <x:family val="2"/>
      <x:scheme val="minor"/>
    </x:font>
    <x:font>
      <x:b/>
      <x:sz val="12"/>
      <x:name val="Calibri"/>
      <x:family val="2"/>
      <x:scheme val="minor"/>
    </x:font>
    <x:font>
      <x:b/>
      <x:sz val="10"/>
      <x:color indexed="9"/>
      <x:name val="Arial"/>
      <x:family val="2"/>
    </x:font>
    <x:font>
      <x:sz val="11"/>
      <x:color rgb="FF000000"/>
      <x:name val="Calibri"/>
      <x:family val="2"/>
      <x:scheme val="minor"/>
    </x:font>
    <x:font>
      <x:b/>
      <x:sz val="8"/>
      <x:color theme="1"/>
      <x:name val="Calibri"/>
      <x:family val="2"/>
      <x:scheme val="minor"/>
    </x:font>
  </x:fonts>
  <x:fills count="23">
    <x:fill>
      <x:patternFill patternType="none"/>
    </x:fill>
    <x:fill>
      <x:patternFill patternType="gray125"/>
    </x:fill>
    <x:fill>
      <x:patternFill patternType="solid">
        <x:fgColor indexed="23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theme="3"/>
        <x:bgColor indexed="64"/>
      </x:patternFill>
    </x:fill>
    <x:fill>
      <x:patternFill patternType="solid">
        <x:fgColor indexed="15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theme="8" tint="0.59999389629810485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rgb="FF00B0F0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8" tint="0.39997558519241921"/>
        <x:bgColor indexed="64"/>
      </x:patternFill>
    </x:fill>
  </x:fills>
  <x:borders count="33">
    <x:border>
      <x:left/>
      <x:right/>
      <x:top/>
      <x:bottom/>
      <x:diagonal/>
    </x:border>
    <x:border>
      <x:left/>
      <x:right style="thick">
        <x:color indexed="22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/>
      <x:right/>
      <x:top/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</x:borders>
  <x:cellStyleXfs count="250">
    <x:xf numFmtId="0" fontId="0" fillId="0" borderId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9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1" fillId="0" borderId="0"/>
    <x:xf numFmtId="0" fontId="2" fillId="20" borderId="13" applyNumberFormat="1" applyFill="0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2" fillId="0" borderId="19" applyNumberFormat="1" applyFill="1" applyBorder="1" applyAlignment="1" applyProtection="1">
      <x:protection locked="1" hidden="0"/>
    </x:xf>
    <x:xf numFmtId="44" fontId="2" fillId="0" borderId="0" applyNumberFormat="1" applyFill="1" applyBorder="0" applyAlignment="1" applyProtection="1">
      <x:protection locked="1" hidden="0"/>
    </x:xf>
    <x:xf numFmtId="10" fontId="2" fillId="0" borderId="0" applyNumberFormat="1" applyFill="1" applyBorder="0" applyAlignment="1" applyProtection="1">
      <x:protection locked="1" hidden="0"/>
    </x:xf>
    <x:xf numFmtId="0" fontId="0" fillId="0" borderId="27" applyNumberFormat="1" applyFill="1" applyBorder="1" applyAlignment="1" applyProtection="1">
      <x:protection locked="1" hidden="0"/>
    </x:xf>
    <x:xf numFmtId="44" fontId="0" fillId="0" borderId="0" applyNumberFormat="1" applyFill="1" applyBorder="0" applyAlignment="1" applyProtection="1">
      <x:protection locked="1" hidden="0"/>
    </x:xf>
    <x:xf numFmtId="10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15" fillId="0" borderId="17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44" fontId="15" fillId="0" borderId="0" applyNumberFormat="1" applyFill="1" applyBorder="0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5" fillId="0" borderId="30" applyNumberFormat="1" applyFill="1" applyBorder="1" applyAlignment="1" applyProtection="1">
      <x:protection locked="1" hidden="0"/>
    </x:xf>
    <x:xf numFmtId="44" fontId="15" fillId="0" borderId="30" applyNumberFormat="1" applyFill="1" applyBorder="1" applyAlignment="1" applyProtection="1">
      <x:protection locked="1" hidden="0"/>
    </x:xf>
    <x:xf numFmtId="0" fontId="0" fillId="0" borderId="30" applyNumberFormat="1" applyFill="1" applyBorder="1" applyAlignment="1" applyProtection="1">
      <x:protection locked="1" hidden="0"/>
    </x:xf>
    <x:xf numFmtId="0" fontId="0" fillId="0" borderId="31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44" fontId="0" fillId="0" borderId="16" applyNumberFormat="1" applyFill="1" applyBorder="1" applyAlignment="1" applyProtection="1">
      <x:protection locked="1" hidden="0"/>
    </x:xf>
    <x:xf numFmtId="0" fontId="0" fillId="0" borderId="32" applyNumberFormat="1" applyFill="1" applyBorder="1" applyAlignment="1" applyProtection="1">
      <x:protection locked="1" hidden="0"/>
    </x:xf>
    <x:xf numFmtId="44" fontId="0" fillId="0" borderId="20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8" fontId="18" fillId="18" borderId="14" applyNumberFormat="1" applyFill="0" applyBorder="1" applyAlignment="1" applyProtection="1">
      <x:protection locked="1" hidden="0"/>
    </x:xf>
    <x:xf numFmtId="0" fontId="17" fillId="18" borderId="15" applyNumberFormat="1" applyFill="0" applyBorder="1" applyAlignment="1" applyProtection="1">
      <x:protection locked="1" hidden="0"/>
    </x:xf>
    <x:xf numFmtId="168" fontId="0" fillId="18" borderId="16" applyNumberFormat="1" applyFill="0" applyBorder="1" applyAlignment="1" applyProtection="1">
      <x:protection locked="1" hidden="0"/>
    </x:xf>
    <x:xf numFmtId="168" fontId="0" fillId="18" borderId="14" applyNumberFormat="1" applyFill="0" applyBorder="1" applyAlignment="1" applyProtection="1">
      <x:protection locked="1" hidden="0"/>
    </x:xf>
    <x:xf numFmtId="168" fontId="18" fillId="18" borderId="16" applyNumberFormat="1" applyFill="0" applyBorder="1" applyAlignment="1" applyProtection="1">
      <x:protection locked="1" hidden="0"/>
    </x:xf>
    <x:xf numFmtId="168" fontId="17" fillId="19" borderId="17" applyNumberFormat="1" applyFill="0" applyBorder="1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68" fontId="0" fillId="0" borderId="18" applyNumberFormat="1" applyFill="1" applyBorder="1" applyAlignment="1" applyProtection="1">
      <x:protection locked="1" hidden="0"/>
    </x:xf>
    <x:xf numFmtId="168" fontId="0" fillId="0" borderId="17" applyNumberFormat="1" applyFill="1" applyBorder="1" applyAlignment="1" applyProtection="1">
      <x:protection locked="1" hidden="0"/>
    </x:xf>
    <x:xf numFmtId="168" fontId="17" fillId="19" borderId="18" applyNumberFormat="1" applyFill="0" applyBorder="1" applyAlignment="1" applyProtection="1">
      <x:protection locked="1" hidden="0"/>
    </x:xf>
    <x:xf numFmtId="0" fontId="2" fillId="22" borderId="19" applyNumberFormat="1" applyFill="0" applyBorder="1" applyAlignment="1" applyProtection="1">
      <x:protection locked="1" hidden="0"/>
    </x:xf>
    <x:xf numFmtId="0" fontId="0" fillId="22" borderId="13" applyNumberFormat="1" applyFill="0" applyBorder="1" applyAlignment="1" applyProtection="1">
      <x:protection locked="1" hidden="0"/>
    </x:xf>
    <x:xf numFmtId="44" fontId="0" fillId="22" borderId="20" applyNumberFormat="1" applyFill="0" applyBorder="1" applyAlignment="1" applyProtection="1">
      <x:protection locked="1" hidden="0"/>
    </x:xf>
    <x:xf numFmtId="44" fontId="0" fillId="22" borderId="19" applyNumberFormat="1" applyFill="0" applyBorder="1" applyAlignment="1" applyProtection="1">
      <x:protection locked="1" hidden="0"/>
    </x:xf>
    <x:xf numFmtId="0" fontId="2" fillId="22" borderId="20" applyNumberFormat="1" applyFill="0" applyBorder="1" applyAlignment="1" applyProtection="1">
      <x:protection locked="1" hidden="0"/>
    </x:xf>
    <x:xf numFmtId="0" fontId="2" fillId="0" borderId="22" applyNumberFormat="1" applyFill="1" applyBorder="1" applyAlignment="1" applyProtection="1">
      <x:protection locked="1" hidden="0"/>
    </x:xf>
    <x:xf numFmtId="0" fontId="2" fillId="18" borderId="23" applyNumberFormat="1" applyFill="0" applyBorder="1" applyAlignment="1" applyProtection="1">
      <x:protection locked="1" hidden="0"/>
    </x:xf>
    <x:xf numFmtId="0" fontId="0" fillId="0" borderId="23" applyNumberFormat="1" applyFill="1" applyBorder="1" applyAlignment="1" applyProtection="1">
      <x:protection locked="1" hidden="0"/>
    </x:xf>
    <x:xf numFmtId="0" fontId="2" fillId="18" borderId="24" applyNumberFormat="1" applyFill="0" applyBorder="1" applyAlignment="1" applyProtection="1">
      <x:protection locked="1" hidden="0"/>
    </x:xf>
    <x:xf numFmtId="10" fontId="0" fillId="0" borderId="24" applyNumberFormat="1" applyFill="1" applyBorder="1" applyAlignment="1" applyProtection="1">
      <x:protection locked="1" hidden="0"/>
    </x:xf>
    <x:xf numFmtId="10" fontId="0" fillId="18" borderId="23" applyNumberFormat="1" applyFill="0" applyBorder="1" applyAlignment="1" applyProtection="1">
      <x:protection locked="1" hidden="0"/>
    </x:xf>
    <x:xf numFmtId="10" fontId="0" fillId="18" borderId="24" applyNumberFormat="1" applyFill="0" applyBorder="1" applyAlignment="1" applyProtection="1">
      <x:protection locked="1" hidden="0"/>
    </x:xf>
    <x:xf numFmtId="0" fontId="2" fillId="9" borderId="0" applyNumberFormat="1" applyFill="0" applyBorder="0" applyAlignment="1" applyProtection="1">
      <x:protection locked="1" hidden="0"/>
    </x:xf>
    <x:xf numFmtId="0" fontId="0" fillId="8" borderId="0" applyNumberFormat="1" applyFill="0" applyBorder="0" applyAlignment="1" applyProtection="1">
      <x:protection locked="1" hidden="0"/>
    </x:xf>
    <x:xf numFmtId="43" fontId="0" fillId="0" borderId="0" applyNumberFormat="1" applyFill="1" applyBorder="0" applyAlignment="1" applyProtection="1">
      <x:protection locked="1" hidden="0"/>
    </x:xf>
    <x:xf numFmtId="0" fontId="2" fillId="11" borderId="0" applyNumberFormat="1" applyFill="0" applyBorder="0" applyAlignment="1" applyProtection="1">
      <x:protection locked="1" hidden="0"/>
    </x:xf>
    <x:xf numFmtId="0" fontId="0" fillId="13" borderId="0" applyNumberFormat="1" applyFill="0" applyBorder="0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14" fontId="2" fillId="12" borderId="0" applyNumberFormat="1" applyFill="0" applyBorder="0" applyAlignment="1" applyProtection="1">
      <x:protection locked="1" hidden="0"/>
    </x:xf>
    <x:xf numFmtId="0" fontId="2" fillId="12" borderId="0" applyNumberFormat="1" applyFill="0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14" fontId="11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14" fillId="9" borderId="13" applyNumberFormat="1" applyFill="0" applyBorder="1" applyAlignment="1" applyProtection="1">
      <x:protection locked="1" hidden="0"/>
    </x:xf>
    <x:xf numFmtId="0" fontId="14" fillId="9" borderId="21" applyNumberFormat="1" applyFill="0" applyBorder="1" applyAlignment="1" applyProtection="1">
      <x:protection locked="1" hidden="0"/>
    </x:xf>
    <x:xf numFmtId="0" fontId="14" fillId="9" borderId="22" applyNumberFormat="1" applyFill="0" applyBorder="1" applyAlignment="1" applyProtection="1">
      <x:protection locked="1" hidden="0"/>
    </x:xf>
    <x:xf numFmtId="10" fontId="14" fillId="9" borderId="13" applyNumberFormat="1" applyFill="0" applyBorder="1" applyAlignment="1" applyProtection="1">
      <x:protection locked="1" hidden="0"/>
    </x:xf>
    <x:xf numFmtId="0" fontId="0" fillId="13" borderId="13" applyNumberFormat="1" applyFill="0" applyBorder="1" applyAlignment="1" applyProtection="1">
      <x:protection locked="1" hidden="0"/>
    </x:xf>
    <x:xf numFmtId="0" fontId="14" fillId="14" borderId="13" applyNumberFormat="1" applyFill="0" applyBorder="1" applyAlignment="1" applyProtection="1">
      <x:protection locked="1" hidden="0"/>
    </x:xf>
    <x:xf numFmtId="10" fontId="0" fillId="14" borderId="13" applyNumberFormat="1" applyFill="0" applyBorder="1" applyAlignment="1" applyProtection="1">
      <x:protection locked="1" hidden="0"/>
    </x:xf>
    <x:xf numFmtId="14" fontId="2" fillId="14" borderId="13" applyNumberFormat="1" applyFill="0" applyBorder="1" applyAlignment="1" applyProtection="1">
      <x:protection locked="1" hidden="0"/>
    </x:xf>
    <x:xf numFmtId="0" fontId="2" fillId="14" borderId="13" applyNumberFormat="1" applyFill="0" applyBorder="1" applyAlignment="1" applyProtection="1">
      <x:protection locked="1" hidden="0"/>
    </x:xf>
    <x:xf numFmtId="14" fontId="2" fillId="13" borderId="13" applyNumberFormat="1" applyFill="0" applyBorder="1" applyAlignment="1" applyProtection="1">
      <x:protection locked="1" hidden="0"/>
    </x:xf>
    <x:xf numFmtId="14" fontId="2" fillId="8" borderId="13" applyNumberFormat="1" applyFill="0" applyBorder="1" applyAlignment="1" applyProtection="1">
      <x:protection locked="1" hidden="0"/>
    </x:xf>
    <x:xf numFmtId="14" fontId="0" fillId="8" borderId="13" applyNumberFormat="1" applyFill="0" applyBorder="1" applyAlignment="1" applyProtection="1">
      <x:protection locked="1" hidden="0"/>
    </x:xf>
    <x:xf numFmtId="14" fontId="0" fillId="13" borderId="13" applyNumberFormat="1" applyFill="0" applyBorder="1" applyAlignment="1" applyProtection="1">
      <x:protection locked="1" hidden="0"/>
    </x:xf>
    <x:xf numFmtId="14" fontId="2" fillId="0" borderId="13" applyNumberFormat="1" applyFill="1" applyBorder="1" applyAlignment="1" applyProtection="1">
      <x:protection locked="1" hidden="0"/>
    </x:xf>
    <x:xf numFmtId="14" fontId="2" fillId="12" borderId="19" applyNumberFormat="1" applyFill="0" applyBorder="1" applyAlignment="1" applyProtection="1">
      <x:protection locked="1" hidden="0"/>
    </x:xf>
    <x:xf numFmtId="14" fontId="2" fillId="0" borderId="20" applyNumberFormat="1" applyFill="1" applyBorder="1" applyAlignment="1" applyProtection="1">
      <x:protection locked="1" hidden="0"/>
    </x:xf>
    <x:xf numFmtId="168" fontId="15" fillId="0" borderId="0" applyNumberFormat="1" applyFill="1" applyBorder="0" applyAlignment="1" applyProtection="1">
      <x:protection locked="1" hidden="0"/>
    </x:xf>
    <x:xf numFmtId="168" fontId="14" fillId="0" borderId="23" applyNumberFormat="1" applyFill="1" applyBorder="1" applyAlignment="1" applyProtection="1">
      <x:protection locked="1" hidden="0"/>
    </x:xf>
    <x:xf numFmtId="168" fontId="15" fillId="0" borderId="24" applyNumberFormat="1" applyFill="1" applyBorder="1" applyAlignment="1" applyProtection="1">
      <x:protection locked="1" hidden="0"/>
    </x:xf>
    <x:xf numFmtId="10" fontId="15" fillId="0" borderId="0" applyNumberFormat="1" applyFill="1" applyBorder="0" applyAlignment="1" applyProtection="1">
      <x:protection locked="1" hidden="0"/>
    </x:xf>
    <x:xf numFmtId="10" fontId="0" fillId="13" borderId="0" applyNumberFormat="1" applyFill="0" applyBorder="0" applyAlignment="1" applyProtection="1">
      <x:protection locked="1" hidden="0"/>
    </x:xf>
    <x:xf numFmtId="168" fontId="2" fillId="15" borderId="0" applyNumberFormat="1" applyFill="0" applyBorder="0" applyAlignment="1" applyProtection="1">
      <x:protection locked="1" hidden="0"/>
    </x:xf>
    <x:xf numFmtId="10" fontId="12" fillId="0" borderId="0" applyNumberFormat="1" applyFill="1" applyBorder="0" applyAlignment="1" applyProtection="1">
      <x:protection locked="1" hidden="0"/>
    </x:xf>
    <x:xf numFmtId="10" fontId="2" fillId="12" borderId="0" applyNumberFormat="1" applyFill="0" applyBorder="0" applyAlignment="1" applyProtection="1">
      <x:protection locked="1" hidden="0"/>
    </x:xf>
    <x:xf numFmtId="168" fontId="0" fillId="12" borderId="0" applyNumberFormat="1" applyFill="0" applyBorder="0" applyAlignment="1" applyProtection="1">
      <x:protection locked="1" hidden="0"/>
    </x:xf>
    <x:xf numFmtId="0" fontId="0" fillId="12" borderId="0" applyNumberFormat="1" applyFill="0" applyBorder="0" applyAlignment="1" applyProtection="1">
      <x:protection locked="1" hidden="0"/>
    </x:xf>
    <x:xf numFmtId="169" fontId="0" fillId="0" borderId="0" applyNumberFormat="1" applyFill="1" applyBorder="0" applyAlignment="1" applyProtection="1">
      <x:protection locked="1" hidden="0"/>
    </x:xf>
    <x:xf numFmtId="44" fontId="0" fillId="13" borderId="0" applyNumberFormat="1" applyFill="0" applyBorder="0" applyAlignment="1" applyProtection="1">
      <x:protection locked="1" hidden="0"/>
    </x:xf>
    <x:xf numFmtId="44" fontId="0" fillId="8" borderId="0" applyNumberFormat="1" applyFill="0" applyBorder="0" applyAlignment="1" applyProtection="1">
      <x:protection locked="1" hidden="0"/>
    </x:xf>
    <x:xf numFmtId="10" fontId="2" fillId="0" borderId="17" applyNumberFormat="1" applyFill="1" applyBorder="1" applyAlignment="1" applyProtection="1">
      <x:protection locked="1" hidden="0"/>
    </x:xf>
    <x:xf numFmtId="10" fontId="0" fillId="0" borderId="18" applyNumberFormat="1" applyFill="1" applyBorder="1" applyAlignment="1" applyProtection="1">
      <x:protection locked="1" hidden="0"/>
    </x:xf>
    <x:xf numFmtId="10" fontId="12" fillId="21" borderId="0" applyNumberFormat="1" applyFill="0" applyBorder="0" applyAlignment="1" applyProtection="1">
      <x:protection locked="1" hidden="0"/>
    </x:xf>
    <x:xf numFmtId="44" fontId="2" fillId="21" borderId="0" applyNumberFormat="1" applyFill="0" applyBorder="0" applyAlignment="1" applyProtection="1">
      <x:protection locked="1" hidden="0"/>
    </x:xf>
    <x:xf numFmtId="168" fontId="15" fillId="0" borderId="23" applyNumberFormat="1" applyFill="1" applyBorder="1" applyAlignment="1" applyProtection="1">
      <x:protection locked="1" hidden="0"/>
    </x:xf>
    <x:xf numFmtId="168" fontId="20" fillId="0" borderId="0" applyNumberFormat="1" applyFill="1" applyBorder="0" applyAlignment="1" applyProtection="1">
      <x:protection locked="1" hidden="0"/>
    </x:xf>
    <x:xf numFmtId="168" fontId="21" fillId="0" borderId="0" applyNumberFormat="1" applyFill="1" applyBorder="0" applyAlignment="1" applyProtection="1">
      <x:protection locked="1" hidden="0"/>
    </x:xf>
    <x:xf numFmtId="10" fontId="20" fillId="0" borderId="0" applyNumberFormat="1" applyFill="1" applyBorder="0" applyAlignment="1" applyProtection="1">
      <x:protection locked="1" hidden="0"/>
    </x:xf>
    <x:xf numFmtId="10" fontId="12" fillId="13" borderId="0" applyNumberFormat="1" applyFill="0" applyBorder="0" applyAlignment="1" applyProtection="1">
      <x:protection locked="1" hidden="0"/>
    </x:xf>
    <x:xf numFmtId="168" fontId="11" fillId="15" borderId="0" applyNumberFormat="1" applyFill="0" applyBorder="0" applyAlignment="1" applyProtection="1">
      <x:protection locked="1" hidden="0"/>
    </x:xf>
    <x:xf numFmtId="10" fontId="11" fillId="12" borderId="0" applyNumberFormat="1" applyFill="0" applyBorder="0" applyAlignment="1" applyProtection="1">
      <x:protection locked="1" hidden="0"/>
    </x:xf>
    <x:xf numFmtId="168" fontId="12" fillId="12" borderId="0" applyNumberFormat="1" applyFill="0" applyBorder="0" applyAlignment="1" applyProtection="1">
      <x:protection locked="1" hidden="0"/>
    </x:xf>
    <x:xf numFmtId="0" fontId="12" fillId="12" borderId="0" applyNumberFormat="1" applyFill="0" applyBorder="0" applyAlignment="1" applyProtection="1">
      <x:protection locked="1" hidden="0"/>
    </x:xf>
    <x:xf numFmtId="169" fontId="12" fillId="0" borderId="0" applyNumberFormat="1" applyFill="1" applyBorder="0" applyAlignment="1" applyProtection="1">
      <x:protection locked="1" hidden="0"/>
    </x:xf>
    <x:xf numFmtId="44" fontId="11" fillId="0" borderId="0" applyNumberFormat="1" applyFill="1" applyBorder="0" applyAlignment="1" applyProtection="1">
      <x:protection locked="1" hidden="0"/>
    </x:xf>
    <x:xf numFmtId="44" fontId="12" fillId="13" borderId="0" applyNumberFormat="1" applyFill="0" applyBorder="0" applyAlignment="1" applyProtection="1">
      <x:protection locked="1" hidden="0"/>
    </x:xf>
    <x:xf numFmtId="44" fontId="12" fillId="0" borderId="0" applyNumberFormat="1" applyFill="1" applyBorder="0" applyAlignment="1" applyProtection="1">
      <x:protection locked="1" hidden="0"/>
    </x:xf>
    <x:xf numFmtId="44" fontId="12" fillId="8" borderId="0" applyNumberFormat="1" applyFill="0" applyBorder="0" applyAlignment="1" applyProtection="1">
      <x:protection locked="1" hidden="0"/>
    </x:xf>
    <x:xf numFmtId="10" fontId="11" fillId="0" borderId="0" applyNumberFormat="1" applyFill="1" applyBorder="0" applyAlignment="1" applyProtection="1">
      <x:protection locked="1" hidden="0"/>
    </x:xf>
    <x:xf numFmtId="0" fontId="12" fillId="13" borderId="0" applyNumberFormat="1" applyFill="0" applyBorder="0" applyAlignment="1" applyProtection="1">
      <x:protection locked="1" hidden="0"/>
    </x:xf>
    <x:xf numFmtId="0" fontId="2" fillId="16" borderId="13" applyNumberFormat="1" applyFill="0" applyBorder="1" applyAlignment="1" applyProtection="1">
      <x:protection locked="1" hidden="0"/>
    </x:xf>
    <x:xf numFmtId="0" fontId="17" fillId="0" borderId="0" applyNumberFormat="1" applyFill="1" applyBorder="0" applyAlignment="1" applyProtection="1">
      <x:protection locked="1" hidden="0"/>
    </x:xf>
    <x:xf numFmtId="168" fontId="19" fillId="0" borderId="0" applyNumberFormat="1" applyFill="1" applyBorder="0" applyAlignment="1" applyProtection="1">
      <x:protection locked="1" hidden="0"/>
    </x:xf>
    <x:xf numFmtId="0" fontId="17" fillId="0" borderId="28" applyNumberFormat="1" applyFill="1" applyBorder="1" applyAlignment="1" applyProtection="1">
      <x:protection locked="1" hidden="0"/>
    </x:xf>
    <x:xf numFmtId="168" fontId="19" fillId="0" borderId="28" applyNumberFormat="1" applyFill="1" applyBorder="1" applyAlignment="1" applyProtection="1">
      <x:protection locked="1" hidden="0"/>
    </x:xf>
    <x:xf numFmtId="168" fontId="23" fillId="0" borderId="0" applyNumberFormat="1" applyFill="1" applyBorder="0" applyAlignment="1" applyProtection="1">
      <x:protection locked="1" hidden="0"/>
    </x:xf>
    <x:xf numFmtId="3" fontId="12" fillId="0" borderId="0" applyNumberFormat="1" applyFill="1" applyBorder="0" applyAlignment="1" applyProtection="1">
      <x:protection locked="1" hidden="0"/>
    </x:xf>
    <x:xf numFmtId="10" fontId="23" fillId="12" borderId="0" applyNumberFormat="1" applyFill="0" applyBorder="0" applyAlignment="1" applyProtection="1">
      <x:protection locked="1" hidden="0"/>
    </x:xf>
    <x:xf numFmtId="0" fontId="12" fillId="0" borderId="0" quotePrefix="1" applyNumberFormat="1" applyFill="1" applyBorder="0" applyAlignment="1" applyProtection="1">
      <x:protection locked="1" hidden="0"/>
    </x:xf>
    <x:xf numFmtId="0" fontId="2" fillId="22" borderId="13" applyNumberFormat="1" applyFill="0" applyBorder="1" applyAlignment="1" applyProtection="1">
      <x:protection locked="1" hidden="0"/>
    </x:xf>
    <x:xf numFmtId="0" fontId="12" fillId="22" borderId="13" applyNumberFormat="1" applyFill="0" applyBorder="1" applyAlignment="1" applyProtection="1">
      <x:protection locked="1" hidden="0"/>
    </x:xf>
    <x:xf numFmtId="44" fontId="0" fillId="12" borderId="0" applyNumberFormat="1" applyFill="0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0" fontId="18" fillId="21" borderId="0" applyNumberFormat="1" applyFill="0" applyBorder="0" applyAlignment="1" applyProtection="1">
      <x:protection locked="1" hidden="0"/>
    </x:xf>
    <x:xf numFmtId="44" fontId="0" fillId="21" borderId="0" applyNumberFormat="1" applyFill="0" applyBorder="0" applyAlignment="1" applyProtection="1">
      <x:protection locked="1" hidden="0"/>
    </x:xf>
    <x:xf numFmtId="0" fontId="19" fillId="12" borderId="14" applyNumberFormat="1" applyFill="0" applyBorder="1" applyAlignment="1" applyProtection="1">
      <x:protection locked="1" hidden="0"/>
    </x:xf>
    <x:xf numFmtId="0" fontId="14" fillId="0" borderId="15" applyNumberFormat="1" applyFill="1" applyBorder="1" applyAlignment="1" applyProtection="1">
      <x:protection locked="1" hidden="0"/>
    </x:xf>
    <x:xf numFmtId="0" fontId="14" fillId="16" borderId="15" applyNumberFormat="1" applyFill="0" applyBorder="1" applyAlignment="1" applyProtection="1">
      <x:protection locked="1" hidden="0"/>
    </x:xf>
    <x:xf numFmtId="0" fontId="2" fillId="16" borderId="15" applyNumberFormat="1" applyFill="0" applyBorder="1" applyAlignment="1" applyProtection="1">
      <x:protection locked="1" hidden="0"/>
    </x:xf>
    <x:xf numFmtId="0" fontId="15" fillId="16" borderId="16" applyNumberFormat="1" applyFill="0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4" fontId="14" fillId="12" borderId="19" applyNumberFormat="1" applyFill="0" applyBorder="1" applyAlignment="1" applyProtection="1">
      <x:protection locked="1" hidden="0"/>
    </x:xf>
    <x:xf numFmtId="0" fontId="14" fillId="0" borderId="13" applyNumberFormat="1" applyFill="1" applyBorder="1" applyAlignment="1" applyProtection="1">
      <x:protection locked="1" hidden="0"/>
    </x:xf>
    <x:xf numFmtId="14" fontId="14" fillId="0" borderId="13" applyNumberFormat="1" applyFill="1" applyBorder="1" applyAlignment="1" applyProtection="1">
      <x:protection locked="1" hidden="0"/>
    </x:xf>
    <x:xf numFmtId="14" fontId="14" fillId="0" borderId="22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168" fontId="14" fillId="12" borderId="0" applyNumberFormat="1" applyFill="0" applyBorder="0" applyAlignment="1" applyProtection="1">
      <x:protection locked="1" hidden="0"/>
    </x:xf>
    <x:xf numFmtId="168" fontId="14" fillId="17" borderId="0" applyNumberFormat="1" applyFill="0" applyBorder="0" applyAlignment="1" applyProtection="1">
      <x:protection locked="1" hidden="0"/>
    </x:xf>
    <x:xf numFmtId="168" fontId="14" fillId="17" borderId="25" applyNumberFormat="1" applyFill="0" applyBorder="1" applyAlignment="1" applyProtection="1">
      <x:protection locked="1" hidden="0"/>
    </x:xf>
    <x:xf numFmtId="168" fontId="14" fillId="17" borderId="26" applyNumberFormat="1" applyFill="0" applyBorder="1" applyAlignment="1" applyProtection="1">
      <x:protection locked="1" hidden="0"/>
    </x:xf>
    <x:xf numFmtId="0" fontId="14" fillId="9" borderId="3" applyNumberFormat="1" applyFill="0" applyBorder="1" applyAlignment="1" applyProtection="1">
      <x:protection locked="1" hidden="0"/>
    </x:xf>
    <x:xf numFmtId="0" fontId="14" fillId="9" borderId="5" applyNumberFormat="1" applyFill="0" applyBorder="1" applyAlignment="1" applyProtection="1">
      <x:protection locked="1" hidden="0"/>
    </x:xf>
    <x:xf numFmtId="0" fontId="14" fillId="11" borderId="3" applyNumberFormat="1" applyFill="0" applyBorder="1" applyAlignment="1" applyProtection="1">
      <x:protection locked="1" hidden="0"/>
    </x:xf>
    <x:xf numFmtId="0" fontId="14" fillId="11" borderId="5" applyNumberFormat="1" applyFill="0" applyBorder="1" applyAlignment="1" applyProtection="1">
      <x:protection locked="1" hidden="0"/>
    </x:xf>
    <x:xf numFmtId="0" fontId="18" fillId="0" borderId="0" applyNumberFormat="1" applyFill="1" applyBorder="0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0" hidden="0"/>
    </x:xf>
    <x:xf numFmtId="170" fontId="6" fillId="3" borderId="7" applyNumberFormat="1" applyFill="0" applyBorder="1" applyAlignment="1" applyProtection="1">
      <x:protection locked="1" hidden="0"/>
    </x:xf>
    <x:xf numFmtId="0" fontId="6" fillId="3" borderId="7" applyNumberFormat="1" applyFill="0" applyBorder="1" applyAlignment="1" applyProtection="1">
      <x:protection locked="0" hidden="0"/>
    </x:xf>
    <x:xf numFmtId="0" fontId="3" fillId="0" borderId="8" applyNumberFormat="1" applyFill="1" applyBorder="1" applyAlignment="1" applyProtection="1">
      <x:protection locked="0" hidden="0"/>
    </x:xf>
    <x:xf numFmtId="0" fontId="3" fillId="0" borderId="9" applyNumberFormat="1" applyFill="1" applyBorder="1" applyAlignment="1" applyProtection="1">
      <x:protection locked="0" hidden="0"/>
    </x:xf>
    <x:xf numFmtId="0" fontId="6" fillId="4" borderId="2" applyNumberFormat="1" applyFill="0" applyBorder="1" applyAlignment="1" applyProtection="1">
      <x:protection locked="0" hidden="0"/>
    </x:xf>
    <x:xf numFmtId="0" fontId="6" fillId="4" borderId="6" applyNumberFormat="1" applyFill="0" applyBorder="1" applyAlignment="1" applyProtection="1">
      <x:protection locked="0" hidden="0"/>
    </x:xf>
    <x:xf numFmtId="0" fontId="6" fillId="4" borderId="10" applyNumberFormat="1" applyFill="0" applyBorder="1" applyAlignment="1" applyProtection="1">
      <x:protection locked="0" hidden="0"/>
    </x:xf>
    <x:xf numFmtId="1" fontId="0" fillId="0" borderId="6" applyNumberFormat="1" applyFill="1" applyBorder="1" applyAlignment="1" applyProtection="1">
      <x:protection locked="0" hidden="0"/>
    </x:xf>
    <x:xf numFmtId="2" fontId="3" fillId="0" borderId="6" applyNumberFormat="1" applyFill="1" applyBorder="1" applyAlignment="1" applyProtection="1">
      <x:protection locked="1" hidden="0"/>
    </x:xf>
    <x:xf numFmtId="1" fontId="3" fillId="0" borderId="6" applyNumberFormat="1" applyFill="1" applyBorder="1" applyAlignment="1" applyProtection="1">
      <x:protection locked="1" hidden="0"/>
    </x:xf>
    <x:xf numFmtId="43" fontId="3" fillId="0" borderId="6" applyNumberFormat="1" applyFill="1" applyBorder="1" applyAlignment="1" applyProtection="1">
      <x:protection locked="1" hidden="0"/>
    </x:xf>
    <x:xf numFmtId="1" fontId="0" fillId="0" borderId="1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0" fontId="9" fillId="5" borderId="6" applyNumberFormat="1" applyFill="0" applyBorder="1" applyAlignment="1" applyProtection="1">
      <x:protection locked="0" hidden="0"/>
    </x:xf>
    <x:xf numFmtId="14" fontId="3" fillId="0" borderId="6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1" fontId="3" fillId="0" borderId="12" applyNumberFormat="1" applyFill="1" applyBorder="1" applyAlignment="1" applyProtection="1">
      <x:protection locked="1" hidden="0"/>
    </x:xf>
    <x:xf numFmtId="43" fontId="3" fillId="0" borderId="12" applyNumberFormat="1" applyFill="1" applyBorder="1" applyAlignment="1" applyProtection="1">
      <x:protection locked="1" hidden="0"/>
    </x:xf>
    <x:xf numFmtId="14" fontId="3" fillId="0" borderId="0" applyNumberFormat="1" applyFill="1" applyBorder="0" applyAlignment="1" applyProtection="1">
      <x:protection locked="0" hidden="0"/>
    </x:xf>
    <x:xf numFmtId="0" fontId="4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0" hidden="0"/>
    </x:xf>
    <x:xf numFmtId="1" fontId="0" fillId="0" borderId="6" applyNumberFormat="1" applyFill="1" applyBorder="1" applyAlignment="1" applyProtection="1">
      <x:protection locked="1" hidden="0"/>
    </x:xf>
    <x:xf numFmtId="2" fontId="0" fillId="0" borderId="6" applyNumberFormat="1" applyFill="1" applyBorder="1" applyAlignment="1" applyProtection="1">
      <x:protection locked="1" hidden="0"/>
    </x:xf>
    <x:xf numFmtId="1" fontId="0" fillId="0" borderId="12" applyNumberFormat="1" applyFill="1" applyBorder="1" applyAlignment="1" applyProtection="1">
      <x:protection locked="1" hidden="0"/>
    </x:xf>
    <x:xf numFmtId="43" fontId="0" fillId="0" borderId="12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43" fontId="0" fillId="0" borderId="6" applyNumberFormat="1" applyFill="1" applyBorder="1" applyAlignment="1" applyProtection="1">
      <x:protection locked="1" hidden="0"/>
    </x:xf>
    <x:xf numFmtId="169" fontId="0" fillId="0" borderId="11" applyNumberFormat="1" applyFill="1" applyBorder="1" applyAlignment="1" applyProtection="1">
      <x:protection locked="1" hidden="0"/>
    </x:xf>
    <x:xf numFmtId="43" fontId="3" fillId="0" borderId="0" applyNumberFormat="1" applyFill="1" applyBorder="0" applyAlignment="1" applyProtection="1">
      <x:protection locked="1" hidden="0"/>
    </x:xf>
    <x:xf numFmtId="1" fontId="3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" fontId="3" fillId="0" borderId="0" applyNumberFormat="1" applyFill="1" applyBorder="0" applyAlignment="1" applyProtection="1">
      <x:protection locked="0" hidden="0"/>
    </x:xf>
    <x:xf numFmtId="1" fontId="3" fillId="0" borderId="0" applyNumberFormat="1" applyFill="1" applyBorder="0" applyAlignment="1" applyProtection="1">
      <x:protection locked="0" hidden="0"/>
    </x:xf>
    <x:xf numFmtId="2" fontId="10" fillId="0" borderId="0" applyNumberFormat="1" applyFill="1" applyBorder="0" applyAlignment="1" applyProtection="1">
      <x:protection locked="0" hidden="0"/>
    </x:xf>
    <x:xf numFmtId="1" fontId="0" fillId="0" borderId="0" applyNumberFormat="1" applyFill="1" applyBorder="0" applyAlignment="1" applyProtection="1">
      <x:protection locked="1" hidden="0"/>
    </x:xf>
    <x:xf numFmtId="2" fontId="6" fillId="4" borderId="6" applyNumberFormat="1" applyFill="0" applyBorder="1" applyAlignment="1" applyProtection="1">
      <x:protection locked="0" hidden="0"/>
    </x:xf>
    <x:xf numFmtId="1" fontId="6" fillId="4" borderId="6" applyNumberFormat="1" applyFill="0" applyBorder="1" applyAlignment="1" applyProtection="1">
      <x:protection locked="0" hidden="0"/>
    </x:xf>
    <x:xf numFmtId="2" fontId="6" fillId="3" borderId="7" applyNumberFormat="1" applyFill="0" applyBorder="1" applyAlignment="1" applyProtection="1">
      <x:protection locked="0" hidden="0"/>
    </x:xf>
    <x:xf numFmtId="2" fontId="6" fillId="6" borderId="6" applyNumberFormat="1" applyFill="0" applyBorder="1" applyAlignment="1" applyProtection="1">
      <x:protection locked="0" hidden="0"/>
    </x:xf>
    <x:xf numFmtId="170" fontId="6" fillId="4" borderId="6" applyNumberFormat="1" applyFill="0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0" hidden="0"/>
    </x:xf>
    <x:xf numFmtId="1" fontId="6" fillId="0" borderId="2" applyNumberFormat="1" applyFill="1" applyBorder="1" applyAlignment="1" applyProtection="1">
      <x:protection locked="0" hidden="0"/>
    </x:xf>
    <x:xf numFmtId="0" fontId="6" fillId="0" borderId="2" applyNumberFormat="1" applyFill="1" applyBorder="1" applyAlignment="1" applyProtection="1">
      <x:protection locked="0" hidden="0"/>
    </x:xf>
    <x:xf numFmtId="1" fontId="0" fillId="7" borderId="6" applyNumberFormat="1" applyFill="0" applyBorder="1" applyAlignment="1" applyProtection="1">
      <x:protection locked="0" hidden="0"/>
    </x:xf>
    <x:xf numFmtId="2" fontId="6" fillId="0" borderId="2" applyNumberFormat="1" applyFill="1" applyBorder="1" applyAlignment="1" applyProtection="1">
      <x:protection locked="0" hidden="0"/>
    </x:xf>
    <x:xf numFmtId="1" fontId="6" fillId="0" borderId="6" applyNumberFormat="1" applyFill="1" applyBorder="1" applyAlignment="1" applyProtection="1">
      <x:protection locked="0" hidden="0"/>
    </x:xf>
    <x:xf numFmtId="2" fontId="6" fillId="0" borderId="6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1" hidden="0"/>
    </x:xf>
    <x:xf numFmtId="170" fontId="3" fillId="0" borderId="6" applyNumberFormat="1" applyFill="1" applyBorder="1" applyAlignment="1" applyProtection="1">
      <x:protection locked="0" hidden="0"/>
    </x:xf>
    <x:xf numFmtId="0" fontId="0" fillId="0" borderId="6" applyNumberFormat="1" applyFill="1" applyBorder="1" applyAlignment="1" applyProtection="1">
      <x:protection locked="0" hidden="0"/>
    </x:xf>
    <x:xf numFmtId="2" fontId="0" fillId="0" borderId="6" applyNumberFormat="1" applyFill="1" applyBorder="1" applyAlignment="1" applyProtection="1">
      <x:protection locked="0" hidden="0"/>
    </x:xf>
    <x:xf numFmtId="2" fontId="0" fillId="7" borderId="6" applyNumberFormat="1" applyFill="0" applyBorder="1" applyAlignment="1" applyProtection="1">
      <x:protection locked="1" hidden="0"/>
    </x:xf>
    <x:xf numFmtId="2" fontId="3" fillId="0" borderId="6" applyNumberFormat="1" applyFill="1" applyBorder="1" applyAlignment="1" applyProtection="1">
      <x:protection locked="0" hidden="0"/>
    </x:xf>
    <x:xf numFmtId="43" fontId="0" fillId="7" borderId="6" applyNumberFormat="1" applyFill="0" applyBorder="1" applyAlignment="1" applyProtection="1">
      <x:protection locked="1" hidden="0"/>
    </x:xf>
    <x:xf numFmtId="43" fontId="0" fillId="0" borderId="6" applyNumberFormat="1" applyFill="1" applyBorder="1" applyAlignment="1" applyProtection="1">
      <x:protection locked="0" hidden="0"/>
    </x:xf>
    <x:xf numFmtId="43" fontId="3" fillId="0" borderId="6" applyNumberFormat="1" applyFill="1" applyBorder="1" applyAlignment="1" applyProtection="1">
      <x:protection locked="0" hidden="0"/>
    </x:xf>
    <x:xf numFmtId="0" fontId="24" fillId="2" borderId="1" applyNumberFormat="1" applyFill="0" applyBorder="1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4" fontId="2" fillId="0" borderId="13" applyNumberFormat="1" applyFill="1" applyBorder="1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43" fontId="2" fillId="0" borderId="13" applyNumberFormat="1" applyFill="1" applyBorder="1" applyAlignment="1" applyProtection="1">
      <x:protection locked="1" hidden="0"/>
    </x:xf>
    <x:xf numFmtId="2" fontId="7" fillId="0" borderId="0" applyNumberFormat="1" applyFill="1" applyBorder="0" applyAlignment="1" applyProtection="1">
      <x:protection locked="1" hidden="0"/>
    </x:xf>
    <x:xf numFmtId="1" fontId="7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5" fontId="7" fillId="0" borderId="0" applyNumberFormat="1" applyFill="1" applyBorder="0" applyAlignment="1" applyProtection="1">
      <x:protection locked="1" hidden="0"/>
    </x:xf>
    <x:xf numFmtId="167" fontId="7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49" fontId="8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71" fontId="0" fillId="0" borderId="0" applyNumberFormat="1" applyFill="1" applyBorder="0" applyAlignment="1" applyProtection="1">
      <x:protection locked="1" hidden="0"/>
    </x:xf>
    <x:xf numFmtId="40" fontId="0" fillId="0" borderId="0" applyNumberFormat="1" applyFill="1" applyBorder="0" applyAlignment="1" applyProtection="1">
      <x:protection locked="1" hidden="0"/>
    </x:xf>
    <x:xf numFmtId="173" fontId="0" fillId="0" borderId="0" applyNumberFormat="1" applyFill="1" applyBorder="0" applyAlignment="1" applyProtection="1">
      <x:protection locked="1" hidden="0"/>
    </x:xf>
    <x:xf numFmtId="172" fontId="0" fillId="0" borderId="0" applyNumberFormat="1" applyFill="1" applyBorder="0" applyAlignment="1" applyProtection="1">
      <x:protection locked="1" hidden="0"/>
    </x:xf>
    <x:xf numFmtId="174" fontId="0" fillId="0" borderId="0" applyNumberFormat="1" applyFill="1" applyBorder="0" applyAlignment="1" applyProtection="1">
      <x:protection locked="1" hidden="0"/>
    </x:xf>
    <x:xf numFmtId="0" fontId="0" fillId="9" borderId="0" applyNumberFormat="1" applyFill="0" applyBorder="0" applyAlignment="1" applyProtection="1">
      <x:protection locked="1" hidden="0"/>
    </x:xf>
    <x:xf numFmtId="0" fontId="0" fillId="10" borderId="0" applyNumberFormat="1" applyFill="0" applyBorder="0" applyAlignment="1" applyProtection="1">
      <x:protection locked="1" hidden="0"/>
    </x:xf>
    <x:xf numFmtId="175" fontId="0" fillId="0" borderId="0" applyNumberFormat="1" applyFill="1" applyBorder="0" applyAlignment="1" applyProtection="1">
      <x:protection locked="1" hidden="0"/>
    </x:xf>
  </x:cellStyleXfs>
  <x:cellXfs count="429">
    <x:xf numFmtId="0" fontId="0" fillId="0" borderId="0" xfId="0"/>
    <x:xf numFmtId="14" fontId="3" fillId="0" borderId="0" xfId="0" applyNumberFormat="1" applyFont="1" applyAlignment="1">
      <x:alignment horizontal="left"/>
    </x:xf>
    <x:xf numFmtId="0" fontId="6" fillId="0" borderId="2" xfId="3" applyFont="1" applyBorder="1" applyAlignment="1" applyProtection="1">
      <x:alignment horizontal="center"/>
      <x:protection locked="0"/>
    </x:xf>
    <x:xf numFmtId="0" fontId="2" fillId="0" borderId="3" xfId="0" applyFont="1" applyBorder="1"/>
    <x:xf numFmtId="0" fontId="2" fillId="0" borderId="4" xfId="0" applyFont="1" applyBorder="1"/>
    <x:xf numFmtId="0" fontId="2" fillId="0" borderId="5" xfId="0" applyFont="1" applyBorder="1"/>
    <x:xf numFmtId="44" fontId="0" fillId="0" borderId="0" xfId="1" applyFont="1"/>
    <x:xf numFmtId="44" fontId="0" fillId="0" borderId="0" xfId="0" applyNumberFormat="1"/>
    <x:xf numFmtId="10" fontId="0" fillId="0" borderId="0" xfId="2" applyNumberFormat="1" applyFont="1"/>
    <x:xf numFmtId="44" fontId="0" fillId="0" borderId="0" xfId="1" applyFont="1" applyFill="1"/>
    <x:xf numFmtId="165" fontId="7" fillId="0" borderId="0" xfId="0" applyNumberFormat="1" applyFont="1" applyAlignment="1">
      <x:alignment horizontal="right" vertical="top"/>
    </x:xf>
    <x:xf numFmtId="167" fontId="7" fillId="0" borderId="0" xfId="0" applyNumberFormat="1" applyFont="1" applyAlignment="1">
      <x:alignment horizontal="right" vertical="top"/>
    </x:xf>
    <x:xf numFmtId="10" fontId="0" fillId="0" borderId="0" xfId="2" applyNumberFormat="1" applyFont="1" applyFill="1"/>
    <x:xf numFmtId="168" fontId="0" fillId="0" borderId="0" xfId="1" applyNumberFormat="1" applyFont="1"/>
    <x:xf numFmtId="43" fontId="0" fillId="0" borderId="0" xfId="0" applyNumberFormat="1"/>
    <x:xf numFmtId="0" fontId="4" fillId="0" borderId="0" xfId="3" applyFont="1"/>
    <x:xf numFmtId="0" fontId="10" fillId="0" borderId="0" xfId="3" applyFont="1" applyProtection="1">
      <x:protection locked="0"/>
    </x:xf>
    <x:xf numFmtId="43" fontId="0" fillId="0" borderId="6" xfId="0" applyNumberFormat="1" applyBorder="1"/>
    <x:xf numFmtId="43" fontId="0" fillId="0" borderId="12" xfId="0" applyNumberFormat="1" applyBorder="1"/>
    <x:xf numFmtId="43" fontId="0" fillId="0" borderId="12" xfId="0" applyNumberFormat="1" applyBorder="1" applyAlignment="1">
      <x:alignment horizontal="center"/>
    </x:xf>
    <x:xf numFmtId="43" fontId="0" fillId="0" borderId="0" xfId="0" applyNumberFormat="1" applyAlignment="1">
      <x:alignment horizontal="center"/>
    </x:xf>
    <x:xf numFmtId="0" fontId="3" fillId="0" borderId="0" xfId="0" applyFont="1" applyAlignment="1">
      <x:alignment vertical="top"/>
    </x:xf>
    <x:xf numFmtId="0" fontId="2" fillId="0" borderId="13" xfId="0" applyFont="1" applyBorder="1"/>
    <x:xf numFmtId="14" fontId="0" fillId="0" borderId="0" xfId="0" applyNumberFormat="1"/>
    <x:xf numFmtId="0" fontId="1" fillId="0" borderId="0" xfId="0" applyFont="1"/>
    <x:xf numFmtId="14" fontId="1" fillId="0" borderId="0" xfId="0" applyNumberFormat="1" applyFont="1"/>
    <x:xf numFmtId="4" fontId="1" fillId="0" borderId="0" xfId="0" applyNumberFormat="1" applyFont="1"/>
    <x:xf numFmtId="0" fontId="2" fillId="0" borderId="0" xfId="0" applyFont="1"/>
    <x:xf numFmtId="14" fontId="2" fillId="0" borderId="13" xfId="0" applyNumberFormat="1" applyFont="1" applyBorder="1"/>
    <x:xf numFmtId="44" fontId="2" fillId="0" borderId="13" xfId="1" applyFont="1" applyBorder="1"/>
    <x:xf numFmtId="43" fontId="2" fillId="0" borderId="0" xfId="0" applyNumberFormat="1" applyFont="1"/>
    <x:xf numFmtId="43" fontId="1" fillId="0" borderId="0" xfId="0" applyNumberFormat="1" applyFont="1"/>
    <x:xf numFmtId="0" fontId="2" fillId="9" borderId="0" xfId="0" applyFont="1" applyFill="1"/>
    <x:xf numFmtId="168" fontId="1" fillId="0" borderId="0" xfId="0" applyNumberFormat="1" applyFont="1"/>
    <x:xf numFmtId="44" fontId="1" fillId="0" borderId="0" xfId="0" applyNumberFormat="1" applyFont="1"/>
    <x:xf numFmtId="0" fontId="0" fillId="8" borderId="0" xfId="0" applyFill="1"/>
    <x:xf numFmtId="4" fontId="0" fillId="0" borderId="0" xfId="0" applyNumberFormat="1"/>
    <x:xf numFmtId="168" fontId="1" fillId="0" borderId="0" xfId="1" applyNumberFormat="1" applyBorder="1"/>
    <x:xf numFmtId="44" fontId="1" fillId="0" borderId="0" xfId="1" applyBorder="1"/>
    <x:xf numFmtId="14" fontId="2" fillId="12" borderId="0" xfId="0" applyNumberFormat="1" applyFont="1" applyFill="1"/>
    <x:xf numFmtId="0" fontId="2" fillId="12" borderId="0" xfId="0" applyFont="1" applyFill="1"/>
    <x:xf numFmtId="0" fontId="13" fillId="0" borderId="0" xfId="0" applyFont="1"/>
    <x:xf numFmtId="0" fontId="0" fillId="13" borderId="0" xfId="0" applyFill="1"/>
    <x:xf numFmtId="14" fontId="11" fillId="0" borderId="0" xfId="0" applyNumberFormat="1" applyFont="1"/>
    <x:xf numFmtId="10" fontId="0" fillId="0" borderId="0" xfId="5" applyNumberFormat="1" applyFont="1"/>
    <x:xf numFmtId="0" fontId="2" fillId="0" borderId="14" xfId="0" applyFont="1" applyBorder="1"/>
    <x:xf numFmtId="0" fontId="0" fillId="0" borderId="16" xfId="0" applyBorder="1"/>
    <x:xf numFmtId="0" fontId="14" fillId="9" borderId="13" xfId="0" applyFont="1" applyFill="1" applyBorder="1"/>
    <x:xf numFmtId="0" fontId="14" fillId="9" borderId="21" xfId="0" applyFont="1" applyFill="1" applyBorder="1"/>
    <x:xf numFmtId="0" fontId="14" fillId="9" borderId="22" xfId="0" applyFont="1" applyFill="1" applyBorder="1"/>
    <x:xf numFmtId="10" fontId="14" fillId="9" borderId="13" xfId="5" applyNumberFormat="1" applyFont="1" applyFill="1" applyBorder="1"/>
    <x:xf numFmtId="0" fontId="0" fillId="13" borderId="13" xfId="0" applyFill="1" applyBorder="1"/>
    <x:xf numFmtId="0" fontId="14" fillId="14" borderId="13" xfId="0" applyFont="1" applyFill="1" applyBorder="1"/>
    <x:xf numFmtId="10" fontId="0" fillId="14" borderId="13" xfId="0" applyNumberFormat="1" applyFill="1" applyBorder="1"/>
    <x:xf numFmtId="14" fontId="2" fillId="14" borderId="13" xfId="0" applyNumberFormat="1" applyFont="1" applyFill="1" applyBorder="1"/>
    <x:xf numFmtId="0" fontId="2" fillId="14" borderId="13" xfId="0" applyFont="1" applyFill="1" applyBorder="1"/>
    <x:xf numFmtId="14" fontId="2" fillId="13" borderId="13" xfId="0" applyNumberFormat="1" applyFont="1" applyFill="1" applyBorder="1"/>
    <x:xf numFmtId="14" fontId="2" fillId="8" borderId="13" xfId="0" applyNumberFormat="1" applyFont="1" applyFill="1" applyBorder="1"/>
    <x:xf numFmtId="14" fontId="0" fillId="8" borderId="13" xfId="0" applyNumberFormat="1" applyFill="1" applyBorder="1"/>
    <x:xf numFmtId="14" fontId="0" fillId="13" borderId="13" xfId="0" applyNumberFormat="1" applyFill="1" applyBorder="1"/>
    <x:xf numFmtId="14" fontId="2" fillId="12" borderId="19" xfId="0" applyNumberFormat="1" applyFont="1" applyFill="1" applyBorder="1"/>
    <x:xf numFmtId="14" fontId="2" fillId="0" borderId="20" xfId="0" applyNumberFormat="1" applyFont="1" applyBorder="1"/>
    <x:xf numFmtId="0" fontId="0" fillId="0" borderId="13" xfId="0" applyBorder="1"/>
    <x:xf numFmtId="0" fontId="15" fillId="0" borderId="0" xfId="0" applyFont="1"/>
    <x:xf numFmtId="168" fontId="15" fillId="0" borderId="0" xfId="6" applyNumberFormat="1" applyFont="1" applyFill="1" applyBorder="1"/>
    <x:xf numFmtId="168" fontId="14" fillId="0" borderId="23" xfId="6" applyNumberFormat="1" applyFont="1" applyFill="1" applyBorder="1"/>
    <x:xf numFmtId="168" fontId="15" fillId="0" borderId="24" xfId="6" applyNumberFormat="1" applyFont="1" applyFill="1" applyBorder="1"/>
    <x:xf numFmtId="168" fontId="14" fillId="0" borderId="23" xfId="0" applyNumberFormat="1" applyFont="1" applyBorder="1"/>
    <x:xf numFmtId="10" fontId="15" fillId="0" borderId="0" xfId="5" applyNumberFormat="1" applyFont="1" applyFill="1" applyBorder="1"/>
    <x:xf numFmtId="10" fontId="0" fillId="13" borderId="0" xfId="5" applyNumberFormat="1" applyFont="1" applyFill="1"/>
    <x:xf numFmtId="168" fontId="2" fillId="15" borderId="0" xfId="0" applyNumberFormat="1" applyFont="1" applyFill="1"/>
    <x:xf numFmtId="10" fontId="0" fillId="0" borderId="0" xfId="5" applyNumberFormat="1" applyFont="1" applyBorder="1"/>
    <x:xf numFmtId="10" fontId="12" fillId="0" borderId="0" xfId="5" applyNumberFormat="1" applyFont="1"/>
    <x:xf numFmtId="10" fontId="2" fillId="12" borderId="0" xfId="5" applyNumberFormat="1" applyFont="1" applyFill="1" applyBorder="1" applyAlignment="1">
      <x:alignment horizontal="left"/>
    </x:xf>
    <x:xf numFmtId="168" fontId="0" fillId="12" borderId="0" xfId="6" applyNumberFormat="1" applyFont="1" applyFill="1" applyBorder="1"/>
    <x:xf numFmtId="0" fontId="0" fillId="12" borderId="0" xfId="0" applyFill="1"/>
    <x:xf numFmtId="169" fontId="0" fillId="0" borderId="0" xfId="7" applyNumberFormat="1" applyFont="1"/>
    <x:xf numFmtId="44" fontId="2" fillId="0" borderId="0" xfId="6" applyFont="1"/>
    <x:xf numFmtId="44" fontId="0" fillId="13" borderId="0" xfId="6" applyFont="1" applyFill="1"/>
    <x:xf numFmtId="44" fontId="0" fillId="0" borderId="0" xfId="6" applyFont="1"/>
    <x:xf numFmtId="44" fontId="0" fillId="8" borderId="0" xfId="0" applyNumberFormat="1" applyFill="1"/>
    <x:xf numFmtId="10" fontId="2" fillId="0" borderId="0" xfId="5" applyNumberFormat="1" applyFont="1"/>
    <x:xf numFmtId="168" fontId="0" fillId="0" borderId="0" xfId="6" applyNumberFormat="1" applyFont="1"/>
    <x:xf numFmtId="10" fontId="2" fillId="0" borderId="17" xfId="5" applyNumberFormat="1" applyFont="1" applyBorder="1"/>
    <x:xf numFmtId="10" fontId="0" fillId="0" borderId="18" xfId="0" applyNumberFormat="1" applyBorder="1"/>
    <x:xf numFmtId="10" fontId="0" fillId="0" borderId="0" xfId="0" applyNumberFormat="1"/>
    <x:xf numFmtId="49" fontId="16" fillId="0" borderId="0" xfId="0" applyNumberFormat="1" applyFont="1" applyAlignment="1">
      <x:alignment wrapText="1"/>
    </x:xf>
    <x:xf numFmtId="0" fontId="17" fillId="0" borderId="0" xfId="0" applyFont="1"/>
    <x:xf numFmtId="49" fontId="16" fillId="0" borderId="0" xfId="6" applyNumberFormat="1" applyFont="1" applyFill="1" applyAlignment="1">
      <x:alignment wrapText="1"/>
    </x:xf>
    <x:xf numFmtId="9" fontId="0" fillId="0" borderId="0" xfId="0" applyNumberFormat="1"/>
    <x:xf numFmtId="0" fontId="19" fillId="12" borderId="14" xfId="0" applyFont="1" applyFill="1" applyBorder="1" applyAlignment="1">
      <x:alignment horizontal="left" vertical="center"/>
    </x:xf>
    <x:xf numFmtId="0" fontId="14" fillId="0" borderId="15" xfId="0" applyFont="1" applyBorder="1"/>
    <x:xf numFmtId="0" fontId="14" fillId="16" borderId="15" xfId="0" applyFont="1" applyFill="1" applyBorder="1"/>
    <x:xf numFmtId="0" fontId="2" fillId="16" borderId="15" xfId="0" applyFont="1" applyFill="1" applyBorder="1"/>
    <x:xf numFmtId="0" fontId="15" fillId="16" borderId="16" xfId="0" applyFont="1" applyFill="1" applyBorder="1"/>
    <x:xf numFmtId="14" fontId="14" fillId="12" borderId="19" xfId="0" applyNumberFormat="1" applyFont="1" applyFill="1" applyBorder="1" applyAlignment="1">
      <x:alignment horizontal="left"/>
    </x:xf>
    <x:xf numFmtId="0" fontId="14" fillId="0" borderId="13" xfId="0" applyFont="1" applyBorder="1"/>
    <x:xf numFmtId="14" fontId="14" fillId="0" borderId="13" xfId="6" applyNumberFormat="1" applyFont="1" applyFill="1" applyBorder="1"/>
    <x:xf numFmtId="14" fontId="14" fillId="0" borderId="22" xfId="6" applyNumberFormat="1" applyFont="1" applyFill="1" applyBorder="1"/>
    <x:xf numFmtId="0" fontId="14" fillId="0" borderId="20" xfId="0" applyFont="1" applyBorder="1"/>
    <x:xf numFmtId="168" fontId="14" fillId="12" borderId="0" xfId="6" applyNumberFormat="1" applyFont="1" applyFill="1" applyBorder="1"/>
    <x:xf numFmtId="168" fontId="14" fillId="17" borderId="0" xfId="6" applyNumberFormat="1" applyFont="1" applyFill="1" applyBorder="1"/>
    <x:xf numFmtId="168" fontId="14" fillId="17" borderId="25" xfId="6" applyNumberFormat="1" applyFont="1" applyFill="1" applyBorder="1"/>
    <x:xf numFmtId="168" fontId="0" fillId="0" borderId="0" xfId="0" applyNumberFormat="1"/>
    <x:xf numFmtId="168" fontId="14" fillId="17" borderId="26" xfId="6" applyNumberFormat="1" applyFont="1" applyFill="1" applyBorder="1"/>
    <x:xf numFmtId="0" fontId="18" fillId="0" borderId="0" xfId="0" applyFont="1"/>
    <x:xf numFmtId="168" fontId="18" fillId="18" borderId="14" xfId="0" applyNumberFormat="1" applyFont="1" applyFill="1" applyBorder="1"/>
    <x:xf numFmtId="0" fontId="17" fillId="18" borderId="15" xfId="0" applyFont="1" applyFill="1" applyBorder="1" applyAlignment="1">
      <x:alignment horizontal="right"/>
    </x:xf>
    <x:xf numFmtId="168" fontId="0" fillId="18" borderId="16" xfId="0" applyNumberFormat="1" applyFill="1" applyBorder="1"/>
    <x:xf numFmtId="168" fontId="17" fillId="19" borderId="17" xfId="0" applyNumberFormat="1" applyFont="1" applyFill="1" applyBorder="1" applyAlignment="1">
      <x:alignment horizontal="right"/>
    </x:xf>
    <x:xf numFmtId="168" fontId="0" fillId="0" borderId="18" xfId="6" applyNumberFormat="1" applyFont="1" applyBorder="1"/>
    <x:xf numFmtId="0" fontId="2" fillId="0" borderId="19" xfId="10" applyFont="1" applyBorder="1" applyAlignment="1">
      <x:alignment horizontal="right"/>
    </x:xf>
    <x:xf numFmtId="0" fontId="0" fillId="0" borderId="13" xfId="10" applyFont="1" applyBorder="1"/>
    <x:xf numFmtId="44" fontId="0" fillId="0" borderId="20" xfId="10" applyNumberFormat="1" applyFont="1" applyBorder="1"/>
    <x:xf numFmtId="0" fontId="2" fillId="0" borderId="0" xfId="10" applyFont="1" applyAlignment="1">
      <x:alignment horizontal="right"/>
    </x:xf>
    <x:xf numFmtId="0" fontId="0" fillId="0" borderId="0" xfId="10" applyFont="1"/>
    <x:xf numFmtId="44" fontId="0" fillId="0" borderId="0" xfId="10" applyNumberFormat="1" applyFont="1"/>
    <x:xf numFmtId="0" fontId="4" fillId="0" borderId="13" xfId="0" applyFont="1" applyBorder="1"/>
    <x:xf numFmtId="0" fontId="12" fillId="0" borderId="0" xfId="0" applyFont="1"/>
    <x:xf numFmtId="168" fontId="20" fillId="0" borderId="0" xfId="6" applyNumberFormat="1" applyFont="1" applyFill="1" applyBorder="1"/>
    <x:xf numFmtId="168" fontId="21" fillId="0" borderId="0" xfId="6" applyNumberFormat="1" applyFont="1" applyFill="1" applyBorder="1"/>
    <x:xf numFmtId="168" fontId="21" fillId="0" borderId="0" xfId="0" applyNumberFormat="1" applyFont="1"/>
    <x:xf numFmtId="10" fontId="20" fillId="0" borderId="0" xfId="5" applyNumberFormat="1" applyFont="1" applyFill="1" applyBorder="1"/>
    <x:xf numFmtId="10" fontId="12" fillId="13" borderId="0" xfId="5" applyNumberFormat="1" applyFont="1" applyFill="1"/>
    <x:xf numFmtId="168" fontId="11" fillId="15" borderId="0" xfId="0" applyNumberFormat="1" applyFont="1" applyFill="1"/>
    <x:xf numFmtId="10" fontId="12" fillId="0" borderId="0" xfId="5" applyNumberFormat="1" applyFont="1" applyBorder="1"/>
    <x:xf numFmtId="10" fontId="11" fillId="12" borderId="0" xfId="5" applyNumberFormat="1" applyFont="1" applyFill="1" applyBorder="1" applyAlignment="1">
      <x:alignment horizontal="left"/>
    </x:xf>
    <x:xf numFmtId="168" fontId="12" fillId="12" borderId="0" xfId="6" applyNumberFormat="1" applyFont="1" applyFill="1" applyBorder="1"/>
    <x:xf numFmtId="0" fontId="12" fillId="12" borderId="0" xfId="0" applyFont="1" applyFill="1"/>
    <x:xf numFmtId="169" fontId="12" fillId="0" borderId="0" xfId="7" applyNumberFormat="1" applyFont="1"/>
    <x:xf numFmtId="44" fontId="11" fillId="0" borderId="0" xfId="6" applyFont="1"/>
    <x:xf numFmtId="44" fontId="12" fillId="13" borderId="0" xfId="6" applyFont="1" applyFill="1"/>
    <x:xf numFmtId="44" fontId="12" fillId="0" borderId="0" xfId="6" applyFont="1"/>
    <x:xf numFmtId="44" fontId="12" fillId="8" borderId="0" xfId="0" applyNumberFormat="1" applyFont="1" applyFill="1"/>
    <x:xf numFmtId="10" fontId="11" fillId="0" borderId="0" xfId="5" applyNumberFormat="1" applyFont="1"/>
    <x:xf numFmtId="0" fontId="12" fillId="13" borderId="0" xfId="0" applyFont="1" applyFill="1"/>
    <x:xf numFmtId="10" fontId="11" fillId="0" borderId="0" xfId="5" applyNumberFormat="1" applyFont="1" applyBorder="1"/>
    <x:xf numFmtId="10" fontId="12" fillId="0" borderId="0" xfId="0" applyNumberFormat="1" applyFont="1"/>
    <x:xf numFmtId="44" fontId="12" fillId="0" borderId="0" xfId="0" applyNumberFormat="1" applyFont="1"/>
    <x:xf numFmtId="0" fontId="0" fillId="0" borderId="0" xfId="0" applyAlignment="1">
      <x:alignment horizontal="right"/>
    </x:xf>
    <x:xf numFmtId="49" fontId="4" fillId="0" borderId="0" xfId="0" applyNumberFormat="1" applyFont="1" applyAlignment="1">
      <x:alignment horizontal="left" vertical="top" wrapText="1"/>
    </x:xf>
    <x:xf numFmtId="49" fontId="4" fillId="0" borderId="0" xfId="0" applyNumberFormat="1" applyFont="1" applyAlignment="1">
      <x:alignment horizontal="right" vertical="top" wrapText="1"/>
    </x:xf>
    <x:xf numFmtId="49" fontId="3" fillId="0" borderId="0" xfId="0" applyNumberFormat="1" applyFont="1" applyAlignment="1">
      <x:alignment horizontal="left"/>
    </x:xf>
    <x:xf numFmtId="165" fontId="0" fillId="0" borderId="0" xfId="0" applyNumberFormat="1" applyAlignment="1">
      <x:alignment horizontal="right"/>
    </x:xf>
    <x:xf numFmtId="176" fontId="0" fillId="0" borderId="0" xfId="0" applyNumberFormat="1" applyAlignment="1">
      <x:alignment horizontal="right"/>
    </x:xf>
    <x:xf numFmtId="164" fontId="0" fillId="0" borderId="0" xfId="0" applyNumberFormat="1" applyAlignment="1">
      <x:alignment horizontal="right"/>
    </x:xf>
    <x:xf numFmtId="43" fontId="0" fillId="0" borderId="0" xfId="9" applyFont="1"/>
    <x:xf numFmtId="44" fontId="15" fillId="0" borderId="0" xfId="1" applyFont="1" applyFill="1" applyBorder="1"/>
    <x:xf numFmtId="11" fontId="0" fillId="0" borderId="0" xfId="0" applyNumberFormat="1"/>
    <x:xf numFmtId="0" fontId="3" fillId="0" borderId="0" xfId="3" applyFont="1" applyAlignment="1">
      <x:alignment horizontal="left"/>
    </x:xf>
    <x:xf numFmtId="0" fontId="4" fillId="0" borderId="0" xfId="3" applyFont="1" applyAlignment="1">
      <x:alignment horizontal="left"/>
    </x:xf>
    <x:xf numFmtId="168" fontId="15" fillId="0" borderId="23" xfId="6" applyNumberFormat="1" applyFont="1" applyFill="1" applyBorder="1"/>
    <x:xf numFmtId="0" fontId="25" fillId="0" borderId="0" xfId="0" applyFont="1"/>
    <x:xf numFmtId="0" fontId="0" fillId="0" borderId="0" xfId="0" applyAlignment="1">
      <x:alignment horizontal="left"/>
    </x:xf>
    <x:xf numFmtId="0" fontId="2" fillId="0" borderId="3" xfId="0" applyFont="1" applyBorder="1" applyAlignment="1">
      <x:alignment horizontal="center"/>
    </x:xf>
    <x:xf numFmtId="0" fontId="2" fillId="20" borderId="13" xfId="0" applyFont="1" applyFill="1" applyBorder="1" applyAlignment="1">
      <x:alignment horizontal="center"/>
    </x:xf>
    <x:xf numFmtId="0" fontId="2" fillId="20" borderId="13" xfId="0" applyFont="1" applyFill="1" applyBorder="1"/>
    <x:xf numFmtId="0" fontId="0" fillId="0" borderId="27" xfId="0" applyBorder="1"/>
    <x:xf numFmtId="0" fontId="0" fillId="0" borderId="24" xfId="0" applyBorder="1"/>
    <x:xf numFmtId="10" fontId="12" fillId="21" borderId="0" xfId="5" applyNumberFormat="1" applyFont="1" applyFill="1"/>
    <x:xf numFmtId="44" fontId="2" fillId="21" borderId="0" xfId="6" applyFont="1" applyFill="1"/>
    <x:xf numFmtId="0" fontId="17" fillId="0" borderId="0" xfId="0" applyFont="1" applyAlignment="1">
      <x:alignment horizontal="left"/>
    </x:xf>
    <x:xf numFmtId="168" fontId="22" fillId="0" borderId="0" xfId="6" applyNumberFormat="1" applyFont="1" applyFill="1" applyBorder="1"/>
    <x:xf numFmtId="168" fontId="23" fillId="0" borderId="0" xfId="6" applyNumberFormat="1" applyFont="1" applyFill="1" applyBorder="1"/>
    <x:xf numFmtId="3" fontId="12" fillId="0" borderId="0" xfId="0" applyNumberFormat="1" applyFont="1"/>
    <x:xf numFmtId="10" fontId="23" fillId="12" borderId="0" xfId="2" applyNumberFormat="1" applyFont="1" applyFill="1" applyBorder="1"/>
    <x:xf numFmtId="0" fontId="12" fillId="0" borderId="0" xfId="0" quotePrefix="1" applyFont="1"/>
    <x:xf numFmtId="0" fontId="17" fillId="0" borderId="28" xfId="0" applyFont="1" applyBorder="1" applyAlignment="1">
      <x:alignment horizontal="left"/>
    </x:xf>
    <x:xf numFmtId="168" fontId="22" fillId="0" borderId="28" xfId="6" applyNumberFormat="1" applyFont="1" applyFill="1" applyBorder="1"/>
    <x:xf numFmtId="0" fontId="2" fillId="16" borderId="13" xfId="0" applyFont="1" applyFill="1" applyBorder="1"/>
    <x:xf numFmtId="49" fontId="16" fillId="0" borderId="0" xfId="6" applyNumberFormat="1" applyFont="1" applyFill="1" applyBorder="1" applyAlignment="1">
      <x:alignment wrapText="1"/>
    </x:xf>
    <x:xf numFmtId="44" fontId="0" fillId="21" borderId="0" xfId="0" applyNumberFormat="1" applyFill="1"/>
    <x:xf numFmtId="49" fontId="16" fillId="0" borderId="0" xfId="6" applyNumberFormat="1" applyFont="1" applyFill="1" applyBorder="1" applyAlignment="1">
      <x:alignment horizontal="center"/>
    </x:xf>
    <x:xf numFmtId="0" fontId="2" fillId="22" borderId="13" xfId="0" applyFont="1" applyFill="1" applyBorder="1"/>
    <x:xf numFmtId="0" fontId="12" fillId="22" borderId="13" xfId="0" applyFont="1" applyFill="1" applyBorder="1"/>
    <x:xf numFmtId="44" fontId="0" fillId="12" borderId="0" xfId="0" applyNumberFormat="1" applyFill="1"/>
    <x:xf numFmtId="10" fontId="2" fillId="12" borderId="0" xfId="0" applyNumberFormat="1" applyFont="1" applyFill="1"/>
    <x:xf numFmtId="44" fontId="2" fillId="0" borderId="0" xfId="0" applyNumberFormat="1" applyFont="1"/>
    <x:xf numFmtId="0" fontId="18" fillId="21" borderId="0" xfId="0" applyFont="1" applyFill="1"/>
    <x:xf numFmtId="0" fontId="2" fillId="0" borderId="17" xfId="0" applyFont="1" applyBorder="1" applyAlignment="1">
      <x:alignment horizontal="center"/>
    </x:xf>
    <x:xf numFmtId="0" fontId="2" fillId="0" borderId="19" xfId="0" applyFont="1" applyBorder="1" applyAlignment="1">
      <x:alignment horizontal="center"/>
    </x:xf>
    <x:xf numFmtId="43" fontId="2" fillId="0" borderId="13" xfId="0" applyNumberFormat="1" applyFont="1" applyBorder="1"/>
    <x:xf numFmtId="0" fontId="0" fillId="0" borderId="14" xfId="0" applyBorder="1"/>
    <x:xf numFmtId="0" fontId="0" fillId="0" borderId="15" xfId="0" applyBorder="1"/>
    <x:xf numFmtId="0" fontId="15" fillId="0" borderId="17" xfId="0" applyFont="1" applyBorder="1"/>
    <x:xf numFmtId="44" fontId="15" fillId="0" borderId="0" xfId="0" applyNumberFormat="1" applyFont="1"/>
    <x:xf numFmtId="0" fontId="0" fillId="0" borderId="18" xfId="0" applyBorder="1"/>
    <x:xf numFmtId="0" fontId="15" fillId="0" borderId="29" xfId="0" applyFont="1" applyBorder="1"/>
    <x:xf numFmtId="0" fontId="15" fillId="0" borderId="30" xfId="0" applyFont="1" applyBorder="1"/>
    <x:xf numFmtId="44" fontId="15" fillId="0" borderId="30" xfId="0" applyNumberFormat="1" applyFont="1" applyBorder="1"/>
    <x:xf numFmtId="0" fontId="0" fillId="0" borderId="30" xfId="0" applyBorder="1"/>
    <x:xf numFmtId="0" fontId="0" fillId="0" borderId="31" xfId="0" applyBorder="1"/>
    <x:xf numFmtId="0" fontId="0" fillId="0" borderId="25" xfId="0" applyBorder="1"/>
    <x:xf numFmtId="44" fontId="0" fillId="0" borderId="16" xfId="1" applyFont="1" applyBorder="1"/>
    <x:xf numFmtId="0" fontId="0" fillId="0" borderId="32" xfId="0" applyBorder="1"/>
    <x:xf numFmtId="170" fontId="6" fillId="3" borderId="7" xfId="0" applyNumberFormat="1" applyFont="1" applyFill="1" applyBorder="1" applyAlignment="1">
      <x:alignment horizontal="center"/>
    </x:xf>
    <x:xf numFmtId="0" fontId="3" fillId="0" borderId="0" xfId="0" applyFont="1" applyProtection="1">
      <x:protection locked="0"/>
    </x:xf>
    <x:xf numFmtId="0" fontId="6" fillId="4" borderId="2" xfId="0" applyFont="1" applyFill="1" applyBorder="1" applyAlignment="1" applyProtection="1">
      <x:alignment horizontal="center"/>
      <x:protection locked="0"/>
    </x:xf>
    <x:xf numFmtId="0" fontId="6" fillId="4" borderId="6" xfId="0" applyFont="1" applyFill="1" applyBorder="1" applyAlignment="1" applyProtection="1">
      <x:alignment horizontal="center" wrapText="1"/>
      <x:protection locked="0"/>
    </x:xf>
    <x:xf numFmtId="0" fontId="6" fillId="4" borderId="6" xfId="0" applyFont="1" applyFill="1" applyBorder="1" applyAlignment="1" applyProtection="1">
      <x:alignment horizontal="center"/>
      <x:protection locked="0"/>
    </x:xf>
    <x:xf numFmtId="0" fontId="6" fillId="4" borderId="10" xfId="0" applyFont="1" applyFill="1" applyBorder="1" applyAlignment="1" applyProtection="1">
      <x:alignment horizontal="center" wrapText="1"/>
      <x:protection locked="0"/>
    </x:xf>
    <x:xf numFmtId="1" fontId="0" fillId="0" borderId="6" xfId="0" applyNumberFormat="1" applyBorder="1" applyAlignment="1" applyProtection="1">
      <x:alignment horizontal="center"/>
      <x:protection locked="0"/>
    </x:xf>
    <x:xf numFmtId="2" fontId="3" fillId="0" borderId="6" xfId="0" applyNumberFormat="1" applyFont="1" applyBorder="1"/>
    <x:xf numFmtId="1" fontId="3" fillId="0" borderId="6" xfId="0" applyNumberFormat="1" applyFont="1" applyBorder="1"/>
    <x:xf numFmtId="43" fontId="3" fillId="0" borderId="6" xfId="0" applyNumberFormat="1" applyFont="1" applyBorder="1" applyAlignment="1">
      <x:alignment horizontal="center"/>
    </x:xf>
    <x:xf numFmtId="1" fontId="0" fillId="0" borderId="11" xfId="0" applyNumberFormat="1" applyBorder="1"/>
    <x:xf numFmtId="0" fontId="3" fillId="0" borderId="0" xfId="0" applyFont="1"/>
    <x:xf numFmtId="49" fontId="3" fillId="0" borderId="0" xfId="0" applyNumberFormat="1" applyFont="1" applyProtection="1">
      <x:protection locked="0"/>
    </x:xf>
    <x:xf numFmtId="1" fontId="3" fillId="0" borderId="12" xfId="0" applyNumberFormat="1" applyFont="1" applyBorder="1"/>
    <x:xf numFmtId="43" fontId="3" fillId="0" borderId="12" xfId="0" applyNumberFormat="1" applyFont="1" applyBorder="1" applyAlignment="1">
      <x:alignment horizontal="center"/>
    </x:xf>
    <x:xf numFmtId="14" fontId="3" fillId="0" borderId="0" xfId="0" applyNumberFormat="1" applyFont="1" applyProtection="1">
      <x:protection locked="0"/>
    </x:xf>
    <x:xf numFmtId="1" fontId="0" fillId="0" borderId="6" xfId="0" applyNumberFormat="1" applyBorder="1" applyAlignment="1">
      <x:alignment horizontal="center"/>
    </x:xf>
    <x:xf numFmtId="2" fontId="0" fillId="0" borderId="6" xfId="0" applyNumberFormat="1" applyBorder="1"/>
    <x:xf numFmtId="1" fontId="0" fillId="0" borderId="12" xfId="0" applyNumberFormat="1" applyBorder="1"/>
    <x:xf numFmtId="0" fontId="0" fillId="0" borderId="6" xfId="0" applyBorder="1" applyAlignment="1">
      <x:alignment horizontal="center"/>
    </x:xf>
    <x:xf numFmtId="43" fontId="3" fillId="0" borderId="6" xfId="0" applyNumberFormat="1" applyFont="1" applyBorder="1"/>
    <x:xf numFmtId="169" fontId="0" fillId="0" borderId="11" xfId="0" applyNumberFormat="1" applyBorder="1"/>
    <x:xf numFmtId="14" fontId="0" fillId="0" borderId="0" xfId="0" applyNumberFormat="1" applyAlignment="1">
      <x:alignment horizontal="center"/>
    </x:xf>
    <x:xf numFmtId="43" fontId="3" fillId="0" borderId="0" xfId="0" applyNumberFormat="1" applyFont="1"/>
    <x:xf numFmtId="0" fontId="0" fillId="0" borderId="0" xfId="0" applyAlignment="1">
      <x:alignment horizontal="center"/>
    </x:xf>
    <x:xf numFmtId="1" fontId="3" fillId="0" borderId="0" xfId="0" applyNumberFormat="1" applyFont="1"/>
    <x:xf numFmtId="2" fontId="0" fillId="0" borderId="0" xfId="0" applyNumberFormat="1" applyAlignment="1">
      <x:alignment horizontal="center"/>
    </x:xf>
    <x:xf numFmtId="2" fontId="0" fillId="0" borderId="0" xfId="0" applyNumberFormat="1"/>
    <x:xf numFmtId="2" fontId="3" fillId="0" borderId="0" xfId="0" applyNumberFormat="1" applyFont="1" applyProtection="1">
      <x:protection locked="0"/>
    </x:xf>
    <x:xf numFmtId="1" fontId="3" fillId="0" borderId="0" xfId="0" applyNumberFormat="1" applyFont="1" applyProtection="1">
      <x:protection locked="0"/>
    </x:xf>
    <x:xf numFmtId="2" fontId="10" fillId="0" borderId="0" xfId="0" applyNumberFormat="1" applyFont="1" applyProtection="1">
      <x:protection locked="0"/>
    </x:xf>
    <x:xf numFmtId="1" fontId="0" fillId="0" borderId="0" xfId="0" applyNumberFormat="1"/>
    <x:xf numFmtId="2" fontId="6" fillId="4" borderId="6" xfId="0" applyNumberFormat="1" applyFont="1" applyFill="1" applyBorder="1" applyAlignment="1" applyProtection="1">
      <x:alignment horizontal="center"/>
      <x:protection locked="0"/>
    </x:xf>
    <x:xf numFmtId="1" fontId="6" fillId="4" borderId="6" xfId="0" applyNumberFormat="1" applyFont="1" applyFill="1" applyBorder="1" applyAlignment="1" applyProtection="1">
      <x:alignment horizontal="center"/>
      <x:protection locked="0"/>
    </x:xf>
    <x:xf numFmtId="2" fontId="6" fillId="3" borderId="7" xfId="0" applyNumberFormat="1" applyFont="1" applyFill="1" applyBorder="1" applyAlignment="1" applyProtection="1">
      <x:alignment horizontal="center"/>
      <x:protection locked="0"/>
    </x:xf>
    <x:xf numFmtId="2" fontId="6" fillId="6" borderId="6" xfId="0" applyNumberFormat="1" applyFont="1" applyFill="1" applyBorder="1" applyAlignment="1" applyProtection="1">
      <x:alignment horizontal="center"/>
      <x:protection locked="0"/>
    </x:xf>
    <x:xf numFmtId="170" fontId="6" fillId="4" borderId="6" xfId="0" applyNumberFormat="1" applyFont="1" applyFill="1" applyBorder="1" applyAlignment="1">
      <x:alignment horizontal="center"/>
    </x:xf>
    <x:xf numFmtId="14" fontId="6" fillId="0" borderId="2" xfId="0" applyNumberFormat="1" applyFont="1" applyBorder="1" applyAlignment="1" applyProtection="1">
      <x:alignment horizontal="center"/>
      <x:protection locked="0"/>
    </x:xf>
    <x:xf numFmtId="1" fontId="6" fillId="0" borderId="2" xfId="0" applyNumberFormat="1" applyFont="1" applyBorder="1" applyAlignment="1" applyProtection="1">
      <x:alignment horizontal="center"/>
      <x:protection locked="0"/>
    </x:xf>
    <x:xf numFmtId="1" fontId="0" fillId="7" borderId="6" xfId="0" applyNumberFormat="1" applyFill="1" applyBorder="1" applyAlignment="1" applyProtection="1">
      <x:alignment horizontal="center"/>
      <x:protection locked="0"/>
    </x:xf>
    <x:xf numFmtId="2" fontId="6" fillId="0" borderId="2" xfId="0" applyNumberFormat="1" applyFont="1" applyBorder="1" applyAlignment="1" applyProtection="1">
      <x:alignment horizontal="center"/>
      <x:protection locked="0"/>
    </x:xf>
    <x:xf numFmtId="1" fontId="6" fillId="0" borderId="6" xfId="0" applyNumberFormat="1" applyFont="1" applyBorder="1" applyAlignment="1" applyProtection="1">
      <x:alignment horizontal="center"/>
      <x:protection locked="0"/>
    </x:xf>
    <x:xf numFmtId="2" fontId="6" fillId="0" borderId="6" xfId="0" applyNumberFormat="1" applyFont="1" applyBorder="1" applyAlignment="1" applyProtection="1">
      <x:alignment horizontal="center"/>
      <x:protection locked="0"/>
    </x:xf>
    <x:xf numFmtId="0" fontId="3" fillId="0" borderId="6" xfId="0" applyFont="1" applyBorder="1"/>
    <x:xf numFmtId="170" fontId="3" fillId="0" borderId="6" xfId="0" applyNumberFormat="1" applyFont="1" applyBorder="1" applyProtection="1">
      <x:protection locked="0"/>
    </x:xf>
    <x:xf numFmtId="0" fontId="0" fillId="0" borderId="6" xfId="0" applyBorder="1" applyAlignment="1" applyProtection="1">
      <x:alignment horizontal="left"/>
      <x:protection locked="0"/>
    </x:xf>
    <x:xf numFmtId="2" fontId="0" fillId="0" borderId="6" xfId="0" applyNumberFormat="1" applyBorder="1" applyAlignment="1" applyProtection="1">
      <x:alignment horizontal="center"/>
      <x:protection locked="0"/>
    </x:xf>
    <x:xf numFmtId="2" fontId="0" fillId="7" borderId="6" xfId="0" applyNumberFormat="1" applyFill="1" applyBorder="1" applyAlignment="1">
      <x:alignment horizontal="center"/>
    </x:xf>
    <x:xf numFmtId="2" fontId="0" fillId="0" borderId="6" xfId="0" applyNumberFormat="1" applyBorder="1" applyAlignment="1">
      <x:alignment horizontal="center"/>
    </x:xf>
    <x:xf numFmtId="1" fontId="0" fillId="0" borderId="6" xfId="0" applyNumberFormat="1" applyBorder="1" applyProtection="1">
      <x:protection locked="0"/>
    </x:xf>
    <x:xf numFmtId="2" fontId="0" fillId="0" borderId="6" xfId="0" applyNumberFormat="1" applyBorder="1" applyProtection="1">
      <x:protection locked="0"/>
    </x:xf>
    <x:xf numFmtId="2" fontId="3" fillId="0" borderId="6" xfId="0" applyNumberFormat="1" applyFont="1" applyBorder="1" applyProtection="1">
      <x:protection locked="0"/>
    </x:xf>
    <x:xf numFmtId="43" fontId="0" fillId="0" borderId="6" xfId="0" applyNumberFormat="1" applyBorder="1" applyAlignment="1">
      <x:alignment horizontal="center"/>
    </x:xf>
    <x:xf numFmtId="43" fontId="0" fillId="7" borderId="6" xfId="0" applyNumberFormat="1" applyFill="1" applyBorder="1" applyAlignment="1">
      <x:alignment horizontal="center"/>
    </x:xf>
    <x:xf numFmtId="0" fontId="0" fillId="0" borderId="6" xfId="0" applyBorder="1" applyAlignment="1" applyProtection="1">
      <x:alignment horizontal="center"/>
      <x:protection locked="0"/>
    </x:xf>
    <x:xf numFmtId="43" fontId="0" fillId="0" borderId="6" xfId="0" applyNumberFormat="1" applyBorder="1" applyAlignment="1" applyProtection="1">
      <x:alignment horizontal="center"/>
      <x:protection locked="0"/>
    </x:xf>
    <x:xf numFmtId="43" fontId="0" fillId="0" borderId="6" xfId="0" applyNumberFormat="1" applyBorder="1" applyProtection="1">
      <x:protection locked="0"/>
    </x:xf>
    <x:xf numFmtId="43" fontId="3" fillId="0" borderId="6" xfId="0" applyNumberFormat="1" applyFont="1" applyBorder="1" applyProtection="1">
      <x:protection locked="0"/>
    </x:xf>
    <x:xf numFmtId="0" fontId="24" fillId="2" borderId="1" xfId="0" applyFont="1" applyFill="1" applyBorder="1" applyAlignment="1">
      <x:alignment horizontal="left" vertical="center" wrapText="1"/>
    </x:xf>
    <x:xf numFmtId="0" fontId="24" fillId="2" borderId="1" xfId="0" applyFont="1" applyFill="1" applyBorder="1" applyAlignment="1">
      <x:alignment horizontal="right" vertical="center" wrapText="1"/>
    </x:xf>
    <x:xf numFmtId="1" fontId="3" fillId="0" borderId="0" xfId="0" applyNumberFormat="1" applyFont="1" applyAlignment="1">
      <x:alignment horizontal="left"/>
    </x:xf>
    <x:xf numFmtId="2" fontId="3" fillId="0" borderId="0" xfId="0" applyNumberFormat="1" applyFont="1" applyAlignment="1">
      <x:alignment horizontal="right"/>
    </x:xf>
    <x:xf numFmtId="1" fontId="3" fillId="0" borderId="0" xfId="0" applyNumberFormat="1" applyFont="1" applyAlignment="1">
      <x:alignment horizontal="right"/>
    </x:xf>
    <x:xf numFmtId="1" fontId="0" fillId="0" borderId="0" xfId="0" applyNumberFormat="1" applyAlignment="1">
      <x:alignment horizontal="right"/>
    </x:xf>
    <x:xf numFmtId="2" fontId="0" fillId="0" borderId="0" xfId="0" applyNumberFormat="1" applyAlignment="1">
      <x:alignment horizontal="right"/>
    </x:xf>
    <x:xf numFmtId="0" fontId="3" fillId="0" borderId="0" xfId="0" applyFont="1" applyAlignment="1">
      <x:alignment horizontal="left" vertical="center" wrapText="1"/>
    </x:xf>
    <x:xf numFmtId="49" fontId="4" fillId="0" borderId="0" xfId="0" applyNumberFormat="1" applyFont="1" applyAlignment="1">
      <x:alignment horizontal="left" vertical="top"/>
    </x:xf>
    <x:xf numFmtId="49" fontId="3" fillId="0" borderId="0" xfId="0" applyNumberFormat="1" applyFont="1" applyAlignment="1">
      <x:alignment horizontal="left" vertical="top"/>
    </x:xf>
    <x:xf numFmtId="1" fontId="3" fillId="0" borderId="0" xfId="0" applyNumberFormat="1" applyFont="1" applyAlignment="1">
      <x:alignment horizontal="left" vertical="top"/>
    </x:xf>
    <x:xf numFmtId="2" fontId="3" fillId="0" borderId="0" xfId="0" applyNumberFormat="1" applyFont="1" applyAlignment="1">
      <x:alignment horizontal="right" vertical="top"/>
    </x:xf>
    <x:xf numFmtId="1" fontId="3" fillId="0" borderId="0" xfId="0" applyNumberFormat="1" applyFont="1" applyAlignment="1">
      <x:alignment horizontal="right" vertical="top"/>
    </x:xf>
    <x:xf numFmtId="2" fontId="7" fillId="0" borderId="0" xfId="0" applyNumberFormat="1" applyFont="1" applyAlignment="1">
      <x:alignment horizontal="right" vertical="top"/>
    </x:xf>
    <x:xf numFmtId="1" fontId="7" fillId="0" borderId="0" xfId="0" applyNumberFormat="1" applyFont="1" applyAlignment="1">
      <x:alignment horizontal="right" vertical="top"/>
    </x:xf>
    <x:xf numFmtId="164" fontId="3" fillId="0" borderId="0" xfId="0" applyNumberFormat="1" applyFont="1" applyAlignment="1">
      <x:alignment horizontal="right" vertical="top"/>
    </x:xf>
    <x:xf numFmtId="165" fontId="3" fillId="0" borderId="0" xfId="0" applyNumberFormat="1" applyFont="1" applyAlignment="1">
      <x:alignment horizontal="right" vertical="top"/>
    </x:xf>
    <x:xf numFmtId="166" fontId="3" fillId="0" borderId="0" xfId="0" applyNumberFormat="1" applyFont="1" applyAlignment="1">
      <x:alignment horizontal="right" vertical="top"/>
    </x:xf>
    <x:xf numFmtId="167" fontId="3" fillId="0" borderId="0" xfId="0" applyNumberFormat="1" applyFont="1" applyAlignment="1">
      <x:alignment horizontal="right" vertical="top"/>
    </x:xf>
    <x:xf numFmtId="171" fontId="0" fillId="0" borderId="0" xfId="0" applyNumberFormat="1"/>
    <x:xf numFmtId="40" fontId="0" fillId="0" borderId="0" xfId="0" applyNumberFormat="1"/>
    <x:xf numFmtId="173" fontId="0" fillId="0" borderId="0" xfId="0" applyNumberFormat="1"/>
    <x:xf numFmtId="172" fontId="0" fillId="0" borderId="0" xfId="0" applyNumberFormat="1"/>
    <x:xf numFmtId="174" fontId="0" fillId="0" borderId="0" xfId="0" applyNumberFormat="1"/>
    <x:xf numFmtId="0" fontId="0" fillId="9" borderId="0" xfId="0" applyFill="1"/>
    <x:xf numFmtId="0" fontId="0" fillId="10" borderId="0" xfId="0" applyFill="1"/>
    <x:xf numFmtId="175" fontId="0" fillId="0" borderId="0" xfId="0" applyNumberFormat="1"/>
    <x:xf numFmtId="0" fontId="2" fillId="0" borderId="0" xfId="0" applyFont="1" applyAlignment="1">
      <x:alignment horizontal="center"/>
    </x:xf>
    <x:xf numFmtId="44" fontId="2" fillId="0" borderId="0" xfId="1" applyFont="1" applyFill="1" applyBorder="1" applyAlignment="1">
      <x:alignment horizontal="center"/>
    </x:xf>
    <x:xf numFmtId="10" fontId="2" fillId="0" borderId="0" xfId="2" applyNumberFormat="1" applyFont="1" applyFill="1" applyBorder="1" applyAlignment="1">
      <x:alignment horizontal="center"/>
    </x:xf>
    <x:xf numFmtId="168" fontId="1" fillId="0" borderId="0" xfId="1" applyNumberFormat="1" applyFont="1" applyFill="1" applyBorder="1" applyAlignment="1">
      <x:alignment horizontal="center"/>
    </x:xf>
    <x:xf numFmtId="10" fontId="1" fillId="0" borderId="0" xfId="2" applyNumberFormat="1" applyFont="1" applyFill="1" applyBorder="1" applyAlignment="1">
      <x:alignment horizontal="center"/>
    </x:xf>
    <x:xf numFmtId="44" fontId="1" fillId="0" borderId="0" xfId="1" applyFont="1" applyFill="1" applyBorder="1" applyAlignment="1">
      <x:alignment horizontal="center"/>
    </x:xf>
    <x:xf numFmtId="0" fontId="2" fillId="22" borderId="19" xfId="10" applyFont="1" applyFill="1" applyBorder="1" applyAlignment="1">
      <x:alignment horizontal="right"/>
    </x:xf>
    <x:xf numFmtId="0" fontId="0" fillId="22" borderId="13" xfId="0" applyFill="1" applyBorder="1"/>
    <x:xf numFmtId="44" fontId="0" fillId="22" borderId="20" xfId="10" applyNumberFormat="1" applyFont="1" applyFill="1" applyBorder="1"/>
    <x:xf numFmtId="168" fontId="0" fillId="18" borderId="14" xfId="0" applyNumberFormat="1" applyFill="1" applyBorder="1"/>
    <x:xf numFmtId="168" fontId="18" fillId="18" borderId="16" xfId="0" applyNumberFormat="1" applyFont="1" applyFill="1" applyBorder="1"/>
    <x:xf numFmtId="168" fontId="0" fillId="0" borderId="17" xfId="6" applyNumberFormat="1" applyFont="1" applyBorder="1"/>
    <x:xf numFmtId="168" fontId="17" fillId="19" borderId="18" xfId="0" applyNumberFormat="1" applyFont="1" applyFill="1" applyBorder="1" applyAlignment="1">
      <x:alignment horizontal="right"/>
    </x:xf>
    <x:xf numFmtId="44" fontId="0" fillId="22" borderId="19" xfId="10" applyNumberFormat="1" applyFont="1" applyFill="1" applyBorder="1"/>
    <x:xf numFmtId="0" fontId="2" fillId="22" borderId="20" xfId="10" applyFont="1" applyFill="1" applyBorder="1" applyAlignment="1">
      <x:alignment horizontal="right"/>
    </x:xf>
    <x:xf numFmtId="0" fontId="2" fillId="11" borderId="0" xfId="0" applyFont="1" applyFill="1" applyAlignment="1">
      <x:alignment horizontal="center"/>
    </x:xf>
    <x:xf numFmtId="0" fontId="2" fillId="9" borderId="0" xfId="0" applyFont="1" applyFill="1" applyAlignment="1">
      <x:alignment horizontal="center"/>
    </x:xf>
    <x:xf numFmtId="0" fontId="14" fillId="11" borderId="3" xfId="0" applyFont="1" applyFill="1" applyBorder="1" applyAlignment="1">
      <x:alignment horizontal="center"/>
    </x:xf>
    <x:xf numFmtId="0" fontId="14" fillId="11" borderId="5" xfId="0" applyFont="1" applyFill="1" applyBorder="1" applyAlignment="1">
      <x:alignment horizontal="center"/>
    </x:xf>
    <x:xf numFmtId="0" fontId="14" fillId="9" borderId="3" xfId="0" applyFont="1" applyFill="1" applyBorder="1" applyAlignment="1">
      <x:alignment horizontal="center"/>
    </x:xf>
    <x:xf numFmtId="0" fontId="14" fillId="9" borderId="5" xfId="0" applyFont="1" applyFill="1" applyBorder="1" applyAlignment="1">
      <x:alignment horizontal="center"/>
    </x:xf>
    <x:xf numFmtId="0" fontId="6" fillId="3" borderId="7" xfId="0" applyFont="1" applyFill="1" applyBorder="1" applyAlignment="1" applyProtection="1">
      <x:alignment horizontal="center"/>
      <x:protection locked="0"/>
    </x:xf>
    <x:xf numFmtId="0" fontId="3" fillId="0" borderId="8" xfId="0" applyFont="1" applyBorder="1" applyAlignment="1" applyProtection="1">
      <x:alignment horizontal="center"/>
      <x:protection locked="0"/>
    </x:xf>
    <x:xf numFmtId="0" fontId="3" fillId="0" borderId="9" xfId="0" applyFont="1" applyBorder="1" applyAlignment="1" applyProtection="1">
      <x:alignment horizontal="center"/>
      <x:protection locked="0"/>
    </x:xf>
    <x:xf numFmtId="0" fontId="9" fillId="5" borderId="6" xfId="0" applyFont="1" applyFill="1" applyBorder="1" applyAlignment="1" applyProtection="1">
      <x:alignment horizontal="center"/>
      <x:protection locked="0"/>
    </x:xf>
    <x:xf numFmtId="14" fontId="3" fillId="0" borderId="6" xfId="0" applyNumberFormat="1" applyFont="1" applyBorder="1" applyAlignment="1" applyProtection="1">
      <x:alignment horizontal="center"/>
      <x:protection locked="0"/>
    </x:xf>
    <x:xf numFmtId="0" fontId="3" fillId="0" borderId="6" xfId="0" applyFont="1" applyBorder="1" applyAlignment="1" applyProtection="1">
      <x:alignment horizontal="center"/>
      <x:protection locked="0"/>
    </x:xf>
    <x:xf numFmtId="49" fontId="8" fillId="0" borderId="0" xfId="0" applyNumberFormat="1" applyFont="1" applyAlignment="1">
      <x:alignment vertical="center" wrapText="1"/>
    </x:xf>
    <x:xf numFmtId="0" fontId="8" fillId="0" borderId="0" xfId="0" applyFont="1" applyAlignment="1">
      <x:alignment vertical="center" wrapText="1"/>
    </x:xf>
    <x:xf numFmtId="49" fontId="4" fillId="0" borderId="0" xfId="0" applyNumberFormat="1" applyFont="1" applyAlignment="1">
      <x:alignment vertical="center" wrapText="1"/>
    </x:xf>
    <x:xf numFmtId="0" fontId="3" fillId="0" borderId="0" xfId="0" applyFont="1" applyAlignment="1">
      <x:alignment horizontal="left" vertical="center" wrapText="1"/>
    </x:xf>
    <x:xf numFmtId="49" fontId="3" fillId="0" borderId="0" xfId="0" applyNumberFormat="1" applyFont="1" applyAlignment="1">
      <x:alignment horizontal="left" vertical="center" wrapText="1"/>
    </x:xf>
    <x:xf numFmtId="0" fontId="2" fillId="0" borderId="13" xfId="0" applyFont="1" applyBorder="1" applyAlignment="1">
      <x:alignment horizontal="center"/>
    </x:xf>
    <x:xf numFmtId="0" fontId="2" fillId="0" borderId="22" xfId="0" applyFont="1" applyBorder="1" applyAlignment="1">
      <x:alignment horizontal="center"/>
    </x:xf>
    <x:xf numFmtId="0" fontId="2" fillId="18" borderId="23" xfId="0" applyFont="1" applyFill="1" applyBorder="1" applyAlignment="1">
      <x:alignment horizontal="center"/>
    </x:xf>
    <x:xf numFmtId="0" fontId="0" fillId="0" borderId="23" xfId="0" applyBorder="1"/>
    <x:xf numFmtId="0" fontId="2" fillId="18" borderId="24" xfId="0" applyFont="1" applyFill="1" applyBorder="1" applyAlignment="1">
      <x:alignment horizontal="center"/>
    </x:xf>
    <x:xf numFmtId="10" fontId="0" fillId="0" borderId="24" xfId="2" applyNumberFormat="1" applyFont="1" applyBorder="1"/>
    <x:xf numFmtId="10" fontId="0" fillId="18" borderId="23" xfId="0" applyNumberFormat="1" applyFill="1" applyBorder="1"/>
    <x:xf numFmtId="10" fontId="0" fillId="18" borderId="24" xfId="2" applyNumberFormat="1" applyFont="1" applyFill="1" applyBorder="1"/>
    <x:xf numFmtId="0" fontId="2" fillId="20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0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8" fontId="18" fillId="18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7" fillId="18" borderId="1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8" fontId="0" fillId="18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18" borderId="1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8" fillId="18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7" fillId="19" borderId="1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8" fontId="17" fillId="19" borderId="18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2" borderId="19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0" fillId="22" borderId="2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0" fillId="22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2" borderId="20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18" borderId="2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18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0" fontId="0" fillId="18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0" fillId="18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11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1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9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9" borderId="2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9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14" fillId="9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3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14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0" fillId="14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14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14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13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8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8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13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12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1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0" fillId="1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2" fillId="1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2" fillId="1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8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0" fillId="1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0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12" fillId="2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2" fillId="2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2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2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12" fillId="1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1" fillId="1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11" fillId="1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8" fontId="12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12" fillId="1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12" fillId="8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1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16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9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2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23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2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2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8" fillId="2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4" fontId="0" fillId="21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9" fillId="12" borderId="1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16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16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16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4" fillId="12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8" fontId="14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4" fillId="1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4" fillId="17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14" fillId="17" borderId="2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9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4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4" fillId="11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4" fillId="11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0" fontId="6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4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0" hidden="0"/>
    </x:xf>
    <x:xf numFmtId="0" fontId="6" fillId="4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0" hidden="0"/>
    </x:xf>
    <x:xf numFmtId="0" fontId="9" fillId="5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2" fontId="6" fillId="4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1" fontId="6" fillId="4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2" fontId="6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2" fontId="6" fillId="6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170" fontId="6" fillId="4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7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2" fontId="0" fillId="7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3" fontId="0" fillId="7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4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4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10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1">
    <x:cellStyle name="Comma" xfId="9" builtinId="3"/>
    <x:cellStyle name="Comma 2" xfId="7" xr:uid="{59E2FE13-03FE-4E3D-AF0F-C816EFA5A117}"/>
    <x:cellStyle name="Comma 3" xfId="4" xr:uid="{3B8B5867-1A14-4CCF-BD96-415540171809}"/>
    <x:cellStyle name="Comma 4" xfId="8" xr:uid="{2202CCF2-76E7-4AAF-98C1-34BB1695473A}"/>
    <x:cellStyle name="Currency" xfId="1" builtinId="4"/>
    <x:cellStyle name="Currency 2" xfId="6" xr:uid="{68CCE30B-9F5E-4F36-B26C-9E2566C7E889}"/>
    <x:cellStyle name="Normal" xfId="0" builtinId="0"/>
    <x:cellStyle name="Normal 2" xfId="3" xr:uid="{94AAABC6-2E04-461D-BA60-4D366BF7A984}"/>
    <x:cellStyle name="Normal 3" xfId="10" xr:uid="{22F66AE4-12E2-4AE1-9D8E-271ED29032C8}"/>
    <x:cellStyle name="Percent" xfId="2" builtinId="5"/>
    <x:cellStyle name="Percent 2" xfId="5" xr:uid="{672FD61F-C506-4D34-9F87-33623ED50513}"/>
  </x:cellStyles>
  <x:dxfs count="2">
    <x:dxf>
      <x:font>
        <x:b/>
        <x:i/>
        <x:color indexed="10"/>
      </x:font>
    </x:dxf>
    <x:dxf>
      <x:fill>
        <x:patternFill patternType="darkDown">
          <x:fgColor indexed="64"/>
          <x:bgColor rgb="FFFF00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aily%20Operations\Daily%20Cash\BNY%20FA%20CASH\OLE%20Files\OLE%20Files\103002_0496_Holdings_WithCash_IndexIQ_fwdfxV5.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tesfa/AppData/Local/Microsoft/Windows/INetCache/Content.Outlook/BAQTVI3X/OLE%20Files/OLE%20Files/103002_0496_Holdings_WithCash_NYLI_fwdfxV5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 TEST"/>
      <sheetName val="IOControl"/>
      <sheetName val="SecDist"/>
      <sheetName val="TR Swaps-Partial Close"/>
      <sheetName val="TRAN for CC"/>
      <sheetName val="TRAN for FT"/>
      <sheetName val="TR Swaps"/>
      <sheetName val="Foreign Currency&amp;SWEEP"/>
      <sheetName val="Share count"/>
      <sheetName val="Swap Table"/>
      <sheetName val="FFrend"/>
      <sheetName val="Forward Contracts"/>
      <sheetName val="SD for CC"/>
      <sheetName val="447594-HFXI"/>
      <sheetName val="212154-CPI"/>
      <sheetName val="212157-GRES"/>
      <sheetName val="212156-MNA"/>
      <sheetName val="263076-QAI"/>
      <sheetName val="263075-QMN"/>
      <sheetName val="557122-QED"/>
      <sheetName val="261571-ROOF"/>
      <sheetName val="557121-QLS"/>
      <sheetName val="358306-HYLV"/>
      <sheetName val="657250-CSML"/>
      <sheetName val="682403-MMIT"/>
      <sheetName val="682447-MMIN"/>
      <sheetName val="198801-CLRG"/>
      <sheetName val="478995-IQIN"/>
      <sheetName val="804378-ULTR"/>
      <sheetName val="139473-IQSI"/>
      <sheetName val="139522-IQSU"/>
      <sheetName val="156481-HART"/>
      <sheetName val="943872-ESGB"/>
      <sheetName val="465824-EQUL"/>
      <sheetName val="465852-OCEN"/>
      <sheetName val="465826-CLNR"/>
      <sheetName val="217661-MMCA"/>
      <sheetName val="222959-LRND"/>
      <sheetName val="222961-MRND"/>
      <sheetName val="222963-WRND"/>
      <sheetName val="796950-SECR"/>
      <sheetName val="240412-IQHI"/>
      <sheetName val="240413-IQSM"/>
      <sheetName val="425269-IQRA"/>
      <sheetName val="APOLLO_LINKS"/>
      <sheetName val="103002_0496_Holdings_WithCash_I"/>
    </sheetNames>
    <definedNames>
      <definedName name="Save"/>
    </definedNames>
    <sheetDataSet>
      <sheetData sheetId="0"/>
      <sheetData sheetId="1">
        <row r="2">
          <cell r="E2">
            <v>45525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 TEST"/>
      <sheetName val="IOControl"/>
      <sheetName val="SecDist"/>
      <sheetName val="TR Swaps-Partial Close"/>
      <sheetName val="TRAN for CC"/>
      <sheetName val="TRAN for FT"/>
      <sheetName val="TR Swaps"/>
      <sheetName val="Foreign Currency&amp;SWEEP"/>
      <sheetName val="Share count"/>
      <sheetName val="Swap Table"/>
      <sheetName val="FFrend"/>
      <sheetName val="Forward Contracts"/>
      <sheetName val="SD for CC"/>
      <sheetName val="447594-HFXI"/>
      <sheetName val="212156-MNA"/>
      <sheetName val="263076-QAI"/>
      <sheetName val="263075-QMN"/>
      <sheetName val="557122-QED"/>
      <sheetName val="261571-ROOF"/>
      <sheetName val="557121-QLS"/>
      <sheetName val="358306-HYLV"/>
      <sheetName val="657250-CSML"/>
      <sheetName val="682403-MMIT"/>
      <sheetName val="682447-MMIN"/>
      <sheetName val="198801-CLRG"/>
      <sheetName val="478995-IQIN"/>
      <sheetName val="804378-ULTR"/>
      <sheetName val="139473-IQSI"/>
      <sheetName val="139522-IQSU"/>
      <sheetName val="156481-HART"/>
      <sheetName val="943872-ESGB"/>
      <sheetName val="465824-EQUL"/>
      <sheetName val="465852-OCEN"/>
      <sheetName val="465826-CLNR"/>
      <sheetName val="217661-MMCA"/>
      <sheetName val="222959-LRND"/>
      <sheetName val="222961-MRND"/>
      <sheetName val="222963-WRND"/>
      <sheetName val="796950-SECR"/>
      <sheetName val="240412-IQHI"/>
      <sheetName val="240413-IQSM"/>
      <sheetName val="425269-IQRA"/>
      <sheetName val="440519-IWLG"/>
      <sheetName val="440520-IWFG"/>
      <sheetName val="APOLLO_LINKS"/>
      <sheetName val="103002_0496_Holdings_WithCash_N"/>
    </sheetNames>
    <definedNames>
      <definedName name="Save"/>
    </definedNames>
    <sheetDataSet>
      <sheetData sheetId="0"/>
      <sheetData sheetId="1">
        <row r="2">
          <cell r="E2">
            <v>45545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7A21C99-1FA1-4CCA-B3CF-3F807632E251}" mc:Ignorable="x14ac xr xr2 xr3">
  <x:sheetPr>
    <x:outlinePr summaryBelow="1" summaryRight="1"/>
  </x:sheetPr>
  <x:dimension ref="A1:Z38"/>
  <x:sheetViews>
    <x:sheetView tabSelected="1" workbookViewId="0">
      <x:selection activeCell="M14" sqref="M14"/>
    </x:sheetView>
  </x:sheetViews>
  <x:sheetFormatPr defaultColWidth="16.996339" defaultRowHeight="14.4" x14ac:dyDescent="0.3"/>
  <x:cols>
    <x:col min="1" max="1" width="13.554688" style="0" bestFit="1" customWidth="1"/>
    <x:col min="2" max="2" width="15.109375" style="0" bestFit="1" customWidth="1"/>
    <x:col min="3" max="3" width="47.441406" style="0" bestFit="1" customWidth="1"/>
    <x:col min="4" max="4" width="14.332031" style="0" bestFit="1" customWidth="1"/>
    <x:col min="5" max="5" width="16.109375" style="0" bestFit="1" customWidth="1"/>
    <x:col min="6" max="6" width="14.332031" style="0" bestFit="1" customWidth="1"/>
    <x:col min="7" max="7" width="15.332031" style="0" bestFit="1" customWidth="1"/>
    <x:col min="8" max="9" width="16" style="0" bestFit="1" customWidth="1"/>
    <x:col min="10" max="10" width="15" style="0" bestFit="1" customWidth="1"/>
    <x:col min="11" max="11" width="16" style="0" bestFit="1" customWidth="1"/>
    <x:col min="12" max="13" width="16.332031" style="0" bestFit="1" customWidth="1"/>
    <x:col min="14" max="14" width="12.441406" style="0" bestFit="1" customWidth="1"/>
    <x:col min="15" max="15" width="18" style="0" bestFit="1" customWidth="1"/>
    <x:col min="16" max="16" width="12.664062" style="0" customWidth="1"/>
    <x:col min="17" max="17" width="14.332031" style="0" bestFit="1" customWidth="1"/>
    <x:col min="18" max="18" width="16.996339" style="0" customWidth="1"/>
    <x:col min="19" max="19" width="20.554688" style="0" bestFit="1" customWidth="1"/>
    <x:col min="20" max="20" width="20.332031" style="0" bestFit="1" customWidth="1"/>
  </x:cols>
  <x:sheetData>
    <x:row r="1" spans="1:26" ht="15" customHeight="1" x14ac:dyDescent="0.35">
      <x:c r="A1" s="320" t="s">
        <x:v>0</x:v>
      </x:c>
      <x:c r="B1" s="320" t="s">
        <x:v>1</x:v>
      </x:c>
      <x:c r="C1" s="320" t="s">
        <x:v>2</x:v>
      </x:c>
      <x:c r="D1" s="321" t="s">
        <x:v>3</x:v>
      </x:c>
      <x:c r="E1" s="321" t="s">
        <x:v>4</x:v>
      </x:c>
      <x:c r="F1" s="321" t="s">
        <x:v>5</x:v>
      </x:c>
      <x:c r="G1" s="321" t="s">
        <x:v>6</x:v>
      </x:c>
      <x:c r="H1" s="321" t="s">
        <x:v>7</x:v>
      </x:c>
      <x:c r="I1" s="321" t="s">
        <x:v>8</x:v>
      </x:c>
      <x:c r="J1" s="321" t="s">
        <x:v>9</x:v>
      </x:c>
      <x:c r="K1" s="321" t="s">
        <x:v>10</x:v>
      </x:c>
      <x:c r="L1" s="321" t="s">
        <x:v>11</x:v>
      </x:c>
      <x:c r="M1" s="321" t="s">
        <x:v>12</x:v>
      </x:c>
      <x:c r="N1" s="321" t="s">
        <x:v>13</x:v>
      </x:c>
      <x:c r="O1" s="321" t="s">
        <x:v>14</x:v>
      </x:c>
      <x:c r="Q1" s="22" t="s">
        <x:v>15</x:v>
      </x:c>
      <x:c r="S1" s="180" t="s">
        <x:v>16</x:v>
      </x:c>
      <x:c r="T1" s="180" t="s">
        <x:v>17</x:v>
      </x:c>
      <x:c r="V1" s="322">
        <x:f>'(Custody) IQ'!I1</x:f>
      </x:c>
      <x:c r="W1" s="323"/>
      <x:c r="X1" s="322"/>
      <x:c r="Y1" s="322">
        <x:f>'(Custody) IQ'!L1</x:f>
      </x:c>
      <x:c r="Z1" s="323"/>
    </x:row>
    <x:row r="2" spans="1:26" x14ac:dyDescent="0.3">
      <x:c r="A2" s="153">
        <x:v>139473</x:v>
      </x:c>
      <x:c r="B2" s="0" t="s">
        <x:v>18</x:v>
      </x:c>
      <x:c r="C2" s="157" t="s">
        <x:v>19</x:v>
      </x:c>
      <x:c r="D2" s="6">
        <x:f>VLOOKUP(A2,'BNY FA Cash'!$C$27:$Y$1048576,23,0)</x:f>
      </x:c>
      <x:c r="E2" s="6">
        <x:f>VLOOKUP(A2,'BNY FA Cash'!$C$27:$F$634,4,0)</x:f>
      </x:c>
      <x:c r="F2" s="6">
        <x:f>VLOOKUP(A2,'BNY FA Cash'!$C$27:$H$1048576,6,0)</x:f>
      </x:c>
      <x:c r="G2" s="6">
        <x:f>VLOOKUP(A2,'BNY FA Cash'!$C$27:$I$1048576,7,0)</x:f>
      </x:c>
      <x:c r="H2" s="6">
        <x:f>VLOOKUP(A2,'BNY FA Cash'!$C$27:$J$1048576,8,0)</x:f>
      </x:c>
      <x:c r="I2" s="6">
        <x:f>VLOOKUP(A2,'BNY FA Cash'!$C$27:$N$1048576,12,0)+VLOOKUP(A2,'BNY FA Cash'!$C$27:$T$1048576,18,0)</x:f>
      </x:c>
      <x:c r="J2" s="6">
        <x:f>VLOOKUP(A2,'BNY FA Cash'!$C$27:$AA$1048576,25,0)</x:f>
      </x:c>
      <x:c r="K2" s="6">
        <x:f>SUM(D2:J2)</x:f>
      </x:c>
      <x:c r="L2" s="6">
        <x:f>M2-K2</x:f>
      </x:c>
      <x:c r="M2" s="6">
        <x:f>VLOOKUP(A2,'BNY FA Cash'!$C$27:$Z$1048576,24,0)</x:f>
      </x:c>
      <x:c r="N2" s="8">
        <x:f>K2/M2</x:f>
      </x:c>
      <x:c r="O2" s="8">
        <x:f>ABS(J2)/M2</x:f>
      </x:c>
      <x:c r="S2" s="8">
        <x:f>'(Custody) IQ'!F2</x:f>
      </x:c>
      <x:c r="T2" s="8">
        <x:f>'(Custody) IQ'!G2</x:f>
      </x:c>
      <x:c r="V2" s="324">
        <x:f>'(Custody) IQ'!I2</x:f>
      </x:c>
      <x:c r="W2" s="325">
        <x:f>'(Custody) IQ'!J2</x:f>
      </x:c>
      <x:c r="X2" s="326" vm="1">
        <x:f>'(Custody) IQ'!K2</x:f>
      </x:c>
      <x:c r="Y2" s="324">
        <x:f>'(Custody) IQ'!L2</x:f>
      </x:c>
      <x:c r="Z2" s="325">
        <x:f>'(Custody) IQ'!M2</x:f>
      </x:c>
    </x:row>
    <x:row r="3" spans="1:26" x14ac:dyDescent="0.3">
      <x:c r="A3" s="153">
        <x:v>139522</x:v>
      </x:c>
      <x:c r="B3" s="0" t="s">
        <x:v>20</x:v>
      </x:c>
      <x:c r="C3" s="158" t="s">
        <x:v>21</x:v>
      </x:c>
      <x:c r="D3" s="6">
        <x:f>VLOOKUP(A3,'BNY FA Cash'!$C$27:$Y$1048576,23,0)</x:f>
      </x:c>
      <x:c r="E3" s="6">
        <x:f>VLOOKUP(A3,'BNY FA Cash'!$C$27:$F$634,4,0)</x:f>
      </x:c>
      <x:c r="F3" s="6">
        <x:f>VLOOKUP(A3,'BNY FA Cash'!$C$27:$H$1048576,6,0)</x:f>
      </x:c>
      <x:c r="G3" s="6">
        <x:f>VLOOKUP(A3,'BNY FA Cash'!$C$27:$I$1048576,7,0)</x:f>
      </x:c>
      <x:c r="H3" s="6">
        <x:f>VLOOKUP(A3,'BNY FA Cash'!$C$27:$J$1048576,8,0)</x:f>
      </x:c>
      <x:c r="I3" s="6">
        <x:f>VLOOKUP(A3,'BNY FA Cash'!$C$27:$N$1048576,12,0)+VLOOKUP(A3,'BNY FA Cash'!$C$27:$T$1048576,18,0)</x:f>
      </x:c>
      <x:c r="J3" s="6">
        <x:f>VLOOKUP(A3,'BNY FA Cash'!$C$27:$AA$1048576,25,0)</x:f>
      </x:c>
      <x:c r="K3" s="6">
        <x:f>SUM(D3:J3)</x:f>
      </x:c>
      <x:c r="L3" s="6">
        <x:f>M3-K3</x:f>
      </x:c>
      <x:c r="M3" s="6">
        <x:f>VLOOKUP(A3,'BNY FA Cash'!$C$27:$Z$1048576,24,0)</x:f>
      </x:c>
      <x:c r="N3" s="8">
        <x:f>K3/M3</x:f>
      </x:c>
      <x:c r="O3" s="8">
        <x:f>ABS(J3)/M3</x:f>
      </x:c>
      <x:c r="S3" s="8">
        <x:f>'(Custody) IQ'!F3</x:f>
      </x:c>
      <x:c r="T3" s="8">
        <x:f>'(Custody) IQ'!G3</x:f>
      </x:c>
      <x:c r="V3" s="324">
        <x:f>'(Custody) IQ'!I3</x:f>
      </x:c>
      <x:c r="W3" s="325">
        <x:f>'(Custody) IQ'!J3</x:f>
      </x:c>
      <x:c r="X3" s="326"/>
      <x:c r="Y3" s="324"/>
      <x:c r="Z3" s="325">
        <x:f>'(Custody) IQ'!M3</x:f>
      </x:c>
    </x:row>
    <x:row r="4" spans="1:26" x14ac:dyDescent="0.3">
      <x:c r="A4" s="153">
        <x:v>156481</x:v>
      </x:c>
      <x:c r="B4" s="0" t="s">
        <x:v>22</x:v>
      </x:c>
      <x:c r="C4" s="158" t="s">
        <x:v>23</x:v>
      </x:c>
      <x:c r="D4" s="6">
        <x:f>VLOOKUP(A4,'BNY FA Cash'!$C$27:$Y$1048576,23,0)</x:f>
      </x:c>
      <x:c r="E4" s="6">
        <x:f>VLOOKUP(A4,'BNY FA Cash'!$C$27:$F$634,4,0)</x:f>
      </x:c>
      <x:c r="F4" s="6">
        <x:f>VLOOKUP(A4,'BNY FA Cash'!$C$27:$H$1048576,6,0)</x:f>
      </x:c>
      <x:c r="G4" s="6">
        <x:f>VLOOKUP(A4,'BNY FA Cash'!$C$27:$I$1048576,7,0)</x:f>
      </x:c>
      <x:c r="H4" s="6">
        <x:f>VLOOKUP(A4,'BNY FA Cash'!$C$27:$J$1048576,8,0)</x:f>
      </x:c>
      <x:c r="I4" s="6">
        <x:f>VLOOKUP(A4,'BNY FA Cash'!$C$27:$N$1048576,12,0)+VLOOKUP(A4,'BNY FA Cash'!$C$27:$T$1048576,18,0)</x:f>
      </x:c>
      <x:c r="J4" s="6">
        <x:f>VLOOKUP(A4,'BNY FA Cash'!$C$27:$AA$1048576,25,0)</x:f>
      </x:c>
      <x:c r="K4" s="6">
        <x:f>SUM(D4:J4)</x:f>
      </x:c>
      <x:c r="L4" s="6">
        <x:f>M4-K4</x:f>
      </x:c>
      <x:c r="M4" s="6">
        <x:f>VLOOKUP(A4,'BNY FA Cash'!$C$27:$Z$1048576,24,0)</x:f>
      </x:c>
      <x:c r="N4" s="8">
        <x:f>K4/M4</x:f>
      </x:c>
      <x:c r="O4" s="8">
        <x:f>ABS(J4)/M4</x:f>
      </x:c>
      <x:c r="S4" s="8">
        <x:f>'(Custody) IQ'!F4</x:f>
      </x:c>
      <x:c r="T4" s="8">
        <x:f>'(Custody) IQ'!G4</x:f>
      </x:c>
      <x:c r="V4" s="324">
        <x:f>'(Custody) IQ'!I4</x:f>
      </x:c>
      <x:c r="W4" s="325">
        <x:f>'(Custody) IQ'!J4</x:f>
      </x:c>
      <x:c r="X4" s="326" vm="1">
        <x:f>'(Custody) IQ'!K4</x:f>
      </x:c>
      <x:c r="Y4" s="324">
        <x:f>'(Custody) IQ'!L4</x:f>
      </x:c>
      <x:c r="Z4" s="325">
        <x:f>'(Custody) IQ'!M4</x:f>
      </x:c>
    </x:row>
    <x:row r="5" spans="1:26" x14ac:dyDescent="0.3">
      <x:c r="A5" s="153">
        <x:v>212156</x:v>
      </x:c>
      <x:c r="B5" s="0" t="s">
        <x:v>24</x:v>
      </x:c>
      <x:c r="C5" s="158" t="s">
        <x:v>25</x:v>
      </x:c>
      <x:c r="D5" s="6">
        <x:f>VLOOKUP(A5,'BNY FA Cash'!$C$27:$Y$1048576,23,0)</x:f>
      </x:c>
      <x:c r="E5" s="6">
        <x:f>VLOOKUP(A5,'BNY FA Cash'!$C$27:$F$634,4,0)</x:f>
      </x:c>
      <x:c r="F5" s="6">
        <x:f>VLOOKUP(A5,'BNY FA Cash'!$C$27:$H$1048576,6,0)</x:f>
      </x:c>
      <x:c r="G5" s="6">
        <x:f>VLOOKUP(A5,'BNY FA Cash'!$C$27:$I$1048576,7,0)</x:f>
      </x:c>
      <x:c r="H5" s="6">
        <x:f>VLOOKUP(A5,'BNY FA Cash'!$C$27:$J$1048576,8,0)</x:f>
      </x:c>
      <x:c r="I5" s="6">
        <x:f>VLOOKUP(A5,'BNY FA Cash'!$C$27:$N$1048576,12,0)+VLOOKUP(A5,'BNY FA Cash'!$C$27:$T$1048576,18,0)</x:f>
      </x:c>
      <x:c r="J5" s="6">
        <x:f>VLOOKUP(A5,'BNY FA Cash'!$C$27:$AA$1048576,25,0)</x:f>
      </x:c>
      <x:c r="K5" s="6">
        <x:f>SUM(D5:J5)</x:f>
      </x:c>
      <x:c r="L5" s="6">
        <x:f>M5-K5</x:f>
      </x:c>
      <x:c r="M5" s="6">
        <x:f>VLOOKUP(A5,'BNY FA Cash'!$C$27:$Z$1048576,24,0)</x:f>
      </x:c>
      <x:c r="N5" s="8">
        <x:f>K5/M5</x:f>
      </x:c>
      <x:c r="O5" s="8">
        <x:f>ABS(J5)/M5</x:f>
      </x:c>
      <x:c r="S5" s="8">
        <x:f>'(Custody) IQ'!F5</x:f>
      </x:c>
      <x:c r="T5" s="8">
        <x:f>'(Custody) IQ'!G5</x:f>
      </x:c>
      <x:c r="V5" s="324">
        <x:f>'(Custody) IQ'!I5</x:f>
      </x:c>
      <x:c r="W5" s="325">
        <x:f>'(Custody) IQ'!J5</x:f>
      </x:c>
      <x:c r="X5" s="326" vm="1">
        <x:f>'(Custody) IQ'!K5</x:f>
      </x:c>
      <x:c r="Y5" s="324">
        <x:f>'(Custody) IQ'!L5</x:f>
      </x:c>
      <x:c r="Z5" s="325">
        <x:f>'(Custody) IQ'!M5</x:f>
      </x:c>
    </x:row>
    <x:row r="6" spans="1:26" x14ac:dyDescent="0.3">
      <x:c r="A6" s="153">
        <x:v>222959</x:v>
      </x:c>
      <x:c r="B6" s="0" t="s">
        <x:v>26</x:v>
      </x:c>
      <x:c r="C6" s="158" t="s">
        <x:v>27</x:v>
      </x:c>
      <x:c r="D6" s="6">
        <x:f>VLOOKUP(A6,'BNY FA Cash'!$C$27:$Y$1048576,23,0)</x:f>
      </x:c>
      <x:c r="E6" s="6">
        <x:f>VLOOKUP(A6,'BNY FA Cash'!$C$27:$F$634,4,0)</x:f>
      </x:c>
      <x:c r="F6" s="6">
        <x:f>VLOOKUP(A6,'BNY FA Cash'!$C$27:$H$1048576,6,0)</x:f>
      </x:c>
      <x:c r="G6" s="6">
        <x:f>VLOOKUP(A6,'BNY FA Cash'!$C$27:$I$1048576,7,0)</x:f>
      </x:c>
      <x:c r="H6" s="6">
        <x:f>VLOOKUP(A6,'BNY FA Cash'!$C$27:$J$1048576,8,0)</x:f>
      </x:c>
      <x:c r="I6" s="6">
        <x:f>VLOOKUP(A6,'BNY FA Cash'!$C$27:$N$1048576,12,0)+VLOOKUP(A6,'BNY FA Cash'!$C$27:$T$1048576,18,0)</x:f>
      </x:c>
      <x:c r="J6" s="6">
        <x:f>VLOOKUP(A6,'BNY FA Cash'!$C$27:$AA$1048576,25,0)</x:f>
      </x:c>
      <x:c r="K6" s="6">
        <x:f>SUM(D6:J6)</x:f>
      </x:c>
      <x:c r="L6" s="6">
        <x:f>M6-K6</x:f>
      </x:c>
      <x:c r="M6" s="6">
        <x:f>VLOOKUP(A6,'BNY FA Cash'!$C$27:$Z$1048576,24,0)</x:f>
      </x:c>
      <x:c r="N6" s="8">
        <x:f>K6/M6</x:f>
      </x:c>
      <x:c r="O6" s="8">
        <x:f>ABS(J6)/M6</x:f>
      </x:c>
      <x:c r="S6" s="8">
        <x:f>'(Custody) IQ'!F6</x:f>
      </x:c>
      <x:c r="T6" s="8">
        <x:f>'(Custody) IQ'!G6</x:f>
      </x:c>
      <x:c r="V6" s="324">
        <x:f>'(Custody) IQ'!I6</x:f>
      </x:c>
      <x:c r="W6" s="325">
        <x:f>'(Custody) IQ'!J6</x:f>
      </x:c>
      <x:c r="X6" s="326"/>
      <x:c r="Y6" s="324"/>
      <x:c r="Z6" s="325">
        <x:f>'(Custody) IQ'!M6</x:f>
      </x:c>
    </x:row>
    <x:row r="7" spans="1:26" x14ac:dyDescent="0.3">
      <x:c r="A7" s="153">
        <x:v>222963</x:v>
      </x:c>
      <x:c r="B7" s="0" t="s">
        <x:v>28</x:v>
      </x:c>
      <x:c r="C7" s="158" t="s">
        <x:v>29</x:v>
      </x:c>
      <x:c r="D7" s="6">
        <x:f>VLOOKUP(A7,'BNY FA Cash'!$C$27:$Y$1048576,23,0)</x:f>
      </x:c>
      <x:c r="E7" s="6">
        <x:f>VLOOKUP(A7,'BNY FA Cash'!$C$27:$F$634,4,0)</x:f>
      </x:c>
      <x:c r="F7" s="6">
        <x:f>VLOOKUP(A7,'BNY FA Cash'!$C$27:$H$1048576,6,0)</x:f>
      </x:c>
      <x:c r="G7" s="6">
        <x:f>VLOOKUP(A7,'BNY FA Cash'!$C$27:$I$1048576,7,0)</x:f>
      </x:c>
      <x:c r="H7" s="6">
        <x:f>VLOOKUP(A7,'BNY FA Cash'!$C$27:$J$1048576,8,0)</x:f>
      </x:c>
      <x:c r="I7" s="6">
        <x:f>VLOOKUP(A7,'BNY FA Cash'!$C$27:$N$1048576,12,0)+VLOOKUP(A7,'BNY FA Cash'!$C$27:$T$1048576,18,0)</x:f>
      </x:c>
      <x:c r="J7" s="6">
        <x:f>VLOOKUP(A7,'BNY FA Cash'!$C$27:$AA$1048576,25,0)</x:f>
      </x:c>
      <x:c r="K7" s="6">
        <x:f>SUM(D7:J7)</x:f>
      </x:c>
      <x:c r="L7" s="6">
        <x:f>M7-K7</x:f>
      </x:c>
      <x:c r="M7" s="6">
        <x:f>VLOOKUP(A7,'BNY FA Cash'!$C$27:$Z$1048576,24,0)</x:f>
      </x:c>
      <x:c r="N7" s="8">
        <x:f>K7/M7</x:f>
      </x:c>
      <x:c r="O7" s="8">
        <x:f>ABS(J7)/M7</x:f>
      </x:c>
      <x:c r="S7" s="8">
        <x:f>'(Custody) IQ'!F7</x:f>
      </x:c>
      <x:c r="T7" s="8">
        <x:f>'(Custody) IQ'!G7</x:f>
      </x:c>
      <x:c r="V7" s="324">
        <x:f>'(Custody) IQ'!I7</x:f>
      </x:c>
      <x:c r="W7" s="325">
        <x:f>'(Custody) IQ'!J7</x:f>
      </x:c>
      <x:c r="X7" s="326" vm="1">
        <x:f>'(Custody) IQ'!K7</x:f>
      </x:c>
      <x:c r="Y7" s="324">
        <x:f>'(Custody) IQ'!L7</x:f>
      </x:c>
      <x:c r="Z7" s="325">
        <x:f>'(Custody) IQ'!M7</x:f>
      </x:c>
    </x:row>
    <x:row r="8" spans="1:26" x14ac:dyDescent="0.3">
      <x:c r="A8" s="153">
        <x:v>240413</x:v>
      </x:c>
      <x:c r="B8" s="0" t="s">
        <x:v>30</x:v>
      </x:c>
      <x:c r="C8" s="158" t="s">
        <x:v>31</x:v>
      </x:c>
      <x:c r="D8" s="6">
        <x:f>VLOOKUP(A8,'BNY FA Cash'!$C$27:$Y$1048576,23,0)</x:f>
      </x:c>
      <x:c r="E8" s="6">
        <x:f>VLOOKUP(A8,'BNY FA Cash'!$C$27:$F$634,4,0)</x:f>
      </x:c>
      <x:c r="F8" s="6">
        <x:f>VLOOKUP(A8,'BNY FA Cash'!$C$27:$H$1048576,6,0)</x:f>
      </x:c>
      <x:c r="G8" s="6">
        <x:f>VLOOKUP(A8,'BNY FA Cash'!$C$27:$I$1048576,7,0)</x:f>
      </x:c>
      <x:c r="H8" s="6">
        <x:f>VLOOKUP(A8,'BNY FA Cash'!$C$27:$J$1048576,8,0)</x:f>
      </x:c>
      <x:c r="I8" s="6">
        <x:f>VLOOKUP(A8,'BNY FA Cash'!$C$27:$N$1048576,12,0)+VLOOKUP(A8,'BNY FA Cash'!$C$27:$T$1048576,18,0)</x:f>
      </x:c>
      <x:c r="J8" s="6">
        <x:f>VLOOKUP(A8,'BNY FA Cash'!$C$27:$AA$1048576,25,0)</x:f>
      </x:c>
      <x:c r="K8" s="6">
        <x:f>SUM(D8:J8)</x:f>
      </x:c>
      <x:c r="L8" s="6">
        <x:f>M8-K8</x:f>
      </x:c>
      <x:c r="M8" s="6">
        <x:f>VLOOKUP(A8,'BNY FA Cash'!$C$27:$Z$1048576,24,0)</x:f>
      </x:c>
      <x:c r="N8" s="8">
        <x:f>K8/M8</x:f>
      </x:c>
      <x:c r="O8" s="8">
        <x:f>ABS(J8)/M8</x:f>
      </x:c>
      <x:c r="S8" s="8">
        <x:f>'(Custody) IQ'!F8</x:f>
      </x:c>
      <x:c r="T8" s="8">
        <x:f>'(Custody) IQ'!G8</x:f>
      </x:c>
      <x:c r="V8" s="324">
        <x:f>'(Custody) IQ'!I8</x:f>
      </x:c>
      <x:c r="W8" s="325">
        <x:f>'(Custody) IQ'!J8</x:f>
      </x:c>
      <x:c r="X8" s="326"/>
      <x:c r="Y8" s="324"/>
      <x:c r="Z8" s="325">
        <x:f>'(Custody) IQ'!M8</x:f>
      </x:c>
    </x:row>
    <x:row r="9" spans="1:26" x14ac:dyDescent="0.3">
      <x:c r="A9" s="153">
        <x:v>263076</x:v>
      </x:c>
      <x:c r="B9" s="0" t="s">
        <x:v>32</x:v>
      </x:c>
      <x:c r="C9" s="158" t="s">
        <x:v>33</x:v>
      </x:c>
      <x:c r="D9" s="6">
        <x:f>VLOOKUP(A9,'BNY FA Cash'!$C$27:$Y$1048576,23,0)</x:f>
      </x:c>
      <x:c r="E9" s="6">
        <x:f>VLOOKUP(A9,'BNY FA Cash'!$C$27:$F$634,4,0)</x:f>
      </x:c>
      <x:c r="F9" s="6">
        <x:f>VLOOKUP(A9,'BNY FA Cash'!$C$27:$H$1048576,6,0)</x:f>
      </x:c>
      <x:c r="G9" s="6">
        <x:f>VLOOKUP(A9,'BNY FA Cash'!$C$27:$I$1048576,7,0)</x:f>
      </x:c>
      <x:c r="H9" s="6">
        <x:f>VLOOKUP(A9,'BNY FA Cash'!$C$27:$J$1048576,8,0)</x:f>
      </x:c>
      <x:c r="I9" s="6">
        <x:f>VLOOKUP(A9,'BNY FA Cash'!$C$27:$N$1048576,12,0)+VLOOKUP(A9,'BNY FA Cash'!$C$27:$T$1048576,18,0)</x:f>
      </x:c>
      <x:c r="J9" s="6">
        <x:f>VLOOKUP(A9,'BNY FA Cash'!$C$27:$AA$1048576,25,0)</x:f>
      </x:c>
      <x:c r="K9" s="6">
        <x:f>SUM(D9:J9)</x:f>
      </x:c>
      <x:c r="L9" s="6">
        <x:f>M9-K9</x:f>
      </x:c>
      <x:c r="M9" s="6">
        <x:f>VLOOKUP(A9,'BNY FA Cash'!$C$27:$Z$1048576,24,0)</x:f>
      </x:c>
      <x:c r="N9" s="8">
        <x:f>K9/M9</x:f>
      </x:c>
      <x:c r="O9" s="8">
        <x:f>ABS(J9)/M9</x:f>
      </x:c>
      <x:c r="S9" s="8">
        <x:f>'(Custody) IQ'!F9</x:f>
      </x:c>
      <x:c r="T9" s="8">
        <x:f>'(Custody) IQ'!G9</x:f>
      </x:c>
      <x:c r="V9" s="324">
        <x:f>'(Custody) IQ'!I9</x:f>
      </x:c>
      <x:c r="W9" s="325">
        <x:f>'(Custody) IQ'!J9</x:f>
      </x:c>
      <x:c r="X9" s="326"/>
      <x:c r="Y9" s="324"/>
      <x:c r="Z9" s="325">
        <x:f>'(Custody) IQ'!M9</x:f>
      </x:c>
    </x:row>
    <x:row r="10" spans="1:26" x14ac:dyDescent="0.3">
      <x:c r="A10" s="153">
        <x:v>447594</x:v>
      </x:c>
      <x:c r="B10" s="0" t="s">
        <x:v>34</x:v>
      </x:c>
      <x:c r="C10" s="158" t="s">
        <x:v>35</x:v>
      </x:c>
      <x:c r="D10" s="6">
        <x:f>VLOOKUP(A10,'BNY FA Cash'!$C$27:$Y$1048576,23,0)</x:f>
      </x:c>
      <x:c r="E10" s="6">
        <x:f>VLOOKUP(A10,'BNY FA Cash'!$C$27:$F$634,4,0)</x:f>
      </x:c>
      <x:c r="F10" s="6">
        <x:f>VLOOKUP(A10,'BNY FA Cash'!$C$27:$H$1048576,6,0)</x:f>
      </x:c>
      <x:c r="G10" s="6">
        <x:f>VLOOKUP(A10,'BNY FA Cash'!$C$27:$I$1048576,7,0)</x:f>
      </x:c>
      <x:c r="H10" s="6">
        <x:f>VLOOKUP(A10,'BNY FA Cash'!$C$27:$J$1048576,8,0)</x:f>
      </x:c>
      <x:c r="I10" s="6">
        <x:f>VLOOKUP(A10,'BNY FA Cash'!$C$27:$AD$54,28,0)</x:f>
      </x:c>
      <x:c r="J10" s="6">
        <x:f>VLOOKUP(A10,'BNY FA Cash'!$C$27:$AA$1048576,25,0)</x:f>
      </x:c>
      <x:c r="K10" s="6">
        <x:f>SUM(D10:J10)</x:f>
      </x:c>
      <x:c r="L10" s="6">
        <x:f>M10-K10</x:f>
      </x:c>
      <x:c r="M10" s="6">
        <x:f>VLOOKUP(A10,'BNY FA Cash'!$C$27:$Z$1048576,24,0)</x:f>
      </x:c>
      <x:c r="N10" s="8">
        <x:f>K10/M10</x:f>
      </x:c>
      <x:c r="O10" s="8">
        <x:f>ABS(J10)/M10</x:f>
      </x:c>
      <x:c r="S10" s="8">
        <x:f>'(Custody) IQ'!F10</x:f>
      </x:c>
      <x:c r="T10" s="8">
        <x:f>'(Custody) IQ'!G10</x:f>
      </x:c>
      <x:c r="V10" s="324">
        <x:f>'(Custody) IQ'!I10</x:f>
      </x:c>
      <x:c r="W10" s="325">
        <x:f>'(Custody) IQ'!J10</x:f>
      </x:c>
      <x:c r="X10" s="326" vm="1">
        <x:f>'(Custody) IQ'!K10</x:f>
      </x:c>
      <x:c r="Y10" s="324">
        <x:f>'(Custody) IQ'!L10</x:f>
      </x:c>
      <x:c r="Z10" s="325">
        <x:f>'(Custody) IQ'!M10</x:f>
      </x:c>
    </x:row>
    <x:row r="11" spans="1:26" x14ac:dyDescent="0.3">
      <x:c r="A11" s="153" t="s">
        <x:v>36</x:v>
      </x:c>
      <x:c r="B11" s="0" t="s">
        <x:v>37</x:v>
      </x:c>
      <x:c r="C11" s="158" t="s">
        <x:v>38</x:v>
      </x:c>
      <x:c r="D11" s="6">
        <x:f>M11-L11-J11-F11</x:f>
      </x:c>
      <x:c r="E11" s="6">
        <x:v>0</x:v>
      </x:c>
      <x:c r="F11" s="6">
        <x:f>IFERROR(VLOOKUP("CASH EQUIVALENTS-SHORT-TERM INVEST FUNDS",'VP FA Holdings'!G:U,15,0),0)</x:f>
      </x:c>
      <x:c r="G11" s="6">
        <x:f>SUMIFS('VP FA Holdings'!K:K,'VP FA Holdings'!C:C,"ITX1",'VP FA Holdings'!F:F,"US DOLLAR")</x:f>
      </x:c>
      <x:c r="H11" s="6">
        <x:v>0</x:v>
      </x:c>
      <x:c r="I11" s="6">
        <x:v>0</x:v>
      </x:c>
      <x:c r="J11" s="6">
        <x:f>SUMIF('VP FA Holdings'!G:G,"DERIVATIVES-OTC EXPOSURE",'VP FA Holdings'!V:V)</x:f>
      </x:c>
      <x:c r="K11" s="6">
        <x:f>SUM(D11:J11)</x:f>
      </x:c>
      <x:c r="L11" s="6">
        <x:f>SUMIF('VP FA Holdings'!G:G,"INVESTMENT COMPANIES-EXCHANGE TRADED FUN",'VP FA Holdings'!U:U)</x:f>
      </x:c>
      <x:c r="M11" s="6">
        <x:f>SUM('VP FA Holdings'!AG:AG)</x:f>
      </x:c>
      <x:c r="N11" s="8">
        <x:f>K11/M11</x:f>
      </x:c>
      <x:c r="O11" s="8">
        <x:f>ABS(J11)/M11</x:f>
      </x:c>
    </x:row>
    <x:row r="13" spans="1:26" ht="15" customHeight="1" x14ac:dyDescent="0.35"/>
    <x:row r="14" spans="1:26" x14ac:dyDescent="0.3">
      <x:c r="C14" s="182" t="s">
        <x:v>39</x:v>
      </x:c>
      <x:c r="D14" s="183" t="s">
        <x:v>40</x:v>
      </x:c>
      <x:c r="E14" s="183" t="s">
        <x:v>41</x:v>
      </x:c>
      <x:c r="F14" s="183" t="s">
        <x:v>42</x:v>
      </x:c>
      <x:c r="G14" s="183" t="s">
        <x:v>43</x:v>
      </x:c>
      <x:c r="H14" s="183" t="s">
        <x:v>44</x:v>
      </x:c>
      <x:c r="I14" s="183" t="s">
        <x:v>45</x:v>
      </x:c>
      <x:c r="J14" s="183" t="s">
        <x:v>46</x:v>
      </x:c>
      <x:c r="K14" s="46" t="s">
        <x:v>47</x:v>
      </x:c>
    </x:row>
    <x:row r="15" spans="1:26" x14ac:dyDescent="0.3">
      <x:c r="C15" s="184" t="s">
        <x:v>48</x:v>
      </x:c>
      <x:c r="D15" s="63" t="s">
        <x:v>24</x:v>
      </x:c>
      <x:c r="E15" s="63" t="s">
        <x:v>49</x:v>
      </x:c>
      <x:c r="F15" s="63">
        <x:v>1</x:v>
      </x:c>
      <x:c r="G15" s="185">
        <x:f>VLOOKUP(D15,$B$1:$K$11,10,0)+E23</x:f>
      </x:c>
      <x:c r="H15" s="63">
        <x:v>1</x:v>
      </x:c>
      <x:c r="I15" s="63">
        <x:v>1</x:v>
      </x:c>
      <x:c r="K15" s="186"/>
    </x:row>
    <x:row r="16" spans="1:26" x14ac:dyDescent="0.3">
      <x:c r="C16" s="184" t="s">
        <x:v>48</x:v>
      </x:c>
      <x:c r="D16" s="63" t="s">
        <x:v>32</x:v>
      </x:c>
      <x:c r="E16" s="63" t="s">
        <x:v>49</x:v>
      </x:c>
      <x:c r="F16" s="63">
        <x:v>1</x:v>
      </x:c>
      <x:c r="G16" s="185">
        <x:f>VLOOKUP(D16,$B$1:$K$13,10,0)+E24</x:f>
      </x:c>
      <x:c r="H16" s="63">
        <x:v>1</x:v>
      </x:c>
      <x:c r="I16" s="63">
        <x:v>1</x:v>
      </x:c>
      <x:c r="K16" s="186"/>
    </x:row>
    <x:row r="17" spans="1:26" x14ac:dyDescent="0.3">
      <x:c r="C17" s="187" t="s">
        <x:v>48</x:v>
      </x:c>
      <x:c r="D17" s="188" t="s">
        <x:v>34</x:v>
      </x:c>
      <x:c r="E17" s="188" t="s">
        <x:v>49</x:v>
      </x:c>
      <x:c r="F17" s="188">
        <x:v>1</x:v>
      </x:c>
      <x:c r="G17" s="189">
        <x:f>VLOOKUP(D17,$B$1:$K$13,10,0)+E21</x:f>
      </x:c>
      <x:c r="H17" s="188">
        <x:v>1</x:v>
      </x:c>
      <x:c r="I17" s="188">
        <x:v>1</x:v>
      </x:c>
      <x:c r="J17" s="190"/>
      <x:c r="K17" s="191"/>
    </x:row>
    <x:row r="18" spans="1:26" ht="15" customHeight="1" x14ac:dyDescent="0.35"/>
    <x:row r="19" spans="1:26" x14ac:dyDescent="0.3">
      <x:c r="D19" s="192" t="s">
        <x:v>50</x:v>
      </x:c>
      <x:c r="E19" s="193"/>
      <x:c r="P19" s="6"/>
      <x:c r="Q19" s="6"/>
    </x:row>
    <x:row r="20" spans="1:26" ht="15" customHeight="1" x14ac:dyDescent="0.35">
      <x:c r="D20" s="194" t="s">
        <x:v>51</x:v>
      </x:c>
      <x:c r="E20" s="113"/>
      <x:c r="P20" s="6"/>
      <x:c r="Q20" s="6"/>
    </x:row>
    <x:row r="21" spans="1:26" ht="15" customHeight="1" x14ac:dyDescent="0.35">
      <x:c r="D21" s="194"/>
      <x:c r="E21" s="113">
        <x:f>SUM(E19:E20)</x:f>
      </x:c>
      <x:c r="P21" s="6"/>
      <x:c r="Q21" s="6"/>
    </x:row>
    <x:row r="22" spans="1:26" ht="15" customHeight="1" x14ac:dyDescent="0.35">
      <x:c r="P22" s="6"/>
      <x:c r="Q22" s="6"/>
    </x:row>
    <x:row r="23" spans="1:26" x14ac:dyDescent="0.3">
      <x:c r="D23" s="192" t="s">
        <x:v>52</x:v>
      </x:c>
      <x:c r="E23" s="193"/>
      <x:c r="P23" s="6"/>
      <x:c r="Q23" s="6"/>
    </x:row>
    <x:row r="24" spans="1:26" ht="15" customHeight="1" x14ac:dyDescent="0.35">
      <x:c r="D24" s="194" t="s">
        <x:v>53</x:v>
      </x:c>
      <x:c r="E24" s="113"/>
      <x:c r="P24" s="6"/>
      <x:c r="Q24" s="6"/>
    </x:row>
    <x:row r="25" spans="1:26" x14ac:dyDescent="0.3">
      <x:c r="P25" s="6"/>
      <x:c r="Q25" s="6"/>
    </x:row>
    <x:row r="26" spans="1:26" x14ac:dyDescent="0.3">
      <x:c r="P26" s="6"/>
      <x:c r="Q26" s="6"/>
    </x:row>
    <x:row r="27" spans="1:26" x14ac:dyDescent="0.3">
      <x:c r="P27" s="6"/>
      <x:c r="Q27" s="6"/>
    </x:row>
    <x:row r="28" spans="1:26" x14ac:dyDescent="0.3">
      <x:c r="P28" s="6"/>
      <x:c r="Q28" s="6"/>
    </x:row>
    <x:row r="29" spans="1:26" x14ac:dyDescent="0.3">
      <x:c r="P29" s="6"/>
      <x:c r="Q29" s="6"/>
    </x:row>
    <x:row r="30" spans="1:26" x14ac:dyDescent="0.3">
      <x:c r="P30" s="6"/>
      <x:c r="Q30" s="6"/>
    </x:row>
    <x:row r="31" spans="1:26" x14ac:dyDescent="0.3">
      <x:c r="P31" s="6"/>
      <x:c r="Q31" s="6"/>
    </x:row>
    <x:row r="32" spans="1:26" x14ac:dyDescent="0.3">
      <x:c r="P32" s="6"/>
      <x:c r="Q32" s="6"/>
    </x:row>
    <x:row r="33" spans="1:26" x14ac:dyDescent="0.3">
      <x:c r="P33" s="6"/>
      <x:c r="Q33" s="6"/>
    </x:row>
    <x:row r="34" spans="1:26" x14ac:dyDescent="0.3">
      <x:c r="P34" s="6"/>
      <x:c r="Q34" s="6"/>
    </x:row>
    <x:row r="35" spans="1:26" x14ac:dyDescent="0.3">
      <x:c r="P35" s="6"/>
      <x:c r="Q35" s="6"/>
    </x:row>
    <x:row r="36" spans="1:26" x14ac:dyDescent="0.3">
      <x:c r="P36" s="6"/>
      <x:c r="Q36" s="6"/>
    </x:row>
    <x:row r="37" spans="1:26" x14ac:dyDescent="0.3">
      <x:c r="P37" s="6"/>
      <x:c r="Q37" s="6"/>
    </x:row>
    <x:row r="38" spans="1:26" x14ac:dyDescent="0.3">
      <x:c r="P38" s="6"/>
      <x:c r="Q38" s="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80478D5-EF0B-4E90-8186-8FF9680E4E77}" mc:Ignorable="x14ac xr xr2 xr3">
  <x:sheetPr>
    <x:outlinePr summaryBelow="1" summaryRight="1"/>
  </x:sheetPr>
  <x:dimension ref="A1:N16"/>
  <x:sheetViews>
    <x:sheetView workbookViewId="0">
      <x:selection activeCell="M2" sqref="M2"/>
    </x:sheetView>
  </x:sheetViews>
  <x:sheetFormatPr defaultRowHeight="14.4" x14ac:dyDescent="0.3"/>
  <x:cols>
    <x:col min="1" max="1" width="13.554688" style="0" bestFit="1" customWidth="1"/>
    <x:col min="2" max="2" width="8.109375" style="0" bestFit="1" customWidth="1"/>
    <x:col min="3" max="3" width="47.441406" style="0" bestFit="1" customWidth="1"/>
    <x:col min="4" max="4" width="11.554688" style="0" bestFit="1" customWidth="1"/>
    <x:col min="5" max="5" width="16.332031" style="0" bestFit="1" customWidth="1"/>
    <x:col min="6" max="6" width="20.554688" style="0" bestFit="1" customWidth="1"/>
    <x:col min="7" max="7" width="20.332031" style="0" bestFit="1" customWidth="1"/>
    <x:col min="8" max="8" width="9.140625" style="0" customWidth="1"/>
    <x:col min="9" max="9" width="25.21875" style="0" bestFit="1" customWidth="1"/>
    <x:col min="10" max="10" width="11.886719" style="0" customWidth="1"/>
    <x:col min="11" max="11" width="13.109375" style="0" customWidth="1"/>
    <x:col min="12" max="12" width="26.332031" style="0" bestFit="1" customWidth="1"/>
    <x:col min="13" max="13" width="10.554688" style="0" bestFit="1" customWidth="1"/>
    <x:col min="14" max="14" width="14.441406" style="0" bestFit="1" customWidth="1"/>
  </x:cols>
  <x:sheetData>
    <x:row r="1" spans="1:14" ht="15" customHeight="1" x14ac:dyDescent="0.35">
      <x:c r="A1" s="154" t="s">
        <x:v>0</x:v>
      </x:c>
      <x:c r="B1" s="154" t="s">
        <x:v>1</x:v>
      </x:c>
      <x:c r="C1" s="154" t="s">
        <x:v>2</x:v>
      </x:c>
      <x:c r="D1" s="154" t="s">
        <x:v>54</x:v>
      </x:c>
      <x:c r="E1" s="154" t="s">
        <x:v>55</x:v>
      </x:c>
      <x:c r="F1" s="179" t="s">
        <x:v>16</x:v>
      </x:c>
      <x:c r="G1" s="179" t="s">
        <x:v>17</x:v>
      </x:c>
      <x:c r="I1" s="280" t="s">
        <x:v>56</x:v>
      </x:c>
      <x:c r="J1" s="280"/>
      <x:c r="K1" s="280"/>
      <x:c r="L1" s="280" t="s">
        <x:v>57</x:v>
      </x:c>
      <x:c r="M1" s="280"/>
    </x:row>
    <x:row r="2" spans="1:14" x14ac:dyDescent="0.3">
      <x:c r="A2" s="153">
        <x:v>139473</x:v>
      </x:c>
      <x:c r="B2" s="0" t="s">
        <x:v>18</x:v>
      </x:c>
      <x:c r="C2" s="0" t="s">
        <x:v>19</x:v>
      </x:c>
      <x:c r="D2" s="13">
        <x:f>SUMIFS('BNY Daily Settled Cash Balance'!F:F,'BNY Daily Settled Cash Balance'!A:A,'(Custody) IQ'!A2,'BNY Daily Settled Cash Balance'!C:C,"USD")</x:f>
      </x:c>
      <x:c r="E2" s="13">
        <x:f>SUMIFS('BNY Daily Settled Cash Balance'!F:F,'BNY Daily Settled Cash Balance'!A:A,'(Custody) IQ'!A2,'BNY Daily Settled Cash Balance'!C:C,"&lt;&gt;USD")</x:f>
      </x:c>
      <x:c r="F2" s="8">
        <x:f>D2/'(FA) IQ'!M2</x:f>
      </x:c>
      <x:c r="G2" s="8">
        <x:f>E2/'(FA) IQ'!M2</x:f>
      </x:c>
      <x:c r="I2" s="6">
        <x:f>_xlfn.MAXIFS('BNY Daily Settled Cash Balance'!F:F, 'BNY Daily Settled Cash Balance'!A:A, '(Custody) IQ'!A2, 'BNY Daily Settled Cash Balance'!C:C, "&lt;&gt;USD")</x:f>
      </x:c>
      <x:c r="J2" s="8">
        <x:f>I2/VLOOKUP(A2,'(FA) IQ'!$A$2:$M$11,13,0)</x:f>
      </x:c>
      <x:c r="K2" s="0" cm="1" vm="2">
        <x:f t="array" ref="K2:K2">INDEX(
  _xlfn._xlws.FILTER('BNY Daily Settled Cash Balance'!C:C,
         ('BNY Daily Settled Cash Balance'!A:A='(Custody) IQ'!A2) *
         ('BNY Daily Settled Cash Balance'!C:C&lt;&gt;"USD")),
  MATCH(
    _xlfn.MAXIFS('BNY Daily Settled Cash Balance'!F:F,
           'BNY Daily Settled Cash Balance'!A:A, '(Custody) IQ'!A2,
           'BNY Daily Settled Cash Balance'!C:C, "&lt;&gt;USD"),
    _xlfn._xlws.FILTER('BNY Daily Settled Cash Balance'!F:F,
           ('BNY Daily Settled Cash Balance'!A:A='(Custody) IQ'!A2) *
           ('BNY Daily Settled Cash Balance'!C:C&lt;&gt;"USD")),
    0)
)</x:f>
      </x:c>
      <x:c r="L2" s="6">
        <x:f>_xlfn.MINIFS('BNY Daily Settled Cash Balance'!F:F, 'BNY Daily Settled Cash Balance'!A:A, '(Custody) IQ'!A2, 'BNY Daily Settled Cash Balance'!C:C, "&lt;&gt;USD")</x:f>
      </x:c>
      <x:c r="M2" s="8">
        <x:f>L2/VLOOKUP(A2,'(FA) IQ'!$A$2:$M$11,13,0)</x:f>
      </x:c>
      <x:c r="N2" s="6" cm="1" vm="2">
        <x:f t="array" ref="N2:N2">INDEX(
  _xlfn._xlws.FILTER('BNY Daily Settled Cash Balance'!C:C,
         ('BNY Daily Settled Cash Balance'!A:A='(Custody) IQ'!A2) *
         ('BNY Daily Settled Cash Balance'!C:C&lt;&gt;"USD")),
  MATCH(
    _xlfn.MINIFS('BNY Daily Settled Cash Balance'!F:F,
           'BNY Daily Settled Cash Balance'!A:A, '(Custody) IQ'!A2,
           'BNY Daily Settled Cash Balance'!C:C, "&lt;&gt;USD"),
    _xlfn._xlws.FILTER('BNY Daily Settled Cash Balance'!F:F,
           ('BNY Daily Settled Cash Balance'!A:A='(Custody) IQ'!A2) *
           ('BNY Daily Settled Cash Balance'!C:C&lt;&gt;"USD")),
    0)
)</x:f>
      </x:c>
    </x:row>
    <x:row r="3" spans="1:14" x14ac:dyDescent="0.3">
      <x:c r="A3" s="153">
        <x:v>139522</x:v>
      </x:c>
      <x:c r="B3" s="0" t="s">
        <x:v>20</x:v>
      </x:c>
      <x:c r="C3" s="0" t="s">
        <x:v>21</x:v>
      </x:c>
      <x:c r="D3" s="13">
        <x:f>SUMIFS('BNY Daily Settled Cash Balance'!F:F,'BNY Daily Settled Cash Balance'!A:A,'(Custody) IQ'!A3,'BNY Daily Settled Cash Balance'!C:C,"USD")</x:f>
      </x:c>
      <x:c r="E3" s="13">
        <x:f>SUMIFS('BNY Daily Settled Cash Balance'!F:F,'BNY Daily Settled Cash Balance'!A:A,'(Custody) IQ'!A3,'BNY Daily Settled Cash Balance'!C:C,"&lt;&gt;USD")</x:f>
      </x:c>
      <x:c r="F3" s="8">
        <x:f>D3/'(FA) IQ'!M3</x:f>
      </x:c>
      <x:c r="G3" s="8">
        <x:f>E3/'(FA) IQ'!M3</x:f>
      </x:c>
      <x:c r="I3" s="6"/>
      <x:c r="J3" s="8"/>
      <x:c r="L3" s="6"/>
      <x:c r="M3" s="8"/>
      <x:c r="N3" s="6"/>
    </x:row>
    <x:row r="4" spans="1:14" x14ac:dyDescent="0.3">
      <x:c r="A4" s="153">
        <x:v>156481</x:v>
      </x:c>
      <x:c r="B4" s="0" t="s">
        <x:v>22</x:v>
      </x:c>
      <x:c r="C4" s="0" t="s">
        <x:v>23</x:v>
      </x:c>
      <x:c r="D4" s="13">
        <x:f>SUMIFS('BNY Daily Settled Cash Balance'!F:F,'BNY Daily Settled Cash Balance'!A:A,'(Custody) IQ'!A4,'BNY Daily Settled Cash Balance'!C:C,"USD")</x:f>
      </x:c>
      <x:c r="E4" s="13">
        <x:f>SUMIFS('BNY Daily Settled Cash Balance'!F:F,'BNY Daily Settled Cash Balance'!A:A,'(Custody) IQ'!A4,'BNY Daily Settled Cash Balance'!C:C,"&lt;&gt;USD")</x:f>
      </x:c>
      <x:c r="F4" s="8">
        <x:f>D4/'(FA) IQ'!M4</x:f>
      </x:c>
      <x:c r="G4" s="8">
        <x:f>E4/'(FA) IQ'!M4</x:f>
      </x:c>
      <x:c r="I4" s="6">
        <x:f>_xlfn.MAXIFS('BNY Daily Settled Cash Balance'!F:F, 'BNY Daily Settled Cash Balance'!A:A, '(Custody) IQ'!A4, 'BNY Daily Settled Cash Balance'!C:C, "&lt;&gt;USD")</x:f>
      </x:c>
      <x:c r="J4" s="8">
        <x:f>I4/VLOOKUP(A4,'(FA) IQ'!$A$2:$M$11,13,0)</x:f>
      </x:c>
      <x:c r="K4" s="0" cm="1" vm="2">
        <x:f t="array" ref="K4:K4">INDEX(
  _xlfn._xlws.FILTER('BNY Daily Settled Cash Balance'!C:C,
         ('BNY Daily Settled Cash Balance'!A:A='(Custody) IQ'!A4) *
         ('BNY Daily Settled Cash Balance'!C:C&lt;&gt;"USD")),
  MATCH(
    _xlfn.MAXIFS('BNY Daily Settled Cash Balance'!F:F,
           'BNY Daily Settled Cash Balance'!A:A, '(Custody) IQ'!A4,
           'BNY Daily Settled Cash Balance'!C:C, "&lt;&gt;USD"),
    _xlfn._xlws.FILTER('BNY Daily Settled Cash Balance'!F:F,
           ('BNY Daily Settled Cash Balance'!A:A='(Custody) IQ'!A4) *
           ('BNY Daily Settled Cash Balance'!C:C&lt;&gt;"USD")),
    0)
)</x:f>
      </x:c>
      <x:c r="L4" s="6">
        <x:f>_xlfn.MINIFS('BNY Daily Settled Cash Balance'!F:F, 'BNY Daily Settled Cash Balance'!A:A, '(Custody) IQ'!A4, 'BNY Daily Settled Cash Balance'!C:C, "&lt;&gt;USD")</x:f>
      </x:c>
      <x:c r="M4" s="8">
        <x:f>L4/VLOOKUP(A4,'(FA) IQ'!$A$2:$M$11,13,0)</x:f>
      </x:c>
      <x:c r="N4" s="6" cm="1" vm="2">
        <x:f t="array" ref="N4:N4">INDEX(
  _xlfn._xlws.FILTER('BNY Daily Settled Cash Balance'!C:C,
         ('BNY Daily Settled Cash Balance'!A:A='(Custody) IQ'!A4) *
         ('BNY Daily Settled Cash Balance'!C:C&lt;&gt;"USD")),
  MATCH(
    _xlfn.MINIFS('BNY Daily Settled Cash Balance'!F:F,
           'BNY Daily Settled Cash Balance'!A:A, '(Custody) IQ'!A4,
           'BNY Daily Settled Cash Balance'!C:C, "&lt;&gt;USD"),
    _xlfn._xlws.FILTER('BNY Daily Settled Cash Balance'!F:F,
           ('BNY Daily Settled Cash Balance'!A:A='(Custody) IQ'!A4) *
           ('BNY Daily Settled Cash Balance'!C:C&lt;&gt;"USD")),
    0)
)</x:f>
      </x:c>
    </x:row>
    <x:row r="5" spans="1:14" x14ac:dyDescent="0.3">
      <x:c r="A5" s="153">
        <x:v>212156</x:v>
      </x:c>
      <x:c r="B5" s="0" t="s">
        <x:v>24</x:v>
      </x:c>
      <x:c r="C5" s="0" t="s">
        <x:v>25</x:v>
      </x:c>
      <x:c r="D5" s="13">
        <x:f>SUMIFS('BNY Daily Settled Cash Balance'!F:F,'BNY Daily Settled Cash Balance'!A:A,'(Custody) IQ'!A5,'BNY Daily Settled Cash Balance'!C:C,"USD")</x:f>
      </x:c>
      <x:c r="E5" s="13">
        <x:f>SUMIFS('BNY Daily Settled Cash Balance'!F:F,'BNY Daily Settled Cash Balance'!A:A,'(Custody) IQ'!A5,'BNY Daily Settled Cash Balance'!C:C,"&lt;&gt;USD")</x:f>
      </x:c>
      <x:c r="F5" s="8">
        <x:f>D5/'(FA) IQ'!M5</x:f>
      </x:c>
      <x:c r="G5" s="8">
        <x:f>E5/'(FA) IQ'!M5</x:f>
      </x:c>
      <x:c r="I5" s="6">
        <x:f>_xlfn.MAXIFS('BNY Daily Settled Cash Balance'!F:F, 'BNY Daily Settled Cash Balance'!A:A, '(Custody) IQ'!A5, 'BNY Daily Settled Cash Balance'!C:C, "&lt;&gt;USD")</x:f>
      </x:c>
      <x:c r="J5" s="8">
        <x:f>I5/VLOOKUP(A5,'(FA) IQ'!$A$2:$M$11,13,0)</x:f>
      </x:c>
      <x:c r="K5" s="0" cm="1" vm="2">
        <x:f t="array" ref="K5:K5">INDEX(
  _xlfn._xlws.FILTER('BNY Daily Settled Cash Balance'!C:C,
         ('BNY Daily Settled Cash Balance'!A:A='(Custody) IQ'!A5) *
         ('BNY Daily Settled Cash Balance'!C:C&lt;&gt;"USD")),
  MATCH(
    _xlfn.MAXIFS('BNY Daily Settled Cash Balance'!F:F,
           'BNY Daily Settled Cash Balance'!A:A, '(Custody) IQ'!A5,
           'BNY Daily Settled Cash Balance'!C:C, "&lt;&gt;USD"),
    _xlfn._xlws.FILTER('BNY Daily Settled Cash Balance'!F:F,
           ('BNY Daily Settled Cash Balance'!A:A='(Custody) IQ'!A5) *
           ('BNY Daily Settled Cash Balance'!C:C&lt;&gt;"USD")),
    0)
)</x:f>
      </x:c>
      <x:c r="L5" s="6">
        <x:f>_xlfn.MINIFS('BNY Daily Settled Cash Balance'!F:F, 'BNY Daily Settled Cash Balance'!A:A, '(Custody) IQ'!A5, 'BNY Daily Settled Cash Balance'!C:C, "&lt;&gt;USD")</x:f>
      </x:c>
      <x:c r="M5" s="8">
        <x:f>L5/VLOOKUP(A5,'(FA) IQ'!$A$2:$M$11,13,0)</x:f>
      </x:c>
      <x:c r="N5" s="6" cm="1" vm="2">
        <x:f t="array" ref="N5:N5">INDEX(
  _xlfn._xlws.FILTER('BNY Daily Settled Cash Balance'!C:C,
         ('BNY Daily Settled Cash Balance'!A:A='(Custody) IQ'!A5) *
         ('BNY Daily Settled Cash Balance'!C:C&lt;&gt;"USD")),
  MATCH(
    _xlfn.MINIFS('BNY Daily Settled Cash Balance'!F:F,
           'BNY Daily Settled Cash Balance'!A:A, '(Custody) IQ'!A5,
           'BNY Daily Settled Cash Balance'!C:C, "&lt;&gt;USD"),
    _xlfn._xlws.FILTER('BNY Daily Settled Cash Balance'!F:F,
           ('BNY Daily Settled Cash Balance'!A:A='(Custody) IQ'!A5) *
           ('BNY Daily Settled Cash Balance'!C:C&lt;&gt;"USD")),
    0)
)</x:f>
      </x:c>
    </x:row>
    <x:row r="6" spans="1:14" x14ac:dyDescent="0.3">
      <x:c r="A6" s="153">
        <x:v>222959</x:v>
      </x:c>
      <x:c r="B6" s="0" t="s">
        <x:v>26</x:v>
      </x:c>
      <x:c r="C6" s="0" t="s">
        <x:v>27</x:v>
      </x:c>
      <x:c r="D6" s="13">
        <x:f>SUMIFS('BNY Daily Settled Cash Balance'!F:F,'BNY Daily Settled Cash Balance'!A:A,'(Custody) IQ'!A6,'BNY Daily Settled Cash Balance'!C:C,"USD")</x:f>
      </x:c>
      <x:c r="E6" s="13">
        <x:f>SUMIFS('BNY Daily Settled Cash Balance'!F:F,'BNY Daily Settled Cash Balance'!A:A,'(Custody) IQ'!A6,'BNY Daily Settled Cash Balance'!C:C,"&lt;&gt;USD")</x:f>
      </x:c>
      <x:c r="F6" s="8">
        <x:f>D6/'(FA) IQ'!M6</x:f>
      </x:c>
      <x:c r="G6" s="8">
        <x:f>E6/'(FA) IQ'!M6</x:f>
      </x:c>
      <x:c r="I6" s="6"/>
      <x:c r="J6" s="8"/>
      <x:c r="L6" s="6"/>
      <x:c r="M6" s="8"/>
      <x:c r="N6" s="6"/>
    </x:row>
    <x:row r="7" spans="1:14" x14ac:dyDescent="0.3">
      <x:c r="A7" s="153">
        <x:v>222963</x:v>
      </x:c>
      <x:c r="B7" s="0" t="s">
        <x:v>28</x:v>
      </x:c>
      <x:c r="C7" s="0" t="s">
        <x:v>29</x:v>
      </x:c>
      <x:c r="D7" s="13">
        <x:f>SUMIFS('BNY Daily Settled Cash Balance'!F:F,'BNY Daily Settled Cash Balance'!A:A,'(Custody) IQ'!A7,'BNY Daily Settled Cash Balance'!C:C,"USD")</x:f>
      </x:c>
      <x:c r="E7" s="13">
        <x:f>SUMIFS('BNY Daily Settled Cash Balance'!F:F,'BNY Daily Settled Cash Balance'!A:A,'(Custody) IQ'!A7,'BNY Daily Settled Cash Balance'!C:C,"&lt;&gt;USD")</x:f>
      </x:c>
      <x:c r="F7" s="8">
        <x:f>D7/'(FA) IQ'!M7</x:f>
      </x:c>
      <x:c r="G7" s="8">
        <x:f>E7/'(FA) IQ'!M7</x:f>
      </x:c>
      <x:c r="I7" s="6">
        <x:f>_xlfn.MAXIFS('BNY Daily Settled Cash Balance'!F:F, 'BNY Daily Settled Cash Balance'!A:A, '(Custody) IQ'!A7, 'BNY Daily Settled Cash Balance'!C:C, "&lt;&gt;USD")</x:f>
      </x:c>
      <x:c r="J7" s="8">
        <x:f>I7/VLOOKUP(A7,'(FA) IQ'!$A$2:$M$11,13,0)</x:f>
      </x:c>
      <x:c r="K7" s="0" cm="1" vm="2">
        <x:f t="array" ref="K7:K7">INDEX(
  _xlfn._xlws.FILTER('BNY Daily Settled Cash Balance'!C:C,
         ('BNY Daily Settled Cash Balance'!A:A='(Custody) IQ'!A7) *
         ('BNY Daily Settled Cash Balance'!C:C&lt;&gt;"USD")),
  MATCH(
    _xlfn.MAXIFS('BNY Daily Settled Cash Balance'!F:F,
           'BNY Daily Settled Cash Balance'!A:A, '(Custody) IQ'!A7,
           'BNY Daily Settled Cash Balance'!C:C, "&lt;&gt;USD"),
    _xlfn._xlws.FILTER('BNY Daily Settled Cash Balance'!F:F,
           ('BNY Daily Settled Cash Balance'!A:A='(Custody) IQ'!A7) *
           ('BNY Daily Settled Cash Balance'!C:C&lt;&gt;"USD")),
    0)
)</x:f>
      </x:c>
      <x:c r="L7" s="6">
        <x:f>_xlfn.MINIFS('BNY Daily Settled Cash Balance'!F:F, 'BNY Daily Settled Cash Balance'!A:A, '(Custody) IQ'!A7, 'BNY Daily Settled Cash Balance'!C:C, "&lt;&gt;USD")</x:f>
      </x:c>
      <x:c r="M7" s="8">
        <x:f>L7/VLOOKUP(A7,'(FA) IQ'!$A$2:$M$11,13,0)</x:f>
      </x:c>
      <x:c r="N7" s="6" cm="1" vm="2">
        <x:f t="array" ref="N7:N7">INDEX(
  _xlfn._xlws.FILTER('BNY Daily Settled Cash Balance'!C:C,
         ('BNY Daily Settled Cash Balance'!A:A='(Custody) IQ'!A7) *
         ('BNY Daily Settled Cash Balance'!C:C&lt;&gt;"USD")),
  MATCH(
    _xlfn.MINIFS('BNY Daily Settled Cash Balance'!F:F,
           'BNY Daily Settled Cash Balance'!A:A, '(Custody) IQ'!A7,
           'BNY Daily Settled Cash Balance'!C:C, "&lt;&gt;USD"),
    _xlfn._xlws.FILTER('BNY Daily Settled Cash Balance'!F:F,
           ('BNY Daily Settled Cash Balance'!A:A='(Custody) IQ'!A7) *
           ('BNY Daily Settled Cash Balance'!C:C&lt;&gt;"USD")),
    0)
)</x:f>
      </x:c>
    </x:row>
    <x:row r="8" spans="1:14" x14ac:dyDescent="0.3">
      <x:c r="A8" s="153">
        <x:v>240413</x:v>
      </x:c>
      <x:c r="B8" s="0" t="s">
        <x:v>30</x:v>
      </x:c>
      <x:c r="C8" s="0" t="s">
        <x:v>31</x:v>
      </x:c>
      <x:c r="D8" s="13">
        <x:f>SUMIFS('BNY Daily Settled Cash Balance'!F:F,'BNY Daily Settled Cash Balance'!A:A,'(Custody) IQ'!A8,'BNY Daily Settled Cash Balance'!C:C,"USD")</x:f>
      </x:c>
      <x:c r="E8" s="13">
        <x:f>SUMIFS('BNY Daily Settled Cash Balance'!F:F,'BNY Daily Settled Cash Balance'!A:A,'(Custody) IQ'!A8,'BNY Daily Settled Cash Balance'!C:C,"&lt;&gt;USD")</x:f>
      </x:c>
      <x:c r="F8" s="8">
        <x:f>D8/'(FA) IQ'!M8</x:f>
      </x:c>
      <x:c r="G8" s="8">
        <x:f>E8/'(FA) IQ'!M8</x:f>
      </x:c>
      <x:c r="I8" s="6"/>
      <x:c r="J8" s="8"/>
      <x:c r="L8" s="6"/>
      <x:c r="M8" s="8"/>
      <x:c r="N8" s="6"/>
    </x:row>
    <x:row r="9" spans="1:14" x14ac:dyDescent="0.3">
      <x:c r="A9" s="153">
        <x:v>263076</x:v>
      </x:c>
      <x:c r="B9" s="0" t="s">
        <x:v>32</x:v>
      </x:c>
      <x:c r="C9" s="0" t="s">
        <x:v>33</x:v>
      </x:c>
      <x:c r="D9" s="13">
        <x:f>SUMIFS('BNY Daily Settled Cash Balance'!F:F,'BNY Daily Settled Cash Balance'!A:A,'(Custody) IQ'!A9,'BNY Daily Settled Cash Balance'!C:C,"USD")</x:f>
      </x:c>
      <x:c r="E9" s="13">
        <x:f>SUMIFS('BNY Daily Settled Cash Balance'!F:F,'BNY Daily Settled Cash Balance'!A:A,'(Custody) IQ'!A9,'BNY Daily Settled Cash Balance'!C:C,"&lt;&gt;USD")</x:f>
      </x:c>
      <x:c r="F9" s="8">
        <x:f>D9/'(FA) IQ'!M9</x:f>
      </x:c>
      <x:c r="G9" s="8">
        <x:f>E9/'(FA) IQ'!M9</x:f>
      </x:c>
      <x:c r="I9" s="6"/>
      <x:c r="J9" s="8"/>
      <x:c r="L9" s="6"/>
      <x:c r="M9" s="8"/>
      <x:c r="N9" s="6"/>
    </x:row>
    <x:row r="10" spans="1:14" x14ac:dyDescent="0.3">
      <x:c r="A10" s="153">
        <x:v>447594</x:v>
      </x:c>
      <x:c r="B10" s="0" t="s">
        <x:v>34</x:v>
      </x:c>
      <x:c r="C10" s="0" t="s">
        <x:v>35</x:v>
      </x:c>
      <x:c r="D10" s="13">
        <x:f>SUMIFS('BNY Daily Settled Cash Balance'!F:F,'BNY Daily Settled Cash Balance'!A:A,'(Custody) IQ'!A10,'BNY Daily Settled Cash Balance'!C:C,"USD")</x:f>
      </x:c>
      <x:c r="E10" s="13">
        <x:f>SUMIFS('BNY Daily Settled Cash Balance'!F:F,'BNY Daily Settled Cash Balance'!A:A,'(Custody) IQ'!A10,'BNY Daily Settled Cash Balance'!C:C,"&lt;&gt;USD")</x:f>
      </x:c>
      <x:c r="F10" s="8">
        <x:f>D10/'(FA) IQ'!M10</x:f>
      </x:c>
      <x:c r="G10" s="8">
        <x:f>E10/'(FA) IQ'!M10</x:f>
      </x:c>
      <x:c r="I10" s="6">
        <x:f>_xlfn.MAXIFS('BNY Daily Settled Cash Balance'!F:F, 'BNY Daily Settled Cash Balance'!A:A, '(Custody) IQ'!A10, 'BNY Daily Settled Cash Balance'!C:C, "&lt;&gt;USD")</x:f>
      </x:c>
      <x:c r="J10" s="8">
        <x:f>I10/VLOOKUP(A10,'(FA) IQ'!$A$2:$M$11,13,0)</x:f>
      </x:c>
      <x:c r="K10" s="0" cm="1" vm="2">
        <x:f t="array" ref="K10:K10">INDEX(
  _xlfn._xlws.FILTER('BNY Daily Settled Cash Balance'!C:C,
         ('BNY Daily Settled Cash Balance'!A:A='(Custody) IQ'!A10) *
         ('BNY Daily Settled Cash Balance'!C:C&lt;&gt;"USD")),
  MATCH(
    _xlfn.MAXIFS('BNY Daily Settled Cash Balance'!F:F,
           'BNY Daily Settled Cash Balance'!A:A, '(Custody) IQ'!A10,
           'BNY Daily Settled Cash Balance'!C:C, "&lt;&gt;USD"),
    _xlfn._xlws.FILTER('BNY Daily Settled Cash Balance'!F:F,
           ('BNY Daily Settled Cash Balance'!A:A='(Custody) IQ'!A10) *
           ('BNY Daily Settled Cash Balance'!C:C&lt;&gt;"USD")),
    0)
)</x:f>
      </x:c>
      <x:c r="L10" s="6">
        <x:f>_xlfn.MINIFS('BNY Daily Settled Cash Balance'!F:F, 'BNY Daily Settled Cash Balance'!A:A, '(Custody) IQ'!A10, 'BNY Daily Settled Cash Balance'!C:C, "&lt;&gt;USD")</x:f>
      </x:c>
      <x:c r="M10" s="8">
        <x:f>L10/VLOOKUP(A10,'(FA) IQ'!$A$2:$M$11,13,0)</x:f>
      </x:c>
      <x:c r="N10" s="6" cm="1" vm="2">
        <x:f t="array" ref="N10:N10">INDEX(
  _xlfn._xlws.FILTER('BNY Daily Settled Cash Balance'!C:C,
         ('BNY Daily Settled Cash Balance'!A:A='(Custody) IQ'!A10) *
         ('BNY Daily Settled Cash Balance'!C:C&lt;&gt;"USD")),
  MATCH(
    _xlfn.MINIFS('BNY Daily Settled Cash Balance'!F:F,
           'BNY Daily Settled Cash Balance'!A:A, '(Custody) IQ'!A10,
           'BNY Daily Settled Cash Balance'!C:C, "&lt;&gt;USD"),
    _xlfn._xlws.FILTER('BNY Daily Settled Cash Balance'!F:F,
           ('BNY Daily Settled Cash Balance'!A:A='(Custody) IQ'!A10) *
           ('BNY Daily Settled Cash Balance'!C:C&lt;&gt;"USD")),
    0)
)</x:f>
      </x:c>
    </x:row>
    <x:row r="13" spans="1:14" ht="15" customHeight="1" x14ac:dyDescent="0.35"/>
    <x:row r="14" spans="1:14" x14ac:dyDescent="0.3">
      <x:c r="C14" s="327"/>
      <x:c r="D14" s="328" t="s">
        <x:v>58</x:v>
      </x:c>
      <x:c r="E14" s="329">
        <x:f>SUMIF(E2:E10, "&lt;0")</x:f>
      </x:c>
      <x:c r="L14" s="330">
        <x:f>SUMIF(L2:L10, "&lt;0")</x:f>
      </x:c>
      <x:c r="M14" s="328" t="s">
        <x:v>58</x:v>
      </x:c>
      <x:c r="N14" s="331"/>
    </x:row>
    <x:row r="15" spans="1:14" x14ac:dyDescent="0.3">
      <x:c r="C15" s="332" t="s">
        <x:v>59</x:v>
      </x:c>
      <x:c r="D15" s="89">
        <x:v>0.05</x:v>
      </x:c>
      <x:c r="E15" s="110">
        <x:f>E14*D15</x:f>
      </x:c>
      <x:c r="L15" s="291">
        <x:f>L14*M15</x:f>
      </x:c>
      <x:c r="M15" s="89">
        <x:v>0.05</x:v>
      </x:c>
      <x:c r="N15" s="333" t="s">
        <x:v>59</x:v>
      </x:c>
    </x:row>
    <x:row r="16" spans="1:14" ht="15" customHeight="1" x14ac:dyDescent="0.35">
      <x:c r="C16" s="334" t="s">
        <x:v>60</x:v>
      </x:c>
      <x:c r="D16" s="335"/>
      <x:c r="E16" s="336">
        <x:f>E15/365</x:f>
      </x:c>
      <x:c r="L16" s="337">
        <x:f>L15/365</x:f>
      </x:c>
      <x:c r="M16" s="335"/>
      <x:c r="N16" s="338" t="s">
        <x:v>60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028939F-ABD5-4089-8D43-A9A8F9DEE019}" mc:Ignorable="x14ac xr xr2 xr3">
  <x:sheetPr>
    <x:outlinePr summaryBelow="1" summaryRight="1"/>
  </x:sheetPr>
  <x:dimension ref="A1:N10"/>
  <x:sheetViews>
    <x:sheetView workbookViewId="0">
      <x:selection activeCell="E13" sqref="E13"/>
    </x:sheetView>
  </x:sheetViews>
  <x:sheetFormatPr defaultRowHeight="14.4" x14ac:dyDescent="0.3"/>
  <x:cols>
    <x:col min="1" max="1" width="13.554688" style="0" bestFit="1" customWidth="1"/>
    <x:col min="2" max="2" width="8.109375" style="0" bestFit="1" customWidth="1"/>
    <x:col min="3" max="3" width="47.441406" style="0" bestFit="1" customWidth="1"/>
    <x:col min="4" max="4" width="15.332031" style="0" bestFit="1" customWidth="1"/>
    <x:col min="5" max="5" width="11.554688" style="0" bestFit="1" customWidth="1"/>
    <x:col min="6" max="6" width="9.140625" style="0" customWidth="1"/>
    <x:col min="7" max="7" width="14.554688" style="0" bestFit="1" customWidth="1"/>
  </x:cols>
  <x:sheetData>
    <x:row r="1" spans="1:14" ht="15" customHeight="1" x14ac:dyDescent="0.35">
      <x:c r="A1" s="154" t="s">
        <x:v>0</x:v>
      </x:c>
      <x:c r="B1" s="154" t="s">
        <x:v>1</x:v>
      </x:c>
      <x:c r="C1" s="154" t="s">
        <x:v>2</x:v>
      </x:c>
      <x:c r="D1" s="154" t="s">
        <x:v>61</x:v>
      </x:c>
      <x:c r="E1" s="154" t="s">
        <x:v>62</x:v>
      </x:c>
      <x:c r="G1" s="312" t="s">
        <x:v>63</x:v>
      </x:c>
      <x:c r="H1" s="312" t="s">
        <x:v>64</x:v>
      </x:c>
      <x:c r="I1" s="313" t="s">
        <x:v>65</x:v>
      </x:c>
      <x:c r="J1" s="339" t="s">
        <x:v>66</x:v>
      </x:c>
      <x:c r="K1" s="315"/>
      <x:c r="L1" s="340" t="s">
        <x:v>67</x:v>
      </x:c>
      <x:c r="N1" s="280" t="s">
        <x:v>68</x:v>
      </x:c>
    </x:row>
    <x:row r="2" spans="1:14" x14ac:dyDescent="0.3">
      <x:c r="A2" s="153">
        <x:v>139473</x:v>
      </x:c>
      <x:c r="B2" s="0" t="s">
        <x:v>18</x:v>
      </x:c>
      <x:c r="C2" s="0" t="s">
        <x:v>19</x:v>
      </x:c>
      <x:c r="D2" s="13">
        <x:f>VLOOKUP(A2,'BNY FA Cash'!$C$27:$K$1048576,9,0)</x:f>
      </x:c>
      <x:c r="E2" s="13">
        <x:f>VLOOKUP(A2,'BNY FA Cash'!$C$27:$O$1048576,13,0)</x:f>
      </x:c>
      <x:c r="G2" s="13">
        <x:f>VLOOKUP(B2,'(FA) IQ'!$B$2:$M$11,12,0)</x:f>
      </x:c>
      <x:c r="H2" s="8">
        <x:f>D2/G2</x:f>
      </x:c>
      <x:c r="I2" s="317">
        <x:f>E2/G2</x:f>
      </x:c>
      <x:c r="J2" s="341">
        <x:f>H2+I2</x:f>
      </x:c>
      <x:c r="K2" s="315"/>
      <x:c r="L2" s="342">
        <x:f>N2/G2</x:f>
      </x:c>
      <x:c r="M2" s="8"/>
      <x:c r="N2" s="13" cm="1">
        <x:f t="array" ref="N2:N2">SUM(VLOOKUP(B2, '(FA) IQ'!$B$2:$F$11, {3,4,5}, FALSE))</x:f>
      </x:c>
    </x:row>
    <x:row r="3" spans="1:14" x14ac:dyDescent="0.3">
      <x:c r="A3" s="153">
        <x:v>139522</x:v>
      </x:c>
      <x:c r="B3" s="0" t="s">
        <x:v>20</x:v>
      </x:c>
      <x:c r="C3" s="0" t="s">
        <x:v>21</x:v>
      </x:c>
      <x:c r="D3" s="13">
        <x:f>VLOOKUP(A3,'BNY FA Cash'!$C$27:$K$1048576,9,0)</x:f>
      </x:c>
      <x:c r="E3" s="13">
        <x:f>VLOOKUP(A3,'BNY FA Cash'!$C$27:$O$1048576,13,0)</x:f>
      </x:c>
      <x:c r="G3" s="13">
        <x:f>VLOOKUP(B3,'(FA) IQ'!$B$2:$M$11,12,0)</x:f>
      </x:c>
      <x:c r="H3" s="8">
        <x:f>D3/G3</x:f>
      </x:c>
      <x:c r="I3" s="317">
        <x:f>E3/G3</x:f>
      </x:c>
      <x:c r="J3" s="341">
        <x:f>H3+I3</x:f>
      </x:c>
      <x:c r="K3" s="315"/>
      <x:c r="L3" s="342">
        <x:f>N3/G3</x:f>
      </x:c>
      <x:c r="N3" s="13" cm="1">
        <x:f t="array" ref="N3:N3">SUM(VLOOKUP(B3, '(FA) IQ'!$B$2:$F$11, {3,4,5}, FALSE))</x:f>
      </x:c>
    </x:row>
    <x:row r="4" spans="1:14" x14ac:dyDescent="0.3">
      <x:c r="A4" s="153">
        <x:v>156481</x:v>
      </x:c>
      <x:c r="B4" s="0" t="s">
        <x:v>22</x:v>
      </x:c>
      <x:c r="C4" s="0" t="s">
        <x:v>23</x:v>
      </x:c>
      <x:c r="D4" s="13">
        <x:f>VLOOKUP(A4,'BNY FA Cash'!$C$27:$K$1048576,9,0)</x:f>
      </x:c>
      <x:c r="E4" s="13">
        <x:f>VLOOKUP(A4,'BNY FA Cash'!$C$27:$O$1048576,13,0)</x:f>
      </x:c>
      <x:c r="G4" s="13">
        <x:f>VLOOKUP(B4,'(FA) IQ'!$B$2:$M$11,12,0)</x:f>
      </x:c>
      <x:c r="H4" s="8">
        <x:f>D4/G4</x:f>
      </x:c>
      <x:c r="I4" s="317">
        <x:f>E4/G4</x:f>
      </x:c>
      <x:c r="J4" s="341">
        <x:f>H4+I4</x:f>
      </x:c>
      <x:c r="K4" s="315"/>
      <x:c r="L4" s="342">
        <x:f>N4/G4</x:f>
      </x:c>
      <x:c r="N4" s="13" cm="1">
        <x:f t="array" ref="N4:N4">SUM(VLOOKUP(B4, '(FA) IQ'!$B$2:$F$11, {3,4,5}, FALSE))</x:f>
      </x:c>
    </x:row>
    <x:row r="5" spans="1:14" x14ac:dyDescent="0.3">
      <x:c r="A5" s="153">
        <x:v>212156</x:v>
      </x:c>
      <x:c r="B5" s="0" t="s">
        <x:v>24</x:v>
      </x:c>
      <x:c r="C5" s="0" t="s">
        <x:v>25</x:v>
      </x:c>
      <x:c r="D5" s="13">
        <x:f>VLOOKUP(A5,'BNY FA Cash'!$C$27:$K$1048576,9,0)</x:f>
      </x:c>
      <x:c r="E5" s="13">
        <x:f>VLOOKUP(A5,'BNY FA Cash'!$C$27:$O$1048576,13,0)</x:f>
      </x:c>
      <x:c r="G5" s="13">
        <x:f>VLOOKUP(B5,'(FA) IQ'!$B$2:$M$11,12,0)</x:f>
      </x:c>
      <x:c r="H5" s="8">
        <x:f>D5/G5</x:f>
      </x:c>
      <x:c r="I5" s="317">
        <x:f>E5/G5</x:f>
      </x:c>
      <x:c r="J5" s="341">
        <x:f>H5+I5</x:f>
      </x:c>
      <x:c r="K5" s="315"/>
      <x:c r="L5" s="342">
        <x:f>N5/G5</x:f>
      </x:c>
      <x:c r="N5" s="13" cm="1">
        <x:f t="array" ref="N5:N5">SUM(VLOOKUP(B5, '(FA) IQ'!$B$2:$F$11, {3,4,5}, FALSE))</x:f>
      </x:c>
    </x:row>
    <x:row r="6" spans="1:14" x14ac:dyDescent="0.3">
      <x:c r="A6" s="153">
        <x:v>222959</x:v>
      </x:c>
      <x:c r="B6" s="0" t="s">
        <x:v>26</x:v>
      </x:c>
      <x:c r="C6" s="0" t="s">
        <x:v>27</x:v>
      </x:c>
      <x:c r="D6" s="13">
        <x:f>VLOOKUP(A6,'BNY FA Cash'!$C$27:$K$1048576,9,0)</x:f>
      </x:c>
      <x:c r="E6" s="13">
        <x:f>VLOOKUP(A6,'BNY FA Cash'!$C$27:$O$1048576,13,0)</x:f>
      </x:c>
      <x:c r="G6" s="13">
        <x:f>VLOOKUP(B6,'(FA) IQ'!$B$2:$M$11,12,0)</x:f>
      </x:c>
      <x:c r="H6" s="8">
        <x:f>D6/G6</x:f>
      </x:c>
      <x:c r="I6" s="317">
        <x:f>E6/G6</x:f>
      </x:c>
      <x:c r="J6" s="341">
        <x:f>H6+I6</x:f>
      </x:c>
      <x:c r="K6" s="315"/>
      <x:c r="L6" s="342">
        <x:f>N6/G6</x:f>
      </x:c>
      <x:c r="N6" s="13" cm="1">
        <x:f t="array" ref="N6:N6">SUM(VLOOKUP(B6, '(FA) IQ'!$B$2:$F$11, {3,4,5}, FALSE))</x:f>
      </x:c>
    </x:row>
    <x:row r="7" spans="1:14" x14ac:dyDescent="0.3">
      <x:c r="A7" s="153">
        <x:v>222963</x:v>
      </x:c>
      <x:c r="B7" s="0" t="s">
        <x:v>28</x:v>
      </x:c>
      <x:c r="C7" s="0" t="s">
        <x:v>29</x:v>
      </x:c>
      <x:c r="D7" s="13">
        <x:f>VLOOKUP(A7,'BNY FA Cash'!$C$27:$K$1048576,9,0)</x:f>
      </x:c>
      <x:c r="E7" s="13">
        <x:f>VLOOKUP(A7,'BNY FA Cash'!$C$27:$O$1048576,13,0)</x:f>
      </x:c>
      <x:c r="G7" s="13">
        <x:f>VLOOKUP(B7,'(FA) IQ'!$B$2:$M$11,12,0)</x:f>
      </x:c>
      <x:c r="H7" s="8">
        <x:f>D7/G7</x:f>
      </x:c>
      <x:c r="I7" s="317">
        <x:f>E7/G7</x:f>
      </x:c>
      <x:c r="J7" s="341">
        <x:f>H7+I7</x:f>
      </x:c>
      <x:c r="K7" s="315"/>
      <x:c r="L7" s="342">
        <x:f>N7/G7</x:f>
      </x:c>
      <x:c r="N7" s="13" cm="1">
        <x:f t="array" ref="N7:N7">SUM(VLOOKUP(B7, '(FA) IQ'!$B$2:$F$11, {3,4,5}, FALSE))</x:f>
      </x:c>
    </x:row>
    <x:row r="8" spans="1:14" x14ac:dyDescent="0.3">
      <x:c r="A8" s="153">
        <x:v>240413</x:v>
      </x:c>
      <x:c r="B8" s="0" t="s">
        <x:v>30</x:v>
      </x:c>
      <x:c r="C8" s="0" t="s">
        <x:v>31</x:v>
      </x:c>
      <x:c r="D8" s="13">
        <x:f>VLOOKUP(A8,'BNY FA Cash'!$C$27:$K$1048576,9,0)</x:f>
      </x:c>
      <x:c r="E8" s="13">
        <x:f>VLOOKUP(A8,'BNY FA Cash'!$C$27:$O$1048576,13,0)</x:f>
      </x:c>
      <x:c r="G8" s="13">
        <x:f>VLOOKUP(B8,'(FA) IQ'!$B$2:$M$11,12,0)</x:f>
      </x:c>
      <x:c r="H8" s="8">
        <x:f>D8/G8</x:f>
      </x:c>
      <x:c r="I8" s="317">
        <x:f>E8/G8</x:f>
      </x:c>
      <x:c r="J8" s="341">
        <x:f>H8+I8</x:f>
      </x:c>
      <x:c r="K8" s="315"/>
      <x:c r="L8" s="342">
        <x:f>N8/G8</x:f>
      </x:c>
      <x:c r="N8" s="13" cm="1">
        <x:f t="array" ref="N8:N8">SUM(VLOOKUP(B8, '(FA) IQ'!$B$2:$F$11, {3,4,5}, FALSE))</x:f>
      </x:c>
    </x:row>
    <x:row r="9" spans="1:14" x14ac:dyDescent="0.3">
      <x:c r="A9" s="153">
        <x:v>263076</x:v>
      </x:c>
      <x:c r="B9" s="0" t="s">
        <x:v>32</x:v>
      </x:c>
      <x:c r="C9" s="0" t="s">
        <x:v>33</x:v>
      </x:c>
      <x:c r="D9" s="13">
        <x:f>VLOOKUP(A9,'BNY FA Cash'!$C$27:$K$1048576,9,0)</x:f>
      </x:c>
      <x:c r="E9" s="13">
        <x:f>VLOOKUP(A9,'BNY FA Cash'!$C$27:$O$1048576,13,0)</x:f>
      </x:c>
      <x:c r="G9" s="13">
        <x:f>VLOOKUP(B9,'(FA) IQ'!$B$2:$M$11,12,0)</x:f>
      </x:c>
      <x:c r="H9" s="8">
        <x:f>D9/G9</x:f>
      </x:c>
      <x:c r="I9" s="317">
        <x:f>E9/G9</x:f>
      </x:c>
      <x:c r="J9" s="341">
        <x:f>H9+I9</x:f>
      </x:c>
      <x:c r="K9" s="315"/>
      <x:c r="L9" s="342">
        <x:f>N9/G9</x:f>
      </x:c>
      <x:c r="N9" s="13" cm="1">
        <x:f t="array" ref="N9:N9">SUM(VLOOKUP(B9, '(FA) IQ'!$B$2:$F$11, {3,4,5}, FALSE))</x:f>
      </x:c>
    </x:row>
    <x:row r="10" spans="1:14" x14ac:dyDescent="0.3">
      <x:c r="A10" s="153">
        <x:v>447594</x:v>
      </x:c>
      <x:c r="B10" s="0" t="s">
        <x:v>34</x:v>
      </x:c>
      <x:c r="C10" s="0" t="s">
        <x:v>35</x:v>
      </x:c>
      <x:c r="D10" s="13">
        <x:f>VLOOKUP(A10,'BNY FA Cash'!$C$27:$K$1048576,9,0)</x:f>
      </x:c>
      <x:c r="E10" s="13">
        <x:f>VLOOKUP(A10,'BNY FA Cash'!$C$27:$O$1048576,13,0)</x:f>
      </x:c>
      <x:c r="G10" s="13">
        <x:f>VLOOKUP(B10,'(FA) IQ'!$B$2:$M$11,12,0)</x:f>
      </x:c>
      <x:c r="H10" s="8">
        <x:f>D10/G10</x:f>
      </x:c>
      <x:c r="I10" s="317">
        <x:f>E10/G10</x:f>
      </x:c>
      <x:c r="J10" s="341">
        <x:f>H10+I10</x:f>
      </x:c>
      <x:c r="K10" s="315"/>
      <x:c r="L10" s="342">
        <x:f>N10/G10</x:f>
      </x:c>
      <x:c r="N10" s="13" cm="1">
        <x:f t="array" ref="N10:N10">SUM(VLOOKUP(B10, '(FA) IQ'!$B$2:$F$11, {3,4,5}, FALSE))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64FD273-E5A0-44AD-AD1D-606DD21247E3}" mc:Ignorable="x14ac xr xr2 xr3">
  <x:sheetPr>
    <x:tabColor theme="6" tint="0.3999755851924192"/>
    <x:outlinePr summaryBelow="1" summaryRight="1"/>
  </x:sheetPr>
  <x:dimension ref="A1:AG26"/>
  <x:sheetViews>
    <x:sheetView topLeftCell="H1" workbookViewId="0">
      <x:selection activeCell="AG27" sqref="AG27"/>
    </x:sheetView>
  </x:sheetViews>
  <x:sheetFormatPr defaultRowHeight="14.4" x14ac:dyDescent="0.3"/>
  <x:cols>
    <x:col min="1" max="1" width="9.332031" style="0" bestFit="1" customWidth="1"/>
    <x:col min="2" max="2" width="12" style="0" bestFit="1" customWidth="1"/>
    <x:col min="3" max="11" width="9.332031" style="0" bestFit="1" customWidth="1"/>
    <x:col min="12" max="12" width="11.554688" style="0" bestFit="1" customWidth="1"/>
    <x:col min="13" max="17" width="9.332031" style="0" bestFit="1" customWidth="1"/>
    <x:col min="18" max="18" width="14.332031" style="0" bestFit="1" customWidth="1"/>
    <x:col min="19" max="31" width="9.332031" style="0" bestFit="1" customWidth="1"/>
    <x:col min="32" max="32" width="13.332031" style="0" bestFit="1" customWidth="1"/>
    <x:col min="33" max="33" width="19.441406" style="0" bestFit="1" customWidth="1"/>
  </x:cols>
  <x:sheetData>
    <x:row r="1" spans="1:33" x14ac:dyDescent="0.3">
      <x:c r="A1" s="343" t="s">
        <x:v>69</x:v>
      </x:c>
      <x:c r="B1" s="343"/>
      <x:c r="C1" s="0">
        <x:f>VLOOKUP(C2,'Currency Rates'!$A$3:$C$32,3,0)</x:f>
      </x:c>
      <x:c r="D1" s="0">
        <x:f>VLOOKUP(D2,'Currency Rates'!$A$3:$C$32,3,0)</x:f>
      </x:c>
      <x:c r="E1" s="0">
        <x:f>VLOOKUP(E2,'Currency Rates'!$A$3:$C$32,3,0)</x:f>
      </x:c>
      <x:c r="F1" s="0">
        <x:f>VLOOKUP(F2,'Currency Rates'!$A$3:$C$32,3,0)</x:f>
      </x:c>
      <x:c r="G1" s="0">
        <x:f>VLOOKUP(G2,'Currency Rates'!$A$3:$C$32,3,0)</x:f>
      </x:c>
      <x:c r="H1" s="0">
        <x:f>VLOOKUP(H2,'Currency Rates'!$A$3:$C$32,3,0)</x:f>
      </x:c>
      <x:c r="I1" s="0">
        <x:f>VLOOKUP(I2,'Currency Rates'!$A$3:$C$32,3,0)</x:f>
      </x:c>
      <x:c r="J1" s="0">
        <x:f>VLOOKUP(J2,'Currency Rates'!$A$3:$C$32,3,0)</x:f>
      </x:c>
      <x:c r="K1" s="0">
        <x:f>VLOOKUP(K2,'Currency Rates'!$A$3:$C$32,3,0)</x:f>
      </x:c>
      <x:c r="L1" s="0">
        <x:f>VLOOKUP(L2,'Currency Rates'!$A$3:$C$32,3,0)</x:f>
      </x:c>
      <x:c r="M1" s="0">
        <x:f>VLOOKUP(M2,'Currency Rates'!$A$3:$C$32,3,0)</x:f>
      </x:c>
      <x:c r="N1" s="0">
        <x:f>VLOOKUP(N2,'Currency Rates'!$A$3:$C$32,3,0)</x:f>
      </x:c>
      <x:c r="O1" s="0">
        <x:f>VLOOKUP(O2,'Currency Rates'!$A$3:$C$32,3,0)</x:f>
      </x:c>
      <x:c r="P1" s="0">
        <x:f>VLOOKUP(P2,'Currency Rates'!$A$3:$C$32,3,0)</x:f>
      </x:c>
      <x:c r="Q1" s="0">
        <x:f>VLOOKUP(Q2,'Currency Rates'!$A$3:$C$32,3,0)</x:f>
      </x:c>
      <x:c r="R1" s="0">
        <x:f>VLOOKUP(R2,'Currency Rates'!$A$3:$C$32,3,0)</x:f>
      </x:c>
      <x:c r="S1" s="0">
        <x:f>VLOOKUP(S2,'Currency Rates'!$A$3:$C$32,3,0)</x:f>
      </x:c>
      <x:c r="T1" s="0">
        <x:f>VLOOKUP(T2,'Currency Rates'!$A$3:$C$32,3,0)</x:f>
      </x:c>
      <x:c r="U1" s="0">
        <x:f>VLOOKUP(U2,'Currency Rates'!$A$3:$C$32,3,0)</x:f>
      </x:c>
      <x:c r="V1" s="0">
        <x:f>VLOOKUP(V2,'Currency Rates'!$A$3:$C$32,3,0)</x:f>
      </x:c>
      <x:c r="W1" s="0">
        <x:f>VLOOKUP(W2,'Currency Rates'!$A$3:$C$32,3,0)</x:f>
      </x:c>
      <x:c r="X1" s="0">
        <x:f>VLOOKUP(X2,'Currency Rates'!$A$3:$C$32,3,0)</x:f>
      </x:c>
      <x:c r="Y1" s="0">
        <x:f>VLOOKUP(Y2,'Currency Rates'!$A$3:$C$32,3,0)</x:f>
      </x:c>
      <x:c r="Z1" s="0">
        <x:f>VLOOKUP(Z2,'Currency Rates'!$A$3:$C$32,3,0)</x:f>
      </x:c>
      <x:c r="AA1" s="0">
        <x:f>VLOOKUP(AA2,'Currency Rates'!$A$3:$C$32,3,0)</x:f>
      </x:c>
      <x:c r="AB1" s="0">
        <x:f>VLOOKUP(AB2,'Currency Rates'!$A$3:$C$32,3,0)</x:f>
      </x:c>
      <x:c r="AC1" s="0">
        <x:f>VLOOKUP(AC2,'Currency Rates'!$A$3:$C$32,3,0)</x:f>
      </x:c>
      <x:c r="AD1" s="0">
        <x:f>VLOOKUP(AD2,'Currency Rates'!$A$3:$C$32,3,0)</x:f>
      </x:c>
      <x:c r="AE1" s="0">
        <x:f>VLOOKUP(AE2,'Currency Rates'!$A$3:$C$32,3,0)</x:f>
      </x:c>
    </x:row>
    <x:row r="2" spans="1:33" x14ac:dyDescent="0.3">
      <x:c r="B2" s="0" t="s">
        <x:v>70</x:v>
      </x:c>
      <x:c r="C2" s="344" t="s">
        <x:v>71</x:v>
      </x:c>
      <x:c r="D2" s="0" t="s">
        <x:v>72</x:v>
      </x:c>
      <x:c r="E2" s="0" t="s">
        <x:v>73</x:v>
      </x:c>
      <x:c r="F2" s="0" t="s">
        <x:v>74</x:v>
      </x:c>
      <x:c r="G2" s="0" t="s">
        <x:v>75</x:v>
      </x:c>
      <x:c r="H2" s="0" t="s">
        <x:v>76</x:v>
      </x:c>
      <x:c r="I2" s="0" t="s">
        <x:v>77</x:v>
      </x:c>
      <x:c r="J2" s="0" t="s">
        <x:v>78</x:v>
      </x:c>
      <x:c r="K2" s="344" t="s">
        <x:v>79</x:v>
      </x:c>
      <x:c r="L2" s="344" t="s">
        <x:v>80</x:v>
      </x:c>
      <x:c r="M2" s="0" t="s">
        <x:v>81</x:v>
      </x:c>
      <x:c r="N2" s="0" t="s">
        <x:v>82</x:v>
      </x:c>
      <x:c r="O2" s="0" t="s">
        <x:v>83</x:v>
      </x:c>
      <x:c r="P2" s="0" t="s">
        <x:v>84</x:v>
      </x:c>
      <x:c r="Q2" s="0" t="s">
        <x:v>85</x:v>
      </x:c>
      <x:c r="R2" s="0" t="s">
        <x:v>86</x:v>
      </x:c>
      <x:c r="S2" s="0" t="s">
        <x:v>87</x:v>
      </x:c>
      <x:c r="T2" s="0" t="s">
        <x:v>88</x:v>
      </x:c>
      <x:c r="U2" s="0" t="s">
        <x:v>89</x:v>
      </x:c>
      <x:c r="V2" s="0" t="s">
        <x:v>90</x:v>
      </x:c>
      <x:c r="W2" s="344" t="s">
        <x:v>91</x:v>
      </x:c>
      <x:c r="X2" s="0" t="s">
        <x:v>92</x:v>
      </x:c>
      <x:c r="Y2" s="0" t="s">
        <x:v>93</x:v>
      </x:c>
      <x:c r="Z2" s="0" t="s">
        <x:v>94</x:v>
      </x:c>
      <x:c r="AA2" s="0" t="s">
        <x:v>95</x:v>
      </x:c>
      <x:c r="AB2" s="0" t="s">
        <x:v>96</x:v>
      </x:c>
      <x:c r="AC2" s="0" t="s">
        <x:v>97</x:v>
      </x:c>
      <x:c r="AD2" s="0" t="s">
        <x:v>98</x:v>
      </x:c>
      <x:c r="AE2" s="0" t="s">
        <x:v>99</x:v>
      </x:c>
      <x:c r="AF2" s="0" t="s">
        <x:v>100</x:v>
      </x:c>
      <x:c r="AG2" s="27" t="s">
        <x:v>101</x:v>
      </x:c>
    </x:row>
    <x:row r="3" spans="1:33" x14ac:dyDescent="0.3">
      <x:c r="A3" s="0">
        <x:v>139473</x:v>
      </x:c>
      <x:c r="B3" s="0">
        <x:f>VLOOKUP(A3,'IQ Equitizer'!$A$3:$B$12,2,0)</x:f>
      </x:c>
      <x:c r="C3" s="14">
        <x:f>SUMIFS('BNY Unsettled Trades'!$AS:$AS,'BNY Unsettled Trades'!$N:$N,'Pending Failed Trade Matrix'!C$2,'BNY Unsettled Trades'!$X:$X,"Pending",'BNY Unsettled Trades'!$A:$A,'Pending Failed Trade Matrix'!$A3)</x:f>
      </x:c>
      <x:c r="D3" s="14">
        <x:f>SUMIFS('BNY Unsettled Trades'!$AS:$AS,'BNY Unsettled Trades'!$N:$N,'Pending Failed Trade Matrix'!D$2,'BNY Unsettled Trades'!$X:$X,"Pending",'BNY Unsettled Trades'!$A:$A,'Pending Failed Trade Matrix'!$A3)</x:f>
      </x:c>
      <x:c r="E3" s="14">
        <x:f>SUMIFS('BNY Unsettled Trades'!$AS:$AS,'BNY Unsettled Trades'!$N:$N,'Pending Failed Trade Matrix'!E$2,'BNY Unsettled Trades'!$X:$X,"Pending",'BNY Unsettled Trades'!$A:$A,'Pending Failed Trade Matrix'!$A3)</x:f>
      </x:c>
      <x:c r="F3" s="14">
        <x:f>SUMIFS('BNY Unsettled Trades'!$AS:$AS,'BNY Unsettled Trades'!$N:$N,'Pending Failed Trade Matrix'!F$2,'BNY Unsettled Trades'!$X:$X,"Pending",'BNY Unsettled Trades'!$A:$A,'Pending Failed Trade Matrix'!$A3)</x:f>
      </x:c>
      <x:c r="G3" s="14">
        <x:f>SUMIFS('BNY Unsettled Trades'!$AS:$AS,'BNY Unsettled Trades'!$N:$N,'Pending Failed Trade Matrix'!G$2,'BNY Unsettled Trades'!$X:$X,"Pending",'BNY Unsettled Trades'!$A:$A,'Pending Failed Trade Matrix'!$A3)</x:f>
      </x:c>
      <x:c r="H3" s="14">
        <x:f>SUMIFS('BNY Unsettled Trades'!$AS:$AS,'BNY Unsettled Trades'!$N:$N,'Pending Failed Trade Matrix'!H$2,'BNY Unsettled Trades'!$X:$X,"Pending",'BNY Unsettled Trades'!$A:$A,'Pending Failed Trade Matrix'!$A3)</x:f>
      </x:c>
      <x:c r="I3" s="14">
        <x:f>SUMIFS('BNY Unsettled Trades'!$AS:$AS,'BNY Unsettled Trades'!$N:$N,'Pending Failed Trade Matrix'!I$2,'BNY Unsettled Trades'!$X:$X,"Pending",'BNY Unsettled Trades'!$A:$A,'Pending Failed Trade Matrix'!$A3)</x:f>
      </x:c>
      <x:c r="J3" s="14">
        <x:f>SUMIFS('BNY Unsettled Trades'!$AS:$AS,'BNY Unsettled Trades'!$N:$N,'Pending Failed Trade Matrix'!J$2,'BNY Unsettled Trades'!$X:$X,"Pending",'BNY Unsettled Trades'!$A:$A,'Pending Failed Trade Matrix'!$A3)</x:f>
      </x:c>
      <x:c r="K3" s="14">
        <x:f>SUMIFS('BNY Unsettled Trades'!$AS:$AS,'BNY Unsettled Trades'!$N:$N,'Pending Failed Trade Matrix'!K$2,'BNY Unsettled Trades'!$X:$X,"Pending",'BNY Unsettled Trades'!$A:$A,'Pending Failed Trade Matrix'!$A3)</x:f>
      </x:c>
      <x:c r="L3" s="14">
        <x:f>SUMIFS('BNY Unsettled Trades'!$AS:$AS,'BNY Unsettled Trades'!$N:$N,'Pending Failed Trade Matrix'!L$2,'BNY Unsettled Trades'!$X:$X,"Pending",'BNY Unsettled Trades'!$A:$A,'Pending Failed Trade Matrix'!$A3)</x:f>
      </x:c>
      <x:c r="M3" s="14">
        <x:f>SUMIFS('BNY Unsettled Trades'!$AS:$AS,'BNY Unsettled Trades'!$N:$N,'Pending Failed Trade Matrix'!M$2,'BNY Unsettled Trades'!$X:$X,"Pending",'BNY Unsettled Trades'!$A:$A,'Pending Failed Trade Matrix'!$A3)</x:f>
      </x:c>
      <x:c r="N3" s="14">
        <x:f>SUMIFS('BNY Unsettled Trades'!$AS:$AS,'BNY Unsettled Trades'!$N:$N,'Pending Failed Trade Matrix'!N$2,'BNY Unsettled Trades'!$X:$X,"Pending",'BNY Unsettled Trades'!$A:$A,'Pending Failed Trade Matrix'!$A3)</x:f>
      </x:c>
      <x:c r="O3" s="14">
        <x:f>SUMIFS('BNY Unsettled Trades'!$AS:$AS,'BNY Unsettled Trades'!$N:$N,'Pending Failed Trade Matrix'!O$2,'BNY Unsettled Trades'!$X:$X,"Pending",'BNY Unsettled Trades'!$A:$A,'Pending Failed Trade Matrix'!$A3)</x:f>
      </x:c>
      <x:c r="P3" s="14">
        <x:f>SUMIFS('BNY Unsettled Trades'!$AS:$AS,'BNY Unsettled Trades'!$N:$N,'Pending Failed Trade Matrix'!P$2,'BNY Unsettled Trades'!$X:$X,"Pending",'BNY Unsettled Trades'!$A:$A,'Pending Failed Trade Matrix'!$A3)</x:f>
      </x:c>
      <x:c r="Q3" s="14">
        <x:f>SUMIFS('BNY Unsettled Trades'!$AS:$AS,'BNY Unsettled Trades'!$N:$N,'Pending Failed Trade Matrix'!Q$2,'BNY Unsettled Trades'!$X:$X,"Pending",'BNY Unsettled Trades'!$A:$A,'Pending Failed Trade Matrix'!$A3)</x:f>
      </x:c>
      <x:c r="R3" s="14">
        <x:f>SUMIFS('BNY Unsettled Trades'!$AS:$AS,'BNY Unsettled Trades'!$N:$N,'Pending Failed Trade Matrix'!R$2,'BNY Unsettled Trades'!$X:$X,"Pending",'BNY Unsettled Trades'!$A:$A,'Pending Failed Trade Matrix'!$A3)</x:f>
      </x:c>
      <x:c r="S3" s="14">
        <x:f>SUMIFS('BNY Unsettled Trades'!$AS:$AS,'BNY Unsettled Trades'!$N:$N,'Pending Failed Trade Matrix'!S$2,'BNY Unsettled Trades'!$X:$X,"Pending",'BNY Unsettled Trades'!$A:$A,'Pending Failed Trade Matrix'!$A3)</x:f>
      </x:c>
      <x:c r="T3" s="14">
        <x:f>SUMIFS('BNY Unsettled Trades'!$AS:$AS,'BNY Unsettled Trades'!$N:$N,'Pending Failed Trade Matrix'!T$2,'BNY Unsettled Trades'!$X:$X,"Pending",'BNY Unsettled Trades'!$A:$A,'Pending Failed Trade Matrix'!$A3)</x:f>
      </x:c>
      <x:c r="U3" s="14">
        <x:f>SUMIFS('BNY Unsettled Trades'!$AS:$AS,'BNY Unsettled Trades'!$N:$N,'Pending Failed Trade Matrix'!U$2,'BNY Unsettled Trades'!$X:$X,"Pending",'BNY Unsettled Trades'!$A:$A,'Pending Failed Trade Matrix'!$A3)</x:f>
      </x:c>
      <x:c r="V3" s="14">
        <x:f>SUMIFS('BNY Unsettled Trades'!$AS:$AS,'BNY Unsettled Trades'!$N:$N,'Pending Failed Trade Matrix'!V$2,'BNY Unsettled Trades'!$X:$X,"Pending",'BNY Unsettled Trades'!$A:$A,'Pending Failed Trade Matrix'!$A3)</x:f>
      </x:c>
      <x:c r="W3" s="14">
        <x:f>SUMIFS('BNY Unsettled Trades'!$AS:$AS,'BNY Unsettled Trades'!$N:$N,'Pending Failed Trade Matrix'!W$2,'BNY Unsettled Trades'!$X:$X,"Pending",'BNY Unsettled Trades'!$A:$A,'Pending Failed Trade Matrix'!$A3)</x:f>
      </x:c>
      <x:c r="X3" s="14">
        <x:f>SUMIFS('BNY Unsettled Trades'!$AS:$AS,'BNY Unsettled Trades'!$N:$N,'Pending Failed Trade Matrix'!X$2,'BNY Unsettled Trades'!$X:$X,"Pending",'BNY Unsettled Trades'!$A:$A,'Pending Failed Trade Matrix'!$A3)</x:f>
      </x:c>
      <x:c r="Y3" s="14">
        <x:f>SUMIFS('BNY Unsettled Trades'!$AS:$AS,'BNY Unsettled Trades'!$N:$N,'Pending Failed Trade Matrix'!Y$2,'BNY Unsettled Trades'!$X:$X,"Pending",'BNY Unsettled Trades'!$A:$A,'Pending Failed Trade Matrix'!$A3)</x:f>
      </x:c>
      <x:c r="Z3" s="14">
        <x:f>SUMIFS('BNY Unsettled Trades'!$AS:$AS,'BNY Unsettled Trades'!$N:$N,'Pending Failed Trade Matrix'!Z$2,'BNY Unsettled Trades'!$X:$X,"Pending",'BNY Unsettled Trades'!$A:$A,'Pending Failed Trade Matrix'!$A3)</x:f>
      </x:c>
      <x:c r="AA3" s="14">
        <x:f>SUMIFS('BNY Unsettled Trades'!$AS:$AS,'BNY Unsettled Trades'!$N:$N,'Pending Failed Trade Matrix'!AA$2,'BNY Unsettled Trades'!$X:$X,"Pending",'BNY Unsettled Trades'!$A:$A,'Pending Failed Trade Matrix'!$A3)</x:f>
      </x:c>
      <x:c r="AB3" s="14">
        <x:f>SUMIFS('BNY Unsettled Trades'!$AS:$AS,'BNY Unsettled Trades'!$N:$N,'Pending Failed Trade Matrix'!AB$2,'BNY Unsettled Trades'!$X:$X,"Pending",'BNY Unsettled Trades'!$A:$A,'Pending Failed Trade Matrix'!$A3)</x:f>
      </x:c>
      <x:c r="AC3" s="14">
        <x:f>SUMIFS('BNY Unsettled Trades'!$AS:$AS,'BNY Unsettled Trades'!$N:$N,'Pending Failed Trade Matrix'!AC$2,'BNY Unsettled Trades'!$X:$X,"Pending",'BNY Unsettled Trades'!$A:$A,'Pending Failed Trade Matrix'!$A3)</x:f>
      </x:c>
      <x:c r="AD3" s="14">
        <x:f>SUMIFS('BNY Unsettled Trades'!$AS:$AS,'BNY Unsettled Trades'!$N:$N,'Pending Failed Trade Matrix'!AD$2,'BNY Unsettled Trades'!$X:$X,"Pending",'BNY Unsettled Trades'!$A:$A,'Pending Failed Trade Matrix'!$A3)</x:f>
      </x:c>
      <x:c r="AE3" s="14">
        <x:f>SUMIFS('BNY Unsettled Trades'!$AS:$AS,'BNY Unsettled Trades'!$N:$N,'Pending Failed Trade Matrix'!AE$2,'BNY Unsettled Trades'!$X:$X,"Pending",'BNY Unsettled Trades'!$A:$A,'Pending Failed Trade Matrix'!$A3)</x:f>
      </x:c>
      <x:c r="AF3" s="14">
        <x:f>SUMIFS('BNY Unsettled Trades'!$AS:$AS,'BNY Unsettled Trades'!$N:$N,'Pending Failed Trade Matrix'!AF$2,'BNY Unsettled Trades'!$X:$X,"Pending",'BNY Unsettled Trades'!$A:$A,'Pending Failed Trade Matrix'!$A3)</x:f>
      </x:c>
      <x:c r="AG3" s="6">
        <x:f>AF3+SUM(C3/$C$1,D3/$D$1,E3/$E$1,F3/$F$1,G3/$G$1,H3/$H$1,I3/$I$1,J3/$J$1,K3/$K$1,L3/$L$1,M3/$M$1,N3/$N$1,O3/$O$1,P3/$P$1,Q3/$Q$1,R3/$R$1,S3/$S$1,T3/$T$1,U3/$U$1,V3/$V$1,W3/$W$1,X3/$X$1,Y3/$Y$1,Z3/$Z$1,AA3/$AA$1,AB3/$AB$1,AC3/$AC$1,AD3/$AD$1,AE3/$AE$1)</x:f>
      </x:c>
    </x:row>
    <x:row r="4" spans="1:33" x14ac:dyDescent="0.3">
      <x:c r="A4" s="0">
        <x:v>139522</x:v>
      </x:c>
      <x:c r="B4" s="0">
        <x:f>VLOOKUP(A4,'IQ Equitizer'!$A$3:$B$12,2,0)</x:f>
      </x:c>
      <x:c r="C4" s="14">
        <x:f>SUMIFS('BNY Unsettled Trades'!$AS:$AS,'BNY Unsettled Trades'!$N:$N,'Pending Failed Trade Matrix'!C$2,'BNY Unsettled Trades'!$X:$X,"Pending",'BNY Unsettled Trades'!$A:$A,'Pending Failed Trade Matrix'!$A4)</x:f>
      </x:c>
      <x:c r="D4" s="14">
        <x:f>SUMIFS('BNY Unsettled Trades'!$AS:$AS,'BNY Unsettled Trades'!$N:$N,'Pending Failed Trade Matrix'!D$2,'BNY Unsettled Trades'!$X:$X,"Pending",'BNY Unsettled Trades'!$A:$A,'Pending Failed Trade Matrix'!$A4)</x:f>
      </x:c>
      <x:c r="E4" s="14">
        <x:f>SUMIFS('BNY Unsettled Trades'!$AS:$AS,'BNY Unsettled Trades'!$N:$N,'Pending Failed Trade Matrix'!E$2,'BNY Unsettled Trades'!$X:$X,"Pending",'BNY Unsettled Trades'!$A:$A,'Pending Failed Trade Matrix'!$A4)</x:f>
      </x:c>
      <x:c r="F4" s="14">
        <x:f>SUMIFS('BNY Unsettled Trades'!$AS:$AS,'BNY Unsettled Trades'!$N:$N,'Pending Failed Trade Matrix'!F$2,'BNY Unsettled Trades'!$X:$X,"Pending",'BNY Unsettled Trades'!$A:$A,'Pending Failed Trade Matrix'!$A4)</x:f>
      </x:c>
      <x:c r="G4" s="14">
        <x:f>SUMIFS('BNY Unsettled Trades'!$AS:$AS,'BNY Unsettled Trades'!$N:$N,'Pending Failed Trade Matrix'!G$2,'BNY Unsettled Trades'!$X:$X,"Pending",'BNY Unsettled Trades'!$A:$A,'Pending Failed Trade Matrix'!$A4)</x:f>
      </x:c>
      <x:c r="H4" s="14">
        <x:f>SUMIFS('BNY Unsettled Trades'!$AS:$AS,'BNY Unsettled Trades'!$N:$N,'Pending Failed Trade Matrix'!H$2,'BNY Unsettled Trades'!$X:$X,"Pending",'BNY Unsettled Trades'!$A:$A,'Pending Failed Trade Matrix'!$A4)</x:f>
      </x:c>
      <x:c r="I4" s="14">
        <x:f>SUMIFS('BNY Unsettled Trades'!$AS:$AS,'BNY Unsettled Trades'!$N:$N,'Pending Failed Trade Matrix'!I$2,'BNY Unsettled Trades'!$X:$X,"Pending",'BNY Unsettled Trades'!$A:$A,'Pending Failed Trade Matrix'!$A4)</x:f>
      </x:c>
      <x:c r="J4" s="14">
        <x:f>SUMIFS('BNY Unsettled Trades'!$AS:$AS,'BNY Unsettled Trades'!$N:$N,'Pending Failed Trade Matrix'!J$2,'BNY Unsettled Trades'!$X:$X,"Pending",'BNY Unsettled Trades'!$A:$A,'Pending Failed Trade Matrix'!$A4)</x:f>
      </x:c>
      <x:c r="K4" s="14">
        <x:f>SUMIFS('BNY Unsettled Trades'!$AS:$AS,'BNY Unsettled Trades'!$N:$N,'Pending Failed Trade Matrix'!K$2,'BNY Unsettled Trades'!$X:$X,"Pending",'BNY Unsettled Trades'!$A:$A,'Pending Failed Trade Matrix'!$A4)</x:f>
      </x:c>
      <x:c r="L4" s="14">
        <x:f>SUMIFS('BNY Unsettled Trades'!$AS:$AS,'BNY Unsettled Trades'!$N:$N,'Pending Failed Trade Matrix'!L$2,'BNY Unsettled Trades'!$X:$X,"Pending",'BNY Unsettled Trades'!$A:$A,'Pending Failed Trade Matrix'!$A4)</x:f>
      </x:c>
      <x:c r="M4" s="14">
        <x:f>SUMIFS('BNY Unsettled Trades'!$AS:$AS,'BNY Unsettled Trades'!$N:$N,'Pending Failed Trade Matrix'!M$2,'BNY Unsettled Trades'!$X:$X,"Pending",'BNY Unsettled Trades'!$A:$A,'Pending Failed Trade Matrix'!$A4)</x:f>
      </x:c>
      <x:c r="N4" s="14">
        <x:f>SUMIFS('BNY Unsettled Trades'!$AS:$AS,'BNY Unsettled Trades'!$N:$N,'Pending Failed Trade Matrix'!N$2,'BNY Unsettled Trades'!$X:$X,"Pending",'BNY Unsettled Trades'!$A:$A,'Pending Failed Trade Matrix'!$A4)</x:f>
      </x:c>
      <x:c r="O4" s="14">
        <x:f>SUMIFS('BNY Unsettled Trades'!$AS:$AS,'BNY Unsettled Trades'!$N:$N,'Pending Failed Trade Matrix'!O$2,'BNY Unsettled Trades'!$X:$X,"Pending",'BNY Unsettled Trades'!$A:$A,'Pending Failed Trade Matrix'!$A4)</x:f>
      </x:c>
      <x:c r="P4" s="14">
        <x:f>SUMIFS('BNY Unsettled Trades'!$AS:$AS,'BNY Unsettled Trades'!$N:$N,'Pending Failed Trade Matrix'!P$2,'BNY Unsettled Trades'!$X:$X,"Pending",'BNY Unsettled Trades'!$A:$A,'Pending Failed Trade Matrix'!$A4)</x:f>
      </x:c>
      <x:c r="Q4" s="14">
        <x:f>SUMIFS('BNY Unsettled Trades'!$AS:$AS,'BNY Unsettled Trades'!$N:$N,'Pending Failed Trade Matrix'!Q$2,'BNY Unsettled Trades'!$X:$X,"Pending",'BNY Unsettled Trades'!$A:$A,'Pending Failed Trade Matrix'!$A4)</x:f>
      </x:c>
      <x:c r="R4" s="14">
        <x:f>SUMIFS('BNY Unsettled Trades'!$AS:$AS,'BNY Unsettled Trades'!$N:$N,'Pending Failed Trade Matrix'!R$2,'BNY Unsettled Trades'!$X:$X,"Pending",'BNY Unsettled Trades'!$A:$A,'Pending Failed Trade Matrix'!$A4)</x:f>
      </x:c>
      <x:c r="S4" s="14">
        <x:f>SUMIFS('BNY Unsettled Trades'!$AS:$AS,'BNY Unsettled Trades'!$N:$N,'Pending Failed Trade Matrix'!S$2,'BNY Unsettled Trades'!$X:$X,"Pending",'BNY Unsettled Trades'!$A:$A,'Pending Failed Trade Matrix'!$A4)</x:f>
      </x:c>
      <x:c r="T4" s="14">
        <x:f>SUMIFS('BNY Unsettled Trades'!$AS:$AS,'BNY Unsettled Trades'!$N:$N,'Pending Failed Trade Matrix'!T$2,'BNY Unsettled Trades'!$X:$X,"Pending",'BNY Unsettled Trades'!$A:$A,'Pending Failed Trade Matrix'!$A4)</x:f>
      </x:c>
      <x:c r="U4" s="14">
        <x:f>SUMIFS('BNY Unsettled Trades'!$AS:$AS,'BNY Unsettled Trades'!$N:$N,'Pending Failed Trade Matrix'!U$2,'BNY Unsettled Trades'!$X:$X,"Pending",'BNY Unsettled Trades'!$A:$A,'Pending Failed Trade Matrix'!$A4)</x:f>
      </x:c>
      <x:c r="V4" s="14">
        <x:f>SUMIFS('BNY Unsettled Trades'!$AS:$AS,'BNY Unsettled Trades'!$N:$N,'Pending Failed Trade Matrix'!V$2,'BNY Unsettled Trades'!$X:$X,"Pending",'BNY Unsettled Trades'!$A:$A,'Pending Failed Trade Matrix'!$A4)</x:f>
      </x:c>
      <x:c r="W4" s="14">
        <x:f>SUMIFS('BNY Unsettled Trades'!$AS:$AS,'BNY Unsettled Trades'!$N:$N,'Pending Failed Trade Matrix'!W$2,'BNY Unsettled Trades'!$X:$X,"Pending",'BNY Unsettled Trades'!$A:$A,'Pending Failed Trade Matrix'!$A4)</x:f>
      </x:c>
      <x:c r="X4" s="14">
        <x:f>SUMIFS('BNY Unsettled Trades'!$AS:$AS,'BNY Unsettled Trades'!$N:$N,'Pending Failed Trade Matrix'!X$2,'BNY Unsettled Trades'!$X:$X,"Pending",'BNY Unsettled Trades'!$A:$A,'Pending Failed Trade Matrix'!$A4)</x:f>
      </x:c>
      <x:c r="Y4" s="14">
        <x:f>SUMIFS('BNY Unsettled Trades'!$AS:$AS,'BNY Unsettled Trades'!$N:$N,'Pending Failed Trade Matrix'!Y$2,'BNY Unsettled Trades'!$X:$X,"Pending",'BNY Unsettled Trades'!$A:$A,'Pending Failed Trade Matrix'!$A4)</x:f>
      </x:c>
      <x:c r="Z4" s="14">
        <x:f>SUMIFS('BNY Unsettled Trades'!$AS:$AS,'BNY Unsettled Trades'!$N:$N,'Pending Failed Trade Matrix'!Z$2,'BNY Unsettled Trades'!$X:$X,"Pending",'BNY Unsettled Trades'!$A:$A,'Pending Failed Trade Matrix'!$A4)</x:f>
      </x:c>
      <x:c r="AA4" s="14">
        <x:f>SUMIFS('BNY Unsettled Trades'!$AS:$AS,'BNY Unsettled Trades'!$N:$N,'Pending Failed Trade Matrix'!AA$2,'BNY Unsettled Trades'!$X:$X,"Pending",'BNY Unsettled Trades'!$A:$A,'Pending Failed Trade Matrix'!$A4)</x:f>
      </x:c>
      <x:c r="AB4" s="14">
        <x:f>SUMIFS('BNY Unsettled Trades'!$AS:$AS,'BNY Unsettled Trades'!$N:$N,'Pending Failed Trade Matrix'!AB$2,'BNY Unsettled Trades'!$X:$X,"Pending",'BNY Unsettled Trades'!$A:$A,'Pending Failed Trade Matrix'!$A4)</x:f>
      </x:c>
      <x:c r="AC4" s="14">
        <x:f>SUMIFS('BNY Unsettled Trades'!$AS:$AS,'BNY Unsettled Trades'!$N:$N,'Pending Failed Trade Matrix'!AC$2,'BNY Unsettled Trades'!$X:$X,"Pending",'BNY Unsettled Trades'!$A:$A,'Pending Failed Trade Matrix'!$A4)</x:f>
      </x:c>
      <x:c r="AD4" s="14">
        <x:f>SUMIFS('BNY Unsettled Trades'!$AS:$AS,'BNY Unsettled Trades'!$N:$N,'Pending Failed Trade Matrix'!AD$2,'BNY Unsettled Trades'!$X:$X,"Pending",'BNY Unsettled Trades'!$A:$A,'Pending Failed Trade Matrix'!$A4)</x:f>
      </x:c>
      <x:c r="AE4" s="14">
        <x:f>SUMIFS('BNY Unsettled Trades'!$AS:$AS,'BNY Unsettled Trades'!$N:$N,'Pending Failed Trade Matrix'!AE$2,'BNY Unsettled Trades'!$X:$X,"Pending",'BNY Unsettled Trades'!$A:$A,'Pending Failed Trade Matrix'!$A4)</x:f>
      </x:c>
      <x:c r="AF4" s="14">
        <x:f>SUMIFS('BNY Unsettled Trades'!$AS:$AS,'BNY Unsettled Trades'!$N:$N,'Pending Failed Trade Matrix'!AF$2,'BNY Unsettled Trades'!$X:$X,"Pending",'BNY Unsettled Trades'!$A:$A,'Pending Failed Trade Matrix'!$A4)</x:f>
      </x:c>
      <x:c r="AG4" s="6">
        <x:f>AF4+SUM(C4/$C$1,D4/$D$1,E4/$E$1,F4/$F$1,G4/$G$1,H4/$H$1,I4/$I$1,J4/$J$1,K4/$K$1,L4/$L$1,M4/$M$1,N4/$N$1,O4/$O$1,P4/$P$1,Q4/$Q$1,R4/$R$1,S4/$S$1,T4/$T$1,U4/$U$1,V4/$V$1,W4/$W$1,X4/$X$1,Y4/$Y$1,Z4/$Z$1,AA4/$AA$1,AB4/$AB$1,AC4/$AC$1,AD4/$AD$1,AE4/$AE$1)</x:f>
      </x:c>
    </x:row>
    <x:row r="5" spans="1:33" x14ac:dyDescent="0.3">
      <x:c r="A5" s="0">
        <x:v>156481</x:v>
      </x:c>
      <x:c r="B5" s="0">
        <x:f>VLOOKUP(A5,'IQ Equitizer'!$A$3:$B$12,2,0)</x:f>
      </x:c>
      <x:c r="C5" s="14">
        <x:f>SUMIFS('BNY Unsettled Trades'!$AS:$AS,'BNY Unsettled Trades'!$N:$N,'Pending Failed Trade Matrix'!C$2,'BNY Unsettled Trades'!$X:$X,"Pending",'BNY Unsettled Trades'!$A:$A,'Pending Failed Trade Matrix'!$A5)</x:f>
      </x:c>
      <x:c r="D5" s="14">
        <x:f>SUMIFS('BNY Unsettled Trades'!$AS:$AS,'BNY Unsettled Trades'!$N:$N,'Pending Failed Trade Matrix'!D$2,'BNY Unsettled Trades'!$X:$X,"Pending",'BNY Unsettled Trades'!$A:$A,'Pending Failed Trade Matrix'!$A5)</x:f>
      </x:c>
      <x:c r="E5" s="14">
        <x:f>SUMIFS('BNY Unsettled Trades'!$AS:$AS,'BNY Unsettled Trades'!$N:$N,'Pending Failed Trade Matrix'!E$2,'BNY Unsettled Trades'!$X:$X,"Pending",'BNY Unsettled Trades'!$A:$A,'Pending Failed Trade Matrix'!$A5)</x:f>
      </x:c>
      <x:c r="F5" s="14">
        <x:f>SUMIFS('BNY Unsettled Trades'!$AS:$AS,'BNY Unsettled Trades'!$N:$N,'Pending Failed Trade Matrix'!F$2,'BNY Unsettled Trades'!$X:$X,"Pending",'BNY Unsettled Trades'!$A:$A,'Pending Failed Trade Matrix'!$A5)</x:f>
      </x:c>
      <x:c r="G5" s="14">
        <x:f>SUMIFS('BNY Unsettled Trades'!$AS:$AS,'BNY Unsettled Trades'!$N:$N,'Pending Failed Trade Matrix'!G$2,'BNY Unsettled Trades'!$X:$X,"Pending",'BNY Unsettled Trades'!$A:$A,'Pending Failed Trade Matrix'!$A5)</x:f>
      </x:c>
      <x:c r="H5" s="14">
        <x:f>SUMIFS('BNY Unsettled Trades'!$AS:$AS,'BNY Unsettled Trades'!$N:$N,'Pending Failed Trade Matrix'!H$2,'BNY Unsettled Trades'!$X:$X,"Pending",'BNY Unsettled Trades'!$A:$A,'Pending Failed Trade Matrix'!$A5)</x:f>
      </x:c>
      <x:c r="I5" s="14">
        <x:f>SUMIFS('BNY Unsettled Trades'!$AS:$AS,'BNY Unsettled Trades'!$N:$N,'Pending Failed Trade Matrix'!I$2,'BNY Unsettled Trades'!$X:$X,"Pending",'BNY Unsettled Trades'!$A:$A,'Pending Failed Trade Matrix'!$A5)</x:f>
      </x:c>
      <x:c r="J5" s="14">
        <x:f>SUMIFS('BNY Unsettled Trades'!$AS:$AS,'BNY Unsettled Trades'!$N:$N,'Pending Failed Trade Matrix'!J$2,'BNY Unsettled Trades'!$X:$X,"Pending",'BNY Unsettled Trades'!$A:$A,'Pending Failed Trade Matrix'!$A5)</x:f>
      </x:c>
      <x:c r="K5" s="14">
        <x:f>SUMIFS('BNY Unsettled Trades'!$AS:$AS,'BNY Unsettled Trades'!$N:$N,'Pending Failed Trade Matrix'!K$2,'BNY Unsettled Trades'!$X:$X,"Pending",'BNY Unsettled Trades'!$A:$A,'Pending Failed Trade Matrix'!$A5)</x:f>
      </x:c>
      <x:c r="L5" s="14">
        <x:f>SUMIFS('BNY Unsettled Trades'!$AS:$AS,'BNY Unsettled Trades'!$N:$N,'Pending Failed Trade Matrix'!L$2,'BNY Unsettled Trades'!$X:$X,"Pending",'BNY Unsettled Trades'!$A:$A,'Pending Failed Trade Matrix'!$A5)</x:f>
      </x:c>
      <x:c r="M5" s="14">
        <x:f>SUMIFS('BNY Unsettled Trades'!$AS:$AS,'BNY Unsettled Trades'!$N:$N,'Pending Failed Trade Matrix'!M$2,'BNY Unsettled Trades'!$X:$X,"Pending",'BNY Unsettled Trades'!$A:$A,'Pending Failed Trade Matrix'!$A5)</x:f>
      </x:c>
      <x:c r="N5" s="14">
        <x:f>SUMIFS('BNY Unsettled Trades'!$AS:$AS,'BNY Unsettled Trades'!$N:$N,'Pending Failed Trade Matrix'!N$2,'BNY Unsettled Trades'!$X:$X,"Pending",'BNY Unsettled Trades'!$A:$A,'Pending Failed Trade Matrix'!$A5)</x:f>
      </x:c>
      <x:c r="O5" s="14">
        <x:f>SUMIFS('BNY Unsettled Trades'!$AS:$AS,'BNY Unsettled Trades'!$N:$N,'Pending Failed Trade Matrix'!O$2,'BNY Unsettled Trades'!$X:$X,"Pending",'BNY Unsettled Trades'!$A:$A,'Pending Failed Trade Matrix'!$A5)</x:f>
      </x:c>
      <x:c r="P5" s="14">
        <x:f>SUMIFS('BNY Unsettled Trades'!$AS:$AS,'BNY Unsettled Trades'!$N:$N,'Pending Failed Trade Matrix'!P$2,'BNY Unsettled Trades'!$X:$X,"Pending",'BNY Unsettled Trades'!$A:$A,'Pending Failed Trade Matrix'!$A5)</x:f>
      </x:c>
      <x:c r="Q5" s="14">
        <x:f>SUMIFS('BNY Unsettled Trades'!$AS:$AS,'BNY Unsettled Trades'!$N:$N,'Pending Failed Trade Matrix'!Q$2,'BNY Unsettled Trades'!$X:$X,"Pending",'BNY Unsettled Trades'!$A:$A,'Pending Failed Trade Matrix'!$A5)</x:f>
      </x:c>
      <x:c r="R5" s="14">
        <x:f>SUMIFS('BNY Unsettled Trades'!$AS:$AS,'BNY Unsettled Trades'!$N:$N,'Pending Failed Trade Matrix'!R$2,'BNY Unsettled Trades'!$X:$X,"Pending",'BNY Unsettled Trades'!$A:$A,'Pending Failed Trade Matrix'!$A5)</x:f>
      </x:c>
      <x:c r="S5" s="14">
        <x:f>SUMIFS('BNY Unsettled Trades'!$AS:$AS,'BNY Unsettled Trades'!$N:$N,'Pending Failed Trade Matrix'!S$2,'BNY Unsettled Trades'!$X:$X,"Pending",'BNY Unsettled Trades'!$A:$A,'Pending Failed Trade Matrix'!$A5)</x:f>
      </x:c>
      <x:c r="T5" s="14">
        <x:f>SUMIFS('BNY Unsettled Trades'!$AS:$AS,'BNY Unsettled Trades'!$N:$N,'Pending Failed Trade Matrix'!T$2,'BNY Unsettled Trades'!$X:$X,"Pending",'BNY Unsettled Trades'!$A:$A,'Pending Failed Trade Matrix'!$A5)</x:f>
      </x:c>
      <x:c r="U5" s="14">
        <x:f>SUMIFS('BNY Unsettled Trades'!$AS:$AS,'BNY Unsettled Trades'!$N:$N,'Pending Failed Trade Matrix'!U$2,'BNY Unsettled Trades'!$X:$X,"Pending",'BNY Unsettled Trades'!$A:$A,'Pending Failed Trade Matrix'!$A5)</x:f>
      </x:c>
      <x:c r="V5" s="14">
        <x:f>SUMIFS('BNY Unsettled Trades'!$AS:$AS,'BNY Unsettled Trades'!$N:$N,'Pending Failed Trade Matrix'!V$2,'BNY Unsettled Trades'!$X:$X,"Pending",'BNY Unsettled Trades'!$A:$A,'Pending Failed Trade Matrix'!$A5)</x:f>
      </x:c>
      <x:c r="W5" s="14">
        <x:f>SUMIFS('BNY Unsettled Trades'!$AS:$AS,'BNY Unsettled Trades'!$N:$N,'Pending Failed Trade Matrix'!W$2,'BNY Unsettled Trades'!$X:$X,"Pending",'BNY Unsettled Trades'!$A:$A,'Pending Failed Trade Matrix'!$A5)</x:f>
      </x:c>
      <x:c r="X5" s="14">
        <x:f>SUMIFS('BNY Unsettled Trades'!$AS:$AS,'BNY Unsettled Trades'!$N:$N,'Pending Failed Trade Matrix'!X$2,'BNY Unsettled Trades'!$X:$X,"Pending",'BNY Unsettled Trades'!$A:$A,'Pending Failed Trade Matrix'!$A5)</x:f>
      </x:c>
      <x:c r="Y5" s="14">
        <x:f>SUMIFS('BNY Unsettled Trades'!$AS:$AS,'BNY Unsettled Trades'!$N:$N,'Pending Failed Trade Matrix'!Y$2,'BNY Unsettled Trades'!$X:$X,"Pending",'BNY Unsettled Trades'!$A:$A,'Pending Failed Trade Matrix'!$A5)</x:f>
      </x:c>
      <x:c r="Z5" s="14">
        <x:f>SUMIFS('BNY Unsettled Trades'!$AS:$AS,'BNY Unsettled Trades'!$N:$N,'Pending Failed Trade Matrix'!Z$2,'BNY Unsettled Trades'!$X:$X,"Pending",'BNY Unsettled Trades'!$A:$A,'Pending Failed Trade Matrix'!$A5)</x:f>
      </x:c>
      <x:c r="AA5" s="14">
        <x:f>SUMIFS('BNY Unsettled Trades'!$AS:$AS,'BNY Unsettled Trades'!$N:$N,'Pending Failed Trade Matrix'!AA$2,'BNY Unsettled Trades'!$X:$X,"Pending",'BNY Unsettled Trades'!$A:$A,'Pending Failed Trade Matrix'!$A5)</x:f>
      </x:c>
      <x:c r="AB5" s="14">
        <x:f>SUMIFS('BNY Unsettled Trades'!$AS:$AS,'BNY Unsettled Trades'!$N:$N,'Pending Failed Trade Matrix'!AB$2,'BNY Unsettled Trades'!$X:$X,"Pending",'BNY Unsettled Trades'!$A:$A,'Pending Failed Trade Matrix'!$A5)</x:f>
      </x:c>
      <x:c r="AC5" s="14">
        <x:f>SUMIFS('BNY Unsettled Trades'!$AS:$AS,'BNY Unsettled Trades'!$N:$N,'Pending Failed Trade Matrix'!AC$2,'BNY Unsettled Trades'!$X:$X,"Pending",'BNY Unsettled Trades'!$A:$A,'Pending Failed Trade Matrix'!$A5)</x:f>
      </x:c>
      <x:c r="AD5" s="14">
        <x:f>SUMIFS('BNY Unsettled Trades'!$AS:$AS,'BNY Unsettled Trades'!$N:$N,'Pending Failed Trade Matrix'!AD$2,'BNY Unsettled Trades'!$X:$X,"Pending",'BNY Unsettled Trades'!$A:$A,'Pending Failed Trade Matrix'!$A5)</x:f>
      </x:c>
      <x:c r="AE5" s="14">
        <x:f>SUMIFS('BNY Unsettled Trades'!$AS:$AS,'BNY Unsettled Trades'!$N:$N,'Pending Failed Trade Matrix'!AE$2,'BNY Unsettled Trades'!$X:$X,"Pending",'BNY Unsettled Trades'!$A:$A,'Pending Failed Trade Matrix'!$A5)</x:f>
      </x:c>
      <x:c r="AF5" s="14">
        <x:f>SUMIFS('BNY Unsettled Trades'!$AS:$AS,'BNY Unsettled Trades'!$N:$N,'Pending Failed Trade Matrix'!AF$2,'BNY Unsettled Trades'!$X:$X,"Pending",'BNY Unsettled Trades'!$A:$A,'Pending Failed Trade Matrix'!$A5)</x:f>
      </x:c>
      <x:c r="AG5" s="6">
        <x:f>AF5+SUM(C5/$C$1,D5/$D$1,E5/$E$1,F5/$F$1,G5/$G$1,H5/$H$1,I5/$I$1,J5/$J$1,K5/$K$1,L5/$L$1,M5/$M$1,N5/$N$1,O5/$O$1,P5/$P$1,Q5/$Q$1,R5/$R$1,S5/$S$1,T5/$T$1,U5/$U$1,V5/$V$1,W5/$W$1,X5/$X$1,Y5/$Y$1,Z5/$Z$1,AA5/$AA$1,AB5/$AB$1,AC5/$AC$1,AD5/$AD$1,AE5/$AE$1)</x:f>
      </x:c>
    </x:row>
    <x:row r="6" spans="1:33" x14ac:dyDescent="0.3">
      <x:c r="A6" s="0">
        <x:v>212156</x:v>
      </x:c>
      <x:c r="B6" s="0">
        <x:f>VLOOKUP(A6,'IQ Equitizer'!$A$3:$B$12,2,0)</x:f>
      </x:c>
      <x:c r="C6" s="14">
        <x:f>SUMIFS('BNY Unsettled Trades'!$AS:$AS,'BNY Unsettled Trades'!$N:$N,'Pending Failed Trade Matrix'!C$2,'BNY Unsettled Trades'!$X:$X,"Pending",'BNY Unsettled Trades'!$A:$A,'Pending Failed Trade Matrix'!$A6)</x:f>
      </x:c>
      <x:c r="D6" s="14">
        <x:f>SUMIFS('BNY Unsettled Trades'!$AS:$AS,'BNY Unsettled Trades'!$N:$N,'Pending Failed Trade Matrix'!D$2,'BNY Unsettled Trades'!$X:$X,"Pending",'BNY Unsettled Trades'!$A:$A,'Pending Failed Trade Matrix'!$A6)</x:f>
      </x:c>
      <x:c r="E6" s="14">
        <x:f>SUMIFS('BNY Unsettled Trades'!$AS:$AS,'BNY Unsettled Trades'!$N:$N,'Pending Failed Trade Matrix'!E$2,'BNY Unsettled Trades'!$X:$X,"Pending",'BNY Unsettled Trades'!$A:$A,'Pending Failed Trade Matrix'!$A6)</x:f>
      </x:c>
      <x:c r="F6" s="14">
        <x:f>SUMIFS('BNY Unsettled Trades'!$AS:$AS,'BNY Unsettled Trades'!$N:$N,'Pending Failed Trade Matrix'!F$2,'BNY Unsettled Trades'!$X:$X,"Pending",'BNY Unsettled Trades'!$A:$A,'Pending Failed Trade Matrix'!$A6)</x:f>
      </x:c>
      <x:c r="G6" s="14">
        <x:f>SUMIFS('BNY Unsettled Trades'!$AS:$AS,'BNY Unsettled Trades'!$N:$N,'Pending Failed Trade Matrix'!G$2,'BNY Unsettled Trades'!$X:$X,"Pending",'BNY Unsettled Trades'!$A:$A,'Pending Failed Trade Matrix'!$A6)</x:f>
      </x:c>
      <x:c r="H6" s="14">
        <x:f>SUMIFS('BNY Unsettled Trades'!$AS:$AS,'BNY Unsettled Trades'!$N:$N,'Pending Failed Trade Matrix'!H$2,'BNY Unsettled Trades'!$X:$X,"Pending",'BNY Unsettled Trades'!$A:$A,'Pending Failed Trade Matrix'!$A6)</x:f>
      </x:c>
      <x:c r="I6" s="14">
        <x:f>SUMIFS('BNY Unsettled Trades'!$AS:$AS,'BNY Unsettled Trades'!$N:$N,'Pending Failed Trade Matrix'!I$2,'BNY Unsettled Trades'!$X:$X,"Pending",'BNY Unsettled Trades'!$A:$A,'Pending Failed Trade Matrix'!$A6)</x:f>
      </x:c>
      <x:c r="J6" s="14">
        <x:f>SUMIFS('BNY Unsettled Trades'!$AS:$AS,'BNY Unsettled Trades'!$N:$N,'Pending Failed Trade Matrix'!J$2,'BNY Unsettled Trades'!$X:$X,"Pending",'BNY Unsettled Trades'!$A:$A,'Pending Failed Trade Matrix'!$A6)</x:f>
      </x:c>
      <x:c r="K6" s="14">
        <x:f>SUMIFS('BNY Unsettled Trades'!$AS:$AS,'BNY Unsettled Trades'!$N:$N,'Pending Failed Trade Matrix'!K$2,'BNY Unsettled Trades'!$X:$X,"Pending",'BNY Unsettled Trades'!$A:$A,'Pending Failed Trade Matrix'!$A6)</x:f>
      </x:c>
      <x:c r="L6" s="14">
        <x:f>SUMIFS('BNY Unsettled Trades'!$AS:$AS,'BNY Unsettled Trades'!$N:$N,'Pending Failed Trade Matrix'!L$2,'BNY Unsettled Trades'!$X:$X,"Pending",'BNY Unsettled Trades'!$A:$A,'Pending Failed Trade Matrix'!$A6)</x:f>
      </x:c>
      <x:c r="M6" s="14">
        <x:f>SUMIFS('BNY Unsettled Trades'!$AS:$AS,'BNY Unsettled Trades'!$N:$N,'Pending Failed Trade Matrix'!M$2,'BNY Unsettled Trades'!$X:$X,"Pending",'BNY Unsettled Trades'!$A:$A,'Pending Failed Trade Matrix'!$A6)</x:f>
      </x:c>
      <x:c r="N6" s="14">
        <x:f>SUMIFS('BNY Unsettled Trades'!$AS:$AS,'BNY Unsettled Trades'!$N:$N,'Pending Failed Trade Matrix'!N$2,'BNY Unsettled Trades'!$X:$X,"Pending",'BNY Unsettled Trades'!$A:$A,'Pending Failed Trade Matrix'!$A6)</x:f>
      </x:c>
      <x:c r="O6" s="14">
        <x:f>SUMIFS('BNY Unsettled Trades'!$AS:$AS,'BNY Unsettled Trades'!$N:$N,'Pending Failed Trade Matrix'!O$2,'BNY Unsettled Trades'!$X:$X,"Pending",'BNY Unsettled Trades'!$A:$A,'Pending Failed Trade Matrix'!$A6)</x:f>
      </x:c>
      <x:c r="P6" s="14">
        <x:f>SUMIFS('BNY Unsettled Trades'!$AS:$AS,'BNY Unsettled Trades'!$N:$N,'Pending Failed Trade Matrix'!P$2,'BNY Unsettled Trades'!$X:$X,"Pending",'BNY Unsettled Trades'!$A:$A,'Pending Failed Trade Matrix'!$A6)</x:f>
      </x:c>
      <x:c r="Q6" s="14">
        <x:f>SUMIFS('BNY Unsettled Trades'!$AS:$AS,'BNY Unsettled Trades'!$N:$N,'Pending Failed Trade Matrix'!Q$2,'BNY Unsettled Trades'!$X:$X,"Pending",'BNY Unsettled Trades'!$A:$A,'Pending Failed Trade Matrix'!$A6)</x:f>
      </x:c>
      <x:c r="R6" s="14">
        <x:f>SUMIFS('BNY Unsettled Trades'!$AS:$AS,'BNY Unsettled Trades'!$N:$N,'Pending Failed Trade Matrix'!R$2,'BNY Unsettled Trades'!$X:$X,"Pending",'BNY Unsettled Trades'!$A:$A,'Pending Failed Trade Matrix'!$A6)</x:f>
      </x:c>
      <x:c r="S6" s="14">
        <x:f>SUMIFS('BNY Unsettled Trades'!$AS:$AS,'BNY Unsettled Trades'!$N:$N,'Pending Failed Trade Matrix'!S$2,'BNY Unsettled Trades'!$X:$X,"Pending",'BNY Unsettled Trades'!$A:$A,'Pending Failed Trade Matrix'!$A6)</x:f>
      </x:c>
      <x:c r="T6" s="14">
        <x:f>SUMIFS('BNY Unsettled Trades'!$AS:$AS,'BNY Unsettled Trades'!$N:$N,'Pending Failed Trade Matrix'!T$2,'BNY Unsettled Trades'!$X:$X,"Pending",'BNY Unsettled Trades'!$A:$A,'Pending Failed Trade Matrix'!$A6)</x:f>
      </x:c>
      <x:c r="U6" s="14">
        <x:f>SUMIFS('BNY Unsettled Trades'!$AS:$AS,'BNY Unsettled Trades'!$N:$N,'Pending Failed Trade Matrix'!U$2,'BNY Unsettled Trades'!$X:$X,"Pending",'BNY Unsettled Trades'!$A:$A,'Pending Failed Trade Matrix'!$A6)</x:f>
      </x:c>
      <x:c r="V6" s="14">
        <x:f>SUMIFS('BNY Unsettled Trades'!$AS:$AS,'BNY Unsettled Trades'!$N:$N,'Pending Failed Trade Matrix'!V$2,'BNY Unsettled Trades'!$X:$X,"Pending",'BNY Unsettled Trades'!$A:$A,'Pending Failed Trade Matrix'!$A6)</x:f>
      </x:c>
      <x:c r="W6" s="14">
        <x:f>SUMIFS('BNY Unsettled Trades'!$AS:$AS,'BNY Unsettled Trades'!$N:$N,'Pending Failed Trade Matrix'!W$2,'BNY Unsettled Trades'!$X:$X,"Pending",'BNY Unsettled Trades'!$A:$A,'Pending Failed Trade Matrix'!$A6)</x:f>
      </x:c>
      <x:c r="X6" s="14">
        <x:f>SUMIFS('BNY Unsettled Trades'!$AS:$AS,'BNY Unsettled Trades'!$N:$N,'Pending Failed Trade Matrix'!X$2,'BNY Unsettled Trades'!$X:$X,"Pending",'BNY Unsettled Trades'!$A:$A,'Pending Failed Trade Matrix'!$A6)</x:f>
      </x:c>
      <x:c r="Y6" s="14">
        <x:f>SUMIFS('BNY Unsettled Trades'!$AS:$AS,'BNY Unsettled Trades'!$N:$N,'Pending Failed Trade Matrix'!Y$2,'BNY Unsettled Trades'!$X:$X,"Pending",'BNY Unsettled Trades'!$A:$A,'Pending Failed Trade Matrix'!$A6)</x:f>
      </x:c>
      <x:c r="Z6" s="14">
        <x:f>SUMIFS('BNY Unsettled Trades'!$AS:$AS,'BNY Unsettled Trades'!$N:$N,'Pending Failed Trade Matrix'!Z$2,'BNY Unsettled Trades'!$X:$X,"Pending",'BNY Unsettled Trades'!$A:$A,'Pending Failed Trade Matrix'!$A6)</x:f>
      </x:c>
      <x:c r="AA6" s="14">
        <x:f>SUMIFS('BNY Unsettled Trades'!$AS:$AS,'BNY Unsettled Trades'!$N:$N,'Pending Failed Trade Matrix'!AA$2,'BNY Unsettled Trades'!$X:$X,"Pending",'BNY Unsettled Trades'!$A:$A,'Pending Failed Trade Matrix'!$A6)</x:f>
      </x:c>
      <x:c r="AB6" s="14">
        <x:f>SUMIFS('BNY Unsettled Trades'!$AS:$AS,'BNY Unsettled Trades'!$N:$N,'Pending Failed Trade Matrix'!AB$2,'BNY Unsettled Trades'!$X:$X,"Pending",'BNY Unsettled Trades'!$A:$A,'Pending Failed Trade Matrix'!$A6)</x:f>
      </x:c>
      <x:c r="AC6" s="14">
        <x:f>SUMIFS('BNY Unsettled Trades'!$AS:$AS,'BNY Unsettled Trades'!$N:$N,'Pending Failed Trade Matrix'!AC$2,'BNY Unsettled Trades'!$X:$X,"Pending",'BNY Unsettled Trades'!$A:$A,'Pending Failed Trade Matrix'!$A6)</x:f>
      </x:c>
      <x:c r="AD6" s="14">
        <x:f>SUMIFS('BNY Unsettled Trades'!$AS:$AS,'BNY Unsettled Trades'!$N:$N,'Pending Failed Trade Matrix'!AD$2,'BNY Unsettled Trades'!$X:$X,"Pending",'BNY Unsettled Trades'!$A:$A,'Pending Failed Trade Matrix'!$A6)</x:f>
      </x:c>
      <x:c r="AE6" s="14">
        <x:f>SUMIFS('BNY Unsettled Trades'!$AS:$AS,'BNY Unsettled Trades'!$N:$N,'Pending Failed Trade Matrix'!AE$2,'BNY Unsettled Trades'!$X:$X,"Pending",'BNY Unsettled Trades'!$A:$A,'Pending Failed Trade Matrix'!$A6)</x:f>
      </x:c>
      <x:c r="AF6" s="14">
        <x:f>SUMIFS('BNY Unsettled Trades'!$AS:$AS,'BNY Unsettled Trades'!$N:$N,'Pending Failed Trade Matrix'!AF$2,'BNY Unsettled Trades'!$X:$X,"Pending",'BNY Unsettled Trades'!$A:$A,'Pending Failed Trade Matrix'!$A6)</x:f>
      </x:c>
      <x:c r="AG6" s="6">
        <x:f>AF6+SUM(C6/$C$1,D6/$D$1,E6/$E$1,F6/$F$1,G6/$G$1,H6/$H$1,I6/$I$1,J6/$J$1,K6/$K$1,L6/$L$1,M6/$M$1,N6/$N$1,O6/$O$1,P6/$P$1,Q6/$Q$1,R6/$R$1,S6/$S$1,T6/$T$1,U6/$U$1,V6/$V$1,W6/$W$1,X6/$X$1,Y6/$Y$1,Z6/$Z$1,AA6/$AA$1,AB6/$AB$1,AC6/$AC$1,AD6/$AD$1,AE6/$AE$1)</x:f>
      </x:c>
    </x:row>
    <x:row r="7" spans="1:33" x14ac:dyDescent="0.3">
      <x:c r="A7" s="0">
        <x:v>222959</x:v>
      </x:c>
      <x:c r="B7" s="0">
        <x:f>VLOOKUP(A7,'IQ Equitizer'!$A$3:$B$12,2,0)</x:f>
      </x:c>
      <x:c r="C7" s="14">
        <x:f>SUMIFS('BNY Unsettled Trades'!$AS:$AS,'BNY Unsettled Trades'!$N:$N,'Pending Failed Trade Matrix'!C$2,'BNY Unsettled Trades'!$X:$X,"Pending",'BNY Unsettled Trades'!$A:$A,'Pending Failed Trade Matrix'!$A7)</x:f>
      </x:c>
      <x:c r="D7" s="14">
        <x:f>SUMIFS('BNY Unsettled Trades'!$AS:$AS,'BNY Unsettled Trades'!$N:$N,'Pending Failed Trade Matrix'!D$2,'BNY Unsettled Trades'!$X:$X,"Pending",'BNY Unsettled Trades'!$A:$A,'Pending Failed Trade Matrix'!$A7)</x:f>
      </x:c>
      <x:c r="E7" s="14">
        <x:f>SUMIFS('BNY Unsettled Trades'!$AS:$AS,'BNY Unsettled Trades'!$N:$N,'Pending Failed Trade Matrix'!E$2,'BNY Unsettled Trades'!$X:$X,"Pending",'BNY Unsettled Trades'!$A:$A,'Pending Failed Trade Matrix'!$A7)</x:f>
      </x:c>
      <x:c r="F7" s="14">
        <x:f>SUMIFS('BNY Unsettled Trades'!$AS:$AS,'BNY Unsettled Trades'!$N:$N,'Pending Failed Trade Matrix'!F$2,'BNY Unsettled Trades'!$X:$X,"Pending",'BNY Unsettled Trades'!$A:$A,'Pending Failed Trade Matrix'!$A7)</x:f>
      </x:c>
      <x:c r="G7" s="14">
        <x:f>SUMIFS('BNY Unsettled Trades'!$AS:$AS,'BNY Unsettled Trades'!$N:$N,'Pending Failed Trade Matrix'!G$2,'BNY Unsettled Trades'!$X:$X,"Pending",'BNY Unsettled Trades'!$A:$A,'Pending Failed Trade Matrix'!$A7)</x:f>
      </x:c>
      <x:c r="H7" s="14">
        <x:f>SUMIFS('BNY Unsettled Trades'!$AS:$AS,'BNY Unsettled Trades'!$N:$N,'Pending Failed Trade Matrix'!H$2,'BNY Unsettled Trades'!$X:$X,"Pending",'BNY Unsettled Trades'!$A:$A,'Pending Failed Trade Matrix'!$A7)</x:f>
      </x:c>
      <x:c r="I7" s="14">
        <x:f>SUMIFS('BNY Unsettled Trades'!$AS:$AS,'BNY Unsettled Trades'!$N:$N,'Pending Failed Trade Matrix'!I$2,'BNY Unsettled Trades'!$X:$X,"Pending",'BNY Unsettled Trades'!$A:$A,'Pending Failed Trade Matrix'!$A7)</x:f>
      </x:c>
      <x:c r="J7" s="14">
        <x:f>SUMIFS('BNY Unsettled Trades'!$AS:$AS,'BNY Unsettled Trades'!$N:$N,'Pending Failed Trade Matrix'!J$2,'BNY Unsettled Trades'!$X:$X,"Pending",'BNY Unsettled Trades'!$A:$A,'Pending Failed Trade Matrix'!$A7)</x:f>
      </x:c>
      <x:c r="K7" s="14">
        <x:f>SUMIFS('BNY Unsettled Trades'!$AS:$AS,'BNY Unsettled Trades'!$N:$N,'Pending Failed Trade Matrix'!K$2,'BNY Unsettled Trades'!$X:$X,"Pending",'BNY Unsettled Trades'!$A:$A,'Pending Failed Trade Matrix'!$A7)</x:f>
      </x:c>
      <x:c r="L7" s="14">
        <x:f>SUMIFS('BNY Unsettled Trades'!$AS:$AS,'BNY Unsettled Trades'!$N:$N,'Pending Failed Trade Matrix'!L$2,'BNY Unsettled Trades'!$X:$X,"Pending",'BNY Unsettled Trades'!$A:$A,'Pending Failed Trade Matrix'!$A7)</x:f>
      </x:c>
      <x:c r="M7" s="14">
        <x:f>SUMIFS('BNY Unsettled Trades'!$AS:$AS,'BNY Unsettled Trades'!$N:$N,'Pending Failed Trade Matrix'!M$2,'BNY Unsettled Trades'!$X:$X,"Pending",'BNY Unsettled Trades'!$A:$A,'Pending Failed Trade Matrix'!$A7)</x:f>
      </x:c>
      <x:c r="N7" s="14">
        <x:f>SUMIFS('BNY Unsettled Trades'!$AS:$AS,'BNY Unsettled Trades'!$N:$N,'Pending Failed Trade Matrix'!N$2,'BNY Unsettled Trades'!$X:$X,"Pending",'BNY Unsettled Trades'!$A:$A,'Pending Failed Trade Matrix'!$A7)</x:f>
      </x:c>
      <x:c r="O7" s="14">
        <x:f>SUMIFS('BNY Unsettled Trades'!$AS:$AS,'BNY Unsettled Trades'!$N:$N,'Pending Failed Trade Matrix'!O$2,'BNY Unsettled Trades'!$X:$X,"Pending",'BNY Unsettled Trades'!$A:$A,'Pending Failed Trade Matrix'!$A7)</x:f>
      </x:c>
      <x:c r="P7" s="14">
        <x:f>SUMIFS('BNY Unsettled Trades'!$AS:$AS,'BNY Unsettled Trades'!$N:$N,'Pending Failed Trade Matrix'!P$2,'BNY Unsettled Trades'!$X:$X,"Pending",'BNY Unsettled Trades'!$A:$A,'Pending Failed Trade Matrix'!$A7)</x:f>
      </x:c>
      <x:c r="Q7" s="14">
        <x:f>SUMIFS('BNY Unsettled Trades'!$AS:$AS,'BNY Unsettled Trades'!$N:$N,'Pending Failed Trade Matrix'!Q$2,'BNY Unsettled Trades'!$X:$X,"Pending",'BNY Unsettled Trades'!$A:$A,'Pending Failed Trade Matrix'!$A7)</x:f>
      </x:c>
      <x:c r="R7" s="14">
        <x:f>SUMIFS('BNY Unsettled Trades'!$AS:$AS,'BNY Unsettled Trades'!$N:$N,'Pending Failed Trade Matrix'!R$2,'BNY Unsettled Trades'!$X:$X,"Pending",'BNY Unsettled Trades'!$A:$A,'Pending Failed Trade Matrix'!$A7)</x:f>
      </x:c>
      <x:c r="S7" s="14">
        <x:f>SUMIFS('BNY Unsettled Trades'!$AS:$AS,'BNY Unsettled Trades'!$N:$N,'Pending Failed Trade Matrix'!S$2,'BNY Unsettled Trades'!$X:$X,"Pending",'BNY Unsettled Trades'!$A:$A,'Pending Failed Trade Matrix'!$A7)</x:f>
      </x:c>
      <x:c r="T7" s="14">
        <x:f>SUMIFS('BNY Unsettled Trades'!$AS:$AS,'BNY Unsettled Trades'!$N:$N,'Pending Failed Trade Matrix'!T$2,'BNY Unsettled Trades'!$X:$X,"Pending",'BNY Unsettled Trades'!$A:$A,'Pending Failed Trade Matrix'!$A7)</x:f>
      </x:c>
      <x:c r="U7" s="14">
        <x:f>SUMIFS('BNY Unsettled Trades'!$AS:$AS,'BNY Unsettled Trades'!$N:$N,'Pending Failed Trade Matrix'!U$2,'BNY Unsettled Trades'!$X:$X,"Pending",'BNY Unsettled Trades'!$A:$A,'Pending Failed Trade Matrix'!$A7)</x:f>
      </x:c>
      <x:c r="V7" s="14">
        <x:f>SUMIFS('BNY Unsettled Trades'!$AS:$AS,'BNY Unsettled Trades'!$N:$N,'Pending Failed Trade Matrix'!V$2,'BNY Unsettled Trades'!$X:$X,"Pending",'BNY Unsettled Trades'!$A:$A,'Pending Failed Trade Matrix'!$A7)</x:f>
      </x:c>
      <x:c r="W7" s="14">
        <x:f>SUMIFS('BNY Unsettled Trades'!$AS:$AS,'BNY Unsettled Trades'!$N:$N,'Pending Failed Trade Matrix'!W$2,'BNY Unsettled Trades'!$X:$X,"Pending",'BNY Unsettled Trades'!$A:$A,'Pending Failed Trade Matrix'!$A7)</x:f>
      </x:c>
      <x:c r="X7" s="14">
        <x:f>SUMIFS('BNY Unsettled Trades'!$AS:$AS,'BNY Unsettled Trades'!$N:$N,'Pending Failed Trade Matrix'!X$2,'BNY Unsettled Trades'!$X:$X,"Pending",'BNY Unsettled Trades'!$A:$A,'Pending Failed Trade Matrix'!$A7)</x:f>
      </x:c>
      <x:c r="Y7" s="14">
        <x:f>SUMIFS('BNY Unsettled Trades'!$AS:$AS,'BNY Unsettled Trades'!$N:$N,'Pending Failed Trade Matrix'!Y$2,'BNY Unsettled Trades'!$X:$X,"Pending",'BNY Unsettled Trades'!$A:$A,'Pending Failed Trade Matrix'!$A7)</x:f>
      </x:c>
      <x:c r="Z7" s="14">
        <x:f>SUMIFS('BNY Unsettled Trades'!$AS:$AS,'BNY Unsettled Trades'!$N:$N,'Pending Failed Trade Matrix'!Z$2,'BNY Unsettled Trades'!$X:$X,"Pending",'BNY Unsettled Trades'!$A:$A,'Pending Failed Trade Matrix'!$A7)</x:f>
      </x:c>
      <x:c r="AA7" s="14">
        <x:f>SUMIFS('BNY Unsettled Trades'!$AS:$AS,'BNY Unsettled Trades'!$N:$N,'Pending Failed Trade Matrix'!AA$2,'BNY Unsettled Trades'!$X:$X,"Pending",'BNY Unsettled Trades'!$A:$A,'Pending Failed Trade Matrix'!$A7)</x:f>
      </x:c>
      <x:c r="AB7" s="14">
        <x:f>SUMIFS('BNY Unsettled Trades'!$AS:$AS,'BNY Unsettled Trades'!$N:$N,'Pending Failed Trade Matrix'!AB$2,'BNY Unsettled Trades'!$X:$X,"Pending",'BNY Unsettled Trades'!$A:$A,'Pending Failed Trade Matrix'!$A7)</x:f>
      </x:c>
      <x:c r="AC7" s="14">
        <x:f>SUMIFS('BNY Unsettled Trades'!$AS:$AS,'BNY Unsettled Trades'!$N:$N,'Pending Failed Trade Matrix'!AC$2,'BNY Unsettled Trades'!$X:$X,"Pending",'BNY Unsettled Trades'!$A:$A,'Pending Failed Trade Matrix'!$A7)</x:f>
      </x:c>
      <x:c r="AD7" s="14">
        <x:f>SUMIFS('BNY Unsettled Trades'!$AS:$AS,'BNY Unsettled Trades'!$N:$N,'Pending Failed Trade Matrix'!AD$2,'BNY Unsettled Trades'!$X:$X,"Pending",'BNY Unsettled Trades'!$A:$A,'Pending Failed Trade Matrix'!$A7)</x:f>
      </x:c>
      <x:c r="AE7" s="14">
        <x:f>SUMIFS('BNY Unsettled Trades'!$AS:$AS,'BNY Unsettled Trades'!$N:$N,'Pending Failed Trade Matrix'!AE$2,'BNY Unsettled Trades'!$X:$X,"Pending",'BNY Unsettled Trades'!$A:$A,'Pending Failed Trade Matrix'!$A7)</x:f>
      </x:c>
      <x:c r="AF7" s="14">
        <x:f>SUMIFS('BNY Unsettled Trades'!$AS:$AS,'BNY Unsettled Trades'!$N:$N,'Pending Failed Trade Matrix'!AF$2,'BNY Unsettled Trades'!$X:$X,"Pending",'BNY Unsettled Trades'!$A:$A,'Pending Failed Trade Matrix'!$A7)</x:f>
      </x:c>
      <x:c r="AG7" s="6">
        <x:f>AF7+SUM(C7/$C$1,D7/$D$1,E7/$E$1,F7/$F$1,G7/$G$1,H7/$H$1,I7/$I$1,J7/$J$1,K7/$K$1,L7/$L$1,M7/$M$1,N7/$N$1,O7/$O$1,P7/$P$1,Q7/$Q$1,R7/$R$1,S7/$S$1,T7/$T$1,U7/$U$1,V7/$V$1,W7/$W$1,X7/$X$1,Y7/$Y$1,Z7/$Z$1,AA7/$AA$1,AB7/$AB$1,AC7/$AC$1,AD7/$AD$1,AE7/$AE$1)</x:f>
      </x:c>
    </x:row>
    <x:row r="8" spans="1:33" x14ac:dyDescent="0.3">
      <x:c r="A8" s="0">
        <x:v>222963</x:v>
      </x:c>
      <x:c r="B8" s="0">
        <x:f>VLOOKUP(A8,'IQ Equitizer'!$A$3:$B$12,2,0)</x:f>
      </x:c>
      <x:c r="C8" s="14">
        <x:f>SUMIFS('BNY Unsettled Trades'!$AS:$AS,'BNY Unsettled Trades'!$N:$N,'Pending Failed Trade Matrix'!C$2,'BNY Unsettled Trades'!$X:$X,"Pending",'BNY Unsettled Trades'!$A:$A,'Pending Failed Trade Matrix'!$A8)</x:f>
      </x:c>
      <x:c r="D8" s="14">
        <x:f>SUMIFS('BNY Unsettled Trades'!$AS:$AS,'BNY Unsettled Trades'!$N:$N,'Pending Failed Trade Matrix'!D$2,'BNY Unsettled Trades'!$X:$X,"Pending",'BNY Unsettled Trades'!$A:$A,'Pending Failed Trade Matrix'!$A8)</x:f>
      </x:c>
      <x:c r="E8" s="14">
        <x:f>SUMIFS('BNY Unsettled Trades'!$AS:$AS,'BNY Unsettled Trades'!$N:$N,'Pending Failed Trade Matrix'!E$2,'BNY Unsettled Trades'!$X:$X,"Pending",'BNY Unsettled Trades'!$A:$A,'Pending Failed Trade Matrix'!$A8)</x:f>
      </x:c>
      <x:c r="F8" s="14">
        <x:f>SUMIFS('BNY Unsettled Trades'!$AS:$AS,'BNY Unsettled Trades'!$N:$N,'Pending Failed Trade Matrix'!F$2,'BNY Unsettled Trades'!$X:$X,"Pending",'BNY Unsettled Trades'!$A:$A,'Pending Failed Trade Matrix'!$A8)</x:f>
      </x:c>
      <x:c r="G8" s="14">
        <x:f>SUMIFS('BNY Unsettled Trades'!$AS:$AS,'BNY Unsettled Trades'!$N:$N,'Pending Failed Trade Matrix'!G$2,'BNY Unsettled Trades'!$X:$X,"Pending",'BNY Unsettled Trades'!$A:$A,'Pending Failed Trade Matrix'!$A8)</x:f>
      </x:c>
      <x:c r="H8" s="14">
        <x:f>SUMIFS('BNY Unsettled Trades'!$AS:$AS,'BNY Unsettled Trades'!$N:$N,'Pending Failed Trade Matrix'!H$2,'BNY Unsettled Trades'!$X:$X,"Pending",'BNY Unsettled Trades'!$A:$A,'Pending Failed Trade Matrix'!$A8)</x:f>
      </x:c>
      <x:c r="I8" s="14">
        <x:f>SUMIFS('BNY Unsettled Trades'!$AS:$AS,'BNY Unsettled Trades'!$N:$N,'Pending Failed Trade Matrix'!I$2,'BNY Unsettled Trades'!$X:$X,"Pending",'BNY Unsettled Trades'!$A:$A,'Pending Failed Trade Matrix'!$A8)</x:f>
      </x:c>
      <x:c r="J8" s="14">
        <x:f>SUMIFS('BNY Unsettled Trades'!$AS:$AS,'BNY Unsettled Trades'!$N:$N,'Pending Failed Trade Matrix'!J$2,'BNY Unsettled Trades'!$X:$X,"Pending",'BNY Unsettled Trades'!$A:$A,'Pending Failed Trade Matrix'!$A8)</x:f>
      </x:c>
      <x:c r="K8" s="14">
        <x:f>SUMIFS('BNY Unsettled Trades'!$AS:$AS,'BNY Unsettled Trades'!$N:$N,'Pending Failed Trade Matrix'!K$2,'BNY Unsettled Trades'!$X:$X,"Pending",'BNY Unsettled Trades'!$A:$A,'Pending Failed Trade Matrix'!$A8)</x:f>
      </x:c>
      <x:c r="L8" s="14">
        <x:f>SUMIFS('BNY Unsettled Trades'!$AS:$AS,'BNY Unsettled Trades'!$N:$N,'Pending Failed Trade Matrix'!L$2,'BNY Unsettled Trades'!$X:$X,"Pending",'BNY Unsettled Trades'!$A:$A,'Pending Failed Trade Matrix'!$A8)</x:f>
      </x:c>
      <x:c r="M8" s="14">
        <x:f>SUMIFS('BNY Unsettled Trades'!$AS:$AS,'BNY Unsettled Trades'!$N:$N,'Pending Failed Trade Matrix'!M$2,'BNY Unsettled Trades'!$X:$X,"Pending",'BNY Unsettled Trades'!$A:$A,'Pending Failed Trade Matrix'!$A8)</x:f>
      </x:c>
      <x:c r="N8" s="14">
        <x:f>SUMIFS('BNY Unsettled Trades'!$AS:$AS,'BNY Unsettled Trades'!$N:$N,'Pending Failed Trade Matrix'!N$2,'BNY Unsettled Trades'!$X:$X,"Pending",'BNY Unsettled Trades'!$A:$A,'Pending Failed Trade Matrix'!$A8)</x:f>
      </x:c>
      <x:c r="O8" s="14">
        <x:f>SUMIFS('BNY Unsettled Trades'!$AS:$AS,'BNY Unsettled Trades'!$N:$N,'Pending Failed Trade Matrix'!O$2,'BNY Unsettled Trades'!$X:$X,"Pending",'BNY Unsettled Trades'!$A:$A,'Pending Failed Trade Matrix'!$A8)</x:f>
      </x:c>
      <x:c r="P8" s="14">
        <x:f>SUMIFS('BNY Unsettled Trades'!$AS:$AS,'BNY Unsettled Trades'!$N:$N,'Pending Failed Trade Matrix'!P$2,'BNY Unsettled Trades'!$X:$X,"Pending",'BNY Unsettled Trades'!$A:$A,'Pending Failed Trade Matrix'!$A8)</x:f>
      </x:c>
      <x:c r="Q8" s="14">
        <x:f>SUMIFS('BNY Unsettled Trades'!$AS:$AS,'BNY Unsettled Trades'!$N:$N,'Pending Failed Trade Matrix'!Q$2,'BNY Unsettled Trades'!$X:$X,"Pending",'BNY Unsettled Trades'!$A:$A,'Pending Failed Trade Matrix'!$A8)</x:f>
      </x:c>
      <x:c r="R8" s="14">
        <x:f>SUMIFS('BNY Unsettled Trades'!$AS:$AS,'BNY Unsettled Trades'!$N:$N,'Pending Failed Trade Matrix'!R$2,'BNY Unsettled Trades'!$X:$X,"Pending",'BNY Unsettled Trades'!$A:$A,'Pending Failed Trade Matrix'!$A8)</x:f>
      </x:c>
      <x:c r="S8" s="14">
        <x:f>SUMIFS('BNY Unsettled Trades'!$AS:$AS,'BNY Unsettled Trades'!$N:$N,'Pending Failed Trade Matrix'!S$2,'BNY Unsettled Trades'!$X:$X,"Pending",'BNY Unsettled Trades'!$A:$A,'Pending Failed Trade Matrix'!$A8)</x:f>
      </x:c>
      <x:c r="T8" s="14">
        <x:f>SUMIFS('BNY Unsettled Trades'!$AS:$AS,'BNY Unsettled Trades'!$N:$N,'Pending Failed Trade Matrix'!T$2,'BNY Unsettled Trades'!$X:$X,"Pending",'BNY Unsettled Trades'!$A:$A,'Pending Failed Trade Matrix'!$A8)</x:f>
      </x:c>
      <x:c r="U8" s="14">
        <x:f>SUMIFS('BNY Unsettled Trades'!$AS:$AS,'BNY Unsettled Trades'!$N:$N,'Pending Failed Trade Matrix'!U$2,'BNY Unsettled Trades'!$X:$X,"Pending",'BNY Unsettled Trades'!$A:$A,'Pending Failed Trade Matrix'!$A8)</x:f>
      </x:c>
      <x:c r="V8" s="14">
        <x:f>SUMIFS('BNY Unsettled Trades'!$AS:$AS,'BNY Unsettled Trades'!$N:$N,'Pending Failed Trade Matrix'!V$2,'BNY Unsettled Trades'!$X:$X,"Pending",'BNY Unsettled Trades'!$A:$A,'Pending Failed Trade Matrix'!$A8)</x:f>
      </x:c>
      <x:c r="W8" s="14">
        <x:f>SUMIFS('BNY Unsettled Trades'!$AS:$AS,'BNY Unsettled Trades'!$N:$N,'Pending Failed Trade Matrix'!W$2,'BNY Unsettled Trades'!$X:$X,"Pending",'BNY Unsettled Trades'!$A:$A,'Pending Failed Trade Matrix'!$A8)</x:f>
      </x:c>
      <x:c r="X8" s="14">
        <x:f>SUMIFS('BNY Unsettled Trades'!$AS:$AS,'BNY Unsettled Trades'!$N:$N,'Pending Failed Trade Matrix'!X$2,'BNY Unsettled Trades'!$X:$X,"Pending",'BNY Unsettled Trades'!$A:$A,'Pending Failed Trade Matrix'!$A8)</x:f>
      </x:c>
      <x:c r="Y8" s="14">
        <x:f>SUMIFS('BNY Unsettled Trades'!$AS:$AS,'BNY Unsettled Trades'!$N:$N,'Pending Failed Trade Matrix'!Y$2,'BNY Unsettled Trades'!$X:$X,"Pending",'BNY Unsettled Trades'!$A:$A,'Pending Failed Trade Matrix'!$A8)</x:f>
      </x:c>
      <x:c r="Z8" s="14">
        <x:f>SUMIFS('BNY Unsettled Trades'!$AS:$AS,'BNY Unsettled Trades'!$N:$N,'Pending Failed Trade Matrix'!Z$2,'BNY Unsettled Trades'!$X:$X,"Pending",'BNY Unsettled Trades'!$A:$A,'Pending Failed Trade Matrix'!$A8)</x:f>
      </x:c>
      <x:c r="AA8" s="14">
        <x:f>SUMIFS('BNY Unsettled Trades'!$AS:$AS,'BNY Unsettled Trades'!$N:$N,'Pending Failed Trade Matrix'!AA$2,'BNY Unsettled Trades'!$X:$X,"Pending",'BNY Unsettled Trades'!$A:$A,'Pending Failed Trade Matrix'!$A8)</x:f>
      </x:c>
      <x:c r="AB8" s="14">
        <x:f>SUMIFS('BNY Unsettled Trades'!$AS:$AS,'BNY Unsettled Trades'!$N:$N,'Pending Failed Trade Matrix'!AB$2,'BNY Unsettled Trades'!$X:$X,"Pending",'BNY Unsettled Trades'!$A:$A,'Pending Failed Trade Matrix'!$A8)</x:f>
      </x:c>
      <x:c r="AC8" s="14">
        <x:f>SUMIFS('BNY Unsettled Trades'!$AS:$AS,'BNY Unsettled Trades'!$N:$N,'Pending Failed Trade Matrix'!AC$2,'BNY Unsettled Trades'!$X:$X,"Pending",'BNY Unsettled Trades'!$A:$A,'Pending Failed Trade Matrix'!$A8)</x:f>
      </x:c>
      <x:c r="AD8" s="14">
        <x:f>SUMIFS('BNY Unsettled Trades'!$AS:$AS,'BNY Unsettled Trades'!$N:$N,'Pending Failed Trade Matrix'!AD$2,'BNY Unsettled Trades'!$X:$X,"Pending",'BNY Unsettled Trades'!$A:$A,'Pending Failed Trade Matrix'!$A8)</x:f>
      </x:c>
      <x:c r="AE8" s="14">
        <x:f>SUMIFS('BNY Unsettled Trades'!$AS:$AS,'BNY Unsettled Trades'!$N:$N,'Pending Failed Trade Matrix'!AE$2,'BNY Unsettled Trades'!$X:$X,"Pending",'BNY Unsettled Trades'!$A:$A,'Pending Failed Trade Matrix'!$A8)</x:f>
      </x:c>
      <x:c r="AF8" s="14">
        <x:f>SUMIFS('BNY Unsettled Trades'!$AS:$AS,'BNY Unsettled Trades'!$N:$N,'Pending Failed Trade Matrix'!AF$2,'BNY Unsettled Trades'!$X:$X,"Pending",'BNY Unsettled Trades'!$A:$A,'Pending Failed Trade Matrix'!$A8)</x:f>
      </x:c>
      <x:c r="AG8" s="6">
        <x:f>AF8+SUM(C8/$C$1,D8/$D$1,E8/$E$1,F8/$F$1,G8/$G$1,H8/$H$1,I8/$I$1,J8/$J$1,K8/$K$1,L8/$L$1,M8/$M$1,N8/$N$1,O8/$O$1,P8/$P$1,Q8/$Q$1,R8/$R$1,S8/$S$1,T8/$T$1,U8/$U$1,V8/$V$1,W8/$W$1,X8/$X$1,Y8/$Y$1,Z8/$Z$1,AA8/$AA$1,AB8/$AB$1,AC8/$AC$1,AD8/$AD$1,AE8/$AE$1)</x:f>
      </x:c>
    </x:row>
    <x:row r="9" spans="1:33" x14ac:dyDescent="0.3">
      <x:c r="A9" s="0">
        <x:v>240413</x:v>
      </x:c>
      <x:c r="B9" s="0">
        <x:f>VLOOKUP(A9,'IQ Equitizer'!$A$3:$B$12,2,0)</x:f>
      </x:c>
      <x:c r="C9" s="14">
        <x:f>SUMIFS('BNY Unsettled Trades'!$AS:$AS,'BNY Unsettled Trades'!$N:$N,'Pending Failed Trade Matrix'!C$2,'BNY Unsettled Trades'!$X:$X,"Pending",'BNY Unsettled Trades'!$A:$A,'Pending Failed Trade Matrix'!$A9)</x:f>
      </x:c>
      <x:c r="D9" s="14">
        <x:f>SUMIFS('BNY Unsettled Trades'!$AS:$AS,'BNY Unsettled Trades'!$N:$N,'Pending Failed Trade Matrix'!D$2,'BNY Unsettled Trades'!$X:$X,"Pending",'BNY Unsettled Trades'!$A:$A,'Pending Failed Trade Matrix'!$A9)</x:f>
      </x:c>
      <x:c r="E9" s="14">
        <x:f>SUMIFS('BNY Unsettled Trades'!$AS:$AS,'BNY Unsettled Trades'!$N:$N,'Pending Failed Trade Matrix'!E$2,'BNY Unsettled Trades'!$X:$X,"Pending",'BNY Unsettled Trades'!$A:$A,'Pending Failed Trade Matrix'!$A9)</x:f>
      </x:c>
      <x:c r="F9" s="14">
        <x:f>SUMIFS('BNY Unsettled Trades'!$AS:$AS,'BNY Unsettled Trades'!$N:$N,'Pending Failed Trade Matrix'!F$2,'BNY Unsettled Trades'!$X:$X,"Pending",'BNY Unsettled Trades'!$A:$A,'Pending Failed Trade Matrix'!$A9)</x:f>
      </x:c>
      <x:c r="G9" s="14">
        <x:f>SUMIFS('BNY Unsettled Trades'!$AS:$AS,'BNY Unsettled Trades'!$N:$N,'Pending Failed Trade Matrix'!G$2,'BNY Unsettled Trades'!$X:$X,"Pending",'BNY Unsettled Trades'!$A:$A,'Pending Failed Trade Matrix'!$A9)</x:f>
      </x:c>
      <x:c r="H9" s="14">
        <x:f>SUMIFS('BNY Unsettled Trades'!$AS:$AS,'BNY Unsettled Trades'!$N:$N,'Pending Failed Trade Matrix'!H$2,'BNY Unsettled Trades'!$X:$X,"Pending",'BNY Unsettled Trades'!$A:$A,'Pending Failed Trade Matrix'!$A9)</x:f>
      </x:c>
      <x:c r="I9" s="14">
        <x:f>SUMIFS('BNY Unsettled Trades'!$AS:$AS,'BNY Unsettled Trades'!$N:$N,'Pending Failed Trade Matrix'!I$2,'BNY Unsettled Trades'!$X:$X,"Pending",'BNY Unsettled Trades'!$A:$A,'Pending Failed Trade Matrix'!$A9)</x:f>
      </x:c>
      <x:c r="J9" s="14">
        <x:f>SUMIFS('BNY Unsettled Trades'!$AS:$AS,'BNY Unsettled Trades'!$N:$N,'Pending Failed Trade Matrix'!J$2,'BNY Unsettled Trades'!$X:$X,"Pending",'BNY Unsettled Trades'!$A:$A,'Pending Failed Trade Matrix'!$A9)</x:f>
      </x:c>
      <x:c r="K9" s="14">
        <x:f>SUMIFS('BNY Unsettled Trades'!$AS:$AS,'BNY Unsettled Trades'!$N:$N,'Pending Failed Trade Matrix'!K$2,'BNY Unsettled Trades'!$X:$X,"Pending",'BNY Unsettled Trades'!$A:$A,'Pending Failed Trade Matrix'!$A9)</x:f>
      </x:c>
      <x:c r="L9" s="14">
        <x:f>SUMIFS('BNY Unsettled Trades'!$AS:$AS,'BNY Unsettled Trades'!$N:$N,'Pending Failed Trade Matrix'!L$2,'BNY Unsettled Trades'!$X:$X,"Pending",'BNY Unsettled Trades'!$A:$A,'Pending Failed Trade Matrix'!$A9)</x:f>
      </x:c>
      <x:c r="M9" s="14">
        <x:f>SUMIFS('BNY Unsettled Trades'!$AS:$AS,'BNY Unsettled Trades'!$N:$N,'Pending Failed Trade Matrix'!M$2,'BNY Unsettled Trades'!$X:$X,"Pending",'BNY Unsettled Trades'!$A:$A,'Pending Failed Trade Matrix'!$A9)</x:f>
      </x:c>
      <x:c r="N9" s="14">
        <x:f>SUMIFS('BNY Unsettled Trades'!$AS:$AS,'BNY Unsettled Trades'!$N:$N,'Pending Failed Trade Matrix'!N$2,'BNY Unsettled Trades'!$X:$X,"Pending",'BNY Unsettled Trades'!$A:$A,'Pending Failed Trade Matrix'!$A9)</x:f>
      </x:c>
      <x:c r="O9" s="14">
        <x:f>SUMIFS('BNY Unsettled Trades'!$AS:$AS,'BNY Unsettled Trades'!$N:$N,'Pending Failed Trade Matrix'!O$2,'BNY Unsettled Trades'!$X:$X,"Pending",'BNY Unsettled Trades'!$A:$A,'Pending Failed Trade Matrix'!$A9)</x:f>
      </x:c>
      <x:c r="P9" s="14">
        <x:f>SUMIFS('BNY Unsettled Trades'!$AS:$AS,'BNY Unsettled Trades'!$N:$N,'Pending Failed Trade Matrix'!P$2,'BNY Unsettled Trades'!$X:$X,"Pending",'BNY Unsettled Trades'!$A:$A,'Pending Failed Trade Matrix'!$A9)</x:f>
      </x:c>
      <x:c r="Q9" s="14">
        <x:f>SUMIFS('BNY Unsettled Trades'!$AS:$AS,'BNY Unsettled Trades'!$N:$N,'Pending Failed Trade Matrix'!Q$2,'BNY Unsettled Trades'!$X:$X,"Pending",'BNY Unsettled Trades'!$A:$A,'Pending Failed Trade Matrix'!$A9)</x:f>
      </x:c>
      <x:c r="R9" s="14">
        <x:f>SUMIFS('BNY Unsettled Trades'!$AS:$AS,'BNY Unsettled Trades'!$N:$N,'Pending Failed Trade Matrix'!R$2,'BNY Unsettled Trades'!$X:$X,"Pending",'BNY Unsettled Trades'!$A:$A,'Pending Failed Trade Matrix'!$A9)</x:f>
      </x:c>
      <x:c r="S9" s="14">
        <x:f>SUMIFS('BNY Unsettled Trades'!$AS:$AS,'BNY Unsettled Trades'!$N:$N,'Pending Failed Trade Matrix'!S$2,'BNY Unsettled Trades'!$X:$X,"Pending",'BNY Unsettled Trades'!$A:$A,'Pending Failed Trade Matrix'!$A9)</x:f>
      </x:c>
      <x:c r="T9" s="14">
        <x:f>SUMIFS('BNY Unsettled Trades'!$AS:$AS,'BNY Unsettled Trades'!$N:$N,'Pending Failed Trade Matrix'!T$2,'BNY Unsettled Trades'!$X:$X,"Pending",'BNY Unsettled Trades'!$A:$A,'Pending Failed Trade Matrix'!$A9)</x:f>
      </x:c>
      <x:c r="U9" s="14">
        <x:f>SUMIFS('BNY Unsettled Trades'!$AS:$AS,'BNY Unsettled Trades'!$N:$N,'Pending Failed Trade Matrix'!U$2,'BNY Unsettled Trades'!$X:$X,"Pending",'BNY Unsettled Trades'!$A:$A,'Pending Failed Trade Matrix'!$A9)</x:f>
      </x:c>
      <x:c r="V9" s="14">
        <x:f>SUMIFS('BNY Unsettled Trades'!$AS:$AS,'BNY Unsettled Trades'!$N:$N,'Pending Failed Trade Matrix'!V$2,'BNY Unsettled Trades'!$X:$X,"Pending",'BNY Unsettled Trades'!$A:$A,'Pending Failed Trade Matrix'!$A9)</x:f>
      </x:c>
      <x:c r="W9" s="14">
        <x:f>SUMIFS('BNY Unsettled Trades'!$AS:$AS,'BNY Unsettled Trades'!$N:$N,'Pending Failed Trade Matrix'!W$2,'BNY Unsettled Trades'!$X:$X,"Pending",'BNY Unsettled Trades'!$A:$A,'Pending Failed Trade Matrix'!$A9)</x:f>
      </x:c>
      <x:c r="X9" s="14">
        <x:f>SUMIFS('BNY Unsettled Trades'!$AS:$AS,'BNY Unsettled Trades'!$N:$N,'Pending Failed Trade Matrix'!X$2,'BNY Unsettled Trades'!$X:$X,"Pending",'BNY Unsettled Trades'!$A:$A,'Pending Failed Trade Matrix'!$A9)</x:f>
      </x:c>
      <x:c r="Y9" s="14">
        <x:f>SUMIFS('BNY Unsettled Trades'!$AS:$AS,'BNY Unsettled Trades'!$N:$N,'Pending Failed Trade Matrix'!Y$2,'BNY Unsettled Trades'!$X:$X,"Pending",'BNY Unsettled Trades'!$A:$A,'Pending Failed Trade Matrix'!$A9)</x:f>
      </x:c>
      <x:c r="Z9" s="14">
        <x:f>SUMIFS('BNY Unsettled Trades'!$AS:$AS,'BNY Unsettled Trades'!$N:$N,'Pending Failed Trade Matrix'!Z$2,'BNY Unsettled Trades'!$X:$X,"Pending",'BNY Unsettled Trades'!$A:$A,'Pending Failed Trade Matrix'!$A9)</x:f>
      </x:c>
      <x:c r="AA9" s="14">
        <x:f>SUMIFS('BNY Unsettled Trades'!$AS:$AS,'BNY Unsettled Trades'!$N:$N,'Pending Failed Trade Matrix'!AA$2,'BNY Unsettled Trades'!$X:$X,"Pending",'BNY Unsettled Trades'!$A:$A,'Pending Failed Trade Matrix'!$A9)</x:f>
      </x:c>
      <x:c r="AB9" s="14">
        <x:f>SUMIFS('BNY Unsettled Trades'!$AS:$AS,'BNY Unsettled Trades'!$N:$N,'Pending Failed Trade Matrix'!AB$2,'BNY Unsettled Trades'!$X:$X,"Pending",'BNY Unsettled Trades'!$A:$A,'Pending Failed Trade Matrix'!$A9)</x:f>
      </x:c>
      <x:c r="AC9" s="14">
        <x:f>SUMIFS('BNY Unsettled Trades'!$AS:$AS,'BNY Unsettled Trades'!$N:$N,'Pending Failed Trade Matrix'!AC$2,'BNY Unsettled Trades'!$X:$X,"Pending",'BNY Unsettled Trades'!$A:$A,'Pending Failed Trade Matrix'!$A9)</x:f>
      </x:c>
      <x:c r="AD9" s="14">
        <x:f>SUMIFS('BNY Unsettled Trades'!$AS:$AS,'BNY Unsettled Trades'!$N:$N,'Pending Failed Trade Matrix'!AD$2,'BNY Unsettled Trades'!$X:$X,"Pending",'BNY Unsettled Trades'!$A:$A,'Pending Failed Trade Matrix'!$A9)</x:f>
      </x:c>
      <x:c r="AE9" s="14">
        <x:f>SUMIFS('BNY Unsettled Trades'!$AS:$AS,'BNY Unsettled Trades'!$N:$N,'Pending Failed Trade Matrix'!AE$2,'BNY Unsettled Trades'!$X:$X,"Pending",'BNY Unsettled Trades'!$A:$A,'Pending Failed Trade Matrix'!$A9)</x:f>
      </x:c>
      <x:c r="AF9" s="14">
        <x:f>SUMIFS('BNY Unsettled Trades'!$AS:$AS,'BNY Unsettled Trades'!$N:$N,'Pending Failed Trade Matrix'!AF$2,'BNY Unsettled Trades'!$X:$X,"Pending",'BNY Unsettled Trades'!$A:$A,'Pending Failed Trade Matrix'!$A9)</x:f>
      </x:c>
      <x:c r="AG9" s="6">
        <x:f>AF9+SUM(C9/$C$1,D9/$D$1,E9/$E$1,F9/$F$1,G9/$G$1,H9/$H$1,I9/$I$1,J9/$J$1,K9/$K$1,L9/$L$1,M9/$M$1,N9/$N$1,O9/$O$1,P9/$P$1,Q9/$Q$1,R9/$R$1,S9/$S$1,T9/$T$1,U9/$U$1,V9/$V$1,W9/$W$1,X9/$X$1,Y9/$Y$1,Z9/$Z$1,AA9/$AA$1,AB9/$AB$1,AC9/$AC$1,AD9/$AD$1,AE9/$AE$1)</x:f>
      </x:c>
    </x:row>
    <x:row r="10" spans="1:33" x14ac:dyDescent="0.3">
      <x:c r="A10" s="0">
        <x:v>263076</x:v>
      </x:c>
      <x:c r="B10" s="0">
        <x:f>VLOOKUP(A10,'IQ Equitizer'!$A$3:$B$12,2,0)</x:f>
      </x:c>
      <x:c r="C10" s="14">
        <x:f>SUMIFS('BNY Unsettled Trades'!$AS:$AS,'BNY Unsettled Trades'!$N:$N,'Pending Failed Trade Matrix'!C$2,'BNY Unsettled Trades'!$X:$X,"Pending",'BNY Unsettled Trades'!$A:$A,'Pending Failed Trade Matrix'!$A10)</x:f>
      </x:c>
      <x:c r="D10" s="14">
        <x:f>SUMIFS('BNY Unsettled Trades'!$AS:$AS,'BNY Unsettled Trades'!$N:$N,'Pending Failed Trade Matrix'!D$2,'BNY Unsettled Trades'!$X:$X,"Pending",'BNY Unsettled Trades'!$A:$A,'Pending Failed Trade Matrix'!$A10)</x:f>
      </x:c>
      <x:c r="E10" s="14">
        <x:f>SUMIFS('BNY Unsettled Trades'!$AS:$AS,'BNY Unsettled Trades'!$N:$N,'Pending Failed Trade Matrix'!E$2,'BNY Unsettled Trades'!$X:$X,"Pending",'BNY Unsettled Trades'!$A:$A,'Pending Failed Trade Matrix'!$A10)</x:f>
      </x:c>
      <x:c r="F10" s="14">
        <x:f>SUMIFS('BNY Unsettled Trades'!$AS:$AS,'BNY Unsettled Trades'!$N:$N,'Pending Failed Trade Matrix'!F$2,'BNY Unsettled Trades'!$X:$X,"Pending",'BNY Unsettled Trades'!$A:$A,'Pending Failed Trade Matrix'!$A10)</x:f>
      </x:c>
      <x:c r="G10" s="14">
        <x:f>SUMIFS('BNY Unsettled Trades'!$AS:$AS,'BNY Unsettled Trades'!$N:$N,'Pending Failed Trade Matrix'!G$2,'BNY Unsettled Trades'!$X:$X,"Pending",'BNY Unsettled Trades'!$A:$A,'Pending Failed Trade Matrix'!$A10)</x:f>
      </x:c>
      <x:c r="H10" s="14">
        <x:f>SUMIFS('BNY Unsettled Trades'!$AS:$AS,'BNY Unsettled Trades'!$N:$N,'Pending Failed Trade Matrix'!H$2,'BNY Unsettled Trades'!$X:$X,"Pending",'BNY Unsettled Trades'!$A:$A,'Pending Failed Trade Matrix'!$A10)</x:f>
      </x:c>
      <x:c r="I10" s="14">
        <x:f>SUMIFS('BNY Unsettled Trades'!$AS:$AS,'BNY Unsettled Trades'!$N:$N,'Pending Failed Trade Matrix'!I$2,'BNY Unsettled Trades'!$X:$X,"Pending",'BNY Unsettled Trades'!$A:$A,'Pending Failed Trade Matrix'!$A10)</x:f>
      </x:c>
      <x:c r="J10" s="14">
        <x:f>SUMIFS('BNY Unsettled Trades'!$AS:$AS,'BNY Unsettled Trades'!$N:$N,'Pending Failed Trade Matrix'!J$2,'BNY Unsettled Trades'!$X:$X,"Pending",'BNY Unsettled Trades'!$A:$A,'Pending Failed Trade Matrix'!$A10)</x:f>
      </x:c>
      <x:c r="K10" s="14">
        <x:f>SUMIFS('BNY Unsettled Trades'!$AS:$AS,'BNY Unsettled Trades'!$N:$N,'Pending Failed Trade Matrix'!K$2,'BNY Unsettled Trades'!$X:$X,"Pending",'BNY Unsettled Trades'!$A:$A,'Pending Failed Trade Matrix'!$A10)</x:f>
      </x:c>
      <x:c r="L10" s="14">
        <x:f>SUMIFS('BNY Unsettled Trades'!$AS:$AS,'BNY Unsettled Trades'!$N:$N,'Pending Failed Trade Matrix'!L$2,'BNY Unsettled Trades'!$X:$X,"Pending",'BNY Unsettled Trades'!$A:$A,'Pending Failed Trade Matrix'!$A10)</x:f>
      </x:c>
      <x:c r="M10" s="14">
        <x:f>SUMIFS('BNY Unsettled Trades'!$AS:$AS,'BNY Unsettled Trades'!$N:$N,'Pending Failed Trade Matrix'!M$2,'BNY Unsettled Trades'!$X:$X,"Pending",'BNY Unsettled Trades'!$A:$A,'Pending Failed Trade Matrix'!$A10)</x:f>
      </x:c>
      <x:c r="N10" s="14">
        <x:f>SUMIFS('BNY Unsettled Trades'!$AS:$AS,'BNY Unsettled Trades'!$N:$N,'Pending Failed Trade Matrix'!N$2,'BNY Unsettled Trades'!$X:$X,"Pending",'BNY Unsettled Trades'!$A:$A,'Pending Failed Trade Matrix'!$A10)</x:f>
      </x:c>
      <x:c r="O10" s="14">
        <x:f>SUMIFS('BNY Unsettled Trades'!$AS:$AS,'BNY Unsettled Trades'!$N:$N,'Pending Failed Trade Matrix'!O$2,'BNY Unsettled Trades'!$X:$X,"Pending",'BNY Unsettled Trades'!$A:$A,'Pending Failed Trade Matrix'!$A10)</x:f>
      </x:c>
      <x:c r="P10" s="14">
        <x:f>SUMIFS('BNY Unsettled Trades'!$AS:$AS,'BNY Unsettled Trades'!$N:$N,'Pending Failed Trade Matrix'!P$2,'BNY Unsettled Trades'!$X:$X,"Pending",'BNY Unsettled Trades'!$A:$A,'Pending Failed Trade Matrix'!$A10)</x:f>
      </x:c>
      <x:c r="Q10" s="14">
        <x:f>SUMIFS('BNY Unsettled Trades'!$AS:$AS,'BNY Unsettled Trades'!$N:$N,'Pending Failed Trade Matrix'!Q$2,'BNY Unsettled Trades'!$X:$X,"Pending",'BNY Unsettled Trades'!$A:$A,'Pending Failed Trade Matrix'!$A10)</x:f>
      </x:c>
      <x:c r="R10" s="14">
        <x:f>SUMIFS('BNY Unsettled Trades'!$AS:$AS,'BNY Unsettled Trades'!$N:$N,'Pending Failed Trade Matrix'!R$2,'BNY Unsettled Trades'!$X:$X,"Pending",'BNY Unsettled Trades'!$A:$A,'Pending Failed Trade Matrix'!$A10)</x:f>
      </x:c>
      <x:c r="S10" s="14">
        <x:f>SUMIFS('BNY Unsettled Trades'!$AS:$AS,'BNY Unsettled Trades'!$N:$N,'Pending Failed Trade Matrix'!S$2,'BNY Unsettled Trades'!$X:$X,"Pending",'BNY Unsettled Trades'!$A:$A,'Pending Failed Trade Matrix'!$A10)</x:f>
      </x:c>
      <x:c r="T10" s="14">
        <x:f>SUMIFS('BNY Unsettled Trades'!$AS:$AS,'BNY Unsettled Trades'!$N:$N,'Pending Failed Trade Matrix'!T$2,'BNY Unsettled Trades'!$X:$X,"Pending",'BNY Unsettled Trades'!$A:$A,'Pending Failed Trade Matrix'!$A10)</x:f>
      </x:c>
      <x:c r="U10" s="14">
        <x:f>SUMIFS('BNY Unsettled Trades'!$AS:$AS,'BNY Unsettled Trades'!$N:$N,'Pending Failed Trade Matrix'!U$2,'BNY Unsettled Trades'!$X:$X,"Pending",'BNY Unsettled Trades'!$A:$A,'Pending Failed Trade Matrix'!$A10)</x:f>
      </x:c>
      <x:c r="V10" s="14">
        <x:f>SUMIFS('BNY Unsettled Trades'!$AS:$AS,'BNY Unsettled Trades'!$N:$N,'Pending Failed Trade Matrix'!V$2,'BNY Unsettled Trades'!$X:$X,"Pending",'BNY Unsettled Trades'!$A:$A,'Pending Failed Trade Matrix'!$A10)</x:f>
      </x:c>
      <x:c r="W10" s="14">
        <x:f>SUMIFS('BNY Unsettled Trades'!$AS:$AS,'BNY Unsettled Trades'!$N:$N,'Pending Failed Trade Matrix'!W$2,'BNY Unsettled Trades'!$X:$X,"Pending",'BNY Unsettled Trades'!$A:$A,'Pending Failed Trade Matrix'!$A10)</x:f>
      </x:c>
      <x:c r="X10" s="14">
        <x:f>SUMIFS('BNY Unsettled Trades'!$AS:$AS,'BNY Unsettled Trades'!$N:$N,'Pending Failed Trade Matrix'!X$2,'BNY Unsettled Trades'!$X:$X,"Pending",'BNY Unsettled Trades'!$A:$A,'Pending Failed Trade Matrix'!$A10)</x:f>
      </x:c>
      <x:c r="Y10" s="14">
        <x:f>SUMIFS('BNY Unsettled Trades'!$AS:$AS,'BNY Unsettled Trades'!$N:$N,'Pending Failed Trade Matrix'!Y$2,'BNY Unsettled Trades'!$X:$X,"Pending",'BNY Unsettled Trades'!$A:$A,'Pending Failed Trade Matrix'!$A10)</x:f>
      </x:c>
      <x:c r="Z10" s="14">
        <x:f>SUMIFS('BNY Unsettled Trades'!$AS:$AS,'BNY Unsettled Trades'!$N:$N,'Pending Failed Trade Matrix'!Z$2,'BNY Unsettled Trades'!$X:$X,"Pending",'BNY Unsettled Trades'!$A:$A,'Pending Failed Trade Matrix'!$A10)</x:f>
      </x:c>
      <x:c r="AA10" s="14">
        <x:f>SUMIFS('BNY Unsettled Trades'!$AS:$AS,'BNY Unsettled Trades'!$N:$N,'Pending Failed Trade Matrix'!AA$2,'BNY Unsettled Trades'!$X:$X,"Pending",'BNY Unsettled Trades'!$A:$A,'Pending Failed Trade Matrix'!$A10)</x:f>
      </x:c>
      <x:c r="AB10" s="14">
        <x:f>SUMIFS('BNY Unsettled Trades'!$AS:$AS,'BNY Unsettled Trades'!$N:$N,'Pending Failed Trade Matrix'!AB$2,'BNY Unsettled Trades'!$X:$X,"Pending",'BNY Unsettled Trades'!$A:$A,'Pending Failed Trade Matrix'!$A10)</x:f>
      </x:c>
      <x:c r="AC10" s="14">
        <x:f>SUMIFS('BNY Unsettled Trades'!$AS:$AS,'BNY Unsettled Trades'!$N:$N,'Pending Failed Trade Matrix'!AC$2,'BNY Unsettled Trades'!$X:$X,"Pending",'BNY Unsettled Trades'!$A:$A,'Pending Failed Trade Matrix'!$A10)</x:f>
      </x:c>
      <x:c r="AD10" s="14">
        <x:f>SUMIFS('BNY Unsettled Trades'!$AS:$AS,'BNY Unsettled Trades'!$N:$N,'Pending Failed Trade Matrix'!AD$2,'BNY Unsettled Trades'!$X:$X,"Pending",'BNY Unsettled Trades'!$A:$A,'Pending Failed Trade Matrix'!$A10)</x:f>
      </x:c>
      <x:c r="AE10" s="14">
        <x:f>SUMIFS('BNY Unsettled Trades'!$AS:$AS,'BNY Unsettled Trades'!$N:$N,'Pending Failed Trade Matrix'!AE$2,'BNY Unsettled Trades'!$X:$X,"Pending",'BNY Unsettled Trades'!$A:$A,'Pending Failed Trade Matrix'!$A10)</x:f>
      </x:c>
      <x:c r="AF10" s="14">
        <x:f>SUMIFS('BNY Unsettled Trades'!$AS:$AS,'BNY Unsettled Trades'!$N:$N,'Pending Failed Trade Matrix'!AF$2,'BNY Unsettled Trades'!$X:$X,"Pending",'BNY Unsettled Trades'!$A:$A,'Pending Failed Trade Matrix'!$A10)</x:f>
      </x:c>
      <x:c r="AG10" s="6">
        <x:f>AF10+SUM(C10/$C$1,D10/$D$1,E10/$E$1,F10/$F$1,G10/$G$1,H10/$H$1,I10/$I$1,J10/$J$1,K10/$K$1,L10/$L$1,M10/$M$1,N10/$N$1,O10/$O$1,P10/$P$1,Q10/$Q$1,R10/$R$1,S10/$S$1,T10/$T$1,U10/$U$1,V10/$V$1,W10/$W$1,X10/$X$1,Y10/$Y$1,Z10/$Z$1,AA10/$AA$1,AB10/$AB$1,AC10/$AC$1,AD10/$AD$1,AE10/$AE$1)</x:f>
      </x:c>
    </x:row>
    <x:row r="11" spans="1:33" x14ac:dyDescent="0.3">
      <x:c r="A11" s="0">
        <x:v>447594</x:v>
      </x:c>
      <x:c r="B11" s="0">
        <x:f>VLOOKUP(A11,'IQ Equitizer'!$A$3:$B$12,2,0)</x:f>
      </x:c>
      <x:c r="C11" s="14">
        <x:f>SUMIFS('BNY Unsettled Trades'!$AS:$AS,'BNY Unsettled Trades'!$N:$N,'Pending Failed Trade Matrix'!C$2,'BNY Unsettled Trades'!$X:$X,"Pending",'BNY Unsettled Trades'!$A:$A,'Pending Failed Trade Matrix'!$A11)</x:f>
      </x:c>
      <x:c r="D11" s="14">
        <x:f>SUMIFS('BNY Unsettled Trades'!$AS:$AS,'BNY Unsettled Trades'!$N:$N,'Pending Failed Trade Matrix'!D$2,'BNY Unsettled Trades'!$X:$X,"Pending",'BNY Unsettled Trades'!$A:$A,'Pending Failed Trade Matrix'!$A11)</x:f>
      </x:c>
      <x:c r="E11" s="14">
        <x:f>SUMIFS('BNY Unsettled Trades'!$AS:$AS,'BNY Unsettled Trades'!$N:$N,'Pending Failed Trade Matrix'!E$2,'BNY Unsettled Trades'!$X:$X,"Pending",'BNY Unsettled Trades'!$A:$A,'Pending Failed Trade Matrix'!$A11)</x:f>
      </x:c>
      <x:c r="F11" s="14">
        <x:f>SUMIFS('BNY Unsettled Trades'!$AS:$AS,'BNY Unsettled Trades'!$N:$N,'Pending Failed Trade Matrix'!F$2,'BNY Unsettled Trades'!$X:$X,"Pending",'BNY Unsettled Trades'!$A:$A,'Pending Failed Trade Matrix'!$A11)</x:f>
      </x:c>
      <x:c r="G11" s="14">
        <x:f>SUMIFS('BNY Unsettled Trades'!$AS:$AS,'BNY Unsettled Trades'!$N:$N,'Pending Failed Trade Matrix'!G$2,'BNY Unsettled Trades'!$X:$X,"Pending",'BNY Unsettled Trades'!$A:$A,'Pending Failed Trade Matrix'!$A11)</x:f>
      </x:c>
      <x:c r="H11" s="14">
        <x:f>SUMIFS('BNY Unsettled Trades'!$AS:$AS,'BNY Unsettled Trades'!$N:$N,'Pending Failed Trade Matrix'!H$2,'BNY Unsettled Trades'!$X:$X,"Pending",'BNY Unsettled Trades'!$A:$A,'Pending Failed Trade Matrix'!$A11)</x:f>
      </x:c>
      <x:c r="I11" s="14">
        <x:f>SUMIFS('BNY Unsettled Trades'!$AS:$AS,'BNY Unsettled Trades'!$N:$N,'Pending Failed Trade Matrix'!I$2,'BNY Unsettled Trades'!$X:$X,"Pending",'BNY Unsettled Trades'!$A:$A,'Pending Failed Trade Matrix'!$A11)</x:f>
      </x:c>
      <x:c r="J11" s="14">
        <x:f>SUMIFS('BNY Unsettled Trades'!$AS:$AS,'BNY Unsettled Trades'!$N:$N,'Pending Failed Trade Matrix'!J$2,'BNY Unsettled Trades'!$X:$X,"Pending",'BNY Unsettled Trades'!$A:$A,'Pending Failed Trade Matrix'!$A11)</x:f>
      </x:c>
      <x:c r="K11" s="14">
        <x:f>SUMIFS('BNY Unsettled Trades'!$AS:$AS,'BNY Unsettled Trades'!$N:$N,'Pending Failed Trade Matrix'!K$2,'BNY Unsettled Trades'!$X:$X,"Pending",'BNY Unsettled Trades'!$A:$A,'Pending Failed Trade Matrix'!$A11)</x:f>
      </x:c>
      <x:c r="L11" s="14">
        <x:f>SUMIFS('BNY Unsettled Trades'!$AS:$AS,'BNY Unsettled Trades'!$N:$N,'Pending Failed Trade Matrix'!L$2,'BNY Unsettled Trades'!$X:$X,"Pending",'BNY Unsettled Trades'!$A:$A,'Pending Failed Trade Matrix'!$A11)</x:f>
      </x:c>
      <x:c r="M11" s="14">
        <x:f>SUMIFS('BNY Unsettled Trades'!$AS:$AS,'BNY Unsettled Trades'!$N:$N,'Pending Failed Trade Matrix'!M$2,'BNY Unsettled Trades'!$X:$X,"Pending",'BNY Unsettled Trades'!$A:$A,'Pending Failed Trade Matrix'!$A11)</x:f>
      </x:c>
      <x:c r="N11" s="14">
        <x:f>SUMIFS('BNY Unsettled Trades'!$AS:$AS,'BNY Unsettled Trades'!$N:$N,'Pending Failed Trade Matrix'!N$2,'BNY Unsettled Trades'!$X:$X,"Pending",'BNY Unsettled Trades'!$A:$A,'Pending Failed Trade Matrix'!$A11)</x:f>
      </x:c>
      <x:c r="O11" s="14">
        <x:f>SUMIFS('BNY Unsettled Trades'!$AS:$AS,'BNY Unsettled Trades'!$N:$N,'Pending Failed Trade Matrix'!O$2,'BNY Unsettled Trades'!$X:$X,"Pending",'BNY Unsettled Trades'!$A:$A,'Pending Failed Trade Matrix'!$A11)</x:f>
      </x:c>
      <x:c r="P11" s="14">
        <x:f>SUMIFS('BNY Unsettled Trades'!$AS:$AS,'BNY Unsettled Trades'!$N:$N,'Pending Failed Trade Matrix'!P$2,'BNY Unsettled Trades'!$X:$X,"Pending",'BNY Unsettled Trades'!$A:$A,'Pending Failed Trade Matrix'!$A11)</x:f>
      </x:c>
      <x:c r="Q11" s="14">
        <x:f>SUMIFS('BNY Unsettled Trades'!$AS:$AS,'BNY Unsettled Trades'!$N:$N,'Pending Failed Trade Matrix'!Q$2,'BNY Unsettled Trades'!$X:$X,"Pending",'BNY Unsettled Trades'!$A:$A,'Pending Failed Trade Matrix'!$A11)</x:f>
      </x:c>
      <x:c r="R11" s="14">
        <x:f>SUMIFS('BNY Unsettled Trades'!$AS:$AS,'BNY Unsettled Trades'!$N:$N,'Pending Failed Trade Matrix'!R$2,'BNY Unsettled Trades'!$X:$X,"Pending",'BNY Unsettled Trades'!$A:$A,'Pending Failed Trade Matrix'!$A11)</x:f>
      </x:c>
      <x:c r="S11" s="14">
        <x:f>SUMIFS('BNY Unsettled Trades'!$AS:$AS,'BNY Unsettled Trades'!$N:$N,'Pending Failed Trade Matrix'!S$2,'BNY Unsettled Trades'!$X:$X,"Pending",'BNY Unsettled Trades'!$A:$A,'Pending Failed Trade Matrix'!$A11)</x:f>
      </x:c>
      <x:c r="T11" s="14">
        <x:f>SUMIFS('BNY Unsettled Trades'!$AS:$AS,'BNY Unsettled Trades'!$N:$N,'Pending Failed Trade Matrix'!T$2,'BNY Unsettled Trades'!$X:$X,"Pending",'BNY Unsettled Trades'!$A:$A,'Pending Failed Trade Matrix'!$A11)</x:f>
      </x:c>
      <x:c r="U11" s="14">
        <x:f>SUMIFS('BNY Unsettled Trades'!$AS:$AS,'BNY Unsettled Trades'!$N:$N,'Pending Failed Trade Matrix'!U$2,'BNY Unsettled Trades'!$X:$X,"Pending",'BNY Unsettled Trades'!$A:$A,'Pending Failed Trade Matrix'!$A11)</x:f>
      </x:c>
      <x:c r="V11" s="14">
        <x:f>SUMIFS('BNY Unsettled Trades'!$AS:$AS,'BNY Unsettled Trades'!$N:$N,'Pending Failed Trade Matrix'!V$2,'BNY Unsettled Trades'!$X:$X,"Pending",'BNY Unsettled Trades'!$A:$A,'Pending Failed Trade Matrix'!$A11)</x:f>
      </x:c>
      <x:c r="W11" s="14">
        <x:f>SUMIFS('BNY Unsettled Trades'!$AS:$AS,'BNY Unsettled Trades'!$N:$N,'Pending Failed Trade Matrix'!W$2,'BNY Unsettled Trades'!$X:$X,"Pending",'BNY Unsettled Trades'!$A:$A,'Pending Failed Trade Matrix'!$A11)</x:f>
      </x:c>
      <x:c r="X11" s="14">
        <x:f>SUMIFS('BNY Unsettled Trades'!$AS:$AS,'BNY Unsettled Trades'!$N:$N,'Pending Failed Trade Matrix'!X$2,'BNY Unsettled Trades'!$X:$X,"Pending",'BNY Unsettled Trades'!$A:$A,'Pending Failed Trade Matrix'!$A11)</x:f>
      </x:c>
      <x:c r="Y11" s="14">
        <x:f>SUMIFS('BNY Unsettled Trades'!$AS:$AS,'BNY Unsettled Trades'!$N:$N,'Pending Failed Trade Matrix'!Y$2,'BNY Unsettled Trades'!$X:$X,"Pending",'BNY Unsettled Trades'!$A:$A,'Pending Failed Trade Matrix'!$A11)</x:f>
      </x:c>
      <x:c r="Z11" s="14">
        <x:f>SUMIFS('BNY Unsettled Trades'!$AS:$AS,'BNY Unsettled Trades'!$N:$N,'Pending Failed Trade Matrix'!Z$2,'BNY Unsettled Trades'!$X:$X,"Pending",'BNY Unsettled Trades'!$A:$A,'Pending Failed Trade Matrix'!$A11)</x:f>
      </x:c>
      <x:c r="AA11" s="14">
        <x:f>SUMIFS('BNY Unsettled Trades'!$AS:$AS,'BNY Unsettled Trades'!$N:$N,'Pending Failed Trade Matrix'!AA$2,'BNY Unsettled Trades'!$X:$X,"Pending",'BNY Unsettled Trades'!$A:$A,'Pending Failed Trade Matrix'!$A11)</x:f>
      </x:c>
      <x:c r="AB11" s="14">
        <x:f>SUMIFS('BNY Unsettled Trades'!$AS:$AS,'BNY Unsettled Trades'!$N:$N,'Pending Failed Trade Matrix'!AB$2,'BNY Unsettled Trades'!$X:$X,"Pending",'BNY Unsettled Trades'!$A:$A,'Pending Failed Trade Matrix'!$A11)</x:f>
      </x:c>
      <x:c r="AC11" s="14">
        <x:f>SUMIFS('BNY Unsettled Trades'!$AS:$AS,'BNY Unsettled Trades'!$N:$N,'Pending Failed Trade Matrix'!AC$2,'BNY Unsettled Trades'!$X:$X,"Pending",'BNY Unsettled Trades'!$A:$A,'Pending Failed Trade Matrix'!$A11)</x:f>
      </x:c>
      <x:c r="AD11" s="14">
        <x:f>SUMIFS('BNY Unsettled Trades'!$AS:$AS,'BNY Unsettled Trades'!$N:$N,'Pending Failed Trade Matrix'!AD$2,'BNY Unsettled Trades'!$X:$X,"Pending",'BNY Unsettled Trades'!$A:$A,'Pending Failed Trade Matrix'!$A11)</x:f>
      </x:c>
      <x:c r="AE11" s="14">
        <x:f>SUMIFS('BNY Unsettled Trades'!$AS:$AS,'BNY Unsettled Trades'!$N:$N,'Pending Failed Trade Matrix'!AE$2,'BNY Unsettled Trades'!$X:$X,"Pending",'BNY Unsettled Trades'!$A:$A,'Pending Failed Trade Matrix'!$A11)</x:f>
      </x:c>
      <x:c r="AF11" s="14">
        <x:f>SUMIFS('BNY Unsettled Trades'!$AS:$AS,'BNY Unsettled Trades'!$N:$N,'Pending Failed Trade Matrix'!AF$2,'BNY Unsettled Trades'!$X:$X,"Pending",'BNY Unsettled Trades'!$A:$A,'Pending Failed Trade Matrix'!$A11)</x:f>
      </x:c>
      <x:c r="AG11" s="6">
        <x:f>AF11+SUM(C11/$C$1,D11/$D$1,E11/$E$1,F11/$F$1,G11/$G$1,H11/$H$1,I11/$I$1,J11/$J$1,K11/$K$1,L11/$L$1,M11/$M$1,N11/$N$1,O11/$O$1,P11/$P$1,Q11/$Q$1,R11/$R$1,S11/$S$1,T11/$T$1,U11/$U$1,V11/$V$1,W11/$W$1,X11/$X$1,Y11/$Y$1,Z11/$Z$1,AA11/$AA$1,AB11/$AB$1,AC11/$AC$1,AD11/$AD$1,AE11/$AE$1)</x:f>
      </x:c>
    </x:row>
    <x:row r="12" spans="1:33" x14ac:dyDescent="0.3">
      <x:c r="A12" s="0" t="s">
        <x:v>36</x:v>
      </x:c>
      <x:c r="B12" s="0" t="s">
        <x:v>37</x:v>
      </x:c>
      <x:c r="C12" s="14">
        <x:v>0</x:v>
      </x:c>
      <x:c r="D12" s="14">
        <x:v>0</x:v>
      </x:c>
      <x:c r="E12" s="14">
        <x:v>0</x:v>
      </x:c>
      <x:c r="F12" s="14">
        <x:v>0</x:v>
      </x:c>
      <x:c r="G12" s="14">
        <x:v>0</x:v>
      </x:c>
      <x:c r="H12" s="14">
        <x:v>0</x:v>
      </x:c>
      <x:c r="I12" s="14">
        <x:v>0</x:v>
      </x:c>
      <x:c r="J12" s="14">
        <x:v>0</x:v>
      </x:c>
      <x:c r="K12" s="14">
        <x:v>0</x:v>
      </x:c>
      <x:c r="L12" s="14">
        <x:v>0</x:v>
      </x:c>
      <x:c r="M12" s="14">
        <x:v>0</x:v>
      </x:c>
      <x:c r="N12" s="14">
        <x:v>0</x:v>
      </x:c>
      <x:c r="O12" s="14">
        <x:v>0</x:v>
      </x:c>
      <x:c r="P12" s="14">
        <x:v>0</x:v>
      </x:c>
      <x:c r="Q12" s="14">
        <x:v>0</x:v>
      </x:c>
      <x:c r="R12" s="14">
        <x:v>0</x:v>
      </x:c>
      <x:c r="S12" s="14">
        <x:v>0</x:v>
      </x:c>
      <x:c r="T12" s="14">
        <x:v>0</x:v>
      </x:c>
      <x:c r="U12" s="14">
        <x:v>0</x:v>
      </x:c>
      <x:c r="V12" s="14">
        <x:v>0</x:v>
      </x:c>
      <x:c r="W12" s="14">
        <x:v>0</x:v>
      </x:c>
      <x:c r="X12" s="14">
        <x:v>0</x:v>
      </x:c>
      <x:c r="Y12" s="14">
        <x:v>0</x:v>
      </x:c>
      <x:c r="Z12" s="14">
        <x:v>0</x:v>
      </x:c>
      <x:c r="AA12" s="14">
        <x:v>0</x:v>
      </x:c>
      <x:c r="AB12" s="14">
        <x:v>0</x:v>
      </x:c>
      <x:c r="AC12" s="14">
        <x:v>0</x:v>
      </x:c>
      <x:c r="AD12" s="14">
        <x:v>0</x:v>
      </x:c>
      <x:c r="AE12" s="14">
        <x:v>0</x:v>
      </x:c>
      <x:c r="AF12" s="14">
        <x:f>SUMIF('VP Proj Cash Statement (8am)'!C:C,A12,'VP Proj Cash Statement (8am)'!L:L)+SUMIF('VP Proj Cash Statement (8am)'!C:C,A12,'VP Proj Cash Statement (8am)'!M:M)+SUMIF('VP Proj Cash Statement (8am)'!C:C,A12,'VP Proj Cash Statement (8am)'!Y:Y)+SUMIF('VP Proj Cash Statement (8am)'!C:C,A12,'VP Proj Cash Statement (8am)'!Z:Z)-((SUMIFS('VP Proj Cash Statement (8am)'!$AK$5:$AK$65525,'VP Proj Cash Detail (10am)'!$I$5:$I$65525,A12,'VP Proj Cash Detail (10am)'!$Y$5:$Y$65525,"JPMORGAN SHORT TERM INVESTMENT FUNDS",'VP Proj Cash Detail (10am)'!$C$5:$C$65525,"PURCHASES")+SUMIFS('VP Proj Cash Detail (10am)'!$AK$5:$AK$65525,'VP Proj Cash Detail (10am)'!$I$5:$I$65525,A12,'VP Proj Cash Detail (10am)'!$AE$5:$AE$65525,"MUSXX",'VP Proj Cash Detail (10am)'!$C$5:$C$65525,"PURCHASES"))+SUMIFS('VP Proj Cash Detail (10am)'!$AK$5:$AK$65525,'VP Proj Cash Detail (10am)'!$I$5:$I$65525,A12,'VP Proj Cash Detail (10am)'!$Y$5:$Y$65525,"JPMORGAN SHORT TERM INVESTMENT FUNDS",'VP Proj Cash Detail (10am)'!$C$5:$C$65525,"Sales")+SUMIFS('VP Proj Cash Detail (10am)'!$AK$5:$AK$65525,'VP Proj Cash Detail (10am)'!$I$5:$I$65525,A12,'VP Proj Cash Detail (10am)'!$AE$5:$AE$65525,"MUSXX",'VP Proj Cash Detail (10am)'!$C$5:$C$65525,"Sales"))</x:f>
      </x:c>
      <x:c r="AG12" s="6">
        <x:f>AF12+SUM(C12/$C$1,D12/$D$1,E12/$E$1,F12/$F$1,G12/$G$1,H12/$H$1,I12/$I$1,J12/$J$1,K12/$K$1,L12/$L$1,M12/$M$1,N12/$N$1,O12/$O$1,P12/$P$1,Q12/$Q$1,R12/$R$1,S12/$S$1,T12/$T$1,U12/$U$1,V12/$V$1,W12/$W$1,X12/$X$1,Y12/$Y$1,Z12/$Z$1,AA12/$AA$1,AB12/$AB$1,AC12/$AC$1,AD12/$AD$1,AE12/$AE$1)</x:f>
      </x:c>
    </x:row>
    <x:row r="15" spans="1:33" x14ac:dyDescent="0.3">
      <x:c r="A15" s="345" t="s">
        <x:v>102</x:v>
      </x:c>
      <x:c r="B15" s="345"/>
    </x:row>
    <x:row r="16" spans="1:33" x14ac:dyDescent="0.3">
      <x:c r="B16" s="0" t="s">
        <x:v>70</x:v>
      </x:c>
      <x:c r="C16" s="344" t="s">
        <x:v>71</x:v>
      </x:c>
      <x:c r="D16" s="0" t="s">
        <x:v>72</x:v>
      </x:c>
      <x:c r="E16" s="0" t="s">
        <x:v>73</x:v>
      </x:c>
      <x:c r="F16" s="0" t="s">
        <x:v>74</x:v>
      </x:c>
      <x:c r="G16" s="0" t="s">
        <x:v>75</x:v>
      </x:c>
      <x:c r="H16" s="0" t="s">
        <x:v>76</x:v>
      </x:c>
      <x:c r="I16" s="0" t="s">
        <x:v>77</x:v>
      </x:c>
      <x:c r="J16" s="0" t="s">
        <x:v>78</x:v>
      </x:c>
      <x:c r="K16" s="344" t="s">
        <x:v>79</x:v>
      </x:c>
      <x:c r="L16" s="344" t="s">
        <x:v>80</x:v>
      </x:c>
      <x:c r="M16" s="0" t="s">
        <x:v>81</x:v>
      </x:c>
      <x:c r="N16" s="0" t="s">
        <x:v>82</x:v>
      </x:c>
      <x:c r="O16" s="0" t="s">
        <x:v>83</x:v>
      </x:c>
      <x:c r="P16" s="0" t="s">
        <x:v>84</x:v>
      </x:c>
      <x:c r="Q16" s="0" t="s">
        <x:v>85</x:v>
      </x:c>
      <x:c r="R16" s="0" t="s">
        <x:v>86</x:v>
      </x:c>
      <x:c r="S16" s="0" t="s">
        <x:v>87</x:v>
      </x:c>
      <x:c r="T16" s="0" t="s">
        <x:v>88</x:v>
      </x:c>
      <x:c r="U16" s="0" t="s">
        <x:v>89</x:v>
      </x:c>
      <x:c r="V16" s="0" t="s">
        <x:v>90</x:v>
      </x:c>
      <x:c r="W16" s="344" t="s">
        <x:v>91</x:v>
      </x:c>
      <x:c r="X16" s="0" t="s">
        <x:v>92</x:v>
      </x:c>
      <x:c r="Y16" s="0" t="s">
        <x:v>93</x:v>
      </x:c>
      <x:c r="Z16" s="0" t="s">
        <x:v>94</x:v>
      </x:c>
      <x:c r="AA16" s="0" t="s">
        <x:v>95</x:v>
      </x:c>
      <x:c r="AB16" s="0" t="s">
        <x:v>96</x:v>
      </x:c>
      <x:c r="AC16" s="0" t="s">
        <x:v>97</x:v>
      </x:c>
      <x:c r="AD16" s="0" t="s">
        <x:v>98</x:v>
      </x:c>
      <x:c r="AE16" s="0" t="s">
        <x:v>99</x:v>
      </x:c>
      <x:c r="AF16" s="0" t="s">
        <x:v>100</x:v>
      </x:c>
      <x:c r="AG16" s="27" t="s">
        <x:v>101</x:v>
      </x:c>
    </x:row>
    <x:row r="17" spans="1:33" x14ac:dyDescent="0.3">
      <x:c r="A17" s="0">
        <x:v>139473</x:v>
      </x:c>
      <x:c r="B17" s="0">
        <x:f>VLOOKUP(A17,'IQ Equitizer'!$A$3:$B$12,2,0)</x:f>
      </x:c>
      <x:c r="C17" s="14">
        <x:f>SUMIFS('BNY Unsettled Trades'!$AS:$AS,'BNY Unsettled Trades'!$N:$N,'Pending Failed Trade Matrix'!C$16,'BNY Unsettled Trades'!$X:$X,"Failing",'BNY Unsettled Trades'!$A:$A,'Pending Failed Trade Matrix'!$A17)</x:f>
      </x:c>
      <x:c r="D17" s="14">
        <x:f>SUMIFS('BNY Unsettled Trades'!$AS:$AS,'BNY Unsettled Trades'!$N:$N,'Pending Failed Trade Matrix'!D$16,'BNY Unsettled Trades'!$X:$X,"Failing",'BNY Unsettled Trades'!$A:$A,'Pending Failed Trade Matrix'!$A17)</x:f>
      </x:c>
      <x:c r="E17" s="14">
        <x:f>SUMIFS('BNY Unsettled Trades'!$AS:$AS,'BNY Unsettled Trades'!$N:$N,'Pending Failed Trade Matrix'!E$16,'BNY Unsettled Trades'!$X:$X,"Failing",'BNY Unsettled Trades'!$A:$A,'Pending Failed Trade Matrix'!$A17)</x:f>
      </x:c>
      <x:c r="F17" s="14">
        <x:f>SUMIFS('BNY Unsettled Trades'!$AS:$AS,'BNY Unsettled Trades'!$N:$N,'Pending Failed Trade Matrix'!F$16,'BNY Unsettled Trades'!$X:$X,"Failing",'BNY Unsettled Trades'!$A:$A,'Pending Failed Trade Matrix'!$A17)</x:f>
      </x:c>
      <x:c r="G17" s="14">
        <x:f>SUMIFS('BNY Unsettled Trades'!$AS:$AS,'BNY Unsettled Trades'!$N:$N,'Pending Failed Trade Matrix'!G$16,'BNY Unsettled Trades'!$X:$X,"Failing",'BNY Unsettled Trades'!$A:$A,'Pending Failed Trade Matrix'!$A17)</x:f>
      </x:c>
      <x:c r="H17" s="14">
        <x:f>SUMIFS('BNY Unsettled Trades'!$AS:$AS,'BNY Unsettled Trades'!$N:$N,'Pending Failed Trade Matrix'!H$16,'BNY Unsettled Trades'!$X:$X,"Failing",'BNY Unsettled Trades'!$A:$A,'Pending Failed Trade Matrix'!$A17)</x:f>
      </x:c>
      <x:c r="I17" s="14">
        <x:f>SUMIFS('BNY Unsettled Trades'!$AS:$AS,'BNY Unsettled Trades'!$N:$N,'Pending Failed Trade Matrix'!I$16,'BNY Unsettled Trades'!$X:$X,"Failing",'BNY Unsettled Trades'!$A:$A,'Pending Failed Trade Matrix'!$A17)</x:f>
      </x:c>
      <x:c r="J17" s="14">
        <x:f>SUMIFS('BNY Unsettled Trades'!$AS:$AS,'BNY Unsettled Trades'!$N:$N,'Pending Failed Trade Matrix'!J$16,'BNY Unsettled Trades'!$X:$X,"Failing",'BNY Unsettled Trades'!$A:$A,'Pending Failed Trade Matrix'!$A17)</x:f>
      </x:c>
      <x:c r="K17" s="14">
        <x:f>SUMIFS('BNY Unsettled Trades'!$AS:$AS,'BNY Unsettled Trades'!$N:$N,'Pending Failed Trade Matrix'!K$16,'BNY Unsettled Trades'!$X:$X,"Failing",'BNY Unsettled Trades'!$A:$A,'Pending Failed Trade Matrix'!$A17)</x:f>
      </x:c>
      <x:c r="L17" s="14">
        <x:f>SUMIFS('BNY Unsettled Trades'!$AS:$AS,'BNY Unsettled Trades'!$N:$N,'Pending Failed Trade Matrix'!L$16,'BNY Unsettled Trades'!$X:$X,"Failing",'BNY Unsettled Trades'!$A:$A,'Pending Failed Trade Matrix'!$A17)</x:f>
      </x:c>
      <x:c r="M17" s="14">
        <x:f>SUMIFS('BNY Unsettled Trades'!$AS:$AS,'BNY Unsettled Trades'!$N:$N,'Pending Failed Trade Matrix'!M$16,'BNY Unsettled Trades'!$X:$X,"Failing",'BNY Unsettled Trades'!$A:$A,'Pending Failed Trade Matrix'!$A17)</x:f>
      </x:c>
      <x:c r="N17" s="14">
        <x:f>SUMIFS('BNY Unsettled Trades'!$AS:$AS,'BNY Unsettled Trades'!$N:$N,'Pending Failed Trade Matrix'!N$16,'BNY Unsettled Trades'!$X:$X,"Failing",'BNY Unsettled Trades'!$A:$A,'Pending Failed Trade Matrix'!$A17)</x:f>
      </x:c>
      <x:c r="O17" s="14">
        <x:f>SUMIFS('BNY Unsettled Trades'!$AS:$AS,'BNY Unsettled Trades'!$N:$N,'Pending Failed Trade Matrix'!O$16,'BNY Unsettled Trades'!$X:$X,"Failing",'BNY Unsettled Trades'!$A:$A,'Pending Failed Trade Matrix'!$A17)</x:f>
      </x:c>
      <x:c r="P17" s="14">
        <x:f>SUMIFS('BNY Unsettled Trades'!$AS:$AS,'BNY Unsettled Trades'!$N:$N,'Pending Failed Trade Matrix'!P$16,'BNY Unsettled Trades'!$X:$X,"Failing",'BNY Unsettled Trades'!$A:$A,'Pending Failed Trade Matrix'!$A17)</x:f>
      </x:c>
      <x:c r="Q17" s="14">
        <x:f>SUMIFS('BNY Unsettled Trades'!$AS:$AS,'BNY Unsettled Trades'!$N:$N,'Pending Failed Trade Matrix'!Q$16,'BNY Unsettled Trades'!$X:$X,"Failing",'BNY Unsettled Trades'!$A:$A,'Pending Failed Trade Matrix'!$A17)</x:f>
      </x:c>
      <x:c r="R17" s="14">
        <x:f>SUMIFS('BNY Unsettled Trades'!$AS:$AS,'BNY Unsettled Trades'!$N:$N,'Pending Failed Trade Matrix'!R$16,'BNY Unsettled Trades'!$X:$X,"Failing",'BNY Unsettled Trades'!$A:$A,'Pending Failed Trade Matrix'!$A17)</x:f>
      </x:c>
      <x:c r="S17" s="14">
        <x:f>SUMIFS('BNY Unsettled Trades'!$AS:$AS,'BNY Unsettled Trades'!$N:$N,'Pending Failed Trade Matrix'!S$16,'BNY Unsettled Trades'!$X:$X,"Failing",'BNY Unsettled Trades'!$A:$A,'Pending Failed Trade Matrix'!$A17)</x:f>
      </x:c>
      <x:c r="T17" s="14">
        <x:f>SUMIFS('BNY Unsettled Trades'!$AS:$AS,'BNY Unsettled Trades'!$N:$N,'Pending Failed Trade Matrix'!T$16,'BNY Unsettled Trades'!$X:$X,"Failing",'BNY Unsettled Trades'!$A:$A,'Pending Failed Trade Matrix'!$A17)</x:f>
      </x:c>
      <x:c r="U17" s="14">
        <x:f>SUMIFS('BNY Unsettled Trades'!$AS:$AS,'BNY Unsettled Trades'!$N:$N,'Pending Failed Trade Matrix'!U$16,'BNY Unsettled Trades'!$X:$X,"Failing",'BNY Unsettled Trades'!$A:$A,'Pending Failed Trade Matrix'!$A17)</x:f>
      </x:c>
      <x:c r="V17" s="14">
        <x:f>SUMIFS('BNY Unsettled Trades'!$AS:$AS,'BNY Unsettled Trades'!$N:$N,'Pending Failed Trade Matrix'!V$16,'BNY Unsettled Trades'!$X:$X,"Failing",'BNY Unsettled Trades'!$A:$A,'Pending Failed Trade Matrix'!$A17)</x:f>
      </x:c>
      <x:c r="W17" s="14">
        <x:f>SUMIFS('BNY Unsettled Trades'!$AS:$AS,'BNY Unsettled Trades'!$N:$N,'Pending Failed Trade Matrix'!W$16,'BNY Unsettled Trades'!$X:$X,"Failing",'BNY Unsettled Trades'!$A:$A,'Pending Failed Trade Matrix'!$A17)</x:f>
      </x:c>
      <x:c r="X17" s="14">
        <x:f>SUMIFS('BNY Unsettled Trades'!$AS:$AS,'BNY Unsettled Trades'!$N:$N,'Pending Failed Trade Matrix'!X$16,'BNY Unsettled Trades'!$X:$X,"Failing",'BNY Unsettled Trades'!$A:$A,'Pending Failed Trade Matrix'!$A17)</x:f>
      </x:c>
      <x:c r="Y17" s="14">
        <x:f>SUMIFS('BNY Unsettled Trades'!$AS:$AS,'BNY Unsettled Trades'!$N:$N,'Pending Failed Trade Matrix'!Y$16,'BNY Unsettled Trades'!$X:$X,"Failing",'BNY Unsettled Trades'!$A:$A,'Pending Failed Trade Matrix'!$A17)</x:f>
      </x:c>
      <x:c r="Z17" s="14">
        <x:f>SUMIFS('BNY Unsettled Trades'!$AS:$AS,'BNY Unsettled Trades'!$N:$N,'Pending Failed Trade Matrix'!Z$16,'BNY Unsettled Trades'!$X:$X,"Failing",'BNY Unsettled Trades'!$A:$A,'Pending Failed Trade Matrix'!$A17)</x:f>
      </x:c>
      <x:c r="AA17" s="14">
        <x:f>SUMIFS('BNY Unsettled Trades'!$AS:$AS,'BNY Unsettled Trades'!$N:$N,'Pending Failed Trade Matrix'!AA$16,'BNY Unsettled Trades'!$X:$X,"Failing",'BNY Unsettled Trades'!$A:$A,'Pending Failed Trade Matrix'!$A17)</x:f>
      </x:c>
      <x:c r="AB17" s="14">
        <x:f>SUMIFS('BNY Unsettled Trades'!$AS:$AS,'BNY Unsettled Trades'!$N:$N,'Pending Failed Trade Matrix'!AB$16,'BNY Unsettled Trades'!$X:$X,"Failing",'BNY Unsettled Trades'!$A:$A,'Pending Failed Trade Matrix'!$A17)</x:f>
      </x:c>
      <x:c r="AC17" s="14">
        <x:f>SUMIFS('BNY Unsettled Trades'!$AS:$AS,'BNY Unsettled Trades'!$N:$N,'Pending Failed Trade Matrix'!AC$16,'BNY Unsettled Trades'!$X:$X,"Failing",'BNY Unsettled Trades'!$A:$A,'Pending Failed Trade Matrix'!$A17)</x:f>
      </x:c>
      <x:c r="AD17" s="14">
        <x:f>SUMIFS('BNY Unsettled Trades'!$AS:$AS,'BNY Unsettled Trades'!$N:$N,'Pending Failed Trade Matrix'!AD$16,'BNY Unsettled Trades'!$X:$X,"Failing",'BNY Unsettled Trades'!$A:$A,'Pending Failed Trade Matrix'!$A17)</x:f>
      </x:c>
      <x:c r="AE17" s="14">
        <x:f>SUMIFS('BNY Unsettled Trades'!$AS:$AS,'BNY Unsettled Trades'!$N:$N,'Pending Failed Trade Matrix'!AE$16,'BNY Unsettled Trades'!$X:$X,"Failing",'BNY Unsettled Trades'!$A:$A,'Pending Failed Trade Matrix'!$A17)</x:f>
      </x:c>
      <x:c r="AF17" s="14">
        <x:f>SUMIFS('BNY Unsettled Trades'!$AS:$AS,'BNY Unsettled Trades'!$N:$N,'Pending Failed Trade Matrix'!AF$16,'BNY Unsettled Trades'!$X:$X,"Failing",'BNY Unsettled Trades'!$A:$A,'Pending Failed Trade Matrix'!$A17)</x:f>
      </x:c>
      <x:c r="AG17" s="6">
        <x:f>AF17+SUM(C17/$C$1,D17/$D$1,E17/$E$1,F17/$F$1,G17/$G$1,H17/$H$1,I17/$I$1,J17/$J$1,K17/$K$1,L17/$L$1,M17/$M$1,N17/$N$1,O17/$O$1,P17/$P$1,Q17/$Q$1,R17/$R$1,S17/$S$1,T17/$T$1,U17/$U$1,V17/$V$1,W17/$W$1,X17/$X$1,Y17/$Y$1,Z17/$Z$1,AA17/$AA$1,AB17/$AB$1,AC17/$AC$1,AD17/$AD$1,AE17/$AE$1)</x:f>
      </x:c>
    </x:row>
    <x:row r="18" spans="1:33" x14ac:dyDescent="0.3">
      <x:c r="A18" s="0">
        <x:v>139522</x:v>
      </x:c>
      <x:c r="B18" s="0">
        <x:f>VLOOKUP(A18,'IQ Equitizer'!$A$3:$B$12,2,0)</x:f>
      </x:c>
      <x:c r="C18" s="14">
        <x:f>SUMIFS('BNY Unsettled Trades'!$AS:$AS,'BNY Unsettled Trades'!$N:$N,'Pending Failed Trade Matrix'!C$16,'BNY Unsettled Trades'!$X:$X,"Failing",'BNY Unsettled Trades'!$A:$A,'Pending Failed Trade Matrix'!$A18)</x:f>
      </x:c>
      <x:c r="D18" s="14">
        <x:f>SUMIFS('BNY Unsettled Trades'!$AS:$AS,'BNY Unsettled Trades'!$N:$N,'Pending Failed Trade Matrix'!D$16,'BNY Unsettled Trades'!$X:$X,"Failing",'BNY Unsettled Trades'!$A:$A,'Pending Failed Trade Matrix'!$A18)</x:f>
      </x:c>
      <x:c r="E18" s="14">
        <x:f>SUMIFS('BNY Unsettled Trades'!$AS:$AS,'BNY Unsettled Trades'!$N:$N,'Pending Failed Trade Matrix'!E$16,'BNY Unsettled Trades'!$X:$X,"Failing",'BNY Unsettled Trades'!$A:$A,'Pending Failed Trade Matrix'!$A18)</x:f>
      </x:c>
      <x:c r="F18" s="14">
        <x:f>SUMIFS('BNY Unsettled Trades'!$AS:$AS,'BNY Unsettled Trades'!$N:$N,'Pending Failed Trade Matrix'!F$16,'BNY Unsettled Trades'!$X:$X,"Failing",'BNY Unsettled Trades'!$A:$A,'Pending Failed Trade Matrix'!$A18)</x:f>
      </x:c>
      <x:c r="G18" s="14">
        <x:f>SUMIFS('BNY Unsettled Trades'!$AS:$AS,'BNY Unsettled Trades'!$N:$N,'Pending Failed Trade Matrix'!G$16,'BNY Unsettled Trades'!$X:$X,"Failing",'BNY Unsettled Trades'!$A:$A,'Pending Failed Trade Matrix'!$A18)</x:f>
      </x:c>
      <x:c r="H18" s="14">
        <x:f>SUMIFS('BNY Unsettled Trades'!$AS:$AS,'BNY Unsettled Trades'!$N:$N,'Pending Failed Trade Matrix'!H$16,'BNY Unsettled Trades'!$X:$X,"Failing",'BNY Unsettled Trades'!$A:$A,'Pending Failed Trade Matrix'!$A18)</x:f>
      </x:c>
      <x:c r="I18" s="14">
        <x:f>SUMIFS('BNY Unsettled Trades'!$AS:$AS,'BNY Unsettled Trades'!$N:$N,'Pending Failed Trade Matrix'!I$16,'BNY Unsettled Trades'!$X:$X,"Failing",'BNY Unsettled Trades'!$A:$A,'Pending Failed Trade Matrix'!$A18)</x:f>
      </x:c>
      <x:c r="J18" s="14">
        <x:f>SUMIFS('BNY Unsettled Trades'!$AS:$AS,'BNY Unsettled Trades'!$N:$N,'Pending Failed Trade Matrix'!J$16,'BNY Unsettled Trades'!$X:$X,"Failing",'BNY Unsettled Trades'!$A:$A,'Pending Failed Trade Matrix'!$A18)</x:f>
      </x:c>
      <x:c r="K18" s="14">
        <x:f>SUMIFS('BNY Unsettled Trades'!$AS:$AS,'BNY Unsettled Trades'!$N:$N,'Pending Failed Trade Matrix'!K$16,'BNY Unsettled Trades'!$X:$X,"Failing",'BNY Unsettled Trades'!$A:$A,'Pending Failed Trade Matrix'!$A18)</x:f>
      </x:c>
      <x:c r="L18" s="14">
        <x:f>SUMIFS('BNY Unsettled Trades'!$AS:$AS,'BNY Unsettled Trades'!$N:$N,'Pending Failed Trade Matrix'!L$16,'BNY Unsettled Trades'!$X:$X,"Failing",'BNY Unsettled Trades'!$A:$A,'Pending Failed Trade Matrix'!$A18)</x:f>
      </x:c>
      <x:c r="M18" s="14">
        <x:f>SUMIFS('BNY Unsettled Trades'!$AS:$AS,'BNY Unsettled Trades'!$N:$N,'Pending Failed Trade Matrix'!M$16,'BNY Unsettled Trades'!$X:$X,"Failing",'BNY Unsettled Trades'!$A:$A,'Pending Failed Trade Matrix'!$A18)</x:f>
      </x:c>
      <x:c r="N18" s="14">
        <x:f>SUMIFS('BNY Unsettled Trades'!$AS:$AS,'BNY Unsettled Trades'!$N:$N,'Pending Failed Trade Matrix'!N$16,'BNY Unsettled Trades'!$X:$X,"Failing",'BNY Unsettled Trades'!$A:$A,'Pending Failed Trade Matrix'!$A18)</x:f>
      </x:c>
      <x:c r="O18" s="14">
        <x:f>SUMIFS('BNY Unsettled Trades'!$AS:$AS,'BNY Unsettled Trades'!$N:$N,'Pending Failed Trade Matrix'!O$16,'BNY Unsettled Trades'!$X:$X,"Failing",'BNY Unsettled Trades'!$A:$A,'Pending Failed Trade Matrix'!$A18)</x:f>
      </x:c>
      <x:c r="P18" s="14">
        <x:f>SUMIFS('BNY Unsettled Trades'!$AS:$AS,'BNY Unsettled Trades'!$N:$N,'Pending Failed Trade Matrix'!P$16,'BNY Unsettled Trades'!$X:$X,"Failing",'BNY Unsettled Trades'!$A:$A,'Pending Failed Trade Matrix'!$A18)</x:f>
      </x:c>
      <x:c r="Q18" s="14">
        <x:f>SUMIFS('BNY Unsettled Trades'!$AS:$AS,'BNY Unsettled Trades'!$N:$N,'Pending Failed Trade Matrix'!Q$16,'BNY Unsettled Trades'!$X:$X,"Failing",'BNY Unsettled Trades'!$A:$A,'Pending Failed Trade Matrix'!$A18)</x:f>
      </x:c>
      <x:c r="R18" s="14">
        <x:f>SUMIFS('BNY Unsettled Trades'!$AS:$AS,'BNY Unsettled Trades'!$N:$N,'Pending Failed Trade Matrix'!R$16,'BNY Unsettled Trades'!$X:$X,"Failing",'BNY Unsettled Trades'!$A:$A,'Pending Failed Trade Matrix'!$A18)</x:f>
      </x:c>
      <x:c r="S18" s="14">
        <x:f>SUMIFS('BNY Unsettled Trades'!$AS:$AS,'BNY Unsettled Trades'!$N:$N,'Pending Failed Trade Matrix'!S$16,'BNY Unsettled Trades'!$X:$X,"Failing",'BNY Unsettled Trades'!$A:$A,'Pending Failed Trade Matrix'!$A18)</x:f>
      </x:c>
      <x:c r="T18" s="14">
        <x:f>SUMIFS('BNY Unsettled Trades'!$AS:$AS,'BNY Unsettled Trades'!$N:$N,'Pending Failed Trade Matrix'!T$16,'BNY Unsettled Trades'!$X:$X,"Failing",'BNY Unsettled Trades'!$A:$A,'Pending Failed Trade Matrix'!$A18)</x:f>
      </x:c>
      <x:c r="U18" s="14">
        <x:f>SUMIFS('BNY Unsettled Trades'!$AS:$AS,'BNY Unsettled Trades'!$N:$N,'Pending Failed Trade Matrix'!U$16,'BNY Unsettled Trades'!$X:$X,"Failing",'BNY Unsettled Trades'!$A:$A,'Pending Failed Trade Matrix'!$A18)</x:f>
      </x:c>
      <x:c r="V18" s="14">
        <x:f>SUMIFS('BNY Unsettled Trades'!$AS:$AS,'BNY Unsettled Trades'!$N:$N,'Pending Failed Trade Matrix'!V$16,'BNY Unsettled Trades'!$X:$X,"Failing",'BNY Unsettled Trades'!$A:$A,'Pending Failed Trade Matrix'!$A18)</x:f>
      </x:c>
      <x:c r="W18" s="14">
        <x:f>SUMIFS('BNY Unsettled Trades'!$AS:$AS,'BNY Unsettled Trades'!$N:$N,'Pending Failed Trade Matrix'!W$16,'BNY Unsettled Trades'!$X:$X,"Failing",'BNY Unsettled Trades'!$A:$A,'Pending Failed Trade Matrix'!$A18)</x:f>
      </x:c>
      <x:c r="X18" s="14">
        <x:f>SUMIFS('BNY Unsettled Trades'!$AS:$AS,'BNY Unsettled Trades'!$N:$N,'Pending Failed Trade Matrix'!X$16,'BNY Unsettled Trades'!$X:$X,"Failing",'BNY Unsettled Trades'!$A:$A,'Pending Failed Trade Matrix'!$A18)</x:f>
      </x:c>
      <x:c r="Y18" s="14">
        <x:f>SUMIFS('BNY Unsettled Trades'!$AS:$AS,'BNY Unsettled Trades'!$N:$N,'Pending Failed Trade Matrix'!Y$16,'BNY Unsettled Trades'!$X:$X,"Failing",'BNY Unsettled Trades'!$A:$A,'Pending Failed Trade Matrix'!$A18)</x:f>
      </x:c>
      <x:c r="Z18" s="14">
        <x:f>SUMIFS('BNY Unsettled Trades'!$AS:$AS,'BNY Unsettled Trades'!$N:$N,'Pending Failed Trade Matrix'!Z$16,'BNY Unsettled Trades'!$X:$X,"Failing",'BNY Unsettled Trades'!$A:$A,'Pending Failed Trade Matrix'!$A18)</x:f>
      </x:c>
      <x:c r="AA18" s="14">
        <x:f>SUMIFS('BNY Unsettled Trades'!$AS:$AS,'BNY Unsettled Trades'!$N:$N,'Pending Failed Trade Matrix'!AA$16,'BNY Unsettled Trades'!$X:$X,"Failing",'BNY Unsettled Trades'!$A:$A,'Pending Failed Trade Matrix'!$A18)</x:f>
      </x:c>
      <x:c r="AB18" s="14">
        <x:f>SUMIFS('BNY Unsettled Trades'!$AS:$AS,'BNY Unsettled Trades'!$N:$N,'Pending Failed Trade Matrix'!AB$16,'BNY Unsettled Trades'!$X:$X,"Failing",'BNY Unsettled Trades'!$A:$A,'Pending Failed Trade Matrix'!$A18)</x:f>
      </x:c>
      <x:c r="AC18" s="14">
        <x:f>SUMIFS('BNY Unsettled Trades'!$AS:$AS,'BNY Unsettled Trades'!$N:$N,'Pending Failed Trade Matrix'!AC$16,'BNY Unsettled Trades'!$X:$X,"Failing",'BNY Unsettled Trades'!$A:$A,'Pending Failed Trade Matrix'!$A18)</x:f>
      </x:c>
      <x:c r="AD18" s="14">
        <x:f>SUMIFS('BNY Unsettled Trades'!$AS:$AS,'BNY Unsettled Trades'!$N:$N,'Pending Failed Trade Matrix'!AD$16,'BNY Unsettled Trades'!$X:$X,"Failing",'BNY Unsettled Trades'!$A:$A,'Pending Failed Trade Matrix'!$A18)</x:f>
      </x:c>
      <x:c r="AE18" s="14">
        <x:f>SUMIFS('BNY Unsettled Trades'!$AS:$AS,'BNY Unsettled Trades'!$N:$N,'Pending Failed Trade Matrix'!AE$16,'BNY Unsettled Trades'!$X:$X,"Failing",'BNY Unsettled Trades'!$A:$A,'Pending Failed Trade Matrix'!$A18)</x:f>
      </x:c>
      <x:c r="AF18" s="14">
        <x:f>SUMIFS('BNY Unsettled Trades'!$AS:$AS,'BNY Unsettled Trades'!$N:$N,'Pending Failed Trade Matrix'!AF$16,'BNY Unsettled Trades'!$X:$X,"Failing",'BNY Unsettled Trades'!$A:$A,'Pending Failed Trade Matrix'!$A18)</x:f>
      </x:c>
      <x:c r="AG18" s="6">
        <x:f>AF18+SUM(C18/$C$1,D18/$D$1,E18/$E$1,F18/$F$1,G18/$G$1,H18/$H$1,I18/$I$1,J18/$J$1,K18/$K$1,L18/$L$1,M18/$M$1,N18/$N$1,O18/$O$1,P18/$P$1,Q18/$Q$1,R18/$R$1,S18/$S$1,T18/$T$1,U18/$U$1,V18/$V$1,W18/$W$1,X18/$X$1,Y18/$Y$1,Z18/$Z$1,AA18/$AA$1,AB18/$AB$1,AC18/$AC$1,AD18/$AD$1,AE18/$AE$1)</x:f>
      </x:c>
    </x:row>
    <x:row r="19" spans="1:33" x14ac:dyDescent="0.3">
      <x:c r="A19" s="0">
        <x:v>156481</x:v>
      </x:c>
      <x:c r="B19" s="0">
        <x:f>VLOOKUP(A19,'IQ Equitizer'!$A$3:$B$12,2,0)</x:f>
      </x:c>
      <x:c r="C19" s="14">
        <x:f>SUMIFS('BNY Unsettled Trades'!$AS:$AS,'BNY Unsettled Trades'!$N:$N,'Pending Failed Trade Matrix'!C$16,'BNY Unsettled Trades'!$X:$X,"Failing",'BNY Unsettled Trades'!$A:$A,'Pending Failed Trade Matrix'!$A19)</x:f>
      </x:c>
      <x:c r="D19" s="14">
        <x:f>SUMIFS('BNY Unsettled Trades'!$AS:$AS,'BNY Unsettled Trades'!$N:$N,'Pending Failed Trade Matrix'!D$16,'BNY Unsettled Trades'!$X:$X,"Failing",'BNY Unsettled Trades'!$A:$A,'Pending Failed Trade Matrix'!$A19)</x:f>
      </x:c>
      <x:c r="E19" s="14">
        <x:f>SUMIFS('BNY Unsettled Trades'!$AS:$AS,'BNY Unsettled Trades'!$N:$N,'Pending Failed Trade Matrix'!E$16,'BNY Unsettled Trades'!$X:$X,"Failing",'BNY Unsettled Trades'!$A:$A,'Pending Failed Trade Matrix'!$A19)</x:f>
      </x:c>
      <x:c r="F19" s="14">
        <x:f>SUMIFS('BNY Unsettled Trades'!$AS:$AS,'BNY Unsettled Trades'!$N:$N,'Pending Failed Trade Matrix'!F$16,'BNY Unsettled Trades'!$X:$X,"Failing",'BNY Unsettled Trades'!$A:$A,'Pending Failed Trade Matrix'!$A19)</x:f>
      </x:c>
      <x:c r="G19" s="14">
        <x:f>SUMIFS('BNY Unsettled Trades'!$AS:$AS,'BNY Unsettled Trades'!$N:$N,'Pending Failed Trade Matrix'!G$16,'BNY Unsettled Trades'!$X:$X,"Failing",'BNY Unsettled Trades'!$A:$A,'Pending Failed Trade Matrix'!$A19)</x:f>
      </x:c>
      <x:c r="H19" s="14">
        <x:f>SUMIFS('BNY Unsettled Trades'!$AS:$AS,'BNY Unsettled Trades'!$N:$N,'Pending Failed Trade Matrix'!H$16,'BNY Unsettled Trades'!$X:$X,"Failing",'BNY Unsettled Trades'!$A:$A,'Pending Failed Trade Matrix'!$A19)</x:f>
      </x:c>
      <x:c r="I19" s="14">
        <x:f>SUMIFS('BNY Unsettled Trades'!$AS:$AS,'BNY Unsettled Trades'!$N:$N,'Pending Failed Trade Matrix'!I$16,'BNY Unsettled Trades'!$X:$X,"Failing",'BNY Unsettled Trades'!$A:$A,'Pending Failed Trade Matrix'!$A19)</x:f>
      </x:c>
      <x:c r="J19" s="14">
        <x:f>SUMIFS('BNY Unsettled Trades'!$AS:$AS,'BNY Unsettled Trades'!$N:$N,'Pending Failed Trade Matrix'!J$16,'BNY Unsettled Trades'!$X:$X,"Failing",'BNY Unsettled Trades'!$A:$A,'Pending Failed Trade Matrix'!$A19)</x:f>
      </x:c>
      <x:c r="K19" s="14">
        <x:f>SUMIFS('BNY Unsettled Trades'!$AS:$AS,'BNY Unsettled Trades'!$N:$N,'Pending Failed Trade Matrix'!K$16,'BNY Unsettled Trades'!$X:$X,"Failing",'BNY Unsettled Trades'!$A:$A,'Pending Failed Trade Matrix'!$A19)</x:f>
      </x:c>
      <x:c r="L19" s="14">
        <x:f>SUMIFS('BNY Unsettled Trades'!$AS:$AS,'BNY Unsettled Trades'!$N:$N,'Pending Failed Trade Matrix'!L$16,'BNY Unsettled Trades'!$X:$X,"Failing",'BNY Unsettled Trades'!$A:$A,'Pending Failed Trade Matrix'!$A19)</x:f>
      </x:c>
      <x:c r="M19" s="14">
        <x:f>SUMIFS('BNY Unsettled Trades'!$AS:$AS,'BNY Unsettled Trades'!$N:$N,'Pending Failed Trade Matrix'!M$16,'BNY Unsettled Trades'!$X:$X,"Failing",'BNY Unsettled Trades'!$A:$A,'Pending Failed Trade Matrix'!$A19)</x:f>
      </x:c>
      <x:c r="N19" s="14">
        <x:f>SUMIFS('BNY Unsettled Trades'!$AS:$AS,'BNY Unsettled Trades'!$N:$N,'Pending Failed Trade Matrix'!N$16,'BNY Unsettled Trades'!$X:$X,"Failing",'BNY Unsettled Trades'!$A:$A,'Pending Failed Trade Matrix'!$A19)</x:f>
      </x:c>
      <x:c r="O19" s="14">
        <x:f>SUMIFS('BNY Unsettled Trades'!$AS:$AS,'BNY Unsettled Trades'!$N:$N,'Pending Failed Trade Matrix'!O$16,'BNY Unsettled Trades'!$X:$X,"Failing",'BNY Unsettled Trades'!$A:$A,'Pending Failed Trade Matrix'!$A19)</x:f>
      </x:c>
      <x:c r="P19" s="14">
        <x:f>SUMIFS('BNY Unsettled Trades'!$AS:$AS,'BNY Unsettled Trades'!$N:$N,'Pending Failed Trade Matrix'!P$16,'BNY Unsettled Trades'!$X:$X,"Failing",'BNY Unsettled Trades'!$A:$A,'Pending Failed Trade Matrix'!$A19)</x:f>
      </x:c>
      <x:c r="Q19" s="14">
        <x:f>SUMIFS('BNY Unsettled Trades'!$AS:$AS,'BNY Unsettled Trades'!$N:$N,'Pending Failed Trade Matrix'!Q$16,'BNY Unsettled Trades'!$X:$X,"Failing",'BNY Unsettled Trades'!$A:$A,'Pending Failed Trade Matrix'!$A19)</x:f>
      </x:c>
      <x:c r="R19" s="14">
        <x:f>SUMIFS('BNY Unsettled Trades'!$AS:$AS,'BNY Unsettled Trades'!$N:$N,'Pending Failed Trade Matrix'!R$16,'BNY Unsettled Trades'!$X:$X,"Failing",'BNY Unsettled Trades'!$A:$A,'Pending Failed Trade Matrix'!$A19)</x:f>
      </x:c>
      <x:c r="S19" s="14">
        <x:f>SUMIFS('BNY Unsettled Trades'!$AS:$AS,'BNY Unsettled Trades'!$N:$N,'Pending Failed Trade Matrix'!S$16,'BNY Unsettled Trades'!$X:$X,"Failing",'BNY Unsettled Trades'!$A:$A,'Pending Failed Trade Matrix'!$A19)</x:f>
      </x:c>
      <x:c r="T19" s="14">
        <x:f>SUMIFS('BNY Unsettled Trades'!$AS:$AS,'BNY Unsettled Trades'!$N:$N,'Pending Failed Trade Matrix'!T$16,'BNY Unsettled Trades'!$X:$X,"Failing",'BNY Unsettled Trades'!$A:$A,'Pending Failed Trade Matrix'!$A19)</x:f>
      </x:c>
      <x:c r="U19" s="14">
        <x:f>SUMIFS('BNY Unsettled Trades'!$AS:$AS,'BNY Unsettled Trades'!$N:$N,'Pending Failed Trade Matrix'!U$16,'BNY Unsettled Trades'!$X:$X,"Failing",'BNY Unsettled Trades'!$A:$A,'Pending Failed Trade Matrix'!$A19)</x:f>
      </x:c>
      <x:c r="V19" s="14">
        <x:f>SUMIFS('BNY Unsettled Trades'!$AS:$AS,'BNY Unsettled Trades'!$N:$N,'Pending Failed Trade Matrix'!V$16,'BNY Unsettled Trades'!$X:$X,"Failing",'BNY Unsettled Trades'!$A:$A,'Pending Failed Trade Matrix'!$A19)</x:f>
      </x:c>
      <x:c r="W19" s="14">
        <x:f>SUMIFS('BNY Unsettled Trades'!$AS:$AS,'BNY Unsettled Trades'!$N:$N,'Pending Failed Trade Matrix'!W$16,'BNY Unsettled Trades'!$X:$X,"Failing",'BNY Unsettled Trades'!$A:$A,'Pending Failed Trade Matrix'!$A19)</x:f>
      </x:c>
      <x:c r="X19" s="14">
        <x:f>SUMIFS('BNY Unsettled Trades'!$AS:$AS,'BNY Unsettled Trades'!$N:$N,'Pending Failed Trade Matrix'!X$16,'BNY Unsettled Trades'!$X:$X,"Failing",'BNY Unsettled Trades'!$A:$A,'Pending Failed Trade Matrix'!$A19)</x:f>
      </x:c>
      <x:c r="Y19" s="14">
        <x:f>SUMIFS('BNY Unsettled Trades'!$AS:$AS,'BNY Unsettled Trades'!$N:$N,'Pending Failed Trade Matrix'!Y$16,'BNY Unsettled Trades'!$X:$X,"Failing",'BNY Unsettled Trades'!$A:$A,'Pending Failed Trade Matrix'!$A19)</x:f>
      </x:c>
      <x:c r="Z19" s="14">
        <x:f>SUMIFS('BNY Unsettled Trades'!$AS:$AS,'BNY Unsettled Trades'!$N:$N,'Pending Failed Trade Matrix'!Z$16,'BNY Unsettled Trades'!$X:$X,"Failing",'BNY Unsettled Trades'!$A:$A,'Pending Failed Trade Matrix'!$A19)</x:f>
      </x:c>
      <x:c r="AA19" s="14">
        <x:f>SUMIFS('BNY Unsettled Trades'!$AS:$AS,'BNY Unsettled Trades'!$N:$N,'Pending Failed Trade Matrix'!AA$16,'BNY Unsettled Trades'!$X:$X,"Failing",'BNY Unsettled Trades'!$A:$A,'Pending Failed Trade Matrix'!$A19)</x:f>
      </x:c>
      <x:c r="AB19" s="14">
        <x:f>SUMIFS('BNY Unsettled Trades'!$AS:$AS,'BNY Unsettled Trades'!$N:$N,'Pending Failed Trade Matrix'!AB$16,'BNY Unsettled Trades'!$X:$X,"Failing",'BNY Unsettled Trades'!$A:$A,'Pending Failed Trade Matrix'!$A19)</x:f>
      </x:c>
      <x:c r="AC19" s="14">
        <x:f>SUMIFS('BNY Unsettled Trades'!$AS:$AS,'BNY Unsettled Trades'!$N:$N,'Pending Failed Trade Matrix'!AC$16,'BNY Unsettled Trades'!$X:$X,"Failing",'BNY Unsettled Trades'!$A:$A,'Pending Failed Trade Matrix'!$A19)</x:f>
      </x:c>
      <x:c r="AD19" s="14">
        <x:f>SUMIFS('BNY Unsettled Trades'!$AS:$AS,'BNY Unsettled Trades'!$N:$N,'Pending Failed Trade Matrix'!AD$16,'BNY Unsettled Trades'!$X:$X,"Failing",'BNY Unsettled Trades'!$A:$A,'Pending Failed Trade Matrix'!$A19)</x:f>
      </x:c>
      <x:c r="AE19" s="14">
        <x:f>SUMIFS('BNY Unsettled Trades'!$AS:$AS,'BNY Unsettled Trades'!$N:$N,'Pending Failed Trade Matrix'!AE$16,'BNY Unsettled Trades'!$X:$X,"Failing",'BNY Unsettled Trades'!$A:$A,'Pending Failed Trade Matrix'!$A19)</x:f>
      </x:c>
      <x:c r="AF19" s="14">
        <x:f>SUMIFS('BNY Unsettled Trades'!$AS:$AS,'BNY Unsettled Trades'!$N:$N,'Pending Failed Trade Matrix'!AF$16,'BNY Unsettled Trades'!$X:$X,"Failing",'BNY Unsettled Trades'!$A:$A,'Pending Failed Trade Matrix'!$A19)</x:f>
      </x:c>
      <x:c r="AG19" s="6">
        <x:f>AF19+SUM(C19/$C$1,D19/$D$1,E19/$E$1,F19/$F$1,G19/$G$1,H19/$H$1,I19/$I$1,J19/$J$1,K19/$K$1,L19/$L$1,M19/$M$1,N19/$N$1,O19/$O$1,P19/$P$1,Q19/$Q$1,R19/$R$1,S19/$S$1,T19/$T$1,U19/$U$1,V19/$V$1,W19/$W$1,X19/$X$1,Y19/$Y$1,Z19/$Z$1,AA19/$AA$1,AB19/$AB$1,AC19/$AC$1,AD19/$AD$1,AE19/$AE$1)</x:f>
      </x:c>
    </x:row>
    <x:row r="20" spans="1:33" x14ac:dyDescent="0.3">
      <x:c r="A20" s="0">
        <x:v>212156</x:v>
      </x:c>
      <x:c r="B20" s="0">
        <x:f>VLOOKUP(A20,'IQ Equitizer'!$A$3:$B$12,2,0)</x:f>
      </x:c>
      <x:c r="C20" s="14">
        <x:f>SUMIFS('BNY Unsettled Trades'!$AS:$AS,'BNY Unsettled Trades'!$N:$N,'Pending Failed Trade Matrix'!C$16,'BNY Unsettled Trades'!$X:$X,"Failing",'BNY Unsettled Trades'!$A:$A,'Pending Failed Trade Matrix'!$A20)</x:f>
      </x:c>
      <x:c r="D20" s="14">
        <x:f>SUMIFS('BNY Unsettled Trades'!$AS:$AS,'BNY Unsettled Trades'!$N:$N,'Pending Failed Trade Matrix'!D$16,'BNY Unsettled Trades'!$X:$X,"Failing",'BNY Unsettled Trades'!$A:$A,'Pending Failed Trade Matrix'!$A20)</x:f>
      </x:c>
      <x:c r="E20" s="14">
        <x:f>SUMIFS('BNY Unsettled Trades'!$AS:$AS,'BNY Unsettled Trades'!$N:$N,'Pending Failed Trade Matrix'!E$16,'BNY Unsettled Trades'!$X:$X,"Failing",'BNY Unsettled Trades'!$A:$A,'Pending Failed Trade Matrix'!$A20)</x:f>
      </x:c>
      <x:c r="F20" s="14">
        <x:f>SUMIFS('BNY Unsettled Trades'!$AS:$AS,'BNY Unsettled Trades'!$N:$N,'Pending Failed Trade Matrix'!F$16,'BNY Unsettled Trades'!$X:$X,"Failing",'BNY Unsettled Trades'!$A:$A,'Pending Failed Trade Matrix'!$A20)</x:f>
      </x:c>
      <x:c r="G20" s="14">
        <x:f>SUMIFS('BNY Unsettled Trades'!$AS:$AS,'BNY Unsettled Trades'!$N:$N,'Pending Failed Trade Matrix'!G$16,'BNY Unsettled Trades'!$X:$X,"Failing",'BNY Unsettled Trades'!$A:$A,'Pending Failed Trade Matrix'!$A20)</x:f>
      </x:c>
      <x:c r="H20" s="14">
        <x:f>SUMIFS('BNY Unsettled Trades'!$AS:$AS,'BNY Unsettled Trades'!$N:$N,'Pending Failed Trade Matrix'!H$16,'BNY Unsettled Trades'!$X:$X,"Failing",'BNY Unsettled Trades'!$A:$A,'Pending Failed Trade Matrix'!$A20)</x:f>
      </x:c>
      <x:c r="I20" s="14">
        <x:f>SUMIFS('BNY Unsettled Trades'!$AS:$AS,'BNY Unsettled Trades'!$N:$N,'Pending Failed Trade Matrix'!I$16,'BNY Unsettled Trades'!$X:$X,"Failing",'BNY Unsettled Trades'!$A:$A,'Pending Failed Trade Matrix'!$A20)</x:f>
      </x:c>
      <x:c r="J20" s="14">
        <x:f>SUMIFS('BNY Unsettled Trades'!$AS:$AS,'BNY Unsettled Trades'!$N:$N,'Pending Failed Trade Matrix'!J$16,'BNY Unsettled Trades'!$X:$X,"Failing",'BNY Unsettled Trades'!$A:$A,'Pending Failed Trade Matrix'!$A20)</x:f>
      </x:c>
      <x:c r="K20" s="14">
        <x:f>SUMIFS('BNY Unsettled Trades'!$AS:$AS,'BNY Unsettled Trades'!$N:$N,'Pending Failed Trade Matrix'!K$16,'BNY Unsettled Trades'!$X:$X,"Failing",'BNY Unsettled Trades'!$A:$A,'Pending Failed Trade Matrix'!$A20)</x:f>
      </x:c>
      <x:c r="L20" s="14">
        <x:f>SUMIFS('BNY Unsettled Trades'!$AS:$AS,'BNY Unsettled Trades'!$N:$N,'Pending Failed Trade Matrix'!L$16,'BNY Unsettled Trades'!$X:$X,"Failing",'BNY Unsettled Trades'!$A:$A,'Pending Failed Trade Matrix'!$A20)</x:f>
      </x:c>
      <x:c r="M20" s="14">
        <x:f>SUMIFS('BNY Unsettled Trades'!$AS:$AS,'BNY Unsettled Trades'!$N:$N,'Pending Failed Trade Matrix'!M$16,'BNY Unsettled Trades'!$X:$X,"Failing",'BNY Unsettled Trades'!$A:$A,'Pending Failed Trade Matrix'!$A20)</x:f>
      </x:c>
      <x:c r="N20" s="14">
        <x:f>SUMIFS('BNY Unsettled Trades'!$AS:$AS,'BNY Unsettled Trades'!$N:$N,'Pending Failed Trade Matrix'!N$16,'BNY Unsettled Trades'!$X:$X,"Failing",'BNY Unsettled Trades'!$A:$A,'Pending Failed Trade Matrix'!$A20)</x:f>
      </x:c>
      <x:c r="O20" s="14">
        <x:f>SUMIFS('BNY Unsettled Trades'!$AS:$AS,'BNY Unsettled Trades'!$N:$N,'Pending Failed Trade Matrix'!O$16,'BNY Unsettled Trades'!$X:$X,"Failing",'BNY Unsettled Trades'!$A:$A,'Pending Failed Trade Matrix'!$A20)</x:f>
      </x:c>
      <x:c r="P20" s="14">
        <x:f>SUMIFS('BNY Unsettled Trades'!$AS:$AS,'BNY Unsettled Trades'!$N:$N,'Pending Failed Trade Matrix'!P$16,'BNY Unsettled Trades'!$X:$X,"Failing",'BNY Unsettled Trades'!$A:$A,'Pending Failed Trade Matrix'!$A20)</x:f>
      </x:c>
      <x:c r="Q20" s="14">
        <x:f>SUMIFS('BNY Unsettled Trades'!$AS:$AS,'BNY Unsettled Trades'!$N:$N,'Pending Failed Trade Matrix'!Q$16,'BNY Unsettled Trades'!$X:$X,"Failing",'BNY Unsettled Trades'!$A:$A,'Pending Failed Trade Matrix'!$A20)</x:f>
      </x:c>
      <x:c r="R20" s="14">
        <x:f>SUMIFS('BNY Unsettled Trades'!$AS:$AS,'BNY Unsettled Trades'!$N:$N,'Pending Failed Trade Matrix'!R$16,'BNY Unsettled Trades'!$X:$X,"Failing",'BNY Unsettled Trades'!$A:$A,'Pending Failed Trade Matrix'!$A20)</x:f>
      </x:c>
      <x:c r="S20" s="14">
        <x:f>SUMIFS('BNY Unsettled Trades'!$AS:$AS,'BNY Unsettled Trades'!$N:$N,'Pending Failed Trade Matrix'!S$16,'BNY Unsettled Trades'!$X:$X,"Failing",'BNY Unsettled Trades'!$A:$A,'Pending Failed Trade Matrix'!$A20)</x:f>
      </x:c>
      <x:c r="T20" s="14">
        <x:f>SUMIFS('BNY Unsettled Trades'!$AS:$AS,'BNY Unsettled Trades'!$N:$N,'Pending Failed Trade Matrix'!T$16,'BNY Unsettled Trades'!$X:$X,"Failing",'BNY Unsettled Trades'!$A:$A,'Pending Failed Trade Matrix'!$A20)</x:f>
      </x:c>
      <x:c r="U20" s="14">
        <x:f>SUMIFS('BNY Unsettled Trades'!$AS:$AS,'BNY Unsettled Trades'!$N:$N,'Pending Failed Trade Matrix'!U$16,'BNY Unsettled Trades'!$X:$X,"Failing",'BNY Unsettled Trades'!$A:$A,'Pending Failed Trade Matrix'!$A20)</x:f>
      </x:c>
      <x:c r="V20" s="14">
        <x:f>SUMIFS('BNY Unsettled Trades'!$AS:$AS,'BNY Unsettled Trades'!$N:$N,'Pending Failed Trade Matrix'!V$16,'BNY Unsettled Trades'!$X:$X,"Failing",'BNY Unsettled Trades'!$A:$A,'Pending Failed Trade Matrix'!$A20)</x:f>
      </x:c>
      <x:c r="W20" s="14">
        <x:f>SUMIFS('BNY Unsettled Trades'!$AS:$AS,'BNY Unsettled Trades'!$N:$N,'Pending Failed Trade Matrix'!W$16,'BNY Unsettled Trades'!$X:$X,"Failing",'BNY Unsettled Trades'!$A:$A,'Pending Failed Trade Matrix'!$A20)</x:f>
      </x:c>
      <x:c r="X20" s="14">
        <x:f>SUMIFS('BNY Unsettled Trades'!$AS:$AS,'BNY Unsettled Trades'!$N:$N,'Pending Failed Trade Matrix'!X$16,'BNY Unsettled Trades'!$X:$X,"Failing",'BNY Unsettled Trades'!$A:$A,'Pending Failed Trade Matrix'!$A20)</x:f>
      </x:c>
      <x:c r="Y20" s="14">
        <x:f>SUMIFS('BNY Unsettled Trades'!$AS:$AS,'BNY Unsettled Trades'!$N:$N,'Pending Failed Trade Matrix'!Y$16,'BNY Unsettled Trades'!$X:$X,"Failing",'BNY Unsettled Trades'!$A:$A,'Pending Failed Trade Matrix'!$A20)</x:f>
      </x:c>
      <x:c r="Z20" s="14">
        <x:f>SUMIFS('BNY Unsettled Trades'!$AS:$AS,'BNY Unsettled Trades'!$N:$N,'Pending Failed Trade Matrix'!Z$16,'BNY Unsettled Trades'!$X:$X,"Failing",'BNY Unsettled Trades'!$A:$A,'Pending Failed Trade Matrix'!$A20)</x:f>
      </x:c>
      <x:c r="AA20" s="14">
        <x:f>SUMIFS('BNY Unsettled Trades'!$AS:$AS,'BNY Unsettled Trades'!$N:$N,'Pending Failed Trade Matrix'!AA$16,'BNY Unsettled Trades'!$X:$X,"Failing",'BNY Unsettled Trades'!$A:$A,'Pending Failed Trade Matrix'!$A20)</x:f>
      </x:c>
      <x:c r="AB20" s="14">
        <x:f>SUMIFS('BNY Unsettled Trades'!$AS:$AS,'BNY Unsettled Trades'!$N:$N,'Pending Failed Trade Matrix'!AB$16,'BNY Unsettled Trades'!$X:$X,"Failing",'BNY Unsettled Trades'!$A:$A,'Pending Failed Trade Matrix'!$A20)</x:f>
      </x:c>
      <x:c r="AC20" s="14">
        <x:f>SUMIFS('BNY Unsettled Trades'!$AS:$AS,'BNY Unsettled Trades'!$N:$N,'Pending Failed Trade Matrix'!AC$16,'BNY Unsettled Trades'!$X:$X,"Failing",'BNY Unsettled Trades'!$A:$A,'Pending Failed Trade Matrix'!$A20)</x:f>
      </x:c>
      <x:c r="AD20" s="14">
        <x:f>SUMIFS('BNY Unsettled Trades'!$AS:$AS,'BNY Unsettled Trades'!$N:$N,'Pending Failed Trade Matrix'!AD$16,'BNY Unsettled Trades'!$X:$X,"Failing",'BNY Unsettled Trades'!$A:$A,'Pending Failed Trade Matrix'!$A20)</x:f>
      </x:c>
      <x:c r="AE20" s="14">
        <x:f>SUMIFS('BNY Unsettled Trades'!$AS:$AS,'BNY Unsettled Trades'!$N:$N,'Pending Failed Trade Matrix'!AE$16,'BNY Unsettled Trades'!$X:$X,"Failing",'BNY Unsettled Trades'!$A:$A,'Pending Failed Trade Matrix'!$A20)</x:f>
      </x:c>
      <x:c r="AF20" s="14">
        <x:f>SUMIFS('BNY Unsettled Trades'!$AS:$AS,'BNY Unsettled Trades'!$N:$N,'Pending Failed Trade Matrix'!AF$16,'BNY Unsettled Trades'!$X:$X,"Failing",'BNY Unsettled Trades'!$A:$A,'Pending Failed Trade Matrix'!$A20)</x:f>
      </x:c>
      <x:c r="AG20" s="6">
        <x:f>AF20+SUM(C20/$C$1,D20/$D$1,E20/$E$1,F20/$F$1,G20/$G$1,H20/$H$1,I20/$I$1,J20/$J$1,K20/$K$1,L20/$L$1,M20/$M$1,N20/$N$1,O20/$O$1,P20/$P$1,Q20/$Q$1,R20/$R$1,S20/$S$1,T20/$T$1,U20/$U$1,V20/$V$1,W20/$W$1,X20/$X$1,Y20/$Y$1,Z20/$Z$1,AA20/$AA$1,AB20/$AB$1,AC20/$AC$1,AD20/$AD$1,AE20/$AE$1)</x:f>
      </x:c>
    </x:row>
    <x:row r="21" spans="1:33" x14ac:dyDescent="0.3">
      <x:c r="A21" s="0">
        <x:v>222959</x:v>
      </x:c>
      <x:c r="B21" s="0">
        <x:f>VLOOKUP(A21,'IQ Equitizer'!$A$3:$B$12,2,0)</x:f>
      </x:c>
      <x:c r="C21" s="14">
        <x:f>SUMIFS('BNY Unsettled Trades'!$AS:$AS,'BNY Unsettled Trades'!$N:$N,'Pending Failed Trade Matrix'!C$16,'BNY Unsettled Trades'!$X:$X,"Failing",'BNY Unsettled Trades'!$A:$A,'Pending Failed Trade Matrix'!$A21)</x:f>
      </x:c>
      <x:c r="D21" s="14">
        <x:f>SUMIFS('BNY Unsettled Trades'!$AS:$AS,'BNY Unsettled Trades'!$N:$N,'Pending Failed Trade Matrix'!D$16,'BNY Unsettled Trades'!$X:$X,"Failing",'BNY Unsettled Trades'!$A:$A,'Pending Failed Trade Matrix'!$A21)</x:f>
      </x:c>
      <x:c r="E21" s="14">
        <x:f>SUMIFS('BNY Unsettled Trades'!$AS:$AS,'BNY Unsettled Trades'!$N:$N,'Pending Failed Trade Matrix'!E$16,'BNY Unsettled Trades'!$X:$X,"Failing",'BNY Unsettled Trades'!$A:$A,'Pending Failed Trade Matrix'!$A21)</x:f>
      </x:c>
      <x:c r="F21" s="14">
        <x:f>SUMIFS('BNY Unsettled Trades'!$AS:$AS,'BNY Unsettled Trades'!$N:$N,'Pending Failed Trade Matrix'!F$16,'BNY Unsettled Trades'!$X:$X,"Failing",'BNY Unsettled Trades'!$A:$A,'Pending Failed Trade Matrix'!$A21)</x:f>
      </x:c>
      <x:c r="G21" s="14">
        <x:f>SUMIFS('BNY Unsettled Trades'!$AS:$AS,'BNY Unsettled Trades'!$N:$N,'Pending Failed Trade Matrix'!G$16,'BNY Unsettled Trades'!$X:$X,"Failing",'BNY Unsettled Trades'!$A:$A,'Pending Failed Trade Matrix'!$A21)</x:f>
      </x:c>
      <x:c r="H21" s="14">
        <x:f>SUMIFS('BNY Unsettled Trades'!$AS:$AS,'BNY Unsettled Trades'!$N:$N,'Pending Failed Trade Matrix'!H$16,'BNY Unsettled Trades'!$X:$X,"Failing",'BNY Unsettled Trades'!$A:$A,'Pending Failed Trade Matrix'!$A21)</x:f>
      </x:c>
      <x:c r="I21" s="14">
        <x:f>SUMIFS('BNY Unsettled Trades'!$AS:$AS,'BNY Unsettled Trades'!$N:$N,'Pending Failed Trade Matrix'!I$16,'BNY Unsettled Trades'!$X:$X,"Failing",'BNY Unsettled Trades'!$A:$A,'Pending Failed Trade Matrix'!$A21)</x:f>
      </x:c>
      <x:c r="J21" s="14">
        <x:f>SUMIFS('BNY Unsettled Trades'!$AS:$AS,'BNY Unsettled Trades'!$N:$N,'Pending Failed Trade Matrix'!J$16,'BNY Unsettled Trades'!$X:$X,"Failing",'BNY Unsettled Trades'!$A:$A,'Pending Failed Trade Matrix'!$A21)</x:f>
      </x:c>
      <x:c r="K21" s="14">
        <x:f>SUMIFS('BNY Unsettled Trades'!$AS:$AS,'BNY Unsettled Trades'!$N:$N,'Pending Failed Trade Matrix'!K$16,'BNY Unsettled Trades'!$X:$X,"Failing",'BNY Unsettled Trades'!$A:$A,'Pending Failed Trade Matrix'!$A21)</x:f>
      </x:c>
      <x:c r="L21" s="14">
        <x:f>SUMIFS('BNY Unsettled Trades'!$AS:$AS,'BNY Unsettled Trades'!$N:$N,'Pending Failed Trade Matrix'!L$16,'BNY Unsettled Trades'!$X:$X,"Failing",'BNY Unsettled Trades'!$A:$A,'Pending Failed Trade Matrix'!$A21)</x:f>
      </x:c>
      <x:c r="M21" s="14">
        <x:f>SUMIFS('BNY Unsettled Trades'!$AS:$AS,'BNY Unsettled Trades'!$N:$N,'Pending Failed Trade Matrix'!M$16,'BNY Unsettled Trades'!$X:$X,"Failing",'BNY Unsettled Trades'!$A:$A,'Pending Failed Trade Matrix'!$A21)</x:f>
      </x:c>
      <x:c r="N21" s="14">
        <x:f>SUMIFS('BNY Unsettled Trades'!$AS:$AS,'BNY Unsettled Trades'!$N:$N,'Pending Failed Trade Matrix'!N$16,'BNY Unsettled Trades'!$X:$X,"Failing",'BNY Unsettled Trades'!$A:$A,'Pending Failed Trade Matrix'!$A21)</x:f>
      </x:c>
      <x:c r="O21" s="14">
        <x:f>SUMIFS('BNY Unsettled Trades'!$AS:$AS,'BNY Unsettled Trades'!$N:$N,'Pending Failed Trade Matrix'!O$16,'BNY Unsettled Trades'!$X:$X,"Failing",'BNY Unsettled Trades'!$A:$A,'Pending Failed Trade Matrix'!$A21)</x:f>
      </x:c>
      <x:c r="P21" s="14">
        <x:f>SUMIFS('BNY Unsettled Trades'!$AS:$AS,'BNY Unsettled Trades'!$N:$N,'Pending Failed Trade Matrix'!P$16,'BNY Unsettled Trades'!$X:$X,"Failing",'BNY Unsettled Trades'!$A:$A,'Pending Failed Trade Matrix'!$A21)</x:f>
      </x:c>
      <x:c r="Q21" s="14">
        <x:f>SUMIFS('BNY Unsettled Trades'!$AS:$AS,'BNY Unsettled Trades'!$N:$N,'Pending Failed Trade Matrix'!Q$16,'BNY Unsettled Trades'!$X:$X,"Failing",'BNY Unsettled Trades'!$A:$A,'Pending Failed Trade Matrix'!$A21)</x:f>
      </x:c>
      <x:c r="R21" s="14">
        <x:f>SUMIFS('BNY Unsettled Trades'!$AS:$AS,'BNY Unsettled Trades'!$N:$N,'Pending Failed Trade Matrix'!R$16,'BNY Unsettled Trades'!$X:$X,"Failing",'BNY Unsettled Trades'!$A:$A,'Pending Failed Trade Matrix'!$A21)</x:f>
      </x:c>
      <x:c r="S21" s="14">
        <x:f>SUMIFS('BNY Unsettled Trades'!$AS:$AS,'BNY Unsettled Trades'!$N:$N,'Pending Failed Trade Matrix'!S$16,'BNY Unsettled Trades'!$X:$X,"Failing",'BNY Unsettled Trades'!$A:$A,'Pending Failed Trade Matrix'!$A21)</x:f>
      </x:c>
      <x:c r="T21" s="14">
        <x:f>SUMIFS('BNY Unsettled Trades'!$AS:$AS,'BNY Unsettled Trades'!$N:$N,'Pending Failed Trade Matrix'!T$16,'BNY Unsettled Trades'!$X:$X,"Failing",'BNY Unsettled Trades'!$A:$A,'Pending Failed Trade Matrix'!$A21)</x:f>
      </x:c>
      <x:c r="U21" s="14">
        <x:f>SUMIFS('BNY Unsettled Trades'!$AS:$AS,'BNY Unsettled Trades'!$N:$N,'Pending Failed Trade Matrix'!U$16,'BNY Unsettled Trades'!$X:$X,"Failing",'BNY Unsettled Trades'!$A:$A,'Pending Failed Trade Matrix'!$A21)</x:f>
      </x:c>
      <x:c r="V21" s="14">
        <x:f>SUMIFS('BNY Unsettled Trades'!$AS:$AS,'BNY Unsettled Trades'!$N:$N,'Pending Failed Trade Matrix'!V$16,'BNY Unsettled Trades'!$X:$X,"Failing",'BNY Unsettled Trades'!$A:$A,'Pending Failed Trade Matrix'!$A21)</x:f>
      </x:c>
      <x:c r="W21" s="14">
        <x:f>SUMIFS('BNY Unsettled Trades'!$AS:$AS,'BNY Unsettled Trades'!$N:$N,'Pending Failed Trade Matrix'!W$16,'BNY Unsettled Trades'!$X:$X,"Failing",'BNY Unsettled Trades'!$A:$A,'Pending Failed Trade Matrix'!$A21)</x:f>
      </x:c>
      <x:c r="X21" s="14">
        <x:f>SUMIFS('BNY Unsettled Trades'!$AS:$AS,'BNY Unsettled Trades'!$N:$N,'Pending Failed Trade Matrix'!X$16,'BNY Unsettled Trades'!$X:$X,"Failing",'BNY Unsettled Trades'!$A:$A,'Pending Failed Trade Matrix'!$A21)</x:f>
      </x:c>
      <x:c r="Y21" s="14">
        <x:f>SUMIFS('BNY Unsettled Trades'!$AS:$AS,'BNY Unsettled Trades'!$N:$N,'Pending Failed Trade Matrix'!Y$16,'BNY Unsettled Trades'!$X:$X,"Failing",'BNY Unsettled Trades'!$A:$A,'Pending Failed Trade Matrix'!$A21)</x:f>
      </x:c>
      <x:c r="Z21" s="14">
        <x:f>SUMIFS('BNY Unsettled Trades'!$AS:$AS,'BNY Unsettled Trades'!$N:$N,'Pending Failed Trade Matrix'!Z$16,'BNY Unsettled Trades'!$X:$X,"Failing",'BNY Unsettled Trades'!$A:$A,'Pending Failed Trade Matrix'!$A21)</x:f>
      </x:c>
      <x:c r="AA21" s="14">
        <x:f>SUMIFS('BNY Unsettled Trades'!$AS:$AS,'BNY Unsettled Trades'!$N:$N,'Pending Failed Trade Matrix'!AA$16,'BNY Unsettled Trades'!$X:$X,"Failing",'BNY Unsettled Trades'!$A:$A,'Pending Failed Trade Matrix'!$A21)</x:f>
      </x:c>
      <x:c r="AB21" s="14">
        <x:f>SUMIFS('BNY Unsettled Trades'!$AS:$AS,'BNY Unsettled Trades'!$N:$N,'Pending Failed Trade Matrix'!AB$16,'BNY Unsettled Trades'!$X:$X,"Failing",'BNY Unsettled Trades'!$A:$A,'Pending Failed Trade Matrix'!$A21)</x:f>
      </x:c>
      <x:c r="AC21" s="14">
        <x:f>SUMIFS('BNY Unsettled Trades'!$AS:$AS,'BNY Unsettled Trades'!$N:$N,'Pending Failed Trade Matrix'!AC$16,'BNY Unsettled Trades'!$X:$X,"Failing",'BNY Unsettled Trades'!$A:$A,'Pending Failed Trade Matrix'!$A21)</x:f>
      </x:c>
      <x:c r="AD21" s="14">
        <x:f>SUMIFS('BNY Unsettled Trades'!$AS:$AS,'BNY Unsettled Trades'!$N:$N,'Pending Failed Trade Matrix'!AD$16,'BNY Unsettled Trades'!$X:$X,"Failing",'BNY Unsettled Trades'!$A:$A,'Pending Failed Trade Matrix'!$A21)</x:f>
      </x:c>
      <x:c r="AE21" s="14">
        <x:f>SUMIFS('BNY Unsettled Trades'!$AS:$AS,'BNY Unsettled Trades'!$N:$N,'Pending Failed Trade Matrix'!AE$16,'BNY Unsettled Trades'!$X:$X,"Failing",'BNY Unsettled Trades'!$A:$A,'Pending Failed Trade Matrix'!$A21)</x:f>
      </x:c>
      <x:c r="AF21" s="14">
        <x:f>SUMIFS('BNY Unsettled Trades'!$AS:$AS,'BNY Unsettled Trades'!$N:$N,'Pending Failed Trade Matrix'!AF$16,'BNY Unsettled Trades'!$X:$X,"Failing",'BNY Unsettled Trades'!$A:$A,'Pending Failed Trade Matrix'!$A21)</x:f>
      </x:c>
      <x:c r="AG21" s="6">
        <x:f>AF21+SUM(C21/$C$1,D21/$D$1,E21/$E$1,F21/$F$1,G21/$G$1,H21/$H$1,I21/$I$1,J21/$J$1,K21/$K$1,L21/$L$1,M21/$M$1,N21/$N$1,O21/$O$1,P21/$P$1,Q21/$Q$1,R21/$R$1,S21/$S$1,T21/$T$1,U21/$U$1,V21/$V$1,W21/$W$1,X21/$X$1,Y21/$Y$1,Z21/$Z$1,AA21/$AA$1,AB21/$AB$1,AC21/$AC$1,AD21/$AD$1,AE21/$AE$1)</x:f>
      </x:c>
    </x:row>
    <x:row r="22" spans="1:33" x14ac:dyDescent="0.3">
      <x:c r="A22" s="0">
        <x:v>222963</x:v>
      </x:c>
      <x:c r="B22" s="0">
        <x:f>VLOOKUP(A22,'IQ Equitizer'!$A$3:$B$12,2,0)</x:f>
      </x:c>
      <x:c r="C22" s="14">
        <x:f>SUMIFS('BNY Unsettled Trades'!$AS:$AS,'BNY Unsettled Trades'!$N:$N,'Pending Failed Trade Matrix'!C$16,'BNY Unsettled Trades'!$X:$X,"Failing",'BNY Unsettled Trades'!$A:$A,'Pending Failed Trade Matrix'!$A22)</x:f>
      </x:c>
      <x:c r="D22" s="14">
        <x:f>SUMIFS('BNY Unsettled Trades'!$AS:$AS,'BNY Unsettled Trades'!$N:$N,'Pending Failed Trade Matrix'!D$16,'BNY Unsettled Trades'!$X:$X,"Failing",'BNY Unsettled Trades'!$A:$A,'Pending Failed Trade Matrix'!$A22)</x:f>
      </x:c>
      <x:c r="E22" s="14">
        <x:f>SUMIFS('BNY Unsettled Trades'!$AS:$AS,'BNY Unsettled Trades'!$N:$N,'Pending Failed Trade Matrix'!E$16,'BNY Unsettled Trades'!$X:$X,"Failing",'BNY Unsettled Trades'!$A:$A,'Pending Failed Trade Matrix'!$A22)</x:f>
      </x:c>
      <x:c r="F22" s="14">
        <x:f>SUMIFS('BNY Unsettled Trades'!$AS:$AS,'BNY Unsettled Trades'!$N:$N,'Pending Failed Trade Matrix'!F$16,'BNY Unsettled Trades'!$X:$X,"Failing",'BNY Unsettled Trades'!$A:$A,'Pending Failed Trade Matrix'!$A22)</x:f>
      </x:c>
      <x:c r="G22" s="14">
        <x:f>SUMIFS('BNY Unsettled Trades'!$AS:$AS,'BNY Unsettled Trades'!$N:$N,'Pending Failed Trade Matrix'!G$16,'BNY Unsettled Trades'!$X:$X,"Failing",'BNY Unsettled Trades'!$A:$A,'Pending Failed Trade Matrix'!$A22)</x:f>
      </x:c>
      <x:c r="H22" s="14">
        <x:f>SUMIFS('BNY Unsettled Trades'!$AS:$AS,'BNY Unsettled Trades'!$N:$N,'Pending Failed Trade Matrix'!H$16,'BNY Unsettled Trades'!$X:$X,"Failing",'BNY Unsettled Trades'!$A:$A,'Pending Failed Trade Matrix'!$A22)</x:f>
      </x:c>
      <x:c r="I22" s="14">
        <x:f>SUMIFS('BNY Unsettled Trades'!$AS:$AS,'BNY Unsettled Trades'!$N:$N,'Pending Failed Trade Matrix'!I$16,'BNY Unsettled Trades'!$X:$X,"Failing",'BNY Unsettled Trades'!$A:$A,'Pending Failed Trade Matrix'!$A22)</x:f>
      </x:c>
      <x:c r="J22" s="14">
        <x:f>SUMIFS('BNY Unsettled Trades'!$AS:$AS,'BNY Unsettled Trades'!$N:$N,'Pending Failed Trade Matrix'!J$16,'BNY Unsettled Trades'!$X:$X,"Failing",'BNY Unsettled Trades'!$A:$A,'Pending Failed Trade Matrix'!$A22)</x:f>
      </x:c>
      <x:c r="K22" s="14">
        <x:f>SUMIFS('BNY Unsettled Trades'!$AS:$AS,'BNY Unsettled Trades'!$N:$N,'Pending Failed Trade Matrix'!K$16,'BNY Unsettled Trades'!$X:$X,"Failing",'BNY Unsettled Trades'!$A:$A,'Pending Failed Trade Matrix'!$A22)</x:f>
      </x:c>
      <x:c r="L22" s="14">
        <x:f>SUMIFS('BNY Unsettled Trades'!$AS:$AS,'BNY Unsettled Trades'!$N:$N,'Pending Failed Trade Matrix'!L$16,'BNY Unsettled Trades'!$X:$X,"Failing",'BNY Unsettled Trades'!$A:$A,'Pending Failed Trade Matrix'!$A22)</x:f>
      </x:c>
      <x:c r="M22" s="14">
        <x:f>SUMIFS('BNY Unsettled Trades'!$AS:$AS,'BNY Unsettled Trades'!$N:$N,'Pending Failed Trade Matrix'!M$16,'BNY Unsettled Trades'!$X:$X,"Failing",'BNY Unsettled Trades'!$A:$A,'Pending Failed Trade Matrix'!$A22)</x:f>
      </x:c>
      <x:c r="N22" s="14">
        <x:f>SUMIFS('BNY Unsettled Trades'!$AS:$AS,'BNY Unsettled Trades'!$N:$N,'Pending Failed Trade Matrix'!N$16,'BNY Unsettled Trades'!$X:$X,"Failing",'BNY Unsettled Trades'!$A:$A,'Pending Failed Trade Matrix'!$A22)</x:f>
      </x:c>
      <x:c r="O22" s="14">
        <x:f>SUMIFS('BNY Unsettled Trades'!$AS:$AS,'BNY Unsettled Trades'!$N:$N,'Pending Failed Trade Matrix'!O$16,'BNY Unsettled Trades'!$X:$X,"Failing",'BNY Unsettled Trades'!$A:$A,'Pending Failed Trade Matrix'!$A22)</x:f>
      </x:c>
      <x:c r="P22" s="14">
        <x:f>SUMIFS('BNY Unsettled Trades'!$AS:$AS,'BNY Unsettled Trades'!$N:$N,'Pending Failed Trade Matrix'!P$16,'BNY Unsettled Trades'!$X:$X,"Failing",'BNY Unsettled Trades'!$A:$A,'Pending Failed Trade Matrix'!$A22)</x:f>
      </x:c>
      <x:c r="Q22" s="14">
        <x:f>SUMIFS('BNY Unsettled Trades'!$AS:$AS,'BNY Unsettled Trades'!$N:$N,'Pending Failed Trade Matrix'!Q$16,'BNY Unsettled Trades'!$X:$X,"Failing",'BNY Unsettled Trades'!$A:$A,'Pending Failed Trade Matrix'!$A22)</x:f>
      </x:c>
      <x:c r="R22" s="14">
        <x:f>SUMIFS('BNY Unsettled Trades'!$AS:$AS,'BNY Unsettled Trades'!$N:$N,'Pending Failed Trade Matrix'!R$16,'BNY Unsettled Trades'!$X:$X,"Failing",'BNY Unsettled Trades'!$A:$A,'Pending Failed Trade Matrix'!$A22)</x:f>
      </x:c>
      <x:c r="S22" s="14">
        <x:f>SUMIFS('BNY Unsettled Trades'!$AS:$AS,'BNY Unsettled Trades'!$N:$N,'Pending Failed Trade Matrix'!S$16,'BNY Unsettled Trades'!$X:$X,"Failing",'BNY Unsettled Trades'!$A:$A,'Pending Failed Trade Matrix'!$A22)</x:f>
      </x:c>
      <x:c r="T22" s="14">
        <x:f>SUMIFS('BNY Unsettled Trades'!$AS:$AS,'BNY Unsettled Trades'!$N:$N,'Pending Failed Trade Matrix'!T$16,'BNY Unsettled Trades'!$X:$X,"Failing",'BNY Unsettled Trades'!$A:$A,'Pending Failed Trade Matrix'!$A22)</x:f>
      </x:c>
      <x:c r="U22" s="14">
        <x:f>SUMIFS('BNY Unsettled Trades'!$AS:$AS,'BNY Unsettled Trades'!$N:$N,'Pending Failed Trade Matrix'!U$16,'BNY Unsettled Trades'!$X:$X,"Failing",'BNY Unsettled Trades'!$A:$A,'Pending Failed Trade Matrix'!$A22)</x:f>
      </x:c>
      <x:c r="V22" s="14">
        <x:f>SUMIFS('BNY Unsettled Trades'!$AS:$AS,'BNY Unsettled Trades'!$N:$N,'Pending Failed Trade Matrix'!V$16,'BNY Unsettled Trades'!$X:$X,"Failing",'BNY Unsettled Trades'!$A:$A,'Pending Failed Trade Matrix'!$A22)</x:f>
      </x:c>
      <x:c r="W22" s="14">
        <x:f>SUMIFS('BNY Unsettled Trades'!$AS:$AS,'BNY Unsettled Trades'!$N:$N,'Pending Failed Trade Matrix'!W$16,'BNY Unsettled Trades'!$X:$X,"Failing",'BNY Unsettled Trades'!$A:$A,'Pending Failed Trade Matrix'!$A22)</x:f>
      </x:c>
      <x:c r="X22" s="14">
        <x:f>SUMIFS('BNY Unsettled Trades'!$AS:$AS,'BNY Unsettled Trades'!$N:$N,'Pending Failed Trade Matrix'!X$16,'BNY Unsettled Trades'!$X:$X,"Failing",'BNY Unsettled Trades'!$A:$A,'Pending Failed Trade Matrix'!$A22)</x:f>
      </x:c>
      <x:c r="Y22" s="14">
        <x:f>SUMIFS('BNY Unsettled Trades'!$AS:$AS,'BNY Unsettled Trades'!$N:$N,'Pending Failed Trade Matrix'!Y$16,'BNY Unsettled Trades'!$X:$X,"Failing",'BNY Unsettled Trades'!$A:$A,'Pending Failed Trade Matrix'!$A22)</x:f>
      </x:c>
      <x:c r="Z22" s="14">
        <x:f>SUMIFS('BNY Unsettled Trades'!$AS:$AS,'BNY Unsettled Trades'!$N:$N,'Pending Failed Trade Matrix'!Z$16,'BNY Unsettled Trades'!$X:$X,"Failing",'BNY Unsettled Trades'!$A:$A,'Pending Failed Trade Matrix'!$A22)</x:f>
      </x:c>
      <x:c r="AA22" s="14">
        <x:f>SUMIFS('BNY Unsettled Trades'!$AS:$AS,'BNY Unsettled Trades'!$N:$N,'Pending Failed Trade Matrix'!AA$16,'BNY Unsettled Trades'!$X:$X,"Failing",'BNY Unsettled Trades'!$A:$A,'Pending Failed Trade Matrix'!$A22)</x:f>
      </x:c>
      <x:c r="AB22" s="14">
        <x:f>SUMIFS('BNY Unsettled Trades'!$AS:$AS,'BNY Unsettled Trades'!$N:$N,'Pending Failed Trade Matrix'!AB$16,'BNY Unsettled Trades'!$X:$X,"Failing",'BNY Unsettled Trades'!$A:$A,'Pending Failed Trade Matrix'!$A22)</x:f>
      </x:c>
      <x:c r="AC22" s="14">
        <x:f>SUMIFS('BNY Unsettled Trades'!$AS:$AS,'BNY Unsettled Trades'!$N:$N,'Pending Failed Trade Matrix'!AC$16,'BNY Unsettled Trades'!$X:$X,"Failing",'BNY Unsettled Trades'!$A:$A,'Pending Failed Trade Matrix'!$A22)</x:f>
      </x:c>
      <x:c r="AD22" s="14">
        <x:f>SUMIFS('BNY Unsettled Trades'!$AS:$AS,'BNY Unsettled Trades'!$N:$N,'Pending Failed Trade Matrix'!AD$16,'BNY Unsettled Trades'!$X:$X,"Failing",'BNY Unsettled Trades'!$A:$A,'Pending Failed Trade Matrix'!$A22)</x:f>
      </x:c>
      <x:c r="AE22" s="14">
        <x:f>SUMIFS('BNY Unsettled Trades'!$AS:$AS,'BNY Unsettled Trades'!$N:$N,'Pending Failed Trade Matrix'!AE$16,'BNY Unsettled Trades'!$X:$X,"Failing",'BNY Unsettled Trades'!$A:$A,'Pending Failed Trade Matrix'!$A22)</x:f>
      </x:c>
      <x:c r="AF22" s="14">
        <x:f>SUMIFS('BNY Unsettled Trades'!$AS:$AS,'BNY Unsettled Trades'!$N:$N,'Pending Failed Trade Matrix'!AF$16,'BNY Unsettled Trades'!$X:$X,"Failing",'BNY Unsettled Trades'!$A:$A,'Pending Failed Trade Matrix'!$A22)</x:f>
      </x:c>
      <x:c r="AG22" s="6">
        <x:f>AF22+SUM(C22/$C$1,D22/$D$1,E22/$E$1,F22/$F$1,G22/$G$1,H22/$H$1,I22/$I$1,J22/$J$1,K22/$K$1,L22/$L$1,M22/$M$1,N22/$N$1,O22/$O$1,P22/$P$1,Q22/$Q$1,R22/$R$1,S22/$S$1,T22/$T$1,U22/$U$1,V22/$V$1,W22/$W$1,X22/$X$1,Y22/$Y$1,Z22/$Z$1,AA22/$AA$1,AB22/$AB$1,AC22/$AC$1,AD22/$AD$1,AE22/$AE$1)</x:f>
      </x:c>
    </x:row>
    <x:row r="23" spans="1:33" x14ac:dyDescent="0.3">
      <x:c r="A23" s="0">
        <x:v>240413</x:v>
      </x:c>
      <x:c r="B23" s="0">
        <x:f>VLOOKUP(A23,'IQ Equitizer'!$A$3:$B$12,2,0)</x:f>
      </x:c>
      <x:c r="C23" s="14">
        <x:f>SUMIFS('BNY Unsettled Trades'!$AS:$AS,'BNY Unsettled Trades'!$N:$N,'Pending Failed Trade Matrix'!C$16,'BNY Unsettled Trades'!$X:$X,"Failing",'BNY Unsettled Trades'!$A:$A,'Pending Failed Trade Matrix'!$A23)</x:f>
      </x:c>
      <x:c r="D23" s="14">
        <x:f>SUMIFS('BNY Unsettled Trades'!$AS:$AS,'BNY Unsettled Trades'!$N:$N,'Pending Failed Trade Matrix'!D$16,'BNY Unsettled Trades'!$X:$X,"Failing",'BNY Unsettled Trades'!$A:$A,'Pending Failed Trade Matrix'!$A23)</x:f>
      </x:c>
      <x:c r="E23" s="14">
        <x:f>SUMIFS('BNY Unsettled Trades'!$AS:$AS,'BNY Unsettled Trades'!$N:$N,'Pending Failed Trade Matrix'!E$16,'BNY Unsettled Trades'!$X:$X,"Failing",'BNY Unsettled Trades'!$A:$A,'Pending Failed Trade Matrix'!$A23)</x:f>
      </x:c>
      <x:c r="F23" s="14">
        <x:f>SUMIFS('BNY Unsettled Trades'!$AS:$AS,'BNY Unsettled Trades'!$N:$N,'Pending Failed Trade Matrix'!F$16,'BNY Unsettled Trades'!$X:$X,"Failing",'BNY Unsettled Trades'!$A:$A,'Pending Failed Trade Matrix'!$A23)</x:f>
      </x:c>
      <x:c r="G23" s="14">
        <x:f>SUMIFS('BNY Unsettled Trades'!$AS:$AS,'BNY Unsettled Trades'!$N:$N,'Pending Failed Trade Matrix'!G$16,'BNY Unsettled Trades'!$X:$X,"Failing",'BNY Unsettled Trades'!$A:$A,'Pending Failed Trade Matrix'!$A23)</x:f>
      </x:c>
      <x:c r="H23" s="14">
        <x:f>SUMIFS('BNY Unsettled Trades'!$AS:$AS,'BNY Unsettled Trades'!$N:$N,'Pending Failed Trade Matrix'!H$16,'BNY Unsettled Trades'!$X:$X,"Failing",'BNY Unsettled Trades'!$A:$A,'Pending Failed Trade Matrix'!$A23)</x:f>
      </x:c>
      <x:c r="I23" s="14">
        <x:f>SUMIFS('BNY Unsettled Trades'!$AS:$AS,'BNY Unsettled Trades'!$N:$N,'Pending Failed Trade Matrix'!I$16,'BNY Unsettled Trades'!$X:$X,"Failing",'BNY Unsettled Trades'!$A:$A,'Pending Failed Trade Matrix'!$A23)</x:f>
      </x:c>
      <x:c r="J23" s="14">
        <x:f>SUMIFS('BNY Unsettled Trades'!$AS:$AS,'BNY Unsettled Trades'!$N:$N,'Pending Failed Trade Matrix'!J$16,'BNY Unsettled Trades'!$X:$X,"Failing",'BNY Unsettled Trades'!$A:$A,'Pending Failed Trade Matrix'!$A23)</x:f>
      </x:c>
      <x:c r="K23" s="14">
        <x:f>SUMIFS('BNY Unsettled Trades'!$AS:$AS,'BNY Unsettled Trades'!$N:$N,'Pending Failed Trade Matrix'!K$16,'BNY Unsettled Trades'!$X:$X,"Failing",'BNY Unsettled Trades'!$A:$A,'Pending Failed Trade Matrix'!$A23)</x:f>
      </x:c>
      <x:c r="L23" s="14">
        <x:f>SUMIFS('BNY Unsettled Trades'!$AS:$AS,'BNY Unsettled Trades'!$N:$N,'Pending Failed Trade Matrix'!L$16,'BNY Unsettled Trades'!$X:$X,"Failing",'BNY Unsettled Trades'!$A:$A,'Pending Failed Trade Matrix'!$A23)</x:f>
      </x:c>
      <x:c r="M23" s="14">
        <x:f>SUMIFS('BNY Unsettled Trades'!$AS:$AS,'BNY Unsettled Trades'!$N:$N,'Pending Failed Trade Matrix'!M$16,'BNY Unsettled Trades'!$X:$X,"Failing",'BNY Unsettled Trades'!$A:$A,'Pending Failed Trade Matrix'!$A23)</x:f>
      </x:c>
      <x:c r="N23" s="14">
        <x:f>SUMIFS('BNY Unsettled Trades'!$AS:$AS,'BNY Unsettled Trades'!$N:$N,'Pending Failed Trade Matrix'!N$16,'BNY Unsettled Trades'!$X:$X,"Failing",'BNY Unsettled Trades'!$A:$A,'Pending Failed Trade Matrix'!$A23)</x:f>
      </x:c>
      <x:c r="O23" s="14">
        <x:f>SUMIFS('BNY Unsettled Trades'!$AS:$AS,'BNY Unsettled Trades'!$N:$N,'Pending Failed Trade Matrix'!O$16,'BNY Unsettled Trades'!$X:$X,"Failing",'BNY Unsettled Trades'!$A:$A,'Pending Failed Trade Matrix'!$A23)</x:f>
      </x:c>
      <x:c r="P23" s="14">
        <x:f>SUMIFS('BNY Unsettled Trades'!$AS:$AS,'BNY Unsettled Trades'!$N:$N,'Pending Failed Trade Matrix'!P$16,'BNY Unsettled Trades'!$X:$X,"Failing",'BNY Unsettled Trades'!$A:$A,'Pending Failed Trade Matrix'!$A23)</x:f>
      </x:c>
      <x:c r="Q23" s="14">
        <x:f>SUMIFS('BNY Unsettled Trades'!$AS:$AS,'BNY Unsettled Trades'!$N:$N,'Pending Failed Trade Matrix'!Q$16,'BNY Unsettled Trades'!$X:$X,"Failing",'BNY Unsettled Trades'!$A:$A,'Pending Failed Trade Matrix'!$A23)</x:f>
      </x:c>
      <x:c r="R23" s="14">
        <x:f>SUMIFS('BNY Unsettled Trades'!$AS:$AS,'BNY Unsettled Trades'!$N:$N,'Pending Failed Trade Matrix'!R$16,'BNY Unsettled Trades'!$X:$X,"Failing",'BNY Unsettled Trades'!$A:$A,'Pending Failed Trade Matrix'!$A23)</x:f>
      </x:c>
      <x:c r="S23" s="14">
        <x:f>SUMIFS('BNY Unsettled Trades'!$AS:$AS,'BNY Unsettled Trades'!$N:$N,'Pending Failed Trade Matrix'!S$16,'BNY Unsettled Trades'!$X:$X,"Failing",'BNY Unsettled Trades'!$A:$A,'Pending Failed Trade Matrix'!$A23)</x:f>
      </x:c>
      <x:c r="T23" s="14">
        <x:f>SUMIFS('BNY Unsettled Trades'!$AS:$AS,'BNY Unsettled Trades'!$N:$N,'Pending Failed Trade Matrix'!T$16,'BNY Unsettled Trades'!$X:$X,"Failing",'BNY Unsettled Trades'!$A:$A,'Pending Failed Trade Matrix'!$A23)</x:f>
      </x:c>
      <x:c r="U23" s="14">
        <x:f>SUMIFS('BNY Unsettled Trades'!$AS:$AS,'BNY Unsettled Trades'!$N:$N,'Pending Failed Trade Matrix'!U$16,'BNY Unsettled Trades'!$X:$X,"Failing",'BNY Unsettled Trades'!$A:$A,'Pending Failed Trade Matrix'!$A23)</x:f>
      </x:c>
      <x:c r="V23" s="14">
        <x:f>SUMIFS('BNY Unsettled Trades'!$AS:$AS,'BNY Unsettled Trades'!$N:$N,'Pending Failed Trade Matrix'!V$16,'BNY Unsettled Trades'!$X:$X,"Failing",'BNY Unsettled Trades'!$A:$A,'Pending Failed Trade Matrix'!$A23)</x:f>
      </x:c>
      <x:c r="W23" s="14">
        <x:f>SUMIFS('BNY Unsettled Trades'!$AS:$AS,'BNY Unsettled Trades'!$N:$N,'Pending Failed Trade Matrix'!W$16,'BNY Unsettled Trades'!$X:$X,"Failing",'BNY Unsettled Trades'!$A:$A,'Pending Failed Trade Matrix'!$A23)</x:f>
      </x:c>
      <x:c r="X23" s="14">
        <x:f>SUMIFS('BNY Unsettled Trades'!$AS:$AS,'BNY Unsettled Trades'!$N:$N,'Pending Failed Trade Matrix'!X$16,'BNY Unsettled Trades'!$X:$X,"Failing",'BNY Unsettled Trades'!$A:$A,'Pending Failed Trade Matrix'!$A23)</x:f>
      </x:c>
      <x:c r="Y23" s="14">
        <x:f>SUMIFS('BNY Unsettled Trades'!$AS:$AS,'BNY Unsettled Trades'!$N:$N,'Pending Failed Trade Matrix'!Y$16,'BNY Unsettled Trades'!$X:$X,"Failing",'BNY Unsettled Trades'!$A:$A,'Pending Failed Trade Matrix'!$A23)</x:f>
      </x:c>
      <x:c r="Z23" s="14">
        <x:f>SUMIFS('BNY Unsettled Trades'!$AS:$AS,'BNY Unsettled Trades'!$N:$N,'Pending Failed Trade Matrix'!Z$16,'BNY Unsettled Trades'!$X:$X,"Failing",'BNY Unsettled Trades'!$A:$A,'Pending Failed Trade Matrix'!$A23)</x:f>
      </x:c>
      <x:c r="AA23" s="14">
        <x:f>SUMIFS('BNY Unsettled Trades'!$AS:$AS,'BNY Unsettled Trades'!$N:$N,'Pending Failed Trade Matrix'!AA$16,'BNY Unsettled Trades'!$X:$X,"Failing",'BNY Unsettled Trades'!$A:$A,'Pending Failed Trade Matrix'!$A23)</x:f>
      </x:c>
      <x:c r="AB23" s="14">
        <x:f>SUMIFS('BNY Unsettled Trades'!$AS:$AS,'BNY Unsettled Trades'!$N:$N,'Pending Failed Trade Matrix'!AB$16,'BNY Unsettled Trades'!$X:$X,"Failing",'BNY Unsettled Trades'!$A:$A,'Pending Failed Trade Matrix'!$A23)</x:f>
      </x:c>
      <x:c r="AC23" s="14">
        <x:f>SUMIFS('BNY Unsettled Trades'!$AS:$AS,'BNY Unsettled Trades'!$N:$N,'Pending Failed Trade Matrix'!AC$16,'BNY Unsettled Trades'!$X:$X,"Failing",'BNY Unsettled Trades'!$A:$A,'Pending Failed Trade Matrix'!$A23)</x:f>
      </x:c>
      <x:c r="AD23" s="14">
        <x:f>SUMIFS('BNY Unsettled Trades'!$AS:$AS,'BNY Unsettled Trades'!$N:$N,'Pending Failed Trade Matrix'!AD$16,'BNY Unsettled Trades'!$X:$X,"Failing",'BNY Unsettled Trades'!$A:$A,'Pending Failed Trade Matrix'!$A23)</x:f>
      </x:c>
      <x:c r="AE23" s="14">
        <x:f>SUMIFS('BNY Unsettled Trades'!$AS:$AS,'BNY Unsettled Trades'!$N:$N,'Pending Failed Trade Matrix'!AE$16,'BNY Unsettled Trades'!$X:$X,"Failing",'BNY Unsettled Trades'!$A:$A,'Pending Failed Trade Matrix'!$A23)</x:f>
      </x:c>
      <x:c r="AF23" s="14">
        <x:f>SUMIFS('BNY Unsettled Trades'!$AS:$AS,'BNY Unsettled Trades'!$N:$N,'Pending Failed Trade Matrix'!AF$16,'BNY Unsettled Trades'!$X:$X,"Failing",'BNY Unsettled Trades'!$A:$A,'Pending Failed Trade Matrix'!$A23)</x:f>
      </x:c>
      <x:c r="AG23" s="6">
        <x:f>AF23+SUM(C23/$C$1,D23/$D$1,E23/$E$1,F23/$F$1,G23/$G$1,H23/$H$1,I23/$I$1,J23/$J$1,K23/$K$1,L23/$L$1,M23/$M$1,N23/$N$1,O23/$O$1,P23/$P$1,Q23/$Q$1,R23/$R$1,S23/$S$1,T23/$T$1,U23/$U$1,V23/$V$1,W23/$W$1,X23/$X$1,Y23/$Y$1,Z23/$Z$1,AA23/$AA$1,AB23/$AB$1,AC23/$AC$1,AD23/$AD$1,AE23/$AE$1)</x:f>
      </x:c>
    </x:row>
    <x:row r="24" spans="1:33" x14ac:dyDescent="0.3">
      <x:c r="A24" s="0">
        <x:v>263076</x:v>
      </x:c>
      <x:c r="B24" s="0">
        <x:f>VLOOKUP(A24,'IQ Equitizer'!$A$3:$B$12,2,0)</x:f>
      </x:c>
      <x:c r="C24" s="14">
        <x:f>SUMIFS('BNY Unsettled Trades'!$AS:$AS,'BNY Unsettled Trades'!$N:$N,'Pending Failed Trade Matrix'!C$16,'BNY Unsettled Trades'!$X:$X,"Failing",'BNY Unsettled Trades'!$A:$A,'Pending Failed Trade Matrix'!$A24)</x:f>
      </x:c>
      <x:c r="D24" s="14">
        <x:f>SUMIFS('BNY Unsettled Trades'!$AS:$AS,'BNY Unsettled Trades'!$N:$N,'Pending Failed Trade Matrix'!D$16,'BNY Unsettled Trades'!$X:$X,"Failing",'BNY Unsettled Trades'!$A:$A,'Pending Failed Trade Matrix'!$A24)</x:f>
      </x:c>
      <x:c r="E24" s="14">
        <x:f>SUMIFS('BNY Unsettled Trades'!$AS:$AS,'BNY Unsettled Trades'!$N:$N,'Pending Failed Trade Matrix'!E$16,'BNY Unsettled Trades'!$X:$X,"Failing",'BNY Unsettled Trades'!$A:$A,'Pending Failed Trade Matrix'!$A24)</x:f>
      </x:c>
      <x:c r="F24" s="14">
        <x:f>SUMIFS('BNY Unsettled Trades'!$AS:$AS,'BNY Unsettled Trades'!$N:$N,'Pending Failed Trade Matrix'!F$16,'BNY Unsettled Trades'!$X:$X,"Failing",'BNY Unsettled Trades'!$A:$A,'Pending Failed Trade Matrix'!$A24)</x:f>
      </x:c>
      <x:c r="G24" s="14">
        <x:f>SUMIFS('BNY Unsettled Trades'!$AS:$AS,'BNY Unsettled Trades'!$N:$N,'Pending Failed Trade Matrix'!G$16,'BNY Unsettled Trades'!$X:$X,"Failing",'BNY Unsettled Trades'!$A:$A,'Pending Failed Trade Matrix'!$A24)</x:f>
      </x:c>
      <x:c r="H24" s="14">
        <x:f>SUMIFS('BNY Unsettled Trades'!$AS:$AS,'BNY Unsettled Trades'!$N:$N,'Pending Failed Trade Matrix'!H$16,'BNY Unsettled Trades'!$X:$X,"Failing",'BNY Unsettled Trades'!$A:$A,'Pending Failed Trade Matrix'!$A24)</x:f>
      </x:c>
      <x:c r="I24" s="14">
        <x:f>SUMIFS('BNY Unsettled Trades'!$AS:$AS,'BNY Unsettled Trades'!$N:$N,'Pending Failed Trade Matrix'!I$16,'BNY Unsettled Trades'!$X:$X,"Failing",'BNY Unsettled Trades'!$A:$A,'Pending Failed Trade Matrix'!$A24)</x:f>
      </x:c>
      <x:c r="J24" s="14">
        <x:f>SUMIFS('BNY Unsettled Trades'!$AS:$AS,'BNY Unsettled Trades'!$N:$N,'Pending Failed Trade Matrix'!J$16,'BNY Unsettled Trades'!$X:$X,"Failing",'BNY Unsettled Trades'!$A:$A,'Pending Failed Trade Matrix'!$A24)</x:f>
      </x:c>
      <x:c r="K24" s="14">
        <x:f>SUMIFS('BNY Unsettled Trades'!$AS:$AS,'BNY Unsettled Trades'!$N:$N,'Pending Failed Trade Matrix'!K$16,'BNY Unsettled Trades'!$X:$X,"Failing",'BNY Unsettled Trades'!$A:$A,'Pending Failed Trade Matrix'!$A24)</x:f>
      </x:c>
      <x:c r="L24" s="14">
        <x:f>SUMIFS('BNY Unsettled Trades'!$AS:$AS,'BNY Unsettled Trades'!$N:$N,'Pending Failed Trade Matrix'!L$16,'BNY Unsettled Trades'!$X:$X,"Failing",'BNY Unsettled Trades'!$A:$A,'Pending Failed Trade Matrix'!$A24)</x:f>
      </x:c>
      <x:c r="M24" s="14">
        <x:f>SUMIFS('BNY Unsettled Trades'!$AS:$AS,'BNY Unsettled Trades'!$N:$N,'Pending Failed Trade Matrix'!M$16,'BNY Unsettled Trades'!$X:$X,"Failing",'BNY Unsettled Trades'!$A:$A,'Pending Failed Trade Matrix'!$A24)</x:f>
      </x:c>
      <x:c r="N24" s="14">
        <x:f>SUMIFS('BNY Unsettled Trades'!$AS:$AS,'BNY Unsettled Trades'!$N:$N,'Pending Failed Trade Matrix'!N$16,'BNY Unsettled Trades'!$X:$X,"Failing",'BNY Unsettled Trades'!$A:$A,'Pending Failed Trade Matrix'!$A24)</x:f>
      </x:c>
      <x:c r="O24" s="14">
        <x:f>SUMIFS('BNY Unsettled Trades'!$AS:$AS,'BNY Unsettled Trades'!$N:$N,'Pending Failed Trade Matrix'!O$16,'BNY Unsettled Trades'!$X:$X,"Failing",'BNY Unsettled Trades'!$A:$A,'Pending Failed Trade Matrix'!$A24)</x:f>
      </x:c>
      <x:c r="P24" s="14">
        <x:f>SUMIFS('BNY Unsettled Trades'!$AS:$AS,'BNY Unsettled Trades'!$N:$N,'Pending Failed Trade Matrix'!P$16,'BNY Unsettled Trades'!$X:$X,"Failing",'BNY Unsettled Trades'!$A:$A,'Pending Failed Trade Matrix'!$A24)</x:f>
      </x:c>
      <x:c r="Q24" s="14">
        <x:f>SUMIFS('BNY Unsettled Trades'!$AS:$AS,'BNY Unsettled Trades'!$N:$N,'Pending Failed Trade Matrix'!Q$16,'BNY Unsettled Trades'!$X:$X,"Failing",'BNY Unsettled Trades'!$A:$A,'Pending Failed Trade Matrix'!$A24)</x:f>
      </x:c>
      <x:c r="R24" s="14">
        <x:f>SUMIFS('BNY Unsettled Trades'!$AS:$AS,'BNY Unsettled Trades'!$N:$N,'Pending Failed Trade Matrix'!R$16,'BNY Unsettled Trades'!$X:$X,"Failing",'BNY Unsettled Trades'!$A:$A,'Pending Failed Trade Matrix'!$A24)</x:f>
      </x:c>
      <x:c r="S24" s="14">
        <x:f>SUMIFS('BNY Unsettled Trades'!$AS:$AS,'BNY Unsettled Trades'!$N:$N,'Pending Failed Trade Matrix'!S$16,'BNY Unsettled Trades'!$X:$X,"Failing",'BNY Unsettled Trades'!$A:$A,'Pending Failed Trade Matrix'!$A24)</x:f>
      </x:c>
      <x:c r="T24" s="14">
        <x:f>SUMIFS('BNY Unsettled Trades'!$AS:$AS,'BNY Unsettled Trades'!$N:$N,'Pending Failed Trade Matrix'!T$16,'BNY Unsettled Trades'!$X:$X,"Failing",'BNY Unsettled Trades'!$A:$A,'Pending Failed Trade Matrix'!$A24)</x:f>
      </x:c>
      <x:c r="U24" s="14">
        <x:f>SUMIFS('BNY Unsettled Trades'!$AS:$AS,'BNY Unsettled Trades'!$N:$N,'Pending Failed Trade Matrix'!U$16,'BNY Unsettled Trades'!$X:$X,"Failing",'BNY Unsettled Trades'!$A:$A,'Pending Failed Trade Matrix'!$A24)</x:f>
      </x:c>
      <x:c r="V24" s="14">
        <x:f>SUMIFS('BNY Unsettled Trades'!$AS:$AS,'BNY Unsettled Trades'!$N:$N,'Pending Failed Trade Matrix'!V$16,'BNY Unsettled Trades'!$X:$X,"Failing",'BNY Unsettled Trades'!$A:$A,'Pending Failed Trade Matrix'!$A24)</x:f>
      </x:c>
      <x:c r="W24" s="14">
        <x:f>SUMIFS('BNY Unsettled Trades'!$AS:$AS,'BNY Unsettled Trades'!$N:$N,'Pending Failed Trade Matrix'!W$16,'BNY Unsettled Trades'!$X:$X,"Failing",'BNY Unsettled Trades'!$A:$A,'Pending Failed Trade Matrix'!$A24)</x:f>
      </x:c>
      <x:c r="X24" s="14">
        <x:f>SUMIFS('BNY Unsettled Trades'!$AS:$AS,'BNY Unsettled Trades'!$N:$N,'Pending Failed Trade Matrix'!X$16,'BNY Unsettled Trades'!$X:$X,"Failing",'BNY Unsettled Trades'!$A:$A,'Pending Failed Trade Matrix'!$A24)</x:f>
      </x:c>
      <x:c r="Y24" s="14">
        <x:f>SUMIFS('BNY Unsettled Trades'!$AS:$AS,'BNY Unsettled Trades'!$N:$N,'Pending Failed Trade Matrix'!Y$16,'BNY Unsettled Trades'!$X:$X,"Failing",'BNY Unsettled Trades'!$A:$A,'Pending Failed Trade Matrix'!$A24)</x:f>
      </x:c>
      <x:c r="Z24" s="14">
        <x:f>SUMIFS('BNY Unsettled Trades'!$AS:$AS,'BNY Unsettled Trades'!$N:$N,'Pending Failed Trade Matrix'!Z$16,'BNY Unsettled Trades'!$X:$X,"Failing",'BNY Unsettled Trades'!$A:$A,'Pending Failed Trade Matrix'!$A24)</x:f>
      </x:c>
      <x:c r="AA24" s="14">
        <x:f>SUMIFS('BNY Unsettled Trades'!$AS:$AS,'BNY Unsettled Trades'!$N:$N,'Pending Failed Trade Matrix'!AA$16,'BNY Unsettled Trades'!$X:$X,"Failing",'BNY Unsettled Trades'!$A:$A,'Pending Failed Trade Matrix'!$A24)</x:f>
      </x:c>
      <x:c r="AB24" s="14">
        <x:f>SUMIFS('BNY Unsettled Trades'!$AS:$AS,'BNY Unsettled Trades'!$N:$N,'Pending Failed Trade Matrix'!AB$16,'BNY Unsettled Trades'!$X:$X,"Failing",'BNY Unsettled Trades'!$A:$A,'Pending Failed Trade Matrix'!$A24)</x:f>
      </x:c>
      <x:c r="AC24" s="14">
        <x:f>SUMIFS('BNY Unsettled Trades'!$AS:$AS,'BNY Unsettled Trades'!$N:$N,'Pending Failed Trade Matrix'!AC$16,'BNY Unsettled Trades'!$X:$X,"Failing",'BNY Unsettled Trades'!$A:$A,'Pending Failed Trade Matrix'!$A24)</x:f>
      </x:c>
      <x:c r="AD24" s="14">
        <x:f>SUMIFS('BNY Unsettled Trades'!$AS:$AS,'BNY Unsettled Trades'!$N:$N,'Pending Failed Trade Matrix'!AD$16,'BNY Unsettled Trades'!$X:$X,"Failing",'BNY Unsettled Trades'!$A:$A,'Pending Failed Trade Matrix'!$A24)</x:f>
      </x:c>
      <x:c r="AE24" s="14">
        <x:f>SUMIFS('BNY Unsettled Trades'!$AS:$AS,'BNY Unsettled Trades'!$N:$N,'Pending Failed Trade Matrix'!AE$16,'BNY Unsettled Trades'!$X:$X,"Failing",'BNY Unsettled Trades'!$A:$A,'Pending Failed Trade Matrix'!$A24)</x:f>
      </x:c>
      <x:c r="AF24" s="14">
        <x:f>SUMIFS('BNY Unsettled Trades'!$AS:$AS,'BNY Unsettled Trades'!$N:$N,'Pending Failed Trade Matrix'!AF$16,'BNY Unsettled Trades'!$X:$X,"Failing",'BNY Unsettled Trades'!$A:$A,'Pending Failed Trade Matrix'!$A24)</x:f>
      </x:c>
      <x:c r="AG24" s="6">
        <x:f>AF24+SUM(C24/$C$1,D24/$D$1,E24/$E$1,F24/$F$1,G24/$G$1,H24/$H$1,I24/$I$1,J24/$J$1,K24/$K$1,L24/$L$1,M24/$M$1,N24/$N$1,O24/$O$1,P24/$P$1,Q24/$Q$1,R24/$R$1,S24/$S$1,T24/$T$1,U24/$U$1,V24/$V$1,W24/$W$1,X24/$X$1,Y24/$Y$1,Z24/$Z$1,AA24/$AA$1,AB24/$AB$1,AC24/$AC$1,AD24/$AD$1,AE24/$AE$1)</x:f>
      </x:c>
    </x:row>
    <x:row r="25" spans="1:33" x14ac:dyDescent="0.3">
      <x:c r="A25" s="0">
        <x:v>447594</x:v>
      </x:c>
      <x:c r="B25" s="0">
        <x:f>VLOOKUP(A25,'IQ Equitizer'!$A$3:$B$12,2,0)</x:f>
      </x:c>
      <x:c r="C25" s="14">
        <x:f>SUMIFS('BNY Unsettled Trades'!$AS:$AS,'BNY Unsettled Trades'!$N:$N,'Pending Failed Trade Matrix'!C$16,'BNY Unsettled Trades'!$X:$X,"Failing",'BNY Unsettled Trades'!$A:$A,'Pending Failed Trade Matrix'!$A25)</x:f>
      </x:c>
      <x:c r="D25" s="14">
        <x:f>SUMIFS('BNY Unsettled Trades'!$AS:$AS,'BNY Unsettled Trades'!$N:$N,'Pending Failed Trade Matrix'!D$16,'BNY Unsettled Trades'!$X:$X,"Failing",'BNY Unsettled Trades'!$A:$A,'Pending Failed Trade Matrix'!$A25)</x:f>
      </x:c>
      <x:c r="E25" s="14">
        <x:f>SUMIFS('BNY Unsettled Trades'!$AS:$AS,'BNY Unsettled Trades'!$N:$N,'Pending Failed Trade Matrix'!E$16,'BNY Unsettled Trades'!$X:$X,"Failing",'BNY Unsettled Trades'!$A:$A,'Pending Failed Trade Matrix'!$A25)</x:f>
      </x:c>
      <x:c r="F25" s="14">
        <x:f>SUMIFS('BNY Unsettled Trades'!$AS:$AS,'BNY Unsettled Trades'!$N:$N,'Pending Failed Trade Matrix'!F$16,'BNY Unsettled Trades'!$X:$X,"Failing",'BNY Unsettled Trades'!$A:$A,'Pending Failed Trade Matrix'!$A25)</x:f>
      </x:c>
      <x:c r="G25" s="14">
        <x:f>SUMIFS('BNY Unsettled Trades'!$AS:$AS,'BNY Unsettled Trades'!$N:$N,'Pending Failed Trade Matrix'!G$16,'BNY Unsettled Trades'!$X:$X,"Failing",'BNY Unsettled Trades'!$A:$A,'Pending Failed Trade Matrix'!$A25)</x:f>
      </x:c>
      <x:c r="H25" s="14">
        <x:f>SUMIFS('BNY Unsettled Trades'!$AS:$AS,'BNY Unsettled Trades'!$N:$N,'Pending Failed Trade Matrix'!H$16,'BNY Unsettled Trades'!$X:$X,"Failing",'BNY Unsettled Trades'!$A:$A,'Pending Failed Trade Matrix'!$A25)</x:f>
      </x:c>
      <x:c r="I25" s="14">
        <x:f>SUMIFS('BNY Unsettled Trades'!$AS:$AS,'BNY Unsettled Trades'!$N:$N,'Pending Failed Trade Matrix'!I$16,'BNY Unsettled Trades'!$X:$X,"Failing",'BNY Unsettled Trades'!$A:$A,'Pending Failed Trade Matrix'!$A25)</x:f>
      </x:c>
      <x:c r="J25" s="14">
        <x:f>SUMIFS('BNY Unsettled Trades'!$AS:$AS,'BNY Unsettled Trades'!$N:$N,'Pending Failed Trade Matrix'!J$16,'BNY Unsettled Trades'!$X:$X,"Failing",'BNY Unsettled Trades'!$A:$A,'Pending Failed Trade Matrix'!$A25)</x:f>
      </x:c>
      <x:c r="K25" s="14">
        <x:f>SUMIFS('BNY Unsettled Trades'!$AS:$AS,'BNY Unsettled Trades'!$N:$N,'Pending Failed Trade Matrix'!K$16,'BNY Unsettled Trades'!$X:$X,"Failing",'BNY Unsettled Trades'!$A:$A,'Pending Failed Trade Matrix'!$A25)</x:f>
      </x:c>
      <x:c r="L25" s="14">
        <x:f>SUMIFS('BNY Unsettled Trades'!$AS:$AS,'BNY Unsettled Trades'!$N:$N,'Pending Failed Trade Matrix'!L$16,'BNY Unsettled Trades'!$X:$X,"Failing",'BNY Unsettled Trades'!$A:$A,'Pending Failed Trade Matrix'!$A25)</x:f>
      </x:c>
      <x:c r="M25" s="14">
        <x:f>SUMIFS('BNY Unsettled Trades'!$AS:$AS,'BNY Unsettled Trades'!$N:$N,'Pending Failed Trade Matrix'!M$16,'BNY Unsettled Trades'!$X:$X,"Failing",'BNY Unsettled Trades'!$A:$A,'Pending Failed Trade Matrix'!$A25)</x:f>
      </x:c>
      <x:c r="N25" s="14">
        <x:f>SUMIFS('BNY Unsettled Trades'!$AS:$AS,'BNY Unsettled Trades'!$N:$N,'Pending Failed Trade Matrix'!N$16,'BNY Unsettled Trades'!$X:$X,"Failing",'BNY Unsettled Trades'!$A:$A,'Pending Failed Trade Matrix'!$A25)</x:f>
      </x:c>
      <x:c r="O25" s="14">
        <x:f>SUMIFS('BNY Unsettled Trades'!$AS:$AS,'BNY Unsettled Trades'!$N:$N,'Pending Failed Trade Matrix'!O$16,'BNY Unsettled Trades'!$X:$X,"Failing",'BNY Unsettled Trades'!$A:$A,'Pending Failed Trade Matrix'!$A25)</x:f>
      </x:c>
      <x:c r="P25" s="14">
        <x:f>SUMIFS('BNY Unsettled Trades'!$AS:$AS,'BNY Unsettled Trades'!$N:$N,'Pending Failed Trade Matrix'!P$16,'BNY Unsettled Trades'!$X:$X,"Failing",'BNY Unsettled Trades'!$A:$A,'Pending Failed Trade Matrix'!$A25)</x:f>
      </x:c>
      <x:c r="Q25" s="14">
        <x:f>SUMIFS('BNY Unsettled Trades'!$AS:$AS,'BNY Unsettled Trades'!$N:$N,'Pending Failed Trade Matrix'!Q$16,'BNY Unsettled Trades'!$X:$X,"Failing",'BNY Unsettled Trades'!$A:$A,'Pending Failed Trade Matrix'!$A25)</x:f>
      </x:c>
      <x:c r="R25" s="14">
        <x:f>SUMIFS('BNY Unsettled Trades'!$AS:$AS,'BNY Unsettled Trades'!$N:$N,'Pending Failed Trade Matrix'!R$16,'BNY Unsettled Trades'!$X:$X,"Failing",'BNY Unsettled Trades'!$A:$A,'Pending Failed Trade Matrix'!$A25)</x:f>
      </x:c>
      <x:c r="S25" s="14">
        <x:f>SUMIFS('BNY Unsettled Trades'!$AS:$AS,'BNY Unsettled Trades'!$N:$N,'Pending Failed Trade Matrix'!S$16,'BNY Unsettled Trades'!$X:$X,"Failing",'BNY Unsettled Trades'!$A:$A,'Pending Failed Trade Matrix'!$A25)</x:f>
      </x:c>
      <x:c r="T25" s="14">
        <x:f>SUMIFS('BNY Unsettled Trades'!$AS:$AS,'BNY Unsettled Trades'!$N:$N,'Pending Failed Trade Matrix'!T$16,'BNY Unsettled Trades'!$X:$X,"Failing",'BNY Unsettled Trades'!$A:$A,'Pending Failed Trade Matrix'!$A25)</x:f>
      </x:c>
      <x:c r="U25" s="14">
        <x:f>SUMIFS('BNY Unsettled Trades'!$AS:$AS,'BNY Unsettled Trades'!$N:$N,'Pending Failed Trade Matrix'!U$16,'BNY Unsettled Trades'!$X:$X,"Failing",'BNY Unsettled Trades'!$A:$A,'Pending Failed Trade Matrix'!$A25)</x:f>
      </x:c>
      <x:c r="V25" s="14">
        <x:f>SUMIFS('BNY Unsettled Trades'!$AS:$AS,'BNY Unsettled Trades'!$N:$N,'Pending Failed Trade Matrix'!V$16,'BNY Unsettled Trades'!$X:$X,"Failing",'BNY Unsettled Trades'!$A:$A,'Pending Failed Trade Matrix'!$A25)</x:f>
      </x:c>
      <x:c r="W25" s="14">
        <x:f>SUMIFS('BNY Unsettled Trades'!$AS:$AS,'BNY Unsettled Trades'!$N:$N,'Pending Failed Trade Matrix'!W$16,'BNY Unsettled Trades'!$X:$X,"Failing",'BNY Unsettled Trades'!$A:$A,'Pending Failed Trade Matrix'!$A25)</x:f>
      </x:c>
      <x:c r="X25" s="14">
        <x:f>SUMIFS('BNY Unsettled Trades'!$AS:$AS,'BNY Unsettled Trades'!$N:$N,'Pending Failed Trade Matrix'!X$16,'BNY Unsettled Trades'!$X:$X,"Failing",'BNY Unsettled Trades'!$A:$A,'Pending Failed Trade Matrix'!$A25)</x:f>
      </x:c>
      <x:c r="Y25" s="14">
        <x:f>SUMIFS('BNY Unsettled Trades'!$AS:$AS,'BNY Unsettled Trades'!$N:$N,'Pending Failed Trade Matrix'!Y$16,'BNY Unsettled Trades'!$X:$X,"Failing",'BNY Unsettled Trades'!$A:$A,'Pending Failed Trade Matrix'!$A25)</x:f>
      </x:c>
      <x:c r="Z25" s="14">
        <x:f>SUMIFS('BNY Unsettled Trades'!$AS:$AS,'BNY Unsettled Trades'!$N:$N,'Pending Failed Trade Matrix'!Z$16,'BNY Unsettled Trades'!$X:$X,"Failing",'BNY Unsettled Trades'!$A:$A,'Pending Failed Trade Matrix'!$A25)</x:f>
      </x:c>
      <x:c r="AA25" s="14">
        <x:f>SUMIFS('BNY Unsettled Trades'!$AS:$AS,'BNY Unsettled Trades'!$N:$N,'Pending Failed Trade Matrix'!AA$16,'BNY Unsettled Trades'!$X:$X,"Failing",'BNY Unsettled Trades'!$A:$A,'Pending Failed Trade Matrix'!$A25)</x:f>
      </x:c>
      <x:c r="AB25" s="14">
        <x:f>SUMIFS('BNY Unsettled Trades'!$AS:$AS,'BNY Unsettled Trades'!$N:$N,'Pending Failed Trade Matrix'!AB$16,'BNY Unsettled Trades'!$X:$X,"Failing",'BNY Unsettled Trades'!$A:$A,'Pending Failed Trade Matrix'!$A25)</x:f>
      </x:c>
      <x:c r="AC25" s="14">
        <x:f>SUMIFS('BNY Unsettled Trades'!$AS:$AS,'BNY Unsettled Trades'!$N:$N,'Pending Failed Trade Matrix'!AC$16,'BNY Unsettled Trades'!$X:$X,"Failing",'BNY Unsettled Trades'!$A:$A,'Pending Failed Trade Matrix'!$A25)</x:f>
      </x:c>
      <x:c r="AD25" s="14">
        <x:f>SUMIFS('BNY Unsettled Trades'!$AS:$AS,'BNY Unsettled Trades'!$N:$N,'Pending Failed Trade Matrix'!AD$16,'BNY Unsettled Trades'!$X:$X,"Failing",'BNY Unsettled Trades'!$A:$A,'Pending Failed Trade Matrix'!$A25)</x:f>
      </x:c>
      <x:c r="AE25" s="14">
        <x:f>SUMIFS('BNY Unsettled Trades'!$AS:$AS,'BNY Unsettled Trades'!$N:$N,'Pending Failed Trade Matrix'!AE$16,'BNY Unsettled Trades'!$X:$X,"Failing",'BNY Unsettled Trades'!$A:$A,'Pending Failed Trade Matrix'!$A25)</x:f>
      </x:c>
      <x:c r="AF25" s="14">
        <x:f>SUMIFS('BNY Unsettled Trades'!$AS:$AS,'BNY Unsettled Trades'!$N:$N,'Pending Failed Trade Matrix'!AF$16,'BNY Unsettled Trades'!$X:$X,"Failing",'BNY Unsettled Trades'!$A:$A,'Pending Failed Trade Matrix'!$A25)</x:f>
      </x:c>
      <x:c r="AG25" s="6">
        <x:f>AF25+SUM(C25/$C$1,D25/$D$1,E25/$E$1,F25/$F$1,G25/$G$1,H25/$H$1,I25/$I$1,J25/$J$1,K25/$K$1,L25/$L$1,M25/$M$1,N25/$N$1,O25/$O$1,P25/$P$1,Q25/$Q$1,R25/$R$1,S25/$S$1,T25/$T$1,U25/$U$1,V25/$V$1,W25/$W$1,X25/$X$1,Y25/$Y$1,Z25/$Z$1,AA25/$AA$1,AB25/$AB$1,AC25/$AC$1,AD25/$AD$1,AE25/$AE$1)</x:f>
      </x:c>
    </x:row>
    <x:row r="26" spans="1:33" x14ac:dyDescent="0.3">
      <x:c r="A26" s="0" t="s">
        <x:v>36</x:v>
      </x:c>
      <x:c r="B26" s="0" t="s">
        <x:v>37</x:v>
      </x:c>
      <x:c r="C26" s="14">
        <x:v>0</x:v>
      </x:c>
      <x:c r="D26" s="14">
        <x:v>0</x:v>
      </x:c>
      <x:c r="E26" s="14">
        <x:v>0</x:v>
      </x:c>
      <x:c r="F26" s="14">
        <x:v>0</x:v>
      </x:c>
      <x:c r="G26" s="14">
        <x:v>0</x:v>
      </x:c>
      <x:c r="H26" s="14">
        <x:v>0</x:v>
      </x:c>
      <x:c r="I26" s="14">
        <x:v>0</x:v>
      </x:c>
      <x:c r="J26" s="14">
        <x:v>0</x:v>
      </x:c>
      <x:c r="K26" s="14">
        <x:v>0</x:v>
      </x:c>
      <x:c r="L26" s="14">
        <x:v>0</x:v>
      </x:c>
      <x:c r="M26" s="14">
        <x:v>0</x:v>
      </x:c>
      <x:c r="N26" s="14">
        <x:v>0</x:v>
      </x:c>
      <x:c r="O26" s="14">
        <x:v>0</x:v>
      </x:c>
      <x:c r="P26" s="14">
        <x:v>0</x:v>
      </x:c>
      <x:c r="Q26" s="14">
        <x:v>0</x:v>
      </x:c>
      <x:c r="R26" s="14">
        <x:v>0</x:v>
      </x:c>
      <x:c r="S26" s="14">
        <x:v>0</x:v>
      </x:c>
      <x:c r="T26" s="14">
        <x:v>0</x:v>
      </x:c>
      <x:c r="U26" s="14">
        <x:v>0</x:v>
      </x:c>
      <x:c r="V26" s="14">
        <x:v>0</x:v>
      </x:c>
      <x:c r="W26" s="14">
        <x:v>0</x:v>
      </x:c>
      <x:c r="X26" s="14">
        <x:v>0</x:v>
      </x:c>
      <x:c r="Y26" s="14">
        <x:v>0</x:v>
      </x:c>
      <x:c r="Z26" s="14">
        <x:v>0</x:v>
      </x:c>
      <x:c r="AA26" s="14">
        <x:v>0</x:v>
      </x:c>
      <x:c r="AB26" s="14">
        <x:v>0</x:v>
      </x:c>
      <x:c r="AC26" s="14">
        <x:v>0</x:v>
      </x:c>
      <x:c r="AD26" s="14">
        <x:v>0</x:v>
      </x:c>
      <x:c r="AE26" s="14">
        <x:v>0</x:v>
      </x:c>
      <x:c r="AF26" s="14">
        <x:f>(SUMIFS('VP Outstanding Trades'!W:W,'VP Outstanding Trades'!A:A,A26,'VP Outstanding Trades'!D:D,"PURCHASE",'VP Outstanding Trades'!E:E,"OUTSTANDING"))+(SUMIFS('VP Outstanding Trades'!W:W,'VP Outstanding Trades'!A:A,A26,'VP Outstanding Trades'!D:D,"SALE",'VP Outstanding Trades'!E:E,"OUTSTANDING"))</x:f>
      </x:c>
      <x:c r="AG26" s="6">
        <x:f>AF26+SUM(C26/$C$1,D26/$D$1,E26/$E$1,F26/$F$1,G26/$G$1,H26/$H$1,I26/$I$1,J26/$J$1,K26/$K$1,L26/$L$1,M26/$M$1,N26/$N$1,O26/$O$1,P26/$P$1,Q26/$Q$1,R26/$R$1,S26/$S$1,T26/$T$1,U26/$U$1,V26/$V$1,W26/$W$1,X26/$X$1,Y26/$Y$1,Z26/$Z$1,AA26/$AA$1,AB26/$AB$1,AC26/$AC$1,AD26/$AD$1,AE26/$AE$1)</x:f>
      </x:c>
    </x:row>
  </x:sheetData>
  <x:mergeCells count="2">
    <x:mergeCell ref="A1:B1"/>
    <x:mergeCell ref="A15:B15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80C5BD0-54E9-425B-B8DB-92E72B844CC1}" mc:Ignorable="x14ac xr xr2 xr3">
  <x:sheetPr>
    <x:outlinePr summaryBelow="1" summaryRight="1"/>
  </x:sheetPr>
  <x:dimension ref="A1:AR101"/>
  <x:sheetViews>
    <x:sheetView workbookViewId="0">
      <x:selection activeCell="G43" sqref="G43"/>
    </x:sheetView>
  </x:sheetViews>
  <x:sheetFormatPr defaultRowHeight="14.4" x14ac:dyDescent="0.3"/>
  <x:cols>
    <x:col min="1" max="1" width="30.332031" style="0" bestFit="1" customWidth="1"/>
    <x:col min="2" max="2" width="15.109375" style="0" bestFit="1" customWidth="1"/>
    <x:col min="3" max="3" width="40.664062" style="0" bestFit="1" customWidth="1"/>
    <x:col min="4" max="4" width="24.664062" style="0" bestFit="1" customWidth="1"/>
    <x:col min="5" max="5" width="15.109375" style="0" bestFit="1" customWidth="1"/>
    <x:col min="6" max="6" width="24.886719" style="0" bestFit="1" customWidth="1"/>
    <x:col min="7" max="7" width="20.109375" style="0" bestFit="1" customWidth="1"/>
    <x:col min="8" max="8" width="8.441406" style="0" bestFit="1" customWidth="1"/>
    <x:col min="9" max="10" width="21.109375" style="0" bestFit="1" customWidth="1"/>
    <x:col min="11" max="11" width="11.332031" style="0" customWidth="1"/>
    <x:col min="12" max="12" width="3.109375" style="0" customWidth="1"/>
    <x:col min="13" max="13" width="19" style="0" bestFit="1" customWidth="1"/>
    <x:col min="14" max="14" width="14" style="0" bestFit="1" customWidth="1"/>
    <x:col min="15" max="15" width="13.332031" style="0" customWidth="1"/>
    <x:col min="16" max="16" width="9" style="0" bestFit="1" customWidth="1"/>
    <x:col min="17" max="17" width="13.554688" style="0" bestFit="1" customWidth="1"/>
    <x:col min="18" max="18" width="9.140625" style="0" customWidth="1"/>
    <x:col min="19" max="19" width="8.109375" style="0" bestFit="1" customWidth="1"/>
    <x:col min="20" max="20" width="20.109375" style="0" customWidth="1"/>
    <x:col min="21" max="21" width="23" style="0" bestFit="1" customWidth="1"/>
    <x:col min="22" max="22" width="2.441406" style="346" customWidth="1"/>
    <x:col min="23" max="23" width="12.554688" style="0" bestFit="1" customWidth="1"/>
    <x:col min="24" max="24" width="11.554688" style="0" bestFit="1" customWidth="1"/>
    <x:col min="25" max="25" width="12.554688" style="0" bestFit="1" customWidth="1"/>
    <x:col min="26" max="26" width="11.554688" style="0" bestFit="1" customWidth="1"/>
    <x:col min="27" max="27" width="13.332031" style="0" customWidth="1"/>
    <x:col min="28" max="28" width="11.554688" style="0" bestFit="1" customWidth="1"/>
    <x:col min="29" max="29" width="31.109375" style="0" bestFit="1" customWidth="1"/>
    <x:col min="30" max="30" width="9.554688" style="0" bestFit="1" customWidth="1"/>
    <x:col min="31" max="31" width="6" style="0" customWidth="1"/>
    <x:col min="32" max="32" width="4.664062" style="346" customWidth="1"/>
    <x:col min="33" max="33" width="11.554688" style="0" bestFit="1" customWidth="1"/>
    <x:col min="34" max="34" width="20" style="0" bestFit="1" customWidth="1"/>
    <x:col min="35" max="35" width="4.109375" style="346" customWidth="1"/>
    <x:col min="36" max="36" width="16.332031" style="0" bestFit="1" customWidth="1"/>
    <x:col min="37" max="37" width="6.664062" style="0" bestFit="1" customWidth="1"/>
    <x:col min="38" max="38" width="21.886719" style="0" customWidth="1"/>
    <x:col min="39" max="39" width="9.554688" style="0" customWidth="1"/>
    <x:col min="40" max="41" width="8.664062" style="0" bestFit="1" customWidth="1"/>
    <x:col min="42" max="42" width="18.332031" style="0" bestFit="1" customWidth="1"/>
    <x:col min="43" max="43" width="16.332031" style="0" bestFit="1" customWidth="1"/>
    <x:col min="44" max="44" width="15" style="0" bestFit="1" customWidth="1"/>
  </x:cols>
  <x:sheetData>
    <x:row r="1" spans="1:44" x14ac:dyDescent="0.3">
      <x:c r="B1" s="347">
        <x:f>TODAY()</x:f>
      </x:c>
      <x:c r="C1" s="348" t="s">
        <x:v>103</x:v>
      </x:c>
      <x:c r="G1" s="41" t="s">
        <x:v>104</x:v>
      </x:c>
      <x:c r="L1" s="346"/>
      <x:c r="O1" s="27" t="s">
        <x:v>105</x:v>
      </x:c>
      <x:c r="T1" s="43" t="s">
        <x:v>106</x:v>
      </x:c>
      <x:c r="W1" s="27" t="s">
        <x:v>107</x:v>
      </x:c>
      <x:c r="Y1" s="6"/>
      <x:c r="Z1" s="8"/>
      <x:c r="AJ1" s="45" t="s">
        <x:v>108</x:v>
      </x:c>
      <x:c r="AK1" s="46"/>
    </x:row>
    <x:row r="2" spans="1:44" ht="15" customHeight="1" s="62" customFormat="1" x14ac:dyDescent="0.35">
      <x:c r="A2" s="349" t="s">
        <x:v>109</x:v>
      </x:c>
      <x:c r="B2" s="349" t="s">
        <x:v>110</x:v>
      </x:c>
      <x:c r="C2" s="349" t="s">
        <x:v>111</x:v>
      </x:c>
      <x:c r="D2" s="349" t="s">
        <x:v>112</x:v>
      </x:c>
      <x:c r="E2" s="349" t="s">
        <x:v>113</x:v>
      </x:c>
      <x:c r="F2" s="349" t="s">
        <x:v>114</x:v>
      </x:c>
      <x:c r="G2" s="349" t="s">
        <x:v>115</x:v>
      </x:c>
      <x:c r="H2" s="350" t="s">
        <x:v>116</x:v>
      </x:c>
      <x:c r="I2" s="351" t="s">
        <x:v>117</x:v>
      </x:c>
      <x:c r="J2" s="350" t="s">
        <x:v>118</x:v>
      </x:c>
      <x:c r="K2" s="352" t="s">
        <x:v>13</x:v>
      </x:c>
      <x:c r="L2" s="353"/>
      <x:c r="M2" s="354" t="s">
        <x:v>119</x:v>
      </x:c>
      <x:c r="N2" s="354" t="s">
        <x:v>120</x:v>
      </x:c>
      <x:c r="O2" s="355">
        <x:v>0.0006</x:v>
      </x:c>
      <x:c r="P2" s="356" t="s">
        <x:v>121</x:v>
      </x:c>
      <x:c r="Q2" s="357" t="s">
        <x:v>122</x:v>
      </x:c>
      <x:c r="R2" s="357" t="s">
        <x:v>123</x:v>
      </x:c>
      <x:c r="S2" s="357" t="s">
        <x:v>124</x:v>
      </x:c>
      <x:c r="T2" s="357" t="s">
        <x:v>125</x:v>
      </x:c>
      <x:c r="U2" s="356" t="s">
        <x:v>126</x:v>
      </x:c>
      <x:c r="V2" s="358"/>
      <x:c r="W2" s="359">
        <x:f>E30</x:f>
      </x:c>
      <x:c r="X2" s="359">
        <x:f>F30</x:f>
      </x:c>
      <x:c r="Y2" s="359">
        <x:f>G30</x:f>
      </x:c>
      <x:c r="Z2" s="359">
        <x:f>H30</x:f>
      </x:c>
      <x:c r="AA2" s="359">
        <x:f>I30</x:f>
      </x:c>
      <x:c r="AB2" s="359">
        <x:f>J30</x:f>
      </x:c>
      <x:c r="AC2" s="359" t="s">
        <x:v>127</x:v>
      </x:c>
      <x:c r="AD2" s="359" t="s">
        <x:v>128</x:v>
      </x:c>
      <x:c r="AE2" s="360"/>
      <x:c r="AF2" s="361"/>
      <x:c r="AG2" s="28">
        <x:f>D30</x:f>
      </x:c>
      <x:c r="AH2" s="28" t="s">
        <x:v>129</x:v>
      </x:c>
      <x:c r="AI2" s="358"/>
      <x:c r="AJ2" s="362" t="s">
        <x:v>130</x:v>
      </x:c>
      <x:c r="AK2" s="61"/>
      <x:c r="AL2" s="28"/>
      <x:c r="AM2" s="28"/>
      <x:c r="AN2" s="28"/>
      <x:c r="AO2" s="28" t="s">
        <x:v>131</x:v>
      </x:c>
      <x:c r="AP2" s="28" t="s">
        <x:v>132</x:v>
      </x:c>
      <x:c r="AQ2" s="28" t="s">
        <x:v>133</x:v>
      </x:c>
    </x:row>
    <x:row r="3" spans="1:44" x14ac:dyDescent="0.3">
      <x:c r="A3" s="0">
        <x:v>139473</x:v>
      </x:c>
      <x:c r="B3" s="0" t="s">
        <x:v>18</x:v>
      </x:c>
      <x:c r="C3" s="0" t="s">
        <x:v>19</x:v>
      </x:c>
      <x:c r="D3" s="363">
        <x:f>SUMIFS('BNY Cash Projection'!AR:AR,'BNY Cash Projection'!A:A,'IQ Equitizer'!A3,'BNY Cash Projection'!E:E,"&lt;&gt;",'BNY Cash Projection'!N:N,'IQ Equitizer'!$D$30)/(COUNTIFS('BNY Cash Projection'!A:A,'IQ Equitizer'!A3,'BNY Cash Projection'!E:E,"&lt;&gt;",'BNY Cash Projection'!N:N,'IQ Equitizer'!$D$30))</x:f>
      </x:c>
      <x:c r="E3" s="363"/>
      <x:c r="F3" s="363">
        <x:f>SUMIFS('BNY Cash Projection'!AV:AV,'BNY Cash Projection'!A:A,'IQ Equitizer'!A3,'BNY Cash Projection'!U:U,"BUY",'BNY Cash Projection'!AF:AF,"&gt;="&amp;TODAY())+SUMIFS('BNY Cash Projection'!AV:AV,'BNY Cash Projection'!A:A,'IQ Equitizer'!A3,'BNY Cash Projection'!U:U,"SELL",'BNY Cash Projection'!AF:AF,"&gt;="&amp;TODAY())</x:f>
      </x:c>
      <x:c r="G3" s="363">
        <x:f>SUMIFS('BNY Cash Projection'!AV:AV,'BNY Cash Projection'!A:A,'IQ Equitizer'!A3,'BNY Cash Projection'!AF:AF,'IQ Equitizer'!$D$30,'BNY Cash Projection'!U:U,"DIVIDEND",'BNY Cash Projection'!AH:AH,"&gt;0")</x:f>
      </x:c>
      <x:c r="H3" s="65">
        <x:f>D3+F3+G3</x:f>
      </x:c>
      <x:c r="I3" s="66">
        <x:f>SUMIFS('BNY Custody Valuation'!AB:AB,'BNY Custody Valuation'!A:A,'IQ Equitizer'!A3,'BNY Custody Valuation'!U:U,"common")+SUMIFS('BNY Custody Valuation'!AB:AB,'BNY Custody Valuation'!A:A,'IQ Equitizer'!A3,'BNY Custody Valuation'!U:U,"mutual funds")+SUMIFS('BNY Custody Valuation'!AB:AB,'BNY Custody Valuation'!A:A,'IQ Equitizer'!A3,'BNY Custody Valuation'!U:U,"PREFERRED")+SUMIFS('BNY Custody Valuation'!AB:AB,'BNY Custody Valuation'!A:A,'IQ Equitizer'!A3,'BNY Custody Valuation'!U:U,"RIGHTS")+SUMIFS('BNY Custody Valuation'!AB:AB,'BNY Custody Valuation'!A:A,'IQ Equitizer'!A3,'BNY Custody Valuation'!U:U,"PARTNERSHIPS")+SUMIFS('BNY Custody Valuation'!AB:AB,'BNY Custody Valuation'!A:A,'IQ Equitizer'!A3,'BNY Custody Valuation'!U:U,"NOTES - SOVEREIGN DEBT")+SUMIFS('BNY Custody Valuation'!AB:AB,'BNY Custody Valuation'!A:A,'IQ Equitizer'!A3,'BNY Custody Valuation'!U:U,"BONDS - SOVEREIGN DEBT")+SUMIFS('BNY Custody Valuation'!AB:AB,'BNY Custody Valuation'!A:A,'IQ Equitizer'!A3,'BNY Custody Valuation'!U:U,"UNITS")+SUMIFS('BNY Custody Valuation'!AB:AB,'BNY Custody Valuation'!A:A,'IQ Equitizer'!A3,'BNY Custody Valuation'!U:U,"WARRANTS")</x:f>
      </x:c>
      <x:c r="J3" s="65">
        <x:f>I3+H3</x:f>
      </x:c>
      <x:c r="K3" s="364">
        <x:f>H3/J3</x:f>
      </x:c>
      <x:c r="L3" s="365"/>
      <x:c r="M3" s="366">
        <x:f>AQ3</x:f>
      </x:c>
      <x:c r="N3" s="8">
        <x:f>H3/M3</x:f>
      </x:c>
      <x:c r="O3" s="72">
        <x:f>IF(AND(N3&gt;0,N3&lt;0.06%),"T","F")</x:f>
      </x:c>
      <x:c r="P3" s="367">
        <x:f>IF(O3="t","No Trade",N3-$O$2)</x:f>
      </x:c>
      <x:c r="Q3" s="368">
        <x:f>IF(P3="No Trade",0,P3*M3)</x:f>
      </x:c>
      <x:c r="R3" s="369">
        <x:f t="array" ref="R3:R3">_xlfn.IFS(P3="no trade","-",Q3&lt;0,"Raise",Q3&gt;0,"Spend")</x:f>
      </x:c>
      <x:c r="S3" s="368">
        <x:f>AE3</x:f>
      </x:c>
      <x:c r="T3" s="76" cm="1">
        <x:f t="array" ref="T3:T3">_xll.BDP(S3&amp;" equity",$T$1)</x:f>
      </x:c>
      <x:c r="U3" s="77" t="s">
        <x:v>134</x:v>
      </x:c>
      <x:c r="V3" s="370"/>
      <x:c r="W3" s="6">
        <x:f>SUMIFS('BNY Cash Projection'!$AV:$AV,'BNY Cash Projection'!$A:$A,'IQ Equitizer'!A3,'BNY Cash Projection'!$AF:$AF,'IQ Equitizer'!$W$2,'BNY Cash Projection'!$U:$U,"DIVIDEND",'BNY Cash Projection'!$AH:$AH,"&gt;0")</x:f>
      </x:c>
      <x:c r="X3" s="6">
        <x:f>SUMIFS('BNY Cash Projection'!$AV:$AV,'BNY Cash Projection'!$A:$A,'IQ Equitizer'!A3,'BNY Cash Projection'!$AF:$AF,'IQ Equitizer'!$X$2,'BNY Cash Projection'!$U:$U,"DIVIDEND",'BNY Cash Projection'!$AH:$AH,"&gt;0")</x:f>
      </x:c>
      <x:c r="Y3" s="6">
        <x:f>SUMIFS('BNY Cash Projection'!$AV:$AV,'BNY Cash Projection'!$A:$A,'IQ Equitizer'!A3,'BNY Cash Projection'!$AF:$AF,'IQ Equitizer'!$Y$2,'BNY Cash Projection'!$U:$U,"DIVIDEND",'BNY Cash Projection'!$AH:$AH,"&gt;0")</x:f>
      </x:c>
      <x:c r="Z3" s="6">
        <x:f>SUMIFS('BNY Cash Projection'!$AV:$AV,'BNY Cash Projection'!$A:$A,'IQ Equitizer'!A3,'BNY Cash Projection'!$AF:$AF,'IQ Equitizer'!$Z$2,'BNY Cash Projection'!$U:$U,"DIVIDEND",'BNY Cash Projection'!$AH:$AH,"&gt;0")</x:f>
      </x:c>
      <x:c r="AA3" s="6">
        <x:f>SUMIFS('BNY Cash Projection'!$AV:$AV,'BNY Cash Projection'!$A:$A,'IQ Equitizer'!A3,'BNY Cash Projection'!$AF:$AF,'IQ Equitizer'!$AA$2,'BNY Cash Projection'!$U:$U,"DIVIDEND",'BNY Cash Projection'!$AH:$AH,"&gt;0")</x:f>
      </x:c>
      <x:c r="AB3" s="6">
        <x:f>SUMIFS('BNY Cash Projection'!$AV:$AV,'BNY Cash Projection'!$A:$A,'IQ Equitizer'!A3,'BNY Cash Projection'!$AF:$AF,'IQ Equitizer'!$AB$2,'BNY Cash Projection'!$U:$U,"DIVIDEND",'BNY Cash Projection'!$AH:$AH,"&gt;0")</x:f>
      </x:c>
      <x:c r="AC3" s="371">
        <x:f>SUM(W3:AB3)</x:f>
      </x:c>
      <x:c r="AD3" s="81">
        <x:f>AC3/J3</x:f>
      </x:c>
      <x:c r="AE3" s="0">
        <x:f>B3</x:f>
      </x:c>
      <x:c r="AG3" s="6">
        <x:f>SUMIFS('BNY Cash Projection'!$AV:$AV,'BNY Cash Projection'!$A:$A,'IQ Equitizer'!A3,'BNY Cash Projection'!$AF:$AF,'IQ Equitizer'!$AG$2,'BNY Cash Projection'!$U:$U,"DIVIDEND",'BNY Cash Projection'!$AH:$AH,"&gt;0")</x:f>
      </x:c>
      <x:c r="AH3" s="8">
        <x:f>AG3/M3</x:f>
      </x:c>
      <x:c r="AI3" s="365"/>
      <x:c r="AJ3" s="83">
        <x:f>N3+AD3</x:f>
      </x:c>
      <x:c r="AK3" s="84">
        <x:f>AE3</x:f>
      </x:c>
      <x:c r="AL3" s="8"/>
      <x:c r="AM3" s="8"/>
      <x:c r="AN3" s="0">
        <x:f>B3&amp;"NV"</x:f>
      </x:c>
      <x:c r="AO3" s="0">
        <x:f t="array" ref="AO3:AO3">_xll.BDP(AN3&amp;" index","PX_LAST")</x:f>
      </x:c>
      <x:c r="AP3" s="0">
        <x:f t="array" ref="AP3:AP3">_xll.BDP(B3&amp;" equity",$AP$2)</x:f>
      </x:c>
      <x:c r="AQ3" s="6">
        <x:f>AO3*AP3</x:f>
      </x:c>
      <x:c r="AR3" s="6"/>
    </x:row>
    <x:row r="4" spans="1:44" x14ac:dyDescent="0.3">
      <x:c r="A4" s="0">
        <x:v>139522</x:v>
      </x:c>
      <x:c r="B4" s="0" t="s">
        <x:v>20</x:v>
      </x:c>
      <x:c r="C4" s="0" t="s">
        <x:v>21</x:v>
      </x:c>
      <x:c r="D4" s="363">
        <x:f>SUMIFS('BNY Cash Projection'!AR:AR,'BNY Cash Projection'!A:A,'IQ Equitizer'!A4,'BNY Cash Projection'!E:E,"&lt;&gt;",'BNY Cash Projection'!N:N,'IQ Equitizer'!$D$30)/(COUNTIFS('BNY Cash Projection'!A:A,'IQ Equitizer'!A4,'BNY Cash Projection'!E:E,"&lt;&gt;",'BNY Cash Projection'!N:N,'IQ Equitizer'!$D$30))</x:f>
      </x:c>
      <x:c r="E4" s="363"/>
      <x:c r="F4" s="363">
        <x:f>SUMIFS('BNY Cash Projection'!AV:AV,'BNY Cash Projection'!A:A,'IQ Equitizer'!A4,'BNY Cash Projection'!U:U,"BUY",'BNY Cash Projection'!AF:AF,"&gt;="&amp;TODAY())+SUMIFS('BNY Cash Projection'!AV:AV,'BNY Cash Projection'!A:A,'IQ Equitizer'!A4,'BNY Cash Projection'!U:U,"SELL",'BNY Cash Projection'!AF:AF,"&gt;="&amp;TODAY())</x:f>
      </x:c>
      <x:c r="G4" s="363">
        <x:f>SUMIFS('BNY Cash Projection'!AV:AV,'BNY Cash Projection'!A:A,'IQ Equitizer'!A4,'BNY Cash Projection'!AF:AF,'IQ Equitizer'!$D$30,'BNY Cash Projection'!U:U,"DIVIDEND",'BNY Cash Projection'!AH:AH,"&gt;0")</x:f>
      </x:c>
      <x:c r="H4" s="65">
        <x:f>D4+F4+G4</x:f>
      </x:c>
      <x:c r="I4" s="66">
        <x:f>SUMIFS('BNY Custody Valuation'!AB:AB,'BNY Custody Valuation'!A:A,'IQ Equitizer'!A4,'BNY Custody Valuation'!U:U,"common")+SUMIFS('BNY Custody Valuation'!AB:AB,'BNY Custody Valuation'!A:A,'IQ Equitizer'!A4,'BNY Custody Valuation'!U:U,"mutual funds")+SUMIFS('BNY Custody Valuation'!AB:AB,'BNY Custody Valuation'!A:A,'IQ Equitizer'!A4,'BNY Custody Valuation'!U:U,"PREFERRED")+SUMIFS('BNY Custody Valuation'!AB:AB,'BNY Custody Valuation'!A:A,'IQ Equitizer'!A4,'BNY Custody Valuation'!U:U,"RIGHTS")+SUMIFS('BNY Custody Valuation'!AB:AB,'BNY Custody Valuation'!A:A,'IQ Equitizer'!A4,'BNY Custody Valuation'!U:U,"PARTNERSHIPS")+SUMIFS('BNY Custody Valuation'!AB:AB,'BNY Custody Valuation'!A:A,'IQ Equitizer'!A4,'BNY Custody Valuation'!U:U,"NOTES - SOVEREIGN DEBT")+SUMIFS('BNY Custody Valuation'!AB:AB,'BNY Custody Valuation'!A:A,'IQ Equitizer'!A4,'BNY Custody Valuation'!U:U,"BONDS - SOVEREIGN DEBT")+SUMIFS('BNY Custody Valuation'!AB:AB,'BNY Custody Valuation'!A:A,'IQ Equitizer'!A4,'BNY Custody Valuation'!U:U,"UNITS")+SUMIFS('BNY Custody Valuation'!AB:AB,'BNY Custody Valuation'!A:A,'IQ Equitizer'!A4,'BNY Custody Valuation'!U:U,"WARRANTS")</x:f>
      </x:c>
      <x:c r="J4" s="65">
        <x:f>I4+H4</x:f>
      </x:c>
      <x:c r="K4" s="364">
        <x:f>H4/J4</x:f>
      </x:c>
      <x:c r="L4" s="365"/>
      <x:c r="M4" s="366">
        <x:f>AQ4</x:f>
      </x:c>
      <x:c r="N4" s="8">
        <x:f>H4/M4</x:f>
      </x:c>
      <x:c r="O4" s="72">
        <x:f>IF(AND(N4&gt;0,N4&lt;0.06%),"T","F")</x:f>
      </x:c>
      <x:c r="P4" s="367">
        <x:f>IF(O4="t","No Trade",N4-$O$2)</x:f>
      </x:c>
      <x:c r="Q4" s="368">
        <x:f>IF(P4="No Trade",0,P4*M4)</x:f>
      </x:c>
      <x:c r="R4" s="369">
        <x:f t="array" ref="R4:R4">_xlfn.IFS(P4="no trade","-",Q4&lt;0,"Raise",Q4&gt;0,"Spend")</x:f>
      </x:c>
      <x:c r="S4" s="368">
        <x:f>AE4</x:f>
      </x:c>
      <x:c r="T4" s="76">
        <x:f t="array" ref="T4:T4">_xll.BDP(S4&amp;" equity",$T$1)</x:f>
      </x:c>
      <x:c r="U4" s="77" t="s">
        <x:v>135</x:v>
      </x:c>
      <x:c r="V4" s="370"/>
      <x:c r="W4" s="6">
        <x:f>SUMIFS('BNY Cash Projection'!$AV:$AV,'BNY Cash Projection'!$A:$A,'IQ Equitizer'!A4,'BNY Cash Projection'!$AF:$AF,'IQ Equitizer'!$W$2,'BNY Cash Projection'!$U:$U,"DIVIDEND",'BNY Cash Projection'!$AH:$AH,"&gt;0")</x:f>
      </x:c>
      <x:c r="X4" s="6">
        <x:f>SUMIFS('BNY Cash Projection'!$AV:$AV,'BNY Cash Projection'!$A:$A,'IQ Equitizer'!A4,'BNY Cash Projection'!$AF:$AF,'IQ Equitizer'!$X$2,'BNY Cash Projection'!$U:$U,"DIVIDEND",'BNY Cash Projection'!$AH:$AH,"&gt;0")</x:f>
      </x:c>
      <x:c r="Y4" s="6">
        <x:f>SUMIFS('BNY Cash Projection'!$AV:$AV,'BNY Cash Projection'!$A:$A,'IQ Equitizer'!A4,'BNY Cash Projection'!$AF:$AF,'IQ Equitizer'!$Y$2,'BNY Cash Projection'!$U:$U,"DIVIDEND",'BNY Cash Projection'!$AH:$AH,"&gt;0")</x:f>
      </x:c>
      <x:c r="Z4" s="6">
        <x:f>SUMIFS('BNY Cash Projection'!$AV:$AV,'BNY Cash Projection'!$A:$A,'IQ Equitizer'!A4,'BNY Cash Projection'!$AF:$AF,'IQ Equitizer'!$Z$2,'BNY Cash Projection'!$U:$U,"DIVIDEND",'BNY Cash Projection'!$AH:$AH,"&gt;0")</x:f>
      </x:c>
      <x:c r="AA4" s="6">
        <x:f>SUMIFS('BNY Cash Projection'!$AV:$AV,'BNY Cash Projection'!$A:$A,'IQ Equitizer'!A4,'BNY Cash Projection'!$AF:$AF,'IQ Equitizer'!$AA$2,'BNY Cash Projection'!$U:$U,"DIVIDEND",'BNY Cash Projection'!$AH:$AH,"&gt;0")</x:f>
      </x:c>
      <x:c r="AB4" s="6">
        <x:f>SUMIFS('BNY Cash Projection'!$AV:$AV,'BNY Cash Projection'!$A:$A,'IQ Equitizer'!A4,'BNY Cash Projection'!$AF:$AF,'IQ Equitizer'!$AB$2,'BNY Cash Projection'!$U:$U,"DIVIDEND",'BNY Cash Projection'!$AH:$AH,"&gt;0")</x:f>
      </x:c>
      <x:c r="AC4" s="371">
        <x:f>SUM(W4:AB4)</x:f>
      </x:c>
      <x:c r="AD4" s="81">
        <x:f>AC4/J4</x:f>
      </x:c>
      <x:c r="AE4" s="0">
        <x:f>B4</x:f>
      </x:c>
      <x:c r="AG4" s="6">
        <x:f>SUMIFS('BNY Cash Projection'!$AV:$AV,'BNY Cash Projection'!$A:$A,'IQ Equitizer'!A4,'BNY Cash Projection'!$AF:$AF,'IQ Equitizer'!$AG$2,'BNY Cash Projection'!$U:$U,"DIVIDEND",'BNY Cash Projection'!$AH:$AH,"&gt;0")</x:f>
      </x:c>
      <x:c r="AH4" s="8">
        <x:f>AG4/M4</x:f>
      </x:c>
      <x:c r="AI4" s="365"/>
      <x:c r="AJ4" s="83">
        <x:f>N4+AD4</x:f>
      </x:c>
      <x:c r="AK4" s="84">
        <x:f>AE4</x:f>
      </x:c>
      <x:c r="AL4" s="8"/>
      <x:c r="AM4" s="8"/>
      <x:c r="AN4" s="0">
        <x:f>B4&amp;"NV"</x:f>
      </x:c>
      <x:c r="AO4" s="0">
        <x:f t="array" ref="AO4:AO4">_xll.BDP(AN4&amp;" index","PX_LAST")</x:f>
      </x:c>
      <x:c r="AP4" s="0">
        <x:f t="array" ref="AP4:AP4">_xll.BDP(B4&amp;" equity",$AP$2)</x:f>
      </x:c>
      <x:c r="AQ4" s="6">
        <x:f>AO4*AP4</x:f>
      </x:c>
      <x:c r="AR4" s="6"/>
    </x:row>
    <x:row r="5" spans="1:44" x14ac:dyDescent="0.3">
      <x:c r="A5" s="0">
        <x:v>156481</x:v>
      </x:c>
      <x:c r="B5" s="0" t="s">
        <x:v>22</x:v>
      </x:c>
      <x:c r="C5" s="0" t="s">
        <x:v>23</x:v>
      </x:c>
      <x:c r="D5" s="363">
        <x:f>SUMIFS('BNY Cash Projection'!AR:AR,'BNY Cash Projection'!A:A,'IQ Equitizer'!A5,'BNY Cash Projection'!E:E,"&lt;&gt;",'BNY Cash Projection'!N:N,'IQ Equitizer'!$D$30)/(COUNTIFS('BNY Cash Projection'!A:A,'IQ Equitizer'!A5,'BNY Cash Projection'!E:E,"&lt;&gt;",'BNY Cash Projection'!N:N,'IQ Equitizer'!$D$30))</x:f>
      </x:c>
      <x:c r="E5" s="363"/>
      <x:c r="F5" s="363">
        <x:f>SUMIFS('BNY Cash Projection'!AV:AV,'BNY Cash Projection'!A:A,'IQ Equitizer'!A5,'BNY Cash Projection'!U:U,"BUY",'BNY Cash Projection'!AF:AF,"&gt;="&amp;TODAY())+SUMIFS('BNY Cash Projection'!AV:AV,'BNY Cash Projection'!A:A,'IQ Equitizer'!A5,'BNY Cash Projection'!U:U,"SELL",'BNY Cash Projection'!AF:AF,"&gt;="&amp;TODAY())</x:f>
      </x:c>
      <x:c r="G5" s="363">
        <x:f>SUMIFS('BNY Cash Projection'!AV:AV,'BNY Cash Projection'!A:A,'IQ Equitizer'!A5,'BNY Cash Projection'!AF:AF,'IQ Equitizer'!$D$30,'BNY Cash Projection'!U:U,"DIVIDEND",'BNY Cash Projection'!AH:AH,"&gt;0")</x:f>
      </x:c>
      <x:c r="H5" s="65">
        <x:f>D5+F5+G5</x:f>
      </x:c>
      <x:c r="I5" s="66">
        <x:f>SUMIFS('BNY Custody Valuation'!AB:AB,'BNY Custody Valuation'!A:A,'IQ Equitizer'!A5,'BNY Custody Valuation'!U:U,"common")+SUMIFS('BNY Custody Valuation'!AB:AB,'BNY Custody Valuation'!A:A,'IQ Equitizer'!A5,'BNY Custody Valuation'!U:U,"mutual funds")+SUMIFS('BNY Custody Valuation'!AB:AB,'BNY Custody Valuation'!A:A,'IQ Equitizer'!A5,'BNY Custody Valuation'!U:U,"PREFERRED")+SUMIFS('BNY Custody Valuation'!AB:AB,'BNY Custody Valuation'!A:A,'IQ Equitizer'!A5,'BNY Custody Valuation'!U:U,"RIGHTS")+SUMIFS('BNY Custody Valuation'!AB:AB,'BNY Custody Valuation'!A:A,'IQ Equitizer'!A5,'BNY Custody Valuation'!U:U,"PARTNERSHIPS")+SUMIFS('BNY Custody Valuation'!AB:AB,'BNY Custody Valuation'!A:A,'IQ Equitizer'!A5,'BNY Custody Valuation'!U:U,"NOTES - SOVEREIGN DEBT")+SUMIFS('BNY Custody Valuation'!AB:AB,'BNY Custody Valuation'!A:A,'IQ Equitizer'!A5,'BNY Custody Valuation'!U:U,"BONDS - SOVEREIGN DEBT")+SUMIFS('BNY Custody Valuation'!AB:AB,'BNY Custody Valuation'!A:A,'IQ Equitizer'!A5,'BNY Custody Valuation'!U:U,"UNITS")+SUMIFS('BNY Custody Valuation'!AB:AB,'BNY Custody Valuation'!A:A,'IQ Equitizer'!A5,'BNY Custody Valuation'!U:U,"WARRANTS")</x:f>
      </x:c>
      <x:c r="J5" s="65">
        <x:f>I5+H5</x:f>
      </x:c>
      <x:c r="K5" s="364">
        <x:f>H5/J5</x:f>
      </x:c>
      <x:c r="L5" s="365"/>
      <x:c r="M5" s="366">
        <x:f>AQ5</x:f>
      </x:c>
      <x:c r="N5" s="8">
        <x:f>H5/M5</x:f>
      </x:c>
      <x:c r="O5" s="372">
        <x:f>IF(AND(N5&gt;0,N5&lt;0.06%),"T","F")</x:f>
      </x:c>
      <x:c r="P5" s="367">
        <x:f>IF(O5="t","No Trade",N5-$O$2)</x:f>
      </x:c>
      <x:c r="Q5" s="368">
        <x:f>IF(P5="No Trade",0,P5*M5)</x:f>
      </x:c>
      <x:c r="R5" s="369">
        <x:f t="array" ref="R5:R5">_xlfn.IFS(P5="no trade","-",Q5&lt;0,"Raise",Q5&gt;0,"Spend")</x:f>
      </x:c>
      <x:c r="S5" s="368">
        <x:f>AE5</x:f>
      </x:c>
      <x:c r="T5" s="76">
        <x:f t="array" ref="T5:T5">_xll.BDP(S5&amp;" equity",$T$1)</x:f>
      </x:c>
      <x:c r="U5" s="373" t="s">
        <x:v>136</x:v>
      </x:c>
      <x:c r="V5" s="370"/>
      <x:c r="W5" s="6">
        <x:f>SUMIFS('BNY Cash Projection'!$AV:$AV,'BNY Cash Projection'!$A:$A,'IQ Equitizer'!A5,'BNY Cash Projection'!$AF:$AF,'IQ Equitizer'!$W$2,'BNY Cash Projection'!$U:$U,"DIVIDEND",'BNY Cash Projection'!$AH:$AH,"&gt;0")</x:f>
      </x:c>
      <x:c r="X5" s="6">
        <x:f>SUMIFS('BNY Cash Projection'!$AV:$AV,'BNY Cash Projection'!$A:$A,'IQ Equitizer'!A5,'BNY Cash Projection'!$AF:$AF,'IQ Equitizer'!$X$2,'BNY Cash Projection'!$U:$U,"DIVIDEND",'BNY Cash Projection'!$AH:$AH,"&gt;0")</x:f>
      </x:c>
      <x:c r="Y5" s="6">
        <x:f>SUMIFS('BNY Cash Projection'!$AV:$AV,'BNY Cash Projection'!$A:$A,'IQ Equitizer'!A5,'BNY Cash Projection'!$AF:$AF,'IQ Equitizer'!$Y$2,'BNY Cash Projection'!$U:$U,"DIVIDEND",'BNY Cash Projection'!$AH:$AH,"&gt;0")</x:f>
      </x:c>
      <x:c r="Z5" s="6">
        <x:f>SUMIFS('BNY Cash Projection'!$AV:$AV,'BNY Cash Projection'!$A:$A,'IQ Equitizer'!A5,'BNY Cash Projection'!$AF:$AF,'IQ Equitizer'!$Z$2,'BNY Cash Projection'!$U:$U,"DIVIDEND",'BNY Cash Projection'!$AH:$AH,"&gt;0")</x:f>
      </x:c>
      <x:c r="AA5" s="6">
        <x:f>SUMIFS('BNY Cash Projection'!$AV:$AV,'BNY Cash Projection'!$A:$A,'IQ Equitizer'!A5,'BNY Cash Projection'!$AF:$AF,'IQ Equitizer'!$AA$2,'BNY Cash Projection'!$U:$U,"DIVIDEND",'BNY Cash Projection'!$AH:$AH,"&gt;0")</x:f>
      </x:c>
      <x:c r="AB5" s="6">
        <x:f>SUMIFS('BNY Cash Projection'!$AV:$AV,'BNY Cash Projection'!$A:$A,'IQ Equitizer'!A5,'BNY Cash Projection'!$AF:$AF,'IQ Equitizer'!$AB$2,'BNY Cash Projection'!$U:$U,"DIVIDEND",'BNY Cash Projection'!$AH:$AH,"&gt;0")</x:f>
      </x:c>
      <x:c r="AC5" s="371">
        <x:f>SUM(W5:AB5)</x:f>
      </x:c>
      <x:c r="AD5" s="81">
        <x:f>AC5/J5</x:f>
      </x:c>
      <x:c r="AE5" s="0">
        <x:f>B5</x:f>
      </x:c>
      <x:c r="AG5" s="6">
        <x:f>SUMIFS('BNY Cash Projection'!$AV:$AV,'BNY Cash Projection'!$A:$A,'IQ Equitizer'!A5,'BNY Cash Projection'!$AF:$AF,'IQ Equitizer'!$AG$2,'BNY Cash Projection'!$U:$U,"DIVIDEND",'BNY Cash Projection'!$AH:$AH,"&gt;0")</x:f>
      </x:c>
      <x:c r="AH5" s="8">
        <x:f>AG5/M5</x:f>
      </x:c>
      <x:c r="AI5" s="365"/>
      <x:c r="AJ5" s="83">
        <x:f>N5+AD5</x:f>
      </x:c>
      <x:c r="AK5" s="84">
        <x:f>AE5</x:f>
      </x:c>
      <x:c r="AL5" s="8"/>
      <x:c r="AM5" s="8"/>
      <x:c r="AN5" s="0">
        <x:f>B5&amp;"NV"</x:f>
      </x:c>
      <x:c r="AO5" s="0">
        <x:f t="array" ref="AO5:AO5">_xll.BDP(AN5&amp;" index","PX_LAST")</x:f>
      </x:c>
      <x:c r="AP5" s="0">
        <x:f t="array" ref="AP5:AP5">_xll.BDP(B5&amp;" equity",$AP$2)</x:f>
      </x:c>
      <x:c r="AQ5" s="6">
        <x:f>AO5*AP5</x:f>
      </x:c>
      <x:c r="AR5" s="6"/>
    </x:row>
    <x:row r="6" spans="1:44" x14ac:dyDescent="0.3">
      <x:c r="A6" s="0">
        <x:v>212156</x:v>
      </x:c>
      <x:c r="B6" s="0" t="s">
        <x:v>24</x:v>
      </x:c>
      <x:c r="C6" s="0" t="s">
        <x:v>25</x:v>
      </x:c>
      <x:c r="D6" s="363">
        <x:f>SUMIFS('BNY Cash Projection'!AR:AR,'BNY Cash Projection'!A:A,'IQ Equitizer'!A6,'BNY Cash Projection'!E:E,"&lt;&gt;",'BNY Cash Projection'!N:N,'IQ Equitizer'!$D$30)/(COUNTIFS('BNY Cash Projection'!A:A,'IQ Equitizer'!A6,'BNY Cash Projection'!E:E,"&lt;&gt;",'BNY Cash Projection'!N:N,'IQ Equitizer'!$D$30))</x:f>
      </x:c>
      <x:c r="F6" s="363">
        <x:f>SUMIFS('BNY Cash Projection'!AV:AV,'BNY Cash Projection'!A:A,'IQ Equitizer'!A6,'BNY Cash Projection'!U:U,"BUY",'BNY Cash Projection'!AF:AF,"&gt;="&amp;TODAY())+SUMIFS('BNY Cash Projection'!AV:AV,'BNY Cash Projection'!A:A,'IQ Equitizer'!A6,'BNY Cash Projection'!U:U,"SELL",'BNY Cash Projection'!AF:AF,"&gt;="&amp;TODAY())</x:f>
      </x:c>
      <x:c r="G6" s="363">
        <x:f>SUMIFS('BNY Cash Projection'!AV:AV,'BNY Cash Projection'!A:A,'IQ Equitizer'!A6,'BNY Cash Projection'!AF:AF,'IQ Equitizer'!$D$30,'BNY Cash Projection'!U:U,"DIVIDEND",'BNY Cash Projection'!AH:AH,"&gt;0")</x:f>
      </x:c>
      <x:c r="H6" s="65">
        <x:f>D6+F6+G6</x:f>
      </x:c>
      <x:c r="I6" s="66">
        <x:f>SUMIFS('BNY Custody Valuation'!AB:AB,'BNY Custody Valuation'!A:A,'IQ Equitizer'!A6,'BNY Custody Valuation'!U:U,"common")+SUMIFS('BNY Custody Valuation'!AB:AB,'BNY Custody Valuation'!A:A,'IQ Equitizer'!A6,'BNY Custody Valuation'!U:U,"mutual funds")+SUMIFS('BNY Custody Valuation'!AB:AB,'BNY Custody Valuation'!A:A,'IQ Equitizer'!A6,'BNY Custody Valuation'!U:U,"PREFERRED")+SUMIFS('BNY Custody Valuation'!AB:AB,'BNY Custody Valuation'!A:A,'IQ Equitizer'!A6,'BNY Custody Valuation'!U:U,"RIGHTS")+SUMIFS('BNY Custody Valuation'!AB:AB,'BNY Custody Valuation'!A:A,'IQ Equitizer'!A6,'BNY Custody Valuation'!U:U,"PARTNERSHIPS")+SUMIFS('BNY Custody Valuation'!AB:AB,'BNY Custody Valuation'!A:A,'IQ Equitizer'!A6,'BNY Custody Valuation'!U:U,"NOTES - SOVEREIGN DEBT")+SUMIFS('BNY Custody Valuation'!AB:AB,'BNY Custody Valuation'!A:A,'IQ Equitizer'!A6,'BNY Custody Valuation'!U:U,"BONDS - SOVEREIGN DEBT")+SUMIFS('BNY Custody Valuation'!AB:AB,'BNY Custody Valuation'!A:A,'IQ Equitizer'!A6,'BNY Custody Valuation'!U:U,"UNITS")+SUMIFS('BNY Custody Valuation'!AB:AB,'BNY Custody Valuation'!A:A,'IQ Equitizer'!A6,'BNY Custody Valuation'!U:U,"WARRANTS")</x:f>
      </x:c>
      <x:c r="J6" s="65">
        <x:f>I6+H6</x:f>
      </x:c>
      <x:c r="K6" s="364">
        <x:f>H6/J6</x:f>
      </x:c>
      <x:c r="L6" s="365"/>
      <x:c r="M6" s="366">
        <x:f>AQ6</x:f>
      </x:c>
      <x:c r="N6" s="8">
        <x:f>H6/M6</x:f>
      </x:c>
      <x:c r="O6" s="72"/>
      <x:c r="P6" s="367"/>
      <x:c r="Q6" s="368">
        <x:f>IF(P6="No Trade",0,P6*M6)</x:f>
      </x:c>
      <x:c r="R6" s="369"/>
      <x:c r="S6" s="368" t="s">
        <x:v>24</x:v>
      </x:c>
      <x:c r="T6" s="76"/>
      <x:c r="U6" s="77"/>
      <x:c r="V6" s="370"/>
      <x:c r="W6" s="6">
        <x:f>SUMIFS('BNY Cash Projection'!$AV:$AV,'BNY Cash Projection'!$A:$A,'IQ Equitizer'!A6,'BNY Cash Projection'!$AF:$AF,'IQ Equitizer'!$W$2,'BNY Cash Projection'!$U:$U,"DIVIDEND",'BNY Cash Projection'!$AH:$AH,"&gt;0")</x:f>
      </x:c>
      <x:c r="X6" s="6">
        <x:f>SUMIFS('BNY Cash Projection'!$AV:$AV,'BNY Cash Projection'!$A:$A,'IQ Equitizer'!A6,'BNY Cash Projection'!$AF:$AF,'IQ Equitizer'!$X$2,'BNY Cash Projection'!$U:$U,"DIVIDEND",'BNY Cash Projection'!$AH:$AH,"&gt;0")</x:f>
      </x:c>
      <x:c r="Y6" s="6">
        <x:f>SUMIFS('BNY Cash Projection'!$AV:$AV,'BNY Cash Projection'!$A:$A,'IQ Equitizer'!A6,'BNY Cash Projection'!$AF:$AF,'IQ Equitizer'!$Y$2,'BNY Cash Projection'!$U:$U,"DIVIDEND",'BNY Cash Projection'!$AH:$AH,"&gt;0")</x:f>
      </x:c>
      <x:c r="Z6" s="6">
        <x:f>SUMIFS('BNY Cash Projection'!$AV:$AV,'BNY Cash Projection'!$A:$A,'IQ Equitizer'!A6,'BNY Cash Projection'!$AF:$AF,'IQ Equitizer'!$Z$2,'BNY Cash Projection'!$U:$U,"DIVIDEND",'BNY Cash Projection'!$AH:$AH,"&gt;0")</x:f>
      </x:c>
      <x:c r="AA6" s="6">
        <x:f>SUMIFS('BNY Cash Projection'!$AV:$AV,'BNY Cash Projection'!$A:$A,'IQ Equitizer'!A6,'BNY Cash Projection'!$AF:$AF,'IQ Equitizer'!$AA$2,'BNY Cash Projection'!$U:$U,"DIVIDEND",'BNY Cash Projection'!$AH:$AH,"&gt;0")</x:f>
      </x:c>
      <x:c r="AB6" s="6">
        <x:f>SUMIFS('BNY Cash Projection'!$AV:$AV,'BNY Cash Projection'!$A:$A,'IQ Equitizer'!A6,'BNY Cash Projection'!$AF:$AF,'IQ Equitizer'!$AB$2,'BNY Cash Projection'!$U:$U,"DIVIDEND",'BNY Cash Projection'!$AH:$AH,"&gt;0")</x:f>
      </x:c>
      <x:c r="AC6" s="371">
        <x:f>SUM(W6:AB6)</x:f>
      </x:c>
      <x:c r="AD6" s="81">
        <x:f>AC6/J6</x:f>
      </x:c>
      <x:c r="AE6" s="0">
        <x:f>B6</x:f>
      </x:c>
      <x:c r="AG6" s="6">
        <x:f>SUMIFS('BNY Cash Projection'!$AV:$AV,'BNY Cash Projection'!$A:$A,'IQ Equitizer'!A6,'BNY Cash Projection'!$AF:$AF,'IQ Equitizer'!$AG$2,'BNY Cash Projection'!$U:$U,"DIVIDEND",'BNY Cash Projection'!$AH:$AH,"&gt;0")</x:f>
      </x:c>
      <x:c r="AH6" s="8">
        <x:f>AG6/M6</x:f>
      </x:c>
      <x:c r="AI6" s="365"/>
      <x:c r="AJ6" s="83"/>
      <x:c r="AK6" s="84">
        <x:f>AE6</x:f>
      </x:c>
      <x:c r="AL6" s="8"/>
      <x:c r="AM6" s="8"/>
      <x:c r="AN6" s="0" t="s">
        <x:v>137</x:v>
      </x:c>
      <x:c r="AO6" s="0">
        <x:f t="array" ref="AO6:AO6">_xll.BDP(AN6&amp;" index","PX_LAST")</x:f>
      </x:c>
      <x:c r="AP6" s="0">
        <x:f t="array" ref="AP6:AP6">_xll.BDP(B6&amp;" equity",$AP$2)</x:f>
      </x:c>
      <x:c r="AQ6" s="6">
        <x:f>AO6*AP6</x:f>
      </x:c>
      <x:c r="AR6" s="6"/>
    </x:row>
    <x:row r="7" spans="1:44" x14ac:dyDescent="0.3">
      <x:c r="A7" s="0">
        <x:v>222959</x:v>
      </x:c>
      <x:c r="B7" s="0" t="s">
        <x:v>26</x:v>
      </x:c>
      <x:c r="C7" s="0" t="s">
        <x:v>27</x:v>
      </x:c>
      <x:c r="D7" s="363">
        <x:f>SUMIFS('BNY Cash Projection'!AR:AR,'BNY Cash Projection'!A:A,'IQ Equitizer'!A7,'BNY Cash Projection'!E:E,"&lt;&gt;",'BNY Cash Projection'!N:N,'IQ Equitizer'!$D$30)/(COUNTIFS('BNY Cash Projection'!A:A,'IQ Equitizer'!A7,'BNY Cash Projection'!E:E,"&lt;&gt;",'BNY Cash Projection'!N:N,'IQ Equitizer'!$D$30))</x:f>
      </x:c>
      <x:c r="F7" s="363">
        <x:f>SUMIFS('BNY Cash Projection'!AV:AV,'BNY Cash Projection'!A:A,'IQ Equitizer'!A7,'BNY Cash Projection'!U:U,"BUY",'BNY Cash Projection'!AF:AF,"&gt;="&amp;TODAY())+SUMIFS('BNY Cash Projection'!AV:AV,'BNY Cash Projection'!A:A,'IQ Equitizer'!A7,'BNY Cash Projection'!U:U,"SELL",'BNY Cash Projection'!AF:AF,"&gt;="&amp;TODAY())</x:f>
      </x:c>
      <x:c r="G7" s="363">
        <x:f>SUMIFS('BNY Cash Projection'!AV:AV,'BNY Cash Projection'!A:A,'IQ Equitizer'!A7,'BNY Cash Projection'!AF:AF,'IQ Equitizer'!$D$30,'BNY Cash Projection'!U:U,"DIVIDEND",'BNY Cash Projection'!AH:AH,"&gt;0")</x:f>
      </x:c>
      <x:c r="H7" s="65">
        <x:f>D7+F7+G7</x:f>
      </x:c>
      <x:c r="I7" s="66">
        <x:f>SUMIFS('BNY Custody Valuation'!AB:AB,'BNY Custody Valuation'!A:A,'IQ Equitizer'!A7,'BNY Custody Valuation'!U:U,"common")+SUMIFS('BNY Custody Valuation'!AB:AB,'BNY Custody Valuation'!A:A,'IQ Equitizer'!A7,'BNY Custody Valuation'!U:U,"mutual funds")+SUMIFS('BNY Custody Valuation'!AB:AB,'BNY Custody Valuation'!A:A,'IQ Equitizer'!A7,'BNY Custody Valuation'!U:U,"PREFERRED")+SUMIFS('BNY Custody Valuation'!AB:AB,'BNY Custody Valuation'!A:A,'IQ Equitizer'!A7,'BNY Custody Valuation'!U:U,"RIGHTS")+SUMIFS('BNY Custody Valuation'!AB:AB,'BNY Custody Valuation'!A:A,'IQ Equitizer'!A7,'BNY Custody Valuation'!U:U,"PARTNERSHIPS")+SUMIFS('BNY Custody Valuation'!AB:AB,'BNY Custody Valuation'!A:A,'IQ Equitizer'!A7,'BNY Custody Valuation'!U:U,"NOTES - SOVEREIGN DEBT")+SUMIFS('BNY Custody Valuation'!AB:AB,'BNY Custody Valuation'!A:A,'IQ Equitizer'!A7,'BNY Custody Valuation'!U:U,"BONDS - SOVEREIGN DEBT")+SUMIFS('BNY Custody Valuation'!AB:AB,'BNY Custody Valuation'!A:A,'IQ Equitizer'!A7,'BNY Custody Valuation'!U:U,"UNITS")+SUMIFS('BNY Custody Valuation'!AB:AB,'BNY Custody Valuation'!A:A,'IQ Equitizer'!A7,'BNY Custody Valuation'!U:U,"WARRANTS")</x:f>
      </x:c>
      <x:c r="J7" s="65">
        <x:f>I7+H7</x:f>
      </x:c>
      <x:c r="K7" s="364">
        <x:f>H7/J7</x:f>
      </x:c>
      <x:c r="L7" s="365"/>
      <x:c r="M7" s="366">
        <x:f>AQ7</x:f>
      </x:c>
      <x:c r="N7" s="8">
        <x:f>H7/M7</x:f>
      </x:c>
      <x:c r="O7" s="72">
        <x:f>IF(AND(N7&gt;0,N7&lt;0.06%),"T","F")</x:f>
      </x:c>
      <x:c r="P7" s="367">
        <x:f>IF(O7="t","No Trade",N7-$O$2)</x:f>
      </x:c>
      <x:c r="Q7" s="368">
        <x:f>IF(P7="No Trade",0,P7*M7)</x:f>
      </x:c>
      <x:c r="R7" s="369">
        <x:f t="array" ref="R7:R7">_xlfn.IFS(P7="no trade","-",Q7&lt;0,"Raise",Q7&gt;0,"Spend")</x:f>
      </x:c>
      <x:c r="S7" s="368">
        <x:f>AE7</x:f>
      </x:c>
      <x:c r="T7" s="76">
        <x:f t="array" ref="T7:T7">_xll.BDP(S7&amp;" equity",$T$1)</x:f>
      </x:c>
      <x:c r="U7" s="77" t="s">
        <x:v>138</x:v>
      </x:c>
      <x:c r="V7" s="370"/>
      <x:c r="W7" s="6">
        <x:f>SUMIFS('BNY Cash Projection'!$AV:$AV,'BNY Cash Projection'!$A:$A,'IQ Equitizer'!A7,'BNY Cash Projection'!$AF:$AF,'IQ Equitizer'!$W$2,'BNY Cash Projection'!$U:$U,"DIVIDEND",'BNY Cash Projection'!$AH:$AH,"&gt;0")</x:f>
      </x:c>
      <x:c r="X7" s="6">
        <x:f>SUMIFS('BNY Cash Projection'!$AV:$AV,'BNY Cash Projection'!$A:$A,'IQ Equitizer'!A7,'BNY Cash Projection'!$AF:$AF,'IQ Equitizer'!$X$2,'BNY Cash Projection'!$U:$U,"DIVIDEND",'BNY Cash Projection'!$AH:$AH,"&gt;0")</x:f>
      </x:c>
      <x:c r="Y7" s="6">
        <x:f>SUMIFS('BNY Cash Projection'!$AV:$AV,'BNY Cash Projection'!$A:$A,'IQ Equitizer'!A7,'BNY Cash Projection'!$AF:$AF,'IQ Equitizer'!$Y$2,'BNY Cash Projection'!$U:$U,"DIVIDEND",'BNY Cash Projection'!$AH:$AH,"&gt;0")</x:f>
      </x:c>
      <x:c r="Z7" s="6">
        <x:f>SUMIFS('BNY Cash Projection'!$AV:$AV,'BNY Cash Projection'!$A:$A,'IQ Equitizer'!A7,'BNY Cash Projection'!$AF:$AF,'IQ Equitizer'!$Z$2,'BNY Cash Projection'!$U:$U,"DIVIDEND",'BNY Cash Projection'!$AH:$AH,"&gt;0")</x:f>
      </x:c>
      <x:c r="AA7" s="6">
        <x:f>SUMIFS('BNY Cash Projection'!$AV:$AV,'BNY Cash Projection'!$A:$A,'IQ Equitizer'!A7,'BNY Cash Projection'!$AF:$AF,'IQ Equitizer'!$AA$2,'BNY Cash Projection'!$U:$U,"DIVIDEND",'BNY Cash Projection'!$AH:$AH,"&gt;0")</x:f>
      </x:c>
      <x:c r="AB7" s="6">
        <x:f>SUMIFS('BNY Cash Projection'!$AV:$AV,'BNY Cash Projection'!$A:$A,'IQ Equitizer'!A7,'BNY Cash Projection'!$AF:$AF,'IQ Equitizer'!$AB$2,'BNY Cash Projection'!$U:$U,"DIVIDEND",'BNY Cash Projection'!$AH:$AH,"&gt;0")</x:f>
      </x:c>
      <x:c r="AC7" s="371">
        <x:f>SUM(W7:AB7)</x:f>
      </x:c>
      <x:c r="AD7" s="81">
        <x:f>AC7/J7</x:f>
      </x:c>
      <x:c r="AE7" s="0">
        <x:f>B7</x:f>
      </x:c>
      <x:c r="AG7" s="6">
        <x:f>SUMIFS('BNY Cash Projection'!$AV:$AV,'BNY Cash Projection'!$A:$A,'IQ Equitizer'!A7,'BNY Cash Projection'!$AF:$AF,'IQ Equitizer'!$AG$2,'BNY Cash Projection'!$U:$U,"DIVIDEND",'BNY Cash Projection'!$AH:$AH,"&gt;0")</x:f>
      </x:c>
      <x:c r="AH7" s="8">
        <x:f>AG7/M7</x:f>
      </x:c>
      <x:c r="AI7" s="365"/>
      <x:c r="AJ7" s="83">
        <x:f>N7+AD7</x:f>
      </x:c>
      <x:c r="AK7" s="84">
        <x:f>AE7</x:f>
      </x:c>
      <x:c r="AL7" s="8"/>
      <x:c r="AM7" s="8"/>
      <x:c r="AN7" s="0">
        <x:f>B7&amp;"NV"</x:f>
      </x:c>
      <x:c r="AO7" s="0">
        <x:f t="array" ref="AO7:AO7">_xll.BDP(AN7&amp;" index","PX_LAST")</x:f>
      </x:c>
      <x:c r="AP7" s="0">
        <x:f t="array" ref="AP7:AP7">_xll.BDP(B7&amp;" equity",$AP$2)</x:f>
      </x:c>
      <x:c r="AQ7" s="6">
        <x:f>AO7*AP7</x:f>
      </x:c>
      <x:c r="AR7" s="6"/>
    </x:row>
    <x:row r="8" spans="1:44" x14ac:dyDescent="0.3">
      <x:c r="A8" s="0">
        <x:v>222963</x:v>
      </x:c>
      <x:c r="B8" s="0" t="s">
        <x:v>28</x:v>
      </x:c>
      <x:c r="C8" s="0" t="s">
        <x:v>29</x:v>
      </x:c>
      <x:c r="D8" s="363">
        <x:f>SUMIFS('BNY Cash Projection'!AR:AR,'BNY Cash Projection'!A:A,'IQ Equitizer'!A8,'BNY Cash Projection'!E:E,"&lt;&gt;",'BNY Cash Projection'!N:N,'IQ Equitizer'!$D$30)/(COUNTIFS('BNY Cash Projection'!A:A,'IQ Equitizer'!A8,'BNY Cash Projection'!E:E,"&lt;&gt;",'BNY Cash Projection'!N:N,'IQ Equitizer'!$D$30))</x:f>
      </x:c>
      <x:c r="F8" s="363">
        <x:f>SUMIFS('BNY Cash Projection'!AV:AV,'BNY Cash Projection'!A:A,'IQ Equitizer'!A8,'BNY Cash Projection'!U:U,"BUY",'BNY Cash Projection'!AF:AF,"&gt;="&amp;TODAY())+SUMIFS('BNY Cash Projection'!AV:AV,'BNY Cash Projection'!A:A,'IQ Equitizer'!A8,'BNY Cash Projection'!U:U,"SELL",'BNY Cash Projection'!AF:AF,"&gt;="&amp;TODAY())</x:f>
      </x:c>
      <x:c r="G8" s="363">
        <x:f>SUMIFS('BNY Cash Projection'!AV:AV,'BNY Cash Projection'!A:A,'IQ Equitizer'!A8,'BNY Cash Projection'!AF:AF,'IQ Equitizer'!$D$30,'BNY Cash Projection'!U:U,"DIVIDEND",'BNY Cash Projection'!AH:AH,"&gt;0")</x:f>
      </x:c>
      <x:c r="H8" s="65">
        <x:f>D8+F8+G8</x:f>
      </x:c>
      <x:c r="I8" s="66">
        <x:f>SUMIFS('BNY Custody Valuation'!AB:AB,'BNY Custody Valuation'!A:A,'IQ Equitizer'!A8,'BNY Custody Valuation'!U:U,"common")+SUMIFS('BNY Custody Valuation'!AB:AB,'BNY Custody Valuation'!A:A,'IQ Equitizer'!A8,'BNY Custody Valuation'!U:U,"mutual funds")+SUMIFS('BNY Custody Valuation'!AB:AB,'BNY Custody Valuation'!A:A,'IQ Equitizer'!A8,'BNY Custody Valuation'!U:U,"PREFERRED")+SUMIFS('BNY Custody Valuation'!AB:AB,'BNY Custody Valuation'!A:A,'IQ Equitizer'!A8,'BNY Custody Valuation'!U:U,"RIGHTS")+SUMIFS('BNY Custody Valuation'!AB:AB,'BNY Custody Valuation'!A:A,'IQ Equitizer'!A8,'BNY Custody Valuation'!U:U,"PARTNERSHIPS")+SUMIFS('BNY Custody Valuation'!AB:AB,'BNY Custody Valuation'!A:A,'IQ Equitizer'!A8,'BNY Custody Valuation'!U:U,"NOTES - SOVEREIGN DEBT")+SUMIFS('BNY Custody Valuation'!AB:AB,'BNY Custody Valuation'!A:A,'IQ Equitizer'!A8,'BNY Custody Valuation'!U:U,"BONDS - SOVEREIGN DEBT")+SUMIFS('BNY Custody Valuation'!AB:AB,'BNY Custody Valuation'!A:A,'IQ Equitizer'!A8,'BNY Custody Valuation'!U:U,"UNITS")+SUMIFS('BNY Custody Valuation'!AB:AB,'BNY Custody Valuation'!A:A,'IQ Equitizer'!A8,'BNY Custody Valuation'!U:U,"WARRANTS")</x:f>
      </x:c>
      <x:c r="J8" s="65">
        <x:f>I8+H8</x:f>
      </x:c>
      <x:c r="K8" s="364">
        <x:f>H8/J8</x:f>
      </x:c>
      <x:c r="L8" s="365"/>
      <x:c r="M8" s="366">
        <x:f>AQ8</x:f>
      </x:c>
      <x:c r="N8" s="8">
        <x:f>H8/M8</x:f>
      </x:c>
      <x:c r="O8" s="372">
        <x:f>IF(AND(N8&gt;0,N8&lt;0.06%),"T","F")</x:f>
      </x:c>
      <x:c r="P8" s="367">
        <x:f>IF(O8="t","No Trade",N8-$O$2)</x:f>
      </x:c>
      <x:c r="Q8" s="368">
        <x:f>IF(P8="No Trade",0,P8*M8)</x:f>
      </x:c>
      <x:c r="R8" s="369">
        <x:f t="array" ref="R8:R8">_xlfn.IFS(P8="no trade","-",Q8&lt;0,"Raise",Q8&gt;0,"Spend")</x:f>
      </x:c>
      <x:c r="S8" s="368">
        <x:f>AE8</x:f>
      </x:c>
      <x:c r="T8" s="76">
        <x:f t="array" ref="T8:T8">_xll.BDP(S8&amp;" equity",$T$1)</x:f>
      </x:c>
      <x:c r="U8" s="373" t="s">
        <x:v>136</x:v>
      </x:c>
      <x:c r="V8" s="370"/>
      <x:c r="W8" s="6">
        <x:f>SUMIFS('BNY Cash Projection'!$AV:$AV,'BNY Cash Projection'!$A:$A,'IQ Equitizer'!A8,'BNY Cash Projection'!$AF:$AF,'IQ Equitizer'!$W$2,'BNY Cash Projection'!$U:$U,"DIVIDEND",'BNY Cash Projection'!$AH:$AH,"&gt;0")</x:f>
      </x:c>
      <x:c r="X8" s="6">
        <x:f>SUMIFS('BNY Cash Projection'!$AV:$AV,'BNY Cash Projection'!$A:$A,'IQ Equitizer'!A8,'BNY Cash Projection'!$AF:$AF,'IQ Equitizer'!$X$2,'BNY Cash Projection'!$U:$U,"DIVIDEND",'BNY Cash Projection'!$AH:$AH,"&gt;0")</x:f>
      </x:c>
      <x:c r="Y8" s="6">
        <x:f>SUMIFS('BNY Cash Projection'!$AV:$AV,'BNY Cash Projection'!$A:$A,'IQ Equitizer'!A8,'BNY Cash Projection'!$AF:$AF,'IQ Equitizer'!$Y$2,'BNY Cash Projection'!$U:$U,"DIVIDEND",'BNY Cash Projection'!$AH:$AH,"&gt;0")</x:f>
      </x:c>
      <x:c r="Z8" s="6">
        <x:f>SUMIFS('BNY Cash Projection'!$AV:$AV,'BNY Cash Projection'!$A:$A,'IQ Equitizer'!A8,'BNY Cash Projection'!$AF:$AF,'IQ Equitizer'!$Z$2,'BNY Cash Projection'!$U:$U,"DIVIDEND",'BNY Cash Projection'!$AH:$AH,"&gt;0")</x:f>
      </x:c>
      <x:c r="AA8" s="6">
        <x:f>SUMIFS('BNY Cash Projection'!$AV:$AV,'BNY Cash Projection'!$A:$A,'IQ Equitizer'!A8,'BNY Cash Projection'!$AF:$AF,'IQ Equitizer'!$AA$2,'BNY Cash Projection'!$U:$U,"DIVIDEND",'BNY Cash Projection'!$AH:$AH,"&gt;0")</x:f>
      </x:c>
      <x:c r="AB8" s="6">
        <x:f>SUMIFS('BNY Cash Projection'!$AV:$AV,'BNY Cash Projection'!$A:$A,'IQ Equitizer'!A8,'BNY Cash Projection'!$AF:$AF,'IQ Equitizer'!$AB$2,'BNY Cash Projection'!$U:$U,"DIVIDEND",'BNY Cash Projection'!$AH:$AH,"&gt;0")</x:f>
      </x:c>
      <x:c r="AC8" s="371">
        <x:f>SUM(W8:AB8)</x:f>
      </x:c>
      <x:c r="AD8" s="81">
        <x:f>AC8/J8</x:f>
      </x:c>
      <x:c r="AE8" s="0">
        <x:f>B8</x:f>
      </x:c>
      <x:c r="AG8" s="6">
        <x:f>SUMIFS('BNY Cash Projection'!$AV:$AV,'BNY Cash Projection'!$A:$A,'IQ Equitizer'!A8,'BNY Cash Projection'!$AF:$AF,'IQ Equitizer'!$AG$2,'BNY Cash Projection'!$U:$U,"DIVIDEND",'BNY Cash Projection'!$AH:$AH,"&gt;0")</x:f>
      </x:c>
      <x:c r="AH8" s="8">
        <x:f>AG8/M8</x:f>
      </x:c>
      <x:c r="AI8" s="365"/>
      <x:c r="AJ8" s="83">
        <x:f>N8+AD8</x:f>
      </x:c>
      <x:c r="AK8" s="84">
        <x:f>AE8</x:f>
      </x:c>
      <x:c r="AL8" s="8"/>
      <x:c r="AM8" s="8"/>
      <x:c r="AN8" s="0">
        <x:f>B8&amp;"NV"</x:f>
      </x:c>
      <x:c r="AO8" s="0">
        <x:f t="array" ref="AO8:AO8">_xll.BDP(AN8&amp;" index","PX_LAST")</x:f>
      </x:c>
      <x:c r="AP8" s="0">
        <x:f t="array" ref="AP8:AP8">_xll.BDP(B8&amp;" equity",$AP$2)</x:f>
      </x:c>
      <x:c r="AQ8" s="6">
        <x:f>AO8*AP8</x:f>
      </x:c>
      <x:c r="AR8" s="6"/>
    </x:row>
    <x:row r="9" spans="1:44" x14ac:dyDescent="0.3">
      <x:c r="A9" s="0">
        <x:v>240413</x:v>
      </x:c>
      <x:c r="B9" s="0" t="s">
        <x:v>30</x:v>
      </x:c>
      <x:c r="C9" s="0" t="s">
        <x:v>31</x:v>
      </x:c>
      <x:c r="D9" s="363">
        <x:f>SUMIFS('BNY Cash Projection'!AR:AR,'BNY Cash Projection'!A:A,'IQ Equitizer'!A9,'BNY Cash Projection'!E:E,"&lt;&gt;",'BNY Cash Projection'!N:N,'IQ Equitizer'!$D$30)/(COUNTIFS('BNY Cash Projection'!A:A,'IQ Equitizer'!A9,'BNY Cash Projection'!E:E,"&lt;&gt;",'BNY Cash Projection'!N:N,'IQ Equitizer'!$D$30))</x:f>
      </x:c>
      <x:c r="F9" s="363">
        <x:f>SUMIFS('BNY Cash Projection'!AV:AV,'BNY Cash Projection'!A:A,'IQ Equitizer'!A9,'BNY Cash Projection'!U:U,"BUY",'BNY Cash Projection'!AF:AF,"&gt;="&amp;TODAY())+SUMIFS('BNY Cash Projection'!AV:AV,'BNY Cash Projection'!A:A,'IQ Equitizer'!A9,'BNY Cash Projection'!U:U,"SELL",'BNY Cash Projection'!AF:AF,"&gt;="&amp;TODAY())</x:f>
      </x:c>
      <x:c r="G9" s="363">
        <x:f>SUMIFS('BNY Cash Projection'!AV:AV,'BNY Cash Projection'!A:A,'IQ Equitizer'!A9,'BNY Cash Projection'!AF:AF,'IQ Equitizer'!$D$30,'BNY Cash Projection'!U:U,"DIVIDEND",'BNY Cash Projection'!AH:AH,"&gt;0")</x:f>
      </x:c>
      <x:c r="H9" s="65">
        <x:f>D9+F9+G9</x:f>
      </x:c>
      <x:c r="I9" s="66">
        <x:f>SUMIFS('BNY Custody Valuation'!AB:AB,'BNY Custody Valuation'!A:A,'IQ Equitizer'!A9,'BNY Custody Valuation'!U:U,"common")+SUMIFS('BNY Custody Valuation'!AB:AB,'BNY Custody Valuation'!A:A,'IQ Equitizer'!A9,'BNY Custody Valuation'!U:U,"mutual funds")+SUMIFS('BNY Custody Valuation'!AB:AB,'BNY Custody Valuation'!A:A,'IQ Equitizer'!A9,'BNY Custody Valuation'!U:U,"PREFERRED")+SUMIFS('BNY Custody Valuation'!AB:AB,'BNY Custody Valuation'!A:A,'IQ Equitizer'!A9,'BNY Custody Valuation'!U:U,"RIGHTS")+SUMIFS('BNY Custody Valuation'!AB:AB,'BNY Custody Valuation'!A:A,'IQ Equitizer'!A9,'BNY Custody Valuation'!U:U,"PARTNERSHIPS")+SUMIFS('BNY Custody Valuation'!AB:AB,'BNY Custody Valuation'!A:A,'IQ Equitizer'!A9,'BNY Custody Valuation'!U:U,"NOTES - SOVEREIGN DEBT")+SUMIFS('BNY Custody Valuation'!AB:AB,'BNY Custody Valuation'!A:A,'IQ Equitizer'!A9,'BNY Custody Valuation'!U:U,"BONDS - SOVEREIGN DEBT")+SUMIFS('BNY Custody Valuation'!AB:AB,'BNY Custody Valuation'!A:A,'IQ Equitizer'!A9,'BNY Custody Valuation'!U:U,"UNITS")+SUMIFS('BNY Custody Valuation'!AB:AB,'BNY Custody Valuation'!A:A,'IQ Equitizer'!A9,'BNY Custody Valuation'!U:U,"WARRANTS")</x:f>
      </x:c>
      <x:c r="J9" s="65">
        <x:f>I9+H9</x:f>
      </x:c>
      <x:c r="K9" s="364">
        <x:f>H9/J9</x:f>
      </x:c>
      <x:c r="L9" s="365"/>
      <x:c r="M9" s="366">
        <x:f>AQ9</x:f>
      </x:c>
      <x:c r="N9" s="8">
        <x:f>H9/M9</x:f>
      </x:c>
      <x:c r="O9" s="72">
        <x:f>IF(AND(N9&gt;0,N9&lt;0.06%),"T","F")</x:f>
      </x:c>
      <x:c r="P9" s="367">
        <x:f>IF(O9="t","No Trade",N9-$O$2)</x:f>
      </x:c>
      <x:c r="Q9" s="368">
        <x:f>IF(P9="No Trade",0,P9*M9)</x:f>
      </x:c>
      <x:c r="R9" s="369">
        <x:f t="array" ref="R9:R9">_xlfn.IFS(P9="no trade","-",Q9&lt;0,"Raise",Q9&gt;0,"Spend")</x:f>
      </x:c>
      <x:c r="S9" s="368">
        <x:f>AE9</x:f>
      </x:c>
      <x:c r="T9" s="76">
        <x:f t="array" ref="T9:T9">_xll.BDP(S9&amp;" equity",$T$1)</x:f>
      </x:c>
      <x:c r="U9" s="77" t="s">
        <x:v>139</x:v>
      </x:c>
      <x:c r="V9" s="370"/>
      <x:c r="W9" s="6">
        <x:f>SUMIFS('BNY Cash Projection'!$AV:$AV,'BNY Cash Projection'!$A:$A,'IQ Equitizer'!A9,'BNY Cash Projection'!$AF:$AF,'IQ Equitizer'!$W$2,'BNY Cash Projection'!$U:$U,"DIVIDEND",'BNY Cash Projection'!$AH:$AH,"&gt;0")</x:f>
      </x:c>
      <x:c r="X9" s="6">
        <x:f>SUMIFS('BNY Cash Projection'!$AV:$AV,'BNY Cash Projection'!$A:$A,'IQ Equitizer'!A9,'BNY Cash Projection'!$AF:$AF,'IQ Equitizer'!$X$2,'BNY Cash Projection'!$U:$U,"DIVIDEND",'BNY Cash Projection'!$AH:$AH,"&gt;0")</x:f>
      </x:c>
      <x:c r="Y9" s="6">
        <x:f>SUMIFS('BNY Cash Projection'!$AV:$AV,'BNY Cash Projection'!$A:$A,'IQ Equitizer'!A9,'BNY Cash Projection'!$AF:$AF,'IQ Equitizer'!$Y$2,'BNY Cash Projection'!$U:$U,"DIVIDEND",'BNY Cash Projection'!$AH:$AH,"&gt;0")</x:f>
      </x:c>
      <x:c r="Z9" s="6">
        <x:f>SUMIFS('BNY Cash Projection'!$AV:$AV,'BNY Cash Projection'!$A:$A,'IQ Equitizer'!A9,'BNY Cash Projection'!$AF:$AF,'IQ Equitizer'!$Z$2,'BNY Cash Projection'!$U:$U,"DIVIDEND",'BNY Cash Projection'!$AH:$AH,"&gt;0")</x:f>
      </x:c>
      <x:c r="AA9" s="6">
        <x:f>SUMIFS('BNY Cash Projection'!$AV:$AV,'BNY Cash Projection'!$A:$A,'IQ Equitizer'!A9,'BNY Cash Projection'!$AF:$AF,'IQ Equitizer'!$AA$2,'BNY Cash Projection'!$U:$U,"DIVIDEND",'BNY Cash Projection'!$AH:$AH,"&gt;0")</x:f>
      </x:c>
      <x:c r="AB9" s="6">
        <x:f>SUMIFS('BNY Cash Projection'!$AV:$AV,'BNY Cash Projection'!$A:$A,'IQ Equitizer'!A9,'BNY Cash Projection'!$AF:$AF,'IQ Equitizer'!$AB$2,'BNY Cash Projection'!$U:$U,"DIVIDEND",'BNY Cash Projection'!$AH:$AH,"&gt;0")</x:f>
      </x:c>
      <x:c r="AC9" s="371">
        <x:f>SUM(W9:AB9)</x:f>
      </x:c>
      <x:c r="AD9" s="81">
        <x:f>AC9/J9</x:f>
      </x:c>
      <x:c r="AE9" s="0">
        <x:f>B9</x:f>
      </x:c>
      <x:c r="AG9" s="6">
        <x:f>SUMIFS('BNY Cash Projection'!$AV:$AV,'BNY Cash Projection'!$A:$A,'IQ Equitizer'!A9,'BNY Cash Projection'!$AF:$AF,'IQ Equitizer'!$AG$2,'BNY Cash Projection'!$U:$U,"DIVIDEND",'BNY Cash Projection'!$AH:$AH,"&gt;0")</x:f>
      </x:c>
      <x:c r="AH9" s="8">
        <x:f>AG9/M9</x:f>
      </x:c>
      <x:c r="AI9" s="365"/>
      <x:c r="AJ9" s="83">
        <x:f>N9+AD9</x:f>
      </x:c>
      <x:c r="AK9" s="84">
        <x:f>AE9</x:f>
      </x:c>
      <x:c r="AL9" s="8"/>
      <x:c r="AM9" s="8"/>
      <x:c r="AN9" s="0">
        <x:f>B9&amp;"NV"</x:f>
      </x:c>
      <x:c r="AO9" s="0">
        <x:f t="array" ref="AO9:AO9">_xll.BDP(AN9&amp;" index","PX_LAST")</x:f>
      </x:c>
      <x:c r="AP9" s="0">
        <x:f t="array" ref="AP9:AP9">_xll.BDP(B9&amp;" equity",$AP$2)</x:f>
      </x:c>
      <x:c r="AQ9" s="6">
        <x:f>AO9*AP9</x:f>
      </x:c>
      <x:c r="AR9" s="6"/>
    </x:row>
    <x:row r="10" spans="1:44" x14ac:dyDescent="0.3">
      <x:c r="A10" s="0">
        <x:v>263076</x:v>
      </x:c>
      <x:c r="B10" s="0" t="s">
        <x:v>32</x:v>
      </x:c>
      <x:c r="C10" s="0" t="s">
        <x:v>33</x:v>
      </x:c>
      <x:c r="D10" s="363">
        <x:f>SUMIFS('BNY Cash Projection'!AR:AR,'BNY Cash Projection'!A:A,'IQ Equitizer'!A10,'BNY Cash Projection'!E:E,"&lt;&gt;",'BNY Cash Projection'!N:N,'IQ Equitizer'!$D$30)/(COUNTIFS('BNY Cash Projection'!A:A,'IQ Equitizer'!A10,'BNY Cash Projection'!E:E,"&lt;&gt;",'BNY Cash Projection'!N:N,'IQ Equitizer'!$D$30))</x:f>
      </x:c>
      <x:c r="F10" s="363">
        <x:f>SUMIFS('BNY Cash Projection'!AV:AV,'BNY Cash Projection'!A:A,'IQ Equitizer'!A10,'BNY Cash Projection'!U:U,"BUY",'BNY Cash Projection'!AF:AF,"&gt;="&amp;TODAY())+SUMIFS('BNY Cash Projection'!AV:AV,'BNY Cash Projection'!A:A,'IQ Equitizer'!A10,'BNY Cash Projection'!U:U,"SELL",'BNY Cash Projection'!AF:AF,"&gt;="&amp;TODAY())</x:f>
      </x:c>
      <x:c r="G10" s="363">
        <x:f>SUMIFS('BNY Cash Projection'!AV:AV,'BNY Cash Projection'!A:A,'IQ Equitizer'!A10,'BNY Cash Projection'!AF:AF,'IQ Equitizer'!$D$30,'BNY Cash Projection'!U:U,"DIVIDEND",'BNY Cash Projection'!AH:AH,"&gt;0")</x:f>
      </x:c>
      <x:c r="H10" s="65">
        <x:f>D10+F10+G10</x:f>
      </x:c>
      <x:c r="I10" s="66">
        <x:f>SUMIFS('BNY Custody Valuation'!AB:AB,'BNY Custody Valuation'!A:A,'IQ Equitizer'!A10,'BNY Custody Valuation'!U:U,"common")+SUMIFS('BNY Custody Valuation'!AB:AB,'BNY Custody Valuation'!A:A,'IQ Equitizer'!A10,'BNY Custody Valuation'!U:U,"mutual funds")+SUMIFS('BNY Custody Valuation'!AB:AB,'BNY Custody Valuation'!A:A,'IQ Equitizer'!A10,'BNY Custody Valuation'!U:U,"PREFERRED")+SUMIFS('BNY Custody Valuation'!AB:AB,'BNY Custody Valuation'!A:A,'IQ Equitizer'!A10,'BNY Custody Valuation'!U:U,"RIGHTS")+SUMIFS('BNY Custody Valuation'!AB:AB,'BNY Custody Valuation'!A:A,'IQ Equitizer'!A10,'BNY Custody Valuation'!U:U,"PARTNERSHIPS")+SUMIFS('BNY Custody Valuation'!AB:AB,'BNY Custody Valuation'!A:A,'IQ Equitizer'!A10,'BNY Custody Valuation'!U:U,"NOTES - SOVEREIGN DEBT")+SUMIFS('BNY Custody Valuation'!AB:AB,'BNY Custody Valuation'!A:A,'IQ Equitizer'!A10,'BNY Custody Valuation'!U:U,"BONDS - SOVEREIGN DEBT")+SUMIFS('BNY Custody Valuation'!AB:AB,'BNY Custody Valuation'!A:A,'IQ Equitizer'!A10,'BNY Custody Valuation'!U:U,"UNITS")+SUMIFS('BNY Custody Valuation'!AB:AB,'BNY Custody Valuation'!A:A,'IQ Equitizer'!A10,'BNY Custody Valuation'!U:U,"WARRANTS")</x:f>
      </x:c>
      <x:c r="J10" s="65">
        <x:f>I10+H10</x:f>
      </x:c>
      <x:c r="K10" s="364">
        <x:f>H10/J10</x:f>
      </x:c>
      <x:c r="L10" s="365"/>
      <x:c r="M10" s="366">
        <x:f>AQ10</x:f>
      </x:c>
      <x:c r="N10" s="8">
        <x:f>H10/M10</x:f>
      </x:c>
      <x:c r="O10" s="72">
        <x:f>IF(AND(N10&gt;0,N10&lt;0.06%),"T","F")</x:f>
      </x:c>
      <x:c r="P10" s="367">
        <x:f>IF(O10="t","No Trade",N10-$O$2)</x:f>
      </x:c>
      <x:c r="Q10" s="368">
        <x:f>IF(P10="No Trade",0,P10*M10)</x:f>
      </x:c>
      <x:c r="R10" s="369">
        <x:f t="array" ref="R10:R10">_xlfn.IFS(P10="no trade","-",Q10&lt;0,"Raise",Q10&gt;0,"Spend")</x:f>
      </x:c>
      <x:c r="S10" s="368">
        <x:f>AE10</x:f>
      </x:c>
      <x:c r="T10" s="76">
        <x:f t="array" ref="T10:T10">_xll.BDP(S10&amp;" equity",$T$1)</x:f>
      </x:c>
      <x:c r="U10" s="77"/>
      <x:c r="V10" s="370"/>
      <x:c r="W10" s="6">
        <x:f>SUMIFS('BNY Cash Projection'!$AV:$AV,'BNY Cash Projection'!$A:$A,'IQ Equitizer'!A10,'BNY Cash Projection'!$AF:$AF,'IQ Equitizer'!$W$2,'BNY Cash Projection'!$U:$U,"DIVIDEND",'BNY Cash Projection'!$AH:$AH,"&gt;0")</x:f>
      </x:c>
      <x:c r="X10" s="6">
        <x:f>SUMIFS('BNY Cash Projection'!$AV:$AV,'BNY Cash Projection'!$A:$A,'IQ Equitizer'!A10,'BNY Cash Projection'!$AF:$AF,'IQ Equitizer'!$X$2,'BNY Cash Projection'!$U:$U,"DIVIDEND",'BNY Cash Projection'!$AH:$AH,"&gt;0")</x:f>
      </x:c>
      <x:c r="Y10" s="6">
        <x:f>SUMIFS('BNY Cash Projection'!$AV:$AV,'BNY Cash Projection'!$A:$A,'IQ Equitizer'!A10,'BNY Cash Projection'!$AF:$AF,'IQ Equitizer'!$Y$2,'BNY Cash Projection'!$U:$U,"DIVIDEND",'BNY Cash Projection'!$AH:$AH,"&gt;0")</x:f>
      </x:c>
      <x:c r="Z10" s="6">
        <x:f>SUMIFS('BNY Cash Projection'!$AV:$AV,'BNY Cash Projection'!$A:$A,'IQ Equitizer'!A10,'BNY Cash Projection'!$AF:$AF,'IQ Equitizer'!$Z$2,'BNY Cash Projection'!$U:$U,"DIVIDEND",'BNY Cash Projection'!$AH:$AH,"&gt;0")</x:f>
      </x:c>
      <x:c r="AA10" s="6">
        <x:f>SUMIFS('BNY Cash Projection'!$AV:$AV,'BNY Cash Projection'!$A:$A,'IQ Equitizer'!A10,'BNY Cash Projection'!$AF:$AF,'IQ Equitizer'!$AA$2,'BNY Cash Projection'!$U:$U,"DIVIDEND",'BNY Cash Projection'!$AH:$AH,"&gt;0")</x:f>
      </x:c>
      <x:c r="AB10" s="6">
        <x:f>SUMIFS('BNY Cash Projection'!$AV:$AV,'BNY Cash Projection'!$A:$A,'IQ Equitizer'!A10,'BNY Cash Projection'!$AF:$AF,'IQ Equitizer'!$AB$2,'BNY Cash Projection'!$U:$U,"DIVIDEND",'BNY Cash Projection'!$AH:$AH,"&gt;0")</x:f>
      </x:c>
      <x:c r="AC10" s="371">
        <x:f>SUM(W10:AB10)</x:f>
      </x:c>
      <x:c r="AD10" s="81">
        <x:f>AC10/J10</x:f>
      </x:c>
      <x:c r="AE10" s="0">
        <x:f>B10</x:f>
      </x:c>
      <x:c r="AG10" s="6">
        <x:f>SUMIFS('BNY Cash Projection'!$AV:$AV,'BNY Cash Projection'!$A:$A,'IQ Equitizer'!A10,'BNY Cash Projection'!$AF:$AF,'IQ Equitizer'!$AG$2,'BNY Cash Projection'!$U:$U,"DIVIDEND",'BNY Cash Projection'!$AH:$AH,"&gt;0")</x:f>
      </x:c>
      <x:c r="AH10" s="8">
        <x:f>AG10/M10</x:f>
      </x:c>
      <x:c r="AI10" s="365"/>
      <x:c r="AJ10" s="83">
        <x:f>N10+AD10</x:f>
      </x:c>
      <x:c r="AK10" s="84">
        <x:f>AE10</x:f>
      </x:c>
      <x:c r="AL10" s="8"/>
      <x:c r="AM10" s="8"/>
      <x:c r="AN10" s="0">
        <x:f>B10&amp;"NV"</x:f>
      </x:c>
      <x:c r="AO10" s="0">
        <x:f t="array" ref="AO10:AO10">_xll.BDP(AN10&amp;" index","PX_LAST")</x:f>
      </x:c>
      <x:c r="AP10" s="0">
        <x:f t="array" ref="AP10:AP10">_xll.BDP(B10&amp;" equity",$AP$2)</x:f>
      </x:c>
      <x:c r="AQ10" s="6">
        <x:f>AO10*AP10</x:f>
      </x:c>
      <x:c r="AR10" s="6"/>
    </x:row>
    <x:row r="11" spans="1:44" x14ac:dyDescent="0.3">
      <x:c r="A11" s="0">
        <x:v>447594</x:v>
      </x:c>
      <x:c r="B11" s="0" t="s">
        <x:v>34</x:v>
      </x:c>
      <x:c r="C11" s="0" t="s">
        <x:v>35</x:v>
      </x:c>
      <x:c r="D11" s="363">
        <x:f>SUMIFS('BNY Cash Projection'!AR:AR,'BNY Cash Projection'!A:A,'IQ Equitizer'!A11,'BNY Cash Projection'!E:E,"&lt;&gt;",'BNY Cash Projection'!N:N,'IQ Equitizer'!$D$30)/(COUNTIFS('BNY Cash Projection'!A:A,'IQ Equitizer'!A11,'BNY Cash Projection'!E:E,"&lt;&gt;",'BNY Cash Projection'!N:N,'IQ Equitizer'!$D$30))</x:f>
      </x:c>
      <x:c r="F11" s="363">
        <x:f>SUMIFS('BNY Cash Projection'!AV:AV,'BNY Cash Projection'!A:A,'IQ Equitizer'!A11,'BNY Cash Projection'!U:U,"BUY",'BNY Cash Projection'!AF:AF,"&gt;="&amp;TODAY())+SUMIFS('BNY Cash Projection'!AV:AV,'BNY Cash Projection'!A:A,'IQ Equitizer'!A11,'BNY Cash Projection'!U:U,"SELL",'BNY Cash Projection'!AF:AF,"&gt;="&amp;TODAY())</x:f>
      </x:c>
      <x:c r="G11" s="363">
        <x:f>SUMIFS('BNY Cash Projection'!AV:AV,'BNY Cash Projection'!A:A,'IQ Equitizer'!A11,'BNY Cash Projection'!AF:AF,'IQ Equitizer'!$D$30,'BNY Cash Projection'!U:U,"DIVIDEND",'BNY Cash Projection'!AH:AH,"&gt;0")</x:f>
      </x:c>
      <x:c r="H11" s="65">
        <x:f>D11+F11+G11</x:f>
      </x:c>
      <x:c r="I11" s="66">
        <x:f>SUMIFS('BNY Custody Valuation'!AB:AB,'BNY Custody Valuation'!A:A,'IQ Equitizer'!A11,'BNY Custody Valuation'!U:U,"common")+SUMIFS('BNY Custody Valuation'!AB:AB,'BNY Custody Valuation'!A:A,'IQ Equitizer'!A11,'BNY Custody Valuation'!U:U,"mutual funds")+SUMIFS('BNY Custody Valuation'!AB:AB,'BNY Custody Valuation'!A:A,'IQ Equitizer'!A11,'BNY Custody Valuation'!U:U,"PREFERRED")+SUMIFS('BNY Custody Valuation'!AB:AB,'BNY Custody Valuation'!A:A,'IQ Equitizer'!A11,'BNY Custody Valuation'!U:U,"RIGHTS")+SUMIFS('BNY Custody Valuation'!AB:AB,'BNY Custody Valuation'!A:A,'IQ Equitizer'!A11,'BNY Custody Valuation'!U:U,"PARTNERSHIPS")+SUMIFS('BNY Custody Valuation'!AB:AB,'BNY Custody Valuation'!A:A,'IQ Equitizer'!A11,'BNY Custody Valuation'!U:U,"NOTES - SOVEREIGN DEBT")+SUMIFS('BNY Custody Valuation'!AB:AB,'BNY Custody Valuation'!A:A,'IQ Equitizer'!A11,'BNY Custody Valuation'!U:U,"BONDS - SOVEREIGN DEBT")+SUMIFS('BNY Custody Valuation'!AB:AB,'BNY Custody Valuation'!A:A,'IQ Equitizer'!A11,'BNY Custody Valuation'!U:U,"UNITS")+SUMIFS('BNY Custody Valuation'!AB:AB,'BNY Custody Valuation'!A:A,'IQ Equitizer'!A11,'BNY Custody Valuation'!U:U,"WARRANTS")</x:f>
      </x:c>
      <x:c r="J11" s="65">
        <x:f>I11+H11</x:f>
      </x:c>
      <x:c r="K11" s="364">
        <x:f>H11/J11</x:f>
      </x:c>
      <x:c r="L11" s="365"/>
      <x:c r="M11" s="366">
        <x:f>AQ11</x:f>
      </x:c>
      <x:c r="N11" s="8">
        <x:f>H11/M11</x:f>
      </x:c>
      <x:c r="O11" s="72">
        <x:f>IF(AND(N11&gt;0,N11&lt;0.06%),"T","F")</x:f>
      </x:c>
      <x:c r="P11" s="367">
        <x:f>IF(O11="t","No Trade",N11-$O$2)</x:f>
      </x:c>
      <x:c r="Q11" s="368">
        <x:f>IF(P11="No Trade",0,P11*M11)</x:f>
      </x:c>
      <x:c r="R11" s="369">
        <x:f t="array" ref="R11:R11">_xlfn.IFS(P11="no trade","-",Q11&lt;0,"Raise",Q11&gt;0,"Spend")</x:f>
      </x:c>
      <x:c r="S11" s="368">
        <x:f>AE11</x:f>
      </x:c>
      <x:c r="T11" s="76">
        <x:f t="array" ref="T11:T11">_xll.BDP(S11&amp;" equity",$T$1)</x:f>
      </x:c>
      <x:c r="U11" s="77" t="s">
        <x:v>140</x:v>
      </x:c>
      <x:c r="V11" s="370"/>
      <x:c r="W11" s="6">
        <x:f>SUMIFS('BNY Cash Projection'!$AV:$AV,'BNY Cash Projection'!$A:$A,'IQ Equitizer'!A11,'BNY Cash Projection'!$AF:$AF,'IQ Equitizer'!$W$2,'BNY Cash Projection'!$U:$U,"DIVIDEND",'BNY Cash Projection'!$AH:$AH,"&gt;0")</x:f>
      </x:c>
      <x:c r="X11" s="6">
        <x:f>SUMIFS('BNY Cash Projection'!$AV:$AV,'BNY Cash Projection'!$A:$A,'IQ Equitizer'!A11,'BNY Cash Projection'!$AF:$AF,'IQ Equitizer'!$X$2,'BNY Cash Projection'!$U:$U,"DIVIDEND",'BNY Cash Projection'!$AH:$AH,"&gt;0")</x:f>
      </x:c>
      <x:c r="Y11" s="6">
        <x:f>SUMIFS('BNY Cash Projection'!$AV:$AV,'BNY Cash Projection'!$A:$A,'IQ Equitizer'!A11,'BNY Cash Projection'!$AF:$AF,'IQ Equitizer'!$Y$2,'BNY Cash Projection'!$U:$U,"DIVIDEND",'BNY Cash Projection'!$AH:$AH,"&gt;0")</x:f>
      </x:c>
      <x:c r="Z11" s="6">
        <x:f>SUMIFS('BNY Cash Projection'!$AV:$AV,'BNY Cash Projection'!$A:$A,'IQ Equitizer'!A11,'BNY Cash Projection'!$AF:$AF,'IQ Equitizer'!$Z$2,'BNY Cash Projection'!$U:$U,"DIVIDEND",'BNY Cash Projection'!$AH:$AH,"&gt;0")</x:f>
      </x:c>
      <x:c r="AA11" s="6">
        <x:f>SUMIFS('BNY Cash Projection'!$AV:$AV,'BNY Cash Projection'!$A:$A,'IQ Equitizer'!A11,'BNY Cash Projection'!$AF:$AF,'IQ Equitizer'!$AA$2,'BNY Cash Projection'!$U:$U,"DIVIDEND",'BNY Cash Projection'!$AH:$AH,"&gt;0")</x:f>
      </x:c>
      <x:c r="AB11" s="6">
        <x:f>SUMIFS('BNY Cash Projection'!$AV:$AV,'BNY Cash Projection'!$A:$A,'IQ Equitizer'!A11,'BNY Cash Projection'!$AF:$AF,'IQ Equitizer'!$AB$2,'BNY Cash Projection'!$U:$U,"DIVIDEND",'BNY Cash Projection'!$AH:$AH,"&gt;0")</x:f>
      </x:c>
      <x:c r="AC11" s="371">
        <x:f>SUM(W11:AB11)</x:f>
      </x:c>
      <x:c r="AD11" s="81">
        <x:f>AC11/J11</x:f>
      </x:c>
      <x:c r="AE11" s="0">
        <x:f>B11</x:f>
      </x:c>
      <x:c r="AG11" s="6">
        <x:f>SUMIFS('BNY Cash Projection'!$AV:$AV,'BNY Cash Projection'!$A:$A,'IQ Equitizer'!A11,'BNY Cash Projection'!$AF:$AF,'IQ Equitizer'!$AG$2,'BNY Cash Projection'!$U:$U,"DIVIDEND",'BNY Cash Projection'!$AH:$AH,"&gt;0")</x:f>
      </x:c>
      <x:c r="AH11" s="8">
        <x:f>AG11/M11</x:f>
      </x:c>
      <x:c r="AI11" s="365"/>
      <x:c r="AJ11" s="83">
        <x:f>N11+AD11</x:f>
      </x:c>
      <x:c r="AK11" s="84">
        <x:f>AE11</x:f>
      </x:c>
      <x:c r="AL11" s="8"/>
      <x:c r="AM11" s="8"/>
      <x:c r="AN11" s="0">
        <x:f>B11&amp;"NV"</x:f>
      </x:c>
      <x:c r="AO11" s="0">
        <x:f t="array" ref="AO11:AO11">_xll.BDP(AN11&amp;" index","PX_LAST")</x:f>
      </x:c>
      <x:c r="AP11" s="0">
        <x:f t="array" ref="AP11:AP11">_xll.BDP(B11&amp;" equity",$AP$2)</x:f>
      </x:c>
      <x:c r="AQ11" s="6">
        <x:f>AO11*AP11</x:f>
      </x:c>
      <x:c r="AR11" s="6"/>
    </x:row>
    <x:row r="12" spans="1:44" x14ac:dyDescent="0.3">
      <x:c r="A12" s="139" t="s">
        <x:v>36</x:v>
      </x:c>
      <x:c r="B12" s="0" t="s">
        <x:v>37</x:v>
      </x:c>
      <x:c r="C12" s="0" t="s">
        <x:v>38</x:v>
      </x:c>
      <x:c r="D12" s="363">
        <x:f>SUMIFS('VP Proj Cash Statement (8am)'!F:F,'VP Proj Cash Statement (8am)'!E:E,'IQ Equitizer'!B1,'VP Proj Cash Statement (8am)'!C:C,'IQ Equitizer'!A12)+SUMIFS('VP Priced Positions'!AO:AO,'VP Priced Positions'!A:A,'IQ Equitizer'!A12,'VP Priced Positions'!L:L,"JPMORGAN SHORT TERM INVESTMENT FUNDS")+SUMIFS('VP Priced Positions'!AO:AO,'VP Priced Positions'!A:A,'IQ Equitizer'!A12,'VP Priced Positions'!O:O,"MUSXX")</x:f>
      </x:c>
      <x:c r="F12" s="363">
        <x:f>B53+E53</x:f>
      </x:c>
      <x:c r="G12" s="66">
        <x:f>SUMIFS('VP Proj Cash Statement (8am)'!N:N,'VP Proj Cash Statement (8am)'!E:E,'IQ Equitizer'!B1,'VP Proj Cash Statement (8am)'!C:C,'IQ Equitizer'!A12)+SUMIFS('VP Proj Cash Statement (8am)'!O:O,'VP Proj Cash Statement (8am)'!E:E,'IQ Equitizer'!B1,'VP Proj Cash Statement (8am)'!C:C,'IQ Equitizer'!A12)+SUMIFS('VP Proj Cash Statement (8am)'!R:R,'VP Proj Cash Statement (8am)'!E:E,'IQ Equitizer'!B1,'VP Proj Cash Statement (8am)'!C:C,'IQ Equitizer'!A12)+SUMIFS('VP Proj Cash Statement (8am)'!AA:AA,'VP Proj Cash Statement (8am)'!E:E,'IQ Equitizer'!B1,'VP Proj Cash Statement (8am)'!C:C,'IQ Equitizer'!A12)+SUMIFS('VP Proj Cash Statement (8am)'!AB:AB,'VP Proj Cash Statement (8am)'!E:E,'IQ Equitizer'!B1,'VP Proj Cash Statement (8am)'!C:C,'IQ Equitizer'!A12)+SUMIFS('VP Proj Cash Statement (8am)'!AE:AE,'VP Proj Cash Statement (8am)'!E:E,'IQ Equitizer'!B1,'VP Proj Cash Statement (8am)'!C:C,'IQ Equitizer'!A12)</x:f>
      </x:c>
      <x:c r="H12" s="65">
        <x:f>SUM(D12:G12)</x:f>
      </x:c>
      <x:c r="I12" s="151">
        <x:f>VLOOKUP('IQ Equitizer'!B12,'(FA) IQ'!B11:L11,11,0)</x:f>
      </x:c>
      <x:c r="J12" s="65">
        <x:f>I12+H12</x:f>
      </x:c>
      <x:c r="K12" s="364">
        <x:f>H12/J12</x:f>
      </x:c>
      <x:c r="L12" s="365"/>
      <x:c r="M12" s="366">
        <x:f>'(FA) IQ'!M11</x:f>
      </x:c>
      <x:c r="N12" s="8">
        <x:f>H12/M12</x:f>
      </x:c>
      <x:c r="O12" s="72">
        <x:f>IF(AND(N12&gt;0,N12&lt;0.06%),"T","F")</x:f>
      </x:c>
      <x:c r="P12" s="367">
        <x:f>IF(O12="t","No Trade",N12-$O$2)</x:f>
      </x:c>
      <x:c r="Q12" s="368">
        <x:f>IF(P12="No Trade",0,P12*M12)</x:f>
      </x:c>
      <x:c r="R12" s="369">
        <x:f t="array" ref="R12:R12">_xlfn.IFS(P12="no trade","-",Q12&lt;0,"Raise",Q12&gt;0,"Spend")</x:f>
      </x:c>
      <x:c r="S12" s="368" t="s">
        <x:v>141</x:v>
      </x:c>
      <x:c r="T12" s="76"/>
      <x:c r="U12" s="77"/>
      <x:c r="V12" s="370"/>
      <x:c r="W12" s="6">
        <x:f>SUMIFS('VP Proj Cash Detail (10am)'!$AV:$AV,'VP Proj Cash Detail (10am)'!$I:$I,'IQ Equitizer'!$A$12,'VP Proj Cash Detail (10am)'!$E:$E,'IQ Equitizer'!W2,'VP Proj Cash Detail (10am)'!$C:$C,"DIVIDEND PAYMENTS")</x:f>
      </x:c>
      <x:c r="X12" s="6">
        <x:f>SUMIFS('VP Proj Cash Detail (10am)'!$AV:$AV,'VP Proj Cash Detail (10am)'!$I:$I,'IQ Equitizer'!$A$12,'VP Proj Cash Detail (10am)'!$E:$E,'IQ Equitizer'!X2,'VP Proj Cash Detail (10am)'!$C:$C,"DIVIDEND PAYMENTS")</x:f>
      </x:c>
      <x:c r="Y12" s="6">
        <x:f>SUMIFS('VP Proj Cash Detail (10am)'!$AV:$AV,'VP Proj Cash Detail (10am)'!$I:$I,'IQ Equitizer'!$A$12,'VP Proj Cash Detail (10am)'!$E:$E,'IQ Equitizer'!Y2,'VP Proj Cash Detail (10am)'!$C:$C,"DIVIDEND PAYMENTS")</x:f>
      </x:c>
      <x:c r="Z12" s="6">
        <x:f>SUMIFS('VP Proj Cash Detail (10am)'!$AV:$AV,'VP Proj Cash Detail (10am)'!$I:$I,'IQ Equitizer'!$A$12,'VP Proj Cash Detail (10am)'!$E:$E,'IQ Equitizer'!Z2,'VP Proj Cash Detail (10am)'!$C:$C,"DIVIDEND PAYMENTS")</x:f>
      </x:c>
      <x:c r="AA12" s="6">
        <x:f>SUMIFS('VP Proj Cash Detail (10am)'!$AV:$AV,'VP Proj Cash Detail (10am)'!$I:$I,'IQ Equitizer'!$A$12,'VP Proj Cash Detail (10am)'!$E:$E,'IQ Equitizer'!AA2,'VP Proj Cash Detail (10am)'!$C:$C,"DIVIDEND PAYMENTS")</x:f>
      </x:c>
      <x:c r="AB12" s="6">
        <x:f>SUMIFS('VP Proj Cash Detail (10am)'!$AV:$AV,'VP Proj Cash Detail (10am)'!$I:$I,'IQ Equitizer'!$A$12,'VP Proj Cash Detail (10am)'!$E:$E,'IQ Equitizer'!AB2,'VP Proj Cash Detail (10am)'!$C:$C,"DIVIDEND PAYMENTS")</x:f>
      </x:c>
      <x:c r="AC12" s="371">
        <x:f>SUM(W12:AB12)</x:f>
      </x:c>
      <x:c r="AD12" s="81">
        <x:f>AC12/J12</x:f>
      </x:c>
      <x:c r="AG12" s="6">
        <x:f>SUMIFS('VP Proj Cash Detail (10am)'!$AV:$AV,'VP Proj Cash Detail (10am)'!$I:$I,'IQ Equitizer'!$A$12,'VP Proj Cash Detail (10am)'!$E:$E,'IQ Equitizer'!AG2,'VP Proj Cash Detail (10am)'!$C:$C,"DIVIDEND PAYMENTS")</x:f>
      </x:c>
      <x:c r="AH12" s="8">
        <x:f>AG12/M12</x:f>
      </x:c>
      <x:c r="AI12" s="365"/>
      <x:c r="AJ12" s="83">
        <x:f>N12+AD12</x:f>
      </x:c>
      <x:c r="AK12" s="8"/>
      <x:c r="AL12" s="8"/>
      <x:c r="AM12" s="8"/>
      <x:c r="AQ12" s="6"/>
      <x:c r="AR12" s="6"/>
    </x:row>
    <x:row r="13" spans="1:44" s="118" customFormat="1" x14ac:dyDescent="0.3">
      <x:c r="D13" s="374"/>
      <x:c r="F13" s="374"/>
      <x:c r="G13" s="374"/>
      <x:c r="H13" s="121"/>
      <x:c r="I13" s="41" t="s">
        <x:v>142</x:v>
      </x:c>
      <x:c r="J13" s="41" t="s">
        <x:v>143</x:v>
      </x:c>
      <x:c r="K13" s="375"/>
      <x:c r="L13" s="376"/>
      <x:c r="M13" s="377"/>
      <x:c r="N13" s="72"/>
      <x:c r="O13" s="72"/>
      <x:c r="P13" s="378"/>
      <x:c r="Q13" s="379"/>
      <x:c r="R13" s="380"/>
      <x:c r="S13" s="379"/>
      <x:c r="T13" s="129"/>
      <x:c r="U13" s="130"/>
      <x:c r="V13" s="381"/>
      <x:c r="W13" s="132"/>
      <x:c r="X13" s="132"/>
      <x:c r="Y13" s="132"/>
      <x:c r="Z13" s="132"/>
      <x:c r="AA13" s="132"/>
      <x:c r="AB13" s="132"/>
      <x:c r="AC13" s="382"/>
      <x:c r="AD13" s="134"/>
      <x:c r="AF13" s="383"/>
      <x:c r="AG13" s="132"/>
      <x:c r="AH13" s="72"/>
      <x:c r="AI13" s="376"/>
      <x:c r="AJ13" s="134"/>
      <x:c r="AK13" s="72"/>
      <x:c r="AL13" s="72"/>
      <x:c r="AM13" s="72"/>
      <x:c r="AQ13" s="132"/>
      <x:c r="AR13" s="132"/>
    </x:row>
    <x:row r="14" spans="1:44" ht="15" customHeight="1" s="118" customFormat="1" x14ac:dyDescent="0.35">
      <x:c r="A14" s="384" t="s">
        <x:v>144</x:v>
      </x:c>
      <x:c r="B14" s="384"/>
      <x:c r="D14" s="374"/>
      <x:c r="F14" s="374"/>
      <x:c r="G14" s="374"/>
      <x:c r="H14" s="121"/>
      <x:c r="I14" s="41" t="s">
        <x:v>145</x:v>
      </x:c>
      <x:c r="J14" s="41" t="s">
        <x:v>146</x:v>
      </x:c>
      <x:c r="K14" s="375"/>
      <x:c r="L14" s="376"/>
      <x:c r="M14" s="377"/>
      <x:c r="N14" s="72"/>
      <x:c r="O14" s="72"/>
      <x:c r="P14" s="378"/>
      <x:c r="Q14" s="379"/>
      <x:c r="R14" s="380"/>
      <x:c r="S14" s="379"/>
      <x:c r="T14" s="129"/>
      <x:c r="U14" s="130"/>
      <x:c r="V14" s="381"/>
      <x:c r="W14" s="132"/>
      <x:c r="X14" s="132"/>
      <x:c r="Y14" s="132"/>
      <x:c r="Z14" s="132"/>
      <x:c r="AA14" s="132"/>
      <x:c r="AB14" s="132"/>
      <x:c r="AC14" s="382"/>
      <x:c r="AD14" s="134"/>
      <x:c r="AF14" s="383"/>
      <x:c r="AG14" s="132"/>
      <x:c r="AH14" s="72"/>
      <x:c r="AI14" s="376"/>
      <x:c r="AJ14" s="134"/>
      <x:c r="AK14" s="72"/>
      <x:c r="AL14" s="72"/>
      <x:c r="AM14" s="72"/>
      <x:c r="AQ14" s="132"/>
      <x:c r="AR14" s="132"/>
    </x:row>
    <x:row r="15" spans="1:44" ht="15" customHeight="1" s="118" customFormat="1" x14ac:dyDescent="0.35">
      <x:c r="A15" s="161" t="s">
        <x:v>147</x:v>
      </x:c>
      <x:c r="B15" s="385">
        <x:f>SUMIFS('VP Proj Cash Detail (10am)'!AK:AK,'VP Proj Cash Detail (10am)'!I:I,'IQ Equitizer'!A12,'VP Proj Cash Detail (10am)'!W:W,'IQ Equitizer'!A15)</x:f>
      </x:c>
      <x:c r="D15" s="374"/>
      <x:c r="F15" s="374"/>
      <x:c r="G15" s="374"/>
      <x:c r="H15" s="121"/>
      <x:c r="I15" s="374"/>
      <x:c r="J15" s="121"/>
      <x:c r="K15" s="375"/>
      <x:c r="L15" s="376"/>
      <x:c r="M15" s="377"/>
      <x:c r="N15" s="72"/>
      <x:c r="O15" s="72"/>
      <x:c r="P15" s="378"/>
      <x:c r="Q15" s="379"/>
      <x:c r="R15" s="380"/>
      <x:c r="S15" s="379"/>
      <x:c r="T15" s="129"/>
      <x:c r="U15" s="130"/>
      <x:c r="V15" s="381"/>
      <x:c r="W15" s="132"/>
      <x:c r="X15" s="132"/>
      <x:c r="Y15" s="132"/>
      <x:c r="Z15" s="132"/>
      <x:c r="AA15" s="132"/>
      <x:c r="AB15" s="132"/>
      <x:c r="AC15" s="382"/>
      <x:c r="AD15" s="134"/>
      <x:c r="AF15" s="383"/>
      <x:c r="AG15" s="132"/>
      <x:c r="AH15" s="72"/>
      <x:c r="AI15" s="376"/>
      <x:c r="AJ15" s="134"/>
      <x:c r="AK15" s="72"/>
      <x:c r="AL15" s="72"/>
      <x:c r="AM15" s="72"/>
      <x:c r="AQ15" s="132"/>
      <x:c r="AR15" s="132"/>
    </x:row>
    <x:row r="16" spans="1:44" s="118" customFormat="1" x14ac:dyDescent="0.3">
      <x:c r="A16" s="161" t="s">
        <x:v>148</x:v>
      </x:c>
      <x:c r="B16" s="385">
        <x:f>SUMIFS('VP Proj Cash Detail (10am)'!AK:AK,'VP Proj Cash Detail (10am)'!I:I,'IQ Equitizer'!A12,'VP Proj Cash Detail (10am)'!W:W,'IQ Equitizer'!A16)</x:f>
      </x:c>
      <x:c r="D16" s="374"/>
      <x:c r="F16" s="327"/>
      <x:c r="G16" s="328" t="s">
        <x:v>149</x:v>
      </x:c>
      <x:c r="H16" s="329">
        <x:f>SUMIF(H3:H10,"&lt;0",H3:H10)+SUMIF(H12:H12,"&lt;0",H12:H12)</x:f>
      </x:c>
      <x:c r="J16" s="121"/>
      <x:c r="K16" s="375"/>
      <x:c r="L16" s="376"/>
      <x:c r="M16" s="377"/>
      <x:c r="N16" s="72"/>
      <x:c r="O16" s="72"/>
      <x:c r="P16" s="378"/>
      <x:c r="Q16" s="379"/>
      <x:c r="R16" s="380"/>
      <x:c r="S16" s="379"/>
      <x:c r="T16" s="129"/>
      <x:c r="U16" s="130"/>
      <x:c r="V16" s="381"/>
      <x:c r="W16" s="132"/>
      <x:c r="X16" s="132"/>
      <x:c r="Y16" s="132"/>
      <x:c r="Z16" s="132"/>
      <x:c r="AA16" s="132"/>
      <x:c r="AB16" s="132"/>
      <x:c r="AC16" s="382"/>
      <x:c r="AD16" s="134"/>
      <x:c r="AF16" s="383"/>
      <x:c r="AG16" s="132"/>
      <x:c r="AH16" s="72"/>
      <x:c r="AI16" s="376"/>
      <x:c r="AJ16" s="134"/>
      <x:c r="AK16" s="72"/>
      <x:c r="AL16" s="72"/>
      <x:c r="AM16" s="72"/>
      <x:c r="AQ16" s="132"/>
      <x:c r="AR16" s="132"/>
    </x:row>
    <x:row r="17" spans="1:44" ht="15" customHeight="1" s="118" customFormat="1" x14ac:dyDescent="0.35">
      <x:c r="A17" s="167" t="s">
        <x:v>150</x:v>
      </x:c>
      <x:c r="B17" s="386">
        <x:f>SUMIFS('VP Proj Cash Detail (10am)'!AV:AV,'VP Proj Cash Detail (10am)'!I:I,'IQ Equitizer'!A12,'VP Proj Cash Detail (10am)'!W:W,'IQ Equitizer'!A17)</x:f>
      </x:c>
      <x:c r="D17" s="374"/>
      <x:c r="F17" s="332" t="s">
        <x:v>59</x:v>
      </x:c>
      <x:c r="G17" s="89">
        <x:v>0.05</x:v>
      </x:c>
      <x:c r="H17" s="110">
        <x:f>H16*G17</x:f>
      </x:c>
      <x:c r="J17" s="121"/>
      <x:c r="K17" s="375"/>
      <x:c r="L17" s="376"/>
      <x:c r="M17" s="377"/>
      <x:c r="N17" s="72"/>
      <x:c r="O17" s="72"/>
      <x:c r="P17" s="378"/>
      <x:c r="Q17" s="379"/>
      <x:c r="R17" s="380"/>
      <x:c r="S17" s="379"/>
      <x:c r="T17" s="129"/>
      <x:c r="U17" s="130"/>
      <x:c r="V17" s="381"/>
      <x:c r="W17" s="132"/>
      <x:c r="X17" s="132"/>
      <x:c r="Y17" s="132"/>
      <x:c r="Z17" s="132"/>
      <x:c r="AA17" s="132"/>
      <x:c r="AB17" s="132"/>
      <x:c r="AC17" s="382"/>
      <x:c r="AD17" s="134"/>
      <x:c r="AF17" s="383"/>
      <x:c r="AG17" s="132"/>
      <x:c r="AH17" s="72"/>
      <x:c r="AI17" s="376"/>
      <x:c r="AJ17" s="134"/>
      <x:c r="AK17" s="72"/>
      <x:c r="AL17" s="72"/>
      <x:c r="AM17" s="72"/>
      <x:c r="AQ17" s="132"/>
      <x:c r="AR17" s="132"/>
    </x:row>
    <x:row r="18" spans="1:44" ht="16.8" customHeight="1" s="118" customFormat="1" x14ac:dyDescent="0.35">
      <x:c r="A18" s="161" t="s">
        <x:v>151</x:v>
      </x:c>
      <x:c r="B18" s="387">
        <x:f>SUM(B15:B17)</x:f>
      </x:c>
      <x:c r="D18" s="374"/>
      <x:c r="F18" s="111" t="s">
        <x:v>60</x:v>
      </x:c>
      <x:c r="G18" s="62"/>
      <x:c r="H18" s="113">
        <x:f>H17/365</x:f>
      </x:c>
      <x:c r="J18" s="121"/>
      <x:c r="K18" s="375"/>
      <x:c r="L18" s="376"/>
      <x:c r="M18" s="377"/>
      <x:c r="N18" s="72"/>
      <x:c r="O18" s="72"/>
      <x:c r="P18" s="378"/>
      <x:c r="Q18" s="379"/>
      <x:c r="R18" s="380"/>
      <x:c r="S18" s="379"/>
      <x:c r="T18" s="129"/>
      <x:c r="U18" s="130"/>
      <x:c r="V18" s="381"/>
      <x:c r="W18" s="132"/>
      <x:c r="X18" s="132"/>
      <x:c r="Y18" s="132"/>
      <x:c r="Z18" s="132"/>
      <x:c r="AA18" s="132"/>
      <x:c r="AB18" s="132"/>
      <x:c r="AC18" s="382"/>
      <x:c r="AD18" s="134"/>
      <x:c r="AF18" s="383"/>
      <x:c r="AG18" s="132"/>
      <x:c r="AH18" s="72"/>
      <x:c r="AI18" s="376"/>
      <x:c r="AJ18" s="134"/>
      <x:c r="AK18" s="72"/>
      <x:c r="AL18" s="72"/>
      <x:c r="AM18" s="72"/>
      <x:c r="AQ18" s="132"/>
      <x:c r="AR18" s="132"/>
    </x:row>
    <x:row r="19" spans="1:44" ht="15.6" customHeight="1" s="118" customFormat="1" x14ac:dyDescent="0.3">
      <x:c r="A19" s="161" t="s">
        <x:v>152</x:v>
      </x:c>
      <x:c r="B19" s="387">
        <x:f>H12+B18</x:f>
      </x:c>
      <x:c r="C19" s="164"/>
      <x:c r="D19" s="374"/>
      <x:c r="G19" s="374"/>
      <x:c r="J19" s="121"/>
      <x:c r="K19" s="375"/>
      <x:c r="L19" s="376"/>
      <x:c r="M19" s="377"/>
      <x:c r="N19" s="72"/>
      <x:c r="O19" s="72"/>
      <x:c r="P19" s="378"/>
      <x:c r="Q19" s="379"/>
      <x:c r="R19" s="380"/>
      <x:c r="S19" s="379"/>
      <x:c r="T19" s="129"/>
      <x:c r="U19" s="130"/>
      <x:c r="V19" s="381"/>
      <x:c r="W19" s="132"/>
      <x:c r="X19" s="132"/>
      <x:c r="Y19" s="132"/>
      <x:c r="Z19" s="132"/>
      <x:c r="AA19" s="132"/>
      <x:c r="AB19" s="132"/>
      <x:c r="AC19" s="382"/>
      <x:c r="AD19" s="134"/>
      <x:c r="AF19" s="383"/>
      <x:c r="AG19" s="132"/>
      <x:c r="AH19" s="72"/>
      <x:c r="AI19" s="376"/>
      <x:c r="AJ19" s="134"/>
      <x:c r="AK19" s="72"/>
      <x:c r="AL19" s="72"/>
      <x:c r="AM19" s="72"/>
      <x:c r="AQ19" s="132"/>
      <x:c r="AR19" s="132"/>
    </x:row>
    <x:row r="20" spans="1:44" ht="15.6" customHeight="1" s="118" customFormat="1" x14ac:dyDescent="0.3">
      <x:c r="A20" s="161" t="s">
        <x:v>153</x:v>
      </x:c>
      <x:c r="B20" s="388">
        <x:f>B19/J12</x:f>
      </x:c>
      <x:c r="C20" s="166" t="s">
        <x:v>154</x:v>
      </x:c>
      <x:c r="D20" s="374"/>
      <x:c r="F20" s="374"/>
      <x:c r="G20" s="374"/>
      <x:c r="J20" s="121"/>
      <x:c r="K20" s="375"/>
      <x:c r="L20" s="376"/>
      <x:c r="M20" s="377"/>
      <x:c r="N20" s="72"/>
      <x:c r="O20" s="72"/>
      <x:c r="P20" s="378"/>
      <x:c r="Q20" s="379"/>
      <x:c r="R20" s="380"/>
      <x:c r="S20" s="379"/>
      <x:c r="T20" s="129"/>
      <x:c r="U20" s="130"/>
      <x:c r="V20" s="381"/>
      <x:c r="W20" s="132"/>
      <x:c r="X20" s="132"/>
      <x:c r="Y20" s="132"/>
      <x:c r="Z20" s="132"/>
      <x:c r="AA20" s="132"/>
      <x:c r="AB20" s="132"/>
      <x:c r="AC20" s="382"/>
      <x:c r="AD20" s="134"/>
      <x:c r="AF20" s="383"/>
      <x:c r="AG20" s="132"/>
      <x:c r="AH20" s="72"/>
      <x:c r="AI20" s="376"/>
      <x:c r="AJ20" s="134"/>
      <x:c r="AK20" s="72"/>
      <x:c r="AL20" s="72"/>
      <x:c r="AM20" s="72"/>
      <x:c r="AQ20" s="132"/>
      <x:c r="AR20" s="132"/>
    </x:row>
    <x:row r="21" spans="1:44" s="118" customFormat="1" x14ac:dyDescent="0.3">
      <x:c r="D21" s="374"/>
      <x:c r="F21" s="374"/>
      <x:c r="G21" s="374"/>
      <x:c r="J21" s="121"/>
      <x:c r="K21" s="375"/>
      <x:c r="L21" s="376"/>
      <x:c r="M21" s="377"/>
      <x:c r="N21" s="72"/>
      <x:c r="O21" s="72"/>
      <x:c r="P21" s="378"/>
      <x:c r="Q21" s="379"/>
      <x:c r="R21" s="380"/>
      <x:c r="S21" s="379"/>
      <x:c r="T21" s="129"/>
      <x:c r="U21" s="130"/>
      <x:c r="V21" s="381"/>
      <x:c r="W21" s="132"/>
      <x:c r="X21" s="132"/>
      <x:c r="Y21" s="132"/>
      <x:c r="Z21" s="132"/>
      <x:c r="AA21" s="132"/>
      <x:c r="AB21" s="132"/>
      <x:c r="AC21" s="382"/>
      <x:c r="AD21" s="134"/>
      <x:c r="AF21" s="383"/>
      <x:c r="AG21" s="132"/>
      <x:c r="AH21" s="72"/>
      <x:c r="AI21" s="376"/>
      <x:c r="AJ21" s="134"/>
      <x:c r="AK21" s="72"/>
      <x:c r="AL21" s="72"/>
      <x:c r="AM21" s="72"/>
      <x:c r="AQ21" s="132"/>
      <x:c r="AR21" s="132"/>
    </x:row>
    <x:row r="22" spans="1:44" ht="15" customHeight="1" s="118" customFormat="1" x14ac:dyDescent="0.35">
      <x:c r="A22" s="389" t="s">
        <x:v>155</x:v>
      </x:c>
      <x:c r="B22" s="389"/>
      <x:c r="C22" s="390"/>
      <x:c r="D22" s="374"/>
      <x:c r="F22" s="374"/>
      <x:c r="G22" s="374"/>
      <x:c r="H22" s="121"/>
      <x:c r="I22" s="374"/>
      <x:c r="J22" s="121"/>
      <x:c r="K22" s="375"/>
      <x:c r="L22" s="376"/>
      <x:c r="M22" s="377"/>
      <x:c r="N22" s="72"/>
      <x:c r="O22" s="72"/>
      <x:c r="P22" s="378"/>
      <x:c r="Q22" s="379"/>
      <x:c r="R22" s="380"/>
      <x:c r="S22" s="379"/>
      <x:c r="T22" s="129"/>
      <x:c r="U22" s="130"/>
      <x:c r="V22" s="381"/>
      <x:c r="W22" s="132"/>
      <x:c r="X22" s="132"/>
      <x:c r="Y22" s="132"/>
      <x:c r="Z22" s="132"/>
      <x:c r="AA22" s="132"/>
      <x:c r="AB22" s="132"/>
      <x:c r="AC22" s="382"/>
      <x:c r="AD22" s="134"/>
      <x:c r="AF22" s="383"/>
      <x:c r="AG22" s="132"/>
      <x:c r="AH22" s="72"/>
      <x:c r="AI22" s="376"/>
      <x:c r="AJ22" s="134"/>
      <x:c r="AK22" s="72"/>
      <x:c r="AL22" s="72"/>
      <x:c r="AM22" s="72"/>
      <x:c r="AN22" s="118">
        <x:f>SUMIFS('BNY Cash Projection'!AV:AV,'BNY Cash Projection'!A:A,'IQ Equitizer'!A3,'BNY Cash Projection'!U:U,"BUY",'BNY Cash Projection'!AF:AF,"&gt;="&amp;TODAY())+SUMIFS('BNY Cash Projection'!AV:AV,'BNY Cash Projection'!A:A,'IQ Equitizer'!A3,'BNY Cash Projection'!U:U,"SELL",'BNY Cash Projection'!AF:AF,"&gt;="&amp;TODAY())</x:f>
      </x:c>
      <x:c r="AQ22" s="132"/>
      <x:c r="AR22" s="132"/>
    </x:row>
    <x:row r="23" spans="1:44" x14ac:dyDescent="0.3">
      <x:c r="A23" s="369" t="s">
        <x:v>105</x:v>
      </x:c>
      <x:c r="B23" s="391">
        <x:v>0.0075</x:v>
      </x:c>
      <x:c r="C23" s="392">
        <x:f>B23*J12</x:f>
      </x:c>
      <x:c r="D23" s="86"/>
      <x:c r="L23" s="370"/>
      <x:c r="M23" s="0" t="s">
        <x:v>156</x:v>
      </x:c>
    </x:row>
    <x:row r="24" spans="1:44" x14ac:dyDescent="0.3">
      <x:c r="A24" s="0" t="s">
        <x:v>157</x:v>
      </x:c>
      <x:c r="B24" s="87">
        <x:f>IF(C24&lt;0,"Spend Cash (Buy)","Raise Cash (Sell)")</x:f>
      </x:c>
      <x:c r="C24" s="77">
        <x:f>C23-B19</x:f>
      </x:c>
      <x:c r="D24" s="86"/>
      <x:c r="L24" s="346"/>
    </x:row>
    <x:row r="25" spans="1:44" x14ac:dyDescent="0.3">
      <x:c r="D25" s="86"/>
      <x:c r="L25" s="346"/>
    </x:row>
    <x:row r="26" spans="1:44" x14ac:dyDescent="0.3">
      <x:c r="B26" s="393" t="s">
        <x:v>158</x:v>
      </x:c>
      <x:c r="C26" s="394">
        <x:f>-C24</x:f>
      </x:c>
      <x:c r="D26" s="395"/>
      <x:c r="L26" s="346"/>
      <x:c r="Q26" s="89"/>
      <x:c r="R26" s="8"/>
    </x:row>
    <x:row r="27" spans="1:44" x14ac:dyDescent="0.3">
      <x:c r="D27" s="86"/>
      <x:c r="F27" s="114"/>
      <x:c r="H27" s="6"/>
      <x:c r="L27" s="346"/>
      <x:c r="Q27" s="89"/>
      <x:c r="R27" s="8"/>
    </x:row>
    <x:row r="28" spans="1:44" ht="15" customHeight="1" x14ac:dyDescent="0.35">
      <x:c r="D28" s="86"/>
      <x:c r="L28" s="346"/>
    </x:row>
    <x:row r="29" spans="1:44" x14ac:dyDescent="0.3">
      <x:c r="A29" s="396" t="s">
        <x:v>159</x:v>
      </x:c>
      <x:c r="B29" s="91"/>
      <x:c r="C29" s="397" t="s">
        <x:v>160</x:v>
      </x:c>
      <x:c r="D29" s="397"/>
      <x:c r="E29" s="398"/>
      <x:c r="F29" s="397"/>
      <x:c r="G29" s="397"/>
      <x:c r="H29" s="397"/>
      <x:c r="I29" s="397"/>
      <x:c r="J29" s="397"/>
      <x:c r="K29" s="399"/>
      <x:c r="L29" s="346"/>
      <x:c r="P29" s="23"/>
    </x:row>
    <x:row r="30" spans="1:44" ht="15" customHeight="1" x14ac:dyDescent="0.35">
      <x:c r="A30" s="400">
        <x:f>D30-1</x:f>
      </x:c>
      <x:c r="B30" s="96" t="s">
        <x:v>161</x:v>
      </x:c>
      <x:c r="C30" s="96"/>
      <x:c r="D30" s="97">
        <x:f>B1</x:f>
      </x:c>
      <x:c r="E30" s="97">
        <x:f>D30+1</x:f>
      </x:c>
      <x:c r="F30" s="97">
        <x:f>E30+1</x:f>
      </x:c>
      <x:c r="G30" s="97">
        <x:f>F30+1</x:f>
      </x:c>
      <x:c r="H30" s="97">
        <x:f>G30+1</x:f>
      </x:c>
      <x:c r="I30" s="97">
        <x:f>H30+1</x:f>
      </x:c>
      <x:c r="J30" s="98">
        <x:f>I30+1</x:f>
      </x:c>
      <x:c r="K30" s="99" t="s">
        <x:v>162</x:v>
      </x:c>
      <x:c r="L30" s="346"/>
      <x:c r="M30" s="22" t="s">
        <x:v>163</x:v>
      </x:c>
      <x:c r="O30" s="22" t="s">
        <x:v>164</x:v>
      </x:c>
    </x:row>
    <x:row r="31" spans="1:44" x14ac:dyDescent="0.3">
      <x:c r="A31" s="401">
        <x:f>SUMIFS('Historical Trades Calc'!$R:$R,'Historical Trades Calc'!$B:$B,'IQ Equitizer'!B31,'Historical Trades Calc'!$E:$E,'IQ Equitizer'!$A$30,'Historical Trades Calc'!$D:$D,"GB")+SUMIFS('Historical Trades Calc'!$R:$R,'Historical Trades Calc'!$B:$B,'IQ Equitizer'!B31,'Historical Trades Calc'!$E:$E,'IQ Equitizer'!$A$30,'Historical Trades Calc'!$D:$D,"MT")+SUMIFS('Historical Trades Calc'!$R:$R,'Historical Trades Calc'!$B:$B,'IQ Equitizer'!B31,'Historical Trades Calc'!$E:$E,'IQ Equitizer'!$A$30,'Historical Trades Calc'!$D:$D,"FO")</x:f>
      </x:c>
      <x:c r="B31" s="0" t="s">
        <x:v>18</x:v>
      </x:c>
      <x:c r="C31" s="63"/>
      <x:c r="D31" s="402">
        <x:f>SUMIFS('Historical Trades Calc'!$R:$R,'Historical Trades Calc'!$B:$B,'IQ Equitizer'!B31,'Historical Trades Calc'!$E:$E,'IQ Equitizer'!$D$30,'Historical Trades Calc'!$D:$D,"GB")+SUMIFS('Historical Trades Calc'!$R:$R,'Historical Trades Calc'!$B:$B,'IQ Equitizer'!B31,'Historical Trades Calc'!$E:$E,'IQ Equitizer'!$D$30,'Historical Trades Calc'!$D:$D,"MT")+SUMIFS('Historical Trades Calc'!$R:$R,'Historical Trades Calc'!$B:$B,'IQ Equitizer'!B31,'Historical Trades Calc'!$E:$E,'IQ Equitizer'!$D$30,'Historical Trades Calc'!$D:$D,"FO")</x:f>
      </x:c>
      <x:c r="E31" s="402">
        <x:f>SUMIFS('Historical Trades Calc'!$R:$R,'Historical Trades Calc'!$B:$B,'IQ Equitizer'!B31,'Historical Trades Calc'!$E:$E,'IQ Equitizer'!$E$30,'Historical Trades Calc'!$D:$D,"GB")+SUMIFS('Historical Trades Calc'!$R:$R,'Historical Trades Calc'!$B:$B,'IQ Equitizer'!B31,'Historical Trades Calc'!$E:$E,'IQ Equitizer'!$E$30,'Historical Trades Calc'!$D:$D,"MT")+SUMIFS('Historical Trades Calc'!$R:$R,'Historical Trades Calc'!$B:$B,'IQ Equitizer'!B31,'Historical Trades Calc'!$E:$E,'IQ Equitizer'!$E$30,'Historical Trades Calc'!$D:$D,"FO")</x:f>
      </x:c>
      <x:c r="F31" s="402">
        <x:f>SUMIFS('Historical Trades Calc'!$R:$R,'Historical Trades Calc'!$B:$B,'IQ Equitizer'!B31,'Historical Trades Calc'!$E:$E,'IQ Equitizer'!$F$30,'Historical Trades Calc'!$D:$D,"GB")+SUMIFS('Historical Trades Calc'!$R:$R,'Historical Trades Calc'!$B:$B,'IQ Equitizer'!B31,'Historical Trades Calc'!$E:$E,'IQ Equitizer'!$F$30,'Historical Trades Calc'!$D:$D,"MT")+SUMIFS('Historical Trades Calc'!$R:$R,'Historical Trades Calc'!$B:$B,'IQ Equitizer'!B31,'Historical Trades Calc'!$E:$E,'IQ Equitizer'!$F$30,'Historical Trades Calc'!$D:$D,"FO")</x:f>
      </x:c>
      <x:c r="G31" s="402">
        <x:f>SUMIFS('Historical Trades Calc'!$R:$R,'Historical Trades Calc'!$B:$B,'IQ Equitizer'!B31,'Historical Trades Calc'!$E:$E,'IQ Equitizer'!$G$30,'Historical Trades Calc'!$D:$D,"GB")+SUMIFS('Historical Trades Calc'!$R:$R,'Historical Trades Calc'!$B:$B,'IQ Equitizer'!B31,'Historical Trades Calc'!$E:$E,'IQ Equitizer'!$G$30,'Historical Trades Calc'!$D:$D,"MT")+SUMIFS('Historical Trades Calc'!$R:$R,'Historical Trades Calc'!$B:$B,'IQ Equitizer'!B31,'Historical Trades Calc'!$E:$E,'IQ Equitizer'!$G$30,'Historical Trades Calc'!$D:$D,"FO")</x:f>
      </x:c>
      <x:c r="H31" s="402">
        <x:f>SUMIFS('Historical Trades Calc'!$R:$R,'Historical Trades Calc'!$B:$B,'IQ Equitizer'!B31,'Historical Trades Calc'!$E:$E,'IQ Equitizer'!$H$30,'Historical Trades Calc'!$D:$D,"GB")+SUMIFS('Historical Trades Calc'!$R:$R,'Historical Trades Calc'!$B:$B,'IQ Equitizer'!B31,'Historical Trades Calc'!$E:$E,'IQ Equitizer'!$H$30,'Historical Trades Calc'!$D:$D,"MT")+SUMIFS('Historical Trades Calc'!$R:$R,'Historical Trades Calc'!$B:$B,'IQ Equitizer'!B31,'Historical Trades Calc'!$E:$E,'IQ Equitizer'!$H$30,'Historical Trades Calc'!$D:$D,"FO")</x:f>
      </x:c>
      <x:c r="I31" s="402">
        <x:f>SUMIFS('Historical Trades Calc'!$R:$R,'Historical Trades Calc'!$B:$B,'IQ Equitizer'!B31,'Historical Trades Calc'!$E:$E,'IQ Equitizer'!$I$30,'Historical Trades Calc'!$D:$D,"GB")+SUMIFS('Historical Trades Calc'!$R:$R,'Historical Trades Calc'!$B:$B,'IQ Equitizer'!B31,'Historical Trades Calc'!$E:$E,'IQ Equitizer'!$I$30,'Historical Trades Calc'!$D:$D,"MT")+SUMIFS('Historical Trades Calc'!$R:$R,'Historical Trades Calc'!$B:$B,'IQ Equitizer'!B31,'Historical Trades Calc'!$E:$E,'IQ Equitizer'!$I$30,'Historical Trades Calc'!$D:$D,"FO")</x:f>
      </x:c>
      <x:c r="J31" s="402">
        <x:f>SUMIFS('Historical Trades Calc'!$R:$R,'Historical Trades Calc'!$B:$B,'IQ Equitizer'!B31,'Historical Trades Calc'!$E:$E,'IQ Equitizer'!$J$30,'Historical Trades Calc'!$D:$D,"GB")+SUMIFS('Historical Trades Calc'!$R:$R,'Historical Trades Calc'!$B:$B,'IQ Equitizer'!B31,'Historical Trades Calc'!$E:$E,'IQ Equitizer'!$J$30,'Historical Trades Calc'!$D:$D,"MT")+SUMIFS('Historical Trades Calc'!$R:$R,'Historical Trades Calc'!$B:$B,'IQ Equitizer'!B31,'Historical Trades Calc'!$E:$E,'IQ Equitizer'!$J$30,'Historical Trades Calc'!$D:$D,"FO")</x:f>
      </x:c>
      <x:c r="K31" s="403">
        <x:f>SUM(D31:J31)</x:f>
      </x:c>
      <x:c r="L31" s="346"/>
      <x:c r="M31" s="6">
        <x:f>VLOOKUP(B31,$B$3:$F$11,5,0)</x:f>
      </x:c>
      <x:c r="O31" s="13">
        <x:f>K31-M31</x:f>
      </x:c>
    </x:row>
    <x:row r="32" spans="1:44" x14ac:dyDescent="0.3">
      <x:c r="A32" s="401">
        <x:f>SUMIFS('Historical Trades Calc'!$R:$R,'Historical Trades Calc'!$B:$B,'IQ Equitizer'!B32,'Historical Trades Calc'!$E:$E,'IQ Equitizer'!$A$30,'Historical Trades Calc'!$D:$D,"GB")+SUMIFS('Historical Trades Calc'!$R:$R,'Historical Trades Calc'!$B:$B,'IQ Equitizer'!B32,'Historical Trades Calc'!$E:$E,'IQ Equitizer'!$A$30,'Historical Trades Calc'!$D:$D,"MT")+SUMIFS('Historical Trades Calc'!$R:$R,'Historical Trades Calc'!$B:$B,'IQ Equitizer'!B32,'Historical Trades Calc'!$E:$E,'IQ Equitizer'!$A$30,'Historical Trades Calc'!$D:$D,"FO")</x:f>
      </x:c>
      <x:c r="B32" s="0" t="s">
        <x:v>20</x:v>
      </x:c>
      <x:c r="C32" s="63"/>
      <x:c r="D32" s="402">
        <x:f>SUMIFS('Historical Trades Calc'!$R:$R,'Historical Trades Calc'!$B:$B,'IQ Equitizer'!B32,'Historical Trades Calc'!$E:$E,'IQ Equitizer'!$D$30,'Historical Trades Calc'!$D:$D,"GB")+SUMIFS('Historical Trades Calc'!$R:$R,'Historical Trades Calc'!$B:$B,'IQ Equitizer'!B32,'Historical Trades Calc'!$E:$E,'IQ Equitizer'!$D$30,'Historical Trades Calc'!$D:$D,"MT")+SUMIFS('Historical Trades Calc'!$R:$R,'Historical Trades Calc'!$B:$B,'IQ Equitizer'!B32,'Historical Trades Calc'!$E:$E,'IQ Equitizer'!$D$30,'Historical Trades Calc'!$D:$D,"FO")</x:f>
      </x:c>
      <x:c r="E32" s="402">
        <x:f>SUMIFS('Historical Trades Calc'!$R:$R,'Historical Trades Calc'!$B:$B,'IQ Equitizer'!B32,'Historical Trades Calc'!$E:$E,'IQ Equitizer'!$E$30,'Historical Trades Calc'!$D:$D,"GB")+SUMIFS('Historical Trades Calc'!$R:$R,'Historical Trades Calc'!$B:$B,'IQ Equitizer'!B32,'Historical Trades Calc'!$E:$E,'IQ Equitizer'!$E$30,'Historical Trades Calc'!$D:$D,"MT")+SUMIFS('Historical Trades Calc'!$R:$R,'Historical Trades Calc'!$B:$B,'IQ Equitizer'!B32,'Historical Trades Calc'!$E:$E,'IQ Equitizer'!$E$30,'Historical Trades Calc'!$D:$D,"FO")</x:f>
      </x:c>
      <x:c r="F32" s="402">
        <x:f>SUMIFS('Historical Trades Calc'!$R:$R,'Historical Trades Calc'!$B:$B,'IQ Equitizer'!B32,'Historical Trades Calc'!$E:$E,'IQ Equitizer'!$F$30,'Historical Trades Calc'!$D:$D,"GB")+SUMIFS('Historical Trades Calc'!$R:$R,'Historical Trades Calc'!$B:$B,'IQ Equitizer'!B32,'Historical Trades Calc'!$E:$E,'IQ Equitizer'!$F$30,'Historical Trades Calc'!$D:$D,"MT")+SUMIFS('Historical Trades Calc'!$R:$R,'Historical Trades Calc'!$B:$B,'IQ Equitizer'!B32,'Historical Trades Calc'!$E:$E,'IQ Equitizer'!$F$30,'Historical Trades Calc'!$D:$D,"FO")</x:f>
      </x:c>
      <x:c r="G32" s="402">
        <x:f>SUMIFS('Historical Trades Calc'!$R:$R,'Historical Trades Calc'!$B:$B,'IQ Equitizer'!B32,'Historical Trades Calc'!$E:$E,'IQ Equitizer'!$G$30,'Historical Trades Calc'!$D:$D,"GB")+SUMIFS('Historical Trades Calc'!$R:$R,'Historical Trades Calc'!$B:$B,'IQ Equitizer'!B32,'Historical Trades Calc'!$E:$E,'IQ Equitizer'!$G$30,'Historical Trades Calc'!$D:$D,"MT")+SUMIFS('Historical Trades Calc'!$R:$R,'Historical Trades Calc'!$B:$B,'IQ Equitizer'!B32,'Historical Trades Calc'!$E:$E,'IQ Equitizer'!$G$30,'Historical Trades Calc'!$D:$D,"FO")</x:f>
      </x:c>
      <x:c r="H32" s="402">
        <x:f>SUMIFS('Historical Trades Calc'!$R:$R,'Historical Trades Calc'!$B:$B,'IQ Equitizer'!B32,'Historical Trades Calc'!$E:$E,'IQ Equitizer'!$H$30,'Historical Trades Calc'!$D:$D,"GB")+SUMIFS('Historical Trades Calc'!$R:$R,'Historical Trades Calc'!$B:$B,'IQ Equitizer'!B32,'Historical Trades Calc'!$E:$E,'IQ Equitizer'!$H$30,'Historical Trades Calc'!$D:$D,"MT")+SUMIFS('Historical Trades Calc'!$R:$R,'Historical Trades Calc'!$B:$B,'IQ Equitizer'!B32,'Historical Trades Calc'!$E:$E,'IQ Equitizer'!$H$30,'Historical Trades Calc'!$D:$D,"FO")</x:f>
      </x:c>
      <x:c r="I32" s="402">
        <x:f>SUMIFS('Historical Trades Calc'!$R:$R,'Historical Trades Calc'!$B:$B,'IQ Equitizer'!B32,'Historical Trades Calc'!$E:$E,'IQ Equitizer'!$I$30,'Historical Trades Calc'!$D:$D,"GB")+SUMIFS('Historical Trades Calc'!$R:$R,'Historical Trades Calc'!$B:$B,'IQ Equitizer'!B32,'Historical Trades Calc'!$E:$E,'IQ Equitizer'!$I$30,'Historical Trades Calc'!$D:$D,"MT")+SUMIFS('Historical Trades Calc'!$R:$R,'Historical Trades Calc'!$B:$B,'IQ Equitizer'!B32,'Historical Trades Calc'!$E:$E,'IQ Equitizer'!$I$30,'Historical Trades Calc'!$D:$D,"FO")</x:f>
      </x:c>
      <x:c r="J32" s="402">
        <x:f>SUMIFS('Historical Trades Calc'!$R:$R,'Historical Trades Calc'!$B:$B,'IQ Equitizer'!B32,'Historical Trades Calc'!$E:$E,'IQ Equitizer'!$J$30,'Historical Trades Calc'!$D:$D,"GB")+SUMIFS('Historical Trades Calc'!$R:$R,'Historical Trades Calc'!$B:$B,'IQ Equitizer'!B32,'Historical Trades Calc'!$E:$E,'IQ Equitizer'!$J$30,'Historical Trades Calc'!$D:$D,"MT")+SUMIFS('Historical Trades Calc'!$R:$R,'Historical Trades Calc'!$B:$B,'IQ Equitizer'!B32,'Historical Trades Calc'!$E:$E,'IQ Equitizer'!$J$30,'Historical Trades Calc'!$D:$D,"FO")</x:f>
      </x:c>
      <x:c r="K32" s="404">
        <x:f>SUM(D32:J32)</x:f>
      </x:c>
      <x:c r="L32" s="346"/>
      <x:c r="M32" s="6">
        <x:f>VLOOKUP(B32,$B$3:$F$11,5,0)</x:f>
      </x:c>
      <x:c r="O32" s="13">
        <x:f>K32-M32</x:f>
      </x:c>
    </x:row>
    <x:row r="33" spans="1:44" x14ac:dyDescent="0.3">
      <x:c r="A33" s="401">
        <x:f>SUMIFS('Historical Trades Calc'!$R:$R,'Historical Trades Calc'!$B:$B,'IQ Equitizer'!B33,'Historical Trades Calc'!$E:$E,'IQ Equitizer'!$A$30,'Historical Trades Calc'!$D:$D,"GB")+SUMIFS('Historical Trades Calc'!$R:$R,'Historical Trades Calc'!$B:$B,'IQ Equitizer'!B33,'Historical Trades Calc'!$E:$E,'IQ Equitizer'!$A$30,'Historical Trades Calc'!$D:$D,"MT")+SUMIFS('Historical Trades Calc'!$R:$R,'Historical Trades Calc'!$B:$B,'IQ Equitizer'!B33,'Historical Trades Calc'!$E:$E,'IQ Equitizer'!$A$30,'Historical Trades Calc'!$D:$D,"FO")</x:f>
      </x:c>
      <x:c r="B33" s="0" t="s">
        <x:v>22</x:v>
      </x:c>
      <x:c r="C33" s="63"/>
      <x:c r="D33" s="402">
        <x:f>SUMIFS('Historical Trades Calc'!$R:$R,'Historical Trades Calc'!$B:$B,'IQ Equitizer'!B33,'Historical Trades Calc'!$E:$E,'IQ Equitizer'!$D$30,'Historical Trades Calc'!$D:$D,"GB")+SUMIFS('Historical Trades Calc'!$R:$R,'Historical Trades Calc'!$B:$B,'IQ Equitizer'!B33,'Historical Trades Calc'!$E:$E,'IQ Equitizer'!$D$30,'Historical Trades Calc'!$D:$D,"MT")+SUMIFS('Historical Trades Calc'!$R:$R,'Historical Trades Calc'!$B:$B,'IQ Equitizer'!B33,'Historical Trades Calc'!$E:$E,'IQ Equitizer'!$D$30,'Historical Trades Calc'!$D:$D,"FO")</x:f>
      </x:c>
      <x:c r="E33" s="402">
        <x:f>SUMIFS('Historical Trades Calc'!$R:$R,'Historical Trades Calc'!$B:$B,'IQ Equitizer'!B33,'Historical Trades Calc'!$E:$E,'IQ Equitizer'!$E$30,'Historical Trades Calc'!$D:$D,"GB")+SUMIFS('Historical Trades Calc'!$R:$R,'Historical Trades Calc'!$B:$B,'IQ Equitizer'!B33,'Historical Trades Calc'!$E:$E,'IQ Equitizer'!$E$30,'Historical Trades Calc'!$D:$D,"MT")+SUMIFS('Historical Trades Calc'!$R:$R,'Historical Trades Calc'!$B:$B,'IQ Equitizer'!B33,'Historical Trades Calc'!$E:$E,'IQ Equitizer'!$E$30,'Historical Trades Calc'!$D:$D,"FO")</x:f>
      </x:c>
      <x:c r="F33" s="402">
        <x:f>SUMIFS('Historical Trades Calc'!$R:$R,'Historical Trades Calc'!$B:$B,'IQ Equitizer'!B33,'Historical Trades Calc'!$E:$E,'IQ Equitizer'!$F$30,'Historical Trades Calc'!$D:$D,"GB")+SUMIFS('Historical Trades Calc'!$R:$R,'Historical Trades Calc'!$B:$B,'IQ Equitizer'!B33,'Historical Trades Calc'!$E:$E,'IQ Equitizer'!$F$30,'Historical Trades Calc'!$D:$D,"MT")+SUMIFS('Historical Trades Calc'!$R:$R,'Historical Trades Calc'!$B:$B,'IQ Equitizer'!B33,'Historical Trades Calc'!$E:$E,'IQ Equitizer'!$F$30,'Historical Trades Calc'!$D:$D,"FO")</x:f>
      </x:c>
      <x:c r="G33" s="402">
        <x:f>SUMIFS('Historical Trades Calc'!$R:$R,'Historical Trades Calc'!$B:$B,'IQ Equitizer'!B33,'Historical Trades Calc'!$E:$E,'IQ Equitizer'!$G$30,'Historical Trades Calc'!$D:$D,"GB")+SUMIFS('Historical Trades Calc'!$R:$R,'Historical Trades Calc'!$B:$B,'IQ Equitizer'!B33,'Historical Trades Calc'!$E:$E,'IQ Equitizer'!$G$30,'Historical Trades Calc'!$D:$D,"MT")+SUMIFS('Historical Trades Calc'!$R:$R,'Historical Trades Calc'!$B:$B,'IQ Equitizer'!B33,'Historical Trades Calc'!$E:$E,'IQ Equitizer'!$G$30,'Historical Trades Calc'!$D:$D,"FO")</x:f>
      </x:c>
      <x:c r="H33" s="402">
        <x:f>SUMIFS('Historical Trades Calc'!$R:$R,'Historical Trades Calc'!$B:$B,'IQ Equitizer'!B33,'Historical Trades Calc'!$E:$E,'IQ Equitizer'!$H$30,'Historical Trades Calc'!$D:$D,"GB")+SUMIFS('Historical Trades Calc'!$R:$R,'Historical Trades Calc'!$B:$B,'IQ Equitizer'!B33,'Historical Trades Calc'!$E:$E,'IQ Equitizer'!$H$30,'Historical Trades Calc'!$D:$D,"MT")+SUMIFS('Historical Trades Calc'!$R:$R,'Historical Trades Calc'!$B:$B,'IQ Equitizer'!B33,'Historical Trades Calc'!$E:$E,'IQ Equitizer'!$H$30,'Historical Trades Calc'!$D:$D,"FO")</x:f>
      </x:c>
      <x:c r="I33" s="402">
        <x:f>SUMIFS('Historical Trades Calc'!$R:$R,'Historical Trades Calc'!$B:$B,'IQ Equitizer'!B33,'Historical Trades Calc'!$E:$E,'IQ Equitizer'!$I$30,'Historical Trades Calc'!$D:$D,"GB")+SUMIFS('Historical Trades Calc'!$R:$R,'Historical Trades Calc'!$B:$B,'IQ Equitizer'!B33,'Historical Trades Calc'!$E:$E,'IQ Equitizer'!$I$30,'Historical Trades Calc'!$D:$D,"MT")+SUMIFS('Historical Trades Calc'!$R:$R,'Historical Trades Calc'!$B:$B,'IQ Equitizer'!B33,'Historical Trades Calc'!$E:$E,'IQ Equitizer'!$I$30,'Historical Trades Calc'!$D:$D,"FO")</x:f>
      </x:c>
      <x:c r="J33" s="402">
        <x:f>SUMIFS('Historical Trades Calc'!$R:$R,'Historical Trades Calc'!$B:$B,'IQ Equitizer'!B33,'Historical Trades Calc'!$E:$E,'IQ Equitizer'!$J$30,'Historical Trades Calc'!$D:$D,"GB")+SUMIFS('Historical Trades Calc'!$R:$R,'Historical Trades Calc'!$B:$B,'IQ Equitizer'!B33,'Historical Trades Calc'!$E:$E,'IQ Equitizer'!$J$30,'Historical Trades Calc'!$D:$D,"MT")+SUMIFS('Historical Trades Calc'!$R:$R,'Historical Trades Calc'!$B:$B,'IQ Equitizer'!B33,'Historical Trades Calc'!$E:$E,'IQ Equitizer'!$J$30,'Historical Trades Calc'!$D:$D,"FO")</x:f>
      </x:c>
      <x:c r="K33" s="404">
        <x:f>SUM(D33:J33)</x:f>
      </x:c>
      <x:c r="L33" s="346"/>
      <x:c r="M33" s="6">
        <x:f>VLOOKUP(B33,$B$3:$F$11,5,0)</x:f>
      </x:c>
      <x:c r="O33" s="13">
        <x:f>K33-M33</x:f>
      </x:c>
    </x:row>
    <x:row r="34" spans="1:44" x14ac:dyDescent="0.3">
      <x:c r="A34" s="401">
        <x:f>SUMIFS('Historical Trades Calc'!$R:$R,'Historical Trades Calc'!$B:$B,'IQ Equitizer'!B34,'Historical Trades Calc'!$E:$E,'IQ Equitizer'!$A$30,'Historical Trades Calc'!$D:$D,"GB")+SUMIFS('Historical Trades Calc'!$R:$R,'Historical Trades Calc'!$B:$B,'IQ Equitizer'!B34,'Historical Trades Calc'!$E:$E,'IQ Equitizer'!$A$30,'Historical Trades Calc'!$D:$D,"MT")+SUMIFS('Historical Trades Calc'!$R:$R,'Historical Trades Calc'!$B:$B,'IQ Equitizer'!B34,'Historical Trades Calc'!$E:$E,'IQ Equitizer'!$A$30,'Historical Trades Calc'!$D:$D,"FO")</x:f>
      </x:c>
      <x:c r="B34" s="0" t="s">
        <x:v>24</x:v>
      </x:c>
      <x:c r="C34" s="63"/>
      <x:c r="D34" s="402">
        <x:f>SUMIFS('Historical Trades Calc'!$R:$R,'Historical Trades Calc'!$B:$B,'IQ Equitizer'!B34,'Historical Trades Calc'!$E:$E,'IQ Equitizer'!$D$30,'Historical Trades Calc'!$D:$D,"GB")+SUMIFS('Historical Trades Calc'!$R:$R,'Historical Trades Calc'!$B:$B,'IQ Equitizer'!B34,'Historical Trades Calc'!$E:$E,'IQ Equitizer'!$D$30,'Historical Trades Calc'!$D:$D,"MT")+SUMIFS('Historical Trades Calc'!$R:$R,'Historical Trades Calc'!$B:$B,'IQ Equitizer'!B34,'Historical Trades Calc'!$E:$E,'IQ Equitizer'!$D$30,'Historical Trades Calc'!$D:$D,"FO")</x:f>
      </x:c>
      <x:c r="E34" s="402">
        <x:f>SUMIFS('Historical Trades Calc'!$R:$R,'Historical Trades Calc'!$B:$B,'IQ Equitizer'!B34,'Historical Trades Calc'!$E:$E,'IQ Equitizer'!$E$30,'Historical Trades Calc'!$D:$D,"GB")+SUMIFS('Historical Trades Calc'!$R:$R,'Historical Trades Calc'!$B:$B,'IQ Equitizer'!B34,'Historical Trades Calc'!$E:$E,'IQ Equitizer'!$E$30,'Historical Trades Calc'!$D:$D,"MT")+SUMIFS('Historical Trades Calc'!$R:$R,'Historical Trades Calc'!$B:$B,'IQ Equitizer'!B34,'Historical Trades Calc'!$E:$E,'IQ Equitizer'!$E$30,'Historical Trades Calc'!$D:$D,"FO")</x:f>
      </x:c>
      <x:c r="F34" s="402">
        <x:f>SUMIFS('Historical Trades Calc'!$R:$R,'Historical Trades Calc'!$B:$B,'IQ Equitizer'!B34,'Historical Trades Calc'!$E:$E,'IQ Equitizer'!$F$30,'Historical Trades Calc'!$D:$D,"GB")+SUMIFS('Historical Trades Calc'!$R:$R,'Historical Trades Calc'!$B:$B,'IQ Equitizer'!B34,'Historical Trades Calc'!$E:$E,'IQ Equitizer'!$F$30,'Historical Trades Calc'!$D:$D,"MT")+SUMIFS('Historical Trades Calc'!$R:$R,'Historical Trades Calc'!$B:$B,'IQ Equitizer'!B34,'Historical Trades Calc'!$E:$E,'IQ Equitizer'!$F$30,'Historical Trades Calc'!$D:$D,"FO")</x:f>
      </x:c>
      <x:c r="G34" s="402">
        <x:f>SUMIFS('Historical Trades Calc'!$R:$R,'Historical Trades Calc'!$B:$B,'IQ Equitizer'!B34,'Historical Trades Calc'!$E:$E,'IQ Equitizer'!$G$30,'Historical Trades Calc'!$D:$D,"GB")+SUMIFS('Historical Trades Calc'!$R:$R,'Historical Trades Calc'!$B:$B,'IQ Equitizer'!B34,'Historical Trades Calc'!$E:$E,'IQ Equitizer'!$G$30,'Historical Trades Calc'!$D:$D,"MT")+SUMIFS('Historical Trades Calc'!$R:$R,'Historical Trades Calc'!$B:$B,'IQ Equitizer'!B34,'Historical Trades Calc'!$E:$E,'IQ Equitizer'!$G$30,'Historical Trades Calc'!$D:$D,"FO")</x:f>
      </x:c>
      <x:c r="H34" s="402">
        <x:f>SUMIFS('Historical Trades Calc'!$R:$R,'Historical Trades Calc'!$B:$B,'IQ Equitizer'!B34,'Historical Trades Calc'!$E:$E,'IQ Equitizer'!$H$30,'Historical Trades Calc'!$D:$D,"GB")+SUMIFS('Historical Trades Calc'!$R:$R,'Historical Trades Calc'!$B:$B,'IQ Equitizer'!B34,'Historical Trades Calc'!$E:$E,'IQ Equitizer'!$H$30,'Historical Trades Calc'!$D:$D,"MT")+SUMIFS('Historical Trades Calc'!$R:$R,'Historical Trades Calc'!$B:$B,'IQ Equitizer'!B34,'Historical Trades Calc'!$E:$E,'IQ Equitizer'!$H$30,'Historical Trades Calc'!$D:$D,"FO")</x:f>
      </x:c>
      <x:c r="I34" s="402">
        <x:f>SUMIFS('Historical Trades Calc'!$R:$R,'Historical Trades Calc'!$B:$B,'IQ Equitizer'!B34,'Historical Trades Calc'!$E:$E,'IQ Equitizer'!$I$30,'Historical Trades Calc'!$D:$D,"GB")+SUMIFS('Historical Trades Calc'!$R:$R,'Historical Trades Calc'!$B:$B,'IQ Equitizer'!B34,'Historical Trades Calc'!$E:$E,'IQ Equitizer'!$I$30,'Historical Trades Calc'!$D:$D,"MT")+SUMIFS('Historical Trades Calc'!$R:$R,'Historical Trades Calc'!$B:$B,'IQ Equitizer'!B34,'Historical Trades Calc'!$E:$E,'IQ Equitizer'!$I$30,'Historical Trades Calc'!$D:$D,"FO")</x:f>
      </x:c>
      <x:c r="J34" s="402">
        <x:f>SUMIFS('Historical Trades Calc'!$R:$R,'Historical Trades Calc'!$B:$B,'IQ Equitizer'!B34,'Historical Trades Calc'!$E:$E,'IQ Equitizer'!$J$30,'Historical Trades Calc'!$D:$D,"GB")+SUMIFS('Historical Trades Calc'!$R:$R,'Historical Trades Calc'!$B:$B,'IQ Equitizer'!B34,'Historical Trades Calc'!$E:$E,'IQ Equitizer'!$J$30,'Historical Trades Calc'!$D:$D,"MT")+SUMIFS('Historical Trades Calc'!$R:$R,'Historical Trades Calc'!$B:$B,'IQ Equitizer'!B34,'Historical Trades Calc'!$E:$E,'IQ Equitizer'!$J$30,'Historical Trades Calc'!$D:$D,"FO")</x:f>
      </x:c>
      <x:c r="K34" s="404">
        <x:f>SUM(D34:J34)</x:f>
      </x:c>
      <x:c r="L34" s="346"/>
      <x:c r="M34" s="6">
        <x:f>VLOOKUP(B34,$B$3:$F$11,5,0)</x:f>
      </x:c>
      <x:c r="O34" s="13">
        <x:f>K34-M34</x:f>
      </x:c>
    </x:row>
    <x:row r="35" spans="1:44" x14ac:dyDescent="0.3">
      <x:c r="A35" s="401">
        <x:f>SUMIFS('Historical Trades Calc'!$R:$R,'Historical Trades Calc'!$B:$B,'IQ Equitizer'!B35,'Historical Trades Calc'!$E:$E,'IQ Equitizer'!$A$30,'Historical Trades Calc'!$D:$D,"GB")+SUMIFS('Historical Trades Calc'!$R:$R,'Historical Trades Calc'!$B:$B,'IQ Equitizer'!B35,'Historical Trades Calc'!$E:$E,'IQ Equitizer'!$A$30,'Historical Trades Calc'!$D:$D,"MT")+SUMIFS('Historical Trades Calc'!$R:$R,'Historical Trades Calc'!$B:$B,'IQ Equitizer'!B35,'Historical Trades Calc'!$E:$E,'IQ Equitizer'!$A$30,'Historical Trades Calc'!$D:$D,"FO")</x:f>
      </x:c>
      <x:c r="B35" s="0" t="s">
        <x:v>26</x:v>
      </x:c>
      <x:c r="D35" s="402">
        <x:f>SUMIFS('Historical Trades Calc'!$R:$R,'Historical Trades Calc'!$B:$B,'IQ Equitizer'!B35,'Historical Trades Calc'!$E:$E,'IQ Equitizer'!$D$30,'Historical Trades Calc'!$D:$D,"GB")+SUMIFS('Historical Trades Calc'!$R:$R,'Historical Trades Calc'!$B:$B,'IQ Equitizer'!B35,'Historical Trades Calc'!$E:$E,'IQ Equitizer'!$D$30,'Historical Trades Calc'!$D:$D,"MT")+SUMIFS('Historical Trades Calc'!$R:$R,'Historical Trades Calc'!$B:$B,'IQ Equitizer'!B35,'Historical Trades Calc'!$E:$E,'IQ Equitizer'!$D$30,'Historical Trades Calc'!$D:$D,"FO")</x:f>
      </x:c>
      <x:c r="E35" s="402">
        <x:f>SUMIFS('Historical Trades Calc'!$R:$R,'Historical Trades Calc'!$B:$B,'IQ Equitizer'!B35,'Historical Trades Calc'!$E:$E,'IQ Equitizer'!$E$30,'Historical Trades Calc'!$D:$D,"GB")+SUMIFS('Historical Trades Calc'!$R:$R,'Historical Trades Calc'!$B:$B,'IQ Equitizer'!B35,'Historical Trades Calc'!$E:$E,'IQ Equitizer'!$E$30,'Historical Trades Calc'!$D:$D,"MT")+SUMIFS('Historical Trades Calc'!$R:$R,'Historical Trades Calc'!$B:$B,'IQ Equitizer'!B35,'Historical Trades Calc'!$E:$E,'IQ Equitizer'!$E$30,'Historical Trades Calc'!$D:$D,"FO")</x:f>
      </x:c>
      <x:c r="F35" s="402">
        <x:f>SUMIFS('Historical Trades Calc'!$R:$R,'Historical Trades Calc'!$B:$B,'IQ Equitizer'!B35,'Historical Trades Calc'!$E:$E,'IQ Equitizer'!$F$30,'Historical Trades Calc'!$D:$D,"GB")+SUMIFS('Historical Trades Calc'!$R:$R,'Historical Trades Calc'!$B:$B,'IQ Equitizer'!B35,'Historical Trades Calc'!$E:$E,'IQ Equitizer'!$F$30,'Historical Trades Calc'!$D:$D,"MT")+SUMIFS('Historical Trades Calc'!$R:$R,'Historical Trades Calc'!$B:$B,'IQ Equitizer'!B35,'Historical Trades Calc'!$E:$E,'IQ Equitizer'!$F$30,'Historical Trades Calc'!$D:$D,"FO")</x:f>
      </x:c>
      <x:c r="G35" s="402">
        <x:f>SUMIFS('Historical Trades Calc'!$R:$R,'Historical Trades Calc'!$B:$B,'IQ Equitizer'!B35,'Historical Trades Calc'!$E:$E,'IQ Equitizer'!$G$30,'Historical Trades Calc'!$D:$D,"GB")+SUMIFS('Historical Trades Calc'!$R:$R,'Historical Trades Calc'!$B:$B,'IQ Equitizer'!B35,'Historical Trades Calc'!$E:$E,'IQ Equitizer'!$G$30,'Historical Trades Calc'!$D:$D,"MT")+SUMIFS('Historical Trades Calc'!$R:$R,'Historical Trades Calc'!$B:$B,'IQ Equitizer'!B35,'Historical Trades Calc'!$E:$E,'IQ Equitizer'!$G$30,'Historical Trades Calc'!$D:$D,"FO")</x:f>
      </x:c>
      <x:c r="H35" s="402">
        <x:f>SUMIFS('Historical Trades Calc'!$R:$R,'Historical Trades Calc'!$B:$B,'IQ Equitizer'!B35,'Historical Trades Calc'!$E:$E,'IQ Equitizer'!$H$30,'Historical Trades Calc'!$D:$D,"GB")+SUMIFS('Historical Trades Calc'!$R:$R,'Historical Trades Calc'!$B:$B,'IQ Equitizer'!B35,'Historical Trades Calc'!$E:$E,'IQ Equitizer'!$H$30,'Historical Trades Calc'!$D:$D,"MT")+SUMIFS('Historical Trades Calc'!$R:$R,'Historical Trades Calc'!$B:$B,'IQ Equitizer'!B35,'Historical Trades Calc'!$E:$E,'IQ Equitizer'!$H$30,'Historical Trades Calc'!$D:$D,"FO")</x:f>
      </x:c>
      <x:c r="I35" s="402">
        <x:f>SUMIFS('Historical Trades Calc'!$R:$R,'Historical Trades Calc'!$B:$B,'IQ Equitizer'!B35,'Historical Trades Calc'!$E:$E,'IQ Equitizer'!$I$30,'Historical Trades Calc'!$D:$D,"GB")+SUMIFS('Historical Trades Calc'!$R:$R,'Historical Trades Calc'!$B:$B,'IQ Equitizer'!B35,'Historical Trades Calc'!$E:$E,'IQ Equitizer'!$I$30,'Historical Trades Calc'!$D:$D,"MT")+SUMIFS('Historical Trades Calc'!$R:$R,'Historical Trades Calc'!$B:$B,'IQ Equitizer'!B35,'Historical Trades Calc'!$E:$E,'IQ Equitizer'!$I$30,'Historical Trades Calc'!$D:$D,"FO")</x:f>
      </x:c>
      <x:c r="J35" s="402">
        <x:f>SUMIFS('Historical Trades Calc'!$R:$R,'Historical Trades Calc'!$B:$B,'IQ Equitizer'!B35,'Historical Trades Calc'!$E:$E,'IQ Equitizer'!$J$30,'Historical Trades Calc'!$D:$D,"GB")+SUMIFS('Historical Trades Calc'!$R:$R,'Historical Trades Calc'!$B:$B,'IQ Equitizer'!B35,'Historical Trades Calc'!$E:$E,'IQ Equitizer'!$J$30,'Historical Trades Calc'!$D:$D,"MT")+SUMIFS('Historical Trades Calc'!$R:$R,'Historical Trades Calc'!$B:$B,'IQ Equitizer'!B35,'Historical Trades Calc'!$E:$E,'IQ Equitizer'!$J$30,'Historical Trades Calc'!$D:$D,"FO")</x:f>
      </x:c>
      <x:c r="K35" s="404">
        <x:f>SUM(D35:J35)</x:f>
      </x:c>
      <x:c r="L35" s="346"/>
      <x:c r="M35" s="6">
        <x:f>VLOOKUP(B35,$B$3:$F$11,5,0)</x:f>
      </x:c>
      <x:c r="O35" s="13">
        <x:f>K35-M35</x:f>
      </x:c>
    </x:row>
    <x:row r="36" spans="1:44" x14ac:dyDescent="0.3">
      <x:c r="A36" s="401">
        <x:f>SUMIFS('Historical Trades Calc'!$R:$R,'Historical Trades Calc'!$B:$B,'IQ Equitizer'!B36,'Historical Trades Calc'!$E:$E,'IQ Equitizer'!$A$30,'Historical Trades Calc'!$D:$D,"GB")+SUMIFS('Historical Trades Calc'!$R:$R,'Historical Trades Calc'!$B:$B,'IQ Equitizer'!B36,'Historical Trades Calc'!$E:$E,'IQ Equitizer'!$A$30,'Historical Trades Calc'!$D:$D,"MT")+SUMIFS('Historical Trades Calc'!$R:$R,'Historical Trades Calc'!$B:$B,'IQ Equitizer'!B36,'Historical Trades Calc'!$E:$E,'IQ Equitizer'!$A$30,'Historical Trades Calc'!$D:$D,"FO")</x:f>
      </x:c>
      <x:c r="B36" s="0" t="s">
        <x:v>28</x:v>
      </x:c>
      <x:c r="D36" s="402">
        <x:f>SUMIFS('Historical Trades Calc'!$R:$R,'Historical Trades Calc'!$B:$B,'IQ Equitizer'!B36,'Historical Trades Calc'!$E:$E,'IQ Equitizer'!$D$30,'Historical Trades Calc'!$D:$D,"GB")+SUMIFS('Historical Trades Calc'!$R:$R,'Historical Trades Calc'!$B:$B,'IQ Equitizer'!B36,'Historical Trades Calc'!$E:$E,'IQ Equitizer'!$D$30,'Historical Trades Calc'!$D:$D,"MT")+SUMIFS('Historical Trades Calc'!$R:$R,'Historical Trades Calc'!$B:$B,'IQ Equitizer'!B36,'Historical Trades Calc'!$E:$E,'IQ Equitizer'!$D$30,'Historical Trades Calc'!$D:$D,"FO")</x:f>
      </x:c>
      <x:c r="E36" s="402">
        <x:f>SUMIFS('Historical Trades Calc'!$R:$R,'Historical Trades Calc'!$B:$B,'IQ Equitizer'!B36,'Historical Trades Calc'!$E:$E,'IQ Equitizer'!$E$30,'Historical Trades Calc'!$D:$D,"GB")+SUMIFS('Historical Trades Calc'!$R:$R,'Historical Trades Calc'!$B:$B,'IQ Equitizer'!B36,'Historical Trades Calc'!$E:$E,'IQ Equitizer'!$E$30,'Historical Trades Calc'!$D:$D,"MT")+SUMIFS('Historical Trades Calc'!$R:$R,'Historical Trades Calc'!$B:$B,'IQ Equitizer'!B36,'Historical Trades Calc'!$E:$E,'IQ Equitizer'!$E$30,'Historical Trades Calc'!$D:$D,"FO")</x:f>
      </x:c>
      <x:c r="F36" s="402">
        <x:f>SUMIFS('Historical Trades Calc'!$R:$R,'Historical Trades Calc'!$B:$B,'IQ Equitizer'!B36,'Historical Trades Calc'!$E:$E,'IQ Equitizer'!$F$30,'Historical Trades Calc'!$D:$D,"GB")+SUMIFS('Historical Trades Calc'!$R:$R,'Historical Trades Calc'!$B:$B,'IQ Equitizer'!B36,'Historical Trades Calc'!$E:$E,'IQ Equitizer'!$F$30,'Historical Trades Calc'!$D:$D,"MT")+SUMIFS('Historical Trades Calc'!$R:$R,'Historical Trades Calc'!$B:$B,'IQ Equitizer'!B36,'Historical Trades Calc'!$E:$E,'IQ Equitizer'!$F$30,'Historical Trades Calc'!$D:$D,"FO")</x:f>
      </x:c>
      <x:c r="G36" s="402">
        <x:f>SUMIFS('Historical Trades Calc'!$R:$R,'Historical Trades Calc'!$B:$B,'IQ Equitizer'!B36,'Historical Trades Calc'!$E:$E,'IQ Equitizer'!$G$30,'Historical Trades Calc'!$D:$D,"GB")+SUMIFS('Historical Trades Calc'!$R:$R,'Historical Trades Calc'!$B:$B,'IQ Equitizer'!B36,'Historical Trades Calc'!$E:$E,'IQ Equitizer'!$G$30,'Historical Trades Calc'!$D:$D,"MT")+SUMIFS('Historical Trades Calc'!$R:$R,'Historical Trades Calc'!$B:$B,'IQ Equitizer'!B36,'Historical Trades Calc'!$E:$E,'IQ Equitizer'!$G$30,'Historical Trades Calc'!$D:$D,"FO")</x:f>
      </x:c>
      <x:c r="H36" s="402">
        <x:f>SUMIFS('Historical Trades Calc'!$R:$R,'Historical Trades Calc'!$B:$B,'IQ Equitizer'!B36,'Historical Trades Calc'!$E:$E,'IQ Equitizer'!$H$30,'Historical Trades Calc'!$D:$D,"GB")+SUMIFS('Historical Trades Calc'!$R:$R,'Historical Trades Calc'!$B:$B,'IQ Equitizer'!B36,'Historical Trades Calc'!$E:$E,'IQ Equitizer'!$H$30,'Historical Trades Calc'!$D:$D,"MT")+SUMIFS('Historical Trades Calc'!$R:$R,'Historical Trades Calc'!$B:$B,'IQ Equitizer'!B36,'Historical Trades Calc'!$E:$E,'IQ Equitizer'!$H$30,'Historical Trades Calc'!$D:$D,"FO")</x:f>
      </x:c>
      <x:c r="I36" s="402">
        <x:f>SUMIFS('Historical Trades Calc'!$R:$R,'Historical Trades Calc'!$B:$B,'IQ Equitizer'!B36,'Historical Trades Calc'!$E:$E,'IQ Equitizer'!$I$30,'Historical Trades Calc'!$D:$D,"GB")+SUMIFS('Historical Trades Calc'!$R:$R,'Historical Trades Calc'!$B:$B,'IQ Equitizer'!B36,'Historical Trades Calc'!$E:$E,'IQ Equitizer'!$I$30,'Historical Trades Calc'!$D:$D,"MT")+SUMIFS('Historical Trades Calc'!$R:$R,'Historical Trades Calc'!$B:$B,'IQ Equitizer'!B36,'Historical Trades Calc'!$E:$E,'IQ Equitizer'!$I$30,'Historical Trades Calc'!$D:$D,"FO")</x:f>
      </x:c>
      <x:c r="J36" s="402">
        <x:f>SUMIFS('Historical Trades Calc'!$R:$R,'Historical Trades Calc'!$B:$B,'IQ Equitizer'!B36,'Historical Trades Calc'!$E:$E,'IQ Equitizer'!$J$30,'Historical Trades Calc'!$D:$D,"GB")+SUMIFS('Historical Trades Calc'!$R:$R,'Historical Trades Calc'!$B:$B,'IQ Equitizer'!B36,'Historical Trades Calc'!$E:$E,'IQ Equitizer'!$J$30,'Historical Trades Calc'!$D:$D,"MT")+SUMIFS('Historical Trades Calc'!$R:$R,'Historical Trades Calc'!$B:$B,'IQ Equitizer'!B36,'Historical Trades Calc'!$E:$E,'IQ Equitizer'!$J$30,'Historical Trades Calc'!$D:$D,"FO")</x:f>
      </x:c>
      <x:c r="K36" s="404">
        <x:f>SUM(D36:J36)</x:f>
      </x:c>
      <x:c r="L36" s="346"/>
      <x:c r="M36" s="6">
        <x:f>VLOOKUP(B36,$B$3:$F$11,5,0)</x:f>
      </x:c>
      <x:c r="O36" s="13">
        <x:f>K36-M36</x:f>
      </x:c>
    </x:row>
    <x:row r="37" spans="1:44" x14ac:dyDescent="0.3">
      <x:c r="A37" s="401">
        <x:f>SUMIFS('Historical Trades Calc'!$R:$R,'Historical Trades Calc'!$B:$B,'IQ Equitizer'!B37,'Historical Trades Calc'!$E:$E,'IQ Equitizer'!$A$30,'Historical Trades Calc'!$D:$D,"GB")+SUMIFS('Historical Trades Calc'!$R:$R,'Historical Trades Calc'!$B:$B,'IQ Equitizer'!B37,'Historical Trades Calc'!$E:$E,'IQ Equitizer'!$A$30,'Historical Trades Calc'!$D:$D,"MT")+SUMIFS('Historical Trades Calc'!$R:$R,'Historical Trades Calc'!$B:$B,'IQ Equitizer'!B37,'Historical Trades Calc'!$E:$E,'IQ Equitizer'!$A$30,'Historical Trades Calc'!$D:$D,"FO")</x:f>
      </x:c>
      <x:c r="B37" s="0" t="s">
        <x:v>30</x:v>
      </x:c>
      <x:c r="D37" s="402">
        <x:f>SUMIFS('Historical Trades Calc'!$R:$R,'Historical Trades Calc'!$B:$B,'IQ Equitizer'!B37,'Historical Trades Calc'!$E:$E,'IQ Equitizer'!$D$30,'Historical Trades Calc'!$D:$D,"GB")+SUMIFS('Historical Trades Calc'!$R:$R,'Historical Trades Calc'!$B:$B,'IQ Equitizer'!B37,'Historical Trades Calc'!$E:$E,'IQ Equitizer'!$D$30,'Historical Trades Calc'!$D:$D,"MT")+SUMIFS('Historical Trades Calc'!$R:$R,'Historical Trades Calc'!$B:$B,'IQ Equitizer'!B37,'Historical Trades Calc'!$E:$E,'IQ Equitizer'!$D$30,'Historical Trades Calc'!$D:$D,"FO")</x:f>
      </x:c>
      <x:c r="E37" s="402">
        <x:f>SUMIFS('Historical Trades Calc'!$R:$R,'Historical Trades Calc'!$B:$B,'IQ Equitizer'!B37,'Historical Trades Calc'!$E:$E,'IQ Equitizer'!$E$30,'Historical Trades Calc'!$D:$D,"GB")+SUMIFS('Historical Trades Calc'!$R:$R,'Historical Trades Calc'!$B:$B,'IQ Equitizer'!B37,'Historical Trades Calc'!$E:$E,'IQ Equitizer'!$E$30,'Historical Trades Calc'!$D:$D,"MT")+SUMIFS('Historical Trades Calc'!$R:$R,'Historical Trades Calc'!$B:$B,'IQ Equitizer'!B37,'Historical Trades Calc'!$E:$E,'IQ Equitizer'!$E$30,'Historical Trades Calc'!$D:$D,"FO")</x:f>
      </x:c>
      <x:c r="F37" s="402">
        <x:f>SUMIFS('Historical Trades Calc'!$R:$R,'Historical Trades Calc'!$B:$B,'IQ Equitizer'!B37,'Historical Trades Calc'!$E:$E,'IQ Equitizer'!$F$30,'Historical Trades Calc'!$D:$D,"GB")+SUMIFS('Historical Trades Calc'!$R:$R,'Historical Trades Calc'!$B:$B,'IQ Equitizer'!B37,'Historical Trades Calc'!$E:$E,'IQ Equitizer'!$F$30,'Historical Trades Calc'!$D:$D,"MT")+SUMIFS('Historical Trades Calc'!$R:$R,'Historical Trades Calc'!$B:$B,'IQ Equitizer'!B37,'Historical Trades Calc'!$E:$E,'IQ Equitizer'!$F$30,'Historical Trades Calc'!$D:$D,"FO")</x:f>
      </x:c>
      <x:c r="G37" s="402">
        <x:f>SUMIFS('Historical Trades Calc'!$R:$R,'Historical Trades Calc'!$B:$B,'IQ Equitizer'!B37,'Historical Trades Calc'!$E:$E,'IQ Equitizer'!$G$30,'Historical Trades Calc'!$D:$D,"GB")+SUMIFS('Historical Trades Calc'!$R:$R,'Historical Trades Calc'!$B:$B,'IQ Equitizer'!B37,'Historical Trades Calc'!$E:$E,'IQ Equitizer'!$G$30,'Historical Trades Calc'!$D:$D,"MT")+SUMIFS('Historical Trades Calc'!$R:$R,'Historical Trades Calc'!$B:$B,'IQ Equitizer'!B37,'Historical Trades Calc'!$E:$E,'IQ Equitizer'!$G$30,'Historical Trades Calc'!$D:$D,"FO")</x:f>
      </x:c>
      <x:c r="H37" s="402">
        <x:f>SUMIFS('Historical Trades Calc'!$R:$R,'Historical Trades Calc'!$B:$B,'IQ Equitizer'!B37,'Historical Trades Calc'!$E:$E,'IQ Equitizer'!$H$30,'Historical Trades Calc'!$D:$D,"GB")+SUMIFS('Historical Trades Calc'!$R:$R,'Historical Trades Calc'!$B:$B,'IQ Equitizer'!B37,'Historical Trades Calc'!$E:$E,'IQ Equitizer'!$H$30,'Historical Trades Calc'!$D:$D,"MT")+SUMIFS('Historical Trades Calc'!$R:$R,'Historical Trades Calc'!$B:$B,'IQ Equitizer'!B37,'Historical Trades Calc'!$E:$E,'IQ Equitizer'!$H$30,'Historical Trades Calc'!$D:$D,"FO")</x:f>
      </x:c>
      <x:c r="I37" s="402">
        <x:f>SUMIFS('Historical Trades Calc'!$R:$R,'Historical Trades Calc'!$B:$B,'IQ Equitizer'!B37,'Historical Trades Calc'!$E:$E,'IQ Equitizer'!$I$30,'Historical Trades Calc'!$D:$D,"GB")+SUMIFS('Historical Trades Calc'!$R:$R,'Historical Trades Calc'!$B:$B,'IQ Equitizer'!B37,'Historical Trades Calc'!$E:$E,'IQ Equitizer'!$I$30,'Historical Trades Calc'!$D:$D,"MT")+SUMIFS('Historical Trades Calc'!$R:$R,'Historical Trades Calc'!$B:$B,'IQ Equitizer'!B37,'Historical Trades Calc'!$E:$E,'IQ Equitizer'!$I$30,'Historical Trades Calc'!$D:$D,"FO")</x:f>
      </x:c>
      <x:c r="J37" s="402">
        <x:f>SUMIFS('Historical Trades Calc'!$R:$R,'Historical Trades Calc'!$B:$B,'IQ Equitizer'!B37,'Historical Trades Calc'!$E:$E,'IQ Equitizer'!$J$30,'Historical Trades Calc'!$D:$D,"GB")+SUMIFS('Historical Trades Calc'!$R:$R,'Historical Trades Calc'!$B:$B,'IQ Equitizer'!B37,'Historical Trades Calc'!$E:$E,'IQ Equitizer'!$J$30,'Historical Trades Calc'!$D:$D,"MT")+SUMIFS('Historical Trades Calc'!$R:$R,'Historical Trades Calc'!$B:$B,'IQ Equitizer'!B37,'Historical Trades Calc'!$E:$E,'IQ Equitizer'!$J$30,'Historical Trades Calc'!$D:$D,"FO")</x:f>
      </x:c>
      <x:c r="K37" s="404">
        <x:f>SUM(D37:J37)</x:f>
      </x:c>
      <x:c r="L37" s="346"/>
      <x:c r="M37" s="6">
        <x:f>VLOOKUP(B37,$B$3:$F$11,5,0)</x:f>
      </x:c>
      <x:c r="O37" s="13">
        <x:f>K37-M37</x:f>
      </x:c>
    </x:row>
    <x:row r="38" spans="1:44" x14ac:dyDescent="0.3">
      <x:c r="A38" s="401">
        <x:f>SUMIFS('Historical Trades Calc'!$R:$R,'Historical Trades Calc'!$B:$B,'IQ Equitizer'!B38,'Historical Trades Calc'!$E:$E,'IQ Equitizer'!$A$30,'Historical Trades Calc'!$D:$D,"GB")+SUMIFS('Historical Trades Calc'!$R:$R,'Historical Trades Calc'!$B:$B,'IQ Equitizer'!B38,'Historical Trades Calc'!$E:$E,'IQ Equitizer'!$A$30,'Historical Trades Calc'!$D:$D,"MT")+SUMIFS('Historical Trades Calc'!$R:$R,'Historical Trades Calc'!$B:$B,'IQ Equitizer'!B38,'Historical Trades Calc'!$E:$E,'IQ Equitizer'!$A$30,'Historical Trades Calc'!$D:$D,"FO")</x:f>
      </x:c>
      <x:c r="B38" s="0" t="s">
        <x:v>32</x:v>
      </x:c>
      <x:c r="D38" s="402">
        <x:f>SUMIFS('Historical Trades Calc'!$R:$R,'Historical Trades Calc'!$B:$B,'IQ Equitizer'!B38,'Historical Trades Calc'!$E:$E,'IQ Equitizer'!$D$30,'Historical Trades Calc'!$D:$D,"GB")+SUMIFS('Historical Trades Calc'!$R:$R,'Historical Trades Calc'!$B:$B,'IQ Equitizer'!B38,'Historical Trades Calc'!$E:$E,'IQ Equitizer'!$D$30,'Historical Trades Calc'!$D:$D,"MT")+SUMIFS('Historical Trades Calc'!$R:$R,'Historical Trades Calc'!$B:$B,'IQ Equitizer'!B38,'Historical Trades Calc'!$E:$E,'IQ Equitizer'!$D$30,'Historical Trades Calc'!$D:$D,"FO")</x:f>
      </x:c>
      <x:c r="E38" s="402">
        <x:f>SUMIFS('Historical Trades Calc'!$R:$R,'Historical Trades Calc'!$B:$B,'IQ Equitizer'!B38,'Historical Trades Calc'!$E:$E,'IQ Equitizer'!$E$30,'Historical Trades Calc'!$D:$D,"GB")+SUMIFS('Historical Trades Calc'!$R:$R,'Historical Trades Calc'!$B:$B,'IQ Equitizer'!B38,'Historical Trades Calc'!$E:$E,'IQ Equitizer'!$E$30,'Historical Trades Calc'!$D:$D,"MT")+SUMIFS('Historical Trades Calc'!$R:$R,'Historical Trades Calc'!$B:$B,'IQ Equitizer'!B38,'Historical Trades Calc'!$E:$E,'IQ Equitizer'!$E$30,'Historical Trades Calc'!$D:$D,"FO")</x:f>
      </x:c>
      <x:c r="F38" s="402">
        <x:f>SUMIFS('Historical Trades Calc'!$R:$R,'Historical Trades Calc'!$B:$B,'IQ Equitizer'!B38,'Historical Trades Calc'!$E:$E,'IQ Equitizer'!$F$30,'Historical Trades Calc'!$D:$D,"GB")+SUMIFS('Historical Trades Calc'!$R:$R,'Historical Trades Calc'!$B:$B,'IQ Equitizer'!B38,'Historical Trades Calc'!$E:$E,'IQ Equitizer'!$F$30,'Historical Trades Calc'!$D:$D,"MT")+SUMIFS('Historical Trades Calc'!$R:$R,'Historical Trades Calc'!$B:$B,'IQ Equitizer'!B38,'Historical Trades Calc'!$E:$E,'IQ Equitizer'!$F$30,'Historical Trades Calc'!$D:$D,"FO")</x:f>
      </x:c>
      <x:c r="G38" s="402">
        <x:f>SUMIFS('Historical Trades Calc'!$R:$R,'Historical Trades Calc'!$B:$B,'IQ Equitizer'!B38,'Historical Trades Calc'!$E:$E,'IQ Equitizer'!$G$30,'Historical Trades Calc'!$D:$D,"GB")+SUMIFS('Historical Trades Calc'!$R:$R,'Historical Trades Calc'!$B:$B,'IQ Equitizer'!B38,'Historical Trades Calc'!$E:$E,'IQ Equitizer'!$G$30,'Historical Trades Calc'!$D:$D,"MT")+SUMIFS('Historical Trades Calc'!$R:$R,'Historical Trades Calc'!$B:$B,'IQ Equitizer'!B38,'Historical Trades Calc'!$E:$E,'IQ Equitizer'!$G$30,'Historical Trades Calc'!$D:$D,"FO")</x:f>
      </x:c>
      <x:c r="H38" s="402">
        <x:f>SUMIFS('Historical Trades Calc'!$R:$R,'Historical Trades Calc'!$B:$B,'IQ Equitizer'!B38,'Historical Trades Calc'!$E:$E,'IQ Equitizer'!$H$30,'Historical Trades Calc'!$D:$D,"GB")+SUMIFS('Historical Trades Calc'!$R:$R,'Historical Trades Calc'!$B:$B,'IQ Equitizer'!B38,'Historical Trades Calc'!$E:$E,'IQ Equitizer'!$H$30,'Historical Trades Calc'!$D:$D,"MT")+SUMIFS('Historical Trades Calc'!$R:$R,'Historical Trades Calc'!$B:$B,'IQ Equitizer'!B38,'Historical Trades Calc'!$E:$E,'IQ Equitizer'!$H$30,'Historical Trades Calc'!$D:$D,"FO")</x:f>
      </x:c>
      <x:c r="I38" s="402">
        <x:f>SUMIFS('Historical Trades Calc'!$R:$R,'Historical Trades Calc'!$B:$B,'IQ Equitizer'!B38,'Historical Trades Calc'!$E:$E,'IQ Equitizer'!$I$30,'Historical Trades Calc'!$D:$D,"GB")+SUMIFS('Historical Trades Calc'!$R:$R,'Historical Trades Calc'!$B:$B,'IQ Equitizer'!B38,'Historical Trades Calc'!$E:$E,'IQ Equitizer'!$I$30,'Historical Trades Calc'!$D:$D,"MT")+SUMIFS('Historical Trades Calc'!$R:$R,'Historical Trades Calc'!$B:$B,'IQ Equitizer'!B38,'Historical Trades Calc'!$E:$E,'IQ Equitizer'!$I$30,'Historical Trades Calc'!$D:$D,"FO")</x:f>
      </x:c>
      <x:c r="J38" s="402">
        <x:f>SUMIFS('Historical Trades Calc'!$R:$R,'Historical Trades Calc'!$B:$B,'IQ Equitizer'!B38,'Historical Trades Calc'!$E:$E,'IQ Equitizer'!$J$30,'Historical Trades Calc'!$D:$D,"GB")+SUMIFS('Historical Trades Calc'!$R:$R,'Historical Trades Calc'!$B:$B,'IQ Equitizer'!B38,'Historical Trades Calc'!$E:$E,'IQ Equitizer'!$J$30,'Historical Trades Calc'!$D:$D,"MT")+SUMIFS('Historical Trades Calc'!$R:$R,'Historical Trades Calc'!$B:$B,'IQ Equitizer'!B38,'Historical Trades Calc'!$E:$E,'IQ Equitizer'!$J$30,'Historical Trades Calc'!$D:$D,"FO")</x:f>
      </x:c>
      <x:c r="K38" s="404">
        <x:f>SUM(D38:J38)</x:f>
      </x:c>
      <x:c r="L38" s="346"/>
      <x:c r="M38" s="6">
        <x:f>VLOOKUP(B38,$B$3:$F$11,5,0)</x:f>
      </x:c>
      <x:c r="O38" s="13">
        <x:f>K38-M38</x:f>
      </x:c>
    </x:row>
    <x:row r="39" spans="1:44" x14ac:dyDescent="0.3">
      <x:c r="A39" s="401">
        <x:f>SUMIFS('Historical Trades Calc'!$R:$R,'Historical Trades Calc'!$B:$B,'IQ Equitizer'!B39,'Historical Trades Calc'!$E:$E,'IQ Equitizer'!$A$30,'Historical Trades Calc'!$D:$D,"GB")+SUMIFS('Historical Trades Calc'!$R:$R,'Historical Trades Calc'!$B:$B,'IQ Equitizer'!B39,'Historical Trades Calc'!$E:$E,'IQ Equitizer'!$A$30,'Historical Trades Calc'!$D:$D,"MT")+SUMIFS('Historical Trades Calc'!$R:$R,'Historical Trades Calc'!$B:$B,'IQ Equitizer'!B39,'Historical Trades Calc'!$E:$E,'IQ Equitizer'!$A$30,'Historical Trades Calc'!$D:$D,"FO")</x:f>
      </x:c>
      <x:c r="B39" s="0" t="s">
        <x:v>34</x:v>
      </x:c>
      <x:c r="D39" s="402">
        <x:f>SUMIFS('Historical Trades Calc'!$R:$R,'Historical Trades Calc'!$B:$B,'IQ Equitizer'!B39,'Historical Trades Calc'!$E:$E,'IQ Equitizer'!$D$30,'Historical Trades Calc'!$D:$D,"GB")+SUMIFS('Historical Trades Calc'!$R:$R,'Historical Trades Calc'!$B:$B,'IQ Equitizer'!B39,'Historical Trades Calc'!$E:$E,'IQ Equitizer'!$D$30,'Historical Trades Calc'!$D:$D,"MT")+SUMIFS('Historical Trades Calc'!$R:$R,'Historical Trades Calc'!$B:$B,'IQ Equitizer'!B39,'Historical Trades Calc'!$E:$E,'IQ Equitizer'!$D$30,'Historical Trades Calc'!$D:$D,"FO")</x:f>
      </x:c>
      <x:c r="E39" s="402">
        <x:f>SUMIFS('Historical Trades Calc'!$R:$R,'Historical Trades Calc'!$B:$B,'IQ Equitizer'!B39,'Historical Trades Calc'!$E:$E,'IQ Equitizer'!$E$30,'Historical Trades Calc'!$D:$D,"GB")+SUMIFS('Historical Trades Calc'!$R:$R,'Historical Trades Calc'!$B:$B,'IQ Equitizer'!B39,'Historical Trades Calc'!$E:$E,'IQ Equitizer'!$E$30,'Historical Trades Calc'!$D:$D,"MT")+SUMIFS('Historical Trades Calc'!$R:$R,'Historical Trades Calc'!$B:$B,'IQ Equitizer'!B39,'Historical Trades Calc'!$E:$E,'IQ Equitizer'!$E$30,'Historical Trades Calc'!$D:$D,"FO")</x:f>
      </x:c>
      <x:c r="F39" s="402">
        <x:f>SUMIFS('Historical Trades Calc'!$R:$R,'Historical Trades Calc'!$B:$B,'IQ Equitizer'!B39,'Historical Trades Calc'!$E:$E,'IQ Equitizer'!$F$30,'Historical Trades Calc'!$D:$D,"GB")+SUMIFS('Historical Trades Calc'!$R:$R,'Historical Trades Calc'!$B:$B,'IQ Equitizer'!B39,'Historical Trades Calc'!$E:$E,'IQ Equitizer'!$F$30,'Historical Trades Calc'!$D:$D,"MT")+SUMIFS('Historical Trades Calc'!$R:$R,'Historical Trades Calc'!$B:$B,'IQ Equitizer'!B39,'Historical Trades Calc'!$E:$E,'IQ Equitizer'!$F$30,'Historical Trades Calc'!$D:$D,"FO")</x:f>
      </x:c>
      <x:c r="G39" s="402">
        <x:f>SUMIFS('Historical Trades Calc'!$R:$R,'Historical Trades Calc'!$B:$B,'IQ Equitizer'!B39,'Historical Trades Calc'!$E:$E,'IQ Equitizer'!$G$30,'Historical Trades Calc'!$D:$D,"GB")+SUMIFS('Historical Trades Calc'!$R:$R,'Historical Trades Calc'!$B:$B,'IQ Equitizer'!B39,'Historical Trades Calc'!$E:$E,'IQ Equitizer'!$G$30,'Historical Trades Calc'!$D:$D,"MT")+SUMIFS('Historical Trades Calc'!$R:$R,'Historical Trades Calc'!$B:$B,'IQ Equitizer'!B39,'Historical Trades Calc'!$E:$E,'IQ Equitizer'!$G$30,'Historical Trades Calc'!$D:$D,"FO")</x:f>
      </x:c>
      <x:c r="H39" s="402">
        <x:f>SUMIFS('Historical Trades Calc'!$R:$R,'Historical Trades Calc'!$B:$B,'IQ Equitizer'!B39,'Historical Trades Calc'!$E:$E,'IQ Equitizer'!$H$30,'Historical Trades Calc'!$D:$D,"GB")+SUMIFS('Historical Trades Calc'!$R:$R,'Historical Trades Calc'!$B:$B,'IQ Equitizer'!B39,'Historical Trades Calc'!$E:$E,'IQ Equitizer'!$H$30,'Historical Trades Calc'!$D:$D,"MT")+SUMIFS('Historical Trades Calc'!$R:$R,'Historical Trades Calc'!$B:$B,'IQ Equitizer'!B39,'Historical Trades Calc'!$E:$E,'IQ Equitizer'!$H$30,'Historical Trades Calc'!$D:$D,"FO")</x:f>
      </x:c>
      <x:c r="I39" s="402">
        <x:f>SUMIFS('Historical Trades Calc'!$R:$R,'Historical Trades Calc'!$B:$B,'IQ Equitizer'!B39,'Historical Trades Calc'!$E:$E,'IQ Equitizer'!$I$30,'Historical Trades Calc'!$D:$D,"GB")+SUMIFS('Historical Trades Calc'!$R:$R,'Historical Trades Calc'!$B:$B,'IQ Equitizer'!B39,'Historical Trades Calc'!$E:$E,'IQ Equitizer'!$I$30,'Historical Trades Calc'!$D:$D,"MT")+SUMIFS('Historical Trades Calc'!$R:$R,'Historical Trades Calc'!$B:$B,'IQ Equitizer'!B39,'Historical Trades Calc'!$E:$E,'IQ Equitizer'!$I$30,'Historical Trades Calc'!$D:$D,"FO")</x:f>
      </x:c>
      <x:c r="J39" s="402">
        <x:f>SUMIFS('Historical Trades Calc'!$R:$R,'Historical Trades Calc'!$B:$B,'IQ Equitizer'!B39,'Historical Trades Calc'!$E:$E,'IQ Equitizer'!$J$30,'Historical Trades Calc'!$D:$D,"GB")+SUMIFS('Historical Trades Calc'!$R:$R,'Historical Trades Calc'!$B:$B,'IQ Equitizer'!B39,'Historical Trades Calc'!$E:$E,'IQ Equitizer'!$J$30,'Historical Trades Calc'!$D:$D,"MT")+SUMIFS('Historical Trades Calc'!$R:$R,'Historical Trades Calc'!$B:$B,'IQ Equitizer'!B39,'Historical Trades Calc'!$E:$E,'IQ Equitizer'!$J$30,'Historical Trades Calc'!$D:$D,"FO")</x:f>
      </x:c>
      <x:c r="K39" s="404">
        <x:f>SUM(D39:J39)</x:f>
      </x:c>
      <x:c r="L39" s="346"/>
      <x:c r="M39" s="6">
        <x:f>VLOOKUP(B39,$B$3:$F$11,5,0)</x:f>
      </x:c>
      <x:c r="O39" s="13">
        <x:f>K39-M39</x:f>
      </x:c>
    </x:row>
    <x:row r="40" spans="1:44" x14ac:dyDescent="0.3">
      <x:c r="A40" s="401">
        <x:f>SUMIFS('Historical Trades Calc'!$R:$R,'Historical Trades Calc'!$B:$B,'IQ Equitizer'!B40,'Historical Trades Calc'!$E:$E,'IQ Equitizer'!$A$30,'Historical Trades Calc'!$D:$D,"GB")+SUMIFS('Historical Trades Calc'!$R:$R,'Historical Trades Calc'!$B:$B,'IQ Equitizer'!B40,'Historical Trades Calc'!$E:$E,'IQ Equitizer'!$A$30,'Historical Trades Calc'!$D:$D,"MT")+SUMIFS('Historical Trades Calc'!$R:$R,'Historical Trades Calc'!$B:$B,'IQ Equitizer'!B40,'Historical Trades Calc'!$E:$E,'IQ Equitizer'!$A$30,'Historical Trades Calc'!$D:$D,"FO")</x:f>
      </x:c>
      <x:c r="B40" s="0" t="s">
        <x:v>37</x:v>
      </x:c>
      <x:c r="D40" s="402">
        <x:f>SUMIFS('Historical Trades Calc'!$R:$R,'Historical Trades Calc'!$B:$B,'IQ Equitizer'!B40,'Historical Trades Calc'!$E:$E,'IQ Equitizer'!$D$30,'Historical Trades Calc'!$D:$D,"GB")+SUMIFS('Historical Trades Calc'!$R:$R,'Historical Trades Calc'!$B:$B,'IQ Equitizer'!B40,'Historical Trades Calc'!$E:$E,'IQ Equitizer'!$D$30,'Historical Trades Calc'!$D:$D,"MT")+SUMIFS('Historical Trades Calc'!$R:$R,'Historical Trades Calc'!$B:$B,'IQ Equitizer'!B40,'Historical Trades Calc'!$E:$E,'IQ Equitizer'!$D$30,'Historical Trades Calc'!$D:$D,"FO")</x:f>
      </x:c>
      <x:c r="E40" s="402">
        <x:f>SUMIFS('Historical Trades Calc'!$R:$R,'Historical Trades Calc'!$B:$B,'IQ Equitizer'!B40,'Historical Trades Calc'!$E:$E,'IQ Equitizer'!$E$30,'Historical Trades Calc'!$D:$D,"GB")+SUMIFS('Historical Trades Calc'!$R:$R,'Historical Trades Calc'!$B:$B,'IQ Equitizer'!B40,'Historical Trades Calc'!$E:$E,'IQ Equitizer'!$E$30,'Historical Trades Calc'!$D:$D,"MT")+SUMIFS('Historical Trades Calc'!$R:$R,'Historical Trades Calc'!$B:$B,'IQ Equitizer'!B40,'Historical Trades Calc'!$E:$E,'IQ Equitizer'!$E$30,'Historical Trades Calc'!$D:$D,"FO")</x:f>
      </x:c>
      <x:c r="F40" s="402">
        <x:f>SUMIFS('Historical Trades Calc'!$R:$R,'Historical Trades Calc'!$B:$B,'IQ Equitizer'!B40,'Historical Trades Calc'!$E:$E,'IQ Equitizer'!$F$30,'Historical Trades Calc'!$D:$D,"GB")+SUMIFS('Historical Trades Calc'!$R:$R,'Historical Trades Calc'!$B:$B,'IQ Equitizer'!B40,'Historical Trades Calc'!$E:$E,'IQ Equitizer'!$F$30,'Historical Trades Calc'!$D:$D,"MT")+SUMIFS('Historical Trades Calc'!$R:$R,'Historical Trades Calc'!$B:$B,'IQ Equitizer'!B40,'Historical Trades Calc'!$E:$E,'IQ Equitizer'!$F$30,'Historical Trades Calc'!$D:$D,"FO")</x:f>
      </x:c>
      <x:c r="G40" s="402">
        <x:f>SUMIFS('Historical Trades Calc'!$R:$R,'Historical Trades Calc'!$B:$B,'IQ Equitizer'!B40,'Historical Trades Calc'!$E:$E,'IQ Equitizer'!$G$30,'Historical Trades Calc'!$D:$D,"GB")+SUMIFS('Historical Trades Calc'!$R:$R,'Historical Trades Calc'!$B:$B,'IQ Equitizer'!B40,'Historical Trades Calc'!$E:$E,'IQ Equitizer'!$G$30,'Historical Trades Calc'!$D:$D,"MT")+SUMIFS('Historical Trades Calc'!$R:$R,'Historical Trades Calc'!$B:$B,'IQ Equitizer'!B40,'Historical Trades Calc'!$E:$E,'IQ Equitizer'!$G$30,'Historical Trades Calc'!$D:$D,"FO")</x:f>
      </x:c>
      <x:c r="H40" s="402">
        <x:f>SUMIFS('Historical Trades Calc'!$R:$R,'Historical Trades Calc'!$B:$B,'IQ Equitizer'!B40,'Historical Trades Calc'!$E:$E,'IQ Equitizer'!$H$30,'Historical Trades Calc'!$D:$D,"GB")+SUMIFS('Historical Trades Calc'!$R:$R,'Historical Trades Calc'!$B:$B,'IQ Equitizer'!B40,'Historical Trades Calc'!$E:$E,'IQ Equitizer'!$H$30,'Historical Trades Calc'!$D:$D,"MT")+SUMIFS('Historical Trades Calc'!$R:$R,'Historical Trades Calc'!$B:$B,'IQ Equitizer'!B40,'Historical Trades Calc'!$E:$E,'IQ Equitizer'!$H$30,'Historical Trades Calc'!$D:$D,"FO")</x:f>
      </x:c>
      <x:c r="I40" s="402">
        <x:f>SUMIFS('Historical Trades Calc'!$R:$R,'Historical Trades Calc'!$B:$B,'IQ Equitizer'!B40,'Historical Trades Calc'!$E:$E,'IQ Equitizer'!$I$30,'Historical Trades Calc'!$D:$D,"GB")+SUMIFS('Historical Trades Calc'!$R:$R,'Historical Trades Calc'!$B:$B,'IQ Equitizer'!B40,'Historical Trades Calc'!$E:$E,'IQ Equitizer'!$I$30,'Historical Trades Calc'!$D:$D,"MT")+SUMIFS('Historical Trades Calc'!$R:$R,'Historical Trades Calc'!$B:$B,'IQ Equitizer'!B40,'Historical Trades Calc'!$E:$E,'IQ Equitizer'!$I$30,'Historical Trades Calc'!$D:$D,"FO")</x:f>
      </x:c>
      <x:c r="J40" s="402">
        <x:f>SUMIFS('Historical Trades Calc'!$R:$R,'Historical Trades Calc'!$B:$B,'IQ Equitizer'!B40,'Historical Trades Calc'!$E:$E,'IQ Equitizer'!$J$30,'Historical Trades Calc'!$D:$D,"GB")+SUMIFS('Historical Trades Calc'!$R:$R,'Historical Trades Calc'!$B:$B,'IQ Equitizer'!B40,'Historical Trades Calc'!$E:$E,'IQ Equitizer'!$J$30,'Historical Trades Calc'!$D:$D,"MT")+SUMIFS('Historical Trades Calc'!$R:$R,'Historical Trades Calc'!$B:$B,'IQ Equitizer'!B40,'Historical Trades Calc'!$E:$E,'IQ Equitizer'!$J$30,'Historical Trades Calc'!$D:$D,"FO")</x:f>
      </x:c>
      <x:c r="K40" s="404">
        <x:f>SUM(D40:J40)</x:f>
      </x:c>
      <x:c r="L40" s="346"/>
      <x:c r="M40" s="13">
        <x:f>F12</x:f>
      </x:c>
      <x:c r="O40" s="13">
        <x:f>K40-M40</x:f>
      </x:c>
    </x:row>
    <x:row r="41" spans="1:44" x14ac:dyDescent="0.3">
      <x:c r="L41" s="346"/>
    </x:row>
    <x:row r="42" spans="1:44" ht="15" customHeight="1" x14ac:dyDescent="0.35">
      <x:c r="L42" s="346"/>
    </x:row>
    <x:row r="43" spans="1:44" ht="15" customHeight="1" x14ac:dyDescent="0.35">
      <x:c r="A43" s="405" t="s">
        <x:v>165</x:v>
      </x:c>
      <x:c r="B43" s="406"/>
      <x:c r="D43" s="407" t="s">
        <x:v>166</x:v>
      </x:c>
      <x:c r="E43" s="408"/>
      <x:c r="L43" s="346"/>
    </x:row>
    <x:row r="44" spans="1:44" x14ac:dyDescent="0.3">
      <x:c r="A44" s="0" t="s">
        <x:v>18</x:v>
      </x:c>
      <x:c r="B44" s="185">
        <x:f>VLOOKUP(A44,'Pending Failed Trade Matrix'!$B$3:$AG$12,32,0)</x:f>
      </x:c>
      <x:c r="D44" s="0" t="s">
        <x:v>18</x:v>
      </x:c>
      <x:c r="E44" s="6">
        <x:f>VLOOKUP(A44,'Pending Failed Trade Matrix'!$B$17:$AG$26,32,0)</x:f>
      </x:c>
      <x:c r="L44" s="346"/>
    </x:row>
    <x:row r="45" spans="1:44" x14ac:dyDescent="0.3">
      <x:c r="A45" s="0" t="s">
        <x:v>20</x:v>
      </x:c>
      <x:c r="B45" s="185">
        <x:f>VLOOKUP(A45,'Pending Failed Trade Matrix'!$B$3:$AG$12,32,0)</x:f>
      </x:c>
      <x:c r="D45" s="0" t="s">
        <x:v>20</x:v>
      </x:c>
      <x:c r="E45" s="6">
        <x:f>VLOOKUP(A45,'Pending Failed Trade Matrix'!$B$17:$AG$26,32,0)</x:f>
      </x:c>
      <x:c r="L45" s="346"/>
    </x:row>
    <x:row r="46" spans="1:44" x14ac:dyDescent="0.3">
      <x:c r="A46" s="0" t="s">
        <x:v>22</x:v>
      </x:c>
      <x:c r="B46" s="185">
        <x:f>VLOOKUP(A46,'Pending Failed Trade Matrix'!$B$3:$AG$12,32,0)</x:f>
      </x:c>
      <x:c r="D46" s="0" t="s">
        <x:v>22</x:v>
      </x:c>
      <x:c r="E46" s="6">
        <x:f>VLOOKUP(A46,'Pending Failed Trade Matrix'!$B$17:$AG$26,32,0)</x:f>
      </x:c>
      <x:c r="L46" s="346"/>
    </x:row>
    <x:row r="47" spans="1:44" x14ac:dyDescent="0.3">
      <x:c r="A47" s="0" t="s">
        <x:v>24</x:v>
      </x:c>
      <x:c r="B47" s="185">
        <x:f>VLOOKUP(A47,'Pending Failed Trade Matrix'!$B$3:$AG$12,32,0)</x:f>
      </x:c>
      <x:c r="D47" s="0" t="s">
        <x:v>24</x:v>
      </x:c>
      <x:c r="E47" s="6">
        <x:f>VLOOKUP(A47,'Pending Failed Trade Matrix'!$B$17:$AG$26,32,0)</x:f>
      </x:c>
      <x:c r="L47" s="346"/>
    </x:row>
    <x:row r="48" spans="1:44" x14ac:dyDescent="0.3">
      <x:c r="A48" s="0" t="s">
        <x:v>26</x:v>
      </x:c>
      <x:c r="B48" s="185">
        <x:f>VLOOKUP(A48,'Pending Failed Trade Matrix'!$B$3:$AG$12,32,0)</x:f>
      </x:c>
      <x:c r="D48" s="0" t="s">
        <x:v>26</x:v>
      </x:c>
      <x:c r="E48" s="6">
        <x:f>VLOOKUP(A48,'Pending Failed Trade Matrix'!$B$17:$AG$26,32,0)</x:f>
      </x:c>
      <x:c r="L48" s="346"/>
    </x:row>
    <x:row r="49" spans="1:44" x14ac:dyDescent="0.3">
      <x:c r="A49" s="0" t="s">
        <x:v>28</x:v>
      </x:c>
      <x:c r="B49" s="185">
        <x:f>VLOOKUP(A49,'Pending Failed Trade Matrix'!$B$3:$AG$12,32,0)</x:f>
      </x:c>
      <x:c r="D49" s="0" t="s">
        <x:v>28</x:v>
      </x:c>
      <x:c r="E49" s="6">
        <x:f>VLOOKUP(A49,'Pending Failed Trade Matrix'!$B$17:$AG$26,32,0)</x:f>
      </x:c>
      <x:c r="L49" s="346"/>
    </x:row>
    <x:row r="50" spans="1:44" x14ac:dyDescent="0.3">
      <x:c r="A50" s="0" t="s">
        <x:v>30</x:v>
      </x:c>
      <x:c r="B50" s="185">
        <x:f>VLOOKUP(A50,'Pending Failed Trade Matrix'!$B$3:$AG$12,32,0)</x:f>
      </x:c>
      <x:c r="D50" s="0" t="s">
        <x:v>30</x:v>
      </x:c>
      <x:c r="E50" s="6">
        <x:f>VLOOKUP(A50,'Pending Failed Trade Matrix'!$B$17:$AG$26,32,0)</x:f>
      </x:c>
      <x:c r="L50" s="346"/>
    </x:row>
    <x:row r="51" spans="1:44" x14ac:dyDescent="0.3">
      <x:c r="A51" s="0" t="s">
        <x:v>32</x:v>
      </x:c>
      <x:c r="B51" s="185">
        <x:f>VLOOKUP(A51,'Pending Failed Trade Matrix'!$B$3:$AG$12,32,0)</x:f>
      </x:c>
      <x:c r="D51" s="0" t="s">
        <x:v>32</x:v>
      </x:c>
      <x:c r="E51" s="6">
        <x:f>VLOOKUP(A51,'Pending Failed Trade Matrix'!$B$17:$AG$26,32,0)</x:f>
      </x:c>
      <x:c r="L51" s="346"/>
    </x:row>
    <x:row r="52" spans="1:44" x14ac:dyDescent="0.3">
      <x:c r="A52" s="0" t="s">
        <x:v>34</x:v>
      </x:c>
      <x:c r="B52" s="185">
        <x:f>VLOOKUP(A52,'Pending Failed Trade Matrix'!$B$3:$AG$12,32,0)</x:f>
      </x:c>
      <x:c r="D52" s="0" t="s">
        <x:v>34</x:v>
      </x:c>
      <x:c r="E52" s="6">
        <x:f>VLOOKUP(A52,'Pending Failed Trade Matrix'!$B$17:$AG$26,32,0)</x:f>
      </x:c>
      <x:c r="L52" s="346"/>
    </x:row>
    <x:row r="53" spans="1:44" x14ac:dyDescent="0.3">
      <x:c r="A53" s="0" t="s">
        <x:v>37</x:v>
      </x:c>
      <x:c r="B53" s="185">
        <x:f>VLOOKUP(A53,'Pending Failed Trade Matrix'!$B$3:$AG$12,32,0)</x:f>
      </x:c>
      <x:c r="D53" s="0" t="s">
        <x:v>37</x:v>
      </x:c>
      <x:c r="E53" s="6">
        <x:f>VLOOKUP(A53,'Pending Failed Trade Matrix'!$B$17:$AG$26,32,0)</x:f>
      </x:c>
      <x:c r="L53" s="346"/>
    </x:row>
    <x:row r="54" spans="1:44" x14ac:dyDescent="0.3">
      <x:c r="L54" s="346"/>
    </x:row>
    <x:row r="55" spans="1:44" ht="15" customHeight="1" x14ac:dyDescent="0.35">
      <x:c r="D55" s="349" t="s">
        <x:v>112</x:v>
      </x:c>
      <x:c r="F55" s="349" t="s">
        <x:v>167</x:v>
      </x:c>
      <x:c r="G55" s="349" t="s">
        <x:v>115</x:v>
      </x:c>
      <x:c r="L55" s="346"/>
    </x:row>
    <x:row r="56" spans="1:44" x14ac:dyDescent="0.3">
      <x:c r="D56" s="27" t="s">
        <x:v>168</x:v>
      </x:c>
      <x:c r="E56" s="27"/>
      <x:c r="F56" s="27" t="s">
        <x:v>168</x:v>
      </x:c>
      <x:c r="G56" s="27" t="s">
        <x:v>168</x:v>
      </x:c>
      <x:c r="L56" s="346"/>
    </x:row>
    <x:row r="57" spans="1:44" x14ac:dyDescent="0.3">
      <x:c r="D57" s="86" t="s">
        <x:v>169</x:v>
      </x:c>
      <x:c r="F57" s="87" t="s">
        <x:v>170</x:v>
      </x:c>
      <x:c r="G57" s="105" t="s">
        <x:v>171</x:v>
      </x:c>
      <x:c r="L57" s="346"/>
    </x:row>
    <x:row r="58" spans="1:44" x14ac:dyDescent="0.3">
      <x:c r="D58" s="86" t="s">
        <x:v>172</x:v>
      </x:c>
      <x:c r="F58" s="27" t="s">
        <x:v>173</x:v>
      </x:c>
      <x:c r="G58" s="27" t="s">
        <x:v>173</x:v>
      </x:c>
    </x:row>
    <x:row r="59" spans="1:44" ht="20.4" customHeight="1" x14ac:dyDescent="0.3">
      <x:c r="D59" s="86" t="s">
        <x:v>174</x:v>
      </x:c>
    </x:row>
    <x:row r="60" spans="1:44" ht="30" customHeight="1" x14ac:dyDescent="0.3">
      <x:c r="D60" s="86" t="s">
        <x:v>175</x:v>
      </x:c>
    </x:row>
    <x:row r="61" spans="1:44" x14ac:dyDescent="0.3">
      <x:c r="D61" s="86" t="s">
        <x:v>176</x:v>
      </x:c>
    </x:row>
    <x:row r="65" spans="1:44" x14ac:dyDescent="0.3">
      <x:c r="B65" s="63"/>
      <x:c r="C65" s="63"/>
      <x:c r="D65" s="63"/>
      <x:c r="E65" s="63"/>
      <x:c r="F65" s="63"/>
      <x:c r="G65" s="63"/>
    </x:row>
    <x:row r="66" spans="1:44" x14ac:dyDescent="0.3">
      <x:c r="B66" s="13"/>
    </x:row>
    <x:row r="67" spans="1:44" x14ac:dyDescent="0.3">
      <x:c r="B67" s="6"/>
    </x:row>
    <x:row r="68" spans="1:44" x14ac:dyDescent="0.3">
      <x:c r="B68" s="13"/>
    </x:row>
    <x:row r="69" spans="1:44" x14ac:dyDescent="0.3">
      <x:c r="B69" s="13"/>
    </x:row>
    <x:row r="70" spans="1:44" x14ac:dyDescent="0.3">
      <x:c r="B70" s="13"/>
    </x:row>
    <x:row r="71" spans="1:44" x14ac:dyDescent="0.3">
      <x:c r="B71" s="13"/>
    </x:row>
    <x:row r="72" spans="1:44" x14ac:dyDescent="0.3">
      <x:c r="B72" s="13"/>
    </x:row>
    <x:row r="73" spans="1:44" x14ac:dyDescent="0.3">
      <x:c r="B73" s="13"/>
    </x:row>
    <x:row r="74" spans="1:44" x14ac:dyDescent="0.3">
      <x:c r="B74" s="13"/>
    </x:row>
    <x:row r="75" spans="1:44" x14ac:dyDescent="0.3">
      <x:c r="B75" s="13"/>
      <x:c r="D75" s="63"/>
    </x:row>
    <x:row r="76" spans="1:44" x14ac:dyDescent="0.3">
      <x:c r="B76" s="13"/>
      <x:c r="D76" s="63"/>
    </x:row>
    <x:row r="77" spans="1:44" x14ac:dyDescent="0.3">
      <x:c r="B77" s="13"/>
      <x:c r="D77" s="63"/>
    </x:row>
    <x:row r="78" spans="1:44" x14ac:dyDescent="0.3">
      <x:c r="B78" s="13"/>
      <x:c r="D78" s="63"/>
    </x:row>
    <x:row r="79" spans="1:44" x14ac:dyDescent="0.3">
      <x:c r="B79" s="13"/>
      <x:c r="D79" s="63"/>
    </x:row>
    <x:row r="80" spans="1:44" x14ac:dyDescent="0.3">
      <x:c r="B80" s="13"/>
      <x:c r="D80" s="63"/>
    </x:row>
    <x:row r="81" spans="1:44" x14ac:dyDescent="0.3">
      <x:c r="B81" s="13"/>
    </x:row>
    <x:row r="82" spans="1:44" x14ac:dyDescent="0.3">
      <x:c r="B82" s="13"/>
    </x:row>
    <x:row r="83" spans="1:44" x14ac:dyDescent="0.3">
      <x:c r="B83" s="13"/>
    </x:row>
    <x:row r="84" spans="1:44" x14ac:dyDescent="0.3">
      <x:c r="B84" s="13"/>
    </x:row>
    <x:row r="85" spans="1:44" x14ac:dyDescent="0.3">
      <x:c r="B85" s="13"/>
    </x:row>
    <x:row r="86" spans="1:44" x14ac:dyDescent="0.3">
      <x:c r="B86" s="13"/>
    </x:row>
    <x:row r="87" spans="1:44" x14ac:dyDescent="0.3">
      <x:c r="B87" s="13"/>
    </x:row>
    <x:row r="88" spans="1:44" x14ac:dyDescent="0.3">
      <x:c r="B88" s="13"/>
    </x:row>
    <x:row r="89" spans="1:44" x14ac:dyDescent="0.3">
      <x:c r="B89" s="13"/>
    </x:row>
    <x:row r="90" spans="1:44" x14ac:dyDescent="0.3">
      <x:c r="B90" s="13"/>
    </x:row>
    <x:row r="91" spans="1:44" x14ac:dyDescent="0.3">
      <x:c r="B91" s="13"/>
    </x:row>
    <x:row r="92" spans="1:44" x14ac:dyDescent="0.3">
      <x:c r="B92" s="13"/>
    </x:row>
    <x:row r="93" spans="1:44" x14ac:dyDescent="0.3">
      <x:c r="B93" s="13"/>
    </x:row>
    <x:row r="94" spans="1:44" x14ac:dyDescent="0.3">
      <x:c r="B94" s="13"/>
    </x:row>
    <x:row r="95" spans="1:44" x14ac:dyDescent="0.3">
      <x:c r="B95" s="13"/>
    </x:row>
    <x:row r="96" spans="1:44" x14ac:dyDescent="0.3">
      <x:c r="B96" s="13"/>
    </x:row>
    <x:row r="97" spans="1:44" x14ac:dyDescent="0.3">
      <x:c r="B97" s="13"/>
    </x:row>
    <x:row r="98" spans="1:44" x14ac:dyDescent="0.3">
      <x:c r="B98" s="13"/>
    </x:row>
    <x:row r="99" spans="1:44" x14ac:dyDescent="0.3">
      <x:c r="B99" s="13"/>
    </x:row>
    <x:row r="100" spans="1:44" x14ac:dyDescent="0.3">
      <x:c r="B100" s="13"/>
    </x:row>
    <x:row r="101" spans="1:44" x14ac:dyDescent="0.3">
      <x:c r="B101" s="13"/>
    </x:row>
  </x:sheetData>
  <x:mergeCells count="2">
    <x:mergeCell ref="A43:B43"/>
    <x:mergeCell ref="D43:E43"/>
  </x:mergeCells>
  <x:conditionalFormatting sqref="AD:AD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J3:AJ22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O31:O40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B87A39B-8B9D-4DDF-A333-2F759C24BE6D}" mc:Ignorable="x14ac xr xr2 xr3">
  <x:sheetPr>
    <x:outlinePr summaryBelow="1" summaryRight="1"/>
  </x:sheetPr>
  <x:dimension ref="A1:O11"/>
  <x:sheetViews>
    <x:sheetView workbookViewId="0">
      <x:selection activeCell="D10" sqref="D10 D10:O11"/>
    </x:sheetView>
  </x:sheetViews>
  <x:sheetFormatPr defaultRowHeight="14.4" x14ac:dyDescent="0.3"/>
  <x:cols>
    <x:col min="1" max="1" width="14.332031" style="0" bestFit="1" customWidth="1"/>
    <x:col min="2" max="2" width="8.332031" style="0" bestFit="1" customWidth="1"/>
    <x:col min="3" max="3" width="42.664062" style="0" bestFit="1" customWidth="1"/>
    <x:col min="4" max="4" width="14.332031" style="0" bestFit="1" customWidth="1"/>
    <x:col min="5" max="5" width="16.109375" style="0" bestFit="1" customWidth="1"/>
    <x:col min="6" max="6" width="7.109375" style="0" bestFit="1" customWidth="1"/>
    <x:col min="7" max="7" width="15.332031" style="0" bestFit="1" customWidth="1"/>
    <x:col min="8" max="8" width="16" style="0" bestFit="1" customWidth="1"/>
    <x:col min="9" max="9" width="15.664062" style="0" bestFit="1" customWidth="1"/>
    <x:col min="10" max="10" width="14.886719" style="0" bestFit="1" customWidth="1"/>
    <x:col min="11" max="11" width="8.886719" style="0" bestFit="1" customWidth="1"/>
    <x:col min="12" max="12" width="10.109375" style="0" bestFit="1" customWidth="1"/>
    <x:col min="13" max="13" width="13.109375" style="0" bestFit="1" customWidth="1"/>
    <x:col min="14" max="14" width="12.441406" style="0" bestFit="1" customWidth="1"/>
    <x:col min="15" max="15" width="18" style="0" bestFit="1" customWidth="1"/>
  </x:cols>
  <x:sheetData>
    <x:row r="1" spans="1:15" ht="15" customHeight="1" x14ac:dyDescent="0.35">
      <x:c r="A1" s="154" t="s">
        <x:v>0</x:v>
      </x:c>
      <x:c r="B1" s="154" t="s">
        <x:v>1</x:v>
      </x:c>
      <x:c r="C1" s="154" t="s">
        <x:v>2</x:v>
      </x:c>
      <x:c r="D1" s="3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5" t="s">
        <x:v>14</x:v>
      </x:c>
    </x:row>
    <x:row r="2" spans="1:15" x14ac:dyDescent="0.3">
      <x:c r="A2" s="153">
        <x:v>217661</x:v>
      </x:c>
      <x:c r="B2" s="0" t="s">
        <x:v>177</x:v>
      </x:c>
      <x:c r="C2" s="0" t="s">
        <x:v>178</x:v>
      </x:c>
      <x:c r="D2" s="6">
        <x:f>VLOOKUP(A2,'BNY FA Cash'!$C$27:$Y$1048576,23,0)</x:f>
      </x:c>
      <x:c r="E2" s="6">
        <x:f>VLOOKUP(A2,'BNY FA Cash'!$C$27:$F$634,4,0)</x:f>
      </x:c>
      <x:c r="F2" s="6">
        <x:f>VLOOKUP(A2,'BNY FA Cash'!$C$27:$H$1048576,6,0)</x:f>
      </x:c>
      <x:c r="G2" s="6">
        <x:f>VLOOKUP(A2,'BNY FA Cash'!$C$27:$I$1048576,7,0)</x:f>
      </x:c>
      <x:c r="H2" s="6">
        <x:f>VLOOKUP(A2,'BNY FA Cash'!$C$27:$J$1048576,8,0)</x:f>
      </x:c>
      <x:c r="I2" s="6">
        <x:f>VLOOKUP(A2,'BNY FA Cash'!$C$27:$N$1048576,12,0)+VLOOKUP(A2,'BNY FA Cash'!$C$27:$T$1048576,18,0)</x:f>
      </x:c>
      <x:c r="J2" s="6">
        <x:f>VLOOKUP(A2,'BNY FA Cash'!$C$27:$AA$1048576,25,0)</x:f>
      </x:c>
      <x:c r="K2" s="6">
        <x:f>SUM(D2:J2)</x:f>
      </x:c>
      <x:c r="L2" s="6">
        <x:f>M2-K2</x:f>
      </x:c>
      <x:c r="M2" s="6">
        <x:f>VLOOKUP(A2,'BNY FA Cash'!$C$27:$Z$1048576,24,0)</x:f>
      </x:c>
      <x:c r="N2" s="8">
        <x:f>K2/M2</x:f>
      </x:c>
      <x:c r="O2" s="8">
        <x:f>ABS(J2)/M2</x:f>
      </x:c>
    </x:row>
    <x:row r="3" spans="1:15" x14ac:dyDescent="0.3">
      <x:c r="A3" s="153">
        <x:v>240412</x:v>
      </x:c>
      <x:c r="B3" s="0" t="s">
        <x:v>179</x:v>
      </x:c>
      <x:c r="C3" s="0" t="s">
        <x:v>180</x:v>
      </x:c>
      <x:c r="D3" s="6">
        <x:f>VLOOKUP(A3,'BNY FA Cash'!$C$27:$Y$1048576,23,0)</x:f>
      </x:c>
      <x:c r="E3" s="6">
        <x:f>VLOOKUP(A3,'BNY FA Cash'!$C$27:$F$634,4,0)</x:f>
      </x:c>
      <x:c r="F3" s="6">
        <x:f>VLOOKUP(A3,'BNY FA Cash'!$C$27:$H$1048576,6,0)</x:f>
      </x:c>
      <x:c r="G3" s="6">
        <x:f>VLOOKUP(A3,'BNY FA Cash'!$C$27:$I$1048576,7,0)</x:f>
      </x:c>
      <x:c r="H3" s="6">
        <x:f>VLOOKUP(A3,'BNY FA Cash'!$C$27:$J$1048576,8,0)</x:f>
      </x:c>
      <x:c r="I3" s="6">
        <x:f>VLOOKUP(A3,'BNY FA Cash'!$C$27:$N$1048576,12,0)+VLOOKUP(A3,'BNY FA Cash'!$C$27:$T$1048576,18,0)</x:f>
      </x:c>
      <x:c r="J3" s="6">
        <x:f>VLOOKUP(A3,'BNY FA Cash'!$C$27:$AA$1048576,25,0)</x:f>
      </x:c>
      <x:c r="K3" s="6">
        <x:f>SUM(D3:J3)</x:f>
      </x:c>
      <x:c r="L3" s="6">
        <x:f>M3-K3</x:f>
      </x:c>
      <x:c r="M3" s="6">
        <x:f>VLOOKUP(A3,'BNY FA Cash'!$C$27:$Z$1048576,24,0)</x:f>
      </x:c>
      <x:c r="N3" s="8">
        <x:f>K3/M3</x:f>
      </x:c>
      <x:c r="O3" s="8">
        <x:f>ABS(J3)/M3</x:f>
      </x:c>
    </x:row>
    <x:row r="4" spans="1:15" x14ac:dyDescent="0.3">
      <x:c r="A4" s="153">
        <x:v>682403</x:v>
      </x:c>
      <x:c r="B4" s="0" t="s">
        <x:v>181</x:v>
      </x:c>
      <x:c r="C4" s="0" t="s">
        <x:v>182</x:v>
      </x:c>
      <x:c r="D4" s="6">
        <x:f>VLOOKUP(A4,'BNY FA Cash'!$C$27:$Y$1048576,23,0)</x:f>
      </x:c>
      <x:c r="E4" s="6">
        <x:f>VLOOKUP(A4,'BNY FA Cash'!$C$27:$F$634,4,0)</x:f>
      </x:c>
      <x:c r="F4" s="6">
        <x:f>VLOOKUP(A4,'BNY FA Cash'!$C$27:$H$1048576,6,0)</x:f>
      </x:c>
      <x:c r="G4" s="6">
        <x:f>VLOOKUP(A4,'BNY FA Cash'!$C$27:$I$1048576,7,0)</x:f>
      </x:c>
      <x:c r="H4" s="6">
        <x:f>VLOOKUP(A4,'BNY FA Cash'!$C$27:$J$1048576,8,0)</x:f>
      </x:c>
      <x:c r="I4" s="6">
        <x:f>VLOOKUP(A4,'BNY FA Cash'!$C$27:$N$1048576,12,0)+VLOOKUP(A4,'BNY FA Cash'!$C$27:$T$1048576,18,0)</x:f>
      </x:c>
      <x:c r="J4" s="6">
        <x:f>VLOOKUP(A4,'BNY FA Cash'!$C$27:$AA$1048576,25,0)</x:f>
      </x:c>
      <x:c r="K4" s="6">
        <x:f>SUM(D4:J4)</x:f>
      </x:c>
      <x:c r="L4" s="6">
        <x:f>M4-K4</x:f>
      </x:c>
      <x:c r="M4" s="6">
        <x:f>VLOOKUP(A4,'BNY FA Cash'!$C$27:$Z$1048576,24,0)</x:f>
      </x:c>
      <x:c r="N4" s="8">
        <x:f>K4/M4</x:f>
      </x:c>
      <x:c r="O4" s="8">
        <x:f>ABS(J4)/M4</x:f>
      </x:c>
    </x:row>
    <x:row r="5" spans="1:15" x14ac:dyDescent="0.3">
      <x:c r="A5" s="153">
        <x:v>682447</x:v>
      </x:c>
      <x:c r="B5" s="0" t="s">
        <x:v>183</x:v>
      </x:c>
      <x:c r="C5" s="0" t="s">
        <x:v>184</x:v>
      </x:c>
      <x:c r="D5" s="6">
        <x:f>VLOOKUP(A5,'BNY FA Cash'!$C$27:$Y$1048576,23,0)</x:f>
      </x:c>
      <x:c r="E5" s="6">
        <x:f>VLOOKUP(A5,'BNY FA Cash'!$C$27:$F$634,4,0)</x:f>
      </x:c>
      <x:c r="F5" s="6">
        <x:f>VLOOKUP(A5,'BNY FA Cash'!$C$27:$H$1048576,6,0)</x:f>
      </x:c>
      <x:c r="G5" s="6">
        <x:f>VLOOKUP(A5,'BNY FA Cash'!$C$27:$I$1048576,7,0)</x:f>
      </x:c>
      <x:c r="H5" s="6">
        <x:f>VLOOKUP(A5,'BNY FA Cash'!$C$27:$J$1048576,8,0)</x:f>
      </x:c>
      <x:c r="I5" s="6">
        <x:f>VLOOKUP(A5,'BNY FA Cash'!$C$27:$N$1048576,12,0)+VLOOKUP(A5,'BNY FA Cash'!$C$27:$T$1048576,18,0)</x:f>
      </x:c>
      <x:c r="J5" s="6">
        <x:f>VLOOKUP(A5,'BNY FA Cash'!$C$27:$AA$1048576,25,0)</x:f>
      </x:c>
      <x:c r="K5" s="6">
        <x:f>SUM(D5:J5)</x:f>
      </x:c>
      <x:c r="L5" s="6">
        <x:f>M5-K5</x:f>
      </x:c>
      <x:c r="M5" s="6">
        <x:f>VLOOKUP(A5,'BNY FA Cash'!$C$27:$Z$1048576,24,0)</x:f>
      </x:c>
      <x:c r="N5" s="8">
        <x:f>K5/M5</x:f>
      </x:c>
      <x:c r="O5" s="8">
        <x:f>ABS(J5)/M5</x:f>
      </x:c>
    </x:row>
    <x:row r="6" spans="1:15" ht="20.25" customHeight="1" x14ac:dyDescent="0.3">
      <x:c r="A6" s="153">
        <x:v>943872</x:v>
      </x:c>
      <x:c r="B6" s="0" t="s">
        <x:v>185</x:v>
      </x:c>
      <x:c r="C6" s="0" t="s">
        <x:v>186</x:v>
      </x:c>
      <x:c r="D6" s="6">
        <x:f>VLOOKUP(A6,'BNY FA Cash'!$C$27:$Y$1048576,23,0)</x:f>
      </x:c>
      <x:c r="E6" s="6">
        <x:f>VLOOKUP(A6,'BNY FA Cash'!$C$27:$F$634,4,0)</x:f>
      </x:c>
      <x:c r="F6" s="6">
        <x:f>VLOOKUP(A6,'BNY FA Cash'!$C$27:$H$1048576,6,0)</x:f>
      </x:c>
      <x:c r="G6" s="6">
        <x:f>VLOOKUP(A6,'BNY FA Cash'!$C$27:$I$1048576,7,0)</x:f>
      </x:c>
      <x:c r="H6" s="6">
        <x:f>VLOOKUP(A6,'BNY FA Cash'!$C$27:$J$1048576,8,0)</x:f>
      </x:c>
      <x:c r="I6" s="6">
        <x:f>VLOOKUP(A6,'BNY FA Cash'!$C$27:$N$1048576,12,0)+VLOOKUP(A6,'BNY FA Cash'!$C$27:$T$1048576,18,0)</x:f>
      </x:c>
      <x:c r="J6" s="6">
        <x:f>VLOOKUP(A6,'BNY FA Cash'!$C$27:$AA$1048576,25,0)</x:f>
      </x:c>
      <x:c r="K6" s="6">
        <x:f>SUM(D6:J6)</x:f>
      </x:c>
      <x:c r="L6" s="6">
        <x:f>M6-K6</x:f>
      </x:c>
      <x:c r="M6" s="6">
        <x:f>VLOOKUP(A6,'BNY FA Cash'!$C$27:$Z$1048576,24,0)</x:f>
      </x:c>
      <x:c r="N6" s="8">
        <x:f>K6/M6</x:f>
      </x:c>
      <x:c r="O6" s="8">
        <x:f>ABS(J6)/M6</x:f>
      </x:c>
    </x:row>
    <x:row r="7" spans="1:15" x14ac:dyDescent="0.3">
      <x:c r="A7" s="153">
        <x:v>425269</x:v>
      </x:c>
      <x:c r="B7" s="0" t="s">
        <x:v>187</x:v>
      </x:c>
      <x:c r="C7" s="0" t="s">
        <x:v>188</x:v>
      </x:c>
      <x:c r="D7" s="6">
        <x:f>VLOOKUP(A7,'BNY FA Cash'!$C$27:$Y$1048576,23,0)</x:f>
      </x:c>
      <x:c r="E7" s="6">
        <x:f>VLOOKUP(A7,'BNY FA Cash'!$C$27:$F$634,4,0)</x:f>
      </x:c>
      <x:c r="F7" s="6">
        <x:f>VLOOKUP(A7,'BNY FA Cash'!$C$27:$H$1048576,6,0)</x:f>
      </x:c>
      <x:c r="G7" s="6">
        <x:f>VLOOKUP(A7,'BNY FA Cash'!$C$27:$I$1048576,7,0)</x:f>
      </x:c>
      <x:c r="H7" s="6">
        <x:f>VLOOKUP(A7,'BNY FA Cash'!$C$27:$J$1048576,8,0)</x:f>
      </x:c>
      <x:c r="I7" s="6">
        <x:f>VLOOKUP(A7,'BNY FA Cash'!$C$27:$N$1048576,12,0)+VLOOKUP(A7,'BNY FA Cash'!$C$27:$T$1048576,18,0)</x:f>
      </x:c>
      <x:c r="J7" s="6">
        <x:f>VLOOKUP(A7,'BNY FA Cash'!$C$27:$AA$1048576,25,0)</x:f>
      </x:c>
      <x:c r="K7" s="6">
        <x:f>SUM(D7:J7)</x:f>
      </x:c>
      <x:c r="L7" s="6">
        <x:f>M7-K7</x:f>
      </x:c>
      <x:c r="M7" s="6">
        <x:f>VLOOKUP(A7,'BNY FA Cash'!$C$27:$Z$1048576,24,0)</x:f>
      </x:c>
      <x:c r="N7" s="8">
        <x:f>K7/M7</x:f>
      </x:c>
      <x:c r="O7" s="8">
        <x:f>ABS(J7)/M7</x:f>
      </x:c>
    </x:row>
    <x:row r="8" spans="1:15" x14ac:dyDescent="0.3">
      <x:c r="A8" s="153">
        <x:v>796950</x:v>
      </x:c>
      <x:c r="B8" s="0" t="s">
        <x:v>189</x:v>
      </x:c>
      <x:c r="C8" s="0" t="s">
        <x:v>190</x:v>
      </x:c>
      <x:c r="D8" s="6">
        <x:f>VLOOKUP(A8,'BNY FA Cash'!$C$27:$Y$1048576,23,0)</x:f>
      </x:c>
      <x:c r="E8" s="6">
        <x:f>VLOOKUP(A8,'BNY FA Cash'!$C$27:$F$634,4,0)</x:f>
      </x:c>
      <x:c r="F8" s="6">
        <x:f>VLOOKUP(A8,'BNY FA Cash'!$C$27:$H$1048576,6,0)</x:f>
      </x:c>
      <x:c r="G8" s="6">
        <x:f>VLOOKUP(A8,'BNY FA Cash'!$C$27:$I$1048576,7,0)</x:f>
      </x:c>
      <x:c r="H8" s="6">
        <x:f>VLOOKUP(A8,'BNY FA Cash'!$C$27:$J$1048576,8,0)</x:f>
      </x:c>
      <x:c r="I8" s="6">
        <x:f>VLOOKUP(A8,'BNY FA Cash'!$C$27:$N$1048576,12,0)+VLOOKUP(A8,'BNY FA Cash'!$C$27:$T$1048576,18,0)</x:f>
      </x:c>
      <x:c r="J8" s="6">
        <x:f>VLOOKUP(A8,'BNY FA Cash'!$C$27:$AA$1048576,25,0)</x:f>
      </x:c>
      <x:c r="K8" s="6">
        <x:f>SUM(D8:J8)</x:f>
      </x:c>
      <x:c r="L8" s="6">
        <x:f>M8-K8</x:f>
      </x:c>
      <x:c r="M8" s="6">
        <x:f>VLOOKUP(A8,'BNY FA Cash'!$C$27:$Z$1048576,24,0)</x:f>
      </x:c>
      <x:c r="N8" s="8">
        <x:f>K8/M8</x:f>
      </x:c>
      <x:c r="O8" s="8">
        <x:f>ABS(J8)/M8</x:f>
      </x:c>
    </x:row>
    <x:row r="9" spans="1:15" x14ac:dyDescent="0.3">
      <x:c r="A9" s="153">
        <x:v>440519</x:v>
      </x:c>
      <x:c r="B9" s="0" t="s">
        <x:v>191</x:v>
      </x:c>
      <x:c r="C9" s="0" t="s">
        <x:v>192</x:v>
      </x:c>
      <x:c r="D9" s="6">
        <x:f>VLOOKUP(A9,'BNY FA Cash'!$C$27:$Y$1048576,23,0)</x:f>
      </x:c>
      <x:c r="E9" s="6">
        <x:f>VLOOKUP(A9,'BNY FA Cash'!$C$27:$F$634,4,0)</x:f>
      </x:c>
      <x:c r="F9" s="6">
        <x:f>VLOOKUP(A9,'BNY FA Cash'!$C$27:$H$1048576,6,0)</x:f>
      </x:c>
      <x:c r="G9" s="6">
        <x:f>VLOOKUP(A9,'BNY FA Cash'!$C$27:$I$1048576,7,0)</x:f>
      </x:c>
      <x:c r="H9" s="6">
        <x:f>VLOOKUP(A9,'BNY FA Cash'!$C$27:$J$1048576,8,0)</x:f>
      </x:c>
      <x:c r="I9" s="6">
        <x:f>VLOOKUP(A9,'BNY FA Cash'!$C$27:$N$1048576,12,0)+VLOOKUP(A9,'BNY FA Cash'!$C$27:$T$1048576,18,0)</x:f>
      </x:c>
      <x:c r="J9" s="6">
        <x:f>VLOOKUP(A9,'BNY FA Cash'!$C$27:$AA$1048576,25,0)</x:f>
      </x:c>
      <x:c r="K9" s="6">
        <x:f>SUM(D9:J9)</x:f>
      </x:c>
      <x:c r="L9" s="6">
        <x:f>M9-K9</x:f>
      </x:c>
      <x:c r="M9" s="6">
        <x:f>VLOOKUP(A9,'BNY FA Cash'!$C$27:$Z$1048576,24,0)</x:f>
      </x:c>
      <x:c r="N9" s="8">
        <x:f>K9/M9</x:f>
      </x:c>
      <x:c r="O9" s="8">
        <x:f>ABS(J9)/M9</x:f>
      </x:c>
    </x:row>
    <x:row r="10" spans="1:15" x14ac:dyDescent="0.3">
      <x:c r="A10" s="153">
        <x:v>440520</x:v>
      </x:c>
      <x:c r="B10" s="0" t="s">
        <x:v>193</x:v>
      </x:c>
      <x:c r="C10" s="0" t="s">
        <x:v>194</x:v>
      </x:c>
      <x:c r="D10" s="6">
        <x:f>VLOOKUP(A10,'BNY FA Cash'!$C$27:$Y$1048576,23,0)</x:f>
      </x:c>
      <x:c r="E10" s="6">
        <x:f>VLOOKUP(A10,'BNY FA Cash'!$C$27:$F$634,4,0)</x:f>
      </x:c>
      <x:c r="F10" s="6">
        <x:f>VLOOKUP(A10,'BNY FA Cash'!$C$27:$H$1048576,6,0)</x:f>
      </x:c>
      <x:c r="G10" s="6">
        <x:f>VLOOKUP(A10,'BNY FA Cash'!$C$27:$I$1048576,7,0)</x:f>
      </x:c>
      <x:c r="H10" s="6">
        <x:f>VLOOKUP(A10,'BNY FA Cash'!$C$27:$J$1048576,8,0)</x:f>
      </x:c>
      <x:c r="I10" s="6">
        <x:f>VLOOKUP(A10,'BNY FA Cash'!$C$27:$N$1048576,12,0)+VLOOKUP(A10,'BNY FA Cash'!$C$27:$T$1048576,18,0)</x:f>
      </x:c>
      <x:c r="J10" s="6">
        <x:f>VLOOKUP(A10,'BNY FA Cash'!$C$27:$AA$1048576,25,0)</x:f>
      </x:c>
      <x:c r="K10" s="6">
        <x:f>SUM(D10:J10)</x:f>
      </x:c>
      <x:c r="L10" s="6">
        <x:f>M10-K10</x:f>
      </x:c>
      <x:c r="M10" s="6">
        <x:f>VLOOKUP(A10,'BNY FA Cash'!$C$27:$Z$1048576,24,0)</x:f>
      </x:c>
      <x:c r="N10" s="8">
        <x:f>K10/M10</x:f>
      </x:c>
      <x:c r="O10" s="8">
        <x:f>ABS(J10)/M10</x:f>
      </x:c>
    </x:row>
    <x:row r="11" spans="1:15" x14ac:dyDescent="0.3">
      <x:c r="A11" s="153">
        <x:v>9067598</x:v>
      </x:c>
      <x:c r="B11" s="0" t="s">
        <x:v>195</x:v>
      </x:c>
      <x:c r="C11" s="0" t="s">
        <x:v>196</x:v>
      </x:c>
      <x:c r="D11" s="6">
        <x:f>VLOOKUP(A11,'BNY FA Cash'!$C$27:$Y$1048576,23,0)</x:f>
      </x:c>
      <x:c r="E11" s="6">
        <x:f>VLOOKUP(A11,'BNY FA Cash'!$C$27:$F$634,4,0)</x:f>
      </x:c>
      <x:c r="F11" s="6">
        <x:f>VLOOKUP(A11,'BNY FA Cash'!$C$27:$H$1048576,6,0)</x:f>
      </x:c>
      <x:c r="G11" s="6">
        <x:f>VLOOKUP(A11,'BNY FA Cash'!$C$27:$I$1048576,7,0)</x:f>
      </x:c>
      <x:c r="H11" s="6">
        <x:f>VLOOKUP(A11,'BNY FA Cash'!$C$27:$J$1048576,8,0)</x:f>
      </x:c>
      <x:c r="I11" s="6">
        <x:f>VLOOKUP(A11,'BNY FA Cash'!$C$27:$N$1048576,12,0)+VLOOKUP(A11,'BNY FA Cash'!$C$27:$T$1048576,18,0)</x:f>
      </x:c>
      <x:c r="J11" s="6">
        <x:f>VLOOKUP(A11,'BNY FA Cash'!$C$27:$AA$1048576,25,0)</x:f>
      </x:c>
      <x:c r="K11" s="6">
        <x:f>SUM(D11:J11)</x:f>
      </x:c>
      <x:c r="L11" s="6">
        <x:f>M11-K11</x:f>
      </x:c>
      <x:c r="M11" s="6">
        <x:f>VLOOKUP(A11,'BNY FA Cash'!$C$27:$Z$1048576,24,0)</x:f>
      </x:c>
      <x:c r="N11" s="8">
        <x:f>K11/M11</x:f>
      </x:c>
      <x:c r="O11" s="8">
        <x:f>ABS(J11)/M11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6CD7AAF-2817-4DFC-9919-E29AA2FDDB83}" mc:Ignorable="x14ac xr xr2 xr3">
  <x:sheetPr>
    <x:outlinePr summaryBelow="1" summaryRight="1"/>
  </x:sheetPr>
  <x:dimension ref="A1:E11"/>
  <x:sheetViews>
    <x:sheetView workbookViewId="0">
      <x:selection activeCell="D10" sqref="D10 D10:E11"/>
    </x:sheetView>
  </x:sheetViews>
  <x:sheetFormatPr defaultRowHeight="14.4" x14ac:dyDescent="0.3"/>
  <x:cols>
    <x:col min="1" max="1" width="9" style="0" bestFit="1" customWidth="1"/>
    <x:col min="2" max="2" width="8.332031" style="0" bestFit="1" customWidth="1"/>
    <x:col min="3" max="3" width="42.664062" style="0" bestFit="1" customWidth="1"/>
    <x:col min="4" max="4" width="15.332031" style="0" bestFit="1" customWidth="1"/>
    <x:col min="5" max="5" width="16.109375" style="0" bestFit="1" customWidth="1"/>
  </x:cols>
  <x:sheetData>
    <x:row r="1" spans="1:5" ht="15" customHeight="1" x14ac:dyDescent="0.35">
      <x:c r="A1" s="154" t="s">
        <x:v>0</x:v>
      </x:c>
      <x:c r="B1" s="154" t="s">
        <x:v>1</x:v>
      </x:c>
      <x:c r="C1" s="154" t="s">
        <x:v>2</x:v>
      </x:c>
      <x:c r="D1" s="154" t="s">
        <x:v>54</x:v>
      </x:c>
      <x:c r="E1" s="154" t="s">
        <x:v>55</x:v>
      </x:c>
    </x:row>
    <x:row r="2" spans="1:5" x14ac:dyDescent="0.3">
      <x:c r="A2" s="153">
        <x:v>217661</x:v>
      </x:c>
      <x:c r="B2" s="0" t="s">
        <x:v>177</x:v>
      </x:c>
      <x:c r="C2" s="0" t="s">
        <x:v>178</x:v>
      </x:c>
      <x:c r="D2" s="13">
        <x:f>SUMIFS('BNY Daily Settled Cash Balance'!F:F,'BNY Daily Settled Cash Balance'!A:A,A2,'BNY Daily Settled Cash Balance'!C:C,"USD")</x:f>
      </x:c>
      <x:c r="E2" s="13">
        <x:f>SUMIFS('BNY Daily Settled Cash Balance'!F:F,'BNY Daily Settled Cash Balance'!A:A,A2,'BNY Daily Settled Cash Balance'!C:C,"&lt;&gt;USD")</x:f>
      </x:c>
    </x:row>
    <x:row r="3" spans="1:5" x14ac:dyDescent="0.3">
      <x:c r="A3" s="153">
        <x:v>240412</x:v>
      </x:c>
      <x:c r="B3" s="0" t="s">
        <x:v>179</x:v>
      </x:c>
      <x:c r="C3" s="0" t="s">
        <x:v>180</x:v>
      </x:c>
      <x:c r="D3" s="13">
        <x:f>SUMIFS('BNY Daily Settled Cash Balance'!F:F,'BNY Daily Settled Cash Balance'!A:A,A3,'BNY Daily Settled Cash Balance'!C:C,"USD")</x:f>
      </x:c>
      <x:c r="E3" s="13">
        <x:f>SUMIFS('BNY Daily Settled Cash Balance'!F:F,'BNY Daily Settled Cash Balance'!A:A,A3,'BNY Daily Settled Cash Balance'!C:C,"&lt;&gt;USD")</x:f>
      </x:c>
    </x:row>
    <x:row r="4" spans="1:5" x14ac:dyDescent="0.3">
      <x:c r="A4" s="153">
        <x:v>682403</x:v>
      </x:c>
      <x:c r="B4" s="0" t="s">
        <x:v>181</x:v>
      </x:c>
      <x:c r="C4" s="0" t="s">
        <x:v>182</x:v>
      </x:c>
      <x:c r="D4" s="13">
        <x:f>SUMIFS('BNY Daily Settled Cash Balance'!F:F,'BNY Daily Settled Cash Balance'!A:A,A4,'BNY Daily Settled Cash Balance'!C:C,"USD")</x:f>
      </x:c>
      <x:c r="E4" s="13">
        <x:f>SUMIFS('BNY Daily Settled Cash Balance'!F:F,'BNY Daily Settled Cash Balance'!A:A,A4,'BNY Daily Settled Cash Balance'!C:C,"&lt;&gt;USD")</x:f>
      </x:c>
    </x:row>
    <x:row r="5" spans="1:5" x14ac:dyDescent="0.3">
      <x:c r="A5" s="153">
        <x:v>682447</x:v>
      </x:c>
      <x:c r="B5" s="0" t="s">
        <x:v>183</x:v>
      </x:c>
      <x:c r="C5" s="0" t="s">
        <x:v>184</x:v>
      </x:c>
      <x:c r="D5" s="13">
        <x:f>SUMIFS('BNY Daily Settled Cash Balance'!F:F,'BNY Daily Settled Cash Balance'!A:A,A5,'BNY Daily Settled Cash Balance'!C:C,"USD")</x:f>
      </x:c>
      <x:c r="E5" s="13">
        <x:f>SUMIFS('BNY Daily Settled Cash Balance'!F:F,'BNY Daily Settled Cash Balance'!A:A,A5,'BNY Daily Settled Cash Balance'!C:C,"&lt;&gt;USD")</x:f>
      </x:c>
    </x:row>
    <x:row r="6" spans="1:5" x14ac:dyDescent="0.3">
      <x:c r="A6" s="153">
        <x:v>943872</x:v>
      </x:c>
      <x:c r="B6" s="0" t="s">
        <x:v>185</x:v>
      </x:c>
      <x:c r="C6" s="0" t="s">
        <x:v>186</x:v>
      </x:c>
      <x:c r="D6" s="13">
        <x:f>SUMIFS('BNY Daily Settled Cash Balance'!F:F,'BNY Daily Settled Cash Balance'!A:A,A6,'BNY Daily Settled Cash Balance'!C:C,"USD")</x:f>
      </x:c>
      <x:c r="E6" s="13">
        <x:f>SUMIFS('BNY Daily Settled Cash Balance'!F:F,'BNY Daily Settled Cash Balance'!A:A,A6,'BNY Daily Settled Cash Balance'!C:C,"&lt;&gt;USD")</x:f>
      </x:c>
    </x:row>
    <x:row r="7" spans="1:5" x14ac:dyDescent="0.3">
      <x:c r="A7" s="153">
        <x:v>425269</x:v>
      </x:c>
      <x:c r="B7" s="0" t="s">
        <x:v>187</x:v>
      </x:c>
      <x:c r="C7" s="0" t="s">
        <x:v>188</x:v>
      </x:c>
      <x:c r="D7" s="13">
        <x:f>SUMIFS('BNY Daily Settled Cash Balance'!F:F,'BNY Daily Settled Cash Balance'!A:A,A7,'BNY Daily Settled Cash Balance'!C:C,"USD")</x:f>
      </x:c>
      <x:c r="E7" s="13">
        <x:f>SUMIFS('BNY Daily Settled Cash Balance'!F:F,'BNY Daily Settled Cash Balance'!A:A,A7,'BNY Daily Settled Cash Balance'!C:C,"&lt;&gt;USD")</x:f>
      </x:c>
    </x:row>
    <x:row r="8" spans="1:5" x14ac:dyDescent="0.3">
      <x:c r="A8" s="153">
        <x:v>796950</x:v>
      </x:c>
      <x:c r="B8" s="0" t="s">
        <x:v>189</x:v>
      </x:c>
      <x:c r="C8" s="0" t="s">
        <x:v>190</x:v>
      </x:c>
      <x:c r="D8" s="13">
        <x:f>SUMIFS('BNY Daily Settled Cash Balance'!F:F,'BNY Daily Settled Cash Balance'!A:A,A8,'BNY Daily Settled Cash Balance'!C:C,"USD")</x:f>
      </x:c>
      <x:c r="E8" s="13">
        <x:f>SUMIFS('BNY Daily Settled Cash Balance'!F:F,'BNY Daily Settled Cash Balance'!A:A,A8,'BNY Daily Settled Cash Balance'!C:C,"&lt;&gt;USD")</x:f>
      </x:c>
    </x:row>
    <x:row r="9" spans="1:5" x14ac:dyDescent="0.3">
      <x:c r="A9" s="153">
        <x:v>440519</x:v>
      </x:c>
      <x:c r="B9" s="0" t="s">
        <x:v>191</x:v>
      </x:c>
      <x:c r="C9" s="0" t="s">
        <x:v>192</x:v>
      </x:c>
      <x:c r="D9" s="13">
        <x:f>SUMIFS('BNY Daily Settled Cash Balance'!F:F,'BNY Daily Settled Cash Balance'!A:A,A9,'BNY Daily Settled Cash Balance'!C:C,"USD")</x:f>
      </x:c>
      <x:c r="E9" s="13">
        <x:f>SUMIFS('BNY Daily Settled Cash Balance'!F:F,'BNY Daily Settled Cash Balance'!A:A,A9,'BNY Daily Settled Cash Balance'!C:C,"&lt;&gt;USD")</x:f>
      </x:c>
    </x:row>
    <x:row r="10" spans="1:5" x14ac:dyDescent="0.3">
      <x:c r="A10" s="153">
        <x:v>440520</x:v>
      </x:c>
      <x:c r="B10" s="0" t="s">
        <x:v>193</x:v>
      </x:c>
      <x:c r="C10" s="0" t="s">
        <x:v>194</x:v>
      </x:c>
      <x:c r="D10" s="13">
        <x:f>SUMIFS('BNY Daily Settled Cash Balance'!F:F,'BNY Daily Settled Cash Balance'!A:A,A10,'BNY Daily Settled Cash Balance'!C:C,"USD")</x:f>
      </x:c>
      <x:c r="E10" s="13">
        <x:f>SUMIFS('BNY Daily Settled Cash Balance'!F:F,'BNY Daily Settled Cash Balance'!A:A,A10,'BNY Daily Settled Cash Balance'!C:C,"&lt;&gt;USD")</x:f>
      </x:c>
    </x:row>
    <x:row r="11" spans="1:5" x14ac:dyDescent="0.3">
      <x:c r="A11" s="153">
        <x:v>9067598</x:v>
      </x:c>
      <x:c r="B11" s="0" t="s">
        <x:v>195</x:v>
      </x:c>
      <x:c r="C11" s="0" t="s">
        <x:v>196</x:v>
      </x:c>
      <x:c r="D11" s="13">
        <x:f>SUMIFS('BNY Daily Settled Cash Balance'!F:F,'BNY Daily Settled Cash Balance'!A:A,A11,'BNY Daily Settled Cash Balance'!C:C,"USD")</x:f>
      </x:c>
      <x:c r="E11" s="13">
        <x:f>SUMIFS('BNY Daily Settled Cash Balance'!F:F,'BNY Daily Settled Cash Balance'!A:A,A11,'BNY Daily Settled Cash Balance'!C:C,"&lt;&gt;USD")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9368DC7-D887-48A0-8D90-3D0F1C6EC6D9}" mc:Ignorable="x14ac xr xr2 xr3">
  <x:sheetPr>
    <x:outlinePr summaryBelow="1" summaryRight="1"/>
  </x:sheetPr>
  <x:dimension ref="A1:E11"/>
  <x:sheetViews>
    <x:sheetView workbookViewId="0">
      <x:selection activeCell="I13" sqref="I13"/>
    </x:sheetView>
  </x:sheetViews>
  <x:sheetFormatPr defaultRowHeight="14.4" x14ac:dyDescent="0.3"/>
  <x:cols>
    <x:col min="1" max="1" width="13.554688" style="0" bestFit="1" customWidth="1"/>
    <x:col min="2" max="2" width="8.109375" style="0" bestFit="1" customWidth="1"/>
    <x:col min="3" max="3" width="42.664062" style="0" bestFit="1" customWidth="1"/>
    <x:col min="4" max="4" width="15.332031" style="0" bestFit="1" customWidth="1"/>
    <x:col min="5" max="5" width="11.554688" style="0" bestFit="1" customWidth="1"/>
  </x:cols>
  <x:sheetData>
    <x:row r="1" spans="1:5" ht="15" customHeight="1" x14ac:dyDescent="0.35">
      <x:c r="A1" s="154" t="s">
        <x:v>0</x:v>
      </x:c>
      <x:c r="B1" s="154" t="s">
        <x:v>1</x:v>
      </x:c>
      <x:c r="C1" s="154" t="s">
        <x:v>2</x:v>
      </x:c>
      <x:c r="D1" s="154" t="s">
        <x:v>61</x:v>
      </x:c>
      <x:c r="E1" s="154" t="s">
        <x:v>62</x:v>
      </x:c>
    </x:row>
    <x:row r="2" spans="1:5" x14ac:dyDescent="0.3">
      <x:c r="A2" s="153">
        <x:v>217661</x:v>
      </x:c>
      <x:c r="B2" s="0" t="s">
        <x:v>177</x:v>
      </x:c>
      <x:c r="C2" s="0" t="s">
        <x:v>178</x:v>
      </x:c>
      <x:c r="D2" s="13">
        <x:f>VLOOKUP(A2,'BNY FA Cash'!$C$27:$K$1048576,9,0)</x:f>
      </x:c>
      <x:c r="E2" s="13">
        <x:f>VLOOKUP(A2,'BNY FA Cash'!$C$27:$O$1048576,13,0)</x:f>
      </x:c>
    </x:row>
    <x:row r="3" spans="1:5" x14ac:dyDescent="0.3">
      <x:c r="A3" s="153">
        <x:v>240412</x:v>
      </x:c>
      <x:c r="B3" s="0" t="s">
        <x:v>179</x:v>
      </x:c>
      <x:c r="C3" s="0" t="s">
        <x:v>180</x:v>
      </x:c>
      <x:c r="D3" s="13">
        <x:f>VLOOKUP(A3,'BNY FA Cash'!$C$27:$K$1048576,9,0)</x:f>
      </x:c>
      <x:c r="E3" s="13">
        <x:f>VLOOKUP(A3,'BNY FA Cash'!$C$27:$O$1048576,13,0)</x:f>
      </x:c>
    </x:row>
    <x:row r="4" spans="1:5" x14ac:dyDescent="0.3">
      <x:c r="A4" s="153">
        <x:v>682403</x:v>
      </x:c>
      <x:c r="B4" s="0" t="s">
        <x:v>181</x:v>
      </x:c>
      <x:c r="C4" s="0" t="s">
        <x:v>182</x:v>
      </x:c>
      <x:c r="D4" s="13">
        <x:f>VLOOKUP(A4,'BNY FA Cash'!$C$27:$K$1048576,9,0)</x:f>
      </x:c>
      <x:c r="E4" s="13">
        <x:f>VLOOKUP(A4,'BNY FA Cash'!$C$27:$O$1048576,13,0)</x:f>
      </x:c>
    </x:row>
    <x:row r="5" spans="1:5" x14ac:dyDescent="0.3">
      <x:c r="A5" s="153">
        <x:v>682447</x:v>
      </x:c>
      <x:c r="B5" s="0" t="s">
        <x:v>183</x:v>
      </x:c>
      <x:c r="C5" s="0" t="s">
        <x:v>184</x:v>
      </x:c>
      <x:c r="D5" s="13">
        <x:f>VLOOKUP(A5,'BNY FA Cash'!$C$27:$K$1048576,9,0)</x:f>
      </x:c>
      <x:c r="E5" s="13">
        <x:f>VLOOKUP(A5,'BNY FA Cash'!$C$27:$O$1048576,13,0)</x:f>
      </x:c>
    </x:row>
    <x:row r="6" spans="1:5" x14ac:dyDescent="0.3">
      <x:c r="A6" s="153">
        <x:v>943872</x:v>
      </x:c>
      <x:c r="B6" s="0" t="s">
        <x:v>185</x:v>
      </x:c>
      <x:c r="C6" s="0" t="s">
        <x:v>186</x:v>
      </x:c>
      <x:c r="D6" s="13">
        <x:f>VLOOKUP(A6,'BNY FA Cash'!$C$27:$K$1048576,9,0)</x:f>
      </x:c>
      <x:c r="E6" s="13">
        <x:f>VLOOKUP(A6,'BNY FA Cash'!$C$27:$O$1048576,13,0)</x:f>
      </x:c>
    </x:row>
    <x:row r="7" spans="1:5" x14ac:dyDescent="0.3">
      <x:c r="A7" s="153">
        <x:v>425269</x:v>
      </x:c>
      <x:c r="B7" s="0" t="s">
        <x:v>187</x:v>
      </x:c>
      <x:c r="C7" s="0" t="s">
        <x:v>188</x:v>
      </x:c>
      <x:c r="D7" s="13">
        <x:f>VLOOKUP(A7,'BNY FA Cash'!$C$27:$K$1048576,9,0)</x:f>
      </x:c>
      <x:c r="E7" s="13">
        <x:f>VLOOKUP(A7,'BNY FA Cash'!$C$27:$O$1048576,13,0)</x:f>
      </x:c>
    </x:row>
    <x:row r="8" spans="1:5" x14ac:dyDescent="0.3">
      <x:c r="A8" s="153">
        <x:v>796950</x:v>
      </x:c>
      <x:c r="B8" s="0" t="s">
        <x:v>189</x:v>
      </x:c>
      <x:c r="C8" s="0" t="s">
        <x:v>190</x:v>
      </x:c>
      <x:c r="D8" s="13">
        <x:f>VLOOKUP(A8,'BNY FA Cash'!$C$27:$K$1048576,9,0)</x:f>
      </x:c>
      <x:c r="E8" s="13">
        <x:f>VLOOKUP(A8,'BNY FA Cash'!$C$27:$O$1048576,13,0)</x:f>
      </x:c>
    </x:row>
    <x:row r="9" spans="1:5" x14ac:dyDescent="0.3">
      <x:c r="A9" s="153">
        <x:v>440519</x:v>
      </x:c>
      <x:c r="B9" s="0" t="s">
        <x:v>191</x:v>
      </x:c>
      <x:c r="C9" s="0" t="s">
        <x:v>192</x:v>
      </x:c>
      <x:c r="D9" s="13">
        <x:f>VLOOKUP(A9,'BNY FA Cash'!$C$27:$K$1048576,9,0)</x:f>
      </x:c>
      <x:c r="E9" s="13">
        <x:f>VLOOKUP(A9,'BNY FA Cash'!$C$27:$O$1048576,13,0)</x:f>
      </x:c>
    </x:row>
    <x:row r="10" spans="1:5" x14ac:dyDescent="0.3">
      <x:c r="A10" s="153">
        <x:v>440520</x:v>
      </x:c>
      <x:c r="B10" s="0" t="s">
        <x:v>193</x:v>
      </x:c>
      <x:c r="C10" s="0" t="s">
        <x:v>194</x:v>
      </x:c>
      <x:c r="D10" s="13">
        <x:f>VLOOKUP(A10,'BNY FA Cash'!$C$27:$K$1048576,9,0)</x:f>
      </x:c>
      <x:c r="E10" s="13">
        <x:f>VLOOKUP(A10,'BNY FA Cash'!$C$27:$O$1048576,13,0)</x:f>
      </x:c>
    </x:row>
    <x:row r="11" spans="1:5" x14ac:dyDescent="0.3">
      <x:c r="A11" s="153">
        <x:v>9067598</x:v>
      </x:c>
      <x:c r="B11" s="0" t="s">
        <x:v>195</x:v>
      </x:c>
      <x:c r="C11" s="0" t="s">
        <x:v>196</x:v>
      </x:c>
      <x:c r="D11" s="13">
        <x:f>VLOOKUP(A11,'BNY FA Cash'!$C$27:$K$1048576,9,0)</x:f>
      </x:c>
      <x:c r="E11" s="13">
        <x:f>VLOOKUP(A11,'BNY FA Cash'!$C$27:$O$1048576,13,0)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F48738D-A40A-4026-A025-53D32069431F}" mc:Ignorable="x14ac xr xr2 xr3">
  <x:sheetPr>
    <x:tabColor rgb="FF92D050"/>
    <x:outlinePr summaryBelow="1" summaryRight="1"/>
  </x:sheetPr>
  <x:dimension ref="A1:AF54"/>
  <x:sheetViews>
    <x:sheetView topLeftCell="C1" workbookViewId="0">
      <x:selection activeCell="A1" sqref="A1 1:1048576"/>
    </x:sheetView>
  </x:sheetViews>
  <x:sheetFormatPr defaultColWidth="9.109375" defaultRowHeight="13.2" x14ac:dyDescent="0.25"/>
  <x:cols>
    <x:col min="1" max="1" width="14.109375" style="196" bestFit="1" customWidth="1"/>
    <x:col min="2" max="3" width="17.109375" style="196" bestFit="1" customWidth="1"/>
    <x:col min="4" max="4" width="30.441406" style="196" customWidth="1"/>
    <x:col min="5" max="5" width="15.886719" style="196" bestFit="1" customWidth="1"/>
    <x:col min="6" max="6" width="16.886719" style="196" bestFit="1" customWidth="1"/>
    <x:col min="7" max="8" width="15.554688" style="196" customWidth="1"/>
    <x:col min="9" max="9" width="20.109375" style="196" bestFit="1" customWidth="1"/>
    <x:col min="10" max="10" width="16.109375" style="196" bestFit="1" customWidth="1"/>
    <x:col min="11" max="11" width="15.886719" style="196" bestFit="1" customWidth="1"/>
    <x:col min="12" max="12" width="17" style="196" bestFit="1" customWidth="1"/>
    <x:col min="13" max="13" width="20.886719" style="196" customWidth="1"/>
    <x:col min="14" max="14" width="17" style="196" bestFit="1" customWidth="1"/>
    <x:col min="15" max="16" width="14.441406" style="196" customWidth="1"/>
    <x:col min="17" max="17" width="13.886719" style="196" bestFit="1" customWidth="1"/>
    <x:col min="18" max="18" width="17" style="196" bestFit="1" customWidth="1"/>
    <x:col min="19" max="19" width="13.886719" style="196" bestFit="1" customWidth="1"/>
    <x:col min="20" max="20" width="16.886719" style="196" bestFit="1" customWidth="1"/>
    <x:col min="21" max="22" width="27.441406" style="196" customWidth="1"/>
    <x:col min="23" max="23" width="13.554688" style="196" bestFit="1" customWidth="1"/>
    <x:col min="24" max="24" width="27.886719" style="196" bestFit="1" customWidth="1"/>
    <x:col min="25" max="25" width="20" style="196" customWidth="1"/>
    <x:col min="26" max="26" width="21.441406" style="196" bestFit="1" customWidth="1"/>
    <x:col min="27" max="27" width="31.109375" style="196" bestFit="1" customWidth="1"/>
    <x:col min="28" max="28" width="27.886719" style="196" customWidth="1"/>
    <x:col min="29" max="29" width="16.886719" style="196" customWidth="1"/>
    <x:col min="30" max="30" width="32.441406" style="196" bestFit="1" customWidth="1"/>
    <x:col min="31" max="256" width="9.109375" style="196" customWidth="1"/>
    <x:col min="257" max="257" width="14.109375" style="196" bestFit="1" customWidth="1"/>
    <x:col min="258" max="259" width="17.109375" style="196" bestFit="1" customWidth="1"/>
    <x:col min="260" max="260" width="30.441406" style="196" customWidth="1"/>
    <x:col min="261" max="261" width="15.886719" style="196" bestFit="1" customWidth="1"/>
    <x:col min="262" max="262" width="16.886719" style="196" bestFit="1" customWidth="1"/>
    <x:col min="263" max="264" width="15.554688" style="196" customWidth="1"/>
    <x:col min="265" max="265" width="20.109375" style="196" bestFit="1" customWidth="1"/>
    <x:col min="266" max="266" width="16.109375" style="196" bestFit="1" customWidth="1"/>
    <x:col min="267" max="267" width="15.886719" style="196" bestFit="1" customWidth="1"/>
    <x:col min="268" max="268" width="17" style="196" bestFit="1" customWidth="1"/>
    <x:col min="269" max="269" width="20.886719" style="196" customWidth="1"/>
    <x:col min="270" max="270" width="17" style="196" bestFit="1" customWidth="1"/>
    <x:col min="271" max="272" width="14.441406" style="196" customWidth="1"/>
    <x:col min="273" max="273" width="13.886719" style="196" bestFit="1" customWidth="1"/>
    <x:col min="274" max="274" width="17" style="196" bestFit="1" customWidth="1"/>
    <x:col min="275" max="275" width="13.886719" style="196" bestFit="1" customWidth="1"/>
    <x:col min="276" max="276" width="16.886719" style="196" bestFit="1" customWidth="1"/>
    <x:col min="277" max="278" width="27.441406" style="196" customWidth="1"/>
    <x:col min="279" max="279" width="13.554688" style="196" bestFit="1" customWidth="1"/>
    <x:col min="280" max="280" width="27.886719" style="196" bestFit="1" customWidth="1"/>
    <x:col min="281" max="281" width="20" style="196" customWidth="1"/>
    <x:col min="282" max="282" width="21.441406" style="196" bestFit="1" customWidth="1"/>
    <x:col min="283" max="283" width="31.109375" style="196" bestFit="1" customWidth="1"/>
    <x:col min="284" max="284" width="27.886719" style="196" customWidth="1"/>
    <x:col min="285" max="285" width="16.886719" style="196" customWidth="1"/>
    <x:col min="286" max="286" width="32.441406" style="196" bestFit="1" customWidth="1"/>
    <x:col min="287" max="512" width="9.109375" style="196" customWidth="1"/>
    <x:col min="513" max="513" width="14.109375" style="196" bestFit="1" customWidth="1"/>
    <x:col min="514" max="515" width="17.109375" style="196" bestFit="1" customWidth="1"/>
    <x:col min="516" max="516" width="30.441406" style="196" customWidth="1"/>
    <x:col min="517" max="517" width="15.886719" style="196" bestFit="1" customWidth="1"/>
    <x:col min="518" max="518" width="16.886719" style="196" bestFit="1" customWidth="1"/>
    <x:col min="519" max="520" width="15.554688" style="196" customWidth="1"/>
    <x:col min="521" max="521" width="20.109375" style="196" bestFit="1" customWidth="1"/>
    <x:col min="522" max="522" width="16.109375" style="196" bestFit="1" customWidth="1"/>
    <x:col min="523" max="523" width="15.886719" style="196" bestFit="1" customWidth="1"/>
    <x:col min="524" max="524" width="17" style="196" bestFit="1" customWidth="1"/>
    <x:col min="525" max="525" width="20.886719" style="196" customWidth="1"/>
    <x:col min="526" max="526" width="17" style="196" bestFit="1" customWidth="1"/>
    <x:col min="527" max="528" width="14.441406" style="196" customWidth="1"/>
    <x:col min="529" max="529" width="13.886719" style="196" bestFit="1" customWidth="1"/>
    <x:col min="530" max="530" width="17" style="196" bestFit="1" customWidth="1"/>
    <x:col min="531" max="531" width="13.886719" style="196" bestFit="1" customWidth="1"/>
    <x:col min="532" max="532" width="16.886719" style="196" bestFit="1" customWidth="1"/>
    <x:col min="533" max="534" width="27.441406" style="196" customWidth="1"/>
    <x:col min="535" max="535" width="13.554688" style="196" bestFit="1" customWidth="1"/>
    <x:col min="536" max="536" width="27.886719" style="196" bestFit="1" customWidth="1"/>
    <x:col min="537" max="537" width="20" style="196" customWidth="1"/>
    <x:col min="538" max="538" width="21.441406" style="196" bestFit="1" customWidth="1"/>
    <x:col min="539" max="539" width="31.109375" style="196" bestFit="1" customWidth="1"/>
    <x:col min="540" max="540" width="27.886719" style="196" customWidth="1"/>
    <x:col min="541" max="541" width="16.886719" style="196" customWidth="1"/>
    <x:col min="542" max="542" width="32.441406" style="196" bestFit="1" customWidth="1"/>
    <x:col min="543" max="768" width="9.109375" style="196" customWidth="1"/>
    <x:col min="769" max="769" width="14.109375" style="196" bestFit="1" customWidth="1"/>
    <x:col min="770" max="771" width="17.109375" style="196" bestFit="1" customWidth="1"/>
    <x:col min="772" max="772" width="30.441406" style="196" customWidth="1"/>
    <x:col min="773" max="773" width="15.886719" style="196" bestFit="1" customWidth="1"/>
    <x:col min="774" max="774" width="16.886719" style="196" bestFit="1" customWidth="1"/>
    <x:col min="775" max="776" width="15.554688" style="196" customWidth="1"/>
    <x:col min="777" max="777" width="20.109375" style="196" bestFit="1" customWidth="1"/>
    <x:col min="778" max="778" width="16.109375" style="196" bestFit="1" customWidth="1"/>
    <x:col min="779" max="779" width="15.886719" style="196" bestFit="1" customWidth="1"/>
    <x:col min="780" max="780" width="17" style="196" bestFit="1" customWidth="1"/>
    <x:col min="781" max="781" width="20.886719" style="196" customWidth="1"/>
    <x:col min="782" max="782" width="17" style="196" bestFit="1" customWidth="1"/>
    <x:col min="783" max="784" width="14.441406" style="196" customWidth="1"/>
    <x:col min="785" max="785" width="13.886719" style="196" bestFit="1" customWidth="1"/>
    <x:col min="786" max="786" width="17" style="196" bestFit="1" customWidth="1"/>
    <x:col min="787" max="787" width="13.886719" style="196" bestFit="1" customWidth="1"/>
    <x:col min="788" max="788" width="16.886719" style="196" bestFit="1" customWidth="1"/>
    <x:col min="789" max="790" width="27.441406" style="196" customWidth="1"/>
    <x:col min="791" max="791" width="13.554688" style="196" bestFit="1" customWidth="1"/>
    <x:col min="792" max="792" width="27.886719" style="196" bestFit="1" customWidth="1"/>
    <x:col min="793" max="793" width="20" style="196" customWidth="1"/>
    <x:col min="794" max="794" width="21.441406" style="196" bestFit="1" customWidth="1"/>
    <x:col min="795" max="795" width="31.109375" style="196" bestFit="1" customWidth="1"/>
    <x:col min="796" max="796" width="27.886719" style="196" customWidth="1"/>
    <x:col min="797" max="797" width="16.886719" style="196" customWidth="1"/>
    <x:col min="798" max="798" width="32.441406" style="196" bestFit="1" customWidth="1"/>
    <x:col min="799" max="1024" width="9.109375" style="196" customWidth="1"/>
    <x:col min="1025" max="1025" width="14.109375" style="196" bestFit="1" customWidth="1"/>
    <x:col min="1026" max="1027" width="17.109375" style="196" bestFit="1" customWidth="1"/>
    <x:col min="1028" max="1028" width="30.441406" style="196" customWidth="1"/>
    <x:col min="1029" max="1029" width="15.886719" style="196" bestFit="1" customWidth="1"/>
    <x:col min="1030" max="1030" width="16.886719" style="196" bestFit="1" customWidth="1"/>
    <x:col min="1031" max="1032" width="15.554688" style="196" customWidth="1"/>
    <x:col min="1033" max="1033" width="20.109375" style="196" bestFit="1" customWidth="1"/>
    <x:col min="1034" max="1034" width="16.109375" style="196" bestFit="1" customWidth="1"/>
    <x:col min="1035" max="1035" width="15.886719" style="196" bestFit="1" customWidth="1"/>
    <x:col min="1036" max="1036" width="17" style="196" bestFit="1" customWidth="1"/>
    <x:col min="1037" max="1037" width="20.886719" style="196" customWidth="1"/>
    <x:col min="1038" max="1038" width="17" style="196" bestFit="1" customWidth="1"/>
    <x:col min="1039" max="1040" width="14.441406" style="196" customWidth="1"/>
    <x:col min="1041" max="1041" width="13.886719" style="196" bestFit="1" customWidth="1"/>
    <x:col min="1042" max="1042" width="17" style="196" bestFit="1" customWidth="1"/>
    <x:col min="1043" max="1043" width="13.886719" style="196" bestFit="1" customWidth="1"/>
    <x:col min="1044" max="1044" width="16.886719" style="196" bestFit="1" customWidth="1"/>
    <x:col min="1045" max="1046" width="27.441406" style="196" customWidth="1"/>
    <x:col min="1047" max="1047" width="13.554688" style="196" bestFit="1" customWidth="1"/>
    <x:col min="1048" max="1048" width="27.886719" style="196" bestFit="1" customWidth="1"/>
    <x:col min="1049" max="1049" width="20" style="196" customWidth="1"/>
    <x:col min="1050" max="1050" width="21.441406" style="196" bestFit="1" customWidth="1"/>
    <x:col min="1051" max="1051" width="31.109375" style="196" bestFit="1" customWidth="1"/>
    <x:col min="1052" max="1052" width="27.886719" style="196" customWidth="1"/>
    <x:col min="1053" max="1053" width="16.886719" style="196" customWidth="1"/>
    <x:col min="1054" max="1054" width="32.441406" style="196" bestFit="1" customWidth="1"/>
    <x:col min="1055" max="1280" width="9.109375" style="196" customWidth="1"/>
    <x:col min="1281" max="1281" width="14.109375" style="196" bestFit="1" customWidth="1"/>
    <x:col min="1282" max="1283" width="17.109375" style="196" bestFit="1" customWidth="1"/>
    <x:col min="1284" max="1284" width="30.441406" style="196" customWidth="1"/>
    <x:col min="1285" max="1285" width="15.886719" style="196" bestFit="1" customWidth="1"/>
    <x:col min="1286" max="1286" width="16.886719" style="196" bestFit="1" customWidth="1"/>
    <x:col min="1287" max="1288" width="15.554688" style="196" customWidth="1"/>
    <x:col min="1289" max="1289" width="20.109375" style="196" bestFit="1" customWidth="1"/>
    <x:col min="1290" max="1290" width="16.109375" style="196" bestFit="1" customWidth="1"/>
    <x:col min="1291" max="1291" width="15.886719" style="196" bestFit="1" customWidth="1"/>
    <x:col min="1292" max="1292" width="17" style="196" bestFit="1" customWidth="1"/>
    <x:col min="1293" max="1293" width="20.886719" style="196" customWidth="1"/>
    <x:col min="1294" max="1294" width="17" style="196" bestFit="1" customWidth="1"/>
    <x:col min="1295" max="1296" width="14.441406" style="196" customWidth="1"/>
    <x:col min="1297" max="1297" width="13.886719" style="196" bestFit="1" customWidth="1"/>
    <x:col min="1298" max="1298" width="17" style="196" bestFit="1" customWidth="1"/>
    <x:col min="1299" max="1299" width="13.886719" style="196" bestFit="1" customWidth="1"/>
    <x:col min="1300" max="1300" width="16.886719" style="196" bestFit="1" customWidth="1"/>
    <x:col min="1301" max="1302" width="27.441406" style="196" customWidth="1"/>
    <x:col min="1303" max="1303" width="13.554688" style="196" bestFit="1" customWidth="1"/>
    <x:col min="1304" max="1304" width="27.886719" style="196" bestFit="1" customWidth="1"/>
    <x:col min="1305" max="1305" width="20" style="196" customWidth="1"/>
    <x:col min="1306" max="1306" width="21.441406" style="196" bestFit="1" customWidth="1"/>
    <x:col min="1307" max="1307" width="31.109375" style="196" bestFit="1" customWidth="1"/>
    <x:col min="1308" max="1308" width="27.886719" style="196" customWidth="1"/>
    <x:col min="1309" max="1309" width="16.886719" style="196" customWidth="1"/>
    <x:col min="1310" max="1310" width="32.441406" style="196" bestFit="1" customWidth="1"/>
    <x:col min="1311" max="1536" width="9.109375" style="196" customWidth="1"/>
    <x:col min="1537" max="1537" width="14.109375" style="196" bestFit="1" customWidth="1"/>
    <x:col min="1538" max="1539" width="17.109375" style="196" bestFit="1" customWidth="1"/>
    <x:col min="1540" max="1540" width="30.441406" style="196" customWidth="1"/>
    <x:col min="1541" max="1541" width="15.886719" style="196" bestFit="1" customWidth="1"/>
    <x:col min="1542" max="1542" width="16.886719" style="196" bestFit="1" customWidth="1"/>
    <x:col min="1543" max="1544" width="15.554688" style="196" customWidth="1"/>
    <x:col min="1545" max="1545" width="20.109375" style="196" bestFit="1" customWidth="1"/>
    <x:col min="1546" max="1546" width="16.109375" style="196" bestFit="1" customWidth="1"/>
    <x:col min="1547" max="1547" width="15.886719" style="196" bestFit="1" customWidth="1"/>
    <x:col min="1548" max="1548" width="17" style="196" bestFit="1" customWidth="1"/>
    <x:col min="1549" max="1549" width="20.886719" style="196" customWidth="1"/>
    <x:col min="1550" max="1550" width="17" style="196" bestFit="1" customWidth="1"/>
    <x:col min="1551" max="1552" width="14.441406" style="196" customWidth="1"/>
    <x:col min="1553" max="1553" width="13.886719" style="196" bestFit="1" customWidth="1"/>
    <x:col min="1554" max="1554" width="17" style="196" bestFit="1" customWidth="1"/>
    <x:col min="1555" max="1555" width="13.886719" style="196" bestFit="1" customWidth="1"/>
    <x:col min="1556" max="1556" width="16.886719" style="196" bestFit="1" customWidth="1"/>
    <x:col min="1557" max="1558" width="27.441406" style="196" customWidth="1"/>
    <x:col min="1559" max="1559" width="13.554688" style="196" bestFit="1" customWidth="1"/>
    <x:col min="1560" max="1560" width="27.886719" style="196" bestFit="1" customWidth="1"/>
    <x:col min="1561" max="1561" width="20" style="196" customWidth="1"/>
    <x:col min="1562" max="1562" width="21.441406" style="196" bestFit="1" customWidth="1"/>
    <x:col min="1563" max="1563" width="31.109375" style="196" bestFit="1" customWidth="1"/>
    <x:col min="1564" max="1564" width="27.886719" style="196" customWidth="1"/>
    <x:col min="1565" max="1565" width="16.886719" style="196" customWidth="1"/>
    <x:col min="1566" max="1566" width="32.441406" style="196" bestFit="1" customWidth="1"/>
    <x:col min="1567" max="1792" width="9.109375" style="196" customWidth="1"/>
    <x:col min="1793" max="1793" width="14.109375" style="196" bestFit="1" customWidth="1"/>
    <x:col min="1794" max="1795" width="17.109375" style="196" bestFit="1" customWidth="1"/>
    <x:col min="1796" max="1796" width="30.441406" style="196" customWidth="1"/>
    <x:col min="1797" max="1797" width="15.886719" style="196" bestFit="1" customWidth="1"/>
    <x:col min="1798" max="1798" width="16.886719" style="196" bestFit="1" customWidth="1"/>
    <x:col min="1799" max="1800" width="15.554688" style="196" customWidth="1"/>
    <x:col min="1801" max="1801" width="20.109375" style="196" bestFit="1" customWidth="1"/>
    <x:col min="1802" max="1802" width="16.109375" style="196" bestFit="1" customWidth="1"/>
    <x:col min="1803" max="1803" width="15.886719" style="196" bestFit="1" customWidth="1"/>
    <x:col min="1804" max="1804" width="17" style="196" bestFit="1" customWidth="1"/>
    <x:col min="1805" max="1805" width="20.886719" style="196" customWidth="1"/>
    <x:col min="1806" max="1806" width="17" style="196" bestFit="1" customWidth="1"/>
    <x:col min="1807" max="1808" width="14.441406" style="196" customWidth="1"/>
    <x:col min="1809" max="1809" width="13.886719" style="196" bestFit="1" customWidth="1"/>
    <x:col min="1810" max="1810" width="17" style="196" bestFit="1" customWidth="1"/>
    <x:col min="1811" max="1811" width="13.886719" style="196" bestFit="1" customWidth="1"/>
    <x:col min="1812" max="1812" width="16.886719" style="196" bestFit="1" customWidth="1"/>
    <x:col min="1813" max="1814" width="27.441406" style="196" customWidth="1"/>
    <x:col min="1815" max="1815" width="13.554688" style="196" bestFit="1" customWidth="1"/>
    <x:col min="1816" max="1816" width="27.886719" style="196" bestFit="1" customWidth="1"/>
    <x:col min="1817" max="1817" width="20" style="196" customWidth="1"/>
    <x:col min="1818" max="1818" width="21.441406" style="196" bestFit="1" customWidth="1"/>
    <x:col min="1819" max="1819" width="31.109375" style="196" bestFit="1" customWidth="1"/>
    <x:col min="1820" max="1820" width="27.886719" style="196" customWidth="1"/>
    <x:col min="1821" max="1821" width="16.886719" style="196" customWidth="1"/>
    <x:col min="1822" max="1822" width="32.441406" style="196" bestFit="1" customWidth="1"/>
    <x:col min="1823" max="2048" width="9.109375" style="196" customWidth="1"/>
    <x:col min="2049" max="2049" width="14.109375" style="196" bestFit="1" customWidth="1"/>
    <x:col min="2050" max="2051" width="17.109375" style="196" bestFit="1" customWidth="1"/>
    <x:col min="2052" max="2052" width="30.441406" style="196" customWidth="1"/>
    <x:col min="2053" max="2053" width="15.886719" style="196" bestFit="1" customWidth="1"/>
    <x:col min="2054" max="2054" width="16.886719" style="196" bestFit="1" customWidth="1"/>
    <x:col min="2055" max="2056" width="15.554688" style="196" customWidth="1"/>
    <x:col min="2057" max="2057" width="20.109375" style="196" bestFit="1" customWidth="1"/>
    <x:col min="2058" max="2058" width="16.109375" style="196" bestFit="1" customWidth="1"/>
    <x:col min="2059" max="2059" width="15.886719" style="196" bestFit="1" customWidth="1"/>
    <x:col min="2060" max="2060" width="17" style="196" bestFit="1" customWidth="1"/>
    <x:col min="2061" max="2061" width="20.886719" style="196" customWidth="1"/>
    <x:col min="2062" max="2062" width="17" style="196" bestFit="1" customWidth="1"/>
    <x:col min="2063" max="2064" width="14.441406" style="196" customWidth="1"/>
    <x:col min="2065" max="2065" width="13.886719" style="196" bestFit="1" customWidth="1"/>
    <x:col min="2066" max="2066" width="17" style="196" bestFit="1" customWidth="1"/>
    <x:col min="2067" max="2067" width="13.886719" style="196" bestFit="1" customWidth="1"/>
    <x:col min="2068" max="2068" width="16.886719" style="196" bestFit="1" customWidth="1"/>
    <x:col min="2069" max="2070" width="27.441406" style="196" customWidth="1"/>
    <x:col min="2071" max="2071" width="13.554688" style="196" bestFit="1" customWidth="1"/>
    <x:col min="2072" max="2072" width="27.886719" style="196" bestFit="1" customWidth="1"/>
    <x:col min="2073" max="2073" width="20" style="196" customWidth="1"/>
    <x:col min="2074" max="2074" width="21.441406" style="196" bestFit="1" customWidth="1"/>
    <x:col min="2075" max="2075" width="31.109375" style="196" bestFit="1" customWidth="1"/>
    <x:col min="2076" max="2076" width="27.886719" style="196" customWidth="1"/>
    <x:col min="2077" max="2077" width="16.886719" style="196" customWidth="1"/>
    <x:col min="2078" max="2078" width="32.441406" style="196" bestFit="1" customWidth="1"/>
    <x:col min="2079" max="2304" width="9.109375" style="196" customWidth="1"/>
    <x:col min="2305" max="2305" width="14.109375" style="196" bestFit="1" customWidth="1"/>
    <x:col min="2306" max="2307" width="17.109375" style="196" bestFit="1" customWidth="1"/>
    <x:col min="2308" max="2308" width="30.441406" style="196" customWidth="1"/>
    <x:col min="2309" max="2309" width="15.886719" style="196" bestFit="1" customWidth="1"/>
    <x:col min="2310" max="2310" width="16.886719" style="196" bestFit="1" customWidth="1"/>
    <x:col min="2311" max="2312" width="15.554688" style="196" customWidth="1"/>
    <x:col min="2313" max="2313" width="20.109375" style="196" bestFit="1" customWidth="1"/>
    <x:col min="2314" max="2314" width="16.109375" style="196" bestFit="1" customWidth="1"/>
    <x:col min="2315" max="2315" width="15.886719" style="196" bestFit="1" customWidth="1"/>
    <x:col min="2316" max="2316" width="17" style="196" bestFit="1" customWidth="1"/>
    <x:col min="2317" max="2317" width="20.886719" style="196" customWidth="1"/>
    <x:col min="2318" max="2318" width="17" style="196" bestFit="1" customWidth="1"/>
    <x:col min="2319" max="2320" width="14.441406" style="196" customWidth="1"/>
    <x:col min="2321" max="2321" width="13.886719" style="196" bestFit="1" customWidth="1"/>
    <x:col min="2322" max="2322" width="17" style="196" bestFit="1" customWidth="1"/>
    <x:col min="2323" max="2323" width="13.886719" style="196" bestFit="1" customWidth="1"/>
    <x:col min="2324" max="2324" width="16.886719" style="196" bestFit="1" customWidth="1"/>
    <x:col min="2325" max="2326" width="27.441406" style="196" customWidth="1"/>
    <x:col min="2327" max="2327" width="13.554688" style="196" bestFit="1" customWidth="1"/>
    <x:col min="2328" max="2328" width="27.886719" style="196" bestFit="1" customWidth="1"/>
    <x:col min="2329" max="2329" width="20" style="196" customWidth="1"/>
    <x:col min="2330" max="2330" width="21.441406" style="196" bestFit="1" customWidth="1"/>
    <x:col min="2331" max="2331" width="31.109375" style="196" bestFit="1" customWidth="1"/>
    <x:col min="2332" max="2332" width="27.886719" style="196" customWidth="1"/>
    <x:col min="2333" max="2333" width="16.886719" style="196" customWidth="1"/>
    <x:col min="2334" max="2334" width="32.441406" style="196" bestFit="1" customWidth="1"/>
    <x:col min="2335" max="2560" width="9.109375" style="196" customWidth="1"/>
    <x:col min="2561" max="2561" width="14.109375" style="196" bestFit="1" customWidth="1"/>
    <x:col min="2562" max="2563" width="17.109375" style="196" bestFit="1" customWidth="1"/>
    <x:col min="2564" max="2564" width="30.441406" style="196" customWidth="1"/>
    <x:col min="2565" max="2565" width="15.886719" style="196" bestFit="1" customWidth="1"/>
    <x:col min="2566" max="2566" width="16.886719" style="196" bestFit="1" customWidth="1"/>
    <x:col min="2567" max="2568" width="15.554688" style="196" customWidth="1"/>
    <x:col min="2569" max="2569" width="20.109375" style="196" bestFit="1" customWidth="1"/>
    <x:col min="2570" max="2570" width="16.109375" style="196" bestFit="1" customWidth="1"/>
    <x:col min="2571" max="2571" width="15.886719" style="196" bestFit="1" customWidth="1"/>
    <x:col min="2572" max="2572" width="17" style="196" bestFit="1" customWidth="1"/>
    <x:col min="2573" max="2573" width="20.886719" style="196" customWidth="1"/>
    <x:col min="2574" max="2574" width="17" style="196" bestFit="1" customWidth="1"/>
    <x:col min="2575" max="2576" width="14.441406" style="196" customWidth="1"/>
    <x:col min="2577" max="2577" width="13.886719" style="196" bestFit="1" customWidth="1"/>
    <x:col min="2578" max="2578" width="17" style="196" bestFit="1" customWidth="1"/>
    <x:col min="2579" max="2579" width="13.886719" style="196" bestFit="1" customWidth="1"/>
    <x:col min="2580" max="2580" width="16.886719" style="196" bestFit="1" customWidth="1"/>
    <x:col min="2581" max="2582" width="27.441406" style="196" customWidth="1"/>
    <x:col min="2583" max="2583" width="13.554688" style="196" bestFit="1" customWidth="1"/>
    <x:col min="2584" max="2584" width="27.886719" style="196" bestFit="1" customWidth="1"/>
    <x:col min="2585" max="2585" width="20" style="196" customWidth="1"/>
    <x:col min="2586" max="2586" width="21.441406" style="196" bestFit="1" customWidth="1"/>
    <x:col min="2587" max="2587" width="31.109375" style="196" bestFit="1" customWidth="1"/>
    <x:col min="2588" max="2588" width="27.886719" style="196" customWidth="1"/>
    <x:col min="2589" max="2589" width="16.886719" style="196" customWidth="1"/>
    <x:col min="2590" max="2590" width="32.441406" style="196" bestFit="1" customWidth="1"/>
    <x:col min="2591" max="2816" width="9.109375" style="196" customWidth="1"/>
    <x:col min="2817" max="2817" width="14.109375" style="196" bestFit="1" customWidth="1"/>
    <x:col min="2818" max="2819" width="17.109375" style="196" bestFit="1" customWidth="1"/>
    <x:col min="2820" max="2820" width="30.441406" style="196" customWidth="1"/>
    <x:col min="2821" max="2821" width="15.886719" style="196" bestFit="1" customWidth="1"/>
    <x:col min="2822" max="2822" width="16.886719" style="196" bestFit="1" customWidth="1"/>
    <x:col min="2823" max="2824" width="15.554688" style="196" customWidth="1"/>
    <x:col min="2825" max="2825" width="20.109375" style="196" bestFit="1" customWidth="1"/>
    <x:col min="2826" max="2826" width="16.109375" style="196" bestFit="1" customWidth="1"/>
    <x:col min="2827" max="2827" width="15.886719" style="196" bestFit="1" customWidth="1"/>
    <x:col min="2828" max="2828" width="17" style="196" bestFit="1" customWidth="1"/>
    <x:col min="2829" max="2829" width="20.886719" style="196" customWidth="1"/>
    <x:col min="2830" max="2830" width="17" style="196" bestFit="1" customWidth="1"/>
    <x:col min="2831" max="2832" width="14.441406" style="196" customWidth="1"/>
    <x:col min="2833" max="2833" width="13.886719" style="196" bestFit="1" customWidth="1"/>
    <x:col min="2834" max="2834" width="17" style="196" bestFit="1" customWidth="1"/>
    <x:col min="2835" max="2835" width="13.886719" style="196" bestFit="1" customWidth="1"/>
    <x:col min="2836" max="2836" width="16.886719" style="196" bestFit="1" customWidth="1"/>
    <x:col min="2837" max="2838" width="27.441406" style="196" customWidth="1"/>
    <x:col min="2839" max="2839" width="13.554688" style="196" bestFit="1" customWidth="1"/>
    <x:col min="2840" max="2840" width="27.886719" style="196" bestFit="1" customWidth="1"/>
    <x:col min="2841" max="2841" width="20" style="196" customWidth="1"/>
    <x:col min="2842" max="2842" width="21.441406" style="196" bestFit="1" customWidth="1"/>
    <x:col min="2843" max="2843" width="31.109375" style="196" bestFit="1" customWidth="1"/>
    <x:col min="2844" max="2844" width="27.886719" style="196" customWidth="1"/>
    <x:col min="2845" max="2845" width="16.886719" style="196" customWidth="1"/>
    <x:col min="2846" max="2846" width="32.441406" style="196" bestFit="1" customWidth="1"/>
    <x:col min="2847" max="3072" width="9.109375" style="196" customWidth="1"/>
    <x:col min="3073" max="3073" width="14.109375" style="196" bestFit="1" customWidth="1"/>
    <x:col min="3074" max="3075" width="17.109375" style="196" bestFit="1" customWidth="1"/>
    <x:col min="3076" max="3076" width="30.441406" style="196" customWidth="1"/>
    <x:col min="3077" max="3077" width="15.886719" style="196" bestFit="1" customWidth="1"/>
    <x:col min="3078" max="3078" width="16.886719" style="196" bestFit="1" customWidth="1"/>
    <x:col min="3079" max="3080" width="15.554688" style="196" customWidth="1"/>
    <x:col min="3081" max="3081" width="20.109375" style="196" bestFit="1" customWidth="1"/>
    <x:col min="3082" max="3082" width="16.109375" style="196" bestFit="1" customWidth="1"/>
    <x:col min="3083" max="3083" width="15.886719" style="196" bestFit="1" customWidth="1"/>
    <x:col min="3084" max="3084" width="17" style="196" bestFit="1" customWidth="1"/>
    <x:col min="3085" max="3085" width="20.886719" style="196" customWidth="1"/>
    <x:col min="3086" max="3086" width="17" style="196" bestFit="1" customWidth="1"/>
    <x:col min="3087" max="3088" width="14.441406" style="196" customWidth="1"/>
    <x:col min="3089" max="3089" width="13.886719" style="196" bestFit="1" customWidth="1"/>
    <x:col min="3090" max="3090" width="17" style="196" bestFit="1" customWidth="1"/>
    <x:col min="3091" max="3091" width="13.886719" style="196" bestFit="1" customWidth="1"/>
    <x:col min="3092" max="3092" width="16.886719" style="196" bestFit="1" customWidth="1"/>
    <x:col min="3093" max="3094" width="27.441406" style="196" customWidth="1"/>
    <x:col min="3095" max="3095" width="13.554688" style="196" bestFit="1" customWidth="1"/>
    <x:col min="3096" max="3096" width="27.886719" style="196" bestFit="1" customWidth="1"/>
    <x:col min="3097" max="3097" width="20" style="196" customWidth="1"/>
    <x:col min="3098" max="3098" width="21.441406" style="196" bestFit="1" customWidth="1"/>
    <x:col min="3099" max="3099" width="31.109375" style="196" bestFit="1" customWidth="1"/>
    <x:col min="3100" max="3100" width="27.886719" style="196" customWidth="1"/>
    <x:col min="3101" max="3101" width="16.886719" style="196" customWidth="1"/>
    <x:col min="3102" max="3102" width="32.441406" style="196" bestFit="1" customWidth="1"/>
    <x:col min="3103" max="3328" width="9.109375" style="196" customWidth="1"/>
    <x:col min="3329" max="3329" width="14.109375" style="196" bestFit="1" customWidth="1"/>
    <x:col min="3330" max="3331" width="17.109375" style="196" bestFit="1" customWidth="1"/>
    <x:col min="3332" max="3332" width="30.441406" style="196" customWidth="1"/>
    <x:col min="3333" max="3333" width="15.886719" style="196" bestFit="1" customWidth="1"/>
    <x:col min="3334" max="3334" width="16.886719" style="196" bestFit="1" customWidth="1"/>
    <x:col min="3335" max="3336" width="15.554688" style="196" customWidth="1"/>
    <x:col min="3337" max="3337" width="20.109375" style="196" bestFit="1" customWidth="1"/>
    <x:col min="3338" max="3338" width="16.109375" style="196" bestFit="1" customWidth="1"/>
    <x:col min="3339" max="3339" width="15.886719" style="196" bestFit="1" customWidth="1"/>
    <x:col min="3340" max="3340" width="17" style="196" bestFit="1" customWidth="1"/>
    <x:col min="3341" max="3341" width="20.886719" style="196" customWidth="1"/>
    <x:col min="3342" max="3342" width="17" style="196" bestFit="1" customWidth="1"/>
    <x:col min="3343" max="3344" width="14.441406" style="196" customWidth="1"/>
    <x:col min="3345" max="3345" width="13.886719" style="196" bestFit="1" customWidth="1"/>
    <x:col min="3346" max="3346" width="17" style="196" bestFit="1" customWidth="1"/>
    <x:col min="3347" max="3347" width="13.886719" style="196" bestFit="1" customWidth="1"/>
    <x:col min="3348" max="3348" width="16.886719" style="196" bestFit="1" customWidth="1"/>
    <x:col min="3349" max="3350" width="27.441406" style="196" customWidth="1"/>
    <x:col min="3351" max="3351" width="13.554688" style="196" bestFit="1" customWidth="1"/>
    <x:col min="3352" max="3352" width="27.886719" style="196" bestFit="1" customWidth="1"/>
    <x:col min="3353" max="3353" width="20" style="196" customWidth="1"/>
    <x:col min="3354" max="3354" width="21.441406" style="196" bestFit="1" customWidth="1"/>
    <x:col min="3355" max="3355" width="31.109375" style="196" bestFit="1" customWidth="1"/>
    <x:col min="3356" max="3356" width="27.886719" style="196" customWidth="1"/>
    <x:col min="3357" max="3357" width="16.886719" style="196" customWidth="1"/>
    <x:col min="3358" max="3358" width="32.441406" style="196" bestFit="1" customWidth="1"/>
    <x:col min="3359" max="3584" width="9.109375" style="196" customWidth="1"/>
    <x:col min="3585" max="3585" width="14.109375" style="196" bestFit="1" customWidth="1"/>
    <x:col min="3586" max="3587" width="17.109375" style="196" bestFit="1" customWidth="1"/>
    <x:col min="3588" max="3588" width="30.441406" style="196" customWidth="1"/>
    <x:col min="3589" max="3589" width="15.886719" style="196" bestFit="1" customWidth="1"/>
    <x:col min="3590" max="3590" width="16.886719" style="196" bestFit="1" customWidth="1"/>
    <x:col min="3591" max="3592" width="15.554688" style="196" customWidth="1"/>
    <x:col min="3593" max="3593" width="20.109375" style="196" bestFit="1" customWidth="1"/>
    <x:col min="3594" max="3594" width="16.109375" style="196" bestFit="1" customWidth="1"/>
    <x:col min="3595" max="3595" width="15.886719" style="196" bestFit="1" customWidth="1"/>
    <x:col min="3596" max="3596" width="17" style="196" bestFit="1" customWidth="1"/>
    <x:col min="3597" max="3597" width="20.886719" style="196" customWidth="1"/>
    <x:col min="3598" max="3598" width="17" style="196" bestFit="1" customWidth="1"/>
    <x:col min="3599" max="3600" width="14.441406" style="196" customWidth="1"/>
    <x:col min="3601" max="3601" width="13.886719" style="196" bestFit="1" customWidth="1"/>
    <x:col min="3602" max="3602" width="17" style="196" bestFit="1" customWidth="1"/>
    <x:col min="3603" max="3603" width="13.886719" style="196" bestFit="1" customWidth="1"/>
    <x:col min="3604" max="3604" width="16.886719" style="196" bestFit="1" customWidth="1"/>
    <x:col min="3605" max="3606" width="27.441406" style="196" customWidth="1"/>
    <x:col min="3607" max="3607" width="13.554688" style="196" bestFit="1" customWidth="1"/>
    <x:col min="3608" max="3608" width="27.886719" style="196" bestFit="1" customWidth="1"/>
    <x:col min="3609" max="3609" width="20" style="196" customWidth="1"/>
    <x:col min="3610" max="3610" width="21.441406" style="196" bestFit="1" customWidth="1"/>
    <x:col min="3611" max="3611" width="31.109375" style="196" bestFit="1" customWidth="1"/>
    <x:col min="3612" max="3612" width="27.886719" style="196" customWidth="1"/>
    <x:col min="3613" max="3613" width="16.886719" style="196" customWidth="1"/>
    <x:col min="3614" max="3614" width="32.441406" style="196" bestFit="1" customWidth="1"/>
    <x:col min="3615" max="3840" width="9.109375" style="196" customWidth="1"/>
    <x:col min="3841" max="3841" width="14.109375" style="196" bestFit="1" customWidth="1"/>
    <x:col min="3842" max="3843" width="17.109375" style="196" bestFit="1" customWidth="1"/>
    <x:col min="3844" max="3844" width="30.441406" style="196" customWidth="1"/>
    <x:col min="3845" max="3845" width="15.886719" style="196" bestFit="1" customWidth="1"/>
    <x:col min="3846" max="3846" width="16.886719" style="196" bestFit="1" customWidth="1"/>
    <x:col min="3847" max="3848" width="15.554688" style="196" customWidth="1"/>
    <x:col min="3849" max="3849" width="20.109375" style="196" bestFit="1" customWidth="1"/>
    <x:col min="3850" max="3850" width="16.109375" style="196" bestFit="1" customWidth="1"/>
    <x:col min="3851" max="3851" width="15.886719" style="196" bestFit="1" customWidth="1"/>
    <x:col min="3852" max="3852" width="17" style="196" bestFit="1" customWidth="1"/>
    <x:col min="3853" max="3853" width="20.886719" style="196" customWidth="1"/>
    <x:col min="3854" max="3854" width="17" style="196" bestFit="1" customWidth="1"/>
    <x:col min="3855" max="3856" width="14.441406" style="196" customWidth="1"/>
    <x:col min="3857" max="3857" width="13.886719" style="196" bestFit="1" customWidth="1"/>
    <x:col min="3858" max="3858" width="17" style="196" bestFit="1" customWidth="1"/>
    <x:col min="3859" max="3859" width="13.886719" style="196" bestFit="1" customWidth="1"/>
    <x:col min="3860" max="3860" width="16.886719" style="196" bestFit="1" customWidth="1"/>
    <x:col min="3861" max="3862" width="27.441406" style="196" customWidth="1"/>
    <x:col min="3863" max="3863" width="13.554688" style="196" bestFit="1" customWidth="1"/>
    <x:col min="3864" max="3864" width="27.886719" style="196" bestFit="1" customWidth="1"/>
    <x:col min="3865" max="3865" width="20" style="196" customWidth="1"/>
    <x:col min="3866" max="3866" width="21.441406" style="196" bestFit="1" customWidth="1"/>
    <x:col min="3867" max="3867" width="31.109375" style="196" bestFit="1" customWidth="1"/>
    <x:col min="3868" max="3868" width="27.886719" style="196" customWidth="1"/>
    <x:col min="3869" max="3869" width="16.886719" style="196" customWidth="1"/>
    <x:col min="3870" max="3870" width="32.441406" style="196" bestFit="1" customWidth="1"/>
    <x:col min="3871" max="4096" width="9.109375" style="196" customWidth="1"/>
    <x:col min="4097" max="4097" width="14.109375" style="196" bestFit="1" customWidth="1"/>
    <x:col min="4098" max="4099" width="17.109375" style="196" bestFit="1" customWidth="1"/>
    <x:col min="4100" max="4100" width="30.441406" style="196" customWidth="1"/>
    <x:col min="4101" max="4101" width="15.886719" style="196" bestFit="1" customWidth="1"/>
    <x:col min="4102" max="4102" width="16.886719" style="196" bestFit="1" customWidth="1"/>
    <x:col min="4103" max="4104" width="15.554688" style="196" customWidth="1"/>
    <x:col min="4105" max="4105" width="20.109375" style="196" bestFit="1" customWidth="1"/>
    <x:col min="4106" max="4106" width="16.109375" style="196" bestFit="1" customWidth="1"/>
    <x:col min="4107" max="4107" width="15.886719" style="196" bestFit="1" customWidth="1"/>
    <x:col min="4108" max="4108" width="17" style="196" bestFit="1" customWidth="1"/>
    <x:col min="4109" max="4109" width="20.886719" style="196" customWidth="1"/>
    <x:col min="4110" max="4110" width="17" style="196" bestFit="1" customWidth="1"/>
    <x:col min="4111" max="4112" width="14.441406" style="196" customWidth="1"/>
    <x:col min="4113" max="4113" width="13.886719" style="196" bestFit="1" customWidth="1"/>
    <x:col min="4114" max="4114" width="17" style="196" bestFit="1" customWidth="1"/>
    <x:col min="4115" max="4115" width="13.886719" style="196" bestFit="1" customWidth="1"/>
    <x:col min="4116" max="4116" width="16.886719" style="196" bestFit="1" customWidth="1"/>
    <x:col min="4117" max="4118" width="27.441406" style="196" customWidth="1"/>
    <x:col min="4119" max="4119" width="13.554688" style="196" bestFit="1" customWidth="1"/>
    <x:col min="4120" max="4120" width="27.886719" style="196" bestFit="1" customWidth="1"/>
    <x:col min="4121" max="4121" width="20" style="196" customWidth="1"/>
    <x:col min="4122" max="4122" width="21.441406" style="196" bestFit="1" customWidth="1"/>
    <x:col min="4123" max="4123" width="31.109375" style="196" bestFit="1" customWidth="1"/>
    <x:col min="4124" max="4124" width="27.886719" style="196" customWidth="1"/>
    <x:col min="4125" max="4125" width="16.886719" style="196" customWidth="1"/>
    <x:col min="4126" max="4126" width="32.441406" style="196" bestFit="1" customWidth="1"/>
    <x:col min="4127" max="4352" width="9.109375" style="196" customWidth="1"/>
    <x:col min="4353" max="4353" width="14.109375" style="196" bestFit="1" customWidth="1"/>
    <x:col min="4354" max="4355" width="17.109375" style="196" bestFit="1" customWidth="1"/>
    <x:col min="4356" max="4356" width="30.441406" style="196" customWidth="1"/>
    <x:col min="4357" max="4357" width="15.886719" style="196" bestFit="1" customWidth="1"/>
    <x:col min="4358" max="4358" width="16.886719" style="196" bestFit="1" customWidth="1"/>
    <x:col min="4359" max="4360" width="15.554688" style="196" customWidth="1"/>
    <x:col min="4361" max="4361" width="20.109375" style="196" bestFit="1" customWidth="1"/>
    <x:col min="4362" max="4362" width="16.109375" style="196" bestFit="1" customWidth="1"/>
    <x:col min="4363" max="4363" width="15.886719" style="196" bestFit="1" customWidth="1"/>
    <x:col min="4364" max="4364" width="17" style="196" bestFit="1" customWidth="1"/>
    <x:col min="4365" max="4365" width="20.886719" style="196" customWidth="1"/>
    <x:col min="4366" max="4366" width="17" style="196" bestFit="1" customWidth="1"/>
    <x:col min="4367" max="4368" width="14.441406" style="196" customWidth="1"/>
    <x:col min="4369" max="4369" width="13.886719" style="196" bestFit="1" customWidth="1"/>
    <x:col min="4370" max="4370" width="17" style="196" bestFit="1" customWidth="1"/>
    <x:col min="4371" max="4371" width="13.886719" style="196" bestFit="1" customWidth="1"/>
    <x:col min="4372" max="4372" width="16.886719" style="196" bestFit="1" customWidth="1"/>
    <x:col min="4373" max="4374" width="27.441406" style="196" customWidth="1"/>
    <x:col min="4375" max="4375" width="13.554688" style="196" bestFit="1" customWidth="1"/>
    <x:col min="4376" max="4376" width="27.886719" style="196" bestFit="1" customWidth="1"/>
    <x:col min="4377" max="4377" width="20" style="196" customWidth="1"/>
    <x:col min="4378" max="4378" width="21.441406" style="196" bestFit="1" customWidth="1"/>
    <x:col min="4379" max="4379" width="31.109375" style="196" bestFit="1" customWidth="1"/>
    <x:col min="4380" max="4380" width="27.886719" style="196" customWidth="1"/>
    <x:col min="4381" max="4381" width="16.886719" style="196" customWidth="1"/>
    <x:col min="4382" max="4382" width="32.441406" style="196" bestFit="1" customWidth="1"/>
    <x:col min="4383" max="4608" width="9.109375" style="196" customWidth="1"/>
    <x:col min="4609" max="4609" width="14.109375" style="196" bestFit="1" customWidth="1"/>
    <x:col min="4610" max="4611" width="17.109375" style="196" bestFit="1" customWidth="1"/>
    <x:col min="4612" max="4612" width="30.441406" style="196" customWidth="1"/>
    <x:col min="4613" max="4613" width="15.886719" style="196" bestFit="1" customWidth="1"/>
    <x:col min="4614" max="4614" width="16.886719" style="196" bestFit="1" customWidth="1"/>
    <x:col min="4615" max="4616" width="15.554688" style="196" customWidth="1"/>
    <x:col min="4617" max="4617" width="20.109375" style="196" bestFit="1" customWidth="1"/>
    <x:col min="4618" max="4618" width="16.109375" style="196" bestFit="1" customWidth="1"/>
    <x:col min="4619" max="4619" width="15.886719" style="196" bestFit="1" customWidth="1"/>
    <x:col min="4620" max="4620" width="17" style="196" bestFit="1" customWidth="1"/>
    <x:col min="4621" max="4621" width="20.886719" style="196" customWidth="1"/>
    <x:col min="4622" max="4622" width="17" style="196" bestFit="1" customWidth="1"/>
    <x:col min="4623" max="4624" width="14.441406" style="196" customWidth="1"/>
    <x:col min="4625" max="4625" width="13.886719" style="196" bestFit="1" customWidth="1"/>
    <x:col min="4626" max="4626" width="17" style="196" bestFit="1" customWidth="1"/>
    <x:col min="4627" max="4627" width="13.886719" style="196" bestFit="1" customWidth="1"/>
    <x:col min="4628" max="4628" width="16.886719" style="196" bestFit="1" customWidth="1"/>
    <x:col min="4629" max="4630" width="27.441406" style="196" customWidth="1"/>
    <x:col min="4631" max="4631" width="13.554688" style="196" bestFit="1" customWidth="1"/>
    <x:col min="4632" max="4632" width="27.886719" style="196" bestFit="1" customWidth="1"/>
    <x:col min="4633" max="4633" width="20" style="196" customWidth="1"/>
    <x:col min="4634" max="4634" width="21.441406" style="196" bestFit="1" customWidth="1"/>
    <x:col min="4635" max="4635" width="31.109375" style="196" bestFit="1" customWidth="1"/>
    <x:col min="4636" max="4636" width="27.886719" style="196" customWidth="1"/>
    <x:col min="4637" max="4637" width="16.886719" style="196" customWidth="1"/>
    <x:col min="4638" max="4638" width="32.441406" style="196" bestFit="1" customWidth="1"/>
    <x:col min="4639" max="4864" width="9.109375" style="196" customWidth="1"/>
    <x:col min="4865" max="4865" width="14.109375" style="196" bestFit="1" customWidth="1"/>
    <x:col min="4866" max="4867" width="17.109375" style="196" bestFit="1" customWidth="1"/>
    <x:col min="4868" max="4868" width="30.441406" style="196" customWidth="1"/>
    <x:col min="4869" max="4869" width="15.886719" style="196" bestFit="1" customWidth="1"/>
    <x:col min="4870" max="4870" width="16.886719" style="196" bestFit="1" customWidth="1"/>
    <x:col min="4871" max="4872" width="15.554688" style="196" customWidth="1"/>
    <x:col min="4873" max="4873" width="20.109375" style="196" bestFit="1" customWidth="1"/>
    <x:col min="4874" max="4874" width="16.109375" style="196" bestFit="1" customWidth="1"/>
    <x:col min="4875" max="4875" width="15.886719" style="196" bestFit="1" customWidth="1"/>
    <x:col min="4876" max="4876" width="17" style="196" bestFit="1" customWidth="1"/>
    <x:col min="4877" max="4877" width="20.886719" style="196" customWidth="1"/>
    <x:col min="4878" max="4878" width="17" style="196" bestFit="1" customWidth="1"/>
    <x:col min="4879" max="4880" width="14.441406" style="196" customWidth="1"/>
    <x:col min="4881" max="4881" width="13.886719" style="196" bestFit="1" customWidth="1"/>
    <x:col min="4882" max="4882" width="17" style="196" bestFit="1" customWidth="1"/>
    <x:col min="4883" max="4883" width="13.886719" style="196" bestFit="1" customWidth="1"/>
    <x:col min="4884" max="4884" width="16.886719" style="196" bestFit="1" customWidth="1"/>
    <x:col min="4885" max="4886" width="27.441406" style="196" customWidth="1"/>
    <x:col min="4887" max="4887" width="13.554688" style="196" bestFit="1" customWidth="1"/>
    <x:col min="4888" max="4888" width="27.886719" style="196" bestFit="1" customWidth="1"/>
    <x:col min="4889" max="4889" width="20" style="196" customWidth="1"/>
    <x:col min="4890" max="4890" width="21.441406" style="196" bestFit="1" customWidth="1"/>
    <x:col min="4891" max="4891" width="31.109375" style="196" bestFit="1" customWidth="1"/>
    <x:col min="4892" max="4892" width="27.886719" style="196" customWidth="1"/>
    <x:col min="4893" max="4893" width="16.886719" style="196" customWidth="1"/>
    <x:col min="4894" max="4894" width="32.441406" style="196" bestFit="1" customWidth="1"/>
    <x:col min="4895" max="5120" width="9.109375" style="196" customWidth="1"/>
    <x:col min="5121" max="5121" width="14.109375" style="196" bestFit="1" customWidth="1"/>
    <x:col min="5122" max="5123" width="17.109375" style="196" bestFit="1" customWidth="1"/>
    <x:col min="5124" max="5124" width="30.441406" style="196" customWidth="1"/>
    <x:col min="5125" max="5125" width="15.886719" style="196" bestFit="1" customWidth="1"/>
    <x:col min="5126" max="5126" width="16.886719" style="196" bestFit="1" customWidth="1"/>
    <x:col min="5127" max="5128" width="15.554688" style="196" customWidth="1"/>
    <x:col min="5129" max="5129" width="20.109375" style="196" bestFit="1" customWidth="1"/>
    <x:col min="5130" max="5130" width="16.109375" style="196" bestFit="1" customWidth="1"/>
    <x:col min="5131" max="5131" width="15.886719" style="196" bestFit="1" customWidth="1"/>
    <x:col min="5132" max="5132" width="17" style="196" bestFit="1" customWidth="1"/>
    <x:col min="5133" max="5133" width="20.886719" style="196" customWidth="1"/>
    <x:col min="5134" max="5134" width="17" style="196" bestFit="1" customWidth="1"/>
    <x:col min="5135" max="5136" width="14.441406" style="196" customWidth="1"/>
    <x:col min="5137" max="5137" width="13.886719" style="196" bestFit="1" customWidth="1"/>
    <x:col min="5138" max="5138" width="17" style="196" bestFit="1" customWidth="1"/>
    <x:col min="5139" max="5139" width="13.886719" style="196" bestFit="1" customWidth="1"/>
    <x:col min="5140" max="5140" width="16.886719" style="196" bestFit="1" customWidth="1"/>
    <x:col min="5141" max="5142" width="27.441406" style="196" customWidth="1"/>
    <x:col min="5143" max="5143" width="13.554688" style="196" bestFit="1" customWidth="1"/>
    <x:col min="5144" max="5144" width="27.886719" style="196" bestFit="1" customWidth="1"/>
    <x:col min="5145" max="5145" width="20" style="196" customWidth="1"/>
    <x:col min="5146" max="5146" width="21.441406" style="196" bestFit="1" customWidth="1"/>
    <x:col min="5147" max="5147" width="31.109375" style="196" bestFit="1" customWidth="1"/>
    <x:col min="5148" max="5148" width="27.886719" style="196" customWidth="1"/>
    <x:col min="5149" max="5149" width="16.886719" style="196" customWidth="1"/>
    <x:col min="5150" max="5150" width="32.441406" style="196" bestFit="1" customWidth="1"/>
    <x:col min="5151" max="5376" width="9.109375" style="196" customWidth="1"/>
    <x:col min="5377" max="5377" width="14.109375" style="196" bestFit="1" customWidth="1"/>
    <x:col min="5378" max="5379" width="17.109375" style="196" bestFit="1" customWidth="1"/>
    <x:col min="5380" max="5380" width="30.441406" style="196" customWidth="1"/>
    <x:col min="5381" max="5381" width="15.886719" style="196" bestFit="1" customWidth="1"/>
    <x:col min="5382" max="5382" width="16.886719" style="196" bestFit="1" customWidth="1"/>
    <x:col min="5383" max="5384" width="15.554688" style="196" customWidth="1"/>
    <x:col min="5385" max="5385" width="20.109375" style="196" bestFit="1" customWidth="1"/>
    <x:col min="5386" max="5386" width="16.109375" style="196" bestFit="1" customWidth="1"/>
    <x:col min="5387" max="5387" width="15.886719" style="196" bestFit="1" customWidth="1"/>
    <x:col min="5388" max="5388" width="17" style="196" bestFit="1" customWidth="1"/>
    <x:col min="5389" max="5389" width="20.886719" style="196" customWidth="1"/>
    <x:col min="5390" max="5390" width="17" style="196" bestFit="1" customWidth="1"/>
    <x:col min="5391" max="5392" width="14.441406" style="196" customWidth="1"/>
    <x:col min="5393" max="5393" width="13.886719" style="196" bestFit="1" customWidth="1"/>
    <x:col min="5394" max="5394" width="17" style="196" bestFit="1" customWidth="1"/>
    <x:col min="5395" max="5395" width="13.886719" style="196" bestFit="1" customWidth="1"/>
    <x:col min="5396" max="5396" width="16.886719" style="196" bestFit="1" customWidth="1"/>
    <x:col min="5397" max="5398" width="27.441406" style="196" customWidth="1"/>
    <x:col min="5399" max="5399" width="13.554688" style="196" bestFit="1" customWidth="1"/>
    <x:col min="5400" max="5400" width="27.886719" style="196" bestFit="1" customWidth="1"/>
    <x:col min="5401" max="5401" width="20" style="196" customWidth="1"/>
    <x:col min="5402" max="5402" width="21.441406" style="196" bestFit="1" customWidth="1"/>
    <x:col min="5403" max="5403" width="31.109375" style="196" bestFit="1" customWidth="1"/>
    <x:col min="5404" max="5404" width="27.886719" style="196" customWidth="1"/>
    <x:col min="5405" max="5405" width="16.886719" style="196" customWidth="1"/>
    <x:col min="5406" max="5406" width="32.441406" style="196" bestFit="1" customWidth="1"/>
    <x:col min="5407" max="5632" width="9.109375" style="196" customWidth="1"/>
    <x:col min="5633" max="5633" width="14.109375" style="196" bestFit="1" customWidth="1"/>
    <x:col min="5634" max="5635" width="17.109375" style="196" bestFit="1" customWidth="1"/>
    <x:col min="5636" max="5636" width="30.441406" style="196" customWidth="1"/>
    <x:col min="5637" max="5637" width="15.886719" style="196" bestFit="1" customWidth="1"/>
    <x:col min="5638" max="5638" width="16.886719" style="196" bestFit="1" customWidth="1"/>
    <x:col min="5639" max="5640" width="15.554688" style="196" customWidth="1"/>
    <x:col min="5641" max="5641" width="20.109375" style="196" bestFit="1" customWidth="1"/>
    <x:col min="5642" max="5642" width="16.109375" style="196" bestFit="1" customWidth="1"/>
    <x:col min="5643" max="5643" width="15.886719" style="196" bestFit="1" customWidth="1"/>
    <x:col min="5644" max="5644" width="17" style="196" bestFit="1" customWidth="1"/>
    <x:col min="5645" max="5645" width="20.886719" style="196" customWidth="1"/>
    <x:col min="5646" max="5646" width="17" style="196" bestFit="1" customWidth="1"/>
    <x:col min="5647" max="5648" width="14.441406" style="196" customWidth="1"/>
    <x:col min="5649" max="5649" width="13.886719" style="196" bestFit="1" customWidth="1"/>
    <x:col min="5650" max="5650" width="17" style="196" bestFit="1" customWidth="1"/>
    <x:col min="5651" max="5651" width="13.886719" style="196" bestFit="1" customWidth="1"/>
    <x:col min="5652" max="5652" width="16.886719" style="196" bestFit="1" customWidth="1"/>
    <x:col min="5653" max="5654" width="27.441406" style="196" customWidth="1"/>
    <x:col min="5655" max="5655" width="13.554688" style="196" bestFit="1" customWidth="1"/>
    <x:col min="5656" max="5656" width="27.886719" style="196" bestFit="1" customWidth="1"/>
    <x:col min="5657" max="5657" width="20" style="196" customWidth="1"/>
    <x:col min="5658" max="5658" width="21.441406" style="196" bestFit="1" customWidth="1"/>
    <x:col min="5659" max="5659" width="31.109375" style="196" bestFit="1" customWidth="1"/>
    <x:col min="5660" max="5660" width="27.886719" style="196" customWidth="1"/>
    <x:col min="5661" max="5661" width="16.886719" style="196" customWidth="1"/>
    <x:col min="5662" max="5662" width="32.441406" style="196" bestFit="1" customWidth="1"/>
    <x:col min="5663" max="5888" width="9.109375" style="196" customWidth="1"/>
    <x:col min="5889" max="5889" width="14.109375" style="196" bestFit="1" customWidth="1"/>
    <x:col min="5890" max="5891" width="17.109375" style="196" bestFit="1" customWidth="1"/>
    <x:col min="5892" max="5892" width="30.441406" style="196" customWidth="1"/>
    <x:col min="5893" max="5893" width="15.886719" style="196" bestFit="1" customWidth="1"/>
    <x:col min="5894" max="5894" width="16.886719" style="196" bestFit="1" customWidth="1"/>
    <x:col min="5895" max="5896" width="15.554688" style="196" customWidth="1"/>
    <x:col min="5897" max="5897" width="20.109375" style="196" bestFit="1" customWidth="1"/>
    <x:col min="5898" max="5898" width="16.109375" style="196" bestFit="1" customWidth="1"/>
    <x:col min="5899" max="5899" width="15.886719" style="196" bestFit="1" customWidth="1"/>
    <x:col min="5900" max="5900" width="17" style="196" bestFit="1" customWidth="1"/>
    <x:col min="5901" max="5901" width="20.886719" style="196" customWidth="1"/>
    <x:col min="5902" max="5902" width="17" style="196" bestFit="1" customWidth="1"/>
    <x:col min="5903" max="5904" width="14.441406" style="196" customWidth="1"/>
    <x:col min="5905" max="5905" width="13.886719" style="196" bestFit="1" customWidth="1"/>
    <x:col min="5906" max="5906" width="17" style="196" bestFit="1" customWidth="1"/>
    <x:col min="5907" max="5907" width="13.886719" style="196" bestFit="1" customWidth="1"/>
    <x:col min="5908" max="5908" width="16.886719" style="196" bestFit="1" customWidth="1"/>
    <x:col min="5909" max="5910" width="27.441406" style="196" customWidth="1"/>
    <x:col min="5911" max="5911" width="13.554688" style="196" bestFit="1" customWidth="1"/>
    <x:col min="5912" max="5912" width="27.886719" style="196" bestFit="1" customWidth="1"/>
    <x:col min="5913" max="5913" width="20" style="196" customWidth="1"/>
    <x:col min="5914" max="5914" width="21.441406" style="196" bestFit="1" customWidth="1"/>
    <x:col min="5915" max="5915" width="31.109375" style="196" bestFit="1" customWidth="1"/>
    <x:col min="5916" max="5916" width="27.886719" style="196" customWidth="1"/>
    <x:col min="5917" max="5917" width="16.886719" style="196" customWidth="1"/>
    <x:col min="5918" max="5918" width="32.441406" style="196" bestFit="1" customWidth="1"/>
    <x:col min="5919" max="6144" width="9.109375" style="196" customWidth="1"/>
    <x:col min="6145" max="6145" width="14.109375" style="196" bestFit="1" customWidth="1"/>
    <x:col min="6146" max="6147" width="17.109375" style="196" bestFit="1" customWidth="1"/>
    <x:col min="6148" max="6148" width="30.441406" style="196" customWidth="1"/>
    <x:col min="6149" max="6149" width="15.886719" style="196" bestFit="1" customWidth="1"/>
    <x:col min="6150" max="6150" width="16.886719" style="196" bestFit="1" customWidth="1"/>
    <x:col min="6151" max="6152" width="15.554688" style="196" customWidth="1"/>
    <x:col min="6153" max="6153" width="20.109375" style="196" bestFit="1" customWidth="1"/>
    <x:col min="6154" max="6154" width="16.109375" style="196" bestFit="1" customWidth="1"/>
    <x:col min="6155" max="6155" width="15.886719" style="196" bestFit="1" customWidth="1"/>
    <x:col min="6156" max="6156" width="17" style="196" bestFit="1" customWidth="1"/>
    <x:col min="6157" max="6157" width="20.886719" style="196" customWidth="1"/>
    <x:col min="6158" max="6158" width="17" style="196" bestFit="1" customWidth="1"/>
    <x:col min="6159" max="6160" width="14.441406" style="196" customWidth="1"/>
    <x:col min="6161" max="6161" width="13.886719" style="196" bestFit="1" customWidth="1"/>
    <x:col min="6162" max="6162" width="17" style="196" bestFit="1" customWidth="1"/>
    <x:col min="6163" max="6163" width="13.886719" style="196" bestFit="1" customWidth="1"/>
    <x:col min="6164" max="6164" width="16.886719" style="196" bestFit="1" customWidth="1"/>
    <x:col min="6165" max="6166" width="27.441406" style="196" customWidth="1"/>
    <x:col min="6167" max="6167" width="13.554688" style="196" bestFit="1" customWidth="1"/>
    <x:col min="6168" max="6168" width="27.886719" style="196" bestFit="1" customWidth="1"/>
    <x:col min="6169" max="6169" width="20" style="196" customWidth="1"/>
    <x:col min="6170" max="6170" width="21.441406" style="196" bestFit="1" customWidth="1"/>
    <x:col min="6171" max="6171" width="31.109375" style="196" bestFit="1" customWidth="1"/>
    <x:col min="6172" max="6172" width="27.886719" style="196" customWidth="1"/>
    <x:col min="6173" max="6173" width="16.886719" style="196" customWidth="1"/>
    <x:col min="6174" max="6174" width="32.441406" style="196" bestFit="1" customWidth="1"/>
    <x:col min="6175" max="6400" width="9.109375" style="196" customWidth="1"/>
    <x:col min="6401" max="6401" width="14.109375" style="196" bestFit="1" customWidth="1"/>
    <x:col min="6402" max="6403" width="17.109375" style="196" bestFit="1" customWidth="1"/>
    <x:col min="6404" max="6404" width="30.441406" style="196" customWidth="1"/>
    <x:col min="6405" max="6405" width="15.886719" style="196" bestFit="1" customWidth="1"/>
    <x:col min="6406" max="6406" width="16.886719" style="196" bestFit="1" customWidth="1"/>
    <x:col min="6407" max="6408" width="15.554688" style="196" customWidth="1"/>
    <x:col min="6409" max="6409" width="20.109375" style="196" bestFit="1" customWidth="1"/>
    <x:col min="6410" max="6410" width="16.109375" style="196" bestFit="1" customWidth="1"/>
    <x:col min="6411" max="6411" width="15.886719" style="196" bestFit="1" customWidth="1"/>
    <x:col min="6412" max="6412" width="17" style="196" bestFit="1" customWidth="1"/>
    <x:col min="6413" max="6413" width="20.886719" style="196" customWidth="1"/>
    <x:col min="6414" max="6414" width="17" style="196" bestFit="1" customWidth="1"/>
    <x:col min="6415" max="6416" width="14.441406" style="196" customWidth="1"/>
    <x:col min="6417" max="6417" width="13.886719" style="196" bestFit="1" customWidth="1"/>
    <x:col min="6418" max="6418" width="17" style="196" bestFit="1" customWidth="1"/>
    <x:col min="6419" max="6419" width="13.886719" style="196" bestFit="1" customWidth="1"/>
    <x:col min="6420" max="6420" width="16.886719" style="196" bestFit="1" customWidth="1"/>
    <x:col min="6421" max="6422" width="27.441406" style="196" customWidth="1"/>
    <x:col min="6423" max="6423" width="13.554688" style="196" bestFit="1" customWidth="1"/>
    <x:col min="6424" max="6424" width="27.886719" style="196" bestFit="1" customWidth="1"/>
    <x:col min="6425" max="6425" width="20" style="196" customWidth="1"/>
    <x:col min="6426" max="6426" width="21.441406" style="196" bestFit="1" customWidth="1"/>
    <x:col min="6427" max="6427" width="31.109375" style="196" bestFit="1" customWidth="1"/>
    <x:col min="6428" max="6428" width="27.886719" style="196" customWidth="1"/>
    <x:col min="6429" max="6429" width="16.886719" style="196" customWidth="1"/>
    <x:col min="6430" max="6430" width="32.441406" style="196" bestFit="1" customWidth="1"/>
    <x:col min="6431" max="6656" width="9.109375" style="196" customWidth="1"/>
    <x:col min="6657" max="6657" width="14.109375" style="196" bestFit="1" customWidth="1"/>
    <x:col min="6658" max="6659" width="17.109375" style="196" bestFit="1" customWidth="1"/>
    <x:col min="6660" max="6660" width="30.441406" style="196" customWidth="1"/>
    <x:col min="6661" max="6661" width="15.886719" style="196" bestFit="1" customWidth="1"/>
    <x:col min="6662" max="6662" width="16.886719" style="196" bestFit="1" customWidth="1"/>
    <x:col min="6663" max="6664" width="15.554688" style="196" customWidth="1"/>
    <x:col min="6665" max="6665" width="20.109375" style="196" bestFit="1" customWidth="1"/>
    <x:col min="6666" max="6666" width="16.109375" style="196" bestFit="1" customWidth="1"/>
    <x:col min="6667" max="6667" width="15.886719" style="196" bestFit="1" customWidth="1"/>
    <x:col min="6668" max="6668" width="17" style="196" bestFit="1" customWidth="1"/>
    <x:col min="6669" max="6669" width="20.886719" style="196" customWidth="1"/>
    <x:col min="6670" max="6670" width="17" style="196" bestFit="1" customWidth="1"/>
    <x:col min="6671" max="6672" width="14.441406" style="196" customWidth="1"/>
    <x:col min="6673" max="6673" width="13.886719" style="196" bestFit="1" customWidth="1"/>
    <x:col min="6674" max="6674" width="17" style="196" bestFit="1" customWidth="1"/>
    <x:col min="6675" max="6675" width="13.886719" style="196" bestFit="1" customWidth="1"/>
    <x:col min="6676" max="6676" width="16.886719" style="196" bestFit="1" customWidth="1"/>
    <x:col min="6677" max="6678" width="27.441406" style="196" customWidth="1"/>
    <x:col min="6679" max="6679" width="13.554688" style="196" bestFit="1" customWidth="1"/>
    <x:col min="6680" max="6680" width="27.886719" style="196" bestFit="1" customWidth="1"/>
    <x:col min="6681" max="6681" width="20" style="196" customWidth="1"/>
    <x:col min="6682" max="6682" width="21.441406" style="196" bestFit="1" customWidth="1"/>
    <x:col min="6683" max="6683" width="31.109375" style="196" bestFit="1" customWidth="1"/>
    <x:col min="6684" max="6684" width="27.886719" style="196" customWidth="1"/>
    <x:col min="6685" max="6685" width="16.886719" style="196" customWidth="1"/>
    <x:col min="6686" max="6686" width="32.441406" style="196" bestFit="1" customWidth="1"/>
    <x:col min="6687" max="6912" width="9.109375" style="196" customWidth="1"/>
    <x:col min="6913" max="6913" width="14.109375" style="196" bestFit="1" customWidth="1"/>
    <x:col min="6914" max="6915" width="17.109375" style="196" bestFit="1" customWidth="1"/>
    <x:col min="6916" max="6916" width="30.441406" style="196" customWidth="1"/>
    <x:col min="6917" max="6917" width="15.886719" style="196" bestFit="1" customWidth="1"/>
    <x:col min="6918" max="6918" width="16.886719" style="196" bestFit="1" customWidth="1"/>
    <x:col min="6919" max="6920" width="15.554688" style="196" customWidth="1"/>
    <x:col min="6921" max="6921" width="20.109375" style="196" bestFit="1" customWidth="1"/>
    <x:col min="6922" max="6922" width="16.109375" style="196" bestFit="1" customWidth="1"/>
    <x:col min="6923" max="6923" width="15.886719" style="196" bestFit="1" customWidth="1"/>
    <x:col min="6924" max="6924" width="17" style="196" bestFit="1" customWidth="1"/>
    <x:col min="6925" max="6925" width="20.886719" style="196" customWidth="1"/>
    <x:col min="6926" max="6926" width="17" style="196" bestFit="1" customWidth="1"/>
    <x:col min="6927" max="6928" width="14.441406" style="196" customWidth="1"/>
    <x:col min="6929" max="6929" width="13.886719" style="196" bestFit="1" customWidth="1"/>
    <x:col min="6930" max="6930" width="17" style="196" bestFit="1" customWidth="1"/>
    <x:col min="6931" max="6931" width="13.886719" style="196" bestFit="1" customWidth="1"/>
    <x:col min="6932" max="6932" width="16.886719" style="196" bestFit="1" customWidth="1"/>
    <x:col min="6933" max="6934" width="27.441406" style="196" customWidth="1"/>
    <x:col min="6935" max="6935" width="13.554688" style="196" bestFit="1" customWidth="1"/>
    <x:col min="6936" max="6936" width="27.886719" style="196" bestFit="1" customWidth="1"/>
    <x:col min="6937" max="6937" width="20" style="196" customWidth="1"/>
    <x:col min="6938" max="6938" width="21.441406" style="196" bestFit="1" customWidth="1"/>
    <x:col min="6939" max="6939" width="31.109375" style="196" bestFit="1" customWidth="1"/>
    <x:col min="6940" max="6940" width="27.886719" style="196" customWidth="1"/>
    <x:col min="6941" max="6941" width="16.886719" style="196" customWidth="1"/>
    <x:col min="6942" max="6942" width="32.441406" style="196" bestFit="1" customWidth="1"/>
    <x:col min="6943" max="7168" width="9.109375" style="196" customWidth="1"/>
    <x:col min="7169" max="7169" width="14.109375" style="196" bestFit="1" customWidth="1"/>
    <x:col min="7170" max="7171" width="17.109375" style="196" bestFit="1" customWidth="1"/>
    <x:col min="7172" max="7172" width="30.441406" style="196" customWidth="1"/>
    <x:col min="7173" max="7173" width="15.886719" style="196" bestFit="1" customWidth="1"/>
    <x:col min="7174" max="7174" width="16.886719" style="196" bestFit="1" customWidth="1"/>
    <x:col min="7175" max="7176" width="15.554688" style="196" customWidth="1"/>
    <x:col min="7177" max="7177" width="20.109375" style="196" bestFit="1" customWidth="1"/>
    <x:col min="7178" max="7178" width="16.109375" style="196" bestFit="1" customWidth="1"/>
    <x:col min="7179" max="7179" width="15.886719" style="196" bestFit="1" customWidth="1"/>
    <x:col min="7180" max="7180" width="17" style="196" bestFit="1" customWidth="1"/>
    <x:col min="7181" max="7181" width="20.886719" style="196" customWidth="1"/>
    <x:col min="7182" max="7182" width="17" style="196" bestFit="1" customWidth="1"/>
    <x:col min="7183" max="7184" width="14.441406" style="196" customWidth="1"/>
    <x:col min="7185" max="7185" width="13.886719" style="196" bestFit="1" customWidth="1"/>
    <x:col min="7186" max="7186" width="17" style="196" bestFit="1" customWidth="1"/>
    <x:col min="7187" max="7187" width="13.886719" style="196" bestFit="1" customWidth="1"/>
    <x:col min="7188" max="7188" width="16.886719" style="196" bestFit="1" customWidth="1"/>
    <x:col min="7189" max="7190" width="27.441406" style="196" customWidth="1"/>
    <x:col min="7191" max="7191" width="13.554688" style="196" bestFit="1" customWidth="1"/>
    <x:col min="7192" max="7192" width="27.886719" style="196" bestFit="1" customWidth="1"/>
    <x:col min="7193" max="7193" width="20" style="196" customWidth="1"/>
    <x:col min="7194" max="7194" width="21.441406" style="196" bestFit="1" customWidth="1"/>
    <x:col min="7195" max="7195" width="31.109375" style="196" bestFit="1" customWidth="1"/>
    <x:col min="7196" max="7196" width="27.886719" style="196" customWidth="1"/>
    <x:col min="7197" max="7197" width="16.886719" style="196" customWidth="1"/>
    <x:col min="7198" max="7198" width="32.441406" style="196" bestFit="1" customWidth="1"/>
    <x:col min="7199" max="7424" width="9.109375" style="196" customWidth="1"/>
    <x:col min="7425" max="7425" width="14.109375" style="196" bestFit="1" customWidth="1"/>
    <x:col min="7426" max="7427" width="17.109375" style="196" bestFit="1" customWidth="1"/>
    <x:col min="7428" max="7428" width="30.441406" style="196" customWidth="1"/>
    <x:col min="7429" max="7429" width="15.886719" style="196" bestFit="1" customWidth="1"/>
    <x:col min="7430" max="7430" width="16.886719" style="196" bestFit="1" customWidth="1"/>
    <x:col min="7431" max="7432" width="15.554688" style="196" customWidth="1"/>
    <x:col min="7433" max="7433" width="20.109375" style="196" bestFit="1" customWidth="1"/>
    <x:col min="7434" max="7434" width="16.109375" style="196" bestFit="1" customWidth="1"/>
    <x:col min="7435" max="7435" width="15.886719" style="196" bestFit="1" customWidth="1"/>
    <x:col min="7436" max="7436" width="17" style="196" bestFit="1" customWidth="1"/>
    <x:col min="7437" max="7437" width="20.886719" style="196" customWidth="1"/>
    <x:col min="7438" max="7438" width="17" style="196" bestFit="1" customWidth="1"/>
    <x:col min="7439" max="7440" width="14.441406" style="196" customWidth="1"/>
    <x:col min="7441" max="7441" width="13.886719" style="196" bestFit="1" customWidth="1"/>
    <x:col min="7442" max="7442" width="17" style="196" bestFit="1" customWidth="1"/>
    <x:col min="7443" max="7443" width="13.886719" style="196" bestFit="1" customWidth="1"/>
    <x:col min="7444" max="7444" width="16.886719" style="196" bestFit="1" customWidth="1"/>
    <x:col min="7445" max="7446" width="27.441406" style="196" customWidth="1"/>
    <x:col min="7447" max="7447" width="13.554688" style="196" bestFit="1" customWidth="1"/>
    <x:col min="7448" max="7448" width="27.886719" style="196" bestFit="1" customWidth="1"/>
    <x:col min="7449" max="7449" width="20" style="196" customWidth="1"/>
    <x:col min="7450" max="7450" width="21.441406" style="196" bestFit="1" customWidth="1"/>
    <x:col min="7451" max="7451" width="31.109375" style="196" bestFit="1" customWidth="1"/>
    <x:col min="7452" max="7452" width="27.886719" style="196" customWidth="1"/>
    <x:col min="7453" max="7453" width="16.886719" style="196" customWidth="1"/>
    <x:col min="7454" max="7454" width="32.441406" style="196" bestFit="1" customWidth="1"/>
    <x:col min="7455" max="7680" width="9.109375" style="196" customWidth="1"/>
    <x:col min="7681" max="7681" width="14.109375" style="196" bestFit="1" customWidth="1"/>
    <x:col min="7682" max="7683" width="17.109375" style="196" bestFit="1" customWidth="1"/>
    <x:col min="7684" max="7684" width="30.441406" style="196" customWidth="1"/>
    <x:col min="7685" max="7685" width="15.886719" style="196" bestFit="1" customWidth="1"/>
    <x:col min="7686" max="7686" width="16.886719" style="196" bestFit="1" customWidth="1"/>
    <x:col min="7687" max="7688" width="15.554688" style="196" customWidth="1"/>
    <x:col min="7689" max="7689" width="20.109375" style="196" bestFit="1" customWidth="1"/>
    <x:col min="7690" max="7690" width="16.109375" style="196" bestFit="1" customWidth="1"/>
    <x:col min="7691" max="7691" width="15.886719" style="196" bestFit="1" customWidth="1"/>
    <x:col min="7692" max="7692" width="17" style="196" bestFit="1" customWidth="1"/>
    <x:col min="7693" max="7693" width="20.886719" style="196" customWidth="1"/>
    <x:col min="7694" max="7694" width="17" style="196" bestFit="1" customWidth="1"/>
    <x:col min="7695" max="7696" width="14.441406" style="196" customWidth="1"/>
    <x:col min="7697" max="7697" width="13.886719" style="196" bestFit="1" customWidth="1"/>
    <x:col min="7698" max="7698" width="17" style="196" bestFit="1" customWidth="1"/>
    <x:col min="7699" max="7699" width="13.886719" style="196" bestFit="1" customWidth="1"/>
    <x:col min="7700" max="7700" width="16.886719" style="196" bestFit="1" customWidth="1"/>
    <x:col min="7701" max="7702" width="27.441406" style="196" customWidth="1"/>
    <x:col min="7703" max="7703" width="13.554688" style="196" bestFit="1" customWidth="1"/>
    <x:col min="7704" max="7704" width="27.886719" style="196" bestFit="1" customWidth="1"/>
    <x:col min="7705" max="7705" width="20" style="196" customWidth="1"/>
    <x:col min="7706" max="7706" width="21.441406" style="196" bestFit="1" customWidth="1"/>
    <x:col min="7707" max="7707" width="31.109375" style="196" bestFit="1" customWidth="1"/>
    <x:col min="7708" max="7708" width="27.886719" style="196" customWidth="1"/>
    <x:col min="7709" max="7709" width="16.886719" style="196" customWidth="1"/>
    <x:col min="7710" max="7710" width="32.441406" style="196" bestFit="1" customWidth="1"/>
    <x:col min="7711" max="7936" width="9.109375" style="196" customWidth="1"/>
    <x:col min="7937" max="7937" width="14.109375" style="196" bestFit="1" customWidth="1"/>
    <x:col min="7938" max="7939" width="17.109375" style="196" bestFit="1" customWidth="1"/>
    <x:col min="7940" max="7940" width="30.441406" style="196" customWidth="1"/>
    <x:col min="7941" max="7941" width="15.886719" style="196" bestFit="1" customWidth="1"/>
    <x:col min="7942" max="7942" width="16.886719" style="196" bestFit="1" customWidth="1"/>
    <x:col min="7943" max="7944" width="15.554688" style="196" customWidth="1"/>
    <x:col min="7945" max="7945" width="20.109375" style="196" bestFit="1" customWidth="1"/>
    <x:col min="7946" max="7946" width="16.109375" style="196" bestFit="1" customWidth="1"/>
    <x:col min="7947" max="7947" width="15.886719" style="196" bestFit="1" customWidth="1"/>
    <x:col min="7948" max="7948" width="17" style="196" bestFit="1" customWidth="1"/>
    <x:col min="7949" max="7949" width="20.886719" style="196" customWidth="1"/>
    <x:col min="7950" max="7950" width="17" style="196" bestFit="1" customWidth="1"/>
    <x:col min="7951" max="7952" width="14.441406" style="196" customWidth="1"/>
    <x:col min="7953" max="7953" width="13.886719" style="196" bestFit="1" customWidth="1"/>
    <x:col min="7954" max="7954" width="17" style="196" bestFit="1" customWidth="1"/>
    <x:col min="7955" max="7955" width="13.886719" style="196" bestFit="1" customWidth="1"/>
    <x:col min="7956" max="7956" width="16.886719" style="196" bestFit="1" customWidth="1"/>
    <x:col min="7957" max="7958" width="27.441406" style="196" customWidth="1"/>
    <x:col min="7959" max="7959" width="13.554688" style="196" bestFit="1" customWidth="1"/>
    <x:col min="7960" max="7960" width="27.886719" style="196" bestFit="1" customWidth="1"/>
    <x:col min="7961" max="7961" width="20" style="196" customWidth="1"/>
    <x:col min="7962" max="7962" width="21.441406" style="196" bestFit="1" customWidth="1"/>
    <x:col min="7963" max="7963" width="31.109375" style="196" bestFit="1" customWidth="1"/>
    <x:col min="7964" max="7964" width="27.886719" style="196" customWidth="1"/>
    <x:col min="7965" max="7965" width="16.886719" style="196" customWidth="1"/>
    <x:col min="7966" max="7966" width="32.441406" style="196" bestFit="1" customWidth="1"/>
    <x:col min="7967" max="8192" width="9.109375" style="196" customWidth="1"/>
    <x:col min="8193" max="8193" width="14.109375" style="196" bestFit="1" customWidth="1"/>
    <x:col min="8194" max="8195" width="17.109375" style="196" bestFit="1" customWidth="1"/>
    <x:col min="8196" max="8196" width="30.441406" style="196" customWidth="1"/>
    <x:col min="8197" max="8197" width="15.886719" style="196" bestFit="1" customWidth="1"/>
    <x:col min="8198" max="8198" width="16.886719" style="196" bestFit="1" customWidth="1"/>
    <x:col min="8199" max="8200" width="15.554688" style="196" customWidth="1"/>
    <x:col min="8201" max="8201" width="20.109375" style="196" bestFit="1" customWidth="1"/>
    <x:col min="8202" max="8202" width="16.109375" style="196" bestFit="1" customWidth="1"/>
    <x:col min="8203" max="8203" width="15.886719" style="196" bestFit="1" customWidth="1"/>
    <x:col min="8204" max="8204" width="17" style="196" bestFit="1" customWidth="1"/>
    <x:col min="8205" max="8205" width="20.886719" style="196" customWidth="1"/>
    <x:col min="8206" max="8206" width="17" style="196" bestFit="1" customWidth="1"/>
    <x:col min="8207" max="8208" width="14.441406" style="196" customWidth="1"/>
    <x:col min="8209" max="8209" width="13.886719" style="196" bestFit="1" customWidth="1"/>
    <x:col min="8210" max="8210" width="17" style="196" bestFit="1" customWidth="1"/>
    <x:col min="8211" max="8211" width="13.886719" style="196" bestFit="1" customWidth="1"/>
    <x:col min="8212" max="8212" width="16.886719" style="196" bestFit="1" customWidth="1"/>
    <x:col min="8213" max="8214" width="27.441406" style="196" customWidth="1"/>
    <x:col min="8215" max="8215" width="13.554688" style="196" bestFit="1" customWidth="1"/>
    <x:col min="8216" max="8216" width="27.886719" style="196" bestFit="1" customWidth="1"/>
    <x:col min="8217" max="8217" width="20" style="196" customWidth="1"/>
    <x:col min="8218" max="8218" width="21.441406" style="196" bestFit="1" customWidth="1"/>
    <x:col min="8219" max="8219" width="31.109375" style="196" bestFit="1" customWidth="1"/>
    <x:col min="8220" max="8220" width="27.886719" style="196" customWidth="1"/>
    <x:col min="8221" max="8221" width="16.886719" style="196" customWidth="1"/>
    <x:col min="8222" max="8222" width="32.441406" style="196" bestFit="1" customWidth="1"/>
    <x:col min="8223" max="8448" width="9.109375" style="196" customWidth="1"/>
    <x:col min="8449" max="8449" width="14.109375" style="196" bestFit="1" customWidth="1"/>
    <x:col min="8450" max="8451" width="17.109375" style="196" bestFit="1" customWidth="1"/>
    <x:col min="8452" max="8452" width="30.441406" style="196" customWidth="1"/>
    <x:col min="8453" max="8453" width="15.886719" style="196" bestFit="1" customWidth="1"/>
    <x:col min="8454" max="8454" width="16.886719" style="196" bestFit="1" customWidth="1"/>
    <x:col min="8455" max="8456" width="15.554688" style="196" customWidth="1"/>
    <x:col min="8457" max="8457" width="20.109375" style="196" bestFit="1" customWidth="1"/>
    <x:col min="8458" max="8458" width="16.109375" style="196" bestFit="1" customWidth="1"/>
    <x:col min="8459" max="8459" width="15.886719" style="196" bestFit="1" customWidth="1"/>
    <x:col min="8460" max="8460" width="17" style="196" bestFit="1" customWidth="1"/>
    <x:col min="8461" max="8461" width="20.886719" style="196" customWidth="1"/>
    <x:col min="8462" max="8462" width="17" style="196" bestFit="1" customWidth="1"/>
    <x:col min="8463" max="8464" width="14.441406" style="196" customWidth="1"/>
    <x:col min="8465" max="8465" width="13.886719" style="196" bestFit="1" customWidth="1"/>
    <x:col min="8466" max="8466" width="17" style="196" bestFit="1" customWidth="1"/>
    <x:col min="8467" max="8467" width="13.886719" style="196" bestFit="1" customWidth="1"/>
    <x:col min="8468" max="8468" width="16.886719" style="196" bestFit="1" customWidth="1"/>
    <x:col min="8469" max="8470" width="27.441406" style="196" customWidth="1"/>
    <x:col min="8471" max="8471" width="13.554688" style="196" bestFit="1" customWidth="1"/>
    <x:col min="8472" max="8472" width="27.886719" style="196" bestFit="1" customWidth="1"/>
    <x:col min="8473" max="8473" width="20" style="196" customWidth="1"/>
    <x:col min="8474" max="8474" width="21.441406" style="196" bestFit="1" customWidth="1"/>
    <x:col min="8475" max="8475" width="31.109375" style="196" bestFit="1" customWidth="1"/>
    <x:col min="8476" max="8476" width="27.886719" style="196" customWidth="1"/>
    <x:col min="8477" max="8477" width="16.886719" style="196" customWidth="1"/>
    <x:col min="8478" max="8478" width="32.441406" style="196" bestFit="1" customWidth="1"/>
    <x:col min="8479" max="8704" width="9.109375" style="196" customWidth="1"/>
    <x:col min="8705" max="8705" width="14.109375" style="196" bestFit="1" customWidth="1"/>
    <x:col min="8706" max="8707" width="17.109375" style="196" bestFit="1" customWidth="1"/>
    <x:col min="8708" max="8708" width="30.441406" style="196" customWidth="1"/>
    <x:col min="8709" max="8709" width="15.886719" style="196" bestFit="1" customWidth="1"/>
    <x:col min="8710" max="8710" width="16.886719" style="196" bestFit="1" customWidth="1"/>
    <x:col min="8711" max="8712" width="15.554688" style="196" customWidth="1"/>
    <x:col min="8713" max="8713" width="20.109375" style="196" bestFit="1" customWidth="1"/>
    <x:col min="8714" max="8714" width="16.109375" style="196" bestFit="1" customWidth="1"/>
    <x:col min="8715" max="8715" width="15.886719" style="196" bestFit="1" customWidth="1"/>
    <x:col min="8716" max="8716" width="17" style="196" bestFit="1" customWidth="1"/>
    <x:col min="8717" max="8717" width="20.886719" style="196" customWidth="1"/>
    <x:col min="8718" max="8718" width="17" style="196" bestFit="1" customWidth="1"/>
    <x:col min="8719" max="8720" width="14.441406" style="196" customWidth="1"/>
    <x:col min="8721" max="8721" width="13.886719" style="196" bestFit="1" customWidth="1"/>
    <x:col min="8722" max="8722" width="17" style="196" bestFit="1" customWidth="1"/>
    <x:col min="8723" max="8723" width="13.886719" style="196" bestFit="1" customWidth="1"/>
    <x:col min="8724" max="8724" width="16.886719" style="196" bestFit="1" customWidth="1"/>
    <x:col min="8725" max="8726" width="27.441406" style="196" customWidth="1"/>
    <x:col min="8727" max="8727" width="13.554688" style="196" bestFit="1" customWidth="1"/>
    <x:col min="8728" max="8728" width="27.886719" style="196" bestFit="1" customWidth="1"/>
    <x:col min="8729" max="8729" width="20" style="196" customWidth="1"/>
    <x:col min="8730" max="8730" width="21.441406" style="196" bestFit="1" customWidth="1"/>
    <x:col min="8731" max="8731" width="31.109375" style="196" bestFit="1" customWidth="1"/>
    <x:col min="8732" max="8732" width="27.886719" style="196" customWidth="1"/>
    <x:col min="8733" max="8733" width="16.886719" style="196" customWidth="1"/>
    <x:col min="8734" max="8734" width="32.441406" style="196" bestFit="1" customWidth="1"/>
    <x:col min="8735" max="8960" width="9.109375" style="196" customWidth="1"/>
    <x:col min="8961" max="8961" width="14.109375" style="196" bestFit="1" customWidth="1"/>
    <x:col min="8962" max="8963" width="17.109375" style="196" bestFit="1" customWidth="1"/>
    <x:col min="8964" max="8964" width="30.441406" style="196" customWidth="1"/>
    <x:col min="8965" max="8965" width="15.886719" style="196" bestFit="1" customWidth="1"/>
    <x:col min="8966" max="8966" width="16.886719" style="196" bestFit="1" customWidth="1"/>
    <x:col min="8967" max="8968" width="15.554688" style="196" customWidth="1"/>
    <x:col min="8969" max="8969" width="20.109375" style="196" bestFit="1" customWidth="1"/>
    <x:col min="8970" max="8970" width="16.109375" style="196" bestFit="1" customWidth="1"/>
    <x:col min="8971" max="8971" width="15.886719" style="196" bestFit="1" customWidth="1"/>
    <x:col min="8972" max="8972" width="17" style="196" bestFit="1" customWidth="1"/>
    <x:col min="8973" max="8973" width="20.886719" style="196" customWidth="1"/>
    <x:col min="8974" max="8974" width="17" style="196" bestFit="1" customWidth="1"/>
    <x:col min="8975" max="8976" width="14.441406" style="196" customWidth="1"/>
    <x:col min="8977" max="8977" width="13.886719" style="196" bestFit="1" customWidth="1"/>
    <x:col min="8978" max="8978" width="17" style="196" bestFit="1" customWidth="1"/>
    <x:col min="8979" max="8979" width="13.886719" style="196" bestFit="1" customWidth="1"/>
    <x:col min="8980" max="8980" width="16.886719" style="196" bestFit="1" customWidth="1"/>
    <x:col min="8981" max="8982" width="27.441406" style="196" customWidth="1"/>
    <x:col min="8983" max="8983" width="13.554688" style="196" bestFit="1" customWidth="1"/>
    <x:col min="8984" max="8984" width="27.886719" style="196" bestFit="1" customWidth="1"/>
    <x:col min="8985" max="8985" width="20" style="196" customWidth="1"/>
    <x:col min="8986" max="8986" width="21.441406" style="196" bestFit="1" customWidth="1"/>
    <x:col min="8987" max="8987" width="31.109375" style="196" bestFit="1" customWidth="1"/>
    <x:col min="8988" max="8988" width="27.886719" style="196" customWidth="1"/>
    <x:col min="8989" max="8989" width="16.886719" style="196" customWidth="1"/>
    <x:col min="8990" max="8990" width="32.441406" style="196" bestFit="1" customWidth="1"/>
    <x:col min="8991" max="9216" width="9.109375" style="196" customWidth="1"/>
    <x:col min="9217" max="9217" width="14.109375" style="196" bestFit="1" customWidth="1"/>
    <x:col min="9218" max="9219" width="17.109375" style="196" bestFit="1" customWidth="1"/>
    <x:col min="9220" max="9220" width="30.441406" style="196" customWidth="1"/>
    <x:col min="9221" max="9221" width="15.886719" style="196" bestFit="1" customWidth="1"/>
    <x:col min="9222" max="9222" width="16.886719" style="196" bestFit="1" customWidth="1"/>
    <x:col min="9223" max="9224" width="15.554688" style="196" customWidth="1"/>
    <x:col min="9225" max="9225" width="20.109375" style="196" bestFit="1" customWidth="1"/>
    <x:col min="9226" max="9226" width="16.109375" style="196" bestFit="1" customWidth="1"/>
    <x:col min="9227" max="9227" width="15.886719" style="196" bestFit="1" customWidth="1"/>
    <x:col min="9228" max="9228" width="17" style="196" bestFit="1" customWidth="1"/>
    <x:col min="9229" max="9229" width="20.886719" style="196" customWidth="1"/>
    <x:col min="9230" max="9230" width="17" style="196" bestFit="1" customWidth="1"/>
    <x:col min="9231" max="9232" width="14.441406" style="196" customWidth="1"/>
    <x:col min="9233" max="9233" width="13.886719" style="196" bestFit="1" customWidth="1"/>
    <x:col min="9234" max="9234" width="17" style="196" bestFit="1" customWidth="1"/>
    <x:col min="9235" max="9235" width="13.886719" style="196" bestFit="1" customWidth="1"/>
    <x:col min="9236" max="9236" width="16.886719" style="196" bestFit="1" customWidth="1"/>
    <x:col min="9237" max="9238" width="27.441406" style="196" customWidth="1"/>
    <x:col min="9239" max="9239" width="13.554688" style="196" bestFit="1" customWidth="1"/>
    <x:col min="9240" max="9240" width="27.886719" style="196" bestFit="1" customWidth="1"/>
    <x:col min="9241" max="9241" width="20" style="196" customWidth="1"/>
    <x:col min="9242" max="9242" width="21.441406" style="196" bestFit="1" customWidth="1"/>
    <x:col min="9243" max="9243" width="31.109375" style="196" bestFit="1" customWidth="1"/>
    <x:col min="9244" max="9244" width="27.886719" style="196" customWidth="1"/>
    <x:col min="9245" max="9245" width="16.886719" style="196" customWidth="1"/>
    <x:col min="9246" max="9246" width="32.441406" style="196" bestFit="1" customWidth="1"/>
    <x:col min="9247" max="9472" width="9.109375" style="196" customWidth="1"/>
    <x:col min="9473" max="9473" width="14.109375" style="196" bestFit="1" customWidth="1"/>
    <x:col min="9474" max="9475" width="17.109375" style="196" bestFit="1" customWidth="1"/>
    <x:col min="9476" max="9476" width="30.441406" style="196" customWidth="1"/>
    <x:col min="9477" max="9477" width="15.886719" style="196" bestFit="1" customWidth="1"/>
    <x:col min="9478" max="9478" width="16.886719" style="196" bestFit="1" customWidth="1"/>
    <x:col min="9479" max="9480" width="15.554688" style="196" customWidth="1"/>
    <x:col min="9481" max="9481" width="20.109375" style="196" bestFit="1" customWidth="1"/>
    <x:col min="9482" max="9482" width="16.109375" style="196" bestFit="1" customWidth="1"/>
    <x:col min="9483" max="9483" width="15.886719" style="196" bestFit="1" customWidth="1"/>
    <x:col min="9484" max="9484" width="17" style="196" bestFit="1" customWidth="1"/>
    <x:col min="9485" max="9485" width="20.886719" style="196" customWidth="1"/>
    <x:col min="9486" max="9486" width="17" style="196" bestFit="1" customWidth="1"/>
    <x:col min="9487" max="9488" width="14.441406" style="196" customWidth="1"/>
    <x:col min="9489" max="9489" width="13.886719" style="196" bestFit="1" customWidth="1"/>
    <x:col min="9490" max="9490" width="17" style="196" bestFit="1" customWidth="1"/>
    <x:col min="9491" max="9491" width="13.886719" style="196" bestFit="1" customWidth="1"/>
    <x:col min="9492" max="9492" width="16.886719" style="196" bestFit="1" customWidth="1"/>
    <x:col min="9493" max="9494" width="27.441406" style="196" customWidth="1"/>
    <x:col min="9495" max="9495" width="13.554688" style="196" bestFit="1" customWidth="1"/>
    <x:col min="9496" max="9496" width="27.886719" style="196" bestFit="1" customWidth="1"/>
    <x:col min="9497" max="9497" width="20" style="196" customWidth="1"/>
    <x:col min="9498" max="9498" width="21.441406" style="196" bestFit="1" customWidth="1"/>
    <x:col min="9499" max="9499" width="31.109375" style="196" bestFit="1" customWidth="1"/>
    <x:col min="9500" max="9500" width="27.886719" style="196" customWidth="1"/>
    <x:col min="9501" max="9501" width="16.886719" style="196" customWidth="1"/>
    <x:col min="9502" max="9502" width="32.441406" style="196" bestFit="1" customWidth="1"/>
    <x:col min="9503" max="9728" width="9.109375" style="196" customWidth="1"/>
    <x:col min="9729" max="9729" width="14.109375" style="196" bestFit="1" customWidth="1"/>
    <x:col min="9730" max="9731" width="17.109375" style="196" bestFit="1" customWidth="1"/>
    <x:col min="9732" max="9732" width="30.441406" style="196" customWidth="1"/>
    <x:col min="9733" max="9733" width="15.886719" style="196" bestFit="1" customWidth="1"/>
    <x:col min="9734" max="9734" width="16.886719" style="196" bestFit="1" customWidth="1"/>
    <x:col min="9735" max="9736" width="15.554688" style="196" customWidth="1"/>
    <x:col min="9737" max="9737" width="20.109375" style="196" bestFit="1" customWidth="1"/>
    <x:col min="9738" max="9738" width="16.109375" style="196" bestFit="1" customWidth="1"/>
    <x:col min="9739" max="9739" width="15.886719" style="196" bestFit="1" customWidth="1"/>
    <x:col min="9740" max="9740" width="17" style="196" bestFit="1" customWidth="1"/>
    <x:col min="9741" max="9741" width="20.886719" style="196" customWidth="1"/>
    <x:col min="9742" max="9742" width="17" style="196" bestFit="1" customWidth="1"/>
    <x:col min="9743" max="9744" width="14.441406" style="196" customWidth="1"/>
    <x:col min="9745" max="9745" width="13.886719" style="196" bestFit="1" customWidth="1"/>
    <x:col min="9746" max="9746" width="17" style="196" bestFit="1" customWidth="1"/>
    <x:col min="9747" max="9747" width="13.886719" style="196" bestFit="1" customWidth="1"/>
    <x:col min="9748" max="9748" width="16.886719" style="196" bestFit="1" customWidth="1"/>
    <x:col min="9749" max="9750" width="27.441406" style="196" customWidth="1"/>
    <x:col min="9751" max="9751" width="13.554688" style="196" bestFit="1" customWidth="1"/>
    <x:col min="9752" max="9752" width="27.886719" style="196" bestFit="1" customWidth="1"/>
    <x:col min="9753" max="9753" width="20" style="196" customWidth="1"/>
    <x:col min="9754" max="9754" width="21.441406" style="196" bestFit="1" customWidth="1"/>
    <x:col min="9755" max="9755" width="31.109375" style="196" bestFit="1" customWidth="1"/>
    <x:col min="9756" max="9756" width="27.886719" style="196" customWidth="1"/>
    <x:col min="9757" max="9757" width="16.886719" style="196" customWidth="1"/>
    <x:col min="9758" max="9758" width="32.441406" style="196" bestFit="1" customWidth="1"/>
    <x:col min="9759" max="9984" width="9.109375" style="196" customWidth="1"/>
    <x:col min="9985" max="9985" width="14.109375" style="196" bestFit="1" customWidth="1"/>
    <x:col min="9986" max="9987" width="17.109375" style="196" bestFit="1" customWidth="1"/>
    <x:col min="9988" max="9988" width="30.441406" style="196" customWidth="1"/>
    <x:col min="9989" max="9989" width="15.886719" style="196" bestFit="1" customWidth="1"/>
    <x:col min="9990" max="9990" width="16.886719" style="196" bestFit="1" customWidth="1"/>
    <x:col min="9991" max="9992" width="15.554688" style="196" customWidth="1"/>
    <x:col min="9993" max="9993" width="20.109375" style="196" bestFit="1" customWidth="1"/>
    <x:col min="9994" max="9994" width="16.109375" style="196" bestFit="1" customWidth="1"/>
    <x:col min="9995" max="9995" width="15.886719" style="196" bestFit="1" customWidth="1"/>
    <x:col min="9996" max="9996" width="17" style="196" bestFit="1" customWidth="1"/>
    <x:col min="9997" max="9997" width="20.886719" style="196" customWidth="1"/>
    <x:col min="9998" max="9998" width="17" style="196" bestFit="1" customWidth="1"/>
    <x:col min="9999" max="10000" width="14.441406" style="196" customWidth="1"/>
    <x:col min="10001" max="10001" width="13.886719" style="196" bestFit="1" customWidth="1"/>
    <x:col min="10002" max="10002" width="17" style="196" bestFit="1" customWidth="1"/>
    <x:col min="10003" max="10003" width="13.886719" style="196" bestFit="1" customWidth="1"/>
    <x:col min="10004" max="10004" width="16.886719" style="196" bestFit="1" customWidth="1"/>
    <x:col min="10005" max="10006" width="27.441406" style="196" customWidth="1"/>
    <x:col min="10007" max="10007" width="13.554688" style="196" bestFit="1" customWidth="1"/>
    <x:col min="10008" max="10008" width="27.886719" style="196" bestFit="1" customWidth="1"/>
    <x:col min="10009" max="10009" width="20" style="196" customWidth="1"/>
    <x:col min="10010" max="10010" width="21.441406" style="196" bestFit="1" customWidth="1"/>
    <x:col min="10011" max="10011" width="31.109375" style="196" bestFit="1" customWidth="1"/>
    <x:col min="10012" max="10012" width="27.886719" style="196" customWidth="1"/>
    <x:col min="10013" max="10013" width="16.886719" style="196" customWidth="1"/>
    <x:col min="10014" max="10014" width="32.441406" style="196" bestFit="1" customWidth="1"/>
    <x:col min="10015" max="10240" width="9.109375" style="196" customWidth="1"/>
    <x:col min="10241" max="10241" width="14.109375" style="196" bestFit="1" customWidth="1"/>
    <x:col min="10242" max="10243" width="17.109375" style="196" bestFit="1" customWidth="1"/>
    <x:col min="10244" max="10244" width="30.441406" style="196" customWidth="1"/>
    <x:col min="10245" max="10245" width="15.886719" style="196" bestFit="1" customWidth="1"/>
    <x:col min="10246" max="10246" width="16.886719" style="196" bestFit="1" customWidth="1"/>
    <x:col min="10247" max="10248" width="15.554688" style="196" customWidth="1"/>
    <x:col min="10249" max="10249" width="20.109375" style="196" bestFit="1" customWidth="1"/>
    <x:col min="10250" max="10250" width="16.109375" style="196" bestFit="1" customWidth="1"/>
    <x:col min="10251" max="10251" width="15.886719" style="196" bestFit="1" customWidth="1"/>
    <x:col min="10252" max="10252" width="17" style="196" bestFit="1" customWidth="1"/>
    <x:col min="10253" max="10253" width="20.886719" style="196" customWidth="1"/>
    <x:col min="10254" max="10254" width="17" style="196" bestFit="1" customWidth="1"/>
    <x:col min="10255" max="10256" width="14.441406" style="196" customWidth="1"/>
    <x:col min="10257" max="10257" width="13.886719" style="196" bestFit="1" customWidth="1"/>
    <x:col min="10258" max="10258" width="17" style="196" bestFit="1" customWidth="1"/>
    <x:col min="10259" max="10259" width="13.886719" style="196" bestFit="1" customWidth="1"/>
    <x:col min="10260" max="10260" width="16.886719" style="196" bestFit="1" customWidth="1"/>
    <x:col min="10261" max="10262" width="27.441406" style="196" customWidth="1"/>
    <x:col min="10263" max="10263" width="13.554688" style="196" bestFit="1" customWidth="1"/>
    <x:col min="10264" max="10264" width="27.886719" style="196" bestFit="1" customWidth="1"/>
    <x:col min="10265" max="10265" width="20" style="196" customWidth="1"/>
    <x:col min="10266" max="10266" width="21.441406" style="196" bestFit="1" customWidth="1"/>
    <x:col min="10267" max="10267" width="31.109375" style="196" bestFit="1" customWidth="1"/>
    <x:col min="10268" max="10268" width="27.886719" style="196" customWidth="1"/>
    <x:col min="10269" max="10269" width="16.886719" style="196" customWidth="1"/>
    <x:col min="10270" max="10270" width="32.441406" style="196" bestFit="1" customWidth="1"/>
    <x:col min="10271" max="10496" width="9.109375" style="196" customWidth="1"/>
    <x:col min="10497" max="10497" width="14.109375" style="196" bestFit="1" customWidth="1"/>
    <x:col min="10498" max="10499" width="17.109375" style="196" bestFit="1" customWidth="1"/>
    <x:col min="10500" max="10500" width="30.441406" style="196" customWidth="1"/>
    <x:col min="10501" max="10501" width="15.886719" style="196" bestFit="1" customWidth="1"/>
    <x:col min="10502" max="10502" width="16.886719" style="196" bestFit="1" customWidth="1"/>
    <x:col min="10503" max="10504" width="15.554688" style="196" customWidth="1"/>
    <x:col min="10505" max="10505" width="20.109375" style="196" bestFit="1" customWidth="1"/>
    <x:col min="10506" max="10506" width="16.109375" style="196" bestFit="1" customWidth="1"/>
    <x:col min="10507" max="10507" width="15.886719" style="196" bestFit="1" customWidth="1"/>
    <x:col min="10508" max="10508" width="17" style="196" bestFit="1" customWidth="1"/>
    <x:col min="10509" max="10509" width="20.886719" style="196" customWidth="1"/>
    <x:col min="10510" max="10510" width="17" style="196" bestFit="1" customWidth="1"/>
    <x:col min="10511" max="10512" width="14.441406" style="196" customWidth="1"/>
    <x:col min="10513" max="10513" width="13.886719" style="196" bestFit="1" customWidth="1"/>
    <x:col min="10514" max="10514" width="17" style="196" bestFit="1" customWidth="1"/>
    <x:col min="10515" max="10515" width="13.886719" style="196" bestFit="1" customWidth="1"/>
    <x:col min="10516" max="10516" width="16.886719" style="196" bestFit="1" customWidth="1"/>
    <x:col min="10517" max="10518" width="27.441406" style="196" customWidth="1"/>
    <x:col min="10519" max="10519" width="13.554688" style="196" bestFit="1" customWidth="1"/>
    <x:col min="10520" max="10520" width="27.886719" style="196" bestFit="1" customWidth="1"/>
    <x:col min="10521" max="10521" width="20" style="196" customWidth="1"/>
    <x:col min="10522" max="10522" width="21.441406" style="196" bestFit="1" customWidth="1"/>
    <x:col min="10523" max="10523" width="31.109375" style="196" bestFit="1" customWidth="1"/>
    <x:col min="10524" max="10524" width="27.886719" style="196" customWidth="1"/>
    <x:col min="10525" max="10525" width="16.886719" style="196" customWidth="1"/>
    <x:col min="10526" max="10526" width="32.441406" style="196" bestFit="1" customWidth="1"/>
    <x:col min="10527" max="10752" width="9.109375" style="196" customWidth="1"/>
    <x:col min="10753" max="10753" width="14.109375" style="196" bestFit="1" customWidth="1"/>
    <x:col min="10754" max="10755" width="17.109375" style="196" bestFit="1" customWidth="1"/>
    <x:col min="10756" max="10756" width="30.441406" style="196" customWidth="1"/>
    <x:col min="10757" max="10757" width="15.886719" style="196" bestFit="1" customWidth="1"/>
    <x:col min="10758" max="10758" width="16.886719" style="196" bestFit="1" customWidth="1"/>
    <x:col min="10759" max="10760" width="15.554688" style="196" customWidth="1"/>
    <x:col min="10761" max="10761" width="20.109375" style="196" bestFit="1" customWidth="1"/>
    <x:col min="10762" max="10762" width="16.109375" style="196" bestFit="1" customWidth="1"/>
    <x:col min="10763" max="10763" width="15.886719" style="196" bestFit="1" customWidth="1"/>
    <x:col min="10764" max="10764" width="17" style="196" bestFit="1" customWidth="1"/>
    <x:col min="10765" max="10765" width="20.886719" style="196" customWidth="1"/>
    <x:col min="10766" max="10766" width="17" style="196" bestFit="1" customWidth="1"/>
    <x:col min="10767" max="10768" width="14.441406" style="196" customWidth="1"/>
    <x:col min="10769" max="10769" width="13.886719" style="196" bestFit="1" customWidth="1"/>
    <x:col min="10770" max="10770" width="17" style="196" bestFit="1" customWidth="1"/>
    <x:col min="10771" max="10771" width="13.886719" style="196" bestFit="1" customWidth="1"/>
    <x:col min="10772" max="10772" width="16.886719" style="196" bestFit="1" customWidth="1"/>
    <x:col min="10773" max="10774" width="27.441406" style="196" customWidth="1"/>
    <x:col min="10775" max="10775" width="13.554688" style="196" bestFit="1" customWidth="1"/>
    <x:col min="10776" max="10776" width="27.886719" style="196" bestFit="1" customWidth="1"/>
    <x:col min="10777" max="10777" width="20" style="196" customWidth="1"/>
    <x:col min="10778" max="10778" width="21.441406" style="196" bestFit="1" customWidth="1"/>
    <x:col min="10779" max="10779" width="31.109375" style="196" bestFit="1" customWidth="1"/>
    <x:col min="10780" max="10780" width="27.886719" style="196" customWidth="1"/>
    <x:col min="10781" max="10781" width="16.886719" style="196" customWidth="1"/>
    <x:col min="10782" max="10782" width="32.441406" style="196" bestFit="1" customWidth="1"/>
    <x:col min="10783" max="11008" width="9.109375" style="196" customWidth="1"/>
    <x:col min="11009" max="11009" width="14.109375" style="196" bestFit="1" customWidth="1"/>
    <x:col min="11010" max="11011" width="17.109375" style="196" bestFit="1" customWidth="1"/>
    <x:col min="11012" max="11012" width="30.441406" style="196" customWidth="1"/>
    <x:col min="11013" max="11013" width="15.886719" style="196" bestFit="1" customWidth="1"/>
    <x:col min="11014" max="11014" width="16.886719" style="196" bestFit="1" customWidth="1"/>
    <x:col min="11015" max="11016" width="15.554688" style="196" customWidth="1"/>
    <x:col min="11017" max="11017" width="20.109375" style="196" bestFit="1" customWidth="1"/>
    <x:col min="11018" max="11018" width="16.109375" style="196" bestFit="1" customWidth="1"/>
    <x:col min="11019" max="11019" width="15.886719" style="196" bestFit="1" customWidth="1"/>
    <x:col min="11020" max="11020" width="17" style="196" bestFit="1" customWidth="1"/>
    <x:col min="11021" max="11021" width="20.886719" style="196" customWidth="1"/>
    <x:col min="11022" max="11022" width="17" style="196" bestFit="1" customWidth="1"/>
    <x:col min="11023" max="11024" width="14.441406" style="196" customWidth="1"/>
    <x:col min="11025" max="11025" width="13.886719" style="196" bestFit="1" customWidth="1"/>
    <x:col min="11026" max="11026" width="17" style="196" bestFit="1" customWidth="1"/>
    <x:col min="11027" max="11027" width="13.886719" style="196" bestFit="1" customWidth="1"/>
    <x:col min="11028" max="11028" width="16.886719" style="196" bestFit="1" customWidth="1"/>
    <x:col min="11029" max="11030" width="27.441406" style="196" customWidth="1"/>
    <x:col min="11031" max="11031" width="13.554688" style="196" bestFit="1" customWidth="1"/>
    <x:col min="11032" max="11032" width="27.886719" style="196" bestFit="1" customWidth="1"/>
    <x:col min="11033" max="11033" width="20" style="196" customWidth="1"/>
    <x:col min="11034" max="11034" width="21.441406" style="196" bestFit="1" customWidth="1"/>
    <x:col min="11035" max="11035" width="31.109375" style="196" bestFit="1" customWidth="1"/>
    <x:col min="11036" max="11036" width="27.886719" style="196" customWidth="1"/>
    <x:col min="11037" max="11037" width="16.886719" style="196" customWidth="1"/>
    <x:col min="11038" max="11038" width="32.441406" style="196" bestFit="1" customWidth="1"/>
    <x:col min="11039" max="11264" width="9.109375" style="196" customWidth="1"/>
    <x:col min="11265" max="11265" width="14.109375" style="196" bestFit="1" customWidth="1"/>
    <x:col min="11266" max="11267" width="17.109375" style="196" bestFit="1" customWidth="1"/>
    <x:col min="11268" max="11268" width="30.441406" style="196" customWidth="1"/>
    <x:col min="11269" max="11269" width="15.886719" style="196" bestFit="1" customWidth="1"/>
    <x:col min="11270" max="11270" width="16.886719" style="196" bestFit="1" customWidth="1"/>
    <x:col min="11271" max="11272" width="15.554688" style="196" customWidth="1"/>
    <x:col min="11273" max="11273" width="20.109375" style="196" bestFit="1" customWidth="1"/>
    <x:col min="11274" max="11274" width="16.109375" style="196" bestFit="1" customWidth="1"/>
    <x:col min="11275" max="11275" width="15.886719" style="196" bestFit="1" customWidth="1"/>
    <x:col min="11276" max="11276" width="17" style="196" bestFit="1" customWidth="1"/>
    <x:col min="11277" max="11277" width="20.886719" style="196" customWidth="1"/>
    <x:col min="11278" max="11278" width="17" style="196" bestFit="1" customWidth="1"/>
    <x:col min="11279" max="11280" width="14.441406" style="196" customWidth="1"/>
    <x:col min="11281" max="11281" width="13.886719" style="196" bestFit="1" customWidth="1"/>
    <x:col min="11282" max="11282" width="17" style="196" bestFit="1" customWidth="1"/>
    <x:col min="11283" max="11283" width="13.886719" style="196" bestFit="1" customWidth="1"/>
    <x:col min="11284" max="11284" width="16.886719" style="196" bestFit="1" customWidth="1"/>
    <x:col min="11285" max="11286" width="27.441406" style="196" customWidth="1"/>
    <x:col min="11287" max="11287" width="13.554688" style="196" bestFit="1" customWidth="1"/>
    <x:col min="11288" max="11288" width="27.886719" style="196" bestFit="1" customWidth="1"/>
    <x:col min="11289" max="11289" width="20" style="196" customWidth="1"/>
    <x:col min="11290" max="11290" width="21.441406" style="196" bestFit="1" customWidth="1"/>
    <x:col min="11291" max="11291" width="31.109375" style="196" bestFit="1" customWidth="1"/>
    <x:col min="11292" max="11292" width="27.886719" style="196" customWidth="1"/>
    <x:col min="11293" max="11293" width="16.886719" style="196" customWidth="1"/>
    <x:col min="11294" max="11294" width="32.441406" style="196" bestFit="1" customWidth="1"/>
    <x:col min="11295" max="11520" width="9.109375" style="196" customWidth="1"/>
    <x:col min="11521" max="11521" width="14.109375" style="196" bestFit="1" customWidth="1"/>
    <x:col min="11522" max="11523" width="17.109375" style="196" bestFit="1" customWidth="1"/>
    <x:col min="11524" max="11524" width="30.441406" style="196" customWidth="1"/>
    <x:col min="11525" max="11525" width="15.886719" style="196" bestFit="1" customWidth="1"/>
    <x:col min="11526" max="11526" width="16.886719" style="196" bestFit="1" customWidth="1"/>
    <x:col min="11527" max="11528" width="15.554688" style="196" customWidth="1"/>
    <x:col min="11529" max="11529" width="20.109375" style="196" bestFit="1" customWidth="1"/>
    <x:col min="11530" max="11530" width="16.109375" style="196" bestFit="1" customWidth="1"/>
    <x:col min="11531" max="11531" width="15.886719" style="196" bestFit="1" customWidth="1"/>
    <x:col min="11532" max="11532" width="17" style="196" bestFit="1" customWidth="1"/>
    <x:col min="11533" max="11533" width="20.886719" style="196" customWidth="1"/>
    <x:col min="11534" max="11534" width="17" style="196" bestFit="1" customWidth="1"/>
    <x:col min="11535" max="11536" width="14.441406" style="196" customWidth="1"/>
    <x:col min="11537" max="11537" width="13.886719" style="196" bestFit="1" customWidth="1"/>
    <x:col min="11538" max="11538" width="17" style="196" bestFit="1" customWidth="1"/>
    <x:col min="11539" max="11539" width="13.886719" style="196" bestFit="1" customWidth="1"/>
    <x:col min="11540" max="11540" width="16.886719" style="196" bestFit="1" customWidth="1"/>
    <x:col min="11541" max="11542" width="27.441406" style="196" customWidth="1"/>
    <x:col min="11543" max="11543" width="13.554688" style="196" bestFit="1" customWidth="1"/>
    <x:col min="11544" max="11544" width="27.886719" style="196" bestFit="1" customWidth="1"/>
    <x:col min="11545" max="11545" width="20" style="196" customWidth="1"/>
    <x:col min="11546" max="11546" width="21.441406" style="196" bestFit="1" customWidth="1"/>
    <x:col min="11547" max="11547" width="31.109375" style="196" bestFit="1" customWidth="1"/>
    <x:col min="11548" max="11548" width="27.886719" style="196" customWidth="1"/>
    <x:col min="11549" max="11549" width="16.886719" style="196" customWidth="1"/>
    <x:col min="11550" max="11550" width="32.441406" style="196" bestFit="1" customWidth="1"/>
    <x:col min="11551" max="11776" width="9.109375" style="196" customWidth="1"/>
    <x:col min="11777" max="11777" width="14.109375" style="196" bestFit="1" customWidth="1"/>
    <x:col min="11778" max="11779" width="17.109375" style="196" bestFit="1" customWidth="1"/>
    <x:col min="11780" max="11780" width="30.441406" style="196" customWidth="1"/>
    <x:col min="11781" max="11781" width="15.886719" style="196" bestFit="1" customWidth="1"/>
    <x:col min="11782" max="11782" width="16.886719" style="196" bestFit="1" customWidth="1"/>
    <x:col min="11783" max="11784" width="15.554688" style="196" customWidth="1"/>
    <x:col min="11785" max="11785" width="20.109375" style="196" bestFit="1" customWidth="1"/>
    <x:col min="11786" max="11786" width="16.109375" style="196" bestFit="1" customWidth="1"/>
    <x:col min="11787" max="11787" width="15.886719" style="196" bestFit="1" customWidth="1"/>
    <x:col min="11788" max="11788" width="17" style="196" bestFit="1" customWidth="1"/>
    <x:col min="11789" max="11789" width="20.886719" style="196" customWidth="1"/>
    <x:col min="11790" max="11790" width="17" style="196" bestFit="1" customWidth="1"/>
    <x:col min="11791" max="11792" width="14.441406" style="196" customWidth="1"/>
    <x:col min="11793" max="11793" width="13.886719" style="196" bestFit="1" customWidth="1"/>
    <x:col min="11794" max="11794" width="17" style="196" bestFit="1" customWidth="1"/>
    <x:col min="11795" max="11795" width="13.886719" style="196" bestFit="1" customWidth="1"/>
    <x:col min="11796" max="11796" width="16.886719" style="196" bestFit="1" customWidth="1"/>
    <x:col min="11797" max="11798" width="27.441406" style="196" customWidth="1"/>
    <x:col min="11799" max="11799" width="13.554688" style="196" bestFit="1" customWidth="1"/>
    <x:col min="11800" max="11800" width="27.886719" style="196" bestFit="1" customWidth="1"/>
    <x:col min="11801" max="11801" width="20" style="196" customWidth="1"/>
    <x:col min="11802" max="11802" width="21.441406" style="196" bestFit="1" customWidth="1"/>
    <x:col min="11803" max="11803" width="31.109375" style="196" bestFit="1" customWidth="1"/>
    <x:col min="11804" max="11804" width="27.886719" style="196" customWidth="1"/>
    <x:col min="11805" max="11805" width="16.886719" style="196" customWidth="1"/>
    <x:col min="11806" max="11806" width="32.441406" style="196" bestFit="1" customWidth="1"/>
    <x:col min="11807" max="12032" width="9.109375" style="196" customWidth="1"/>
    <x:col min="12033" max="12033" width="14.109375" style="196" bestFit="1" customWidth="1"/>
    <x:col min="12034" max="12035" width="17.109375" style="196" bestFit="1" customWidth="1"/>
    <x:col min="12036" max="12036" width="30.441406" style="196" customWidth="1"/>
    <x:col min="12037" max="12037" width="15.886719" style="196" bestFit="1" customWidth="1"/>
    <x:col min="12038" max="12038" width="16.886719" style="196" bestFit="1" customWidth="1"/>
    <x:col min="12039" max="12040" width="15.554688" style="196" customWidth="1"/>
    <x:col min="12041" max="12041" width="20.109375" style="196" bestFit="1" customWidth="1"/>
    <x:col min="12042" max="12042" width="16.109375" style="196" bestFit="1" customWidth="1"/>
    <x:col min="12043" max="12043" width="15.886719" style="196" bestFit="1" customWidth="1"/>
    <x:col min="12044" max="12044" width="17" style="196" bestFit="1" customWidth="1"/>
    <x:col min="12045" max="12045" width="20.886719" style="196" customWidth="1"/>
    <x:col min="12046" max="12046" width="17" style="196" bestFit="1" customWidth="1"/>
    <x:col min="12047" max="12048" width="14.441406" style="196" customWidth="1"/>
    <x:col min="12049" max="12049" width="13.886719" style="196" bestFit="1" customWidth="1"/>
    <x:col min="12050" max="12050" width="17" style="196" bestFit="1" customWidth="1"/>
    <x:col min="12051" max="12051" width="13.886719" style="196" bestFit="1" customWidth="1"/>
    <x:col min="12052" max="12052" width="16.886719" style="196" bestFit="1" customWidth="1"/>
    <x:col min="12053" max="12054" width="27.441406" style="196" customWidth="1"/>
    <x:col min="12055" max="12055" width="13.554688" style="196" bestFit="1" customWidth="1"/>
    <x:col min="12056" max="12056" width="27.886719" style="196" bestFit="1" customWidth="1"/>
    <x:col min="12057" max="12057" width="20" style="196" customWidth="1"/>
    <x:col min="12058" max="12058" width="21.441406" style="196" bestFit="1" customWidth="1"/>
    <x:col min="12059" max="12059" width="31.109375" style="196" bestFit="1" customWidth="1"/>
    <x:col min="12060" max="12060" width="27.886719" style="196" customWidth="1"/>
    <x:col min="12061" max="12061" width="16.886719" style="196" customWidth="1"/>
    <x:col min="12062" max="12062" width="32.441406" style="196" bestFit="1" customWidth="1"/>
    <x:col min="12063" max="12288" width="9.109375" style="196" customWidth="1"/>
    <x:col min="12289" max="12289" width="14.109375" style="196" bestFit="1" customWidth="1"/>
    <x:col min="12290" max="12291" width="17.109375" style="196" bestFit="1" customWidth="1"/>
    <x:col min="12292" max="12292" width="30.441406" style="196" customWidth="1"/>
    <x:col min="12293" max="12293" width="15.886719" style="196" bestFit="1" customWidth="1"/>
    <x:col min="12294" max="12294" width="16.886719" style="196" bestFit="1" customWidth="1"/>
    <x:col min="12295" max="12296" width="15.554688" style="196" customWidth="1"/>
    <x:col min="12297" max="12297" width="20.109375" style="196" bestFit="1" customWidth="1"/>
    <x:col min="12298" max="12298" width="16.109375" style="196" bestFit="1" customWidth="1"/>
    <x:col min="12299" max="12299" width="15.886719" style="196" bestFit="1" customWidth="1"/>
    <x:col min="12300" max="12300" width="17" style="196" bestFit="1" customWidth="1"/>
    <x:col min="12301" max="12301" width="20.886719" style="196" customWidth="1"/>
    <x:col min="12302" max="12302" width="17" style="196" bestFit="1" customWidth="1"/>
    <x:col min="12303" max="12304" width="14.441406" style="196" customWidth="1"/>
    <x:col min="12305" max="12305" width="13.886719" style="196" bestFit="1" customWidth="1"/>
    <x:col min="12306" max="12306" width="17" style="196" bestFit="1" customWidth="1"/>
    <x:col min="12307" max="12307" width="13.886719" style="196" bestFit="1" customWidth="1"/>
    <x:col min="12308" max="12308" width="16.886719" style="196" bestFit="1" customWidth="1"/>
    <x:col min="12309" max="12310" width="27.441406" style="196" customWidth="1"/>
    <x:col min="12311" max="12311" width="13.554688" style="196" bestFit="1" customWidth="1"/>
    <x:col min="12312" max="12312" width="27.886719" style="196" bestFit="1" customWidth="1"/>
    <x:col min="12313" max="12313" width="20" style="196" customWidth="1"/>
    <x:col min="12314" max="12314" width="21.441406" style="196" bestFit="1" customWidth="1"/>
    <x:col min="12315" max="12315" width="31.109375" style="196" bestFit="1" customWidth="1"/>
    <x:col min="12316" max="12316" width="27.886719" style="196" customWidth="1"/>
    <x:col min="12317" max="12317" width="16.886719" style="196" customWidth="1"/>
    <x:col min="12318" max="12318" width="32.441406" style="196" bestFit="1" customWidth="1"/>
    <x:col min="12319" max="12544" width="9.109375" style="196" customWidth="1"/>
    <x:col min="12545" max="12545" width="14.109375" style="196" bestFit="1" customWidth="1"/>
    <x:col min="12546" max="12547" width="17.109375" style="196" bestFit="1" customWidth="1"/>
    <x:col min="12548" max="12548" width="30.441406" style="196" customWidth="1"/>
    <x:col min="12549" max="12549" width="15.886719" style="196" bestFit="1" customWidth="1"/>
    <x:col min="12550" max="12550" width="16.886719" style="196" bestFit="1" customWidth="1"/>
    <x:col min="12551" max="12552" width="15.554688" style="196" customWidth="1"/>
    <x:col min="12553" max="12553" width="20.109375" style="196" bestFit="1" customWidth="1"/>
    <x:col min="12554" max="12554" width="16.109375" style="196" bestFit="1" customWidth="1"/>
    <x:col min="12555" max="12555" width="15.886719" style="196" bestFit="1" customWidth="1"/>
    <x:col min="12556" max="12556" width="17" style="196" bestFit="1" customWidth="1"/>
    <x:col min="12557" max="12557" width="20.886719" style="196" customWidth="1"/>
    <x:col min="12558" max="12558" width="17" style="196" bestFit="1" customWidth="1"/>
    <x:col min="12559" max="12560" width="14.441406" style="196" customWidth="1"/>
    <x:col min="12561" max="12561" width="13.886719" style="196" bestFit="1" customWidth="1"/>
    <x:col min="12562" max="12562" width="17" style="196" bestFit="1" customWidth="1"/>
    <x:col min="12563" max="12563" width="13.886719" style="196" bestFit="1" customWidth="1"/>
    <x:col min="12564" max="12564" width="16.886719" style="196" bestFit="1" customWidth="1"/>
    <x:col min="12565" max="12566" width="27.441406" style="196" customWidth="1"/>
    <x:col min="12567" max="12567" width="13.554688" style="196" bestFit="1" customWidth="1"/>
    <x:col min="12568" max="12568" width="27.886719" style="196" bestFit="1" customWidth="1"/>
    <x:col min="12569" max="12569" width="20" style="196" customWidth="1"/>
    <x:col min="12570" max="12570" width="21.441406" style="196" bestFit="1" customWidth="1"/>
    <x:col min="12571" max="12571" width="31.109375" style="196" bestFit="1" customWidth="1"/>
    <x:col min="12572" max="12572" width="27.886719" style="196" customWidth="1"/>
    <x:col min="12573" max="12573" width="16.886719" style="196" customWidth="1"/>
    <x:col min="12574" max="12574" width="32.441406" style="196" bestFit="1" customWidth="1"/>
    <x:col min="12575" max="12800" width="9.109375" style="196" customWidth="1"/>
    <x:col min="12801" max="12801" width="14.109375" style="196" bestFit="1" customWidth="1"/>
    <x:col min="12802" max="12803" width="17.109375" style="196" bestFit="1" customWidth="1"/>
    <x:col min="12804" max="12804" width="30.441406" style="196" customWidth="1"/>
    <x:col min="12805" max="12805" width="15.886719" style="196" bestFit="1" customWidth="1"/>
    <x:col min="12806" max="12806" width="16.886719" style="196" bestFit="1" customWidth="1"/>
    <x:col min="12807" max="12808" width="15.554688" style="196" customWidth="1"/>
    <x:col min="12809" max="12809" width="20.109375" style="196" bestFit="1" customWidth="1"/>
    <x:col min="12810" max="12810" width="16.109375" style="196" bestFit="1" customWidth="1"/>
    <x:col min="12811" max="12811" width="15.886719" style="196" bestFit="1" customWidth="1"/>
    <x:col min="12812" max="12812" width="17" style="196" bestFit="1" customWidth="1"/>
    <x:col min="12813" max="12813" width="20.886719" style="196" customWidth="1"/>
    <x:col min="12814" max="12814" width="17" style="196" bestFit="1" customWidth="1"/>
    <x:col min="12815" max="12816" width="14.441406" style="196" customWidth="1"/>
    <x:col min="12817" max="12817" width="13.886719" style="196" bestFit="1" customWidth="1"/>
    <x:col min="12818" max="12818" width="17" style="196" bestFit="1" customWidth="1"/>
    <x:col min="12819" max="12819" width="13.886719" style="196" bestFit="1" customWidth="1"/>
    <x:col min="12820" max="12820" width="16.886719" style="196" bestFit="1" customWidth="1"/>
    <x:col min="12821" max="12822" width="27.441406" style="196" customWidth="1"/>
    <x:col min="12823" max="12823" width="13.554688" style="196" bestFit="1" customWidth="1"/>
    <x:col min="12824" max="12824" width="27.886719" style="196" bestFit="1" customWidth="1"/>
    <x:col min="12825" max="12825" width="20" style="196" customWidth="1"/>
    <x:col min="12826" max="12826" width="21.441406" style="196" bestFit="1" customWidth="1"/>
    <x:col min="12827" max="12827" width="31.109375" style="196" bestFit="1" customWidth="1"/>
    <x:col min="12828" max="12828" width="27.886719" style="196" customWidth="1"/>
    <x:col min="12829" max="12829" width="16.886719" style="196" customWidth="1"/>
    <x:col min="12830" max="12830" width="32.441406" style="196" bestFit="1" customWidth="1"/>
    <x:col min="12831" max="13056" width="9.109375" style="196" customWidth="1"/>
    <x:col min="13057" max="13057" width="14.109375" style="196" bestFit="1" customWidth="1"/>
    <x:col min="13058" max="13059" width="17.109375" style="196" bestFit="1" customWidth="1"/>
    <x:col min="13060" max="13060" width="30.441406" style="196" customWidth="1"/>
    <x:col min="13061" max="13061" width="15.886719" style="196" bestFit="1" customWidth="1"/>
    <x:col min="13062" max="13062" width="16.886719" style="196" bestFit="1" customWidth="1"/>
    <x:col min="13063" max="13064" width="15.554688" style="196" customWidth="1"/>
    <x:col min="13065" max="13065" width="20.109375" style="196" bestFit="1" customWidth="1"/>
    <x:col min="13066" max="13066" width="16.109375" style="196" bestFit="1" customWidth="1"/>
    <x:col min="13067" max="13067" width="15.886719" style="196" bestFit="1" customWidth="1"/>
    <x:col min="13068" max="13068" width="17" style="196" bestFit="1" customWidth="1"/>
    <x:col min="13069" max="13069" width="20.886719" style="196" customWidth="1"/>
    <x:col min="13070" max="13070" width="17" style="196" bestFit="1" customWidth="1"/>
    <x:col min="13071" max="13072" width="14.441406" style="196" customWidth="1"/>
    <x:col min="13073" max="13073" width="13.886719" style="196" bestFit="1" customWidth="1"/>
    <x:col min="13074" max="13074" width="17" style="196" bestFit="1" customWidth="1"/>
    <x:col min="13075" max="13075" width="13.886719" style="196" bestFit="1" customWidth="1"/>
    <x:col min="13076" max="13076" width="16.886719" style="196" bestFit="1" customWidth="1"/>
    <x:col min="13077" max="13078" width="27.441406" style="196" customWidth="1"/>
    <x:col min="13079" max="13079" width="13.554688" style="196" bestFit="1" customWidth="1"/>
    <x:col min="13080" max="13080" width="27.886719" style="196" bestFit="1" customWidth="1"/>
    <x:col min="13081" max="13081" width="20" style="196" customWidth="1"/>
    <x:col min="13082" max="13082" width="21.441406" style="196" bestFit="1" customWidth="1"/>
    <x:col min="13083" max="13083" width="31.109375" style="196" bestFit="1" customWidth="1"/>
    <x:col min="13084" max="13084" width="27.886719" style="196" customWidth="1"/>
    <x:col min="13085" max="13085" width="16.886719" style="196" customWidth="1"/>
    <x:col min="13086" max="13086" width="32.441406" style="196" bestFit="1" customWidth="1"/>
    <x:col min="13087" max="13312" width="9.109375" style="196" customWidth="1"/>
    <x:col min="13313" max="13313" width="14.109375" style="196" bestFit="1" customWidth="1"/>
    <x:col min="13314" max="13315" width="17.109375" style="196" bestFit="1" customWidth="1"/>
    <x:col min="13316" max="13316" width="30.441406" style="196" customWidth="1"/>
    <x:col min="13317" max="13317" width="15.886719" style="196" bestFit="1" customWidth="1"/>
    <x:col min="13318" max="13318" width="16.886719" style="196" bestFit="1" customWidth="1"/>
    <x:col min="13319" max="13320" width="15.554688" style="196" customWidth="1"/>
    <x:col min="13321" max="13321" width="20.109375" style="196" bestFit="1" customWidth="1"/>
    <x:col min="13322" max="13322" width="16.109375" style="196" bestFit="1" customWidth="1"/>
    <x:col min="13323" max="13323" width="15.886719" style="196" bestFit="1" customWidth="1"/>
    <x:col min="13324" max="13324" width="17" style="196" bestFit="1" customWidth="1"/>
    <x:col min="13325" max="13325" width="20.886719" style="196" customWidth="1"/>
    <x:col min="13326" max="13326" width="17" style="196" bestFit="1" customWidth="1"/>
    <x:col min="13327" max="13328" width="14.441406" style="196" customWidth="1"/>
    <x:col min="13329" max="13329" width="13.886719" style="196" bestFit="1" customWidth="1"/>
    <x:col min="13330" max="13330" width="17" style="196" bestFit="1" customWidth="1"/>
    <x:col min="13331" max="13331" width="13.886719" style="196" bestFit="1" customWidth="1"/>
    <x:col min="13332" max="13332" width="16.886719" style="196" bestFit="1" customWidth="1"/>
    <x:col min="13333" max="13334" width="27.441406" style="196" customWidth="1"/>
    <x:col min="13335" max="13335" width="13.554688" style="196" bestFit="1" customWidth="1"/>
    <x:col min="13336" max="13336" width="27.886719" style="196" bestFit="1" customWidth="1"/>
    <x:col min="13337" max="13337" width="20" style="196" customWidth="1"/>
    <x:col min="13338" max="13338" width="21.441406" style="196" bestFit="1" customWidth="1"/>
    <x:col min="13339" max="13339" width="31.109375" style="196" bestFit="1" customWidth="1"/>
    <x:col min="13340" max="13340" width="27.886719" style="196" customWidth="1"/>
    <x:col min="13341" max="13341" width="16.886719" style="196" customWidth="1"/>
    <x:col min="13342" max="13342" width="32.441406" style="196" bestFit="1" customWidth="1"/>
    <x:col min="13343" max="13568" width="9.109375" style="196" customWidth="1"/>
    <x:col min="13569" max="13569" width="14.109375" style="196" bestFit="1" customWidth="1"/>
    <x:col min="13570" max="13571" width="17.109375" style="196" bestFit="1" customWidth="1"/>
    <x:col min="13572" max="13572" width="30.441406" style="196" customWidth="1"/>
    <x:col min="13573" max="13573" width="15.886719" style="196" bestFit="1" customWidth="1"/>
    <x:col min="13574" max="13574" width="16.886719" style="196" bestFit="1" customWidth="1"/>
    <x:col min="13575" max="13576" width="15.554688" style="196" customWidth="1"/>
    <x:col min="13577" max="13577" width="20.109375" style="196" bestFit="1" customWidth="1"/>
    <x:col min="13578" max="13578" width="16.109375" style="196" bestFit="1" customWidth="1"/>
    <x:col min="13579" max="13579" width="15.886719" style="196" bestFit="1" customWidth="1"/>
    <x:col min="13580" max="13580" width="17" style="196" bestFit="1" customWidth="1"/>
    <x:col min="13581" max="13581" width="20.886719" style="196" customWidth="1"/>
    <x:col min="13582" max="13582" width="17" style="196" bestFit="1" customWidth="1"/>
    <x:col min="13583" max="13584" width="14.441406" style="196" customWidth="1"/>
    <x:col min="13585" max="13585" width="13.886719" style="196" bestFit="1" customWidth="1"/>
    <x:col min="13586" max="13586" width="17" style="196" bestFit="1" customWidth="1"/>
    <x:col min="13587" max="13587" width="13.886719" style="196" bestFit="1" customWidth="1"/>
    <x:col min="13588" max="13588" width="16.886719" style="196" bestFit="1" customWidth="1"/>
    <x:col min="13589" max="13590" width="27.441406" style="196" customWidth="1"/>
    <x:col min="13591" max="13591" width="13.554688" style="196" bestFit="1" customWidth="1"/>
    <x:col min="13592" max="13592" width="27.886719" style="196" bestFit="1" customWidth="1"/>
    <x:col min="13593" max="13593" width="20" style="196" customWidth="1"/>
    <x:col min="13594" max="13594" width="21.441406" style="196" bestFit="1" customWidth="1"/>
    <x:col min="13595" max="13595" width="31.109375" style="196" bestFit="1" customWidth="1"/>
    <x:col min="13596" max="13596" width="27.886719" style="196" customWidth="1"/>
    <x:col min="13597" max="13597" width="16.886719" style="196" customWidth="1"/>
    <x:col min="13598" max="13598" width="32.441406" style="196" bestFit="1" customWidth="1"/>
    <x:col min="13599" max="13824" width="9.109375" style="196" customWidth="1"/>
    <x:col min="13825" max="13825" width="14.109375" style="196" bestFit="1" customWidth="1"/>
    <x:col min="13826" max="13827" width="17.109375" style="196" bestFit="1" customWidth="1"/>
    <x:col min="13828" max="13828" width="30.441406" style="196" customWidth="1"/>
    <x:col min="13829" max="13829" width="15.886719" style="196" bestFit="1" customWidth="1"/>
    <x:col min="13830" max="13830" width="16.886719" style="196" bestFit="1" customWidth="1"/>
    <x:col min="13831" max="13832" width="15.554688" style="196" customWidth="1"/>
    <x:col min="13833" max="13833" width="20.109375" style="196" bestFit="1" customWidth="1"/>
    <x:col min="13834" max="13834" width="16.109375" style="196" bestFit="1" customWidth="1"/>
    <x:col min="13835" max="13835" width="15.886719" style="196" bestFit="1" customWidth="1"/>
    <x:col min="13836" max="13836" width="17" style="196" bestFit="1" customWidth="1"/>
    <x:col min="13837" max="13837" width="20.886719" style="196" customWidth="1"/>
    <x:col min="13838" max="13838" width="17" style="196" bestFit="1" customWidth="1"/>
    <x:col min="13839" max="13840" width="14.441406" style="196" customWidth="1"/>
    <x:col min="13841" max="13841" width="13.886719" style="196" bestFit="1" customWidth="1"/>
    <x:col min="13842" max="13842" width="17" style="196" bestFit="1" customWidth="1"/>
    <x:col min="13843" max="13843" width="13.886719" style="196" bestFit="1" customWidth="1"/>
    <x:col min="13844" max="13844" width="16.886719" style="196" bestFit="1" customWidth="1"/>
    <x:col min="13845" max="13846" width="27.441406" style="196" customWidth="1"/>
    <x:col min="13847" max="13847" width="13.554688" style="196" bestFit="1" customWidth="1"/>
    <x:col min="13848" max="13848" width="27.886719" style="196" bestFit="1" customWidth="1"/>
    <x:col min="13849" max="13849" width="20" style="196" customWidth="1"/>
    <x:col min="13850" max="13850" width="21.441406" style="196" bestFit="1" customWidth="1"/>
    <x:col min="13851" max="13851" width="31.109375" style="196" bestFit="1" customWidth="1"/>
    <x:col min="13852" max="13852" width="27.886719" style="196" customWidth="1"/>
    <x:col min="13853" max="13853" width="16.886719" style="196" customWidth="1"/>
    <x:col min="13854" max="13854" width="32.441406" style="196" bestFit="1" customWidth="1"/>
    <x:col min="13855" max="14080" width="9.109375" style="196" customWidth="1"/>
    <x:col min="14081" max="14081" width="14.109375" style="196" bestFit="1" customWidth="1"/>
    <x:col min="14082" max="14083" width="17.109375" style="196" bestFit="1" customWidth="1"/>
    <x:col min="14084" max="14084" width="30.441406" style="196" customWidth="1"/>
    <x:col min="14085" max="14085" width="15.886719" style="196" bestFit="1" customWidth="1"/>
    <x:col min="14086" max="14086" width="16.886719" style="196" bestFit="1" customWidth="1"/>
    <x:col min="14087" max="14088" width="15.554688" style="196" customWidth="1"/>
    <x:col min="14089" max="14089" width="20.109375" style="196" bestFit="1" customWidth="1"/>
    <x:col min="14090" max="14090" width="16.109375" style="196" bestFit="1" customWidth="1"/>
    <x:col min="14091" max="14091" width="15.886719" style="196" bestFit="1" customWidth="1"/>
    <x:col min="14092" max="14092" width="17" style="196" bestFit="1" customWidth="1"/>
    <x:col min="14093" max="14093" width="20.886719" style="196" customWidth="1"/>
    <x:col min="14094" max="14094" width="17" style="196" bestFit="1" customWidth="1"/>
    <x:col min="14095" max="14096" width="14.441406" style="196" customWidth="1"/>
    <x:col min="14097" max="14097" width="13.886719" style="196" bestFit="1" customWidth="1"/>
    <x:col min="14098" max="14098" width="17" style="196" bestFit="1" customWidth="1"/>
    <x:col min="14099" max="14099" width="13.886719" style="196" bestFit="1" customWidth="1"/>
    <x:col min="14100" max="14100" width="16.886719" style="196" bestFit="1" customWidth="1"/>
    <x:col min="14101" max="14102" width="27.441406" style="196" customWidth="1"/>
    <x:col min="14103" max="14103" width="13.554688" style="196" bestFit="1" customWidth="1"/>
    <x:col min="14104" max="14104" width="27.886719" style="196" bestFit="1" customWidth="1"/>
    <x:col min="14105" max="14105" width="20" style="196" customWidth="1"/>
    <x:col min="14106" max="14106" width="21.441406" style="196" bestFit="1" customWidth="1"/>
    <x:col min="14107" max="14107" width="31.109375" style="196" bestFit="1" customWidth="1"/>
    <x:col min="14108" max="14108" width="27.886719" style="196" customWidth="1"/>
    <x:col min="14109" max="14109" width="16.886719" style="196" customWidth="1"/>
    <x:col min="14110" max="14110" width="32.441406" style="196" bestFit="1" customWidth="1"/>
    <x:col min="14111" max="14336" width="9.109375" style="196" customWidth="1"/>
    <x:col min="14337" max="14337" width="14.109375" style="196" bestFit="1" customWidth="1"/>
    <x:col min="14338" max="14339" width="17.109375" style="196" bestFit="1" customWidth="1"/>
    <x:col min="14340" max="14340" width="30.441406" style="196" customWidth="1"/>
    <x:col min="14341" max="14341" width="15.886719" style="196" bestFit="1" customWidth="1"/>
    <x:col min="14342" max="14342" width="16.886719" style="196" bestFit="1" customWidth="1"/>
    <x:col min="14343" max="14344" width="15.554688" style="196" customWidth="1"/>
    <x:col min="14345" max="14345" width="20.109375" style="196" bestFit="1" customWidth="1"/>
    <x:col min="14346" max="14346" width="16.109375" style="196" bestFit="1" customWidth="1"/>
    <x:col min="14347" max="14347" width="15.886719" style="196" bestFit="1" customWidth="1"/>
    <x:col min="14348" max="14348" width="17" style="196" bestFit="1" customWidth="1"/>
    <x:col min="14349" max="14349" width="20.886719" style="196" customWidth="1"/>
    <x:col min="14350" max="14350" width="17" style="196" bestFit="1" customWidth="1"/>
    <x:col min="14351" max="14352" width="14.441406" style="196" customWidth="1"/>
    <x:col min="14353" max="14353" width="13.886719" style="196" bestFit="1" customWidth="1"/>
    <x:col min="14354" max="14354" width="17" style="196" bestFit="1" customWidth="1"/>
    <x:col min="14355" max="14355" width="13.886719" style="196" bestFit="1" customWidth="1"/>
    <x:col min="14356" max="14356" width="16.886719" style="196" bestFit="1" customWidth="1"/>
    <x:col min="14357" max="14358" width="27.441406" style="196" customWidth="1"/>
    <x:col min="14359" max="14359" width="13.554688" style="196" bestFit="1" customWidth="1"/>
    <x:col min="14360" max="14360" width="27.886719" style="196" bestFit="1" customWidth="1"/>
    <x:col min="14361" max="14361" width="20" style="196" customWidth="1"/>
    <x:col min="14362" max="14362" width="21.441406" style="196" bestFit="1" customWidth="1"/>
    <x:col min="14363" max="14363" width="31.109375" style="196" bestFit="1" customWidth="1"/>
    <x:col min="14364" max="14364" width="27.886719" style="196" customWidth="1"/>
    <x:col min="14365" max="14365" width="16.886719" style="196" customWidth="1"/>
    <x:col min="14366" max="14366" width="32.441406" style="196" bestFit="1" customWidth="1"/>
    <x:col min="14367" max="14592" width="9.109375" style="196" customWidth="1"/>
    <x:col min="14593" max="14593" width="14.109375" style="196" bestFit="1" customWidth="1"/>
    <x:col min="14594" max="14595" width="17.109375" style="196" bestFit="1" customWidth="1"/>
    <x:col min="14596" max="14596" width="30.441406" style="196" customWidth="1"/>
    <x:col min="14597" max="14597" width="15.886719" style="196" bestFit="1" customWidth="1"/>
    <x:col min="14598" max="14598" width="16.886719" style="196" bestFit="1" customWidth="1"/>
    <x:col min="14599" max="14600" width="15.554688" style="196" customWidth="1"/>
    <x:col min="14601" max="14601" width="20.109375" style="196" bestFit="1" customWidth="1"/>
    <x:col min="14602" max="14602" width="16.109375" style="196" bestFit="1" customWidth="1"/>
    <x:col min="14603" max="14603" width="15.886719" style="196" bestFit="1" customWidth="1"/>
    <x:col min="14604" max="14604" width="17" style="196" bestFit="1" customWidth="1"/>
    <x:col min="14605" max="14605" width="20.886719" style="196" customWidth="1"/>
    <x:col min="14606" max="14606" width="17" style="196" bestFit="1" customWidth="1"/>
    <x:col min="14607" max="14608" width="14.441406" style="196" customWidth="1"/>
    <x:col min="14609" max="14609" width="13.886719" style="196" bestFit="1" customWidth="1"/>
    <x:col min="14610" max="14610" width="17" style="196" bestFit="1" customWidth="1"/>
    <x:col min="14611" max="14611" width="13.886719" style="196" bestFit="1" customWidth="1"/>
    <x:col min="14612" max="14612" width="16.886719" style="196" bestFit="1" customWidth="1"/>
    <x:col min="14613" max="14614" width="27.441406" style="196" customWidth="1"/>
    <x:col min="14615" max="14615" width="13.554688" style="196" bestFit="1" customWidth="1"/>
    <x:col min="14616" max="14616" width="27.886719" style="196" bestFit="1" customWidth="1"/>
    <x:col min="14617" max="14617" width="20" style="196" customWidth="1"/>
    <x:col min="14618" max="14618" width="21.441406" style="196" bestFit="1" customWidth="1"/>
    <x:col min="14619" max="14619" width="31.109375" style="196" bestFit="1" customWidth="1"/>
    <x:col min="14620" max="14620" width="27.886719" style="196" customWidth="1"/>
    <x:col min="14621" max="14621" width="16.886719" style="196" customWidth="1"/>
    <x:col min="14622" max="14622" width="32.441406" style="196" bestFit="1" customWidth="1"/>
    <x:col min="14623" max="14848" width="9.109375" style="196" customWidth="1"/>
    <x:col min="14849" max="14849" width="14.109375" style="196" bestFit="1" customWidth="1"/>
    <x:col min="14850" max="14851" width="17.109375" style="196" bestFit="1" customWidth="1"/>
    <x:col min="14852" max="14852" width="30.441406" style="196" customWidth="1"/>
    <x:col min="14853" max="14853" width="15.886719" style="196" bestFit="1" customWidth="1"/>
    <x:col min="14854" max="14854" width="16.886719" style="196" bestFit="1" customWidth="1"/>
    <x:col min="14855" max="14856" width="15.554688" style="196" customWidth="1"/>
    <x:col min="14857" max="14857" width="20.109375" style="196" bestFit="1" customWidth="1"/>
    <x:col min="14858" max="14858" width="16.109375" style="196" bestFit="1" customWidth="1"/>
    <x:col min="14859" max="14859" width="15.886719" style="196" bestFit="1" customWidth="1"/>
    <x:col min="14860" max="14860" width="17" style="196" bestFit="1" customWidth="1"/>
    <x:col min="14861" max="14861" width="20.886719" style="196" customWidth="1"/>
    <x:col min="14862" max="14862" width="17" style="196" bestFit="1" customWidth="1"/>
    <x:col min="14863" max="14864" width="14.441406" style="196" customWidth="1"/>
    <x:col min="14865" max="14865" width="13.886719" style="196" bestFit="1" customWidth="1"/>
    <x:col min="14866" max="14866" width="17" style="196" bestFit="1" customWidth="1"/>
    <x:col min="14867" max="14867" width="13.886719" style="196" bestFit="1" customWidth="1"/>
    <x:col min="14868" max="14868" width="16.886719" style="196" bestFit="1" customWidth="1"/>
    <x:col min="14869" max="14870" width="27.441406" style="196" customWidth="1"/>
    <x:col min="14871" max="14871" width="13.554688" style="196" bestFit="1" customWidth="1"/>
    <x:col min="14872" max="14872" width="27.886719" style="196" bestFit="1" customWidth="1"/>
    <x:col min="14873" max="14873" width="20" style="196" customWidth="1"/>
    <x:col min="14874" max="14874" width="21.441406" style="196" bestFit="1" customWidth="1"/>
    <x:col min="14875" max="14875" width="31.109375" style="196" bestFit="1" customWidth="1"/>
    <x:col min="14876" max="14876" width="27.886719" style="196" customWidth="1"/>
    <x:col min="14877" max="14877" width="16.886719" style="196" customWidth="1"/>
    <x:col min="14878" max="14878" width="32.441406" style="196" bestFit="1" customWidth="1"/>
    <x:col min="14879" max="15104" width="9.109375" style="196" customWidth="1"/>
    <x:col min="15105" max="15105" width="14.109375" style="196" bestFit="1" customWidth="1"/>
    <x:col min="15106" max="15107" width="17.109375" style="196" bestFit="1" customWidth="1"/>
    <x:col min="15108" max="15108" width="30.441406" style="196" customWidth="1"/>
    <x:col min="15109" max="15109" width="15.886719" style="196" bestFit="1" customWidth="1"/>
    <x:col min="15110" max="15110" width="16.886719" style="196" bestFit="1" customWidth="1"/>
    <x:col min="15111" max="15112" width="15.554688" style="196" customWidth="1"/>
    <x:col min="15113" max="15113" width="20.109375" style="196" bestFit="1" customWidth="1"/>
    <x:col min="15114" max="15114" width="16.109375" style="196" bestFit="1" customWidth="1"/>
    <x:col min="15115" max="15115" width="15.886719" style="196" bestFit="1" customWidth="1"/>
    <x:col min="15116" max="15116" width="17" style="196" bestFit="1" customWidth="1"/>
    <x:col min="15117" max="15117" width="20.886719" style="196" customWidth="1"/>
    <x:col min="15118" max="15118" width="17" style="196" bestFit="1" customWidth="1"/>
    <x:col min="15119" max="15120" width="14.441406" style="196" customWidth="1"/>
    <x:col min="15121" max="15121" width="13.886719" style="196" bestFit="1" customWidth="1"/>
    <x:col min="15122" max="15122" width="17" style="196" bestFit="1" customWidth="1"/>
    <x:col min="15123" max="15123" width="13.886719" style="196" bestFit="1" customWidth="1"/>
    <x:col min="15124" max="15124" width="16.886719" style="196" bestFit="1" customWidth="1"/>
    <x:col min="15125" max="15126" width="27.441406" style="196" customWidth="1"/>
    <x:col min="15127" max="15127" width="13.554688" style="196" bestFit="1" customWidth="1"/>
    <x:col min="15128" max="15128" width="27.886719" style="196" bestFit="1" customWidth="1"/>
    <x:col min="15129" max="15129" width="20" style="196" customWidth="1"/>
    <x:col min="15130" max="15130" width="21.441406" style="196" bestFit="1" customWidth="1"/>
    <x:col min="15131" max="15131" width="31.109375" style="196" bestFit="1" customWidth="1"/>
    <x:col min="15132" max="15132" width="27.886719" style="196" customWidth="1"/>
    <x:col min="15133" max="15133" width="16.886719" style="196" customWidth="1"/>
    <x:col min="15134" max="15134" width="32.441406" style="196" bestFit="1" customWidth="1"/>
    <x:col min="15135" max="15360" width="9.109375" style="196" customWidth="1"/>
    <x:col min="15361" max="15361" width="14.109375" style="196" bestFit="1" customWidth="1"/>
    <x:col min="15362" max="15363" width="17.109375" style="196" bestFit="1" customWidth="1"/>
    <x:col min="15364" max="15364" width="30.441406" style="196" customWidth="1"/>
    <x:col min="15365" max="15365" width="15.886719" style="196" bestFit="1" customWidth="1"/>
    <x:col min="15366" max="15366" width="16.886719" style="196" bestFit="1" customWidth="1"/>
    <x:col min="15367" max="15368" width="15.554688" style="196" customWidth="1"/>
    <x:col min="15369" max="15369" width="20.109375" style="196" bestFit="1" customWidth="1"/>
    <x:col min="15370" max="15370" width="16.109375" style="196" bestFit="1" customWidth="1"/>
    <x:col min="15371" max="15371" width="15.886719" style="196" bestFit="1" customWidth="1"/>
    <x:col min="15372" max="15372" width="17" style="196" bestFit="1" customWidth="1"/>
    <x:col min="15373" max="15373" width="20.886719" style="196" customWidth="1"/>
    <x:col min="15374" max="15374" width="17" style="196" bestFit="1" customWidth="1"/>
    <x:col min="15375" max="15376" width="14.441406" style="196" customWidth="1"/>
    <x:col min="15377" max="15377" width="13.886719" style="196" bestFit="1" customWidth="1"/>
    <x:col min="15378" max="15378" width="17" style="196" bestFit="1" customWidth="1"/>
    <x:col min="15379" max="15379" width="13.886719" style="196" bestFit="1" customWidth="1"/>
    <x:col min="15380" max="15380" width="16.886719" style="196" bestFit="1" customWidth="1"/>
    <x:col min="15381" max="15382" width="27.441406" style="196" customWidth="1"/>
    <x:col min="15383" max="15383" width="13.554688" style="196" bestFit="1" customWidth="1"/>
    <x:col min="15384" max="15384" width="27.886719" style="196" bestFit="1" customWidth="1"/>
    <x:col min="15385" max="15385" width="20" style="196" customWidth="1"/>
    <x:col min="15386" max="15386" width="21.441406" style="196" bestFit="1" customWidth="1"/>
    <x:col min="15387" max="15387" width="31.109375" style="196" bestFit="1" customWidth="1"/>
    <x:col min="15388" max="15388" width="27.886719" style="196" customWidth="1"/>
    <x:col min="15389" max="15389" width="16.886719" style="196" customWidth="1"/>
    <x:col min="15390" max="15390" width="32.441406" style="196" bestFit="1" customWidth="1"/>
    <x:col min="15391" max="15616" width="9.109375" style="196" customWidth="1"/>
    <x:col min="15617" max="15617" width="14.109375" style="196" bestFit="1" customWidth="1"/>
    <x:col min="15618" max="15619" width="17.109375" style="196" bestFit="1" customWidth="1"/>
    <x:col min="15620" max="15620" width="30.441406" style="196" customWidth="1"/>
    <x:col min="15621" max="15621" width="15.886719" style="196" bestFit="1" customWidth="1"/>
    <x:col min="15622" max="15622" width="16.886719" style="196" bestFit="1" customWidth="1"/>
    <x:col min="15623" max="15624" width="15.554688" style="196" customWidth="1"/>
    <x:col min="15625" max="15625" width="20.109375" style="196" bestFit="1" customWidth="1"/>
    <x:col min="15626" max="15626" width="16.109375" style="196" bestFit="1" customWidth="1"/>
    <x:col min="15627" max="15627" width="15.886719" style="196" bestFit="1" customWidth="1"/>
    <x:col min="15628" max="15628" width="17" style="196" bestFit="1" customWidth="1"/>
    <x:col min="15629" max="15629" width="20.886719" style="196" customWidth="1"/>
    <x:col min="15630" max="15630" width="17" style="196" bestFit="1" customWidth="1"/>
    <x:col min="15631" max="15632" width="14.441406" style="196" customWidth="1"/>
    <x:col min="15633" max="15633" width="13.886719" style="196" bestFit="1" customWidth="1"/>
    <x:col min="15634" max="15634" width="17" style="196" bestFit="1" customWidth="1"/>
    <x:col min="15635" max="15635" width="13.886719" style="196" bestFit="1" customWidth="1"/>
    <x:col min="15636" max="15636" width="16.886719" style="196" bestFit="1" customWidth="1"/>
    <x:col min="15637" max="15638" width="27.441406" style="196" customWidth="1"/>
    <x:col min="15639" max="15639" width="13.554688" style="196" bestFit="1" customWidth="1"/>
    <x:col min="15640" max="15640" width="27.886719" style="196" bestFit="1" customWidth="1"/>
    <x:col min="15641" max="15641" width="20" style="196" customWidth="1"/>
    <x:col min="15642" max="15642" width="21.441406" style="196" bestFit="1" customWidth="1"/>
    <x:col min="15643" max="15643" width="31.109375" style="196" bestFit="1" customWidth="1"/>
    <x:col min="15644" max="15644" width="27.886719" style="196" customWidth="1"/>
    <x:col min="15645" max="15645" width="16.886719" style="196" customWidth="1"/>
    <x:col min="15646" max="15646" width="32.441406" style="196" bestFit="1" customWidth="1"/>
    <x:col min="15647" max="15872" width="9.109375" style="196" customWidth="1"/>
    <x:col min="15873" max="15873" width="14.109375" style="196" bestFit="1" customWidth="1"/>
    <x:col min="15874" max="15875" width="17.109375" style="196" bestFit="1" customWidth="1"/>
    <x:col min="15876" max="15876" width="30.441406" style="196" customWidth="1"/>
    <x:col min="15877" max="15877" width="15.886719" style="196" bestFit="1" customWidth="1"/>
    <x:col min="15878" max="15878" width="16.886719" style="196" bestFit="1" customWidth="1"/>
    <x:col min="15879" max="15880" width="15.554688" style="196" customWidth="1"/>
    <x:col min="15881" max="15881" width="20.109375" style="196" bestFit="1" customWidth="1"/>
    <x:col min="15882" max="15882" width="16.109375" style="196" bestFit="1" customWidth="1"/>
    <x:col min="15883" max="15883" width="15.886719" style="196" bestFit="1" customWidth="1"/>
    <x:col min="15884" max="15884" width="17" style="196" bestFit="1" customWidth="1"/>
    <x:col min="15885" max="15885" width="20.886719" style="196" customWidth="1"/>
    <x:col min="15886" max="15886" width="17" style="196" bestFit="1" customWidth="1"/>
    <x:col min="15887" max="15888" width="14.441406" style="196" customWidth="1"/>
    <x:col min="15889" max="15889" width="13.886719" style="196" bestFit="1" customWidth="1"/>
    <x:col min="15890" max="15890" width="17" style="196" bestFit="1" customWidth="1"/>
    <x:col min="15891" max="15891" width="13.886719" style="196" bestFit="1" customWidth="1"/>
    <x:col min="15892" max="15892" width="16.886719" style="196" bestFit="1" customWidth="1"/>
    <x:col min="15893" max="15894" width="27.441406" style="196" customWidth="1"/>
    <x:col min="15895" max="15895" width="13.554688" style="196" bestFit="1" customWidth="1"/>
    <x:col min="15896" max="15896" width="27.886719" style="196" bestFit="1" customWidth="1"/>
    <x:col min="15897" max="15897" width="20" style="196" customWidth="1"/>
    <x:col min="15898" max="15898" width="21.441406" style="196" bestFit="1" customWidth="1"/>
    <x:col min="15899" max="15899" width="31.109375" style="196" bestFit="1" customWidth="1"/>
    <x:col min="15900" max="15900" width="27.886719" style="196" customWidth="1"/>
    <x:col min="15901" max="15901" width="16.886719" style="196" customWidth="1"/>
    <x:col min="15902" max="15902" width="32.441406" style="196" bestFit="1" customWidth="1"/>
    <x:col min="15903" max="16128" width="9.109375" style="196" customWidth="1"/>
    <x:col min="16129" max="16129" width="14.109375" style="196" bestFit="1" customWidth="1"/>
    <x:col min="16130" max="16131" width="17.109375" style="196" bestFit="1" customWidth="1"/>
    <x:col min="16132" max="16132" width="30.441406" style="196" customWidth="1"/>
    <x:col min="16133" max="16133" width="15.886719" style="196" bestFit="1" customWidth="1"/>
    <x:col min="16134" max="16134" width="16.886719" style="196" bestFit="1" customWidth="1"/>
    <x:col min="16135" max="16136" width="15.554688" style="196" customWidth="1"/>
    <x:col min="16137" max="16137" width="20.109375" style="196" bestFit="1" customWidth="1"/>
    <x:col min="16138" max="16138" width="16.109375" style="196" bestFit="1" customWidth="1"/>
    <x:col min="16139" max="16139" width="15.886719" style="196" bestFit="1" customWidth="1"/>
    <x:col min="16140" max="16140" width="17" style="196" bestFit="1" customWidth="1"/>
    <x:col min="16141" max="16141" width="20.886719" style="196" customWidth="1"/>
    <x:col min="16142" max="16142" width="17" style="196" bestFit="1" customWidth="1"/>
    <x:col min="16143" max="16144" width="14.441406" style="196" customWidth="1"/>
    <x:col min="16145" max="16145" width="13.886719" style="196" bestFit="1" customWidth="1"/>
    <x:col min="16146" max="16146" width="17" style="196" bestFit="1" customWidth="1"/>
    <x:col min="16147" max="16147" width="13.886719" style="196" bestFit="1" customWidth="1"/>
    <x:col min="16148" max="16148" width="16.886719" style="196" bestFit="1" customWidth="1"/>
    <x:col min="16149" max="16150" width="27.441406" style="196" customWidth="1"/>
    <x:col min="16151" max="16151" width="13.554688" style="196" bestFit="1" customWidth="1"/>
    <x:col min="16152" max="16152" width="27.886719" style="196" bestFit="1" customWidth="1"/>
    <x:col min="16153" max="16153" width="20" style="196" customWidth="1"/>
    <x:col min="16154" max="16154" width="21.441406" style="196" bestFit="1" customWidth="1"/>
    <x:col min="16155" max="16155" width="31.109375" style="196" bestFit="1" customWidth="1"/>
    <x:col min="16156" max="16156" width="27.886719" style="196" customWidth="1"/>
    <x:col min="16157" max="16157" width="16.886719" style="196" customWidth="1"/>
    <x:col min="16158" max="16158" width="32.441406" style="196" bestFit="1" customWidth="1"/>
    <x:col min="16159" max="16384" width="9.109375" style="196" customWidth="1"/>
  </x:cols>
  <x:sheetData>
    <x:row r="1" spans="1:16158" ht="13.5" customHeight="1" x14ac:dyDescent="0.3">
      <x:c r="A1" s="409"/>
      <x:c r="B1" s="410"/>
      <x:c r="C1" s="302"/>
      <x:c r="D1" s="303"/>
    </x:row>
    <x:row r="2" spans="1:16158" x14ac:dyDescent="0.25">
      <x:c r="A2" s="411"/>
      <x:c r="B2" s="412"/>
      <x:c r="C2" s="412"/>
      <x:c r="D2" s="412"/>
      <x:c r="E2" s="413"/>
      <x:c r="G2" s="414"/>
    </x:row>
    <x:row r="3" spans="1:16158" ht="15" customHeight="1" x14ac:dyDescent="0.3">
      <x:c r="A3" s="201"/>
      <x:c r="B3" s="202"/>
      <x:c r="C3" s="202"/>
      <x:c r="D3" s="203"/>
      <x:c r="E3" s="204"/>
      <x:c r="G3" s="205"/>
      <x:c r="K3" s="206"/>
      <x:c r="L3" s="206"/>
      <x:c r="AF3" s="207"/>
    </x:row>
    <x:row r="4" spans="1:16158" ht="15" customHeight="1" x14ac:dyDescent="0.3">
      <x:c r="A4" s="201"/>
      <x:c r="B4" s="202"/>
      <x:c r="C4" s="202"/>
      <x:c r="D4" s="203"/>
      <x:c r="E4" s="204"/>
      <x:c r="G4" s="205"/>
      <x:c r="I4" s="415"/>
      <x:c r="J4" s="415"/>
      <x:c r="K4" s="206"/>
      <x:c r="L4" s="206"/>
      <x:c r="AF4" s="207"/>
    </x:row>
    <x:row r="5" spans="1:16158" ht="15" customHeight="1" x14ac:dyDescent="0.3">
      <x:c r="A5" s="201"/>
      <x:c r="B5" s="202"/>
      <x:c r="C5" s="202"/>
      <x:c r="D5" s="203"/>
      <x:c r="E5" s="204"/>
      <x:c r="G5" s="205"/>
      <x:c r="I5" s="305"/>
      <x:c r="J5" s="306"/>
      <x:c r="K5" s="206"/>
      <x:c r="L5" s="206"/>
    </x:row>
    <x:row r="6" spans="1:16158" ht="15" customHeight="1" x14ac:dyDescent="0.3">
      <x:c r="A6" s="201"/>
      <x:c r="B6" s="202"/>
      <x:c r="C6" s="202"/>
      <x:c r="D6" s="208"/>
      <x:c r="E6" s="209"/>
      <x:c r="G6" s="205"/>
      <x:c r="I6" s="210"/>
      <x:c r="K6" s="206"/>
      <x:c r="L6" s="206"/>
    </x:row>
    <x:row r="7" spans="1:16158" ht="15" customHeight="1" x14ac:dyDescent="0.3">
      <x:c r="A7" s="201"/>
      <x:c r="B7" s="202"/>
      <x:c r="C7" s="202"/>
      <x:c r="D7" s="208"/>
      <x:c r="E7" s="209"/>
      <x:c r="G7" s="205"/>
      <x:c r="K7" s="206"/>
      <x:c r="L7" s="206"/>
      <x:c r="M7" s="15"/>
      <x:c r="Y7" s="16"/>
    </x:row>
    <x:row r="8" spans="1:16158" ht="15" customHeight="1" x14ac:dyDescent="0.3">
      <x:c r="A8" s="201"/>
      <x:c r="B8" s="202"/>
      <x:c r="C8" s="202"/>
      <x:c r="D8" s="208"/>
      <x:c r="E8" s="209"/>
      <x:c r="G8" s="205"/>
      <x:c r="Y8" s="16"/>
    </x:row>
    <x:row r="9" spans="1:16158" ht="15" customHeight="1" x14ac:dyDescent="0.3">
      <x:c r="A9" s="201"/>
      <x:c r="B9" s="202"/>
      <x:c r="C9" s="202"/>
      <x:c r="D9" s="208"/>
      <x:c r="E9" s="209"/>
      <x:c r="G9" s="205"/>
      <x:c r="Y9" s="16"/>
    </x:row>
    <x:row r="10" spans="1:16158" ht="15" customHeight="1" x14ac:dyDescent="0.3">
      <x:c r="A10" s="211"/>
      <x:c r="B10" s="212"/>
      <x:c r="C10" s="202"/>
      <x:c r="D10" s="213"/>
      <x:c r="E10" s="19"/>
      <x:c r="F10" s="0"/>
      <x:c r="G10" s="205"/>
      <x:c r="Y10" s="16"/>
    </x:row>
    <x:row r="11" spans="1:16158" ht="15" customHeight="1" x14ac:dyDescent="0.3">
      <x:c r="A11" s="211"/>
      <x:c r="B11" s="212"/>
      <x:c r="C11" s="202"/>
      <x:c r="D11" s="213"/>
      <x:c r="E11" s="19"/>
      <x:c r="F11" s="0"/>
      <x:c r="G11" s="205"/>
      <x:c r="Y11" s="16"/>
    </x:row>
    <x:row r="12" spans="1:16158" ht="15" customHeight="1" x14ac:dyDescent="0.3">
      <x:c r="A12" s="211"/>
      <x:c r="B12" s="212"/>
      <x:c r="C12" s="202"/>
      <x:c r="D12" s="213"/>
      <x:c r="E12" s="19"/>
      <x:c r="F12" s="0"/>
      <x:c r="G12" s="205"/>
      <x:c r="Y12" s="16"/>
    </x:row>
    <x:row r="13" spans="1:16158" ht="15" customHeight="1" x14ac:dyDescent="0.3">
      <x:c r="A13" s="211"/>
      <x:c r="B13" s="212"/>
      <x:c r="C13" s="202"/>
      <x:c r="D13" s="213"/>
      <x:c r="E13" s="19"/>
      <x:c r="F13" s="0"/>
      <x:c r="G13" s="205"/>
      <x:c r="Y13" s="16"/>
    </x:row>
    <x:row r="14" spans="1:16158" ht="15" customHeight="1" x14ac:dyDescent="0.3">
      <x:c r="A14" s="211"/>
      <x:c r="B14" s="212"/>
      <x:c r="C14" s="202"/>
      <x:c r="D14" s="213"/>
      <x:c r="E14" s="19"/>
      <x:c r="F14" s="0"/>
      <x:c r="G14" s="205"/>
      <x:c r="Y14" s="16"/>
    </x:row>
    <x:row r="15" spans="1:16158" ht="15" customHeight="1" x14ac:dyDescent="0.3">
      <x:c r="A15" s="211"/>
      <x:c r="B15" s="212"/>
      <x:c r="C15" s="202"/>
      <x:c r="D15" s="213"/>
      <x:c r="E15" s="19"/>
      <x:c r="F15" s="0"/>
      <x:c r="G15" s="205"/>
      <x:c r="Y15" s="16"/>
    </x:row>
    <x:row r="16" spans="1:16158" ht="15" customHeight="1" x14ac:dyDescent="0.3">
      <x:c r="A16" s="211"/>
      <x:c r="B16" s="212"/>
      <x:c r="C16" s="202"/>
      <x:c r="D16" s="213"/>
      <x:c r="E16" s="19"/>
      <x:c r="F16" s="0"/>
      <x:c r="G16" s="205"/>
      <x:c r="Y16" s="16"/>
    </x:row>
    <x:row r="17" spans="1:16158" ht="15" customHeight="1" x14ac:dyDescent="0.3">
      <x:c r="A17" s="211"/>
      <x:c r="B17" s="212"/>
      <x:c r="C17" s="202"/>
      <x:c r="D17" s="213"/>
      <x:c r="E17" s="19"/>
      <x:c r="F17" s="0"/>
      <x:c r="G17" s="205"/>
      <x:c r="Y17" s="16"/>
    </x:row>
    <x:row r="18" spans="1:16158" ht="15" customHeight="1" x14ac:dyDescent="0.3">
      <x:c r="A18" s="211"/>
      <x:c r="B18" s="212"/>
      <x:c r="C18" s="202"/>
      <x:c r="D18" s="213"/>
      <x:c r="E18" s="19"/>
      <x:c r="F18" s="0"/>
      <x:c r="G18" s="205"/>
      <x:c r="Y18" s="16"/>
    </x:row>
    <x:row r="19" spans="1:16158" ht="15" customHeight="1" x14ac:dyDescent="0.3">
      <x:c r="A19" s="211"/>
      <x:c r="B19" s="212"/>
      <x:c r="C19" s="202"/>
      <x:c r="D19" s="213"/>
      <x:c r="E19" s="19"/>
      <x:c r="F19" s="0"/>
      <x:c r="G19" s="205"/>
      <x:c r="Y19" s="16"/>
    </x:row>
    <x:row r="20" spans="1:16158" ht="15" customHeight="1" x14ac:dyDescent="0.3">
      <x:c r="A20" s="211"/>
      <x:c r="B20" s="212"/>
      <x:c r="C20" s="202"/>
      <x:c r="D20" s="213"/>
      <x:c r="E20" s="19"/>
      <x:c r="F20" s="0"/>
      <x:c r="G20" s="205"/>
      <x:c r="Y20" s="16"/>
    </x:row>
    <x:row r="21" spans="1:16158" ht="15" customHeight="1" x14ac:dyDescent="0.3">
      <x:c r="A21" s="214"/>
      <x:c r="B21" s="17"/>
      <x:c r="C21" s="215"/>
      <x:c r="D21" s="18"/>
      <x:c r="E21" s="19"/>
      <x:c r="F21" s="0"/>
      <x:c r="G21" s="216"/>
      <x:c r="Y21" s="16"/>
    </x:row>
    <x:row r="22" spans="1:16158" ht="15" customHeight="1" x14ac:dyDescent="0.3">
      <x:c r="A22" s="214"/>
      <x:c r="B22" s="17"/>
      <x:c r="C22" s="215"/>
      <x:c r="D22" s="18"/>
      <x:c r="E22" s="19"/>
      <x:c r="F22" s="0"/>
      <x:c r="G22" s="216"/>
      <x:c r="Y22" s="16"/>
    </x:row>
    <x:row r="23" spans="1:16158" ht="15" customHeight="1" x14ac:dyDescent="0.3">
      <x:c r="A23" s="214"/>
      <x:c r="B23" s="17"/>
      <x:c r="C23" s="215"/>
      <x:c r="D23" s="18"/>
      <x:c r="E23" s="19"/>
      <x:c r="F23" s="0"/>
      <x:c r="G23" s="216"/>
      <x:c r="Y23" s="16"/>
    </x:row>
    <x:row r="24" spans="1:16158" ht="15" customHeight="1" x14ac:dyDescent="0.3">
      <x:c r="A24" s="214"/>
      <x:c r="B24" s="17"/>
      <x:c r="C24" s="215"/>
      <x:c r="D24" s="18"/>
      <x:c r="E24" s="19"/>
      <x:c r="F24" s="0"/>
      <x:c r="G24" s="216"/>
      <x:c r="Y24" s="16"/>
    </x:row>
    <x:row r="25" spans="1:16158" ht="15" customHeight="1" x14ac:dyDescent="0.3">
      <x:c r="A25" s="214"/>
      <x:c r="B25" s="17"/>
      <x:c r="C25" s="215"/>
      <x:c r="D25" s="18"/>
      <x:c r="E25" s="19"/>
      <x:c r="F25" s="0"/>
      <x:c r="G25" s="216"/>
      <x:c r="Y25" s="16"/>
    </x:row>
    <x:row r="26" spans="1:16158" ht="15" customHeight="1" x14ac:dyDescent="0.3">
      <x:c r="A26" s="217"/>
      <x:c r="B26" s="14"/>
      <x:c r="C26" s="218"/>
      <x:c r="D26" s="14"/>
      <x:c r="E26" s="20"/>
      <x:c r="F26" s="0"/>
      <x:c r="G26" s="76"/>
      <x:c r="Y26" s="16"/>
    </x:row>
    <x:row r="27" spans="1:16158" ht="15" customHeight="1" x14ac:dyDescent="0.3">
      <x:c r="A27" s="219"/>
      <x:c r="B27" s="14"/>
      <x:c r="C27" s="220"/>
      <x:c r="D27" s="14"/>
      <x:c r="E27" s="221"/>
      <x:c r="F27" s="222"/>
      <x:c r="G27" s="222"/>
      <x:c r="H27" s="223"/>
      <x:c r="I27" s="224"/>
      <x:c r="J27" s="224"/>
      <x:c r="K27" s="223"/>
      <x:c r="L27" s="224"/>
      <x:c r="M27" s="223"/>
      <x:c r="N27" s="224"/>
      <x:c r="O27" s="223"/>
      <x:c r="P27" s="223"/>
      <x:c r="Q27" s="224"/>
      <x:c r="R27" s="224"/>
      <x:c r="S27" s="223"/>
      <x:c r="T27" s="224"/>
      <x:c r="U27" s="223"/>
      <x:c r="V27" s="224"/>
      <x:c r="W27" s="224"/>
      <x:c r="X27" s="224"/>
      <x:c r="Y27" s="225"/>
      <x:c r="Z27" s="223"/>
      <x:c r="AA27" s="223"/>
      <x:c r="AB27" s="223"/>
      <x:c r="AC27" s="224"/>
      <x:c r="AD27" s="224"/>
    </x:row>
    <x:row r="28" spans="1:16158" ht="15" customHeight="1" x14ac:dyDescent="0.3">
      <x:c r="A28" s="219"/>
      <x:c r="B28" s="14"/>
      <x:c r="C28" s="220"/>
      <x:c r="D28" s="14"/>
      <x:c r="E28" s="221"/>
      <x:c r="F28" s="226"/>
      <x:c r="G28" s="222"/>
      <x:c r="H28" s="223"/>
      <x:c r="I28" s="224"/>
      <x:c r="J28" s="224"/>
      <x:c r="K28" s="223"/>
      <x:c r="L28" s="224"/>
      <x:c r="M28" s="224"/>
      <x:c r="N28" s="224"/>
      <x:c r="O28" s="224"/>
      <x:c r="P28" s="223"/>
      <x:c r="Q28" s="224"/>
      <x:c r="R28" s="224"/>
      <x:c r="S28" s="224"/>
      <x:c r="T28" s="224"/>
      <x:c r="U28" s="223"/>
      <x:c r="V28" s="224"/>
      <x:c r="W28" s="224"/>
      <x:c r="X28" s="224"/>
      <x:c r="Y28" s="225"/>
      <x:c r="Z28" s="223"/>
      <x:c r="AA28" s="224"/>
      <x:c r="AB28" s="223"/>
      <x:c r="AC28" s="224"/>
      <x:c r="AD28" s="224"/>
    </x:row>
    <x:row r="29" spans="1:16158" x14ac:dyDescent="0.25">
      <x:c r="B29" s="210"/>
      <x:c r="C29" s="224"/>
      <x:c r="E29" s="223"/>
      <x:c r="F29" s="223"/>
      <x:c r="G29" s="223"/>
      <x:c r="H29" s="224"/>
      <x:c r="I29" s="224"/>
      <x:c r="J29" s="224"/>
      <x:c r="K29" s="223"/>
      <x:c r="L29" s="224"/>
      <x:c r="M29" s="224"/>
      <x:c r="N29" s="224"/>
      <x:c r="O29" s="223"/>
      <x:c r="P29" s="223"/>
      <x:c r="Q29" s="220"/>
      <x:c r="R29" s="224"/>
      <x:c r="S29" s="224"/>
      <x:c r="T29" s="224"/>
      <x:c r="U29" s="223"/>
      <x:c r="V29" s="224"/>
      <x:c r="W29" s="224"/>
      <x:c r="X29" s="224"/>
      <x:c r="Y29" s="225"/>
      <x:c r="Z29" s="223"/>
      <x:c r="AA29" s="224"/>
      <x:c r="AB29" s="223"/>
      <x:c r="AC29" s="224"/>
      <x:c r="AD29" s="224"/>
    </x:row>
    <x:row r="30" spans="1:16158" x14ac:dyDescent="0.25">
      <x:c r="B30" s="210"/>
      <x:c r="C30" s="224"/>
      <x:c r="D30" s="413"/>
      <x:c r="E30" s="416"/>
      <x:c r="F30" s="416"/>
      <x:c r="G30" s="416"/>
      <x:c r="H30" s="417"/>
      <x:c r="I30" s="417"/>
      <x:c r="J30" s="417"/>
      <x:c r="K30" s="416"/>
      <x:c r="L30" s="416"/>
      <x:c r="M30" s="417"/>
      <x:c r="N30" s="417"/>
      <x:c r="O30" s="416"/>
      <x:c r="P30" s="417"/>
      <x:c r="Q30" s="417"/>
      <x:c r="R30" s="417"/>
      <x:c r="S30" s="417"/>
      <x:c r="T30" s="417"/>
      <x:c r="U30" s="416"/>
      <x:c r="V30" s="417"/>
      <x:c r="W30" s="417"/>
      <x:c r="X30" s="417"/>
      <x:c r="Y30" s="223"/>
      <x:c r="Z30" s="418"/>
      <x:c r="AA30" s="419"/>
      <x:c r="AB30" s="223"/>
      <x:c r="AC30" s="224"/>
      <x:c r="AD30" s="224"/>
    </x:row>
    <x:row r="31" spans="1:16158" ht="15" customHeight="1" x14ac:dyDescent="0.3">
      <x:c r="A31" s="420"/>
      <x:c r="B31" s="232"/>
      <x:c r="C31" s="233"/>
      <x:c r="D31" s="2"/>
      <x:c r="E31" s="233"/>
      <x:c r="F31" s="201"/>
      <x:c r="G31" s="421"/>
      <x:c r="H31" s="233"/>
      <x:c r="I31" s="233"/>
      <x:c r="J31" s="233"/>
      <x:c r="K31" s="235"/>
      <x:c r="L31" s="233"/>
      <x:c r="M31" s="236"/>
      <x:c r="N31" s="236"/>
      <x:c r="O31" s="236"/>
      <x:c r="P31" s="237"/>
      <x:c r="Q31" s="236"/>
      <x:c r="R31" s="236"/>
      <x:c r="S31" s="236"/>
      <x:c r="T31" s="236"/>
      <x:c r="U31" s="237"/>
      <x:c r="V31" s="236"/>
      <x:c r="W31" s="236"/>
      <x:c r="X31" s="237"/>
      <x:c r="Y31" s="237"/>
      <x:c r="Z31" s="237"/>
      <x:c r="AA31" s="236"/>
      <x:c r="AB31" s="237"/>
      <x:c r="AC31" s="236"/>
      <x:c r="AD31" s="236"/>
    </x:row>
    <x:row r="32" spans="1:16158" ht="15" customHeight="1" x14ac:dyDescent="0.3">
      <x:c r="A32" s="238"/>
      <x:c r="B32" s="239"/>
      <x:c r="C32" s="201"/>
      <x:c r="D32" s="240"/>
      <x:c r="E32" s="241"/>
      <x:c r="F32" s="211"/>
      <x:c r="G32" s="422"/>
      <x:c r="H32" s="243"/>
      <x:c r="I32" s="211"/>
      <x:c r="J32" s="211"/>
      <x:c r="K32" s="241"/>
      <x:c r="L32" s="244"/>
      <x:c r="M32" s="244"/>
      <x:c r="N32" s="244"/>
      <x:c r="O32" s="244"/>
      <x:c r="P32" s="245"/>
      <x:c r="Q32" s="244"/>
      <x:c r="R32" s="244"/>
      <x:c r="S32" s="244"/>
      <x:c r="T32" s="244"/>
      <x:c r="U32" s="245"/>
      <x:c r="V32" s="244"/>
      <x:c r="W32" s="244"/>
      <x:c r="X32" s="244"/>
      <x:c r="Y32" s="202"/>
      <x:c r="Z32" s="246"/>
      <x:c r="AA32" s="203"/>
      <x:c r="AB32" s="202"/>
      <x:c r="AC32" s="211"/>
      <x:c r="AD32" s="203"/>
    </x:row>
    <x:row r="33" spans="1:16158" ht="15" customHeight="1" x14ac:dyDescent="0.3">
      <x:c r="A33" s="238"/>
      <x:c r="B33" s="239"/>
      <x:c r="C33" s="201"/>
      <x:c r="D33" s="240"/>
      <x:c r="E33" s="241"/>
      <x:c r="F33" s="243"/>
      <x:c r="G33" s="422"/>
      <x:c r="H33" s="211"/>
      <x:c r="I33" s="211"/>
      <x:c r="J33" s="211"/>
      <x:c r="K33" s="241"/>
      <x:c r="L33" s="244"/>
      <x:c r="M33" s="244"/>
      <x:c r="N33" s="244"/>
      <x:c r="O33" s="245"/>
      <x:c r="P33" s="245"/>
      <x:c r="Q33" s="244"/>
      <x:c r="R33" s="244"/>
      <x:c r="S33" s="244"/>
      <x:c r="T33" s="244"/>
      <x:c r="U33" s="245"/>
      <x:c r="V33" s="244"/>
      <x:c r="W33" s="244"/>
      <x:c r="X33" s="244"/>
      <x:c r="Y33" s="202"/>
      <x:c r="Z33" s="246"/>
      <x:c r="AA33" s="203"/>
      <x:c r="AB33" s="202"/>
      <x:c r="AC33" s="211"/>
      <x:c r="AD33" s="203"/>
    </x:row>
    <x:row r="34" spans="1:16158" ht="15" customHeight="1" x14ac:dyDescent="0.3">
      <x:c r="A34" s="238"/>
      <x:c r="B34" s="239"/>
      <x:c r="C34" s="201"/>
      <x:c r="D34" s="240"/>
      <x:c r="E34" s="241"/>
      <x:c r="F34" s="211"/>
      <x:c r="G34" s="422"/>
      <x:c r="H34" s="211"/>
      <x:c r="I34" s="211"/>
      <x:c r="J34" s="211"/>
      <x:c r="K34" s="241"/>
      <x:c r="L34" s="244"/>
      <x:c r="M34" s="245"/>
      <x:c r="N34" s="244"/>
      <x:c r="O34" s="244"/>
      <x:c r="P34" s="245"/>
      <x:c r="Q34" s="244"/>
      <x:c r="R34" s="244"/>
      <x:c r="S34" s="245"/>
      <x:c r="T34" s="244"/>
      <x:c r="U34" s="245"/>
      <x:c r="V34" s="245"/>
      <x:c r="W34" s="244"/>
      <x:c r="X34" s="245"/>
      <x:c r="Y34" s="202"/>
      <x:c r="Z34" s="246"/>
      <x:c r="AA34" s="203"/>
      <x:c r="AB34" s="202"/>
      <x:c r="AC34" s="211"/>
      <x:c r="AD34" s="203"/>
    </x:row>
    <x:row r="35" spans="1:16158" ht="15" customHeight="1" x14ac:dyDescent="0.3">
      <x:c r="A35" s="238"/>
      <x:c r="B35" s="239"/>
      <x:c r="C35" s="201"/>
      <x:c r="D35" s="240"/>
      <x:c r="E35" s="241"/>
      <x:c r="F35" s="211"/>
      <x:c r="G35" s="422"/>
      <x:c r="H35" s="211"/>
      <x:c r="I35" s="211"/>
      <x:c r="J35" s="211"/>
      <x:c r="K35" s="241"/>
      <x:c r="L35" s="244"/>
      <x:c r="M35" s="244"/>
      <x:c r="N35" s="244"/>
      <x:c r="O35" s="245"/>
      <x:c r="P35" s="245"/>
      <x:c r="Q35" s="244"/>
      <x:c r="R35" s="244"/>
      <x:c r="S35" s="244"/>
      <x:c r="T35" s="244"/>
      <x:c r="U35" s="245"/>
      <x:c r="V35" s="244"/>
      <x:c r="W35" s="244"/>
      <x:c r="X35" s="244"/>
      <x:c r="Y35" s="202"/>
      <x:c r="Z35" s="246"/>
      <x:c r="AA35" s="203"/>
      <x:c r="AB35" s="202"/>
      <x:c r="AC35" s="211"/>
      <x:c r="AD35" s="203"/>
    </x:row>
    <x:row r="36" spans="1:16158" ht="15" customHeight="1" x14ac:dyDescent="0.3">
      <x:c r="A36" s="238"/>
      <x:c r="B36" s="239"/>
      <x:c r="C36" s="201"/>
      <x:c r="D36" s="240"/>
      <x:c r="E36" s="241"/>
      <x:c r="F36" s="211"/>
      <x:c r="G36" s="422"/>
      <x:c r="H36" s="211"/>
      <x:c r="I36" s="211"/>
      <x:c r="J36" s="211"/>
      <x:c r="K36" s="201"/>
      <x:c r="L36" s="244"/>
      <x:c r="M36" s="244"/>
      <x:c r="N36" s="244"/>
      <x:c r="O36" s="244"/>
      <x:c r="P36" s="245"/>
      <x:c r="Q36" s="244"/>
      <x:c r="R36" s="244"/>
      <x:c r="S36" s="244"/>
      <x:c r="T36" s="244"/>
      <x:c r="U36" s="245"/>
      <x:c r="V36" s="244"/>
      <x:c r="W36" s="245"/>
      <x:c r="X36" s="244"/>
      <x:c r="Y36" s="202"/>
      <x:c r="Z36" s="246"/>
      <x:c r="AA36" s="202"/>
      <x:c r="AB36" s="202"/>
      <x:c r="AC36" s="211"/>
      <x:c r="AD36" s="203"/>
    </x:row>
    <x:row r="37" spans="1:16158" ht="15" customHeight="1" x14ac:dyDescent="0.3">
      <x:c r="A37" s="238"/>
      <x:c r="B37" s="239"/>
      <x:c r="C37" s="201"/>
      <x:c r="D37" s="240"/>
      <x:c r="E37" s="241"/>
      <x:c r="F37" s="243"/>
      <x:c r="G37" s="422"/>
      <x:c r="H37" s="211"/>
      <x:c r="I37" s="211"/>
      <x:c r="J37" s="211"/>
      <x:c r="K37" s="241"/>
      <x:c r="L37" s="244"/>
      <x:c r="M37" s="244"/>
      <x:c r="N37" s="244"/>
      <x:c r="O37" s="244"/>
      <x:c r="P37" s="245"/>
      <x:c r="Q37" s="244"/>
      <x:c r="R37" s="244"/>
      <x:c r="S37" s="244"/>
      <x:c r="T37" s="244"/>
      <x:c r="U37" s="245"/>
      <x:c r="V37" s="244"/>
      <x:c r="W37" s="244"/>
      <x:c r="X37" s="245"/>
      <x:c r="Y37" s="202"/>
      <x:c r="Z37" s="246"/>
      <x:c r="AA37" s="203"/>
      <x:c r="AB37" s="202"/>
      <x:c r="AC37" s="211"/>
      <x:c r="AD37" s="203"/>
    </x:row>
    <x:row r="38" spans="1:16158" ht="15" customHeight="1" x14ac:dyDescent="0.3">
      <x:c r="A38" s="238"/>
      <x:c r="B38" s="239"/>
      <x:c r="C38" s="201"/>
      <x:c r="D38" s="240"/>
      <x:c r="E38" s="241"/>
      <x:c r="F38" s="211"/>
      <x:c r="G38" s="422"/>
      <x:c r="H38" s="243"/>
      <x:c r="I38" s="211"/>
      <x:c r="J38" s="211"/>
      <x:c r="K38" s="241"/>
      <x:c r="L38" s="244"/>
      <x:c r="M38" s="244"/>
      <x:c r="N38" s="244"/>
      <x:c r="O38" s="244"/>
      <x:c r="P38" s="244"/>
      <x:c r="Q38" s="244"/>
      <x:c r="R38" s="244"/>
      <x:c r="S38" s="244"/>
      <x:c r="T38" s="244"/>
      <x:c r="U38" s="245"/>
      <x:c r="V38" s="244"/>
      <x:c r="W38" s="244"/>
      <x:c r="X38" s="244"/>
      <x:c r="Y38" s="202"/>
      <x:c r="Z38" s="246"/>
      <x:c r="AA38" s="203"/>
      <x:c r="AB38" s="202"/>
      <x:c r="AC38" s="211"/>
      <x:c r="AD38" s="203"/>
    </x:row>
    <x:row r="39" spans="1:16158" ht="15" customHeight="1" x14ac:dyDescent="0.3">
      <x:c r="A39" s="238"/>
      <x:c r="B39" s="239"/>
      <x:c r="C39" s="201"/>
      <x:c r="D39" s="240"/>
      <x:c r="E39" s="241"/>
      <x:c r="F39" s="211"/>
      <x:c r="G39" s="422"/>
      <x:c r="H39" s="243"/>
      <x:c r="I39" s="211"/>
      <x:c r="J39" s="211"/>
      <x:c r="K39" s="241"/>
      <x:c r="L39" s="244"/>
      <x:c r="M39" s="244"/>
      <x:c r="N39" s="244"/>
      <x:c r="O39" s="244"/>
      <x:c r="P39" s="244"/>
      <x:c r="Q39" s="244"/>
      <x:c r="R39" s="244"/>
      <x:c r="S39" s="244"/>
      <x:c r="T39" s="244"/>
      <x:c r="U39" s="245"/>
      <x:c r="V39" s="244"/>
      <x:c r="W39" s="244"/>
      <x:c r="X39" s="244"/>
      <x:c r="Y39" s="202"/>
      <x:c r="Z39" s="246"/>
      <x:c r="AA39" s="203"/>
      <x:c r="AB39" s="202"/>
      <x:c r="AC39" s="211"/>
      <x:c r="AD39" s="203"/>
    </x:row>
    <x:row r="40" spans="1:16158" ht="15" customHeight="1" x14ac:dyDescent="0.3">
      <x:c r="A40" s="238"/>
      <x:c r="B40" s="239"/>
      <x:c r="C40" s="201"/>
      <x:c r="D40" s="240"/>
      <x:c r="E40" s="241"/>
      <x:c r="F40" s="243"/>
      <x:c r="G40" s="422"/>
      <x:c r="H40" s="243"/>
      <x:c r="I40" s="211"/>
      <x:c r="J40" s="211"/>
      <x:c r="K40" s="241"/>
      <x:c r="L40" s="244"/>
      <x:c r="M40" s="245"/>
      <x:c r="N40" s="245"/>
      <x:c r="O40" s="245"/>
      <x:c r="P40" s="245"/>
      <x:c r="Q40" s="244"/>
      <x:c r="R40" s="244"/>
      <x:c r="S40" s="245"/>
      <x:c r="T40" s="245"/>
      <x:c r="U40" s="245"/>
      <x:c r="V40" s="244"/>
      <x:c r="W40" s="244"/>
      <x:c r="X40" s="244"/>
      <x:c r="Y40" s="202"/>
      <x:c r="Z40" s="246"/>
      <x:c r="AA40" s="203"/>
      <x:c r="AB40" s="202"/>
      <x:c r="AC40" s="211"/>
      <x:c r="AD40" s="202"/>
    </x:row>
    <x:row r="41" spans="1:16158" ht="15" customHeight="1" x14ac:dyDescent="0.3">
      <x:c r="A41" s="238"/>
      <x:c r="B41" s="239"/>
      <x:c r="C41" s="201"/>
      <x:c r="D41" s="240"/>
      <x:c r="E41" s="241"/>
      <x:c r="F41" s="247"/>
      <x:c r="G41" s="423"/>
      <x:c r="H41" s="247"/>
      <x:c r="I41" s="247"/>
      <x:c r="J41" s="211"/>
      <x:c r="K41" s="241"/>
      <x:c r="L41" s="244"/>
      <x:c r="M41" s="244"/>
      <x:c r="N41" s="244"/>
      <x:c r="O41" s="245"/>
      <x:c r="P41" s="244"/>
      <x:c r="Q41" s="244"/>
      <x:c r="R41" s="244"/>
      <x:c r="S41" s="244"/>
      <x:c r="T41" s="244"/>
      <x:c r="U41" s="245"/>
      <x:c r="V41" s="244"/>
      <x:c r="W41" s="244"/>
      <x:c r="X41" s="244"/>
      <x:c r="Y41" s="215"/>
      <x:c r="Z41" s="246"/>
      <x:c r="AA41" s="203"/>
      <x:c r="AB41" s="215"/>
      <x:c r="AC41" s="247"/>
      <x:c r="AD41" s="203"/>
    </x:row>
    <x:row r="42" spans="1:16158" ht="15" customHeight="1" x14ac:dyDescent="0.3">
      <x:c r="A42" s="238"/>
      <x:c r="B42" s="239"/>
      <x:c r="C42" s="201"/>
      <x:c r="D42" s="240"/>
      <x:c r="E42" s="241"/>
      <x:c r="F42" s="247"/>
      <x:c r="G42" s="423"/>
      <x:c r="H42" s="247"/>
      <x:c r="I42" s="247"/>
      <x:c r="J42" s="211"/>
      <x:c r="K42" s="241"/>
      <x:c r="L42" s="244"/>
      <x:c r="M42" s="244"/>
      <x:c r="N42" s="244"/>
      <x:c r="O42" s="245"/>
      <x:c r="P42" s="244"/>
      <x:c r="Q42" s="244"/>
      <x:c r="R42" s="244"/>
      <x:c r="S42" s="244"/>
      <x:c r="T42" s="244"/>
      <x:c r="U42" s="245"/>
      <x:c r="V42" s="244"/>
      <x:c r="W42" s="244"/>
      <x:c r="X42" s="244"/>
      <x:c r="Y42" s="215"/>
      <x:c r="Z42" s="246"/>
      <x:c r="AA42" s="203"/>
      <x:c r="AB42" s="215"/>
      <x:c r="AC42" s="247"/>
      <x:c r="AD42" s="203"/>
    </x:row>
    <x:row r="43" spans="1:16158" ht="15" customHeight="1" x14ac:dyDescent="0.3">
      <x:c r="A43" s="238"/>
      <x:c r="B43" s="239"/>
      <x:c r="C43" s="201"/>
      <x:c r="D43" s="240"/>
      <x:c r="E43" s="241"/>
      <x:c r="F43" s="211"/>
      <x:c r="G43" s="422"/>
      <x:c r="H43" s="211"/>
      <x:c r="I43" s="211"/>
      <x:c r="J43" s="211"/>
      <x:c r="K43" s="241"/>
      <x:c r="L43" s="244"/>
      <x:c r="M43" s="244"/>
      <x:c r="N43" s="244"/>
      <x:c r="O43" s="244"/>
      <x:c r="P43" s="245"/>
      <x:c r="Q43" s="244"/>
      <x:c r="R43" s="244"/>
      <x:c r="S43" s="245"/>
      <x:c r="T43" s="244"/>
      <x:c r="U43" s="245"/>
      <x:c r="V43" s="244"/>
      <x:c r="W43" s="244"/>
      <x:c r="X43" s="245"/>
      <x:c r="Y43" s="202"/>
      <x:c r="Z43" s="246"/>
      <x:c r="AA43" s="203"/>
      <x:c r="AB43" s="202"/>
      <x:c r="AC43" s="211"/>
      <x:c r="AD43" s="203"/>
    </x:row>
    <x:row r="44" spans="1:16158" ht="15" customHeight="1" x14ac:dyDescent="0.3">
      <x:c r="A44" s="238"/>
      <x:c r="B44" s="239"/>
      <x:c r="C44" s="201"/>
      <x:c r="D44" s="240"/>
      <x:c r="E44" s="241"/>
      <x:c r="F44" s="211"/>
      <x:c r="G44" s="422"/>
      <x:c r="H44" s="211"/>
      <x:c r="I44" s="211"/>
      <x:c r="J44" s="211"/>
      <x:c r="K44" s="201"/>
      <x:c r="L44" s="244"/>
      <x:c r="M44" s="244"/>
      <x:c r="N44" s="244"/>
      <x:c r="O44" s="244"/>
      <x:c r="P44" s="244"/>
      <x:c r="Q44" s="244"/>
      <x:c r="R44" s="244"/>
      <x:c r="S44" s="244"/>
      <x:c r="T44" s="244"/>
      <x:c r="U44" s="245"/>
      <x:c r="V44" s="244"/>
      <x:c r="W44" s="244"/>
      <x:c r="X44" s="245"/>
      <x:c r="Y44" s="202"/>
      <x:c r="Z44" s="246"/>
      <x:c r="AA44" s="203"/>
      <x:c r="AB44" s="202"/>
      <x:c r="AC44" s="211"/>
      <x:c r="AD44" s="203"/>
    </x:row>
    <x:row r="45" spans="1:16158" ht="15" customHeight="1" x14ac:dyDescent="0.3">
      <x:c r="A45" s="238"/>
      <x:c r="B45" s="239"/>
      <x:c r="C45" s="201"/>
      <x:c r="D45" s="240"/>
      <x:c r="E45" s="241"/>
      <x:c r="F45" s="211"/>
      <x:c r="G45" s="422"/>
      <x:c r="H45" s="211"/>
      <x:c r="I45" s="211"/>
      <x:c r="J45" s="211"/>
      <x:c r="K45" s="241"/>
      <x:c r="L45" s="244"/>
      <x:c r="M45" s="245"/>
      <x:c r="N45" s="244"/>
      <x:c r="O45" s="244"/>
      <x:c r="P45" s="245"/>
      <x:c r="Q45" s="244"/>
      <x:c r="R45" s="244"/>
      <x:c r="S45" s="245"/>
      <x:c r="T45" s="244"/>
      <x:c r="U45" s="245"/>
      <x:c r="V45" s="245"/>
      <x:c r="W45" s="244"/>
      <x:c r="X45" s="245"/>
      <x:c r="Y45" s="202"/>
      <x:c r="Z45" s="246"/>
      <x:c r="AA45" s="203"/>
      <x:c r="AB45" s="202"/>
      <x:c r="AC45" s="211"/>
      <x:c r="AD45" s="203"/>
    </x:row>
    <x:row r="46" spans="1:16158" ht="15" customHeight="1" x14ac:dyDescent="0.3">
      <x:c r="A46" s="238"/>
      <x:c r="B46" s="239"/>
      <x:c r="C46" s="201"/>
      <x:c r="D46" s="240"/>
      <x:c r="E46" s="241"/>
      <x:c r="F46" s="211"/>
      <x:c r="G46" s="422"/>
      <x:c r="H46" s="243"/>
      <x:c r="I46" s="211"/>
      <x:c r="J46" s="211"/>
      <x:c r="K46" s="241"/>
      <x:c r="L46" s="244"/>
      <x:c r="M46" s="245"/>
      <x:c r="N46" s="244"/>
      <x:c r="O46" s="244"/>
      <x:c r="P46" s="245"/>
      <x:c r="Q46" s="244"/>
      <x:c r="R46" s="244"/>
      <x:c r="S46" s="245"/>
      <x:c r="T46" s="244"/>
      <x:c r="U46" s="245"/>
      <x:c r="V46" s="245"/>
      <x:c r="W46" s="244"/>
      <x:c r="X46" s="245"/>
      <x:c r="Y46" s="202"/>
      <x:c r="Z46" s="246"/>
      <x:c r="AA46" s="203"/>
      <x:c r="AB46" s="202"/>
      <x:c r="AC46" s="211"/>
      <x:c r="AD46" s="203"/>
    </x:row>
    <x:row r="47" spans="1:16158" ht="15" customHeight="1" x14ac:dyDescent="0.3">
      <x:c r="A47" s="238"/>
      <x:c r="B47" s="239"/>
      <x:c r="C47" s="249"/>
      <x:c r="D47" s="240"/>
      <x:c r="E47" s="250"/>
      <x:c r="F47" s="247"/>
      <x:c r="G47" s="423"/>
      <x:c r="H47" s="247"/>
      <x:c r="I47" s="247"/>
      <x:c r="J47" s="247"/>
      <x:c r="K47" s="250"/>
      <x:c r="L47" s="251"/>
      <x:c r="M47" s="251"/>
      <x:c r="N47" s="251"/>
      <x:c r="O47" s="251"/>
      <x:c r="P47" s="251"/>
      <x:c r="Q47" s="251"/>
      <x:c r="R47" s="251"/>
      <x:c r="S47" s="251"/>
      <x:c r="T47" s="251"/>
      <x:c r="U47" s="251"/>
      <x:c r="V47" s="251"/>
      <x:c r="W47" s="251"/>
      <x:c r="X47" s="251"/>
      <x:c r="Y47" s="215"/>
      <x:c r="Z47" s="252"/>
      <x:c r="AA47" s="215"/>
      <x:c r="AB47" s="215"/>
      <x:c r="AC47" s="247"/>
      <x:c r="AD47" s="238"/>
    </x:row>
    <x:row r="48" spans="1:16158" ht="15" customHeight="1" x14ac:dyDescent="0.3">
      <x:c r="A48" s="238"/>
      <x:c r="B48" s="239"/>
      <x:c r="C48" s="249"/>
      <x:c r="D48" s="240"/>
      <x:c r="E48" s="250"/>
      <x:c r="F48" s="247"/>
      <x:c r="G48" s="423"/>
      <x:c r="H48" s="247"/>
      <x:c r="I48" s="247"/>
      <x:c r="J48" s="247"/>
      <x:c r="K48" s="250"/>
      <x:c r="L48" s="251"/>
      <x:c r="M48" s="251"/>
      <x:c r="N48" s="251"/>
      <x:c r="O48" s="251"/>
      <x:c r="P48" s="251"/>
      <x:c r="Q48" s="251"/>
      <x:c r="R48" s="251"/>
      <x:c r="S48" s="251"/>
      <x:c r="T48" s="251"/>
      <x:c r="U48" s="251"/>
      <x:c r="V48" s="251"/>
      <x:c r="W48" s="251"/>
      <x:c r="X48" s="251"/>
      <x:c r="Y48" s="215"/>
      <x:c r="Z48" s="252"/>
      <x:c r="AA48" s="215"/>
      <x:c r="AB48" s="215"/>
      <x:c r="AC48" s="247"/>
      <x:c r="AD48" s="238"/>
    </x:row>
    <x:row r="49" spans="1:16158" ht="15" customHeight="1" x14ac:dyDescent="0.3">
      <x:c r="A49" s="238"/>
      <x:c r="B49" s="239"/>
      <x:c r="C49" s="249"/>
      <x:c r="D49" s="240"/>
      <x:c r="E49" s="250"/>
      <x:c r="F49" s="247"/>
      <x:c r="G49" s="423"/>
      <x:c r="H49" s="247"/>
      <x:c r="I49" s="247"/>
      <x:c r="J49" s="247"/>
      <x:c r="K49" s="250"/>
      <x:c r="L49" s="251"/>
      <x:c r="M49" s="251"/>
      <x:c r="N49" s="251"/>
      <x:c r="O49" s="251"/>
      <x:c r="P49" s="251"/>
      <x:c r="Q49" s="251"/>
      <x:c r="R49" s="251"/>
      <x:c r="S49" s="251"/>
      <x:c r="T49" s="251"/>
      <x:c r="U49" s="251"/>
      <x:c r="V49" s="251"/>
      <x:c r="W49" s="251"/>
      <x:c r="X49" s="251"/>
      <x:c r="Y49" s="215"/>
      <x:c r="Z49" s="252"/>
      <x:c r="AA49" s="215"/>
      <x:c r="AB49" s="215"/>
      <x:c r="AC49" s="247"/>
      <x:c r="AD49" s="238"/>
    </x:row>
    <x:row r="50" spans="1:16158" ht="15" customHeight="1" x14ac:dyDescent="0.3">
      <x:c r="A50" s="238"/>
      <x:c r="B50" s="239"/>
      <x:c r="C50" s="249"/>
      <x:c r="D50" s="240"/>
      <x:c r="E50" s="250"/>
      <x:c r="F50" s="247"/>
      <x:c r="G50" s="423"/>
      <x:c r="H50" s="247"/>
      <x:c r="I50" s="247"/>
      <x:c r="J50" s="247"/>
      <x:c r="K50" s="250"/>
      <x:c r="L50" s="251"/>
      <x:c r="M50" s="251"/>
      <x:c r="N50" s="251"/>
      <x:c r="O50" s="251"/>
      <x:c r="P50" s="251"/>
      <x:c r="Q50" s="251"/>
      <x:c r="R50" s="251"/>
      <x:c r="S50" s="251"/>
      <x:c r="T50" s="251"/>
      <x:c r="U50" s="251"/>
      <x:c r="V50" s="251"/>
      <x:c r="W50" s="251"/>
      <x:c r="X50" s="251"/>
      <x:c r="Y50" s="215"/>
      <x:c r="Z50" s="252"/>
      <x:c r="AA50" s="215"/>
      <x:c r="AB50" s="215"/>
      <x:c r="AC50" s="247"/>
      <x:c r="AD50" s="238"/>
    </x:row>
    <x:row r="51" spans="1:16158" ht="15" customHeight="1" x14ac:dyDescent="0.3">
      <x:c r="A51" s="238"/>
      <x:c r="B51" s="239"/>
      <x:c r="C51" s="249"/>
      <x:c r="D51" s="240"/>
      <x:c r="E51" s="250"/>
      <x:c r="F51" s="247"/>
      <x:c r="G51" s="423"/>
      <x:c r="H51" s="247"/>
      <x:c r="I51" s="247"/>
      <x:c r="J51" s="247"/>
      <x:c r="K51" s="250"/>
      <x:c r="L51" s="251"/>
      <x:c r="M51" s="251"/>
      <x:c r="N51" s="251"/>
      <x:c r="O51" s="251"/>
      <x:c r="P51" s="251"/>
      <x:c r="Q51" s="251"/>
      <x:c r="R51" s="251"/>
      <x:c r="S51" s="251"/>
      <x:c r="T51" s="251"/>
      <x:c r="U51" s="251"/>
      <x:c r="V51" s="251"/>
      <x:c r="W51" s="251"/>
      <x:c r="X51" s="251"/>
      <x:c r="Y51" s="215"/>
      <x:c r="Z51" s="252"/>
      <x:c r="AA51" s="215"/>
      <x:c r="AB51" s="215"/>
      <x:c r="AC51" s="247"/>
      <x:c r="AD51" s="238"/>
    </x:row>
    <x:row r="52" spans="1:16158" ht="15" customHeight="1" x14ac:dyDescent="0.3">
      <x:c r="A52" s="238"/>
      <x:c r="B52" s="239"/>
      <x:c r="C52" s="249"/>
      <x:c r="D52" s="240"/>
      <x:c r="E52" s="250"/>
      <x:c r="F52" s="247"/>
      <x:c r="G52" s="423"/>
      <x:c r="H52" s="247"/>
      <x:c r="I52" s="247"/>
      <x:c r="J52" s="247"/>
      <x:c r="K52" s="250"/>
      <x:c r="L52" s="251"/>
      <x:c r="M52" s="251"/>
      <x:c r="N52" s="251"/>
      <x:c r="O52" s="251"/>
      <x:c r="P52" s="251"/>
      <x:c r="Q52" s="251"/>
      <x:c r="R52" s="251"/>
      <x:c r="S52" s="251"/>
      <x:c r="T52" s="251"/>
      <x:c r="U52" s="251"/>
      <x:c r="V52" s="251"/>
      <x:c r="W52" s="251"/>
      <x:c r="X52" s="251"/>
      <x:c r="Y52" s="215"/>
      <x:c r="Z52" s="252"/>
      <x:c r="AA52" s="215"/>
      <x:c r="AB52" s="215"/>
      <x:c r="AC52" s="247"/>
      <x:c r="AD52" s="238"/>
    </x:row>
    <x:row r="53" spans="1:16158" ht="15" customHeight="1" x14ac:dyDescent="0.3">
      <x:c r="A53" s="238"/>
      <x:c r="B53" s="239"/>
      <x:c r="C53" s="249"/>
      <x:c r="D53" s="240"/>
      <x:c r="E53" s="250"/>
      <x:c r="F53" s="247"/>
      <x:c r="G53" s="423"/>
      <x:c r="H53" s="247"/>
      <x:c r="I53" s="247"/>
      <x:c r="J53" s="247"/>
      <x:c r="K53" s="250"/>
      <x:c r="L53" s="251"/>
      <x:c r="M53" s="251"/>
      <x:c r="N53" s="251"/>
      <x:c r="O53" s="251"/>
      <x:c r="P53" s="251"/>
      <x:c r="Q53" s="251"/>
      <x:c r="R53" s="251"/>
      <x:c r="S53" s="251"/>
      <x:c r="T53" s="251"/>
      <x:c r="U53" s="251"/>
      <x:c r="V53" s="251"/>
      <x:c r="W53" s="251"/>
      <x:c r="X53" s="251"/>
      <x:c r="Y53" s="215"/>
      <x:c r="Z53" s="252"/>
      <x:c r="AA53" s="215"/>
      <x:c r="AB53" s="215"/>
      <x:c r="AC53" s="247"/>
      <x:c r="AD53" s="238"/>
    </x:row>
    <x:row r="54" spans="1:16158" ht="15" customHeight="1" x14ac:dyDescent="0.3">
      <x:c r="A54" s="238"/>
      <x:c r="B54" s="239"/>
      <x:c r="C54" s="249"/>
      <x:c r="D54" s="240"/>
      <x:c r="E54" s="250"/>
      <x:c r="F54" s="247"/>
      <x:c r="G54" s="423"/>
      <x:c r="H54" s="247"/>
      <x:c r="I54" s="247"/>
      <x:c r="J54" s="247"/>
      <x:c r="K54" s="250"/>
      <x:c r="L54" s="251"/>
      <x:c r="M54" s="251"/>
      <x:c r="N54" s="251"/>
      <x:c r="O54" s="251"/>
      <x:c r="P54" s="251"/>
      <x:c r="Q54" s="251"/>
      <x:c r="R54" s="251"/>
      <x:c r="S54" s="251"/>
      <x:c r="T54" s="251"/>
      <x:c r="U54" s="251"/>
      <x:c r="V54" s="251"/>
      <x:c r="W54" s="251"/>
      <x:c r="X54" s="251"/>
      <x:c r="Y54" s="215"/>
      <x:c r="Z54" s="252"/>
      <x:c r="AA54" s="215"/>
      <x:c r="AB54" s="215"/>
      <x:c r="AC54" s="247"/>
      <x:c r="AD54" s="238"/>
    </x:row>
  </x:sheetData>
  <x:mergeCells count="3">
    <x:mergeCell ref="B1:D1"/>
    <x:mergeCell ref="I4:J4"/>
    <x:mergeCell ref="I5:J5"/>
  </x:mergeCells>
  <x:conditionalFormatting sqref="E3:E28">
    <x:cfRule type="cellIs" dxfId="0" priority="1" stopIfTrue="1" operator="equal">
      <x:formula>"CHECK"</x:formula>
    </x:cfRule>
  </x:conditionalFormatting>
  <x:conditionalFormatting sqref="Q32:Q54">
    <x:cfRule type="cellIs" dxfId="1" priority="2" operator="greaterThan">
      <x:formula>0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8DEAEF3-2B87-48DD-92E0-3E143A3FED27}" mc:Ignorable="x14ac xr xr2 xr3">
  <x:sheetPr>
    <x:tabColor rgb="FF92D050"/>
    <x:outlinePr summaryBelow="1" summaryRight="1"/>
  </x:sheetPr>
  <x:dimension ref="A1:F390"/>
  <x:sheetViews>
    <x:sheetView workbookViewId="0">
      <x:selection activeCell="A1" sqref="A1 1:1048576"/>
    </x:sheetView>
  </x:sheetViews>
  <x:sheetFormatPr defaultColWidth="8.664062" defaultRowHeight="13.2" x14ac:dyDescent="0.25"/>
  <x:cols>
    <x:col min="1" max="1" width="122" style="206" customWidth="1"/>
    <x:col min="2" max="2" width="43" style="206" customWidth="1"/>
    <x:col min="3" max="4" width="20" style="206" customWidth="1"/>
    <x:col min="5" max="5" width="21" style="206" customWidth="1"/>
    <x:col min="6" max="6" width="34" style="206" customWidth="1"/>
    <x:col min="7" max="256" width="8.664062" style="206" customWidth="1"/>
    <x:col min="257" max="257" width="122" style="206" customWidth="1"/>
    <x:col min="258" max="258" width="43" style="206" customWidth="1"/>
    <x:col min="259" max="260" width="20" style="206" customWidth="1"/>
    <x:col min="261" max="261" width="21" style="206" customWidth="1"/>
    <x:col min="262" max="262" width="34" style="206" customWidth="1"/>
    <x:col min="263" max="512" width="8.664062" style="206" customWidth="1"/>
    <x:col min="513" max="513" width="122" style="206" customWidth="1"/>
    <x:col min="514" max="514" width="43" style="206" customWidth="1"/>
    <x:col min="515" max="516" width="20" style="206" customWidth="1"/>
    <x:col min="517" max="517" width="21" style="206" customWidth="1"/>
    <x:col min="518" max="518" width="34" style="206" customWidth="1"/>
    <x:col min="519" max="768" width="8.664062" style="206" customWidth="1"/>
    <x:col min="769" max="769" width="122" style="206" customWidth="1"/>
    <x:col min="770" max="770" width="43" style="206" customWidth="1"/>
    <x:col min="771" max="772" width="20" style="206" customWidth="1"/>
    <x:col min="773" max="773" width="21" style="206" customWidth="1"/>
    <x:col min="774" max="774" width="34" style="206" customWidth="1"/>
    <x:col min="775" max="1024" width="8.664062" style="206" customWidth="1"/>
    <x:col min="1025" max="1025" width="122" style="206" customWidth="1"/>
    <x:col min="1026" max="1026" width="43" style="206" customWidth="1"/>
    <x:col min="1027" max="1028" width="20" style="206" customWidth="1"/>
    <x:col min="1029" max="1029" width="21" style="206" customWidth="1"/>
    <x:col min="1030" max="1030" width="34" style="206" customWidth="1"/>
    <x:col min="1031" max="1280" width="8.664062" style="206" customWidth="1"/>
    <x:col min="1281" max="1281" width="122" style="206" customWidth="1"/>
    <x:col min="1282" max="1282" width="43" style="206" customWidth="1"/>
    <x:col min="1283" max="1284" width="20" style="206" customWidth="1"/>
    <x:col min="1285" max="1285" width="21" style="206" customWidth="1"/>
    <x:col min="1286" max="1286" width="34" style="206" customWidth="1"/>
    <x:col min="1287" max="1536" width="8.664062" style="206" customWidth="1"/>
    <x:col min="1537" max="1537" width="122" style="206" customWidth="1"/>
    <x:col min="1538" max="1538" width="43" style="206" customWidth="1"/>
    <x:col min="1539" max="1540" width="20" style="206" customWidth="1"/>
    <x:col min="1541" max="1541" width="21" style="206" customWidth="1"/>
    <x:col min="1542" max="1542" width="34" style="206" customWidth="1"/>
    <x:col min="1543" max="1792" width="8.664062" style="206" customWidth="1"/>
    <x:col min="1793" max="1793" width="122" style="206" customWidth="1"/>
    <x:col min="1794" max="1794" width="43" style="206" customWidth="1"/>
    <x:col min="1795" max="1796" width="20" style="206" customWidth="1"/>
    <x:col min="1797" max="1797" width="21" style="206" customWidth="1"/>
    <x:col min="1798" max="1798" width="34" style="206" customWidth="1"/>
    <x:col min="1799" max="2048" width="8.664062" style="206" customWidth="1"/>
    <x:col min="2049" max="2049" width="122" style="206" customWidth="1"/>
    <x:col min="2050" max="2050" width="43" style="206" customWidth="1"/>
    <x:col min="2051" max="2052" width="20" style="206" customWidth="1"/>
    <x:col min="2053" max="2053" width="21" style="206" customWidth="1"/>
    <x:col min="2054" max="2054" width="34" style="206" customWidth="1"/>
    <x:col min="2055" max="2304" width="8.664062" style="206" customWidth="1"/>
    <x:col min="2305" max="2305" width="122" style="206" customWidth="1"/>
    <x:col min="2306" max="2306" width="43" style="206" customWidth="1"/>
    <x:col min="2307" max="2308" width="20" style="206" customWidth="1"/>
    <x:col min="2309" max="2309" width="21" style="206" customWidth="1"/>
    <x:col min="2310" max="2310" width="34" style="206" customWidth="1"/>
    <x:col min="2311" max="2560" width="8.664062" style="206" customWidth="1"/>
    <x:col min="2561" max="2561" width="122" style="206" customWidth="1"/>
    <x:col min="2562" max="2562" width="43" style="206" customWidth="1"/>
    <x:col min="2563" max="2564" width="20" style="206" customWidth="1"/>
    <x:col min="2565" max="2565" width="21" style="206" customWidth="1"/>
    <x:col min="2566" max="2566" width="34" style="206" customWidth="1"/>
    <x:col min="2567" max="2816" width="8.664062" style="206" customWidth="1"/>
    <x:col min="2817" max="2817" width="122" style="206" customWidth="1"/>
    <x:col min="2818" max="2818" width="43" style="206" customWidth="1"/>
    <x:col min="2819" max="2820" width="20" style="206" customWidth="1"/>
    <x:col min="2821" max="2821" width="21" style="206" customWidth="1"/>
    <x:col min="2822" max="2822" width="34" style="206" customWidth="1"/>
    <x:col min="2823" max="3072" width="8.664062" style="206" customWidth="1"/>
    <x:col min="3073" max="3073" width="122" style="206" customWidth="1"/>
    <x:col min="3074" max="3074" width="43" style="206" customWidth="1"/>
    <x:col min="3075" max="3076" width="20" style="206" customWidth="1"/>
    <x:col min="3077" max="3077" width="21" style="206" customWidth="1"/>
    <x:col min="3078" max="3078" width="34" style="206" customWidth="1"/>
    <x:col min="3079" max="3328" width="8.664062" style="206" customWidth="1"/>
    <x:col min="3329" max="3329" width="122" style="206" customWidth="1"/>
    <x:col min="3330" max="3330" width="43" style="206" customWidth="1"/>
    <x:col min="3331" max="3332" width="20" style="206" customWidth="1"/>
    <x:col min="3333" max="3333" width="21" style="206" customWidth="1"/>
    <x:col min="3334" max="3334" width="34" style="206" customWidth="1"/>
    <x:col min="3335" max="3584" width="8.664062" style="206" customWidth="1"/>
    <x:col min="3585" max="3585" width="122" style="206" customWidth="1"/>
    <x:col min="3586" max="3586" width="43" style="206" customWidth="1"/>
    <x:col min="3587" max="3588" width="20" style="206" customWidth="1"/>
    <x:col min="3589" max="3589" width="21" style="206" customWidth="1"/>
    <x:col min="3590" max="3590" width="34" style="206" customWidth="1"/>
    <x:col min="3591" max="3840" width="8.664062" style="206" customWidth="1"/>
    <x:col min="3841" max="3841" width="122" style="206" customWidth="1"/>
    <x:col min="3842" max="3842" width="43" style="206" customWidth="1"/>
    <x:col min="3843" max="3844" width="20" style="206" customWidth="1"/>
    <x:col min="3845" max="3845" width="21" style="206" customWidth="1"/>
    <x:col min="3846" max="3846" width="34" style="206" customWidth="1"/>
    <x:col min="3847" max="4096" width="8.664062" style="206" customWidth="1"/>
    <x:col min="4097" max="4097" width="122" style="206" customWidth="1"/>
    <x:col min="4098" max="4098" width="43" style="206" customWidth="1"/>
    <x:col min="4099" max="4100" width="20" style="206" customWidth="1"/>
    <x:col min="4101" max="4101" width="21" style="206" customWidth="1"/>
    <x:col min="4102" max="4102" width="34" style="206" customWidth="1"/>
    <x:col min="4103" max="4352" width="8.664062" style="206" customWidth="1"/>
    <x:col min="4353" max="4353" width="122" style="206" customWidth="1"/>
    <x:col min="4354" max="4354" width="43" style="206" customWidth="1"/>
    <x:col min="4355" max="4356" width="20" style="206" customWidth="1"/>
    <x:col min="4357" max="4357" width="21" style="206" customWidth="1"/>
    <x:col min="4358" max="4358" width="34" style="206" customWidth="1"/>
    <x:col min="4359" max="4608" width="8.664062" style="206" customWidth="1"/>
    <x:col min="4609" max="4609" width="122" style="206" customWidth="1"/>
    <x:col min="4610" max="4610" width="43" style="206" customWidth="1"/>
    <x:col min="4611" max="4612" width="20" style="206" customWidth="1"/>
    <x:col min="4613" max="4613" width="21" style="206" customWidth="1"/>
    <x:col min="4614" max="4614" width="34" style="206" customWidth="1"/>
    <x:col min="4615" max="4864" width="8.664062" style="206" customWidth="1"/>
    <x:col min="4865" max="4865" width="122" style="206" customWidth="1"/>
    <x:col min="4866" max="4866" width="43" style="206" customWidth="1"/>
    <x:col min="4867" max="4868" width="20" style="206" customWidth="1"/>
    <x:col min="4869" max="4869" width="21" style="206" customWidth="1"/>
    <x:col min="4870" max="4870" width="34" style="206" customWidth="1"/>
    <x:col min="4871" max="5120" width="8.664062" style="206" customWidth="1"/>
    <x:col min="5121" max="5121" width="122" style="206" customWidth="1"/>
    <x:col min="5122" max="5122" width="43" style="206" customWidth="1"/>
    <x:col min="5123" max="5124" width="20" style="206" customWidth="1"/>
    <x:col min="5125" max="5125" width="21" style="206" customWidth="1"/>
    <x:col min="5126" max="5126" width="34" style="206" customWidth="1"/>
    <x:col min="5127" max="5376" width="8.664062" style="206" customWidth="1"/>
    <x:col min="5377" max="5377" width="122" style="206" customWidth="1"/>
    <x:col min="5378" max="5378" width="43" style="206" customWidth="1"/>
    <x:col min="5379" max="5380" width="20" style="206" customWidth="1"/>
    <x:col min="5381" max="5381" width="21" style="206" customWidth="1"/>
    <x:col min="5382" max="5382" width="34" style="206" customWidth="1"/>
    <x:col min="5383" max="5632" width="8.664062" style="206" customWidth="1"/>
    <x:col min="5633" max="5633" width="122" style="206" customWidth="1"/>
    <x:col min="5634" max="5634" width="43" style="206" customWidth="1"/>
    <x:col min="5635" max="5636" width="20" style="206" customWidth="1"/>
    <x:col min="5637" max="5637" width="21" style="206" customWidth="1"/>
    <x:col min="5638" max="5638" width="34" style="206" customWidth="1"/>
    <x:col min="5639" max="5888" width="8.664062" style="206" customWidth="1"/>
    <x:col min="5889" max="5889" width="122" style="206" customWidth="1"/>
    <x:col min="5890" max="5890" width="43" style="206" customWidth="1"/>
    <x:col min="5891" max="5892" width="20" style="206" customWidth="1"/>
    <x:col min="5893" max="5893" width="21" style="206" customWidth="1"/>
    <x:col min="5894" max="5894" width="34" style="206" customWidth="1"/>
    <x:col min="5895" max="6144" width="8.664062" style="206" customWidth="1"/>
    <x:col min="6145" max="6145" width="122" style="206" customWidth="1"/>
    <x:col min="6146" max="6146" width="43" style="206" customWidth="1"/>
    <x:col min="6147" max="6148" width="20" style="206" customWidth="1"/>
    <x:col min="6149" max="6149" width="21" style="206" customWidth="1"/>
    <x:col min="6150" max="6150" width="34" style="206" customWidth="1"/>
    <x:col min="6151" max="6400" width="8.664062" style="206" customWidth="1"/>
    <x:col min="6401" max="6401" width="122" style="206" customWidth="1"/>
    <x:col min="6402" max="6402" width="43" style="206" customWidth="1"/>
    <x:col min="6403" max="6404" width="20" style="206" customWidth="1"/>
    <x:col min="6405" max="6405" width="21" style="206" customWidth="1"/>
    <x:col min="6406" max="6406" width="34" style="206" customWidth="1"/>
    <x:col min="6407" max="6656" width="8.664062" style="206" customWidth="1"/>
    <x:col min="6657" max="6657" width="122" style="206" customWidth="1"/>
    <x:col min="6658" max="6658" width="43" style="206" customWidth="1"/>
    <x:col min="6659" max="6660" width="20" style="206" customWidth="1"/>
    <x:col min="6661" max="6661" width="21" style="206" customWidth="1"/>
    <x:col min="6662" max="6662" width="34" style="206" customWidth="1"/>
    <x:col min="6663" max="6912" width="8.664062" style="206" customWidth="1"/>
    <x:col min="6913" max="6913" width="122" style="206" customWidth="1"/>
    <x:col min="6914" max="6914" width="43" style="206" customWidth="1"/>
    <x:col min="6915" max="6916" width="20" style="206" customWidth="1"/>
    <x:col min="6917" max="6917" width="21" style="206" customWidth="1"/>
    <x:col min="6918" max="6918" width="34" style="206" customWidth="1"/>
    <x:col min="6919" max="7168" width="8.664062" style="206" customWidth="1"/>
    <x:col min="7169" max="7169" width="122" style="206" customWidth="1"/>
    <x:col min="7170" max="7170" width="43" style="206" customWidth="1"/>
    <x:col min="7171" max="7172" width="20" style="206" customWidth="1"/>
    <x:col min="7173" max="7173" width="21" style="206" customWidth="1"/>
    <x:col min="7174" max="7174" width="34" style="206" customWidth="1"/>
    <x:col min="7175" max="7424" width="8.664062" style="206" customWidth="1"/>
    <x:col min="7425" max="7425" width="122" style="206" customWidth="1"/>
    <x:col min="7426" max="7426" width="43" style="206" customWidth="1"/>
    <x:col min="7427" max="7428" width="20" style="206" customWidth="1"/>
    <x:col min="7429" max="7429" width="21" style="206" customWidth="1"/>
    <x:col min="7430" max="7430" width="34" style="206" customWidth="1"/>
    <x:col min="7431" max="7680" width="8.664062" style="206" customWidth="1"/>
    <x:col min="7681" max="7681" width="122" style="206" customWidth="1"/>
    <x:col min="7682" max="7682" width="43" style="206" customWidth="1"/>
    <x:col min="7683" max="7684" width="20" style="206" customWidth="1"/>
    <x:col min="7685" max="7685" width="21" style="206" customWidth="1"/>
    <x:col min="7686" max="7686" width="34" style="206" customWidth="1"/>
    <x:col min="7687" max="7936" width="8.664062" style="206" customWidth="1"/>
    <x:col min="7937" max="7937" width="122" style="206" customWidth="1"/>
    <x:col min="7938" max="7938" width="43" style="206" customWidth="1"/>
    <x:col min="7939" max="7940" width="20" style="206" customWidth="1"/>
    <x:col min="7941" max="7941" width="21" style="206" customWidth="1"/>
    <x:col min="7942" max="7942" width="34" style="206" customWidth="1"/>
    <x:col min="7943" max="8192" width="8.664062" style="206" customWidth="1"/>
    <x:col min="8193" max="8193" width="122" style="206" customWidth="1"/>
    <x:col min="8194" max="8194" width="43" style="206" customWidth="1"/>
    <x:col min="8195" max="8196" width="20" style="206" customWidth="1"/>
    <x:col min="8197" max="8197" width="21" style="206" customWidth="1"/>
    <x:col min="8198" max="8198" width="34" style="206" customWidth="1"/>
    <x:col min="8199" max="8448" width="8.664062" style="206" customWidth="1"/>
    <x:col min="8449" max="8449" width="122" style="206" customWidth="1"/>
    <x:col min="8450" max="8450" width="43" style="206" customWidth="1"/>
    <x:col min="8451" max="8452" width="20" style="206" customWidth="1"/>
    <x:col min="8453" max="8453" width="21" style="206" customWidth="1"/>
    <x:col min="8454" max="8454" width="34" style="206" customWidth="1"/>
    <x:col min="8455" max="8704" width="8.664062" style="206" customWidth="1"/>
    <x:col min="8705" max="8705" width="122" style="206" customWidth="1"/>
    <x:col min="8706" max="8706" width="43" style="206" customWidth="1"/>
    <x:col min="8707" max="8708" width="20" style="206" customWidth="1"/>
    <x:col min="8709" max="8709" width="21" style="206" customWidth="1"/>
    <x:col min="8710" max="8710" width="34" style="206" customWidth="1"/>
    <x:col min="8711" max="8960" width="8.664062" style="206" customWidth="1"/>
    <x:col min="8961" max="8961" width="122" style="206" customWidth="1"/>
    <x:col min="8962" max="8962" width="43" style="206" customWidth="1"/>
    <x:col min="8963" max="8964" width="20" style="206" customWidth="1"/>
    <x:col min="8965" max="8965" width="21" style="206" customWidth="1"/>
    <x:col min="8966" max="8966" width="34" style="206" customWidth="1"/>
    <x:col min="8967" max="9216" width="8.664062" style="206" customWidth="1"/>
    <x:col min="9217" max="9217" width="122" style="206" customWidth="1"/>
    <x:col min="9218" max="9218" width="43" style="206" customWidth="1"/>
    <x:col min="9219" max="9220" width="20" style="206" customWidth="1"/>
    <x:col min="9221" max="9221" width="21" style="206" customWidth="1"/>
    <x:col min="9222" max="9222" width="34" style="206" customWidth="1"/>
    <x:col min="9223" max="9472" width="8.664062" style="206" customWidth="1"/>
    <x:col min="9473" max="9473" width="122" style="206" customWidth="1"/>
    <x:col min="9474" max="9474" width="43" style="206" customWidth="1"/>
    <x:col min="9475" max="9476" width="20" style="206" customWidth="1"/>
    <x:col min="9477" max="9477" width="21" style="206" customWidth="1"/>
    <x:col min="9478" max="9478" width="34" style="206" customWidth="1"/>
    <x:col min="9479" max="9728" width="8.664062" style="206" customWidth="1"/>
    <x:col min="9729" max="9729" width="122" style="206" customWidth="1"/>
    <x:col min="9730" max="9730" width="43" style="206" customWidth="1"/>
    <x:col min="9731" max="9732" width="20" style="206" customWidth="1"/>
    <x:col min="9733" max="9733" width="21" style="206" customWidth="1"/>
    <x:col min="9734" max="9734" width="34" style="206" customWidth="1"/>
    <x:col min="9735" max="9984" width="8.664062" style="206" customWidth="1"/>
    <x:col min="9985" max="9985" width="122" style="206" customWidth="1"/>
    <x:col min="9986" max="9986" width="43" style="206" customWidth="1"/>
    <x:col min="9987" max="9988" width="20" style="206" customWidth="1"/>
    <x:col min="9989" max="9989" width="21" style="206" customWidth="1"/>
    <x:col min="9990" max="9990" width="34" style="206" customWidth="1"/>
    <x:col min="9991" max="10240" width="8.664062" style="206" customWidth="1"/>
    <x:col min="10241" max="10241" width="122" style="206" customWidth="1"/>
    <x:col min="10242" max="10242" width="43" style="206" customWidth="1"/>
    <x:col min="10243" max="10244" width="20" style="206" customWidth="1"/>
    <x:col min="10245" max="10245" width="21" style="206" customWidth="1"/>
    <x:col min="10246" max="10246" width="34" style="206" customWidth="1"/>
    <x:col min="10247" max="10496" width="8.664062" style="206" customWidth="1"/>
    <x:col min="10497" max="10497" width="122" style="206" customWidth="1"/>
    <x:col min="10498" max="10498" width="43" style="206" customWidth="1"/>
    <x:col min="10499" max="10500" width="20" style="206" customWidth="1"/>
    <x:col min="10501" max="10501" width="21" style="206" customWidth="1"/>
    <x:col min="10502" max="10502" width="34" style="206" customWidth="1"/>
    <x:col min="10503" max="10752" width="8.664062" style="206" customWidth="1"/>
    <x:col min="10753" max="10753" width="122" style="206" customWidth="1"/>
    <x:col min="10754" max="10754" width="43" style="206" customWidth="1"/>
    <x:col min="10755" max="10756" width="20" style="206" customWidth="1"/>
    <x:col min="10757" max="10757" width="21" style="206" customWidth="1"/>
    <x:col min="10758" max="10758" width="34" style="206" customWidth="1"/>
    <x:col min="10759" max="11008" width="8.664062" style="206" customWidth="1"/>
    <x:col min="11009" max="11009" width="122" style="206" customWidth="1"/>
    <x:col min="11010" max="11010" width="43" style="206" customWidth="1"/>
    <x:col min="11011" max="11012" width="20" style="206" customWidth="1"/>
    <x:col min="11013" max="11013" width="21" style="206" customWidth="1"/>
    <x:col min="11014" max="11014" width="34" style="206" customWidth="1"/>
    <x:col min="11015" max="11264" width="8.664062" style="206" customWidth="1"/>
    <x:col min="11265" max="11265" width="122" style="206" customWidth="1"/>
    <x:col min="11266" max="11266" width="43" style="206" customWidth="1"/>
    <x:col min="11267" max="11268" width="20" style="206" customWidth="1"/>
    <x:col min="11269" max="11269" width="21" style="206" customWidth="1"/>
    <x:col min="11270" max="11270" width="34" style="206" customWidth="1"/>
    <x:col min="11271" max="11520" width="8.664062" style="206" customWidth="1"/>
    <x:col min="11521" max="11521" width="122" style="206" customWidth="1"/>
    <x:col min="11522" max="11522" width="43" style="206" customWidth="1"/>
    <x:col min="11523" max="11524" width="20" style="206" customWidth="1"/>
    <x:col min="11525" max="11525" width="21" style="206" customWidth="1"/>
    <x:col min="11526" max="11526" width="34" style="206" customWidth="1"/>
    <x:col min="11527" max="11776" width="8.664062" style="206" customWidth="1"/>
    <x:col min="11777" max="11777" width="122" style="206" customWidth="1"/>
    <x:col min="11778" max="11778" width="43" style="206" customWidth="1"/>
    <x:col min="11779" max="11780" width="20" style="206" customWidth="1"/>
    <x:col min="11781" max="11781" width="21" style="206" customWidth="1"/>
    <x:col min="11782" max="11782" width="34" style="206" customWidth="1"/>
    <x:col min="11783" max="12032" width="8.664062" style="206" customWidth="1"/>
    <x:col min="12033" max="12033" width="122" style="206" customWidth="1"/>
    <x:col min="12034" max="12034" width="43" style="206" customWidth="1"/>
    <x:col min="12035" max="12036" width="20" style="206" customWidth="1"/>
    <x:col min="12037" max="12037" width="21" style="206" customWidth="1"/>
    <x:col min="12038" max="12038" width="34" style="206" customWidth="1"/>
    <x:col min="12039" max="12288" width="8.664062" style="206" customWidth="1"/>
    <x:col min="12289" max="12289" width="122" style="206" customWidth="1"/>
    <x:col min="12290" max="12290" width="43" style="206" customWidth="1"/>
    <x:col min="12291" max="12292" width="20" style="206" customWidth="1"/>
    <x:col min="12293" max="12293" width="21" style="206" customWidth="1"/>
    <x:col min="12294" max="12294" width="34" style="206" customWidth="1"/>
    <x:col min="12295" max="12544" width="8.664062" style="206" customWidth="1"/>
    <x:col min="12545" max="12545" width="122" style="206" customWidth="1"/>
    <x:col min="12546" max="12546" width="43" style="206" customWidth="1"/>
    <x:col min="12547" max="12548" width="20" style="206" customWidth="1"/>
    <x:col min="12549" max="12549" width="21" style="206" customWidth="1"/>
    <x:col min="12550" max="12550" width="34" style="206" customWidth="1"/>
    <x:col min="12551" max="12800" width="8.664062" style="206" customWidth="1"/>
    <x:col min="12801" max="12801" width="122" style="206" customWidth="1"/>
    <x:col min="12802" max="12802" width="43" style="206" customWidth="1"/>
    <x:col min="12803" max="12804" width="20" style="206" customWidth="1"/>
    <x:col min="12805" max="12805" width="21" style="206" customWidth="1"/>
    <x:col min="12806" max="12806" width="34" style="206" customWidth="1"/>
    <x:col min="12807" max="13056" width="8.664062" style="206" customWidth="1"/>
    <x:col min="13057" max="13057" width="122" style="206" customWidth="1"/>
    <x:col min="13058" max="13058" width="43" style="206" customWidth="1"/>
    <x:col min="13059" max="13060" width="20" style="206" customWidth="1"/>
    <x:col min="13061" max="13061" width="21" style="206" customWidth="1"/>
    <x:col min="13062" max="13062" width="34" style="206" customWidth="1"/>
    <x:col min="13063" max="13312" width="8.664062" style="206" customWidth="1"/>
    <x:col min="13313" max="13313" width="122" style="206" customWidth="1"/>
    <x:col min="13314" max="13314" width="43" style="206" customWidth="1"/>
    <x:col min="13315" max="13316" width="20" style="206" customWidth="1"/>
    <x:col min="13317" max="13317" width="21" style="206" customWidth="1"/>
    <x:col min="13318" max="13318" width="34" style="206" customWidth="1"/>
    <x:col min="13319" max="13568" width="8.664062" style="206" customWidth="1"/>
    <x:col min="13569" max="13569" width="122" style="206" customWidth="1"/>
    <x:col min="13570" max="13570" width="43" style="206" customWidth="1"/>
    <x:col min="13571" max="13572" width="20" style="206" customWidth="1"/>
    <x:col min="13573" max="13573" width="21" style="206" customWidth="1"/>
    <x:col min="13574" max="13574" width="34" style="206" customWidth="1"/>
    <x:col min="13575" max="13824" width="8.664062" style="206" customWidth="1"/>
    <x:col min="13825" max="13825" width="122" style="206" customWidth="1"/>
    <x:col min="13826" max="13826" width="43" style="206" customWidth="1"/>
    <x:col min="13827" max="13828" width="20" style="206" customWidth="1"/>
    <x:col min="13829" max="13829" width="21" style="206" customWidth="1"/>
    <x:col min="13830" max="13830" width="34" style="206" customWidth="1"/>
    <x:col min="13831" max="14080" width="8.664062" style="206" customWidth="1"/>
    <x:col min="14081" max="14081" width="122" style="206" customWidth="1"/>
    <x:col min="14082" max="14082" width="43" style="206" customWidth="1"/>
    <x:col min="14083" max="14084" width="20" style="206" customWidth="1"/>
    <x:col min="14085" max="14085" width="21" style="206" customWidth="1"/>
    <x:col min="14086" max="14086" width="34" style="206" customWidth="1"/>
    <x:col min="14087" max="14336" width="8.664062" style="206" customWidth="1"/>
    <x:col min="14337" max="14337" width="122" style="206" customWidth="1"/>
    <x:col min="14338" max="14338" width="43" style="206" customWidth="1"/>
    <x:col min="14339" max="14340" width="20" style="206" customWidth="1"/>
    <x:col min="14341" max="14341" width="21" style="206" customWidth="1"/>
    <x:col min="14342" max="14342" width="34" style="206" customWidth="1"/>
    <x:col min="14343" max="14592" width="8.664062" style="206" customWidth="1"/>
    <x:col min="14593" max="14593" width="122" style="206" customWidth="1"/>
    <x:col min="14594" max="14594" width="43" style="206" customWidth="1"/>
    <x:col min="14595" max="14596" width="20" style="206" customWidth="1"/>
    <x:col min="14597" max="14597" width="21" style="206" customWidth="1"/>
    <x:col min="14598" max="14598" width="34" style="206" customWidth="1"/>
    <x:col min="14599" max="14848" width="8.664062" style="206" customWidth="1"/>
    <x:col min="14849" max="14849" width="122" style="206" customWidth="1"/>
    <x:col min="14850" max="14850" width="43" style="206" customWidth="1"/>
    <x:col min="14851" max="14852" width="20" style="206" customWidth="1"/>
    <x:col min="14853" max="14853" width="21" style="206" customWidth="1"/>
    <x:col min="14854" max="14854" width="34" style="206" customWidth="1"/>
    <x:col min="14855" max="15104" width="8.664062" style="206" customWidth="1"/>
    <x:col min="15105" max="15105" width="122" style="206" customWidth="1"/>
    <x:col min="15106" max="15106" width="43" style="206" customWidth="1"/>
    <x:col min="15107" max="15108" width="20" style="206" customWidth="1"/>
    <x:col min="15109" max="15109" width="21" style="206" customWidth="1"/>
    <x:col min="15110" max="15110" width="34" style="206" customWidth="1"/>
    <x:col min="15111" max="15360" width="8.664062" style="206" customWidth="1"/>
    <x:col min="15361" max="15361" width="122" style="206" customWidth="1"/>
    <x:col min="15362" max="15362" width="43" style="206" customWidth="1"/>
    <x:col min="15363" max="15364" width="20" style="206" customWidth="1"/>
    <x:col min="15365" max="15365" width="21" style="206" customWidth="1"/>
    <x:col min="15366" max="15366" width="34" style="206" customWidth="1"/>
    <x:col min="15367" max="15616" width="8.664062" style="206" customWidth="1"/>
    <x:col min="15617" max="15617" width="122" style="206" customWidth="1"/>
    <x:col min="15618" max="15618" width="43" style="206" customWidth="1"/>
    <x:col min="15619" max="15620" width="20" style="206" customWidth="1"/>
    <x:col min="15621" max="15621" width="21" style="206" customWidth="1"/>
    <x:col min="15622" max="15622" width="34" style="206" customWidth="1"/>
    <x:col min="15623" max="15872" width="8.664062" style="206" customWidth="1"/>
    <x:col min="15873" max="15873" width="122" style="206" customWidth="1"/>
    <x:col min="15874" max="15874" width="43" style="206" customWidth="1"/>
    <x:col min="15875" max="15876" width="20" style="206" customWidth="1"/>
    <x:col min="15877" max="15877" width="21" style="206" customWidth="1"/>
    <x:col min="15878" max="15878" width="34" style="206" customWidth="1"/>
    <x:col min="15879" max="16128" width="8.664062" style="206" customWidth="1"/>
    <x:col min="16129" max="16129" width="122" style="206" customWidth="1"/>
    <x:col min="16130" max="16130" width="43" style="206" customWidth="1"/>
    <x:col min="16131" max="16132" width="20" style="206" customWidth="1"/>
    <x:col min="16133" max="16133" width="21" style="206" customWidth="1"/>
    <x:col min="16134" max="16134" width="34" style="206" customWidth="1"/>
    <x:col min="16135" max="16384" width="8.664062" style="206" customWidth="1"/>
  </x:cols>
  <x:sheetData>
    <x:row r="1" spans="1:16134" ht="47.1" customHeight="1" x14ac:dyDescent="0.25">
      <x:c r="A1" s="424"/>
      <x:c r="B1" s="424"/>
      <x:c r="C1" s="424"/>
      <x:c r="D1" s="424"/>
      <x:c r="E1" s="425"/>
      <x:c r="F1" s="425"/>
    </x:row>
    <x:row r="2" spans="1:16134" x14ac:dyDescent="0.25">
      <x:c r="A2" s="255"/>
      <x:c r="B2" s="149"/>
      <x:c r="C2" s="149"/>
      <x:c r="D2" s="1"/>
      <x:c r="E2" s="256"/>
      <x:c r="F2" s="256"/>
    </x:row>
    <x:row r="3" spans="1:16134" x14ac:dyDescent="0.25">
      <x:c r="A3" s="255"/>
      <x:c r="B3" s="149"/>
      <x:c r="C3" s="149"/>
      <x:c r="D3" s="1"/>
      <x:c r="E3" s="256"/>
      <x:c r="F3" s="256"/>
    </x:row>
    <x:row r="4" spans="1:16134" x14ac:dyDescent="0.25">
      <x:c r="A4" s="255"/>
      <x:c r="B4" s="149"/>
      <x:c r="C4" s="149"/>
      <x:c r="D4" s="1"/>
      <x:c r="E4" s="256"/>
      <x:c r="F4" s="256"/>
    </x:row>
    <x:row r="5" spans="1:16134" x14ac:dyDescent="0.25">
      <x:c r="A5" s="255"/>
      <x:c r="B5" s="149"/>
      <x:c r="C5" s="149"/>
      <x:c r="D5" s="1"/>
      <x:c r="E5" s="256"/>
      <x:c r="F5" s="256"/>
    </x:row>
    <x:row r="6" spans="1:16134" x14ac:dyDescent="0.25">
      <x:c r="A6" s="255"/>
      <x:c r="B6" s="149"/>
      <x:c r="C6" s="149"/>
      <x:c r="D6" s="1"/>
      <x:c r="E6" s="256"/>
      <x:c r="F6" s="256"/>
    </x:row>
    <x:row r="7" spans="1:16134" x14ac:dyDescent="0.25">
      <x:c r="A7" s="255"/>
      <x:c r="B7" s="149"/>
      <x:c r="C7" s="149"/>
      <x:c r="D7" s="1"/>
      <x:c r="E7" s="257"/>
      <x:c r="F7" s="257"/>
    </x:row>
    <x:row r="8" spans="1:16134" x14ac:dyDescent="0.25">
      <x:c r="A8" s="255"/>
      <x:c r="B8" s="149"/>
      <x:c r="C8" s="149"/>
      <x:c r="D8" s="1"/>
      <x:c r="E8" s="256"/>
      <x:c r="F8" s="256"/>
    </x:row>
    <x:row r="9" spans="1:16134" x14ac:dyDescent="0.25">
      <x:c r="A9" s="255"/>
      <x:c r="B9" s="149"/>
      <x:c r="C9" s="149"/>
      <x:c r="D9" s="1"/>
      <x:c r="E9" s="257"/>
      <x:c r="F9" s="256"/>
    </x:row>
    <x:row r="10" spans="1:16134" x14ac:dyDescent="0.25">
      <x:c r="A10" s="255"/>
      <x:c r="B10" s="149"/>
      <x:c r="C10" s="149"/>
      <x:c r="D10" s="1"/>
      <x:c r="E10" s="256"/>
      <x:c r="F10" s="256"/>
    </x:row>
    <x:row r="11" spans="1:16134" x14ac:dyDescent="0.25">
      <x:c r="A11" s="255"/>
      <x:c r="B11" s="149"/>
      <x:c r="C11" s="149"/>
      <x:c r="D11" s="1"/>
      <x:c r="E11" s="256"/>
      <x:c r="F11" s="256"/>
    </x:row>
    <x:row r="12" spans="1:16134" x14ac:dyDescent="0.25">
      <x:c r="A12" s="255"/>
      <x:c r="B12" s="149"/>
      <x:c r="C12" s="149"/>
      <x:c r="D12" s="1"/>
      <x:c r="E12" s="256"/>
      <x:c r="F12" s="256"/>
    </x:row>
    <x:row r="13" spans="1:16134" x14ac:dyDescent="0.25">
      <x:c r="A13" s="255"/>
      <x:c r="B13" s="149"/>
      <x:c r="C13" s="149"/>
      <x:c r="D13" s="1"/>
      <x:c r="E13" s="256"/>
      <x:c r="F13" s="256"/>
    </x:row>
    <x:row r="14" spans="1:16134" x14ac:dyDescent="0.25">
      <x:c r="A14" s="255"/>
      <x:c r="B14" s="149"/>
      <x:c r="C14" s="149"/>
      <x:c r="D14" s="1"/>
      <x:c r="E14" s="257"/>
      <x:c r="F14" s="257"/>
    </x:row>
    <x:row r="15" spans="1:16134" x14ac:dyDescent="0.25">
      <x:c r="A15" s="255"/>
      <x:c r="B15" s="149"/>
      <x:c r="C15" s="149"/>
      <x:c r="D15" s="1"/>
      <x:c r="E15" s="256"/>
      <x:c r="F15" s="256"/>
    </x:row>
    <x:row r="16" spans="1:16134" x14ac:dyDescent="0.25">
      <x:c r="A16" s="255"/>
      <x:c r="B16" s="149"/>
      <x:c r="C16" s="149"/>
      <x:c r="D16" s="1"/>
      <x:c r="E16" s="256"/>
      <x:c r="F16" s="256"/>
    </x:row>
    <x:row r="17" spans="1:16134" x14ac:dyDescent="0.25">
      <x:c r="A17" s="255"/>
      <x:c r="B17" s="149"/>
      <x:c r="C17" s="149"/>
      <x:c r="D17" s="1"/>
      <x:c r="E17" s="257"/>
      <x:c r="F17" s="257"/>
    </x:row>
    <x:row r="18" spans="1:16134" x14ac:dyDescent="0.25">
      <x:c r="A18" s="255"/>
      <x:c r="B18" s="149"/>
      <x:c r="C18" s="149"/>
      <x:c r="D18" s="1"/>
      <x:c r="E18" s="257"/>
      <x:c r="F18" s="257"/>
    </x:row>
    <x:row r="19" spans="1:16134" x14ac:dyDescent="0.25">
      <x:c r="A19" s="255"/>
      <x:c r="B19" s="149"/>
      <x:c r="C19" s="149"/>
      <x:c r="D19" s="1"/>
      <x:c r="E19" s="257"/>
      <x:c r="F19" s="257"/>
    </x:row>
    <x:row r="20" spans="1:16134" x14ac:dyDescent="0.25">
      <x:c r="A20" s="255"/>
      <x:c r="B20" s="149"/>
      <x:c r="C20" s="149"/>
      <x:c r="D20" s="1"/>
      <x:c r="E20" s="257"/>
      <x:c r="F20" s="257"/>
    </x:row>
    <x:row r="21" spans="1:16134" x14ac:dyDescent="0.25">
      <x:c r="A21" s="255"/>
      <x:c r="B21" s="149"/>
      <x:c r="C21" s="149"/>
      <x:c r="D21" s="1"/>
      <x:c r="E21" s="256"/>
      <x:c r="F21" s="256"/>
    </x:row>
    <x:row r="22" spans="1:16134" x14ac:dyDescent="0.25">
      <x:c r="A22" s="255"/>
      <x:c r="B22" s="149"/>
      <x:c r="C22" s="149"/>
      <x:c r="D22" s="1"/>
      <x:c r="E22" s="257"/>
      <x:c r="F22" s="257"/>
    </x:row>
    <x:row r="23" spans="1:16134" x14ac:dyDescent="0.25">
      <x:c r="A23" s="255"/>
      <x:c r="B23" s="149"/>
      <x:c r="C23" s="149"/>
      <x:c r="D23" s="1"/>
      <x:c r="E23" s="257"/>
      <x:c r="F23" s="257"/>
    </x:row>
    <x:row r="24" spans="1:16134" x14ac:dyDescent="0.25">
      <x:c r="A24" s="255"/>
      <x:c r="B24" s="149"/>
      <x:c r="C24" s="149"/>
      <x:c r="D24" s="1"/>
      <x:c r="E24" s="257"/>
      <x:c r="F24" s="257"/>
    </x:row>
    <x:row r="25" spans="1:16134" x14ac:dyDescent="0.25">
      <x:c r="A25" s="255"/>
      <x:c r="B25" s="149"/>
      <x:c r="C25" s="149"/>
      <x:c r="D25" s="1"/>
      <x:c r="E25" s="257"/>
      <x:c r="F25" s="257"/>
    </x:row>
    <x:row r="26" spans="1:16134" x14ac:dyDescent="0.25">
      <x:c r="A26" s="255"/>
      <x:c r="B26" s="149"/>
      <x:c r="C26" s="149"/>
      <x:c r="D26" s="1"/>
      <x:c r="E26" s="256"/>
      <x:c r="F26" s="256"/>
    </x:row>
    <x:row r="27" spans="1:16134" x14ac:dyDescent="0.25">
      <x:c r="A27" s="255"/>
      <x:c r="B27" s="149"/>
      <x:c r="C27" s="149"/>
      <x:c r="D27" s="1"/>
      <x:c r="E27" s="256"/>
      <x:c r="F27" s="256"/>
    </x:row>
    <x:row r="28" spans="1:16134" x14ac:dyDescent="0.25">
      <x:c r="A28" s="255"/>
      <x:c r="B28" s="149"/>
      <x:c r="C28" s="149"/>
      <x:c r="D28" s="1"/>
      <x:c r="E28" s="256"/>
      <x:c r="F28" s="256"/>
    </x:row>
    <x:row r="29" spans="1:16134" x14ac:dyDescent="0.25">
      <x:c r="A29" s="255"/>
      <x:c r="B29" s="149"/>
      <x:c r="C29" s="149"/>
      <x:c r="D29" s="1"/>
      <x:c r="E29" s="257"/>
      <x:c r="F29" s="257"/>
    </x:row>
    <x:row r="30" spans="1:16134" x14ac:dyDescent="0.25">
      <x:c r="A30" s="255"/>
      <x:c r="B30" s="149"/>
      <x:c r="C30" s="149"/>
      <x:c r="D30" s="1"/>
      <x:c r="E30" s="257"/>
      <x:c r="F30" s="257"/>
    </x:row>
    <x:row r="31" spans="1:16134" x14ac:dyDescent="0.25">
      <x:c r="A31" s="255"/>
      <x:c r="B31" s="149"/>
      <x:c r="C31" s="149"/>
      <x:c r="D31" s="1"/>
      <x:c r="E31" s="257"/>
      <x:c r="F31" s="257"/>
    </x:row>
    <x:row r="32" spans="1:16134" x14ac:dyDescent="0.25">
      <x:c r="A32" s="255"/>
      <x:c r="B32" s="149"/>
      <x:c r="C32" s="149"/>
      <x:c r="D32" s="1"/>
      <x:c r="E32" s="257"/>
      <x:c r="F32" s="257"/>
    </x:row>
    <x:row r="33" spans="1:16134" x14ac:dyDescent="0.25">
      <x:c r="A33" s="255"/>
      <x:c r="B33" s="149"/>
      <x:c r="C33" s="149"/>
      <x:c r="D33" s="1"/>
      <x:c r="E33" s="257"/>
      <x:c r="F33" s="257"/>
    </x:row>
    <x:row r="34" spans="1:16134" x14ac:dyDescent="0.25">
      <x:c r="A34" s="255"/>
      <x:c r="B34" s="149"/>
      <x:c r="C34" s="149"/>
      <x:c r="D34" s="1"/>
      <x:c r="E34" s="257"/>
      <x:c r="F34" s="256"/>
    </x:row>
    <x:row r="35" spans="1:16134" x14ac:dyDescent="0.25">
      <x:c r="A35" s="255"/>
      <x:c r="B35" s="149"/>
      <x:c r="C35" s="149"/>
      <x:c r="D35" s="1"/>
      <x:c r="E35" s="257"/>
      <x:c r="F35" s="257"/>
    </x:row>
    <x:row r="36" spans="1:16134" x14ac:dyDescent="0.25">
      <x:c r="A36" s="255"/>
      <x:c r="B36" s="149"/>
      <x:c r="C36" s="149"/>
      <x:c r="D36" s="1"/>
      <x:c r="E36" s="256"/>
      <x:c r="F36" s="256"/>
    </x:row>
    <x:row r="37" spans="1:16134" x14ac:dyDescent="0.25">
      <x:c r="A37" s="255"/>
      <x:c r="B37" s="149"/>
      <x:c r="C37" s="149"/>
      <x:c r="D37" s="1"/>
      <x:c r="E37" s="256"/>
      <x:c r="F37" s="256"/>
    </x:row>
    <x:row r="38" spans="1:16134" x14ac:dyDescent="0.25">
      <x:c r="A38" s="255"/>
      <x:c r="B38" s="149"/>
      <x:c r="C38" s="149"/>
      <x:c r="D38" s="1"/>
      <x:c r="E38" s="257"/>
      <x:c r="F38" s="257"/>
    </x:row>
    <x:row r="39" spans="1:16134" x14ac:dyDescent="0.25">
      <x:c r="A39" s="255"/>
      <x:c r="B39" s="149"/>
      <x:c r="C39" s="149"/>
      <x:c r="D39" s="1"/>
      <x:c r="E39" s="257"/>
      <x:c r="F39" s="257"/>
    </x:row>
    <x:row r="40" spans="1:16134" x14ac:dyDescent="0.25">
      <x:c r="A40" s="255"/>
      <x:c r="B40" s="149"/>
      <x:c r="C40" s="149"/>
      <x:c r="D40" s="1"/>
      <x:c r="E40" s="257"/>
      <x:c r="F40" s="257"/>
    </x:row>
    <x:row r="41" spans="1:16134" x14ac:dyDescent="0.25">
      <x:c r="A41" s="255"/>
      <x:c r="B41" s="149"/>
      <x:c r="C41" s="149"/>
      <x:c r="D41" s="1"/>
      <x:c r="E41" s="257"/>
      <x:c r="F41" s="257"/>
    </x:row>
    <x:row r="42" spans="1:16134" x14ac:dyDescent="0.25">
      <x:c r="A42" s="255"/>
      <x:c r="B42" s="149"/>
      <x:c r="C42" s="149"/>
      <x:c r="D42" s="1"/>
      <x:c r="E42" s="257"/>
      <x:c r="F42" s="257"/>
    </x:row>
    <x:row r="43" spans="1:16134" x14ac:dyDescent="0.25">
      <x:c r="A43" s="255"/>
      <x:c r="B43" s="149"/>
      <x:c r="C43" s="149"/>
      <x:c r="D43" s="1"/>
      <x:c r="E43" s="257"/>
      <x:c r="F43" s="256"/>
    </x:row>
    <x:row r="44" spans="1:16134" x14ac:dyDescent="0.25">
      <x:c r="A44" s="255"/>
      <x:c r="B44" s="149"/>
      <x:c r="C44" s="149"/>
      <x:c r="D44" s="1"/>
      <x:c r="E44" s="257"/>
      <x:c r="F44" s="257"/>
    </x:row>
    <x:row r="45" spans="1:16134" x14ac:dyDescent="0.25">
      <x:c r="A45" s="255"/>
      <x:c r="B45" s="149"/>
      <x:c r="C45" s="149"/>
      <x:c r="D45" s="1"/>
      <x:c r="E45" s="256"/>
      <x:c r="F45" s="256"/>
    </x:row>
    <x:row r="46" spans="1:16134" x14ac:dyDescent="0.25">
      <x:c r="A46" s="255"/>
      <x:c r="B46" s="149"/>
      <x:c r="C46" s="149"/>
      <x:c r="D46" s="1"/>
      <x:c r="E46" s="257"/>
      <x:c r="F46" s="257"/>
    </x:row>
    <x:row r="47" spans="1:16134" x14ac:dyDescent="0.25">
      <x:c r="A47" s="255"/>
      <x:c r="B47" s="149"/>
      <x:c r="C47" s="149"/>
      <x:c r="D47" s="1"/>
      <x:c r="E47" s="257"/>
      <x:c r="F47" s="257"/>
    </x:row>
    <x:row r="48" spans="1:16134" x14ac:dyDescent="0.25">
      <x:c r="A48" s="255"/>
      <x:c r="B48" s="149"/>
      <x:c r="C48" s="149"/>
      <x:c r="D48" s="1"/>
      <x:c r="E48" s="257"/>
      <x:c r="F48" s="257"/>
    </x:row>
    <x:row r="49" spans="1:16134" x14ac:dyDescent="0.25">
      <x:c r="A49" s="255"/>
      <x:c r="B49" s="149"/>
      <x:c r="C49" s="149"/>
      <x:c r="D49" s="1"/>
      <x:c r="E49" s="256"/>
      <x:c r="F49" s="256"/>
    </x:row>
    <x:row r="50" spans="1:16134" x14ac:dyDescent="0.25">
      <x:c r="A50" s="255"/>
      <x:c r="B50" s="149"/>
      <x:c r="C50" s="149"/>
      <x:c r="D50" s="1"/>
      <x:c r="E50" s="257"/>
      <x:c r="F50" s="257"/>
    </x:row>
    <x:row r="51" spans="1:16134" x14ac:dyDescent="0.25">
      <x:c r="A51" s="255"/>
      <x:c r="B51" s="149"/>
      <x:c r="C51" s="149"/>
      <x:c r="D51" s="1"/>
      <x:c r="E51" s="257"/>
      <x:c r="F51" s="257"/>
    </x:row>
    <x:row r="52" spans="1:16134" x14ac:dyDescent="0.25">
      <x:c r="A52" s="255"/>
      <x:c r="B52" s="149"/>
      <x:c r="C52" s="149"/>
      <x:c r="D52" s="1"/>
      <x:c r="E52" s="257"/>
      <x:c r="F52" s="257"/>
    </x:row>
    <x:row r="53" spans="1:16134" x14ac:dyDescent="0.25">
      <x:c r="A53" s="255"/>
      <x:c r="B53" s="149"/>
      <x:c r="C53" s="149"/>
      <x:c r="D53" s="1"/>
      <x:c r="E53" s="256"/>
      <x:c r="F53" s="256"/>
    </x:row>
    <x:row r="54" spans="1:16134" x14ac:dyDescent="0.25">
      <x:c r="A54" s="255"/>
      <x:c r="B54" s="149"/>
      <x:c r="C54" s="149"/>
      <x:c r="D54" s="1"/>
      <x:c r="E54" s="256"/>
      <x:c r="F54" s="256"/>
    </x:row>
    <x:row r="55" spans="1:16134" x14ac:dyDescent="0.25">
      <x:c r="A55" s="255"/>
      <x:c r="B55" s="149"/>
      <x:c r="C55" s="149"/>
      <x:c r="D55" s="1"/>
      <x:c r="E55" s="256"/>
      <x:c r="F55" s="256"/>
    </x:row>
    <x:row r="56" spans="1:16134" x14ac:dyDescent="0.25">
      <x:c r="A56" s="255"/>
      <x:c r="B56" s="149"/>
      <x:c r="C56" s="149"/>
      <x:c r="D56" s="1"/>
      <x:c r="E56" s="256"/>
      <x:c r="F56" s="256"/>
    </x:row>
    <x:row r="57" spans="1:16134" x14ac:dyDescent="0.25">
      <x:c r="A57" s="255"/>
      <x:c r="B57" s="149"/>
      <x:c r="C57" s="149"/>
      <x:c r="D57" s="1"/>
      <x:c r="E57" s="256"/>
      <x:c r="F57" s="256"/>
    </x:row>
    <x:row r="58" spans="1:16134" x14ac:dyDescent="0.25">
      <x:c r="A58" s="255"/>
      <x:c r="B58" s="149"/>
      <x:c r="C58" s="149"/>
      <x:c r="D58" s="1"/>
      <x:c r="E58" s="256"/>
      <x:c r="F58" s="256"/>
    </x:row>
    <x:row r="59" spans="1:16134" x14ac:dyDescent="0.25">
      <x:c r="A59" s="255"/>
      <x:c r="B59" s="149"/>
      <x:c r="C59" s="149"/>
      <x:c r="D59" s="1"/>
      <x:c r="E59" s="256"/>
      <x:c r="F59" s="256"/>
    </x:row>
    <x:row r="60" spans="1:16134" x14ac:dyDescent="0.25">
      <x:c r="A60" s="255"/>
      <x:c r="B60" s="149"/>
      <x:c r="C60" s="149"/>
      <x:c r="D60" s="1"/>
      <x:c r="E60" s="257"/>
      <x:c r="F60" s="257"/>
    </x:row>
    <x:row r="61" spans="1:16134" x14ac:dyDescent="0.25">
      <x:c r="A61" s="255"/>
      <x:c r="B61" s="149"/>
      <x:c r="C61" s="149"/>
      <x:c r="D61" s="1"/>
      <x:c r="E61" s="257"/>
      <x:c r="F61" s="256"/>
    </x:row>
    <x:row r="62" spans="1:16134" x14ac:dyDescent="0.25">
      <x:c r="A62" s="255"/>
      <x:c r="B62" s="149"/>
      <x:c r="C62" s="149"/>
      <x:c r="D62" s="1"/>
      <x:c r="E62" s="256"/>
      <x:c r="F62" s="256"/>
    </x:row>
    <x:row r="63" spans="1:16134" x14ac:dyDescent="0.25">
      <x:c r="A63" s="255"/>
      <x:c r="B63" s="149"/>
      <x:c r="C63" s="149"/>
      <x:c r="D63" s="1"/>
      <x:c r="E63" s="257"/>
      <x:c r="F63" s="257"/>
    </x:row>
    <x:row r="64" spans="1:16134" x14ac:dyDescent="0.25">
      <x:c r="A64" s="255"/>
      <x:c r="B64" s="149"/>
      <x:c r="C64" s="149"/>
      <x:c r="D64" s="1"/>
      <x:c r="E64" s="257"/>
      <x:c r="F64" s="257"/>
    </x:row>
    <x:row r="65" spans="1:16134" x14ac:dyDescent="0.25">
      <x:c r="A65" s="255"/>
      <x:c r="B65" s="149"/>
      <x:c r="C65" s="149"/>
      <x:c r="D65" s="1"/>
      <x:c r="E65" s="256"/>
      <x:c r="F65" s="256"/>
    </x:row>
    <x:row r="66" spans="1:16134" x14ac:dyDescent="0.25">
      <x:c r="A66" s="255"/>
      <x:c r="B66" s="149"/>
      <x:c r="C66" s="149"/>
      <x:c r="D66" s="1"/>
      <x:c r="E66" s="256"/>
      <x:c r="F66" s="256"/>
    </x:row>
    <x:row r="67" spans="1:16134" x14ac:dyDescent="0.25">
      <x:c r="A67" s="255"/>
      <x:c r="B67" s="149"/>
      <x:c r="C67" s="149"/>
      <x:c r="D67" s="1"/>
      <x:c r="E67" s="256"/>
      <x:c r="F67" s="256"/>
    </x:row>
    <x:row r="68" spans="1:16134" x14ac:dyDescent="0.25">
      <x:c r="A68" s="255"/>
      <x:c r="B68" s="149"/>
      <x:c r="C68" s="149"/>
      <x:c r="D68" s="1"/>
      <x:c r="E68" s="257"/>
      <x:c r="F68" s="257"/>
    </x:row>
    <x:row r="69" spans="1:16134" x14ac:dyDescent="0.25">
      <x:c r="A69" s="255"/>
      <x:c r="B69" s="149"/>
      <x:c r="C69" s="149"/>
      <x:c r="D69" s="1"/>
      <x:c r="E69" s="257"/>
      <x:c r="F69" s="257"/>
    </x:row>
    <x:row r="70" spans="1:16134" x14ac:dyDescent="0.25">
      <x:c r="A70" s="255"/>
      <x:c r="B70" s="149"/>
      <x:c r="C70" s="149"/>
      <x:c r="D70" s="1"/>
      <x:c r="E70" s="257"/>
      <x:c r="F70" s="257"/>
    </x:row>
    <x:row r="71" spans="1:16134" x14ac:dyDescent="0.25">
      <x:c r="A71" s="255"/>
      <x:c r="B71" s="149"/>
      <x:c r="C71" s="149"/>
      <x:c r="D71" s="1"/>
      <x:c r="E71" s="256"/>
      <x:c r="F71" s="256"/>
    </x:row>
    <x:row r="72" spans="1:16134" x14ac:dyDescent="0.25">
      <x:c r="A72" s="255"/>
      <x:c r="B72" s="149"/>
      <x:c r="C72" s="149"/>
      <x:c r="D72" s="1"/>
      <x:c r="E72" s="256"/>
      <x:c r="F72" s="256"/>
    </x:row>
    <x:row r="73" spans="1:16134" x14ac:dyDescent="0.25">
      <x:c r="A73" s="255"/>
      <x:c r="B73" s="149"/>
      <x:c r="C73" s="149"/>
      <x:c r="D73" s="1"/>
      <x:c r="E73" s="256"/>
      <x:c r="F73" s="256"/>
    </x:row>
    <x:row r="74" spans="1:16134" x14ac:dyDescent="0.25">
      <x:c r="A74" s="255"/>
      <x:c r="B74" s="149"/>
      <x:c r="C74" s="149"/>
      <x:c r="D74" s="1"/>
      <x:c r="E74" s="257"/>
      <x:c r="F74" s="257"/>
    </x:row>
    <x:row r="75" spans="1:16134" x14ac:dyDescent="0.25">
      <x:c r="A75" s="255"/>
      <x:c r="B75" s="149"/>
      <x:c r="C75" s="149"/>
      <x:c r="D75" s="1"/>
      <x:c r="E75" s="257"/>
      <x:c r="F75" s="257"/>
    </x:row>
    <x:row r="76" spans="1:16134" x14ac:dyDescent="0.25">
      <x:c r="A76" s="255"/>
      <x:c r="B76" s="149"/>
      <x:c r="C76" s="149"/>
      <x:c r="D76" s="1"/>
      <x:c r="E76" s="257"/>
      <x:c r="F76" s="257"/>
    </x:row>
    <x:row r="77" spans="1:16134" x14ac:dyDescent="0.25">
      <x:c r="A77" s="255"/>
      <x:c r="B77" s="149"/>
      <x:c r="C77" s="149"/>
      <x:c r="D77" s="1"/>
      <x:c r="E77" s="257"/>
      <x:c r="F77" s="257"/>
    </x:row>
    <x:row r="78" spans="1:16134" x14ac:dyDescent="0.25">
      <x:c r="A78" s="255"/>
      <x:c r="B78" s="149"/>
      <x:c r="C78" s="149"/>
      <x:c r="D78" s="1"/>
      <x:c r="E78" s="256"/>
      <x:c r="F78" s="256"/>
    </x:row>
    <x:row r="79" spans="1:16134" x14ac:dyDescent="0.25">
      <x:c r="A79" s="255"/>
      <x:c r="B79" s="149"/>
      <x:c r="C79" s="149"/>
      <x:c r="D79" s="1"/>
      <x:c r="E79" s="257"/>
      <x:c r="F79" s="257"/>
    </x:row>
    <x:row r="80" spans="1:16134" x14ac:dyDescent="0.25">
      <x:c r="A80" s="255"/>
      <x:c r="B80" s="149"/>
      <x:c r="C80" s="149"/>
      <x:c r="D80" s="1"/>
      <x:c r="E80" s="257"/>
      <x:c r="F80" s="257"/>
    </x:row>
    <x:row r="81" spans="1:16134" x14ac:dyDescent="0.25">
      <x:c r="A81" s="255"/>
      <x:c r="B81" s="149"/>
      <x:c r="C81" s="149"/>
      <x:c r="D81" s="1"/>
      <x:c r="E81" s="257"/>
      <x:c r="F81" s="257"/>
    </x:row>
    <x:row r="82" spans="1:16134" x14ac:dyDescent="0.25">
      <x:c r="A82" s="255"/>
      <x:c r="B82" s="149"/>
      <x:c r="C82" s="149"/>
      <x:c r="D82" s="1"/>
      <x:c r="E82" s="256"/>
      <x:c r="F82" s="256"/>
    </x:row>
    <x:row r="83" spans="1:16134" x14ac:dyDescent="0.25">
      <x:c r="A83" s="255"/>
      <x:c r="B83" s="149"/>
      <x:c r="C83" s="149"/>
      <x:c r="D83" s="1"/>
      <x:c r="E83" s="257"/>
      <x:c r="F83" s="257"/>
    </x:row>
    <x:row r="84" spans="1:16134" x14ac:dyDescent="0.25">
      <x:c r="A84" s="255"/>
      <x:c r="B84" s="149"/>
      <x:c r="C84" s="149"/>
      <x:c r="D84" s="1"/>
      <x:c r="E84" s="256"/>
      <x:c r="F84" s="256"/>
    </x:row>
    <x:row r="85" spans="1:16134" x14ac:dyDescent="0.25">
      <x:c r="A85" s="255"/>
      <x:c r="B85" s="149"/>
      <x:c r="C85" s="149"/>
      <x:c r="D85" s="1"/>
      <x:c r="E85" s="257"/>
      <x:c r="F85" s="257"/>
    </x:row>
    <x:row r="86" spans="1:16134" x14ac:dyDescent="0.25">
      <x:c r="A86" s="255"/>
      <x:c r="B86" s="149"/>
      <x:c r="C86" s="149"/>
      <x:c r="D86" s="1"/>
      <x:c r="E86" s="257"/>
      <x:c r="F86" s="257"/>
    </x:row>
    <x:row r="87" spans="1:16134" x14ac:dyDescent="0.25">
      <x:c r="A87" s="255"/>
      <x:c r="B87" s="149"/>
      <x:c r="C87" s="149"/>
      <x:c r="D87" s="1"/>
      <x:c r="E87" s="257"/>
      <x:c r="F87" s="257"/>
    </x:row>
    <x:row r="88" spans="1:16134" x14ac:dyDescent="0.25">
      <x:c r="A88" s="255"/>
      <x:c r="B88" s="149"/>
      <x:c r="C88" s="149"/>
      <x:c r="D88" s="1"/>
      <x:c r="E88" s="257"/>
      <x:c r="F88" s="257"/>
    </x:row>
    <x:row r="89" spans="1:16134" x14ac:dyDescent="0.25">
      <x:c r="A89" s="255"/>
      <x:c r="B89" s="149"/>
      <x:c r="C89" s="149"/>
      <x:c r="D89" s="1"/>
      <x:c r="E89" s="256"/>
      <x:c r="F89" s="256"/>
    </x:row>
    <x:row r="90" spans="1:16134" x14ac:dyDescent="0.25">
      <x:c r="A90" s="255"/>
      <x:c r="B90" s="149"/>
      <x:c r="C90" s="149"/>
      <x:c r="D90" s="1"/>
      <x:c r="E90" s="257"/>
      <x:c r="F90" s="257"/>
    </x:row>
    <x:row r="91" spans="1:16134" x14ac:dyDescent="0.25">
      <x:c r="A91" s="255"/>
      <x:c r="B91" s="149"/>
      <x:c r="C91" s="149"/>
      <x:c r="D91" s="1"/>
      <x:c r="E91" s="257"/>
      <x:c r="F91" s="257"/>
    </x:row>
    <x:row r="92" spans="1:16134" x14ac:dyDescent="0.25">
      <x:c r="A92" s="255"/>
      <x:c r="B92" s="149"/>
      <x:c r="C92" s="149"/>
      <x:c r="D92" s="1"/>
      <x:c r="E92" s="257"/>
      <x:c r="F92" s="257"/>
    </x:row>
    <x:row r="93" spans="1:16134" x14ac:dyDescent="0.25">
      <x:c r="A93" s="255"/>
      <x:c r="B93" s="149"/>
      <x:c r="C93" s="149"/>
      <x:c r="D93" s="1"/>
      <x:c r="E93" s="257"/>
      <x:c r="F93" s="257"/>
    </x:row>
    <x:row r="94" spans="1:16134" x14ac:dyDescent="0.25">
      <x:c r="A94" s="255"/>
      <x:c r="B94" s="149"/>
      <x:c r="C94" s="149"/>
      <x:c r="D94" s="1"/>
      <x:c r="E94" s="257"/>
      <x:c r="F94" s="257"/>
    </x:row>
    <x:row r="95" spans="1:16134" x14ac:dyDescent="0.25">
      <x:c r="A95" s="255"/>
      <x:c r="B95" s="149"/>
      <x:c r="C95" s="149"/>
      <x:c r="D95" s="1"/>
      <x:c r="E95" s="257"/>
      <x:c r="F95" s="257"/>
    </x:row>
    <x:row r="96" spans="1:16134" x14ac:dyDescent="0.25">
      <x:c r="A96" s="255"/>
      <x:c r="B96" s="149"/>
      <x:c r="C96" s="149"/>
      <x:c r="D96" s="1"/>
      <x:c r="E96" s="257"/>
      <x:c r="F96" s="257"/>
    </x:row>
    <x:row r="97" spans="1:16134" x14ac:dyDescent="0.25">
      <x:c r="A97" s="255"/>
      <x:c r="B97" s="149"/>
      <x:c r="C97" s="149"/>
      <x:c r="D97" s="1"/>
      <x:c r="E97" s="257"/>
      <x:c r="F97" s="257"/>
    </x:row>
    <x:row r="98" spans="1:16134" x14ac:dyDescent="0.25">
      <x:c r="A98" s="255"/>
      <x:c r="B98" s="149"/>
      <x:c r="C98" s="149"/>
      <x:c r="D98" s="1"/>
      <x:c r="E98" s="257"/>
      <x:c r="F98" s="257"/>
    </x:row>
    <x:row r="99" spans="1:16134" x14ac:dyDescent="0.25">
      <x:c r="A99" s="255"/>
      <x:c r="B99" s="149"/>
      <x:c r="C99" s="149"/>
      <x:c r="D99" s="1"/>
      <x:c r="E99" s="256"/>
      <x:c r="F99" s="256"/>
    </x:row>
    <x:row r="100" spans="1:16134" x14ac:dyDescent="0.25">
      <x:c r="A100" s="255"/>
      <x:c r="B100" s="149"/>
      <x:c r="C100" s="149"/>
      <x:c r="D100" s="1"/>
      <x:c r="E100" s="257"/>
      <x:c r="F100" s="257"/>
    </x:row>
    <x:row r="101" spans="1:16134" x14ac:dyDescent="0.25">
      <x:c r="A101" s="255"/>
      <x:c r="B101" s="149"/>
      <x:c r="C101" s="149"/>
      <x:c r="D101" s="1"/>
      <x:c r="E101" s="257"/>
      <x:c r="F101" s="257"/>
    </x:row>
    <x:row r="102" spans="1:16134" x14ac:dyDescent="0.25">
      <x:c r="A102" s="255"/>
      <x:c r="B102" s="149"/>
      <x:c r="C102" s="149"/>
      <x:c r="D102" s="1"/>
      <x:c r="E102" s="257"/>
      <x:c r="F102" s="257"/>
    </x:row>
    <x:row r="103" spans="1:16134" x14ac:dyDescent="0.25">
      <x:c r="A103" s="255"/>
      <x:c r="B103" s="149"/>
      <x:c r="C103" s="149"/>
      <x:c r="D103" s="1"/>
      <x:c r="E103" s="257"/>
      <x:c r="F103" s="257"/>
    </x:row>
    <x:row r="104" spans="1:16134" x14ac:dyDescent="0.25">
      <x:c r="A104" s="255"/>
      <x:c r="B104" s="149"/>
      <x:c r="C104" s="149"/>
      <x:c r="D104" s="1"/>
      <x:c r="E104" s="256"/>
      <x:c r="F104" s="256"/>
    </x:row>
    <x:row r="105" spans="1:16134" x14ac:dyDescent="0.25">
      <x:c r="A105" s="255"/>
      <x:c r="B105" s="149"/>
      <x:c r="C105" s="149"/>
      <x:c r="D105" s="1"/>
      <x:c r="E105" s="257"/>
      <x:c r="F105" s="257"/>
    </x:row>
    <x:row r="106" spans="1:16134" x14ac:dyDescent="0.25">
      <x:c r="A106" s="255"/>
      <x:c r="B106" s="149"/>
      <x:c r="C106" s="149"/>
      <x:c r="D106" s="1"/>
      <x:c r="E106" s="257"/>
      <x:c r="F106" s="257"/>
    </x:row>
    <x:row r="107" spans="1:16134" x14ac:dyDescent="0.25">
      <x:c r="A107" s="255"/>
      <x:c r="B107" s="149"/>
      <x:c r="C107" s="149"/>
      <x:c r="D107" s="1"/>
      <x:c r="E107" s="257"/>
      <x:c r="F107" s="257"/>
    </x:row>
    <x:row r="108" spans="1:16134" x14ac:dyDescent="0.25">
      <x:c r="A108" s="255"/>
      <x:c r="B108" s="149"/>
      <x:c r="C108" s="149"/>
      <x:c r="D108" s="1"/>
      <x:c r="E108" s="257"/>
      <x:c r="F108" s="257"/>
    </x:row>
    <x:row r="109" spans="1:16134" x14ac:dyDescent="0.25">
      <x:c r="A109" s="255"/>
      <x:c r="B109" s="149"/>
      <x:c r="C109" s="149"/>
      <x:c r="D109" s="1"/>
      <x:c r="E109" s="257"/>
      <x:c r="F109" s="257"/>
    </x:row>
    <x:row r="110" spans="1:16134" x14ac:dyDescent="0.25">
      <x:c r="A110" s="255"/>
      <x:c r="B110" s="149"/>
      <x:c r="C110" s="149"/>
      <x:c r="D110" s="1"/>
      <x:c r="E110" s="257"/>
      <x:c r="F110" s="257"/>
    </x:row>
    <x:row r="111" spans="1:16134" x14ac:dyDescent="0.25">
      <x:c r="A111" s="255"/>
      <x:c r="B111" s="149"/>
      <x:c r="C111" s="149"/>
      <x:c r="D111" s="1"/>
      <x:c r="E111" s="257"/>
      <x:c r="F111" s="257"/>
    </x:row>
    <x:row r="112" spans="1:16134" x14ac:dyDescent="0.25">
      <x:c r="A112" s="255"/>
      <x:c r="B112" s="149"/>
      <x:c r="C112" s="149"/>
      <x:c r="D112" s="1"/>
      <x:c r="E112" s="257"/>
      <x:c r="F112" s="257"/>
    </x:row>
    <x:row r="113" spans="1:16134" x14ac:dyDescent="0.25">
      <x:c r="A113" s="255"/>
      <x:c r="B113" s="149"/>
      <x:c r="C113" s="149"/>
      <x:c r="D113" s="1"/>
      <x:c r="E113" s="257"/>
      <x:c r="F113" s="257"/>
    </x:row>
    <x:row r="114" spans="1:16134" x14ac:dyDescent="0.25">
      <x:c r="A114" s="255"/>
      <x:c r="B114" s="149"/>
      <x:c r="C114" s="149"/>
      <x:c r="D114" s="1"/>
      <x:c r="E114" s="257"/>
      <x:c r="F114" s="257"/>
    </x:row>
    <x:row r="115" spans="1:16134" x14ac:dyDescent="0.25">
      <x:c r="A115" s="255"/>
      <x:c r="B115" s="149"/>
      <x:c r="C115" s="149"/>
      <x:c r="D115" s="1"/>
      <x:c r="E115" s="257"/>
      <x:c r="F115" s="257"/>
    </x:row>
    <x:row r="116" spans="1:16134" x14ac:dyDescent="0.25">
      <x:c r="A116" s="255"/>
      <x:c r="B116" s="149"/>
      <x:c r="C116" s="149"/>
      <x:c r="D116" s="1"/>
      <x:c r="E116" s="257"/>
      <x:c r="F116" s="257"/>
    </x:row>
    <x:row r="117" spans="1:16134" x14ac:dyDescent="0.25">
      <x:c r="A117" s="255"/>
      <x:c r="B117" s="149"/>
      <x:c r="C117" s="149"/>
      <x:c r="D117" s="1"/>
      <x:c r="E117" s="257"/>
      <x:c r="F117" s="257"/>
    </x:row>
    <x:row r="118" spans="1:16134" x14ac:dyDescent="0.25">
      <x:c r="A118" s="255"/>
      <x:c r="B118" s="149"/>
      <x:c r="C118" s="149"/>
      <x:c r="D118" s="1"/>
      <x:c r="E118" s="257"/>
      <x:c r="F118" s="257"/>
    </x:row>
    <x:row r="119" spans="1:16134" x14ac:dyDescent="0.25">
      <x:c r="A119" s="255"/>
      <x:c r="B119" s="149"/>
      <x:c r="C119" s="149"/>
      <x:c r="D119" s="1"/>
      <x:c r="E119" s="257"/>
      <x:c r="F119" s="257"/>
    </x:row>
    <x:row r="120" spans="1:16134" x14ac:dyDescent="0.25">
      <x:c r="A120" s="255"/>
      <x:c r="B120" s="149"/>
      <x:c r="C120" s="149"/>
      <x:c r="D120" s="1"/>
      <x:c r="E120" s="257"/>
      <x:c r="F120" s="257"/>
    </x:row>
    <x:row r="121" spans="1:16134" x14ac:dyDescent="0.25">
      <x:c r="A121" s="255"/>
      <x:c r="B121" s="149"/>
      <x:c r="C121" s="149"/>
      <x:c r="D121" s="1"/>
      <x:c r="E121" s="257"/>
      <x:c r="F121" s="257"/>
    </x:row>
    <x:row r="122" spans="1:16134" x14ac:dyDescent="0.25">
      <x:c r="A122" s="255"/>
      <x:c r="B122" s="149"/>
      <x:c r="C122" s="149"/>
      <x:c r="D122" s="1"/>
      <x:c r="E122" s="257"/>
      <x:c r="F122" s="257"/>
    </x:row>
    <x:row r="123" spans="1:16134" x14ac:dyDescent="0.25">
      <x:c r="A123" s="255"/>
      <x:c r="B123" s="149"/>
      <x:c r="C123" s="149"/>
      <x:c r="D123" s="1"/>
      <x:c r="E123" s="257"/>
      <x:c r="F123" s="257"/>
    </x:row>
    <x:row r="124" spans="1:16134" x14ac:dyDescent="0.25">
      <x:c r="A124" s="255"/>
      <x:c r="B124" s="149"/>
      <x:c r="C124" s="149"/>
      <x:c r="D124" s="1"/>
      <x:c r="E124" s="257"/>
      <x:c r="F124" s="257"/>
    </x:row>
    <x:row r="125" spans="1:16134" x14ac:dyDescent="0.25">
      <x:c r="A125" s="255"/>
      <x:c r="B125" s="149"/>
      <x:c r="C125" s="149"/>
      <x:c r="D125" s="1"/>
      <x:c r="E125" s="257"/>
      <x:c r="F125" s="257"/>
    </x:row>
    <x:row r="126" spans="1:16134" x14ac:dyDescent="0.25">
      <x:c r="A126" s="255"/>
      <x:c r="B126" s="149"/>
      <x:c r="C126" s="149"/>
      <x:c r="D126" s="1"/>
      <x:c r="E126" s="257"/>
      <x:c r="F126" s="257"/>
    </x:row>
    <x:row r="127" spans="1:16134" x14ac:dyDescent="0.25">
      <x:c r="A127" s="255"/>
      <x:c r="B127" s="149"/>
      <x:c r="C127" s="149"/>
      <x:c r="D127" s="1"/>
      <x:c r="E127" s="256"/>
      <x:c r="F127" s="256"/>
    </x:row>
    <x:row r="128" spans="1:16134" x14ac:dyDescent="0.25">
      <x:c r="A128" s="255"/>
      <x:c r="B128" s="149"/>
      <x:c r="C128" s="149"/>
      <x:c r="D128" s="1"/>
      <x:c r="E128" s="257"/>
      <x:c r="F128" s="257"/>
    </x:row>
    <x:row r="129" spans="1:16134" x14ac:dyDescent="0.25">
      <x:c r="A129" s="255"/>
      <x:c r="B129" s="149"/>
      <x:c r="C129" s="149"/>
      <x:c r="D129" s="1"/>
      <x:c r="E129" s="257"/>
      <x:c r="F129" s="257"/>
    </x:row>
    <x:row r="130" spans="1:16134" x14ac:dyDescent="0.25">
      <x:c r="A130" s="255"/>
      <x:c r="B130" s="149"/>
      <x:c r="C130" s="149"/>
      <x:c r="D130" s="1"/>
      <x:c r="E130" s="257"/>
      <x:c r="F130" s="257"/>
    </x:row>
    <x:row r="131" spans="1:16134" x14ac:dyDescent="0.25">
      <x:c r="A131" s="255"/>
      <x:c r="B131" s="149"/>
      <x:c r="C131" s="149"/>
      <x:c r="D131" s="1"/>
      <x:c r="E131" s="257"/>
      <x:c r="F131" s="257"/>
    </x:row>
    <x:row r="132" spans="1:16134" x14ac:dyDescent="0.25">
      <x:c r="A132" s="255"/>
      <x:c r="B132" s="149"/>
      <x:c r="C132" s="149"/>
      <x:c r="D132" s="1"/>
      <x:c r="E132" s="257"/>
      <x:c r="F132" s="257"/>
    </x:row>
    <x:row r="133" spans="1:16134" x14ac:dyDescent="0.25">
      <x:c r="A133" s="255"/>
      <x:c r="B133" s="149"/>
      <x:c r="C133" s="149"/>
      <x:c r="D133" s="1"/>
      <x:c r="E133" s="257"/>
      <x:c r="F133" s="257"/>
    </x:row>
    <x:row r="134" spans="1:16134" x14ac:dyDescent="0.25">
      <x:c r="A134" s="255"/>
      <x:c r="B134" s="149"/>
      <x:c r="C134" s="149"/>
      <x:c r="D134" s="1"/>
      <x:c r="E134" s="256"/>
      <x:c r="F134" s="256"/>
    </x:row>
    <x:row r="135" spans="1:16134" x14ac:dyDescent="0.25">
      <x:c r="A135" s="255"/>
      <x:c r="B135" s="149"/>
      <x:c r="C135" s="149"/>
      <x:c r="D135" s="1"/>
      <x:c r="E135" s="256"/>
      <x:c r="F135" s="256"/>
    </x:row>
    <x:row r="136" spans="1:16134" x14ac:dyDescent="0.25">
      <x:c r="A136" s="255"/>
      <x:c r="B136" s="149"/>
      <x:c r="C136" s="149"/>
      <x:c r="D136" s="1"/>
      <x:c r="E136" s="257"/>
      <x:c r="F136" s="257"/>
    </x:row>
    <x:row r="137" spans="1:16134" x14ac:dyDescent="0.25">
      <x:c r="A137" s="255"/>
      <x:c r="B137" s="149"/>
      <x:c r="C137" s="149"/>
      <x:c r="D137" s="1"/>
      <x:c r="E137" s="257"/>
      <x:c r="F137" s="257"/>
    </x:row>
    <x:row r="138" spans="1:16134" x14ac:dyDescent="0.25">
      <x:c r="A138" s="255"/>
      <x:c r="B138" s="149"/>
      <x:c r="C138" s="149"/>
      <x:c r="D138" s="1"/>
      <x:c r="E138" s="257"/>
      <x:c r="F138" s="257"/>
    </x:row>
    <x:row r="139" spans="1:16134" x14ac:dyDescent="0.25">
      <x:c r="A139" s="255"/>
      <x:c r="B139" s="149"/>
      <x:c r="C139" s="149"/>
      <x:c r="D139" s="1"/>
      <x:c r="E139" s="257"/>
      <x:c r="F139" s="257"/>
    </x:row>
    <x:row r="140" spans="1:16134" x14ac:dyDescent="0.25">
      <x:c r="A140" s="255"/>
      <x:c r="B140" s="149"/>
      <x:c r="C140" s="149"/>
      <x:c r="D140" s="1"/>
      <x:c r="E140" s="257"/>
      <x:c r="F140" s="257"/>
    </x:row>
    <x:row r="141" spans="1:16134" x14ac:dyDescent="0.25">
      <x:c r="A141" s="255"/>
      <x:c r="B141" s="149"/>
      <x:c r="C141" s="149"/>
      <x:c r="D141" s="1"/>
      <x:c r="E141" s="257"/>
      <x:c r="F141" s="257"/>
    </x:row>
    <x:row r="142" spans="1:16134" x14ac:dyDescent="0.25">
      <x:c r="A142" s="255"/>
      <x:c r="B142" s="149"/>
      <x:c r="C142" s="149"/>
      <x:c r="D142" s="1"/>
      <x:c r="E142" s="257"/>
      <x:c r="F142" s="257"/>
    </x:row>
    <x:row r="143" spans="1:16134" x14ac:dyDescent="0.25">
      <x:c r="A143" s="255"/>
      <x:c r="B143" s="149"/>
      <x:c r="C143" s="149"/>
      <x:c r="D143" s="1"/>
      <x:c r="E143" s="256"/>
      <x:c r="F143" s="256"/>
    </x:row>
    <x:row r="144" spans="1:16134" x14ac:dyDescent="0.25">
      <x:c r="A144" s="255"/>
      <x:c r="B144" s="149"/>
      <x:c r="C144" s="149"/>
      <x:c r="D144" s="1"/>
      <x:c r="E144" s="257"/>
      <x:c r="F144" s="257"/>
    </x:row>
    <x:row r="145" spans="1:16134" x14ac:dyDescent="0.25">
      <x:c r="A145" s="255"/>
      <x:c r="B145" s="149"/>
      <x:c r="C145" s="149"/>
      <x:c r="D145" s="1"/>
      <x:c r="E145" s="257"/>
      <x:c r="F145" s="257"/>
    </x:row>
    <x:row r="146" spans="1:16134" x14ac:dyDescent="0.25">
      <x:c r="A146" s="255"/>
      <x:c r="B146" s="149"/>
      <x:c r="C146" s="149"/>
      <x:c r="D146" s="1"/>
      <x:c r="E146" s="257"/>
      <x:c r="F146" s="257"/>
    </x:row>
    <x:row r="147" spans="1:16134" x14ac:dyDescent="0.25">
      <x:c r="A147" s="255"/>
      <x:c r="B147" s="149"/>
      <x:c r="C147" s="149"/>
      <x:c r="D147" s="1"/>
      <x:c r="E147" s="257"/>
      <x:c r="F147" s="257"/>
    </x:row>
    <x:row r="148" spans="1:16134" x14ac:dyDescent="0.25">
      <x:c r="A148" s="255"/>
      <x:c r="B148" s="149"/>
      <x:c r="C148" s="149"/>
      <x:c r="D148" s="1"/>
      <x:c r="E148" s="257"/>
      <x:c r="F148" s="257"/>
    </x:row>
    <x:row r="149" spans="1:16134" x14ac:dyDescent="0.25">
      <x:c r="A149" s="255"/>
      <x:c r="B149" s="149"/>
      <x:c r="C149" s="149"/>
      <x:c r="D149" s="1"/>
      <x:c r="E149" s="257"/>
      <x:c r="F149" s="257"/>
    </x:row>
    <x:row r="150" spans="1:16134" x14ac:dyDescent="0.25">
      <x:c r="A150" s="255"/>
      <x:c r="B150" s="149"/>
      <x:c r="C150" s="149"/>
      <x:c r="D150" s="1"/>
      <x:c r="E150" s="257"/>
      <x:c r="F150" s="257"/>
    </x:row>
    <x:row r="151" spans="1:16134" x14ac:dyDescent="0.25">
      <x:c r="A151" s="255"/>
      <x:c r="B151" s="149"/>
      <x:c r="C151" s="149"/>
      <x:c r="D151" s="1"/>
      <x:c r="E151" s="257"/>
      <x:c r="F151" s="257"/>
    </x:row>
    <x:row r="152" spans="1:16134" x14ac:dyDescent="0.25">
      <x:c r="A152" s="255"/>
      <x:c r="B152" s="149"/>
      <x:c r="C152" s="149"/>
      <x:c r="D152" s="1"/>
      <x:c r="E152" s="257"/>
      <x:c r="F152" s="257"/>
    </x:row>
    <x:row r="153" spans="1:16134" x14ac:dyDescent="0.25">
      <x:c r="A153" s="255"/>
      <x:c r="B153" s="149"/>
      <x:c r="C153" s="149"/>
      <x:c r="D153" s="1"/>
      <x:c r="E153" s="257"/>
      <x:c r="F153" s="257"/>
    </x:row>
    <x:row r="154" spans="1:16134" x14ac:dyDescent="0.25">
      <x:c r="A154" s="255"/>
      <x:c r="B154" s="149"/>
      <x:c r="C154" s="149"/>
      <x:c r="D154" s="1"/>
      <x:c r="E154" s="257"/>
      <x:c r="F154" s="256"/>
    </x:row>
    <x:row r="155" spans="1:16134" x14ac:dyDescent="0.25">
      <x:c r="A155" s="255"/>
      <x:c r="B155" s="149"/>
      <x:c r="C155" s="149"/>
      <x:c r="D155" s="1"/>
      <x:c r="E155" s="257"/>
      <x:c r="F155" s="257"/>
    </x:row>
    <x:row r="156" spans="1:16134" x14ac:dyDescent="0.25">
      <x:c r="A156" s="255"/>
      <x:c r="B156" s="149"/>
      <x:c r="C156" s="149"/>
      <x:c r="D156" s="1"/>
      <x:c r="E156" s="257"/>
      <x:c r="F156" s="257"/>
    </x:row>
    <x:row r="157" spans="1:16134" x14ac:dyDescent="0.25">
      <x:c r="A157" s="255"/>
      <x:c r="B157" s="149"/>
      <x:c r="C157" s="149"/>
      <x:c r="D157" s="1"/>
      <x:c r="E157" s="257"/>
      <x:c r="F157" s="257"/>
    </x:row>
    <x:row r="158" spans="1:16134" x14ac:dyDescent="0.25">
      <x:c r="A158" s="255"/>
      <x:c r="B158" s="149"/>
      <x:c r="C158" s="149"/>
      <x:c r="D158" s="1"/>
      <x:c r="E158" s="257"/>
      <x:c r="F158" s="257"/>
    </x:row>
    <x:row r="159" spans="1:16134" x14ac:dyDescent="0.25">
      <x:c r="A159" s="255"/>
      <x:c r="B159" s="149"/>
      <x:c r="C159" s="149"/>
      <x:c r="D159" s="1"/>
      <x:c r="E159" s="257"/>
      <x:c r="F159" s="257"/>
    </x:row>
    <x:row r="160" spans="1:16134" x14ac:dyDescent="0.25">
      <x:c r="A160" s="255"/>
      <x:c r="B160" s="149"/>
      <x:c r="C160" s="149"/>
      <x:c r="D160" s="1"/>
      <x:c r="E160" s="257"/>
      <x:c r="F160" s="257"/>
    </x:row>
    <x:row r="161" spans="1:16134" x14ac:dyDescent="0.25">
      <x:c r="A161" s="255"/>
      <x:c r="B161" s="149"/>
      <x:c r="C161" s="149"/>
      <x:c r="D161" s="1"/>
      <x:c r="E161" s="257"/>
      <x:c r="F161" s="257"/>
    </x:row>
    <x:row r="162" spans="1:16134" x14ac:dyDescent="0.25">
      <x:c r="A162" s="255"/>
      <x:c r="B162" s="149"/>
      <x:c r="C162" s="149"/>
      <x:c r="D162" s="1"/>
      <x:c r="E162" s="257"/>
      <x:c r="F162" s="257"/>
    </x:row>
    <x:row r="163" spans="1:16134" x14ac:dyDescent="0.25">
      <x:c r="A163" s="255"/>
      <x:c r="B163" s="149"/>
      <x:c r="C163" s="149"/>
      <x:c r="D163" s="1"/>
      <x:c r="E163" s="257"/>
      <x:c r="F163" s="257"/>
    </x:row>
    <x:row r="164" spans="1:16134" x14ac:dyDescent="0.25">
      <x:c r="A164" s="255"/>
      <x:c r="B164" s="149"/>
      <x:c r="C164" s="149"/>
      <x:c r="D164" s="1"/>
      <x:c r="E164" s="257"/>
      <x:c r="F164" s="257"/>
    </x:row>
    <x:row r="165" spans="1:16134" x14ac:dyDescent="0.25">
      <x:c r="A165" s="255"/>
      <x:c r="B165" s="149"/>
      <x:c r="C165" s="149"/>
      <x:c r="D165" s="1"/>
      <x:c r="E165" s="257"/>
      <x:c r="F165" s="257"/>
    </x:row>
    <x:row r="166" spans="1:16134" x14ac:dyDescent="0.25">
      <x:c r="A166" s="255"/>
      <x:c r="B166" s="149"/>
      <x:c r="C166" s="149"/>
      <x:c r="D166" s="1"/>
      <x:c r="E166" s="257"/>
      <x:c r="F166" s="257"/>
    </x:row>
    <x:row r="167" spans="1:16134" x14ac:dyDescent="0.25">
      <x:c r="A167" s="255"/>
      <x:c r="B167" s="149"/>
      <x:c r="C167" s="149"/>
      <x:c r="D167" s="1"/>
      <x:c r="E167" s="257"/>
      <x:c r="F167" s="257"/>
    </x:row>
    <x:row r="168" spans="1:16134" x14ac:dyDescent="0.25">
      <x:c r="A168" s="255"/>
      <x:c r="B168" s="149"/>
      <x:c r="C168" s="149"/>
      <x:c r="D168" s="1"/>
      <x:c r="E168" s="257"/>
      <x:c r="F168" s="257"/>
    </x:row>
    <x:row r="169" spans="1:16134" x14ac:dyDescent="0.25">
      <x:c r="A169" s="255"/>
      <x:c r="B169" s="149"/>
      <x:c r="C169" s="149"/>
      <x:c r="D169" s="1"/>
      <x:c r="E169" s="257"/>
      <x:c r="F169" s="257"/>
    </x:row>
    <x:row r="170" spans="1:16134" x14ac:dyDescent="0.25">
      <x:c r="A170" s="255"/>
      <x:c r="B170" s="149"/>
      <x:c r="C170" s="149"/>
      <x:c r="D170" s="1"/>
      <x:c r="E170" s="257"/>
      <x:c r="F170" s="257"/>
    </x:row>
    <x:row r="171" spans="1:16134" x14ac:dyDescent="0.25">
      <x:c r="A171" s="255"/>
      <x:c r="B171" s="149"/>
      <x:c r="C171" s="149"/>
      <x:c r="D171" s="1"/>
      <x:c r="E171" s="256"/>
      <x:c r="F171" s="256"/>
    </x:row>
    <x:row r="172" spans="1:16134" x14ac:dyDescent="0.25">
      <x:c r="A172" s="255"/>
      <x:c r="B172" s="149"/>
      <x:c r="C172" s="149"/>
      <x:c r="D172" s="1"/>
      <x:c r="E172" s="257"/>
      <x:c r="F172" s="257"/>
    </x:row>
    <x:row r="173" spans="1:16134" x14ac:dyDescent="0.25">
      <x:c r="A173" s="255"/>
      <x:c r="B173" s="149"/>
      <x:c r="C173" s="149"/>
      <x:c r="D173" s="1"/>
      <x:c r="E173" s="257"/>
      <x:c r="F173" s="257"/>
    </x:row>
    <x:row r="174" spans="1:16134" x14ac:dyDescent="0.25">
      <x:c r="A174" s="255"/>
      <x:c r="B174" s="149"/>
      <x:c r="C174" s="149"/>
      <x:c r="D174" s="1"/>
      <x:c r="E174" s="256"/>
      <x:c r="F174" s="256"/>
    </x:row>
    <x:row r="175" spans="1:16134" x14ac:dyDescent="0.25">
      <x:c r="A175" s="255"/>
      <x:c r="B175" s="149"/>
      <x:c r="C175" s="149"/>
      <x:c r="D175" s="1"/>
      <x:c r="E175" s="256"/>
      <x:c r="F175" s="256"/>
    </x:row>
    <x:row r="176" spans="1:16134" x14ac:dyDescent="0.25">
      <x:c r="A176" s="255"/>
      <x:c r="B176" s="149"/>
      <x:c r="C176" s="149"/>
      <x:c r="D176" s="1"/>
      <x:c r="E176" s="257"/>
      <x:c r="F176" s="257"/>
    </x:row>
    <x:row r="177" spans="1:16134" x14ac:dyDescent="0.25">
      <x:c r="A177" s="255"/>
      <x:c r="B177" s="149"/>
      <x:c r="C177" s="149"/>
      <x:c r="D177" s="1"/>
      <x:c r="E177" s="257"/>
      <x:c r="F177" s="257"/>
    </x:row>
    <x:row r="178" spans="1:16134" x14ac:dyDescent="0.25">
      <x:c r="A178" s="255"/>
      <x:c r="B178" s="149"/>
      <x:c r="C178" s="149"/>
      <x:c r="D178" s="1"/>
      <x:c r="E178" s="257"/>
      <x:c r="F178" s="257"/>
    </x:row>
    <x:row r="179" spans="1:16134" x14ac:dyDescent="0.25">
      <x:c r="A179" s="255"/>
      <x:c r="B179" s="149"/>
      <x:c r="C179" s="149"/>
      <x:c r="D179" s="1"/>
      <x:c r="E179" s="257"/>
      <x:c r="F179" s="257"/>
    </x:row>
    <x:row r="180" spans="1:16134" x14ac:dyDescent="0.25">
      <x:c r="A180" s="255"/>
      <x:c r="B180" s="149"/>
      <x:c r="C180" s="149"/>
      <x:c r="D180" s="1"/>
      <x:c r="E180" s="257"/>
      <x:c r="F180" s="257"/>
    </x:row>
    <x:row r="181" spans="1:16134" x14ac:dyDescent="0.25">
      <x:c r="A181" s="255"/>
      <x:c r="B181" s="149"/>
      <x:c r="C181" s="149"/>
      <x:c r="D181" s="1"/>
      <x:c r="E181" s="257"/>
      <x:c r="F181" s="257"/>
    </x:row>
    <x:row r="182" spans="1:16134" x14ac:dyDescent="0.25">
      <x:c r="A182" s="255"/>
      <x:c r="B182" s="149"/>
      <x:c r="C182" s="149"/>
      <x:c r="D182" s="1"/>
      <x:c r="E182" s="257"/>
      <x:c r="F182" s="257"/>
    </x:row>
    <x:row r="183" spans="1:16134" x14ac:dyDescent="0.25">
      <x:c r="A183" s="255"/>
      <x:c r="B183" s="149"/>
      <x:c r="C183" s="149"/>
      <x:c r="D183" s="1"/>
      <x:c r="E183" s="257"/>
      <x:c r="F183" s="257"/>
    </x:row>
    <x:row r="184" spans="1:16134" x14ac:dyDescent="0.25">
      <x:c r="A184" s="255"/>
      <x:c r="B184" s="149"/>
      <x:c r="C184" s="149"/>
      <x:c r="D184" s="1"/>
      <x:c r="E184" s="257"/>
      <x:c r="F184" s="257"/>
    </x:row>
    <x:row r="185" spans="1:16134" x14ac:dyDescent="0.25">
      <x:c r="A185" s="255"/>
      <x:c r="B185" s="149"/>
      <x:c r="C185" s="149"/>
      <x:c r="D185" s="1"/>
      <x:c r="E185" s="257"/>
      <x:c r="F185" s="257"/>
    </x:row>
    <x:row r="186" spans="1:16134" x14ac:dyDescent="0.25">
      <x:c r="A186" s="255"/>
      <x:c r="B186" s="149"/>
      <x:c r="C186" s="149"/>
      <x:c r="D186" s="1"/>
      <x:c r="E186" s="256"/>
      <x:c r="F186" s="256"/>
    </x:row>
    <x:row r="187" spans="1:16134" x14ac:dyDescent="0.25">
      <x:c r="A187" s="255"/>
      <x:c r="B187" s="149"/>
      <x:c r="C187" s="149"/>
      <x:c r="D187" s="1"/>
      <x:c r="E187" s="257"/>
      <x:c r="F187" s="257"/>
    </x:row>
    <x:row r="188" spans="1:16134" x14ac:dyDescent="0.25">
      <x:c r="A188" s="255"/>
      <x:c r="B188" s="149"/>
      <x:c r="C188" s="149"/>
      <x:c r="D188" s="1"/>
      <x:c r="E188" s="257"/>
      <x:c r="F188" s="257"/>
    </x:row>
    <x:row r="189" spans="1:16134" x14ac:dyDescent="0.25">
      <x:c r="A189" s="255"/>
      <x:c r="B189" s="149"/>
      <x:c r="C189" s="149"/>
      <x:c r="D189" s="1"/>
      <x:c r="E189" s="257"/>
      <x:c r="F189" s="257"/>
    </x:row>
    <x:row r="190" spans="1:16134" x14ac:dyDescent="0.25">
      <x:c r="A190" s="255"/>
      <x:c r="B190" s="149"/>
      <x:c r="C190" s="149"/>
      <x:c r="D190" s="1"/>
      <x:c r="E190" s="256"/>
      <x:c r="F190" s="256"/>
    </x:row>
    <x:row r="191" spans="1:16134" x14ac:dyDescent="0.25">
      <x:c r="A191" s="255"/>
      <x:c r="B191" s="149"/>
      <x:c r="C191" s="149"/>
      <x:c r="D191" s="1"/>
      <x:c r="E191" s="256"/>
      <x:c r="F191" s="256"/>
    </x:row>
    <x:row r="192" spans="1:16134" x14ac:dyDescent="0.25">
      <x:c r="A192" s="255"/>
      <x:c r="B192" s="149"/>
      <x:c r="C192" s="149"/>
      <x:c r="D192" s="1"/>
      <x:c r="E192" s="257"/>
      <x:c r="F192" s="257"/>
    </x:row>
    <x:row r="193" spans="1:16134" x14ac:dyDescent="0.25">
      <x:c r="A193" s="255"/>
      <x:c r="B193" s="149"/>
      <x:c r="C193" s="149"/>
      <x:c r="D193" s="1"/>
      <x:c r="E193" s="256"/>
      <x:c r="F193" s="256"/>
    </x:row>
    <x:row r="194" spans="1:16134" x14ac:dyDescent="0.25">
      <x:c r="A194" s="255"/>
      <x:c r="B194" s="149"/>
      <x:c r="C194" s="149"/>
      <x:c r="D194" s="1"/>
      <x:c r="E194" s="257"/>
      <x:c r="F194" s="257"/>
    </x:row>
    <x:row r="195" spans="1:16134" x14ac:dyDescent="0.25">
      <x:c r="A195" s="255"/>
      <x:c r="B195" s="149"/>
      <x:c r="C195" s="149"/>
      <x:c r="D195" s="1"/>
      <x:c r="E195" s="256"/>
      <x:c r="F195" s="256"/>
    </x:row>
    <x:row r="196" spans="1:16134" x14ac:dyDescent="0.25">
      <x:c r="A196" s="255"/>
      <x:c r="B196" s="149"/>
      <x:c r="C196" s="149"/>
      <x:c r="D196" s="1"/>
      <x:c r="E196" s="257"/>
      <x:c r="F196" s="257"/>
    </x:row>
    <x:row r="197" spans="1:16134" x14ac:dyDescent="0.25">
      <x:c r="A197" s="255"/>
      <x:c r="B197" s="149"/>
      <x:c r="C197" s="149"/>
      <x:c r="D197" s="1"/>
      <x:c r="E197" s="257"/>
      <x:c r="F197" s="257"/>
    </x:row>
    <x:row r="198" spans="1:16134" x14ac:dyDescent="0.25">
      <x:c r="A198" s="255"/>
      <x:c r="B198" s="149"/>
      <x:c r="C198" s="149"/>
      <x:c r="D198" s="1"/>
      <x:c r="E198" s="257"/>
      <x:c r="F198" s="257"/>
    </x:row>
    <x:row r="199" spans="1:16134" x14ac:dyDescent="0.25">
      <x:c r="A199" s="255"/>
      <x:c r="B199" s="149"/>
      <x:c r="C199" s="149"/>
      <x:c r="D199" s="1"/>
      <x:c r="E199" s="257"/>
      <x:c r="F199" s="257"/>
    </x:row>
    <x:row r="200" spans="1:16134" x14ac:dyDescent="0.25">
      <x:c r="A200" s="255"/>
      <x:c r="B200" s="149"/>
      <x:c r="C200" s="149"/>
      <x:c r="D200" s="1"/>
      <x:c r="E200" s="257"/>
      <x:c r="F200" s="257"/>
    </x:row>
    <x:row r="201" spans="1:16134" x14ac:dyDescent="0.25">
      <x:c r="A201" s="255"/>
      <x:c r="B201" s="149"/>
      <x:c r="C201" s="149"/>
      <x:c r="D201" s="1"/>
      <x:c r="E201" s="256"/>
      <x:c r="F201" s="256"/>
    </x:row>
    <x:row r="202" spans="1:16134" x14ac:dyDescent="0.25">
      <x:c r="A202" s="255"/>
      <x:c r="B202" s="149"/>
      <x:c r="C202" s="149"/>
      <x:c r="D202" s="1"/>
      <x:c r="E202" s="256"/>
      <x:c r="F202" s="256"/>
    </x:row>
    <x:row r="203" spans="1:16134" x14ac:dyDescent="0.25">
      <x:c r="A203" s="255"/>
      <x:c r="B203" s="149"/>
      <x:c r="C203" s="149"/>
      <x:c r="D203" s="1"/>
      <x:c r="E203" s="257"/>
      <x:c r="F203" s="257"/>
    </x:row>
    <x:row r="204" spans="1:16134" x14ac:dyDescent="0.25">
      <x:c r="A204" s="255"/>
      <x:c r="B204" s="149"/>
      <x:c r="C204" s="149"/>
      <x:c r="D204" s="1"/>
      <x:c r="E204" s="257"/>
      <x:c r="F204" s="257"/>
    </x:row>
    <x:row r="205" spans="1:16134" x14ac:dyDescent="0.25">
      <x:c r="A205" s="255"/>
      <x:c r="B205" s="149"/>
      <x:c r="C205" s="149"/>
      <x:c r="D205" s="1"/>
      <x:c r="E205" s="257"/>
      <x:c r="F205" s="257"/>
    </x:row>
    <x:row r="206" spans="1:16134" x14ac:dyDescent="0.25">
      <x:c r="A206" s="255"/>
      <x:c r="B206" s="149"/>
      <x:c r="C206" s="149"/>
      <x:c r="D206" s="1"/>
      <x:c r="E206" s="256"/>
      <x:c r="F206" s="256"/>
    </x:row>
    <x:row r="207" spans="1:16134" x14ac:dyDescent="0.25">
      <x:c r="A207" s="255"/>
      <x:c r="B207" s="149"/>
      <x:c r="C207" s="149"/>
      <x:c r="D207" s="1"/>
      <x:c r="E207" s="257"/>
      <x:c r="F207" s="257"/>
    </x:row>
    <x:row r="208" spans="1:16134" x14ac:dyDescent="0.25">
      <x:c r="A208" s="255"/>
      <x:c r="B208" s="149"/>
      <x:c r="C208" s="149"/>
      <x:c r="D208" s="1"/>
      <x:c r="E208" s="257"/>
      <x:c r="F208" s="257"/>
    </x:row>
    <x:row r="209" spans="1:16134" x14ac:dyDescent="0.25">
      <x:c r="A209" s="255"/>
      <x:c r="B209" s="149"/>
      <x:c r="C209" s="149"/>
      <x:c r="D209" s="1"/>
      <x:c r="E209" s="257"/>
      <x:c r="F209" s="257"/>
    </x:row>
    <x:row r="210" spans="1:16134" x14ac:dyDescent="0.25">
      <x:c r="A210" s="255"/>
      <x:c r="B210" s="149"/>
      <x:c r="C210" s="149"/>
      <x:c r="D210" s="1"/>
      <x:c r="E210" s="257"/>
      <x:c r="F210" s="257"/>
    </x:row>
    <x:row r="211" spans="1:16134" x14ac:dyDescent="0.25">
      <x:c r="A211" s="255"/>
      <x:c r="B211" s="149"/>
      <x:c r="C211" s="149"/>
      <x:c r="D211" s="1"/>
      <x:c r="E211" s="257"/>
      <x:c r="F211" s="256"/>
    </x:row>
    <x:row r="212" spans="1:16134" x14ac:dyDescent="0.25">
      <x:c r="A212" s="255"/>
      <x:c r="B212" s="149"/>
      <x:c r="C212" s="149"/>
      <x:c r="D212" s="1"/>
      <x:c r="E212" s="256"/>
      <x:c r="F212" s="256"/>
    </x:row>
    <x:row r="213" spans="1:16134" x14ac:dyDescent="0.25">
      <x:c r="A213" s="255"/>
      <x:c r="B213" s="149"/>
      <x:c r="C213" s="149"/>
      <x:c r="D213" s="1"/>
      <x:c r="E213" s="256"/>
      <x:c r="F213" s="256"/>
    </x:row>
    <x:row r="214" spans="1:16134" x14ac:dyDescent="0.25">
      <x:c r="A214" s="255"/>
      <x:c r="B214" s="149"/>
      <x:c r="C214" s="149"/>
      <x:c r="D214" s="1"/>
      <x:c r="E214" s="256"/>
      <x:c r="F214" s="256"/>
    </x:row>
    <x:row r="215" spans="1:16134" x14ac:dyDescent="0.25">
      <x:c r="A215" s="255"/>
      <x:c r="B215" s="149"/>
      <x:c r="C215" s="149"/>
      <x:c r="D215" s="1"/>
      <x:c r="E215" s="257"/>
      <x:c r="F215" s="257"/>
    </x:row>
    <x:row r="216" spans="1:16134" x14ac:dyDescent="0.25">
      <x:c r="A216" s="255"/>
      <x:c r="B216" s="149"/>
      <x:c r="C216" s="149"/>
      <x:c r="D216" s="1"/>
      <x:c r="E216" s="257"/>
      <x:c r="F216" s="257"/>
    </x:row>
    <x:row r="217" spans="1:16134" x14ac:dyDescent="0.25">
      <x:c r="A217" s="255"/>
      <x:c r="B217" s="149"/>
      <x:c r="C217" s="149"/>
      <x:c r="D217" s="1"/>
      <x:c r="E217" s="257"/>
      <x:c r="F217" s="257"/>
    </x:row>
    <x:row r="218" spans="1:16134" x14ac:dyDescent="0.25">
      <x:c r="A218" s="255"/>
      <x:c r="B218" s="149"/>
      <x:c r="C218" s="149"/>
      <x:c r="D218" s="1"/>
      <x:c r="E218" s="257"/>
      <x:c r="F218" s="257"/>
    </x:row>
    <x:row r="219" spans="1:16134" x14ac:dyDescent="0.25">
      <x:c r="A219" s="255"/>
      <x:c r="B219" s="149"/>
      <x:c r="C219" s="149"/>
      <x:c r="D219" s="1"/>
      <x:c r="E219" s="257"/>
      <x:c r="F219" s="257"/>
    </x:row>
    <x:row r="220" spans="1:16134" x14ac:dyDescent="0.25">
      <x:c r="A220" s="255"/>
      <x:c r="B220" s="149"/>
      <x:c r="C220" s="149"/>
      <x:c r="D220" s="1"/>
      <x:c r="E220" s="257"/>
      <x:c r="F220" s="257"/>
    </x:row>
    <x:row r="221" spans="1:16134" x14ac:dyDescent="0.25">
      <x:c r="A221" s="255"/>
      <x:c r="B221" s="149"/>
      <x:c r="C221" s="149"/>
      <x:c r="D221" s="1"/>
      <x:c r="E221" s="257"/>
      <x:c r="F221" s="257"/>
    </x:row>
    <x:row r="222" spans="1:16134" x14ac:dyDescent="0.25">
      <x:c r="A222" s="255"/>
      <x:c r="B222" s="149"/>
      <x:c r="C222" s="149"/>
      <x:c r="D222" s="1"/>
      <x:c r="E222" s="257"/>
      <x:c r="F222" s="257"/>
    </x:row>
    <x:row r="223" spans="1:16134" x14ac:dyDescent="0.25">
      <x:c r="A223" s="255"/>
      <x:c r="B223" s="149"/>
      <x:c r="C223" s="149"/>
      <x:c r="D223" s="1"/>
      <x:c r="E223" s="257"/>
      <x:c r="F223" s="257"/>
    </x:row>
    <x:row r="224" spans="1:16134" x14ac:dyDescent="0.25">
      <x:c r="A224" s="255"/>
      <x:c r="B224" s="149"/>
      <x:c r="C224" s="149"/>
      <x:c r="D224" s="1"/>
      <x:c r="E224" s="257"/>
      <x:c r="F224" s="257"/>
    </x:row>
    <x:row r="225" spans="1:16134" x14ac:dyDescent="0.25">
      <x:c r="A225" s="255"/>
      <x:c r="B225" s="149"/>
      <x:c r="C225" s="149"/>
      <x:c r="D225" s="1"/>
      <x:c r="E225" s="257"/>
      <x:c r="F225" s="257"/>
    </x:row>
    <x:row r="226" spans="1:16134" x14ac:dyDescent="0.25">
      <x:c r="A226" s="255"/>
      <x:c r="B226" s="149"/>
      <x:c r="C226" s="149"/>
      <x:c r="D226" s="1"/>
      <x:c r="E226" s="257"/>
      <x:c r="F226" s="257"/>
    </x:row>
    <x:row r="227" spans="1:16134" x14ac:dyDescent="0.25">
      <x:c r="A227" s="255"/>
      <x:c r="B227" s="149"/>
      <x:c r="C227" s="149"/>
      <x:c r="D227" s="1"/>
      <x:c r="E227" s="257"/>
      <x:c r="F227" s="257"/>
    </x:row>
    <x:row r="228" spans="1:16134" x14ac:dyDescent="0.25">
      <x:c r="A228" s="255"/>
      <x:c r="B228" s="149"/>
      <x:c r="C228" s="149"/>
      <x:c r="D228" s="1"/>
      <x:c r="E228" s="257"/>
      <x:c r="F228" s="257"/>
    </x:row>
    <x:row r="229" spans="1:16134" x14ac:dyDescent="0.25">
      <x:c r="A229" s="255"/>
      <x:c r="B229" s="149"/>
      <x:c r="C229" s="149"/>
      <x:c r="D229" s="1"/>
      <x:c r="E229" s="257"/>
      <x:c r="F229" s="257"/>
    </x:row>
    <x:row r="230" spans="1:16134" x14ac:dyDescent="0.25">
      <x:c r="A230" s="255"/>
      <x:c r="B230" s="149"/>
      <x:c r="C230" s="149"/>
      <x:c r="D230" s="1"/>
      <x:c r="E230" s="257"/>
      <x:c r="F230" s="257"/>
    </x:row>
    <x:row r="231" spans="1:16134" x14ac:dyDescent="0.25">
      <x:c r="A231" s="255"/>
      <x:c r="B231" s="149"/>
      <x:c r="C231" s="149"/>
      <x:c r="D231" s="1"/>
      <x:c r="E231" s="257"/>
      <x:c r="F231" s="257"/>
    </x:row>
    <x:row r="232" spans="1:16134" x14ac:dyDescent="0.25">
      <x:c r="A232" s="255"/>
      <x:c r="B232" s="149"/>
      <x:c r="C232" s="149"/>
      <x:c r="D232" s="1"/>
      <x:c r="E232" s="257"/>
      <x:c r="F232" s="257"/>
    </x:row>
    <x:row r="233" spans="1:16134" x14ac:dyDescent="0.25">
      <x:c r="A233" s="255"/>
      <x:c r="B233" s="149"/>
      <x:c r="C233" s="149"/>
      <x:c r="D233" s="1"/>
      <x:c r="E233" s="257"/>
      <x:c r="F233" s="257"/>
    </x:row>
    <x:row r="234" spans="1:16134" x14ac:dyDescent="0.25">
      <x:c r="A234" s="255"/>
      <x:c r="B234" s="149"/>
      <x:c r="C234" s="149"/>
      <x:c r="D234" s="1"/>
      <x:c r="E234" s="257"/>
      <x:c r="F234" s="257"/>
    </x:row>
    <x:row r="235" spans="1:16134" x14ac:dyDescent="0.25">
      <x:c r="A235" s="255"/>
      <x:c r="B235" s="149"/>
      <x:c r="C235" s="149"/>
      <x:c r="D235" s="1"/>
      <x:c r="E235" s="257"/>
      <x:c r="F235" s="257"/>
    </x:row>
    <x:row r="236" spans="1:16134" x14ac:dyDescent="0.25">
      <x:c r="A236" s="255"/>
      <x:c r="B236" s="149"/>
      <x:c r="C236" s="149"/>
      <x:c r="D236" s="1"/>
      <x:c r="E236" s="257"/>
      <x:c r="F236" s="257"/>
    </x:row>
    <x:row r="237" spans="1:16134" x14ac:dyDescent="0.25">
      <x:c r="A237" s="255"/>
      <x:c r="B237" s="149"/>
      <x:c r="C237" s="149"/>
      <x:c r="D237" s="1"/>
      <x:c r="E237" s="257"/>
      <x:c r="F237" s="257"/>
    </x:row>
    <x:row r="238" spans="1:16134" x14ac:dyDescent="0.25">
      <x:c r="A238" s="255"/>
      <x:c r="B238" s="149"/>
      <x:c r="C238" s="149"/>
      <x:c r="D238" s="1"/>
      <x:c r="E238" s="257"/>
      <x:c r="F238" s="257"/>
    </x:row>
    <x:row r="239" spans="1:16134" x14ac:dyDescent="0.25">
      <x:c r="A239" s="255"/>
      <x:c r="B239" s="149"/>
      <x:c r="C239" s="149"/>
      <x:c r="D239" s="1"/>
      <x:c r="E239" s="256"/>
      <x:c r="F239" s="256"/>
    </x:row>
    <x:row r="240" spans="1:16134" x14ac:dyDescent="0.25">
      <x:c r="A240" s="255"/>
      <x:c r="B240" s="149"/>
      <x:c r="C240" s="149"/>
      <x:c r="D240" s="1"/>
      <x:c r="E240" s="257"/>
      <x:c r="F240" s="257"/>
    </x:row>
    <x:row r="241" spans="1:16134" x14ac:dyDescent="0.25">
      <x:c r="A241" s="255"/>
      <x:c r="B241" s="149"/>
      <x:c r="C241" s="149"/>
      <x:c r="D241" s="1"/>
      <x:c r="E241" s="257"/>
      <x:c r="F241" s="257"/>
    </x:row>
    <x:row r="242" spans="1:16134" x14ac:dyDescent="0.25">
      <x:c r="A242" s="255"/>
      <x:c r="B242" s="149"/>
      <x:c r="C242" s="149"/>
      <x:c r="D242" s="1"/>
      <x:c r="E242" s="256"/>
      <x:c r="F242" s="256"/>
    </x:row>
    <x:row r="243" spans="1:16134" x14ac:dyDescent="0.25">
      <x:c r="A243" s="255"/>
      <x:c r="B243" s="149"/>
      <x:c r="C243" s="149"/>
      <x:c r="D243" s="1"/>
      <x:c r="E243" s="256"/>
      <x:c r="F243" s="256"/>
    </x:row>
    <x:row r="244" spans="1:16134" x14ac:dyDescent="0.25">
      <x:c r="A244" s="255"/>
      <x:c r="B244" s="149"/>
      <x:c r="C244" s="149"/>
      <x:c r="D244" s="1"/>
      <x:c r="E244" s="256"/>
      <x:c r="F244" s="256"/>
    </x:row>
    <x:row r="245" spans="1:16134" x14ac:dyDescent="0.25">
      <x:c r="A245" s="255"/>
      <x:c r="B245" s="149"/>
      <x:c r="C245" s="149"/>
      <x:c r="D245" s="1"/>
      <x:c r="E245" s="256"/>
      <x:c r="F245" s="256"/>
    </x:row>
    <x:row r="246" spans="1:16134" x14ac:dyDescent="0.25">
      <x:c r="A246" s="255"/>
      <x:c r="B246" s="149"/>
      <x:c r="C246" s="149"/>
      <x:c r="D246" s="1"/>
      <x:c r="E246" s="256"/>
      <x:c r="F246" s="256"/>
    </x:row>
    <x:row r="247" spans="1:16134" x14ac:dyDescent="0.25">
      <x:c r="A247" s="255"/>
      <x:c r="B247" s="149"/>
      <x:c r="C247" s="149"/>
      <x:c r="D247" s="1"/>
      <x:c r="E247" s="256"/>
      <x:c r="F247" s="256"/>
    </x:row>
    <x:row r="248" spans="1:16134" x14ac:dyDescent="0.25">
      <x:c r="A248" s="255"/>
      <x:c r="B248" s="149"/>
      <x:c r="C248" s="149"/>
      <x:c r="D248" s="1"/>
      <x:c r="E248" s="256"/>
      <x:c r="F248" s="256"/>
    </x:row>
    <x:row r="249" spans="1:16134" x14ac:dyDescent="0.25">
      <x:c r="A249" s="255"/>
      <x:c r="B249" s="149"/>
      <x:c r="C249" s="149"/>
      <x:c r="D249" s="1"/>
      <x:c r="E249" s="257"/>
      <x:c r="F249" s="256"/>
    </x:row>
    <x:row r="250" spans="1:16134" x14ac:dyDescent="0.25">
      <x:c r="A250" s="255"/>
      <x:c r="B250" s="149"/>
      <x:c r="C250" s="149"/>
      <x:c r="D250" s="1"/>
      <x:c r="E250" s="257"/>
      <x:c r="F250" s="257"/>
    </x:row>
    <x:row r="251" spans="1:16134" x14ac:dyDescent="0.25">
      <x:c r="A251" s="255"/>
      <x:c r="B251" s="149"/>
      <x:c r="C251" s="149"/>
      <x:c r="D251" s="1"/>
      <x:c r="E251" s="257"/>
      <x:c r="F251" s="257"/>
    </x:row>
    <x:row r="252" spans="1:16134" x14ac:dyDescent="0.25">
      <x:c r="A252" s="255"/>
      <x:c r="B252" s="149"/>
      <x:c r="C252" s="149"/>
      <x:c r="D252" s="1"/>
      <x:c r="E252" s="257"/>
      <x:c r="F252" s="257"/>
    </x:row>
    <x:row r="253" spans="1:16134" x14ac:dyDescent="0.25">
      <x:c r="A253" s="255"/>
      <x:c r="B253" s="149"/>
      <x:c r="C253" s="149"/>
      <x:c r="D253" s="1"/>
      <x:c r="E253" s="256"/>
      <x:c r="F253" s="256"/>
    </x:row>
    <x:row r="254" spans="1:16134" x14ac:dyDescent="0.25">
      <x:c r="A254" s="255"/>
      <x:c r="B254" s="149"/>
      <x:c r="C254" s="149"/>
      <x:c r="D254" s="1"/>
      <x:c r="E254" s="256"/>
      <x:c r="F254" s="256"/>
    </x:row>
    <x:row r="255" spans="1:16134" x14ac:dyDescent="0.25">
      <x:c r="A255" s="255"/>
      <x:c r="B255" s="149"/>
      <x:c r="C255" s="149"/>
      <x:c r="D255" s="1"/>
      <x:c r="E255" s="256"/>
      <x:c r="F255" s="256"/>
    </x:row>
    <x:row r="256" spans="1:16134" x14ac:dyDescent="0.25">
      <x:c r="A256" s="255"/>
      <x:c r="B256" s="149"/>
      <x:c r="C256" s="149"/>
      <x:c r="D256" s="1"/>
      <x:c r="E256" s="256"/>
      <x:c r="F256" s="256"/>
    </x:row>
    <x:row r="257" spans="1:16134" x14ac:dyDescent="0.25">
      <x:c r="A257" s="255"/>
      <x:c r="B257" s="149"/>
      <x:c r="C257" s="149"/>
      <x:c r="D257" s="1"/>
      <x:c r="E257" s="256"/>
      <x:c r="F257" s="256"/>
    </x:row>
    <x:row r="258" spans="1:16134" x14ac:dyDescent="0.25">
      <x:c r="A258" s="255"/>
      <x:c r="B258" s="149"/>
      <x:c r="C258" s="149"/>
      <x:c r="D258" s="1"/>
      <x:c r="E258" s="256"/>
      <x:c r="F258" s="256"/>
    </x:row>
    <x:row r="259" spans="1:16134" x14ac:dyDescent="0.25">
      <x:c r="A259" s="255"/>
      <x:c r="B259" s="149"/>
      <x:c r="C259" s="149"/>
      <x:c r="D259" s="1"/>
      <x:c r="E259" s="256"/>
      <x:c r="F259" s="256"/>
    </x:row>
    <x:row r="260" spans="1:16134" x14ac:dyDescent="0.25">
      <x:c r="A260" s="255"/>
      <x:c r="B260" s="149"/>
      <x:c r="C260" s="149"/>
      <x:c r="D260" s="1"/>
      <x:c r="E260" s="256"/>
      <x:c r="F260" s="256"/>
    </x:row>
    <x:row r="261" spans="1:16134" x14ac:dyDescent="0.25">
      <x:c r="A261" s="255"/>
      <x:c r="B261" s="149"/>
      <x:c r="C261" s="149"/>
      <x:c r="D261" s="1"/>
      <x:c r="E261" s="256"/>
      <x:c r="F261" s="256"/>
    </x:row>
    <x:row r="262" spans="1:16134" x14ac:dyDescent="0.25">
      <x:c r="A262" s="255"/>
      <x:c r="B262" s="149"/>
      <x:c r="C262" s="149"/>
      <x:c r="D262" s="1"/>
      <x:c r="E262" s="256"/>
      <x:c r="F262" s="256"/>
    </x:row>
    <x:row r="263" spans="1:16134" x14ac:dyDescent="0.25">
      <x:c r="A263" s="255"/>
      <x:c r="B263" s="149"/>
      <x:c r="C263" s="149"/>
      <x:c r="D263" s="1"/>
      <x:c r="E263" s="256"/>
      <x:c r="F263" s="256"/>
    </x:row>
    <x:row r="264" spans="1:16134" x14ac:dyDescent="0.25">
      <x:c r="A264" s="255"/>
      <x:c r="B264" s="149"/>
      <x:c r="C264" s="149"/>
      <x:c r="D264" s="1"/>
      <x:c r="E264" s="256"/>
      <x:c r="F264" s="256"/>
    </x:row>
    <x:row r="265" spans="1:16134" x14ac:dyDescent="0.25">
      <x:c r="A265" s="255"/>
      <x:c r="B265" s="149"/>
      <x:c r="C265" s="149"/>
      <x:c r="D265" s="1"/>
      <x:c r="E265" s="257"/>
      <x:c r="F265" s="257"/>
    </x:row>
    <x:row r="266" spans="1:16134" x14ac:dyDescent="0.25">
      <x:c r="A266" s="255"/>
      <x:c r="B266" s="149"/>
      <x:c r="C266" s="149"/>
      <x:c r="D266" s="1"/>
      <x:c r="E266" s="257"/>
      <x:c r="F266" s="257"/>
    </x:row>
    <x:row r="267" spans="1:16134" x14ac:dyDescent="0.25">
      <x:c r="A267" s="255"/>
      <x:c r="B267" s="149"/>
      <x:c r="C267" s="149"/>
      <x:c r="D267" s="1"/>
      <x:c r="E267" s="256"/>
      <x:c r="F267" s="256"/>
    </x:row>
    <x:row r="268" spans="1:16134" x14ac:dyDescent="0.25">
      <x:c r="A268" s="255"/>
      <x:c r="B268" s="149"/>
      <x:c r="C268" s="149"/>
      <x:c r="D268" s="1"/>
      <x:c r="E268" s="256"/>
      <x:c r="F268" s="256"/>
    </x:row>
    <x:row r="269" spans="1:16134" x14ac:dyDescent="0.25">
      <x:c r="A269" s="255"/>
      <x:c r="B269" s="149"/>
      <x:c r="C269" s="149"/>
      <x:c r="D269" s="1"/>
      <x:c r="E269" s="257"/>
      <x:c r="F269" s="257"/>
    </x:row>
    <x:row r="270" spans="1:16134" x14ac:dyDescent="0.25">
      <x:c r="A270" s="255"/>
      <x:c r="B270" s="149"/>
      <x:c r="C270" s="149"/>
      <x:c r="D270" s="1"/>
      <x:c r="E270" s="257"/>
      <x:c r="F270" s="257"/>
    </x:row>
    <x:row r="271" spans="1:16134" x14ac:dyDescent="0.25">
      <x:c r="A271" s="255"/>
      <x:c r="B271" s="149"/>
      <x:c r="C271" s="149"/>
      <x:c r="D271" s="1"/>
      <x:c r="E271" s="257"/>
      <x:c r="F271" s="257"/>
    </x:row>
    <x:row r="272" spans="1:16134" x14ac:dyDescent="0.25">
      <x:c r="A272" s="255"/>
      <x:c r="B272" s="149"/>
      <x:c r="C272" s="149"/>
      <x:c r="D272" s="1"/>
      <x:c r="E272" s="257"/>
      <x:c r="F272" s="257"/>
    </x:row>
    <x:row r="273" spans="1:16134" x14ac:dyDescent="0.25">
      <x:c r="A273" s="255"/>
      <x:c r="B273" s="149"/>
      <x:c r="C273" s="149"/>
      <x:c r="D273" s="1"/>
      <x:c r="E273" s="257"/>
      <x:c r="F273" s="257"/>
    </x:row>
    <x:row r="274" spans="1:16134" x14ac:dyDescent="0.25">
      <x:c r="A274" s="255"/>
      <x:c r="B274" s="149"/>
      <x:c r="C274" s="149"/>
      <x:c r="D274" s="1"/>
      <x:c r="E274" s="257"/>
      <x:c r="F274" s="257"/>
    </x:row>
    <x:row r="275" spans="1:16134" x14ac:dyDescent="0.25">
      <x:c r="A275" s="255"/>
      <x:c r="B275" s="149"/>
      <x:c r="C275" s="149"/>
      <x:c r="D275" s="1"/>
      <x:c r="E275" s="257"/>
      <x:c r="F275" s="257"/>
    </x:row>
    <x:row r="276" spans="1:16134" x14ac:dyDescent="0.25">
      <x:c r="A276" s="255"/>
      <x:c r="B276" s="149"/>
      <x:c r="C276" s="149"/>
      <x:c r="D276" s="1"/>
      <x:c r="E276" s="257"/>
      <x:c r="F276" s="257"/>
    </x:row>
    <x:row r="277" spans="1:16134" x14ac:dyDescent="0.25">
      <x:c r="A277" s="255"/>
      <x:c r="B277" s="149"/>
      <x:c r="C277" s="149"/>
      <x:c r="D277" s="1"/>
      <x:c r="E277" s="257"/>
      <x:c r="F277" s="257"/>
    </x:row>
    <x:row r="278" spans="1:16134" x14ac:dyDescent="0.25">
      <x:c r="A278" s="255"/>
      <x:c r="B278" s="149"/>
      <x:c r="C278" s="149"/>
      <x:c r="D278" s="1"/>
      <x:c r="E278" s="257"/>
      <x:c r="F278" s="257"/>
    </x:row>
    <x:row r="279" spans="1:16134" x14ac:dyDescent="0.25">
      <x:c r="A279" s="255"/>
      <x:c r="B279" s="149"/>
      <x:c r="C279" s="149"/>
      <x:c r="D279" s="1"/>
      <x:c r="E279" s="257"/>
      <x:c r="F279" s="257"/>
    </x:row>
    <x:row r="280" spans="1:16134" x14ac:dyDescent="0.25">
      <x:c r="A280" s="255"/>
      <x:c r="B280" s="149"/>
      <x:c r="C280" s="149"/>
      <x:c r="D280" s="1"/>
      <x:c r="E280" s="257"/>
      <x:c r="F280" s="257"/>
    </x:row>
    <x:row r="281" spans="1:16134" x14ac:dyDescent="0.25">
      <x:c r="A281" s="255"/>
      <x:c r="B281" s="149"/>
      <x:c r="C281" s="149"/>
      <x:c r="D281" s="1"/>
      <x:c r="E281" s="257"/>
      <x:c r="F281" s="257"/>
    </x:row>
    <x:row r="282" spans="1:16134" x14ac:dyDescent="0.25">
      <x:c r="A282" s="255"/>
      <x:c r="B282" s="149"/>
      <x:c r="C282" s="149"/>
      <x:c r="D282" s="1"/>
      <x:c r="E282" s="257"/>
      <x:c r="F282" s="257"/>
    </x:row>
    <x:row r="283" spans="1:16134" x14ac:dyDescent="0.25">
      <x:c r="A283" s="255"/>
      <x:c r="B283" s="149"/>
      <x:c r="C283" s="149"/>
      <x:c r="D283" s="1"/>
      <x:c r="E283" s="257"/>
      <x:c r="F283" s="257"/>
    </x:row>
    <x:row r="284" spans="1:16134" x14ac:dyDescent="0.25">
      <x:c r="A284" s="255"/>
      <x:c r="B284" s="149"/>
      <x:c r="C284" s="149"/>
      <x:c r="D284" s="1"/>
      <x:c r="E284" s="257"/>
      <x:c r="F284" s="257"/>
    </x:row>
    <x:row r="285" spans="1:16134" x14ac:dyDescent="0.25">
      <x:c r="A285" s="255"/>
      <x:c r="B285" s="149"/>
      <x:c r="C285" s="149"/>
      <x:c r="D285" s="1"/>
      <x:c r="E285" s="257"/>
      <x:c r="F285" s="257"/>
    </x:row>
    <x:row r="286" spans="1:16134" x14ac:dyDescent="0.25">
      <x:c r="A286" s="255"/>
      <x:c r="B286" s="149"/>
      <x:c r="C286" s="149"/>
      <x:c r="D286" s="1"/>
      <x:c r="E286" s="257"/>
      <x:c r="F286" s="257"/>
    </x:row>
    <x:row r="287" spans="1:16134" x14ac:dyDescent="0.25">
      <x:c r="A287" s="255"/>
      <x:c r="B287" s="149"/>
      <x:c r="C287" s="149"/>
      <x:c r="D287" s="1"/>
      <x:c r="E287" s="257"/>
      <x:c r="F287" s="257"/>
    </x:row>
    <x:row r="288" spans="1:16134" x14ac:dyDescent="0.25">
      <x:c r="A288" s="255"/>
      <x:c r="B288" s="149"/>
      <x:c r="C288" s="149"/>
      <x:c r="D288" s="1"/>
      <x:c r="E288" s="257"/>
      <x:c r="F288" s="257"/>
    </x:row>
    <x:row r="289" spans="1:16134" x14ac:dyDescent="0.25">
      <x:c r="A289" s="255"/>
      <x:c r="B289" s="149"/>
      <x:c r="C289" s="149"/>
      <x:c r="D289" s="1"/>
      <x:c r="E289" s="257"/>
      <x:c r="F289" s="257"/>
    </x:row>
    <x:row r="290" spans="1:16134" x14ac:dyDescent="0.25">
      <x:c r="A290" s="255"/>
      <x:c r="B290" s="149"/>
      <x:c r="C290" s="149"/>
      <x:c r="D290" s="1"/>
      <x:c r="E290" s="257"/>
      <x:c r="F290" s="257"/>
    </x:row>
    <x:row r="291" spans="1:16134" x14ac:dyDescent="0.25">
      <x:c r="A291" s="255"/>
      <x:c r="B291" s="149"/>
      <x:c r="C291" s="149"/>
      <x:c r="D291" s="1"/>
      <x:c r="E291" s="257"/>
      <x:c r="F291" s="257"/>
    </x:row>
    <x:row r="292" spans="1:16134" x14ac:dyDescent="0.25">
      <x:c r="A292" s="255"/>
      <x:c r="B292" s="149"/>
      <x:c r="C292" s="149"/>
      <x:c r="D292" s="1"/>
      <x:c r="E292" s="257"/>
      <x:c r="F292" s="257"/>
    </x:row>
    <x:row r="293" spans="1:16134" x14ac:dyDescent="0.25">
      <x:c r="A293" s="255"/>
      <x:c r="B293" s="149"/>
      <x:c r="C293" s="149"/>
      <x:c r="D293" s="1"/>
      <x:c r="E293" s="257"/>
      <x:c r="F293" s="257"/>
    </x:row>
    <x:row r="294" spans="1:16134" x14ac:dyDescent="0.25">
      <x:c r="A294" s="255"/>
      <x:c r="B294" s="149"/>
      <x:c r="C294" s="149"/>
      <x:c r="D294" s="1"/>
      <x:c r="E294" s="257"/>
      <x:c r="F294" s="257"/>
    </x:row>
    <x:row r="295" spans="1:16134" x14ac:dyDescent="0.25">
      <x:c r="A295" s="255"/>
      <x:c r="B295" s="149"/>
      <x:c r="C295" s="149"/>
      <x:c r="D295" s="1"/>
      <x:c r="E295" s="257"/>
      <x:c r="F295" s="257"/>
    </x:row>
    <x:row r="296" spans="1:16134" x14ac:dyDescent="0.25">
      <x:c r="A296" s="255"/>
      <x:c r="B296" s="149"/>
      <x:c r="C296" s="149"/>
      <x:c r="D296" s="1"/>
      <x:c r="E296" s="257"/>
      <x:c r="F296" s="257"/>
    </x:row>
    <x:row r="297" spans="1:16134" x14ac:dyDescent="0.25">
      <x:c r="A297" s="255"/>
      <x:c r="B297" s="149"/>
      <x:c r="C297" s="149"/>
      <x:c r="D297" s="1"/>
      <x:c r="E297" s="257"/>
      <x:c r="F297" s="257"/>
    </x:row>
    <x:row r="298" spans="1:16134" x14ac:dyDescent="0.25">
      <x:c r="A298" s="255"/>
      <x:c r="B298" s="149"/>
      <x:c r="C298" s="149"/>
      <x:c r="D298" s="1"/>
      <x:c r="E298" s="257"/>
      <x:c r="F298" s="257"/>
    </x:row>
    <x:row r="299" spans="1:16134" x14ac:dyDescent="0.25">
      <x:c r="A299" s="255"/>
      <x:c r="B299" s="149"/>
      <x:c r="C299" s="149"/>
      <x:c r="D299" s="1"/>
      <x:c r="E299" s="257"/>
      <x:c r="F299" s="257"/>
    </x:row>
    <x:row r="300" spans="1:16134" x14ac:dyDescent="0.25">
      <x:c r="A300" s="255"/>
      <x:c r="B300" s="149"/>
      <x:c r="C300" s="149"/>
      <x:c r="D300" s="1"/>
      <x:c r="E300" s="257"/>
      <x:c r="F300" s="256"/>
    </x:row>
    <x:row r="301" spans="1:16134" x14ac:dyDescent="0.25">
      <x:c r="A301" s="255"/>
      <x:c r="B301" s="149"/>
      <x:c r="C301" s="149"/>
      <x:c r="D301" s="1"/>
      <x:c r="E301" s="256"/>
      <x:c r="F301" s="256"/>
    </x:row>
    <x:row r="302" spans="1:16134" x14ac:dyDescent="0.25">
      <x:c r="A302" s="255"/>
      <x:c r="B302" s="149"/>
      <x:c r="C302" s="149"/>
      <x:c r="D302" s="1"/>
      <x:c r="E302" s="257"/>
      <x:c r="F302" s="257"/>
    </x:row>
    <x:row r="303" spans="1:16134" x14ac:dyDescent="0.25">
      <x:c r="A303" s="255"/>
      <x:c r="B303" s="149"/>
      <x:c r="C303" s="149"/>
      <x:c r="D303" s="1"/>
      <x:c r="E303" s="257"/>
      <x:c r="F303" s="257"/>
    </x:row>
    <x:row r="304" spans="1:16134" x14ac:dyDescent="0.25">
      <x:c r="A304" s="255"/>
      <x:c r="B304" s="149"/>
      <x:c r="C304" s="149"/>
      <x:c r="D304" s="1"/>
      <x:c r="E304" s="257"/>
      <x:c r="F304" s="257"/>
    </x:row>
    <x:row r="305" spans="1:16134" x14ac:dyDescent="0.25">
      <x:c r="A305" s="255"/>
      <x:c r="B305" s="149"/>
      <x:c r="C305" s="149"/>
      <x:c r="D305" s="1"/>
      <x:c r="E305" s="257"/>
      <x:c r="F305" s="257"/>
    </x:row>
    <x:row r="306" spans="1:16134" x14ac:dyDescent="0.25">
      <x:c r="A306" s="255"/>
      <x:c r="B306" s="149"/>
      <x:c r="C306" s="149"/>
      <x:c r="D306" s="1"/>
      <x:c r="E306" s="256"/>
      <x:c r="F306" s="256"/>
    </x:row>
    <x:row r="307" spans="1:16134" x14ac:dyDescent="0.25">
      <x:c r="A307" s="255"/>
      <x:c r="B307" s="149"/>
      <x:c r="C307" s="149"/>
      <x:c r="D307" s="1"/>
      <x:c r="E307" s="257"/>
      <x:c r="F307" s="257"/>
    </x:row>
    <x:row r="308" spans="1:16134" x14ac:dyDescent="0.25">
      <x:c r="A308" s="255"/>
      <x:c r="B308" s="149"/>
      <x:c r="C308" s="149"/>
      <x:c r="D308" s="1"/>
      <x:c r="E308" s="257"/>
      <x:c r="F308" s="257"/>
    </x:row>
    <x:row r="309" spans="1:16134" x14ac:dyDescent="0.25">
      <x:c r="A309" s="255"/>
      <x:c r="B309" s="149"/>
      <x:c r="C309" s="149"/>
      <x:c r="D309" s="1"/>
      <x:c r="E309" s="257"/>
      <x:c r="F309" s="257"/>
    </x:row>
    <x:row r="310" spans="1:16134" x14ac:dyDescent="0.25">
      <x:c r="A310" s="255"/>
      <x:c r="B310" s="149"/>
      <x:c r="C310" s="149"/>
      <x:c r="D310" s="1"/>
      <x:c r="E310" s="257"/>
      <x:c r="F310" s="257"/>
    </x:row>
    <x:row r="311" spans="1:16134" x14ac:dyDescent="0.25">
      <x:c r="A311" s="255"/>
      <x:c r="B311" s="149"/>
      <x:c r="C311" s="149"/>
      <x:c r="D311" s="1"/>
      <x:c r="E311" s="257"/>
      <x:c r="F311" s="257"/>
    </x:row>
    <x:row r="312" spans="1:16134" x14ac:dyDescent="0.25">
      <x:c r="A312" s="255"/>
      <x:c r="B312" s="149"/>
      <x:c r="C312" s="149"/>
      <x:c r="D312" s="1"/>
      <x:c r="E312" s="257"/>
      <x:c r="F312" s="257"/>
    </x:row>
    <x:row r="313" spans="1:16134" x14ac:dyDescent="0.25">
      <x:c r="A313" s="255"/>
      <x:c r="B313" s="149"/>
      <x:c r="C313" s="149"/>
      <x:c r="D313" s="1"/>
      <x:c r="E313" s="256"/>
      <x:c r="F313" s="256"/>
    </x:row>
    <x:row r="314" spans="1:16134" x14ac:dyDescent="0.25">
      <x:c r="A314" s="255"/>
      <x:c r="B314" s="149"/>
      <x:c r="C314" s="149"/>
      <x:c r="D314" s="1"/>
      <x:c r="E314" s="257"/>
      <x:c r="F314" s="257"/>
    </x:row>
    <x:row r="315" spans="1:16134" x14ac:dyDescent="0.25">
      <x:c r="A315" s="255"/>
      <x:c r="B315" s="149"/>
      <x:c r="C315" s="149"/>
      <x:c r="D315" s="1"/>
      <x:c r="E315" s="257"/>
      <x:c r="F315" s="257"/>
    </x:row>
    <x:row r="316" spans="1:16134" x14ac:dyDescent="0.25">
      <x:c r="A316" s="255"/>
      <x:c r="B316" s="149"/>
      <x:c r="C316" s="149"/>
      <x:c r="D316" s="1"/>
      <x:c r="E316" s="257"/>
      <x:c r="F316" s="257"/>
    </x:row>
    <x:row r="317" spans="1:16134" x14ac:dyDescent="0.25">
      <x:c r="A317" s="255"/>
      <x:c r="B317" s="149"/>
      <x:c r="C317" s="149"/>
      <x:c r="D317" s="1"/>
      <x:c r="E317" s="257"/>
      <x:c r="F317" s="257"/>
    </x:row>
    <x:row r="318" spans="1:16134" x14ac:dyDescent="0.25">
      <x:c r="A318" s="255"/>
      <x:c r="B318" s="149"/>
      <x:c r="C318" s="149"/>
      <x:c r="D318" s="1"/>
      <x:c r="E318" s="257"/>
      <x:c r="F318" s="257"/>
    </x:row>
    <x:row r="319" spans="1:16134" x14ac:dyDescent="0.25">
      <x:c r="A319" s="255"/>
      <x:c r="B319" s="149"/>
      <x:c r="C319" s="149"/>
      <x:c r="D319" s="1"/>
      <x:c r="E319" s="257"/>
      <x:c r="F319" s="257"/>
    </x:row>
    <x:row r="320" spans="1:16134" x14ac:dyDescent="0.25">
      <x:c r="A320" s="255"/>
      <x:c r="B320" s="149"/>
      <x:c r="C320" s="149"/>
      <x:c r="D320" s="1"/>
      <x:c r="E320" s="257"/>
      <x:c r="F320" s="257"/>
    </x:row>
    <x:row r="321" spans="1:16134" x14ac:dyDescent="0.25">
      <x:c r="A321" s="255"/>
      <x:c r="B321" s="149"/>
      <x:c r="C321" s="149"/>
      <x:c r="D321" s="1"/>
      <x:c r="E321" s="257"/>
      <x:c r="F321" s="257"/>
    </x:row>
    <x:row r="322" spans="1:16134" x14ac:dyDescent="0.25">
      <x:c r="A322" s="255"/>
      <x:c r="B322" s="149"/>
      <x:c r="C322" s="149"/>
      <x:c r="D322" s="1"/>
      <x:c r="E322" s="257"/>
      <x:c r="F322" s="257"/>
    </x:row>
    <x:row r="323" spans="1:16134" x14ac:dyDescent="0.25">
      <x:c r="A323" s="255"/>
      <x:c r="B323" s="149"/>
      <x:c r="C323" s="149"/>
      <x:c r="D323" s="1"/>
      <x:c r="E323" s="257"/>
      <x:c r="F323" s="257"/>
    </x:row>
    <x:row r="324" spans="1:16134" x14ac:dyDescent="0.25">
      <x:c r="A324" s="255"/>
      <x:c r="B324" s="149"/>
      <x:c r="C324" s="149"/>
      <x:c r="D324" s="1"/>
      <x:c r="E324" s="257"/>
      <x:c r="F324" s="257"/>
    </x:row>
    <x:row r="325" spans="1:16134" x14ac:dyDescent="0.25">
      <x:c r="A325" s="255"/>
      <x:c r="B325" s="149"/>
      <x:c r="C325" s="149"/>
      <x:c r="D325" s="1"/>
      <x:c r="E325" s="257"/>
      <x:c r="F325" s="257"/>
    </x:row>
    <x:row r="326" spans="1:16134" x14ac:dyDescent="0.25">
      <x:c r="A326" s="255"/>
      <x:c r="B326" s="149"/>
      <x:c r="C326" s="149"/>
      <x:c r="D326" s="1"/>
      <x:c r="E326" s="257"/>
      <x:c r="F326" s="257"/>
    </x:row>
    <x:row r="327" spans="1:16134" x14ac:dyDescent="0.25">
      <x:c r="A327" s="255"/>
      <x:c r="B327" s="149"/>
      <x:c r="C327" s="149"/>
      <x:c r="D327" s="1"/>
      <x:c r="E327" s="257"/>
      <x:c r="F327" s="257"/>
    </x:row>
    <x:row r="328" spans="1:16134" x14ac:dyDescent="0.25">
      <x:c r="A328" s="255"/>
      <x:c r="B328" s="149"/>
      <x:c r="C328" s="149"/>
      <x:c r="D328" s="1"/>
      <x:c r="E328" s="257"/>
      <x:c r="F328" s="257"/>
    </x:row>
    <x:row r="329" spans="1:16134" x14ac:dyDescent="0.25">
      <x:c r="A329" s="255"/>
      <x:c r="B329" s="149"/>
      <x:c r="C329" s="149"/>
      <x:c r="D329" s="1"/>
      <x:c r="E329" s="257"/>
      <x:c r="F329" s="257"/>
    </x:row>
    <x:row r="330" spans="1:16134" x14ac:dyDescent="0.25">
      <x:c r="A330" s="255"/>
      <x:c r="B330" s="149"/>
      <x:c r="C330" s="149"/>
      <x:c r="D330" s="1"/>
      <x:c r="E330" s="257"/>
      <x:c r="F330" s="257"/>
    </x:row>
    <x:row r="331" spans="1:16134" x14ac:dyDescent="0.25">
      <x:c r="A331" s="255"/>
      <x:c r="B331" s="149"/>
      <x:c r="C331" s="149"/>
      <x:c r="D331" s="1"/>
      <x:c r="E331" s="257"/>
      <x:c r="F331" s="257"/>
    </x:row>
    <x:row r="332" spans="1:16134" x14ac:dyDescent="0.25">
      <x:c r="A332" s="255"/>
      <x:c r="B332" s="149"/>
      <x:c r="C332" s="149"/>
      <x:c r="D332" s="1"/>
      <x:c r="E332" s="257"/>
      <x:c r="F332" s="257"/>
    </x:row>
    <x:row r="333" spans="1:16134" x14ac:dyDescent="0.25">
      <x:c r="A333" s="255"/>
      <x:c r="B333" s="149"/>
      <x:c r="C333" s="149"/>
      <x:c r="D333" s="1"/>
      <x:c r="E333" s="257"/>
      <x:c r="F333" s="257"/>
    </x:row>
    <x:row r="334" spans="1:16134" x14ac:dyDescent="0.25">
      <x:c r="A334" s="255"/>
      <x:c r="B334" s="149"/>
      <x:c r="C334" s="149"/>
      <x:c r="D334" s="1"/>
      <x:c r="E334" s="257"/>
      <x:c r="F334" s="257"/>
    </x:row>
    <x:row r="335" spans="1:16134" x14ac:dyDescent="0.25">
      <x:c r="A335" s="255"/>
      <x:c r="B335" s="149"/>
      <x:c r="C335" s="149"/>
      <x:c r="D335" s="1"/>
      <x:c r="E335" s="256"/>
      <x:c r="F335" s="256"/>
    </x:row>
    <x:row r="336" spans="1:16134" x14ac:dyDescent="0.25">
      <x:c r="A336" s="255"/>
      <x:c r="B336" s="149"/>
      <x:c r="C336" s="149"/>
      <x:c r="D336" s="1"/>
      <x:c r="E336" s="257"/>
      <x:c r="F336" s="257"/>
    </x:row>
    <x:row r="337" spans="1:16134" x14ac:dyDescent="0.25">
      <x:c r="A337" s="255"/>
      <x:c r="B337" s="149"/>
      <x:c r="C337" s="149"/>
      <x:c r="D337" s="1"/>
      <x:c r="E337" s="257"/>
      <x:c r="F337" s="257"/>
    </x:row>
    <x:row r="338" spans="1:16134" x14ac:dyDescent="0.25">
      <x:c r="A338" s="255"/>
      <x:c r="B338" s="149"/>
      <x:c r="C338" s="149"/>
      <x:c r="D338" s="1"/>
      <x:c r="E338" s="256"/>
      <x:c r="F338" s="256"/>
    </x:row>
    <x:row r="339" spans="1:16134" x14ac:dyDescent="0.25">
      <x:c r="A339" s="255"/>
      <x:c r="B339" s="149"/>
      <x:c r="C339" s="149"/>
      <x:c r="D339" s="1"/>
      <x:c r="E339" s="257"/>
      <x:c r="F339" s="257"/>
    </x:row>
    <x:row r="340" spans="1:16134" x14ac:dyDescent="0.25">
      <x:c r="A340" s="255"/>
      <x:c r="B340" s="149"/>
      <x:c r="C340" s="149"/>
      <x:c r="D340" s="1"/>
      <x:c r="E340" s="257"/>
      <x:c r="F340" s="257"/>
    </x:row>
    <x:row r="341" spans="1:16134" x14ac:dyDescent="0.25">
      <x:c r="A341" s="255"/>
      <x:c r="B341" s="149"/>
      <x:c r="C341" s="149"/>
      <x:c r="D341" s="1"/>
      <x:c r="E341" s="256"/>
      <x:c r="F341" s="256"/>
    </x:row>
    <x:row r="342" spans="1:16134" x14ac:dyDescent="0.25">
      <x:c r="A342" s="255"/>
      <x:c r="B342" s="149"/>
      <x:c r="C342" s="149"/>
      <x:c r="D342" s="1"/>
      <x:c r="E342" s="256"/>
      <x:c r="F342" s="256"/>
    </x:row>
    <x:row r="343" spans="1:16134" x14ac:dyDescent="0.25">
      <x:c r="A343" s="255"/>
      <x:c r="B343" s="149"/>
      <x:c r="C343" s="149"/>
      <x:c r="D343" s="1"/>
      <x:c r="E343" s="257"/>
      <x:c r="F343" s="257"/>
    </x:row>
    <x:row r="344" spans="1:16134" x14ac:dyDescent="0.25">
      <x:c r="A344" s="255"/>
      <x:c r="B344" s="149"/>
      <x:c r="C344" s="149"/>
      <x:c r="D344" s="1"/>
      <x:c r="E344" s="257"/>
      <x:c r="F344" s="257"/>
    </x:row>
    <x:row r="345" spans="1:16134" x14ac:dyDescent="0.25">
      <x:c r="A345" s="255"/>
      <x:c r="B345" s="149"/>
      <x:c r="C345" s="149"/>
      <x:c r="D345" s="1"/>
      <x:c r="E345" s="257"/>
      <x:c r="F345" s="256"/>
    </x:row>
    <x:row r="346" spans="1:16134" x14ac:dyDescent="0.25">
      <x:c r="A346" s="255"/>
      <x:c r="B346" s="149"/>
      <x:c r="C346" s="149"/>
      <x:c r="D346" s="1"/>
      <x:c r="E346" s="257"/>
      <x:c r="F346" s="257"/>
    </x:row>
    <x:row r="347" spans="1:16134" x14ac:dyDescent="0.25">
      <x:c r="A347" s="255"/>
      <x:c r="B347" s="149"/>
      <x:c r="C347" s="149"/>
      <x:c r="D347" s="1"/>
      <x:c r="E347" s="257"/>
      <x:c r="F347" s="257"/>
    </x:row>
    <x:row r="348" spans="1:16134" x14ac:dyDescent="0.25">
      <x:c r="A348" s="255"/>
      <x:c r="B348" s="149"/>
      <x:c r="C348" s="149"/>
      <x:c r="D348" s="1"/>
      <x:c r="E348" s="257"/>
      <x:c r="F348" s="257"/>
    </x:row>
    <x:row r="349" spans="1:16134" x14ac:dyDescent="0.25">
      <x:c r="A349" s="255"/>
      <x:c r="B349" s="149"/>
      <x:c r="C349" s="149"/>
      <x:c r="D349" s="1"/>
      <x:c r="E349" s="257"/>
      <x:c r="F349" s="257"/>
    </x:row>
    <x:row r="350" spans="1:16134" x14ac:dyDescent="0.25">
      <x:c r="A350" s="255"/>
      <x:c r="B350" s="149"/>
      <x:c r="C350" s="149"/>
      <x:c r="D350" s="1"/>
      <x:c r="E350" s="257"/>
      <x:c r="F350" s="257"/>
    </x:row>
    <x:row r="351" spans="1:16134" x14ac:dyDescent="0.25">
      <x:c r="A351" s="255"/>
      <x:c r="B351" s="149"/>
      <x:c r="C351" s="149"/>
      <x:c r="D351" s="1"/>
      <x:c r="E351" s="256"/>
      <x:c r="F351" s="256"/>
    </x:row>
    <x:row r="352" spans="1:16134" x14ac:dyDescent="0.25">
      <x:c r="A352" s="255"/>
      <x:c r="B352" s="149"/>
      <x:c r="C352" s="149"/>
      <x:c r="D352" s="1"/>
      <x:c r="E352" s="257"/>
      <x:c r="F352" s="257"/>
    </x:row>
    <x:row r="353" spans="1:16134" x14ac:dyDescent="0.25">
      <x:c r="A353" s="255"/>
      <x:c r="B353" s="149"/>
      <x:c r="C353" s="149"/>
      <x:c r="D353" s="1"/>
      <x:c r="E353" s="256"/>
      <x:c r="F353" s="256"/>
    </x:row>
    <x:row r="354" spans="1:16134" x14ac:dyDescent="0.25">
      <x:c r="A354" s="255"/>
      <x:c r="B354" s="149"/>
      <x:c r="C354" s="149"/>
      <x:c r="D354" s="1"/>
      <x:c r="E354" s="256"/>
      <x:c r="F354" s="256"/>
    </x:row>
    <x:row r="355" spans="1:16134" x14ac:dyDescent="0.25">
      <x:c r="A355" s="255"/>
      <x:c r="B355" s="149"/>
      <x:c r="C355" s="149"/>
      <x:c r="D355" s="1"/>
      <x:c r="E355" s="256"/>
      <x:c r="F355" s="256"/>
    </x:row>
    <x:row r="356" spans="1:16134" x14ac:dyDescent="0.25">
      <x:c r="A356" s="255"/>
      <x:c r="B356" s="149"/>
      <x:c r="C356" s="149"/>
      <x:c r="D356" s="1"/>
      <x:c r="E356" s="256"/>
      <x:c r="F356" s="256"/>
    </x:row>
    <x:row r="357" spans="1:16134" x14ac:dyDescent="0.25">
      <x:c r="A357" s="255"/>
      <x:c r="B357" s="149"/>
      <x:c r="C357" s="149"/>
      <x:c r="D357" s="1"/>
      <x:c r="E357" s="256"/>
      <x:c r="F357" s="256"/>
    </x:row>
    <x:row r="358" spans="1:16134" x14ac:dyDescent="0.25">
      <x:c r="A358" s="255"/>
      <x:c r="B358" s="149"/>
      <x:c r="C358" s="149"/>
      <x:c r="D358" s="1"/>
      <x:c r="E358" s="256"/>
      <x:c r="F358" s="256"/>
    </x:row>
    <x:row r="359" spans="1:16134" x14ac:dyDescent="0.25">
      <x:c r="A359" s="255"/>
      <x:c r="B359" s="149"/>
      <x:c r="C359" s="149"/>
      <x:c r="D359" s="1"/>
      <x:c r="E359" s="256"/>
      <x:c r="F359" s="256"/>
    </x:row>
    <x:row r="360" spans="1:16134" x14ac:dyDescent="0.25">
      <x:c r="A360" s="255"/>
      <x:c r="B360" s="149"/>
      <x:c r="C360" s="149"/>
      <x:c r="D360" s="1"/>
      <x:c r="E360" s="256"/>
      <x:c r="F360" s="256"/>
    </x:row>
    <x:row r="361" spans="1:16134" x14ac:dyDescent="0.25">
      <x:c r="A361" s="255"/>
      <x:c r="B361" s="149"/>
      <x:c r="C361" s="149"/>
      <x:c r="D361" s="1"/>
      <x:c r="E361" s="257"/>
      <x:c r="F361" s="257"/>
    </x:row>
    <x:row r="362" spans="1:16134" x14ac:dyDescent="0.25">
      <x:c r="A362" s="255"/>
      <x:c r="B362" s="149"/>
      <x:c r="C362" s="149"/>
      <x:c r="D362" s="1"/>
      <x:c r="E362" s="257"/>
      <x:c r="F362" s="257"/>
    </x:row>
    <x:row r="363" spans="1:16134" x14ac:dyDescent="0.25">
      <x:c r="A363" s="255"/>
      <x:c r="B363" s="149"/>
      <x:c r="C363" s="149"/>
      <x:c r="D363" s="1"/>
      <x:c r="E363" s="257"/>
      <x:c r="F363" s="257"/>
    </x:row>
    <x:row r="364" spans="1:16134" x14ac:dyDescent="0.25">
      <x:c r="A364" s="255"/>
      <x:c r="B364" s="149"/>
      <x:c r="C364" s="149"/>
      <x:c r="D364" s="1"/>
      <x:c r="E364" s="257"/>
      <x:c r="F364" s="257"/>
    </x:row>
    <x:row r="365" spans="1:16134" x14ac:dyDescent="0.25">
      <x:c r="A365" s="255"/>
      <x:c r="B365" s="149"/>
      <x:c r="C365" s="149"/>
      <x:c r="D365" s="1"/>
      <x:c r="E365" s="257"/>
      <x:c r="F365" s="257"/>
    </x:row>
    <x:row r="366" spans="1:16134" x14ac:dyDescent="0.25">
      <x:c r="A366" s="255"/>
      <x:c r="B366" s="149"/>
      <x:c r="C366" s="149"/>
      <x:c r="D366" s="1"/>
      <x:c r="E366" s="257"/>
      <x:c r="F366" s="257"/>
    </x:row>
    <x:row r="367" spans="1:16134" x14ac:dyDescent="0.25">
      <x:c r="A367" s="255"/>
      <x:c r="B367" s="149"/>
      <x:c r="C367" s="149"/>
      <x:c r="D367" s="1"/>
      <x:c r="E367" s="257"/>
      <x:c r="F367" s="257"/>
    </x:row>
    <x:row r="368" spans="1:16134" x14ac:dyDescent="0.25">
      <x:c r="A368" s="255"/>
      <x:c r="B368" s="149"/>
      <x:c r="C368" s="149"/>
      <x:c r="D368" s="1"/>
      <x:c r="E368" s="257"/>
      <x:c r="F368" s="257"/>
    </x:row>
    <x:row r="369" spans="1:16134" x14ac:dyDescent="0.25">
      <x:c r="A369" s="255"/>
      <x:c r="B369" s="149"/>
      <x:c r="C369" s="149"/>
      <x:c r="D369" s="1"/>
      <x:c r="E369" s="257"/>
      <x:c r="F369" s="257"/>
    </x:row>
    <x:row r="370" spans="1:16134" x14ac:dyDescent="0.25">
      <x:c r="A370" s="255"/>
      <x:c r="B370" s="149"/>
      <x:c r="C370" s="149"/>
      <x:c r="D370" s="1"/>
      <x:c r="E370" s="257"/>
      <x:c r="F370" s="257"/>
    </x:row>
    <x:row r="371" spans="1:16134" x14ac:dyDescent="0.25">
      <x:c r="A371" s="255"/>
      <x:c r="B371" s="149"/>
      <x:c r="C371" s="149"/>
      <x:c r="D371" s="1"/>
      <x:c r="E371" s="257"/>
      <x:c r="F371" s="257"/>
    </x:row>
    <x:row r="372" spans="1:16134" x14ac:dyDescent="0.25">
      <x:c r="A372" s="255"/>
      <x:c r="B372" s="149"/>
      <x:c r="C372" s="149"/>
      <x:c r="D372" s="1"/>
      <x:c r="E372" s="257"/>
      <x:c r="F372" s="257"/>
    </x:row>
    <x:row r="373" spans="1:16134" x14ac:dyDescent="0.25">
      <x:c r="A373" s="255"/>
      <x:c r="B373" s="149"/>
      <x:c r="C373" s="149"/>
      <x:c r="D373" s="1"/>
      <x:c r="E373" s="257"/>
      <x:c r="F373" s="257"/>
    </x:row>
    <x:row r="374" spans="1:16134" x14ac:dyDescent="0.25">
      <x:c r="A374" s="255"/>
      <x:c r="B374" s="149"/>
      <x:c r="C374" s="149"/>
      <x:c r="D374" s="1"/>
      <x:c r="E374" s="257"/>
      <x:c r="F374" s="257"/>
    </x:row>
    <x:row r="375" spans="1:16134" x14ac:dyDescent="0.25">
      <x:c r="A375" s="255"/>
      <x:c r="B375" s="149"/>
      <x:c r="C375" s="149"/>
      <x:c r="D375" s="1"/>
      <x:c r="E375" s="257"/>
      <x:c r="F375" s="257"/>
    </x:row>
    <x:row r="376" spans="1:16134" x14ac:dyDescent="0.25">
      <x:c r="A376" s="255"/>
      <x:c r="B376" s="149"/>
      <x:c r="C376" s="149"/>
      <x:c r="D376" s="1"/>
      <x:c r="E376" s="257"/>
      <x:c r="F376" s="257"/>
    </x:row>
    <x:row r="377" spans="1:16134" x14ac:dyDescent="0.25">
      <x:c r="A377" s="255"/>
      <x:c r="B377" s="149"/>
      <x:c r="C377" s="149"/>
      <x:c r="D377" s="1"/>
      <x:c r="E377" s="257"/>
      <x:c r="F377" s="257"/>
    </x:row>
    <x:row r="378" spans="1:16134" x14ac:dyDescent="0.25">
      <x:c r="A378" s="255"/>
      <x:c r="B378" s="149"/>
      <x:c r="C378" s="149"/>
      <x:c r="D378" s="1"/>
      <x:c r="E378" s="257"/>
      <x:c r="F378" s="257"/>
    </x:row>
    <x:row r="379" spans="1:16134" x14ac:dyDescent="0.25">
      <x:c r="A379" s="255"/>
      <x:c r="B379" s="149"/>
      <x:c r="C379" s="149"/>
      <x:c r="D379" s="1"/>
      <x:c r="E379" s="257"/>
      <x:c r="F379" s="257"/>
    </x:row>
    <x:row r="380" spans="1:16134" x14ac:dyDescent="0.25">
      <x:c r="A380" s="255"/>
      <x:c r="B380" s="149"/>
      <x:c r="C380" s="149"/>
      <x:c r="D380" s="1"/>
      <x:c r="E380" s="257"/>
      <x:c r="F380" s="257"/>
    </x:row>
    <x:row r="381" spans="1:16134" x14ac:dyDescent="0.25">
      <x:c r="A381" s="255"/>
      <x:c r="B381" s="149"/>
      <x:c r="C381" s="149"/>
      <x:c r="D381" s="1"/>
      <x:c r="E381" s="257"/>
      <x:c r="F381" s="257"/>
    </x:row>
    <x:row r="382" spans="1:16134" x14ac:dyDescent="0.25">
      <x:c r="A382" s="255"/>
      <x:c r="B382" s="149"/>
      <x:c r="C382" s="149"/>
      <x:c r="D382" s="1"/>
      <x:c r="E382" s="257"/>
      <x:c r="F382" s="257"/>
    </x:row>
    <x:row r="383" spans="1:16134" x14ac:dyDescent="0.25">
      <x:c r="A383" s="255"/>
      <x:c r="B383" s="149"/>
      <x:c r="C383" s="149"/>
      <x:c r="D383" s="1"/>
      <x:c r="E383" s="257"/>
      <x:c r="F383" s="257"/>
    </x:row>
    <x:row r="384" spans="1:16134" x14ac:dyDescent="0.25">
      <x:c r="A384" s="255"/>
      <x:c r="B384" s="149"/>
      <x:c r="C384" s="149"/>
      <x:c r="D384" s="1"/>
      <x:c r="E384" s="257"/>
      <x:c r="F384" s="257"/>
    </x:row>
    <x:row r="385" spans="1:16134" x14ac:dyDescent="0.25">
      <x:c r="A385" s="255"/>
      <x:c r="B385" s="149"/>
      <x:c r="C385" s="149"/>
      <x:c r="D385" s="1"/>
      <x:c r="E385" s="257"/>
      <x:c r="F385" s="257"/>
    </x:row>
    <x:row r="386" spans="1:16134" x14ac:dyDescent="0.25">
      <x:c r="A386" s="255"/>
      <x:c r="B386" s="149"/>
      <x:c r="C386" s="149"/>
      <x:c r="D386" s="1"/>
      <x:c r="E386" s="257"/>
      <x:c r="F386" s="257"/>
    </x:row>
    <x:row r="387" spans="1:16134" x14ac:dyDescent="0.25">
      <x:c r="A387" s="255"/>
      <x:c r="B387" s="149"/>
      <x:c r="C387" s="149"/>
      <x:c r="D387" s="1"/>
      <x:c r="E387" s="256"/>
      <x:c r="F387" s="256"/>
    </x:row>
    <x:row r="388" spans="1:16134" x14ac:dyDescent="0.25">
      <x:c r="A388" s="255"/>
      <x:c r="B388" s="149"/>
      <x:c r="C388" s="149"/>
      <x:c r="D388" s="1"/>
      <x:c r="E388" s="257"/>
      <x:c r="F388" s="257"/>
    </x:row>
    <x:row r="389" spans="1:16134" x14ac:dyDescent="0.25">
      <x:c r="A389" s="255"/>
      <x:c r="B389" s="149"/>
      <x:c r="C389" s="149"/>
      <x:c r="D389" s="1"/>
      <x:c r="E389" s="257"/>
      <x:c r="F389" s="257"/>
    </x:row>
    <x:row r="390" spans="1:16134" x14ac:dyDescent="0.25">
      <x:c r="A390" s="1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70CE42A-7945-4FB1-8FF5-08795EF84311}" mc:Ignorable="x14ac xr xr2 xr3">
  <x:sheetPr>
    <x:tabColor rgb="FF92D050"/>
    <x:outlinePr summaryBelow="1" summaryRight="1"/>
  </x:sheetPr>
  <x:dimension ref="A2:CP1727"/>
  <x:sheetViews>
    <x:sheetView workbookViewId="0">
      <x:selection activeCell="A1" sqref="A1 1:1048576"/>
    </x:sheetView>
  </x:sheetViews>
  <x:sheetFormatPr defaultRowHeight="14.4" x14ac:dyDescent="0.3"/>
  <x:sheetData>
    <x:row r="2" spans="1:94" x14ac:dyDescent="0.3">
      <x:c r="A2" s="226"/>
      <x:c r="C2" s="226"/>
      <x:c r="L2" s="226"/>
      <x:c r="N2" s="23"/>
      <x:c r="W2" s="226"/>
      <x:c r="AE2" s="23"/>
      <x:c r="AF2" s="23"/>
      <x:c r="AH2" s="23"/>
      <x:c r="AI2" s="23"/>
      <x:c r="AJ2" s="23"/>
      <x:c r="AK2" s="226"/>
      <x:c r="AL2" s="222"/>
      <x:c r="AM2" s="226"/>
      <x:c r="AN2" s="222"/>
      <x:c r="AO2" s="222"/>
      <x:c r="AP2" s="222"/>
      <x:c r="AR2" s="222"/>
      <x:c r="AS2" s="222"/>
      <x:c r="AT2" s="222"/>
      <x:c r="AU2" s="222"/>
      <x:c r="AV2" s="222"/>
      <x:c r="AW2" s="222"/>
      <x:c r="BJ2" s="222"/>
      <x:c r="BO2" s="226"/>
      <x:c r="BT2" s="23"/>
      <x:c r="BU2" s="23"/>
      <x:c r="BV2" s="23"/>
      <x:c r="CA2" s="226"/>
      <x:c r="CG2" s="226"/>
      <x:c r="CH2" s="226"/>
      <x:c r="CI2" s="226"/>
      <x:c r="CJ2" s="226"/>
      <x:c r="CK2" s="226"/>
      <x:c r="CL2" s="23"/>
      <x:c r="CP2" s="226"/>
    </x:row>
    <x:row r="3" spans="1:94" x14ac:dyDescent="0.3">
      <x:c r="A3" s="226"/>
      <x:c r="C3" s="226"/>
      <x:c r="L3" s="226"/>
      <x:c r="N3" s="23"/>
      <x:c r="W3" s="226"/>
      <x:c r="AE3" s="23"/>
      <x:c r="AF3" s="23"/>
      <x:c r="AH3" s="23"/>
      <x:c r="AI3" s="23"/>
      <x:c r="AJ3" s="23"/>
      <x:c r="AK3" s="226"/>
      <x:c r="AL3" s="222"/>
      <x:c r="AM3" s="226"/>
      <x:c r="AN3" s="222"/>
      <x:c r="AO3" s="222"/>
      <x:c r="AR3" s="222"/>
      <x:c r="AS3" s="222"/>
      <x:c r="AT3" s="222"/>
      <x:c r="AU3" s="222"/>
      <x:c r="AV3" s="222"/>
      <x:c r="AW3" s="222"/>
      <x:c r="BJ3" s="222"/>
      <x:c r="BO3" s="226"/>
      <x:c r="BT3" s="23"/>
      <x:c r="BU3" s="23"/>
      <x:c r="BV3" s="23"/>
      <x:c r="CA3" s="226"/>
      <x:c r="CG3" s="226"/>
      <x:c r="CH3" s="226"/>
      <x:c r="CI3" s="226"/>
      <x:c r="CJ3" s="226"/>
      <x:c r="CK3" s="226"/>
      <x:c r="CL3" s="23"/>
      <x:c r="CP3" s="226"/>
    </x:row>
    <x:row r="4" spans="1:94" x14ac:dyDescent="0.3">
      <x:c r="A4" s="226"/>
      <x:c r="C4" s="226"/>
      <x:c r="L4" s="226"/>
      <x:c r="N4" s="23"/>
      <x:c r="W4" s="226"/>
      <x:c r="AE4" s="23"/>
      <x:c r="AF4" s="23"/>
      <x:c r="AH4" s="23"/>
      <x:c r="AI4" s="23"/>
      <x:c r="AJ4" s="23"/>
      <x:c r="AK4" s="226"/>
      <x:c r="AL4" s="222"/>
      <x:c r="AM4" s="226"/>
      <x:c r="AN4" s="222"/>
      <x:c r="AO4" s="222"/>
      <x:c r="AR4" s="222"/>
      <x:c r="AS4" s="222"/>
      <x:c r="AT4" s="222"/>
      <x:c r="AU4" s="222"/>
      <x:c r="AV4" s="222"/>
      <x:c r="AW4" s="222"/>
      <x:c r="BJ4" s="222"/>
      <x:c r="BN4" s="226"/>
      <x:c r="BO4" s="226"/>
      <x:c r="BT4" s="23"/>
      <x:c r="BU4" s="23"/>
      <x:c r="BV4" s="23"/>
      <x:c r="CA4" s="226"/>
      <x:c r="CG4" s="226"/>
      <x:c r="CH4" s="226"/>
      <x:c r="CI4" s="226"/>
      <x:c r="CJ4" s="226"/>
      <x:c r="CK4" s="226"/>
      <x:c r="CL4" s="23"/>
      <x:c r="CP4" s="226"/>
    </x:row>
    <x:row r="5" spans="1:94" x14ac:dyDescent="0.3">
      <x:c r="A5" s="226"/>
      <x:c r="C5" s="226"/>
      <x:c r="L5" s="226"/>
      <x:c r="N5" s="23"/>
      <x:c r="W5" s="226"/>
      <x:c r="AE5" s="23"/>
      <x:c r="AF5" s="23"/>
      <x:c r="AH5" s="23"/>
      <x:c r="AI5" s="23"/>
      <x:c r="AJ5" s="23"/>
      <x:c r="AK5" s="226"/>
      <x:c r="AL5" s="222"/>
      <x:c r="AM5" s="226"/>
      <x:c r="AN5" s="222"/>
      <x:c r="AO5" s="222"/>
      <x:c r="AR5" s="222"/>
      <x:c r="AS5" s="222"/>
      <x:c r="AT5" s="222"/>
      <x:c r="AU5" s="222"/>
      <x:c r="AV5" s="222"/>
      <x:c r="AW5" s="222"/>
      <x:c r="BJ5" s="222"/>
      <x:c r="BN5" s="226"/>
      <x:c r="BO5" s="226"/>
      <x:c r="BT5" s="23"/>
      <x:c r="BU5" s="23"/>
      <x:c r="BV5" s="23"/>
      <x:c r="CA5" s="226"/>
      <x:c r="CG5" s="226"/>
      <x:c r="CH5" s="226"/>
      <x:c r="CI5" s="226"/>
      <x:c r="CJ5" s="226"/>
      <x:c r="CK5" s="226"/>
      <x:c r="CL5" s="23"/>
      <x:c r="CP5" s="226"/>
    </x:row>
    <x:row r="6" spans="1:94" x14ac:dyDescent="0.3">
      <x:c r="A6" s="226"/>
      <x:c r="C6" s="226"/>
      <x:c r="L6" s="226"/>
      <x:c r="N6" s="23"/>
      <x:c r="W6" s="226"/>
      <x:c r="AE6" s="23"/>
      <x:c r="AF6" s="23"/>
      <x:c r="AI6" s="23"/>
      <x:c r="AJ6" s="23"/>
      <x:c r="AK6" s="222"/>
      <x:c r="AL6" s="222"/>
      <x:c r="AR6" s="222"/>
      <x:c r="AS6" s="222"/>
      <x:c r="AT6" s="222"/>
      <x:c r="AU6" s="222"/>
      <x:c r="AV6" s="222"/>
      <x:c r="AW6" s="222"/>
      <x:c r="AX6" s="226"/>
      <x:c r="BA6" s="226"/>
      <x:c r="BJ6" s="222"/>
      <x:c r="BT6" s="23"/>
      <x:c r="BU6" s="23"/>
      <x:c r="BV6" s="23"/>
      <x:c r="CG6" s="226"/>
      <x:c r="CH6" s="226"/>
      <x:c r="CI6" s="226"/>
      <x:c r="CJ6" s="226"/>
      <x:c r="CK6" s="226"/>
      <x:c r="CL6" s="23"/>
      <x:c r="CP6" s="226"/>
    </x:row>
    <x:row r="7" spans="1:94" x14ac:dyDescent="0.3">
      <x:c r="A7" s="226"/>
      <x:c r="C7" s="226"/>
      <x:c r="L7" s="226"/>
      <x:c r="N7" s="23"/>
      <x:c r="W7" s="226"/>
      <x:c r="AE7" s="23"/>
      <x:c r="AF7" s="23"/>
      <x:c r="AI7" s="23"/>
      <x:c r="AJ7" s="23"/>
      <x:c r="AK7" s="222"/>
      <x:c r="AL7" s="222"/>
      <x:c r="AR7" s="222"/>
      <x:c r="AS7" s="222"/>
      <x:c r="AT7" s="222"/>
      <x:c r="AU7" s="222"/>
      <x:c r="AV7" s="222"/>
      <x:c r="AW7" s="222"/>
      <x:c r="AX7" s="226"/>
      <x:c r="BA7" s="226"/>
      <x:c r="BJ7" s="222"/>
      <x:c r="BT7" s="23"/>
      <x:c r="BU7" s="23"/>
      <x:c r="BV7" s="23"/>
      <x:c r="CG7" s="226"/>
      <x:c r="CH7" s="226"/>
      <x:c r="CI7" s="226"/>
      <x:c r="CJ7" s="226"/>
      <x:c r="CK7" s="226"/>
      <x:c r="CL7" s="23"/>
      <x:c r="CP7" s="226"/>
    </x:row>
    <x:row r="8" spans="1:94" x14ac:dyDescent="0.3">
      <x:c r="A8" s="226"/>
      <x:c r="C8" s="226"/>
      <x:c r="L8" s="226"/>
      <x:c r="N8" s="23"/>
      <x:c r="W8" s="226"/>
      <x:c r="AE8" s="23"/>
      <x:c r="AF8" s="23"/>
      <x:c r="AK8" s="222"/>
      <x:c r="AL8" s="222"/>
      <x:c r="AR8" s="222"/>
      <x:c r="AS8" s="222"/>
      <x:c r="AT8" s="222"/>
      <x:c r="AU8" s="222"/>
      <x:c r="AV8" s="222"/>
      <x:c r="AW8" s="222"/>
      <x:c r="AX8" s="226"/>
      <x:c r="BA8" s="226"/>
      <x:c r="BJ8" s="222"/>
      <x:c r="BT8" s="23"/>
      <x:c r="BU8" s="23"/>
      <x:c r="BV8" s="23"/>
      <x:c r="CG8" s="226"/>
      <x:c r="CH8" s="226"/>
      <x:c r="CI8" s="226"/>
      <x:c r="CJ8" s="226"/>
      <x:c r="CK8" s="226"/>
      <x:c r="CL8" s="23"/>
      <x:c r="CP8" s="226"/>
    </x:row>
    <x:row r="9" spans="1:94" x14ac:dyDescent="0.3">
      <x:c r="A9" s="226"/>
      <x:c r="C9" s="226"/>
      <x:c r="L9" s="226"/>
      <x:c r="N9" s="23"/>
      <x:c r="W9" s="226"/>
      <x:c r="AE9" s="23"/>
      <x:c r="AF9" s="23"/>
      <x:c r="AK9" s="222"/>
      <x:c r="AL9" s="222"/>
      <x:c r="AR9" s="222"/>
      <x:c r="AS9" s="222"/>
      <x:c r="AT9" s="222"/>
      <x:c r="AU9" s="222"/>
      <x:c r="AV9" s="222"/>
      <x:c r="AW9" s="222"/>
      <x:c r="AX9" s="226"/>
      <x:c r="BA9" s="226"/>
      <x:c r="BJ9" s="222"/>
      <x:c r="BT9" s="23"/>
      <x:c r="BU9" s="23"/>
      <x:c r="BV9" s="23"/>
      <x:c r="CG9" s="226"/>
      <x:c r="CH9" s="226"/>
      <x:c r="CI9" s="226"/>
      <x:c r="CJ9" s="226"/>
      <x:c r="CK9" s="226"/>
      <x:c r="CL9" s="23"/>
      <x:c r="CP9" s="226"/>
    </x:row>
    <x:row r="10" spans="1:94" x14ac:dyDescent="0.3">
      <x:c r="A10" s="226"/>
      <x:c r="C10" s="226"/>
      <x:c r="L10" s="226"/>
      <x:c r="N10" s="23"/>
      <x:c r="W10" s="226"/>
      <x:c r="AE10" s="23"/>
      <x:c r="AF10" s="23"/>
      <x:c r="AK10" s="222"/>
      <x:c r="AL10" s="222"/>
      <x:c r="AR10" s="222"/>
      <x:c r="AS10" s="222"/>
      <x:c r="AT10" s="222"/>
      <x:c r="AU10" s="222"/>
      <x:c r="AV10" s="222"/>
      <x:c r="AW10" s="222"/>
      <x:c r="AX10" s="226"/>
      <x:c r="BA10" s="226"/>
      <x:c r="BJ10" s="222"/>
      <x:c r="BT10" s="23"/>
      <x:c r="BU10" s="23"/>
      <x:c r="BV10" s="23"/>
      <x:c r="CG10" s="226"/>
      <x:c r="CH10" s="226"/>
      <x:c r="CI10" s="226"/>
      <x:c r="CJ10" s="226"/>
      <x:c r="CK10" s="226"/>
      <x:c r="CL10" s="23"/>
      <x:c r="CP10" s="226"/>
    </x:row>
    <x:row r="11" spans="1:94" x14ac:dyDescent="0.3">
      <x:c r="A11" s="226"/>
      <x:c r="C11" s="226"/>
      <x:c r="L11" s="226"/>
      <x:c r="N11" s="23"/>
      <x:c r="W11" s="226"/>
      <x:c r="AE11" s="23"/>
      <x:c r="AF11" s="23"/>
      <x:c r="AK11" s="222"/>
      <x:c r="AL11" s="222"/>
      <x:c r="AR11" s="222"/>
      <x:c r="AS11" s="222"/>
      <x:c r="AT11" s="222"/>
      <x:c r="AU11" s="222"/>
      <x:c r="AV11" s="222"/>
      <x:c r="AW11" s="222"/>
      <x:c r="AX11" s="226"/>
      <x:c r="BA11" s="226"/>
      <x:c r="BJ11" s="222"/>
      <x:c r="BT11" s="23"/>
      <x:c r="BU11" s="23"/>
      <x:c r="BV11" s="23"/>
      <x:c r="CG11" s="226"/>
      <x:c r="CH11" s="226"/>
      <x:c r="CI11" s="226"/>
      <x:c r="CJ11" s="226"/>
      <x:c r="CK11" s="226"/>
      <x:c r="CL11" s="23"/>
      <x:c r="CP11" s="226"/>
    </x:row>
    <x:row r="12" spans="1:94" x14ac:dyDescent="0.3">
      <x:c r="A12" s="226"/>
      <x:c r="C12" s="226"/>
      <x:c r="L12" s="226"/>
      <x:c r="N12" s="23"/>
      <x:c r="W12" s="226"/>
      <x:c r="AE12" s="23"/>
      <x:c r="AF12" s="23"/>
      <x:c r="AK12" s="222"/>
      <x:c r="AL12" s="222"/>
      <x:c r="AR12" s="222"/>
      <x:c r="AS12" s="222"/>
      <x:c r="AT12" s="222"/>
      <x:c r="AU12" s="222"/>
      <x:c r="AV12" s="222"/>
      <x:c r="AW12" s="222"/>
      <x:c r="AX12" s="226"/>
      <x:c r="BA12" s="226"/>
      <x:c r="BJ12" s="222"/>
      <x:c r="BT12" s="23"/>
      <x:c r="BU12" s="23"/>
      <x:c r="BV12" s="23"/>
      <x:c r="CG12" s="226"/>
      <x:c r="CH12" s="226"/>
      <x:c r="CI12" s="226"/>
      <x:c r="CJ12" s="226"/>
      <x:c r="CK12" s="226"/>
      <x:c r="CL12" s="23"/>
      <x:c r="CP12" s="226"/>
    </x:row>
    <x:row r="13" spans="1:94" x14ac:dyDescent="0.3">
      <x:c r="A13" s="226"/>
      <x:c r="C13" s="226"/>
      <x:c r="L13" s="226"/>
      <x:c r="N13" s="23"/>
      <x:c r="W13" s="226"/>
      <x:c r="AE13" s="23"/>
      <x:c r="AF13" s="23"/>
      <x:c r="AK13" s="222"/>
      <x:c r="AL13" s="222"/>
      <x:c r="AR13" s="222"/>
      <x:c r="AS13" s="222"/>
      <x:c r="AT13" s="222"/>
      <x:c r="AU13" s="222"/>
      <x:c r="AV13" s="222"/>
      <x:c r="AW13" s="222"/>
      <x:c r="AX13" s="226"/>
      <x:c r="BA13" s="226"/>
      <x:c r="BJ13" s="222"/>
      <x:c r="BT13" s="23"/>
      <x:c r="BU13" s="23"/>
      <x:c r="BV13" s="23"/>
      <x:c r="CG13" s="226"/>
      <x:c r="CH13" s="226"/>
      <x:c r="CI13" s="226"/>
      <x:c r="CJ13" s="226"/>
      <x:c r="CK13" s="226"/>
      <x:c r="CL13" s="23"/>
      <x:c r="CP13" s="226"/>
    </x:row>
    <x:row r="14" spans="1:94" x14ac:dyDescent="0.3">
      <x:c r="A14" s="226"/>
      <x:c r="C14" s="226"/>
      <x:c r="L14" s="226"/>
      <x:c r="N14" s="23"/>
      <x:c r="W14" s="226"/>
      <x:c r="AE14" s="23"/>
      <x:c r="AF14" s="23"/>
      <x:c r="AH14" s="23"/>
      <x:c r="AK14" s="222"/>
      <x:c r="AL14" s="222"/>
      <x:c r="AR14" s="222"/>
      <x:c r="AS14" s="222"/>
      <x:c r="AT14" s="222"/>
      <x:c r="AU14" s="222"/>
      <x:c r="AV14" s="222"/>
      <x:c r="AW14" s="222"/>
      <x:c r="AX14" s="226"/>
      <x:c r="BA14" s="226"/>
      <x:c r="BJ14" s="222"/>
      <x:c r="BT14" s="23"/>
      <x:c r="BU14" s="23"/>
      <x:c r="BV14" s="23"/>
      <x:c r="CG14" s="226"/>
      <x:c r="CH14" s="226"/>
      <x:c r="CI14" s="226"/>
      <x:c r="CJ14" s="226"/>
      <x:c r="CK14" s="226"/>
      <x:c r="CL14" s="23"/>
      <x:c r="CP14" s="226"/>
    </x:row>
    <x:row r="15" spans="1:94" x14ac:dyDescent="0.3">
      <x:c r="A15" s="226"/>
      <x:c r="C15" s="226"/>
      <x:c r="L15" s="226"/>
      <x:c r="N15" s="23"/>
      <x:c r="AE15" s="23"/>
      <x:c r="AF15" s="23"/>
      <x:c r="AH15" s="23"/>
      <x:c r="AL15" s="226"/>
      <x:c r="AR15" s="222"/>
      <x:c r="AT15" s="222"/>
      <x:c r="AU15" s="222"/>
      <x:c r="AW15" s="222"/>
      <x:c r="BJ15" s="222"/>
      <x:c r="BT15" s="23"/>
      <x:c r="BU15" s="23"/>
      <x:c r="BV15" s="23"/>
      <x:c r="CI15" s="226"/>
      <x:c r="CJ15" s="226"/>
      <x:c r="CK15" s="226"/>
      <x:c r="CL15" s="23"/>
      <x:c r="CP15" s="226"/>
    </x:row>
    <x:row r="16" spans="1:94" x14ac:dyDescent="0.3">
      <x:c r="A16" s="226"/>
      <x:c r="C16" s="226"/>
      <x:c r="L16" s="226"/>
      <x:c r="N16" s="23"/>
      <x:c r="AE16" s="23"/>
      <x:c r="AF16" s="23"/>
      <x:c r="AH16" s="23"/>
      <x:c r="AK16" s="36"/>
      <x:c r="AL16" s="226"/>
      <x:c r="AR16" s="222"/>
      <x:c r="AT16" s="222"/>
      <x:c r="AU16" s="222"/>
      <x:c r="AW16" s="222"/>
      <x:c r="BJ16" s="222"/>
      <x:c r="BT16" s="23"/>
      <x:c r="BU16" s="23"/>
      <x:c r="BV16" s="23"/>
      <x:c r="CI16" s="226"/>
      <x:c r="CJ16" s="226"/>
      <x:c r="CK16" s="226"/>
      <x:c r="CL16" s="23"/>
      <x:c r="CP16" s="226"/>
    </x:row>
    <x:row r="17" spans="1:94" x14ac:dyDescent="0.3">
      <x:c r="A17" s="226"/>
      <x:c r="C17" s="226"/>
      <x:c r="L17" s="226"/>
      <x:c r="N17" s="23"/>
      <x:c r="W17" s="226"/>
      <x:c r="AE17" s="23"/>
      <x:c r="AF17" s="23"/>
      <x:c r="AH17" s="23"/>
      <x:c r="AK17" s="226"/>
      <x:c r="AL17" s="222"/>
      <x:c r="AM17" s="226"/>
      <x:c r="AN17" s="222"/>
      <x:c r="AO17" s="222"/>
      <x:c r="AR17" s="222"/>
      <x:c r="AS17" s="222"/>
      <x:c r="AT17" s="222"/>
      <x:c r="AU17" s="222"/>
      <x:c r="AV17" s="222"/>
      <x:c r="AW17" s="222"/>
      <x:c r="BJ17" s="222"/>
      <x:c r="BN17" s="226"/>
      <x:c r="BO17" s="226"/>
      <x:c r="BP17" s="226"/>
      <x:c r="BT17" s="23"/>
      <x:c r="BU17" s="23"/>
      <x:c r="BV17" s="23"/>
      <x:c r="CA17" s="226"/>
      <x:c r="CG17" s="226"/>
      <x:c r="CH17" s="226"/>
      <x:c r="CI17" s="226"/>
      <x:c r="CJ17" s="226"/>
      <x:c r="CK17" s="226"/>
      <x:c r="CL17" s="23"/>
      <x:c r="CP17" s="226"/>
    </x:row>
    <x:row r="18" spans="1:94" x14ac:dyDescent="0.3">
      <x:c r="A18" s="226"/>
      <x:c r="C18" s="226"/>
      <x:c r="L18" s="226"/>
      <x:c r="N18" s="23"/>
      <x:c r="W18" s="226"/>
      <x:c r="AE18" s="23"/>
      <x:c r="AF18" s="23"/>
      <x:c r="AH18" s="23"/>
      <x:c r="AI18" s="23"/>
      <x:c r="AJ18" s="23"/>
      <x:c r="AK18" s="222"/>
      <x:c r="AL18" s="222"/>
      <x:c r="AR18" s="222"/>
      <x:c r="AS18" s="222"/>
      <x:c r="AT18" s="222"/>
      <x:c r="AU18" s="222"/>
      <x:c r="AV18" s="222"/>
      <x:c r="AW18" s="222"/>
      <x:c r="AX18" s="226"/>
      <x:c r="BA18" s="226"/>
      <x:c r="BJ18" s="222"/>
      <x:c r="BT18" s="23"/>
      <x:c r="BU18" s="23"/>
      <x:c r="BV18" s="23"/>
      <x:c r="CG18" s="226"/>
      <x:c r="CH18" s="226"/>
      <x:c r="CI18" s="226"/>
      <x:c r="CJ18" s="226"/>
      <x:c r="CK18" s="226"/>
      <x:c r="CL18" s="23"/>
      <x:c r="CP18" s="226"/>
    </x:row>
    <x:row r="19" spans="1:94" x14ac:dyDescent="0.3">
      <x:c r="A19" s="226"/>
      <x:c r="C19" s="226"/>
      <x:c r="L19" s="226"/>
      <x:c r="N19" s="23"/>
      <x:c r="AE19" s="23"/>
      <x:c r="AF19" s="23"/>
      <x:c r="AH19" s="23"/>
      <x:c r="AI19" s="23"/>
      <x:c r="AJ19" s="23"/>
      <x:c r="AK19" s="36"/>
      <x:c r="AL19" s="226"/>
      <x:c r="AR19" s="222"/>
      <x:c r="AT19" s="222"/>
      <x:c r="AU19" s="222"/>
      <x:c r="AW19" s="222"/>
      <x:c r="BJ19" s="222"/>
      <x:c r="BT19" s="23"/>
      <x:c r="BU19" s="23"/>
      <x:c r="BV19" s="23"/>
      <x:c r="CI19" s="226"/>
      <x:c r="CJ19" s="226"/>
      <x:c r="CK19" s="226"/>
      <x:c r="CL19" s="23"/>
      <x:c r="CP19" s="226"/>
    </x:row>
    <x:row r="20" spans="1:94" x14ac:dyDescent="0.3">
      <x:c r="A20" s="226"/>
      <x:c r="C20" s="226"/>
      <x:c r="L20" s="226"/>
      <x:c r="N20" s="23"/>
      <x:c r="W20" s="226"/>
      <x:c r="AE20" s="23"/>
      <x:c r="AF20" s="23"/>
      <x:c r="AH20" s="23"/>
      <x:c r="AI20" s="23"/>
      <x:c r="AJ20" s="23"/>
      <x:c r="AK20" s="226"/>
      <x:c r="AL20" s="222"/>
      <x:c r="AM20" s="226"/>
      <x:c r="AN20" s="222"/>
      <x:c r="AO20" s="226"/>
      <x:c r="AP20" s="222"/>
      <x:c r="AR20" s="222"/>
      <x:c r="AS20" s="222"/>
      <x:c r="AT20" s="222"/>
      <x:c r="AU20" s="222"/>
      <x:c r="AV20" s="222"/>
      <x:c r="AW20" s="222"/>
      <x:c r="BJ20" s="222"/>
      <x:c r="BO20" s="226"/>
      <x:c r="BT20" s="23"/>
      <x:c r="BU20" s="23"/>
      <x:c r="BV20" s="23"/>
      <x:c r="CA20" s="226"/>
      <x:c r="CG20" s="226"/>
      <x:c r="CH20" s="226"/>
      <x:c r="CI20" s="226"/>
      <x:c r="CJ20" s="226"/>
      <x:c r="CK20" s="226"/>
      <x:c r="CL20" s="23"/>
      <x:c r="CP20" s="226"/>
    </x:row>
    <x:row r="21" spans="1:94" x14ac:dyDescent="0.3">
      <x:c r="A21" s="226"/>
      <x:c r="C21" s="226"/>
      <x:c r="L21" s="226"/>
      <x:c r="N21" s="23"/>
      <x:c r="AE21" s="23"/>
      <x:c r="AF21" s="23"/>
      <x:c r="AH21" s="23"/>
      <x:c r="AK21" s="36"/>
      <x:c r="AL21" s="226"/>
      <x:c r="AN21" s="36"/>
      <x:c r="AO21" s="36"/>
      <x:c r="AR21" s="222"/>
      <x:c r="AS21" s="36"/>
      <x:c r="AT21" s="222"/>
      <x:c r="AU21" s="222"/>
      <x:c r="AV21" s="36"/>
      <x:c r="AW21" s="222"/>
      <x:c r="BJ21" s="222"/>
      <x:c r="BT21" s="23"/>
      <x:c r="BU21" s="23"/>
      <x:c r="BV21" s="23"/>
      <x:c r="CI21" s="226"/>
      <x:c r="CJ21" s="226"/>
      <x:c r="CK21" s="226"/>
      <x:c r="CL21" s="23"/>
      <x:c r="CP21" s="226"/>
    </x:row>
    <x:row r="22" spans="1:94" x14ac:dyDescent="0.3">
      <x:c r="A22" s="226"/>
      <x:c r="C22" s="226"/>
      <x:c r="L22" s="226"/>
      <x:c r="N22" s="23"/>
      <x:c r="AE22" s="23"/>
      <x:c r="AF22" s="23"/>
      <x:c r="AH22" s="23"/>
      <x:c r="AK22" s="36"/>
      <x:c r="AL22" s="226"/>
      <x:c r="AO22" s="36"/>
      <x:c r="AR22" s="222"/>
      <x:c r="AT22" s="222"/>
      <x:c r="AU22" s="222"/>
      <x:c r="AV22" s="36"/>
      <x:c r="AW22" s="222"/>
      <x:c r="BJ22" s="222"/>
      <x:c r="BT22" s="23"/>
      <x:c r="BU22" s="23"/>
      <x:c r="BV22" s="23"/>
      <x:c r="CI22" s="226"/>
      <x:c r="CJ22" s="226"/>
      <x:c r="CK22" s="226"/>
      <x:c r="CL22" s="23"/>
      <x:c r="CP22" s="226"/>
    </x:row>
    <x:row r="23" spans="1:94" x14ac:dyDescent="0.3">
      <x:c r="A23" s="226"/>
      <x:c r="C23" s="226"/>
      <x:c r="L23" s="226"/>
      <x:c r="N23" s="23"/>
      <x:c r="AE23" s="23"/>
      <x:c r="AF23" s="23"/>
      <x:c r="AH23" s="23"/>
      <x:c r="AK23" s="36"/>
      <x:c r="AL23" s="226"/>
      <x:c r="AR23" s="222"/>
      <x:c r="AT23" s="222"/>
      <x:c r="AU23" s="222"/>
      <x:c r="AW23" s="222"/>
      <x:c r="BJ23" s="222"/>
      <x:c r="BT23" s="23"/>
      <x:c r="BU23" s="23"/>
      <x:c r="BV23" s="23"/>
      <x:c r="CI23" s="226"/>
      <x:c r="CJ23" s="226"/>
      <x:c r="CK23" s="226"/>
      <x:c r="CL23" s="23"/>
      <x:c r="CP23" s="226"/>
    </x:row>
    <x:row r="24" spans="1:94" x14ac:dyDescent="0.3">
      <x:c r="A24" s="226"/>
      <x:c r="C24" s="226"/>
      <x:c r="L24" s="226"/>
      <x:c r="N24" s="23"/>
      <x:c r="W24" s="226"/>
      <x:c r="AE24" s="23"/>
      <x:c r="AF24" s="23"/>
      <x:c r="AH24" s="23"/>
      <x:c r="AK24" s="226"/>
      <x:c r="AL24" s="222"/>
      <x:c r="AM24" s="226"/>
      <x:c r="AN24" s="222"/>
      <x:c r="AO24" s="222"/>
      <x:c r="AP24" s="222"/>
      <x:c r="AR24" s="222"/>
      <x:c r="AS24" s="222"/>
      <x:c r="AT24" s="222"/>
      <x:c r="AU24" s="222"/>
      <x:c r="AV24" s="222"/>
      <x:c r="AW24" s="222"/>
      <x:c r="BJ24" s="222"/>
      <x:c r="BN24" s="226"/>
      <x:c r="BO24" s="226"/>
      <x:c r="BP24" s="226"/>
      <x:c r="BT24" s="23"/>
      <x:c r="BU24" s="23"/>
      <x:c r="BV24" s="23"/>
      <x:c r="CA24" s="226"/>
      <x:c r="CG24" s="226"/>
      <x:c r="CH24" s="226"/>
      <x:c r="CI24" s="226"/>
      <x:c r="CJ24" s="226"/>
      <x:c r="CK24" s="226"/>
      <x:c r="CL24" s="23"/>
      <x:c r="CP24" s="226"/>
    </x:row>
    <x:row r="25" spans="1:94" x14ac:dyDescent="0.3">
      <x:c r="A25" s="226"/>
      <x:c r="C25" s="226"/>
      <x:c r="L25" s="226"/>
      <x:c r="N25" s="23"/>
      <x:c r="W25" s="226"/>
      <x:c r="AE25" s="23"/>
      <x:c r="AF25" s="23"/>
      <x:c r="AH25" s="23"/>
      <x:c r="AK25" s="226"/>
      <x:c r="AL25" s="222"/>
      <x:c r="AM25" s="226"/>
      <x:c r="AN25" s="222"/>
      <x:c r="AO25" s="222"/>
      <x:c r="AP25" s="222"/>
      <x:c r="AR25" s="222"/>
      <x:c r="AS25" s="222"/>
      <x:c r="AT25" s="222"/>
      <x:c r="AU25" s="222"/>
      <x:c r="AV25" s="222"/>
      <x:c r="AW25" s="222"/>
      <x:c r="BJ25" s="222"/>
      <x:c r="BN25" s="226"/>
      <x:c r="BO25" s="226"/>
      <x:c r="BP25" s="226"/>
      <x:c r="BT25" s="23"/>
      <x:c r="BU25" s="23"/>
      <x:c r="BV25" s="23"/>
      <x:c r="CA25" s="226"/>
      <x:c r="CG25" s="226"/>
      <x:c r="CH25" s="226"/>
      <x:c r="CI25" s="226"/>
      <x:c r="CJ25" s="226"/>
      <x:c r="CK25" s="226"/>
      <x:c r="CL25" s="23"/>
      <x:c r="CP25" s="226"/>
    </x:row>
    <x:row r="26" spans="1:94" x14ac:dyDescent="0.3">
      <x:c r="A26" s="226"/>
      <x:c r="C26" s="226"/>
      <x:c r="L26" s="226"/>
      <x:c r="N26" s="23"/>
      <x:c r="W26" s="226"/>
      <x:c r="AE26" s="23"/>
      <x:c r="AF26" s="23"/>
      <x:c r="AH26" s="23"/>
      <x:c r="AK26" s="226"/>
      <x:c r="AL26" s="222"/>
      <x:c r="AM26" s="226"/>
      <x:c r="AN26" s="222"/>
      <x:c r="AO26" s="222"/>
      <x:c r="AP26" s="222"/>
      <x:c r="AR26" s="222"/>
      <x:c r="AS26" s="222"/>
      <x:c r="AT26" s="222"/>
      <x:c r="AU26" s="222"/>
      <x:c r="AV26" s="222"/>
      <x:c r="AW26" s="222"/>
      <x:c r="BJ26" s="222"/>
      <x:c r="BN26" s="226"/>
      <x:c r="BO26" s="226"/>
      <x:c r="BP26" s="226"/>
      <x:c r="BT26" s="23"/>
      <x:c r="BU26" s="23"/>
      <x:c r="BV26" s="23"/>
      <x:c r="CA26" s="226"/>
      <x:c r="CG26" s="226"/>
      <x:c r="CH26" s="226"/>
      <x:c r="CI26" s="226"/>
      <x:c r="CJ26" s="226"/>
      <x:c r="CK26" s="226"/>
      <x:c r="CL26" s="23"/>
      <x:c r="CP26" s="226"/>
    </x:row>
    <x:row r="27" spans="1:94" x14ac:dyDescent="0.3">
      <x:c r="A27" s="226"/>
      <x:c r="C27" s="226"/>
      <x:c r="L27" s="226"/>
      <x:c r="N27" s="23"/>
      <x:c r="W27" s="226"/>
      <x:c r="AE27" s="23"/>
      <x:c r="AF27" s="23"/>
      <x:c r="AH27" s="23"/>
      <x:c r="AK27" s="226"/>
      <x:c r="AL27" s="222"/>
      <x:c r="AM27" s="226"/>
      <x:c r="AN27" s="222"/>
      <x:c r="AO27" s="222"/>
      <x:c r="AP27" s="222"/>
      <x:c r="AR27" s="222"/>
      <x:c r="AS27" s="222"/>
      <x:c r="AT27" s="222"/>
      <x:c r="AU27" s="222"/>
      <x:c r="AV27" s="222"/>
      <x:c r="AW27" s="222"/>
      <x:c r="BJ27" s="222"/>
      <x:c r="BN27" s="226"/>
      <x:c r="BO27" s="226"/>
      <x:c r="BP27" s="226"/>
      <x:c r="BT27" s="23"/>
      <x:c r="BU27" s="23"/>
      <x:c r="BV27" s="23"/>
      <x:c r="CA27" s="226"/>
      <x:c r="CG27" s="226"/>
      <x:c r="CH27" s="226"/>
      <x:c r="CI27" s="226"/>
      <x:c r="CJ27" s="226"/>
      <x:c r="CK27" s="226"/>
      <x:c r="CL27" s="23"/>
      <x:c r="CP27" s="226"/>
    </x:row>
    <x:row r="28" spans="1:94" x14ac:dyDescent="0.3">
      <x:c r="A28" s="226"/>
      <x:c r="C28" s="226"/>
      <x:c r="L28" s="226"/>
      <x:c r="N28" s="23"/>
      <x:c r="W28" s="226"/>
      <x:c r="AE28" s="23"/>
      <x:c r="AF28" s="23"/>
      <x:c r="AH28" s="23"/>
      <x:c r="AK28" s="226"/>
      <x:c r="AL28" s="222"/>
      <x:c r="AM28" s="226"/>
      <x:c r="AN28" s="222"/>
      <x:c r="AO28" s="222"/>
      <x:c r="AP28" s="222"/>
      <x:c r="AR28" s="222"/>
      <x:c r="AS28" s="222"/>
      <x:c r="AT28" s="222"/>
      <x:c r="AU28" s="222"/>
      <x:c r="AV28" s="222"/>
      <x:c r="AW28" s="222"/>
      <x:c r="BJ28" s="222"/>
      <x:c r="BN28" s="226"/>
      <x:c r="BO28" s="226"/>
      <x:c r="BP28" s="226"/>
      <x:c r="BT28" s="23"/>
      <x:c r="BU28" s="23"/>
      <x:c r="BV28" s="23"/>
      <x:c r="CA28" s="226"/>
      <x:c r="CG28" s="226"/>
      <x:c r="CH28" s="226"/>
      <x:c r="CI28" s="226"/>
      <x:c r="CJ28" s="226"/>
      <x:c r="CK28" s="226"/>
      <x:c r="CL28" s="23"/>
      <x:c r="CP28" s="226"/>
    </x:row>
    <x:row r="29" spans="1:94" x14ac:dyDescent="0.3">
      <x:c r="A29" s="226"/>
      <x:c r="C29" s="226"/>
      <x:c r="L29" s="226"/>
      <x:c r="N29" s="23"/>
      <x:c r="W29" s="226"/>
      <x:c r="AE29" s="23"/>
      <x:c r="AF29" s="23"/>
      <x:c r="AH29" s="23"/>
      <x:c r="AK29" s="226"/>
      <x:c r="AL29" s="222"/>
      <x:c r="AM29" s="226"/>
      <x:c r="AN29" s="222"/>
      <x:c r="AO29" s="222"/>
      <x:c r="AP29" s="222"/>
      <x:c r="AR29" s="222"/>
      <x:c r="AS29" s="222"/>
      <x:c r="AT29" s="222"/>
      <x:c r="AU29" s="222"/>
      <x:c r="AV29" s="222"/>
      <x:c r="AW29" s="222"/>
      <x:c r="BJ29" s="222"/>
      <x:c r="BN29" s="226"/>
      <x:c r="BO29" s="226"/>
      <x:c r="BP29" s="226"/>
      <x:c r="BT29" s="23"/>
      <x:c r="BU29" s="23"/>
      <x:c r="BV29" s="23"/>
      <x:c r="CA29" s="226"/>
      <x:c r="CG29" s="226"/>
      <x:c r="CH29" s="226"/>
      <x:c r="CI29" s="226"/>
      <x:c r="CJ29" s="226"/>
      <x:c r="CK29" s="226"/>
      <x:c r="CL29" s="23"/>
      <x:c r="CP29" s="226"/>
    </x:row>
    <x:row r="30" spans="1:94" x14ac:dyDescent="0.3">
      <x:c r="A30" s="226"/>
      <x:c r="C30" s="226"/>
      <x:c r="L30" s="226"/>
      <x:c r="N30" s="23"/>
      <x:c r="W30" s="226"/>
      <x:c r="AE30" s="23"/>
      <x:c r="AF30" s="23"/>
      <x:c r="AH30" s="23"/>
      <x:c r="AK30" s="226"/>
      <x:c r="AL30" s="222"/>
      <x:c r="AM30" s="226"/>
      <x:c r="AN30" s="222"/>
      <x:c r="AO30" s="222"/>
      <x:c r="AP30" s="222"/>
      <x:c r="AR30" s="222"/>
      <x:c r="AS30" s="222"/>
      <x:c r="AT30" s="222"/>
      <x:c r="AU30" s="222"/>
      <x:c r="AV30" s="222"/>
      <x:c r="AW30" s="222"/>
      <x:c r="BJ30" s="222"/>
      <x:c r="BN30" s="226"/>
      <x:c r="BO30" s="226"/>
      <x:c r="BP30" s="226"/>
      <x:c r="BT30" s="23"/>
      <x:c r="BU30" s="23"/>
      <x:c r="BV30" s="23"/>
      <x:c r="CA30" s="226"/>
      <x:c r="CG30" s="226"/>
      <x:c r="CH30" s="226"/>
      <x:c r="CI30" s="226"/>
      <x:c r="CJ30" s="226"/>
      <x:c r="CK30" s="226"/>
      <x:c r="CL30" s="23"/>
      <x:c r="CP30" s="226"/>
    </x:row>
    <x:row r="31" spans="1:94" x14ac:dyDescent="0.3">
      <x:c r="A31" s="226"/>
      <x:c r="C31" s="226"/>
      <x:c r="L31" s="226"/>
      <x:c r="N31" s="23"/>
      <x:c r="W31" s="226"/>
      <x:c r="AE31" s="23"/>
      <x:c r="AF31" s="23"/>
      <x:c r="AH31" s="23"/>
      <x:c r="AK31" s="226"/>
      <x:c r="AL31" s="222"/>
      <x:c r="AM31" s="226"/>
      <x:c r="AN31" s="222"/>
      <x:c r="AO31" s="222"/>
      <x:c r="AP31" s="222"/>
      <x:c r="AR31" s="222"/>
      <x:c r="AS31" s="222"/>
      <x:c r="AT31" s="222"/>
      <x:c r="AU31" s="222"/>
      <x:c r="AV31" s="222"/>
      <x:c r="AW31" s="222"/>
      <x:c r="BJ31" s="222"/>
      <x:c r="BN31" s="226"/>
      <x:c r="BO31" s="226"/>
      <x:c r="BP31" s="226"/>
      <x:c r="BT31" s="23"/>
      <x:c r="BU31" s="23"/>
      <x:c r="BV31" s="23"/>
      <x:c r="CA31" s="226"/>
      <x:c r="CG31" s="226"/>
      <x:c r="CH31" s="226"/>
      <x:c r="CI31" s="226"/>
      <x:c r="CJ31" s="226"/>
      <x:c r="CK31" s="226"/>
      <x:c r="CL31" s="23"/>
      <x:c r="CP31" s="226"/>
    </x:row>
    <x:row r="32" spans="1:94" x14ac:dyDescent="0.3">
      <x:c r="A32" s="226"/>
      <x:c r="C32" s="226"/>
      <x:c r="L32" s="226"/>
      <x:c r="N32" s="23"/>
      <x:c r="W32" s="226"/>
      <x:c r="AE32" s="23"/>
      <x:c r="AF32" s="23"/>
      <x:c r="AH32" s="23"/>
      <x:c r="AK32" s="226"/>
      <x:c r="AL32" s="222"/>
      <x:c r="AM32" s="226"/>
      <x:c r="AN32" s="222"/>
      <x:c r="AO32" s="222"/>
      <x:c r="AP32" s="222"/>
      <x:c r="AR32" s="222"/>
      <x:c r="AS32" s="222"/>
      <x:c r="AT32" s="222"/>
      <x:c r="AU32" s="222"/>
      <x:c r="AV32" s="222"/>
      <x:c r="AW32" s="222"/>
      <x:c r="BJ32" s="222"/>
      <x:c r="BN32" s="226"/>
      <x:c r="BO32" s="226"/>
      <x:c r="BP32" s="226"/>
      <x:c r="BT32" s="23"/>
      <x:c r="BU32" s="23"/>
      <x:c r="BV32" s="23"/>
      <x:c r="CA32" s="226"/>
      <x:c r="CG32" s="226"/>
      <x:c r="CH32" s="226"/>
      <x:c r="CI32" s="226"/>
      <x:c r="CJ32" s="226"/>
      <x:c r="CK32" s="226"/>
      <x:c r="CL32" s="23"/>
      <x:c r="CP32" s="226"/>
    </x:row>
    <x:row r="33" spans="1:94" x14ac:dyDescent="0.3">
      <x:c r="A33" s="226"/>
      <x:c r="C33" s="226"/>
      <x:c r="L33" s="226"/>
      <x:c r="N33" s="23"/>
      <x:c r="W33" s="226"/>
      <x:c r="AE33" s="23"/>
      <x:c r="AF33" s="23"/>
      <x:c r="AH33" s="23"/>
      <x:c r="AK33" s="226"/>
      <x:c r="AL33" s="222"/>
      <x:c r="AM33" s="226"/>
      <x:c r="AN33" s="222"/>
      <x:c r="AO33" s="222"/>
      <x:c r="AP33" s="222"/>
      <x:c r="AR33" s="222"/>
      <x:c r="AS33" s="222"/>
      <x:c r="AT33" s="222"/>
      <x:c r="AU33" s="222"/>
      <x:c r="AV33" s="222"/>
      <x:c r="AW33" s="222"/>
      <x:c r="BJ33" s="222"/>
      <x:c r="BN33" s="226"/>
      <x:c r="BO33" s="226"/>
      <x:c r="BP33" s="226"/>
      <x:c r="BT33" s="23"/>
      <x:c r="BU33" s="23"/>
      <x:c r="BV33" s="23"/>
      <x:c r="CA33" s="226"/>
      <x:c r="CG33" s="226"/>
      <x:c r="CH33" s="226"/>
      <x:c r="CI33" s="226"/>
      <x:c r="CJ33" s="226"/>
      <x:c r="CK33" s="226"/>
      <x:c r="CL33" s="23"/>
      <x:c r="CP33" s="226"/>
    </x:row>
    <x:row r="34" spans="1:94" x14ac:dyDescent="0.3">
      <x:c r="A34" s="226"/>
      <x:c r="C34" s="226"/>
      <x:c r="L34" s="226"/>
      <x:c r="N34" s="23"/>
      <x:c r="W34" s="226"/>
      <x:c r="AE34" s="23"/>
      <x:c r="AF34" s="23"/>
      <x:c r="AH34" s="23"/>
      <x:c r="AK34" s="226"/>
      <x:c r="AL34" s="222"/>
      <x:c r="AM34" s="226"/>
      <x:c r="AN34" s="222"/>
      <x:c r="AO34" s="222"/>
      <x:c r="AP34" s="226"/>
      <x:c r="AR34" s="222"/>
      <x:c r="AS34" s="222"/>
      <x:c r="AT34" s="222"/>
      <x:c r="AU34" s="222"/>
      <x:c r="AV34" s="222"/>
      <x:c r="AW34" s="222"/>
      <x:c r="BJ34" s="222"/>
      <x:c r="BN34" s="226"/>
      <x:c r="BO34" s="226"/>
      <x:c r="BP34" s="226"/>
      <x:c r="BT34" s="23"/>
      <x:c r="BU34" s="23"/>
      <x:c r="BV34" s="23"/>
      <x:c r="CA34" s="226"/>
      <x:c r="CG34" s="226"/>
      <x:c r="CH34" s="226"/>
      <x:c r="CI34" s="226"/>
      <x:c r="CJ34" s="226"/>
      <x:c r="CK34" s="226"/>
      <x:c r="CL34" s="23"/>
      <x:c r="CP34" s="226"/>
    </x:row>
    <x:row r="35" spans="1:94" x14ac:dyDescent="0.3">
      <x:c r="A35" s="226"/>
      <x:c r="C35" s="226"/>
      <x:c r="L35" s="226"/>
      <x:c r="N35" s="23"/>
      <x:c r="W35" s="226"/>
      <x:c r="AE35" s="23"/>
      <x:c r="AF35" s="23"/>
      <x:c r="AH35" s="23"/>
      <x:c r="AK35" s="226"/>
      <x:c r="AL35" s="222"/>
      <x:c r="AM35" s="226"/>
      <x:c r="AN35" s="222"/>
      <x:c r="AO35" s="222"/>
      <x:c r="AP35" s="222"/>
      <x:c r="AR35" s="222"/>
      <x:c r="AS35" s="222"/>
      <x:c r="AT35" s="222"/>
      <x:c r="AU35" s="222"/>
      <x:c r="AV35" s="222"/>
      <x:c r="AW35" s="222"/>
      <x:c r="BJ35" s="222"/>
      <x:c r="BN35" s="226"/>
      <x:c r="BO35" s="226"/>
      <x:c r="BP35" s="226"/>
      <x:c r="BT35" s="23"/>
      <x:c r="BU35" s="23"/>
      <x:c r="BV35" s="23"/>
      <x:c r="CA35" s="226"/>
      <x:c r="CG35" s="226"/>
      <x:c r="CH35" s="226"/>
      <x:c r="CI35" s="226"/>
      <x:c r="CJ35" s="226"/>
      <x:c r="CK35" s="226"/>
      <x:c r="CL35" s="23"/>
      <x:c r="CP35" s="226"/>
    </x:row>
    <x:row r="36" spans="1:94" x14ac:dyDescent="0.3">
      <x:c r="A36" s="226"/>
      <x:c r="C36" s="226"/>
      <x:c r="L36" s="226"/>
      <x:c r="N36" s="23"/>
      <x:c r="W36" s="226"/>
      <x:c r="AE36" s="23"/>
      <x:c r="AF36" s="23"/>
      <x:c r="AH36" s="23"/>
      <x:c r="AK36" s="226"/>
      <x:c r="AL36" s="222"/>
      <x:c r="AM36" s="226"/>
      <x:c r="AN36" s="222"/>
      <x:c r="AO36" s="222"/>
      <x:c r="AP36" s="222"/>
      <x:c r="AR36" s="222"/>
      <x:c r="AS36" s="222"/>
      <x:c r="AT36" s="222"/>
      <x:c r="AU36" s="222"/>
      <x:c r="AV36" s="222"/>
      <x:c r="AW36" s="222"/>
      <x:c r="BJ36" s="222"/>
      <x:c r="BN36" s="226"/>
      <x:c r="BO36" s="226"/>
      <x:c r="BP36" s="226"/>
      <x:c r="BT36" s="23"/>
      <x:c r="BU36" s="23"/>
      <x:c r="BV36" s="23"/>
      <x:c r="CA36" s="226"/>
      <x:c r="CG36" s="226"/>
      <x:c r="CH36" s="226"/>
      <x:c r="CI36" s="226"/>
      <x:c r="CJ36" s="226"/>
      <x:c r="CK36" s="226"/>
      <x:c r="CL36" s="23"/>
      <x:c r="CP36" s="226"/>
    </x:row>
    <x:row r="37" spans="1:94" x14ac:dyDescent="0.3">
      <x:c r="A37" s="226"/>
      <x:c r="C37" s="226"/>
      <x:c r="L37" s="226"/>
      <x:c r="N37" s="23"/>
      <x:c r="W37" s="226"/>
      <x:c r="AE37" s="23"/>
      <x:c r="AF37" s="23"/>
      <x:c r="AH37" s="23"/>
      <x:c r="AI37" s="23"/>
      <x:c r="AJ37" s="23"/>
      <x:c r="AK37" s="226"/>
      <x:c r="AL37" s="222"/>
      <x:c r="AM37" s="226"/>
      <x:c r="AN37" s="222"/>
      <x:c r="AO37" s="222"/>
      <x:c r="AR37" s="222"/>
      <x:c r="AS37" s="222"/>
      <x:c r="AT37" s="222"/>
      <x:c r="AU37" s="222"/>
      <x:c r="AV37" s="222"/>
      <x:c r="AW37" s="222"/>
      <x:c r="BJ37" s="222"/>
      <x:c r="BN37" s="226"/>
      <x:c r="BO37" s="226"/>
      <x:c r="BP37" s="226"/>
      <x:c r="BT37" s="23"/>
      <x:c r="BU37" s="23"/>
      <x:c r="BV37" s="23"/>
      <x:c r="CA37" s="226"/>
      <x:c r="CG37" s="226"/>
      <x:c r="CH37" s="226"/>
      <x:c r="CI37" s="226"/>
      <x:c r="CJ37" s="226"/>
      <x:c r="CK37" s="226"/>
      <x:c r="CL37" s="23"/>
      <x:c r="CP37" s="226"/>
    </x:row>
    <x:row r="38" spans="1:94" x14ac:dyDescent="0.3">
      <x:c r="A38" s="226"/>
      <x:c r="C38" s="226"/>
      <x:c r="L38" s="226"/>
      <x:c r="N38" s="23"/>
      <x:c r="W38" s="226"/>
      <x:c r="AE38" s="23"/>
      <x:c r="AF38" s="23"/>
      <x:c r="AH38" s="23"/>
      <x:c r="AI38" s="23"/>
      <x:c r="AJ38" s="23"/>
      <x:c r="AK38" s="226"/>
      <x:c r="AL38" s="222"/>
      <x:c r="AM38" s="226"/>
      <x:c r="AN38" s="222"/>
      <x:c r="AO38" s="222"/>
      <x:c r="AP38" s="222"/>
      <x:c r="AR38" s="222"/>
      <x:c r="AS38" s="222"/>
      <x:c r="AT38" s="222"/>
      <x:c r="AU38" s="222"/>
      <x:c r="AV38" s="222"/>
      <x:c r="AW38" s="222"/>
      <x:c r="BJ38" s="222"/>
      <x:c r="BO38" s="226"/>
      <x:c r="BT38" s="23"/>
      <x:c r="BU38" s="23"/>
      <x:c r="BV38" s="23"/>
      <x:c r="CA38" s="226"/>
      <x:c r="CG38" s="226"/>
      <x:c r="CH38" s="226"/>
      <x:c r="CI38" s="226"/>
      <x:c r="CJ38" s="226"/>
      <x:c r="CK38" s="226"/>
      <x:c r="CL38" s="23"/>
      <x:c r="CP38" s="226"/>
    </x:row>
    <x:row r="39" spans="1:94" x14ac:dyDescent="0.3">
      <x:c r="A39" s="226"/>
      <x:c r="C39" s="226"/>
      <x:c r="L39" s="226"/>
      <x:c r="N39" s="23"/>
      <x:c r="W39" s="226"/>
      <x:c r="AE39" s="23"/>
      <x:c r="AF39" s="23"/>
      <x:c r="AH39" s="23"/>
      <x:c r="AI39" s="23"/>
      <x:c r="AJ39" s="23"/>
      <x:c r="AK39" s="222"/>
      <x:c r="AL39" s="222"/>
      <x:c r="AN39" s="36"/>
      <x:c r="AO39" s="36"/>
      <x:c r="AP39" s="36"/>
      <x:c r="AR39" s="222"/>
      <x:c r="AS39" s="222"/>
      <x:c r="AT39" s="222"/>
      <x:c r="AU39" s="222"/>
      <x:c r="AV39" s="222"/>
      <x:c r="AW39" s="222"/>
      <x:c r="AX39" s="226"/>
      <x:c r="BA39" s="226"/>
      <x:c r="BJ39" s="222"/>
      <x:c r="BT39" s="23"/>
      <x:c r="BU39" s="23"/>
      <x:c r="BV39" s="23"/>
      <x:c r="CG39" s="226"/>
      <x:c r="CH39" s="226"/>
      <x:c r="CI39" s="226"/>
      <x:c r="CJ39" s="226"/>
      <x:c r="CK39" s="226"/>
      <x:c r="CL39" s="23"/>
      <x:c r="CP39" s="226"/>
    </x:row>
    <x:row r="40" spans="1:94" x14ac:dyDescent="0.3">
      <x:c r="A40" s="226"/>
      <x:c r="C40" s="226"/>
      <x:c r="L40" s="226"/>
      <x:c r="N40" s="23"/>
      <x:c r="O40" s="226"/>
      <x:c r="W40" s="226"/>
      <x:c r="AA40" s="226"/>
      <x:c r="AE40" s="23"/>
      <x:c r="AF40" s="23"/>
      <x:c r="AH40" s="23"/>
      <x:c r="AK40" s="226"/>
      <x:c r="AL40" s="222"/>
      <x:c r="AM40" s="226"/>
      <x:c r="AN40" s="226"/>
      <x:c r="AO40" s="36"/>
      <x:c r="AP40" s="36"/>
      <x:c r="AR40" s="222"/>
      <x:c r="AS40" s="222"/>
      <x:c r="AT40" s="222"/>
      <x:c r="AU40" s="222"/>
      <x:c r="AV40" s="222"/>
      <x:c r="AW40" s="222"/>
      <x:c r="AX40" s="226"/>
      <x:c r="BA40" s="226"/>
      <x:c r="BJ40" s="222"/>
      <x:c r="BT40" s="23"/>
      <x:c r="BU40" s="23"/>
      <x:c r="BV40" s="23"/>
      <x:c r="CG40" s="226"/>
      <x:c r="CH40" s="226"/>
      <x:c r="CI40" s="226"/>
      <x:c r="CJ40" s="226"/>
      <x:c r="CK40" s="226"/>
      <x:c r="CL40" s="23"/>
      <x:c r="CP40" s="226"/>
    </x:row>
    <x:row r="41" spans="1:94" x14ac:dyDescent="0.3">
      <x:c r="A41" s="226"/>
      <x:c r="C41" s="226"/>
      <x:c r="L41" s="226"/>
      <x:c r="N41" s="23"/>
      <x:c r="W41" s="226"/>
      <x:c r="AE41" s="23"/>
      <x:c r="AF41" s="23"/>
      <x:c r="AK41" s="222"/>
      <x:c r="AL41" s="222"/>
      <x:c r="AR41" s="222"/>
      <x:c r="AS41" s="222"/>
      <x:c r="AT41" s="222"/>
      <x:c r="AU41" s="222"/>
      <x:c r="AV41" s="222"/>
      <x:c r="AW41" s="222"/>
      <x:c r="AX41" s="226"/>
      <x:c r="BA41" s="226"/>
      <x:c r="BJ41" s="222"/>
      <x:c r="BT41" s="23"/>
      <x:c r="BU41" s="23"/>
      <x:c r="BV41" s="23"/>
      <x:c r="CG41" s="226"/>
      <x:c r="CH41" s="226"/>
      <x:c r="CI41" s="226"/>
      <x:c r="CJ41" s="226"/>
      <x:c r="CK41" s="226"/>
      <x:c r="CL41" s="23"/>
      <x:c r="CP41" s="226"/>
    </x:row>
    <x:row r="42" spans="1:94" x14ac:dyDescent="0.3">
      <x:c r="A42" s="226"/>
      <x:c r="C42" s="226"/>
      <x:c r="L42" s="226"/>
      <x:c r="N42" s="23"/>
      <x:c r="W42" s="226"/>
      <x:c r="AE42" s="23"/>
      <x:c r="AF42" s="23"/>
      <x:c r="AK42" s="222"/>
      <x:c r="AL42" s="222"/>
      <x:c r="AR42" s="222"/>
      <x:c r="AS42" s="222"/>
      <x:c r="AT42" s="222"/>
      <x:c r="AU42" s="222"/>
      <x:c r="AV42" s="222"/>
      <x:c r="AW42" s="222"/>
      <x:c r="AX42" s="226"/>
      <x:c r="BA42" s="226"/>
      <x:c r="BJ42" s="222"/>
      <x:c r="BT42" s="23"/>
      <x:c r="BU42" s="23"/>
      <x:c r="BV42" s="23"/>
      <x:c r="CG42" s="226"/>
      <x:c r="CH42" s="226"/>
      <x:c r="CI42" s="226"/>
      <x:c r="CJ42" s="226"/>
      <x:c r="CK42" s="226"/>
      <x:c r="CL42" s="23"/>
      <x:c r="CP42" s="226"/>
    </x:row>
    <x:row r="43" spans="1:94" x14ac:dyDescent="0.3">
      <x:c r="A43" s="226"/>
      <x:c r="C43" s="226"/>
      <x:c r="L43" s="226"/>
      <x:c r="N43" s="23"/>
      <x:c r="W43" s="226"/>
      <x:c r="AE43" s="23"/>
      <x:c r="AF43" s="23"/>
      <x:c r="AK43" s="222"/>
      <x:c r="AL43" s="222"/>
      <x:c r="AR43" s="222"/>
      <x:c r="AS43" s="222"/>
      <x:c r="AT43" s="222"/>
      <x:c r="AU43" s="222"/>
      <x:c r="AV43" s="222"/>
      <x:c r="AW43" s="222"/>
      <x:c r="AX43" s="226"/>
      <x:c r="BA43" s="226"/>
      <x:c r="BJ43" s="222"/>
      <x:c r="BT43" s="23"/>
      <x:c r="BU43" s="23"/>
      <x:c r="BV43" s="23"/>
      <x:c r="CG43" s="226"/>
      <x:c r="CH43" s="226"/>
      <x:c r="CI43" s="226"/>
      <x:c r="CJ43" s="226"/>
      <x:c r="CK43" s="226"/>
      <x:c r="CL43" s="23"/>
      <x:c r="CP43" s="226"/>
    </x:row>
    <x:row r="44" spans="1:94" x14ac:dyDescent="0.3">
      <x:c r="A44" s="226"/>
      <x:c r="C44" s="226"/>
      <x:c r="L44" s="226"/>
      <x:c r="N44" s="23"/>
      <x:c r="AL44" s="226"/>
      <x:c r="AR44" s="222"/>
      <x:c r="AT44" s="222"/>
      <x:c r="AU44" s="222"/>
      <x:c r="AW44" s="222"/>
      <x:c r="BJ44" s="222"/>
      <x:c r="BT44" s="23"/>
      <x:c r="BU44" s="23"/>
      <x:c r="BV44" s="23"/>
      <x:c r="CI44" s="226"/>
      <x:c r="CJ44" s="226"/>
      <x:c r="CK44" s="226"/>
      <x:c r="CP44" s="226"/>
    </x:row>
    <x:row r="45" spans="1:94" x14ac:dyDescent="0.3">
      <x:c r="A45" s="226"/>
      <x:c r="C45" s="226"/>
      <x:c r="L45" s="226"/>
      <x:c r="N45" s="23"/>
      <x:c r="AL45" s="226"/>
      <x:c r="AR45" s="222"/>
      <x:c r="AT45" s="222"/>
      <x:c r="AU45" s="222"/>
      <x:c r="AW45" s="222"/>
      <x:c r="BJ45" s="222"/>
      <x:c r="BT45" s="23"/>
      <x:c r="BU45" s="23"/>
      <x:c r="BV45" s="23"/>
      <x:c r="CI45" s="226"/>
      <x:c r="CJ45" s="226"/>
      <x:c r="CK45" s="226"/>
      <x:c r="CP45" s="226"/>
    </x:row>
    <x:row r="46" spans="1:94" x14ac:dyDescent="0.3">
      <x:c r="A46" s="226"/>
      <x:c r="C46" s="226"/>
      <x:c r="L46" s="226"/>
      <x:c r="N46" s="23"/>
      <x:c r="AL46" s="226"/>
      <x:c r="AR46" s="222"/>
      <x:c r="AT46" s="222"/>
      <x:c r="AU46" s="222"/>
      <x:c r="AW46" s="222"/>
      <x:c r="BJ46" s="222"/>
      <x:c r="BT46" s="23"/>
      <x:c r="BU46" s="23"/>
      <x:c r="BV46" s="23"/>
      <x:c r="CI46" s="226"/>
      <x:c r="CJ46" s="226"/>
      <x:c r="CK46" s="226"/>
      <x:c r="CP46" s="226"/>
    </x:row>
    <x:row r="47" spans="1:94" x14ac:dyDescent="0.3">
      <x:c r="A47" s="226"/>
      <x:c r="C47" s="226"/>
      <x:c r="L47" s="226"/>
      <x:c r="N47" s="23"/>
      <x:c r="AL47" s="226"/>
      <x:c r="AR47" s="222"/>
      <x:c r="AT47" s="222"/>
      <x:c r="AU47" s="222"/>
      <x:c r="AW47" s="222"/>
      <x:c r="BJ47" s="222"/>
      <x:c r="BT47" s="23"/>
      <x:c r="BU47" s="23"/>
      <x:c r="BV47" s="23"/>
      <x:c r="CI47" s="226"/>
      <x:c r="CJ47" s="226"/>
      <x:c r="CK47" s="226"/>
      <x:c r="CP47" s="226"/>
    </x:row>
    <x:row r="48" spans="1:94" x14ac:dyDescent="0.3">
      <x:c r="A48" s="226"/>
      <x:c r="C48" s="226"/>
      <x:c r="L48" s="226"/>
      <x:c r="N48" s="23"/>
      <x:c r="AL48" s="226"/>
      <x:c r="AR48" s="226"/>
      <x:c r="AT48" s="226"/>
      <x:c r="AU48" s="226"/>
      <x:c r="AW48" s="226"/>
      <x:c r="BJ48" s="222"/>
      <x:c r="BT48" s="23"/>
      <x:c r="BU48" s="23"/>
      <x:c r="BV48" s="23"/>
      <x:c r="CI48" s="226"/>
      <x:c r="CJ48" s="226"/>
      <x:c r="CK48" s="226"/>
      <x:c r="CP48" s="226"/>
    </x:row>
    <x:row r="49" spans="1:94" x14ac:dyDescent="0.3">
      <x:c r="A49" s="226"/>
      <x:c r="C49" s="226"/>
      <x:c r="L49" s="226"/>
      <x:c r="N49" s="23"/>
      <x:c r="AL49" s="226"/>
      <x:c r="AR49" s="226"/>
      <x:c r="AT49" s="226"/>
      <x:c r="AU49" s="226"/>
      <x:c r="AW49" s="226"/>
      <x:c r="BJ49" s="222"/>
      <x:c r="BT49" s="23"/>
      <x:c r="BU49" s="23"/>
      <x:c r="BV49" s="23"/>
      <x:c r="CI49" s="226"/>
      <x:c r="CJ49" s="226"/>
      <x:c r="CK49" s="226"/>
      <x:c r="CP49" s="226"/>
    </x:row>
    <x:row r="50" spans="1:94" x14ac:dyDescent="0.3">
      <x:c r="A50" s="226"/>
      <x:c r="C50" s="226"/>
      <x:c r="L50" s="226"/>
      <x:c r="N50" s="23"/>
      <x:c r="AL50" s="226"/>
      <x:c r="AR50" s="226"/>
      <x:c r="AT50" s="226"/>
      <x:c r="AU50" s="226"/>
      <x:c r="AW50" s="226"/>
      <x:c r="BJ50" s="222"/>
      <x:c r="BT50" s="23"/>
      <x:c r="BU50" s="23"/>
      <x:c r="BV50" s="23"/>
      <x:c r="CI50" s="226"/>
      <x:c r="CJ50" s="226"/>
      <x:c r="CK50" s="226"/>
      <x:c r="CP50" s="226"/>
    </x:row>
    <x:row r="51" spans="1:94" x14ac:dyDescent="0.3">
      <x:c r="A51" s="226"/>
      <x:c r="C51" s="226"/>
      <x:c r="L51" s="226"/>
      <x:c r="N51" s="23"/>
      <x:c r="AL51" s="226"/>
      <x:c r="AR51" s="226"/>
      <x:c r="AT51" s="226"/>
      <x:c r="AU51" s="226"/>
      <x:c r="AW51" s="226"/>
      <x:c r="BJ51" s="222"/>
      <x:c r="BT51" s="23"/>
      <x:c r="BU51" s="23"/>
      <x:c r="BV51" s="23"/>
      <x:c r="CI51" s="226"/>
      <x:c r="CJ51" s="226"/>
      <x:c r="CK51" s="226"/>
      <x:c r="CP51" s="226"/>
    </x:row>
    <x:row r="52" spans="1:94" x14ac:dyDescent="0.3">
      <x:c r="A52" s="226"/>
      <x:c r="C52" s="226"/>
      <x:c r="L52" s="226"/>
      <x:c r="N52" s="23"/>
      <x:c r="W52" s="226"/>
      <x:c r="AE52" s="23"/>
      <x:c r="AF52" s="23"/>
      <x:c r="AH52" s="23"/>
      <x:c r="AK52" s="226"/>
      <x:c r="AL52" s="222"/>
      <x:c r="AM52" s="226"/>
      <x:c r="AN52" s="222"/>
      <x:c r="AO52" s="222"/>
      <x:c r="AR52" s="226"/>
      <x:c r="AS52" s="222"/>
      <x:c r="AT52" s="222"/>
      <x:c r="AU52" s="226"/>
      <x:c r="AV52" s="222"/>
      <x:c r="AW52" s="222"/>
      <x:c r="BJ52" s="222"/>
      <x:c r="BN52" s="226"/>
      <x:c r="BO52" s="226"/>
      <x:c r="BP52" s="226"/>
      <x:c r="BT52" s="23"/>
      <x:c r="BU52" s="23"/>
      <x:c r="BV52" s="23"/>
      <x:c r="CA52" s="226"/>
      <x:c r="CG52" s="226"/>
      <x:c r="CH52" s="226"/>
      <x:c r="CI52" s="226"/>
      <x:c r="CJ52" s="226"/>
      <x:c r="CK52" s="226"/>
      <x:c r="CL52" s="23"/>
      <x:c r="CP52" s="226"/>
    </x:row>
    <x:row r="53" spans="1:94" x14ac:dyDescent="0.3">
      <x:c r="A53" s="226"/>
      <x:c r="C53" s="226"/>
      <x:c r="L53" s="226"/>
      <x:c r="N53" s="23"/>
      <x:c r="AL53" s="226"/>
      <x:c r="AR53" s="222"/>
      <x:c r="AT53" s="222"/>
      <x:c r="AU53" s="222"/>
      <x:c r="AW53" s="222"/>
      <x:c r="BJ53" s="222"/>
      <x:c r="BT53" s="23"/>
      <x:c r="BU53" s="23"/>
      <x:c r="BV53" s="23"/>
      <x:c r="CI53" s="226"/>
      <x:c r="CJ53" s="226"/>
      <x:c r="CK53" s="226"/>
      <x:c r="CP53" s="226"/>
    </x:row>
    <x:row r="54" spans="1:94" x14ac:dyDescent="0.3">
      <x:c r="A54" s="226"/>
      <x:c r="C54" s="226"/>
      <x:c r="L54" s="226"/>
      <x:c r="N54" s="23"/>
      <x:c r="AL54" s="226"/>
      <x:c r="AR54" s="226"/>
      <x:c r="AT54" s="226"/>
      <x:c r="AU54" s="222"/>
      <x:c r="AW54" s="222"/>
      <x:c r="BJ54" s="222"/>
      <x:c r="BT54" s="23"/>
      <x:c r="BU54" s="23"/>
      <x:c r="BV54" s="23"/>
      <x:c r="CI54" s="226"/>
      <x:c r="CJ54" s="226"/>
      <x:c r="CK54" s="226"/>
      <x:c r="CP54" s="226"/>
    </x:row>
    <x:row r="55" spans="1:94" x14ac:dyDescent="0.3">
      <x:c r="A55" s="226"/>
      <x:c r="C55" s="226"/>
      <x:c r="L55" s="226"/>
      <x:c r="N55" s="23"/>
      <x:c r="AL55" s="226"/>
      <x:c r="AR55" s="226"/>
      <x:c r="AT55" s="226"/>
      <x:c r="AU55" s="222"/>
      <x:c r="AW55" s="222"/>
      <x:c r="BJ55" s="222"/>
      <x:c r="BT55" s="23"/>
      <x:c r="BU55" s="23"/>
      <x:c r="BV55" s="23"/>
      <x:c r="CI55" s="226"/>
      <x:c r="CJ55" s="226"/>
      <x:c r="CK55" s="226"/>
      <x:c r="CP55" s="226"/>
    </x:row>
    <x:row r="56" spans="1:94" x14ac:dyDescent="0.3">
      <x:c r="A56" s="226"/>
      <x:c r="C56" s="226"/>
      <x:c r="L56" s="226"/>
      <x:c r="N56" s="23"/>
      <x:c r="AL56" s="226"/>
      <x:c r="AR56" s="226"/>
      <x:c r="AT56" s="226"/>
      <x:c r="AU56" s="222"/>
      <x:c r="AW56" s="222"/>
      <x:c r="BJ56" s="222"/>
      <x:c r="BT56" s="23"/>
      <x:c r="BU56" s="23"/>
      <x:c r="BV56" s="23"/>
      <x:c r="CI56" s="226"/>
      <x:c r="CJ56" s="226"/>
      <x:c r="CK56" s="226"/>
      <x:c r="CP56" s="226"/>
    </x:row>
    <x:row r="57" spans="1:94" x14ac:dyDescent="0.3">
      <x:c r="A57" s="226"/>
      <x:c r="C57" s="226"/>
      <x:c r="L57" s="226"/>
      <x:c r="N57" s="23"/>
      <x:c r="AL57" s="226"/>
      <x:c r="AR57" s="226"/>
      <x:c r="AT57" s="226"/>
      <x:c r="AU57" s="222"/>
      <x:c r="AW57" s="222"/>
      <x:c r="BJ57" s="222"/>
      <x:c r="BT57" s="23"/>
      <x:c r="BU57" s="23"/>
      <x:c r="BV57" s="23"/>
      <x:c r="CI57" s="226"/>
      <x:c r="CJ57" s="226"/>
      <x:c r="CK57" s="226"/>
      <x:c r="CP57" s="226"/>
    </x:row>
    <x:row r="58" spans="1:94" x14ac:dyDescent="0.3">
      <x:c r="A58" s="226"/>
      <x:c r="C58" s="226"/>
      <x:c r="L58" s="226"/>
      <x:c r="N58" s="23"/>
      <x:c r="AL58" s="226"/>
      <x:c r="AR58" s="226"/>
      <x:c r="AT58" s="226"/>
      <x:c r="AU58" s="222"/>
      <x:c r="AW58" s="222"/>
      <x:c r="BJ58" s="222"/>
      <x:c r="BT58" s="23"/>
      <x:c r="BU58" s="23"/>
      <x:c r="BV58" s="23"/>
      <x:c r="CI58" s="226"/>
      <x:c r="CJ58" s="226"/>
      <x:c r="CK58" s="226"/>
      <x:c r="CP58" s="226"/>
    </x:row>
    <x:row r="59" spans="1:94" x14ac:dyDescent="0.3">
      <x:c r="A59" s="226"/>
      <x:c r="C59" s="226"/>
      <x:c r="L59" s="226"/>
      <x:c r="N59" s="23"/>
      <x:c r="AL59" s="226"/>
      <x:c r="AR59" s="226"/>
      <x:c r="AT59" s="226"/>
      <x:c r="AU59" s="222"/>
      <x:c r="AW59" s="222"/>
      <x:c r="BJ59" s="222"/>
      <x:c r="BT59" s="23"/>
      <x:c r="BU59" s="23"/>
      <x:c r="BV59" s="23"/>
      <x:c r="CI59" s="226"/>
      <x:c r="CJ59" s="226"/>
      <x:c r="CK59" s="226"/>
      <x:c r="CP59" s="226"/>
    </x:row>
    <x:row r="60" spans="1:94" x14ac:dyDescent="0.3">
      <x:c r="A60" s="226"/>
      <x:c r="C60" s="226"/>
      <x:c r="L60" s="226"/>
      <x:c r="N60" s="23"/>
      <x:c r="AL60" s="226"/>
      <x:c r="AR60" s="222"/>
      <x:c r="AT60" s="222"/>
      <x:c r="AU60" s="222"/>
      <x:c r="AW60" s="222"/>
      <x:c r="BJ60" s="222"/>
      <x:c r="BT60" s="23"/>
      <x:c r="BU60" s="23"/>
      <x:c r="BV60" s="23"/>
      <x:c r="CI60" s="226"/>
      <x:c r="CJ60" s="226"/>
      <x:c r="CK60" s="226"/>
      <x:c r="CP60" s="226"/>
    </x:row>
    <x:row r="61" spans="1:94" x14ac:dyDescent="0.3">
      <x:c r="A61" s="226"/>
      <x:c r="C61" s="226"/>
      <x:c r="L61" s="226"/>
      <x:c r="N61" s="23"/>
      <x:c r="AL61" s="226"/>
      <x:c r="AR61" s="222"/>
      <x:c r="AT61" s="222"/>
      <x:c r="AU61" s="222"/>
      <x:c r="AW61" s="222"/>
      <x:c r="BJ61" s="222"/>
      <x:c r="BT61" s="23"/>
      <x:c r="BU61" s="23"/>
      <x:c r="BV61" s="23"/>
      <x:c r="CI61" s="226"/>
      <x:c r="CJ61" s="226"/>
      <x:c r="CK61" s="226"/>
      <x:c r="CP61" s="226"/>
    </x:row>
    <x:row r="62" spans="1:94" x14ac:dyDescent="0.3">
      <x:c r="A62" s="226"/>
      <x:c r="C62" s="226"/>
      <x:c r="L62" s="226"/>
      <x:c r="N62" s="23"/>
      <x:c r="AE62" s="23"/>
      <x:c r="AF62" s="23"/>
      <x:c r="AH62" s="23"/>
      <x:c r="AK62" s="36"/>
      <x:c r="AL62" s="226"/>
      <x:c r="AN62" s="36"/>
      <x:c r="AO62" s="36"/>
      <x:c r="AP62" s="36"/>
      <x:c r="AR62" s="222"/>
      <x:c r="AS62" s="36"/>
      <x:c r="AT62" s="222"/>
      <x:c r="AU62" s="222"/>
      <x:c r="AV62" s="36"/>
      <x:c r="AW62" s="222"/>
      <x:c r="BJ62" s="222"/>
      <x:c r="BT62" s="23"/>
      <x:c r="BU62" s="23"/>
      <x:c r="BV62" s="23"/>
      <x:c r="CI62" s="226"/>
      <x:c r="CJ62" s="226"/>
      <x:c r="CK62" s="226"/>
      <x:c r="CL62" s="23"/>
      <x:c r="CP62" s="226"/>
    </x:row>
    <x:row r="63" spans="1:94" x14ac:dyDescent="0.3">
      <x:c r="A63" s="226"/>
      <x:c r="C63" s="226"/>
      <x:c r="L63" s="226"/>
      <x:c r="N63" s="23"/>
      <x:c r="AL63" s="226"/>
      <x:c r="AR63" s="222"/>
      <x:c r="AT63" s="222"/>
      <x:c r="AU63" s="222"/>
      <x:c r="AW63" s="222"/>
      <x:c r="BJ63" s="222"/>
      <x:c r="BT63" s="23"/>
      <x:c r="BU63" s="23"/>
      <x:c r="BV63" s="23"/>
      <x:c r="CI63" s="226"/>
      <x:c r="CJ63" s="226"/>
      <x:c r="CK63" s="226"/>
      <x:c r="CP63" s="226"/>
    </x:row>
    <x:row r="64" spans="1:94" x14ac:dyDescent="0.3">
      <x:c r="A64" s="226"/>
      <x:c r="C64" s="226"/>
      <x:c r="L64" s="226"/>
      <x:c r="N64" s="23"/>
      <x:c r="AL64" s="226"/>
      <x:c r="AR64" s="222"/>
      <x:c r="AT64" s="222"/>
      <x:c r="AU64" s="222"/>
      <x:c r="AW64" s="222"/>
      <x:c r="BJ64" s="222"/>
      <x:c r="BT64" s="23"/>
      <x:c r="BU64" s="23"/>
      <x:c r="BV64" s="23"/>
      <x:c r="CI64" s="226"/>
      <x:c r="CJ64" s="226"/>
      <x:c r="CK64" s="226"/>
      <x:c r="CP64" s="226"/>
    </x:row>
    <x:row r="65" spans="1:94" x14ac:dyDescent="0.3">
      <x:c r="A65" s="226"/>
      <x:c r="C65" s="226"/>
      <x:c r="L65" s="226"/>
      <x:c r="N65" s="23"/>
      <x:c r="AL65" s="226"/>
      <x:c r="AR65" s="222"/>
      <x:c r="AT65" s="222"/>
      <x:c r="AU65" s="222"/>
      <x:c r="AW65" s="222"/>
      <x:c r="BJ65" s="222"/>
      <x:c r="BT65" s="23"/>
      <x:c r="BU65" s="23"/>
      <x:c r="BV65" s="23"/>
      <x:c r="CI65" s="226"/>
      <x:c r="CJ65" s="226"/>
      <x:c r="CK65" s="226"/>
      <x:c r="CP65" s="226"/>
    </x:row>
    <x:row r="66" spans="1:94" x14ac:dyDescent="0.3">
      <x:c r="A66" s="226"/>
      <x:c r="C66" s="226"/>
      <x:c r="L66" s="226"/>
      <x:c r="N66" s="23"/>
      <x:c r="AL66" s="226"/>
      <x:c r="AR66" s="222"/>
      <x:c r="AT66" s="222"/>
      <x:c r="AU66" s="222"/>
      <x:c r="AW66" s="222"/>
      <x:c r="BJ66" s="222"/>
      <x:c r="BT66" s="23"/>
      <x:c r="BU66" s="23"/>
      <x:c r="BV66" s="23"/>
      <x:c r="CI66" s="226"/>
      <x:c r="CJ66" s="226"/>
      <x:c r="CK66" s="226"/>
      <x:c r="CP66" s="226"/>
    </x:row>
    <x:row r="67" spans="1:94" x14ac:dyDescent="0.3">
      <x:c r="A67" s="226"/>
      <x:c r="C67" s="226"/>
      <x:c r="L67" s="226"/>
      <x:c r="N67" s="23"/>
      <x:c r="AL67" s="226"/>
      <x:c r="AR67" s="222"/>
      <x:c r="AT67" s="222"/>
      <x:c r="AU67" s="222"/>
      <x:c r="AW67" s="222"/>
      <x:c r="BJ67" s="222"/>
      <x:c r="BT67" s="23"/>
      <x:c r="BU67" s="23"/>
      <x:c r="BV67" s="23"/>
      <x:c r="CI67" s="226"/>
      <x:c r="CJ67" s="226"/>
      <x:c r="CK67" s="226"/>
      <x:c r="CP67" s="226"/>
    </x:row>
    <x:row r="68" spans="1:94" x14ac:dyDescent="0.3">
      <x:c r="A68" s="226"/>
      <x:c r="C68" s="226"/>
      <x:c r="L68" s="226"/>
      <x:c r="N68" s="23"/>
      <x:c r="AL68" s="226"/>
      <x:c r="AR68" s="222"/>
      <x:c r="AT68" s="222"/>
      <x:c r="AU68" s="222"/>
      <x:c r="AW68" s="222"/>
      <x:c r="BJ68" s="222"/>
      <x:c r="BT68" s="23"/>
      <x:c r="BU68" s="23"/>
      <x:c r="BV68" s="23"/>
      <x:c r="CI68" s="226"/>
      <x:c r="CJ68" s="226"/>
      <x:c r="CK68" s="226"/>
      <x:c r="CP68" s="226"/>
    </x:row>
    <x:row r="69" spans="1:94" x14ac:dyDescent="0.3">
      <x:c r="A69" s="226"/>
      <x:c r="C69" s="226"/>
      <x:c r="L69" s="226"/>
      <x:c r="N69" s="23"/>
      <x:c r="AL69" s="226"/>
      <x:c r="AR69" s="222"/>
      <x:c r="AT69" s="222"/>
      <x:c r="AU69" s="222"/>
      <x:c r="AW69" s="222"/>
      <x:c r="BJ69" s="222"/>
      <x:c r="BT69" s="23"/>
      <x:c r="BU69" s="23"/>
      <x:c r="BV69" s="23"/>
      <x:c r="CI69" s="226"/>
      <x:c r="CJ69" s="226"/>
      <x:c r="CK69" s="226"/>
      <x:c r="CP69" s="226"/>
    </x:row>
    <x:row r="70" spans="1:94" x14ac:dyDescent="0.3">
      <x:c r="A70" s="226"/>
      <x:c r="C70" s="226"/>
      <x:c r="L70" s="226"/>
      <x:c r="N70" s="23"/>
      <x:c r="AL70" s="226"/>
      <x:c r="AR70" s="222"/>
      <x:c r="AT70" s="222"/>
      <x:c r="AU70" s="222"/>
      <x:c r="AW70" s="222"/>
      <x:c r="BJ70" s="222"/>
      <x:c r="BT70" s="23"/>
      <x:c r="BU70" s="23"/>
      <x:c r="BV70" s="23"/>
      <x:c r="CI70" s="226"/>
      <x:c r="CJ70" s="226"/>
      <x:c r="CK70" s="226"/>
      <x:c r="CP70" s="226"/>
    </x:row>
    <x:row r="71" spans="1:94" x14ac:dyDescent="0.3">
      <x:c r="A71" s="226"/>
      <x:c r="C71" s="226"/>
      <x:c r="L71" s="226"/>
      <x:c r="N71" s="23"/>
      <x:c r="AL71" s="226"/>
      <x:c r="AR71" s="222"/>
      <x:c r="AT71" s="222"/>
      <x:c r="AU71" s="222"/>
      <x:c r="AW71" s="222"/>
      <x:c r="BJ71" s="222"/>
      <x:c r="BT71" s="23"/>
      <x:c r="BU71" s="23"/>
      <x:c r="BV71" s="23"/>
      <x:c r="CI71" s="226"/>
      <x:c r="CJ71" s="226"/>
      <x:c r="CK71" s="226"/>
      <x:c r="CP71" s="226"/>
    </x:row>
    <x:row r="72" spans="1:94" x14ac:dyDescent="0.3">
      <x:c r="A72" s="226"/>
      <x:c r="C72" s="226"/>
      <x:c r="L72" s="226"/>
      <x:c r="N72" s="23"/>
      <x:c r="AL72" s="226"/>
      <x:c r="AR72" s="222"/>
      <x:c r="AT72" s="222"/>
      <x:c r="AU72" s="222"/>
      <x:c r="AW72" s="222"/>
      <x:c r="BJ72" s="222"/>
      <x:c r="BT72" s="23"/>
      <x:c r="BU72" s="23"/>
      <x:c r="BV72" s="23"/>
      <x:c r="CI72" s="226"/>
      <x:c r="CJ72" s="226"/>
      <x:c r="CK72" s="226"/>
      <x:c r="CP72" s="226"/>
    </x:row>
    <x:row r="73" spans="1:94" x14ac:dyDescent="0.3">
      <x:c r="A73" s="226"/>
      <x:c r="C73" s="226"/>
      <x:c r="L73" s="226"/>
      <x:c r="N73" s="23"/>
      <x:c r="AE73" s="23"/>
      <x:c r="AF73" s="23"/>
      <x:c r="AI73" s="23"/>
      <x:c r="AJ73" s="23"/>
      <x:c r="AK73" s="36"/>
      <x:c r="AL73" s="226"/>
      <x:c r="AR73" s="222"/>
      <x:c r="AS73" s="36"/>
      <x:c r="AT73" s="222"/>
      <x:c r="AU73" s="222"/>
      <x:c r="AV73" s="36"/>
      <x:c r="AW73" s="222"/>
      <x:c r="BJ73" s="222"/>
      <x:c r="BT73" s="23"/>
      <x:c r="BU73" s="23"/>
      <x:c r="BV73" s="23"/>
      <x:c r="CI73" s="226"/>
      <x:c r="CJ73" s="226"/>
      <x:c r="CK73" s="226"/>
      <x:c r="CL73" s="23"/>
      <x:c r="CP73" s="226"/>
    </x:row>
    <x:row r="74" spans="1:94" x14ac:dyDescent="0.3">
      <x:c r="A74" s="226"/>
      <x:c r="C74" s="226"/>
      <x:c r="L74" s="226"/>
      <x:c r="N74" s="23"/>
      <x:c r="AL74" s="226"/>
      <x:c r="AR74" s="222"/>
      <x:c r="AT74" s="222"/>
      <x:c r="AU74" s="222"/>
      <x:c r="AW74" s="222"/>
      <x:c r="BJ74" s="222"/>
      <x:c r="BT74" s="23"/>
      <x:c r="BU74" s="23"/>
      <x:c r="BV74" s="23"/>
      <x:c r="CI74" s="226"/>
      <x:c r="CJ74" s="226"/>
      <x:c r="CK74" s="226"/>
      <x:c r="CP74" s="226"/>
    </x:row>
    <x:row r="75" spans="1:94" x14ac:dyDescent="0.3">
      <x:c r="A75" s="226"/>
      <x:c r="C75" s="226"/>
      <x:c r="L75" s="226"/>
      <x:c r="N75" s="23"/>
      <x:c r="AE75" s="23"/>
      <x:c r="AF75" s="23"/>
      <x:c r="AH75" s="23"/>
      <x:c r="AK75" s="36"/>
      <x:c r="AL75" s="226"/>
      <x:c r="AN75" s="36"/>
      <x:c r="AO75" s="36"/>
      <x:c r="AR75" s="222"/>
      <x:c r="AS75" s="36"/>
      <x:c r="AT75" s="222"/>
      <x:c r="AU75" s="222"/>
      <x:c r="AV75" s="36"/>
      <x:c r="AW75" s="222"/>
      <x:c r="BJ75" s="222"/>
      <x:c r="BT75" s="23"/>
      <x:c r="BU75" s="23"/>
      <x:c r="BV75" s="23"/>
      <x:c r="CI75" s="226"/>
      <x:c r="CJ75" s="226"/>
      <x:c r="CK75" s="226"/>
      <x:c r="CL75" s="23"/>
      <x:c r="CP75" s="226"/>
    </x:row>
    <x:row r="76" spans="1:94" x14ac:dyDescent="0.3">
      <x:c r="A76" s="226"/>
      <x:c r="C76" s="226"/>
      <x:c r="L76" s="226"/>
      <x:c r="N76" s="23"/>
      <x:c r="AE76" s="23"/>
      <x:c r="AF76" s="23"/>
      <x:c r="AH76" s="23"/>
      <x:c r="AK76" s="36"/>
      <x:c r="AL76" s="226"/>
      <x:c r="AN76" s="36"/>
      <x:c r="AO76" s="36"/>
      <x:c r="AR76" s="222"/>
      <x:c r="AS76" s="36"/>
      <x:c r="AT76" s="222"/>
      <x:c r="AU76" s="222"/>
      <x:c r="AV76" s="36"/>
      <x:c r="AW76" s="222"/>
      <x:c r="BJ76" s="222"/>
      <x:c r="BT76" s="23"/>
      <x:c r="BU76" s="23"/>
      <x:c r="BV76" s="23"/>
      <x:c r="CI76" s="226"/>
      <x:c r="CJ76" s="226"/>
      <x:c r="CK76" s="226"/>
      <x:c r="CL76" s="23"/>
      <x:c r="CP76" s="226"/>
    </x:row>
    <x:row r="77" spans="1:94" x14ac:dyDescent="0.3">
      <x:c r="A77" s="226"/>
      <x:c r="C77" s="226"/>
      <x:c r="L77" s="226"/>
      <x:c r="N77" s="23"/>
      <x:c r="W77" s="226"/>
      <x:c r="AE77" s="23"/>
      <x:c r="AF77" s="23"/>
      <x:c r="AH77" s="23"/>
      <x:c r="AK77" s="226"/>
      <x:c r="AL77" s="222"/>
      <x:c r="AM77" s="226"/>
      <x:c r="AN77" s="222"/>
      <x:c r="AO77" s="222"/>
      <x:c r="AP77" s="222"/>
      <x:c r="AR77" s="222"/>
      <x:c r="AS77" s="222"/>
      <x:c r="AT77" s="222"/>
      <x:c r="AU77" s="222"/>
      <x:c r="AV77" s="222"/>
      <x:c r="AW77" s="222"/>
      <x:c r="BJ77" s="222"/>
      <x:c r="BN77" s="226"/>
      <x:c r="BO77" s="226"/>
      <x:c r="BT77" s="23"/>
      <x:c r="BU77" s="23"/>
      <x:c r="BV77" s="23"/>
      <x:c r="CA77" s="226"/>
      <x:c r="CG77" s="226"/>
      <x:c r="CH77" s="226"/>
      <x:c r="CI77" s="226"/>
      <x:c r="CJ77" s="226"/>
      <x:c r="CK77" s="226"/>
      <x:c r="CL77" s="23"/>
      <x:c r="CP77" s="226"/>
    </x:row>
    <x:row r="78" spans="1:94" x14ac:dyDescent="0.3">
      <x:c r="A78" s="226"/>
      <x:c r="C78" s="226"/>
      <x:c r="L78" s="226"/>
      <x:c r="N78" s="23"/>
      <x:c r="AL78" s="226"/>
      <x:c r="AR78" s="222"/>
      <x:c r="AT78" s="222"/>
      <x:c r="AU78" s="222"/>
      <x:c r="AW78" s="222"/>
      <x:c r="BJ78" s="222"/>
      <x:c r="BT78" s="23"/>
      <x:c r="BU78" s="23"/>
      <x:c r="BV78" s="23"/>
      <x:c r="CI78" s="226"/>
      <x:c r="CJ78" s="226"/>
      <x:c r="CK78" s="226"/>
      <x:c r="CP78" s="226"/>
    </x:row>
    <x:row r="79" spans="1:94" x14ac:dyDescent="0.3">
      <x:c r="A79" s="226"/>
      <x:c r="C79" s="226"/>
      <x:c r="L79" s="226"/>
      <x:c r="N79" s="23"/>
      <x:c r="AL79" s="226"/>
      <x:c r="AR79" s="222"/>
      <x:c r="AT79" s="222"/>
      <x:c r="AU79" s="222"/>
      <x:c r="AW79" s="222"/>
      <x:c r="BJ79" s="222"/>
      <x:c r="BT79" s="23"/>
      <x:c r="BU79" s="23"/>
      <x:c r="BV79" s="23"/>
      <x:c r="CI79" s="226"/>
      <x:c r="CJ79" s="226"/>
      <x:c r="CK79" s="226"/>
      <x:c r="CP79" s="226"/>
    </x:row>
    <x:row r="80" spans="1:94" x14ac:dyDescent="0.3">
      <x:c r="A80" s="226"/>
      <x:c r="C80" s="226"/>
      <x:c r="L80" s="226"/>
      <x:c r="N80" s="23"/>
      <x:c r="AE80" s="23"/>
      <x:c r="AF80" s="23"/>
      <x:c r="AH80" s="23"/>
      <x:c r="AK80" s="36"/>
      <x:c r="AL80" s="226"/>
      <x:c r="AN80" s="36"/>
      <x:c r="AO80" s="36"/>
      <x:c r="AR80" s="222"/>
      <x:c r="AS80" s="36"/>
      <x:c r="AT80" s="222"/>
      <x:c r="AU80" s="222"/>
      <x:c r="AW80" s="222"/>
      <x:c r="BJ80" s="222"/>
      <x:c r="BT80" s="23"/>
      <x:c r="BU80" s="23"/>
      <x:c r="BV80" s="23"/>
      <x:c r="CI80" s="226"/>
      <x:c r="CJ80" s="226"/>
      <x:c r="CK80" s="226"/>
      <x:c r="CL80" s="23"/>
      <x:c r="CP80" s="226"/>
    </x:row>
    <x:row r="81" spans="1:94" x14ac:dyDescent="0.3">
      <x:c r="A81" s="226"/>
      <x:c r="C81" s="226"/>
      <x:c r="L81" s="226"/>
      <x:c r="N81" s="23"/>
      <x:c r="AE81" s="23"/>
      <x:c r="AF81" s="23"/>
      <x:c r="AH81" s="23"/>
      <x:c r="AL81" s="226"/>
      <x:c r="AR81" s="222"/>
      <x:c r="AT81" s="222"/>
      <x:c r="AU81" s="222"/>
      <x:c r="AW81" s="222"/>
      <x:c r="BJ81" s="222"/>
      <x:c r="BT81" s="23"/>
      <x:c r="BU81" s="23"/>
      <x:c r="BV81" s="23"/>
      <x:c r="CI81" s="226"/>
      <x:c r="CJ81" s="226"/>
      <x:c r="CK81" s="226"/>
      <x:c r="CL81" s="23"/>
      <x:c r="CP81" s="226"/>
    </x:row>
    <x:row r="82" spans="1:94" x14ac:dyDescent="0.3">
      <x:c r="A82" s="226"/>
      <x:c r="C82" s="226"/>
      <x:c r="L82" s="226"/>
      <x:c r="N82" s="23"/>
      <x:c r="AE82" s="23"/>
      <x:c r="AF82" s="23"/>
      <x:c r="AH82" s="23"/>
      <x:c r="AL82" s="226"/>
      <x:c r="AR82" s="222"/>
      <x:c r="AT82" s="222"/>
      <x:c r="AU82" s="222"/>
      <x:c r="AW82" s="222"/>
      <x:c r="BJ82" s="222"/>
      <x:c r="BT82" s="23"/>
      <x:c r="BU82" s="23"/>
      <x:c r="BV82" s="23"/>
      <x:c r="CI82" s="226"/>
      <x:c r="CJ82" s="226"/>
      <x:c r="CK82" s="226"/>
      <x:c r="CL82" s="23"/>
      <x:c r="CP82" s="226"/>
    </x:row>
    <x:row r="83" spans="1:94" x14ac:dyDescent="0.3">
      <x:c r="A83" s="226"/>
      <x:c r="C83" s="226"/>
      <x:c r="L83" s="226"/>
      <x:c r="N83" s="23"/>
      <x:c r="AE83" s="23"/>
      <x:c r="AF83" s="23"/>
      <x:c r="AH83" s="23"/>
      <x:c r="AK83" s="36"/>
      <x:c r="AL83" s="226"/>
      <x:c r="AN83" s="36"/>
      <x:c r="AO83" s="36"/>
      <x:c r="AP83" s="36"/>
      <x:c r="AR83" s="222"/>
      <x:c r="AS83" s="36"/>
      <x:c r="AT83" s="222"/>
      <x:c r="AU83" s="222"/>
      <x:c r="AV83" s="36"/>
      <x:c r="AW83" s="222"/>
      <x:c r="BJ83" s="222"/>
      <x:c r="BT83" s="23"/>
      <x:c r="BU83" s="23"/>
      <x:c r="BV83" s="23"/>
      <x:c r="CI83" s="226"/>
      <x:c r="CJ83" s="226"/>
      <x:c r="CK83" s="226"/>
      <x:c r="CL83" s="23"/>
      <x:c r="CP83" s="226"/>
    </x:row>
    <x:row r="84" spans="1:94" x14ac:dyDescent="0.3">
      <x:c r="A84" s="226"/>
      <x:c r="C84" s="226"/>
      <x:c r="L84" s="226"/>
      <x:c r="N84" s="23"/>
      <x:c r="W84" s="226"/>
      <x:c r="AE84" s="23"/>
      <x:c r="AF84" s="23"/>
      <x:c r="AH84" s="23"/>
      <x:c r="AI84" s="23"/>
      <x:c r="AJ84" s="23"/>
      <x:c r="AK84" s="222"/>
      <x:c r="AL84" s="222"/>
      <x:c r="AN84" s="36"/>
      <x:c r="AO84" s="36"/>
      <x:c r="AP84" s="36"/>
      <x:c r="AR84" s="222"/>
      <x:c r="AS84" s="222"/>
      <x:c r="AT84" s="222"/>
      <x:c r="AU84" s="222"/>
      <x:c r="AV84" s="222"/>
      <x:c r="AW84" s="222"/>
      <x:c r="AX84" s="226"/>
      <x:c r="BA84" s="226"/>
      <x:c r="BJ84" s="222"/>
      <x:c r="BT84" s="23"/>
      <x:c r="BU84" s="23"/>
      <x:c r="BV84" s="23"/>
      <x:c r="CG84" s="226"/>
      <x:c r="CH84" s="226"/>
      <x:c r="CI84" s="226"/>
      <x:c r="CJ84" s="226"/>
      <x:c r="CK84" s="226"/>
      <x:c r="CL84" s="23"/>
      <x:c r="CP84" s="226"/>
    </x:row>
    <x:row r="85" spans="1:94" x14ac:dyDescent="0.3">
      <x:c r="A85" s="226"/>
      <x:c r="C85" s="226"/>
      <x:c r="L85" s="226"/>
      <x:c r="N85" s="23"/>
      <x:c r="AL85" s="226"/>
      <x:c r="AR85" s="222"/>
      <x:c r="AT85" s="222"/>
      <x:c r="AU85" s="222"/>
      <x:c r="AW85" s="222"/>
      <x:c r="BJ85" s="222"/>
      <x:c r="BT85" s="23"/>
      <x:c r="BU85" s="23"/>
      <x:c r="BV85" s="23"/>
      <x:c r="CI85" s="226"/>
      <x:c r="CJ85" s="226"/>
      <x:c r="CK85" s="226"/>
      <x:c r="CP85" s="226"/>
    </x:row>
    <x:row r="86" spans="1:94" x14ac:dyDescent="0.3">
      <x:c r="A86" s="226"/>
      <x:c r="C86" s="226"/>
      <x:c r="L86" s="226"/>
      <x:c r="N86" s="23"/>
      <x:c r="AL86" s="226"/>
      <x:c r="AR86" s="222"/>
      <x:c r="AT86" s="222"/>
      <x:c r="AU86" s="222"/>
      <x:c r="AW86" s="222"/>
      <x:c r="BJ86" s="222"/>
      <x:c r="BT86" s="23"/>
      <x:c r="BU86" s="23"/>
      <x:c r="BV86" s="23"/>
      <x:c r="CI86" s="226"/>
      <x:c r="CJ86" s="226"/>
      <x:c r="CK86" s="226"/>
      <x:c r="CP86" s="226"/>
    </x:row>
    <x:row r="87" spans="1:94" x14ac:dyDescent="0.3">
      <x:c r="A87" s="226"/>
      <x:c r="C87" s="226"/>
      <x:c r="L87" s="226"/>
      <x:c r="N87" s="23"/>
      <x:c r="AL87" s="226"/>
      <x:c r="AR87" s="222"/>
      <x:c r="AT87" s="222"/>
      <x:c r="AU87" s="222"/>
      <x:c r="AW87" s="222"/>
      <x:c r="BJ87" s="222"/>
      <x:c r="BT87" s="23"/>
      <x:c r="BU87" s="23"/>
      <x:c r="BV87" s="23"/>
      <x:c r="CI87" s="226"/>
      <x:c r="CJ87" s="226"/>
      <x:c r="CK87" s="226"/>
      <x:c r="CP87" s="226"/>
    </x:row>
    <x:row r="88" spans="1:94" x14ac:dyDescent="0.3">
      <x:c r="A88" s="226"/>
      <x:c r="C88" s="226"/>
      <x:c r="L88" s="226"/>
      <x:c r="N88" s="23"/>
      <x:c r="AL88" s="226"/>
      <x:c r="AR88" s="222"/>
      <x:c r="AT88" s="222"/>
      <x:c r="AU88" s="222"/>
      <x:c r="AW88" s="222"/>
      <x:c r="BJ88" s="222"/>
      <x:c r="BT88" s="23"/>
      <x:c r="BU88" s="23"/>
      <x:c r="BV88" s="23"/>
      <x:c r="CI88" s="226"/>
      <x:c r="CJ88" s="226"/>
      <x:c r="CK88" s="226"/>
      <x:c r="CP88" s="226"/>
    </x:row>
    <x:row r="89" spans="1:94" x14ac:dyDescent="0.3">
      <x:c r="A89" s="226"/>
      <x:c r="C89" s="226"/>
      <x:c r="L89" s="226"/>
      <x:c r="N89" s="23"/>
      <x:c r="AL89" s="226"/>
      <x:c r="AR89" s="222"/>
      <x:c r="AT89" s="222"/>
      <x:c r="AU89" s="222"/>
      <x:c r="AW89" s="222"/>
      <x:c r="BJ89" s="222"/>
      <x:c r="BT89" s="23"/>
      <x:c r="BU89" s="23"/>
      <x:c r="BV89" s="23"/>
      <x:c r="CI89" s="226"/>
      <x:c r="CJ89" s="226"/>
      <x:c r="CK89" s="226"/>
      <x:c r="CP89" s="226"/>
    </x:row>
    <x:row r="90" spans="1:94" x14ac:dyDescent="0.3">
      <x:c r="A90" s="226"/>
      <x:c r="C90" s="226"/>
      <x:c r="L90" s="226"/>
      <x:c r="N90" s="23"/>
      <x:c r="AL90" s="226"/>
      <x:c r="AR90" s="226"/>
      <x:c r="AT90" s="226"/>
      <x:c r="AU90" s="226"/>
      <x:c r="AW90" s="226"/>
      <x:c r="BJ90" s="222"/>
      <x:c r="BT90" s="23"/>
      <x:c r="BU90" s="23"/>
      <x:c r="BV90" s="23"/>
      <x:c r="CI90" s="226"/>
      <x:c r="CJ90" s="226"/>
      <x:c r="CK90" s="226"/>
      <x:c r="CP90" s="226"/>
    </x:row>
    <x:row r="91" spans="1:94" x14ac:dyDescent="0.3">
      <x:c r="A91" s="226"/>
      <x:c r="C91" s="226"/>
      <x:c r="L91" s="226"/>
      <x:c r="N91" s="23"/>
      <x:c r="AL91" s="226"/>
      <x:c r="AR91" s="226"/>
      <x:c r="AT91" s="226"/>
      <x:c r="AU91" s="226"/>
      <x:c r="AW91" s="226"/>
      <x:c r="BJ91" s="222"/>
      <x:c r="BT91" s="23"/>
      <x:c r="BU91" s="23"/>
      <x:c r="BV91" s="23"/>
      <x:c r="CI91" s="226"/>
      <x:c r="CJ91" s="226"/>
      <x:c r="CK91" s="226"/>
      <x:c r="CP91" s="226"/>
    </x:row>
    <x:row r="92" spans="1:94" x14ac:dyDescent="0.3">
      <x:c r="A92" s="226"/>
      <x:c r="C92" s="226"/>
      <x:c r="L92" s="226"/>
      <x:c r="N92" s="23"/>
      <x:c r="W92" s="226"/>
      <x:c r="AE92" s="23"/>
      <x:c r="AF92" s="23"/>
      <x:c r="AH92" s="23"/>
      <x:c r="AK92" s="226"/>
      <x:c r="AL92" s="222"/>
      <x:c r="AM92" s="226"/>
      <x:c r="AN92" s="226"/>
      <x:c r="AO92" s="226"/>
      <x:c r="AR92" s="226"/>
      <x:c r="AS92" s="226"/>
      <x:c r="AT92" s="226"/>
      <x:c r="AU92" s="226"/>
      <x:c r="AV92" s="222"/>
      <x:c r="AW92" s="222"/>
      <x:c r="BJ92" s="222"/>
      <x:c r="BN92" s="226"/>
      <x:c r="BO92" s="226"/>
      <x:c r="BP92" s="226"/>
      <x:c r="BT92" s="23"/>
      <x:c r="BU92" s="23"/>
      <x:c r="BV92" s="23"/>
      <x:c r="CA92" s="226"/>
      <x:c r="CG92" s="226"/>
      <x:c r="CH92" s="226"/>
      <x:c r="CI92" s="226"/>
      <x:c r="CJ92" s="226"/>
      <x:c r="CK92" s="226"/>
      <x:c r="CL92" s="23"/>
      <x:c r="CP92" s="226"/>
    </x:row>
    <x:row r="93" spans="1:94" x14ac:dyDescent="0.3">
      <x:c r="A93" s="226"/>
      <x:c r="C93" s="226"/>
      <x:c r="L93" s="226"/>
      <x:c r="N93" s="23"/>
      <x:c r="AL93" s="226"/>
      <x:c r="AR93" s="226"/>
      <x:c r="AT93" s="226"/>
      <x:c r="AU93" s="222"/>
      <x:c r="AW93" s="222"/>
      <x:c r="BJ93" s="222"/>
      <x:c r="BT93" s="23"/>
      <x:c r="BU93" s="23"/>
      <x:c r="BV93" s="23"/>
      <x:c r="CI93" s="226"/>
      <x:c r="CJ93" s="226"/>
      <x:c r="CK93" s="226"/>
      <x:c r="CP93" s="226"/>
    </x:row>
    <x:row r="94" spans="1:94" x14ac:dyDescent="0.3">
      <x:c r="A94" s="226"/>
      <x:c r="C94" s="226"/>
      <x:c r="L94" s="226"/>
      <x:c r="N94" s="23"/>
      <x:c r="AL94" s="226"/>
      <x:c r="AR94" s="226"/>
      <x:c r="AT94" s="226"/>
      <x:c r="AU94" s="222"/>
      <x:c r="AW94" s="222"/>
      <x:c r="BJ94" s="222"/>
      <x:c r="BT94" s="23"/>
      <x:c r="BU94" s="23"/>
      <x:c r="BV94" s="23"/>
      <x:c r="CI94" s="226"/>
      <x:c r="CJ94" s="226"/>
      <x:c r="CK94" s="226"/>
      <x:c r="CP94" s="226"/>
    </x:row>
    <x:row r="95" spans="1:94" x14ac:dyDescent="0.3">
      <x:c r="A95" s="226"/>
      <x:c r="C95" s="226"/>
      <x:c r="L95" s="226"/>
      <x:c r="N95" s="23"/>
      <x:c r="AL95" s="226"/>
      <x:c r="AR95" s="226"/>
      <x:c r="AT95" s="226"/>
      <x:c r="AU95" s="222"/>
      <x:c r="AW95" s="222"/>
      <x:c r="BJ95" s="222"/>
      <x:c r="BT95" s="23"/>
      <x:c r="BU95" s="23"/>
      <x:c r="BV95" s="23"/>
      <x:c r="CI95" s="226"/>
      <x:c r="CJ95" s="226"/>
      <x:c r="CK95" s="226"/>
      <x:c r="CP95" s="226"/>
    </x:row>
    <x:row r="96" spans="1:94" x14ac:dyDescent="0.3">
      <x:c r="A96" s="226"/>
      <x:c r="C96" s="226"/>
      <x:c r="L96" s="226"/>
      <x:c r="N96" s="23"/>
      <x:c r="W96" s="226"/>
      <x:c r="AE96" s="23"/>
      <x:c r="AF96" s="23"/>
      <x:c r="AH96" s="23"/>
      <x:c r="AI96" s="23"/>
      <x:c r="AJ96" s="23"/>
      <x:c r="AK96" s="226"/>
      <x:c r="AL96" s="226"/>
      <x:c r="AM96" s="226"/>
      <x:c r="AN96" s="226"/>
      <x:c r="AO96" s="226"/>
      <x:c r="AP96" s="226"/>
      <x:c r="AR96" s="222"/>
      <x:c r="AS96" s="226"/>
      <x:c r="AT96" s="222"/>
      <x:c r="AU96" s="222"/>
      <x:c r="AV96" s="222"/>
      <x:c r="AW96" s="222"/>
      <x:c r="BJ96" s="222"/>
      <x:c r="BN96" s="226"/>
      <x:c r="BO96" s="226"/>
      <x:c r="BP96" s="226"/>
      <x:c r="BT96" s="23"/>
      <x:c r="BU96" s="23"/>
      <x:c r="BV96" s="23"/>
      <x:c r="CA96" s="226"/>
      <x:c r="CG96" s="226"/>
      <x:c r="CH96" s="226"/>
      <x:c r="CI96" s="226"/>
      <x:c r="CJ96" s="226"/>
      <x:c r="CK96" s="226"/>
      <x:c r="CL96" s="23"/>
      <x:c r="CP96" s="226"/>
    </x:row>
    <x:row r="97" spans="1:94" x14ac:dyDescent="0.3">
      <x:c r="A97" s="226"/>
      <x:c r="C97" s="226"/>
      <x:c r="L97" s="226"/>
      <x:c r="N97" s="23"/>
      <x:c r="W97" s="226"/>
      <x:c r="AE97" s="23"/>
      <x:c r="AF97" s="23"/>
      <x:c r="AH97" s="23"/>
      <x:c r="AI97" s="23"/>
      <x:c r="AJ97" s="23"/>
      <x:c r="AK97" s="226"/>
      <x:c r="AL97" s="226"/>
      <x:c r="AM97" s="226"/>
      <x:c r="AN97" s="222"/>
      <x:c r="AO97" s="226"/>
      <x:c r="AP97" s="222"/>
      <x:c r="AR97" s="222"/>
      <x:c r="AS97" s="222"/>
      <x:c r="AT97" s="222"/>
      <x:c r="AU97" s="222"/>
      <x:c r="AV97" s="222"/>
      <x:c r="AW97" s="222"/>
      <x:c r="BJ97" s="222"/>
      <x:c r="BN97" s="226"/>
      <x:c r="BO97" s="226"/>
      <x:c r="BP97" s="226"/>
      <x:c r="BT97" s="23"/>
      <x:c r="BU97" s="23"/>
      <x:c r="BV97" s="23"/>
      <x:c r="CA97" s="226"/>
      <x:c r="CG97" s="226"/>
      <x:c r="CH97" s="226"/>
      <x:c r="CI97" s="226"/>
      <x:c r="CJ97" s="226"/>
      <x:c r="CK97" s="226"/>
      <x:c r="CL97" s="23"/>
      <x:c r="CP97" s="226"/>
    </x:row>
    <x:row r="98" spans="1:94" x14ac:dyDescent="0.3">
      <x:c r="A98" s="226"/>
      <x:c r="C98" s="226"/>
      <x:c r="L98" s="226"/>
      <x:c r="N98" s="23"/>
      <x:c r="W98" s="226"/>
      <x:c r="AE98" s="23"/>
      <x:c r="AF98" s="23"/>
      <x:c r="AH98" s="23"/>
      <x:c r="AK98" s="226"/>
      <x:c r="AL98" s="226"/>
      <x:c r="AM98" s="226"/>
      <x:c r="AN98" s="222"/>
      <x:c r="AO98" s="226"/>
      <x:c r="AP98" s="222"/>
      <x:c r="AR98" s="222"/>
      <x:c r="AS98" s="222"/>
      <x:c r="AT98" s="222"/>
      <x:c r="AU98" s="222"/>
      <x:c r="AV98" s="222"/>
      <x:c r="AW98" s="222"/>
      <x:c r="BJ98" s="222"/>
      <x:c r="BO98" s="226"/>
      <x:c r="BT98" s="23"/>
      <x:c r="BU98" s="23"/>
      <x:c r="BV98" s="23"/>
      <x:c r="CA98" s="226"/>
      <x:c r="CG98" s="226"/>
      <x:c r="CH98" s="226"/>
      <x:c r="CI98" s="226"/>
      <x:c r="CJ98" s="226"/>
      <x:c r="CK98" s="226"/>
      <x:c r="CL98" s="23"/>
      <x:c r="CP98" s="226"/>
    </x:row>
    <x:row r="99" spans="1:94" x14ac:dyDescent="0.3">
      <x:c r="A99" s="226"/>
      <x:c r="C99" s="226"/>
      <x:c r="L99" s="226"/>
      <x:c r="N99" s="23"/>
      <x:c r="W99" s="226"/>
      <x:c r="AE99" s="23"/>
      <x:c r="AF99" s="23"/>
      <x:c r="AH99" s="23"/>
      <x:c r="AK99" s="226"/>
      <x:c r="AL99" s="226"/>
      <x:c r="AM99" s="226"/>
      <x:c r="AN99" s="222"/>
      <x:c r="AO99" s="226"/>
      <x:c r="AP99" s="222"/>
      <x:c r="AR99" s="222"/>
      <x:c r="AS99" s="222"/>
      <x:c r="AT99" s="222"/>
      <x:c r="AU99" s="222"/>
      <x:c r="AV99" s="222"/>
      <x:c r="AW99" s="222"/>
      <x:c r="BJ99" s="222"/>
      <x:c r="BO99" s="226"/>
      <x:c r="BT99" s="23"/>
      <x:c r="BU99" s="23"/>
      <x:c r="BV99" s="23"/>
      <x:c r="CA99" s="226"/>
      <x:c r="CG99" s="226"/>
      <x:c r="CH99" s="226"/>
      <x:c r="CI99" s="226"/>
      <x:c r="CJ99" s="226"/>
      <x:c r="CK99" s="226"/>
      <x:c r="CL99" s="23"/>
      <x:c r="CP99" s="226"/>
    </x:row>
    <x:row r="100" spans="1:94" x14ac:dyDescent="0.3">
      <x:c r="A100" s="226"/>
      <x:c r="C100" s="226"/>
      <x:c r="L100" s="226"/>
      <x:c r="N100" s="23"/>
      <x:c r="W100" s="226"/>
      <x:c r="AE100" s="23"/>
      <x:c r="AF100" s="23"/>
      <x:c r="AH100" s="23"/>
      <x:c r="AK100" s="226"/>
      <x:c r="AL100" s="222"/>
      <x:c r="AM100" s="226"/>
      <x:c r="AN100" s="222"/>
      <x:c r="AO100" s="222"/>
      <x:c r="AP100" s="222"/>
      <x:c r="AR100" s="222"/>
      <x:c r="AS100" s="222"/>
      <x:c r="AT100" s="222"/>
      <x:c r="AU100" s="222"/>
      <x:c r="AV100" s="222"/>
      <x:c r="AW100" s="222"/>
      <x:c r="BJ100" s="222"/>
      <x:c r="BT100" s="23"/>
      <x:c r="BU100" s="23"/>
      <x:c r="BV100" s="23"/>
      <x:c r="CA100" s="226"/>
      <x:c r="CG100" s="226"/>
      <x:c r="CH100" s="226"/>
      <x:c r="CI100" s="226"/>
      <x:c r="CJ100" s="226"/>
      <x:c r="CK100" s="226"/>
      <x:c r="CL100" s="23"/>
      <x:c r="CP100" s="226"/>
    </x:row>
    <x:row r="101" spans="1:94" x14ac:dyDescent="0.3">
      <x:c r="A101" s="226"/>
      <x:c r="C101" s="226"/>
      <x:c r="L101" s="226"/>
      <x:c r="N101" s="23"/>
      <x:c r="W101" s="226"/>
      <x:c r="AE101" s="23"/>
      <x:c r="AF101" s="23"/>
      <x:c r="AH101" s="23"/>
      <x:c r="AK101" s="226"/>
      <x:c r="AL101" s="222"/>
      <x:c r="AM101" s="226"/>
      <x:c r="AN101" s="222"/>
      <x:c r="AO101" s="222"/>
      <x:c r="AP101" s="222"/>
      <x:c r="AR101" s="222"/>
      <x:c r="AS101" s="222"/>
      <x:c r="AT101" s="222"/>
      <x:c r="AU101" s="222"/>
      <x:c r="AV101" s="222"/>
      <x:c r="AW101" s="222"/>
      <x:c r="BJ101" s="222"/>
      <x:c r="BT101" s="23"/>
      <x:c r="BU101" s="23"/>
      <x:c r="BV101" s="23"/>
      <x:c r="CA101" s="226"/>
      <x:c r="CG101" s="226"/>
      <x:c r="CH101" s="226"/>
      <x:c r="CI101" s="226"/>
      <x:c r="CJ101" s="226"/>
      <x:c r="CK101" s="226"/>
      <x:c r="CL101" s="23"/>
      <x:c r="CP101" s="226"/>
    </x:row>
    <x:row r="102" spans="1:94" x14ac:dyDescent="0.3">
      <x:c r="A102" s="226"/>
      <x:c r="C102" s="226"/>
      <x:c r="L102" s="226"/>
      <x:c r="N102" s="23"/>
      <x:c r="W102" s="226"/>
      <x:c r="AE102" s="23"/>
      <x:c r="AF102" s="23"/>
      <x:c r="AH102" s="23"/>
      <x:c r="AK102" s="226"/>
      <x:c r="AL102" s="222"/>
      <x:c r="AM102" s="226"/>
      <x:c r="AN102" s="222"/>
      <x:c r="AO102" s="222"/>
      <x:c r="AP102" s="222"/>
      <x:c r="AR102" s="222"/>
      <x:c r="AS102" s="222"/>
      <x:c r="AT102" s="222"/>
      <x:c r="AU102" s="222"/>
      <x:c r="AV102" s="222"/>
      <x:c r="AW102" s="222"/>
      <x:c r="BJ102" s="222"/>
      <x:c r="BT102" s="23"/>
      <x:c r="BU102" s="23"/>
      <x:c r="BV102" s="23"/>
      <x:c r="CA102" s="226"/>
      <x:c r="CG102" s="226"/>
      <x:c r="CH102" s="226"/>
      <x:c r="CI102" s="226"/>
      <x:c r="CJ102" s="226"/>
      <x:c r="CK102" s="226"/>
      <x:c r="CL102" s="23"/>
      <x:c r="CP102" s="226"/>
    </x:row>
    <x:row r="103" spans="1:94" x14ac:dyDescent="0.3">
      <x:c r="A103" s="226"/>
      <x:c r="C103" s="226"/>
      <x:c r="L103" s="226"/>
      <x:c r="N103" s="23"/>
      <x:c r="W103" s="226"/>
      <x:c r="AE103" s="23"/>
      <x:c r="AF103" s="23"/>
      <x:c r="AI103" s="23"/>
      <x:c r="AJ103" s="23"/>
      <x:c r="AK103" s="222"/>
      <x:c r="AL103" s="222"/>
      <x:c r="AR103" s="222"/>
      <x:c r="AS103" s="222"/>
      <x:c r="AT103" s="222"/>
      <x:c r="AU103" s="222"/>
      <x:c r="AV103" s="222"/>
      <x:c r="AW103" s="222"/>
      <x:c r="AX103" s="226"/>
      <x:c r="BA103" s="226"/>
      <x:c r="BJ103" s="222"/>
      <x:c r="BT103" s="23"/>
      <x:c r="BU103" s="23"/>
      <x:c r="BV103" s="23"/>
      <x:c r="CG103" s="226"/>
      <x:c r="CH103" s="226"/>
      <x:c r="CI103" s="226"/>
      <x:c r="CJ103" s="226"/>
      <x:c r="CK103" s="226"/>
      <x:c r="CL103" s="23"/>
      <x:c r="CP103" s="226"/>
    </x:row>
    <x:row r="104" spans="1:94" x14ac:dyDescent="0.3">
      <x:c r="A104" s="226"/>
      <x:c r="C104" s="226"/>
      <x:c r="L104" s="226"/>
      <x:c r="N104" s="23"/>
      <x:c r="W104" s="226"/>
      <x:c r="AE104" s="23"/>
      <x:c r="AF104" s="23"/>
      <x:c r="AI104" s="23"/>
      <x:c r="AJ104" s="23"/>
      <x:c r="AK104" s="222"/>
      <x:c r="AL104" s="222"/>
      <x:c r="AR104" s="222"/>
      <x:c r="AS104" s="222"/>
      <x:c r="AT104" s="222"/>
      <x:c r="AU104" s="222"/>
      <x:c r="AV104" s="222"/>
      <x:c r="AW104" s="222"/>
      <x:c r="AX104" s="226"/>
      <x:c r="BA104" s="226"/>
      <x:c r="BJ104" s="222"/>
      <x:c r="BT104" s="23"/>
      <x:c r="BU104" s="23"/>
      <x:c r="BV104" s="23"/>
      <x:c r="CG104" s="226"/>
      <x:c r="CH104" s="226"/>
      <x:c r="CI104" s="226"/>
      <x:c r="CJ104" s="226"/>
      <x:c r="CK104" s="226"/>
      <x:c r="CL104" s="23"/>
      <x:c r="CP104" s="226"/>
    </x:row>
    <x:row r="105" spans="1:94" x14ac:dyDescent="0.3">
      <x:c r="A105" s="226"/>
      <x:c r="C105" s="226"/>
      <x:c r="L105" s="226"/>
      <x:c r="N105" s="23"/>
      <x:c r="W105" s="226"/>
      <x:c r="AE105" s="23"/>
      <x:c r="AF105" s="23"/>
      <x:c r="AH105" s="23"/>
      <x:c r="AI105" s="23"/>
      <x:c r="AJ105" s="23"/>
      <x:c r="AK105" s="222"/>
      <x:c r="AL105" s="222"/>
      <x:c r="AN105" s="36"/>
      <x:c r="AO105" s="36"/>
      <x:c r="AR105" s="222"/>
      <x:c r="AS105" s="222"/>
      <x:c r="AT105" s="222"/>
      <x:c r="AU105" s="222"/>
      <x:c r="AV105" s="222"/>
      <x:c r="AW105" s="222"/>
      <x:c r="AX105" s="226"/>
      <x:c r="BA105" s="226"/>
      <x:c r="BJ105" s="222"/>
      <x:c r="BT105" s="23"/>
      <x:c r="BU105" s="23"/>
      <x:c r="BV105" s="23"/>
      <x:c r="CG105" s="226"/>
      <x:c r="CH105" s="226"/>
      <x:c r="CI105" s="226"/>
      <x:c r="CJ105" s="226"/>
      <x:c r="CK105" s="226"/>
      <x:c r="CL105" s="23"/>
      <x:c r="CP105" s="226"/>
    </x:row>
    <x:row r="106" spans="1:94" x14ac:dyDescent="0.3">
      <x:c r="A106" s="226"/>
      <x:c r="C106" s="226"/>
      <x:c r="L106" s="226"/>
      <x:c r="N106" s="23"/>
      <x:c r="W106" s="226"/>
      <x:c r="AE106" s="23"/>
      <x:c r="AF106" s="23"/>
      <x:c r="AK106" s="222"/>
      <x:c r="AL106" s="222"/>
      <x:c r="AR106" s="222"/>
      <x:c r="AS106" s="226"/>
      <x:c r="AT106" s="222"/>
      <x:c r="AU106" s="222"/>
      <x:c r="AV106" s="222"/>
      <x:c r="AW106" s="222"/>
      <x:c r="AX106" s="226"/>
      <x:c r="BA106" s="226"/>
      <x:c r="BJ106" s="222"/>
      <x:c r="BT106" s="23"/>
      <x:c r="BU106" s="23"/>
      <x:c r="BV106" s="23"/>
      <x:c r="CG106" s="226"/>
      <x:c r="CH106" s="226"/>
      <x:c r="CI106" s="226"/>
      <x:c r="CJ106" s="226"/>
      <x:c r="CK106" s="226"/>
      <x:c r="CL106" s="23"/>
      <x:c r="CP106" s="226"/>
    </x:row>
    <x:row r="107" spans="1:94" x14ac:dyDescent="0.3">
      <x:c r="A107" s="226"/>
      <x:c r="C107" s="226"/>
      <x:c r="L107" s="226"/>
      <x:c r="N107" s="23"/>
      <x:c r="W107" s="226"/>
      <x:c r="AE107" s="23"/>
      <x:c r="AF107" s="23"/>
      <x:c r="AH107" s="23"/>
      <x:c r="AK107" s="226"/>
      <x:c r="AL107" s="222"/>
      <x:c r="AM107" s="226"/>
      <x:c r="AN107" s="222"/>
      <x:c r="AO107" s="222"/>
      <x:c r="AP107" s="222"/>
      <x:c r="AR107" s="222"/>
      <x:c r="AS107" s="222"/>
      <x:c r="AT107" s="222"/>
      <x:c r="AU107" s="222"/>
      <x:c r="AV107" s="222"/>
      <x:c r="AW107" s="222"/>
      <x:c r="BJ107" s="222"/>
      <x:c r="BN107" s="226"/>
      <x:c r="BO107" s="226"/>
      <x:c r="BT107" s="23"/>
      <x:c r="BU107" s="23"/>
      <x:c r="BV107" s="23"/>
      <x:c r="CA107" s="226"/>
      <x:c r="CG107" s="226"/>
      <x:c r="CH107" s="226"/>
      <x:c r="CI107" s="226"/>
      <x:c r="CJ107" s="226"/>
      <x:c r="CK107" s="226"/>
      <x:c r="CL107" s="23"/>
      <x:c r="CP107" s="226"/>
    </x:row>
    <x:row r="108" spans="1:94" x14ac:dyDescent="0.3">
      <x:c r="A108" s="226"/>
      <x:c r="C108" s="226"/>
      <x:c r="L108" s="226"/>
      <x:c r="N108" s="23"/>
      <x:c r="AE108" s="23"/>
      <x:c r="AF108" s="23"/>
      <x:c r="AH108" s="23"/>
      <x:c r="AK108" s="36"/>
      <x:c r="AL108" s="226"/>
      <x:c r="AN108" s="36"/>
      <x:c r="AO108" s="36"/>
      <x:c r="AR108" s="222"/>
      <x:c r="AS108" s="36"/>
      <x:c r="AT108" s="222"/>
      <x:c r="AU108" s="222"/>
      <x:c r="AV108" s="36"/>
      <x:c r="AW108" s="222"/>
      <x:c r="BJ108" s="222"/>
      <x:c r="BT108" s="23"/>
      <x:c r="BU108" s="23"/>
      <x:c r="BV108" s="23"/>
      <x:c r="CI108" s="226"/>
      <x:c r="CJ108" s="226"/>
      <x:c r="CK108" s="226"/>
      <x:c r="CL108" s="23"/>
      <x:c r="CP108" s="226"/>
    </x:row>
    <x:row r="109" spans="1:94" x14ac:dyDescent="0.3">
      <x:c r="A109" s="226"/>
      <x:c r="C109" s="226"/>
      <x:c r="L109" s="226"/>
      <x:c r="N109" s="23"/>
      <x:c r="AE109" s="23"/>
      <x:c r="AF109" s="23"/>
      <x:c r="AH109" s="23"/>
      <x:c r="AK109" s="36"/>
      <x:c r="AL109" s="226"/>
      <x:c r="AN109" s="36"/>
      <x:c r="AO109" s="36"/>
      <x:c r="AR109" s="222"/>
      <x:c r="AS109" s="36"/>
      <x:c r="AT109" s="222"/>
      <x:c r="AU109" s="222"/>
      <x:c r="AV109" s="36"/>
      <x:c r="AW109" s="222"/>
      <x:c r="BJ109" s="222"/>
      <x:c r="BT109" s="23"/>
      <x:c r="BU109" s="23"/>
      <x:c r="BV109" s="23"/>
      <x:c r="CI109" s="226"/>
      <x:c r="CJ109" s="226"/>
      <x:c r="CK109" s="226"/>
      <x:c r="CL109" s="23"/>
      <x:c r="CP109" s="226"/>
    </x:row>
    <x:row r="110" spans="1:94" x14ac:dyDescent="0.3">
      <x:c r="A110" s="226"/>
      <x:c r="C110" s="226"/>
      <x:c r="L110" s="226"/>
      <x:c r="N110" s="23"/>
      <x:c r="AL110" s="226"/>
      <x:c r="AR110" s="222"/>
      <x:c r="AT110" s="222"/>
      <x:c r="AU110" s="222"/>
      <x:c r="AW110" s="222"/>
      <x:c r="BJ110" s="222"/>
      <x:c r="BT110" s="23"/>
      <x:c r="BU110" s="23"/>
      <x:c r="BV110" s="23"/>
      <x:c r="CI110" s="226"/>
      <x:c r="CJ110" s="226"/>
      <x:c r="CK110" s="226"/>
      <x:c r="CP110" s="226"/>
    </x:row>
    <x:row r="111" spans="1:94" x14ac:dyDescent="0.3">
      <x:c r="A111" s="226"/>
      <x:c r="C111" s="226"/>
      <x:c r="L111" s="226"/>
      <x:c r="N111" s="23"/>
      <x:c r="AE111" s="23"/>
      <x:c r="AF111" s="23"/>
      <x:c r="AH111" s="23"/>
      <x:c r="AK111" s="36"/>
      <x:c r="AL111" s="226"/>
      <x:c r="AN111" s="36"/>
      <x:c r="AO111" s="36"/>
      <x:c r="AR111" s="222"/>
      <x:c r="AS111" s="36"/>
      <x:c r="AT111" s="222"/>
      <x:c r="AU111" s="222"/>
      <x:c r="AV111" s="36"/>
      <x:c r="AW111" s="222"/>
      <x:c r="BJ111" s="222"/>
      <x:c r="BT111" s="23"/>
      <x:c r="BU111" s="23"/>
      <x:c r="BV111" s="23"/>
      <x:c r="CI111" s="226"/>
      <x:c r="CJ111" s="226"/>
      <x:c r="CK111" s="226"/>
      <x:c r="CL111" s="23"/>
      <x:c r="CP111" s="226"/>
    </x:row>
    <x:row r="112" spans="1:94" x14ac:dyDescent="0.3">
      <x:c r="A112" s="226"/>
      <x:c r="C112" s="226"/>
      <x:c r="L112" s="226"/>
      <x:c r="N112" s="23"/>
      <x:c r="W112" s="226"/>
      <x:c r="AE112" s="23"/>
      <x:c r="AF112" s="23"/>
      <x:c r="AH112" s="23"/>
      <x:c r="AK112" s="226"/>
      <x:c r="AL112" s="226"/>
      <x:c r="AM112" s="226"/>
      <x:c r="AN112" s="222"/>
      <x:c r="AO112" s="226"/>
      <x:c r="AP112" s="222"/>
      <x:c r="AR112" s="222"/>
      <x:c r="AS112" s="222"/>
      <x:c r="AT112" s="222"/>
      <x:c r="AU112" s="222"/>
      <x:c r="AV112" s="222"/>
      <x:c r="AW112" s="222"/>
      <x:c r="BJ112" s="222"/>
      <x:c r="BN112" s="226"/>
      <x:c r="BO112" s="226"/>
      <x:c r="BP112" s="226"/>
      <x:c r="BT112" s="23"/>
      <x:c r="BU112" s="23"/>
      <x:c r="BV112" s="23"/>
      <x:c r="CA112" s="226"/>
      <x:c r="CG112" s="226"/>
      <x:c r="CH112" s="226"/>
      <x:c r="CI112" s="226"/>
      <x:c r="CJ112" s="226"/>
      <x:c r="CK112" s="226"/>
      <x:c r="CL112" s="23"/>
      <x:c r="CP112" s="226"/>
    </x:row>
    <x:row r="113" spans="1:94" x14ac:dyDescent="0.3">
      <x:c r="A113" s="226"/>
      <x:c r="C113" s="226"/>
      <x:c r="L113" s="226"/>
      <x:c r="N113" s="23"/>
      <x:c r="W113" s="226"/>
      <x:c r="AE113" s="23"/>
      <x:c r="AF113" s="23"/>
      <x:c r="AH113" s="23"/>
      <x:c r="AK113" s="226"/>
      <x:c r="AL113" s="226"/>
      <x:c r="AM113" s="226"/>
      <x:c r="AN113" s="226"/>
      <x:c r="AO113" s="36"/>
      <x:c r="AR113" s="222"/>
      <x:c r="AS113" s="222"/>
      <x:c r="AT113" s="222"/>
      <x:c r="AU113" s="222"/>
      <x:c r="AV113" s="222"/>
      <x:c r="AW113" s="222"/>
      <x:c r="BJ113" s="222"/>
      <x:c r="BT113" s="23"/>
      <x:c r="BU113" s="23"/>
      <x:c r="BV113" s="23"/>
      <x:c r="CA113" s="226"/>
      <x:c r="CG113" s="226"/>
      <x:c r="CH113" s="226"/>
      <x:c r="CI113" s="226"/>
      <x:c r="CJ113" s="226"/>
      <x:c r="CK113" s="226"/>
      <x:c r="CL113" s="23"/>
      <x:c r="CP113" s="226"/>
    </x:row>
    <x:row r="114" spans="1:94" x14ac:dyDescent="0.3">
      <x:c r="A114" s="226"/>
      <x:c r="C114" s="226"/>
      <x:c r="L114" s="226"/>
      <x:c r="N114" s="23"/>
      <x:c r="W114" s="226"/>
      <x:c r="AE114" s="23"/>
      <x:c r="AF114" s="23"/>
      <x:c r="AH114" s="23"/>
      <x:c r="AK114" s="226"/>
      <x:c r="AL114" s="222"/>
      <x:c r="AM114" s="226"/>
      <x:c r="AN114" s="222"/>
      <x:c r="AO114" s="222"/>
      <x:c r="AP114" s="222"/>
      <x:c r="AR114" s="222"/>
      <x:c r="AS114" s="222"/>
      <x:c r="AT114" s="222"/>
      <x:c r="AU114" s="222"/>
      <x:c r="AV114" s="222"/>
      <x:c r="AW114" s="222"/>
      <x:c r="BJ114" s="222"/>
      <x:c r="BT114" s="23"/>
      <x:c r="BU114" s="23"/>
      <x:c r="BV114" s="23"/>
      <x:c r="CA114" s="226"/>
      <x:c r="CG114" s="226"/>
      <x:c r="CH114" s="226"/>
      <x:c r="CI114" s="226"/>
      <x:c r="CJ114" s="226"/>
      <x:c r="CK114" s="226"/>
      <x:c r="CL114" s="23"/>
      <x:c r="CP114" s="226"/>
    </x:row>
    <x:row r="115" spans="1:94" x14ac:dyDescent="0.3">
      <x:c r="A115" s="226"/>
      <x:c r="C115" s="226"/>
      <x:c r="L115" s="226"/>
      <x:c r="N115" s="23"/>
      <x:c r="AE115" s="23"/>
      <x:c r="AF115" s="23"/>
      <x:c r="AH115" s="23"/>
      <x:c r="AK115" s="36"/>
      <x:c r="AL115" s="226"/>
      <x:c r="AR115" s="222"/>
      <x:c r="AT115" s="222"/>
      <x:c r="AU115" s="222"/>
      <x:c r="AW115" s="222"/>
      <x:c r="BJ115" s="222"/>
      <x:c r="BT115" s="23"/>
      <x:c r="BU115" s="23"/>
      <x:c r="BV115" s="23"/>
      <x:c r="CI115" s="226"/>
      <x:c r="CJ115" s="226"/>
      <x:c r="CK115" s="226"/>
      <x:c r="CL115" s="23"/>
      <x:c r="CP115" s="226"/>
    </x:row>
    <x:row r="116" spans="1:94" x14ac:dyDescent="0.3">
      <x:c r="A116" s="226"/>
      <x:c r="C116" s="226"/>
      <x:c r="L116" s="226"/>
      <x:c r="N116" s="23"/>
      <x:c r="AL116" s="226"/>
      <x:c r="AR116" s="222"/>
      <x:c r="AT116" s="222"/>
      <x:c r="AU116" s="222"/>
      <x:c r="AW116" s="222"/>
      <x:c r="BJ116" s="222"/>
      <x:c r="BT116" s="23"/>
      <x:c r="BU116" s="23"/>
      <x:c r="BV116" s="23"/>
      <x:c r="CI116" s="226"/>
      <x:c r="CJ116" s="226"/>
      <x:c r="CK116" s="226"/>
      <x:c r="CP116" s="226"/>
    </x:row>
    <x:row r="117" spans="1:94" x14ac:dyDescent="0.3">
      <x:c r="A117" s="226"/>
      <x:c r="C117" s="226"/>
      <x:c r="L117" s="226"/>
      <x:c r="N117" s="23"/>
      <x:c r="AL117" s="226"/>
      <x:c r="AR117" s="222"/>
      <x:c r="AT117" s="222"/>
      <x:c r="AU117" s="222"/>
      <x:c r="AW117" s="222"/>
      <x:c r="BJ117" s="222"/>
      <x:c r="BT117" s="23"/>
      <x:c r="BU117" s="23"/>
      <x:c r="BV117" s="23"/>
      <x:c r="CI117" s="226"/>
      <x:c r="CJ117" s="226"/>
      <x:c r="CK117" s="226"/>
      <x:c r="CP117" s="226"/>
    </x:row>
    <x:row r="118" spans="1:94" x14ac:dyDescent="0.3">
      <x:c r="A118" s="226"/>
      <x:c r="C118" s="226"/>
      <x:c r="L118" s="226"/>
      <x:c r="N118" s="23"/>
      <x:c r="AL118" s="226"/>
      <x:c r="AR118" s="222"/>
      <x:c r="AT118" s="222"/>
      <x:c r="AU118" s="222"/>
      <x:c r="AW118" s="222"/>
      <x:c r="BJ118" s="226"/>
      <x:c r="BT118" s="23"/>
      <x:c r="BU118" s="23"/>
      <x:c r="BV118" s="23"/>
      <x:c r="CI118" s="226"/>
      <x:c r="CJ118" s="226"/>
      <x:c r="CK118" s="226"/>
      <x:c r="CP118" s="226"/>
    </x:row>
    <x:row r="119" spans="1:94" x14ac:dyDescent="0.3">
      <x:c r="A119" s="226"/>
      <x:c r="C119" s="226"/>
      <x:c r="L119" s="226"/>
      <x:c r="N119" s="23"/>
      <x:c r="W119" s="226"/>
      <x:c r="AE119" s="23"/>
      <x:c r="AF119" s="23"/>
      <x:c r="AI119" s="23"/>
      <x:c r="AJ119" s="23"/>
      <x:c r="AK119" s="222"/>
      <x:c r="AL119" s="222"/>
      <x:c r="AR119" s="222"/>
      <x:c r="AS119" s="222"/>
      <x:c r="AT119" s="222"/>
      <x:c r="AU119" s="222"/>
      <x:c r="AV119" s="222"/>
      <x:c r="AW119" s="222"/>
      <x:c r="AX119" s="226"/>
      <x:c r="BA119" s="226"/>
      <x:c r="BJ119" s="226"/>
      <x:c r="BT119" s="23"/>
      <x:c r="BU119" s="23"/>
      <x:c r="BV119" s="23"/>
      <x:c r="CG119" s="226"/>
      <x:c r="CH119" s="226"/>
      <x:c r="CI119" s="226"/>
      <x:c r="CJ119" s="226"/>
      <x:c r="CK119" s="226"/>
      <x:c r="CL119" s="23"/>
      <x:c r="CP119" s="226"/>
    </x:row>
    <x:row r="120" spans="1:94" x14ac:dyDescent="0.3">
      <x:c r="A120" s="226"/>
      <x:c r="C120" s="226"/>
      <x:c r="L120" s="226"/>
      <x:c r="N120" s="23"/>
      <x:c r="W120" s="226"/>
      <x:c r="AE120" s="23"/>
      <x:c r="AF120" s="23"/>
      <x:c r="AI120" s="23"/>
      <x:c r="AJ120" s="23"/>
      <x:c r="AK120" s="222"/>
      <x:c r="AL120" s="222"/>
      <x:c r="AR120" s="222"/>
      <x:c r="AS120" s="222"/>
      <x:c r="AT120" s="222"/>
      <x:c r="AU120" s="222"/>
      <x:c r="AV120" s="222"/>
      <x:c r="AW120" s="222"/>
      <x:c r="AX120" s="226"/>
      <x:c r="BA120" s="226"/>
      <x:c r="BJ120" s="226"/>
      <x:c r="BT120" s="23"/>
      <x:c r="BU120" s="23"/>
      <x:c r="BV120" s="23"/>
      <x:c r="CG120" s="226"/>
      <x:c r="CH120" s="226"/>
      <x:c r="CI120" s="226"/>
      <x:c r="CJ120" s="226"/>
      <x:c r="CK120" s="226"/>
      <x:c r="CL120" s="23"/>
      <x:c r="CP120" s="226"/>
    </x:row>
    <x:row r="121" spans="1:94" x14ac:dyDescent="0.3">
      <x:c r="A121" s="226"/>
      <x:c r="C121" s="226"/>
      <x:c r="L121" s="226"/>
      <x:c r="N121" s="23"/>
      <x:c r="W121" s="226"/>
      <x:c r="AE121" s="23"/>
      <x:c r="AF121" s="23"/>
      <x:c r="AI121" s="23"/>
      <x:c r="AJ121" s="23"/>
      <x:c r="AK121" s="222"/>
      <x:c r="AL121" s="222"/>
      <x:c r="AR121" s="222"/>
      <x:c r="AS121" s="222"/>
      <x:c r="AT121" s="222"/>
      <x:c r="AU121" s="222"/>
      <x:c r="AV121" s="222"/>
      <x:c r="AW121" s="222"/>
      <x:c r="AX121" s="226"/>
      <x:c r="BA121" s="226"/>
      <x:c r="BJ121" s="226"/>
      <x:c r="BT121" s="23"/>
      <x:c r="BU121" s="23"/>
      <x:c r="BV121" s="23"/>
      <x:c r="CG121" s="226"/>
      <x:c r="CH121" s="226"/>
      <x:c r="CI121" s="226"/>
      <x:c r="CJ121" s="226"/>
      <x:c r="CK121" s="226"/>
      <x:c r="CL121" s="23"/>
      <x:c r="CP121" s="226"/>
    </x:row>
    <x:row r="122" spans="1:94" x14ac:dyDescent="0.3">
      <x:c r="A122" s="226"/>
      <x:c r="C122" s="226"/>
      <x:c r="L122" s="226"/>
      <x:c r="N122" s="23"/>
      <x:c r="W122" s="226"/>
      <x:c r="AE122" s="23"/>
      <x:c r="AF122" s="23"/>
      <x:c r="AI122" s="23"/>
      <x:c r="AJ122" s="23"/>
      <x:c r="AK122" s="222"/>
      <x:c r="AL122" s="222"/>
      <x:c r="AR122" s="222"/>
      <x:c r="AS122" s="222"/>
      <x:c r="AT122" s="222"/>
      <x:c r="AU122" s="222"/>
      <x:c r="AV122" s="222"/>
      <x:c r="AW122" s="222"/>
      <x:c r="AX122" s="226"/>
      <x:c r="BA122" s="226"/>
      <x:c r="BJ122" s="226"/>
      <x:c r="BT122" s="23"/>
      <x:c r="BU122" s="23"/>
      <x:c r="BV122" s="23"/>
      <x:c r="CG122" s="226"/>
      <x:c r="CH122" s="226"/>
      <x:c r="CI122" s="226"/>
      <x:c r="CJ122" s="226"/>
      <x:c r="CK122" s="226"/>
      <x:c r="CL122" s="23"/>
      <x:c r="CP122" s="226"/>
    </x:row>
    <x:row r="123" spans="1:94" x14ac:dyDescent="0.3">
      <x:c r="A123" s="226"/>
      <x:c r="C123" s="226"/>
      <x:c r="L123" s="226"/>
      <x:c r="N123" s="23"/>
      <x:c r="W123" s="226"/>
      <x:c r="AE123" s="23"/>
      <x:c r="AF123" s="23"/>
      <x:c r="AI123" s="23"/>
      <x:c r="AJ123" s="23"/>
      <x:c r="AK123" s="222"/>
      <x:c r="AL123" s="222"/>
      <x:c r="AR123" s="222"/>
      <x:c r="AS123" s="222"/>
      <x:c r="AT123" s="222"/>
      <x:c r="AU123" s="222"/>
      <x:c r="AV123" s="222"/>
      <x:c r="AW123" s="222"/>
      <x:c r="AX123" s="226"/>
      <x:c r="BA123" s="226"/>
      <x:c r="BJ123" s="226"/>
      <x:c r="BT123" s="23"/>
      <x:c r="BU123" s="23"/>
      <x:c r="BV123" s="23"/>
      <x:c r="CG123" s="226"/>
      <x:c r="CH123" s="226"/>
      <x:c r="CI123" s="226"/>
      <x:c r="CJ123" s="226"/>
      <x:c r="CK123" s="226"/>
      <x:c r="CL123" s="23"/>
      <x:c r="CP123" s="226"/>
    </x:row>
    <x:row r="124" spans="1:94" x14ac:dyDescent="0.3">
      <x:c r="A124" s="226"/>
      <x:c r="C124" s="226"/>
      <x:c r="L124" s="226"/>
      <x:c r="N124" s="23"/>
      <x:c r="W124" s="226"/>
      <x:c r="AE124" s="23"/>
      <x:c r="AF124" s="23"/>
      <x:c r="AI124" s="23"/>
      <x:c r="AJ124" s="23"/>
      <x:c r="AK124" s="222"/>
      <x:c r="AL124" s="222"/>
      <x:c r="AR124" s="222"/>
      <x:c r="AS124" s="222"/>
      <x:c r="AT124" s="222"/>
      <x:c r="AU124" s="222"/>
      <x:c r="AV124" s="222"/>
      <x:c r="AW124" s="222"/>
      <x:c r="AX124" s="226"/>
      <x:c r="BA124" s="226"/>
      <x:c r="BJ124" s="226"/>
      <x:c r="BT124" s="23"/>
      <x:c r="BU124" s="23"/>
      <x:c r="BV124" s="23"/>
      <x:c r="CG124" s="226"/>
      <x:c r="CH124" s="226"/>
      <x:c r="CI124" s="226"/>
      <x:c r="CJ124" s="226"/>
      <x:c r="CK124" s="226"/>
      <x:c r="CL124" s="23"/>
      <x:c r="CP124" s="226"/>
    </x:row>
    <x:row r="125" spans="1:94" x14ac:dyDescent="0.3">
      <x:c r="A125" s="226"/>
      <x:c r="C125" s="226"/>
      <x:c r="L125" s="226"/>
      <x:c r="N125" s="23"/>
      <x:c r="W125" s="226"/>
      <x:c r="AE125" s="23"/>
      <x:c r="AF125" s="23"/>
      <x:c r="AI125" s="23"/>
      <x:c r="AJ125" s="23"/>
      <x:c r="AK125" s="222"/>
      <x:c r="AL125" s="222"/>
      <x:c r="AR125" s="222"/>
      <x:c r="AS125" s="222"/>
      <x:c r="AT125" s="222"/>
      <x:c r="AU125" s="222"/>
      <x:c r="AV125" s="222"/>
      <x:c r="AW125" s="222"/>
      <x:c r="AX125" s="226"/>
      <x:c r="BA125" s="226"/>
      <x:c r="BJ125" s="226"/>
      <x:c r="BT125" s="23"/>
      <x:c r="BU125" s="23"/>
      <x:c r="BV125" s="23"/>
      <x:c r="CG125" s="226"/>
      <x:c r="CH125" s="226"/>
      <x:c r="CI125" s="226"/>
      <x:c r="CJ125" s="226"/>
      <x:c r="CK125" s="226"/>
      <x:c r="CL125" s="23"/>
      <x:c r="CP125" s="226"/>
    </x:row>
    <x:row r="126" spans="1:94" x14ac:dyDescent="0.3">
      <x:c r="A126" s="226"/>
      <x:c r="C126" s="226"/>
      <x:c r="L126" s="226"/>
      <x:c r="N126" s="23"/>
      <x:c r="W126" s="226"/>
      <x:c r="AE126" s="23"/>
      <x:c r="AF126" s="23"/>
      <x:c r="AK126" s="226"/>
      <x:c r="AL126" s="222"/>
      <x:c r="AR126" s="222"/>
      <x:c r="AS126" s="222"/>
      <x:c r="AT126" s="222"/>
      <x:c r="AU126" s="222"/>
      <x:c r="AV126" s="222"/>
      <x:c r="AW126" s="222"/>
      <x:c r="AX126" s="226"/>
      <x:c r="BA126" s="226"/>
      <x:c r="BJ126" s="226"/>
      <x:c r="BT126" s="23"/>
      <x:c r="BU126" s="23"/>
      <x:c r="BV126" s="23"/>
      <x:c r="CG126" s="226"/>
      <x:c r="CH126" s="226"/>
      <x:c r="CI126" s="226"/>
      <x:c r="CJ126" s="226"/>
      <x:c r="CK126" s="226"/>
      <x:c r="CL126" s="23"/>
      <x:c r="CP126" s="226"/>
    </x:row>
    <x:row r="127" spans="1:94" x14ac:dyDescent="0.3">
      <x:c r="A127" s="226"/>
      <x:c r="C127" s="226"/>
      <x:c r="L127" s="226"/>
      <x:c r="N127" s="23"/>
      <x:c r="W127" s="226"/>
      <x:c r="AE127" s="23"/>
      <x:c r="AF127" s="23"/>
      <x:c r="AK127" s="222"/>
      <x:c r="AL127" s="222"/>
      <x:c r="AR127" s="222"/>
      <x:c r="AS127" s="222"/>
      <x:c r="AT127" s="222"/>
      <x:c r="AU127" s="222"/>
      <x:c r="AV127" s="222"/>
      <x:c r="AW127" s="222"/>
      <x:c r="AX127" s="226"/>
      <x:c r="BA127" s="226"/>
      <x:c r="BJ127" s="226"/>
      <x:c r="BT127" s="23"/>
      <x:c r="BU127" s="23"/>
      <x:c r="BV127" s="23"/>
      <x:c r="CG127" s="226"/>
      <x:c r="CH127" s="226"/>
      <x:c r="CI127" s="226"/>
      <x:c r="CJ127" s="226"/>
      <x:c r="CK127" s="226"/>
      <x:c r="CL127" s="23"/>
      <x:c r="CP127" s="226"/>
    </x:row>
    <x:row r="128" spans="1:94" x14ac:dyDescent="0.3">
      <x:c r="A128" s="226"/>
      <x:c r="C128" s="226"/>
      <x:c r="L128" s="226"/>
      <x:c r="N128" s="23"/>
      <x:c r="W128" s="226"/>
      <x:c r="AE128" s="23"/>
      <x:c r="AF128" s="23"/>
      <x:c r="AK128" s="222"/>
      <x:c r="AL128" s="222"/>
      <x:c r="AR128" s="222"/>
      <x:c r="AS128" s="222"/>
      <x:c r="AT128" s="222"/>
      <x:c r="AU128" s="222"/>
      <x:c r="AV128" s="222"/>
      <x:c r="AW128" s="222"/>
      <x:c r="AX128" s="226"/>
      <x:c r="BA128" s="226"/>
      <x:c r="BJ128" s="226"/>
      <x:c r="BT128" s="23"/>
      <x:c r="BU128" s="23"/>
      <x:c r="BV128" s="23"/>
      <x:c r="CG128" s="226"/>
      <x:c r="CH128" s="226"/>
      <x:c r="CI128" s="226"/>
      <x:c r="CJ128" s="226"/>
      <x:c r="CK128" s="226"/>
      <x:c r="CL128" s="23"/>
      <x:c r="CP128" s="226"/>
    </x:row>
    <x:row r="129" spans="1:94" x14ac:dyDescent="0.3">
      <x:c r="A129" s="226"/>
      <x:c r="C129" s="226"/>
      <x:c r="L129" s="226"/>
      <x:c r="N129" s="23"/>
      <x:c r="W129" s="226"/>
      <x:c r="AE129" s="23"/>
      <x:c r="AF129" s="23"/>
      <x:c r="AK129" s="222"/>
      <x:c r="AL129" s="222"/>
      <x:c r="AR129" s="222"/>
      <x:c r="AS129" s="222"/>
      <x:c r="AT129" s="222"/>
      <x:c r="AU129" s="222"/>
      <x:c r="AV129" s="222"/>
      <x:c r="AW129" s="222"/>
      <x:c r="AX129" s="226"/>
      <x:c r="BA129" s="226"/>
      <x:c r="BJ129" s="226"/>
      <x:c r="BT129" s="23"/>
      <x:c r="BU129" s="23"/>
      <x:c r="BV129" s="23"/>
      <x:c r="CG129" s="226"/>
      <x:c r="CH129" s="226"/>
      <x:c r="CI129" s="226"/>
      <x:c r="CJ129" s="226"/>
      <x:c r="CK129" s="226"/>
      <x:c r="CL129" s="23"/>
      <x:c r="CP129" s="226"/>
    </x:row>
    <x:row r="130" spans="1:94" x14ac:dyDescent="0.3">
      <x:c r="A130" s="226"/>
      <x:c r="C130" s="226"/>
      <x:c r="L130" s="226"/>
      <x:c r="N130" s="23"/>
      <x:c r="W130" s="226"/>
      <x:c r="AE130" s="23"/>
      <x:c r="AF130" s="23"/>
      <x:c r="AK130" s="222"/>
      <x:c r="AL130" s="222"/>
      <x:c r="AR130" s="222"/>
      <x:c r="AS130" s="222"/>
      <x:c r="AT130" s="222"/>
      <x:c r="AU130" s="222"/>
      <x:c r="AV130" s="222"/>
      <x:c r="AW130" s="222"/>
      <x:c r="AX130" s="226"/>
      <x:c r="BA130" s="226"/>
      <x:c r="BJ130" s="226"/>
      <x:c r="BT130" s="23"/>
      <x:c r="BU130" s="23"/>
      <x:c r="BV130" s="23"/>
      <x:c r="CG130" s="226"/>
      <x:c r="CH130" s="226"/>
      <x:c r="CI130" s="226"/>
      <x:c r="CJ130" s="226"/>
      <x:c r="CK130" s="226"/>
      <x:c r="CL130" s="23"/>
      <x:c r="CP130" s="226"/>
    </x:row>
    <x:row r="131" spans="1:94" x14ac:dyDescent="0.3">
      <x:c r="A131" s="226"/>
      <x:c r="C131" s="226"/>
      <x:c r="L131" s="226"/>
      <x:c r="N131" s="23"/>
      <x:c r="W131" s="226"/>
      <x:c r="AE131" s="23"/>
      <x:c r="AF131" s="23"/>
      <x:c r="AK131" s="222"/>
      <x:c r="AL131" s="222"/>
      <x:c r="AR131" s="222"/>
      <x:c r="AS131" s="222"/>
      <x:c r="AT131" s="222"/>
      <x:c r="AU131" s="222"/>
      <x:c r="AV131" s="222"/>
      <x:c r="AW131" s="222"/>
      <x:c r="AX131" s="226"/>
      <x:c r="BA131" s="226"/>
      <x:c r="BJ131" s="226"/>
      <x:c r="BT131" s="23"/>
      <x:c r="BU131" s="23"/>
      <x:c r="BV131" s="23"/>
      <x:c r="CG131" s="226"/>
      <x:c r="CH131" s="226"/>
      <x:c r="CI131" s="226"/>
      <x:c r="CJ131" s="226"/>
      <x:c r="CK131" s="226"/>
      <x:c r="CL131" s="23"/>
      <x:c r="CP131" s="226"/>
    </x:row>
    <x:row r="132" spans="1:94" x14ac:dyDescent="0.3">
      <x:c r="A132" s="226"/>
      <x:c r="C132" s="226"/>
      <x:c r="L132" s="226"/>
      <x:c r="N132" s="23"/>
      <x:c r="W132" s="226"/>
      <x:c r="AE132" s="23"/>
      <x:c r="AF132" s="23"/>
      <x:c r="AK132" s="222"/>
      <x:c r="AL132" s="222"/>
      <x:c r="AR132" s="222"/>
      <x:c r="AS132" s="222"/>
      <x:c r="AT132" s="222"/>
      <x:c r="AU132" s="222"/>
      <x:c r="AV132" s="222"/>
      <x:c r="AW132" s="222"/>
      <x:c r="AX132" s="226"/>
      <x:c r="BA132" s="226"/>
      <x:c r="BJ132" s="226"/>
      <x:c r="BT132" s="23"/>
      <x:c r="BU132" s="23"/>
      <x:c r="BV132" s="23"/>
      <x:c r="CG132" s="226"/>
      <x:c r="CH132" s="226"/>
      <x:c r="CI132" s="226"/>
      <x:c r="CJ132" s="226"/>
      <x:c r="CK132" s="226"/>
      <x:c r="CL132" s="23"/>
      <x:c r="CP132" s="226"/>
    </x:row>
    <x:row r="133" spans="1:94" x14ac:dyDescent="0.3">
      <x:c r="A133" s="226"/>
      <x:c r="C133" s="226"/>
      <x:c r="L133" s="226"/>
      <x:c r="N133" s="23"/>
      <x:c r="W133" s="226"/>
      <x:c r="AE133" s="23"/>
      <x:c r="AF133" s="23"/>
      <x:c r="AK133" s="222"/>
      <x:c r="AL133" s="222"/>
      <x:c r="AR133" s="222"/>
      <x:c r="AS133" s="222"/>
      <x:c r="AT133" s="222"/>
      <x:c r="AU133" s="222"/>
      <x:c r="AV133" s="222"/>
      <x:c r="AW133" s="222"/>
      <x:c r="AX133" s="226"/>
      <x:c r="BA133" s="226"/>
      <x:c r="BJ133" s="226"/>
      <x:c r="BT133" s="23"/>
      <x:c r="BU133" s="23"/>
      <x:c r="BV133" s="23"/>
      <x:c r="CG133" s="226"/>
      <x:c r="CH133" s="226"/>
      <x:c r="CI133" s="226"/>
      <x:c r="CJ133" s="226"/>
      <x:c r="CK133" s="226"/>
      <x:c r="CL133" s="23"/>
      <x:c r="CP133" s="226"/>
    </x:row>
    <x:row r="134" spans="1:94" x14ac:dyDescent="0.3">
      <x:c r="A134" s="226"/>
      <x:c r="C134" s="226"/>
      <x:c r="L134" s="226"/>
      <x:c r="N134" s="23"/>
      <x:c r="W134" s="226"/>
      <x:c r="AE134" s="23"/>
      <x:c r="AF134" s="23"/>
      <x:c r="AK134" s="222"/>
      <x:c r="AL134" s="222"/>
      <x:c r="AR134" s="222"/>
      <x:c r="AS134" s="222"/>
      <x:c r="AT134" s="222"/>
      <x:c r="AU134" s="222"/>
      <x:c r="AV134" s="222"/>
      <x:c r="AW134" s="222"/>
      <x:c r="AX134" s="226"/>
      <x:c r="BA134" s="226"/>
      <x:c r="BJ134" s="226"/>
      <x:c r="BT134" s="23"/>
      <x:c r="BU134" s="23"/>
      <x:c r="BV134" s="23"/>
      <x:c r="CG134" s="226"/>
      <x:c r="CH134" s="226"/>
      <x:c r="CI134" s="226"/>
      <x:c r="CJ134" s="226"/>
      <x:c r="CK134" s="226"/>
      <x:c r="CL134" s="23"/>
      <x:c r="CP134" s="226"/>
    </x:row>
    <x:row r="135" spans="1:94" x14ac:dyDescent="0.3">
      <x:c r="A135" s="226"/>
      <x:c r="C135" s="226"/>
      <x:c r="L135" s="226"/>
      <x:c r="N135" s="23"/>
      <x:c r="W135" s="226"/>
      <x:c r="AE135" s="23"/>
      <x:c r="AF135" s="23"/>
      <x:c r="AK135" s="222"/>
      <x:c r="AL135" s="222"/>
      <x:c r="AR135" s="222"/>
      <x:c r="AS135" s="222"/>
      <x:c r="AT135" s="222"/>
      <x:c r="AU135" s="222"/>
      <x:c r="AV135" s="222"/>
      <x:c r="AW135" s="222"/>
      <x:c r="AX135" s="226"/>
      <x:c r="BA135" s="226"/>
      <x:c r="BJ135" s="226"/>
      <x:c r="BT135" s="23"/>
      <x:c r="BU135" s="23"/>
      <x:c r="BV135" s="23"/>
      <x:c r="CG135" s="226"/>
      <x:c r="CH135" s="226"/>
      <x:c r="CI135" s="226"/>
      <x:c r="CJ135" s="226"/>
      <x:c r="CK135" s="226"/>
      <x:c r="CL135" s="23"/>
      <x:c r="CP135" s="226"/>
    </x:row>
    <x:row r="136" spans="1:94" x14ac:dyDescent="0.3">
      <x:c r="A136" s="226"/>
      <x:c r="C136" s="226"/>
      <x:c r="L136" s="226"/>
      <x:c r="N136" s="23"/>
      <x:c r="W136" s="226"/>
      <x:c r="AE136" s="23"/>
      <x:c r="AF136" s="23"/>
      <x:c r="AK136" s="222"/>
      <x:c r="AL136" s="222"/>
      <x:c r="AR136" s="222"/>
      <x:c r="AS136" s="222"/>
      <x:c r="AT136" s="222"/>
      <x:c r="AU136" s="222"/>
      <x:c r="AV136" s="222"/>
      <x:c r="AW136" s="222"/>
      <x:c r="AX136" s="226"/>
      <x:c r="BA136" s="226"/>
      <x:c r="BJ136" s="226"/>
      <x:c r="BT136" s="23"/>
      <x:c r="BU136" s="23"/>
      <x:c r="BV136" s="23"/>
      <x:c r="CG136" s="226"/>
      <x:c r="CH136" s="226"/>
      <x:c r="CI136" s="226"/>
      <x:c r="CJ136" s="226"/>
      <x:c r="CK136" s="226"/>
      <x:c r="CL136" s="23"/>
      <x:c r="CP136" s="226"/>
    </x:row>
    <x:row r="137" spans="1:94" x14ac:dyDescent="0.3">
      <x:c r="A137" s="226"/>
      <x:c r="C137" s="226"/>
      <x:c r="L137" s="226"/>
      <x:c r="N137" s="23"/>
      <x:c r="W137" s="226"/>
      <x:c r="AE137" s="23"/>
      <x:c r="AF137" s="23"/>
      <x:c r="AK137" s="222"/>
      <x:c r="AL137" s="222"/>
      <x:c r="AR137" s="222"/>
      <x:c r="AS137" s="222"/>
      <x:c r="AT137" s="222"/>
      <x:c r="AU137" s="222"/>
      <x:c r="AV137" s="222"/>
      <x:c r="AW137" s="222"/>
      <x:c r="AX137" s="226"/>
      <x:c r="BA137" s="226"/>
      <x:c r="BJ137" s="226"/>
      <x:c r="BT137" s="23"/>
      <x:c r="BU137" s="23"/>
      <x:c r="BV137" s="23"/>
      <x:c r="CG137" s="226"/>
      <x:c r="CH137" s="226"/>
      <x:c r="CI137" s="226"/>
      <x:c r="CJ137" s="226"/>
      <x:c r="CK137" s="226"/>
      <x:c r="CL137" s="23"/>
      <x:c r="CP137" s="226"/>
    </x:row>
    <x:row r="138" spans="1:94" x14ac:dyDescent="0.3">
      <x:c r="A138" s="226"/>
      <x:c r="C138" s="226"/>
      <x:c r="L138" s="226"/>
      <x:c r="N138" s="23"/>
      <x:c r="W138" s="226"/>
      <x:c r="AE138" s="23"/>
      <x:c r="AF138" s="23"/>
      <x:c r="AH138" s="23"/>
      <x:c r="AK138" s="226"/>
      <x:c r="AL138" s="222"/>
      <x:c r="AM138" s="226"/>
      <x:c r="AN138" s="222"/>
      <x:c r="AO138" s="222"/>
      <x:c r="AP138" s="222"/>
      <x:c r="AR138" s="222"/>
      <x:c r="AS138" s="222"/>
      <x:c r="AT138" s="222"/>
      <x:c r="AU138" s="222"/>
      <x:c r="AV138" s="222"/>
      <x:c r="AW138" s="222"/>
      <x:c r="BJ138" s="226"/>
      <x:c r="BO138" s="226"/>
      <x:c r="BT138" s="23"/>
      <x:c r="BU138" s="23"/>
      <x:c r="BV138" s="23"/>
      <x:c r="CA138" s="226"/>
      <x:c r="CG138" s="226"/>
      <x:c r="CH138" s="226"/>
      <x:c r="CI138" s="226"/>
      <x:c r="CJ138" s="226"/>
      <x:c r="CK138" s="226"/>
      <x:c r="CL138" s="23"/>
      <x:c r="CP138" s="226"/>
    </x:row>
    <x:row r="139" spans="1:94" x14ac:dyDescent="0.3">
      <x:c r="A139" s="226"/>
      <x:c r="C139" s="226"/>
      <x:c r="L139" s="226"/>
      <x:c r="N139" s="23"/>
      <x:c r="AL139" s="226"/>
      <x:c r="AR139" s="222"/>
      <x:c r="AT139" s="222"/>
      <x:c r="AU139" s="222"/>
      <x:c r="AW139" s="222"/>
      <x:c r="BJ139" s="226"/>
      <x:c r="BT139" s="23"/>
      <x:c r="BU139" s="23"/>
      <x:c r="BV139" s="23"/>
      <x:c r="CI139" s="226"/>
      <x:c r="CJ139" s="226"/>
      <x:c r="CK139" s="226"/>
      <x:c r="CP139" s="226"/>
    </x:row>
    <x:row r="140" spans="1:94" x14ac:dyDescent="0.3">
      <x:c r="A140" s="226"/>
      <x:c r="C140" s="226"/>
      <x:c r="L140" s="226"/>
      <x:c r="N140" s="23"/>
      <x:c r="AL140" s="226"/>
      <x:c r="AR140" s="222"/>
      <x:c r="AT140" s="222"/>
      <x:c r="AU140" s="222"/>
      <x:c r="AW140" s="222"/>
      <x:c r="BJ140" s="226"/>
      <x:c r="BT140" s="23"/>
      <x:c r="BU140" s="23"/>
      <x:c r="BV140" s="23"/>
      <x:c r="CI140" s="226"/>
      <x:c r="CJ140" s="226"/>
      <x:c r="CK140" s="226"/>
      <x:c r="CP140" s="226"/>
    </x:row>
    <x:row r="141" spans="1:94" x14ac:dyDescent="0.3">
      <x:c r="A141" s="226"/>
      <x:c r="C141" s="226"/>
      <x:c r="L141" s="226"/>
      <x:c r="N141" s="23"/>
      <x:c r="AL141" s="226"/>
      <x:c r="AR141" s="222"/>
      <x:c r="AT141" s="222"/>
      <x:c r="AU141" s="222"/>
      <x:c r="AW141" s="222"/>
      <x:c r="BJ141" s="226"/>
      <x:c r="BT141" s="23"/>
      <x:c r="BU141" s="23"/>
      <x:c r="BV141" s="23"/>
      <x:c r="CI141" s="226"/>
      <x:c r="CJ141" s="226"/>
      <x:c r="CK141" s="226"/>
      <x:c r="CP141" s="226"/>
    </x:row>
    <x:row r="142" spans="1:94" x14ac:dyDescent="0.3">
      <x:c r="A142" s="226"/>
      <x:c r="C142" s="226"/>
      <x:c r="L142" s="226"/>
      <x:c r="N142" s="23"/>
      <x:c r="W142" s="226"/>
      <x:c r="AE142" s="23"/>
      <x:c r="AF142" s="23"/>
      <x:c r="AH142" s="23"/>
      <x:c r="AI142" s="23"/>
      <x:c r="AJ142" s="23"/>
      <x:c r="AK142" s="226"/>
      <x:c r="AL142" s="222"/>
      <x:c r="AM142" s="226"/>
      <x:c r="AN142" s="222"/>
      <x:c r="AO142" s="222"/>
      <x:c r="AR142" s="222"/>
      <x:c r="AS142" s="222"/>
      <x:c r="AT142" s="222"/>
      <x:c r="AU142" s="222"/>
      <x:c r="AV142" s="222"/>
      <x:c r="AW142" s="222"/>
      <x:c r="BJ142" s="226"/>
      <x:c r="BK142" s="226"/>
      <x:c r="BO142" s="226"/>
      <x:c r="BT142" s="23"/>
      <x:c r="BU142" s="23"/>
      <x:c r="BV142" s="23"/>
      <x:c r="CA142" s="226"/>
      <x:c r="CG142" s="226"/>
      <x:c r="CH142" s="226"/>
      <x:c r="CI142" s="226"/>
      <x:c r="CJ142" s="226"/>
      <x:c r="CK142" s="226"/>
      <x:c r="CL142" s="23"/>
      <x:c r="CP142" s="226"/>
    </x:row>
    <x:row r="143" spans="1:94" x14ac:dyDescent="0.3">
      <x:c r="A143" s="226"/>
      <x:c r="C143" s="226"/>
      <x:c r="L143" s="226"/>
      <x:c r="N143" s="23"/>
      <x:c r="W143" s="226"/>
      <x:c r="AE143" s="23"/>
      <x:c r="AF143" s="23"/>
      <x:c r="AH143" s="23"/>
      <x:c r="AK143" s="226"/>
      <x:c r="AL143" s="222"/>
      <x:c r="AM143" s="226"/>
      <x:c r="AN143" s="222"/>
      <x:c r="AO143" s="222"/>
      <x:c r="AR143" s="222"/>
      <x:c r="AS143" s="222"/>
      <x:c r="AT143" s="222"/>
      <x:c r="AU143" s="222"/>
      <x:c r="AV143" s="222"/>
      <x:c r="AW143" s="222"/>
      <x:c r="BJ143" s="226"/>
      <x:c r="BO143" s="226"/>
      <x:c r="BT143" s="23"/>
      <x:c r="BU143" s="23"/>
      <x:c r="BV143" s="23"/>
      <x:c r="CA143" s="226"/>
      <x:c r="CG143" s="226"/>
      <x:c r="CH143" s="226"/>
      <x:c r="CI143" s="226"/>
      <x:c r="CJ143" s="226"/>
      <x:c r="CK143" s="226"/>
      <x:c r="CL143" s="23"/>
      <x:c r="CP143" s="226"/>
    </x:row>
    <x:row r="144" spans="1:94" x14ac:dyDescent="0.3">
      <x:c r="A144" s="226"/>
      <x:c r="C144" s="226"/>
      <x:c r="L144" s="226"/>
      <x:c r="N144" s="23"/>
      <x:c r="W144" s="226"/>
      <x:c r="AE144" s="23"/>
      <x:c r="AF144" s="23"/>
      <x:c r="AH144" s="23"/>
      <x:c r="AK144" s="226"/>
      <x:c r="AL144" s="222"/>
      <x:c r="AM144" s="226"/>
      <x:c r="AN144" s="222"/>
      <x:c r="AO144" s="222"/>
      <x:c r="AR144" s="222"/>
      <x:c r="AS144" s="222"/>
      <x:c r="AT144" s="222"/>
      <x:c r="AU144" s="222"/>
      <x:c r="AV144" s="222"/>
      <x:c r="AW144" s="222"/>
      <x:c r="BJ144" s="226"/>
      <x:c r="BK144" s="226"/>
      <x:c r="BN144" s="226"/>
      <x:c r="BO144" s="226"/>
      <x:c r="BP144" s="226"/>
      <x:c r="BT144" s="23"/>
      <x:c r="BU144" s="23"/>
      <x:c r="BV144" s="23"/>
      <x:c r="CA144" s="226"/>
      <x:c r="CG144" s="226"/>
      <x:c r="CH144" s="226"/>
      <x:c r="CI144" s="226"/>
      <x:c r="CJ144" s="226"/>
      <x:c r="CK144" s="226"/>
      <x:c r="CL144" s="23"/>
      <x:c r="CP144" s="226"/>
    </x:row>
    <x:row r="145" spans="1:94" x14ac:dyDescent="0.3">
      <x:c r="A145" s="226"/>
      <x:c r="C145" s="226"/>
      <x:c r="L145" s="226"/>
      <x:c r="N145" s="23"/>
      <x:c r="W145" s="226"/>
      <x:c r="AE145" s="23"/>
      <x:c r="AF145" s="23"/>
      <x:c r="AH145" s="23"/>
      <x:c r="AK145" s="226"/>
      <x:c r="AL145" s="222"/>
      <x:c r="AM145" s="226"/>
      <x:c r="AN145" s="226"/>
      <x:c r="AO145" s="226"/>
      <x:c r="AR145" s="222"/>
      <x:c r="AS145" s="226"/>
      <x:c r="AT145" s="222"/>
      <x:c r="AU145" s="222"/>
      <x:c r="AV145" s="226"/>
      <x:c r="AW145" s="222"/>
      <x:c r="BJ145" s="226"/>
      <x:c r="BK145" s="226"/>
      <x:c r="BN145" s="226"/>
      <x:c r="BO145" s="226"/>
      <x:c r="BT145" s="23"/>
      <x:c r="BU145" s="23"/>
      <x:c r="BV145" s="23"/>
      <x:c r="CA145" s="226"/>
      <x:c r="CG145" s="226"/>
      <x:c r="CH145" s="226"/>
      <x:c r="CI145" s="226"/>
      <x:c r="CJ145" s="226"/>
      <x:c r="CK145" s="226"/>
      <x:c r="CL145" s="23"/>
      <x:c r="CP145" s="226"/>
    </x:row>
    <x:row r="146" spans="1:94" x14ac:dyDescent="0.3">
      <x:c r="A146" s="226"/>
      <x:c r="C146" s="226"/>
      <x:c r="L146" s="226"/>
      <x:c r="N146" s="23"/>
      <x:c r="W146" s="226"/>
      <x:c r="AE146" s="23"/>
      <x:c r="AF146" s="23"/>
      <x:c r="AH146" s="23"/>
      <x:c r="AK146" s="226"/>
      <x:c r="AL146" s="222"/>
      <x:c r="AM146" s="226"/>
      <x:c r="AN146" s="222"/>
      <x:c r="AO146" s="222"/>
      <x:c r="AR146" s="222"/>
      <x:c r="AS146" s="222"/>
      <x:c r="AT146" s="222"/>
      <x:c r="AU146" s="222"/>
      <x:c r="AV146" s="222"/>
      <x:c r="AW146" s="222"/>
      <x:c r="BJ146" s="226"/>
      <x:c r="BK146" s="226"/>
      <x:c r="BN146" s="226"/>
      <x:c r="BO146" s="226"/>
      <x:c r="BP146" s="226"/>
      <x:c r="BT146" s="23"/>
      <x:c r="BU146" s="23"/>
      <x:c r="BV146" s="23"/>
      <x:c r="CA146" s="226"/>
      <x:c r="CG146" s="226"/>
      <x:c r="CH146" s="226"/>
      <x:c r="CI146" s="226"/>
      <x:c r="CJ146" s="226"/>
      <x:c r="CK146" s="226"/>
      <x:c r="CL146" s="23"/>
      <x:c r="CP146" s="226"/>
    </x:row>
    <x:row r="147" spans="1:94" x14ac:dyDescent="0.3">
      <x:c r="A147" s="226"/>
      <x:c r="C147" s="226"/>
      <x:c r="L147" s="226"/>
      <x:c r="N147" s="23"/>
      <x:c r="W147" s="226"/>
      <x:c r="AE147" s="23"/>
      <x:c r="AF147" s="23"/>
      <x:c r="AH147" s="23"/>
      <x:c r="AK147" s="226"/>
      <x:c r="AL147" s="222"/>
      <x:c r="AM147" s="226"/>
      <x:c r="AN147" s="222"/>
      <x:c r="AO147" s="222"/>
      <x:c r="AR147" s="222"/>
      <x:c r="AS147" s="222"/>
      <x:c r="AT147" s="222"/>
      <x:c r="AU147" s="222"/>
      <x:c r="AV147" s="222"/>
      <x:c r="AW147" s="222"/>
      <x:c r="BJ147" s="226"/>
      <x:c r="BN147" s="226"/>
      <x:c r="BO147" s="226"/>
      <x:c r="BP147" s="226"/>
      <x:c r="BT147" s="23"/>
      <x:c r="BU147" s="23"/>
      <x:c r="BV147" s="23"/>
      <x:c r="CA147" s="226"/>
      <x:c r="CG147" s="226"/>
      <x:c r="CH147" s="226"/>
      <x:c r="CI147" s="226"/>
      <x:c r="CJ147" s="226"/>
      <x:c r="CK147" s="226"/>
      <x:c r="CL147" s="23"/>
      <x:c r="CP147" s="226"/>
    </x:row>
    <x:row r="148" spans="1:94" x14ac:dyDescent="0.3">
      <x:c r="A148" s="226"/>
      <x:c r="C148" s="226"/>
      <x:c r="L148" s="226"/>
      <x:c r="N148" s="23"/>
      <x:c r="W148" s="226"/>
      <x:c r="AE148" s="23"/>
      <x:c r="AF148" s="23"/>
      <x:c r="AH148" s="23"/>
      <x:c r="AK148" s="226"/>
      <x:c r="AL148" s="222"/>
      <x:c r="AM148" s="226"/>
      <x:c r="AN148" s="222"/>
      <x:c r="AO148" s="222"/>
      <x:c r="AR148" s="222"/>
      <x:c r="AS148" s="222"/>
      <x:c r="AT148" s="222"/>
      <x:c r="AU148" s="222"/>
      <x:c r="AV148" s="222"/>
      <x:c r="AW148" s="222"/>
      <x:c r="BJ148" s="226"/>
      <x:c r="BK148" s="226"/>
      <x:c r="BN148" s="226"/>
      <x:c r="BO148" s="226"/>
      <x:c r="BP148" s="226"/>
      <x:c r="BT148" s="23"/>
      <x:c r="BU148" s="23"/>
      <x:c r="BV148" s="23"/>
      <x:c r="CA148" s="226"/>
      <x:c r="CG148" s="226"/>
      <x:c r="CH148" s="226"/>
      <x:c r="CI148" s="226"/>
      <x:c r="CJ148" s="226"/>
      <x:c r="CK148" s="226"/>
      <x:c r="CL148" s="23"/>
      <x:c r="CP148" s="226"/>
    </x:row>
    <x:row r="149" spans="1:94" x14ac:dyDescent="0.3">
      <x:c r="A149" s="226"/>
      <x:c r="C149" s="226"/>
      <x:c r="L149" s="226"/>
      <x:c r="N149" s="23"/>
      <x:c r="W149" s="226"/>
      <x:c r="AE149" s="23"/>
      <x:c r="AF149" s="23"/>
      <x:c r="AH149" s="23"/>
      <x:c r="AK149" s="226"/>
      <x:c r="AL149" s="222"/>
      <x:c r="AM149" s="226"/>
      <x:c r="AN149" s="222"/>
      <x:c r="AO149" s="222"/>
      <x:c r="AR149" s="222"/>
      <x:c r="AS149" s="222"/>
      <x:c r="AT149" s="222"/>
      <x:c r="AU149" s="222"/>
      <x:c r="AV149" s="222"/>
      <x:c r="AW149" s="222"/>
      <x:c r="BJ149" s="226"/>
      <x:c r="BK149" s="226"/>
      <x:c r="BN149" s="226"/>
      <x:c r="BO149" s="226"/>
      <x:c r="BP149" s="226"/>
      <x:c r="BT149" s="23"/>
      <x:c r="BU149" s="23"/>
      <x:c r="BV149" s="23"/>
      <x:c r="CA149" s="226"/>
      <x:c r="CG149" s="226"/>
      <x:c r="CH149" s="226"/>
      <x:c r="CI149" s="226"/>
      <x:c r="CJ149" s="226"/>
      <x:c r="CK149" s="226"/>
      <x:c r="CL149" s="23"/>
      <x:c r="CP149" s="226"/>
    </x:row>
    <x:row r="150" spans="1:94" x14ac:dyDescent="0.3">
      <x:c r="A150" s="226"/>
      <x:c r="C150" s="226"/>
      <x:c r="L150" s="226"/>
      <x:c r="N150" s="23"/>
      <x:c r="W150" s="226"/>
      <x:c r="AE150" s="23"/>
      <x:c r="AF150" s="23"/>
      <x:c r="AH150" s="23"/>
      <x:c r="AK150" s="226"/>
      <x:c r="AL150" s="222"/>
      <x:c r="AM150" s="226"/>
      <x:c r="AN150" s="222"/>
      <x:c r="AO150" s="222"/>
      <x:c r="AR150" s="222"/>
      <x:c r="AS150" s="222"/>
      <x:c r="AT150" s="222"/>
      <x:c r="AU150" s="222"/>
      <x:c r="AV150" s="222"/>
      <x:c r="AW150" s="222"/>
      <x:c r="BJ150" s="226"/>
      <x:c r="BK150" s="226"/>
      <x:c r="BN150" s="226"/>
      <x:c r="BO150" s="226"/>
      <x:c r="BT150" s="23"/>
      <x:c r="BU150" s="23"/>
      <x:c r="BV150" s="23"/>
      <x:c r="CA150" s="226"/>
      <x:c r="CG150" s="226"/>
      <x:c r="CH150" s="226"/>
      <x:c r="CI150" s="226"/>
      <x:c r="CJ150" s="226"/>
      <x:c r="CK150" s="226"/>
      <x:c r="CL150" s="23"/>
      <x:c r="CP150" s="226"/>
    </x:row>
    <x:row r="151" spans="1:94" x14ac:dyDescent="0.3">
      <x:c r="A151" s="226"/>
      <x:c r="C151" s="226"/>
      <x:c r="L151" s="226"/>
      <x:c r="N151" s="23"/>
      <x:c r="W151" s="226"/>
      <x:c r="AE151" s="23"/>
      <x:c r="AF151" s="23"/>
      <x:c r="AH151" s="23"/>
      <x:c r="AK151" s="226"/>
      <x:c r="AL151" s="222"/>
      <x:c r="AM151" s="226"/>
      <x:c r="AN151" s="222"/>
      <x:c r="AO151" s="222"/>
      <x:c r="AR151" s="222"/>
      <x:c r="AS151" s="222"/>
      <x:c r="AT151" s="222"/>
      <x:c r="AU151" s="222"/>
      <x:c r="AV151" s="222"/>
      <x:c r="AW151" s="222"/>
      <x:c r="BJ151" s="226"/>
      <x:c r="BK151" s="226"/>
      <x:c r="BN151" s="226"/>
      <x:c r="BO151" s="226"/>
      <x:c r="BP151" s="226"/>
      <x:c r="BT151" s="23"/>
      <x:c r="BU151" s="23"/>
      <x:c r="BV151" s="23"/>
      <x:c r="CA151" s="226"/>
      <x:c r="CG151" s="226"/>
      <x:c r="CH151" s="226"/>
      <x:c r="CI151" s="226"/>
      <x:c r="CJ151" s="226"/>
      <x:c r="CK151" s="226"/>
      <x:c r="CL151" s="23"/>
      <x:c r="CP151" s="226"/>
    </x:row>
    <x:row r="152" spans="1:94" x14ac:dyDescent="0.3">
      <x:c r="A152" s="226"/>
      <x:c r="C152" s="226"/>
      <x:c r="L152" s="226"/>
      <x:c r="N152" s="23"/>
      <x:c r="W152" s="226"/>
      <x:c r="AE152" s="23"/>
      <x:c r="AF152" s="23"/>
      <x:c r="AH152" s="23"/>
      <x:c r="AK152" s="226"/>
      <x:c r="AL152" s="222"/>
      <x:c r="AM152" s="226"/>
      <x:c r="AN152" s="222"/>
      <x:c r="AO152" s="222"/>
      <x:c r="AR152" s="222"/>
      <x:c r="AS152" s="222"/>
      <x:c r="AT152" s="222"/>
      <x:c r="AU152" s="222"/>
      <x:c r="AV152" s="222"/>
      <x:c r="AW152" s="222"/>
      <x:c r="BJ152" s="226"/>
      <x:c r="BK152" s="226"/>
      <x:c r="BN152" s="226"/>
      <x:c r="BO152" s="226"/>
      <x:c r="BP152" s="226"/>
      <x:c r="BT152" s="23"/>
      <x:c r="BU152" s="23"/>
      <x:c r="BV152" s="23"/>
      <x:c r="CA152" s="226"/>
      <x:c r="CG152" s="226"/>
      <x:c r="CH152" s="226"/>
      <x:c r="CI152" s="226"/>
      <x:c r="CJ152" s="226"/>
      <x:c r="CK152" s="226"/>
      <x:c r="CL152" s="23"/>
      <x:c r="CP152" s="226"/>
    </x:row>
    <x:row r="153" spans="1:94" x14ac:dyDescent="0.3">
      <x:c r="A153" s="226"/>
      <x:c r="C153" s="226"/>
      <x:c r="L153" s="226"/>
      <x:c r="N153" s="23"/>
      <x:c r="W153" s="226"/>
      <x:c r="AE153" s="23"/>
      <x:c r="AF153" s="23"/>
      <x:c r="AH153" s="23"/>
      <x:c r="AK153" s="226"/>
      <x:c r="AL153" s="222"/>
      <x:c r="AM153" s="226"/>
      <x:c r="AN153" s="222"/>
      <x:c r="AO153" s="222"/>
      <x:c r="AR153" s="222"/>
      <x:c r="AS153" s="222"/>
      <x:c r="AT153" s="222"/>
      <x:c r="AU153" s="222"/>
      <x:c r="AV153" s="222"/>
      <x:c r="AW153" s="222"/>
      <x:c r="BJ153" s="226"/>
      <x:c r="BK153" s="226"/>
      <x:c r="BO153" s="226"/>
      <x:c r="BT153" s="23"/>
      <x:c r="BU153" s="23"/>
      <x:c r="BV153" s="23"/>
      <x:c r="CA153" s="226"/>
      <x:c r="CG153" s="226"/>
      <x:c r="CH153" s="226"/>
      <x:c r="CI153" s="226"/>
      <x:c r="CJ153" s="226"/>
      <x:c r="CK153" s="226"/>
      <x:c r="CL153" s="23"/>
      <x:c r="CP153" s="226"/>
    </x:row>
    <x:row r="154" spans="1:94" x14ac:dyDescent="0.3">
      <x:c r="A154" s="226"/>
      <x:c r="C154" s="226"/>
      <x:c r="L154" s="226"/>
      <x:c r="N154" s="23"/>
      <x:c r="W154" s="226"/>
      <x:c r="AE154" s="23"/>
      <x:c r="AF154" s="23"/>
      <x:c r="AH154" s="23"/>
      <x:c r="AK154" s="226"/>
      <x:c r="AL154" s="222"/>
      <x:c r="AM154" s="226"/>
      <x:c r="AN154" s="222"/>
      <x:c r="AO154" s="222"/>
      <x:c r="AR154" s="222"/>
      <x:c r="AS154" s="222"/>
      <x:c r="AT154" s="222"/>
      <x:c r="AU154" s="222"/>
      <x:c r="AV154" s="222"/>
      <x:c r="AW154" s="222"/>
      <x:c r="BJ154" s="226"/>
      <x:c r="BK154" s="226"/>
      <x:c r="BO154" s="226"/>
      <x:c r="BP154" s="226"/>
      <x:c r="BT154" s="23"/>
      <x:c r="BU154" s="23"/>
      <x:c r="BV154" s="23"/>
      <x:c r="CA154" s="226"/>
      <x:c r="CG154" s="226"/>
      <x:c r="CH154" s="226"/>
      <x:c r="CI154" s="226"/>
      <x:c r="CJ154" s="226"/>
      <x:c r="CK154" s="226"/>
      <x:c r="CL154" s="23"/>
      <x:c r="CP154" s="226"/>
    </x:row>
    <x:row r="155" spans="1:94" x14ac:dyDescent="0.3">
      <x:c r="A155" s="226"/>
      <x:c r="C155" s="226"/>
      <x:c r="L155" s="226"/>
      <x:c r="N155" s="23"/>
      <x:c r="W155" s="226"/>
      <x:c r="AE155" s="23"/>
      <x:c r="AF155" s="23"/>
      <x:c r="AH155" s="23"/>
      <x:c r="AK155" s="226"/>
      <x:c r="AL155" s="222"/>
      <x:c r="AM155" s="226"/>
      <x:c r="AN155" s="222"/>
      <x:c r="AO155" s="222"/>
      <x:c r="AR155" s="222"/>
      <x:c r="AS155" s="222"/>
      <x:c r="AT155" s="222"/>
      <x:c r="AU155" s="222"/>
      <x:c r="AV155" s="222"/>
      <x:c r="AW155" s="222"/>
      <x:c r="BJ155" s="226"/>
      <x:c r="BN155" s="226"/>
      <x:c r="BO155" s="226"/>
      <x:c r="BT155" s="23"/>
      <x:c r="BU155" s="23"/>
      <x:c r="BV155" s="23"/>
      <x:c r="CA155" s="226"/>
      <x:c r="CG155" s="226"/>
      <x:c r="CH155" s="226"/>
      <x:c r="CI155" s="226"/>
      <x:c r="CJ155" s="226"/>
      <x:c r="CK155" s="226"/>
      <x:c r="CL155" s="23"/>
      <x:c r="CP155" s="226"/>
    </x:row>
    <x:row r="156" spans="1:94" x14ac:dyDescent="0.3">
      <x:c r="A156" s="226"/>
      <x:c r="C156" s="226"/>
      <x:c r="L156" s="226"/>
      <x:c r="N156" s="23"/>
      <x:c r="W156" s="226"/>
      <x:c r="AE156" s="23"/>
      <x:c r="AF156" s="23"/>
      <x:c r="AH156" s="23"/>
      <x:c r="AK156" s="226"/>
      <x:c r="AL156" s="222"/>
      <x:c r="AM156" s="226"/>
      <x:c r="AN156" s="226"/>
      <x:c r="AO156" s="226"/>
      <x:c r="AR156" s="222"/>
      <x:c r="AS156" s="226"/>
      <x:c r="AT156" s="222"/>
      <x:c r="AU156" s="222"/>
      <x:c r="AV156" s="226"/>
      <x:c r="AW156" s="222"/>
      <x:c r="BJ156" s="226"/>
      <x:c r="BK156" s="226"/>
      <x:c r="BN156" s="226"/>
      <x:c r="BO156" s="226"/>
      <x:c r="BT156" s="23"/>
      <x:c r="BU156" s="23"/>
      <x:c r="BV156" s="23"/>
      <x:c r="CA156" s="226"/>
      <x:c r="CG156" s="226"/>
      <x:c r="CH156" s="226"/>
      <x:c r="CI156" s="226"/>
      <x:c r="CJ156" s="226"/>
      <x:c r="CK156" s="226"/>
      <x:c r="CL156" s="23"/>
      <x:c r="CP156" s="226"/>
    </x:row>
    <x:row r="157" spans="1:94" x14ac:dyDescent="0.3">
      <x:c r="A157" s="226"/>
      <x:c r="C157" s="226"/>
      <x:c r="L157" s="226"/>
      <x:c r="N157" s="23"/>
      <x:c r="W157" s="226"/>
      <x:c r="AE157" s="23"/>
      <x:c r="AF157" s="23"/>
      <x:c r="AH157" s="23"/>
      <x:c r="AK157" s="226"/>
      <x:c r="AL157" s="222"/>
      <x:c r="AM157" s="226"/>
      <x:c r="AN157" s="222"/>
      <x:c r="AO157" s="222"/>
      <x:c r="AR157" s="222"/>
      <x:c r="AS157" s="222"/>
      <x:c r="AT157" s="222"/>
      <x:c r="AU157" s="222"/>
      <x:c r="AV157" s="222"/>
      <x:c r="AW157" s="222"/>
      <x:c r="BJ157" s="226"/>
      <x:c r="BK157" s="226"/>
      <x:c r="BN157" s="226"/>
      <x:c r="BO157" s="226"/>
      <x:c r="BP157" s="226"/>
      <x:c r="BT157" s="23"/>
      <x:c r="BU157" s="23"/>
      <x:c r="BV157" s="23"/>
      <x:c r="CA157" s="226"/>
      <x:c r="CG157" s="226"/>
      <x:c r="CH157" s="226"/>
      <x:c r="CI157" s="226"/>
      <x:c r="CJ157" s="226"/>
      <x:c r="CK157" s="226"/>
      <x:c r="CL157" s="23"/>
      <x:c r="CP157" s="226"/>
    </x:row>
    <x:row r="158" spans="1:94" x14ac:dyDescent="0.3">
      <x:c r="A158" s="226"/>
      <x:c r="C158" s="226"/>
      <x:c r="L158" s="226"/>
      <x:c r="N158" s="23"/>
      <x:c r="W158" s="226"/>
      <x:c r="AE158" s="23"/>
      <x:c r="AF158" s="23"/>
      <x:c r="AH158" s="23"/>
      <x:c r="AK158" s="226"/>
      <x:c r="AL158" s="222"/>
      <x:c r="AM158" s="226"/>
      <x:c r="AN158" s="222"/>
      <x:c r="AO158" s="222"/>
      <x:c r="AR158" s="222"/>
      <x:c r="AS158" s="222"/>
      <x:c r="AT158" s="222"/>
      <x:c r="AU158" s="222"/>
      <x:c r="AV158" s="222"/>
      <x:c r="AW158" s="222"/>
      <x:c r="BJ158" s="226"/>
      <x:c r="BK158" s="226"/>
      <x:c r="BN158" s="226"/>
      <x:c r="BO158" s="226"/>
      <x:c r="BT158" s="23"/>
      <x:c r="BU158" s="23"/>
      <x:c r="BV158" s="23"/>
      <x:c r="CA158" s="226"/>
      <x:c r="CG158" s="226"/>
      <x:c r="CH158" s="226"/>
      <x:c r="CI158" s="226"/>
      <x:c r="CJ158" s="226"/>
      <x:c r="CK158" s="226"/>
      <x:c r="CL158" s="23"/>
      <x:c r="CP158" s="226"/>
    </x:row>
    <x:row r="159" spans="1:94" x14ac:dyDescent="0.3">
      <x:c r="A159" s="226"/>
      <x:c r="C159" s="226"/>
      <x:c r="L159" s="226"/>
      <x:c r="N159" s="23"/>
      <x:c r="W159" s="226"/>
      <x:c r="AE159" s="23"/>
      <x:c r="AF159" s="23"/>
      <x:c r="AH159" s="23"/>
      <x:c r="AK159" s="226"/>
      <x:c r="AL159" s="222"/>
      <x:c r="AM159" s="226"/>
      <x:c r="AN159" s="226"/>
      <x:c r="AO159" s="226"/>
      <x:c r="AR159" s="222"/>
      <x:c r="AS159" s="226"/>
      <x:c r="AT159" s="222"/>
      <x:c r="AU159" s="222"/>
      <x:c r="AV159" s="226"/>
      <x:c r="AW159" s="222"/>
      <x:c r="BJ159" s="226"/>
      <x:c r="BK159" s="226"/>
      <x:c r="BN159" s="226"/>
      <x:c r="BO159" s="226"/>
      <x:c r="BT159" s="23"/>
      <x:c r="BU159" s="23"/>
      <x:c r="BV159" s="23"/>
      <x:c r="CA159" s="226"/>
      <x:c r="CG159" s="226"/>
      <x:c r="CH159" s="226"/>
      <x:c r="CI159" s="226"/>
      <x:c r="CJ159" s="226"/>
      <x:c r="CK159" s="226"/>
      <x:c r="CL159" s="23"/>
      <x:c r="CP159" s="226"/>
    </x:row>
    <x:row r="160" spans="1:94" x14ac:dyDescent="0.3">
      <x:c r="A160" s="226"/>
      <x:c r="C160" s="226"/>
      <x:c r="L160" s="226"/>
      <x:c r="N160" s="23"/>
      <x:c r="W160" s="226"/>
      <x:c r="AE160" s="23"/>
      <x:c r="AF160" s="23"/>
      <x:c r="AH160" s="23"/>
      <x:c r="AK160" s="226"/>
      <x:c r="AL160" s="222"/>
      <x:c r="AM160" s="226"/>
      <x:c r="AN160" s="222"/>
      <x:c r="AO160" s="222"/>
      <x:c r="AR160" s="222"/>
      <x:c r="AS160" s="222"/>
      <x:c r="AT160" s="222"/>
      <x:c r="AU160" s="222"/>
      <x:c r="AV160" s="222"/>
      <x:c r="AW160" s="222"/>
      <x:c r="BJ160" s="226"/>
      <x:c r="BO160" s="226"/>
      <x:c r="BP160" s="226"/>
      <x:c r="BT160" s="23"/>
      <x:c r="BU160" s="23"/>
      <x:c r="BV160" s="23"/>
      <x:c r="CA160" s="226"/>
      <x:c r="CG160" s="226"/>
      <x:c r="CH160" s="226"/>
      <x:c r="CI160" s="226"/>
      <x:c r="CJ160" s="226"/>
      <x:c r="CK160" s="226"/>
      <x:c r="CL160" s="23"/>
      <x:c r="CP160" s="226"/>
    </x:row>
    <x:row r="161" spans="1:94" x14ac:dyDescent="0.3">
      <x:c r="A161" s="226"/>
      <x:c r="C161" s="226"/>
      <x:c r="L161" s="226"/>
      <x:c r="N161" s="23"/>
      <x:c r="W161" s="226"/>
      <x:c r="AE161" s="23"/>
      <x:c r="AF161" s="23"/>
      <x:c r="AH161" s="23"/>
      <x:c r="AK161" s="226"/>
      <x:c r="AL161" s="222"/>
      <x:c r="AM161" s="226"/>
      <x:c r="AN161" s="222"/>
      <x:c r="AO161" s="222"/>
      <x:c r="AR161" s="222"/>
      <x:c r="AS161" s="222"/>
      <x:c r="AT161" s="222"/>
      <x:c r="AU161" s="222"/>
      <x:c r="AV161" s="222"/>
      <x:c r="AW161" s="222"/>
      <x:c r="BJ161" s="226"/>
      <x:c r="BT161" s="23"/>
      <x:c r="BU161" s="23"/>
      <x:c r="BV161" s="23"/>
      <x:c r="CA161" s="226"/>
      <x:c r="CG161" s="226"/>
      <x:c r="CH161" s="226"/>
      <x:c r="CI161" s="226"/>
      <x:c r="CJ161" s="226"/>
      <x:c r="CK161" s="226"/>
      <x:c r="CL161" s="23"/>
      <x:c r="CP161" s="226"/>
    </x:row>
    <x:row r="162" spans="1:94" x14ac:dyDescent="0.3">
      <x:c r="A162" s="226"/>
      <x:c r="C162" s="226"/>
      <x:c r="L162" s="226"/>
      <x:c r="N162" s="23"/>
      <x:c r="W162" s="226"/>
      <x:c r="AE162" s="23"/>
      <x:c r="AF162" s="23"/>
      <x:c r="AH162" s="23"/>
      <x:c r="AK162" s="226"/>
      <x:c r="AL162" s="222"/>
      <x:c r="AM162" s="226"/>
      <x:c r="AN162" s="222"/>
      <x:c r="AO162" s="222"/>
      <x:c r="AR162" s="222"/>
      <x:c r="AS162" s="222"/>
      <x:c r="AT162" s="222"/>
      <x:c r="AU162" s="222"/>
      <x:c r="AV162" s="222"/>
      <x:c r="AW162" s="222"/>
      <x:c r="BJ162" s="226"/>
      <x:c r="BN162" s="226"/>
      <x:c r="BO162" s="226"/>
      <x:c r="BP162" s="226"/>
      <x:c r="BT162" s="23"/>
      <x:c r="BU162" s="23"/>
      <x:c r="BV162" s="23"/>
      <x:c r="CA162" s="226"/>
      <x:c r="CG162" s="226"/>
      <x:c r="CH162" s="226"/>
      <x:c r="CI162" s="226"/>
      <x:c r="CJ162" s="226"/>
      <x:c r="CK162" s="226"/>
      <x:c r="CL162" s="23"/>
      <x:c r="CP162" s="226"/>
    </x:row>
    <x:row r="163" spans="1:94" x14ac:dyDescent="0.3">
      <x:c r="A163" s="226"/>
      <x:c r="C163" s="226"/>
      <x:c r="L163" s="226"/>
      <x:c r="N163" s="23"/>
      <x:c r="W163" s="226"/>
      <x:c r="AE163" s="23"/>
      <x:c r="AF163" s="23"/>
      <x:c r="AH163" s="23"/>
      <x:c r="AK163" s="226"/>
      <x:c r="AL163" s="222"/>
      <x:c r="AM163" s="226"/>
      <x:c r="AN163" s="222"/>
      <x:c r="AO163" s="222"/>
      <x:c r="AR163" s="222"/>
      <x:c r="AS163" s="222"/>
      <x:c r="AT163" s="222"/>
      <x:c r="AU163" s="222"/>
      <x:c r="AV163" s="222"/>
      <x:c r="AW163" s="222"/>
      <x:c r="BJ163" s="226"/>
      <x:c r="BT163" s="23"/>
      <x:c r="BU163" s="23"/>
      <x:c r="BV163" s="23"/>
      <x:c r="CA163" s="226"/>
      <x:c r="CG163" s="226"/>
      <x:c r="CH163" s="226"/>
      <x:c r="CI163" s="226"/>
      <x:c r="CJ163" s="226"/>
      <x:c r="CK163" s="226"/>
      <x:c r="CL163" s="23"/>
      <x:c r="CP163" s="226"/>
    </x:row>
    <x:row r="164" spans="1:94" x14ac:dyDescent="0.3">
      <x:c r="A164" s="226"/>
      <x:c r="C164" s="226"/>
      <x:c r="L164" s="226"/>
      <x:c r="N164" s="23"/>
      <x:c r="W164" s="226"/>
      <x:c r="AE164" s="23"/>
      <x:c r="AF164" s="23"/>
      <x:c r="AH164" s="23"/>
      <x:c r="AI164" s="23"/>
      <x:c r="AJ164" s="23"/>
      <x:c r="AK164" s="226"/>
      <x:c r="AL164" s="222"/>
      <x:c r="AM164" s="226"/>
      <x:c r="AN164" s="222"/>
      <x:c r="AO164" s="222"/>
      <x:c r="AR164" s="222"/>
      <x:c r="AS164" s="222"/>
      <x:c r="AT164" s="222"/>
      <x:c r="AU164" s="222"/>
      <x:c r="AV164" s="222"/>
      <x:c r="AW164" s="222"/>
      <x:c r="BJ164" s="226"/>
      <x:c r="BN164" s="226"/>
      <x:c r="BO164" s="226"/>
      <x:c r="BT164" s="23"/>
      <x:c r="BU164" s="23"/>
      <x:c r="BV164" s="23"/>
      <x:c r="CA164" s="226"/>
      <x:c r="CG164" s="226"/>
      <x:c r="CH164" s="226"/>
      <x:c r="CI164" s="226"/>
      <x:c r="CJ164" s="226"/>
      <x:c r="CK164" s="226"/>
      <x:c r="CL164" s="23"/>
      <x:c r="CP164" s="226"/>
    </x:row>
    <x:row r="165" spans="1:94" x14ac:dyDescent="0.3">
      <x:c r="A165" s="226"/>
      <x:c r="C165" s="226"/>
      <x:c r="L165" s="226"/>
      <x:c r="N165" s="23"/>
      <x:c r="W165" s="226"/>
      <x:c r="AE165" s="23"/>
      <x:c r="AF165" s="23"/>
      <x:c r="AH165" s="23"/>
      <x:c r="AK165" s="226"/>
      <x:c r="AL165" s="222"/>
      <x:c r="AM165" s="226"/>
      <x:c r="AN165" s="222"/>
      <x:c r="AO165" s="222"/>
      <x:c r="AR165" s="222"/>
      <x:c r="AS165" s="222"/>
      <x:c r="AT165" s="222"/>
      <x:c r="AU165" s="222"/>
      <x:c r="AV165" s="222"/>
      <x:c r="AW165" s="222"/>
      <x:c r="BJ165" s="226"/>
      <x:c r="BO165" s="226"/>
      <x:c r="BT165" s="23"/>
      <x:c r="BU165" s="23"/>
      <x:c r="BV165" s="23"/>
      <x:c r="CA165" s="226"/>
      <x:c r="CG165" s="226"/>
      <x:c r="CH165" s="226"/>
      <x:c r="CI165" s="226"/>
      <x:c r="CJ165" s="226"/>
      <x:c r="CK165" s="226"/>
      <x:c r="CL165" s="23"/>
      <x:c r="CP165" s="226"/>
    </x:row>
    <x:row r="166" spans="1:94" x14ac:dyDescent="0.3">
      <x:c r="A166" s="226"/>
      <x:c r="C166" s="226"/>
      <x:c r="L166" s="226"/>
      <x:c r="N166" s="23"/>
      <x:c r="W166" s="226"/>
      <x:c r="AE166" s="23"/>
      <x:c r="AF166" s="23"/>
      <x:c r="AH166" s="23"/>
      <x:c r="AK166" s="226"/>
      <x:c r="AL166" s="222"/>
      <x:c r="AM166" s="226"/>
      <x:c r="AN166" s="222"/>
      <x:c r="AO166" s="222"/>
      <x:c r="AR166" s="222"/>
      <x:c r="AS166" s="222"/>
      <x:c r="AT166" s="222"/>
      <x:c r="AU166" s="222"/>
      <x:c r="AV166" s="222"/>
      <x:c r="AW166" s="222"/>
      <x:c r="BJ166" s="226"/>
      <x:c r="BK166" s="226"/>
      <x:c r="BN166" s="226"/>
      <x:c r="BO166" s="226"/>
      <x:c r="BP166" s="226"/>
      <x:c r="BT166" s="23"/>
      <x:c r="BU166" s="23"/>
      <x:c r="BV166" s="23"/>
      <x:c r="CA166" s="226"/>
      <x:c r="CG166" s="226"/>
      <x:c r="CH166" s="226"/>
      <x:c r="CI166" s="226"/>
      <x:c r="CJ166" s="226"/>
      <x:c r="CK166" s="226"/>
      <x:c r="CL166" s="23"/>
      <x:c r="CP166" s="226"/>
    </x:row>
    <x:row r="167" spans="1:94" x14ac:dyDescent="0.3">
      <x:c r="A167" s="226"/>
      <x:c r="C167" s="226"/>
      <x:c r="L167" s="226"/>
      <x:c r="N167" s="23"/>
      <x:c r="W167" s="226"/>
      <x:c r="AE167" s="23"/>
      <x:c r="AF167" s="23"/>
      <x:c r="AH167" s="23"/>
      <x:c r="AK167" s="226"/>
      <x:c r="AL167" s="222"/>
      <x:c r="AM167" s="226"/>
      <x:c r="AN167" s="222"/>
      <x:c r="AO167" s="222"/>
      <x:c r="AR167" s="222"/>
      <x:c r="AS167" s="222"/>
      <x:c r="AT167" s="222"/>
      <x:c r="AU167" s="222"/>
      <x:c r="AV167" s="222"/>
      <x:c r="AW167" s="222"/>
      <x:c r="BJ167" s="226"/>
      <x:c r="BK167" s="226"/>
      <x:c r="BN167" s="226"/>
      <x:c r="BO167" s="226"/>
      <x:c r="BP167" s="226"/>
      <x:c r="BT167" s="23"/>
      <x:c r="BU167" s="23"/>
      <x:c r="BV167" s="23"/>
      <x:c r="CA167" s="226"/>
      <x:c r="CG167" s="226"/>
      <x:c r="CH167" s="226"/>
      <x:c r="CI167" s="226"/>
      <x:c r="CJ167" s="226"/>
      <x:c r="CK167" s="226"/>
      <x:c r="CL167" s="23"/>
      <x:c r="CP167" s="226"/>
    </x:row>
    <x:row r="168" spans="1:94" x14ac:dyDescent="0.3">
      <x:c r="A168" s="226"/>
      <x:c r="C168" s="226"/>
      <x:c r="L168" s="226"/>
      <x:c r="N168" s="23"/>
      <x:c r="W168" s="226"/>
      <x:c r="AE168" s="23"/>
      <x:c r="AF168" s="23"/>
      <x:c r="AH168" s="23"/>
      <x:c r="AK168" s="226"/>
      <x:c r="AL168" s="222"/>
      <x:c r="AM168" s="226"/>
      <x:c r="AN168" s="222"/>
      <x:c r="AO168" s="222"/>
      <x:c r="AR168" s="222"/>
      <x:c r="AS168" s="222"/>
      <x:c r="AT168" s="222"/>
      <x:c r="AU168" s="222"/>
      <x:c r="AV168" s="222"/>
      <x:c r="AW168" s="222"/>
      <x:c r="BJ168" s="226"/>
      <x:c r="BN168" s="226"/>
      <x:c r="BO168" s="226"/>
      <x:c r="BT168" s="23"/>
      <x:c r="BU168" s="23"/>
      <x:c r="BV168" s="23"/>
      <x:c r="CA168" s="226"/>
      <x:c r="CG168" s="226"/>
      <x:c r="CH168" s="226"/>
      <x:c r="CI168" s="226"/>
      <x:c r="CJ168" s="226"/>
      <x:c r="CK168" s="226"/>
      <x:c r="CL168" s="23"/>
      <x:c r="CP168" s="226"/>
    </x:row>
    <x:row r="169" spans="1:94" x14ac:dyDescent="0.3">
      <x:c r="A169" s="226"/>
      <x:c r="C169" s="226"/>
      <x:c r="L169" s="226"/>
      <x:c r="N169" s="23"/>
      <x:c r="AL169" s="226"/>
      <x:c r="AR169" s="226"/>
      <x:c r="AT169" s="226"/>
      <x:c r="AU169" s="226"/>
      <x:c r="AW169" s="226"/>
      <x:c r="BJ169" s="222"/>
      <x:c r="BT169" s="23"/>
      <x:c r="BU169" s="23"/>
      <x:c r="BV169" s="23"/>
      <x:c r="CI169" s="226"/>
      <x:c r="CJ169" s="226"/>
      <x:c r="CK169" s="226"/>
      <x:c r="CP169" s="226"/>
    </x:row>
    <x:row r="170" spans="1:94" x14ac:dyDescent="0.3">
      <x:c r="A170" s="226"/>
      <x:c r="C170" s="226"/>
      <x:c r="L170" s="226"/>
      <x:c r="N170" s="23"/>
      <x:c r="AL170" s="226"/>
      <x:c r="AR170" s="226"/>
      <x:c r="AT170" s="226"/>
      <x:c r="AU170" s="226"/>
      <x:c r="AW170" s="226"/>
      <x:c r="BJ170" s="222"/>
      <x:c r="BT170" s="23"/>
      <x:c r="BU170" s="23"/>
      <x:c r="BV170" s="23"/>
      <x:c r="CI170" s="226"/>
      <x:c r="CJ170" s="226"/>
      <x:c r="CK170" s="226"/>
      <x:c r="CP170" s="226"/>
    </x:row>
    <x:row r="171" spans="1:94" x14ac:dyDescent="0.3">
      <x:c r="A171" s="226"/>
      <x:c r="C171" s="226"/>
      <x:c r="L171" s="226"/>
      <x:c r="N171" s="23"/>
      <x:c r="AL171" s="226"/>
      <x:c r="AR171" s="226"/>
      <x:c r="AT171" s="226"/>
      <x:c r="AU171" s="226"/>
      <x:c r="AW171" s="226"/>
      <x:c r="BJ171" s="222"/>
      <x:c r="BT171" s="23"/>
      <x:c r="BU171" s="23"/>
      <x:c r="BV171" s="23"/>
      <x:c r="CI171" s="226"/>
      <x:c r="CJ171" s="226"/>
      <x:c r="CK171" s="226"/>
      <x:c r="CP171" s="226"/>
    </x:row>
    <x:row r="172" spans="1:94" x14ac:dyDescent="0.3">
      <x:c r="A172" s="226"/>
      <x:c r="C172" s="226"/>
      <x:c r="L172" s="226"/>
      <x:c r="N172" s="23"/>
      <x:c r="AL172" s="226"/>
      <x:c r="AR172" s="226"/>
      <x:c r="AT172" s="226"/>
      <x:c r="AU172" s="226"/>
      <x:c r="AW172" s="226"/>
      <x:c r="BJ172" s="222"/>
      <x:c r="BT172" s="23"/>
      <x:c r="BU172" s="23"/>
      <x:c r="BV172" s="23"/>
      <x:c r="CI172" s="226"/>
      <x:c r="CJ172" s="226"/>
      <x:c r="CK172" s="226"/>
      <x:c r="CP172" s="226"/>
    </x:row>
    <x:row r="173" spans="1:94" x14ac:dyDescent="0.3">
      <x:c r="A173" s="226"/>
      <x:c r="C173" s="226"/>
      <x:c r="L173" s="226"/>
      <x:c r="N173" s="23"/>
      <x:c r="AL173" s="226"/>
      <x:c r="AR173" s="226"/>
      <x:c r="AT173" s="226"/>
      <x:c r="AU173" s="226"/>
      <x:c r="AW173" s="226"/>
      <x:c r="BJ173" s="222"/>
      <x:c r="BT173" s="23"/>
      <x:c r="BU173" s="23"/>
      <x:c r="BV173" s="23"/>
      <x:c r="CI173" s="226"/>
      <x:c r="CJ173" s="226"/>
      <x:c r="CK173" s="226"/>
      <x:c r="CP173" s="226"/>
    </x:row>
    <x:row r="174" spans="1:94" x14ac:dyDescent="0.3">
      <x:c r="A174" s="226"/>
      <x:c r="C174" s="226"/>
      <x:c r="L174" s="226"/>
      <x:c r="N174" s="23"/>
      <x:c r="AL174" s="226"/>
      <x:c r="AR174" s="226"/>
      <x:c r="AT174" s="226"/>
      <x:c r="AU174" s="226"/>
      <x:c r="AW174" s="226"/>
      <x:c r="BJ174" s="222"/>
      <x:c r="BT174" s="23"/>
      <x:c r="BU174" s="23"/>
      <x:c r="BV174" s="23"/>
      <x:c r="CI174" s="226"/>
      <x:c r="CJ174" s="226"/>
      <x:c r="CK174" s="226"/>
      <x:c r="CP174" s="226"/>
    </x:row>
    <x:row r="175" spans="1:94" x14ac:dyDescent="0.3">
      <x:c r="A175" s="226"/>
      <x:c r="C175" s="226"/>
      <x:c r="L175" s="226"/>
      <x:c r="N175" s="23"/>
      <x:c r="AL175" s="226"/>
      <x:c r="AR175" s="226"/>
      <x:c r="AT175" s="226"/>
      <x:c r="AU175" s="226"/>
      <x:c r="AW175" s="226"/>
      <x:c r="BJ175" s="222"/>
      <x:c r="BT175" s="23"/>
      <x:c r="BU175" s="23"/>
      <x:c r="BV175" s="23"/>
      <x:c r="CI175" s="226"/>
      <x:c r="CJ175" s="226"/>
      <x:c r="CK175" s="226"/>
      <x:c r="CP175" s="226"/>
    </x:row>
    <x:row r="176" spans="1:94" x14ac:dyDescent="0.3">
      <x:c r="A176" s="226"/>
      <x:c r="C176" s="226"/>
      <x:c r="L176" s="226"/>
      <x:c r="N176" s="23"/>
      <x:c r="AL176" s="226"/>
      <x:c r="AR176" s="226"/>
      <x:c r="AT176" s="226"/>
      <x:c r="AU176" s="226"/>
      <x:c r="AW176" s="226"/>
      <x:c r="BJ176" s="222"/>
      <x:c r="BT176" s="23"/>
      <x:c r="BU176" s="23"/>
      <x:c r="BV176" s="23"/>
      <x:c r="CI176" s="226"/>
      <x:c r="CJ176" s="226"/>
      <x:c r="CK176" s="226"/>
      <x:c r="CP176" s="226"/>
    </x:row>
    <x:row r="177" spans="1:94" x14ac:dyDescent="0.3">
      <x:c r="A177" s="226"/>
      <x:c r="C177" s="226"/>
      <x:c r="L177" s="226"/>
      <x:c r="N177" s="23"/>
      <x:c r="AL177" s="226"/>
      <x:c r="AR177" s="226"/>
      <x:c r="AT177" s="226"/>
      <x:c r="AU177" s="226"/>
      <x:c r="AW177" s="226"/>
      <x:c r="BJ177" s="222"/>
      <x:c r="BT177" s="23"/>
      <x:c r="BU177" s="23"/>
      <x:c r="BV177" s="23"/>
      <x:c r="CI177" s="226"/>
      <x:c r="CJ177" s="226"/>
      <x:c r="CK177" s="226"/>
      <x:c r="CP177" s="226"/>
    </x:row>
    <x:row r="178" spans="1:94" x14ac:dyDescent="0.3">
      <x:c r="A178" s="226"/>
      <x:c r="C178" s="226"/>
      <x:c r="L178" s="226"/>
      <x:c r="N178" s="23"/>
      <x:c r="AL178" s="226"/>
      <x:c r="AR178" s="226"/>
      <x:c r="AT178" s="226"/>
      <x:c r="AU178" s="226"/>
      <x:c r="AW178" s="226"/>
      <x:c r="BJ178" s="222"/>
      <x:c r="BT178" s="23"/>
      <x:c r="BU178" s="23"/>
      <x:c r="BV178" s="23"/>
      <x:c r="CI178" s="226"/>
      <x:c r="CJ178" s="226"/>
      <x:c r="CK178" s="226"/>
      <x:c r="CP178" s="226"/>
    </x:row>
    <x:row r="179" spans="1:94" x14ac:dyDescent="0.3">
      <x:c r="A179" s="226"/>
      <x:c r="C179" s="226"/>
      <x:c r="L179" s="226"/>
      <x:c r="N179" s="23"/>
      <x:c r="AL179" s="226"/>
      <x:c r="AR179" s="226"/>
      <x:c r="AT179" s="226"/>
      <x:c r="AU179" s="226"/>
      <x:c r="AW179" s="226"/>
      <x:c r="BJ179" s="222"/>
      <x:c r="BT179" s="23"/>
      <x:c r="BU179" s="23"/>
      <x:c r="BV179" s="23"/>
      <x:c r="CI179" s="226"/>
      <x:c r="CJ179" s="226"/>
      <x:c r="CK179" s="226"/>
      <x:c r="CP179" s="226"/>
    </x:row>
    <x:row r="180" spans="1:94" x14ac:dyDescent="0.3">
      <x:c r="A180" s="226"/>
      <x:c r="C180" s="226"/>
      <x:c r="L180" s="226"/>
      <x:c r="N180" s="23"/>
      <x:c r="AL180" s="226"/>
      <x:c r="AR180" s="226"/>
      <x:c r="AT180" s="226"/>
      <x:c r="AU180" s="226"/>
      <x:c r="AW180" s="226"/>
      <x:c r="BJ180" s="222"/>
      <x:c r="BT180" s="23"/>
      <x:c r="BU180" s="23"/>
      <x:c r="BV180" s="23"/>
      <x:c r="CI180" s="226"/>
      <x:c r="CJ180" s="226"/>
      <x:c r="CK180" s="226"/>
      <x:c r="CP180" s="226"/>
    </x:row>
    <x:row r="181" spans="1:94" x14ac:dyDescent="0.3">
      <x:c r="A181" s="226"/>
      <x:c r="C181" s="226"/>
      <x:c r="L181" s="226"/>
      <x:c r="N181" s="23"/>
      <x:c r="AL181" s="226"/>
      <x:c r="AR181" s="226"/>
      <x:c r="AT181" s="226"/>
      <x:c r="AU181" s="226"/>
      <x:c r="AW181" s="226"/>
      <x:c r="BJ181" s="222"/>
      <x:c r="BT181" s="23"/>
      <x:c r="BU181" s="23"/>
      <x:c r="BV181" s="23"/>
      <x:c r="CI181" s="226"/>
      <x:c r="CJ181" s="226"/>
      <x:c r="CK181" s="226"/>
      <x:c r="CP181" s="226"/>
    </x:row>
    <x:row r="182" spans="1:94" x14ac:dyDescent="0.3">
      <x:c r="A182" s="226"/>
      <x:c r="C182" s="226"/>
      <x:c r="L182" s="226"/>
      <x:c r="N182" s="23"/>
      <x:c r="AL182" s="226"/>
      <x:c r="AR182" s="226"/>
      <x:c r="AT182" s="226"/>
      <x:c r="AU182" s="226"/>
      <x:c r="AW182" s="226"/>
      <x:c r="BJ182" s="222"/>
      <x:c r="BT182" s="23"/>
      <x:c r="BU182" s="23"/>
      <x:c r="BV182" s="23"/>
      <x:c r="CI182" s="226"/>
      <x:c r="CJ182" s="226"/>
      <x:c r="CK182" s="226"/>
      <x:c r="CP182" s="226"/>
    </x:row>
    <x:row r="183" spans="1:94" x14ac:dyDescent="0.3">
      <x:c r="A183" s="226"/>
      <x:c r="C183" s="226"/>
      <x:c r="L183" s="226"/>
      <x:c r="N183" s="23"/>
      <x:c r="AL183" s="226"/>
      <x:c r="AR183" s="226"/>
      <x:c r="AT183" s="226"/>
      <x:c r="AU183" s="226"/>
      <x:c r="AW183" s="226"/>
      <x:c r="BJ183" s="222"/>
      <x:c r="BT183" s="23"/>
      <x:c r="BU183" s="23"/>
      <x:c r="BV183" s="23"/>
      <x:c r="CI183" s="226"/>
      <x:c r="CJ183" s="226"/>
      <x:c r="CK183" s="226"/>
      <x:c r="CP183" s="226"/>
    </x:row>
    <x:row r="184" spans="1:94" x14ac:dyDescent="0.3">
      <x:c r="A184" s="226"/>
      <x:c r="C184" s="226"/>
      <x:c r="L184" s="226"/>
      <x:c r="N184" s="23"/>
      <x:c r="AL184" s="226"/>
      <x:c r="AR184" s="226"/>
      <x:c r="AT184" s="226"/>
      <x:c r="AU184" s="226"/>
      <x:c r="AW184" s="226"/>
      <x:c r="BJ184" s="222"/>
      <x:c r="BT184" s="23"/>
      <x:c r="BU184" s="23"/>
      <x:c r="BV184" s="23"/>
      <x:c r="CI184" s="226"/>
      <x:c r="CJ184" s="226"/>
      <x:c r="CK184" s="226"/>
      <x:c r="CP184" s="226"/>
    </x:row>
    <x:row r="185" spans="1:94" x14ac:dyDescent="0.3">
      <x:c r="A185" s="226"/>
      <x:c r="C185" s="226"/>
      <x:c r="L185" s="226"/>
      <x:c r="N185" s="23"/>
      <x:c r="AL185" s="226"/>
      <x:c r="AR185" s="226"/>
      <x:c r="AT185" s="226"/>
      <x:c r="AU185" s="226"/>
      <x:c r="AW185" s="226"/>
      <x:c r="BJ185" s="222"/>
      <x:c r="BT185" s="23"/>
      <x:c r="BU185" s="23"/>
      <x:c r="BV185" s="23"/>
      <x:c r="CI185" s="226"/>
      <x:c r="CJ185" s="226"/>
      <x:c r="CK185" s="226"/>
      <x:c r="CP185" s="226"/>
    </x:row>
    <x:row r="186" spans="1:94" x14ac:dyDescent="0.3">
      <x:c r="A186" s="226"/>
      <x:c r="C186" s="226"/>
      <x:c r="L186" s="226"/>
      <x:c r="N186" s="23"/>
      <x:c r="AL186" s="226"/>
      <x:c r="AR186" s="226"/>
      <x:c r="AT186" s="226"/>
      <x:c r="AU186" s="226"/>
      <x:c r="AW186" s="226"/>
      <x:c r="BJ186" s="222"/>
      <x:c r="BT186" s="23"/>
      <x:c r="BU186" s="23"/>
      <x:c r="BV186" s="23"/>
      <x:c r="CI186" s="226"/>
      <x:c r="CJ186" s="226"/>
      <x:c r="CK186" s="226"/>
      <x:c r="CP186" s="226"/>
    </x:row>
    <x:row r="187" spans="1:94" x14ac:dyDescent="0.3">
      <x:c r="A187" s="226"/>
      <x:c r="C187" s="226"/>
      <x:c r="L187" s="226"/>
      <x:c r="N187" s="23"/>
      <x:c r="AL187" s="226"/>
      <x:c r="AR187" s="226"/>
      <x:c r="AT187" s="226"/>
      <x:c r="AU187" s="226"/>
      <x:c r="AW187" s="226"/>
      <x:c r="BJ187" s="222"/>
      <x:c r="BT187" s="23"/>
      <x:c r="BU187" s="23"/>
      <x:c r="BV187" s="23"/>
      <x:c r="CI187" s="226"/>
      <x:c r="CJ187" s="226"/>
      <x:c r="CK187" s="226"/>
      <x:c r="CP187" s="226"/>
    </x:row>
    <x:row r="188" spans="1:94" x14ac:dyDescent="0.3">
      <x:c r="A188" s="226"/>
      <x:c r="C188" s="226"/>
      <x:c r="L188" s="226"/>
      <x:c r="N188" s="23"/>
      <x:c r="AL188" s="226"/>
      <x:c r="AR188" s="226"/>
      <x:c r="AT188" s="226"/>
      <x:c r="AU188" s="226"/>
      <x:c r="AW188" s="226"/>
      <x:c r="BJ188" s="222"/>
      <x:c r="BT188" s="23"/>
      <x:c r="BU188" s="23"/>
      <x:c r="BV188" s="23"/>
      <x:c r="CI188" s="226"/>
      <x:c r="CJ188" s="226"/>
      <x:c r="CK188" s="226"/>
      <x:c r="CP188" s="226"/>
    </x:row>
    <x:row r="189" spans="1:94" x14ac:dyDescent="0.3">
      <x:c r="A189" s="226"/>
      <x:c r="C189" s="226"/>
      <x:c r="L189" s="226"/>
      <x:c r="N189" s="23"/>
      <x:c r="AL189" s="226"/>
      <x:c r="AR189" s="226"/>
      <x:c r="AT189" s="226"/>
      <x:c r="AU189" s="226"/>
      <x:c r="AW189" s="226"/>
      <x:c r="BJ189" s="222"/>
      <x:c r="BT189" s="23"/>
      <x:c r="BU189" s="23"/>
      <x:c r="BV189" s="23"/>
      <x:c r="CI189" s="226"/>
      <x:c r="CJ189" s="226"/>
      <x:c r="CK189" s="226"/>
      <x:c r="CP189" s="226"/>
    </x:row>
    <x:row r="190" spans="1:94" x14ac:dyDescent="0.3">
      <x:c r="A190" s="226"/>
      <x:c r="C190" s="226"/>
      <x:c r="L190" s="226"/>
      <x:c r="N190" s="23"/>
      <x:c r="AL190" s="226"/>
      <x:c r="AR190" s="226"/>
      <x:c r="AT190" s="226"/>
      <x:c r="AU190" s="226"/>
      <x:c r="AW190" s="226"/>
      <x:c r="BJ190" s="222"/>
      <x:c r="BT190" s="23"/>
      <x:c r="BU190" s="23"/>
      <x:c r="BV190" s="23"/>
      <x:c r="CI190" s="226"/>
      <x:c r="CJ190" s="226"/>
      <x:c r="CK190" s="226"/>
      <x:c r="CP190" s="226"/>
    </x:row>
    <x:row r="191" spans="1:94" x14ac:dyDescent="0.3">
      <x:c r="A191" s="226"/>
      <x:c r="C191" s="226"/>
      <x:c r="L191" s="226"/>
      <x:c r="N191" s="23"/>
      <x:c r="AL191" s="226"/>
      <x:c r="AR191" s="226"/>
      <x:c r="AT191" s="226"/>
      <x:c r="AU191" s="226"/>
      <x:c r="AW191" s="226"/>
      <x:c r="BJ191" s="222"/>
      <x:c r="BT191" s="23"/>
      <x:c r="BU191" s="23"/>
      <x:c r="BV191" s="23"/>
      <x:c r="CI191" s="226"/>
      <x:c r="CJ191" s="226"/>
      <x:c r="CK191" s="226"/>
      <x:c r="CP191" s="226"/>
    </x:row>
    <x:row r="192" spans="1:94" x14ac:dyDescent="0.3">
      <x:c r="A192" s="226"/>
      <x:c r="C192" s="226"/>
      <x:c r="L192" s="226"/>
      <x:c r="N192" s="23"/>
      <x:c r="AL192" s="226"/>
      <x:c r="AR192" s="226"/>
      <x:c r="AT192" s="226"/>
      <x:c r="AU192" s="226"/>
      <x:c r="AW192" s="226"/>
      <x:c r="BJ192" s="222"/>
      <x:c r="BT192" s="23"/>
      <x:c r="BU192" s="23"/>
      <x:c r="BV192" s="23"/>
      <x:c r="CI192" s="226"/>
      <x:c r="CJ192" s="226"/>
      <x:c r="CK192" s="226"/>
      <x:c r="CP192" s="226"/>
    </x:row>
    <x:row r="193" spans="1:94" x14ac:dyDescent="0.3">
      <x:c r="A193" s="226"/>
      <x:c r="C193" s="226"/>
      <x:c r="L193" s="226"/>
      <x:c r="N193" s="23"/>
      <x:c r="AL193" s="226"/>
      <x:c r="AR193" s="222"/>
      <x:c r="AT193" s="222"/>
      <x:c r="AU193" s="222"/>
      <x:c r="AW193" s="222"/>
      <x:c r="BJ193" s="222"/>
      <x:c r="BT193" s="23"/>
      <x:c r="BU193" s="23"/>
      <x:c r="BV193" s="23"/>
      <x:c r="CI193" s="226"/>
      <x:c r="CJ193" s="226"/>
      <x:c r="CK193" s="226"/>
      <x:c r="CP193" s="226"/>
    </x:row>
    <x:row r="194" spans="1:94" x14ac:dyDescent="0.3">
      <x:c r="A194" s="226"/>
      <x:c r="C194" s="226"/>
      <x:c r="L194" s="226"/>
      <x:c r="N194" s="23"/>
      <x:c r="AL194" s="226"/>
      <x:c r="AR194" s="222"/>
      <x:c r="AT194" s="222"/>
      <x:c r="AU194" s="222"/>
      <x:c r="AW194" s="222"/>
      <x:c r="BJ194" s="222"/>
      <x:c r="BT194" s="23"/>
      <x:c r="BU194" s="23"/>
      <x:c r="BV194" s="23"/>
      <x:c r="CI194" s="226"/>
      <x:c r="CJ194" s="226"/>
      <x:c r="CK194" s="226"/>
      <x:c r="CP194" s="226"/>
    </x:row>
    <x:row r="195" spans="1:94" x14ac:dyDescent="0.3">
      <x:c r="A195" s="226"/>
      <x:c r="C195" s="226"/>
      <x:c r="L195" s="226"/>
      <x:c r="N195" s="23"/>
      <x:c r="AL195" s="226"/>
      <x:c r="AR195" s="222"/>
      <x:c r="AT195" s="222"/>
      <x:c r="AU195" s="222"/>
      <x:c r="AW195" s="222"/>
      <x:c r="BJ195" s="222"/>
      <x:c r="BT195" s="23"/>
      <x:c r="BU195" s="23"/>
      <x:c r="BV195" s="23"/>
      <x:c r="CI195" s="226"/>
      <x:c r="CJ195" s="226"/>
      <x:c r="CK195" s="226"/>
      <x:c r="CP195" s="226"/>
    </x:row>
    <x:row r="196" spans="1:94" x14ac:dyDescent="0.3">
      <x:c r="A196" s="226"/>
      <x:c r="C196" s="226"/>
      <x:c r="L196" s="226"/>
      <x:c r="N196" s="23"/>
      <x:c r="AL196" s="226"/>
      <x:c r="AR196" s="222"/>
      <x:c r="AT196" s="222"/>
      <x:c r="AU196" s="222"/>
      <x:c r="AW196" s="222"/>
      <x:c r="BJ196" s="222"/>
      <x:c r="BT196" s="23"/>
      <x:c r="BU196" s="23"/>
      <x:c r="BV196" s="23"/>
      <x:c r="CI196" s="226"/>
      <x:c r="CJ196" s="226"/>
      <x:c r="CK196" s="226"/>
      <x:c r="CP196" s="226"/>
    </x:row>
    <x:row r="197" spans="1:94" x14ac:dyDescent="0.3">
      <x:c r="A197" s="226"/>
      <x:c r="C197" s="226"/>
      <x:c r="L197" s="226"/>
      <x:c r="N197" s="23"/>
      <x:c r="AL197" s="226"/>
      <x:c r="AR197" s="222"/>
      <x:c r="AT197" s="222"/>
      <x:c r="AU197" s="222"/>
      <x:c r="AW197" s="222"/>
      <x:c r="BJ197" s="222"/>
      <x:c r="BT197" s="23"/>
      <x:c r="BU197" s="23"/>
      <x:c r="BV197" s="23"/>
      <x:c r="CI197" s="226"/>
      <x:c r="CJ197" s="226"/>
      <x:c r="CK197" s="226"/>
      <x:c r="CP197" s="226"/>
    </x:row>
    <x:row r="198" spans="1:94" x14ac:dyDescent="0.3">
      <x:c r="A198" s="226"/>
      <x:c r="C198" s="226"/>
      <x:c r="L198" s="226"/>
      <x:c r="N198" s="23"/>
      <x:c r="AL198" s="226"/>
      <x:c r="AR198" s="222"/>
      <x:c r="AT198" s="222"/>
      <x:c r="AU198" s="222"/>
      <x:c r="AW198" s="222"/>
      <x:c r="BJ198" s="222"/>
      <x:c r="BT198" s="23"/>
      <x:c r="BU198" s="23"/>
      <x:c r="BV198" s="23"/>
      <x:c r="CI198" s="226"/>
      <x:c r="CJ198" s="226"/>
      <x:c r="CK198" s="226"/>
      <x:c r="CP198" s="226"/>
    </x:row>
    <x:row r="199" spans="1:94" x14ac:dyDescent="0.3">
      <x:c r="A199" s="226"/>
      <x:c r="C199" s="226"/>
      <x:c r="L199" s="226"/>
      <x:c r="N199" s="23"/>
      <x:c r="AL199" s="226"/>
      <x:c r="AR199" s="226"/>
      <x:c r="AT199" s="226"/>
      <x:c r="AU199" s="226"/>
      <x:c r="AW199" s="226"/>
      <x:c r="BJ199" s="222"/>
      <x:c r="BT199" s="23"/>
      <x:c r="BU199" s="23"/>
      <x:c r="BV199" s="23"/>
      <x:c r="CI199" s="226"/>
      <x:c r="CJ199" s="226"/>
      <x:c r="CK199" s="226"/>
      <x:c r="CP199" s="226"/>
    </x:row>
    <x:row r="200" spans="1:94" x14ac:dyDescent="0.3">
      <x:c r="A200" s="226"/>
      <x:c r="C200" s="226"/>
      <x:c r="L200" s="226"/>
      <x:c r="N200" s="23"/>
      <x:c r="AL200" s="226"/>
      <x:c r="AR200" s="226"/>
      <x:c r="AT200" s="226"/>
      <x:c r="AU200" s="226"/>
      <x:c r="AW200" s="226"/>
      <x:c r="BJ200" s="222"/>
      <x:c r="BT200" s="23"/>
      <x:c r="BU200" s="23"/>
      <x:c r="BV200" s="23"/>
      <x:c r="CI200" s="226"/>
      <x:c r="CJ200" s="226"/>
      <x:c r="CK200" s="226"/>
      <x:c r="CP200" s="226"/>
    </x:row>
    <x:row r="201" spans="1:94" x14ac:dyDescent="0.3">
      <x:c r="A201" s="226"/>
      <x:c r="C201" s="226"/>
      <x:c r="L201" s="226"/>
      <x:c r="N201" s="23"/>
      <x:c r="AL201" s="226"/>
      <x:c r="AR201" s="226"/>
      <x:c r="AT201" s="226"/>
      <x:c r="AU201" s="226"/>
      <x:c r="AW201" s="226"/>
      <x:c r="BJ201" s="222"/>
      <x:c r="BT201" s="23"/>
      <x:c r="BU201" s="23"/>
      <x:c r="BV201" s="23"/>
      <x:c r="CI201" s="226"/>
      <x:c r="CJ201" s="226"/>
      <x:c r="CK201" s="226"/>
      <x:c r="CP201" s="226"/>
    </x:row>
    <x:row r="202" spans="1:94" x14ac:dyDescent="0.3">
      <x:c r="A202" s="226"/>
      <x:c r="C202" s="226"/>
      <x:c r="L202" s="226"/>
      <x:c r="N202" s="23"/>
      <x:c r="AL202" s="226"/>
      <x:c r="AR202" s="226"/>
      <x:c r="AT202" s="226"/>
      <x:c r="AU202" s="226"/>
      <x:c r="AW202" s="226"/>
      <x:c r="BJ202" s="222"/>
      <x:c r="BT202" s="23"/>
      <x:c r="BU202" s="23"/>
      <x:c r="BV202" s="23"/>
      <x:c r="CI202" s="226"/>
      <x:c r="CJ202" s="226"/>
      <x:c r="CK202" s="226"/>
      <x:c r="CP202" s="226"/>
    </x:row>
    <x:row r="203" spans="1:94" x14ac:dyDescent="0.3">
      <x:c r="A203" s="226"/>
      <x:c r="C203" s="226"/>
      <x:c r="L203" s="226"/>
      <x:c r="N203" s="23"/>
      <x:c r="AL203" s="226"/>
      <x:c r="AR203" s="226"/>
      <x:c r="AT203" s="226"/>
      <x:c r="AU203" s="226"/>
      <x:c r="AW203" s="226"/>
      <x:c r="BJ203" s="222"/>
      <x:c r="BT203" s="23"/>
      <x:c r="BU203" s="23"/>
      <x:c r="BV203" s="23"/>
      <x:c r="CI203" s="226"/>
      <x:c r="CJ203" s="226"/>
      <x:c r="CK203" s="226"/>
      <x:c r="CP203" s="226"/>
    </x:row>
    <x:row r="204" spans="1:94" x14ac:dyDescent="0.3">
      <x:c r="A204" s="226"/>
      <x:c r="C204" s="226"/>
      <x:c r="L204" s="226"/>
      <x:c r="N204" s="23"/>
      <x:c r="AL204" s="226"/>
      <x:c r="AR204" s="226"/>
      <x:c r="AT204" s="226"/>
      <x:c r="AU204" s="226"/>
      <x:c r="AW204" s="226"/>
      <x:c r="BJ204" s="222"/>
      <x:c r="BT204" s="23"/>
      <x:c r="BU204" s="23"/>
      <x:c r="BV204" s="23"/>
      <x:c r="CI204" s="226"/>
      <x:c r="CJ204" s="226"/>
      <x:c r="CK204" s="226"/>
      <x:c r="CP204" s="226"/>
    </x:row>
    <x:row r="205" spans="1:94" x14ac:dyDescent="0.3">
      <x:c r="A205" s="226"/>
      <x:c r="C205" s="226"/>
      <x:c r="L205" s="226"/>
      <x:c r="N205" s="23"/>
      <x:c r="AL205" s="226"/>
      <x:c r="AR205" s="226"/>
      <x:c r="AT205" s="226"/>
      <x:c r="AU205" s="226"/>
      <x:c r="AW205" s="226"/>
      <x:c r="BJ205" s="222"/>
      <x:c r="BT205" s="23"/>
      <x:c r="BU205" s="23"/>
      <x:c r="BV205" s="23"/>
      <x:c r="CI205" s="226"/>
      <x:c r="CJ205" s="226"/>
      <x:c r="CK205" s="226"/>
      <x:c r="CP205" s="226"/>
    </x:row>
    <x:row r="206" spans="1:94" x14ac:dyDescent="0.3">
      <x:c r="A206" s="226"/>
      <x:c r="C206" s="226"/>
      <x:c r="L206" s="226"/>
      <x:c r="N206" s="23"/>
      <x:c r="AL206" s="226"/>
      <x:c r="AR206" s="226"/>
      <x:c r="AT206" s="226"/>
      <x:c r="AU206" s="226"/>
      <x:c r="AW206" s="226"/>
      <x:c r="BJ206" s="222"/>
      <x:c r="BT206" s="23"/>
      <x:c r="BU206" s="23"/>
      <x:c r="BV206" s="23"/>
      <x:c r="CI206" s="226"/>
      <x:c r="CJ206" s="226"/>
      <x:c r="CK206" s="226"/>
      <x:c r="CP206" s="226"/>
    </x:row>
    <x:row r="207" spans="1:94" x14ac:dyDescent="0.3">
      <x:c r="A207" s="226"/>
      <x:c r="C207" s="226"/>
      <x:c r="L207" s="226"/>
      <x:c r="N207" s="23"/>
      <x:c r="AL207" s="226"/>
      <x:c r="AR207" s="226"/>
      <x:c r="AT207" s="226"/>
      <x:c r="AU207" s="226"/>
      <x:c r="AW207" s="226"/>
      <x:c r="BJ207" s="222"/>
      <x:c r="BT207" s="23"/>
      <x:c r="BU207" s="23"/>
      <x:c r="BV207" s="23"/>
      <x:c r="CI207" s="226"/>
      <x:c r="CJ207" s="226"/>
      <x:c r="CK207" s="226"/>
      <x:c r="CP207" s="226"/>
    </x:row>
    <x:row r="208" spans="1:94" x14ac:dyDescent="0.3">
      <x:c r="A208" s="226"/>
      <x:c r="C208" s="226"/>
      <x:c r="L208" s="226"/>
      <x:c r="N208" s="23"/>
      <x:c r="AL208" s="226"/>
      <x:c r="AR208" s="226"/>
      <x:c r="AT208" s="226"/>
      <x:c r="AU208" s="226"/>
      <x:c r="AW208" s="226"/>
      <x:c r="BJ208" s="222"/>
      <x:c r="BT208" s="23"/>
      <x:c r="BU208" s="23"/>
      <x:c r="BV208" s="23"/>
      <x:c r="CI208" s="226"/>
      <x:c r="CJ208" s="226"/>
      <x:c r="CK208" s="226"/>
      <x:c r="CP208" s="226"/>
    </x:row>
    <x:row r="209" spans="1:94" x14ac:dyDescent="0.3">
      <x:c r="A209" s="226"/>
      <x:c r="C209" s="226"/>
      <x:c r="L209" s="226"/>
      <x:c r="N209" s="23"/>
      <x:c r="AL209" s="226"/>
      <x:c r="AR209" s="226"/>
      <x:c r="AT209" s="226"/>
      <x:c r="AU209" s="226"/>
      <x:c r="AW209" s="226"/>
      <x:c r="BJ209" s="222"/>
      <x:c r="BT209" s="23"/>
      <x:c r="BU209" s="23"/>
      <x:c r="BV209" s="23"/>
      <x:c r="CI209" s="226"/>
      <x:c r="CJ209" s="226"/>
      <x:c r="CK209" s="226"/>
      <x:c r="CP209" s="226"/>
    </x:row>
    <x:row r="210" spans="1:94" x14ac:dyDescent="0.3">
      <x:c r="A210" s="226"/>
      <x:c r="C210" s="226"/>
      <x:c r="L210" s="226"/>
      <x:c r="N210" s="23"/>
      <x:c r="AL210" s="226"/>
      <x:c r="AR210" s="226"/>
      <x:c r="AT210" s="226"/>
      <x:c r="AU210" s="226"/>
      <x:c r="AW210" s="226"/>
      <x:c r="BJ210" s="222"/>
      <x:c r="BT210" s="23"/>
      <x:c r="BU210" s="23"/>
      <x:c r="BV210" s="23"/>
      <x:c r="CI210" s="226"/>
      <x:c r="CJ210" s="226"/>
      <x:c r="CK210" s="226"/>
      <x:c r="CP210" s="226"/>
    </x:row>
    <x:row r="211" spans="1:94" x14ac:dyDescent="0.3">
      <x:c r="A211" s="226"/>
      <x:c r="C211" s="226"/>
      <x:c r="L211" s="226"/>
      <x:c r="N211" s="23"/>
      <x:c r="AL211" s="226"/>
      <x:c r="AR211" s="226"/>
      <x:c r="AT211" s="226"/>
      <x:c r="AU211" s="226"/>
      <x:c r="AW211" s="226"/>
      <x:c r="BJ211" s="222"/>
      <x:c r="BT211" s="23"/>
      <x:c r="BU211" s="23"/>
      <x:c r="BV211" s="23"/>
      <x:c r="CI211" s="226"/>
      <x:c r="CJ211" s="226"/>
      <x:c r="CK211" s="226"/>
      <x:c r="CP211" s="226"/>
    </x:row>
    <x:row r="212" spans="1:94" x14ac:dyDescent="0.3">
      <x:c r="A212" s="226"/>
      <x:c r="C212" s="226"/>
      <x:c r="L212" s="226"/>
      <x:c r="N212" s="23"/>
      <x:c r="AL212" s="226"/>
      <x:c r="AR212" s="226"/>
      <x:c r="AT212" s="226"/>
      <x:c r="AU212" s="226"/>
      <x:c r="AW212" s="226"/>
      <x:c r="BJ212" s="222"/>
      <x:c r="BT212" s="23"/>
      <x:c r="BU212" s="23"/>
      <x:c r="BV212" s="23"/>
      <x:c r="CI212" s="226"/>
      <x:c r="CJ212" s="226"/>
      <x:c r="CK212" s="226"/>
      <x:c r="CP212" s="226"/>
    </x:row>
    <x:row r="213" spans="1:94" x14ac:dyDescent="0.3">
      <x:c r="A213" s="226"/>
      <x:c r="C213" s="226"/>
      <x:c r="L213" s="226"/>
      <x:c r="N213" s="23"/>
      <x:c r="AL213" s="226"/>
      <x:c r="AR213" s="226"/>
      <x:c r="AT213" s="226"/>
      <x:c r="AU213" s="226"/>
      <x:c r="AW213" s="226"/>
      <x:c r="BJ213" s="222"/>
      <x:c r="BT213" s="23"/>
      <x:c r="BU213" s="23"/>
      <x:c r="BV213" s="23"/>
      <x:c r="CI213" s="226"/>
      <x:c r="CJ213" s="226"/>
      <x:c r="CK213" s="226"/>
      <x:c r="CP213" s="226"/>
    </x:row>
    <x:row r="214" spans="1:94" x14ac:dyDescent="0.3">
      <x:c r="A214" s="226"/>
      <x:c r="C214" s="226"/>
      <x:c r="L214" s="226"/>
      <x:c r="N214" s="23"/>
      <x:c r="AL214" s="226"/>
      <x:c r="AR214" s="226"/>
      <x:c r="AT214" s="226"/>
      <x:c r="AU214" s="226"/>
      <x:c r="AW214" s="226"/>
      <x:c r="BJ214" s="222"/>
      <x:c r="BT214" s="23"/>
      <x:c r="BU214" s="23"/>
      <x:c r="BV214" s="23"/>
      <x:c r="CI214" s="226"/>
      <x:c r="CJ214" s="226"/>
      <x:c r="CK214" s="226"/>
      <x:c r="CP214" s="226"/>
    </x:row>
    <x:row r="215" spans="1:94" x14ac:dyDescent="0.3">
      <x:c r="A215" s="226"/>
      <x:c r="C215" s="226"/>
      <x:c r="L215" s="226"/>
      <x:c r="N215" s="23"/>
      <x:c r="AL215" s="226"/>
      <x:c r="AR215" s="226"/>
      <x:c r="AT215" s="226"/>
      <x:c r="AU215" s="226"/>
      <x:c r="AW215" s="226"/>
      <x:c r="BJ215" s="222"/>
      <x:c r="BT215" s="23"/>
      <x:c r="BU215" s="23"/>
      <x:c r="BV215" s="23"/>
      <x:c r="CI215" s="226"/>
      <x:c r="CJ215" s="226"/>
      <x:c r="CK215" s="226"/>
      <x:c r="CP215" s="226"/>
    </x:row>
    <x:row r="216" spans="1:94" x14ac:dyDescent="0.3">
      <x:c r="A216" s="226"/>
      <x:c r="C216" s="226"/>
      <x:c r="L216" s="226"/>
      <x:c r="N216" s="23"/>
      <x:c r="AL216" s="226"/>
      <x:c r="AR216" s="226"/>
      <x:c r="AT216" s="226"/>
      <x:c r="AU216" s="226"/>
      <x:c r="AW216" s="226"/>
      <x:c r="BJ216" s="222"/>
      <x:c r="BT216" s="23"/>
      <x:c r="BU216" s="23"/>
      <x:c r="BV216" s="23"/>
      <x:c r="CI216" s="226"/>
      <x:c r="CJ216" s="226"/>
      <x:c r="CK216" s="226"/>
      <x:c r="CP216" s="226"/>
    </x:row>
    <x:row r="217" spans="1:94" x14ac:dyDescent="0.3">
      <x:c r="A217" s="226"/>
      <x:c r="C217" s="226"/>
      <x:c r="L217" s="226"/>
      <x:c r="N217" s="23"/>
      <x:c r="AL217" s="226"/>
      <x:c r="AR217" s="222"/>
      <x:c r="AT217" s="222"/>
      <x:c r="AU217" s="222"/>
      <x:c r="AW217" s="222"/>
      <x:c r="BJ217" s="222"/>
      <x:c r="BT217" s="23"/>
      <x:c r="BU217" s="23"/>
      <x:c r="BV217" s="23"/>
      <x:c r="CI217" s="226"/>
      <x:c r="CJ217" s="226"/>
      <x:c r="CK217" s="226"/>
      <x:c r="CP217" s="226"/>
    </x:row>
    <x:row r="218" spans="1:94" x14ac:dyDescent="0.3">
      <x:c r="A218" s="226"/>
      <x:c r="C218" s="226"/>
      <x:c r="L218" s="226"/>
      <x:c r="N218" s="23"/>
      <x:c r="AL218" s="226"/>
      <x:c r="AR218" s="222"/>
      <x:c r="AT218" s="222"/>
      <x:c r="AU218" s="222"/>
      <x:c r="AW218" s="222"/>
      <x:c r="BJ218" s="222"/>
      <x:c r="BT218" s="23"/>
      <x:c r="BU218" s="23"/>
      <x:c r="BV218" s="23"/>
      <x:c r="CI218" s="226"/>
      <x:c r="CJ218" s="226"/>
      <x:c r="CK218" s="226"/>
      <x:c r="CP218" s="226"/>
    </x:row>
    <x:row r="219" spans="1:94" x14ac:dyDescent="0.3">
      <x:c r="A219" s="226"/>
      <x:c r="C219" s="226"/>
      <x:c r="L219" s="226"/>
      <x:c r="N219" s="23"/>
      <x:c r="AL219" s="226"/>
      <x:c r="AR219" s="222"/>
      <x:c r="AT219" s="222"/>
      <x:c r="AU219" s="222"/>
      <x:c r="AW219" s="222"/>
      <x:c r="BJ219" s="222"/>
      <x:c r="BT219" s="23"/>
      <x:c r="BU219" s="23"/>
      <x:c r="BV219" s="23"/>
      <x:c r="CI219" s="226"/>
      <x:c r="CJ219" s="226"/>
      <x:c r="CK219" s="226"/>
      <x:c r="CP219" s="226"/>
    </x:row>
    <x:row r="220" spans="1:94" x14ac:dyDescent="0.3">
      <x:c r="A220" s="226"/>
      <x:c r="C220" s="226"/>
      <x:c r="L220" s="226"/>
      <x:c r="N220" s="23"/>
      <x:c r="AL220" s="226"/>
      <x:c r="AR220" s="222"/>
      <x:c r="AT220" s="222"/>
      <x:c r="AU220" s="222"/>
      <x:c r="AW220" s="222"/>
      <x:c r="BJ220" s="222"/>
      <x:c r="BT220" s="23"/>
      <x:c r="BU220" s="23"/>
      <x:c r="BV220" s="23"/>
      <x:c r="CI220" s="226"/>
      <x:c r="CJ220" s="226"/>
      <x:c r="CK220" s="226"/>
      <x:c r="CP220" s="226"/>
    </x:row>
    <x:row r="221" spans="1:94" x14ac:dyDescent="0.3">
      <x:c r="A221" s="226"/>
      <x:c r="C221" s="226"/>
      <x:c r="L221" s="226"/>
      <x:c r="N221" s="23"/>
      <x:c r="AL221" s="226"/>
      <x:c r="AR221" s="222"/>
      <x:c r="AT221" s="222"/>
      <x:c r="AU221" s="222"/>
      <x:c r="AW221" s="222"/>
      <x:c r="BJ221" s="222"/>
      <x:c r="BT221" s="23"/>
      <x:c r="BU221" s="23"/>
      <x:c r="BV221" s="23"/>
      <x:c r="CI221" s="226"/>
      <x:c r="CJ221" s="226"/>
      <x:c r="CK221" s="226"/>
      <x:c r="CP221" s="226"/>
    </x:row>
    <x:row r="222" spans="1:94" x14ac:dyDescent="0.3">
      <x:c r="A222" s="226"/>
      <x:c r="C222" s="226"/>
      <x:c r="L222" s="226"/>
      <x:c r="N222" s="23"/>
      <x:c r="AL222" s="226"/>
      <x:c r="AR222" s="222"/>
      <x:c r="AT222" s="222"/>
      <x:c r="AU222" s="222"/>
      <x:c r="AW222" s="222"/>
      <x:c r="BJ222" s="222"/>
      <x:c r="BT222" s="23"/>
      <x:c r="BU222" s="23"/>
      <x:c r="BV222" s="23"/>
      <x:c r="CI222" s="226"/>
      <x:c r="CJ222" s="226"/>
      <x:c r="CK222" s="226"/>
      <x:c r="CP222" s="226"/>
    </x:row>
    <x:row r="223" spans="1:94" x14ac:dyDescent="0.3">
      <x:c r="A223" s="226"/>
      <x:c r="C223" s="226"/>
      <x:c r="L223" s="226"/>
      <x:c r="N223" s="23"/>
      <x:c r="W223" s="226"/>
      <x:c r="AE223" s="23"/>
      <x:c r="AF223" s="23"/>
      <x:c r="AH223" s="23"/>
      <x:c r="AK223" s="226"/>
      <x:c r="AL223" s="222"/>
      <x:c r="AM223" s="226"/>
      <x:c r="AN223" s="222"/>
      <x:c r="AO223" s="222"/>
      <x:c r="AP223" s="222"/>
      <x:c r="AR223" s="222"/>
      <x:c r="AS223" s="222"/>
      <x:c r="AT223" s="222"/>
      <x:c r="AU223" s="222"/>
      <x:c r="AV223" s="222"/>
      <x:c r="AW223" s="222"/>
      <x:c r="BJ223" s="222"/>
      <x:c r="BN223" s="226"/>
      <x:c r="BO223" s="226"/>
      <x:c r="BP223" s="226"/>
      <x:c r="BT223" s="23"/>
      <x:c r="BU223" s="23"/>
      <x:c r="BV223" s="23"/>
      <x:c r="CA223" s="226"/>
      <x:c r="CG223" s="226"/>
      <x:c r="CH223" s="226"/>
      <x:c r="CI223" s="226"/>
      <x:c r="CJ223" s="226"/>
      <x:c r="CK223" s="226"/>
      <x:c r="CL223" s="23"/>
      <x:c r="CP223" s="226"/>
    </x:row>
    <x:row r="224" spans="1:94" x14ac:dyDescent="0.3">
      <x:c r="A224" s="226"/>
      <x:c r="C224" s="226"/>
      <x:c r="L224" s="226"/>
      <x:c r="N224" s="23"/>
      <x:c r="AL224" s="226"/>
      <x:c r="AR224" s="222"/>
      <x:c r="AT224" s="222"/>
      <x:c r="AU224" s="222"/>
      <x:c r="AW224" s="222"/>
      <x:c r="BJ224" s="222"/>
      <x:c r="BT224" s="23"/>
      <x:c r="BU224" s="23"/>
      <x:c r="BV224" s="23"/>
      <x:c r="CI224" s="226"/>
      <x:c r="CJ224" s="226"/>
      <x:c r="CK224" s="226"/>
      <x:c r="CP224" s="226"/>
    </x:row>
    <x:row r="225" spans="1:94" x14ac:dyDescent="0.3">
      <x:c r="A225" s="226"/>
      <x:c r="C225" s="226"/>
      <x:c r="L225" s="226"/>
      <x:c r="N225" s="23"/>
      <x:c r="AL225" s="226"/>
      <x:c r="AR225" s="222"/>
      <x:c r="AT225" s="222"/>
      <x:c r="AU225" s="222"/>
      <x:c r="AW225" s="222"/>
      <x:c r="BJ225" s="222"/>
      <x:c r="BT225" s="23"/>
      <x:c r="BU225" s="23"/>
      <x:c r="BV225" s="23"/>
      <x:c r="CI225" s="226"/>
      <x:c r="CJ225" s="226"/>
      <x:c r="CK225" s="226"/>
      <x:c r="CP225" s="226"/>
    </x:row>
    <x:row r="226" spans="1:94" x14ac:dyDescent="0.3">
      <x:c r="A226" s="226"/>
      <x:c r="C226" s="226"/>
      <x:c r="L226" s="226"/>
      <x:c r="N226" s="23"/>
      <x:c r="AL226" s="226"/>
      <x:c r="AR226" s="222"/>
      <x:c r="AT226" s="222"/>
      <x:c r="AU226" s="222"/>
      <x:c r="AW226" s="222"/>
      <x:c r="BJ226" s="222"/>
      <x:c r="BT226" s="23"/>
      <x:c r="BU226" s="23"/>
      <x:c r="BV226" s="23"/>
      <x:c r="CI226" s="226"/>
      <x:c r="CJ226" s="226"/>
      <x:c r="CK226" s="226"/>
      <x:c r="CP226" s="226"/>
    </x:row>
    <x:row r="227" spans="1:94" x14ac:dyDescent="0.3">
      <x:c r="A227" s="226"/>
      <x:c r="C227" s="226"/>
      <x:c r="L227" s="226"/>
      <x:c r="N227" s="23"/>
      <x:c r="AL227" s="226"/>
      <x:c r="AR227" s="222"/>
      <x:c r="AT227" s="222"/>
      <x:c r="AU227" s="222"/>
      <x:c r="AW227" s="222"/>
      <x:c r="BJ227" s="222"/>
      <x:c r="BT227" s="23"/>
      <x:c r="BU227" s="23"/>
      <x:c r="BV227" s="23"/>
      <x:c r="CI227" s="226"/>
      <x:c r="CJ227" s="226"/>
      <x:c r="CK227" s="226"/>
      <x:c r="CP227" s="226"/>
    </x:row>
    <x:row r="228" spans="1:94" x14ac:dyDescent="0.3">
      <x:c r="A228" s="226"/>
      <x:c r="C228" s="226"/>
      <x:c r="L228" s="226"/>
      <x:c r="N228" s="23"/>
      <x:c r="AL228" s="226"/>
      <x:c r="AR228" s="222"/>
      <x:c r="AT228" s="222"/>
      <x:c r="AU228" s="222"/>
      <x:c r="AW228" s="222"/>
      <x:c r="BJ228" s="222"/>
      <x:c r="BT228" s="23"/>
      <x:c r="BU228" s="23"/>
      <x:c r="BV228" s="23"/>
      <x:c r="CI228" s="226"/>
      <x:c r="CJ228" s="226"/>
      <x:c r="CK228" s="226"/>
      <x:c r="CP228" s="226"/>
    </x:row>
    <x:row r="229" spans="1:94" x14ac:dyDescent="0.3">
      <x:c r="A229" s="226"/>
      <x:c r="C229" s="226"/>
      <x:c r="L229" s="226"/>
      <x:c r="N229" s="23"/>
      <x:c r="AL229" s="226"/>
      <x:c r="AR229" s="226"/>
      <x:c r="AT229" s="226"/>
      <x:c r="AU229" s="226"/>
      <x:c r="AW229" s="226"/>
      <x:c r="BJ229" s="222"/>
      <x:c r="BT229" s="23"/>
      <x:c r="BU229" s="23"/>
      <x:c r="BV229" s="23"/>
      <x:c r="CI229" s="226"/>
      <x:c r="CJ229" s="226"/>
      <x:c r="CK229" s="226"/>
      <x:c r="CP229" s="226"/>
    </x:row>
    <x:row r="230" spans="1:94" x14ac:dyDescent="0.3">
      <x:c r="A230" s="226"/>
      <x:c r="C230" s="226"/>
      <x:c r="L230" s="226"/>
      <x:c r="N230" s="23"/>
      <x:c r="AL230" s="226"/>
      <x:c r="AR230" s="226"/>
      <x:c r="AT230" s="226"/>
      <x:c r="AU230" s="226"/>
      <x:c r="AW230" s="226"/>
      <x:c r="BJ230" s="222"/>
      <x:c r="BT230" s="23"/>
      <x:c r="BU230" s="23"/>
      <x:c r="BV230" s="23"/>
      <x:c r="CI230" s="226"/>
      <x:c r="CJ230" s="226"/>
      <x:c r="CK230" s="226"/>
      <x:c r="CP230" s="226"/>
    </x:row>
    <x:row r="231" spans="1:94" x14ac:dyDescent="0.3">
      <x:c r="A231" s="226"/>
      <x:c r="C231" s="226"/>
      <x:c r="L231" s="226"/>
      <x:c r="N231" s="23"/>
      <x:c r="AL231" s="226"/>
      <x:c r="AR231" s="226"/>
      <x:c r="AT231" s="226"/>
      <x:c r="AU231" s="226"/>
      <x:c r="AW231" s="226"/>
      <x:c r="BJ231" s="222"/>
      <x:c r="BT231" s="23"/>
      <x:c r="BU231" s="23"/>
      <x:c r="BV231" s="23"/>
      <x:c r="CI231" s="226"/>
      <x:c r="CJ231" s="226"/>
      <x:c r="CK231" s="226"/>
      <x:c r="CP231" s="226"/>
    </x:row>
    <x:row r="232" spans="1:94" x14ac:dyDescent="0.3">
      <x:c r="A232" s="226"/>
      <x:c r="C232" s="226"/>
      <x:c r="L232" s="226"/>
      <x:c r="N232" s="23"/>
      <x:c r="AL232" s="226"/>
      <x:c r="AR232" s="226"/>
      <x:c r="AT232" s="226"/>
      <x:c r="AU232" s="226"/>
      <x:c r="AW232" s="226"/>
      <x:c r="BJ232" s="222"/>
      <x:c r="BT232" s="23"/>
      <x:c r="BU232" s="23"/>
      <x:c r="BV232" s="23"/>
      <x:c r="CI232" s="226"/>
      <x:c r="CJ232" s="226"/>
      <x:c r="CK232" s="226"/>
      <x:c r="CP232" s="226"/>
    </x:row>
    <x:row r="233" spans="1:94" x14ac:dyDescent="0.3">
      <x:c r="A233" s="226"/>
      <x:c r="C233" s="226"/>
      <x:c r="L233" s="226"/>
      <x:c r="N233" s="23"/>
      <x:c r="AL233" s="226"/>
      <x:c r="AR233" s="226"/>
      <x:c r="AT233" s="226"/>
      <x:c r="AU233" s="226"/>
      <x:c r="AW233" s="226"/>
      <x:c r="BJ233" s="222"/>
      <x:c r="BT233" s="23"/>
      <x:c r="BU233" s="23"/>
      <x:c r="BV233" s="23"/>
      <x:c r="CI233" s="226"/>
      <x:c r="CJ233" s="226"/>
      <x:c r="CK233" s="226"/>
      <x:c r="CP233" s="226"/>
    </x:row>
    <x:row r="234" spans="1:94" x14ac:dyDescent="0.3">
      <x:c r="A234" s="226"/>
      <x:c r="C234" s="226"/>
      <x:c r="L234" s="226"/>
      <x:c r="N234" s="23"/>
      <x:c r="AL234" s="226"/>
      <x:c r="AR234" s="226"/>
      <x:c r="AT234" s="226"/>
      <x:c r="AU234" s="226"/>
      <x:c r="AW234" s="226"/>
      <x:c r="BJ234" s="222"/>
      <x:c r="BT234" s="23"/>
      <x:c r="BU234" s="23"/>
      <x:c r="BV234" s="23"/>
      <x:c r="CI234" s="226"/>
      <x:c r="CJ234" s="226"/>
      <x:c r="CK234" s="226"/>
      <x:c r="CP234" s="226"/>
    </x:row>
    <x:row r="235" spans="1:94" x14ac:dyDescent="0.3">
      <x:c r="A235" s="226"/>
      <x:c r="C235" s="226"/>
      <x:c r="L235" s="226"/>
      <x:c r="N235" s="23"/>
      <x:c r="AL235" s="226"/>
      <x:c r="AR235" s="226"/>
      <x:c r="AT235" s="226"/>
      <x:c r="AU235" s="226"/>
      <x:c r="AW235" s="226"/>
      <x:c r="BJ235" s="222"/>
      <x:c r="BT235" s="23"/>
      <x:c r="BU235" s="23"/>
      <x:c r="BV235" s="23"/>
      <x:c r="CI235" s="226"/>
      <x:c r="CJ235" s="226"/>
      <x:c r="CK235" s="226"/>
      <x:c r="CP235" s="226"/>
    </x:row>
    <x:row r="236" spans="1:94" x14ac:dyDescent="0.3">
      <x:c r="A236" s="226"/>
      <x:c r="C236" s="226"/>
      <x:c r="L236" s="226"/>
      <x:c r="N236" s="23"/>
      <x:c r="AL236" s="226"/>
      <x:c r="AR236" s="226"/>
      <x:c r="AT236" s="226"/>
      <x:c r="AU236" s="226"/>
      <x:c r="AW236" s="226"/>
      <x:c r="BJ236" s="222"/>
      <x:c r="BT236" s="23"/>
      <x:c r="BU236" s="23"/>
      <x:c r="BV236" s="23"/>
      <x:c r="CI236" s="226"/>
      <x:c r="CJ236" s="226"/>
      <x:c r="CK236" s="226"/>
      <x:c r="CP236" s="226"/>
    </x:row>
    <x:row r="237" spans="1:94" x14ac:dyDescent="0.3">
      <x:c r="A237" s="226"/>
      <x:c r="C237" s="226"/>
      <x:c r="L237" s="226"/>
      <x:c r="N237" s="23"/>
      <x:c r="AL237" s="226"/>
      <x:c r="AR237" s="226"/>
      <x:c r="AT237" s="226"/>
      <x:c r="AU237" s="226"/>
      <x:c r="AW237" s="226"/>
      <x:c r="BJ237" s="222"/>
      <x:c r="BT237" s="23"/>
      <x:c r="BU237" s="23"/>
      <x:c r="BV237" s="23"/>
      <x:c r="CI237" s="226"/>
      <x:c r="CJ237" s="226"/>
      <x:c r="CK237" s="226"/>
      <x:c r="CP237" s="226"/>
    </x:row>
    <x:row r="238" spans="1:94" x14ac:dyDescent="0.3">
      <x:c r="A238" s="226"/>
      <x:c r="C238" s="226"/>
      <x:c r="L238" s="226"/>
      <x:c r="N238" s="23"/>
      <x:c r="AL238" s="226"/>
      <x:c r="AR238" s="226"/>
      <x:c r="AT238" s="226"/>
      <x:c r="AU238" s="226"/>
      <x:c r="AW238" s="226"/>
      <x:c r="BJ238" s="222"/>
      <x:c r="BT238" s="23"/>
      <x:c r="BU238" s="23"/>
      <x:c r="BV238" s="23"/>
      <x:c r="CI238" s="226"/>
      <x:c r="CJ238" s="226"/>
      <x:c r="CK238" s="226"/>
      <x:c r="CP238" s="226"/>
    </x:row>
    <x:row r="239" spans="1:94" x14ac:dyDescent="0.3">
      <x:c r="A239" s="226"/>
      <x:c r="C239" s="226"/>
      <x:c r="L239" s="226"/>
      <x:c r="N239" s="23"/>
      <x:c r="AL239" s="226"/>
      <x:c r="AR239" s="226"/>
      <x:c r="AT239" s="226"/>
      <x:c r="AU239" s="226"/>
      <x:c r="AW239" s="226"/>
      <x:c r="BJ239" s="222"/>
      <x:c r="BT239" s="23"/>
      <x:c r="BU239" s="23"/>
      <x:c r="BV239" s="23"/>
      <x:c r="CI239" s="226"/>
      <x:c r="CJ239" s="226"/>
      <x:c r="CK239" s="226"/>
      <x:c r="CP239" s="226"/>
    </x:row>
    <x:row r="240" spans="1:94" x14ac:dyDescent="0.3">
      <x:c r="A240" s="226"/>
      <x:c r="C240" s="226"/>
      <x:c r="L240" s="226"/>
      <x:c r="N240" s="23"/>
      <x:c r="AL240" s="226"/>
      <x:c r="AR240" s="226"/>
      <x:c r="AT240" s="226"/>
      <x:c r="AU240" s="226"/>
      <x:c r="AW240" s="226"/>
      <x:c r="BJ240" s="222"/>
      <x:c r="BT240" s="23"/>
      <x:c r="BU240" s="23"/>
      <x:c r="BV240" s="23"/>
      <x:c r="CI240" s="226"/>
      <x:c r="CJ240" s="226"/>
      <x:c r="CK240" s="226"/>
      <x:c r="CP240" s="226"/>
    </x:row>
    <x:row r="241" spans="1:94" x14ac:dyDescent="0.3">
      <x:c r="A241" s="226"/>
      <x:c r="C241" s="226"/>
      <x:c r="L241" s="226"/>
      <x:c r="N241" s="23"/>
      <x:c r="AL241" s="226"/>
      <x:c r="AR241" s="226"/>
      <x:c r="AT241" s="226"/>
      <x:c r="AU241" s="226"/>
      <x:c r="AW241" s="226"/>
      <x:c r="BJ241" s="222"/>
      <x:c r="BT241" s="23"/>
      <x:c r="BU241" s="23"/>
      <x:c r="BV241" s="23"/>
      <x:c r="CI241" s="226"/>
      <x:c r="CJ241" s="226"/>
      <x:c r="CK241" s="226"/>
      <x:c r="CP241" s="226"/>
    </x:row>
    <x:row r="242" spans="1:94" x14ac:dyDescent="0.3">
      <x:c r="A242" s="226"/>
      <x:c r="C242" s="226"/>
      <x:c r="L242" s="226"/>
      <x:c r="N242" s="23"/>
      <x:c r="AL242" s="226"/>
      <x:c r="AR242" s="226"/>
      <x:c r="AT242" s="226"/>
      <x:c r="AU242" s="226"/>
      <x:c r="AW242" s="226"/>
      <x:c r="BJ242" s="222"/>
      <x:c r="BT242" s="23"/>
      <x:c r="BU242" s="23"/>
      <x:c r="BV242" s="23"/>
      <x:c r="CI242" s="226"/>
      <x:c r="CJ242" s="226"/>
      <x:c r="CK242" s="226"/>
      <x:c r="CP242" s="226"/>
    </x:row>
    <x:row r="243" spans="1:94" x14ac:dyDescent="0.3">
      <x:c r="A243" s="226"/>
      <x:c r="C243" s="226"/>
      <x:c r="L243" s="226"/>
      <x:c r="N243" s="23"/>
      <x:c r="AL243" s="226"/>
      <x:c r="AR243" s="226"/>
      <x:c r="AT243" s="226"/>
      <x:c r="AU243" s="226"/>
      <x:c r="AW243" s="226"/>
      <x:c r="BJ243" s="222"/>
      <x:c r="BT243" s="23"/>
      <x:c r="BU243" s="23"/>
      <x:c r="BV243" s="23"/>
      <x:c r="CI243" s="226"/>
      <x:c r="CJ243" s="226"/>
      <x:c r="CK243" s="226"/>
      <x:c r="CP243" s="226"/>
    </x:row>
    <x:row r="244" spans="1:94" x14ac:dyDescent="0.3">
      <x:c r="A244" s="226"/>
      <x:c r="C244" s="226"/>
      <x:c r="L244" s="226"/>
      <x:c r="N244" s="23"/>
      <x:c r="AL244" s="226"/>
      <x:c r="AR244" s="226"/>
      <x:c r="AT244" s="226"/>
      <x:c r="AU244" s="226"/>
      <x:c r="AW244" s="226"/>
      <x:c r="BJ244" s="222"/>
      <x:c r="BT244" s="23"/>
      <x:c r="BU244" s="23"/>
      <x:c r="BV244" s="23"/>
      <x:c r="CI244" s="226"/>
      <x:c r="CJ244" s="226"/>
      <x:c r="CK244" s="226"/>
      <x:c r="CP244" s="226"/>
    </x:row>
    <x:row r="245" spans="1:94" x14ac:dyDescent="0.3">
      <x:c r="A245" s="226"/>
      <x:c r="C245" s="226"/>
      <x:c r="L245" s="226"/>
      <x:c r="N245" s="23"/>
      <x:c r="AL245" s="226"/>
      <x:c r="AR245" s="226"/>
      <x:c r="AT245" s="226"/>
      <x:c r="AU245" s="226"/>
      <x:c r="AW245" s="226"/>
      <x:c r="BJ245" s="222"/>
      <x:c r="BT245" s="23"/>
      <x:c r="BU245" s="23"/>
      <x:c r="BV245" s="23"/>
      <x:c r="CI245" s="226"/>
      <x:c r="CJ245" s="226"/>
      <x:c r="CK245" s="226"/>
      <x:c r="CP245" s="226"/>
    </x:row>
    <x:row r="246" spans="1:94" x14ac:dyDescent="0.3">
      <x:c r="A246" s="226"/>
      <x:c r="C246" s="226"/>
      <x:c r="L246" s="226"/>
      <x:c r="N246" s="23"/>
      <x:c r="AL246" s="226"/>
      <x:c r="AR246" s="226"/>
      <x:c r="AT246" s="226"/>
      <x:c r="AU246" s="226"/>
      <x:c r="AW246" s="226"/>
      <x:c r="BJ246" s="222"/>
      <x:c r="BT246" s="23"/>
      <x:c r="BU246" s="23"/>
      <x:c r="BV246" s="23"/>
      <x:c r="CI246" s="226"/>
      <x:c r="CJ246" s="226"/>
      <x:c r="CK246" s="226"/>
      <x:c r="CP246" s="226"/>
    </x:row>
    <x:row r="247" spans="1:94" x14ac:dyDescent="0.3">
      <x:c r="A247" s="226"/>
      <x:c r="C247" s="226"/>
      <x:c r="L247" s="226"/>
      <x:c r="N247" s="23"/>
      <x:c r="AL247" s="226"/>
      <x:c r="AR247" s="226"/>
      <x:c r="AT247" s="226"/>
      <x:c r="AU247" s="226"/>
      <x:c r="AW247" s="226"/>
      <x:c r="BJ247" s="222"/>
      <x:c r="BT247" s="23"/>
      <x:c r="BU247" s="23"/>
      <x:c r="BV247" s="23"/>
      <x:c r="CI247" s="226"/>
      <x:c r="CJ247" s="226"/>
      <x:c r="CK247" s="226"/>
      <x:c r="CP247" s="226"/>
    </x:row>
    <x:row r="248" spans="1:94" x14ac:dyDescent="0.3">
      <x:c r="A248" s="226"/>
      <x:c r="C248" s="226"/>
      <x:c r="L248" s="226"/>
      <x:c r="N248" s="23"/>
      <x:c r="AL248" s="226"/>
      <x:c r="AR248" s="226"/>
      <x:c r="AT248" s="226"/>
      <x:c r="AU248" s="226"/>
      <x:c r="AW248" s="226"/>
      <x:c r="BJ248" s="222"/>
      <x:c r="BT248" s="23"/>
      <x:c r="BU248" s="23"/>
      <x:c r="BV248" s="23"/>
      <x:c r="CI248" s="226"/>
      <x:c r="CJ248" s="226"/>
      <x:c r="CK248" s="226"/>
      <x:c r="CP248" s="226"/>
    </x:row>
    <x:row r="249" spans="1:94" x14ac:dyDescent="0.3">
      <x:c r="A249" s="226"/>
      <x:c r="C249" s="226"/>
      <x:c r="L249" s="226"/>
      <x:c r="N249" s="23"/>
      <x:c r="AL249" s="226"/>
      <x:c r="AR249" s="226"/>
      <x:c r="AT249" s="226"/>
      <x:c r="AU249" s="226"/>
      <x:c r="AW249" s="226"/>
      <x:c r="BJ249" s="222"/>
      <x:c r="BT249" s="23"/>
      <x:c r="BU249" s="23"/>
      <x:c r="BV249" s="23"/>
      <x:c r="CI249" s="226"/>
      <x:c r="CJ249" s="226"/>
      <x:c r="CK249" s="226"/>
      <x:c r="CP249" s="226"/>
    </x:row>
    <x:row r="250" spans="1:94" x14ac:dyDescent="0.3">
      <x:c r="A250" s="226"/>
      <x:c r="C250" s="226"/>
      <x:c r="L250" s="226"/>
      <x:c r="N250" s="23"/>
      <x:c r="AL250" s="226"/>
      <x:c r="AR250" s="226"/>
      <x:c r="AT250" s="226"/>
      <x:c r="AU250" s="226"/>
      <x:c r="AW250" s="226"/>
      <x:c r="BJ250" s="222"/>
      <x:c r="BT250" s="23"/>
      <x:c r="BU250" s="23"/>
      <x:c r="BV250" s="23"/>
      <x:c r="CI250" s="226"/>
      <x:c r="CJ250" s="226"/>
      <x:c r="CK250" s="226"/>
      <x:c r="CP250" s="226"/>
    </x:row>
    <x:row r="251" spans="1:94" x14ac:dyDescent="0.3">
      <x:c r="A251" s="226"/>
      <x:c r="C251" s="226"/>
      <x:c r="L251" s="226"/>
      <x:c r="N251" s="23"/>
      <x:c r="AL251" s="226"/>
      <x:c r="AR251" s="226"/>
      <x:c r="AT251" s="226"/>
      <x:c r="AU251" s="226"/>
      <x:c r="AW251" s="226"/>
      <x:c r="BJ251" s="222"/>
      <x:c r="BT251" s="23"/>
      <x:c r="BU251" s="23"/>
      <x:c r="BV251" s="23"/>
      <x:c r="CI251" s="226"/>
      <x:c r="CJ251" s="226"/>
      <x:c r="CK251" s="226"/>
      <x:c r="CP251" s="226"/>
    </x:row>
    <x:row r="252" spans="1:94" x14ac:dyDescent="0.3">
      <x:c r="A252" s="226"/>
      <x:c r="C252" s="226"/>
      <x:c r="L252" s="226"/>
      <x:c r="N252" s="23"/>
      <x:c r="AL252" s="226"/>
      <x:c r="AR252" s="226"/>
      <x:c r="AT252" s="226"/>
      <x:c r="AU252" s="226"/>
      <x:c r="AW252" s="226"/>
      <x:c r="BJ252" s="222"/>
      <x:c r="BT252" s="23"/>
      <x:c r="BU252" s="23"/>
      <x:c r="BV252" s="23"/>
      <x:c r="CI252" s="226"/>
      <x:c r="CJ252" s="226"/>
      <x:c r="CK252" s="226"/>
      <x:c r="CP252" s="226"/>
    </x:row>
    <x:row r="253" spans="1:94" x14ac:dyDescent="0.3">
      <x:c r="A253" s="226"/>
      <x:c r="C253" s="226"/>
      <x:c r="L253" s="226"/>
      <x:c r="N253" s="23"/>
      <x:c r="AL253" s="226"/>
      <x:c r="AR253" s="222"/>
      <x:c r="AT253" s="222"/>
      <x:c r="AU253" s="222"/>
      <x:c r="AW253" s="222"/>
      <x:c r="BJ253" s="222"/>
      <x:c r="BT253" s="23"/>
      <x:c r="BU253" s="23"/>
      <x:c r="BV253" s="23"/>
      <x:c r="CI253" s="226"/>
      <x:c r="CJ253" s="226"/>
      <x:c r="CK253" s="226"/>
      <x:c r="CP253" s="226"/>
    </x:row>
    <x:row r="254" spans="1:94" x14ac:dyDescent="0.3">
      <x:c r="A254" s="226"/>
      <x:c r="C254" s="226"/>
      <x:c r="L254" s="226"/>
      <x:c r="N254" s="23"/>
      <x:c r="AL254" s="226"/>
      <x:c r="AR254" s="222"/>
      <x:c r="AT254" s="222"/>
      <x:c r="AU254" s="222"/>
      <x:c r="AW254" s="222"/>
      <x:c r="BJ254" s="222"/>
      <x:c r="BT254" s="23"/>
      <x:c r="BU254" s="23"/>
      <x:c r="BV254" s="23"/>
      <x:c r="CI254" s="226"/>
      <x:c r="CJ254" s="226"/>
      <x:c r="CK254" s="226"/>
      <x:c r="CP254" s="226"/>
    </x:row>
    <x:row r="255" spans="1:94" x14ac:dyDescent="0.3">
      <x:c r="A255" s="226"/>
      <x:c r="C255" s="226"/>
      <x:c r="L255" s="226"/>
      <x:c r="N255" s="23"/>
      <x:c r="AL255" s="226"/>
      <x:c r="AR255" s="222"/>
      <x:c r="AT255" s="222"/>
      <x:c r="AU255" s="222"/>
      <x:c r="AW255" s="222"/>
      <x:c r="BJ255" s="222"/>
      <x:c r="BT255" s="23"/>
      <x:c r="BU255" s="23"/>
      <x:c r="BV255" s="23"/>
      <x:c r="CI255" s="226"/>
      <x:c r="CJ255" s="226"/>
      <x:c r="CK255" s="226"/>
      <x:c r="CP255" s="226"/>
    </x:row>
    <x:row r="256" spans="1:94" x14ac:dyDescent="0.3">
      <x:c r="A256" s="226"/>
      <x:c r="C256" s="226"/>
      <x:c r="L256" s="226"/>
      <x:c r="N256" s="23"/>
      <x:c r="AL256" s="226"/>
      <x:c r="AR256" s="222"/>
      <x:c r="AT256" s="222"/>
      <x:c r="AU256" s="222"/>
      <x:c r="AW256" s="222"/>
      <x:c r="BJ256" s="222"/>
      <x:c r="BT256" s="23"/>
      <x:c r="BU256" s="23"/>
      <x:c r="BV256" s="23"/>
      <x:c r="CI256" s="226"/>
      <x:c r="CJ256" s="226"/>
      <x:c r="CK256" s="226"/>
      <x:c r="CP256" s="226"/>
    </x:row>
    <x:row r="257" spans="1:94" x14ac:dyDescent="0.3">
      <x:c r="A257" s="226"/>
      <x:c r="C257" s="226"/>
      <x:c r="L257" s="226"/>
      <x:c r="N257" s="23"/>
      <x:c r="AL257" s="226"/>
      <x:c r="AR257" s="222"/>
      <x:c r="AT257" s="222"/>
      <x:c r="AU257" s="222"/>
      <x:c r="AW257" s="222"/>
      <x:c r="BJ257" s="222"/>
      <x:c r="BT257" s="23"/>
      <x:c r="BU257" s="23"/>
      <x:c r="BV257" s="23"/>
      <x:c r="CI257" s="226"/>
      <x:c r="CJ257" s="226"/>
      <x:c r="CK257" s="226"/>
      <x:c r="CP257" s="226"/>
    </x:row>
    <x:row r="258" spans="1:94" x14ac:dyDescent="0.3">
      <x:c r="A258" s="226"/>
      <x:c r="C258" s="226"/>
      <x:c r="L258" s="226"/>
      <x:c r="N258" s="23"/>
      <x:c r="AL258" s="226"/>
      <x:c r="AR258" s="222"/>
      <x:c r="AT258" s="222"/>
      <x:c r="AU258" s="222"/>
      <x:c r="AW258" s="222"/>
      <x:c r="BJ258" s="222"/>
      <x:c r="BT258" s="23"/>
      <x:c r="BU258" s="23"/>
      <x:c r="BV258" s="23"/>
      <x:c r="CI258" s="226"/>
      <x:c r="CJ258" s="226"/>
      <x:c r="CK258" s="226"/>
      <x:c r="CP258" s="226"/>
    </x:row>
    <x:row r="259" spans="1:94" x14ac:dyDescent="0.3">
      <x:c r="A259" s="226"/>
      <x:c r="C259" s="226"/>
      <x:c r="L259" s="226"/>
      <x:c r="N259" s="23"/>
      <x:c r="AL259" s="226"/>
      <x:c r="AR259" s="226"/>
      <x:c r="AT259" s="226"/>
      <x:c r="AU259" s="226"/>
      <x:c r="AW259" s="226"/>
      <x:c r="BJ259" s="222"/>
      <x:c r="BT259" s="23"/>
      <x:c r="BU259" s="23"/>
      <x:c r="BV259" s="23"/>
      <x:c r="CI259" s="226"/>
      <x:c r="CJ259" s="226"/>
      <x:c r="CK259" s="226"/>
      <x:c r="CP259" s="226"/>
    </x:row>
    <x:row r="260" spans="1:94" x14ac:dyDescent="0.3">
      <x:c r="A260" s="226"/>
      <x:c r="C260" s="226"/>
      <x:c r="L260" s="226"/>
      <x:c r="N260" s="23"/>
      <x:c r="AL260" s="226"/>
      <x:c r="AR260" s="226"/>
      <x:c r="AT260" s="226"/>
      <x:c r="AU260" s="226"/>
      <x:c r="AW260" s="226"/>
      <x:c r="BJ260" s="222"/>
      <x:c r="BT260" s="23"/>
      <x:c r="BU260" s="23"/>
      <x:c r="BV260" s="23"/>
      <x:c r="CI260" s="226"/>
      <x:c r="CJ260" s="226"/>
      <x:c r="CK260" s="226"/>
      <x:c r="CP260" s="226"/>
    </x:row>
    <x:row r="261" spans="1:94" x14ac:dyDescent="0.3">
      <x:c r="A261" s="226"/>
      <x:c r="C261" s="226"/>
      <x:c r="L261" s="226"/>
      <x:c r="N261" s="23"/>
      <x:c r="AL261" s="226"/>
      <x:c r="AR261" s="226"/>
      <x:c r="AT261" s="226"/>
      <x:c r="AU261" s="226"/>
      <x:c r="AW261" s="226"/>
      <x:c r="BJ261" s="222"/>
      <x:c r="BT261" s="23"/>
      <x:c r="BU261" s="23"/>
      <x:c r="BV261" s="23"/>
      <x:c r="CI261" s="226"/>
      <x:c r="CJ261" s="226"/>
      <x:c r="CK261" s="226"/>
      <x:c r="CP261" s="226"/>
    </x:row>
    <x:row r="262" spans="1:94" x14ac:dyDescent="0.3">
      <x:c r="A262" s="226"/>
      <x:c r="C262" s="226"/>
      <x:c r="L262" s="226"/>
      <x:c r="N262" s="23"/>
      <x:c r="AL262" s="226"/>
      <x:c r="AR262" s="226"/>
      <x:c r="AT262" s="226"/>
      <x:c r="AU262" s="226"/>
      <x:c r="AW262" s="226"/>
      <x:c r="BJ262" s="222"/>
      <x:c r="BT262" s="23"/>
      <x:c r="BU262" s="23"/>
      <x:c r="BV262" s="23"/>
      <x:c r="CI262" s="226"/>
      <x:c r="CJ262" s="226"/>
      <x:c r="CK262" s="226"/>
      <x:c r="CP262" s="226"/>
    </x:row>
    <x:row r="263" spans="1:94" x14ac:dyDescent="0.3">
      <x:c r="A263" s="226"/>
      <x:c r="C263" s="226"/>
      <x:c r="L263" s="226"/>
      <x:c r="N263" s="23"/>
      <x:c r="AL263" s="226"/>
      <x:c r="AR263" s="226"/>
      <x:c r="AT263" s="226"/>
      <x:c r="AU263" s="226"/>
      <x:c r="AW263" s="226"/>
      <x:c r="BJ263" s="222"/>
      <x:c r="BT263" s="23"/>
      <x:c r="BU263" s="23"/>
      <x:c r="BV263" s="23"/>
      <x:c r="CI263" s="226"/>
      <x:c r="CJ263" s="226"/>
      <x:c r="CK263" s="226"/>
      <x:c r="CP263" s="226"/>
    </x:row>
    <x:row r="264" spans="1:94" x14ac:dyDescent="0.3">
      <x:c r="A264" s="226"/>
      <x:c r="C264" s="226"/>
      <x:c r="L264" s="226"/>
      <x:c r="N264" s="23"/>
      <x:c r="AL264" s="226"/>
      <x:c r="AR264" s="226"/>
      <x:c r="AT264" s="226"/>
      <x:c r="AU264" s="226"/>
      <x:c r="AW264" s="226"/>
      <x:c r="BJ264" s="222"/>
      <x:c r="BT264" s="23"/>
      <x:c r="BU264" s="23"/>
      <x:c r="BV264" s="23"/>
      <x:c r="CI264" s="226"/>
      <x:c r="CJ264" s="226"/>
      <x:c r="CK264" s="226"/>
      <x:c r="CP264" s="226"/>
    </x:row>
    <x:row r="265" spans="1:94" x14ac:dyDescent="0.3">
      <x:c r="A265" s="226"/>
      <x:c r="C265" s="226"/>
      <x:c r="L265" s="226"/>
      <x:c r="N265" s="23"/>
      <x:c r="AL265" s="226"/>
      <x:c r="AR265" s="226"/>
      <x:c r="AT265" s="226"/>
      <x:c r="AU265" s="226"/>
      <x:c r="AW265" s="226"/>
      <x:c r="BJ265" s="222"/>
      <x:c r="BT265" s="23"/>
      <x:c r="BU265" s="23"/>
      <x:c r="BV265" s="23"/>
      <x:c r="CI265" s="226"/>
      <x:c r="CJ265" s="226"/>
      <x:c r="CK265" s="226"/>
      <x:c r="CP265" s="226"/>
    </x:row>
    <x:row r="266" spans="1:94" x14ac:dyDescent="0.3">
      <x:c r="A266" s="226"/>
      <x:c r="C266" s="226"/>
      <x:c r="L266" s="226"/>
      <x:c r="N266" s="23"/>
      <x:c r="AL266" s="226"/>
      <x:c r="AR266" s="226"/>
      <x:c r="AT266" s="226"/>
      <x:c r="AU266" s="226"/>
      <x:c r="AW266" s="226"/>
      <x:c r="BJ266" s="222"/>
      <x:c r="BT266" s="23"/>
      <x:c r="BU266" s="23"/>
      <x:c r="BV266" s="23"/>
      <x:c r="CI266" s="226"/>
      <x:c r="CJ266" s="226"/>
      <x:c r="CK266" s="226"/>
      <x:c r="CP266" s="226"/>
    </x:row>
    <x:row r="267" spans="1:94" x14ac:dyDescent="0.3">
      <x:c r="A267" s="226"/>
      <x:c r="C267" s="226"/>
      <x:c r="L267" s="226"/>
      <x:c r="N267" s="23"/>
      <x:c r="AL267" s="226"/>
      <x:c r="AR267" s="226"/>
      <x:c r="AT267" s="226"/>
      <x:c r="AU267" s="226"/>
      <x:c r="AW267" s="226"/>
      <x:c r="BJ267" s="222"/>
      <x:c r="BT267" s="23"/>
      <x:c r="BU267" s="23"/>
      <x:c r="BV267" s="23"/>
      <x:c r="CI267" s="226"/>
      <x:c r="CJ267" s="226"/>
      <x:c r="CK267" s="226"/>
      <x:c r="CP267" s="226"/>
    </x:row>
    <x:row r="268" spans="1:94" x14ac:dyDescent="0.3">
      <x:c r="A268" s="226"/>
      <x:c r="C268" s="226"/>
      <x:c r="L268" s="226"/>
      <x:c r="N268" s="23"/>
      <x:c r="AL268" s="226"/>
      <x:c r="AR268" s="226"/>
      <x:c r="AT268" s="226"/>
      <x:c r="AU268" s="226"/>
      <x:c r="AW268" s="226"/>
      <x:c r="BJ268" s="222"/>
      <x:c r="BT268" s="23"/>
      <x:c r="BU268" s="23"/>
      <x:c r="BV268" s="23"/>
      <x:c r="CI268" s="226"/>
      <x:c r="CJ268" s="226"/>
      <x:c r="CK268" s="226"/>
      <x:c r="CP268" s="226"/>
    </x:row>
    <x:row r="269" spans="1:94" x14ac:dyDescent="0.3">
      <x:c r="A269" s="226"/>
      <x:c r="C269" s="226"/>
      <x:c r="L269" s="226"/>
      <x:c r="N269" s="23"/>
      <x:c r="AL269" s="226"/>
      <x:c r="AR269" s="226"/>
      <x:c r="AT269" s="226"/>
      <x:c r="AU269" s="226"/>
      <x:c r="AW269" s="226"/>
      <x:c r="BJ269" s="222"/>
      <x:c r="BT269" s="23"/>
      <x:c r="BU269" s="23"/>
      <x:c r="BV269" s="23"/>
      <x:c r="CI269" s="226"/>
      <x:c r="CJ269" s="226"/>
      <x:c r="CK269" s="226"/>
      <x:c r="CP269" s="226"/>
    </x:row>
    <x:row r="270" spans="1:94" x14ac:dyDescent="0.3">
      <x:c r="A270" s="226"/>
      <x:c r="C270" s="226"/>
      <x:c r="L270" s="226"/>
      <x:c r="N270" s="23"/>
      <x:c r="AL270" s="226"/>
      <x:c r="AR270" s="226"/>
      <x:c r="AT270" s="226"/>
      <x:c r="AU270" s="226"/>
      <x:c r="AW270" s="226"/>
      <x:c r="BJ270" s="222"/>
      <x:c r="BT270" s="23"/>
      <x:c r="BU270" s="23"/>
      <x:c r="BV270" s="23"/>
      <x:c r="CI270" s="226"/>
      <x:c r="CJ270" s="226"/>
      <x:c r="CK270" s="226"/>
      <x:c r="CP270" s="226"/>
    </x:row>
    <x:row r="271" spans="1:94" x14ac:dyDescent="0.3">
      <x:c r="A271" s="226"/>
      <x:c r="C271" s="226"/>
      <x:c r="L271" s="226"/>
      <x:c r="N271" s="23"/>
      <x:c r="AL271" s="226"/>
      <x:c r="AR271" s="226"/>
      <x:c r="AT271" s="226"/>
      <x:c r="AU271" s="226"/>
      <x:c r="AW271" s="226"/>
      <x:c r="BJ271" s="222"/>
      <x:c r="BT271" s="23"/>
      <x:c r="BU271" s="23"/>
      <x:c r="BV271" s="23"/>
      <x:c r="CI271" s="226"/>
      <x:c r="CJ271" s="226"/>
      <x:c r="CK271" s="226"/>
      <x:c r="CP271" s="226"/>
    </x:row>
    <x:row r="272" spans="1:94" x14ac:dyDescent="0.3">
      <x:c r="A272" s="226"/>
      <x:c r="C272" s="226"/>
      <x:c r="L272" s="226"/>
      <x:c r="N272" s="23"/>
      <x:c r="AL272" s="226"/>
      <x:c r="AR272" s="226"/>
      <x:c r="AT272" s="226"/>
      <x:c r="AU272" s="226"/>
      <x:c r="AW272" s="226"/>
      <x:c r="BJ272" s="222"/>
      <x:c r="BT272" s="23"/>
      <x:c r="BU272" s="23"/>
      <x:c r="BV272" s="23"/>
      <x:c r="CI272" s="226"/>
      <x:c r="CJ272" s="226"/>
      <x:c r="CK272" s="226"/>
      <x:c r="CP272" s="226"/>
    </x:row>
    <x:row r="273" spans="1:94" x14ac:dyDescent="0.3">
      <x:c r="A273" s="226"/>
      <x:c r="C273" s="226"/>
      <x:c r="L273" s="226"/>
      <x:c r="N273" s="23"/>
      <x:c r="AL273" s="226"/>
      <x:c r="AR273" s="226"/>
      <x:c r="AT273" s="226"/>
      <x:c r="AU273" s="226"/>
      <x:c r="AW273" s="226"/>
      <x:c r="BJ273" s="222"/>
      <x:c r="BT273" s="23"/>
      <x:c r="BU273" s="23"/>
      <x:c r="BV273" s="23"/>
      <x:c r="CI273" s="226"/>
      <x:c r="CJ273" s="226"/>
      <x:c r="CK273" s="226"/>
      <x:c r="CP273" s="226"/>
    </x:row>
    <x:row r="274" spans="1:94" x14ac:dyDescent="0.3">
      <x:c r="A274" s="226"/>
      <x:c r="C274" s="226"/>
      <x:c r="L274" s="226"/>
      <x:c r="N274" s="23"/>
      <x:c r="AL274" s="226"/>
      <x:c r="AR274" s="226"/>
      <x:c r="AT274" s="226"/>
      <x:c r="AU274" s="226"/>
      <x:c r="AW274" s="226"/>
      <x:c r="BJ274" s="222"/>
      <x:c r="BT274" s="23"/>
      <x:c r="BU274" s="23"/>
      <x:c r="BV274" s="23"/>
      <x:c r="CI274" s="226"/>
      <x:c r="CJ274" s="226"/>
      <x:c r="CK274" s="226"/>
      <x:c r="CP274" s="226"/>
    </x:row>
    <x:row r="275" spans="1:94" x14ac:dyDescent="0.3">
      <x:c r="A275" s="226"/>
      <x:c r="C275" s="226"/>
      <x:c r="L275" s="226"/>
      <x:c r="N275" s="23"/>
      <x:c r="AL275" s="226"/>
      <x:c r="AR275" s="226"/>
      <x:c r="AT275" s="226"/>
      <x:c r="AU275" s="226"/>
      <x:c r="AW275" s="226"/>
      <x:c r="BJ275" s="222"/>
      <x:c r="BT275" s="23"/>
      <x:c r="BU275" s="23"/>
      <x:c r="BV275" s="23"/>
      <x:c r="CI275" s="226"/>
      <x:c r="CJ275" s="226"/>
      <x:c r="CK275" s="226"/>
      <x:c r="CP275" s="226"/>
    </x:row>
    <x:row r="276" spans="1:94" x14ac:dyDescent="0.3">
      <x:c r="A276" s="226"/>
      <x:c r="C276" s="226"/>
      <x:c r="L276" s="226"/>
      <x:c r="N276" s="23"/>
      <x:c r="AL276" s="226"/>
      <x:c r="AR276" s="226"/>
      <x:c r="AT276" s="226"/>
      <x:c r="AU276" s="226"/>
      <x:c r="AW276" s="226"/>
      <x:c r="BJ276" s="222"/>
      <x:c r="BT276" s="23"/>
      <x:c r="BU276" s="23"/>
      <x:c r="BV276" s="23"/>
      <x:c r="CI276" s="226"/>
      <x:c r="CJ276" s="226"/>
      <x:c r="CK276" s="226"/>
      <x:c r="CP276" s="226"/>
    </x:row>
    <x:row r="277" spans="1:94" x14ac:dyDescent="0.3">
      <x:c r="A277" s="226"/>
      <x:c r="C277" s="226"/>
      <x:c r="L277" s="226"/>
      <x:c r="N277" s="23"/>
      <x:c r="AL277" s="226"/>
      <x:c r="AR277" s="226"/>
      <x:c r="AT277" s="226"/>
      <x:c r="AU277" s="226"/>
      <x:c r="AW277" s="226"/>
      <x:c r="BJ277" s="222"/>
      <x:c r="BT277" s="23"/>
      <x:c r="BU277" s="23"/>
      <x:c r="BV277" s="23"/>
      <x:c r="CI277" s="226"/>
      <x:c r="CJ277" s="226"/>
      <x:c r="CK277" s="226"/>
      <x:c r="CP277" s="226"/>
    </x:row>
    <x:row r="278" spans="1:94" x14ac:dyDescent="0.3">
      <x:c r="A278" s="226"/>
      <x:c r="C278" s="226"/>
      <x:c r="L278" s="226"/>
      <x:c r="N278" s="23"/>
      <x:c r="AL278" s="226"/>
      <x:c r="AR278" s="226"/>
      <x:c r="AT278" s="226"/>
      <x:c r="AU278" s="226"/>
      <x:c r="AW278" s="226"/>
      <x:c r="BJ278" s="222"/>
      <x:c r="BT278" s="23"/>
      <x:c r="BU278" s="23"/>
      <x:c r="BV278" s="23"/>
      <x:c r="CI278" s="226"/>
      <x:c r="CJ278" s="226"/>
      <x:c r="CK278" s="226"/>
      <x:c r="CP278" s="226"/>
    </x:row>
    <x:row r="279" spans="1:94" x14ac:dyDescent="0.3">
      <x:c r="A279" s="226"/>
      <x:c r="C279" s="226"/>
      <x:c r="L279" s="226"/>
      <x:c r="N279" s="23"/>
      <x:c r="AL279" s="226"/>
      <x:c r="AR279" s="226"/>
      <x:c r="AT279" s="226"/>
      <x:c r="AU279" s="226"/>
      <x:c r="AW279" s="226"/>
      <x:c r="BJ279" s="222"/>
      <x:c r="BT279" s="23"/>
      <x:c r="BU279" s="23"/>
      <x:c r="BV279" s="23"/>
      <x:c r="CI279" s="226"/>
      <x:c r="CJ279" s="226"/>
      <x:c r="CK279" s="226"/>
      <x:c r="CP279" s="226"/>
    </x:row>
    <x:row r="280" spans="1:94" x14ac:dyDescent="0.3">
      <x:c r="A280" s="226"/>
      <x:c r="C280" s="226"/>
      <x:c r="L280" s="226"/>
      <x:c r="N280" s="23"/>
      <x:c r="AL280" s="226"/>
      <x:c r="AR280" s="226"/>
      <x:c r="AT280" s="226"/>
      <x:c r="AU280" s="226"/>
      <x:c r="AW280" s="226"/>
      <x:c r="BJ280" s="222"/>
      <x:c r="BT280" s="23"/>
      <x:c r="BU280" s="23"/>
      <x:c r="BV280" s="23"/>
      <x:c r="CI280" s="226"/>
      <x:c r="CJ280" s="226"/>
      <x:c r="CK280" s="226"/>
      <x:c r="CP280" s="226"/>
    </x:row>
    <x:row r="281" spans="1:94" x14ac:dyDescent="0.3">
      <x:c r="A281" s="226"/>
      <x:c r="C281" s="226"/>
      <x:c r="L281" s="226"/>
      <x:c r="N281" s="23"/>
      <x:c r="AL281" s="226"/>
      <x:c r="AR281" s="226"/>
      <x:c r="AT281" s="226"/>
      <x:c r="AU281" s="226"/>
      <x:c r="AW281" s="226"/>
      <x:c r="BJ281" s="222"/>
      <x:c r="BT281" s="23"/>
      <x:c r="BU281" s="23"/>
      <x:c r="BV281" s="23"/>
      <x:c r="CI281" s="226"/>
      <x:c r="CJ281" s="226"/>
      <x:c r="CK281" s="226"/>
      <x:c r="CP281" s="226"/>
    </x:row>
    <x:row r="282" spans="1:94" x14ac:dyDescent="0.3">
      <x:c r="A282" s="226"/>
      <x:c r="C282" s="226"/>
      <x:c r="L282" s="226"/>
      <x:c r="N282" s="23"/>
      <x:c r="AL282" s="226"/>
      <x:c r="AR282" s="226"/>
      <x:c r="AT282" s="226"/>
      <x:c r="AU282" s="226"/>
      <x:c r="AW282" s="226"/>
      <x:c r="BJ282" s="222"/>
      <x:c r="BT282" s="23"/>
      <x:c r="BU282" s="23"/>
      <x:c r="BV282" s="23"/>
      <x:c r="CI282" s="226"/>
      <x:c r="CJ282" s="226"/>
      <x:c r="CK282" s="226"/>
      <x:c r="CP282" s="226"/>
    </x:row>
    <x:row r="283" spans="1:94" x14ac:dyDescent="0.3">
      <x:c r="A283" s="226"/>
      <x:c r="C283" s="226"/>
      <x:c r="L283" s="226"/>
      <x:c r="N283" s="23"/>
      <x:c r="AL283" s="226"/>
      <x:c r="AR283" s="226"/>
      <x:c r="AT283" s="226"/>
      <x:c r="AU283" s="226"/>
      <x:c r="AW283" s="226"/>
      <x:c r="BJ283" s="222"/>
      <x:c r="BT283" s="23"/>
      <x:c r="BU283" s="23"/>
      <x:c r="BV283" s="23"/>
      <x:c r="CI283" s="226"/>
      <x:c r="CJ283" s="226"/>
      <x:c r="CK283" s="226"/>
      <x:c r="CP283" s="226"/>
    </x:row>
    <x:row r="284" spans="1:94" x14ac:dyDescent="0.3">
      <x:c r="A284" s="226"/>
      <x:c r="C284" s="226"/>
      <x:c r="L284" s="226"/>
      <x:c r="N284" s="23"/>
      <x:c r="AL284" s="226"/>
      <x:c r="AR284" s="226"/>
      <x:c r="AT284" s="226"/>
      <x:c r="AU284" s="226"/>
      <x:c r="AW284" s="226"/>
      <x:c r="BJ284" s="222"/>
      <x:c r="BT284" s="23"/>
      <x:c r="BU284" s="23"/>
      <x:c r="BV284" s="23"/>
      <x:c r="CI284" s="226"/>
      <x:c r="CJ284" s="226"/>
      <x:c r="CK284" s="226"/>
      <x:c r="CP284" s="226"/>
    </x:row>
    <x:row r="285" spans="1:94" x14ac:dyDescent="0.3">
      <x:c r="A285" s="226"/>
      <x:c r="C285" s="226"/>
      <x:c r="L285" s="226"/>
      <x:c r="N285" s="23"/>
      <x:c r="AL285" s="226"/>
      <x:c r="AR285" s="226"/>
      <x:c r="AT285" s="226"/>
      <x:c r="AU285" s="226"/>
      <x:c r="AW285" s="226"/>
      <x:c r="BJ285" s="222"/>
      <x:c r="BT285" s="23"/>
      <x:c r="BU285" s="23"/>
      <x:c r="BV285" s="23"/>
      <x:c r="CI285" s="226"/>
      <x:c r="CJ285" s="226"/>
      <x:c r="CK285" s="226"/>
      <x:c r="CP285" s="226"/>
    </x:row>
    <x:row r="286" spans="1:94" x14ac:dyDescent="0.3">
      <x:c r="A286" s="226"/>
      <x:c r="C286" s="226"/>
      <x:c r="L286" s="226"/>
      <x:c r="N286" s="23"/>
      <x:c r="AL286" s="226"/>
      <x:c r="AR286" s="226"/>
      <x:c r="AT286" s="226"/>
      <x:c r="AU286" s="226"/>
      <x:c r="AW286" s="226"/>
      <x:c r="BJ286" s="222"/>
      <x:c r="BT286" s="23"/>
      <x:c r="BU286" s="23"/>
      <x:c r="BV286" s="23"/>
      <x:c r="CI286" s="226"/>
      <x:c r="CJ286" s="226"/>
      <x:c r="CK286" s="226"/>
      <x:c r="CP286" s="226"/>
    </x:row>
    <x:row r="287" spans="1:94" x14ac:dyDescent="0.3">
      <x:c r="A287" s="226"/>
      <x:c r="C287" s="226"/>
      <x:c r="L287" s="226"/>
      <x:c r="N287" s="23"/>
      <x:c r="AL287" s="226"/>
      <x:c r="AR287" s="226"/>
      <x:c r="AT287" s="226"/>
      <x:c r="AU287" s="226"/>
      <x:c r="AW287" s="226"/>
      <x:c r="BJ287" s="222"/>
      <x:c r="BT287" s="23"/>
      <x:c r="BU287" s="23"/>
      <x:c r="BV287" s="23"/>
      <x:c r="CI287" s="226"/>
      <x:c r="CJ287" s="226"/>
      <x:c r="CK287" s="226"/>
      <x:c r="CP287" s="226"/>
    </x:row>
    <x:row r="288" spans="1:94" x14ac:dyDescent="0.3">
      <x:c r="A288" s="226"/>
      <x:c r="C288" s="226"/>
      <x:c r="L288" s="226"/>
      <x:c r="N288" s="23"/>
      <x:c r="AL288" s="226"/>
      <x:c r="AR288" s="226"/>
      <x:c r="AT288" s="226"/>
      <x:c r="AU288" s="226"/>
      <x:c r="AW288" s="226"/>
      <x:c r="BJ288" s="222"/>
      <x:c r="BT288" s="23"/>
      <x:c r="BU288" s="23"/>
      <x:c r="BV288" s="23"/>
      <x:c r="CI288" s="226"/>
      <x:c r="CJ288" s="226"/>
      <x:c r="CK288" s="226"/>
      <x:c r="CP288" s="226"/>
    </x:row>
    <x:row r="289" spans="1:94" x14ac:dyDescent="0.3">
      <x:c r="A289" s="226"/>
      <x:c r="C289" s="226"/>
      <x:c r="L289" s="226"/>
      <x:c r="N289" s="23"/>
      <x:c r="AL289" s="226"/>
      <x:c r="AR289" s="222"/>
      <x:c r="AT289" s="222"/>
      <x:c r="AU289" s="222"/>
      <x:c r="AW289" s="222"/>
      <x:c r="BJ289" s="222"/>
      <x:c r="BT289" s="23"/>
      <x:c r="BU289" s="23"/>
      <x:c r="BV289" s="23"/>
      <x:c r="CI289" s="226"/>
      <x:c r="CJ289" s="226"/>
      <x:c r="CK289" s="226"/>
      <x:c r="CP289" s="226"/>
    </x:row>
    <x:row r="290" spans="1:94" x14ac:dyDescent="0.3">
      <x:c r="A290" s="226"/>
      <x:c r="C290" s="226"/>
      <x:c r="L290" s="226"/>
      <x:c r="N290" s="23"/>
      <x:c r="AL290" s="226"/>
      <x:c r="AR290" s="222"/>
      <x:c r="AT290" s="222"/>
      <x:c r="AU290" s="222"/>
      <x:c r="AW290" s="222"/>
      <x:c r="BJ290" s="222"/>
      <x:c r="BT290" s="23"/>
      <x:c r="BU290" s="23"/>
      <x:c r="BV290" s="23"/>
      <x:c r="CI290" s="226"/>
      <x:c r="CJ290" s="226"/>
      <x:c r="CK290" s="226"/>
      <x:c r="CP290" s="226"/>
    </x:row>
    <x:row r="291" spans="1:94" x14ac:dyDescent="0.3">
      <x:c r="A291" s="226"/>
      <x:c r="C291" s="226"/>
      <x:c r="L291" s="226"/>
      <x:c r="N291" s="23"/>
      <x:c r="AL291" s="226"/>
      <x:c r="AR291" s="222"/>
      <x:c r="AT291" s="222"/>
      <x:c r="AU291" s="222"/>
      <x:c r="AW291" s="222"/>
      <x:c r="BJ291" s="222"/>
      <x:c r="BT291" s="23"/>
      <x:c r="BU291" s="23"/>
      <x:c r="BV291" s="23"/>
      <x:c r="CI291" s="226"/>
      <x:c r="CJ291" s="226"/>
      <x:c r="CK291" s="226"/>
      <x:c r="CP291" s="226"/>
    </x:row>
    <x:row r="292" spans="1:94" x14ac:dyDescent="0.3">
      <x:c r="A292" s="226"/>
      <x:c r="C292" s="226"/>
      <x:c r="L292" s="226"/>
      <x:c r="N292" s="23"/>
      <x:c r="AL292" s="226"/>
      <x:c r="AR292" s="222"/>
      <x:c r="AT292" s="222"/>
      <x:c r="AU292" s="222"/>
      <x:c r="AW292" s="222"/>
      <x:c r="BJ292" s="222"/>
      <x:c r="BT292" s="23"/>
      <x:c r="BU292" s="23"/>
      <x:c r="BV292" s="23"/>
      <x:c r="CI292" s="226"/>
      <x:c r="CJ292" s="226"/>
      <x:c r="CK292" s="226"/>
      <x:c r="CP292" s="226"/>
    </x:row>
    <x:row r="293" spans="1:94" x14ac:dyDescent="0.3">
      <x:c r="A293" s="226"/>
      <x:c r="C293" s="226"/>
      <x:c r="L293" s="226"/>
      <x:c r="N293" s="23"/>
      <x:c r="AL293" s="226"/>
      <x:c r="AR293" s="222"/>
      <x:c r="AT293" s="222"/>
      <x:c r="AU293" s="222"/>
      <x:c r="AW293" s="222"/>
      <x:c r="BJ293" s="222"/>
      <x:c r="BT293" s="23"/>
      <x:c r="BU293" s="23"/>
      <x:c r="BV293" s="23"/>
      <x:c r="CI293" s="226"/>
      <x:c r="CJ293" s="226"/>
      <x:c r="CK293" s="226"/>
      <x:c r="CP293" s="226"/>
    </x:row>
    <x:row r="294" spans="1:94" x14ac:dyDescent="0.3">
      <x:c r="A294" s="226"/>
      <x:c r="C294" s="226"/>
      <x:c r="L294" s="226"/>
      <x:c r="N294" s="23"/>
      <x:c r="AL294" s="226"/>
      <x:c r="AR294" s="222"/>
      <x:c r="AT294" s="222"/>
      <x:c r="AU294" s="222"/>
      <x:c r="AW294" s="222"/>
      <x:c r="BJ294" s="222"/>
      <x:c r="BT294" s="23"/>
      <x:c r="BU294" s="23"/>
      <x:c r="BV294" s="23"/>
      <x:c r="CI294" s="226"/>
      <x:c r="CJ294" s="226"/>
      <x:c r="CK294" s="226"/>
      <x:c r="CP294" s="226"/>
    </x:row>
    <x:row r="295" spans="1:94" x14ac:dyDescent="0.3">
      <x:c r="A295" s="226"/>
      <x:c r="C295" s="226"/>
      <x:c r="L295" s="226"/>
      <x:c r="N295" s="23"/>
      <x:c r="AL295" s="226"/>
      <x:c r="AR295" s="226"/>
      <x:c r="AT295" s="226"/>
      <x:c r="AU295" s="226"/>
      <x:c r="AW295" s="226"/>
      <x:c r="BJ295" s="222"/>
      <x:c r="BT295" s="23"/>
      <x:c r="BU295" s="23"/>
      <x:c r="BV295" s="23"/>
      <x:c r="CI295" s="226"/>
      <x:c r="CJ295" s="226"/>
      <x:c r="CK295" s="226"/>
      <x:c r="CP295" s="226"/>
    </x:row>
    <x:row r="296" spans="1:94" x14ac:dyDescent="0.3">
      <x:c r="A296" s="226"/>
      <x:c r="C296" s="226"/>
      <x:c r="L296" s="226"/>
      <x:c r="N296" s="23"/>
      <x:c r="AL296" s="226"/>
      <x:c r="AR296" s="226"/>
      <x:c r="AT296" s="226"/>
      <x:c r="AU296" s="226"/>
      <x:c r="AW296" s="226"/>
      <x:c r="BJ296" s="222"/>
      <x:c r="BT296" s="23"/>
      <x:c r="BU296" s="23"/>
      <x:c r="BV296" s="23"/>
      <x:c r="CI296" s="226"/>
      <x:c r="CJ296" s="226"/>
      <x:c r="CK296" s="226"/>
      <x:c r="CP296" s="226"/>
    </x:row>
    <x:row r="297" spans="1:94" x14ac:dyDescent="0.3">
      <x:c r="A297" s="226"/>
      <x:c r="C297" s="226"/>
      <x:c r="L297" s="226"/>
      <x:c r="N297" s="23"/>
      <x:c r="AL297" s="226"/>
      <x:c r="AR297" s="226"/>
      <x:c r="AT297" s="226"/>
      <x:c r="AU297" s="226"/>
      <x:c r="AW297" s="226"/>
      <x:c r="BJ297" s="222"/>
      <x:c r="BT297" s="23"/>
      <x:c r="BU297" s="23"/>
      <x:c r="BV297" s="23"/>
      <x:c r="CI297" s="226"/>
      <x:c r="CJ297" s="226"/>
      <x:c r="CK297" s="226"/>
      <x:c r="CP297" s="226"/>
    </x:row>
    <x:row r="298" spans="1:94" x14ac:dyDescent="0.3">
      <x:c r="A298" s="226"/>
      <x:c r="C298" s="226"/>
      <x:c r="L298" s="226"/>
      <x:c r="N298" s="23"/>
      <x:c r="AL298" s="226"/>
      <x:c r="AR298" s="226"/>
      <x:c r="AT298" s="226"/>
      <x:c r="AU298" s="226"/>
      <x:c r="AW298" s="226"/>
      <x:c r="BJ298" s="222"/>
      <x:c r="BT298" s="23"/>
      <x:c r="BU298" s="23"/>
      <x:c r="BV298" s="23"/>
      <x:c r="CI298" s="226"/>
      <x:c r="CJ298" s="226"/>
      <x:c r="CK298" s="226"/>
      <x:c r="CP298" s="226"/>
    </x:row>
    <x:row r="299" spans="1:94" x14ac:dyDescent="0.3">
      <x:c r="A299" s="226"/>
      <x:c r="C299" s="226"/>
      <x:c r="L299" s="226"/>
      <x:c r="N299" s="23"/>
      <x:c r="AL299" s="226"/>
      <x:c r="AR299" s="226"/>
      <x:c r="AT299" s="226"/>
      <x:c r="AU299" s="226"/>
      <x:c r="AW299" s="226"/>
      <x:c r="BJ299" s="222"/>
      <x:c r="BT299" s="23"/>
      <x:c r="BU299" s="23"/>
      <x:c r="BV299" s="23"/>
      <x:c r="CI299" s="226"/>
      <x:c r="CJ299" s="226"/>
      <x:c r="CK299" s="226"/>
      <x:c r="CP299" s="226"/>
    </x:row>
    <x:row r="300" spans="1:94" x14ac:dyDescent="0.3">
      <x:c r="A300" s="226"/>
      <x:c r="C300" s="226"/>
      <x:c r="L300" s="226"/>
      <x:c r="N300" s="23"/>
      <x:c r="AL300" s="226"/>
      <x:c r="AR300" s="226"/>
      <x:c r="AT300" s="226"/>
      <x:c r="AU300" s="226"/>
      <x:c r="AW300" s="226"/>
      <x:c r="BJ300" s="222"/>
      <x:c r="BT300" s="23"/>
      <x:c r="BU300" s="23"/>
      <x:c r="BV300" s="23"/>
      <x:c r="CI300" s="226"/>
      <x:c r="CJ300" s="226"/>
      <x:c r="CK300" s="226"/>
      <x:c r="CP300" s="226"/>
    </x:row>
    <x:row r="301" spans="1:94" x14ac:dyDescent="0.3">
      <x:c r="A301" s="226"/>
      <x:c r="C301" s="226"/>
      <x:c r="L301" s="226"/>
      <x:c r="N301" s="23"/>
      <x:c r="AL301" s="226"/>
      <x:c r="AR301" s="226"/>
      <x:c r="AT301" s="226"/>
      <x:c r="AU301" s="226"/>
      <x:c r="AW301" s="226"/>
      <x:c r="BJ301" s="222"/>
      <x:c r="BT301" s="23"/>
      <x:c r="BU301" s="23"/>
      <x:c r="BV301" s="23"/>
      <x:c r="CI301" s="226"/>
      <x:c r="CJ301" s="226"/>
      <x:c r="CK301" s="226"/>
      <x:c r="CP301" s="226"/>
    </x:row>
    <x:row r="302" spans="1:94" x14ac:dyDescent="0.3">
      <x:c r="A302" s="226"/>
      <x:c r="C302" s="226"/>
      <x:c r="L302" s="226"/>
      <x:c r="N302" s="23"/>
      <x:c r="AL302" s="226"/>
      <x:c r="AR302" s="226"/>
      <x:c r="AT302" s="226"/>
      <x:c r="AU302" s="226"/>
      <x:c r="AW302" s="226"/>
      <x:c r="BJ302" s="222"/>
      <x:c r="BT302" s="23"/>
      <x:c r="BU302" s="23"/>
      <x:c r="BV302" s="23"/>
      <x:c r="CI302" s="226"/>
      <x:c r="CJ302" s="226"/>
      <x:c r="CK302" s="226"/>
      <x:c r="CP302" s="226"/>
    </x:row>
    <x:row r="303" spans="1:94" x14ac:dyDescent="0.3">
      <x:c r="A303" s="226"/>
      <x:c r="C303" s="226"/>
      <x:c r="L303" s="226"/>
      <x:c r="N303" s="23"/>
      <x:c r="AL303" s="226"/>
      <x:c r="AR303" s="226"/>
      <x:c r="AT303" s="226"/>
      <x:c r="AU303" s="226"/>
      <x:c r="AW303" s="226"/>
      <x:c r="BJ303" s="222"/>
      <x:c r="BT303" s="23"/>
      <x:c r="BU303" s="23"/>
      <x:c r="BV303" s="23"/>
      <x:c r="CI303" s="226"/>
      <x:c r="CJ303" s="226"/>
      <x:c r="CK303" s="226"/>
      <x:c r="CP303" s="226"/>
    </x:row>
    <x:row r="304" spans="1:94" x14ac:dyDescent="0.3">
      <x:c r="A304" s="226"/>
      <x:c r="C304" s="226"/>
      <x:c r="L304" s="226"/>
      <x:c r="N304" s="23"/>
      <x:c r="AL304" s="226"/>
      <x:c r="AR304" s="226"/>
      <x:c r="AT304" s="226"/>
      <x:c r="AU304" s="226"/>
      <x:c r="AW304" s="226"/>
      <x:c r="BJ304" s="222"/>
      <x:c r="BT304" s="23"/>
      <x:c r="BU304" s="23"/>
      <x:c r="BV304" s="23"/>
      <x:c r="CI304" s="226"/>
      <x:c r="CJ304" s="226"/>
      <x:c r="CK304" s="226"/>
      <x:c r="CP304" s="226"/>
    </x:row>
    <x:row r="305" spans="1:94" x14ac:dyDescent="0.3">
      <x:c r="A305" s="226"/>
      <x:c r="C305" s="226"/>
      <x:c r="L305" s="226"/>
      <x:c r="N305" s="23"/>
      <x:c r="AL305" s="226"/>
      <x:c r="AR305" s="226"/>
      <x:c r="AT305" s="226"/>
      <x:c r="AU305" s="226"/>
      <x:c r="AW305" s="226"/>
      <x:c r="BJ305" s="222"/>
      <x:c r="BT305" s="23"/>
      <x:c r="BU305" s="23"/>
      <x:c r="BV305" s="23"/>
      <x:c r="CI305" s="226"/>
      <x:c r="CJ305" s="226"/>
      <x:c r="CK305" s="226"/>
      <x:c r="CP305" s="226"/>
    </x:row>
    <x:row r="306" spans="1:94" x14ac:dyDescent="0.3">
      <x:c r="A306" s="226"/>
      <x:c r="C306" s="226"/>
      <x:c r="L306" s="226"/>
      <x:c r="N306" s="23"/>
      <x:c r="AL306" s="226"/>
      <x:c r="AR306" s="226"/>
      <x:c r="AT306" s="226"/>
      <x:c r="AU306" s="226"/>
      <x:c r="AW306" s="226"/>
      <x:c r="BJ306" s="222"/>
      <x:c r="BT306" s="23"/>
      <x:c r="BU306" s="23"/>
      <x:c r="BV306" s="23"/>
      <x:c r="CI306" s="226"/>
      <x:c r="CJ306" s="226"/>
      <x:c r="CK306" s="226"/>
      <x:c r="CP306" s="226"/>
    </x:row>
    <x:row r="307" spans="1:94" x14ac:dyDescent="0.3">
      <x:c r="A307" s="226"/>
      <x:c r="C307" s="226"/>
      <x:c r="L307" s="226"/>
      <x:c r="N307" s="23"/>
      <x:c r="AL307" s="226"/>
      <x:c r="AR307" s="226"/>
      <x:c r="AT307" s="226"/>
      <x:c r="AU307" s="226"/>
      <x:c r="AW307" s="226"/>
      <x:c r="BJ307" s="222"/>
      <x:c r="BT307" s="23"/>
      <x:c r="BU307" s="23"/>
      <x:c r="BV307" s="23"/>
      <x:c r="CI307" s="226"/>
      <x:c r="CJ307" s="226"/>
      <x:c r="CK307" s="226"/>
      <x:c r="CP307" s="226"/>
    </x:row>
    <x:row r="308" spans="1:94" x14ac:dyDescent="0.3">
      <x:c r="A308" s="226"/>
      <x:c r="C308" s="226"/>
      <x:c r="L308" s="226"/>
      <x:c r="N308" s="23"/>
      <x:c r="AL308" s="226"/>
      <x:c r="AR308" s="226"/>
      <x:c r="AT308" s="226"/>
      <x:c r="AU308" s="226"/>
      <x:c r="AW308" s="226"/>
      <x:c r="BJ308" s="222"/>
      <x:c r="BT308" s="23"/>
      <x:c r="BU308" s="23"/>
      <x:c r="BV308" s="23"/>
      <x:c r="CI308" s="226"/>
      <x:c r="CJ308" s="226"/>
      <x:c r="CK308" s="226"/>
      <x:c r="CP308" s="226"/>
    </x:row>
    <x:row r="309" spans="1:94" x14ac:dyDescent="0.3">
      <x:c r="A309" s="226"/>
      <x:c r="C309" s="226"/>
      <x:c r="L309" s="226"/>
      <x:c r="N309" s="23"/>
      <x:c r="AL309" s="226"/>
      <x:c r="AR309" s="226"/>
      <x:c r="AT309" s="226"/>
      <x:c r="AU309" s="226"/>
      <x:c r="AW309" s="226"/>
      <x:c r="BJ309" s="222"/>
      <x:c r="BT309" s="23"/>
      <x:c r="BU309" s="23"/>
      <x:c r="BV309" s="23"/>
      <x:c r="CI309" s="226"/>
      <x:c r="CJ309" s="226"/>
      <x:c r="CK309" s="226"/>
      <x:c r="CP309" s="226"/>
    </x:row>
    <x:row r="310" spans="1:94" x14ac:dyDescent="0.3">
      <x:c r="A310" s="226"/>
      <x:c r="C310" s="226"/>
      <x:c r="L310" s="226"/>
      <x:c r="N310" s="23"/>
      <x:c r="AL310" s="226"/>
      <x:c r="AR310" s="226"/>
      <x:c r="AT310" s="226"/>
      <x:c r="AU310" s="226"/>
      <x:c r="AW310" s="226"/>
      <x:c r="BJ310" s="222"/>
      <x:c r="BT310" s="23"/>
      <x:c r="BU310" s="23"/>
      <x:c r="BV310" s="23"/>
      <x:c r="CI310" s="226"/>
      <x:c r="CJ310" s="226"/>
      <x:c r="CK310" s="226"/>
      <x:c r="CP310" s="226"/>
    </x:row>
    <x:row r="311" spans="1:94" x14ac:dyDescent="0.3">
      <x:c r="A311" s="226"/>
      <x:c r="C311" s="226"/>
      <x:c r="L311" s="226"/>
      <x:c r="N311" s="23"/>
      <x:c r="AL311" s="226"/>
      <x:c r="AR311" s="226"/>
      <x:c r="AT311" s="226"/>
      <x:c r="AU311" s="226"/>
      <x:c r="AW311" s="226"/>
      <x:c r="BJ311" s="222"/>
      <x:c r="BT311" s="23"/>
      <x:c r="BU311" s="23"/>
      <x:c r="BV311" s="23"/>
      <x:c r="CI311" s="226"/>
      <x:c r="CJ311" s="226"/>
      <x:c r="CK311" s="226"/>
      <x:c r="CP311" s="226"/>
    </x:row>
    <x:row r="312" spans="1:94" x14ac:dyDescent="0.3">
      <x:c r="A312" s="226"/>
      <x:c r="C312" s="226"/>
      <x:c r="L312" s="226"/>
      <x:c r="N312" s="23"/>
      <x:c r="AL312" s="226"/>
      <x:c r="AR312" s="226"/>
      <x:c r="AT312" s="226"/>
      <x:c r="AU312" s="226"/>
      <x:c r="AW312" s="226"/>
      <x:c r="BJ312" s="222"/>
      <x:c r="BT312" s="23"/>
      <x:c r="BU312" s="23"/>
      <x:c r="BV312" s="23"/>
      <x:c r="CI312" s="226"/>
      <x:c r="CJ312" s="226"/>
      <x:c r="CK312" s="226"/>
      <x:c r="CP312" s="226"/>
    </x:row>
    <x:row r="313" spans="1:94" x14ac:dyDescent="0.3">
      <x:c r="A313" s="226"/>
      <x:c r="C313" s="226"/>
      <x:c r="L313" s="226"/>
      <x:c r="N313" s="23"/>
      <x:c r="AL313" s="226"/>
      <x:c r="AR313" s="222"/>
      <x:c r="AT313" s="222"/>
      <x:c r="AU313" s="222"/>
      <x:c r="AW313" s="222"/>
      <x:c r="BJ313" s="222"/>
      <x:c r="BT313" s="23"/>
      <x:c r="BU313" s="23"/>
      <x:c r="BV313" s="23"/>
      <x:c r="CI313" s="226"/>
      <x:c r="CJ313" s="226"/>
      <x:c r="CK313" s="226"/>
      <x:c r="CP313" s="226"/>
    </x:row>
    <x:row r="314" spans="1:94" x14ac:dyDescent="0.3">
      <x:c r="A314" s="226"/>
      <x:c r="C314" s="226"/>
      <x:c r="L314" s="226"/>
      <x:c r="N314" s="23"/>
      <x:c r="AL314" s="226"/>
      <x:c r="AR314" s="222"/>
      <x:c r="AT314" s="222"/>
      <x:c r="AU314" s="222"/>
      <x:c r="AW314" s="222"/>
      <x:c r="BJ314" s="222"/>
      <x:c r="BT314" s="23"/>
      <x:c r="BU314" s="23"/>
      <x:c r="BV314" s="23"/>
      <x:c r="CI314" s="226"/>
      <x:c r="CJ314" s="226"/>
      <x:c r="CK314" s="226"/>
      <x:c r="CP314" s="226"/>
    </x:row>
    <x:row r="315" spans="1:94" x14ac:dyDescent="0.3">
      <x:c r="A315" s="226"/>
      <x:c r="C315" s="226"/>
      <x:c r="L315" s="226"/>
      <x:c r="N315" s="23"/>
      <x:c r="AE315" s="23"/>
      <x:c r="AF315" s="23"/>
      <x:c r="AI315" s="23"/>
      <x:c r="AJ315" s="23"/>
      <x:c r="AK315" s="36"/>
      <x:c r="AL315" s="226"/>
      <x:c r="AR315" s="222"/>
      <x:c r="AS315" s="36"/>
      <x:c r="AT315" s="222"/>
      <x:c r="AU315" s="222"/>
      <x:c r="AV315" s="36"/>
      <x:c r="AW315" s="222"/>
      <x:c r="BJ315" s="222"/>
      <x:c r="BT315" s="23"/>
      <x:c r="BU315" s="23"/>
      <x:c r="BV315" s="23"/>
      <x:c r="CI315" s="226"/>
      <x:c r="CJ315" s="226"/>
      <x:c r="CK315" s="226"/>
      <x:c r="CL315" s="23"/>
      <x:c r="CP315" s="226"/>
    </x:row>
    <x:row r="316" spans="1:94" x14ac:dyDescent="0.3">
      <x:c r="A316" s="226"/>
      <x:c r="C316" s="226"/>
      <x:c r="L316" s="226"/>
      <x:c r="N316" s="23"/>
      <x:c r="AL316" s="226"/>
      <x:c r="AR316" s="222"/>
      <x:c r="AT316" s="222"/>
      <x:c r="AU316" s="222"/>
      <x:c r="AW316" s="222"/>
      <x:c r="BJ316" s="222"/>
      <x:c r="BT316" s="23"/>
      <x:c r="BU316" s="23"/>
      <x:c r="BV316" s="23"/>
      <x:c r="CI316" s="226"/>
      <x:c r="CJ316" s="226"/>
      <x:c r="CK316" s="226"/>
      <x:c r="CP316" s="226"/>
    </x:row>
    <x:row r="317" spans="1:94" x14ac:dyDescent="0.3">
      <x:c r="A317" s="226"/>
      <x:c r="C317" s="226"/>
      <x:c r="L317" s="226"/>
      <x:c r="N317" s="23"/>
      <x:c r="AL317" s="226"/>
      <x:c r="AR317" s="222"/>
      <x:c r="AT317" s="222"/>
      <x:c r="AU317" s="222"/>
      <x:c r="AW317" s="222"/>
      <x:c r="BJ317" s="222"/>
      <x:c r="BT317" s="23"/>
      <x:c r="BU317" s="23"/>
      <x:c r="BV317" s="23"/>
      <x:c r="CI317" s="226"/>
      <x:c r="CJ317" s="226"/>
      <x:c r="CK317" s="226"/>
      <x:c r="CP317" s="226"/>
    </x:row>
    <x:row r="318" spans="1:94" x14ac:dyDescent="0.3">
      <x:c r="A318" s="226"/>
      <x:c r="C318" s="226"/>
      <x:c r="L318" s="226"/>
      <x:c r="N318" s="23"/>
      <x:c r="AL318" s="226"/>
      <x:c r="AR318" s="222"/>
      <x:c r="AT318" s="222"/>
      <x:c r="AU318" s="222"/>
      <x:c r="AW318" s="222"/>
      <x:c r="BJ318" s="222"/>
      <x:c r="BT318" s="23"/>
      <x:c r="BU318" s="23"/>
      <x:c r="BV318" s="23"/>
      <x:c r="CI318" s="226"/>
      <x:c r="CJ318" s="226"/>
      <x:c r="CK318" s="226"/>
      <x:c r="CP318" s="226"/>
    </x:row>
    <x:row r="319" spans="1:94" x14ac:dyDescent="0.3">
      <x:c r="A319" s="226"/>
      <x:c r="C319" s="226"/>
      <x:c r="L319" s="226"/>
      <x:c r="N319" s="23"/>
      <x:c r="AL319" s="226"/>
      <x:c r="AR319" s="226"/>
      <x:c r="AT319" s="226"/>
      <x:c r="AU319" s="226"/>
      <x:c r="AW319" s="226"/>
      <x:c r="BJ319" s="222"/>
      <x:c r="BT319" s="23"/>
      <x:c r="BU319" s="23"/>
      <x:c r="BV319" s="23"/>
      <x:c r="CI319" s="226"/>
      <x:c r="CJ319" s="226"/>
      <x:c r="CK319" s="226"/>
      <x:c r="CP319" s="226"/>
    </x:row>
    <x:row r="320" spans="1:94" x14ac:dyDescent="0.3">
      <x:c r="A320" s="226"/>
      <x:c r="C320" s="226"/>
      <x:c r="L320" s="226"/>
      <x:c r="N320" s="23"/>
      <x:c r="AL320" s="226"/>
      <x:c r="AR320" s="226"/>
      <x:c r="AT320" s="226"/>
      <x:c r="AU320" s="226"/>
      <x:c r="AW320" s="226"/>
      <x:c r="BJ320" s="222"/>
      <x:c r="BT320" s="23"/>
      <x:c r="BU320" s="23"/>
      <x:c r="BV320" s="23"/>
      <x:c r="CI320" s="226"/>
      <x:c r="CJ320" s="226"/>
      <x:c r="CK320" s="226"/>
      <x:c r="CP320" s="226"/>
    </x:row>
    <x:row r="321" spans="1:94" x14ac:dyDescent="0.3">
      <x:c r="A321" s="226"/>
      <x:c r="C321" s="226"/>
      <x:c r="L321" s="226"/>
      <x:c r="N321" s="23"/>
      <x:c r="AL321" s="226"/>
      <x:c r="AR321" s="226"/>
      <x:c r="AT321" s="226"/>
      <x:c r="AU321" s="226"/>
      <x:c r="AW321" s="226"/>
      <x:c r="BJ321" s="222"/>
      <x:c r="BT321" s="23"/>
      <x:c r="BU321" s="23"/>
      <x:c r="BV321" s="23"/>
      <x:c r="CI321" s="226"/>
      <x:c r="CJ321" s="226"/>
      <x:c r="CK321" s="226"/>
      <x:c r="CP321" s="226"/>
    </x:row>
    <x:row r="322" spans="1:94" x14ac:dyDescent="0.3">
      <x:c r="A322" s="226"/>
      <x:c r="C322" s="226"/>
      <x:c r="L322" s="226"/>
      <x:c r="N322" s="23"/>
      <x:c r="AL322" s="226"/>
      <x:c r="AR322" s="226"/>
      <x:c r="AT322" s="226"/>
      <x:c r="AU322" s="226"/>
      <x:c r="AW322" s="226"/>
      <x:c r="BJ322" s="222"/>
      <x:c r="BT322" s="23"/>
      <x:c r="BU322" s="23"/>
      <x:c r="BV322" s="23"/>
      <x:c r="CI322" s="226"/>
      <x:c r="CJ322" s="226"/>
      <x:c r="CK322" s="226"/>
      <x:c r="CP322" s="226"/>
    </x:row>
    <x:row r="323" spans="1:94" x14ac:dyDescent="0.3">
      <x:c r="A323" s="226"/>
      <x:c r="C323" s="226"/>
      <x:c r="L323" s="226"/>
      <x:c r="N323" s="23"/>
      <x:c r="AL323" s="226"/>
      <x:c r="AR323" s="226"/>
      <x:c r="AT323" s="226"/>
      <x:c r="AU323" s="226"/>
      <x:c r="AW323" s="226"/>
      <x:c r="BJ323" s="222"/>
      <x:c r="BT323" s="23"/>
      <x:c r="BU323" s="23"/>
      <x:c r="BV323" s="23"/>
      <x:c r="CI323" s="226"/>
      <x:c r="CJ323" s="226"/>
      <x:c r="CK323" s="226"/>
      <x:c r="CP323" s="226"/>
    </x:row>
    <x:row r="324" spans="1:94" x14ac:dyDescent="0.3">
      <x:c r="A324" s="226"/>
      <x:c r="C324" s="226"/>
      <x:c r="L324" s="226"/>
      <x:c r="N324" s="23"/>
      <x:c r="AL324" s="226"/>
      <x:c r="AR324" s="226"/>
      <x:c r="AT324" s="226"/>
      <x:c r="AU324" s="226"/>
      <x:c r="AW324" s="226"/>
      <x:c r="BJ324" s="222"/>
      <x:c r="BT324" s="23"/>
      <x:c r="BU324" s="23"/>
      <x:c r="BV324" s="23"/>
      <x:c r="CI324" s="226"/>
      <x:c r="CJ324" s="226"/>
      <x:c r="CK324" s="226"/>
      <x:c r="CP324" s="226"/>
    </x:row>
    <x:row r="325" spans="1:94" x14ac:dyDescent="0.3">
      <x:c r="A325" s="226"/>
      <x:c r="C325" s="226"/>
      <x:c r="L325" s="226"/>
      <x:c r="N325" s="23"/>
      <x:c r="AL325" s="226"/>
      <x:c r="AR325" s="226"/>
      <x:c r="AT325" s="226"/>
      <x:c r="AU325" s="226"/>
      <x:c r="AW325" s="226"/>
      <x:c r="BJ325" s="222"/>
      <x:c r="BT325" s="23"/>
      <x:c r="BU325" s="23"/>
      <x:c r="BV325" s="23"/>
      <x:c r="CI325" s="226"/>
      <x:c r="CJ325" s="226"/>
      <x:c r="CK325" s="226"/>
      <x:c r="CP325" s="226"/>
    </x:row>
    <x:row r="326" spans="1:94" x14ac:dyDescent="0.3">
      <x:c r="A326" s="226"/>
      <x:c r="C326" s="226"/>
      <x:c r="L326" s="226"/>
      <x:c r="N326" s="23"/>
      <x:c r="AL326" s="226"/>
      <x:c r="AR326" s="226"/>
      <x:c r="AT326" s="226"/>
      <x:c r="AU326" s="226"/>
      <x:c r="AW326" s="226"/>
      <x:c r="BJ326" s="222"/>
      <x:c r="BT326" s="23"/>
      <x:c r="BU326" s="23"/>
      <x:c r="BV326" s="23"/>
      <x:c r="CI326" s="226"/>
      <x:c r="CJ326" s="226"/>
      <x:c r="CK326" s="226"/>
      <x:c r="CP326" s="226"/>
    </x:row>
    <x:row r="327" spans="1:94" x14ac:dyDescent="0.3">
      <x:c r="A327" s="226"/>
      <x:c r="C327" s="226"/>
      <x:c r="L327" s="226"/>
      <x:c r="N327" s="23"/>
      <x:c r="AL327" s="226"/>
      <x:c r="AR327" s="226"/>
      <x:c r="AT327" s="226"/>
      <x:c r="AU327" s="226"/>
      <x:c r="AW327" s="226"/>
      <x:c r="BJ327" s="222"/>
      <x:c r="BT327" s="23"/>
      <x:c r="BU327" s="23"/>
      <x:c r="BV327" s="23"/>
      <x:c r="CI327" s="226"/>
      <x:c r="CJ327" s="226"/>
      <x:c r="CK327" s="226"/>
      <x:c r="CP327" s="226"/>
    </x:row>
    <x:row r="328" spans="1:94" x14ac:dyDescent="0.3">
      <x:c r="A328" s="226"/>
      <x:c r="C328" s="226"/>
      <x:c r="L328" s="226"/>
      <x:c r="N328" s="23"/>
      <x:c r="AL328" s="226"/>
      <x:c r="AR328" s="226"/>
      <x:c r="AT328" s="226"/>
      <x:c r="AU328" s="226"/>
      <x:c r="AW328" s="226"/>
      <x:c r="BJ328" s="222"/>
      <x:c r="BT328" s="23"/>
      <x:c r="BU328" s="23"/>
      <x:c r="BV328" s="23"/>
      <x:c r="CI328" s="226"/>
      <x:c r="CJ328" s="226"/>
      <x:c r="CK328" s="226"/>
      <x:c r="CP328" s="226"/>
    </x:row>
    <x:row r="329" spans="1:94" x14ac:dyDescent="0.3">
      <x:c r="A329" s="226"/>
      <x:c r="C329" s="226"/>
      <x:c r="L329" s="226"/>
      <x:c r="N329" s="23"/>
      <x:c r="AL329" s="226"/>
      <x:c r="AR329" s="226"/>
      <x:c r="AT329" s="226"/>
      <x:c r="AU329" s="226"/>
      <x:c r="AW329" s="226"/>
      <x:c r="BJ329" s="222"/>
      <x:c r="BT329" s="23"/>
      <x:c r="BU329" s="23"/>
      <x:c r="BV329" s="23"/>
      <x:c r="CI329" s="226"/>
      <x:c r="CJ329" s="226"/>
      <x:c r="CK329" s="226"/>
      <x:c r="CP329" s="226"/>
    </x:row>
    <x:row r="330" spans="1:94" x14ac:dyDescent="0.3">
      <x:c r="A330" s="226"/>
      <x:c r="C330" s="226"/>
      <x:c r="L330" s="226"/>
      <x:c r="N330" s="23"/>
      <x:c r="AL330" s="226"/>
      <x:c r="AR330" s="226"/>
      <x:c r="AT330" s="226"/>
      <x:c r="AU330" s="226"/>
      <x:c r="AW330" s="226"/>
      <x:c r="BJ330" s="222"/>
      <x:c r="BT330" s="23"/>
      <x:c r="BU330" s="23"/>
      <x:c r="BV330" s="23"/>
      <x:c r="CI330" s="226"/>
      <x:c r="CJ330" s="226"/>
      <x:c r="CK330" s="226"/>
      <x:c r="CP330" s="226"/>
    </x:row>
    <x:row r="331" spans="1:94" x14ac:dyDescent="0.3">
      <x:c r="A331" s="226"/>
      <x:c r="C331" s="226"/>
      <x:c r="L331" s="226"/>
      <x:c r="N331" s="23"/>
      <x:c r="AL331" s="226"/>
      <x:c r="AR331" s="226"/>
      <x:c r="AT331" s="226"/>
      <x:c r="AU331" s="226"/>
      <x:c r="AW331" s="226"/>
      <x:c r="BJ331" s="222"/>
      <x:c r="BT331" s="23"/>
      <x:c r="BU331" s="23"/>
      <x:c r="BV331" s="23"/>
      <x:c r="CI331" s="226"/>
      <x:c r="CJ331" s="226"/>
      <x:c r="CK331" s="226"/>
      <x:c r="CP331" s="226"/>
    </x:row>
    <x:row r="332" spans="1:94" x14ac:dyDescent="0.3">
      <x:c r="A332" s="226"/>
      <x:c r="C332" s="226"/>
      <x:c r="L332" s="226"/>
      <x:c r="N332" s="23"/>
      <x:c r="AL332" s="226"/>
      <x:c r="AR332" s="226"/>
      <x:c r="AT332" s="226"/>
      <x:c r="AU332" s="226"/>
      <x:c r="AW332" s="226"/>
      <x:c r="BJ332" s="222"/>
      <x:c r="BT332" s="23"/>
      <x:c r="BU332" s="23"/>
      <x:c r="BV332" s="23"/>
      <x:c r="CI332" s="226"/>
      <x:c r="CJ332" s="226"/>
      <x:c r="CK332" s="226"/>
      <x:c r="CP332" s="226"/>
    </x:row>
    <x:row r="333" spans="1:94" x14ac:dyDescent="0.3">
      <x:c r="A333" s="226"/>
      <x:c r="C333" s="226"/>
      <x:c r="L333" s="226"/>
      <x:c r="N333" s="23"/>
      <x:c r="AL333" s="226"/>
      <x:c r="AR333" s="226"/>
      <x:c r="AT333" s="226"/>
      <x:c r="AU333" s="226"/>
      <x:c r="AW333" s="226"/>
      <x:c r="BJ333" s="222"/>
      <x:c r="BT333" s="23"/>
      <x:c r="BU333" s="23"/>
      <x:c r="BV333" s="23"/>
      <x:c r="CI333" s="226"/>
      <x:c r="CJ333" s="226"/>
      <x:c r="CK333" s="226"/>
      <x:c r="CP333" s="226"/>
    </x:row>
    <x:row r="334" spans="1:94" x14ac:dyDescent="0.3">
      <x:c r="A334" s="226"/>
      <x:c r="C334" s="226"/>
      <x:c r="L334" s="226"/>
      <x:c r="N334" s="23"/>
      <x:c r="AL334" s="226"/>
      <x:c r="AR334" s="226"/>
      <x:c r="AT334" s="226"/>
      <x:c r="AU334" s="226"/>
      <x:c r="AW334" s="226"/>
      <x:c r="BJ334" s="222"/>
      <x:c r="BT334" s="23"/>
      <x:c r="BU334" s="23"/>
      <x:c r="BV334" s="23"/>
      <x:c r="CI334" s="226"/>
      <x:c r="CJ334" s="226"/>
      <x:c r="CK334" s="226"/>
      <x:c r="CP334" s="226"/>
    </x:row>
    <x:row r="335" spans="1:94" x14ac:dyDescent="0.3">
      <x:c r="A335" s="226"/>
      <x:c r="C335" s="226"/>
      <x:c r="L335" s="226"/>
      <x:c r="N335" s="23"/>
      <x:c r="AL335" s="226"/>
      <x:c r="AR335" s="226"/>
      <x:c r="AT335" s="226"/>
      <x:c r="AU335" s="226"/>
      <x:c r="AW335" s="226"/>
      <x:c r="BJ335" s="222"/>
      <x:c r="BT335" s="23"/>
      <x:c r="BU335" s="23"/>
      <x:c r="BV335" s="23"/>
      <x:c r="CI335" s="226"/>
      <x:c r="CJ335" s="226"/>
      <x:c r="CK335" s="226"/>
      <x:c r="CP335" s="226"/>
    </x:row>
    <x:row r="336" spans="1:94" x14ac:dyDescent="0.3">
      <x:c r="A336" s="226"/>
      <x:c r="C336" s="226"/>
      <x:c r="L336" s="226"/>
      <x:c r="N336" s="23"/>
      <x:c r="AL336" s="226"/>
      <x:c r="AR336" s="226"/>
      <x:c r="AT336" s="226"/>
      <x:c r="AU336" s="226"/>
      <x:c r="AW336" s="226"/>
      <x:c r="BJ336" s="222"/>
      <x:c r="BT336" s="23"/>
      <x:c r="BU336" s="23"/>
      <x:c r="BV336" s="23"/>
      <x:c r="CI336" s="226"/>
      <x:c r="CJ336" s="226"/>
      <x:c r="CK336" s="226"/>
      <x:c r="CP336" s="226"/>
    </x:row>
    <x:row r="337" spans="1:94" x14ac:dyDescent="0.3">
      <x:c r="A337" s="226"/>
      <x:c r="C337" s="226"/>
      <x:c r="L337" s="226"/>
      <x:c r="N337" s="23"/>
      <x:c r="AL337" s="226"/>
      <x:c r="AR337" s="226"/>
      <x:c r="AT337" s="226"/>
      <x:c r="AU337" s="222"/>
      <x:c r="AW337" s="222"/>
      <x:c r="BJ337" s="222"/>
      <x:c r="BT337" s="23"/>
      <x:c r="BU337" s="23"/>
      <x:c r="BV337" s="23"/>
      <x:c r="CI337" s="226"/>
      <x:c r="CJ337" s="226"/>
      <x:c r="CK337" s="226"/>
      <x:c r="CP337" s="226"/>
    </x:row>
    <x:row r="338" spans="1:94" x14ac:dyDescent="0.3">
      <x:c r="A338" s="226"/>
      <x:c r="C338" s="226"/>
      <x:c r="L338" s="226"/>
      <x:c r="N338" s="23"/>
      <x:c r="AL338" s="226"/>
      <x:c r="AR338" s="226"/>
      <x:c r="AT338" s="226"/>
      <x:c r="AU338" s="222"/>
      <x:c r="AW338" s="222"/>
      <x:c r="BJ338" s="222"/>
      <x:c r="BT338" s="23"/>
      <x:c r="BU338" s="23"/>
      <x:c r="BV338" s="23"/>
      <x:c r="CI338" s="226"/>
      <x:c r="CJ338" s="226"/>
      <x:c r="CK338" s="226"/>
      <x:c r="CP338" s="226"/>
    </x:row>
    <x:row r="339" spans="1:94" x14ac:dyDescent="0.3">
      <x:c r="A339" s="226"/>
      <x:c r="C339" s="226"/>
      <x:c r="L339" s="226"/>
      <x:c r="N339" s="23"/>
      <x:c r="AL339" s="226"/>
      <x:c r="AR339" s="226"/>
      <x:c r="AT339" s="226"/>
      <x:c r="AU339" s="222"/>
      <x:c r="AW339" s="222"/>
      <x:c r="BJ339" s="222"/>
      <x:c r="BT339" s="23"/>
      <x:c r="BU339" s="23"/>
      <x:c r="BV339" s="23"/>
      <x:c r="CI339" s="226"/>
      <x:c r="CJ339" s="226"/>
      <x:c r="CK339" s="226"/>
      <x:c r="CP339" s="226"/>
    </x:row>
    <x:row r="340" spans="1:94" x14ac:dyDescent="0.3">
      <x:c r="A340" s="226"/>
      <x:c r="C340" s="226"/>
      <x:c r="L340" s="226"/>
      <x:c r="N340" s="23"/>
      <x:c r="AL340" s="226"/>
      <x:c r="AR340" s="226"/>
      <x:c r="AT340" s="226"/>
      <x:c r="AU340" s="222"/>
      <x:c r="AW340" s="222"/>
      <x:c r="BJ340" s="222"/>
      <x:c r="BT340" s="23"/>
      <x:c r="BU340" s="23"/>
      <x:c r="BV340" s="23"/>
      <x:c r="CI340" s="226"/>
      <x:c r="CJ340" s="226"/>
      <x:c r="CK340" s="226"/>
      <x:c r="CP340" s="226"/>
    </x:row>
    <x:row r="341" spans="1:94" x14ac:dyDescent="0.3">
      <x:c r="A341" s="226"/>
      <x:c r="C341" s="226"/>
      <x:c r="L341" s="226"/>
      <x:c r="N341" s="23"/>
      <x:c r="AL341" s="226"/>
      <x:c r="AR341" s="226"/>
      <x:c r="AT341" s="226"/>
      <x:c r="AU341" s="222"/>
      <x:c r="AW341" s="222"/>
      <x:c r="BJ341" s="222"/>
      <x:c r="BT341" s="23"/>
      <x:c r="BU341" s="23"/>
      <x:c r="BV341" s="23"/>
      <x:c r="CI341" s="226"/>
      <x:c r="CJ341" s="226"/>
      <x:c r="CK341" s="226"/>
      <x:c r="CP341" s="226"/>
    </x:row>
    <x:row r="342" spans="1:94" x14ac:dyDescent="0.3">
      <x:c r="A342" s="226"/>
      <x:c r="C342" s="226"/>
      <x:c r="L342" s="226"/>
      <x:c r="N342" s="23"/>
      <x:c r="AL342" s="226"/>
      <x:c r="AR342" s="226"/>
      <x:c r="AT342" s="226"/>
      <x:c r="AU342" s="222"/>
      <x:c r="AW342" s="222"/>
      <x:c r="BJ342" s="222"/>
      <x:c r="BT342" s="23"/>
      <x:c r="BU342" s="23"/>
      <x:c r="BV342" s="23"/>
      <x:c r="CI342" s="226"/>
      <x:c r="CJ342" s="226"/>
      <x:c r="CK342" s="226"/>
      <x:c r="CP342" s="226"/>
    </x:row>
    <x:row r="343" spans="1:94" x14ac:dyDescent="0.3">
      <x:c r="A343" s="226"/>
      <x:c r="C343" s="226"/>
      <x:c r="L343" s="226"/>
      <x:c r="N343" s="23"/>
      <x:c r="AL343" s="226"/>
      <x:c r="AR343" s="226"/>
      <x:c r="AT343" s="226"/>
      <x:c r="AU343" s="222"/>
      <x:c r="AW343" s="222"/>
      <x:c r="BJ343" s="222"/>
      <x:c r="BT343" s="23"/>
      <x:c r="BU343" s="23"/>
      <x:c r="BV343" s="23"/>
      <x:c r="CI343" s="226"/>
      <x:c r="CJ343" s="226"/>
      <x:c r="CK343" s="226"/>
      <x:c r="CP343" s="226"/>
    </x:row>
    <x:row r="344" spans="1:94" x14ac:dyDescent="0.3">
      <x:c r="A344" s="226"/>
      <x:c r="C344" s="226"/>
      <x:c r="L344" s="226"/>
      <x:c r="N344" s="23"/>
      <x:c r="AL344" s="226"/>
      <x:c r="AR344" s="226"/>
      <x:c r="AT344" s="226"/>
      <x:c r="AU344" s="222"/>
      <x:c r="AW344" s="222"/>
      <x:c r="BJ344" s="222"/>
      <x:c r="BT344" s="23"/>
      <x:c r="BU344" s="23"/>
      <x:c r="BV344" s="23"/>
      <x:c r="CI344" s="226"/>
      <x:c r="CJ344" s="226"/>
      <x:c r="CK344" s="226"/>
      <x:c r="CP344" s="226"/>
    </x:row>
    <x:row r="345" spans="1:94" x14ac:dyDescent="0.3">
      <x:c r="A345" s="226"/>
      <x:c r="C345" s="226"/>
      <x:c r="L345" s="226"/>
      <x:c r="N345" s="23"/>
      <x:c r="AL345" s="226"/>
      <x:c r="AR345" s="226"/>
      <x:c r="AT345" s="226"/>
      <x:c r="AU345" s="222"/>
      <x:c r="AW345" s="222"/>
      <x:c r="BJ345" s="222"/>
      <x:c r="BT345" s="23"/>
      <x:c r="BU345" s="23"/>
      <x:c r="BV345" s="23"/>
      <x:c r="CI345" s="226"/>
      <x:c r="CJ345" s="226"/>
      <x:c r="CK345" s="226"/>
      <x:c r="CP345" s="226"/>
    </x:row>
    <x:row r="346" spans="1:94" x14ac:dyDescent="0.3">
      <x:c r="A346" s="226"/>
      <x:c r="C346" s="226"/>
      <x:c r="L346" s="226"/>
      <x:c r="N346" s="23"/>
      <x:c r="AE346" s="23"/>
      <x:c r="AF346" s="23"/>
      <x:c r="AH346" s="23"/>
      <x:c r="AK346" s="36"/>
      <x:c r="AL346" s="226"/>
      <x:c r="AN346" s="36"/>
      <x:c r="AO346" s="36"/>
      <x:c r="AP346" s="36"/>
      <x:c r="AR346" s="226"/>
      <x:c r="AS346" s="36"/>
      <x:c r="AT346" s="226"/>
      <x:c r="AU346" s="222"/>
      <x:c r="AV346" s="36"/>
      <x:c r="AW346" s="222"/>
      <x:c r="BJ346" s="222"/>
      <x:c r="BT346" s="23"/>
      <x:c r="BU346" s="23"/>
      <x:c r="BV346" s="23"/>
      <x:c r="CI346" s="226"/>
      <x:c r="CJ346" s="226"/>
      <x:c r="CK346" s="226"/>
      <x:c r="CL346" s="23"/>
      <x:c r="CP346" s="226"/>
    </x:row>
    <x:row r="347" spans="1:94" x14ac:dyDescent="0.3">
      <x:c r="A347" s="226"/>
      <x:c r="C347" s="226"/>
      <x:c r="L347" s="226"/>
      <x:c r="N347" s="23"/>
      <x:c r="AE347" s="23"/>
      <x:c r="AF347" s="23"/>
      <x:c r="AH347" s="23"/>
      <x:c r="AK347" s="36"/>
      <x:c r="AL347" s="226"/>
      <x:c r="AN347" s="36"/>
      <x:c r="AO347" s="36"/>
      <x:c r="AR347" s="226"/>
      <x:c r="AS347" s="36"/>
      <x:c r="AT347" s="226"/>
      <x:c r="AU347" s="222"/>
      <x:c r="AV347" s="36"/>
      <x:c r="AW347" s="222"/>
      <x:c r="BJ347" s="222"/>
      <x:c r="BT347" s="23"/>
      <x:c r="BU347" s="23"/>
      <x:c r="BV347" s="23"/>
      <x:c r="CI347" s="226"/>
      <x:c r="CJ347" s="226"/>
      <x:c r="CK347" s="226"/>
      <x:c r="CL347" s="23"/>
      <x:c r="CP347" s="226"/>
    </x:row>
    <x:row r="348" spans="1:94" x14ac:dyDescent="0.3">
      <x:c r="A348" s="226"/>
      <x:c r="C348" s="226"/>
      <x:c r="L348" s="226"/>
      <x:c r="N348" s="23"/>
      <x:c r="AL348" s="226"/>
      <x:c r="AR348" s="226"/>
      <x:c r="AT348" s="226"/>
      <x:c r="AU348" s="222"/>
      <x:c r="AW348" s="222"/>
      <x:c r="BJ348" s="222"/>
      <x:c r="BT348" s="23"/>
      <x:c r="BU348" s="23"/>
      <x:c r="BV348" s="23"/>
      <x:c r="CI348" s="226"/>
      <x:c r="CJ348" s="226"/>
      <x:c r="CK348" s="226"/>
      <x:c r="CP348" s="226"/>
    </x:row>
    <x:row r="349" spans="1:94" x14ac:dyDescent="0.3">
      <x:c r="A349" s="226"/>
      <x:c r="C349" s="226"/>
      <x:c r="L349" s="226"/>
      <x:c r="N349" s="23"/>
      <x:c r="AL349" s="226"/>
      <x:c r="AR349" s="226"/>
      <x:c r="AT349" s="226"/>
      <x:c r="AU349" s="226"/>
      <x:c r="AW349" s="226"/>
      <x:c r="BJ349" s="222"/>
      <x:c r="BT349" s="23"/>
      <x:c r="BU349" s="23"/>
      <x:c r="BV349" s="23"/>
      <x:c r="CI349" s="226"/>
      <x:c r="CJ349" s="226"/>
      <x:c r="CK349" s="226"/>
      <x:c r="CP349" s="226"/>
    </x:row>
    <x:row r="350" spans="1:94" x14ac:dyDescent="0.3">
      <x:c r="A350" s="226"/>
      <x:c r="C350" s="226"/>
      <x:c r="L350" s="226"/>
      <x:c r="N350" s="23"/>
      <x:c r="AL350" s="226"/>
      <x:c r="AR350" s="226"/>
      <x:c r="AT350" s="226"/>
      <x:c r="AU350" s="226"/>
      <x:c r="AW350" s="226"/>
      <x:c r="BJ350" s="222"/>
      <x:c r="BT350" s="23"/>
      <x:c r="BU350" s="23"/>
      <x:c r="BV350" s="23"/>
      <x:c r="CI350" s="226"/>
      <x:c r="CJ350" s="226"/>
      <x:c r="CK350" s="226"/>
      <x:c r="CP350" s="226"/>
    </x:row>
    <x:row r="351" spans="1:94" x14ac:dyDescent="0.3">
      <x:c r="A351" s="226"/>
      <x:c r="C351" s="226"/>
      <x:c r="L351" s="226"/>
      <x:c r="N351" s="23"/>
      <x:c r="AL351" s="226"/>
      <x:c r="AR351" s="226"/>
      <x:c r="AT351" s="226"/>
      <x:c r="AU351" s="226"/>
      <x:c r="AW351" s="226"/>
      <x:c r="BJ351" s="222"/>
      <x:c r="BT351" s="23"/>
      <x:c r="BU351" s="23"/>
      <x:c r="BV351" s="23"/>
      <x:c r="CI351" s="226"/>
      <x:c r="CJ351" s="226"/>
      <x:c r="CK351" s="226"/>
      <x:c r="CP351" s="226"/>
    </x:row>
    <x:row r="352" spans="1:94" x14ac:dyDescent="0.3">
      <x:c r="A352" s="226"/>
      <x:c r="C352" s="226"/>
      <x:c r="L352" s="226"/>
      <x:c r="N352" s="23"/>
      <x:c r="AL352" s="226"/>
      <x:c r="AR352" s="226"/>
      <x:c r="AT352" s="226"/>
      <x:c r="AU352" s="226"/>
      <x:c r="AW352" s="226"/>
      <x:c r="BJ352" s="222"/>
      <x:c r="BT352" s="23"/>
      <x:c r="BU352" s="23"/>
      <x:c r="BV352" s="23"/>
      <x:c r="CI352" s="226"/>
      <x:c r="CJ352" s="226"/>
      <x:c r="CK352" s="226"/>
      <x:c r="CP352" s="226"/>
    </x:row>
    <x:row r="353" spans="1:94" x14ac:dyDescent="0.3">
      <x:c r="A353" s="226"/>
      <x:c r="C353" s="226"/>
      <x:c r="L353" s="226"/>
      <x:c r="N353" s="23"/>
      <x:c r="AL353" s="226"/>
      <x:c r="AR353" s="226"/>
      <x:c r="AT353" s="226"/>
      <x:c r="AU353" s="226"/>
      <x:c r="AW353" s="226"/>
      <x:c r="BJ353" s="222"/>
      <x:c r="BT353" s="23"/>
      <x:c r="BU353" s="23"/>
      <x:c r="BV353" s="23"/>
      <x:c r="CI353" s="226"/>
      <x:c r="CJ353" s="226"/>
      <x:c r="CK353" s="226"/>
      <x:c r="CP353" s="226"/>
    </x:row>
    <x:row r="354" spans="1:94" x14ac:dyDescent="0.3">
      <x:c r="A354" s="226"/>
      <x:c r="C354" s="226"/>
      <x:c r="L354" s="226"/>
      <x:c r="N354" s="23"/>
      <x:c r="AL354" s="226"/>
      <x:c r="AR354" s="226"/>
      <x:c r="AT354" s="226"/>
      <x:c r="AU354" s="226"/>
      <x:c r="AW354" s="226"/>
      <x:c r="BJ354" s="222"/>
      <x:c r="BT354" s="23"/>
      <x:c r="BU354" s="23"/>
      <x:c r="BV354" s="23"/>
      <x:c r="CI354" s="226"/>
      <x:c r="CJ354" s="226"/>
      <x:c r="CK354" s="226"/>
      <x:c r="CP354" s="226"/>
    </x:row>
    <x:row r="355" spans="1:94" x14ac:dyDescent="0.3">
      <x:c r="A355" s="226"/>
      <x:c r="C355" s="226"/>
      <x:c r="L355" s="226"/>
      <x:c r="N355" s="23"/>
      <x:c r="AL355" s="226"/>
      <x:c r="AR355" s="222"/>
      <x:c r="AT355" s="222"/>
      <x:c r="AU355" s="222"/>
      <x:c r="AW355" s="222"/>
      <x:c r="BJ355" s="222"/>
      <x:c r="BT355" s="23"/>
      <x:c r="BU355" s="23"/>
      <x:c r="BV355" s="23"/>
      <x:c r="CI355" s="226"/>
      <x:c r="CJ355" s="226"/>
      <x:c r="CK355" s="226"/>
      <x:c r="CP355" s="226"/>
    </x:row>
    <x:row r="356" spans="1:94" x14ac:dyDescent="0.3">
      <x:c r="A356" s="226"/>
      <x:c r="C356" s="226"/>
      <x:c r="L356" s="226"/>
      <x:c r="N356" s="23"/>
      <x:c r="AL356" s="226"/>
      <x:c r="AR356" s="222"/>
      <x:c r="AT356" s="222"/>
      <x:c r="AU356" s="222"/>
      <x:c r="AW356" s="222"/>
      <x:c r="BJ356" s="222"/>
      <x:c r="BT356" s="23"/>
      <x:c r="BU356" s="23"/>
      <x:c r="BV356" s="23"/>
      <x:c r="CI356" s="226"/>
      <x:c r="CJ356" s="226"/>
      <x:c r="CK356" s="226"/>
      <x:c r="CP356" s="226"/>
    </x:row>
    <x:row r="357" spans="1:94" x14ac:dyDescent="0.3">
      <x:c r="A357" s="226"/>
      <x:c r="C357" s="226"/>
      <x:c r="L357" s="226"/>
      <x:c r="N357" s="23"/>
      <x:c r="AL357" s="226"/>
      <x:c r="AR357" s="222"/>
      <x:c r="AT357" s="222"/>
      <x:c r="AU357" s="222"/>
      <x:c r="AW357" s="222"/>
      <x:c r="BJ357" s="222"/>
      <x:c r="BT357" s="23"/>
      <x:c r="BU357" s="23"/>
      <x:c r="BV357" s="23"/>
      <x:c r="CI357" s="226"/>
      <x:c r="CJ357" s="226"/>
      <x:c r="CK357" s="226"/>
      <x:c r="CP357" s="226"/>
    </x:row>
    <x:row r="358" spans="1:94" x14ac:dyDescent="0.3">
      <x:c r="A358" s="226"/>
      <x:c r="C358" s="226"/>
      <x:c r="L358" s="226"/>
      <x:c r="N358" s="23"/>
      <x:c r="AL358" s="226"/>
      <x:c r="AR358" s="222"/>
      <x:c r="AT358" s="222"/>
      <x:c r="AU358" s="222"/>
      <x:c r="AW358" s="222"/>
      <x:c r="BJ358" s="222"/>
      <x:c r="BT358" s="23"/>
      <x:c r="BU358" s="23"/>
      <x:c r="BV358" s="23"/>
      <x:c r="CI358" s="226"/>
      <x:c r="CJ358" s="226"/>
      <x:c r="CK358" s="226"/>
      <x:c r="CP358" s="226"/>
    </x:row>
    <x:row r="359" spans="1:94" x14ac:dyDescent="0.3">
      <x:c r="A359" s="226"/>
      <x:c r="C359" s="226"/>
      <x:c r="L359" s="226"/>
      <x:c r="N359" s="23"/>
      <x:c r="AL359" s="226"/>
      <x:c r="AR359" s="222"/>
      <x:c r="AT359" s="222"/>
      <x:c r="AU359" s="222"/>
      <x:c r="AW359" s="222"/>
      <x:c r="BJ359" s="222"/>
      <x:c r="BT359" s="23"/>
      <x:c r="BU359" s="23"/>
      <x:c r="BV359" s="23"/>
      <x:c r="CI359" s="226"/>
      <x:c r="CJ359" s="226"/>
      <x:c r="CK359" s="226"/>
      <x:c r="CP359" s="226"/>
    </x:row>
    <x:row r="360" spans="1:94" x14ac:dyDescent="0.3">
      <x:c r="A360" s="226"/>
      <x:c r="C360" s="226"/>
      <x:c r="L360" s="226"/>
      <x:c r="N360" s="23"/>
      <x:c r="AL360" s="226"/>
      <x:c r="AR360" s="222"/>
      <x:c r="AT360" s="222"/>
      <x:c r="AU360" s="222"/>
      <x:c r="AW360" s="222"/>
      <x:c r="BJ360" s="222"/>
      <x:c r="BT360" s="23"/>
      <x:c r="BU360" s="23"/>
      <x:c r="BV360" s="23"/>
      <x:c r="CI360" s="226"/>
      <x:c r="CJ360" s="226"/>
      <x:c r="CK360" s="226"/>
      <x:c r="CP360" s="226"/>
    </x:row>
    <x:row r="361" spans="1:94" x14ac:dyDescent="0.3">
      <x:c r="A361" s="226"/>
      <x:c r="C361" s="226"/>
      <x:c r="L361" s="226"/>
      <x:c r="N361" s="23"/>
      <x:c r="AL361" s="226"/>
      <x:c r="AR361" s="226"/>
      <x:c r="AT361" s="226"/>
      <x:c r="AU361" s="226"/>
      <x:c r="AW361" s="226"/>
      <x:c r="BJ361" s="222"/>
      <x:c r="BT361" s="23"/>
      <x:c r="BU361" s="23"/>
      <x:c r="BV361" s="23"/>
      <x:c r="CI361" s="226"/>
      <x:c r="CJ361" s="226"/>
      <x:c r="CK361" s="226"/>
      <x:c r="CP361" s="226"/>
    </x:row>
    <x:row r="362" spans="1:94" x14ac:dyDescent="0.3">
      <x:c r="A362" s="226"/>
      <x:c r="C362" s="226"/>
      <x:c r="L362" s="226"/>
      <x:c r="N362" s="23"/>
      <x:c r="AL362" s="226"/>
      <x:c r="AR362" s="226"/>
      <x:c r="AT362" s="226"/>
      <x:c r="AU362" s="226"/>
      <x:c r="AW362" s="226"/>
      <x:c r="BJ362" s="222"/>
      <x:c r="BT362" s="23"/>
      <x:c r="BU362" s="23"/>
      <x:c r="BV362" s="23"/>
      <x:c r="CI362" s="226"/>
      <x:c r="CJ362" s="226"/>
      <x:c r="CK362" s="226"/>
      <x:c r="CP362" s="226"/>
    </x:row>
    <x:row r="363" spans="1:94" x14ac:dyDescent="0.3">
      <x:c r="A363" s="226"/>
      <x:c r="C363" s="226"/>
      <x:c r="L363" s="226"/>
      <x:c r="N363" s="23"/>
      <x:c r="AL363" s="226"/>
      <x:c r="AR363" s="226"/>
      <x:c r="AT363" s="226"/>
      <x:c r="AU363" s="226"/>
      <x:c r="AW363" s="226"/>
      <x:c r="BJ363" s="222"/>
      <x:c r="BT363" s="23"/>
      <x:c r="BU363" s="23"/>
      <x:c r="BV363" s="23"/>
      <x:c r="CI363" s="226"/>
      <x:c r="CJ363" s="226"/>
      <x:c r="CK363" s="226"/>
      <x:c r="CP363" s="226"/>
    </x:row>
    <x:row r="364" spans="1:94" x14ac:dyDescent="0.3">
      <x:c r="A364" s="226"/>
      <x:c r="C364" s="226"/>
      <x:c r="L364" s="226"/>
      <x:c r="N364" s="23"/>
      <x:c r="AL364" s="226"/>
      <x:c r="AR364" s="226"/>
      <x:c r="AT364" s="226"/>
      <x:c r="AU364" s="226"/>
      <x:c r="AW364" s="226"/>
      <x:c r="BJ364" s="222"/>
      <x:c r="BT364" s="23"/>
      <x:c r="BU364" s="23"/>
      <x:c r="BV364" s="23"/>
      <x:c r="CI364" s="226"/>
      <x:c r="CJ364" s="226"/>
      <x:c r="CK364" s="226"/>
      <x:c r="CP364" s="226"/>
    </x:row>
    <x:row r="365" spans="1:94" x14ac:dyDescent="0.3">
      <x:c r="A365" s="226"/>
      <x:c r="C365" s="226"/>
      <x:c r="L365" s="226"/>
      <x:c r="N365" s="23"/>
      <x:c r="AL365" s="226"/>
      <x:c r="AR365" s="226"/>
      <x:c r="AT365" s="226"/>
      <x:c r="AU365" s="226"/>
      <x:c r="AW365" s="226"/>
      <x:c r="BJ365" s="222"/>
      <x:c r="BT365" s="23"/>
      <x:c r="BU365" s="23"/>
      <x:c r="BV365" s="23"/>
      <x:c r="CI365" s="226"/>
      <x:c r="CJ365" s="226"/>
      <x:c r="CK365" s="226"/>
      <x:c r="CP365" s="226"/>
    </x:row>
    <x:row r="366" spans="1:94" x14ac:dyDescent="0.3">
      <x:c r="A366" s="226"/>
      <x:c r="C366" s="226"/>
      <x:c r="L366" s="226"/>
      <x:c r="N366" s="23"/>
      <x:c r="AL366" s="226"/>
      <x:c r="AR366" s="226"/>
      <x:c r="AT366" s="226"/>
      <x:c r="AU366" s="226"/>
      <x:c r="AW366" s="226"/>
      <x:c r="BJ366" s="222"/>
      <x:c r="BT366" s="23"/>
      <x:c r="BU366" s="23"/>
      <x:c r="BV366" s="23"/>
      <x:c r="CI366" s="226"/>
      <x:c r="CJ366" s="226"/>
      <x:c r="CK366" s="226"/>
      <x:c r="CP366" s="226"/>
    </x:row>
    <x:row r="367" spans="1:94" x14ac:dyDescent="0.3">
      <x:c r="A367" s="226"/>
      <x:c r="C367" s="226"/>
      <x:c r="L367" s="226"/>
      <x:c r="N367" s="23"/>
      <x:c r="AL367" s="226"/>
      <x:c r="AR367" s="222"/>
      <x:c r="AT367" s="222"/>
      <x:c r="AU367" s="222"/>
      <x:c r="AW367" s="222"/>
      <x:c r="BJ367" s="226"/>
      <x:c r="BT367" s="23"/>
      <x:c r="BU367" s="23"/>
      <x:c r="BV367" s="23"/>
      <x:c r="CI367" s="226"/>
      <x:c r="CJ367" s="226"/>
      <x:c r="CK367" s="226"/>
      <x:c r="CP367" s="226"/>
    </x:row>
    <x:row r="368" spans="1:94" x14ac:dyDescent="0.3">
      <x:c r="A368" s="226"/>
      <x:c r="C368" s="226"/>
      <x:c r="L368" s="226"/>
      <x:c r="N368" s="23"/>
      <x:c r="AL368" s="226"/>
      <x:c r="AR368" s="222"/>
      <x:c r="AT368" s="222"/>
      <x:c r="AU368" s="222"/>
      <x:c r="AW368" s="222"/>
      <x:c r="BJ368" s="226"/>
      <x:c r="BT368" s="23"/>
      <x:c r="BU368" s="23"/>
      <x:c r="BV368" s="23"/>
      <x:c r="CI368" s="226"/>
      <x:c r="CJ368" s="226"/>
      <x:c r="CK368" s="226"/>
      <x:c r="CP368" s="226"/>
    </x:row>
    <x:row r="369" spans="1:94" x14ac:dyDescent="0.3">
      <x:c r="A369" s="226"/>
      <x:c r="C369" s="226"/>
      <x:c r="L369" s="226"/>
      <x:c r="N369" s="23"/>
      <x:c r="W369" s="226"/>
      <x:c r="AE369" s="23"/>
      <x:c r="AF369" s="23"/>
      <x:c r="AH369" s="23"/>
      <x:c r="AK369" s="226"/>
      <x:c r="AL369" s="222"/>
      <x:c r="AM369" s="226"/>
      <x:c r="AN369" s="222"/>
      <x:c r="AO369" s="222"/>
      <x:c r="AR369" s="222"/>
      <x:c r="AS369" s="222"/>
      <x:c r="AT369" s="222"/>
      <x:c r="AU369" s="222"/>
      <x:c r="AV369" s="222"/>
      <x:c r="AW369" s="222"/>
      <x:c r="BJ369" s="226"/>
      <x:c r="BT369" s="23"/>
      <x:c r="BU369" s="23"/>
      <x:c r="BV369" s="23"/>
      <x:c r="CA369" s="226"/>
      <x:c r="CG369" s="226"/>
      <x:c r="CH369" s="226"/>
      <x:c r="CI369" s="226"/>
      <x:c r="CJ369" s="226"/>
      <x:c r="CK369" s="226"/>
      <x:c r="CL369" s="23"/>
      <x:c r="CP369" s="226"/>
    </x:row>
    <x:row r="370" spans="1:94" x14ac:dyDescent="0.3">
      <x:c r="A370" s="226"/>
      <x:c r="C370" s="226"/>
      <x:c r="L370" s="226"/>
      <x:c r="N370" s="23"/>
      <x:c r="AL370" s="226"/>
      <x:c r="AR370" s="222"/>
      <x:c r="AT370" s="222"/>
      <x:c r="AU370" s="222"/>
      <x:c r="AW370" s="222"/>
      <x:c r="BJ370" s="226"/>
      <x:c r="BT370" s="23"/>
      <x:c r="BU370" s="23"/>
      <x:c r="BV370" s="23"/>
      <x:c r="CI370" s="226"/>
      <x:c r="CJ370" s="226"/>
      <x:c r="CK370" s="226"/>
      <x:c r="CP370" s="226"/>
    </x:row>
    <x:row r="371" spans="1:94" x14ac:dyDescent="0.3">
      <x:c r="A371" s="226"/>
      <x:c r="C371" s="226"/>
      <x:c r="L371" s="226"/>
      <x:c r="N371" s="23"/>
      <x:c r="AL371" s="226"/>
      <x:c r="AR371" s="222"/>
      <x:c r="AT371" s="222"/>
      <x:c r="AU371" s="222"/>
      <x:c r="AW371" s="222"/>
      <x:c r="BJ371" s="226"/>
      <x:c r="BT371" s="23"/>
      <x:c r="BU371" s="23"/>
      <x:c r="BV371" s="23"/>
      <x:c r="CI371" s="226"/>
      <x:c r="CJ371" s="226"/>
      <x:c r="CK371" s="226"/>
      <x:c r="CP371" s="226"/>
    </x:row>
    <x:row r="372" spans="1:94" x14ac:dyDescent="0.3">
      <x:c r="A372" s="226"/>
      <x:c r="C372" s="226"/>
      <x:c r="L372" s="226"/>
      <x:c r="N372" s="23"/>
      <x:c r="AL372" s="226"/>
      <x:c r="AR372" s="222"/>
      <x:c r="AT372" s="222"/>
      <x:c r="AU372" s="222"/>
      <x:c r="AW372" s="222"/>
      <x:c r="BJ372" s="226"/>
      <x:c r="BT372" s="23"/>
      <x:c r="BU372" s="23"/>
      <x:c r="BV372" s="23"/>
      <x:c r="CI372" s="226"/>
      <x:c r="CJ372" s="226"/>
      <x:c r="CK372" s="226"/>
      <x:c r="CP372" s="226"/>
    </x:row>
    <x:row r="373" spans="1:94" x14ac:dyDescent="0.3">
      <x:c r="A373" s="226"/>
      <x:c r="C373" s="226"/>
      <x:c r="L373" s="226"/>
      <x:c r="N373" s="23"/>
      <x:c r="AL373" s="226"/>
      <x:c r="AR373" s="222"/>
      <x:c r="AT373" s="222"/>
      <x:c r="AU373" s="222"/>
      <x:c r="AW373" s="222"/>
      <x:c r="BJ373" s="226"/>
      <x:c r="BT373" s="23"/>
      <x:c r="BU373" s="23"/>
      <x:c r="BV373" s="23"/>
      <x:c r="CI373" s="226"/>
      <x:c r="CJ373" s="226"/>
      <x:c r="CK373" s="226"/>
      <x:c r="CP373" s="226"/>
    </x:row>
    <x:row r="374" spans="1:94" x14ac:dyDescent="0.3">
      <x:c r="A374" s="226"/>
      <x:c r="C374" s="226"/>
      <x:c r="L374" s="226"/>
      <x:c r="N374" s="23"/>
      <x:c r="AL374" s="226"/>
      <x:c r="AR374" s="226"/>
      <x:c r="AT374" s="226"/>
      <x:c r="AU374" s="226"/>
      <x:c r="AW374" s="226"/>
      <x:c r="BJ374" s="226"/>
      <x:c r="BT374" s="23"/>
      <x:c r="BU374" s="23"/>
      <x:c r="BV374" s="23"/>
      <x:c r="CI374" s="226"/>
      <x:c r="CJ374" s="226"/>
      <x:c r="CK374" s="226"/>
      <x:c r="CP374" s="226"/>
    </x:row>
    <x:row r="375" spans="1:94" x14ac:dyDescent="0.3">
      <x:c r="A375" s="226"/>
      <x:c r="C375" s="226"/>
      <x:c r="L375" s="226"/>
      <x:c r="N375" s="23"/>
      <x:c r="AL375" s="226"/>
      <x:c r="AR375" s="226"/>
      <x:c r="AT375" s="226"/>
      <x:c r="AU375" s="226"/>
      <x:c r="AW375" s="226"/>
      <x:c r="BJ375" s="226"/>
      <x:c r="BT375" s="23"/>
      <x:c r="BU375" s="23"/>
      <x:c r="BV375" s="23"/>
      <x:c r="CI375" s="226"/>
      <x:c r="CJ375" s="226"/>
      <x:c r="CK375" s="226"/>
      <x:c r="CP375" s="226"/>
    </x:row>
    <x:row r="376" spans="1:94" x14ac:dyDescent="0.3">
      <x:c r="A376" s="226"/>
      <x:c r="C376" s="226"/>
      <x:c r="L376" s="226"/>
      <x:c r="N376" s="23"/>
      <x:c r="AL376" s="226"/>
      <x:c r="AR376" s="226"/>
      <x:c r="AT376" s="226"/>
      <x:c r="AU376" s="226"/>
      <x:c r="AW376" s="226"/>
      <x:c r="BJ376" s="226"/>
      <x:c r="BT376" s="23"/>
      <x:c r="BU376" s="23"/>
      <x:c r="BV376" s="23"/>
      <x:c r="CI376" s="226"/>
      <x:c r="CJ376" s="226"/>
      <x:c r="CK376" s="226"/>
      <x:c r="CP376" s="226"/>
    </x:row>
    <x:row r="377" spans="1:94" x14ac:dyDescent="0.3">
      <x:c r="A377" s="226"/>
      <x:c r="C377" s="226"/>
      <x:c r="L377" s="226"/>
      <x:c r="N377" s="23"/>
      <x:c r="AL377" s="226"/>
      <x:c r="AR377" s="226"/>
      <x:c r="AT377" s="226"/>
      <x:c r="AU377" s="226"/>
      <x:c r="AW377" s="226"/>
      <x:c r="BJ377" s="226"/>
      <x:c r="BT377" s="23"/>
      <x:c r="BU377" s="23"/>
      <x:c r="BV377" s="23"/>
      <x:c r="CI377" s="226"/>
      <x:c r="CJ377" s="226"/>
      <x:c r="CK377" s="226"/>
      <x:c r="CP377" s="226"/>
    </x:row>
    <x:row r="378" spans="1:94" x14ac:dyDescent="0.3">
      <x:c r="A378" s="226"/>
      <x:c r="C378" s="226"/>
      <x:c r="L378" s="226"/>
      <x:c r="N378" s="23"/>
      <x:c r="AL378" s="226"/>
      <x:c r="AR378" s="226"/>
      <x:c r="AT378" s="226"/>
      <x:c r="AU378" s="226"/>
      <x:c r="AW378" s="226"/>
      <x:c r="BJ378" s="226"/>
      <x:c r="BT378" s="23"/>
      <x:c r="BU378" s="23"/>
      <x:c r="BV378" s="23"/>
      <x:c r="CI378" s="226"/>
      <x:c r="CJ378" s="226"/>
      <x:c r="CK378" s="226"/>
      <x:c r="CP378" s="226"/>
    </x:row>
    <x:row r="379" spans="1:94" x14ac:dyDescent="0.3">
      <x:c r="A379" s="226"/>
      <x:c r="C379" s="226"/>
      <x:c r="L379" s="226"/>
      <x:c r="N379" s="23"/>
      <x:c r="AL379" s="226"/>
      <x:c r="AR379" s="226"/>
      <x:c r="AT379" s="226"/>
      <x:c r="AU379" s="226"/>
      <x:c r="AW379" s="226"/>
      <x:c r="BJ379" s="226"/>
      <x:c r="BT379" s="23"/>
      <x:c r="BU379" s="23"/>
      <x:c r="BV379" s="23"/>
      <x:c r="CI379" s="226"/>
      <x:c r="CJ379" s="226"/>
      <x:c r="CK379" s="226"/>
      <x:c r="CP379" s="226"/>
    </x:row>
    <x:row r="380" spans="1:94" x14ac:dyDescent="0.3">
      <x:c r="A380" s="226"/>
      <x:c r="C380" s="226"/>
      <x:c r="L380" s="226"/>
      <x:c r="N380" s="23"/>
      <x:c r="AL380" s="226"/>
      <x:c r="AR380" s="226"/>
      <x:c r="AT380" s="226"/>
      <x:c r="AU380" s="226"/>
      <x:c r="AW380" s="226"/>
      <x:c r="BJ380" s="226"/>
      <x:c r="BT380" s="23"/>
      <x:c r="BU380" s="23"/>
      <x:c r="BV380" s="23"/>
      <x:c r="CI380" s="226"/>
      <x:c r="CJ380" s="226"/>
      <x:c r="CK380" s="226"/>
      <x:c r="CP380" s="226"/>
    </x:row>
    <x:row r="381" spans="1:94" x14ac:dyDescent="0.3">
      <x:c r="A381" s="226"/>
      <x:c r="C381" s="226"/>
      <x:c r="L381" s="226"/>
      <x:c r="N381" s="23"/>
      <x:c r="AL381" s="226"/>
      <x:c r="AR381" s="226"/>
      <x:c r="AT381" s="226"/>
      <x:c r="AU381" s="226"/>
      <x:c r="AW381" s="226"/>
      <x:c r="BJ381" s="226"/>
      <x:c r="BT381" s="23"/>
      <x:c r="BU381" s="23"/>
      <x:c r="BV381" s="23"/>
      <x:c r="CI381" s="226"/>
      <x:c r="CJ381" s="226"/>
      <x:c r="CK381" s="226"/>
      <x:c r="CP381" s="226"/>
    </x:row>
    <x:row r="382" spans="1:94" x14ac:dyDescent="0.3">
      <x:c r="A382" s="226"/>
      <x:c r="C382" s="226"/>
      <x:c r="L382" s="226"/>
      <x:c r="N382" s="23"/>
      <x:c r="AL382" s="226"/>
      <x:c r="AR382" s="226"/>
      <x:c r="AT382" s="226"/>
      <x:c r="AU382" s="226"/>
      <x:c r="AW382" s="226"/>
      <x:c r="BJ382" s="226"/>
      <x:c r="BT382" s="23"/>
      <x:c r="BU382" s="23"/>
      <x:c r="BV382" s="23"/>
      <x:c r="CI382" s="226"/>
      <x:c r="CJ382" s="226"/>
      <x:c r="CK382" s="226"/>
      <x:c r="CP382" s="226"/>
    </x:row>
    <x:row r="383" spans="1:94" x14ac:dyDescent="0.3">
      <x:c r="A383" s="226"/>
      <x:c r="C383" s="226"/>
      <x:c r="L383" s="226"/>
      <x:c r="N383" s="23"/>
      <x:c r="AL383" s="226"/>
      <x:c r="AR383" s="226"/>
      <x:c r="AT383" s="226"/>
      <x:c r="AU383" s="226"/>
      <x:c r="AW383" s="226"/>
      <x:c r="BJ383" s="226"/>
      <x:c r="BT383" s="23"/>
      <x:c r="BU383" s="23"/>
      <x:c r="BV383" s="23"/>
      <x:c r="CI383" s="226"/>
      <x:c r="CJ383" s="226"/>
      <x:c r="CK383" s="226"/>
      <x:c r="CP383" s="226"/>
    </x:row>
    <x:row r="384" spans="1:94" x14ac:dyDescent="0.3">
      <x:c r="A384" s="226"/>
      <x:c r="C384" s="226"/>
      <x:c r="L384" s="226"/>
      <x:c r="N384" s="23"/>
      <x:c r="AL384" s="226"/>
      <x:c r="AR384" s="226"/>
      <x:c r="AT384" s="226"/>
      <x:c r="AU384" s="226"/>
      <x:c r="AW384" s="226"/>
      <x:c r="BJ384" s="226"/>
      <x:c r="BT384" s="23"/>
      <x:c r="BU384" s="23"/>
      <x:c r="BV384" s="23"/>
      <x:c r="CI384" s="226"/>
      <x:c r="CJ384" s="226"/>
      <x:c r="CK384" s="226"/>
      <x:c r="CP384" s="226"/>
    </x:row>
    <x:row r="385" spans="1:94" x14ac:dyDescent="0.3">
      <x:c r="A385" s="226"/>
      <x:c r="C385" s="226"/>
      <x:c r="L385" s="226"/>
      <x:c r="N385" s="23"/>
      <x:c r="AL385" s="226"/>
      <x:c r="AR385" s="226"/>
      <x:c r="AT385" s="226"/>
      <x:c r="AU385" s="226"/>
      <x:c r="AW385" s="226"/>
      <x:c r="BJ385" s="226"/>
      <x:c r="BT385" s="23"/>
      <x:c r="BU385" s="23"/>
      <x:c r="BV385" s="23"/>
      <x:c r="CI385" s="226"/>
      <x:c r="CJ385" s="226"/>
      <x:c r="CK385" s="226"/>
      <x:c r="CP385" s="226"/>
    </x:row>
    <x:row r="386" spans="1:94" x14ac:dyDescent="0.3">
      <x:c r="A386" s="226"/>
      <x:c r="C386" s="226"/>
      <x:c r="L386" s="226"/>
      <x:c r="N386" s="23"/>
      <x:c r="AL386" s="226"/>
      <x:c r="AR386" s="226"/>
      <x:c r="AT386" s="226"/>
      <x:c r="AU386" s="226"/>
      <x:c r="AW386" s="226"/>
      <x:c r="BJ386" s="226"/>
      <x:c r="BT386" s="23"/>
      <x:c r="BU386" s="23"/>
      <x:c r="BV386" s="23"/>
      <x:c r="CI386" s="226"/>
      <x:c r="CJ386" s="226"/>
      <x:c r="CK386" s="226"/>
      <x:c r="CP386" s="226"/>
    </x:row>
    <x:row r="387" spans="1:94" x14ac:dyDescent="0.3">
      <x:c r="A387" s="226"/>
      <x:c r="C387" s="226"/>
      <x:c r="L387" s="226"/>
      <x:c r="N387" s="23"/>
      <x:c r="AL387" s="226"/>
      <x:c r="AR387" s="226"/>
      <x:c r="AT387" s="226"/>
      <x:c r="AU387" s="226"/>
      <x:c r="AW387" s="226"/>
      <x:c r="BJ387" s="226"/>
      <x:c r="BT387" s="23"/>
      <x:c r="BU387" s="23"/>
      <x:c r="BV387" s="23"/>
      <x:c r="CI387" s="226"/>
      <x:c r="CJ387" s="226"/>
      <x:c r="CK387" s="226"/>
      <x:c r="CP387" s="226"/>
    </x:row>
    <x:row r="388" spans="1:94" x14ac:dyDescent="0.3">
      <x:c r="A388" s="226"/>
      <x:c r="C388" s="226"/>
      <x:c r="L388" s="226"/>
      <x:c r="N388" s="23"/>
      <x:c r="AL388" s="226"/>
      <x:c r="AR388" s="226"/>
      <x:c r="AT388" s="226"/>
      <x:c r="AU388" s="226"/>
      <x:c r="AW388" s="226"/>
      <x:c r="BJ388" s="226"/>
      <x:c r="BT388" s="23"/>
      <x:c r="BU388" s="23"/>
      <x:c r="BV388" s="23"/>
      <x:c r="CI388" s="226"/>
      <x:c r="CJ388" s="226"/>
      <x:c r="CK388" s="226"/>
      <x:c r="CP388" s="226"/>
    </x:row>
    <x:row r="389" spans="1:94" x14ac:dyDescent="0.3">
      <x:c r="A389" s="226"/>
      <x:c r="C389" s="226"/>
      <x:c r="L389" s="226"/>
      <x:c r="N389" s="23"/>
      <x:c r="AL389" s="226"/>
      <x:c r="AR389" s="226"/>
      <x:c r="AT389" s="226"/>
      <x:c r="AU389" s="226"/>
      <x:c r="AW389" s="226"/>
      <x:c r="BJ389" s="226"/>
      <x:c r="BT389" s="23"/>
      <x:c r="BU389" s="23"/>
      <x:c r="BV389" s="23"/>
      <x:c r="CI389" s="226"/>
      <x:c r="CJ389" s="226"/>
      <x:c r="CK389" s="226"/>
      <x:c r="CP389" s="226"/>
    </x:row>
    <x:row r="390" spans="1:94" x14ac:dyDescent="0.3">
      <x:c r="A390" s="226"/>
      <x:c r="C390" s="226"/>
      <x:c r="L390" s="226"/>
      <x:c r="N390" s="23"/>
      <x:c r="AL390" s="226"/>
      <x:c r="AR390" s="222"/>
      <x:c r="AT390" s="222"/>
      <x:c r="AU390" s="222"/>
      <x:c r="AW390" s="222"/>
      <x:c r="BJ390" s="222"/>
      <x:c r="BT390" s="23"/>
      <x:c r="BU390" s="23"/>
      <x:c r="BV390" s="23"/>
      <x:c r="CI390" s="226"/>
      <x:c r="CJ390" s="226"/>
      <x:c r="CK390" s="226"/>
      <x:c r="CP390" s="226"/>
    </x:row>
    <x:row r="391" spans="1:94" x14ac:dyDescent="0.3">
      <x:c r="A391" s="226"/>
      <x:c r="C391" s="226"/>
      <x:c r="L391" s="226"/>
      <x:c r="N391" s="23"/>
      <x:c r="AL391" s="226"/>
      <x:c r="AR391" s="222"/>
      <x:c r="AT391" s="222"/>
      <x:c r="AU391" s="222"/>
      <x:c r="AW391" s="222"/>
      <x:c r="BJ391" s="222"/>
      <x:c r="BT391" s="23"/>
      <x:c r="BU391" s="23"/>
      <x:c r="BV391" s="23"/>
      <x:c r="CI391" s="226"/>
      <x:c r="CJ391" s="226"/>
      <x:c r="CK391" s="226"/>
      <x:c r="CP391" s="226"/>
    </x:row>
    <x:row r="392" spans="1:94" x14ac:dyDescent="0.3">
      <x:c r="A392" s="226"/>
      <x:c r="C392" s="226"/>
      <x:c r="L392" s="226"/>
      <x:c r="N392" s="23"/>
      <x:c r="AL392" s="226"/>
      <x:c r="AR392" s="222"/>
      <x:c r="AT392" s="222"/>
      <x:c r="AU392" s="222"/>
      <x:c r="AW392" s="222"/>
      <x:c r="BJ392" s="222"/>
      <x:c r="BT392" s="23"/>
      <x:c r="BU392" s="23"/>
      <x:c r="BV392" s="23"/>
      <x:c r="CI392" s="226"/>
      <x:c r="CJ392" s="226"/>
      <x:c r="CK392" s="226"/>
      <x:c r="CP392" s="226"/>
    </x:row>
    <x:row r="393" spans="1:94" x14ac:dyDescent="0.3">
      <x:c r="A393" s="226"/>
      <x:c r="C393" s="226"/>
      <x:c r="L393" s="226"/>
      <x:c r="N393" s="23"/>
      <x:c r="AL393" s="226"/>
      <x:c r="AR393" s="222"/>
      <x:c r="AT393" s="222"/>
      <x:c r="AU393" s="222"/>
      <x:c r="AW393" s="222"/>
      <x:c r="BJ393" s="222"/>
      <x:c r="BT393" s="23"/>
      <x:c r="BU393" s="23"/>
      <x:c r="BV393" s="23"/>
      <x:c r="CI393" s="226"/>
      <x:c r="CJ393" s="226"/>
      <x:c r="CK393" s="226"/>
      <x:c r="CP393" s="226"/>
    </x:row>
    <x:row r="394" spans="1:94" x14ac:dyDescent="0.3">
      <x:c r="A394" s="226"/>
      <x:c r="C394" s="226"/>
      <x:c r="L394" s="226"/>
      <x:c r="N394" s="23"/>
      <x:c r="AL394" s="226"/>
      <x:c r="AR394" s="222"/>
      <x:c r="AT394" s="222"/>
      <x:c r="AU394" s="222"/>
      <x:c r="AW394" s="222"/>
      <x:c r="BJ394" s="222"/>
      <x:c r="BT394" s="23"/>
      <x:c r="BU394" s="23"/>
      <x:c r="BV394" s="23"/>
      <x:c r="CI394" s="226"/>
      <x:c r="CJ394" s="226"/>
      <x:c r="CK394" s="226"/>
      <x:c r="CP394" s="226"/>
    </x:row>
    <x:row r="395" spans="1:94" x14ac:dyDescent="0.3">
      <x:c r="A395" s="226"/>
      <x:c r="C395" s="226"/>
      <x:c r="L395" s="226"/>
      <x:c r="N395" s="23"/>
      <x:c r="AL395" s="226"/>
      <x:c r="AR395" s="222"/>
      <x:c r="AT395" s="222"/>
      <x:c r="AU395" s="222"/>
      <x:c r="AW395" s="222"/>
      <x:c r="BJ395" s="222"/>
      <x:c r="BT395" s="23"/>
      <x:c r="BU395" s="23"/>
      <x:c r="BV395" s="23"/>
      <x:c r="CI395" s="226"/>
      <x:c r="CJ395" s="226"/>
      <x:c r="CK395" s="226"/>
      <x:c r="CP395" s="226"/>
    </x:row>
    <x:row r="396" spans="1:94" x14ac:dyDescent="0.3">
      <x:c r="A396" s="226"/>
      <x:c r="C396" s="226"/>
      <x:c r="L396" s="226"/>
      <x:c r="N396" s="23"/>
      <x:c r="AL396" s="226"/>
      <x:c r="AR396" s="222"/>
      <x:c r="AT396" s="222"/>
      <x:c r="AU396" s="222"/>
      <x:c r="AW396" s="222"/>
      <x:c r="BJ396" s="222"/>
      <x:c r="BT396" s="23"/>
      <x:c r="BU396" s="23"/>
      <x:c r="BV396" s="23"/>
      <x:c r="CI396" s="226"/>
      <x:c r="CJ396" s="226"/>
      <x:c r="CK396" s="226"/>
      <x:c r="CP396" s="226"/>
    </x:row>
    <x:row r="397" spans="1:94" x14ac:dyDescent="0.3">
      <x:c r="A397" s="226"/>
      <x:c r="C397" s="226"/>
      <x:c r="L397" s="226"/>
      <x:c r="N397" s="23"/>
      <x:c r="W397" s="226"/>
      <x:c r="AE397" s="23"/>
      <x:c r="AF397" s="23"/>
      <x:c r="AH397" s="23"/>
      <x:c r="AK397" s="226"/>
      <x:c r="AL397" s="222"/>
      <x:c r="AM397" s="226"/>
      <x:c r="AN397" s="222"/>
      <x:c r="AO397" s="226"/>
      <x:c r="AP397" s="222"/>
      <x:c r="AR397" s="222"/>
      <x:c r="AS397" s="222"/>
      <x:c r="AT397" s="222"/>
      <x:c r="AU397" s="222"/>
      <x:c r="AV397" s="222"/>
      <x:c r="AW397" s="222"/>
      <x:c r="BJ397" s="222"/>
      <x:c r="BK397" s="226"/>
      <x:c r="BO397" s="226"/>
      <x:c r="BT397" s="23"/>
      <x:c r="BU397" s="23"/>
      <x:c r="BV397" s="23"/>
      <x:c r="CA397" s="226"/>
      <x:c r="CG397" s="226"/>
      <x:c r="CH397" s="226"/>
      <x:c r="CI397" s="226"/>
      <x:c r="CJ397" s="226"/>
      <x:c r="CK397" s="226"/>
      <x:c r="CL397" s="23"/>
      <x:c r="CP397" s="226"/>
    </x:row>
    <x:row r="398" spans="1:94" x14ac:dyDescent="0.3">
      <x:c r="A398" s="226"/>
      <x:c r="C398" s="226"/>
      <x:c r="L398" s="226"/>
      <x:c r="N398" s="23"/>
      <x:c r="W398" s="226"/>
      <x:c r="AE398" s="23"/>
      <x:c r="AF398" s="23"/>
      <x:c r="AH398" s="23"/>
      <x:c r="AK398" s="226"/>
      <x:c r="AL398" s="222"/>
      <x:c r="AM398" s="226"/>
      <x:c r="AN398" s="226"/>
      <x:c r="AO398" s="226"/>
      <x:c r="AP398" s="226"/>
      <x:c r="AR398" s="222"/>
      <x:c r="AS398" s="226"/>
      <x:c r="AT398" s="222"/>
      <x:c r="AU398" s="222"/>
      <x:c r="AV398" s="222"/>
      <x:c r="AW398" s="222"/>
      <x:c r="BJ398" s="222"/>
      <x:c r="BK398" s="226"/>
      <x:c r="BO398" s="226"/>
      <x:c r="BT398" s="23"/>
      <x:c r="BU398" s="23"/>
      <x:c r="BV398" s="23"/>
      <x:c r="CA398" s="226"/>
      <x:c r="CG398" s="226"/>
      <x:c r="CH398" s="226"/>
      <x:c r="CI398" s="226"/>
      <x:c r="CJ398" s="226"/>
      <x:c r="CK398" s="226"/>
      <x:c r="CL398" s="23"/>
      <x:c r="CP398" s="226"/>
    </x:row>
    <x:row r="399" spans="1:94" x14ac:dyDescent="0.3">
      <x:c r="A399" s="226"/>
      <x:c r="C399" s="226"/>
      <x:c r="L399" s="226"/>
      <x:c r="N399" s="23"/>
      <x:c r="W399" s="226"/>
      <x:c r="AE399" s="23"/>
      <x:c r="AF399" s="23"/>
      <x:c r="AH399" s="23"/>
      <x:c r="AK399" s="226"/>
      <x:c r="AL399" s="222"/>
      <x:c r="AM399" s="226"/>
      <x:c r="AN399" s="222"/>
      <x:c r="AO399" s="222"/>
      <x:c r="AP399" s="222"/>
      <x:c r="AR399" s="222"/>
      <x:c r="AS399" s="222"/>
      <x:c r="AT399" s="222"/>
      <x:c r="AU399" s="222"/>
      <x:c r="AV399" s="222"/>
      <x:c r="AW399" s="222"/>
      <x:c r="BJ399" s="222"/>
      <x:c r="BO399" s="226"/>
      <x:c r="BT399" s="23"/>
      <x:c r="BU399" s="23"/>
      <x:c r="BV399" s="23"/>
      <x:c r="CA399" s="226"/>
      <x:c r="CG399" s="226"/>
      <x:c r="CH399" s="226"/>
      <x:c r="CI399" s="226"/>
      <x:c r="CJ399" s="226"/>
      <x:c r="CK399" s="226"/>
      <x:c r="CL399" s="23"/>
      <x:c r="CP399" s="226"/>
    </x:row>
    <x:row r="400" spans="1:94" x14ac:dyDescent="0.3">
      <x:c r="A400" s="226"/>
      <x:c r="C400" s="226"/>
      <x:c r="L400" s="226"/>
      <x:c r="N400" s="23"/>
      <x:c r="W400" s="226"/>
      <x:c r="AE400" s="23"/>
      <x:c r="AF400" s="23"/>
      <x:c r="AH400" s="23"/>
      <x:c r="AK400" s="226"/>
      <x:c r="AL400" s="222"/>
      <x:c r="AM400" s="226"/>
      <x:c r="AN400" s="222"/>
      <x:c r="AO400" s="222"/>
      <x:c r="AP400" s="222"/>
      <x:c r="AR400" s="222"/>
      <x:c r="AS400" s="222"/>
      <x:c r="AT400" s="222"/>
      <x:c r="AU400" s="222"/>
      <x:c r="AV400" s="222"/>
      <x:c r="AW400" s="222"/>
      <x:c r="BJ400" s="222"/>
      <x:c r="BO400" s="226"/>
      <x:c r="BT400" s="23"/>
      <x:c r="BU400" s="23"/>
      <x:c r="BV400" s="23"/>
      <x:c r="CA400" s="226"/>
      <x:c r="CG400" s="226"/>
      <x:c r="CH400" s="226"/>
      <x:c r="CI400" s="226"/>
      <x:c r="CJ400" s="226"/>
      <x:c r="CK400" s="226"/>
      <x:c r="CL400" s="23"/>
      <x:c r="CP400" s="226"/>
    </x:row>
    <x:row r="401" spans="1:94" x14ac:dyDescent="0.3">
      <x:c r="A401" s="226"/>
      <x:c r="C401" s="226"/>
      <x:c r="L401" s="226"/>
      <x:c r="N401" s="23"/>
      <x:c r="AL401" s="226"/>
      <x:c r="AR401" s="222"/>
      <x:c r="AT401" s="222"/>
      <x:c r="AU401" s="222"/>
      <x:c r="AW401" s="222"/>
      <x:c r="BJ401" s="222"/>
      <x:c r="BT401" s="23"/>
      <x:c r="BU401" s="23"/>
      <x:c r="BV401" s="23"/>
      <x:c r="CI401" s="226"/>
      <x:c r="CJ401" s="226"/>
      <x:c r="CK401" s="226"/>
      <x:c r="CP401" s="226"/>
    </x:row>
    <x:row r="402" spans="1:94" x14ac:dyDescent="0.3">
      <x:c r="A402" s="226"/>
      <x:c r="C402" s="226"/>
      <x:c r="L402" s="226"/>
      <x:c r="N402" s="23"/>
      <x:c r="AL402" s="226"/>
      <x:c r="AR402" s="222"/>
      <x:c r="AT402" s="222"/>
      <x:c r="AU402" s="222"/>
      <x:c r="AW402" s="222"/>
      <x:c r="BJ402" s="222"/>
      <x:c r="BT402" s="23"/>
      <x:c r="BU402" s="23"/>
      <x:c r="BV402" s="23"/>
      <x:c r="CI402" s="226"/>
      <x:c r="CJ402" s="226"/>
      <x:c r="CK402" s="226"/>
      <x:c r="CP402" s="226"/>
    </x:row>
    <x:row r="403" spans="1:94" x14ac:dyDescent="0.3">
      <x:c r="A403" s="226"/>
      <x:c r="C403" s="226"/>
      <x:c r="L403" s="226"/>
      <x:c r="N403" s="23"/>
      <x:c r="AL403" s="226"/>
      <x:c r="AR403" s="222"/>
      <x:c r="AT403" s="222"/>
      <x:c r="AU403" s="222"/>
      <x:c r="AW403" s="222"/>
      <x:c r="BJ403" s="222"/>
      <x:c r="BT403" s="23"/>
      <x:c r="BU403" s="23"/>
      <x:c r="BV403" s="23"/>
      <x:c r="CI403" s="226"/>
      <x:c r="CJ403" s="226"/>
      <x:c r="CK403" s="226"/>
      <x:c r="CP403" s="226"/>
    </x:row>
    <x:row r="404" spans="1:94" x14ac:dyDescent="0.3">
      <x:c r="A404" s="226"/>
      <x:c r="C404" s="226"/>
      <x:c r="L404" s="226"/>
      <x:c r="N404" s="23"/>
      <x:c r="AL404" s="226"/>
      <x:c r="AR404" s="222"/>
      <x:c r="AT404" s="222"/>
      <x:c r="AU404" s="222"/>
      <x:c r="AW404" s="222"/>
      <x:c r="BJ404" s="222"/>
      <x:c r="BT404" s="23"/>
      <x:c r="BU404" s="23"/>
      <x:c r="BV404" s="23"/>
      <x:c r="CI404" s="226"/>
      <x:c r="CJ404" s="226"/>
      <x:c r="CK404" s="226"/>
      <x:c r="CP404" s="226"/>
    </x:row>
    <x:row r="405" spans="1:94" x14ac:dyDescent="0.3">
      <x:c r="A405" s="226"/>
      <x:c r="C405" s="226"/>
      <x:c r="L405" s="226"/>
      <x:c r="N405" s="23"/>
      <x:c r="AL405" s="226"/>
      <x:c r="AR405" s="222"/>
      <x:c r="AT405" s="222"/>
      <x:c r="AU405" s="222"/>
      <x:c r="AW405" s="222"/>
      <x:c r="BJ405" s="222"/>
      <x:c r="BT405" s="23"/>
      <x:c r="BU405" s="23"/>
      <x:c r="BV405" s="23"/>
      <x:c r="CI405" s="226"/>
      <x:c r="CJ405" s="226"/>
      <x:c r="CK405" s="226"/>
      <x:c r="CP405" s="226"/>
    </x:row>
    <x:row r="406" spans="1:94" x14ac:dyDescent="0.3">
      <x:c r="A406" s="226"/>
      <x:c r="C406" s="226"/>
      <x:c r="L406" s="226"/>
      <x:c r="N406" s="23"/>
      <x:c r="AL406" s="226"/>
      <x:c r="AR406" s="222"/>
      <x:c r="AT406" s="222"/>
      <x:c r="AU406" s="222"/>
      <x:c r="AW406" s="222"/>
      <x:c r="BJ406" s="222"/>
      <x:c r="BT406" s="23"/>
      <x:c r="BU406" s="23"/>
      <x:c r="BV406" s="23"/>
      <x:c r="CI406" s="226"/>
      <x:c r="CJ406" s="226"/>
      <x:c r="CK406" s="226"/>
      <x:c r="CP406" s="226"/>
    </x:row>
    <x:row r="407" spans="1:94" x14ac:dyDescent="0.3">
      <x:c r="A407" s="226"/>
      <x:c r="C407" s="226"/>
      <x:c r="L407" s="226"/>
      <x:c r="N407" s="23"/>
      <x:c r="AL407" s="226"/>
      <x:c r="AR407" s="222"/>
      <x:c r="AT407" s="222"/>
      <x:c r="AU407" s="222"/>
      <x:c r="AW407" s="222"/>
      <x:c r="BJ407" s="222"/>
      <x:c r="BT407" s="23"/>
      <x:c r="BU407" s="23"/>
      <x:c r="BV407" s="23"/>
      <x:c r="CI407" s="226"/>
      <x:c r="CJ407" s="226"/>
      <x:c r="CK407" s="226"/>
      <x:c r="CP407" s="226"/>
    </x:row>
    <x:row r="408" spans="1:94" x14ac:dyDescent="0.3">
      <x:c r="A408" s="226"/>
      <x:c r="C408" s="226"/>
      <x:c r="L408" s="226"/>
      <x:c r="N408" s="23"/>
      <x:c r="AL408" s="226"/>
      <x:c r="AR408" s="222"/>
      <x:c r="AT408" s="222"/>
      <x:c r="AU408" s="222"/>
      <x:c r="AW408" s="222"/>
      <x:c r="BJ408" s="222"/>
      <x:c r="BT408" s="23"/>
      <x:c r="BU408" s="23"/>
      <x:c r="BV408" s="23"/>
      <x:c r="CI408" s="226"/>
      <x:c r="CJ408" s="226"/>
      <x:c r="CK408" s="226"/>
      <x:c r="CP408" s="226"/>
    </x:row>
    <x:row r="409" spans="1:94" x14ac:dyDescent="0.3">
      <x:c r="A409" s="226"/>
      <x:c r="C409" s="226"/>
      <x:c r="L409" s="226"/>
      <x:c r="N409" s="23"/>
      <x:c r="AL409" s="226"/>
      <x:c r="AR409" s="222"/>
      <x:c r="AT409" s="222"/>
      <x:c r="AU409" s="222"/>
      <x:c r="AW409" s="222"/>
      <x:c r="BJ409" s="222"/>
      <x:c r="BT409" s="23"/>
      <x:c r="BU409" s="23"/>
      <x:c r="BV409" s="23"/>
      <x:c r="CI409" s="226"/>
      <x:c r="CJ409" s="226"/>
      <x:c r="CK409" s="226"/>
      <x:c r="CP409" s="226"/>
    </x:row>
    <x:row r="410" spans="1:94" x14ac:dyDescent="0.3">
      <x:c r="A410" s="226"/>
      <x:c r="C410" s="226"/>
      <x:c r="L410" s="226"/>
      <x:c r="N410" s="23"/>
      <x:c r="AL410" s="226"/>
      <x:c r="AR410" s="222"/>
      <x:c r="AT410" s="222"/>
      <x:c r="AU410" s="222"/>
      <x:c r="AW410" s="222"/>
      <x:c r="BJ410" s="222"/>
      <x:c r="BT410" s="23"/>
      <x:c r="BU410" s="23"/>
      <x:c r="BV410" s="23"/>
      <x:c r="CI410" s="226"/>
      <x:c r="CJ410" s="226"/>
      <x:c r="CK410" s="226"/>
      <x:c r="CP410" s="226"/>
    </x:row>
    <x:row r="411" spans="1:94" x14ac:dyDescent="0.3">
      <x:c r="A411" s="226"/>
      <x:c r="C411" s="226"/>
      <x:c r="L411" s="226"/>
      <x:c r="N411" s="23"/>
      <x:c r="AL411" s="226"/>
      <x:c r="AR411" s="222"/>
      <x:c r="AT411" s="222"/>
      <x:c r="AU411" s="222"/>
      <x:c r="AW411" s="222"/>
      <x:c r="BJ411" s="222"/>
      <x:c r="BT411" s="23"/>
      <x:c r="BU411" s="23"/>
      <x:c r="BV411" s="23"/>
      <x:c r="CI411" s="226"/>
      <x:c r="CJ411" s="226"/>
      <x:c r="CK411" s="226"/>
      <x:c r="CP411" s="226"/>
    </x:row>
    <x:row r="412" spans="1:94" x14ac:dyDescent="0.3">
      <x:c r="A412" s="226"/>
      <x:c r="C412" s="226"/>
      <x:c r="L412" s="226"/>
      <x:c r="N412" s="23"/>
      <x:c r="AL412" s="226"/>
      <x:c r="AR412" s="222"/>
      <x:c r="AT412" s="222"/>
      <x:c r="AU412" s="222"/>
      <x:c r="AW412" s="222"/>
      <x:c r="BJ412" s="222"/>
      <x:c r="BT412" s="23"/>
      <x:c r="BU412" s="23"/>
      <x:c r="BV412" s="23"/>
      <x:c r="CI412" s="226"/>
      <x:c r="CJ412" s="226"/>
      <x:c r="CK412" s="226"/>
      <x:c r="CP412" s="226"/>
    </x:row>
    <x:row r="413" spans="1:94" x14ac:dyDescent="0.3">
      <x:c r="A413" s="226"/>
      <x:c r="C413" s="226"/>
      <x:c r="L413" s="226"/>
      <x:c r="N413" s="23"/>
      <x:c r="AL413" s="226"/>
      <x:c r="AR413" s="222"/>
      <x:c r="AT413" s="222"/>
      <x:c r="AU413" s="222"/>
      <x:c r="AW413" s="222"/>
      <x:c r="BJ413" s="222"/>
      <x:c r="BT413" s="23"/>
      <x:c r="BU413" s="23"/>
      <x:c r="BV413" s="23"/>
      <x:c r="CI413" s="226"/>
      <x:c r="CJ413" s="226"/>
      <x:c r="CK413" s="226"/>
      <x:c r="CP413" s="226"/>
    </x:row>
    <x:row r="414" spans="1:94" x14ac:dyDescent="0.3">
      <x:c r="A414" s="226"/>
      <x:c r="C414" s="226"/>
      <x:c r="L414" s="226"/>
      <x:c r="N414" s="23"/>
      <x:c r="AL414" s="226"/>
      <x:c r="AR414" s="222"/>
      <x:c r="AT414" s="222"/>
      <x:c r="AU414" s="222"/>
      <x:c r="AW414" s="222"/>
      <x:c r="BJ414" s="222"/>
      <x:c r="BT414" s="23"/>
      <x:c r="BU414" s="23"/>
      <x:c r="BV414" s="23"/>
      <x:c r="CI414" s="226"/>
      <x:c r="CJ414" s="226"/>
      <x:c r="CK414" s="226"/>
      <x:c r="CP414" s="226"/>
    </x:row>
    <x:row r="415" spans="1:94" x14ac:dyDescent="0.3">
      <x:c r="A415" s="226"/>
      <x:c r="C415" s="226"/>
      <x:c r="L415" s="226"/>
      <x:c r="N415" s="23"/>
      <x:c r="AL415" s="226"/>
      <x:c r="AR415" s="222"/>
      <x:c r="AT415" s="222"/>
      <x:c r="AU415" s="222"/>
      <x:c r="AW415" s="222"/>
      <x:c r="BJ415" s="222"/>
      <x:c r="BT415" s="23"/>
      <x:c r="BU415" s="23"/>
      <x:c r="BV415" s="23"/>
      <x:c r="CI415" s="226"/>
      <x:c r="CJ415" s="226"/>
      <x:c r="CK415" s="226"/>
      <x:c r="CP415" s="226"/>
    </x:row>
    <x:row r="416" spans="1:94" x14ac:dyDescent="0.3">
      <x:c r="A416" s="226"/>
      <x:c r="C416" s="226"/>
      <x:c r="L416" s="226"/>
      <x:c r="N416" s="23"/>
      <x:c r="AL416" s="226"/>
      <x:c r="AR416" s="222"/>
      <x:c r="AT416" s="222"/>
      <x:c r="AU416" s="222"/>
      <x:c r="AW416" s="222"/>
      <x:c r="BJ416" s="222"/>
      <x:c r="BT416" s="23"/>
      <x:c r="BU416" s="23"/>
      <x:c r="BV416" s="23"/>
      <x:c r="CI416" s="226"/>
      <x:c r="CJ416" s="226"/>
      <x:c r="CK416" s="226"/>
      <x:c r="CP416" s="226"/>
    </x:row>
    <x:row r="417" spans="1:94" x14ac:dyDescent="0.3">
      <x:c r="A417" s="226"/>
      <x:c r="C417" s="226"/>
      <x:c r="L417" s="226"/>
      <x:c r="N417" s="23"/>
      <x:c r="O417" s="226"/>
      <x:c r="W417" s="226"/>
      <x:c r="AE417" s="23"/>
      <x:c r="AF417" s="23"/>
      <x:c r="AG417" s="23"/>
      <x:c r="AI417" s="23"/>
      <x:c r="AJ417" s="23"/>
      <x:c r="AK417" s="226"/>
      <x:c r="AL417" s="222"/>
      <x:c r="AM417" s="222"/>
      <x:c r="AN417" s="226"/>
      <x:c r="AR417" s="222"/>
      <x:c r="AS417" s="222"/>
      <x:c r="AT417" s="222"/>
      <x:c r="AU417" s="222"/>
      <x:c r="AV417" s="222"/>
      <x:c r="AW417" s="222"/>
      <x:c r="AX417" s="226"/>
      <x:c r="BA417" s="226"/>
      <x:c r="BJ417" s="222"/>
      <x:c r="BO417" s="226"/>
      <x:c r="BT417" s="23"/>
      <x:c r="BU417" s="23"/>
      <x:c r="BV417" s="23"/>
      <x:c r="CG417" s="226"/>
      <x:c r="CH417" s="226"/>
      <x:c r="CI417" s="226"/>
      <x:c r="CJ417" s="226"/>
      <x:c r="CK417" s="226"/>
      <x:c r="CL417" s="23"/>
      <x:c r="CP417" s="226"/>
    </x:row>
    <x:row r="418" spans="1:94" x14ac:dyDescent="0.3">
      <x:c r="A418" s="226"/>
      <x:c r="C418" s="226"/>
      <x:c r="L418" s="226"/>
      <x:c r="N418" s="23"/>
      <x:c r="W418" s="226"/>
      <x:c r="Y418" s="226"/>
      <x:c r="AE418" s="23"/>
      <x:c r="AF418" s="23"/>
      <x:c r="AI418" s="23"/>
      <x:c r="AJ418" s="23"/>
      <x:c r="AK418" s="222"/>
      <x:c r="AL418" s="222"/>
      <x:c r="AR418" s="222"/>
      <x:c r="AS418" s="222"/>
      <x:c r="AT418" s="222"/>
      <x:c r="AU418" s="222"/>
      <x:c r="AV418" s="222"/>
      <x:c r="AW418" s="222"/>
      <x:c r="AX418" s="226"/>
      <x:c r="BA418" s="226"/>
      <x:c r="BJ418" s="222"/>
      <x:c r="BT418" s="23"/>
      <x:c r="BU418" s="23"/>
      <x:c r="BV418" s="23"/>
      <x:c r="CG418" s="226"/>
      <x:c r="CH418" s="226"/>
      <x:c r="CI418" s="226"/>
      <x:c r="CJ418" s="226"/>
      <x:c r="CK418" s="226"/>
      <x:c r="CL418" s="23"/>
      <x:c r="CP418" s="226"/>
    </x:row>
    <x:row r="419" spans="1:94" x14ac:dyDescent="0.3">
      <x:c r="A419" s="226"/>
      <x:c r="C419" s="226"/>
      <x:c r="L419" s="226"/>
      <x:c r="N419" s="23"/>
      <x:c r="AL419" s="226"/>
      <x:c r="AR419" s="222"/>
      <x:c r="AT419" s="222"/>
      <x:c r="AU419" s="222"/>
      <x:c r="AW419" s="222"/>
      <x:c r="BJ419" s="222"/>
      <x:c r="BT419" s="23"/>
      <x:c r="BU419" s="23"/>
      <x:c r="BV419" s="23"/>
      <x:c r="CI419" s="226"/>
      <x:c r="CJ419" s="226"/>
      <x:c r="CK419" s="226"/>
      <x:c r="CP419" s="226"/>
    </x:row>
    <x:row r="420" spans="1:94" x14ac:dyDescent="0.3">
      <x:c r="A420" s="226"/>
      <x:c r="C420" s="226"/>
      <x:c r="L420" s="226"/>
      <x:c r="N420" s="23"/>
      <x:c r="AL420" s="226"/>
      <x:c r="AR420" s="222"/>
      <x:c r="AT420" s="222"/>
      <x:c r="AU420" s="222"/>
      <x:c r="AW420" s="222"/>
      <x:c r="BJ420" s="222"/>
      <x:c r="BT420" s="23"/>
      <x:c r="BU420" s="23"/>
      <x:c r="BV420" s="23"/>
      <x:c r="CI420" s="226"/>
      <x:c r="CJ420" s="226"/>
      <x:c r="CK420" s="226"/>
      <x:c r="CP420" s="226"/>
    </x:row>
    <x:row r="421" spans="1:94" x14ac:dyDescent="0.3">
      <x:c r="A421" s="226"/>
      <x:c r="C421" s="226"/>
      <x:c r="L421" s="226"/>
      <x:c r="N421" s="23"/>
      <x:c r="AL421" s="226"/>
      <x:c r="AR421" s="222"/>
      <x:c r="AT421" s="222"/>
      <x:c r="AU421" s="222"/>
      <x:c r="AW421" s="222"/>
      <x:c r="BJ421" s="222"/>
      <x:c r="BT421" s="23"/>
      <x:c r="BU421" s="23"/>
      <x:c r="BV421" s="23"/>
      <x:c r="CI421" s="226"/>
      <x:c r="CJ421" s="226"/>
      <x:c r="CK421" s="226"/>
      <x:c r="CP421" s="226"/>
    </x:row>
    <x:row r="422" spans="1:94" x14ac:dyDescent="0.3">
      <x:c r="A422" s="226"/>
      <x:c r="C422" s="226"/>
      <x:c r="L422" s="226"/>
      <x:c r="N422" s="23"/>
      <x:c r="AL422" s="226"/>
      <x:c r="AR422" s="222"/>
      <x:c r="AT422" s="222"/>
      <x:c r="AU422" s="222"/>
      <x:c r="AW422" s="222"/>
      <x:c r="BJ422" s="222"/>
      <x:c r="BT422" s="23"/>
      <x:c r="BU422" s="23"/>
      <x:c r="BV422" s="23"/>
      <x:c r="CI422" s="226"/>
      <x:c r="CJ422" s="226"/>
      <x:c r="CK422" s="226"/>
      <x:c r="CP422" s="226"/>
    </x:row>
    <x:row r="423" spans="1:94" x14ac:dyDescent="0.3">
      <x:c r="A423" s="226"/>
      <x:c r="C423" s="226"/>
      <x:c r="L423" s="226"/>
      <x:c r="N423" s="23"/>
      <x:c r="AL423" s="226"/>
      <x:c r="AR423" s="222"/>
      <x:c r="AT423" s="222"/>
      <x:c r="AU423" s="222"/>
      <x:c r="AW423" s="222"/>
      <x:c r="BJ423" s="222"/>
      <x:c r="BT423" s="23"/>
      <x:c r="BU423" s="23"/>
      <x:c r="BV423" s="23"/>
      <x:c r="CI423" s="226"/>
      <x:c r="CJ423" s="226"/>
      <x:c r="CK423" s="226"/>
      <x:c r="CP423" s="226"/>
    </x:row>
    <x:row r="424" spans="1:94" x14ac:dyDescent="0.3">
      <x:c r="A424" s="226"/>
      <x:c r="C424" s="226"/>
      <x:c r="L424" s="226"/>
      <x:c r="N424" s="23"/>
      <x:c r="AE424" s="23"/>
      <x:c r="AF424" s="23"/>
      <x:c r="AK424" s="36"/>
      <x:c r="AL424" s="226"/>
      <x:c r="AR424" s="226"/>
      <x:c r="AS424" s="36"/>
      <x:c r="AT424" s="226"/>
      <x:c r="AU424" s="222"/>
      <x:c r="AV424" s="36"/>
      <x:c r="AW424" s="222"/>
      <x:c r="BJ424" s="222"/>
      <x:c r="BT424" s="23"/>
      <x:c r="BU424" s="23"/>
      <x:c r="BV424" s="23"/>
      <x:c r="CI424" s="226"/>
      <x:c r="CJ424" s="226"/>
      <x:c r="CK424" s="226"/>
      <x:c r="CL424" s="23"/>
      <x:c r="CP424" s="226"/>
    </x:row>
    <x:row r="425" spans="1:94" x14ac:dyDescent="0.3">
      <x:c r="A425" s="226"/>
      <x:c r="C425" s="226"/>
      <x:c r="L425" s="226"/>
      <x:c r="N425" s="23"/>
      <x:c r="AE425" s="23"/>
      <x:c r="AF425" s="23"/>
      <x:c r="AK425" s="36"/>
      <x:c r="AL425" s="226"/>
      <x:c r="AR425" s="226"/>
      <x:c r="AS425" s="36"/>
      <x:c r="AT425" s="226"/>
      <x:c r="AU425" s="222"/>
      <x:c r="AV425" s="36"/>
      <x:c r="AW425" s="222"/>
      <x:c r="BJ425" s="222"/>
      <x:c r="BT425" s="23"/>
      <x:c r="BU425" s="23"/>
      <x:c r="BV425" s="23"/>
      <x:c r="CI425" s="226"/>
      <x:c r="CJ425" s="226"/>
      <x:c r="CK425" s="226"/>
      <x:c r="CL425" s="23"/>
      <x:c r="CP425" s="226"/>
    </x:row>
    <x:row r="426" spans="1:94" x14ac:dyDescent="0.3">
      <x:c r="A426" s="226"/>
      <x:c r="C426" s="226"/>
      <x:c r="L426" s="226"/>
      <x:c r="N426" s="23"/>
      <x:c r="AF426" s="23"/>
      <x:c r="AL426" s="226"/>
      <x:c r="AR426" s="226"/>
      <x:c r="AS426" s="36"/>
      <x:c r="AT426" s="226"/>
      <x:c r="AU426" s="222"/>
      <x:c r="AV426" s="36"/>
      <x:c r="AW426" s="222"/>
      <x:c r="BJ426" s="222"/>
      <x:c r="BT426" s="23"/>
      <x:c r="BU426" s="23"/>
      <x:c r="BV426" s="23"/>
      <x:c r="CI426" s="226"/>
      <x:c r="CJ426" s="226"/>
      <x:c r="CK426" s="226"/>
      <x:c r="CL426" s="23"/>
      <x:c r="CP426" s="226"/>
    </x:row>
    <x:row r="427" spans="1:94" x14ac:dyDescent="0.3">
      <x:c r="A427" s="226"/>
      <x:c r="C427" s="226"/>
      <x:c r="L427" s="226"/>
      <x:c r="N427" s="23"/>
      <x:c r="AL427" s="226"/>
      <x:c r="AR427" s="226"/>
      <x:c r="AT427" s="226"/>
      <x:c r="AU427" s="222"/>
      <x:c r="AW427" s="222"/>
      <x:c r="BJ427" s="222"/>
      <x:c r="BT427" s="23"/>
      <x:c r="BU427" s="23"/>
      <x:c r="BV427" s="23"/>
      <x:c r="CI427" s="226"/>
      <x:c r="CJ427" s="226"/>
      <x:c r="CK427" s="226"/>
      <x:c r="CP427" s="226"/>
    </x:row>
    <x:row r="428" spans="1:94" x14ac:dyDescent="0.3">
      <x:c r="A428" s="226"/>
      <x:c r="C428" s="226"/>
      <x:c r="L428" s="226"/>
      <x:c r="N428" s="23"/>
      <x:c r="AE428" s="23"/>
      <x:c r="AF428" s="23"/>
      <x:c r="AH428" s="23"/>
      <x:c r="AK428" s="36"/>
      <x:c r="AL428" s="226"/>
      <x:c r="AN428" s="36"/>
      <x:c r="AO428" s="36"/>
      <x:c r="AR428" s="226"/>
      <x:c r="AS428" s="36"/>
      <x:c r="AT428" s="226"/>
      <x:c r="AU428" s="222"/>
      <x:c r="AV428" s="36"/>
      <x:c r="AW428" s="222"/>
      <x:c r="BJ428" s="222"/>
      <x:c r="BT428" s="23"/>
      <x:c r="BU428" s="23"/>
      <x:c r="BV428" s="23"/>
      <x:c r="CI428" s="226"/>
      <x:c r="CJ428" s="226"/>
      <x:c r="CK428" s="226"/>
      <x:c r="CL428" s="23"/>
      <x:c r="CP428" s="226"/>
    </x:row>
    <x:row r="429" spans="1:94" x14ac:dyDescent="0.3">
      <x:c r="A429" s="226"/>
      <x:c r="C429" s="226"/>
      <x:c r="L429" s="226"/>
      <x:c r="N429" s="23"/>
      <x:c r="AL429" s="226"/>
      <x:c r="AR429" s="226"/>
      <x:c r="AT429" s="226"/>
      <x:c r="AU429" s="222"/>
      <x:c r="AW429" s="222"/>
      <x:c r="BJ429" s="222"/>
      <x:c r="BT429" s="23"/>
      <x:c r="BU429" s="23"/>
      <x:c r="BV429" s="23"/>
      <x:c r="CI429" s="226"/>
      <x:c r="CJ429" s="226"/>
      <x:c r="CK429" s="226"/>
      <x:c r="CP429" s="226"/>
    </x:row>
    <x:row r="430" spans="1:94" x14ac:dyDescent="0.3">
      <x:c r="A430" s="226"/>
      <x:c r="C430" s="226"/>
      <x:c r="L430" s="226"/>
      <x:c r="N430" s="23"/>
      <x:c r="AE430" s="23"/>
      <x:c r="AF430" s="23"/>
      <x:c r="AH430" s="23"/>
      <x:c r="AK430" s="36"/>
      <x:c r="AL430" s="226"/>
      <x:c r="AN430" s="36"/>
      <x:c r="AO430" s="36"/>
      <x:c r="AR430" s="226"/>
      <x:c r="AS430" s="36"/>
      <x:c r="AT430" s="226"/>
      <x:c r="AU430" s="226"/>
      <x:c r="AV430" s="36"/>
      <x:c r="AW430" s="226"/>
      <x:c r="BJ430" s="222"/>
      <x:c r="BT430" s="23"/>
      <x:c r="BU430" s="23"/>
      <x:c r="BV430" s="23"/>
      <x:c r="CI430" s="226"/>
      <x:c r="CJ430" s="226"/>
      <x:c r="CK430" s="226"/>
      <x:c r="CL430" s="23"/>
      <x:c r="CP430" s="226"/>
    </x:row>
    <x:row r="431" spans="1:94" x14ac:dyDescent="0.3">
      <x:c r="A431" s="226"/>
      <x:c r="C431" s="226"/>
      <x:c r="L431" s="226"/>
      <x:c r="N431" s="23"/>
      <x:c r="AL431" s="226"/>
      <x:c r="AR431" s="226"/>
      <x:c r="AT431" s="226"/>
      <x:c r="AU431" s="226"/>
      <x:c r="AW431" s="226"/>
      <x:c r="BJ431" s="222"/>
      <x:c r="BT431" s="23"/>
      <x:c r="BU431" s="23"/>
      <x:c r="BV431" s="23"/>
      <x:c r="CI431" s="226"/>
      <x:c r="CJ431" s="226"/>
      <x:c r="CK431" s="226"/>
      <x:c r="CP431" s="226"/>
    </x:row>
    <x:row r="432" spans="1:94" x14ac:dyDescent="0.3">
      <x:c r="A432" s="226"/>
      <x:c r="C432" s="226"/>
      <x:c r="L432" s="226"/>
      <x:c r="N432" s="23"/>
      <x:c r="AE432" s="23"/>
      <x:c r="AF432" s="23"/>
      <x:c r="AK432" s="36"/>
      <x:c r="AL432" s="226"/>
      <x:c r="AR432" s="226"/>
      <x:c r="AT432" s="226"/>
      <x:c r="AU432" s="226"/>
      <x:c r="AW432" s="226"/>
      <x:c r="BJ432" s="222"/>
      <x:c r="BT432" s="23"/>
      <x:c r="BU432" s="23"/>
      <x:c r="BV432" s="23"/>
      <x:c r="CI432" s="226"/>
      <x:c r="CJ432" s="226"/>
      <x:c r="CK432" s="226"/>
      <x:c r="CL432" s="23"/>
      <x:c r="CP432" s="226"/>
    </x:row>
    <x:row r="433" spans="1:94" x14ac:dyDescent="0.3">
      <x:c r="A433" s="226"/>
      <x:c r="C433" s="226"/>
      <x:c r="L433" s="226"/>
      <x:c r="N433" s="23"/>
      <x:c r="AE433" s="23"/>
      <x:c r="AF433" s="23"/>
      <x:c r="AK433" s="36"/>
      <x:c r="AL433" s="226"/>
      <x:c r="AR433" s="226"/>
      <x:c r="AT433" s="226"/>
      <x:c r="AU433" s="226"/>
      <x:c r="AW433" s="226"/>
      <x:c r="BJ433" s="222"/>
      <x:c r="BT433" s="23"/>
      <x:c r="BU433" s="23"/>
      <x:c r="BV433" s="23"/>
      <x:c r="CI433" s="226"/>
      <x:c r="CJ433" s="226"/>
      <x:c r="CK433" s="226"/>
      <x:c r="CL433" s="23"/>
      <x:c r="CP433" s="226"/>
    </x:row>
    <x:row r="434" spans="1:94" x14ac:dyDescent="0.3">
      <x:c r="A434" s="226"/>
      <x:c r="C434" s="226"/>
      <x:c r="L434" s="226"/>
      <x:c r="N434" s="23"/>
      <x:c r="AL434" s="226"/>
      <x:c r="AR434" s="226"/>
      <x:c r="AT434" s="226"/>
      <x:c r="AU434" s="226"/>
      <x:c r="AW434" s="226"/>
      <x:c r="BJ434" s="222"/>
      <x:c r="BT434" s="23"/>
      <x:c r="BU434" s="23"/>
      <x:c r="BV434" s="23"/>
      <x:c r="CI434" s="226"/>
      <x:c r="CJ434" s="226"/>
      <x:c r="CK434" s="226"/>
      <x:c r="CP434" s="226"/>
    </x:row>
    <x:row r="435" spans="1:94" x14ac:dyDescent="0.3">
      <x:c r="A435" s="226"/>
      <x:c r="C435" s="226"/>
      <x:c r="L435" s="226"/>
      <x:c r="N435" s="23"/>
      <x:c r="AL435" s="226"/>
      <x:c r="AR435" s="226"/>
      <x:c r="AT435" s="226"/>
      <x:c r="AU435" s="226"/>
      <x:c r="AW435" s="226"/>
      <x:c r="BJ435" s="222"/>
      <x:c r="BT435" s="23"/>
      <x:c r="BU435" s="23"/>
      <x:c r="BV435" s="23"/>
      <x:c r="CI435" s="226"/>
      <x:c r="CJ435" s="226"/>
      <x:c r="CK435" s="226"/>
      <x:c r="CP435" s="226"/>
    </x:row>
    <x:row r="436" spans="1:94" x14ac:dyDescent="0.3">
      <x:c r="A436" s="226"/>
      <x:c r="C436" s="226"/>
      <x:c r="L436" s="226"/>
      <x:c r="N436" s="23"/>
      <x:c r="AL436" s="226"/>
      <x:c r="AR436" s="226"/>
      <x:c r="AT436" s="226"/>
      <x:c r="AU436" s="226"/>
      <x:c r="AW436" s="226"/>
      <x:c r="BJ436" s="222"/>
      <x:c r="BT436" s="23"/>
      <x:c r="BU436" s="23"/>
      <x:c r="BV436" s="23"/>
      <x:c r="CI436" s="226"/>
      <x:c r="CJ436" s="226"/>
      <x:c r="CK436" s="226"/>
      <x:c r="CP436" s="226"/>
    </x:row>
    <x:row r="437" spans="1:94" x14ac:dyDescent="0.3">
      <x:c r="A437" s="226"/>
      <x:c r="C437" s="226"/>
      <x:c r="L437" s="226"/>
      <x:c r="N437" s="23"/>
      <x:c r="AL437" s="226"/>
      <x:c r="AR437" s="226"/>
      <x:c r="AT437" s="226"/>
      <x:c r="AU437" s="226"/>
      <x:c r="AW437" s="226"/>
      <x:c r="BJ437" s="222"/>
      <x:c r="BT437" s="23"/>
      <x:c r="BU437" s="23"/>
      <x:c r="BV437" s="23"/>
      <x:c r="CI437" s="226"/>
      <x:c r="CJ437" s="226"/>
      <x:c r="CK437" s="226"/>
      <x:c r="CP437" s="226"/>
    </x:row>
    <x:row r="438" spans="1:94" x14ac:dyDescent="0.3">
      <x:c r="A438" s="226"/>
      <x:c r="C438" s="226"/>
      <x:c r="L438" s="226"/>
      <x:c r="N438" s="23"/>
      <x:c r="AL438" s="226"/>
      <x:c r="AR438" s="226"/>
      <x:c r="AT438" s="226"/>
      <x:c r="AU438" s="226"/>
      <x:c r="AW438" s="226"/>
      <x:c r="BJ438" s="222"/>
      <x:c r="BT438" s="23"/>
      <x:c r="BU438" s="23"/>
      <x:c r="BV438" s="23"/>
      <x:c r="CI438" s="226"/>
      <x:c r="CJ438" s="226"/>
      <x:c r="CK438" s="226"/>
      <x:c r="CP438" s="226"/>
    </x:row>
    <x:row r="439" spans="1:94" x14ac:dyDescent="0.3">
      <x:c r="A439" s="226"/>
      <x:c r="C439" s="226"/>
      <x:c r="L439" s="226"/>
      <x:c r="N439" s="23"/>
      <x:c r="AL439" s="226"/>
      <x:c r="AR439" s="226"/>
      <x:c r="AT439" s="226"/>
      <x:c r="AU439" s="226"/>
      <x:c r="AW439" s="226"/>
      <x:c r="BJ439" s="222"/>
      <x:c r="BT439" s="23"/>
      <x:c r="BU439" s="23"/>
      <x:c r="BV439" s="23"/>
      <x:c r="CI439" s="226"/>
      <x:c r="CJ439" s="226"/>
      <x:c r="CK439" s="226"/>
      <x:c r="CP439" s="226"/>
    </x:row>
    <x:row r="440" spans="1:94" x14ac:dyDescent="0.3">
      <x:c r="A440" s="226"/>
      <x:c r="C440" s="226"/>
      <x:c r="L440" s="226"/>
      <x:c r="N440" s="23"/>
      <x:c r="AL440" s="226"/>
      <x:c r="AR440" s="226"/>
      <x:c r="AT440" s="226"/>
      <x:c r="AU440" s="226"/>
      <x:c r="AW440" s="226"/>
      <x:c r="BJ440" s="222"/>
      <x:c r="BT440" s="23"/>
      <x:c r="BU440" s="23"/>
      <x:c r="BV440" s="23"/>
      <x:c r="CI440" s="226"/>
      <x:c r="CJ440" s="226"/>
      <x:c r="CK440" s="226"/>
      <x:c r="CP440" s="226"/>
    </x:row>
    <x:row r="441" spans="1:94" x14ac:dyDescent="0.3">
      <x:c r="A441" s="226"/>
      <x:c r="C441" s="226"/>
      <x:c r="L441" s="226"/>
      <x:c r="N441" s="23"/>
      <x:c r="AL441" s="226"/>
      <x:c r="AR441" s="226"/>
      <x:c r="AT441" s="226"/>
      <x:c r="AU441" s="226"/>
      <x:c r="AW441" s="226"/>
      <x:c r="BJ441" s="222"/>
      <x:c r="BT441" s="23"/>
      <x:c r="BU441" s="23"/>
      <x:c r="BV441" s="23"/>
      <x:c r="CI441" s="226"/>
      <x:c r="CJ441" s="226"/>
      <x:c r="CK441" s="226"/>
      <x:c r="CP441" s="226"/>
    </x:row>
    <x:row r="442" spans="1:94" x14ac:dyDescent="0.3">
      <x:c r="A442" s="226"/>
      <x:c r="C442" s="226"/>
      <x:c r="L442" s="226"/>
      <x:c r="N442" s="23"/>
      <x:c r="AL442" s="226"/>
      <x:c r="AR442" s="222"/>
      <x:c r="AT442" s="222"/>
      <x:c r="AU442" s="222"/>
      <x:c r="AW442" s="222"/>
      <x:c r="BJ442" s="222"/>
      <x:c r="BT442" s="23"/>
      <x:c r="BU442" s="23"/>
      <x:c r="BV442" s="23"/>
      <x:c r="CI442" s="226"/>
      <x:c r="CJ442" s="226"/>
      <x:c r="CK442" s="226"/>
      <x:c r="CP442" s="226"/>
    </x:row>
    <x:row r="443" spans="1:94" x14ac:dyDescent="0.3">
      <x:c r="A443" s="226"/>
      <x:c r="C443" s="226"/>
      <x:c r="L443" s="226"/>
      <x:c r="N443" s="23"/>
      <x:c r="AL443" s="226"/>
      <x:c r="AR443" s="222"/>
      <x:c r="AT443" s="222"/>
      <x:c r="AU443" s="222"/>
      <x:c r="AW443" s="222"/>
      <x:c r="BJ443" s="222"/>
      <x:c r="BT443" s="23"/>
      <x:c r="BU443" s="23"/>
      <x:c r="BV443" s="23"/>
      <x:c r="CI443" s="226"/>
      <x:c r="CJ443" s="226"/>
      <x:c r="CK443" s="226"/>
      <x:c r="CP443" s="226"/>
    </x:row>
    <x:row r="444" spans="1:94" x14ac:dyDescent="0.3">
      <x:c r="A444" s="226"/>
      <x:c r="C444" s="226"/>
      <x:c r="L444" s="226"/>
      <x:c r="N444" s="23"/>
      <x:c r="AL444" s="226"/>
      <x:c r="AR444" s="222"/>
      <x:c r="AT444" s="222"/>
      <x:c r="AU444" s="222"/>
      <x:c r="AW444" s="222"/>
      <x:c r="BJ444" s="222"/>
      <x:c r="BT444" s="23"/>
      <x:c r="BU444" s="23"/>
      <x:c r="BV444" s="23"/>
      <x:c r="CI444" s="226"/>
      <x:c r="CJ444" s="226"/>
      <x:c r="CK444" s="226"/>
      <x:c r="CP444" s="226"/>
    </x:row>
    <x:row r="445" spans="1:94" x14ac:dyDescent="0.3">
      <x:c r="A445" s="226"/>
      <x:c r="C445" s="226"/>
      <x:c r="L445" s="226"/>
      <x:c r="N445" s="23"/>
      <x:c r="AL445" s="226"/>
      <x:c r="AR445" s="222"/>
      <x:c r="AT445" s="222"/>
      <x:c r="AU445" s="222"/>
      <x:c r="AW445" s="222"/>
      <x:c r="BJ445" s="222"/>
      <x:c r="BT445" s="23"/>
      <x:c r="BU445" s="23"/>
      <x:c r="BV445" s="23"/>
      <x:c r="CI445" s="226"/>
      <x:c r="CJ445" s="226"/>
      <x:c r="CK445" s="226"/>
      <x:c r="CP445" s="226"/>
    </x:row>
    <x:row r="446" spans="1:94" x14ac:dyDescent="0.3">
      <x:c r="A446" s="226"/>
      <x:c r="C446" s="226"/>
      <x:c r="L446" s="226"/>
      <x:c r="N446" s="23"/>
      <x:c r="AL446" s="226"/>
      <x:c r="AR446" s="222"/>
      <x:c r="AT446" s="222"/>
      <x:c r="AU446" s="222"/>
      <x:c r="AW446" s="222"/>
      <x:c r="BJ446" s="222"/>
      <x:c r="BT446" s="23"/>
      <x:c r="BU446" s="23"/>
      <x:c r="BV446" s="23"/>
      <x:c r="CI446" s="226"/>
      <x:c r="CJ446" s="226"/>
      <x:c r="CK446" s="226"/>
      <x:c r="CP446" s="226"/>
    </x:row>
    <x:row r="447" spans="1:94" x14ac:dyDescent="0.3">
      <x:c r="A447" s="226"/>
      <x:c r="C447" s="226"/>
      <x:c r="L447" s="226"/>
      <x:c r="N447" s="23"/>
      <x:c r="AL447" s="226"/>
      <x:c r="AR447" s="222"/>
      <x:c r="AT447" s="222"/>
      <x:c r="AU447" s="222"/>
      <x:c r="AW447" s="222"/>
      <x:c r="BJ447" s="222"/>
      <x:c r="BT447" s="23"/>
      <x:c r="BU447" s="23"/>
      <x:c r="BV447" s="23"/>
      <x:c r="CI447" s="226"/>
      <x:c r="CJ447" s="226"/>
      <x:c r="CK447" s="226"/>
      <x:c r="CP447" s="226"/>
    </x:row>
    <x:row r="448" spans="1:94" x14ac:dyDescent="0.3">
      <x:c r="A448" s="226"/>
      <x:c r="C448" s="226"/>
      <x:c r="L448" s="226"/>
      <x:c r="N448" s="23"/>
      <x:c r="AL448" s="226"/>
      <x:c r="AR448" s="226"/>
      <x:c r="AT448" s="226"/>
      <x:c r="AU448" s="226"/>
      <x:c r="AW448" s="226"/>
      <x:c r="BJ448" s="222"/>
      <x:c r="BT448" s="23"/>
      <x:c r="BU448" s="23"/>
      <x:c r="BV448" s="23"/>
      <x:c r="CI448" s="226"/>
      <x:c r="CJ448" s="226"/>
      <x:c r="CK448" s="226"/>
      <x:c r="CP448" s="226"/>
    </x:row>
    <x:row r="449" spans="1:94" x14ac:dyDescent="0.3">
      <x:c r="A449" s="226"/>
      <x:c r="C449" s="226"/>
      <x:c r="L449" s="226"/>
      <x:c r="N449" s="23"/>
      <x:c r="AL449" s="226"/>
      <x:c r="AR449" s="226"/>
      <x:c r="AT449" s="226"/>
      <x:c r="AU449" s="226"/>
      <x:c r="AW449" s="226"/>
      <x:c r="BJ449" s="222"/>
      <x:c r="BT449" s="23"/>
      <x:c r="BU449" s="23"/>
      <x:c r="BV449" s="23"/>
      <x:c r="CI449" s="226"/>
      <x:c r="CJ449" s="226"/>
      <x:c r="CK449" s="226"/>
      <x:c r="CP449" s="226"/>
    </x:row>
    <x:row r="450" spans="1:94" x14ac:dyDescent="0.3">
      <x:c r="A450" s="226"/>
      <x:c r="C450" s="226"/>
      <x:c r="L450" s="226"/>
      <x:c r="N450" s="23"/>
      <x:c r="AL450" s="226"/>
      <x:c r="AR450" s="226"/>
      <x:c r="AT450" s="226"/>
      <x:c r="AU450" s="226"/>
      <x:c r="AW450" s="226"/>
      <x:c r="BJ450" s="222"/>
      <x:c r="BT450" s="23"/>
      <x:c r="BU450" s="23"/>
      <x:c r="BV450" s="23"/>
      <x:c r="CI450" s="226"/>
      <x:c r="CJ450" s="226"/>
      <x:c r="CK450" s="226"/>
      <x:c r="CP450" s="226"/>
    </x:row>
    <x:row r="451" spans="1:94" x14ac:dyDescent="0.3">
      <x:c r="A451" s="226"/>
      <x:c r="C451" s="226"/>
      <x:c r="L451" s="226"/>
      <x:c r="N451" s="23"/>
      <x:c r="AL451" s="226"/>
      <x:c r="AR451" s="226"/>
      <x:c r="AT451" s="226"/>
      <x:c r="AU451" s="226"/>
      <x:c r="AW451" s="226"/>
      <x:c r="BJ451" s="222"/>
      <x:c r="BT451" s="23"/>
      <x:c r="BU451" s="23"/>
      <x:c r="BV451" s="23"/>
      <x:c r="CI451" s="226"/>
      <x:c r="CJ451" s="226"/>
      <x:c r="CK451" s="226"/>
      <x:c r="CP451" s="226"/>
    </x:row>
    <x:row r="452" spans="1:94" x14ac:dyDescent="0.3">
      <x:c r="A452" s="226"/>
      <x:c r="C452" s="226"/>
      <x:c r="L452" s="226"/>
      <x:c r="N452" s="23"/>
      <x:c r="AL452" s="226"/>
      <x:c r="AR452" s="226"/>
      <x:c r="AT452" s="226"/>
      <x:c r="AU452" s="226"/>
      <x:c r="AW452" s="226"/>
      <x:c r="BJ452" s="222"/>
      <x:c r="BT452" s="23"/>
      <x:c r="BU452" s="23"/>
      <x:c r="BV452" s="23"/>
      <x:c r="CI452" s="226"/>
      <x:c r="CJ452" s="226"/>
      <x:c r="CK452" s="226"/>
      <x:c r="CP452" s="226"/>
    </x:row>
    <x:row r="453" spans="1:94" x14ac:dyDescent="0.3">
      <x:c r="A453" s="226"/>
      <x:c r="C453" s="226"/>
      <x:c r="L453" s="226"/>
      <x:c r="N453" s="23"/>
      <x:c r="AL453" s="226"/>
      <x:c r="AR453" s="226"/>
      <x:c r="AT453" s="226"/>
      <x:c r="AU453" s="226"/>
      <x:c r="AW453" s="226"/>
      <x:c r="BJ453" s="222"/>
      <x:c r="BT453" s="23"/>
      <x:c r="BU453" s="23"/>
      <x:c r="BV453" s="23"/>
      <x:c r="CI453" s="226"/>
      <x:c r="CJ453" s="226"/>
      <x:c r="CK453" s="226"/>
      <x:c r="CP453" s="226"/>
    </x:row>
    <x:row r="454" spans="1:94" x14ac:dyDescent="0.3">
      <x:c r="A454" s="226"/>
      <x:c r="C454" s="226"/>
      <x:c r="L454" s="226"/>
      <x:c r="N454" s="23"/>
      <x:c r="AL454" s="226"/>
      <x:c r="AR454" s="222"/>
      <x:c r="AT454" s="222"/>
      <x:c r="AU454" s="222"/>
      <x:c r="AW454" s="222"/>
      <x:c r="BJ454" s="222"/>
      <x:c r="BT454" s="23"/>
      <x:c r="BU454" s="23"/>
      <x:c r="BV454" s="23"/>
      <x:c r="CI454" s="226"/>
      <x:c r="CJ454" s="226"/>
      <x:c r="CK454" s="226"/>
      <x:c r="CP454" s="226"/>
    </x:row>
    <x:row r="455" spans="1:94" x14ac:dyDescent="0.3">
      <x:c r="A455" s="226"/>
      <x:c r="C455" s="226"/>
      <x:c r="L455" s="226"/>
      <x:c r="N455" s="23"/>
      <x:c r="AL455" s="226"/>
      <x:c r="AR455" s="222"/>
      <x:c r="AT455" s="222"/>
      <x:c r="AU455" s="222"/>
      <x:c r="AW455" s="222"/>
      <x:c r="BJ455" s="222"/>
      <x:c r="BT455" s="23"/>
      <x:c r="BU455" s="23"/>
      <x:c r="BV455" s="23"/>
      <x:c r="CI455" s="226"/>
      <x:c r="CJ455" s="226"/>
      <x:c r="CK455" s="226"/>
      <x:c r="CP455" s="226"/>
    </x:row>
    <x:row r="456" spans="1:94" x14ac:dyDescent="0.3">
      <x:c r="A456" s="226"/>
      <x:c r="C456" s="226"/>
      <x:c r="L456" s="226"/>
      <x:c r="N456" s="23"/>
      <x:c r="W456" s="226"/>
      <x:c r="AE456" s="23"/>
      <x:c r="AF456" s="23"/>
      <x:c r="AH456" s="23"/>
      <x:c r="AK456" s="226"/>
      <x:c r="AL456" s="222"/>
      <x:c r="AM456" s="226"/>
      <x:c r="AN456" s="222"/>
      <x:c r="AO456" s="222"/>
      <x:c r="AR456" s="222"/>
      <x:c r="AS456" s="222"/>
      <x:c r="AT456" s="222"/>
      <x:c r="AU456" s="222"/>
      <x:c r="AV456" s="222"/>
      <x:c r="AW456" s="222"/>
      <x:c r="BJ456" s="222"/>
      <x:c r="BO456" s="226"/>
      <x:c r="BT456" s="23"/>
      <x:c r="BU456" s="23"/>
      <x:c r="BV456" s="23"/>
      <x:c r="CA456" s="226"/>
      <x:c r="CG456" s="226"/>
      <x:c r="CH456" s="226"/>
      <x:c r="CI456" s="226"/>
      <x:c r="CJ456" s="226"/>
      <x:c r="CK456" s="226"/>
      <x:c r="CL456" s="23"/>
      <x:c r="CP456" s="226"/>
    </x:row>
    <x:row r="457" spans="1:94" x14ac:dyDescent="0.3">
      <x:c r="A457" s="226"/>
      <x:c r="C457" s="226"/>
      <x:c r="L457" s="226"/>
      <x:c r="N457" s="23"/>
      <x:c r="AL457" s="226"/>
      <x:c r="AR457" s="222"/>
      <x:c r="AT457" s="222"/>
      <x:c r="AU457" s="222"/>
      <x:c r="AW457" s="222"/>
      <x:c r="BJ457" s="222"/>
      <x:c r="BT457" s="23"/>
      <x:c r="BU457" s="23"/>
      <x:c r="BV457" s="23"/>
      <x:c r="CI457" s="226"/>
      <x:c r="CJ457" s="226"/>
      <x:c r="CK457" s="226"/>
      <x:c r="CP457" s="226"/>
    </x:row>
    <x:row r="458" spans="1:94" x14ac:dyDescent="0.3">
      <x:c r="A458" s="226"/>
      <x:c r="C458" s="226"/>
      <x:c r="L458" s="226"/>
      <x:c r="N458" s="23"/>
      <x:c r="AL458" s="226"/>
      <x:c r="AR458" s="222"/>
      <x:c r="AT458" s="222"/>
      <x:c r="AU458" s="222"/>
      <x:c r="AW458" s="222"/>
      <x:c r="BJ458" s="222"/>
      <x:c r="BT458" s="23"/>
      <x:c r="BU458" s="23"/>
      <x:c r="BV458" s="23"/>
      <x:c r="CI458" s="226"/>
      <x:c r="CJ458" s="226"/>
      <x:c r="CK458" s="226"/>
      <x:c r="CP458" s="226"/>
    </x:row>
    <x:row r="459" spans="1:94" x14ac:dyDescent="0.3">
      <x:c r="A459" s="226"/>
      <x:c r="C459" s="226"/>
      <x:c r="L459" s="226"/>
      <x:c r="N459" s="23"/>
      <x:c r="AL459" s="226"/>
      <x:c r="AR459" s="222"/>
      <x:c r="AT459" s="222"/>
      <x:c r="AU459" s="222"/>
      <x:c r="AW459" s="222"/>
      <x:c r="BJ459" s="222"/>
      <x:c r="BT459" s="23"/>
      <x:c r="BU459" s="23"/>
      <x:c r="BV459" s="23"/>
      <x:c r="CI459" s="226"/>
      <x:c r="CJ459" s="226"/>
      <x:c r="CK459" s="226"/>
      <x:c r="CP459" s="226"/>
    </x:row>
    <x:row r="460" spans="1:94" x14ac:dyDescent="0.3">
      <x:c r="A460" s="226"/>
      <x:c r="C460" s="226"/>
      <x:c r="L460" s="226"/>
      <x:c r="N460" s="23"/>
      <x:c r="AL460" s="226"/>
      <x:c r="AR460" s="222"/>
      <x:c r="AT460" s="222"/>
      <x:c r="AU460" s="222"/>
      <x:c r="AW460" s="222"/>
      <x:c r="BJ460" s="222"/>
      <x:c r="BT460" s="23"/>
      <x:c r="BU460" s="23"/>
      <x:c r="BV460" s="23"/>
      <x:c r="CI460" s="226"/>
      <x:c r="CJ460" s="226"/>
      <x:c r="CK460" s="226"/>
      <x:c r="CP460" s="226"/>
    </x:row>
    <x:row r="461" spans="1:94" x14ac:dyDescent="0.3">
      <x:c r="A461" s="226"/>
      <x:c r="C461" s="226"/>
      <x:c r="L461" s="226"/>
      <x:c r="N461" s="23"/>
      <x:c r="AL461" s="226"/>
      <x:c r="AR461" s="222"/>
      <x:c r="AT461" s="222"/>
      <x:c r="AU461" s="222"/>
      <x:c r="AW461" s="222"/>
      <x:c r="BJ461" s="222"/>
      <x:c r="BT461" s="23"/>
      <x:c r="BU461" s="23"/>
      <x:c r="BV461" s="23"/>
      <x:c r="CI461" s="226"/>
      <x:c r="CJ461" s="226"/>
      <x:c r="CK461" s="226"/>
      <x:c r="CP461" s="226"/>
    </x:row>
    <x:row r="462" spans="1:94" x14ac:dyDescent="0.3">
      <x:c r="A462" s="226"/>
      <x:c r="C462" s="226"/>
      <x:c r="L462" s="226"/>
      <x:c r="N462" s="23"/>
      <x:c r="AL462" s="226"/>
      <x:c r="AR462" s="222"/>
      <x:c r="AT462" s="222"/>
      <x:c r="AU462" s="222"/>
      <x:c r="AW462" s="222"/>
      <x:c r="BJ462" s="222"/>
      <x:c r="BT462" s="23"/>
      <x:c r="BU462" s="23"/>
      <x:c r="BV462" s="23"/>
      <x:c r="CI462" s="226"/>
      <x:c r="CJ462" s="226"/>
      <x:c r="CK462" s="226"/>
      <x:c r="CP462" s="226"/>
    </x:row>
    <x:row r="463" spans="1:94" x14ac:dyDescent="0.3">
      <x:c r="A463" s="226"/>
      <x:c r="C463" s="226"/>
      <x:c r="L463" s="226"/>
      <x:c r="N463" s="23"/>
      <x:c r="AL463" s="226"/>
      <x:c r="AR463" s="222"/>
      <x:c r="AT463" s="222"/>
      <x:c r="AU463" s="222"/>
      <x:c r="AW463" s="222"/>
      <x:c r="BJ463" s="222"/>
      <x:c r="BT463" s="23"/>
      <x:c r="BU463" s="23"/>
      <x:c r="BV463" s="23"/>
      <x:c r="CI463" s="226"/>
      <x:c r="CJ463" s="226"/>
      <x:c r="CK463" s="226"/>
      <x:c r="CP463" s="226"/>
    </x:row>
    <x:row r="464" spans="1:94" x14ac:dyDescent="0.3">
      <x:c r="A464" s="226"/>
      <x:c r="C464" s="226"/>
      <x:c r="L464" s="226"/>
      <x:c r="N464" s="23"/>
      <x:c r="AL464" s="226"/>
      <x:c r="AR464" s="222"/>
      <x:c r="AT464" s="222"/>
      <x:c r="AU464" s="222"/>
      <x:c r="AW464" s="222"/>
      <x:c r="BJ464" s="222"/>
      <x:c r="BT464" s="23"/>
      <x:c r="BU464" s="23"/>
      <x:c r="BV464" s="23"/>
      <x:c r="CI464" s="226"/>
      <x:c r="CJ464" s="226"/>
      <x:c r="CK464" s="226"/>
      <x:c r="CP464" s="226"/>
    </x:row>
    <x:row r="465" spans="1:94" x14ac:dyDescent="0.3">
      <x:c r="A465" s="226"/>
      <x:c r="C465" s="226"/>
      <x:c r="L465" s="226"/>
      <x:c r="N465" s="23"/>
      <x:c r="AL465" s="226"/>
      <x:c r="AR465" s="222"/>
      <x:c r="AT465" s="222"/>
      <x:c r="AU465" s="222"/>
      <x:c r="AW465" s="222"/>
      <x:c r="BJ465" s="222"/>
      <x:c r="BT465" s="23"/>
      <x:c r="BU465" s="23"/>
      <x:c r="BV465" s="23"/>
      <x:c r="CI465" s="226"/>
      <x:c r="CJ465" s="226"/>
      <x:c r="CK465" s="226"/>
      <x:c r="CP465" s="226"/>
    </x:row>
    <x:row r="466" spans="1:94" x14ac:dyDescent="0.3">
      <x:c r="A466" s="226"/>
      <x:c r="C466" s="226"/>
      <x:c r="L466" s="226"/>
      <x:c r="N466" s="23"/>
      <x:c r="AL466" s="226"/>
      <x:c r="AR466" s="222"/>
      <x:c r="AT466" s="222"/>
      <x:c r="AU466" s="222"/>
      <x:c r="AW466" s="222"/>
      <x:c r="BJ466" s="222"/>
      <x:c r="BT466" s="23"/>
      <x:c r="BU466" s="23"/>
      <x:c r="BV466" s="23"/>
      <x:c r="CI466" s="226"/>
      <x:c r="CJ466" s="226"/>
      <x:c r="CK466" s="226"/>
      <x:c r="CP466" s="226"/>
    </x:row>
    <x:row r="467" spans="1:94" x14ac:dyDescent="0.3">
      <x:c r="A467" s="226"/>
      <x:c r="C467" s="226"/>
      <x:c r="L467" s="226"/>
      <x:c r="N467" s="23"/>
      <x:c r="AL467" s="226"/>
      <x:c r="AR467" s="222"/>
      <x:c r="AT467" s="222"/>
      <x:c r="AU467" s="222"/>
      <x:c r="AW467" s="222"/>
      <x:c r="BJ467" s="222"/>
      <x:c r="BT467" s="23"/>
      <x:c r="BU467" s="23"/>
      <x:c r="BV467" s="23"/>
      <x:c r="CI467" s="226"/>
      <x:c r="CJ467" s="226"/>
      <x:c r="CK467" s="226"/>
      <x:c r="CP467" s="226"/>
    </x:row>
    <x:row r="468" spans="1:94" x14ac:dyDescent="0.3">
      <x:c r="A468" s="226"/>
      <x:c r="C468" s="226"/>
      <x:c r="L468" s="226"/>
      <x:c r="N468" s="23"/>
      <x:c r="AL468" s="226"/>
      <x:c r="AR468" s="222"/>
      <x:c r="AT468" s="222"/>
      <x:c r="AU468" s="222"/>
      <x:c r="AW468" s="222"/>
      <x:c r="BJ468" s="222"/>
      <x:c r="BT468" s="23"/>
      <x:c r="BU468" s="23"/>
      <x:c r="BV468" s="23"/>
      <x:c r="CI468" s="226"/>
      <x:c r="CJ468" s="226"/>
      <x:c r="CK468" s="226"/>
      <x:c r="CP468" s="226"/>
    </x:row>
    <x:row r="469" spans="1:94" x14ac:dyDescent="0.3">
      <x:c r="A469" s="226"/>
      <x:c r="C469" s="226"/>
      <x:c r="L469" s="226"/>
      <x:c r="N469" s="23"/>
      <x:c r="AL469" s="226"/>
      <x:c r="AR469" s="222"/>
      <x:c r="AT469" s="222"/>
      <x:c r="AU469" s="222"/>
      <x:c r="AW469" s="222"/>
      <x:c r="BJ469" s="222"/>
      <x:c r="BT469" s="23"/>
      <x:c r="BU469" s="23"/>
      <x:c r="BV469" s="23"/>
      <x:c r="CI469" s="226"/>
      <x:c r="CJ469" s="226"/>
      <x:c r="CK469" s="226"/>
      <x:c r="CP469" s="226"/>
    </x:row>
    <x:row r="470" spans="1:94" x14ac:dyDescent="0.3">
      <x:c r="A470" s="226"/>
      <x:c r="C470" s="226"/>
      <x:c r="L470" s="226"/>
      <x:c r="N470" s="23"/>
      <x:c r="AL470" s="226"/>
      <x:c r="AR470" s="222"/>
      <x:c r="AT470" s="222"/>
      <x:c r="AU470" s="222"/>
      <x:c r="AW470" s="222"/>
      <x:c r="BJ470" s="222"/>
      <x:c r="BT470" s="23"/>
      <x:c r="BU470" s="23"/>
      <x:c r="BV470" s="23"/>
      <x:c r="CI470" s="226"/>
      <x:c r="CJ470" s="226"/>
      <x:c r="CK470" s="226"/>
      <x:c r="CP470" s="226"/>
    </x:row>
    <x:row r="471" spans="1:94" x14ac:dyDescent="0.3">
      <x:c r="A471" s="226"/>
      <x:c r="C471" s="226"/>
      <x:c r="L471" s="226"/>
      <x:c r="N471" s="23"/>
      <x:c r="AL471" s="226"/>
      <x:c r="AR471" s="222"/>
      <x:c r="AT471" s="222"/>
      <x:c r="AU471" s="222"/>
      <x:c r="AW471" s="222"/>
      <x:c r="BJ471" s="222"/>
      <x:c r="BT471" s="23"/>
      <x:c r="BU471" s="23"/>
      <x:c r="BV471" s="23"/>
      <x:c r="CI471" s="226"/>
      <x:c r="CJ471" s="226"/>
      <x:c r="CK471" s="226"/>
      <x:c r="CP471" s="226"/>
    </x:row>
    <x:row r="472" spans="1:94" x14ac:dyDescent="0.3">
      <x:c r="A472" s="226"/>
      <x:c r="C472" s="226"/>
      <x:c r="L472" s="226"/>
      <x:c r="N472" s="23"/>
      <x:c r="AL472" s="226"/>
      <x:c r="AR472" s="222"/>
      <x:c r="AT472" s="222"/>
      <x:c r="AU472" s="222"/>
      <x:c r="AW472" s="222"/>
      <x:c r="BJ472" s="222"/>
      <x:c r="BT472" s="23"/>
      <x:c r="BU472" s="23"/>
      <x:c r="BV472" s="23"/>
      <x:c r="CI472" s="226"/>
      <x:c r="CJ472" s="226"/>
      <x:c r="CK472" s="226"/>
      <x:c r="CP472" s="226"/>
    </x:row>
    <x:row r="473" spans="1:94" x14ac:dyDescent="0.3">
      <x:c r="A473" s="226"/>
      <x:c r="C473" s="226"/>
      <x:c r="L473" s="226"/>
      <x:c r="N473" s="23"/>
      <x:c r="AL473" s="226"/>
      <x:c r="AR473" s="222"/>
      <x:c r="AT473" s="222"/>
      <x:c r="AU473" s="222"/>
      <x:c r="AW473" s="222"/>
      <x:c r="BJ473" s="222"/>
      <x:c r="BT473" s="23"/>
      <x:c r="BU473" s="23"/>
      <x:c r="BV473" s="23"/>
      <x:c r="CI473" s="226"/>
      <x:c r="CJ473" s="226"/>
      <x:c r="CK473" s="226"/>
      <x:c r="CP473" s="226"/>
    </x:row>
    <x:row r="474" spans="1:94" x14ac:dyDescent="0.3">
      <x:c r="A474" s="226"/>
      <x:c r="C474" s="226"/>
      <x:c r="L474" s="226"/>
      <x:c r="N474" s="23"/>
      <x:c r="AL474" s="226"/>
      <x:c r="AR474" s="222"/>
      <x:c r="AT474" s="222"/>
      <x:c r="AU474" s="222"/>
      <x:c r="AW474" s="222"/>
      <x:c r="BJ474" s="222"/>
      <x:c r="BT474" s="23"/>
      <x:c r="BU474" s="23"/>
      <x:c r="BV474" s="23"/>
      <x:c r="CI474" s="226"/>
      <x:c r="CJ474" s="226"/>
      <x:c r="CK474" s="226"/>
      <x:c r="CP474" s="226"/>
    </x:row>
    <x:row r="475" spans="1:94" x14ac:dyDescent="0.3">
      <x:c r="A475" s="226"/>
      <x:c r="C475" s="226"/>
      <x:c r="L475" s="226"/>
      <x:c r="N475" s="23"/>
      <x:c r="AL475" s="226"/>
      <x:c r="AR475" s="222"/>
      <x:c r="AT475" s="222"/>
      <x:c r="AU475" s="222"/>
      <x:c r="AW475" s="222"/>
      <x:c r="BJ475" s="222"/>
      <x:c r="BT475" s="23"/>
      <x:c r="BU475" s="23"/>
      <x:c r="BV475" s="23"/>
      <x:c r="CI475" s="226"/>
      <x:c r="CJ475" s="226"/>
      <x:c r="CK475" s="226"/>
      <x:c r="CP475" s="226"/>
    </x:row>
    <x:row r="476" spans="1:94" x14ac:dyDescent="0.3">
      <x:c r="A476" s="226"/>
      <x:c r="C476" s="226"/>
      <x:c r="L476" s="226"/>
      <x:c r="N476" s="23"/>
      <x:c r="AL476" s="226"/>
      <x:c r="AR476" s="222"/>
      <x:c r="AT476" s="222"/>
      <x:c r="AU476" s="222"/>
      <x:c r="AW476" s="222"/>
      <x:c r="BJ476" s="222"/>
      <x:c r="BT476" s="23"/>
      <x:c r="BU476" s="23"/>
      <x:c r="BV476" s="23"/>
      <x:c r="CI476" s="226"/>
      <x:c r="CJ476" s="226"/>
      <x:c r="CK476" s="226"/>
      <x:c r="CP476" s="226"/>
    </x:row>
    <x:row r="477" spans="1:94" x14ac:dyDescent="0.3">
      <x:c r="A477" s="226"/>
      <x:c r="C477" s="226"/>
      <x:c r="L477" s="226"/>
      <x:c r="N477" s="23"/>
      <x:c r="AL477" s="226"/>
      <x:c r="AR477" s="222"/>
      <x:c r="AT477" s="222"/>
      <x:c r="AU477" s="222"/>
      <x:c r="AW477" s="222"/>
      <x:c r="BJ477" s="222"/>
      <x:c r="BT477" s="23"/>
      <x:c r="BU477" s="23"/>
      <x:c r="BV477" s="23"/>
      <x:c r="CI477" s="226"/>
      <x:c r="CJ477" s="226"/>
      <x:c r="CK477" s="226"/>
      <x:c r="CP477" s="226"/>
    </x:row>
    <x:row r="478" spans="1:94" x14ac:dyDescent="0.3">
      <x:c r="A478" s="226"/>
      <x:c r="C478" s="226"/>
      <x:c r="L478" s="226"/>
      <x:c r="N478" s="23"/>
      <x:c r="AL478" s="226"/>
      <x:c r="AR478" s="222"/>
      <x:c r="AT478" s="222"/>
      <x:c r="AU478" s="222"/>
      <x:c r="AW478" s="222"/>
      <x:c r="BJ478" s="226"/>
      <x:c r="BT478" s="23"/>
      <x:c r="BU478" s="23"/>
      <x:c r="BV478" s="23"/>
      <x:c r="CI478" s="226"/>
      <x:c r="CJ478" s="226"/>
      <x:c r="CK478" s="226"/>
      <x:c r="CP478" s="226"/>
    </x:row>
    <x:row r="479" spans="1:94" x14ac:dyDescent="0.3">
      <x:c r="A479" s="226"/>
      <x:c r="C479" s="226"/>
      <x:c r="L479" s="226"/>
      <x:c r="N479" s="23"/>
      <x:c r="AL479" s="226"/>
      <x:c r="AR479" s="222"/>
      <x:c r="AT479" s="222"/>
      <x:c r="AU479" s="222"/>
      <x:c r="AW479" s="222"/>
      <x:c r="BJ479" s="226"/>
      <x:c r="BT479" s="23"/>
      <x:c r="BU479" s="23"/>
      <x:c r="BV479" s="23"/>
      <x:c r="CI479" s="226"/>
      <x:c r="CJ479" s="226"/>
      <x:c r="CK479" s="226"/>
      <x:c r="CP479" s="226"/>
    </x:row>
    <x:row r="480" spans="1:94" x14ac:dyDescent="0.3">
      <x:c r="A480" s="226"/>
      <x:c r="C480" s="226"/>
      <x:c r="L480" s="226"/>
      <x:c r="N480" s="23"/>
      <x:c r="W480" s="226"/>
      <x:c r="AE480" s="23"/>
      <x:c r="AF480" s="23"/>
      <x:c r="AK480" s="226"/>
      <x:c r="AL480" s="226"/>
      <x:c r="AM480" s="226"/>
      <x:c r="AN480" s="226"/>
      <x:c r="AR480" s="222"/>
      <x:c r="AS480" s="226"/>
      <x:c r="AT480" s="222"/>
      <x:c r="AU480" s="222"/>
      <x:c r="AV480" s="226"/>
      <x:c r="AW480" s="222"/>
      <x:c r="BJ480" s="226"/>
      <x:c r="BK480" s="226"/>
      <x:c r="BN480" s="226"/>
      <x:c r="BO480" s="226"/>
      <x:c r="BT480" s="23"/>
      <x:c r="BU480" s="23"/>
      <x:c r="BV480" s="23"/>
      <x:c r="CA480" s="226"/>
      <x:c r="CG480" s="226"/>
      <x:c r="CH480" s="226"/>
      <x:c r="CI480" s="226"/>
      <x:c r="CJ480" s="226"/>
      <x:c r="CK480" s="226"/>
      <x:c r="CL480" s="23"/>
      <x:c r="CP480" s="226"/>
    </x:row>
    <x:row r="481" spans="1:94" x14ac:dyDescent="0.3">
      <x:c r="A481" s="226"/>
      <x:c r="C481" s="226"/>
      <x:c r="L481" s="226"/>
      <x:c r="N481" s="23"/>
      <x:c r="W481" s="226"/>
      <x:c r="AE481" s="23"/>
      <x:c r="AF481" s="23"/>
      <x:c r="AK481" s="226"/>
      <x:c r="AL481" s="226"/>
      <x:c r="AM481" s="226"/>
      <x:c r="AN481" s="226"/>
      <x:c r="AR481" s="222"/>
      <x:c r="AS481" s="226"/>
      <x:c r="AT481" s="222"/>
      <x:c r="AU481" s="222"/>
      <x:c r="AV481" s="226"/>
      <x:c r="AW481" s="222"/>
      <x:c r="BJ481" s="226"/>
      <x:c r="BK481" s="226"/>
      <x:c r="BO481" s="226"/>
      <x:c r="BT481" s="23"/>
      <x:c r="BU481" s="23"/>
      <x:c r="BV481" s="23"/>
      <x:c r="CA481" s="226"/>
      <x:c r="CG481" s="226"/>
      <x:c r="CH481" s="226"/>
      <x:c r="CI481" s="226"/>
      <x:c r="CJ481" s="226"/>
      <x:c r="CK481" s="226"/>
      <x:c r="CL481" s="23"/>
      <x:c r="CP481" s="226"/>
    </x:row>
    <x:row r="482" spans="1:94" x14ac:dyDescent="0.3">
      <x:c r="A482" s="226"/>
      <x:c r="C482" s="226"/>
      <x:c r="L482" s="226"/>
      <x:c r="N482" s="23"/>
      <x:c r="W482" s="226"/>
      <x:c r="AF482" s="23"/>
      <x:c r="AL482" s="226"/>
      <x:c r="AR482" s="222"/>
      <x:c r="AS482" s="222"/>
      <x:c r="AT482" s="222"/>
      <x:c r="AU482" s="222"/>
      <x:c r="AV482" s="222"/>
      <x:c r="AW482" s="222"/>
      <x:c r="BJ482" s="226"/>
      <x:c r="BT482" s="23"/>
      <x:c r="BU482" s="23"/>
      <x:c r="BV482" s="23"/>
      <x:c r="CI482" s="226"/>
      <x:c r="CJ482" s="226"/>
      <x:c r="CK482" s="226"/>
      <x:c r="CL482" s="23"/>
      <x:c r="CP482" s="226"/>
    </x:row>
    <x:row r="483" spans="1:94" x14ac:dyDescent="0.3">
      <x:c r="A483" s="226"/>
      <x:c r="C483" s="226"/>
      <x:c r="L483" s="226"/>
      <x:c r="N483" s="23"/>
      <x:c r="W483" s="226"/>
      <x:c r="Y483" s="226"/>
      <x:c r="AE483" s="23"/>
      <x:c r="AF483" s="23"/>
      <x:c r="AI483" s="23"/>
      <x:c r="AJ483" s="23"/>
      <x:c r="AK483" s="222"/>
      <x:c r="AL483" s="222"/>
      <x:c r="AR483" s="222"/>
      <x:c r="AS483" s="222"/>
      <x:c r="AT483" s="222"/>
      <x:c r="AU483" s="222"/>
      <x:c r="AV483" s="222"/>
      <x:c r="AW483" s="222"/>
      <x:c r="AX483" s="226"/>
      <x:c r="BA483" s="226"/>
      <x:c r="BJ483" s="226"/>
      <x:c r="BT483" s="23"/>
      <x:c r="BU483" s="23"/>
      <x:c r="BV483" s="23"/>
      <x:c r="CG483" s="226"/>
      <x:c r="CH483" s="226"/>
      <x:c r="CI483" s="226"/>
      <x:c r="CJ483" s="226"/>
      <x:c r="CK483" s="226"/>
      <x:c r="CL483" s="23"/>
      <x:c r="CP483" s="226"/>
    </x:row>
    <x:row r="484" spans="1:94" x14ac:dyDescent="0.3">
      <x:c r="A484" s="226"/>
      <x:c r="C484" s="226"/>
      <x:c r="L484" s="226"/>
      <x:c r="N484" s="23"/>
      <x:c r="AL484" s="226"/>
      <x:c r="AR484" s="222"/>
      <x:c r="AT484" s="222"/>
      <x:c r="AU484" s="222"/>
      <x:c r="AW484" s="222"/>
      <x:c r="BJ484" s="226"/>
      <x:c r="BT484" s="23"/>
      <x:c r="BU484" s="23"/>
      <x:c r="BV484" s="23"/>
      <x:c r="CI484" s="226"/>
      <x:c r="CJ484" s="226"/>
      <x:c r="CK484" s="226"/>
      <x:c r="CP484" s="226"/>
    </x:row>
    <x:row r="485" spans="1:94" x14ac:dyDescent="0.3">
      <x:c r="A485" s="226"/>
      <x:c r="C485" s="226"/>
      <x:c r="L485" s="226"/>
      <x:c r="N485" s="23"/>
      <x:c r="AL485" s="226"/>
      <x:c r="AR485" s="222"/>
      <x:c r="AT485" s="222"/>
      <x:c r="AU485" s="222"/>
      <x:c r="AW485" s="222"/>
      <x:c r="BJ485" s="226"/>
      <x:c r="BT485" s="23"/>
      <x:c r="BU485" s="23"/>
      <x:c r="BV485" s="23"/>
      <x:c r="CI485" s="226"/>
      <x:c r="CJ485" s="226"/>
      <x:c r="CK485" s="226"/>
      <x:c r="CP485" s="226"/>
    </x:row>
    <x:row r="486" spans="1:94" x14ac:dyDescent="0.3">
      <x:c r="A486" s="226"/>
      <x:c r="C486" s="226"/>
      <x:c r="L486" s="226"/>
      <x:c r="N486" s="23"/>
      <x:c r="AL486" s="226"/>
      <x:c r="AR486" s="222"/>
      <x:c r="AT486" s="222"/>
      <x:c r="AU486" s="222"/>
      <x:c r="AW486" s="222"/>
      <x:c r="BJ486" s="226"/>
      <x:c r="BT486" s="23"/>
      <x:c r="BU486" s="23"/>
      <x:c r="BV486" s="23"/>
      <x:c r="CI486" s="226"/>
      <x:c r="CJ486" s="226"/>
      <x:c r="CK486" s="226"/>
      <x:c r="CP486" s="226"/>
    </x:row>
    <x:row r="487" spans="1:94" x14ac:dyDescent="0.3">
      <x:c r="A487" s="226"/>
      <x:c r="C487" s="226"/>
      <x:c r="L487" s="226"/>
      <x:c r="N487" s="23"/>
      <x:c r="AL487" s="226"/>
      <x:c r="AR487" s="222"/>
      <x:c r="AT487" s="222"/>
      <x:c r="AU487" s="222"/>
      <x:c r="AW487" s="222"/>
      <x:c r="BJ487" s="226"/>
      <x:c r="BT487" s="23"/>
      <x:c r="BU487" s="23"/>
      <x:c r="BV487" s="23"/>
      <x:c r="CI487" s="226"/>
      <x:c r="CJ487" s="226"/>
      <x:c r="CK487" s="226"/>
      <x:c r="CP487" s="226"/>
    </x:row>
    <x:row r="488" spans="1:94" x14ac:dyDescent="0.3">
      <x:c r="A488" s="226"/>
      <x:c r="C488" s="226"/>
      <x:c r="L488" s="226"/>
      <x:c r="N488" s="23"/>
      <x:c r="AL488" s="226"/>
      <x:c r="AR488" s="222"/>
      <x:c r="AT488" s="222"/>
      <x:c r="AU488" s="222"/>
      <x:c r="AW488" s="222"/>
      <x:c r="BJ488" s="226"/>
      <x:c r="BT488" s="23"/>
      <x:c r="BU488" s="23"/>
      <x:c r="BV488" s="23"/>
      <x:c r="CI488" s="226"/>
      <x:c r="CJ488" s="226"/>
      <x:c r="CK488" s="226"/>
      <x:c r="CP488" s="226"/>
    </x:row>
    <x:row r="489" spans="1:94" x14ac:dyDescent="0.3">
      <x:c r="A489" s="226"/>
      <x:c r="N489" s="23"/>
      <x:c r="O489" s="226"/>
      <x:c r="W489" s="226"/>
      <x:c r="AE489" s="23"/>
      <x:c r="AF489" s="23"/>
      <x:c r="AG489" s="23"/>
      <x:c r="AK489" s="226"/>
      <x:c r="AL489" s="226"/>
      <x:c r="AM489" s="226"/>
      <x:c r="AN489" s="226"/>
      <x:c r="AR489" s="226"/>
      <x:c r="AS489" s="226"/>
      <x:c r="AT489" s="226"/>
      <x:c r="AU489" s="226"/>
      <x:c r="AV489" s="226"/>
      <x:c r="AW489" s="226"/>
      <x:c r="AX489" s="226"/>
      <x:c r="BA489" s="226"/>
      <x:c r="BJ489" s="226"/>
      <x:c r="BN489" s="226"/>
      <x:c r="BO489" s="226"/>
      <x:c r="BT489" s="23"/>
      <x:c r="BU489" s="23"/>
      <x:c r="BV489" s="23"/>
      <x:c r="CG489" s="226"/>
      <x:c r="CH489" s="226"/>
      <x:c r="CI489" s="226"/>
      <x:c r="CJ489" s="226"/>
      <x:c r="CK489" s="226"/>
      <x:c r="CL489" s="23"/>
      <x:c r="CP489" s="226"/>
    </x:row>
    <x:row r="490" spans="1:94" x14ac:dyDescent="0.3">
      <x:c r="A490" s="226"/>
      <x:c r="N490" s="23"/>
      <x:c r="O490" s="226"/>
      <x:c r="W490" s="226"/>
      <x:c r="AE490" s="23"/>
      <x:c r="AF490" s="23"/>
      <x:c r="AK490" s="226"/>
      <x:c r="AL490" s="226"/>
      <x:c r="AM490" s="226"/>
      <x:c r="AN490" s="226"/>
      <x:c r="AR490" s="226"/>
      <x:c r="AS490" s="226"/>
      <x:c r="AT490" s="226"/>
      <x:c r="AU490" s="226"/>
      <x:c r="AV490" s="226"/>
      <x:c r="AW490" s="226"/>
      <x:c r="AX490" s="226"/>
      <x:c r="BA490" s="226"/>
      <x:c r="BJ490" s="226"/>
      <x:c r="BN490" s="226"/>
      <x:c r="BO490" s="226"/>
      <x:c r="BT490" s="23"/>
      <x:c r="BU490" s="23"/>
      <x:c r="BV490" s="23"/>
      <x:c r="CG490" s="226"/>
      <x:c r="CH490" s="226"/>
      <x:c r="CI490" s="226"/>
      <x:c r="CJ490" s="226"/>
      <x:c r="CK490" s="226"/>
      <x:c r="CL490" s="23"/>
      <x:c r="CP490" s="226"/>
    </x:row>
    <x:row r="491" spans="1:94" x14ac:dyDescent="0.3">
      <x:c r="A491" s="226"/>
      <x:c r="N491" s="23"/>
      <x:c r="O491" s="226"/>
      <x:c r="W491" s="226"/>
      <x:c r="AE491" s="23"/>
      <x:c r="AF491" s="23"/>
      <x:c r="AG491" s="23"/>
      <x:c r="AK491" s="226"/>
      <x:c r="AL491" s="226"/>
      <x:c r="AM491" s="226"/>
      <x:c r="AN491" s="226"/>
      <x:c r="AR491" s="226"/>
      <x:c r="AS491" s="226"/>
      <x:c r="AT491" s="226"/>
      <x:c r="AU491" s="226"/>
      <x:c r="AV491" s="226"/>
      <x:c r="AW491" s="226"/>
      <x:c r="AX491" s="226"/>
      <x:c r="BA491" s="226"/>
      <x:c r="BJ491" s="226"/>
      <x:c r="BK491" s="226"/>
      <x:c r="BO491" s="226"/>
      <x:c r="BT491" s="23"/>
      <x:c r="BU491" s="23"/>
      <x:c r="BV491" s="23"/>
      <x:c r="CG491" s="226"/>
      <x:c r="CH491" s="226"/>
      <x:c r="CI491" s="226"/>
      <x:c r="CJ491" s="226"/>
      <x:c r="CK491" s="226"/>
      <x:c r="CL491" s="23"/>
      <x:c r="CP491" s="226"/>
    </x:row>
    <x:row r="492" spans="1:94" x14ac:dyDescent="0.3">
      <x:c r="A492" s="226"/>
      <x:c r="N492" s="23"/>
      <x:c r="O492" s="226"/>
      <x:c r="W492" s="226"/>
      <x:c r="AE492" s="23"/>
      <x:c r="AF492" s="23"/>
      <x:c r="AG492" s="23"/>
      <x:c r="AK492" s="226"/>
      <x:c r="AL492" s="226"/>
      <x:c r="AM492" s="226"/>
      <x:c r="AN492" s="226"/>
      <x:c r="AR492" s="226"/>
      <x:c r="AS492" s="226"/>
      <x:c r="AT492" s="226"/>
      <x:c r="AU492" s="226"/>
      <x:c r="AV492" s="226"/>
      <x:c r="AW492" s="226"/>
      <x:c r="AX492" s="226"/>
      <x:c r="BA492" s="226"/>
      <x:c r="BJ492" s="226"/>
      <x:c r="BT492" s="23"/>
      <x:c r="BU492" s="23"/>
      <x:c r="BV492" s="23"/>
      <x:c r="CG492" s="226"/>
      <x:c r="CH492" s="226"/>
      <x:c r="CI492" s="226"/>
      <x:c r="CJ492" s="226"/>
      <x:c r="CK492" s="226"/>
      <x:c r="CL492" s="23"/>
      <x:c r="CP492" s="226"/>
    </x:row>
    <x:row r="493" spans="1:94" x14ac:dyDescent="0.3">
      <x:c r="A493" s="226"/>
      <x:c r="N493" s="23"/>
      <x:c r="O493" s="226"/>
      <x:c r="W493" s="226"/>
      <x:c r="AE493" s="23"/>
      <x:c r="AF493" s="23"/>
      <x:c r="AG493" s="23"/>
      <x:c r="AK493" s="226"/>
      <x:c r="AL493" s="226"/>
      <x:c r="AM493" s="226"/>
      <x:c r="AN493" s="226"/>
      <x:c r="AR493" s="226"/>
      <x:c r="AS493" s="226"/>
      <x:c r="AT493" s="226"/>
      <x:c r="AU493" s="226"/>
      <x:c r="AV493" s="226"/>
      <x:c r="AW493" s="226"/>
      <x:c r="AX493" s="226"/>
      <x:c r="BA493" s="226"/>
      <x:c r="BJ493" s="226"/>
      <x:c r="BT493" s="23"/>
      <x:c r="BU493" s="23"/>
      <x:c r="BV493" s="23"/>
      <x:c r="CG493" s="226"/>
      <x:c r="CH493" s="226"/>
      <x:c r="CI493" s="226"/>
      <x:c r="CJ493" s="226"/>
      <x:c r="CK493" s="226"/>
      <x:c r="CL493" s="23"/>
      <x:c r="CP493" s="226"/>
    </x:row>
    <x:row r="494" spans="1:94" x14ac:dyDescent="0.3">
      <x:c r="A494" s="226"/>
      <x:c r="N494" s="23"/>
      <x:c r="O494" s="226"/>
      <x:c r="W494" s="226"/>
      <x:c r="AE494" s="23"/>
      <x:c r="AF494" s="23"/>
      <x:c r="AG494" s="23"/>
      <x:c r="AK494" s="226"/>
      <x:c r="AL494" s="226"/>
      <x:c r="AM494" s="226"/>
      <x:c r="AN494" s="226"/>
      <x:c r="AR494" s="226"/>
      <x:c r="AS494" s="226"/>
      <x:c r="AT494" s="226"/>
      <x:c r="AU494" s="226"/>
      <x:c r="AV494" s="226"/>
      <x:c r="AW494" s="226"/>
      <x:c r="AX494" s="226"/>
      <x:c r="BA494" s="226"/>
      <x:c r="BJ494" s="226"/>
      <x:c r="BO494" s="226"/>
      <x:c r="BT494" s="23"/>
      <x:c r="BU494" s="23"/>
      <x:c r="BV494" s="23"/>
      <x:c r="CG494" s="226"/>
      <x:c r="CH494" s="226"/>
      <x:c r="CI494" s="226"/>
      <x:c r="CJ494" s="226"/>
      <x:c r="CK494" s="226"/>
      <x:c r="CL494" s="23"/>
      <x:c r="CP494" s="226"/>
    </x:row>
    <x:row r="495" spans="1:94" x14ac:dyDescent="0.3">
      <x:c r="A495" s="226"/>
      <x:c r="N495" s="23"/>
      <x:c r="O495" s="226"/>
      <x:c r="W495" s="226"/>
      <x:c r="Y495" s="226"/>
      <x:c r="AE495" s="23"/>
      <x:c r="AF495" s="23"/>
      <x:c r="AG495" s="23"/>
      <x:c r="AK495" s="226"/>
      <x:c r="AL495" s="226"/>
      <x:c r="AM495" s="226"/>
      <x:c r="AN495" s="226"/>
      <x:c r="AR495" s="226"/>
      <x:c r="AS495" s="226"/>
      <x:c r="AT495" s="226"/>
      <x:c r="AU495" s="226"/>
      <x:c r="AV495" s="226"/>
      <x:c r="AW495" s="226"/>
      <x:c r="AX495" s="226"/>
      <x:c r="BA495" s="226"/>
      <x:c r="BJ495" s="226"/>
      <x:c r="BT495" s="23"/>
      <x:c r="BU495" s="23"/>
      <x:c r="BV495" s="23"/>
      <x:c r="CG495" s="226"/>
      <x:c r="CH495" s="226"/>
      <x:c r="CI495" s="226"/>
      <x:c r="CJ495" s="226"/>
      <x:c r="CK495" s="226"/>
      <x:c r="CL495" s="23"/>
      <x:c r="CP495" s="226"/>
    </x:row>
    <x:row r="496" spans="1:94" x14ac:dyDescent="0.3">
      <x:c r="A496" s="226"/>
      <x:c r="N496" s="23"/>
      <x:c r="O496" s="226"/>
      <x:c r="W496" s="226"/>
      <x:c r="Y496" s="226"/>
      <x:c r="AE496" s="23"/>
      <x:c r="AF496" s="23"/>
      <x:c r="AK496" s="226"/>
      <x:c r="AL496" s="226"/>
      <x:c r="AM496" s="226"/>
      <x:c r="AN496" s="226"/>
      <x:c r="AR496" s="226"/>
      <x:c r="AS496" s="226"/>
      <x:c r="AT496" s="226"/>
      <x:c r="AU496" s="226"/>
      <x:c r="AV496" s="226"/>
      <x:c r="AW496" s="226"/>
      <x:c r="AX496" s="226"/>
      <x:c r="BA496" s="226"/>
      <x:c r="BJ496" s="226"/>
      <x:c r="BT496" s="23"/>
      <x:c r="BU496" s="23"/>
      <x:c r="BV496" s="23"/>
      <x:c r="CG496" s="226"/>
      <x:c r="CH496" s="226"/>
      <x:c r="CI496" s="226"/>
      <x:c r="CJ496" s="226"/>
      <x:c r="CK496" s="226"/>
      <x:c r="CL496" s="23"/>
      <x:c r="CP496" s="226"/>
    </x:row>
    <x:row r="497" spans="1:94" x14ac:dyDescent="0.3">
      <x:c r="A497" s="226"/>
      <x:c r="N497" s="23"/>
      <x:c r="O497" s="226"/>
      <x:c r="W497" s="226"/>
      <x:c r="Z497" s="226"/>
      <x:c r="AA497" s="226"/>
      <x:c r="AE497" s="23"/>
      <x:c r="AF497" s="23"/>
      <x:c r="AK497" s="226"/>
      <x:c r="AL497" s="226"/>
      <x:c r="AM497" s="226"/>
      <x:c r="AN497" s="226"/>
      <x:c r="AR497" s="226"/>
      <x:c r="AS497" s="226"/>
      <x:c r="AT497" s="226"/>
      <x:c r="AU497" s="226"/>
      <x:c r="AV497" s="226"/>
      <x:c r="AW497" s="226"/>
      <x:c r="AX497" s="226"/>
      <x:c r="BA497" s="226"/>
      <x:c r="BJ497" s="226"/>
      <x:c r="BO497" s="226"/>
      <x:c r="BP497" s="226"/>
      <x:c r="BT497" s="23"/>
      <x:c r="BU497" s="23"/>
      <x:c r="BV497" s="23"/>
      <x:c r="CG497" s="226"/>
      <x:c r="CH497" s="226"/>
      <x:c r="CI497" s="226"/>
      <x:c r="CJ497" s="226"/>
      <x:c r="CK497" s="226"/>
      <x:c r="CL497" s="23"/>
      <x:c r="CP497" s="226"/>
    </x:row>
    <x:row r="498" spans="1:94" x14ac:dyDescent="0.3">
      <x:c r="A498" s="226"/>
      <x:c r="N498" s="23"/>
      <x:c r="O498" s="226"/>
      <x:c r="W498" s="226"/>
      <x:c r="AA498" s="226"/>
      <x:c r="AB498" s="226"/>
      <x:c r="AE498" s="23"/>
      <x:c r="AF498" s="23"/>
      <x:c r="AG498" s="23"/>
      <x:c r="AK498" s="226"/>
      <x:c r="AL498" s="226"/>
      <x:c r="AM498" s="226"/>
      <x:c r="AN498" s="226"/>
      <x:c r="AR498" s="226"/>
      <x:c r="AS498" s="226"/>
      <x:c r="AT498" s="226"/>
      <x:c r="AU498" s="226"/>
      <x:c r="AV498" s="226"/>
      <x:c r="AW498" s="226"/>
      <x:c r="AX498" s="226"/>
      <x:c r="BA498" s="226"/>
      <x:c r="BJ498" s="226"/>
      <x:c r="BO498" s="226"/>
      <x:c r="BP498" s="226"/>
      <x:c r="BT498" s="23"/>
      <x:c r="BU498" s="23"/>
      <x:c r="BV498" s="23"/>
      <x:c r="CG498" s="226"/>
      <x:c r="CH498" s="226"/>
      <x:c r="CI498" s="226"/>
      <x:c r="CJ498" s="226"/>
      <x:c r="CK498" s="226"/>
      <x:c r="CL498" s="23"/>
      <x:c r="CP498" s="226"/>
    </x:row>
    <x:row r="499" spans="1:94" x14ac:dyDescent="0.3">
      <x:c r="A499" s="226"/>
      <x:c r="N499" s="23"/>
      <x:c r="O499" s="226"/>
      <x:c r="W499" s="226"/>
      <x:c r="AE499" s="23"/>
      <x:c r="AF499" s="23"/>
      <x:c r="AG499" s="23"/>
      <x:c r="AK499" s="226"/>
      <x:c r="AL499" s="226"/>
      <x:c r="AM499" s="226"/>
      <x:c r="AN499" s="226"/>
      <x:c r="AR499" s="226"/>
      <x:c r="AS499" s="226"/>
      <x:c r="AT499" s="226"/>
      <x:c r="AU499" s="226"/>
      <x:c r="AV499" s="226"/>
      <x:c r="AW499" s="226"/>
      <x:c r="AX499" s="226"/>
      <x:c r="BA499" s="226"/>
      <x:c r="BJ499" s="226"/>
      <x:c r="BT499" s="23"/>
      <x:c r="BU499" s="23"/>
      <x:c r="BV499" s="23"/>
      <x:c r="CG499" s="226"/>
      <x:c r="CH499" s="226"/>
      <x:c r="CI499" s="226"/>
      <x:c r="CJ499" s="226"/>
      <x:c r="CK499" s="226"/>
      <x:c r="CL499" s="23"/>
      <x:c r="CP499" s="226"/>
    </x:row>
    <x:row r="500" spans="1:94" x14ac:dyDescent="0.3">
      <x:c r="A500" s="226"/>
      <x:c r="N500" s="23"/>
      <x:c r="O500" s="226"/>
      <x:c r="W500" s="226"/>
      <x:c r="AE500" s="23"/>
      <x:c r="AF500" s="23"/>
      <x:c r="AK500" s="226"/>
      <x:c r="AL500" s="226"/>
      <x:c r="AM500" s="226"/>
      <x:c r="AN500" s="226"/>
      <x:c r="AR500" s="226"/>
      <x:c r="AS500" s="226"/>
      <x:c r="AT500" s="226"/>
      <x:c r="AU500" s="226"/>
      <x:c r="AV500" s="226"/>
      <x:c r="AW500" s="226"/>
      <x:c r="AX500" s="226"/>
      <x:c r="BA500" s="226"/>
      <x:c r="BJ500" s="226"/>
      <x:c r="BT500" s="23"/>
      <x:c r="BU500" s="23"/>
      <x:c r="BV500" s="23"/>
      <x:c r="CG500" s="226"/>
      <x:c r="CH500" s="226"/>
      <x:c r="CI500" s="226"/>
      <x:c r="CJ500" s="226"/>
      <x:c r="CK500" s="226"/>
      <x:c r="CL500" s="23"/>
      <x:c r="CP500" s="226"/>
    </x:row>
    <x:row r="501" spans="1:94" x14ac:dyDescent="0.3">
      <x:c r="A501" s="226"/>
      <x:c r="N501" s="23"/>
      <x:c r="O501" s="226"/>
      <x:c r="W501" s="226"/>
      <x:c r="AE501" s="23"/>
      <x:c r="AF501" s="23"/>
      <x:c r="AK501" s="226"/>
      <x:c r="AL501" s="226"/>
      <x:c r="AM501" s="226"/>
      <x:c r="AN501" s="226"/>
      <x:c r="AR501" s="226"/>
      <x:c r="AS501" s="226"/>
      <x:c r="AT501" s="226"/>
      <x:c r="AU501" s="226"/>
      <x:c r="AV501" s="226"/>
      <x:c r="AW501" s="226"/>
      <x:c r="AX501" s="226"/>
      <x:c r="BA501" s="226"/>
      <x:c r="BJ501" s="226"/>
      <x:c r="BT501" s="23"/>
      <x:c r="BU501" s="23"/>
      <x:c r="BV501" s="23"/>
      <x:c r="CG501" s="226"/>
      <x:c r="CH501" s="226"/>
      <x:c r="CI501" s="226"/>
      <x:c r="CJ501" s="226"/>
      <x:c r="CK501" s="226"/>
      <x:c r="CL501" s="23"/>
      <x:c r="CP501" s="226"/>
    </x:row>
    <x:row r="502" spans="1:94" x14ac:dyDescent="0.3">
      <x:c r="A502" s="226"/>
      <x:c r="N502" s="23"/>
      <x:c r="O502" s="226"/>
      <x:c r="W502" s="226"/>
      <x:c r="Z502" s="226"/>
      <x:c r="AE502" s="23"/>
      <x:c r="AF502" s="23"/>
      <x:c r="AG502" s="23"/>
      <x:c r="AK502" s="226"/>
      <x:c r="AL502" s="226"/>
      <x:c r="AM502" s="226"/>
      <x:c r="AN502" s="226"/>
      <x:c r="AR502" s="226"/>
      <x:c r="AS502" s="226"/>
      <x:c r="AT502" s="226"/>
      <x:c r="AU502" s="226"/>
      <x:c r="AV502" s="226"/>
      <x:c r="AW502" s="226"/>
      <x:c r="AX502" s="226"/>
      <x:c r="BA502" s="226"/>
      <x:c r="BJ502" s="226"/>
      <x:c r="BT502" s="23"/>
      <x:c r="BU502" s="23"/>
      <x:c r="BV502" s="23"/>
      <x:c r="CG502" s="226"/>
      <x:c r="CH502" s="226"/>
      <x:c r="CI502" s="226"/>
      <x:c r="CJ502" s="226"/>
      <x:c r="CK502" s="226"/>
      <x:c r="CL502" s="23"/>
      <x:c r="CP502" s="226"/>
    </x:row>
    <x:row r="503" spans="1:94" x14ac:dyDescent="0.3">
      <x:c r="A503" s="226"/>
      <x:c r="N503" s="23"/>
      <x:c r="O503" s="226"/>
      <x:c r="W503" s="226"/>
      <x:c r="AE503" s="23"/>
      <x:c r="AF503" s="23"/>
      <x:c r="AK503" s="226"/>
      <x:c r="AL503" s="226"/>
      <x:c r="AM503" s="226"/>
      <x:c r="AN503" s="226"/>
      <x:c r="AR503" s="226"/>
      <x:c r="AS503" s="226"/>
      <x:c r="AT503" s="226"/>
      <x:c r="AU503" s="226"/>
      <x:c r="AV503" s="226"/>
      <x:c r="AW503" s="226"/>
      <x:c r="AX503" s="226"/>
      <x:c r="BA503" s="226"/>
      <x:c r="BJ503" s="226"/>
      <x:c r="BO503" s="226"/>
      <x:c r="BT503" s="23"/>
      <x:c r="BU503" s="23"/>
      <x:c r="BV503" s="23"/>
      <x:c r="CG503" s="226"/>
      <x:c r="CH503" s="226"/>
      <x:c r="CI503" s="226"/>
      <x:c r="CJ503" s="226"/>
      <x:c r="CK503" s="226"/>
      <x:c r="CL503" s="23"/>
      <x:c r="CP503" s="226"/>
    </x:row>
    <x:row r="504" spans="1:94" x14ac:dyDescent="0.3">
      <x:c r="A504" s="226"/>
      <x:c r="N504" s="23"/>
      <x:c r="O504" s="226"/>
      <x:c r="W504" s="226"/>
      <x:c r="AE504" s="23"/>
      <x:c r="AF504" s="23"/>
      <x:c r="AG504" s="23"/>
      <x:c r="AK504" s="226"/>
      <x:c r="AL504" s="226"/>
      <x:c r="AM504" s="226"/>
      <x:c r="AN504" s="226"/>
      <x:c r="AR504" s="226"/>
      <x:c r="AS504" s="226"/>
      <x:c r="AT504" s="226"/>
      <x:c r="AU504" s="226"/>
      <x:c r="AV504" s="226"/>
      <x:c r="AW504" s="226"/>
      <x:c r="AX504" s="226"/>
      <x:c r="BA504" s="226"/>
      <x:c r="BJ504" s="226"/>
      <x:c r="BO504" s="226"/>
      <x:c r="BT504" s="23"/>
      <x:c r="BU504" s="23"/>
      <x:c r="BV504" s="23"/>
      <x:c r="CG504" s="226"/>
      <x:c r="CH504" s="226"/>
      <x:c r="CI504" s="226"/>
      <x:c r="CJ504" s="226"/>
      <x:c r="CK504" s="226"/>
      <x:c r="CL504" s="23"/>
      <x:c r="CP504" s="226"/>
    </x:row>
    <x:row r="505" spans="1:94" x14ac:dyDescent="0.3">
      <x:c r="A505" s="226"/>
      <x:c r="N505" s="23"/>
      <x:c r="O505" s="226"/>
      <x:c r="W505" s="226"/>
      <x:c r="AE505" s="23"/>
      <x:c r="AF505" s="23"/>
      <x:c r="AK505" s="226"/>
      <x:c r="AL505" s="226"/>
      <x:c r="AM505" s="226"/>
      <x:c r="AN505" s="226"/>
      <x:c r="AR505" s="226"/>
      <x:c r="AS505" s="226"/>
      <x:c r="AT505" s="226"/>
      <x:c r="AU505" s="226"/>
      <x:c r="AV505" s="226"/>
      <x:c r="AW505" s="226"/>
      <x:c r="AX505" s="226"/>
      <x:c r="BA505" s="226"/>
      <x:c r="BJ505" s="226"/>
      <x:c r="BO505" s="226"/>
      <x:c r="BT505" s="23"/>
      <x:c r="BU505" s="23"/>
      <x:c r="BV505" s="23"/>
      <x:c r="CG505" s="226"/>
      <x:c r="CH505" s="226"/>
      <x:c r="CI505" s="226"/>
      <x:c r="CJ505" s="226"/>
      <x:c r="CK505" s="226"/>
      <x:c r="CL505" s="23"/>
      <x:c r="CP505" s="226"/>
    </x:row>
    <x:row r="506" spans="1:94" x14ac:dyDescent="0.3">
      <x:c r="A506" s="226"/>
      <x:c r="N506" s="23"/>
      <x:c r="O506" s="226"/>
      <x:c r="W506" s="226"/>
      <x:c r="AA506" s="226"/>
      <x:c r="AB506" s="226"/>
      <x:c r="AE506" s="23"/>
      <x:c r="AF506" s="23"/>
      <x:c r="AK506" s="226"/>
      <x:c r="AL506" s="226"/>
      <x:c r="AM506" s="226"/>
      <x:c r="AN506" s="226"/>
      <x:c r="AR506" s="226"/>
      <x:c r="AS506" s="226"/>
      <x:c r="AT506" s="226"/>
      <x:c r="AU506" s="226"/>
      <x:c r="AV506" s="226"/>
      <x:c r="AW506" s="226"/>
      <x:c r="AX506" s="226"/>
      <x:c r="BA506" s="226"/>
      <x:c r="BJ506" s="226"/>
      <x:c r="BT506" s="23"/>
      <x:c r="BU506" s="23"/>
      <x:c r="BV506" s="23"/>
      <x:c r="CG506" s="226"/>
      <x:c r="CH506" s="226"/>
      <x:c r="CI506" s="226"/>
      <x:c r="CJ506" s="226"/>
      <x:c r="CK506" s="226"/>
      <x:c r="CL506" s="23"/>
      <x:c r="CP506" s="226"/>
    </x:row>
    <x:row r="507" spans="1:94" x14ac:dyDescent="0.3">
      <x:c r="A507" s="226"/>
      <x:c r="N507" s="23"/>
      <x:c r="O507" s="226"/>
      <x:c r="W507" s="226"/>
      <x:c r="AA507" s="226"/>
      <x:c r="AB507" s="226"/>
      <x:c r="AE507" s="23"/>
      <x:c r="AF507" s="23"/>
      <x:c r="AG507" s="23"/>
      <x:c r="AK507" s="226"/>
      <x:c r="AL507" s="226"/>
      <x:c r="AM507" s="226"/>
      <x:c r="AN507" s="226"/>
      <x:c r="AR507" s="226"/>
      <x:c r="AS507" s="226"/>
      <x:c r="AT507" s="226"/>
      <x:c r="AU507" s="226"/>
      <x:c r="AV507" s="226"/>
      <x:c r="AW507" s="226"/>
      <x:c r="AX507" s="226"/>
      <x:c r="BA507" s="226"/>
      <x:c r="BJ507" s="226"/>
      <x:c r="BT507" s="23"/>
      <x:c r="BU507" s="23"/>
      <x:c r="BV507" s="23"/>
      <x:c r="CG507" s="226"/>
      <x:c r="CH507" s="226"/>
      <x:c r="CI507" s="226"/>
      <x:c r="CJ507" s="226"/>
      <x:c r="CK507" s="226"/>
      <x:c r="CL507" s="23"/>
      <x:c r="CP507" s="226"/>
    </x:row>
    <x:row r="508" spans="1:94" x14ac:dyDescent="0.3">
      <x:c r="A508" s="226"/>
      <x:c r="N508" s="23"/>
      <x:c r="O508" s="226"/>
      <x:c r="W508" s="226"/>
      <x:c r="Y508" s="226"/>
      <x:c r="AE508" s="23"/>
      <x:c r="AF508" s="23"/>
      <x:c r="AK508" s="226"/>
      <x:c r="AL508" s="226"/>
      <x:c r="AM508" s="226"/>
      <x:c r="AN508" s="226"/>
      <x:c r="AR508" s="226"/>
      <x:c r="AS508" s="226"/>
      <x:c r="AT508" s="226"/>
      <x:c r="AU508" s="226"/>
      <x:c r="AV508" s="226"/>
      <x:c r="AW508" s="226"/>
      <x:c r="AX508" s="226"/>
      <x:c r="BA508" s="226"/>
      <x:c r="BJ508" s="226"/>
      <x:c r="BT508" s="23"/>
      <x:c r="BU508" s="23"/>
      <x:c r="BV508" s="23"/>
      <x:c r="CG508" s="226"/>
      <x:c r="CH508" s="226"/>
      <x:c r="CI508" s="226"/>
      <x:c r="CJ508" s="226"/>
      <x:c r="CK508" s="226"/>
      <x:c r="CL508" s="23"/>
      <x:c r="CP508" s="226"/>
    </x:row>
    <x:row r="509" spans="1:94" x14ac:dyDescent="0.3">
      <x:c r="A509" s="226"/>
      <x:c r="N509" s="23"/>
      <x:c r="O509" s="226"/>
      <x:c r="W509" s="226"/>
      <x:c r="Y509" s="226"/>
      <x:c r="AE509" s="23"/>
      <x:c r="AF509" s="23"/>
      <x:c r="AG509" s="23"/>
      <x:c r="AK509" s="226"/>
      <x:c r="AL509" s="226"/>
      <x:c r="AM509" s="226"/>
      <x:c r="AN509" s="226"/>
      <x:c r="AR509" s="226"/>
      <x:c r="AS509" s="226"/>
      <x:c r="AT509" s="226"/>
      <x:c r="AU509" s="226"/>
      <x:c r="AV509" s="226"/>
      <x:c r="AW509" s="226"/>
      <x:c r="AX509" s="226"/>
      <x:c r="BA509" s="226"/>
      <x:c r="BJ509" s="226"/>
      <x:c r="BK509" s="226"/>
      <x:c r="BO509" s="226"/>
      <x:c r="BP509" s="226"/>
      <x:c r="BT509" s="23"/>
      <x:c r="BU509" s="23"/>
      <x:c r="BV509" s="23"/>
      <x:c r="CG509" s="226"/>
      <x:c r="CH509" s="226"/>
      <x:c r="CI509" s="226"/>
      <x:c r="CJ509" s="226"/>
      <x:c r="CK509" s="226"/>
      <x:c r="CL509" s="23"/>
      <x:c r="CP509" s="226"/>
    </x:row>
    <x:row r="510" spans="1:94" x14ac:dyDescent="0.3">
      <x:c r="A510" s="226"/>
      <x:c r="N510" s="23"/>
      <x:c r="O510" s="226"/>
      <x:c r="W510" s="226"/>
      <x:c r="Y510" s="226"/>
      <x:c r="AE510" s="23"/>
      <x:c r="AF510" s="23"/>
      <x:c r="AK510" s="226"/>
      <x:c r="AL510" s="226"/>
      <x:c r="AM510" s="226"/>
      <x:c r="AN510" s="226"/>
      <x:c r="AR510" s="226"/>
      <x:c r="AS510" s="226"/>
      <x:c r="AT510" s="226"/>
      <x:c r="AU510" s="226"/>
      <x:c r="AV510" s="226"/>
      <x:c r="AW510" s="226"/>
      <x:c r="AX510" s="226"/>
      <x:c r="BA510" s="226"/>
      <x:c r="BJ510" s="226"/>
      <x:c r="BT510" s="23"/>
      <x:c r="BU510" s="23"/>
      <x:c r="BV510" s="23"/>
      <x:c r="CG510" s="226"/>
      <x:c r="CH510" s="226"/>
      <x:c r="CI510" s="226"/>
      <x:c r="CJ510" s="226"/>
      <x:c r="CK510" s="226"/>
      <x:c r="CL510" s="23"/>
      <x:c r="CP510" s="226"/>
    </x:row>
    <x:row r="511" spans="1:94" x14ac:dyDescent="0.3">
      <x:c r="A511" s="226"/>
      <x:c r="N511" s="23"/>
      <x:c r="O511" s="226"/>
      <x:c r="W511" s="226"/>
      <x:c r="Y511" s="226"/>
      <x:c r="AE511" s="23"/>
      <x:c r="AF511" s="23"/>
      <x:c r="AK511" s="226"/>
      <x:c r="AL511" s="226"/>
      <x:c r="AM511" s="226"/>
      <x:c r="AN511" s="226"/>
      <x:c r="AR511" s="226"/>
      <x:c r="AS511" s="226"/>
      <x:c r="AT511" s="226"/>
      <x:c r="AU511" s="226"/>
      <x:c r="AV511" s="226"/>
      <x:c r="AW511" s="226"/>
      <x:c r="AX511" s="226"/>
      <x:c r="BA511" s="226"/>
      <x:c r="BJ511" s="226"/>
      <x:c r="BO511" s="226"/>
      <x:c r="BT511" s="23"/>
      <x:c r="BU511" s="23"/>
      <x:c r="BV511" s="23"/>
      <x:c r="CG511" s="226"/>
      <x:c r="CH511" s="226"/>
      <x:c r="CI511" s="226"/>
      <x:c r="CJ511" s="226"/>
      <x:c r="CK511" s="226"/>
      <x:c r="CL511" s="23"/>
      <x:c r="CP511" s="226"/>
    </x:row>
    <x:row r="512" spans="1:94" x14ac:dyDescent="0.3">
      <x:c r="A512" s="226"/>
      <x:c r="N512" s="23"/>
      <x:c r="O512" s="226"/>
      <x:c r="W512" s="226"/>
      <x:c r="Y512" s="226"/>
      <x:c r="AE512" s="23"/>
      <x:c r="AF512" s="23"/>
      <x:c r="AG512" s="23"/>
      <x:c r="AK512" s="226"/>
      <x:c r="AL512" s="226"/>
      <x:c r="AM512" s="226"/>
      <x:c r="AN512" s="226"/>
      <x:c r="AR512" s="226"/>
      <x:c r="AS512" s="226"/>
      <x:c r="AT512" s="226"/>
      <x:c r="AU512" s="226"/>
      <x:c r="AV512" s="226"/>
      <x:c r="AW512" s="226"/>
      <x:c r="AX512" s="226"/>
      <x:c r="BA512" s="226"/>
      <x:c r="BJ512" s="226"/>
      <x:c r="BO512" s="226"/>
      <x:c r="BT512" s="23"/>
      <x:c r="BU512" s="23"/>
      <x:c r="BV512" s="23"/>
      <x:c r="CG512" s="226"/>
      <x:c r="CH512" s="226"/>
      <x:c r="CI512" s="226"/>
      <x:c r="CJ512" s="226"/>
      <x:c r="CK512" s="226"/>
      <x:c r="CL512" s="23"/>
      <x:c r="CP512" s="226"/>
    </x:row>
    <x:row r="513" spans="1:94" x14ac:dyDescent="0.3">
      <x:c r="A513" s="226"/>
      <x:c r="N513" s="23"/>
      <x:c r="O513" s="226"/>
      <x:c r="W513" s="226"/>
      <x:c r="Y513" s="226"/>
      <x:c r="AE513" s="23"/>
      <x:c r="AF513" s="23"/>
      <x:c r="AK513" s="226"/>
      <x:c r="AL513" s="226"/>
      <x:c r="AM513" s="226"/>
      <x:c r="AN513" s="226"/>
      <x:c r="AR513" s="226"/>
      <x:c r="AS513" s="226"/>
      <x:c r="AT513" s="226"/>
      <x:c r="AU513" s="226"/>
      <x:c r="AV513" s="226"/>
      <x:c r="AW513" s="226"/>
      <x:c r="AX513" s="226"/>
      <x:c r="BA513" s="226"/>
      <x:c r="BJ513" s="226"/>
      <x:c r="BT513" s="23"/>
      <x:c r="BU513" s="23"/>
      <x:c r="BV513" s="23"/>
      <x:c r="CG513" s="226"/>
      <x:c r="CH513" s="226"/>
      <x:c r="CI513" s="226"/>
      <x:c r="CJ513" s="226"/>
      <x:c r="CK513" s="226"/>
      <x:c r="CL513" s="23"/>
      <x:c r="CP513" s="226"/>
    </x:row>
    <x:row r="514" spans="1:94" x14ac:dyDescent="0.3">
      <x:c r="A514" s="226"/>
      <x:c r="N514" s="23"/>
      <x:c r="O514" s="226"/>
      <x:c r="W514" s="226"/>
      <x:c r="Y514" s="226"/>
      <x:c r="AE514" s="23"/>
      <x:c r="AF514" s="23"/>
      <x:c r="AK514" s="226"/>
      <x:c r="AL514" s="226"/>
      <x:c r="AM514" s="226"/>
      <x:c r="AN514" s="226"/>
      <x:c r="AR514" s="226"/>
      <x:c r="AS514" s="226"/>
      <x:c r="AT514" s="226"/>
      <x:c r="AU514" s="226"/>
      <x:c r="AV514" s="226"/>
      <x:c r="AW514" s="226"/>
      <x:c r="AX514" s="226"/>
      <x:c r="BA514" s="226"/>
      <x:c r="BJ514" s="226"/>
      <x:c r="BN514" s="226"/>
      <x:c r="BO514" s="226"/>
      <x:c r="BT514" s="23"/>
      <x:c r="BU514" s="23"/>
      <x:c r="BV514" s="23"/>
      <x:c r="CG514" s="226"/>
      <x:c r="CH514" s="226"/>
      <x:c r="CI514" s="226"/>
      <x:c r="CJ514" s="226"/>
      <x:c r="CK514" s="226"/>
      <x:c r="CL514" s="23"/>
      <x:c r="CP514" s="226"/>
    </x:row>
    <x:row r="515" spans="1:94" x14ac:dyDescent="0.3">
      <x:c r="A515" s="226"/>
      <x:c r="N515" s="23"/>
      <x:c r="O515" s="226"/>
      <x:c r="W515" s="226"/>
      <x:c r="Y515" s="226"/>
      <x:c r="AE515" s="23"/>
      <x:c r="AF515" s="23"/>
      <x:c r="AK515" s="226"/>
      <x:c r="AL515" s="226"/>
      <x:c r="AM515" s="226"/>
      <x:c r="AN515" s="226"/>
      <x:c r="AR515" s="226"/>
      <x:c r="AS515" s="226"/>
      <x:c r="AT515" s="226"/>
      <x:c r="AU515" s="226"/>
      <x:c r="AV515" s="226"/>
      <x:c r="AW515" s="226"/>
      <x:c r="AX515" s="226"/>
      <x:c r="BA515" s="226"/>
      <x:c r="BJ515" s="226"/>
      <x:c r="BK515" s="226"/>
      <x:c r="BN515" s="226"/>
      <x:c r="BO515" s="226"/>
      <x:c r="BT515" s="23"/>
      <x:c r="BU515" s="23"/>
      <x:c r="BV515" s="23"/>
      <x:c r="CG515" s="226"/>
      <x:c r="CH515" s="226"/>
      <x:c r="CI515" s="226"/>
      <x:c r="CJ515" s="226"/>
      <x:c r="CK515" s="226"/>
      <x:c r="CL515" s="23"/>
      <x:c r="CP515" s="226"/>
    </x:row>
    <x:row r="516" spans="1:94" x14ac:dyDescent="0.3">
      <x:c r="A516" s="226"/>
      <x:c r="N516" s="23"/>
      <x:c r="O516" s="226"/>
      <x:c r="W516" s="226"/>
      <x:c r="Y516" s="226"/>
      <x:c r="AE516" s="23"/>
      <x:c r="AF516" s="23"/>
      <x:c r="AK516" s="226"/>
      <x:c r="AL516" s="226"/>
      <x:c r="AM516" s="226"/>
      <x:c r="AN516" s="226"/>
      <x:c r="AR516" s="226"/>
      <x:c r="AS516" s="226"/>
      <x:c r="AT516" s="226"/>
      <x:c r="AU516" s="226"/>
      <x:c r="AV516" s="226"/>
      <x:c r="AW516" s="226"/>
      <x:c r="AX516" s="226"/>
      <x:c r="BA516" s="226"/>
      <x:c r="BJ516" s="226"/>
      <x:c r="BT516" s="23"/>
      <x:c r="BU516" s="23"/>
      <x:c r="BV516" s="23"/>
      <x:c r="CG516" s="226"/>
      <x:c r="CH516" s="226"/>
      <x:c r="CI516" s="226"/>
      <x:c r="CJ516" s="226"/>
      <x:c r="CK516" s="226"/>
      <x:c r="CL516" s="23"/>
      <x:c r="CP516" s="226"/>
    </x:row>
    <x:row r="517" spans="1:94" x14ac:dyDescent="0.3">
      <x:c r="A517" s="226"/>
      <x:c r="N517" s="23"/>
      <x:c r="O517" s="226"/>
      <x:c r="W517" s="226"/>
      <x:c r="Y517" s="226"/>
      <x:c r="AE517" s="23"/>
      <x:c r="AF517" s="23"/>
      <x:c r="AG517" s="23"/>
      <x:c r="AK517" s="226"/>
      <x:c r="AL517" s="226"/>
      <x:c r="AM517" s="226"/>
      <x:c r="AN517" s="226"/>
      <x:c r="AR517" s="226"/>
      <x:c r="AS517" s="226"/>
      <x:c r="AT517" s="226"/>
      <x:c r="AU517" s="226"/>
      <x:c r="AV517" s="226"/>
      <x:c r="AW517" s="226"/>
      <x:c r="AX517" s="226"/>
      <x:c r="BA517" s="226"/>
      <x:c r="BJ517" s="226"/>
      <x:c r="BK517" s="226"/>
      <x:c r="BT517" s="23"/>
      <x:c r="BU517" s="23"/>
      <x:c r="BV517" s="23"/>
      <x:c r="CG517" s="226"/>
      <x:c r="CH517" s="226"/>
      <x:c r="CI517" s="226"/>
      <x:c r="CJ517" s="226"/>
      <x:c r="CK517" s="226"/>
      <x:c r="CL517" s="23"/>
      <x:c r="CP517" s="226"/>
    </x:row>
    <x:row r="518" spans="1:94" x14ac:dyDescent="0.3">
      <x:c r="A518" s="226"/>
      <x:c r="N518" s="23"/>
      <x:c r="O518" s="226"/>
      <x:c r="W518" s="226"/>
      <x:c r="Y518" s="226"/>
      <x:c r="AE518" s="23"/>
      <x:c r="AF518" s="23"/>
      <x:c r="AK518" s="226"/>
      <x:c r="AL518" s="226"/>
      <x:c r="AM518" s="226"/>
      <x:c r="AN518" s="226"/>
      <x:c r="AR518" s="226"/>
      <x:c r="AS518" s="226"/>
      <x:c r="AT518" s="226"/>
      <x:c r="AU518" s="226"/>
      <x:c r="AV518" s="226"/>
      <x:c r="AW518" s="226"/>
      <x:c r="AX518" s="226"/>
      <x:c r="BA518" s="226"/>
      <x:c r="BJ518" s="226"/>
      <x:c r="BO518" s="226"/>
      <x:c r="BT518" s="23"/>
      <x:c r="BU518" s="23"/>
      <x:c r="BV518" s="23"/>
      <x:c r="CG518" s="226"/>
      <x:c r="CH518" s="226"/>
      <x:c r="CI518" s="226"/>
      <x:c r="CJ518" s="226"/>
      <x:c r="CK518" s="226"/>
      <x:c r="CL518" s="23"/>
      <x:c r="CP518" s="226"/>
    </x:row>
    <x:row r="519" spans="1:94" x14ac:dyDescent="0.3">
      <x:c r="A519" s="226"/>
      <x:c r="N519" s="23"/>
      <x:c r="O519" s="226"/>
      <x:c r="W519" s="226"/>
      <x:c r="Y519" s="226"/>
      <x:c r="AE519" s="23"/>
      <x:c r="AF519" s="23"/>
      <x:c r="AG519" s="23"/>
      <x:c r="AK519" s="226"/>
      <x:c r="AL519" s="226"/>
      <x:c r="AM519" s="226"/>
      <x:c r="AN519" s="226"/>
      <x:c r="AR519" s="226"/>
      <x:c r="AS519" s="226"/>
      <x:c r="AT519" s="226"/>
      <x:c r="AU519" s="226"/>
      <x:c r="AV519" s="226"/>
      <x:c r="AW519" s="226"/>
      <x:c r="AX519" s="226"/>
      <x:c r="BA519" s="226"/>
      <x:c r="BJ519" s="226"/>
      <x:c r="BT519" s="23"/>
      <x:c r="BU519" s="23"/>
      <x:c r="BV519" s="23"/>
      <x:c r="CG519" s="226"/>
      <x:c r="CH519" s="226"/>
      <x:c r="CI519" s="226"/>
      <x:c r="CJ519" s="226"/>
      <x:c r="CK519" s="226"/>
      <x:c r="CL519" s="23"/>
      <x:c r="CP519" s="226"/>
    </x:row>
    <x:row r="520" spans="1:94" x14ac:dyDescent="0.3">
      <x:c r="A520" s="226"/>
      <x:c r="N520" s="23"/>
      <x:c r="O520" s="226"/>
      <x:c r="W520" s="226"/>
      <x:c r="Y520" s="226"/>
      <x:c r="AE520" s="23"/>
      <x:c r="AF520" s="23"/>
      <x:c r="AK520" s="226"/>
      <x:c r="AL520" s="226"/>
      <x:c r="AM520" s="226"/>
      <x:c r="AN520" s="226"/>
      <x:c r="AR520" s="226"/>
      <x:c r="AS520" s="226"/>
      <x:c r="AT520" s="226"/>
      <x:c r="AU520" s="226"/>
      <x:c r="AV520" s="226"/>
      <x:c r="AW520" s="226"/>
      <x:c r="AX520" s="226"/>
      <x:c r="BA520" s="226"/>
      <x:c r="BJ520" s="226"/>
      <x:c r="BK520" s="226"/>
      <x:c r="BO520" s="226"/>
      <x:c r="BT520" s="23"/>
      <x:c r="BU520" s="23"/>
      <x:c r="BV520" s="23"/>
      <x:c r="CG520" s="226"/>
      <x:c r="CH520" s="226"/>
      <x:c r="CI520" s="226"/>
      <x:c r="CJ520" s="226"/>
      <x:c r="CK520" s="226"/>
      <x:c r="CL520" s="23"/>
      <x:c r="CP520" s="226"/>
    </x:row>
    <x:row r="521" spans="1:94" x14ac:dyDescent="0.3">
      <x:c r="A521" s="226"/>
      <x:c r="N521" s="23"/>
      <x:c r="O521" s="226"/>
      <x:c r="W521" s="226"/>
      <x:c r="Y521" s="226"/>
      <x:c r="AE521" s="23"/>
      <x:c r="AF521" s="23"/>
      <x:c r="AK521" s="226"/>
      <x:c r="AL521" s="226"/>
      <x:c r="AM521" s="226"/>
      <x:c r="AN521" s="226"/>
      <x:c r="AR521" s="226"/>
      <x:c r="AS521" s="226"/>
      <x:c r="AT521" s="226"/>
      <x:c r="AU521" s="226"/>
      <x:c r="AV521" s="226"/>
      <x:c r="AW521" s="226"/>
      <x:c r="AX521" s="226"/>
      <x:c r="BA521" s="226"/>
      <x:c r="BJ521" s="226"/>
      <x:c r="BO521" s="226"/>
      <x:c r="BT521" s="23"/>
      <x:c r="BU521" s="23"/>
      <x:c r="BV521" s="23"/>
      <x:c r="CG521" s="226"/>
      <x:c r="CH521" s="226"/>
      <x:c r="CI521" s="226"/>
      <x:c r="CJ521" s="226"/>
      <x:c r="CK521" s="226"/>
      <x:c r="CL521" s="23"/>
      <x:c r="CP521" s="226"/>
    </x:row>
    <x:row r="522" spans="1:94" x14ac:dyDescent="0.3">
      <x:c r="A522" s="226"/>
      <x:c r="N522" s="23"/>
      <x:c r="O522" s="226"/>
      <x:c r="W522" s="226"/>
      <x:c r="Y522" s="226"/>
      <x:c r="AE522" s="23"/>
      <x:c r="AF522" s="23"/>
      <x:c r="AK522" s="226"/>
      <x:c r="AL522" s="226"/>
      <x:c r="AM522" s="226"/>
      <x:c r="AN522" s="226"/>
      <x:c r="AR522" s="226"/>
      <x:c r="AS522" s="226"/>
      <x:c r="AT522" s="226"/>
      <x:c r="AU522" s="226"/>
      <x:c r="AV522" s="226"/>
      <x:c r="AW522" s="226"/>
      <x:c r="AX522" s="226"/>
      <x:c r="BA522" s="226"/>
      <x:c r="BJ522" s="226"/>
      <x:c r="BK522" s="226"/>
      <x:c r="BN522" s="226"/>
      <x:c r="BO522" s="226"/>
      <x:c r="BP522" s="226"/>
      <x:c r="BT522" s="23"/>
      <x:c r="BU522" s="23"/>
      <x:c r="BV522" s="23"/>
      <x:c r="CG522" s="226"/>
      <x:c r="CH522" s="226"/>
      <x:c r="CI522" s="226"/>
      <x:c r="CJ522" s="226"/>
      <x:c r="CK522" s="226"/>
      <x:c r="CL522" s="23"/>
      <x:c r="CP522" s="226"/>
    </x:row>
    <x:row r="523" spans="1:94" x14ac:dyDescent="0.3">
      <x:c r="A523" s="226"/>
      <x:c r="N523" s="23"/>
      <x:c r="O523" s="226"/>
      <x:c r="W523" s="226"/>
      <x:c r="Y523" s="226"/>
      <x:c r="AE523" s="23"/>
      <x:c r="AF523" s="23"/>
      <x:c r="AK523" s="226"/>
      <x:c r="AL523" s="226"/>
      <x:c r="AM523" s="226"/>
      <x:c r="AN523" s="226"/>
      <x:c r="AR523" s="226"/>
      <x:c r="AS523" s="226"/>
      <x:c r="AT523" s="226"/>
      <x:c r="AU523" s="226"/>
      <x:c r="AV523" s="226"/>
      <x:c r="AW523" s="226"/>
      <x:c r="AX523" s="226"/>
      <x:c r="BA523" s="226"/>
      <x:c r="BJ523" s="226"/>
      <x:c r="BK523" s="226"/>
      <x:c r="BN523" s="226"/>
      <x:c r="BO523" s="226"/>
      <x:c r="BP523" s="226"/>
      <x:c r="BT523" s="23"/>
      <x:c r="BU523" s="23"/>
      <x:c r="BV523" s="23"/>
      <x:c r="CG523" s="226"/>
      <x:c r="CH523" s="226"/>
      <x:c r="CI523" s="226"/>
      <x:c r="CJ523" s="226"/>
      <x:c r="CK523" s="226"/>
      <x:c r="CL523" s="23"/>
      <x:c r="CP523" s="226"/>
    </x:row>
    <x:row r="524" spans="1:94" x14ac:dyDescent="0.3">
      <x:c r="A524" s="226"/>
      <x:c r="N524" s="23"/>
      <x:c r="O524" s="226"/>
      <x:c r="W524" s="226"/>
      <x:c r="Y524" s="226"/>
      <x:c r="AE524" s="23"/>
      <x:c r="AF524" s="23"/>
      <x:c r="AK524" s="226"/>
      <x:c r="AL524" s="226"/>
      <x:c r="AM524" s="226"/>
      <x:c r="AN524" s="226"/>
      <x:c r="AR524" s="226"/>
      <x:c r="AS524" s="226"/>
      <x:c r="AT524" s="226"/>
      <x:c r="AU524" s="226"/>
      <x:c r="AV524" s="226"/>
      <x:c r="AW524" s="226"/>
      <x:c r="AX524" s="226"/>
      <x:c r="BA524" s="226"/>
      <x:c r="BJ524" s="226"/>
      <x:c r="BT524" s="23"/>
      <x:c r="BU524" s="23"/>
      <x:c r="BV524" s="23"/>
      <x:c r="CG524" s="226"/>
      <x:c r="CH524" s="226"/>
      <x:c r="CI524" s="226"/>
      <x:c r="CJ524" s="226"/>
      <x:c r="CK524" s="226"/>
      <x:c r="CL524" s="23"/>
      <x:c r="CP524" s="226"/>
    </x:row>
    <x:row r="525" spans="1:94" x14ac:dyDescent="0.3">
      <x:c r="A525" s="226"/>
      <x:c r="N525" s="23"/>
      <x:c r="O525" s="226"/>
      <x:c r="W525" s="226"/>
      <x:c r="Y525" s="226"/>
      <x:c r="AE525" s="23"/>
      <x:c r="AF525" s="23"/>
      <x:c r="AK525" s="226"/>
      <x:c r="AL525" s="226"/>
      <x:c r="AM525" s="226"/>
      <x:c r="AN525" s="226"/>
      <x:c r="AR525" s="226"/>
      <x:c r="AS525" s="226"/>
      <x:c r="AT525" s="226"/>
      <x:c r="AU525" s="226"/>
      <x:c r="AV525" s="226"/>
      <x:c r="AW525" s="226"/>
      <x:c r="AX525" s="226"/>
      <x:c r="BA525" s="226"/>
      <x:c r="BJ525" s="226"/>
      <x:c r="BT525" s="23"/>
      <x:c r="BU525" s="23"/>
      <x:c r="BV525" s="23"/>
      <x:c r="CG525" s="226"/>
      <x:c r="CH525" s="226"/>
      <x:c r="CI525" s="226"/>
      <x:c r="CJ525" s="226"/>
      <x:c r="CK525" s="226"/>
      <x:c r="CL525" s="23"/>
      <x:c r="CP525" s="226"/>
    </x:row>
    <x:row r="526" spans="1:94" x14ac:dyDescent="0.3">
      <x:c r="A526" s="226"/>
      <x:c r="N526" s="23"/>
      <x:c r="O526" s="226"/>
      <x:c r="W526" s="226"/>
      <x:c r="Y526" s="226"/>
      <x:c r="AE526" s="23"/>
      <x:c r="AF526" s="23"/>
      <x:c r="AK526" s="226"/>
      <x:c r="AL526" s="226"/>
      <x:c r="AM526" s="226"/>
      <x:c r="AN526" s="226"/>
      <x:c r="AR526" s="226"/>
      <x:c r="AS526" s="226"/>
      <x:c r="AT526" s="226"/>
      <x:c r="AU526" s="226"/>
      <x:c r="AV526" s="226"/>
      <x:c r="AW526" s="226"/>
      <x:c r="AX526" s="226"/>
      <x:c r="BA526" s="226"/>
      <x:c r="BJ526" s="226"/>
      <x:c r="BK526" s="226"/>
      <x:c r="BN526" s="226"/>
      <x:c r="BO526" s="226"/>
      <x:c r="BP526" s="226"/>
      <x:c r="BT526" s="23"/>
      <x:c r="BU526" s="23"/>
      <x:c r="BV526" s="23"/>
      <x:c r="CG526" s="226"/>
      <x:c r="CH526" s="226"/>
      <x:c r="CI526" s="226"/>
      <x:c r="CJ526" s="226"/>
      <x:c r="CK526" s="226"/>
      <x:c r="CL526" s="23"/>
      <x:c r="CP526" s="226"/>
    </x:row>
    <x:row r="527" spans="1:94" x14ac:dyDescent="0.3">
      <x:c r="A527" s="226"/>
      <x:c r="N527" s="23"/>
      <x:c r="O527" s="226"/>
      <x:c r="W527" s="226"/>
      <x:c r="Y527" s="226"/>
      <x:c r="AE527" s="23"/>
      <x:c r="AF527" s="23"/>
      <x:c r="AK527" s="226"/>
      <x:c r="AL527" s="226"/>
      <x:c r="AM527" s="226"/>
      <x:c r="AN527" s="226"/>
      <x:c r="AR527" s="226"/>
      <x:c r="AS527" s="226"/>
      <x:c r="AT527" s="226"/>
      <x:c r="AU527" s="226"/>
      <x:c r="AV527" s="226"/>
      <x:c r="AW527" s="226"/>
      <x:c r="AX527" s="226"/>
      <x:c r="BA527" s="226"/>
      <x:c r="BJ527" s="226"/>
      <x:c r="BT527" s="23"/>
      <x:c r="BU527" s="23"/>
      <x:c r="BV527" s="23"/>
      <x:c r="CG527" s="226"/>
      <x:c r="CH527" s="226"/>
      <x:c r="CI527" s="226"/>
      <x:c r="CJ527" s="226"/>
      <x:c r="CK527" s="226"/>
      <x:c r="CL527" s="23"/>
      <x:c r="CP527" s="226"/>
    </x:row>
    <x:row r="528" spans="1:94" x14ac:dyDescent="0.3">
      <x:c r="A528" s="226"/>
      <x:c r="N528" s="23"/>
      <x:c r="O528" s="226"/>
      <x:c r="W528" s="226"/>
      <x:c r="Y528" s="226"/>
      <x:c r="AE528" s="23"/>
      <x:c r="AF528" s="23"/>
      <x:c r="AK528" s="226"/>
      <x:c r="AL528" s="226"/>
      <x:c r="AM528" s="226"/>
      <x:c r="AN528" s="226"/>
      <x:c r="AR528" s="226"/>
      <x:c r="AS528" s="226"/>
      <x:c r="AT528" s="226"/>
      <x:c r="AU528" s="226"/>
      <x:c r="AV528" s="226"/>
      <x:c r="AW528" s="226"/>
      <x:c r="AX528" s="226"/>
      <x:c r="BA528" s="226"/>
      <x:c r="BJ528" s="226"/>
      <x:c r="BT528" s="23"/>
      <x:c r="BU528" s="23"/>
      <x:c r="BV528" s="23"/>
      <x:c r="CG528" s="226"/>
      <x:c r="CH528" s="226"/>
      <x:c r="CI528" s="226"/>
      <x:c r="CJ528" s="226"/>
      <x:c r="CK528" s="226"/>
      <x:c r="CL528" s="23"/>
      <x:c r="CP528" s="226"/>
    </x:row>
    <x:row r="529" spans="1:94" x14ac:dyDescent="0.3">
      <x:c r="A529" s="226"/>
      <x:c r="N529" s="23"/>
      <x:c r="O529" s="226"/>
      <x:c r="W529" s="226"/>
      <x:c r="Y529" s="226"/>
      <x:c r="AE529" s="23"/>
      <x:c r="AF529" s="23"/>
      <x:c r="AK529" s="226"/>
      <x:c r="AL529" s="226"/>
      <x:c r="AM529" s="226"/>
      <x:c r="AN529" s="226"/>
      <x:c r="AR529" s="226"/>
      <x:c r="AS529" s="226"/>
      <x:c r="AT529" s="226"/>
      <x:c r="AU529" s="226"/>
      <x:c r="AV529" s="226"/>
      <x:c r="AW529" s="226"/>
      <x:c r="AX529" s="226"/>
      <x:c r="BA529" s="226"/>
      <x:c r="BJ529" s="226"/>
      <x:c r="BN529" s="226"/>
      <x:c r="BO529" s="226"/>
      <x:c r="BT529" s="23"/>
      <x:c r="BU529" s="23"/>
      <x:c r="BV529" s="23"/>
      <x:c r="CG529" s="226"/>
      <x:c r="CH529" s="226"/>
      <x:c r="CI529" s="226"/>
      <x:c r="CJ529" s="226"/>
      <x:c r="CK529" s="226"/>
      <x:c r="CL529" s="23"/>
      <x:c r="CP529" s="226"/>
    </x:row>
    <x:row r="530" spans="1:94" x14ac:dyDescent="0.3">
      <x:c r="A530" s="226"/>
      <x:c r="N530" s="23"/>
      <x:c r="O530" s="226"/>
      <x:c r="W530" s="226"/>
      <x:c r="Y530" s="226"/>
      <x:c r="AE530" s="23"/>
      <x:c r="AF530" s="23"/>
      <x:c r="AG530" s="23"/>
      <x:c r="AK530" s="226"/>
      <x:c r="AL530" s="226"/>
      <x:c r="AM530" s="226"/>
      <x:c r="AN530" s="226"/>
      <x:c r="AR530" s="226"/>
      <x:c r="AS530" s="226"/>
      <x:c r="AT530" s="226"/>
      <x:c r="AU530" s="226"/>
      <x:c r="AV530" s="226"/>
      <x:c r="AW530" s="226"/>
      <x:c r="AX530" s="226"/>
      <x:c r="BA530" s="226"/>
      <x:c r="BJ530" s="226"/>
      <x:c r="BT530" s="23"/>
      <x:c r="BU530" s="23"/>
      <x:c r="BV530" s="23"/>
      <x:c r="CG530" s="226"/>
      <x:c r="CH530" s="226"/>
      <x:c r="CI530" s="226"/>
      <x:c r="CJ530" s="226"/>
      <x:c r="CK530" s="226"/>
      <x:c r="CL530" s="23"/>
      <x:c r="CP530" s="226"/>
    </x:row>
    <x:row r="531" spans="1:94" x14ac:dyDescent="0.3">
      <x:c r="A531" s="226"/>
      <x:c r="N531" s="23"/>
      <x:c r="O531" s="226"/>
      <x:c r="W531" s="226"/>
      <x:c r="Y531" s="226"/>
      <x:c r="AE531" s="23"/>
      <x:c r="AF531" s="23"/>
      <x:c r="AK531" s="226"/>
      <x:c r="AL531" s="226"/>
      <x:c r="AM531" s="226"/>
      <x:c r="AN531" s="226"/>
      <x:c r="AR531" s="226"/>
      <x:c r="AS531" s="226"/>
      <x:c r="AT531" s="226"/>
      <x:c r="AU531" s="226"/>
      <x:c r="AV531" s="226"/>
      <x:c r="AW531" s="226"/>
      <x:c r="AX531" s="226"/>
      <x:c r="BA531" s="226"/>
      <x:c r="BJ531" s="226"/>
      <x:c r="BK531" s="226"/>
      <x:c r="BN531" s="226"/>
      <x:c r="BO531" s="226"/>
      <x:c r="BP531" s="226"/>
      <x:c r="BT531" s="23"/>
      <x:c r="BU531" s="23"/>
      <x:c r="BV531" s="23"/>
      <x:c r="CG531" s="226"/>
      <x:c r="CH531" s="226"/>
      <x:c r="CI531" s="226"/>
      <x:c r="CJ531" s="226"/>
      <x:c r="CK531" s="226"/>
      <x:c r="CL531" s="23"/>
      <x:c r="CP531" s="226"/>
    </x:row>
    <x:row r="532" spans="1:94" x14ac:dyDescent="0.3">
      <x:c r="A532" s="226"/>
      <x:c r="N532" s="23"/>
      <x:c r="O532" s="226"/>
      <x:c r="W532" s="226"/>
      <x:c r="Y532" s="226"/>
      <x:c r="AE532" s="23"/>
      <x:c r="AF532" s="23"/>
      <x:c r="AK532" s="226"/>
      <x:c r="AL532" s="226"/>
      <x:c r="AM532" s="226"/>
      <x:c r="AN532" s="226"/>
      <x:c r="AR532" s="226"/>
      <x:c r="AS532" s="226"/>
      <x:c r="AT532" s="226"/>
      <x:c r="AU532" s="226"/>
      <x:c r="AV532" s="226"/>
      <x:c r="AW532" s="226"/>
      <x:c r="AX532" s="226"/>
      <x:c r="BA532" s="226"/>
      <x:c r="BJ532" s="226"/>
      <x:c r="BT532" s="23"/>
      <x:c r="BU532" s="23"/>
      <x:c r="BV532" s="23"/>
      <x:c r="CG532" s="226"/>
      <x:c r="CH532" s="226"/>
      <x:c r="CI532" s="226"/>
      <x:c r="CJ532" s="226"/>
      <x:c r="CK532" s="226"/>
      <x:c r="CL532" s="23"/>
      <x:c r="CP532" s="226"/>
    </x:row>
    <x:row r="533" spans="1:94" x14ac:dyDescent="0.3">
      <x:c r="A533" s="226"/>
      <x:c r="N533" s="23"/>
      <x:c r="O533" s="226"/>
      <x:c r="W533" s="226"/>
      <x:c r="Y533" s="226"/>
      <x:c r="AE533" s="23"/>
      <x:c r="AF533" s="23"/>
      <x:c r="AK533" s="226"/>
      <x:c r="AL533" s="226"/>
      <x:c r="AM533" s="226"/>
      <x:c r="AN533" s="226"/>
      <x:c r="AR533" s="226"/>
      <x:c r="AS533" s="226"/>
      <x:c r="AT533" s="226"/>
      <x:c r="AU533" s="226"/>
      <x:c r="AV533" s="226"/>
      <x:c r="AW533" s="226"/>
      <x:c r="AX533" s="226"/>
      <x:c r="BA533" s="226"/>
      <x:c r="BJ533" s="226"/>
      <x:c r="BK533" s="226"/>
      <x:c r="BO533" s="226"/>
      <x:c r="BT533" s="23"/>
      <x:c r="BU533" s="23"/>
      <x:c r="BV533" s="23"/>
      <x:c r="CG533" s="226"/>
      <x:c r="CH533" s="226"/>
      <x:c r="CI533" s="226"/>
      <x:c r="CJ533" s="226"/>
      <x:c r="CK533" s="226"/>
      <x:c r="CL533" s="23"/>
      <x:c r="CP533" s="226"/>
    </x:row>
    <x:row r="534" spans="1:94" x14ac:dyDescent="0.3">
      <x:c r="A534" s="226"/>
      <x:c r="N534" s="23"/>
      <x:c r="O534" s="226"/>
      <x:c r="W534" s="226"/>
      <x:c r="Y534" s="226"/>
      <x:c r="AE534" s="23"/>
      <x:c r="AF534" s="23"/>
      <x:c r="AG534" s="23"/>
      <x:c r="AK534" s="226"/>
      <x:c r="AL534" s="226"/>
      <x:c r="AM534" s="226"/>
      <x:c r="AN534" s="226"/>
      <x:c r="AR534" s="226"/>
      <x:c r="AS534" s="226"/>
      <x:c r="AT534" s="226"/>
      <x:c r="AU534" s="226"/>
      <x:c r="AV534" s="226"/>
      <x:c r="AW534" s="226"/>
      <x:c r="AX534" s="226"/>
      <x:c r="BA534" s="226"/>
      <x:c r="BJ534" s="226"/>
      <x:c r="BK534" s="226"/>
      <x:c r="BN534" s="226"/>
      <x:c r="BO534" s="226"/>
      <x:c r="BT534" s="23"/>
      <x:c r="BU534" s="23"/>
      <x:c r="BV534" s="23"/>
      <x:c r="CG534" s="226"/>
      <x:c r="CH534" s="226"/>
      <x:c r="CI534" s="226"/>
      <x:c r="CJ534" s="226"/>
      <x:c r="CK534" s="226"/>
      <x:c r="CL534" s="23"/>
      <x:c r="CP534" s="226"/>
    </x:row>
    <x:row r="535" spans="1:94" x14ac:dyDescent="0.3">
      <x:c r="A535" s="226"/>
      <x:c r="N535" s="23"/>
      <x:c r="O535" s="226"/>
      <x:c r="W535" s="226"/>
      <x:c r="Y535" s="226"/>
      <x:c r="AE535" s="23"/>
      <x:c r="AF535" s="23"/>
      <x:c r="AG535" s="23"/>
      <x:c r="AK535" s="226"/>
      <x:c r="AL535" s="226"/>
      <x:c r="AM535" s="226"/>
      <x:c r="AN535" s="226"/>
      <x:c r="AR535" s="226"/>
      <x:c r="AS535" s="226"/>
      <x:c r="AT535" s="226"/>
      <x:c r="AU535" s="226"/>
      <x:c r="AV535" s="226"/>
      <x:c r="AW535" s="226"/>
      <x:c r="AX535" s="226"/>
      <x:c r="BA535" s="226"/>
      <x:c r="BJ535" s="226"/>
      <x:c r="BK535" s="226"/>
      <x:c r="BT535" s="23"/>
      <x:c r="BU535" s="23"/>
      <x:c r="BV535" s="23"/>
      <x:c r="CG535" s="226"/>
      <x:c r="CH535" s="226"/>
      <x:c r="CI535" s="226"/>
      <x:c r="CJ535" s="226"/>
      <x:c r="CK535" s="226"/>
      <x:c r="CL535" s="23"/>
      <x:c r="CP535" s="226"/>
    </x:row>
    <x:row r="536" spans="1:94" x14ac:dyDescent="0.3">
      <x:c r="A536" s="226"/>
      <x:c r="N536" s="23"/>
      <x:c r="O536" s="226"/>
      <x:c r="W536" s="226"/>
      <x:c r="Y536" s="226"/>
      <x:c r="AE536" s="23"/>
      <x:c r="AF536" s="23"/>
      <x:c r="AG536" s="23"/>
      <x:c r="AK536" s="226"/>
      <x:c r="AL536" s="226"/>
      <x:c r="AM536" s="226"/>
      <x:c r="AN536" s="226"/>
      <x:c r="AR536" s="226"/>
      <x:c r="AS536" s="226"/>
      <x:c r="AT536" s="226"/>
      <x:c r="AU536" s="226"/>
      <x:c r="AV536" s="226"/>
      <x:c r="AW536" s="226"/>
      <x:c r="AX536" s="226"/>
      <x:c r="BA536" s="226"/>
      <x:c r="BJ536" s="226"/>
      <x:c r="BK536" s="226"/>
      <x:c r="BO536" s="226"/>
      <x:c r="BP536" s="226"/>
      <x:c r="BT536" s="23"/>
      <x:c r="BU536" s="23"/>
      <x:c r="BV536" s="23"/>
      <x:c r="CG536" s="226"/>
      <x:c r="CH536" s="226"/>
      <x:c r="CI536" s="226"/>
      <x:c r="CJ536" s="226"/>
      <x:c r="CK536" s="226"/>
      <x:c r="CL536" s="23"/>
      <x:c r="CP536" s="226"/>
    </x:row>
    <x:row r="537" spans="1:94" x14ac:dyDescent="0.3">
      <x:c r="A537" s="226"/>
      <x:c r="C537" s="226"/>
      <x:c r="L537" s="226"/>
      <x:c r="N537" s="23"/>
      <x:c r="AL537" s="226"/>
      <x:c r="AR537" s="226"/>
      <x:c r="AT537" s="226"/>
      <x:c r="AU537" s="226"/>
      <x:c r="AW537" s="226"/>
      <x:c r="BJ537" s="222"/>
      <x:c r="BT537" s="23"/>
      <x:c r="BU537" s="23"/>
      <x:c r="BV537" s="23"/>
      <x:c r="CI537" s="226"/>
      <x:c r="CJ537" s="226"/>
      <x:c r="CK537" s="226"/>
      <x:c r="CP537" s="226"/>
    </x:row>
    <x:row r="538" spans="1:94" x14ac:dyDescent="0.3">
      <x:c r="A538" s="226"/>
      <x:c r="C538" s="226"/>
      <x:c r="L538" s="226"/>
      <x:c r="N538" s="23"/>
      <x:c r="AL538" s="226"/>
      <x:c r="AR538" s="226"/>
      <x:c r="AT538" s="226"/>
      <x:c r="AU538" s="226"/>
      <x:c r="AW538" s="226"/>
      <x:c r="BJ538" s="222"/>
      <x:c r="BT538" s="23"/>
      <x:c r="BU538" s="23"/>
      <x:c r="BV538" s="23"/>
      <x:c r="CI538" s="226"/>
      <x:c r="CJ538" s="226"/>
      <x:c r="CK538" s="226"/>
      <x:c r="CP538" s="226"/>
    </x:row>
    <x:row r="539" spans="1:94" x14ac:dyDescent="0.3">
      <x:c r="A539" s="226"/>
      <x:c r="C539" s="226"/>
      <x:c r="L539" s="226"/>
      <x:c r="N539" s="23"/>
      <x:c r="AL539" s="226"/>
      <x:c r="AR539" s="226"/>
      <x:c r="AT539" s="226"/>
      <x:c r="AU539" s="226"/>
      <x:c r="AW539" s="226"/>
      <x:c r="BJ539" s="222"/>
      <x:c r="BT539" s="23"/>
      <x:c r="BU539" s="23"/>
      <x:c r="BV539" s="23"/>
      <x:c r="CI539" s="226"/>
      <x:c r="CJ539" s="226"/>
      <x:c r="CK539" s="226"/>
      <x:c r="CP539" s="226"/>
    </x:row>
    <x:row r="540" spans="1:94" x14ac:dyDescent="0.3">
      <x:c r="A540" s="226"/>
      <x:c r="C540" s="226"/>
      <x:c r="L540" s="226"/>
      <x:c r="N540" s="23"/>
      <x:c r="AL540" s="226"/>
      <x:c r="AR540" s="226"/>
      <x:c r="AT540" s="226"/>
      <x:c r="AU540" s="226"/>
      <x:c r="AW540" s="226"/>
      <x:c r="BJ540" s="222"/>
      <x:c r="BT540" s="23"/>
      <x:c r="BU540" s="23"/>
      <x:c r="BV540" s="23"/>
      <x:c r="CI540" s="226"/>
      <x:c r="CJ540" s="226"/>
      <x:c r="CK540" s="226"/>
      <x:c r="CP540" s="226"/>
    </x:row>
    <x:row r="541" spans="1:94" x14ac:dyDescent="0.3">
      <x:c r="A541" s="226"/>
      <x:c r="C541" s="226"/>
      <x:c r="L541" s="226"/>
      <x:c r="N541" s="23"/>
      <x:c r="AL541" s="226"/>
      <x:c r="AR541" s="226"/>
      <x:c r="AT541" s="226"/>
      <x:c r="AU541" s="226"/>
      <x:c r="AW541" s="226"/>
      <x:c r="BJ541" s="222"/>
      <x:c r="BT541" s="23"/>
      <x:c r="BU541" s="23"/>
      <x:c r="BV541" s="23"/>
      <x:c r="CI541" s="226"/>
      <x:c r="CJ541" s="226"/>
      <x:c r="CK541" s="226"/>
      <x:c r="CP541" s="226"/>
    </x:row>
    <x:row r="542" spans="1:94" x14ac:dyDescent="0.3">
      <x:c r="A542" s="226"/>
      <x:c r="C542" s="226"/>
      <x:c r="L542" s="226"/>
      <x:c r="N542" s="23"/>
      <x:c r="AL542" s="226"/>
      <x:c r="AR542" s="226"/>
      <x:c r="AT542" s="226"/>
      <x:c r="AU542" s="226"/>
      <x:c r="AW542" s="226"/>
      <x:c r="BJ542" s="222"/>
      <x:c r="BT542" s="23"/>
      <x:c r="BU542" s="23"/>
      <x:c r="BV542" s="23"/>
      <x:c r="CI542" s="226"/>
      <x:c r="CJ542" s="226"/>
      <x:c r="CK542" s="226"/>
      <x:c r="CP542" s="226"/>
    </x:row>
    <x:row r="543" spans="1:94" x14ac:dyDescent="0.3">
      <x:c r="A543" s="226"/>
      <x:c r="C543" s="226"/>
      <x:c r="L543" s="226"/>
      <x:c r="N543" s="23"/>
      <x:c r="AL543" s="226"/>
      <x:c r="AR543" s="226"/>
      <x:c r="AT543" s="226"/>
      <x:c r="AU543" s="226"/>
      <x:c r="AW543" s="226"/>
      <x:c r="BJ543" s="222"/>
      <x:c r="BT543" s="23"/>
      <x:c r="BU543" s="23"/>
      <x:c r="BV543" s="23"/>
      <x:c r="CI543" s="226"/>
      <x:c r="CJ543" s="226"/>
      <x:c r="CK543" s="226"/>
      <x:c r="CP543" s="226"/>
    </x:row>
    <x:row r="544" spans="1:94" x14ac:dyDescent="0.3">
      <x:c r="A544" s="226"/>
      <x:c r="C544" s="226"/>
      <x:c r="L544" s="226"/>
      <x:c r="N544" s="23"/>
      <x:c r="AL544" s="226"/>
      <x:c r="AR544" s="226"/>
      <x:c r="AT544" s="226"/>
      <x:c r="AU544" s="226"/>
      <x:c r="AW544" s="226"/>
      <x:c r="BJ544" s="222"/>
      <x:c r="BT544" s="23"/>
      <x:c r="BU544" s="23"/>
      <x:c r="BV544" s="23"/>
      <x:c r="CI544" s="226"/>
      <x:c r="CJ544" s="226"/>
      <x:c r="CK544" s="226"/>
      <x:c r="CP544" s="226"/>
    </x:row>
    <x:row r="545" spans="1:94" x14ac:dyDescent="0.3">
      <x:c r="A545" s="226"/>
      <x:c r="C545" s="226"/>
      <x:c r="L545" s="226"/>
      <x:c r="N545" s="23"/>
      <x:c r="AL545" s="226"/>
      <x:c r="AR545" s="226"/>
      <x:c r="AT545" s="226"/>
      <x:c r="AU545" s="226"/>
      <x:c r="AW545" s="226"/>
      <x:c r="BJ545" s="222"/>
      <x:c r="BT545" s="23"/>
      <x:c r="BU545" s="23"/>
      <x:c r="BV545" s="23"/>
      <x:c r="CI545" s="226"/>
      <x:c r="CJ545" s="226"/>
      <x:c r="CK545" s="226"/>
      <x:c r="CP545" s="226"/>
    </x:row>
    <x:row r="546" spans="1:94" x14ac:dyDescent="0.3">
      <x:c r="A546" s="226"/>
      <x:c r="C546" s="226"/>
      <x:c r="L546" s="226"/>
      <x:c r="N546" s="23"/>
      <x:c r="AL546" s="226"/>
      <x:c r="AR546" s="226"/>
      <x:c r="AT546" s="226"/>
      <x:c r="AU546" s="226"/>
      <x:c r="AW546" s="226"/>
      <x:c r="BJ546" s="222"/>
      <x:c r="BT546" s="23"/>
      <x:c r="BU546" s="23"/>
      <x:c r="BV546" s="23"/>
      <x:c r="CI546" s="226"/>
      <x:c r="CJ546" s="226"/>
      <x:c r="CK546" s="226"/>
      <x:c r="CP546" s="226"/>
    </x:row>
    <x:row r="547" spans="1:94" x14ac:dyDescent="0.3">
      <x:c r="A547" s="226"/>
      <x:c r="C547" s="226"/>
      <x:c r="L547" s="226"/>
      <x:c r="N547" s="23"/>
      <x:c r="AL547" s="226"/>
      <x:c r="AR547" s="226"/>
      <x:c r="AT547" s="226"/>
      <x:c r="AU547" s="226"/>
      <x:c r="AW547" s="226"/>
      <x:c r="BJ547" s="222"/>
      <x:c r="BT547" s="23"/>
      <x:c r="BU547" s="23"/>
      <x:c r="BV547" s="23"/>
      <x:c r="CI547" s="226"/>
      <x:c r="CJ547" s="226"/>
      <x:c r="CK547" s="226"/>
      <x:c r="CP547" s="226"/>
    </x:row>
    <x:row r="548" spans="1:94" x14ac:dyDescent="0.3">
      <x:c r="A548" s="226"/>
      <x:c r="C548" s="226"/>
      <x:c r="L548" s="226"/>
      <x:c r="N548" s="23"/>
      <x:c r="AL548" s="226"/>
      <x:c r="AR548" s="226"/>
      <x:c r="AT548" s="226"/>
      <x:c r="AU548" s="226"/>
      <x:c r="AW548" s="226"/>
      <x:c r="BJ548" s="222"/>
      <x:c r="BT548" s="23"/>
      <x:c r="BU548" s="23"/>
      <x:c r="BV548" s="23"/>
      <x:c r="CI548" s="226"/>
      <x:c r="CJ548" s="226"/>
      <x:c r="CK548" s="226"/>
      <x:c r="CP548" s="226"/>
    </x:row>
    <x:row r="549" spans="1:94" x14ac:dyDescent="0.3">
      <x:c r="A549" s="226"/>
      <x:c r="C549" s="226"/>
      <x:c r="L549" s="226"/>
      <x:c r="N549" s="23"/>
      <x:c r="AL549" s="226"/>
      <x:c r="AR549" s="222"/>
      <x:c r="AT549" s="222"/>
      <x:c r="AU549" s="222"/>
      <x:c r="AW549" s="222"/>
      <x:c r="BJ549" s="222"/>
      <x:c r="BT549" s="23"/>
      <x:c r="BU549" s="23"/>
      <x:c r="BV549" s="23"/>
      <x:c r="CI549" s="226"/>
      <x:c r="CJ549" s="226"/>
      <x:c r="CK549" s="226"/>
      <x:c r="CP549" s="226"/>
    </x:row>
    <x:row r="550" spans="1:94" x14ac:dyDescent="0.3">
      <x:c r="A550" s="226"/>
      <x:c r="C550" s="226"/>
      <x:c r="L550" s="226"/>
      <x:c r="N550" s="23"/>
      <x:c r="AL550" s="226"/>
      <x:c r="AR550" s="222"/>
      <x:c r="AT550" s="222"/>
      <x:c r="AU550" s="222"/>
      <x:c r="AW550" s="222"/>
      <x:c r="BJ550" s="222"/>
      <x:c r="BT550" s="23"/>
      <x:c r="BU550" s="23"/>
      <x:c r="BV550" s="23"/>
      <x:c r="CI550" s="226"/>
      <x:c r="CJ550" s="226"/>
      <x:c r="CK550" s="226"/>
      <x:c r="CP550" s="226"/>
    </x:row>
    <x:row r="551" spans="1:94" x14ac:dyDescent="0.3">
      <x:c r="A551" s="226"/>
      <x:c r="C551" s="226"/>
      <x:c r="L551" s="226"/>
      <x:c r="N551" s="23"/>
      <x:c r="AL551" s="226"/>
      <x:c r="AR551" s="222"/>
      <x:c r="AT551" s="222"/>
      <x:c r="AU551" s="222"/>
      <x:c r="AW551" s="222"/>
      <x:c r="BJ551" s="222"/>
      <x:c r="BT551" s="23"/>
      <x:c r="BU551" s="23"/>
      <x:c r="BV551" s="23"/>
      <x:c r="CI551" s="226"/>
      <x:c r="CJ551" s="226"/>
      <x:c r="CK551" s="226"/>
      <x:c r="CP551" s="226"/>
    </x:row>
    <x:row r="552" spans="1:94" x14ac:dyDescent="0.3">
      <x:c r="A552" s="226"/>
      <x:c r="C552" s="226"/>
      <x:c r="L552" s="226"/>
      <x:c r="N552" s="23"/>
      <x:c r="AL552" s="226"/>
      <x:c r="AR552" s="222"/>
      <x:c r="AT552" s="222"/>
      <x:c r="AU552" s="222"/>
      <x:c r="AW552" s="222"/>
      <x:c r="BJ552" s="222"/>
      <x:c r="BT552" s="23"/>
      <x:c r="BU552" s="23"/>
      <x:c r="BV552" s="23"/>
      <x:c r="CI552" s="226"/>
      <x:c r="CJ552" s="226"/>
      <x:c r="CK552" s="226"/>
      <x:c r="CP552" s="226"/>
    </x:row>
    <x:row r="553" spans="1:94" x14ac:dyDescent="0.3">
      <x:c r="A553" s="226"/>
      <x:c r="C553" s="226"/>
      <x:c r="L553" s="226"/>
      <x:c r="N553" s="23"/>
      <x:c r="AL553" s="226"/>
      <x:c r="AR553" s="222"/>
      <x:c r="AT553" s="222"/>
      <x:c r="AU553" s="222"/>
      <x:c r="AW553" s="222"/>
      <x:c r="BJ553" s="222"/>
      <x:c r="BT553" s="23"/>
      <x:c r="BU553" s="23"/>
      <x:c r="BV553" s="23"/>
      <x:c r="CI553" s="226"/>
      <x:c r="CJ553" s="226"/>
      <x:c r="CK553" s="226"/>
      <x:c r="CP553" s="226"/>
    </x:row>
    <x:row r="554" spans="1:94" x14ac:dyDescent="0.3">
      <x:c r="A554" s="226"/>
      <x:c r="C554" s="226"/>
      <x:c r="L554" s="226"/>
      <x:c r="N554" s="23"/>
      <x:c r="AL554" s="226"/>
      <x:c r="AR554" s="222"/>
      <x:c r="AT554" s="222"/>
      <x:c r="AU554" s="222"/>
      <x:c r="AW554" s="222"/>
      <x:c r="BJ554" s="222"/>
      <x:c r="BT554" s="23"/>
      <x:c r="BU554" s="23"/>
      <x:c r="BV554" s="23"/>
      <x:c r="CI554" s="226"/>
      <x:c r="CJ554" s="226"/>
      <x:c r="CK554" s="226"/>
      <x:c r="CP554" s="226"/>
    </x:row>
    <x:row r="555" spans="1:94" x14ac:dyDescent="0.3">
      <x:c r="A555" s="226"/>
      <x:c r="C555" s="226"/>
      <x:c r="L555" s="226"/>
      <x:c r="N555" s="23"/>
      <x:c r="AL555" s="226"/>
      <x:c r="AR555" s="222"/>
      <x:c r="AT555" s="222"/>
      <x:c r="AU555" s="222"/>
      <x:c r="AW555" s="222"/>
      <x:c r="BJ555" s="222"/>
      <x:c r="BT555" s="23"/>
      <x:c r="BU555" s="23"/>
      <x:c r="BV555" s="23"/>
      <x:c r="CI555" s="226"/>
      <x:c r="CJ555" s="226"/>
      <x:c r="CK555" s="226"/>
      <x:c r="CP555" s="226"/>
    </x:row>
    <x:row r="556" spans="1:94" x14ac:dyDescent="0.3">
      <x:c r="A556" s="226"/>
      <x:c r="C556" s="226"/>
      <x:c r="L556" s="226"/>
      <x:c r="N556" s="23"/>
      <x:c r="AL556" s="226"/>
      <x:c r="AR556" s="222"/>
      <x:c r="AT556" s="222"/>
      <x:c r="AU556" s="222"/>
      <x:c r="AW556" s="222"/>
      <x:c r="BJ556" s="222"/>
      <x:c r="BT556" s="23"/>
      <x:c r="BU556" s="23"/>
      <x:c r="BV556" s="23"/>
      <x:c r="CI556" s="226"/>
      <x:c r="CJ556" s="226"/>
      <x:c r="CK556" s="226"/>
      <x:c r="CP556" s="226"/>
    </x:row>
    <x:row r="557" spans="1:94" x14ac:dyDescent="0.3">
      <x:c r="A557" s="226"/>
      <x:c r="C557" s="226"/>
      <x:c r="L557" s="226"/>
      <x:c r="N557" s="23"/>
      <x:c r="AL557" s="226"/>
      <x:c r="AR557" s="222"/>
      <x:c r="AT557" s="222"/>
      <x:c r="AU557" s="222"/>
      <x:c r="AW557" s="222"/>
      <x:c r="BJ557" s="222"/>
      <x:c r="BT557" s="23"/>
      <x:c r="BU557" s="23"/>
      <x:c r="BV557" s="23"/>
      <x:c r="CI557" s="226"/>
      <x:c r="CJ557" s="226"/>
      <x:c r="CK557" s="226"/>
      <x:c r="CP557" s="226"/>
    </x:row>
    <x:row r="558" spans="1:94" x14ac:dyDescent="0.3">
      <x:c r="A558" s="226"/>
      <x:c r="C558" s="226"/>
      <x:c r="L558" s="226"/>
      <x:c r="N558" s="23"/>
      <x:c r="AL558" s="226"/>
      <x:c r="AR558" s="222"/>
      <x:c r="AT558" s="222"/>
      <x:c r="AU558" s="222"/>
      <x:c r="AW558" s="222"/>
      <x:c r="BJ558" s="222"/>
      <x:c r="BT558" s="23"/>
      <x:c r="BU558" s="23"/>
      <x:c r="BV558" s="23"/>
      <x:c r="CI558" s="226"/>
      <x:c r="CJ558" s="226"/>
      <x:c r="CK558" s="226"/>
      <x:c r="CP558" s="226"/>
    </x:row>
    <x:row r="559" spans="1:94" x14ac:dyDescent="0.3">
      <x:c r="A559" s="226"/>
      <x:c r="C559" s="226"/>
      <x:c r="L559" s="226"/>
      <x:c r="N559" s="23"/>
      <x:c r="AL559" s="226"/>
      <x:c r="AR559" s="222"/>
      <x:c r="AT559" s="222"/>
      <x:c r="AU559" s="222"/>
      <x:c r="AW559" s="222"/>
      <x:c r="BJ559" s="222"/>
      <x:c r="BT559" s="23"/>
      <x:c r="BU559" s="23"/>
      <x:c r="BV559" s="23"/>
      <x:c r="CI559" s="226"/>
      <x:c r="CJ559" s="226"/>
      <x:c r="CK559" s="226"/>
      <x:c r="CP559" s="226"/>
    </x:row>
    <x:row r="560" spans="1:94" x14ac:dyDescent="0.3">
      <x:c r="A560" s="226"/>
      <x:c r="C560" s="226"/>
      <x:c r="L560" s="226"/>
      <x:c r="N560" s="23"/>
      <x:c r="AL560" s="226"/>
      <x:c r="AR560" s="222"/>
      <x:c r="AT560" s="222"/>
      <x:c r="AU560" s="222"/>
      <x:c r="AW560" s="222"/>
      <x:c r="BJ560" s="222"/>
      <x:c r="BT560" s="23"/>
      <x:c r="BU560" s="23"/>
      <x:c r="BV560" s="23"/>
      <x:c r="CI560" s="226"/>
      <x:c r="CJ560" s="226"/>
      <x:c r="CK560" s="226"/>
      <x:c r="CP560" s="226"/>
    </x:row>
    <x:row r="561" spans="1:94" x14ac:dyDescent="0.3">
      <x:c r="A561" s="226"/>
      <x:c r="C561" s="226"/>
      <x:c r="L561" s="226"/>
      <x:c r="N561" s="23"/>
      <x:c r="AL561" s="226"/>
      <x:c r="AR561" s="226"/>
      <x:c r="AT561" s="226"/>
      <x:c r="AU561" s="226"/>
      <x:c r="AW561" s="226"/>
      <x:c r="BJ561" s="222"/>
      <x:c r="BT561" s="23"/>
      <x:c r="BU561" s="23"/>
      <x:c r="BV561" s="23"/>
      <x:c r="CI561" s="226"/>
      <x:c r="CJ561" s="226"/>
      <x:c r="CK561" s="226"/>
      <x:c r="CP561" s="226"/>
    </x:row>
    <x:row r="562" spans="1:94" x14ac:dyDescent="0.3">
      <x:c r="A562" s="226"/>
      <x:c r="C562" s="226"/>
      <x:c r="L562" s="226"/>
      <x:c r="N562" s="23"/>
      <x:c r="AL562" s="226"/>
      <x:c r="AR562" s="226"/>
      <x:c r="AT562" s="226"/>
      <x:c r="AU562" s="226"/>
      <x:c r="AW562" s="226"/>
      <x:c r="BJ562" s="222"/>
      <x:c r="BT562" s="23"/>
      <x:c r="BU562" s="23"/>
      <x:c r="BV562" s="23"/>
      <x:c r="CI562" s="226"/>
      <x:c r="CJ562" s="226"/>
      <x:c r="CK562" s="226"/>
      <x:c r="CP562" s="226"/>
    </x:row>
    <x:row r="563" spans="1:94" x14ac:dyDescent="0.3">
      <x:c r="A563" s="226"/>
      <x:c r="C563" s="226"/>
      <x:c r="L563" s="226"/>
      <x:c r="N563" s="23"/>
      <x:c r="AL563" s="226"/>
      <x:c r="AR563" s="226"/>
      <x:c r="AT563" s="226"/>
      <x:c r="AU563" s="226"/>
      <x:c r="AW563" s="226"/>
      <x:c r="BJ563" s="222"/>
      <x:c r="BT563" s="23"/>
      <x:c r="BU563" s="23"/>
      <x:c r="BV563" s="23"/>
      <x:c r="CI563" s="226"/>
      <x:c r="CJ563" s="226"/>
      <x:c r="CK563" s="226"/>
      <x:c r="CP563" s="226"/>
    </x:row>
    <x:row r="564" spans="1:94" x14ac:dyDescent="0.3">
      <x:c r="A564" s="226"/>
      <x:c r="C564" s="226"/>
      <x:c r="L564" s="226"/>
      <x:c r="N564" s="23"/>
      <x:c r="AL564" s="226"/>
      <x:c r="AR564" s="226"/>
      <x:c r="AT564" s="226"/>
      <x:c r="AU564" s="226"/>
      <x:c r="AW564" s="226"/>
      <x:c r="BJ564" s="222"/>
      <x:c r="BT564" s="23"/>
      <x:c r="BU564" s="23"/>
      <x:c r="BV564" s="23"/>
      <x:c r="CI564" s="226"/>
      <x:c r="CJ564" s="226"/>
      <x:c r="CK564" s="226"/>
      <x:c r="CP564" s="226"/>
    </x:row>
    <x:row r="565" spans="1:94" x14ac:dyDescent="0.3">
      <x:c r="A565" s="226"/>
      <x:c r="C565" s="226"/>
      <x:c r="L565" s="226"/>
      <x:c r="N565" s="23"/>
      <x:c r="AL565" s="226"/>
      <x:c r="AR565" s="226"/>
      <x:c r="AT565" s="226"/>
      <x:c r="AU565" s="226"/>
      <x:c r="AW565" s="226"/>
      <x:c r="BJ565" s="222"/>
      <x:c r="BT565" s="23"/>
      <x:c r="BU565" s="23"/>
      <x:c r="BV565" s="23"/>
      <x:c r="CI565" s="226"/>
      <x:c r="CJ565" s="226"/>
      <x:c r="CK565" s="226"/>
      <x:c r="CP565" s="226"/>
    </x:row>
    <x:row r="566" spans="1:94" x14ac:dyDescent="0.3">
      <x:c r="A566" s="226"/>
      <x:c r="C566" s="226"/>
      <x:c r="L566" s="226"/>
      <x:c r="N566" s="23"/>
      <x:c r="AL566" s="226"/>
      <x:c r="AR566" s="226"/>
      <x:c r="AT566" s="226"/>
      <x:c r="AU566" s="226"/>
      <x:c r="AW566" s="226"/>
      <x:c r="BJ566" s="222"/>
      <x:c r="BT566" s="23"/>
      <x:c r="BU566" s="23"/>
      <x:c r="BV566" s="23"/>
      <x:c r="CI566" s="226"/>
      <x:c r="CJ566" s="226"/>
      <x:c r="CK566" s="226"/>
      <x:c r="CP566" s="226"/>
    </x:row>
    <x:row r="567" spans="1:94" x14ac:dyDescent="0.3">
      <x:c r="A567" s="226"/>
      <x:c r="C567" s="226"/>
      <x:c r="L567" s="226"/>
      <x:c r="N567" s="23"/>
      <x:c r="AL567" s="226"/>
      <x:c r="AR567" s="226"/>
      <x:c r="AT567" s="226"/>
      <x:c r="AU567" s="226"/>
      <x:c r="AW567" s="226"/>
      <x:c r="BJ567" s="222"/>
      <x:c r="BT567" s="23"/>
      <x:c r="BU567" s="23"/>
      <x:c r="BV567" s="23"/>
      <x:c r="CI567" s="226"/>
      <x:c r="CJ567" s="226"/>
      <x:c r="CK567" s="226"/>
      <x:c r="CP567" s="226"/>
    </x:row>
    <x:row r="568" spans="1:94" x14ac:dyDescent="0.3">
      <x:c r="A568" s="226"/>
      <x:c r="C568" s="226"/>
      <x:c r="L568" s="226"/>
      <x:c r="N568" s="23"/>
      <x:c r="AL568" s="226"/>
      <x:c r="AR568" s="226"/>
      <x:c r="AT568" s="226"/>
      <x:c r="AU568" s="226"/>
      <x:c r="AW568" s="226"/>
      <x:c r="BJ568" s="222"/>
      <x:c r="BT568" s="23"/>
      <x:c r="BU568" s="23"/>
      <x:c r="BV568" s="23"/>
      <x:c r="CI568" s="226"/>
      <x:c r="CJ568" s="226"/>
      <x:c r="CK568" s="226"/>
      <x:c r="CP568" s="226"/>
    </x:row>
    <x:row r="569" spans="1:94" x14ac:dyDescent="0.3">
      <x:c r="A569" s="226"/>
      <x:c r="C569" s="226"/>
      <x:c r="L569" s="226"/>
      <x:c r="N569" s="23"/>
      <x:c r="AL569" s="226"/>
      <x:c r="AR569" s="226"/>
      <x:c r="AT569" s="226"/>
      <x:c r="AU569" s="226"/>
      <x:c r="AW569" s="226"/>
      <x:c r="BJ569" s="222"/>
      <x:c r="BT569" s="23"/>
      <x:c r="BU569" s="23"/>
      <x:c r="BV569" s="23"/>
      <x:c r="CI569" s="226"/>
      <x:c r="CJ569" s="226"/>
      <x:c r="CK569" s="226"/>
      <x:c r="CP569" s="226"/>
    </x:row>
    <x:row r="570" spans="1:94" x14ac:dyDescent="0.3">
      <x:c r="A570" s="226"/>
      <x:c r="C570" s="226"/>
      <x:c r="L570" s="226"/>
      <x:c r="N570" s="23"/>
      <x:c r="AL570" s="226"/>
      <x:c r="AR570" s="226"/>
      <x:c r="AT570" s="226"/>
      <x:c r="AU570" s="226"/>
      <x:c r="AW570" s="226"/>
      <x:c r="BJ570" s="222"/>
      <x:c r="BT570" s="23"/>
      <x:c r="BU570" s="23"/>
      <x:c r="BV570" s="23"/>
      <x:c r="CI570" s="226"/>
      <x:c r="CJ570" s="226"/>
      <x:c r="CK570" s="226"/>
      <x:c r="CP570" s="226"/>
    </x:row>
    <x:row r="571" spans="1:94" x14ac:dyDescent="0.3">
      <x:c r="A571" s="226"/>
      <x:c r="C571" s="226"/>
      <x:c r="L571" s="226"/>
      <x:c r="N571" s="23"/>
      <x:c r="AL571" s="226"/>
      <x:c r="AR571" s="226"/>
      <x:c r="AT571" s="226"/>
      <x:c r="AU571" s="226"/>
      <x:c r="AW571" s="226"/>
      <x:c r="BJ571" s="222"/>
      <x:c r="BT571" s="23"/>
      <x:c r="BU571" s="23"/>
      <x:c r="BV571" s="23"/>
      <x:c r="CI571" s="226"/>
      <x:c r="CJ571" s="226"/>
      <x:c r="CK571" s="226"/>
      <x:c r="CP571" s="226"/>
    </x:row>
    <x:row r="572" spans="1:94" x14ac:dyDescent="0.3">
      <x:c r="A572" s="226"/>
      <x:c r="C572" s="226"/>
      <x:c r="L572" s="226"/>
      <x:c r="N572" s="23"/>
      <x:c r="AL572" s="226"/>
      <x:c r="AR572" s="226"/>
      <x:c r="AT572" s="226"/>
      <x:c r="AU572" s="226"/>
      <x:c r="AW572" s="226"/>
      <x:c r="BJ572" s="222"/>
      <x:c r="BT572" s="23"/>
      <x:c r="BU572" s="23"/>
      <x:c r="BV572" s="23"/>
      <x:c r="CI572" s="226"/>
      <x:c r="CJ572" s="226"/>
      <x:c r="CK572" s="226"/>
      <x:c r="CP572" s="226"/>
    </x:row>
    <x:row r="573" spans="1:94" x14ac:dyDescent="0.3">
      <x:c r="A573" s="226"/>
      <x:c r="C573" s="226"/>
      <x:c r="L573" s="226"/>
      <x:c r="N573" s="23"/>
      <x:c r="AL573" s="226"/>
      <x:c r="AR573" s="226"/>
      <x:c r="AT573" s="226"/>
      <x:c r="AU573" s="226"/>
      <x:c r="AW573" s="226"/>
      <x:c r="BJ573" s="222"/>
      <x:c r="BT573" s="23"/>
      <x:c r="BU573" s="23"/>
      <x:c r="BV573" s="23"/>
      <x:c r="CI573" s="226"/>
      <x:c r="CJ573" s="226"/>
      <x:c r="CK573" s="226"/>
      <x:c r="CP573" s="226"/>
    </x:row>
    <x:row r="574" spans="1:94" x14ac:dyDescent="0.3">
      <x:c r="A574" s="226"/>
      <x:c r="C574" s="226"/>
      <x:c r="L574" s="226"/>
      <x:c r="N574" s="23"/>
      <x:c r="AL574" s="226"/>
      <x:c r="AR574" s="226"/>
      <x:c r="AT574" s="226"/>
      <x:c r="AU574" s="226"/>
      <x:c r="AW574" s="226"/>
      <x:c r="BJ574" s="222"/>
      <x:c r="BT574" s="23"/>
      <x:c r="BU574" s="23"/>
      <x:c r="BV574" s="23"/>
      <x:c r="CI574" s="226"/>
      <x:c r="CJ574" s="226"/>
      <x:c r="CK574" s="226"/>
      <x:c r="CP574" s="226"/>
    </x:row>
    <x:row r="575" spans="1:94" x14ac:dyDescent="0.3">
      <x:c r="A575" s="226"/>
      <x:c r="C575" s="226"/>
      <x:c r="L575" s="226"/>
      <x:c r="N575" s="23"/>
      <x:c r="AL575" s="226"/>
      <x:c r="AR575" s="226"/>
      <x:c r="AT575" s="226"/>
      <x:c r="AU575" s="226"/>
      <x:c r="AW575" s="226"/>
      <x:c r="BJ575" s="222"/>
      <x:c r="BT575" s="23"/>
      <x:c r="BU575" s="23"/>
      <x:c r="BV575" s="23"/>
      <x:c r="CI575" s="226"/>
      <x:c r="CJ575" s="226"/>
      <x:c r="CK575" s="226"/>
      <x:c r="CP575" s="226"/>
    </x:row>
    <x:row r="576" spans="1:94" x14ac:dyDescent="0.3">
      <x:c r="A576" s="226"/>
      <x:c r="C576" s="226"/>
      <x:c r="L576" s="226"/>
      <x:c r="N576" s="23"/>
      <x:c r="AL576" s="226"/>
      <x:c r="AR576" s="226"/>
      <x:c r="AT576" s="226"/>
      <x:c r="AU576" s="226"/>
      <x:c r="AW576" s="226"/>
      <x:c r="BJ576" s="222"/>
      <x:c r="BT576" s="23"/>
      <x:c r="BU576" s="23"/>
      <x:c r="BV576" s="23"/>
      <x:c r="CI576" s="226"/>
      <x:c r="CJ576" s="226"/>
      <x:c r="CK576" s="226"/>
      <x:c r="CP576" s="226"/>
    </x:row>
    <x:row r="577" spans="1:94" x14ac:dyDescent="0.3">
      <x:c r="A577" s="226"/>
      <x:c r="C577" s="226"/>
      <x:c r="L577" s="226"/>
      <x:c r="N577" s="23"/>
      <x:c r="AL577" s="226"/>
      <x:c r="AR577" s="226"/>
      <x:c r="AT577" s="226"/>
      <x:c r="AU577" s="226"/>
      <x:c r="AW577" s="226"/>
      <x:c r="BJ577" s="222"/>
      <x:c r="BT577" s="23"/>
      <x:c r="BU577" s="23"/>
      <x:c r="BV577" s="23"/>
      <x:c r="CI577" s="226"/>
      <x:c r="CJ577" s="226"/>
      <x:c r="CK577" s="226"/>
      <x:c r="CP577" s="226"/>
    </x:row>
    <x:row r="578" spans="1:94" x14ac:dyDescent="0.3">
      <x:c r="A578" s="226"/>
      <x:c r="C578" s="226"/>
      <x:c r="L578" s="226"/>
      <x:c r="N578" s="23"/>
      <x:c r="AL578" s="226"/>
      <x:c r="AR578" s="226"/>
      <x:c r="AT578" s="226"/>
      <x:c r="AU578" s="226"/>
      <x:c r="AW578" s="226"/>
      <x:c r="BJ578" s="222"/>
      <x:c r="BT578" s="23"/>
      <x:c r="BU578" s="23"/>
      <x:c r="BV578" s="23"/>
      <x:c r="CI578" s="226"/>
      <x:c r="CJ578" s="226"/>
      <x:c r="CK578" s="226"/>
      <x:c r="CP578" s="226"/>
    </x:row>
    <x:row r="579" spans="1:94" x14ac:dyDescent="0.3">
      <x:c r="A579" s="226"/>
      <x:c r="C579" s="226"/>
      <x:c r="L579" s="226"/>
      <x:c r="N579" s="23"/>
      <x:c r="AL579" s="226"/>
      <x:c r="AR579" s="222"/>
      <x:c r="AT579" s="222"/>
      <x:c r="AU579" s="222"/>
      <x:c r="AW579" s="222"/>
      <x:c r="BJ579" s="222"/>
      <x:c r="BT579" s="23"/>
      <x:c r="BU579" s="23"/>
      <x:c r="BV579" s="23"/>
      <x:c r="CI579" s="226"/>
      <x:c r="CJ579" s="226"/>
      <x:c r="CK579" s="226"/>
      <x:c r="CP579" s="226"/>
    </x:row>
    <x:row r="580" spans="1:94" x14ac:dyDescent="0.3">
      <x:c r="A580" s="226"/>
      <x:c r="C580" s="226"/>
      <x:c r="L580" s="226"/>
      <x:c r="N580" s="23"/>
      <x:c r="AL580" s="226"/>
      <x:c r="AR580" s="222"/>
      <x:c r="AT580" s="222"/>
      <x:c r="AU580" s="222"/>
      <x:c r="AW580" s="222"/>
      <x:c r="BJ580" s="222"/>
      <x:c r="BT580" s="23"/>
      <x:c r="BU580" s="23"/>
      <x:c r="BV580" s="23"/>
      <x:c r="CI580" s="226"/>
      <x:c r="CJ580" s="226"/>
      <x:c r="CK580" s="226"/>
      <x:c r="CP580" s="226"/>
    </x:row>
    <x:row r="581" spans="1:94" x14ac:dyDescent="0.3">
      <x:c r="A581" s="226"/>
      <x:c r="C581" s="226"/>
      <x:c r="L581" s="226"/>
      <x:c r="N581" s="23"/>
      <x:c r="AL581" s="226"/>
      <x:c r="AR581" s="222"/>
      <x:c r="AT581" s="222"/>
      <x:c r="AU581" s="222"/>
      <x:c r="AW581" s="222"/>
      <x:c r="BJ581" s="222"/>
      <x:c r="BT581" s="23"/>
      <x:c r="BU581" s="23"/>
      <x:c r="BV581" s="23"/>
      <x:c r="CI581" s="226"/>
      <x:c r="CJ581" s="226"/>
      <x:c r="CK581" s="226"/>
      <x:c r="CP581" s="226"/>
    </x:row>
    <x:row r="582" spans="1:94" x14ac:dyDescent="0.3">
      <x:c r="A582" s="226"/>
      <x:c r="C582" s="226"/>
      <x:c r="L582" s="226"/>
      <x:c r="N582" s="23"/>
      <x:c r="AL582" s="226"/>
      <x:c r="AR582" s="222"/>
      <x:c r="AT582" s="222"/>
      <x:c r="AU582" s="222"/>
      <x:c r="AW582" s="222"/>
      <x:c r="BJ582" s="222"/>
      <x:c r="BT582" s="23"/>
      <x:c r="BU582" s="23"/>
      <x:c r="BV582" s="23"/>
      <x:c r="CI582" s="226"/>
      <x:c r="CJ582" s="226"/>
      <x:c r="CK582" s="226"/>
      <x:c r="CP582" s="226"/>
    </x:row>
    <x:row r="583" spans="1:94" x14ac:dyDescent="0.3">
      <x:c r="A583" s="226"/>
      <x:c r="C583" s="226"/>
      <x:c r="L583" s="226"/>
      <x:c r="N583" s="23"/>
      <x:c r="AL583" s="226"/>
      <x:c r="AR583" s="222"/>
      <x:c r="AT583" s="222"/>
      <x:c r="AU583" s="222"/>
      <x:c r="AW583" s="222"/>
      <x:c r="BJ583" s="222"/>
      <x:c r="BT583" s="23"/>
      <x:c r="BU583" s="23"/>
      <x:c r="BV583" s="23"/>
      <x:c r="CI583" s="226"/>
      <x:c r="CJ583" s="226"/>
      <x:c r="CK583" s="226"/>
      <x:c r="CP583" s="226"/>
    </x:row>
    <x:row r="584" spans="1:94" x14ac:dyDescent="0.3">
      <x:c r="A584" s="226"/>
      <x:c r="C584" s="226"/>
      <x:c r="L584" s="226"/>
      <x:c r="N584" s="23"/>
      <x:c r="AL584" s="226"/>
      <x:c r="AR584" s="222"/>
      <x:c r="AT584" s="222"/>
      <x:c r="AU584" s="222"/>
      <x:c r="AW584" s="222"/>
      <x:c r="BJ584" s="222"/>
      <x:c r="BT584" s="23"/>
      <x:c r="BU584" s="23"/>
      <x:c r="BV584" s="23"/>
      <x:c r="CI584" s="226"/>
      <x:c r="CJ584" s="226"/>
      <x:c r="CK584" s="226"/>
      <x:c r="CP584" s="226"/>
    </x:row>
    <x:row r="585" spans="1:94" x14ac:dyDescent="0.3">
      <x:c r="A585" s="226"/>
      <x:c r="C585" s="226"/>
      <x:c r="L585" s="226"/>
      <x:c r="N585" s="23"/>
      <x:c r="AL585" s="226"/>
      <x:c r="AR585" s="226"/>
      <x:c r="AT585" s="226"/>
      <x:c r="AU585" s="226"/>
      <x:c r="AW585" s="226"/>
      <x:c r="BJ585" s="222"/>
      <x:c r="BT585" s="23"/>
      <x:c r="BU585" s="23"/>
      <x:c r="BV585" s="23"/>
      <x:c r="CI585" s="226"/>
      <x:c r="CJ585" s="226"/>
      <x:c r="CK585" s="226"/>
      <x:c r="CP585" s="226"/>
    </x:row>
    <x:row r="586" spans="1:94" x14ac:dyDescent="0.3">
      <x:c r="A586" s="226"/>
      <x:c r="C586" s="226"/>
      <x:c r="L586" s="226"/>
      <x:c r="N586" s="23"/>
      <x:c r="AL586" s="226"/>
      <x:c r="AR586" s="226"/>
      <x:c r="AT586" s="226"/>
      <x:c r="AU586" s="226"/>
      <x:c r="AW586" s="226"/>
      <x:c r="BJ586" s="222"/>
      <x:c r="BT586" s="23"/>
      <x:c r="BU586" s="23"/>
      <x:c r="BV586" s="23"/>
      <x:c r="CI586" s="226"/>
      <x:c r="CJ586" s="226"/>
      <x:c r="CK586" s="226"/>
      <x:c r="CP586" s="226"/>
    </x:row>
    <x:row r="587" spans="1:94" x14ac:dyDescent="0.3">
      <x:c r="A587" s="226"/>
      <x:c r="C587" s="226"/>
      <x:c r="L587" s="226"/>
      <x:c r="N587" s="23"/>
      <x:c r="AL587" s="226"/>
      <x:c r="AR587" s="226"/>
      <x:c r="AT587" s="226"/>
      <x:c r="AU587" s="226"/>
      <x:c r="AW587" s="226"/>
      <x:c r="BJ587" s="222"/>
      <x:c r="BT587" s="23"/>
      <x:c r="BU587" s="23"/>
      <x:c r="BV587" s="23"/>
      <x:c r="CI587" s="226"/>
      <x:c r="CJ587" s="226"/>
      <x:c r="CK587" s="226"/>
      <x:c r="CP587" s="226"/>
    </x:row>
    <x:row r="588" spans="1:94" x14ac:dyDescent="0.3">
      <x:c r="A588" s="226"/>
      <x:c r="C588" s="226"/>
      <x:c r="L588" s="226"/>
      <x:c r="N588" s="23"/>
      <x:c r="AL588" s="226"/>
      <x:c r="AR588" s="226"/>
      <x:c r="AT588" s="226"/>
      <x:c r="AU588" s="226"/>
      <x:c r="AW588" s="226"/>
      <x:c r="BJ588" s="222"/>
      <x:c r="BT588" s="23"/>
      <x:c r="BU588" s="23"/>
      <x:c r="BV588" s="23"/>
      <x:c r="CI588" s="226"/>
      <x:c r="CJ588" s="226"/>
      <x:c r="CK588" s="226"/>
      <x:c r="CP588" s="226"/>
    </x:row>
    <x:row r="589" spans="1:94" x14ac:dyDescent="0.3">
      <x:c r="A589" s="226"/>
      <x:c r="C589" s="226"/>
      <x:c r="L589" s="226"/>
      <x:c r="N589" s="23"/>
      <x:c r="AL589" s="226"/>
      <x:c r="AR589" s="226"/>
      <x:c r="AT589" s="226"/>
      <x:c r="AU589" s="226"/>
      <x:c r="AW589" s="226"/>
      <x:c r="BJ589" s="222"/>
      <x:c r="BT589" s="23"/>
      <x:c r="BU589" s="23"/>
      <x:c r="BV589" s="23"/>
      <x:c r="CI589" s="226"/>
      <x:c r="CJ589" s="226"/>
      <x:c r="CK589" s="226"/>
      <x:c r="CP589" s="226"/>
    </x:row>
    <x:row r="590" spans="1:94" x14ac:dyDescent="0.3">
      <x:c r="A590" s="226"/>
      <x:c r="C590" s="226"/>
      <x:c r="L590" s="226"/>
      <x:c r="N590" s="23"/>
      <x:c r="AL590" s="226"/>
      <x:c r="AR590" s="226"/>
      <x:c r="AT590" s="226"/>
      <x:c r="AU590" s="226"/>
      <x:c r="AW590" s="226"/>
      <x:c r="BJ590" s="222"/>
      <x:c r="BT590" s="23"/>
      <x:c r="BU590" s="23"/>
      <x:c r="BV590" s="23"/>
      <x:c r="CI590" s="226"/>
      <x:c r="CJ590" s="226"/>
      <x:c r="CK590" s="226"/>
      <x:c r="CP590" s="226"/>
    </x:row>
    <x:row r="591" spans="1:94" x14ac:dyDescent="0.3">
      <x:c r="A591" s="226"/>
      <x:c r="C591" s="226"/>
      <x:c r="L591" s="226"/>
      <x:c r="N591" s="23"/>
      <x:c r="AL591" s="226"/>
      <x:c r="AR591" s="226"/>
      <x:c r="AT591" s="226"/>
      <x:c r="AU591" s="226"/>
      <x:c r="AW591" s="226"/>
      <x:c r="BJ591" s="222"/>
      <x:c r="BT591" s="23"/>
      <x:c r="BU591" s="23"/>
      <x:c r="BV591" s="23"/>
      <x:c r="CI591" s="226"/>
      <x:c r="CJ591" s="226"/>
      <x:c r="CK591" s="226"/>
      <x:c r="CP591" s="226"/>
    </x:row>
    <x:row r="592" spans="1:94" x14ac:dyDescent="0.3">
      <x:c r="A592" s="226"/>
      <x:c r="C592" s="226"/>
      <x:c r="L592" s="226"/>
      <x:c r="N592" s="23"/>
      <x:c r="AL592" s="226"/>
      <x:c r="AR592" s="226"/>
      <x:c r="AT592" s="226"/>
      <x:c r="AU592" s="226"/>
      <x:c r="AW592" s="226"/>
      <x:c r="BJ592" s="222"/>
      <x:c r="BT592" s="23"/>
      <x:c r="BU592" s="23"/>
      <x:c r="BV592" s="23"/>
      <x:c r="CI592" s="226"/>
      <x:c r="CJ592" s="226"/>
      <x:c r="CK592" s="226"/>
      <x:c r="CP592" s="226"/>
    </x:row>
    <x:row r="593" spans="1:94" x14ac:dyDescent="0.3">
      <x:c r="A593" s="226"/>
      <x:c r="C593" s="226"/>
      <x:c r="L593" s="226"/>
      <x:c r="N593" s="23"/>
      <x:c r="AL593" s="226"/>
      <x:c r="AR593" s="226"/>
      <x:c r="AT593" s="226"/>
      <x:c r="AU593" s="226"/>
      <x:c r="AW593" s="226"/>
      <x:c r="BJ593" s="222"/>
      <x:c r="BT593" s="23"/>
      <x:c r="BU593" s="23"/>
      <x:c r="BV593" s="23"/>
      <x:c r="CI593" s="226"/>
      <x:c r="CJ593" s="226"/>
      <x:c r="CK593" s="226"/>
      <x:c r="CP593" s="226"/>
    </x:row>
    <x:row r="594" spans="1:94" x14ac:dyDescent="0.3">
      <x:c r="A594" s="226"/>
      <x:c r="C594" s="226"/>
      <x:c r="L594" s="226"/>
      <x:c r="N594" s="23"/>
      <x:c r="AE594" s="23"/>
      <x:c r="AF594" s="23"/>
      <x:c r="AI594" s="23"/>
      <x:c r="AJ594" s="23"/>
      <x:c r="AL594" s="226"/>
      <x:c r="AR594" s="226"/>
      <x:c r="AT594" s="226"/>
      <x:c r="AU594" s="226"/>
      <x:c r="AW594" s="226"/>
      <x:c r="BJ594" s="222"/>
      <x:c r="BT594" s="23"/>
      <x:c r="BU594" s="23"/>
      <x:c r="BV594" s="23"/>
      <x:c r="CI594" s="226"/>
      <x:c r="CJ594" s="226"/>
      <x:c r="CK594" s="226"/>
      <x:c r="CL594" s="23"/>
      <x:c r="CP594" s="226"/>
    </x:row>
    <x:row r="595" spans="1:94" x14ac:dyDescent="0.3">
      <x:c r="A595" s="226"/>
      <x:c r="C595" s="226"/>
      <x:c r="L595" s="226"/>
      <x:c r="N595" s="23"/>
      <x:c r="AL595" s="226"/>
      <x:c r="AR595" s="226"/>
      <x:c r="AT595" s="226"/>
      <x:c r="AU595" s="226"/>
      <x:c r="AW595" s="226"/>
      <x:c r="BJ595" s="222"/>
      <x:c r="BT595" s="23"/>
      <x:c r="BU595" s="23"/>
      <x:c r="BV595" s="23"/>
      <x:c r="CI595" s="226"/>
      <x:c r="CJ595" s="226"/>
      <x:c r="CK595" s="226"/>
      <x:c r="CP595" s="226"/>
    </x:row>
    <x:row r="596" spans="1:94" x14ac:dyDescent="0.3">
      <x:c r="A596" s="226"/>
      <x:c r="C596" s="226"/>
      <x:c r="L596" s="226"/>
      <x:c r="N596" s="23"/>
      <x:c r="AL596" s="226"/>
      <x:c r="AR596" s="226"/>
      <x:c r="AT596" s="226"/>
      <x:c r="AU596" s="226"/>
      <x:c r="AW596" s="226"/>
      <x:c r="BJ596" s="222"/>
      <x:c r="BT596" s="23"/>
      <x:c r="BU596" s="23"/>
      <x:c r="BV596" s="23"/>
      <x:c r="CI596" s="226"/>
      <x:c r="CJ596" s="226"/>
      <x:c r="CK596" s="226"/>
      <x:c r="CP596" s="226"/>
    </x:row>
    <x:row r="597" spans="1:94" x14ac:dyDescent="0.3">
      <x:c r="A597" s="226"/>
      <x:c r="C597" s="226"/>
      <x:c r="L597" s="226"/>
      <x:c r="N597" s="23"/>
      <x:c r="AL597" s="226"/>
      <x:c r="AR597" s="222"/>
      <x:c r="AT597" s="222"/>
      <x:c r="AU597" s="222"/>
      <x:c r="AW597" s="222"/>
      <x:c r="BJ597" s="222"/>
      <x:c r="BT597" s="23"/>
      <x:c r="BU597" s="23"/>
      <x:c r="BV597" s="23"/>
      <x:c r="CI597" s="226"/>
      <x:c r="CJ597" s="226"/>
      <x:c r="CK597" s="226"/>
      <x:c r="CP597" s="226"/>
    </x:row>
    <x:row r="598" spans="1:94" x14ac:dyDescent="0.3">
      <x:c r="A598" s="226"/>
      <x:c r="C598" s="226"/>
      <x:c r="L598" s="226"/>
      <x:c r="N598" s="23"/>
      <x:c r="AL598" s="226"/>
      <x:c r="AR598" s="222"/>
      <x:c r="AT598" s="222"/>
      <x:c r="AU598" s="222"/>
      <x:c r="AW598" s="222"/>
      <x:c r="BJ598" s="222"/>
      <x:c r="BT598" s="23"/>
      <x:c r="BU598" s="23"/>
      <x:c r="BV598" s="23"/>
      <x:c r="CI598" s="226"/>
      <x:c r="CJ598" s="226"/>
      <x:c r="CK598" s="226"/>
      <x:c r="CP598" s="226"/>
    </x:row>
    <x:row r="599" spans="1:94" x14ac:dyDescent="0.3">
      <x:c r="A599" s="226"/>
      <x:c r="C599" s="226"/>
      <x:c r="L599" s="226"/>
      <x:c r="N599" s="23"/>
      <x:c r="AL599" s="226"/>
      <x:c r="AR599" s="222"/>
      <x:c r="AT599" s="222"/>
      <x:c r="AU599" s="222"/>
      <x:c r="AW599" s="222"/>
      <x:c r="BJ599" s="222"/>
      <x:c r="BT599" s="23"/>
      <x:c r="BU599" s="23"/>
      <x:c r="BV599" s="23"/>
      <x:c r="CI599" s="226"/>
      <x:c r="CJ599" s="226"/>
      <x:c r="CK599" s="226"/>
      <x:c r="CP599" s="226"/>
    </x:row>
    <x:row r="600" spans="1:94" x14ac:dyDescent="0.3">
      <x:c r="A600" s="226"/>
      <x:c r="C600" s="226"/>
      <x:c r="L600" s="226"/>
      <x:c r="N600" s="23"/>
      <x:c r="AE600" s="23"/>
      <x:c r="AF600" s="23"/>
      <x:c r="AH600" s="23"/>
      <x:c r="AL600" s="226"/>
      <x:c r="AR600" s="222"/>
      <x:c r="AT600" s="222"/>
      <x:c r="AU600" s="222"/>
      <x:c r="AW600" s="222"/>
      <x:c r="BJ600" s="222"/>
      <x:c r="BT600" s="23"/>
      <x:c r="BU600" s="23"/>
      <x:c r="BV600" s="23"/>
      <x:c r="CI600" s="226"/>
      <x:c r="CJ600" s="226"/>
      <x:c r="CK600" s="226"/>
      <x:c r="CL600" s="23"/>
      <x:c r="CP600" s="226"/>
    </x:row>
    <x:row r="601" spans="1:94" x14ac:dyDescent="0.3">
      <x:c r="A601" s="226"/>
      <x:c r="C601" s="226"/>
      <x:c r="L601" s="226"/>
      <x:c r="N601" s="23"/>
      <x:c r="AE601" s="23"/>
      <x:c r="AF601" s="23"/>
      <x:c r="AH601" s="23"/>
      <x:c r="AL601" s="226"/>
      <x:c r="AR601" s="222"/>
      <x:c r="AT601" s="222"/>
      <x:c r="AU601" s="222"/>
      <x:c r="AW601" s="222"/>
      <x:c r="BJ601" s="222"/>
      <x:c r="BT601" s="23"/>
      <x:c r="BU601" s="23"/>
      <x:c r="BV601" s="23"/>
      <x:c r="CI601" s="226"/>
      <x:c r="CJ601" s="226"/>
      <x:c r="CK601" s="226"/>
      <x:c r="CL601" s="23"/>
      <x:c r="CP601" s="226"/>
    </x:row>
    <x:row r="602" spans="1:94" x14ac:dyDescent="0.3">
      <x:c r="A602" s="226"/>
      <x:c r="C602" s="226"/>
      <x:c r="L602" s="226"/>
      <x:c r="N602" s="23"/>
      <x:c r="AL602" s="226"/>
      <x:c r="AR602" s="222"/>
      <x:c r="AT602" s="222"/>
      <x:c r="AU602" s="222"/>
      <x:c r="AW602" s="222"/>
      <x:c r="BJ602" s="222"/>
      <x:c r="BT602" s="23"/>
      <x:c r="BU602" s="23"/>
      <x:c r="BV602" s="23"/>
      <x:c r="CI602" s="226"/>
      <x:c r="CJ602" s="226"/>
      <x:c r="CK602" s="226"/>
      <x:c r="CP602" s="226"/>
    </x:row>
    <x:row r="603" spans="1:94" x14ac:dyDescent="0.3">
      <x:c r="A603" s="226"/>
      <x:c r="C603" s="226"/>
      <x:c r="L603" s="226"/>
      <x:c r="N603" s="23"/>
      <x:c r="AL603" s="226"/>
      <x:c r="AR603" s="226"/>
      <x:c r="AT603" s="226"/>
      <x:c r="AU603" s="226"/>
      <x:c r="AW603" s="226"/>
      <x:c r="BJ603" s="222"/>
      <x:c r="BT603" s="23"/>
      <x:c r="BU603" s="23"/>
      <x:c r="BV603" s="23"/>
      <x:c r="CI603" s="226"/>
      <x:c r="CJ603" s="226"/>
      <x:c r="CK603" s="226"/>
      <x:c r="CP603" s="226"/>
    </x:row>
    <x:row r="604" spans="1:94" x14ac:dyDescent="0.3">
      <x:c r="A604" s="226"/>
      <x:c r="C604" s="226"/>
      <x:c r="L604" s="226"/>
      <x:c r="N604" s="23"/>
      <x:c r="AL604" s="226"/>
      <x:c r="AR604" s="226"/>
      <x:c r="AT604" s="226"/>
      <x:c r="AU604" s="226"/>
      <x:c r="AW604" s="226"/>
      <x:c r="BJ604" s="222"/>
      <x:c r="BT604" s="23"/>
      <x:c r="BU604" s="23"/>
      <x:c r="BV604" s="23"/>
      <x:c r="CI604" s="226"/>
      <x:c r="CJ604" s="226"/>
      <x:c r="CK604" s="226"/>
      <x:c r="CP604" s="226"/>
    </x:row>
    <x:row r="605" spans="1:94" x14ac:dyDescent="0.3">
      <x:c r="A605" s="226"/>
      <x:c r="C605" s="226"/>
      <x:c r="L605" s="226"/>
      <x:c r="N605" s="23"/>
      <x:c r="AL605" s="226"/>
      <x:c r="AR605" s="226"/>
      <x:c r="AT605" s="226"/>
      <x:c r="AU605" s="226"/>
      <x:c r="AW605" s="226"/>
      <x:c r="BJ605" s="222"/>
      <x:c r="BT605" s="23"/>
      <x:c r="BU605" s="23"/>
      <x:c r="BV605" s="23"/>
      <x:c r="CI605" s="226"/>
      <x:c r="CJ605" s="226"/>
      <x:c r="CK605" s="226"/>
      <x:c r="CP605" s="226"/>
    </x:row>
    <x:row r="606" spans="1:94" x14ac:dyDescent="0.3">
      <x:c r="A606" s="226"/>
      <x:c r="C606" s="226"/>
      <x:c r="L606" s="226"/>
      <x:c r="N606" s="23"/>
      <x:c r="AL606" s="226"/>
      <x:c r="AR606" s="226"/>
      <x:c r="AT606" s="226"/>
      <x:c r="AU606" s="226"/>
      <x:c r="AW606" s="226"/>
      <x:c r="BJ606" s="222"/>
      <x:c r="BT606" s="23"/>
      <x:c r="BU606" s="23"/>
      <x:c r="BV606" s="23"/>
      <x:c r="CI606" s="226"/>
      <x:c r="CJ606" s="226"/>
      <x:c r="CK606" s="226"/>
      <x:c r="CP606" s="226"/>
    </x:row>
    <x:row r="607" spans="1:94" x14ac:dyDescent="0.3">
      <x:c r="A607" s="226"/>
      <x:c r="C607" s="226"/>
      <x:c r="L607" s="226"/>
      <x:c r="N607" s="23"/>
      <x:c r="AL607" s="226"/>
      <x:c r="AR607" s="226"/>
      <x:c r="AT607" s="226"/>
      <x:c r="AU607" s="226"/>
      <x:c r="AW607" s="226"/>
      <x:c r="BJ607" s="222"/>
      <x:c r="BT607" s="23"/>
      <x:c r="BU607" s="23"/>
      <x:c r="BV607" s="23"/>
      <x:c r="CI607" s="226"/>
      <x:c r="CJ607" s="226"/>
      <x:c r="CK607" s="226"/>
      <x:c r="CP607" s="226"/>
    </x:row>
    <x:row r="608" spans="1:94" x14ac:dyDescent="0.3">
      <x:c r="A608" s="226"/>
      <x:c r="C608" s="226"/>
      <x:c r="L608" s="226"/>
      <x:c r="N608" s="23"/>
      <x:c r="AL608" s="226"/>
      <x:c r="AR608" s="226"/>
      <x:c r="AT608" s="226"/>
      <x:c r="AU608" s="226"/>
      <x:c r="AW608" s="226"/>
      <x:c r="BJ608" s="222"/>
      <x:c r="BT608" s="23"/>
      <x:c r="BU608" s="23"/>
      <x:c r="BV608" s="23"/>
      <x:c r="CI608" s="226"/>
      <x:c r="CJ608" s="226"/>
      <x:c r="CK608" s="226"/>
      <x:c r="CP608" s="226"/>
    </x:row>
    <x:row r="609" spans="1:94" x14ac:dyDescent="0.3">
      <x:c r="A609" s="226"/>
      <x:c r="C609" s="226"/>
      <x:c r="L609" s="226"/>
      <x:c r="N609" s="23"/>
      <x:c r="AL609" s="226"/>
      <x:c r="AR609" s="226"/>
      <x:c r="AT609" s="226"/>
      <x:c r="AU609" s="226"/>
      <x:c r="AW609" s="226"/>
      <x:c r="BJ609" s="222"/>
      <x:c r="BT609" s="23"/>
      <x:c r="BU609" s="23"/>
      <x:c r="BV609" s="23"/>
      <x:c r="CI609" s="226"/>
      <x:c r="CJ609" s="226"/>
      <x:c r="CK609" s="226"/>
      <x:c r="CP609" s="226"/>
    </x:row>
    <x:row r="610" spans="1:94" x14ac:dyDescent="0.3">
      <x:c r="A610" s="226"/>
      <x:c r="C610" s="226"/>
      <x:c r="L610" s="226"/>
      <x:c r="N610" s="23"/>
      <x:c r="AL610" s="226"/>
      <x:c r="AR610" s="226"/>
      <x:c r="AT610" s="226"/>
      <x:c r="AU610" s="226"/>
      <x:c r="AW610" s="226"/>
      <x:c r="BJ610" s="222"/>
      <x:c r="BT610" s="23"/>
      <x:c r="BU610" s="23"/>
      <x:c r="BV610" s="23"/>
      <x:c r="CI610" s="226"/>
      <x:c r="CJ610" s="226"/>
      <x:c r="CK610" s="226"/>
      <x:c r="CP610" s="226"/>
    </x:row>
    <x:row r="611" spans="1:94" x14ac:dyDescent="0.3">
      <x:c r="A611" s="226"/>
      <x:c r="C611" s="226"/>
      <x:c r="L611" s="226"/>
      <x:c r="N611" s="23"/>
      <x:c r="AL611" s="226"/>
      <x:c r="AR611" s="226"/>
      <x:c r="AT611" s="226"/>
      <x:c r="AU611" s="226"/>
      <x:c r="AW611" s="226"/>
      <x:c r="BJ611" s="222"/>
      <x:c r="BT611" s="23"/>
      <x:c r="BU611" s="23"/>
      <x:c r="BV611" s="23"/>
      <x:c r="CI611" s="226"/>
      <x:c r="CJ611" s="226"/>
      <x:c r="CK611" s="226"/>
      <x:c r="CP611" s="226"/>
    </x:row>
    <x:row r="612" spans="1:94" x14ac:dyDescent="0.3">
      <x:c r="A612" s="226"/>
      <x:c r="C612" s="226"/>
      <x:c r="L612" s="226"/>
      <x:c r="N612" s="23"/>
      <x:c r="AL612" s="226"/>
      <x:c r="AR612" s="226"/>
      <x:c r="AT612" s="226"/>
      <x:c r="AU612" s="226"/>
      <x:c r="AW612" s="226"/>
      <x:c r="BJ612" s="222"/>
      <x:c r="BT612" s="23"/>
      <x:c r="BU612" s="23"/>
      <x:c r="BV612" s="23"/>
      <x:c r="CI612" s="226"/>
      <x:c r="CJ612" s="226"/>
      <x:c r="CK612" s="226"/>
      <x:c r="CP612" s="226"/>
    </x:row>
    <x:row r="613" spans="1:94" x14ac:dyDescent="0.3">
      <x:c r="A613" s="226"/>
      <x:c r="C613" s="226"/>
      <x:c r="L613" s="226"/>
      <x:c r="N613" s="23"/>
      <x:c r="AL613" s="226"/>
      <x:c r="AR613" s="226"/>
      <x:c r="AT613" s="226"/>
      <x:c r="AU613" s="226"/>
      <x:c r="AW613" s="226"/>
      <x:c r="BJ613" s="222"/>
      <x:c r="BT613" s="23"/>
      <x:c r="BU613" s="23"/>
      <x:c r="BV613" s="23"/>
      <x:c r="CI613" s="226"/>
      <x:c r="CJ613" s="226"/>
      <x:c r="CK613" s="226"/>
      <x:c r="CP613" s="226"/>
    </x:row>
    <x:row r="614" spans="1:94" x14ac:dyDescent="0.3">
      <x:c r="A614" s="226"/>
      <x:c r="C614" s="226"/>
      <x:c r="L614" s="226"/>
      <x:c r="N614" s="23"/>
      <x:c r="AL614" s="226"/>
      <x:c r="AR614" s="226"/>
      <x:c r="AT614" s="226"/>
      <x:c r="AU614" s="226"/>
      <x:c r="AW614" s="226"/>
      <x:c r="BJ614" s="222"/>
      <x:c r="BT614" s="23"/>
      <x:c r="BU614" s="23"/>
      <x:c r="BV614" s="23"/>
      <x:c r="CI614" s="226"/>
      <x:c r="CJ614" s="226"/>
      <x:c r="CK614" s="226"/>
      <x:c r="CP614" s="226"/>
    </x:row>
    <x:row r="615" spans="1:94" x14ac:dyDescent="0.3">
      <x:c r="A615" s="226"/>
      <x:c r="C615" s="226"/>
      <x:c r="L615" s="226"/>
      <x:c r="N615" s="23"/>
      <x:c r="AL615" s="226"/>
      <x:c r="AR615" s="226"/>
      <x:c r="AT615" s="226"/>
      <x:c r="AU615" s="226"/>
      <x:c r="AW615" s="226"/>
      <x:c r="BJ615" s="222"/>
      <x:c r="BT615" s="23"/>
      <x:c r="BU615" s="23"/>
      <x:c r="BV615" s="23"/>
      <x:c r="CI615" s="226"/>
      <x:c r="CJ615" s="226"/>
      <x:c r="CK615" s="226"/>
      <x:c r="CP615" s="226"/>
    </x:row>
    <x:row r="616" spans="1:94" x14ac:dyDescent="0.3">
      <x:c r="A616" s="226"/>
      <x:c r="C616" s="226"/>
      <x:c r="L616" s="226"/>
      <x:c r="N616" s="23"/>
      <x:c r="AL616" s="226"/>
      <x:c r="AR616" s="226"/>
      <x:c r="AT616" s="226"/>
      <x:c r="AU616" s="226"/>
      <x:c r="AW616" s="226"/>
      <x:c r="BJ616" s="222"/>
      <x:c r="BT616" s="23"/>
      <x:c r="BU616" s="23"/>
      <x:c r="BV616" s="23"/>
      <x:c r="CI616" s="226"/>
      <x:c r="CJ616" s="226"/>
      <x:c r="CK616" s="226"/>
      <x:c r="CP616" s="226"/>
    </x:row>
    <x:row r="617" spans="1:94" x14ac:dyDescent="0.3">
      <x:c r="A617" s="226"/>
      <x:c r="C617" s="226"/>
      <x:c r="L617" s="226"/>
      <x:c r="N617" s="23"/>
      <x:c r="AL617" s="226"/>
      <x:c r="AR617" s="226"/>
      <x:c r="AT617" s="226"/>
      <x:c r="AU617" s="226"/>
      <x:c r="AW617" s="226"/>
      <x:c r="BJ617" s="222"/>
      <x:c r="BT617" s="23"/>
      <x:c r="BU617" s="23"/>
      <x:c r="BV617" s="23"/>
      <x:c r="CI617" s="226"/>
      <x:c r="CJ617" s="226"/>
      <x:c r="CK617" s="226"/>
      <x:c r="CP617" s="226"/>
    </x:row>
    <x:row r="618" spans="1:94" x14ac:dyDescent="0.3">
      <x:c r="A618" s="226"/>
      <x:c r="C618" s="226"/>
      <x:c r="L618" s="226"/>
      <x:c r="N618" s="23"/>
      <x:c r="AL618" s="226"/>
      <x:c r="AR618" s="226"/>
      <x:c r="AT618" s="226"/>
      <x:c r="AU618" s="226"/>
      <x:c r="AW618" s="226"/>
      <x:c r="BJ618" s="222"/>
      <x:c r="BT618" s="23"/>
      <x:c r="BU618" s="23"/>
      <x:c r="BV618" s="23"/>
      <x:c r="CI618" s="226"/>
      <x:c r="CJ618" s="226"/>
      <x:c r="CK618" s="226"/>
      <x:c r="CP618" s="226"/>
    </x:row>
    <x:row r="619" spans="1:94" x14ac:dyDescent="0.3">
      <x:c r="A619" s="226"/>
      <x:c r="C619" s="226"/>
      <x:c r="L619" s="226"/>
      <x:c r="N619" s="23"/>
      <x:c r="AL619" s="226"/>
      <x:c r="AR619" s="226"/>
      <x:c r="AT619" s="226"/>
      <x:c r="AU619" s="226"/>
      <x:c r="AW619" s="226"/>
      <x:c r="BJ619" s="222"/>
      <x:c r="BT619" s="23"/>
      <x:c r="BU619" s="23"/>
      <x:c r="BV619" s="23"/>
      <x:c r="CI619" s="226"/>
      <x:c r="CJ619" s="226"/>
      <x:c r="CK619" s="226"/>
      <x:c r="CP619" s="226"/>
    </x:row>
    <x:row r="620" spans="1:94" x14ac:dyDescent="0.3">
      <x:c r="A620" s="226"/>
      <x:c r="C620" s="226"/>
      <x:c r="L620" s="226"/>
      <x:c r="N620" s="23"/>
      <x:c r="AL620" s="226"/>
      <x:c r="AR620" s="226"/>
      <x:c r="AT620" s="226"/>
      <x:c r="AU620" s="226"/>
      <x:c r="AW620" s="226"/>
      <x:c r="BJ620" s="222"/>
      <x:c r="BT620" s="23"/>
      <x:c r="BU620" s="23"/>
      <x:c r="BV620" s="23"/>
      <x:c r="CI620" s="226"/>
      <x:c r="CJ620" s="226"/>
      <x:c r="CK620" s="226"/>
      <x:c r="CP620" s="226"/>
    </x:row>
    <x:row r="621" spans="1:94" x14ac:dyDescent="0.3">
      <x:c r="A621" s="226"/>
      <x:c r="C621" s="226"/>
      <x:c r="L621" s="226"/>
      <x:c r="N621" s="23"/>
      <x:c r="AL621" s="226"/>
      <x:c r="AR621" s="222"/>
      <x:c r="AT621" s="222"/>
      <x:c r="AU621" s="222"/>
      <x:c r="AW621" s="222"/>
      <x:c r="BJ621" s="226"/>
      <x:c r="BT621" s="23"/>
      <x:c r="BU621" s="23"/>
      <x:c r="BV621" s="23"/>
      <x:c r="CI621" s="226"/>
      <x:c r="CJ621" s="226"/>
      <x:c r="CK621" s="226"/>
      <x:c r="CP621" s="226"/>
    </x:row>
    <x:row r="622" spans="1:94" x14ac:dyDescent="0.3">
      <x:c r="A622" s="226"/>
      <x:c r="C622" s="226"/>
      <x:c r="L622" s="226"/>
      <x:c r="N622" s="23"/>
      <x:c r="AL622" s="226"/>
      <x:c r="AR622" s="222"/>
      <x:c r="AT622" s="222"/>
      <x:c r="AU622" s="222"/>
      <x:c r="AW622" s="222"/>
      <x:c r="BJ622" s="226"/>
      <x:c r="BT622" s="23"/>
      <x:c r="BU622" s="23"/>
      <x:c r="BV622" s="23"/>
      <x:c r="CI622" s="226"/>
      <x:c r="CJ622" s="226"/>
      <x:c r="CK622" s="226"/>
      <x:c r="CP622" s="226"/>
    </x:row>
    <x:row r="623" spans="1:94" x14ac:dyDescent="0.3">
      <x:c r="A623" s="226"/>
      <x:c r="C623" s="226"/>
      <x:c r="L623" s="226"/>
      <x:c r="N623" s="23"/>
      <x:c r="AL623" s="226"/>
      <x:c r="AR623" s="222"/>
      <x:c r="AT623" s="222"/>
      <x:c r="AU623" s="222"/>
      <x:c r="AW623" s="222"/>
      <x:c r="BJ623" s="226"/>
      <x:c r="BT623" s="23"/>
      <x:c r="BU623" s="23"/>
      <x:c r="BV623" s="23"/>
      <x:c r="CI623" s="226"/>
      <x:c r="CJ623" s="226"/>
      <x:c r="CK623" s="226"/>
      <x:c r="CP623" s="226"/>
    </x:row>
    <x:row r="624" spans="1:94" x14ac:dyDescent="0.3">
      <x:c r="A624" s="226"/>
      <x:c r="C624" s="226"/>
      <x:c r="L624" s="226"/>
      <x:c r="N624" s="23"/>
      <x:c r="AL624" s="226"/>
      <x:c r="AR624" s="222"/>
      <x:c r="AT624" s="222"/>
      <x:c r="AU624" s="222"/>
      <x:c r="AW624" s="222"/>
      <x:c r="BJ624" s="226"/>
      <x:c r="BT624" s="23"/>
      <x:c r="BU624" s="23"/>
      <x:c r="BV624" s="23"/>
      <x:c r="CI624" s="226"/>
      <x:c r="CJ624" s="226"/>
      <x:c r="CK624" s="226"/>
      <x:c r="CP624" s="226"/>
    </x:row>
    <x:row r="625" spans="1:94" x14ac:dyDescent="0.3">
      <x:c r="A625" s="226"/>
      <x:c r="C625" s="226"/>
      <x:c r="L625" s="226"/>
      <x:c r="N625" s="23"/>
      <x:c r="AL625" s="226"/>
      <x:c r="AR625" s="222"/>
      <x:c r="AT625" s="222"/>
      <x:c r="AU625" s="222"/>
      <x:c r="AW625" s="222"/>
      <x:c r="BJ625" s="226"/>
      <x:c r="BT625" s="23"/>
      <x:c r="BU625" s="23"/>
      <x:c r="BV625" s="23"/>
      <x:c r="CI625" s="226"/>
      <x:c r="CJ625" s="226"/>
      <x:c r="CK625" s="226"/>
      <x:c r="CP625" s="226"/>
    </x:row>
    <x:row r="626" spans="1:94" x14ac:dyDescent="0.3">
      <x:c r="A626" s="226"/>
      <x:c r="C626" s="226"/>
      <x:c r="L626" s="226"/>
      <x:c r="N626" s="23"/>
      <x:c r="AL626" s="226"/>
      <x:c r="AR626" s="222"/>
      <x:c r="AT626" s="222"/>
      <x:c r="AU626" s="222"/>
      <x:c r="AW626" s="222"/>
      <x:c r="BJ626" s="226"/>
      <x:c r="BT626" s="23"/>
      <x:c r="BU626" s="23"/>
      <x:c r="BV626" s="23"/>
      <x:c r="CI626" s="226"/>
      <x:c r="CJ626" s="226"/>
      <x:c r="CK626" s="226"/>
      <x:c r="CP626" s="226"/>
    </x:row>
    <x:row r="627" spans="1:94" x14ac:dyDescent="0.3">
      <x:c r="A627" s="226"/>
      <x:c r="C627" s="226"/>
      <x:c r="L627" s="226"/>
      <x:c r="N627" s="23"/>
      <x:c r="AL627" s="226"/>
      <x:c r="AR627" s="222"/>
      <x:c r="AT627" s="222"/>
      <x:c r="AU627" s="222"/>
      <x:c r="AW627" s="222"/>
      <x:c r="BJ627" s="226"/>
      <x:c r="BT627" s="23"/>
      <x:c r="BU627" s="23"/>
      <x:c r="BV627" s="23"/>
      <x:c r="CI627" s="226"/>
      <x:c r="CJ627" s="226"/>
      <x:c r="CK627" s="226"/>
      <x:c r="CP627" s="226"/>
    </x:row>
    <x:row r="628" spans="1:94" x14ac:dyDescent="0.3">
      <x:c r="A628" s="226"/>
      <x:c r="C628" s="226"/>
      <x:c r="L628" s="226"/>
      <x:c r="N628" s="23"/>
      <x:c r="AE628" s="23"/>
      <x:c r="AF628" s="23"/>
      <x:c r="AH628" s="23"/>
      <x:c r="AL628" s="226"/>
      <x:c r="AN628" s="36"/>
      <x:c r="AO628" s="36"/>
      <x:c r="AP628" s="36"/>
      <x:c r="AR628" s="222"/>
      <x:c r="AS628" s="36"/>
      <x:c r="AT628" s="222"/>
      <x:c r="AU628" s="222"/>
      <x:c r="AW628" s="222"/>
      <x:c r="BJ628" s="226"/>
      <x:c r="BT628" s="23"/>
      <x:c r="BU628" s="23"/>
      <x:c r="BV628" s="23"/>
      <x:c r="CI628" s="226"/>
      <x:c r="CJ628" s="226"/>
      <x:c r="CK628" s="226"/>
      <x:c r="CL628" s="23"/>
      <x:c r="CP628" s="226"/>
    </x:row>
    <x:row r="629" spans="1:94" x14ac:dyDescent="0.3">
      <x:c r="A629" s="226"/>
      <x:c r="C629" s="226"/>
      <x:c r="L629" s="226"/>
      <x:c r="N629" s="23"/>
      <x:c r="AL629" s="226"/>
      <x:c r="AR629" s="222"/>
      <x:c r="AT629" s="222"/>
      <x:c r="AU629" s="222"/>
      <x:c r="AW629" s="222"/>
      <x:c r="BJ629" s="226"/>
      <x:c r="BT629" s="23"/>
      <x:c r="BU629" s="23"/>
      <x:c r="BV629" s="23"/>
      <x:c r="CI629" s="226"/>
      <x:c r="CJ629" s="226"/>
      <x:c r="CK629" s="226"/>
      <x:c r="CP629" s="226"/>
    </x:row>
    <x:row r="630" spans="1:94" x14ac:dyDescent="0.3">
      <x:c r="A630" s="226"/>
      <x:c r="C630" s="226"/>
      <x:c r="L630" s="226"/>
      <x:c r="N630" s="23"/>
      <x:c r="AL630" s="226"/>
      <x:c r="AR630" s="222"/>
      <x:c r="AT630" s="222"/>
      <x:c r="AU630" s="222"/>
      <x:c r="AW630" s="222"/>
      <x:c r="BJ630" s="226"/>
      <x:c r="BT630" s="23"/>
      <x:c r="BU630" s="23"/>
      <x:c r="BV630" s="23"/>
      <x:c r="CI630" s="226"/>
      <x:c r="CJ630" s="226"/>
      <x:c r="CK630" s="226"/>
      <x:c r="CP630" s="226"/>
    </x:row>
    <x:row r="631" spans="1:94" x14ac:dyDescent="0.3">
      <x:c r="A631" s="226"/>
      <x:c r="C631" s="226"/>
      <x:c r="L631" s="226"/>
      <x:c r="N631" s="23"/>
      <x:c r="W631" s="226"/>
      <x:c r="AE631" s="23"/>
      <x:c r="AF631" s="23"/>
      <x:c r="AH631" s="23"/>
      <x:c r="AK631" s="226"/>
      <x:c r="AL631" s="222"/>
      <x:c r="AM631" s="226"/>
      <x:c r="AN631" s="222"/>
      <x:c r="AO631" s="222"/>
      <x:c r="AR631" s="222"/>
      <x:c r="AS631" s="222"/>
      <x:c r="AT631" s="222"/>
      <x:c r="AU631" s="222"/>
      <x:c r="AV631" s="222"/>
      <x:c r="AW631" s="222"/>
      <x:c r="BJ631" s="226"/>
      <x:c r="BK631" s="226"/>
      <x:c r="BN631" s="226"/>
      <x:c r="BO631" s="226"/>
      <x:c r="BP631" s="226"/>
      <x:c r="BT631" s="23"/>
      <x:c r="BU631" s="23"/>
      <x:c r="BV631" s="23"/>
      <x:c r="CA631" s="226"/>
      <x:c r="CG631" s="226"/>
      <x:c r="CH631" s="226"/>
      <x:c r="CI631" s="226"/>
      <x:c r="CJ631" s="226"/>
      <x:c r="CK631" s="226"/>
      <x:c r="CL631" s="23"/>
      <x:c r="CP631" s="226"/>
    </x:row>
    <x:row r="632" spans="1:94" x14ac:dyDescent="0.3">
      <x:c r="A632" s="226"/>
      <x:c r="C632" s="226"/>
      <x:c r="L632" s="226"/>
      <x:c r="N632" s="23"/>
      <x:c r="W632" s="226"/>
      <x:c r="AE632" s="23"/>
      <x:c r="AF632" s="23"/>
      <x:c r="AH632" s="23"/>
      <x:c r="AK632" s="226"/>
      <x:c r="AL632" s="222"/>
      <x:c r="AM632" s="226"/>
      <x:c r="AN632" s="222"/>
      <x:c r="AO632" s="222"/>
      <x:c r="AR632" s="222"/>
      <x:c r="AS632" s="222"/>
      <x:c r="AT632" s="222"/>
      <x:c r="AU632" s="222"/>
      <x:c r="AV632" s="222"/>
      <x:c r="AW632" s="222"/>
      <x:c r="BJ632" s="226"/>
      <x:c r="BK632" s="226"/>
      <x:c r="BN632" s="226"/>
      <x:c r="BO632" s="226"/>
      <x:c r="BP632" s="226"/>
      <x:c r="BT632" s="23"/>
      <x:c r="BU632" s="23"/>
      <x:c r="BV632" s="23"/>
      <x:c r="CA632" s="226"/>
      <x:c r="CG632" s="226"/>
      <x:c r="CH632" s="226"/>
      <x:c r="CI632" s="226"/>
      <x:c r="CJ632" s="226"/>
      <x:c r="CK632" s="226"/>
      <x:c r="CL632" s="23"/>
      <x:c r="CP632" s="226"/>
    </x:row>
    <x:row r="633" spans="1:94" x14ac:dyDescent="0.3">
      <x:c r="A633" s="226"/>
      <x:c r="C633" s="226"/>
      <x:c r="L633" s="226"/>
      <x:c r="N633" s="23"/>
      <x:c r="AL633" s="226"/>
      <x:c r="AR633" s="222"/>
      <x:c r="AT633" s="222"/>
      <x:c r="AU633" s="222"/>
      <x:c r="AW633" s="222"/>
      <x:c r="BJ633" s="226"/>
      <x:c r="BT633" s="23"/>
      <x:c r="BU633" s="23"/>
      <x:c r="BV633" s="23"/>
      <x:c r="CI633" s="226"/>
      <x:c r="CJ633" s="226"/>
      <x:c r="CK633" s="226"/>
      <x:c r="CP633" s="226"/>
    </x:row>
    <x:row r="634" spans="1:94" x14ac:dyDescent="0.3">
      <x:c r="A634" s="226"/>
      <x:c r="C634" s="226"/>
      <x:c r="L634" s="226"/>
      <x:c r="N634" s="23"/>
      <x:c r="AL634" s="226"/>
      <x:c r="AR634" s="222"/>
      <x:c r="AT634" s="222"/>
      <x:c r="AU634" s="222"/>
      <x:c r="AW634" s="222"/>
      <x:c r="BJ634" s="226"/>
      <x:c r="BT634" s="23"/>
      <x:c r="BU634" s="23"/>
      <x:c r="BV634" s="23"/>
      <x:c r="CI634" s="226"/>
      <x:c r="CJ634" s="226"/>
      <x:c r="CK634" s="226"/>
      <x:c r="CP634" s="226"/>
    </x:row>
    <x:row r="635" spans="1:94" x14ac:dyDescent="0.3">
      <x:c r="A635" s="226"/>
      <x:c r="C635" s="226"/>
      <x:c r="L635" s="226"/>
      <x:c r="N635" s="23"/>
      <x:c r="W635" s="226"/>
      <x:c r="AE635" s="23"/>
      <x:c r="AF635" s="23"/>
      <x:c r="AH635" s="23"/>
      <x:c r="AK635" s="226"/>
      <x:c r="AL635" s="222"/>
      <x:c r="AM635" s="226"/>
      <x:c r="AN635" s="222"/>
      <x:c r="AO635" s="222"/>
      <x:c r="AR635" s="222"/>
      <x:c r="AS635" s="222"/>
      <x:c r="AT635" s="222"/>
      <x:c r="AU635" s="222"/>
      <x:c r="AV635" s="222"/>
      <x:c r="AW635" s="222"/>
      <x:c r="BJ635" s="226"/>
      <x:c r="BO635" s="226"/>
      <x:c r="BT635" s="23"/>
      <x:c r="BU635" s="23"/>
      <x:c r="BV635" s="23"/>
      <x:c r="CA635" s="226"/>
      <x:c r="CG635" s="226"/>
      <x:c r="CH635" s="226"/>
      <x:c r="CI635" s="226"/>
      <x:c r="CJ635" s="226"/>
      <x:c r="CK635" s="226"/>
      <x:c r="CL635" s="23"/>
      <x:c r="CP635" s="226"/>
    </x:row>
    <x:row r="636" spans="1:94" x14ac:dyDescent="0.3">
      <x:c r="A636" s="226"/>
      <x:c r="C636" s="226"/>
      <x:c r="L636" s="226"/>
      <x:c r="N636" s="23"/>
      <x:c r="W636" s="226"/>
      <x:c r="AE636" s="23"/>
      <x:c r="AF636" s="23"/>
      <x:c r="AH636" s="23"/>
      <x:c r="AK636" s="226"/>
      <x:c r="AL636" s="222"/>
      <x:c r="AM636" s="226"/>
      <x:c r="AN636" s="222"/>
      <x:c r="AO636" s="222"/>
      <x:c r="AR636" s="222"/>
      <x:c r="AS636" s="222"/>
      <x:c r="AT636" s="222"/>
      <x:c r="AU636" s="222"/>
      <x:c r="AV636" s="222"/>
      <x:c r="AW636" s="222"/>
      <x:c r="BJ636" s="226"/>
      <x:c r="BK636" s="226"/>
      <x:c r="BN636" s="226"/>
      <x:c r="BO636" s="226"/>
      <x:c r="BP636" s="226"/>
      <x:c r="BT636" s="23"/>
      <x:c r="BU636" s="23"/>
      <x:c r="BV636" s="23"/>
      <x:c r="CA636" s="226"/>
      <x:c r="CG636" s="226"/>
      <x:c r="CH636" s="226"/>
      <x:c r="CI636" s="226"/>
      <x:c r="CJ636" s="226"/>
      <x:c r="CK636" s="226"/>
      <x:c r="CL636" s="23"/>
      <x:c r="CP636" s="226"/>
    </x:row>
    <x:row r="637" spans="1:94" x14ac:dyDescent="0.3">
      <x:c r="A637" s="226"/>
      <x:c r="C637" s="226"/>
      <x:c r="L637" s="226"/>
      <x:c r="N637" s="23"/>
      <x:c r="AL637" s="226"/>
      <x:c r="AR637" s="222"/>
      <x:c r="AT637" s="222"/>
      <x:c r="AU637" s="222"/>
      <x:c r="AW637" s="222"/>
      <x:c r="BJ637" s="226"/>
      <x:c r="BT637" s="23"/>
      <x:c r="BU637" s="23"/>
      <x:c r="BV637" s="23"/>
      <x:c r="CI637" s="226"/>
      <x:c r="CJ637" s="226"/>
      <x:c r="CK637" s="226"/>
      <x:c r="CP637" s="226"/>
    </x:row>
    <x:row r="638" spans="1:94" x14ac:dyDescent="0.3">
      <x:c r="A638" s="226"/>
      <x:c r="C638" s="226"/>
      <x:c r="L638" s="226"/>
      <x:c r="N638" s="23"/>
      <x:c r="AL638" s="226"/>
      <x:c r="AR638" s="226"/>
      <x:c r="AT638" s="226"/>
      <x:c r="AU638" s="226"/>
      <x:c r="AW638" s="226"/>
      <x:c r="BJ638" s="226"/>
      <x:c r="BT638" s="23"/>
      <x:c r="BU638" s="23"/>
      <x:c r="BV638" s="23"/>
      <x:c r="CI638" s="226"/>
      <x:c r="CJ638" s="226"/>
      <x:c r="CK638" s="226"/>
      <x:c r="CP638" s="226"/>
    </x:row>
    <x:row r="639" spans="1:94" x14ac:dyDescent="0.3">
      <x:c r="A639" s="226"/>
      <x:c r="C639" s="226"/>
      <x:c r="L639" s="226"/>
      <x:c r="N639" s="23"/>
      <x:c r="AL639" s="226"/>
      <x:c r="AR639" s="226"/>
      <x:c r="AT639" s="226"/>
      <x:c r="AU639" s="226"/>
      <x:c r="AW639" s="226"/>
      <x:c r="BJ639" s="226"/>
      <x:c r="BT639" s="23"/>
      <x:c r="BU639" s="23"/>
      <x:c r="BV639" s="23"/>
      <x:c r="CI639" s="226"/>
      <x:c r="CJ639" s="226"/>
      <x:c r="CK639" s="226"/>
      <x:c r="CP639" s="226"/>
    </x:row>
    <x:row r="640" spans="1:94" x14ac:dyDescent="0.3">
      <x:c r="A640" s="226"/>
      <x:c r="C640" s="226"/>
      <x:c r="L640" s="226"/>
      <x:c r="N640" s="23"/>
      <x:c r="AL640" s="226"/>
      <x:c r="AR640" s="226"/>
      <x:c r="AT640" s="226"/>
      <x:c r="AU640" s="226"/>
      <x:c r="AW640" s="226"/>
      <x:c r="BJ640" s="226"/>
      <x:c r="BT640" s="23"/>
      <x:c r="BU640" s="23"/>
      <x:c r="BV640" s="23"/>
      <x:c r="CI640" s="226"/>
      <x:c r="CJ640" s="226"/>
      <x:c r="CK640" s="226"/>
      <x:c r="CP640" s="226"/>
    </x:row>
    <x:row r="641" spans="1:94" x14ac:dyDescent="0.3">
      <x:c r="A641" s="226"/>
      <x:c r="C641" s="226"/>
      <x:c r="L641" s="226"/>
      <x:c r="N641" s="23"/>
      <x:c r="AL641" s="226"/>
      <x:c r="AR641" s="226"/>
      <x:c r="AT641" s="226"/>
      <x:c r="AU641" s="226"/>
      <x:c r="AW641" s="226"/>
      <x:c r="BJ641" s="226"/>
      <x:c r="BT641" s="23"/>
      <x:c r="BU641" s="23"/>
      <x:c r="BV641" s="23"/>
      <x:c r="CI641" s="226"/>
      <x:c r="CJ641" s="226"/>
      <x:c r="CK641" s="226"/>
      <x:c r="CP641" s="226"/>
    </x:row>
    <x:row r="642" spans="1:94" x14ac:dyDescent="0.3">
      <x:c r="A642" s="226"/>
      <x:c r="C642" s="226"/>
      <x:c r="L642" s="226"/>
      <x:c r="N642" s="23"/>
      <x:c r="AL642" s="226"/>
      <x:c r="AR642" s="226"/>
      <x:c r="AT642" s="226"/>
      <x:c r="AU642" s="226"/>
      <x:c r="AW642" s="226"/>
      <x:c r="BJ642" s="226"/>
      <x:c r="BT642" s="23"/>
      <x:c r="BU642" s="23"/>
      <x:c r="BV642" s="23"/>
      <x:c r="CI642" s="226"/>
      <x:c r="CJ642" s="226"/>
      <x:c r="CK642" s="226"/>
      <x:c r="CP642" s="226"/>
    </x:row>
    <x:row r="643" spans="1:94" x14ac:dyDescent="0.3">
      <x:c r="A643" s="226"/>
      <x:c r="C643" s="226"/>
      <x:c r="L643" s="226"/>
      <x:c r="N643" s="23"/>
      <x:c r="AL643" s="226"/>
      <x:c r="AR643" s="226"/>
      <x:c r="AT643" s="226"/>
      <x:c r="AU643" s="226"/>
      <x:c r="AW643" s="226"/>
      <x:c r="BJ643" s="226"/>
      <x:c r="BT643" s="23"/>
      <x:c r="BU643" s="23"/>
      <x:c r="BV643" s="23"/>
      <x:c r="CI643" s="226"/>
      <x:c r="CJ643" s="226"/>
      <x:c r="CK643" s="226"/>
      <x:c r="CP643" s="226"/>
    </x:row>
    <x:row r="644" spans="1:94" x14ac:dyDescent="0.3">
      <x:c r="A644" s="226"/>
      <x:c r="C644" s="226"/>
      <x:c r="L644" s="226"/>
      <x:c r="N644" s="23"/>
      <x:c r="AL644" s="226"/>
      <x:c r="AR644" s="226"/>
      <x:c r="AT644" s="226"/>
      <x:c r="AU644" s="226"/>
      <x:c r="AW644" s="226"/>
      <x:c r="BJ644" s="226"/>
      <x:c r="BT644" s="23"/>
      <x:c r="BU644" s="23"/>
      <x:c r="BV644" s="23"/>
      <x:c r="CI644" s="226"/>
      <x:c r="CJ644" s="226"/>
      <x:c r="CK644" s="226"/>
      <x:c r="CP644" s="226"/>
    </x:row>
    <x:row r="645" spans="1:94" x14ac:dyDescent="0.3">
      <x:c r="A645" s="226"/>
      <x:c r="C645" s="226"/>
      <x:c r="L645" s="226"/>
      <x:c r="N645" s="23"/>
      <x:c r="AL645" s="226"/>
      <x:c r="AR645" s="226"/>
      <x:c r="AT645" s="226"/>
      <x:c r="AU645" s="226"/>
      <x:c r="AW645" s="226"/>
      <x:c r="BJ645" s="222"/>
      <x:c r="BT645" s="23"/>
      <x:c r="BU645" s="23"/>
      <x:c r="BV645" s="23"/>
      <x:c r="CI645" s="226"/>
      <x:c r="CJ645" s="226"/>
      <x:c r="CK645" s="226"/>
      <x:c r="CP645" s="226"/>
    </x:row>
    <x:row r="646" spans="1:94" x14ac:dyDescent="0.3">
      <x:c r="A646" s="226"/>
      <x:c r="C646" s="226"/>
      <x:c r="L646" s="226"/>
      <x:c r="N646" s="23"/>
      <x:c r="AL646" s="226"/>
      <x:c r="AR646" s="226"/>
      <x:c r="AT646" s="226"/>
      <x:c r="AU646" s="226"/>
      <x:c r="AW646" s="226"/>
      <x:c r="BJ646" s="222"/>
      <x:c r="BT646" s="23"/>
      <x:c r="BU646" s="23"/>
      <x:c r="BV646" s="23"/>
      <x:c r="CI646" s="226"/>
      <x:c r="CJ646" s="226"/>
      <x:c r="CK646" s="226"/>
      <x:c r="CP646" s="226"/>
    </x:row>
    <x:row r="647" spans="1:94" x14ac:dyDescent="0.3">
      <x:c r="A647" s="226"/>
      <x:c r="C647" s="226"/>
      <x:c r="L647" s="226"/>
      <x:c r="N647" s="23"/>
      <x:c r="AL647" s="226"/>
      <x:c r="AR647" s="226"/>
      <x:c r="AT647" s="226"/>
      <x:c r="AU647" s="226"/>
      <x:c r="AW647" s="226"/>
      <x:c r="BJ647" s="222"/>
      <x:c r="BT647" s="23"/>
      <x:c r="BU647" s="23"/>
      <x:c r="BV647" s="23"/>
      <x:c r="CI647" s="226"/>
      <x:c r="CJ647" s="226"/>
      <x:c r="CK647" s="226"/>
      <x:c r="CP647" s="226"/>
    </x:row>
    <x:row r="648" spans="1:94" x14ac:dyDescent="0.3">
      <x:c r="A648" s="226"/>
      <x:c r="C648" s="226"/>
      <x:c r="L648" s="226"/>
      <x:c r="N648" s="23"/>
      <x:c r="AL648" s="226"/>
      <x:c r="AR648" s="226"/>
      <x:c r="AT648" s="226"/>
      <x:c r="AU648" s="226"/>
      <x:c r="AW648" s="226"/>
      <x:c r="BJ648" s="222"/>
      <x:c r="BT648" s="23"/>
      <x:c r="BU648" s="23"/>
      <x:c r="BV648" s="23"/>
      <x:c r="CI648" s="226"/>
      <x:c r="CJ648" s="226"/>
      <x:c r="CK648" s="226"/>
      <x:c r="CP648" s="226"/>
    </x:row>
    <x:row r="649" spans="1:94" x14ac:dyDescent="0.3">
      <x:c r="A649" s="226"/>
      <x:c r="C649" s="226"/>
      <x:c r="L649" s="226"/>
      <x:c r="N649" s="23"/>
      <x:c r="AL649" s="226"/>
      <x:c r="AR649" s="226"/>
      <x:c r="AT649" s="226"/>
      <x:c r="AU649" s="226"/>
      <x:c r="AW649" s="226"/>
      <x:c r="BJ649" s="222"/>
      <x:c r="BT649" s="23"/>
      <x:c r="BU649" s="23"/>
      <x:c r="BV649" s="23"/>
      <x:c r="CI649" s="226"/>
      <x:c r="CJ649" s="226"/>
      <x:c r="CK649" s="226"/>
      <x:c r="CP649" s="226"/>
    </x:row>
    <x:row r="650" spans="1:94" x14ac:dyDescent="0.3">
      <x:c r="A650" s="226"/>
      <x:c r="C650" s="226"/>
      <x:c r="L650" s="226"/>
      <x:c r="N650" s="23"/>
      <x:c r="AL650" s="226"/>
      <x:c r="AR650" s="226"/>
      <x:c r="AT650" s="226"/>
      <x:c r="AU650" s="226"/>
      <x:c r="AW650" s="226"/>
      <x:c r="BJ650" s="222"/>
      <x:c r="BT650" s="23"/>
      <x:c r="BU650" s="23"/>
      <x:c r="BV650" s="23"/>
      <x:c r="CI650" s="226"/>
      <x:c r="CJ650" s="226"/>
      <x:c r="CK650" s="226"/>
      <x:c r="CP650" s="226"/>
    </x:row>
    <x:row r="651" spans="1:94" x14ac:dyDescent="0.3">
      <x:c r="A651" s="226"/>
      <x:c r="C651" s="226"/>
      <x:c r="L651" s="226"/>
      <x:c r="N651" s="23"/>
      <x:c r="AL651" s="226"/>
      <x:c r="AR651" s="226"/>
      <x:c r="AT651" s="226"/>
      <x:c r="AU651" s="226"/>
      <x:c r="AW651" s="226"/>
      <x:c r="BJ651" s="222"/>
      <x:c r="BT651" s="23"/>
      <x:c r="BU651" s="23"/>
      <x:c r="BV651" s="23"/>
      <x:c r="CI651" s="226"/>
      <x:c r="CJ651" s="226"/>
      <x:c r="CK651" s="226"/>
      <x:c r="CP651" s="226"/>
    </x:row>
    <x:row r="652" spans="1:94" x14ac:dyDescent="0.3">
      <x:c r="A652" s="226"/>
      <x:c r="C652" s="226"/>
      <x:c r="L652" s="226"/>
      <x:c r="N652" s="23"/>
      <x:c r="AL652" s="226"/>
      <x:c r="AR652" s="226"/>
      <x:c r="AT652" s="226"/>
      <x:c r="AU652" s="226"/>
      <x:c r="AW652" s="226"/>
      <x:c r="BJ652" s="222"/>
      <x:c r="BT652" s="23"/>
      <x:c r="BU652" s="23"/>
      <x:c r="BV652" s="23"/>
      <x:c r="CI652" s="226"/>
      <x:c r="CJ652" s="226"/>
      <x:c r="CK652" s="226"/>
      <x:c r="CP652" s="226"/>
    </x:row>
    <x:row r="653" spans="1:94" x14ac:dyDescent="0.3">
      <x:c r="A653" s="226"/>
      <x:c r="C653" s="226"/>
      <x:c r="L653" s="226"/>
      <x:c r="N653" s="23"/>
      <x:c r="AL653" s="226"/>
      <x:c r="AR653" s="226"/>
      <x:c r="AT653" s="226"/>
      <x:c r="AU653" s="226"/>
      <x:c r="AW653" s="226"/>
      <x:c r="BJ653" s="222"/>
      <x:c r="BT653" s="23"/>
      <x:c r="BU653" s="23"/>
      <x:c r="BV653" s="23"/>
      <x:c r="CI653" s="226"/>
      <x:c r="CJ653" s="226"/>
      <x:c r="CK653" s="226"/>
      <x:c r="CP653" s="226"/>
    </x:row>
    <x:row r="654" spans="1:94" x14ac:dyDescent="0.3">
      <x:c r="A654" s="226"/>
      <x:c r="C654" s="226"/>
      <x:c r="L654" s="226"/>
      <x:c r="N654" s="23"/>
      <x:c r="AL654" s="226"/>
      <x:c r="AR654" s="226"/>
      <x:c r="AT654" s="226"/>
      <x:c r="AU654" s="226"/>
      <x:c r="AW654" s="226"/>
      <x:c r="BJ654" s="222"/>
      <x:c r="BT654" s="23"/>
      <x:c r="BU654" s="23"/>
      <x:c r="BV654" s="23"/>
      <x:c r="CI654" s="226"/>
      <x:c r="CJ654" s="226"/>
      <x:c r="CK654" s="226"/>
      <x:c r="CP654" s="226"/>
    </x:row>
    <x:row r="655" spans="1:94" x14ac:dyDescent="0.3">
      <x:c r="A655" s="226"/>
      <x:c r="C655" s="226"/>
      <x:c r="L655" s="226"/>
      <x:c r="N655" s="23"/>
      <x:c r="AL655" s="226"/>
      <x:c r="AR655" s="226"/>
      <x:c r="AT655" s="226"/>
      <x:c r="AU655" s="226"/>
      <x:c r="AW655" s="226"/>
      <x:c r="BJ655" s="222"/>
      <x:c r="BT655" s="23"/>
      <x:c r="BU655" s="23"/>
      <x:c r="BV655" s="23"/>
      <x:c r="CI655" s="226"/>
      <x:c r="CJ655" s="226"/>
      <x:c r="CK655" s="226"/>
      <x:c r="CP655" s="226"/>
    </x:row>
    <x:row r="656" spans="1:94" x14ac:dyDescent="0.3">
      <x:c r="A656" s="226"/>
      <x:c r="C656" s="226"/>
      <x:c r="L656" s="226"/>
      <x:c r="N656" s="23"/>
      <x:c r="AL656" s="226"/>
      <x:c r="AR656" s="226"/>
      <x:c r="AT656" s="226"/>
      <x:c r="AU656" s="226"/>
      <x:c r="AW656" s="226"/>
      <x:c r="BJ656" s="222"/>
      <x:c r="BT656" s="23"/>
      <x:c r="BU656" s="23"/>
      <x:c r="BV656" s="23"/>
      <x:c r="CI656" s="226"/>
      <x:c r="CJ656" s="226"/>
      <x:c r="CK656" s="226"/>
      <x:c r="CP656" s="226"/>
    </x:row>
    <x:row r="657" spans="1:94" x14ac:dyDescent="0.3">
      <x:c r="A657" s="226"/>
      <x:c r="C657" s="226"/>
      <x:c r="L657" s="226"/>
      <x:c r="N657" s="23"/>
      <x:c r="AL657" s="226"/>
      <x:c r="AR657" s="226"/>
      <x:c r="AT657" s="226"/>
      <x:c r="AU657" s="226"/>
      <x:c r="AW657" s="226"/>
      <x:c r="BJ657" s="222"/>
      <x:c r="BT657" s="23"/>
      <x:c r="BU657" s="23"/>
      <x:c r="BV657" s="23"/>
      <x:c r="CI657" s="226"/>
      <x:c r="CJ657" s="226"/>
      <x:c r="CK657" s="226"/>
      <x:c r="CP657" s="226"/>
    </x:row>
    <x:row r="658" spans="1:94" x14ac:dyDescent="0.3">
      <x:c r="A658" s="226"/>
      <x:c r="C658" s="226"/>
      <x:c r="L658" s="226"/>
      <x:c r="N658" s="23"/>
      <x:c r="AL658" s="226"/>
      <x:c r="AR658" s="226"/>
      <x:c r="AT658" s="226"/>
      <x:c r="AU658" s="226"/>
      <x:c r="AW658" s="226"/>
      <x:c r="BJ658" s="222"/>
      <x:c r="BT658" s="23"/>
      <x:c r="BU658" s="23"/>
      <x:c r="BV658" s="23"/>
      <x:c r="CI658" s="226"/>
      <x:c r="CJ658" s="226"/>
      <x:c r="CK658" s="226"/>
      <x:c r="CP658" s="226"/>
    </x:row>
    <x:row r="659" spans="1:94" x14ac:dyDescent="0.3">
      <x:c r="A659" s="226"/>
      <x:c r="C659" s="226"/>
      <x:c r="L659" s="226"/>
      <x:c r="N659" s="23"/>
      <x:c r="AL659" s="226"/>
      <x:c r="AR659" s="226"/>
      <x:c r="AT659" s="226"/>
      <x:c r="AU659" s="226"/>
      <x:c r="AW659" s="226"/>
      <x:c r="BJ659" s="222"/>
      <x:c r="BT659" s="23"/>
      <x:c r="BU659" s="23"/>
      <x:c r="BV659" s="23"/>
      <x:c r="CI659" s="226"/>
      <x:c r="CJ659" s="226"/>
      <x:c r="CK659" s="226"/>
      <x:c r="CP659" s="226"/>
    </x:row>
    <x:row r="660" spans="1:94" x14ac:dyDescent="0.3">
      <x:c r="A660" s="226"/>
      <x:c r="C660" s="226"/>
      <x:c r="L660" s="226"/>
      <x:c r="N660" s="23"/>
      <x:c r="AL660" s="226"/>
      <x:c r="AR660" s="226"/>
      <x:c r="AT660" s="226"/>
      <x:c r="AU660" s="226"/>
      <x:c r="AW660" s="226"/>
      <x:c r="BJ660" s="222"/>
      <x:c r="BT660" s="23"/>
      <x:c r="BU660" s="23"/>
      <x:c r="BV660" s="23"/>
      <x:c r="CI660" s="226"/>
      <x:c r="CJ660" s="226"/>
      <x:c r="CK660" s="226"/>
      <x:c r="CP660" s="226"/>
    </x:row>
    <x:row r="661" spans="1:94" x14ac:dyDescent="0.3">
      <x:c r="A661" s="226"/>
      <x:c r="C661" s="226"/>
      <x:c r="L661" s="226"/>
      <x:c r="N661" s="23"/>
      <x:c r="AL661" s="226"/>
      <x:c r="AR661" s="226"/>
      <x:c r="AT661" s="226"/>
      <x:c r="AU661" s="226"/>
      <x:c r="AW661" s="226"/>
      <x:c r="BJ661" s="222"/>
      <x:c r="BT661" s="23"/>
      <x:c r="BU661" s="23"/>
      <x:c r="BV661" s="23"/>
      <x:c r="CI661" s="226"/>
      <x:c r="CJ661" s="226"/>
      <x:c r="CK661" s="226"/>
      <x:c r="CP661" s="226"/>
    </x:row>
    <x:row r="662" spans="1:94" x14ac:dyDescent="0.3">
      <x:c r="A662" s="226"/>
      <x:c r="C662" s="226"/>
      <x:c r="L662" s="226"/>
      <x:c r="N662" s="23"/>
      <x:c r="AL662" s="226"/>
      <x:c r="AR662" s="226"/>
      <x:c r="AT662" s="226"/>
      <x:c r="AU662" s="226"/>
      <x:c r="AW662" s="226"/>
      <x:c r="BJ662" s="222"/>
      <x:c r="BT662" s="23"/>
      <x:c r="BU662" s="23"/>
      <x:c r="BV662" s="23"/>
      <x:c r="CI662" s="226"/>
      <x:c r="CJ662" s="226"/>
      <x:c r="CK662" s="226"/>
      <x:c r="CP662" s="226"/>
    </x:row>
    <x:row r="663" spans="1:94" x14ac:dyDescent="0.3">
      <x:c r="A663" s="226"/>
      <x:c r="C663" s="226"/>
      <x:c r="L663" s="226"/>
      <x:c r="N663" s="23"/>
      <x:c r="AL663" s="226"/>
      <x:c r="AR663" s="226"/>
      <x:c r="AT663" s="226"/>
      <x:c r="AU663" s="226"/>
      <x:c r="AW663" s="226"/>
      <x:c r="BJ663" s="222"/>
      <x:c r="BT663" s="23"/>
      <x:c r="BU663" s="23"/>
      <x:c r="BV663" s="23"/>
      <x:c r="CI663" s="226"/>
      <x:c r="CJ663" s="226"/>
      <x:c r="CK663" s="226"/>
      <x:c r="CP663" s="226"/>
    </x:row>
    <x:row r="664" spans="1:94" x14ac:dyDescent="0.3">
      <x:c r="A664" s="226"/>
      <x:c r="C664" s="226"/>
      <x:c r="L664" s="226"/>
      <x:c r="N664" s="23"/>
      <x:c r="AL664" s="226"/>
      <x:c r="AR664" s="226"/>
      <x:c r="AT664" s="226"/>
      <x:c r="AU664" s="226"/>
      <x:c r="AW664" s="226"/>
      <x:c r="BJ664" s="222"/>
      <x:c r="BT664" s="23"/>
      <x:c r="BU664" s="23"/>
      <x:c r="BV664" s="23"/>
      <x:c r="CI664" s="226"/>
      <x:c r="CJ664" s="226"/>
      <x:c r="CK664" s="226"/>
      <x:c r="CP664" s="226"/>
    </x:row>
    <x:row r="665" spans="1:94" x14ac:dyDescent="0.3">
      <x:c r="A665" s="226"/>
      <x:c r="C665" s="226"/>
      <x:c r="L665" s="226"/>
      <x:c r="N665" s="23"/>
      <x:c r="AL665" s="226"/>
      <x:c r="AR665" s="226"/>
      <x:c r="AT665" s="226"/>
      <x:c r="AU665" s="226"/>
      <x:c r="AW665" s="226"/>
      <x:c r="BJ665" s="222"/>
      <x:c r="BT665" s="23"/>
      <x:c r="BU665" s="23"/>
      <x:c r="BV665" s="23"/>
      <x:c r="CI665" s="226"/>
      <x:c r="CJ665" s="226"/>
      <x:c r="CK665" s="226"/>
      <x:c r="CP665" s="226"/>
    </x:row>
    <x:row r="666" spans="1:94" x14ac:dyDescent="0.3">
      <x:c r="A666" s="226"/>
      <x:c r="C666" s="226"/>
      <x:c r="L666" s="226"/>
      <x:c r="N666" s="23"/>
      <x:c r="AL666" s="226"/>
      <x:c r="AR666" s="226"/>
      <x:c r="AT666" s="226"/>
      <x:c r="AU666" s="226"/>
      <x:c r="AW666" s="226"/>
      <x:c r="BJ666" s="222"/>
      <x:c r="BT666" s="23"/>
      <x:c r="BU666" s="23"/>
      <x:c r="BV666" s="23"/>
      <x:c r="CI666" s="226"/>
      <x:c r="CJ666" s="226"/>
      <x:c r="CK666" s="226"/>
      <x:c r="CP666" s="226"/>
    </x:row>
    <x:row r="667" spans="1:94" x14ac:dyDescent="0.3">
      <x:c r="A667" s="226"/>
      <x:c r="C667" s="226"/>
      <x:c r="L667" s="226"/>
      <x:c r="N667" s="23"/>
      <x:c r="AL667" s="226"/>
      <x:c r="AR667" s="226"/>
      <x:c r="AT667" s="226"/>
      <x:c r="AU667" s="226"/>
      <x:c r="AW667" s="226"/>
      <x:c r="BJ667" s="222"/>
      <x:c r="BT667" s="23"/>
      <x:c r="BU667" s="23"/>
      <x:c r="BV667" s="23"/>
      <x:c r="CI667" s="226"/>
      <x:c r="CJ667" s="226"/>
      <x:c r="CK667" s="226"/>
      <x:c r="CP667" s="226"/>
    </x:row>
    <x:row r="668" spans="1:94" x14ac:dyDescent="0.3">
      <x:c r="A668" s="226"/>
      <x:c r="C668" s="226"/>
      <x:c r="L668" s="226"/>
      <x:c r="N668" s="23"/>
      <x:c r="AL668" s="226"/>
      <x:c r="AR668" s="226"/>
      <x:c r="AT668" s="226"/>
      <x:c r="AU668" s="226"/>
      <x:c r="AW668" s="226"/>
      <x:c r="BJ668" s="222"/>
      <x:c r="BT668" s="23"/>
      <x:c r="BU668" s="23"/>
      <x:c r="BV668" s="23"/>
      <x:c r="CI668" s="226"/>
      <x:c r="CJ668" s="226"/>
      <x:c r="CK668" s="226"/>
      <x:c r="CP668" s="226"/>
    </x:row>
    <x:row r="669" spans="1:94" x14ac:dyDescent="0.3">
      <x:c r="A669" s="226"/>
      <x:c r="C669" s="226"/>
      <x:c r="L669" s="226"/>
      <x:c r="N669" s="23"/>
      <x:c r="AL669" s="226"/>
      <x:c r="AR669" s="226"/>
      <x:c r="AT669" s="226"/>
      <x:c r="AU669" s="226"/>
      <x:c r="AW669" s="226"/>
      <x:c r="BJ669" s="222"/>
      <x:c r="BT669" s="23"/>
      <x:c r="BU669" s="23"/>
      <x:c r="BV669" s="23"/>
      <x:c r="CI669" s="226"/>
      <x:c r="CJ669" s="226"/>
      <x:c r="CK669" s="226"/>
      <x:c r="CP669" s="226"/>
    </x:row>
    <x:row r="670" spans="1:94" x14ac:dyDescent="0.3">
      <x:c r="A670" s="226"/>
      <x:c r="C670" s="226"/>
      <x:c r="L670" s="226"/>
      <x:c r="N670" s="23"/>
      <x:c r="AL670" s="226"/>
      <x:c r="AR670" s="226"/>
      <x:c r="AT670" s="226"/>
      <x:c r="AU670" s="226"/>
      <x:c r="AW670" s="226"/>
      <x:c r="BJ670" s="222"/>
      <x:c r="BT670" s="23"/>
      <x:c r="BU670" s="23"/>
      <x:c r="BV670" s="23"/>
      <x:c r="CI670" s="226"/>
      <x:c r="CJ670" s="226"/>
      <x:c r="CK670" s="226"/>
      <x:c r="CP670" s="226"/>
    </x:row>
    <x:row r="671" spans="1:94" x14ac:dyDescent="0.3">
      <x:c r="A671" s="226"/>
      <x:c r="C671" s="226"/>
      <x:c r="L671" s="226"/>
      <x:c r="N671" s="23"/>
      <x:c r="AL671" s="226"/>
      <x:c r="AR671" s="226"/>
      <x:c r="AT671" s="226"/>
      <x:c r="AU671" s="226"/>
      <x:c r="AW671" s="226"/>
      <x:c r="BJ671" s="222"/>
      <x:c r="BT671" s="23"/>
      <x:c r="BU671" s="23"/>
      <x:c r="BV671" s="23"/>
      <x:c r="CI671" s="226"/>
      <x:c r="CJ671" s="226"/>
      <x:c r="CK671" s="226"/>
      <x:c r="CP671" s="226"/>
    </x:row>
    <x:row r="672" spans="1:94" x14ac:dyDescent="0.3">
      <x:c r="A672" s="226"/>
      <x:c r="C672" s="226"/>
      <x:c r="L672" s="226"/>
      <x:c r="N672" s="23"/>
      <x:c r="AL672" s="226"/>
      <x:c r="AR672" s="226"/>
      <x:c r="AT672" s="226"/>
      <x:c r="AU672" s="226"/>
      <x:c r="AW672" s="226"/>
      <x:c r="BJ672" s="222"/>
      <x:c r="BT672" s="23"/>
      <x:c r="BU672" s="23"/>
      <x:c r="BV672" s="23"/>
      <x:c r="CI672" s="226"/>
      <x:c r="CJ672" s="226"/>
      <x:c r="CK672" s="226"/>
      <x:c r="CP672" s="226"/>
    </x:row>
    <x:row r="673" spans="1:94" x14ac:dyDescent="0.3">
      <x:c r="A673" s="226"/>
      <x:c r="C673" s="226"/>
      <x:c r="L673" s="226"/>
      <x:c r="N673" s="23"/>
      <x:c r="AL673" s="226"/>
      <x:c r="AR673" s="226"/>
      <x:c r="AT673" s="226"/>
      <x:c r="AU673" s="226"/>
      <x:c r="AW673" s="226"/>
      <x:c r="BJ673" s="222"/>
      <x:c r="BT673" s="23"/>
      <x:c r="BU673" s="23"/>
      <x:c r="BV673" s="23"/>
      <x:c r="CI673" s="226"/>
      <x:c r="CJ673" s="226"/>
      <x:c r="CK673" s="226"/>
      <x:c r="CP673" s="226"/>
    </x:row>
    <x:row r="674" spans="1:94" x14ac:dyDescent="0.3">
      <x:c r="A674" s="226"/>
      <x:c r="C674" s="226"/>
      <x:c r="L674" s="226"/>
      <x:c r="N674" s="23"/>
      <x:c r="AL674" s="226"/>
      <x:c r="AR674" s="226"/>
      <x:c r="AT674" s="226"/>
      <x:c r="AU674" s="226"/>
      <x:c r="AW674" s="226"/>
      <x:c r="BJ674" s="222"/>
      <x:c r="BT674" s="23"/>
      <x:c r="BU674" s="23"/>
      <x:c r="BV674" s="23"/>
      <x:c r="CI674" s="226"/>
      <x:c r="CJ674" s="226"/>
      <x:c r="CK674" s="226"/>
      <x:c r="CP674" s="226"/>
    </x:row>
    <x:row r="675" spans="1:94" x14ac:dyDescent="0.3">
      <x:c r="A675" s="226"/>
      <x:c r="C675" s="226"/>
      <x:c r="L675" s="226"/>
      <x:c r="N675" s="23"/>
      <x:c r="AL675" s="226"/>
      <x:c r="AR675" s="226"/>
      <x:c r="AT675" s="226"/>
      <x:c r="AU675" s="226"/>
      <x:c r="AW675" s="226"/>
      <x:c r="BJ675" s="222"/>
      <x:c r="BT675" s="23"/>
      <x:c r="BU675" s="23"/>
      <x:c r="BV675" s="23"/>
      <x:c r="CI675" s="226"/>
      <x:c r="CJ675" s="226"/>
      <x:c r="CK675" s="226"/>
      <x:c r="CP675" s="226"/>
    </x:row>
    <x:row r="676" spans="1:94" x14ac:dyDescent="0.3">
      <x:c r="A676" s="226"/>
      <x:c r="C676" s="226"/>
      <x:c r="L676" s="226"/>
      <x:c r="N676" s="23"/>
      <x:c r="W676" s="226"/>
      <x:c r="AE676" s="23"/>
      <x:c r="AF676" s="23"/>
      <x:c r="AH676" s="23"/>
      <x:c r="AK676" s="226"/>
      <x:c r="AL676" s="222"/>
      <x:c r="AM676" s="226"/>
      <x:c r="AN676" s="222"/>
      <x:c r="AO676" s="222"/>
      <x:c r="AP676" s="222"/>
      <x:c r="AR676" s="226"/>
      <x:c r="AS676" s="222"/>
      <x:c r="AT676" s="222"/>
      <x:c r="AU676" s="226"/>
      <x:c r="AV676" s="222"/>
      <x:c r="AW676" s="222"/>
      <x:c r="BJ676" s="222"/>
      <x:c r="BO676" s="226"/>
      <x:c r="BT676" s="23"/>
      <x:c r="BU676" s="23"/>
      <x:c r="BV676" s="23"/>
      <x:c r="CA676" s="226"/>
      <x:c r="CG676" s="226"/>
      <x:c r="CH676" s="226"/>
      <x:c r="CI676" s="226"/>
      <x:c r="CJ676" s="226"/>
      <x:c r="CK676" s="226"/>
      <x:c r="CL676" s="23"/>
      <x:c r="CP676" s="226"/>
    </x:row>
    <x:row r="677" spans="1:94" x14ac:dyDescent="0.3">
      <x:c r="A677" s="226"/>
      <x:c r="C677" s="226"/>
      <x:c r="L677" s="226"/>
      <x:c r="N677" s="23"/>
      <x:c r="AL677" s="226"/>
      <x:c r="AR677" s="222"/>
      <x:c r="AT677" s="222"/>
      <x:c r="AU677" s="222"/>
      <x:c r="AW677" s="222"/>
      <x:c r="BJ677" s="222"/>
      <x:c r="BT677" s="23"/>
      <x:c r="BU677" s="23"/>
      <x:c r="BV677" s="23"/>
      <x:c r="CI677" s="226"/>
      <x:c r="CJ677" s="226"/>
      <x:c r="CK677" s="226"/>
      <x:c r="CP677" s="226"/>
    </x:row>
    <x:row r="678" spans="1:94" x14ac:dyDescent="0.3">
      <x:c r="A678" s="226"/>
      <x:c r="C678" s="226"/>
      <x:c r="L678" s="226"/>
      <x:c r="N678" s="23"/>
      <x:c r="AL678" s="226"/>
      <x:c r="AR678" s="222"/>
      <x:c r="AT678" s="222"/>
      <x:c r="AU678" s="222"/>
      <x:c r="AW678" s="222"/>
      <x:c r="BJ678" s="222"/>
      <x:c r="BT678" s="23"/>
      <x:c r="BU678" s="23"/>
      <x:c r="BV678" s="23"/>
      <x:c r="CI678" s="226"/>
      <x:c r="CJ678" s="226"/>
      <x:c r="CK678" s="226"/>
      <x:c r="CP678" s="226"/>
    </x:row>
    <x:row r="679" spans="1:94" x14ac:dyDescent="0.3">
      <x:c r="A679" s="226"/>
      <x:c r="C679" s="226"/>
      <x:c r="L679" s="226"/>
      <x:c r="N679" s="23"/>
      <x:c r="AL679" s="226"/>
      <x:c r="AR679" s="222"/>
      <x:c r="AT679" s="222"/>
      <x:c r="AU679" s="222"/>
      <x:c r="AW679" s="222"/>
      <x:c r="BJ679" s="222"/>
      <x:c r="BT679" s="23"/>
      <x:c r="BU679" s="23"/>
      <x:c r="BV679" s="23"/>
      <x:c r="CI679" s="226"/>
      <x:c r="CJ679" s="226"/>
      <x:c r="CK679" s="226"/>
      <x:c r="CP679" s="226"/>
    </x:row>
    <x:row r="680" spans="1:94" x14ac:dyDescent="0.3">
      <x:c r="A680" s="226"/>
      <x:c r="C680" s="226"/>
      <x:c r="L680" s="226"/>
      <x:c r="N680" s="23"/>
      <x:c r="AL680" s="226"/>
      <x:c r="AR680" s="222"/>
      <x:c r="AT680" s="222"/>
      <x:c r="AU680" s="222"/>
      <x:c r="AW680" s="222"/>
      <x:c r="BJ680" s="222"/>
      <x:c r="BT680" s="23"/>
      <x:c r="BU680" s="23"/>
      <x:c r="BV680" s="23"/>
      <x:c r="CI680" s="226"/>
      <x:c r="CJ680" s="226"/>
      <x:c r="CK680" s="226"/>
      <x:c r="CP680" s="226"/>
    </x:row>
    <x:row r="681" spans="1:94" x14ac:dyDescent="0.3">
      <x:c r="A681" s="226"/>
      <x:c r="C681" s="226"/>
      <x:c r="L681" s="226"/>
      <x:c r="N681" s="23"/>
      <x:c r="AL681" s="226"/>
      <x:c r="AR681" s="226"/>
      <x:c r="AT681" s="226"/>
      <x:c r="AU681" s="226"/>
      <x:c r="AW681" s="226"/>
      <x:c r="BJ681" s="222"/>
      <x:c r="BT681" s="23"/>
      <x:c r="BU681" s="23"/>
      <x:c r="BV681" s="23"/>
      <x:c r="CI681" s="226"/>
      <x:c r="CJ681" s="226"/>
      <x:c r="CK681" s="226"/>
      <x:c r="CP681" s="226"/>
    </x:row>
    <x:row r="682" spans="1:94" x14ac:dyDescent="0.3">
      <x:c r="A682" s="226"/>
      <x:c r="C682" s="226"/>
      <x:c r="L682" s="226"/>
      <x:c r="N682" s="23"/>
      <x:c r="AL682" s="226"/>
      <x:c r="AR682" s="226"/>
      <x:c r="AT682" s="226"/>
      <x:c r="AU682" s="226"/>
      <x:c r="AW682" s="226"/>
      <x:c r="BJ682" s="222"/>
      <x:c r="BT682" s="23"/>
      <x:c r="BU682" s="23"/>
      <x:c r="BV682" s="23"/>
      <x:c r="CI682" s="226"/>
      <x:c r="CJ682" s="226"/>
      <x:c r="CK682" s="226"/>
      <x:c r="CP682" s="226"/>
    </x:row>
    <x:row r="683" spans="1:94" x14ac:dyDescent="0.3">
      <x:c r="A683" s="226"/>
      <x:c r="C683" s="226"/>
      <x:c r="L683" s="226"/>
      <x:c r="N683" s="23"/>
      <x:c r="AL683" s="226"/>
      <x:c r="AR683" s="226"/>
      <x:c r="AT683" s="226"/>
      <x:c r="AU683" s="226"/>
      <x:c r="AW683" s="226"/>
      <x:c r="BJ683" s="222"/>
      <x:c r="BT683" s="23"/>
      <x:c r="BU683" s="23"/>
      <x:c r="BV683" s="23"/>
      <x:c r="CI683" s="226"/>
      <x:c r="CJ683" s="226"/>
      <x:c r="CK683" s="226"/>
      <x:c r="CP683" s="226"/>
    </x:row>
    <x:row r="684" spans="1:94" x14ac:dyDescent="0.3">
      <x:c r="A684" s="226"/>
      <x:c r="C684" s="226"/>
      <x:c r="L684" s="226"/>
      <x:c r="N684" s="23"/>
      <x:c r="AL684" s="226"/>
      <x:c r="AR684" s="226"/>
      <x:c r="AT684" s="226"/>
      <x:c r="AU684" s="226"/>
      <x:c r="AW684" s="226"/>
      <x:c r="BJ684" s="222"/>
      <x:c r="BT684" s="23"/>
      <x:c r="BU684" s="23"/>
      <x:c r="BV684" s="23"/>
      <x:c r="CI684" s="226"/>
      <x:c r="CJ684" s="226"/>
      <x:c r="CK684" s="226"/>
      <x:c r="CP684" s="226"/>
    </x:row>
    <x:row r="685" spans="1:94" x14ac:dyDescent="0.3">
      <x:c r="A685" s="226"/>
      <x:c r="C685" s="226"/>
      <x:c r="L685" s="226"/>
      <x:c r="N685" s="23"/>
      <x:c r="AL685" s="226"/>
      <x:c r="AR685" s="226"/>
      <x:c r="AT685" s="226"/>
      <x:c r="AU685" s="226"/>
      <x:c r="AW685" s="226"/>
      <x:c r="BJ685" s="222"/>
      <x:c r="BT685" s="23"/>
      <x:c r="BU685" s="23"/>
      <x:c r="BV685" s="23"/>
      <x:c r="CI685" s="226"/>
      <x:c r="CJ685" s="226"/>
      <x:c r="CK685" s="226"/>
      <x:c r="CP685" s="226"/>
    </x:row>
    <x:row r="686" spans="1:94" x14ac:dyDescent="0.3">
      <x:c r="A686" s="226"/>
      <x:c r="C686" s="226"/>
      <x:c r="L686" s="226"/>
      <x:c r="N686" s="23"/>
      <x:c r="AL686" s="226"/>
      <x:c r="AR686" s="226"/>
      <x:c r="AT686" s="226"/>
      <x:c r="AU686" s="226"/>
      <x:c r="AW686" s="226"/>
      <x:c r="BJ686" s="222"/>
      <x:c r="BT686" s="23"/>
      <x:c r="BU686" s="23"/>
      <x:c r="BV686" s="23"/>
      <x:c r="CI686" s="226"/>
      <x:c r="CJ686" s="226"/>
      <x:c r="CK686" s="226"/>
      <x:c r="CP686" s="226"/>
    </x:row>
    <x:row r="687" spans="1:94" x14ac:dyDescent="0.3">
      <x:c r="A687" s="226"/>
      <x:c r="C687" s="226"/>
      <x:c r="L687" s="226"/>
      <x:c r="N687" s="23"/>
      <x:c r="AL687" s="226"/>
      <x:c r="AR687" s="226"/>
      <x:c r="AT687" s="226"/>
      <x:c r="AU687" s="226"/>
      <x:c r="AW687" s="226"/>
      <x:c r="BJ687" s="222"/>
      <x:c r="BT687" s="23"/>
      <x:c r="BU687" s="23"/>
      <x:c r="BV687" s="23"/>
      <x:c r="CI687" s="226"/>
      <x:c r="CJ687" s="226"/>
      <x:c r="CK687" s="226"/>
      <x:c r="CP687" s="226"/>
    </x:row>
    <x:row r="688" spans="1:94" x14ac:dyDescent="0.3">
      <x:c r="A688" s="226"/>
      <x:c r="C688" s="226"/>
      <x:c r="L688" s="226"/>
      <x:c r="N688" s="23"/>
      <x:c r="AL688" s="226"/>
      <x:c r="AR688" s="226"/>
      <x:c r="AT688" s="226"/>
      <x:c r="AU688" s="226"/>
      <x:c r="AW688" s="226"/>
      <x:c r="BJ688" s="222"/>
      <x:c r="BT688" s="23"/>
      <x:c r="BU688" s="23"/>
      <x:c r="BV688" s="23"/>
      <x:c r="CI688" s="226"/>
      <x:c r="CJ688" s="226"/>
      <x:c r="CK688" s="226"/>
      <x:c r="CP688" s="226"/>
    </x:row>
    <x:row r="689" spans="1:94" x14ac:dyDescent="0.3">
      <x:c r="A689" s="226"/>
      <x:c r="C689" s="226"/>
      <x:c r="L689" s="226"/>
      <x:c r="N689" s="23"/>
      <x:c r="AL689" s="226"/>
      <x:c r="AR689" s="226"/>
      <x:c r="AT689" s="226"/>
      <x:c r="AU689" s="226"/>
      <x:c r="AW689" s="226"/>
      <x:c r="BJ689" s="222"/>
      <x:c r="BT689" s="23"/>
      <x:c r="BU689" s="23"/>
      <x:c r="BV689" s="23"/>
      <x:c r="CI689" s="226"/>
      <x:c r="CJ689" s="226"/>
      <x:c r="CK689" s="226"/>
      <x:c r="CP689" s="226"/>
    </x:row>
    <x:row r="690" spans="1:94" x14ac:dyDescent="0.3">
      <x:c r="A690" s="226"/>
      <x:c r="C690" s="226"/>
      <x:c r="L690" s="226"/>
      <x:c r="N690" s="23"/>
      <x:c r="AL690" s="226"/>
      <x:c r="AR690" s="226"/>
      <x:c r="AT690" s="226"/>
      <x:c r="AU690" s="226"/>
      <x:c r="AW690" s="226"/>
      <x:c r="BJ690" s="222"/>
      <x:c r="BT690" s="23"/>
      <x:c r="BU690" s="23"/>
      <x:c r="BV690" s="23"/>
      <x:c r="CI690" s="226"/>
      <x:c r="CJ690" s="226"/>
      <x:c r="CK690" s="226"/>
      <x:c r="CP690" s="226"/>
    </x:row>
    <x:row r="691" spans="1:94" x14ac:dyDescent="0.3">
      <x:c r="A691" s="226"/>
      <x:c r="C691" s="226"/>
      <x:c r="L691" s="226"/>
      <x:c r="N691" s="23"/>
      <x:c r="AL691" s="226"/>
      <x:c r="AR691" s="226"/>
      <x:c r="AT691" s="226"/>
      <x:c r="AU691" s="226"/>
      <x:c r="AW691" s="226"/>
      <x:c r="BJ691" s="222"/>
      <x:c r="BT691" s="23"/>
      <x:c r="BU691" s="23"/>
      <x:c r="BV691" s="23"/>
      <x:c r="CI691" s="226"/>
      <x:c r="CJ691" s="226"/>
      <x:c r="CK691" s="226"/>
      <x:c r="CP691" s="226"/>
    </x:row>
    <x:row r="692" spans="1:94" x14ac:dyDescent="0.3">
      <x:c r="A692" s="226"/>
      <x:c r="C692" s="226"/>
      <x:c r="L692" s="226"/>
      <x:c r="N692" s="23"/>
      <x:c r="AL692" s="226"/>
      <x:c r="AR692" s="226"/>
      <x:c r="AT692" s="226"/>
      <x:c r="AU692" s="226"/>
      <x:c r="AW692" s="226"/>
      <x:c r="BJ692" s="222"/>
      <x:c r="BT692" s="23"/>
      <x:c r="BU692" s="23"/>
      <x:c r="BV692" s="23"/>
      <x:c r="CI692" s="226"/>
      <x:c r="CJ692" s="226"/>
      <x:c r="CK692" s="226"/>
      <x:c r="CP692" s="226"/>
    </x:row>
    <x:row r="693" spans="1:94" x14ac:dyDescent="0.3">
      <x:c r="A693" s="226"/>
      <x:c r="C693" s="226"/>
      <x:c r="L693" s="226"/>
      <x:c r="N693" s="23"/>
      <x:c r="AL693" s="226"/>
      <x:c r="AR693" s="226"/>
      <x:c r="AT693" s="226"/>
      <x:c r="AU693" s="226"/>
      <x:c r="AW693" s="226"/>
      <x:c r="BJ693" s="222"/>
      <x:c r="BT693" s="23"/>
      <x:c r="BU693" s="23"/>
      <x:c r="BV693" s="23"/>
      <x:c r="CI693" s="226"/>
      <x:c r="CJ693" s="226"/>
      <x:c r="CK693" s="226"/>
      <x:c r="CP693" s="226"/>
    </x:row>
    <x:row r="694" spans="1:94" x14ac:dyDescent="0.3">
      <x:c r="A694" s="226"/>
      <x:c r="C694" s="226"/>
      <x:c r="L694" s="226"/>
      <x:c r="N694" s="23"/>
      <x:c r="AL694" s="226"/>
      <x:c r="AR694" s="226"/>
      <x:c r="AT694" s="226"/>
      <x:c r="AU694" s="226"/>
      <x:c r="AW694" s="226"/>
      <x:c r="BJ694" s="222"/>
      <x:c r="BT694" s="23"/>
      <x:c r="BU694" s="23"/>
      <x:c r="BV694" s="23"/>
      <x:c r="CI694" s="226"/>
      <x:c r="CJ694" s="226"/>
      <x:c r="CK694" s="226"/>
      <x:c r="CP694" s="226"/>
    </x:row>
    <x:row r="695" spans="1:94" x14ac:dyDescent="0.3">
      <x:c r="A695" s="226"/>
      <x:c r="C695" s="226"/>
      <x:c r="L695" s="226"/>
      <x:c r="N695" s="23"/>
      <x:c r="AL695" s="226"/>
      <x:c r="AR695" s="226"/>
      <x:c r="AT695" s="226"/>
      <x:c r="AU695" s="226"/>
      <x:c r="AW695" s="226"/>
      <x:c r="BJ695" s="222"/>
      <x:c r="BT695" s="23"/>
      <x:c r="BU695" s="23"/>
      <x:c r="BV695" s="23"/>
      <x:c r="CI695" s="226"/>
      <x:c r="CJ695" s="226"/>
      <x:c r="CK695" s="226"/>
      <x:c r="CP695" s="226"/>
    </x:row>
    <x:row r="696" spans="1:94" x14ac:dyDescent="0.3">
      <x:c r="A696" s="226"/>
      <x:c r="C696" s="226"/>
      <x:c r="L696" s="226"/>
      <x:c r="N696" s="23"/>
      <x:c r="AL696" s="226"/>
      <x:c r="AR696" s="226"/>
      <x:c r="AT696" s="226"/>
      <x:c r="AU696" s="226"/>
      <x:c r="AW696" s="226"/>
      <x:c r="BJ696" s="222"/>
      <x:c r="BT696" s="23"/>
      <x:c r="BU696" s="23"/>
      <x:c r="BV696" s="23"/>
      <x:c r="CI696" s="226"/>
      <x:c r="CJ696" s="226"/>
      <x:c r="CK696" s="226"/>
      <x:c r="CP696" s="226"/>
    </x:row>
    <x:row r="697" spans="1:94" x14ac:dyDescent="0.3">
      <x:c r="A697" s="226"/>
      <x:c r="C697" s="226"/>
      <x:c r="L697" s="226"/>
      <x:c r="N697" s="23"/>
      <x:c r="AL697" s="226"/>
      <x:c r="AR697" s="226"/>
      <x:c r="AT697" s="226"/>
      <x:c r="AU697" s="226"/>
      <x:c r="AW697" s="226"/>
      <x:c r="BJ697" s="222"/>
      <x:c r="BT697" s="23"/>
      <x:c r="BU697" s="23"/>
      <x:c r="BV697" s="23"/>
      <x:c r="CI697" s="226"/>
      <x:c r="CJ697" s="226"/>
      <x:c r="CK697" s="226"/>
      <x:c r="CP697" s="226"/>
    </x:row>
    <x:row r="698" spans="1:94" x14ac:dyDescent="0.3">
      <x:c r="A698" s="226"/>
      <x:c r="C698" s="226"/>
      <x:c r="L698" s="226"/>
      <x:c r="N698" s="23"/>
      <x:c r="AL698" s="226"/>
      <x:c r="AR698" s="226"/>
      <x:c r="AT698" s="226"/>
      <x:c r="AU698" s="226"/>
      <x:c r="AW698" s="226"/>
      <x:c r="BJ698" s="222"/>
      <x:c r="BT698" s="23"/>
      <x:c r="BU698" s="23"/>
      <x:c r="BV698" s="23"/>
      <x:c r="CI698" s="226"/>
      <x:c r="CJ698" s="226"/>
      <x:c r="CK698" s="226"/>
      <x:c r="CP698" s="226"/>
    </x:row>
    <x:row r="699" spans="1:94" x14ac:dyDescent="0.3">
      <x:c r="A699" s="226"/>
      <x:c r="C699" s="226"/>
      <x:c r="L699" s="226"/>
      <x:c r="N699" s="23"/>
      <x:c r="AL699" s="226"/>
      <x:c r="AR699" s="226"/>
      <x:c r="AT699" s="226"/>
      <x:c r="AU699" s="226"/>
      <x:c r="AW699" s="226"/>
      <x:c r="BJ699" s="222"/>
      <x:c r="BT699" s="23"/>
      <x:c r="BU699" s="23"/>
      <x:c r="BV699" s="23"/>
      <x:c r="CI699" s="226"/>
      <x:c r="CJ699" s="226"/>
      <x:c r="CK699" s="226"/>
      <x:c r="CP699" s="226"/>
    </x:row>
    <x:row r="700" spans="1:94" x14ac:dyDescent="0.3">
      <x:c r="A700" s="226"/>
      <x:c r="C700" s="226"/>
      <x:c r="L700" s="226"/>
      <x:c r="N700" s="23"/>
      <x:c r="AL700" s="226"/>
      <x:c r="AR700" s="226"/>
      <x:c r="AT700" s="226"/>
      <x:c r="AU700" s="226"/>
      <x:c r="AW700" s="226"/>
      <x:c r="BJ700" s="222"/>
      <x:c r="BT700" s="23"/>
      <x:c r="BU700" s="23"/>
      <x:c r="BV700" s="23"/>
      <x:c r="CI700" s="226"/>
      <x:c r="CJ700" s="226"/>
      <x:c r="CK700" s="226"/>
      <x:c r="CP700" s="226"/>
    </x:row>
    <x:row r="701" spans="1:94" x14ac:dyDescent="0.3">
      <x:c r="A701" s="226"/>
      <x:c r="C701" s="226"/>
      <x:c r="L701" s="226"/>
      <x:c r="N701" s="23"/>
      <x:c r="AL701" s="226"/>
      <x:c r="AR701" s="226"/>
      <x:c r="AT701" s="226"/>
      <x:c r="AU701" s="226"/>
      <x:c r="AW701" s="226"/>
      <x:c r="BJ701" s="222"/>
      <x:c r="BT701" s="23"/>
      <x:c r="BU701" s="23"/>
      <x:c r="BV701" s="23"/>
      <x:c r="CI701" s="226"/>
      <x:c r="CJ701" s="226"/>
      <x:c r="CK701" s="226"/>
      <x:c r="CP701" s="226"/>
    </x:row>
    <x:row r="702" spans="1:94" x14ac:dyDescent="0.3">
      <x:c r="A702" s="226"/>
      <x:c r="C702" s="226"/>
      <x:c r="L702" s="226"/>
      <x:c r="N702" s="23"/>
      <x:c r="AL702" s="226"/>
      <x:c r="AR702" s="226"/>
      <x:c r="AT702" s="226"/>
      <x:c r="AU702" s="226"/>
      <x:c r="AW702" s="226"/>
      <x:c r="BJ702" s="222"/>
      <x:c r="BT702" s="23"/>
      <x:c r="BU702" s="23"/>
      <x:c r="BV702" s="23"/>
      <x:c r="CI702" s="226"/>
      <x:c r="CJ702" s="226"/>
      <x:c r="CK702" s="226"/>
      <x:c r="CP702" s="226"/>
    </x:row>
    <x:row r="703" spans="1:94" x14ac:dyDescent="0.3">
      <x:c r="A703" s="226"/>
      <x:c r="C703" s="226"/>
      <x:c r="L703" s="226"/>
      <x:c r="N703" s="23"/>
      <x:c r="AL703" s="226"/>
      <x:c r="AR703" s="226"/>
      <x:c r="AT703" s="226"/>
      <x:c r="AU703" s="226"/>
      <x:c r="AW703" s="226"/>
      <x:c r="BJ703" s="222"/>
      <x:c r="BT703" s="23"/>
      <x:c r="BU703" s="23"/>
      <x:c r="BV703" s="23"/>
      <x:c r="CI703" s="226"/>
      <x:c r="CJ703" s="226"/>
      <x:c r="CK703" s="226"/>
      <x:c r="CP703" s="226"/>
    </x:row>
    <x:row r="704" spans="1:94" x14ac:dyDescent="0.3">
      <x:c r="A704" s="226"/>
      <x:c r="C704" s="226"/>
      <x:c r="L704" s="226"/>
      <x:c r="N704" s="23"/>
      <x:c r="AL704" s="226"/>
      <x:c r="AR704" s="226"/>
      <x:c r="AT704" s="226"/>
      <x:c r="AU704" s="226"/>
      <x:c r="AW704" s="226"/>
      <x:c r="BJ704" s="222"/>
      <x:c r="BT704" s="23"/>
      <x:c r="BU704" s="23"/>
      <x:c r="BV704" s="23"/>
      <x:c r="CI704" s="226"/>
      <x:c r="CJ704" s="226"/>
      <x:c r="CK704" s="226"/>
      <x:c r="CP704" s="226"/>
    </x:row>
    <x:row r="705" spans="1:94" x14ac:dyDescent="0.3">
      <x:c r="A705" s="226"/>
      <x:c r="C705" s="226"/>
      <x:c r="L705" s="226"/>
      <x:c r="N705" s="23"/>
      <x:c r="W705" s="226"/>
      <x:c r="AE705" s="23"/>
      <x:c r="AF705" s="23"/>
      <x:c r="AH705" s="23"/>
      <x:c r="AK705" s="226"/>
      <x:c r="AL705" s="222"/>
      <x:c r="AM705" s="226"/>
      <x:c r="AN705" s="222"/>
      <x:c r="AO705" s="222"/>
      <x:c r="AP705" s="222"/>
      <x:c r="AR705" s="226"/>
      <x:c r="AS705" s="222"/>
      <x:c r="AT705" s="222"/>
      <x:c r="AU705" s="226"/>
      <x:c r="AV705" s="222"/>
      <x:c r="AW705" s="222"/>
      <x:c r="BJ705" s="222"/>
      <x:c r="BN705" s="226"/>
      <x:c r="BO705" s="226"/>
      <x:c r="BP705" s="226"/>
      <x:c r="BT705" s="23"/>
      <x:c r="BU705" s="23"/>
      <x:c r="BV705" s="23"/>
      <x:c r="CA705" s="226"/>
      <x:c r="CG705" s="226"/>
      <x:c r="CH705" s="226"/>
      <x:c r="CI705" s="226"/>
      <x:c r="CJ705" s="226"/>
      <x:c r="CK705" s="226"/>
      <x:c r="CL705" s="23"/>
      <x:c r="CP705" s="226"/>
    </x:row>
    <x:row r="706" spans="1:94" x14ac:dyDescent="0.3">
      <x:c r="A706" s="226"/>
      <x:c r="C706" s="226"/>
      <x:c r="L706" s="226"/>
      <x:c r="N706" s="23"/>
      <x:c r="W706" s="226"/>
      <x:c r="AE706" s="23"/>
      <x:c r="AF706" s="23"/>
      <x:c r="AH706" s="23"/>
      <x:c r="AK706" s="226"/>
      <x:c r="AL706" s="222"/>
      <x:c r="AM706" s="226"/>
      <x:c r="AN706" s="222"/>
      <x:c r="AO706" s="222"/>
      <x:c r="AP706" s="222"/>
      <x:c r="AR706" s="226"/>
      <x:c r="AS706" s="222"/>
      <x:c r="AT706" s="222"/>
      <x:c r="AU706" s="226"/>
      <x:c r="AV706" s="222"/>
      <x:c r="AW706" s="222"/>
      <x:c r="BJ706" s="222"/>
      <x:c r="BN706" s="226"/>
      <x:c r="BO706" s="226"/>
      <x:c r="BP706" s="226"/>
      <x:c r="BT706" s="23"/>
      <x:c r="BU706" s="23"/>
      <x:c r="BV706" s="23"/>
      <x:c r="CA706" s="226"/>
      <x:c r="CG706" s="226"/>
      <x:c r="CH706" s="226"/>
      <x:c r="CI706" s="226"/>
      <x:c r="CJ706" s="226"/>
      <x:c r="CK706" s="226"/>
      <x:c r="CL706" s="23"/>
      <x:c r="CP706" s="226"/>
    </x:row>
    <x:row r="707" spans="1:94" x14ac:dyDescent="0.3">
      <x:c r="A707" s="226"/>
      <x:c r="C707" s="226"/>
      <x:c r="L707" s="226"/>
      <x:c r="N707" s="23"/>
      <x:c r="AL707" s="226"/>
      <x:c r="AR707" s="222"/>
      <x:c r="AT707" s="222"/>
      <x:c r="AU707" s="222"/>
      <x:c r="AW707" s="222"/>
      <x:c r="BJ707" s="222"/>
      <x:c r="BT707" s="23"/>
      <x:c r="BU707" s="23"/>
      <x:c r="BV707" s="23"/>
      <x:c r="CI707" s="226"/>
      <x:c r="CJ707" s="226"/>
      <x:c r="CK707" s="226"/>
      <x:c r="CP707" s="226"/>
    </x:row>
    <x:row r="708" spans="1:94" x14ac:dyDescent="0.3">
      <x:c r="A708" s="226"/>
      <x:c r="C708" s="226"/>
      <x:c r="L708" s="226"/>
      <x:c r="N708" s="23"/>
      <x:c r="AL708" s="226"/>
      <x:c r="AR708" s="222"/>
      <x:c r="AT708" s="222"/>
      <x:c r="AU708" s="222"/>
      <x:c r="AW708" s="222"/>
      <x:c r="BJ708" s="222"/>
      <x:c r="BT708" s="23"/>
      <x:c r="BU708" s="23"/>
      <x:c r="BV708" s="23"/>
      <x:c r="CI708" s="226"/>
      <x:c r="CJ708" s="226"/>
      <x:c r="CK708" s="226"/>
      <x:c r="CP708" s="226"/>
    </x:row>
    <x:row r="709" spans="1:94" x14ac:dyDescent="0.3">
      <x:c r="A709" s="226"/>
      <x:c r="C709" s="226"/>
      <x:c r="L709" s="226"/>
      <x:c r="N709" s="23"/>
      <x:c r="AL709" s="226"/>
      <x:c r="AR709" s="222"/>
      <x:c r="AT709" s="222"/>
      <x:c r="AU709" s="222"/>
      <x:c r="AW709" s="222"/>
      <x:c r="BJ709" s="222"/>
      <x:c r="BT709" s="23"/>
      <x:c r="BU709" s="23"/>
      <x:c r="BV709" s="23"/>
      <x:c r="CI709" s="226"/>
      <x:c r="CJ709" s="226"/>
      <x:c r="CK709" s="226"/>
      <x:c r="CP709" s="226"/>
    </x:row>
    <x:row r="710" spans="1:94" x14ac:dyDescent="0.3">
      <x:c r="A710" s="226"/>
      <x:c r="C710" s="226"/>
      <x:c r="L710" s="226"/>
      <x:c r="N710" s="23"/>
      <x:c r="AL710" s="226"/>
      <x:c r="AR710" s="222"/>
      <x:c r="AT710" s="222"/>
      <x:c r="AU710" s="222"/>
      <x:c r="AW710" s="222"/>
      <x:c r="BJ710" s="222"/>
      <x:c r="BT710" s="23"/>
      <x:c r="BU710" s="23"/>
      <x:c r="BV710" s="23"/>
      <x:c r="CI710" s="226"/>
      <x:c r="CJ710" s="226"/>
      <x:c r="CK710" s="226"/>
      <x:c r="CP710" s="226"/>
    </x:row>
    <x:row r="711" spans="1:94" x14ac:dyDescent="0.3">
      <x:c r="A711" s="226"/>
      <x:c r="C711" s="226"/>
      <x:c r="L711" s="226"/>
      <x:c r="N711" s="23"/>
      <x:c r="AL711" s="226"/>
      <x:c r="AR711" s="222"/>
      <x:c r="AT711" s="222"/>
      <x:c r="AU711" s="222"/>
      <x:c r="AW711" s="222"/>
      <x:c r="BJ711" s="222"/>
      <x:c r="BT711" s="23"/>
      <x:c r="BU711" s="23"/>
      <x:c r="BV711" s="23"/>
      <x:c r="CI711" s="226"/>
      <x:c r="CJ711" s="226"/>
      <x:c r="CK711" s="226"/>
      <x:c r="CP711" s="226"/>
    </x:row>
    <x:row r="712" spans="1:94" x14ac:dyDescent="0.3">
      <x:c r="A712" s="226"/>
      <x:c r="C712" s="226"/>
      <x:c r="L712" s="226"/>
      <x:c r="N712" s="23"/>
      <x:c r="AL712" s="226"/>
      <x:c r="AR712" s="226"/>
      <x:c r="AT712" s="226"/>
      <x:c r="AU712" s="226"/>
      <x:c r="AW712" s="226"/>
      <x:c r="BJ712" s="222"/>
      <x:c r="BT712" s="23"/>
      <x:c r="BU712" s="23"/>
      <x:c r="BV712" s="23"/>
      <x:c r="CI712" s="226"/>
      <x:c r="CJ712" s="226"/>
      <x:c r="CK712" s="226"/>
      <x:c r="CP712" s="226"/>
    </x:row>
    <x:row r="713" spans="1:94" x14ac:dyDescent="0.3">
      <x:c r="A713" s="226"/>
      <x:c r="C713" s="226"/>
      <x:c r="L713" s="226"/>
      <x:c r="N713" s="23"/>
      <x:c r="AL713" s="226"/>
      <x:c r="AR713" s="226"/>
      <x:c r="AT713" s="226"/>
      <x:c r="AU713" s="226"/>
      <x:c r="AW713" s="226"/>
      <x:c r="BJ713" s="222"/>
      <x:c r="BT713" s="23"/>
      <x:c r="BU713" s="23"/>
      <x:c r="BV713" s="23"/>
      <x:c r="CI713" s="226"/>
      <x:c r="CJ713" s="226"/>
      <x:c r="CK713" s="226"/>
      <x:c r="CP713" s="226"/>
    </x:row>
    <x:row r="714" spans="1:94" x14ac:dyDescent="0.3">
      <x:c r="A714" s="226"/>
      <x:c r="C714" s="226"/>
      <x:c r="L714" s="226"/>
      <x:c r="N714" s="23"/>
      <x:c r="AL714" s="226"/>
      <x:c r="AR714" s="226"/>
      <x:c r="AT714" s="226"/>
      <x:c r="AU714" s="226"/>
      <x:c r="AW714" s="226"/>
      <x:c r="BJ714" s="222"/>
      <x:c r="BT714" s="23"/>
      <x:c r="BU714" s="23"/>
      <x:c r="BV714" s="23"/>
      <x:c r="CI714" s="226"/>
      <x:c r="CJ714" s="226"/>
      <x:c r="CK714" s="226"/>
      <x:c r="CP714" s="226"/>
    </x:row>
    <x:row r="715" spans="1:94" x14ac:dyDescent="0.3">
      <x:c r="A715" s="226"/>
      <x:c r="C715" s="226"/>
      <x:c r="L715" s="226"/>
      <x:c r="N715" s="23"/>
      <x:c r="AL715" s="226"/>
      <x:c r="AR715" s="226"/>
      <x:c r="AT715" s="226"/>
      <x:c r="AU715" s="226"/>
      <x:c r="AW715" s="226"/>
      <x:c r="BJ715" s="222"/>
      <x:c r="BT715" s="23"/>
      <x:c r="BU715" s="23"/>
      <x:c r="BV715" s="23"/>
      <x:c r="CI715" s="226"/>
      <x:c r="CJ715" s="226"/>
      <x:c r="CK715" s="226"/>
      <x:c r="CP715" s="226"/>
    </x:row>
    <x:row r="716" spans="1:94" x14ac:dyDescent="0.3">
      <x:c r="A716" s="226"/>
      <x:c r="C716" s="226"/>
      <x:c r="L716" s="226"/>
      <x:c r="N716" s="23"/>
      <x:c r="AL716" s="226"/>
      <x:c r="AR716" s="226"/>
      <x:c r="AT716" s="226"/>
      <x:c r="AU716" s="226"/>
      <x:c r="AW716" s="226"/>
      <x:c r="BJ716" s="222"/>
      <x:c r="BT716" s="23"/>
      <x:c r="BU716" s="23"/>
      <x:c r="BV716" s="23"/>
      <x:c r="CI716" s="226"/>
      <x:c r="CJ716" s="226"/>
      <x:c r="CK716" s="226"/>
      <x:c r="CP716" s="226"/>
    </x:row>
    <x:row r="717" spans="1:94" x14ac:dyDescent="0.3">
      <x:c r="A717" s="226"/>
      <x:c r="C717" s="226"/>
      <x:c r="L717" s="226"/>
      <x:c r="N717" s="23"/>
      <x:c r="AL717" s="226"/>
      <x:c r="AR717" s="226"/>
      <x:c r="AT717" s="226"/>
      <x:c r="AU717" s="226"/>
      <x:c r="AW717" s="226"/>
      <x:c r="BJ717" s="222"/>
      <x:c r="BT717" s="23"/>
      <x:c r="BU717" s="23"/>
      <x:c r="BV717" s="23"/>
      <x:c r="CI717" s="226"/>
      <x:c r="CJ717" s="226"/>
      <x:c r="CK717" s="226"/>
      <x:c r="CP717" s="226"/>
    </x:row>
    <x:row r="718" spans="1:94" x14ac:dyDescent="0.3">
      <x:c r="A718" s="226"/>
      <x:c r="C718" s="226"/>
      <x:c r="L718" s="226"/>
      <x:c r="N718" s="23"/>
      <x:c r="AL718" s="226"/>
      <x:c r="AR718" s="226"/>
      <x:c r="AT718" s="226"/>
      <x:c r="AU718" s="226"/>
      <x:c r="AW718" s="226"/>
      <x:c r="BJ718" s="222"/>
      <x:c r="BT718" s="23"/>
      <x:c r="BU718" s="23"/>
      <x:c r="BV718" s="23"/>
      <x:c r="CI718" s="226"/>
      <x:c r="CJ718" s="226"/>
      <x:c r="CK718" s="226"/>
      <x:c r="CP718" s="226"/>
    </x:row>
    <x:row r="719" spans="1:94" x14ac:dyDescent="0.3">
      <x:c r="A719" s="226"/>
      <x:c r="C719" s="226"/>
      <x:c r="L719" s="226"/>
      <x:c r="N719" s="23"/>
      <x:c r="AL719" s="226"/>
      <x:c r="AR719" s="226"/>
      <x:c r="AT719" s="226"/>
      <x:c r="AU719" s="226"/>
      <x:c r="AW719" s="226"/>
      <x:c r="BJ719" s="222"/>
      <x:c r="BT719" s="23"/>
      <x:c r="BU719" s="23"/>
      <x:c r="BV719" s="23"/>
      <x:c r="CI719" s="226"/>
      <x:c r="CJ719" s="226"/>
      <x:c r="CK719" s="226"/>
      <x:c r="CP719" s="226"/>
    </x:row>
    <x:row r="720" spans="1:94" x14ac:dyDescent="0.3">
      <x:c r="A720" s="226"/>
      <x:c r="C720" s="226"/>
      <x:c r="L720" s="226"/>
      <x:c r="N720" s="23"/>
      <x:c r="AL720" s="226"/>
      <x:c r="AR720" s="226"/>
      <x:c r="AT720" s="226"/>
      <x:c r="AU720" s="226"/>
      <x:c r="AW720" s="226"/>
      <x:c r="BJ720" s="222"/>
      <x:c r="BT720" s="23"/>
      <x:c r="BU720" s="23"/>
      <x:c r="BV720" s="23"/>
      <x:c r="CI720" s="226"/>
      <x:c r="CJ720" s="226"/>
      <x:c r="CK720" s="226"/>
      <x:c r="CP720" s="226"/>
    </x:row>
    <x:row r="721" spans="1:94" x14ac:dyDescent="0.3">
      <x:c r="A721" s="226"/>
      <x:c r="C721" s="226"/>
      <x:c r="L721" s="226"/>
      <x:c r="N721" s="23"/>
      <x:c r="AE721" s="23"/>
      <x:c r="AF721" s="23"/>
      <x:c r="AH721" s="23"/>
      <x:c r="AI721" s="23"/>
      <x:c r="AJ721" s="23"/>
      <x:c r="AK721" s="36"/>
      <x:c r="AL721" s="226"/>
      <x:c r="AN721" s="36"/>
      <x:c r="AO721" s="36"/>
      <x:c r="AP721" s="36"/>
      <x:c r="AR721" s="226"/>
      <x:c r="AS721" s="36"/>
      <x:c r="AT721" s="226"/>
      <x:c r="AU721" s="226"/>
      <x:c r="AW721" s="226"/>
      <x:c r="BJ721" s="222"/>
      <x:c r="BT721" s="23"/>
      <x:c r="BU721" s="23"/>
      <x:c r="BV721" s="23"/>
      <x:c r="CI721" s="226"/>
      <x:c r="CJ721" s="226"/>
      <x:c r="CK721" s="226"/>
      <x:c r="CL721" s="23"/>
      <x:c r="CP721" s="226"/>
    </x:row>
    <x:row r="722" spans="1:94" x14ac:dyDescent="0.3">
      <x:c r="A722" s="226"/>
      <x:c r="C722" s="226"/>
      <x:c r="L722" s="226"/>
      <x:c r="N722" s="23"/>
      <x:c r="AE722" s="23"/>
      <x:c r="AF722" s="23"/>
      <x:c r="AI722" s="23"/>
      <x:c r="AJ722" s="23"/>
      <x:c r="AL722" s="226"/>
      <x:c r="AR722" s="226"/>
      <x:c r="AS722" s="36"/>
      <x:c r="AT722" s="226"/>
      <x:c r="AU722" s="226"/>
      <x:c r="AW722" s="226"/>
      <x:c r="BJ722" s="222"/>
      <x:c r="BT722" s="23"/>
      <x:c r="BU722" s="23"/>
      <x:c r="BV722" s="23"/>
      <x:c r="CI722" s="226"/>
      <x:c r="CJ722" s="226"/>
      <x:c r="CK722" s="226"/>
      <x:c r="CL722" s="23"/>
      <x:c r="CP722" s="226"/>
    </x:row>
    <x:row r="723" spans="1:94" x14ac:dyDescent="0.3">
      <x:c r="A723" s="226"/>
      <x:c r="C723" s="226"/>
      <x:c r="L723" s="226"/>
      <x:c r="N723" s="23"/>
      <x:c r="AL723" s="226"/>
      <x:c r="AR723" s="226"/>
      <x:c r="AT723" s="226"/>
      <x:c r="AU723" s="226"/>
      <x:c r="AW723" s="226"/>
      <x:c r="BJ723" s="222"/>
      <x:c r="BT723" s="23"/>
      <x:c r="BU723" s="23"/>
      <x:c r="BV723" s="23"/>
      <x:c r="CI723" s="226"/>
      <x:c r="CJ723" s="226"/>
      <x:c r="CK723" s="226"/>
      <x:c r="CP723" s="226"/>
    </x:row>
    <x:row r="724" spans="1:94" x14ac:dyDescent="0.3">
      <x:c r="A724" s="226"/>
      <x:c r="C724" s="226"/>
      <x:c r="L724" s="226"/>
      <x:c r="N724" s="23"/>
      <x:c r="AL724" s="226"/>
      <x:c r="AR724" s="226"/>
      <x:c r="AT724" s="226"/>
      <x:c r="AU724" s="226"/>
      <x:c r="AW724" s="226"/>
      <x:c r="BJ724" s="222"/>
      <x:c r="BT724" s="23"/>
      <x:c r="BU724" s="23"/>
      <x:c r="BV724" s="23"/>
      <x:c r="CI724" s="226"/>
      <x:c r="CJ724" s="226"/>
      <x:c r="CK724" s="226"/>
      <x:c r="CP724" s="226"/>
    </x:row>
    <x:row r="725" spans="1:94" x14ac:dyDescent="0.3">
      <x:c r="A725" s="226"/>
      <x:c r="C725" s="226"/>
      <x:c r="L725" s="226"/>
      <x:c r="N725" s="23"/>
      <x:c r="AL725" s="226"/>
      <x:c r="AR725" s="226"/>
      <x:c r="AT725" s="226"/>
      <x:c r="AU725" s="226"/>
      <x:c r="AW725" s="226"/>
      <x:c r="BJ725" s="222"/>
      <x:c r="BT725" s="23"/>
      <x:c r="BU725" s="23"/>
      <x:c r="BV725" s="23"/>
      <x:c r="CI725" s="226"/>
      <x:c r="CJ725" s="226"/>
      <x:c r="CK725" s="226"/>
      <x:c r="CP725" s="226"/>
    </x:row>
    <x:row r="726" spans="1:94" x14ac:dyDescent="0.3">
      <x:c r="A726" s="226"/>
      <x:c r="C726" s="226"/>
      <x:c r="L726" s="226"/>
      <x:c r="N726" s="23"/>
      <x:c r="AL726" s="226"/>
      <x:c r="AR726" s="226"/>
      <x:c r="AT726" s="226"/>
      <x:c r="AU726" s="226"/>
      <x:c r="AW726" s="226"/>
      <x:c r="BJ726" s="222"/>
      <x:c r="BT726" s="23"/>
      <x:c r="BU726" s="23"/>
      <x:c r="BV726" s="23"/>
      <x:c r="CI726" s="226"/>
      <x:c r="CJ726" s="226"/>
      <x:c r="CK726" s="226"/>
      <x:c r="CP726" s="226"/>
    </x:row>
    <x:row r="727" spans="1:94" x14ac:dyDescent="0.3">
      <x:c r="A727" s="226"/>
      <x:c r="C727" s="226"/>
      <x:c r="L727" s="226"/>
      <x:c r="N727" s="23"/>
      <x:c r="AL727" s="226"/>
      <x:c r="AR727" s="226"/>
      <x:c r="AT727" s="226"/>
      <x:c r="AU727" s="226"/>
      <x:c r="AW727" s="226"/>
      <x:c r="BJ727" s="222"/>
      <x:c r="BT727" s="23"/>
      <x:c r="BU727" s="23"/>
      <x:c r="BV727" s="23"/>
      <x:c r="CI727" s="226"/>
      <x:c r="CJ727" s="226"/>
      <x:c r="CK727" s="226"/>
      <x:c r="CP727" s="226"/>
    </x:row>
    <x:row r="728" spans="1:94" x14ac:dyDescent="0.3">
      <x:c r="A728" s="226"/>
      <x:c r="C728" s="226"/>
      <x:c r="L728" s="226"/>
      <x:c r="N728" s="23"/>
      <x:c r="AL728" s="226"/>
      <x:c r="AR728" s="226"/>
      <x:c r="AT728" s="226"/>
      <x:c r="AU728" s="226"/>
      <x:c r="AW728" s="226"/>
      <x:c r="BJ728" s="222"/>
      <x:c r="BT728" s="23"/>
      <x:c r="BU728" s="23"/>
      <x:c r="BV728" s="23"/>
      <x:c r="CI728" s="226"/>
      <x:c r="CJ728" s="226"/>
      <x:c r="CK728" s="226"/>
      <x:c r="CP728" s="226"/>
    </x:row>
    <x:row r="729" spans="1:94" x14ac:dyDescent="0.3">
      <x:c r="A729" s="226"/>
      <x:c r="C729" s="226"/>
      <x:c r="L729" s="226"/>
      <x:c r="N729" s="23"/>
      <x:c r="AL729" s="226"/>
      <x:c r="AR729" s="226"/>
      <x:c r="AT729" s="226"/>
      <x:c r="AU729" s="226"/>
      <x:c r="AW729" s="226"/>
      <x:c r="BJ729" s="222"/>
      <x:c r="BT729" s="23"/>
      <x:c r="BU729" s="23"/>
      <x:c r="BV729" s="23"/>
      <x:c r="CI729" s="226"/>
      <x:c r="CJ729" s="226"/>
      <x:c r="CK729" s="226"/>
      <x:c r="CP729" s="226"/>
    </x:row>
    <x:row r="730" spans="1:94" x14ac:dyDescent="0.3">
      <x:c r="A730" s="226"/>
      <x:c r="C730" s="226"/>
      <x:c r="L730" s="226"/>
      <x:c r="N730" s="23"/>
      <x:c r="AL730" s="226"/>
      <x:c r="AR730" s="226"/>
      <x:c r="AT730" s="226"/>
      <x:c r="AU730" s="222"/>
      <x:c r="AW730" s="222"/>
      <x:c r="BJ730" s="222"/>
      <x:c r="BT730" s="23"/>
      <x:c r="BU730" s="23"/>
      <x:c r="BV730" s="23"/>
      <x:c r="CI730" s="226"/>
      <x:c r="CJ730" s="226"/>
      <x:c r="CK730" s="226"/>
      <x:c r="CP730" s="226"/>
    </x:row>
    <x:row r="731" spans="1:94" x14ac:dyDescent="0.3">
      <x:c r="A731" s="226"/>
      <x:c r="C731" s="226"/>
      <x:c r="L731" s="226"/>
      <x:c r="N731" s="23"/>
      <x:c r="AL731" s="226"/>
      <x:c r="AR731" s="226"/>
      <x:c r="AT731" s="226"/>
      <x:c r="AU731" s="222"/>
      <x:c r="AW731" s="222"/>
      <x:c r="BJ731" s="222"/>
      <x:c r="BT731" s="23"/>
      <x:c r="BU731" s="23"/>
      <x:c r="BV731" s="23"/>
      <x:c r="CI731" s="226"/>
      <x:c r="CJ731" s="226"/>
      <x:c r="CK731" s="226"/>
      <x:c r="CP731" s="226"/>
    </x:row>
    <x:row r="732" spans="1:94" x14ac:dyDescent="0.3">
      <x:c r="A732" s="226"/>
      <x:c r="C732" s="226"/>
      <x:c r="L732" s="226"/>
      <x:c r="N732" s="23"/>
      <x:c r="AL732" s="226"/>
      <x:c r="AR732" s="226"/>
      <x:c r="AT732" s="226"/>
      <x:c r="AU732" s="222"/>
      <x:c r="AW732" s="222"/>
      <x:c r="BJ732" s="222"/>
      <x:c r="BT732" s="23"/>
      <x:c r="BU732" s="23"/>
      <x:c r="BV732" s="23"/>
      <x:c r="CI732" s="226"/>
      <x:c r="CJ732" s="226"/>
      <x:c r="CK732" s="226"/>
      <x:c r="CP732" s="226"/>
    </x:row>
    <x:row r="733" spans="1:94" x14ac:dyDescent="0.3">
      <x:c r="A733" s="226"/>
      <x:c r="C733" s="226"/>
      <x:c r="L733" s="226"/>
      <x:c r="N733" s="23"/>
      <x:c r="AL733" s="226"/>
      <x:c r="AR733" s="226"/>
      <x:c r="AT733" s="226"/>
      <x:c r="AU733" s="222"/>
      <x:c r="AW733" s="222"/>
      <x:c r="BJ733" s="222"/>
      <x:c r="BT733" s="23"/>
      <x:c r="BU733" s="23"/>
      <x:c r="BV733" s="23"/>
      <x:c r="CI733" s="226"/>
      <x:c r="CJ733" s="226"/>
      <x:c r="CK733" s="226"/>
      <x:c r="CP733" s="226"/>
    </x:row>
    <x:row r="734" spans="1:94" x14ac:dyDescent="0.3">
      <x:c r="A734" s="226"/>
      <x:c r="C734" s="226"/>
      <x:c r="L734" s="226"/>
      <x:c r="N734" s="23"/>
      <x:c r="AL734" s="226"/>
      <x:c r="AR734" s="226"/>
      <x:c r="AT734" s="226"/>
      <x:c r="AU734" s="222"/>
      <x:c r="AW734" s="222"/>
      <x:c r="BJ734" s="222"/>
      <x:c r="BT734" s="23"/>
      <x:c r="BU734" s="23"/>
      <x:c r="BV734" s="23"/>
      <x:c r="CI734" s="226"/>
      <x:c r="CJ734" s="226"/>
      <x:c r="CK734" s="226"/>
      <x:c r="CP734" s="226"/>
    </x:row>
    <x:row r="735" spans="1:94" x14ac:dyDescent="0.3">
      <x:c r="A735" s="226"/>
      <x:c r="C735" s="226"/>
      <x:c r="L735" s="226"/>
      <x:c r="N735" s="23"/>
      <x:c r="AL735" s="226"/>
      <x:c r="AR735" s="226"/>
      <x:c r="AT735" s="226"/>
      <x:c r="AU735" s="222"/>
      <x:c r="AW735" s="222"/>
      <x:c r="BJ735" s="222"/>
      <x:c r="BT735" s="23"/>
      <x:c r="BU735" s="23"/>
      <x:c r="BV735" s="23"/>
      <x:c r="CI735" s="226"/>
      <x:c r="CJ735" s="226"/>
      <x:c r="CK735" s="226"/>
      <x:c r="CP735" s="226"/>
    </x:row>
    <x:row r="736" spans="1:94" x14ac:dyDescent="0.3">
      <x:c r="A736" s="226"/>
      <x:c r="C736" s="226"/>
      <x:c r="L736" s="226"/>
      <x:c r="N736" s="23"/>
      <x:c r="AL736" s="226"/>
      <x:c r="AR736" s="226"/>
      <x:c r="AT736" s="226"/>
      <x:c r="AU736" s="226"/>
      <x:c r="AW736" s="226"/>
      <x:c r="BJ736" s="222"/>
      <x:c r="BT736" s="23"/>
      <x:c r="BU736" s="23"/>
      <x:c r="BV736" s="23"/>
      <x:c r="CI736" s="226"/>
      <x:c r="CJ736" s="226"/>
      <x:c r="CK736" s="226"/>
      <x:c r="CP736" s="226"/>
    </x:row>
    <x:row r="737" spans="1:94" x14ac:dyDescent="0.3">
      <x:c r="A737" s="226"/>
      <x:c r="C737" s="226"/>
      <x:c r="L737" s="226"/>
      <x:c r="N737" s="23"/>
      <x:c r="AL737" s="226"/>
      <x:c r="AR737" s="226"/>
      <x:c r="AT737" s="226"/>
      <x:c r="AU737" s="226"/>
      <x:c r="AW737" s="226"/>
      <x:c r="BJ737" s="222"/>
      <x:c r="BT737" s="23"/>
      <x:c r="BU737" s="23"/>
      <x:c r="BV737" s="23"/>
      <x:c r="CI737" s="226"/>
      <x:c r="CJ737" s="226"/>
      <x:c r="CK737" s="226"/>
      <x:c r="CP737" s="226"/>
    </x:row>
    <x:row r="738" spans="1:94" x14ac:dyDescent="0.3">
      <x:c r="A738" s="226"/>
      <x:c r="C738" s="226"/>
      <x:c r="L738" s="226"/>
      <x:c r="N738" s="23"/>
      <x:c r="AL738" s="226"/>
      <x:c r="AR738" s="226"/>
      <x:c r="AT738" s="226"/>
      <x:c r="AU738" s="226"/>
      <x:c r="AW738" s="226"/>
      <x:c r="BJ738" s="222"/>
      <x:c r="BT738" s="23"/>
      <x:c r="BU738" s="23"/>
      <x:c r="BV738" s="23"/>
      <x:c r="CI738" s="226"/>
      <x:c r="CJ738" s="226"/>
      <x:c r="CK738" s="226"/>
      <x:c r="CP738" s="226"/>
    </x:row>
    <x:row r="739" spans="1:94" x14ac:dyDescent="0.3">
      <x:c r="A739" s="226"/>
      <x:c r="C739" s="226"/>
      <x:c r="L739" s="226"/>
      <x:c r="N739" s="23"/>
      <x:c r="AL739" s="226"/>
      <x:c r="AR739" s="226"/>
      <x:c r="AT739" s="226"/>
      <x:c r="AU739" s="226"/>
      <x:c r="AW739" s="226"/>
      <x:c r="BJ739" s="222"/>
      <x:c r="BT739" s="23"/>
      <x:c r="BU739" s="23"/>
      <x:c r="BV739" s="23"/>
      <x:c r="CI739" s="226"/>
      <x:c r="CJ739" s="226"/>
      <x:c r="CK739" s="226"/>
      <x:c r="CP739" s="226"/>
    </x:row>
    <x:row r="740" spans="1:94" x14ac:dyDescent="0.3">
      <x:c r="A740" s="226"/>
      <x:c r="C740" s="226"/>
      <x:c r="L740" s="226"/>
      <x:c r="N740" s="23"/>
      <x:c r="AL740" s="226"/>
      <x:c r="AR740" s="226"/>
      <x:c r="AT740" s="226"/>
      <x:c r="AU740" s="226"/>
      <x:c r="AW740" s="226"/>
      <x:c r="BJ740" s="222"/>
      <x:c r="BT740" s="23"/>
      <x:c r="BU740" s="23"/>
      <x:c r="BV740" s="23"/>
      <x:c r="CI740" s="226"/>
      <x:c r="CJ740" s="226"/>
      <x:c r="CK740" s="226"/>
      <x:c r="CP740" s="226"/>
    </x:row>
    <x:row r="741" spans="1:94" x14ac:dyDescent="0.3">
      <x:c r="A741" s="226"/>
      <x:c r="C741" s="226"/>
      <x:c r="L741" s="226"/>
      <x:c r="N741" s="23"/>
      <x:c r="AL741" s="226"/>
      <x:c r="AR741" s="226"/>
      <x:c r="AT741" s="226"/>
      <x:c r="AU741" s="226"/>
      <x:c r="AW741" s="226"/>
      <x:c r="BJ741" s="222"/>
      <x:c r="BT741" s="23"/>
      <x:c r="BU741" s="23"/>
      <x:c r="BV741" s="23"/>
      <x:c r="CI741" s="226"/>
      <x:c r="CJ741" s="226"/>
      <x:c r="CK741" s="226"/>
      <x:c r="CP741" s="226"/>
    </x:row>
    <x:row r="742" spans="1:94" x14ac:dyDescent="0.3">
      <x:c r="A742" s="226"/>
      <x:c r="C742" s="226"/>
      <x:c r="L742" s="226"/>
      <x:c r="N742" s="23"/>
      <x:c r="AL742" s="226"/>
      <x:c r="AR742" s="226"/>
      <x:c r="AT742" s="226"/>
      <x:c r="AU742" s="226"/>
      <x:c r="AW742" s="226"/>
      <x:c r="BJ742" s="222"/>
      <x:c r="BT742" s="23"/>
      <x:c r="BU742" s="23"/>
      <x:c r="BV742" s="23"/>
      <x:c r="CI742" s="226"/>
      <x:c r="CJ742" s="226"/>
      <x:c r="CK742" s="226"/>
      <x:c r="CP742" s="226"/>
    </x:row>
    <x:row r="743" spans="1:94" x14ac:dyDescent="0.3">
      <x:c r="A743" s="226"/>
      <x:c r="C743" s="226"/>
      <x:c r="L743" s="226"/>
      <x:c r="N743" s="23"/>
      <x:c r="AL743" s="226"/>
      <x:c r="AR743" s="226"/>
      <x:c r="AT743" s="226"/>
      <x:c r="AU743" s="226"/>
      <x:c r="AW743" s="226"/>
      <x:c r="BJ743" s="222"/>
      <x:c r="BT743" s="23"/>
      <x:c r="BU743" s="23"/>
      <x:c r="BV743" s="23"/>
      <x:c r="CI743" s="226"/>
      <x:c r="CJ743" s="226"/>
      <x:c r="CK743" s="226"/>
      <x:c r="CP743" s="226"/>
    </x:row>
    <x:row r="744" spans="1:94" x14ac:dyDescent="0.3">
      <x:c r="A744" s="226"/>
      <x:c r="C744" s="226"/>
      <x:c r="L744" s="226"/>
      <x:c r="N744" s="23"/>
      <x:c r="AL744" s="226"/>
      <x:c r="AR744" s="226"/>
      <x:c r="AT744" s="226"/>
      <x:c r="AU744" s="226"/>
      <x:c r="AW744" s="226"/>
      <x:c r="BJ744" s="222"/>
      <x:c r="BT744" s="23"/>
      <x:c r="BU744" s="23"/>
      <x:c r="BV744" s="23"/>
      <x:c r="CI744" s="226"/>
      <x:c r="CJ744" s="226"/>
      <x:c r="CK744" s="226"/>
      <x:c r="CP744" s="226"/>
    </x:row>
    <x:row r="745" spans="1:94" x14ac:dyDescent="0.3">
      <x:c r="A745" s="226"/>
      <x:c r="C745" s="226"/>
      <x:c r="L745" s="226"/>
      <x:c r="N745" s="23"/>
      <x:c r="AL745" s="226"/>
      <x:c r="AR745" s="226"/>
      <x:c r="AT745" s="226"/>
      <x:c r="AU745" s="226"/>
      <x:c r="AW745" s="226"/>
      <x:c r="BJ745" s="222"/>
      <x:c r="BT745" s="23"/>
      <x:c r="BU745" s="23"/>
      <x:c r="BV745" s="23"/>
      <x:c r="CI745" s="226"/>
      <x:c r="CJ745" s="226"/>
      <x:c r="CK745" s="226"/>
      <x:c r="CP745" s="226"/>
    </x:row>
    <x:row r="746" spans="1:94" x14ac:dyDescent="0.3">
      <x:c r="A746" s="226"/>
      <x:c r="C746" s="226"/>
      <x:c r="L746" s="226"/>
      <x:c r="N746" s="23"/>
      <x:c r="AL746" s="226"/>
      <x:c r="AR746" s="226"/>
      <x:c r="AT746" s="226"/>
      <x:c r="AU746" s="226"/>
      <x:c r="AW746" s="226"/>
      <x:c r="BJ746" s="222"/>
      <x:c r="BT746" s="23"/>
      <x:c r="BU746" s="23"/>
      <x:c r="BV746" s="23"/>
      <x:c r="CI746" s="226"/>
      <x:c r="CJ746" s="226"/>
      <x:c r="CK746" s="226"/>
      <x:c r="CP746" s="226"/>
    </x:row>
    <x:row r="747" spans="1:94" x14ac:dyDescent="0.3">
      <x:c r="A747" s="226"/>
      <x:c r="C747" s="226"/>
      <x:c r="L747" s="226"/>
      <x:c r="N747" s="23"/>
      <x:c r="AL747" s="226"/>
      <x:c r="AR747" s="226"/>
      <x:c r="AT747" s="226"/>
      <x:c r="AU747" s="226"/>
      <x:c r="AW747" s="226"/>
      <x:c r="BJ747" s="222"/>
      <x:c r="BT747" s="23"/>
      <x:c r="BU747" s="23"/>
      <x:c r="BV747" s="23"/>
      <x:c r="CI747" s="226"/>
      <x:c r="CJ747" s="226"/>
      <x:c r="CK747" s="226"/>
      <x:c r="CP747" s="226"/>
    </x:row>
    <x:row r="748" spans="1:94" x14ac:dyDescent="0.3">
      <x:c r="A748" s="226"/>
      <x:c r="C748" s="226"/>
      <x:c r="L748" s="226"/>
      <x:c r="N748" s="23"/>
      <x:c r="AL748" s="226"/>
      <x:c r="AR748" s="226"/>
      <x:c r="AT748" s="226"/>
      <x:c r="AU748" s="226"/>
      <x:c r="AW748" s="226"/>
      <x:c r="BJ748" s="222"/>
      <x:c r="BT748" s="23"/>
      <x:c r="BU748" s="23"/>
      <x:c r="BV748" s="23"/>
      <x:c r="CI748" s="226"/>
      <x:c r="CJ748" s="226"/>
      <x:c r="CK748" s="226"/>
      <x:c r="CP748" s="226"/>
    </x:row>
    <x:row r="749" spans="1:94" x14ac:dyDescent="0.3">
      <x:c r="A749" s="226"/>
      <x:c r="C749" s="226"/>
      <x:c r="L749" s="226"/>
      <x:c r="N749" s="23"/>
      <x:c r="AL749" s="226"/>
      <x:c r="AR749" s="226"/>
      <x:c r="AT749" s="226"/>
      <x:c r="AU749" s="226"/>
      <x:c r="AW749" s="226"/>
      <x:c r="BJ749" s="222"/>
      <x:c r="BT749" s="23"/>
      <x:c r="BU749" s="23"/>
      <x:c r="BV749" s="23"/>
      <x:c r="CI749" s="226"/>
      <x:c r="CJ749" s="226"/>
      <x:c r="CK749" s="226"/>
      <x:c r="CP749" s="226"/>
    </x:row>
    <x:row r="750" spans="1:94" x14ac:dyDescent="0.3">
      <x:c r="A750" s="226"/>
      <x:c r="C750" s="226"/>
      <x:c r="L750" s="226"/>
      <x:c r="N750" s="23"/>
      <x:c r="AL750" s="226"/>
      <x:c r="AR750" s="226"/>
      <x:c r="AT750" s="226"/>
      <x:c r="AU750" s="226"/>
      <x:c r="AW750" s="226"/>
      <x:c r="BJ750" s="222"/>
      <x:c r="BT750" s="23"/>
      <x:c r="BU750" s="23"/>
      <x:c r="BV750" s="23"/>
      <x:c r="CI750" s="226"/>
      <x:c r="CJ750" s="226"/>
      <x:c r="CK750" s="226"/>
      <x:c r="CP750" s="226"/>
    </x:row>
    <x:row r="751" spans="1:94" x14ac:dyDescent="0.3">
      <x:c r="A751" s="226"/>
      <x:c r="C751" s="226"/>
      <x:c r="L751" s="226"/>
      <x:c r="N751" s="23"/>
      <x:c r="AL751" s="226"/>
      <x:c r="AR751" s="226"/>
      <x:c r="AT751" s="226"/>
      <x:c r="AU751" s="226"/>
      <x:c r="AW751" s="226"/>
      <x:c r="BJ751" s="222"/>
      <x:c r="BT751" s="23"/>
      <x:c r="BU751" s="23"/>
      <x:c r="BV751" s="23"/>
      <x:c r="CI751" s="226"/>
      <x:c r="CJ751" s="226"/>
      <x:c r="CK751" s="226"/>
      <x:c r="CP751" s="226"/>
    </x:row>
    <x:row r="752" spans="1:94" x14ac:dyDescent="0.3">
      <x:c r="A752" s="226"/>
      <x:c r="C752" s="226"/>
      <x:c r="L752" s="226"/>
      <x:c r="N752" s="23"/>
      <x:c r="AL752" s="226"/>
      <x:c r="AR752" s="226"/>
      <x:c r="AT752" s="226"/>
      <x:c r="AU752" s="226"/>
      <x:c r="AW752" s="226"/>
      <x:c r="BJ752" s="222"/>
      <x:c r="BT752" s="23"/>
      <x:c r="BU752" s="23"/>
      <x:c r="BV752" s="23"/>
      <x:c r="CI752" s="226"/>
      <x:c r="CJ752" s="226"/>
      <x:c r="CK752" s="226"/>
      <x:c r="CP752" s="226"/>
    </x:row>
    <x:row r="753" spans="1:94" x14ac:dyDescent="0.3">
      <x:c r="A753" s="226"/>
      <x:c r="C753" s="226"/>
      <x:c r="L753" s="226"/>
      <x:c r="N753" s="23"/>
      <x:c r="AE753" s="23"/>
      <x:c r="AF753" s="23"/>
      <x:c r="AI753" s="23"/>
      <x:c r="AJ753" s="23"/>
      <x:c r="AL753" s="226"/>
      <x:c r="AR753" s="226"/>
      <x:c r="AT753" s="226"/>
      <x:c r="AU753" s="226"/>
      <x:c r="AW753" s="226"/>
      <x:c r="BJ753" s="222"/>
      <x:c r="BT753" s="23"/>
      <x:c r="BU753" s="23"/>
      <x:c r="BV753" s="23"/>
      <x:c r="CI753" s="226"/>
      <x:c r="CJ753" s="226"/>
      <x:c r="CK753" s="226"/>
      <x:c r="CL753" s="23"/>
      <x:c r="CP753" s="226"/>
    </x:row>
    <x:row r="754" spans="1:94" x14ac:dyDescent="0.3">
      <x:c r="A754" s="226"/>
      <x:c r="C754" s="226"/>
      <x:c r="L754" s="226"/>
      <x:c r="N754" s="23"/>
      <x:c r="AE754" s="23"/>
      <x:c r="AF754" s="23"/>
      <x:c r="AI754" s="23"/>
      <x:c r="AJ754" s="23"/>
      <x:c r="AK754" s="36"/>
      <x:c r="AL754" s="226"/>
      <x:c r="AR754" s="226"/>
      <x:c r="AT754" s="226"/>
      <x:c r="AU754" s="226"/>
      <x:c r="AW754" s="226"/>
      <x:c r="BJ754" s="222"/>
      <x:c r="BT754" s="23"/>
      <x:c r="BU754" s="23"/>
      <x:c r="BV754" s="23"/>
      <x:c r="CI754" s="226"/>
      <x:c r="CJ754" s="226"/>
      <x:c r="CK754" s="226"/>
      <x:c r="CL754" s="23"/>
      <x:c r="CP754" s="226"/>
    </x:row>
    <x:row r="755" spans="1:94" x14ac:dyDescent="0.3">
      <x:c r="A755" s="226"/>
      <x:c r="C755" s="226"/>
      <x:c r="L755" s="226"/>
      <x:c r="N755" s="23"/>
      <x:c r="AL755" s="226"/>
      <x:c r="AR755" s="226"/>
      <x:c r="AT755" s="226"/>
      <x:c r="AU755" s="226"/>
      <x:c r="AW755" s="226"/>
      <x:c r="BJ755" s="222"/>
      <x:c r="BT755" s="23"/>
      <x:c r="BU755" s="23"/>
      <x:c r="BV755" s="23"/>
      <x:c r="CI755" s="226"/>
      <x:c r="CJ755" s="226"/>
      <x:c r="CK755" s="226"/>
      <x:c r="CP755" s="226"/>
    </x:row>
    <x:row r="756" spans="1:94" x14ac:dyDescent="0.3">
      <x:c r="A756" s="226"/>
      <x:c r="C756" s="226"/>
      <x:c r="L756" s="226"/>
      <x:c r="N756" s="23"/>
      <x:c r="AL756" s="226"/>
      <x:c r="AR756" s="226"/>
      <x:c r="AT756" s="226"/>
      <x:c r="AU756" s="226"/>
      <x:c r="AW756" s="226"/>
      <x:c r="BJ756" s="222"/>
      <x:c r="BT756" s="23"/>
      <x:c r="BU756" s="23"/>
      <x:c r="BV756" s="23"/>
      <x:c r="CI756" s="226"/>
      <x:c r="CJ756" s="226"/>
      <x:c r="CK756" s="226"/>
      <x:c r="CP756" s="226"/>
    </x:row>
    <x:row r="757" spans="1:94" x14ac:dyDescent="0.3">
      <x:c r="A757" s="226"/>
      <x:c r="C757" s="226"/>
      <x:c r="L757" s="226"/>
      <x:c r="N757" s="23"/>
      <x:c r="AL757" s="226"/>
      <x:c r="AR757" s="226"/>
      <x:c r="AT757" s="226"/>
      <x:c r="AU757" s="226"/>
      <x:c r="AW757" s="226"/>
      <x:c r="BJ757" s="222"/>
      <x:c r="BT757" s="23"/>
      <x:c r="BU757" s="23"/>
      <x:c r="BV757" s="23"/>
      <x:c r="CI757" s="226"/>
      <x:c r="CJ757" s="226"/>
      <x:c r="CK757" s="226"/>
      <x:c r="CP757" s="226"/>
    </x:row>
    <x:row r="758" spans="1:94" x14ac:dyDescent="0.3">
      <x:c r="A758" s="226"/>
      <x:c r="C758" s="226"/>
      <x:c r="L758" s="226"/>
      <x:c r="N758" s="23"/>
      <x:c r="AL758" s="226"/>
      <x:c r="AR758" s="226"/>
      <x:c r="AT758" s="226"/>
      <x:c r="AU758" s="226"/>
      <x:c r="AW758" s="226"/>
      <x:c r="BJ758" s="222"/>
      <x:c r="BT758" s="23"/>
      <x:c r="BU758" s="23"/>
      <x:c r="BV758" s="23"/>
      <x:c r="CI758" s="226"/>
      <x:c r="CJ758" s="226"/>
      <x:c r="CK758" s="226"/>
      <x:c r="CP758" s="226"/>
    </x:row>
    <x:row r="759" spans="1:94" x14ac:dyDescent="0.3">
      <x:c r="A759" s="226"/>
      <x:c r="C759" s="226"/>
      <x:c r="L759" s="226"/>
      <x:c r="N759" s="23"/>
      <x:c r="AL759" s="226"/>
      <x:c r="AR759" s="226"/>
      <x:c r="AT759" s="226"/>
      <x:c r="AU759" s="226"/>
      <x:c r="AW759" s="226"/>
      <x:c r="BJ759" s="222"/>
      <x:c r="BT759" s="23"/>
      <x:c r="BU759" s="23"/>
      <x:c r="BV759" s="23"/>
      <x:c r="CI759" s="226"/>
      <x:c r="CJ759" s="226"/>
      <x:c r="CK759" s="226"/>
      <x:c r="CP759" s="226"/>
    </x:row>
    <x:row r="760" spans="1:94" x14ac:dyDescent="0.3">
      <x:c r="A760" s="226"/>
      <x:c r="C760" s="226"/>
      <x:c r="L760" s="226"/>
      <x:c r="N760" s="23"/>
      <x:c r="AL760" s="226"/>
      <x:c r="AR760" s="226"/>
      <x:c r="AT760" s="226"/>
      <x:c r="AU760" s="226"/>
      <x:c r="AW760" s="226"/>
      <x:c r="BJ760" s="222"/>
      <x:c r="BT760" s="23"/>
      <x:c r="BU760" s="23"/>
      <x:c r="BV760" s="23"/>
      <x:c r="CI760" s="226"/>
      <x:c r="CJ760" s="226"/>
      <x:c r="CK760" s="226"/>
      <x:c r="CP760" s="226"/>
    </x:row>
    <x:row r="761" spans="1:94" x14ac:dyDescent="0.3">
      <x:c r="A761" s="226"/>
      <x:c r="C761" s="226"/>
      <x:c r="L761" s="226"/>
      <x:c r="N761" s="23"/>
      <x:c r="AL761" s="226"/>
      <x:c r="AR761" s="226"/>
      <x:c r="AT761" s="226"/>
      <x:c r="AU761" s="226"/>
      <x:c r="AW761" s="226"/>
      <x:c r="BJ761" s="222"/>
      <x:c r="BT761" s="23"/>
      <x:c r="BU761" s="23"/>
      <x:c r="BV761" s="23"/>
      <x:c r="CI761" s="226"/>
      <x:c r="CJ761" s="226"/>
      <x:c r="CK761" s="226"/>
      <x:c r="CP761" s="226"/>
    </x:row>
    <x:row r="762" spans="1:94" x14ac:dyDescent="0.3">
      <x:c r="A762" s="226"/>
      <x:c r="C762" s="226"/>
      <x:c r="L762" s="226"/>
      <x:c r="N762" s="23"/>
      <x:c r="AE762" s="23"/>
      <x:c r="AF762" s="23"/>
      <x:c r="AH762" s="23"/>
      <x:c r="AK762" s="36"/>
      <x:c r="AL762" s="226"/>
      <x:c r="AR762" s="226"/>
      <x:c r="AT762" s="226"/>
      <x:c r="AU762" s="226"/>
      <x:c r="AW762" s="226"/>
      <x:c r="BJ762" s="222"/>
      <x:c r="BT762" s="23"/>
      <x:c r="BU762" s="23"/>
      <x:c r="BV762" s="23"/>
      <x:c r="CI762" s="226"/>
      <x:c r="CJ762" s="226"/>
      <x:c r="CK762" s="226"/>
      <x:c r="CL762" s="23"/>
      <x:c r="CP762" s="226"/>
    </x:row>
    <x:row r="763" spans="1:94" x14ac:dyDescent="0.3">
      <x:c r="A763" s="226"/>
      <x:c r="C763" s="226"/>
      <x:c r="L763" s="226"/>
      <x:c r="N763" s="23"/>
      <x:c r="AE763" s="23"/>
      <x:c r="AF763" s="23"/>
      <x:c r="AH763" s="23"/>
      <x:c r="AK763" s="36"/>
      <x:c r="AL763" s="226"/>
      <x:c r="AN763" s="36"/>
      <x:c r="AO763" s="36"/>
      <x:c r="AR763" s="226"/>
      <x:c r="AS763" s="36"/>
      <x:c r="AT763" s="226"/>
      <x:c r="AU763" s="226"/>
      <x:c r="AV763" s="36"/>
      <x:c r="AW763" s="226"/>
      <x:c r="BJ763" s="222"/>
      <x:c r="BT763" s="23"/>
      <x:c r="BU763" s="23"/>
      <x:c r="BV763" s="23"/>
      <x:c r="CI763" s="226"/>
      <x:c r="CJ763" s="226"/>
      <x:c r="CK763" s="226"/>
      <x:c r="CL763" s="23"/>
      <x:c r="CP763" s="226"/>
    </x:row>
    <x:row r="764" spans="1:94" x14ac:dyDescent="0.3">
      <x:c r="A764" s="226"/>
      <x:c r="C764" s="226"/>
      <x:c r="L764" s="226"/>
      <x:c r="N764" s="23"/>
      <x:c r="AE764" s="23"/>
      <x:c r="AF764" s="23"/>
      <x:c r="AH764" s="23"/>
      <x:c r="AK764" s="36"/>
      <x:c r="AL764" s="226"/>
      <x:c r="AN764" s="36"/>
      <x:c r="AO764" s="36"/>
      <x:c r="AR764" s="226"/>
      <x:c r="AS764" s="36"/>
      <x:c r="AT764" s="226"/>
      <x:c r="AU764" s="226"/>
      <x:c r="AV764" s="36"/>
      <x:c r="AW764" s="226"/>
      <x:c r="BJ764" s="222"/>
      <x:c r="BT764" s="23"/>
      <x:c r="BU764" s="23"/>
      <x:c r="BV764" s="23"/>
      <x:c r="CI764" s="226"/>
      <x:c r="CJ764" s="226"/>
      <x:c r="CK764" s="226"/>
      <x:c r="CL764" s="23"/>
      <x:c r="CP764" s="226"/>
    </x:row>
    <x:row r="765" spans="1:94" x14ac:dyDescent="0.3">
      <x:c r="A765" s="226"/>
      <x:c r="C765" s="226"/>
      <x:c r="L765" s="226"/>
      <x:c r="N765" s="23"/>
      <x:c r="AE765" s="23"/>
      <x:c r="AF765" s="23"/>
      <x:c r="AH765" s="23"/>
      <x:c r="AK765" s="36"/>
      <x:c r="AL765" s="226"/>
      <x:c r="AN765" s="36"/>
      <x:c r="AO765" s="36"/>
      <x:c r="AR765" s="226"/>
      <x:c r="AS765" s="36"/>
      <x:c r="AT765" s="226"/>
      <x:c r="AU765" s="226"/>
      <x:c r="AV765" s="36"/>
      <x:c r="AW765" s="226"/>
      <x:c r="BJ765" s="222"/>
      <x:c r="BT765" s="23"/>
      <x:c r="BU765" s="23"/>
      <x:c r="BV765" s="23"/>
      <x:c r="CI765" s="226"/>
      <x:c r="CJ765" s="226"/>
      <x:c r="CK765" s="226"/>
      <x:c r="CL765" s="23"/>
      <x:c r="CP765" s="226"/>
    </x:row>
    <x:row r="766" spans="1:94" x14ac:dyDescent="0.3">
      <x:c r="A766" s="226"/>
      <x:c r="C766" s="226"/>
      <x:c r="L766" s="226"/>
      <x:c r="N766" s="23"/>
      <x:c r="AE766" s="23"/>
      <x:c r="AF766" s="23"/>
      <x:c r="AH766" s="23"/>
      <x:c r="AK766" s="36"/>
      <x:c r="AL766" s="226"/>
      <x:c r="AN766" s="36"/>
      <x:c r="AO766" s="36"/>
      <x:c r="AR766" s="226"/>
      <x:c r="AS766" s="36"/>
      <x:c r="AT766" s="226"/>
      <x:c r="AU766" s="226"/>
      <x:c r="AV766" s="36"/>
      <x:c r="AW766" s="226"/>
      <x:c r="BJ766" s="222"/>
      <x:c r="BT766" s="23"/>
      <x:c r="BU766" s="23"/>
      <x:c r="BV766" s="23"/>
      <x:c r="CI766" s="226"/>
      <x:c r="CJ766" s="226"/>
      <x:c r="CK766" s="226"/>
      <x:c r="CL766" s="23"/>
      <x:c r="CP766" s="226"/>
    </x:row>
    <x:row r="767" spans="1:94" x14ac:dyDescent="0.3">
      <x:c r="A767" s="226"/>
      <x:c r="C767" s="226"/>
      <x:c r="L767" s="226"/>
      <x:c r="N767" s="23"/>
      <x:c r="AE767" s="23"/>
      <x:c r="AF767" s="23"/>
      <x:c r="AH767" s="23"/>
      <x:c r="AK767" s="36"/>
      <x:c r="AL767" s="226"/>
      <x:c r="AN767" s="36"/>
      <x:c r="AO767" s="36"/>
      <x:c r="AR767" s="226"/>
      <x:c r="AS767" s="36"/>
      <x:c r="AT767" s="226"/>
      <x:c r="AU767" s="226"/>
      <x:c r="AV767" s="36"/>
      <x:c r="AW767" s="226"/>
      <x:c r="BJ767" s="222"/>
      <x:c r="BT767" s="23"/>
      <x:c r="BU767" s="23"/>
      <x:c r="BV767" s="23"/>
      <x:c r="CI767" s="226"/>
      <x:c r="CJ767" s="226"/>
      <x:c r="CK767" s="226"/>
      <x:c r="CL767" s="23"/>
      <x:c r="CP767" s="226"/>
    </x:row>
    <x:row r="768" spans="1:94" x14ac:dyDescent="0.3">
      <x:c r="A768" s="226"/>
      <x:c r="C768" s="226"/>
      <x:c r="L768" s="226"/>
      <x:c r="N768" s="23"/>
      <x:c r="AE768" s="23"/>
      <x:c r="AF768" s="23"/>
      <x:c r="AH768" s="23"/>
      <x:c r="AK768" s="36"/>
      <x:c r="AL768" s="226"/>
      <x:c r="AN768" s="36"/>
      <x:c r="AO768" s="36"/>
      <x:c r="AR768" s="226"/>
      <x:c r="AS768" s="36"/>
      <x:c r="AT768" s="226"/>
      <x:c r="AU768" s="226"/>
      <x:c r="AV768" s="36"/>
      <x:c r="AW768" s="226"/>
      <x:c r="BJ768" s="222"/>
      <x:c r="BT768" s="23"/>
      <x:c r="BU768" s="23"/>
      <x:c r="BV768" s="23"/>
      <x:c r="CI768" s="226"/>
      <x:c r="CJ768" s="226"/>
      <x:c r="CK768" s="226"/>
      <x:c r="CL768" s="23"/>
      <x:c r="CP768" s="226"/>
    </x:row>
    <x:row r="769" spans="1:94" x14ac:dyDescent="0.3">
      <x:c r="A769" s="226"/>
      <x:c r="C769" s="226"/>
      <x:c r="L769" s="226"/>
      <x:c r="N769" s="23"/>
      <x:c r="AE769" s="23"/>
      <x:c r="AF769" s="23"/>
      <x:c r="AH769" s="23"/>
      <x:c r="AK769" s="36"/>
      <x:c r="AL769" s="226"/>
      <x:c r="AN769" s="36"/>
      <x:c r="AO769" s="36"/>
      <x:c r="AR769" s="226"/>
      <x:c r="AS769" s="36"/>
      <x:c r="AT769" s="226"/>
      <x:c r="AU769" s="226"/>
      <x:c r="AV769" s="36"/>
      <x:c r="AW769" s="226"/>
      <x:c r="BJ769" s="222"/>
      <x:c r="BT769" s="23"/>
      <x:c r="BU769" s="23"/>
      <x:c r="BV769" s="23"/>
      <x:c r="CI769" s="226"/>
      <x:c r="CJ769" s="226"/>
      <x:c r="CK769" s="226"/>
      <x:c r="CL769" s="23"/>
      <x:c r="CP769" s="226"/>
    </x:row>
    <x:row r="770" spans="1:94" x14ac:dyDescent="0.3">
      <x:c r="A770" s="226"/>
      <x:c r="C770" s="226"/>
      <x:c r="L770" s="226"/>
      <x:c r="N770" s="23"/>
      <x:c r="AE770" s="23"/>
      <x:c r="AF770" s="23"/>
      <x:c r="AH770" s="23"/>
      <x:c r="AK770" s="36"/>
      <x:c r="AL770" s="226"/>
      <x:c r="AN770" s="36"/>
      <x:c r="AO770" s="36"/>
      <x:c r="AR770" s="226"/>
      <x:c r="AS770" s="36"/>
      <x:c r="AT770" s="226"/>
      <x:c r="AU770" s="226"/>
      <x:c r="AV770" s="36"/>
      <x:c r="AW770" s="226"/>
      <x:c r="BJ770" s="222"/>
      <x:c r="BT770" s="23"/>
      <x:c r="BU770" s="23"/>
      <x:c r="BV770" s="23"/>
      <x:c r="CI770" s="226"/>
      <x:c r="CJ770" s="226"/>
      <x:c r="CK770" s="226"/>
      <x:c r="CL770" s="23"/>
      <x:c r="CP770" s="226"/>
    </x:row>
    <x:row r="771" spans="1:94" x14ac:dyDescent="0.3">
      <x:c r="A771" s="226"/>
      <x:c r="C771" s="226"/>
      <x:c r="L771" s="226"/>
      <x:c r="N771" s="23"/>
      <x:c r="AL771" s="226"/>
      <x:c r="AR771" s="226"/>
      <x:c r="AT771" s="226"/>
      <x:c r="AU771" s="226"/>
      <x:c r="AW771" s="226"/>
      <x:c r="BJ771" s="222"/>
      <x:c r="BT771" s="23"/>
      <x:c r="BU771" s="23"/>
      <x:c r="BV771" s="23"/>
      <x:c r="CI771" s="226"/>
      <x:c r="CJ771" s="226"/>
      <x:c r="CK771" s="226"/>
      <x:c r="CP771" s="226"/>
    </x:row>
    <x:row r="772" spans="1:94" x14ac:dyDescent="0.3">
      <x:c r="A772" s="226"/>
      <x:c r="C772" s="226"/>
      <x:c r="L772" s="226"/>
      <x:c r="N772" s="23"/>
      <x:c r="AL772" s="226"/>
      <x:c r="AR772" s="226"/>
      <x:c r="AT772" s="226"/>
      <x:c r="AU772" s="226"/>
      <x:c r="AW772" s="226"/>
      <x:c r="BJ772" s="222"/>
      <x:c r="BT772" s="23"/>
      <x:c r="BU772" s="23"/>
      <x:c r="BV772" s="23"/>
      <x:c r="CI772" s="226"/>
      <x:c r="CJ772" s="226"/>
      <x:c r="CK772" s="226"/>
      <x:c r="CP772" s="226"/>
    </x:row>
    <x:row r="773" spans="1:94" x14ac:dyDescent="0.3">
      <x:c r="A773" s="226"/>
      <x:c r="C773" s="226"/>
      <x:c r="L773" s="226"/>
      <x:c r="N773" s="23"/>
      <x:c r="AL773" s="226"/>
      <x:c r="AR773" s="226"/>
      <x:c r="AT773" s="226"/>
      <x:c r="AU773" s="226"/>
      <x:c r="AW773" s="226"/>
      <x:c r="BJ773" s="222"/>
      <x:c r="BT773" s="23"/>
      <x:c r="BU773" s="23"/>
      <x:c r="BV773" s="23"/>
      <x:c r="CI773" s="226"/>
      <x:c r="CJ773" s="226"/>
      <x:c r="CK773" s="226"/>
      <x:c r="CP773" s="226"/>
    </x:row>
    <x:row r="774" spans="1:94" x14ac:dyDescent="0.3">
      <x:c r="A774" s="226"/>
      <x:c r="C774" s="226"/>
      <x:c r="L774" s="226"/>
      <x:c r="N774" s="23"/>
      <x:c r="AL774" s="226"/>
      <x:c r="AR774" s="226"/>
      <x:c r="AT774" s="226"/>
      <x:c r="AU774" s="226"/>
      <x:c r="AW774" s="226"/>
      <x:c r="BJ774" s="222"/>
      <x:c r="BT774" s="23"/>
      <x:c r="BU774" s="23"/>
      <x:c r="BV774" s="23"/>
      <x:c r="CI774" s="226"/>
      <x:c r="CJ774" s="226"/>
      <x:c r="CK774" s="226"/>
      <x:c r="CP774" s="226"/>
    </x:row>
    <x:row r="775" spans="1:94" x14ac:dyDescent="0.3">
      <x:c r="A775" s="226"/>
      <x:c r="C775" s="226"/>
      <x:c r="L775" s="226"/>
      <x:c r="N775" s="23"/>
      <x:c r="AL775" s="226"/>
      <x:c r="AR775" s="226"/>
      <x:c r="AT775" s="226"/>
      <x:c r="AU775" s="226"/>
      <x:c r="AW775" s="226"/>
      <x:c r="BJ775" s="222"/>
      <x:c r="BT775" s="23"/>
      <x:c r="BU775" s="23"/>
      <x:c r="BV775" s="23"/>
      <x:c r="CI775" s="226"/>
      <x:c r="CJ775" s="226"/>
      <x:c r="CK775" s="226"/>
      <x:c r="CP775" s="226"/>
    </x:row>
    <x:row r="776" spans="1:94" x14ac:dyDescent="0.3">
      <x:c r="A776" s="226"/>
      <x:c r="C776" s="226"/>
      <x:c r="L776" s="226"/>
      <x:c r="N776" s="23"/>
      <x:c r="AL776" s="226"/>
      <x:c r="AR776" s="226"/>
      <x:c r="AT776" s="226"/>
      <x:c r="AU776" s="226"/>
      <x:c r="AW776" s="226"/>
      <x:c r="BJ776" s="222"/>
      <x:c r="BT776" s="23"/>
      <x:c r="BU776" s="23"/>
      <x:c r="BV776" s="23"/>
      <x:c r="CI776" s="226"/>
      <x:c r="CJ776" s="226"/>
      <x:c r="CK776" s="226"/>
      <x:c r="CP776" s="226"/>
    </x:row>
    <x:row r="777" spans="1:94" x14ac:dyDescent="0.3">
      <x:c r="A777" s="226"/>
      <x:c r="C777" s="226"/>
      <x:c r="L777" s="226"/>
      <x:c r="N777" s="23"/>
      <x:c r="AL777" s="226"/>
      <x:c r="AR777" s="226"/>
      <x:c r="AT777" s="226"/>
      <x:c r="AU777" s="226"/>
      <x:c r="AW777" s="226"/>
      <x:c r="BJ777" s="222"/>
      <x:c r="BT777" s="23"/>
      <x:c r="BU777" s="23"/>
      <x:c r="BV777" s="23"/>
      <x:c r="CI777" s="226"/>
      <x:c r="CJ777" s="226"/>
      <x:c r="CK777" s="226"/>
      <x:c r="CP777" s="226"/>
    </x:row>
    <x:row r="778" spans="1:94" x14ac:dyDescent="0.3">
      <x:c r="A778" s="226"/>
      <x:c r="C778" s="226"/>
      <x:c r="L778" s="226"/>
      <x:c r="N778" s="23"/>
      <x:c r="AL778" s="226"/>
      <x:c r="AR778" s="226"/>
      <x:c r="AT778" s="226"/>
      <x:c r="AU778" s="226"/>
      <x:c r="AW778" s="226"/>
      <x:c r="BJ778" s="222"/>
      <x:c r="BT778" s="23"/>
      <x:c r="BU778" s="23"/>
      <x:c r="BV778" s="23"/>
      <x:c r="CI778" s="226"/>
      <x:c r="CJ778" s="226"/>
      <x:c r="CK778" s="226"/>
      <x:c r="CP778" s="226"/>
    </x:row>
    <x:row r="779" spans="1:94" x14ac:dyDescent="0.3">
      <x:c r="A779" s="226"/>
      <x:c r="C779" s="226"/>
      <x:c r="L779" s="226"/>
      <x:c r="N779" s="23"/>
      <x:c r="AL779" s="226"/>
      <x:c r="AR779" s="226"/>
      <x:c r="AT779" s="226"/>
      <x:c r="AU779" s="226"/>
      <x:c r="AW779" s="226"/>
      <x:c r="BJ779" s="222"/>
      <x:c r="BT779" s="23"/>
      <x:c r="BU779" s="23"/>
      <x:c r="BV779" s="23"/>
      <x:c r="CI779" s="226"/>
      <x:c r="CJ779" s="226"/>
      <x:c r="CK779" s="226"/>
      <x:c r="CP779" s="226"/>
    </x:row>
    <x:row r="780" spans="1:94" x14ac:dyDescent="0.3">
      <x:c r="A780" s="226"/>
      <x:c r="C780" s="226"/>
      <x:c r="L780" s="226"/>
      <x:c r="N780" s="23"/>
      <x:c r="AL780" s="226"/>
      <x:c r="AR780" s="226"/>
      <x:c r="AT780" s="226"/>
      <x:c r="AU780" s="226"/>
      <x:c r="AW780" s="226"/>
      <x:c r="BJ780" s="222"/>
      <x:c r="BT780" s="23"/>
      <x:c r="BU780" s="23"/>
      <x:c r="BV780" s="23"/>
      <x:c r="CI780" s="226"/>
      <x:c r="CJ780" s="226"/>
      <x:c r="CK780" s="226"/>
      <x:c r="CP780" s="226"/>
    </x:row>
    <x:row r="781" spans="1:94" x14ac:dyDescent="0.3">
      <x:c r="A781" s="226"/>
      <x:c r="C781" s="226"/>
      <x:c r="L781" s="226"/>
      <x:c r="N781" s="23"/>
      <x:c r="AL781" s="226"/>
      <x:c r="AR781" s="226"/>
      <x:c r="AT781" s="226"/>
      <x:c r="AU781" s="226"/>
      <x:c r="AW781" s="226"/>
      <x:c r="BJ781" s="222"/>
      <x:c r="BT781" s="23"/>
      <x:c r="BU781" s="23"/>
      <x:c r="BV781" s="23"/>
      <x:c r="CI781" s="226"/>
      <x:c r="CJ781" s="226"/>
      <x:c r="CK781" s="226"/>
      <x:c r="CP781" s="226"/>
    </x:row>
    <x:row r="782" spans="1:94" x14ac:dyDescent="0.3">
      <x:c r="A782" s="226"/>
      <x:c r="C782" s="226"/>
      <x:c r="L782" s="226"/>
      <x:c r="N782" s="23"/>
      <x:c r="AL782" s="226"/>
      <x:c r="AR782" s="226"/>
      <x:c r="AT782" s="226"/>
      <x:c r="AU782" s="226"/>
      <x:c r="AW782" s="226"/>
      <x:c r="BJ782" s="222"/>
      <x:c r="BT782" s="23"/>
      <x:c r="BU782" s="23"/>
      <x:c r="BV782" s="23"/>
      <x:c r="CI782" s="226"/>
      <x:c r="CJ782" s="226"/>
      <x:c r="CK782" s="226"/>
      <x:c r="CP782" s="226"/>
    </x:row>
    <x:row r="783" spans="1:94" x14ac:dyDescent="0.3">
      <x:c r="A783" s="226"/>
      <x:c r="C783" s="226"/>
      <x:c r="L783" s="226"/>
      <x:c r="N783" s="23"/>
      <x:c r="AL783" s="226"/>
      <x:c r="AR783" s="226"/>
      <x:c r="AT783" s="226"/>
      <x:c r="AU783" s="226"/>
      <x:c r="AW783" s="226"/>
      <x:c r="BJ783" s="222"/>
      <x:c r="BT783" s="23"/>
      <x:c r="BU783" s="23"/>
      <x:c r="BV783" s="23"/>
      <x:c r="CI783" s="226"/>
      <x:c r="CJ783" s="226"/>
      <x:c r="CK783" s="226"/>
      <x:c r="CP783" s="226"/>
    </x:row>
    <x:row r="784" spans="1:94" x14ac:dyDescent="0.3">
      <x:c r="A784" s="226"/>
      <x:c r="C784" s="226"/>
      <x:c r="L784" s="226"/>
      <x:c r="N784" s="23"/>
      <x:c r="AL784" s="226"/>
      <x:c r="AR784" s="226"/>
      <x:c r="AT784" s="226"/>
      <x:c r="AU784" s="226"/>
      <x:c r="AW784" s="226"/>
      <x:c r="BJ784" s="222"/>
      <x:c r="BT784" s="23"/>
      <x:c r="BU784" s="23"/>
      <x:c r="BV784" s="23"/>
      <x:c r="CI784" s="226"/>
      <x:c r="CJ784" s="226"/>
      <x:c r="CK784" s="226"/>
      <x:c r="CP784" s="226"/>
    </x:row>
    <x:row r="785" spans="1:94" x14ac:dyDescent="0.3">
      <x:c r="A785" s="226"/>
      <x:c r="C785" s="226"/>
      <x:c r="L785" s="226"/>
      <x:c r="N785" s="23"/>
      <x:c r="AL785" s="226"/>
      <x:c r="AR785" s="226"/>
      <x:c r="AT785" s="226"/>
      <x:c r="AU785" s="226"/>
      <x:c r="AW785" s="226"/>
      <x:c r="BJ785" s="222"/>
      <x:c r="BT785" s="23"/>
      <x:c r="BU785" s="23"/>
      <x:c r="BV785" s="23"/>
      <x:c r="CI785" s="226"/>
      <x:c r="CJ785" s="226"/>
      <x:c r="CK785" s="226"/>
      <x:c r="CP785" s="226"/>
    </x:row>
    <x:row r="786" spans="1:94" x14ac:dyDescent="0.3">
      <x:c r="A786" s="226"/>
      <x:c r="C786" s="226"/>
      <x:c r="L786" s="226"/>
      <x:c r="N786" s="23"/>
      <x:c r="AL786" s="226"/>
      <x:c r="AR786" s="226"/>
      <x:c r="AT786" s="226"/>
      <x:c r="AU786" s="226"/>
      <x:c r="AW786" s="226"/>
      <x:c r="BJ786" s="222"/>
      <x:c r="BT786" s="23"/>
      <x:c r="BU786" s="23"/>
      <x:c r="BV786" s="23"/>
      <x:c r="CI786" s="226"/>
      <x:c r="CJ786" s="226"/>
      <x:c r="CK786" s="226"/>
      <x:c r="CP786" s="226"/>
    </x:row>
    <x:row r="787" spans="1:94" x14ac:dyDescent="0.3">
      <x:c r="A787" s="226"/>
      <x:c r="C787" s="226"/>
      <x:c r="L787" s="226"/>
      <x:c r="N787" s="23"/>
      <x:c r="AL787" s="226"/>
      <x:c r="AR787" s="226"/>
      <x:c r="AT787" s="226"/>
      <x:c r="AU787" s="226"/>
      <x:c r="AW787" s="226"/>
      <x:c r="BJ787" s="222"/>
      <x:c r="BT787" s="23"/>
      <x:c r="BU787" s="23"/>
      <x:c r="BV787" s="23"/>
      <x:c r="CI787" s="226"/>
      <x:c r="CJ787" s="226"/>
      <x:c r="CK787" s="226"/>
      <x:c r="CP787" s="226"/>
    </x:row>
    <x:row r="788" spans="1:94" x14ac:dyDescent="0.3">
      <x:c r="A788" s="226"/>
      <x:c r="C788" s="226"/>
      <x:c r="L788" s="226"/>
      <x:c r="N788" s="23"/>
      <x:c r="AL788" s="226"/>
      <x:c r="AR788" s="226"/>
      <x:c r="AT788" s="226"/>
      <x:c r="AU788" s="226"/>
      <x:c r="AW788" s="226"/>
      <x:c r="BJ788" s="222"/>
      <x:c r="BT788" s="23"/>
      <x:c r="BU788" s="23"/>
      <x:c r="BV788" s="23"/>
      <x:c r="CI788" s="226"/>
      <x:c r="CJ788" s="226"/>
      <x:c r="CK788" s="226"/>
      <x:c r="CP788" s="226"/>
    </x:row>
    <x:row r="789" spans="1:94" x14ac:dyDescent="0.3">
      <x:c r="A789" s="226"/>
      <x:c r="C789" s="226"/>
      <x:c r="L789" s="226"/>
      <x:c r="N789" s="23"/>
      <x:c r="AL789" s="226"/>
      <x:c r="AR789" s="226"/>
      <x:c r="AT789" s="226"/>
      <x:c r="AU789" s="226"/>
      <x:c r="AW789" s="226"/>
      <x:c r="BJ789" s="222"/>
      <x:c r="BT789" s="23"/>
      <x:c r="BU789" s="23"/>
      <x:c r="BV789" s="23"/>
      <x:c r="CI789" s="226"/>
      <x:c r="CJ789" s="226"/>
      <x:c r="CK789" s="226"/>
      <x:c r="CP789" s="226"/>
    </x:row>
    <x:row r="790" spans="1:94" x14ac:dyDescent="0.3">
      <x:c r="A790" s="226"/>
      <x:c r="C790" s="226"/>
      <x:c r="L790" s="226"/>
      <x:c r="N790" s="23"/>
      <x:c r="AL790" s="226"/>
      <x:c r="AR790" s="226"/>
      <x:c r="AT790" s="226"/>
      <x:c r="AU790" s="226"/>
      <x:c r="AW790" s="226"/>
      <x:c r="BJ790" s="222"/>
      <x:c r="BT790" s="23"/>
      <x:c r="BU790" s="23"/>
      <x:c r="BV790" s="23"/>
      <x:c r="CI790" s="226"/>
      <x:c r="CJ790" s="226"/>
      <x:c r="CK790" s="226"/>
      <x:c r="CP790" s="226"/>
    </x:row>
    <x:row r="791" spans="1:94" x14ac:dyDescent="0.3">
      <x:c r="A791" s="226"/>
      <x:c r="C791" s="226"/>
      <x:c r="L791" s="226"/>
      <x:c r="N791" s="23"/>
      <x:c r="AL791" s="226"/>
      <x:c r="AR791" s="226"/>
      <x:c r="AT791" s="226"/>
      <x:c r="AU791" s="226"/>
      <x:c r="AW791" s="226"/>
      <x:c r="BJ791" s="222"/>
      <x:c r="BT791" s="23"/>
      <x:c r="BU791" s="23"/>
      <x:c r="BV791" s="23"/>
      <x:c r="CI791" s="226"/>
      <x:c r="CJ791" s="226"/>
      <x:c r="CK791" s="226"/>
      <x:c r="CP791" s="226"/>
    </x:row>
    <x:row r="792" spans="1:94" x14ac:dyDescent="0.3">
      <x:c r="A792" s="226"/>
      <x:c r="C792" s="226"/>
      <x:c r="L792" s="226"/>
      <x:c r="N792" s="23"/>
      <x:c r="AL792" s="226"/>
      <x:c r="AR792" s="226"/>
      <x:c r="AT792" s="226"/>
      <x:c r="AU792" s="226"/>
      <x:c r="AW792" s="226"/>
      <x:c r="BJ792" s="222"/>
      <x:c r="BT792" s="23"/>
      <x:c r="BU792" s="23"/>
      <x:c r="BV792" s="23"/>
      <x:c r="CI792" s="226"/>
      <x:c r="CJ792" s="226"/>
      <x:c r="CK792" s="226"/>
      <x:c r="CP792" s="226"/>
    </x:row>
    <x:row r="793" spans="1:94" x14ac:dyDescent="0.3">
      <x:c r="A793" s="226"/>
      <x:c r="C793" s="226"/>
      <x:c r="L793" s="226"/>
      <x:c r="N793" s="23"/>
      <x:c r="AL793" s="226"/>
      <x:c r="AR793" s="226"/>
      <x:c r="AT793" s="226"/>
      <x:c r="AU793" s="226"/>
      <x:c r="AW793" s="226"/>
      <x:c r="BJ793" s="222"/>
      <x:c r="BT793" s="23"/>
      <x:c r="BU793" s="23"/>
      <x:c r="BV793" s="23"/>
      <x:c r="CI793" s="226"/>
      <x:c r="CJ793" s="226"/>
      <x:c r="CK793" s="226"/>
      <x:c r="CP793" s="226"/>
    </x:row>
    <x:row r="794" spans="1:94" x14ac:dyDescent="0.3">
      <x:c r="A794" s="226"/>
      <x:c r="C794" s="226"/>
      <x:c r="L794" s="226"/>
      <x:c r="N794" s="23"/>
      <x:c r="AL794" s="226"/>
      <x:c r="AR794" s="226"/>
      <x:c r="AT794" s="226"/>
      <x:c r="AU794" s="226"/>
      <x:c r="AW794" s="226"/>
      <x:c r="BJ794" s="222"/>
      <x:c r="BT794" s="23"/>
      <x:c r="BU794" s="23"/>
      <x:c r="BV794" s="23"/>
      <x:c r="CI794" s="226"/>
      <x:c r="CJ794" s="226"/>
      <x:c r="CK794" s="226"/>
      <x:c r="CP794" s="226"/>
    </x:row>
    <x:row r="795" spans="1:94" x14ac:dyDescent="0.3">
      <x:c r="A795" s="226"/>
      <x:c r="C795" s="226"/>
      <x:c r="L795" s="226"/>
      <x:c r="N795" s="23"/>
      <x:c r="AL795" s="226"/>
      <x:c r="AR795" s="226"/>
      <x:c r="AT795" s="226"/>
      <x:c r="AU795" s="226"/>
      <x:c r="AW795" s="226"/>
      <x:c r="BJ795" s="222"/>
      <x:c r="BT795" s="23"/>
      <x:c r="BU795" s="23"/>
      <x:c r="BV795" s="23"/>
      <x:c r="CI795" s="226"/>
      <x:c r="CJ795" s="226"/>
      <x:c r="CK795" s="226"/>
      <x:c r="CP795" s="226"/>
    </x:row>
    <x:row r="796" spans="1:94" x14ac:dyDescent="0.3">
      <x:c r="A796" s="226"/>
      <x:c r="C796" s="226"/>
      <x:c r="L796" s="226"/>
      <x:c r="N796" s="23"/>
      <x:c r="AE796" s="23"/>
      <x:c r="AF796" s="23"/>
      <x:c r="AK796" s="36"/>
      <x:c r="AL796" s="226"/>
      <x:c r="AR796" s="226"/>
      <x:c r="AS796" s="36"/>
      <x:c r="AT796" s="226"/>
      <x:c r="AU796" s="226"/>
      <x:c r="AV796" s="36"/>
      <x:c r="AW796" s="226"/>
      <x:c r="BJ796" s="222"/>
      <x:c r="BT796" s="23"/>
      <x:c r="BU796" s="23"/>
      <x:c r="BV796" s="23"/>
      <x:c r="CI796" s="226"/>
      <x:c r="CJ796" s="226"/>
      <x:c r="CK796" s="226"/>
      <x:c r="CL796" s="23"/>
      <x:c r="CP796" s="226"/>
    </x:row>
    <x:row r="797" spans="1:94" x14ac:dyDescent="0.3">
      <x:c r="A797" s="226"/>
      <x:c r="C797" s="226"/>
      <x:c r="L797" s="226"/>
      <x:c r="N797" s="23"/>
      <x:c r="AE797" s="23"/>
      <x:c r="AF797" s="23"/>
      <x:c r="AL797" s="226"/>
      <x:c r="AM797" s="36"/>
      <x:c r="AR797" s="226"/>
      <x:c r="AS797" s="36"/>
      <x:c r="AT797" s="226"/>
      <x:c r="AU797" s="226"/>
      <x:c r="AV797" s="36"/>
      <x:c r="AW797" s="226"/>
      <x:c r="BJ797" s="222"/>
      <x:c r="BT797" s="23"/>
      <x:c r="BU797" s="23"/>
      <x:c r="BV797" s="23"/>
      <x:c r="CI797" s="226"/>
      <x:c r="CJ797" s="226"/>
      <x:c r="CK797" s="226"/>
      <x:c r="CL797" s="23"/>
      <x:c r="CP797" s="226"/>
    </x:row>
    <x:row r="798" spans="1:94" x14ac:dyDescent="0.3">
      <x:c r="A798" s="226"/>
      <x:c r="C798" s="226"/>
      <x:c r="L798" s="226"/>
      <x:c r="N798" s="23"/>
      <x:c r="AL798" s="226"/>
      <x:c r="AR798" s="226"/>
      <x:c r="AT798" s="226"/>
      <x:c r="AU798" s="226"/>
      <x:c r="AW798" s="226"/>
      <x:c r="BJ798" s="222"/>
      <x:c r="BT798" s="23"/>
      <x:c r="BU798" s="23"/>
      <x:c r="BV798" s="23"/>
      <x:c r="CI798" s="226"/>
      <x:c r="CJ798" s="226"/>
      <x:c r="CK798" s="226"/>
      <x:c r="CP798" s="226"/>
    </x:row>
    <x:row r="799" spans="1:94" x14ac:dyDescent="0.3">
      <x:c r="A799" s="226"/>
      <x:c r="C799" s="226"/>
      <x:c r="L799" s="226"/>
      <x:c r="N799" s="23"/>
      <x:c r="AL799" s="226"/>
      <x:c r="AR799" s="226"/>
      <x:c r="AT799" s="226"/>
      <x:c r="AU799" s="226"/>
      <x:c r="AW799" s="226"/>
      <x:c r="BJ799" s="222"/>
      <x:c r="BT799" s="23"/>
      <x:c r="BU799" s="23"/>
      <x:c r="BV799" s="23"/>
      <x:c r="CI799" s="226"/>
      <x:c r="CJ799" s="226"/>
      <x:c r="CK799" s="226"/>
      <x:c r="CP799" s="226"/>
    </x:row>
    <x:row r="800" spans="1:94" x14ac:dyDescent="0.3">
      <x:c r="A800" s="226"/>
      <x:c r="C800" s="226"/>
      <x:c r="L800" s="226"/>
      <x:c r="N800" s="23"/>
      <x:c r="AL800" s="226"/>
      <x:c r="AR800" s="226"/>
      <x:c r="AT800" s="226"/>
      <x:c r="AU800" s="226"/>
      <x:c r="AW800" s="226"/>
      <x:c r="BJ800" s="222"/>
      <x:c r="BT800" s="23"/>
      <x:c r="BU800" s="23"/>
      <x:c r="BV800" s="23"/>
      <x:c r="CI800" s="226"/>
      <x:c r="CJ800" s="226"/>
      <x:c r="CK800" s="226"/>
      <x:c r="CP800" s="226"/>
    </x:row>
    <x:row r="801" spans="1:94" x14ac:dyDescent="0.3">
      <x:c r="A801" s="226"/>
      <x:c r="C801" s="226"/>
      <x:c r="L801" s="226"/>
      <x:c r="N801" s="23"/>
      <x:c r="AL801" s="226"/>
      <x:c r="AR801" s="226"/>
      <x:c r="AT801" s="226"/>
      <x:c r="AU801" s="226"/>
      <x:c r="AW801" s="226"/>
      <x:c r="BJ801" s="222"/>
      <x:c r="BT801" s="23"/>
      <x:c r="BU801" s="23"/>
      <x:c r="BV801" s="23"/>
      <x:c r="CI801" s="226"/>
      <x:c r="CJ801" s="226"/>
      <x:c r="CK801" s="226"/>
      <x:c r="CP801" s="226"/>
    </x:row>
    <x:row r="802" spans="1:94" x14ac:dyDescent="0.3">
      <x:c r="A802" s="226"/>
      <x:c r="C802" s="226"/>
      <x:c r="L802" s="226"/>
      <x:c r="N802" s="23"/>
      <x:c r="AL802" s="226"/>
      <x:c r="AR802" s="226"/>
      <x:c r="AT802" s="226"/>
      <x:c r="AU802" s="226"/>
      <x:c r="AW802" s="226"/>
      <x:c r="BJ802" s="222"/>
      <x:c r="BT802" s="23"/>
      <x:c r="BU802" s="23"/>
      <x:c r="BV802" s="23"/>
      <x:c r="CI802" s="226"/>
      <x:c r="CJ802" s="226"/>
      <x:c r="CK802" s="226"/>
      <x:c r="CP802" s="226"/>
    </x:row>
    <x:row r="803" spans="1:94" x14ac:dyDescent="0.3">
      <x:c r="A803" s="226"/>
      <x:c r="C803" s="226"/>
      <x:c r="L803" s="226"/>
      <x:c r="N803" s="23"/>
      <x:c r="AL803" s="226"/>
      <x:c r="AR803" s="226"/>
      <x:c r="AT803" s="226"/>
      <x:c r="AU803" s="226"/>
      <x:c r="AW803" s="226"/>
      <x:c r="BJ803" s="222"/>
      <x:c r="BT803" s="23"/>
      <x:c r="BU803" s="23"/>
      <x:c r="BV803" s="23"/>
      <x:c r="CI803" s="226"/>
      <x:c r="CJ803" s="226"/>
      <x:c r="CK803" s="226"/>
      <x:c r="CP803" s="226"/>
    </x:row>
    <x:row r="804" spans="1:94" x14ac:dyDescent="0.3">
      <x:c r="A804" s="226"/>
      <x:c r="C804" s="226"/>
      <x:c r="L804" s="226"/>
      <x:c r="N804" s="23"/>
      <x:c r="AL804" s="226"/>
      <x:c r="AR804" s="226"/>
      <x:c r="AT804" s="226"/>
      <x:c r="AU804" s="226"/>
      <x:c r="AW804" s="226"/>
      <x:c r="BJ804" s="222"/>
      <x:c r="BT804" s="23"/>
      <x:c r="BU804" s="23"/>
      <x:c r="BV804" s="23"/>
      <x:c r="CI804" s="226"/>
      <x:c r="CJ804" s="226"/>
      <x:c r="CK804" s="226"/>
      <x:c r="CP804" s="226"/>
    </x:row>
    <x:row r="805" spans="1:94" x14ac:dyDescent="0.3">
      <x:c r="A805" s="226"/>
      <x:c r="C805" s="226"/>
      <x:c r="L805" s="226"/>
      <x:c r="N805" s="23"/>
      <x:c r="AL805" s="226"/>
      <x:c r="AR805" s="226"/>
      <x:c r="AT805" s="226"/>
      <x:c r="AU805" s="226"/>
      <x:c r="AW805" s="226"/>
      <x:c r="BJ805" s="222"/>
      <x:c r="BT805" s="23"/>
      <x:c r="BU805" s="23"/>
      <x:c r="BV805" s="23"/>
      <x:c r="CI805" s="226"/>
      <x:c r="CJ805" s="226"/>
      <x:c r="CK805" s="226"/>
      <x:c r="CP805" s="226"/>
    </x:row>
    <x:row r="806" spans="1:94" x14ac:dyDescent="0.3">
      <x:c r="A806" s="226"/>
      <x:c r="C806" s="226"/>
      <x:c r="L806" s="226"/>
      <x:c r="N806" s="23"/>
      <x:c r="AL806" s="226"/>
      <x:c r="AR806" s="226"/>
      <x:c r="AT806" s="226"/>
      <x:c r="AU806" s="226"/>
      <x:c r="AW806" s="226"/>
      <x:c r="BJ806" s="222"/>
      <x:c r="BT806" s="23"/>
      <x:c r="BU806" s="23"/>
      <x:c r="BV806" s="23"/>
      <x:c r="CI806" s="226"/>
      <x:c r="CJ806" s="226"/>
      <x:c r="CK806" s="226"/>
      <x:c r="CP806" s="226"/>
    </x:row>
    <x:row r="807" spans="1:94" x14ac:dyDescent="0.3">
      <x:c r="A807" s="226"/>
      <x:c r="C807" s="226"/>
      <x:c r="L807" s="226"/>
      <x:c r="N807" s="23"/>
      <x:c r="AL807" s="226"/>
      <x:c r="AR807" s="226"/>
      <x:c r="AT807" s="226"/>
      <x:c r="AU807" s="226"/>
      <x:c r="AW807" s="226"/>
      <x:c r="BJ807" s="222"/>
      <x:c r="BT807" s="23"/>
      <x:c r="BU807" s="23"/>
      <x:c r="BV807" s="23"/>
      <x:c r="CI807" s="226"/>
      <x:c r="CJ807" s="226"/>
      <x:c r="CK807" s="226"/>
      <x:c r="CP807" s="226"/>
    </x:row>
    <x:row r="808" spans="1:94" x14ac:dyDescent="0.3">
      <x:c r="A808" s="226"/>
      <x:c r="C808" s="226"/>
      <x:c r="L808" s="226"/>
      <x:c r="N808" s="23"/>
      <x:c r="AL808" s="226"/>
      <x:c r="AR808" s="226"/>
      <x:c r="AT808" s="226"/>
      <x:c r="AU808" s="226"/>
      <x:c r="AW808" s="226"/>
      <x:c r="BJ808" s="222"/>
      <x:c r="BT808" s="23"/>
      <x:c r="BU808" s="23"/>
      <x:c r="BV808" s="23"/>
      <x:c r="CI808" s="226"/>
      <x:c r="CJ808" s="226"/>
      <x:c r="CK808" s="226"/>
      <x:c r="CP808" s="226"/>
    </x:row>
    <x:row r="809" spans="1:94" x14ac:dyDescent="0.3">
      <x:c r="A809" s="226"/>
      <x:c r="C809" s="226"/>
      <x:c r="L809" s="226"/>
      <x:c r="N809" s="23"/>
      <x:c r="AL809" s="226"/>
      <x:c r="AR809" s="226"/>
      <x:c r="AT809" s="226"/>
      <x:c r="AU809" s="226"/>
      <x:c r="AW809" s="226"/>
      <x:c r="BJ809" s="222"/>
      <x:c r="BT809" s="23"/>
      <x:c r="BU809" s="23"/>
      <x:c r="BV809" s="23"/>
      <x:c r="CI809" s="226"/>
      <x:c r="CJ809" s="226"/>
      <x:c r="CK809" s="226"/>
      <x:c r="CP809" s="226"/>
    </x:row>
    <x:row r="810" spans="1:94" x14ac:dyDescent="0.3">
      <x:c r="A810" s="226"/>
      <x:c r="C810" s="226"/>
      <x:c r="L810" s="226"/>
      <x:c r="N810" s="23"/>
      <x:c r="AL810" s="226"/>
      <x:c r="AR810" s="226"/>
      <x:c r="AT810" s="226"/>
      <x:c r="AU810" s="226"/>
      <x:c r="AW810" s="226"/>
      <x:c r="BJ810" s="222"/>
      <x:c r="BT810" s="23"/>
      <x:c r="BU810" s="23"/>
      <x:c r="BV810" s="23"/>
      <x:c r="CI810" s="226"/>
      <x:c r="CJ810" s="226"/>
      <x:c r="CK810" s="226"/>
      <x:c r="CP810" s="226"/>
    </x:row>
    <x:row r="811" spans="1:94" x14ac:dyDescent="0.3">
      <x:c r="A811" s="226"/>
      <x:c r="C811" s="226"/>
      <x:c r="L811" s="226"/>
      <x:c r="N811" s="23"/>
      <x:c r="AL811" s="226"/>
      <x:c r="AR811" s="226"/>
      <x:c r="AT811" s="226"/>
      <x:c r="AU811" s="226"/>
      <x:c r="AW811" s="226"/>
      <x:c r="BJ811" s="222"/>
      <x:c r="BT811" s="23"/>
      <x:c r="BU811" s="23"/>
      <x:c r="BV811" s="23"/>
      <x:c r="CI811" s="226"/>
      <x:c r="CJ811" s="226"/>
      <x:c r="CK811" s="226"/>
      <x:c r="CP811" s="226"/>
    </x:row>
    <x:row r="812" spans="1:94" x14ac:dyDescent="0.3">
      <x:c r="A812" s="226"/>
      <x:c r="C812" s="226"/>
      <x:c r="L812" s="226"/>
      <x:c r="N812" s="23"/>
      <x:c r="AL812" s="226"/>
      <x:c r="AR812" s="226"/>
      <x:c r="AT812" s="226"/>
      <x:c r="AU812" s="226"/>
      <x:c r="AW812" s="226"/>
      <x:c r="BJ812" s="222"/>
      <x:c r="BT812" s="23"/>
      <x:c r="BU812" s="23"/>
      <x:c r="BV812" s="23"/>
      <x:c r="CI812" s="226"/>
      <x:c r="CJ812" s="226"/>
      <x:c r="CK812" s="226"/>
      <x:c r="CP812" s="226"/>
    </x:row>
    <x:row r="813" spans="1:94" x14ac:dyDescent="0.3">
      <x:c r="A813" s="226"/>
      <x:c r="C813" s="226"/>
      <x:c r="L813" s="226"/>
      <x:c r="N813" s="23"/>
      <x:c r="AL813" s="226"/>
      <x:c r="AR813" s="226"/>
      <x:c r="AT813" s="226"/>
      <x:c r="AU813" s="226"/>
      <x:c r="AW813" s="226"/>
      <x:c r="BJ813" s="222"/>
      <x:c r="BT813" s="23"/>
      <x:c r="BU813" s="23"/>
      <x:c r="BV813" s="23"/>
      <x:c r="CI813" s="226"/>
      <x:c r="CJ813" s="226"/>
      <x:c r="CK813" s="226"/>
      <x:c r="CP813" s="226"/>
    </x:row>
    <x:row r="814" spans="1:94" x14ac:dyDescent="0.3">
      <x:c r="A814" s="226"/>
      <x:c r="C814" s="226"/>
      <x:c r="L814" s="226"/>
      <x:c r="N814" s="23"/>
      <x:c r="AL814" s="226"/>
      <x:c r="AR814" s="226"/>
      <x:c r="AT814" s="226"/>
      <x:c r="AU814" s="226"/>
      <x:c r="AW814" s="226"/>
      <x:c r="BJ814" s="222"/>
      <x:c r="BT814" s="23"/>
      <x:c r="BU814" s="23"/>
      <x:c r="BV814" s="23"/>
      <x:c r="CI814" s="226"/>
      <x:c r="CJ814" s="226"/>
      <x:c r="CK814" s="226"/>
      <x:c r="CP814" s="226"/>
    </x:row>
    <x:row r="815" spans="1:94" x14ac:dyDescent="0.3">
      <x:c r="A815" s="226"/>
      <x:c r="C815" s="226"/>
      <x:c r="L815" s="226"/>
      <x:c r="N815" s="23"/>
      <x:c r="AL815" s="226"/>
      <x:c r="AR815" s="226"/>
      <x:c r="AT815" s="226"/>
      <x:c r="AU815" s="226"/>
      <x:c r="AW815" s="226"/>
      <x:c r="BJ815" s="222"/>
      <x:c r="BT815" s="23"/>
      <x:c r="BU815" s="23"/>
      <x:c r="BV815" s="23"/>
      <x:c r="CI815" s="226"/>
      <x:c r="CJ815" s="226"/>
      <x:c r="CK815" s="226"/>
      <x:c r="CP815" s="226"/>
    </x:row>
    <x:row r="816" spans="1:94" x14ac:dyDescent="0.3">
      <x:c r="A816" s="226"/>
      <x:c r="C816" s="226"/>
      <x:c r="L816" s="226"/>
      <x:c r="N816" s="23"/>
      <x:c r="AL816" s="226"/>
      <x:c r="AR816" s="226"/>
      <x:c r="AT816" s="226"/>
      <x:c r="AU816" s="226"/>
      <x:c r="AW816" s="226"/>
      <x:c r="BJ816" s="222"/>
      <x:c r="BT816" s="23"/>
      <x:c r="BU816" s="23"/>
      <x:c r="BV816" s="23"/>
      <x:c r="CI816" s="226"/>
      <x:c r="CJ816" s="226"/>
      <x:c r="CK816" s="226"/>
      <x:c r="CP816" s="226"/>
    </x:row>
    <x:row r="817" spans="1:94" x14ac:dyDescent="0.3">
      <x:c r="A817" s="226"/>
      <x:c r="C817" s="226"/>
      <x:c r="L817" s="226"/>
      <x:c r="N817" s="23"/>
      <x:c r="AL817" s="226"/>
      <x:c r="AR817" s="226"/>
      <x:c r="AT817" s="226"/>
      <x:c r="AU817" s="226"/>
      <x:c r="AW817" s="226"/>
      <x:c r="BJ817" s="222"/>
      <x:c r="BT817" s="23"/>
      <x:c r="BU817" s="23"/>
      <x:c r="BV817" s="23"/>
      <x:c r="CI817" s="226"/>
      <x:c r="CJ817" s="226"/>
      <x:c r="CK817" s="226"/>
      <x:c r="CP817" s="226"/>
    </x:row>
    <x:row r="818" spans="1:94" x14ac:dyDescent="0.3">
      <x:c r="A818" s="226"/>
      <x:c r="C818" s="226"/>
      <x:c r="L818" s="226"/>
      <x:c r="N818" s="23"/>
      <x:c r="AL818" s="226"/>
      <x:c r="AR818" s="226"/>
      <x:c r="AT818" s="226"/>
      <x:c r="AU818" s="226"/>
      <x:c r="AW818" s="226"/>
      <x:c r="BJ818" s="222"/>
      <x:c r="BT818" s="23"/>
      <x:c r="BU818" s="23"/>
      <x:c r="BV818" s="23"/>
      <x:c r="CI818" s="226"/>
      <x:c r="CJ818" s="226"/>
      <x:c r="CK818" s="226"/>
      <x:c r="CP818" s="226"/>
    </x:row>
    <x:row r="819" spans="1:94" x14ac:dyDescent="0.3">
      <x:c r="A819" s="226"/>
      <x:c r="C819" s="226"/>
      <x:c r="L819" s="226"/>
      <x:c r="N819" s="23"/>
      <x:c r="AL819" s="226"/>
      <x:c r="AR819" s="226"/>
      <x:c r="AT819" s="226"/>
      <x:c r="AU819" s="226"/>
      <x:c r="AW819" s="226"/>
      <x:c r="BJ819" s="222"/>
      <x:c r="BT819" s="23"/>
      <x:c r="BU819" s="23"/>
      <x:c r="BV819" s="23"/>
      <x:c r="CI819" s="226"/>
      <x:c r="CJ819" s="226"/>
      <x:c r="CK819" s="226"/>
      <x:c r="CP819" s="226"/>
    </x:row>
    <x:row r="820" spans="1:94" x14ac:dyDescent="0.3">
      <x:c r="A820" s="226"/>
      <x:c r="C820" s="226"/>
      <x:c r="L820" s="226"/>
      <x:c r="N820" s="23"/>
      <x:c r="AL820" s="226"/>
      <x:c r="AR820" s="226"/>
      <x:c r="AT820" s="226"/>
      <x:c r="AU820" s="226"/>
      <x:c r="AW820" s="226"/>
      <x:c r="BJ820" s="222"/>
      <x:c r="BT820" s="23"/>
      <x:c r="BU820" s="23"/>
      <x:c r="BV820" s="23"/>
      <x:c r="CI820" s="226"/>
      <x:c r="CJ820" s="226"/>
      <x:c r="CK820" s="226"/>
      <x:c r="CP820" s="226"/>
    </x:row>
    <x:row r="821" spans="1:94" x14ac:dyDescent="0.3">
      <x:c r="A821" s="226"/>
      <x:c r="C821" s="226"/>
      <x:c r="L821" s="226"/>
      <x:c r="N821" s="23"/>
      <x:c r="AL821" s="226"/>
      <x:c r="AR821" s="226"/>
      <x:c r="AT821" s="226"/>
      <x:c r="AU821" s="226"/>
      <x:c r="AW821" s="226"/>
      <x:c r="BJ821" s="222"/>
      <x:c r="BT821" s="23"/>
      <x:c r="BU821" s="23"/>
      <x:c r="BV821" s="23"/>
      <x:c r="CI821" s="226"/>
      <x:c r="CJ821" s="226"/>
      <x:c r="CK821" s="226"/>
      <x:c r="CP821" s="226"/>
    </x:row>
    <x:row r="822" spans="1:94" x14ac:dyDescent="0.3">
      <x:c r="A822" s="226"/>
      <x:c r="C822" s="226"/>
      <x:c r="L822" s="226"/>
      <x:c r="N822" s="23"/>
      <x:c r="AL822" s="226"/>
      <x:c r="AR822" s="226"/>
      <x:c r="AT822" s="226"/>
      <x:c r="AU822" s="226"/>
      <x:c r="AW822" s="226"/>
      <x:c r="BJ822" s="222"/>
      <x:c r="BT822" s="23"/>
      <x:c r="BU822" s="23"/>
      <x:c r="BV822" s="23"/>
      <x:c r="CI822" s="226"/>
      <x:c r="CJ822" s="226"/>
      <x:c r="CK822" s="226"/>
      <x:c r="CP822" s="226"/>
    </x:row>
    <x:row r="823" spans="1:94" x14ac:dyDescent="0.3">
      <x:c r="A823" s="226"/>
      <x:c r="C823" s="226"/>
      <x:c r="L823" s="226"/>
      <x:c r="N823" s="23"/>
      <x:c r="AL823" s="226"/>
      <x:c r="AR823" s="226"/>
      <x:c r="AT823" s="226"/>
      <x:c r="AU823" s="226"/>
      <x:c r="AW823" s="226"/>
      <x:c r="BJ823" s="222"/>
      <x:c r="BT823" s="23"/>
      <x:c r="BU823" s="23"/>
      <x:c r="BV823" s="23"/>
      <x:c r="CI823" s="226"/>
      <x:c r="CJ823" s="226"/>
      <x:c r="CK823" s="226"/>
      <x:c r="CP823" s="226"/>
    </x:row>
    <x:row r="824" spans="1:94" x14ac:dyDescent="0.3">
      <x:c r="A824" s="226"/>
      <x:c r="C824" s="226"/>
      <x:c r="L824" s="226"/>
      <x:c r="N824" s="23"/>
      <x:c r="AL824" s="226"/>
      <x:c r="AR824" s="226"/>
      <x:c r="AT824" s="226"/>
      <x:c r="AU824" s="226"/>
      <x:c r="AW824" s="226"/>
      <x:c r="BJ824" s="222"/>
      <x:c r="BT824" s="23"/>
      <x:c r="BU824" s="23"/>
      <x:c r="BV824" s="23"/>
      <x:c r="CI824" s="226"/>
      <x:c r="CJ824" s="226"/>
      <x:c r="CK824" s="226"/>
      <x:c r="CP824" s="226"/>
    </x:row>
    <x:row r="825" spans="1:94" x14ac:dyDescent="0.3">
      <x:c r="A825" s="226"/>
      <x:c r="C825" s="226"/>
      <x:c r="L825" s="226"/>
      <x:c r="N825" s="23"/>
      <x:c r="AL825" s="226"/>
      <x:c r="AR825" s="226"/>
      <x:c r="AT825" s="226"/>
      <x:c r="AU825" s="226"/>
      <x:c r="AW825" s="226"/>
      <x:c r="BJ825" s="222"/>
      <x:c r="BT825" s="23"/>
      <x:c r="BU825" s="23"/>
      <x:c r="BV825" s="23"/>
      <x:c r="CI825" s="226"/>
      <x:c r="CJ825" s="226"/>
      <x:c r="CK825" s="226"/>
      <x:c r="CP825" s="226"/>
    </x:row>
    <x:row r="826" spans="1:94" x14ac:dyDescent="0.3">
      <x:c r="A826" s="226"/>
      <x:c r="C826" s="226"/>
      <x:c r="L826" s="226"/>
      <x:c r="N826" s="23"/>
      <x:c r="W826" s="226"/>
      <x:c r="AE826" s="23"/>
      <x:c r="AF826" s="23"/>
      <x:c r="AH826" s="23"/>
      <x:c r="AK826" s="226"/>
      <x:c r="AL826" s="226"/>
      <x:c r="AM826" s="226"/>
      <x:c r="AN826" s="226"/>
      <x:c r="AO826" s="226"/>
      <x:c r="AP826" s="226"/>
      <x:c r="AR826" s="226"/>
      <x:c r="AS826" s="226"/>
      <x:c r="AT826" s="226"/>
      <x:c r="AU826" s="226"/>
      <x:c r="AV826" s="222"/>
      <x:c r="AW826" s="222"/>
      <x:c r="BJ826" s="222"/>
      <x:c r="BN826" s="226"/>
      <x:c r="BO826" s="226"/>
      <x:c r="BP826" s="226"/>
      <x:c r="BT826" s="23"/>
      <x:c r="BU826" s="23"/>
      <x:c r="BV826" s="23"/>
      <x:c r="CA826" s="226"/>
      <x:c r="CG826" s="226"/>
      <x:c r="CH826" s="226"/>
      <x:c r="CI826" s="226"/>
      <x:c r="CJ826" s="226"/>
      <x:c r="CK826" s="226"/>
      <x:c r="CL826" s="23"/>
      <x:c r="CP826" s="226"/>
    </x:row>
    <x:row r="827" spans="1:94" x14ac:dyDescent="0.3">
      <x:c r="A827" s="226"/>
      <x:c r="C827" s="226"/>
      <x:c r="L827" s="226"/>
      <x:c r="N827" s="23"/>
      <x:c r="AL827" s="226"/>
      <x:c r="AR827" s="226"/>
      <x:c r="AT827" s="226"/>
      <x:c r="AU827" s="222"/>
      <x:c r="AW827" s="222"/>
      <x:c r="BJ827" s="222"/>
      <x:c r="BT827" s="23"/>
      <x:c r="BU827" s="23"/>
      <x:c r="BV827" s="23"/>
      <x:c r="CI827" s="226"/>
      <x:c r="CJ827" s="226"/>
      <x:c r="CK827" s="226"/>
      <x:c r="CP827" s="226"/>
    </x:row>
    <x:row r="828" spans="1:94" x14ac:dyDescent="0.3">
      <x:c r="A828" s="226"/>
      <x:c r="C828" s="226"/>
      <x:c r="L828" s="226"/>
      <x:c r="N828" s="23"/>
      <x:c r="W828" s="226"/>
      <x:c r="AE828" s="23"/>
      <x:c r="AF828" s="23"/>
      <x:c r="AH828" s="23"/>
      <x:c r="AK828" s="226"/>
      <x:c r="AL828" s="226"/>
      <x:c r="AM828" s="226"/>
      <x:c r="AN828" s="226"/>
      <x:c r="AO828" s="226"/>
      <x:c r="AP828" s="226"/>
      <x:c r="AR828" s="226"/>
      <x:c r="AS828" s="226"/>
      <x:c r="AT828" s="226"/>
      <x:c r="AU828" s="222"/>
      <x:c r="AV828" s="222"/>
      <x:c r="AW828" s="222"/>
      <x:c r="BJ828" s="222"/>
      <x:c r="BN828" s="226"/>
      <x:c r="BO828" s="226"/>
      <x:c r="BP828" s="226"/>
      <x:c r="BT828" s="23"/>
      <x:c r="BU828" s="23"/>
      <x:c r="BV828" s="23"/>
      <x:c r="CA828" s="226"/>
      <x:c r="CG828" s="226"/>
      <x:c r="CH828" s="226"/>
      <x:c r="CI828" s="226"/>
      <x:c r="CJ828" s="226"/>
      <x:c r="CK828" s="226"/>
      <x:c r="CL828" s="23"/>
      <x:c r="CP828" s="226"/>
    </x:row>
    <x:row r="829" spans="1:94" x14ac:dyDescent="0.3">
      <x:c r="A829" s="226"/>
      <x:c r="C829" s="226"/>
      <x:c r="L829" s="226"/>
      <x:c r="N829" s="23"/>
      <x:c r="AL829" s="226"/>
      <x:c r="AR829" s="226"/>
      <x:c r="AT829" s="226"/>
      <x:c r="AU829" s="222"/>
      <x:c r="AW829" s="222"/>
      <x:c r="BJ829" s="222"/>
      <x:c r="BT829" s="23"/>
      <x:c r="BU829" s="23"/>
      <x:c r="BV829" s="23"/>
      <x:c r="CI829" s="226"/>
      <x:c r="CJ829" s="226"/>
      <x:c r="CK829" s="226"/>
      <x:c r="CP829" s="226"/>
    </x:row>
    <x:row r="830" spans="1:94" x14ac:dyDescent="0.3">
      <x:c r="A830" s="226"/>
      <x:c r="C830" s="226"/>
      <x:c r="L830" s="226"/>
      <x:c r="N830" s="23"/>
      <x:c r="W830" s="226"/>
      <x:c r="AE830" s="23"/>
      <x:c r="AF830" s="23"/>
      <x:c r="AH830" s="23"/>
      <x:c r="AK830" s="226"/>
      <x:c r="AL830" s="226"/>
      <x:c r="AM830" s="226"/>
      <x:c r="AN830" s="226"/>
      <x:c r="AO830" s="226"/>
      <x:c r="AP830" s="226"/>
      <x:c r="AR830" s="226"/>
      <x:c r="AS830" s="226"/>
      <x:c r="AT830" s="226"/>
      <x:c r="AU830" s="222"/>
      <x:c r="AV830" s="222"/>
      <x:c r="AW830" s="226"/>
      <x:c r="BJ830" s="222"/>
      <x:c r="BN830" s="226"/>
      <x:c r="BO830" s="226"/>
      <x:c r="BP830" s="226"/>
      <x:c r="BT830" s="23"/>
      <x:c r="BU830" s="23"/>
      <x:c r="BV830" s="23"/>
      <x:c r="CA830" s="226"/>
      <x:c r="CG830" s="226"/>
      <x:c r="CH830" s="226"/>
      <x:c r="CI830" s="226"/>
      <x:c r="CJ830" s="226"/>
      <x:c r="CK830" s="226"/>
      <x:c r="CL830" s="23"/>
      <x:c r="CP830" s="226"/>
    </x:row>
    <x:row r="831" spans="1:94" x14ac:dyDescent="0.3">
      <x:c r="A831" s="226"/>
      <x:c r="C831" s="226"/>
      <x:c r="L831" s="226"/>
      <x:c r="N831" s="23"/>
      <x:c r="W831" s="226"/>
      <x:c r="AE831" s="23"/>
      <x:c r="AF831" s="23"/>
      <x:c r="AH831" s="23"/>
      <x:c r="AK831" s="226"/>
      <x:c r="AL831" s="226"/>
      <x:c r="AM831" s="226"/>
      <x:c r="AN831" s="226"/>
      <x:c r="AO831" s="226"/>
      <x:c r="AP831" s="226"/>
      <x:c r="AR831" s="226"/>
      <x:c r="AS831" s="226"/>
      <x:c r="AT831" s="226"/>
      <x:c r="AU831" s="222"/>
      <x:c r="AV831" s="222"/>
      <x:c r="AW831" s="226"/>
      <x:c r="BJ831" s="222"/>
      <x:c r="BN831" s="226"/>
      <x:c r="BO831" s="226"/>
      <x:c r="BP831" s="226"/>
      <x:c r="BT831" s="23"/>
      <x:c r="BU831" s="23"/>
      <x:c r="BV831" s="23"/>
      <x:c r="CA831" s="226"/>
      <x:c r="CG831" s="226"/>
      <x:c r="CH831" s="226"/>
      <x:c r="CI831" s="226"/>
      <x:c r="CJ831" s="226"/>
      <x:c r="CK831" s="226"/>
      <x:c r="CL831" s="23"/>
      <x:c r="CP831" s="226"/>
    </x:row>
    <x:row r="832" spans="1:94" x14ac:dyDescent="0.3">
      <x:c r="A832" s="226"/>
      <x:c r="C832" s="226"/>
      <x:c r="L832" s="226"/>
      <x:c r="N832" s="23"/>
      <x:c r="W832" s="226"/>
      <x:c r="AE832" s="23"/>
      <x:c r="AF832" s="23"/>
      <x:c r="AH832" s="23"/>
      <x:c r="AK832" s="226"/>
      <x:c r="AL832" s="226"/>
      <x:c r="AM832" s="226"/>
      <x:c r="AN832" s="226"/>
      <x:c r="AO832" s="226"/>
      <x:c r="AP832" s="226"/>
      <x:c r="AR832" s="226"/>
      <x:c r="AS832" s="226"/>
      <x:c r="AT832" s="226"/>
      <x:c r="AU832" s="222"/>
      <x:c r="AV832" s="222"/>
      <x:c r="AW832" s="226"/>
      <x:c r="BJ832" s="222"/>
      <x:c r="BN832" s="226"/>
      <x:c r="BO832" s="226"/>
      <x:c r="BP832" s="226"/>
      <x:c r="BT832" s="23"/>
      <x:c r="BU832" s="23"/>
      <x:c r="BV832" s="23"/>
      <x:c r="CA832" s="226"/>
      <x:c r="CG832" s="226"/>
      <x:c r="CH832" s="226"/>
      <x:c r="CI832" s="226"/>
      <x:c r="CJ832" s="226"/>
      <x:c r="CK832" s="226"/>
      <x:c r="CL832" s="23"/>
      <x:c r="CP832" s="226"/>
    </x:row>
    <x:row r="833" spans="1:94" x14ac:dyDescent="0.3">
      <x:c r="A833" s="226"/>
      <x:c r="C833" s="226"/>
      <x:c r="L833" s="226"/>
      <x:c r="N833" s="23"/>
      <x:c r="AL833" s="226"/>
      <x:c r="AR833" s="226"/>
      <x:c r="AT833" s="226"/>
      <x:c r="AU833" s="226"/>
      <x:c r="AW833" s="226"/>
      <x:c r="BJ833" s="222"/>
      <x:c r="BT833" s="23"/>
      <x:c r="BU833" s="23"/>
      <x:c r="BV833" s="23"/>
      <x:c r="CI833" s="226"/>
      <x:c r="CJ833" s="226"/>
      <x:c r="CK833" s="226"/>
      <x:c r="CP833" s="226"/>
    </x:row>
    <x:row r="834" spans="1:94" x14ac:dyDescent="0.3">
      <x:c r="A834" s="226"/>
      <x:c r="C834" s="226"/>
      <x:c r="L834" s="226"/>
      <x:c r="N834" s="23"/>
      <x:c r="AE834" s="23"/>
      <x:c r="AF834" s="23"/>
      <x:c r="AH834" s="23"/>
      <x:c r="AL834" s="226"/>
      <x:c r="AR834" s="226"/>
      <x:c r="AT834" s="226"/>
      <x:c r="AU834" s="226"/>
      <x:c r="AW834" s="226"/>
      <x:c r="BJ834" s="222"/>
      <x:c r="BT834" s="23"/>
      <x:c r="BU834" s="23"/>
      <x:c r="BV834" s="23"/>
      <x:c r="CI834" s="226"/>
      <x:c r="CJ834" s="226"/>
      <x:c r="CK834" s="226"/>
      <x:c r="CL834" s="23"/>
      <x:c r="CP834" s="226"/>
    </x:row>
    <x:row r="835" spans="1:94" x14ac:dyDescent="0.3">
      <x:c r="A835" s="226"/>
      <x:c r="C835" s="226"/>
      <x:c r="L835" s="226"/>
      <x:c r="N835" s="23"/>
      <x:c r="AE835" s="23"/>
      <x:c r="AF835" s="23"/>
      <x:c r="AH835" s="23"/>
      <x:c r="AI835" s="23"/>
      <x:c r="AJ835" s="23"/>
      <x:c r="AK835" s="36"/>
      <x:c r="AL835" s="226"/>
      <x:c r="AN835" s="36"/>
      <x:c r="AO835" s="36"/>
      <x:c r="AR835" s="226"/>
      <x:c r="AS835" s="36"/>
      <x:c r="AT835" s="226"/>
      <x:c r="AU835" s="226"/>
      <x:c r="AV835" s="36"/>
      <x:c r="AW835" s="226"/>
      <x:c r="BJ835" s="222"/>
      <x:c r="BT835" s="23"/>
      <x:c r="BU835" s="23"/>
      <x:c r="BV835" s="23"/>
      <x:c r="CI835" s="226"/>
      <x:c r="CJ835" s="226"/>
      <x:c r="CK835" s="226"/>
      <x:c r="CL835" s="23"/>
      <x:c r="CP835" s="226"/>
    </x:row>
    <x:row r="836" spans="1:94" x14ac:dyDescent="0.3">
      <x:c r="A836" s="226"/>
      <x:c r="C836" s="226"/>
      <x:c r="L836" s="226"/>
      <x:c r="N836" s="23"/>
      <x:c r="AE836" s="23"/>
      <x:c r="AF836" s="23"/>
      <x:c r="AK836" s="36"/>
      <x:c r="AL836" s="226"/>
      <x:c r="AR836" s="226"/>
      <x:c r="AS836" s="36"/>
      <x:c r="AT836" s="226"/>
      <x:c r="AU836" s="226"/>
      <x:c r="AV836" s="36"/>
      <x:c r="AW836" s="226"/>
      <x:c r="BJ836" s="222"/>
      <x:c r="BT836" s="23"/>
      <x:c r="BU836" s="23"/>
      <x:c r="BV836" s="23"/>
      <x:c r="CI836" s="226"/>
      <x:c r="CJ836" s="226"/>
      <x:c r="CK836" s="226"/>
      <x:c r="CL836" s="23"/>
      <x:c r="CP836" s="226"/>
    </x:row>
    <x:row r="837" spans="1:94" x14ac:dyDescent="0.3">
      <x:c r="A837" s="226"/>
      <x:c r="C837" s="226"/>
      <x:c r="L837" s="226"/>
      <x:c r="N837" s="23"/>
      <x:c r="AE837" s="23"/>
      <x:c r="AF837" s="23"/>
      <x:c r="AK837" s="36"/>
      <x:c r="AL837" s="226"/>
      <x:c r="AM837" s="36"/>
      <x:c r="AR837" s="226"/>
      <x:c r="AS837" s="36"/>
      <x:c r="AT837" s="226"/>
      <x:c r="AU837" s="226"/>
      <x:c r="AV837" s="36"/>
      <x:c r="AW837" s="226"/>
      <x:c r="BJ837" s="222"/>
      <x:c r="BT837" s="23"/>
      <x:c r="BU837" s="23"/>
      <x:c r="BV837" s="23"/>
      <x:c r="CI837" s="226"/>
      <x:c r="CJ837" s="226"/>
      <x:c r="CK837" s="226"/>
      <x:c r="CL837" s="23"/>
      <x:c r="CP837" s="226"/>
    </x:row>
    <x:row r="838" spans="1:94" x14ac:dyDescent="0.3">
      <x:c r="A838" s="226"/>
      <x:c r="C838" s="226"/>
      <x:c r="L838" s="226"/>
      <x:c r="N838" s="23"/>
      <x:c r="AE838" s="23"/>
      <x:c r="AF838" s="23"/>
      <x:c r="AH838" s="23"/>
      <x:c r="AK838" s="36"/>
      <x:c r="AL838" s="226"/>
      <x:c r="AN838" s="36"/>
      <x:c r="AO838" s="36"/>
      <x:c r="AR838" s="226"/>
      <x:c r="AS838" s="36"/>
      <x:c r="AT838" s="226"/>
      <x:c r="AU838" s="226"/>
      <x:c r="AV838" s="36"/>
      <x:c r="AW838" s="226"/>
      <x:c r="BJ838" s="222"/>
      <x:c r="BT838" s="23"/>
      <x:c r="BU838" s="23"/>
      <x:c r="BV838" s="23"/>
      <x:c r="CI838" s="226"/>
      <x:c r="CJ838" s="226"/>
      <x:c r="CK838" s="226"/>
      <x:c r="CL838" s="23"/>
      <x:c r="CP838" s="226"/>
    </x:row>
    <x:row r="839" spans="1:94" x14ac:dyDescent="0.3">
      <x:c r="A839" s="226"/>
      <x:c r="C839" s="226"/>
      <x:c r="L839" s="226"/>
      <x:c r="N839" s="23"/>
      <x:c r="AL839" s="226"/>
      <x:c r="AR839" s="226"/>
      <x:c r="AT839" s="226"/>
      <x:c r="AU839" s="226"/>
      <x:c r="AW839" s="226"/>
      <x:c r="BJ839" s="222"/>
      <x:c r="BT839" s="23"/>
      <x:c r="BU839" s="23"/>
      <x:c r="BV839" s="23"/>
      <x:c r="CI839" s="226"/>
      <x:c r="CJ839" s="226"/>
      <x:c r="CK839" s="226"/>
      <x:c r="CP839" s="226"/>
    </x:row>
    <x:row r="840" spans="1:94" x14ac:dyDescent="0.3">
      <x:c r="A840" s="226"/>
      <x:c r="C840" s="226"/>
      <x:c r="L840" s="226"/>
      <x:c r="N840" s="23"/>
      <x:c r="AL840" s="226"/>
      <x:c r="AR840" s="222"/>
      <x:c r="AT840" s="222"/>
      <x:c r="AU840" s="222"/>
      <x:c r="AW840" s="222"/>
      <x:c r="BJ840" s="222"/>
      <x:c r="BT840" s="23"/>
      <x:c r="BU840" s="23"/>
      <x:c r="BV840" s="23"/>
      <x:c r="CI840" s="226"/>
      <x:c r="CJ840" s="226"/>
      <x:c r="CK840" s="226"/>
      <x:c r="CP840" s="226"/>
    </x:row>
    <x:row r="841" spans="1:94" x14ac:dyDescent="0.3">
      <x:c r="A841" s="226"/>
      <x:c r="C841" s="226"/>
      <x:c r="L841" s="226"/>
      <x:c r="N841" s="23"/>
      <x:c r="AE841" s="23"/>
      <x:c r="AF841" s="23"/>
      <x:c r="AH841" s="23"/>
      <x:c r="AK841" s="36"/>
      <x:c r="AL841" s="226"/>
      <x:c r="AN841" s="36"/>
      <x:c r="AO841" s="36"/>
      <x:c r="AR841" s="222"/>
      <x:c r="AS841" s="36"/>
      <x:c r="AT841" s="222"/>
      <x:c r="AU841" s="222"/>
      <x:c r="AV841" s="36"/>
      <x:c r="AW841" s="222"/>
      <x:c r="BJ841" s="222"/>
      <x:c r="BT841" s="23"/>
      <x:c r="BU841" s="23"/>
      <x:c r="BV841" s="23"/>
      <x:c r="CI841" s="226"/>
      <x:c r="CJ841" s="226"/>
      <x:c r="CK841" s="226"/>
      <x:c r="CL841" s="23"/>
      <x:c r="CP841" s="226"/>
    </x:row>
    <x:row r="842" spans="1:94" x14ac:dyDescent="0.3">
      <x:c r="A842" s="226"/>
      <x:c r="C842" s="226"/>
      <x:c r="L842" s="226"/>
      <x:c r="N842" s="23"/>
      <x:c r="AE842" s="23"/>
      <x:c r="AF842" s="23"/>
      <x:c r="AG842" s="23"/>
      <x:c r="AL842" s="226"/>
      <x:c r="AR842" s="222"/>
      <x:c r="AT842" s="222"/>
      <x:c r="AU842" s="222"/>
      <x:c r="AW842" s="222"/>
      <x:c r="BJ842" s="222"/>
      <x:c r="BT842" s="23"/>
      <x:c r="BU842" s="23"/>
      <x:c r="BV842" s="23"/>
      <x:c r="CI842" s="226"/>
      <x:c r="CJ842" s="226"/>
      <x:c r="CK842" s="226"/>
      <x:c r="CL842" s="23"/>
      <x:c r="CP842" s="226"/>
    </x:row>
    <x:row r="843" spans="1:94" x14ac:dyDescent="0.3">
      <x:c r="A843" s="226"/>
      <x:c r="C843" s="226"/>
      <x:c r="L843" s="226"/>
      <x:c r="N843" s="23"/>
      <x:c r="AE843" s="23"/>
      <x:c r="AF843" s="23"/>
      <x:c r="AG843" s="23"/>
      <x:c r="AL843" s="226"/>
      <x:c r="AR843" s="222"/>
      <x:c r="AT843" s="222"/>
      <x:c r="AU843" s="222"/>
      <x:c r="AW843" s="222"/>
      <x:c r="BJ843" s="222"/>
      <x:c r="BT843" s="23"/>
      <x:c r="BU843" s="23"/>
      <x:c r="BV843" s="23"/>
      <x:c r="CI843" s="226"/>
      <x:c r="CJ843" s="226"/>
      <x:c r="CK843" s="226"/>
      <x:c r="CL843" s="23"/>
      <x:c r="CP843" s="226"/>
    </x:row>
    <x:row r="844" spans="1:94" x14ac:dyDescent="0.3">
      <x:c r="A844" s="226"/>
      <x:c r="C844" s="226"/>
      <x:c r="L844" s="226"/>
      <x:c r="N844" s="23"/>
      <x:c r="AE844" s="23"/>
      <x:c r="AF844" s="23"/>
      <x:c r="AG844" s="23"/>
      <x:c r="AL844" s="226"/>
      <x:c r="AR844" s="222"/>
      <x:c r="AT844" s="222"/>
      <x:c r="AU844" s="222"/>
      <x:c r="AW844" s="222"/>
      <x:c r="BJ844" s="222"/>
      <x:c r="BT844" s="23"/>
      <x:c r="BU844" s="23"/>
      <x:c r="BV844" s="23"/>
      <x:c r="CI844" s="226"/>
      <x:c r="CJ844" s="226"/>
      <x:c r="CK844" s="226"/>
      <x:c r="CL844" s="23"/>
      <x:c r="CP844" s="226"/>
    </x:row>
    <x:row r="845" spans="1:94" x14ac:dyDescent="0.3">
      <x:c r="A845" s="226"/>
      <x:c r="C845" s="226"/>
      <x:c r="L845" s="226"/>
      <x:c r="N845" s="23"/>
      <x:c r="AE845" s="23"/>
      <x:c r="AF845" s="23"/>
      <x:c r="AG845" s="23"/>
      <x:c r="AL845" s="226"/>
      <x:c r="AR845" s="222"/>
      <x:c r="AT845" s="222"/>
      <x:c r="AU845" s="222"/>
      <x:c r="AW845" s="222"/>
      <x:c r="BJ845" s="222"/>
      <x:c r="BT845" s="23"/>
      <x:c r="BU845" s="23"/>
      <x:c r="BV845" s="23"/>
      <x:c r="CI845" s="226"/>
      <x:c r="CJ845" s="226"/>
      <x:c r="CK845" s="226"/>
      <x:c r="CL845" s="23"/>
      <x:c r="CP845" s="226"/>
    </x:row>
    <x:row r="846" spans="1:94" x14ac:dyDescent="0.3">
      <x:c r="A846" s="226"/>
      <x:c r="C846" s="226"/>
      <x:c r="L846" s="226"/>
      <x:c r="N846" s="23"/>
      <x:c r="AE846" s="23"/>
      <x:c r="AF846" s="23"/>
      <x:c r="AG846" s="23"/>
      <x:c r="AL846" s="226"/>
      <x:c r="AR846" s="226"/>
      <x:c r="AT846" s="226"/>
      <x:c r="AU846" s="226"/>
      <x:c r="AW846" s="226"/>
      <x:c r="BJ846" s="222"/>
      <x:c r="BT846" s="23"/>
      <x:c r="BU846" s="23"/>
      <x:c r="BV846" s="23"/>
      <x:c r="CI846" s="226"/>
      <x:c r="CJ846" s="226"/>
      <x:c r="CK846" s="226"/>
      <x:c r="CL846" s="23"/>
      <x:c r="CP846" s="226"/>
    </x:row>
    <x:row r="847" spans="1:94" x14ac:dyDescent="0.3">
      <x:c r="A847" s="226"/>
      <x:c r="C847" s="226"/>
      <x:c r="L847" s="226"/>
      <x:c r="N847" s="23"/>
      <x:c r="AE847" s="23"/>
      <x:c r="AF847" s="23"/>
      <x:c r="AG847" s="23"/>
      <x:c r="AK847" s="36"/>
      <x:c r="AL847" s="226"/>
      <x:c r="AR847" s="226"/>
      <x:c r="AT847" s="226"/>
      <x:c r="AU847" s="226"/>
      <x:c r="AW847" s="226"/>
      <x:c r="BJ847" s="222"/>
      <x:c r="BT847" s="23"/>
      <x:c r="BU847" s="23"/>
      <x:c r="BV847" s="23"/>
      <x:c r="CI847" s="226"/>
      <x:c r="CJ847" s="226"/>
      <x:c r="CK847" s="226"/>
      <x:c r="CL847" s="23"/>
      <x:c r="CP847" s="226"/>
    </x:row>
    <x:row r="848" spans="1:94" x14ac:dyDescent="0.3">
      <x:c r="A848" s="226"/>
      <x:c r="C848" s="226"/>
      <x:c r="L848" s="226"/>
      <x:c r="N848" s="23"/>
      <x:c r="AE848" s="23"/>
      <x:c r="AF848" s="23"/>
      <x:c r="AG848" s="23"/>
      <x:c r="AK848" s="36"/>
      <x:c r="AL848" s="226"/>
      <x:c r="AR848" s="226"/>
      <x:c r="AT848" s="226"/>
      <x:c r="AU848" s="226"/>
      <x:c r="AW848" s="226"/>
      <x:c r="BJ848" s="222"/>
      <x:c r="BT848" s="23"/>
      <x:c r="BU848" s="23"/>
      <x:c r="BV848" s="23"/>
      <x:c r="CI848" s="226"/>
      <x:c r="CJ848" s="226"/>
      <x:c r="CK848" s="226"/>
      <x:c r="CL848" s="23"/>
      <x:c r="CP848" s="226"/>
    </x:row>
    <x:row r="849" spans="1:94" x14ac:dyDescent="0.3">
      <x:c r="A849" s="226"/>
      <x:c r="C849" s="226"/>
      <x:c r="L849" s="226"/>
      <x:c r="N849" s="23"/>
      <x:c r="AE849" s="23"/>
      <x:c r="AF849" s="23"/>
      <x:c r="AG849" s="23"/>
      <x:c r="AK849" s="36"/>
      <x:c r="AL849" s="226"/>
      <x:c r="AR849" s="226"/>
      <x:c r="AT849" s="226"/>
      <x:c r="AU849" s="226"/>
      <x:c r="AW849" s="226"/>
      <x:c r="BJ849" s="222"/>
      <x:c r="BT849" s="23"/>
      <x:c r="BU849" s="23"/>
      <x:c r="BV849" s="23"/>
      <x:c r="CI849" s="226"/>
      <x:c r="CJ849" s="226"/>
      <x:c r="CK849" s="226"/>
      <x:c r="CL849" s="23"/>
      <x:c r="CP849" s="226"/>
    </x:row>
    <x:row r="850" spans="1:94" x14ac:dyDescent="0.3">
      <x:c r="A850" s="226"/>
      <x:c r="C850" s="226"/>
      <x:c r="L850" s="226"/>
      <x:c r="N850" s="23"/>
      <x:c r="AE850" s="23"/>
      <x:c r="AF850" s="23"/>
      <x:c r="AG850" s="23"/>
      <x:c r="AK850" s="36"/>
      <x:c r="AL850" s="226"/>
      <x:c r="AR850" s="226"/>
      <x:c r="AT850" s="226"/>
      <x:c r="AU850" s="226"/>
      <x:c r="AW850" s="226"/>
      <x:c r="BJ850" s="222"/>
      <x:c r="BT850" s="23"/>
      <x:c r="BU850" s="23"/>
      <x:c r="BV850" s="23"/>
      <x:c r="CI850" s="226"/>
      <x:c r="CJ850" s="226"/>
      <x:c r="CK850" s="226"/>
      <x:c r="CL850" s="23"/>
      <x:c r="CP850" s="226"/>
    </x:row>
    <x:row r="851" spans="1:94" x14ac:dyDescent="0.3">
      <x:c r="A851" s="226"/>
      <x:c r="C851" s="226"/>
      <x:c r="L851" s="226"/>
      <x:c r="N851" s="23"/>
      <x:c r="AE851" s="23"/>
      <x:c r="AF851" s="23"/>
      <x:c r="AG851" s="23"/>
      <x:c r="AK851" s="36"/>
      <x:c r="AL851" s="226"/>
      <x:c r="AR851" s="226"/>
      <x:c r="AT851" s="226"/>
      <x:c r="AU851" s="226"/>
      <x:c r="AW851" s="226"/>
      <x:c r="BJ851" s="222"/>
      <x:c r="BT851" s="23"/>
      <x:c r="BU851" s="23"/>
      <x:c r="BV851" s="23"/>
      <x:c r="CI851" s="226"/>
      <x:c r="CJ851" s="226"/>
      <x:c r="CK851" s="226"/>
      <x:c r="CL851" s="23"/>
      <x:c r="CP851" s="226"/>
    </x:row>
    <x:row r="852" spans="1:94" x14ac:dyDescent="0.3">
      <x:c r="A852" s="226"/>
      <x:c r="C852" s="226"/>
      <x:c r="L852" s="226"/>
      <x:c r="N852" s="23"/>
      <x:c r="AE852" s="23"/>
      <x:c r="AF852" s="23"/>
      <x:c r="AG852" s="23"/>
      <x:c r="AK852" s="36"/>
      <x:c r="AL852" s="226"/>
      <x:c r="AR852" s="226"/>
      <x:c r="AT852" s="226"/>
      <x:c r="AU852" s="226"/>
      <x:c r="AW852" s="226"/>
      <x:c r="BJ852" s="222"/>
      <x:c r="BT852" s="23"/>
      <x:c r="BU852" s="23"/>
      <x:c r="BV852" s="23"/>
      <x:c r="CI852" s="226"/>
      <x:c r="CJ852" s="226"/>
      <x:c r="CK852" s="226"/>
      <x:c r="CL852" s="23"/>
      <x:c r="CP852" s="226"/>
    </x:row>
    <x:row r="853" spans="1:94" x14ac:dyDescent="0.3">
      <x:c r="A853" s="226"/>
      <x:c r="C853" s="226"/>
      <x:c r="L853" s="226"/>
      <x:c r="N853" s="23"/>
      <x:c r="AE853" s="23"/>
      <x:c r="AF853" s="23"/>
      <x:c r="AG853" s="23"/>
      <x:c r="AK853" s="36"/>
      <x:c r="AL853" s="226"/>
      <x:c r="AR853" s="226"/>
      <x:c r="AT853" s="226"/>
      <x:c r="AU853" s="226"/>
      <x:c r="AW853" s="226"/>
      <x:c r="BJ853" s="222"/>
      <x:c r="BT853" s="23"/>
      <x:c r="BU853" s="23"/>
      <x:c r="BV853" s="23"/>
      <x:c r="CI853" s="226"/>
      <x:c r="CJ853" s="226"/>
      <x:c r="CK853" s="226"/>
      <x:c r="CL853" s="23"/>
      <x:c r="CP853" s="226"/>
    </x:row>
    <x:row r="854" spans="1:94" x14ac:dyDescent="0.3">
      <x:c r="A854" s="226"/>
      <x:c r="C854" s="226"/>
      <x:c r="L854" s="226"/>
      <x:c r="N854" s="23"/>
      <x:c r="AE854" s="23"/>
      <x:c r="AF854" s="23"/>
      <x:c r="AG854" s="23"/>
      <x:c r="AK854" s="36"/>
      <x:c r="AL854" s="226"/>
      <x:c r="AR854" s="226"/>
      <x:c r="AT854" s="226"/>
      <x:c r="AU854" s="226"/>
      <x:c r="AW854" s="226"/>
      <x:c r="BJ854" s="222"/>
      <x:c r="BT854" s="23"/>
      <x:c r="BU854" s="23"/>
      <x:c r="BV854" s="23"/>
      <x:c r="CI854" s="226"/>
      <x:c r="CJ854" s="226"/>
      <x:c r="CK854" s="226"/>
      <x:c r="CL854" s="23"/>
      <x:c r="CP854" s="226"/>
    </x:row>
    <x:row r="855" spans="1:94" x14ac:dyDescent="0.3">
      <x:c r="A855" s="226"/>
      <x:c r="C855" s="226"/>
      <x:c r="L855" s="226"/>
      <x:c r="N855" s="23"/>
      <x:c r="AE855" s="23"/>
      <x:c r="AF855" s="23"/>
      <x:c r="AG855" s="23"/>
      <x:c r="AL855" s="226"/>
      <x:c r="AR855" s="226"/>
      <x:c r="AT855" s="226"/>
      <x:c r="AU855" s="226"/>
      <x:c r="AW855" s="226"/>
      <x:c r="BJ855" s="222"/>
      <x:c r="BT855" s="23"/>
      <x:c r="BU855" s="23"/>
      <x:c r="BV855" s="23"/>
      <x:c r="CI855" s="226"/>
      <x:c r="CJ855" s="226"/>
      <x:c r="CK855" s="226"/>
      <x:c r="CL855" s="23"/>
      <x:c r="CP855" s="226"/>
    </x:row>
    <x:row r="856" spans="1:94" x14ac:dyDescent="0.3">
      <x:c r="A856" s="226"/>
      <x:c r="C856" s="226"/>
      <x:c r="L856" s="226"/>
      <x:c r="N856" s="23"/>
      <x:c r="AE856" s="23"/>
      <x:c r="AF856" s="23"/>
      <x:c r="AG856" s="23"/>
      <x:c r="AL856" s="226"/>
      <x:c r="AR856" s="226"/>
      <x:c r="AT856" s="226"/>
      <x:c r="AU856" s="226"/>
      <x:c r="AW856" s="226"/>
      <x:c r="BJ856" s="222"/>
      <x:c r="BT856" s="23"/>
      <x:c r="BU856" s="23"/>
      <x:c r="BV856" s="23"/>
      <x:c r="CI856" s="226"/>
      <x:c r="CJ856" s="226"/>
      <x:c r="CK856" s="226"/>
      <x:c r="CL856" s="23"/>
      <x:c r="CP856" s="226"/>
    </x:row>
    <x:row r="857" spans="1:94" x14ac:dyDescent="0.3">
      <x:c r="A857" s="226"/>
      <x:c r="C857" s="226"/>
      <x:c r="L857" s="226"/>
      <x:c r="N857" s="23"/>
      <x:c r="AE857" s="23"/>
      <x:c r="AF857" s="23"/>
      <x:c r="AG857" s="23"/>
      <x:c r="AL857" s="226"/>
      <x:c r="AR857" s="226"/>
      <x:c r="AT857" s="226"/>
      <x:c r="AU857" s="226"/>
      <x:c r="AW857" s="226"/>
      <x:c r="BJ857" s="222"/>
      <x:c r="BT857" s="23"/>
      <x:c r="BU857" s="23"/>
      <x:c r="BV857" s="23"/>
      <x:c r="CI857" s="226"/>
      <x:c r="CJ857" s="226"/>
      <x:c r="CK857" s="226"/>
      <x:c r="CL857" s="23"/>
      <x:c r="CP857" s="226"/>
    </x:row>
    <x:row r="858" spans="1:94" x14ac:dyDescent="0.3">
      <x:c r="A858" s="226"/>
      <x:c r="C858" s="226"/>
      <x:c r="L858" s="226"/>
      <x:c r="N858" s="23"/>
      <x:c r="AE858" s="23"/>
      <x:c r="AF858" s="23"/>
      <x:c r="AG858" s="23"/>
      <x:c r="AL858" s="226"/>
      <x:c r="AR858" s="222"/>
      <x:c r="AT858" s="222"/>
      <x:c r="AU858" s="222"/>
      <x:c r="AW858" s="222"/>
      <x:c r="BJ858" s="226"/>
      <x:c r="BT858" s="23"/>
      <x:c r="BU858" s="23"/>
      <x:c r="BV858" s="23"/>
      <x:c r="CI858" s="226"/>
      <x:c r="CJ858" s="226"/>
      <x:c r="CK858" s="226"/>
      <x:c r="CL858" s="23"/>
      <x:c r="CP858" s="226"/>
    </x:row>
    <x:row r="859" spans="1:94" x14ac:dyDescent="0.3">
      <x:c r="A859" s="226"/>
      <x:c r="C859" s="226"/>
      <x:c r="L859" s="226"/>
      <x:c r="N859" s="23"/>
      <x:c r="AE859" s="23"/>
      <x:c r="AF859" s="23"/>
      <x:c r="AG859" s="23"/>
      <x:c r="AL859" s="226"/>
      <x:c r="AR859" s="222"/>
      <x:c r="AT859" s="222"/>
      <x:c r="AU859" s="222"/>
      <x:c r="AW859" s="222"/>
      <x:c r="BJ859" s="226"/>
      <x:c r="BT859" s="23"/>
      <x:c r="BU859" s="23"/>
      <x:c r="BV859" s="23"/>
      <x:c r="CI859" s="226"/>
      <x:c r="CJ859" s="226"/>
      <x:c r="CK859" s="226"/>
      <x:c r="CL859" s="23"/>
      <x:c r="CP859" s="226"/>
    </x:row>
    <x:row r="860" spans="1:94" x14ac:dyDescent="0.3">
      <x:c r="A860" s="226"/>
      <x:c r="C860" s="226"/>
      <x:c r="L860" s="226"/>
      <x:c r="N860" s="23"/>
      <x:c r="W860" s="226"/>
      <x:c r="AE860" s="23"/>
      <x:c r="AF860" s="23"/>
      <x:c r="AG860" s="23"/>
      <x:c r="AH860" s="23"/>
      <x:c r="AK860" s="226"/>
      <x:c r="AL860" s="222"/>
      <x:c r="AM860" s="226"/>
      <x:c r="AN860" s="222"/>
      <x:c r="AO860" s="222"/>
      <x:c r="AR860" s="222"/>
      <x:c r="AS860" s="222"/>
      <x:c r="AT860" s="222"/>
      <x:c r="AU860" s="222"/>
      <x:c r="AV860" s="222"/>
      <x:c r="AW860" s="222"/>
      <x:c r="BJ860" s="226"/>
      <x:c r="BK860" s="226"/>
      <x:c r="BN860" s="226"/>
      <x:c r="BO860" s="226"/>
      <x:c r="BP860" s="226"/>
      <x:c r="BT860" s="23"/>
      <x:c r="BU860" s="23"/>
      <x:c r="BV860" s="23"/>
      <x:c r="CA860" s="226"/>
      <x:c r="CG860" s="226"/>
      <x:c r="CH860" s="226"/>
      <x:c r="CI860" s="226"/>
      <x:c r="CJ860" s="226"/>
      <x:c r="CK860" s="226"/>
      <x:c r="CL860" s="23"/>
      <x:c r="CP860" s="226"/>
    </x:row>
    <x:row r="861" spans="1:94" x14ac:dyDescent="0.3">
      <x:c r="A861" s="226"/>
      <x:c r="C861" s="226"/>
      <x:c r="L861" s="226"/>
      <x:c r="N861" s="23"/>
      <x:c r="W861" s="226"/>
      <x:c r="AE861" s="23"/>
      <x:c r="AF861" s="23"/>
      <x:c r="AG861" s="23"/>
      <x:c r="AH861" s="23"/>
      <x:c r="AK861" s="226"/>
      <x:c r="AL861" s="222"/>
      <x:c r="AM861" s="226"/>
      <x:c r="AN861" s="222"/>
      <x:c r="AO861" s="222"/>
      <x:c r="AR861" s="222"/>
      <x:c r="AS861" s="222"/>
      <x:c r="AT861" s="222"/>
      <x:c r="AU861" s="222"/>
      <x:c r="AV861" s="222"/>
      <x:c r="AW861" s="222"/>
      <x:c r="BJ861" s="226"/>
      <x:c r="BK861" s="226"/>
      <x:c r="BN861" s="226"/>
      <x:c r="BO861" s="226"/>
      <x:c r="BP861" s="226"/>
      <x:c r="BT861" s="23"/>
      <x:c r="BU861" s="23"/>
      <x:c r="BV861" s="23"/>
      <x:c r="CA861" s="226"/>
      <x:c r="CG861" s="226"/>
      <x:c r="CH861" s="226"/>
      <x:c r="CI861" s="226"/>
      <x:c r="CJ861" s="226"/>
      <x:c r="CK861" s="226"/>
      <x:c r="CL861" s="23"/>
      <x:c r="CP861" s="226"/>
    </x:row>
    <x:row r="862" spans="1:94" x14ac:dyDescent="0.3">
      <x:c r="A862" s="226"/>
      <x:c r="C862" s="226"/>
      <x:c r="L862" s="226"/>
      <x:c r="N862" s="23"/>
      <x:c r="AE862" s="23"/>
      <x:c r="AF862" s="23"/>
      <x:c r="AG862" s="23"/>
      <x:c r="AK862" s="36"/>
      <x:c r="AL862" s="226"/>
      <x:c r="AR862" s="222"/>
      <x:c r="AT862" s="222"/>
      <x:c r="AU862" s="222"/>
      <x:c r="AW862" s="222"/>
      <x:c r="BJ862" s="226"/>
      <x:c r="BT862" s="23"/>
      <x:c r="BU862" s="23"/>
      <x:c r="BV862" s="23"/>
      <x:c r="CI862" s="226"/>
      <x:c r="CJ862" s="226"/>
      <x:c r="CK862" s="226"/>
      <x:c r="CL862" s="23"/>
      <x:c r="CP862" s="226"/>
    </x:row>
    <x:row r="863" spans="1:94" x14ac:dyDescent="0.3">
      <x:c r="A863" s="226"/>
      <x:c r="C863" s="226"/>
      <x:c r="L863" s="226"/>
      <x:c r="N863" s="23"/>
      <x:c r="AE863" s="23"/>
      <x:c r="AF863" s="23"/>
      <x:c r="AG863" s="23"/>
      <x:c r="AK863" s="36"/>
      <x:c r="AL863" s="226"/>
      <x:c r="AR863" s="222"/>
      <x:c r="AT863" s="222"/>
      <x:c r="AU863" s="222"/>
      <x:c r="AW863" s="222"/>
      <x:c r="BJ863" s="226"/>
      <x:c r="BT863" s="23"/>
      <x:c r="BU863" s="23"/>
      <x:c r="BV863" s="23"/>
      <x:c r="CI863" s="226"/>
      <x:c r="CJ863" s="226"/>
      <x:c r="CK863" s="226"/>
      <x:c r="CL863" s="23"/>
      <x:c r="CP863" s="226"/>
    </x:row>
    <x:row r="864" spans="1:94" x14ac:dyDescent="0.3">
      <x:c r="A864" s="226"/>
      <x:c r="C864" s="226"/>
      <x:c r="L864" s="226"/>
      <x:c r="N864" s="23"/>
      <x:c r="W864" s="226"/>
      <x:c r="AE864" s="23"/>
      <x:c r="AF864" s="23"/>
      <x:c r="AG864" s="23"/>
      <x:c r="AH864" s="23"/>
      <x:c r="AK864" s="226"/>
      <x:c r="AL864" s="222"/>
      <x:c r="AM864" s="226"/>
      <x:c r="AN864" s="222"/>
      <x:c r="AO864" s="222"/>
      <x:c r="AR864" s="222"/>
      <x:c r="AS864" s="222"/>
      <x:c r="AT864" s="222"/>
      <x:c r="AU864" s="222"/>
      <x:c r="AV864" s="222"/>
      <x:c r="AW864" s="222"/>
      <x:c r="BJ864" s="226"/>
      <x:c r="BO864" s="226"/>
      <x:c r="BT864" s="23"/>
      <x:c r="BU864" s="23"/>
      <x:c r="BV864" s="23"/>
      <x:c r="CA864" s="226"/>
      <x:c r="CG864" s="226"/>
      <x:c r="CH864" s="226"/>
      <x:c r="CI864" s="226"/>
      <x:c r="CJ864" s="226"/>
      <x:c r="CK864" s="226"/>
      <x:c r="CL864" s="23"/>
      <x:c r="CP864" s="226"/>
    </x:row>
    <x:row r="865" spans="1:94" x14ac:dyDescent="0.3">
      <x:c r="A865" s="226"/>
      <x:c r="C865" s="226"/>
      <x:c r="L865" s="226"/>
      <x:c r="N865" s="23"/>
      <x:c r="W865" s="226"/>
      <x:c r="AE865" s="23"/>
      <x:c r="AF865" s="23"/>
      <x:c r="AG865" s="23"/>
      <x:c r="AH865" s="23"/>
      <x:c r="AK865" s="226"/>
      <x:c r="AL865" s="222"/>
      <x:c r="AM865" s="226"/>
      <x:c r="AN865" s="222"/>
      <x:c r="AO865" s="222"/>
      <x:c r="AR865" s="222"/>
      <x:c r="AS865" s="222"/>
      <x:c r="AT865" s="222"/>
      <x:c r="AU865" s="222"/>
      <x:c r="AV865" s="222"/>
      <x:c r="AW865" s="222"/>
      <x:c r="BJ865" s="226"/>
      <x:c r="BK865" s="226"/>
      <x:c r="BN865" s="226"/>
      <x:c r="BO865" s="226"/>
      <x:c r="BP865" s="226"/>
      <x:c r="BT865" s="23"/>
      <x:c r="BU865" s="23"/>
      <x:c r="BV865" s="23"/>
      <x:c r="CA865" s="226"/>
      <x:c r="CG865" s="226"/>
      <x:c r="CH865" s="226"/>
      <x:c r="CI865" s="226"/>
      <x:c r="CJ865" s="226"/>
      <x:c r="CK865" s="226"/>
      <x:c r="CL865" s="23"/>
      <x:c r="CP865" s="226"/>
    </x:row>
    <x:row r="866" spans="1:94" x14ac:dyDescent="0.3">
      <x:c r="A866" s="226"/>
      <x:c r="C866" s="226"/>
      <x:c r="L866" s="226"/>
      <x:c r="N866" s="23"/>
      <x:c r="AE866" s="23"/>
      <x:c r="AF866" s="23"/>
      <x:c r="AG866" s="23"/>
      <x:c r="AK866" s="36"/>
      <x:c r="AL866" s="226"/>
      <x:c r="AR866" s="222"/>
      <x:c r="AT866" s="222"/>
      <x:c r="AU866" s="222"/>
      <x:c r="AW866" s="222"/>
      <x:c r="BJ866" s="226"/>
      <x:c r="BT866" s="23"/>
      <x:c r="BU866" s="23"/>
      <x:c r="BV866" s="23"/>
      <x:c r="CI866" s="226"/>
      <x:c r="CJ866" s="226"/>
      <x:c r="CK866" s="226"/>
      <x:c r="CL866" s="23"/>
      <x:c r="CP866" s="226"/>
    </x:row>
    <x:row r="867" spans="1:94" x14ac:dyDescent="0.3">
      <x:c r="A867" s="226"/>
      <x:c r="C867" s="226"/>
      <x:c r="L867" s="226"/>
      <x:c r="N867" s="23"/>
      <x:c r="AE867" s="23"/>
      <x:c r="AF867" s="23"/>
      <x:c r="AG867" s="23"/>
      <x:c r="AK867" s="36"/>
      <x:c r="AL867" s="226"/>
      <x:c r="AR867" s="222"/>
      <x:c r="AT867" s="222"/>
      <x:c r="AU867" s="222"/>
      <x:c r="AW867" s="222"/>
      <x:c r="BJ867" s="226"/>
      <x:c r="BT867" s="23"/>
      <x:c r="BU867" s="23"/>
      <x:c r="BV867" s="23"/>
      <x:c r="CI867" s="226"/>
      <x:c r="CJ867" s="226"/>
      <x:c r="CK867" s="226"/>
      <x:c r="CL867" s="23"/>
      <x:c r="CP867" s="226"/>
    </x:row>
    <x:row r="868" spans="1:94" x14ac:dyDescent="0.3">
      <x:c r="A868" s="226"/>
      <x:c r="C868" s="226"/>
      <x:c r="L868" s="226"/>
      <x:c r="N868" s="23"/>
      <x:c r="W868" s="226"/>
      <x:c r="AE868" s="23"/>
      <x:c r="AF868" s="23"/>
      <x:c r="AG868" s="23"/>
      <x:c r="AH868" s="23"/>
      <x:c r="AI868" s="23"/>
      <x:c r="AJ868" s="23"/>
      <x:c r="AK868" s="226"/>
      <x:c r="AL868" s="222"/>
      <x:c r="AM868" s="226"/>
      <x:c r="AN868" s="222"/>
      <x:c r="AO868" s="222"/>
      <x:c r="AR868" s="222"/>
      <x:c r="AS868" s="222"/>
      <x:c r="AT868" s="222"/>
      <x:c r="AU868" s="222"/>
      <x:c r="AV868" s="222"/>
      <x:c r="AW868" s="222"/>
      <x:c r="BJ868" s="226"/>
      <x:c r="BK868" s="226"/>
      <x:c r="BN868" s="226"/>
      <x:c r="BO868" s="226"/>
      <x:c r="BP868" s="226"/>
      <x:c r="BT868" s="23"/>
      <x:c r="BU868" s="23"/>
      <x:c r="BV868" s="23"/>
      <x:c r="CA868" s="226"/>
      <x:c r="CG868" s="226"/>
      <x:c r="CH868" s="226"/>
      <x:c r="CI868" s="226"/>
      <x:c r="CJ868" s="226"/>
      <x:c r="CK868" s="226"/>
      <x:c r="CL868" s="23"/>
      <x:c r="CP868" s="226"/>
    </x:row>
    <x:row r="869" spans="1:94" x14ac:dyDescent="0.3">
      <x:c r="A869" s="226"/>
      <x:c r="C869" s="226"/>
      <x:c r="L869" s="226"/>
      <x:c r="N869" s="23"/>
      <x:c r="W869" s="226"/>
      <x:c r="AE869" s="23"/>
      <x:c r="AF869" s="23"/>
      <x:c r="AG869" s="23"/>
      <x:c r="AH869" s="23"/>
      <x:c r="AI869" s="23"/>
      <x:c r="AJ869" s="23"/>
      <x:c r="AK869" s="226"/>
      <x:c r="AL869" s="222"/>
      <x:c r="AM869" s="226"/>
      <x:c r="AN869" s="222"/>
      <x:c r="AO869" s="222"/>
      <x:c r="AR869" s="222"/>
      <x:c r="AS869" s="222"/>
      <x:c r="AT869" s="222"/>
      <x:c r="AU869" s="222"/>
      <x:c r="AV869" s="222"/>
      <x:c r="AW869" s="222"/>
      <x:c r="BJ869" s="226"/>
      <x:c r="BK869" s="226"/>
      <x:c r="BN869" s="226"/>
      <x:c r="BO869" s="226"/>
      <x:c r="BP869" s="226"/>
      <x:c r="BT869" s="23"/>
      <x:c r="BU869" s="23"/>
      <x:c r="BV869" s="23"/>
      <x:c r="CA869" s="226"/>
      <x:c r="CG869" s="226"/>
      <x:c r="CH869" s="226"/>
      <x:c r="CI869" s="226"/>
      <x:c r="CJ869" s="226"/>
      <x:c r="CK869" s="226"/>
      <x:c r="CL869" s="23"/>
      <x:c r="CP869" s="226"/>
    </x:row>
    <x:row r="870" spans="1:94" x14ac:dyDescent="0.3">
      <x:c r="A870" s="226"/>
      <x:c r="C870" s="226"/>
      <x:c r="L870" s="226"/>
      <x:c r="N870" s="23"/>
      <x:c r="W870" s="226"/>
      <x:c r="AE870" s="23"/>
      <x:c r="AF870" s="23"/>
      <x:c r="AH870" s="23"/>
      <x:c r="AI870" s="23"/>
      <x:c r="AJ870" s="23"/>
      <x:c r="AK870" s="226"/>
      <x:c r="AL870" s="222"/>
      <x:c r="AM870" s="226"/>
      <x:c r="AN870" s="222"/>
      <x:c r="AO870" s="222"/>
      <x:c r="AR870" s="222"/>
      <x:c r="AS870" s="222"/>
      <x:c r="AT870" s="222"/>
      <x:c r="AU870" s="222"/>
      <x:c r="AV870" s="222"/>
      <x:c r="AW870" s="222"/>
      <x:c r="BJ870" s="226"/>
      <x:c r="BK870" s="226"/>
      <x:c r="BN870" s="226"/>
      <x:c r="BO870" s="226"/>
      <x:c r="BP870" s="226"/>
      <x:c r="BT870" s="23"/>
      <x:c r="BU870" s="23"/>
      <x:c r="BV870" s="23"/>
      <x:c r="CA870" s="226"/>
      <x:c r="CG870" s="226"/>
      <x:c r="CH870" s="226"/>
      <x:c r="CI870" s="226"/>
      <x:c r="CJ870" s="226"/>
      <x:c r="CK870" s="226"/>
      <x:c r="CL870" s="23"/>
      <x:c r="CP870" s="226"/>
    </x:row>
    <x:row r="871" spans="1:94" x14ac:dyDescent="0.3">
      <x:c r="A871" s="226"/>
      <x:c r="C871" s="226"/>
      <x:c r="L871" s="226"/>
      <x:c r="N871" s="23"/>
      <x:c r="W871" s="226"/>
      <x:c r="AE871" s="23"/>
      <x:c r="AF871" s="23"/>
      <x:c r="AH871" s="23"/>
      <x:c r="AK871" s="226"/>
      <x:c r="AL871" s="222"/>
      <x:c r="AM871" s="226"/>
      <x:c r="AN871" s="222"/>
      <x:c r="AO871" s="222"/>
      <x:c r="AR871" s="222"/>
      <x:c r="AS871" s="222"/>
      <x:c r="AT871" s="222"/>
      <x:c r="AU871" s="222"/>
      <x:c r="AV871" s="222"/>
      <x:c r="AW871" s="222"/>
      <x:c r="BJ871" s="226"/>
      <x:c r="BO871" s="226"/>
      <x:c r="BT871" s="23"/>
      <x:c r="BU871" s="23"/>
      <x:c r="BV871" s="23"/>
      <x:c r="CA871" s="226"/>
      <x:c r="CG871" s="226"/>
      <x:c r="CH871" s="226"/>
      <x:c r="CI871" s="226"/>
      <x:c r="CJ871" s="226"/>
      <x:c r="CK871" s="226"/>
      <x:c r="CL871" s="23"/>
      <x:c r="CP871" s="226"/>
    </x:row>
    <x:row r="872" spans="1:94" x14ac:dyDescent="0.3">
      <x:c r="A872" s="226"/>
      <x:c r="C872" s="226"/>
      <x:c r="L872" s="226"/>
      <x:c r="N872" s="23"/>
      <x:c r="W872" s="226"/>
      <x:c r="AE872" s="23"/>
      <x:c r="AF872" s="23"/>
      <x:c r="AH872" s="23"/>
      <x:c r="AK872" s="226"/>
      <x:c r="AL872" s="222"/>
      <x:c r="AM872" s="226"/>
      <x:c r="AN872" s="222"/>
      <x:c r="AO872" s="222"/>
      <x:c r="AR872" s="222"/>
      <x:c r="AS872" s="222"/>
      <x:c r="AT872" s="222"/>
      <x:c r="AU872" s="222"/>
      <x:c r="AV872" s="222"/>
      <x:c r="AW872" s="222"/>
      <x:c r="BJ872" s="226"/>
      <x:c r="BK872" s="226"/>
      <x:c r="BO872" s="226"/>
      <x:c r="BT872" s="23"/>
      <x:c r="BU872" s="23"/>
      <x:c r="BV872" s="23"/>
      <x:c r="CA872" s="226"/>
      <x:c r="CG872" s="226"/>
      <x:c r="CH872" s="226"/>
      <x:c r="CI872" s="226"/>
      <x:c r="CJ872" s="226"/>
      <x:c r="CK872" s="226"/>
      <x:c r="CL872" s="23"/>
      <x:c r="CP872" s="226"/>
    </x:row>
    <x:row r="873" spans="1:94" x14ac:dyDescent="0.3">
      <x:c r="A873" s="226"/>
      <x:c r="C873" s="226"/>
      <x:c r="L873" s="226"/>
      <x:c r="N873" s="23"/>
      <x:c r="W873" s="226"/>
      <x:c r="AE873" s="23"/>
      <x:c r="AF873" s="23"/>
      <x:c r="AH873" s="23"/>
      <x:c r="AK873" s="226"/>
      <x:c r="AL873" s="222"/>
      <x:c r="AM873" s="226"/>
      <x:c r="AN873" s="222"/>
      <x:c r="AO873" s="222"/>
      <x:c r="AR873" s="222"/>
      <x:c r="AS873" s="222"/>
      <x:c r="AT873" s="222"/>
      <x:c r="AU873" s="222"/>
      <x:c r="AV873" s="222"/>
      <x:c r="AW873" s="222"/>
      <x:c r="BJ873" s="226"/>
      <x:c r="BT873" s="23"/>
      <x:c r="BU873" s="23"/>
      <x:c r="BV873" s="23"/>
      <x:c r="CA873" s="226"/>
      <x:c r="CG873" s="226"/>
      <x:c r="CH873" s="226"/>
      <x:c r="CI873" s="226"/>
      <x:c r="CJ873" s="226"/>
      <x:c r="CK873" s="226"/>
      <x:c r="CL873" s="23"/>
      <x:c r="CP873" s="226"/>
    </x:row>
    <x:row r="874" spans="1:94" x14ac:dyDescent="0.3">
      <x:c r="A874" s="226"/>
      <x:c r="C874" s="226"/>
      <x:c r="L874" s="226"/>
      <x:c r="N874" s="23"/>
      <x:c r="W874" s="226"/>
      <x:c r="AE874" s="23"/>
      <x:c r="AF874" s="23"/>
      <x:c r="AH874" s="23"/>
      <x:c r="AK874" s="226"/>
      <x:c r="AL874" s="222"/>
      <x:c r="AM874" s="226"/>
      <x:c r="AN874" s="222"/>
      <x:c r="AO874" s="222"/>
      <x:c r="AR874" s="222"/>
      <x:c r="AS874" s="222"/>
      <x:c r="AT874" s="222"/>
      <x:c r="AU874" s="222"/>
      <x:c r="AV874" s="222"/>
      <x:c r="AW874" s="222"/>
      <x:c r="BJ874" s="226"/>
      <x:c r="BT874" s="23"/>
      <x:c r="BU874" s="23"/>
      <x:c r="BV874" s="23"/>
      <x:c r="CA874" s="226"/>
      <x:c r="CG874" s="226"/>
      <x:c r="CH874" s="226"/>
      <x:c r="CI874" s="226"/>
      <x:c r="CJ874" s="226"/>
      <x:c r="CK874" s="226"/>
      <x:c r="CL874" s="23"/>
      <x:c r="CP874" s="226"/>
    </x:row>
    <x:row r="875" spans="1:94" x14ac:dyDescent="0.3">
      <x:c r="A875" s="226"/>
      <x:c r="C875" s="226"/>
      <x:c r="L875" s="226"/>
      <x:c r="N875" s="23"/>
      <x:c r="W875" s="226"/>
      <x:c r="AE875" s="23"/>
      <x:c r="AF875" s="23"/>
      <x:c r="AH875" s="23"/>
      <x:c r="AK875" s="226"/>
      <x:c r="AL875" s="222"/>
      <x:c r="AM875" s="226"/>
      <x:c r="AN875" s="222"/>
      <x:c r="AO875" s="222"/>
      <x:c r="AR875" s="222"/>
      <x:c r="AS875" s="222"/>
      <x:c r="AT875" s="222"/>
      <x:c r="AU875" s="222"/>
      <x:c r="AV875" s="222"/>
      <x:c r="AW875" s="222"/>
      <x:c r="BJ875" s="226"/>
      <x:c r="BK875" s="226"/>
      <x:c r="BT875" s="23"/>
      <x:c r="BU875" s="23"/>
      <x:c r="BV875" s="23"/>
      <x:c r="CA875" s="226"/>
      <x:c r="CG875" s="226"/>
      <x:c r="CH875" s="226"/>
      <x:c r="CI875" s="226"/>
      <x:c r="CJ875" s="226"/>
      <x:c r="CK875" s="226"/>
      <x:c r="CL875" s="23"/>
      <x:c r="CP875" s="226"/>
    </x:row>
    <x:row r="876" spans="1:94" x14ac:dyDescent="0.3">
      <x:c r="A876" s="226"/>
      <x:c r="C876" s="226"/>
      <x:c r="L876" s="226"/>
      <x:c r="N876" s="23"/>
      <x:c r="W876" s="226"/>
      <x:c r="AE876" s="23"/>
      <x:c r="AF876" s="23"/>
      <x:c r="AH876" s="23"/>
      <x:c r="AK876" s="226"/>
      <x:c r="AL876" s="222"/>
      <x:c r="AM876" s="226"/>
      <x:c r="AN876" s="222"/>
      <x:c r="AO876" s="222"/>
      <x:c r="AR876" s="222"/>
      <x:c r="AS876" s="222"/>
      <x:c r="AT876" s="222"/>
      <x:c r="AU876" s="222"/>
      <x:c r="AV876" s="222"/>
      <x:c r="AW876" s="222"/>
      <x:c r="BJ876" s="226"/>
      <x:c r="BN876" s="226"/>
      <x:c r="BO876" s="226"/>
      <x:c r="BP876" s="226"/>
      <x:c r="BT876" s="23"/>
      <x:c r="BU876" s="23"/>
      <x:c r="BV876" s="23"/>
      <x:c r="CA876" s="226"/>
      <x:c r="CG876" s="226"/>
      <x:c r="CH876" s="226"/>
      <x:c r="CI876" s="226"/>
      <x:c r="CJ876" s="226"/>
      <x:c r="CK876" s="226"/>
      <x:c r="CL876" s="23"/>
      <x:c r="CP876" s="226"/>
    </x:row>
    <x:row r="877" spans="1:94" x14ac:dyDescent="0.3">
      <x:c r="A877" s="226"/>
      <x:c r="C877" s="226"/>
      <x:c r="L877" s="226"/>
      <x:c r="N877" s="23"/>
      <x:c r="W877" s="226"/>
      <x:c r="AE877" s="23"/>
      <x:c r="AF877" s="23"/>
      <x:c r="AH877" s="23"/>
      <x:c r="AK877" s="226"/>
      <x:c r="AL877" s="222"/>
      <x:c r="AM877" s="226"/>
      <x:c r="AN877" s="222"/>
      <x:c r="AO877" s="222"/>
      <x:c r="AR877" s="222"/>
      <x:c r="AS877" s="222"/>
      <x:c r="AT877" s="222"/>
      <x:c r="AU877" s="222"/>
      <x:c r="AV877" s="222"/>
      <x:c r="AW877" s="222"/>
      <x:c r="BJ877" s="226"/>
      <x:c r="BK877" s="226"/>
      <x:c r="BN877" s="226"/>
      <x:c r="BO877" s="226"/>
      <x:c r="BT877" s="23"/>
      <x:c r="BU877" s="23"/>
      <x:c r="BV877" s="23"/>
      <x:c r="CA877" s="226"/>
      <x:c r="CG877" s="226"/>
      <x:c r="CH877" s="226"/>
      <x:c r="CI877" s="226"/>
      <x:c r="CJ877" s="226"/>
      <x:c r="CK877" s="226"/>
      <x:c r="CL877" s="23"/>
      <x:c r="CP877" s="226"/>
    </x:row>
    <x:row r="878" spans="1:94" x14ac:dyDescent="0.3">
      <x:c r="A878" s="226"/>
      <x:c r="C878" s="226"/>
      <x:c r="L878" s="226"/>
      <x:c r="N878" s="23"/>
      <x:c r="W878" s="226"/>
      <x:c r="AE878" s="23"/>
      <x:c r="AF878" s="23"/>
      <x:c r="AH878" s="23"/>
      <x:c r="AK878" s="226"/>
      <x:c r="AL878" s="222"/>
      <x:c r="AM878" s="226"/>
      <x:c r="AN878" s="226"/>
      <x:c r="AO878" s="226"/>
      <x:c r="AR878" s="222"/>
      <x:c r="AS878" s="226"/>
      <x:c r="AT878" s="222"/>
      <x:c r="AU878" s="222"/>
      <x:c r="AV878" s="226"/>
      <x:c r="AW878" s="222"/>
      <x:c r="BJ878" s="226"/>
      <x:c r="BK878" s="226"/>
      <x:c r="BN878" s="226"/>
      <x:c r="BO878" s="226"/>
      <x:c r="BT878" s="23"/>
      <x:c r="BU878" s="23"/>
      <x:c r="BV878" s="23"/>
      <x:c r="CA878" s="226"/>
      <x:c r="CG878" s="226"/>
      <x:c r="CH878" s="226"/>
      <x:c r="CI878" s="226"/>
      <x:c r="CJ878" s="226"/>
      <x:c r="CK878" s="226"/>
      <x:c r="CL878" s="23"/>
      <x:c r="CP878" s="226"/>
    </x:row>
    <x:row r="879" spans="1:94" x14ac:dyDescent="0.3">
      <x:c r="A879" s="226"/>
      <x:c r="C879" s="226"/>
      <x:c r="L879" s="226"/>
      <x:c r="N879" s="23"/>
      <x:c r="W879" s="226"/>
      <x:c r="AE879" s="23"/>
      <x:c r="AF879" s="23"/>
      <x:c r="AG879" s="23"/>
      <x:c r="AH879" s="23"/>
      <x:c r="AK879" s="226"/>
      <x:c r="AL879" s="222"/>
      <x:c r="AM879" s="226"/>
      <x:c r="AN879" s="222"/>
      <x:c r="AO879" s="222"/>
      <x:c r="AR879" s="222"/>
      <x:c r="AS879" s="222"/>
      <x:c r="AT879" s="222"/>
      <x:c r="AU879" s="222"/>
      <x:c r="AV879" s="222"/>
      <x:c r="AW879" s="222"/>
      <x:c r="BJ879" s="226"/>
      <x:c r="BK879" s="226"/>
      <x:c r="BN879" s="226"/>
      <x:c r="BO879" s="226"/>
      <x:c r="BT879" s="23"/>
      <x:c r="BU879" s="23"/>
      <x:c r="BV879" s="23"/>
      <x:c r="CA879" s="226"/>
      <x:c r="CG879" s="226"/>
      <x:c r="CH879" s="226"/>
      <x:c r="CI879" s="226"/>
      <x:c r="CJ879" s="226"/>
      <x:c r="CK879" s="226"/>
      <x:c r="CL879" s="23"/>
      <x:c r="CP879" s="226"/>
    </x:row>
    <x:row r="880" spans="1:94" x14ac:dyDescent="0.3">
      <x:c r="A880" s="226"/>
      <x:c r="C880" s="226"/>
      <x:c r="L880" s="226"/>
      <x:c r="N880" s="23"/>
      <x:c r="W880" s="226"/>
      <x:c r="AE880" s="23"/>
      <x:c r="AF880" s="23"/>
      <x:c r="AG880" s="23"/>
      <x:c r="AH880" s="23"/>
      <x:c r="AK880" s="226"/>
      <x:c r="AL880" s="222"/>
      <x:c r="AM880" s="226"/>
      <x:c r="AN880" s="222"/>
      <x:c r="AO880" s="222"/>
      <x:c r="AR880" s="222"/>
      <x:c r="AS880" s="222"/>
      <x:c r="AT880" s="222"/>
      <x:c r="AU880" s="222"/>
      <x:c r="AV880" s="222"/>
      <x:c r="AW880" s="222"/>
      <x:c r="BJ880" s="226"/>
      <x:c r="BO880" s="226"/>
      <x:c r="BT880" s="23"/>
      <x:c r="BU880" s="23"/>
      <x:c r="BV880" s="23"/>
      <x:c r="CA880" s="226"/>
      <x:c r="CG880" s="226"/>
      <x:c r="CH880" s="226"/>
      <x:c r="CI880" s="226"/>
      <x:c r="CJ880" s="226"/>
      <x:c r="CK880" s="226"/>
      <x:c r="CL880" s="23"/>
      <x:c r="CP880" s="226"/>
    </x:row>
    <x:row r="881" spans="1:94" x14ac:dyDescent="0.3">
      <x:c r="A881" s="226"/>
      <x:c r="C881" s="226"/>
      <x:c r="L881" s="226"/>
      <x:c r="N881" s="23"/>
      <x:c r="W881" s="226"/>
      <x:c r="AE881" s="23"/>
      <x:c r="AF881" s="23"/>
      <x:c r="AH881" s="23"/>
      <x:c r="AK881" s="226"/>
      <x:c r="AL881" s="222"/>
      <x:c r="AM881" s="226"/>
      <x:c r="AN881" s="222"/>
      <x:c r="AO881" s="222"/>
      <x:c r="AR881" s="222"/>
      <x:c r="AS881" s="222"/>
      <x:c r="AT881" s="222"/>
      <x:c r="AU881" s="222"/>
      <x:c r="AV881" s="222"/>
      <x:c r="AW881" s="222"/>
      <x:c r="BJ881" s="226"/>
      <x:c r="BO881" s="226"/>
      <x:c r="BT881" s="23"/>
      <x:c r="BU881" s="23"/>
      <x:c r="BV881" s="23"/>
      <x:c r="CA881" s="226"/>
      <x:c r="CG881" s="226"/>
      <x:c r="CH881" s="226"/>
      <x:c r="CI881" s="226"/>
      <x:c r="CJ881" s="226"/>
      <x:c r="CK881" s="226"/>
      <x:c r="CL881" s="23"/>
      <x:c r="CP881" s="226"/>
    </x:row>
    <x:row r="882" spans="1:94" x14ac:dyDescent="0.3">
      <x:c r="A882" s="226"/>
      <x:c r="C882" s="226"/>
      <x:c r="L882" s="226"/>
      <x:c r="N882" s="23"/>
      <x:c r="W882" s="226"/>
      <x:c r="AE882" s="23"/>
      <x:c r="AF882" s="23"/>
      <x:c r="AH882" s="23"/>
      <x:c r="AK882" s="226"/>
      <x:c r="AL882" s="222"/>
      <x:c r="AM882" s="226"/>
      <x:c r="AN882" s="222"/>
      <x:c r="AO882" s="222"/>
      <x:c r="AR882" s="222"/>
      <x:c r="AS882" s="222"/>
      <x:c r="AT882" s="222"/>
      <x:c r="AU882" s="222"/>
      <x:c r="AV882" s="222"/>
      <x:c r="AW882" s="222"/>
      <x:c r="BJ882" s="226"/>
      <x:c r="BO882" s="226"/>
      <x:c r="BT882" s="23"/>
      <x:c r="BU882" s="23"/>
      <x:c r="BV882" s="23"/>
      <x:c r="CA882" s="226"/>
      <x:c r="CG882" s="226"/>
      <x:c r="CH882" s="226"/>
      <x:c r="CI882" s="226"/>
      <x:c r="CJ882" s="226"/>
      <x:c r="CK882" s="226"/>
      <x:c r="CL882" s="23"/>
      <x:c r="CP882" s="226"/>
    </x:row>
    <x:row r="883" spans="1:94" x14ac:dyDescent="0.3">
      <x:c r="A883" s="226"/>
      <x:c r="C883" s="226"/>
      <x:c r="L883" s="226"/>
      <x:c r="N883" s="23"/>
      <x:c r="W883" s="226"/>
      <x:c r="AE883" s="23"/>
      <x:c r="AF883" s="23"/>
      <x:c r="AH883" s="23"/>
      <x:c r="AK883" s="226"/>
      <x:c r="AL883" s="222"/>
      <x:c r="AM883" s="226"/>
      <x:c r="AN883" s="222"/>
      <x:c r="AO883" s="222"/>
      <x:c r="AR883" s="222"/>
      <x:c r="AS883" s="222"/>
      <x:c r="AT883" s="222"/>
      <x:c r="AU883" s="222"/>
      <x:c r="AV883" s="222"/>
      <x:c r="AW883" s="222"/>
      <x:c r="BJ883" s="226"/>
      <x:c r="BK883" s="226"/>
      <x:c r="BN883" s="226"/>
      <x:c r="BO883" s="226"/>
      <x:c r="BT883" s="23"/>
      <x:c r="BU883" s="23"/>
      <x:c r="BV883" s="23"/>
      <x:c r="CA883" s="226"/>
      <x:c r="CG883" s="226"/>
      <x:c r="CH883" s="226"/>
      <x:c r="CI883" s="226"/>
      <x:c r="CJ883" s="226"/>
      <x:c r="CK883" s="226"/>
      <x:c r="CL883" s="23"/>
      <x:c r="CP883" s="226"/>
    </x:row>
    <x:row r="884" spans="1:94" x14ac:dyDescent="0.3">
      <x:c r="A884" s="226"/>
      <x:c r="C884" s="226"/>
      <x:c r="L884" s="226"/>
      <x:c r="N884" s="23"/>
      <x:c r="W884" s="226"/>
      <x:c r="AE884" s="23"/>
      <x:c r="AF884" s="23"/>
      <x:c r="AH884" s="23"/>
      <x:c r="AK884" s="226"/>
      <x:c r="AL884" s="222"/>
      <x:c r="AM884" s="226"/>
      <x:c r="AN884" s="222"/>
      <x:c r="AO884" s="222"/>
      <x:c r="AP884" s="36"/>
      <x:c r="AR884" s="222"/>
      <x:c r="AS884" s="222"/>
      <x:c r="AT884" s="222"/>
      <x:c r="AU884" s="222"/>
      <x:c r="AV884" s="222"/>
      <x:c r="AW884" s="222"/>
      <x:c r="BJ884" s="226"/>
      <x:c r="BN884" s="226"/>
      <x:c r="BO884" s="226"/>
      <x:c r="BT884" s="23"/>
      <x:c r="BU884" s="23"/>
      <x:c r="BV884" s="23"/>
      <x:c r="CA884" s="226"/>
      <x:c r="CG884" s="226"/>
      <x:c r="CH884" s="226"/>
      <x:c r="CI884" s="226"/>
      <x:c r="CJ884" s="226"/>
      <x:c r="CK884" s="226"/>
      <x:c r="CL884" s="23"/>
      <x:c r="CP884" s="226"/>
    </x:row>
    <x:row r="885" spans="1:94" x14ac:dyDescent="0.3">
      <x:c r="A885" s="226"/>
      <x:c r="C885" s="226"/>
      <x:c r="L885" s="226"/>
      <x:c r="N885" s="23"/>
      <x:c r="W885" s="226"/>
      <x:c r="AE885" s="23"/>
      <x:c r="AF885" s="23"/>
      <x:c r="AH885" s="23"/>
      <x:c r="AK885" s="226"/>
      <x:c r="AL885" s="222"/>
      <x:c r="AM885" s="226"/>
      <x:c r="AN885" s="222"/>
      <x:c r="AO885" s="222"/>
      <x:c r="AR885" s="222"/>
      <x:c r="AS885" s="222"/>
      <x:c r="AT885" s="222"/>
      <x:c r="AU885" s="222"/>
      <x:c r="AV885" s="222"/>
      <x:c r="AW885" s="222"/>
      <x:c r="BJ885" s="226"/>
      <x:c r="BO885" s="226"/>
      <x:c r="BT885" s="23"/>
      <x:c r="BU885" s="23"/>
      <x:c r="BV885" s="23"/>
      <x:c r="CA885" s="226"/>
      <x:c r="CG885" s="226"/>
      <x:c r="CH885" s="226"/>
      <x:c r="CI885" s="226"/>
      <x:c r="CJ885" s="226"/>
      <x:c r="CK885" s="226"/>
      <x:c r="CL885" s="23"/>
      <x:c r="CP885" s="226"/>
    </x:row>
    <x:row r="886" spans="1:94" x14ac:dyDescent="0.3">
      <x:c r="A886" s="226"/>
      <x:c r="C886" s="226"/>
      <x:c r="L886" s="226"/>
      <x:c r="N886" s="23"/>
      <x:c r="W886" s="226"/>
      <x:c r="AE886" s="23"/>
      <x:c r="AF886" s="23"/>
      <x:c r="AH886" s="23"/>
      <x:c r="AK886" s="226"/>
      <x:c r="AL886" s="222"/>
      <x:c r="AM886" s="226"/>
      <x:c r="AN886" s="222"/>
      <x:c r="AO886" s="222"/>
      <x:c r="AR886" s="222"/>
      <x:c r="AS886" s="222"/>
      <x:c r="AT886" s="222"/>
      <x:c r="AU886" s="222"/>
      <x:c r="AV886" s="222"/>
      <x:c r="AW886" s="222"/>
      <x:c r="BJ886" s="226"/>
      <x:c r="BK886" s="226"/>
      <x:c r="BN886" s="226"/>
      <x:c r="BO886" s="226"/>
      <x:c r="BT886" s="23"/>
      <x:c r="BU886" s="23"/>
      <x:c r="BV886" s="23"/>
      <x:c r="CA886" s="226"/>
      <x:c r="CG886" s="226"/>
      <x:c r="CH886" s="226"/>
      <x:c r="CI886" s="226"/>
      <x:c r="CJ886" s="226"/>
      <x:c r="CK886" s="226"/>
      <x:c r="CL886" s="23"/>
      <x:c r="CP886" s="226"/>
    </x:row>
    <x:row r="887" spans="1:94" x14ac:dyDescent="0.3">
      <x:c r="A887" s="226"/>
      <x:c r="C887" s="226"/>
      <x:c r="L887" s="226"/>
      <x:c r="N887" s="23"/>
      <x:c r="W887" s="226"/>
      <x:c r="AE887" s="23"/>
      <x:c r="AF887" s="23"/>
      <x:c r="AH887" s="23"/>
      <x:c r="AI887" s="23"/>
      <x:c r="AJ887" s="23"/>
      <x:c r="AK887" s="226"/>
      <x:c r="AL887" s="222"/>
      <x:c r="AM887" s="226"/>
      <x:c r="AN887" s="222"/>
      <x:c r="AO887" s="222"/>
      <x:c r="AR887" s="222"/>
      <x:c r="AS887" s="222"/>
      <x:c r="AT887" s="222"/>
      <x:c r="AU887" s="222"/>
      <x:c r="AV887" s="222"/>
      <x:c r="AW887" s="222"/>
      <x:c r="BJ887" s="226"/>
      <x:c r="BK887" s="226"/>
      <x:c r="BN887" s="226"/>
      <x:c r="BO887" s="226"/>
      <x:c r="BP887" s="226"/>
      <x:c r="BT887" s="23"/>
      <x:c r="BU887" s="23"/>
      <x:c r="BV887" s="23"/>
      <x:c r="CA887" s="226"/>
      <x:c r="CG887" s="226"/>
      <x:c r="CH887" s="226"/>
      <x:c r="CI887" s="226"/>
      <x:c r="CJ887" s="226"/>
      <x:c r="CK887" s="226"/>
      <x:c r="CL887" s="23"/>
      <x:c r="CP887" s="226"/>
    </x:row>
    <x:row r="888" spans="1:94" x14ac:dyDescent="0.3">
      <x:c r="A888" s="226"/>
      <x:c r="C888" s="226"/>
      <x:c r="L888" s="226"/>
      <x:c r="N888" s="23"/>
      <x:c r="AL888" s="226"/>
      <x:c r="AR888" s="222"/>
      <x:c r="AT888" s="222"/>
      <x:c r="AU888" s="222"/>
      <x:c r="AW888" s="222"/>
      <x:c r="BJ888" s="226"/>
      <x:c r="BT888" s="23"/>
      <x:c r="BU888" s="23"/>
      <x:c r="BV888" s="23"/>
      <x:c r="CI888" s="226"/>
      <x:c r="CJ888" s="226"/>
      <x:c r="CK888" s="226"/>
      <x:c r="CP888" s="226"/>
    </x:row>
    <x:row r="889" spans="1:94" x14ac:dyDescent="0.3">
      <x:c r="A889" s="226"/>
      <x:c r="C889" s="226"/>
      <x:c r="L889" s="226"/>
      <x:c r="N889" s="23"/>
      <x:c r="AL889" s="226"/>
      <x:c r="AR889" s="222"/>
      <x:c r="AT889" s="222"/>
      <x:c r="AU889" s="222"/>
      <x:c r="AW889" s="222"/>
      <x:c r="BJ889" s="226"/>
      <x:c r="BT889" s="23"/>
      <x:c r="BU889" s="23"/>
      <x:c r="BV889" s="23"/>
      <x:c r="CI889" s="226"/>
      <x:c r="CJ889" s="226"/>
      <x:c r="CK889" s="226"/>
      <x:c r="CP889" s="226"/>
    </x:row>
    <x:row r="890" spans="1:94" x14ac:dyDescent="0.3">
      <x:c r="A890" s="226"/>
      <x:c r="C890" s="226"/>
      <x:c r="L890" s="226"/>
      <x:c r="N890" s="23"/>
      <x:c r="AL890" s="226"/>
      <x:c r="AR890" s="226"/>
      <x:c r="AT890" s="226"/>
      <x:c r="AU890" s="226"/>
      <x:c r="AW890" s="226"/>
      <x:c r="BJ890" s="222"/>
      <x:c r="BT890" s="23"/>
      <x:c r="BU890" s="23"/>
      <x:c r="BV890" s="23"/>
      <x:c r="CI890" s="226"/>
      <x:c r="CJ890" s="226"/>
      <x:c r="CK890" s="226"/>
      <x:c r="CP890" s="226"/>
    </x:row>
    <x:row r="891" spans="1:94" x14ac:dyDescent="0.3">
      <x:c r="A891" s="226"/>
      <x:c r="C891" s="226"/>
      <x:c r="L891" s="226"/>
      <x:c r="N891" s="23"/>
      <x:c r="AL891" s="226"/>
      <x:c r="AR891" s="226"/>
      <x:c r="AT891" s="226"/>
      <x:c r="AU891" s="226"/>
      <x:c r="AW891" s="226"/>
      <x:c r="BJ891" s="222"/>
      <x:c r="BT891" s="23"/>
      <x:c r="BU891" s="23"/>
      <x:c r="BV891" s="23"/>
      <x:c r="CI891" s="226"/>
      <x:c r="CJ891" s="226"/>
      <x:c r="CK891" s="226"/>
      <x:c r="CP891" s="226"/>
    </x:row>
    <x:row r="892" spans="1:94" x14ac:dyDescent="0.3">
      <x:c r="A892" s="226"/>
      <x:c r="C892" s="226"/>
      <x:c r="L892" s="226"/>
      <x:c r="N892" s="23"/>
      <x:c r="AL892" s="226"/>
      <x:c r="AR892" s="226"/>
      <x:c r="AT892" s="226"/>
      <x:c r="AU892" s="226"/>
      <x:c r="AW892" s="226"/>
      <x:c r="BJ892" s="222"/>
      <x:c r="BT892" s="23"/>
      <x:c r="BU892" s="23"/>
      <x:c r="BV892" s="23"/>
      <x:c r="CI892" s="226"/>
      <x:c r="CJ892" s="226"/>
      <x:c r="CK892" s="226"/>
      <x:c r="CP892" s="226"/>
    </x:row>
    <x:row r="893" spans="1:94" x14ac:dyDescent="0.3">
      <x:c r="A893" s="226"/>
      <x:c r="C893" s="226"/>
      <x:c r="L893" s="226"/>
      <x:c r="N893" s="23"/>
      <x:c r="AE893" s="23"/>
      <x:c r="AF893" s="23"/>
      <x:c r="AK893" s="36"/>
      <x:c r="AL893" s="226"/>
      <x:c r="AR893" s="226"/>
      <x:c r="AT893" s="226"/>
      <x:c r="AU893" s="226"/>
      <x:c r="AW893" s="226"/>
      <x:c r="BJ893" s="222"/>
      <x:c r="BT893" s="23"/>
      <x:c r="BU893" s="23"/>
      <x:c r="BV893" s="23"/>
      <x:c r="CI893" s="226"/>
      <x:c r="CJ893" s="226"/>
      <x:c r="CK893" s="226"/>
      <x:c r="CL893" s="23"/>
      <x:c r="CP893" s="226"/>
    </x:row>
    <x:row r="894" spans="1:94" x14ac:dyDescent="0.3">
      <x:c r="A894" s="226"/>
      <x:c r="C894" s="226"/>
      <x:c r="L894" s="226"/>
      <x:c r="N894" s="23"/>
      <x:c r="AE894" s="23"/>
      <x:c r="AF894" s="23"/>
      <x:c r="AH894" s="23"/>
      <x:c r="AK894" s="36"/>
      <x:c r="AL894" s="226"/>
      <x:c r="AR894" s="226"/>
      <x:c r="AT894" s="226"/>
      <x:c r="AU894" s="226"/>
      <x:c r="AW894" s="226"/>
      <x:c r="BJ894" s="222"/>
      <x:c r="BT894" s="23"/>
      <x:c r="BU894" s="23"/>
      <x:c r="BV894" s="23"/>
      <x:c r="CI894" s="226"/>
      <x:c r="CJ894" s="226"/>
      <x:c r="CK894" s="226"/>
      <x:c r="CL894" s="23"/>
      <x:c r="CP894" s="226"/>
    </x:row>
    <x:row r="895" spans="1:94" x14ac:dyDescent="0.3">
      <x:c r="A895" s="226"/>
      <x:c r="C895" s="226"/>
      <x:c r="L895" s="226"/>
      <x:c r="N895" s="23"/>
      <x:c r="AE895" s="23"/>
      <x:c r="AF895" s="23"/>
      <x:c r="AH895" s="23"/>
      <x:c r="AK895" s="36"/>
      <x:c r="AL895" s="226"/>
      <x:c r="AR895" s="226"/>
      <x:c r="AT895" s="226"/>
      <x:c r="AU895" s="226"/>
      <x:c r="AW895" s="226"/>
      <x:c r="BJ895" s="222"/>
      <x:c r="BT895" s="23"/>
      <x:c r="BU895" s="23"/>
      <x:c r="BV895" s="23"/>
      <x:c r="CI895" s="226"/>
      <x:c r="CJ895" s="226"/>
      <x:c r="CK895" s="226"/>
      <x:c r="CL895" s="23"/>
      <x:c r="CP895" s="226"/>
    </x:row>
    <x:row r="896" spans="1:94" x14ac:dyDescent="0.3">
      <x:c r="A896" s="226"/>
      <x:c r="C896" s="226"/>
      <x:c r="L896" s="226"/>
      <x:c r="N896" s="23"/>
      <x:c r="AE896" s="23"/>
      <x:c r="AF896" s="23"/>
      <x:c r="AH896" s="23"/>
      <x:c r="AK896" s="36"/>
      <x:c r="AL896" s="226"/>
      <x:c r="AR896" s="226"/>
      <x:c r="AT896" s="226"/>
      <x:c r="AU896" s="226"/>
      <x:c r="AW896" s="226"/>
      <x:c r="BJ896" s="222"/>
      <x:c r="BT896" s="23"/>
      <x:c r="BU896" s="23"/>
      <x:c r="BV896" s="23"/>
      <x:c r="CI896" s="226"/>
      <x:c r="CJ896" s="226"/>
      <x:c r="CK896" s="226"/>
      <x:c r="CL896" s="23"/>
      <x:c r="CP896" s="226"/>
    </x:row>
    <x:row r="897" spans="1:94" x14ac:dyDescent="0.3">
      <x:c r="A897" s="226"/>
      <x:c r="C897" s="226"/>
      <x:c r="L897" s="226"/>
      <x:c r="N897" s="23"/>
      <x:c r="AE897" s="23"/>
      <x:c r="AF897" s="23"/>
      <x:c r="AH897" s="23"/>
      <x:c r="AK897" s="36"/>
      <x:c r="AL897" s="226"/>
      <x:c r="AO897" s="36"/>
      <x:c r="AR897" s="226"/>
      <x:c r="AT897" s="226"/>
      <x:c r="AU897" s="226"/>
      <x:c r="AW897" s="226"/>
      <x:c r="BJ897" s="222"/>
      <x:c r="BT897" s="23"/>
      <x:c r="BU897" s="23"/>
      <x:c r="BV897" s="23"/>
      <x:c r="CI897" s="226"/>
      <x:c r="CJ897" s="226"/>
      <x:c r="CK897" s="226"/>
      <x:c r="CL897" s="23"/>
      <x:c r="CP897" s="226"/>
    </x:row>
    <x:row r="898" spans="1:94" x14ac:dyDescent="0.3">
      <x:c r="A898" s="226"/>
      <x:c r="C898" s="226"/>
      <x:c r="L898" s="226"/>
      <x:c r="N898" s="23"/>
      <x:c r="AE898" s="23"/>
      <x:c r="AF898" s="23"/>
      <x:c r="AH898" s="23"/>
      <x:c r="AK898" s="36"/>
      <x:c r="AL898" s="226"/>
      <x:c r="AR898" s="226"/>
      <x:c r="AT898" s="226"/>
      <x:c r="AU898" s="226"/>
      <x:c r="AW898" s="226"/>
      <x:c r="BJ898" s="222"/>
      <x:c r="BT898" s="23"/>
      <x:c r="BU898" s="23"/>
      <x:c r="BV898" s="23"/>
      <x:c r="CI898" s="226"/>
      <x:c r="CJ898" s="226"/>
      <x:c r="CK898" s="226"/>
      <x:c r="CL898" s="23"/>
      <x:c r="CP898" s="226"/>
    </x:row>
    <x:row r="899" spans="1:94" x14ac:dyDescent="0.3">
      <x:c r="A899" s="226"/>
      <x:c r="C899" s="226"/>
      <x:c r="L899" s="226"/>
      <x:c r="N899" s="23"/>
      <x:c r="AE899" s="23"/>
      <x:c r="AF899" s="23"/>
      <x:c r="AH899" s="23"/>
      <x:c r="AK899" s="36"/>
      <x:c r="AL899" s="226"/>
      <x:c r="AR899" s="226"/>
      <x:c r="AT899" s="226"/>
      <x:c r="AU899" s="226"/>
      <x:c r="AW899" s="226"/>
      <x:c r="BJ899" s="222"/>
      <x:c r="BT899" s="23"/>
      <x:c r="BU899" s="23"/>
      <x:c r="BV899" s="23"/>
      <x:c r="CI899" s="226"/>
      <x:c r="CJ899" s="226"/>
      <x:c r="CK899" s="226"/>
      <x:c r="CL899" s="23"/>
      <x:c r="CP899" s="226"/>
    </x:row>
    <x:row r="900" spans="1:94" x14ac:dyDescent="0.3">
      <x:c r="A900" s="226"/>
      <x:c r="C900" s="226"/>
      <x:c r="L900" s="226"/>
      <x:c r="N900" s="23"/>
      <x:c r="AE900" s="23"/>
      <x:c r="AF900" s="23"/>
      <x:c r="AH900" s="23"/>
      <x:c r="AK900" s="36"/>
      <x:c r="AL900" s="226"/>
      <x:c r="AR900" s="226"/>
      <x:c r="AT900" s="226"/>
      <x:c r="AU900" s="226"/>
      <x:c r="AW900" s="226"/>
      <x:c r="BJ900" s="222"/>
      <x:c r="BT900" s="23"/>
      <x:c r="BU900" s="23"/>
      <x:c r="BV900" s="23"/>
      <x:c r="CI900" s="226"/>
      <x:c r="CJ900" s="226"/>
      <x:c r="CK900" s="226"/>
      <x:c r="CL900" s="23"/>
      <x:c r="CP900" s="226"/>
    </x:row>
    <x:row r="901" spans="1:94" x14ac:dyDescent="0.3">
      <x:c r="A901" s="226"/>
      <x:c r="C901" s="226"/>
      <x:c r="L901" s="226"/>
      <x:c r="N901" s="23"/>
      <x:c r="AE901" s="23"/>
      <x:c r="AF901" s="23"/>
      <x:c r="AH901" s="23"/>
      <x:c r="AI901" s="23"/>
      <x:c r="AJ901" s="23"/>
      <x:c r="AK901" s="36"/>
      <x:c r="AL901" s="226"/>
      <x:c r="AN901" s="36"/>
      <x:c r="AO901" s="36"/>
      <x:c r="AR901" s="226"/>
      <x:c r="AS901" s="36"/>
      <x:c r="AT901" s="226"/>
      <x:c r="AU901" s="226"/>
      <x:c r="AV901" s="36"/>
      <x:c r="AW901" s="226"/>
      <x:c r="BJ901" s="222"/>
      <x:c r="BT901" s="23"/>
      <x:c r="BU901" s="23"/>
      <x:c r="BV901" s="23"/>
      <x:c r="CI901" s="226"/>
      <x:c r="CJ901" s="226"/>
      <x:c r="CK901" s="226"/>
      <x:c r="CL901" s="23"/>
      <x:c r="CP901" s="226"/>
    </x:row>
    <x:row r="902" spans="1:94" x14ac:dyDescent="0.3">
      <x:c r="A902" s="226"/>
      <x:c r="C902" s="226"/>
      <x:c r="L902" s="226"/>
      <x:c r="N902" s="23"/>
      <x:c r="AE902" s="23"/>
      <x:c r="AF902" s="23"/>
      <x:c r="AH902" s="23"/>
      <x:c r="AI902" s="23"/>
      <x:c r="AJ902" s="23"/>
      <x:c r="AK902" s="36"/>
      <x:c r="AL902" s="226"/>
      <x:c r="AO902" s="36"/>
      <x:c r="AR902" s="226"/>
      <x:c r="AT902" s="226"/>
      <x:c r="AU902" s="226"/>
      <x:c r="AW902" s="226"/>
      <x:c r="BJ902" s="222"/>
      <x:c r="BT902" s="23"/>
      <x:c r="BU902" s="23"/>
      <x:c r="BV902" s="23"/>
      <x:c r="CI902" s="226"/>
      <x:c r="CJ902" s="226"/>
      <x:c r="CK902" s="226"/>
      <x:c r="CL902" s="23"/>
      <x:c r="CP902" s="226"/>
    </x:row>
    <x:row r="903" spans="1:94" x14ac:dyDescent="0.3">
      <x:c r="A903" s="226"/>
      <x:c r="C903" s="226"/>
      <x:c r="L903" s="226"/>
      <x:c r="N903" s="23"/>
      <x:c r="AE903" s="23"/>
      <x:c r="AF903" s="23"/>
      <x:c r="AH903" s="23"/>
      <x:c r="AK903" s="36"/>
      <x:c r="AL903" s="226"/>
      <x:c r="AR903" s="226"/>
      <x:c r="AT903" s="226"/>
      <x:c r="AU903" s="226"/>
      <x:c r="AW903" s="226"/>
      <x:c r="BJ903" s="222"/>
      <x:c r="BT903" s="23"/>
      <x:c r="BU903" s="23"/>
      <x:c r="BV903" s="23"/>
      <x:c r="CI903" s="226"/>
      <x:c r="CJ903" s="226"/>
      <x:c r="CK903" s="226"/>
      <x:c r="CL903" s="23"/>
      <x:c r="CP903" s="226"/>
    </x:row>
    <x:row r="904" spans="1:94" x14ac:dyDescent="0.3">
      <x:c r="A904" s="226"/>
      <x:c r="C904" s="226"/>
      <x:c r="L904" s="226"/>
      <x:c r="N904" s="23"/>
      <x:c r="AE904" s="23"/>
      <x:c r="AF904" s="23"/>
      <x:c r="AH904" s="23"/>
      <x:c r="AL904" s="226"/>
      <x:c r="AR904" s="226"/>
      <x:c r="AT904" s="226"/>
      <x:c r="AU904" s="226"/>
      <x:c r="AW904" s="226"/>
      <x:c r="BJ904" s="222"/>
      <x:c r="BT904" s="23"/>
      <x:c r="BU904" s="23"/>
      <x:c r="BV904" s="23"/>
      <x:c r="CI904" s="226"/>
      <x:c r="CJ904" s="226"/>
      <x:c r="CK904" s="226"/>
      <x:c r="CL904" s="23"/>
      <x:c r="CP904" s="226"/>
    </x:row>
    <x:row r="905" spans="1:94" x14ac:dyDescent="0.3">
      <x:c r="A905" s="226"/>
      <x:c r="C905" s="226"/>
      <x:c r="L905" s="226"/>
      <x:c r="N905" s="23"/>
      <x:c r="AE905" s="23"/>
      <x:c r="AF905" s="23"/>
      <x:c r="AH905" s="23"/>
      <x:c r="AL905" s="226"/>
      <x:c r="AR905" s="226"/>
      <x:c r="AT905" s="226"/>
      <x:c r="AU905" s="226"/>
      <x:c r="AW905" s="226"/>
      <x:c r="BJ905" s="222"/>
      <x:c r="BT905" s="23"/>
      <x:c r="BU905" s="23"/>
      <x:c r="BV905" s="23"/>
      <x:c r="CI905" s="226"/>
      <x:c r="CJ905" s="226"/>
      <x:c r="CK905" s="226"/>
      <x:c r="CL905" s="23"/>
      <x:c r="CP905" s="226"/>
    </x:row>
    <x:row r="906" spans="1:94" x14ac:dyDescent="0.3">
      <x:c r="A906" s="226"/>
      <x:c r="C906" s="226"/>
      <x:c r="L906" s="226"/>
      <x:c r="N906" s="23"/>
      <x:c r="AE906" s="23"/>
      <x:c r="AF906" s="23"/>
      <x:c r="AI906" s="23"/>
      <x:c r="AJ906" s="23"/>
      <x:c r="AK906" s="36"/>
      <x:c r="AL906" s="226"/>
      <x:c r="AR906" s="226"/>
      <x:c r="AS906" s="36"/>
      <x:c r="AT906" s="226"/>
      <x:c r="AU906" s="226"/>
      <x:c r="AV906" s="36"/>
      <x:c r="AW906" s="226"/>
      <x:c r="BJ906" s="222"/>
      <x:c r="BT906" s="23"/>
      <x:c r="BU906" s="23"/>
      <x:c r="BV906" s="23"/>
      <x:c r="CI906" s="226"/>
      <x:c r="CJ906" s="226"/>
      <x:c r="CK906" s="226"/>
      <x:c r="CL906" s="23"/>
      <x:c r="CP906" s="226"/>
    </x:row>
    <x:row r="907" spans="1:94" x14ac:dyDescent="0.3">
      <x:c r="A907" s="226"/>
      <x:c r="C907" s="226"/>
      <x:c r="L907" s="226"/>
      <x:c r="N907" s="23"/>
      <x:c r="AE907" s="23"/>
      <x:c r="AF907" s="23"/>
      <x:c r="AK907" s="36"/>
      <x:c r="AL907" s="226"/>
      <x:c r="AR907" s="226"/>
      <x:c r="AS907" s="36"/>
      <x:c r="AT907" s="226"/>
      <x:c r="AU907" s="226"/>
      <x:c r="AV907" s="36"/>
      <x:c r="AW907" s="226"/>
      <x:c r="BJ907" s="222"/>
      <x:c r="BT907" s="23"/>
      <x:c r="BU907" s="23"/>
      <x:c r="BV907" s="23"/>
      <x:c r="CI907" s="226"/>
      <x:c r="CJ907" s="226"/>
      <x:c r="CK907" s="226"/>
      <x:c r="CL907" s="23"/>
      <x:c r="CP907" s="226"/>
    </x:row>
    <x:row r="908" spans="1:94" x14ac:dyDescent="0.3">
      <x:c r="A908" s="226"/>
      <x:c r="C908" s="226"/>
      <x:c r="L908" s="226"/>
      <x:c r="N908" s="23"/>
      <x:c r="AE908" s="23"/>
      <x:c r="AF908" s="23"/>
      <x:c r="AL908" s="226"/>
      <x:c r="AR908" s="226"/>
      <x:c r="AT908" s="226"/>
      <x:c r="AU908" s="226"/>
      <x:c r="AW908" s="226"/>
      <x:c r="BJ908" s="222"/>
      <x:c r="BT908" s="23"/>
      <x:c r="BU908" s="23"/>
      <x:c r="BV908" s="23"/>
      <x:c r="CI908" s="226"/>
      <x:c r="CJ908" s="226"/>
      <x:c r="CK908" s="226"/>
      <x:c r="CL908" s="23"/>
      <x:c r="CP908" s="226"/>
    </x:row>
    <x:row r="909" spans="1:94" x14ac:dyDescent="0.3">
      <x:c r="A909" s="226"/>
      <x:c r="C909" s="226"/>
      <x:c r="L909" s="226"/>
      <x:c r="N909" s="23"/>
      <x:c r="AL909" s="226"/>
      <x:c r="AR909" s="226"/>
      <x:c r="AT909" s="226"/>
      <x:c r="AU909" s="226"/>
      <x:c r="AW909" s="226"/>
      <x:c r="BJ909" s="222"/>
      <x:c r="BT909" s="23"/>
      <x:c r="BU909" s="23"/>
      <x:c r="BV909" s="23"/>
      <x:c r="CI909" s="226"/>
      <x:c r="CJ909" s="226"/>
      <x:c r="CK909" s="226"/>
      <x:c r="CP909" s="226"/>
    </x:row>
    <x:row r="910" spans="1:94" x14ac:dyDescent="0.3">
      <x:c r="A910" s="226"/>
      <x:c r="C910" s="226"/>
      <x:c r="L910" s="226"/>
      <x:c r="N910" s="23"/>
      <x:c r="AL910" s="226"/>
      <x:c r="AR910" s="226"/>
      <x:c r="AT910" s="226"/>
      <x:c r="AU910" s="226"/>
      <x:c r="AW910" s="226"/>
      <x:c r="BJ910" s="222"/>
      <x:c r="BT910" s="23"/>
      <x:c r="BU910" s="23"/>
      <x:c r="BV910" s="23"/>
      <x:c r="CI910" s="226"/>
      <x:c r="CJ910" s="226"/>
      <x:c r="CK910" s="226"/>
      <x:c r="CP910" s="226"/>
    </x:row>
    <x:row r="911" spans="1:94" x14ac:dyDescent="0.3">
      <x:c r="A911" s="226"/>
      <x:c r="C911" s="226"/>
      <x:c r="L911" s="226"/>
      <x:c r="N911" s="23"/>
      <x:c r="AE911" s="23"/>
      <x:c r="AF911" s="23"/>
      <x:c r="AH911" s="23"/>
      <x:c r="AK911" s="36"/>
      <x:c r="AL911" s="226"/>
      <x:c r="AN911" s="36"/>
      <x:c r="AO911" s="36"/>
      <x:c r="AP911" s="36"/>
      <x:c r="AR911" s="226"/>
      <x:c r="AS911" s="36"/>
      <x:c r="AT911" s="226"/>
      <x:c r="AU911" s="226"/>
      <x:c r="AV911" s="36"/>
      <x:c r="AW911" s="226"/>
      <x:c r="BJ911" s="222"/>
      <x:c r="BT911" s="23"/>
      <x:c r="BU911" s="23"/>
      <x:c r="BV911" s="23"/>
      <x:c r="CI911" s="226"/>
      <x:c r="CJ911" s="226"/>
      <x:c r="CK911" s="226"/>
      <x:c r="CL911" s="23"/>
      <x:c r="CP911" s="226"/>
    </x:row>
    <x:row r="912" spans="1:94" x14ac:dyDescent="0.3">
      <x:c r="A912" s="226"/>
      <x:c r="C912" s="226"/>
      <x:c r="L912" s="226"/>
      <x:c r="N912" s="23"/>
      <x:c r="AL912" s="226"/>
      <x:c r="AR912" s="226"/>
      <x:c r="AT912" s="226"/>
      <x:c r="AU912" s="226"/>
      <x:c r="AW912" s="226"/>
      <x:c r="BJ912" s="222"/>
      <x:c r="BT912" s="23"/>
      <x:c r="BU912" s="23"/>
      <x:c r="BV912" s="23"/>
      <x:c r="CI912" s="226"/>
      <x:c r="CJ912" s="226"/>
      <x:c r="CK912" s="226"/>
      <x:c r="CP912" s="226"/>
    </x:row>
    <x:row r="913" spans="1:94" x14ac:dyDescent="0.3">
      <x:c r="A913" s="226"/>
      <x:c r="C913" s="226"/>
      <x:c r="L913" s="226"/>
      <x:c r="N913" s="23"/>
      <x:c r="AL913" s="226"/>
      <x:c r="AR913" s="226"/>
      <x:c r="AT913" s="226"/>
      <x:c r="AU913" s="226"/>
      <x:c r="AW913" s="226"/>
      <x:c r="BJ913" s="222"/>
      <x:c r="BT913" s="23"/>
      <x:c r="BU913" s="23"/>
      <x:c r="BV913" s="23"/>
      <x:c r="CI913" s="226"/>
      <x:c r="CJ913" s="226"/>
      <x:c r="CK913" s="226"/>
      <x:c r="CP913" s="226"/>
    </x:row>
    <x:row r="914" spans="1:94" x14ac:dyDescent="0.3">
      <x:c r="A914" s="226"/>
      <x:c r="C914" s="226"/>
      <x:c r="L914" s="226"/>
      <x:c r="N914" s="23"/>
      <x:c r="AL914" s="226"/>
      <x:c r="AR914" s="226"/>
      <x:c r="AT914" s="226"/>
      <x:c r="AU914" s="226"/>
      <x:c r="AW914" s="226"/>
      <x:c r="BJ914" s="222"/>
      <x:c r="BT914" s="23"/>
      <x:c r="BU914" s="23"/>
      <x:c r="BV914" s="23"/>
      <x:c r="CI914" s="226"/>
      <x:c r="CJ914" s="226"/>
      <x:c r="CK914" s="226"/>
      <x:c r="CP914" s="226"/>
    </x:row>
    <x:row r="915" spans="1:94" x14ac:dyDescent="0.3">
      <x:c r="A915" s="226"/>
      <x:c r="C915" s="226"/>
      <x:c r="L915" s="226"/>
      <x:c r="N915" s="23"/>
      <x:c r="AL915" s="226"/>
      <x:c r="AR915" s="226"/>
      <x:c r="AT915" s="226"/>
      <x:c r="AU915" s="226"/>
      <x:c r="AW915" s="226"/>
      <x:c r="BJ915" s="222"/>
      <x:c r="BT915" s="23"/>
      <x:c r="BU915" s="23"/>
      <x:c r="BV915" s="23"/>
      <x:c r="CI915" s="226"/>
      <x:c r="CJ915" s="226"/>
      <x:c r="CK915" s="226"/>
      <x:c r="CP915" s="226"/>
    </x:row>
    <x:row r="916" spans="1:94" x14ac:dyDescent="0.3">
      <x:c r="A916" s="226"/>
      <x:c r="C916" s="226"/>
      <x:c r="L916" s="226"/>
      <x:c r="N916" s="23"/>
      <x:c r="AL916" s="226"/>
      <x:c r="AR916" s="226"/>
      <x:c r="AT916" s="226"/>
      <x:c r="AU916" s="226"/>
      <x:c r="AW916" s="226"/>
      <x:c r="BJ916" s="222"/>
      <x:c r="BT916" s="23"/>
      <x:c r="BU916" s="23"/>
      <x:c r="BV916" s="23"/>
      <x:c r="CI916" s="226"/>
      <x:c r="CJ916" s="226"/>
      <x:c r="CK916" s="226"/>
      <x:c r="CP916" s="226"/>
    </x:row>
    <x:row r="917" spans="1:94" x14ac:dyDescent="0.3">
      <x:c r="A917" s="226"/>
      <x:c r="C917" s="226"/>
      <x:c r="L917" s="226"/>
      <x:c r="N917" s="23"/>
      <x:c r="AL917" s="226"/>
      <x:c r="AR917" s="226"/>
      <x:c r="AT917" s="226"/>
      <x:c r="AU917" s="226"/>
      <x:c r="AW917" s="226"/>
      <x:c r="BJ917" s="222"/>
      <x:c r="BT917" s="23"/>
      <x:c r="BU917" s="23"/>
      <x:c r="BV917" s="23"/>
      <x:c r="CI917" s="226"/>
      <x:c r="CJ917" s="226"/>
      <x:c r="CK917" s="226"/>
      <x:c r="CP917" s="226"/>
    </x:row>
    <x:row r="918" spans="1:94" x14ac:dyDescent="0.3">
      <x:c r="A918" s="226"/>
      <x:c r="C918" s="226"/>
      <x:c r="L918" s="226"/>
      <x:c r="N918" s="23"/>
      <x:c r="AL918" s="226"/>
      <x:c r="AR918" s="226"/>
      <x:c r="AT918" s="226"/>
      <x:c r="AU918" s="226"/>
      <x:c r="AW918" s="226"/>
      <x:c r="BJ918" s="222"/>
      <x:c r="BT918" s="23"/>
      <x:c r="BU918" s="23"/>
      <x:c r="BV918" s="23"/>
      <x:c r="CI918" s="226"/>
      <x:c r="CJ918" s="226"/>
      <x:c r="CK918" s="226"/>
      <x:c r="CP918" s="226"/>
    </x:row>
    <x:row r="919" spans="1:94" x14ac:dyDescent="0.3">
      <x:c r="A919" s="226"/>
      <x:c r="C919" s="226"/>
      <x:c r="L919" s="226"/>
      <x:c r="N919" s="23"/>
      <x:c r="AL919" s="226"/>
      <x:c r="AR919" s="226"/>
      <x:c r="AT919" s="226"/>
      <x:c r="AU919" s="226"/>
      <x:c r="AW919" s="226"/>
      <x:c r="BJ919" s="222"/>
      <x:c r="BT919" s="23"/>
      <x:c r="BU919" s="23"/>
      <x:c r="BV919" s="23"/>
      <x:c r="CI919" s="226"/>
      <x:c r="CJ919" s="226"/>
      <x:c r="CK919" s="226"/>
      <x:c r="CP919" s="226"/>
    </x:row>
    <x:row r="920" spans="1:94" x14ac:dyDescent="0.3">
      <x:c r="A920" s="226"/>
      <x:c r="C920" s="226"/>
      <x:c r="L920" s="226"/>
      <x:c r="N920" s="23"/>
      <x:c r="AL920" s="226"/>
      <x:c r="AR920" s="226"/>
      <x:c r="AT920" s="226"/>
      <x:c r="AU920" s="226"/>
      <x:c r="AW920" s="226"/>
      <x:c r="BJ920" s="222"/>
      <x:c r="BT920" s="23"/>
      <x:c r="BU920" s="23"/>
      <x:c r="BV920" s="23"/>
      <x:c r="CI920" s="226"/>
      <x:c r="CJ920" s="226"/>
      <x:c r="CK920" s="226"/>
      <x:c r="CP920" s="226"/>
    </x:row>
    <x:row r="921" spans="1:94" x14ac:dyDescent="0.3">
      <x:c r="A921" s="226"/>
      <x:c r="C921" s="226"/>
      <x:c r="L921" s="226"/>
      <x:c r="N921" s="23"/>
      <x:c r="AL921" s="226"/>
      <x:c r="AR921" s="226"/>
      <x:c r="AT921" s="226"/>
      <x:c r="AU921" s="226"/>
      <x:c r="AW921" s="226"/>
      <x:c r="BJ921" s="222"/>
      <x:c r="BT921" s="23"/>
      <x:c r="BU921" s="23"/>
      <x:c r="BV921" s="23"/>
      <x:c r="CI921" s="226"/>
      <x:c r="CJ921" s="226"/>
      <x:c r="CK921" s="226"/>
      <x:c r="CP921" s="226"/>
    </x:row>
    <x:row r="922" spans="1:94" x14ac:dyDescent="0.3">
      <x:c r="A922" s="226"/>
      <x:c r="C922" s="226"/>
      <x:c r="L922" s="226"/>
      <x:c r="N922" s="23"/>
      <x:c r="AE922" s="23"/>
      <x:c r="AF922" s="23"/>
      <x:c r="AH922" s="23"/>
      <x:c r="AK922" s="36"/>
      <x:c r="AL922" s="226"/>
      <x:c r="AN922" s="36"/>
      <x:c r="AO922" s="36"/>
      <x:c r="AP922" s="36"/>
      <x:c r="AR922" s="226"/>
      <x:c r="AS922" s="36"/>
      <x:c r="AT922" s="226"/>
      <x:c r="AU922" s="226"/>
      <x:c r="AV922" s="36"/>
      <x:c r="AW922" s="226"/>
      <x:c r="BJ922" s="222"/>
      <x:c r="BT922" s="23"/>
      <x:c r="BU922" s="23"/>
      <x:c r="BV922" s="23"/>
      <x:c r="CI922" s="226"/>
      <x:c r="CJ922" s="226"/>
      <x:c r="CK922" s="226"/>
      <x:c r="CL922" s="23"/>
      <x:c r="CP922" s="226"/>
    </x:row>
    <x:row r="923" spans="1:94" x14ac:dyDescent="0.3">
      <x:c r="A923" s="226"/>
      <x:c r="C923" s="226"/>
      <x:c r="L923" s="226"/>
      <x:c r="N923" s="23"/>
      <x:c r="AE923" s="23"/>
      <x:c r="AF923" s="23"/>
      <x:c r="AH923" s="23"/>
      <x:c r="AK923" s="36"/>
      <x:c r="AL923" s="226"/>
      <x:c r="AN923" s="36"/>
      <x:c r="AO923" s="36"/>
      <x:c r="AP923" s="36"/>
      <x:c r="AR923" s="226"/>
      <x:c r="AS923" s="36"/>
      <x:c r="AT923" s="226"/>
      <x:c r="AU923" s="226"/>
      <x:c r="AV923" s="36"/>
      <x:c r="AW923" s="226"/>
      <x:c r="BJ923" s="222"/>
      <x:c r="BT923" s="23"/>
      <x:c r="BU923" s="23"/>
      <x:c r="BV923" s="23"/>
      <x:c r="CI923" s="226"/>
      <x:c r="CJ923" s="226"/>
      <x:c r="CK923" s="226"/>
      <x:c r="CL923" s="23"/>
      <x:c r="CP923" s="226"/>
    </x:row>
    <x:row r="924" spans="1:94" x14ac:dyDescent="0.3">
      <x:c r="A924" s="226"/>
      <x:c r="C924" s="226"/>
      <x:c r="L924" s="226"/>
      <x:c r="N924" s="23"/>
      <x:c r="AL924" s="226"/>
      <x:c r="AR924" s="226"/>
      <x:c r="AT924" s="226"/>
      <x:c r="AU924" s="226"/>
      <x:c r="AW924" s="226"/>
      <x:c r="BJ924" s="222"/>
      <x:c r="BT924" s="23"/>
      <x:c r="BU924" s="23"/>
      <x:c r="BV924" s="23"/>
      <x:c r="CI924" s="226"/>
      <x:c r="CJ924" s="226"/>
      <x:c r="CK924" s="226"/>
      <x:c r="CP924" s="226"/>
    </x:row>
    <x:row r="925" spans="1:94" x14ac:dyDescent="0.3">
      <x:c r="A925" s="226"/>
      <x:c r="C925" s="226"/>
      <x:c r="L925" s="226"/>
      <x:c r="N925" s="23"/>
      <x:c r="AL925" s="226"/>
      <x:c r="AR925" s="226"/>
      <x:c r="AT925" s="226"/>
      <x:c r="AU925" s="226"/>
      <x:c r="AW925" s="226"/>
      <x:c r="BJ925" s="222"/>
      <x:c r="BT925" s="23"/>
      <x:c r="BU925" s="23"/>
      <x:c r="BV925" s="23"/>
      <x:c r="CI925" s="226"/>
      <x:c r="CJ925" s="226"/>
      <x:c r="CK925" s="226"/>
      <x:c r="CP925" s="226"/>
    </x:row>
    <x:row r="926" spans="1:94" x14ac:dyDescent="0.3">
      <x:c r="A926" s="226"/>
      <x:c r="C926" s="226"/>
      <x:c r="L926" s="226"/>
      <x:c r="N926" s="23"/>
      <x:c r="AL926" s="226"/>
      <x:c r="AR926" s="226"/>
      <x:c r="AT926" s="226"/>
      <x:c r="AU926" s="226"/>
      <x:c r="AW926" s="226"/>
      <x:c r="BJ926" s="222"/>
      <x:c r="BT926" s="23"/>
      <x:c r="BU926" s="23"/>
      <x:c r="BV926" s="23"/>
      <x:c r="CI926" s="226"/>
      <x:c r="CJ926" s="226"/>
      <x:c r="CK926" s="226"/>
      <x:c r="CP926" s="226"/>
    </x:row>
    <x:row r="927" spans="1:94" x14ac:dyDescent="0.3">
      <x:c r="A927" s="226"/>
      <x:c r="C927" s="226"/>
      <x:c r="L927" s="226"/>
      <x:c r="N927" s="23"/>
      <x:c r="AL927" s="226"/>
      <x:c r="AR927" s="226"/>
      <x:c r="AT927" s="226"/>
      <x:c r="AU927" s="226"/>
      <x:c r="AW927" s="226"/>
      <x:c r="BJ927" s="222"/>
      <x:c r="BT927" s="23"/>
      <x:c r="BU927" s="23"/>
      <x:c r="BV927" s="23"/>
      <x:c r="CI927" s="226"/>
      <x:c r="CJ927" s="226"/>
      <x:c r="CK927" s="226"/>
      <x:c r="CP927" s="226"/>
    </x:row>
    <x:row r="928" spans="1:94" x14ac:dyDescent="0.3">
      <x:c r="A928" s="226"/>
      <x:c r="C928" s="226"/>
      <x:c r="L928" s="226"/>
      <x:c r="N928" s="23"/>
      <x:c r="AL928" s="226"/>
      <x:c r="AR928" s="226"/>
      <x:c r="AT928" s="226"/>
      <x:c r="AU928" s="226"/>
      <x:c r="AW928" s="226"/>
      <x:c r="BJ928" s="222"/>
      <x:c r="BT928" s="23"/>
      <x:c r="BU928" s="23"/>
      <x:c r="BV928" s="23"/>
      <x:c r="CI928" s="226"/>
      <x:c r="CJ928" s="226"/>
      <x:c r="CK928" s="226"/>
      <x:c r="CP928" s="226"/>
    </x:row>
    <x:row r="929" spans="1:94" x14ac:dyDescent="0.3">
      <x:c r="A929" s="226"/>
      <x:c r="C929" s="226"/>
      <x:c r="L929" s="226"/>
      <x:c r="N929" s="23"/>
      <x:c r="AL929" s="226"/>
      <x:c r="AR929" s="226"/>
      <x:c r="AT929" s="226"/>
      <x:c r="AU929" s="226"/>
      <x:c r="AW929" s="226"/>
      <x:c r="BJ929" s="222"/>
      <x:c r="BT929" s="23"/>
      <x:c r="BU929" s="23"/>
      <x:c r="BV929" s="23"/>
      <x:c r="CI929" s="226"/>
      <x:c r="CJ929" s="226"/>
      <x:c r="CK929" s="226"/>
      <x:c r="CP929" s="226"/>
    </x:row>
    <x:row r="930" spans="1:94" x14ac:dyDescent="0.3">
      <x:c r="A930" s="226"/>
      <x:c r="C930" s="226"/>
      <x:c r="L930" s="226"/>
      <x:c r="N930" s="23"/>
      <x:c r="AL930" s="226"/>
      <x:c r="AR930" s="226"/>
      <x:c r="AT930" s="226"/>
      <x:c r="AU930" s="226"/>
      <x:c r="AW930" s="226"/>
      <x:c r="BJ930" s="222"/>
      <x:c r="BT930" s="23"/>
      <x:c r="BU930" s="23"/>
      <x:c r="BV930" s="23"/>
      <x:c r="CI930" s="226"/>
      <x:c r="CJ930" s="226"/>
      <x:c r="CK930" s="226"/>
      <x:c r="CP930" s="226"/>
    </x:row>
    <x:row r="931" spans="1:94" x14ac:dyDescent="0.3">
      <x:c r="A931" s="226"/>
      <x:c r="C931" s="226"/>
      <x:c r="L931" s="226"/>
      <x:c r="N931" s="23"/>
      <x:c r="AL931" s="226"/>
      <x:c r="AR931" s="226"/>
      <x:c r="AT931" s="226"/>
      <x:c r="AU931" s="226"/>
      <x:c r="AW931" s="226"/>
      <x:c r="BJ931" s="222"/>
      <x:c r="BT931" s="23"/>
      <x:c r="BU931" s="23"/>
      <x:c r="BV931" s="23"/>
      <x:c r="CI931" s="226"/>
      <x:c r="CJ931" s="226"/>
      <x:c r="CK931" s="226"/>
      <x:c r="CP931" s="226"/>
    </x:row>
    <x:row r="932" spans="1:94" x14ac:dyDescent="0.3">
      <x:c r="A932" s="226"/>
      <x:c r="C932" s="226"/>
      <x:c r="L932" s="226"/>
      <x:c r="N932" s="23"/>
      <x:c r="AL932" s="226"/>
      <x:c r="AR932" s="226"/>
      <x:c r="AT932" s="226"/>
      <x:c r="AU932" s="226"/>
      <x:c r="AW932" s="226"/>
      <x:c r="BJ932" s="222"/>
      <x:c r="BT932" s="23"/>
      <x:c r="BU932" s="23"/>
      <x:c r="BV932" s="23"/>
      <x:c r="CI932" s="226"/>
      <x:c r="CJ932" s="226"/>
      <x:c r="CK932" s="226"/>
      <x:c r="CP932" s="226"/>
    </x:row>
    <x:row r="933" spans="1:94" x14ac:dyDescent="0.3">
      <x:c r="A933" s="226"/>
      <x:c r="C933" s="226"/>
      <x:c r="L933" s="226"/>
      <x:c r="N933" s="23"/>
      <x:c r="AL933" s="226"/>
      <x:c r="AR933" s="226"/>
      <x:c r="AT933" s="226"/>
      <x:c r="AU933" s="226"/>
      <x:c r="AW933" s="226"/>
      <x:c r="BJ933" s="222"/>
      <x:c r="BT933" s="23"/>
      <x:c r="BU933" s="23"/>
      <x:c r="BV933" s="23"/>
      <x:c r="CI933" s="226"/>
      <x:c r="CJ933" s="226"/>
      <x:c r="CK933" s="226"/>
      <x:c r="CP933" s="226"/>
    </x:row>
    <x:row r="934" spans="1:94" x14ac:dyDescent="0.3">
      <x:c r="A934" s="226"/>
      <x:c r="C934" s="226"/>
      <x:c r="L934" s="226"/>
      <x:c r="N934" s="23"/>
      <x:c r="AL934" s="226"/>
      <x:c r="AR934" s="226"/>
      <x:c r="AT934" s="226"/>
      <x:c r="AU934" s="226"/>
      <x:c r="AW934" s="226"/>
      <x:c r="BJ934" s="222"/>
      <x:c r="BT934" s="23"/>
      <x:c r="BU934" s="23"/>
      <x:c r="BV934" s="23"/>
      <x:c r="CI934" s="226"/>
      <x:c r="CJ934" s="226"/>
      <x:c r="CK934" s="226"/>
      <x:c r="CP934" s="226"/>
    </x:row>
    <x:row r="935" spans="1:94" x14ac:dyDescent="0.3">
      <x:c r="A935" s="226"/>
      <x:c r="C935" s="226"/>
      <x:c r="L935" s="226"/>
      <x:c r="N935" s="23"/>
      <x:c r="AL935" s="226"/>
      <x:c r="AR935" s="226"/>
      <x:c r="AT935" s="226"/>
      <x:c r="AU935" s="226"/>
      <x:c r="AW935" s="226"/>
      <x:c r="BJ935" s="222"/>
      <x:c r="BT935" s="23"/>
      <x:c r="BU935" s="23"/>
      <x:c r="BV935" s="23"/>
      <x:c r="CI935" s="226"/>
      <x:c r="CJ935" s="226"/>
      <x:c r="CK935" s="226"/>
      <x:c r="CP935" s="226"/>
    </x:row>
    <x:row r="936" spans="1:94" x14ac:dyDescent="0.3">
      <x:c r="A936" s="226"/>
      <x:c r="C936" s="226"/>
      <x:c r="L936" s="226"/>
      <x:c r="N936" s="23"/>
      <x:c r="AL936" s="226"/>
      <x:c r="AR936" s="226"/>
      <x:c r="AT936" s="226"/>
      <x:c r="AU936" s="226"/>
      <x:c r="AW936" s="226"/>
      <x:c r="BJ936" s="222"/>
      <x:c r="BT936" s="23"/>
      <x:c r="BU936" s="23"/>
      <x:c r="BV936" s="23"/>
      <x:c r="CI936" s="226"/>
      <x:c r="CJ936" s="226"/>
      <x:c r="CK936" s="226"/>
      <x:c r="CP936" s="226"/>
    </x:row>
    <x:row r="937" spans="1:94" x14ac:dyDescent="0.3">
      <x:c r="A937" s="226"/>
      <x:c r="C937" s="226"/>
      <x:c r="L937" s="226"/>
      <x:c r="N937" s="23"/>
      <x:c r="AL937" s="226"/>
      <x:c r="AR937" s="226"/>
      <x:c r="AT937" s="226"/>
      <x:c r="AU937" s="226"/>
      <x:c r="AW937" s="226"/>
      <x:c r="BJ937" s="222"/>
      <x:c r="BT937" s="23"/>
      <x:c r="BU937" s="23"/>
      <x:c r="BV937" s="23"/>
      <x:c r="CI937" s="226"/>
      <x:c r="CJ937" s="226"/>
      <x:c r="CK937" s="226"/>
      <x:c r="CP937" s="226"/>
    </x:row>
    <x:row r="938" spans="1:94" x14ac:dyDescent="0.3">
      <x:c r="A938" s="226"/>
      <x:c r="C938" s="226"/>
      <x:c r="L938" s="226"/>
      <x:c r="N938" s="23"/>
      <x:c r="AL938" s="226"/>
      <x:c r="AR938" s="226"/>
      <x:c r="AT938" s="226"/>
      <x:c r="AU938" s="226"/>
      <x:c r="AW938" s="226"/>
      <x:c r="BJ938" s="222"/>
      <x:c r="BT938" s="23"/>
      <x:c r="BU938" s="23"/>
      <x:c r="BV938" s="23"/>
      <x:c r="CI938" s="226"/>
      <x:c r="CJ938" s="226"/>
      <x:c r="CK938" s="226"/>
      <x:c r="CP938" s="226"/>
    </x:row>
    <x:row r="939" spans="1:94" x14ac:dyDescent="0.3">
      <x:c r="A939" s="226"/>
      <x:c r="C939" s="226"/>
      <x:c r="L939" s="226"/>
      <x:c r="N939" s="23"/>
      <x:c r="AL939" s="226"/>
      <x:c r="AR939" s="226"/>
      <x:c r="AT939" s="226"/>
      <x:c r="AU939" s="226"/>
      <x:c r="AW939" s="226"/>
      <x:c r="BJ939" s="222"/>
      <x:c r="BT939" s="23"/>
      <x:c r="BU939" s="23"/>
      <x:c r="BV939" s="23"/>
      <x:c r="CI939" s="226"/>
      <x:c r="CJ939" s="226"/>
      <x:c r="CK939" s="226"/>
      <x:c r="CP939" s="226"/>
    </x:row>
    <x:row r="940" spans="1:94" x14ac:dyDescent="0.3">
      <x:c r="A940" s="226"/>
      <x:c r="C940" s="226"/>
      <x:c r="L940" s="226"/>
      <x:c r="N940" s="23"/>
      <x:c r="AL940" s="226"/>
      <x:c r="AR940" s="226"/>
      <x:c r="AT940" s="226"/>
      <x:c r="AU940" s="226"/>
      <x:c r="AW940" s="226"/>
      <x:c r="BJ940" s="222"/>
      <x:c r="BT940" s="23"/>
      <x:c r="BU940" s="23"/>
      <x:c r="BV940" s="23"/>
      <x:c r="CI940" s="226"/>
      <x:c r="CJ940" s="226"/>
      <x:c r="CK940" s="226"/>
      <x:c r="CP940" s="226"/>
    </x:row>
    <x:row r="941" spans="1:94" x14ac:dyDescent="0.3">
      <x:c r="A941" s="226"/>
      <x:c r="C941" s="226"/>
      <x:c r="L941" s="226"/>
      <x:c r="N941" s="23"/>
      <x:c r="AL941" s="226"/>
      <x:c r="AR941" s="226"/>
      <x:c r="AT941" s="226"/>
      <x:c r="AU941" s="226"/>
      <x:c r="AW941" s="226"/>
      <x:c r="BJ941" s="222"/>
      <x:c r="BT941" s="23"/>
      <x:c r="BU941" s="23"/>
      <x:c r="BV941" s="23"/>
      <x:c r="CI941" s="226"/>
      <x:c r="CJ941" s="226"/>
      <x:c r="CK941" s="226"/>
      <x:c r="CP941" s="226"/>
    </x:row>
    <x:row r="942" spans="1:94" x14ac:dyDescent="0.3">
      <x:c r="A942" s="226"/>
      <x:c r="C942" s="226"/>
      <x:c r="L942" s="226"/>
      <x:c r="N942" s="23"/>
      <x:c r="AL942" s="226"/>
      <x:c r="AR942" s="226"/>
      <x:c r="AT942" s="226"/>
      <x:c r="AU942" s="226"/>
      <x:c r="AW942" s="226"/>
      <x:c r="BJ942" s="222"/>
      <x:c r="BT942" s="23"/>
      <x:c r="BU942" s="23"/>
      <x:c r="BV942" s="23"/>
      <x:c r="CI942" s="226"/>
      <x:c r="CJ942" s="226"/>
      <x:c r="CK942" s="226"/>
      <x:c r="CP942" s="226"/>
    </x:row>
    <x:row r="943" spans="1:94" x14ac:dyDescent="0.3">
      <x:c r="A943" s="226"/>
      <x:c r="C943" s="226"/>
      <x:c r="L943" s="226"/>
      <x:c r="N943" s="23"/>
      <x:c r="AL943" s="226"/>
      <x:c r="AR943" s="226"/>
      <x:c r="AT943" s="226"/>
      <x:c r="AU943" s="226"/>
      <x:c r="AW943" s="226"/>
      <x:c r="BJ943" s="222"/>
      <x:c r="BT943" s="23"/>
      <x:c r="BU943" s="23"/>
      <x:c r="BV943" s="23"/>
      <x:c r="CI943" s="226"/>
      <x:c r="CJ943" s="226"/>
      <x:c r="CK943" s="226"/>
      <x:c r="CP943" s="226"/>
    </x:row>
    <x:row r="944" spans="1:94" x14ac:dyDescent="0.3">
      <x:c r="A944" s="226"/>
      <x:c r="C944" s="226"/>
      <x:c r="L944" s="226"/>
      <x:c r="N944" s="23"/>
      <x:c r="AL944" s="226"/>
      <x:c r="AR944" s="226"/>
      <x:c r="AT944" s="226"/>
      <x:c r="AU944" s="226"/>
      <x:c r="AW944" s="226"/>
      <x:c r="BJ944" s="222"/>
      <x:c r="BT944" s="23"/>
      <x:c r="BU944" s="23"/>
      <x:c r="BV944" s="23"/>
      <x:c r="CI944" s="226"/>
      <x:c r="CJ944" s="226"/>
      <x:c r="CK944" s="226"/>
      <x:c r="CP944" s="226"/>
    </x:row>
    <x:row r="945" spans="1:94" x14ac:dyDescent="0.3">
      <x:c r="A945" s="226"/>
      <x:c r="C945" s="226"/>
      <x:c r="L945" s="226"/>
      <x:c r="N945" s="23"/>
      <x:c r="AE945" s="23"/>
      <x:c r="AF945" s="23"/>
      <x:c r="AH945" s="23"/>
      <x:c r="AK945" s="36"/>
      <x:c r="AL945" s="226"/>
      <x:c r="AN945" s="36"/>
      <x:c r="AO945" s="36"/>
      <x:c r="AP945" s="36"/>
      <x:c r="AR945" s="226"/>
      <x:c r="AS945" s="36"/>
      <x:c r="AT945" s="226"/>
      <x:c r="AU945" s="226"/>
      <x:c r="AV945" s="36"/>
      <x:c r="AW945" s="226"/>
      <x:c r="BJ945" s="222"/>
      <x:c r="BT945" s="23"/>
      <x:c r="BU945" s="23"/>
      <x:c r="BV945" s="23"/>
      <x:c r="CI945" s="226"/>
      <x:c r="CJ945" s="226"/>
      <x:c r="CK945" s="226"/>
      <x:c r="CL945" s="23"/>
      <x:c r="CP945" s="226"/>
    </x:row>
    <x:row r="946" spans="1:94" x14ac:dyDescent="0.3">
      <x:c r="A946" s="226"/>
      <x:c r="C946" s="226"/>
      <x:c r="L946" s="226"/>
      <x:c r="N946" s="23"/>
      <x:c r="AL946" s="226"/>
      <x:c r="AR946" s="226"/>
      <x:c r="AT946" s="226"/>
      <x:c r="AU946" s="226"/>
      <x:c r="AW946" s="226"/>
      <x:c r="BJ946" s="222"/>
      <x:c r="BT946" s="23"/>
      <x:c r="BU946" s="23"/>
      <x:c r="BV946" s="23"/>
      <x:c r="CI946" s="226"/>
      <x:c r="CJ946" s="226"/>
      <x:c r="CK946" s="226"/>
      <x:c r="CP946" s="226"/>
    </x:row>
    <x:row r="947" spans="1:94" x14ac:dyDescent="0.3">
      <x:c r="A947" s="226"/>
      <x:c r="C947" s="226"/>
      <x:c r="L947" s="226"/>
      <x:c r="N947" s="23"/>
      <x:c r="AL947" s="226"/>
      <x:c r="AR947" s="226"/>
      <x:c r="AT947" s="226"/>
      <x:c r="AU947" s="226"/>
      <x:c r="AW947" s="226"/>
      <x:c r="BJ947" s="222"/>
      <x:c r="BT947" s="23"/>
      <x:c r="BU947" s="23"/>
      <x:c r="BV947" s="23"/>
      <x:c r="CI947" s="226"/>
      <x:c r="CJ947" s="226"/>
      <x:c r="CK947" s="226"/>
      <x:c r="CP947" s="226"/>
    </x:row>
    <x:row r="948" spans="1:94" x14ac:dyDescent="0.3">
      <x:c r="A948" s="226"/>
      <x:c r="C948" s="226"/>
      <x:c r="L948" s="226"/>
      <x:c r="N948" s="23"/>
      <x:c r="AL948" s="226"/>
      <x:c r="AR948" s="226"/>
      <x:c r="AT948" s="226"/>
      <x:c r="AU948" s="226"/>
      <x:c r="AW948" s="226"/>
      <x:c r="BJ948" s="222"/>
      <x:c r="BT948" s="23"/>
      <x:c r="BU948" s="23"/>
      <x:c r="BV948" s="23"/>
      <x:c r="CI948" s="226"/>
      <x:c r="CJ948" s="226"/>
      <x:c r="CK948" s="226"/>
      <x:c r="CP948" s="226"/>
    </x:row>
    <x:row r="949" spans="1:94" x14ac:dyDescent="0.3">
      <x:c r="A949" s="226"/>
      <x:c r="C949" s="226"/>
      <x:c r="L949" s="226"/>
      <x:c r="N949" s="23"/>
      <x:c r="AL949" s="226"/>
      <x:c r="AR949" s="226"/>
      <x:c r="AT949" s="226"/>
      <x:c r="AU949" s="226"/>
      <x:c r="AW949" s="226"/>
      <x:c r="BJ949" s="222"/>
      <x:c r="BT949" s="23"/>
      <x:c r="BU949" s="23"/>
      <x:c r="BV949" s="23"/>
      <x:c r="CI949" s="226"/>
      <x:c r="CJ949" s="226"/>
      <x:c r="CK949" s="226"/>
      <x:c r="CP949" s="226"/>
    </x:row>
    <x:row r="950" spans="1:94" x14ac:dyDescent="0.3">
      <x:c r="A950" s="226"/>
      <x:c r="C950" s="226"/>
      <x:c r="L950" s="226"/>
      <x:c r="N950" s="23"/>
      <x:c r="AL950" s="226"/>
      <x:c r="AR950" s="222"/>
      <x:c r="AT950" s="222"/>
      <x:c r="AU950" s="222"/>
      <x:c r="AW950" s="222"/>
      <x:c r="BJ950" s="226"/>
      <x:c r="BT950" s="23"/>
      <x:c r="BU950" s="23"/>
      <x:c r="BV950" s="23"/>
      <x:c r="CI950" s="226"/>
      <x:c r="CJ950" s="226"/>
      <x:c r="CK950" s="226"/>
      <x:c r="CP950" s="226"/>
    </x:row>
    <x:row r="951" spans="1:94" x14ac:dyDescent="0.3">
      <x:c r="A951" s="226"/>
      <x:c r="C951" s="226"/>
      <x:c r="L951" s="226"/>
      <x:c r="N951" s="23"/>
      <x:c r="AL951" s="226"/>
      <x:c r="AR951" s="222"/>
      <x:c r="AT951" s="222"/>
      <x:c r="AU951" s="222"/>
      <x:c r="AW951" s="222"/>
      <x:c r="BJ951" s="226"/>
      <x:c r="BT951" s="23"/>
      <x:c r="BU951" s="23"/>
      <x:c r="BV951" s="23"/>
      <x:c r="CI951" s="226"/>
      <x:c r="CJ951" s="226"/>
      <x:c r="CK951" s="226"/>
      <x:c r="CP951" s="226"/>
    </x:row>
    <x:row r="952" spans="1:94" x14ac:dyDescent="0.3">
      <x:c r="A952" s="226"/>
      <x:c r="C952" s="226"/>
      <x:c r="L952" s="226"/>
      <x:c r="N952" s="23"/>
      <x:c r="W952" s="226"/>
      <x:c r="AE952" s="23"/>
      <x:c r="AF952" s="23"/>
      <x:c r="AH952" s="23"/>
      <x:c r="AK952" s="226"/>
      <x:c r="AL952" s="222"/>
      <x:c r="AM952" s="226"/>
      <x:c r="AN952" s="222"/>
      <x:c r="AO952" s="222"/>
      <x:c r="AR952" s="222"/>
      <x:c r="AS952" s="222"/>
      <x:c r="AT952" s="222"/>
      <x:c r="AU952" s="222"/>
      <x:c r="AV952" s="222"/>
      <x:c r="AW952" s="222"/>
      <x:c r="BJ952" s="226"/>
      <x:c r="BO952" s="226"/>
      <x:c r="BT952" s="23"/>
      <x:c r="BU952" s="23"/>
      <x:c r="BV952" s="23"/>
      <x:c r="CA952" s="226"/>
      <x:c r="CG952" s="226"/>
      <x:c r="CH952" s="226"/>
      <x:c r="CI952" s="226"/>
      <x:c r="CJ952" s="226"/>
      <x:c r="CK952" s="226"/>
      <x:c r="CL952" s="23"/>
      <x:c r="CP952" s="226"/>
    </x:row>
    <x:row r="953" spans="1:94" x14ac:dyDescent="0.3">
      <x:c r="A953" s="226"/>
      <x:c r="C953" s="226"/>
      <x:c r="L953" s="226"/>
      <x:c r="N953" s="23"/>
      <x:c r="AL953" s="226"/>
      <x:c r="AR953" s="222"/>
      <x:c r="AT953" s="222"/>
      <x:c r="AU953" s="222"/>
      <x:c r="AW953" s="222"/>
      <x:c r="BJ953" s="226"/>
      <x:c r="BT953" s="23"/>
      <x:c r="BU953" s="23"/>
      <x:c r="BV953" s="23"/>
      <x:c r="CI953" s="226"/>
      <x:c r="CJ953" s="226"/>
      <x:c r="CK953" s="226"/>
      <x:c r="CP953" s="226"/>
    </x:row>
    <x:row r="954" spans="1:94" x14ac:dyDescent="0.3">
      <x:c r="A954" s="226"/>
      <x:c r="C954" s="226"/>
      <x:c r="L954" s="226"/>
      <x:c r="N954" s="23"/>
      <x:c r="AL954" s="226"/>
      <x:c r="AR954" s="222"/>
      <x:c r="AT954" s="222"/>
      <x:c r="AU954" s="222"/>
      <x:c r="AW954" s="222"/>
      <x:c r="BJ954" s="226"/>
      <x:c r="BT954" s="23"/>
      <x:c r="BU954" s="23"/>
      <x:c r="BV954" s="23"/>
      <x:c r="CI954" s="226"/>
      <x:c r="CJ954" s="226"/>
      <x:c r="CK954" s="226"/>
      <x:c r="CP954" s="226"/>
    </x:row>
    <x:row r="955" spans="1:94" x14ac:dyDescent="0.3">
      <x:c r="A955" s="226"/>
      <x:c r="C955" s="226"/>
      <x:c r="L955" s="226"/>
      <x:c r="N955" s="23"/>
      <x:c r="AL955" s="226"/>
      <x:c r="AR955" s="222"/>
      <x:c r="AT955" s="222"/>
      <x:c r="AU955" s="222"/>
      <x:c r="AW955" s="222"/>
      <x:c r="BJ955" s="226"/>
      <x:c r="BT955" s="23"/>
      <x:c r="BU955" s="23"/>
      <x:c r="BV955" s="23"/>
      <x:c r="CI955" s="226"/>
      <x:c r="CJ955" s="226"/>
      <x:c r="CK955" s="226"/>
      <x:c r="CP955" s="226"/>
    </x:row>
    <x:row r="956" spans="1:94" x14ac:dyDescent="0.3">
      <x:c r="A956" s="226"/>
      <x:c r="C956" s="226"/>
      <x:c r="L956" s="226"/>
      <x:c r="N956" s="23"/>
      <x:c r="AE956" s="23"/>
      <x:c r="AF956" s="23"/>
      <x:c r="AI956" s="23"/>
      <x:c r="AJ956" s="23"/>
      <x:c r="AK956" s="36"/>
      <x:c r="AL956" s="226"/>
      <x:c r="AR956" s="222"/>
      <x:c r="AS956" s="36"/>
      <x:c r="AT956" s="222"/>
      <x:c r="AU956" s="222"/>
      <x:c r="AV956" s="36"/>
      <x:c r="AW956" s="222"/>
      <x:c r="BJ956" s="226"/>
      <x:c r="BT956" s="23"/>
      <x:c r="BU956" s="23"/>
      <x:c r="BV956" s="23"/>
      <x:c r="CI956" s="226"/>
      <x:c r="CJ956" s="226"/>
      <x:c r="CK956" s="226"/>
      <x:c r="CL956" s="23"/>
      <x:c r="CP956" s="226"/>
    </x:row>
    <x:row r="957" spans="1:94" x14ac:dyDescent="0.3">
      <x:c r="A957" s="226"/>
      <x:c r="C957" s="226"/>
      <x:c r="L957" s="226"/>
      <x:c r="N957" s="23"/>
      <x:c r="AL957" s="226"/>
      <x:c r="AR957" s="222"/>
      <x:c r="AT957" s="222"/>
      <x:c r="AU957" s="222"/>
      <x:c r="AW957" s="222"/>
      <x:c r="BJ957" s="226"/>
      <x:c r="BT957" s="23"/>
      <x:c r="BU957" s="23"/>
      <x:c r="BV957" s="23"/>
      <x:c r="CI957" s="226"/>
      <x:c r="CJ957" s="226"/>
      <x:c r="CK957" s="226"/>
      <x:c r="CP957" s="226"/>
    </x:row>
    <x:row r="958" spans="1:94" x14ac:dyDescent="0.3">
      <x:c r="A958" s="226"/>
      <x:c r="C958" s="226"/>
      <x:c r="L958" s="226"/>
      <x:c r="N958" s="23"/>
      <x:c r="AE958" s="23"/>
      <x:c r="AF958" s="23"/>
      <x:c r="AH958" s="23"/>
      <x:c r="AK958" s="36"/>
      <x:c r="AL958" s="226"/>
      <x:c r="AN958" s="36"/>
      <x:c r="AO958" s="36"/>
      <x:c r="AR958" s="222"/>
      <x:c r="AS958" s="36"/>
      <x:c r="AT958" s="222"/>
      <x:c r="AU958" s="222"/>
      <x:c r="AV958" s="36"/>
      <x:c r="AW958" s="222"/>
      <x:c r="BJ958" s="226"/>
      <x:c r="BT958" s="23"/>
      <x:c r="BU958" s="23"/>
      <x:c r="BV958" s="23"/>
      <x:c r="CI958" s="226"/>
      <x:c r="CJ958" s="226"/>
      <x:c r="CK958" s="226"/>
      <x:c r="CL958" s="23"/>
      <x:c r="CP958" s="226"/>
    </x:row>
    <x:row r="959" spans="1:94" x14ac:dyDescent="0.3">
      <x:c r="A959" s="226"/>
      <x:c r="C959" s="226"/>
      <x:c r="L959" s="226"/>
      <x:c r="N959" s="23"/>
      <x:c r="AE959" s="23"/>
      <x:c r="AF959" s="23"/>
      <x:c r="AH959" s="23"/>
      <x:c r="AK959" s="36"/>
      <x:c r="AL959" s="226"/>
      <x:c r="AN959" s="36"/>
      <x:c r="AO959" s="36"/>
      <x:c r="AR959" s="222"/>
      <x:c r="AS959" s="36"/>
      <x:c r="AT959" s="222"/>
      <x:c r="AU959" s="222"/>
      <x:c r="AV959" s="36"/>
      <x:c r="AW959" s="222"/>
      <x:c r="BJ959" s="226"/>
      <x:c r="BT959" s="23"/>
      <x:c r="BU959" s="23"/>
      <x:c r="BV959" s="23"/>
      <x:c r="CI959" s="226"/>
      <x:c r="CJ959" s="226"/>
      <x:c r="CK959" s="226"/>
      <x:c r="CL959" s="23"/>
      <x:c r="CP959" s="226"/>
    </x:row>
    <x:row r="960" spans="1:94" x14ac:dyDescent="0.3">
      <x:c r="A960" s="226"/>
      <x:c r="C960" s="226"/>
      <x:c r="L960" s="226"/>
      <x:c r="N960" s="23"/>
      <x:c r="AE960" s="23"/>
      <x:c r="AF960" s="23"/>
      <x:c r="AH960" s="23"/>
      <x:c r="AK960" s="36"/>
      <x:c r="AL960" s="226"/>
      <x:c r="AN960" s="36"/>
      <x:c r="AO960" s="36"/>
      <x:c r="AR960" s="222"/>
      <x:c r="AS960" s="36"/>
      <x:c r="AT960" s="222"/>
      <x:c r="AU960" s="222"/>
      <x:c r="AV960" s="36"/>
      <x:c r="AW960" s="222"/>
      <x:c r="BJ960" s="226"/>
      <x:c r="BT960" s="23"/>
      <x:c r="BU960" s="23"/>
      <x:c r="BV960" s="23"/>
      <x:c r="CI960" s="226"/>
      <x:c r="CJ960" s="226"/>
      <x:c r="CK960" s="226"/>
      <x:c r="CL960" s="23"/>
      <x:c r="CP960" s="226"/>
    </x:row>
    <x:row r="961" spans="1:94" x14ac:dyDescent="0.3">
      <x:c r="A961" s="226"/>
      <x:c r="C961" s="226"/>
      <x:c r="L961" s="226"/>
      <x:c r="N961" s="23"/>
      <x:c r="AE961" s="23"/>
      <x:c r="AF961" s="23"/>
      <x:c r="AH961" s="23"/>
      <x:c r="AK961" s="36"/>
      <x:c r="AL961" s="226"/>
      <x:c r="AN961" s="36"/>
      <x:c r="AO961" s="36"/>
      <x:c r="AR961" s="222"/>
      <x:c r="AS961" s="36"/>
      <x:c r="AT961" s="222"/>
      <x:c r="AU961" s="222"/>
      <x:c r="AV961" s="36"/>
      <x:c r="AW961" s="222"/>
      <x:c r="BJ961" s="226"/>
      <x:c r="BT961" s="23"/>
      <x:c r="BU961" s="23"/>
      <x:c r="BV961" s="23"/>
      <x:c r="CI961" s="226"/>
      <x:c r="CJ961" s="226"/>
      <x:c r="CK961" s="226"/>
      <x:c r="CL961" s="23"/>
      <x:c r="CP961" s="226"/>
    </x:row>
    <x:row r="962" spans="1:94" x14ac:dyDescent="0.3">
      <x:c r="A962" s="226"/>
      <x:c r="C962" s="226"/>
      <x:c r="L962" s="226"/>
      <x:c r="N962" s="23"/>
      <x:c r="AL962" s="226"/>
      <x:c r="AR962" s="222"/>
      <x:c r="AT962" s="222"/>
      <x:c r="AU962" s="222"/>
      <x:c r="AW962" s="222"/>
      <x:c r="BJ962" s="226"/>
      <x:c r="BT962" s="23"/>
      <x:c r="BU962" s="23"/>
      <x:c r="BV962" s="23"/>
      <x:c r="CI962" s="226"/>
      <x:c r="CJ962" s="226"/>
      <x:c r="CK962" s="226"/>
      <x:c r="CP962" s="226"/>
    </x:row>
    <x:row r="963" spans="1:94" x14ac:dyDescent="0.3">
      <x:c r="A963" s="226"/>
      <x:c r="C963" s="226"/>
      <x:c r="L963" s="226"/>
      <x:c r="N963" s="23"/>
      <x:c r="AL963" s="226"/>
      <x:c r="AR963" s="222"/>
      <x:c r="AT963" s="222"/>
      <x:c r="AU963" s="222"/>
      <x:c r="AW963" s="222"/>
      <x:c r="BJ963" s="226"/>
      <x:c r="BT963" s="23"/>
      <x:c r="BU963" s="23"/>
      <x:c r="BV963" s="23"/>
      <x:c r="CI963" s="226"/>
      <x:c r="CJ963" s="226"/>
      <x:c r="CK963" s="226"/>
      <x:c r="CP963" s="226"/>
    </x:row>
    <x:row r="964" spans="1:94" x14ac:dyDescent="0.3">
      <x:c r="A964" s="226"/>
      <x:c r="C964" s="226"/>
      <x:c r="L964" s="226"/>
      <x:c r="N964" s="23"/>
      <x:c r="AE964" s="23"/>
      <x:c r="AF964" s="23"/>
      <x:c r="AH964" s="23"/>
      <x:c r="AI964" s="23"/>
      <x:c r="AJ964" s="23"/>
      <x:c r="AK964" s="36"/>
      <x:c r="AL964" s="226"/>
      <x:c r="AN964" s="36"/>
      <x:c r="AO964" s="36"/>
      <x:c r="AP964" s="36"/>
      <x:c r="AR964" s="222"/>
      <x:c r="AS964" s="36"/>
      <x:c r="AT964" s="222"/>
      <x:c r="AU964" s="222"/>
      <x:c r="AV964" s="36"/>
      <x:c r="AW964" s="222"/>
      <x:c r="BJ964" s="226"/>
      <x:c r="BT964" s="23"/>
      <x:c r="BU964" s="23"/>
      <x:c r="BV964" s="23"/>
      <x:c r="CI964" s="226"/>
      <x:c r="CJ964" s="226"/>
      <x:c r="CK964" s="226"/>
      <x:c r="CL964" s="23"/>
      <x:c r="CP964" s="226"/>
    </x:row>
    <x:row r="965" spans="1:94" x14ac:dyDescent="0.3">
      <x:c r="A965" s="226"/>
      <x:c r="C965" s="226"/>
      <x:c r="L965" s="226"/>
      <x:c r="N965" s="23"/>
      <x:c r="AE965" s="23"/>
      <x:c r="AF965" s="23"/>
      <x:c r="AH965" s="23"/>
      <x:c r="AI965" s="23"/>
      <x:c r="AJ965" s="23"/>
      <x:c r="AK965" s="36"/>
      <x:c r="AL965" s="226"/>
      <x:c r="AN965" s="36"/>
      <x:c r="AO965" s="36"/>
      <x:c r="AP965" s="36"/>
      <x:c r="AR965" s="222"/>
      <x:c r="AS965" s="36"/>
      <x:c r="AT965" s="222"/>
      <x:c r="AU965" s="222"/>
      <x:c r="AV965" s="36"/>
      <x:c r="AW965" s="222"/>
      <x:c r="BJ965" s="226"/>
      <x:c r="BT965" s="23"/>
      <x:c r="BU965" s="23"/>
      <x:c r="BV965" s="23"/>
      <x:c r="CI965" s="226"/>
      <x:c r="CJ965" s="226"/>
      <x:c r="CK965" s="226"/>
      <x:c r="CL965" s="23"/>
      <x:c r="CP965" s="226"/>
    </x:row>
    <x:row r="966" spans="1:94" x14ac:dyDescent="0.3">
      <x:c r="A966" s="226"/>
      <x:c r="N966" s="23"/>
      <x:c r="O966" s="226"/>
      <x:c r="W966" s="226"/>
      <x:c r="AE966" s="23"/>
      <x:c r="AF966" s="23"/>
      <x:c r="AG966" s="23"/>
      <x:c r="AI966" s="23"/>
      <x:c r="AJ966" s="23"/>
      <x:c r="AK966" s="226"/>
      <x:c r="AL966" s="226"/>
      <x:c r="AM966" s="226"/>
      <x:c r="AN966" s="226"/>
      <x:c r="AR966" s="226"/>
      <x:c r="AS966" s="226"/>
      <x:c r="AT966" s="226"/>
      <x:c r="AU966" s="226"/>
      <x:c r="AV966" s="226"/>
      <x:c r="AW966" s="226"/>
      <x:c r="AX966" s="226"/>
      <x:c r="BA966" s="226"/>
      <x:c r="BJ966" s="226"/>
      <x:c r="BK966" s="226"/>
      <x:c r="BT966" s="23"/>
      <x:c r="BU966" s="23"/>
      <x:c r="BV966" s="23"/>
      <x:c r="CG966" s="226"/>
      <x:c r="CH966" s="226"/>
      <x:c r="CI966" s="226"/>
      <x:c r="CJ966" s="226"/>
      <x:c r="CK966" s="226"/>
      <x:c r="CL966" s="23"/>
      <x:c r="CP966" s="226"/>
    </x:row>
    <x:row r="967" spans="1:94" x14ac:dyDescent="0.3">
      <x:c r="A967" s="226"/>
      <x:c r="N967" s="23"/>
      <x:c r="O967" s="226"/>
      <x:c r="W967" s="226"/>
      <x:c r="AE967" s="23"/>
      <x:c r="AF967" s="23"/>
      <x:c r="AG967" s="23"/>
      <x:c r="AI967" s="23"/>
      <x:c r="AJ967" s="23"/>
      <x:c r="AK967" s="226"/>
      <x:c r="AL967" s="226"/>
      <x:c r="AM967" s="226"/>
      <x:c r="AN967" s="226"/>
      <x:c r="AR967" s="226"/>
      <x:c r="AS967" s="226"/>
      <x:c r="AT967" s="226"/>
      <x:c r="AU967" s="226"/>
      <x:c r="AV967" s="226"/>
      <x:c r="AW967" s="226"/>
      <x:c r="AX967" s="226"/>
      <x:c r="BA967" s="226"/>
      <x:c r="BJ967" s="226"/>
      <x:c r="BT967" s="23"/>
      <x:c r="BU967" s="23"/>
      <x:c r="BV967" s="23"/>
      <x:c r="CG967" s="226"/>
      <x:c r="CH967" s="226"/>
      <x:c r="CI967" s="226"/>
      <x:c r="CJ967" s="226"/>
      <x:c r="CK967" s="226"/>
      <x:c r="CL967" s="23"/>
      <x:c r="CP967" s="226"/>
    </x:row>
    <x:row r="968" spans="1:94" x14ac:dyDescent="0.3">
      <x:c r="A968" s="226"/>
      <x:c r="N968" s="23"/>
      <x:c r="O968" s="226"/>
      <x:c r="W968" s="226"/>
      <x:c r="AE968" s="23"/>
      <x:c r="AF968" s="23"/>
      <x:c r="AG968" s="23"/>
      <x:c r="AK968" s="226"/>
      <x:c r="AL968" s="226"/>
      <x:c r="AM968" s="226"/>
      <x:c r="AN968" s="226"/>
      <x:c r="AR968" s="226"/>
      <x:c r="AS968" s="226"/>
      <x:c r="AT968" s="226"/>
      <x:c r="AU968" s="226"/>
      <x:c r="AV968" s="226"/>
      <x:c r="AW968" s="226"/>
      <x:c r="AX968" s="226"/>
      <x:c r="BA968" s="226"/>
      <x:c r="BJ968" s="226"/>
      <x:c r="BK968" s="226"/>
      <x:c r="BO968" s="226"/>
      <x:c r="BT968" s="23"/>
      <x:c r="BU968" s="23"/>
      <x:c r="BV968" s="23"/>
      <x:c r="CG968" s="226"/>
      <x:c r="CH968" s="226"/>
      <x:c r="CI968" s="226"/>
      <x:c r="CJ968" s="226"/>
      <x:c r="CK968" s="226"/>
      <x:c r="CL968" s="23"/>
      <x:c r="CP968" s="226"/>
    </x:row>
    <x:row r="969" spans="1:94" x14ac:dyDescent="0.3">
      <x:c r="A969" s="226"/>
      <x:c r="N969" s="23"/>
      <x:c r="O969" s="226"/>
      <x:c r="W969" s="226"/>
      <x:c r="AE969" s="23"/>
      <x:c r="AF969" s="23"/>
      <x:c r="AG969" s="23"/>
      <x:c r="AH969" s="23"/>
      <x:c r="AK969" s="226"/>
      <x:c r="AL969" s="226"/>
      <x:c r="AM969" s="226"/>
      <x:c r="AN969" s="226"/>
      <x:c r="AO969" s="36"/>
      <x:c r="AP969" s="36"/>
      <x:c r="AR969" s="226"/>
      <x:c r="AS969" s="226"/>
      <x:c r="AT969" s="226"/>
      <x:c r="AU969" s="226"/>
      <x:c r="AV969" s="226"/>
      <x:c r="AW969" s="226"/>
      <x:c r="AX969" s="226"/>
      <x:c r="BA969" s="226"/>
      <x:c r="BJ969" s="226"/>
      <x:c r="BT969" s="23"/>
      <x:c r="BU969" s="23"/>
      <x:c r="BV969" s="23"/>
      <x:c r="CG969" s="226"/>
      <x:c r="CH969" s="226"/>
      <x:c r="CI969" s="226"/>
      <x:c r="CJ969" s="226"/>
      <x:c r="CK969" s="226"/>
      <x:c r="CL969" s="23"/>
      <x:c r="CP969" s="226"/>
    </x:row>
    <x:row r="970" spans="1:94" x14ac:dyDescent="0.3">
      <x:c r="A970" s="226"/>
      <x:c r="N970" s="23"/>
      <x:c r="O970" s="226"/>
      <x:c r="W970" s="226"/>
      <x:c r="AE970" s="23"/>
      <x:c r="AF970" s="23"/>
      <x:c r="AG970" s="23"/>
      <x:c r="AK970" s="226"/>
      <x:c r="AL970" s="226"/>
      <x:c r="AM970" s="226"/>
      <x:c r="AN970" s="226"/>
      <x:c r="AR970" s="226"/>
      <x:c r="AS970" s="226"/>
      <x:c r="AT970" s="226"/>
      <x:c r="AU970" s="226"/>
      <x:c r="AV970" s="226"/>
      <x:c r="AW970" s="226"/>
      <x:c r="AX970" s="226"/>
      <x:c r="BA970" s="226"/>
      <x:c r="BJ970" s="226"/>
      <x:c r="BT970" s="23"/>
      <x:c r="BU970" s="23"/>
      <x:c r="BV970" s="23"/>
      <x:c r="CG970" s="226"/>
      <x:c r="CH970" s="226"/>
      <x:c r="CI970" s="226"/>
      <x:c r="CJ970" s="226"/>
      <x:c r="CK970" s="226"/>
      <x:c r="CL970" s="23"/>
      <x:c r="CP970" s="226"/>
    </x:row>
    <x:row r="971" spans="1:94" x14ac:dyDescent="0.3">
      <x:c r="A971" s="226"/>
      <x:c r="N971" s="23"/>
      <x:c r="O971" s="226"/>
      <x:c r="W971" s="226"/>
      <x:c r="AE971" s="23"/>
      <x:c r="AF971" s="23"/>
      <x:c r="AG971" s="23"/>
      <x:c r="AK971" s="226"/>
      <x:c r="AL971" s="226"/>
      <x:c r="AM971" s="226"/>
      <x:c r="AN971" s="226"/>
      <x:c r="AR971" s="226"/>
      <x:c r="AS971" s="226"/>
      <x:c r="AT971" s="226"/>
      <x:c r="AU971" s="226"/>
      <x:c r="AV971" s="226"/>
      <x:c r="AW971" s="226"/>
      <x:c r="AX971" s="226"/>
      <x:c r="BA971" s="226"/>
      <x:c r="BJ971" s="226"/>
      <x:c r="BT971" s="23"/>
      <x:c r="BU971" s="23"/>
      <x:c r="BV971" s="23"/>
      <x:c r="CG971" s="226"/>
      <x:c r="CH971" s="226"/>
      <x:c r="CI971" s="226"/>
      <x:c r="CJ971" s="226"/>
      <x:c r="CK971" s="226"/>
      <x:c r="CL971" s="23"/>
      <x:c r="CP971" s="226"/>
    </x:row>
    <x:row r="972" spans="1:94" x14ac:dyDescent="0.3">
      <x:c r="A972" s="226"/>
      <x:c r="N972" s="23"/>
      <x:c r="O972" s="226"/>
      <x:c r="W972" s="226"/>
      <x:c r="Y972" s="226"/>
      <x:c r="AE972" s="23"/>
      <x:c r="AF972" s="23"/>
      <x:c r="AH972" s="23"/>
      <x:c r="AK972" s="226"/>
      <x:c r="AL972" s="226"/>
      <x:c r="AM972" s="226"/>
      <x:c r="AN972" s="226"/>
      <x:c r="AO972" s="36"/>
      <x:c r="AP972" s="36"/>
      <x:c r="AR972" s="226"/>
      <x:c r="AS972" s="226"/>
      <x:c r="AT972" s="226"/>
      <x:c r="AU972" s="226"/>
      <x:c r="AV972" s="226"/>
      <x:c r="AW972" s="226"/>
      <x:c r="AX972" s="226"/>
      <x:c r="BA972" s="226"/>
      <x:c r="BJ972" s="226"/>
      <x:c r="BO972" s="226"/>
      <x:c r="BT972" s="23"/>
      <x:c r="BU972" s="23"/>
      <x:c r="BV972" s="23"/>
      <x:c r="CG972" s="226"/>
      <x:c r="CH972" s="226"/>
      <x:c r="CI972" s="226"/>
      <x:c r="CJ972" s="226"/>
      <x:c r="CK972" s="226"/>
      <x:c r="CL972" s="23"/>
      <x:c r="CP972" s="226"/>
    </x:row>
    <x:row r="973" spans="1:94" x14ac:dyDescent="0.3">
      <x:c r="A973" s="226"/>
      <x:c r="N973" s="23"/>
      <x:c r="O973" s="226"/>
      <x:c r="W973" s="226"/>
      <x:c r="AE973" s="23"/>
      <x:c r="AF973" s="23"/>
      <x:c r="AG973" s="23"/>
      <x:c r="AK973" s="226"/>
      <x:c r="AL973" s="226"/>
      <x:c r="AM973" s="226"/>
      <x:c r="AN973" s="226"/>
      <x:c r="AR973" s="226"/>
      <x:c r="AS973" s="226"/>
      <x:c r="AT973" s="226"/>
      <x:c r="AU973" s="226"/>
      <x:c r="AV973" s="226"/>
      <x:c r="AW973" s="226"/>
      <x:c r="AX973" s="226"/>
      <x:c r="BA973" s="226"/>
      <x:c r="BJ973" s="226"/>
      <x:c r="BO973" s="226"/>
      <x:c r="BT973" s="23"/>
      <x:c r="BU973" s="23"/>
      <x:c r="BV973" s="23"/>
      <x:c r="CG973" s="226"/>
      <x:c r="CH973" s="226"/>
      <x:c r="CI973" s="226"/>
      <x:c r="CJ973" s="226"/>
      <x:c r="CK973" s="226"/>
      <x:c r="CL973" s="23"/>
      <x:c r="CP973" s="226"/>
    </x:row>
    <x:row r="974" spans="1:94" x14ac:dyDescent="0.3">
      <x:c r="A974" s="226"/>
      <x:c r="N974" s="23"/>
      <x:c r="O974" s="226"/>
      <x:c r="W974" s="226"/>
      <x:c r="AE974" s="23"/>
      <x:c r="AF974" s="23"/>
      <x:c r="AG974" s="23"/>
      <x:c r="AK974" s="226"/>
      <x:c r="AL974" s="226"/>
      <x:c r="AM974" s="226"/>
      <x:c r="AN974" s="226"/>
      <x:c r="AR974" s="226"/>
      <x:c r="AS974" s="226"/>
      <x:c r="AT974" s="226"/>
      <x:c r="AU974" s="226"/>
      <x:c r="AV974" s="226"/>
      <x:c r="AW974" s="226"/>
      <x:c r="AX974" s="226"/>
      <x:c r="BA974" s="226"/>
      <x:c r="BJ974" s="226"/>
      <x:c r="BT974" s="23"/>
      <x:c r="BU974" s="23"/>
      <x:c r="BV974" s="23"/>
      <x:c r="CG974" s="226"/>
      <x:c r="CH974" s="226"/>
      <x:c r="CI974" s="226"/>
      <x:c r="CJ974" s="226"/>
      <x:c r="CK974" s="226"/>
      <x:c r="CL974" s="23"/>
      <x:c r="CP974" s="226"/>
    </x:row>
    <x:row r="975" spans="1:94" x14ac:dyDescent="0.3">
      <x:c r="A975" s="226"/>
      <x:c r="N975" s="23"/>
      <x:c r="O975" s="226"/>
      <x:c r="W975" s="226"/>
      <x:c r="AE975" s="23"/>
      <x:c r="AF975" s="23"/>
      <x:c r="AG975" s="23"/>
      <x:c r="AK975" s="226"/>
      <x:c r="AL975" s="226"/>
      <x:c r="AM975" s="226"/>
      <x:c r="AN975" s="226"/>
      <x:c r="AR975" s="226"/>
      <x:c r="AS975" s="226"/>
      <x:c r="AT975" s="226"/>
      <x:c r="AU975" s="226"/>
      <x:c r="AV975" s="226"/>
      <x:c r="AW975" s="226"/>
      <x:c r="AX975" s="226"/>
      <x:c r="BA975" s="226"/>
      <x:c r="BJ975" s="226"/>
      <x:c r="BT975" s="23"/>
      <x:c r="BU975" s="23"/>
      <x:c r="BV975" s="23"/>
      <x:c r="CG975" s="226"/>
      <x:c r="CH975" s="226"/>
      <x:c r="CI975" s="226"/>
      <x:c r="CJ975" s="226"/>
      <x:c r="CK975" s="226"/>
      <x:c r="CL975" s="23"/>
      <x:c r="CP975" s="226"/>
    </x:row>
    <x:row r="976" spans="1:94" x14ac:dyDescent="0.3">
      <x:c r="A976" s="226"/>
      <x:c r="N976" s="23"/>
      <x:c r="O976" s="226"/>
      <x:c r="W976" s="226"/>
      <x:c r="AE976" s="23"/>
      <x:c r="AF976" s="23"/>
      <x:c r="AG976" s="23"/>
      <x:c r="AK976" s="226"/>
      <x:c r="AL976" s="226"/>
      <x:c r="AM976" s="226"/>
      <x:c r="AN976" s="226"/>
      <x:c r="AR976" s="226"/>
      <x:c r="AS976" s="226"/>
      <x:c r="AT976" s="226"/>
      <x:c r="AU976" s="226"/>
      <x:c r="AV976" s="226"/>
      <x:c r="AW976" s="226"/>
      <x:c r="AX976" s="226"/>
      <x:c r="BA976" s="226"/>
      <x:c r="BJ976" s="226"/>
      <x:c r="BK976" s="226"/>
      <x:c r="BN976" s="226"/>
      <x:c r="BO976" s="226"/>
      <x:c r="BT976" s="23"/>
      <x:c r="BU976" s="23"/>
      <x:c r="BV976" s="23"/>
      <x:c r="CG976" s="226"/>
      <x:c r="CH976" s="226"/>
      <x:c r="CI976" s="226"/>
      <x:c r="CJ976" s="226"/>
      <x:c r="CK976" s="226"/>
      <x:c r="CL976" s="23"/>
      <x:c r="CP976" s="226"/>
    </x:row>
    <x:row r="977" spans="1:94" x14ac:dyDescent="0.3">
      <x:c r="A977" s="226"/>
      <x:c r="N977" s="23"/>
      <x:c r="O977" s="226"/>
      <x:c r="W977" s="226"/>
      <x:c r="AE977" s="23"/>
      <x:c r="AF977" s="23"/>
      <x:c r="AG977" s="23"/>
      <x:c r="AK977" s="226"/>
      <x:c r="AL977" s="226"/>
      <x:c r="AM977" s="226"/>
      <x:c r="AN977" s="226"/>
      <x:c r="AR977" s="226"/>
      <x:c r="AS977" s="226"/>
      <x:c r="AT977" s="226"/>
      <x:c r="AU977" s="226"/>
      <x:c r="AV977" s="226"/>
      <x:c r="AW977" s="226"/>
      <x:c r="AX977" s="226"/>
      <x:c r="BA977" s="226"/>
      <x:c r="BJ977" s="226"/>
      <x:c r="BK977" s="226"/>
      <x:c r="BN977" s="226"/>
      <x:c r="BO977" s="226"/>
      <x:c r="BT977" s="23"/>
      <x:c r="BU977" s="23"/>
      <x:c r="BV977" s="23"/>
      <x:c r="CG977" s="226"/>
      <x:c r="CH977" s="226"/>
      <x:c r="CI977" s="226"/>
      <x:c r="CJ977" s="226"/>
      <x:c r="CK977" s="226"/>
      <x:c r="CL977" s="23"/>
      <x:c r="CP977" s="226"/>
    </x:row>
    <x:row r="978" spans="1:94" x14ac:dyDescent="0.3">
      <x:c r="A978" s="226"/>
      <x:c r="N978" s="23"/>
      <x:c r="O978" s="226"/>
      <x:c r="W978" s="226"/>
      <x:c r="AE978" s="23"/>
      <x:c r="AF978" s="23"/>
      <x:c r="AG978" s="23"/>
      <x:c r="AK978" s="226"/>
      <x:c r="AL978" s="226"/>
      <x:c r="AM978" s="226"/>
      <x:c r="AN978" s="226"/>
      <x:c r="AR978" s="226"/>
      <x:c r="AS978" s="226"/>
      <x:c r="AT978" s="226"/>
      <x:c r="AU978" s="226"/>
      <x:c r="AV978" s="226"/>
      <x:c r="AW978" s="226"/>
      <x:c r="AX978" s="226"/>
      <x:c r="BA978" s="226"/>
      <x:c r="BJ978" s="226"/>
      <x:c r="BK978" s="226"/>
      <x:c r="BO978" s="226"/>
      <x:c r="BT978" s="23"/>
      <x:c r="BU978" s="23"/>
      <x:c r="BV978" s="23"/>
      <x:c r="CG978" s="226"/>
      <x:c r="CH978" s="226"/>
      <x:c r="CI978" s="226"/>
      <x:c r="CJ978" s="226"/>
      <x:c r="CK978" s="226"/>
      <x:c r="CL978" s="23"/>
      <x:c r="CP978" s="226"/>
    </x:row>
    <x:row r="979" spans="1:94" x14ac:dyDescent="0.3">
      <x:c r="A979" s="226"/>
      <x:c r="N979" s="23"/>
      <x:c r="O979" s="226"/>
      <x:c r="W979" s="226"/>
      <x:c r="AE979" s="23"/>
      <x:c r="AF979" s="23"/>
      <x:c r="AG979" s="23"/>
      <x:c r="AH979" s="23"/>
      <x:c r="AK979" s="226"/>
      <x:c r="AL979" s="226"/>
      <x:c r="AM979" s="226"/>
      <x:c r="AN979" s="226"/>
      <x:c r="AO979" s="36"/>
      <x:c r="AP979" s="36"/>
      <x:c r="AR979" s="226"/>
      <x:c r="AS979" s="226"/>
      <x:c r="AT979" s="226"/>
      <x:c r="AU979" s="226"/>
      <x:c r="AV979" s="226"/>
      <x:c r="AW979" s="226"/>
      <x:c r="AX979" s="226"/>
      <x:c r="BA979" s="226"/>
      <x:c r="BJ979" s="226"/>
      <x:c r="BO979" s="226"/>
      <x:c r="BT979" s="23"/>
      <x:c r="BU979" s="23"/>
      <x:c r="BV979" s="23"/>
      <x:c r="CG979" s="226"/>
      <x:c r="CH979" s="226"/>
      <x:c r="CI979" s="226"/>
      <x:c r="CJ979" s="226"/>
      <x:c r="CK979" s="226"/>
      <x:c r="CL979" s="23"/>
      <x:c r="CP979" s="226"/>
    </x:row>
    <x:row r="980" spans="1:94" x14ac:dyDescent="0.3">
      <x:c r="A980" s="226"/>
      <x:c r="N980" s="23"/>
      <x:c r="O980" s="226"/>
      <x:c r="W980" s="226"/>
      <x:c r="AE980" s="23"/>
      <x:c r="AF980" s="23"/>
      <x:c r="AG980" s="23"/>
      <x:c r="AK980" s="226"/>
      <x:c r="AL980" s="226"/>
      <x:c r="AM980" s="226"/>
      <x:c r="AN980" s="226"/>
      <x:c r="AR980" s="226"/>
      <x:c r="AS980" s="226"/>
      <x:c r="AT980" s="226"/>
      <x:c r="AU980" s="226"/>
      <x:c r="AV980" s="226"/>
      <x:c r="AW980" s="226"/>
      <x:c r="AX980" s="226"/>
      <x:c r="BA980" s="226"/>
      <x:c r="BJ980" s="226"/>
      <x:c r="BO980" s="226"/>
      <x:c r="BT980" s="23"/>
      <x:c r="BU980" s="23"/>
      <x:c r="BV980" s="23"/>
      <x:c r="CG980" s="226"/>
      <x:c r="CH980" s="226"/>
      <x:c r="CI980" s="226"/>
      <x:c r="CJ980" s="226"/>
      <x:c r="CK980" s="226"/>
      <x:c r="CL980" s="23"/>
      <x:c r="CP980" s="226"/>
    </x:row>
    <x:row r="981" spans="1:94" x14ac:dyDescent="0.3">
      <x:c r="A981" s="226"/>
      <x:c r="N981" s="23"/>
      <x:c r="O981" s="226"/>
      <x:c r="W981" s="226"/>
      <x:c r="AE981" s="23"/>
      <x:c r="AF981" s="23"/>
      <x:c r="AG981" s="23"/>
      <x:c r="AK981" s="226"/>
      <x:c r="AL981" s="226"/>
      <x:c r="AM981" s="226"/>
      <x:c r="AN981" s="226"/>
      <x:c r="AR981" s="226"/>
      <x:c r="AS981" s="226"/>
      <x:c r="AT981" s="226"/>
      <x:c r="AU981" s="226"/>
      <x:c r="AV981" s="226"/>
      <x:c r="AW981" s="226"/>
      <x:c r="AX981" s="226"/>
      <x:c r="BA981" s="226"/>
      <x:c r="BJ981" s="226"/>
      <x:c r="BO981" s="226"/>
      <x:c r="BT981" s="23"/>
      <x:c r="BU981" s="23"/>
      <x:c r="BV981" s="23"/>
      <x:c r="CG981" s="226"/>
      <x:c r="CH981" s="226"/>
      <x:c r="CI981" s="226"/>
      <x:c r="CJ981" s="226"/>
      <x:c r="CK981" s="226"/>
      <x:c r="CL981" s="23"/>
      <x:c r="CP981" s="226"/>
    </x:row>
    <x:row r="982" spans="1:94" x14ac:dyDescent="0.3">
      <x:c r="A982" s="226"/>
      <x:c r="N982" s="23"/>
      <x:c r="O982" s="226"/>
      <x:c r="W982" s="226"/>
      <x:c r="AE982" s="23"/>
      <x:c r="AF982" s="23"/>
      <x:c r="AG982" s="23"/>
      <x:c r="AK982" s="226"/>
      <x:c r="AL982" s="226"/>
      <x:c r="AM982" s="226"/>
      <x:c r="AN982" s="226"/>
      <x:c r="AR982" s="226"/>
      <x:c r="AS982" s="226"/>
      <x:c r="AT982" s="226"/>
      <x:c r="AU982" s="226"/>
      <x:c r="AV982" s="226"/>
      <x:c r="AW982" s="226"/>
      <x:c r="AX982" s="226"/>
      <x:c r="BA982" s="226"/>
      <x:c r="BJ982" s="226"/>
      <x:c r="BO982" s="226"/>
      <x:c r="BT982" s="23"/>
      <x:c r="BU982" s="23"/>
      <x:c r="BV982" s="23"/>
      <x:c r="CG982" s="226"/>
      <x:c r="CH982" s="226"/>
      <x:c r="CI982" s="226"/>
      <x:c r="CJ982" s="226"/>
      <x:c r="CK982" s="226"/>
      <x:c r="CL982" s="23"/>
      <x:c r="CP982" s="226"/>
    </x:row>
    <x:row r="983" spans="1:94" x14ac:dyDescent="0.3">
      <x:c r="A983" s="226"/>
      <x:c r="N983" s="23"/>
      <x:c r="O983" s="226"/>
      <x:c r="W983" s="226"/>
      <x:c r="AE983" s="23"/>
      <x:c r="AF983" s="23"/>
      <x:c r="AG983" s="23"/>
      <x:c r="AK983" s="226"/>
      <x:c r="AL983" s="226"/>
      <x:c r="AM983" s="226"/>
      <x:c r="AN983" s="226"/>
      <x:c r="AR983" s="226"/>
      <x:c r="AS983" s="226"/>
      <x:c r="AT983" s="226"/>
      <x:c r="AU983" s="226"/>
      <x:c r="AV983" s="226"/>
      <x:c r="AW983" s="226"/>
      <x:c r="AX983" s="226"/>
      <x:c r="BA983" s="226"/>
      <x:c r="BJ983" s="226"/>
      <x:c r="BO983" s="226"/>
      <x:c r="BT983" s="23"/>
      <x:c r="BU983" s="23"/>
      <x:c r="BV983" s="23"/>
      <x:c r="CG983" s="226"/>
      <x:c r="CH983" s="226"/>
      <x:c r="CI983" s="226"/>
      <x:c r="CJ983" s="226"/>
      <x:c r="CK983" s="226"/>
      <x:c r="CL983" s="23"/>
      <x:c r="CP983" s="226"/>
    </x:row>
    <x:row r="984" spans="1:94" x14ac:dyDescent="0.3">
      <x:c r="A984" s="226"/>
      <x:c r="N984" s="23"/>
      <x:c r="O984" s="226"/>
      <x:c r="W984" s="226"/>
      <x:c r="AE984" s="23"/>
      <x:c r="AF984" s="23"/>
      <x:c r="AG984" s="23"/>
      <x:c r="AK984" s="226"/>
      <x:c r="AL984" s="226"/>
      <x:c r="AM984" s="226"/>
      <x:c r="AN984" s="226"/>
      <x:c r="AR984" s="226"/>
      <x:c r="AS984" s="226"/>
      <x:c r="AT984" s="226"/>
      <x:c r="AU984" s="226"/>
      <x:c r="AV984" s="226"/>
      <x:c r="AW984" s="226"/>
      <x:c r="AX984" s="226"/>
      <x:c r="BA984" s="226"/>
      <x:c r="BJ984" s="226"/>
      <x:c r="BT984" s="23"/>
      <x:c r="BU984" s="23"/>
      <x:c r="BV984" s="23"/>
      <x:c r="CG984" s="226"/>
      <x:c r="CH984" s="226"/>
      <x:c r="CI984" s="226"/>
      <x:c r="CJ984" s="226"/>
      <x:c r="CK984" s="226"/>
      <x:c r="CL984" s="23"/>
      <x:c r="CP984" s="226"/>
    </x:row>
    <x:row r="985" spans="1:94" x14ac:dyDescent="0.3">
      <x:c r="A985" s="226"/>
      <x:c r="N985" s="23"/>
      <x:c r="O985" s="226"/>
      <x:c r="W985" s="226"/>
      <x:c r="AE985" s="23"/>
      <x:c r="AF985" s="23"/>
      <x:c r="AG985" s="23"/>
      <x:c r="AK985" s="226"/>
      <x:c r="AL985" s="226"/>
      <x:c r="AM985" s="226"/>
      <x:c r="AN985" s="226"/>
      <x:c r="AR985" s="226"/>
      <x:c r="AS985" s="226"/>
      <x:c r="AT985" s="226"/>
      <x:c r="AU985" s="226"/>
      <x:c r="AV985" s="226"/>
      <x:c r="AW985" s="226"/>
      <x:c r="AX985" s="226"/>
      <x:c r="BA985" s="226"/>
      <x:c r="BJ985" s="226"/>
      <x:c r="BO985" s="226"/>
      <x:c r="BT985" s="23"/>
      <x:c r="BU985" s="23"/>
      <x:c r="BV985" s="23"/>
      <x:c r="CG985" s="226"/>
      <x:c r="CH985" s="226"/>
      <x:c r="CI985" s="226"/>
      <x:c r="CJ985" s="226"/>
      <x:c r="CK985" s="226"/>
      <x:c r="CL985" s="23"/>
      <x:c r="CP985" s="226"/>
    </x:row>
    <x:row r="986" spans="1:94" x14ac:dyDescent="0.3">
      <x:c r="A986" s="226"/>
      <x:c r="N986" s="23"/>
      <x:c r="O986" s="226"/>
      <x:c r="W986" s="226"/>
      <x:c r="AE986" s="23"/>
      <x:c r="AF986" s="23"/>
      <x:c r="AG986" s="23"/>
      <x:c r="AK986" s="226"/>
      <x:c r="AL986" s="226"/>
      <x:c r="AM986" s="226"/>
      <x:c r="AN986" s="226"/>
      <x:c r="AR986" s="226"/>
      <x:c r="AS986" s="226"/>
      <x:c r="AT986" s="226"/>
      <x:c r="AU986" s="226"/>
      <x:c r="AV986" s="226"/>
      <x:c r="AW986" s="226"/>
      <x:c r="AX986" s="226"/>
      <x:c r="BA986" s="226"/>
      <x:c r="BJ986" s="226"/>
      <x:c r="BO986" s="226"/>
      <x:c r="BT986" s="23"/>
      <x:c r="BU986" s="23"/>
      <x:c r="BV986" s="23"/>
      <x:c r="CG986" s="226"/>
      <x:c r="CH986" s="226"/>
      <x:c r="CI986" s="226"/>
      <x:c r="CJ986" s="226"/>
      <x:c r="CK986" s="226"/>
      <x:c r="CL986" s="23"/>
      <x:c r="CP986" s="226"/>
    </x:row>
    <x:row r="987" spans="1:94" x14ac:dyDescent="0.3">
      <x:c r="A987" s="226"/>
      <x:c r="N987" s="23"/>
      <x:c r="O987" s="226"/>
      <x:c r="W987" s="226"/>
      <x:c r="AE987" s="23"/>
      <x:c r="AF987" s="23"/>
      <x:c r="AG987" s="23"/>
      <x:c r="AI987" s="23"/>
      <x:c r="AJ987" s="23"/>
      <x:c r="AK987" s="226"/>
      <x:c r="AL987" s="226"/>
      <x:c r="AM987" s="226"/>
      <x:c r="AN987" s="226"/>
      <x:c r="AR987" s="226"/>
      <x:c r="AS987" s="226"/>
      <x:c r="AT987" s="226"/>
      <x:c r="AU987" s="226"/>
      <x:c r="AV987" s="226"/>
      <x:c r="AW987" s="226"/>
      <x:c r="AX987" s="226"/>
      <x:c r="BA987" s="226"/>
      <x:c r="BJ987" s="226"/>
      <x:c r="BO987" s="226"/>
      <x:c r="BT987" s="23"/>
      <x:c r="BU987" s="23"/>
      <x:c r="BV987" s="23"/>
      <x:c r="CG987" s="226"/>
      <x:c r="CH987" s="226"/>
      <x:c r="CI987" s="226"/>
      <x:c r="CJ987" s="226"/>
      <x:c r="CK987" s="226"/>
      <x:c r="CL987" s="23"/>
      <x:c r="CP987" s="226"/>
    </x:row>
    <x:row r="988" spans="1:94" x14ac:dyDescent="0.3">
      <x:c r="A988" s="226"/>
      <x:c r="N988" s="23"/>
      <x:c r="O988" s="226"/>
      <x:c r="W988" s="226"/>
      <x:c r="AE988" s="23"/>
      <x:c r="AF988" s="23"/>
      <x:c r="AG988" s="23"/>
      <x:c r="AI988" s="23"/>
      <x:c r="AJ988" s="23"/>
      <x:c r="AK988" s="226"/>
      <x:c r="AL988" s="226"/>
      <x:c r="AM988" s="226"/>
      <x:c r="AN988" s="226"/>
      <x:c r="AR988" s="226"/>
      <x:c r="AS988" s="226"/>
      <x:c r="AT988" s="226"/>
      <x:c r="AU988" s="226"/>
      <x:c r="AV988" s="226"/>
      <x:c r="AW988" s="226"/>
      <x:c r="AX988" s="226"/>
      <x:c r="BA988" s="226"/>
      <x:c r="BJ988" s="226"/>
      <x:c r="BO988" s="226"/>
      <x:c r="BT988" s="23"/>
      <x:c r="BU988" s="23"/>
      <x:c r="BV988" s="23"/>
      <x:c r="CG988" s="226"/>
      <x:c r="CH988" s="226"/>
      <x:c r="CI988" s="226"/>
      <x:c r="CJ988" s="226"/>
      <x:c r="CK988" s="226"/>
      <x:c r="CL988" s="23"/>
      <x:c r="CP988" s="226"/>
    </x:row>
    <x:row r="989" spans="1:94" x14ac:dyDescent="0.3">
      <x:c r="A989" s="226"/>
      <x:c r="N989" s="23"/>
      <x:c r="O989" s="226"/>
      <x:c r="W989" s="226"/>
      <x:c r="AE989" s="23"/>
      <x:c r="AF989" s="23"/>
      <x:c r="AG989" s="23"/>
      <x:c r="AI989" s="23"/>
      <x:c r="AJ989" s="23"/>
      <x:c r="AK989" s="226"/>
      <x:c r="AL989" s="226"/>
      <x:c r="AM989" s="226"/>
      <x:c r="AN989" s="226"/>
      <x:c r="AR989" s="226"/>
      <x:c r="AS989" s="226"/>
      <x:c r="AT989" s="226"/>
      <x:c r="AU989" s="226"/>
      <x:c r="AV989" s="226"/>
      <x:c r="AW989" s="226"/>
      <x:c r="AX989" s="226"/>
      <x:c r="BA989" s="226"/>
      <x:c r="BJ989" s="226"/>
      <x:c r="BN989" s="226"/>
      <x:c r="BO989" s="226"/>
      <x:c r="BT989" s="23"/>
      <x:c r="BU989" s="23"/>
      <x:c r="BV989" s="23"/>
      <x:c r="CG989" s="226"/>
      <x:c r="CH989" s="226"/>
      <x:c r="CI989" s="226"/>
      <x:c r="CJ989" s="226"/>
      <x:c r="CK989" s="226"/>
      <x:c r="CL989" s="23"/>
      <x:c r="CP989" s="226"/>
    </x:row>
    <x:row r="990" spans="1:94" x14ac:dyDescent="0.3">
      <x:c r="A990" s="226"/>
      <x:c r="N990" s="23"/>
      <x:c r="O990" s="226"/>
      <x:c r="W990" s="226"/>
      <x:c r="AE990" s="23"/>
      <x:c r="AF990" s="23"/>
      <x:c r="AG990" s="23"/>
      <x:c r="AI990" s="23"/>
      <x:c r="AJ990" s="23"/>
      <x:c r="AK990" s="226"/>
      <x:c r="AL990" s="226"/>
      <x:c r="AM990" s="226"/>
      <x:c r="AN990" s="226"/>
      <x:c r="AR990" s="226"/>
      <x:c r="AS990" s="226"/>
      <x:c r="AT990" s="226"/>
      <x:c r="AU990" s="226"/>
      <x:c r="AV990" s="226"/>
      <x:c r="AW990" s="226"/>
      <x:c r="AX990" s="226"/>
      <x:c r="BA990" s="226"/>
      <x:c r="BJ990" s="226"/>
      <x:c r="BN990" s="226"/>
      <x:c r="BO990" s="226"/>
      <x:c r="BT990" s="23"/>
      <x:c r="BU990" s="23"/>
      <x:c r="BV990" s="23"/>
      <x:c r="CG990" s="226"/>
      <x:c r="CH990" s="226"/>
      <x:c r="CI990" s="226"/>
      <x:c r="CJ990" s="226"/>
      <x:c r="CK990" s="226"/>
      <x:c r="CL990" s="23"/>
      <x:c r="CP990" s="226"/>
    </x:row>
    <x:row r="991" spans="1:94" x14ac:dyDescent="0.3">
      <x:c r="A991" s="226"/>
      <x:c r="N991" s="23"/>
      <x:c r="O991" s="226"/>
      <x:c r="W991" s="226"/>
      <x:c r="AE991" s="23"/>
      <x:c r="AF991" s="23"/>
      <x:c r="AG991" s="23"/>
      <x:c r="AI991" s="23"/>
      <x:c r="AJ991" s="23"/>
      <x:c r="AK991" s="226"/>
      <x:c r="AL991" s="226"/>
      <x:c r="AM991" s="226"/>
      <x:c r="AN991" s="226"/>
      <x:c r="AR991" s="226"/>
      <x:c r="AS991" s="226"/>
      <x:c r="AT991" s="226"/>
      <x:c r="AU991" s="226"/>
      <x:c r="AV991" s="226"/>
      <x:c r="AW991" s="226"/>
      <x:c r="AX991" s="226"/>
      <x:c r="BA991" s="226"/>
      <x:c r="BJ991" s="226"/>
      <x:c r="BT991" s="23"/>
      <x:c r="BU991" s="23"/>
      <x:c r="BV991" s="23"/>
      <x:c r="CG991" s="226"/>
      <x:c r="CH991" s="226"/>
      <x:c r="CI991" s="226"/>
      <x:c r="CJ991" s="226"/>
      <x:c r="CK991" s="226"/>
      <x:c r="CL991" s="23"/>
      <x:c r="CP991" s="226"/>
    </x:row>
    <x:row r="992" spans="1:94" x14ac:dyDescent="0.3">
      <x:c r="A992" s="226"/>
      <x:c r="N992" s="23"/>
      <x:c r="O992" s="226"/>
      <x:c r="W992" s="226"/>
      <x:c r="AE992" s="23"/>
      <x:c r="AF992" s="23"/>
      <x:c r="AG992" s="23"/>
      <x:c r="AK992" s="226"/>
      <x:c r="AL992" s="226"/>
      <x:c r="AM992" s="226"/>
      <x:c r="AN992" s="226"/>
      <x:c r="AR992" s="226"/>
      <x:c r="AS992" s="226"/>
      <x:c r="AT992" s="226"/>
      <x:c r="AU992" s="226"/>
      <x:c r="AV992" s="226"/>
      <x:c r="AW992" s="226"/>
      <x:c r="AX992" s="226"/>
      <x:c r="BA992" s="226"/>
      <x:c r="BJ992" s="226"/>
      <x:c r="BT992" s="23"/>
      <x:c r="BU992" s="23"/>
      <x:c r="BV992" s="23"/>
      <x:c r="CG992" s="226"/>
      <x:c r="CH992" s="226"/>
      <x:c r="CI992" s="226"/>
      <x:c r="CJ992" s="226"/>
      <x:c r="CK992" s="226"/>
      <x:c r="CL992" s="23"/>
      <x:c r="CP992" s="226"/>
    </x:row>
    <x:row r="993" spans="1:94" x14ac:dyDescent="0.3">
      <x:c r="A993" s="226"/>
      <x:c r="N993" s="23"/>
      <x:c r="O993" s="226"/>
      <x:c r="W993" s="226"/>
      <x:c r="AE993" s="23"/>
      <x:c r="AF993" s="23"/>
      <x:c r="AG993" s="23"/>
      <x:c r="AK993" s="226"/>
      <x:c r="AL993" s="226"/>
      <x:c r="AM993" s="226"/>
      <x:c r="AN993" s="226"/>
      <x:c r="AR993" s="226"/>
      <x:c r="AS993" s="226"/>
      <x:c r="AT993" s="226"/>
      <x:c r="AU993" s="226"/>
      <x:c r="AV993" s="226"/>
      <x:c r="AW993" s="226"/>
      <x:c r="AX993" s="226"/>
      <x:c r="BA993" s="226"/>
      <x:c r="BJ993" s="226"/>
      <x:c r="BK993" s="226"/>
      <x:c r="BO993" s="226"/>
      <x:c r="BT993" s="23"/>
      <x:c r="BU993" s="23"/>
      <x:c r="BV993" s="23"/>
      <x:c r="CG993" s="226"/>
      <x:c r="CH993" s="226"/>
      <x:c r="CI993" s="226"/>
      <x:c r="CJ993" s="226"/>
      <x:c r="CK993" s="226"/>
      <x:c r="CL993" s="23"/>
      <x:c r="CP993" s="226"/>
    </x:row>
    <x:row r="994" spans="1:94" x14ac:dyDescent="0.3">
      <x:c r="A994" s="226"/>
      <x:c r="N994" s="23"/>
      <x:c r="O994" s="226"/>
      <x:c r="W994" s="226"/>
      <x:c r="AE994" s="23"/>
      <x:c r="AF994" s="23"/>
      <x:c r="AG994" s="23"/>
      <x:c r="AK994" s="226"/>
      <x:c r="AL994" s="226"/>
      <x:c r="AM994" s="226"/>
      <x:c r="AN994" s="226"/>
      <x:c r="AR994" s="226"/>
      <x:c r="AS994" s="226"/>
      <x:c r="AT994" s="226"/>
      <x:c r="AU994" s="226"/>
      <x:c r="AV994" s="226"/>
      <x:c r="AW994" s="226"/>
      <x:c r="AX994" s="226"/>
      <x:c r="BA994" s="226"/>
      <x:c r="BJ994" s="226"/>
      <x:c r="BK994" s="226"/>
      <x:c r="BO994" s="226"/>
      <x:c r="BT994" s="23"/>
      <x:c r="BU994" s="23"/>
      <x:c r="BV994" s="23"/>
      <x:c r="CG994" s="226"/>
      <x:c r="CH994" s="226"/>
      <x:c r="CI994" s="226"/>
      <x:c r="CJ994" s="226"/>
      <x:c r="CK994" s="226"/>
      <x:c r="CL994" s="23"/>
      <x:c r="CP994" s="226"/>
    </x:row>
    <x:row r="995" spans="1:94" x14ac:dyDescent="0.3">
      <x:c r="A995" s="226"/>
      <x:c r="N995" s="23"/>
      <x:c r="O995" s="226"/>
      <x:c r="W995" s="226"/>
      <x:c r="AE995" s="23"/>
      <x:c r="AF995" s="23"/>
      <x:c r="AG995" s="23"/>
      <x:c r="AK995" s="226"/>
      <x:c r="AL995" s="226"/>
      <x:c r="AM995" s="226"/>
      <x:c r="AN995" s="226"/>
      <x:c r="AR995" s="226"/>
      <x:c r="AS995" s="226"/>
      <x:c r="AT995" s="226"/>
      <x:c r="AU995" s="226"/>
      <x:c r="AV995" s="226"/>
      <x:c r="AW995" s="226"/>
      <x:c r="AX995" s="226"/>
      <x:c r="BA995" s="226"/>
      <x:c r="BJ995" s="226"/>
      <x:c r="BO995" s="226"/>
      <x:c r="BT995" s="23"/>
      <x:c r="BU995" s="23"/>
      <x:c r="BV995" s="23"/>
      <x:c r="CG995" s="226"/>
      <x:c r="CH995" s="226"/>
      <x:c r="CI995" s="226"/>
      <x:c r="CJ995" s="226"/>
      <x:c r="CK995" s="226"/>
      <x:c r="CL995" s="23"/>
      <x:c r="CP995" s="226"/>
    </x:row>
    <x:row r="996" spans="1:94" x14ac:dyDescent="0.3">
      <x:c r="A996" s="226"/>
      <x:c r="N996" s="23"/>
      <x:c r="O996" s="226"/>
      <x:c r="W996" s="226"/>
      <x:c r="AE996" s="23"/>
      <x:c r="AF996" s="23"/>
      <x:c r="AG996" s="23"/>
      <x:c r="AK996" s="226"/>
      <x:c r="AL996" s="226"/>
      <x:c r="AM996" s="226"/>
      <x:c r="AN996" s="226"/>
      <x:c r="AR996" s="226"/>
      <x:c r="AS996" s="226"/>
      <x:c r="AT996" s="226"/>
      <x:c r="AU996" s="226"/>
      <x:c r="AV996" s="226"/>
      <x:c r="AW996" s="226"/>
      <x:c r="AX996" s="226"/>
      <x:c r="BA996" s="226"/>
      <x:c r="BJ996" s="226"/>
      <x:c r="BK996" s="226"/>
      <x:c r="BO996" s="226"/>
      <x:c r="BT996" s="23"/>
      <x:c r="BU996" s="23"/>
      <x:c r="BV996" s="23"/>
      <x:c r="CG996" s="226"/>
      <x:c r="CH996" s="226"/>
      <x:c r="CI996" s="226"/>
      <x:c r="CJ996" s="226"/>
      <x:c r="CK996" s="226"/>
      <x:c r="CL996" s="23"/>
      <x:c r="CP996" s="226"/>
    </x:row>
    <x:row r="997" spans="1:94" x14ac:dyDescent="0.3">
      <x:c r="A997" s="226"/>
      <x:c r="N997" s="23"/>
      <x:c r="O997" s="226"/>
      <x:c r="W997" s="226"/>
      <x:c r="AE997" s="23"/>
      <x:c r="AF997" s="23"/>
      <x:c r="AG997" s="23"/>
      <x:c r="AK997" s="226"/>
      <x:c r="AL997" s="226"/>
      <x:c r="AM997" s="226"/>
      <x:c r="AN997" s="226"/>
      <x:c r="AR997" s="226"/>
      <x:c r="AS997" s="226"/>
      <x:c r="AT997" s="226"/>
      <x:c r="AU997" s="226"/>
      <x:c r="AV997" s="226"/>
      <x:c r="AW997" s="226"/>
      <x:c r="AX997" s="226"/>
      <x:c r="BA997" s="226"/>
      <x:c r="BJ997" s="226"/>
      <x:c r="BK997" s="226"/>
      <x:c r="BN997" s="226"/>
      <x:c r="BO997" s="226"/>
      <x:c r="BT997" s="23"/>
      <x:c r="BU997" s="23"/>
      <x:c r="BV997" s="23"/>
      <x:c r="CG997" s="226"/>
      <x:c r="CH997" s="226"/>
      <x:c r="CI997" s="226"/>
      <x:c r="CJ997" s="226"/>
      <x:c r="CK997" s="226"/>
      <x:c r="CL997" s="23"/>
      <x:c r="CP997" s="226"/>
    </x:row>
    <x:row r="998" spans="1:94" x14ac:dyDescent="0.3">
      <x:c r="A998" s="226"/>
      <x:c r="O998" s="226"/>
      <x:c r="W998" s="226"/>
      <x:c r="AE998" s="23"/>
      <x:c r="AF998" s="23"/>
      <x:c r="AG998" s="23"/>
      <x:c r="AK998" s="226"/>
      <x:c r="AL998" s="226"/>
      <x:c r="AM998" s="226"/>
      <x:c r="AN998" s="226"/>
      <x:c r="AR998" s="226"/>
      <x:c r="AS998" s="226"/>
      <x:c r="AT998" s="226"/>
      <x:c r="AU998" s="226"/>
      <x:c r="AV998" s="226"/>
      <x:c r="AW998" s="226"/>
      <x:c r="AX998" s="226"/>
      <x:c r="BA998" s="226"/>
      <x:c r="BJ998" s="226"/>
      <x:c r="BO998" s="226"/>
      <x:c r="BT998" s="23"/>
      <x:c r="BU998" s="23"/>
      <x:c r="BV998" s="23"/>
      <x:c r="CG998" s="226"/>
      <x:c r="CH998" s="226"/>
      <x:c r="CI998" s="226"/>
      <x:c r="CJ998" s="226"/>
      <x:c r="CK998" s="226"/>
      <x:c r="CL998" s="23"/>
      <x:c r="CP998" s="226"/>
    </x:row>
    <x:row r="999" spans="1:94" x14ac:dyDescent="0.3">
      <x:c r="A999" s="226"/>
      <x:c r="O999" s="226"/>
      <x:c r="W999" s="226"/>
      <x:c r="Y999" s="226"/>
      <x:c r="AE999" s="23"/>
      <x:c r="AF999" s="23"/>
      <x:c r="AG999" s="23"/>
      <x:c r="AK999" s="226"/>
      <x:c r="AL999" s="226"/>
      <x:c r="AM999" s="226"/>
      <x:c r="AN999" s="226"/>
      <x:c r="AR999" s="226"/>
      <x:c r="AS999" s="226"/>
      <x:c r="AT999" s="226"/>
      <x:c r="AU999" s="226"/>
      <x:c r="AV999" s="226"/>
      <x:c r="AW999" s="226"/>
      <x:c r="AX999" s="226"/>
      <x:c r="BA999" s="226"/>
      <x:c r="BJ999" s="226"/>
      <x:c r="BK999" s="226"/>
      <x:c r="BO999" s="226"/>
      <x:c r="BT999" s="23"/>
      <x:c r="BU999" s="23"/>
      <x:c r="BV999" s="23"/>
      <x:c r="CG999" s="226"/>
      <x:c r="CH999" s="226"/>
      <x:c r="CI999" s="226"/>
      <x:c r="CJ999" s="226"/>
      <x:c r="CK999" s="226"/>
      <x:c r="CL999" s="23"/>
      <x:c r="CP999" s="226"/>
    </x:row>
    <x:row r="1000" spans="1:94" x14ac:dyDescent="0.3">
      <x:c r="A1000" s="226"/>
      <x:c r="N1000" s="23"/>
      <x:c r="O1000" s="226"/>
      <x:c r="W1000" s="226"/>
      <x:c r="Y1000" s="226"/>
      <x:c r="AE1000" s="23"/>
      <x:c r="AF1000" s="23"/>
      <x:c r="AG1000" s="23"/>
      <x:c r="AK1000" s="226"/>
      <x:c r="AL1000" s="226"/>
      <x:c r="AM1000" s="226"/>
      <x:c r="AN1000" s="226"/>
      <x:c r="AR1000" s="226"/>
      <x:c r="AS1000" s="226"/>
      <x:c r="AT1000" s="226"/>
      <x:c r="AU1000" s="226"/>
      <x:c r="AV1000" s="226"/>
      <x:c r="AW1000" s="226"/>
      <x:c r="AX1000" s="226"/>
      <x:c r="BA1000" s="226"/>
      <x:c r="BJ1000" s="226"/>
      <x:c r="BK1000" s="226"/>
      <x:c r="BO1000" s="226"/>
      <x:c r="BT1000" s="23"/>
      <x:c r="BU1000" s="23"/>
      <x:c r="BV1000" s="23"/>
      <x:c r="CG1000" s="226"/>
      <x:c r="CH1000" s="226"/>
      <x:c r="CI1000" s="226"/>
      <x:c r="CJ1000" s="226"/>
      <x:c r="CK1000" s="226"/>
      <x:c r="CL1000" s="23"/>
      <x:c r="CP1000" s="226"/>
    </x:row>
    <x:row r="1001" spans="1:94" x14ac:dyDescent="0.3">
      <x:c r="A1001" s="226"/>
      <x:c r="C1001" s="226"/>
      <x:c r="L1001" s="226"/>
      <x:c r="N1001" s="23"/>
      <x:c r="W1001" s="226"/>
      <x:c r="AE1001" s="23"/>
      <x:c r="AF1001" s="23"/>
      <x:c r="AH1001" s="23"/>
      <x:c r="AI1001" s="23"/>
      <x:c r="AJ1001" s="23"/>
      <x:c r="AK1001" s="226"/>
      <x:c r="AL1001" s="222"/>
      <x:c r="AM1001" s="226"/>
      <x:c r="AN1001" s="222"/>
      <x:c r="AO1001" s="222"/>
      <x:c r="AR1001" s="222"/>
      <x:c r="AS1001" s="222"/>
      <x:c r="AT1001" s="222"/>
      <x:c r="AU1001" s="222"/>
      <x:c r="AV1001" s="222"/>
      <x:c r="AW1001" s="222"/>
      <x:c r="BJ1001" s="222"/>
      <x:c r="BO1001" s="226"/>
      <x:c r="BT1001" s="23"/>
      <x:c r="BU1001" s="23"/>
      <x:c r="BV1001" s="23"/>
      <x:c r="CA1001" s="226"/>
      <x:c r="CG1001" s="226"/>
      <x:c r="CH1001" s="226"/>
      <x:c r="CI1001" s="226"/>
      <x:c r="CJ1001" s="226"/>
      <x:c r="CK1001" s="226"/>
      <x:c r="CL1001" s="23"/>
      <x:c r="CP1001" s="226"/>
    </x:row>
    <x:row r="1002" spans="1:94" x14ac:dyDescent="0.3">
      <x:c r="A1002" s="226"/>
      <x:c r="C1002" s="226"/>
      <x:c r="L1002" s="226"/>
      <x:c r="N1002" s="23"/>
      <x:c r="W1002" s="226"/>
      <x:c r="AE1002" s="23"/>
      <x:c r="AF1002" s="23"/>
      <x:c r="AH1002" s="23"/>
      <x:c r="AI1002" s="23"/>
      <x:c r="AJ1002" s="23"/>
      <x:c r="AK1002" s="226"/>
      <x:c r="AL1002" s="222"/>
      <x:c r="AM1002" s="226"/>
      <x:c r="AN1002" s="222"/>
      <x:c r="AO1002" s="222"/>
      <x:c r="AP1002" s="222"/>
      <x:c r="AR1002" s="222"/>
      <x:c r="AS1002" s="222"/>
      <x:c r="AT1002" s="222"/>
      <x:c r="AU1002" s="222"/>
      <x:c r="AV1002" s="222"/>
      <x:c r="AW1002" s="222"/>
      <x:c r="BJ1002" s="222"/>
      <x:c r="BO1002" s="226"/>
      <x:c r="BT1002" s="23"/>
      <x:c r="BU1002" s="23"/>
      <x:c r="BV1002" s="23"/>
      <x:c r="CA1002" s="226"/>
      <x:c r="CG1002" s="226"/>
      <x:c r="CH1002" s="226"/>
      <x:c r="CI1002" s="226"/>
      <x:c r="CJ1002" s="226"/>
      <x:c r="CK1002" s="226"/>
      <x:c r="CL1002" s="23"/>
      <x:c r="CP1002" s="226"/>
    </x:row>
    <x:row r="1003" spans="1:94" x14ac:dyDescent="0.3">
      <x:c r="A1003" s="226"/>
      <x:c r="C1003" s="226"/>
      <x:c r="L1003" s="226"/>
      <x:c r="N1003" s="23"/>
      <x:c r="W1003" s="226"/>
      <x:c r="AE1003" s="23"/>
      <x:c r="AF1003" s="23"/>
      <x:c r="AH1003" s="23"/>
      <x:c r="AI1003" s="23"/>
      <x:c r="AJ1003" s="23"/>
      <x:c r="AK1003" s="226"/>
      <x:c r="AL1003" s="222"/>
      <x:c r="AM1003" s="226"/>
      <x:c r="AN1003" s="222"/>
      <x:c r="AO1003" s="222"/>
      <x:c r="AR1003" s="222"/>
      <x:c r="AS1003" s="222"/>
      <x:c r="AT1003" s="222"/>
      <x:c r="AU1003" s="222"/>
      <x:c r="AV1003" s="222"/>
      <x:c r="AW1003" s="222"/>
      <x:c r="BJ1003" s="222"/>
      <x:c r="BN1003" s="226"/>
      <x:c r="BO1003" s="226"/>
      <x:c r="BT1003" s="23"/>
      <x:c r="BU1003" s="23"/>
      <x:c r="BV1003" s="23"/>
      <x:c r="CA1003" s="226"/>
      <x:c r="CG1003" s="226"/>
      <x:c r="CH1003" s="226"/>
      <x:c r="CI1003" s="226"/>
      <x:c r="CJ1003" s="226"/>
      <x:c r="CK1003" s="226"/>
      <x:c r="CL1003" s="23"/>
      <x:c r="CP1003" s="226"/>
    </x:row>
    <x:row r="1004" spans="1:94" x14ac:dyDescent="0.3">
      <x:c r="A1004" s="226"/>
      <x:c r="C1004" s="226"/>
      <x:c r="L1004" s="226"/>
      <x:c r="N1004" s="23"/>
      <x:c r="W1004" s="226"/>
      <x:c r="AE1004" s="23"/>
      <x:c r="AF1004" s="23"/>
      <x:c r="AH1004" s="23"/>
      <x:c r="AI1004" s="23"/>
      <x:c r="AJ1004" s="23"/>
      <x:c r="AK1004" s="226"/>
      <x:c r="AL1004" s="222"/>
      <x:c r="AM1004" s="226"/>
      <x:c r="AN1004" s="222"/>
      <x:c r="AO1004" s="222"/>
      <x:c r="AR1004" s="222"/>
      <x:c r="AS1004" s="222"/>
      <x:c r="AT1004" s="222"/>
      <x:c r="AU1004" s="222"/>
      <x:c r="AV1004" s="222"/>
      <x:c r="AW1004" s="222"/>
      <x:c r="BJ1004" s="222"/>
      <x:c r="BN1004" s="226"/>
      <x:c r="BO1004" s="226"/>
      <x:c r="BT1004" s="23"/>
      <x:c r="BU1004" s="23"/>
      <x:c r="BV1004" s="23"/>
      <x:c r="CA1004" s="226"/>
      <x:c r="CG1004" s="226"/>
      <x:c r="CH1004" s="226"/>
      <x:c r="CI1004" s="226"/>
      <x:c r="CJ1004" s="226"/>
      <x:c r="CK1004" s="226"/>
      <x:c r="CL1004" s="23"/>
      <x:c r="CP1004" s="226"/>
    </x:row>
    <x:row r="1005" spans="1:94" x14ac:dyDescent="0.3">
      <x:c r="A1005" s="226"/>
      <x:c r="C1005" s="226"/>
      <x:c r="L1005" s="226"/>
      <x:c r="N1005" s="23"/>
      <x:c r="W1005" s="226"/>
      <x:c r="AE1005" s="23"/>
      <x:c r="AF1005" s="23"/>
      <x:c r="AI1005" s="23"/>
      <x:c r="AJ1005" s="23"/>
      <x:c r="AK1005" s="222"/>
      <x:c r="AL1005" s="222"/>
      <x:c r="AR1005" s="222"/>
      <x:c r="AS1005" s="222"/>
      <x:c r="AT1005" s="222"/>
      <x:c r="AU1005" s="222"/>
      <x:c r="AV1005" s="222"/>
      <x:c r="AW1005" s="222"/>
      <x:c r="AX1005" s="226"/>
      <x:c r="BA1005" s="226"/>
      <x:c r="BJ1005" s="222"/>
      <x:c r="BT1005" s="23"/>
      <x:c r="BU1005" s="23"/>
      <x:c r="BV1005" s="23"/>
      <x:c r="CG1005" s="226"/>
      <x:c r="CH1005" s="226"/>
      <x:c r="CI1005" s="226"/>
      <x:c r="CJ1005" s="226"/>
      <x:c r="CK1005" s="226"/>
      <x:c r="CL1005" s="23"/>
      <x:c r="CP1005" s="226"/>
    </x:row>
    <x:row r="1006" spans="1:94" x14ac:dyDescent="0.3">
      <x:c r="A1006" s="226"/>
      <x:c r="C1006" s="226"/>
      <x:c r="L1006" s="226"/>
      <x:c r="N1006" s="23"/>
      <x:c r="W1006" s="226"/>
      <x:c r="AE1006" s="23"/>
      <x:c r="AF1006" s="23"/>
      <x:c r="AI1006" s="23"/>
      <x:c r="AJ1006" s="23"/>
      <x:c r="AK1006" s="222"/>
      <x:c r="AL1006" s="222"/>
      <x:c r="AR1006" s="222"/>
      <x:c r="AS1006" s="222"/>
      <x:c r="AT1006" s="222"/>
      <x:c r="AU1006" s="222"/>
      <x:c r="AV1006" s="222"/>
      <x:c r="AW1006" s="222"/>
      <x:c r="AX1006" s="226"/>
      <x:c r="BA1006" s="226"/>
      <x:c r="BJ1006" s="222"/>
      <x:c r="BT1006" s="23"/>
      <x:c r="BU1006" s="23"/>
      <x:c r="BV1006" s="23"/>
      <x:c r="CG1006" s="226"/>
      <x:c r="CH1006" s="226"/>
      <x:c r="CI1006" s="226"/>
      <x:c r="CJ1006" s="226"/>
      <x:c r="CK1006" s="226"/>
      <x:c r="CL1006" s="23"/>
      <x:c r="CP1006" s="226"/>
    </x:row>
    <x:row r="1007" spans="1:94" x14ac:dyDescent="0.3">
      <x:c r="A1007" s="226"/>
      <x:c r="C1007" s="226"/>
      <x:c r="L1007" s="226"/>
      <x:c r="N1007" s="23"/>
      <x:c r="W1007" s="226"/>
      <x:c r="AE1007" s="23"/>
      <x:c r="AF1007" s="23"/>
      <x:c r="AI1007" s="23"/>
      <x:c r="AJ1007" s="23"/>
      <x:c r="AK1007" s="222"/>
      <x:c r="AL1007" s="222"/>
      <x:c r="AR1007" s="222"/>
      <x:c r="AS1007" s="222"/>
      <x:c r="AT1007" s="222"/>
      <x:c r="AU1007" s="222"/>
      <x:c r="AV1007" s="222"/>
      <x:c r="AW1007" s="222"/>
      <x:c r="AX1007" s="226"/>
      <x:c r="BA1007" s="226"/>
      <x:c r="BJ1007" s="222"/>
      <x:c r="BT1007" s="23"/>
      <x:c r="BU1007" s="23"/>
      <x:c r="BV1007" s="23"/>
      <x:c r="CG1007" s="226"/>
      <x:c r="CH1007" s="226"/>
      <x:c r="CI1007" s="226"/>
      <x:c r="CJ1007" s="226"/>
      <x:c r="CK1007" s="226"/>
      <x:c r="CL1007" s="23"/>
      <x:c r="CP1007" s="226"/>
    </x:row>
    <x:row r="1008" spans="1:94" x14ac:dyDescent="0.3">
      <x:c r="A1008" s="226"/>
      <x:c r="C1008" s="226"/>
      <x:c r="L1008" s="226"/>
      <x:c r="N1008" s="23"/>
      <x:c r="W1008" s="226"/>
      <x:c r="AE1008" s="23"/>
      <x:c r="AF1008" s="23"/>
      <x:c r="AI1008" s="23"/>
      <x:c r="AJ1008" s="23"/>
      <x:c r="AK1008" s="222"/>
      <x:c r="AL1008" s="222"/>
      <x:c r="AR1008" s="222"/>
      <x:c r="AS1008" s="222"/>
      <x:c r="AT1008" s="222"/>
      <x:c r="AU1008" s="222"/>
      <x:c r="AV1008" s="222"/>
      <x:c r="AW1008" s="222"/>
      <x:c r="AX1008" s="226"/>
      <x:c r="BA1008" s="226"/>
      <x:c r="BJ1008" s="222"/>
      <x:c r="BT1008" s="23"/>
      <x:c r="BU1008" s="23"/>
      <x:c r="BV1008" s="23"/>
      <x:c r="CG1008" s="226"/>
      <x:c r="CH1008" s="226"/>
      <x:c r="CI1008" s="226"/>
      <x:c r="CJ1008" s="226"/>
      <x:c r="CK1008" s="226"/>
      <x:c r="CL1008" s="23"/>
      <x:c r="CP1008" s="226"/>
    </x:row>
    <x:row r="1009" spans="1:94" x14ac:dyDescent="0.3">
      <x:c r="A1009" s="226"/>
      <x:c r="C1009" s="226"/>
      <x:c r="L1009" s="226"/>
      <x:c r="N1009" s="23"/>
      <x:c r="W1009" s="226"/>
      <x:c r="AE1009" s="23"/>
      <x:c r="AF1009" s="23"/>
      <x:c r="AK1009" s="222"/>
      <x:c r="AL1009" s="222"/>
      <x:c r="AR1009" s="222"/>
      <x:c r="AS1009" s="222"/>
      <x:c r="AT1009" s="222"/>
      <x:c r="AU1009" s="222"/>
      <x:c r="AV1009" s="222"/>
      <x:c r="AW1009" s="222"/>
      <x:c r="AX1009" s="226"/>
      <x:c r="BA1009" s="226"/>
      <x:c r="BJ1009" s="222"/>
      <x:c r="BT1009" s="23"/>
      <x:c r="BU1009" s="23"/>
      <x:c r="BV1009" s="23"/>
      <x:c r="CG1009" s="226"/>
      <x:c r="CH1009" s="226"/>
      <x:c r="CI1009" s="226"/>
      <x:c r="CJ1009" s="226"/>
      <x:c r="CK1009" s="226"/>
      <x:c r="CL1009" s="23"/>
      <x:c r="CP1009" s="226"/>
    </x:row>
    <x:row r="1010" spans="1:94" x14ac:dyDescent="0.3">
      <x:c r="A1010" s="226"/>
      <x:c r="C1010" s="226"/>
      <x:c r="L1010" s="226"/>
      <x:c r="N1010" s="23"/>
      <x:c r="W1010" s="226"/>
      <x:c r="AE1010" s="23"/>
      <x:c r="AF1010" s="23"/>
      <x:c r="AK1010" s="222"/>
      <x:c r="AL1010" s="222"/>
      <x:c r="AR1010" s="222"/>
      <x:c r="AS1010" s="222"/>
      <x:c r="AT1010" s="222"/>
      <x:c r="AU1010" s="222"/>
      <x:c r="AV1010" s="222"/>
      <x:c r="AW1010" s="222"/>
      <x:c r="AX1010" s="226"/>
      <x:c r="BA1010" s="226"/>
      <x:c r="BJ1010" s="222"/>
      <x:c r="BT1010" s="23"/>
      <x:c r="BU1010" s="23"/>
      <x:c r="BV1010" s="23"/>
      <x:c r="CG1010" s="226"/>
      <x:c r="CH1010" s="226"/>
      <x:c r="CI1010" s="226"/>
      <x:c r="CJ1010" s="226"/>
      <x:c r="CK1010" s="226"/>
      <x:c r="CL1010" s="23"/>
      <x:c r="CP1010" s="226"/>
    </x:row>
    <x:row r="1011" spans="1:94" x14ac:dyDescent="0.3">
      <x:c r="A1011" s="226"/>
      <x:c r="C1011" s="226"/>
      <x:c r="L1011" s="226"/>
      <x:c r="N1011" s="23"/>
      <x:c r="W1011" s="226"/>
      <x:c r="AE1011" s="23"/>
      <x:c r="AF1011" s="23"/>
      <x:c r="AK1011" s="222"/>
      <x:c r="AL1011" s="222"/>
      <x:c r="AR1011" s="222"/>
      <x:c r="AS1011" s="222"/>
      <x:c r="AT1011" s="222"/>
      <x:c r="AU1011" s="222"/>
      <x:c r="AV1011" s="222"/>
      <x:c r="AW1011" s="222"/>
      <x:c r="AX1011" s="226"/>
      <x:c r="BA1011" s="226"/>
      <x:c r="BJ1011" s="222"/>
      <x:c r="BT1011" s="23"/>
      <x:c r="BU1011" s="23"/>
      <x:c r="BV1011" s="23"/>
      <x:c r="CG1011" s="226"/>
      <x:c r="CH1011" s="226"/>
      <x:c r="CI1011" s="226"/>
      <x:c r="CJ1011" s="226"/>
      <x:c r="CK1011" s="226"/>
      <x:c r="CL1011" s="23"/>
      <x:c r="CP1011" s="226"/>
    </x:row>
    <x:row r="1012" spans="1:94" x14ac:dyDescent="0.3">
      <x:c r="A1012" s="226"/>
      <x:c r="C1012" s="226"/>
      <x:c r="L1012" s="226"/>
      <x:c r="N1012" s="23"/>
      <x:c r="W1012" s="226"/>
      <x:c r="AE1012" s="23"/>
      <x:c r="AF1012" s="23"/>
      <x:c r="AK1012" s="222"/>
      <x:c r="AL1012" s="222"/>
      <x:c r="AR1012" s="222"/>
      <x:c r="AS1012" s="222"/>
      <x:c r="AT1012" s="222"/>
      <x:c r="AU1012" s="222"/>
      <x:c r="AV1012" s="222"/>
      <x:c r="AW1012" s="222"/>
      <x:c r="AX1012" s="226"/>
      <x:c r="BA1012" s="226"/>
      <x:c r="BJ1012" s="222"/>
      <x:c r="BT1012" s="23"/>
      <x:c r="BU1012" s="23"/>
      <x:c r="BV1012" s="23"/>
      <x:c r="CG1012" s="226"/>
      <x:c r="CH1012" s="226"/>
      <x:c r="CI1012" s="226"/>
      <x:c r="CJ1012" s="226"/>
      <x:c r="CK1012" s="226"/>
      <x:c r="CL1012" s="23"/>
      <x:c r="CP1012" s="226"/>
    </x:row>
    <x:row r="1013" spans="1:94" x14ac:dyDescent="0.3">
      <x:c r="A1013" s="226"/>
      <x:c r="C1013" s="226"/>
      <x:c r="L1013" s="226"/>
      <x:c r="N1013" s="23"/>
      <x:c r="W1013" s="226"/>
      <x:c r="AE1013" s="23"/>
      <x:c r="AF1013" s="23"/>
      <x:c r="AK1013" s="222"/>
      <x:c r="AL1013" s="222"/>
      <x:c r="AR1013" s="222"/>
      <x:c r="AS1013" s="222"/>
      <x:c r="AT1013" s="222"/>
      <x:c r="AU1013" s="222"/>
      <x:c r="AV1013" s="222"/>
      <x:c r="AW1013" s="222"/>
      <x:c r="AX1013" s="226"/>
      <x:c r="BA1013" s="226"/>
      <x:c r="BJ1013" s="222"/>
      <x:c r="BT1013" s="23"/>
      <x:c r="BU1013" s="23"/>
      <x:c r="BV1013" s="23"/>
      <x:c r="CG1013" s="226"/>
      <x:c r="CH1013" s="226"/>
      <x:c r="CI1013" s="226"/>
      <x:c r="CJ1013" s="226"/>
      <x:c r="CK1013" s="226"/>
      <x:c r="CL1013" s="23"/>
      <x:c r="CP1013" s="226"/>
    </x:row>
    <x:row r="1014" spans="1:94" x14ac:dyDescent="0.3">
      <x:c r="A1014" s="226"/>
      <x:c r="C1014" s="226"/>
      <x:c r="L1014" s="226"/>
      <x:c r="N1014" s="23"/>
      <x:c r="W1014" s="226"/>
      <x:c r="AE1014" s="23"/>
      <x:c r="AF1014" s="23"/>
      <x:c r="AK1014" s="222"/>
      <x:c r="AL1014" s="222"/>
      <x:c r="AR1014" s="222"/>
      <x:c r="AS1014" s="222"/>
      <x:c r="AT1014" s="222"/>
      <x:c r="AU1014" s="222"/>
      <x:c r="AV1014" s="222"/>
      <x:c r="AW1014" s="222"/>
      <x:c r="AX1014" s="226"/>
      <x:c r="BA1014" s="226"/>
      <x:c r="BJ1014" s="222"/>
      <x:c r="BT1014" s="23"/>
      <x:c r="BU1014" s="23"/>
      <x:c r="BV1014" s="23"/>
      <x:c r="CG1014" s="226"/>
      <x:c r="CH1014" s="226"/>
      <x:c r="CI1014" s="226"/>
      <x:c r="CJ1014" s="226"/>
      <x:c r="CK1014" s="226"/>
      <x:c r="CL1014" s="23"/>
      <x:c r="CP1014" s="226"/>
    </x:row>
    <x:row r="1015" spans="1:94" x14ac:dyDescent="0.3">
      <x:c r="A1015" s="226"/>
      <x:c r="C1015" s="226"/>
      <x:c r="L1015" s="226"/>
      <x:c r="N1015" s="23"/>
      <x:c r="W1015" s="226"/>
      <x:c r="AE1015" s="23"/>
      <x:c r="AF1015" s="23"/>
      <x:c r="AK1015" s="222"/>
      <x:c r="AL1015" s="222"/>
      <x:c r="AR1015" s="222"/>
      <x:c r="AS1015" s="222"/>
      <x:c r="AT1015" s="222"/>
      <x:c r="AU1015" s="222"/>
      <x:c r="AV1015" s="222"/>
      <x:c r="AW1015" s="222"/>
      <x:c r="AX1015" s="226"/>
      <x:c r="BA1015" s="226"/>
      <x:c r="BJ1015" s="222"/>
      <x:c r="BT1015" s="23"/>
      <x:c r="BU1015" s="23"/>
      <x:c r="BV1015" s="23"/>
      <x:c r="CG1015" s="226"/>
      <x:c r="CH1015" s="226"/>
      <x:c r="CI1015" s="226"/>
      <x:c r="CJ1015" s="226"/>
      <x:c r="CK1015" s="226"/>
      <x:c r="CL1015" s="23"/>
      <x:c r="CP1015" s="226"/>
    </x:row>
    <x:row r="1016" spans="1:94" x14ac:dyDescent="0.3">
      <x:c r="A1016" s="226"/>
      <x:c r="C1016" s="226"/>
      <x:c r="L1016" s="226"/>
      <x:c r="N1016" s="23"/>
      <x:c r="W1016" s="226"/>
      <x:c r="AE1016" s="23"/>
      <x:c r="AF1016" s="23"/>
      <x:c r="AH1016" s="23"/>
      <x:c r="AK1016" s="226"/>
      <x:c r="AL1016" s="222"/>
      <x:c r="AM1016" s="226"/>
      <x:c r="AN1016" s="222"/>
      <x:c r="AO1016" s="222"/>
      <x:c r="AR1016" s="222"/>
      <x:c r="AS1016" s="222"/>
      <x:c r="AT1016" s="222"/>
      <x:c r="AU1016" s="222"/>
      <x:c r="AV1016" s="222"/>
      <x:c r="AW1016" s="222"/>
      <x:c r="BJ1016" s="222"/>
      <x:c r="BN1016" s="226"/>
      <x:c r="BO1016" s="226"/>
      <x:c r="BT1016" s="23"/>
      <x:c r="BU1016" s="23"/>
      <x:c r="BV1016" s="23"/>
      <x:c r="CA1016" s="226"/>
      <x:c r="CG1016" s="226"/>
      <x:c r="CH1016" s="226"/>
      <x:c r="CI1016" s="226"/>
      <x:c r="CJ1016" s="226"/>
      <x:c r="CK1016" s="226"/>
      <x:c r="CL1016" s="23"/>
      <x:c r="CP1016" s="226"/>
    </x:row>
    <x:row r="1017" spans="1:94" x14ac:dyDescent="0.3">
      <x:c r="A1017" s="226"/>
      <x:c r="C1017" s="226"/>
      <x:c r="L1017" s="226"/>
      <x:c r="N1017" s="23"/>
      <x:c r="AL1017" s="226"/>
      <x:c r="AR1017" s="222"/>
      <x:c r="AT1017" s="222"/>
      <x:c r="AU1017" s="222"/>
      <x:c r="AW1017" s="222"/>
      <x:c r="BJ1017" s="222"/>
      <x:c r="BT1017" s="23"/>
      <x:c r="BU1017" s="23"/>
      <x:c r="BV1017" s="23"/>
      <x:c r="CI1017" s="226"/>
      <x:c r="CJ1017" s="226"/>
      <x:c r="CK1017" s="226"/>
      <x:c r="CP1017" s="226"/>
    </x:row>
    <x:row r="1018" spans="1:94" x14ac:dyDescent="0.3">
      <x:c r="A1018" s="226"/>
      <x:c r="C1018" s="226"/>
      <x:c r="L1018" s="226"/>
      <x:c r="N1018" s="23"/>
      <x:c r="W1018" s="226"/>
      <x:c r="AE1018" s="23"/>
      <x:c r="AF1018" s="23"/>
      <x:c r="AH1018" s="23"/>
      <x:c r="AK1018" s="226"/>
      <x:c r="AL1018" s="222"/>
      <x:c r="AM1018" s="226"/>
      <x:c r="AN1018" s="222"/>
      <x:c r="AO1018" s="222"/>
      <x:c r="AR1018" s="222"/>
      <x:c r="AS1018" s="222"/>
      <x:c r="AT1018" s="222"/>
      <x:c r="AU1018" s="222"/>
      <x:c r="AV1018" s="222"/>
      <x:c r="AW1018" s="222"/>
      <x:c r="BJ1018" s="222"/>
      <x:c r="BN1018" s="226"/>
      <x:c r="BO1018" s="226"/>
      <x:c r="BP1018" s="226"/>
      <x:c r="BT1018" s="23"/>
      <x:c r="BU1018" s="23"/>
      <x:c r="BV1018" s="23"/>
      <x:c r="CA1018" s="226"/>
      <x:c r="CG1018" s="226"/>
      <x:c r="CH1018" s="226"/>
      <x:c r="CI1018" s="226"/>
      <x:c r="CJ1018" s="226"/>
      <x:c r="CK1018" s="226"/>
      <x:c r="CL1018" s="23"/>
      <x:c r="CP1018" s="226"/>
    </x:row>
    <x:row r="1019" spans="1:94" x14ac:dyDescent="0.3">
      <x:c r="A1019" s="226"/>
      <x:c r="C1019" s="226"/>
      <x:c r="L1019" s="226"/>
      <x:c r="N1019" s="23"/>
      <x:c r="W1019" s="226"/>
      <x:c r="AE1019" s="23"/>
      <x:c r="AF1019" s="23"/>
      <x:c r="AI1019" s="23"/>
      <x:c r="AJ1019" s="23"/>
      <x:c r="AK1019" s="222"/>
      <x:c r="AL1019" s="222"/>
      <x:c r="AR1019" s="222"/>
      <x:c r="AS1019" s="222"/>
      <x:c r="AT1019" s="222"/>
      <x:c r="AU1019" s="222"/>
      <x:c r="AV1019" s="222"/>
      <x:c r="AW1019" s="222"/>
      <x:c r="AX1019" s="226"/>
      <x:c r="BA1019" s="226"/>
      <x:c r="BJ1019" s="222"/>
      <x:c r="BT1019" s="23"/>
      <x:c r="BU1019" s="23"/>
      <x:c r="BV1019" s="23"/>
      <x:c r="CG1019" s="226"/>
      <x:c r="CH1019" s="226"/>
      <x:c r="CI1019" s="226"/>
      <x:c r="CJ1019" s="226"/>
      <x:c r="CK1019" s="226"/>
      <x:c r="CL1019" s="23"/>
      <x:c r="CP1019" s="226"/>
    </x:row>
    <x:row r="1020" spans="1:94" x14ac:dyDescent="0.3">
      <x:c r="A1020" s="226"/>
      <x:c r="C1020" s="226"/>
      <x:c r="L1020" s="226"/>
      <x:c r="N1020" s="23"/>
      <x:c r="AL1020" s="226"/>
      <x:c r="AR1020" s="222"/>
      <x:c r="AT1020" s="222"/>
      <x:c r="AU1020" s="222"/>
      <x:c r="AW1020" s="222"/>
      <x:c r="BJ1020" s="222"/>
      <x:c r="BT1020" s="23"/>
      <x:c r="BU1020" s="23"/>
      <x:c r="BV1020" s="23"/>
      <x:c r="CI1020" s="226"/>
      <x:c r="CJ1020" s="226"/>
      <x:c r="CK1020" s="226"/>
      <x:c r="CP1020" s="226"/>
    </x:row>
    <x:row r="1021" spans="1:94" x14ac:dyDescent="0.3">
      <x:c r="A1021" s="226"/>
      <x:c r="C1021" s="226"/>
      <x:c r="L1021" s="226"/>
      <x:c r="N1021" s="23"/>
      <x:c r="W1021" s="226"/>
      <x:c r="AE1021" s="23"/>
      <x:c r="AF1021" s="23"/>
      <x:c r="AH1021" s="23"/>
      <x:c r="AK1021" s="226"/>
      <x:c r="AL1021" s="222"/>
      <x:c r="AM1021" s="226"/>
      <x:c r="AN1021" s="222"/>
      <x:c r="AO1021" s="222"/>
      <x:c r="AP1021" s="222"/>
      <x:c r="AR1021" s="222"/>
      <x:c r="AS1021" s="222"/>
      <x:c r="AT1021" s="222"/>
      <x:c r="AU1021" s="222"/>
      <x:c r="AV1021" s="222"/>
      <x:c r="AW1021" s="222"/>
      <x:c r="BJ1021" s="222"/>
      <x:c r="BO1021" s="226"/>
      <x:c r="BT1021" s="23"/>
      <x:c r="BU1021" s="23"/>
      <x:c r="BV1021" s="23"/>
      <x:c r="CA1021" s="226"/>
      <x:c r="CG1021" s="226"/>
      <x:c r="CH1021" s="226"/>
      <x:c r="CI1021" s="226"/>
      <x:c r="CJ1021" s="226"/>
      <x:c r="CK1021" s="226"/>
      <x:c r="CL1021" s="23"/>
      <x:c r="CP1021" s="226"/>
    </x:row>
    <x:row r="1022" spans="1:94" x14ac:dyDescent="0.3">
      <x:c r="A1022" s="226"/>
      <x:c r="C1022" s="226"/>
      <x:c r="L1022" s="226"/>
      <x:c r="N1022" s="23"/>
      <x:c r="AL1022" s="226"/>
      <x:c r="AR1022" s="222"/>
      <x:c r="AT1022" s="222"/>
      <x:c r="AU1022" s="222"/>
      <x:c r="AW1022" s="222"/>
      <x:c r="BJ1022" s="222"/>
      <x:c r="BT1022" s="23"/>
      <x:c r="BU1022" s="23"/>
      <x:c r="BV1022" s="23"/>
      <x:c r="CI1022" s="226"/>
      <x:c r="CJ1022" s="226"/>
      <x:c r="CK1022" s="226"/>
      <x:c r="CP1022" s="226"/>
    </x:row>
    <x:row r="1023" spans="1:94" x14ac:dyDescent="0.3">
      <x:c r="A1023" s="226"/>
      <x:c r="C1023" s="226"/>
      <x:c r="L1023" s="226"/>
      <x:c r="N1023" s="23"/>
      <x:c r="AL1023" s="226"/>
      <x:c r="AR1023" s="222"/>
      <x:c r="AT1023" s="222"/>
      <x:c r="AU1023" s="222"/>
      <x:c r="AW1023" s="222"/>
      <x:c r="BJ1023" s="222"/>
      <x:c r="BT1023" s="23"/>
      <x:c r="BU1023" s="23"/>
      <x:c r="BV1023" s="23"/>
      <x:c r="CI1023" s="226"/>
      <x:c r="CJ1023" s="226"/>
      <x:c r="CK1023" s="226"/>
      <x:c r="CP1023" s="226"/>
    </x:row>
    <x:row r="1024" spans="1:94" x14ac:dyDescent="0.3">
      <x:c r="A1024" s="226"/>
      <x:c r="C1024" s="226"/>
      <x:c r="L1024" s="226"/>
      <x:c r="N1024" s="23"/>
      <x:c r="AL1024" s="226"/>
      <x:c r="AR1024" s="222"/>
      <x:c r="AT1024" s="222"/>
      <x:c r="AU1024" s="222"/>
      <x:c r="AW1024" s="222"/>
      <x:c r="BJ1024" s="222"/>
      <x:c r="BT1024" s="23"/>
      <x:c r="BU1024" s="23"/>
      <x:c r="BV1024" s="23"/>
      <x:c r="CI1024" s="226"/>
      <x:c r="CJ1024" s="226"/>
      <x:c r="CK1024" s="226"/>
      <x:c r="CP1024" s="226"/>
    </x:row>
    <x:row r="1025" spans="1:94" x14ac:dyDescent="0.3">
      <x:c r="A1025" s="226"/>
      <x:c r="C1025" s="226"/>
      <x:c r="L1025" s="226"/>
      <x:c r="N1025" s="23"/>
      <x:c r="W1025" s="226"/>
      <x:c r="AE1025" s="23"/>
      <x:c r="AF1025" s="23"/>
      <x:c r="AK1025" s="226"/>
      <x:c r="AL1025" s="222"/>
      <x:c r="AM1025" s="226"/>
      <x:c r="AN1025" s="222"/>
      <x:c r="AO1025" s="222"/>
      <x:c r="AR1025" s="222"/>
      <x:c r="AS1025" s="222"/>
      <x:c r="AT1025" s="222"/>
      <x:c r="AU1025" s="222"/>
      <x:c r="AV1025" s="222"/>
      <x:c r="AW1025" s="222"/>
      <x:c r="BJ1025" s="222"/>
      <x:c r="BO1025" s="226"/>
      <x:c r="BT1025" s="23"/>
      <x:c r="BU1025" s="23"/>
      <x:c r="BV1025" s="23"/>
      <x:c r="CA1025" s="226"/>
      <x:c r="CG1025" s="226"/>
      <x:c r="CH1025" s="226"/>
      <x:c r="CI1025" s="226"/>
      <x:c r="CJ1025" s="226"/>
      <x:c r="CK1025" s="226"/>
      <x:c r="CL1025" s="23"/>
      <x:c r="CP1025" s="226"/>
    </x:row>
    <x:row r="1026" spans="1:94" x14ac:dyDescent="0.3">
      <x:c r="A1026" s="226"/>
      <x:c r="C1026" s="226"/>
      <x:c r="L1026" s="226"/>
      <x:c r="N1026" s="23"/>
      <x:c r="W1026" s="226"/>
      <x:c r="AE1026" s="23"/>
      <x:c r="AF1026" s="23"/>
      <x:c r="AH1026" s="23"/>
      <x:c r="AK1026" s="226"/>
      <x:c r="AL1026" s="222"/>
      <x:c r="AM1026" s="226"/>
      <x:c r="AN1026" s="222"/>
      <x:c r="AO1026" s="222"/>
      <x:c r="AP1026" s="222"/>
      <x:c r="AR1026" s="222"/>
      <x:c r="AS1026" s="222"/>
      <x:c r="AT1026" s="222"/>
      <x:c r="AU1026" s="222"/>
      <x:c r="AV1026" s="222"/>
      <x:c r="AW1026" s="222"/>
      <x:c r="BJ1026" s="222"/>
      <x:c r="BN1026" s="226"/>
      <x:c r="BO1026" s="226"/>
      <x:c r="BP1026" s="226"/>
      <x:c r="BT1026" s="23"/>
      <x:c r="BU1026" s="23"/>
      <x:c r="BV1026" s="23"/>
      <x:c r="CA1026" s="226"/>
      <x:c r="CG1026" s="226"/>
      <x:c r="CH1026" s="226"/>
      <x:c r="CI1026" s="226"/>
      <x:c r="CJ1026" s="226"/>
      <x:c r="CK1026" s="226"/>
      <x:c r="CL1026" s="23"/>
      <x:c r="CP1026" s="226"/>
    </x:row>
    <x:row r="1027" spans="1:94" x14ac:dyDescent="0.3">
      <x:c r="A1027" s="226"/>
      <x:c r="C1027" s="226"/>
      <x:c r="L1027" s="226"/>
      <x:c r="N1027" s="23"/>
      <x:c r="W1027" s="226"/>
      <x:c r="AE1027" s="23"/>
      <x:c r="AF1027" s="23"/>
      <x:c r="AH1027" s="23"/>
      <x:c r="AK1027" s="226"/>
      <x:c r="AL1027" s="222"/>
      <x:c r="AM1027" s="226"/>
      <x:c r="AN1027" s="222"/>
      <x:c r="AO1027" s="222"/>
      <x:c r="AP1027" s="222"/>
      <x:c r="AR1027" s="222"/>
      <x:c r="AS1027" s="222"/>
      <x:c r="AT1027" s="222"/>
      <x:c r="AU1027" s="222"/>
      <x:c r="AV1027" s="222"/>
      <x:c r="AW1027" s="222"/>
      <x:c r="BJ1027" s="222"/>
      <x:c r="BN1027" s="226"/>
      <x:c r="BO1027" s="226"/>
      <x:c r="BP1027" s="226"/>
      <x:c r="BT1027" s="23"/>
      <x:c r="BU1027" s="23"/>
      <x:c r="BV1027" s="23"/>
      <x:c r="CA1027" s="226"/>
      <x:c r="CG1027" s="226"/>
      <x:c r="CH1027" s="226"/>
      <x:c r="CI1027" s="226"/>
      <x:c r="CJ1027" s="226"/>
      <x:c r="CK1027" s="226"/>
      <x:c r="CL1027" s="23"/>
      <x:c r="CP1027" s="226"/>
    </x:row>
    <x:row r="1028" spans="1:94" x14ac:dyDescent="0.3">
      <x:c r="A1028" s="226"/>
      <x:c r="C1028" s="226"/>
      <x:c r="L1028" s="226"/>
      <x:c r="N1028" s="23"/>
      <x:c r="W1028" s="226"/>
      <x:c r="AE1028" s="23"/>
      <x:c r="AF1028" s="23"/>
      <x:c r="AH1028" s="23"/>
      <x:c r="AK1028" s="226"/>
      <x:c r="AL1028" s="222"/>
      <x:c r="AM1028" s="226"/>
      <x:c r="AN1028" s="226"/>
      <x:c r="AO1028" s="222"/>
      <x:c r="AP1028" s="222"/>
      <x:c r="AR1028" s="222"/>
      <x:c r="AS1028" s="226"/>
      <x:c r="AT1028" s="222"/>
      <x:c r="AU1028" s="222"/>
      <x:c r="AV1028" s="222"/>
      <x:c r="AW1028" s="222"/>
      <x:c r="BJ1028" s="222"/>
      <x:c r="BN1028" s="226"/>
      <x:c r="BO1028" s="226"/>
      <x:c r="BP1028" s="226"/>
      <x:c r="BT1028" s="23"/>
      <x:c r="BU1028" s="23"/>
      <x:c r="BV1028" s="23"/>
      <x:c r="CA1028" s="226"/>
      <x:c r="CG1028" s="226"/>
      <x:c r="CH1028" s="226"/>
      <x:c r="CI1028" s="226"/>
      <x:c r="CJ1028" s="226"/>
      <x:c r="CK1028" s="226"/>
      <x:c r="CL1028" s="23"/>
      <x:c r="CP1028" s="226"/>
    </x:row>
    <x:row r="1029" spans="1:94" x14ac:dyDescent="0.3">
      <x:c r="A1029" s="226"/>
      <x:c r="C1029" s="226"/>
      <x:c r="L1029" s="226"/>
      <x:c r="N1029" s="23"/>
      <x:c r="W1029" s="226"/>
      <x:c r="AE1029" s="23"/>
      <x:c r="AF1029" s="23"/>
      <x:c r="AH1029" s="23"/>
      <x:c r="AK1029" s="226"/>
      <x:c r="AL1029" s="222"/>
      <x:c r="AM1029" s="226"/>
      <x:c r="AN1029" s="222"/>
      <x:c r="AO1029" s="222"/>
      <x:c r="AP1029" s="222"/>
      <x:c r="AR1029" s="222"/>
      <x:c r="AS1029" s="222"/>
      <x:c r="AT1029" s="222"/>
      <x:c r="AU1029" s="222"/>
      <x:c r="AV1029" s="222"/>
      <x:c r="AW1029" s="222"/>
      <x:c r="BJ1029" s="222"/>
      <x:c r="BN1029" s="226"/>
      <x:c r="BO1029" s="226"/>
      <x:c r="BP1029" s="226"/>
      <x:c r="BT1029" s="23"/>
      <x:c r="BU1029" s="23"/>
      <x:c r="BV1029" s="23"/>
      <x:c r="CA1029" s="226"/>
      <x:c r="CG1029" s="226"/>
      <x:c r="CH1029" s="226"/>
      <x:c r="CI1029" s="226"/>
      <x:c r="CJ1029" s="226"/>
      <x:c r="CK1029" s="226"/>
      <x:c r="CL1029" s="23"/>
      <x:c r="CP1029" s="226"/>
    </x:row>
    <x:row r="1030" spans="1:94" x14ac:dyDescent="0.3">
      <x:c r="A1030" s="226"/>
      <x:c r="C1030" s="226"/>
      <x:c r="L1030" s="226"/>
      <x:c r="N1030" s="23"/>
      <x:c r="W1030" s="226"/>
      <x:c r="AE1030" s="23"/>
      <x:c r="AF1030" s="23"/>
      <x:c r="AH1030" s="23"/>
      <x:c r="AK1030" s="226"/>
      <x:c r="AL1030" s="222"/>
      <x:c r="AM1030" s="226"/>
      <x:c r="AN1030" s="222"/>
      <x:c r="AO1030" s="222"/>
      <x:c r="AP1030" s="222"/>
      <x:c r="AR1030" s="222"/>
      <x:c r="AS1030" s="222"/>
      <x:c r="AT1030" s="222"/>
      <x:c r="AU1030" s="222"/>
      <x:c r="AV1030" s="222"/>
      <x:c r="AW1030" s="222"/>
      <x:c r="BJ1030" s="222"/>
      <x:c r="BN1030" s="226"/>
      <x:c r="BO1030" s="226"/>
      <x:c r="BP1030" s="226"/>
      <x:c r="BT1030" s="23"/>
      <x:c r="BU1030" s="23"/>
      <x:c r="BV1030" s="23"/>
      <x:c r="CA1030" s="226"/>
      <x:c r="CG1030" s="226"/>
      <x:c r="CH1030" s="226"/>
      <x:c r="CI1030" s="226"/>
      <x:c r="CJ1030" s="226"/>
      <x:c r="CK1030" s="226"/>
      <x:c r="CL1030" s="23"/>
      <x:c r="CP1030" s="226"/>
    </x:row>
    <x:row r="1031" spans="1:94" x14ac:dyDescent="0.3">
      <x:c r="A1031" s="226"/>
      <x:c r="C1031" s="226"/>
      <x:c r="L1031" s="226"/>
      <x:c r="N1031" s="23"/>
      <x:c r="W1031" s="226"/>
      <x:c r="AE1031" s="23"/>
      <x:c r="AF1031" s="23"/>
      <x:c r="AH1031" s="23"/>
      <x:c r="AK1031" s="226"/>
      <x:c r="AL1031" s="222"/>
      <x:c r="AM1031" s="226"/>
      <x:c r="AN1031" s="222"/>
      <x:c r="AO1031" s="222"/>
      <x:c r="AP1031" s="222"/>
      <x:c r="AR1031" s="222"/>
      <x:c r="AS1031" s="222"/>
      <x:c r="AT1031" s="222"/>
      <x:c r="AU1031" s="222"/>
      <x:c r="AV1031" s="222"/>
      <x:c r="AW1031" s="222"/>
      <x:c r="BJ1031" s="222"/>
      <x:c r="BN1031" s="226"/>
      <x:c r="BO1031" s="226"/>
      <x:c r="BP1031" s="226"/>
      <x:c r="BT1031" s="23"/>
      <x:c r="BU1031" s="23"/>
      <x:c r="BV1031" s="23"/>
      <x:c r="CA1031" s="226"/>
      <x:c r="CG1031" s="226"/>
      <x:c r="CH1031" s="226"/>
      <x:c r="CI1031" s="226"/>
      <x:c r="CJ1031" s="226"/>
      <x:c r="CK1031" s="226"/>
      <x:c r="CL1031" s="23"/>
      <x:c r="CP1031" s="226"/>
    </x:row>
    <x:row r="1032" spans="1:94" x14ac:dyDescent="0.3">
      <x:c r="A1032" s="226"/>
      <x:c r="C1032" s="226"/>
      <x:c r="L1032" s="226"/>
      <x:c r="N1032" s="23"/>
      <x:c r="W1032" s="226"/>
      <x:c r="AE1032" s="23"/>
      <x:c r="AF1032" s="23"/>
      <x:c r="AH1032" s="23"/>
      <x:c r="AK1032" s="226"/>
      <x:c r="AL1032" s="222"/>
      <x:c r="AM1032" s="226"/>
      <x:c r="AN1032" s="222"/>
      <x:c r="AO1032" s="222"/>
      <x:c r="AP1032" s="222"/>
      <x:c r="AR1032" s="222"/>
      <x:c r="AS1032" s="222"/>
      <x:c r="AT1032" s="222"/>
      <x:c r="AU1032" s="222"/>
      <x:c r="AV1032" s="222"/>
      <x:c r="AW1032" s="222"/>
      <x:c r="BJ1032" s="222"/>
      <x:c r="BN1032" s="226"/>
      <x:c r="BO1032" s="226"/>
      <x:c r="BP1032" s="226"/>
      <x:c r="BT1032" s="23"/>
      <x:c r="BU1032" s="23"/>
      <x:c r="BV1032" s="23"/>
      <x:c r="CA1032" s="226"/>
      <x:c r="CG1032" s="226"/>
      <x:c r="CH1032" s="226"/>
      <x:c r="CI1032" s="226"/>
      <x:c r="CJ1032" s="226"/>
      <x:c r="CK1032" s="226"/>
      <x:c r="CL1032" s="23"/>
      <x:c r="CP1032" s="226"/>
    </x:row>
    <x:row r="1033" spans="1:94" x14ac:dyDescent="0.3">
      <x:c r="A1033" s="226"/>
      <x:c r="C1033" s="226"/>
      <x:c r="L1033" s="226"/>
      <x:c r="N1033" s="23"/>
      <x:c r="W1033" s="226"/>
      <x:c r="AE1033" s="23"/>
      <x:c r="AF1033" s="23"/>
      <x:c r="AH1033" s="23"/>
      <x:c r="AK1033" s="226"/>
      <x:c r="AL1033" s="222"/>
      <x:c r="AM1033" s="226"/>
      <x:c r="AN1033" s="222"/>
      <x:c r="AO1033" s="222"/>
      <x:c r="AP1033" s="222"/>
      <x:c r="AR1033" s="222"/>
      <x:c r="AS1033" s="222"/>
      <x:c r="AT1033" s="222"/>
      <x:c r="AU1033" s="222"/>
      <x:c r="AV1033" s="222"/>
      <x:c r="AW1033" s="222"/>
      <x:c r="BJ1033" s="222"/>
      <x:c r="BN1033" s="226"/>
      <x:c r="BO1033" s="226"/>
      <x:c r="BP1033" s="226"/>
      <x:c r="BT1033" s="23"/>
      <x:c r="BU1033" s="23"/>
      <x:c r="BV1033" s="23"/>
      <x:c r="CA1033" s="226"/>
      <x:c r="CG1033" s="226"/>
      <x:c r="CH1033" s="226"/>
      <x:c r="CI1033" s="226"/>
      <x:c r="CJ1033" s="226"/>
      <x:c r="CK1033" s="226"/>
      <x:c r="CL1033" s="23"/>
      <x:c r="CP1033" s="226"/>
    </x:row>
    <x:row r="1034" spans="1:94" x14ac:dyDescent="0.3">
      <x:c r="A1034" s="226"/>
      <x:c r="C1034" s="226"/>
      <x:c r="L1034" s="226"/>
      <x:c r="N1034" s="23"/>
      <x:c r="W1034" s="226"/>
      <x:c r="AE1034" s="23"/>
      <x:c r="AF1034" s="23"/>
      <x:c r="AH1034" s="23"/>
      <x:c r="AK1034" s="226"/>
      <x:c r="AL1034" s="222"/>
      <x:c r="AM1034" s="226"/>
      <x:c r="AN1034" s="222"/>
      <x:c r="AO1034" s="222"/>
      <x:c r="AP1034" s="222"/>
      <x:c r="AR1034" s="222"/>
      <x:c r="AS1034" s="222"/>
      <x:c r="AT1034" s="222"/>
      <x:c r="AU1034" s="222"/>
      <x:c r="AV1034" s="222"/>
      <x:c r="AW1034" s="222"/>
      <x:c r="BJ1034" s="222"/>
      <x:c r="BN1034" s="226"/>
      <x:c r="BO1034" s="226"/>
      <x:c r="BP1034" s="226"/>
      <x:c r="BT1034" s="23"/>
      <x:c r="BU1034" s="23"/>
      <x:c r="BV1034" s="23"/>
      <x:c r="CA1034" s="226"/>
      <x:c r="CG1034" s="226"/>
      <x:c r="CH1034" s="226"/>
      <x:c r="CI1034" s="226"/>
      <x:c r="CJ1034" s="226"/>
      <x:c r="CK1034" s="226"/>
      <x:c r="CL1034" s="23"/>
      <x:c r="CP1034" s="226"/>
    </x:row>
    <x:row r="1035" spans="1:94" x14ac:dyDescent="0.3">
      <x:c r="A1035" s="226"/>
      <x:c r="C1035" s="226"/>
      <x:c r="L1035" s="226"/>
      <x:c r="N1035" s="23"/>
      <x:c r="W1035" s="226"/>
      <x:c r="AE1035" s="23"/>
      <x:c r="AF1035" s="23"/>
      <x:c r="AH1035" s="23"/>
      <x:c r="AK1035" s="226"/>
      <x:c r="AL1035" s="222"/>
      <x:c r="AM1035" s="226"/>
      <x:c r="AN1035" s="222"/>
      <x:c r="AO1035" s="222"/>
      <x:c r="AP1035" s="222"/>
      <x:c r="AR1035" s="222"/>
      <x:c r="AS1035" s="222"/>
      <x:c r="AT1035" s="222"/>
      <x:c r="AU1035" s="222"/>
      <x:c r="AV1035" s="222"/>
      <x:c r="AW1035" s="222"/>
      <x:c r="BJ1035" s="222"/>
      <x:c r="BN1035" s="226"/>
      <x:c r="BO1035" s="226"/>
      <x:c r="BP1035" s="226"/>
      <x:c r="BT1035" s="23"/>
      <x:c r="BU1035" s="23"/>
      <x:c r="BV1035" s="23"/>
      <x:c r="CA1035" s="226"/>
      <x:c r="CG1035" s="226"/>
      <x:c r="CH1035" s="226"/>
      <x:c r="CI1035" s="226"/>
      <x:c r="CJ1035" s="226"/>
      <x:c r="CK1035" s="226"/>
      <x:c r="CL1035" s="23"/>
      <x:c r="CP1035" s="226"/>
    </x:row>
    <x:row r="1036" spans="1:94" x14ac:dyDescent="0.3">
      <x:c r="A1036" s="226"/>
      <x:c r="C1036" s="226"/>
      <x:c r="L1036" s="226"/>
      <x:c r="N1036" s="23"/>
      <x:c r="W1036" s="226"/>
      <x:c r="AE1036" s="23"/>
      <x:c r="AF1036" s="23"/>
      <x:c r="AH1036" s="23"/>
      <x:c r="AK1036" s="226"/>
      <x:c r="AL1036" s="222"/>
      <x:c r="AM1036" s="226"/>
      <x:c r="AN1036" s="222"/>
      <x:c r="AO1036" s="222"/>
      <x:c r="AP1036" s="222"/>
      <x:c r="AR1036" s="222"/>
      <x:c r="AS1036" s="222"/>
      <x:c r="AT1036" s="222"/>
      <x:c r="AU1036" s="222"/>
      <x:c r="AV1036" s="222"/>
      <x:c r="AW1036" s="222"/>
      <x:c r="BJ1036" s="222"/>
      <x:c r="BN1036" s="226"/>
      <x:c r="BO1036" s="226"/>
      <x:c r="BP1036" s="226"/>
      <x:c r="BT1036" s="23"/>
      <x:c r="BU1036" s="23"/>
      <x:c r="BV1036" s="23"/>
      <x:c r="CA1036" s="226"/>
      <x:c r="CG1036" s="226"/>
      <x:c r="CH1036" s="226"/>
      <x:c r="CI1036" s="226"/>
      <x:c r="CJ1036" s="226"/>
      <x:c r="CK1036" s="226"/>
      <x:c r="CL1036" s="23"/>
      <x:c r="CP1036" s="226"/>
    </x:row>
    <x:row r="1037" spans="1:94" x14ac:dyDescent="0.3">
      <x:c r="A1037" s="226"/>
      <x:c r="C1037" s="226"/>
      <x:c r="L1037" s="226"/>
      <x:c r="N1037" s="23"/>
      <x:c r="W1037" s="226"/>
      <x:c r="AE1037" s="23"/>
      <x:c r="AF1037" s="23"/>
      <x:c r="AH1037" s="23"/>
      <x:c r="AK1037" s="226"/>
      <x:c r="AL1037" s="222"/>
      <x:c r="AM1037" s="226"/>
      <x:c r="AN1037" s="222"/>
      <x:c r="AO1037" s="222"/>
      <x:c r="AP1037" s="222"/>
      <x:c r="AR1037" s="222"/>
      <x:c r="AS1037" s="222"/>
      <x:c r="AT1037" s="222"/>
      <x:c r="AU1037" s="222"/>
      <x:c r="AV1037" s="222"/>
      <x:c r="AW1037" s="222"/>
      <x:c r="BJ1037" s="222"/>
      <x:c r="BN1037" s="226"/>
      <x:c r="BO1037" s="226"/>
      <x:c r="BP1037" s="226"/>
      <x:c r="BT1037" s="23"/>
      <x:c r="BU1037" s="23"/>
      <x:c r="BV1037" s="23"/>
      <x:c r="CA1037" s="226"/>
      <x:c r="CG1037" s="226"/>
      <x:c r="CH1037" s="226"/>
      <x:c r="CI1037" s="226"/>
      <x:c r="CJ1037" s="226"/>
      <x:c r="CK1037" s="226"/>
      <x:c r="CL1037" s="23"/>
      <x:c r="CP1037" s="226"/>
    </x:row>
    <x:row r="1038" spans="1:94" x14ac:dyDescent="0.3">
      <x:c r="A1038" s="226"/>
      <x:c r="C1038" s="226"/>
      <x:c r="L1038" s="226"/>
      <x:c r="N1038" s="23"/>
      <x:c r="W1038" s="226"/>
      <x:c r="AE1038" s="23"/>
      <x:c r="AF1038" s="23"/>
      <x:c r="AH1038" s="23"/>
      <x:c r="AK1038" s="226"/>
      <x:c r="AL1038" s="222"/>
      <x:c r="AM1038" s="226"/>
      <x:c r="AN1038" s="222"/>
      <x:c r="AO1038" s="222"/>
      <x:c r="AP1038" s="222"/>
      <x:c r="AR1038" s="222"/>
      <x:c r="AS1038" s="222"/>
      <x:c r="AT1038" s="222"/>
      <x:c r="AU1038" s="222"/>
      <x:c r="AV1038" s="222"/>
      <x:c r="AW1038" s="222"/>
      <x:c r="BJ1038" s="222"/>
      <x:c r="BN1038" s="226"/>
      <x:c r="BO1038" s="226"/>
      <x:c r="BP1038" s="226"/>
      <x:c r="BT1038" s="23"/>
      <x:c r="BU1038" s="23"/>
      <x:c r="BV1038" s="23"/>
      <x:c r="CA1038" s="226"/>
      <x:c r="CG1038" s="226"/>
      <x:c r="CH1038" s="226"/>
      <x:c r="CI1038" s="226"/>
      <x:c r="CJ1038" s="226"/>
      <x:c r="CK1038" s="226"/>
      <x:c r="CL1038" s="23"/>
      <x:c r="CP1038" s="226"/>
    </x:row>
    <x:row r="1039" spans="1:94" x14ac:dyDescent="0.3">
      <x:c r="A1039" s="226"/>
      <x:c r="C1039" s="226"/>
      <x:c r="L1039" s="226"/>
      <x:c r="N1039" s="23"/>
      <x:c r="W1039" s="226"/>
      <x:c r="AE1039" s="23"/>
      <x:c r="AF1039" s="23"/>
      <x:c r="AH1039" s="23"/>
      <x:c r="AK1039" s="226"/>
      <x:c r="AL1039" s="222"/>
      <x:c r="AM1039" s="226"/>
      <x:c r="AN1039" s="222"/>
      <x:c r="AO1039" s="222"/>
      <x:c r="AP1039" s="222"/>
      <x:c r="AR1039" s="222"/>
      <x:c r="AS1039" s="222"/>
      <x:c r="AT1039" s="222"/>
      <x:c r="AU1039" s="222"/>
      <x:c r="AV1039" s="222"/>
      <x:c r="AW1039" s="222"/>
      <x:c r="BJ1039" s="222"/>
      <x:c r="BN1039" s="226"/>
      <x:c r="BO1039" s="226"/>
      <x:c r="BP1039" s="226"/>
      <x:c r="BT1039" s="23"/>
      <x:c r="BU1039" s="23"/>
      <x:c r="BV1039" s="23"/>
      <x:c r="CA1039" s="226"/>
      <x:c r="CG1039" s="226"/>
      <x:c r="CH1039" s="226"/>
      <x:c r="CI1039" s="226"/>
      <x:c r="CJ1039" s="226"/>
      <x:c r="CK1039" s="226"/>
      <x:c r="CL1039" s="23"/>
      <x:c r="CP1039" s="226"/>
    </x:row>
    <x:row r="1040" spans="1:94" x14ac:dyDescent="0.3">
      <x:c r="A1040" s="226"/>
      <x:c r="C1040" s="226"/>
      <x:c r="L1040" s="226"/>
      <x:c r="N1040" s="23"/>
      <x:c r="W1040" s="226"/>
      <x:c r="AE1040" s="23"/>
      <x:c r="AF1040" s="23"/>
      <x:c r="AH1040" s="23"/>
      <x:c r="AK1040" s="226"/>
      <x:c r="AL1040" s="222"/>
      <x:c r="AM1040" s="226"/>
      <x:c r="AN1040" s="222"/>
      <x:c r="AO1040" s="222"/>
      <x:c r="AP1040" s="222"/>
      <x:c r="AR1040" s="222"/>
      <x:c r="AS1040" s="222"/>
      <x:c r="AT1040" s="222"/>
      <x:c r="AU1040" s="222"/>
      <x:c r="AV1040" s="222"/>
      <x:c r="AW1040" s="222"/>
      <x:c r="BJ1040" s="222"/>
      <x:c r="BN1040" s="226"/>
      <x:c r="BO1040" s="226"/>
      <x:c r="BP1040" s="226"/>
      <x:c r="BT1040" s="23"/>
      <x:c r="BU1040" s="23"/>
      <x:c r="BV1040" s="23"/>
      <x:c r="CA1040" s="226"/>
      <x:c r="CG1040" s="226"/>
      <x:c r="CH1040" s="226"/>
      <x:c r="CI1040" s="226"/>
      <x:c r="CJ1040" s="226"/>
      <x:c r="CK1040" s="226"/>
      <x:c r="CL1040" s="23"/>
      <x:c r="CP1040" s="226"/>
    </x:row>
    <x:row r="1041" spans="1:94" x14ac:dyDescent="0.3">
      <x:c r="A1041" s="226"/>
      <x:c r="C1041" s="226"/>
      <x:c r="L1041" s="226"/>
      <x:c r="N1041" s="23"/>
      <x:c r="W1041" s="226"/>
      <x:c r="AE1041" s="23"/>
      <x:c r="AF1041" s="23"/>
      <x:c r="AH1041" s="23"/>
      <x:c r="AK1041" s="226"/>
      <x:c r="AL1041" s="222"/>
      <x:c r="AM1041" s="226"/>
      <x:c r="AN1041" s="222"/>
      <x:c r="AO1041" s="222"/>
      <x:c r="AP1041" s="222"/>
      <x:c r="AR1041" s="222"/>
      <x:c r="AS1041" s="222"/>
      <x:c r="AT1041" s="222"/>
      <x:c r="AU1041" s="222"/>
      <x:c r="AV1041" s="222"/>
      <x:c r="AW1041" s="222"/>
      <x:c r="BJ1041" s="222"/>
      <x:c r="BN1041" s="226"/>
      <x:c r="BO1041" s="226"/>
      <x:c r="BP1041" s="226"/>
      <x:c r="BT1041" s="23"/>
      <x:c r="BU1041" s="23"/>
      <x:c r="BV1041" s="23"/>
      <x:c r="CA1041" s="226"/>
      <x:c r="CG1041" s="226"/>
      <x:c r="CH1041" s="226"/>
      <x:c r="CI1041" s="226"/>
      <x:c r="CJ1041" s="226"/>
      <x:c r="CK1041" s="226"/>
      <x:c r="CL1041" s="23"/>
      <x:c r="CP1041" s="226"/>
    </x:row>
    <x:row r="1042" spans="1:94" x14ac:dyDescent="0.3">
      <x:c r="A1042" s="226"/>
      <x:c r="C1042" s="226"/>
      <x:c r="L1042" s="226"/>
      <x:c r="N1042" s="23"/>
      <x:c r="W1042" s="226"/>
      <x:c r="AE1042" s="23"/>
      <x:c r="AF1042" s="23"/>
      <x:c r="AH1042" s="23"/>
      <x:c r="AK1042" s="226"/>
      <x:c r="AL1042" s="222"/>
      <x:c r="AM1042" s="226"/>
      <x:c r="AN1042" s="222"/>
      <x:c r="AO1042" s="222"/>
      <x:c r="AP1042" s="222"/>
      <x:c r="AR1042" s="222"/>
      <x:c r="AS1042" s="222"/>
      <x:c r="AT1042" s="222"/>
      <x:c r="AU1042" s="222"/>
      <x:c r="AV1042" s="222"/>
      <x:c r="AW1042" s="222"/>
      <x:c r="BJ1042" s="222"/>
      <x:c r="BN1042" s="226"/>
      <x:c r="BO1042" s="226"/>
      <x:c r="BP1042" s="226"/>
      <x:c r="BT1042" s="23"/>
      <x:c r="BU1042" s="23"/>
      <x:c r="BV1042" s="23"/>
      <x:c r="CA1042" s="226"/>
      <x:c r="CG1042" s="226"/>
      <x:c r="CH1042" s="226"/>
      <x:c r="CI1042" s="226"/>
      <x:c r="CJ1042" s="226"/>
      <x:c r="CK1042" s="226"/>
      <x:c r="CL1042" s="23"/>
      <x:c r="CP1042" s="226"/>
    </x:row>
    <x:row r="1043" spans="1:94" x14ac:dyDescent="0.3">
      <x:c r="A1043" s="226"/>
      <x:c r="C1043" s="226"/>
      <x:c r="L1043" s="226"/>
      <x:c r="N1043" s="23"/>
      <x:c r="W1043" s="226"/>
      <x:c r="AE1043" s="23"/>
      <x:c r="AF1043" s="23"/>
      <x:c r="AH1043" s="23"/>
      <x:c r="AK1043" s="226"/>
      <x:c r="AL1043" s="222"/>
      <x:c r="AM1043" s="226"/>
      <x:c r="AN1043" s="222"/>
      <x:c r="AO1043" s="222"/>
      <x:c r="AP1043" s="222"/>
      <x:c r="AR1043" s="222"/>
      <x:c r="AS1043" s="222"/>
      <x:c r="AT1043" s="222"/>
      <x:c r="AU1043" s="222"/>
      <x:c r="AV1043" s="222"/>
      <x:c r="AW1043" s="222"/>
      <x:c r="BJ1043" s="222"/>
      <x:c r="BN1043" s="226"/>
      <x:c r="BO1043" s="226"/>
      <x:c r="BP1043" s="226"/>
      <x:c r="BT1043" s="23"/>
      <x:c r="BU1043" s="23"/>
      <x:c r="BV1043" s="23"/>
      <x:c r="CA1043" s="226"/>
      <x:c r="CG1043" s="226"/>
      <x:c r="CH1043" s="226"/>
      <x:c r="CI1043" s="226"/>
      <x:c r="CJ1043" s="226"/>
      <x:c r="CK1043" s="226"/>
      <x:c r="CL1043" s="23"/>
      <x:c r="CP1043" s="226"/>
    </x:row>
    <x:row r="1044" spans="1:94" x14ac:dyDescent="0.3">
      <x:c r="A1044" s="226"/>
      <x:c r="C1044" s="226"/>
      <x:c r="L1044" s="226"/>
      <x:c r="N1044" s="23"/>
      <x:c r="W1044" s="226"/>
      <x:c r="AE1044" s="23"/>
      <x:c r="AF1044" s="23"/>
      <x:c r="AH1044" s="23"/>
      <x:c r="AK1044" s="226"/>
      <x:c r="AL1044" s="222"/>
      <x:c r="AM1044" s="226"/>
      <x:c r="AN1044" s="222"/>
      <x:c r="AO1044" s="222"/>
      <x:c r="AP1044" s="222"/>
      <x:c r="AR1044" s="222"/>
      <x:c r="AS1044" s="222"/>
      <x:c r="AT1044" s="222"/>
      <x:c r="AU1044" s="222"/>
      <x:c r="AV1044" s="222"/>
      <x:c r="AW1044" s="222"/>
      <x:c r="BJ1044" s="222"/>
      <x:c r="BO1044" s="226"/>
      <x:c r="BT1044" s="23"/>
      <x:c r="BU1044" s="23"/>
      <x:c r="BV1044" s="23"/>
      <x:c r="CA1044" s="226"/>
      <x:c r="CG1044" s="226"/>
      <x:c r="CH1044" s="226"/>
      <x:c r="CI1044" s="226"/>
      <x:c r="CJ1044" s="226"/>
      <x:c r="CK1044" s="226"/>
      <x:c r="CL1044" s="23"/>
      <x:c r="CP1044" s="226"/>
    </x:row>
    <x:row r="1045" spans="1:94" x14ac:dyDescent="0.3">
      <x:c r="A1045" s="226"/>
      <x:c r="C1045" s="226"/>
      <x:c r="L1045" s="226"/>
      <x:c r="N1045" s="23"/>
      <x:c r="W1045" s="226"/>
      <x:c r="AE1045" s="23"/>
      <x:c r="AF1045" s="23"/>
      <x:c r="AH1045" s="23"/>
      <x:c r="AI1045" s="23"/>
      <x:c r="AJ1045" s="23"/>
      <x:c r="AK1045" s="226"/>
      <x:c r="AL1045" s="222"/>
      <x:c r="AM1045" s="226"/>
      <x:c r="AN1045" s="222"/>
      <x:c r="AO1045" s="222"/>
      <x:c r="AR1045" s="222"/>
      <x:c r="AS1045" s="222"/>
      <x:c r="AT1045" s="222"/>
      <x:c r="AU1045" s="222"/>
      <x:c r="AV1045" s="222"/>
      <x:c r="AW1045" s="222"/>
      <x:c r="BJ1045" s="222"/>
      <x:c r="BN1045" s="226"/>
      <x:c r="BO1045" s="226"/>
      <x:c r="BP1045" s="226"/>
      <x:c r="BT1045" s="23"/>
      <x:c r="BU1045" s="23"/>
      <x:c r="BV1045" s="23"/>
      <x:c r="CA1045" s="226"/>
      <x:c r="CG1045" s="226"/>
      <x:c r="CH1045" s="226"/>
      <x:c r="CI1045" s="226"/>
      <x:c r="CJ1045" s="226"/>
      <x:c r="CK1045" s="226"/>
      <x:c r="CL1045" s="23"/>
      <x:c r="CP1045" s="226"/>
    </x:row>
    <x:row r="1046" spans="1:94" x14ac:dyDescent="0.3">
      <x:c r="A1046" s="226"/>
      <x:c r="C1046" s="226"/>
      <x:c r="L1046" s="226"/>
      <x:c r="N1046" s="23"/>
      <x:c r="W1046" s="226"/>
      <x:c r="AE1046" s="23"/>
      <x:c r="AF1046" s="23"/>
      <x:c r="AH1046" s="23"/>
      <x:c r="AK1046" s="226"/>
      <x:c r="AL1046" s="222"/>
      <x:c r="AM1046" s="226"/>
      <x:c r="AN1046" s="222"/>
      <x:c r="AO1046" s="222"/>
      <x:c r="AR1046" s="222"/>
      <x:c r="AS1046" s="222"/>
      <x:c r="AT1046" s="222"/>
      <x:c r="AU1046" s="222"/>
      <x:c r="AV1046" s="222"/>
      <x:c r="AW1046" s="222"/>
      <x:c r="BJ1046" s="222"/>
      <x:c r="BK1046" s="226"/>
      <x:c r="BN1046" s="226"/>
      <x:c r="BO1046" s="226"/>
      <x:c r="BP1046" s="226"/>
      <x:c r="BT1046" s="23"/>
      <x:c r="BU1046" s="23"/>
      <x:c r="BV1046" s="23"/>
      <x:c r="CA1046" s="226"/>
      <x:c r="CG1046" s="226"/>
      <x:c r="CH1046" s="226"/>
      <x:c r="CI1046" s="226"/>
      <x:c r="CJ1046" s="226"/>
      <x:c r="CK1046" s="226"/>
      <x:c r="CL1046" s="23"/>
      <x:c r="CP1046" s="226"/>
    </x:row>
    <x:row r="1047" spans="1:94" x14ac:dyDescent="0.3">
      <x:c r="A1047" s="226"/>
      <x:c r="C1047" s="226"/>
      <x:c r="L1047" s="226"/>
      <x:c r="N1047" s="23"/>
      <x:c r="W1047" s="226"/>
      <x:c r="AE1047" s="23"/>
      <x:c r="AF1047" s="23"/>
      <x:c r="AH1047" s="23"/>
      <x:c r="AI1047" s="23"/>
      <x:c r="AJ1047" s="23"/>
      <x:c r="AK1047" s="226"/>
      <x:c r="AL1047" s="222"/>
      <x:c r="AM1047" s="226"/>
      <x:c r="AN1047" s="222"/>
      <x:c r="AO1047" s="222"/>
      <x:c r="AP1047" s="222"/>
      <x:c r="AR1047" s="222"/>
      <x:c r="AS1047" s="222"/>
      <x:c r="AT1047" s="222"/>
      <x:c r="AU1047" s="222"/>
      <x:c r="AV1047" s="222"/>
      <x:c r="AW1047" s="222"/>
      <x:c r="BJ1047" s="222"/>
      <x:c r="BO1047" s="226"/>
      <x:c r="BT1047" s="23"/>
      <x:c r="BU1047" s="23"/>
      <x:c r="BV1047" s="23"/>
      <x:c r="CA1047" s="226"/>
      <x:c r="CG1047" s="226"/>
      <x:c r="CH1047" s="226"/>
      <x:c r="CI1047" s="226"/>
      <x:c r="CJ1047" s="226"/>
      <x:c r="CK1047" s="226"/>
      <x:c r="CL1047" s="23"/>
      <x:c r="CP1047" s="226"/>
    </x:row>
    <x:row r="1048" spans="1:94" x14ac:dyDescent="0.3">
      <x:c r="A1048" s="226"/>
      <x:c r="C1048" s="226"/>
      <x:c r="L1048" s="226"/>
      <x:c r="N1048" s="23"/>
      <x:c r="W1048" s="226"/>
      <x:c r="AE1048" s="23"/>
      <x:c r="AF1048" s="23"/>
      <x:c r="AH1048" s="23"/>
      <x:c r="AK1048" s="226"/>
      <x:c r="AL1048" s="222"/>
      <x:c r="AM1048" s="226"/>
      <x:c r="AN1048" s="222"/>
      <x:c r="AO1048" s="226"/>
      <x:c r="AP1048" s="222"/>
      <x:c r="AR1048" s="222"/>
      <x:c r="AS1048" s="222"/>
      <x:c r="AT1048" s="222"/>
      <x:c r="AU1048" s="222"/>
      <x:c r="AV1048" s="222"/>
      <x:c r="AW1048" s="222"/>
      <x:c r="BJ1048" s="222"/>
      <x:c r="BT1048" s="23"/>
      <x:c r="BU1048" s="23"/>
      <x:c r="BV1048" s="23"/>
      <x:c r="CA1048" s="226"/>
      <x:c r="CG1048" s="226"/>
      <x:c r="CH1048" s="226"/>
      <x:c r="CI1048" s="226"/>
      <x:c r="CJ1048" s="226"/>
      <x:c r="CK1048" s="226"/>
      <x:c r="CL1048" s="23"/>
      <x:c r="CP1048" s="226"/>
    </x:row>
    <x:row r="1049" spans="1:94" x14ac:dyDescent="0.3">
      <x:c r="A1049" s="226"/>
      <x:c r="C1049" s="226"/>
      <x:c r="L1049" s="226"/>
      <x:c r="N1049" s="23"/>
      <x:c r="W1049" s="226"/>
      <x:c r="AE1049" s="23"/>
      <x:c r="AF1049" s="23"/>
      <x:c r="AH1049" s="23"/>
      <x:c r="AK1049" s="226"/>
      <x:c r="AL1049" s="222"/>
      <x:c r="AM1049" s="226"/>
      <x:c r="AN1049" s="222"/>
      <x:c r="AO1049" s="222"/>
      <x:c r="AP1049" s="222"/>
      <x:c r="AR1049" s="222"/>
      <x:c r="AS1049" s="222"/>
      <x:c r="AT1049" s="222"/>
      <x:c r="AU1049" s="222"/>
      <x:c r="AV1049" s="222"/>
      <x:c r="AW1049" s="222"/>
      <x:c r="BJ1049" s="222"/>
      <x:c r="BT1049" s="23"/>
      <x:c r="BU1049" s="23"/>
      <x:c r="BV1049" s="23"/>
      <x:c r="CA1049" s="226"/>
      <x:c r="CG1049" s="226"/>
      <x:c r="CH1049" s="226"/>
      <x:c r="CI1049" s="226"/>
      <x:c r="CJ1049" s="226"/>
      <x:c r="CK1049" s="226"/>
      <x:c r="CL1049" s="23"/>
      <x:c r="CP1049" s="226"/>
    </x:row>
    <x:row r="1050" spans="1:94" x14ac:dyDescent="0.3">
      <x:c r="A1050" s="226"/>
      <x:c r="C1050" s="226"/>
      <x:c r="L1050" s="226"/>
      <x:c r="N1050" s="23"/>
      <x:c r="W1050" s="226"/>
      <x:c r="AE1050" s="23"/>
      <x:c r="AF1050" s="23"/>
      <x:c r="AI1050" s="23"/>
      <x:c r="AJ1050" s="23"/>
      <x:c r="AK1050" s="222"/>
      <x:c r="AL1050" s="222"/>
      <x:c r="AR1050" s="222"/>
      <x:c r="AS1050" s="222"/>
      <x:c r="AT1050" s="222"/>
      <x:c r="AU1050" s="222"/>
      <x:c r="AV1050" s="222"/>
      <x:c r="AW1050" s="222"/>
      <x:c r="AX1050" s="226"/>
      <x:c r="BA1050" s="226"/>
      <x:c r="BJ1050" s="222"/>
      <x:c r="BT1050" s="23"/>
      <x:c r="BU1050" s="23"/>
      <x:c r="BV1050" s="23"/>
      <x:c r="CG1050" s="226"/>
      <x:c r="CH1050" s="226"/>
      <x:c r="CI1050" s="226"/>
      <x:c r="CJ1050" s="226"/>
      <x:c r="CK1050" s="226"/>
      <x:c r="CL1050" s="23"/>
      <x:c r="CP1050" s="226"/>
    </x:row>
    <x:row r="1051" spans="1:94" x14ac:dyDescent="0.3">
      <x:c r="A1051" s="226"/>
      <x:c r="C1051" s="226"/>
      <x:c r="L1051" s="226"/>
      <x:c r="N1051" s="23"/>
      <x:c r="W1051" s="226"/>
      <x:c r="AE1051" s="23"/>
      <x:c r="AF1051" s="23"/>
      <x:c r="AK1051" s="222"/>
      <x:c r="AL1051" s="222"/>
      <x:c r="AR1051" s="222"/>
      <x:c r="AS1051" s="222"/>
      <x:c r="AT1051" s="222"/>
      <x:c r="AU1051" s="222"/>
      <x:c r="AV1051" s="222"/>
      <x:c r="AW1051" s="222"/>
      <x:c r="AX1051" s="226"/>
      <x:c r="BA1051" s="226"/>
      <x:c r="BJ1051" s="222"/>
      <x:c r="BT1051" s="23"/>
      <x:c r="BU1051" s="23"/>
      <x:c r="BV1051" s="23"/>
      <x:c r="CG1051" s="226"/>
      <x:c r="CH1051" s="226"/>
      <x:c r="CI1051" s="226"/>
      <x:c r="CJ1051" s="226"/>
      <x:c r="CK1051" s="226"/>
      <x:c r="CL1051" s="23"/>
      <x:c r="CP1051" s="226"/>
    </x:row>
    <x:row r="1052" spans="1:94" x14ac:dyDescent="0.3">
      <x:c r="A1052" s="226"/>
      <x:c r="C1052" s="226"/>
      <x:c r="L1052" s="226"/>
      <x:c r="N1052" s="23"/>
      <x:c r="W1052" s="226"/>
      <x:c r="AE1052" s="23"/>
      <x:c r="AF1052" s="23"/>
      <x:c r="AK1052" s="222"/>
      <x:c r="AL1052" s="222"/>
      <x:c r="AR1052" s="222"/>
      <x:c r="AS1052" s="222"/>
      <x:c r="AT1052" s="222"/>
      <x:c r="AU1052" s="222"/>
      <x:c r="AV1052" s="222"/>
      <x:c r="AW1052" s="222"/>
      <x:c r="AX1052" s="226"/>
      <x:c r="BA1052" s="226"/>
      <x:c r="BJ1052" s="222"/>
      <x:c r="BT1052" s="23"/>
      <x:c r="BU1052" s="23"/>
      <x:c r="BV1052" s="23"/>
      <x:c r="CG1052" s="226"/>
      <x:c r="CH1052" s="226"/>
      <x:c r="CI1052" s="226"/>
      <x:c r="CJ1052" s="226"/>
      <x:c r="CK1052" s="226"/>
      <x:c r="CL1052" s="23"/>
      <x:c r="CP1052" s="226"/>
    </x:row>
    <x:row r="1053" spans="1:94" x14ac:dyDescent="0.3">
      <x:c r="A1053" s="226"/>
      <x:c r="C1053" s="226"/>
      <x:c r="L1053" s="226"/>
      <x:c r="N1053" s="23"/>
      <x:c r="W1053" s="226"/>
      <x:c r="AE1053" s="23"/>
      <x:c r="AF1053" s="23"/>
      <x:c r="AH1053" s="23"/>
      <x:c r="AK1053" s="226"/>
      <x:c r="AL1053" s="222"/>
      <x:c r="AM1053" s="226"/>
      <x:c r="AN1053" s="222"/>
      <x:c r="AO1053" s="222"/>
      <x:c r="AP1053" s="222"/>
      <x:c r="AR1053" s="222"/>
      <x:c r="AS1053" s="222"/>
      <x:c r="AT1053" s="222"/>
      <x:c r="AU1053" s="222"/>
      <x:c r="AV1053" s="222"/>
      <x:c r="AW1053" s="222"/>
      <x:c r="BJ1053" s="222"/>
      <x:c r="BO1053" s="226"/>
      <x:c r="BP1053" s="226"/>
      <x:c r="BT1053" s="23"/>
      <x:c r="BU1053" s="23"/>
      <x:c r="BV1053" s="23"/>
      <x:c r="CA1053" s="226"/>
      <x:c r="CG1053" s="226"/>
      <x:c r="CH1053" s="226"/>
      <x:c r="CI1053" s="226"/>
      <x:c r="CJ1053" s="226"/>
      <x:c r="CK1053" s="226"/>
      <x:c r="CL1053" s="23"/>
      <x:c r="CP1053" s="226"/>
    </x:row>
    <x:row r="1054" spans="1:94" x14ac:dyDescent="0.3">
      <x:c r="A1054" s="226"/>
      <x:c r="C1054" s="226"/>
      <x:c r="L1054" s="226"/>
      <x:c r="N1054" s="23"/>
      <x:c r="W1054" s="226"/>
      <x:c r="AE1054" s="23"/>
      <x:c r="AF1054" s="23"/>
      <x:c r="AH1054" s="23"/>
      <x:c r="AK1054" s="226"/>
      <x:c r="AL1054" s="222"/>
      <x:c r="AM1054" s="226"/>
      <x:c r="AN1054" s="222"/>
      <x:c r="AO1054" s="222"/>
      <x:c r="AP1054" s="222"/>
      <x:c r="AR1054" s="222"/>
      <x:c r="AS1054" s="222"/>
      <x:c r="AT1054" s="222"/>
      <x:c r="AU1054" s="222"/>
      <x:c r="AV1054" s="222"/>
      <x:c r="AW1054" s="222"/>
      <x:c r="BJ1054" s="222"/>
      <x:c r="BO1054" s="226"/>
      <x:c r="BP1054" s="226"/>
      <x:c r="BT1054" s="23"/>
      <x:c r="BU1054" s="23"/>
      <x:c r="BV1054" s="23"/>
      <x:c r="CA1054" s="226"/>
      <x:c r="CG1054" s="226"/>
      <x:c r="CH1054" s="226"/>
      <x:c r="CI1054" s="226"/>
      <x:c r="CJ1054" s="226"/>
      <x:c r="CK1054" s="226"/>
      <x:c r="CL1054" s="23"/>
      <x:c r="CP1054" s="226"/>
    </x:row>
    <x:row r="1055" spans="1:94" x14ac:dyDescent="0.3">
      <x:c r="A1055" s="226"/>
      <x:c r="C1055" s="226"/>
      <x:c r="L1055" s="226"/>
      <x:c r="N1055" s="23"/>
      <x:c r="W1055" s="226"/>
      <x:c r="AE1055" s="23"/>
      <x:c r="AF1055" s="23"/>
      <x:c r="AH1055" s="23"/>
      <x:c r="AK1055" s="226"/>
      <x:c r="AL1055" s="222"/>
      <x:c r="AM1055" s="226"/>
      <x:c r="AN1055" s="222"/>
      <x:c r="AO1055" s="222"/>
      <x:c r="AP1055" s="222"/>
      <x:c r="AR1055" s="222"/>
      <x:c r="AS1055" s="222"/>
      <x:c r="AT1055" s="222"/>
      <x:c r="AU1055" s="222"/>
      <x:c r="AV1055" s="222"/>
      <x:c r="AW1055" s="222"/>
      <x:c r="BJ1055" s="222"/>
      <x:c r="BO1055" s="226"/>
      <x:c r="BP1055" s="226"/>
      <x:c r="BT1055" s="23"/>
      <x:c r="BU1055" s="23"/>
      <x:c r="BV1055" s="23"/>
      <x:c r="CA1055" s="226"/>
      <x:c r="CG1055" s="226"/>
      <x:c r="CH1055" s="226"/>
      <x:c r="CI1055" s="226"/>
      <x:c r="CJ1055" s="226"/>
      <x:c r="CK1055" s="226"/>
      <x:c r="CL1055" s="23"/>
      <x:c r="CP1055" s="226"/>
    </x:row>
    <x:row r="1056" spans="1:94" x14ac:dyDescent="0.3">
      <x:c r="A1056" s="226"/>
      <x:c r="C1056" s="226"/>
      <x:c r="L1056" s="226"/>
      <x:c r="N1056" s="23"/>
      <x:c r="AL1056" s="226"/>
      <x:c r="AR1056" s="222"/>
      <x:c r="AT1056" s="222"/>
      <x:c r="AU1056" s="222"/>
      <x:c r="AW1056" s="222"/>
      <x:c r="BJ1056" s="222"/>
      <x:c r="BT1056" s="23"/>
      <x:c r="BU1056" s="23"/>
      <x:c r="BV1056" s="23"/>
      <x:c r="CI1056" s="226"/>
      <x:c r="CJ1056" s="226"/>
      <x:c r="CK1056" s="226"/>
      <x:c r="CP1056" s="226"/>
    </x:row>
    <x:row r="1057" spans="1:94" x14ac:dyDescent="0.3">
      <x:c r="A1057" s="226"/>
      <x:c r="C1057" s="226"/>
      <x:c r="L1057" s="226"/>
      <x:c r="N1057" s="23"/>
      <x:c r="AL1057" s="226"/>
      <x:c r="AR1057" s="222"/>
      <x:c r="AT1057" s="222"/>
      <x:c r="AU1057" s="222"/>
      <x:c r="AW1057" s="222"/>
      <x:c r="BJ1057" s="222"/>
      <x:c r="BT1057" s="23"/>
      <x:c r="BU1057" s="23"/>
      <x:c r="BV1057" s="23"/>
      <x:c r="CI1057" s="226"/>
      <x:c r="CJ1057" s="226"/>
      <x:c r="CK1057" s="226"/>
      <x:c r="CP1057" s="226"/>
    </x:row>
    <x:row r="1058" spans="1:94" x14ac:dyDescent="0.3">
      <x:c r="A1058" s="226"/>
      <x:c r="C1058" s="226"/>
      <x:c r="L1058" s="226"/>
      <x:c r="N1058" s="23"/>
      <x:c r="AL1058" s="226"/>
      <x:c r="AR1058" s="222"/>
      <x:c r="AT1058" s="222"/>
      <x:c r="AU1058" s="222"/>
      <x:c r="AW1058" s="222"/>
      <x:c r="BJ1058" s="222"/>
      <x:c r="BT1058" s="23"/>
      <x:c r="BU1058" s="23"/>
      <x:c r="BV1058" s="23"/>
      <x:c r="CI1058" s="226"/>
      <x:c r="CJ1058" s="226"/>
      <x:c r="CK1058" s="226"/>
      <x:c r="CP1058" s="226"/>
    </x:row>
    <x:row r="1059" spans="1:94" x14ac:dyDescent="0.3">
      <x:c r="A1059" s="226"/>
      <x:c r="C1059" s="226"/>
      <x:c r="L1059" s="226"/>
      <x:c r="N1059" s="23"/>
      <x:c r="AL1059" s="226"/>
      <x:c r="AR1059" s="222"/>
      <x:c r="AT1059" s="222"/>
      <x:c r="AU1059" s="222"/>
      <x:c r="AW1059" s="222"/>
      <x:c r="BJ1059" s="222"/>
      <x:c r="BT1059" s="23"/>
      <x:c r="BU1059" s="23"/>
      <x:c r="BV1059" s="23"/>
      <x:c r="CI1059" s="226"/>
      <x:c r="CJ1059" s="226"/>
      <x:c r="CK1059" s="226"/>
      <x:c r="CP1059" s="226"/>
    </x:row>
    <x:row r="1060" spans="1:94" x14ac:dyDescent="0.3">
      <x:c r="A1060" s="226"/>
      <x:c r="C1060" s="226"/>
      <x:c r="L1060" s="226"/>
      <x:c r="N1060" s="23"/>
      <x:c r="AL1060" s="226"/>
      <x:c r="AR1060" s="222"/>
      <x:c r="AT1060" s="222"/>
      <x:c r="AU1060" s="222"/>
      <x:c r="AW1060" s="222"/>
      <x:c r="BJ1060" s="222"/>
      <x:c r="BT1060" s="23"/>
      <x:c r="BU1060" s="23"/>
      <x:c r="BV1060" s="23"/>
      <x:c r="CI1060" s="226"/>
      <x:c r="CJ1060" s="226"/>
      <x:c r="CK1060" s="226"/>
      <x:c r="CP1060" s="226"/>
    </x:row>
    <x:row r="1061" spans="1:94" x14ac:dyDescent="0.3">
      <x:c r="A1061" s="226"/>
      <x:c r="C1061" s="226"/>
      <x:c r="L1061" s="226"/>
      <x:c r="N1061" s="23"/>
      <x:c r="AL1061" s="226"/>
      <x:c r="AR1061" s="222"/>
      <x:c r="AT1061" s="222"/>
      <x:c r="AU1061" s="222"/>
      <x:c r="AW1061" s="222"/>
      <x:c r="BJ1061" s="222"/>
      <x:c r="BT1061" s="23"/>
      <x:c r="BU1061" s="23"/>
      <x:c r="BV1061" s="23"/>
      <x:c r="CI1061" s="226"/>
      <x:c r="CJ1061" s="226"/>
      <x:c r="CK1061" s="226"/>
      <x:c r="CP1061" s="226"/>
    </x:row>
    <x:row r="1062" spans="1:94" x14ac:dyDescent="0.3">
      <x:c r="A1062" s="226"/>
      <x:c r="C1062" s="226"/>
      <x:c r="L1062" s="226"/>
      <x:c r="N1062" s="23"/>
      <x:c r="AL1062" s="226"/>
      <x:c r="AR1062" s="222"/>
      <x:c r="AT1062" s="222"/>
      <x:c r="AU1062" s="222"/>
      <x:c r="AW1062" s="222"/>
      <x:c r="BJ1062" s="222"/>
      <x:c r="BT1062" s="23"/>
      <x:c r="BU1062" s="23"/>
      <x:c r="BV1062" s="23"/>
      <x:c r="CI1062" s="226"/>
      <x:c r="CJ1062" s="226"/>
      <x:c r="CK1062" s="226"/>
      <x:c r="CP1062" s="226"/>
    </x:row>
    <x:row r="1063" spans="1:94" x14ac:dyDescent="0.3">
      <x:c r="A1063" s="226"/>
      <x:c r="C1063" s="226"/>
      <x:c r="L1063" s="226"/>
      <x:c r="N1063" s="23"/>
      <x:c r="W1063" s="226"/>
      <x:c r="AE1063" s="23"/>
      <x:c r="AF1063" s="23"/>
      <x:c r="AH1063" s="23"/>
      <x:c r="AK1063" s="226"/>
      <x:c r="AL1063" s="222"/>
      <x:c r="AM1063" s="226"/>
      <x:c r="AN1063" s="222"/>
      <x:c r="AO1063" s="222"/>
      <x:c r="AR1063" s="222"/>
      <x:c r="AS1063" s="222"/>
      <x:c r="AT1063" s="222"/>
      <x:c r="AU1063" s="222"/>
      <x:c r="AV1063" s="222"/>
      <x:c r="AW1063" s="222"/>
      <x:c r="BJ1063" s="222"/>
      <x:c r="BN1063" s="226"/>
      <x:c r="BO1063" s="226"/>
      <x:c r="BP1063" s="226"/>
      <x:c r="BT1063" s="23"/>
      <x:c r="BU1063" s="23"/>
      <x:c r="BV1063" s="23"/>
      <x:c r="CA1063" s="226"/>
      <x:c r="CG1063" s="226"/>
      <x:c r="CH1063" s="226"/>
      <x:c r="CI1063" s="226"/>
      <x:c r="CJ1063" s="226"/>
      <x:c r="CK1063" s="226"/>
      <x:c r="CL1063" s="23"/>
      <x:c r="CP1063" s="226"/>
    </x:row>
    <x:row r="1064" spans="1:94" x14ac:dyDescent="0.3">
      <x:c r="A1064" s="226"/>
      <x:c r="C1064" s="226"/>
      <x:c r="L1064" s="226"/>
      <x:c r="N1064" s="23"/>
      <x:c r="AL1064" s="226"/>
      <x:c r="AR1064" s="222"/>
      <x:c r="AT1064" s="222"/>
      <x:c r="AU1064" s="222"/>
      <x:c r="AW1064" s="222"/>
      <x:c r="BJ1064" s="222"/>
      <x:c r="BT1064" s="23"/>
      <x:c r="BU1064" s="23"/>
      <x:c r="BV1064" s="23"/>
      <x:c r="CI1064" s="226"/>
      <x:c r="CJ1064" s="226"/>
      <x:c r="CK1064" s="226"/>
      <x:c r="CP1064" s="226"/>
    </x:row>
    <x:row r="1065" spans="1:94" x14ac:dyDescent="0.3">
      <x:c r="A1065" s="226"/>
      <x:c r="C1065" s="226"/>
      <x:c r="L1065" s="226"/>
      <x:c r="N1065" s="23"/>
      <x:c r="AL1065" s="226"/>
      <x:c r="AR1065" s="226"/>
      <x:c r="AT1065" s="226"/>
      <x:c r="AU1065" s="222"/>
      <x:c r="AW1065" s="222"/>
      <x:c r="BJ1065" s="222"/>
      <x:c r="BT1065" s="23"/>
      <x:c r="BU1065" s="23"/>
      <x:c r="BV1065" s="23"/>
      <x:c r="CI1065" s="226"/>
      <x:c r="CJ1065" s="226"/>
      <x:c r="CK1065" s="226"/>
      <x:c r="CP1065" s="226"/>
    </x:row>
    <x:row r="1066" spans="1:94" x14ac:dyDescent="0.3">
      <x:c r="A1066" s="226"/>
      <x:c r="C1066" s="226"/>
      <x:c r="L1066" s="226"/>
      <x:c r="N1066" s="23"/>
      <x:c r="AL1066" s="226"/>
      <x:c r="AR1066" s="226"/>
      <x:c r="AT1066" s="226"/>
      <x:c r="AU1066" s="222"/>
      <x:c r="AW1066" s="222"/>
      <x:c r="BJ1066" s="222"/>
      <x:c r="BT1066" s="23"/>
      <x:c r="BU1066" s="23"/>
      <x:c r="BV1066" s="23"/>
      <x:c r="CI1066" s="226"/>
      <x:c r="CJ1066" s="226"/>
      <x:c r="CK1066" s="226"/>
      <x:c r="CP1066" s="226"/>
    </x:row>
    <x:row r="1067" spans="1:94" x14ac:dyDescent="0.3">
      <x:c r="A1067" s="226"/>
      <x:c r="C1067" s="226"/>
      <x:c r="L1067" s="226"/>
      <x:c r="N1067" s="23"/>
      <x:c r="AL1067" s="226"/>
      <x:c r="AR1067" s="226"/>
      <x:c r="AT1067" s="226"/>
      <x:c r="AU1067" s="222"/>
      <x:c r="AW1067" s="222"/>
      <x:c r="BJ1067" s="222"/>
      <x:c r="BT1067" s="23"/>
      <x:c r="BU1067" s="23"/>
      <x:c r="BV1067" s="23"/>
      <x:c r="CI1067" s="226"/>
      <x:c r="CJ1067" s="226"/>
      <x:c r="CK1067" s="226"/>
      <x:c r="CP1067" s="226"/>
    </x:row>
    <x:row r="1068" spans="1:94" x14ac:dyDescent="0.3">
      <x:c r="A1068" s="226"/>
      <x:c r="C1068" s="226"/>
      <x:c r="L1068" s="226"/>
      <x:c r="N1068" s="23"/>
      <x:c r="AL1068" s="226"/>
      <x:c r="AR1068" s="226"/>
      <x:c r="AT1068" s="226"/>
      <x:c r="AU1068" s="222"/>
      <x:c r="AW1068" s="222"/>
      <x:c r="BJ1068" s="222"/>
      <x:c r="BT1068" s="23"/>
      <x:c r="BU1068" s="23"/>
      <x:c r="BV1068" s="23"/>
      <x:c r="CI1068" s="226"/>
      <x:c r="CJ1068" s="226"/>
      <x:c r="CK1068" s="226"/>
      <x:c r="CP1068" s="226"/>
    </x:row>
    <x:row r="1069" spans="1:94" x14ac:dyDescent="0.3">
      <x:c r="A1069" s="226"/>
      <x:c r="C1069" s="226"/>
      <x:c r="L1069" s="226"/>
      <x:c r="N1069" s="23"/>
      <x:c r="AL1069" s="226"/>
      <x:c r="AR1069" s="226"/>
      <x:c r="AT1069" s="226"/>
      <x:c r="AU1069" s="222"/>
      <x:c r="AW1069" s="222"/>
      <x:c r="BJ1069" s="222"/>
      <x:c r="BT1069" s="23"/>
      <x:c r="BU1069" s="23"/>
      <x:c r="BV1069" s="23"/>
      <x:c r="CI1069" s="226"/>
      <x:c r="CJ1069" s="226"/>
      <x:c r="CK1069" s="226"/>
      <x:c r="CP1069" s="226"/>
    </x:row>
    <x:row r="1070" spans="1:94" x14ac:dyDescent="0.3">
      <x:c r="A1070" s="226"/>
      <x:c r="C1070" s="226"/>
      <x:c r="L1070" s="226"/>
      <x:c r="N1070" s="23"/>
      <x:c r="AL1070" s="226"/>
      <x:c r="AR1070" s="226"/>
      <x:c r="AT1070" s="226"/>
      <x:c r="AU1070" s="222"/>
      <x:c r="AW1070" s="222"/>
      <x:c r="BJ1070" s="222"/>
      <x:c r="BT1070" s="23"/>
      <x:c r="BU1070" s="23"/>
      <x:c r="BV1070" s="23"/>
      <x:c r="CI1070" s="226"/>
      <x:c r="CJ1070" s="226"/>
      <x:c r="CK1070" s="226"/>
      <x:c r="CP1070" s="226"/>
    </x:row>
    <x:row r="1071" spans="1:94" x14ac:dyDescent="0.3">
      <x:c r="A1071" s="226"/>
      <x:c r="C1071" s="226"/>
      <x:c r="L1071" s="226"/>
      <x:c r="N1071" s="23"/>
      <x:c r="AL1071" s="226"/>
      <x:c r="AR1071" s="222"/>
      <x:c r="AT1071" s="222"/>
      <x:c r="AU1071" s="222"/>
      <x:c r="AW1071" s="222"/>
      <x:c r="BJ1071" s="222"/>
      <x:c r="BT1071" s="23"/>
      <x:c r="BU1071" s="23"/>
      <x:c r="BV1071" s="23"/>
      <x:c r="CI1071" s="226"/>
      <x:c r="CJ1071" s="226"/>
      <x:c r="CK1071" s="226"/>
      <x:c r="CP1071" s="226"/>
    </x:row>
    <x:row r="1072" spans="1:94" x14ac:dyDescent="0.3">
      <x:c r="A1072" s="226"/>
      <x:c r="C1072" s="226"/>
      <x:c r="L1072" s="226"/>
      <x:c r="N1072" s="23"/>
      <x:c r="AL1072" s="226"/>
      <x:c r="AR1072" s="222"/>
      <x:c r="AT1072" s="222"/>
      <x:c r="AU1072" s="222"/>
      <x:c r="AW1072" s="222"/>
      <x:c r="BJ1072" s="222"/>
      <x:c r="BT1072" s="23"/>
      <x:c r="BU1072" s="23"/>
      <x:c r="BV1072" s="23"/>
      <x:c r="CI1072" s="226"/>
      <x:c r="CJ1072" s="226"/>
      <x:c r="CK1072" s="226"/>
      <x:c r="CP1072" s="226"/>
    </x:row>
    <x:row r="1073" spans="1:94" x14ac:dyDescent="0.3">
      <x:c r="A1073" s="226"/>
      <x:c r="C1073" s="226"/>
      <x:c r="L1073" s="226"/>
      <x:c r="N1073" s="23"/>
      <x:c r="AL1073" s="226"/>
      <x:c r="AR1073" s="222"/>
      <x:c r="AT1073" s="222"/>
      <x:c r="AU1073" s="222"/>
      <x:c r="AW1073" s="222"/>
      <x:c r="BJ1073" s="222"/>
      <x:c r="BT1073" s="23"/>
      <x:c r="BU1073" s="23"/>
      <x:c r="BV1073" s="23"/>
      <x:c r="CI1073" s="226"/>
      <x:c r="CJ1073" s="226"/>
      <x:c r="CK1073" s="226"/>
      <x:c r="CP1073" s="226"/>
    </x:row>
    <x:row r="1074" spans="1:94" x14ac:dyDescent="0.3">
      <x:c r="A1074" s="226"/>
      <x:c r="C1074" s="226"/>
      <x:c r="L1074" s="226"/>
      <x:c r="N1074" s="23"/>
      <x:c r="AL1074" s="226"/>
      <x:c r="AR1074" s="222"/>
      <x:c r="AT1074" s="222"/>
      <x:c r="AU1074" s="222"/>
      <x:c r="AW1074" s="222"/>
      <x:c r="BJ1074" s="222"/>
      <x:c r="BT1074" s="23"/>
      <x:c r="BU1074" s="23"/>
      <x:c r="BV1074" s="23"/>
      <x:c r="CI1074" s="226"/>
      <x:c r="CJ1074" s="226"/>
      <x:c r="CK1074" s="226"/>
      <x:c r="CP1074" s="226"/>
    </x:row>
    <x:row r="1075" spans="1:94" x14ac:dyDescent="0.3">
      <x:c r="A1075" s="226"/>
      <x:c r="C1075" s="226"/>
      <x:c r="L1075" s="226"/>
      <x:c r="N1075" s="23"/>
      <x:c r="AL1075" s="226"/>
      <x:c r="AR1075" s="222"/>
      <x:c r="AT1075" s="222"/>
      <x:c r="AU1075" s="222"/>
      <x:c r="AW1075" s="222"/>
      <x:c r="BJ1075" s="222"/>
      <x:c r="BT1075" s="23"/>
      <x:c r="BU1075" s="23"/>
      <x:c r="BV1075" s="23"/>
      <x:c r="CI1075" s="226"/>
      <x:c r="CJ1075" s="226"/>
      <x:c r="CK1075" s="226"/>
      <x:c r="CP1075" s="226"/>
    </x:row>
    <x:row r="1076" spans="1:94" x14ac:dyDescent="0.3">
      <x:c r="A1076" s="226"/>
      <x:c r="C1076" s="226"/>
      <x:c r="L1076" s="226"/>
      <x:c r="N1076" s="23"/>
      <x:c r="AL1076" s="226"/>
      <x:c r="AR1076" s="222"/>
      <x:c r="AT1076" s="222"/>
      <x:c r="AU1076" s="222"/>
      <x:c r="AW1076" s="222"/>
      <x:c r="BJ1076" s="222"/>
      <x:c r="BT1076" s="23"/>
      <x:c r="BU1076" s="23"/>
      <x:c r="BV1076" s="23"/>
      <x:c r="CI1076" s="226"/>
      <x:c r="CJ1076" s="226"/>
      <x:c r="CK1076" s="226"/>
      <x:c r="CP1076" s="226"/>
    </x:row>
    <x:row r="1077" spans="1:94" x14ac:dyDescent="0.3">
      <x:c r="A1077" s="226"/>
      <x:c r="C1077" s="226"/>
      <x:c r="L1077" s="226"/>
      <x:c r="N1077" s="23"/>
      <x:c r="AL1077" s="226"/>
      <x:c r="AR1077" s="226"/>
      <x:c r="AT1077" s="226"/>
      <x:c r="AU1077" s="226"/>
      <x:c r="AW1077" s="226"/>
      <x:c r="BJ1077" s="222"/>
      <x:c r="BT1077" s="23"/>
      <x:c r="BU1077" s="23"/>
      <x:c r="BV1077" s="23"/>
      <x:c r="CI1077" s="226"/>
      <x:c r="CJ1077" s="226"/>
      <x:c r="CK1077" s="226"/>
      <x:c r="CP1077" s="226"/>
    </x:row>
    <x:row r="1078" spans="1:94" x14ac:dyDescent="0.3">
      <x:c r="A1078" s="226"/>
      <x:c r="C1078" s="226"/>
      <x:c r="L1078" s="226"/>
      <x:c r="N1078" s="23"/>
      <x:c r="AL1078" s="226"/>
      <x:c r="AR1078" s="226"/>
      <x:c r="AT1078" s="226"/>
      <x:c r="AU1078" s="226"/>
      <x:c r="AW1078" s="226"/>
      <x:c r="BJ1078" s="222"/>
      <x:c r="BT1078" s="23"/>
      <x:c r="BU1078" s="23"/>
      <x:c r="BV1078" s="23"/>
      <x:c r="CI1078" s="226"/>
      <x:c r="CJ1078" s="226"/>
      <x:c r="CK1078" s="226"/>
      <x:c r="CP1078" s="226"/>
    </x:row>
    <x:row r="1079" spans="1:94" x14ac:dyDescent="0.3">
      <x:c r="A1079" s="226"/>
      <x:c r="C1079" s="226"/>
      <x:c r="L1079" s="226"/>
      <x:c r="N1079" s="23"/>
      <x:c r="AL1079" s="226"/>
      <x:c r="AR1079" s="226"/>
      <x:c r="AT1079" s="226"/>
      <x:c r="AU1079" s="226"/>
      <x:c r="AW1079" s="226"/>
      <x:c r="BJ1079" s="222"/>
      <x:c r="BT1079" s="23"/>
      <x:c r="BU1079" s="23"/>
      <x:c r="BV1079" s="23"/>
      <x:c r="CI1079" s="226"/>
      <x:c r="CJ1079" s="226"/>
      <x:c r="CK1079" s="226"/>
      <x:c r="CP1079" s="226"/>
    </x:row>
    <x:row r="1080" spans="1:94" x14ac:dyDescent="0.3">
      <x:c r="A1080" s="226"/>
      <x:c r="C1080" s="226"/>
      <x:c r="L1080" s="226"/>
      <x:c r="N1080" s="23"/>
      <x:c r="AL1080" s="226"/>
      <x:c r="AR1080" s="226"/>
      <x:c r="AT1080" s="226"/>
      <x:c r="AU1080" s="226"/>
      <x:c r="AW1080" s="226"/>
      <x:c r="BJ1080" s="222"/>
      <x:c r="BT1080" s="23"/>
      <x:c r="BU1080" s="23"/>
      <x:c r="BV1080" s="23"/>
      <x:c r="CI1080" s="226"/>
      <x:c r="CJ1080" s="226"/>
      <x:c r="CK1080" s="226"/>
      <x:c r="CP1080" s="226"/>
    </x:row>
    <x:row r="1081" spans="1:94" x14ac:dyDescent="0.3">
      <x:c r="A1081" s="226"/>
      <x:c r="C1081" s="226"/>
      <x:c r="L1081" s="226"/>
      <x:c r="N1081" s="23"/>
      <x:c r="AL1081" s="226"/>
      <x:c r="AR1081" s="226"/>
      <x:c r="AT1081" s="226"/>
      <x:c r="AU1081" s="226"/>
      <x:c r="AW1081" s="226"/>
      <x:c r="BJ1081" s="222"/>
      <x:c r="BT1081" s="23"/>
      <x:c r="BU1081" s="23"/>
      <x:c r="BV1081" s="23"/>
      <x:c r="CI1081" s="226"/>
      <x:c r="CJ1081" s="226"/>
      <x:c r="CK1081" s="226"/>
      <x:c r="CP1081" s="226"/>
    </x:row>
    <x:row r="1082" spans="1:94" x14ac:dyDescent="0.3">
      <x:c r="A1082" s="226"/>
      <x:c r="C1082" s="226"/>
      <x:c r="L1082" s="226"/>
      <x:c r="N1082" s="23"/>
      <x:c r="AL1082" s="226"/>
      <x:c r="AR1082" s="226"/>
      <x:c r="AT1082" s="226"/>
      <x:c r="AU1082" s="226"/>
      <x:c r="AW1082" s="226"/>
      <x:c r="BJ1082" s="222"/>
      <x:c r="BT1082" s="23"/>
      <x:c r="BU1082" s="23"/>
      <x:c r="BV1082" s="23"/>
      <x:c r="CI1082" s="226"/>
      <x:c r="CJ1082" s="226"/>
      <x:c r="CK1082" s="226"/>
      <x:c r="CP1082" s="226"/>
    </x:row>
    <x:row r="1083" spans="1:94" x14ac:dyDescent="0.3">
      <x:c r="A1083" s="226"/>
      <x:c r="C1083" s="226"/>
      <x:c r="L1083" s="226"/>
      <x:c r="N1083" s="23"/>
      <x:c r="AL1083" s="226"/>
      <x:c r="AR1083" s="226"/>
      <x:c r="AT1083" s="226"/>
      <x:c r="AU1083" s="226"/>
      <x:c r="AW1083" s="226"/>
      <x:c r="BJ1083" s="222"/>
      <x:c r="BT1083" s="23"/>
      <x:c r="BU1083" s="23"/>
      <x:c r="BV1083" s="23"/>
      <x:c r="CI1083" s="226"/>
      <x:c r="CJ1083" s="226"/>
      <x:c r="CK1083" s="226"/>
      <x:c r="CP1083" s="226"/>
    </x:row>
    <x:row r="1084" spans="1:94" x14ac:dyDescent="0.3">
      <x:c r="A1084" s="226"/>
      <x:c r="C1084" s="226"/>
      <x:c r="L1084" s="226"/>
      <x:c r="N1084" s="23"/>
      <x:c r="AL1084" s="226"/>
      <x:c r="AR1084" s="226"/>
      <x:c r="AT1084" s="226"/>
      <x:c r="AU1084" s="226"/>
      <x:c r="AW1084" s="226"/>
      <x:c r="BJ1084" s="222"/>
      <x:c r="BT1084" s="23"/>
      <x:c r="BU1084" s="23"/>
      <x:c r="BV1084" s="23"/>
      <x:c r="CI1084" s="226"/>
      <x:c r="CJ1084" s="226"/>
      <x:c r="CK1084" s="226"/>
      <x:c r="CP1084" s="226"/>
    </x:row>
    <x:row r="1085" spans="1:94" x14ac:dyDescent="0.3">
      <x:c r="A1085" s="226"/>
      <x:c r="C1085" s="226"/>
      <x:c r="L1085" s="226"/>
      <x:c r="N1085" s="23"/>
      <x:c r="AL1085" s="226"/>
      <x:c r="AR1085" s="226"/>
      <x:c r="AT1085" s="226"/>
      <x:c r="AU1085" s="226"/>
      <x:c r="AW1085" s="226"/>
      <x:c r="BJ1085" s="222"/>
      <x:c r="BT1085" s="23"/>
      <x:c r="BU1085" s="23"/>
      <x:c r="BV1085" s="23"/>
      <x:c r="CI1085" s="226"/>
      <x:c r="CJ1085" s="226"/>
      <x:c r="CK1085" s="226"/>
      <x:c r="CP1085" s="226"/>
    </x:row>
    <x:row r="1086" spans="1:94" x14ac:dyDescent="0.3">
      <x:c r="A1086" s="226"/>
      <x:c r="C1086" s="226"/>
      <x:c r="L1086" s="226"/>
      <x:c r="N1086" s="23"/>
      <x:c r="AL1086" s="226"/>
      <x:c r="AR1086" s="226"/>
      <x:c r="AT1086" s="226"/>
      <x:c r="AU1086" s="226"/>
      <x:c r="AW1086" s="226"/>
      <x:c r="BJ1086" s="222"/>
      <x:c r="BT1086" s="23"/>
      <x:c r="BU1086" s="23"/>
      <x:c r="BV1086" s="23"/>
      <x:c r="CI1086" s="226"/>
      <x:c r="CJ1086" s="226"/>
      <x:c r="CK1086" s="226"/>
      <x:c r="CP1086" s="226"/>
    </x:row>
    <x:row r="1087" spans="1:94" x14ac:dyDescent="0.3">
      <x:c r="A1087" s="226"/>
      <x:c r="C1087" s="226"/>
      <x:c r="L1087" s="226"/>
      <x:c r="N1087" s="23"/>
      <x:c r="AL1087" s="226"/>
      <x:c r="AR1087" s="226"/>
      <x:c r="AT1087" s="226"/>
      <x:c r="AU1087" s="226"/>
      <x:c r="AW1087" s="226"/>
      <x:c r="BJ1087" s="222"/>
      <x:c r="BT1087" s="23"/>
      <x:c r="BU1087" s="23"/>
      <x:c r="BV1087" s="23"/>
      <x:c r="CI1087" s="226"/>
      <x:c r="CJ1087" s="226"/>
      <x:c r="CK1087" s="226"/>
      <x:c r="CP1087" s="226"/>
    </x:row>
    <x:row r="1088" spans="1:94" x14ac:dyDescent="0.3">
      <x:c r="A1088" s="226"/>
      <x:c r="C1088" s="226"/>
      <x:c r="L1088" s="226"/>
      <x:c r="N1088" s="23"/>
      <x:c r="AL1088" s="226"/>
      <x:c r="AR1088" s="226"/>
      <x:c r="AT1088" s="226"/>
      <x:c r="AU1088" s="226"/>
      <x:c r="AW1088" s="226"/>
      <x:c r="BJ1088" s="222"/>
      <x:c r="BT1088" s="23"/>
      <x:c r="BU1088" s="23"/>
      <x:c r="BV1088" s="23"/>
      <x:c r="CI1088" s="226"/>
      <x:c r="CJ1088" s="226"/>
      <x:c r="CK1088" s="226"/>
      <x:c r="CP1088" s="226"/>
    </x:row>
    <x:row r="1089" spans="1:94" x14ac:dyDescent="0.3">
      <x:c r="A1089" s="226"/>
      <x:c r="C1089" s="226"/>
      <x:c r="L1089" s="226"/>
      <x:c r="N1089" s="23"/>
      <x:c r="AL1089" s="226"/>
      <x:c r="AR1089" s="222"/>
      <x:c r="AT1089" s="222"/>
      <x:c r="AU1089" s="222"/>
      <x:c r="AW1089" s="222"/>
      <x:c r="BJ1089" s="222"/>
      <x:c r="BT1089" s="23"/>
      <x:c r="BU1089" s="23"/>
      <x:c r="BV1089" s="23"/>
      <x:c r="CI1089" s="226"/>
      <x:c r="CJ1089" s="226"/>
      <x:c r="CK1089" s="226"/>
      <x:c r="CP1089" s="226"/>
    </x:row>
    <x:row r="1090" spans="1:94" x14ac:dyDescent="0.3">
      <x:c r="A1090" s="226"/>
      <x:c r="C1090" s="226"/>
      <x:c r="L1090" s="226"/>
      <x:c r="N1090" s="23"/>
      <x:c r="AL1090" s="226"/>
      <x:c r="AR1090" s="222"/>
      <x:c r="AT1090" s="222"/>
      <x:c r="AU1090" s="222"/>
      <x:c r="AW1090" s="222"/>
      <x:c r="BJ1090" s="222"/>
      <x:c r="BT1090" s="23"/>
      <x:c r="BU1090" s="23"/>
      <x:c r="BV1090" s="23"/>
      <x:c r="CI1090" s="226"/>
      <x:c r="CJ1090" s="226"/>
      <x:c r="CK1090" s="226"/>
      <x:c r="CP1090" s="226"/>
    </x:row>
    <x:row r="1091" spans="1:94" x14ac:dyDescent="0.3">
      <x:c r="A1091" s="226"/>
      <x:c r="C1091" s="226"/>
      <x:c r="L1091" s="226"/>
      <x:c r="N1091" s="23"/>
      <x:c r="AL1091" s="226"/>
      <x:c r="AR1091" s="222"/>
      <x:c r="AT1091" s="222"/>
      <x:c r="AU1091" s="222"/>
      <x:c r="AW1091" s="222"/>
      <x:c r="BJ1091" s="222"/>
      <x:c r="BT1091" s="23"/>
      <x:c r="BU1091" s="23"/>
      <x:c r="BV1091" s="23"/>
      <x:c r="CI1091" s="226"/>
      <x:c r="CJ1091" s="226"/>
      <x:c r="CK1091" s="226"/>
      <x:c r="CP1091" s="226"/>
    </x:row>
    <x:row r="1092" spans="1:94" x14ac:dyDescent="0.3">
      <x:c r="A1092" s="226"/>
      <x:c r="C1092" s="226"/>
      <x:c r="L1092" s="226"/>
      <x:c r="N1092" s="23"/>
      <x:c r="AL1092" s="226"/>
      <x:c r="AR1092" s="222"/>
      <x:c r="AT1092" s="222"/>
      <x:c r="AU1092" s="222"/>
      <x:c r="AW1092" s="222"/>
      <x:c r="BJ1092" s="222"/>
      <x:c r="BT1092" s="23"/>
      <x:c r="BU1092" s="23"/>
      <x:c r="BV1092" s="23"/>
      <x:c r="CI1092" s="226"/>
      <x:c r="CJ1092" s="226"/>
      <x:c r="CK1092" s="226"/>
      <x:c r="CP1092" s="226"/>
    </x:row>
    <x:row r="1093" spans="1:94" x14ac:dyDescent="0.3">
      <x:c r="A1093" s="226"/>
      <x:c r="C1093" s="226"/>
      <x:c r="L1093" s="226"/>
      <x:c r="N1093" s="23"/>
      <x:c r="AL1093" s="226"/>
      <x:c r="AR1093" s="222"/>
      <x:c r="AT1093" s="222"/>
      <x:c r="AU1093" s="222"/>
      <x:c r="AW1093" s="222"/>
      <x:c r="BJ1093" s="222"/>
      <x:c r="BT1093" s="23"/>
      <x:c r="BU1093" s="23"/>
      <x:c r="BV1093" s="23"/>
      <x:c r="CI1093" s="226"/>
      <x:c r="CJ1093" s="226"/>
      <x:c r="CK1093" s="226"/>
      <x:c r="CP1093" s="226"/>
    </x:row>
    <x:row r="1094" spans="1:94" x14ac:dyDescent="0.3">
      <x:c r="A1094" s="226"/>
      <x:c r="C1094" s="226"/>
      <x:c r="L1094" s="226"/>
      <x:c r="N1094" s="23"/>
      <x:c r="AL1094" s="226"/>
      <x:c r="AR1094" s="222"/>
      <x:c r="AT1094" s="222"/>
      <x:c r="AU1094" s="222"/>
      <x:c r="AW1094" s="222"/>
      <x:c r="BJ1094" s="222"/>
      <x:c r="BT1094" s="23"/>
      <x:c r="BU1094" s="23"/>
      <x:c r="BV1094" s="23"/>
      <x:c r="CI1094" s="226"/>
      <x:c r="CJ1094" s="226"/>
      <x:c r="CK1094" s="226"/>
      <x:c r="CP1094" s="226"/>
    </x:row>
    <x:row r="1095" spans="1:94" x14ac:dyDescent="0.3">
      <x:c r="A1095" s="226"/>
      <x:c r="C1095" s="226"/>
      <x:c r="L1095" s="226"/>
      <x:c r="N1095" s="23"/>
      <x:c r="W1095" s="226"/>
      <x:c r="AE1095" s="23"/>
      <x:c r="AF1095" s="23"/>
      <x:c r="AI1095" s="23"/>
      <x:c r="AJ1095" s="23"/>
      <x:c r="AK1095" s="222"/>
      <x:c r="AL1095" s="222"/>
      <x:c r="AR1095" s="222"/>
      <x:c r="AS1095" s="222"/>
      <x:c r="AT1095" s="222"/>
      <x:c r="AU1095" s="222"/>
      <x:c r="AV1095" s="222"/>
      <x:c r="AW1095" s="222"/>
      <x:c r="AX1095" s="226"/>
      <x:c r="BA1095" s="226"/>
      <x:c r="BJ1095" s="222"/>
      <x:c r="BT1095" s="23"/>
      <x:c r="BU1095" s="23"/>
      <x:c r="BV1095" s="23"/>
      <x:c r="CG1095" s="226"/>
      <x:c r="CH1095" s="226"/>
      <x:c r="CI1095" s="226"/>
      <x:c r="CJ1095" s="226"/>
      <x:c r="CK1095" s="226"/>
      <x:c r="CL1095" s="23"/>
      <x:c r="CP1095" s="226"/>
    </x:row>
    <x:row r="1096" spans="1:94" x14ac:dyDescent="0.3">
      <x:c r="A1096" s="226"/>
      <x:c r="C1096" s="226"/>
      <x:c r="L1096" s="226"/>
      <x:c r="N1096" s="23"/>
      <x:c r="AL1096" s="226"/>
      <x:c r="AR1096" s="222"/>
      <x:c r="AT1096" s="222"/>
      <x:c r="AU1096" s="222"/>
      <x:c r="AW1096" s="222"/>
      <x:c r="BJ1096" s="222"/>
      <x:c r="BT1096" s="23"/>
      <x:c r="BU1096" s="23"/>
      <x:c r="BV1096" s="23"/>
      <x:c r="CI1096" s="226"/>
      <x:c r="CJ1096" s="226"/>
      <x:c r="CK1096" s="226"/>
      <x:c r="CP1096" s="226"/>
    </x:row>
    <x:row r="1097" spans="1:94" x14ac:dyDescent="0.3">
      <x:c r="A1097" s="226"/>
      <x:c r="C1097" s="226"/>
      <x:c r="L1097" s="226"/>
      <x:c r="N1097" s="23"/>
      <x:c r="AL1097" s="226"/>
      <x:c r="AR1097" s="222"/>
      <x:c r="AT1097" s="222"/>
      <x:c r="AU1097" s="222"/>
      <x:c r="AW1097" s="222"/>
      <x:c r="BJ1097" s="222"/>
      <x:c r="BT1097" s="23"/>
      <x:c r="BU1097" s="23"/>
      <x:c r="BV1097" s="23"/>
      <x:c r="CI1097" s="226"/>
      <x:c r="CJ1097" s="226"/>
      <x:c r="CK1097" s="226"/>
      <x:c r="CP1097" s="226"/>
    </x:row>
    <x:row r="1098" spans="1:94" x14ac:dyDescent="0.3">
      <x:c r="A1098" s="226"/>
      <x:c r="C1098" s="226"/>
      <x:c r="L1098" s="226"/>
      <x:c r="N1098" s="23"/>
      <x:c r="W1098" s="226"/>
      <x:c r="AE1098" s="23"/>
      <x:c r="AF1098" s="23"/>
      <x:c r="AH1098" s="23"/>
      <x:c r="AK1098" s="226"/>
      <x:c r="AL1098" s="222"/>
      <x:c r="AM1098" s="226"/>
      <x:c r="AN1098" s="222"/>
      <x:c r="AO1098" s="222"/>
      <x:c r="AR1098" s="222"/>
      <x:c r="AS1098" s="222"/>
      <x:c r="AT1098" s="222"/>
      <x:c r="AU1098" s="222"/>
      <x:c r="AV1098" s="222"/>
      <x:c r="AW1098" s="222"/>
      <x:c r="BJ1098" s="222"/>
      <x:c r="BN1098" s="226"/>
      <x:c r="BO1098" s="226"/>
      <x:c r="BP1098" s="226"/>
      <x:c r="BT1098" s="23"/>
      <x:c r="BU1098" s="23"/>
      <x:c r="BV1098" s="23"/>
      <x:c r="CA1098" s="226"/>
      <x:c r="CG1098" s="226"/>
      <x:c r="CH1098" s="226"/>
      <x:c r="CI1098" s="226"/>
      <x:c r="CJ1098" s="226"/>
      <x:c r="CK1098" s="226"/>
      <x:c r="CL1098" s="23"/>
      <x:c r="CP1098" s="226"/>
    </x:row>
    <x:row r="1099" spans="1:94" x14ac:dyDescent="0.3">
      <x:c r="A1099" s="226"/>
      <x:c r="C1099" s="226"/>
      <x:c r="L1099" s="226"/>
      <x:c r="N1099" s="23"/>
      <x:c r="AL1099" s="226"/>
      <x:c r="AR1099" s="222"/>
      <x:c r="AT1099" s="222"/>
      <x:c r="AU1099" s="222"/>
      <x:c r="AW1099" s="222"/>
      <x:c r="BJ1099" s="222"/>
      <x:c r="BT1099" s="23"/>
      <x:c r="BU1099" s="23"/>
      <x:c r="BV1099" s="23"/>
      <x:c r="CI1099" s="226"/>
      <x:c r="CJ1099" s="226"/>
      <x:c r="CK1099" s="226"/>
      <x:c r="CP1099" s="226"/>
    </x:row>
    <x:row r="1100" spans="1:94" x14ac:dyDescent="0.3">
      <x:c r="A1100" s="226"/>
      <x:c r="C1100" s="226"/>
      <x:c r="L1100" s="226"/>
      <x:c r="N1100" s="23"/>
      <x:c r="AL1100" s="226"/>
      <x:c r="AR1100" s="222"/>
      <x:c r="AT1100" s="222"/>
      <x:c r="AU1100" s="222"/>
      <x:c r="AW1100" s="222"/>
      <x:c r="BJ1100" s="222"/>
      <x:c r="BT1100" s="23"/>
      <x:c r="BU1100" s="23"/>
      <x:c r="BV1100" s="23"/>
      <x:c r="CI1100" s="226"/>
      <x:c r="CJ1100" s="226"/>
      <x:c r="CK1100" s="226"/>
      <x:c r="CP1100" s="226"/>
    </x:row>
    <x:row r="1101" spans="1:94" x14ac:dyDescent="0.3">
      <x:c r="A1101" s="226"/>
      <x:c r="C1101" s="226"/>
      <x:c r="L1101" s="226"/>
      <x:c r="N1101" s="23"/>
      <x:c r="AL1101" s="226"/>
      <x:c r="AR1101" s="222"/>
      <x:c r="AT1101" s="222"/>
      <x:c r="AU1101" s="222"/>
      <x:c r="AW1101" s="222"/>
      <x:c r="BJ1101" s="222"/>
      <x:c r="BT1101" s="23"/>
      <x:c r="BU1101" s="23"/>
      <x:c r="BV1101" s="23"/>
      <x:c r="CI1101" s="226"/>
      <x:c r="CJ1101" s="226"/>
      <x:c r="CK1101" s="226"/>
      <x:c r="CP1101" s="226"/>
    </x:row>
    <x:row r="1102" spans="1:94" x14ac:dyDescent="0.3">
      <x:c r="A1102" s="226"/>
      <x:c r="C1102" s="226"/>
      <x:c r="L1102" s="226"/>
      <x:c r="N1102" s="23"/>
      <x:c r="AL1102" s="226"/>
      <x:c r="AR1102" s="222"/>
      <x:c r="AT1102" s="222"/>
      <x:c r="AU1102" s="222"/>
      <x:c r="AW1102" s="222"/>
      <x:c r="BJ1102" s="222"/>
      <x:c r="BT1102" s="23"/>
      <x:c r="BU1102" s="23"/>
      <x:c r="BV1102" s="23"/>
      <x:c r="CI1102" s="226"/>
      <x:c r="CJ1102" s="226"/>
      <x:c r="CK1102" s="226"/>
      <x:c r="CP1102" s="226"/>
    </x:row>
    <x:row r="1103" spans="1:94" x14ac:dyDescent="0.3">
      <x:c r="A1103" s="226"/>
      <x:c r="C1103" s="226"/>
      <x:c r="L1103" s="226"/>
      <x:c r="N1103" s="23"/>
      <x:c r="W1103" s="226"/>
      <x:c r="AE1103" s="23"/>
      <x:c r="AF1103" s="23"/>
      <x:c r="AH1103" s="23"/>
      <x:c r="AK1103" s="226"/>
      <x:c r="AL1103" s="222"/>
      <x:c r="AM1103" s="226"/>
      <x:c r="AN1103" s="222"/>
      <x:c r="AO1103" s="222"/>
      <x:c r="AR1103" s="222"/>
      <x:c r="AS1103" s="222"/>
      <x:c r="AT1103" s="222"/>
      <x:c r="AU1103" s="222"/>
      <x:c r="AV1103" s="222"/>
      <x:c r="AW1103" s="222"/>
      <x:c r="BJ1103" s="222"/>
      <x:c r="BN1103" s="226"/>
      <x:c r="BO1103" s="226"/>
      <x:c r="BP1103" s="226"/>
      <x:c r="BT1103" s="23"/>
      <x:c r="BU1103" s="23"/>
      <x:c r="BV1103" s="23"/>
      <x:c r="CA1103" s="226"/>
      <x:c r="CG1103" s="226"/>
      <x:c r="CH1103" s="226"/>
      <x:c r="CI1103" s="226"/>
      <x:c r="CJ1103" s="226"/>
      <x:c r="CK1103" s="226"/>
      <x:c r="CL1103" s="23"/>
      <x:c r="CP1103" s="226"/>
    </x:row>
    <x:row r="1104" spans="1:94" x14ac:dyDescent="0.3">
      <x:c r="A1104" s="226"/>
      <x:c r="C1104" s="226"/>
      <x:c r="L1104" s="226"/>
      <x:c r="N1104" s="23"/>
      <x:c r="AL1104" s="226"/>
      <x:c r="AR1104" s="222"/>
      <x:c r="AT1104" s="222"/>
      <x:c r="AU1104" s="222"/>
      <x:c r="AW1104" s="222"/>
      <x:c r="BJ1104" s="222"/>
      <x:c r="BT1104" s="23"/>
      <x:c r="BU1104" s="23"/>
      <x:c r="BV1104" s="23"/>
      <x:c r="CI1104" s="226"/>
      <x:c r="CJ1104" s="226"/>
      <x:c r="CK1104" s="226"/>
      <x:c r="CP1104" s="226"/>
    </x:row>
    <x:row r="1105" spans="1:94" x14ac:dyDescent="0.3">
      <x:c r="A1105" s="226"/>
      <x:c r="C1105" s="226"/>
      <x:c r="L1105" s="226"/>
      <x:c r="N1105" s="23"/>
      <x:c r="AL1105" s="226"/>
      <x:c r="AR1105" s="222"/>
      <x:c r="AT1105" s="222"/>
      <x:c r="AU1105" s="222"/>
      <x:c r="AW1105" s="222"/>
      <x:c r="BJ1105" s="222"/>
      <x:c r="BT1105" s="23"/>
      <x:c r="BU1105" s="23"/>
      <x:c r="BV1105" s="23"/>
      <x:c r="CI1105" s="226"/>
      <x:c r="CJ1105" s="226"/>
      <x:c r="CK1105" s="226"/>
      <x:c r="CP1105" s="226"/>
    </x:row>
    <x:row r="1106" spans="1:94" x14ac:dyDescent="0.3">
      <x:c r="A1106" s="226"/>
      <x:c r="C1106" s="226"/>
      <x:c r="L1106" s="226"/>
      <x:c r="N1106" s="23"/>
      <x:c r="AL1106" s="226"/>
      <x:c r="AR1106" s="222"/>
      <x:c r="AT1106" s="222"/>
      <x:c r="AU1106" s="222"/>
      <x:c r="AW1106" s="222"/>
      <x:c r="BJ1106" s="222"/>
      <x:c r="BT1106" s="23"/>
      <x:c r="BU1106" s="23"/>
      <x:c r="BV1106" s="23"/>
      <x:c r="CI1106" s="226"/>
      <x:c r="CJ1106" s="226"/>
      <x:c r="CK1106" s="226"/>
      <x:c r="CP1106" s="226"/>
    </x:row>
    <x:row r="1107" spans="1:94" x14ac:dyDescent="0.3">
      <x:c r="A1107" s="226"/>
      <x:c r="C1107" s="226"/>
      <x:c r="L1107" s="226"/>
      <x:c r="N1107" s="23"/>
      <x:c r="W1107" s="226"/>
      <x:c r="AE1107" s="23"/>
      <x:c r="AF1107" s="23"/>
      <x:c r="AH1107" s="23"/>
      <x:c r="AK1107" s="226"/>
      <x:c r="AL1107" s="226"/>
      <x:c r="AM1107" s="226"/>
      <x:c r="AN1107" s="226"/>
      <x:c r="AO1107" s="226"/>
      <x:c r="AP1107" s="226"/>
      <x:c r="AR1107" s="226"/>
      <x:c r="AS1107" s="226"/>
      <x:c r="AT1107" s="226"/>
      <x:c r="AU1107" s="226"/>
      <x:c r="AV1107" s="222"/>
      <x:c r="AW1107" s="222"/>
      <x:c r="BJ1107" s="222"/>
      <x:c r="BN1107" s="226"/>
      <x:c r="BO1107" s="226"/>
      <x:c r="BP1107" s="226"/>
      <x:c r="BT1107" s="23"/>
      <x:c r="BU1107" s="23"/>
      <x:c r="BV1107" s="23"/>
      <x:c r="CA1107" s="226"/>
      <x:c r="CG1107" s="226"/>
      <x:c r="CH1107" s="226"/>
      <x:c r="CI1107" s="226"/>
      <x:c r="CJ1107" s="226"/>
      <x:c r="CK1107" s="226"/>
      <x:c r="CL1107" s="23"/>
      <x:c r="CP1107" s="226"/>
    </x:row>
    <x:row r="1108" spans="1:94" x14ac:dyDescent="0.3">
      <x:c r="A1108" s="226"/>
      <x:c r="C1108" s="226"/>
      <x:c r="L1108" s="226"/>
      <x:c r="N1108" s="23"/>
      <x:c r="W1108" s="226"/>
      <x:c r="AE1108" s="23"/>
      <x:c r="AF1108" s="23"/>
      <x:c r="AH1108" s="23"/>
      <x:c r="AK1108" s="226"/>
      <x:c r="AL1108" s="226"/>
      <x:c r="AM1108" s="226"/>
      <x:c r="AN1108" s="226"/>
      <x:c r="AO1108" s="226"/>
      <x:c r="AP1108" s="226"/>
      <x:c r="AR1108" s="226"/>
      <x:c r="AS1108" s="226"/>
      <x:c r="AT1108" s="226"/>
      <x:c r="AU1108" s="226"/>
      <x:c r="AV1108" s="222"/>
      <x:c r="AW1108" s="222"/>
      <x:c r="BJ1108" s="222"/>
      <x:c r="BN1108" s="226"/>
      <x:c r="BO1108" s="226"/>
      <x:c r="BP1108" s="226"/>
      <x:c r="BT1108" s="23"/>
      <x:c r="BU1108" s="23"/>
      <x:c r="BV1108" s="23"/>
      <x:c r="CA1108" s="226"/>
      <x:c r="CG1108" s="226"/>
      <x:c r="CH1108" s="226"/>
      <x:c r="CI1108" s="226"/>
      <x:c r="CJ1108" s="226"/>
      <x:c r="CK1108" s="226"/>
      <x:c r="CL1108" s="23"/>
      <x:c r="CP1108" s="226"/>
    </x:row>
    <x:row r="1109" spans="1:94" x14ac:dyDescent="0.3">
      <x:c r="A1109" s="226"/>
      <x:c r="C1109" s="226"/>
      <x:c r="L1109" s="226"/>
      <x:c r="N1109" s="23"/>
      <x:c r="W1109" s="226"/>
      <x:c r="AE1109" s="23"/>
      <x:c r="AF1109" s="23"/>
      <x:c r="AH1109" s="23"/>
      <x:c r="AI1109" s="23"/>
      <x:c r="AJ1109" s="23"/>
      <x:c r="AK1109" s="226"/>
      <x:c r="AL1109" s="226"/>
      <x:c r="AM1109" s="226"/>
      <x:c r="AN1109" s="226"/>
      <x:c r="AO1109" s="226"/>
      <x:c r="AP1109" s="226"/>
      <x:c r="AR1109" s="226"/>
      <x:c r="AS1109" s="226"/>
      <x:c r="AT1109" s="226"/>
      <x:c r="AU1109" s="226"/>
      <x:c r="AV1109" s="222"/>
      <x:c r="AW1109" s="222"/>
      <x:c r="BJ1109" s="222"/>
      <x:c r="BO1109" s="226"/>
      <x:c r="BT1109" s="23"/>
      <x:c r="BU1109" s="23"/>
      <x:c r="BV1109" s="23"/>
      <x:c r="CA1109" s="226"/>
      <x:c r="CG1109" s="226"/>
      <x:c r="CH1109" s="226"/>
      <x:c r="CI1109" s="226"/>
      <x:c r="CJ1109" s="226"/>
      <x:c r="CK1109" s="226"/>
      <x:c r="CL1109" s="23"/>
      <x:c r="CP1109" s="226"/>
    </x:row>
    <x:row r="1110" spans="1:94" x14ac:dyDescent="0.3">
      <x:c r="A1110" s="226"/>
      <x:c r="C1110" s="226"/>
      <x:c r="L1110" s="226"/>
      <x:c r="N1110" s="23"/>
      <x:c r="W1110" s="226"/>
      <x:c r="AE1110" s="23"/>
      <x:c r="AF1110" s="23"/>
      <x:c r="AH1110" s="23"/>
      <x:c r="AI1110" s="23"/>
      <x:c r="AJ1110" s="23"/>
      <x:c r="AK1110" s="226"/>
      <x:c r="AL1110" s="226"/>
      <x:c r="AM1110" s="226"/>
      <x:c r="AN1110" s="226"/>
      <x:c r="AO1110" s="226"/>
      <x:c r="AP1110" s="226"/>
      <x:c r="AR1110" s="226"/>
      <x:c r="AS1110" s="226"/>
      <x:c r="AT1110" s="226"/>
      <x:c r="AU1110" s="226"/>
      <x:c r="AV1110" s="222"/>
      <x:c r="AW1110" s="222"/>
      <x:c r="BJ1110" s="222"/>
      <x:c r="BO1110" s="226"/>
      <x:c r="BT1110" s="23"/>
      <x:c r="BU1110" s="23"/>
      <x:c r="BV1110" s="23"/>
      <x:c r="CA1110" s="226"/>
      <x:c r="CG1110" s="226"/>
      <x:c r="CH1110" s="226"/>
      <x:c r="CI1110" s="226"/>
      <x:c r="CJ1110" s="226"/>
      <x:c r="CK1110" s="226"/>
      <x:c r="CL1110" s="23"/>
      <x:c r="CP1110" s="226"/>
    </x:row>
    <x:row r="1111" spans="1:94" x14ac:dyDescent="0.3">
      <x:c r="A1111" s="226"/>
      <x:c r="C1111" s="226"/>
      <x:c r="L1111" s="226"/>
      <x:c r="N1111" s="23"/>
      <x:c r="W1111" s="226"/>
      <x:c r="AE1111" s="23"/>
      <x:c r="AF1111" s="23"/>
      <x:c r="AI1111" s="23"/>
      <x:c r="AJ1111" s="23"/>
      <x:c r="AK1111" s="222"/>
      <x:c r="AL1111" s="222"/>
      <x:c r="AR1111" s="226"/>
      <x:c r="AS1111" s="226"/>
      <x:c r="AT1111" s="226"/>
      <x:c r="AU1111" s="226"/>
      <x:c r="AV1111" s="222"/>
      <x:c r="AW1111" s="222"/>
      <x:c r="AX1111" s="226"/>
      <x:c r="BA1111" s="226"/>
      <x:c r="BJ1111" s="222"/>
      <x:c r="BT1111" s="23"/>
      <x:c r="BU1111" s="23"/>
      <x:c r="BV1111" s="23"/>
      <x:c r="CG1111" s="226"/>
      <x:c r="CH1111" s="226"/>
      <x:c r="CI1111" s="226"/>
      <x:c r="CJ1111" s="226"/>
      <x:c r="CK1111" s="226"/>
      <x:c r="CL1111" s="23"/>
      <x:c r="CP1111" s="226"/>
    </x:row>
    <x:row r="1112" spans="1:94" x14ac:dyDescent="0.3">
      <x:c r="A1112" s="226"/>
      <x:c r="C1112" s="226"/>
      <x:c r="L1112" s="226"/>
      <x:c r="N1112" s="23"/>
      <x:c r="W1112" s="226"/>
      <x:c r="AE1112" s="23"/>
      <x:c r="AF1112" s="23"/>
      <x:c r="AI1112" s="23"/>
      <x:c r="AJ1112" s="23"/>
      <x:c r="AK1112" s="222"/>
      <x:c r="AL1112" s="222"/>
      <x:c r="AR1112" s="226"/>
      <x:c r="AS1112" s="226"/>
      <x:c r="AT1112" s="226"/>
      <x:c r="AU1112" s="226"/>
      <x:c r="AV1112" s="222"/>
      <x:c r="AW1112" s="222"/>
      <x:c r="AX1112" s="226"/>
      <x:c r="BA1112" s="226"/>
      <x:c r="BJ1112" s="222"/>
      <x:c r="BT1112" s="23"/>
      <x:c r="BU1112" s="23"/>
      <x:c r="BV1112" s="23"/>
      <x:c r="CG1112" s="226"/>
      <x:c r="CH1112" s="226"/>
      <x:c r="CI1112" s="226"/>
      <x:c r="CJ1112" s="226"/>
      <x:c r="CK1112" s="226"/>
      <x:c r="CL1112" s="23"/>
      <x:c r="CP1112" s="226"/>
    </x:row>
    <x:row r="1113" spans="1:94" x14ac:dyDescent="0.3">
      <x:c r="A1113" s="226"/>
      <x:c r="C1113" s="226"/>
      <x:c r="L1113" s="226"/>
      <x:c r="N1113" s="23"/>
      <x:c r="W1113" s="226"/>
      <x:c r="AE1113" s="23"/>
      <x:c r="AF1113" s="23"/>
      <x:c r="AH1113" s="23"/>
      <x:c r="AK1113" s="226"/>
      <x:c r="AL1113" s="226"/>
      <x:c r="AM1113" s="226"/>
      <x:c r="AN1113" s="226"/>
      <x:c r="AO1113" s="226"/>
      <x:c r="AP1113" s="226"/>
      <x:c r="AR1113" s="226"/>
      <x:c r="AS1113" s="226"/>
      <x:c r="AT1113" s="226"/>
      <x:c r="AU1113" s="222"/>
      <x:c r="AV1113" s="222"/>
      <x:c r="AW1113" s="222"/>
      <x:c r="BJ1113" s="222"/>
      <x:c r="BO1113" s="226"/>
      <x:c r="BT1113" s="23"/>
      <x:c r="BU1113" s="23"/>
      <x:c r="BV1113" s="23"/>
      <x:c r="CA1113" s="226"/>
      <x:c r="CG1113" s="226"/>
      <x:c r="CH1113" s="226"/>
      <x:c r="CI1113" s="226"/>
      <x:c r="CJ1113" s="226"/>
      <x:c r="CK1113" s="226"/>
      <x:c r="CL1113" s="23"/>
      <x:c r="CP1113" s="226"/>
    </x:row>
    <x:row r="1114" spans="1:94" x14ac:dyDescent="0.3">
      <x:c r="A1114" s="226"/>
      <x:c r="C1114" s="226"/>
      <x:c r="L1114" s="226"/>
      <x:c r="N1114" s="23"/>
      <x:c r="W1114" s="226"/>
      <x:c r="AE1114" s="23"/>
      <x:c r="AF1114" s="23"/>
      <x:c r="AH1114" s="23"/>
      <x:c r="AK1114" s="226"/>
      <x:c r="AL1114" s="226"/>
      <x:c r="AM1114" s="226"/>
      <x:c r="AN1114" s="226"/>
      <x:c r="AO1114" s="226"/>
      <x:c r="AP1114" s="226"/>
      <x:c r="AR1114" s="226"/>
      <x:c r="AS1114" s="226"/>
      <x:c r="AT1114" s="226"/>
      <x:c r="AU1114" s="222"/>
      <x:c r="AV1114" s="222"/>
      <x:c r="AW1114" s="222"/>
      <x:c r="BJ1114" s="222"/>
      <x:c r="BT1114" s="23"/>
      <x:c r="BU1114" s="23"/>
      <x:c r="BV1114" s="23"/>
      <x:c r="CA1114" s="226"/>
      <x:c r="CG1114" s="226"/>
      <x:c r="CH1114" s="226"/>
      <x:c r="CI1114" s="226"/>
      <x:c r="CJ1114" s="226"/>
      <x:c r="CK1114" s="226"/>
      <x:c r="CL1114" s="23"/>
      <x:c r="CP1114" s="226"/>
    </x:row>
    <x:row r="1115" spans="1:94" x14ac:dyDescent="0.3">
      <x:c r="A1115" s="226"/>
      <x:c r="C1115" s="226"/>
      <x:c r="L1115" s="226"/>
      <x:c r="N1115" s="23"/>
      <x:c r="W1115" s="226"/>
      <x:c r="AE1115" s="23"/>
      <x:c r="AF1115" s="23"/>
      <x:c r="AH1115" s="23"/>
      <x:c r="AK1115" s="226"/>
      <x:c r="AL1115" s="226"/>
      <x:c r="AM1115" s="226"/>
      <x:c r="AN1115" s="226"/>
      <x:c r="AO1115" s="226"/>
      <x:c r="AP1115" s="226"/>
      <x:c r="AR1115" s="226"/>
      <x:c r="AS1115" s="226"/>
      <x:c r="AT1115" s="226"/>
      <x:c r="AU1115" s="222"/>
      <x:c r="AV1115" s="222"/>
      <x:c r="AW1115" s="222"/>
      <x:c r="BJ1115" s="222"/>
      <x:c r="BO1115" s="226"/>
      <x:c r="BT1115" s="23"/>
      <x:c r="BU1115" s="23"/>
      <x:c r="BV1115" s="23"/>
      <x:c r="CA1115" s="226"/>
      <x:c r="CG1115" s="226"/>
      <x:c r="CH1115" s="226"/>
      <x:c r="CI1115" s="226"/>
      <x:c r="CJ1115" s="226"/>
      <x:c r="CK1115" s="226"/>
      <x:c r="CL1115" s="23"/>
      <x:c r="CP1115" s="226"/>
    </x:row>
    <x:row r="1116" spans="1:94" x14ac:dyDescent="0.3">
      <x:c r="A1116" s="226"/>
      <x:c r="C1116" s="226"/>
      <x:c r="L1116" s="226"/>
      <x:c r="N1116" s="23"/>
      <x:c r="AL1116" s="226"/>
      <x:c r="AR1116" s="226"/>
      <x:c r="AT1116" s="226"/>
      <x:c r="AU1116" s="222"/>
      <x:c r="AW1116" s="222"/>
      <x:c r="BJ1116" s="222"/>
      <x:c r="BT1116" s="23"/>
      <x:c r="BU1116" s="23"/>
      <x:c r="BV1116" s="23"/>
      <x:c r="CI1116" s="226"/>
      <x:c r="CJ1116" s="226"/>
      <x:c r="CK1116" s="226"/>
      <x:c r="CP1116" s="226"/>
    </x:row>
    <x:row r="1117" spans="1:94" x14ac:dyDescent="0.3">
      <x:c r="A1117" s="226"/>
      <x:c r="C1117" s="226"/>
      <x:c r="L1117" s="226"/>
      <x:c r="N1117" s="23"/>
      <x:c r="W1117" s="226"/>
      <x:c r="AE1117" s="23"/>
      <x:c r="AF1117" s="23"/>
      <x:c r="AH1117" s="23"/>
      <x:c r="AK1117" s="226"/>
      <x:c r="AL1117" s="226"/>
      <x:c r="AM1117" s="226"/>
      <x:c r="AN1117" s="226"/>
      <x:c r="AO1117" s="226"/>
      <x:c r="AP1117" s="226"/>
      <x:c r="AR1117" s="226"/>
      <x:c r="AS1117" s="226"/>
      <x:c r="AT1117" s="226"/>
      <x:c r="AU1117" s="222"/>
      <x:c r="AV1117" s="222"/>
      <x:c r="AW1117" s="222"/>
      <x:c r="BJ1117" s="222"/>
      <x:c r="BN1117" s="226"/>
      <x:c r="BO1117" s="226"/>
      <x:c r="BT1117" s="23"/>
      <x:c r="BU1117" s="23"/>
      <x:c r="BV1117" s="23"/>
      <x:c r="CA1117" s="226"/>
      <x:c r="CG1117" s="226"/>
      <x:c r="CH1117" s="226"/>
      <x:c r="CI1117" s="226"/>
      <x:c r="CJ1117" s="226"/>
      <x:c r="CK1117" s="226"/>
      <x:c r="CL1117" s="23"/>
      <x:c r="CP1117" s="226"/>
    </x:row>
    <x:row r="1118" spans="1:94" x14ac:dyDescent="0.3">
      <x:c r="A1118" s="226"/>
      <x:c r="C1118" s="226"/>
      <x:c r="L1118" s="226"/>
      <x:c r="N1118" s="23"/>
      <x:c r="W1118" s="226"/>
      <x:c r="AE1118" s="23"/>
      <x:c r="AF1118" s="23"/>
      <x:c r="AH1118" s="23"/>
      <x:c r="AK1118" s="226"/>
      <x:c r="AL1118" s="226"/>
      <x:c r="AM1118" s="226"/>
      <x:c r="AN1118" s="226"/>
      <x:c r="AO1118" s="226"/>
      <x:c r="AP1118" s="226"/>
      <x:c r="AR1118" s="226"/>
      <x:c r="AS1118" s="226"/>
      <x:c r="AT1118" s="226"/>
      <x:c r="AU1118" s="222"/>
      <x:c r="AV1118" s="222"/>
      <x:c r="AW1118" s="222"/>
      <x:c r="BJ1118" s="222"/>
      <x:c r="BN1118" s="226"/>
      <x:c r="BO1118" s="226"/>
      <x:c r="BP1118" s="226"/>
      <x:c r="BT1118" s="23"/>
      <x:c r="BU1118" s="23"/>
      <x:c r="BV1118" s="23"/>
      <x:c r="CA1118" s="226"/>
      <x:c r="CG1118" s="226"/>
      <x:c r="CH1118" s="226"/>
      <x:c r="CI1118" s="226"/>
      <x:c r="CJ1118" s="226"/>
      <x:c r="CK1118" s="226"/>
      <x:c r="CL1118" s="23"/>
      <x:c r="CP1118" s="226"/>
    </x:row>
    <x:row r="1119" spans="1:94" x14ac:dyDescent="0.3">
      <x:c r="A1119" s="226"/>
      <x:c r="C1119" s="226"/>
      <x:c r="L1119" s="226"/>
      <x:c r="N1119" s="23"/>
      <x:c r="W1119" s="226"/>
      <x:c r="AE1119" s="23"/>
      <x:c r="AF1119" s="23"/>
      <x:c r="AH1119" s="23"/>
      <x:c r="AK1119" s="226"/>
      <x:c r="AL1119" s="226"/>
      <x:c r="AM1119" s="226"/>
      <x:c r="AN1119" s="226"/>
      <x:c r="AO1119" s="226"/>
      <x:c r="AP1119" s="226"/>
      <x:c r="AR1119" s="226"/>
      <x:c r="AS1119" s="226"/>
      <x:c r="AT1119" s="226"/>
      <x:c r="AU1119" s="222"/>
      <x:c r="AV1119" s="222"/>
      <x:c r="AW1119" s="222"/>
      <x:c r="BJ1119" s="222"/>
      <x:c r="BN1119" s="226"/>
      <x:c r="BO1119" s="226"/>
      <x:c r="BP1119" s="226"/>
      <x:c r="BT1119" s="23"/>
      <x:c r="BU1119" s="23"/>
      <x:c r="BV1119" s="23"/>
      <x:c r="CA1119" s="226"/>
      <x:c r="CG1119" s="226"/>
      <x:c r="CH1119" s="226"/>
      <x:c r="CI1119" s="226"/>
      <x:c r="CJ1119" s="226"/>
      <x:c r="CK1119" s="226"/>
      <x:c r="CL1119" s="23"/>
      <x:c r="CP1119" s="226"/>
    </x:row>
    <x:row r="1120" spans="1:94" x14ac:dyDescent="0.3">
      <x:c r="A1120" s="226"/>
      <x:c r="C1120" s="226"/>
      <x:c r="L1120" s="226"/>
      <x:c r="N1120" s="23"/>
      <x:c r="W1120" s="226"/>
      <x:c r="AE1120" s="23"/>
      <x:c r="AF1120" s="23"/>
      <x:c r="AH1120" s="23"/>
      <x:c r="AK1120" s="226"/>
      <x:c r="AL1120" s="226"/>
      <x:c r="AM1120" s="226"/>
      <x:c r="AN1120" s="226"/>
      <x:c r="AO1120" s="226"/>
      <x:c r="AP1120" s="226"/>
      <x:c r="AR1120" s="226"/>
      <x:c r="AS1120" s="226"/>
      <x:c r="AT1120" s="226"/>
      <x:c r="AU1120" s="222"/>
      <x:c r="AV1120" s="222"/>
      <x:c r="AW1120" s="222"/>
      <x:c r="BJ1120" s="222"/>
      <x:c r="BN1120" s="226"/>
      <x:c r="BO1120" s="226"/>
      <x:c r="BP1120" s="226"/>
      <x:c r="BT1120" s="23"/>
      <x:c r="BU1120" s="23"/>
      <x:c r="BV1120" s="23"/>
      <x:c r="CA1120" s="226"/>
      <x:c r="CG1120" s="226"/>
      <x:c r="CH1120" s="226"/>
      <x:c r="CI1120" s="226"/>
      <x:c r="CJ1120" s="226"/>
      <x:c r="CK1120" s="226"/>
      <x:c r="CL1120" s="23"/>
      <x:c r="CP1120" s="226"/>
    </x:row>
    <x:row r="1121" spans="1:94" x14ac:dyDescent="0.3">
      <x:c r="A1121" s="226"/>
      <x:c r="C1121" s="226"/>
      <x:c r="L1121" s="226"/>
      <x:c r="N1121" s="23"/>
      <x:c r="W1121" s="226"/>
      <x:c r="AE1121" s="23"/>
      <x:c r="AF1121" s="23"/>
      <x:c r="AH1121" s="23"/>
      <x:c r="AK1121" s="226"/>
      <x:c r="AL1121" s="226"/>
      <x:c r="AM1121" s="226"/>
      <x:c r="AN1121" s="226"/>
      <x:c r="AO1121" s="226"/>
      <x:c r="AP1121" s="226"/>
      <x:c r="AR1121" s="226"/>
      <x:c r="AS1121" s="226"/>
      <x:c r="AT1121" s="226"/>
      <x:c r="AU1121" s="222"/>
      <x:c r="AV1121" s="222"/>
      <x:c r="AW1121" s="222"/>
      <x:c r="BJ1121" s="222"/>
      <x:c r="BN1121" s="226"/>
      <x:c r="BO1121" s="226"/>
      <x:c r="BP1121" s="226"/>
      <x:c r="BT1121" s="23"/>
      <x:c r="BU1121" s="23"/>
      <x:c r="BV1121" s="23"/>
      <x:c r="CA1121" s="226"/>
      <x:c r="CG1121" s="226"/>
      <x:c r="CH1121" s="226"/>
      <x:c r="CI1121" s="226"/>
      <x:c r="CJ1121" s="226"/>
      <x:c r="CK1121" s="226"/>
      <x:c r="CL1121" s="23"/>
      <x:c r="CP1121" s="226"/>
    </x:row>
    <x:row r="1122" spans="1:94" x14ac:dyDescent="0.3">
      <x:c r="A1122" s="226"/>
      <x:c r="C1122" s="226"/>
      <x:c r="L1122" s="226"/>
      <x:c r="N1122" s="23"/>
      <x:c r="W1122" s="226"/>
      <x:c r="AE1122" s="23"/>
      <x:c r="AF1122" s="23"/>
      <x:c r="AH1122" s="23"/>
      <x:c r="AK1122" s="226"/>
      <x:c r="AL1122" s="226"/>
      <x:c r="AM1122" s="226"/>
      <x:c r="AN1122" s="226"/>
      <x:c r="AO1122" s="226"/>
      <x:c r="AP1122" s="226"/>
      <x:c r="AR1122" s="226"/>
      <x:c r="AS1122" s="226"/>
      <x:c r="AT1122" s="226"/>
      <x:c r="AU1122" s="222"/>
      <x:c r="AV1122" s="226"/>
      <x:c r="AW1122" s="222"/>
      <x:c r="BJ1122" s="222"/>
      <x:c r="BN1122" s="226"/>
      <x:c r="BO1122" s="226"/>
      <x:c r="BP1122" s="226"/>
      <x:c r="BT1122" s="23"/>
      <x:c r="BU1122" s="23"/>
      <x:c r="BV1122" s="23"/>
      <x:c r="CA1122" s="226"/>
      <x:c r="CG1122" s="226"/>
      <x:c r="CH1122" s="226"/>
      <x:c r="CI1122" s="226"/>
      <x:c r="CJ1122" s="226"/>
      <x:c r="CK1122" s="226"/>
      <x:c r="CL1122" s="23"/>
      <x:c r="CP1122" s="226"/>
    </x:row>
    <x:row r="1123" spans="1:94" x14ac:dyDescent="0.3">
      <x:c r="A1123" s="226"/>
      <x:c r="C1123" s="226"/>
      <x:c r="L1123" s="226"/>
      <x:c r="N1123" s="23"/>
      <x:c r="W1123" s="226"/>
      <x:c r="AE1123" s="23"/>
      <x:c r="AF1123" s="23"/>
      <x:c r="AH1123" s="23"/>
      <x:c r="AK1123" s="226"/>
      <x:c r="AL1123" s="226"/>
      <x:c r="AM1123" s="226"/>
      <x:c r="AN1123" s="226"/>
      <x:c r="AO1123" s="226"/>
      <x:c r="AP1123" s="226"/>
      <x:c r="AR1123" s="226"/>
      <x:c r="AS1123" s="226"/>
      <x:c r="AT1123" s="226"/>
      <x:c r="AU1123" s="222"/>
      <x:c r="AV1123" s="222"/>
      <x:c r="AW1123" s="222"/>
      <x:c r="BJ1123" s="222"/>
      <x:c r="BN1123" s="226"/>
      <x:c r="BO1123" s="226"/>
      <x:c r="BT1123" s="23"/>
      <x:c r="BU1123" s="23"/>
      <x:c r="BV1123" s="23"/>
      <x:c r="CA1123" s="226"/>
      <x:c r="CG1123" s="226"/>
      <x:c r="CH1123" s="226"/>
      <x:c r="CI1123" s="226"/>
      <x:c r="CJ1123" s="226"/>
      <x:c r="CK1123" s="226"/>
      <x:c r="CL1123" s="23"/>
      <x:c r="CP1123" s="226"/>
    </x:row>
    <x:row r="1124" spans="1:94" x14ac:dyDescent="0.3">
      <x:c r="A1124" s="226"/>
      <x:c r="C1124" s="226"/>
      <x:c r="L1124" s="226"/>
      <x:c r="N1124" s="23"/>
      <x:c r="W1124" s="226"/>
      <x:c r="AE1124" s="23"/>
      <x:c r="AF1124" s="23"/>
      <x:c r="AH1124" s="23"/>
      <x:c r="AK1124" s="226"/>
      <x:c r="AL1124" s="226"/>
      <x:c r="AM1124" s="226"/>
      <x:c r="AN1124" s="226"/>
      <x:c r="AO1124" s="226"/>
      <x:c r="AP1124" s="226"/>
      <x:c r="AR1124" s="226"/>
      <x:c r="AS1124" s="226"/>
      <x:c r="AT1124" s="226"/>
      <x:c r="AU1124" s="222"/>
      <x:c r="AV1124" s="222"/>
      <x:c r="AW1124" s="222"/>
      <x:c r="BJ1124" s="222"/>
      <x:c r="BN1124" s="226"/>
      <x:c r="BO1124" s="226"/>
      <x:c r="BP1124" s="226"/>
      <x:c r="BT1124" s="23"/>
      <x:c r="BU1124" s="23"/>
      <x:c r="BV1124" s="23"/>
      <x:c r="CA1124" s="226"/>
      <x:c r="CG1124" s="226"/>
      <x:c r="CH1124" s="226"/>
      <x:c r="CI1124" s="226"/>
      <x:c r="CJ1124" s="226"/>
      <x:c r="CK1124" s="226"/>
      <x:c r="CL1124" s="23"/>
      <x:c r="CP1124" s="226"/>
    </x:row>
    <x:row r="1125" spans="1:94" x14ac:dyDescent="0.3">
      <x:c r="A1125" s="226"/>
      <x:c r="C1125" s="226"/>
      <x:c r="L1125" s="226"/>
      <x:c r="N1125" s="23"/>
      <x:c r="W1125" s="226"/>
      <x:c r="AE1125" s="23"/>
      <x:c r="AF1125" s="23"/>
      <x:c r="AH1125" s="23"/>
      <x:c r="AK1125" s="226"/>
      <x:c r="AL1125" s="226"/>
      <x:c r="AM1125" s="226"/>
      <x:c r="AN1125" s="226"/>
      <x:c r="AO1125" s="226"/>
      <x:c r="AP1125" s="226"/>
      <x:c r="AR1125" s="226"/>
      <x:c r="AS1125" s="226"/>
      <x:c r="AT1125" s="226"/>
      <x:c r="AU1125" s="222"/>
      <x:c r="AV1125" s="222"/>
      <x:c r="AW1125" s="222"/>
      <x:c r="BJ1125" s="222"/>
      <x:c r="BN1125" s="226"/>
      <x:c r="BO1125" s="226"/>
      <x:c r="BP1125" s="226"/>
      <x:c r="BT1125" s="23"/>
      <x:c r="BU1125" s="23"/>
      <x:c r="BV1125" s="23"/>
      <x:c r="CA1125" s="226"/>
      <x:c r="CG1125" s="226"/>
      <x:c r="CH1125" s="226"/>
      <x:c r="CI1125" s="226"/>
      <x:c r="CJ1125" s="226"/>
      <x:c r="CK1125" s="226"/>
      <x:c r="CL1125" s="23"/>
      <x:c r="CP1125" s="226"/>
    </x:row>
    <x:row r="1126" spans="1:94" x14ac:dyDescent="0.3">
      <x:c r="A1126" s="226"/>
      <x:c r="C1126" s="226"/>
      <x:c r="L1126" s="226"/>
      <x:c r="N1126" s="23"/>
      <x:c r="W1126" s="226"/>
      <x:c r="AE1126" s="23"/>
      <x:c r="AF1126" s="23"/>
      <x:c r="AH1126" s="23"/>
      <x:c r="AK1126" s="226"/>
      <x:c r="AL1126" s="226"/>
      <x:c r="AM1126" s="226"/>
      <x:c r="AN1126" s="226"/>
      <x:c r="AO1126" s="226"/>
      <x:c r="AP1126" s="226"/>
      <x:c r="AR1126" s="226"/>
      <x:c r="AS1126" s="226"/>
      <x:c r="AT1126" s="226"/>
      <x:c r="AU1126" s="222"/>
      <x:c r="AV1126" s="222"/>
      <x:c r="AW1126" s="222"/>
      <x:c r="BJ1126" s="222"/>
      <x:c r="BO1126" s="226"/>
      <x:c r="BT1126" s="23"/>
      <x:c r="BU1126" s="23"/>
      <x:c r="BV1126" s="23"/>
      <x:c r="CA1126" s="226"/>
      <x:c r="CG1126" s="226"/>
      <x:c r="CH1126" s="226"/>
      <x:c r="CI1126" s="226"/>
      <x:c r="CJ1126" s="226"/>
      <x:c r="CK1126" s="226"/>
      <x:c r="CL1126" s="23"/>
      <x:c r="CP1126" s="226"/>
    </x:row>
    <x:row r="1127" spans="1:94" x14ac:dyDescent="0.3">
      <x:c r="A1127" s="226"/>
      <x:c r="C1127" s="226"/>
      <x:c r="L1127" s="226"/>
      <x:c r="N1127" s="23"/>
      <x:c r="AL1127" s="226"/>
      <x:c r="AR1127" s="226"/>
      <x:c r="AT1127" s="226"/>
      <x:c r="AU1127" s="222"/>
      <x:c r="AW1127" s="222"/>
      <x:c r="BJ1127" s="222"/>
      <x:c r="BT1127" s="23"/>
      <x:c r="BU1127" s="23"/>
      <x:c r="BV1127" s="23"/>
      <x:c r="CI1127" s="226"/>
      <x:c r="CJ1127" s="226"/>
      <x:c r="CK1127" s="226"/>
      <x:c r="CP1127" s="226"/>
    </x:row>
    <x:row r="1128" spans="1:94" x14ac:dyDescent="0.3">
      <x:c r="A1128" s="226"/>
      <x:c r="C1128" s="226"/>
      <x:c r="L1128" s="226"/>
      <x:c r="N1128" s="23"/>
      <x:c r="W1128" s="226"/>
      <x:c r="AE1128" s="23"/>
      <x:c r="AF1128" s="23"/>
      <x:c r="AH1128" s="23"/>
      <x:c r="AI1128" s="23"/>
      <x:c r="AJ1128" s="23"/>
      <x:c r="AK1128" s="226"/>
      <x:c r="AL1128" s="226"/>
      <x:c r="AM1128" s="226"/>
      <x:c r="AN1128" s="222"/>
      <x:c r="AO1128" s="226"/>
      <x:c r="AP1128" s="222"/>
      <x:c r="AR1128" s="222"/>
      <x:c r="AS1128" s="222"/>
      <x:c r="AT1128" s="222"/>
      <x:c r="AU1128" s="222"/>
      <x:c r="AV1128" s="222"/>
      <x:c r="AW1128" s="222"/>
      <x:c r="BJ1128" s="222"/>
      <x:c r="BN1128" s="226"/>
      <x:c r="BO1128" s="226"/>
      <x:c r="BP1128" s="226"/>
      <x:c r="BT1128" s="23"/>
      <x:c r="BU1128" s="23"/>
      <x:c r="BV1128" s="23"/>
      <x:c r="CA1128" s="226"/>
      <x:c r="CG1128" s="226"/>
      <x:c r="CH1128" s="226"/>
      <x:c r="CI1128" s="226"/>
      <x:c r="CJ1128" s="226"/>
      <x:c r="CK1128" s="226"/>
      <x:c r="CL1128" s="23"/>
      <x:c r="CP1128" s="226"/>
    </x:row>
    <x:row r="1129" spans="1:94" x14ac:dyDescent="0.3">
      <x:c r="A1129" s="226"/>
      <x:c r="C1129" s="226"/>
      <x:c r="L1129" s="226"/>
      <x:c r="N1129" s="23"/>
      <x:c r="W1129" s="226"/>
      <x:c r="AE1129" s="23"/>
      <x:c r="AF1129" s="23"/>
      <x:c r="AH1129" s="23"/>
      <x:c r="AI1129" s="23"/>
      <x:c r="AJ1129" s="23"/>
      <x:c r="AK1129" s="226"/>
      <x:c r="AL1129" s="226"/>
      <x:c r="AM1129" s="226"/>
      <x:c r="AN1129" s="222"/>
      <x:c r="AO1129" s="226"/>
      <x:c r="AP1129" s="222"/>
      <x:c r="AR1129" s="222"/>
      <x:c r="AS1129" s="222"/>
      <x:c r="AT1129" s="222"/>
      <x:c r="AU1129" s="222"/>
      <x:c r="AV1129" s="222"/>
      <x:c r="AW1129" s="222"/>
      <x:c r="BJ1129" s="222"/>
      <x:c r="BN1129" s="226"/>
      <x:c r="BO1129" s="226"/>
      <x:c r="BP1129" s="226"/>
      <x:c r="BT1129" s="23"/>
      <x:c r="BU1129" s="23"/>
      <x:c r="BV1129" s="23"/>
      <x:c r="CA1129" s="226"/>
      <x:c r="CG1129" s="226"/>
      <x:c r="CH1129" s="226"/>
      <x:c r="CI1129" s="226"/>
      <x:c r="CJ1129" s="226"/>
      <x:c r="CK1129" s="226"/>
      <x:c r="CL1129" s="23"/>
      <x:c r="CP1129" s="226"/>
    </x:row>
    <x:row r="1130" spans="1:94" x14ac:dyDescent="0.3">
      <x:c r="A1130" s="226"/>
      <x:c r="C1130" s="226"/>
      <x:c r="L1130" s="226"/>
      <x:c r="N1130" s="23"/>
      <x:c r="W1130" s="226"/>
      <x:c r="AE1130" s="23"/>
      <x:c r="AF1130" s="23"/>
      <x:c r="AI1130" s="23"/>
      <x:c r="AJ1130" s="23"/>
      <x:c r="AK1130" s="222"/>
      <x:c r="AL1130" s="222"/>
      <x:c r="AR1130" s="222"/>
      <x:c r="AS1130" s="222"/>
      <x:c r="AT1130" s="222"/>
      <x:c r="AU1130" s="222"/>
      <x:c r="AV1130" s="222"/>
      <x:c r="AW1130" s="222"/>
      <x:c r="AX1130" s="226"/>
      <x:c r="BA1130" s="226"/>
      <x:c r="BJ1130" s="222"/>
      <x:c r="BT1130" s="23"/>
      <x:c r="BU1130" s="23"/>
      <x:c r="BV1130" s="23"/>
      <x:c r="CG1130" s="226"/>
      <x:c r="CH1130" s="226"/>
      <x:c r="CI1130" s="226"/>
      <x:c r="CJ1130" s="226"/>
      <x:c r="CK1130" s="226"/>
      <x:c r="CL1130" s="23"/>
      <x:c r="CP1130" s="226"/>
    </x:row>
    <x:row r="1131" spans="1:94" x14ac:dyDescent="0.3">
      <x:c r="A1131" s="226"/>
      <x:c r="C1131" s="226"/>
      <x:c r="L1131" s="226"/>
      <x:c r="N1131" s="23"/>
      <x:c r="W1131" s="226"/>
      <x:c r="AE1131" s="23"/>
      <x:c r="AF1131" s="23"/>
      <x:c r="AI1131" s="23"/>
      <x:c r="AJ1131" s="23"/>
      <x:c r="AK1131" s="222"/>
      <x:c r="AL1131" s="222"/>
      <x:c r="AR1131" s="222"/>
      <x:c r="AS1131" s="222"/>
      <x:c r="AT1131" s="222"/>
      <x:c r="AU1131" s="222"/>
      <x:c r="AV1131" s="222"/>
      <x:c r="AW1131" s="222"/>
      <x:c r="AX1131" s="226"/>
      <x:c r="BA1131" s="226"/>
      <x:c r="BJ1131" s="222"/>
      <x:c r="BT1131" s="23"/>
      <x:c r="BU1131" s="23"/>
      <x:c r="BV1131" s="23"/>
      <x:c r="CG1131" s="226"/>
      <x:c r="CH1131" s="226"/>
      <x:c r="CI1131" s="226"/>
      <x:c r="CJ1131" s="226"/>
      <x:c r="CK1131" s="226"/>
      <x:c r="CL1131" s="23"/>
      <x:c r="CP1131" s="226"/>
    </x:row>
    <x:row r="1132" spans="1:94" x14ac:dyDescent="0.3">
      <x:c r="A1132" s="226"/>
      <x:c r="C1132" s="226"/>
      <x:c r="L1132" s="226"/>
      <x:c r="N1132" s="23"/>
      <x:c r="W1132" s="226"/>
      <x:c r="AE1132" s="23"/>
      <x:c r="AF1132" s="23"/>
      <x:c r="AK1132" s="222"/>
      <x:c r="AL1132" s="222"/>
      <x:c r="AR1132" s="222"/>
      <x:c r="AS1132" s="222"/>
      <x:c r="AT1132" s="222"/>
      <x:c r="AU1132" s="222"/>
      <x:c r="AV1132" s="222"/>
      <x:c r="AW1132" s="222"/>
      <x:c r="AX1132" s="226"/>
      <x:c r="BA1132" s="226"/>
      <x:c r="BJ1132" s="222"/>
      <x:c r="BT1132" s="23"/>
      <x:c r="BU1132" s="23"/>
      <x:c r="BV1132" s="23"/>
      <x:c r="CG1132" s="226"/>
      <x:c r="CH1132" s="226"/>
      <x:c r="CI1132" s="226"/>
      <x:c r="CJ1132" s="226"/>
      <x:c r="CK1132" s="226"/>
      <x:c r="CL1132" s="23"/>
      <x:c r="CP1132" s="226"/>
    </x:row>
    <x:row r="1133" spans="1:94" x14ac:dyDescent="0.3">
      <x:c r="A1133" s="226"/>
      <x:c r="C1133" s="226"/>
      <x:c r="L1133" s="226"/>
      <x:c r="N1133" s="23"/>
      <x:c r="W1133" s="226"/>
      <x:c r="AE1133" s="23"/>
      <x:c r="AF1133" s="23"/>
      <x:c r="AK1133" s="222"/>
      <x:c r="AL1133" s="222"/>
      <x:c r="AR1133" s="222"/>
      <x:c r="AS1133" s="222"/>
      <x:c r="AT1133" s="222"/>
      <x:c r="AU1133" s="222"/>
      <x:c r="AV1133" s="222"/>
      <x:c r="AW1133" s="222"/>
      <x:c r="AX1133" s="226"/>
      <x:c r="BA1133" s="226"/>
      <x:c r="BJ1133" s="222"/>
      <x:c r="BT1133" s="23"/>
      <x:c r="BU1133" s="23"/>
      <x:c r="BV1133" s="23"/>
      <x:c r="CG1133" s="226"/>
      <x:c r="CH1133" s="226"/>
      <x:c r="CI1133" s="226"/>
      <x:c r="CJ1133" s="226"/>
      <x:c r="CK1133" s="226"/>
      <x:c r="CL1133" s="23"/>
      <x:c r="CP1133" s="226"/>
    </x:row>
    <x:row r="1134" spans="1:94" x14ac:dyDescent="0.3">
      <x:c r="A1134" s="226"/>
      <x:c r="C1134" s="226"/>
      <x:c r="L1134" s="226"/>
      <x:c r="N1134" s="23"/>
      <x:c r="W1134" s="226"/>
      <x:c r="AE1134" s="23"/>
      <x:c r="AF1134" s="23"/>
      <x:c r="AH1134" s="23"/>
      <x:c r="AK1134" s="226"/>
      <x:c r="AL1134" s="222"/>
      <x:c r="AM1134" s="226"/>
      <x:c r="AN1134" s="222"/>
      <x:c r="AO1134" s="226"/>
      <x:c r="AP1134" s="222"/>
      <x:c r="AR1134" s="222"/>
      <x:c r="AS1134" s="222"/>
      <x:c r="AT1134" s="222"/>
      <x:c r="AU1134" s="222"/>
      <x:c r="AV1134" s="222"/>
      <x:c r="AW1134" s="222"/>
      <x:c r="BJ1134" s="222"/>
      <x:c r="BN1134" s="226"/>
      <x:c r="BO1134" s="226"/>
      <x:c r="BT1134" s="23"/>
      <x:c r="BU1134" s="23"/>
      <x:c r="BV1134" s="23"/>
      <x:c r="CA1134" s="226"/>
      <x:c r="CG1134" s="226"/>
      <x:c r="CH1134" s="226"/>
      <x:c r="CI1134" s="226"/>
      <x:c r="CJ1134" s="226"/>
      <x:c r="CK1134" s="226"/>
      <x:c r="CL1134" s="23"/>
      <x:c r="CP1134" s="226"/>
    </x:row>
    <x:row r="1135" spans="1:94" x14ac:dyDescent="0.3">
      <x:c r="A1135" s="226"/>
      <x:c r="C1135" s="226"/>
      <x:c r="L1135" s="226"/>
      <x:c r="N1135" s="23"/>
      <x:c r="W1135" s="226"/>
      <x:c r="AE1135" s="23"/>
      <x:c r="AF1135" s="23"/>
      <x:c r="AH1135" s="23"/>
      <x:c r="AK1135" s="226"/>
      <x:c r="AL1135" s="222"/>
      <x:c r="AM1135" s="226"/>
      <x:c r="AN1135" s="222"/>
      <x:c r="AO1135" s="222"/>
      <x:c r="AP1135" s="222"/>
      <x:c r="AR1135" s="222"/>
      <x:c r="AS1135" s="222"/>
      <x:c r="AT1135" s="222"/>
      <x:c r="AU1135" s="222"/>
      <x:c r="AV1135" s="222"/>
      <x:c r="AW1135" s="222"/>
      <x:c r="BJ1135" s="222"/>
      <x:c r="BO1135" s="226"/>
      <x:c r="BT1135" s="23"/>
      <x:c r="BU1135" s="23"/>
      <x:c r="BV1135" s="23"/>
      <x:c r="CA1135" s="226"/>
      <x:c r="CG1135" s="226"/>
      <x:c r="CH1135" s="226"/>
      <x:c r="CI1135" s="226"/>
      <x:c r="CJ1135" s="226"/>
      <x:c r="CK1135" s="226"/>
      <x:c r="CL1135" s="23"/>
      <x:c r="CP1135" s="226"/>
    </x:row>
    <x:row r="1136" spans="1:94" x14ac:dyDescent="0.3">
      <x:c r="A1136" s="226"/>
      <x:c r="C1136" s="226"/>
      <x:c r="L1136" s="226"/>
      <x:c r="N1136" s="23"/>
      <x:c r="W1136" s="226"/>
      <x:c r="AE1136" s="23"/>
      <x:c r="AF1136" s="23"/>
      <x:c r="AH1136" s="23"/>
      <x:c r="AK1136" s="226"/>
      <x:c r="AL1136" s="222"/>
      <x:c r="AM1136" s="226"/>
      <x:c r="AN1136" s="222"/>
      <x:c r="AO1136" s="226"/>
      <x:c r="AP1136" s="222"/>
      <x:c r="AR1136" s="222"/>
      <x:c r="AS1136" s="222"/>
      <x:c r="AT1136" s="222"/>
      <x:c r="AU1136" s="222"/>
      <x:c r="AV1136" s="222"/>
      <x:c r="AW1136" s="222"/>
      <x:c r="BJ1136" s="222"/>
      <x:c r="BO1136" s="226"/>
      <x:c r="BT1136" s="23"/>
      <x:c r="BU1136" s="23"/>
      <x:c r="BV1136" s="23"/>
      <x:c r="CA1136" s="226"/>
      <x:c r="CG1136" s="226"/>
      <x:c r="CH1136" s="226"/>
      <x:c r="CI1136" s="226"/>
      <x:c r="CJ1136" s="226"/>
      <x:c r="CK1136" s="226"/>
      <x:c r="CL1136" s="23"/>
      <x:c r="CP1136" s="226"/>
    </x:row>
    <x:row r="1137" spans="1:94" x14ac:dyDescent="0.3">
      <x:c r="A1137" s="226"/>
      <x:c r="C1137" s="226"/>
      <x:c r="L1137" s="226"/>
      <x:c r="N1137" s="23"/>
      <x:c r="W1137" s="226"/>
      <x:c r="AE1137" s="23"/>
      <x:c r="AF1137" s="23"/>
      <x:c r="AH1137" s="23"/>
      <x:c r="AK1137" s="226"/>
      <x:c r="AL1137" s="226"/>
      <x:c r="AM1137" s="226"/>
      <x:c r="AN1137" s="222"/>
      <x:c r="AO1137" s="226"/>
      <x:c r="AP1137" s="222"/>
      <x:c r="AR1137" s="222"/>
      <x:c r="AS1137" s="222"/>
      <x:c r="AT1137" s="222"/>
      <x:c r="AU1137" s="222"/>
      <x:c r="AV1137" s="222"/>
      <x:c r="AW1137" s="222"/>
      <x:c r="BJ1137" s="222"/>
      <x:c r="BT1137" s="23"/>
      <x:c r="BU1137" s="23"/>
      <x:c r="BV1137" s="23"/>
      <x:c r="CA1137" s="226"/>
      <x:c r="CG1137" s="226"/>
      <x:c r="CH1137" s="226"/>
      <x:c r="CI1137" s="226"/>
      <x:c r="CJ1137" s="226"/>
      <x:c r="CK1137" s="226"/>
      <x:c r="CL1137" s="23"/>
      <x:c r="CP1137" s="226"/>
    </x:row>
    <x:row r="1138" spans="1:94" x14ac:dyDescent="0.3">
      <x:c r="A1138" s="226"/>
      <x:c r="C1138" s="226"/>
      <x:c r="L1138" s="226"/>
      <x:c r="N1138" s="23"/>
      <x:c r="W1138" s="226"/>
      <x:c r="AE1138" s="23"/>
      <x:c r="AF1138" s="23"/>
      <x:c r="AH1138" s="23"/>
      <x:c r="AK1138" s="226"/>
      <x:c r="AL1138" s="226"/>
      <x:c r="AM1138" s="226"/>
      <x:c r="AN1138" s="222"/>
      <x:c r="AO1138" s="226"/>
      <x:c r="AP1138" s="222"/>
      <x:c r="AR1138" s="222"/>
      <x:c r="AS1138" s="222"/>
      <x:c r="AT1138" s="222"/>
      <x:c r="AU1138" s="222"/>
      <x:c r="AV1138" s="222"/>
      <x:c r="AW1138" s="222"/>
      <x:c r="BJ1138" s="222"/>
      <x:c r="BT1138" s="23"/>
      <x:c r="BU1138" s="23"/>
      <x:c r="BV1138" s="23"/>
      <x:c r="CA1138" s="226"/>
      <x:c r="CG1138" s="226"/>
      <x:c r="CH1138" s="226"/>
      <x:c r="CI1138" s="226"/>
      <x:c r="CJ1138" s="226"/>
      <x:c r="CK1138" s="226"/>
      <x:c r="CL1138" s="23"/>
      <x:c r="CP1138" s="226"/>
    </x:row>
    <x:row r="1139" spans="1:94" x14ac:dyDescent="0.3">
      <x:c r="A1139" s="226"/>
      <x:c r="C1139" s="226"/>
      <x:c r="L1139" s="226"/>
      <x:c r="N1139" s="23"/>
      <x:c r="AL1139" s="226"/>
      <x:c r="AR1139" s="222"/>
      <x:c r="AT1139" s="222"/>
      <x:c r="AU1139" s="222"/>
      <x:c r="AW1139" s="222"/>
      <x:c r="BJ1139" s="222"/>
      <x:c r="BT1139" s="23"/>
      <x:c r="BU1139" s="23"/>
      <x:c r="BV1139" s="23"/>
      <x:c r="CI1139" s="226"/>
      <x:c r="CJ1139" s="226"/>
      <x:c r="CK1139" s="226"/>
      <x:c r="CP1139" s="226"/>
    </x:row>
    <x:row r="1140" spans="1:94" x14ac:dyDescent="0.3">
      <x:c r="A1140" s="226"/>
      <x:c r="C1140" s="226"/>
      <x:c r="L1140" s="226"/>
      <x:c r="N1140" s="23"/>
      <x:c r="AL1140" s="226"/>
      <x:c r="AR1140" s="222"/>
      <x:c r="AT1140" s="222"/>
      <x:c r="AU1140" s="222"/>
      <x:c r="AW1140" s="222"/>
      <x:c r="BJ1140" s="222"/>
      <x:c r="BT1140" s="23"/>
      <x:c r="BU1140" s="23"/>
      <x:c r="BV1140" s="23"/>
      <x:c r="CI1140" s="226"/>
      <x:c r="CJ1140" s="226"/>
      <x:c r="CK1140" s="226"/>
      <x:c r="CP1140" s="226"/>
    </x:row>
    <x:row r="1141" spans="1:94" x14ac:dyDescent="0.3">
      <x:c r="A1141" s="226"/>
      <x:c r="C1141" s="226"/>
      <x:c r="L1141" s="226"/>
      <x:c r="N1141" s="23"/>
      <x:c r="W1141" s="226"/>
      <x:c r="AE1141" s="23"/>
      <x:c r="AF1141" s="23"/>
      <x:c r="AH1141" s="23"/>
      <x:c r="AK1141" s="226"/>
      <x:c r="AL1141" s="226"/>
      <x:c r="AM1141" s="226"/>
      <x:c r="AN1141" s="222"/>
      <x:c r="AO1141" s="226"/>
      <x:c r="AP1141" s="222"/>
      <x:c r="AR1141" s="222"/>
      <x:c r="AS1141" s="222"/>
      <x:c r="AT1141" s="222"/>
      <x:c r="AU1141" s="222"/>
      <x:c r="AV1141" s="222"/>
      <x:c r="AW1141" s="222"/>
      <x:c r="BJ1141" s="222"/>
      <x:c r="BN1141" s="226"/>
      <x:c r="BO1141" s="226"/>
      <x:c r="BP1141" s="226"/>
      <x:c r="BT1141" s="23"/>
      <x:c r="BU1141" s="23"/>
      <x:c r="BV1141" s="23"/>
      <x:c r="CA1141" s="226"/>
      <x:c r="CG1141" s="226"/>
      <x:c r="CH1141" s="226"/>
      <x:c r="CI1141" s="226"/>
      <x:c r="CJ1141" s="226"/>
      <x:c r="CK1141" s="226"/>
      <x:c r="CL1141" s="23"/>
      <x:c r="CP1141" s="226"/>
    </x:row>
    <x:row r="1142" spans="1:94" x14ac:dyDescent="0.3">
      <x:c r="A1142" s="226"/>
      <x:c r="C1142" s="226"/>
      <x:c r="L1142" s="226"/>
      <x:c r="N1142" s="23"/>
      <x:c r="W1142" s="226"/>
      <x:c r="AE1142" s="23"/>
      <x:c r="AF1142" s="23"/>
      <x:c r="AH1142" s="23"/>
      <x:c r="AK1142" s="226"/>
      <x:c r="AL1142" s="226"/>
      <x:c r="AM1142" s="226"/>
      <x:c r="AN1142" s="226"/>
      <x:c r="AR1142" s="222"/>
      <x:c r="AS1142" s="222"/>
      <x:c r="AT1142" s="222"/>
      <x:c r="AU1142" s="222"/>
      <x:c r="AV1142" s="222"/>
      <x:c r="AW1142" s="222"/>
      <x:c r="BJ1142" s="222"/>
      <x:c r="BT1142" s="23"/>
      <x:c r="BU1142" s="23"/>
      <x:c r="BV1142" s="23"/>
      <x:c r="CA1142" s="226"/>
      <x:c r="CG1142" s="226"/>
      <x:c r="CH1142" s="226"/>
      <x:c r="CI1142" s="226"/>
      <x:c r="CJ1142" s="226"/>
      <x:c r="CK1142" s="226"/>
      <x:c r="CL1142" s="23"/>
      <x:c r="CP1142" s="226"/>
    </x:row>
    <x:row r="1143" spans="1:94" x14ac:dyDescent="0.3">
      <x:c r="A1143" s="226"/>
      <x:c r="C1143" s="226"/>
      <x:c r="L1143" s="226"/>
      <x:c r="N1143" s="23"/>
      <x:c r="W1143" s="226"/>
      <x:c r="AE1143" s="23"/>
      <x:c r="AF1143" s="23"/>
      <x:c r="AH1143" s="23"/>
      <x:c r="AK1143" s="226"/>
      <x:c r="AL1143" s="226"/>
      <x:c r="AM1143" s="226"/>
      <x:c r="AN1143" s="226"/>
      <x:c r="AR1143" s="222"/>
      <x:c r="AS1143" s="222"/>
      <x:c r="AT1143" s="222"/>
      <x:c r="AU1143" s="222"/>
      <x:c r="AV1143" s="222"/>
      <x:c r="AW1143" s="222"/>
      <x:c r="BJ1143" s="222"/>
      <x:c r="BT1143" s="23"/>
      <x:c r="BU1143" s="23"/>
      <x:c r="BV1143" s="23"/>
      <x:c r="CA1143" s="226"/>
      <x:c r="CG1143" s="226"/>
      <x:c r="CH1143" s="226"/>
      <x:c r="CI1143" s="226"/>
      <x:c r="CJ1143" s="226"/>
      <x:c r="CK1143" s="226"/>
      <x:c r="CL1143" s="23"/>
      <x:c r="CP1143" s="226"/>
    </x:row>
    <x:row r="1144" spans="1:94" x14ac:dyDescent="0.3">
      <x:c r="A1144" s="226"/>
      <x:c r="C1144" s="226"/>
      <x:c r="L1144" s="226"/>
      <x:c r="N1144" s="23"/>
      <x:c r="W1144" s="226"/>
      <x:c r="AE1144" s="23"/>
      <x:c r="AF1144" s="23"/>
      <x:c r="AH1144" s="23"/>
      <x:c r="AK1144" s="226"/>
      <x:c r="AL1144" s="226"/>
      <x:c r="AM1144" s="226"/>
      <x:c r="AN1144" s="222"/>
      <x:c r="AO1144" s="226"/>
      <x:c r="AP1144" s="222"/>
      <x:c r="AR1144" s="222"/>
      <x:c r="AS1144" s="222"/>
      <x:c r="AT1144" s="222"/>
      <x:c r="AU1144" s="222"/>
      <x:c r="AV1144" s="222"/>
      <x:c r="AW1144" s="222"/>
      <x:c r="BJ1144" s="222"/>
      <x:c r="BN1144" s="226"/>
      <x:c r="BO1144" s="226"/>
      <x:c r="BP1144" s="226"/>
      <x:c r="BT1144" s="23"/>
      <x:c r="BU1144" s="23"/>
      <x:c r="BV1144" s="23"/>
      <x:c r="CA1144" s="226"/>
      <x:c r="CG1144" s="226"/>
      <x:c r="CH1144" s="226"/>
      <x:c r="CI1144" s="226"/>
      <x:c r="CJ1144" s="226"/>
      <x:c r="CK1144" s="226"/>
      <x:c r="CL1144" s="23"/>
      <x:c r="CP1144" s="226"/>
    </x:row>
    <x:row r="1145" spans="1:94" x14ac:dyDescent="0.3">
      <x:c r="A1145" s="226"/>
      <x:c r="C1145" s="226"/>
      <x:c r="L1145" s="226"/>
      <x:c r="N1145" s="23"/>
      <x:c r="W1145" s="226"/>
      <x:c r="AE1145" s="23"/>
      <x:c r="AF1145" s="23"/>
      <x:c r="AH1145" s="23"/>
      <x:c r="AK1145" s="226"/>
      <x:c r="AL1145" s="226"/>
      <x:c r="AM1145" s="226"/>
      <x:c r="AN1145" s="226"/>
      <x:c r="AR1145" s="222"/>
      <x:c r="AS1145" s="222"/>
      <x:c r="AT1145" s="222"/>
      <x:c r="AU1145" s="222"/>
      <x:c r="AV1145" s="222"/>
      <x:c r="AW1145" s="222"/>
      <x:c r="BJ1145" s="222"/>
      <x:c r="BT1145" s="23"/>
      <x:c r="BU1145" s="23"/>
      <x:c r="BV1145" s="23"/>
      <x:c r="CA1145" s="226"/>
      <x:c r="CG1145" s="226"/>
      <x:c r="CH1145" s="226"/>
      <x:c r="CI1145" s="226"/>
      <x:c r="CJ1145" s="226"/>
      <x:c r="CK1145" s="226"/>
      <x:c r="CL1145" s="23"/>
      <x:c r="CP1145" s="226"/>
    </x:row>
    <x:row r="1146" spans="1:94" x14ac:dyDescent="0.3">
      <x:c r="A1146" s="226"/>
      <x:c r="C1146" s="226"/>
      <x:c r="L1146" s="226"/>
      <x:c r="N1146" s="23"/>
      <x:c r="W1146" s="226"/>
      <x:c r="AE1146" s="23"/>
      <x:c r="AF1146" s="23"/>
      <x:c r="AH1146" s="23"/>
      <x:c r="AK1146" s="226"/>
      <x:c r="AL1146" s="222"/>
      <x:c r="AM1146" s="226"/>
      <x:c r="AN1146" s="222"/>
      <x:c r="AO1146" s="222"/>
      <x:c r="AP1146" s="222"/>
      <x:c r="AR1146" s="222"/>
      <x:c r="AS1146" s="222"/>
      <x:c r="AT1146" s="222"/>
      <x:c r="AU1146" s="222"/>
      <x:c r="AV1146" s="222"/>
      <x:c r="AW1146" s="222"/>
      <x:c r="BJ1146" s="222"/>
      <x:c r="BO1146" s="226"/>
      <x:c r="BT1146" s="23"/>
      <x:c r="BU1146" s="23"/>
      <x:c r="BV1146" s="23"/>
      <x:c r="CA1146" s="226"/>
      <x:c r="CG1146" s="226"/>
      <x:c r="CH1146" s="226"/>
      <x:c r="CI1146" s="226"/>
      <x:c r="CJ1146" s="226"/>
      <x:c r="CK1146" s="226"/>
      <x:c r="CL1146" s="23"/>
      <x:c r="CP1146" s="226"/>
    </x:row>
    <x:row r="1147" spans="1:94" x14ac:dyDescent="0.3">
      <x:c r="A1147" s="226"/>
      <x:c r="C1147" s="226"/>
      <x:c r="L1147" s="226"/>
      <x:c r="N1147" s="23"/>
      <x:c r="W1147" s="226"/>
      <x:c r="AE1147" s="23"/>
      <x:c r="AF1147" s="23"/>
      <x:c r="AH1147" s="23"/>
      <x:c r="AK1147" s="226"/>
      <x:c r="AL1147" s="222"/>
      <x:c r="AM1147" s="226"/>
      <x:c r="AN1147" s="222"/>
      <x:c r="AO1147" s="222"/>
      <x:c r="AP1147" s="222"/>
      <x:c r="AR1147" s="222"/>
      <x:c r="AS1147" s="222"/>
      <x:c r="AT1147" s="222"/>
      <x:c r="AU1147" s="222"/>
      <x:c r="AV1147" s="222"/>
      <x:c r="AW1147" s="222"/>
      <x:c r="BJ1147" s="222"/>
      <x:c r="BT1147" s="23"/>
      <x:c r="BU1147" s="23"/>
      <x:c r="BV1147" s="23"/>
      <x:c r="CA1147" s="226"/>
      <x:c r="CG1147" s="226"/>
      <x:c r="CH1147" s="226"/>
      <x:c r="CI1147" s="226"/>
      <x:c r="CJ1147" s="226"/>
      <x:c r="CK1147" s="226"/>
      <x:c r="CL1147" s="23"/>
      <x:c r="CP1147" s="226"/>
    </x:row>
    <x:row r="1148" spans="1:94" x14ac:dyDescent="0.3">
      <x:c r="A1148" s="226"/>
      <x:c r="C1148" s="226"/>
      <x:c r="L1148" s="226"/>
      <x:c r="N1148" s="23"/>
      <x:c r="AL1148" s="226"/>
      <x:c r="AR1148" s="222"/>
      <x:c r="AT1148" s="222"/>
      <x:c r="AU1148" s="222"/>
      <x:c r="AW1148" s="222"/>
      <x:c r="BJ1148" s="222"/>
      <x:c r="BT1148" s="23"/>
      <x:c r="BU1148" s="23"/>
      <x:c r="BV1148" s="23"/>
      <x:c r="CI1148" s="226"/>
      <x:c r="CJ1148" s="226"/>
      <x:c r="CK1148" s="226"/>
      <x:c r="CP1148" s="226"/>
    </x:row>
    <x:row r="1149" spans="1:94" x14ac:dyDescent="0.3">
      <x:c r="A1149" s="226"/>
      <x:c r="C1149" s="226"/>
      <x:c r="L1149" s="226"/>
      <x:c r="N1149" s="23"/>
      <x:c r="AL1149" s="226"/>
      <x:c r="AR1149" s="222"/>
      <x:c r="AT1149" s="222"/>
      <x:c r="AU1149" s="222"/>
      <x:c r="AW1149" s="222"/>
      <x:c r="BJ1149" s="222"/>
      <x:c r="BT1149" s="23"/>
      <x:c r="BU1149" s="23"/>
      <x:c r="BV1149" s="23"/>
      <x:c r="CI1149" s="226"/>
      <x:c r="CJ1149" s="226"/>
      <x:c r="CK1149" s="226"/>
      <x:c r="CP1149" s="226"/>
    </x:row>
    <x:row r="1150" spans="1:94" x14ac:dyDescent="0.3">
      <x:c r="A1150" s="226"/>
      <x:c r="C1150" s="226"/>
      <x:c r="L1150" s="226"/>
      <x:c r="N1150" s="23"/>
      <x:c r="W1150" s="226"/>
      <x:c r="AE1150" s="23"/>
      <x:c r="AF1150" s="23"/>
      <x:c r="AH1150" s="23"/>
      <x:c r="AK1150" s="226"/>
      <x:c r="AL1150" s="222"/>
      <x:c r="AM1150" s="226"/>
      <x:c r="AN1150" s="222"/>
      <x:c r="AO1150" s="222"/>
      <x:c r="AP1150" s="222"/>
      <x:c r="AR1150" s="222"/>
      <x:c r="AS1150" s="222"/>
      <x:c r="AT1150" s="222"/>
      <x:c r="AU1150" s="222"/>
      <x:c r="AV1150" s="222"/>
      <x:c r="AW1150" s="222"/>
      <x:c r="BJ1150" s="222"/>
      <x:c r="BT1150" s="23"/>
      <x:c r="BU1150" s="23"/>
      <x:c r="BV1150" s="23"/>
      <x:c r="CA1150" s="226"/>
      <x:c r="CG1150" s="226"/>
      <x:c r="CH1150" s="226"/>
      <x:c r="CI1150" s="226"/>
      <x:c r="CJ1150" s="226"/>
      <x:c r="CK1150" s="226"/>
      <x:c r="CL1150" s="23"/>
      <x:c r="CP1150" s="226"/>
    </x:row>
    <x:row r="1151" spans="1:94" x14ac:dyDescent="0.3">
      <x:c r="A1151" s="226"/>
      <x:c r="C1151" s="226"/>
      <x:c r="L1151" s="226"/>
      <x:c r="N1151" s="23"/>
      <x:c r="AL1151" s="226"/>
      <x:c r="AR1151" s="222"/>
      <x:c r="AT1151" s="222"/>
      <x:c r="AU1151" s="222"/>
      <x:c r="AW1151" s="222"/>
      <x:c r="BJ1151" s="226"/>
      <x:c r="BT1151" s="23"/>
      <x:c r="BU1151" s="23"/>
      <x:c r="BV1151" s="23"/>
      <x:c r="CI1151" s="226"/>
      <x:c r="CJ1151" s="226"/>
      <x:c r="CK1151" s="226"/>
      <x:c r="CP1151" s="226"/>
    </x:row>
    <x:row r="1152" spans="1:94" x14ac:dyDescent="0.3">
      <x:c r="A1152" s="226"/>
      <x:c r="C1152" s="226"/>
      <x:c r="L1152" s="226"/>
      <x:c r="N1152" s="23"/>
      <x:c r="AL1152" s="226"/>
      <x:c r="AR1152" s="222"/>
      <x:c r="AT1152" s="222"/>
      <x:c r="AU1152" s="222"/>
      <x:c r="AW1152" s="222"/>
      <x:c r="BJ1152" s="226"/>
      <x:c r="BT1152" s="23"/>
      <x:c r="BU1152" s="23"/>
      <x:c r="BV1152" s="23"/>
      <x:c r="CI1152" s="226"/>
      <x:c r="CJ1152" s="226"/>
      <x:c r="CK1152" s="226"/>
      <x:c r="CP1152" s="226"/>
    </x:row>
    <x:row r="1153" spans="1:94" x14ac:dyDescent="0.3">
      <x:c r="A1153" s="226"/>
      <x:c r="C1153" s="226"/>
      <x:c r="L1153" s="226"/>
      <x:c r="N1153" s="23"/>
      <x:c r="W1153" s="226"/>
      <x:c r="AE1153" s="23"/>
      <x:c r="AF1153" s="23"/>
      <x:c r="AH1153" s="23"/>
      <x:c r="AK1153" s="226"/>
      <x:c r="AL1153" s="222"/>
      <x:c r="AM1153" s="226"/>
      <x:c r="AN1153" s="222"/>
      <x:c r="AO1153" s="222"/>
      <x:c r="AP1153" s="222"/>
      <x:c r="AR1153" s="222"/>
      <x:c r="AS1153" s="222"/>
      <x:c r="AT1153" s="222"/>
      <x:c r="AU1153" s="222"/>
      <x:c r="AV1153" s="222"/>
      <x:c r="AW1153" s="222"/>
      <x:c r="BJ1153" s="226"/>
      <x:c r="BT1153" s="23"/>
      <x:c r="BU1153" s="23"/>
      <x:c r="BV1153" s="23"/>
      <x:c r="CA1153" s="226"/>
      <x:c r="CG1153" s="226"/>
      <x:c r="CH1153" s="226"/>
      <x:c r="CI1153" s="226"/>
      <x:c r="CJ1153" s="226"/>
      <x:c r="CK1153" s="226"/>
      <x:c r="CL1153" s="23"/>
      <x:c r="CP1153" s="226"/>
    </x:row>
    <x:row r="1154" spans="1:94" x14ac:dyDescent="0.3">
      <x:c r="A1154" s="226"/>
      <x:c r="C1154" s="226"/>
      <x:c r="L1154" s="226"/>
      <x:c r="N1154" s="23"/>
      <x:c r="W1154" s="226"/>
      <x:c r="AE1154" s="23"/>
      <x:c r="AF1154" s="23"/>
      <x:c r="AI1154" s="23"/>
      <x:c r="AJ1154" s="23"/>
      <x:c r="AK1154" s="222"/>
      <x:c r="AL1154" s="222"/>
      <x:c r="AR1154" s="222"/>
      <x:c r="AS1154" s="222"/>
      <x:c r="AT1154" s="222"/>
      <x:c r="AU1154" s="222"/>
      <x:c r="AV1154" s="222"/>
      <x:c r="AW1154" s="222"/>
      <x:c r="AX1154" s="226"/>
      <x:c r="BA1154" s="226"/>
      <x:c r="BJ1154" s="226"/>
      <x:c r="BT1154" s="23"/>
      <x:c r="BU1154" s="23"/>
      <x:c r="BV1154" s="23"/>
      <x:c r="CG1154" s="226"/>
      <x:c r="CH1154" s="226"/>
      <x:c r="CI1154" s="226"/>
      <x:c r="CJ1154" s="226"/>
      <x:c r="CK1154" s="226"/>
      <x:c r="CL1154" s="23"/>
      <x:c r="CP1154" s="226"/>
    </x:row>
    <x:row r="1155" spans="1:94" x14ac:dyDescent="0.3">
      <x:c r="A1155" s="226"/>
      <x:c r="C1155" s="226"/>
      <x:c r="L1155" s="226"/>
      <x:c r="N1155" s="23"/>
      <x:c r="W1155" s="226"/>
      <x:c r="AE1155" s="23"/>
      <x:c r="AF1155" s="23"/>
      <x:c r="AI1155" s="23"/>
      <x:c r="AJ1155" s="23"/>
      <x:c r="AK1155" s="222"/>
      <x:c r="AL1155" s="222"/>
      <x:c r="AR1155" s="222"/>
      <x:c r="AS1155" s="222"/>
      <x:c r="AT1155" s="222"/>
      <x:c r="AU1155" s="222"/>
      <x:c r="AV1155" s="222"/>
      <x:c r="AW1155" s="222"/>
      <x:c r="AX1155" s="226"/>
      <x:c r="BA1155" s="226"/>
      <x:c r="BJ1155" s="226"/>
      <x:c r="BT1155" s="23"/>
      <x:c r="BU1155" s="23"/>
      <x:c r="BV1155" s="23"/>
      <x:c r="CG1155" s="226"/>
      <x:c r="CH1155" s="226"/>
      <x:c r="CI1155" s="226"/>
      <x:c r="CJ1155" s="226"/>
      <x:c r="CK1155" s="226"/>
      <x:c r="CL1155" s="23"/>
      <x:c r="CP1155" s="226"/>
    </x:row>
    <x:row r="1156" spans="1:94" x14ac:dyDescent="0.3">
      <x:c r="A1156" s="226"/>
      <x:c r="C1156" s="226"/>
      <x:c r="L1156" s="226"/>
      <x:c r="N1156" s="23"/>
      <x:c r="W1156" s="226"/>
      <x:c r="AE1156" s="23"/>
      <x:c r="AF1156" s="23"/>
      <x:c r="AI1156" s="23"/>
      <x:c r="AJ1156" s="23"/>
      <x:c r="AK1156" s="222"/>
      <x:c r="AL1156" s="222"/>
      <x:c r="AR1156" s="222"/>
      <x:c r="AS1156" s="222"/>
      <x:c r="AT1156" s="222"/>
      <x:c r="AU1156" s="222"/>
      <x:c r="AV1156" s="222"/>
      <x:c r="AW1156" s="222"/>
      <x:c r="AX1156" s="226"/>
      <x:c r="BA1156" s="226"/>
      <x:c r="BJ1156" s="226"/>
      <x:c r="BT1156" s="23"/>
      <x:c r="BU1156" s="23"/>
      <x:c r="BV1156" s="23"/>
      <x:c r="CG1156" s="226"/>
      <x:c r="CH1156" s="226"/>
      <x:c r="CI1156" s="226"/>
      <x:c r="CJ1156" s="226"/>
      <x:c r="CK1156" s="226"/>
      <x:c r="CL1156" s="23"/>
      <x:c r="CP1156" s="226"/>
    </x:row>
    <x:row r="1157" spans="1:94" x14ac:dyDescent="0.3">
      <x:c r="A1157" s="226"/>
      <x:c r="C1157" s="226"/>
      <x:c r="L1157" s="226"/>
      <x:c r="N1157" s="23"/>
      <x:c r="W1157" s="226"/>
      <x:c r="AE1157" s="23"/>
      <x:c r="AF1157" s="23"/>
      <x:c r="AI1157" s="23"/>
      <x:c r="AJ1157" s="23"/>
      <x:c r="AK1157" s="222"/>
      <x:c r="AL1157" s="222"/>
      <x:c r="AR1157" s="222"/>
      <x:c r="AS1157" s="222"/>
      <x:c r="AT1157" s="222"/>
      <x:c r="AU1157" s="222"/>
      <x:c r="AV1157" s="222"/>
      <x:c r="AW1157" s="222"/>
      <x:c r="AX1157" s="226"/>
      <x:c r="BA1157" s="226"/>
      <x:c r="BJ1157" s="226"/>
      <x:c r="BT1157" s="23"/>
      <x:c r="BU1157" s="23"/>
      <x:c r="BV1157" s="23"/>
      <x:c r="CG1157" s="226"/>
      <x:c r="CH1157" s="226"/>
      <x:c r="CI1157" s="226"/>
      <x:c r="CJ1157" s="226"/>
      <x:c r="CK1157" s="226"/>
      <x:c r="CL1157" s="23"/>
      <x:c r="CP1157" s="226"/>
    </x:row>
    <x:row r="1158" spans="1:94" x14ac:dyDescent="0.3">
      <x:c r="A1158" s="226"/>
      <x:c r="C1158" s="226"/>
      <x:c r="L1158" s="226"/>
      <x:c r="N1158" s="23"/>
      <x:c r="W1158" s="226"/>
      <x:c r="AE1158" s="23"/>
      <x:c r="AF1158" s="23"/>
      <x:c r="AI1158" s="23"/>
      <x:c r="AJ1158" s="23"/>
      <x:c r="AK1158" s="226"/>
      <x:c r="AL1158" s="222"/>
      <x:c r="AR1158" s="222"/>
      <x:c r="AS1158" s="222"/>
      <x:c r="AT1158" s="222"/>
      <x:c r="AU1158" s="222"/>
      <x:c r="AV1158" s="222"/>
      <x:c r="AW1158" s="222"/>
      <x:c r="AX1158" s="226"/>
      <x:c r="BA1158" s="226"/>
      <x:c r="BJ1158" s="226"/>
      <x:c r="BT1158" s="23"/>
      <x:c r="BU1158" s="23"/>
      <x:c r="BV1158" s="23"/>
      <x:c r="CG1158" s="226"/>
      <x:c r="CH1158" s="226"/>
      <x:c r="CI1158" s="226"/>
      <x:c r="CJ1158" s="226"/>
      <x:c r="CK1158" s="226"/>
      <x:c r="CL1158" s="23"/>
      <x:c r="CP1158" s="226"/>
    </x:row>
    <x:row r="1159" spans="1:94" x14ac:dyDescent="0.3">
      <x:c r="A1159" s="226"/>
      <x:c r="C1159" s="226"/>
      <x:c r="L1159" s="226"/>
      <x:c r="N1159" s="23"/>
      <x:c r="W1159" s="226"/>
      <x:c r="AE1159" s="23"/>
      <x:c r="AF1159" s="23"/>
      <x:c r="AI1159" s="23"/>
      <x:c r="AJ1159" s="23"/>
      <x:c r="AK1159" s="226"/>
      <x:c r="AL1159" s="222"/>
      <x:c r="AR1159" s="222"/>
      <x:c r="AS1159" s="222"/>
      <x:c r="AT1159" s="222"/>
      <x:c r="AU1159" s="222"/>
      <x:c r="AV1159" s="222"/>
      <x:c r="AW1159" s="222"/>
      <x:c r="AX1159" s="226"/>
      <x:c r="BA1159" s="226"/>
      <x:c r="BJ1159" s="226"/>
      <x:c r="BT1159" s="23"/>
      <x:c r="BU1159" s="23"/>
      <x:c r="BV1159" s="23"/>
      <x:c r="CG1159" s="226"/>
      <x:c r="CH1159" s="226"/>
      <x:c r="CI1159" s="226"/>
      <x:c r="CJ1159" s="226"/>
      <x:c r="CK1159" s="226"/>
      <x:c r="CL1159" s="23"/>
      <x:c r="CP1159" s="226"/>
    </x:row>
    <x:row r="1160" spans="1:94" x14ac:dyDescent="0.3">
      <x:c r="A1160" s="226"/>
      <x:c r="C1160" s="226"/>
      <x:c r="L1160" s="226"/>
      <x:c r="N1160" s="23"/>
      <x:c r="W1160" s="226"/>
      <x:c r="AE1160" s="23"/>
      <x:c r="AF1160" s="23"/>
      <x:c r="AI1160" s="23"/>
      <x:c r="AJ1160" s="23"/>
      <x:c r="AK1160" s="222"/>
      <x:c r="AL1160" s="222"/>
      <x:c r="AR1160" s="222"/>
      <x:c r="AS1160" s="222"/>
      <x:c r="AT1160" s="222"/>
      <x:c r="AU1160" s="222"/>
      <x:c r="AV1160" s="222"/>
      <x:c r="AW1160" s="222"/>
      <x:c r="AX1160" s="226"/>
      <x:c r="BA1160" s="226"/>
      <x:c r="BJ1160" s="226"/>
      <x:c r="BT1160" s="23"/>
      <x:c r="BU1160" s="23"/>
      <x:c r="BV1160" s="23"/>
      <x:c r="CG1160" s="226"/>
      <x:c r="CH1160" s="226"/>
      <x:c r="CI1160" s="226"/>
      <x:c r="CJ1160" s="226"/>
      <x:c r="CK1160" s="226"/>
      <x:c r="CL1160" s="23"/>
      <x:c r="CP1160" s="226"/>
    </x:row>
    <x:row r="1161" spans="1:94" x14ac:dyDescent="0.3">
      <x:c r="A1161" s="226"/>
      <x:c r="C1161" s="226"/>
      <x:c r="L1161" s="226"/>
      <x:c r="N1161" s="23"/>
      <x:c r="W1161" s="226"/>
      <x:c r="AE1161" s="23"/>
      <x:c r="AF1161" s="23"/>
      <x:c r="AI1161" s="23"/>
      <x:c r="AJ1161" s="23"/>
      <x:c r="AK1161" s="222"/>
      <x:c r="AL1161" s="222"/>
      <x:c r="AR1161" s="222"/>
      <x:c r="AS1161" s="222"/>
      <x:c r="AT1161" s="222"/>
      <x:c r="AU1161" s="222"/>
      <x:c r="AV1161" s="222"/>
      <x:c r="AW1161" s="222"/>
      <x:c r="AX1161" s="226"/>
      <x:c r="BA1161" s="226"/>
      <x:c r="BJ1161" s="226"/>
      <x:c r="BT1161" s="23"/>
      <x:c r="BU1161" s="23"/>
      <x:c r="BV1161" s="23"/>
      <x:c r="CG1161" s="226"/>
      <x:c r="CH1161" s="226"/>
      <x:c r="CI1161" s="226"/>
      <x:c r="CJ1161" s="226"/>
      <x:c r="CK1161" s="226"/>
      <x:c r="CL1161" s="23"/>
      <x:c r="CP1161" s="226"/>
    </x:row>
    <x:row r="1162" spans="1:94" x14ac:dyDescent="0.3">
      <x:c r="A1162" s="226"/>
      <x:c r="C1162" s="226"/>
      <x:c r="L1162" s="226"/>
      <x:c r="N1162" s="23"/>
      <x:c r="W1162" s="226"/>
      <x:c r="AE1162" s="23"/>
      <x:c r="AF1162" s="23"/>
      <x:c r="AI1162" s="23"/>
      <x:c r="AJ1162" s="23"/>
      <x:c r="AK1162" s="222"/>
      <x:c r="AL1162" s="222"/>
      <x:c r="AR1162" s="222"/>
      <x:c r="AS1162" s="222"/>
      <x:c r="AT1162" s="222"/>
      <x:c r="AU1162" s="222"/>
      <x:c r="AV1162" s="222"/>
      <x:c r="AW1162" s="222"/>
      <x:c r="AX1162" s="226"/>
      <x:c r="BA1162" s="226"/>
      <x:c r="BJ1162" s="226"/>
      <x:c r="BT1162" s="23"/>
      <x:c r="BU1162" s="23"/>
      <x:c r="BV1162" s="23"/>
      <x:c r="CG1162" s="226"/>
      <x:c r="CH1162" s="226"/>
      <x:c r="CI1162" s="226"/>
      <x:c r="CJ1162" s="226"/>
      <x:c r="CK1162" s="226"/>
      <x:c r="CL1162" s="23"/>
      <x:c r="CP1162" s="226"/>
    </x:row>
    <x:row r="1163" spans="1:94" x14ac:dyDescent="0.3">
      <x:c r="A1163" s="226"/>
      <x:c r="C1163" s="226"/>
      <x:c r="L1163" s="226"/>
      <x:c r="N1163" s="23"/>
      <x:c r="W1163" s="226"/>
      <x:c r="AE1163" s="23"/>
      <x:c r="AF1163" s="23"/>
      <x:c r="AI1163" s="23"/>
      <x:c r="AJ1163" s="23"/>
      <x:c r="AK1163" s="222"/>
      <x:c r="AL1163" s="222"/>
      <x:c r="AR1163" s="222"/>
      <x:c r="AS1163" s="222"/>
      <x:c r="AT1163" s="222"/>
      <x:c r="AU1163" s="222"/>
      <x:c r="AV1163" s="222"/>
      <x:c r="AW1163" s="222"/>
      <x:c r="AX1163" s="226"/>
      <x:c r="BA1163" s="226"/>
      <x:c r="BJ1163" s="226"/>
      <x:c r="BT1163" s="23"/>
      <x:c r="BU1163" s="23"/>
      <x:c r="BV1163" s="23"/>
      <x:c r="CG1163" s="226"/>
      <x:c r="CH1163" s="226"/>
      <x:c r="CI1163" s="226"/>
      <x:c r="CJ1163" s="226"/>
      <x:c r="CK1163" s="226"/>
      <x:c r="CL1163" s="23"/>
      <x:c r="CP1163" s="226"/>
    </x:row>
    <x:row r="1164" spans="1:94" x14ac:dyDescent="0.3">
      <x:c r="A1164" s="226"/>
      <x:c r="C1164" s="226"/>
      <x:c r="L1164" s="226"/>
      <x:c r="N1164" s="23"/>
      <x:c r="W1164" s="226"/>
      <x:c r="AE1164" s="23"/>
      <x:c r="AF1164" s="23"/>
      <x:c r="AI1164" s="23"/>
      <x:c r="AJ1164" s="23"/>
      <x:c r="AK1164" s="222"/>
      <x:c r="AL1164" s="222"/>
      <x:c r="AR1164" s="222"/>
      <x:c r="AS1164" s="222"/>
      <x:c r="AT1164" s="222"/>
      <x:c r="AU1164" s="222"/>
      <x:c r="AV1164" s="222"/>
      <x:c r="AW1164" s="222"/>
      <x:c r="AX1164" s="226"/>
      <x:c r="BA1164" s="226"/>
      <x:c r="BJ1164" s="226"/>
      <x:c r="BT1164" s="23"/>
      <x:c r="BU1164" s="23"/>
      <x:c r="BV1164" s="23"/>
      <x:c r="CG1164" s="226"/>
      <x:c r="CH1164" s="226"/>
      <x:c r="CI1164" s="226"/>
      <x:c r="CJ1164" s="226"/>
      <x:c r="CK1164" s="226"/>
      <x:c r="CL1164" s="23"/>
      <x:c r="CP1164" s="226"/>
    </x:row>
    <x:row r="1165" spans="1:94" x14ac:dyDescent="0.3">
      <x:c r="A1165" s="226"/>
      <x:c r="C1165" s="226"/>
      <x:c r="L1165" s="226"/>
      <x:c r="N1165" s="23"/>
      <x:c r="W1165" s="226"/>
      <x:c r="AE1165" s="23"/>
      <x:c r="AF1165" s="23"/>
      <x:c r="AH1165" s="23"/>
      <x:c r="AK1165" s="226"/>
      <x:c r="AL1165" s="222"/>
      <x:c r="AM1165" s="226"/>
      <x:c r="AN1165" s="222"/>
      <x:c r="AO1165" s="222"/>
      <x:c r="AR1165" s="222"/>
      <x:c r="AS1165" s="222"/>
      <x:c r="AT1165" s="222"/>
      <x:c r="AU1165" s="222"/>
      <x:c r="AV1165" s="222"/>
      <x:c r="AW1165" s="222"/>
      <x:c r="BJ1165" s="226"/>
      <x:c r="BT1165" s="23"/>
      <x:c r="BU1165" s="23"/>
      <x:c r="BV1165" s="23"/>
      <x:c r="CA1165" s="226"/>
      <x:c r="CG1165" s="226"/>
      <x:c r="CH1165" s="226"/>
      <x:c r="CI1165" s="226"/>
      <x:c r="CJ1165" s="226"/>
      <x:c r="CK1165" s="226"/>
      <x:c r="CL1165" s="23"/>
      <x:c r="CP1165" s="226"/>
    </x:row>
    <x:row r="1166" spans="1:94" x14ac:dyDescent="0.3">
      <x:c r="A1166" s="226"/>
      <x:c r="C1166" s="226"/>
      <x:c r="L1166" s="226"/>
      <x:c r="N1166" s="23"/>
      <x:c r="W1166" s="226"/>
      <x:c r="AE1166" s="23"/>
      <x:c r="AF1166" s="23"/>
      <x:c r="AK1166" s="222"/>
      <x:c r="AL1166" s="222"/>
      <x:c r="AR1166" s="222"/>
      <x:c r="AS1166" s="222"/>
      <x:c r="AT1166" s="222"/>
      <x:c r="AU1166" s="222"/>
      <x:c r="AV1166" s="222"/>
      <x:c r="AW1166" s="222"/>
      <x:c r="AX1166" s="226"/>
      <x:c r="BA1166" s="226"/>
      <x:c r="BJ1166" s="226"/>
      <x:c r="BT1166" s="23"/>
      <x:c r="BU1166" s="23"/>
      <x:c r="BV1166" s="23"/>
      <x:c r="CG1166" s="226"/>
      <x:c r="CH1166" s="226"/>
      <x:c r="CI1166" s="226"/>
      <x:c r="CJ1166" s="226"/>
      <x:c r="CK1166" s="226"/>
      <x:c r="CL1166" s="23"/>
      <x:c r="CP1166" s="226"/>
    </x:row>
    <x:row r="1167" spans="1:94" x14ac:dyDescent="0.3">
      <x:c r="A1167" s="226"/>
      <x:c r="C1167" s="226"/>
      <x:c r="L1167" s="226"/>
      <x:c r="N1167" s="23"/>
      <x:c r="W1167" s="226"/>
      <x:c r="AE1167" s="23"/>
      <x:c r="AF1167" s="23"/>
      <x:c r="AK1167" s="222"/>
      <x:c r="AL1167" s="222"/>
      <x:c r="AR1167" s="222"/>
      <x:c r="AS1167" s="222"/>
      <x:c r="AT1167" s="222"/>
      <x:c r="AU1167" s="222"/>
      <x:c r="AV1167" s="222"/>
      <x:c r="AW1167" s="222"/>
      <x:c r="AX1167" s="226"/>
      <x:c r="BA1167" s="226"/>
      <x:c r="BJ1167" s="226"/>
      <x:c r="BT1167" s="23"/>
      <x:c r="BU1167" s="23"/>
      <x:c r="BV1167" s="23"/>
      <x:c r="CG1167" s="226"/>
      <x:c r="CH1167" s="226"/>
      <x:c r="CI1167" s="226"/>
      <x:c r="CJ1167" s="226"/>
      <x:c r="CK1167" s="226"/>
      <x:c r="CL1167" s="23"/>
      <x:c r="CP1167" s="226"/>
    </x:row>
    <x:row r="1168" spans="1:94" x14ac:dyDescent="0.3">
      <x:c r="A1168" s="226"/>
      <x:c r="C1168" s="226"/>
      <x:c r="L1168" s="226"/>
      <x:c r="N1168" s="23"/>
      <x:c r="W1168" s="226"/>
      <x:c r="AE1168" s="23"/>
      <x:c r="AF1168" s="23"/>
      <x:c r="AK1168" s="222"/>
      <x:c r="AL1168" s="222"/>
      <x:c r="AR1168" s="222"/>
      <x:c r="AS1168" s="222"/>
      <x:c r="AT1168" s="222"/>
      <x:c r="AU1168" s="222"/>
      <x:c r="AV1168" s="222"/>
      <x:c r="AW1168" s="222"/>
      <x:c r="AX1168" s="226"/>
      <x:c r="BA1168" s="226"/>
      <x:c r="BJ1168" s="226"/>
      <x:c r="BT1168" s="23"/>
      <x:c r="BU1168" s="23"/>
      <x:c r="BV1168" s="23"/>
      <x:c r="CG1168" s="226"/>
      <x:c r="CH1168" s="226"/>
      <x:c r="CI1168" s="226"/>
      <x:c r="CJ1168" s="226"/>
      <x:c r="CK1168" s="226"/>
      <x:c r="CL1168" s="23"/>
      <x:c r="CP1168" s="226"/>
    </x:row>
    <x:row r="1169" spans="1:94" x14ac:dyDescent="0.3">
      <x:c r="A1169" s="226"/>
      <x:c r="C1169" s="226"/>
      <x:c r="L1169" s="226"/>
      <x:c r="N1169" s="23"/>
      <x:c r="W1169" s="226"/>
      <x:c r="AE1169" s="23"/>
      <x:c r="AF1169" s="23"/>
      <x:c r="AK1169" s="222"/>
      <x:c r="AL1169" s="222"/>
      <x:c r="AR1169" s="222"/>
      <x:c r="AS1169" s="222"/>
      <x:c r="AT1169" s="222"/>
      <x:c r="AU1169" s="222"/>
      <x:c r="AV1169" s="222"/>
      <x:c r="AW1169" s="222"/>
      <x:c r="AX1169" s="226"/>
      <x:c r="BA1169" s="226"/>
      <x:c r="BJ1169" s="226"/>
      <x:c r="BT1169" s="23"/>
      <x:c r="BU1169" s="23"/>
      <x:c r="BV1169" s="23"/>
      <x:c r="CG1169" s="226"/>
      <x:c r="CH1169" s="226"/>
      <x:c r="CI1169" s="226"/>
      <x:c r="CJ1169" s="226"/>
      <x:c r="CK1169" s="226"/>
      <x:c r="CL1169" s="23"/>
      <x:c r="CP1169" s="226"/>
    </x:row>
    <x:row r="1170" spans="1:94" x14ac:dyDescent="0.3">
      <x:c r="A1170" s="226"/>
      <x:c r="C1170" s="226"/>
      <x:c r="L1170" s="226"/>
      <x:c r="N1170" s="23"/>
      <x:c r="W1170" s="226"/>
      <x:c r="AE1170" s="23"/>
      <x:c r="AF1170" s="23"/>
      <x:c r="AK1170" s="222"/>
      <x:c r="AL1170" s="222"/>
      <x:c r="AR1170" s="222"/>
      <x:c r="AS1170" s="222"/>
      <x:c r="AT1170" s="222"/>
      <x:c r="AU1170" s="222"/>
      <x:c r="AV1170" s="222"/>
      <x:c r="AW1170" s="222"/>
      <x:c r="AX1170" s="226"/>
      <x:c r="BA1170" s="226"/>
      <x:c r="BJ1170" s="226"/>
      <x:c r="BT1170" s="23"/>
      <x:c r="BU1170" s="23"/>
      <x:c r="BV1170" s="23"/>
      <x:c r="CG1170" s="226"/>
      <x:c r="CH1170" s="226"/>
      <x:c r="CI1170" s="226"/>
      <x:c r="CJ1170" s="226"/>
      <x:c r="CK1170" s="226"/>
      <x:c r="CL1170" s="23"/>
      <x:c r="CP1170" s="226"/>
    </x:row>
    <x:row r="1171" spans="1:94" x14ac:dyDescent="0.3">
      <x:c r="A1171" s="226"/>
      <x:c r="C1171" s="226"/>
      <x:c r="L1171" s="226"/>
      <x:c r="N1171" s="23"/>
      <x:c r="W1171" s="226"/>
      <x:c r="AE1171" s="23"/>
      <x:c r="AF1171" s="23"/>
      <x:c r="AK1171" s="222"/>
      <x:c r="AL1171" s="222"/>
      <x:c r="AR1171" s="222"/>
      <x:c r="AS1171" s="222"/>
      <x:c r="AT1171" s="222"/>
      <x:c r="AU1171" s="222"/>
      <x:c r="AV1171" s="222"/>
      <x:c r="AW1171" s="222"/>
      <x:c r="AX1171" s="226"/>
      <x:c r="BA1171" s="226"/>
      <x:c r="BJ1171" s="226"/>
      <x:c r="BT1171" s="23"/>
      <x:c r="BU1171" s="23"/>
      <x:c r="BV1171" s="23"/>
      <x:c r="CG1171" s="226"/>
      <x:c r="CH1171" s="226"/>
      <x:c r="CI1171" s="226"/>
      <x:c r="CJ1171" s="226"/>
      <x:c r="CK1171" s="226"/>
      <x:c r="CL1171" s="23"/>
      <x:c r="CP1171" s="226"/>
    </x:row>
    <x:row r="1172" spans="1:94" x14ac:dyDescent="0.3">
      <x:c r="A1172" s="226"/>
      <x:c r="C1172" s="226"/>
      <x:c r="L1172" s="226"/>
      <x:c r="N1172" s="23"/>
      <x:c r="W1172" s="226"/>
      <x:c r="AE1172" s="23"/>
      <x:c r="AF1172" s="23"/>
      <x:c r="AK1172" s="222"/>
      <x:c r="AL1172" s="222"/>
      <x:c r="AR1172" s="222"/>
      <x:c r="AS1172" s="222"/>
      <x:c r="AT1172" s="222"/>
      <x:c r="AU1172" s="222"/>
      <x:c r="AV1172" s="222"/>
      <x:c r="AW1172" s="222"/>
      <x:c r="AX1172" s="226"/>
      <x:c r="BA1172" s="226"/>
      <x:c r="BJ1172" s="226"/>
      <x:c r="BT1172" s="23"/>
      <x:c r="BU1172" s="23"/>
      <x:c r="BV1172" s="23"/>
      <x:c r="CG1172" s="226"/>
      <x:c r="CH1172" s="226"/>
      <x:c r="CI1172" s="226"/>
      <x:c r="CJ1172" s="226"/>
      <x:c r="CK1172" s="226"/>
      <x:c r="CL1172" s="23"/>
      <x:c r="CP1172" s="226"/>
    </x:row>
    <x:row r="1173" spans="1:94" x14ac:dyDescent="0.3">
      <x:c r="A1173" s="226"/>
      <x:c r="C1173" s="226"/>
      <x:c r="L1173" s="226"/>
      <x:c r="N1173" s="23"/>
      <x:c r="W1173" s="226"/>
      <x:c r="AE1173" s="23"/>
      <x:c r="AF1173" s="23"/>
      <x:c r="AK1173" s="222"/>
      <x:c r="AL1173" s="222"/>
      <x:c r="AR1173" s="222"/>
      <x:c r="AS1173" s="222"/>
      <x:c r="AT1173" s="222"/>
      <x:c r="AU1173" s="222"/>
      <x:c r="AV1173" s="222"/>
      <x:c r="AW1173" s="222"/>
      <x:c r="AX1173" s="226"/>
      <x:c r="BA1173" s="226"/>
      <x:c r="BJ1173" s="226"/>
      <x:c r="BT1173" s="23"/>
      <x:c r="BU1173" s="23"/>
      <x:c r="BV1173" s="23"/>
      <x:c r="CG1173" s="226"/>
      <x:c r="CH1173" s="226"/>
      <x:c r="CI1173" s="226"/>
      <x:c r="CJ1173" s="226"/>
      <x:c r="CK1173" s="226"/>
      <x:c r="CL1173" s="23"/>
      <x:c r="CP1173" s="226"/>
    </x:row>
    <x:row r="1174" spans="1:94" x14ac:dyDescent="0.3">
      <x:c r="A1174" s="226"/>
      <x:c r="C1174" s="226"/>
      <x:c r="L1174" s="226"/>
      <x:c r="N1174" s="23"/>
      <x:c r="W1174" s="226"/>
      <x:c r="AE1174" s="23"/>
      <x:c r="AF1174" s="23"/>
      <x:c r="AK1174" s="222"/>
      <x:c r="AL1174" s="222"/>
      <x:c r="AR1174" s="222"/>
      <x:c r="AS1174" s="222"/>
      <x:c r="AT1174" s="222"/>
      <x:c r="AU1174" s="222"/>
      <x:c r="AV1174" s="222"/>
      <x:c r="AW1174" s="222"/>
      <x:c r="AX1174" s="226"/>
      <x:c r="BA1174" s="226"/>
      <x:c r="BJ1174" s="226"/>
      <x:c r="BT1174" s="23"/>
      <x:c r="BU1174" s="23"/>
      <x:c r="BV1174" s="23"/>
      <x:c r="CG1174" s="226"/>
      <x:c r="CH1174" s="226"/>
      <x:c r="CI1174" s="226"/>
      <x:c r="CJ1174" s="226"/>
      <x:c r="CK1174" s="226"/>
      <x:c r="CL1174" s="23"/>
      <x:c r="CP1174" s="226"/>
    </x:row>
    <x:row r="1175" spans="1:94" x14ac:dyDescent="0.3">
      <x:c r="A1175" s="226"/>
      <x:c r="C1175" s="226"/>
      <x:c r="L1175" s="226"/>
      <x:c r="N1175" s="23"/>
      <x:c r="W1175" s="226"/>
      <x:c r="AE1175" s="23"/>
      <x:c r="AF1175" s="23"/>
      <x:c r="AK1175" s="222"/>
      <x:c r="AL1175" s="222"/>
      <x:c r="AR1175" s="222"/>
      <x:c r="AS1175" s="222"/>
      <x:c r="AT1175" s="222"/>
      <x:c r="AU1175" s="222"/>
      <x:c r="AV1175" s="222"/>
      <x:c r="AW1175" s="222"/>
      <x:c r="AX1175" s="226"/>
      <x:c r="BA1175" s="226"/>
      <x:c r="BJ1175" s="226"/>
      <x:c r="BT1175" s="23"/>
      <x:c r="BU1175" s="23"/>
      <x:c r="BV1175" s="23"/>
      <x:c r="CG1175" s="226"/>
      <x:c r="CH1175" s="226"/>
      <x:c r="CI1175" s="226"/>
      <x:c r="CJ1175" s="226"/>
      <x:c r="CK1175" s="226"/>
      <x:c r="CL1175" s="23"/>
      <x:c r="CP1175" s="226"/>
    </x:row>
    <x:row r="1176" spans="1:94" x14ac:dyDescent="0.3">
      <x:c r="A1176" s="226"/>
      <x:c r="C1176" s="226"/>
      <x:c r="L1176" s="226"/>
      <x:c r="N1176" s="23"/>
      <x:c r="W1176" s="226"/>
      <x:c r="AE1176" s="23"/>
      <x:c r="AF1176" s="23"/>
      <x:c r="AK1176" s="222"/>
      <x:c r="AL1176" s="222"/>
      <x:c r="AR1176" s="222"/>
      <x:c r="AS1176" s="222"/>
      <x:c r="AT1176" s="222"/>
      <x:c r="AU1176" s="222"/>
      <x:c r="AV1176" s="222"/>
      <x:c r="AW1176" s="222"/>
      <x:c r="AX1176" s="226"/>
      <x:c r="BA1176" s="226"/>
      <x:c r="BJ1176" s="226"/>
      <x:c r="BT1176" s="23"/>
      <x:c r="BU1176" s="23"/>
      <x:c r="BV1176" s="23"/>
      <x:c r="CG1176" s="226"/>
      <x:c r="CH1176" s="226"/>
      <x:c r="CI1176" s="226"/>
      <x:c r="CJ1176" s="226"/>
      <x:c r="CK1176" s="226"/>
      <x:c r="CL1176" s="23"/>
      <x:c r="CP1176" s="226"/>
    </x:row>
    <x:row r="1177" spans="1:94" x14ac:dyDescent="0.3">
      <x:c r="A1177" s="226"/>
      <x:c r="C1177" s="226"/>
      <x:c r="L1177" s="226"/>
      <x:c r="N1177" s="23"/>
      <x:c r="W1177" s="226"/>
      <x:c r="AE1177" s="23"/>
      <x:c r="AF1177" s="23"/>
      <x:c r="AH1177" s="23"/>
      <x:c r="AK1177" s="226"/>
      <x:c r="AL1177" s="222"/>
      <x:c r="AM1177" s="226"/>
      <x:c r="AN1177" s="222"/>
      <x:c r="AO1177" s="222"/>
      <x:c r="AP1177" s="222"/>
      <x:c r="AR1177" s="222"/>
      <x:c r="AS1177" s="222"/>
      <x:c r="AT1177" s="222"/>
      <x:c r="AU1177" s="222"/>
      <x:c r="AV1177" s="222"/>
      <x:c r="AW1177" s="222"/>
      <x:c r="BJ1177" s="226"/>
      <x:c r="BO1177" s="226"/>
      <x:c r="BT1177" s="23"/>
      <x:c r="BU1177" s="23"/>
      <x:c r="BV1177" s="23"/>
      <x:c r="CA1177" s="226"/>
      <x:c r="CG1177" s="226"/>
      <x:c r="CH1177" s="226"/>
      <x:c r="CI1177" s="226"/>
      <x:c r="CJ1177" s="226"/>
      <x:c r="CK1177" s="226"/>
      <x:c r="CL1177" s="23"/>
      <x:c r="CP1177" s="226"/>
    </x:row>
    <x:row r="1178" spans="1:94" x14ac:dyDescent="0.3">
      <x:c r="A1178" s="226"/>
      <x:c r="C1178" s="226"/>
      <x:c r="L1178" s="226"/>
      <x:c r="N1178" s="23"/>
      <x:c r="W1178" s="226"/>
      <x:c r="AE1178" s="23"/>
      <x:c r="AF1178" s="23"/>
      <x:c r="AH1178" s="23"/>
      <x:c r="AK1178" s="226"/>
      <x:c r="AL1178" s="222"/>
      <x:c r="AM1178" s="226"/>
      <x:c r="AN1178" s="222"/>
      <x:c r="AO1178" s="222"/>
      <x:c r="AP1178" s="222"/>
      <x:c r="AR1178" s="222"/>
      <x:c r="AS1178" s="222"/>
      <x:c r="AT1178" s="222"/>
      <x:c r="AU1178" s="222"/>
      <x:c r="AV1178" s="222"/>
      <x:c r="AW1178" s="222"/>
      <x:c r="BJ1178" s="226"/>
      <x:c r="BO1178" s="226"/>
      <x:c r="BT1178" s="23"/>
      <x:c r="BU1178" s="23"/>
      <x:c r="BV1178" s="23"/>
      <x:c r="CA1178" s="226"/>
      <x:c r="CG1178" s="226"/>
      <x:c r="CH1178" s="226"/>
      <x:c r="CI1178" s="226"/>
      <x:c r="CJ1178" s="226"/>
      <x:c r="CK1178" s="226"/>
      <x:c r="CL1178" s="23"/>
      <x:c r="CP1178" s="226"/>
    </x:row>
    <x:row r="1179" spans="1:94" x14ac:dyDescent="0.3">
      <x:c r="A1179" s="226"/>
      <x:c r="C1179" s="226"/>
      <x:c r="L1179" s="226"/>
      <x:c r="N1179" s="23"/>
      <x:c r="AL1179" s="226"/>
      <x:c r="AR1179" s="222"/>
      <x:c r="AT1179" s="222"/>
      <x:c r="AU1179" s="222"/>
      <x:c r="AW1179" s="222"/>
      <x:c r="BJ1179" s="226"/>
      <x:c r="BT1179" s="23"/>
      <x:c r="BU1179" s="23"/>
      <x:c r="BV1179" s="23"/>
      <x:c r="CI1179" s="226"/>
      <x:c r="CJ1179" s="226"/>
      <x:c r="CK1179" s="226"/>
      <x:c r="CP1179" s="226"/>
    </x:row>
    <x:row r="1180" spans="1:94" x14ac:dyDescent="0.3">
      <x:c r="A1180" s="226"/>
      <x:c r="C1180" s="226"/>
      <x:c r="L1180" s="226"/>
      <x:c r="N1180" s="23"/>
      <x:c r="AL1180" s="226"/>
      <x:c r="AR1180" s="222"/>
      <x:c r="AT1180" s="222"/>
      <x:c r="AU1180" s="222"/>
      <x:c r="AW1180" s="222"/>
      <x:c r="BJ1180" s="226"/>
      <x:c r="BT1180" s="23"/>
      <x:c r="BU1180" s="23"/>
      <x:c r="BV1180" s="23"/>
      <x:c r="CI1180" s="226"/>
      <x:c r="CJ1180" s="226"/>
      <x:c r="CK1180" s="226"/>
      <x:c r="CP1180" s="226"/>
    </x:row>
    <x:row r="1181" spans="1:94" x14ac:dyDescent="0.3">
      <x:c r="A1181" s="226"/>
      <x:c r="N1181" s="23"/>
      <x:c r="O1181" s="226"/>
      <x:c r="W1181" s="226"/>
      <x:c r="AE1181" s="23"/>
      <x:c r="AF1181" s="23"/>
      <x:c r="AK1181" s="226"/>
      <x:c r="AL1181" s="226"/>
      <x:c r="AM1181" s="226"/>
      <x:c r="AN1181" s="226"/>
      <x:c r="AR1181" s="226"/>
      <x:c r="AS1181" s="226"/>
      <x:c r="AT1181" s="226"/>
      <x:c r="AU1181" s="226"/>
      <x:c r="AV1181" s="226"/>
      <x:c r="AW1181" s="226"/>
      <x:c r="BJ1181" s="226"/>
      <x:c r="BO1181" s="226"/>
      <x:c r="BT1181" s="23"/>
      <x:c r="BU1181" s="23"/>
      <x:c r="BV1181" s="23"/>
      <x:c r="CA1181" s="226"/>
      <x:c r="CG1181" s="226"/>
      <x:c r="CH1181" s="226"/>
      <x:c r="CI1181" s="226"/>
      <x:c r="CJ1181" s="226"/>
      <x:c r="CK1181" s="226"/>
      <x:c r="CL1181" s="23"/>
      <x:c r="CP1181" s="226"/>
    </x:row>
    <x:row r="1182" spans="1:94" x14ac:dyDescent="0.3">
      <x:c r="A1182" s="226"/>
      <x:c r="N1182" s="23"/>
      <x:c r="O1182" s="226"/>
      <x:c r="W1182" s="226"/>
      <x:c r="AE1182" s="23"/>
      <x:c r="AF1182" s="23"/>
      <x:c r="AK1182" s="226"/>
      <x:c r="AL1182" s="226"/>
      <x:c r="AM1182" s="226"/>
      <x:c r="AN1182" s="226"/>
      <x:c r="AR1182" s="226"/>
      <x:c r="AS1182" s="226"/>
      <x:c r="AT1182" s="226"/>
      <x:c r="AU1182" s="226"/>
      <x:c r="AV1182" s="226"/>
      <x:c r="AW1182" s="226"/>
      <x:c r="BJ1182" s="226"/>
      <x:c r="BO1182" s="226"/>
      <x:c r="BT1182" s="23"/>
      <x:c r="BU1182" s="23"/>
      <x:c r="BV1182" s="23"/>
      <x:c r="CA1182" s="226"/>
      <x:c r="CG1182" s="226"/>
      <x:c r="CH1182" s="226"/>
      <x:c r="CI1182" s="226"/>
      <x:c r="CJ1182" s="226"/>
      <x:c r="CK1182" s="226"/>
      <x:c r="CL1182" s="23"/>
      <x:c r="CP1182" s="226"/>
    </x:row>
    <x:row r="1183" spans="1:94" x14ac:dyDescent="0.3">
      <x:c r="A1183" s="226"/>
      <x:c r="N1183" s="23"/>
      <x:c r="O1183" s="226"/>
      <x:c r="W1183" s="226"/>
      <x:c r="AB1183" s="226"/>
      <x:c r="AE1183" s="23"/>
      <x:c r="AF1183" s="23"/>
      <x:c r="AG1183" s="23"/>
      <x:c r="AK1183" s="226"/>
      <x:c r="AL1183" s="226"/>
      <x:c r="AM1183" s="226"/>
      <x:c r="AN1183" s="226"/>
      <x:c r="AR1183" s="226"/>
      <x:c r="AS1183" s="226"/>
      <x:c r="AT1183" s="226"/>
      <x:c r="AU1183" s="226"/>
      <x:c r="AV1183" s="226"/>
      <x:c r="AW1183" s="226"/>
      <x:c r="AX1183" s="226"/>
      <x:c r="BA1183" s="226"/>
      <x:c r="BJ1183" s="226"/>
      <x:c r="BO1183" s="226"/>
      <x:c r="BT1183" s="23"/>
      <x:c r="BU1183" s="23"/>
      <x:c r="BV1183" s="23"/>
      <x:c r="CG1183" s="226"/>
      <x:c r="CH1183" s="226"/>
      <x:c r="CI1183" s="226"/>
      <x:c r="CJ1183" s="226"/>
      <x:c r="CK1183" s="226"/>
      <x:c r="CL1183" s="23"/>
      <x:c r="CP1183" s="226"/>
    </x:row>
    <x:row r="1184" spans="1:94" x14ac:dyDescent="0.3">
      <x:c r="A1184" s="226"/>
      <x:c r="C1184" s="226"/>
      <x:c r="L1184" s="226"/>
      <x:c r="N1184" s="23"/>
      <x:c r="AL1184" s="226"/>
      <x:c r="AR1184" s="222"/>
      <x:c r="AT1184" s="222"/>
      <x:c r="AU1184" s="222"/>
      <x:c r="AW1184" s="222"/>
      <x:c r="BJ1184" s="226"/>
      <x:c r="BT1184" s="23"/>
      <x:c r="BU1184" s="23"/>
      <x:c r="BV1184" s="23"/>
      <x:c r="CI1184" s="226"/>
      <x:c r="CJ1184" s="226"/>
      <x:c r="CK1184" s="226"/>
      <x:c r="CP1184" s="226"/>
    </x:row>
    <x:row r="1185" spans="1:94" x14ac:dyDescent="0.3">
      <x:c r="A1185" s="226"/>
      <x:c r="C1185" s="226"/>
      <x:c r="L1185" s="226"/>
      <x:c r="N1185" s="23"/>
      <x:c r="AL1185" s="226"/>
      <x:c r="AR1185" s="222"/>
      <x:c r="AT1185" s="222"/>
      <x:c r="AU1185" s="222"/>
      <x:c r="AW1185" s="222"/>
      <x:c r="BJ1185" s="226"/>
      <x:c r="BT1185" s="23"/>
      <x:c r="BU1185" s="23"/>
      <x:c r="BV1185" s="23"/>
      <x:c r="CI1185" s="226"/>
      <x:c r="CJ1185" s="226"/>
      <x:c r="CK1185" s="226"/>
      <x:c r="CP1185" s="226"/>
    </x:row>
    <x:row r="1186" spans="1:94" x14ac:dyDescent="0.3">
      <x:c r="A1186" s="226"/>
      <x:c r="C1186" s="226"/>
      <x:c r="L1186" s="226"/>
      <x:c r="N1186" s="23"/>
      <x:c r="AL1186" s="226"/>
      <x:c r="AR1186" s="222"/>
      <x:c r="AT1186" s="222"/>
      <x:c r="AU1186" s="222"/>
      <x:c r="AW1186" s="222"/>
      <x:c r="BJ1186" s="226"/>
      <x:c r="BT1186" s="23"/>
      <x:c r="BU1186" s="23"/>
      <x:c r="BV1186" s="23"/>
      <x:c r="CI1186" s="226"/>
      <x:c r="CJ1186" s="226"/>
      <x:c r="CK1186" s="226"/>
      <x:c r="CP1186" s="226"/>
    </x:row>
    <x:row r="1187" spans="1:94" x14ac:dyDescent="0.3">
      <x:c r="A1187" s="226"/>
      <x:c r="C1187" s="226"/>
      <x:c r="L1187" s="226"/>
      <x:c r="N1187" s="23"/>
      <x:c r="AL1187" s="226"/>
      <x:c r="AR1187" s="222"/>
      <x:c r="AT1187" s="222"/>
      <x:c r="AU1187" s="222"/>
      <x:c r="AW1187" s="222"/>
      <x:c r="BJ1187" s="226"/>
      <x:c r="BT1187" s="23"/>
      <x:c r="BU1187" s="23"/>
      <x:c r="BV1187" s="23"/>
      <x:c r="CI1187" s="226"/>
      <x:c r="CJ1187" s="226"/>
      <x:c r="CK1187" s="226"/>
      <x:c r="CP1187" s="226"/>
    </x:row>
    <x:row r="1188" spans="1:94" x14ac:dyDescent="0.3">
      <x:c r="A1188" s="226"/>
      <x:c r="C1188" s="226"/>
      <x:c r="L1188" s="226"/>
      <x:c r="N1188" s="23"/>
      <x:c r="AL1188" s="226"/>
      <x:c r="AR1188" s="222"/>
      <x:c r="AT1188" s="222"/>
      <x:c r="AU1188" s="222"/>
      <x:c r="AW1188" s="222"/>
      <x:c r="BJ1188" s="226"/>
      <x:c r="BT1188" s="23"/>
      <x:c r="BU1188" s="23"/>
      <x:c r="BV1188" s="23"/>
      <x:c r="CI1188" s="226"/>
      <x:c r="CJ1188" s="226"/>
      <x:c r="CK1188" s="226"/>
      <x:c r="CP1188" s="226"/>
    </x:row>
    <x:row r="1189" spans="1:94" x14ac:dyDescent="0.3">
      <x:c r="A1189" s="226"/>
      <x:c r="C1189" s="226"/>
      <x:c r="L1189" s="226"/>
      <x:c r="N1189" s="23"/>
      <x:c r="AL1189" s="226"/>
      <x:c r="AR1189" s="222"/>
      <x:c r="AT1189" s="222"/>
      <x:c r="AU1189" s="222"/>
      <x:c r="AW1189" s="222"/>
      <x:c r="BJ1189" s="226"/>
      <x:c r="BT1189" s="23"/>
      <x:c r="BU1189" s="23"/>
      <x:c r="BV1189" s="23"/>
      <x:c r="CI1189" s="226"/>
      <x:c r="CJ1189" s="226"/>
      <x:c r="CK1189" s="226"/>
      <x:c r="CP1189" s="226"/>
    </x:row>
    <x:row r="1190" spans="1:94" x14ac:dyDescent="0.3">
      <x:c r="A1190" s="226"/>
      <x:c r="C1190" s="226"/>
      <x:c r="L1190" s="226"/>
      <x:c r="N1190" s="23"/>
      <x:c r="AL1190" s="226"/>
      <x:c r="AR1190" s="222"/>
      <x:c r="AT1190" s="222"/>
      <x:c r="AU1190" s="222"/>
      <x:c r="AW1190" s="222"/>
      <x:c r="BJ1190" s="226"/>
      <x:c r="BT1190" s="23"/>
      <x:c r="BU1190" s="23"/>
      <x:c r="BV1190" s="23"/>
      <x:c r="CI1190" s="226"/>
      <x:c r="CJ1190" s="226"/>
      <x:c r="CK1190" s="226"/>
      <x:c r="CP1190" s="226"/>
    </x:row>
    <x:row r="1191" spans="1:94" x14ac:dyDescent="0.3">
      <x:c r="A1191" s="226"/>
      <x:c r="C1191" s="226"/>
      <x:c r="L1191" s="226"/>
      <x:c r="N1191" s="23"/>
      <x:c r="AL1191" s="226"/>
      <x:c r="AR1191" s="226"/>
      <x:c r="AT1191" s="226"/>
      <x:c r="AU1191" s="226"/>
      <x:c r="AW1191" s="226"/>
      <x:c r="BJ1191" s="222"/>
      <x:c r="BT1191" s="23"/>
      <x:c r="BU1191" s="23"/>
      <x:c r="BV1191" s="23"/>
      <x:c r="CI1191" s="226"/>
      <x:c r="CJ1191" s="226"/>
      <x:c r="CK1191" s="226"/>
      <x:c r="CP1191" s="226"/>
    </x:row>
    <x:row r="1192" spans="1:94" x14ac:dyDescent="0.3">
      <x:c r="A1192" s="226"/>
      <x:c r="C1192" s="226"/>
      <x:c r="L1192" s="226"/>
      <x:c r="N1192" s="23"/>
      <x:c r="AL1192" s="226"/>
      <x:c r="AR1192" s="226"/>
      <x:c r="AT1192" s="226"/>
      <x:c r="AU1192" s="226"/>
      <x:c r="AW1192" s="226"/>
      <x:c r="BJ1192" s="222"/>
      <x:c r="BT1192" s="23"/>
      <x:c r="BU1192" s="23"/>
      <x:c r="BV1192" s="23"/>
      <x:c r="CI1192" s="226"/>
      <x:c r="CJ1192" s="226"/>
      <x:c r="CK1192" s="226"/>
      <x:c r="CP1192" s="226"/>
    </x:row>
    <x:row r="1193" spans="1:94" x14ac:dyDescent="0.3">
      <x:c r="A1193" s="226"/>
      <x:c r="C1193" s="226"/>
      <x:c r="L1193" s="226"/>
      <x:c r="N1193" s="23"/>
      <x:c r="AL1193" s="226"/>
      <x:c r="AR1193" s="226"/>
      <x:c r="AT1193" s="226"/>
      <x:c r="AU1193" s="226"/>
      <x:c r="AW1193" s="226"/>
      <x:c r="BJ1193" s="222"/>
      <x:c r="BT1193" s="23"/>
      <x:c r="BU1193" s="23"/>
      <x:c r="BV1193" s="23"/>
      <x:c r="CI1193" s="226"/>
      <x:c r="CJ1193" s="226"/>
      <x:c r="CK1193" s="226"/>
      <x:c r="CP1193" s="226"/>
    </x:row>
    <x:row r="1194" spans="1:94" x14ac:dyDescent="0.3">
      <x:c r="A1194" s="226"/>
      <x:c r="C1194" s="226"/>
      <x:c r="L1194" s="226"/>
      <x:c r="N1194" s="23"/>
      <x:c r="AL1194" s="226"/>
      <x:c r="AR1194" s="226"/>
      <x:c r="AT1194" s="226"/>
      <x:c r="AU1194" s="226"/>
      <x:c r="AW1194" s="226"/>
      <x:c r="BJ1194" s="222"/>
      <x:c r="BT1194" s="23"/>
      <x:c r="BU1194" s="23"/>
      <x:c r="BV1194" s="23"/>
      <x:c r="CI1194" s="226"/>
      <x:c r="CJ1194" s="226"/>
      <x:c r="CK1194" s="226"/>
      <x:c r="CP1194" s="226"/>
    </x:row>
    <x:row r="1195" spans="1:94" x14ac:dyDescent="0.3">
      <x:c r="A1195" s="226"/>
      <x:c r="C1195" s="226"/>
      <x:c r="L1195" s="226"/>
      <x:c r="N1195" s="23"/>
      <x:c r="AL1195" s="226"/>
      <x:c r="AR1195" s="226"/>
      <x:c r="AT1195" s="226"/>
      <x:c r="AU1195" s="226"/>
      <x:c r="AW1195" s="226"/>
      <x:c r="BJ1195" s="222"/>
      <x:c r="BT1195" s="23"/>
      <x:c r="BU1195" s="23"/>
      <x:c r="BV1195" s="23"/>
      <x:c r="CI1195" s="226"/>
      <x:c r="CJ1195" s="226"/>
      <x:c r="CK1195" s="226"/>
      <x:c r="CP1195" s="226"/>
    </x:row>
    <x:row r="1196" spans="1:94" x14ac:dyDescent="0.3">
      <x:c r="A1196" s="226"/>
      <x:c r="C1196" s="226"/>
      <x:c r="L1196" s="226"/>
      <x:c r="N1196" s="23"/>
      <x:c r="AL1196" s="226"/>
      <x:c r="AR1196" s="226"/>
      <x:c r="AT1196" s="226"/>
      <x:c r="AU1196" s="226"/>
      <x:c r="AW1196" s="226"/>
      <x:c r="BJ1196" s="222"/>
      <x:c r="BT1196" s="23"/>
      <x:c r="BU1196" s="23"/>
      <x:c r="BV1196" s="23"/>
      <x:c r="CI1196" s="226"/>
      <x:c r="CJ1196" s="226"/>
      <x:c r="CK1196" s="226"/>
      <x:c r="CP1196" s="226"/>
    </x:row>
    <x:row r="1197" spans="1:94" x14ac:dyDescent="0.3">
      <x:c r="A1197" s="226"/>
      <x:c r="C1197" s="226"/>
      <x:c r="L1197" s="226"/>
      <x:c r="N1197" s="23"/>
      <x:c r="AL1197" s="226"/>
      <x:c r="AR1197" s="226"/>
      <x:c r="AT1197" s="226"/>
      <x:c r="AU1197" s="226"/>
      <x:c r="AW1197" s="226"/>
      <x:c r="BJ1197" s="222"/>
      <x:c r="BT1197" s="23"/>
      <x:c r="BU1197" s="23"/>
      <x:c r="BV1197" s="23"/>
      <x:c r="CI1197" s="226"/>
      <x:c r="CJ1197" s="226"/>
      <x:c r="CK1197" s="226"/>
      <x:c r="CP1197" s="226"/>
    </x:row>
    <x:row r="1198" spans="1:94" x14ac:dyDescent="0.3">
      <x:c r="A1198" s="226"/>
      <x:c r="C1198" s="226"/>
      <x:c r="L1198" s="226"/>
      <x:c r="N1198" s="23"/>
      <x:c r="AL1198" s="226"/>
      <x:c r="AR1198" s="226"/>
      <x:c r="AT1198" s="226"/>
      <x:c r="AU1198" s="226"/>
      <x:c r="AW1198" s="226"/>
      <x:c r="BJ1198" s="222"/>
      <x:c r="BT1198" s="23"/>
      <x:c r="BU1198" s="23"/>
      <x:c r="BV1198" s="23"/>
      <x:c r="CI1198" s="226"/>
      <x:c r="CJ1198" s="226"/>
      <x:c r="CK1198" s="226"/>
      <x:c r="CP1198" s="226"/>
    </x:row>
    <x:row r="1199" spans="1:94" x14ac:dyDescent="0.3">
      <x:c r="A1199" s="226"/>
      <x:c r="C1199" s="226"/>
      <x:c r="L1199" s="226"/>
      <x:c r="N1199" s="23"/>
      <x:c r="AL1199" s="226"/>
      <x:c r="AR1199" s="226"/>
      <x:c r="AT1199" s="226"/>
      <x:c r="AU1199" s="226"/>
      <x:c r="AW1199" s="226"/>
      <x:c r="BJ1199" s="222"/>
      <x:c r="BT1199" s="23"/>
      <x:c r="BU1199" s="23"/>
      <x:c r="BV1199" s="23"/>
      <x:c r="CI1199" s="226"/>
      <x:c r="CJ1199" s="226"/>
      <x:c r="CK1199" s="226"/>
      <x:c r="CP1199" s="226"/>
    </x:row>
    <x:row r="1200" spans="1:94" x14ac:dyDescent="0.3">
      <x:c r="A1200" s="226"/>
      <x:c r="C1200" s="226"/>
      <x:c r="L1200" s="226"/>
      <x:c r="N1200" s="23"/>
      <x:c r="AL1200" s="226"/>
      <x:c r="AR1200" s="226"/>
      <x:c r="AT1200" s="226"/>
      <x:c r="AU1200" s="226"/>
      <x:c r="AW1200" s="226"/>
      <x:c r="BJ1200" s="222"/>
      <x:c r="BT1200" s="23"/>
      <x:c r="BU1200" s="23"/>
      <x:c r="BV1200" s="23"/>
      <x:c r="CI1200" s="226"/>
      <x:c r="CJ1200" s="226"/>
      <x:c r="CK1200" s="226"/>
      <x:c r="CP1200" s="226"/>
    </x:row>
    <x:row r="1201" spans="1:94" x14ac:dyDescent="0.3">
      <x:c r="A1201" s="226"/>
      <x:c r="C1201" s="226"/>
      <x:c r="L1201" s="226"/>
      <x:c r="N1201" s="23"/>
      <x:c r="AL1201" s="226"/>
      <x:c r="AR1201" s="226"/>
      <x:c r="AT1201" s="226"/>
      <x:c r="AU1201" s="226"/>
      <x:c r="AW1201" s="226"/>
      <x:c r="BJ1201" s="222"/>
      <x:c r="BT1201" s="23"/>
      <x:c r="BU1201" s="23"/>
      <x:c r="BV1201" s="23"/>
      <x:c r="CI1201" s="226"/>
      <x:c r="CJ1201" s="226"/>
      <x:c r="CK1201" s="226"/>
      <x:c r="CP1201" s="226"/>
    </x:row>
    <x:row r="1202" spans="1:94" x14ac:dyDescent="0.3">
      <x:c r="A1202" s="226"/>
      <x:c r="C1202" s="226"/>
      <x:c r="L1202" s="226"/>
      <x:c r="N1202" s="23"/>
      <x:c r="AL1202" s="226"/>
      <x:c r="AR1202" s="226"/>
      <x:c r="AT1202" s="226"/>
      <x:c r="AU1202" s="226"/>
      <x:c r="AW1202" s="226"/>
      <x:c r="BJ1202" s="222"/>
      <x:c r="BT1202" s="23"/>
      <x:c r="BU1202" s="23"/>
      <x:c r="BV1202" s="23"/>
      <x:c r="CI1202" s="226"/>
      <x:c r="CJ1202" s="226"/>
      <x:c r="CK1202" s="226"/>
      <x:c r="CP1202" s="226"/>
    </x:row>
    <x:row r="1203" spans="1:94" x14ac:dyDescent="0.3">
      <x:c r="A1203" s="226"/>
      <x:c r="C1203" s="226"/>
      <x:c r="L1203" s="226"/>
      <x:c r="N1203" s="23"/>
      <x:c r="AL1203" s="226"/>
      <x:c r="AR1203" s="226"/>
      <x:c r="AT1203" s="226"/>
      <x:c r="AU1203" s="226"/>
      <x:c r="AW1203" s="226"/>
      <x:c r="BJ1203" s="222"/>
      <x:c r="BT1203" s="23"/>
      <x:c r="BU1203" s="23"/>
      <x:c r="BV1203" s="23"/>
      <x:c r="CI1203" s="226"/>
      <x:c r="CJ1203" s="226"/>
      <x:c r="CK1203" s="226"/>
      <x:c r="CP1203" s="226"/>
    </x:row>
    <x:row r="1204" spans="1:94" x14ac:dyDescent="0.3">
      <x:c r="A1204" s="226"/>
      <x:c r="C1204" s="226"/>
      <x:c r="L1204" s="226"/>
      <x:c r="N1204" s="23"/>
      <x:c r="AL1204" s="226"/>
      <x:c r="AR1204" s="226"/>
      <x:c r="AT1204" s="226"/>
      <x:c r="AU1204" s="226"/>
      <x:c r="AW1204" s="226"/>
      <x:c r="BJ1204" s="222"/>
      <x:c r="BT1204" s="23"/>
      <x:c r="BU1204" s="23"/>
      <x:c r="BV1204" s="23"/>
      <x:c r="CI1204" s="226"/>
      <x:c r="CJ1204" s="226"/>
      <x:c r="CK1204" s="226"/>
      <x:c r="CP1204" s="226"/>
    </x:row>
    <x:row r="1205" spans="1:94" x14ac:dyDescent="0.3">
      <x:c r="A1205" s="226"/>
      <x:c r="C1205" s="226"/>
      <x:c r="L1205" s="226"/>
      <x:c r="N1205" s="23"/>
      <x:c r="AL1205" s="226"/>
      <x:c r="AR1205" s="226"/>
      <x:c r="AT1205" s="226"/>
      <x:c r="AU1205" s="226"/>
      <x:c r="AW1205" s="226"/>
      <x:c r="BJ1205" s="222"/>
      <x:c r="BT1205" s="23"/>
      <x:c r="BU1205" s="23"/>
      <x:c r="BV1205" s="23"/>
      <x:c r="CI1205" s="226"/>
      <x:c r="CJ1205" s="226"/>
      <x:c r="CK1205" s="226"/>
      <x:c r="CP1205" s="226"/>
    </x:row>
    <x:row r="1206" spans="1:94" x14ac:dyDescent="0.3">
      <x:c r="A1206" s="226"/>
      <x:c r="C1206" s="226"/>
      <x:c r="L1206" s="226"/>
      <x:c r="N1206" s="23"/>
      <x:c r="AL1206" s="226"/>
      <x:c r="AR1206" s="226"/>
      <x:c r="AT1206" s="226"/>
      <x:c r="AU1206" s="226"/>
      <x:c r="AW1206" s="226"/>
      <x:c r="BJ1206" s="222"/>
      <x:c r="BT1206" s="23"/>
      <x:c r="BU1206" s="23"/>
      <x:c r="BV1206" s="23"/>
      <x:c r="CI1206" s="226"/>
      <x:c r="CJ1206" s="226"/>
      <x:c r="CK1206" s="226"/>
      <x:c r="CP1206" s="226"/>
    </x:row>
    <x:row r="1207" spans="1:94" x14ac:dyDescent="0.3">
      <x:c r="A1207" s="226"/>
      <x:c r="C1207" s="226"/>
      <x:c r="L1207" s="226"/>
      <x:c r="N1207" s="23"/>
      <x:c r="AL1207" s="226"/>
      <x:c r="AR1207" s="226"/>
      <x:c r="AT1207" s="226"/>
      <x:c r="AU1207" s="226"/>
      <x:c r="AW1207" s="226"/>
      <x:c r="BJ1207" s="222"/>
      <x:c r="BT1207" s="23"/>
      <x:c r="BU1207" s="23"/>
      <x:c r="BV1207" s="23"/>
      <x:c r="CI1207" s="226"/>
      <x:c r="CJ1207" s="226"/>
      <x:c r="CK1207" s="226"/>
      <x:c r="CP1207" s="226"/>
    </x:row>
    <x:row r="1208" spans="1:94" x14ac:dyDescent="0.3">
      <x:c r="A1208" s="226"/>
      <x:c r="C1208" s="226"/>
      <x:c r="L1208" s="226"/>
      <x:c r="N1208" s="23"/>
      <x:c r="AL1208" s="226"/>
      <x:c r="AR1208" s="226"/>
      <x:c r="AT1208" s="226"/>
      <x:c r="AU1208" s="226"/>
      <x:c r="AW1208" s="226"/>
      <x:c r="BJ1208" s="222"/>
      <x:c r="BT1208" s="23"/>
      <x:c r="BU1208" s="23"/>
      <x:c r="BV1208" s="23"/>
      <x:c r="CI1208" s="226"/>
      <x:c r="CJ1208" s="226"/>
      <x:c r="CK1208" s="226"/>
      <x:c r="CP1208" s="226"/>
    </x:row>
    <x:row r="1209" spans="1:94" x14ac:dyDescent="0.3">
      <x:c r="A1209" s="226"/>
      <x:c r="C1209" s="226"/>
      <x:c r="L1209" s="226"/>
      <x:c r="N1209" s="23"/>
      <x:c r="AL1209" s="226"/>
      <x:c r="AR1209" s="226"/>
      <x:c r="AT1209" s="226"/>
      <x:c r="AU1209" s="226"/>
      <x:c r="AW1209" s="226"/>
      <x:c r="BJ1209" s="222"/>
      <x:c r="BT1209" s="23"/>
      <x:c r="BU1209" s="23"/>
      <x:c r="BV1209" s="23"/>
      <x:c r="CI1209" s="226"/>
      <x:c r="CJ1209" s="226"/>
      <x:c r="CK1209" s="226"/>
      <x:c r="CP1209" s="226"/>
    </x:row>
    <x:row r="1210" spans="1:94" x14ac:dyDescent="0.3">
      <x:c r="A1210" s="226"/>
      <x:c r="C1210" s="226"/>
      <x:c r="L1210" s="226"/>
      <x:c r="N1210" s="23"/>
      <x:c r="AL1210" s="226"/>
      <x:c r="AR1210" s="226"/>
      <x:c r="AT1210" s="226"/>
      <x:c r="AU1210" s="226"/>
      <x:c r="AW1210" s="226"/>
      <x:c r="BJ1210" s="222"/>
      <x:c r="BT1210" s="23"/>
      <x:c r="BU1210" s="23"/>
      <x:c r="BV1210" s="23"/>
      <x:c r="CI1210" s="226"/>
      <x:c r="CJ1210" s="226"/>
      <x:c r="CK1210" s="226"/>
      <x:c r="CP1210" s="226"/>
    </x:row>
    <x:row r="1211" spans="1:94" x14ac:dyDescent="0.3">
      <x:c r="A1211" s="226"/>
      <x:c r="C1211" s="226"/>
      <x:c r="L1211" s="226"/>
      <x:c r="N1211" s="23"/>
      <x:c r="AE1211" s="23"/>
      <x:c r="AF1211" s="23"/>
      <x:c r="AH1211" s="23"/>
      <x:c r="AL1211" s="226"/>
      <x:c r="AR1211" s="226"/>
      <x:c r="AT1211" s="226"/>
      <x:c r="AU1211" s="226"/>
      <x:c r="AW1211" s="226"/>
      <x:c r="BJ1211" s="222"/>
      <x:c r="BT1211" s="23"/>
      <x:c r="BU1211" s="23"/>
      <x:c r="BV1211" s="23"/>
      <x:c r="CI1211" s="226"/>
      <x:c r="CJ1211" s="226"/>
      <x:c r="CK1211" s="226"/>
      <x:c r="CL1211" s="23"/>
      <x:c r="CP1211" s="226"/>
    </x:row>
    <x:row r="1212" spans="1:94" x14ac:dyDescent="0.3">
      <x:c r="A1212" s="226"/>
      <x:c r="C1212" s="226"/>
      <x:c r="L1212" s="226"/>
      <x:c r="N1212" s="23"/>
      <x:c r="AL1212" s="226"/>
      <x:c r="AR1212" s="226"/>
      <x:c r="AT1212" s="226"/>
      <x:c r="AU1212" s="226"/>
      <x:c r="AW1212" s="226"/>
      <x:c r="BJ1212" s="222"/>
      <x:c r="BT1212" s="23"/>
      <x:c r="BU1212" s="23"/>
      <x:c r="BV1212" s="23"/>
      <x:c r="CI1212" s="226"/>
      <x:c r="CJ1212" s="226"/>
      <x:c r="CK1212" s="226"/>
      <x:c r="CP1212" s="226"/>
    </x:row>
    <x:row r="1213" spans="1:94" x14ac:dyDescent="0.3">
      <x:c r="A1213" s="226"/>
      <x:c r="C1213" s="226"/>
      <x:c r="L1213" s="226"/>
      <x:c r="N1213" s="23"/>
      <x:c r="AL1213" s="226"/>
      <x:c r="AR1213" s="226"/>
      <x:c r="AT1213" s="226"/>
      <x:c r="AU1213" s="226"/>
      <x:c r="AW1213" s="226"/>
      <x:c r="BJ1213" s="222"/>
      <x:c r="BT1213" s="23"/>
      <x:c r="BU1213" s="23"/>
      <x:c r="BV1213" s="23"/>
      <x:c r="CI1213" s="226"/>
      <x:c r="CJ1213" s="226"/>
      <x:c r="CK1213" s="226"/>
      <x:c r="CP1213" s="226"/>
    </x:row>
    <x:row r="1214" spans="1:94" x14ac:dyDescent="0.3">
      <x:c r="A1214" s="226"/>
      <x:c r="C1214" s="226"/>
      <x:c r="L1214" s="226"/>
      <x:c r="N1214" s="23"/>
      <x:c r="AL1214" s="226"/>
      <x:c r="AR1214" s="226"/>
      <x:c r="AT1214" s="226"/>
      <x:c r="AU1214" s="226"/>
      <x:c r="AW1214" s="226"/>
      <x:c r="BJ1214" s="222"/>
      <x:c r="BT1214" s="23"/>
      <x:c r="BU1214" s="23"/>
      <x:c r="BV1214" s="23"/>
      <x:c r="CI1214" s="226"/>
      <x:c r="CJ1214" s="226"/>
      <x:c r="CK1214" s="226"/>
      <x:c r="CP1214" s="226"/>
    </x:row>
    <x:row r="1215" spans="1:94" x14ac:dyDescent="0.3">
      <x:c r="A1215" s="226"/>
      <x:c r="C1215" s="226"/>
      <x:c r="L1215" s="226"/>
      <x:c r="N1215" s="23"/>
      <x:c r="AL1215" s="226"/>
      <x:c r="AR1215" s="226"/>
      <x:c r="AT1215" s="226"/>
      <x:c r="AU1215" s="226"/>
      <x:c r="AW1215" s="226"/>
      <x:c r="BJ1215" s="222"/>
      <x:c r="BT1215" s="23"/>
      <x:c r="BU1215" s="23"/>
      <x:c r="BV1215" s="23"/>
      <x:c r="CI1215" s="226"/>
      <x:c r="CJ1215" s="226"/>
      <x:c r="CK1215" s="226"/>
      <x:c r="CP1215" s="226"/>
    </x:row>
    <x:row r="1216" spans="1:94" x14ac:dyDescent="0.3">
      <x:c r="A1216" s="226"/>
      <x:c r="C1216" s="226"/>
      <x:c r="L1216" s="226"/>
      <x:c r="N1216" s="23"/>
      <x:c r="W1216" s="226"/>
      <x:c r="AE1216" s="23"/>
      <x:c r="AF1216" s="23"/>
      <x:c r="AH1216" s="23"/>
      <x:c r="AK1216" s="226"/>
      <x:c r="AL1216" s="222"/>
      <x:c r="AM1216" s="226"/>
      <x:c r="AN1216" s="222"/>
      <x:c r="AO1216" s="222"/>
      <x:c r="AP1216" s="222"/>
      <x:c r="AR1216" s="226"/>
      <x:c r="AS1216" s="222"/>
      <x:c r="AT1216" s="222"/>
      <x:c r="AU1216" s="226"/>
      <x:c r="AV1216" s="222"/>
      <x:c r="AW1216" s="222"/>
      <x:c r="BJ1216" s="222"/>
      <x:c r="BO1216" s="226"/>
      <x:c r="BT1216" s="23"/>
      <x:c r="BU1216" s="23"/>
      <x:c r="BV1216" s="23"/>
      <x:c r="CA1216" s="226"/>
      <x:c r="CG1216" s="226"/>
      <x:c r="CH1216" s="226"/>
      <x:c r="CI1216" s="226"/>
      <x:c r="CJ1216" s="226"/>
      <x:c r="CK1216" s="226"/>
      <x:c r="CL1216" s="23"/>
      <x:c r="CP1216" s="226"/>
    </x:row>
    <x:row r="1217" spans="1:94" x14ac:dyDescent="0.3">
      <x:c r="A1217" s="226"/>
      <x:c r="C1217" s="226"/>
      <x:c r="L1217" s="226"/>
      <x:c r="N1217" s="23"/>
      <x:c r="AL1217" s="226"/>
      <x:c r="AR1217" s="222"/>
      <x:c r="AT1217" s="222"/>
      <x:c r="AU1217" s="222"/>
      <x:c r="AW1217" s="222"/>
      <x:c r="BJ1217" s="222"/>
      <x:c r="BT1217" s="23"/>
      <x:c r="BU1217" s="23"/>
      <x:c r="BV1217" s="23"/>
      <x:c r="CI1217" s="226"/>
      <x:c r="CJ1217" s="226"/>
      <x:c r="CK1217" s="226"/>
      <x:c r="CP1217" s="226"/>
    </x:row>
    <x:row r="1218" spans="1:94" x14ac:dyDescent="0.3">
      <x:c r="A1218" s="226"/>
      <x:c r="C1218" s="226"/>
      <x:c r="L1218" s="226"/>
      <x:c r="N1218" s="23"/>
      <x:c r="AL1218" s="226"/>
      <x:c r="AR1218" s="222"/>
      <x:c r="AT1218" s="222"/>
      <x:c r="AU1218" s="222"/>
      <x:c r="AW1218" s="222"/>
      <x:c r="BJ1218" s="222"/>
      <x:c r="BT1218" s="23"/>
      <x:c r="BU1218" s="23"/>
      <x:c r="BV1218" s="23"/>
      <x:c r="CI1218" s="226"/>
      <x:c r="CJ1218" s="226"/>
      <x:c r="CK1218" s="226"/>
      <x:c r="CP1218" s="226"/>
    </x:row>
    <x:row r="1219" spans="1:94" x14ac:dyDescent="0.3">
      <x:c r="A1219" s="226"/>
      <x:c r="C1219" s="226"/>
      <x:c r="L1219" s="226"/>
      <x:c r="N1219" s="23"/>
      <x:c r="AL1219" s="226"/>
      <x:c r="AR1219" s="222"/>
      <x:c r="AT1219" s="222"/>
      <x:c r="AU1219" s="222"/>
      <x:c r="AW1219" s="222"/>
      <x:c r="BJ1219" s="222"/>
      <x:c r="BT1219" s="23"/>
      <x:c r="BU1219" s="23"/>
      <x:c r="BV1219" s="23"/>
      <x:c r="CI1219" s="226"/>
      <x:c r="CJ1219" s="226"/>
      <x:c r="CK1219" s="226"/>
      <x:c r="CP1219" s="226"/>
    </x:row>
    <x:row r="1220" spans="1:94" x14ac:dyDescent="0.3">
      <x:c r="A1220" s="226"/>
      <x:c r="C1220" s="226"/>
      <x:c r="L1220" s="226"/>
      <x:c r="N1220" s="23"/>
      <x:c r="AL1220" s="226"/>
      <x:c r="AR1220" s="222"/>
      <x:c r="AT1220" s="222"/>
      <x:c r="AU1220" s="222"/>
      <x:c r="AW1220" s="222"/>
      <x:c r="BJ1220" s="222"/>
      <x:c r="BT1220" s="23"/>
      <x:c r="BU1220" s="23"/>
      <x:c r="BV1220" s="23"/>
      <x:c r="CI1220" s="226"/>
      <x:c r="CJ1220" s="226"/>
      <x:c r="CK1220" s="226"/>
      <x:c r="CP1220" s="226"/>
    </x:row>
    <x:row r="1221" spans="1:94" x14ac:dyDescent="0.3">
      <x:c r="A1221" s="226"/>
      <x:c r="C1221" s="226"/>
      <x:c r="L1221" s="226"/>
      <x:c r="N1221" s="23"/>
      <x:c r="AL1221" s="226"/>
      <x:c r="AR1221" s="226"/>
      <x:c r="AT1221" s="226"/>
      <x:c r="AU1221" s="226"/>
      <x:c r="AW1221" s="226"/>
      <x:c r="BJ1221" s="222"/>
      <x:c r="BT1221" s="23"/>
      <x:c r="BU1221" s="23"/>
      <x:c r="BV1221" s="23"/>
      <x:c r="CI1221" s="226"/>
      <x:c r="CJ1221" s="226"/>
      <x:c r="CK1221" s="226"/>
      <x:c r="CP1221" s="226"/>
    </x:row>
    <x:row r="1222" spans="1:94" x14ac:dyDescent="0.3">
      <x:c r="A1222" s="226"/>
      <x:c r="C1222" s="226"/>
      <x:c r="L1222" s="226"/>
      <x:c r="N1222" s="23"/>
      <x:c r="AL1222" s="226"/>
      <x:c r="AR1222" s="226"/>
      <x:c r="AT1222" s="226"/>
      <x:c r="AU1222" s="226"/>
      <x:c r="AW1222" s="226"/>
      <x:c r="BJ1222" s="222"/>
      <x:c r="BT1222" s="23"/>
      <x:c r="BU1222" s="23"/>
      <x:c r="BV1222" s="23"/>
      <x:c r="CI1222" s="226"/>
      <x:c r="CJ1222" s="226"/>
      <x:c r="CK1222" s="226"/>
      <x:c r="CP1222" s="226"/>
    </x:row>
    <x:row r="1223" spans="1:94" x14ac:dyDescent="0.3">
      <x:c r="A1223" s="226"/>
      <x:c r="C1223" s="226"/>
      <x:c r="L1223" s="226"/>
      <x:c r="N1223" s="23"/>
      <x:c r="AL1223" s="226"/>
      <x:c r="AR1223" s="226"/>
      <x:c r="AT1223" s="226"/>
      <x:c r="AU1223" s="226"/>
      <x:c r="AW1223" s="226"/>
      <x:c r="BJ1223" s="222"/>
      <x:c r="BT1223" s="23"/>
      <x:c r="BU1223" s="23"/>
      <x:c r="BV1223" s="23"/>
      <x:c r="CI1223" s="226"/>
      <x:c r="CJ1223" s="226"/>
      <x:c r="CK1223" s="226"/>
      <x:c r="CP1223" s="226"/>
    </x:row>
    <x:row r="1224" spans="1:94" x14ac:dyDescent="0.3">
      <x:c r="A1224" s="226"/>
      <x:c r="C1224" s="226"/>
      <x:c r="L1224" s="226"/>
      <x:c r="N1224" s="23"/>
      <x:c r="AL1224" s="226"/>
      <x:c r="AR1224" s="226"/>
      <x:c r="AT1224" s="226"/>
      <x:c r="AU1224" s="226"/>
      <x:c r="AW1224" s="226"/>
      <x:c r="BJ1224" s="222"/>
      <x:c r="BT1224" s="23"/>
      <x:c r="BU1224" s="23"/>
      <x:c r="BV1224" s="23"/>
      <x:c r="CI1224" s="226"/>
      <x:c r="CJ1224" s="226"/>
      <x:c r="CK1224" s="226"/>
      <x:c r="CP1224" s="226"/>
    </x:row>
    <x:row r="1225" spans="1:94" x14ac:dyDescent="0.3">
      <x:c r="A1225" s="226"/>
      <x:c r="C1225" s="226"/>
      <x:c r="L1225" s="226"/>
      <x:c r="N1225" s="23"/>
      <x:c r="AL1225" s="226"/>
      <x:c r="AR1225" s="226"/>
      <x:c r="AT1225" s="226"/>
      <x:c r="AU1225" s="226"/>
      <x:c r="AW1225" s="226"/>
      <x:c r="BJ1225" s="222"/>
      <x:c r="BT1225" s="23"/>
      <x:c r="BU1225" s="23"/>
      <x:c r="BV1225" s="23"/>
      <x:c r="CI1225" s="226"/>
      <x:c r="CJ1225" s="226"/>
      <x:c r="CK1225" s="226"/>
      <x:c r="CP1225" s="226"/>
    </x:row>
    <x:row r="1226" spans="1:94" x14ac:dyDescent="0.3">
      <x:c r="A1226" s="226"/>
      <x:c r="C1226" s="226"/>
      <x:c r="L1226" s="226"/>
      <x:c r="N1226" s="23"/>
      <x:c r="AL1226" s="226"/>
      <x:c r="AR1226" s="226"/>
      <x:c r="AT1226" s="226"/>
      <x:c r="AU1226" s="226"/>
      <x:c r="AW1226" s="226"/>
      <x:c r="BJ1226" s="222"/>
      <x:c r="BT1226" s="23"/>
      <x:c r="BU1226" s="23"/>
      <x:c r="BV1226" s="23"/>
      <x:c r="CI1226" s="226"/>
      <x:c r="CJ1226" s="226"/>
      <x:c r="CK1226" s="226"/>
      <x:c r="CP1226" s="226"/>
    </x:row>
    <x:row r="1227" spans="1:94" x14ac:dyDescent="0.3">
      <x:c r="A1227" s="226"/>
      <x:c r="C1227" s="226"/>
      <x:c r="L1227" s="226"/>
      <x:c r="N1227" s="23"/>
      <x:c r="AL1227" s="226"/>
      <x:c r="AR1227" s="226"/>
      <x:c r="AT1227" s="226"/>
      <x:c r="AU1227" s="226"/>
      <x:c r="AW1227" s="226"/>
      <x:c r="BJ1227" s="222"/>
      <x:c r="BT1227" s="23"/>
      <x:c r="BU1227" s="23"/>
      <x:c r="BV1227" s="23"/>
      <x:c r="CI1227" s="226"/>
      <x:c r="CJ1227" s="226"/>
      <x:c r="CK1227" s="226"/>
      <x:c r="CP1227" s="226"/>
    </x:row>
    <x:row r="1228" spans="1:94" x14ac:dyDescent="0.3">
      <x:c r="A1228" s="226"/>
      <x:c r="C1228" s="226"/>
      <x:c r="L1228" s="226"/>
      <x:c r="N1228" s="23"/>
      <x:c r="AL1228" s="226"/>
      <x:c r="AR1228" s="226"/>
      <x:c r="AT1228" s="226"/>
      <x:c r="AU1228" s="226"/>
      <x:c r="AW1228" s="226"/>
      <x:c r="BJ1228" s="222"/>
      <x:c r="BT1228" s="23"/>
      <x:c r="BU1228" s="23"/>
      <x:c r="BV1228" s="23"/>
      <x:c r="CI1228" s="226"/>
      <x:c r="CJ1228" s="226"/>
      <x:c r="CK1228" s="226"/>
      <x:c r="CP1228" s="226"/>
    </x:row>
    <x:row r="1229" spans="1:94" x14ac:dyDescent="0.3">
      <x:c r="A1229" s="226"/>
      <x:c r="C1229" s="226"/>
      <x:c r="L1229" s="226"/>
      <x:c r="N1229" s="23"/>
      <x:c r="AL1229" s="226"/>
      <x:c r="AR1229" s="226"/>
      <x:c r="AT1229" s="226"/>
      <x:c r="AU1229" s="226"/>
      <x:c r="AW1229" s="226"/>
      <x:c r="BJ1229" s="222"/>
      <x:c r="BT1229" s="23"/>
      <x:c r="BU1229" s="23"/>
      <x:c r="BV1229" s="23"/>
      <x:c r="CI1229" s="226"/>
      <x:c r="CJ1229" s="226"/>
      <x:c r="CK1229" s="226"/>
      <x:c r="CP1229" s="226"/>
    </x:row>
    <x:row r="1230" spans="1:94" x14ac:dyDescent="0.3">
      <x:c r="A1230" s="226"/>
      <x:c r="C1230" s="226"/>
      <x:c r="L1230" s="226"/>
      <x:c r="N1230" s="23"/>
      <x:c r="AL1230" s="226"/>
      <x:c r="AR1230" s="226"/>
      <x:c r="AT1230" s="226"/>
      <x:c r="AU1230" s="226"/>
      <x:c r="AW1230" s="226"/>
      <x:c r="BJ1230" s="222"/>
      <x:c r="BT1230" s="23"/>
      <x:c r="BU1230" s="23"/>
      <x:c r="BV1230" s="23"/>
      <x:c r="CI1230" s="226"/>
      <x:c r="CJ1230" s="226"/>
      <x:c r="CK1230" s="226"/>
      <x:c r="CP1230" s="226"/>
    </x:row>
    <x:row r="1231" spans="1:94" x14ac:dyDescent="0.3">
      <x:c r="A1231" s="226"/>
      <x:c r="C1231" s="226"/>
      <x:c r="L1231" s="226"/>
      <x:c r="N1231" s="23"/>
      <x:c r="AL1231" s="226"/>
      <x:c r="AR1231" s="226"/>
      <x:c r="AT1231" s="226"/>
      <x:c r="AU1231" s="226"/>
      <x:c r="AW1231" s="226"/>
      <x:c r="BJ1231" s="222"/>
      <x:c r="BT1231" s="23"/>
      <x:c r="BU1231" s="23"/>
      <x:c r="BV1231" s="23"/>
      <x:c r="CI1231" s="226"/>
      <x:c r="CJ1231" s="226"/>
      <x:c r="CK1231" s="226"/>
      <x:c r="CP1231" s="226"/>
    </x:row>
    <x:row r="1232" spans="1:94" x14ac:dyDescent="0.3">
      <x:c r="A1232" s="226"/>
      <x:c r="C1232" s="226"/>
      <x:c r="L1232" s="226"/>
      <x:c r="N1232" s="23"/>
      <x:c r="AL1232" s="226"/>
      <x:c r="AR1232" s="226"/>
      <x:c r="AT1232" s="226"/>
      <x:c r="AU1232" s="226"/>
      <x:c r="AW1232" s="226"/>
      <x:c r="BJ1232" s="222"/>
      <x:c r="BT1232" s="23"/>
      <x:c r="BU1232" s="23"/>
      <x:c r="BV1232" s="23"/>
      <x:c r="CI1232" s="226"/>
      <x:c r="CJ1232" s="226"/>
      <x:c r="CK1232" s="226"/>
      <x:c r="CP1232" s="226"/>
    </x:row>
    <x:row r="1233" spans="1:94" x14ac:dyDescent="0.3">
      <x:c r="A1233" s="226"/>
      <x:c r="C1233" s="226"/>
      <x:c r="L1233" s="226"/>
      <x:c r="N1233" s="23"/>
      <x:c r="AL1233" s="226"/>
      <x:c r="AR1233" s="226"/>
      <x:c r="AT1233" s="226"/>
      <x:c r="AU1233" s="226"/>
      <x:c r="AW1233" s="226"/>
      <x:c r="BJ1233" s="222"/>
      <x:c r="BT1233" s="23"/>
      <x:c r="BU1233" s="23"/>
      <x:c r="BV1233" s="23"/>
      <x:c r="CI1233" s="226"/>
      <x:c r="CJ1233" s="226"/>
      <x:c r="CK1233" s="226"/>
      <x:c r="CP1233" s="226"/>
    </x:row>
    <x:row r="1234" spans="1:94" x14ac:dyDescent="0.3">
      <x:c r="A1234" s="226"/>
      <x:c r="C1234" s="226"/>
      <x:c r="L1234" s="226"/>
      <x:c r="N1234" s="23"/>
      <x:c r="AL1234" s="226"/>
      <x:c r="AR1234" s="226"/>
      <x:c r="AT1234" s="226"/>
      <x:c r="AU1234" s="226"/>
      <x:c r="AW1234" s="226"/>
      <x:c r="BJ1234" s="222"/>
      <x:c r="BT1234" s="23"/>
      <x:c r="BU1234" s="23"/>
      <x:c r="BV1234" s="23"/>
      <x:c r="CI1234" s="226"/>
      <x:c r="CJ1234" s="226"/>
      <x:c r="CK1234" s="226"/>
      <x:c r="CP1234" s="226"/>
    </x:row>
    <x:row r="1235" spans="1:94" x14ac:dyDescent="0.3">
      <x:c r="A1235" s="226"/>
      <x:c r="C1235" s="226"/>
      <x:c r="L1235" s="226"/>
      <x:c r="N1235" s="23"/>
      <x:c r="AL1235" s="226"/>
      <x:c r="AR1235" s="226"/>
      <x:c r="AT1235" s="226"/>
      <x:c r="AU1235" s="226"/>
      <x:c r="AW1235" s="226"/>
      <x:c r="BJ1235" s="222"/>
      <x:c r="BT1235" s="23"/>
      <x:c r="BU1235" s="23"/>
      <x:c r="BV1235" s="23"/>
      <x:c r="CI1235" s="226"/>
      <x:c r="CJ1235" s="226"/>
      <x:c r="CK1235" s="226"/>
      <x:c r="CP1235" s="226"/>
    </x:row>
    <x:row r="1236" spans="1:94" x14ac:dyDescent="0.3">
      <x:c r="A1236" s="226"/>
      <x:c r="C1236" s="226"/>
      <x:c r="L1236" s="226"/>
      <x:c r="N1236" s="23"/>
      <x:c r="AL1236" s="226"/>
      <x:c r="AR1236" s="226"/>
      <x:c r="AT1236" s="226"/>
      <x:c r="AU1236" s="226"/>
      <x:c r="AW1236" s="226"/>
      <x:c r="BJ1236" s="222"/>
      <x:c r="BT1236" s="23"/>
      <x:c r="BU1236" s="23"/>
      <x:c r="BV1236" s="23"/>
      <x:c r="CI1236" s="226"/>
      <x:c r="CJ1236" s="226"/>
      <x:c r="CK1236" s="226"/>
      <x:c r="CP1236" s="226"/>
    </x:row>
    <x:row r="1237" spans="1:94" x14ac:dyDescent="0.3">
      <x:c r="A1237" s="226"/>
      <x:c r="C1237" s="226"/>
      <x:c r="L1237" s="226"/>
      <x:c r="N1237" s="23"/>
      <x:c r="AL1237" s="226"/>
      <x:c r="AR1237" s="226"/>
      <x:c r="AT1237" s="226"/>
      <x:c r="AU1237" s="226"/>
      <x:c r="AW1237" s="226"/>
      <x:c r="BJ1237" s="222"/>
      <x:c r="BT1237" s="23"/>
      <x:c r="BU1237" s="23"/>
      <x:c r="BV1237" s="23"/>
      <x:c r="CI1237" s="226"/>
      <x:c r="CJ1237" s="226"/>
      <x:c r="CK1237" s="226"/>
      <x:c r="CP1237" s="226"/>
    </x:row>
    <x:row r="1238" spans="1:94" x14ac:dyDescent="0.3">
      <x:c r="A1238" s="226"/>
      <x:c r="C1238" s="226"/>
      <x:c r="L1238" s="226"/>
      <x:c r="N1238" s="23"/>
      <x:c r="AL1238" s="226"/>
      <x:c r="AR1238" s="226"/>
      <x:c r="AT1238" s="226"/>
      <x:c r="AU1238" s="226"/>
      <x:c r="AW1238" s="226"/>
      <x:c r="BJ1238" s="222"/>
      <x:c r="BT1238" s="23"/>
      <x:c r="BU1238" s="23"/>
      <x:c r="BV1238" s="23"/>
      <x:c r="CI1238" s="226"/>
      <x:c r="CJ1238" s="226"/>
      <x:c r="CK1238" s="226"/>
      <x:c r="CP1238" s="226"/>
    </x:row>
    <x:row r="1239" spans="1:94" x14ac:dyDescent="0.3">
      <x:c r="A1239" s="226"/>
      <x:c r="C1239" s="226"/>
      <x:c r="L1239" s="226"/>
      <x:c r="N1239" s="23"/>
      <x:c r="AL1239" s="226"/>
      <x:c r="AR1239" s="226"/>
      <x:c r="AT1239" s="226"/>
      <x:c r="AU1239" s="226"/>
      <x:c r="AW1239" s="226"/>
      <x:c r="BJ1239" s="222"/>
      <x:c r="BT1239" s="23"/>
      <x:c r="BU1239" s="23"/>
      <x:c r="BV1239" s="23"/>
      <x:c r="CI1239" s="226"/>
      <x:c r="CJ1239" s="226"/>
      <x:c r="CK1239" s="226"/>
      <x:c r="CP1239" s="226"/>
    </x:row>
    <x:row r="1240" spans="1:94" x14ac:dyDescent="0.3">
      <x:c r="A1240" s="226"/>
      <x:c r="C1240" s="226"/>
      <x:c r="L1240" s="226"/>
      <x:c r="N1240" s="23"/>
      <x:c r="AL1240" s="226"/>
      <x:c r="AR1240" s="226"/>
      <x:c r="AT1240" s="226"/>
      <x:c r="AU1240" s="226"/>
      <x:c r="AW1240" s="226"/>
      <x:c r="BJ1240" s="222"/>
      <x:c r="BT1240" s="23"/>
      <x:c r="BU1240" s="23"/>
      <x:c r="BV1240" s="23"/>
      <x:c r="CI1240" s="226"/>
      <x:c r="CJ1240" s="226"/>
      <x:c r="CK1240" s="226"/>
      <x:c r="CP1240" s="226"/>
    </x:row>
    <x:row r="1241" spans="1:94" x14ac:dyDescent="0.3">
      <x:c r="A1241" s="226"/>
      <x:c r="C1241" s="226"/>
      <x:c r="L1241" s="226"/>
      <x:c r="N1241" s="23"/>
      <x:c r="AL1241" s="226"/>
      <x:c r="AR1241" s="226"/>
      <x:c r="AT1241" s="226"/>
      <x:c r="AU1241" s="226"/>
      <x:c r="AW1241" s="226"/>
      <x:c r="BJ1241" s="222"/>
      <x:c r="BT1241" s="23"/>
      <x:c r="BU1241" s="23"/>
      <x:c r="BV1241" s="23"/>
      <x:c r="CI1241" s="226"/>
      <x:c r="CJ1241" s="226"/>
      <x:c r="CK1241" s="226"/>
      <x:c r="CP1241" s="226"/>
    </x:row>
    <x:row r="1242" spans="1:94" x14ac:dyDescent="0.3">
      <x:c r="A1242" s="226"/>
      <x:c r="C1242" s="226"/>
      <x:c r="L1242" s="226"/>
      <x:c r="N1242" s="23"/>
      <x:c r="AL1242" s="226"/>
      <x:c r="AR1242" s="226"/>
      <x:c r="AT1242" s="226"/>
      <x:c r="AU1242" s="226"/>
      <x:c r="AW1242" s="226"/>
      <x:c r="BJ1242" s="222"/>
      <x:c r="BT1242" s="23"/>
      <x:c r="BU1242" s="23"/>
      <x:c r="BV1242" s="23"/>
      <x:c r="CI1242" s="226"/>
      <x:c r="CJ1242" s="226"/>
      <x:c r="CK1242" s="226"/>
      <x:c r="CP1242" s="226"/>
    </x:row>
    <x:row r="1243" spans="1:94" x14ac:dyDescent="0.3">
      <x:c r="A1243" s="226"/>
      <x:c r="C1243" s="226"/>
      <x:c r="L1243" s="226"/>
      <x:c r="N1243" s="23"/>
      <x:c r="AL1243" s="226"/>
      <x:c r="AR1243" s="226"/>
      <x:c r="AT1243" s="226"/>
      <x:c r="AU1243" s="226"/>
      <x:c r="AW1243" s="226"/>
      <x:c r="BJ1243" s="222"/>
      <x:c r="BT1243" s="23"/>
      <x:c r="BU1243" s="23"/>
      <x:c r="BV1243" s="23"/>
      <x:c r="CI1243" s="226"/>
      <x:c r="CJ1243" s="226"/>
      <x:c r="CK1243" s="226"/>
      <x:c r="CP1243" s="226"/>
    </x:row>
    <x:row r="1244" spans="1:94" x14ac:dyDescent="0.3">
      <x:c r="A1244" s="226"/>
      <x:c r="C1244" s="226"/>
      <x:c r="L1244" s="226"/>
      <x:c r="N1244" s="23"/>
      <x:c r="AL1244" s="226"/>
      <x:c r="AR1244" s="226"/>
      <x:c r="AT1244" s="226"/>
      <x:c r="AU1244" s="226"/>
      <x:c r="AW1244" s="226"/>
      <x:c r="BJ1244" s="222"/>
      <x:c r="BT1244" s="23"/>
      <x:c r="BU1244" s="23"/>
      <x:c r="BV1244" s="23"/>
      <x:c r="CI1244" s="226"/>
      <x:c r="CJ1244" s="226"/>
      <x:c r="CK1244" s="226"/>
      <x:c r="CP1244" s="226"/>
    </x:row>
    <x:row r="1245" spans="1:94" x14ac:dyDescent="0.3">
      <x:c r="A1245" s="226"/>
      <x:c r="C1245" s="226"/>
      <x:c r="L1245" s="226"/>
      <x:c r="N1245" s="23"/>
      <x:c r="AL1245" s="226"/>
      <x:c r="AR1245" s="226"/>
      <x:c r="AT1245" s="226"/>
      <x:c r="AU1245" s="226"/>
      <x:c r="AW1245" s="226"/>
      <x:c r="BJ1245" s="222"/>
      <x:c r="BT1245" s="23"/>
      <x:c r="BU1245" s="23"/>
      <x:c r="BV1245" s="23"/>
      <x:c r="CI1245" s="226"/>
      <x:c r="CJ1245" s="226"/>
      <x:c r="CK1245" s="226"/>
      <x:c r="CP1245" s="226"/>
    </x:row>
    <x:row r="1246" spans="1:94" x14ac:dyDescent="0.3">
      <x:c r="A1246" s="226"/>
      <x:c r="C1246" s="226"/>
      <x:c r="L1246" s="226"/>
      <x:c r="N1246" s="23"/>
      <x:c r="AL1246" s="226"/>
      <x:c r="AR1246" s="226"/>
      <x:c r="AT1246" s="226"/>
      <x:c r="AU1246" s="226"/>
      <x:c r="AW1246" s="226"/>
      <x:c r="BJ1246" s="222"/>
      <x:c r="BT1246" s="23"/>
      <x:c r="BU1246" s="23"/>
      <x:c r="BV1246" s="23"/>
      <x:c r="CI1246" s="226"/>
      <x:c r="CJ1246" s="226"/>
      <x:c r="CK1246" s="226"/>
      <x:c r="CP1246" s="226"/>
    </x:row>
    <x:row r="1247" spans="1:94" x14ac:dyDescent="0.3">
      <x:c r="A1247" s="226"/>
      <x:c r="C1247" s="226"/>
      <x:c r="L1247" s="226"/>
      <x:c r="N1247" s="23"/>
      <x:c r="AL1247" s="226"/>
      <x:c r="AR1247" s="226"/>
      <x:c r="AT1247" s="226"/>
      <x:c r="AU1247" s="226"/>
      <x:c r="AW1247" s="226"/>
      <x:c r="BJ1247" s="222"/>
      <x:c r="BT1247" s="23"/>
      <x:c r="BU1247" s="23"/>
      <x:c r="BV1247" s="23"/>
      <x:c r="CI1247" s="226"/>
      <x:c r="CJ1247" s="226"/>
      <x:c r="CK1247" s="226"/>
      <x:c r="CP1247" s="226"/>
    </x:row>
    <x:row r="1248" spans="1:94" x14ac:dyDescent="0.3">
      <x:c r="A1248" s="226"/>
      <x:c r="C1248" s="226"/>
      <x:c r="L1248" s="226"/>
      <x:c r="N1248" s="23"/>
      <x:c r="AL1248" s="226"/>
      <x:c r="AR1248" s="226"/>
      <x:c r="AT1248" s="226"/>
      <x:c r="AU1248" s="226"/>
      <x:c r="AW1248" s="226"/>
      <x:c r="BJ1248" s="222"/>
      <x:c r="BT1248" s="23"/>
      <x:c r="BU1248" s="23"/>
      <x:c r="BV1248" s="23"/>
      <x:c r="CI1248" s="226"/>
      <x:c r="CJ1248" s="226"/>
      <x:c r="CK1248" s="226"/>
      <x:c r="CP1248" s="226"/>
    </x:row>
    <x:row r="1249" spans="1:94" x14ac:dyDescent="0.3">
      <x:c r="A1249" s="226"/>
      <x:c r="C1249" s="226"/>
      <x:c r="L1249" s="226"/>
      <x:c r="N1249" s="23"/>
      <x:c r="AL1249" s="226"/>
      <x:c r="AR1249" s="226"/>
      <x:c r="AT1249" s="226"/>
      <x:c r="AU1249" s="226"/>
      <x:c r="AW1249" s="226"/>
      <x:c r="BJ1249" s="222"/>
      <x:c r="BT1249" s="23"/>
      <x:c r="BU1249" s="23"/>
      <x:c r="BV1249" s="23"/>
      <x:c r="CI1249" s="226"/>
      <x:c r="CJ1249" s="226"/>
      <x:c r="CK1249" s="226"/>
      <x:c r="CP1249" s="226"/>
    </x:row>
    <x:row r="1250" spans="1:94" x14ac:dyDescent="0.3">
      <x:c r="A1250" s="226"/>
      <x:c r="C1250" s="226"/>
      <x:c r="L1250" s="226"/>
      <x:c r="N1250" s="23"/>
      <x:c r="AL1250" s="226"/>
      <x:c r="AR1250" s="226"/>
      <x:c r="AT1250" s="226"/>
      <x:c r="AU1250" s="226"/>
      <x:c r="AW1250" s="226"/>
      <x:c r="BJ1250" s="222"/>
      <x:c r="BT1250" s="23"/>
      <x:c r="BU1250" s="23"/>
      <x:c r="BV1250" s="23"/>
      <x:c r="CI1250" s="226"/>
      <x:c r="CJ1250" s="226"/>
      <x:c r="CK1250" s="226"/>
      <x:c r="CP1250" s="226"/>
    </x:row>
    <x:row r="1251" spans="1:94" x14ac:dyDescent="0.3">
      <x:c r="A1251" s="226"/>
      <x:c r="C1251" s="226"/>
      <x:c r="L1251" s="226"/>
      <x:c r="N1251" s="23"/>
      <x:c r="AL1251" s="226"/>
      <x:c r="AR1251" s="226"/>
      <x:c r="AT1251" s="226"/>
      <x:c r="AU1251" s="226"/>
      <x:c r="AW1251" s="226"/>
      <x:c r="BJ1251" s="222"/>
      <x:c r="BT1251" s="23"/>
      <x:c r="BU1251" s="23"/>
      <x:c r="BV1251" s="23"/>
      <x:c r="CI1251" s="226"/>
      <x:c r="CJ1251" s="226"/>
      <x:c r="CK1251" s="226"/>
      <x:c r="CP1251" s="226"/>
    </x:row>
    <x:row r="1252" spans="1:94" x14ac:dyDescent="0.3">
      <x:c r="A1252" s="226"/>
      <x:c r="C1252" s="226"/>
      <x:c r="L1252" s="226"/>
      <x:c r="N1252" s="23"/>
      <x:c r="AL1252" s="226"/>
      <x:c r="AR1252" s="226"/>
      <x:c r="AT1252" s="226"/>
      <x:c r="AU1252" s="226"/>
      <x:c r="AW1252" s="226"/>
      <x:c r="BJ1252" s="222"/>
      <x:c r="BT1252" s="23"/>
      <x:c r="BU1252" s="23"/>
      <x:c r="BV1252" s="23"/>
      <x:c r="CI1252" s="226"/>
      <x:c r="CJ1252" s="226"/>
      <x:c r="CK1252" s="226"/>
      <x:c r="CP1252" s="226"/>
    </x:row>
    <x:row r="1253" spans="1:94" x14ac:dyDescent="0.3">
      <x:c r="A1253" s="226"/>
      <x:c r="C1253" s="226"/>
      <x:c r="L1253" s="226"/>
      <x:c r="N1253" s="23"/>
      <x:c r="AL1253" s="226"/>
      <x:c r="AR1253" s="226"/>
      <x:c r="AT1253" s="226"/>
      <x:c r="AU1253" s="226"/>
      <x:c r="AW1253" s="226"/>
      <x:c r="BJ1253" s="222"/>
      <x:c r="BT1253" s="23"/>
      <x:c r="BU1253" s="23"/>
      <x:c r="BV1253" s="23"/>
      <x:c r="CI1253" s="226"/>
      <x:c r="CJ1253" s="226"/>
      <x:c r="CK1253" s="226"/>
      <x:c r="CP1253" s="226"/>
    </x:row>
    <x:row r="1254" spans="1:94" x14ac:dyDescent="0.3">
      <x:c r="A1254" s="226"/>
      <x:c r="C1254" s="226"/>
      <x:c r="L1254" s="226"/>
      <x:c r="N1254" s="23"/>
      <x:c r="AL1254" s="226"/>
      <x:c r="AR1254" s="226"/>
      <x:c r="AT1254" s="226"/>
      <x:c r="AU1254" s="226"/>
      <x:c r="AW1254" s="226"/>
      <x:c r="BJ1254" s="222"/>
      <x:c r="BT1254" s="23"/>
      <x:c r="BU1254" s="23"/>
      <x:c r="BV1254" s="23"/>
      <x:c r="CI1254" s="226"/>
      <x:c r="CJ1254" s="226"/>
      <x:c r="CK1254" s="226"/>
      <x:c r="CP1254" s="226"/>
    </x:row>
    <x:row r="1255" spans="1:94" x14ac:dyDescent="0.3">
      <x:c r="A1255" s="226"/>
      <x:c r="C1255" s="226"/>
      <x:c r="L1255" s="226"/>
      <x:c r="N1255" s="23"/>
      <x:c r="AL1255" s="226"/>
      <x:c r="AR1255" s="226"/>
      <x:c r="AT1255" s="226"/>
      <x:c r="AU1255" s="226"/>
      <x:c r="AW1255" s="226"/>
      <x:c r="BJ1255" s="222"/>
      <x:c r="BT1255" s="23"/>
      <x:c r="BU1255" s="23"/>
      <x:c r="BV1255" s="23"/>
      <x:c r="CI1255" s="226"/>
      <x:c r="CJ1255" s="226"/>
      <x:c r="CK1255" s="226"/>
      <x:c r="CP1255" s="226"/>
    </x:row>
    <x:row r="1256" spans="1:94" x14ac:dyDescent="0.3">
      <x:c r="A1256" s="226"/>
      <x:c r="C1256" s="226"/>
      <x:c r="L1256" s="226"/>
      <x:c r="N1256" s="23"/>
      <x:c r="AL1256" s="226"/>
      <x:c r="AR1256" s="226"/>
      <x:c r="AT1256" s="226"/>
      <x:c r="AU1256" s="226"/>
      <x:c r="AW1256" s="226"/>
      <x:c r="BJ1256" s="222"/>
      <x:c r="BT1256" s="23"/>
      <x:c r="BU1256" s="23"/>
      <x:c r="BV1256" s="23"/>
      <x:c r="CI1256" s="226"/>
      <x:c r="CJ1256" s="226"/>
      <x:c r="CK1256" s="226"/>
      <x:c r="CP1256" s="226"/>
    </x:row>
    <x:row r="1257" spans="1:94" x14ac:dyDescent="0.3">
      <x:c r="A1257" s="226"/>
      <x:c r="C1257" s="226"/>
      <x:c r="L1257" s="226"/>
      <x:c r="N1257" s="23"/>
      <x:c r="AL1257" s="226"/>
      <x:c r="AR1257" s="226"/>
      <x:c r="AT1257" s="226"/>
      <x:c r="AU1257" s="226"/>
      <x:c r="AW1257" s="226"/>
      <x:c r="BJ1257" s="222"/>
      <x:c r="BT1257" s="23"/>
      <x:c r="BU1257" s="23"/>
      <x:c r="BV1257" s="23"/>
      <x:c r="CI1257" s="226"/>
      <x:c r="CJ1257" s="226"/>
      <x:c r="CK1257" s="226"/>
      <x:c r="CP1257" s="226"/>
    </x:row>
    <x:row r="1258" spans="1:94" x14ac:dyDescent="0.3">
      <x:c r="A1258" s="226"/>
      <x:c r="C1258" s="226"/>
      <x:c r="L1258" s="226"/>
      <x:c r="N1258" s="23"/>
      <x:c r="AL1258" s="226"/>
      <x:c r="AR1258" s="226"/>
      <x:c r="AT1258" s="226"/>
      <x:c r="AU1258" s="226"/>
      <x:c r="AW1258" s="226"/>
      <x:c r="BJ1258" s="222"/>
      <x:c r="BT1258" s="23"/>
      <x:c r="BU1258" s="23"/>
      <x:c r="BV1258" s="23"/>
      <x:c r="CI1258" s="226"/>
      <x:c r="CJ1258" s="226"/>
      <x:c r="CK1258" s="226"/>
      <x:c r="CP1258" s="226"/>
    </x:row>
    <x:row r="1259" spans="1:94" x14ac:dyDescent="0.3">
      <x:c r="A1259" s="226"/>
      <x:c r="C1259" s="226"/>
      <x:c r="L1259" s="226"/>
      <x:c r="N1259" s="23"/>
      <x:c r="AL1259" s="226"/>
      <x:c r="AR1259" s="226"/>
      <x:c r="AT1259" s="226"/>
      <x:c r="AU1259" s="226"/>
      <x:c r="AW1259" s="226"/>
      <x:c r="BJ1259" s="222"/>
      <x:c r="BT1259" s="23"/>
      <x:c r="BU1259" s="23"/>
      <x:c r="BV1259" s="23"/>
      <x:c r="CI1259" s="226"/>
      <x:c r="CJ1259" s="226"/>
      <x:c r="CK1259" s="226"/>
      <x:c r="CP1259" s="226"/>
    </x:row>
    <x:row r="1260" spans="1:94" x14ac:dyDescent="0.3">
      <x:c r="A1260" s="226"/>
      <x:c r="C1260" s="226"/>
      <x:c r="L1260" s="226"/>
      <x:c r="N1260" s="23"/>
      <x:c r="AL1260" s="226"/>
      <x:c r="AR1260" s="226"/>
      <x:c r="AT1260" s="226"/>
      <x:c r="AU1260" s="226"/>
      <x:c r="AW1260" s="226"/>
      <x:c r="BJ1260" s="222"/>
      <x:c r="BT1260" s="23"/>
      <x:c r="BU1260" s="23"/>
      <x:c r="BV1260" s="23"/>
      <x:c r="CI1260" s="226"/>
      <x:c r="CJ1260" s="226"/>
      <x:c r="CK1260" s="226"/>
      <x:c r="CP1260" s="226"/>
    </x:row>
    <x:row r="1261" spans="1:94" x14ac:dyDescent="0.3">
      <x:c r="A1261" s="226"/>
      <x:c r="C1261" s="226"/>
      <x:c r="L1261" s="226"/>
      <x:c r="N1261" s="23"/>
      <x:c r="AL1261" s="226"/>
      <x:c r="AR1261" s="226"/>
      <x:c r="AT1261" s="226"/>
      <x:c r="AU1261" s="226"/>
      <x:c r="AW1261" s="226"/>
      <x:c r="BJ1261" s="222"/>
      <x:c r="BT1261" s="23"/>
      <x:c r="BU1261" s="23"/>
      <x:c r="BV1261" s="23"/>
      <x:c r="CI1261" s="226"/>
      <x:c r="CJ1261" s="226"/>
      <x:c r="CK1261" s="226"/>
      <x:c r="CP1261" s="226"/>
    </x:row>
    <x:row r="1262" spans="1:94" x14ac:dyDescent="0.3">
      <x:c r="A1262" s="226"/>
      <x:c r="C1262" s="226"/>
      <x:c r="L1262" s="226"/>
      <x:c r="N1262" s="23"/>
      <x:c r="AL1262" s="226"/>
      <x:c r="AR1262" s="226"/>
      <x:c r="AT1262" s="226"/>
      <x:c r="AU1262" s="226"/>
      <x:c r="AW1262" s="226"/>
      <x:c r="BJ1262" s="222"/>
      <x:c r="BT1262" s="23"/>
      <x:c r="BU1262" s="23"/>
      <x:c r="BV1262" s="23"/>
      <x:c r="CI1262" s="226"/>
      <x:c r="CJ1262" s="226"/>
      <x:c r="CK1262" s="226"/>
      <x:c r="CP1262" s="226"/>
    </x:row>
    <x:row r="1263" spans="1:94" x14ac:dyDescent="0.3">
      <x:c r="A1263" s="226"/>
      <x:c r="C1263" s="226"/>
      <x:c r="L1263" s="226"/>
      <x:c r="N1263" s="23"/>
      <x:c r="AL1263" s="226"/>
      <x:c r="AR1263" s="226"/>
      <x:c r="AT1263" s="226"/>
      <x:c r="AU1263" s="226"/>
      <x:c r="AW1263" s="226"/>
      <x:c r="BJ1263" s="222"/>
      <x:c r="BT1263" s="23"/>
      <x:c r="BU1263" s="23"/>
      <x:c r="BV1263" s="23"/>
      <x:c r="CI1263" s="226"/>
      <x:c r="CJ1263" s="226"/>
      <x:c r="CK1263" s="226"/>
      <x:c r="CP1263" s="226"/>
    </x:row>
    <x:row r="1264" spans="1:94" x14ac:dyDescent="0.3">
      <x:c r="A1264" s="226"/>
      <x:c r="C1264" s="226"/>
      <x:c r="L1264" s="226"/>
      <x:c r="N1264" s="23"/>
      <x:c r="AL1264" s="226"/>
      <x:c r="AR1264" s="226"/>
      <x:c r="AT1264" s="226"/>
      <x:c r="AU1264" s="226"/>
      <x:c r="AW1264" s="226"/>
      <x:c r="BJ1264" s="222"/>
      <x:c r="BT1264" s="23"/>
      <x:c r="BU1264" s="23"/>
      <x:c r="BV1264" s="23"/>
      <x:c r="CI1264" s="226"/>
      <x:c r="CJ1264" s="226"/>
      <x:c r="CK1264" s="226"/>
      <x:c r="CP1264" s="226"/>
    </x:row>
    <x:row r="1265" spans="1:94" x14ac:dyDescent="0.3">
      <x:c r="A1265" s="226"/>
      <x:c r="C1265" s="226"/>
      <x:c r="L1265" s="226"/>
      <x:c r="N1265" s="23"/>
      <x:c r="AL1265" s="226"/>
      <x:c r="AR1265" s="226"/>
      <x:c r="AT1265" s="226"/>
      <x:c r="AU1265" s="226"/>
      <x:c r="AW1265" s="226"/>
      <x:c r="BJ1265" s="222"/>
      <x:c r="BT1265" s="23"/>
      <x:c r="BU1265" s="23"/>
      <x:c r="BV1265" s="23"/>
      <x:c r="CI1265" s="226"/>
      <x:c r="CJ1265" s="226"/>
      <x:c r="CK1265" s="226"/>
      <x:c r="CP1265" s="226"/>
    </x:row>
    <x:row r="1266" spans="1:94" x14ac:dyDescent="0.3">
      <x:c r="A1266" s="226"/>
      <x:c r="C1266" s="226"/>
      <x:c r="L1266" s="226"/>
      <x:c r="N1266" s="23"/>
      <x:c r="AE1266" s="23"/>
      <x:c r="AF1266" s="23"/>
      <x:c r="AH1266" s="23"/>
      <x:c r="AL1266" s="226"/>
      <x:c r="AR1266" s="226"/>
      <x:c r="AT1266" s="226"/>
      <x:c r="AU1266" s="226"/>
      <x:c r="AW1266" s="226"/>
      <x:c r="BJ1266" s="222"/>
      <x:c r="BT1266" s="23"/>
      <x:c r="BU1266" s="23"/>
      <x:c r="BV1266" s="23"/>
      <x:c r="CI1266" s="226"/>
      <x:c r="CJ1266" s="226"/>
      <x:c r="CK1266" s="226"/>
      <x:c r="CL1266" s="23"/>
      <x:c r="CP1266" s="226"/>
    </x:row>
    <x:row r="1267" spans="1:94" x14ac:dyDescent="0.3">
      <x:c r="A1267" s="226"/>
      <x:c r="C1267" s="226"/>
      <x:c r="L1267" s="226"/>
      <x:c r="N1267" s="23"/>
      <x:c r="AL1267" s="226"/>
      <x:c r="AR1267" s="226"/>
      <x:c r="AT1267" s="226"/>
      <x:c r="AU1267" s="226"/>
      <x:c r="AW1267" s="226"/>
      <x:c r="BJ1267" s="222"/>
      <x:c r="BT1267" s="23"/>
      <x:c r="BU1267" s="23"/>
      <x:c r="BV1267" s="23"/>
      <x:c r="CI1267" s="226"/>
      <x:c r="CJ1267" s="226"/>
      <x:c r="CK1267" s="226"/>
      <x:c r="CP1267" s="226"/>
    </x:row>
    <x:row r="1268" spans="1:94" x14ac:dyDescent="0.3">
      <x:c r="A1268" s="226"/>
      <x:c r="C1268" s="226"/>
      <x:c r="L1268" s="226"/>
      <x:c r="N1268" s="23"/>
      <x:c r="AL1268" s="226"/>
      <x:c r="AR1268" s="226"/>
      <x:c r="AT1268" s="226"/>
      <x:c r="AU1268" s="226"/>
      <x:c r="AW1268" s="226"/>
      <x:c r="BJ1268" s="222"/>
      <x:c r="BT1268" s="23"/>
      <x:c r="BU1268" s="23"/>
      <x:c r="BV1268" s="23"/>
      <x:c r="CI1268" s="226"/>
      <x:c r="CJ1268" s="226"/>
      <x:c r="CK1268" s="226"/>
      <x:c r="CP1268" s="226"/>
    </x:row>
    <x:row r="1269" spans="1:94" x14ac:dyDescent="0.3">
      <x:c r="A1269" s="226"/>
      <x:c r="C1269" s="226"/>
      <x:c r="L1269" s="226"/>
      <x:c r="N1269" s="23"/>
      <x:c r="AL1269" s="226"/>
      <x:c r="AR1269" s="226"/>
      <x:c r="AT1269" s="226"/>
      <x:c r="AU1269" s="226"/>
      <x:c r="AW1269" s="226"/>
      <x:c r="BJ1269" s="222"/>
      <x:c r="BT1269" s="23"/>
      <x:c r="BU1269" s="23"/>
      <x:c r="BV1269" s="23"/>
      <x:c r="CI1269" s="226"/>
      <x:c r="CJ1269" s="226"/>
      <x:c r="CK1269" s="226"/>
      <x:c r="CP1269" s="226"/>
    </x:row>
    <x:row r="1270" spans="1:94" x14ac:dyDescent="0.3">
      <x:c r="A1270" s="226"/>
      <x:c r="C1270" s="226"/>
      <x:c r="L1270" s="226"/>
      <x:c r="N1270" s="23"/>
      <x:c r="AL1270" s="226"/>
      <x:c r="AR1270" s="226"/>
      <x:c r="AT1270" s="226"/>
      <x:c r="AU1270" s="226"/>
      <x:c r="AW1270" s="226"/>
      <x:c r="BJ1270" s="222"/>
      <x:c r="BT1270" s="23"/>
      <x:c r="BU1270" s="23"/>
      <x:c r="BV1270" s="23"/>
      <x:c r="CI1270" s="226"/>
      <x:c r="CJ1270" s="226"/>
      <x:c r="CK1270" s="226"/>
      <x:c r="CP1270" s="226"/>
    </x:row>
    <x:row r="1271" spans="1:94" x14ac:dyDescent="0.3">
      <x:c r="A1271" s="226"/>
      <x:c r="C1271" s="226"/>
      <x:c r="L1271" s="226"/>
      <x:c r="N1271" s="23"/>
      <x:c r="AL1271" s="226"/>
      <x:c r="AR1271" s="226"/>
      <x:c r="AT1271" s="226"/>
      <x:c r="AU1271" s="226"/>
      <x:c r="AW1271" s="226"/>
      <x:c r="BJ1271" s="222"/>
      <x:c r="BT1271" s="23"/>
      <x:c r="BU1271" s="23"/>
      <x:c r="BV1271" s="23"/>
      <x:c r="CI1271" s="226"/>
      <x:c r="CJ1271" s="226"/>
      <x:c r="CK1271" s="226"/>
      <x:c r="CP1271" s="226"/>
    </x:row>
    <x:row r="1272" spans="1:94" x14ac:dyDescent="0.3">
      <x:c r="A1272" s="226"/>
      <x:c r="C1272" s="226"/>
      <x:c r="L1272" s="226"/>
      <x:c r="N1272" s="23"/>
      <x:c r="AL1272" s="226"/>
      <x:c r="AR1272" s="226"/>
      <x:c r="AT1272" s="226"/>
      <x:c r="AU1272" s="226"/>
      <x:c r="AW1272" s="226"/>
      <x:c r="BJ1272" s="222"/>
      <x:c r="BT1272" s="23"/>
      <x:c r="BU1272" s="23"/>
      <x:c r="BV1272" s="23"/>
      <x:c r="CI1272" s="226"/>
      <x:c r="CJ1272" s="226"/>
      <x:c r="CK1272" s="226"/>
      <x:c r="CP1272" s="226"/>
    </x:row>
    <x:row r="1273" spans="1:94" x14ac:dyDescent="0.3">
      <x:c r="A1273" s="226"/>
      <x:c r="C1273" s="226"/>
      <x:c r="L1273" s="226"/>
      <x:c r="N1273" s="23"/>
      <x:c r="AL1273" s="226"/>
      <x:c r="AR1273" s="226"/>
      <x:c r="AT1273" s="226"/>
      <x:c r="AU1273" s="226"/>
      <x:c r="AW1273" s="226"/>
      <x:c r="BJ1273" s="222"/>
      <x:c r="BT1273" s="23"/>
      <x:c r="BU1273" s="23"/>
      <x:c r="BV1273" s="23"/>
      <x:c r="CI1273" s="226"/>
      <x:c r="CJ1273" s="226"/>
      <x:c r="CK1273" s="226"/>
      <x:c r="CP1273" s="226"/>
    </x:row>
    <x:row r="1274" spans="1:94" x14ac:dyDescent="0.3">
      <x:c r="A1274" s="226"/>
      <x:c r="C1274" s="226"/>
      <x:c r="L1274" s="226"/>
      <x:c r="N1274" s="23"/>
      <x:c r="AL1274" s="226"/>
      <x:c r="AR1274" s="226"/>
      <x:c r="AT1274" s="226"/>
      <x:c r="AU1274" s="226"/>
      <x:c r="AW1274" s="226"/>
      <x:c r="BJ1274" s="222"/>
      <x:c r="BT1274" s="23"/>
      <x:c r="BU1274" s="23"/>
      <x:c r="BV1274" s="23"/>
      <x:c r="CI1274" s="226"/>
      <x:c r="CJ1274" s="226"/>
      <x:c r="CK1274" s="226"/>
      <x:c r="CP1274" s="226"/>
    </x:row>
    <x:row r="1275" spans="1:94" x14ac:dyDescent="0.3">
      <x:c r="A1275" s="226"/>
      <x:c r="C1275" s="226"/>
      <x:c r="L1275" s="226"/>
      <x:c r="N1275" s="23"/>
      <x:c r="AL1275" s="226"/>
      <x:c r="AR1275" s="226"/>
      <x:c r="AT1275" s="226"/>
      <x:c r="AU1275" s="226"/>
      <x:c r="AW1275" s="226"/>
      <x:c r="BJ1275" s="222"/>
      <x:c r="BT1275" s="23"/>
      <x:c r="BU1275" s="23"/>
      <x:c r="BV1275" s="23"/>
      <x:c r="CI1275" s="226"/>
      <x:c r="CJ1275" s="226"/>
      <x:c r="CK1275" s="226"/>
      <x:c r="CP1275" s="226"/>
    </x:row>
    <x:row r="1276" spans="1:94" x14ac:dyDescent="0.3">
      <x:c r="A1276" s="226"/>
      <x:c r="C1276" s="226"/>
      <x:c r="L1276" s="226"/>
      <x:c r="N1276" s="23"/>
      <x:c r="AL1276" s="226"/>
      <x:c r="AR1276" s="226"/>
      <x:c r="AT1276" s="226"/>
      <x:c r="AU1276" s="226"/>
      <x:c r="AW1276" s="226"/>
      <x:c r="BJ1276" s="222"/>
      <x:c r="BT1276" s="23"/>
      <x:c r="BU1276" s="23"/>
      <x:c r="BV1276" s="23"/>
      <x:c r="CI1276" s="226"/>
      <x:c r="CJ1276" s="226"/>
      <x:c r="CK1276" s="226"/>
      <x:c r="CP1276" s="226"/>
    </x:row>
    <x:row r="1277" spans="1:94" x14ac:dyDescent="0.3">
      <x:c r="A1277" s="226"/>
      <x:c r="C1277" s="226"/>
      <x:c r="L1277" s="226"/>
      <x:c r="N1277" s="23"/>
      <x:c r="AL1277" s="226"/>
      <x:c r="AR1277" s="226"/>
      <x:c r="AT1277" s="226"/>
      <x:c r="AU1277" s="226"/>
      <x:c r="AW1277" s="226"/>
      <x:c r="BJ1277" s="222"/>
      <x:c r="BT1277" s="23"/>
      <x:c r="BU1277" s="23"/>
      <x:c r="BV1277" s="23"/>
      <x:c r="CI1277" s="226"/>
      <x:c r="CJ1277" s="226"/>
      <x:c r="CK1277" s="226"/>
      <x:c r="CP1277" s="226"/>
    </x:row>
    <x:row r="1278" spans="1:94" x14ac:dyDescent="0.3">
      <x:c r="A1278" s="226"/>
      <x:c r="C1278" s="226"/>
      <x:c r="L1278" s="226"/>
      <x:c r="N1278" s="23"/>
      <x:c r="AL1278" s="226"/>
      <x:c r="AR1278" s="226"/>
      <x:c r="AT1278" s="226"/>
      <x:c r="AU1278" s="226"/>
      <x:c r="AW1278" s="226"/>
      <x:c r="BJ1278" s="222"/>
      <x:c r="BT1278" s="23"/>
      <x:c r="BU1278" s="23"/>
      <x:c r="BV1278" s="23"/>
      <x:c r="CI1278" s="226"/>
      <x:c r="CJ1278" s="226"/>
      <x:c r="CK1278" s="226"/>
      <x:c r="CP1278" s="226"/>
    </x:row>
    <x:row r="1279" spans="1:94" x14ac:dyDescent="0.3">
      <x:c r="A1279" s="226"/>
      <x:c r="C1279" s="226"/>
      <x:c r="L1279" s="226"/>
      <x:c r="N1279" s="23"/>
      <x:c r="AL1279" s="226"/>
      <x:c r="AR1279" s="226"/>
      <x:c r="AT1279" s="226"/>
      <x:c r="AU1279" s="226"/>
      <x:c r="AW1279" s="226"/>
      <x:c r="BJ1279" s="222"/>
      <x:c r="BT1279" s="23"/>
      <x:c r="BU1279" s="23"/>
      <x:c r="BV1279" s="23"/>
      <x:c r="CI1279" s="226"/>
      <x:c r="CJ1279" s="226"/>
      <x:c r="CK1279" s="226"/>
      <x:c r="CP1279" s="226"/>
    </x:row>
    <x:row r="1280" spans="1:94" x14ac:dyDescent="0.3">
      <x:c r="A1280" s="226"/>
      <x:c r="C1280" s="226"/>
      <x:c r="L1280" s="226"/>
      <x:c r="N1280" s="23"/>
      <x:c r="AL1280" s="226"/>
      <x:c r="AR1280" s="226"/>
      <x:c r="AT1280" s="226"/>
      <x:c r="AU1280" s="226"/>
      <x:c r="AW1280" s="226"/>
      <x:c r="BJ1280" s="222"/>
      <x:c r="BT1280" s="23"/>
      <x:c r="BU1280" s="23"/>
      <x:c r="BV1280" s="23"/>
      <x:c r="CI1280" s="226"/>
      <x:c r="CJ1280" s="226"/>
      <x:c r="CK1280" s="226"/>
      <x:c r="CP1280" s="226"/>
    </x:row>
    <x:row r="1281" spans="1:94" x14ac:dyDescent="0.3">
      <x:c r="A1281" s="226"/>
      <x:c r="C1281" s="226"/>
      <x:c r="L1281" s="226"/>
      <x:c r="N1281" s="23"/>
      <x:c r="AL1281" s="226"/>
      <x:c r="AR1281" s="226"/>
      <x:c r="AT1281" s="226"/>
      <x:c r="AU1281" s="226"/>
      <x:c r="AW1281" s="226"/>
      <x:c r="BJ1281" s="222"/>
      <x:c r="BT1281" s="23"/>
      <x:c r="BU1281" s="23"/>
      <x:c r="BV1281" s="23"/>
      <x:c r="CI1281" s="226"/>
      <x:c r="CJ1281" s="226"/>
      <x:c r="CK1281" s="226"/>
      <x:c r="CP1281" s="226"/>
    </x:row>
    <x:row r="1282" spans="1:94" x14ac:dyDescent="0.3">
      <x:c r="A1282" s="226"/>
      <x:c r="C1282" s="226"/>
      <x:c r="L1282" s="226"/>
      <x:c r="N1282" s="23"/>
      <x:c r="AL1282" s="226"/>
      <x:c r="AR1282" s="226"/>
      <x:c r="AT1282" s="226"/>
      <x:c r="AU1282" s="226"/>
      <x:c r="AW1282" s="226"/>
      <x:c r="BJ1282" s="222"/>
      <x:c r="BT1282" s="23"/>
      <x:c r="BU1282" s="23"/>
      <x:c r="BV1282" s="23"/>
      <x:c r="CI1282" s="226"/>
      <x:c r="CJ1282" s="226"/>
      <x:c r="CK1282" s="226"/>
      <x:c r="CP1282" s="226"/>
    </x:row>
    <x:row r="1283" spans="1:94" x14ac:dyDescent="0.3">
      <x:c r="A1283" s="226"/>
      <x:c r="C1283" s="226"/>
      <x:c r="L1283" s="226"/>
      <x:c r="N1283" s="23"/>
      <x:c r="AL1283" s="226"/>
      <x:c r="AR1283" s="226"/>
      <x:c r="AT1283" s="226"/>
      <x:c r="AU1283" s="226"/>
      <x:c r="AW1283" s="226"/>
      <x:c r="BJ1283" s="222"/>
      <x:c r="BT1283" s="23"/>
      <x:c r="BU1283" s="23"/>
      <x:c r="BV1283" s="23"/>
      <x:c r="CI1283" s="226"/>
      <x:c r="CJ1283" s="226"/>
      <x:c r="CK1283" s="226"/>
      <x:c r="CP1283" s="226"/>
    </x:row>
    <x:row r="1284" spans="1:94" x14ac:dyDescent="0.3">
      <x:c r="A1284" s="226"/>
      <x:c r="C1284" s="226"/>
      <x:c r="L1284" s="226"/>
      <x:c r="N1284" s="23"/>
      <x:c r="AL1284" s="226"/>
      <x:c r="AR1284" s="226"/>
      <x:c r="AT1284" s="226"/>
      <x:c r="AU1284" s="226"/>
      <x:c r="AW1284" s="226"/>
      <x:c r="BJ1284" s="222"/>
      <x:c r="BT1284" s="23"/>
      <x:c r="BU1284" s="23"/>
      <x:c r="BV1284" s="23"/>
      <x:c r="CI1284" s="226"/>
      <x:c r="CJ1284" s="226"/>
      <x:c r="CK1284" s="226"/>
      <x:c r="CP1284" s="226"/>
    </x:row>
    <x:row r="1285" spans="1:94" x14ac:dyDescent="0.3">
      <x:c r="A1285" s="226"/>
      <x:c r="C1285" s="226"/>
      <x:c r="L1285" s="226"/>
      <x:c r="N1285" s="23"/>
      <x:c r="AL1285" s="226"/>
      <x:c r="AR1285" s="226"/>
      <x:c r="AT1285" s="226"/>
      <x:c r="AU1285" s="226"/>
      <x:c r="AW1285" s="226"/>
      <x:c r="BJ1285" s="222"/>
      <x:c r="BT1285" s="23"/>
      <x:c r="BU1285" s="23"/>
      <x:c r="BV1285" s="23"/>
      <x:c r="CI1285" s="226"/>
      <x:c r="CJ1285" s="226"/>
      <x:c r="CK1285" s="226"/>
      <x:c r="CP1285" s="226"/>
    </x:row>
    <x:row r="1286" spans="1:94" x14ac:dyDescent="0.3">
      <x:c r="A1286" s="226"/>
      <x:c r="C1286" s="226"/>
      <x:c r="L1286" s="226"/>
      <x:c r="N1286" s="23"/>
      <x:c r="AL1286" s="226"/>
      <x:c r="AR1286" s="226"/>
      <x:c r="AT1286" s="226"/>
      <x:c r="AU1286" s="226"/>
      <x:c r="AW1286" s="226"/>
      <x:c r="BJ1286" s="222"/>
      <x:c r="BT1286" s="23"/>
      <x:c r="BU1286" s="23"/>
      <x:c r="BV1286" s="23"/>
      <x:c r="CI1286" s="226"/>
      <x:c r="CJ1286" s="226"/>
      <x:c r="CK1286" s="226"/>
      <x:c r="CP1286" s="226"/>
    </x:row>
    <x:row r="1287" spans="1:94" x14ac:dyDescent="0.3">
      <x:c r="A1287" s="226"/>
      <x:c r="C1287" s="226"/>
      <x:c r="L1287" s="226"/>
      <x:c r="N1287" s="23"/>
      <x:c r="AL1287" s="226"/>
      <x:c r="AR1287" s="226"/>
      <x:c r="AT1287" s="226"/>
      <x:c r="AU1287" s="226"/>
      <x:c r="AW1287" s="226"/>
      <x:c r="BJ1287" s="222"/>
      <x:c r="BT1287" s="23"/>
      <x:c r="BU1287" s="23"/>
      <x:c r="BV1287" s="23"/>
      <x:c r="CI1287" s="226"/>
      <x:c r="CJ1287" s="226"/>
      <x:c r="CK1287" s="226"/>
      <x:c r="CP1287" s="226"/>
    </x:row>
    <x:row r="1288" spans="1:94" x14ac:dyDescent="0.3">
      <x:c r="A1288" s="226"/>
      <x:c r="C1288" s="226"/>
      <x:c r="L1288" s="226"/>
      <x:c r="N1288" s="23"/>
      <x:c r="AL1288" s="226"/>
      <x:c r="AR1288" s="226"/>
      <x:c r="AT1288" s="226"/>
      <x:c r="AU1288" s="226"/>
      <x:c r="AW1288" s="226"/>
      <x:c r="BJ1288" s="222"/>
      <x:c r="BT1288" s="23"/>
      <x:c r="BU1288" s="23"/>
      <x:c r="BV1288" s="23"/>
      <x:c r="CI1288" s="226"/>
      <x:c r="CJ1288" s="226"/>
      <x:c r="CK1288" s="226"/>
      <x:c r="CP1288" s="226"/>
    </x:row>
    <x:row r="1289" spans="1:94" x14ac:dyDescent="0.3">
      <x:c r="A1289" s="226"/>
      <x:c r="C1289" s="226"/>
      <x:c r="L1289" s="226"/>
      <x:c r="N1289" s="23"/>
      <x:c r="AL1289" s="226"/>
      <x:c r="AR1289" s="226"/>
      <x:c r="AT1289" s="226"/>
      <x:c r="AU1289" s="226"/>
      <x:c r="AW1289" s="226"/>
      <x:c r="BJ1289" s="222"/>
      <x:c r="BT1289" s="23"/>
      <x:c r="BU1289" s="23"/>
      <x:c r="BV1289" s="23"/>
      <x:c r="CI1289" s="226"/>
      <x:c r="CJ1289" s="226"/>
      <x:c r="CK1289" s="226"/>
      <x:c r="CP1289" s="226"/>
    </x:row>
    <x:row r="1290" spans="1:94" x14ac:dyDescent="0.3">
      <x:c r="A1290" s="226"/>
      <x:c r="C1290" s="226"/>
      <x:c r="L1290" s="226"/>
      <x:c r="N1290" s="23"/>
      <x:c r="AL1290" s="226"/>
      <x:c r="AR1290" s="226"/>
      <x:c r="AT1290" s="226"/>
      <x:c r="AU1290" s="226"/>
      <x:c r="AW1290" s="226"/>
      <x:c r="BJ1290" s="222"/>
      <x:c r="BT1290" s="23"/>
      <x:c r="BU1290" s="23"/>
      <x:c r="BV1290" s="23"/>
      <x:c r="CI1290" s="226"/>
      <x:c r="CJ1290" s="226"/>
      <x:c r="CK1290" s="226"/>
      <x:c r="CP1290" s="226"/>
    </x:row>
    <x:row r="1291" spans="1:94" x14ac:dyDescent="0.3">
      <x:c r="A1291" s="226"/>
      <x:c r="C1291" s="226"/>
      <x:c r="L1291" s="226"/>
      <x:c r="N1291" s="23"/>
      <x:c r="AL1291" s="226"/>
      <x:c r="AR1291" s="226"/>
      <x:c r="AT1291" s="226"/>
      <x:c r="AU1291" s="226"/>
      <x:c r="AW1291" s="226"/>
      <x:c r="BJ1291" s="222"/>
      <x:c r="BT1291" s="23"/>
      <x:c r="BU1291" s="23"/>
      <x:c r="BV1291" s="23"/>
      <x:c r="CI1291" s="226"/>
      <x:c r="CJ1291" s="226"/>
      <x:c r="CK1291" s="226"/>
      <x:c r="CP1291" s="226"/>
    </x:row>
    <x:row r="1292" spans="1:94" x14ac:dyDescent="0.3">
      <x:c r="A1292" s="226"/>
      <x:c r="C1292" s="226"/>
      <x:c r="L1292" s="226"/>
      <x:c r="N1292" s="23"/>
      <x:c r="AL1292" s="226"/>
      <x:c r="AR1292" s="226"/>
      <x:c r="AT1292" s="226"/>
      <x:c r="AU1292" s="226"/>
      <x:c r="AW1292" s="226"/>
      <x:c r="BJ1292" s="222"/>
      <x:c r="BT1292" s="23"/>
      <x:c r="BU1292" s="23"/>
      <x:c r="BV1292" s="23"/>
      <x:c r="CI1292" s="226"/>
      <x:c r="CJ1292" s="226"/>
      <x:c r="CK1292" s="226"/>
      <x:c r="CP1292" s="226"/>
    </x:row>
    <x:row r="1293" spans="1:94" x14ac:dyDescent="0.3">
      <x:c r="A1293" s="226"/>
      <x:c r="C1293" s="226"/>
      <x:c r="L1293" s="226"/>
      <x:c r="N1293" s="23"/>
      <x:c r="W1293" s="226"/>
      <x:c r="Y1293" s="226"/>
      <x:c r="AE1293" s="23"/>
      <x:c r="AF1293" s="23"/>
      <x:c r="AI1293" s="23"/>
      <x:c r="AJ1293" s="23"/>
      <x:c r="AK1293" s="222"/>
      <x:c r="AL1293" s="222"/>
      <x:c r="AR1293" s="226"/>
      <x:c r="AS1293" s="226"/>
      <x:c r="AT1293" s="226"/>
      <x:c r="AU1293" s="222"/>
      <x:c r="AV1293" s="222"/>
      <x:c r="AW1293" s="226"/>
      <x:c r="AX1293" s="226"/>
      <x:c r="BA1293" s="226"/>
      <x:c r="BJ1293" s="222"/>
      <x:c r="BT1293" s="23"/>
      <x:c r="BU1293" s="23"/>
      <x:c r="BV1293" s="23"/>
      <x:c r="CG1293" s="226"/>
      <x:c r="CH1293" s="226"/>
      <x:c r="CI1293" s="226"/>
      <x:c r="CJ1293" s="226"/>
      <x:c r="CK1293" s="226"/>
      <x:c r="CL1293" s="23"/>
      <x:c r="CP1293" s="226"/>
    </x:row>
    <x:row r="1294" spans="1:94" x14ac:dyDescent="0.3">
      <x:c r="A1294" s="226"/>
      <x:c r="C1294" s="226"/>
      <x:c r="L1294" s="226"/>
      <x:c r="N1294" s="23"/>
      <x:c r="W1294" s="226"/>
      <x:c r="Y1294" s="226"/>
      <x:c r="AE1294" s="23"/>
      <x:c r="AF1294" s="23"/>
      <x:c r="AI1294" s="23"/>
      <x:c r="AJ1294" s="23"/>
      <x:c r="AK1294" s="222"/>
      <x:c r="AL1294" s="222"/>
      <x:c r="AR1294" s="226"/>
      <x:c r="AS1294" s="226"/>
      <x:c r="AT1294" s="226"/>
      <x:c r="AU1294" s="222"/>
      <x:c r="AV1294" s="222"/>
      <x:c r="AW1294" s="226"/>
      <x:c r="AX1294" s="226"/>
      <x:c r="BA1294" s="226"/>
      <x:c r="BJ1294" s="222"/>
      <x:c r="BT1294" s="23"/>
      <x:c r="BU1294" s="23"/>
      <x:c r="BV1294" s="23"/>
      <x:c r="CG1294" s="226"/>
      <x:c r="CH1294" s="226"/>
      <x:c r="CI1294" s="226"/>
      <x:c r="CJ1294" s="226"/>
      <x:c r="CK1294" s="226"/>
      <x:c r="CL1294" s="23"/>
      <x:c r="CP1294" s="226"/>
    </x:row>
    <x:row r="1295" spans="1:94" x14ac:dyDescent="0.3">
      <x:c r="A1295" s="226"/>
      <x:c r="C1295" s="226"/>
      <x:c r="L1295" s="226"/>
      <x:c r="N1295" s="23"/>
      <x:c r="W1295" s="226"/>
      <x:c r="Y1295" s="226"/>
      <x:c r="AE1295" s="23"/>
      <x:c r="AF1295" s="23"/>
      <x:c r="AI1295" s="23"/>
      <x:c r="AJ1295" s="23"/>
      <x:c r="AK1295" s="222"/>
      <x:c r="AL1295" s="222"/>
      <x:c r="AR1295" s="226"/>
      <x:c r="AS1295" s="226"/>
      <x:c r="AT1295" s="226"/>
      <x:c r="AU1295" s="222"/>
      <x:c r="AV1295" s="222"/>
      <x:c r="AW1295" s="226"/>
      <x:c r="AX1295" s="226"/>
      <x:c r="BA1295" s="226"/>
      <x:c r="BJ1295" s="222"/>
      <x:c r="BT1295" s="23"/>
      <x:c r="BU1295" s="23"/>
      <x:c r="BV1295" s="23"/>
      <x:c r="CG1295" s="226"/>
      <x:c r="CH1295" s="226"/>
      <x:c r="CI1295" s="226"/>
      <x:c r="CJ1295" s="226"/>
      <x:c r="CK1295" s="226"/>
      <x:c r="CL1295" s="23"/>
      <x:c r="CP1295" s="226"/>
    </x:row>
    <x:row r="1296" spans="1:94" x14ac:dyDescent="0.3">
      <x:c r="A1296" s="226"/>
      <x:c r="C1296" s="226"/>
      <x:c r="L1296" s="226"/>
      <x:c r="N1296" s="23"/>
      <x:c r="O1296" s="226"/>
      <x:c r="W1296" s="226"/>
      <x:c r="AE1296" s="23"/>
      <x:c r="AF1296" s="23"/>
      <x:c r="AG1296" s="23"/>
      <x:c r="AI1296" s="23"/>
      <x:c r="AJ1296" s="23"/>
      <x:c r="AK1296" s="226"/>
      <x:c r="AL1296" s="222"/>
      <x:c r="AM1296" s="226"/>
      <x:c r="AN1296" s="226"/>
      <x:c r="AR1296" s="226"/>
      <x:c r="AS1296" s="226"/>
      <x:c r="AT1296" s="226"/>
      <x:c r="AU1296" s="222"/>
      <x:c r="AV1296" s="222"/>
      <x:c r="AW1296" s="226"/>
      <x:c r="AX1296" s="226"/>
      <x:c r="BA1296" s="226"/>
      <x:c r="BJ1296" s="222"/>
      <x:c r="BN1296" s="226"/>
      <x:c r="BO1296" s="226"/>
      <x:c r="BT1296" s="23"/>
      <x:c r="BU1296" s="23"/>
      <x:c r="BV1296" s="23"/>
      <x:c r="CG1296" s="226"/>
      <x:c r="CH1296" s="226"/>
      <x:c r="CI1296" s="226"/>
      <x:c r="CJ1296" s="226"/>
      <x:c r="CK1296" s="226"/>
      <x:c r="CL1296" s="23"/>
      <x:c r="CP1296" s="226"/>
    </x:row>
    <x:row r="1297" spans="1:94" x14ac:dyDescent="0.3">
      <x:c r="A1297" s="226"/>
      <x:c r="C1297" s="226"/>
      <x:c r="L1297" s="226"/>
      <x:c r="N1297" s="23"/>
      <x:c r="O1297" s="226"/>
      <x:c r="W1297" s="226"/>
      <x:c r="AE1297" s="23"/>
      <x:c r="AF1297" s="23"/>
      <x:c r="AG1297" s="23"/>
      <x:c r="AI1297" s="23"/>
      <x:c r="AJ1297" s="23"/>
      <x:c r="AK1297" s="226"/>
      <x:c r="AL1297" s="226"/>
      <x:c r="AM1297" s="226"/>
      <x:c r="AN1297" s="226"/>
      <x:c r="AR1297" s="226"/>
      <x:c r="AS1297" s="226"/>
      <x:c r="AT1297" s="226"/>
      <x:c r="AU1297" s="222"/>
      <x:c r="AV1297" s="222"/>
      <x:c r="AW1297" s="226"/>
      <x:c r="AX1297" s="226"/>
      <x:c r="BA1297" s="226"/>
      <x:c r="BJ1297" s="222"/>
      <x:c r="BN1297" s="226"/>
      <x:c r="BO1297" s="226"/>
      <x:c r="BT1297" s="23"/>
      <x:c r="BU1297" s="23"/>
      <x:c r="BV1297" s="23"/>
      <x:c r="CG1297" s="226"/>
      <x:c r="CH1297" s="226"/>
      <x:c r="CI1297" s="226"/>
      <x:c r="CJ1297" s="226"/>
      <x:c r="CK1297" s="226"/>
      <x:c r="CL1297" s="23"/>
      <x:c r="CP1297" s="226"/>
    </x:row>
    <x:row r="1298" spans="1:94" x14ac:dyDescent="0.3">
      <x:c r="A1298" s="226"/>
      <x:c r="C1298" s="226"/>
      <x:c r="L1298" s="226"/>
      <x:c r="N1298" s="23"/>
      <x:c r="AL1298" s="226"/>
      <x:c r="AR1298" s="226"/>
      <x:c r="AT1298" s="226"/>
      <x:c r="AU1298" s="226"/>
      <x:c r="AW1298" s="226"/>
      <x:c r="BJ1298" s="222"/>
      <x:c r="BT1298" s="23"/>
      <x:c r="BU1298" s="23"/>
      <x:c r="BV1298" s="23"/>
      <x:c r="CI1298" s="226"/>
      <x:c r="CJ1298" s="226"/>
      <x:c r="CK1298" s="226"/>
      <x:c r="CP1298" s="226"/>
    </x:row>
    <x:row r="1299" spans="1:94" x14ac:dyDescent="0.3">
      <x:c r="A1299" s="226"/>
      <x:c r="C1299" s="226"/>
      <x:c r="L1299" s="226"/>
      <x:c r="N1299" s="23"/>
      <x:c r="AL1299" s="226"/>
      <x:c r="AR1299" s="226"/>
      <x:c r="AT1299" s="226"/>
      <x:c r="AU1299" s="226"/>
      <x:c r="AW1299" s="226"/>
      <x:c r="BJ1299" s="222"/>
      <x:c r="BT1299" s="23"/>
      <x:c r="BU1299" s="23"/>
      <x:c r="BV1299" s="23"/>
      <x:c r="CI1299" s="226"/>
      <x:c r="CJ1299" s="226"/>
      <x:c r="CK1299" s="226"/>
      <x:c r="CP1299" s="226"/>
    </x:row>
    <x:row r="1300" spans="1:94" x14ac:dyDescent="0.3">
      <x:c r="A1300" s="226"/>
      <x:c r="C1300" s="226"/>
      <x:c r="L1300" s="226"/>
      <x:c r="N1300" s="23"/>
      <x:c r="AL1300" s="226"/>
      <x:c r="AR1300" s="226"/>
      <x:c r="AT1300" s="226"/>
      <x:c r="AU1300" s="226"/>
      <x:c r="AW1300" s="226"/>
      <x:c r="BJ1300" s="222"/>
      <x:c r="BT1300" s="23"/>
      <x:c r="BU1300" s="23"/>
      <x:c r="BV1300" s="23"/>
      <x:c r="CI1300" s="226"/>
      <x:c r="CJ1300" s="226"/>
      <x:c r="CK1300" s="226"/>
      <x:c r="CP1300" s="226"/>
    </x:row>
    <x:row r="1301" spans="1:94" x14ac:dyDescent="0.3">
      <x:c r="A1301" s="226"/>
      <x:c r="C1301" s="226"/>
      <x:c r="L1301" s="226"/>
      <x:c r="N1301" s="23"/>
      <x:c r="AL1301" s="226"/>
      <x:c r="AR1301" s="226"/>
      <x:c r="AT1301" s="226"/>
      <x:c r="AU1301" s="226"/>
      <x:c r="AW1301" s="226"/>
      <x:c r="BJ1301" s="222"/>
      <x:c r="BT1301" s="23"/>
      <x:c r="BU1301" s="23"/>
      <x:c r="BV1301" s="23"/>
      <x:c r="CI1301" s="226"/>
      <x:c r="CJ1301" s="226"/>
      <x:c r="CK1301" s="226"/>
      <x:c r="CP1301" s="226"/>
    </x:row>
    <x:row r="1302" spans="1:94" x14ac:dyDescent="0.3">
      <x:c r="A1302" s="226"/>
      <x:c r="C1302" s="226"/>
      <x:c r="L1302" s="226"/>
      <x:c r="N1302" s="23"/>
      <x:c r="AL1302" s="226"/>
      <x:c r="AR1302" s="226"/>
      <x:c r="AT1302" s="226"/>
      <x:c r="AU1302" s="226"/>
      <x:c r="AW1302" s="226"/>
      <x:c r="BJ1302" s="222"/>
      <x:c r="BT1302" s="23"/>
      <x:c r="BU1302" s="23"/>
      <x:c r="BV1302" s="23"/>
      <x:c r="CI1302" s="226"/>
      <x:c r="CJ1302" s="226"/>
      <x:c r="CK1302" s="226"/>
      <x:c r="CP1302" s="226"/>
    </x:row>
    <x:row r="1303" spans="1:94" x14ac:dyDescent="0.3">
      <x:c r="A1303" s="226"/>
      <x:c r="C1303" s="226"/>
      <x:c r="L1303" s="226"/>
      <x:c r="N1303" s="23"/>
      <x:c r="AL1303" s="226"/>
      <x:c r="AR1303" s="226"/>
      <x:c r="AT1303" s="226"/>
      <x:c r="AU1303" s="226"/>
      <x:c r="AW1303" s="226"/>
      <x:c r="BJ1303" s="222"/>
      <x:c r="BT1303" s="23"/>
      <x:c r="BU1303" s="23"/>
      <x:c r="BV1303" s="23"/>
      <x:c r="CI1303" s="226"/>
      <x:c r="CJ1303" s="226"/>
      <x:c r="CK1303" s="226"/>
      <x:c r="CP1303" s="226"/>
    </x:row>
    <x:row r="1304" spans="1:94" x14ac:dyDescent="0.3">
      <x:c r="A1304" s="226"/>
      <x:c r="C1304" s="226"/>
      <x:c r="L1304" s="226"/>
      <x:c r="N1304" s="23"/>
      <x:c r="AL1304" s="226"/>
      <x:c r="AR1304" s="226"/>
      <x:c r="AT1304" s="226"/>
      <x:c r="AU1304" s="226"/>
      <x:c r="AW1304" s="226"/>
      <x:c r="BJ1304" s="222"/>
      <x:c r="BT1304" s="23"/>
      <x:c r="BU1304" s="23"/>
      <x:c r="BV1304" s="23"/>
      <x:c r="CI1304" s="226"/>
      <x:c r="CJ1304" s="226"/>
      <x:c r="CK1304" s="226"/>
      <x:c r="CP1304" s="226"/>
    </x:row>
    <x:row r="1305" spans="1:94" x14ac:dyDescent="0.3">
      <x:c r="A1305" s="226"/>
      <x:c r="C1305" s="226"/>
      <x:c r="L1305" s="226"/>
      <x:c r="N1305" s="23"/>
      <x:c r="AL1305" s="226"/>
      <x:c r="AR1305" s="226"/>
      <x:c r="AT1305" s="226"/>
      <x:c r="AU1305" s="226"/>
      <x:c r="AW1305" s="226"/>
      <x:c r="BJ1305" s="222"/>
      <x:c r="BT1305" s="23"/>
      <x:c r="BU1305" s="23"/>
      <x:c r="BV1305" s="23"/>
      <x:c r="CI1305" s="226"/>
      <x:c r="CJ1305" s="226"/>
      <x:c r="CK1305" s="226"/>
      <x:c r="CP1305" s="226"/>
    </x:row>
    <x:row r="1306" spans="1:94" x14ac:dyDescent="0.3">
      <x:c r="A1306" s="226"/>
      <x:c r="C1306" s="226"/>
      <x:c r="L1306" s="226"/>
      <x:c r="N1306" s="23"/>
      <x:c r="AL1306" s="226"/>
      <x:c r="AR1306" s="226"/>
      <x:c r="AT1306" s="226"/>
      <x:c r="AU1306" s="226"/>
      <x:c r="AW1306" s="226"/>
      <x:c r="BJ1306" s="222"/>
      <x:c r="BT1306" s="23"/>
      <x:c r="BU1306" s="23"/>
      <x:c r="BV1306" s="23"/>
      <x:c r="CI1306" s="226"/>
      <x:c r="CJ1306" s="226"/>
      <x:c r="CK1306" s="226"/>
      <x:c r="CP1306" s="226"/>
    </x:row>
    <x:row r="1307" spans="1:94" x14ac:dyDescent="0.3">
      <x:c r="A1307" s="226"/>
      <x:c r="C1307" s="226"/>
      <x:c r="L1307" s="226"/>
      <x:c r="N1307" s="23"/>
      <x:c r="AL1307" s="226"/>
      <x:c r="AR1307" s="226"/>
      <x:c r="AT1307" s="226"/>
      <x:c r="AU1307" s="226"/>
      <x:c r="AW1307" s="226"/>
      <x:c r="BJ1307" s="222"/>
      <x:c r="BT1307" s="23"/>
      <x:c r="BU1307" s="23"/>
      <x:c r="BV1307" s="23"/>
      <x:c r="CI1307" s="226"/>
      <x:c r="CJ1307" s="226"/>
      <x:c r="CK1307" s="226"/>
      <x:c r="CP1307" s="226"/>
    </x:row>
    <x:row r="1308" spans="1:94" x14ac:dyDescent="0.3">
      <x:c r="A1308" s="226"/>
      <x:c r="C1308" s="226"/>
      <x:c r="L1308" s="226"/>
      <x:c r="N1308" s="23"/>
      <x:c r="AL1308" s="226"/>
      <x:c r="AR1308" s="226"/>
      <x:c r="AT1308" s="226"/>
      <x:c r="AU1308" s="226"/>
      <x:c r="AW1308" s="226"/>
      <x:c r="BJ1308" s="222"/>
      <x:c r="BT1308" s="23"/>
      <x:c r="BU1308" s="23"/>
      <x:c r="BV1308" s="23"/>
      <x:c r="CI1308" s="226"/>
      <x:c r="CJ1308" s="226"/>
      <x:c r="CK1308" s="226"/>
      <x:c r="CP1308" s="226"/>
    </x:row>
    <x:row r="1309" spans="1:94" x14ac:dyDescent="0.3">
      <x:c r="A1309" s="226"/>
      <x:c r="C1309" s="226"/>
      <x:c r="L1309" s="226"/>
      <x:c r="N1309" s="23"/>
      <x:c r="AL1309" s="226"/>
      <x:c r="AR1309" s="226"/>
      <x:c r="AT1309" s="226"/>
      <x:c r="AU1309" s="226"/>
      <x:c r="AW1309" s="226"/>
      <x:c r="BJ1309" s="222"/>
      <x:c r="BT1309" s="23"/>
      <x:c r="BU1309" s="23"/>
      <x:c r="BV1309" s="23"/>
      <x:c r="CI1309" s="226"/>
      <x:c r="CJ1309" s="226"/>
      <x:c r="CK1309" s="226"/>
      <x:c r="CP1309" s="226"/>
    </x:row>
    <x:row r="1310" spans="1:94" x14ac:dyDescent="0.3">
      <x:c r="A1310" s="226"/>
      <x:c r="C1310" s="226"/>
      <x:c r="L1310" s="226"/>
      <x:c r="N1310" s="23"/>
      <x:c r="AL1310" s="226"/>
      <x:c r="AR1310" s="226"/>
      <x:c r="AT1310" s="226"/>
      <x:c r="AU1310" s="226"/>
      <x:c r="AW1310" s="226"/>
      <x:c r="BJ1310" s="222"/>
      <x:c r="BT1310" s="23"/>
      <x:c r="BU1310" s="23"/>
      <x:c r="BV1310" s="23"/>
      <x:c r="CI1310" s="226"/>
      <x:c r="CJ1310" s="226"/>
      <x:c r="CK1310" s="226"/>
      <x:c r="CP1310" s="226"/>
    </x:row>
    <x:row r="1311" spans="1:94" x14ac:dyDescent="0.3">
      <x:c r="A1311" s="226"/>
      <x:c r="C1311" s="226"/>
      <x:c r="L1311" s="226"/>
      <x:c r="N1311" s="23"/>
      <x:c r="AL1311" s="226"/>
      <x:c r="AR1311" s="226"/>
      <x:c r="AT1311" s="226"/>
      <x:c r="AU1311" s="226"/>
      <x:c r="AW1311" s="226"/>
      <x:c r="BJ1311" s="222"/>
      <x:c r="BT1311" s="23"/>
      <x:c r="BU1311" s="23"/>
      <x:c r="BV1311" s="23"/>
      <x:c r="CI1311" s="226"/>
      <x:c r="CJ1311" s="226"/>
      <x:c r="CK1311" s="226"/>
      <x:c r="CP1311" s="226"/>
    </x:row>
    <x:row r="1312" spans="1:94" x14ac:dyDescent="0.3">
      <x:c r="A1312" s="226"/>
      <x:c r="C1312" s="226"/>
      <x:c r="L1312" s="226"/>
      <x:c r="N1312" s="23"/>
      <x:c r="AL1312" s="226"/>
      <x:c r="AR1312" s="226"/>
      <x:c r="AT1312" s="226"/>
      <x:c r="AU1312" s="226"/>
      <x:c r="AW1312" s="226"/>
      <x:c r="BJ1312" s="222"/>
      <x:c r="BT1312" s="23"/>
      <x:c r="BU1312" s="23"/>
      <x:c r="BV1312" s="23"/>
      <x:c r="CI1312" s="226"/>
      <x:c r="CJ1312" s="226"/>
      <x:c r="CK1312" s="226"/>
      <x:c r="CP1312" s="226"/>
    </x:row>
    <x:row r="1313" spans="1:94" x14ac:dyDescent="0.3">
      <x:c r="A1313" s="226"/>
      <x:c r="C1313" s="226"/>
      <x:c r="L1313" s="226"/>
      <x:c r="N1313" s="23"/>
      <x:c r="AL1313" s="226"/>
      <x:c r="AR1313" s="226"/>
      <x:c r="AT1313" s="226"/>
      <x:c r="AU1313" s="226"/>
      <x:c r="AW1313" s="226"/>
      <x:c r="BJ1313" s="222"/>
      <x:c r="BT1313" s="23"/>
      <x:c r="BU1313" s="23"/>
      <x:c r="BV1313" s="23"/>
      <x:c r="CI1313" s="226"/>
      <x:c r="CJ1313" s="226"/>
      <x:c r="CK1313" s="226"/>
      <x:c r="CP1313" s="226"/>
    </x:row>
    <x:row r="1314" spans="1:94" x14ac:dyDescent="0.3">
      <x:c r="A1314" s="226"/>
      <x:c r="C1314" s="226"/>
      <x:c r="L1314" s="226"/>
      <x:c r="N1314" s="23"/>
      <x:c r="AL1314" s="226"/>
      <x:c r="AR1314" s="226"/>
      <x:c r="AT1314" s="226"/>
      <x:c r="AU1314" s="226"/>
      <x:c r="AW1314" s="226"/>
      <x:c r="BJ1314" s="222"/>
      <x:c r="BT1314" s="23"/>
      <x:c r="BU1314" s="23"/>
      <x:c r="BV1314" s="23"/>
      <x:c r="CI1314" s="226"/>
      <x:c r="CJ1314" s="226"/>
      <x:c r="CK1314" s="226"/>
      <x:c r="CP1314" s="226"/>
    </x:row>
    <x:row r="1315" spans="1:94" x14ac:dyDescent="0.3">
      <x:c r="A1315" s="226"/>
      <x:c r="C1315" s="226"/>
      <x:c r="L1315" s="226"/>
      <x:c r="N1315" s="23"/>
      <x:c r="AL1315" s="226"/>
      <x:c r="AR1315" s="226"/>
      <x:c r="AT1315" s="226"/>
      <x:c r="AU1315" s="226"/>
      <x:c r="AW1315" s="226"/>
      <x:c r="BJ1315" s="222"/>
      <x:c r="BT1315" s="23"/>
      <x:c r="BU1315" s="23"/>
      <x:c r="BV1315" s="23"/>
      <x:c r="CI1315" s="226"/>
      <x:c r="CJ1315" s="226"/>
      <x:c r="CK1315" s="226"/>
      <x:c r="CP1315" s="226"/>
    </x:row>
    <x:row r="1316" spans="1:94" x14ac:dyDescent="0.3">
      <x:c r="A1316" s="226"/>
      <x:c r="C1316" s="226"/>
      <x:c r="L1316" s="226"/>
      <x:c r="N1316" s="23"/>
      <x:c r="AL1316" s="226"/>
      <x:c r="AR1316" s="226"/>
      <x:c r="AT1316" s="226"/>
      <x:c r="AU1316" s="226"/>
      <x:c r="AW1316" s="226"/>
      <x:c r="BJ1316" s="222"/>
      <x:c r="BT1316" s="23"/>
      <x:c r="BU1316" s="23"/>
      <x:c r="BV1316" s="23"/>
      <x:c r="CI1316" s="226"/>
      <x:c r="CJ1316" s="226"/>
      <x:c r="CK1316" s="226"/>
      <x:c r="CP1316" s="226"/>
    </x:row>
    <x:row r="1317" spans="1:94" x14ac:dyDescent="0.3">
      <x:c r="A1317" s="226"/>
      <x:c r="C1317" s="226"/>
      <x:c r="L1317" s="226"/>
      <x:c r="N1317" s="23"/>
      <x:c r="AL1317" s="226"/>
      <x:c r="AR1317" s="226"/>
      <x:c r="AT1317" s="226"/>
      <x:c r="AU1317" s="226"/>
      <x:c r="AW1317" s="226"/>
      <x:c r="BJ1317" s="222"/>
      <x:c r="BT1317" s="23"/>
      <x:c r="BU1317" s="23"/>
      <x:c r="BV1317" s="23"/>
      <x:c r="CI1317" s="226"/>
      <x:c r="CJ1317" s="226"/>
      <x:c r="CK1317" s="226"/>
      <x:c r="CP1317" s="226"/>
    </x:row>
    <x:row r="1318" spans="1:94" x14ac:dyDescent="0.3">
      <x:c r="A1318" s="226"/>
      <x:c r="C1318" s="226"/>
      <x:c r="L1318" s="226"/>
      <x:c r="N1318" s="23"/>
      <x:c r="AL1318" s="226"/>
      <x:c r="AR1318" s="226"/>
      <x:c r="AT1318" s="226"/>
      <x:c r="AU1318" s="226"/>
      <x:c r="AW1318" s="226"/>
      <x:c r="BJ1318" s="222"/>
      <x:c r="BT1318" s="23"/>
      <x:c r="BU1318" s="23"/>
      <x:c r="BV1318" s="23"/>
      <x:c r="CI1318" s="226"/>
      <x:c r="CJ1318" s="226"/>
      <x:c r="CK1318" s="226"/>
      <x:c r="CP1318" s="226"/>
    </x:row>
    <x:row r="1319" spans="1:94" x14ac:dyDescent="0.3">
      <x:c r="A1319" s="226"/>
      <x:c r="C1319" s="226"/>
      <x:c r="L1319" s="226"/>
      <x:c r="N1319" s="23"/>
      <x:c r="AL1319" s="226"/>
      <x:c r="AR1319" s="226"/>
      <x:c r="AT1319" s="226"/>
      <x:c r="AU1319" s="226"/>
      <x:c r="AW1319" s="226"/>
      <x:c r="BJ1319" s="222"/>
      <x:c r="BT1319" s="23"/>
      <x:c r="BU1319" s="23"/>
      <x:c r="BV1319" s="23"/>
      <x:c r="CI1319" s="226"/>
      <x:c r="CJ1319" s="226"/>
      <x:c r="CK1319" s="226"/>
      <x:c r="CP1319" s="226"/>
    </x:row>
    <x:row r="1320" spans="1:94" x14ac:dyDescent="0.3">
      <x:c r="A1320" s="226"/>
      <x:c r="C1320" s="226"/>
      <x:c r="L1320" s="226"/>
      <x:c r="N1320" s="23"/>
      <x:c r="AL1320" s="226"/>
      <x:c r="AR1320" s="226"/>
      <x:c r="AT1320" s="226"/>
      <x:c r="AU1320" s="226"/>
      <x:c r="AW1320" s="226"/>
      <x:c r="BJ1320" s="222"/>
      <x:c r="BT1320" s="23"/>
      <x:c r="BU1320" s="23"/>
      <x:c r="BV1320" s="23"/>
      <x:c r="CI1320" s="226"/>
      <x:c r="CJ1320" s="226"/>
      <x:c r="CK1320" s="226"/>
      <x:c r="CP1320" s="226"/>
    </x:row>
    <x:row r="1321" spans="1:94" x14ac:dyDescent="0.3">
      <x:c r="A1321" s="226"/>
      <x:c r="C1321" s="226"/>
      <x:c r="L1321" s="226"/>
      <x:c r="N1321" s="23"/>
      <x:c r="AL1321" s="226"/>
      <x:c r="AR1321" s="226"/>
      <x:c r="AT1321" s="226"/>
      <x:c r="AU1321" s="226"/>
      <x:c r="AW1321" s="226"/>
      <x:c r="BJ1321" s="222"/>
      <x:c r="BT1321" s="23"/>
      <x:c r="BU1321" s="23"/>
      <x:c r="BV1321" s="23"/>
      <x:c r="CI1321" s="226"/>
      <x:c r="CJ1321" s="226"/>
      <x:c r="CK1321" s="226"/>
      <x:c r="CP1321" s="226"/>
    </x:row>
    <x:row r="1322" spans="1:94" x14ac:dyDescent="0.3">
      <x:c r="A1322" s="226"/>
      <x:c r="C1322" s="226"/>
      <x:c r="L1322" s="226"/>
      <x:c r="N1322" s="23"/>
      <x:c r="AL1322" s="226"/>
      <x:c r="AR1322" s="226"/>
      <x:c r="AT1322" s="226"/>
      <x:c r="AU1322" s="226"/>
      <x:c r="AW1322" s="226"/>
      <x:c r="BJ1322" s="222"/>
      <x:c r="BT1322" s="23"/>
      <x:c r="BU1322" s="23"/>
      <x:c r="BV1322" s="23"/>
      <x:c r="CI1322" s="226"/>
      <x:c r="CJ1322" s="226"/>
      <x:c r="CK1322" s="226"/>
      <x:c r="CP1322" s="226"/>
    </x:row>
    <x:row r="1323" spans="1:94" x14ac:dyDescent="0.3">
      <x:c r="A1323" s="226"/>
      <x:c r="C1323" s="226"/>
      <x:c r="L1323" s="226"/>
      <x:c r="N1323" s="23"/>
      <x:c r="AL1323" s="226"/>
      <x:c r="AR1323" s="226"/>
      <x:c r="AT1323" s="226"/>
      <x:c r="AU1323" s="226"/>
      <x:c r="AW1323" s="226"/>
      <x:c r="BJ1323" s="222"/>
      <x:c r="BT1323" s="23"/>
      <x:c r="BU1323" s="23"/>
      <x:c r="BV1323" s="23"/>
      <x:c r="CI1323" s="226"/>
      <x:c r="CJ1323" s="226"/>
      <x:c r="CK1323" s="226"/>
      <x:c r="CP1323" s="226"/>
    </x:row>
    <x:row r="1324" spans="1:94" x14ac:dyDescent="0.3">
      <x:c r="A1324" s="226"/>
      <x:c r="C1324" s="226"/>
      <x:c r="L1324" s="226"/>
      <x:c r="N1324" s="23"/>
      <x:c r="AL1324" s="226"/>
      <x:c r="AR1324" s="226"/>
      <x:c r="AT1324" s="226"/>
      <x:c r="AU1324" s="226"/>
      <x:c r="AW1324" s="226"/>
      <x:c r="BJ1324" s="222"/>
      <x:c r="BT1324" s="23"/>
      <x:c r="BU1324" s="23"/>
      <x:c r="BV1324" s="23"/>
      <x:c r="CI1324" s="226"/>
      <x:c r="CJ1324" s="226"/>
      <x:c r="CK1324" s="226"/>
      <x:c r="CP1324" s="226"/>
    </x:row>
    <x:row r="1325" spans="1:94" x14ac:dyDescent="0.3">
      <x:c r="A1325" s="226"/>
      <x:c r="C1325" s="226"/>
      <x:c r="L1325" s="226"/>
      <x:c r="N1325" s="23"/>
      <x:c r="AL1325" s="226"/>
      <x:c r="AR1325" s="226"/>
      <x:c r="AT1325" s="226"/>
      <x:c r="AU1325" s="226"/>
      <x:c r="AW1325" s="226"/>
      <x:c r="BJ1325" s="222"/>
      <x:c r="BT1325" s="23"/>
      <x:c r="BU1325" s="23"/>
      <x:c r="BV1325" s="23"/>
      <x:c r="CI1325" s="226"/>
      <x:c r="CJ1325" s="226"/>
      <x:c r="CK1325" s="226"/>
      <x:c r="CP1325" s="226"/>
    </x:row>
    <x:row r="1326" spans="1:94" x14ac:dyDescent="0.3">
      <x:c r="A1326" s="226"/>
      <x:c r="C1326" s="226"/>
      <x:c r="L1326" s="226"/>
      <x:c r="N1326" s="23"/>
      <x:c r="AL1326" s="226"/>
      <x:c r="AR1326" s="226"/>
      <x:c r="AT1326" s="226"/>
      <x:c r="AU1326" s="226"/>
      <x:c r="AW1326" s="226"/>
      <x:c r="BJ1326" s="222"/>
      <x:c r="BT1326" s="23"/>
      <x:c r="BU1326" s="23"/>
      <x:c r="BV1326" s="23"/>
      <x:c r="CI1326" s="226"/>
      <x:c r="CJ1326" s="226"/>
      <x:c r="CK1326" s="226"/>
      <x:c r="CP1326" s="226"/>
    </x:row>
    <x:row r="1327" spans="1:94" x14ac:dyDescent="0.3">
      <x:c r="A1327" s="226"/>
      <x:c r="C1327" s="226"/>
      <x:c r="L1327" s="226"/>
      <x:c r="N1327" s="23"/>
      <x:c r="AL1327" s="226"/>
      <x:c r="AR1327" s="226"/>
      <x:c r="AT1327" s="226"/>
      <x:c r="AU1327" s="226"/>
      <x:c r="AW1327" s="226"/>
      <x:c r="BJ1327" s="222"/>
      <x:c r="BT1327" s="23"/>
      <x:c r="BU1327" s="23"/>
      <x:c r="BV1327" s="23"/>
      <x:c r="CI1327" s="226"/>
      <x:c r="CJ1327" s="226"/>
      <x:c r="CK1327" s="226"/>
      <x:c r="CP1327" s="226"/>
    </x:row>
    <x:row r="1328" spans="1:94" x14ac:dyDescent="0.3">
      <x:c r="A1328" s="226"/>
      <x:c r="C1328" s="226"/>
      <x:c r="L1328" s="226"/>
      <x:c r="N1328" s="23"/>
      <x:c r="AL1328" s="226"/>
      <x:c r="AR1328" s="226"/>
      <x:c r="AT1328" s="226"/>
      <x:c r="AU1328" s="226"/>
      <x:c r="AW1328" s="226"/>
      <x:c r="BJ1328" s="222"/>
      <x:c r="BT1328" s="23"/>
      <x:c r="BU1328" s="23"/>
      <x:c r="BV1328" s="23"/>
      <x:c r="CI1328" s="226"/>
      <x:c r="CJ1328" s="226"/>
      <x:c r="CK1328" s="226"/>
      <x:c r="CP1328" s="226"/>
    </x:row>
    <x:row r="1329" spans="1:94" x14ac:dyDescent="0.3">
      <x:c r="A1329" s="226"/>
      <x:c r="C1329" s="226"/>
      <x:c r="L1329" s="226"/>
      <x:c r="N1329" s="23"/>
      <x:c r="AL1329" s="226"/>
      <x:c r="AR1329" s="226"/>
      <x:c r="AT1329" s="226"/>
      <x:c r="AU1329" s="226"/>
      <x:c r="AW1329" s="226"/>
      <x:c r="BJ1329" s="222"/>
      <x:c r="BT1329" s="23"/>
      <x:c r="BU1329" s="23"/>
      <x:c r="BV1329" s="23"/>
      <x:c r="CI1329" s="226"/>
      <x:c r="CJ1329" s="226"/>
      <x:c r="CK1329" s="226"/>
      <x:c r="CP1329" s="226"/>
    </x:row>
    <x:row r="1330" spans="1:94" x14ac:dyDescent="0.3">
      <x:c r="A1330" s="226"/>
      <x:c r="C1330" s="226"/>
      <x:c r="L1330" s="226"/>
      <x:c r="N1330" s="23"/>
      <x:c r="AL1330" s="226"/>
      <x:c r="AR1330" s="226"/>
      <x:c r="AT1330" s="226"/>
      <x:c r="AU1330" s="226"/>
      <x:c r="AW1330" s="226"/>
      <x:c r="BJ1330" s="222"/>
      <x:c r="BT1330" s="23"/>
      <x:c r="BU1330" s="23"/>
      <x:c r="BV1330" s="23"/>
      <x:c r="CI1330" s="226"/>
      <x:c r="CJ1330" s="226"/>
      <x:c r="CK1330" s="226"/>
      <x:c r="CP1330" s="226"/>
    </x:row>
    <x:row r="1331" spans="1:94" x14ac:dyDescent="0.3">
      <x:c r="A1331" s="226"/>
      <x:c r="C1331" s="226"/>
      <x:c r="L1331" s="226"/>
      <x:c r="N1331" s="23"/>
      <x:c r="AL1331" s="226"/>
      <x:c r="AR1331" s="226"/>
      <x:c r="AT1331" s="226"/>
      <x:c r="AU1331" s="226"/>
      <x:c r="AW1331" s="226"/>
      <x:c r="BJ1331" s="222"/>
      <x:c r="BT1331" s="23"/>
      <x:c r="BU1331" s="23"/>
      <x:c r="BV1331" s="23"/>
      <x:c r="CI1331" s="226"/>
      <x:c r="CJ1331" s="226"/>
      <x:c r="CK1331" s="226"/>
      <x:c r="CP1331" s="226"/>
    </x:row>
    <x:row r="1332" spans="1:94" x14ac:dyDescent="0.3">
      <x:c r="A1332" s="226"/>
      <x:c r="C1332" s="226"/>
      <x:c r="L1332" s="226"/>
      <x:c r="N1332" s="23"/>
      <x:c r="AL1332" s="226"/>
      <x:c r="AR1332" s="226"/>
      <x:c r="AT1332" s="226"/>
      <x:c r="AU1332" s="226"/>
      <x:c r="AW1332" s="226"/>
      <x:c r="BJ1332" s="222"/>
      <x:c r="BT1332" s="23"/>
      <x:c r="BU1332" s="23"/>
      <x:c r="BV1332" s="23"/>
      <x:c r="CI1332" s="226"/>
      <x:c r="CJ1332" s="226"/>
      <x:c r="CK1332" s="226"/>
      <x:c r="CP1332" s="226"/>
    </x:row>
    <x:row r="1333" spans="1:94" x14ac:dyDescent="0.3">
      <x:c r="A1333" s="226"/>
      <x:c r="C1333" s="226"/>
      <x:c r="L1333" s="226"/>
      <x:c r="N1333" s="23"/>
      <x:c r="AL1333" s="226"/>
      <x:c r="AR1333" s="226"/>
      <x:c r="AT1333" s="226"/>
      <x:c r="AU1333" s="226"/>
      <x:c r="AW1333" s="226"/>
      <x:c r="BJ1333" s="222"/>
      <x:c r="BT1333" s="23"/>
      <x:c r="BU1333" s="23"/>
      <x:c r="BV1333" s="23"/>
      <x:c r="CI1333" s="226"/>
      <x:c r="CJ1333" s="226"/>
      <x:c r="CK1333" s="226"/>
      <x:c r="CP1333" s="226"/>
    </x:row>
    <x:row r="1334" spans="1:94" x14ac:dyDescent="0.3">
      <x:c r="A1334" s="226"/>
      <x:c r="C1334" s="226"/>
      <x:c r="L1334" s="226"/>
      <x:c r="N1334" s="23"/>
      <x:c r="AL1334" s="226"/>
      <x:c r="AR1334" s="226"/>
      <x:c r="AT1334" s="226"/>
      <x:c r="AU1334" s="226"/>
      <x:c r="AW1334" s="226"/>
      <x:c r="BJ1334" s="222"/>
      <x:c r="BT1334" s="23"/>
      <x:c r="BU1334" s="23"/>
      <x:c r="BV1334" s="23"/>
      <x:c r="CI1334" s="226"/>
      <x:c r="CJ1334" s="226"/>
      <x:c r="CK1334" s="226"/>
      <x:c r="CP1334" s="226"/>
    </x:row>
    <x:row r="1335" spans="1:94" x14ac:dyDescent="0.3">
      <x:c r="A1335" s="226"/>
      <x:c r="C1335" s="226"/>
      <x:c r="L1335" s="226"/>
      <x:c r="N1335" s="23"/>
      <x:c r="AL1335" s="226"/>
      <x:c r="AR1335" s="226"/>
      <x:c r="AT1335" s="226"/>
      <x:c r="AU1335" s="226"/>
      <x:c r="AW1335" s="226"/>
      <x:c r="BJ1335" s="222"/>
      <x:c r="BT1335" s="23"/>
      <x:c r="BU1335" s="23"/>
      <x:c r="BV1335" s="23"/>
      <x:c r="CI1335" s="226"/>
      <x:c r="CJ1335" s="226"/>
      <x:c r="CK1335" s="226"/>
      <x:c r="CP1335" s="226"/>
    </x:row>
    <x:row r="1336" spans="1:94" x14ac:dyDescent="0.3">
      <x:c r="A1336" s="226"/>
      <x:c r="C1336" s="226"/>
      <x:c r="L1336" s="226"/>
      <x:c r="N1336" s="23"/>
      <x:c r="AL1336" s="226"/>
      <x:c r="AR1336" s="226"/>
      <x:c r="AT1336" s="226"/>
      <x:c r="AU1336" s="226"/>
      <x:c r="AW1336" s="226"/>
      <x:c r="BJ1336" s="222"/>
      <x:c r="BT1336" s="23"/>
      <x:c r="BU1336" s="23"/>
      <x:c r="BV1336" s="23"/>
      <x:c r="CI1336" s="226"/>
      <x:c r="CJ1336" s="226"/>
      <x:c r="CK1336" s="226"/>
      <x:c r="CP1336" s="226"/>
    </x:row>
    <x:row r="1337" spans="1:94" x14ac:dyDescent="0.3">
      <x:c r="A1337" s="226"/>
      <x:c r="C1337" s="226"/>
      <x:c r="L1337" s="226"/>
      <x:c r="N1337" s="23"/>
      <x:c r="AL1337" s="226"/>
      <x:c r="AR1337" s="226"/>
      <x:c r="AT1337" s="226"/>
      <x:c r="AU1337" s="226"/>
      <x:c r="AW1337" s="226"/>
      <x:c r="BJ1337" s="222"/>
      <x:c r="BT1337" s="23"/>
      <x:c r="BU1337" s="23"/>
      <x:c r="BV1337" s="23"/>
      <x:c r="CI1337" s="226"/>
      <x:c r="CJ1337" s="226"/>
      <x:c r="CK1337" s="226"/>
      <x:c r="CP1337" s="226"/>
    </x:row>
    <x:row r="1338" spans="1:94" x14ac:dyDescent="0.3">
      <x:c r="A1338" s="226"/>
      <x:c r="C1338" s="226"/>
      <x:c r="L1338" s="226"/>
      <x:c r="N1338" s="23"/>
      <x:c r="AL1338" s="226"/>
      <x:c r="AR1338" s="226"/>
      <x:c r="AT1338" s="226"/>
      <x:c r="AU1338" s="226"/>
      <x:c r="AW1338" s="226"/>
      <x:c r="BJ1338" s="222"/>
      <x:c r="BT1338" s="23"/>
      <x:c r="BU1338" s="23"/>
      <x:c r="BV1338" s="23"/>
      <x:c r="CI1338" s="226"/>
      <x:c r="CJ1338" s="226"/>
      <x:c r="CK1338" s="226"/>
      <x:c r="CP1338" s="226"/>
    </x:row>
    <x:row r="1339" spans="1:94" x14ac:dyDescent="0.3">
      <x:c r="A1339" s="226"/>
      <x:c r="C1339" s="226"/>
      <x:c r="L1339" s="226"/>
      <x:c r="N1339" s="23"/>
      <x:c r="AL1339" s="226"/>
      <x:c r="AR1339" s="226"/>
      <x:c r="AT1339" s="226"/>
      <x:c r="AU1339" s="226"/>
      <x:c r="AW1339" s="226"/>
      <x:c r="BJ1339" s="222"/>
      <x:c r="BT1339" s="23"/>
      <x:c r="BU1339" s="23"/>
      <x:c r="BV1339" s="23"/>
      <x:c r="CI1339" s="226"/>
      <x:c r="CJ1339" s="226"/>
      <x:c r="CK1339" s="226"/>
      <x:c r="CP1339" s="226"/>
    </x:row>
    <x:row r="1340" spans="1:94" x14ac:dyDescent="0.3">
      <x:c r="A1340" s="226"/>
      <x:c r="C1340" s="226"/>
      <x:c r="L1340" s="226"/>
      <x:c r="N1340" s="23"/>
      <x:c r="AL1340" s="226"/>
      <x:c r="AR1340" s="226"/>
      <x:c r="AT1340" s="226"/>
      <x:c r="AU1340" s="226"/>
      <x:c r="AW1340" s="226"/>
      <x:c r="BJ1340" s="222"/>
      <x:c r="BT1340" s="23"/>
      <x:c r="BU1340" s="23"/>
      <x:c r="BV1340" s="23"/>
      <x:c r="CI1340" s="226"/>
      <x:c r="CJ1340" s="226"/>
      <x:c r="CK1340" s="226"/>
      <x:c r="CP1340" s="226"/>
    </x:row>
    <x:row r="1341" spans="1:94" x14ac:dyDescent="0.3">
      <x:c r="A1341" s="226"/>
      <x:c r="C1341" s="226"/>
      <x:c r="L1341" s="226"/>
      <x:c r="N1341" s="23"/>
      <x:c r="AL1341" s="226"/>
      <x:c r="AR1341" s="226"/>
      <x:c r="AT1341" s="226"/>
      <x:c r="AU1341" s="226"/>
      <x:c r="AW1341" s="226"/>
      <x:c r="BJ1341" s="222"/>
      <x:c r="BT1341" s="23"/>
      <x:c r="BU1341" s="23"/>
      <x:c r="BV1341" s="23"/>
      <x:c r="CI1341" s="226"/>
      <x:c r="CJ1341" s="226"/>
      <x:c r="CK1341" s="226"/>
      <x:c r="CP1341" s="226"/>
    </x:row>
    <x:row r="1342" spans="1:94" x14ac:dyDescent="0.3">
      <x:c r="A1342" s="226"/>
      <x:c r="C1342" s="226"/>
      <x:c r="L1342" s="226"/>
      <x:c r="N1342" s="23"/>
      <x:c r="AL1342" s="226"/>
      <x:c r="AR1342" s="226"/>
      <x:c r="AT1342" s="226"/>
      <x:c r="AU1342" s="226"/>
      <x:c r="AW1342" s="226"/>
      <x:c r="BJ1342" s="222"/>
      <x:c r="BT1342" s="23"/>
      <x:c r="BU1342" s="23"/>
      <x:c r="BV1342" s="23"/>
      <x:c r="CI1342" s="226"/>
      <x:c r="CJ1342" s="226"/>
      <x:c r="CK1342" s="226"/>
      <x:c r="CP1342" s="226"/>
    </x:row>
    <x:row r="1343" spans="1:94" x14ac:dyDescent="0.3">
      <x:c r="A1343" s="226"/>
      <x:c r="C1343" s="226"/>
      <x:c r="L1343" s="226"/>
      <x:c r="N1343" s="23"/>
      <x:c r="AL1343" s="226"/>
      <x:c r="AR1343" s="226"/>
      <x:c r="AT1343" s="226"/>
      <x:c r="AU1343" s="226"/>
      <x:c r="AW1343" s="226"/>
      <x:c r="BJ1343" s="222"/>
      <x:c r="BT1343" s="23"/>
      <x:c r="BU1343" s="23"/>
      <x:c r="BV1343" s="23"/>
      <x:c r="CI1343" s="226"/>
      <x:c r="CJ1343" s="226"/>
      <x:c r="CK1343" s="226"/>
      <x:c r="CP1343" s="226"/>
    </x:row>
    <x:row r="1344" spans="1:94" x14ac:dyDescent="0.3">
      <x:c r="A1344" s="226"/>
      <x:c r="C1344" s="226"/>
      <x:c r="L1344" s="226"/>
      <x:c r="N1344" s="23"/>
      <x:c r="AL1344" s="226"/>
      <x:c r="AR1344" s="226"/>
      <x:c r="AT1344" s="226"/>
      <x:c r="AU1344" s="226"/>
      <x:c r="AW1344" s="226"/>
      <x:c r="BJ1344" s="222"/>
      <x:c r="BT1344" s="23"/>
      <x:c r="BU1344" s="23"/>
      <x:c r="BV1344" s="23"/>
      <x:c r="CI1344" s="226"/>
      <x:c r="CJ1344" s="226"/>
      <x:c r="CK1344" s="226"/>
      <x:c r="CP1344" s="226"/>
    </x:row>
    <x:row r="1345" spans="1:94" x14ac:dyDescent="0.3">
      <x:c r="A1345" s="226"/>
      <x:c r="C1345" s="226"/>
      <x:c r="L1345" s="226"/>
      <x:c r="N1345" s="23"/>
      <x:c r="AL1345" s="226"/>
      <x:c r="AR1345" s="226"/>
      <x:c r="AT1345" s="226"/>
      <x:c r="AU1345" s="226"/>
      <x:c r="AW1345" s="226"/>
      <x:c r="BJ1345" s="222"/>
      <x:c r="BT1345" s="23"/>
      <x:c r="BU1345" s="23"/>
      <x:c r="BV1345" s="23"/>
      <x:c r="CI1345" s="226"/>
      <x:c r="CJ1345" s="226"/>
      <x:c r="CK1345" s="226"/>
      <x:c r="CP1345" s="226"/>
    </x:row>
    <x:row r="1346" spans="1:94" x14ac:dyDescent="0.3">
      <x:c r="A1346" s="226"/>
      <x:c r="C1346" s="226"/>
      <x:c r="L1346" s="226"/>
      <x:c r="N1346" s="23"/>
      <x:c r="AL1346" s="226"/>
      <x:c r="AR1346" s="226"/>
      <x:c r="AT1346" s="226"/>
      <x:c r="AU1346" s="226"/>
      <x:c r="AW1346" s="226"/>
      <x:c r="BJ1346" s="222"/>
      <x:c r="BT1346" s="23"/>
      <x:c r="BU1346" s="23"/>
      <x:c r="BV1346" s="23"/>
      <x:c r="CI1346" s="226"/>
      <x:c r="CJ1346" s="226"/>
      <x:c r="CK1346" s="226"/>
      <x:c r="CP1346" s="226"/>
    </x:row>
    <x:row r="1347" spans="1:94" x14ac:dyDescent="0.3">
      <x:c r="A1347" s="226"/>
      <x:c r="C1347" s="226"/>
      <x:c r="L1347" s="226"/>
      <x:c r="N1347" s="23"/>
      <x:c r="AL1347" s="226"/>
      <x:c r="AR1347" s="226"/>
      <x:c r="AT1347" s="226"/>
      <x:c r="AU1347" s="226"/>
      <x:c r="AW1347" s="226"/>
      <x:c r="BJ1347" s="222"/>
      <x:c r="BT1347" s="23"/>
      <x:c r="BU1347" s="23"/>
      <x:c r="BV1347" s="23"/>
      <x:c r="CI1347" s="226"/>
      <x:c r="CJ1347" s="226"/>
      <x:c r="CK1347" s="226"/>
      <x:c r="CP1347" s="226"/>
    </x:row>
    <x:row r="1348" spans="1:94" x14ac:dyDescent="0.3">
      <x:c r="A1348" s="226"/>
      <x:c r="C1348" s="226"/>
      <x:c r="L1348" s="226"/>
      <x:c r="N1348" s="23"/>
      <x:c r="AL1348" s="226"/>
      <x:c r="AR1348" s="226"/>
      <x:c r="AT1348" s="226"/>
      <x:c r="AU1348" s="226"/>
      <x:c r="AW1348" s="226"/>
      <x:c r="BJ1348" s="222"/>
      <x:c r="BT1348" s="23"/>
      <x:c r="BU1348" s="23"/>
      <x:c r="BV1348" s="23"/>
      <x:c r="CI1348" s="226"/>
      <x:c r="CJ1348" s="226"/>
      <x:c r="CK1348" s="226"/>
      <x:c r="CP1348" s="226"/>
    </x:row>
    <x:row r="1349" spans="1:94" x14ac:dyDescent="0.3">
      <x:c r="A1349" s="226"/>
      <x:c r="C1349" s="226"/>
      <x:c r="L1349" s="226"/>
      <x:c r="N1349" s="23"/>
      <x:c r="AL1349" s="226"/>
      <x:c r="AR1349" s="226"/>
      <x:c r="AT1349" s="226"/>
      <x:c r="AU1349" s="226"/>
      <x:c r="AW1349" s="226"/>
      <x:c r="BJ1349" s="222"/>
      <x:c r="BT1349" s="23"/>
      <x:c r="BU1349" s="23"/>
      <x:c r="BV1349" s="23"/>
      <x:c r="CI1349" s="226"/>
      <x:c r="CJ1349" s="226"/>
      <x:c r="CK1349" s="226"/>
      <x:c r="CP1349" s="226"/>
    </x:row>
    <x:row r="1350" spans="1:94" x14ac:dyDescent="0.3">
      <x:c r="A1350" s="226"/>
      <x:c r="C1350" s="226"/>
      <x:c r="L1350" s="226"/>
      <x:c r="N1350" s="23"/>
      <x:c r="AL1350" s="226"/>
      <x:c r="AR1350" s="226"/>
      <x:c r="AT1350" s="226"/>
      <x:c r="AU1350" s="226"/>
      <x:c r="AW1350" s="226"/>
      <x:c r="BJ1350" s="222"/>
      <x:c r="BT1350" s="23"/>
      <x:c r="BU1350" s="23"/>
      <x:c r="BV1350" s="23"/>
      <x:c r="CI1350" s="226"/>
      <x:c r="CJ1350" s="226"/>
      <x:c r="CK1350" s="226"/>
      <x:c r="CP1350" s="226"/>
    </x:row>
    <x:row r="1351" spans="1:94" x14ac:dyDescent="0.3">
      <x:c r="A1351" s="226"/>
      <x:c r="C1351" s="226"/>
      <x:c r="L1351" s="226"/>
      <x:c r="N1351" s="23"/>
      <x:c r="AL1351" s="226"/>
      <x:c r="AR1351" s="226"/>
      <x:c r="AT1351" s="226"/>
      <x:c r="AU1351" s="226"/>
      <x:c r="AW1351" s="226"/>
      <x:c r="BJ1351" s="222"/>
      <x:c r="BT1351" s="23"/>
      <x:c r="BU1351" s="23"/>
      <x:c r="BV1351" s="23"/>
      <x:c r="CI1351" s="226"/>
      <x:c r="CJ1351" s="226"/>
      <x:c r="CK1351" s="226"/>
      <x:c r="CP1351" s="226"/>
    </x:row>
    <x:row r="1352" spans="1:94" x14ac:dyDescent="0.3">
      <x:c r="A1352" s="226"/>
      <x:c r="C1352" s="226"/>
      <x:c r="L1352" s="226"/>
      <x:c r="N1352" s="23"/>
      <x:c r="AL1352" s="226"/>
      <x:c r="AR1352" s="226"/>
      <x:c r="AT1352" s="226"/>
      <x:c r="AU1352" s="226"/>
      <x:c r="AW1352" s="226"/>
      <x:c r="BJ1352" s="222"/>
      <x:c r="BT1352" s="23"/>
      <x:c r="BU1352" s="23"/>
      <x:c r="BV1352" s="23"/>
      <x:c r="CI1352" s="226"/>
      <x:c r="CJ1352" s="226"/>
      <x:c r="CK1352" s="226"/>
      <x:c r="CP1352" s="226"/>
    </x:row>
    <x:row r="1353" spans="1:94" x14ac:dyDescent="0.3">
      <x:c r="A1353" s="226"/>
      <x:c r="C1353" s="226"/>
      <x:c r="L1353" s="226"/>
      <x:c r="N1353" s="23"/>
      <x:c r="AL1353" s="226"/>
      <x:c r="AR1353" s="226"/>
      <x:c r="AT1353" s="226"/>
      <x:c r="AU1353" s="226"/>
      <x:c r="AW1353" s="226"/>
      <x:c r="BJ1353" s="222"/>
      <x:c r="BT1353" s="23"/>
      <x:c r="BU1353" s="23"/>
      <x:c r="BV1353" s="23"/>
      <x:c r="CI1353" s="226"/>
      <x:c r="CJ1353" s="226"/>
      <x:c r="CK1353" s="226"/>
      <x:c r="CP1353" s="226"/>
    </x:row>
    <x:row r="1354" spans="1:94" x14ac:dyDescent="0.3">
      <x:c r="A1354" s="226"/>
      <x:c r="C1354" s="226"/>
      <x:c r="L1354" s="226"/>
      <x:c r="N1354" s="23"/>
      <x:c r="AL1354" s="226"/>
      <x:c r="AR1354" s="226"/>
      <x:c r="AT1354" s="226"/>
      <x:c r="AU1354" s="226"/>
      <x:c r="AW1354" s="226"/>
      <x:c r="BJ1354" s="222"/>
      <x:c r="BT1354" s="23"/>
      <x:c r="BU1354" s="23"/>
      <x:c r="BV1354" s="23"/>
      <x:c r="CI1354" s="226"/>
      <x:c r="CJ1354" s="226"/>
      <x:c r="CK1354" s="226"/>
      <x:c r="CP1354" s="226"/>
    </x:row>
    <x:row r="1355" spans="1:94" x14ac:dyDescent="0.3">
      <x:c r="A1355" s="226"/>
      <x:c r="C1355" s="226"/>
      <x:c r="L1355" s="226"/>
      <x:c r="N1355" s="23"/>
      <x:c r="AL1355" s="226"/>
      <x:c r="AR1355" s="226"/>
      <x:c r="AT1355" s="226"/>
      <x:c r="AU1355" s="226"/>
      <x:c r="AW1355" s="226"/>
      <x:c r="BJ1355" s="222"/>
      <x:c r="BT1355" s="23"/>
      <x:c r="BU1355" s="23"/>
      <x:c r="BV1355" s="23"/>
      <x:c r="CI1355" s="226"/>
      <x:c r="CJ1355" s="226"/>
      <x:c r="CK1355" s="226"/>
      <x:c r="CP1355" s="226"/>
    </x:row>
    <x:row r="1356" spans="1:94" x14ac:dyDescent="0.3">
      <x:c r="A1356" s="226"/>
      <x:c r="C1356" s="226"/>
      <x:c r="L1356" s="226"/>
      <x:c r="N1356" s="23"/>
      <x:c r="AL1356" s="226"/>
      <x:c r="AR1356" s="226"/>
      <x:c r="AT1356" s="226"/>
      <x:c r="AU1356" s="226"/>
      <x:c r="AW1356" s="226"/>
      <x:c r="BJ1356" s="222"/>
      <x:c r="BT1356" s="23"/>
      <x:c r="BU1356" s="23"/>
      <x:c r="BV1356" s="23"/>
      <x:c r="CI1356" s="226"/>
      <x:c r="CJ1356" s="226"/>
      <x:c r="CK1356" s="226"/>
      <x:c r="CP1356" s="226"/>
    </x:row>
    <x:row r="1357" spans="1:94" x14ac:dyDescent="0.3">
      <x:c r="A1357" s="226"/>
      <x:c r="C1357" s="226"/>
      <x:c r="L1357" s="226"/>
      <x:c r="N1357" s="23"/>
      <x:c r="AL1357" s="226"/>
      <x:c r="AR1357" s="226"/>
      <x:c r="AT1357" s="226"/>
      <x:c r="AU1357" s="226"/>
      <x:c r="AW1357" s="226"/>
      <x:c r="BJ1357" s="222"/>
      <x:c r="BT1357" s="23"/>
      <x:c r="BU1357" s="23"/>
      <x:c r="BV1357" s="23"/>
      <x:c r="CI1357" s="226"/>
      <x:c r="CJ1357" s="226"/>
      <x:c r="CK1357" s="226"/>
      <x:c r="CP1357" s="226"/>
    </x:row>
    <x:row r="1358" spans="1:94" x14ac:dyDescent="0.3">
      <x:c r="A1358" s="226"/>
      <x:c r="C1358" s="226"/>
      <x:c r="L1358" s="226"/>
      <x:c r="N1358" s="23"/>
      <x:c r="AL1358" s="226"/>
      <x:c r="AR1358" s="226"/>
      <x:c r="AT1358" s="226"/>
      <x:c r="AU1358" s="226"/>
      <x:c r="AW1358" s="226"/>
      <x:c r="BJ1358" s="222"/>
      <x:c r="BT1358" s="23"/>
      <x:c r="BU1358" s="23"/>
      <x:c r="BV1358" s="23"/>
      <x:c r="CI1358" s="226"/>
      <x:c r="CJ1358" s="226"/>
      <x:c r="CK1358" s="226"/>
      <x:c r="CP1358" s="226"/>
    </x:row>
    <x:row r="1359" spans="1:94" x14ac:dyDescent="0.3">
      <x:c r="A1359" s="226"/>
      <x:c r="C1359" s="226"/>
      <x:c r="L1359" s="226"/>
      <x:c r="N1359" s="23"/>
      <x:c r="AL1359" s="226"/>
      <x:c r="AR1359" s="226"/>
      <x:c r="AT1359" s="226"/>
      <x:c r="AU1359" s="226"/>
      <x:c r="AW1359" s="226"/>
      <x:c r="BJ1359" s="222"/>
      <x:c r="BT1359" s="23"/>
      <x:c r="BU1359" s="23"/>
      <x:c r="BV1359" s="23"/>
      <x:c r="CI1359" s="226"/>
      <x:c r="CJ1359" s="226"/>
      <x:c r="CK1359" s="226"/>
      <x:c r="CP1359" s="226"/>
    </x:row>
    <x:row r="1360" spans="1:94" x14ac:dyDescent="0.3">
      <x:c r="A1360" s="226"/>
      <x:c r="C1360" s="226"/>
      <x:c r="L1360" s="226"/>
      <x:c r="N1360" s="23"/>
      <x:c r="AL1360" s="226"/>
      <x:c r="AR1360" s="226"/>
      <x:c r="AT1360" s="226"/>
      <x:c r="AU1360" s="226"/>
      <x:c r="AW1360" s="226"/>
      <x:c r="BJ1360" s="222"/>
      <x:c r="BT1360" s="23"/>
      <x:c r="BU1360" s="23"/>
      <x:c r="BV1360" s="23"/>
      <x:c r="CI1360" s="226"/>
      <x:c r="CJ1360" s="226"/>
      <x:c r="CK1360" s="226"/>
      <x:c r="CP1360" s="226"/>
    </x:row>
    <x:row r="1361" spans="1:94" x14ac:dyDescent="0.3">
      <x:c r="A1361" s="226"/>
      <x:c r="C1361" s="226"/>
      <x:c r="L1361" s="226"/>
      <x:c r="N1361" s="23"/>
      <x:c r="AL1361" s="226"/>
      <x:c r="AR1361" s="226"/>
      <x:c r="AT1361" s="226"/>
      <x:c r="AU1361" s="226"/>
      <x:c r="AW1361" s="226"/>
      <x:c r="BJ1361" s="222"/>
      <x:c r="BT1361" s="23"/>
      <x:c r="BU1361" s="23"/>
      <x:c r="BV1361" s="23"/>
      <x:c r="CI1361" s="226"/>
      <x:c r="CJ1361" s="226"/>
      <x:c r="CK1361" s="226"/>
      <x:c r="CP1361" s="226"/>
    </x:row>
    <x:row r="1362" spans="1:94" x14ac:dyDescent="0.3">
      <x:c r="A1362" s="226"/>
      <x:c r="C1362" s="226"/>
      <x:c r="L1362" s="226"/>
      <x:c r="N1362" s="23"/>
      <x:c r="AL1362" s="226"/>
      <x:c r="AR1362" s="226"/>
      <x:c r="AT1362" s="226"/>
      <x:c r="AU1362" s="226"/>
      <x:c r="AW1362" s="226"/>
      <x:c r="BJ1362" s="222"/>
      <x:c r="BT1362" s="23"/>
      <x:c r="BU1362" s="23"/>
      <x:c r="BV1362" s="23"/>
      <x:c r="CI1362" s="226"/>
      <x:c r="CJ1362" s="226"/>
      <x:c r="CK1362" s="226"/>
      <x:c r="CP1362" s="226"/>
    </x:row>
    <x:row r="1363" spans="1:94" x14ac:dyDescent="0.3">
      <x:c r="A1363" s="226"/>
      <x:c r="C1363" s="226"/>
      <x:c r="L1363" s="226"/>
      <x:c r="N1363" s="23"/>
      <x:c r="AL1363" s="226"/>
      <x:c r="AR1363" s="226"/>
      <x:c r="AT1363" s="226"/>
      <x:c r="AU1363" s="226"/>
      <x:c r="AW1363" s="226"/>
      <x:c r="BJ1363" s="222"/>
      <x:c r="BT1363" s="23"/>
      <x:c r="BU1363" s="23"/>
      <x:c r="BV1363" s="23"/>
      <x:c r="CI1363" s="226"/>
      <x:c r="CJ1363" s="226"/>
      <x:c r="CK1363" s="226"/>
      <x:c r="CP1363" s="226"/>
    </x:row>
    <x:row r="1364" spans="1:94" x14ac:dyDescent="0.3">
      <x:c r="A1364" s="226"/>
      <x:c r="C1364" s="226"/>
      <x:c r="L1364" s="226"/>
      <x:c r="N1364" s="23"/>
      <x:c r="AL1364" s="226"/>
      <x:c r="AR1364" s="226"/>
      <x:c r="AT1364" s="226"/>
      <x:c r="AU1364" s="226"/>
      <x:c r="AW1364" s="226"/>
      <x:c r="BJ1364" s="222"/>
      <x:c r="BT1364" s="23"/>
      <x:c r="BU1364" s="23"/>
      <x:c r="BV1364" s="23"/>
      <x:c r="CI1364" s="226"/>
      <x:c r="CJ1364" s="226"/>
      <x:c r="CK1364" s="226"/>
      <x:c r="CP1364" s="226"/>
    </x:row>
    <x:row r="1365" spans="1:94" x14ac:dyDescent="0.3">
      <x:c r="A1365" s="226"/>
      <x:c r="C1365" s="226"/>
      <x:c r="L1365" s="226"/>
      <x:c r="N1365" s="23"/>
      <x:c r="AL1365" s="226"/>
      <x:c r="AR1365" s="226"/>
      <x:c r="AT1365" s="226"/>
      <x:c r="AU1365" s="226"/>
      <x:c r="AW1365" s="226"/>
      <x:c r="BJ1365" s="222"/>
      <x:c r="BT1365" s="23"/>
      <x:c r="BU1365" s="23"/>
      <x:c r="BV1365" s="23"/>
      <x:c r="CI1365" s="226"/>
      <x:c r="CJ1365" s="226"/>
      <x:c r="CK1365" s="226"/>
      <x:c r="CP1365" s="226"/>
    </x:row>
    <x:row r="1366" spans="1:94" x14ac:dyDescent="0.3">
      <x:c r="A1366" s="226"/>
      <x:c r="C1366" s="226"/>
      <x:c r="L1366" s="226"/>
      <x:c r="N1366" s="23"/>
      <x:c r="AL1366" s="226"/>
      <x:c r="AR1366" s="226"/>
      <x:c r="AT1366" s="226"/>
      <x:c r="AU1366" s="226"/>
      <x:c r="AW1366" s="226"/>
      <x:c r="BJ1366" s="222"/>
      <x:c r="BT1366" s="23"/>
      <x:c r="BU1366" s="23"/>
      <x:c r="BV1366" s="23"/>
      <x:c r="CI1366" s="226"/>
      <x:c r="CJ1366" s="226"/>
      <x:c r="CK1366" s="226"/>
      <x:c r="CP1366" s="226"/>
    </x:row>
    <x:row r="1367" spans="1:94" x14ac:dyDescent="0.3">
      <x:c r="A1367" s="226"/>
      <x:c r="C1367" s="226"/>
      <x:c r="L1367" s="226"/>
      <x:c r="N1367" s="23"/>
      <x:c r="W1367" s="226"/>
      <x:c r="AE1367" s="23"/>
      <x:c r="AF1367" s="23"/>
      <x:c r="AH1367" s="23"/>
      <x:c r="AK1367" s="226"/>
      <x:c r="AL1367" s="226"/>
      <x:c r="AM1367" s="226"/>
      <x:c r="AN1367" s="226"/>
      <x:c r="AO1367" s="226"/>
      <x:c r="AP1367" s="226"/>
      <x:c r="AR1367" s="226"/>
      <x:c r="AS1367" s="226"/>
      <x:c r="AT1367" s="226"/>
      <x:c r="AU1367" s="226"/>
      <x:c r="AV1367" s="222"/>
      <x:c r="AW1367" s="222"/>
      <x:c r="BJ1367" s="222"/>
      <x:c r="BN1367" s="226"/>
      <x:c r="BO1367" s="226"/>
      <x:c r="BT1367" s="23"/>
      <x:c r="BU1367" s="23"/>
      <x:c r="BV1367" s="23"/>
      <x:c r="CA1367" s="226"/>
      <x:c r="CG1367" s="226"/>
      <x:c r="CH1367" s="226"/>
      <x:c r="CI1367" s="226"/>
      <x:c r="CJ1367" s="226"/>
      <x:c r="CK1367" s="226"/>
      <x:c r="CL1367" s="23"/>
      <x:c r="CP1367" s="226"/>
    </x:row>
    <x:row r="1368" spans="1:94" x14ac:dyDescent="0.3">
      <x:c r="A1368" s="226"/>
      <x:c r="C1368" s="226"/>
      <x:c r="L1368" s="226"/>
      <x:c r="N1368" s="23"/>
      <x:c r="W1368" s="226"/>
      <x:c r="AE1368" s="23"/>
      <x:c r="AF1368" s="23"/>
      <x:c r="AH1368" s="23"/>
      <x:c r="AK1368" s="226"/>
      <x:c r="AL1368" s="226"/>
      <x:c r="AM1368" s="226"/>
      <x:c r="AN1368" s="226"/>
      <x:c r="AO1368" s="226"/>
      <x:c r="AP1368" s="226"/>
      <x:c r="AR1368" s="226"/>
      <x:c r="AS1368" s="226"/>
      <x:c r="AT1368" s="226"/>
      <x:c r="AU1368" s="226"/>
      <x:c r="AV1368" s="222"/>
      <x:c r="AW1368" s="222"/>
      <x:c r="BJ1368" s="222"/>
      <x:c r="BN1368" s="226"/>
      <x:c r="BO1368" s="226"/>
      <x:c r="BP1368" s="226"/>
      <x:c r="BT1368" s="23"/>
      <x:c r="BU1368" s="23"/>
      <x:c r="BV1368" s="23"/>
      <x:c r="CA1368" s="226"/>
      <x:c r="CG1368" s="226"/>
      <x:c r="CH1368" s="226"/>
      <x:c r="CI1368" s="226"/>
      <x:c r="CJ1368" s="226"/>
      <x:c r="CK1368" s="226"/>
      <x:c r="CL1368" s="23"/>
      <x:c r="CP1368" s="226"/>
    </x:row>
    <x:row r="1369" spans="1:94" x14ac:dyDescent="0.3">
      <x:c r="A1369" s="226"/>
      <x:c r="C1369" s="226"/>
      <x:c r="L1369" s="226"/>
      <x:c r="N1369" s="23"/>
      <x:c r="AL1369" s="226"/>
      <x:c r="AR1369" s="226"/>
      <x:c r="AT1369" s="226"/>
      <x:c r="AU1369" s="222"/>
      <x:c r="AW1369" s="222"/>
      <x:c r="BJ1369" s="222"/>
      <x:c r="BT1369" s="23"/>
      <x:c r="BU1369" s="23"/>
      <x:c r="BV1369" s="23"/>
      <x:c r="CI1369" s="226"/>
      <x:c r="CJ1369" s="226"/>
      <x:c r="CK1369" s="226"/>
      <x:c r="CP1369" s="226"/>
    </x:row>
    <x:row r="1370" spans="1:94" x14ac:dyDescent="0.3">
      <x:c r="A1370" s="226"/>
      <x:c r="C1370" s="226"/>
      <x:c r="L1370" s="226"/>
      <x:c r="N1370" s="23"/>
      <x:c r="AL1370" s="226"/>
      <x:c r="AR1370" s="226"/>
      <x:c r="AT1370" s="226"/>
      <x:c r="AU1370" s="226"/>
      <x:c r="AW1370" s="226"/>
      <x:c r="BJ1370" s="222"/>
      <x:c r="BT1370" s="23"/>
      <x:c r="BU1370" s="23"/>
      <x:c r="BV1370" s="23"/>
      <x:c r="CI1370" s="226"/>
      <x:c r="CJ1370" s="226"/>
      <x:c r="CK1370" s="226"/>
      <x:c r="CP1370" s="226"/>
    </x:row>
    <x:row r="1371" spans="1:94" x14ac:dyDescent="0.3">
      <x:c r="A1371" s="226"/>
      <x:c r="C1371" s="226"/>
      <x:c r="L1371" s="226"/>
      <x:c r="N1371" s="23"/>
      <x:c r="AL1371" s="226"/>
      <x:c r="AR1371" s="226"/>
      <x:c r="AT1371" s="226"/>
      <x:c r="AU1371" s="226"/>
      <x:c r="AW1371" s="226"/>
      <x:c r="BJ1371" s="222"/>
      <x:c r="BT1371" s="23"/>
      <x:c r="BU1371" s="23"/>
      <x:c r="BV1371" s="23"/>
      <x:c r="CI1371" s="226"/>
      <x:c r="CJ1371" s="226"/>
      <x:c r="CK1371" s="226"/>
      <x:c r="CP1371" s="226"/>
    </x:row>
    <x:row r="1372" spans="1:94" x14ac:dyDescent="0.3">
      <x:c r="A1372" s="226"/>
      <x:c r="C1372" s="226"/>
      <x:c r="L1372" s="226"/>
      <x:c r="N1372" s="23"/>
      <x:c r="AL1372" s="226"/>
      <x:c r="AR1372" s="226"/>
      <x:c r="AT1372" s="226"/>
      <x:c r="AU1372" s="226"/>
      <x:c r="AW1372" s="226"/>
      <x:c r="BJ1372" s="222"/>
      <x:c r="BT1372" s="23"/>
      <x:c r="BU1372" s="23"/>
      <x:c r="BV1372" s="23"/>
      <x:c r="CI1372" s="226"/>
      <x:c r="CJ1372" s="226"/>
      <x:c r="CK1372" s="226"/>
      <x:c r="CP1372" s="226"/>
    </x:row>
    <x:row r="1373" spans="1:94" x14ac:dyDescent="0.3">
      <x:c r="A1373" s="226"/>
      <x:c r="C1373" s="226"/>
      <x:c r="L1373" s="226"/>
      <x:c r="N1373" s="23"/>
      <x:c r="AL1373" s="226"/>
      <x:c r="AR1373" s="226"/>
      <x:c r="AT1373" s="226"/>
      <x:c r="AU1373" s="226"/>
      <x:c r="AW1373" s="226"/>
      <x:c r="BJ1373" s="222"/>
      <x:c r="BT1373" s="23"/>
      <x:c r="BU1373" s="23"/>
      <x:c r="BV1373" s="23"/>
      <x:c r="CI1373" s="226"/>
      <x:c r="CJ1373" s="226"/>
      <x:c r="CK1373" s="226"/>
      <x:c r="CP1373" s="226"/>
    </x:row>
    <x:row r="1374" spans="1:94" x14ac:dyDescent="0.3">
      <x:c r="A1374" s="226"/>
      <x:c r="C1374" s="226"/>
      <x:c r="L1374" s="226"/>
      <x:c r="N1374" s="23"/>
      <x:c r="AE1374" s="23"/>
      <x:c r="AF1374" s="23"/>
      <x:c r="AH1374" s="23"/>
      <x:c r="AK1374" s="36"/>
      <x:c r="AL1374" s="226"/>
      <x:c r="AN1374" s="36"/>
      <x:c r="AO1374" s="36"/>
      <x:c r="AR1374" s="226"/>
      <x:c r="AS1374" s="36"/>
      <x:c r="AT1374" s="226"/>
      <x:c r="AU1374" s="226"/>
      <x:c r="AW1374" s="226"/>
      <x:c r="BJ1374" s="222"/>
      <x:c r="BT1374" s="23"/>
      <x:c r="BU1374" s="23"/>
      <x:c r="BV1374" s="23"/>
      <x:c r="CI1374" s="226"/>
      <x:c r="CJ1374" s="226"/>
      <x:c r="CK1374" s="226"/>
      <x:c r="CL1374" s="23"/>
      <x:c r="CP1374" s="226"/>
    </x:row>
    <x:row r="1375" spans="1:94" x14ac:dyDescent="0.3">
      <x:c r="A1375" s="226"/>
      <x:c r="C1375" s="226"/>
      <x:c r="L1375" s="226"/>
      <x:c r="N1375" s="23"/>
      <x:c r="AL1375" s="226"/>
      <x:c r="AR1375" s="226"/>
      <x:c r="AT1375" s="226"/>
      <x:c r="AU1375" s="226"/>
      <x:c r="AW1375" s="226"/>
      <x:c r="BJ1375" s="222"/>
      <x:c r="BT1375" s="23"/>
      <x:c r="BU1375" s="23"/>
      <x:c r="BV1375" s="23"/>
      <x:c r="CI1375" s="226"/>
      <x:c r="CJ1375" s="226"/>
      <x:c r="CK1375" s="226"/>
      <x:c r="CP1375" s="226"/>
    </x:row>
    <x:row r="1376" spans="1:94" x14ac:dyDescent="0.3">
      <x:c r="A1376" s="226"/>
      <x:c r="C1376" s="226"/>
      <x:c r="L1376" s="226"/>
      <x:c r="N1376" s="23"/>
      <x:c r="AL1376" s="226"/>
      <x:c r="AR1376" s="226"/>
      <x:c r="AT1376" s="226"/>
      <x:c r="AU1376" s="226"/>
      <x:c r="AW1376" s="226"/>
      <x:c r="BJ1376" s="222"/>
      <x:c r="BT1376" s="23"/>
      <x:c r="BU1376" s="23"/>
      <x:c r="BV1376" s="23"/>
      <x:c r="CI1376" s="226"/>
      <x:c r="CJ1376" s="226"/>
      <x:c r="CK1376" s="226"/>
      <x:c r="CP1376" s="226"/>
    </x:row>
    <x:row r="1377" spans="1:94" x14ac:dyDescent="0.3">
      <x:c r="A1377" s="226"/>
      <x:c r="C1377" s="226"/>
      <x:c r="L1377" s="226"/>
      <x:c r="N1377" s="23"/>
      <x:c r="AL1377" s="226"/>
      <x:c r="AR1377" s="226"/>
      <x:c r="AT1377" s="226"/>
      <x:c r="AU1377" s="226"/>
      <x:c r="AW1377" s="226"/>
      <x:c r="BJ1377" s="222"/>
      <x:c r="BT1377" s="23"/>
      <x:c r="BU1377" s="23"/>
      <x:c r="BV1377" s="23"/>
      <x:c r="CI1377" s="226"/>
      <x:c r="CJ1377" s="226"/>
      <x:c r="CK1377" s="226"/>
      <x:c r="CP1377" s="226"/>
    </x:row>
    <x:row r="1378" spans="1:94" x14ac:dyDescent="0.3">
      <x:c r="A1378" s="226"/>
      <x:c r="C1378" s="226"/>
      <x:c r="L1378" s="226"/>
      <x:c r="N1378" s="23"/>
      <x:c r="AL1378" s="226"/>
      <x:c r="AR1378" s="226"/>
      <x:c r="AT1378" s="226"/>
      <x:c r="AU1378" s="226"/>
      <x:c r="AW1378" s="226"/>
      <x:c r="BJ1378" s="222"/>
      <x:c r="BT1378" s="23"/>
      <x:c r="BU1378" s="23"/>
      <x:c r="BV1378" s="23"/>
      <x:c r="CI1378" s="226"/>
      <x:c r="CJ1378" s="226"/>
      <x:c r="CK1378" s="226"/>
      <x:c r="CP1378" s="226"/>
    </x:row>
    <x:row r="1379" spans="1:94" x14ac:dyDescent="0.3">
      <x:c r="A1379" s="226"/>
      <x:c r="C1379" s="226"/>
      <x:c r="L1379" s="226"/>
      <x:c r="N1379" s="23"/>
      <x:c r="AL1379" s="226"/>
      <x:c r="AR1379" s="226"/>
      <x:c r="AT1379" s="226"/>
      <x:c r="AU1379" s="226"/>
      <x:c r="AW1379" s="226"/>
      <x:c r="BJ1379" s="222"/>
      <x:c r="BT1379" s="23"/>
      <x:c r="BU1379" s="23"/>
      <x:c r="BV1379" s="23"/>
      <x:c r="CI1379" s="226"/>
      <x:c r="CJ1379" s="226"/>
      <x:c r="CK1379" s="226"/>
      <x:c r="CP1379" s="226"/>
    </x:row>
    <x:row r="1380" spans="1:94" x14ac:dyDescent="0.3">
      <x:c r="A1380" s="226"/>
      <x:c r="C1380" s="226"/>
      <x:c r="L1380" s="226"/>
      <x:c r="N1380" s="23"/>
      <x:c r="AL1380" s="226"/>
      <x:c r="AR1380" s="226"/>
      <x:c r="AT1380" s="226"/>
      <x:c r="AU1380" s="226"/>
      <x:c r="AW1380" s="226"/>
      <x:c r="BJ1380" s="222"/>
      <x:c r="BT1380" s="23"/>
      <x:c r="BU1380" s="23"/>
      <x:c r="BV1380" s="23"/>
      <x:c r="CI1380" s="226"/>
      <x:c r="CJ1380" s="226"/>
      <x:c r="CK1380" s="226"/>
      <x:c r="CP1380" s="226"/>
    </x:row>
    <x:row r="1381" spans="1:94" x14ac:dyDescent="0.3">
      <x:c r="A1381" s="226"/>
      <x:c r="C1381" s="226"/>
      <x:c r="L1381" s="226"/>
      <x:c r="N1381" s="23"/>
      <x:c r="AL1381" s="226"/>
      <x:c r="AR1381" s="226"/>
      <x:c r="AT1381" s="226"/>
      <x:c r="AU1381" s="226"/>
      <x:c r="AW1381" s="226"/>
      <x:c r="BJ1381" s="222"/>
      <x:c r="BT1381" s="23"/>
      <x:c r="BU1381" s="23"/>
      <x:c r="BV1381" s="23"/>
      <x:c r="CI1381" s="226"/>
      <x:c r="CJ1381" s="226"/>
      <x:c r="CK1381" s="226"/>
      <x:c r="CP1381" s="226"/>
    </x:row>
    <x:row r="1382" spans="1:94" x14ac:dyDescent="0.3">
      <x:c r="A1382" s="226"/>
      <x:c r="C1382" s="226"/>
      <x:c r="L1382" s="226"/>
      <x:c r="N1382" s="23"/>
      <x:c r="AL1382" s="226"/>
      <x:c r="AR1382" s="226"/>
      <x:c r="AT1382" s="226"/>
      <x:c r="AU1382" s="226"/>
      <x:c r="AW1382" s="226"/>
      <x:c r="BJ1382" s="222"/>
      <x:c r="BT1382" s="23"/>
      <x:c r="BU1382" s="23"/>
      <x:c r="BV1382" s="23"/>
      <x:c r="CI1382" s="226"/>
      <x:c r="CJ1382" s="226"/>
      <x:c r="CK1382" s="226"/>
      <x:c r="CP1382" s="226"/>
    </x:row>
    <x:row r="1383" spans="1:94" x14ac:dyDescent="0.3">
      <x:c r="A1383" s="226"/>
      <x:c r="C1383" s="226"/>
      <x:c r="L1383" s="226"/>
      <x:c r="N1383" s="23"/>
      <x:c r="AL1383" s="226"/>
      <x:c r="AR1383" s="226"/>
      <x:c r="AT1383" s="226"/>
      <x:c r="AU1383" s="226"/>
      <x:c r="AW1383" s="226"/>
      <x:c r="BJ1383" s="222"/>
      <x:c r="BT1383" s="23"/>
      <x:c r="BU1383" s="23"/>
      <x:c r="BV1383" s="23"/>
      <x:c r="CI1383" s="226"/>
      <x:c r="CJ1383" s="226"/>
      <x:c r="CK1383" s="226"/>
      <x:c r="CP1383" s="226"/>
    </x:row>
    <x:row r="1384" spans="1:94" x14ac:dyDescent="0.3">
      <x:c r="A1384" s="226"/>
      <x:c r="C1384" s="226"/>
      <x:c r="L1384" s="226"/>
      <x:c r="N1384" s="23"/>
      <x:c r="AL1384" s="226"/>
      <x:c r="AR1384" s="226"/>
      <x:c r="AT1384" s="226"/>
      <x:c r="AU1384" s="226"/>
      <x:c r="AW1384" s="226"/>
      <x:c r="BJ1384" s="222"/>
      <x:c r="BT1384" s="23"/>
      <x:c r="BU1384" s="23"/>
      <x:c r="BV1384" s="23"/>
      <x:c r="CI1384" s="226"/>
      <x:c r="CJ1384" s="226"/>
      <x:c r="CK1384" s="226"/>
      <x:c r="CP1384" s="226"/>
    </x:row>
    <x:row r="1385" spans="1:94" x14ac:dyDescent="0.3">
      <x:c r="A1385" s="226"/>
      <x:c r="C1385" s="226"/>
      <x:c r="L1385" s="226"/>
      <x:c r="N1385" s="23"/>
      <x:c r="AL1385" s="226"/>
      <x:c r="AR1385" s="226"/>
      <x:c r="AT1385" s="226"/>
      <x:c r="AU1385" s="226"/>
      <x:c r="AW1385" s="226"/>
      <x:c r="BJ1385" s="222"/>
      <x:c r="BT1385" s="23"/>
      <x:c r="BU1385" s="23"/>
      <x:c r="BV1385" s="23"/>
      <x:c r="CI1385" s="226"/>
      <x:c r="CJ1385" s="226"/>
      <x:c r="CK1385" s="226"/>
      <x:c r="CP1385" s="226"/>
    </x:row>
    <x:row r="1386" spans="1:94" x14ac:dyDescent="0.3">
      <x:c r="A1386" s="226"/>
      <x:c r="C1386" s="226"/>
      <x:c r="L1386" s="226"/>
      <x:c r="N1386" s="23"/>
      <x:c r="AL1386" s="226"/>
      <x:c r="AR1386" s="226"/>
      <x:c r="AT1386" s="226"/>
      <x:c r="AU1386" s="226"/>
      <x:c r="AW1386" s="226"/>
      <x:c r="BJ1386" s="222"/>
      <x:c r="BT1386" s="23"/>
      <x:c r="BU1386" s="23"/>
      <x:c r="BV1386" s="23"/>
      <x:c r="CI1386" s="226"/>
      <x:c r="CJ1386" s="226"/>
      <x:c r="CK1386" s="226"/>
      <x:c r="CP1386" s="226"/>
    </x:row>
    <x:row r="1387" spans="1:94" x14ac:dyDescent="0.3">
      <x:c r="A1387" s="226"/>
      <x:c r="C1387" s="226"/>
      <x:c r="L1387" s="226"/>
      <x:c r="N1387" s="23"/>
      <x:c r="AL1387" s="226"/>
      <x:c r="AR1387" s="226"/>
      <x:c r="AT1387" s="226"/>
      <x:c r="AU1387" s="226"/>
      <x:c r="AW1387" s="226"/>
      <x:c r="BJ1387" s="222"/>
      <x:c r="BT1387" s="23"/>
      <x:c r="BU1387" s="23"/>
      <x:c r="BV1387" s="23"/>
      <x:c r="CI1387" s="226"/>
      <x:c r="CJ1387" s="226"/>
      <x:c r="CK1387" s="226"/>
      <x:c r="CP1387" s="226"/>
    </x:row>
    <x:row r="1388" spans="1:94" x14ac:dyDescent="0.3">
      <x:c r="A1388" s="226"/>
      <x:c r="C1388" s="226"/>
      <x:c r="L1388" s="226"/>
      <x:c r="N1388" s="23"/>
      <x:c r="AL1388" s="226"/>
      <x:c r="AR1388" s="226"/>
      <x:c r="AT1388" s="226"/>
      <x:c r="AU1388" s="226"/>
      <x:c r="AW1388" s="226"/>
      <x:c r="BJ1388" s="222"/>
      <x:c r="BT1388" s="23"/>
      <x:c r="BU1388" s="23"/>
      <x:c r="BV1388" s="23"/>
      <x:c r="CI1388" s="226"/>
      <x:c r="CJ1388" s="226"/>
      <x:c r="CK1388" s="226"/>
      <x:c r="CP1388" s="226"/>
    </x:row>
    <x:row r="1389" spans="1:94" x14ac:dyDescent="0.3">
      <x:c r="A1389" s="226"/>
      <x:c r="C1389" s="226"/>
      <x:c r="L1389" s="226"/>
      <x:c r="N1389" s="23"/>
      <x:c r="AL1389" s="226"/>
      <x:c r="AR1389" s="226"/>
      <x:c r="AT1389" s="226"/>
      <x:c r="AU1389" s="226"/>
      <x:c r="AW1389" s="226"/>
      <x:c r="BJ1389" s="222"/>
      <x:c r="BT1389" s="23"/>
      <x:c r="BU1389" s="23"/>
      <x:c r="BV1389" s="23"/>
      <x:c r="CI1389" s="226"/>
      <x:c r="CJ1389" s="226"/>
      <x:c r="CK1389" s="226"/>
      <x:c r="CP1389" s="226"/>
    </x:row>
    <x:row r="1390" spans="1:94" x14ac:dyDescent="0.3">
      <x:c r="A1390" s="226"/>
      <x:c r="C1390" s="226"/>
      <x:c r="L1390" s="226"/>
      <x:c r="N1390" s="23"/>
      <x:c r="AL1390" s="226"/>
      <x:c r="AR1390" s="226"/>
      <x:c r="AT1390" s="226"/>
      <x:c r="AU1390" s="226"/>
      <x:c r="AW1390" s="226"/>
      <x:c r="BJ1390" s="222"/>
      <x:c r="BT1390" s="23"/>
      <x:c r="BU1390" s="23"/>
      <x:c r="BV1390" s="23"/>
      <x:c r="CI1390" s="226"/>
      <x:c r="CJ1390" s="226"/>
      <x:c r="CK1390" s="226"/>
      <x:c r="CP1390" s="226"/>
    </x:row>
    <x:row r="1391" spans="1:94" x14ac:dyDescent="0.3">
      <x:c r="A1391" s="226"/>
      <x:c r="C1391" s="226"/>
      <x:c r="L1391" s="226"/>
      <x:c r="N1391" s="23"/>
      <x:c r="AL1391" s="226"/>
      <x:c r="AR1391" s="226"/>
      <x:c r="AT1391" s="226"/>
      <x:c r="AU1391" s="226"/>
      <x:c r="AW1391" s="226"/>
      <x:c r="BJ1391" s="222"/>
      <x:c r="BT1391" s="23"/>
      <x:c r="BU1391" s="23"/>
      <x:c r="BV1391" s="23"/>
      <x:c r="CI1391" s="226"/>
      <x:c r="CJ1391" s="226"/>
      <x:c r="CK1391" s="226"/>
      <x:c r="CP1391" s="226"/>
    </x:row>
    <x:row r="1392" spans="1:94" x14ac:dyDescent="0.3">
      <x:c r="A1392" s="226"/>
      <x:c r="C1392" s="226"/>
      <x:c r="L1392" s="226"/>
      <x:c r="N1392" s="23"/>
      <x:c r="AL1392" s="226"/>
      <x:c r="AR1392" s="226"/>
      <x:c r="AT1392" s="226"/>
      <x:c r="AU1392" s="226"/>
      <x:c r="AW1392" s="226"/>
      <x:c r="BJ1392" s="222"/>
      <x:c r="BT1392" s="23"/>
      <x:c r="BU1392" s="23"/>
      <x:c r="BV1392" s="23"/>
      <x:c r="CI1392" s="226"/>
      <x:c r="CJ1392" s="226"/>
      <x:c r="CK1392" s="226"/>
      <x:c r="CP1392" s="226"/>
    </x:row>
    <x:row r="1393" spans="1:94" x14ac:dyDescent="0.3">
      <x:c r="A1393" s="226"/>
      <x:c r="C1393" s="226"/>
      <x:c r="L1393" s="226"/>
      <x:c r="N1393" s="23"/>
      <x:c r="AL1393" s="226"/>
      <x:c r="AR1393" s="226"/>
      <x:c r="AT1393" s="226"/>
      <x:c r="AU1393" s="226"/>
      <x:c r="AW1393" s="226"/>
      <x:c r="BJ1393" s="222"/>
      <x:c r="BT1393" s="23"/>
      <x:c r="BU1393" s="23"/>
      <x:c r="BV1393" s="23"/>
      <x:c r="CI1393" s="226"/>
      <x:c r="CJ1393" s="226"/>
      <x:c r="CK1393" s="226"/>
      <x:c r="CP1393" s="226"/>
    </x:row>
    <x:row r="1394" spans="1:94" x14ac:dyDescent="0.3">
      <x:c r="A1394" s="226"/>
      <x:c r="C1394" s="226"/>
      <x:c r="L1394" s="226"/>
      <x:c r="N1394" s="23"/>
      <x:c r="AL1394" s="226"/>
      <x:c r="AR1394" s="222"/>
      <x:c r="AT1394" s="222"/>
      <x:c r="AU1394" s="222"/>
      <x:c r="AW1394" s="222"/>
      <x:c r="BJ1394" s="226"/>
      <x:c r="BT1394" s="23"/>
      <x:c r="BU1394" s="23"/>
      <x:c r="BV1394" s="23"/>
      <x:c r="CI1394" s="226"/>
      <x:c r="CJ1394" s="226"/>
      <x:c r="CK1394" s="226"/>
      <x:c r="CP1394" s="226"/>
    </x:row>
    <x:row r="1395" spans="1:94" x14ac:dyDescent="0.3">
      <x:c r="A1395" s="226"/>
      <x:c r="C1395" s="226"/>
      <x:c r="L1395" s="226"/>
      <x:c r="N1395" s="23"/>
      <x:c r="W1395" s="226"/>
      <x:c r="Y1395" s="226"/>
      <x:c r="AE1395" s="23"/>
      <x:c r="AF1395" s="23"/>
      <x:c r="AI1395" s="23"/>
      <x:c r="AJ1395" s="23"/>
      <x:c r="AK1395" s="226"/>
      <x:c r="AL1395" s="222"/>
      <x:c r="AR1395" s="222"/>
      <x:c r="AS1395" s="222"/>
      <x:c r="AT1395" s="222"/>
      <x:c r="AU1395" s="222"/>
      <x:c r="AV1395" s="222"/>
      <x:c r="AW1395" s="222"/>
      <x:c r="AX1395" s="226"/>
      <x:c r="BA1395" s="226"/>
      <x:c r="BJ1395" s="226"/>
      <x:c r="BT1395" s="23"/>
      <x:c r="BU1395" s="23"/>
      <x:c r="BV1395" s="23"/>
      <x:c r="CG1395" s="226"/>
      <x:c r="CH1395" s="226"/>
      <x:c r="CI1395" s="226"/>
      <x:c r="CJ1395" s="226"/>
      <x:c r="CK1395" s="226"/>
      <x:c r="CL1395" s="23"/>
      <x:c r="CP1395" s="226"/>
    </x:row>
    <x:row r="1396" spans="1:94" x14ac:dyDescent="0.3">
      <x:c r="A1396" s="226"/>
      <x:c r="C1396" s="226"/>
      <x:c r="L1396" s="226"/>
      <x:c r="N1396" s="23"/>
      <x:c r="W1396" s="226"/>
      <x:c r="Y1396" s="226"/>
      <x:c r="AE1396" s="23"/>
      <x:c r="AF1396" s="23"/>
      <x:c r="AI1396" s="23"/>
      <x:c r="AJ1396" s="23"/>
      <x:c r="AK1396" s="226"/>
      <x:c r="AL1396" s="222"/>
      <x:c r="AR1396" s="222"/>
      <x:c r="AS1396" s="222"/>
      <x:c r="AT1396" s="222"/>
      <x:c r="AU1396" s="222"/>
      <x:c r="AV1396" s="222"/>
      <x:c r="AW1396" s="222"/>
      <x:c r="AX1396" s="226"/>
      <x:c r="BA1396" s="226"/>
      <x:c r="BJ1396" s="226"/>
      <x:c r="BT1396" s="23"/>
      <x:c r="BU1396" s="23"/>
      <x:c r="BV1396" s="23"/>
      <x:c r="CG1396" s="226"/>
      <x:c r="CH1396" s="226"/>
      <x:c r="CI1396" s="226"/>
      <x:c r="CJ1396" s="226"/>
      <x:c r="CK1396" s="226"/>
      <x:c r="CL1396" s="23"/>
      <x:c r="CP1396" s="226"/>
    </x:row>
    <x:row r="1397" spans="1:94" x14ac:dyDescent="0.3">
      <x:c r="A1397" s="226"/>
      <x:c r="C1397" s="226"/>
      <x:c r="L1397" s="226"/>
      <x:c r="N1397" s="23"/>
      <x:c r="W1397" s="226"/>
      <x:c r="Y1397" s="226"/>
      <x:c r="AE1397" s="23"/>
      <x:c r="AF1397" s="23"/>
      <x:c r="AI1397" s="23"/>
      <x:c r="AJ1397" s="23"/>
      <x:c r="AK1397" s="226"/>
      <x:c r="AL1397" s="222"/>
      <x:c r="AR1397" s="222"/>
      <x:c r="AS1397" s="222"/>
      <x:c r="AT1397" s="222"/>
      <x:c r="AU1397" s="222"/>
      <x:c r="AV1397" s="222"/>
      <x:c r="AW1397" s="222"/>
      <x:c r="AX1397" s="226"/>
      <x:c r="BA1397" s="226"/>
      <x:c r="BJ1397" s="226"/>
      <x:c r="BT1397" s="23"/>
      <x:c r="BU1397" s="23"/>
      <x:c r="BV1397" s="23"/>
      <x:c r="CG1397" s="226"/>
      <x:c r="CH1397" s="226"/>
      <x:c r="CI1397" s="226"/>
      <x:c r="CJ1397" s="226"/>
      <x:c r="CK1397" s="226"/>
      <x:c r="CL1397" s="23"/>
      <x:c r="CP1397" s="226"/>
    </x:row>
    <x:row r="1398" spans="1:94" x14ac:dyDescent="0.3">
      <x:c r="A1398" s="226"/>
      <x:c r="C1398" s="226"/>
      <x:c r="L1398" s="226"/>
      <x:c r="N1398" s="23"/>
      <x:c r="AL1398" s="226"/>
      <x:c r="AR1398" s="222"/>
      <x:c r="AT1398" s="222"/>
      <x:c r="AU1398" s="222"/>
      <x:c r="AW1398" s="222"/>
      <x:c r="BJ1398" s="226"/>
      <x:c r="BT1398" s="23"/>
      <x:c r="BU1398" s="23"/>
      <x:c r="BV1398" s="23"/>
      <x:c r="CI1398" s="226"/>
      <x:c r="CJ1398" s="226"/>
      <x:c r="CK1398" s="226"/>
      <x:c r="CP1398" s="226"/>
    </x:row>
    <x:row r="1399" spans="1:94" x14ac:dyDescent="0.3">
      <x:c r="A1399" s="226"/>
      <x:c r="C1399" s="226"/>
      <x:c r="L1399" s="226"/>
      <x:c r="N1399" s="23"/>
      <x:c r="AL1399" s="226"/>
      <x:c r="AR1399" s="222"/>
      <x:c r="AT1399" s="222"/>
      <x:c r="AU1399" s="222"/>
      <x:c r="AW1399" s="222"/>
      <x:c r="BJ1399" s="226"/>
      <x:c r="BT1399" s="23"/>
      <x:c r="BU1399" s="23"/>
      <x:c r="BV1399" s="23"/>
      <x:c r="CI1399" s="226"/>
      <x:c r="CJ1399" s="226"/>
      <x:c r="CK1399" s="226"/>
      <x:c r="CP1399" s="226"/>
    </x:row>
    <x:row r="1400" spans="1:94" x14ac:dyDescent="0.3">
      <x:c r="A1400" s="226"/>
      <x:c r="C1400" s="226"/>
      <x:c r="L1400" s="226"/>
      <x:c r="N1400" s="23"/>
      <x:c r="AL1400" s="226"/>
      <x:c r="AR1400" s="222"/>
      <x:c r="AT1400" s="222"/>
      <x:c r="AU1400" s="222"/>
      <x:c r="AW1400" s="222"/>
      <x:c r="BJ1400" s="226"/>
      <x:c r="BT1400" s="23"/>
      <x:c r="BU1400" s="23"/>
      <x:c r="BV1400" s="23"/>
      <x:c r="CI1400" s="226"/>
      <x:c r="CJ1400" s="226"/>
      <x:c r="CK1400" s="226"/>
      <x:c r="CP1400" s="226"/>
    </x:row>
    <x:row r="1401" spans="1:94" x14ac:dyDescent="0.3">
      <x:c r="A1401" s="226"/>
      <x:c r="C1401" s="226"/>
      <x:c r="L1401" s="226"/>
      <x:c r="N1401" s="23"/>
      <x:c r="AL1401" s="226"/>
      <x:c r="AR1401" s="222"/>
      <x:c r="AT1401" s="222"/>
      <x:c r="AU1401" s="222"/>
      <x:c r="AW1401" s="222"/>
      <x:c r="BJ1401" s="226"/>
      <x:c r="BT1401" s="23"/>
      <x:c r="BU1401" s="23"/>
      <x:c r="BV1401" s="23"/>
      <x:c r="CI1401" s="226"/>
      <x:c r="CJ1401" s="226"/>
      <x:c r="CK1401" s="226"/>
      <x:c r="CP1401" s="226"/>
    </x:row>
    <x:row r="1402" spans="1:94" x14ac:dyDescent="0.3">
      <x:c r="A1402" s="226"/>
      <x:c r="C1402" s="226"/>
      <x:c r="L1402" s="226"/>
      <x:c r="N1402" s="23"/>
      <x:c r="AL1402" s="226"/>
      <x:c r="AR1402" s="222"/>
      <x:c r="AT1402" s="222"/>
      <x:c r="AU1402" s="222"/>
      <x:c r="AW1402" s="222"/>
      <x:c r="BJ1402" s="226"/>
      <x:c r="BT1402" s="23"/>
      <x:c r="BU1402" s="23"/>
      <x:c r="BV1402" s="23"/>
      <x:c r="CI1402" s="226"/>
      <x:c r="CJ1402" s="226"/>
      <x:c r="CK1402" s="226"/>
      <x:c r="CP1402" s="226"/>
    </x:row>
    <x:row r="1403" spans="1:94" x14ac:dyDescent="0.3">
      <x:c r="A1403" s="226"/>
      <x:c r="C1403" s="226"/>
      <x:c r="L1403" s="226"/>
      <x:c r="N1403" s="23"/>
      <x:c r="AL1403" s="226"/>
      <x:c r="AR1403" s="226"/>
      <x:c r="AT1403" s="226"/>
      <x:c r="AU1403" s="226"/>
      <x:c r="AW1403" s="226"/>
      <x:c r="BJ1403" s="222"/>
      <x:c r="BT1403" s="23"/>
      <x:c r="BU1403" s="23"/>
      <x:c r="BV1403" s="23"/>
      <x:c r="CI1403" s="226"/>
      <x:c r="CJ1403" s="226"/>
      <x:c r="CK1403" s="226"/>
      <x:c r="CP1403" s="226"/>
    </x:row>
    <x:row r="1404" spans="1:94" x14ac:dyDescent="0.3">
      <x:c r="A1404" s="226"/>
      <x:c r="C1404" s="226"/>
      <x:c r="L1404" s="226"/>
      <x:c r="N1404" s="23"/>
      <x:c r="AL1404" s="226"/>
      <x:c r="AR1404" s="226"/>
      <x:c r="AT1404" s="226"/>
      <x:c r="AU1404" s="226"/>
      <x:c r="AW1404" s="226"/>
      <x:c r="BJ1404" s="222"/>
      <x:c r="BT1404" s="23"/>
      <x:c r="BU1404" s="23"/>
      <x:c r="BV1404" s="23"/>
      <x:c r="CI1404" s="226"/>
      <x:c r="CJ1404" s="226"/>
      <x:c r="CK1404" s="226"/>
      <x:c r="CP1404" s="226"/>
    </x:row>
    <x:row r="1405" spans="1:94" x14ac:dyDescent="0.3">
      <x:c r="A1405" s="226"/>
      <x:c r="C1405" s="226"/>
      <x:c r="L1405" s="226"/>
      <x:c r="N1405" s="23"/>
      <x:c r="AL1405" s="226"/>
      <x:c r="AR1405" s="226"/>
      <x:c r="AT1405" s="226"/>
      <x:c r="AU1405" s="226"/>
      <x:c r="AW1405" s="226"/>
      <x:c r="BJ1405" s="222"/>
      <x:c r="BT1405" s="23"/>
      <x:c r="BU1405" s="23"/>
      <x:c r="BV1405" s="23"/>
      <x:c r="CI1405" s="226"/>
      <x:c r="CJ1405" s="226"/>
      <x:c r="CK1405" s="226"/>
      <x:c r="CP1405" s="226"/>
    </x:row>
    <x:row r="1406" spans="1:94" x14ac:dyDescent="0.3">
      <x:c r="A1406" s="226"/>
      <x:c r="C1406" s="226"/>
      <x:c r="L1406" s="226"/>
      <x:c r="N1406" s="23"/>
      <x:c r="AL1406" s="226"/>
      <x:c r="AR1406" s="226"/>
      <x:c r="AT1406" s="226"/>
      <x:c r="AU1406" s="226"/>
      <x:c r="AW1406" s="226"/>
      <x:c r="BJ1406" s="222"/>
      <x:c r="BT1406" s="23"/>
      <x:c r="BU1406" s="23"/>
      <x:c r="BV1406" s="23"/>
      <x:c r="CI1406" s="226"/>
      <x:c r="CJ1406" s="226"/>
      <x:c r="CK1406" s="226"/>
      <x:c r="CP1406" s="226"/>
    </x:row>
    <x:row r="1407" spans="1:94" x14ac:dyDescent="0.3">
      <x:c r="A1407" s="226"/>
      <x:c r="C1407" s="226"/>
      <x:c r="L1407" s="226"/>
      <x:c r="N1407" s="23"/>
      <x:c r="AL1407" s="226"/>
      <x:c r="AR1407" s="226"/>
      <x:c r="AT1407" s="226"/>
      <x:c r="AU1407" s="226"/>
      <x:c r="AW1407" s="226"/>
      <x:c r="BJ1407" s="222"/>
      <x:c r="BT1407" s="23"/>
      <x:c r="BU1407" s="23"/>
      <x:c r="BV1407" s="23"/>
      <x:c r="CI1407" s="226"/>
      <x:c r="CJ1407" s="226"/>
      <x:c r="CK1407" s="226"/>
      <x:c r="CP1407" s="226"/>
    </x:row>
    <x:row r="1408" spans="1:94" x14ac:dyDescent="0.3">
      <x:c r="A1408" s="226"/>
      <x:c r="C1408" s="226"/>
      <x:c r="L1408" s="226"/>
      <x:c r="N1408" s="23"/>
      <x:c r="AL1408" s="226"/>
      <x:c r="AR1408" s="226"/>
      <x:c r="AT1408" s="226"/>
      <x:c r="AU1408" s="226"/>
      <x:c r="AW1408" s="226"/>
      <x:c r="BJ1408" s="222"/>
      <x:c r="BT1408" s="23"/>
      <x:c r="BU1408" s="23"/>
      <x:c r="BV1408" s="23"/>
      <x:c r="CI1408" s="226"/>
      <x:c r="CJ1408" s="226"/>
      <x:c r="CK1408" s="226"/>
      <x:c r="CP1408" s="226"/>
    </x:row>
    <x:row r="1409" spans="1:94" x14ac:dyDescent="0.3">
      <x:c r="A1409" s="226"/>
      <x:c r="C1409" s="226"/>
      <x:c r="L1409" s="226"/>
      <x:c r="N1409" s="23"/>
      <x:c r="AL1409" s="226"/>
      <x:c r="AR1409" s="226"/>
      <x:c r="AT1409" s="226"/>
      <x:c r="AU1409" s="226"/>
      <x:c r="AW1409" s="226"/>
      <x:c r="BJ1409" s="222"/>
      <x:c r="BT1409" s="23"/>
      <x:c r="BU1409" s="23"/>
      <x:c r="BV1409" s="23"/>
      <x:c r="CI1409" s="226"/>
      <x:c r="CJ1409" s="226"/>
      <x:c r="CK1409" s="226"/>
      <x:c r="CP1409" s="226"/>
    </x:row>
    <x:row r="1410" spans="1:94" x14ac:dyDescent="0.3">
      <x:c r="A1410" s="226"/>
      <x:c r="C1410" s="226"/>
      <x:c r="L1410" s="226"/>
      <x:c r="N1410" s="23"/>
      <x:c r="AL1410" s="226"/>
      <x:c r="AR1410" s="226"/>
      <x:c r="AT1410" s="226"/>
      <x:c r="AU1410" s="226"/>
      <x:c r="AW1410" s="226"/>
      <x:c r="BJ1410" s="222"/>
      <x:c r="BT1410" s="23"/>
      <x:c r="BU1410" s="23"/>
      <x:c r="BV1410" s="23"/>
      <x:c r="CI1410" s="226"/>
      <x:c r="CJ1410" s="226"/>
      <x:c r="CK1410" s="226"/>
      <x:c r="CP1410" s="226"/>
    </x:row>
    <x:row r="1411" spans="1:94" x14ac:dyDescent="0.3">
      <x:c r="A1411" s="226"/>
      <x:c r="C1411" s="226"/>
      <x:c r="L1411" s="226"/>
      <x:c r="N1411" s="23"/>
      <x:c r="AL1411" s="226"/>
      <x:c r="AR1411" s="226"/>
      <x:c r="AT1411" s="226"/>
      <x:c r="AU1411" s="226"/>
      <x:c r="AW1411" s="226"/>
      <x:c r="BJ1411" s="222"/>
      <x:c r="BT1411" s="23"/>
      <x:c r="BU1411" s="23"/>
      <x:c r="BV1411" s="23"/>
      <x:c r="CI1411" s="226"/>
      <x:c r="CJ1411" s="226"/>
      <x:c r="CK1411" s="226"/>
      <x:c r="CP1411" s="226"/>
    </x:row>
    <x:row r="1412" spans="1:94" x14ac:dyDescent="0.3">
      <x:c r="A1412" s="226"/>
      <x:c r="C1412" s="226"/>
      <x:c r="L1412" s="226"/>
      <x:c r="N1412" s="23"/>
      <x:c r="AL1412" s="226"/>
      <x:c r="AR1412" s="226"/>
      <x:c r="AT1412" s="226"/>
      <x:c r="AU1412" s="226"/>
      <x:c r="AW1412" s="226"/>
      <x:c r="BJ1412" s="222"/>
      <x:c r="BT1412" s="23"/>
      <x:c r="BU1412" s="23"/>
      <x:c r="BV1412" s="23"/>
      <x:c r="CI1412" s="226"/>
      <x:c r="CJ1412" s="226"/>
      <x:c r="CK1412" s="226"/>
      <x:c r="CP1412" s="226"/>
    </x:row>
    <x:row r="1413" spans="1:94" x14ac:dyDescent="0.3">
      <x:c r="A1413" s="226"/>
      <x:c r="C1413" s="226"/>
      <x:c r="L1413" s="226"/>
      <x:c r="N1413" s="23"/>
      <x:c r="AE1413" s="23"/>
      <x:c r="AF1413" s="23"/>
      <x:c r="AH1413" s="23"/>
      <x:c r="AL1413" s="226"/>
      <x:c r="AR1413" s="226"/>
      <x:c r="AT1413" s="226"/>
      <x:c r="AU1413" s="226"/>
      <x:c r="AW1413" s="226"/>
      <x:c r="BJ1413" s="222"/>
      <x:c r="BT1413" s="23"/>
      <x:c r="BU1413" s="23"/>
      <x:c r="BV1413" s="23"/>
      <x:c r="CI1413" s="226"/>
      <x:c r="CJ1413" s="226"/>
      <x:c r="CK1413" s="226"/>
      <x:c r="CL1413" s="23"/>
      <x:c r="CP1413" s="226"/>
    </x:row>
    <x:row r="1414" spans="1:94" x14ac:dyDescent="0.3">
      <x:c r="A1414" s="226"/>
      <x:c r="C1414" s="226"/>
      <x:c r="L1414" s="226"/>
      <x:c r="N1414" s="23"/>
      <x:c r="AL1414" s="226"/>
      <x:c r="AR1414" s="226"/>
      <x:c r="AT1414" s="226"/>
      <x:c r="AU1414" s="226"/>
      <x:c r="AW1414" s="226"/>
      <x:c r="BJ1414" s="222"/>
      <x:c r="BT1414" s="23"/>
      <x:c r="BU1414" s="23"/>
      <x:c r="BV1414" s="23"/>
      <x:c r="CI1414" s="226"/>
      <x:c r="CJ1414" s="226"/>
      <x:c r="CK1414" s="226"/>
      <x:c r="CP1414" s="226"/>
    </x:row>
    <x:row r="1415" spans="1:94" x14ac:dyDescent="0.3">
      <x:c r="A1415" s="226"/>
      <x:c r="C1415" s="226"/>
      <x:c r="L1415" s="226"/>
      <x:c r="N1415" s="23"/>
      <x:c r="AL1415" s="226"/>
      <x:c r="AR1415" s="226"/>
      <x:c r="AT1415" s="226"/>
      <x:c r="AU1415" s="226"/>
      <x:c r="AW1415" s="226"/>
      <x:c r="BJ1415" s="222"/>
      <x:c r="BT1415" s="23"/>
      <x:c r="BU1415" s="23"/>
      <x:c r="BV1415" s="23"/>
      <x:c r="CI1415" s="226"/>
      <x:c r="CJ1415" s="226"/>
      <x:c r="CK1415" s="226"/>
      <x:c r="CP1415" s="226"/>
    </x:row>
    <x:row r="1416" spans="1:94" x14ac:dyDescent="0.3">
      <x:c r="A1416" s="226"/>
      <x:c r="C1416" s="226"/>
      <x:c r="L1416" s="226"/>
      <x:c r="N1416" s="23"/>
      <x:c r="AL1416" s="226"/>
      <x:c r="AR1416" s="226"/>
      <x:c r="AT1416" s="226"/>
      <x:c r="AU1416" s="226"/>
      <x:c r="AW1416" s="226"/>
      <x:c r="BJ1416" s="222"/>
      <x:c r="BT1416" s="23"/>
      <x:c r="BU1416" s="23"/>
      <x:c r="BV1416" s="23"/>
      <x:c r="CI1416" s="226"/>
      <x:c r="CJ1416" s="226"/>
      <x:c r="CK1416" s="226"/>
      <x:c r="CP1416" s="226"/>
    </x:row>
    <x:row r="1417" spans="1:94" x14ac:dyDescent="0.3">
      <x:c r="A1417" s="226"/>
      <x:c r="C1417" s="226"/>
      <x:c r="L1417" s="226"/>
      <x:c r="N1417" s="23"/>
      <x:c r="AL1417" s="226"/>
      <x:c r="AR1417" s="226"/>
      <x:c r="AT1417" s="226"/>
      <x:c r="AU1417" s="226"/>
      <x:c r="AW1417" s="226"/>
      <x:c r="BJ1417" s="222"/>
      <x:c r="BT1417" s="23"/>
      <x:c r="BU1417" s="23"/>
      <x:c r="BV1417" s="23"/>
      <x:c r="CI1417" s="226"/>
      <x:c r="CJ1417" s="226"/>
      <x:c r="CK1417" s="226"/>
      <x:c r="CP1417" s="226"/>
    </x:row>
    <x:row r="1418" spans="1:94" x14ac:dyDescent="0.3">
      <x:c r="A1418" s="226"/>
      <x:c r="C1418" s="226"/>
      <x:c r="L1418" s="226"/>
      <x:c r="N1418" s="23"/>
      <x:c r="AL1418" s="226"/>
      <x:c r="AR1418" s="226"/>
      <x:c r="AT1418" s="226"/>
      <x:c r="AU1418" s="226"/>
      <x:c r="AW1418" s="226"/>
      <x:c r="BJ1418" s="222"/>
      <x:c r="BT1418" s="23"/>
      <x:c r="BU1418" s="23"/>
      <x:c r="BV1418" s="23"/>
      <x:c r="CI1418" s="226"/>
      <x:c r="CJ1418" s="226"/>
      <x:c r="CK1418" s="226"/>
      <x:c r="CP1418" s="226"/>
    </x:row>
    <x:row r="1419" spans="1:94" x14ac:dyDescent="0.3">
      <x:c r="A1419" s="226"/>
      <x:c r="C1419" s="226"/>
      <x:c r="L1419" s="226"/>
      <x:c r="N1419" s="23"/>
      <x:c r="AL1419" s="226"/>
      <x:c r="AR1419" s="226"/>
      <x:c r="AT1419" s="226"/>
      <x:c r="AU1419" s="226"/>
      <x:c r="AW1419" s="226"/>
      <x:c r="BJ1419" s="222"/>
      <x:c r="BT1419" s="23"/>
      <x:c r="BU1419" s="23"/>
      <x:c r="BV1419" s="23"/>
      <x:c r="CI1419" s="226"/>
      <x:c r="CJ1419" s="226"/>
      <x:c r="CK1419" s="226"/>
      <x:c r="CP1419" s="226"/>
    </x:row>
    <x:row r="1420" spans="1:94" x14ac:dyDescent="0.3">
      <x:c r="A1420" s="226"/>
      <x:c r="C1420" s="226"/>
      <x:c r="L1420" s="226"/>
      <x:c r="N1420" s="23"/>
      <x:c r="AL1420" s="226"/>
      <x:c r="AR1420" s="226"/>
      <x:c r="AT1420" s="226"/>
      <x:c r="AU1420" s="226"/>
      <x:c r="AW1420" s="226"/>
      <x:c r="BJ1420" s="222"/>
      <x:c r="BT1420" s="23"/>
      <x:c r="BU1420" s="23"/>
      <x:c r="BV1420" s="23"/>
      <x:c r="CI1420" s="226"/>
      <x:c r="CJ1420" s="226"/>
      <x:c r="CK1420" s="226"/>
      <x:c r="CP1420" s="226"/>
    </x:row>
    <x:row r="1421" spans="1:94" x14ac:dyDescent="0.3">
      <x:c r="A1421" s="226"/>
      <x:c r="C1421" s="226"/>
      <x:c r="L1421" s="226"/>
      <x:c r="N1421" s="23"/>
      <x:c r="AE1421" s="23"/>
      <x:c r="AF1421" s="23"/>
      <x:c r="AH1421" s="23"/>
      <x:c r="AK1421" s="36"/>
      <x:c r="AL1421" s="226"/>
      <x:c r="AN1421" s="36"/>
      <x:c r="AO1421" s="36"/>
      <x:c r="AR1421" s="222"/>
      <x:c r="AS1421" s="36"/>
      <x:c r="AT1421" s="222"/>
      <x:c r="AU1421" s="222"/>
      <x:c r="AV1421" s="36"/>
      <x:c r="AW1421" s="222"/>
      <x:c r="BJ1421" s="222"/>
      <x:c r="BT1421" s="23"/>
      <x:c r="BU1421" s="23"/>
      <x:c r="BV1421" s="23"/>
      <x:c r="CI1421" s="226"/>
      <x:c r="CJ1421" s="226"/>
      <x:c r="CK1421" s="226"/>
      <x:c r="CL1421" s="23"/>
      <x:c r="CP1421" s="226"/>
    </x:row>
    <x:row r="1422" spans="1:94" x14ac:dyDescent="0.3">
      <x:c r="A1422" s="226"/>
      <x:c r="C1422" s="226"/>
      <x:c r="L1422" s="226"/>
      <x:c r="N1422" s="23"/>
      <x:c r="AL1422" s="226"/>
      <x:c r="AR1422" s="222"/>
      <x:c r="AT1422" s="222"/>
      <x:c r="AU1422" s="222"/>
      <x:c r="AW1422" s="222"/>
      <x:c r="BJ1422" s="222"/>
      <x:c r="BT1422" s="23"/>
      <x:c r="BU1422" s="23"/>
      <x:c r="BV1422" s="23"/>
      <x:c r="CI1422" s="226"/>
      <x:c r="CJ1422" s="226"/>
      <x:c r="CK1422" s="226"/>
      <x:c r="CP1422" s="226"/>
    </x:row>
    <x:row r="1423" spans="1:94" x14ac:dyDescent="0.3">
      <x:c r="A1423" s="226"/>
      <x:c r="C1423" s="226"/>
      <x:c r="L1423" s="226"/>
      <x:c r="N1423" s="23"/>
      <x:c r="AE1423" s="23"/>
      <x:c r="AF1423" s="23"/>
      <x:c r="AH1423" s="23"/>
      <x:c r="AK1423" s="36"/>
      <x:c r="AL1423" s="226"/>
      <x:c r="AN1423" s="36"/>
      <x:c r="AO1423" s="36"/>
      <x:c r="AR1423" s="222"/>
      <x:c r="AS1423" s="36"/>
      <x:c r="AT1423" s="222"/>
      <x:c r="AU1423" s="222"/>
      <x:c r="AV1423" s="36"/>
      <x:c r="AW1423" s="222"/>
      <x:c r="BJ1423" s="222"/>
      <x:c r="BT1423" s="23"/>
      <x:c r="BU1423" s="23"/>
      <x:c r="BV1423" s="23"/>
      <x:c r="CI1423" s="226"/>
      <x:c r="CJ1423" s="226"/>
      <x:c r="CK1423" s="226"/>
      <x:c r="CL1423" s="23"/>
      <x:c r="CP1423" s="226"/>
    </x:row>
    <x:row r="1424" spans="1:94" x14ac:dyDescent="0.3">
      <x:c r="A1424" s="226"/>
      <x:c r="C1424" s="226"/>
      <x:c r="L1424" s="226"/>
      <x:c r="N1424" s="23"/>
      <x:c r="AE1424" s="23"/>
      <x:c r="AF1424" s="23"/>
      <x:c r="AH1424" s="23"/>
      <x:c r="AK1424" s="36"/>
      <x:c r="AL1424" s="226"/>
      <x:c r="AR1424" s="222"/>
      <x:c r="AT1424" s="222"/>
      <x:c r="AU1424" s="222"/>
      <x:c r="AW1424" s="222"/>
      <x:c r="BJ1424" s="222"/>
      <x:c r="BT1424" s="23"/>
      <x:c r="BU1424" s="23"/>
      <x:c r="BV1424" s="23"/>
      <x:c r="CI1424" s="226"/>
      <x:c r="CJ1424" s="226"/>
      <x:c r="CK1424" s="226"/>
      <x:c r="CL1424" s="23"/>
      <x:c r="CP1424" s="226"/>
    </x:row>
    <x:row r="1425" spans="1:94" x14ac:dyDescent="0.3">
      <x:c r="A1425" s="226"/>
      <x:c r="C1425" s="226"/>
      <x:c r="L1425" s="226"/>
      <x:c r="N1425" s="23"/>
      <x:c r="AE1425" s="23"/>
      <x:c r="AF1425" s="23"/>
      <x:c r="AH1425" s="23"/>
      <x:c r="AK1425" s="36"/>
      <x:c r="AL1425" s="226"/>
      <x:c r="AN1425" s="36"/>
      <x:c r="AO1425" s="36"/>
      <x:c r="AR1425" s="222"/>
      <x:c r="AS1425" s="36"/>
      <x:c r="AT1425" s="222"/>
      <x:c r="AU1425" s="222"/>
      <x:c r="AV1425" s="36"/>
      <x:c r="AW1425" s="222"/>
      <x:c r="BJ1425" s="222"/>
      <x:c r="BT1425" s="23"/>
      <x:c r="BU1425" s="23"/>
      <x:c r="BV1425" s="23"/>
      <x:c r="CI1425" s="226"/>
      <x:c r="CJ1425" s="226"/>
      <x:c r="CK1425" s="226"/>
      <x:c r="CL1425" s="23"/>
      <x:c r="CP1425" s="226"/>
    </x:row>
    <x:row r="1426" spans="1:94" x14ac:dyDescent="0.3">
      <x:c r="A1426" s="226"/>
      <x:c r="C1426" s="226"/>
      <x:c r="L1426" s="226"/>
      <x:c r="N1426" s="23"/>
      <x:c r="AE1426" s="23"/>
      <x:c r="AF1426" s="23"/>
      <x:c r="AH1426" s="23"/>
      <x:c r="AK1426" s="36"/>
      <x:c r="AL1426" s="226"/>
      <x:c r="AN1426" s="36"/>
      <x:c r="AO1426" s="36"/>
      <x:c r="AR1426" s="222"/>
      <x:c r="AS1426" s="36"/>
      <x:c r="AT1426" s="222"/>
      <x:c r="AU1426" s="222"/>
      <x:c r="AV1426" s="36"/>
      <x:c r="AW1426" s="222"/>
      <x:c r="BJ1426" s="222"/>
      <x:c r="BT1426" s="23"/>
      <x:c r="BU1426" s="23"/>
      <x:c r="BV1426" s="23"/>
      <x:c r="CI1426" s="226"/>
      <x:c r="CJ1426" s="226"/>
      <x:c r="CK1426" s="226"/>
      <x:c r="CL1426" s="23"/>
      <x:c r="CP1426" s="226"/>
    </x:row>
    <x:row r="1427" spans="1:94" x14ac:dyDescent="0.3">
      <x:c r="A1427" s="226"/>
      <x:c r="C1427" s="226"/>
      <x:c r="L1427" s="226"/>
      <x:c r="N1427" s="23"/>
      <x:c r="AL1427" s="226"/>
      <x:c r="AR1427" s="226"/>
      <x:c r="AT1427" s="226"/>
      <x:c r="AU1427" s="226"/>
      <x:c r="AW1427" s="226"/>
      <x:c r="BJ1427" s="222"/>
      <x:c r="BT1427" s="23"/>
      <x:c r="BU1427" s="23"/>
      <x:c r="BV1427" s="23"/>
      <x:c r="CI1427" s="226"/>
      <x:c r="CJ1427" s="226"/>
      <x:c r="CK1427" s="226"/>
      <x:c r="CP1427" s="226"/>
    </x:row>
    <x:row r="1428" spans="1:94" x14ac:dyDescent="0.3">
      <x:c r="A1428" s="226"/>
      <x:c r="C1428" s="226"/>
      <x:c r="L1428" s="226"/>
      <x:c r="N1428" s="23"/>
      <x:c r="W1428" s="226"/>
      <x:c r="AE1428" s="23"/>
      <x:c r="AF1428" s="23"/>
      <x:c r="AH1428" s="23"/>
      <x:c r="AK1428" s="226"/>
      <x:c r="AL1428" s="222"/>
      <x:c r="AM1428" s="226"/>
      <x:c r="AN1428" s="222"/>
      <x:c r="AO1428" s="222"/>
      <x:c r="AP1428" s="222"/>
      <x:c r="AR1428" s="226"/>
      <x:c r="AS1428" s="222"/>
      <x:c r="AT1428" s="222"/>
      <x:c r="AU1428" s="226"/>
      <x:c r="AV1428" s="222"/>
      <x:c r="AW1428" s="222"/>
      <x:c r="BJ1428" s="222"/>
      <x:c r="BO1428" s="226"/>
      <x:c r="BT1428" s="23"/>
      <x:c r="BU1428" s="23"/>
      <x:c r="BV1428" s="23"/>
      <x:c r="CA1428" s="226"/>
      <x:c r="CG1428" s="226"/>
      <x:c r="CH1428" s="226"/>
      <x:c r="CI1428" s="226"/>
      <x:c r="CJ1428" s="226"/>
      <x:c r="CK1428" s="226"/>
      <x:c r="CL1428" s="23"/>
      <x:c r="CP1428" s="226"/>
    </x:row>
    <x:row r="1429" spans="1:94" x14ac:dyDescent="0.3">
      <x:c r="A1429" s="226"/>
      <x:c r="C1429" s="226"/>
      <x:c r="L1429" s="226"/>
      <x:c r="N1429" s="23"/>
      <x:c r="W1429" s="226"/>
      <x:c r="AE1429" s="23"/>
      <x:c r="AF1429" s="23"/>
      <x:c r="AH1429" s="23"/>
      <x:c r="AK1429" s="226"/>
      <x:c r="AL1429" s="222"/>
      <x:c r="AM1429" s="226"/>
      <x:c r="AN1429" s="222"/>
      <x:c r="AO1429" s="222"/>
      <x:c r="AP1429" s="222"/>
      <x:c r="AR1429" s="226"/>
      <x:c r="AS1429" s="222"/>
      <x:c r="AT1429" s="222"/>
      <x:c r="AU1429" s="226"/>
      <x:c r="AV1429" s="222"/>
      <x:c r="AW1429" s="222"/>
      <x:c r="BJ1429" s="222"/>
      <x:c r="BK1429" s="226"/>
      <x:c r="BO1429" s="226"/>
      <x:c r="BT1429" s="23"/>
      <x:c r="BU1429" s="23"/>
      <x:c r="BV1429" s="23"/>
      <x:c r="CA1429" s="226"/>
      <x:c r="CG1429" s="226"/>
      <x:c r="CH1429" s="226"/>
      <x:c r="CI1429" s="226"/>
      <x:c r="CJ1429" s="226"/>
      <x:c r="CK1429" s="226"/>
      <x:c r="CL1429" s="23"/>
      <x:c r="CP1429" s="226"/>
    </x:row>
    <x:row r="1430" spans="1:94" x14ac:dyDescent="0.3">
      <x:c r="A1430" s="226"/>
      <x:c r="C1430" s="226"/>
      <x:c r="L1430" s="226"/>
      <x:c r="N1430" s="23"/>
      <x:c r="AE1430" s="23"/>
      <x:c r="AF1430" s="23"/>
      <x:c r="AI1430" s="23"/>
      <x:c r="AJ1430" s="23"/>
      <x:c r="AK1430" s="36"/>
      <x:c r="AL1430" s="226"/>
      <x:c r="AR1430" s="222"/>
      <x:c r="AS1430" s="36"/>
      <x:c r="AT1430" s="222"/>
      <x:c r="AU1430" s="222"/>
      <x:c r="AV1430" s="36"/>
      <x:c r="AW1430" s="222"/>
      <x:c r="BJ1430" s="222"/>
      <x:c r="BT1430" s="23"/>
      <x:c r="BU1430" s="23"/>
      <x:c r="BV1430" s="23"/>
      <x:c r="CI1430" s="226"/>
      <x:c r="CJ1430" s="226"/>
      <x:c r="CK1430" s="226"/>
      <x:c r="CL1430" s="23"/>
      <x:c r="CP1430" s="226"/>
    </x:row>
    <x:row r="1431" spans="1:94" x14ac:dyDescent="0.3">
      <x:c r="A1431" s="226"/>
      <x:c r="C1431" s="226"/>
      <x:c r="L1431" s="226"/>
      <x:c r="N1431" s="23"/>
      <x:c r="AL1431" s="226"/>
      <x:c r="AR1431" s="222"/>
      <x:c r="AT1431" s="222"/>
      <x:c r="AU1431" s="222"/>
      <x:c r="AW1431" s="222"/>
      <x:c r="BJ1431" s="222"/>
      <x:c r="BT1431" s="23"/>
      <x:c r="BU1431" s="23"/>
      <x:c r="BV1431" s="23"/>
      <x:c r="CI1431" s="226"/>
      <x:c r="CJ1431" s="226"/>
      <x:c r="CK1431" s="226"/>
      <x:c r="CP1431" s="226"/>
    </x:row>
    <x:row r="1432" spans="1:94" x14ac:dyDescent="0.3">
      <x:c r="A1432" s="226"/>
      <x:c r="C1432" s="226"/>
      <x:c r="L1432" s="226"/>
      <x:c r="N1432" s="23"/>
      <x:c r="AL1432" s="226"/>
      <x:c r="AR1432" s="222"/>
      <x:c r="AT1432" s="222"/>
      <x:c r="AU1432" s="222"/>
      <x:c r="AW1432" s="222"/>
      <x:c r="BJ1432" s="222"/>
      <x:c r="BT1432" s="23"/>
      <x:c r="BU1432" s="23"/>
      <x:c r="BV1432" s="23"/>
      <x:c r="CI1432" s="226"/>
      <x:c r="CJ1432" s="226"/>
      <x:c r="CK1432" s="226"/>
      <x:c r="CP1432" s="226"/>
    </x:row>
    <x:row r="1433" spans="1:94" x14ac:dyDescent="0.3">
      <x:c r="A1433" s="226"/>
      <x:c r="C1433" s="226"/>
      <x:c r="L1433" s="226"/>
      <x:c r="N1433" s="23"/>
      <x:c r="AL1433" s="226"/>
      <x:c r="AR1433" s="222"/>
      <x:c r="AT1433" s="222"/>
      <x:c r="AU1433" s="222"/>
      <x:c r="AW1433" s="222"/>
      <x:c r="BJ1433" s="222"/>
      <x:c r="BT1433" s="23"/>
      <x:c r="BU1433" s="23"/>
      <x:c r="BV1433" s="23"/>
      <x:c r="CI1433" s="226"/>
      <x:c r="CJ1433" s="226"/>
      <x:c r="CK1433" s="226"/>
      <x:c r="CP1433" s="226"/>
    </x:row>
    <x:row r="1434" spans="1:94" x14ac:dyDescent="0.3">
      <x:c r="A1434" s="226"/>
      <x:c r="C1434" s="226"/>
      <x:c r="L1434" s="226"/>
      <x:c r="N1434" s="23"/>
      <x:c r="AL1434" s="226"/>
      <x:c r="AR1434" s="226"/>
      <x:c r="AT1434" s="226"/>
      <x:c r="AU1434" s="226"/>
      <x:c r="AW1434" s="226"/>
      <x:c r="BJ1434" s="222"/>
      <x:c r="BT1434" s="23"/>
      <x:c r="BU1434" s="23"/>
      <x:c r="BV1434" s="23"/>
      <x:c r="CI1434" s="226"/>
      <x:c r="CJ1434" s="226"/>
      <x:c r="CK1434" s="226"/>
      <x:c r="CP1434" s="226"/>
    </x:row>
    <x:row r="1435" spans="1:94" x14ac:dyDescent="0.3">
      <x:c r="A1435" s="226"/>
      <x:c r="C1435" s="226"/>
      <x:c r="L1435" s="226"/>
      <x:c r="N1435" s="23"/>
      <x:c r="AL1435" s="226"/>
      <x:c r="AR1435" s="226"/>
      <x:c r="AT1435" s="226"/>
      <x:c r="AU1435" s="226"/>
      <x:c r="AW1435" s="226"/>
      <x:c r="BJ1435" s="222"/>
      <x:c r="BT1435" s="23"/>
      <x:c r="BU1435" s="23"/>
      <x:c r="BV1435" s="23"/>
      <x:c r="CI1435" s="226"/>
      <x:c r="CJ1435" s="226"/>
      <x:c r="CK1435" s="226"/>
      <x:c r="CP1435" s="226"/>
    </x:row>
    <x:row r="1436" spans="1:94" x14ac:dyDescent="0.3">
      <x:c r="A1436" s="226"/>
      <x:c r="C1436" s="226"/>
      <x:c r="L1436" s="226"/>
      <x:c r="N1436" s="23"/>
      <x:c r="AE1436" s="23"/>
      <x:c r="AF1436" s="23"/>
      <x:c r="AK1436" s="36"/>
      <x:c r="AL1436" s="226"/>
      <x:c r="AR1436" s="226"/>
      <x:c r="AT1436" s="226"/>
      <x:c r="AU1436" s="226"/>
      <x:c r="AW1436" s="226"/>
      <x:c r="BJ1436" s="222"/>
      <x:c r="BT1436" s="23"/>
      <x:c r="BU1436" s="23"/>
      <x:c r="BV1436" s="23"/>
      <x:c r="CI1436" s="226"/>
      <x:c r="CJ1436" s="226"/>
      <x:c r="CK1436" s="226"/>
      <x:c r="CL1436" s="23"/>
      <x:c r="CP1436" s="226"/>
    </x:row>
    <x:row r="1437" spans="1:94" x14ac:dyDescent="0.3">
      <x:c r="A1437" s="226"/>
      <x:c r="C1437" s="226"/>
      <x:c r="L1437" s="226"/>
      <x:c r="N1437" s="23"/>
      <x:c r="AE1437" s="23"/>
      <x:c r="AF1437" s="23"/>
      <x:c r="AH1437" s="23"/>
      <x:c r="AK1437" s="36"/>
      <x:c r="AL1437" s="226"/>
      <x:c r="AR1437" s="226"/>
      <x:c r="AT1437" s="226"/>
      <x:c r="AU1437" s="226"/>
      <x:c r="AW1437" s="226"/>
      <x:c r="BJ1437" s="222"/>
      <x:c r="BT1437" s="23"/>
      <x:c r="BU1437" s="23"/>
      <x:c r="BV1437" s="23"/>
      <x:c r="CI1437" s="226"/>
      <x:c r="CJ1437" s="226"/>
      <x:c r="CK1437" s="226"/>
      <x:c r="CL1437" s="23"/>
      <x:c r="CP1437" s="226"/>
    </x:row>
    <x:row r="1438" spans="1:94" x14ac:dyDescent="0.3">
      <x:c r="A1438" s="226"/>
      <x:c r="C1438" s="226"/>
      <x:c r="L1438" s="226"/>
      <x:c r="N1438" s="23"/>
      <x:c r="AE1438" s="23"/>
      <x:c r="AF1438" s="23"/>
      <x:c r="AH1438" s="23"/>
      <x:c r="AK1438" s="36"/>
      <x:c r="AL1438" s="226"/>
      <x:c r="AR1438" s="226"/>
      <x:c r="AT1438" s="226"/>
      <x:c r="AU1438" s="226"/>
      <x:c r="AW1438" s="226"/>
      <x:c r="BJ1438" s="222"/>
      <x:c r="BT1438" s="23"/>
      <x:c r="BU1438" s="23"/>
      <x:c r="BV1438" s="23"/>
      <x:c r="CI1438" s="226"/>
      <x:c r="CJ1438" s="226"/>
      <x:c r="CK1438" s="226"/>
      <x:c r="CL1438" s="23"/>
      <x:c r="CP1438" s="226"/>
    </x:row>
    <x:row r="1439" spans="1:94" x14ac:dyDescent="0.3">
      <x:c r="A1439" s="226"/>
      <x:c r="C1439" s="226"/>
      <x:c r="L1439" s="226"/>
      <x:c r="N1439" s="23"/>
      <x:c r="AE1439" s="23"/>
      <x:c r="AF1439" s="23"/>
      <x:c r="AH1439" s="23"/>
      <x:c r="AK1439" s="36"/>
      <x:c r="AL1439" s="226"/>
      <x:c r="AR1439" s="226"/>
      <x:c r="AT1439" s="226"/>
      <x:c r="AU1439" s="226"/>
      <x:c r="AW1439" s="226"/>
      <x:c r="BJ1439" s="222"/>
      <x:c r="BT1439" s="23"/>
      <x:c r="BU1439" s="23"/>
      <x:c r="BV1439" s="23"/>
      <x:c r="CI1439" s="226"/>
      <x:c r="CJ1439" s="226"/>
      <x:c r="CK1439" s="226"/>
      <x:c r="CL1439" s="23"/>
      <x:c r="CP1439" s="226"/>
    </x:row>
    <x:row r="1440" spans="1:94" x14ac:dyDescent="0.3">
      <x:c r="A1440" s="226"/>
      <x:c r="C1440" s="226"/>
      <x:c r="L1440" s="226"/>
      <x:c r="N1440" s="23"/>
      <x:c r="AE1440" s="23"/>
      <x:c r="AF1440" s="23"/>
      <x:c r="AH1440" s="23"/>
      <x:c r="AK1440" s="36"/>
      <x:c r="AL1440" s="226"/>
      <x:c r="AR1440" s="226"/>
      <x:c r="AT1440" s="226"/>
      <x:c r="AU1440" s="226"/>
      <x:c r="AW1440" s="226"/>
      <x:c r="BJ1440" s="222"/>
      <x:c r="BT1440" s="23"/>
      <x:c r="BU1440" s="23"/>
      <x:c r="BV1440" s="23"/>
      <x:c r="CI1440" s="226"/>
      <x:c r="CJ1440" s="226"/>
      <x:c r="CK1440" s="226"/>
      <x:c r="CL1440" s="23"/>
      <x:c r="CP1440" s="226"/>
    </x:row>
    <x:row r="1441" spans="1:94" x14ac:dyDescent="0.3">
      <x:c r="A1441" s="226"/>
      <x:c r="C1441" s="226"/>
      <x:c r="L1441" s="226"/>
      <x:c r="N1441" s="23"/>
      <x:c r="AE1441" s="23"/>
      <x:c r="AF1441" s="23"/>
      <x:c r="AH1441" s="23"/>
      <x:c r="AK1441" s="36"/>
      <x:c r="AL1441" s="226"/>
      <x:c r="AR1441" s="226"/>
      <x:c r="AT1441" s="226"/>
      <x:c r="AU1441" s="226"/>
      <x:c r="AW1441" s="226"/>
      <x:c r="BJ1441" s="222"/>
      <x:c r="BT1441" s="23"/>
      <x:c r="BU1441" s="23"/>
      <x:c r="BV1441" s="23"/>
      <x:c r="CI1441" s="226"/>
      <x:c r="CJ1441" s="226"/>
      <x:c r="CK1441" s="226"/>
      <x:c r="CL1441" s="23"/>
      <x:c r="CP1441" s="226"/>
    </x:row>
    <x:row r="1442" spans="1:94" x14ac:dyDescent="0.3">
      <x:c r="A1442" s="226"/>
      <x:c r="C1442" s="226"/>
      <x:c r="L1442" s="226"/>
      <x:c r="N1442" s="23"/>
      <x:c r="AE1442" s="23"/>
      <x:c r="AF1442" s="23"/>
      <x:c r="AH1442" s="23"/>
      <x:c r="AK1442" s="36"/>
      <x:c r="AL1442" s="226"/>
      <x:c r="AR1442" s="226"/>
      <x:c r="AT1442" s="226"/>
      <x:c r="AU1442" s="226"/>
      <x:c r="AW1442" s="226"/>
      <x:c r="BJ1442" s="222"/>
      <x:c r="BT1442" s="23"/>
      <x:c r="BU1442" s="23"/>
      <x:c r="BV1442" s="23"/>
      <x:c r="CI1442" s="226"/>
      <x:c r="CJ1442" s="226"/>
      <x:c r="CK1442" s="226"/>
      <x:c r="CL1442" s="23"/>
      <x:c r="CP1442" s="226"/>
    </x:row>
    <x:row r="1443" spans="1:94" x14ac:dyDescent="0.3">
      <x:c r="A1443" s="226"/>
      <x:c r="C1443" s="226"/>
      <x:c r="L1443" s="226"/>
      <x:c r="N1443" s="23"/>
      <x:c r="AE1443" s="23"/>
      <x:c r="AF1443" s="23"/>
      <x:c r="AH1443" s="23"/>
      <x:c r="AK1443" s="36"/>
      <x:c r="AL1443" s="226"/>
      <x:c r="AR1443" s="226"/>
      <x:c r="AT1443" s="226"/>
      <x:c r="AU1443" s="226"/>
      <x:c r="AW1443" s="226"/>
      <x:c r="BJ1443" s="222"/>
      <x:c r="BT1443" s="23"/>
      <x:c r="BU1443" s="23"/>
      <x:c r="BV1443" s="23"/>
      <x:c r="CI1443" s="226"/>
      <x:c r="CJ1443" s="226"/>
      <x:c r="CK1443" s="226"/>
      <x:c r="CL1443" s="23"/>
      <x:c r="CP1443" s="226"/>
    </x:row>
    <x:row r="1444" spans="1:94" x14ac:dyDescent="0.3">
      <x:c r="A1444" s="226"/>
      <x:c r="C1444" s="226"/>
      <x:c r="L1444" s="226"/>
      <x:c r="N1444" s="23"/>
      <x:c r="AE1444" s="23"/>
      <x:c r="AF1444" s="23"/>
      <x:c r="AH1444" s="23"/>
      <x:c r="AI1444" s="23"/>
      <x:c r="AJ1444" s="23"/>
      <x:c r="AK1444" s="36"/>
      <x:c r="AL1444" s="226"/>
      <x:c r="AN1444" s="36"/>
      <x:c r="AO1444" s="36"/>
      <x:c r="AR1444" s="226"/>
      <x:c r="AS1444" s="36"/>
      <x:c r="AT1444" s="226"/>
      <x:c r="AU1444" s="226"/>
      <x:c r="AV1444" s="36"/>
      <x:c r="AW1444" s="226"/>
      <x:c r="BJ1444" s="222"/>
      <x:c r="BT1444" s="23"/>
      <x:c r="BU1444" s="23"/>
      <x:c r="BV1444" s="23"/>
      <x:c r="CI1444" s="226"/>
      <x:c r="CJ1444" s="226"/>
      <x:c r="CK1444" s="226"/>
      <x:c r="CL1444" s="23"/>
      <x:c r="CP1444" s="226"/>
    </x:row>
    <x:row r="1445" spans="1:94" x14ac:dyDescent="0.3">
      <x:c r="A1445" s="226"/>
      <x:c r="C1445" s="226"/>
      <x:c r="L1445" s="226"/>
      <x:c r="N1445" s="23"/>
      <x:c r="AE1445" s="23"/>
      <x:c r="AF1445" s="23"/>
      <x:c r="AH1445" s="23"/>
      <x:c r="AI1445" s="23"/>
      <x:c r="AJ1445" s="23"/>
      <x:c r="AL1445" s="226"/>
      <x:c r="AR1445" s="226"/>
      <x:c r="AT1445" s="226"/>
      <x:c r="AU1445" s="226"/>
      <x:c r="AW1445" s="226"/>
      <x:c r="BJ1445" s="222"/>
      <x:c r="BT1445" s="23"/>
      <x:c r="BU1445" s="23"/>
      <x:c r="BV1445" s="23"/>
      <x:c r="CI1445" s="226"/>
      <x:c r="CJ1445" s="226"/>
      <x:c r="CK1445" s="226"/>
      <x:c r="CL1445" s="23"/>
      <x:c r="CP1445" s="226"/>
    </x:row>
    <x:row r="1446" spans="1:94" x14ac:dyDescent="0.3">
      <x:c r="A1446" s="226"/>
      <x:c r="C1446" s="226"/>
      <x:c r="L1446" s="226"/>
      <x:c r="N1446" s="23"/>
      <x:c r="AE1446" s="23"/>
      <x:c r="AF1446" s="23"/>
      <x:c r="AH1446" s="23"/>
      <x:c r="AK1446" s="36"/>
      <x:c r="AL1446" s="226"/>
      <x:c r="AO1446" s="36"/>
      <x:c r="AR1446" s="226"/>
      <x:c r="AT1446" s="226"/>
      <x:c r="AU1446" s="226"/>
      <x:c r="AW1446" s="226"/>
      <x:c r="BJ1446" s="222"/>
      <x:c r="BT1446" s="23"/>
      <x:c r="BU1446" s="23"/>
      <x:c r="BV1446" s="23"/>
      <x:c r="CI1446" s="226"/>
      <x:c r="CJ1446" s="226"/>
      <x:c r="CK1446" s="226"/>
      <x:c r="CL1446" s="23"/>
      <x:c r="CP1446" s="226"/>
    </x:row>
    <x:row r="1447" spans="1:94" x14ac:dyDescent="0.3">
      <x:c r="A1447" s="226"/>
      <x:c r="C1447" s="226"/>
      <x:c r="L1447" s="226"/>
      <x:c r="N1447" s="23"/>
      <x:c r="AE1447" s="23"/>
      <x:c r="AF1447" s="23"/>
      <x:c r="AI1447" s="23"/>
      <x:c r="AJ1447" s="23"/>
      <x:c r="AK1447" s="36"/>
      <x:c r="AL1447" s="226"/>
      <x:c r="AR1447" s="226"/>
      <x:c r="AS1447" s="36"/>
      <x:c r="AT1447" s="226"/>
      <x:c r="AU1447" s="226"/>
      <x:c r="AV1447" s="36"/>
      <x:c r="AW1447" s="226"/>
      <x:c r="BJ1447" s="222"/>
      <x:c r="BT1447" s="23"/>
      <x:c r="BU1447" s="23"/>
      <x:c r="BV1447" s="23"/>
      <x:c r="CI1447" s="226"/>
      <x:c r="CJ1447" s="226"/>
      <x:c r="CK1447" s="226"/>
      <x:c r="CL1447" s="23"/>
      <x:c r="CP1447" s="226"/>
    </x:row>
    <x:row r="1448" spans="1:94" x14ac:dyDescent="0.3">
      <x:c r="A1448" s="226"/>
      <x:c r="C1448" s="226"/>
      <x:c r="L1448" s="226"/>
      <x:c r="N1448" s="23"/>
      <x:c r="AE1448" s="23"/>
      <x:c r="AF1448" s="23"/>
      <x:c r="AL1448" s="226"/>
      <x:c r="AR1448" s="226"/>
      <x:c r="AT1448" s="226"/>
      <x:c r="AU1448" s="226"/>
      <x:c r="AW1448" s="226"/>
      <x:c r="BJ1448" s="222"/>
      <x:c r="BT1448" s="23"/>
      <x:c r="BU1448" s="23"/>
      <x:c r="BV1448" s="23"/>
      <x:c r="CI1448" s="226"/>
      <x:c r="CJ1448" s="226"/>
      <x:c r="CK1448" s="226"/>
      <x:c r="CL1448" s="23"/>
      <x:c r="CP1448" s="226"/>
    </x:row>
    <x:row r="1449" spans="1:94" x14ac:dyDescent="0.3">
      <x:c r="A1449" s="226"/>
      <x:c r="C1449" s="226"/>
      <x:c r="L1449" s="226"/>
      <x:c r="N1449" s="23"/>
      <x:c r="AE1449" s="23"/>
      <x:c r="AF1449" s="23"/>
      <x:c r="AK1449" s="36"/>
      <x:c r="AL1449" s="226"/>
      <x:c r="AR1449" s="226"/>
      <x:c r="AS1449" s="36"/>
      <x:c r="AT1449" s="226"/>
      <x:c r="AU1449" s="226"/>
      <x:c r="AV1449" s="36"/>
      <x:c r="AW1449" s="226"/>
      <x:c r="BJ1449" s="222"/>
      <x:c r="BT1449" s="23"/>
      <x:c r="BU1449" s="23"/>
      <x:c r="BV1449" s="23"/>
      <x:c r="CI1449" s="226"/>
      <x:c r="CJ1449" s="226"/>
      <x:c r="CK1449" s="226"/>
      <x:c r="CL1449" s="23"/>
      <x:c r="CP1449" s="226"/>
    </x:row>
    <x:row r="1450" spans="1:94" x14ac:dyDescent="0.3">
      <x:c r="A1450" s="226"/>
      <x:c r="C1450" s="226"/>
      <x:c r="L1450" s="226"/>
      <x:c r="N1450" s="23"/>
      <x:c r="AL1450" s="226"/>
      <x:c r="AR1450" s="226"/>
      <x:c r="AT1450" s="226"/>
      <x:c r="AU1450" s="226"/>
      <x:c r="AW1450" s="226"/>
      <x:c r="BJ1450" s="222"/>
      <x:c r="BT1450" s="23"/>
      <x:c r="BU1450" s="23"/>
      <x:c r="BV1450" s="23"/>
      <x:c r="CI1450" s="226"/>
      <x:c r="CJ1450" s="226"/>
      <x:c r="CK1450" s="226"/>
      <x:c r="CP1450" s="226"/>
    </x:row>
    <x:row r="1451" spans="1:94" x14ac:dyDescent="0.3">
      <x:c r="A1451" s="226"/>
      <x:c r="C1451" s="226"/>
      <x:c r="L1451" s="226"/>
      <x:c r="N1451" s="23"/>
      <x:c r="AL1451" s="226"/>
      <x:c r="AR1451" s="226"/>
      <x:c r="AT1451" s="226"/>
      <x:c r="AU1451" s="226"/>
      <x:c r="AW1451" s="226"/>
      <x:c r="BJ1451" s="222"/>
      <x:c r="BT1451" s="23"/>
      <x:c r="BU1451" s="23"/>
      <x:c r="BV1451" s="23"/>
      <x:c r="CI1451" s="226"/>
      <x:c r="CJ1451" s="226"/>
      <x:c r="CK1451" s="226"/>
      <x:c r="CP1451" s="226"/>
    </x:row>
    <x:row r="1452" spans="1:94" x14ac:dyDescent="0.3">
      <x:c r="A1452" s="226"/>
      <x:c r="C1452" s="226"/>
      <x:c r="L1452" s="226"/>
      <x:c r="N1452" s="23"/>
      <x:c r="AE1452" s="23"/>
      <x:c r="AF1452" s="23"/>
      <x:c r="AH1452" s="23"/>
      <x:c r="AK1452" s="36"/>
      <x:c r="AL1452" s="226"/>
      <x:c r="AN1452" s="36"/>
      <x:c r="AO1452" s="36"/>
      <x:c r="AR1452" s="226"/>
      <x:c r="AS1452" s="36"/>
      <x:c r="AT1452" s="226"/>
      <x:c r="AU1452" s="226"/>
      <x:c r="AV1452" s="36"/>
      <x:c r="AW1452" s="226"/>
      <x:c r="BJ1452" s="222"/>
      <x:c r="BT1452" s="23"/>
      <x:c r="BU1452" s="23"/>
      <x:c r="BV1452" s="23"/>
      <x:c r="CI1452" s="226"/>
      <x:c r="CJ1452" s="226"/>
      <x:c r="CK1452" s="226"/>
      <x:c r="CL1452" s="23"/>
      <x:c r="CP1452" s="226"/>
    </x:row>
    <x:row r="1453" spans="1:94" x14ac:dyDescent="0.3">
      <x:c r="A1453" s="226"/>
      <x:c r="C1453" s="226"/>
      <x:c r="L1453" s="226"/>
      <x:c r="N1453" s="23"/>
      <x:c r="AL1453" s="226"/>
      <x:c r="AR1453" s="226"/>
      <x:c r="AT1453" s="226"/>
      <x:c r="AU1453" s="226"/>
      <x:c r="AW1453" s="226"/>
      <x:c r="BJ1453" s="222"/>
      <x:c r="BT1453" s="23"/>
      <x:c r="BU1453" s="23"/>
      <x:c r="BV1453" s="23"/>
      <x:c r="CI1453" s="226"/>
      <x:c r="CJ1453" s="226"/>
      <x:c r="CK1453" s="226"/>
      <x:c r="CP1453" s="226"/>
    </x:row>
    <x:row r="1454" spans="1:94" x14ac:dyDescent="0.3">
      <x:c r="A1454" s="226"/>
      <x:c r="C1454" s="226"/>
      <x:c r="L1454" s="226"/>
      <x:c r="N1454" s="23"/>
      <x:c r="AL1454" s="226"/>
      <x:c r="AR1454" s="226"/>
      <x:c r="AT1454" s="226"/>
      <x:c r="AU1454" s="226"/>
      <x:c r="AW1454" s="226"/>
      <x:c r="BJ1454" s="222"/>
      <x:c r="BT1454" s="23"/>
      <x:c r="BU1454" s="23"/>
      <x:c r="BV1454" s="23"/>
      <x:c r="CI1454" s="226"/>
      <x:c r="CJ1454" s="226"/>
      <x:c r="CK1454" s="226"/>
      <x:c r="CP1454" s="226"/>
    </x:row>
    <x:row r="1455" spans="1:94" x14ac:dyDescent="0.3">
      <x:c r="A1455" s="226"/>
      <x:c r="C1455" s="226"/>
      <x:c r="L1455" s="226"/>
      <x:c r="N1455" s="23"/>
      <x:c r="AL1455" s="226"/>
      <x:c r="AR1455" s="226"/>
      <x:c r="AT1455" s="226"/>
      <x:c r="AU1455" s="226"/>
      <x:c r="AW1455" s="226"/>
      <x:c r="BJ1455" s="222"/>
      <x:c r="BT1455" s="23"/>
      <x:c r="BU1455" s="23"/>
      <x:c r="BV1455" s="23"/>
      <x:c r="CI1455" s="226"/>
      <x:c r="CJ1455" s="226"/>
      <x:c r="CK1455" s="226"/>
      <x:c r="CP1455" s="226"/>
    </x:row>
    <x:row r="1456" spans="1:94" x14ac:dyDescent="0.3">
      <x:c r="A1456" s="226"/>
      <x:c r="C1456" s="226"/>
      <x:c r="L1456" s="226"/>
      <x:c r="N1456" s="23"/>
      <x:c r="AL1456" s="226"/>
      <x:c r="AR1456" s="226"/>
      <x:c r="AT1456" s="226"/>
      <x:c r="AU1456" s="226"/>
      <x:c r="AW1456" s="226"/>
      <x:c r="BJ1456" s="222"/>
      <x:c r="BT1456" s="23"/>
      <x:c r="BU1456" s="23"/>
      <x:c r="BV1456" s="23"/>
      <x:c r="CI1456" s="226"/>
      <x:c r="CJ1456" s="226"/>
      <x:c r="CK1456" s="226"/>
      <x:c r="CP1456" s="226"/>
    </x:row>
    <x:row r="1457" spans="1:94" x14ac:dyDescent="0.3">
      <x:c r="A1457" s="226"/>
      <x:c r="C1457" s="226"/>
      <x:c r="L1457" s="226"/>
      <x:c r="N1457" s="23"/>
      <x:c r="AL1457" s="226"/>
      <x:c r="AR1457" s="226"/>
      <x:c r="AT1457" s="226"/>
      <x:c r="AU1457" s="226"/>
      <x:c r="AW1457" s="226"/>
      <x:c r="BJ1457" s="222"/>
      <x:c r="BT1457" s="23"/>
      <x:c r="BU1457" s="23"/>
      <x:c r="BV1457" s="23"/>
      <x:c r="CI1457" s="226"/>
      <x:c r="CJ1457" s="226"/>
      <x:c r="CK1457" s="226"/>
      <x:c r="CP1457" s="226"/>
    </x:row>
    <x:row r="1458" spans="1:94" x14ac:dyDescent="0.3">
      <x:c r="A1458" s="226"/>
      <x:c r="C1458" s="226"/>
      <x:c r="L1458" s="226"/>
      <x:c r="N1458" s="23"/>
      <x:c r="W1458" s="226"/>
      <x:c r="AE1458" s="23"/>
      <x:c r="AF1458" s="23"/>
      <x:c r="AH1458" s="23"/>
      <x:c r="AK1458" s="226"/>
      <x:c r="AL1458" s="222"/>
      <x:c r="AM1458" s="226"/>
      <x:c r="AN1458" s="222"/>
      <x:c r="AO1458" s="222"/>
      <x:c r="AP1458" s="222"/>
      <x:c r="AR1458" s="222"/>
      <x:c r="AS1458" s="222"/>
      <x:c r="AT1458" s="222"/>
      <x:c r="AU1458" s="222"/>
      <x:c r="AV1458" s="222"/>
      <x:c r="AW1458" s="222"/>
      <x:c r="BJ1458" s="222"/>
      <x:c r="BN1458" s="226"/>
      <x:c r="BO1458" s="226"/>
      <x:c r="BP1458" s="226"/>
      <x:c r="BT1458" s="23"/>
      <x:c r="BU1458" s="23"/>
      <x:c r="BV1458" s="23"/>
      <x:c r="CA1458" s="226"/>
      <x:c r="CG1458" s="226"/>
      <x:c r="CH1458" s="226"/>
      <x:c r="CI1458" s="226"/>
      <x:c r="CJ1458" s="226"/>
      <x:c r="CK1458" s="226"/>
      <x:c r="CL1458" s="23"/>
      <x:c r="CP1458" s="226"/>
    </x:row>
    <x:row r="1459" spans="1:94" x14ac:dyDescent="0.3">
      <x:c r="A1459" s="226"/>
      <x:c r="C1459" s="226"/>
      <x:c r="L1459" s="226"/>
      <x:c r="N1459" s="23"/>
      <x:c r="AL1459" s="226"/>
      <x:c r="AR1459" s="222"/>
      <x:c r="AT1459" s="222"/>
      <x:c r="AU1459" s="222"/>
      <x:c r="AW1459" s="222"/>
      <x:c r="BJ1459" s="222"/>
      <x:c r="BT1459" s="23"/>
      <x:c r="BU1459" s="23"/>
      <x:c r="BV1459" s="23"/>
      <x:c r="CI1459" s="226"/>
      <x:c r="CJ1459" s="226"/>
      <x:c r="CK1459" s="226"/>
      <x:c r="CP1459" s="226"/>
    </x:row>
    <x:row r="1460" spans="1:94" x14ac:dyDescent="0.3">
      <x:c r="A1460" s="226"/>
      <x:c r="C1460" s="226"/>
      <x:c r="L1460" s="226"/>
      <x:c r="N1460" s="23"/>
      <x:c r="AL1460" s="226"/>
      <x:c r="AR1460" s="222"/>
      <x:c r="AT1460" s="222"/>
      <x:c r="AU1460" s="222"/>
      <x:c r="AW1460" s="222"/>
      <x:c r="BJ1460" s="222"/>
      <x:c r="BT1460" s="23"/>
      <x:c r="BU1460" s="23"/>
      <x:c r="BV1460" s="23"/>
      <x:c r="CI1460" s="226"/>
      <x:c r="CJ1460" s="226"/>
      <x:c r="CK1460" s="226"/>
      <x:c r="CP1460" s="226"/>
    </x:row>
    <x:row r="1461" spans="1:94" x14ac:dyDescent="0.3">
      <x:c r="A1461" s="226"/>
      <x:c r="C1461" s="226"/>
      <x:c r="L1461" s="226"/>
      <x:c r="N1461" s="23"/>
      <x:c r="AL1461" s="226"/>
      <x:c r="AR1461" s="222"/>
      <x:c r="AT1461" s="222"/>
      <x:c r="AU1461" s="222"/>
      <x:c r="AW1461" s="222"/>
      <x:c r="BJ1461" s="222"/>
      <x:c r="BT1461" s="23"/>
      <x:c r="BU1461" s="23"/>
      <x:c r="BV1461" s="23"/>
      <x:c r="CI1461" s="226"/>
      <x:c r="CJ1461" s="226"/>
      <x:c r="CK1461" s="226"/>
      <x:c r="CP1461" s="226"/>
    </x:row>
    <x:row r="1462" spans="1:94" x14ac:dyDescent="0.3">
      <x:c r="A1462" s="226"/>
      <x:c r="C1462" s="226"/>
      <x:c r="L1462" s="226"/>
      <x:c r="N1462" s="23"/>
      <x:c r="AL1462" s="226"/>
      <x:c r="AR1462" s="222"/>
      <x:c r="AT1462" s="222"/>
      <x:c r="AU1462" s="222"/>
      <x:c r="AW1462" s="222"/>
      <x:c r="BJ1462" s="222"/>
      <x:c r="BT1462" s="23"/>
      <x:c r="BU1462" s="23"/>
      <x:c r="BV1462" s="23"/>
      <x:c r="CI1462" s="226"/>
      <x:c r="CJ1462" s="226"/>
      <x:c r="CK1462" s="226"/>
      <x:c r="CP1462" s="226"/>
    </x:row>
    <x:row r="1463" spans="1:94" x14ac:dyDescent="0.3">
      <x:c r="A1463" s="226"/>
      <x:c r="C1463" s="226"/>
      <x:c r="L1463" s="226"/>
      <x:c r="N1463" s="23"/>
      <x:c r="AE1463" s="23"/>
      <x:c r="AF1463" s="23"/>
      <x:c r="AH1463" s="23"/>
      <x:c r="AL1463" s="226"/>
      <x:c r="AN1463" s="36"/>
      <x:c r="AO1463" s="36"/>
      <x:c r="AP1463" s="36"/>
      <x:c r="AR1463" s="222"/>
      <x:c r="AS1463" s="36"/>
      <x:c r="AT1463" s="222"/>
      <x:c r="AU1463" s="222"/>
      <x:c r="AW1463" s="222"/>
      <x:c r="BJ1463" s="222"/>
      <x:c r="BT1463" s="23"/>
      <x:c r="BU1463" s="23"/>
      <x:c r="BV1463" s="23"/>
      <x:c r="CI1463" s="226"/>
      <x:c r="CJ1463" s="226"/>
      <x:c r="CK1463" s="226"/>
      <x:c r="CL1463" s="23"/>
      <x:c r="CP1463" s="226"/>
    </x:row>
    <x:row r="1464" spans="1:94" x14ac:dyDescent="0.3">
      <x:c r="A1464" s="226"/>
      <x:c r="C1464" s="226"/>
      <x:c r="L1464" s="226"/>
      <x:c r="N1464" s="23"/>
      <x:c r="AE1464" s="23"/>
      <x:c r="AF1464" s="23"/>
      <x:c r="AH1464" s="23"/>
      <x:c r="AK1464" s="36"/>
      <x:c r="AL1464" s="226"/>
      <x:c r="AN1464" s="36"/>
      <x:c r="AO1464" s="36"/>
      <x:c r="AP1464" s="36"/>
      <x:c r="AR1464" s="226"/>
      <x:c r="AS1464" s="36"/>
      <x:c r="AT1464" s="226"/>
      <x:c r="AU1464" s="226"/>
      <x:c r="AV1464" s="36"/>
      <x:c r="AW1464" s="226"/>
      <x:c r="BJ1464" s="222"/>
      <x:c r="BT1464" s="23"/>
      <x:c r="BU1464" s="23"/>
      <x:c r="BV1464" s="23"/>
      <x:c r="CI1464" s="226"/>
      <x:c r="CJ1464" s="226"/>
      <x:c r="CK1464" s="226"/>
      <x:c r="CL1464" s="23"/>
      <x:c r="CP1464" s="226"/>
    </x:row>
    <x:row r="1465" spans="1:94" x14ac:dyDescent="0.3">
      <x:c r="A1465" s="226"/>
      <x:c r="C1465" s="226"/>
      <x:c r="L1465" s="226"/>
      <x:c r="N1465" s="23"/>
      <x:c r="AL1465" s="226"/>
      <x:c r="AR1465" s="226"/>
      <x:c r="AT1465" s="226"/>
      <x:c r="AU1465" s="226"/>
      <x:c r="AW1465" s="226"/>
      <x:c r="BJ1465" s="222"/>
      <x:c r="BT1465" s="23"/>
      <x:c r="BU1465" s="23"/>
      <x:c r="BV1465" s="23"/>
      <x:c r="CI1465" s="226"/>
      <x:c r="CJ1465" s="226"/>
      <x:c r="CK1465" s="226"/>
      <x:c r="CP1465" s="226"/>
    </x:row>
    <x:row r="1466" spans="1:94" x14ac:dyDescent="0.3">
      <x:c r="A1466" s="226"/>
      <x:c r="C1466" s="226"/>
      <x:c r="L1466" s="226"/>
      <x:c r="N1466" s="23"/>
      <x:c r="AL1466" s="226"/>
      <x:c r="AR1466" s="226"/>
      <x:c r="AT1466" s="226"/>
      <x:c r="AU1466" s="226"/>
      <x:c r="AW1466" s="226"/>
      <x:c r="BJ1466" s="222"/>
      <x:c r="BT1466" s="23"/>
      <x:c r="BU1466" s="23"/>
      <x:c r="BV1466" s="23"/>
      <x:c r="CI1466" s="226"/>
      <x:c r="CJ1466" s="226"/>
      <x:c r="CK1466" s="226"/>
      <x:c r="CP1466" s="226"/>
    </x:row>
    <x:row r="1467" spans="1:94" x14ac:dyDescent="0.3">
      <x:c r="A1467" s="226"/>
      <x:c r="C1467" s="226"/>
      <x:c r="L1467" s="226"/>
      <x:c r="N1467" s="23"/>
      <x:c r="AL1467" s="226"/>
      <x:c r="AR1467" s="226"/>
      <x:c r="AT1467" s="226"/>
      <x:c r="AU1467" s="226"/>
      <x:c r="AW1467" s="226"/>
      <x:c r="BJ1467" s="222"/>
      <x:c r="BT1467" s="23"/>
      <x:c r="BU1467" s="23"/>
      <x:c r="BV1467" s="23"/>
      <x:c r="CI1467" s="226"/>
      <x:c r="CJ1467" s="226"/>
      <x:c r="CK1467" s="226"/>
      <x:c r="CP1467" s="226"/>
    </x:row>
    <x:row r="1468" spans="1:94" x14ac:dyDescent="0.3">
      <x:c r="A1468" s="226"/>
      <x:c r="C1468" s="226"/>
      <x:c r="L1468" s="226"/>
      <x:c r="N1468" s="23"/>
      <x:c r="AL1468" s="226"/>
      <x:c r="AR1468" s="226"/>
      <x:c r="AT1468" s="226"/>
      <x:c r="AU1468" s="226"/>
      <x:c r="AW1468" s="226"/>
      <x:c r="BJ1468" s="222"/>
      <x:c r="BT1468" s="23"/>
      <x:c r="BU1468" s="23"/>
      <x:c r="BV1468" s="23"/>
      <x:c r="CI1468" s="226"/>
      <x:c r="CJ1468" s="226"/>
      <x:c r="CK1468" s="226"/>
      <x:c r="CP1468" s="226"/>
    </x:row>
    <x:row r="1469" spans="1:94" x14ac:dyDescent="0.3">
      <x:c r="A1469" s="226"/>
      <x:c r="C1469" s="226"/>
      <x:c r="L1469" s="226"/>
      <x:c r="N1469" s="23"/>
      <x:c r="AL1469" s="226"/>
      <x:c r="AR1469" s="226"/>
      <x:c r="AT1469" s="226"/>
      <x:c r="AU1469" s="226"/>
      <x:c r="AW1469" s="226"/>
      <x:c r="BJ1469" s="222"/>
      <x:c r="BT1469" s="23"/>
      <x:c r="BU1469" s="23"/>
      <x:c r="BV1469" s="23"/>
      <x:c r="CI1469" s="226"/>
      <x:c r="CJ1469" s="226"/>
      <x:c r="CK1469" s="226"/>
      <x:c r="CP1469" s="226"/>
    </x:row>
    <x:row r="1470" spans="1:94" x14ac:dyDescent="0.3">
      <x:c r="A1470" s="226"/>
      <x:c r="C1470" s="226"/>
      <x:c r="L1470" s="226"/>
      <x:c r="N1470" s="23"/>
      <x:c r="AL1470" s="226"/>
      <x:c r="AR1470" s="226"/>
      <x:c r="AT1470" s="226"/>
      <x:c r="AU1470" s="226"/>
      <x:c r="AW1470" s="226"/>
      <x:c r="BJ1470" s="222"/>
      <x:c r="BT1470" s="23"/>
      <x:c r="BU1470" s="23"/>
      <x:c r="BV1470" s="23"/>
      <x:c r="CI1470" s="226"/>
      <x:c r="CJ1470" s="226"/>
      <x:c r="CK1470" s="226"/>
      <x:c r="CP1470" s="226"/>
    </x:row>
    <x:row r="1471" spans="1:94" x14ac:dyDescent="0.3">
      <x:c r="A1471" s="226"/>
      <x:c r="C1471" s="226"/>
      <x:c r="L1471" s="226"/>
      <x:c r="N1471" s="23"/>
      <x:c r="AL1471" s="226"/>
      <x:c r="AR1471" s="226"/>
      <x:c r="AT1471" s="226"/>
      <x:c r="AU1471" s="226"/>
      <x:c r="AW1471" s="226"/>
      <x:c r="BJ1471" s="222"/>
      <x:c r="BT1471" s="23"/>
      <x:c r="BU1471" s="23"/>
      <x:c r="BV1471" s="23"/>
      <x:c r="CI1471" s="226"/>
      <x:c r="CJ1471" s="226"/>
      <x:c r="CK1471" s="226"/>
      <x:c r="CP1471" s="226"/>
    </x:row>
    <x:row r="1472" spans="1:94" x14ac:dyDescent="0.3">
      <x:c r="A1472" s="226"/>
      <x:c r="C1472" s="226"/>
      <x:c r="L1472" s="226"/>
      <x:c r="N1472" s="23"/>
      <x:c r="AL1472" s="226"/>
      <x:c r="AR1472" s="226"/>
      <x:c r="AT1472" s="226"/>
      <x:c r="AU1472" s="226"/>
      <x:c r="AW1472" s="226"/>
      <x:c r="BJ1472" s="222"/>
      <x:c r="BT1472" s="23"/>
      <x:c r="BU1472" s="23"/>
      <x:c r="BV1472" s="23"/>
      <x:c r="CI1472" s="226"/>
      <x:c r="CJ1472" s="226"/>
      <x:c r="CK1472" s="226"/>
      <x:c r="CP1472" s="226"/>
    </x:row>
    <x:row r="1473" spans="1:94" x14ac:dyDescent="0.3">
      <x:c r="A1473" s="226"/>
      <x:c r="C1473" s="226"/>
      <x:c r="L1473" s="226"/>
      <x:c r="N1473" s="23"/>
      <x:c r="AL1473" s="226"/>
      <x:c r="AR1473" s="226"/>
      <x:c r="AT1473" s="226"/>
      <x:c r="AU1473" s="226"/>
      <x:c r="AW1473" s="226"/>
      <x:c r="BJ1473" s="222"/>
      <x:c r="BT1473" s="23"/>
      <x:c r="BU1473" s="23"/>
      <x:c r="BV1473" s="23"/>
      <x:c r="CI1473" s="226"/>
      <x:c r="CJ1473" s="226"/>
      <x:c r="CK1473" s="226"/>
      <x:c r="CP1473" s="226"/>
    </x:row>
    <x:row r="1474" spans="1:94" x14ac:dyDescent="0.3">
      <x:c r="A1474" s="226"/>
      <x:c r="C1474" s="226"/>
      <x:c r="L1474" s="226"/>
      <x:c r="N1474" s="23"/>
      <x:c r="AL1474" s="226"/>
      <x:c r="AR1474" s="226"/>
      <x:c r="AT1474" s="226"/>
      <x:c r="AU1474" s="226"/>
      <x:c r="AW1474" s="226"/>
      <x:c r="BJ1474" s="222"/>
      <x:c r="BT1474" s="23"/>
      <x:c r="BU1474" s="23"/>
      <x:c r="BV1474" s="23"/>
      <x:c r="CI1474" s="226"/>
      <x:c r="CJ1474" s="226"/>
      <x:c r="CK1474" s="226"/>
      <x:c r="CP1474" s="226"/>
    </x:row>
    <x:row r="1475" spans="1:94" x14ac:dyDescent="0.3">
      <x:c r="A1475" s="226"/>
      <x:c r="C1475" s="226"/>
      <x:c r="L1475" s="226"/>
      <x:c r="N1475" s="23"/>
      <x:c r="AL1475" s="226"/>
      <x:c r="AR1475" s="226"/>
      <x:c r="AT1475" s="226"/>
      <x:c r="AU1475" s="226"/>
      <x:c r="AW1475" s="226"/>
      <x:c r="BJ1475" s="222"/>
      <x:c r="BT1475" s="23"/>
      <x:c r="BU1475" s="23"/>
      <x:c r="BV1475" s="23"/>
      <x:c r="CI1475" s="226"/>
      <x:c r="CJ1475" s="226"/>
      <x:c r="CK1475" s="226"/>
      <x:c r="CP1475" s="226"/>
    </x:row>
    <x:row r="1476" spans="1:94" x14ac:dyDescent="0.3">
      <x:c r="A1476" s="226"/>
      <x:c r="C1476" s="226"/>
      <x:c r="L1476" s="226"/>
      <x:c r="N1476" s="23"/>
      <x:c r="AL1476" s="226"/>
      <x:c r="AR1476" s="226"/>
      <x:c r="AT1476" s="226"/>
      <x:c r="AU1476" s="226"/>
      <x:c r="AW1476" s="226"/>
      <x:c r="BJ1476" s="222"/>
      <x:c r="BT1476" s="23"/>
      <x:c r="BU1476" s="23"/>
      <x:c r="BV1476" s="23"/>
      <x:c r="CI1476" s="226"/>
      <x:c r="CJ1476" s="226"/>
      <x:c r="CK1476" s="226"/>
      <x:c r="CP1476" s="226"/>
    </x:row>
    <x:row r="1477" spans="1:94" x14ac:dyDescent="0.3">
      <x:c r="A1477" s="226"/>
      <x:c r="C1477" s="226"/>
      <x:c r="L1477" s="226"/>
      <x:c r="N1477" s="23"/>
      <x:c r="AL1477" s="226"/>
      <x:c r="AR1477" s="226"/>
      <x:c r="AT1477" s="226"/>
      <x:c r="AU1477" s="226"/>
      <x:c r="AW1477" s="226"/>
      <x:c r="BJ1477" s="222"/>
      <x:c r="BT1477" s="23"/>
      <x:c r="BU1477" s="23"/>
      <x:c r="BV1477" s="23"/>
      <x:c r="CI1477" s="226"/>
      <x:c r="CJ1477" s="226"/>
      <x:c r="CK1477" s="226"/>
      <x:c r="CP1477" s="226"/>
    </x:row>
    <x:row r="1478" spans="1:94" x14ac:dyDescent="0.3">
      <x:c r="A1478" s="226"/>
      <x:c r="C1478" s="226"/>
      <x:c r="L1478" s="226"/>
      <x:c r="N1478" s="23"/>
      <x:c r="AL1478" s="226"/>
      <x:c r="AR1478" s="226"/>
      <x:c r="AT1478" s="226"/>
      <x:c r="AU1478" s="226"/>
      <x:c r="AW1478" s="226"/>
      <x:c r="BJ1478" s="222"/>
      <x:c r="BT1478" s="23"/>
      <x:c r="BU1478" s="23"/>
      <x:c r="BV1478" s="23"/>
      <x:c r="CI1478" s="226"/>
      <x:c r="CJ1478" s="226"/>
      <x:c r="CK1478" s="226"/>
      <x:c r="CP1478" s="226"/>
    </x:row>
    <x:row r="1479" spans="1:94" x14ac:dyDescent="0.3">
      <x:c r="A1479" s="226"/>
      <x:c r="C1479" s="226"/>
      <x:c r="L1479" s="226"/>
      <x:c r="N1479" s="23"/>
      <x:c r="AL1479" s="226"/>
      <x:c r="AR1479" s="226"/>
      <x:c r="AT1479" s="226"/>
      <x:c r="AU1479" s="226"/>
      <x:c r="AW1479" s="226"/>
      <x:c r="BJ1479" s="222"/>
      <x:c r="BT1479" s="23"/>
      <x:c r="BU1479" s="23"/>
      <x:c r="BV1479" s="23"/>
      <x:c r="CI1479" s="226"/>
      <x:c r="CJ1479" s="226"/>
      <x:c r="CK1479" s="226"/>
      <x:c r="CP1479" s="226"/>
    </x:row>
    <x:row r="1480" spans="1:94" x14ac:dyDescent="0.3">
      <x:c r="A1480" s="226"/>
      <x:c r="C1480" s="226"/>
      <x:c r="L1480" s="226"/>
      <x:c r="N1480" s="23"/>
      <x:c r="AL1480" s="226"/>
      <x:c r="AR1480" s="226"/>
      <x:c r="AT1480" s="226"/>
      <x:c r="AU1480" s="226"/>
      <x:c r="AW1480" s="226"/>
      <x:c r="BJ1480" s="222"/>
      <x:c r="BT1480" s="23"/>
      <x:c r="BU1480" s="23"/>
      <x:c r="BV1480" s="23"/>
      <x:c r="CI1480" s="226"/>
      <x:c r="CJ1480" s="226"/>
      <x:c r="CK1480" s="226"/>
      <x:c r="CP1480" s="226"/>
    </x:row>
    <x:row r="1481" spans="1:94" x14ac:dyDescent="0.3">
      <x:c r="A1481" s="226"/>
      <x:c r="C1481" s="226"/>
      <x:c r="L1481" s="226"/>
      <x:c r="N1481" s="23"/>
      <x:c r="AL1481" s="226"/>
      <x:c r="AR1481" s="226"/>
      <x:c r="AT1481" s="226"/>
      <x:c r="AU1481" s="226"/>
      <x:c r="AW1481" s="226"/>
      <x:c r="BJ1481" s="222"/>
      <x:c r="BT1481" s="23"/>
      <x:c r="BU1481" s="23"/>
      <x:c r="BV1481" s="23"/>
      <x:c r="CI1481" s="226"/>
      <x:c r="CJ1481" s="226"/>
      <x:c r="CK1481" s="226"/>
      <x:c r="CP1481" s="226"/>
    </x:row>
    <x:row r="1482" spans="1:94" x14ac:dyDescent="0.3">
      <x:c r="A1482" s="226"/>
      <x:c r="C1482" s="226"/>
      <x:c r="L1482" s="226"/>
      <x:c r="N1482" s="23"/>
      <x:c r="AL1482" s="226"/>
      <x:c r="AR1482" s="226"/>
      <x:c r="AT1482" s="226"/>
      <x:c r="AU1482" s="226"/>
      <x:c r="AW1482" s="226"/>
      <x:c r="BJ1482" s="222"/>
      <x:c r="BT1482" s="23"/>
      <x:c r="BU1482" s="23"/>
      <x:c r="BV1482" s="23"/>
      <x:c r="CI1482" s="226"/>
      <x:c r="CJ1482" s="226"/>
      <x:c r="CK1482" s="226"/>
      <x:c r="CP1482" s="226"/>
    </x:row>
    <x:row r="1483" spans="1:94" x14ac:dyDescent="0.3">
      <x:c r="A1483" s="226"/>
      <x:c r="C1483" s="226"/>
      <x:c r="L1483" s="226"/>
      <x:c r="N1483" s="23"/>
      <x:c r="AL1483" s="226"/>
      <x:c r="AR1483" s="226"/>
      <x:c r="AT1483" s="226"/>
      <x:c r="AU1483" s="226"/>
      <x:c r="AW1483" s="226"/>
      <x:c r="BJ1483" s="222"/>
      <x:c r="BT1483" s="23"/>
      <x:c r="BU1483" s="23"/>
      <x:c r="BV1483" s="23"/>
      <x:c r="CI1483" s="226"/>
      <x:c r="CJ1483" s="226"/>
      <x:c r="CK1483" s="226"/>
      <x:c r="CP1483" s="226"/>
    </x:row>
    <x:row r="1484" spans="1:94" x14ac:dyDescent="0.3">
      <x:c r="A1484" s="226"/>
      <x:c r="C1484" s="226"/>
      <x:c r="L1484" s="226"/>
      <x:c r="N1484" s="23"/>
      <x:c r="AL1484" s="226"/>
      <x:c r="AR1484" s="226"/>
      <x:c r="AT1484" s="226"/>
      <x:c r="AU1484" s="226"/>
      <x:c r="AW1484" s="226"/>
      <x:c r="BJ1484" s="222"/>
      <x:c r="BT1484" s="23"/>
      <x:c r="BU1484" s="23"/>
      <x:c r="BV1484" s="23"/>
      <x:c r="CI1484" s="226"/>
      <x:c r="CJ1484" s="226"/>
      <x:c r="CK1484" s="226"/>
      <x:c r="CP1484" s="226"/>
    </x:row>
    <x:row r="1485" spans="1:94" x14ac:dyDescent="0.3">
      <x:c r="A1485" s="226"/>
      <x:c r="C1485" s="226"/>
      <x:c r="L1485" s="226"/>
      <x:c r="N1485" s="23"/>
      <x:c r="AL1485" s="226"/>
      <x:c r="AR1485" s="226"/>
      <x:c r="AT1485" s="226"/>
      <x:c r="AU1485" s="226"/>
      <x:c r="AW1485" s="226"/>
      <x:c r="BJ1485" s="222"/>
      <x:c r="BT1485" s="23"/>
      <x:c r="BU1485" s="23"/>
      <x:c r="BV1485" s="23"/>
      <x:c r="CI1485" s="226"/>
      <x:c r="CJ1485" s="226"/>
      <x:c r="CK1485" s="226"/>
      <x:c r="CP1485" s="226"/>
    </x:row>
    <x:row r="1486" spans="1:94" x14ac:dyDescent="0.3">
      <x:c r="A1486" s="226"/>
      <x:c r="C1486" s="226"/>
      <x:c r="L1486" s="226"/>
      <x:c r="N1486" s="23"/>
      <x:c r="AL1486" s="226"/>
      <x:c r="AR1486" s="226"/>
      <x:c r="AT1486" s="226"/>
      <x:c r="AU1486" s="226"/>
      <x:c r="AW1486" s="226"/>
      <x:c r="BJ1486" s="222"/>
      <x:c r="BT1486" s="23"/>
      <x:c r="BU1486" s="23"/>
      <x:c r="BV1486" s="23"/>
      <x:c r="CI1486" s="226"/>
      <x:c r="CJ1486" s="226"/>
      <x:c r="CK1486" s="226"/>
      <x:c r="CP1486" s="226"/>
    </x:row>
    <x:row r="1487" spans="1:94" x14ac:dyDescent="0.3">
      <x:c r="A1487" s="226"/>
      <x:c r="C1487" s="226"/>
      <x:c r="L1487" s="226"/>
      <x:c r="N1487" s="23"/>
      <x:c r="AL1487" s="226"/>
      <x:c r="AR1487" s="226"/>
      <x:c r="AT1487" s="226"/>
      <x:c r="AU1487" s="226"/>
      <x:c r="AW1487" s="226"/>
      <x:c r="BJ1487" s="222"/>
      <x:c r="BT1487" s="23"/>
      <x:c r="BU1487" s="23"/>
      <x:c r="BV1487" s="23"/>
      <x:c r="CI1487" s="226"/>
      <x:c r="CJ1487" s="226"/>
      <x:c r="CK1487" s="226"/>
      <x:c r="CP1487" s="226"/>
    </x:row>
    <x:row r="1488" spans="1:94" x14ac:dyDescent="0.3">
      <x:c r="A1488" s="226"/>
      <x:c r="C1488" s="226"/>
      <x:c r="L1488" s="226"/>
      <x:c r="N1488" s="23"/>
      <x:c r="AL1488" s="226"/>
      <x:c r="AR1488" s="226"/>
      <x:c r="AT1488" s="226"/>
      <x:c r="AU1488" s="226"/>
      <x:c r="AW1488" s="226"/>
      <x:c r="BJ1488" s="222"/>
      <x:c r="BT1488" s="23"/>
      <x:c r="BU1488" s="23"/>
      <x:c r="BV1488" s="23"/>
      <x:c r="CI1488" s="226"/>
      <x:c r="CJ1488" s="226"/>
      <x:c r="CK1488" s="226"/>
      <x:c r="CP1488" s="226"/>
    </x:row>
    <x:row r="1489" spans="1:94" x14ac:dyDescent="0.3">
      <x:c r="A1489" s="226"/>
      <x:c r="C1489" s="226"/>
      <x:c r="L1489" s="226"/>
      <x:c r="N1489" s="23"/>
      <x:c r="AL1489" s="226"/>
      <x:c r="AR1489" s="226"/>
      <x:c r="AT1489" s="226"/>
      <x:c r="AU1489" s="226"/>
      <x:c r="AW1489" s="226"/>
      <x:c r="BJ1489" s="222"/>
      <x:c r="BT1489" s="23"/>
      <x:c r="BU1489" s="23"/>
      <x:c r="BV1489" s="23"/>
      <x:c r="CI1489" s="226"/>
      <x:c r="CJ1489" s="226"/>
      <x:c r="CK1489" s="226"/>
      <x:c r="CP1489" s="226"/>
    </x:row>
    <x:row r="1490" spans="1:94" x14ac:dyDescent="0.3">
      <x:c r="A1490" s="226"/>
      <x:c r="C1490" s="226"/>
      <x:c r="L1490" s="226"/>
      <x:c r="N1490" s="23"/>
      <x:c r="AL1490" s="226"/>
      <x:c r="AR1490" s="226"/>
      <x:c r="AT1490" s="226"/>
      <x:c r="AU1490" s="226"/>
      <x:c r="AW1490" s="226"/>
      <x:c r="BJ1490" s="222"/>
      <x:c r="BT1490" s="23"/>
      <x:c r="BU1490" s="23"/>
      <x:c r="BV1490" s="23"/>
      <x:c r="CI1490" s="226"/>
      <x:c r="CJ1490" s="226"/>
      <x:c r="CK1490" s="226"/>
      <x:c r="CP1490" s="226"/>
    </x:row>
    <x:row r="1491" spans="1:94" x14ac:dyDescent="0.3">
      <x:c r="A1491" s="226"/>
      <x:c r="C1491" s="226"/>
      <x:c r="L1491" s="226"/>
      <x:c r="N1491" s="23"/>
      <x:c r="AL1491" s="226"/>
      <x:c r="AR1491" s="226"/>
      <x:c r="AT1491" s="226"/>
      <x:c r="AU1491" s="226"/>
      <x:c r="AW1491" s="226"/>
      <x:c r="BJ1491" s="222"/>
      <x:c r="BT1491" s="23"/>
      <x:c r="BU1491" s="23"/>
      <x:c r="BV1491" s="23"/>
      <x:c r="CI1491" s="226"/>
      <x:c r="CJ1491" s="226"/>
      <x:c r="CK1491" s="226"/>
      <x:c r="CP1491" s="226"/>
    </x:row>
    <x:row r="1492" spans="1:94" x14ac:dyDescent="0.3">
      <x:c r="A1492" s="226"/>
      <x:c r="C1492" s="226"/>
      <x:c r="L1492" s="226"/>
      <x:c r="N1492" s="23"/>
      <x:c r="AL1492" s="226"/>
      <x:c r="AR1492" s="226"/>
      <x:c r="AT1492" s="226"/>
      <x:c r="AU1492" s="226"/>
      <x:c r="AW1492" s="226"/>
      <x:c r="BJ1492" s="222"/>
      <x:c r="BT1492" s="23"/>
      <x:c r="BU1492" s="23"/>
      <x:c r="BV1492" s="23"/>
      <x:c r="CI1492" s="226"/>
      <x:c r="CJ1492" s="226"/>
      <x:c r="CK1492" s="226"/>
      <x:c r="CP1492" s="226"/>
    </x:row>
    <x:row r="1493" spans="1:94" x14ac:dyDescent="0.3">
      <x:c r="A1493" s="226"/>
      <x:c r="C1493" s="226"/>
      <x:c r="L1493" s="226"/>
      <x:c r="N1493" s="23"/>
      <x:c r="AL1493" s="226"/>
      <x:c r="AR1493" s="226"/>
      <x:c r="AT1493" s="226"/>
      <x:c r="AU1493" s="226"/>
      <x:c r="AW1493" s="226"/>
      <x:c r="BJ1493" s="222"/>
      <x:c r="BT1493" s="23"/>
      <x:c r="BU1493" s="23"/>
      <x:c r="BV1493" s="23"/>
      <x:c r="CI1493" s="226"/>
      <x:c r="CJ1493" s="226"/>
      <x:c r="CK1493" s="226"/>
      <x:c r="CP1493" s="226"/>
    </x:row>
    <x:row r="1494" spans="1:94" x14ac:dyDescent="0.3">
      <x:c r="A1494" s="226"/>
      <x:c r="C1494" s="226"/>
      <x:c r="L1494" s="226"/>
      <x:c r="N1494" s="23"/>
      <x:c r="AL1494" s="226"/>
      <x:c r="AR1494" s="226"/>
      <x:c r="AT1494" s="226"/>
      <x:c r="AU1494" s="226"/>
      <x:c r="AW1494" s="226"/>
      <x:c r="BJ1494" s="222"/>
      <x:c r="BT1494" s="23"/>
      <x:c r="BU1494" s="23"/>
      <x:c r="BV1494" s="23"/>
      <x:c r="CI1494" s="226"/>
      <x:c r="CJ1494" s="226"/>
      <x:c r="CK1494" s="226"/>
      <x:c r="CP1494" s="226"/>
    </x:row>
    <x:row r="1495" spans="1:94" x14ac:dyDescent="0.3">
      <x:c r="A1495" s="226"/>
      <x:c r="C1495" s="226"/>
      <x:c r="L1495" s="226"/>
      <x:c r="N1495" s="23"/>
      <x:c r="AL1495" s="226"/>
      <x:c r="AR1495" s="226"/>
      <x:c r="AT1495" s="226"/>
      <x:c r="AU1495" s="226"/>
      <x:c r="AW1495" s="226"/>
      <x:c r="BJ1495" s="222"/>
      <x:c r="BT1495" s="23"/>
      <x:c r="BU1495" s="23"/>
      <x:c r="BV1495" s="23"/>
      <x:c r="CI1495" s="226"/>
      <x:c r="CJ1495" s="226"/>
      <x:c r="CK1495" s="226"/>
      <x:c r="CP1495" s="226"/>
    </x:row>
    <x:row r="1496" spans="1:94" x14ac:dyDescent="0.3">
      <x:c r="A1496" s="226"/>
      <x:c r="C1496" s="226"/>
      <x:c r="L1496" s="226"/>
      <x:c r="N1496" s="23"/>
      <x:c r="AL1496" s="226"/>
      <x:c r="AR1496" s="226"/>
      <x:c r="AT1496" s="226"/>
      <x:c r="AU1496" s="226"/>
      <x:c r="AW1496" s="226"/>
      <x:c r="BJ1496" s="222"/>
      <x:c r="BT1496" s="23"/>
      <x:c r="BU1496" s="23"/>
      <x:c r="BV1496" s="23"/>
      <x:c r="CI1496" s="226"/>
      <x:c r="CJ1496" s="226"/>
      <x:c r="CK1496" s="226"/>
      <x:c r="CP1496" s="226"/>
    </x:row>
    <x:row r="1497" spans="1:94" x14ac:dyDescent="0.3">
      <x:c r="A1497" s="226"/>
      <x:c r="C1497" s="226"/>
      <x:c r="L1497" s="226"/>
      <x:c r="N1497" s="23"/>
      <x:c r="AE1497" s="23"/>
      <x:c r="AF1497" s="23"/>
      <x:c r="AH1497" s="23"/>
      <x:c r="AI1497" s="23"/>
      <x:c r="AJ1497" s="23"/>
      <x:c r="AK1497" s="36"/>
      <x:c r="AL1497" s="226"/>
      <x:c r="AN1497" s="36"/>
      <x:c r="AO1497" s="36"/>
      <x:c r="AR1497" s="226"/>
      <x:c r="AS1497" s="36"/>
      <x:c r="AT1497" s="226"/>
      <x:c r="AU1497" s="226"/>
      <x:c r="AV1497" s="36"/>
      <x:c r="AW1497" s="226"/>
      <x:c r="BJ1497" s="222"/>
      <x:c r="BT1497" s="23"/>
      <x:c r="BU1497" s="23"/>
      <x:c r="BV1497" s="23"/>
      <x:c r="CI1497" s="226"/>
      <x:c r="CJ1497" s="226"/>
      <x:c r="CK1497" s="226"/>
      <x:c r="CL1497" s="23"/>
      <x:c r="CP1497" s="226"/>
    </x:row>
    <x:row r="1498" spans="1:94" x14ac:dyDescent="0.3">
      <x:c r="A1498" s="226"/>
      <x:c r="C1498" s="226"/>
      <x:c r="L1498" s="226"/>
      <x:c r="N1498" s="23"/>
      <x:c r="AE1498" s="23"/>
      <x:c r="AF1498" s="23"/>
      <x:c r="AI1498" s="23"/>
      <x:c r="AJ1498" s="23"/>
      <x:c r="AK1498" s="36"/>
      <x:c r="AL1498" s="226"/>
      <x:c r="AR1498" s="226"/>
      <x:c r="AS1498" s="36"/>
      <x:c r="AT1498" s="226"/>
      <x:c r="AU1498" s="226"/>
      <x:c r="AV1498" s="36"/>
      <x:c r="AW1498" s="226"/>
      <x:c r="BJ1498" s="222"/>
      <x:c r="BT1498" s="23"/>
      <x:c r="BU1498" s="23"/>
      <x:c r="BV1498" s="23"/>
      <x:c r="CI1498" s="226"/>
      <x:c r="CJ1498" s="226"/>
      <x:c r="CK1498" s="226"/>
      <x:c r="CL1498" s="23"/>
      <x:c r="CP1498" s="226"/>
    </x:row>
    <x:row r="1499" spans="1:94" x14ac:dyDescent="0.3">
      <x:c r="A1499" s="226"/>
      <x:c r="C1499" s="226"/>
      <x:c r="L1499" s="226"/>
      <x:c r="N1499" s="23"/>
      <x:c r="AE1499" s="23"/>
      <x:c r="AF1499" s="23"/>
      <x:c r="AK1499" s="36"/>
      <x:c r="AL1499" s="226"/>
      <x:c r="AR1499" s="226"/>
      <x:c r="AS1499" s="36"/>
      <x:c r="AT1499" s="226"/>
      <x:c r="AU1499" s="226"/>
      <x:c r="AV1499" s="36"/>
      <x:c r="AW1499" s="226"/>
      <x:c r="BJ1499" s="222"/>
      <x:c r="BT1499" s="23"/>
      <x:c r="BU1499" s="23"/>
      <x:c r="BV1499" s="23"/>
      <x:c r="CI1499" s="226"/>
      <x:c r="CJ1499" s="226"/>
      <x:c r="CK1499" s="226"/>
      <x:c r="CL1499" s="23"/>
      <x:c r="CP1499" s="226"/>
    </x:row>
    <x:row r="1500" spans="1:94" x14ac:dyDescent="0.3">
      <x:c r="A1500" s="226"/>
      <x:c r="C1500" s="226"/>
      <x:c r="L1500" s="226"/>
      <x:c r="N1500" s="23"/>
      <x:c r="AE1500" s="23"/>
      <x:c r="AF1500" s="23"/>
      <x:c r="AH1500" s="23"/>
      <x:c r="AK1500" s="36"/>
      <x:c r="AL1500" s="226"/>
      <x:c r="AN1500" s="36"/>
      <x:c r="AO1500" s="36"/>
      <x:c r="AR1500" s="226"/>
      <x:c r="AS1500" s="36"/>
      <x:c r="AT1500" s="226"/>
      <x:c r="AU1500" s="226"/>
      <x:c r="AV1500" s="36"/>
      <x:c r="AW1500" s="226"/>
      <x:c r="BJ1500" s="222"/>
      <x:c r="BT1500" s="23"/>
      <x:c r="BU1500" s="23"/>
      <x:c r="BV1500" s="23"/>
      <x:c r="CI1500" s="226"/>
      <x:c r="CJ1500" s="226"/>
      <x:c r="CK1500" s="226"/>
      <x:c r="CL1500" s="23"/>
      <x:c r="CP1500" s="226"/>
    </x:row>
    <x:row r="1501" spans="1:94" x14ac:dyDescent="0.3">
      <x:c r="A1501" s="226"/>
      <x:c r="C1501" s="226"/>
      <x:c r="L1501" s="226"/>
      <x:c r="N1501" s="23"/>
      <x:c r="AE1501" s="23"/>
      <x:c r="AF1501" s="23"/>
      <x:c r="AH1501" s="23"/>
      <x:c r="AK1501" s="36"/>
      <x:c r="AL1501" s="226"/>
      <x:c r="AN1501" s="36"/>
      <x:c r="AO1501" s="36"/>
      <x:c r="AR1501" s="226"/>
      <x:c r="AS1501" s="36"/>
      <x:c r="AT1501" s="226"/>
      <x:c r="AU1501" s="226"/>
      <x:c r="AV1501" s="36"/>
      <x:c r="AW1501" s="226"/>
      <x:c r="BJ1501" s="222"/>
      <x:c r="BT1501" s="23"/>
      <x:c r="BU1501" s="23"/>
      <x:c r="BV1501" s="23"/>
      <x:c r="CI1501" s="226"/>
      <x:c r="CJ1501" s="226"/>
      <x:c r="CK1501" s="226"/>
      <x:c r="CL1501" s="23"/>
      <x:c r="CP1501" s="226"/>
    </x:row>
    <x:row r="1502" spans="1:94" x14ac:dyDescent="0.3">
      <x:c r="A1502" s="226"/>
      <x:c r="C1502" s="226"/>
      <x:c r="L1502" s="226"/>
      <x:c r="N1502" s="23"/>
      <x:c r="AE1502" s="23"/>
      <x:c r="AF1502" s="23"/>
      <x:c r="AH1502" s="23"/>
      <x:c r="AK1502" s="36"/>
      <x:c r="AL1502" s="226"/>
      <x:c r="AN1502" s="36"/>
      <x:c r="AO1502" s="36"/>
      <x:c r="AR1502" s="226"/>
      <x:c r="AS1502" s="36"/>
      <x:c r="AT1502" s="226"/>
      <x:c r="AU1502" s="226"/>
      <x:c r="AV1502" s="36"/>
      <x:c r="AW1502" s="226"/>
      <x:c r="BJ1502" s="222"/>
      <x:c r="BT1502" s="23"/>
      <x:c r="BU1502" s="23"/>
      <x:c r="BV1502" s="23"/>
      <x:c r="CI1502" s="226"/>
      <x:c r="CJ1502" s="226"/>
      <x:c r="CK1502" s="226"/>
      <x:c r="CL1502" s="23"/>
      <x:c r="CP1502" s="226"/>
    </x:row>
    <x:row r="1503" spans="1:94" x14ac:dyDescent="0.3">
      <x:c r="A1503" s="226"/>
      <x:c r="C1503" s="226"/>
      <x:c r="L1503" s="226"/>
      <x:c r="N1503" s="23"/>
      <x:c r="AL1503" s="226"/>
      <x:c r="AR1503" s="226"/>
      <x:c r="AT1503" s="226"/>
      <x:c r="AU1503" s="226"/>
      <x:c r="AW1503" s="226"/>
      <x:c r="BJ1503" s="222"/>
      <x:c r="BT1503" s="23"/>
      <x:c r="BU1503" s="23"/>
      <x:c r="BV1503" s="23"/>
      <x:c r="CI1503" s="226"/>
      <x:c r="CJ1503" s="226"/>
      <x:c r="CK1503" s="226"/>
      <x:c r="CP1503" s="226"/>
    </x:row>
    <x:row r="1504" spans="1:94" x14ac:dyDescent="0.3">
      <x:c r="A1504" s="226"/>
      <x:c r="C1504" s="226"/>
      <x:c r="L1504" s="226"/>
      <x:c r="N1504" s="23"/>
      <x:c r="AL1504" s="226"/>
      <x:c r="AR1504" s="226"/>
      <x:c r="AT1504" s="226"/>
      <x:c r="AU1504" s="226"/>
      <x:c r="AW1504" s="226"/>
      <x:c r="BJ1504" s="222"/>
      <x:c r="BT1504" s="23"/>
      <x:c r="BU1504" s="23"/>
      <x:c r="BV1504" s="23"/>
      <x:c r="CI1504" s="226"/>
      <x:c r="CJ1504" s="226"/>
      <x:c r="CK1504" s="226"/>
      <x:c r="CP1504" s="226"/>
    </x:row>
    <x:row r="1505" spans="1:94" x14ac:dyDescent="0.3">
      <x:c r="A1505" s="226"/>
      <x:c r="C1505" s="226"/>
      <x:c r="L1505" s="226"/>
      <x:c r="N1505" s="23"/>
      <x:c r="AL1505" s="226"/>
      <x:c r="AR1505" s="226"/>
      <x:c r="AT1505" s="226"/>
      <x:c r="AU1505" s="226"/>
      <x:c r="AW1505" s="226"/>
      <x:c r="BJ1505" s="222"/>
      <x:c r="BT1505" s="23"/>
      <x:c r="BU1505" s="23"/>
      <x:c r="BV1505" s="23"/>
      <x:c r="CI1505" s="226"/>
      <x:c r="CJ1505" s="226"/>
      <x:c r="CK1505" s="226"/>
      <x:c r="CP1505" s="226"/>
    </x:row>
    <x:row r="1506" spans="1:94" x14ac:dyDescent="0.3">
      <x:c r="A1506" s="226"/>
      <x:c r="C1506" s="226"/>
      <x:c r="L1506" s="226"/>
      <x:c r="N1506" s="23"/>
      <x:c r="W1506" s="226"/>
      <x:c r="Y1506" s="226"/>
      <x:c r="AE1506" s="23"/>
      <x:c r="AF1506" s="23"/>
      <x:c r="AI1506" s="23"/>
      <x:c r="AJ1506" s="23"/>
      <x:c r="AK1506" s="222"/>
      <x:c r="AL1506" s="222"/>
      <x:c r="AR1506" s="226"/>
      <x:c r="AS1506" s="226"/>
      <x:c r="AT1506" s="226"/>
      <x:c r="AU1506" s="226"/>
      <x:c r="AV1506" s="222"/>
      <x:c r="AW1506" s="226"/>
      <x:c r="AX1506" s="226"/>
      <x:c r="BA1506" s="226"/>
      <x:c r="BJ1506" s="222"/>
      <x:c r="BT1506" s="23"/>
      <x:c r="BU1506" s="23"/>
      <x:c r="BV1506" s="23"/>
      <x:c r="CG1506" s="226"/>
      <x:c r="CH1506" s="226"/>
      <x:c r="CI1506" s="226"/>
      <x:c r="CJ1506" s="226"/>
      <x:c r="CK1506" s="226"/>
      <x:c r="CL1506" s="23"/>
      <x:c r="CP1506" s="226"/>
    </x:row>
    <x:row r="1507" spans="1:94" x14ac:dyDescent="0.3">
      <x:c r="A1507" s="226"/>
      <x:c r="C1507" s="226"/>
      <x:c r="L1507" s="226"/>
      <x:c r="N1507" s="23"/>
      <x:c r="O1507" s="226"/>
      <x:c r="W1507" s="226"/>
      <x:c r="AE1507" s="23"/>
      <x:c r="AF1507" s="23"/>
      <x:c r="AG1507" s="23"/>
      <x:c r="AI1507" s="23"/>
      <x:c r="AJ1507" s="23"/>
      <x:c r="AK1507" s="226"/>
      <x:c r="AL1507" s="226"/>
      <x:c r="AM1507" s="226"/>
      <x:c r="AN1507" s="226"/>
      <x:c r="AR1507" s="226"/>
      <x:c r="AS1507" s="226"/>
      <x:c r="AT1507" s="226"/>
      <x:c r="AU1507" s="226"/>
      <x:c r="AV1507" s="222"/>
      <x:c r="AW1507" s="226"/>
      <x:c r="AX1507" s="226"/>
      <x:c r="BA1507" s="226"/>
      <x:c r="BJ1507" s="222"/>
      <x:c r="BO1507" s="226"/>
      <x:c r="BT1507" s="23"/>
      <x:c r="BU1507" s="23"/>
      <x:c r="BV1507" s="23"/>
      <x:c r="CG1507" s="226"/>
      <x:c r="CH1507" s="226"/>
      <x:c r="CI1507" s="226"/>
      <x:c r="CJ1507" s="226"/>
      <x:c r="CK1507" s="226"/>
      <x:c r="CL1507" s="23"/>
      <x:c r="CP1507" s="226"/>
    </x:row>
    <x:row r="1508" spans="1:94" x14ac:dyDescent="0.3">
      <x:c r="A1508" s="226"/>
      <x:c r="C1508" s="226"/>
      <x:c r="L1508" s="226"/>
      <x:c r="N1508" s="23"/>
      <x:c r="AL1508" s="226"/>
      <x:c r="AR1508" s="226"/>
      <x:c r="AT1508" s="226"/>
      <x:c r="AU1508" s="226"/>
      <x:c r="AW1508" s="226"/>
      <x:c r="BJ1508" s="222"/>
      <x:c r="BT1508" s="23"/>
      <x:c r="BU1508" s="23"/>
      <x:c r="BV1508" s="23"/>
      <x:c r="CI1508" s="226"/>
      <x:c r="CJ1508" s="226"/>
      <x:c r="CK1508" s="226"/>
      <x:c r="CP1508" s="226"/>
    </x:row>
    <x:row r="1509" spans="1:94" x14ac:dyDescent="0.3">
      <x:c r="A1509" s="226"/>
      <x:c r="C1509" s="226"/>
      <x:c r="L1509" s="226"/>
      <x:c r="N1509" s="23"/>
      <x:c r="AL1509" s="226"/>
      <x:c r="AR1509" s="226"/>
      <x:c r="AT1509" s="226"/>
      <x:c r="AU1509" s="226"/>
      <x:c r="AW1509" s="226"/>
      <x:c r="BJ1509" s="222"/>
      <x:c r="BT1509" s="23"/>
      <x:c r="BU1509" s="23"/>
      <x:c r="BV1509" s="23"/>
      <x:c r="CI1509" s="226"/>
      <x:c r="CJ1509" s="226"/>
      <x:c r="CK1509" s="226"/>
      <x:c r="CP1509" s="226"/>
    </x:row>
    <x:row r="1510" spans="1:94" x14ac:dyDescent="0.3">
      <x:c r="A1510" s="226"/>
      <x:c r="C1510" s="226"/>
      <x:c r="L1510" s="226"/>
      <x:c r="N1510" s="23"/>
      <x:c r="AL1510" s="226"/>
      <x:c r="AR1510" s="226"/>
      <x:c r="AT1510" s="226"/>
      <x:c r="AU1510" s="226"/>
      <x:c r="AW1510" s="226"/>
      <x:c r="BJ1510" s="222"/>
      <x:c r="BT1510" s="23"/>
      <x:c r="BU1510" s="23"/>
      <x:c r="BV1510" s="23"/>
      <x:c r="CI1510" s="226"/>
      <x:c r="CJ1510" s="226"/>
      <x:c r="CK1510" s="226"/>
      <x:c r="CP1510" s="226"/>
    </x:row>
    <x:row r="1511" spans="1:94" x14ac:dyDescent="0.3">
      <x:c r="A1511" s="226"/>
      <x:c r="C1511" s="226"/>
      <x:c r="L1511" s="226"/>
      <x:c r="N1511" s="23"/>
      <x:c r="AL1511" s="226"/>
      <x:c r="AR1511" s="226"/>
      <x:c r="AT1511" s="226"/>
      <x:c r="AU1511" s="226"/>
      <x:c r="AW1511" s="226"/>
      <x:c r="BJ1511" s="222"/>
      <x:c r="BT1511" s="23"/>
      <x:c r="BU1511" s="23"/>
      <x:c r="BV1511" s="23"/>
      <x:c r="CI1511" s="226"/>
      <x:c r="CJ1511" s="226"/>
      <x:c r="CK1511" s="226"/>
      <x:c r="CP1511" s="226"/>
    </x:row>
    <x:row r="1512" spans="1:94" x14ac:dyDescent="0.3">
      <x:c r="A1512" s="226"/>
      <x:c r="C1512" s="226"/>
      <x:c r="L1512" s="226"/>
      <x:c r="N1512" s="23"/>
      <x:c r="AL1512" s="226"/>
      <x:c r="AR1512" s="226"/>
      <x:c r="AT1512" s="226"/>
      <x:c r="AU1512" s="226"/>
      <x:c r="AW1512" s="226"/>
      <x:c r="BJ1512" s="222"/>
      <x:c r="BT1512" s="23"/>
      <x:c r="BU1512" s="23"/>
      <x:c r="BV1512" s="23"/>
      <x:c r="CI1512" s="226"/>
      <x:c r="CJ1512" s="226"/>
      <x:c r="CK1512" s="226"/>
      <x:c r="CP1512" s="226"/>
    </x:row>
    <x:row r="1513" spans="1:94" x14ac:dyDescent="0.3">
      <x:c r="A1513" s="226"/>
      <x:c r="C1513" s="226"/>
      <x:c r="L1513" s="226"/>
      <x:c r="N1513" s="23"/>
      <x:c r="AL1513" s="226"/>
      <x:c r="AR1513" s="226"/>
      <x:c r="AT1513" s="226"/>
      <x:c r="AU1513" s="226"/>
      <x:c r="AW1513" s="226"/>
      <x:c r="BJ1513" s="222"/>
      <x:c r="BT1513" s="23"/>
      <x:c r="BU1513" s="23"/>
      <x:c r="BV1513" s="23"/>
      <x:c r="CI1513" s="226"/>
      <x:c r="CJ1513" s="226"/>
      <x:c r="CK1513" s="226"/>
      <x:c r="CP1513" s="226"/>
    </x:row>
    <x:row r="1514" spans="1:94" x14ac:dyDescent="0.3">
      <x:c r="A1514" s="226"/>
      <x:c r="C1514" s="226"/>
      <x:c r="L1514" s="226"/>
      <x:c r="N1514" s="23"/>
      <x:c r="AL1514" s="226"/>
      <x:c r="AR1514" s="226"/>
      <x:c r="AT1514" s="226"/>
      <x:c r="AU1514" s="226"/>
      <x:c r="AW1514" s="226"/>
      <x:c r="BJ1514" s="222"/>
      <x:c r="BT1514" s="23"/>
      <x:c r="BU1514" s="23"/>
      <x:c r="BV1514" s="23"/>
      <x:c r="CI1514" s="226"/>
      <x:c r="CJ1514" s="226"/>
      <x:c r="CK1514" s="226"/>
      <x:c r="CP1514" s="226"/>
    </x:row>
    <x:row r="1515" spans="1:94" x14ac:dyDescent="0.3">
      <x:c r="A1515" s="226"/>
      <x:c r="C1515" s="226"/>
      <x:c r="L1515" s="226"/>
      <x:c r="N1515" s="23"/>
      <x:c r="AL1515" s="226"/>
      <x:c r="AR1515" s="226"/>
      <x:c r="AT1515" s="226"/>
      <x:c r="AU1515" s="226"/>
      <x:c r="AW1515" s="226"/>
      <x:c r="BJ1515" s="222"/>
      <x:c r="BT1515" s="23"/>
      <x:c r="BU1515" s="23"/>
      <x:c r="BV1515" s="23"/>
      <x:c r="CI1515" s="226"/>
      <x:c r="CJ1515" s="226"/>
      <x:c r="CK1515" s="226"/>
      <x:c r="CP1515" s="226"/>
    </x:row>
    <x:row r="1516" spans="1:94" x14ac:dyDescent="0.3">
      <x:c r="A1516" s="226"/>
      <x:c r="C1516" s="226"/>
      <x:c r="L1516" s="226"/>
      <x:c r="N1516" s="23"/>
      <x:c r="AL1516" s="226"/>
      <x:c r="AR1516" s="226"/>
      <x:c r="AT1516" s="226"/>
      <x:c r="AU1516" s="226"/>
      <x:c r="AW1516" s="226"/>
      <x:c r="BJ1516" s="222"/>
      <x:c r="BT1516" s="23"/>
      <x:c r="BU1516" s="23"/>
      <x:c r="BV1516" s="23"/>
      <x:c r="CI1516" s="226"/>
      <x:c r="CJ1516" s="226"/>
      <x:c r="CK1516" s="226"/>
      <x:c r="CP1516" s="226"/>
    </x:row>
    <x:row r="1517" spans="1:94" x14ac:dyDescent="0.3">
      <x:c r="A1517" s="226"/>
      <x:c r="C1517" s="226"/>
      <x:c r="L1517" s="226"/>
      <x:c r="N1517" s="23"/>
      <x:c r="AL1517" s="226"/>
      <x:c r="AR1517" s="226"/>
      <x:c r="AT1517" s="226"/>
      <x:c r="AU1517" s="226"/>
      <x:c r="AW1517" s="226"/>
      <x:c r="BJ1517" s="222"/>
      <x:c r="BT1517" s="23"/>
      <x:c r="BU1517" s="23"/>
      <x:c r="BV1517" s="23"/>
      <x:c r="CI1517" s="226"/>
      <x:c r="CJ1517" s="226"/>
      <x:c r="CK1517" s="226"/>
      <x:c r="CP1517" s="226"/>
    </x:row>
    <x:row r="1518" spans="1:94" x14ac:dyDescent="0.3">
      <x:c r="A1518" s="226"/>
      <x:c r="C1518" s="226"/>
      <x:c r="L1518" s="226"/>
      <x:c r="N1518" s="23"/>
      <x:c r="AL1518" s="226"/>
      <x:c r="AR1518" s="226"/>
      <x:c r="AT1518" s="226"/>
      <x:c r="AU1518" s="226"/>
      <x:c r="AW1518" s="226"/>
      <x:c r="BJ1518" s="222"/>
      <x:c r="BT1518" s="23"/>
      <x:c r="BU1518" s="23"/>
      <x:c r="BV1518" s="23"/>
      <x:c r="CI1518" s="226"/>
      <x:c r="CJ1518" s="226"/>
      <x:c r="CK1518" s="226"/>
      <x:c r="CP1518" s="226"/>
    </x:row>
    <x:row r="1519" spans="1:94" x14ac:dyDescent="0.3">
      <x:c r="A1519" s="226"/>
      <x:c r="C1519" s="226"/>
      <x:c r="L1519" s="226"/>
      <x:c r="N1519" s="23"/>
      <x:c r="AE1519" s="23"/>
      <x:c r="AF1519" s="23"/>
      <x:c r="AI1519" s="23"/>
      <x:c r="AJ1519" s="23"/>
      <x:c r="AK1519" s="36"/>
      <x:c r="AL1519" s="226"/>
      <x:c r="AR1519" s="226"/>
      <x:c r="AS1519" s="36"/>
      <x:c r="AT1519" s="226"/>
      <x:c r="AU1519" s="226"/>
      <x:c r="AV1519" s="36"/>
      <x:c r="AW1519" s="226"/>
      <x:c r="BJ1519" s="222"/>
      <x:c r="BT1519" s="23"/>
      <x:c r="BU1519" s="23"/>
      <x:c r="BV1519" s="23"/>
      <x:c r="CI1519" s="226"/>
      <x:c r="CJ1519" s="226"/>
      <x:c r="CK1519" s="226"/>
      <x:c r="CL1519" s="23"/>
      <x:c r="CP1519" s="226"/>
    </x:row>
    <x:row r="1520" spans="1:94" x14ac:dyDescent="0.3">
      <x:c r="A1520" s="226"/>
      <x:c r="C1520" s="226"/>
      <x:c r="L1520" s="226"/>
      <x:c r="N1520" s="23"/>
      <x:c r="AE1520" s="23"/>
      <x:c r="AF1520" s="23"/>
      <x:c r="AI1520" s="23"/>
      <x:c r="AJ1520" s="23"/>
      <x:c r="AK1520" s="36"/>
      <x:c r="AL1520" s="226"/>
      <x:c r="AR1520" s="226"/>
      <x:c r="AS1520" s="36"/>
      <x:c r="AT1520" s="226"/>
      <x:c r="AU1520" s="226"/>
      <x:c r="AV1520" s="36"/>
      <x:c r="AW1520" s="226"/>
      <x:c r="BJ1520" s="222"/>
      <x:c r="BT1520" s="23"/>
      <x:c r="BU1520" s="23"/>
      <x:c r="BV1520" s="23"/>
      <x:c r="CI1520" s="226"/>
      <x:c r="CJ1520" s="226"/>
      <x:c r="CK1520" s="226"/>
      <x:c r="CL1520" s="23"/>
      <x:c r="CP1520" s="226"/>
    </x:row>
    <x:row r="1521" spans="1:94" x14ac:dyDescent="0.3">
      <x:c r="A1521" s="226"/>
      <x:c r="C1521" s="226"/>
      <x:c r="L1521" s="226"/>
      <x:c r="N1521" s="23"/>
      <x:c r="AE1521" s="23"/>
      <x:c r="AF1521" s="23"/>
      <x:c r="AI1521" s="23"/>
      <x:c r="AJ1521" s="23"/>
      <x:c r="AK1521" s="36"/>
      <x:c r="AL1521" s="226"/>
      <x:c r="AR1521" s="226"/>
      <x:c r="AS1521" s="36"/>
      <x:c r="AT1521" s="226"/>
      <x:c r="AU1521" s="226"/>
      <x:c r="AV1521" s="36"/>
      <x:c r="AW1521" s="226"/>
      <x:c r="BJ1521" s="222"/>
      <x:c r="BT1521" s="23"/>
      <x:c r="BU1521" s="23"/>
      <x:c r="BV1521" s="23"/>
      <x:c r="CI1521" s="226"/>
      <x:c r="CJ1521" s="226"/>
      <x:c r="CK1521" s="226"/>
      <x:c r="CL1521" s="23"/>
      <x:c r="CP1521" s="226"/>
    </x:row>
    <x:row r="1522" spans="1:94" x14ac:dyDescent="0.3">
      <x:c r="A1522" s="226"/>
      <x:c r="C1522" s="226"/>
      <x:c r="L1522" s="226"/>
      <x:c r="N1522" s="23"/>
      <x:c r="AE1522" s="23"/>
      <x:c r="AF1522" s="23"/>
      <x:c r="AL1522" s="226"/>
      <x:c r="AR1522" s="226"/>
      <x:c r="AT1522" s="226"/>
      <x:c r="AU1522" s="226"/>
      <x:c r="AW1522" s="226"/>
      <x:c r="BJ1522" s="222"/>
      <x:c r="BT1522" s="23"/>
      <x:c r="BU1522" s="23"/>
      <x:c r="BV1522" s="23"/>
      <x:c r="CI1522" s="226"/>
      <x:c r="CJ1522" s="226"/>
      <x:c r="CK1522" s="226"/>
      <x:c r="CL1522" s="23"/>
      <x:c r="CP1522" s="226"/>
    </x:row>
    <x:row r="1523" spans="1:94" x14ac:dyDescent="0.3">
      <x:c r="A1523" s="226"/>
      <x:c r="C1523" s="226"/>
      <x:c r="L1523" s="226"/>
      <x:c r="N1523" s="23"/>
      <x:c r="AE1523" s="23"/>
      <x:c r="AF1523" s="23"/>
      <x:c r="AK1523" s="36"/>
      <x:c r="AL1523" s="226"/>
      <x:c r="AR1523" s="226"/>
      <x:c r="AS1523" s="36"/>
      <x:c r="AT1523" s="226"/>
      <x:c r="AU1523" s="226"/>
      <x:c r="AV1523" s="36"/>
      <x:c r="AW1523" s="226"/>
      <x:c r="BJ1523" s="222"/>
      <x:c r="BT1523" s="23"/>
      <x:c r="BU1523" s="23"/>
      <x:c r="BV1523" s="23"/>
      <x:c r="CI1523" s="226"/>
      <x:c r="CJ1523" s="226"/>
      <x:c r="CK1523" s="226"/>
      <x:c r="CL1523" s="23"/>
      <x:c r="CP1523" s="226"/>
    </x:row>
    <x:row r="1524" spans="1:94" x14ac:dyDescent="0.3">
      <x:c r="A1524" s="226"/>
      <x:c r="C1524" s="226"/>
      <x:c r="L1524" s="226"/>
      <x:c r="N1524" s="23"/>
      <x:c r="AE1524" s="23"/>
      <x:c r="AF1524" s="23"/>
      <x:c r="AK1524" s="36"/>
      <x:c r="AL1524" s="226"/>
      <x:c r="AR1524" s="226"/>
      <x:c r="AS1524" s="36"/>
      <x:c r="AT1524" s="226"/>
      <x:c r="AU1524" s="226"/>
      <x:c r="AV1524" s="36"/>
      <x:c r="AW1524" s="226"/>
      <x:c r="BJ1524" s="222"/>
      <x:c r="BT1524" s="23"/>
      <x:c r="BU1524" s="23"/>
      <x:c r="BV1524" s="23"/>
      <x:c r="CI1524" s="226"/>
      <x:c r="CJ1524" s="226"/>
      <x:c r="CK1524" s="226"/>
      <x:c r="CL1524" s="23"/>
      <x:c r="CP1524" s="226"/>
    </x:row>
    <x:row r="1525" spans="1:94" x14ac:dyDescent="0.3">
      <x:c r="A1525" s="226"/>
      <x:c r="C1525" s="226"/>
      <x:c r="L1525" s="226"/>
      <x:c r="N1525" s="23"/>
      <x:c r="AL1525" s="226"/>
      <x:c r="AR1525" s="226"/>
      <x:c r="AT1525" s="226"/>
      <x:c r="AU1525" s="226"/>
      <x:c r="AW1525" s="226"/>
      <x:c r="BJ1525" s="222"/>
      <x:c r="BT1525" s="23"/>
      <x:c r="BU1525" s="23"/>
      <x:c r="BV1525" s="23"/>
      <x:c r="CI1525" s="226"/>
      <x:c r="CJ1525" s="226"/>
      <x:c r="CK1525" s="226"/>
      <x:c r="CP1525" s="226"/>
    </x:row>
    <x:row r="1526" spans="1:94" x14ac:dyDescent="0.3">
      <x:c r="A1526" s="226"/>
      <x:c r="C1526" s="226"/>
      <x:c r="L1526" s="226"/>
      <x:c r="N1526" s="23"/>
      <x:c r="AL1526" s="226"/>
      <x:c r="AR1526" s="226"/>
      <x:c r="AT1526" s="226"/>
      <x:c r="AU1526" s="226"/>
      <x:c r="AW1526" s="226"/>
      <x:c r="BJ1526" s="222"/>
      <x:c r="BT1526" s="23"/>
      <x:c r="BU1526" s="23"/>
      <x:c r="BV1526" s="23"/>
      <x:c r="CI1526" s="226"/>
      <x:c r="CJ1526" s="226"/>
      <x:c r="CK1526" s="226"/>
      <x:c r="CP1526" s="226"/>
    </x:row>
    <x:row r="1527" spans="1:94" x14ac:dyDescent="0.3">
      <x:c r="A1527" s="226"/>
      <x:c r="C1527" s="226"/>
      <x:c r="L1527" s="226"/>
      <x:c r="N1527" s="23"/>
      <x:c r="AL1527" s="226"/>
      <x:c r="AR1527" s="226"/>
      <x:c r="AT1527" s="226"/>
      <x:c r="AU1527" s="226"/>
      <x:c r="AW1527" s="226"/>
      <x:c r="BJ1527" s="222"/>
      <x:c r="BT1527" s="23"/>
      <x:c r="BU1527" s="23"/>
      <x:c r="BV1527" s="23"/>
      <x:c r="CI1527" s="226"/>
      <x:c r="CJ1527" s="226"/>
      <x:c r="CK1527" s="226"/>
      <x:c r="CP1527" s="226"/>
    </x:row>
    <x:row r="1528" spans="1:94" x14ac:dyDescent="0.3">
      <x:c r="A1528" s="226"/>
      <x:c r="C1528" s="226"/>
      <x:c r="L1528" s="226"/>
      <x:c r="N1528" s="23"/>
      <x:c r="AL1528" s="226"/>
      <x:c r="AR1528" s="226"/>
      <x:c r="AT1528" s="226"/>
      <x:c r="AU1528" s="226"/>
      <x:c r="AW1528" s="226"/>
      <x:c r="BJ1528" s="222"/>
      <x:c r="BT1528" s="23"/>
      <x:c r="BU1528" s="23"/>
      <x:c r="BV1528" s="23"/>
      <x:c r="CI1528" s="226"/>
      <x:c r="CJ1528" s="226"/>
      <x:c r="CK1528" s="226"/>
      <x:c r="CP1528" s="226"/>
    </x:row>
    <x:row r="1529" spans="1:94" x14ac:dyDescent="0.3">
      <x:c r="A1529" s="226"/>
      <x:c r="C1529" s="226"/>
      <x:c r="L1529" s="226"/>
      <x:c r="N1529" s="23"/>
      <x:c r="AL1529" s="226"/>
      <x:c r="AR1529" s="226"/>
      <x:c r="AT1529" s="226"/>
      <x:c r="AU1529" s="226"/>
      <x:c r="AW1529" s="226"/>
      <x:c r="BJ1529" s="222"/>
      <x:c r="BT1529" s="23"/>
      <x:c r="BU1529" s="23"/>
      <x:c r="BV1529" s="23"/>
      <x:c r="CI1529" s="226"/>
      <x:c r="CJ1529" s="226"/>
      <x:c r="CK1529" s="226"/>
      <x:c r="CP1529" s="226"/>
    </x:row>
    <x:row r="1530" spans="1:94" x14ac:dyDescent="0.3">
      <x:c r="A1530" s="226"/>
      <x:c r="C1530" s="226"/>
      <x:c r="L1530" s="226"/>
      <x:c r="N1530" s="23"/>
      <x:c r="AL1530" s="226"/>
      <x:c r="AR1530" s="226"/>
      <x:c r="AT1530" s="226"/>
      <x:c r="AU1530" s="226"/>
      <x:c r="AW1530" s="226"/>
      <x:c r="BJ1530" s="222"/>
      <x:c r="BT1530" s="23"/>
      <x:c r="BU1530" s="23"/>
      <x:c r="BV1530" s="23"/>
      <x:c r="CI1530" s="226"/>
      <x:c r="CJ1530" s="226"/>
      <x:c r="CK1530" s="226"/>
      <x:c r="CP1530" s="226"/>
    </x:row>
    <x:row r="1531" spans="1:94" x14ac:dyDescent="0.3">
      <x:c r="A1531" s="226"/>
      <x:c r="C1531" s="226"/>
      <x:c r="L1531" s="226"/>
      <x:c r="N1531" s="23"/>
      <x:c r="AL1531" s="226"/>
      <x:c r="AR1531" s="226"/>
      <x:c r="AT1531" s="226"/>
      <x:c r="AU1531" s="226"/>
      <x:c r="AW1531" s="226"/>
      <x:c r="BJ1531" s="222"/>
      <x:c r="BT1531" s="23"/>
      <x:c r="BU1531" s="23"/>
      <x:c r="BV1531" s="23"/>
      <x:c r="CI1531" s="226"/>
      <x:c r="CJ1531" s="226"/>
      <x:c r="CK1531" s="226"/>
      <x:c r="CP1531" s="226"/>
    </x:row>
    <x:row r="1532" spans="1:94" x14ac:dyDescent="0.3">
      <x:c r="A1532" s="226"/>
      <x:c r="C1532" s="226"/>
      <x:c r="L1532" s="226"/>
      <x:c r="N1532" s="23"/>
      <x:c r="AL1532" s="226"/>
      <x:c r="AR1532" s="226"/>
      <x:c r="AT1532" s="226"/>
      <x:c r="AU1532" s="226"/>
      <x:c r="AW1532" s="226"/>
      <x:c r="BJ1532" s="222"/>
      <x:c r="BT1532" s="23"/>
      <x:c r="BU1532" s="23"/>
      <x:c r="BV1532" s="23"/>
      <x:c r="CI1532" s="226"/>
      <x:c r="CJ1532" s="226"/>
      <x:c r="CK1532" s="226"/>
      <x:c r="CP1532" s="226"/>
    </x:row>
    <x:row r="1533" spans="1:94" x14ac:dyDescent="0.3">
      <x:c r="A1533" s="226"/>
      <x:c r="C1533" s="226"/>
      <x:c r="L1533" s="226"/>
      <x:c r="N1533" s="23"/>
      <x:c r="AL1533" s="226"/>
      <x:c r="AR1533" s="226"/>
      <x:c r="AT1533" s="226"/>
      <x:c r="AU1533" s="226"/>
      <x:c r="AW1533" s="226"/>
      <x:c r="BJ1533" s="222"/>
      <x:c r="BT1533" s="23"/>
      <x:c r="BU1533" s="23"/>
      <x:c r="BV1533" s="23"/>
      <x:c r="CI1533" s="226"/>
      <x:c r="CJ1533" s="226"/>
      <x:c r="CK1533" s="226"/>
      <x:c r="CP1533" s="226"/>
    </x:row>
    <x:row r="1534" spans="1:94" x14ac:dyDescent="0.3">
      <x:c r="A1534" s="226"/>
      <x:c r="C1534" s="226"/>
      <x:c r="L1534" s="226"/>
      <x:c r="N1534" s="23"/>
      <x:c r="AL1534" s="226"/>
      <x:c r="AR1534" s="226"/>
      <x:c r="AT1534" s="226"/>
      <x:c r="AU1534" s="226"/>
      <x:c r="AW1534" s="226"/>
      <x:c r="BJ1534" s="222"/>
      <x:c r="BT1534" s="23"/>
      <x:c r="BU1534" s="23"/>
      <x:c r="BV1534" s="23"/>
      <x:c r="CI1534" s="226"/>
      <x:c r="CJ1534" s="226"/>
      <x:c r="CK1534" s="226"/>
      <x:c r="CP1534" s="226"/>
    </x:row>
    <x:row r="1535" spans="1:94" x14ac:dyDescent="0.3">
      <x:c r="A1535" s="226"/>
      <x:c r="C1535" s="226"/>
      <x:c r="L1535" s="226"/>
      <x:c r="N1535" s="23"/>
      <x:c r="AL1535" s="226"/>
      <x:c r="AR1535" s="226"/>
      <x:c r="AT1535" s="226"/>
      <x:c r="AU1535" s="226"/>
      <x:c r="AW1535" s="226"/>
      <x:c r="BJ1535" s="222"/>
      <x:c r="BT1535" s="23"/>
      <x:c r="BU1535" s="23"/>
      <x:c r="BV1535" s="23"/>
      <x:c r="CI1535" s="226"/>
      <x:c r="CJ1535" s="226"/>
      <x:c r="CK1535" s="226"/>
      <x:c r="CP1535" s="226"/>
    </x:row>
    <x:row r="1536" spans="1:94" x14ac:dyDescent="0.3">
      <x:c r="A1536" s="226"/>
      <x:c r="C1536" s="226"/>
      <x:c r="L1536" s="226"/>
      <x:c r="N1536" s="23"/>
      <x:c r="AL1536" s="226"/>
      <x:c r="AR1536" s="226"/>
      <x:c r="AT1536" s="226"/>
      <x:c r="AU1536" s="226"/>
      <x:c r="AW1536" s="226"/>
      <x:c r="BJ1536" s="222"/>
      <x:c r="BT1536" s="23"/>
      <x:c r="BU1536" s="23"/>
      <x:c r="BV1536" s="23"/>
      <x:c r="CI1536" s="226"/>
      <x:c r="CJ1536" s="226"/>
      <x:c r="CK1536" s="226"/>
      <x:c r="CP1536" s="226"/>
    </x:row>
    <x:row r="1537" spans="1:94" x14ac:dyDescent="0.3">
      <x:c r="A1537" s="226"/>
      <x:c r="C1537" s="226"/>
      <x:c r="L1537" s="226"/>
      <x:c r="N1537" s="23"/>
      <x:c r="AL1537" s="226"/>
      <x:c r="AR1537" s="226"/>
      <x:c r="AT1537" s="226"/>
      <x:c r="AU1537" s="226"/>
      <x:c r="AW1537" s="226"/>
      <x:c r="BJ1537" s="222"/>
      <x:c r="BT1537" s="23"/>
      <x:c r="BU1537" s="23"/>
      <x:c r="BV1537" s="23"/>
      <x:c r="CI1537" s="226"/>
      <x:c r="CJ1537" s="226"/>
      <x:c r="CK1537" s="226"/>
      <x:c r="CP1537" s="226"/>
    </x:row>
    <x:row r="1538" spans="1:94" x14ac:dyDescent="0.3">
      <x:c r="A1538" s="226"/>
      <x:c r="C1538" s="226"/>
      <x:c r="L1538" s="226"/>
      <x:c r="N1538" s="23"/>
      <x:c r="AL1538" s="226"/>
      <x:c r="AR1538" s="226"/>
      <x:c r="AT1538" s="226"/>
      <x:c r="AU1538" s="226"/>
      <x:c r="AW1538" s="226"/>
      <x:c r="BJ1538" s="222"/>
      <x:c r="BT1538" s="23"/>
      <x:c r="BU1538" s="23"/>
      <x:c r="BV1538" s="23"/>
      <x:c r="CI1538" s="226"/>
      <x:c r="CJ1538" s="226"/>
      <x:c r="CK1538" s="226"/>
      <x:c r="CP1538" s="226"/>
    </x:row>
    <x:row r="1539" spans="1:94" x14ac:dyDescent="0.3">
      <x:c r="A1539" s="226"/>
      <x:c r="C1539" s="226"/>
      <x:c r="L1539" s="226"/>
      <x:c r="N1539" s="23"/>
      <x:c r="AL1539" s="226"/>
      <x:c r="AR1539" s="226"/>
      <x:c r="AT1539" s="226"/>
      <x:c r="AU1539" s="226"/>
      <x:c r="AW1539" s="226"/>
      <x:c r="BJ1539" s="222"/>
      <x:c r="BT1539" s="23"/>
      <x:c r="BU1539" s="23"/>
      <x:c r="BV1539" s="23"/>
      <x:c r="CI1539" s="226"/>
      <x:c r="CJ1539" s="226"/>
      <x:c r="CK1539" s="226"/>
      <x:c r="CP1539" s="226"/>
    </x:row>
    <x:row r="1540" spans="1:94" x14ac:dyDescent="0.3">
      <x:c r="A1540" s="226"/>
      <x:c r="C1540" s="226"/>
      <x:c r="L1540" s="226"/>
      <x:c r="N1540" s="23"/>
      <x:c r="AL1540" s="226"/>
      <x:c r="AR1540" s="226"/>
      <x:c r="AT1540" s="226"/>
      <x:c r="AU1540" s="226"/>
      <x:c r="AW1540" s="226"/>
      <x:c r="BJ1540" s="222"/>
      <x:c r="BT1540" s="23"/>
      <x:c r="BU1540" s="23"/>
      <x:c r="BV1540" s="23"/>
      <x:c r="CI1540" s="226"/>
      <x:c r="CJ1540" s="226"/>
      <x:c r="CK1540" s="226"/>
      <x:c r="CP1540" s="226"/>
    </x:row>
    <x:row r="1541" spans="1:94" x14ac:dyDescent="0.3">
      <x:c r="A1541" s="226"/>
      <x:c r="C1541" s="226"/>
      <x:c r="L1541" s="226"/>
      <x:c r="N1541" s="23"/>
      <x:c r="AL1541" s="226"/>
      <x:c r="AR1541" s="226"/>
      <x:c r="AT1541" s="226"/>
      <x:c r="AU1541" s="226"/>
      <x:c r="AW1541" s="226"/>
      <x:c r="BJ1541" s="222"/>
      <x:c r="BT1541" s="23"/>
      <x:c r="BU1541" s="23"/>
      <x:c r="BV1541" s="23"/>
      <x:c r="CI1541" s="226"/>
      <x:c r="CJ1541" s="226"/>
      <x:c r="CK1541" s="226"/>
      <x:c r="CP1541" s="226"/>
    </x:row>
    <x:row r="1542" spans="1:94" x14ac:dyDescent="0.3">
      <x:c r="A1542" s="226"/>
      <x:c r="C1542" s="226"/>
      <x:c r="L1542" s="226"/>
      <x:c r="N1542" s="23"/>
      <x:c r="AL1542" s="226"/>
      <x:c r="AR1542" s="226"/>
      <x:c r="AT1542" s="226"/>
      <x:c r="AU1542" s="226"/>
      <x:c r="AW1542" s="226"/>
      <x:c r="BJ1542" s="222"/>
      <x:c r="BT1542" s="23"/>
      <x:c r="BU1542" s="23"/>
      <x:c r="BV1542" s="23"/>
      <x:c r="CI1542" s="226"/>
      <x:c r="CJ1542" s="226"/>
      <x:c r="CK1542" s="226"/>
      <x:c r="CP1542" s="226"/>
    </x:row>
    <x:row r="1543" spans="1:94" x14ac:dyDescent="0.3">
      <x:c r="A1543" s="226"/>
      <x:c r="C1543" s="226"/>
      <x:c r="L1543" s="226"/>
      <x:c r="N1543" s="23"/>
      <x:c r="AL1543" s="226"/>
      <x:c r="AR1543" s="226"/>
      <x:c r="AT1543" s="226"/>
      <x:c r="AU1543" s="226"/>
      <x:c r="AW1543" s="226"/>
      <x:c r="BJ1543" s="222"/>
      <x:c r="BT1543" s="23"/>
      <x:c r="BU1543" s="23"/>
      <x:c r="BV1543" s="23"/>
      <x:c r="CI1543" s="226"/>
      <x:c r="CJ1543" s="226"/>
      <x:c r="CK1543" s="226"/>
      <x:c r="CP1543" s="226"/>
    </x:row>
    <x:row r="1544" spans="1:94" x14ac:dyDescent="0.3">
      <x:c r="A1544" s="226"/>
      <x:c r="C1544" s="226"/>
      <x:c r="L1544" s="226"/>
      <x:c r="N1544" s="23"/>
      <x:c r="AL1544" s="226"/>
      <x:c r="AR1544" s="226"/>
      <x:c r="AT1544" s="226"/>
      <x:c r="AU1544" s="226"/>
      <x:c r="AW1544" s="226"/>
      <x:c r="BJ1544" s="222"/>
      <x:c r="BT1544" s="23"/>
      <x:c r="BU1544" s="23"/>
      <x:c r="BV1544" s="23"/>
      <x:c r="CI1544" s="226"/>
      <x:c r="CJ1544" s="226"/>
      <x:c r="CK1544" s="226"/>
      <x:c r="CP1544" s="226"/>
    </x:row>
    <x:row r="1545" spans="1:94" x14ac:dyDescent="0.3">
      <x:c r="A1545" s="226"/>
      <x:c r="C1545" s="226"/>
      <x:c r="L1545" s="226"/>
      <x:c r="N1545" s="23"/>
      <x:c r="AL1545" s="226"/>
      <x:c r="AR1545" s="226"/>
      <x:c r="AT1545" s="226"/>
      <x:c r="AU1545" s="226"/>
      <x:c r="AW1545" s="226"/>
      <x:c r="BJ1545" s="222"/>
      <x:c r="BT1545" s="23"/>
      <x:c r="BU1545" s="23"/>
      <x:c r="BV1545" s="23"/>
      <x:c r="CI1545" s="226"/>
      <x:c r="CJ1545" s="226"/>
      <x:c r="CK1545" s="226"/>
      <x:c r="CP1545" s="226"/>
    </x:row>
    <x:row r="1546" spans="1:94" x14ac:dyDescent="0.3">
      <x:c r="A1546" s="226"/>
      <x:c r="C1546" s="226"/>
      <x:c r="L1546" s="226"/>
      <x:c r="N1546" s="23"/>
      <x:c r="AL1546" s="226"/>
      <x:c r="AR1546" s="226"/>
      <x:c r="AT1546" s="226"/>
      <x:c r="AU1546" s="226"/>
      <x:c r="AW1546" s="226"/>
      <x:c r="BJ1546" s="222"/>
      <x:c r="BT1546" s="23"/>
      <x:c r="BU1546" s="23"/>
      <x:c r="BV1546" s="23"/>
      <x:c r="CI1546" s="226"/>
      <x:c r="CJ1546" s="226"/>
      <x:c r="CK1546" s="226"/>
      <x:c r="CP1546" s="226"/>
    </x:row>
    <x:row r="1547" spans="1:94" x14ac:dyDescent="0.3">
      <x:c r="A1547" s="226"/>
      <x:c r="C1547" s="226"/>
      <x:c r="L1547" s="226"/>
      <x:c r="N1547" s="23"/>
      <x:c r="AL1547" s="226"/>
      <x:c r="AR1547" s="226"/>
      <x:c r="AT1547" s="226"/>
      <x:c r="AU1547" s="226"/>
      <x:c r="AW1547" s="226"/>
      <x:c r="BJ1547" s="222"/>
      <x:c r="BT1547" s="23"/>
      <x:c r="BU1547" s="23"/>
      <x:c r="BV1547" s="23"/>
      <x:c r="CI1547" s="226"/>
      <x:c r="CJ1547" s="226"/>
      <x:c r="CK1547" s="226"/>
      <x:c r="CP1547" s="226"/>
    </x:row>
    <x:row r="1548" spans="1:94" x14ac:dyDescent="0.3">
      <x:c r="A1548" s="226"/>
      <x:c r="C1548" s="226"/>
      <x:c r="L1548" s="226"/>
      <x:c r="N1548" s="23"/>
      <x:c r="AL1548" s="226"/>
      <x:c r="AR1548" s="226"/>
      <x:c r="AT1548" s="226"/>
      <x:c r="AU1548" s="226"/>
      <x:c r="AW1548" s="226"/>
      <x:c r="BJ1548" s="222"/>
      <x:c r="BT1548" s="23"/>
      <x:c r="BU1548" s="23"/>
      <x:c r="BV1548" s="23"/>
      <x:c r="CI1548" s="226"/>
      <x:c r="CJ1548" s="226"/>
      <x:c r="CK1548" s="226"/>
      <x:c r="CP1548" s="226"/>
    </x:row>
    <x:row r="1549" spans="1:94" x14ac:dyDescent="0.3">
      <x:c r="A1549" s="226"/>
      <x:c r="C1549" s="226"/>
      <x:c r="L1549" s="226"/>
      <x:c r="N1549" s="23"/>
      <x:c r="AL1549" s="226"/>
      <x:c r="AR1549" s="226"/>
      <x:c r="AT1549" s="226"/>
      <x:c r="AU1549" s="226"/>
      <x:c r="AW1549" s="226"/>
      <x:c r="BJ1549" s="222"/>
      <x:c r="BT1549" s="23"/>
      <x:c r="BU1549" s="23"/>
      <x:c r="BV1549" s="23"/>
      <x:c r="CI1549" s="226"/>
      <x:c r="CJ1549" s="226"/>
      <x:c r="CK1549" s="226"/>
      <x:c r="CP1549" s="226"/>
    </x:row>
    <x:row r="1550" spans="1:94" x14ac:dyDescent="0.3">
      <x:c r="A1550" s="226"/>
      <x:c r="C1550" s="226"/>
      <x:c r="L1550" s="226"/>
      <x:c r="N1550" s="23"/>
      <x:c r="AL1550" s="226"/>
      <x:c r="AR1550" s="226"/>
      <x:c r="AT1550" s="226"/>
      <x:c r="AU1550" s="226"/>
      <x:c r="AW1550" s="226"/>
      <x:c r="BJ1550" s="222"/>
      <x:c r="BT1550" s="23"/>
      <x:c r="BU1550" s="23"/>
      <x:c r="BV1550" s="23"/>
      <x:c r="CI1550" s="226"/>
      <x:c r="CJ1550" s="226"/>
      <x:c r="CK1550" s="226"/>
      <x:c r="CP1550" s="226"/>
    </x:row>
    <x:row r="1551" spans="1:94" x14ac:dyDescent="0.3">
      <x:c r="A1551" s="226"/>
      <x:c r="C1551" s="226"/>
      <x:c r="L1551" s="226"/>
      <x:c r="N1551" s="23"/>
      <x:c r="AL1551" s="226"/>
      <x:c r="AR1551" s="226"/>
      <x:c r="AT1551" s="226"/>
      <x:c r="AU1551" s="226"/>
      <x:c r="AW1551" s="226"/>
      <x:c r="BJ1551" s="222"/>
      <x:c r="BT1551" s="23"/>
      <x:c r="BU1551" s="23"/>
      <x:c r="BV1551" s="23"/>
      <x:c r="CI1551" s="226"/>
      <x:c r="CJ1551" s="226"/>
      <x:c r="CK1551" s="226"/>
      <x:c r="CP1551" s="226"/>
    </x:row>
    <x:row r="1552" spans="1:94" x14ac:dyDescent="0.3">
      <x:c r="A1552" s="226"/>
      <x:c r="C1552" s="226"/>
      <x:c r="L1552" s="226"/>
      <x:c r="N1552" s="23"/>
      <x:c r="AL1552" s="226"/>
      <x:c r="AR1552" s="226"/>
      <x:c r="AT1552" s="226"/>
      <x:c r="AU1552" s="226"/>
      <x:c r="AW1552" s="226"/>
      <x:c r="BJ1552" s="222"/>
      <x:c r="BT1552" s="23"/>
      <x:c r="BU1552" s="23"/>
      <x:c r="BV1552" s="23"/>
      <x:c r="CI1552" s="226"/>
      <x:c r="CJ1552" s="226"/>
      <x:c r="CK1552" s="226"/>
      <x:c r="CP1552" s="226"/>
    </x:row>
    <x:row r="1553" spans="1:94" x14ac:dyDescent="0.3">
      <x:c r="A1553" s="226"/>
      <x:c r="C1553" s="226"/>
      <x:c r="L1553" s="226"/>
      <x:c r="N1553" s="23"/>
      <x:c r="AL1553" s="226"/>
      <x:c r="AR1553" s="226"/>
      <x:c r="AT1553" s="226"/>
      <x:c r="AU1553" s="226"/>
      <x:c r="AW1553" s="226"/>
      <x:c r="BJ1553" s="222"/>
      <x:c r="BT1553" s="23"/>
      <x:c r="BU1553" s="23"/>
      <x:c r="BV1553" s="23"/>
      <x:c r="CI1553" s="226"/>
      <x:c r="CJ1553" s="226"/>
      <x:c r="CK1553" s="226"/>
      <x:c r="CP1553" s="226"/>
    </x:row>
    <x:row r="1554" spans="1:94" x14ac:dyDescent="0.3">
      <x:c r="A1554" s="226"/>
      <x:c r="C1554" s="226"/>
      <x:c r="L1554" s="226"/>
      <x:c r="N1554" s="23"/>
      <x:c r="AL1554" s="226"/>
      <x:c r="AR1554" s="226"/>
      <x:c r="AT1554" s="226"/>
      <x:c r="AU1554" s="226"/>
      <x:c r="AW1554" s="226"/>
      <x:c r="BJ1554" s="222"/>
      <x:c r="BT1554" s="23"/>
      <x:c r="BU1554" s="23"/>
      <x:c r="BV1554" s="23"/>
      <x:c r="CI1554" s="226"/>
      <x:c r="CJ1554" s="226"/>
      <x:c r="CK1554" s="226"/>
      <x:c r="CP1554" s="226"/>
    </x:row>
    <x:row r="1555" spans="1:94" x14ac:dyDescent="0.3">
      <x:c r="A1555" s="226"/>
      <x:c r="C1555" s="226"/>
      <x:c r="L1555" s="226"/>
      <x:c r="N1555" s="23"/>
      <x:c r="AL1555" s="226"/>
      <x:c r="AR1555" s="226"/>
      <x:c r="AT1555" s="226"/>
      <x:c r="AU1555" s="226"/>
      <x:c r="AW1555" s="226"/>
      <x:c r="BJ1555" s="222"/>
      <x:c r="BT1555" s="23"/>
      <x:c r="BU1555" s="23"/>
      <x:c r="BV1555" s="23"/>
      <x:c r="CI1555" s="226"/>
      <x:c r="CJ1555" s="226"/>
      <x:c r="CK1555" s="226"/>
      <x:c r="CP1555" s="226"/>
    </x:row>
    <x:row r="1556" spans="1:94" x14ac:dyDescent="0.3">
      <x:c r="A1556" s="226"/>
      <x:c r="C1556" s="226"/>
      <x:c r="L1556" s="226"/>
      <x:c r="N1556" s="23"/>
      <x:c r="AL1556" s="226"/>
      <x:c r="AR1556" s="226"/>
      <x:c r="AT1556" s="226"/>
      <x:c r="AU1556" s="226"/>
      <x:c r="AW1556" s="226"/>
      <x:c r="BJ1556" s="222"/>
      <x:c r="BT1556" s="23"/>
      <x:c r="BU1556" s="23"/>
      <x:c r="BV1556" s="23"/>
      <x:c r="CI1556" s="226"/>
      <x:c r="CJ1556" s="226"/>
      <x:c r="CK1556" s="226"/>
      <x:c r="CP1556" s="226"/>
    </x:row>
    <x:row r="1557" spans="1:94" x14ac:dyDescent="0.3">
      <x:c r="A1557" s="226"/>
      <x:c r="C1557" s="226"/>
      <x:c r="L1557" s="226"/>
      <x:c r="N1557" s="23"/>
      <x:c r="AL1557" s="226"/>
      <x:c r="AR1557" s="226"/>
      <x:c r="AT1557" s="226"/>
      <x:c r="AU1557" s="226"/>
      <x:c r="AW1557" s="226"/>
      <x:c r="BJ1557" s="222"/>
      <x:c r="BT1557" s="23"/>
      <x:c r="BU1557" s="23"/>
      <x:c r="BV1557" s="23"/>
      <x:c r="CI1557" s="226"/>
      <x:c r="CJ1557" s="226"/>
      <x:c r="CK1557" s="226"/>
      <x:c r="CP1557" s="226"/>
    </x:row>
    <x:row r="1558" spans="1:94" x14ac:dyDescent="0.3">
      <x:c r="A1558" s="226"/>
      <x:c r="C1558" s="226"/>
      <x:c r="L1558" s="226"/>
      <x:c r="N1558" s="23"/>
      <x:c r="AL1558" s="226"/>
      <x:c r="AR1558" s="226"/>
      <x:c r="AT1558" s="226"/>
      <x:c r="AU1558" s="226"/>
      <x:c r="AW1558" s="226"/>
      <x:c r="BJ1558" s="222"/>
      <x:c r="BT1558" s="23"/>
      <x:c r="BU1558" s="23"/>
      <x:c r="BV1558" s="23"/>
      <x:c r="CI1558" s="226"/>
      <x:c r="CJ1558" s="226"/>
      <x:c r="CK1558" s="226"/>
      <x:c r="CP1558" s="226"/>
    </x:row>
    <x:row r="1559" spans="1:94" x14ac:dyDescent="0.3">
      <x:c r="A1559" s="226"/>
      <x:c r="C1559" s="226"/>
      <x:c r="L1559" s="226"/>
      <x:c r="N1559" s="23"/>
      <x:c r="AL1559" s="226"/>
      <x:c r="AR1559" s="226"/>
      <x:c r="AT1559" s="226"/>
      <x:c r="AU1559" s="226"/>
      <x:c r="AW1559" s="226"/>
      <x:c r="BJ1559" s="222"/>
      <x:c r="BT1559" s="23"/>
      <x:c r="BU1559" s="23"/>
      <x:c r="BV1559" s="23"/>
      <x:c r="CI1559" s="226"/>
      <x:c r="CJ1559" s="226"/>
      <x:c r="CK1559" s="226"/>
      <x:c r="CP1559" s="226"/>
    </x:row>
    <x:row r="1560" spans="1:94" x14ac:dyDescent="0.3">
      <x:c r="A1560" s="226"/>
      <x:c r="C1560" s="226"/>
      <x:c r="L1560" s="226"/>
      <x:c r="N1560" s="23"/>
      <x:c r="AL1560" s="226"/>
      <x:c r="AR1560" s="226"/>
      <x:c r="AT1560" s="226"/>
      <x:c r="AU1560" s="226"/>
      <x:c r="AW1560" s="226"/>
      <x:c r="BJ1560" s="222"/>
      <x:c r="BT1560" s="23"/>
      <x:c r="BU1560" s="23"/>
      <x:c r="BV1560" s="23"/>
      <x:c r="CI1560" s="226"/>
      <x:c r="CJ1560" s="226"/>
      <x:c r="CK1560" s="226"/>
      <x:c r="CP1560" s="226"/>
    </x:row>
    <x:row r="1561" spans="1:94" x14ac:dyDescent="0.3">
      <x:c r="A1561" s="226"/>
      <x:c r="C1561" s="226"/>
      <x:c r="L1561" s="226"/>
      <x:c r="N1561" s="23"/>
      <x:c r="AL1561" s="226"/>
      <x:c r="AR1561" s="226"/>
      <x:c r="AT1561" s="226"/>
      <x:c r="AU1561" s="226"/>
      <x:c r="AW1561" s="226"/>
      <x:c r="BJ1561" s="222"/>
      <x:c r="BT1561" s="23"/>
      <x:c r="BU1561" s="23"/>
      <x:c r="BV1561" s="23"/>
      <x:c r="CI1561" s="226"/>
      <x:c r="CJ1561" s="226"/>
      <x:c r="CK1561" s="226"/>
      <x:c r="CP1561" s="226"/>
    </x:row>
    <x:row r="1562" spans="1:94" x14ac:dyDescent="0.3">
      <x:c r="A1562" s="226"/>
      <x:c r="C1562" s="226"/>
      <x:c r="L1562" s="226"/>
      <x:c r="N1562" s="23"/>
      <x:c r="AL1562" s="226"/>
      <x:c r="AR1562" s="226"/>
      <x:c r="AT1562" s="226"/>
      <x:c r="AU1562" s="226"/>
      <x:c r="AW1562" s="226"/>
      <x:c r="BJ1562" s="222"/>
      <x:c r="BT1562" s="23"/>
      <x:c r="BU1562" s="23"/>
      <x:c r="BV1562" s="23"/>
      <x:c r="CI1562" s="226"/>
      <x:c r="CJ1562" s="226"/>
      <x:c r="CK1562" s="226"/>
      <x:c r="CP1562" s="226"/>
    </x:row>
    <x:row r="1563" spans="1:94" x14ac:dyDescent="0.3">
      <x:c r="A1563" s="226"/>
      <x:c r="C1563" s="226"/>
      <x:c r="L1563" s="226"/>
      <x:c r="N1563" s="23"/>
      <x:c r="AL1563" s="226"/>
      <x:c r="AR1563" s="226"/>
      <x:c r="AT1563" s="226"/>
      <x:c r="AU1563" s="226"/>
      <x:c r="AW1563" s="226"/>
      <x:c r="BJ1563" s="222"/>
      <x:c r="BT1563" s="23"/>
      <x:c r="BU1563" s="23"/>
      <x:c r="BV1563" s="23"/>
      <x:c r="CI1563" s="226"/>
      <x:c r="CJ1563" s="226"/>
      <x:c r="CK1563" s="226"/>
      <x:c r="CP1563" s="226"/>
    </x:row>
    <x:row r="1564" spans="1:94" x14ac:dyDescent="0.3">
      <x:c r="A1564" s="226"/>
      <x:c r="C1564" s="226"/>
      <x:c r="L1564" s="226"/>
      <x:c r="N1564" s="23"/>
      <x:c r="AL1564" s="226"/>
      <x:c r="AR1564" s="226"/>
      <x:c r="AT1564" s="226"/>
      <x:c r="AU1564" s="226"/>
      <x:c r="AW1564" s="226"/>
      <x:c r="BJ1564" s="222"/>
      <x:c r="BT1564" s="23"/>
      <x:c r="BU1564" s="23"/>
      <x:c r="BV1564" s="23"/>
      <x:c r="CI1564" s="226"/>
      <x:c r="CJ1564" s="226"/>
      <x:c r="CK1564" s="226"/>
      <x:c r="CP1564" s="226"/>
    </x:row>
    <x:row r="1565" spans="1:94" x14ac:dyDescent="0.3">
      <x:c r="A1565" s="226"/>
      <x:c r="C1565" s="226"/>
      <x:c r="L1565" s="226"/>
      <x:c r="N1565" s="23"/>
      <x:c r="AL1565" s="226"/>
      <x:c r="AR1565" s="226"/>
      <x:c r="AT1565" s="226"/>
      <x:c r="AU1565" s="226"/>
      <x:c r="AW1565" s="226"/>
      <x:c r="BJ1565" s="222"/>
      <x:c r="BT1565" s="23"/>
      <x:c r="BU1565" s="23"/>
      <x:c r="BV1565" s="23"/>
      <x:c r="CI1565" s="226"/>
      <x:c r="CJ1565" s="226"/>
      <x:c r="CK1565" s="226"/>
      <x:c r="CP1565" s="226"/>
    </x:row>
    <x:row r="1566" spans="1:94" x14ac:dyDescent="0.3">
      <x:c r="A1566" s="226"/>
      <x:c r="C1566" s="226"/>
      <x:c r="L1566" s="226"/>
      <x:c r="N1566" s="23"/>
      <x:c r="AL1566" s="226"/>
      <x:c r="AR1566" s="226"/>
      <x:c r="AT1566" s="226"/>
      <x:c r="AU1566" s="226"/>
      <x:c r="AW1566" s="226"/>
      <x:c r="BJ1566" s="222"/>
      <x:c r="BT1566" s="23"/>
      <x:c r="BU1566" s="23"/>
      <x:c r="BV1566" s="23"/>
      <x:c r="CI1566" s="226"/>
      <x:c r="CJ1566" s="226"/>
      <x:c r="CK1566" s="226"/>
      <x:c r="CP1566" s="226"/>
    </x:row>
    <x:row r="1567" spans="1:94" x14ac:dyDescent="0.3">
      <x:c r="A1567" s="226"/>
      <x:c r="C1567" s="226"/>
      <x:c r="L1567" s="226"/>
      <x:c r="N1567" s="23"/>
      <x:c r="W1567" s="226"/>
      <x:c r="AE1567" s="23"/>
      <x:c r="AF1567" s="23"/>
      <x:c r="AH1567" s="23"/>
      <x:c r="AK1567" s="226"/>
      <x:c r="AL1567" s="222"/>
      <x:c r="AM1567" s="226"/>
      <x:c r="AN1567" s="222"/>
      <x:c r="AO1567" s="222"/>
      <x:c r="AP1567" s="222"/>
      <x:c r="AR1567" s="226"/>
      <x:c r="AS1567" s="222"/>
      <x:c r="AT1567" s="222"/>
      <x:c r="AU1567" s="226"/>
      <x:c r="AV1567" s="222"/>
      <x:c r="AW1567" s="222"/>
      <x:c r="BJ1567" s="222"/>
      <x:c r="BO1567" s="226"/>
      <x:c r="BT1567" s="23"/>
      <x:c r="BU1567" s="23"/>
      <x:c r="BV1567" s="23"/>
      <x:c r="CA1567" s="226"/>
      <x:c r="CG1567" s="226"/>
      <x:c r="CH1567" s="226"/>
      <x:c r="CI1567" s="226"/>
      <x:c r="CJ1567" s="226"/>
      <x:c r="CK1567" s="226"/>
      <x:c r="CL1567" s="23"/>
      <x:c r="CP1567" s="226"/>
    </x:row>
    <x:row r="1568" spans="1:94" x14ac:dyDescent="0.3">
      <x:c r="A1568" s="226"/>
      <x:c r="C1568" s="226"/>
      <x:c r="L1568" s="226"/>
      <x:c r="N1568" s="23"/>
      <x:c r="W1568" s="226"/>
      <x:c r="AE1568" s="23"/>
      <x:c r="AF1568" s="23"/>
      <x:c r="AH1568" s="23"/>
      <x:c r="AK1568" s="226"/>
      <x:c r="AL1568" s="222"/>
      <x:c r="AM1568" s="226"/>
      <x:c r="AN1568" s="222"/>
      <x:c r="AO1568" s="222"/>
      <x:c r="AP1568" s="222"/>
      <x:c r="AR1568" s="226"/>
      <x:c r="AS1568" s="222"/>
      <x:c r="AT1568" s="222"/>
      <x:c r="AU1568" s="226"/>
      <x:c r="AV1568" s="222"/>
      <x:c r="AW1568" s="222"/>
      <x:c r="BJ1568" s="222"/>
      <x:c r="BO1568" s="226"/>
      <x:c r="BT1568" s="23"/>
      <x:c r="BU1568" s="23"/>
      <x:c r="BV1568" s="23"/>
      <x:c r="CA1568" s="226"/>
      <x:c r="CG1568" s="226"/>
      <x:c r="CH1568" s="226"/>
      <x:c r="CI1568" s="226"/>
      <x:c r="CJ1568" s="226"/>
      <x:c r="CK1568" s="226"/>
      <x:c r="CL1568" s="23"/>
      <x:c r="CP1568" s="226"/>
    </x:row>
    <x:row r="1569" spans="1:94" x14ac:dyDescent="0.3">
      <x:c r="A1569" s="226"/>
      <x:c r="C1569" s="226"/>
      <x:c r="L1569" s="226"/>
      <x:c r="N1569" s="23"/>
      <x:c r="W1569" s="226"/>
      <x:c r="Y1569" s="226"/>
      <x:c r="AE1569" s="23"/>
      <x:c r="AF1569" s="23"/>
      <x:c r="AI1569" s="23"/>
      <x:c r="AJ1569" s="23"/>
      <x:c r="AK1569" s="222"/>
      <x:c r="AL1569" s="222"/>
      <x:c r="AR1569" s="226"/>
      <x:c r="AS1569" s="222"/>
      <x:c r="AT1569" s="222"/>
      <x:c r="AU1569" s="226"/>
      <x:c r="AV1569" s="222"/>
      <x:c r="AW1569" s="222"/>
      <x:c r="AX1569" s="226"/>
      <x:c r="BA1569" s="226"/>
      <x:c r="BJ1569" s="222"/>
      <x:c r="BT1569" s="23"/>
      <x:c r="BU1569" s="23"/>
      <x:c r="BV1569" s="23"/>
      <x:c r="CG1569" s="226"/>
      <x:c r="CH1569" s="226"/>
      <x:c r="CI1569" s="226"/>
      <x:c r="CJ1569" s="226"/>
      <x:c r="CK1569" s="226"/>
      <x:c r="CL1569" s="23"/>
      <x:c r="CP1569" s="226"/>
    </x:row>
    <x:row r="1570" spans="1:94" x14ac:dyDescent="0.3">
      <x:c r="A1570" s="226"/>
      <x:c r="C1570" s="226"/>
      <x:c r="L1570" s="226"/>
      <x:c r="N1570" s="23"/>
      <x:c r="O1570" s="226"/>
      <x:c r="W1570" s="226"/>
      <x:c r="AE1570" s="23"/>
      <x:c r="AF1570" s="23"/>
      <x:c r="AG1570" s="23"/>
      <x:c r="AI1570" s="23"/>
      <x:c r="AJ1570" s="23"/>
      <x:c r="AK1570" s="226"/>
      <x:c r="AL1570" s="222"/>
      <x:c r="AM1570" s="222"/>
      <x:c r="AN1570" s="226"/>
      <x:c r="AR1570" s="226"/>
      <x:c r="AS1570" s="222"/>
      <x:c r="AT1570" s="222"/>
      <x:c r="AU1570" s="226"/>
      <x:c r="AV1570" s="222"/>
      <x:c r="AW1570" s="222"/>
      <x:c r="AX1570" s="226"/>
      <x:c r="BA1570" s="226"/>
      <x:c r="BJ1570" s="222"/>
      <x:c r="BO1570" s="226"/>
      <x:c r="BT1570" s="23"/>
      <x:c r="BU1570" s="23"/>
      <x:c r="BV1570" s="23"/>
      <x:c r="CG1570" s="226"/>
      <x:c r="CH1570" s="226"/>
      <x:c r="CI1570" s="226"/>
      <x:c r="CJ1570" s="226"/>
      <x:c r="CK1570" s="226"/>
      <x:c r="CL1570" s="23"/>
      <x:c r="CP1570" s="226"/>
    </x:row>
    <x:row r="1571" spans="1:94" x14ac:dyDescent="0.3">
      <x:c r="A1571" s="226"/>
      <x:c r="C1571" s="226"/>
      <x:c r="L1571" s="226"/>
      <x:c r="N1571" s="23"/>
      <x:c r="AL1571" s="226"/>
      <x:c r="AR1571" s="222"/>
      <x:c r="AT1571" s="222"/>
      <x:c r="AU1571" s="222"/>
      <x:c r="AW1571" s="222"/>
      <x:c r="BJ1571" s="222"/>
      <x:c r="BT1571" s="23"/>
      <x:c r="BU1571" s="23"/>
      <x:c r="BV1571" s="23"/>
      <x:c r="CI1571" s="226"/>
      <x:c r="CJ1571" s="226"/>
      <x:c r="CK1571" s="226"/>
      <x:c r="CP1571" s="226"/>
    </x:row>
    <x:row r="1572" spans="1:94" x14ac:dyDescent="0.3">
      <x:c r="A1572" s="226"/>
      <x:c r="C1572" s="226"/>
      <x:c r="L1572" s="226"/>
      <x:c r="N1572" s="23"/>
      <x:c r="AL1572" s="226"/>
      <x:c r="AR1572" s="222"/>
      <x:c r="AT1572" s="222"/>
      <x:c r="AU1572" s="222"/>
      <x:c r="AW1572" s="222"/>
      <x:c r="BJ1572" s="222"/>
      <x:c r="BT1572" s="23"/>
      <x:c r="BU1572" s="23"/>
      <x:c r="BV1572" s="23"/>
      <x:c r="CI1572" s="226"/>
      <x:c r="CJ1572" s="226"/>
      <x:c r="CK1572" s="226"/>
      <x:c r="CP1572" s="226"/>
    </x:row>
    <x:row r="1573" spans="1:94" x14ac:dyDescent="0.3">
      <x:c r="A1573" s="226"/>
      <x:c r="C1573" s="226"/>
      <x:c r="L1573" s="226"/>
      <x:c r="N1573" s="23"/>
      <x:c r="AL1573" s="226"/>
      <x:c r="AR1573" s="222"/>
      <x:c r="AT1573" s="222"/>
      <x:c r="AU1573" s="222"/>
      <x:c r="AW1573" s="222"/>
      <x:c r="BJ1573" s="222"/>
      <x:c r="BT1573" s="23"/>
      <x:c r="BU1573" s="23"/>
      <x:c r="BV1573" s="23"/>
      <x:c r="CI1573" s="226"/>
      <x:c r="CJ1573" s="226"/>
      <x:c r="CK1573" s="226"/>
      <x:c r="CP1573" s="226"/>
    </x:row>
    <x:row r="1574" spans="1:94" x14ac:dyDescent="0.3">
      <x:c r="A1574" s="226"/>
      <x:c r="C1574" s="226"/>
      <x:c r="L1574" s="226"/>
      <x:c r="N1574" s="23"/>
      <x:c r="AL1574" s="226"/>
      <x:c r="AR1574" s="222"/>
      <x:c r="AT1574" s="222"/>
      <x:c r="AU1574" s="222"/>
      <x:c r="AW1574" s="222"/>
      <x:c r="BJ1574" s="222"/>
      <x:c r="BT1574" s="23"/>
      <x:c r="BU1574" s="23"/>
      <x:c r="BV1574" s="23"/>
      <x:c r="CI1574" s="226"/>
      <x:c r="CJ1574" s="226"/>
      <x:c r="CK1574" s="226"/>
      <x:c r="CP1574" s="226"/>
    </x:row>
    <x:row r="1575" spans="1:94" x14ac:dyDescent="0.3">
      <x:c r="A1575" s="226"/>
      <x:c r="C1575" s="226"/>
      <x:c r="L1575" s="226"/>
      <x:c r="N1575" s="23"/>
      <x:c r="AL1575" s="226"/>
      <x:c r="AR1575" s="222"/>
      <x:c r="AT1575" s="222"/>
      <x:c r="AU1575" s="222"/>
      <x:c r="AW1575" s="222"/>
      <x:c r="BJ1575" s="222"/>
      <x:c r="BT1575" s="23"/>
      <x:c r="BU1575" s="23"/>
      <x:c r="BV1575" s="23"/>
      <x:c r="CI1575" s="226"/>
      <x:c r="CJ1575" s="226"/>
      <x:c r="CK1575" s="226"/>
      <x:c r="CP1575" s="226"/>
    </x:row>
    <x:row r="1576" spans="1:94" x14ac:dyDescent="0.3">
      <x:c r="A1576" s="226"/>
      <x:c r="C1576" s="226"/>
      <x:c r="L1576" s="226"/>
      <x:c r="N1576" s="23"/>
      <x:c r="AL1576" s="226"/>
      <x:c r="AR1576" s="226"/>
      <x:c r="AT1576" s="226"/>
      <x:c r="AU1576" s="226"/>
      <x:c r="AW1576" s="226"/>
      <x:c r="BJ1576" s="222"/>
      <x:c r="BT1576" s="23"/>
      <x:c r="BU1576" s="23"/>
      <x:c r="BV1576" s="23"/>
      <x:c r="CI1576" s="226"/>
      <x:c r="CJ1576" s="226"/>
      <x:c r="CK1576" s="226"/>
      <x:c r="CP1576" s="226"/>
    </x:row>
    <x:row r="1577" spans="1:94" x14ac:dyDescent="0.3">
      <x:c r="A1577" s="226"/>
      <x:c r="C1577" s="226"/>
      <x:c r="L1577" s="226"/>
      <x:c r="N1577" s="23"/>
      <x:c r="AL1577" s="226"/>
      <x:c r="AR1577" s="226"/>
      <x:c r="AT1577" s="226"/>
      <x:c r="AU1577" s="226"/>
      <x:c r="AW1577" s="226"/>
      <x:c r="BJ1577" s="222"/>
      <x:c r="BT1577" s="23"/>
      <x:c r="BU1577" s="23"/>
      <x:c r="BV1577" s="23"/>
      <x:c r="CI1577" s="226"/>
      <x:c r="CJ1577" s="226"/>
      <x:c r="CK1577" s="226"/>
      <x:c r="CP1577" s="226"/>
    </x:row>
    <x:row r="1578" spans="1:94" x14ac:dyDescent="0.3">
      <x:c r="A1578" s="226"/>
      <x:c r="C1578" s="226"/>
      <x:c r="L1578" s="226"/>
      <x:c r="N1578" s="23"/>
      <x:c r="AL1578" s="226"/>
      <x:c r="AR1578" s="226"/>
      <x:c r="AT1578" s="226"/>
      <x:c r="AU1578" s="226"/>
      <x:c r="AW1578" s="226"/>
      <x:c r="BJ1578" s="222"/>
      <x:c r="BT1578" s="23"/>
      <x:c r="BU1578" s="23"/>
      <x:c r="BV1578" s="23"/>
      <x:c r="CI1578" s="226"/>
      <x:c r="CJ1578" s="226"/>
      <x:c r="CK1578" s="226"/>
      <x:c r="CP1578" s="226"/>
    </x:row>
    <x:row r="1579" spans="1:94" x14ac:dyDescent="0.3">
      <x:c r="A1579" s="226"/>
      <x:c r="C1579" s="226"/>
      <x:c r="L1579" s="226"/>
      <x:c r="N1579" s="23"/>
      <x:c r="AL1579" s="226"/>
      <x:c r="AR1579" s="226"/>
      <x:c r="AT1579" s="226"/>
      <x:c r="AU1579" s="226"/>
      <x:c r="AW1579" s="226"/>
      <x:c r="BJ1579" s="222"/>
      <x:c r="BT1579" s="23"/>
      <x:c r="BU1579" s="23"/>
      <x:c r="BV1579" s="23"/>
      <x:c r="CI1579" s="226"/>
      <x:c r="CJ1579" s="226"/>
      <x:c r="CK1579" s="226"/>
      <x:c r="CP1579" s="226"/>
    </x:row>
    <x:row r="1580" spans="1:94" x14ac:dyDescent="0.3">
      <x:c r="A1580" s="226"/>
      <x:c r="C1580" s="226"/>
      <x:c r="L1580" s="226"/>
      <x:c r="N1580" s="23"/>
      <x:c r="W1580" s="226"/>
      <x:c r="AE1580" s="23"/>
      <x:c r="AF1580" s="23"/>
      <x:c r="AH1580" s="23"/>
      <x:c r="AK1580" s="226"/>
      <x:c r="AL1580" s="226"/>
      <x:c r="AM1580" s="226"/>
      <x:c r="AN1580" s="226"/>
      <x:c r="AO1580" s="226"/>
      <x:c r="AP1580" s="226"/>
      <x:c r="AR1580" s="226"/>
      <x:c r="AS1580" s="226"/>
      <x:c r="AT1580" s="226"/>
      <x:c r="AU1580" s="226"/>
      <x:c r="AV1580" s="222"/>
      <x:c r="AW1580" s="222"/>
      <x:c r="BJ1580" s="222"/>
      <x:c r="BN1580" s="226"/>
      <x:c r="BO1580" s="226"/>
      <x:c r="BT1580" s="23"/>
      <x:c r="BU1580" s="23"/>
      <x:c r="BV1580" s="23"/>
      <x:c r="CA1580" s="226"/>
      <x:c r="CG1580" s="226"/>
      <x:c r="CH1580" s="226"/>
      <x:c r="CI1580" s="226"/>
      <x:c r="CJ1580" s="226"/>
      <x:c r="CK1580" s="226"/>
      <x:c r="CL1580" s="23"/>
      <x:c r="CP1580" s="226"/>
    </x:row>
    <x:row r="1581" spans="1:94" x14ac:dyDescent="0.3">
      <x:c r="A1581" s="226"/>
      <x:c r="C1581" s="226"/>
      <x:c r="L1581" s="226"/>
      <x:c r="N1581" s="23"/>
      <x:c r="AL1581" s="226"/>
      <x:c r="AR1581" s="226"/>
      <x:c r="AT1581" s="226"/>
      <x:c r="AU1581" s="222"/>
      <x:c r="AW1581" s="222"/>
      <x:c r="BJ1581" s="222"/>
      <x:c r="BT1581" s="23"/>
      <x:c r="BU1581" s="23"/>
      <x:c r="BV1581" s="23"/>
      <x:c r="CI1581" s="226"/>
      <x:c r="CJ1581" s="226"/>
      <x:c r="CK1581" s="226"/>
      <x:c r="CP1581" s="226"/>
    </x:row>
    <x:row r="1582" spans="1:94" x14ac:dyDescent="0.3">
      <x:c r="A1582" s="226"/>
      <x:c r="C1582" s="226"/>
      <x:c r="L1582" s="226"/>
      <x:c r="N1582" s="23"/>
      <x:c r="AL1582" s="226"/>
      <x:c r="AR1582" s="226"/>
      <x:c r="AT1582" s="226"/>
      <x:c r="AU1582" s="226"/>
      <x:c r="AW1582" s="226"/>
      <x:c r="BJ1582" s="222"/>
      <x:c r="BT1582" s="23"/>
      <x:c r="BU1582" s="23"/>
      <x:c r="BV1582" s="23"/>
      <x:c r="CI1582" s="226"/>
      <x:c r="CJ1582" s="226"/>
      <x:c r="CK1582" s="226"/>
      <x:c r="CP1582" s="226"/>
    </x:row>
    <x:row r="1583" spans="1:94" x14ac:dyDescent="0.3">
      <x:c r="A1583" s="226"/>
      <x:c r="C1583" s="226"/>
      <x:c r="L1583" s="226"/>
      <x:c r="N1583" s="23"/>
      <x:c r="AL1583" s="226"/>
      <x:c r="AR1583" s="226"/>
      <x:c r="AT1583" s="226"/>
      <x:c r="AU1583" s="226"/>
      <x:c r="AW1583" s="226"/>
      <x:c r="BJ1583" s="222"/>
      <x:c r="BT1583" s="23"/>
      <x:c r="BU1583" s="23"/>
      <x:c r="BV1583" s="23"/>
      <x:c r="CI1583" s="226"/>
      <x:c r="CJ1583" s="226"/>
      <x:c r="CK1583" s="226"/>
      <x:c r="CP1583" s="226"/>
    </x:row>
    <x:row r="1584" spans="1:94" x14ac:dyDescent="0.3">
      <x:c r="A1584" s="226"/>
      <x:c r="C1584" s="226"/>
      <x:c r="L1584" s="226"/>
      <x:c r="N1584" s="23"/>
      <x:c r="AL1584" s="226"/>
      <x:c r="AR1584" s="226"/>
      <x:c r="AT1584" s="226"/>
      <x:c r="AU1584" s="226"/>
      <x:c r="AW1584" s="226"/>
      <x:c r="BJ1584" s="222"/>
      <x:c r="BT1584" s="23"/>
      <x:c r="BU1584" s="23"/>
      <x:c r="BV1584" s="23"/>
      <x:c r="CI1584" s="226"/>
      <x:c r="CJ1584" s="226"/>
      <x:c r="CK1584" s="226"/>
      <x:c r="CP1584" s="226"/>
    </x:row>
    <x:row r="1585" spans="1:94" x14ac:dyDescent="0.3">
      <x:c r="A1585" s="226"/>
      <x:c r="C1585" s="226"/>
      <x:c r="L1585" s="226"/>
      <x:c r="N1585" s="23"/>
      <x:c r="AL1585" s="226"/>
      <x:c r="AR1585" s="226"/>
      <x:c r="AT1585" s="226"/>
      <x:c r="AU1585" s="226"/>
      <x:c r="AW1585" s="226"/>
      <x:c r="BJ1585" s="222"/>
      <x:c r="BT1585" s="23"/>
      <x:c r="BU1585" s="23"/>
      <x:c r="BV1585" s="23"/>
      <x:c r="CI1585" s="226"/>
      <x:c r="CJ1585" s="226"/>
      <x:c r="CK1585" s="226"/>
      <x:c r="CP1585" s="226"/>
    </x:row>
    <x:row r="1586" spans="1:94" x14ac:dyDescent="0.3">
      <x:c r="A1586" s="226"/>
      <x:c r="C1586" s="226"/>
      <x:c r="L1586" s="226"/>
      <x:c r="N1586" s="23"/>
      <x:c r="AL1586" s="226"/>
      <x:c r="AR1586" s="226"/>
      <x:c r="AT1586" s="226"/>
      <x:c r="AU1586" s="226"/>
      <x:c r="AW1586" s="226"/>
      <x:c r="BJ1586" s="222"/>
      <x:c r="BT1586" s="23"/>
      <x:c r="BU1586" s="23"/>
      <x:c r="BV1586" s="23"/>
      <x:c r="CI1586" s="226"/>
      <x:c r="CJ1586" s="226"/>
      <x:c r="CK1586" s="226"/>
      <x:c r="CP1586" s="226"/>
    </x:row>
    <x:row r="1587" spans="1:94" x14ac:dyDescent="0.3">
      <x:c r="A1587" s="226"/>
      <x:c r="C1587" s="226"/>
      <x:c r="L1587" s="226"/>
      <x:c r="N1587" s="23"/>
      <x:c r="AL1587" s="226"/>
      <x:c r="AR1587" s="226"/>
      <x:c r="AT1587" s="226"/>
      <x:c r="AU1587" s="226"/>
      <x:c r="AW1587" s="226"/>
      <x:c r="BJ1587" s="222"/>
      <x:c r="BT1587" s="23"/>
      <x:c r="BU1587" s="23"/>
      <x:c r="BV1587" s="23"/>
      <x:c r="CI1587" s="226"/>
      <x:c r="CJ1587" s="226"/>
      <x:c r="CK1587" s="226"/>
      <x:c r="CP1587" s="226"/>
    </x:row>
    <x:row r="1588" spans="1:94" x14ac:dyDescent="0.3">
      <x:c r="A1588" s="226"/>
      <x:c r="C1588" s="226"/>
      <x:c r="L1588" s="226"/>
      <x:c r="N1588" s="23"/>
      <x:c r="AL1588" s="226"/>
      <x:c r="AR1588" s="226"/>
      <x:c r="AT1588" s="226"/>
      <x:c r="AU1588" s="226"/>
      <x:c r="AW1588" s="226"/>
      <x:c r="BJ1588" s="222"/>
      <x:c r="BT1588" s="23"/>
      <x:c r="BU1588" s="23"/>
      <x:c r="BV1588" s="23"/>
      <x:c r="CI1588" s="226"/>
      <x:c r="CJ1588" s="226"/>
      <x:c r="CK1588" s="226"/>
      <x:c r="CP1588" s="226"/>
    </x:row>
    <x:row r="1589" spans="1:94" x14ac:dyDescent="0.3">
      <x:c r="A1589" s="226"/>
      <x:c r="C1589" s="226"/>
      <x:c r="L1589" s="226"/>
      <x:c r="N1589" s="23"/>
      <x:c r="AL1589" s="226"/>
      <x:c r="AR1589" s="226"/>
      <x:c r="AT1589" s="226"/>
      <x:c r="AU1589" s="226"/>
      <x:c r="AW1589" s="226"/>
      <x:c r="BJ1589" s="222"/>
      <x:c r="BT1589" s="23"/>
      <x:c r="BU1589" s="23"/>
      <x:c r="BV1589" s="23"/>
      <x:c r="CI1589" s="226"/>
      <x:c r="CJ1589" s="226"/>
      <x:c r="CK1589" s="226"/>
      <x:c r="CP1589" s="226"/>
    </x:row>
    <x:row r="1590" spans="1:94" x14ac:dyDescent="0.3">
      <x:c r="A1590" s="226"/>
      <x:c r="C1590" s="226"/>
      <x:c r="L1590" s="226"/>
      <x:c r="N1590" s="23"/>
      <x:c r="AL1590" s="226"/>
      <x:c r="AR1590" s="226"/>
      <x:c r="AT1590" s="226"/>
      <x:c r="AU1590" s="226"/>
      <x:c r="AW1590" s="226"/>
      <x:c r="BJ1590" s="222"/>
      <x:c r="BT1590" s="23"/>
      <x:c r="BU1590" s="23"/>
      <x:c r="BV1590" s="23"/>
      <x:c r="CI1590" s="226"/>
      <x:c r="CJ1590" s="226"/>
      <x:c r="CK1590" s="226"/>
      <x:c r="CP1590" s="226"/>
    </x:row>
    <x:row r="1591" spans="1:94" x14ac:dyDescent="0.3">
      <x:c r="A1591" s="226"/>
      <x:c r="C1591" s="226"/>
      <x:c r="L1591" s="226"/>
      <x:c r="N1591" s="23"/>
      <x:c r="AL1591" s="226"/>
      <x:c r="AR1591" s="226"/>
      <x:c r="AT1591" s="226"/>
      <x:c r="AU1591" s="226"/>
      <x:c r="AW1591" s="226"/>
      <x:c r="BJ1591" s="222"/>
      <x:c r="BT1591" s="23"/>
      <x:c r="BU1591" s="23"/>
      <x:c r="BV1591" s="23"/>
      <x:c r="CI1591" s="226"/>
      <x:c r="CJ1591" s="226"/>
      <x:c r="CK1591" s="226"/>
      <x:c r="CP1591" s="226"/>
    </x:row>
    <x:row r="1592" spans="1:94" x14ac:dyDescent="0.3">
      <x:c r="A1592" s="226"/>
      <x:c r="C1592" s="226"/>
      <x:c r="L1592" s="226"/>
      <x:c r="N1592" s="23"/>
      <x:c r="AL1592" s="226"/>
      <x:c r="AR1592" s="226"/>
      <x:c r="AT1592" s="226"/>
      <x:c r="AU1592" s="226"/>
      <x:c r="AW1592" s="226"/>
      <x:c r="BJ1592" s="222"/>
      <x:c r="BT1592" s="23"/>
      <x:c r="BU1592" s="23"/>
      <x:c r="BV1592" s="23"/>
      <x:c r="CI1592" s="226"/>
      <x:c r="CJ1592" s="226"/>
      <x:c r="CK1592" s="226"/>
      <x:c r="CP1592" s="226"/>
    </x:row>
    <x:row r="1593" spans="1:94" x14ac:dyDescent="0.3">
      <x:c r="A1593" s="226"/>
      <x:c r="C1593" s="226"/>
      <x:c r="L1593" s="226"/>
      <x:c r="N1593" s="23"/>
      <x:c r="AL1593" s="226"/>
      <x:c r="AR1593" s="226"/>
      <x:c r="AT1593" s="226"/>
      <x:c r="AU1593" s="226"/>
      <x:c r="AW1593" s="226"/>
      <x:c r="BJ1593" s="222"/>
      <x:c r="BT1593" s="23"/>
      <x:c r="BU1593" s="23"/>
      <x:c r="BV1593" s="23"/>
      <x:c r="CI1593" s="226"/>
      <x:c r="CJ1593" s="226"/>
      <x:c r="CK1593" s="226"/>
      <x:c r="CP1593" s="226"/>
    </x:row>
    <x:row r="1594" spans="1:94" x14ac:dyDescent="0.3">
      <x:c r="A1594" s="226"/>
      <x:c r="C1594" s="226"/>
      <x:c r="L1594" s="226"/>
      <x:c r="N1594" s="23"/>
      <x:c r="AL1594" s="226"/>
      <x:c r="AR1594" s="226"/>
      <x:c r="AT1594" s="226"/>
      <x:c r="AU1594" s="226"/>
      <x:c r="AW1594" s="226"/>
      <x:c r="BJ1594" s="222"/>
      <x:c r="BT1594" s="23"/>
      <x:c r="BU1594" s="23"/>
      <x:c r="BV1594" s="23"/>
      <x:c r="CI1594" s="226"/>
      <x:c r="CJ1594" s="226"/>
      <x:c r="CK1594" s="226"/>
      <x:c r="CP1594" s="226"/>
    </x:row>
    <x:row r="1595" spans="1:94" x14ac:dyDescent="0.3">
      <x:c r="A1595" s="226"/>
      <x:c r="C1595" s="226"/>
      <x:c r="L1595" s="226"/>
      <x:c r="N1595" s="23"/>
      <x:c r="AL1595" s="226"/>
      <x:c r="AR1595" s="226"/>
      <x:c r="AT1595" s="226"/>
      <x:c r="AU1595" s="226"/>
      <x:c r="AW1595" s="226"/>
      <x:c r="BJ1595" s="222"/>
      <x:c r="BT1595" s="23"/>
      <x:c r="BU1595" s="23"/>
      <x:c r="BV1595" s="23"/>
      <x:c r="CI1595" s="226"/>
      <x:c r="CJ1595" s="226"/>
      <x:c r="CK1595" s="226"/>
      <x:c r="CP1595" s="226"/>
    </x:row>
    <x:row r="1596" spans="1:94" x14ac:dyDescent="0.3">
      <x:c r="A1596" s="226"/>
      <x:c r="C1596" s="226"/>
      <x:c r="L1596" s="226"/>
      <x:c r="N1596" s="23"/>
      <x:c r="AL1596" s="226"/>
      <x:c r="AR1596" s="226"/>
      <x:c r="AT1596" s="226"/>
      <x:c r="AU1596" s="226"/>
      <x:c r="AW1596" s="226"/>
      <x:c r="BJ1596" s="222"/>
      <x:c r="BT1596" s="23"/>
      <x:c r="BU1596" s="23"/>
      <x:c r="BV1596" s="23"/>
      <x:c r="CI1596" s="226"/>
      <x:c r="CJ1596" s="226"/>
      <x:c r="CK1596" s="226"/>
      <x:c r="CP1596" s="226"/>
    </x:row>
    <x:row r="1597" spans="1:94" x14ac:dyDescent="0.3">
      <x:c r="A1597" s="226"/>
      <x:c r="C1597" s="226"/>
      <x:c r="L1597" s="226"/>
      <x:c r="N1597" s="23"/>
      <x:c r="AL1597" s="226"/>
      <x:c r="AR1597" s="226"/>
      <x:c r="AT1597" s="226"/>
      <x:c r="AU1597" s="226"/>
      <x:c r="AW1597" s="226"/>
      <x:c r="BJ1597" s="222"/>
      <x:c r="BT1597" s="23"/>
      <x:c r="BU1597" s="23"/>
      <x:c r="BV1597" s="23"/>
      <x:c r="CI1597" s="226"/>
      <x:c r="CJ1597" s="226"/>
      <x:c r="CK1597" s="226"/>
      <x:c r="CP1597" s="226"/>
    </x:row>
    <x:row r="1598" spans="1:94" x14ac:dyDescent="0.3">
      <x:c r="A1598" s="226"/>
      <x:c r="C1598" s="226"/>
      <x:c r="L1598" s="226"/>
      <x:c r="N1598" s="23"/>
      <x:c r="AL1598" s="226"/>
      <x:c r="AR1598" s="226"/>
      <x:c r="AT1598" s="226"/>
      <x:c r="AU1598" s="226"/>
      <x:c r="AW1598" s="226"/>
      <x:c r="BJ1598" s="222"/>
      <x:c r="BT1598" s="23"/>
      <x:c r="BU1598" s="23"/>
      <x:c r="BV1598" s="23"/>
      <x:c r="CI1598" s="226"/>
      <x:c r="CJ1598" s="226"/>
      <x:c r="CK1598" s="226"/>
      <x:c r="CP1598" s="226"/>
    </x:row>
    <x:row r="1599" spans="1:94" x14ac:dyDescent="0.3">
      <x:c r="A1599" s="226"/>
      <x:c r="C1599" s="226"/>
      <x:c r="L1599" s="226"/>
      <x:c r="N1599" s="23"/>
      <x:c r="AL1599" s="226"/>
      <x:c r="AR1599" s="226"/>
      <x:c r="AT1599" s="226"/>
      <x:c r="AU1599" s="226"/>
      <x:c r="AW1599" s="226"/>
      <x:c r="BJ1599" s="222"/>
      <x:c r="BT1599" s="23"/>
      <x:c r="BU1599" s="23"/>
      <x:c r="BV1599" s="23"/>
      <x:c r="CI1599" s="226"/>
      <x:c r="CJ1599" s="226"/>
      <x:c r="CK1599" s="226"/>
      <x:c r="CP1599" s="226"/>
    </x:row>
    <x:row r="1600" spans="1:94" x14ac:dyDescent="0.3">
      <x:c r="A1600" s="226"/>
      <x:c r="C1600" s="226"/>
      <x:c r="L1600" s="226"/>
      <x:c r="N1600" s="23"/>
      <x:c r="AL1600" s="226"/>
      <x:c r="AR1600" s="226"/>
      <x:c r="AT1600" s="226"/>
      <x:c r="AU1600" s="226"/>
      <x:c r="AW1600" s="226"/>
      <x:c r="BJ1600" s="222"/>
      <x:c r="BT1600" s="23"/>
      <x:c r="BU1600" s="23"/>
      <x:c r="BV1600" s="23"/>
      <x:c r="CI1600" s="226"/>
      <x:c r="CJ1600" s="226"/>
      <x:c r="CK1600" s="226"/>
      <x:c r="CP1600" s="226"/>
    </x:row>
    <x:row r="1601" spans="1:94" x14ac:dyDescent="0.3">
      <x:c r="A1601" s="226"/>
      <x:c r="C1601" s="226"/>
      <x:c r="L1601" s="226"/>
      <x:c r="N1601" s="23"/>
      <x:c r="AL1601" s="226"/>
      <x:c r="AR1601" s="226"/>
      <x:c r="AT1601" s="226"/>
      <x:c r="AU1601" s="226"/>
      <x:c r="AW1601" s="226"/>
      <x:c r="BJ1601" s="222"/>
      <x:c r="BT1601" s="23"/>
      <x:c r="BU1601" s="23"/>
      <x:c r="BV1601" s="23"/>
      <x:c r="CI1601" s="226"/>
      <x:c r="CJ1601" s="226"/>
      <x:c r="CK1601" s="226"/>
      <x:c r="CP1601" s="226"/>
    </x:row>
    <x:row r="1602" spans="1:94" x14ac:dyDescent="0.3">
      <x:c r="A1602" s="226"/>
      <x:c r="C1602" s="226"/>
      <x:c r="L1602" s="226"/>
      <x:c r="N1602" s="23"/>
      <x:c r="AL1602" s="226"/>
      <x:c r="AR1602" s="226"/>
      <x:c r="AT1602" s="226"/>
      <x:c r="AU1602" s="226"/>
      <x:c r="AW1602" s="226"/>
      <x:c r="BJ1602" s="222"/>
      <x:c r="BT1602" s="23"/>
      <x:c r="BU1602" s="23"/>
      <x:c r="BV1602" s="23"/>
      <x:c r="CI1602" s="226"/>
      <x:c r="CJ1602" s="226"/>
      <x:c r="CK1602" s="226"/>
      <x:c r="CP1602" s="226"/>
    </x:row>
    <x:row r="1603" spans="1:94" x14ac:dyDescent="0.3">
      <x:c r="A1603" s="226"/>
      <x:c r="C1603" s="226"/>
      <x:c r="L1603" s="226"/>
      <x:c r="N1603" s="23"/>
      <x:c r="AL1603" s="226"/>
      <x:c r="AR1603" s="226"/>
      <x:c r="AT1603" s="226"/>
      <x:c r="AU1603" s="226"/>
      <x:c r="AW1603" s="226"/>
      <x:c r="BJ1603" s="222"/>
      <x:c r="BT1603" s="23"/>
      <x:c r="BU1603" s="23"/>
      <x:c r="BV1603" s="23"/>
      <x:c r="CI1603" s="226"/>
      <x:c r="CJ1603" s="226"/>
      <x:c r="CK1603" s="226"/>
      <x:c r="CP1603" s="226"/>
    </x:row>
    <x:row r="1604" spans="1:94" x14ac:dyDescent="0.3">
      <x:c r="A1604" s="226"/>
      <x:c r="C1604" s="226"/>
      <x:c r="L1604" s="226"/>
      <x:c r="N1604" s="23"/>
      <x:c r="AL1604" s="226"/>
      <x:c r="AR1604" s="226"/>
      <x:c r="AT1604" s="226"/>
      <x:c r="AU1604" s="226"/>
      <x:c r="AW1604" s="226"/>
      <x:c r="BJ1604" s="222"/>
      <x:c r="BT1604" s="23"/>
      <x:c r="BU1604" s="23"/>
      <x:c r="BV1604" s="23"/>
      <x:c r="CI1604" s="226"/>
      <x:c r="CJ1604" s="226"/>
      <x:c r="CK1604" s="226"/>
      <x:c r="CP1604" s="226"/>
    </x:row>
    <x:row r="1605" spans="1:94" x14ac:dyDescent="0.3">
      <x:c r="A1605" s="226"/>
      <x:c r="C1605" s="226"/>
      <x:c r="L1605" s="226"/>
      <x:c r="N1605" s="23"/>
      <x:c r="AL1605" s="226"/>
      <x:c r="AR1605" s="226"/>
      <x:c r="AT1605" s="226"/>
      <x:c r="AU1605" s="226"/>
      <x:c r="AW1605" s="226"/>
      <x:c r="BJ1605" s="222"/>
      <x:c r="BT1605" s="23"/>
      <x:c r="BU1605" s="23"/>
      <x:c r="BV1605" s="23"/>
      <x:c r="CI1605" s="226"/>
      <x:c r="CJ1605" s="226"/>
      <x:c r="CK1605" s="226"/>
      <x:c r="CP1605" s="226"/>
    </x:row>
    <x:row r="1606" spans="1:94" x14ac:dyDescent="0.3">
      <x:c r="A1606" s="226"/>
      <x:c r="C1606" s="226"/>
      <x:c r="L1606" s="226"/>
      <x:c r="N1606" s="23"/>
      <x:c r="AL1606" s="226"/>
      <x:c r="AR1606" s="222"/>
      <x:c r="AT1606" s="222"/>
      <x:c r="AU1606" s="222"/>
      <x:c r="AW1606" s="222"/>
      <x:c r="BJ1606" s="226"/>
      <x:c r="BT1606" s="23"/>
      <x:c r="BU1606" s="23"/>
      <x:c r="BV1606" s="23"/>
      <x:c r="CI1606" s="226"/>
      <x:c r="CJ1606" s="226"/>
      <x:c r="CK1606" s="226"/>
      <x:c r="CP1606" s="226"/>
    </x:row>
    <x:row r="1607" spans="1:94" x14ac:dyDescent="0.3">
      <x:c r="A1607" s="226"/>
      <x:c r="C1607" s="226"/>
      <x:c r="L1607" s="226"/>
      <x:c r="N1607" s="23"/>
      <x:c r="W1607" s="226"/>
      <x:c r="Y1607" s="226"/>
      <x:c r="AE1607" s="23"/>
      <x:c r="AF1607" s="23"/>
      <x:c r="AI1607" s="23"/>
      <x:c r="AJ1607" s="23"/>
      <x:c r="AK1607" s="226"/>
      <x:c r="AL1607" s="222"/>
      <x:c r="AR1607" s="222"/>
      <x:c r="AS1607" s="222"/>
      <x:c r="AT1607" s="222"/>
      <x:c r="AU1607" s="222"/>
      <x:c r="AV1607" s="222"/>
      <x:c r="AW1607" s="222"/>
      <x:c r="AX1607" s="226"/>
      <x:c r="BA1607" s="226"/>
      <x:c r="BJ1607" s="226"/>
      <x:c r="BT1607" s="23"/>
      <x:c r="BU1607" s="23"/>
      <x:c r="BV1607" s="23"/>
      <x:c r="CG1607" s="226"/>
      <x:c r="CH1607" s="226"/>
      <x:c r="CI1607" s="226"/>
      <x:c r="CJ1607" s="226"/>
      <x:c r="CK1607" s="226"/>
      <x:c r="CL1607" s="23"/>
      <x:c r="CP1607" s="226"/>
    </x:row>
    <x:row r="1608" spans="1:94" x14ac:dyDescent="0.3">
      <x:c r="A1608" s="226"/>
      <x:c r="C1608" s="226"/>
      <x:c r="L1608" s="226"/>
      <x:c r="N1608" s="23"/>
      <x:c r="W1608" s="226"/>
      <x:c r="Y1608" s="226"/>
      <x:c r="AE1608" s="23"/>
      <x:c r="AF1608" s="23"/>
      <x:c r="AI1608" s="23"/>
      <x:c r="AJ1608" s="23"/>
      <x:c r="AK1608" s="222"/>
      <x:c r="AL1608" s="222"/>
      <x:c r="AR1608" s="222"/>
      <x:c r="AS1608" s="222"/>
      <x:c r="AT1608" s="222"/>
      <x:c r="AU1608" s="222"/>
      <x:c r="AV1608" s="222"/>
      <x:c r="AW1608" s="222"/>
      <x:c r="AX1608" s="226"/>
      <x:c r="BA1608" s="226"/>
      <x:c r="BJ1608" s="226"/>
      <x:c r="BT1608" s="23"/>
      <x:c r="BU1608" s="23"/>
      <x:c r="BV1608" s="23"/>
      <x:c r="CG1608" s="226"/>
      <x:c r="CH1608" s="226"/>
      <x:c r="CI1608" s="226"/>
      <x:c r="CJ1608" s="226"/>
      <x:c r="CK1608" s="226"/>
      <x:c r="CL1608" s="23"/>
      <x:c r="CP1608" s="226"/>
    </x:row>
    <x:row r="1609" spans="1:94" x14ac:dyDescent="0.3">
      <x:c r="A1609" s="226"/>
      <x:c r="C1609" s="226"/>
      <x:c r="L1609" s="226"/>
      <x:c r="N1609" s="23"/>
      <x:c r="AL1609" s="226"/>
      <x:c r="AR1609" s="222"/>
      <x:c r="AT1609" s="222"/>
      <x:c r="AU1609" s="222"/>
      <x:c r="AW1609" s="222"/>
      <x:c r="BJ1609" s="226"/>
      <x:c r="BT1609" s="23"/>
      <x:c r="BU1609" s="23"/>
      <x:c r="BV1609" s="23"/>
      <x:c r="CI1609" s="226"/>
      <x:c r="CJ1609" s="226"/>
      <x:c r="CK1609" s="226"/>
      <x:c r="CP1609" s="226"/>
    </x:row>
    <x:row r="1610" spans="1:94" x14ac:dyDescent="0.3">
      <x:c r="A1610" s="226"/>
      <x:c r="C1610" s="226"/>
      <x:c r="L1610" s="226"/>
      <x:c r="N1610" s="23"/>
      <x:c r="AL1610" s="226"/>
      <x:c r="AR1610" s="222"/>
      <x:c r="AT1610" s="222"/>
      <x:c r="AU1610" s="222"/>
      <x:c r="AW1610" s="222"/>
      <x:c r="BJ1610" s="226"/>
      <x:c r="BT1610" s="23"/>
      <x:c r="BU1610" s="23"/>
      <x:c r="BV1610" s="23"/>
      <x:c r="CI1610" s="226"/>
      <x:c r="CJ1610" s="226"/>
      <x:c r="CK1610" s="226"/>
      <x:c r="CP1610" s="226"/>
    </x:row>
    <x:row r="1611" spans="1:94" x14ac:dyDescent="0.3">
      <x:c r="A1611" s="226"/>
      <x:c r="C1611" s="226"/>
      <x:c r="L1611" s="226"/>
      <x:c r="N1611" s="23"/>
      <x:c r="AL1611" s="226"/>
      <x:c r="AR1611" s="222"/>
      <x:c r="AT1611" s="222"/>
      <x:c r="AU1611" s="222"/>
      <x:c r="AW1611" s="222"/>
      <x:c r="BJ1611" s="226"/>
      <x:c r="BT1611" s="23"/>
      <x:c r="BU1611" s="23"/>
      <x:c r="BV1611" s="23"/>
      <x:c r="CI1611" s="226"/>
      <x:c r="CJ1611" s="226"/>
      <x:c r="CK1611" s="226"/>
      <x:c r="CP1611" s="226"/>
    </x:row>
    <x:row r="1612" spans="1:94" x14ac:dyDescent="0.3">
      <x:c r="A1612" s="226"/>
      <x:c r="C1612" s="226"/>
      <x:c r="L1612" s="226"/>
      <x:c r="N1612" s="23"/>
      <x:c r="AL1612" s="226"/>
      <x:c r="AR1612" s="222"/>
      <x:c r="AT1612" s="222"/>
      <x:c r="AU1612" s="222"/>
      <x:c r="AW1612" s="222"/>
      <x:c r="BJ1612" s="226"/>
      <x:c r="BT1612" s="23"/>
      <x:c r="BU1612" s="23"/>
      <x:c r="BV1612" s="23"/>
      <x:c r="CI1612" s="226"/>
      <x:c r="CJ1612" s="226"/>
      <x:c r="CK1612" s="226"/>
      <x:c r="CP1612" s="226"/>
    </x:row>
    <x:row r="1613" spans="1:94" x14ac:dyDescent="0.3">
      <x:c r="A1613" s="226"/>
      <x:c r="C1613" s="226"/>
      <x:c r="L1613" s="226"/>
      <x:c r="N1613" s="23"/>
      <x:c r="AL1613" s="226"/>
      <x:c r="AR1613" s="222"/>
      <x:c r="AT1613" s="222"/>
      <x:c r="AU1613" s="222"/>
      <x:c r="AW1613" s="222"/>
      <x:c r="BJ1613" s="226"/>
      <x:c r="BT1613" s="23"/>
      <x:c r="BU1613" s="23"/>
      <x:c r="BV1613" s="23"/>
      <x:c r="CI1613" s="226"/>
      <x:c r="CJ1613" s="226"/>
      <x:c r="CK1613" s="226"/>
      <x:c r="CP1613" s="226"/>
    </x:row>
    <x:row r="1614" spans="1:94" x14ac:dyDescent="0.3">
      <x:c r="A1614" s="226"/>
      <x:c r="C1614" s="226"/>
      <x:c r="L1614" s="226"/>
      <x:c r="N1614" s="23"/>
      <x:c r="AL1614" s="226"/>
      <x:c r="AR1614" s="226"/>
      <x:c r="AT1614" s="226"/>
      <x:c r="AU1614" s="226"/>
      <x:c r="AW1614" s="226"/>
      <x:c r="BJ1614" s="222"/>
      <x:c r="BT1614" s="23"/>
      <x:c r="BU1614" s="23"/>
      <x:c r="BV1614" s="23"/>
      <x:c r="CI1614" s="226"/>
      <x:c r="CJ1614" s="226"/>
      <x:c r="CK1614" s="226"/>
      <x:c r="CP1614" s="226"/>
    </x:row>
    <x:row r="1615" spans="1:94" x14ac:dyDescent="0.3">
      <x:c r="A1615" s="226"/>
      <x:c r="C1615" s="226"/>
      <x:c r="L1615" s="226"/>
      <x:c r="N1615" s="23"/>
      <x:c r="AL1615" s="226"/>
      <x:c r="AR1615" s="226"/>
      <x:c r="AT1615" s="226"/>
      <x:c r="AU1615" s="226"/>
      <x:c r="AW1615" s="226"/>
      <x:c r="BJ1615" s="222"/>
      <x:c r="BT1615" s="23"/>
      <x:c r="BU1615" s="23"/>
      <x:c r="BV1615" s="23"/>
      <x:c r="CI1615" s="226"/>
      <x:c r="CJ1615" s="226"/>
      <x:c r="CK1615" s="226"/>
      <x:c r="CP1615" s="226"/>
    </x:row>
    <x:row r="1616" spans="1:94" x14ac:dyDescent="0.3">
      <x:c r="A1616" s="226"/>
      <x:c r="C1616" s="226"/>
      <x:c r="L1616" s="226"/>
      <x:c r="N1616" s="23"/>
      <x:c r="AL1616" s="226"/>
      <x:c r="AR1616" s="226"/>
      <x:c r="AT1616" s="226"/>
      <x:c r="AU1616" s="226"/>
      <x:c r="AW1616" s="226"/>
      <x:c r="BJ1616" s="222"/>
      <x:c r="BT1616" s="23"/>
      <x:c r="BU1616" s="23"/>
      <x:c r="BV1616" s="23"/>
      <x:c r="CI1616" s="226"/>
      <x:c r="CJ1616" s="226"/>
      <x:c r="CK1616" s="226"/>
      <x:c r="CP1616" s="226"/>
    </x:row>
    <x:row r="1617" spans="1:94" x14ac:dyDescent="0.3">
      <x:c r="A1617" s="226"/>
      <x:c r="C1617" s="226"/>
      <x:c r="L1617" s="226"/>
      <x:c r="N1617" s="23"/>
      <x:c r="AL1617" s="226"/>
      <x:c r="AR1617" s="226"/>
      <x:c r="AT1617" s="226"/>
      <x:c r="AU1617" s="226"/>
      <x:c r="AW1617" s="226"/>
      <x:c r="BJ1617" s="222"/>
      <x:c r="BT1617" s="23"/>
      <x:c r="BU1617" s="23"/>
      <x:c r="BV1617" s="23"/>
      <x:c r="CI1617" s="226"/>
      <x:c r="CJ1617" s="226"/>
      <x:c r="CK1617" s="226"/>
      <x:c r="CP1617" s="226"/>
    </x:row>
    <x:row r="1618" spans="1:94" x14ac:dyDescent="0.3">
      <x:c r="A1618" s="226"/>
      <x:c r="C1618" s="226"/>
      <x:c r="L1618" s="226"/>
      <x:c r="N1618" s="23"/>
      <x:c r="AL1618" s="226"/>
      <x:c r="AR1618" s="226"/>
      <x:c r="AT1618" s="226"/>
      <x:c r="AU1618" s="226"/>
      <x:c r="AW1618" s="226"/>
      <x:c r="BJ1618" s="222"/>
      <x:c r="BT1618" s="23"/>
      <x:c r="BU1618" s="23"/>
      <x:c r="BV1618" s="23"/>
      <x:c r="CI1618" s="226"/>
      <x:c r="CJ1618" s="226"/>
      <x:c r="CK1618" s="226"/>
      <x:c r="CP1618" s="226"/>
    </x:row>
    <x:row r="1619" spans="1:94" x14ac:dyDescent="0.3">
      <x:c r="A1619" s="226"/>
      <x:c r="C1619" s="226"/>
      <x:c r="L1619" s="226"/>
      <x:c r="N1619" s="23"/>
      <x:c r="AL1619" s="226"/>
      <x:c r="AR1619" s="226"/>
      <x:c r="AT1619" s="226"/>
      <x:c r="AU1619" s="226"/>
      <x:c r="AW1619" s="226"/>
      <x:c r="BJ1619" s="222"/>
      <x:c r="BT1619" s="23"/>
      <x:c r="BU1619" s="23"/>
      <x:c r="BV1619" s="23"/>
      <x:c r="CI1619" s="226"/>
      <x:c r="CJ1619" s="226"/>
      <x:c r="CK1619" s="226"/>
      <x:c r="CP1619" s="226"/>
    </x:row>
    <x:row r="1620" spans="1:94" x14ac:dyDescent="0.3">
      <x:c r="A1620" s="226"/>
      <x:c r="C1620" s="226"/>
      <x:c r="L1620" s="226"/>
      <x:c r="N1620" s="23"/>
      <x:c r="W1620" s="226"/>
      <x:c r="AE1620" s="23"/>
      <x:c r="AF1620" s="23"/>
      <x:c r="AH1620" s="23"/>
      <x:c r="AK1620" s="226"/>
      <x:c r="AL1620" s="222"/>
      <x:c r="AM1620" s="226"/>
      <x:c r="AN1620" s="222"/>
      <x:c r="AO1620" s="222"/>
      <x:c r="AP1620" s="222"/>
      <x:c r="AR1620" s="222"/>
      <x:c r="AS1620" s="222"/>
      <x:c r="AT1620" s="222"/>
      <x:c r="AU1620" s="222"/>
      <x:c r="AV1620" s="222"/>
      <x:c r="AW1620" s="222"/>
      <x:c r="BJ1620" s="222"/>
      <x:c r="BK1620" s="226"/>
      <x:c r="BO1620" s="226"/>
      <x:c r="BP1620" s="226"/>
      <x:c r="BT1620" s="23"/>
      <x:c r="BU1620" s="23"/>
      <x:c r="BV1620" s="23"/>
      <x:c r="CA1620" s="226"/>
      <x:c r="CG1620" s="226"/>
      <x:c r="CH1620" s="226"/>
      <x:c r="CI1620" s="226"/>
      <x:c r="CJ1620" s="226"/>
      <x:c r="CK1620" s="226"/>
      <x:c r="CL1620" s="23"/>
      <x:c r="CP1620" s="226"/>
    </x:row>
    <x:row r="1621" spans="1:94" x14ac:dyDescent="0.3">
      <x:c r="A1621" s="226"/>
      <x:c r="C1621" s="226"/>
      <x:c r="L1621" s="226"/>
      <x:c r="N1621" s="23"/>
      <x:c r="AL1621" s="226"/>
      <x:c r="AR1621" s="222"/>
      <x:c r="AT1621" s="222"/>
      <x:c r="AU1621" s="222"/>
      <x:c r="AW1621" s="222"/>
      <x:c r="BJ1621" s="222"/>
      <x:c r="BT1621" s="23"/>
      <x:c r="BU1621" s="23"/>
      <x:c r="BV1621" s="23"/>
      <x:c r="CI1621" s="226"/>
      <x:c r="CJ1621" s="226"/>
      <x:c r="CK1621" s="226"/>
      <x:c r="CP1621" s="226"/>
    </x:row>
    <x:row r="1622" spans="1:94" x14ac:dyDescent="0.3">
      <x:c r="A1622" s="226"/>
      <x:c r="C1622" s="226"/>
      <x:c r="L1622" s="226"/>
      <x:c r="N1622" s="23"/>
      <x:c r="AL1622" s="226"/>
      <x:c r="AR1622" s="222"/>
      <x:c r="AT1622" s="222"/>
      <x:c r="AU1622" s="222"/>
      <x:c r="AW1622" s="222"/>
      <x:c r="BJ1622" s="222"/>
      <x:c r="BT1622" s="23"/>
      <x:c r="BU1622" s="23"/>
      <x:c r="BV1622" s="23"/>
      <x:c r="CI1622" s="226"/>
      <x:c r="CJ1622" s="226"/>
      <x:c r="CK1622" s="226"/>
      <x:c r="CP1622" s="226"/>
    </x:row>
    <x:row r="1623" spans="1:94" x14ac:dyDescent="0.3">
      <x:c r="A1623" s="226"/>
      <x:c r="C1623" s="226"/>
      <x:c r="L1623" s="226"/>
      <x:c r="N1623" s="23"/>
      <x:c r="AL1623" s="226"/>
      <x:c r="AR1623" s="222"/>
      <x:c r="AT1623" s="222"/>
      <x:c r="AU1623" s="222"/>
      <x:c r="AW1623" s="222"/>
      <x:c r="BJ1623" s="222"/>
      <x:c r="BT1623" s="23"/>
      <x:c r="BU1623" s="23"/>
      <x:c r="BV1623" s="23"/>
      <x:c r="CI1623" s="226"/>
      <x:c r="CJ1623" s="226"/>
      <x:c r="CK1623" s="226"/>
      <x:c r="CP1623" s="226"/>
    </x:row>
    <x:row r="1624" spans="1:94" x14ac:dyDescent="0.3">
      <x:c r="A1624" s="226"/>
      <x:c r="C1624" s="226"/>
      <x:c r="L1624" s="226"/>
      <x:c r="N1624" s="23"/>
      <x:c r="AL1624" s="226"/>
      <x:c r="AR1624" s="222"/>
      <x:c r="AT1624" s="222"/>
      <x:c r="AU1624" s="222"/>
      <x:c r="AW1624" s="222"/>
      <x:c r="BJ1624" s="222"/>
      <x:c r="BT1624" s="23"/>
      <x:c r="BU1624" s="23"/>
      <x:c r="BV1624" s="23"/>
      <x:c r="CI1624" s="226"/>
      <x:c r="CJ1624" s="226"/>
      <x:c r="CK1624" s="226"/>
      <x:c r="CP1624" s="226"/>
    </x:row>
    <x:row r="1625" spans="1:94" x14ac:dyDescent="0.3">
      <x:c r="A1625" s="226"/>
      <x:c r="C1625" s="226"/>
      <x:c r="L1625" s="226"/>
      <x:c r="N1625" s="23"/>
      <x:c r="AL1625" s="226"/>
      <x:c r="AR1625" s="222"/>
      <x:c r="AT1625" s="222"/>
      <x:c r="AU1625" s="222"/>
      <x:c r="AW1625" s="222"/>
      <x:c r="BJ1625" s="222"/>
      <x:c r="BT1625" s="23"/>
      <x:c r="BU1625" s="23"/>
      <x:c r="BV1625" s="23"/>
      <x:c r="CI1625" s="226"/>
      <x:c r="CJ1625" s="226"/>
      <x:c r="CK1625" s="226"/>
      <x:c r="CP1625" s="226"/>
    </x:row>
    <x:row r="1626" spans="1:94" x14ac:dyDescent="0.3">
      <x:c r="A1626" s="226"/>
      <x:c r="C1626" s="226"/>
      <x:c r="L1626" s="226"/>
      <x:c r="N1626" s="23"/>
      <x:c r="AL1626" s="226"/>
      <x:c r="AR1626" s="226"/>
      <x:c r="AT1626" s="226"/>
      <x:c r="AU1626" s="226"/>
      <x:c r="AW1626" s="226"/>
      <x:c r="BJ1626" s="222"/>
      <x:c r="BT1626" s="23"/>
      <x:c r="BU1626" s="23"/>
      <x:c r="BV1626" s="23"/>
      <x:c r="CI1626" s="226"/>
      <x:c r="CJ1626" s="226"/>
      <x:c r="CK1626" s="226"/>
      <x:c r="CP1626" s="226"/>
    </x:row>
    <x:row r="1627" spans="1:94" x14ac:dyDescent="0.3">
      <x:c r="A1627" s="226"/>
      <x:c r="C1627" s="226"/>
      <x:c r="L1627" s="226"/>
      <x:c r="N1627" s="23"/>
      <x:c r="AL1627" s="226"/>
      <x:c r="AR1627" s="226"/>
      <x:c r="AT1627" s="226"/>
      <x:c r="AU1627" s="226"/>
      <x:c r="AW1627" s="226"/>
      <x:c r="BJ1627" s="222"/>
      <x:c r="BT1627" s="23"/>
      <x:c r="BU1627" s="23"/>
      <x:c r="BV1627" s="23"/>
      <x:c r="CI1627" s="226"/>
      <x:c r="CJ1627" s="226"/>
      <x:c r="CK1627" s="226"/>
      <x:c r="CP1627" s="226"/>
    </x:row>
    <x:row r="1628" spans="1:94" x14ac:dyDescent="0.3">
      <x:c r="A1628" s="226"/>
      <x:c r="C1628" s="226"/>
      <x:c r="L1628" s="226"/>
      <x:c r="N1628" s="23"/>
      <x:c r="AL1628" s="226"/>
      <x:c r="AR1628" s="226"/>
      <x:c r="AT1628" s="226"/>
      <x:c r="AU1628" s="226"/>
      <x:c r="AW1628" s="226"/>
      <x:c r="BJ1628" s="222"/>
      <x:c r="BT1628" s="23"/>
      <x:c r="BU1628" s="23"/>
      <x:c r="BV1628" s="23"/>
      <x:c r="CI1628" s="226"/>
      <x:c r="CJ1628" s="226"/>
      <x:c r="CK1628" s="226"/>
      <x:c r="CP1628" s="226"/>
    </x:row>
    <x:row r="1629" spans="1:94" x14ac:dyDescent="0.3">
      <x:c r="A1629" s="226"/>
      <x:c r="C1629" s="226"/>
      <x:c r="L1629" s="226"/>
      <x:c r="N1629" s="23"/>
      <x:c r="AL1629" s="226"/>
      <x:c r="AR1629" s="226"/>
      <x:c r="AT1629" s="226"/>
      <x:c r="AU1629" s="226"/>
      <x:c r="AW1629" s="226"/>
      <x:c r="BJ1629" s="222"/>
      <x:c r="BT1629" s="23"/>
      <x:c r="BU1629" s="23"/>
      <x:c r="BV1629" s="23"/>
      <x:c r="CI1629" s="226"/>
      <x:c r="CJ1629" s="226"/>
      <x:c r="CK1629" s="226"/>
      <x:c r="CP1629" s="226"/>
    </x:row>
    <x:row r="1630" spans="1:94" x14ac:dyDescent="0.3">
      <x:c r="A1630" s="226"/>
      <x:c r="C1630" s="226"/>
      <x:c r="L1630" s="226"/>
      <x:c r="N1630" s="23"/>
      <x:c r="AL1630" s="226"/>
      <x:c r="AR1630" s="226"/>
      <x:c r="AT1630" s="226"/>
      <x:c r="AU1630" s="226"/>
      <x:c r="AW1630" s="226"/>
      <x:c r="BJ1630" s="222"/>
      <x:c r="BT1630" s="23"/>
      <x:c r="BU1630" s="23"/>
      <x:c r="BV1630" s="23"/>
      <x:c r="CI1630" s="226"/>
      <x:c r="CJ1630" s="226"/>
      <x:c r="CK1630" s="226"/>
      <x:c r="CP1630" s="226"/>
    </x:row>
    <x:row r="1631" spans="1:94" x14ac:dyDescent="0.3">
      <x:c r="A1631" s="226"/>
      <x:c r="C1631" s="226"/>
      <x:c r="L1631" s="226"/>
      <x:c r="N1631" s="23"/>
      <x:c r="AL1631" s="226"/>
      <x:c r="AR1631" s="226"/>
      <x:c r="AT1631" s="226"/>
      <x:c r="AU1631" s="226"/>
      <x:c r="AW1631" s="226"/>
      <x:c r="BJ1631" s="222"/>
      <x:c r="BT1631" s="23"/>
      <x:c r="BU1631" s="23"/>
      <x:c r="BV1631" s="23"/>
      <x:c r="CI1631" s="226"/>
      <x:c r="CJ1631" s="226"/>
      <x:c r="CK1631" s="226"/>
      <x:c r="CP1631" s="226"/>
    </x:row>
    <x:row r="1632" spans="1:94" x14ac:dyDescent="0.3">
      <x:c r="A1632" s="226"/>
      <x:c r="C1632" s="226"/>
      <x:c r="L1632" s="226"/>
      <x:c r="N1632" s="23"/>
      <x:c r="W1632" s="226"/>
      <x:c r="AE1632" s="23"/>
      <x:c r="AF1632" s="23"/>
      <x:c r="AK1632" s="226"/>
      <x:c r="AL1632" s="222"/>
      <x:c r="AM1632" s="226"/>
      <x:c r="AN1632" s="222"/>
      <x:c r="AO1632" s="222"/>
      <x:c r="AR1632" s="222"/>
      <x:c r="AS1632" s="222"/>
      <x:c r="AT1632" s="222"/>
      <x:c r="AU1632" s="222"/>
      <x:c r="AV1632" s="222"/>
      <x:c r="AW1632" s="222"/>
      <x:c r="BJ1632" s="222"/>
      <x:c r="BO1632" s="226"/>
      <x:c r="BT1632" s="23"/>
      <x:c r="BU1632" s="23"/>
      <x:c r="BV1632" s="23"/>
      <x:c r="CA1632" s="226"/>
      <x:c r="CG1632" s="226"/>
      <x:c r="CH1632" s="226"/>
      <x:c r="CI1632" s="226"/>
      <x:c r="CJ1632" s="226"/>
      <x:c r="CK1632" s="226"/>
      <x:c r="CL1632" s="23"/>
      <x:c r="CP1632" s="226"/>
    </x:row>
    <x:row r="1633" spans="1:94" x14ac:dyDescent="0.3">
      <x:c r="A1633" s="226"/>
      <x:c r="C1633" s="226"/>
      <x:c r="L1633" s="226"/>
      <x:c r="N1633" s="23"/>
      <x:c r="W1633" s="226"/>
      <x:c r="AE1633" s="23"/>
      <x:c r="AF1633" s="23"/>
      <x:c r="AH1633" s="23"/>
      <x:c r="AK1633" s="226"/>
      <x:c r="AL1633" s="222"/>
      <x:c r="AM1633" s="226"/>
      <x:c r="AN1633" s="222"/>
      <x:c r="AO1633" s="222"/>
      <x:c r="AP1633" s="222"/>
      <x:c r="AR1633" s="222"/>
      <x:c r="AS1633" s="222"/>
      <x:c r="AT1633" s="222"/>
      <x:c r="AU1633" s="222"/>
      <x:c r="AV1633" s="222"/>
      <x:c r="AW1633" s="222"/>
      <x:c r="BJ1633" s="222"/>
      <x:c r="BN1633" s="226"/>
      <x:c r="BO1633" s="226"/>
      <x:c r="BP1633" s="226"/>
      <x:c r="BT1633" s="23"/>
      <x:c r="BU1633" s="23"/>
      <x:c r="BV1633" s="23"/>
      <x:c r="CA1633" s="226"/>
      <x:c r="CG1633" s="226"/>
      <x:c r="CH1633" s="226"/>
      <x:c r="CI1633" s="226"/>
      <x:c r="CJ1633" s="226"/>
      <x:c r="CK1633" s="226"/>
      <x:c r="CL1633" s="23"/>
      <x:c r="CP1633" s="226"/>
    </x:row>
    <x:row r="1634" spans="1:94" x14ac:dyDescent="0.3">
      <x:c r="A1634" s="226"/>
      <x:c r="C1634" s="226"/>
      <x:c r="L1634" s="226"/>
      <x:c r="N1634" s="23"/>
      <x:c r="W1634" s="226"/>
      <x:c r="AE1634" s="23"/>
      <x:c r="AF1634" s="23"/>
      <x:c r="AH1634" s="23"/>
      <x:c r="AK1634" s="226"/>
      <x:c r="AL1634" s="222"/>
      <x:c r="AM1634" s="226"/>
      <x:c r="AN1634" s="222"/>
      <x:c r="AO1634" s="222"/>
      <x:c r="AP1634" s="222"/>
      <x:c r="AR1634" s="222"/>
      <x:c r="AS1634" s="222"/>
      <x:c r="AT1634" s="222"/>
      <x:c r="AU1634" s="222"/>
      <x:c r="AV1634" s="222"/>
      <x:c r="AW1634" s="222"/>
      <x:c r="BJ1634" s="222"/>
      <x:c r="BN1634" s="226"/>
      <x:c r="BO1634" s="226"/>
      <x:c r="BP1634" s="226"/>
      <x:c r="BT1634" s="23"/>
      <x:c r="BU1634" s="23"/>
      <x:c r="BV1634" s="23"/>
      <x:c r="CA1634" s="226"/>
      <x:c r="CG1634" s="226"/>
      <x:c r="CH1634" s="226"/>
      <x:c r="CI1634" s="226"/>
      <x:c r="CJ1634" s="226"/>
      <x:c r="CK1634" s="226"/>
      <x:c r="CL1634" s="23"/>
      <x:c r="CP1634" s="226"/>
    </x:row>
    <x:row r="1635" spans="1:94" x14ac:dyDescent="0.3">
      <x:c r="A1635" s="226"/>
      <x:c r="C1635" s="226"/>
      <x:c r="L1635" s="226"/>
      <x:c r="N1635" s="23"/>
      <x:c r="W1635" s="226"/>
      <x:c r="AE1635" s="23"/>
      <x:c r="AF1635" s="23"/>
      <x:c r="AH1635" s="23"/>
      <x:c r="AK1635" s="226"/>
      <x:c r="AL1635" s="222"/>
      <x:c r="AM1635" s="226"/>
      <x:c r="AN1635" s="222"/>
      <x:c r="AO1635" s="222"/>
      <x:c r="AP1635" s="222"/>
      <x:c r="AR1635" s="222"/>
      <x:c r="AS1635" s="222"/>
      <x:c r="AT1635" s="222"/>
      <x:c r="AU1635" s="222"/>
      <x:c r="AV1635" s="222"/>
      <x:c r="AW1635" s="222"/>
      <x:c r="BJ1635" s="222"/>
      <x:c r="BN1635" s="226"/>
      <x:c r="BO1635" s="226"/>
      <x:c r="BP1635" s="226"/>
      <x:c r="BT1635" s="23"/>
      <x:c r="BU1635" s="23"/>
      <x:c r="BV1635" s="23"/>
      <x:c r="CA1635" s="226"/>
      <x:c r="CG1635" s="226"/>
      <x:c r="CH1635" s="226"/>
      <x:c r="CI1635" s="226"/>
      <x:c r="CJ1635" s="226"/>
      <x:c r="CK1635" s="226"/>
      <x:c r="CL1635" s="23"/>
      <x:c r="CP1635" s="226"/>
    </x:row>
    <x:row r="1636" spans="1:94" x14ac:dyDescent="0.3">
      <x:c r="A1636" s="226"/>
      <x:c r="C1636" s="226"/>
      <x:c r="L1636" s="226"/>
      <x:c r="N1636" s="23"/>
      <x:c r="W1636" s="226"/>
      <x:c r="AE1636" s="23"/>
      <x:c r="AF1636" s="23"/>
      <x:c r="AH1636" s="23"/>
      <x:c r="AK1636" s="226"/>
      <x:c r="AL1636" s="222"/>
      <x:c r="AM1636" s="226"/>
      <x:c r="AN1636" s="222"/>
      <x:c r="AO1636" s="222"/>
      <x:c r="AP1636" s="222"/>
      <x:c r="AR1636" s="222"/>
      <x:c r="AS1636" s="222"/>
      <x:c r="AT1636" s="222"/>
      <x:c r="AU1636" s="222"/>
      <x:c r="AV1636" s="222"/>
      <x:c r="AW1636" s="222"/>
      <x:c r="BJ1636" s="222"/>
      <x:c r="BN1636" s="226"/>
      <x:c r="BO1636" s="226"/>
      <x:c r="BP1636" s="226"/>
      <x:c r="BT1636" s="23"/>
      <x:c r="BU1636" s="23"/>
      <x:c r="BV1636" s="23"/>
      <x:c r="CA1636" s="226"/>
      <x:c r="CG1636" s="226"/>
      <x:c r="CH1636" s="226"/>
      <x:c r="CI1636" s="226"/>
      <x:c r="CJ1636" s="226"/>
      <x:c r="CK1636" s="226"/>
      <x:c r="CL1636" s="23"/>
      <x:c r="CP1636" s="226"/>
    </x:row>
    <x:row r="1637" spans="1:94" x14ac:dyDescent="0.3">
      <x:c r="A1637" s="226"/>
      <x:c r="C1637" s="226"/>
      <x:c r="L1637" s="226"/>
      <x:c r="N1637" s="23"/>
      <x:c r="W1637" s="226"/>
      <x:c r="AE1637" s="23"/>
      <x:c r="AF1637" s="23"/>
      <x:c r="AH1637" s="23"/>
      <x:c r="AK1637" s="226"/>
      <x:c r="AL1637" s="222"/>
      <x:c r="AM1637" s="226"/>
      <x:c r="AN1637" s="222"/>
      <x:c r="AO1637" s="222"/>
      <x:c r="AP1637" s="222"/>
      <x:c r="AR1637" s="222"/>
      <x:c r="AS1637" s="222"/>
      <x:c r="AT1637" s="222"/>
      <x:c r="AU1637" s="222"/>
      <x:c r="AV1637" s="222"/>
      <x:c r="AW1637" s="222"/>
      <x:c r="BJ1637" s="222"/>
      <x:c r="BN1637" s="226"/>
      <x:c r="BO1637" s="226"/>
      <x:c r="BP1637" s="226"/>
      <x:c r="BT1637" s="23"/>
      <x:c r="BU1637" s="23"/>
      <x:c r="BV1637" s="23"/>
      <x:c r="CA1637" s="226"/>
      <x:c r="CG1637" s="226"/>
      <x:c r="CH1637" s="226"/>
      <x:c r="CI1637" s="226"/>
      <x:c r="CJ1637" s="226"/>
      <x:c r="CK1637" s="226"/>
      <x:c r="CL1637" s="23"/>
      <x:c r="CP1637" s="226"/>
    </x:row>
    <x:row r="1638" spans="1:94" x14ac:dyDescent="0.3">
      <x:c r="A1638" s="226"/>
      <x:c r="C1638" s="226"/>
      <x:c r="L1638" s="226"/>
      <x:c r="N1638" s="23"/>
      <x:c r="W1638" s="226"/>
      <x:c r="AE1638" s="23"/>
      <x:c r="AF1638" s="23"/>
      <x:c r="AH1638" s="23"/>
      <x:c r="AK1638" s="226"/>
      <x:c r="AL1638" s="222"/>
      <x:c r="AM1638" s="226"/>
      <x:c r="AN1638" s="222"/>
      <x:c r="AO1638" s="222"/>
      <x:c r="AP1638" s="222"/>
      <x:c r="AR1638" s="222"/>
      <x:c r="AS1638" s="222"/>
      <x:c r="AT1638" s="222"/>
      <x:c r="AU1638" s="222"/>
      <x:c r="AV1638" s="222"/>
      <x:c r="AW1638" s="222"/>
      <x:c r="BJ1638" s="222"/>
      <x:c r="BN1638" s="226"/>
      <x:c r="BO1638" s="226"/>
      <x:c r="BP1638" s="226"/>
      <x:c r="BT1638" s="23"/>
      <x:c r="BU1638" s="23"/>
      <x:c r="BV1638" s="23"/>
      <x:c r="CA1638" s="226"/>
      <x:c r="CG1638" s="226"/>
      <x:c r="CH1638" s="226"/>
      <x:c r="CI1638" s="226"/>
      <x:c r="CJ1638" s="226"/>
      <x:c r="CK1638" s="226"/>
      <x:c r="CL1638" s="23"/>
      <x:c r="CP1638" s="226"/>
    </x:row>
    <x:row r="1639" spans="1:94" x14ac:dyDescent="0.3">
      <x:c r="A1639" s="226"/>
      <x:c r="C1639" s="226"/>
      <x:c r="L1639" s="226"/>
      <x:c r="N1639" s="23"/>
      <x:c r="W1639" s="226"/>
      <x:c r="AE1639" s="23"/>
      <x:c r="AF1639" s="23"/>
      <x:c r="AH1639" s="23"/>
      <x:c r="AK1639" s="226"/>
      <x:c r="AL1639" s="222"/>
      <x:c r="AM1639" s="226"/>
      <x:c r="AN1639" s="222"/>
      <x:c r="AO1639" s="222"/>
      <x:c r="AP1639" s="222"/>
      <x:c r="AR1639" s="222"/>
      <x:c r="AS1639" s="222"/>
      <x:c r="AT1639" s="222"/>
      <x:c r="AU1639" s="222"/>
      <x:c r="AV1639" s="222"/>
      <x:c r="AW1639" s="222"/>
      <x:c r="BJ1639" s="222"/>
      <x:c r="BN1639" s="226"/>
      <x:c r="BO1639" s="226"/>
      <x:c r="BP1639" s="226"/>
      <x:c r="BT1639" s="23"/>
      <x:c r="BU1639" s="23"/>
      <x:c r="BV1639" s="23"/>
      <x:c r="CA1639" s="226"/>
      <x:c r="CG1639" s="226"/>
      <x:c r="CH1639" s="226"/>
      <x:c r="CI1639" s="226"/>
      <x:c r="CJ1639" s="226"/>
      <x:c r="CK1639" s="226"/>
      <x:c r="CL1639" s="23"/>
      <x:c r="CP1639" s="226"/>
    </x:row>
    <x:row r="1640" spans="1:94" x14ac:dyDescent="0.3">
      <x:c r="A1640" s="226"/>
      <x:c r="C1640" s="226"/>
      <x:c r="L1640" s="226"/>
      <x:c r="N1640" s="23"/>
      <x:c r="W1640" s="226"/>
      <x:c r="AE1640" s="23"/>
      <x:c r="AF1640" s="23"/>
      <x:c r="AH1640" s="23"/>
      <x:c r="AK1640" s="226"/>
      <x:c r="AL1640" s="222"/>
      <x:c r="AM1640" s="226"/>
      <x:c r="AN1640" s="222"/>
      <x:c r="AO1640" s="222"/>
      <x:c r="AP1640" s="222"/>
      <x:c r="AR1640" s="222"/>
      <x:c r="AS1640" s="222"/>
      <x:c r="AT1640" s="222"/>
      <x:c r="AU1640" s="222"/>
      <x:c r="AV1640" s="222"/>
      <x:c r="AW1640" s="222"/>
      <x:c r="BJ1640" s="222"/>
      <x:c r="BN1640" s="226"/>
      <x:c r="BO1640" s="226"/>
      <x:c r="BP1640" s="226"/>
      <x:c r="BT1640" s="23"/>
      <x:c r="BU1640" s="23"/>
      <x:c r="BV1640" s="23"/>
      <x:c r="CA1640" s="226"/>
      <x:c r="CG1640" s="226"/>
      <x:c r="CH1640" s="226"/>
      <x:c r="CI1640" s="226"/>
      <x:c r="CJ1640" s="226"/>
      <x:c r="CK1640" s="226"/>
      <x:c r="CL1640" s="23"/>
      <x:c r="CP1640" s="226"/>
    </x:row>
    <x:row r="1641" spans="1:94" x14ac:dyDescent="0.3">
      <x:c r="A1641" s="226"/>
      <x:c r="C1641" s="226"/>
      <x:c r="L1641" s="226"/>
      <x:c r="N1641" s="23"/>
      <x:c r="W1641" s="226"/>
      <x:c r="AE1641" s="23"/>
      <x:c r="AF1641" s="23"/>
      <x:c r="AH1641" s="23"/>
      <x:c r="AK1641" s="226"/>
      <x:c r="AL1641" s="222"/>
      <x:c r="AM1641" s="226"/>
      <x:c r="AN1641" s="222"/>
      <x:c r="AO1641" s="222"/>
      <x:c r="AP1641" s="222"/>
      <x:c r="AR1641" s="222"/>
      <x:c r="AS1641" s="222"/>
      <x:c r="AT1641" s="222"/>
      <x:c r="AU1641" s="222"/>
      <x:c r="AV1641" s="222"/>
      <x:c r="AW1641" s="222"/>
      <x:c r="BJ1641" s="222"/>
      <x:c r="BN1641" s="226"/>
      <x:c r="BO1641" s="226"/>
      <x:c r="BP1641" s="226"/>
      <x:c r="BT1641" s="23"/>
      <x:c r="BU1641" s="23"/>
      <x:c r="BV1641" s="23"/>
      <x:c r="CA1641" s="226"/>
      <x:c r="CG1641" s="226"/>
      <x:c r="CH1641" s="226"/>
      <x:c r="CI1641" s="226"/>
      <x:c r="CJ1641" s="226"/>
      <x:c r="CK1641" s="226"/>
      <x:c r="CL1641" s="23"/>
      <x:c r="CP1641" s="226"/>
    </x:row>
    <x:row r="1642" spans="1:94" x14ac:dyDescent="0.3">
      <x:c r="A1642" s="226"/>
      <x:c r="C1642" s="226"/>
      <x:c r="L1642" s="226"/>
      <x:c r="N1642" s="23"/>
      <x:c r="W1642" s="226"/>
      <x:c r="AE1642" s="23"/>
      <x:c r="AF1642" s="23"/>
      <x:c r="AH1642" s="23"/>
      <x:c r="AK1642" s="226"/>
      <x:c r="AL1642" s="222"/>
      <x:c r="AM1642" s="226"/>
      <x:c r="AN1642" s="222"/>
      <x:c r="AO1642" s="222"/>
      <x:c r="AP1642" s="222"/>
      <x:c r="AR1642" s="222"/>
      <x:c r="AS1642" s="222"/>
      <x:c r="AT1642" s="222"/>
      <x:c r="AU1642" s="222"/>
      <x:c r="AV1642" s="222"/>
      <x:c r="AW1642" s="222"/>
      <x:c r="BJ1642" s="222"/>
      <x:c r="BN1642" s="226"/>
      <x:c r="BO1642" s="226"/>
      <x:c r="BP1642" s="226"/>
      <x:c r="BT1642" s="23"/>
      <x:c r="BU1642" s="23"/>
      <x:c r="BV1642" s="23"/>
      <x:c r="CA1642" s="226"/>
      <x:c r="CG1642" s="226"/>
      <x:c r="CH1642" s="226"/>
      <x:c r="CI1642" s="226"/>
      <x:c r="CJ1642" s="226"/>
      <x:c r="CK1642" s="226"/>
      <x:c r="CL1642" s="23"/>
      <x:c r="CP1642" s="226"/>
    </x:row>
    <x:row r="1643" spans="1:94" x14ac:dyDescent="0.3">
      <x:c r="A1643" s="226"/>
      <x:c r="C1643" s="226"/>
      <x:c r="L1643" s="226"/>
      <x:c r="N1643" s="23"/>
      <x:c r="W1643" s="226"/>
      <x:c r="AE1643" s="23"/>
      <x:c r="AF1643" s="23"/>
      <x:c r="AH1643" s="23"/>
      <x:c r="AK1643" s="226"/>
      <x:c r="AL1643" s="222"/>
      <x:c r="AM1643" s="226"/>
      <x:c r="AN1643" s="222"/>
      <x:c r="AO1643" s="222"/>
      <x:c r="AP1643" s="222"/>
      <x:c r="AR1643" s="222"/>
      <x:c r="AS1643" s="222"/>
      <x:c r="AT1643" s="222"/>
      <x:c r="AU1643" s="222"/>
      <x:c r="AV1643" s="222"/>
      <x:c r="AW1643" s="222"/>
      <x:c r="BJ1643" s="222"/>
      <x:c r="BN1643" s="226"/>
      <x:c r="BO1643" s="226"/>
      <x:c r="BP1643" s="226"/>
      <x:c r="BT1643" s="23"/>
      <x:c r="BU1643" s="23"/>
      <x:c r="BV1643" s="23"/>
      <x:c r="CA1643" s="226"/>
      <x:c r="CG1643" s="226"/>
      <x:c r="CH1643" s="226"/>
      <x:c r="CI1643" s="226"/>
      <x:c r="CJ1643" s="226"/>
      <x:c r="CK1643" s="226"/>
      <x:c r="CL1643" s="23"/>
      <x:c r="CP1643" s="226"/>
    </x:row>
    <x:row r="1644" spans="1:94" x14ac:dyDescent="0.3">
      <x:c r="A1644" s="226"/>
      <x:c r="C1644" s="226"/>
      <x:c r="L1644" s="226"/>
      <x:c r="N1644" s="23"/>
      <x:c r="W1644" s="226"/>
      <x:c r="AE1644" s="23"/>
      <x:c r="AF1644" s="23"/>
      <x:c r="AH1644" s="23"/>
      <x:c r="AK1644" s="226"/>
      <x:c r="AL1644" s="222"/>
      <x:c r="AM1644" s="226"/>
      <x:c r="AN1644" s="222"/>
      <x:c r="AO1644" s="222"/>
      <x:c r="AP1644" s="222"/>
      <x:c r="AR1644" s="222"/>
      <x:c r="AS1644" s="222"/>
      <x:c r="AT1644" s="222"/>
      <x:c r="AU1644" s="222"/>
      <x:c r="AV1644" s="222"/>
      <x:c r="AW1644" s="222"/>
      <x:c r="BJ1644" s="222"/>
      <x:c r="BN1644" s="226"/>
      <x:c r="BO1644" s="226"/>
      <x:c r="BP1644" s="226"/>
      <x:c r="BT1644" s="23"/>
      <x:c r="BU1644" s="23"/>
      <x:c r="BV1644" s="23"/>
      <x:c r="CA1644" s="226"/>
      <x:c r="CG1644" s="226"/>
      <x:c r="CH1644" s="226"/>
      <x:c r="CI1644" s="226"/>
      <x:c r="CJ1644" s="226"/>
      <x:c r="CK1644" s="226"/>
      <x:c r="CL1644" s="23"/>
      <x:c r="CP1644" s="226"/>
    </x:row>
    <x:row r="1645" spans="1:94" x14ac:dyDescent="0.3">
      <x:c r="A1645" s="226"/>
      <x:c r="C1645" s="226"/>
      <x:c r="L1645" s="226"/>
      <x:c r="N1645" s="23"/>
      <x:c r="W1645" s="226"/>
      <x:c r="AE1645" s="23"/>
      <x:c r="AF1645" s="23"/>
      <x:c r="AH1645" s="23"/>
      <x:c r="AK1645" s="226"/>
      <x:c r="AL1645" s="222"/>
      <x:c r="AM1645" s="226"/>
      <x:c r="AN1645" s="222"/>
      <x:c r="AO1645" s="222"/>
      <x:c r="AP1645" s="222"/>
      <x:c r="AR1645" s="222"/>
      <x:c r="AS1645" s="222"/>
      <x:c r="AT1645" s="222"/>
      <x:c r="AU1645" s="222"/>
      <x:c r="AV1645" s="222"/>
      <x:c r="AW1645" s="222"/>
      <x:c r="BJ1645" s="222"/>
      <x:c r="BN1645" s="226"/>
      <x:c r="BO1645" s="226"/>
      <x:c r="BT1645" s="23"/>
      <x:c r="BU1645" s="23"/>
      <x:c r="BV1645" s="23"/>
      <x:c r="CA1645" s="226"/>
      <x:c r="CG1645" s="226"/>
      <x:c r="CH1645" s="226"/>
      <x:c r="CI1645" s="226"/>
      <x:c r="CJ1645" s="226"/>
      <x:c r="CK1645" s="226"/>
      <x:c r="CL1645" s="23"/>
      <x:c r="CP1645" s="226"/>
    </x:row>
    <x:row r="1646" spans="1:94" x14ac:dyDescent="0.3">
      <x:c r="A1646" s="226"/>
      <x:c r="C1646" s="226"/>
      <x:c r="L1646" s="226"/>
      <x:c r="N1646" s="23"/>
      <x:c r="W1646" s="226"/>
      <x:c r="AE1646" s="23"/>
      <x:c r="AF1646" s="23"/>
      <x:c r="AI1646" s="23"/>
      <x:c r="AJ1646" s="23"/>
      <x:c r="AK1646" s="222"/>
      <x:c r="AL1646" s="222"/>
      <x:c r="AR1646" s="222"/>
      <x:c r="AS1646" s="222"/>
      <x:c r="AT1646" s="222"/>
      <x:c r="AU1646" s="222"/>
      <x:c r="AV1646" s="222"/>
      <x:c r="AW1646" s="222"/>
      <x:c r="AX1646" s="226"/>
      <x:c r="BA1646" s="226"/>
      <x:c r="BJ1646" s="222"/>
      <x:c r="BT1646" s="23"/>
      <x:c r="BU1646" s="23"/>
      <x:c r="BV1646" s="23"/>
      <x:c r="CG1646" s="226"/>
      <x:c r="CH1646" s="226"/>
      <x:c r="CI1646" s="226"/>
      <x:c r="CJ1646" s="226"/>
      <x:c r="CK1646" s="226"/>
      <x:c r="CL1646" s="23"/>
      <x:c r="CP1646" s="226"/>
    </x:row>
    <x:row r="1647" spans="1:94" x14ac:dyDescent="0.3">
      <x:c r="A1647" s="226"/>
      <x:c r="C1647" s="226"/>
      <x:c r="L1647" s="226"/>
      <x:c r="N1647" s="23"/>
      <x:c r="AL1647" s="226"/>
      <x:c r="AR1647" s="222"/>
      <x:c r="AT1647" s="222"/>
      <x:c r="AU1647" s="222"/>
      <x:c r="AW1647" s="222"/>
      <x:c r="BJ1647" s="222"/>
      <x:c r="BT1647" s="23"/>
      <x:c r="BU1647" s="23"/>
      <x:c r="BV1647" s="23"/>
      <x:c r="CI1647" s="226"/>
      <x:c r="CJ1647" s="226"/>
      <x:c r="CK1647" s="226"/>
      <x:c r="CP1647" s="226"/>
    </x:row>
    <x:row r="1648" spans="1:94" x14ac:dyDescent="0.3">
      <x:c r="A1648" s="226"/>
      <x:c r="C1648" s="226"/>
      <x:c r="L1648" s="226"/>
      <x:c r="N1648" s="23"/>
      <x:c r="AL1648" s="226"/>
      <x:c r="AR1648" s="222"/>
      <x:c r="AT1648" s="222"/>
      <x:c r="AU1648" s="222"/>
      <x:c r="AW1648" s="222"/>
      <x:c r="BJ1648" s="222"/>
      <x:c r="BT1648" s="23"/>
      <x:c r="BU1648" s="23"/>
      <x:c r="BV1648" s="23"/>
      <x:c r="CI1648" s="226"/>
      <x:c r="CJ1648" s="226"/>
      <x:c r="CK1648" s="226"/>
      <x:c r="CP1648" s="226"/>
    </x:row>
    <x:row r="1649" spans="1:94" x14ac:dyDescent="0.3">
      <x:c r="A1649" s="226"/>
      <x:c r="C1649" s="226"/>
      <x:c r="L1649" s="226"/>
      <x:c r="N1649" s="23"/>
      <x:c r="AL1649" s="226"/>
      <x:c r="AR1649" s="222"/>
      <x:c r="AT1649" s="222"/>
      <x:c r="AU1649" s="222"/>
      <x:c r="AW1649" s="222"/>
      <x:c r="BJ1649" s="222"/>
      <x:c r="BT1649" s="23"/>
      <x:c r="BU1649" s="23"/>
      <x:c r="BV1649" s="23"/>
      <x:c r="CI1649" s="226"/>
      <x:c r="CJ1649" s="226"/>
      <x:c r="CK1649" s="226"/>
      <x:c r="CP1649" s="226"/>
    </x:row>
    <x:row r="1650" spans="1:94" x14ac:dyDescent="0.3">
      <x:c r="A1650" s="226"/>
      <x:c r="C1650" s="226"/>
      <x:c r="L1650" s="226"/>
      <x:c r="N1650" s="23"/>
      <x:c r="AL1650" s="226"/>
      <x:c r="AR1650" s="222"/>
      <x:c r="AT1650" s="222"/>
      <x:c r="AU1650" s="222"/>
      <x:c r="AW1650" s="222"/>
      <x:c r="BJ1650" s="222"/>
      <x:c r="BT1650" s="23"/>
      <x:c r="BU1650" s="23"/>
      <x:c r="BV1650" s="23"/>
      <x:c r="CI1650" s="226"/>
      <x:c r="CJ1650" s="226"/>
      <x:c r="CK1650" s="226"/>
      <x:c r="CP1650" s="226"/>
    </x:row>
    <x:row r="1651" spans="1:94" x14ac:dyDescent="0.3">
      <x:c r="A1651" s="226"/>
      <x:c r="C1651" s="226"/>
      <x:c r="L1651" s="226"/>
      <x:c r="N1651" s="23"/>
      <x:c r="AL1651" s="226"/>
      <x:c r="AR1651" s="222"/>
      <x:c r="AT1651" s="222"/>
      <x:c r="AU1651" s="222"/>
      <x:c r="AW1651" s="222"/>
      <x:c r="BJ1651" s="222"/>
      <x:c r="BT1651" s="23"/>
      <x:c r="BU1651" s="23"/>
      <x:c r="BV1651" s="23"/>
      <x:c r="CI1651" s="226"/>
      <x:c r="CJ1651" s="226"/>
      <x:c r="CK1651" s="226"/>
      <x:c r="CP1651" s="226"/>
    </x:row>
    <x:row r="1652" spans="1:94" x14ac:dyDescent="0.3">
      <x:c r="A1652" s="226"/>
      <x:c r="C1652" s="226"/>
      <x:c r="L1652" s="226"/>
      <x:c r="N1652" s="23"/>
      <x:c r="AL1652" s="226"/>
      <x:c r="AR1652" s="226"/>
      <x:c r="AT1652" s="226"/>
      <x:c r="AU1652" s="226"/>
      <x:c r="AW1652" s="226"/>
      <x:c r="BJ1652" s="222"/>
      <x:c r="BT1652" s="23"/>
      <x:c r="BU1652" s="23"/>
      <x:c r="BV1652" s="23"/>
      <x:c r="CI1652" s="226"/>
      <x:c r="CJ1652" s="226"/>
      <x:c r="CK1652" s="226"/>
      <x:c r="CP1652" s="226"/>
    </x:row>
    <x:row r="1653" spans="1:94" x14ac:dyDescent="0.3">
      <x:c r="A1653" s="226"/>
      <x:c r="C1653" s="226"/>
      <x:c r="L1653" s="226"/>
      <x:c r="N1653" s="23"/>
      <x:c r="AL1653" s="226"/>
      <x:c r="AR1653" s="226"/>
      <x:c r="AT1653" s="226"/>
      <x:c r="AU1653" s="226"/>
      <x:c r="AW1653" s="226"/>
      <x:c r="BJ1653" s="222"/>
      <x:c r="BT1653" s="23"/>
      <x:c r="BU1653" s="23"/>
      <x:c r="BV1653" s="23"/>
      <x:c r="CI1653" s="226"/>
      <x:c r="CJ1653" s="226"/>
      <x:c r="CK1653" s="226"/>
      <x:c r="CP1653" s="226"/>
    </x:row>
    <x:row r="1654" spans="1:94" x14ac:dyDescent="0.3">
      <x:c r="A1654" s="226"/>
      <x:c r="C1654" s="226"/>
      <x:c r="L1654" s="226"/>
      <x:c r="N1654" s="23"/>
      <x:c r="AL1654" s="226"/>
      <x:c r="AR1654" s="226"/>
      <x:c r="AT1654" s="226"/>
      <x:c r="AU1654" s="226"/>
      <x:c r="AW1654" s="226"/>
      <x:c r="BJ1654" s="222"/>
      <x:c r="BT1654" s="23"/>
      <x:c r="BU1654" s="23"/>
      <x:c r="BV1654" s="23"/>
      <x:c r="CI1654" s="226"/>
      <x:c r="CJ1654" s="226"/>
      <x:c r="CK1654" s="226"/>
      <x:c r="CP1654" s="226"/>
    </x:row>
    <x:row r="1655" spans="1:94" x14ac:dyDescent="0.3">
      <x:c r="A1655" s="226"/>
      <x:c r="C1655" s="226"/>
      <x:c r="L1655" s="226"/>
      <x:c r="N1655" s="23"/>
      <x:c r="AL1655" s="226"/>
      <x:c r="AR1655" s="226"/>
      <x:c r="AT1655" s="226"/>
      <x:c r="AU1655" s="226"/>
      <x:c r="AW1655" s="226"/>
      <x:c r="BJ1655" s="222"/>
      <x:c r="BT1655" s="23"/>
      <x:c r="BU1655" s="23"/>
      <x:c r="BV1655" s="23"/>
      <x:c r="CI1655" s="226"/>
      <x:c r="CJ1655" s="226"/>
      <x:c r="CK1655" s="226"/>
      <x:c r="CP1655" s="226"/>
    </x:row>
    <x:row r="1656" spans="1:94" x14ac:dyDescent="0.3">
      <x:c r="A1656" s="226"/>
      <x:c r="C1656" s="226"/>
      <x:c r="L1656" s="226"/>
      <x:c r="N1656" s="23"/>
      <x:c r="AL1656" s="226"/>
      <x:c r="AR1656" s="226"/>
      <x:c r="AT1656" s="226"/>
      <x:c r="AU1656" s="226"/>
      <x:c r="AW1656" s="226"/>
      <x:c r="BJ1656" s="222"/>
      <x:c r="BT1656" s="23"/>
      <x:c r="BU1656" s="23"/>
      <x:c r="BV1656" s="23"/>
      <x:c r="CI1656" s="226"/>
      <x:c r="CJ1656" s="226"/>
      <x:c r="CK1656" s="226"/>
      <x:c r="CP1656" s="226"/>
    </x:row>
    <x:row r="1657" spans="1:94" x14ac:dyDescent="0.3">
      <x:c r="A1657" s="226"/>
      <x:c r="C1657" s="226"/>
      <x:c r="L1657" s="226"/>
      <x:c r="N1657" s="23"/>
      <x:c r="AL1657" s="226"/>
      <x:c r="AR1657" s="226"/>
      <x:c r="AT1657" s="226"/>
      <x:c r="AU1657" s="226"/>
      <x:c r="AW1657" s="226"/>
      <x:c r="BJ1657" s="222"/>
      <x:c r="BT1657" s="23"/>
      <x:c r="BU1657" s="23"/>
      <x:c r="BV1657" s="23"/>
      <x:c r="CI1657" s="226"/>
      <x:c r="CJ1657" s="226"/>
      <x:c r="CK1657" s="226"/>
      <x:c r="CP1657" s="226"/>
    </x:row>
    <x:row r="1658" spans="1:94" x14ac:dyDescent="0.3">
      <x:c r="A1658" s="226"/>
      <x:c r="C1658" s="226"/>
      <x:c r="L1658" s="226"/>
      <x:c r="N1658" s="23"/>
      <x:c r="AL1658" s="226"/>
      <x:c r="AR1658" s="226"/>
      <x:c r="AT1658" s="226"/>
      <x:c r="AU1658" s="222"/>
      <x:c r="AW1658" s="222"/>
      <x:c r="BJ1658" s="222"/>
      <x:c r="BT1658" s="23"/>
      <x:c r="BU1658" s="23"/>
      <x:c r="BV1658" s="23"/>
      <x:c r="CI1658" s="226"/>
      <x:c r="CJ1658" s="226"/>
      <x:c r="CK1658" s="226"/>
      <x:c r="CP1658" s="226"/>
    </x:row>
    <x:row r="1659" spans="1:94" x14ac:dyDescent="0.3">
      <x:c r="A1659" s="226"/>
      <x:c r="C1659" s="226"/>
      <x:c r="L1659" s="226"/>
      <x:c r="N1659" s="23"/>
      <x:c r="AL1659" s="226"/>
      <x:c r="AR1659" s="226"/>
      <x:c r="AT1659" s="226"/>
      <x:c r="AU1659" s="222"/>
      <x:c r="AW1659" s="222"/>
      <x:c r="BJ1659" s="222"/>
      <x:c r="BT1659" s="23"/>
      <x:c r="BU1659" s="23"/>
      <x:c r="BV1659" s="23"/>
      <x:c r="CI1659" s="226"/>
      <x:c r="CJ1659" s="226"/>
      <x:c r="CK1659" s="226"/>
      <x:c r="CP1659" s="226"/>
    </x:row>
    <x:row r="1660" spans="1:94" x14ac:dyDescent="0.3">
      <x:c r="A1660" s="226"/>
      <x:c r="C1660" s="226"/>
      <x:c r="L1660" s="226"/>
      <x:c r="N1660" s="23"/>
      <x:c r="AL1660" s="226"/>
      <x:c r="AR1660" s="226"/>
      <x:c r="AT1660" s="226"/>
      <x:c r="AU1660" s="222"/>
      <x:c r="AW1660" s="222"/>
      <x:c r="BJ1660" s="222"/>
      <x:c r="BT1660" s="23"/>
      <x:c r="BU1660" s="23"/>
      <x:c r="BV1660" s="23"/>
      <x:c r="CI1660" s="226"/>
      <x:c r="CJ1660" s="226"/>
      <x:c r="CK1660" s="226"/>
      <x:c r="CP1660" s="226"/>
    </x:row>
    <x:row r="1661" spans="1:94" x14ac:dyDescent="0.3">
      <x:c r="A1661" s="226"/>
      <x:c r="C1661" s="226"/>
      <x:c r="L1661" s="226"/>
      <x:c r="N1661" s="23"/>
      <x:c r="AL1661" s="226"/>
      <x:c r="AR1661" s="226"/>
      <x:c r="AT1661" s="226"/>
      <x:c r="AU1661" s="222"/>
      <x:c r="AW1661" s="222"/>
      <x:c r="BJ1661" s="222"/>
      <x:c r="BT1661" s="23"/>
      <x:c r="BU1661" s="23"/>
      <x:c r="BV1661" s="23"/>
      <x:c r="CI1661" s="226"/>
      <x:c r="CJ1661" s="226"/>
      <x:c r="CK1661" s="226"/>
      <x:c r="CP1661" s="226"/>
    </x:row>
    <x:row r="1662" spans="1:94" x14ac:dyDescent="0.3">
      <x:c r="A1662" s="226"/>
      <x:c r="C1662" s="226"/>
      <x:c r="L1662" s="226"/>
      <x:c r="N1662" s="23"/>
      <x:c r="AL1662" s="226"/>
      <x:c r="AR1662" s="226"/>
      <x:c r="AT1662" s="226"/>
      <x:c r="AU1662" s="222"/>
      <x:c r="AW1662" s="222"/>
      <x:c r="BJ1662" s="222"/>
      <x:c r="BT1662" s="23"/>
      <x:c r="BU1662" s="23"/>
      <x:c r="BV1662" s="23"/>
      <x:c r="CI1662" s="226"/>
      <x:c r="CJ1662" s="226"/>
      <x:c r="CK1662" s="226"/>
      <x:c r="CP1662" s="226"/>
    </x:row>
    <x:row r="1663" spans="1:94" x14ac:dyDescent="0.3">
      <x:c r="A1663" s="226"/>
      <x:c r="C1663" s="226"/>
      <x:c r="L1663" s="226"/>
      <x:c r="N1663" s="23"/>
      <x:c r="AL1663" s="226"/>
      <x:c r="AR1663" s="226"/>
      <x:c r="AT1663" s="226"/>
      <x:c r="AU1663" s="222"/>
      <x:c r="AW1663" s="222"/>
      <x:c r="BJ1663" s="222"/>
      <x:c r="BT1663" s="23"/>
      <x:c r="BU1663" s="23"/>
      <x:c r="BV1663" s="23"/>
      <x:c r="CI1663" s="226"/>
      <x:c r="CJ1663" s="226"/>
      <x:c r="CK1663" s="226"/>
      <x:c r="CP1663" s="226"/>
    </x:row>
    <x:row r="1664" spans="1:94" x14ac:dyDescent="0.3">
      <x:c r="A1664" s="226"/>
      <x:c r="C1664" s="226"/>
      <x:c r="L1664" s="226"/>
      <x:c r="N1664" s="23"/>
      <x:c r="AL1664" s="226"/>
      <x:c r="AR1664" s="226"/>
      <x:c r="AT1664" s="226"/>
      <x:c r="AU1664" s="226"/>
      <x:c r="AW1664" s="226"/>
      <x:c r="BJ1664" s="222"/>
      <x:c r="BT1664" s="23"/>
      <x:c r="BU1664" s="23"/>
      <x:c r="BV1664" s="23"/>
      <x:c r="CI1664" s="226"/>
      <x:c r="CJ1664" s="226"/>
      <x:c r="CK1664" s="226"/>
      <x:c r="CP1664" s="226"/>
    </x:row>
    <x:row r="1665" spans="1:94" x14ac:dyDescent="0.3">
      <x:c r="A1665" s="226"/>
      <x:c r="C1665" s="226"/>
      <x:c r="L1665" s="226"/>
      <x:c r="N1665" s="23"/>
      <x:c r="AL1665" s="226"/>
      <x:c r="AR1665" s="226"/>
      <x:c r="AT1665" s="226"/>
      <x:c r="AU1665" s="226"/>
      <x:c r="AW1665" s="226"/>
      <x:c r="BJ1665" s="222"/>
      <x:c r="BT1665" s="23"/>
      <x:c r="BU1665" s="23"/>
      <x:c r="BV1665" s="23"/>
      <x:c r="CI1665" s="226"/>
      <x:c r="CJ1665" s="226"/>
      <x:c r="CK1665" s="226"/>
      <x:c r="CP1665" s="226"/>
    </x:row>
    <x:row r="1666" spans="1:94" x14ac:dyDescent="0.3">
      <x:c r="A1666" s="226"/>
      <x:c r="C1666" s="226"/>
      <x:c r="L1666" s="226"/>
      <x:c r="N1666" s="23"/>
      <x:c r="AL1666" s="226"/>
      <x:c r="AR1666" s="226"/>
      <x:c r="AT1666" s="226"/>
      <x:c r="AU1666" s="226"/>
      <x:c r="AW1666" s="226"/>
      <x:c r="BJ1666" s="222"/>
      <x:c r="BT1666" s="23"/>
      <x:c r="BU1666" s="23"/>
      <x:c r="BV1666" s="23"/>
      <x:c r="CI1666" s="226"/>
      <x:c r="CJ1666" s="226"/>
      <x:c r="CK1666" s="226"/>
      <x:c r="CP1666" s="226"/>
    </x:row>
    <x:row r="1667" spans="1:94" x14ac:dyDescent="0.3">
      <x:c r="A1667" s="226"/>
      <x:c r="C1667" s="226"/>
      <x:c r="L1667" s="226"/>
      <x:c r="N1667" s="23"/>
      <x:c r="AL1667" s="226"/>
      <x:c r="AR1667" s="226"/>
      <x:c r="AT1667" s="226"/>
      <x:c r="AU1667" s="226"/>
      <x:c r="AW1667" s="226"/>
      <x:c r="BJ1667" s="222"/>
      <x:c r="BT1667" s="23"/>
      <x:c r="BU1667" s="23"/>
      <x:c r="BV1667" s="23"/>
      <x:c r="CI1667" s="226"/>
      <x:c r="CJ1667" s="226"/>
      <x:c r="CK1667" s="226"/>
      <x:c r="CP1667" s="226"/>
    </x:row>
    <x:row r="1668" spans="1:94" x14ac:dyDescent="0.3">
      <x:c r="A1668" s="226"/>
      <x:c r="C1668" s="226"/>
      <x:c r="L1668" s="226"/>
      <x:c r="N1668" s="23"/>
      <x:c r="AL1668" s="226"/>
      <x:c r="AR1668" s="226"/>
      <x:c r="AT1668" s="226"/>
      <x:c r="AU1668" s="226"/>
      <x:c r="AW1668" s="226"/>
      <x:c r="BJ1668" s="222"/>
      <x:c r="BT1668" s="23"/>
      <x:c r="BU1668" s="23"/>
      <x:c r="BV1668" s="23"/>
      <x:c r="CI1668" s="226"/>
      <x:c r="CJ1668" s="226"/>
      <x:c r="CK1668" s="226"/>
      <x:c r="CP1668" s="226"/>
    </x:row>
    <x:row r="1669" spans="1:94" x14ac:dyDescent="0.3">
      <x:c r="A1669" s="226"/>
      <x:c r="C1669" s="226"/>
      <x:c r="L1669" s="226"/>
      <x:c r="N1669" s="23"/>
      <x:c r="AL1669" s="226"/>
      <x:c r="AR1669" s="226"/>
      <x:c r="AT1669" s="226"/>
      <x:c r="AU1669" s="226"/>
      <x:c r="AW1669" s="226"/>
      <x:c r="BJ1669" s="222"/>
      <x:c r="BT1669" s="23"/>
      <x:c r="BU1669" s="23"/>
      <x:c r="BV1669" s="23"/>
      <x:c r="CI1669" s="226"/>
      <x:c r="CJ1669" s="226"/>
      <x:c r="CK1669" s="226"/>
      <x:c r="CP1669" s="226"/>
    </x:row>
    <x:row r="1670" spans="1:94" x14ac:dyDescent="0.3">
      <x:c r="A1670" s="226"/>
      <x:c r="C1670" s="226"/>
      <x:c r="L1670" s="226"/>
      <x:c r="N1670" s="23"/>
      <x:c r="AL1670" s="226"/>
      <x:c r="AR1670" s="226"/>
      <x:c r="AT1670" s="226"/>
      <x:c r="AU1670" s="226"/>
      <x:c r="AW1670" s="226"/>
      <x:c r="BJ1670" s="222"/>
      <x:c r="BT1670" s="23"/>
      <x:c r="BU1670" s="23"/>
      <x:c r="BV1670" s="23"/>
      <x:c r="CI1670" s="226"/>
      <x:c r="CJ1670" s="226"/>
      <x:c r="CK1670" s="226"/>
      <x:c r="CP1670" s="226"/>
    </x:row>
    <x:row r="1671" spans="1:94" x14ac:dyDescent="0.3">
      <x:c r="A1671" s="226"/>
      <x:c r="C1671" s="226"/>
      <x:c r="L1671" s="226"/>
      <x:c r="N1671" s="23"/>
      <x:c r="AL1671" s="226"/>
      <x:c r="AR1671" s="226"/>
      <x:c r="AT1671" s="226"/>
      <x:c r="AU1671" s="226"/>
      <x:c r="AW1671" s="226"/>
      <x:c r="BJ1671" s="222"/>
      <x:c r="BT1671" s="23"/>
      <x:c r="BU1671" s="23"/>
      <x:c r="BV1671" s="23"/>
      <x:c r="CI1671" s="226"/>
      <x:c r="CJ1671" s="226"/>
      <x:c r="CK1671" s="226"/>
      <x:c r="CP1671" s="226"/>
    </x:row>
    <x:row r="1672" spans="1:94" x14ac:dyDescent="0.3">
      <x:c r="A1672" s="226"/>
      <x:c r="C1672" s="226"/>
      <x:c r="L1672" s="226"/>
      <x:c r="N1672" s="23"/>
      <x:c r="AL1672" s="226"/>
      <x:c r="AR1672" s="226"/>
      <x:c r="AT1672" s="226"/>
      <x:c r="AU1672" s="226"/>
      <x:c r="AW1672" s="226"/>
      <x:c r="BJ1672" s="222"/>
      <x:c r="BT1672" s="23"/>
      <x:c r="BU1672" s="23"/>
      <x:c r="BV1672" s="23"/>
      <x:c r="CI1672" s="226"/>
      <x:c r="CJ1672" s="226"/>
      <x:c r="CK1672" s="226"/>
      <x:c r="CP1672" s="226"/>
    </x:row>
    <x:row r="1673" spans="1:94" x14ac:dyDescent="0.3">
      <x:c r="A1673" s="226"/>
      <x:c r="C1673" s="226"/>
      <x:c r="L1673" s="226"/>
      <x:c r="N1673" s="23"/>
      <x:c r="AL1673" s="226"/>
      <x:c r="AR1673" s="226"/>
      <x:c r="AT1673" s="226"/>
      <x:c r="AU1673" s="226"/>
      <x:c r="AW1673" s="226"/>
      <x:c r="BJ1673" s="222"/>
      <x:c r="BT1673" s="23"/>
      <x:c r="BU1673" s="23"/>
      <x:c r="BV1673" s="23"/>
      <x:c r="CI1673" s="226"/>
      <x:c r="CJ1673" s="226"/>
      <x:c r="CK1673" s="226"/>
      <x:c r="CP1673" s="226"/>
    </x:row>
    <x:row r="1674" spans="1:94" x14ac:dyDescent="0.3">
      <x:c r="A1674" s="226"/>
      <x:c r="C1674" s="226"/>
      <x:c r="L1674" s="226"/>
      <x:c r="N1674" s="23"/>
      <x:c r="AL1674" s="226"/>
      <x:c r="AR1674" s="226"/>
      <x:c r="AT1674" s="226"/>
      <x:c r="AU1674" s="226"/>
      <x:c r="AW1674" s="226"/>
      <x:c r="BJ1674" s="222"/>
      <x:c r="BT1674" s="23"/>
      <x:c r="BU1674" s="23"/>
      <x:c r="BV1674" s="23"/>
      <x:c r="CI1674" s="226"/>
      <x:c r="CJ1674" s="226"/>
      <x:c r="CK1674" s="226"/>
      <x:c r="CP1674" s="226"/>
    </x:row>
    <x:row r="1675" spans="1:94" x14ac:dyDescent="0.3">
      <x:c r="A1675" s="226"/>
      <x:c r="C1675" s="226"/>
      <x:c r="L1675" s="226"/>
      <x:c r="N1675" s="23"/>
      <x:c r="AL1675" s="226"/>
      <x:c r="AR1675" s="226"/>
      <x:c r="AT1675" s="226"/>
      <x:c r="AU1675" s="226"/>
      <x:c r="AW1675" s="226"/>
      <x:c r="BJ1675" s="222"/>
      <x:c r="BT1675" s="23"/>
      <x:c r="BU1675" s="23"/>
      <x:c r="BV1675" s="23"/>
      <x:c r="CI1675" s="226"/>
      <x:c r="CJ1675" s="226"/>
      <x:c r="CK1675" s="226"/>
      <x:c r="CP1675" s="226"/>
    </x:row>
    <x:row r="1676" spans="1:94" x14ac:dyDescent="0.3">
      <x:c r="A1676" s="226"/>
      <x:c r="C1676" s="226"/>
      <x:c r="L1676" s="226"/>
      <x:c r="N1676" s="23"/>
      <x:c r="AL1676" s="226"/>
      <x:c r="AR1676" s="226"/>
      <x:c r="AT1676" s="226"/>
      <x:c r="AU1676" s="226"/>
      <x:c r="AW1676" s="226"/>
      <x:c r="BJ1676" s="222"/>
      <x:c r="BT1676" s="23"/>
      <x:c r="BU1676" s="23"/>
      <x:c r="BV1676" s="23"/>
      <x:c r="CI1676" s="226"/>
      <x:c r="CJ1676" s="226"/>
      <x:c r="CK1676" s="226"/>
      <x:c r="CP1676" s="226"/>
    </x:row>
    <x:row r="1677" spans="1:94" x14ac:dyDescent="0.3">
      <x:c r="A1677" s="226"/>
      <x:c r="C1677" s="226"/>
      <x:c r="L1677" s="226"/>
      <x:c r="N1677" s="23"/>
      <x:c r="AL1677" s="226"/>
      <x:c r="AR1677" s="226"/>
      <x:c r="AT1677" s="226"/>
      <x:c r="AU1677" s="226"/>
      <x:c r="AW1677" s="226"/>
      <x:c r="BJ1677" s="222"/>
      <x:c r="BT1677" s="23"/>
      <x:c r="BU1677" s="23"/>
      <x:c r="BV1677" s="23"/>
      <x:c r="CI1677" s="226"/>
      <x:c r="CJ1677" s="226"/>
      <x:c r="CK1677" s="226"/>
      <x:c r="CP1677" s="226"/>
    </x:row>
    <x:row r="1678" spans="1:94" x14ac:dyDescent="0.3">
      <x:c r="A1678" s="226"/>
      <x:c r="C1678" s="226"/>
      <x:c r="L1678" s="226"/>
      <x:c r="N1678" s="23"/>
      <x:c r="AL1678" s="226"/>
      <x:c r="AR1678" s="226"/>
      <x:c r="AT1678" s="226"/>
      <x:c r="AU1678" s="226"/>
      <x:c r="AW1678" s="226"/>
      <x:c r="BJ1678" s="222"/>
      <x:c r="BT1678" s="23"/>
      <x:c r="BU1678" s="23"/>
      <x:c r="BV1678" s="23"/>
      <x:c r="CI1678" s="226"/>
      <x:c r="CJ1678" s="226"/>
      <x:c r="CK1678" s="226"/>
      <x:c r="CP1678" s="226"/>
    </x:row>
    <x:row r="1679" spans="1:94" x14ac:dyDescent="0.3">
      <x:c r="A1679" s="226"/>
      <x:c r="C1679" s="226"/>
      <x:c r="L1679" s="226"/>
      <x:c r="N1679" s="23"/>
      <x:c r="AL1679" s="226"/>
      <x:c r="AR1679" s="226"/>
      <x:c r="AT1679" s="226"/>
      <x:c r="AU1679" s="226"/>
      <x:c r="AW1679" s="226"/>
      <x:c r="BJ1679" s="222"/>
      <x:c r="BT1679" s="23"/>
      <x:c r="BU1679" s="23"/>
      <x:c r="BV1679" s="23"/>
      <x:c r="CI1679" s="226"/>
      <x:c r="CJ1679" s="226"/>
      <x:c r="CK1679" s="226"/>
      <x:c r="CP1679" s="226"/>
    </x:row>
    <x:row r="1680" spans="1:94" x14ac:dyDescent="0.3">
      <x:c r="A1680" s="226"/>
      <x:c r="C1680" s="226"/>
      <x:c r="L1680" s="226"/>
      <x:c r="N1680" s="23"/>
      <x:c r="AL1680" s="226"/>
      <x:c r="AR1680" s="226"/>
      <x:c r="AT1680" s="226"/>
      <x:c r="AU1680" s="226"/>
      <x:c r="AW1680" s="226"/>
      <x:c r="BJ1680" s="222"/>
      <x:c r="BT1680" s="23"/>
      <x:c r="BU1680" s="23"/>
      <x:c r="BV1680" s="23"/>
      <x:c r="CI1680" s="226"/>
      <x:c r="CJ1680" s="226"/>
      <x:c r="CK1680" s="226"/>
      <x:c r="CP1680" s="226"/>
    </x:row>
    <x:row r="1681" spans="1:94" x14ac:dyDescent="0.3">
      <x:c r="A1681" s="226"/>
      <x:c r="C1681" s="226"/>
      <x:c r="L1681" s="226"/>
      <x:c r="N1681" s="23"/>
      <x:c r="AL1681" s="226"/>
      <x:c r="AR1681" s="226"/>
      <x:c r="AT1681" s="226"/>
      <x:c r="AU1681" s="226"/>
      <x:c r="AW1681" s="226"/>
      <x:c r="BJ1681" s="222"/>
      <x:c r="BT1681" s="23"/>
      <x:c r="BU1681" s="23"/>
      <x:c r="BV1681" s="23"/>
      <x:c r="CI1681" s="226"/>
      <x:c r="CJ1681" s="226"/>
      <x:c r="CK1681" s="226"/>
      <x:c r="CP1681" s="226"/>
    </x:row>
    <x:row r="1682" spans="1:94" x14ac:dyDescent="0.3">
      <x:c r="A1682" s="226"/>
      <x:c r="C1682" s="226"/>
      <x:c r="L1682" s="226"/>
      <x:c r="N1682" s="23"/>
      <x:c r="AL1682" s="226"/>
      <x:c r="AR1682" s="226"/>
      <x:c r="AT1682" s="226"/>
      <x:c r="AU1682" s="226"/>
      <x:c r="AW1682" s="226"/>
      <x:c r="BJ1682" s="222"/>
      <x:c r="BT1682" s="23"/>
      <x:c r="BU1682" s="23"/>
      <x:c r="BV1682" s="23"/>
      <x:c r="CI1682" s="226"/>
      <x:c r="CJ1682" s="226"/>
      <x:c r="CK1682" s="226"/>
      <x:c r="CP1682" s="226"/>
    </x:row>
    <x:row r="1683" spans="1:94" x14ac:dyDescent="0.3">
      <x:c r="A1683" s="226"/>
      <x:c r="C1683" s="226"/>
      <x:c r="L1683" s="226"/>
      <x:c r="N1683" s="23"/>
      <x:c r="AL1683" s="226"/>
      <x:c r="AR1683" s="226"/>
      <x:c r="AT1683" s="226"/>
      <x:c r="AU1683" s="226"/>
      <x:c r="AW1683" s="226"/>
      <x:c r="BJ1683" s="222"/>
      <x:c r="BT1683" s="23"/>
      <x:c r="BU1683" s="23"/>
      <x:c r="BV1683" s="23"/>
      <x:c r="CI1683" s="226"/>
      <x:c r="CJ1683" s="226"/>
      <x:c r="CK1683" s="226"/>
      <x:c r="CP1683" s="226"/>
    </x:row>
    <x:row r="1684" spans="1:94" x14ac:dyDescent="0.3">
      <x:c r="A1684" s="226"/>
      <x:c r="C1684" s="226"/>
      <x:c r="L1684" s="226"/>
      <x:c r="N1684" s="23"/>
      <x:c r="AL1684" s="226"/>
      <x:c r="AR1684" s="226"/>
      <x:c r="AT1684" s="226"/>
      <x:c r="AU1684" s="226"/>
      <x:c r="AW1684" s="226"/>
      <x:c r="BJ1684" s="222"/>
      <x:c r="BT1684" s="23"/>
      <x:c r="BU1684" s="23"/>
      <x:c r="BV1684" s="23"/>
      <x:c r="CI1684" s="226"/>
      <x:c r="CJ1684" s="226"/>
      <x:c r="CK1684" s="226"/>
      <x:c r="CP1684" s="226"/>
    </x:row>
    <x:row r="1685" spans="1:94" x14ac:dyDescent="0.3">
      <x:c r="A1685" s="226"/>
      <x:c r="C1685" s="226"/>
      <x:c r="L1685" s="226"/>
      <x:c r="N1685" s="23"/>
      <x:c r="AL1685" s="226"/>
      <x:c r="AR1685" s="226"/>
      <x:c r="AT1685" s="226"/>
      <x:c r="AU1685" s="226"/>
      <x:c r="AW1685" s="226"/>
      <x:c r="BJ1685" s="222"/>
      <x:c r="BT1685" s="23"/>
      <x:c r="BU1685" s="23"/>
      <x:c r="BV1685" s="23"/>
      <x:c r="CI1685" s="226"/>
      <x:c r="CJ1685" s="226"/>
      <x:c r="CK1685" s="226"/>
      <x:c r="CP1685" s="226"/>
    </x:row>
    <x:row r="1686" spans="1:94" x14ac:dyDescent="0.3">
      <x:c r="A1686" s="226"/>
      <x:c r="C1686" s="226"/>
      <x:c r="L1686" s="226"/>
      <x:c r="N1686" s="23"/>
      <x:c r="AL1686" s="226"/>
      <x:c r="AR1686" s="226"/>
      <x:c r="AT1686" s="226"/>
      <x:c r="AU1686" s="226"/>
      <x:c r="AW1686" s="226"/>
      <x:c r="BJ1686" s="222"/>
      <x:c r="BT1686" s="23"/>
      <x:c r="BU1686" s="23"/>
      <x:c r="BV1686" s="23"/>
      <x:c r="CI1686" s="226"/>
      <x:c r="CJ1686" s="226"/>
      <x:c r="CK1686" s="226"/>
      <x:c r="CP1686" s="226"/>
    </x:row>
    <x:row r="1687" spans="1:94" x14ac:dyDescent="0.3">
      <x:c r="A1687" s="226"/>
      <x:c r="C1687" s="226"/>
      <x:c r="L1687" s="226"/>
      <x:c r="N1687" s="23"/>
      <x:c r="AL1687" s="226"/>
      <x:c r="AR1687" s="226"/>
      <x:c r="AT1687" s="226"/>
      <x:c r="AU1687" s="226"/>
      <x:c r="AW1687" s="226"/>
      <x:c r="BJ1687" s="222"/>
      <x:c r="BT1687" s="23"/>
      <x:c r="BU1687" s="23"/>
      <x:c r="BV1687" s="23"/>
      <x:c r="CI1687" s="226"/>
      <x:c r="CJ1687" s="226"/>
      <x:c r="CK1687" s="226"/>
      <x:c r="CP1687" s="226"/>
    </x:row>
    <x:row r="1688" spans="1:94" x14ac:dyDescent="0.3">
      <x:c r="A1688" s="226"/>
      <x:c r="C1688" s="226"/>
      <x:c r="L1688" s="226"/>
      <x:c r="N1688" s="23"/>
      <x:c r="AL1688" s="226"/>
      <x:c r="AR1688" s="222"/>
      <x:c r="AT1688" s="222"/>
      <x:c r="AU1688" s="222"/>
      <x:c r="AW1688" s="222"/>
      <x:c r="BJ1688" s="222"/>
      <x:c r="BT1688" s="23"/>
      <x:c r="BU1688" s="23"/>
      <x:c r="BV1688" s="23"/>
      <x:c r="CI1688" s="226"/>
      <x:c r="CJ1688" s="226"/>
      <x:c r="CK1688" s="226"/>
      <x:c r="CP1688" s="226"/>
    </x:row>
    <x:row r="1689" spans="1:94" x14ac:dyDescent="0.3">
      <x:c r="A1689" s="226"/>
      <x:c r="C1689" s="226"/>
      <x:c r="L1689" s="226"/>
      <x:c r="N1689" s="23"/>
      <x:c r="AL1689" s="226"/>
      <x:c r="AR1689" s="222"/>
      <x:c r="AT1689" s="222"/>
      <x:c r="AU1689" s="222"/>
      <x:c r="AW1689" s="222"/>
      <x:c r="BJ1689" s="222"/>
      <x:c r="BT1689" s="23"/>
      <x:c r="BU1689" s="23"/>
      <x:c r="BV1689" s="23"/>
      <x:c r="CI1689" s="226"/>
      <x:c r="CJ1689" s="226"/>
      <x:c r="CK1689" s="226"/>
      <x:c r="CP1689" s="226"/>
    </x:row>
    <x:row r="1690" spans="1:94" x14ac:dyDescent="0.3">
      <x:c r="A1690" s="226"/>
      <x:c r="C1690" s="226"/>
      <x:c r="L1690" s="226"/>
      <x:c r="N1690" s="23"/>
      <x:c r="AL1690" s="226"/>
      <x:c r="AR1690" s="222"/>
      <x:c r="AT1690" s="222"/>
      <x:c r="AU1690" s="222"/>
      <x:c r="AW1690" s="222"/>
      <x:c r="BJ1690" s="222"/>
      <x:c r="BT1690" s="23"/>
      <x:c r="BU1690" s="23"/>
      <x:c r="BV1690" s="23"/>
      <x:c r="CI1690" s="226"/>
      <x:c r="CJ1690" s="226"/>
      <x:c r="CK1690" s="226"/>
      <x:c r="CP1690" s="226"/>
    </x:row>
    <x:row r="1691" spans="1:94" x14ac:dyDescent="0.3">
      <x:c r="A1691" s="226"/>
      <x:c r="C1691" s="226"/>
      <x:c r="L1691" s="226"/>
      <x:c r="N1691" s="23"/>
      <x:c r="AL1691" s="226"/>
      <x:c r="AR1691" s="222"/>
      <x:c r="AT1691" s="222"/>
      <x:c r="AU1691" s="222"/>
      <x:c r="AW1691" s="222"/>
      <x:c r="BJ1691" s="222"/>
      <x:c r="BT1691" s="23"/>
      <x:c r="BU1691" s="23"/>
      <x:c r="BV1691" s="23"/>
      <x:c r="CI1691" s="226"/>
      <x:c r="CJ1691" s="226"/>
      <x:c r="CK1691" s="226"/>
      <x:c r="CP1691" s="226"/>
    </x:row>
    <x:row r="1692" spans="1:94" x14ac:dyDescent="0.3">
      <x:c r="A1692" s="226"/>
      <x:c r="C1692" s="226"/>
      <x:c r="L1692" s="226"/>
      <x:c r="N1692" s="23"/>
      <x:c r="AL1692" s="226"/>
      <x:c r="AR1692" s="222"/>
      <x:c r="AT1692" s="222"/>
      <x:c r="AU1692" s="222"/>
      <x:c r="AW1692" s="222"/>
      <x:c r="BJ1692" s="222"/>
      <x:c r="BT1692" s="23"/>
      <x:c r="BU1692" s="23"/>
      <x:c r="BV1692" s="23"/>
      <x:c r="CI1692" s="226"/>
      <x:c r="CJ1692" s="226"/>
      <x:c r="CK1692" s="226"/>
      <x:c r="CP1692" s="226"/>
    </x:row>
    <x:row r="1693" spans="1:94" x14ac:dyDescent="0.3">
      <x:c r="A1693" s="226"/>
      <x:c r="C1693" s="226"/>
      <x:c r="L1693" s="226"/>
      <x:c r="N1693" s="23"/>
      <x:c r="AL1693" s="226"/>
      <x:c r="AR1693" s="222"/>
      <x:c r="AT1693" s="222"/>
      <x:c r="AU1693" s="222"/>
      <x:c r="AW1693" s="222"/>
      <x:c r="BJ1693" s="222"/>
      <x:c r="BT1693" s="23"/>
      <x:c r="BU1693" s="23"/>
      <x:c r="BV1693" s="23"/>
      <x:c r="CI1693" s="226"/>
      <x:c r="CJ1693" s="226"/>
      <x:c r="CK1693" s="226"/>
      <x:c r="CP1693" s="226"/>
    </x:row>
    <x:row r="1694" spans="1:94" x14ac:dyDescent="0.3">
      <x:c r="A1694" s="226"/>
      <x:c r="C1694" s="226"/>
      <x:c r="L1694" s="226"/>
      <x:c r="N1694" s="23"/>
      <x:c r="AL1694" s="226"/>
      <x:c r="AR1694" s="226"/>
      <x:c r="AT1694" s="226"/>
      <x:c r="AU1694" s="226"/>
      <x:c r="AW1694" s="226"/>
      <x:c r="BJ1694" s="222"/>
      <x:c r="BT1694" s="23"/>
      <x:c r="BU1694" s="23"/>
      <x:c r="BV1694" s="23"/>
      <x:c r="CI1694" s="226"/>
      <x:c r="CJ1694" s="226"/>
      <x:c r="CK1694" s="226"/>
      <x:c r="CP1694" s="226"/>
    </x:row>
    <x:row r="1695" spans="1:94" x14ac:dyDescent="0.3">
      <x:c r="A1695" s="226"/>
      <x:c r="C1695" s="226"/>
      <x:c r="L1695" s="226"/>
      <x:c r="N1695" s="23"/>
      <x:c r="AL1695" s="226"/>
      <x:c r="AR1695" s="226"/>
      <x:c r="AT1695" s="226"/>
      <x:c r="AU1695" s="226"/>
      <x:c r="AW1695" s="226"/>
      <x:c r="BJ1695" s="222"/>
      <x:c r="BT1695" s="23"/>
      <x:c r="BU1695" s="23"/>
      <x:c r="BV1695" s="23"/>
      <x:c r="CI1695" s="226"/>
      <x:c r="CJ1695" s="226"/>
      <x:c r="CK1695" s="226"/>
      <x:c r="CP1695" s="226"/>
    </x:row>
    <x:row r="1696" spans="1:94" x14ac:dyDescent="0.3">
      <x:c r="A1696" s="226"/>
      <x:c r="C1696" s="226"/>
      <x:c r="L1696" s="226"/>
      <x:c r="N1696" s="23"/>
      <x:c r="AL1696" s="226"/>
      <x:c r="AR1696" s="226"/>
      <x:c r="AT1696" s="226"/>
      <x:c r="AU1696" s="226"/>
      <x:c r="AW1696" s="226"/>
      <x:c r="BJ1696" s="222"/>
      <x:c r="BT1696" s="23"/>
      <x:c r="BU1696" s="23"/>
      <x:c r="BV1696" s="23"/>
      <x:c r="CI1696" s="226"/>
      <x:c r="CJ1696" s="226"/>
      <x:c r="CK1696" s="226"/>
      <x:c r="CP1696" s="226"/>
    </x:row>
    <x:row r="1697" spans="1:94" x14ac:dyDescent="0.3">
      <x:c r="A1697" s="226"/>
      <x:c r="C1697" s="226"/>
      <x:c r="L1697" s="226"/>
      <x:c r="N1697" s="23"/>
      <x:c r="AL1697" s="226"/>
      <x:c r="AR1697" s="226"/>
      <x:c r="AT1697" s="226"/>
      <x:c r="AU1697" s="226"/>
      <x:c r="AW1697" s="226"/>
      <x:c r="BJ1697" s="222"/>
      <x:c r="BT1697" s="23"/>
      <x:c r="BU1697" s="23"/>
      <x:c r="BV1697" s="23"/>
      <x:c r="CI1697" s="226"/>
      <x:c r="CJ1697" s="226"/>
      <x:c r="CK1697" s="226"/>
      <x:c r="CP1697" s="226"/>
    </x:row>
    <x:row r="1698" spans="1:94" x14ac:dyDescent="0.3">
      <x:c r="A1698" s="226"/>
      <x:c r="C1698" s="226"/>
      <x:c r="L1698" s="226"/>
      <x:c r="N1698" s="23"/>
      <x:c r="AL1698" s="226"/>
      <x:c r="AR1698" s="226"/>
      <x:c r="AT1698" s="226"/>
      <x:c r="AU1698" s="226"/>
      <x:c r="AW1698" s="226"/>
      <x:c r="BJ1698" s="222"/>
      <x:c r="BT1698" s="23"/>
      <x:c r="BU1698" s="23"/>
      <x:c r="BV1698" s="23"/>
      <x:c r="CI1698" s="226"/>
      <x:c r="CJ1698" s="226"/>
      <x:c r="CK1698" s="226"/>
      <x:c r="CP1698" s="226"/>
    </x:row>
    <x:row r="1699" spans="1:94" x14ac:dyDescent="0.3">
      <x:c r="A1699" s="226"/>
      <x:c r="C1699" s="226"/>
      <x:c r="L1699" s="226"/>
      <x:c r="N1699" s="23"/>
      <x:c r="AL1699" s="226"/>
      <x:c r="AR1699" s="226"/>
      <x:c r="AT1699" s="226"/>
      <x:c r="AU1699" s="226"/>
      <x:c r="AW1699" s="226"/>
      <x:c r="BJ1699" s="222"/>
      <x:c r="BT1699" s="23"/>
      <x:c r="BU1699" s="23"/>
      <x:c r="BV1699" s="23"/>
      <x:c r="CI1699" s="226"/>
      <x:c r="CJ1699" s="226"/>
      <x:c r="CK1699" s="226"/>
      <x:c r="CP1699" s="226"/>
    </x:row>
    <x:row r="1700" spans="1:94" x14ac:dyDescent="0.3">
      <x:c r="A1700" s="226"/>
      <x:c r="C1700" s="226"/>
      <x:c r="L1700" s="226"/>
      <x:c r="N1700" s="23"/>
      <x:c r="AL1700" s="226"/>
      <x:c r="AR1700" s="226"/>
      <x:c r="AT1700" s="226"/>
      <x:c r="AU1700" s="226"/>
      <x:c r="AW1700" s="226"/>
      <x:c r="BJ1700" s="222"/>
      <x:c r="BT1700" s="23"/>
      <x:c r="BU1700" s="23"/>
      <x:c r="BV1700" s="23"/>
      <x:c r="CI1700" s="226"/>
      <x:c r="CJ1700" s="226"/>
      <x:c r="CK1700" s="226"/>
      <x:c r="CP1700" s="226"/>
    </x:row>
    <x:row r="1701" spans="1:94" x14ac:dyDescent="0.3">
      <x:c r="A1701" s="226"/>
      <x:c r="C1701" s="226"/>
      <x:c r="L1701" s="226"/>
      <x:c r="N1701" s="23"/>
      <x:c r="AL1701" s="226"/>
      <x:c r="AR1701" s="226"/>
      <x:c r="AT1701" s="226"/>
      <x:c r="AU1701" s="226"/>
      <x:c r="AW1701" s="226"/>
      <x:c r="BJ1701" s="222"/>
      <x:c r="BT1701" s="23"/>
      <x:c r="BU1701" s="23"/>
      <x:c r="BV1701" s="23"/>
      <x:c r="CI1701" s="226"/>
      <x:c r="CJ1701" s="226"/>
      <x:c r="CK1701" s="226"/>
      <x:c r="CP1701" s="226"/>
    </x:row>
    <x:row r="1702" spans="1:94" x14ac:dyDescent="0.3">
      <x:c r="A1702" s="226"/>
      <x:c r="C1702" s="226"/>
      <x:c r="L1702" s="226"/>
      <x:c r="N1702" s="23"/>
      <x:c r="AL1702" s="226"/>
      <x:c r="AR1702" s="226"/>
      <x:c r="AT1702" s="226"/>
      <x:c r="AU1702" s="226"/>
      <x:c r="AW1702" s="226"/>
      <x:c r="BJ1702" s="222"/>
      <x:c r="BT1702" s="23"/>
      <x:c r="BU1702" s="23"/>
      <x:c r="BV1702" s="23"/>
      <x:c r="CI1702" s="226"/>
      <x:c r="CJ1702" s="226"/>
      <x:c r="CK1702" s="226"/>
      <x:c r="CP1702" s="226"/>
    </x:row>
    <x:row r="1703" spans="1:94" x14ac:dyDescent="0.3">
      <x:c r="A1703" s="226"/>
      <x:c r="C1703" s="226"/>
      <x:c r="L1703" s="226"/>
      <x:c r="N1703" s="23"/>
      <x:c r="AL1703" s="226"/>
      <x:c r="AR1703" s="226"/>
      <x:c r="AT1703" s="226"/>
      <x:c r="AU1703" s="226"/>
      <x:c r="AW1703" s="226"/>
      <x:c r="BJ1703" s="222"/>
      <x:c r="BT1703" s="23"/>
      <x:c r="BU1703" s="23"/>
      <x:c r="BV1703" s="23"/>
      <x:c r="CI1703" s="226"/>
      <x:c r="CJ1703" s="226"/>
      <x:c r="CK1703" s="226"/>
      <x:c r="CP1703" s="226"/>
    </x:row>
    <x:row r="1704" spans="1:94" x14ac:dyDescent="0.3">
      <x:c r="A1704" s="226"/>
      <x:c r="C1704" s="226"/>
      <x:c r="L1704" s="226"/>
      <x:c r="N1704" s="23"/>
      <x:c r="AL1704" s="226"/>
      <x:c r="AR1704" s="226"/>
      <x:c r="AT1704" s="226"/>
      <x:c r="AU1704" s="226"/>
      <x:c r="AW1704" s="226"/>
      <x:c r="BJ1704" s="222"/>
      <x:c r="BT1704" s="23"/>
      <x:c r="BU1704" s="23"/>
      <x:c r="BV1704" s="23"/>
      <x:c r="CI1704" s="226"/>
      <x:c r="CJ1704" s="226"/>
      <x:c r="CK1704" s="226"/>
      <x:c r="CP1704" s="226"/>
    </x:row>
    <x:row r="1705" spans="1:94" x14ac:dyDescent="0.3">
      <x:c r="A1705" s="226"/>
      <x:c r="C1705" s="226"/>
      <x:c r="L1705" s="226"/>
      <x:c r="N1705" s="23"/>
      <x:c r="AL1705" s="226"/>
      <x:c r="AR1705" s="226"/>
      <x:c r="AT1705" s="226"/>
      <x:c r="AU1705" s="226"/>
      <x:c r="AW1705" s="226"/>
      <x:c r="BJ1705" s="222"/>
      <x:c r="BT1705" s="23"/>
      <x:c r="BU1705" s="23"/>
      <x:c r="BV1705" s="23"/>
      <x:c r="CI1705" s="226"/>
      <x:c r="CJ1705" s="226"/>
      <x:c r="CK1705" s="226"/>
      <x:c r="CP1705" s="226"/>
    </x:row>
    <x:row r="1706" spans="1:94" x14ac:dyDescent="0.3">
      <x:c r="A1706" s="226"/>
      <x:c r="C1706" s="226"/>
      <x:c r="L1706" s="226"/>
      <x:c r="N1706" s="23"/>
      <x:c r="AL1706" s="226"/>
      <x:c r="AR1706" s="226"/>
      <x:c r="AT1706" s="226"/>
      <x:c r="AU1706" s="226"/>
      <x:c r="AW1706" s="226"/>
      <x:c r="BJ1706" s="222"/>
      <x:c r="BT1706" s="23"/>
      <x:c r="BU1706" s="23"/>
      <x:c r="BV1706" s="23"/>
      <x:c r="CI1706" s="226"/>
      <x:c r="CJ1706" s="226"/>
      <x:c r="CK1706" s="226"/>
      <x:c r="CP1706" s="226"/>
    </x:row>
    <x:row r="1707" spans="1:94" x14ac:dyDescent="0.3">
      <x:c r="A1707" s="226"/>
      <x:c r="C1707" s="226"/>
      <x:c r="L1707" s="226"/>
      <x:c r="N1707" s="23"/>
      <x:c r="AL1707" s="226"/>
      <x:c r="AR1707" s="226"/>
      <x:c r="AT1707" s="226"/>
      <x:c r="AU1707" s="226"/>
      <x:c r="AW1707" s="226"/>
      <x:c r="BJ1707" s="222"/>
      <x:c r="BT1707" s="23"/>
      <x:c r="BU1707" s="23"/>
      <x:c r="BV1707" s="23"/>
      <x:c r="CI1707" s="226"/>
      <x:c r="CJ1707" s="226"/>
      <x:c r="CK1707" s="226"/>
      <x:c r="CP1707" s="226"/>
    </x:row>
    <x:row r="1708" spans="1:94" x14ac:dyDescent="0.3">
      <x:c r="A1708" s="226"/>
      <x:c r="C1708" s="226"/>
      <x:c r="L1708" s="226"/>
      <x:c r="N1708" s="23"/>
      <x:c r="AL1708" s="226"/>
      <x:c r="AR1708" s="226"/>
      <x:c r="AT1708" s="226"/>
      <x:c r="AU1708" s="226"/>
      <x:c r="AW1708" s="226"/>
      <x:c r="BJ1708" s="222"/>
      <x:c r="BT1708" s="23"/>
      <x:c r="BU1708" s="23"/>
      <x:c r="BV1708" s="23"/>
      <x:c r="CI1708" s="226"/>
      <x:c r="CJ1708" s="226"/>
      <x:c r="CK1708" s="226"/>
      <x:c r="CP1708" s="226"/>
    </x:row>
    <x:row r="1709" spans="1:94" x14ac:dyDescent="0.3">
      <x:c r="A1709" s="226"/>
      <x:c r="C1709" s="226"/>
      <x:c r="L1709" s="226"/>
      <x:c r="N1709" s="23"/>
      <x:c r="AL1709" s="226"/>
      <x:c r="AR1709" s="226"/>
      <x:c r="AT1709" s="226"/>
      <x:c r="AU1709" s="226"/>
      <x:c r="AW1709" s="226"/>
      <x:c r="BJ1709" s="222"/>
      <x:c r="BT1709" s="23"/>
      <x:c r="BU1709" s="23"/>
      <x:c r="BV1709" s="23"/>
      <x:c r="CI1709" s="226"/>
      <x:c r="CJ1709" s="226"/>
      <x:c r="CK1709" s="226"/>
      <x:c r="CP1709" s="226"/>
    </x:row>
    <x:row r="1710" spans="1:94" x14ac:dyDescent="0.3">
      <x:c r="A1710" s="226"/>
      <x:c r="C1710" s="226"/>
      <x:c r="L1710" s="226"/>
      <x:c r="N1710" s="23"/>
      <x:c r="AL1710" s="226"/>
      <x:c r="AR1710" s="226"/>
      <x:c r="AT1710" s="226"/>
      <x:c r="AU1710" s="226"/>
      <x:c r="AW1710" s="226"/>
      <x:c r="BJ1710" s="222"/>
      <x:c r="BT1710" s="23"/>
      <x:c r="BU1710" s="23"/>
      <x:c r="BV1710" s="23"/>
      <x:c r="CI1710" s="226"/>
      <x:c r="CJ1710" s="226"/>
      <x:c r="CK1710" s="226"/>
      <x:c r="CP1710" s="226"/>
    </x:row>
    <x:row r="1711" spans="1:94" x14ac:dyDescent="0.3">
      <x:c r="A1711" s="226"/>
      <x:c r="C1711" s="226"/>
      <x:c r="L1711" s="226"/>
      <x:c r="N1711" s="23"/>
      <x:c r="AL1711" s="226"/>
      <x:c r="AR1711" s="226"/>
      <x:c r="AT1711" s="226"/>
      <x:c r="AU1711" s="226"/>
      <x:c r="AW1711" s="226"/>
      <x:c r="BJ1711" s="222"/>
      <x:c r="BT1711" s="23"/>
      <x:c r="BU1711" s="23"/>
      <x:c r="BV1711" s="23"/>
      <x:c r="CI1711" s="226"/>
      <x:c r="CJ1711" s="226"/>
      <x:c r="CK1711" s="226"/>
      <x:c r="CP1711" s="226"/>
    </x:row>
    <x:row r="1712" spans="1:94" x14ac:dyDescent="0.3">
      <x:c r="A1712" s="226"/>
      <x:c r="C1712" s="226"/>
      <x:c r="L1712" s="226"/>
      <x:c r="N1712" s="23"/>
      <x:c r="AL1712" s="226"/>
      <x:c r="AR1712" s="222"/>
      <x:c r="AT1712" s="222"/>
      <x:c r="AU1712" s="222"/>
      <x:c r="AW1712" s="222"/>
      <x:c r="BJ1712" s="226"/>
      <x:c r="BT1712" s="23"/>
      <x:c r="BU1712" s="23"/>
      <x:c r="BV1712" s="23"/>
      <x:c r="CI1712" s="226"/>
      <x:c r="CJ1712" s="226"/>
      <x:c r="CK1712" s="226"/>
      <x:c r="CP1712" s="226"/>
    </x:row>
    <x:row r="1713" spans="1:94" x14ac:dyDescent="0.3">
      <x:c r="A1713" s="226"/>
      <x:c r="C1713" s="226"/>
      <x:c r="L1713" s="226"/>
      <x:c r="N1713" s="23"/>
      <x:c r="AL1713" s="226"/>
      <x:c r="AR1713" s="222"/>
      <x:c r="AT1713" s="222"/>
      <x:c r="AU1713" s="222"/>
      <x:c r="AW1713" s="222"/>
      <x:c r="BJ1713" s="226"/>
      <x:c r="BT1713" s="23"/>
      <x:c r="BU1713" s="23"/>
      <x:c r="BV1713" s="23"/>
      <x:c r="CI1713" s="226"/>
      <x:c r="CJ1713" s="226"/>
      <x:c r="CK1713" s="226"/>
      <x:c r="CP1713" s="226"/>
    </x:row>
    <x:row r="1714" spans="1:94" x14ac:dyDescent="0.3">
      <x:c r="A1714" s="226"/>
      <x:c r="C1714" s="226"/>
      <x:c r="L1714" s="226"/>
      <x:c r="N1714" s="23"/>
      <x:c r="W1714" s="226"/>
      <x:c r="AE1714" s="23"/>
      <x:c r="AF1714" s="23"/>
      <x:c r="AI1714" s="23"/>
      <x:c r="AJ1714" s="23"/>
      <x:c r="AK1714" s="222"/>
      <x:c r="AL1714" s="222"/>
      <x:c r="AR1714" s="222"/>
      <x:c r="AS1714" s="222"/>
      <x:c r="AT1714" s="222"/>
      <x:c r="AU1714" s="222"/>
      <x:c r="AV1714" s="222"/>
      <x:c r="AW1714" s="222"/>
      <x:c r="AX1714" s="226"/>
      <x:c r="BA1714" s="226"/>
      <x:c r="BJ1714" s="226"/>
      <x:c r="BT1714" s="23"/>
      <x:c r="BU1714" s="23"/>
      <x:c r="BV1714" s="23"/>
      <x:c r="CG1714" s="226"/>
      <x:c r="CH1714" s="226"/>
      <x:c r="CI1714" s="226"/>
      <x:c r="CJ1714" s="226"/>
      <x:c r="CK1714" s="226"/>
      <x:c r="CL1714" s="23"/>
      <x:c r="CP1714" s="226"/>
    </x:row>
    <x:row r="1715" spans="1:94" x14ac:dyDescent="0.3">
      <x:c r="A1715" s="226"/>
      <x:c r="C1715" s="226"/>
      <x:c r="L1715" s="226"/>
      <x:c r="N1715" s="23"/>
      <x:c r="AL1715" s="226"/>
      <x:c r="AR1715" s="222"/>
      <x:c r="AT1715" s="222"/>
      <x:c r="AU1715" s="222"/>
      <x:c r="AW1715" s="222"/>
      <x:c r="BJ1715" s="226"/>
      <x:c r="BT1715" s="23"/>
      <x:c r="BU1715" s="23"/>
      <x:c r="BV1715" s="23"/>
      <x:c r="CI1715" s="226"/>
      <x:c r="CJ1715" s="226"/>
      <x:c r="CK1715" s="226"/>
      <x:c r="CP1715" s="226"/>
    </x:row>
    <x:row r="1716" spans="1:94" x14ac:dyDescent="0.3">
      <x:c r="A1716" s="226"/>
      <x:c r="C1716" s="226"/>
      <x:c r="L1716" s="226"/>
      <x:c r="N1716" s="23"/>
      <x:c r="AL1716" s="226"/>
      <x:c r="AR1716" s="222"/>
      <x:c r="AT1716" s="222"/>
      <x:c r="AU1716" s="222"/>
      <x:c r="AW1716" s="222"/>
      <x:c r="BJ1716" s="226"/>
      <x:c r="BT1716" s="23"/>
      <x:c r="BU1716" s="23"/>
      <x:c r="BV1716" s="23"/>
      <x:c r="CI1716" s="226"/>
      <x:c r="CJ1716" s="226"/>
      <x:c r="CK1716" s="226"/>
      <x:c r="CP1716" s="226"/>
    </x:row>
    <x:row r="1717" spans="1:94" x14ac:dyDescent="0.3">
      <x:c r="A1717" s="226"/>
      <x:c r="C1717" s="226"/>
      <x:c r="L1717" s="226"/>
      <x:c r="N1717" s="23"/>
      <x:c r="AL1717" s="226"/>
      <x:c r="AR1717" s="222"/>
      <x:c r="AT1717" s="222"/>
      <x:c r="AU1717" s="222"/>
      <x:c r="AW1717" s="222"/>
      <x:c r="BJ1717" s="226"/>
      <x:c r="BT1717" s="23"/>
      <x:c r="BU1717" s="23"/>
      <x:c r="BV1717" s="23"/>
      <x:c r="CI1717" s="226"/>
      <x:c r="CJ1717" s="226"/>
      <x:c r="CK1717" s="226"/>
      <x:c r="CP1717" s="226"/>
    </x:row>
    <x:row r="1718" spans="1:94" x14ac:dyDescent="0.3">
      <x:c r="A1718" s="226"/>
      <x:c r="C1718" s="226"/>
      <x:c r="L1718" s="226"/>
      <x:c r="N1718" s="23"/>
      <x:c r="AL1718" s="226"/>
      <x:c r="AR1718" s="222"/>
      <x:c r="AT1718" s="222"/>
      <x:c r="AU1718" s="222"/>
      <x:c r="AW1718" s="222"/>
      <x:c r="BJ1718" s="226"/>
      <x:c r="BT1718" s="23"/>
      <x:c r="BU1718" s="23"/>
      <x:c r="BV1718" s="23"/>
      <x:c r="CI1718" s="226"/>
      <x:c r="CJ1718" s="226"/>
      <x:c r="CK1718" s="226"/>
      <x:c r="CP1718" s="226"/>
    </x:row>
    <x:row r="1719" spans="1:94" x14ac:dyDescent="0.3">
      <x:c r="A1719" s="226"/>
      <x:c r="C1719" s="226"/>
      <x:c r="L1719" s="226"/>
      <x:c r="N1719" s="23"/>
      <x:c r="AL1719" s="226"/>
      <x:c r="AR1719" s="222"/>
      <x:c r="AT1719" s="222"/>
      <x:c r="AU1719" s="222"/>
      <x:c r="AW1719" s="222"/>
      <x:c r="BJ1719" s="226"/>
      <x:c r="BT1719" s="23"/>
      <x:c r="BU1719" s="23"/>
      <x:c r="BV1719" s="23"/>
      <x:c r="CI1719" s="226"/>
      <x:c r="CJ1719" s="226"/>
      <x:c r="CK1719" s="226"/>
      <x:c r="CP1719" s="226"/>
    </x:row>
    <x:row r="1720" spans="1:94" x14ac:dyDescent="0.3">
      <x:c r="A1720" s="226"/>
      <x:c r="C1720" s="226"/>
      <x:c r="L1720" s="226"/>
      <x:c r="N1720" s="23"/>
      <x:c r="AL1720" s="226"/>
      <x:c r="AR1720" s="222"/>
      <x:c r="AT1720" s="222"/>
      <x:c r="AU1720" s="222"/>
      <x:c r="AW1720" s="222"/>
      <x:c r="BJ1720" s="226"/>
      <x:c r="BT1720" s="23"/>
      <x:c r="BU1720" s="23"/>
      <x:c r="BV1720" s="23"/>
      <x:c r="CI1720" s="226"/>
      <x:c r="CJ1720" s="226"/>
      <x:c r="CK1720" s="226"/>
      <x:c r="CP1720" s="226"/>
    </x:row>
    <x:row r="1721" spans="1:94" x14ac:dyDescent="0.3">
      <x:c r="A1721" s="226"/>
      <x:c r="C1721" s="226"/>
      <x:c r="L1721" s="226"/>
      <x:c r="N1721" s="23"/>
      <x:c r="AL1721" s="226"/>
      <x:c r="AR1721" s="222"/>
      <x:c r="AT1721" s="222"/>
      <x:c r="AU1721" s="222"/>
      <x:c r="AW1721" s="222"/>
      <x:c r="BJ1721" s="226"/>
      <x:c r="BT1721" s="23"/>
      <x:c r="BU1721" s="23"/>
      <x:c r="BV1721" s="23"/>
      <x:c r="CI1721" s="226"/>
      <x:c r="CJ1721" s="226"/>
      <x:c r="CK1721" s="226"/>
      <x:c r="CP1721" s="226"/>
    </x:row>
    <x:row r="1722" spans="1:94" x14ac:dyDescent="0.3">
      <x:c r="A1722" s="226"/>
      <x:c r="C1722" s="226"/>
      <x:c r="L1722" s="226"/>
      <x:c r="N1722" s="23"/>
      <x:c r="AL1722" s="226"/>
      <x:c r="AR1722" s="222"/>
      <x:c r="AT1722" s="222"/>
      <x:c r="AU1722" s="222"/>
      <x:c r="AW1722" s="222"/>
      <x:c r="BJ1722" s="226"/>
      <x:c r="BT1722" s="23"/>
      <x:c r="BU1722" s="23"/>
      <x:c r="BV1722" s="23"/>
      <x:c r="CI1722" s="226"/>
      <x:c r="CJ1722" s="226"/>
      <x:c r="CK1722" s="226"/>
      <x:c r="CP1722" s="226"/>
    </x:row>
    <x:row r="1723" spans="1:94" x14ac:dyDescent="0.3">
      <x:c r="A1723" s="226"/>
      <x:c r="C1723" s="226"/>
      <x:c r="L1723" s="226"/>
      <x:c r="N1723" s="23"/>
      <x:c r="AL1723" s="226"/>
      <x:c r="AR1723" s="222"/>
      <x:c r="AT1723" s="222"/>
      <x:c r="AU1723" s="222"/>
      <x:c r="AW1723" s="222"/>
      <x:c r="BJ1723" s="226"/>
      <x:c r="BT1723" s="23"/>
      <x:c r="BU1723" s="23"/>
      <x:c r="BV1723" s="23"/>
      <x:c r="CI1723" s="226"/>
      <x:c r="CJ1723" s="226"/>
      <x:c r="CK1723" s="226"/>
      <x:c r="CP1723" s="226"/>
    </x:row>
    <x:row r="1724" spans="1:94" x14ac:dyDescent="0.3">
      <x:c r="A1724" s="226"/>
      <x:c r="C1724" s="226"/>
      <x:c r="L1724" s="226"/>
      <x:c r="N1724" s="23"/>
      <x:c r="AL1724" s="226"/>
      <x:c r="AR1724" s="222"/>
      <x:c r="AT1724" s="222"/>
      <x:c r="AU1724" s="222"/>
      <x:c r="AW1724" s="222"/>
      <x:c r="BJ1724" s="226"/>
      <x:c r="BT1724" s="23"/>
      <x:c r="BU1724" s="23"/>
      <x:c r="BV1724" s="23"/>
      <x:c r="CI1724" s="226"/>
      <x:c r="CJ1724" s="226"/>
      <x:c r="CK1724" s="226"/>
      <x:c r="CP1724" s="226"/>
    </x:row>
    <x:row r="1725" spans="1:94" x14ac:dyDescent="0.3">
      <x:c r="A1725" s="226"/>
      <x:c r="C1725" s="226"/>
      <x:c r="L1725" s="226"/>
      <x:c r="N1725" s="23"/>
      <x:c r="AL1725" s="226"/>
      <x:c r="AR1725" s="222"/>
      <x:c r="AT1725" s="222"/>
      <x:c r="AU1725" s="222"/>
      <x:c r="AW1725" s="222"/>
      <x:c r="BJ1725" s="226"/>
      <x:c r="BT1725" s="23"/>
      <x:c r="BU1725" s="23"/>
      <x:c r="BV1725" s="23"/>
      <x:c r="CI1725" s="226"/>
      <x:c r="CJ1725" s="226"/>
      <x:c r="CK1725" s="226"/>
      <x:c r="CP1725" s="226"/>
    </x:row>
    <x:row r="1726" spans="1:94" x14ac:dyDescent="0.3">
      <x:c r="A1726" s="226"/>
      <x:c r="C1726" s="226"/>
      <x:c r="L1726" s="226"/>
      <x:c r="N1726" s="23"/>
      <x:c r="AL1726" s="226"/>
      <x:c r="AR1726" s="222"/>
      <x:c r="AT1726" s="222"/>
      <x:c r="AU1726" s="222"/>
      <x:c r="AW1726" s="222"/>
      <x:c r="BJ1726" s="226"/>
      <x:c r="BT1726" s="23"/>
      <x:c r="BU1726" s="23"/>
      <x:c r="BV1726" s="23"/>
      <x:c r="CI1726" s="226"/>
      <x:c r="CJ1726" s="226"/>
      <x:c r="CK1726" s="226"/>
      <x:c r="CP1726" s="226"/>
    </x:row>
    <x:row r="1727" spans="1:94" x14ac:dyDescent="0.3">
      <x:c r="A1727" s="226"/>
      <x:c r="C1727" s="226"/>
      <x:c r="L1727" s="226"/>
      <x:c r="N1727" s="23"/>
      <x:c r="AL1727" s="226"/>
      <x:c r="AR1727" s="222"/>
      <x:c r="AT1727" s="222"/>
      <x:c r="AU1727" s="222"/>
      <x:c r="AW1727" s="222"/>
      <x:c r="BJ1727" s="226"/>
      <x:c r="BT1727" s="23"/>
      <x:c r="BU1727" s="23"/>
      <x:c r="BV1727" s="23"/>
      <x:c r="CI1727" s="226"/>
      <x:c r="CJ1727" s="226"/>
      <x:c r="CK1727" s="226"/>
      <x:c r="CP1727" s="22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07338C0-F06C-42A6-8EED-344A73267FED}" mc:Ignorable="x14ac xr xr2 xr3">
  <x:sheetPr>
    <x:tabColor rgb="FF92D050"/>
    <x:outlinePr summaryBelow="1" summaryRight="1"/>
  </x:sheetPr>
  <x:dimension ref="A2:CB3420"/>
  <x:sheetViews>
    <x:sheetView workbookViewId="0">
      <x:selection activeCell="A1" sqref="A1 1:1048576"/>
    </x:sheetView>
  </x:sheetViews>
  <x:sheetFormatPr defaultRowHeight="14.4" x14ac:dyDescent="0.3"/>
  <x:sheetData>
    <x:row r="2" spans="1:80" x14ac:dyDescent="0.3">
      <x:c r="A2" s="226"/>
      <x:c r="R2" s="226"/>
      <x:c r="T2" s="226"/>
      <x:c r="V2" s="23"/>
      <x:c r="Y2" s="222"/>
      <x:c r="AA2" s="226"/>
      <x:c r="AB2" s="222"/>
      <x:c r="AE2" s="222"/>
      <x:c r="AF2" s="222"/>
      <x:c r="AN2" s="226"/>
      <x:c r="AO2" s="226"/>
      <x:c r="AP2" s="226"/>
      <x:c r="AS2" s="23"/>
      <x:c r="AV2" s="23"/>
      <x:c r="BF2" s="226"/>
      <x:c r="BL2" s="226"/>
      <x:c r="BM2" s="226"/>
      <x:c r="BP2" s="222"/>
      <x:c r="BW2" s="226"/>
      <x:c r="BX2" s="226"/>
      <x:c r="BY2" s="226"/>
      <x:c r="BZ2" s="226"/>
      <x:c r="CB2" s="226"/>
    </x:row>
    <x:row r="3" spans="1:80" x14ac:dyDescent="0.3">
      <x:c r="A3" s="226"/>
      <x:c r="R3" s="226"/>
      <x:c r="T3" s="226"/>
      <x:c r="V3" s="23"/>
      <x:c r="Y3" s="222"/>
      <x:c r="AA3" s="226"/>
      <x:c r="AB3" s="222"/>
      <x:c r="AE3" s="222"/>
      <x:c r="AF3" s="222"/>
      <x:c r="AN3" s="226"/>
      <x:c r="AO3" s="226"/>
      <x:c r="AS3" s="23"/>
      <x:c r="AV3" s="23"/>
      <x:c r="BF3" s="226"/>
      <x:c r="BL3" s="226"/>
      <x:c r="BM3" s="226"/>
      <x:c r="BP3" s="222"/>
      <x:c r="BW3" s="226"/>
      <x:c r="BX3" s="226"/>
      <x:c r="BY3" s="226"/>
      <x:c r="BZ3" s="226"/>
      <x:c r="CB3" s="226"/>
    </x:row>
    <x:row r="4" spans="1:80" x14ac:dyDescent="0.3">
      <x:c r="A4" s="226"/>
      <x:c r="R4" s="226"/>
      <x:c r="T4" s="226"/>
      <x:c r="V4" s="23"/>
      <x:c r="Y4" s="222"/>
      <x:c r="AA4" s="226"/>
      <x:c r="AB4" s="222"/>
      <x:c r="AE4" s="222"/>
      <x:c r="AF4" s="222"/>
      <x:c r="AN4" s="226"/>
      <x:c r="AO4" s="226"/>
      <x:c r="AS4" s="23"/>
      <x:c r="AV4" s="23"/>
      <x:c r="BF4" s="226"/>
      <x:c r="BL4" s="226"/>
      <x:c r="BM4" s="226"/>
      <x:c r="BP4" s="222"/>
      <x:c r="BW4" s="226"/>
      <x:c r="BX4" s="226"/>
      <x:c r="BY4" s="226"/>
      <x:c r="BZ4" s="226"/>
      <x:c r="CB4" s="226"/>
    </x:row>
    <x:row r="5" spans="1:80" x14ac:dyDescent="0.3">
      <x:c r="A5" s="226"/>
      <x:c r="R5" s="226"/>
      <x:c r="T5" s="226"/>
      <x:c r="V5" s="23"/>
      <x:c r="Y5" s="222"/>
      <x:c r="AA5" s="226"/>
      <x:c r="AB5" s="222"/>
      <x:c r="AE5" s="222"/>
      <x:c r="AF5" s="222"/>
      <x:c r="AO5" s="226"/>
      <x:c r="AS5" s="23"/>
      <x:c r="AV5" s="23"/>
      <x:c r="BF5" s="226"/>
      <x:c r="BL5" s="226"/>
      <x:c r="BM5" s="226"/>
      <x:c r="BP5" s="222"/>
      <x:c r="BW5" s="226"/>
      <x:c r="BX5" s="226"/>
      <x:c r="BY5" s="226"/>
      <x:c r="BZ5" s="226"/>
      <x:c r="CB5" s="226"/>
    </x:row>
    <x:row r="6" spans="1:80" x14ac:dyDescent="0.3">
      <x:c r="A6" s="226"/>
      <x:c r="R6" s="226"/>
      <x:c r="T6" s="226"/>
      <x:c r="V6" s="23"/>
      <x:c r="Y6" s="222"/>
      <x:c r="AA6" s="226"/>
      <x:c r="AB6" s="222"/>
      <x:c r="AE6" s="222"/>
      <x:c r="AF6" s="222"/>
      <x:c r="AN6" s="226"/>
      <x:c r="AO6" s="226"/>
      <x:c r="AS6" s="23"/>
      <x:c r="AV6" s="23"/>
      <x:c r="BF6" s="226"/>
      <x:c r="BL6" s="226"/>
      <x:c r="BM6" s="226"/>
      <x:c r="BP6" s="222"/>
      <x:c r="BW6" s="226"/>
      <x:c r="BX6" s="226"/>
      <x:c r="BY6" s="226"/>
      <x:c r="BZ6" s="226"/>
      <x:c r="CB6" s="226"/>
    </x:row>
    <x:row r="7" spans="1:80" x14ac:dyDescent="0.3">
      <x:c r="A7" s="226"/>
      <x:c r="R7" s="226"/>
      <x:c r="T7" s="226"/>
      <x:c r="V7" s="23"/>
      <x:c r="Y7" s="222"/>
      <x:c r="AA7" s="226"/>
      <x:c r="AB7" s="222"/>
      <x:c r="AE7" s="222"/>
      <x:c r="AF7" s="222"/>
      <x:c r="AO7" s="226"/>
      <x:c r="AS7" s="23"/>
      <x:c r="AV7" s="23"/>
      <x:c r="BF7" s="226"/>
      <x:c r="BL7" s="226"/>
      <x:c r="BM7" s="226"/>
      <x:c r="BP7" s="222"/>
      <x:c r="BW7" s="226"/>
      <x:c r="BX7" s="226"/>
      <x:c r="BY7" s="226"/>
      <x:c r="BZ7" s="226"/>
      <x:c r="CB7" s="226"/>
    </x:row>
    <x:row r="8" spans="1:80" x14ac:dyDescent="0.3">
      <x:c r="A8" s="226"/>
      <x:c r="R8" s="226"/>
      <x:c r="T8" s="226"/>
      <x:c r="V8" s="23"/>
      <x:c r="Y8" s="222"/>
      <x:c r="AA8" s="226"/>
      <x:c r="AB8" s="222"/>
      <x:c r="AE8" s="222"/>
      <x:c r="AF8" s="222"/>
      <x:c r="AO8" s="226"/>
      <x:c r="AS8" s="23"/>
      <x:c r="AV8" s="23"/>
      <x:c r="BF8" s="226"/>
      <x:c r="BL8" s="226"/>
      <x:c r="BM8" s="226"/>
      <x:c r="BP8" s="222"/>
      <x:c r="BW8" s="226"/>
      <x:c r="BX8" s="226"/>
      <x:c r="BY8" s="226"/>
      <x:c r="BZ8" s="226"/>
      <x:c r="CB8" s="226"/>
    </x:row>
    <x:row r="9" spans="1:80" x14ac:dyDescent="0.3">
      <x:c r="A9" s="226"/>
      <x:c r="R9" s="226"/>
      <x:c r="T9" s="226"/>
      <x:c r="V9" s="23"/>
      <x:c r="Y9" s="222"/>
      <x:c r="AA9" s="226"/>
      <x:c r="AB9" s="222"/>
      <x:c r="AE9" s="222"/>
      <x:c r="AF9" s="222"/>
      <x:c r="AN9" s="226"/>
      <x:c r="AO9" s="226"/>
      <x:c r="AP9" s="226"/>
      <x:c r="AS9" s="23"/>
      <x:c r="AV9" s="23"/>
      <x:c r="BF9" s="226"/>
      <x:c r="BL9" s="226"/>
      <x:c r="BM9" s="226"/>
      <x:c r="BP9" s="222"/>
      <x:c r="BW9" s="226"/>
      <x:c r="BX9" s="226"/>
      <x:c r="BY9" s="226"/>
      <x:c r="BZ9" s="226"/>
      <x:c r="CB9" s="226"/>
    </x:row>
    <x:row r="10" spans="1:80" x14ac:dyDescent="0.3">
      <x:c r="A10" s="226"/>
      <x:c r="R10" s="226"/>
      <x:c r="T10" s="226"/>
      <x:c r="V10" s="23"/>
      <x:c r="Y10" s="222"/>
      <x:c r="AA10" s="226"/>
      <x:c r="AB10" s="222"/>
      <x:c r="AE10" s="222"/>
      <x:c r="AF10" s="222"/>
      <x:c r="AO10" s="226"/>
      <x:c r="AS10" s="23"/>
      <x:c r="AV10" s="23"/>
      <x:c r="BF10" s="226"/>
      <x:c r="BL10" s="226"/>
      <x:c r="BM10" s="226"/>
      <x:c r="BP10" s="222"/>
      <x:c r="BW10" s="226"/>
      <x:c r="BX10" s="226"/>
      <x:c r="BY10" s="226"/>
      <x:c r="BZ10" s="226"/>
      <x:c r="CB10" s="226"/>
    </x:row>
    <x:row r="11" spans="1:80" x14ac:dyDescent="0.3">
      <x:c r="A11" s="226"/>
      <x:c r="R11" s="226"/>
      <x:c r="T11" s="226"/>
      <x:c r="V11" s="23"/>
      <x:c r="Y11" s="222"/>
      <x:c r="AA11" s="226"/>
      <x:c r="AB11" s="222"/>
      <x:c r="AE11" s="222"/>
      <x:c r="AF11" s="222"/>
      <x:c r="AN11" s="226"/>
      <x:c r="AO11" s="226"/>
      <x:c r="AS11" s="23"/>
      <x:c r="AV11" s="23"/>
      <x:c r="BF11" s="226"/>
      <x:c r="BL11" s="226"/>
      <x:c r="BM11" s="226"/>
      <x:c r="BP11" s="222"/>
      <x:c r="BW11" s="226"/>
      <x:c r="BX11" s="226"/>
      <x:c r="BY11" s="226"/>
      <x:c r="BZ11" s="226"/>
      <x:c r="CB11" s="226"/>
    </x:row>
    <x:row r="12" spans="1:80" x14ac:dyDescent="0.3">
      <x:c r="A12" s="226"/>
      <x:c r="R12" s="226"/>
      <x:c r="T12" s="226"/>
      <x:c r="V12" s="23"/>
      <x:c r="Y12" s="222"/>
      <x:c r="AA12" s="226"/>
      <x:c r="AB12" s="222"/>
      <x:c r="AE12" s="222"/>
      <x:c r="AF12" s="222"/>
      <x:c r="AN12" s="226"/>
      <x:c r="AO12" s="226"/>
      <x:c r="AS12" s="23"/>
      <x:c r="AV12" s="23"/>
      <x:c r="BF12" s="226"/>
      <x:c r="BL12" s="226"/>
      <x:c r="BM12" s="226"/>
      <x:c r="BP12" s="222"/>
      <x:c r="BW12" s="226"/>
      <x:c r="BX12" s="226"/>
      <x:c r="BY12" s="226"/>
      <x:c r="BZ12" s="226"/>
      <x:c r="CB12" s="226"/>
    </x:row>
    <x:row r="13" spans="1:80" x14ac:dyDescent="0.3">
      <x:c r="A13" s="226"/>
      <x:c r="R13" s="226"/>
      <x:c r="T13" s="226"/>
      <x:c r="V13" s="23"/>
      <x:c r="Y13" s="222"/>
      <x:c r="AA13" s="226"/>
      <x:c r="AB13" s="222"/>
      <x:c r="AE13" s="222"/>
      <x:c r="AF13" s="222"/>
      <x:c r="AN13" s="226"/>
      <x:c r="AO13" s="226"/>
      <x:c r="AP13" s="226"/>
      <x:c r="AS13" s="23"/>
      <x:c r="AV13" s="23"/>
      <x:c r="BF13" s="226"/>
      <x:c r="BL13" s="226"/>
      <x:c r="BM13" s="226"/>
      <x:c r="BP13" s="222"/>
      <x:c r="BW13" s="226"/>
      <x:c r="BX13" s="226"/>
      <x:c r="BY13" s="226"/>
      <x:c r="BZ13" s="226"/>
      <x:c r="CB13" s="226"/>
    </x:row>
    <x:row r="14" spans="1:80" x14ac:dyDescent="0.3">
      <x:c r="A14" s="226"/>
      <x:c r="R14" s="226"/>
      <x:c r="T14" s="226"/>
      <x:c r="V14" s="23"/>
      <x:c r="Y14" s="222"/>
      <x:c r="AA14" s="226"/>
      <x:c r="AB14" s="226"/>
      <x:c r="AE14" s="222"/>
      <x:c r="AF14" s="222"/>
      <x:c r="AO14" s="226"/>
      <x:c r="AS14" s="23"/>
      <x:c r="AV14" s="23"/>
      <x:c r="BF14" s="226"/>
      <x:c r="BL14" s="226"/>
      <x:c r="BM14" s="226"/>
      <x:c r="BP14" s="222"/>
      <x:c r="BW14" s="226"/>
      <x:c r="BX14" s="226"/>
      <x:c r="BY14" s="226"/>
      <x:c r="BZ14" s="226"/>
      <x:c r="CB14" s="226"/>
    </x:row>
    <x:row r="15" spans="1:80" x14ac:dyDescent="0.3">
      <x:c r="A15" s="226"/>
      <x:c r="R15" s="226"/>
      <x:c r="T15" s="226"/>
      <x:c r="V15" s="23"/>
      <x:c r="Y15" s="222"/>
      <x:c r="AA15" s="226"/>
      <x:c r="AB15" s="222"/>
      <x:c r="AE15" s="222"/>
      <x:c r="AF15" s="222"/>
      <x:c r="AO15" s="226"/>
      <x:c r="AS15" s="23"/>
      <x:c r="AV15" s="23"/>
      <x:c r="BF15" s="226"/>
      <x:c r="BL15" s="226"/>
      <x:c r="BM15" s="226"/>
      <x:c r="BP15" s="222"/>
      <x:c r="BW15" s="226"/>
      <x:c r="BX15" s="226"/>
      <x:c r="BY15" s="226"/>
      <x:c r="BZ15" s="226"/>
      <x:c r="CB15" s="226"/>
    </x:row>
    <x:row r="16" spans="1:80" x14ac:dyDescent="0.3">
      <x:c r="A16" s="226"/>
      <x:c r="R16" s="226"/>
      <x:c r="T16" s="226"/>
      <x:c r="V16" s="23"/>
      <x:c r="Y16" s="222"/>
      <x:c r="AA16" s="226"/>
      <x:c r="AB16" s="222"/>
      <x:c r="AE16" s="222"/>
      <x:c r="AF16" s="222"/>
      <x:c r="AO16" s="226"/>
      <x:c r="AS16" s="23"/>
      <x:c r="AV16" s="23"/>
      <x:c r="BF16" s="226"/>
      <x:c r="BL16" s="226"/>
      <x:c r="BM16" s="226"/>
      <x:c r="BP16" s="222"/>
      <x:c r="BW16" s="226"/>
      <x:c r="BX16" s="226"/>
      <x:c r="BY16" s="226"/>
      <x:c r="BZ16" s="226"/>
      <x:c r="CB16" s="226"/>
    </x:row>
    <x:row r="17" spans="1:80" x14ac:dyDescent="0.3">
      <x:c r="A17" s="226"/>
      <x:c r="R17" s="226"/>
      <x:c r="T17" s="226"/>
      <x:c r="V17" s="23"/>
      <x:c r="Y17" s="222"/>
      <x:c r="AA17" s="226"/>
      <x:c r="AB17" s="222"/>
      <x:c r="AE17" s="222"/>
      <x:c r="AF17" s="222"/>
      <x:c r="AN17" s="226"/>
      <x:c r="AO17" s="226"/>
      <x:c r="AP17" s="226"/>
      <x:c r="AS17" s="23"/>
      <x:c r="AV17" s="23"/>
      <x:c r="BF17" s="226"/>
      <x:c r="BL17" s="226"/>
      <x:c r="BM17" s="226"/>
      <x:c r="BP17" s="222"/>
      <x:c r="BW17" s="226"/>
      <x:c r="BX17" s="226"/>
      <x:c r="BY17" s="226"/>
      <x:c r="BZ17" s="226"/>
      <x:c r="CB17" s="226"/>
    </x:row>
    <x:row r="18" spans="1:80" x14ac:dyDescent="0.3">
      <x:c r="A18" s="226"/>
      <x:c r="R18" s="226"/>
      <x:c r="T18" s="226"/>
      <x:c r="V18" s="23"/>
      <x:c r="Y18" s="222"/>
      <x:c r="AA18" s="226"/>
      <x:c r="AB18" s="222"/>
      <x:c r="AE18" s="222"/>
      <x:c r="AF18" s="222"/>
      <x:c r="AN18" s="226"/>
      <x:c r="AO18" s="226"/>
      <x:c r="AS18" s="23"/>
      <x:c r="AV18" s="23"/>
      <x:c r="BF18" s="226"/>
      <x:c r="BL18" s="226"/>
      <x:c r="BM18" s="226"/>
      <x:c r="BP18" s="222"/>
      <x:c r="BW18" s="226"/>
      <x:c r="BX18" s="226"/>
      <x:c r="BY18" s="226"/>
      <x:c r="BZ18" s="226"/>
      <x:c r="CB18" s="226"/>
    </x:row>
    <x:row r="19" spans="1:80" x14ac:dyDescent="0.3">
      <x:c r="A19" s="226"/>
      <x:c r="R19" s="226"/>
      <x:c r="T19" s="226"/>
      <x:c r="V19" s="23"/>
      <x:c r="Y19" s="222"/>
      <x:c r="AA19" s="226"/>
      <x:c r="AB19" s="222"/>
      <x:c r="AE19" s="222"/>
      <x:c r="AF19" s="222"/>
      <x:c r="AO19" s="226"/>
      <x:c r="AS19" s="23"/>
      <x:c r="AV19" s="23"/>
      <x:c r="BF19" s="226"/>
      <x:c r="BL19" s="226"/>
      <x:c r="BM19" s="226"/>
      <x:c r="BP19" s="222"/>
      <x:c r="BW19" s="226"/>
      <x:c r="BX19" s="226"/>
      <x:c r="BY19" s="226"/>
      <x:c r="BZ19" s="226"/>
      <x:c r="CB19" s="226"/>
    </x:row>
    <x:row r="20" spans="1:80" x14ac:dyDescent="0.3">
      <x:c r="A20" s="226"/>
      <x:c r="R20" s="226"/>
      <x:c r="T20" s="226"/>
      <x:c r="V20" s="23"/>
      <x:c r="Y20" s="222"/>
      <x:c r="AA20" s="226"/>
      <x:c r="AB20" s="222"/>
      <x:c r="AE20" s="222"/>
      <x:c r="AF20" s="222"/>
      <x:c r="AO20" s="226"/>
      <x:c r="AS20" s="23"/>
      <x:c r="AV20" s="23"/>
      <x:c r="BF20" s="226"/>
      <x:c r="BL20" s="226"/>
      <x:c r="BM20" s="226"/>
      <x:c r="BP20" s="222"/>
      <x:c r="BW20" s="226"/>
      <x:c r="BX20" s="226"/>
      <x:c r="BY20" s="226"/>
      <x:c r="BZ20" s="226"/>
      <x:c r="CB20" s="226"/>
    </x:row>
    <x:row r="21" spans="1:80" x14ac:dyDescent="0.3">
      <x:c r="A21" s="226"/>
      <x:c r="R21" s="226"/>
      <x:c r="T21" s="226"/>
      <x:c r="V21" s="23"/>
      <x:c r="Y21" s="222"/>
      <x:c r="AA21" s="226"/>
      <x:c r="AB21" s="222"/>
      <x:c r="AE21" s="222"/>
      <x:c r="AF21" s="222"/>
      <x:c r="AN21" s="226"/>
      <x:c r="AO21" s="226"/>
      <x:c r="AS21" s="23"/>
      <x:c r="AV21" s="23"/>
      <x:c r="BF21" s="226"/>
      <x:c r="BL21" s="226"/>
      <x:c r="BM21" s="226"/>
      <x:c r="BP21" s="222"/>
      <x:c r="BW21" s="226"/>
      <x:c r="BX21" s="226"/>
      <x:c r="BY21" s="226"/>
      <x:c r="BZ21" s="226"/>
      <x:c r="CB21" s="226"/>
    </x:row>
    <x:row r="22" spans="1:80" x14ac:dyDescent="0.3">
      <x:c r="A22" s="226"/>
      <x:c r="R22" s="226"/>
      <x:c r="T22" s="226"/>
      <x:c r="V22" s="23"/>
      <x:c r="Y22" s="222"/>
      <x:c r="AA22" s="226"/>
      <x:c r="AB22" s="222"/>
      <x:c r="AE22" s="222"/>
      <x:c r="AF22" s="222"/>
      <x:c r="AN22" s="226"/>
      <x:c r="AO22" s="226"/>
      <x:c r="AS22" s="23"/>
      <x:c r="AV22" s="23"/>
      <x:c r="BF22" s="226"/>
      <x:c r="BL22" s="226"/>
      <x:c r="BM22" s="226"/>
      <x:c r="BP22" s="222"/>
      <x:c r="BW22" s="226"/>
      <x:c r="BX22" s="226"/>
      <x:c r="BY22" s="226"/>
      <x:c r="BZ22" s="226"/>
      <x:c r="CB22" s="226"/>
    </x:row>
    <x:row r="23" spans="1:80" x14ac:dyDescent="0.3">
      <x:c r="A23" s="226"/>
      <x:c r="R23" s="226"/>
      <x:c r="T23" s="226"/>
      <x:c r="V23" s="23"/>
      <x:c r="Y23" s="222"/>
      <x:c r="AA23" s="226"/>
      <x:c r="AB23" s="222"/>
      <x:c r="AE23" s="222"/>
      <x:c r="AF23" s="222"/>
      <x:c r="AO23" s="226"/>
      <x:c r="AS23" s="23"/>
      <x:c r="AV23" s="23"/>
      <x:c r="BF23" s="226"/>
      <x:c r="BL23" s="226"/>
      <x:c r="BM23" s="226"/>
      <x:c r="BP23" s="222"/>
      <x:c r="BW23" s="226"/>
      <x:c r="BX23" s="226"/>
      <x:c r="BY23" s="226"/>
      <x:c r="BZ23" s="226"/>
      <x:c r="CB23" s="226"/>
    </x:row>
    <x:row r="24" spans="1:80" x14ac:dyDescent="0.3">
      <x:c r="A24" s="226"/>
      <x:c r="R24" s="226"/>
      <x:c r="T24" s="226"/>
      <x:c r="V24" s="23"/>
      <x:c r="Y24" s="222"/>
      <x:c r="AA24" s="226"/>
      <x:c r="AB24" s="222"/>
      <x:c r="AE24" s="222"/>
      <x:c r="AF24" s="222"/>
      <x:c r="AO24" s="226"/>
      <x:c r="AS24" s="23"/>
      <x:c r="AV24" s="23"/>
      <x:c r="BF24" s="226"/>
      <x:c r="BL24" s="226"/>
      <x:c r="BM24" s="226"/>
      <x:c r="BP24" s="222"/>
      <x:c r="BW24" s="226"/>
      <x:c r="BX24" s="226"/>
      <x:c r="BY24" s="226"/>
      <x:c r="BZ24" s="226"/>
      <x:c r="CB24" s="226"/>
    </x:row>
    <x:row r="25" spans="1:80" x14ac:dyDescent="0.3">
      <x:c r="A25" s="226"/>
      <x:c r="R25" s="226"/>
      <x:c r="T25" s="226"/>
      <x:c r="V25" s="23"/>
      <x:c r="Y25" s="222"/>
      <x:c r="AA25" s="226"/>
      <x:c r="AB25" s="222"/>
      <x:c r="AE25" s="222"/>
      <x:c r="AF25" s="222"/>
      <x:c r="AO25" s="226"/>
      <x:c r="AP25" s="226"/>
      <x:c r="AS25" s="23"/>
      <x:c r="AV25" s="23"/>
      <x:c r="BF25" s="226"/>
      <x:c r="BL25" s="226"/>
      <x:c r="BM25" s="226"/>
      <x:c r="BP25" s="222"/>
      <x:c r="BW25" s="226"/>
      <x:c r="BX25" s="226"/>
      <x:c r="BY25" s="226"/>
      <x:c r="BZ25" s="226"/>
      <x:c r="CB25" s="226"/>
    </x:row>
    <x:row r="26" spans="1:80" x14ac:dyDescent="0.3">
      <x:c r="A26" s="226"/>
      <x:c r="R26" s="226"/>
      <x:c r="T26" s="226"/>
      <x:c r="V26" s="23"/>
      <x:c r="Y26" s="222"/>
      <x:c r="AA26" s="226"/>
      <x:c r="AB26" s="222"/>
      <x:c r="AE26" s="222"/>
      <x:c r="AF26" s="222"/>
      <x:c r="AN26" s="226"/>
      <x:c r="AO26" s="226"/>
      <x:c r="AP26" s="226"/>
      <x:c r="AS26" s="23"/>
      <x:c r="AV26" s="23"/>
      <x:c r="BF26" s="226"/>
      <x:c r="BL26" s="226"/>
      <x:c r="BM26" s="226"/>
      <x:c r="BP26" s="222"/>
      <x:c r="BW26" s="226"/>
      <x:c r="BX26" s="226"/>
      <x:c r="BY26" s="226"/>
      <x:c r="BZ26" s="226"/>
      <x:c r="CB26" s="226"/>
    </x:row>
    <x:row r="27" spans="1:80" x14ac:dyDescent="0.3">
      <x:c r="A27" s="226"/>
      <x:c r="R27" s="226"/>
      <x:c r="T27" s="226"/>
      <x:c r="V27" s="23"/>
      <x:c r="Y27" s="222"/>
      <x:c r="AA27" s="226"/>
      <x:c r="AB27" s="222"/>
      <x:c r="AE27" s="222"/>
      <x:c r="AF27" s="222"/>
      <x:c r="AO27" s="226"/>
      <x:c r="AS27" s="23"/>
      <x:c r="AV27" s="23"/>
      <x:c r="BF27" s="226"/>
      <x:c r="BL27" s="226"/>
      <x:c r="BM27" s="226"/>
      <x:c r="BP27" s="222"/>
      <x:c r="BW27" s="226"/>
      <x:c r="BX27" s="226"/>
      <x:c r="BY27" s="226"/>
      <x:c r="BZ27" s="226"/>
      <x:c r="CB27" s="226"/>
    </x:row>
    <x:row r="28" spans="1:80" x14ac:dyDescent="0.3">
      <x:c r="A28" s="226"/>
      <x:c r="R28" s="226"/>
      <x:c r="T28" s="226"/>
      <x:c r="V28" s="23"/>
      <x:c r="Y28" s="222"/>
      <x:c r="AA28" s="226"/>
      <x:c r="AB28" s="222"/>
      <x:c r="AE28" s="222"/>
      <x:c r="AF28" s="222"/>
      <x:c r="AO28" s="226"/>
      <x:c r="AS28" s="23"/>
      <x:c r="AV28" s="23"/>
      <x:c r="BF28" s="226"/>
      <x:c r="BL28" s="226"/>
      <x:c r="BM28" s="226"/>
      <x:c r="BP28" s="222"/>
      <x:c r="BW28" s="226"/>
      <x:c r="BX28" s="226"/>
      <x:c r="BY28" s="226"/>
      <x:c r="BZ28" s="226"/>
      <x:c r="CB28" s="226"/>
    </x:row>
    <x:row r="29" spans="1:80" x14ac:dyDescent="0.3">
      <x:c r="A29" s="226"/>
      <x:c r="R29" s="226"/>
      <x:c r="T29" s="226"/>
      <x:c r="V29" s="23"/>
      <x:c r="Y29" s="222"/>
      <x:c r="AA29" s="226"/>
      <x:c r="AB29" s="222"/>
      <x:c r="AE29" s="222"/>
      <x:c r="AF29" s="222"/>
      <x:c r="AN29" s="226"/>
      <x:c r="AO29" s="226"/>
      <x:c r="AP29" s="226"/>
      <x:c r="AS29" s="23"/>
      <x:c r="AV29" s="23"/>
      <x:c r="BF29" s="226"/>
      <x:c r="BL29" s="226"/>
      <x:c r="BM29" s="226"/>
      <x:c r="BP29" s="222"/>
      <x:c r="BW29" s="226"/>
      <x:c r="BX29" s="226"/>
      <x:c r="BY29" s="226"/>
      <x:c r="BZ29" s="226"/>
      <x:c r="CB29" s="226"/>
    </x:row>
    <x:row r="30" spans="1:80" x14ac:dyDescent="0.3">
      <x:c r="A30" s="226"/>
      <x:c r="R30" s="226"/>
      <x:c r="T30" s="226"/>
      <x:c r="V30" s="23"/>
      <x:c r="Y30" s="222"/>
      <x:c r="AA30" s="226"/>
      <x:c r="AB30" s="222"/>
      <x:c r="AE30" s="222"/>
      <x:c r="AF30" s="226"/>
      <x:c r="AN30" s="226"/>
      <x:c r="AO30" s="226"/>
      <x:c r="AS30" s="23"/>
      <x:c r="AV30" s="23"/>
      <x:c r="BF30" s="226"/>
      <x:c r="BL30" s="226"/>
      <x:c r="BM30" s="226"/>
      <x:c r="BP30" s="226"/>
      <x:c r="BW30" s="226"/>
      <x:c r="BX30" s="226"/>
      <x:c r="BY30" s="226"/>
      <x:c r="BZ30" s="226"/>
      <x:c r="CB30" s="226"/>
    </x:row>
    <x:row r="31" spans="1:80" x14ac:dyDescent="0.3">
      <x:c r="A31" s="226"/>
      <x:c r="R31" s="226"/>
      <x:c r="T31" s="226"/>
      <x:c r="V31" s="23"/>
      <x:c r="Y31" s="222"/>
      <x:c r="AA31" s="226"/>
      <x:c r="AB31" s="222"/>
      <x:c r="AE31" s="222"/>
      <x:c r="AF31" s="222"/>
      <x:c r="AN31" s="226"/>
      <x:c r="AO31" s="226"/>
      <x:c r="AS31" s="23"/>
      <x:c r="AV31" s="23"/>
      <x:c r="BF31" s="226"/>
      <x:c r="BL31" s="226"/>
      <x:c r="BM31" s="226"/>
      <x:c r="BP31" s="222"/>
      <x:c r="BW31" s="226"/>
      <x:c r="BX31" s="226"/>
      <x:c r="BY31" s="226"/>
      <x:c r="BZ31" s="226"/>
      <x:c r="CB31" s="226"/>
    </x:row>
    <x:row r="32" spans="1:80" x14ac:dyDescent="0.3">
      <x:c r="A32" s="226"/>
      <x:c r="R32" s="226"/>
      <x:c r="T32" s="226"/>
      <x:c r="V32" s="23"/>
      <x:c r="Y32" s="222"/>
      <x:c r="AA32" s="226"/>
      <x:c r="AB32" s="222"/>
      <x:c r="AE32" s="222"/>
      <x:c r="AF32" s="222"/>
      <x:c r="AN32" s="226"/>
      <x:c r="AO32" s="226"/>
      <x:c r="AS32" s="23"/>
      <x:c r="AV32" s="23"/>
      <x:c r="BF32" s="226"/>
      <x:c r="BL32" s="226"/>
      <x:c r="BM32" s="226"/>
      <x:c r="BP32" s="222"/>
      <x:c r="BW32" s="226"/>
      <x:c r="BX32" s="226"/>
      <x:c r="BY32" s="226"/>
      <x:c r="BZ32" s="226"/>
      <x:c r="CB32" s="226"/>
    </x:row>
    <x:row r="33" spans="1:80" x14ac:dyDescent="0.3">
      <x:c r="A33" s="226"/>
      <x:c r="R33" s="226"/>
      <x:c r="T33" s="226"/>
      <x:c r="V33" s="23"/>
      <x:c r="Y33" s="222"/>
      <x:c r="AA33" s="226"/>
      <x:c r="AB33" s="222"/>
      <x:c r="AE33" s="222"/>
      <x:c r="AF33" s="222"/>
      <x:c r="AO33" s="226"/>
      <x:c r="AS33" s="23"/>
      <x:c r="AV33" s="23"/>
      <x:c r="BF33" s="226"/>
      <x:c r="BL33" s="226"/>
      <x:c r="BM33" s="226"/>
      <x:c r="BP33" s="222"/>
      <x:c r="BW33" s="226"/>
      <x:c r="BX33" s="226"/>
      <x:c r="BY33" s="226"/>
      <x:c r="BZ33" s="226"/>
      <x:c r="CB33" s="226"/>
    </x:row>
    <x:row r="34" spans="1:80" x14ac:dyDescent="0.3">
      <x:c r="A34" s="226"/>
      <x:c r="R34" s="226"/>
      <x:c r="T34" s="226"/>
      <x:c r="V34" s="23"/>
      <x:c r="Y34" s="222"/>
      <x:c r="AA34" s="226"/>
      <x:c r="AB34" s="222"/>
      <x:c r="AE34" s="222"/>
      <x:c r="AF34" s="222"/>
      <x:c r="AO34" s="226"/>
      <x:c r="AS34" s="23"/>
      <x:c r="AV34" s="23"/>
      <x:c r="BF34" s="226"/>
      <x:c r="BL34" s="226"/>
      <x:c r="BM34" s="226"/>
      <x:c r="BP34" s="222"/>
      <x:c r="BW34" s="226"/>
      <x:c r="BX34" s="226"/>
      <x:c r="BY34" s="226"/>
      <x:c r="BZ34" s="226"/>
      <x:c r="CB34" s="226"/>
    </x:row>
    <x:row r="35" spans="1:80" x14ac:dyDescent="0.3">
      <x:c r="A35" s="226"/>
      <x:c r="R35" s="226"/>
      <x:c r="T35" s="226"/>
      <x:c r="V35" s="23"/>
      <x:c r="Y35" s="222"/>
      <x:c r="AA35" s="226"/>
      <x:c r="AB35" s="222"/>
      <x:c r="AE35" s="222"/>
      <x:c r="AF35" s="222"/>
      <x:c r="AN35" s="226"/>
      <x:c r="AO35" s="226"/>
      <x:c r="AP35" s="226"/>
      <x:c r="AS35" s="23"/>
      <x:c r="AV35" s="23"/>
      <x:c r="BF35" s="226"/>
      <x:c r="BL35" s="226"/>
      <x:c r="BM35" s="226"/>
      <x:c r="BP35" s="222"/>
      <x:c r="BW35" s="226"/>
      <x:c r="BX35" s="226"/>
      <x:c r="BY35" s="226"/>
      <x:c r="BZ35" s="226"/>
      <x:c r="CB35" s="226"/>
    </x:row>
    <x:row r="36" spans="1:80" x14ac:dyDescent="0.3">
      <x:c r="A36" s="226"/>
      <x:c r="R36" s="226"/>
      <x:c r="T36" s="226"/>
      <x:c r="V36" s="23"/>
      <x:c r="Y36" s="222"/>
      <x:c r="AA36" s="226"/>
      <x:c r="AB36" s="222"/>
      <x:c r="AE36" s="222"/>
      <x:c r="AF36" s="222"/>
      <x:c r="AN36" s="226"/>
      <x:c r="AO36" s="226"/>
      <x:c r="AS36" s="23"/>
      <x:c r="AV36" s="23"/>
      <x:c r="BF36" s="226"/>
      <x:c r="BL36" s="226"/>
      <x:c r="BM36" s="226"/>
      <x:c r="BP36" s="222"/>
      <x:c r="BW36" s="226"/>
      <x:c r="BX36" s="226"/>
      <x:c r="BY36" s="226"/>
      <x:c r="BZ36" s="226"/>
      <x:c r="CB36" s="226"/>
    </x:row>
    <x:row r="37" spans="1:80" x14ac:dyDescent="0.3">
      <x:c r="A37" s="226"/>
      <x:c r="R37" s="226"/>
      <x:c r="T37" s="226"/>
      <x:c r="V37" s="23"/>
      <x:c r="Y37" s="222"/>
      <x:c r="AA37" s="226"/>
      <x:c r="AB37" s="222"/>
      <x:c r="AE37" s="222"/>
      <x:c r="AF37" s="222"/>
      <x:c r="AN37" s="226"/>
      <x:c r="AO37" s="226"/>
      <x:c r="AS37" s="23"/>
      <x:c r="AV37" s="23"/>
      <x:c r="BF37" s="226"/>
      <x:c r="BL37" s="226"/>
      <x:c r="BM37" s="226"/>
      <x:c r="BP37" s="222"/>
      <x:c r="BW37" s="226"/>
      <x:c r="BX37" s="226"/>
      <x:c r="BY37" s="226"/>
      <x:c r="BZ37" s="226"/>
      <x:c r="CB37" s="226"/>
    </x:row>
    <x:row r="38" spans="1:80" x14ac:dyDescent="0.3">
      <x:c r="A38" s="226"/>
      <x:c r="R38" s="226"/>
      <x:c r="T38" s="226"/>
      <x:c r="V38" s="23"/>
      <x:c r="Y38" s="222"/>
      <x:c r="AA38" s="226"/>
      <x:c r="AB38" s="222"/>
      <x:c r="AE38" s="222"/>
      <x:c r="AF38" s="222"/>
      <x:c r="AN38" s="226"/>
      <x:c r="AO38" s="226"/>
      <x:c r="AS38" s="23"/>
      <x:c r="AV38" s="23"/>
      <x:c r="BF38" s="226"/>
      <x:c r="BL38" s="226"/>
      <x:c r="BM38" s="226"/>
      <x:c r="BP38" s="222"/>
      <x:c r="BW38" s="226"/>
      <x:c r="BX38" s="226"/>
      <x:c r="BY38" s="226"/>
      <x:c r="BZ38" s="226"/>
      <x:c r="CB38" s="226"/>
    </x:row>
    <x:row r="39" spans="1:80" x14ac:dyDescent="0.3">
      <x:c r="A39" s="226"/>
      <x:c r="R39" s="226"/>
      <x:c r="T39" s="226"/>
      <x:c r="V39" s="23"/>
      <x:c r="Y39" s="222"/>
      <x:c r="AA39" s="226"/>
      <x:c r="AB39" s="222"/>
      <x:c r="AE39" s="222"/>
      <x:c r="AF39" s="222"/>
      <x:c r="AN39" s="226"/>
      <x:c r="AO39" s="226"/>
      <x:c r="AS39" s="23"/>
      <x:c r="AV39" s="23"/>
      <x:c r="BF39" s="226"/>
      <x:c r="BL39" s="226"/>
      <x:c r="BM39" s="226"/>
      <x:c r="BP39" s="222"/>
      <x:c r="BW39" s="226"/>
      <x:c r="BX39" s="226"/>
      <x:c r="BY39" s="226"/>
      <x:c r="BZ39" s="226"/>
      <x:c r="CB39" s="226"/>
    </x:row>
    <x:row r="40" spans="1:80" x14ac:dyDescent="0.3">
      <x:c r="A40" s="226"/>
      <x:c r="R40" s="226"/>
      <x:c r="T40" s="226"/>
      <x:c r="V40" s="23"/>
      <x:c r="Y40" s="222"/>
      <x:c r="AA40" s="226"/>
      <x:c r="AB40" s="222"/>
      <x:c r="AE40" s="222"/>
      <x:c r="AF40" s="222"/>
      <x:c r="AN40" s="226"/>
      <x:c r="AO40" s="226"/>
      <x:c r="AS40" s="23"/>
      <x:c r="AV40" s="23"/>
      <x:c r="BF40" s="226"/>
      <x:c r="BL40" s="226"/>
      <x:c r="BM40" s="226"/>
      <x:c r="BP40" s="222"/>
      <x:c r="BW40" s="226"/>
      <x:c r="BX40" s="226"/>
      <x:c r="BY40" s="226"/>
      <x:c r="BZ40" s="226"/>
      <x:c r="CB40" s="226"/>
    </x:row>
    <x:row r="41" spans="1:80" x14ac:dyDescent="0.3">
      <x:c r="A41" s="226"/>
      <x:c r="R41" s="226"/>
      <x:c r="T41" s="226"/>
      <x:c r="V41" s="23"/>
      <x:c r="Y41" s="222"/>
      <x:c r="AA41" s="226"/>
      <x:c r="AB41" s="222"/>
      <x:c r="AE41" s="222"/>
      <x:c r="AF41" s="222"/>
      <x:c r="AO41" s="226"/>
      <x:c r="AS41" s="23"/>
      <x:c r="AV41" s="23"/>
      <x:c r="BF41" s="226"/>
      <x:c r="BL41" s="226"/>
      <x:c r="BM41" s="226"/>
      <x:c r="BP41" s="222"/>
      <x:c r="BW41" s="226"/>
      <x:c r="BX41" s="226"/>
      <x:c r="BY41" s="226"/>
      <x:c r="BZ41" s="226"/>
      <x:c r="CB41" s="226"/>
    </x:row>
    <x:row r="42" spans="1:80" x14ac:dyDescent="0.3">
      <x:c r="A42" s="226"/>
      <x:c r="R42" s="226"/>
      <x:c r="T42" s="226"/>
      <x:c r="V42" s="23"/>
      <x:c r="Y42" s="222"/>
      <x:c r="AA42" s="226"/>
      <x:c r="AB42" s="222"/>
      <x:c r="AE42" s="222"/>
      <x:c r="AF42" s="222"/>
      <x:c r="AN42" s="226"/>
      <x:c r="AO42" s="226"/>
      <x:c r="AP42" s="226"/>
      <x:c r="AS42" s="23"/>
      <x:c r="AV42" s="23"/>
      <x:c r="BF42" s="226"/>
      <x:c r="BL42" s="226"/>
      <x:c r="BM42" s="226"/>
      <x:c r="BP42" s="222"/>
      <x:c r="BW42" s="226"/>
      <x:c r="BX42" s="226"/>
      <x:c r="BY42" s="226"/>
      <x:c r="BZ42" s="226"/>
      <x:c r="CB42" s="226"/>
    </x:row>
    <x:row r="43" spans="1:80" x14ac:dyDescent="0.3">
      <x:c r="A43" s="226"/>
      <x:c r="R43" s="226"/>
      <x:c r="T43" s="226"/>
      <x:c r="V43" s="23"/>
      <x:c r="Y43" s="222"/>
      <x:c r="AA43" s="226"/>
      <x:c r="AB43" s="222"/>
      <x:c r="AE43" s="222"/>
      <x:c r="AF43" s="222"/>
      <x:c r="AN43" s="226"/>
      <x:c r="AO43" s="226"/>
      <x:c r="AS43" s="23"/>
      <x:c r="AV43" s="23"/>
      <x:c r="BF43" s="226"/>
      <x:c r="BL43" s="226"/>
      <x:c r="BM43" s="226"/>
      <x:c r="BP43" s="222"/>
      <x:c r="BW43" s="226"/>
      <x:c r="BX43" s="226"/>
      <x:c r="BY43" s="226"/>
      <x:c r="BZ43" s="226"/>
      <x:c r="CB43" s="226"/>
    </x:row>
    <x:row r="44" spans="1:80" x14ac:dyDescent="0.3">
      <x:c r="A44" s="226"/>
      <x:c r="R44" s="226"/>
      <x:c r="T44" s="226"/>
      <x:c r="V44" s="23"/>
      <x:c r="Y44" s="222"/>
      <x:c r="AA44" s="226"/>
      <x:c r="AB44" s="222"/>
      <x:c r="AE44" s="222"/>
      <x:c r="AF44" s="222"/>
      <x:c r="AN44" s="226"/>
      <x:c r="AO44" s="226"/>
      <x:c r="AS44" s="23"/>
      <x:c r="AV44" s="23"/>
      <x:c r="BF44" s="226"/>
      <x:c r="BL44" s="226"/>
      <x:c r="BM44" s="226"/>
      <x:c r="BP44" s="222"/>
      <x:c r="BW44" s="226"/>
      <x:c r="BX44" s="226"/>
      <x:c r="BY44" s="226"/>
      <x:c r="BZ44" s="226"/>
      <x:c r="CB44" s="226"/>
    </x:row>
    <x:row r="45" spans="1:80" x14ac:dyDescent="0.3">
      <x:c r="A45" s="226"/>
      <x:c r="R45" s="226"/>
      <x:c r="T45" s="226"/>
      <x:c r="V45" s="23"/>
      <x:c r="Y45" s="222"/>
      <x:c r="AA45" s="226"/>
      <x:c r="AB45" s="222"/>
      <x:c r="AE45" s="222"/>
      <x:c r="AF45" s="222"/>
      <x:c r="AN45" s="226"/>
      <x:c r="AO45" s="226"/>
      <x:c r="AP45" s="226"/>
      <x:c r="AS45" s="23"/>
      <x:c r="AV45" s="23"/>
      <x:c r="BF45" s="226"/>
      <x:c r="BL45" s="226"/>
      <x:c r="BM45" s="226"/>
      <x:c r="BP45" s="222"/>
      <x:c r="BW45" s="226"/>
      <x:c r="BX45" s="226"/>
      <x:c r="BY45" s="226"/>
      <x:c r="BZ45" s="226"/>
      <x:c r="CB45" s="226"/>
    </x:row>
    <x:row r="46" spans="1:80" x14ac:dyDescent="0.3">
      <x:c r="A46" s="226"/>
      <x:c r="R46" s="226"/>
      <x:c r="T46" s="226"/>
      <x:c r="V46" s="23"/>
      <x:c r="Y46" s="222"/>
      <x:c r="AA46" s="226"/>
      <x:c r="AB46" s="222"/>
      <x:c r="AE46" s="222"/>
      <x:c r="AF46" s="222"/>
      <x:c r="AO46" s="226"/>
      <x:c r="AS46" s="23"/>
      <x:c r="AV46" s="23"/>
      <x:c r="BF46" s="226"/>
      <x:c r="BL46" s="226"/>
      <x:c r="BM46" s="226"/>
      <x:c r="BP46" s="222"/>
      <x:c r="BW46" s="226"/>
      <x:c r="BX46" s="226"/>
      <x:c r="BY46" s="226"/>
      <x:c r="BZ46" s="226"/>
      <x:c r="CB46" s="226"/>
    </x:row>
    <x:row r="47" spans="1:80" x14ac:dyDescent="0.3">
      <x:c r="A47" s="226"/>
      <x:c r="R47" s="226"/>
      <x:c r="T47" s="226"/>
      <x:c r="V47" s="23"/>
      <x:c r="Y47" s="222"/>
      <x:c r="AA47" s="226"/>
      <x:c r="AB47" s="222"/>
      <x:c r="AE47" s="222"/>
      <x:c r="AF47" s="222"/>
      <x:c r="AS47" s="23"/>
      <x:c r="AV47" s="23"/>
      <x:c r="BF47" s="226"/>
      <x:c r="BL47" s="226"/>
      <x:c r="BM47" s="226"/>
      <x:c r="BP47" s="222"/>
      <x:c r="BW47" s="226"/>
      <x:c r="BX47" s="226"/>
      <x:c r="BY47" s="226"/>
      <x:c r="BZ47" s="226"/>
      <x:c r="CB47" s="226"/>
    </x:row>
    <x:row r="48" spans="1:80" x14ac:dyDescent="0.3">
      <x:c r="A48" s="226"/>
      <x:c r="R48" s="226"/>
      <x:c r="T48" s="226"/>
      <x:c r="V48" s="23"/>
      <x:c r="Y48" s="222"/>
      <x:c r="AA48" s="226"/>
      <x:c r="AB48" s="222"/>
      <x:c r="AE48" s="222"/>
      <x:c r="AF48" s="222"/>
      <x:c r="AS48" s="23"/>
      <x:c r="AV48" s="23"/>
      <x:c r="BF48" s="226"/>
      <x:c r="BL48" s="226"/>
      <x:c r="BM48" s="226"/>
      <x:c r="BP48" s="222"/>
      <x:c r="BW48" s="226"/>
      <x:c r="BX48" s="226"/>
      <x:c r="BY48" s="226"/>
      <x:c r="BZ48" s="226"/>
      <x:c r="CB48" s="226"/>
    </x:row>
    <x:row r="49" spans="1:80" x14ac:dyDescent="0.3">
      <x:c r="A49" s="226"/>
      <x:c r="R49" s="226"/>
      <x:c r="T49" s="226"/>
      <x:c r="V49" s="23"/>
      <x:c r="Y49" s="222"/>
      <x:c r="AA49" s="226"/>
      <x:c r="AB49" s="222"/>
      <x:c r="AE49" s="222"/>
      <x:c r="AF49" s="222"/>
      <x:c r="AS49" s="23"/>
      <x:c r="AV49" s="23"/>
      <x:c r="BF49" s="226"/>
      <x:c r="BL49" s="226"/>
      <x:c r="BM49" s="226"/>
      <x:c r="BP49" s="222"/>
      <x:c r="BW49" s="226"/>
      <x:c r="BX49" s="226"/>
      <x:c r="BY49" s="226"/>
      <x:c r="BZ49" s="226"/>
      <x:c r="CB49" s="226"/>
    </x:row>
    <x:row r="50" spans="1:80" x14ac:dyDescent="0.3">
      <x:c r="A50" s="226"/>
      <x:c r="R50" s="226"/>
      <x:c r="T50" s="226"/>
      <x:c r="V50" s="23"/>
      <x:c r="Y50" s="222"/>
      <x:c r="AA50" s="226"/>
      <x:c r="AB50" s="222"/>
      <x:c r="AE50" s="222"/>
      <x:c r="AF50" s="222"/>
      <x:c r="AO50" s="226"/>
      <x:c r="AS50" s="23"/>
      <x:c r="AV50" s="23"/>
      <x:c r="BF50" s="226"/>
      <x:c r="BL50" s="226"/>
      <x:c r="BM50" s="226"/>
      <x:c r="BP50" s="222"/>
      <x:c r="BW50" s="226"/>
      <x:c r="BX50" s="226"/>
      <x:c r="BY50" s="226"/>
      <x:c r="BZ50" s="226"/>
      <x:c r="CB50" s="226"/>
    </x:row>
    <x:row r="51" spans="1:80" x14ac:dyDescent="0.3">
      <x:c r="A51" s="226"/>
      <x:c r="R51" s="226"/>
      <x:c r="T51" s="226"/>
      <x:c r="V51" s="23"/>
      <x:c r="Y51" s="222"/>
      <x:c r="AA51" s="226"/>
      <x:c r="AB51" s="222"/>
      <x:c r="AE51" s="222"/>
      <x:c r="AF51" s="222"/>
      <x:c r="AO51" s="226"/>
      <x:c r="AS51" s="23"/>
      <x:c r="AV51" s="23"/>
      <x:c r="BF51" s="226"/>
      <x:c r="BL51" s="226"/>
      <x:c r="BM51" s="226"/>
      <x:c r="BP51" s="222"/>
      <x:c r="BW51" s="226"/>
      <x:c r="BX51" s="226"/>
      <x:c r="BY51" s="226"/>
      <x:c r="BZ51" s="226"/>
      <x:c r="CB51" s="226"/>
    </x:row>
    <x:row r="52" spans="1:80" x14ac:dyDescent="0.3">
      <x:c r="A52" s="226"/>
      <x:c r="R52" s="226"/>
      <x:c r="T52" s="226"/>
      <x:c r="V52" s="23"/>
      <x:c r="Y52" s="222"/>
      <x:c r="AA52" s="226"/>
      <x:c r="AB52" s="222"/>
      <x:c r="AE52" s="226"/>
      <x:c r="AF52" s="226"/>
      <x:c r="AN52" s="226"/>
      <x:c r="AO52" s="226"/>
      <x:c r="AS52" s="23"/>
      <x:c r="AV52" s="23"/>
      <x:c r="BF52" s="226"/>
      <x:c r="BL52" s="226"/>
      <x:c r="BM52" s="226"/>
      <x:c r="BP52" s="226"/>
      <x:c r="BW52" s="226"/>
      <x:c r="BX52" s="226"/>
      <x:c r="BY52" s="226"/>
      <x:c r="BZ52" s="226"/>
      <x:c r="CB52" s="226"/>
    </x:row>
    <x:row r="53" spans="1:80" x14ac:dyDescent="0.3">
      <x:c r="A53" s="226"/>
      <x:c r="R53" s="226"/>
      <x:c r="T53" s="226"/>
      <x:c r="V53" s="23"/>
      <x:c r="Y53" s="222"/>
      <x:c r="AA53" s="226"/>
      <x:c r="AB53" s="222"/>
      <x:c r="AE53" s="226"/>
      <x:c r="AF53" s="226"/>
      <x:c r="AN53" s="226"/>
      <x:c r="AO53" s="226"/>
      <x:c r="AP53" s="226"/>
      <x:c r="AS53" s="23"/>
      <x:c r="AV53" s="23"/>
      <x:c r="BF53" s="226"/>
      <x:c r="BL53" s="226"/>
      <x:c r="BM53" s="226"/>
      <x:c r="BP53" s="226"/>
      <x:c r="BW53" s="226"/>
      <x:c r="BX53" s="226"/>
      <x:c r="BY53" s="226"/>
      <x:c r="BZ53" s="226"/>
      <x:c r="CB53" s="226"/>
    </x:row>
    <x:row r="54" spans="1:80" x14ac:dyDescent="0.3">
      <x:c r="A54" s="226"/>
      <x:c r="R54" s="226"/>
      <x:c r="T54" s="226"/>
      <x:c r="V54" s="23"/>
      <x:c r="Y54" s="222"/>
      <x:c r="AA54" s="226"/>
      <x:c r="AB54" s="222"/>
      <x:c r="AE54" s="226"/>
      <x:c r="AF54" s="226"/>
      <x:c r="AN54" s="226"/>
      <x:c r="AO54" s="226"/>
      <x:c r="AS54" s="23"/>
      <x:c r="AV54" s="23"/>
      <x:c r="BF54" s="226"/>
      <x:c r="BL54" s="226"/>
      <x:c r="BM54" s="226"/>
      <x:c r="BP54" s="226"/>
      <x:c r="BW54" s="226"/>
      <x:c r="BX54" s="226"/>
      <x:c r="BY54" s="226"/>
      <x:c r="BZ54" s="226"/>
      <x:c r="CB54" s="226"/>
    </x:row>
    <x:row r="55" spans="1:80" x14ac:dyDescent="0.3">
      <x:c r="A55" s="226"/>
      <x:c r="R55" s="226"/>
      <x:c r="T55" s="226"/>
      <x:c r="V55" s="23"/>
      <x:c r="Y55" s="222"/>
      <x:c r="AA55" s="226"/>
      <x:c r="AB55" s="222"/>
      <x:c r="AE55" s="222"/>
      <x:c r="AF55" s="222"/>
      <x:c r="AO55" s="226"/>
      <x:c r="AS55" s="23"/>
      <x:c r="AV55" s="23"/>
      <x:c r="BF55" s="226"/>
      <x:c r="BL55" s="226"/>
      <x:c r="BM55" s="226"/>
      <x:c r="BP55" s="222"/>
      <x:c r="BW55" s="226"/>
      <x:c r="BX55" s="226"/>
      <x:c r="BY55" s="226"/>
      <x:c r="BZ55" s="226"/>
      <x:c r="CB55" s="226"/>
    </x:row>
    <x:row r="56" spans="1:80" x14ac:dyDescent="0.3">
      <x:c r="A56" s="226"/>
      <x:c r="R56" s="226"/>
      <x:c r="T56" s="226"/>
      <x:c r="V56" s="23"/>
      <x:c r="Y56" s="222"/>
      <x:c r="AA56" s="226"/>
      <x:c r="AB56" s="222"/>
      <x:c r="AE56" s="222"/>
      <x:c r="AF56" s="222"/>
      <x:c r="AO56" s="226"/>
      <x:c r="AS56" s="23"/>
      <x:c r="AV56" s="23"/>
      <x:c r="BF56" s="226"/>
      <x:c r="BL56" s="226"/>
      <x:c r="BM56" s="226"/>
      <x:c r="BP56" s="222"/>
      <x:c r="BW56" s="226"/>
      <x:c r="BX56" s="226"/>
      <x:c r="BY56" s="226"/>
      <x:c r="BZ56" s="226"/>
      <x:c r="CB56" s="226"/>
    </x:row>
    <x:row r="57" spans="1:80" x14ac:dyDescent="0.3">
      <x:c r="A57" s="226"/>
      <x:c r="R57" s="226"/>
      <x:c r="T57" s="226"/>
      <x:c r="V57" s="23"/>
      <x:c r="Y57" s="222"/>
      <x:c r="AA57" s="226"/>
      <x:c r="AB57" s="222"/>
      <x:c r="AE57" s="222"/>
      <x:c r="AF57" s="222"/>
      <x:c r="AO57" s="226"/>
      <x:c r="AS57" s="23"/>
      <x:c r="AV57" s="23"/>
      <x:c r="BF57" s="226"/>
      <x:c r="BL57" s="226"/>
      <x:c r="BM57" s="226"/>
      <x:c r="BP57" s="222"/>
      <x:c r="BW57" s="226"/>
      <x:c r="BX57" s="226"/>
      <x:c r="BY57" s="226"/>
      <x:c r="BZ57" s="226"/>
      <x:c r="CB57" s="226"/>
    </x:row>
    <x:row r="58" spans="1:80" x14ac:dyDescent="0.3">
      <x:c r="A58" s="226"/>
      <x:c r="R58" s="226"/>
      <x:c r="T58" s="226"/>
      <x:c r="V58" s="23"/>
      <x:c r="Y58" s="222"/>
      <x:c r="AA58" s="226"/>
      <x:c r="AB58" s="222"/>
      <x:c r="AE58" s="222"/>
      <x:c r="AF58" s="222"/>
      <x:c r="AO58" s="226"/>
      <x:c r="AS58" s="23"/>
      <x:c r="AV58" s="23"/>
      <x:c r="BF58" s="226"/>
      <x:c r="BL58" s="226"/>
      <x:c r="BM58" s="226"/>
      <x:c r="BP58" s="222"/>
      <x:c r="BW58" s="226"/>
      <x:c r="BX58" s="226"/>
      <x:c r="BY58" s="226"/>
      <x:c r="BZ58" s="226"/>
      <x:c r="CB58" s="226"/>
    </x:row>
    <x:row r="59" spans="1:80" x14ac:dyDescent="0.3">
      <x:c r="A59" s="226"/>
      <x:c r="R59" s="226"/>
      <x:c r="T59" s="226"/>
      <x:c r="V59" s="23"/>
      <x:c r="Y59" s="222"/>
      <x:c r="AA59" s="226"/>
      <x:c r="AB59" s="222"/>
      <x:c r="AE59" s="222"/>
      <x:c r="AF59" s="226"/>
      <x:c r="AO59" s="226"/>
      <x:c r="AS59" s="23"/>
      <x:c r="AV59" s="23"/>
      <x:c r="BF59" s="226"/>
      <x:c r="BL59" s="226"/>
      <x:c r="BM59" s="226"/>
      <x:c r="BP59" s="226"/>
      <x:c r="BW59" s="226"/>
      <x:c r="BX59" s="226"/>
      <x:c r="BY59" s="226"/>
      <x:c r="BZ59" s="226"/>
      <x:c r="CB59" s="226"/>
    </x:row>
    <x:row r="60" spans="1:80" x14ac:dyDescent="0.3">
      <x:c r="A60" s="226"/>
      <x:c r="R60" s="226"/>
      <x:c r="T60" s="226"/>
      <x:c r="V60" s="23"/>
      <x:c r="Y60" s="222"/>
      <x:c r="AA60" s="226"/>
      <x:c r="AB60" s="222"/>
      <x:c r="AE60" s="222"/>
      <x:c r="AF60" s="222"/>
      <x:c r="AS60" s="23"/>
      <x:c r="AV60" s="23"/>
      <x:c r="BF60" s="226"/>
      <x:c r="BL60" s="226"/>
      <x:c r="BM60" s="226"/>
      <x:c r="BP60" s="222"/>
      <x:c r="BW60" s="226"/>
      <x:c r="BX60" s="226"/>
      <x:c r="BY60" s="226"/>
      <x:c r="BZ60" s="226"/>
      <x:c r="CB60" s="226"/>
    </x:row>
    <x:row r="61" spans="1:80" x14ac:dyDescent="0.3">
      <x:c r="A61" s="226"/>
      <x:c r="R61" s="226"/>
      <x:c r="T61" s="226"/>
      <x:c r="V61" s="23"/>
      <x:c r="Y61" s="222"/>
      <x:c r="AA61" s="226"/>
      <x:c r="AB61" s="222"/>
      <x:c r="AE61" s="222"/>
      <x:c r="AF61" s="222"/>
      <x:c r="AN61" s="226"/>
      <x:c r="AO61" s="226"/>
      <x:c r="AS61" s="23"/>
      <x:c r="AV61" s="23"/>
      <x:c r="BF61" s="226"/>
      <x:c r="BL61" s="226"/>
      <x:c r="BM61" s="226"/>
      <x:c r="BP61" s="222"/>
      <x:c r="BW61" s="226"/>
      <x:c r="BX61" s="226"/>
      <x:c r="BY61" s="226"/>
      <x:c r="BZ61" s="226"/>
      <x:c r="CB61" s="226"/>
    </x:row>
    <x:row r="62" spans="1:80" x14ac:dyDescent="0.3">
      <x:c r="A62" s="226"/>
      <x:c r="R62" s="226"/>
      <x:c r="T62" s="226"/>
      <x:c r="V62" s="23"/>
      <x:c r="Y62" s="222"/>
      <x:c r="AA62" s="226"/>
      <x:c r="AB62" s="222"/>
      <x:c r="AE62" s="222"/>
      <x:c r="AF62" s="222"/>
      <x:c r="AN62" s="226"/>
      <x:c r="AO62" s="226"/>
      <x:c r="AS62" s="23"/>
      <x:c r="AV62" s="23"/>
      <x:c r="BF62" s="226"/>
      <x:c r="BL62" s="226"/>
      <x:c r="BM62" s="226"/>
      <x:c r="BP62" s="222"/>
      <x:c r="BW62" s="226"/>
      <x:c r="BX62" s="226"/>
      <x:c r="BY62" s="226"/>
      <x:c r="BZ62" s="226"/>
      <x:c r="CB62" s="226"/>
    </x:row>
    <x:row r="63" spans="1:80" x14ac:dyDescent="0.3">
      <x:c r="A63" s="226"/>
      <x:c r="R63" s="226"/>
      <x:c r="T63" s="226"/>
      <x:c r="V63" s="23"/>
      <x:c r="Y63" s="222"/>
      <x:c r="AA63" s="226"/>
      <x:c r="AB63" s="222"/>
      <x:c r="AE63" s="222"/>
      <x:c r="AF63" s="222"/>
      <x:c r="AO63" s="226"/>
      <x:c r="AS63" s="23"/>
      <x:c r="AV63" s="23"/>
      <x:c r="BF63" s="226"/>
      <x:c r="BL63" s="226"/>
      <x:c r="BM63" s="226"/>
      <x:c r="BP63" s="222"/>
      <x:c r="BW63" s="226"/>
      <x:c r="BX63" s="226"/>
      <x:c r="BY63" s="226"/>
      <x:c r="BZ63" s="226"/>
      <x:c r="CB63" s="226"/>
    </x:row>
    <x:row r="64" spans="1:80" x14ac:dyDescent="0.3">
      <x:c r="A64" s="226"/>
      <x:c r="R64" s="226"/>
      <x:c r="T64" s="226"/>
      <x:c r="V64" s="23"/>
      <x:c r="Y64" s="222"/>
      <x:c r="AA64" s="226"/>
      <x:c r="AB64" s="222"/>
      <x:c r="AE64" s="222"/>
      <x:c r="AF64" s="226"/>
      <x:c r="AN64" s="226"/>
      <x:c r="AO64" s="226"/>
      <x:c r="AP64" s="226"/>
      <x:c r="AS64" s="23"/>
      <x:c r="AV64" s="23"/>
      <x:c r="BF64" s="226"/>
      <x:c r="BL64" s="226"/>
      <x:c r="BM64" s="226"/>
      <x:c r="BP64" s="226"/>
      <x:c r="BW64" s="226"/>
      <x:c r="BX64" s="226"/>
      <x:c r="BY64" s="226"/>
      <x:c r="BZ64" s="226"/>
      <x:c r="CB64" s="226"/>
    </x:row>
    <x:row r="65" spans="1:80" x14ac:dyDescent="0.3">
      <x:c r="A65" s="226"/>
      <x:c r="R65" s="226"/>
      <x:c r="T65" s="226"/>
      <x:c r="V65" s="23"/>
      <x:c r="Y65" s="222"/>
      <x:c r="AA65" s="226"/>
      <x:c r="AB65" s="222"/>
      <x:c r="AE65" s="222"/>
      <x:c r="AF65" s="222"/>
      <x:c r="AN65" s="226"/>
      <x:c r="AO65" s="226"/>
      <x:c r="AP65" s="226"/>
      <x:c r="AS65" s="23"/>
      <x:c r="AV65" s="23"/>
      <x:c r="BF65" s="226"/>
      <x:c r="BL65" s="226"/>
      <x:c r="BM65" s="226"/>
      <x:c r="BP65" s="222"/>
      <x:c r="BW65" s="226"/>
      <x:c r="BX65" s="226"/>
      <x:c r="BY65" s="226"/>
      <x:c r="BZ65" s="226"/>
      <x:c r="CB65" s="226"/>
    </x:row>
    <x:row r="66" spans="1:80" x14ac:dyDescent="0.3">
      <x:c r="A66" s="226"/>
      <x:c r="R66" s="226"/>
      <x:c r="T66" s="226"/>
      <x:c r="V66" s="23"/>
      <x:c r="Y66" s="222"/>
      <x:c r="AA66" s="226"/>
      <x:c r="AB66" s="222"/>
      <x:c r="AE66" s="222"/>
      <x:c r="AF66" s="222"/>
      <x:c r="AN66" s="226"/>
      <x:c r="AO66" s="226"/>
      <x:c r="AP66" s="226"/>
      <x:c r="AS66" s="23"/>
      <x:c r="AV66" s="23"/>
      <x:c r="BF66" s="226"/>
      <x:c r="BL66" s="226"/>
      <x:c r="BM66" s="226"/>
      <x:c r="BP66" s="222"/>
      <x:c r="BW66" s="226"/>
      <x:c r="BX66" s="226"/>
      <x:c r="BY66" s="226"/>
      <x:c r="BZ66" s="226"/>
      <x:c r="CB66" s="226"/>
    </x:row>
    <x:row r="67" spans="1:80" x14ac:dyDescent="0.3">
      <x:c r="A67" s="226"/>
      <x:c r="R67" s="226"/>
      <x:c r="T67" s="226"/>
      <x:c r="V67" s="23"/>
      <x:c r="Y67" s="222"/>
      <x:c r="AA67" s="226"/>
      <x:c r="AB67" s="222"/>
      <x:c r="AE67" s="222"/>
      <x:c r="AF67" s="226"/>
      <x:c r="AN67" s="226"/>
      <x:c r="AO67" s="226"/>
      <x:c r="AS67" s="23"/>
      <x:c r="AV67" s="23"/>
      <x:c r="BF67" s="226"/>
      <x:c r="BL67" s="226"/>
      <x:c r="BM67" s="226"/>
      <x:c r="BP67" s="226"/>
      <x:c r="BW67" s="226"/>
      <x:c r="BX67" s="226"/>
      <x:c r="BY67" s="226"/>
      <x:c r="BZ67" s="226"/>
      <x:c r="CB67" s="226"/>
    </x:row>
    <x:row r="68" spans="1:80" x14ac:dyDescent="0.3">
      <x:c r="A68" s="226"/>
      <x:c r="R68" s="226"/>
      <x:c r="T68" s="226"/>
      <x:c r="V68" s="23"/>
      <x:c r="Y68" s="222"/>
      <x:c r="AA68" s="226"/>
      <x:c r="AB68" s="222"/>
      <x:c r="AE68" s="222"/>
      <x:c r="AF68" s="222"/>
      <x:c r="AS68" s="23"/>
      <x:c r="AV68" s="23"/>
      <x:c r="BF68" s="226"/>
      <x:c r="BL68" s="226"/>
      <x:c r="BM68" s="226"/>
      <x:c r="BP68" s="222"/>
      <x:c r="BW68" s="226"/>
      <x:c r="BX68" s="226"/>
      <x:c r="BY68" s="226"/>
      <x:c r="BZ68" s="226"/>
      <x:c r="CB68" s="226"/>
    </x:row>
    <x:row r="69" spans="1:80" x14ac:dyDescent="0.3">
      <x:c r="A69" s="226"/>
      <x:c r="R69" s="226"/>
      <x:c r="T69" s="226"/>
      <x:c r="V69" s="23"/>
      <x:c r="Y69" s="222"/>
      <x:c r="AA69" s="226"/>
      <x:c r="AB69" s="222"/>
      <x:c r="AE69" s="222"/>
      <x:c r="AF69" s="222"/>
      <x:c r="AS69" s="23"/>
      <x:c r="AV69" s="23"/>
      <x:c r="BF69" s="226"/>
      <x:c r="BL69" s="226"/>
      <x:c r="BM69" s="226"/>
      <x:c r="BP69" s="222"/>
      <x:c r="BW69" s="226"/>
      <x:c r="BX69" s="226"/>
      <x:c r="BY69" s="226"/>
      <x:c r="BZ69" s="226"/>
      <x:c r="CB69" s="226"/>
    </x:row>
    <x:row r="70" spans="1:80" x14ac:dyDescent="0.3">
      <x:c r="A70" s="226"/>
      <x:c r="R70" s="226"/>
      <x:c r="T70" s="226"/>
      <x:c r="V70" s="23"/>
      <x:c r="Y70" s="222"/>
      <x:c r="AA70" s="226"/>
      <x:c r="AB70" s="222"/>
      <x:c r="AE70" s="222"/>
      <x:c r="AF70" s="222"/>
      <x:c r="AN70" s="226"/>
      <x:c r="AO70" s="226"/>
      <x:c r="AP70" s="226"/>
      <x:c r="AS70" s="23"/>
      <x:c r="AV70" s="23"/>
      <x:c r="BF70" s="226"/>
      <x:c r="BL70" s="226"/>
      <x:c r="BM70" s="226"/>
      <x:c r="BP70" s="222"/>
      <x:c r="BW70" s="226"/>
      <x:c r="BX70" s="226"/>
      <x:c r="BY70" s="226"/>
      <x:c r="BZ70" s="226"/>
      <x:c r="CB70" s="226"/>
    </x:row>
    <x:row r="71" spans="1:80" x14ac:dyDescent="0.3">
      <x:c r="A71" s="226"/>
      <x:c r="R71" s="226"/>
      <x:c r="T71" s="226"/>
      <x:c r="V71" s="23"/>
      <x:c r="Y71" s="222"/>
      <x:c r="AA71" s="226"/>
      <x:c r="AB71" s="222"/>
      <x:c r="AE71" s="226"/>
      <x:c r="AF71" s="226"/>
      <x:c r="AN71" s="226"/>
      <x:c r="AO71" s="226"/>
      <x:c r="AS71" s="23"/>
      <x:c r="AV71" s="23"/>
      <x:c r="BF71" s="226"/>
      <x:c r="BL71" s="226"/>
      <x:c r="BM71" s="226"/>
      <x:c r="BP71" s="226"/>
      <x:c r="BW71" s="226"/>
      <x:c r="BX71" s="226"/>
      <x:c r="BY71" s="226"/>
      <x:c r="BZ71" s="226"/>
      <x:c r="CB71" s="226"/>
    </x:row>
    <x:row r="72" spans="1:80" x14ac:dyDescent="0.3">
      <x:c r="A72" s="226"/>
      <x:c r="R72" s="226"/>
      <x:c r="T72" s="226"/>
      <x:c r="V72" s="23"/>
      <x:c r="Y72" s="222"/>
      <x:c r="AA72" s="226"/>
      <x:c r="AB72" s="222"/>
      <x:c r="AE72" s="226"/>
      <x:c r="AF72" s="226"/>
      <x:c r="AN72" s="226"/>
      <x:c r="AO72" s="226"/>
      <x:c r="AS72" s="23"/>
      <x:c r="AV72" s="23"/>
      <x:c r="BF72" s="226"/>
      <x:c r="BL72" s="226"/>
      <x:c r="BM72" s="226"/>
      <x:c r="BP72" s="226"/>
      <x:c r="BW72" s="226"/>
      <x:c r="BX72" s="226"/>
      <x:c r="BY72" s="226"/>
      <x:c r="BZ72" s="226"/>
      <x:c r="CB72" s="226"/>
    </x:row>
    <x:row r="73" spans="1:80" x14ac:dyDescent="0.3">
      <x:c r="A73" s="226"/>
      <x:c r="R73" s="226"/>
      <x:c r="T73" s="226"/>
      <x:c r="V73" s="23"/>
      <x:c r="Y73" s="222"/>
      <x:c r="AA73" s="226"/>
      <x:c r="AB73" s="222"/>
      <x:c r="AE73" s="226"/>
      <x:c r="AF73" s="226"/>
      <x:c r="AN73" s="226"/>
      <x:c r="AO73" s="226"/>
      <x:c r="AP73" s="226"/>
      <x:c r="AS73" s="23"/>
      <x:c r="AV73" s="23"/>
      <x:c r="BF73" s="226"/>
      <x:c r="BL73" s="226"/>
      <x:c r="BM73" s="226"/>
      <x:c r="BP73" s="226"/>
      <x:c r="BW73" s="226"/>
      <x:c r="BX73" s="226"/>
      <x:c r="BY73" s="226"/>
      <x:c r="BZ73" s="226"/>
      <x:c r="CB73" s="226"/>
    </x:row>
    <x:row r="74" spans="1:80" x14ac:dyDescent="0.3">
      <x:c r="A74" s="226"/>
      <x:c r="R74" s="226"/>
      <x:c r="T74" s="226"/>
      <x:c r="V74" s="23"/>
      <x:c r="Y74" s="222"/>
      <x:c r="AA74" s="226"/>
      <x:c r="AB74" s="222"/>
      <x:c r="AE74" s="222"/>
      <x:c r="AF74" s="226"/>
      <x:c r="AN74" s="226"/>
      <x:c r="AO74" s="226"/>
      <x:c r="AS74" s="23"/>
      <x:c r="AV74" s="23"/>
      <x:c r="BF74" s="226"/>
      <x:c r="BL74" s="226"/>
      <x:c r="BM74" s="226"/>
      <x:c r="BP74" s="226"/>
      <x:c r="BW74" s="226"/>
      <x:c r="BX74" s="226"/>
      <x:c r="BY74" s="226"/>
      <x:c r="BZ74" s="226"/>
      <x:c r="CB74" s="226"/>
    </x:row>
    <x:row r="75" spans="1:80" x14ac:dyDescent="0.3">
      <x:c r="A75" s="226"/>
      <x:c r="R75" s="226"/>
      <x:c r="T75" s="226"/>
      <x:c r="V75" s="23"/>
      <x:c r="Y75" s="222"/>
      <x:c r="AA75" s="226"/>
      <x:c r="AB75" s="222"/>
      <x:c r="AE75" s="222"/>
      <x:c r="AF75" s="226"/>
      <x:c r="AO75" s="226"/>
      <x:c r="AS75" s="23"/>
      <x:c r="AV75" s="23"/>
      <x:c r="BF75" s="226"/>
      <x:c r="BL75" s="226"/>
      <x:c r="BM75" s="226"/>
      <x:c r="BP75" s="226"/>
      <x:c r="BW75" s="226"/>
      <x:c r="BX75" s="226"/>
      <x:c r="BY75" s="226"/>
      <x:c r="BZ75" s="226"/>
      <x:c r="CB75" s="226"/>
    </x:row>
    <x:row r="76" spans="1:80" x14ac:dyDescent="0.3">
      <x:c r="A76" s="226"/>
      <x:c r="R76" s="226"/>
      <x:c r="T76" s="226"/>
      <x:c r="V76" s="23"/>
      <x:c r="Y76" s="222"/>
      <x:c r="AA76" s="226"/>
      <x:c r="AB76" s="222"/>
      <x:c r="AE76" s="222"/>
      <x:c r="AF76" s="222"/>
      <x:c r="AO76" s="226"/>
      <x:c r="AP76" s="226"/>
      <x:c r="AS76" s="23"/>
      <x:c r="AV76" s="23"/>
      <x:c r="BF76" s="226"/>
      <x:c r="BL76" s="226"/>
      <x:c r="BM76" s="226"/>
      <x:c r="BP76" s="222"/>
      <x:c r="BW76" s="226"/>
      <x:c r="BX76" s="226"/>
      <x:c r="BY76" s="226"/>
      <x:c r="BZ76" s="226"/>
      <x:c r="CB76" s="226"/>
    </x:row>
    <x:row r="77" spans="1:80" x14ac:dyDescent="0.3">
      <x:c r="A77" s="226"/>
      <x:c r="R77" s="226"/>
      <x:c r="T77" s="226"/>
      <x:c r="V77" s="23"/>
      <x:c r="Y77" s="222"/>
      <x:c r="AA77" s="226"/>
      <x:c r="AB77" s="222"/>
      <x:c r="AE77" s="222"/>
      <x:c r="AF77" s="222"/>
      <x:c r="AN77" s="226"/>
      <x:c r="AO77" s="226"/>
      <x:c r="AS77" s="23"/>
      <x:c r="AV77" s="23"/>
      <x:c r="BF77" s="226"/>
      <x:c r="BL77" s="226"/>
      <x:c r="BM77" s="226"/>
      <x:c r="BP77" s="222"/>
      <x:c r="BW77" s="226"/>
      <x:c r="BX77" s="226"/>
      <x:c r="BY77" s="226"/>
      <x:c r="BZ77" s="226"/>
      <x:c r="CB77" s="226"/>
    </x:row>
    <x:row r="78" spans="1:80" x14ac:dyDescent="0.3">
      <x:c r="A78" s="226"/>
      <x:c r="R78" s="226"/>
      <x:c r="T78" s="226"/>
      <x:c r="V78" s="23"/>
      <x:c r="Y78" s="222"/>
      <x:c r="AA78" s="226"/>
      <x:c r="AB78" s="222"/>
      <x:c r="AE78" s="222"/>
      <x:c r="AF78" s="222"/>
      <x:c r="AN78" s="226"/>
      <x:c r="AO78" s="226"/>
      <x:c r="AP78" s="226"/>
      <x:c r="AS78" s="23"/>
      <x:c r="AV78" s="23"/>
      <x:c r="BF78" s="226"/>
      <x:c r="BL78" s="226"/>
      <x:c r="BM78" s="226"/>
      <x:c r="BP78" s="222"/>
      <x:c r="BW78" s="226"/>
      <x:c r="BX78" s="226"/>
      <x:c r="BY78" s="226"/>
      <x:c r="BZ78" s="226"/>
      <x:c r="CB78" s="226"/>
    </x:row>
    <x:row r="79" spans="1:80" x14ac:dyDescent="0.3">
      <x:c r="A79" s="226"/>
      <x:c r="R79" s="226"/>
      <x:c r="T79" s="226"/>
      <x:c r="V79" s="23"/>
      <x:c r="Y79" s="222"/>
      <x:c r="AA79" s="226"/>
      <x:c r="AB79" s="222"/>
      <x:c r="AE79" s="222"/>
      <x:c r="AF79" s="222"/>
      <x:c r="AO79" s="226"/>
      <x:c r="AP79" s="226"/>
      <x:c r="AS79" s="23"/>
      <x:c r="AV79" s="23"/>
      <x:c r="BF79" s="226"/>
      <x:c r="BL79" s="226"/>
      <x:c r="BM79" s="226"/>
      <x:c r="BP79" s="222"/>
      <x:c r="BW79" s="226"/>
      <x:c r="BX79" s="226"/>
      <x:c r="BY79" s="226"/>
      <x:c r="BZ79" s="226"/>
      <x:c r="CB79" s="226"/>
    </x:row>
    <x:row r="80" spans="1:80" x14ac:dyDescent="0.3">
      <x:c r="A80" s="226"/>
      <x:c r="R80" s="226"/>
      <x:c r="T80" s="226"/>
      <x:c r="V80" s="23"/>
      <x:c r="Y80" s="222"/>
      <x:c r="AA80" s="226"/>
      <x:c r="AB80" s="222"/>
      <x:c r="AE80" s="222"/>
      <x:c r="AF80" s="222"/>
      <x:c r="AO80" s="226"/>
      <x:c r="AS80" s="23"/>
      <x:c r="AV80" s="23"/>
      <x:c r="BF80" s="226"/>
      <x:c r="BL80" s="226"/>
      <x:c r="BM80" s="226"/>
      <x:c r="BP80" s="222"/>
      <x:c r="BW80" s="226"/>
      <x:c r="BX80" s="226"/>
      <x:c r="BY80" s="226"/>
      <x:c r="BZ80" s="226"/>
      <x:c r="CB80" s="226"/>
    </x:row>
    <x:row r="81" spans="1:80" x14ac:dyDescent="0.3">
      <x:c r="A81" s="226"/>
      <x:c r="R81" s="226"/>
      <x:c r="T81" s="226"/>
      <x:c r="V81" s="23"/>
      <x:c r="Y81" s="222"/>
      <x:c r="AA81" s="226"/>
      <x:c r="AB81" s="222"/>
      <x:c r="AE81" s="222"/>
      <x:c r="AF81" s="222"/>
      <x:c r="AS81" s="23"/>
      <x:c r="AV81" s="23"/>
      <x:c r="BF81" s="226"/>
      <x:c r="BL81" s="226"/>
      <x:c r="BM81" s="226"/>
      <x:c r="BP81" s="222"/>
      <x:c r="BW81" s="226"/>
      <x:c r="BX81" s="226"/>
      <x:c r="BY81" s="226"/>
      <x:c r="BZ81" s="226"/>
      <x:c r="CB81" s="226"/>
    </x:row>
    <x:row r="82" spans="1:80" x14ac:dyDescent="0.3">
      <x:c r="A82" s="226"/>
      <x:c r="R82" s="226"/>
      <x:c r="T82" s="226"/>
      <x:c r="V82" s="23"/>
      <x:c r="Y82" s="222"/>
      <x:c r="AA82" s="226"/>
      <x:c r="AB82" s="222"/>
      <x:c r="AE82" s="222"/>
      <x:c r="AF82" s="222"/>
      <x:c r="AO82" s="226"/>
      <x:c r="AS82" s="23"/>
      <x:c r="AV82" s="23"/>
      <x:c r="BF82" s="226"/>
      <x:c r="BL82" s="226"/>
      <x:c r="BM82" s="226"/>
      <x:c r="BP82" s="222"/>
      <x:c r="BW82" s="226"/>
      <x:c r="BX82" s="226"/>
      <x:c r="BY82" s="226"/>
      <x:c r="BZ82" s="226"/>
      <x:c r="CB82" s="226"/>
    </x:row>
    <x:row r="83" spans="1:80" x14ac:dyDescent="0.3">
      <x:c r="A83" s="226"/>
      <x:c r="R83" s="226"/>
      <x:c r="T83" s="226"/>
      <x:c r="V83" s="23"/>
      <x:c r="Y83" s="222"/>
      <x:c r="AA83" s="226"/>
      <x:c r="AB83" s="222"/>
      <x:c r="AE83" s="222"/>
      <x:c r="AF83" s="222"/>
      <x:c r="AN83" s="226"/>
      <x:c r="AO83" s="226"/>
      <x:c r="AP83" s="226"/>
      <x:c r="AS83" s="23"/>
      <x:c r="AV83" s="23"/>
      <x:c r="BF83" s="226"/>
      <x:c r="BL83" s="226"/>
      <x:c r="BM83" s="226"/>
      <x:c r="BP83" s="222"/>
      <x:c r="BW83" s="226"/>
      <x:c r="BX83" s="226"/>
      <x:c r="BY83" s="226"/>
      <x:c r="BZ83" s="226"/>
      <x:c r="CB83" s="226"/>
    </x:row>
    <x:row r="84" spans="1:80" x14ac:dyDescent="0.3">
      <x:c r="A84" s="226"/>
      <x:c r="R84" s="226"/>
      <x:c r="T84" s="226"/>
      <x:c r="V84" s="23"/>
      <x:c r="Y84" s="222"/>
      <x:c r="AA84" s="226"/>
      <x:c r="AB84" s="222"/>
      <x:c r="AE84" s="222"/>
      <x:c r="AF84" s="222"/>
      <x:c r="AN84" s="226"/>
      <x:c r="AO84" s="226"/>
      <x:c r="AP84" s="226"/>
      <x:c r="AS84" s="23"/>
      <x:c r="AV84" s="23"/>
      <x:c r="BF84" s="226"/>
      <x:c r="BK84" s="23"/>
      <x:c r="BL84" s="226"/>
      <x:c r="BM84" s="226"/>
      <x:c r="BP84" s="222"/>
      <x:c r="BW84" s="226"/>
      <x:c r="BX84" s="226"/>
      <x:c r="BY84" s="226"/>
      <x:c r="BZ84" s="226"/>
      <x:c r="CB84" s="226"/>
    </x:row>
    <x:row r="85" spans="1:80" x14ac:dyDescent="0.3">
      <x:c r="A85" s="226"/>
      <x:c r="R85" s="226"/>
      <x:c r="T85" s="226"/>
      <x:c r="V85" s="23"/>
      <x:c r="Y85" s="222"/>
      <x:c r="AA85" s="226"/>
      <x:c r="AB85" s="222"/>
      <x:c r="AE85" s="222"/>
      <x:c r="AF85" s="222"/>
      <x:c r="AN85" s="226"/>
      <x:c r="AO85" s="226"/>
      <x:c r="AP85" s="226"/>
      <x:c r="AS85" s="23"/>
      <x:c r="AV85" s="23"/>
      <x:c r="BF85" s="226"/>
      <x:c r="BL85" s="226"/>
      <x:c r="BM85" s="226"/>
      <x:c r="BP85" s="222"/>
      <x:c r="BW85" s="226"/>
      <x:c r="BX85" s="226"/>
      <x:c r="BY85" s="226"/>
      <x:c r="BZ85" s="226"/>
      <x:c r="CB85" s="226"/>
    </x:row>
    <x:row r="86" spans="1:80" x14ac:dyDescent="0.3">
      <x:c r="A86" s="226"/>
      <x:c r="R86" s="226"/>
      <x:c r="T86" s="226"/>
      <x:c r="V86" s="23"/>
      <x:c r="Y86" s="222"/>
      <x:c r="AA86" s="226"/>
      <x:c r="AB86" s="222"/>
      <x:c r="AE86" s="222"/>
      <x:c r="AF86" s="222"/>
      <x:c r="AN86" s="226"/>
      <x:c r="AO86" s="226"/>
      <x:c r="AS86" s="23"/>
      <x:c r="AV86" s="23"/>
      <x:c r="BF86" s="226"/>
      <x:c r="BL86" s="226"/>
      <x:c r="BM86" s="226"/>
      <x:c r="BP86" s="222"/>
      <x:c r="BW86" s="226"/>
      <x:c r="BX86" s="226"/>
      <x:c r="BY86" s="226"/>
      <x:c r="BZ86" s="226"/>
      <x:c r="CB86" s="226"/>
    </x:row>
    <x:row r="87" spans="1:80" x14ac:dyDescent="0.3">
      <x:c r="A87" s="226"/>
      <x:c r="R87" s="226"/>
      <x:c r="T87" s="226"/>
      <x:c r="V87" s="23"/>
      <x:c r="Y87" s="222"/>
      <x:c r="AA87" s="226"/>
      <x:c r="AB87" s="222"/>
      <x:c r="AE87" s="222"/>
      <x:c r="AF87" s="222"/>
      <x:c r="AN87" s="226"/>
      <x:c r="AO87" s="226"/>
      <x:c r="AP87" s="226"/>
      <x:c r="AS87" s="23"/>
      <x:c r="AV87" s="23"/>
      <x:c r="BF87" s="226"/>
      <x:c r="BL87" s="226"/>
      <x:c r="BM87" s="226"/>
      <x:c r="BP87" s="222"/>
      <x:c r="BW87" s="226"/>
      <x:c r="BX87" s="226"/>
      <x:c r="BY87" s="226"/>
      <x:c r="BZ87" s="226"/>
      <x:c r="CB87" s="226"/>
    </x:row>
    <x:row r="88" spans="1:80" x14ac:dyDescent="0.3">
      <x:c r="A88" s="226"/>
      <x:c r="R88" s="226"/>
      <x:c r="T88" s="226"/>
      <x:c r="V88" s="23"/>
      <x:c r="Y88" s="222"/>
      <x:c r="AA88" s="226"/>
      <x:c r="AB88" s="222"/>
      <x:c r="AE88" s="222"/>
      <x:c r="AF88" s="222"/>
      <x:c r="AN88" s="226"/>
      <x:c r="AO88" s="226"/>
      <x:c r="AP88" s="226"/>
      <x:c r="AS88" s="23"/>
      <x:c r="AV88" s="23"/>
      <x:c r="BF88" s="226"/>
      <x:c r="BK88" s="23"/>
      <x:c r="BL88" s="226"/>
      <x:c r="BM88" s="226"/>
      <x:c r="BP88" s="222"/>
      <x:c r="BW88" s="226"/>
      <x:c r="BX88" s="226"/>
      <x:c r="BY88" s="226"/>
      <x:c r="BZ88" s="226"/>
      <x:c r="CB88" s="226"/>
    </x:row>
    <x:row r="89" spans="1:80" x14ac:dyDescent="0.3">
      <x:c r="A89" s="226"/>
      <x:c r="R89" s="226"/>
      <x:c r="T89" s="226"/>
      <x:c r="V89" s="23"/>
      <x:c r="Y89" s="222"/>
      <x:c r="AA89" s="226"/>
      <x:c r="AB89" s="222"/>
      <x:c r="AE89" s="222"/>
      <x:c r="AF89" s="222"/>
      <x:c r="AN89" s="226"/>
      <x:c r="AO89" s="226"/>
      <x:c r="AP89" s="226"/>
      <x:c r="AS89" s="23"/>
      <x:c r="AV89" s="23"/>
      <x:c r="BF89" s="226"/>
      <x:c r="BL89" s="226"/>
      <x:c r="BM89" s="226"/>
      <x:c r="BP89" s="222"/>
      <x:c r="BW89" s="226"/>
      <x:c r="BX89" s="226"/>
      <x:c r="BY89" s="226"/>
      <x:c r="BZ89" s="226"/>
      <x:c r="CB89" s="226"/>
    </x:row>
    <x:row r="90" spans="1:80" x14ac:dyDescent="0.3">
      <x:c r="A90" s="226"/>
      <x:c r="R90" s="226"/>
      <x:c r="T90" s="226"/>
      <x:c r="V90" s="23"/>
      <x:c r="Y90" s="222"/>
      <x:c r="AA90" s="226"/>
      <x:c r="AB90" s="222"/>
      <x:c r="AE90" s="222"/>
      <x:c r="AF90" s="222"/>
      <x:c r="AN90" s="226"/>
      <x:c r="AO90" s="226"/>
      <x:c r="AS90" s="23"/>
      <x:c r="AV90" s="23"/>
      <x:c r="BF90" s="226"/>
      <x:c r="BL90" s="226"/>
      <x:c r="BM90" s="226"/>
      <x:c r="BP90" s="222"/>
      <x:c r="BW90" s="226"/>
      <x:c r="BX90" s="226"/>
      <x:c r="BY90" s="226"/>
      <x:c r="BZ90" s="226"/>
      <x:c r="CB90" s="226"/>
    </x:row>
    <x:row r="91" spans="1:80" x14ac:dyDescent="0.3">
      <x:c r="A91" s="226"/>
      <x:c r="R91" s="226"/>
      <x:c r="T91" s="226"/>
      <x:c r="V91" s="23"/>
      <x:c r="Y91" s="222"/>
      <x:c r="AA91" s="226"/>
      <x:c r="AB91" s="222"/>
      <x:c r="AE91" s="222"/>
      <x:c r="AF91" s="222"/>
      <x:c r="AN91" s="226"/>
      <x:c r="AO91" s="226"/>
      <x:c r="AP91" s="226"/>
      <x:c r="AS91" s="23"/>
      <x:c r="AV91" s="23"/>
      <x:c r="BF91" s="226"/>
      <x:c r="BL91" s="226"/>
      <x:c r="BM91" s="226"/>
      <x:c r="BP91" s="222"/>
      <x:c r="BW91" s="226"/>
      <x:c r="BX91" s="226"/>
      <x:c r="BY91" s="226"/>
      <x:c r="BZ91" s="226"/>
      <x:c r="CB91" s="226"/>
    </x:row>
    <x:row r="92" spans="1:80" x14ac:dyDescent="0.3">
      <x:c r="A92" s="226"/>
      <x:c r="R92" s="226"/>
      <x:c r="T92" s="226"/>
      <x:c r="V92" s="23"/>
      <x:c r="Y92" s="222"/>
      <x:c r="AA92" s="226"/>
      <x:c r="AB92" s="222"/>
      <x:c r="AE92" s="222"/>
      <x:c r="AF92" s="222"/>
      <x:c r="AN92" s="226"/>
      <x:c r="AO92" s="226"/>
      <x:c r="AP92" s="226"/>
      <x:c r="AS92" s="23"/>
      <x:c r="AV92" s="23"/>
      <x:c r="BF92" s="226"/>
      <x:c r="BL92" s="226"/>
      <x:c r="BM92" s="226"/>
      <x:c r="BP92" s="222"/>
      <x:c r="BW92" s="226"/>
      <x:c r="BX92" s="226"/>
      <x:c r="BY92" s="226"/>
      <x:c r="BZ92" s="226"/>
      <x:c r="CB92" s="226"/>
    </x:row>
    <x:row r="93" spans="1:80" x14ac:dyDescent="0.3">
      <x:c r="A93" s="226"/>
      <x:c r="R93" s="226"/>
      <x:c r="T93" s="226"/>
      <x:c r="V93" s="23"/>
      <x:c r="Y93" s="222"/>
      <x:c r="AA93" s="226"/>
      <x:c r="AB93" s="222"/>
      <x:c r="AE93" s="222"/>
      <x:c r="AF93" s="222"/>
      <x:c r="AN93" s="226"/>
      <x:c r="AO93" s="226"/>
      <x:c r="AP93" s="226"/>
      <x:c r="AS93" s="23"/>
      <x:c r="AV93" s="23"/>
      <x:c r="BF93" s="226"/>
      <x:c r="BL93" s="226"/>
      <x:c r="BM93" s="226"/>
      <x:c r="BP93" s="222"/>
      <x:c r="BW93" s="226"/>
      <x:c r="BX93" s="226"/>
      <x:c r="BY93" s="226"/>
      <x:c r="BZ93" s="226"/>
      <x:c r="CB93" s="226"/>
    </x:row>
    <x:row r="94" spans="1:80" x14ac:dyDescent="0.3">
      <x:c r="A94" s="226"/>
      <x:c r="R94" s="226"/>
      <x:c r="T94" s="226"/>
      <x:c r="V94" s="23"/>
      <x:c r="Y94" s="222"/>
      <x:c r="AA94" s="226"/>
      <x:c r="AB94" s="222"/>
      <x:c r="AE94" s="222"/>
      <x:c r="AF94" s="222"/>
      <x:c r="AN94" s="226"/>
      <x:c r="AO94" s="226"/>
      <x:c r="AP94" s="226"/>
      <x:c r="AS94" s="23"/>
      <x:c r="AV94" s="23"/>
      <x:c r="BF94" s="226"/>
      <x:c r="BL94" s="226"/>
      <x:c r="BM94" s="226"/>
      <x:c r="BP94" s="222"/>
      <x:c r="BW94" s="226"/>
      <x:c r="BX94" s="226"/>
      <x:c r="BY94" s="226"/>
      <x:c r="BZ94" s="226"/>
      <x:c r="CB94" s="226"/>
    </x:row>
    <x:row r="95" spans="1:80" x14ac:dyDescent="0.3">
      <x:c r="A95" s="226"/>
      <x:c r="R95" s="226"/>
      <x:c r="T95" s="226"/>
      <x:c r="V95" s="23"/>
      <x:c r="Y95" s="222"/>
      <x:c r="AA95" s="226"/>
      <x:c r="AB95" s="222"/>
      <x:c r="AE95" s="222"/>
      <x:c r="AF95" s="222"/>
      <x:c r="AN95" s="226"/>
      <x:c r="AO95" s="226"/>
      <x:c r="AP95" s="226"/>
      <x:c r="AS95" s="23"/>
      <x:c r="AV95" s="23"/>
      <x:c r="BF95" s="226"/>
      <x:c r="BL95" s="226"/>
      <x:c r="BM95" s="226"/>
      <x:c r="BP95" s="222"/>
      <x:c r="BW95" s="226"/>
      <x:c r="BX95" s="226"/>
      <x:c r="BY95" s="226"/>
      <x:c r="BZ95" s="226"/>
      <x:c r="CB95" s="226"/>
    </x:row>
    <x:row r="96" spans="1:80" x14ac:dyDescent="0.3">
      <x:c r="A96" s="226"/>
      <x:c r="R96" s="226"/>
      <x:c r="T96" s="226"/>
      <x:c r="V96" s="23"/>
      <x:c r="Y96" s="222"/>
      <x:c r="AA96" s="226"/>
      <x:c r="AB96" s="222"/>
      <x:c r="AE96" s="222"/>
      <x:c r="AF96" s="222"/>
      <x:c r="AN96" s="226"/>
      <x:c r="AO96" s="226"/>
      <x:c r="AP96" s="226"/>
      <x:c r="AS96" s="23"/>
      <x:c r="AV96" s="23"/>
      <x:c r="BF96" s="226"/>
      <x:c r="BK96" s="23"/>
      <x:c r="BL96" s="226"/>
      <x:c r="BM96" s="226"/>
      <x:c r="BP96" s="222"/>
      <x:c r="BW96" s="226"/>
      <x:c r="BX96" s="226"/>
      <x:c r="BY96" s="226"/>
      <x:c r="BZ96" s="226"/>
      <x:c r="CB96" s="226"/>
    </x:row>
    <x:row r="97" spans="1:80" x14ac:dyDescent="0.3">
      <x:c r="A97" s="226"/>
      <x:c r="R97" s="226"/>
      <x:c r="T97" s="226"/>
      <x:c r="V97" s="23"/>
      <x:c r="Y97" s="222"/>
      <x:c r="AA97" s="226"/>
      <x:c r="AB97" s="222"/>
      <x:c r="AE97" s="222"/>
      <x:c r="AF97" s="222"/>
      <x:c r="AN97" s="226"/>
      <x:c r="AO97" s="226"/>
      <x:c r="AP97" s="226"/>
      <x:c r="AQ97" s="226"/>
      <x:c r="AS97" s="23"/>
      <x:c r="AV97" s="23"/>
      <x:c r="BF97" s="226"/>
      <x:c r="BL97" s="226"/>
      <x:c r="BM97" s="226"/>
      <x:c r="BP97" s="222"/>
      <x:c r="BW97" s="226"/>
      <x:c r="BX97" s="226"/>
      <x:c r="BY97" s="226"/>
      <x:c r="BZ97" s="226"/>
      <x:c r="CB97" s="226"/>
    </x:row>
    <x:row r="98" spans="1:80" x14ac:dyDescent="0.3">
      <x:c r="A98" s="226"/>
      <x:c r="R98" s="226"/>
      <x:c r="T98" s="226"/>
      <x:c r="V98" s="23"/>
      <x:c r="Y98" s="222"/>
      <x:c r="AA98" s="226"/>
      <x:c r="AB98" s="222"/>
      <x:c r="AE98" s="222"/>
      <x:c r="AF98" s="222"/>
      <x:c r="AN98" s="226"/>
      <x:c r="AO98" s="226"/>
      <x:c r="AP98" s="226"/>
      <x:c r="AS98" s="23"/>
      <x:c r="AV98" s="23"/>
      <x:c r="BF98" s="226"/>
      <x:c r="BL98" s="226"/>
      <x:c r="BM98" s="226"/>
      <x:c r="BP98" s="222"/>
      <x:c r="BW98" s="226"/>
      <x:c r="BX98" s="226"/>
      <x:c r="BY98" s="226"/>
      <x:c r="BZ98" s="226"/>
      <x:c r="CB98" s="226"/>
    </x:row>
    <x:row r="99" spans="1:80" x14ac:dyDescent="0.3">
      <x:c r="A99" s="226"/>
      <x:c r="R99" s="226"/>
      <x:c r="T99" s="226"/>
      <x:c r="V99" s="23"/>
      <x:c r="Y99" s="222"/>
      <x:c r="AA99" s="226"/>
      <x:c r="AB99" s="222"/>
      <x:c r="AE99" s="222"/>
      <x:c r="AF99" s="222"/>
      <x:c r="AN99" s="226"/>
      <x:c r="AO99" s="226"/>
      <x:c r="AP99" s="226"/>
      <x:c r="AS99" s="23"/>
      <x:c r="AV99" s="23"/>
      <x:c r="BF99" s="226"/>
      <x:c r="BL99" s="226"/>
      <x:c r="BM99" s="226"/>
      <x:c r="BP99" s="222"/>
      <x:c r="BW99" s="226"/>
      <x:c r="BX99" s="226"/>
      <x:c r="BY99" s="226"/>
      <x:c r="BZ99" s="226"/>
      <x:c r="CB99" s="226"/>
    </x:row>
    <x:row r="100" spans="1:80" x14ac:dyDescent="0.3">
      <x:c r="A100" s="226"/>
      <x:c r="R100" s="226"/>
      <x:c r="T100" s="226"/>
      <x:c r="V100" s="23"/>
      <x:c r="Y100" s="222"/>
      <x:c r="AA100" s="226"/>
      <x:c r="AB100" s="222"/>
      <x:c r="AE100" s="222"/>
      <x:c r="AF100" s="222"/>
      <x:c r="AO100" s="226"/>
      <x:c r="AS100" s="23"/>
      <x:c r="AV100" s="23"/>
      <x:c r="BF100" s="226"/>
      <x:c r="BL100" s="226"/>
      <x:c r="BM100" s="226"/>
      <x:c r="BP100" s="222"/>
      <x:c r="BW100" s="226"/>
      <x:c r="BX100" s="226"/>
      <x:c r="BY100" s="226"/>
      <x:c r="BZ100" s="226"/>
      <x:c r="CB100" s="226"/>
    </x:row>
    <x:row r="101" spans="1:80" x14ac:dyDescent="0.3">
      <x:c r="A101" s="226"/>
      <x:c r="R101" s="226"/>
      <x:c r="T101" s="226"/>
      <x:c r="V101" s="23"/>
      <x:c r="Y101" s="222"/>
      <x:c r="AA101" s="226"/>
      <x:c r="AB101" s="222"/>
      <x:c r="AE101" s="222"/>
      <x:c r="AF101" s="226"/>
      <x:c r="AN101" s="226"/>
      <x:c r="AO101" s="226"/>
      <x:c r="AP101" s="226"/>
      <x:c r="AS101" s="23"/>
      <x:c r="AV101" s="23"/>
      <x:c r="BF101" s="226"/>
      <x:c r="BK101" s="23"/>
      <x:c r="BL101" s="226"/>
      <x:c r="BM101" s="226"/>
      <x:c r="BP101" s="226"/>
      <x:c r="BW101" s="226"/>
      <x:c r="BX101" s="226"/>
      <x:c r="BY101" s="226"/>
      <x:c r="BZ101" s="226"/>
      <x:c r="CB101" s="226"/>
    </x:row>
    <x:row r="102" spans="1:80" x14ac:dyDescent="0.3">
      <x:c r="A102" s="226"/>
      <x:c r="R102" s="226"/>
      <x:c r="T102" s="226"/>
      <x:c r="V102" s="23"/>
      <x:c r="Y102" s="222"/>
      <x:c r="AA102" s="226"/>
      <x:c r="AB102" s="222"/>
      <x:c r="AE102" s="226"/>
      <x:c r="AF102" s="226"/>
      <x:c r="AO102" s="226"/>
      <x:c r="AS102" s="23"/>
      <x:c r="AV102" s="23"/>
      <x:c r="BF102" s="226"/>
      <x:c r="BL102" s="226"/>
      <x:c r="BM102" s="226"/>
      <x:c r="BP102" s="226"/>
      <x:c r="BW102" s="226"/>
      <x:c r="BX102" s="226"/>
      <x:c r="BY102" s="226"/>
      <x:c r="BZ102" s="226"/>
      <x:c r="CB102" s="226"/>
    </x:row>
    <x:row r="103" spans="1:80" x14ac:dyDescent="0.3">
      <x:c r="A103" s="226"/>
      <x:c r="R103" s="226"/>
      <x:c r="T103" s="226"/>
      <x:c r="V103" s="23"/>
      <x:c r="Y103" s="222"/>
      <x:c r="AA103" s="226"/>
      <x:c r="AB103" s="222"/>
      <x:c r="AE103" s="222"/>
      <x:c r="AF103" s="222"/>
      <x:c r="AS103" s="23"/>
      <x:c r="AV103" s="23"/>
      <x:c r="BF103" s="226"/>
      <x:c r="BL103" s="226"/>
      <x:c r="BM103" s="226"/>
      <x:c r="BP103" s="222"/>
      <x:c r="BW103" s="226"/>
      <x:c r="BX103" s="226"/>
      <x:c r="BY103" s="226"/>
      <x:c r="BZ103" s="226"/>
      <x:c r="CB103" s="226"/>
    </x:row>
    <x:row r="104" spans="1:80" x14ac:dyDescent="0.3">
      <x:c r="A104" s="226"/>
      <x:c r="R104" s="226"/>
      <x:c r="T104" s="226"/>
      <x:c r="V104" s="23"/>
      <x:c r="W104" s="23"/>
      <x:c r="Y104" s="222"/>
      <x:c r="AA104" s="226"/>
      <x:c r="AB104" s="222"/>
      <x:c r="AE104" s="222"/>
      <x:c r="AF104" s="226"/>
      <x:c r="AO104" s="226"/>
      <x:c r="AS104" s="23"/>
      <x:c r="AV104" s="23"/>
      <x:c r="BF104" s="226"/>
      <x:c r="BL104" s="226"/>
      <x:c r="BM104" s="226"/>
      <x:c r="BP104" s="226"/>
      <x:c r="BW104" s="226"/>
      <x:c r="BX104" s="226"/>
      <x:c r="BY104" s="226"/>
      <x:c r="BZ104" s="226"/>
      <x:c r="CB104" s="226"/>
    </x:row>
    <x:row r="105" spans="1:80" x14ac:dyDescent="0.3">
      <x:c r="A105" s="226"/>
      <x:c r="R105" s="226"/>
      <x:c r="T105" s="226"/>
      <x:c r="V105" s="23"/>
      <x:c r="Y105" s="222"/>
      <x:c r="AA105" s="226"/>
      <x:c r="AB105" s="222"/>
      <x:c r="AE105" s="222"/>
      <x:c r="AF105" s="222"/>
      <x:c r="AO105" s="226"/>
      <x:c r="AS105" s="23"/>
      <x:c r="AV105" s="23"/>
      <x:c r="BF105" s="226"/>
      <x:c r="BL105" s="226"/>
      <x:c r="BM105" s="226"/>
      <x:c r="BP105" s="222"/>
      <x:c r="BW105" s="226"/>
      <x:c r="BX105" s="226"/>
      <x:c r="BY105" s="226"/>
      <x:c r="BZ105" s="226"/>
      <x:c r="CB105" s="226"/>
    </x:row>
    <x:row r="106" spans="1:80" x14ac:dyDescent="0.3">
      <x:c r="A106" s="226"/>
      <x:c r="R106" s="226"/>
      <x:c r="T106" s="226"/>
      <x:c r="V106" s="23"/>
      <x:c r="Y106" s="222"/>
      <x:c r="AA106" s="226"/>
      <x:c r="AB106" s="222"/>
      <x:c r="AE106" s="222"/>
      <x:c r="AF106" s="222"/>
      <x:c r="AO106" s="226"/>
      <x:c r="AS106" s="23"/>
      <x:c r="AV106" s="23"/>
      <x:c r="BF106" s="226"/>
      <x:c r="BL106" s="226"/>
      <x:c r="BM106" s="226"/>
      <x:c r="BP106" s="222"/>
      <x:c r="BW106" s="226"/>
      <x:c r="BX106" s="226"/>
      <x:c r="BY106" s="226"/>
      <x:c r="BZ106" s="226"/>
      <x:c r="CB106" s="226"/>
    </x:row>
    <x:row r="107" spans="1:80" x14ac:dyDescent="0.3">
      <x:c r="A107" s="226"/>
      <x:c r="R107" s="226"/>
      <x:c r="T107" s="226"/>
      <x:c r="V107" s="23"/>
      <x:c r="Y107" s="222"/>
      <x:c r="AA107" s="226"/>
      <x:c r="AB107" s="222"/>
      <x:c r="AE107" s="222"/>
      <x:c r="AF107" s="222"/>
      <x:c r="AO107" s="226"/>
      <x:c r="AS107" s="23"/>
      <x:c r="AV107" s="23"/>
      <x:c r="BF107" s="226"/>
      <x:c r="BL107" s="226"/>
      <x:c r="BM107" s="226"/>
      <x:c r="BP107" s="222"/>
      <x:c r="BW107" s="226"/>
      <x:c r="BX107" s="226"/>
      <x:c r="BY107" s="226"/>
      <x:c r="BZ107" s="226"/>
      <x:c r="CB107" s="226"/>
    </x:row>
    <x:row r="108" spans="1:80" x14ac:dyDescent="0.3">
      <x:c r="A108" s="226"/>
      <x:c r="R108" s="226"/>
      <x:c r="T108" s="226"/>
      <x:c r="V108" s="23"/>
      <x:c r="Y108" s="222"/>
      <x:c r="AA108" s="226"/>
      <x:c r="AB108" s="222"/>
      <x:c r="AE108" s="222"/>
      <x:c r="AF108" s="222"/>
      <x:c r="AN108" s="226"/>
      <x:c r="AO108" s="226"/>
      <x:c r="AP108" s="226"/>
      <x:c r="AS108" s="23"/>
      <x:c r="AV108" s="23"/>
      <x:c r="BF108" s="226"/>
      <x:c r="BL108" s="226"/>
      <x:c r="BM108" s="226"/>
      <x:c r="BP108" s="222"/>
      <x:c r="BW108" s="226"/>
      <x:c r="BX108" s="226"/>
      <x:c r="BY108" s="226"/>
      <x:c r="BZ108" s="226"/>
      <x:c r="CB108" s="226"/>
    </x:row>
    <x:row r="109" spans="1:80" x14ac:dyDescent="0.3">
      <x:c r="A109" s="226"/>
      <x:c r="R109" s="226"/>
      <x:c r="T109" s="226"/>
      <x:c r="V109" s="23"/>
      <x:c r="Y109" s="222"/>
      <x:c r="AA109" s="226"/>
      <x:c r="AB109" s="222"/>
      <x:c r="AE109" s="222"/>
      <x:c r="AF109" s="222"/>
      <x:c r="AN109" s="226"/>
      <x:c r="AO109" s="226"/>
      <x:c r="AP109" s="226"/>
      <x:c r="AS109" s="23"/>
      <x:c r="AV109" s="23"/>
      <x:c r="BF109" s="226"/>
      <x:c r="BL109" s="226"/>
      <x:c r="BM109" s="226"/>
      <x:c r="BP109" s="222"/>
      <x:c r="BW109" s="226"/>
      <x:c r="BX109" s="226"/>
      <x:c r="BY109" s="226"/>
      <x:c r="BZ109" s="226"/>
      <x:c r="CB109" s="226"/>
    </x:row>
    <x:row r="110" spans="1:80" x14ac:dyDescent="0.3">
      <x:c r="A110" s="226"/>
      <x:c r="R110" s="226"/>
      <x:c r="T110" s="226"/>
      <x:c r="V110" s="23"/>
      <x:c r="Y110" s="222"/>
      <x:c r="AA110" s="226"/>
      <x:c r="AB110" s="222"/>
      <x:c r="AE110" s="222"/>
      <x:c r="AF110" s="222"/>
      <x:c r="AO110" s="226"/>
      <x:c r="AS110" s="23"/>
      <x:c r="AV110" s="23"/>
      <x:c r="BF110" s="226"/>
      <x:c r="BL110" s="226"/>
      <x:c r="BM110" s="226"/>
      <x:c r="BP110" s="222"/>
      <x:c r="BW110" s="226"/>
      <x:c r="BX110" s="226"/>
      <x:c r="BY110" s="226"/>
      <x:c r="BZ110" s="226"/>
      <x:c r="CB110" s="226"/>
    </x:row>
    <x:row r="111" spans="1:80" x14ac:dyDescent="0.3">
      <x:c r="A111" s="226"/>
      <x:c r="R111" s="226"/>
      <x:c r="T111" s="226"/>
      <x:c r="V111" s="23"/>
      <x:c r="Y111" s="222"/>
      <x:c r="AA111" s="226"/>
      <x:c r="AB111" s="226"/>
      <x:c r="AE111" s="222"/>
      <x:c r="AF111" s="222"/>
      <x:c r="AO111" s="226"/>
      <x:c r="AS111" s="23"/>
      <x:c r="AV111" s="23"/>
      <x:c r="BF111" s="226"/>
      <x:c r="BL111" s="226"/>
      <x:c r="BM111" s="226"/>
      <x:c r="BP111" s="222"/>
      <x:c r="BW111" s="226"/>
      <x:c r="BX111" s="226"/>
      <x:c r="BY111" s="226"/>
      <x:c r="BZ111" s="226"/>
      <x:c r="CB111" s="226"/>
    </x:row>
    <x:row r="112" spans="1:80" x14ac:dyDescent="0.3">
      <x:c r="A112" s="226"/>
      <x:c r="R112" s="226"/>
      <x:c r="T112" s="226"/>
      <x:c r="V112" s="23"/>
      <x:c r="Y112" s="222"/>
      <x:c r="AA112" s="226"/>
      <x:c r="AB112" s="222"/>
      <x:c r="AE112" s="222"/>
      <x:c r="AF112" s="222"/>
      <x:c r="AO112" s="226"/>
      <x:c r="AS112" s="23"/>
      <x:c r="AV112" s="23"/>
      <x:c r="BF112" s="226"/>
      <x:c r="BL112" s="226"/>
      <x:c r="BM112" s="226"/>
      <x:c r="BP112" s="222"/>
      <x:c r="BW112" s="226"/>
      <x:c r="BX112" s="226"/>
      <x:c r="BY112" s="226"/>
      <x:c r="BZ112" s="226"/>
      <x:c r="CB112" s="226"/>
    </x:row>
    <x:row r="113" spans="1:80" x14ac:dyDescent="0.3">
      <x:c r="A113" s="226"/>
      <x:c r="R113" s="226"/>
      <x:c r="T113" s="226"/>
      <x:c r="V113" s="23"/>
      <x:c r="Y113" s="222"/>
      <x:c r="AA113" s="226"/>
      <x:c r="AB113" s="222"/>
      <x:c r="AE113" s="222"/>
      <x:c r="AF113" s="222"/>
      <x:c r="AO113" s="226"/>
      <x:c r="AP113" s="226"/>
      <x:c r="AS113" s="23"/>
      <x:c r="AV113" s="23"/>
      <x:c r="BF113" s="226"/>
      <x:c r="BL113" s="226"/>
      <x:c r="BM113" s="226"/>
      <x:c r="BP113" s="222"/>
      <x:c r="BW113" s="226"/>
      <x:c r="BX113" s="226"/>
      <x:c r="BY113" s="226"/>
      <x:c r="BZ113" s="226"/>
      <x:c r="CB113" s="226"/>
    </x:row>
    <x:row r="114" spans="1:80" x14ac:dyDescent="0.3">
      <x:c r="A114" s="226"/>
      <x:c r="R114" s="226"/>
      <x:c r="T114" s="226"/>
      <x:c r="V114" s="23"/>
      <x:c r="Y114" s="222"/>
      <x:c r="AA114" s="226"/>
      <x:c r="AB114" s="222"/>
      <x:c r="AE114" s="222"/>
      <x:c r="AF114" s="222"/>
      <x:c r="AO114" s="226"/>
      <x:c r="AP114" s="226"/>
      <x:c r="AS114" s="23"/>
      <x:c r="AV114" s="23"/>
      <x:c r="BF114" s="226"/>
      <x:c r="BL114" s="226"/>
      <x:c r="BM114" s="226"/>
      <x:c r="BP114" s="222"/>
      <x:c r="BW114" s="226"/>
      <x:c r="BX114" s="226"/>
      <x:c r="BY114" s="226"/>
      <x:c r="BZ114" s="226"/>
      <x:c r="CB114" s="226"/>
    </x:row>
    <x:row r="115" spans="1:80" x14ac:dyDescent="0.3">
      <x:c r="A115" s="226"/>
      <x:c r="R115" s="226"/>
      <x:c r="T115" s="226"/>
      <x:c r="V115" s="23"/>
      <x:c r="Y115" s="222"/>
      <x:c r="AA115" s="226"/>
      <x:c r="AB115" s="222"/>
      <x:c r="AE115" s="222"/>
      <x:c r="AF115" s="222"/>
      <x:c r="AO115" s="226"/>
      <x:c r="AS115" s="23"/>
      <x:c r="AV115" s="23"/>
      <x:c r="BF115" s="226"/>
      <x:c r="BL115" s="226"/>
      <x:c r="BM115" s="226"/>
      <x:c r="BP115" s="226"/>
      <x:c r="BW115" s="226"/>
      <x:c r="BX115" s="226"/>
      <x:c r="BY115" s="226"/>
      <x:c r="BZ115" s="226"/>
      <x:c r="CB115" s="226"/>
    </x:row>
    <x:row r="116" spans="1:80" x14ac:dyDescent="0.3">
      <x:c r="A116" s="226"/>
      <x:c r="R116" s="226"/>
      <x:c r="T116" s="226"/>
      <x:c r="V116" s="23"/>
      <x:c r="Y116" s="222"/>
      <x:c r="AA116" s="226"/>
      <x:c r="AB116" s="222"/>
      <x:c r="AE116" s="222"/>
      <x:c r="AF116" s="222"/>
      <x:c r="AJ116" s="226"/>
      <x:c r="AN116" s="226"/>
      <x:c r="AO116" s="226"/>
      <x:c r="AP116" s="226"/>
      <x:c r="AS116" s="23"/>
      <x:c r="AV116" s="23"/>
      <x:c r="BF116" s="226"/>
      <x:c r="BL116" s="226"/>
      <x:c r="BM116" s="226"/>
      <x:c r="BP116" s="222"/>
      <x:c r="BW116" s="226"/>
      <x:c r="BX116" s="226"/>
      <x:c r="BY116" s="226"/>
      <x:c r="BZ116" s="226"/>
      <x:c r="CB116" s="226"/>
    </x:row>
    <x:row r="117" spans="1:80" x14ac:dyDescent="0.3">
      <x:c r="A117" s="226"/>
      <x:c r="R117" s="226"/>
      <x:c r="T117" s="226"/>
      <x:c r="V117" s="23"/>
      <x:c r="Y117" s="222"/>
      <x:c r="AA117" s="226"/>
      <x:c r="AB117" s="222"/>
      <x:c r="AE117" s="222"/>
      <x:c r="AF117" s="222"/>
      <x:c r="AJ117" s="226"/>
      <x:c r="AN117" s="226"/>
      <x:c r="AO117" s="226"/>
      <x:c r="AP117" s="226"/>
      <x:c r="AS117" s="23"/>
      <x:c r="AV117" s="23"/>
      <x:c r="BF117" s="226"/>
      <x:c r="BL117" s="226"/>
      <x:c r="BM117" s="226"/>
      <x:c r="BP117" s="222"/>
      <x:c r="BW117" s="226"/>
      <x:c r="BX117" s="226"/>
      <x:c r="BY117" s="226"/>
      <x:c r="BZ117" s="226"/>
      <x:c r="CB117" s="226"/>
    </x:row>
    <x:row r="118" spans="1:80" x14ac:dyDescent="0.3">
      <x:c r="A118" s="226"/>
      <x:c r="R118" s="226"/>
      <x:c r="T118" s="226"/>
      <x:c r="V118" s="23"/>
      <x:c r="Y118" s="222"/>
      <x:c r="AA118" s="226"/>
      <x:c r="AB118" s="222"/>
      <x:c r="AE118" s="222"/>
      <x:c r="AF118" s="222"/>
      <x:c r="AN118" s="226"/>
      <x:c r="AO118" s="226"/>
      <x:c r="AS118" s="23"/>
      <x:c r="AV118" s="23"/>
      <x:c r="BF118" s="226"/>
      <x:c r="BL118" s="226"/>
      <x:c r="BM118" s="226"/>
      <x:c r="BP118" s="222"/>
      <x:c r="BW118" s="226"/>
      <x:c r="BX118" s="226"/>
      <x:c r="BY118" s="226"/>
      <x:c r="BZ118" s="226"/>
      <x:c r="CB118" s="226"/>
    </x:row>
    <x:row r="119" spans="1:80" x14ac:dyDescent="0.3">
      <x:c r="A119" s="226"/>
      <x:c r="R119" s="226"/>
      <x:c r="T119" s="226"/>
      <x:c r="V119" s="23"/>
      <x:c r="Y119" s="222"/>
      <x:c r="AA119" s="226"/>
      <x:c r="AB119" s="222"/>
      <x:c r="AE119" s="222"/>
      <x:c r="AF119" s="222"/>
      <x:c r="AN119" s="226"/>
      <x:c r="AO119" s="226"/>
      <x:c r="AS119" s="23"/>
      <x:c r="AV119" s="23"/>
      <x:c r="BF119" s="226"/>
      <x:c r="BL119" s="226"/>
      <x:c r="BM119" s="226"/>
      <x:c r="BP119" s="222"/>
      <x:c r="BW119" s="226"/>
      <x:c r="BX119" s="226"/>
      <x:c r="BY119" s="226"/>
      <x:c r="BZ119" s="226"/>
      <x:c r="CB119" s="226"/>
    </x:row>
    <x:row r="120" spans="1:80" x14ac:dyDescent="0.3">
      <x:c r="A120" s="226"/>
      <x:c r="R120" s="226"/>
      <x:c r="T120" s="226"/>
      <x:c r="V120" s="23"/>
      <x:c r="Y120" s="222"/>
      <x:c r="AA120" s="226"/>
      <x:c r="AB120" s="222"/>
      <x:c r="AE120" s="222"/>
      <x:c r="AF120" s="222"/>
      <x:c r="AN120" s="226"/>
      <x:c r="AO120" s="226"/>
      <x:c r="AP120" s="226"/>
      <x:c r="AS120" s="23"/>
      <x:c r="AV120" s="23"/>
      <x:c r="BF120" s="226"/>
      <x:c r="BL120" s="226"/>
      <x:c r="BM120" s="226"/>
      <x:c r="BP120" s="222"/>
      <x:c r="BW120" s="226"/>
      <x:c r="BX120" s="226"/>
      <x:c r="BY120" s="226"/>
      <x:c r="BZ120" s="226"/>
      <x:c r="CB120" s="226"/>
    </x:row>
    <x:row r="121" spans="1:80" x14ac:dyDescent="0.3">
      <x:c r="A121" s="226"/>
      <x:c r="R121" s="226"/>
      <x:c r="T121" s="226"/>
      <x:c r="V121" s="23"/>
      <x:c r="Y121" s="222"/>
      <x:c r="AA121" s="226"/>
      <x:c r="AB121" s="222"/>
      <x:c r="AE121" s="222"/>
      <x:c r="AF121" s="222"/>
      <x:c r="AN121" s="226"/>
      <x:c r="AO121" s="226"/>
      <x:c r="AP121" s="226"/>
      <x:c r="AS121" s="23"/>
      <x:c r="AV121" s="23"/>
      <x:c r="BF121" s="226"/>
      <x:c r="BL121" s="226"/>
      <x:c r="BM121" s="226"/>
      <x:c r="BP121" s="222"/>
      <x:c r="BW121" s="226"/>
      <x:c r="BX121" s="226"/>
      <x:c r="BY121" s="226"/>
      <x:c r="BZ121" s="226"/>
      <x:c r="CB121" s="226"/>
    </x:row>
    <x:row r="122" spans="1:80" x14ac:dyDescent="0.3">
      <x:c r="A122" s="226"/>
      <x:c r="R122" s="226"/>
      <x:c r="T122" s="226"/>
      <x:c r="V122" s="23"/>
      <x:c r="Y122" s="222"/>
      <x:c r="AA122" s="226"/>
      <x:c r="AB122" s="222"/>
      <x:c r="AE122" s="222"/>
      <x:c r="AF122" s="222"/>
      <x:c r="AN122" s="226"/>
      <x:c r="AO122" s="226"/>
      <x:c r="AP122" s="226"/>
      <x:c r="AS122" s="23"/>
      <x:c r="AV122" s="23"/>
      <x:c r="BF122" s="226"/>
      <x:c r="BL122" s="226"/>
      <x:c r="BM122" s="226"/>
      <x:c r="BP122" s="222"/>
      <x:c r="BW122" s="226"/>
      <x:c r="BX122" s="226"/>
      <x:c r="BY122" s="226"/>
      <x:c r="BZ122" s="226"/>
      <x:c r="CB122" s="226"/>
    </x:row>
    <x:row r="123" spans="1:80" x14ac:dyDescent="0.3">
      <x:c r="A123" s="226"/>
      <x:c r="R123" s="226"/>
      <x:c r="T123" s="226"/>
      <x:c r="V123" s="23"/>
      <x:c r="Y123" s="222"/>
      <x:c r="AA123" s="226"/>
      <x:c r="AB123" s="222"/>
      <x:c r="AE123" s="222"/>
      <x:c r="AF123" s="222"/>
      <x:c r="AN123" s="226"/>
      <x:c r="AO123" s="226"/>
      <x:c r="AS123" s="23"/>
      <x:c r="AV123" s="23"/>
      <x:c r="BF123" s="226"/>
      <x:c r="BL123" s="226"/>
      <x:c r="BM123" s="226"/>
      <x:c r="BP123" s="222"/>
      <x:c r="BW123" s="226"/>
      <x:c r="BX123" s="226"/>
      <x:c r="BY123" s="226"/>
      <x:c r="BZ123" s="226"/>
      <x:c r="CB123" s="226"/>
    </x:row>
    <x:row r="124" spans="1:80" x14ac:dyDescent="0.3">
      <x:c r="A124" s="226"/>
      <x:c r="R124" s="226"/>
      <x:c r="T124" s="226"/>
      <x:c r="V124" s="23"/>
      <x:c r="Y124" s="222"/>
      <x:c r="AA124" s="226"/>
      <x:c r="AB124" s="222"/>
      <x:c r="AE124" s="222"/>
      <x:c r="AF124" s="222"/>
      <x:c r="AN124" s="226"/>
      <x:c r="AO124" s="226"/>
      <x:c r="AS124" s="23"/>
      <x:c r="AV124" s="23"/>
      <x:c r="BF124" s="226"/>
      <x:c r="BL124" s="226"/>
      <x:c r="BM124" s="226"/>
      <x:c r="BP124" s="222"/>
      <x:c r="BW124" s="226"/>
      <x:c r="BX124" s="226"/>
      <x:c r="BY124" s="226"/>
      <x:c r="BZ124" s="226"/>
      <x:c r="CB124" s="226"/>
    </x:row>
    <x:row r="125" spans="1:80" x14ac:dyDescent="0.3">
      <x:c r="A125" s="226"/>
      <x:c r="R125" s="226"/>
      <x:c r="T125" s="226"/>
      <x:c r="V125" s="23"/>
      <x:c r="Y125" s="222"/>
      <x:c r="AA125" s="226"/>
      <x:c r="AB125" s="222"/>
      <x:c r="AE125" s="222"/>
      <x:c r="AF125" s="222"/>
      <x:c r="AO125" s="226"/>
      <x:c r="AS125" s="23"/>
      <x:c r="AV125" s="23"/>
      <x:c r="BF125" s="226"/>
      <x:c r="BL125" s="226"/>
      <x:c r="BM125" s="226"/>
      <x:c r="BP125" s="222"/>
      <x:c r="BW125" s="226"/>
      <x:c r="BX125" s="226"/>
      <x:c r="BY125" s="226"/>
      <x:c r="BZ125" s="226"/>
      <x:c r="CB125" s="226"/>
    </x:row>
    <x:row r="126" spans="1:80" x14ac:dyDescent="0.3">
      <x:c r="A126" s="226"/>
      <x:c r="R126" s="226"/>
      <x:c r="T126" s="226"/>
      <x:c r="V126" s="23"/>
      <x:c r="Y126" s="222"/>
      <x:c r="AA126" s="226"/>
      <x:c r="AB126" s="222"/>
      <x:c r="AE126" s="222"/>
      <x:c r="AF126" s="222"/>
      <x:c r="AO126" s="226"/>
      <x:c r="AS126" s="23"/>
      <x:c r="AV126" s="23"/>
      <x:c r="BF126" s="226"/>
      <x:c r="BL126" s="226"/>
      <x:c r="BM126" s="226"/>
      <x:c r="BP126" s="222"/>
      <x:c r="BW126" s="226"/>
      <x:c r="BX126" s="226"/>
      <x:c r="BY126" s="226"/>
      <x:c r="BZ126" s="226"/>
      <x:c r="CB126" s="226"/>
    </x:row>
    <x:row r="127" spans="1:80" x14ac:dyDescent="0.3">
      <x:c r="A127" s="226"/>
      <x:c r="R127" s="226"/>
      <x:c r="T127" s="226"/>
      <x:c r="V127" s="23"/>
      <x:c r="Y127" s="222"/>
      <x:c r="AA127" s="226"/>
      <x:c r="AB127" s="222"/>
      <x:c r="AE127" s="222"/>
      <x:c r="AF127" s="222"/>
      <x:c r="AO127" s="226"/>
      <x:c r="AS127" s="23"/>
      <x:c r="AV127" s="23"/>
      <x:c r="BF127" s="226"/>
      <x:c r="BL127" s="226"/>
      <x:c r="BM127" s="226"/>
      <x:c r="BP127" s="222"/>
      <x:c r="BW127" s="226"/>
      <x:c r="BX127" s="226"/>
      <x:c r="BY127" s="226"/>
      <x:c r="BZ127" s="226"/>
      <x:c r="CB127" s="226"/>
    </x:row>
    <x:row r="128" spans="1:80" x14ac:dyDescent="0.3">
      <x:c r="A128" s="226"/>
      <x:c r="R128" s="226"/>
      <x:c r="T128" s="226"/>
      <x:c r="V128" s="23"/>
      <x:c r="Y128" s="222"/>
      <x:c r="AA128" s="226"/>
      <x:c r="AB128" s="222"/>
      <x:c r="AE128" s="222"/>
      <x:c r="AF128" s="222"/>
      <x:c r="AO128" s="226"/>
      <x:c r="AS128" s="23"/>
      <x:c r="AV128" s="23"/>
      <x:c r="BF128" s="226"/>
      <x:c r="BL128" s="226"/>
      <x:c r="BM128" s="226"/>
      <x:c r="BP128" s="222"/>
      <x:c r="BW128" s="226"/>
      <x:c r="BX128" s="226"/>
      <x:c r="BY128" s="226"/>
      <x:c r="BZ128" s="226"/>
      <x:c r="CB128" s="226"/>
    </x:row>
    <x:row r="129" spans="1:80" x14ac:dyDescent="0.3">
      <x:c r="A129" s="226"/>
      <x:c r="R129" s="226"/>
      <x:c r="T129" s="226"/>
      <x:c r="V129" s="23"/>
      <x:c r="Y129" s="222"/>
      <x:c r="AA129" s="226"/>
      <x:c r="AB129" s="222"/>
      <x:c r="AE129" s="222"/>
      <x:c r="AF129" s="222"/>
      <x:c r="AO129" s="226"/>
      <x:c r="AS129" s="23"/>
      <x:c r="AV129" s="23"/>
      <x:c r="BF129" s="226"/>
      <x:c r="BL129" s="226"/>
      <x:c r="BM129" s="226"/>
      <x:c r="BP129" s="222"/>
      <x:c r="BW129" s="226"/>
      <x:c r="BX129" s="226"/>
      <x:c r="BY129" s="226"/>
      <x:c r="BZ129" s="226"/>
      <x:c r="CB129" s="226"/>
    </x:row>
    <x:row r="130" spans="1:80" x14ac:dyDescent="0.3">
      <x:c r="A130" s="226"/>
      <x:c r="R130" s="226"/>
      <x:c r="T130" s="226"/>
      <x:c r="V130" s="23"/>
      <x:c r="Y130" s="222"/>
      <x:c r="AA130" s="226"/>
      <x:c r="AB130" s="222"/>
      <x:c r="AE130" s="222"/>
      <x:c r="AF130" s="222"/>
      <x:c r="AS130" s="23"/>
      <x:c r="AV130" s="23"/>
      <x:c r="BF130" s="226"/>
      <x:c r="BL130" s="226"/>
      <x:c r="BM130" s="226"/>
      <x:c r="BP130" s="222"/>
      <x:c r="BW130" s="226"/>
      <x:c r="BX130" s="226"/>
      <x:c r="BY130" s="226"/>
      <x:c r="BZ130" s="226"/>
      <x:c r="CB130" s="226"/>
    </x:row>
    <x:row r="131" spans="1:80" x14ac:dyDescent="0.3">
      <x:c r="A131" s="226"/>
      <x:c r="R131" s="226"/>
      <x:c r="T131" s="226"/>
      <x:c r="V131" s="23"/>
      <x:c r="Y131" s="222"/>
      <x:c r="AA131" s="226"/>
      <x:c r="AB131" s="222"/>
      <x:c r="AE131" s="222"/>
      <x:c r="AF131" s="222"/>
      <x:c r="AN131" s="226"/>
      <x:c r="AO131" s="226"/>
      <x:c r="AP131" s="226"/>
      <x:c r="AS131" s="23"/>
      <x:c r="AV131" s="23"/>
      <x:c r="BF131" s="226"/>
      <x:c r="BL131" s="226"/>
      <x:c r="BM131" s="226"/>
      <x:c r="BP131" s="222"/>
      <x:c r="BW131" s="226"/>
      <x:c r="BX131" s="226"/>
      <x:c r="BY131" s="226"/>
      <x:c r="BZ131" s="226"/>
      <x:c r="CB131" s="226"/>
    </x:row>
    <x:row r="132" spans="1:80" x14ac:dyDescent="0.3">
      <x:c r="A132" s="226"/>
      <x:c r="R132" s="226"/>
      <x:c r="T132" s="226"/>
      <x:c r="V132" s="23"/>
      <x:c r="Y132" s="222"/>
      <x:c r="AA132" s="226"/>
      <x:c r="AB132" s="222"/>
      <x:c r="AE132" s="226"/>
      <x:c r="AF132" s="226"/>
      <x:c r="AN132" s="226"/>
      <x:c r="AO132" s="226"/>
      <x:c r="AP132" s="226"/>
      <x:c r="AS132" s="23"/>
      <x:c r="AV132" s="23"/>
      <x:c r="BF132" s="226"/>
      <x:c r="BL132" s="226"/>
      <x:c r="BM132" s="226"/>
      <x:c r="BP132" s="226"/>
      <x:c r="BW132" s="226"/>
      <x:c r="BX132" s="226"/>
      <x:c r="BY132" s="226"/>
      <x:c r="BZ132" s="226"/>
      <x:c r="CB132" s="226"/>
    </x:row>
    <x:row r="133" spans="1:80" x14ac:dyDescent="0.3">
      <x:c r="A133" s="226"/>
      <x:c r="R133" s="226"/>
      <x:c r="T133" s="226"/>
      <x:c r="V133" s="23"/>
      <x:c r="Y133" s="222"/>
      <x:c r="AA133" s="226"/>
      <x:c r="AB133" s="222"/>
      <x:c r="AE133" s="222"/>
      <x:c r="AF133" s="222"/>
      <x:c r="AO133" s="226"/>
      <x:c r="AP133" s="226"/>
      <x:c r="AS133" s="23"/>
      <x:c r="AV133" s="23"/>
      <x:c r="BF133" s="226"/>
      <x:c r="BL133" s="226"/>
      <x:c r="BM133" s="226"/>
      <x:c r="BP133" s="222"/>
      <x:c r="BW133" s="226"/>
      <x:c r="BX133" s="226"/>
      <x:c r="BY133" s="226"/>
      <x:c r="BZ133" s="226"/>
      <x:c r="CB133" s="226"/>
    </x:row>
    <x:row r="134" spans="1:80" x14ac:dyDescent="0.3">
      <x:c r="A134" s="226"/>
      <x:c r="R134" s="226"/>
      <x:c r="T134" s="226"/>
      <x:c r="V134" s="23"/>
      <x:c r="Y134" s="222"/>
      <x:c r="AA134" s="226"/>
      <x:c r="AB134" s="222"/>
      <x:c r="AE134" s="222"/>
      <x:c r="AF134" s="222"/>
      <x:c r="AN134" s="226"/>
      <x:c r="AO134" s="226"/>
      <x:c r="AP134" s="226"/>
      <x:c r="AS134" s="23"/>
      <x:c r="AV134" s="23"/>
      <x:c r="BF134" s="226"/>
      <x:c r="BL134" s="226"/>
      <x:c r="BM134" s="226"/>
      <x:c r="BP134" s="222"/>
      <x:c r="BW134" s="226"/>
      <x:c r="BX134" s="226"/>
      <x:c r="BY134" s="226"/>
      <x:c r="BZ134" s="226"/>
      <x:c r="CB134" s="226"/>
    </x:row>
    <x:row r="135" spans="1:80" x14ac:dyDescent="0.3">
      <x:c r="A135" s="226"/>
      <x:c r="R135" s="226"/>
      <x:c r="T135" s="226"/>
      <x:c r="V135" s="23"/>
      <x:c r="Y135" s="222"/>
      <x:c r="AA135" s="226"/>
      <x:c r="AB135" s="222"/>
      <x:c r="AE135" s="222"/>
      <x:c r="AF135" s="222"/>
      <x:c r="AN135" s="226"/>
      <x:c r="AO135" s="226"/>
      <x:c r="AP135" s="226"/>
      <x:c r="AS135" s="23"/>
      <x:c r="AV135" s="23"/>
      <x:c r="BF135" s="226"/>
      <x:c r="BL135" s="226"/>
      <x:c r="BM135" s="226"/>
      <x:c r="BP135" s="222"/>
      <x:c r="BW135" s="226"/>
      <x:c r="BX135" s="226"/>
      <x:c r="BY135" s="226"/>
      <x:c r="BZ135" s="226"/>
      <x:c r="CB135" s="226"/>
    </x:row>
    <x:row r="136" spans="1:80" x14ac:dyDescent="0.3">
      <x:c r="A136" s="226"/>
      <x:c r="R136" s="226"/>
      <x:c r="T136" s="226"/>
      <x:c r="V136" s="23"/>
      <x:c r="Y136" s="222"/>
      <x:c r="AA136" s="226"/>
      <x:c r="AB136" s="222"/>
      <x:c r="AE136" s="222"/>
      <x:c r="AF136" s="222"/>
      <x:c r="AN136" s="226"/>
      <x:c r="AO136" s="226"/>
      <x:c r="AP136" s="226"/>
      <x:c r="AS136" s="23"/>
      <x:c r="AV136" s="23"/>
      <x:c r="BF136" s="226"/>
      <x:c r="BL136" s="226"/>
      <x:c r="BM136" s="226"/>
      <x:c r="BP136" s="222"/>
      <x:c r="BW136" s="226"/>
      <x:c r="BX136" s="226"/>
      <x:c r="BY136" s="226"/>
      <x:c r="BZ136" s="226"/>
      <x:c r="CB136" s="226"/>
    </x:row>
    <x:row r="137" spans="1:80" x14ac:dyDescent="0.3">
      <x:c r="A137" s="226"/>
      <x:c r="R137" s="226"/>
      <x:c r="T137" s="226"/>
      <x:c r="V137" s="23"/>
      <x:c r="Y137" s="222"/>
      <x:c r="AA137" s="226"/>
      <x:c r="AB137" s="222"/>
      <x:c r="AE137" s="222"/>
      <x:c r="AF137" s="222"/>
      <x:c r="AN137" s="226"/>
      <x:c r="AO137" s="226"/>
      <x:c r="AP137" s="226"/>
      <x:c r="AS137" s="23"/>
      <x:c r="AV137" s="23"/>
      <x:c r="BF137" s="226"/>
      <x:c r="BL137" s="226"/>
      <x:c r="BM137" s="226"/>
      <x:c r="BP137" s="222"/>
      <x:c r="BW137" s="226"/>
      <x:c r="BX137" s="226"/>
      <x:c r="BY137" s="226"/>
      <x:c r="BZ137" s="226"/>
      <x:c r="CB137" s="226"/>
    </x:row>
    <x:row r="138" spans="1:80" x14ac:dyDescent="0.3">
      <x:c r="A138" s="226"/>
      <x:c r="R138" s="226"/>
      <x:c r="T138" s="226"/>
      <x:c r="V138" s="23"/>
      <x:c r="Y138" s="222"/>
      <x:c r="AA138" s="226"/>
      <x:c r="AB138" s="222"/>
      <x:c r="AE138" s="226"/>
      <x:c r="AF138" s="226"/>
      <x:c r="AN138" s="226"/>
      <x:c r="AO138" s="226"/>
      <x:c r="AP138" s="226"/>
      <x:c r="AS138" s="23"/>
      <x:c r="AV138" s="23"/>
      <x:c r="BF138" s="226"/>
      <x:c r="BL138" s="226"/>
      <x:c r="BM138" s="226"/>
      <x:c r="BP138" s="226"/>
      <x:c r="BW138" s="226"/>
      <x:c r="BX138" s="226"/>
      <x:c r="BY138" s="226"/>
      <x:c r="BZ138" s="226"/>
      <x:c r="CB138" s="226"/>
    </x:row>
    <x:row r="139" spans="1:80" x14ac:dyDescent="0.3">
      <x:c r="A139" s="226"/>
      <x:c r="R139" s="226"/>
      <x:c r="T139" s="226"/>
      <x:c r="V139" s="23"/>
      <x:c r="Y139" s="222"/>
      <x:c r="AA139" s="226"/>
      <x:c r="AB139" s="222"/>
      <x:c r="AE139" s="222"/>
      <x:c r="AF139" s="222"/>
      <x:c r="AN139" s="226"/>
      <x:c r="AO139" s="226"/>
      <x:c r="AP139" s="226"/>
      <x:c r="AS139" s="23"/>
      <x:c r="AV139" s="23"/>
      <x:c r="BF139" s="226"/>
      <x:c r="BL139" s="226"/>
      <x:c r="BM139" s="226"/>
      <x:c r="BP139" s="222"/>
      <x:c r="BW139" s="226"/>
      <x:c r="BX139" s="226"/>
      <x:c r="BY139" s="226"/>
      <x:c r="BZ139" s="226"/>
      <x:c r="CB139" s="226"/>
    </x:row>
    <x:row r="140" spans="1:80" x14ac:dyDescent="0.3">
      <x:c r="A140" s="226"/>
      <x:c r="R140" s="226"/>
      <x:c r="T140" s="226"/>
      <x:c r="V140" s="23"/>
      <x:c r="Y140" s="222"/>
      <x:c r="AA140" s="226"/>
      <x:c r="AB140" s="222"/>
      <x:c r="AE140" s="222"/>
      <x:c r="AF140" s="222"/>
      <x:c r="AN140" s="226"/>
      <x:c r="AO140" s="226"/>
      <x:c r="AP140" s="226"/>
      <x:c r="AS140" s="23"/>
      <x:c r="AV140" s="23"/>
      <x:c r="BF140" s="226"/>
      <x:c r="BL140" s="226"/>
      <x:c r="BM140" s="226"/>
      <x:c r="BP140" s="222"/>
      <x:c r="BW140" s="226"/>
      <x:c r="BX140" s="226"/>
      <x:c r="BY140" s="226"/>
      <x:c r="BZ140" s="226"/>
      <x:c r="CB140" s="226"/>
    </x:row>
    <x:row r="141" spans="1:80" x14ac:dyDescent="0.3">
      <x:c r="A141" s="226"/>
      <x:c r="R141" s="226"/>
      <x:c r="T141" s="226"/>
      <x:c r="V141" s="23"/>
      <x:c r="Y141" s="222"/>
      <x:c r="AA141" s="226"/>
      <x:c r="AB141" s="222"/>
      <x:c r="AE141" s="222"/>
      <x:c r="AF141" s="222"/>
      <x:c r="AN141" s="226"/>
      <x:c r="AO141" s="226"/>
      <x:c r="AP141" s="226"/>
      <x:c r="AS141" s="23"/>
      <x:c r="AV141" s="23"/>
      <x:c r="BF141" s="226"/>
      <x:c r="BL141" s="226"/>
      <x:c r="BM141" s="226"/>
      <x:c r="BP141" s="222"/>
      <x:c r="BW141" s="226"/>
      <x:c r="BX141" s="226"/>
      <x:c r="BY141" s="226"/>
      <x:c r="BZ141" s="226"/>
      <x:c r="CB141" s="226"/>
    </x:row>
    <x:row r="142" spans="1:80" x14ac:dyDescent="0.3">
      <x:c r="A142" s="226"/>
      <x:c r="R142" s="226"/>
      <x:c r="T142" s="226"/>
      <x:c r="V142" s="23"/>
      <x:c r="Y142" s="222"/>
      <x:c r="AA142" s="226"/>
      <x:c r="AB142" s="222"/>
      <x:c r="AE142" s="222"/>
      <x:c r="AF142" s="222"/>
      <x:c r="AO142" s="226"/>
      <x:c r="AS142" s="23"/>
      <x:c r="AV142" s="23"/>
      <x:c r="BF142" s="226"/>
      <x:c r="BL142" s="226"/>
      <x:c r="BM142" s="226"/>
      <x:c r="BP142" s="222"/>
      <x:c r="BW142" s="226"/>
      <x:c r="BX142" s="226"/>
      <x:c r="BY142" s="226"/>
      <x:c r="BZ142" s="226"/>
      <x:c r="CB142" s="226"/>
    </x:row>
    <x:row r="143" spans="1:80" x14ac:dyDescent="0.3">
      <x:c r="A143" s="226"/>
      <x:c r="R143" s="226"/>
      <x:c r="T143" s="226"/>
      <x:c r="V143" s="23"/>
      <x:c r="Y143" s="222"/>
      <x:c r="AA143" s="226"/>
      <x:c r="AB143" s="222"/>
      <x:c r="AE143" s="222"/>
      <x:c r="AF143" s="222"/>
      <x:c r="AO143" s="226"/>
      <x:c r="AP143" s="226"/>
      <x:c r="AS143" s="23"/>
      <x:c r="AV143" s="23"/>
      <x:c r="BF143" s="226"/>
      <x:c r="BL143" s="226"/>
      <x:c r="BM143" s="226"/>
      <x:c r="BP143" s="222"/>
      <x:c r="BW143" s="226"/>
      <x:c r="BX143" s="226"/>
      <x:c r="BY143" s="226"/>
      <x:c r="BZ143" s="226"/>
      <x:c r="CB143" s="226"/>
    </x:row>
    <x:row r="144" spans="1:80" x14ac:dyDescent="0.3">
      <x:c r="A144" s="226"/>
      <x:c r="R144" s="226"/>
      <x:c r="T144" s="226"/>
      <x:c r="V144" s="23"/>
      <x:c r="Y144" s="222"/>
      <x:c r="AA144" s="226"/>
      <x:c r="AB144" s="222"/>
      <x:c r="AE144" s="222"/>
      <x:c r="AF144" s="222"/>
      <x:c r="AS144" s="23"/>
      <x:c r="AV144" s="23"/>
      <x:c r="BF144" s="226"/>
      <x:c r="BL144" s="226"/>
      <x:c r="BM144" s="226"/>
      <x:c r="BP144" s="222"/>
      <x:c r="BW144" s="226"/>
      <x:c r="BX144" s="226"/>
      <x:c r="BY144" s="226"/>
      <x:c r="BZ144" s="226"/>
      <x:c r="CB144" s="226"/>
    </x:row>
    <x:row r="145" spans="1:80" x14ac:dyDescent="0.3">
      <x:c r="A145" s="226"/>
      <x:c r="R145" s="226"/>
      <x:c r="T145" s="226"/>
      <x:c r="V145" s="23"/>
      <x:c r="Y145" s="222"/>
      <x:c r="AA145" s="226"/>
      <x:c r="AB145" s="222"/>
      <x:c r="AE145" s="222"/>
      <x:c r="AF145" s="222"/>
      <x:c r="AS145" s="23"/>
      <x:c r="AV145" s="23"/>
      <x:c r="BF145" s="226"/>
      <x:c r="BL145" s="226"/>
      <x:c r="BM145" s="226"/>
      <x:c r="BP145" s="222"/>
      <x:c r="BW145" s="226"/>
      <x:c r="BX145" s="226"/>
      <x:c r="BY145" s="226"/>
      <x:c r="BZ145" s="226"/>
      <x:c r="CB145" s="226"/>
    </x:row>
    <x:row r="146" spans="1:80" x14ac:dyDescent="0.3">
      <x:c r="A146" s="226"/>
      <x:c r="R146" s="226"/>
      <x:c r="T146" s="226"/>
      <x:c r="V146" s="23"/>
      <x:c r="Y146" s="222"/>
      <x:c r="AA146" s="226"/>
      <x:c r="AB146" s="222"/>
      <x:c r="AE146" s="222"/>
      <x:c r="AF146" s="222"/>
      <x:c r="AN146" s="226"/>
      <x:c r="AO146" s="226"/>
      <x:c r="AP146" s="226"/>
      <x:c r="AS146" s="23"/>
      <x:c r="AV146" s="23"/>
      <x:c r="BF146" s="226"/>
      <x:c r="BL146" s="226"/>
      <x:c r="BM146" s="226"/>
      <x:c r="BP146" s="222"/>
      <x:c r="BW146" s="226"/>
      <x:c r="BX146" s="226"/>
      <x:c r="BY146" s="226"/>
      <x:c r="BZ146" s="226"/>
      <x:c r="CB146" s="226"/>
    </x:row>
    <x:row r="147" spans="1:80" x14ac:dyDescent="0.3">
      <x:c r="A147" s="226"/>
      <x:c r="R147" s="226"/>
      <x:c r="T147" s="226"/>
      <x:c r="V147" s="23"/>
      <x:c r="Y147" s="222"/>
      <x:c r="AA147" s="226"/>
      <x:c r="AB147" s="222"/>
      <x:c r="AE147" s="222"/>
      <x:c r="AF147" s="222"/>
      <x:c r="AN147" s="226"/>
      <x:c r="AO147" s="226"/>
      <x:c r="AP147" s="226"/>
      <x:c r="AS147" s="23"/>
      <x:c r="AV147" s="23"/>
      <x:c r="BF147" s="226"/>
      <x:c r="BL147" s="226"/>
      <x:c r="BM147" s="226"/>
      <x:c r="BP147" s="222"/>
      <x:c r="BW147" s="226"/>
      <x:c r="BX147" s="226"/>
      <x:c r="BY147" s="226"/>
      <x:c r="BZ147" s="226"/>
      <x:c r="CB147" s="226"/>
    </x:row>
    <x:row r="148" spans="1:80" x14ac:dyDescent="0.3">
      <x:c r="A148" s="226"/>
      <x:c r="R148" s="226"/>
      <x:c r="T148" s="226"/>
      <x:c r="V148" s="23"/>
      <x:c r="Y148" s="222"/>
      <x:c r="AA148" s="226"/>
      <x:c r="AB148" s="222"/>
      <x:c r="AE148" s="222"/>
      <x:c r="AF148" s="222"/>
      <x:c r="AS148" s="23"/>
      <x:c r="AV148" s="23"/>
      <x:c r="BF148" s="226"/>
      <x:c r="BL148" s="226"/>
      <x:c r="BM148" s="226"/>
      <x:c r="BP148" s="222"/>
      <x:c r="BW148" s="226"/>
      <x:c r="BX148" s="226"/>
      <x:c r="BY148" s="226"/>
      <x:c r="BZ148" s="226"/>
      <x:c r="CB148" s="226"/>
    </x:row>
    <x:row r="149" spans="1:80" x14ac:dyDescent="0.3">
      <x:c r="A149" s="226"/>
      <x:c r="R149" s="226"/>
      <x:c r="T149" s="226"/>
      <x:c r="V149" s="23"/>
      <x:c r="Y149" s="222"/>
      <x:c r="AA149" s="226"/>
      <x:c r="AB149" s="222"/>
      <x:c r="AE149" s="222"/>
      <x:c r="AF149" s="222"/>
      <x:c r="AS149" s="23"/>
      <x:c r="AV149" s="23"/>
      <x:c r="BF149" s="226"/>
      <x:c r="BL149" s="226"/>
      <x:c r="BM149" s="226"/>
      <x:c r="BP149" s="222"/>
      <x:c r="BW149" s="226"/>
      <x:c r="BX149" s="226"/>
      <x:c r="BY149" s="226"/>
      <x:c r="BZ149" s="226"/>
      <x:c r="CB149" s="226"/>
    </x:row>
    <x:row r="150" spans="1:80" x14ac:dyDescent="0.3">
      <x:c r="A150" s="226"/>
      <x:c r="R150" s="226"/>
      <x:c r="T150" s="226"/>
      <x:c r="V150" s="23"/>
      <x:c r="Y150" s="222"/>
      <x:c r="AA150" s="226"/>
      <x:c r="AB150" s="222"/>
      <x:c r="AE150" s="222"/>
      <x:c r="AF150" s="222"/>
      <x:c r="AS150" s="23"/>
      <x:c r="AV150" s="23"/>
      <x:c r="BF150" s="226"/>
      <x:c r="BL150" s="226"/>
      <x:c r="BM150" s="226"/>
      <x:c r="BP150" s="222"/>
      <x:c r="BW150" s="226"/>
      <x:c r="BX150" s="226"/>
      <x:c r="BY150" s="226"/>
      <x:c r="BZ150" s="226"/>
      <x:c r="CB150" s="226"/>
    </x:row>
    <x:row r="151" spans="1:80" x14ac:dyDescent="0.3">
      <x:c r="A151" s="226"/>
      <x:c r="R151" s="226"/>
      <x:c r="T151" s="226"/>
      <x:c r="V151" s="23"/>
      <x:c r="Y151" s="222"/>
      <x:c r="AA151" s="226"/>
      <x:c r="AB151" s="222"/>
      <x:c r="AE151" s="222"/>
      <x:c r="AF151" s="222"/>
      <x:c r="AN151" s="226"/>
      <x:c r="AO151" s="226"/>
      <x:c r="AP151" s="226"/>
      <x:c r="AS151" s="23"/>
      <x:c r="AV151" s="23"/>
      <x:c r="BF151" s="226"/>
      <x:c r="BL151" s="226"/>
      <x:c r="BM151" s="226"/>
      <x:c r="BP151" s="226"/>
      <x:c r="BW151" s="226"/>
      <x:c r="BX151" s="226"/>
      <x:c r="BY151" s="226"/>
      <x:c r="BZ151" s="226"/>
      <x:c r="CB151" s="226"/>
    </x:row>
    <x:row r="152" spans="1:80" x14ac:dyDescent="0.3">
      <x:c r="A152" s="226"/>
      <x:c r="R152" s="226"/>
      <x:c r="T152" s="226"/>
      <x:c r="V152" s="23"/>
      <x:c r="Y152" s="222"/>
      <x:c r="AA152" s="226"/>
      <x:c r="AB152" s="222"/>
      <x:c r="AE152" s="222"/>
      <x:c r="AF152" s="222"/>
      <x:c r="AN152" s="226"/>
      <x:c r="AO152" s="226"/>
      <x:c r="AP152" s="226"/>
      <x:c r="AS152" s="23"/>
      <x:c r="AV152" s="23"/>
      <x:c r="BF152" s="226"/>
      <x:c r="BL152" s="226"/>
      <x:c r="BM152" s="226"/>
      <x:c r="BP152" s="222"/>
      <x:c r="BW152" s="226"/>
      <x:c r="BX152" s="226"/>
      <x:c r="BY152" s="226"/>
      <x:c r="BZ152" s="226"/>
      <x:c r="CB152" s="226"/>
    </x:row>
    <x:row r="153" spans="1:80" x14ac:dyDescent="0.3">
      <x:c r="A153" s="226"/>
      <x:c r="R153" s="226"/>
      <x:c r="T153" s="226"/>
      <x:c r="V153" s="23"/>
      <x:c r="Y153" s="222"/>
      <x:c r="AA153" s="226"/>
      <x:c r="AB153" s="222"/>
      <x:c r="AE153" s="222"/>
      <x:c r="AF153" s="222"/>
      <x:c r="AO153" s="226"/>
      <x:c r="AS153" s="23"/>
      <x:c r="AV153" s="23"/>
      <x:c r="BF153" s="226"/>
      <x:c r="BL153" s="226"/>
      <x:c r="BM153" s="226"/>
      <x:c r="BP153" s="222"/>
      <x:c r="BW153" s="226"/>
      <x:c r="BX153" s="226"/>
      <x:c r="BY153" s="226"/>
      <x:c r="BZ153" s="226"/>
      <x:c r="CB153" s="226"/>
    </x:row>
    <x:row r="154" spans="1:80" x14ac:dyDescent="0.3">
      <x:c r="A154" s="226"/>
      <x:c r="R154" s="226"/>
      <x:c r="T154" s="226"/>
      <x:c r="V154" s="23"/>
      <x:c r="Y154" s="222"/>
      <x:c r="AA154" s="226"/>
      <x:c r="AB154" s="222"/>
      <x:c r="AE154" s="222"/>
      <x:c r="AF154" s="222"/>
      <x:c r="AN154" s="226"/>
      <x:c r="AO154" s="226"/>
      <x:c r="AP154" s="226"/>
      <x:c r="AS154" s="23"/>
      <x:c r="AV154" s="23"/>
      <x:c r="BF154" s="226"/>
      <x:c r="BL154" s="226"/>
      <x:c r="BM154" s="226"/>
      <x:c r="BP154" s="222"/>
      <x:c r="BW154" s="226"/>
      <x:c r="BX154" s="226"/>
      <x:c r="BY154" s="226"/>
      <x:c r="BZ154" s="226"/>
      <x:c r="CB154" s="226"/>
    </x:row>
    <x:row r="155" spans="1:80" x14ac:dyDescent="0.3">
      <x:c r="A155" s="226"/>
      <x:c r="R155" s="226"/>
      <x:c r="T155" s="226"/>
      <x:c r="V155" s="23"/>
      <x:c r="Y155" s="222"/>
      <x:c r="AA155" s="226"/>
      <x:c r="AB155" s="222"/>
      <x:c r="AE155" s="222"/>
      <x:c r="AF155" s="222"/>
      <x:c r="AN155" s="226"/>
      <x:c r="AO155" s="226"/>
      <x:c r="AS155" s="23"/>
      <x:c r="AV155" s="23"/>
      <x:c r="BF155" s="226"/>
      <x:c r="BL155" s="226"/>
      <x:c r="BM155" s="226"/>
      <x:c r="BP155" s="222"/>
      <x:c r="BW155" s="226"/>
      <x:c r="BX155" s="226"/>
      <x:c r="BY155" s="226"/>
      <x:c r="BZ155" s="226"/>
      <x:c r="CB155" s="226"/>
    </x:row>
    <x:row r="156" spans="1:80" x14ac:dyDescent="0.3">
      <x:c r="A156" s="226"/>
      <x:c r="R156" s="226"/>
      <x:c r="T156" s="226"/>
      <x:c r="V156" s="23"/>
      <x:c r="Y156" s="222"/>
      <x:c r="AA156" s="226"/>
      <x:c r="AB156" s="222"/>
      <x:c r="AE156" s="222"/>
      <x:c r="AF156" s="222"/>
      <x:c r="AN156" s="226"/>
      <x:c r="AO156" s="226"/>
      <x:c r="AS156" s="23"/>
      <x:c r="AV156" s="23"/>
      <x:c r="BF156" s="226"/>
      <x:c r="BL156" s="226"/>
      <x:c r="BM156" s="226"/>
      <x:c r="BP156" s="222"/>
      <x:c r="BW156" s="226"/>
      <x:c r="BX156" s="226"/>
      <x:c r="BY156" s="226"/>
      <x:c r="BZ156" s="226"/>
      <x:c r="CB156" s="226"/>
    </x:row>
    <x:row r="157" spans="1:80" x14ac:dyDescent="0.3">
      <x:c r="A157" s="226"/>
      <x:c r="R157" s="226"/>
      <x:c r="T157" s="226"/>
      <x:c r="V157" s="23"/>
      <x:c r="Y157" s="222"/>
      <x:c r="AA157" s="226"/>
      <x:c r="AB157" s="222"/>
      <x:c r="AE157" s="222"/>
      <x:c r="AF157" s="222"/>
      <x:c r="AO157" s="226"/>
      <x:c r="AP157" s="226"/>
      <x:c r="AS157" s="23"/>
      <x:c r="AV157" s="23"/>
      <x:c r="BF157" s="226"/>
      <x:c r="BL157" s="226"/>
      <x:c r="BM157" s="226"/>
      <x:c r="BP157" s="222"/>
      <x:c r="BW157" s="226"/>
      <x:c r="BX157" s="226"/>
      <x:c r="BY157" s="226"/>
      <x:c r="BZ157" s="226"/>
      <x:c r="CB157" s="226"/>
    </x:row>
    <x:row r="158" spans="1:80" x14ac:dyDescent="0.3">
      <x:c r="A158" s="226"/>
      <x:c r="R158" s="226"/>
      <x:c r="T158" s="226"/>
      <x:c r="V158" s="23"/>
      <x:c r="Y158" s="222"/>
      <x:c r="AA158" s="226"/>
      <x:c r="AB158" s="222"/>
      <x:c r="AE158" s="222"/>
      <x:c r="AF158" s="222"/>
      <x:c r="AO158" s="226"/>
      <x:c r="AS158" s="23"/>
      <x:c r="AV158" s="23"/>
      <x:c r="BF158" s="226"/>
      <x:c r="BL158" s="226"/>
      <x:c r="BM158" s="226"/>
      <x:c r="BP158" s="222"/>
      <x:c r="BW158" s="226"/>
      <x:c r="BX158" s="226"/>
      <x:c r="BY158" s="226"/>
      <x:c r="BZ158" s="226"/>
      <x:c r="CB158" s="226"/>
    </x:row>
    <x:row r="159" spans="1:80" x14ac:dyDescent="0.3">
      <x:c r="A159" s="226"/>
      <x:c r="R159" s="226"/>
      <x:c r="T159" s="226"/>
      <x:c r="V159" s="23"/>
      <x:c r="Y159" s="222"/>
      <x:c r="AA159" s="226"/>
      <x:c r="AB159" s="222"/>
      <x:c r="AE159" s="222"/>
      <x:c r="AF159" s="222"/>
      <x:c r="AO159" s="226"/>
      <x:c r="AS159" s="23"/>
      <x:c r="AV159" s="23"/>
      <x:c r="BF159" s="226"/>
      <x:c r="BL159" s="226"/>
      <x:c r="BM159" s="226"/>
      <x:c r="BP159" s="222"/>
      <x:c r="BW159" s="226"/>
      <x:c r="BX159" s="226"/>
      <x:c r="BY159" s="226"/>
      <x:c r="BZ159" s="226"/>
      <x:c r="CB159" s="226"/>
    </x:row>
    <x:row r="160" spans="1:80" x14ac:dyDescent="0.3">
      <x:c r="A160" s="226"/>
      <x:c r="R160" s="226"/>
      <x:c r="T160" s="226"/>
      <x:c r="V160" s="23"/>
      <x:c r="Y160" s="222"/>
      <x:c r="AA160" s="226"/>
      <x:c r="AB160" s="222"/>
      <x:c r="AE160" s="222"/>
      <x:c r="AF160" s="222"/>
      <x:c r="AO160" s="226"/>
      <x:c r="AS160" s="23"/>
      <x:c r="AV160" s="23"/>
      <x:c r="BF160" s="226"/>
      <x:c r="BL160" s="226"/>
      <x:c r="BM160" s="226"/>
      <x:c r="BP160" s="222"/>
      <x:c r="BW160" s="226"/>
      <x:c r="BX160" s="226"/>
      <x:c r="BY160" s="226"/>
      <x:c r="BZ160" s="226"/>
      <x:c r="CB160" s="226"/>
    </x:row>
    <x:row r="161" spans="1:80" x14ac:dyDescent="0.3">
      <x:c r="A161" s="226"/>
      <x:c r="R161" s="226"/>
      <x:c r="T161" s="226"/>
      <x:c r="V161" s="23"/>
      <x:c r="Y161" s="222"/>
      <x:c r="AA161" s="226"/>
      <x:c r="AB161" s="222"/>
      <x:c r="AE161" s="222"/>
      <x:c r="AF161" s="222"/>
      <x:c r="AO161" s="226"/>
      <x:c r="AS161" s="23"/>
      <x:c r="AV161" s="23"/>
      <x:c r="BF161" s="226"/>
      <x:c r="BL161" s="226"/>
      <x:c r="BM161" s="226"/>
      <x:c r="BP161" s="222"/>
      <x:c r="BW161" s="226"/>
      <x:c r="BX161" s="226"/>
      <x:c r="BY161" s="226"/>
      <x:c r="BZ161" s="226"/>
      <x:c r="CB161" s="226"/>
    </x:row>
    <x:row r="162" spans="1:80" x14ac:dyDescent="0.3">
      <x:c r="A162" s="226"/>
      <x:c r="R162" s="226"/>
      <x:c r="T162" s="226"/>
      <x:c r="V162" s="23"/>
      <x:c r="Y162" s="222"/>
      <x:c r="AA162" s="226"/>
      <x:c r="AB162" s="222"/>
      <x:c r="AE162" s="222"/>
      <x:c r="AF162" s="222"/>
      <x:c r="AS162" s="23"/>
      <x:c r="AV162" s="23"/>
      <x:c r="BF162" s="226"/>
      <x:c r="BL162" s="226"/>
      <x:c r="BM162" s="226"/>
      <x:c r="BP162" s="222"/>
      <x:c r="BW162" s="226"/>
      <x:c r="BX162" s="226"/>
      <x:c r="BY162" s="226"/>
      <x:c r="BZ162" s="226"/>
      <x:c r="CB162" s="226"/>
    </x:row>
    <x:row r="163" spans="1:80" x14ac:dyDescent="0.3">
      <x:c r="A163" s="226"/>
      <x:c r="R163" s="226"/>
      <x:c r="T163" s="226"/>
      <x:c r="V163" s="23"/>
      <x:c r="Y163" s="222"/>
      <x:c r="AA163" s="226"/>
      <x:c r="AB163" s="222"/>
      <x:c r="AE163" s="222"/>
      <x:c r="AF163" s="222"/>
      <x:c r="AS163" s="23"/>
      <x:c r="AV163" s="23"/>
      <x:c r="BF163" s="226"/>
      <x:c r="BL163" s="226"/>
      <x:c r="BM163" s="226"/>
      <x:c r="BP163" s="222"/>
      <x:c r="BW163" s="226"/>
      <x:c r="BX163" s="226"/>
      <x:c r="BY163" s="226"/>
      <x:c r="BZ163" s="226"/>
      <x:c r="CB163" s="226"/>
    </x:row>
    <x:row r="164" spans="1:80" x14ac:dyDescent="0.3">
      <x:c r="A164" s="226"/>
      <x:c r="R164" s="226"/>
      <x:c r="T164" s="226"/>
      <x:c r="V164" s="23"/>
      <x:c r="Y164" s="222"/>
      <x:c r="AA164" s="226"/>
      <x:c r="AB164" s="222"/>
      <x:c r="AE164" s="222"/>
      <x:c r="AF164" s="222"/>
      <x:c r="AS164" s="23"/>
      <x:c r="AV164" s="23"/>
      <x:c r="BF164" s="226"/>
      <x:c r="BL164" s="226"/>
      <x:c r="BM164" s="226"/>
      <x:c r="BP164" s="222"/>
      <x:c r="BW164" s="226"/>
      <x:c r="BX164" s="226"/>
      <x:c r="BY164" s="226"/>
      <x:c r="BZ164" s="226"/>
      <x:c r="CB164" s="226"/>
    </x:row>
    <x:row r="165" spans="1:80" x14ac:dyDescent="0.3">
      <x:c r="A165" s="226"/>
      <x:c r="R165" s="226"/>
      <x:c r="T165" s="226"/>
      <x:c r="V165" s="23"/>
      <x:c r="Y165" s="222"/>
      <x:c r="AA165" s="226"/>
      <x:c r="AB165" s="222"/>
      <x:c r="AE165" s="222"/>
      <x:c r="AF165" s="222"/>
      <x:c r="AS165" s="23"/>
      <x:c r="AV165" s="23"/>
      <x:c r="BF165" s="226"/>
      <x:c r="BL165" s="226"/>
      <x:c r="BM165" s="226"/>
      <x:c r="BP165" s="222"/>
      <x:c r="BW165" s="226"/>
      <x:c r="BX165" s="226"/>
      <x:c r="BY165" s="226"/>
      <x:c r="BZ165" s="226"/>
      <x:c r="CB165" s="226"/>
    </x:row>
    <x:row r="166" spans="1:80" x14ac:dyDescent="0.3">
      <x:c r="A166" s="226"/>
      <x:c r="R166" s="226"/>
      <x:c r="T166" s="226"/>
      <x:c r="V166" s="23"/>
      <x:c r="Y166" s="222"/>
      <x:c r="AA166" s="226"/>
      <x:c r="AB166" s="222"/>
      <x:c r="AE166" s="222"/>
      <x:c r="AF166" s="222"/>
      <x:c r="AS166" s="23"/>
      <x:c r="AV166" s="23"/>
      <x:c r="BF166" s="226"/>
      <x:c r="BL166" s="226"/>
      <x:c r="BM166" s="226"/>
      <x:c r="BP166" s="222"/>
      <x:c r="BW166" s="226"/>
      <x:c r="BX166" s="226"/>
      <x:c r="BY166" s="226"/>
      <x:c r="BZ166" s="226"/>
      <x:c r="CB166" s="226"/>
    </x:row>
    <x:row r="167" spans="1:80" x14ac:dyDescent="0.3">
      <x:c r="A167" s="226"/>
      <x:c r="R167" s="226"/>
      <x:c r="T167" s="226"/>
      <x:c r="V167" s="23"/>
      <x:c r="Y167" s="222"/>
      <x:c r="AA167" s="226"/>
      <x:c r="AB167" s="222"/>
      <x:c r="AE167" s="222"/>
      <x:c r="AF167" s="222"/>
      <x:c r="AN167" s="226"/>
      <x:c r="AO167" s="226"/>
      <x:c r="AP167" s="226"/>
      <x:c r="AS167" s="23"/>
      <x:c r="AV167" s="23"/>
      <x:c r="BF167" s="226"/>
      <x:c r="BL167" s="226"/>
      <x:c r="BM167" s="226"/>
      <x:c r="BP167" s="222"/>
      <x:c r="BW167" s="226"/>
      <x:c r="BX167" s="226"/>
      <x:c r="BY167" s="226"/>
      <x:c r="BZ167" s="226"/>
      <x:c r="CB167" s="226"/>
    </x:row>
    <x:row r="168" spans="1:80" x14ac:dyDescent="0.3">
      <x:c r="A168" s="226"/>
      <x:c r="R168" s="226"/>
      <x:c r="T168" s="226"/>
      <x:c r="V168" s="23"/>
      <x:c r="Y168" s="222"/>
      <x:c r="AA168" s="226"/>
      <x:c r="AB168" s="222"/>
      <x:c r="AE168" s="222"/>
      <x:c r="AF168" s="222"/>
      <x:c r="AN168" s="226"/>
      <x:c r="AO168" s="226"/>
      <x:c r="AP168" s="226"/>
      <x:c r="AS168" s="23"/>
      <x:c r="AV168" s="23"/>
      <x:c r="BF168" s="226"/>
      <x:c r="BL168" s="226"/>
      <x:c r="BM168" s="226"/>
      <x:c r="BP168" s="222"/>
      <x:c r="BW168" s="226"/>
      <x:c r="BX168" s="226"/>
      <x:c r="BY168" s="226"/>
      <x:c r="BZ168" s="226"/>
      <x:c r="CB168" s="226"/>
    </x:row>
    <x:row r="169" spans="1:80" x14ac:dyDescent="0.3">
      <x:c r="A169" s="226"/>
      <x:c r="R169" s="226"/>
      <x:c r="T169" s="226"/>
      <x:c r="V169" s="23"/>
      <x:c r="Y169" s="222"/>
      <x:c r="AA169" s="226"/>
      <x:c r="AB169" s="222"/>
      <x:c r="AE169" s="222"/>
      <x:c r="AF169" s="222"/>
      <x:c r="AN169" s="226"/>
      <x:c r="AO169" s="226"/>
      <x:c r="AP169" s="226"/>
      <x:c r="AS169" s="23"/>
      <x:c r="AV169" s="23"/>
      <x:c r="BF169" s="226"/>
      <x:c r="BL169" s="226"/>
      <x:c r="BM169" s="226"/>
      <x:c r="BP169" s="222"/>
      <x:c r="BW169" s="226"/>
      <x:c r="BX169" s="226"/>
      <x:c r="BY169" s="226"/>
      <x:c r="BZ169" s="226"/>
      <x:c r="CB169" s="226"/>
    </x:row>
    <x:row r="170" spans="1:80" x14ac:dyDescent="0.3">
      <x:c r="A170" s="226"/>
      <x:c r="R170" s="226"/>
      <x:c r="T170" s="226"/>
      <x:c r="V170" s="23"/>
      <x:c r="Y170" s="222"/>
      <x:c r="AA170" s="226"/>
      <x:c r="AB170" s="222"/>
      <x:c r="AE170" s="222"/>
      <x:c r="AF170" s="226"/>
      <x:c r="AN170" s="226"/>
      <x:c r="AO170" s="226"/>
      <x:c r="AP170" s="226"/>
      <x:c r="AS170" s="23"/>
      <x:c r="AV170" s="23"/>
      <x:c r="BF170" s="226"/>
      <x:c r="BL170" s="226"/>
      <x:c r="BM170" s="226"/>
      <x:c r="BP170" s="226"/>
      <x:c r="BW170" s="226"/>
      <x:c r="BX170" s="226"/>
      <x:c r="BY170" s="226"/>
      <x:c r="BZ170" s="226"/>
      <x:c r="CB170" s="226"/>
    </x:row>
    <x:row r="171" spans="1:80" x14ac:dyDescent="0.3">
      <x:c r="A171" s="226"/>
      <x:c r="R171" s="226"/>
      <x:c r="T171" s="226"/>
      <x:c r="V171" s="23"/>
      <x:c r="Y171" s="222"/>
      <x:c r="AA171" s="226"/>
      <x:c r="AB171" s="222"/>
      <x:c r="AE171" s="226"/>
      <x:c r="AF171" s="226"/>
      <x:c r="AN171" s="226"/>
      <x:c r="AO171" s="226"/>
      <x:c r="AP171" s="226"/>
      <x:c r="AS171" s="23"/>
      <x:c r="AV171" s="23"/>
      <x:c r="BF171" s="226"/>
      <x:c r="BL171" s="226"/>
      <x:c r="BM171" s="226"/>
      <x:c r="BP171" s="226"/>
      <x:c r="BW171" s="226"/>
      <x:c r="BX171" s="226"/>
      <x:c r="BY171" s="226"/>
      <x:c r="BZ171" s="226"/>
      <x:c r="CB171" s="226"/>
    </x:row>
    <x:row r="172" spans="1:80" x14ac:dyDescent="0.3">
      <x:c r="A172" s="226"/>
      <x:c r="R172" s="226"/>
      <x:c r="T172" s="226"/>
      <x:c r="V172" s="23"/>
      <x:c r="Y172" s="222"/>
      <x:c r="AA172" s="226"/>
      <x:c r="AB172" s="222"/>
      <x:c r="AE172" s="222"/>
      <x:c r="AF172" s="222"/>
      <x:c r="AO172" s="226"/>
      <x:c r="AP172" s="226"/>
      <x:c r="AS172" s="23"/>
      <x:c r="AV172" s="23"/>
      <x:c r="BF172" s="226"/>
      <x:c r="BL172" s="226"/>
      <x:c r="BM172" s="226"/>
      <x:c r="BP172" s="222"/>
      <x:c r="BW172" s="226"/>
      <x:c r="BX172" s="226"/>
      <x:c r="BY172" s="226"/>
      <x:c r="BZ172" s="226"/>
      <x:c r="CB172" s="226"/>
    </x:row>
    <x:row r="173" spans="1:80" x14ac:dyDescent="0.3">
      <x:c r="A173" s="226"/>
      <x:c r="R173" s="226"/>
      <x:c r="T173" s="226"/>
      <x:c r="V173" s="23"/>
      <x:c r="Y173" s="222"/>
      <x:c r="AA173" s="226"/>
      <x:c r="AB173" s="222"/>
      <x:c r="AE173" s="222"/>
      <x:c r="AF173" s="222"/>
      <x:c r="AO173" s="226"/>
      <x:c r="AP173" s="226"/>
      <x:c r="AS173" s="23"/>
      <x:c r="AV173" s="23"/>
      <x:c r="BF173" s="226"/>
      <x:c r="BL173" s="226"/>
      <x:c r="BM173" s="226"/>
      <x:c r="BP173" s="222"/>
      <x:c r="BW173" s="226"/>
      <x:c r="BX173" s="226"/>
      <x:c r="BY173" s="226"/>
      <x:c r="BZ173" s="226"/>
      <x:c r="CB173" s="226"/>
    </x:row>
    <x:row r="174" spans="1:80" x14ac:dyDescent="0.3">
      <x:c r="A174" s="226"/>
      <x:c r="R174" s="226"/>
      <x:c r="T174" s="226"/>
      <x:c r="V174" s="23"/>
      <x:c r="Y174" s="222"/>
      <x:c r="AA174" s="226"/>
      <x:c r="AB174" s="222"/>
      <x:c r="AE174" s="222"/>
      <x:c r="AF174" s="222"/>
      <x:c r="AO174" s="226"/>
      <x:c r="AP174" s="226"/>
      <x:c r="AS174" s="23"/>
      <x:c r="AV174" s="23"/>
      <x:c r="BF174" s="226"/>
      <x:c r="BL174" s="226"/>
      <x:c r="BM174" s="226"/>
      <x:c r="BP174" s="222"/>
      <x:c r="BW174" s="226"/>
      <x:c r="BX174" s="226"/>
      <x:c r="BY174" s="226"/>
      <x:c r="BZ174" s="226"/>
      <x:c r="CB174" s="226"/>
    </x:row>
    <x:row r="175" spans="1:80" x14ac:dyDescent="0.3">
      <x:c r="A175" s="226"/>
      <x:c r="R175" s="226"/>
      <x:c r="T175" s="226"/>
      <x:c r="V175" s="23"/>
      <x:c r="Y175" s="222"/>
      <x:c r="AA175" s="226"/>
      <x:c r="AB175" s="222"/>
      <x:c r="AE175" s="222"/>
      <x:c r="AF175" s="222"/>
      <x:c r="AS175" s="23"/>
      <x:c r="AV175" s="23"/>
      <x:c r="BF175" s="226"/>
      <x:c r="BL175" s="226"/>
      <x:c r="BM175" s="226"/>
      <x:c r="BP175" s="222"/>
      <x:c r="BW175" s="226"/>
      <x:c r="BX175" s="226"/>
      <x:c r="BY175" s="226"/>
      <x:c r="BZ175" s="226"/>
      <x:c r="CB175" s="226"/>
    </x:row>
    <x:row r="176" spans="1:80" x14ac:dyDescent="0.3">
      <x:c r="A176" s="226"/>
      <x:c r="R176" s="226"/>
      <x:c r="T176" s="226"/>
      <x:c r="V176" s="23"/>
      <x:c r="Y176" s="222"/>
      <x:c r="AA176" s="226"/>
      <x:c r="AB176" s="222"/>
      <x:c r="AE176" s="222"/>
      <x:c r="AF176" s="222"/>
      <x:c r="AS176" s="23"/>
      <x:c r="AV176" s="23"/>
      <x:c r="BF176" s="226"/>
      <x:c r="BL176" s="226"/>
      <x:c r="BM176" s="226"/>
      <x:c r="BP176" s="222"/>
      <x:c r="BW176" s="226"/>
      <x:c r="BX176" s="226"/>
      <x:c r="BY176" s="226"/>
      <x:c r="BZ176" s="226"/>
      <x:c r="CB176" s="226"/>
    </x:row>
    <x:row r="177" spans="1:80" x14ac:dyDescent="0.3">
      <x:c r="A177" s="226"/>
      <x:c r="R177" s="226"/>
      <x:c r="T177" s="226"/>
      <x:c r="V177" s="23"/>
      <x:c r="Y177" s="222"/>
      <x:c r="AA177" s="226"/>
      <x:c r="AB177" s="222"/>
      <x:c r="AE177" s="222"/>
      <x:c r="AF177" s="222"/>
      <x:c r="AO177" s="226"/>
      <x:c r="AP177" s="226"/>
      <x:c r="AS177" s="23"/>
      <x:c r="AV177" s="23"/>
      <x:c r="BF177" s="226"/>
      <x:c r="BL177" s="226"/>
      <x:c r="BM177" s="226"/>
      <x:c r="BP177" s="222"/>
      <x:c r="BW177" s="226"/>
      <x:c r="BX177" s="226"/>
      <x:c r="BY177" s="226"/>
      <x:c r="BZ177" s="226"/>
      <x:c r="CB177" s="226"/>
    </x:row>
    <x:row r="178" spans="1:80" x14ac:dyDescent="0.3">
      <x:c r="A178" s="226"/>
      <x:c r="R178" s="226"/>
      <x:c r="T178" s="226"/>
      <x:c r="V178" s="23"/>
      <x:c r="Y178" s="222"/>
      <x:c r="AA178" s="226"/>
      <x:c r="AB178" s="222"/>
      <x:c r="AE178" s="222"/>
      <x:c r="AF178" s="222"/>
      <x:c r="AN178" s="226"/>
      <x:c r="AO178" s="226"/>
      <x:c r="AP178" s="226"/>
      <x:c r="AS178" s="23"/>
      <x:c r="AV178" s="23"/>
      <x:c r="BF178" s="226"/>
      <x:c r="BL178" s="226"/>
      <x:c r="BM178" s="226"/>
      <x:c r="BP178" s="222"/>
      <x:c r="BW178" s="226"/>
      <x:c r="BX178" s="226"/>
      <x:c r="BY178" s="226"/>
      <x:c r="BZ178" s="226"/>
      <x:c r="CB178" s="226"/>
    </x:row>
    <x:row r="179" spans="1:80" x14ac:dyDescent="0.3">
      <x:c r="A179" s="226"/>
      <x:c r="R179" s="226"/>
      <x:c r="T179" s="226"/>
      <x:c r="V179" s="23"/>
      <x:c r="Y179" s="222"/>
      <x:c r="AA179" s="226"/>
      <x:c r="AB179" s="222"/>
      <x:c r="AE179" s="222"/>
      <x:c r="AF179" s="222"/>
      <x:c r="AO179" s="226"/>
      <x:c r="AS179" s="23"/>
      <x:c r="AV179" s="23"/>
      <x:c r="BF179" s="226"/>
      <x:c r="BL179" s="226"/>
      <x:c r="BM179" s="226"/>
      <x:c r="BP179" s="222"/>
      <x:c r="BW179" s="226"/>
      <x:c r="BX179" s="226"/>
      <x:c r="BY179" s="226"/>
      <x:c r="BZ179" s="226"/>
      <x:c r="CB179" s="226"/>
    </x:row>
    <x:row r="180" spans="1:80" x14ac:dyDescent="0.3">
      <x:c r="A180" s="226"/>
      <x:c r="R180" s="226"/>
      <x:c r="T180" s="226"/>
      <x:c r="V180" s="23"/>
      <x:c r="Y180" s="222"/>
      <x:c r="AA180" s="226"/>
      <x:c r="AB180" s="222"/>
      <x:c r="AE180" s="222"/>
      <x:c r="AF180" s="222"/>
      <x:c r="AN180" s="226"/>
      <x:c r="AO180" s="226"/>
      <x:c r="AS180" s="23"/>
      <x:c r="AV180" s="23"/>
      <x:c r="BF180" s="226"/>
      <x:c r="BL180" s="226"/>
      <x:c r="BM180" s="226"/>
      <x:c r="BP180" s="222"/>
      <x:c r="BW180" s="226"/>
      <x:c r="BX180" s="226"/>
      <x:c r="BY180" s="226"/>
      <x:c r="BZ180" s="226"/>
      <x:c r="CB180" s="226"/>
    </x:row>
    <x:row r="181" spans="1:80" x14ac:dyDescent="0.3">
      <x:c r="A181" s="226"/>
      <x:c r="R181" s="226"/>
      <x:c r="T181" s="226"/>
      <x:c r="V181" s="23"/>
      <x:c r="Y181" s="222"/>
      <x:c r="AA181" s="226"/>
      <x:c r="AB181" s="222"/>
      <x:c r="AE181" s="222"/>
      <x:c r="AF181" s="222"/>
      <x:c r="AN181" s="226"/>
      <x:c r="AO181" s="226"/>
      <x:c r="AS181" s="23"/>
      <x:c r="AV181" s="23"/>
      <x:c r="BF181" s="226"/>
      <x:c r="BL181" s="226"/>
      <x:c r="BM181" s="226"/>
      <x:c r="BP181" s="222"/>
      <x:c r="BW181" s="226"/>
      <x:c r="BX181" s="226"/>
      <x:c r="BY181" s="226"/>
      <x:c r="BZ181" s="226"/>
      <x:c r="CB181" s="226"/>
    </x:row>
    <x:row r="182" spans="1:80" x14ac:dyDescent="0.3">
      <x:c r="A182" s="226"/>
      <x:c r="R182" s="226"/>
      <x:c r="T182" s="226"/>
      <x:c r="V182" s="23"/>
      <x:c r="Y182" s="222"/>
      <x:c r="AA182" s="226"/>
      <x:c r="AB182" s="222"/>
      <x:c r="AE182" s="222"/>
      <x:c r="AF182" s="222"/>
      <x:c r="AO182" s="226"/>
      <x:c r="AP182" s="226"/>
      <x:c r="AS182" s="23"/>
      <x:c r="AV182" s="23"/>
      <x:c r="BF182" s="226"/>
      <x:c r="BL182" s="226"/>
      <x:c r="BM182" s="226"/>
      <x:c r="BP182" s="222"/>
      <x:c r="BW182" s="226"/>
      <x:c r="BX182" s="226"/>
      <x:c r="BY182" s="226"/>
      <x:c r="BZ182" s="226"/>
      <x:c r="CB182" s="226"/>
    </x:row>
    <x:row r="183" spans="1:80" x14ac:dyDescent="0.3">
      <x:c r="A183" s="226"/>
      <x:c r="R183" s="226"/>
      <x:c r="T183" s="226"/>
      <x:c r="V183" s="23"/>
      <x:c r="Y183" s="222"/>
      <x:c r="AA183" s="226"/>
      <x:c r="AB183" s="222"/>
      <x:c r="AE183" s="222"/>
      <x:c r="AF183" s="222"/>
      <x:c r="AO183" s="226"/>
      <x:c r="AP183" s="226"/>
      <x:c r="AS183" s="23"/>
      <x:c r="AV183" s="23"/>
      <x:c r="BF183" s="226"/>
      <x:c r="BL183" s="226"/>
      <x:c r="BM183" s="226"/>
      <x:c r="BP183" s="222"/>
      <x:c r="BW183" s="226"/>
      <x:c r="BX183" s="226"/>
      <x:c r="BY183" s="226"/>
      <x:c r="BZ183" s="226"/>
      <x:c r="CB183" s="226"/>
    </x:row>
    <x:row r="184" spans="1:80" x14ac:dyDescent="0.3">
      <x:c r="A184" s="226"/>
      <x:c r="R184" s="226"/>
      <x:c r="T184" s="226"/>
      <x:c r="V184" s="23"/>
      <x:c r="Y184" s="222"/>
      <x:c r="AA184" s="226"/>
      <x:c r="AB184" s="222"/>
      <x:c r="AE184" s="222"/>
      <x:c r="AF184" s="222"/>
      <x:c r="AN184" s="226"/>
      <x:c r="AO184" s="226"/>
      <x:c r="AS184" s="23"/>
      <x:c r="AV184" s="23"/>
      <x:c r="BF184" s="226"/>
      <x:c r="BL184" s="226"/>
      <x:c r="BM184" s="226"/>
      <x:c r="BP184" s="222"/>
      <x:c r="BW184" s="226"/>
      <x:c r="BX184" s="226"/>
      <x:c r="BY184" s="226"/>
      <x:c r="BZ184" s="226"/>
      <x:c r="CB184" s="226"/>
    </x:row>
    <x:row r="185" spans="1:80" x14ac:dyDescent="0.3">
      <x:c r="A185" s="226"/>
      <x:c r="R185" s="226"/>
      <x:c r="T185" s="226"/>
      <x:c r="V185" s="23"/>
      <x:c r="Y185" s="222"/>
      <x:c r="AA185" s="226"/>
      <x:c r="AB185" s="222"/>
      <x:c r="AE185" s="222"/>
      <x:c r="AF185" s="222"/>
      <x:c r="AS185" s="23"/>
      <x:c r="AV185" s="23"/>
      <x:c r="BF185" s="226"/>
      <x:c r="BL185" s="226"/>
      <x:c r="BM185" s="226"/>
      <x:c r="BP185" s="222"/>
      <x:c r="BW185" s="226"/>
      <x:c r="BX185" s="226"/>
      <x:c r="BY185" s="226"/>
      <x:c r="BZ185" s="226"/>
      <x:c r="CB185" s="226"/>
    </x:row>
    <x:row r="186" spans="1:80" x14ac:dyDescent="0.3">
      <x:c r="A186" s="226"/>
      <x:c r="R186" s="226"/>
      <x:c r="T186" s="226"/>
      <x:c r="V186" s="23"/>
      <x:c r="Y186" s="222"/>
      <x:c r="AA186" s="226"/>
      <x:c r="AB186" s="222"/>
      <x:c r="AE186" s="222"/>
      <x:c r="AF186" s="226"/>
      <x:c r="AO186" s="226"/>
      <x:c r="AS186" s="23"/>
      <x:c r="AV186" s="23"/>
      <x:c r="BF186" s="226"/>
      <x:c r="BL186" s="226"/>
      <x:c r="BM186" s="226"/>
      <x:c r="BP186" s="226"/>
      <x:c r="BW186" s="226"/>
      <x:c r="BX186" s="226"/>
      <x:c r="BY186" s="226"/>
      <x:c r="BZ186" s="226"/>
      <x:c r="CB186" s="226"/>
    </x:row>
    <x:row r="187" spans="1:80" x14ac:dyDescent="0.3">
      <x:c r="A187" s="226"/>
      <x:c r="R187" s="226"/>
      <x:c r="T187" s="226"/>
      <x:c r="V187" s="23"/>
      <x:c r="Y187" s="222"/>
      <x:c r="AA187" s="226"/>
      <x:c r="AB187" s="222"/>
      <x:c r="AE187" s="222"/>
      <x:c r="AF187" s="222"/>
      <x:c r="AO187" s="226"/>
      <x:c r="AS187" s="23"/>
      <x:c r="AV187" s="23"/>
      <x:c r="BF187" s="226"/>
      <x:c r="BL187" s="226"/>
      <x:c r="BM187" s="226"/>
      <x:c r="BP187" s="222"/>
      <x:c r="BW187" s="226"/>
      <x:c r="BX187" s="226"/>
      <x:c r="BY187" s="226"/>
      <x:c r="BZ187" s="226"/>
      <x:c r="CB187" s="226"/>
    </x:row>
    <x:row r="188" spans="1:80" x14ac:dyDescent="0.3">
      <x:c r="A188" s="226"/>
      <x:c r="R188" s="226"/>
      <x:c r="T188" s="226"/>
      <x:c r="V188" s="23"/>
      <x:c r="Y188" s="222"/>
      <x:c r="AA188" s="226"/>
      <x:c r="AB188" s="222"/>
      <x:c r="AE188" s="222"/>
      <x:c r="AF188" s="222"/>
      <x:c r="AO188" s="226"/>
      <x:c r="AS188" s="23"/>
      <x:c r="AV188" s="23"/>
      <x:c r="BF188" s="226"/>
      <x:c r="BL188" s="226"/>
      <x:c r="BM188" s="226"/>
      <x:c r="BP188" s="222"/>
      <x:c r="BW188" s="226"/>
      <x:c r="BX188" s="226"/>
      <x:c r="BY188" s="226"/>
      <x:c r="BZ188" s="226"/>
      <x:c r="CB188" s="226"/>
    </x:row>
    <x:row r="189" spans="1:80" x14ac:dyDescent="0.3">
      <x:c r="A189" s="226"/>
      <x:c r="R189" s="226"/>
      <x:c r="T189" s="226"/>
      <x:c r="V189" s="23"/>
      <x:c r="Y189" s="222"/>
      <x:c r="AA189" s="226"/>
      <x:c r="AB189" s="222"/>
      <x:c r="AE189" s="222"/>
      <x:c r="AF189" s="222"/>
      <x:c r="AN189" s="226"/>
      <x:c r="AO189" s="226"/>
      <x:c r="AP189" s="226"/>
      <x:c r="AS189" s="23"/>
      <x:c r="AV189" s="23"/>
      <x:c r="BF189" s="226"/>
      <x:c r="BL189" s="226"/>
      <x:c r="BM189" s="226"/>
      <x:c r="BP189" s="222"/>
      <x:c r="BW189" s="226"/>
      <x:c r="BX189" s="226"/>
      <x:c r="BY189" s="226"/>
      <x:c r="BZ189" s="226"/>
      <x:c r="CB189" s="226"/>
    </x:row>
    <x:row r="190" spans="1:80" x14ac:dyDescent="0.3">
      <x:c r="A190" s="226"/>
      <x:c r="R190" s="226"/>
      <x:c r="T190" s="226"/>
      <x:c r="V190" s="23"/>
      <x:c r="Y190" s="222"/>
      <x:c r="AA190" s="226"/>
      <x:c r="AB190" s="222"/>
      <x:c r="AE190" s="222"/>
      <x:c r="AF190" s="222"/>
      <x:c r="AN190" s="226"/>
      <x:c r="AO190" s="226"/>
      <x:c r="AP190" s="226"/>
      <x:c r="AS190" s="23"/>
      <x:c r="AV190" s="23"/>
      <x:c r="BF190" s="226"/>
      <x:c r="BL190" s="226"/>
      <x:c r="BM190" s="226"/>
      <x:c r="BP190" s="222"/>
      <x:c r="BW190" s="226"/>
      <x:c r="BX190" s="226"/>
      <x:c r="BY190" s="226"/>
      <x:c r="BZ190" s="226"/>
      <x:c r="CB190" s="226"/>
    </x:row>
    <x:row r="191" spans="1:80" x14ac:dyDescent="0.3">
      <x:c r="A191" s="226"/>
      <x:c r="R191" s="226"/>
      <x:c r="T191" s="226"/>
      <x:c r="V191" s="23"/>
      <x:c r="Y191" s="222"/>
      <x:c r="AA191" s="226"/>
      <x:c r="AB191" s="222"/>
      <x:c r="AE191" s="222"/>
      <x:c r="AF191" s="222"/>
      <x:c r="AN191" s="226"/>
      <x:c r="AO191" s="226"/>
      <x:c r="AP191" s="226"/>
      <x:c r="AS191" s="23"/>
      <x:c r="AV191" s="23"/>
      <x:c r="BF191" s="226"/>
      <x:c r="BL191" s="226"/>
      <x:c r="BM191" s="226"/>
      <x:c r="BP191" s="222"/>
      <x:c r="BW191" s="226"/>
      <x:c r="BX191" s="226"/>
      <x:c r="BY191" s="226"/>
      <x:c r="BZ191" s="226"/>
      <x:c r="CB191" s="226"/>
    </x:row>
    <x:row r="192" spans="1:80" x14ac:dyDescent="0.3">
      <x:c r="A192" s="226"/>
      <x:c r="R192" s="226"/>
      <x:c r="T192" s="226"/>
      <x:c r="V192" s="23"/>
      <x:c r="Y192" s="222"/>
      <x:c r="AA192" s="226"/>
      <x:c r="AB192" s="222"/>
      <x:c r="AE192" s="222"/>
      <x:c r="AF192" s="222"/>
      <x:c r="AN192" s="226"/>
      <x:c r="AO192" s="226"/>
      <x:c r="AP192" s="226"/>
      <x:c r="AS192" s="23"/>
      <x:c r="AV192" s="23"/>
      <x:c r="BF192" s="226"/>
      <x:c r="BL192" s="226"/>
      <x:c r="BM192" s="226"/>
      <x:c r="BP192" s="222"/>
      <x:c r="BW192" s="226"/>
      <x:c r="BX192" s="226"/>
      <x:c r="BY192" s="226"/>
      <x:c r="BZ192" s="226"/>
      <x:c r="CB192" s="226"/>
    </x:row>
    <x:row r="193" spans="1:80" x14ac:dyDescent="0.3">
      <x:c r="A193" s="226"/>
      <x:c r="R193" s="226"/>
      <x:c r="T193" s="226"/>
      <x:c r="V193" s="23"/>
      <x:c r="Y193" s="222"/>
      <x:c r="AA193" s="226"/>
      <x:c r="AB193" s="222"/>
      <x:c r="AE193" s="222"/>
      <x:c r="AF193" s="226"/>
      <x:c r="AN193" s="226"/>
      <x:c r="AO193" s="226"/>
      <x:c r="AS193" s="23"/>
      <x:c r="AV193" s="23"/>
      <x:c r="BF193" s="226"/>
      <x:c r="BL193" s="226"/>
      <x:c r="BM193" s="226"/>
      <x:c r="BP193" s="226"/>
      <x:c r="BW193" s="226"/>
      <x:c r="BX193" s="226"/>
      <x:c r="BY193" s="226"/>
      <x:c r="BZ193" s="226"/>
      <x:c r="CB193" s="226"/>
    </x:row>
    <x:row r="194" spans="1:80" x14ac:dyDescent="0.3">
      <x:c r="A194" s="226"/>
      <x:c r="R194" s="226"/>
      <x:c r="T194" s="226"/>
      <x:c r="V194" s="23"/>
      <x:c r="Y194" s="222"/>
      <x:c r="AA194" s="226"/>
      <x:c r="AB194" s="222"/>
      <x:c r="AE194" s="222"/>
      <x:c r="AF194" s="226"/>
      <x:c r="AN194" s="226"/>
      <x:c r="AO194" s="226"/>
      <x:c r="AP194" s="226"/>
      <x:c r="AS194" s="23"/>
      <x:c r="AV194" s="23"/>
      <x:c r="BF194" s="226"/>
      <x:c r="BL194" s="226"/>
      <x:c r="BM194" s="226"/>
      <x:c r="BP194" s="226"/>
      <x:c r="BW194" s="226"/>
      <x:c r="BX194" s="226"/>
      <x:c r="BY194" s="226"/>
      <x:c r="BZ194" s="226"/>
      <x:c r="CB194" s="226"/>
    </x:row>
    <x:row r="195" spans="1:80" x14ac:dyDescent="0.3">
      <x:c r="A195" s="226"/>
      <x:c r="R195" s="226"/>
      <x:c r="T195" s="226"/>
      <x:c r="V195" s="23"/>
      <x:c r="Y195" s="222"/>
      <x:c r="AA195" s="226"/>
      <x:c r="AB195" s="222"/>
      <x:c r="AE195" s="222"/>
      <x:c r="AF195" s="222"/>
      <x:c r="AN195" s="226"/>
      <x:c r="AO195" s="226"/>
      <x:c r="AP195" s="226"/>
      <x:c r="AS195" s="23"/>
      <x:c r="AV195" s="23"/>
      <x:c r="BF195" s="226"/>
      <x:c r="BL195" s="226"/>
      <x:c r="BM195" s="226"/>
      <x:c r="BP195" s="222"/>
      <x:c r="BW195" s="226"/>
      <x:c r="BX195" s="226"/>
      <x:c r="BY195" s="226"/>
      <x:c r="BZ195" s="226"/>
      <x:c r="CB195" s="226"/>
    </x:row>
    <x:row r="196" spans="1:80" x14ac:dyDescent="0.3">
      <x:c r="A196" s="226"/>
      <x:c r="R196" s="226"/>
      <x:c r="T196" s="226"/>
      <x:c r="V196" s="23"/>
      <x:c r="Y196" s="222"/>
      <x:c r="AA196" s="226"/>
      <x:c r="AB196" s="222"/>
      <x:c r="AE196" s="222"/>
      <x:c r="AF196" s="222"/>
      <x:c r="AN196" s="226"/>
      <x:c r="AO196" s="226"/>
      <x:c r="AP196" s="226"/>
      <x:c r="AS196" s="23"/>
      <x:c r="AV196" s="23"/>
      <x:c r="BF196" s="226"/>
      <x:c r="BL196" s="226"/>
      <x:c r="BM196" s="226"/>
      <x:c r="BP196" s="222"/>
      <x:c r="BW196" s="226"/>
      <x:c r="BX196" s="226"/>
      <x:c r="BY196" s="226"/>
      <x:c r="BZ196" s="226"/>
      <x:c r="CB196" s="226"/>
    </x:row>
    <x:row r="197" spans="1:80" x14ac:dyDescent="0.3">
      <x:c r="A197" s="226"/>
      <x:c r="R197" s="226"/>
      <x:c r="T197" s="226"/>
      <x:c r="V197" s="23"/>
      <x:c r="Y197" s="222"/>
      <x:c r="AA197" s="226"/>
      <x:c r="AB197" s="222"/>
      <x:c r="AE197" s="222"/>
      <x:c r="AF197" s="222"/>
      <x:c r="AO197" s="226"/>
      <x:c r="AS197" s="23"/>
      <x:c r="AV197" s="23"/>
      <x:c r="BF197" s="226"/>
      <x:c r="BL197" s="226"/>
      <x:c r="BM197" s="226"/>
      <x:c r="BP197" s="222"/>
      <x:c r="BW197" s="226"/>
      <x:c r="BX197" s="226"/>
      <x:c r="BY197" s="226"/>
      <x:c r="BZ197" s="226"/>
      <x:c r="CB197" s="226"/>
    </x:row>
    <x:row r="198" spans="1:80" x14ac:dyDescent="0.3">
      <x:c r="A198" s="226"/>
      <x:c r="R198" s="226"/>
      <x:c r="T198" s="226"/>
      <x:c r="V198" s="23"/>
      <x:c r="Y198" s="222"/>
      <x:c r="AA198" s="226"/>
      <x:c r="AB198" s="222"/>
      <x:c r="AE198" s="222"/>
      <x:c r="AF198" s="222"/>
      <x:c r="AN198" s="226"/>
      <x:c r="AO198" s="226"/>
      <x:c r="AP198" s="226"/>
      <x:c r="AS198" s="23"/>
      <x:c r="AV198" s="23"/>
      <x:c r="BF198" s="226"/>
      <x:c r="BL198" s="226"/>
      <x:c r="BM198" s="226"/>
      <x:c r="BP198" s="222"/>
      <x:c r="BW198" s="226"/>
      <x:c r="BX198" s="226"/>
      <x:c r="BY198" s="226"/>
      <x:c r="BZ198" s="226"/>
      <x:c r="CB198" s="226"/>
    </x:row>
    <x:row r="199" spans="1:80" x14ac:dyDescent="0.3">
      <x:c r="A199" s="226"/>
      <x:c r="R199" s="226"/>
      <x:c r="T199" s="226"/>
      <x:c r="V199" s="23"/>
      <x:c r="Y199" s="222"/>
      <x:c r="AA199" s="226"/>
      <x:c r="AB199" s="222"/>
      <x:c r="AE199" s="222"/>
      <x:c r="AF199" s="222"/>
      <x:c r="AN199" s="226"/>
      <x:c r="AO199" s="226"/>
      <x:c r="AS199" s="23"/>
      <x:c r="AV199" s="23"/>
      <x:c r="BF199" s="226"/>
      <x:c r="BL199" s="226"/>
      <x:c r="BM199" s="226"/>
      <x:c r="BP199" s="222"/>
      <x:c r="BW199" s="226"/>
      <x:c r="BX199" s="226"/>
      <x:c r="BY199" s="226"/>
      <x:c r="BZ199" s="226"/>
      <x:c r="CB199" s="226"/>
    </x:row>
    <x:row r="200" spans="1:80" x14ac:dyDescent="0.3">
      <x:c r="A200" s="226"/>
      <x:c r="R200" s="226"/>
      <x:c r="T200" s="226"/>
      <x:c r="V200" s="23"/>
      <x:c r="Y200" s="222"/>
      <x:c r="AA200" s="226"/>
      <x:c r="AB200" s="222"/>
      <x:c r="AE200" s="222"/>
      <x:c r="AF200" s="222"/>
      <x:c r="AO200" s="226"/>
      <x:c r="AS200" s="23"/>
      <x:c r="AV200" s="23"/>
      <x:c r="BF200" s="226"/>
      <x:c r="BL200" s="226"/>
      <x:c r="BM200" s="226"/>
      <x:c r="BP200" s="222"/>
      <x:c r="BW200" s="226"/>
      <x:c r="BX200" s="226"/>
      <x:c r="BY200" s="226"/>
      <x:c r="BZ200" s="226"/>
      <x:c r="CB200" s="226"/>
    </x:row>
    <x:row r="201" spans="1:80" x14ac:dyDescent="0.3">
      <x:c r="A201" s="226"/>
      <x:c r="R201" s="226"/>
      <x:c r="T201" s="226"/>
      <x:c r="V201" s="23"/>
      <x:c r="Y201" s="222"/>
      <x:c r="AA201" s="226"/>
      <x:c r="AB201" s="222"/>
      <x:c r="AE201" s="222"/>
      <x:c r="AF201" s="222"/>
      <x:c r="AO201" s="226"/>
      <x:c r="AP201" s="226"/>
      <x:c r="AS201" s="23"/>
      <x:c r="AV201" s="23"/>
      <x:c r="BF201" s="226"/>
      <x:c r="BL201" s="226"/>
      <x:c r="BM201" s="226"/>
      <x:c r="BP201" s="222"/>
      <x:c r="BW201" s="226"/>
      <x:c r="BX201" s="226"/>
      <x:c r="BY201" s="226"/>
      <x:c r="BZ201" s="226"/>
      <x:c r="CB201" s="226"/>
    </x:row>
    <x:row r="202" spans="1:80" x14ac:dyDescent="0.3">
      <x:c r="A202" s="226"/>
      <x:c r="R202" s="226"/>
      <x:c r="T202" s="226"/>
      <x:c r="V202" s="23"/>
      <x:c r="Y202" s="222"/>
      <x:c r="AA202" s="226"/>
      <x:c r="AB202" s="222"/>
      <x:c r="AE202" s="222"/>
      <x:c r="AF202" s="226"/>
      <x:c r="AO202" s="226"/>
      <x:c r="AS202" s="23"/>
      <x:c r="AV202" s="23"/>
      <x:c r="BF202" s="226"/>
      <x:c r="BL202" s="226"/>
      <x:c r="BM202" s="226"/>
      <x:c r="BP202" s="226"/>
      <x:c r="BW202" s="226"/>
      <x:c r="BX202" s="226"/>
      <x:c r="BY202" s="226"/>
      <x:c r="BZ202" s="226"/>
      <x:c r="CB202" s="226"/>
    </x:row>
    <x:row r="203" spans="1:80" x14ac:dyDescent="0.3">
      <x:c r="A203" s="226"/>
      <x:c r="R203" s="226"/>
      <x:c r="T203" s="226"/>
      <x:c r="V203" s="23"/>
      <x:c r="Y203" s="222"/>
      <x:c r="AA203" s="226"/>
      <x:c r="AB203" s="222"/>
      <x:c r="AE203" s="222"/>
      <x:c r="AF203" s="222"/>
      <x:c r="AN203" s="226"/>
      <x:c r="AO203" s="226"/>
      <x:c r="AP203" s="226"/>
      <x:c r="AS203" s="23"/>
      <x:c r="AV203" s="23"/>
      <x:c r="BF203" s="226"/>
      <x:c r="BL203" s="226"/>
      <x:c r="BM203" s="226"/>
      <x:c r="BP203" s="222"/>
      <x:c r="BW203" s="226"/>
      <x:c r="BX203" s="226"/>
      <x:c r="BY203" s="226"/>
      <x:c r="BZ203" s="226"/>
      <x:c r="CB203" s="226"/>
    </x:row>
    <x:row r="204" spans="1:80" x14ac:dyDescent="0.3">
      <x:c r="A204" s="226"/>
      <x:c r="R204" s="226"/>
      <x:c r="T204" s="226"/>
      <x:c r="V204" s="23"/>
      <x:c r="Y204" s="222"/>
      <x:c r="AA204" s="226"/>
      <x:c r="AB204" s="222"/>
      <x:c r="AE204" s="222"/>
      <x:c r="AF204" s="222"/>
      <x:c r="AO204" s="226"/>
      <x:c r="AS204" s="23"/>
      <x:c r="AV204" s="23"/>
      <x:c r="BF204" s="226"/>
      <x:c r="BL204" s="226"/>
      <x:c r="BM204" s="226"/>
      <x:c r="BP204" s="222"/>
      <x:c r="BW204" s="226"/>
      <x:c r="BX204" s="226"/>
      <x:c r="BY204" s="226"/>
      <x:c r="BZ204" s="226"/>
      <x:c r="CB204" s="226"/>
    </x:row>
    <x:row r="205" spans="1:80" x14ac:dyDescent="0.3">
      <x:c r="A205" s="226"/>
      <x:c r="R205" s="226"/>
      <x:c r="T205" s="226"/>
      <x:c r="V205" s="23"/>
      <x:c r="Y205" s="222"/>
      <x:c r="AA205" s="226"/>
      <x:c r="AB205" s="222"/>
      <x:c r="AE205" s="222"/>
      <x:c r="AF205" s="222"/>
      <x:c r="AO205" s="226"/>
      <x:c r="AS205" s="23"/>
      <x:c r="AV205" s="23"/>
      <x:c r="BF205" s="226"/>
      <x:c r="BL205" s="226"/>
      <x:c r="BM205" s="226"/>
      <x:c r="BP205" s="222"/>
      <x:c r="BW205" s="226"/>
      <x:c r="BX205" s="226"/>
      <x:c r="BY205" s="226"/>
      <x:c r="BZ205" s="226"/>
      <x:c r="CB205" s="226"/>
    </x:row>
    <x:row r="206" spans="1:80" x14ac:dyDescent="0.3">
      <x:c r="A206" s="226"/>
      <x:c r="R206" s="226"/>
      <x:c r="T206" s="226"/>
      <x:c r="V206" s="23"/>
      <x:c r="Y206" s="222"/>
      <x:c r="AA206" s="226"/>
      <x:c r="AB206" s="222"/>
      <x:c r="AE206" s="222"/>
      <x:c r="AF206" s="222"/>
      <x:c r="AO206" s="226"/>
      <x:c r="AS206" s="23"/>
      <x:c r="AV206" s="23"/>
      <x:c r="BF206" s="226"/>
      <x:c r="BL206" s="226"/>
      <x:c r="BM206" s="226"/>
      <x:c r="BP206" s="222"/>
      <x:c r="BW206" s="226"/>
      <x:c r="BX206" s="226"/>
      <x:c r="BY206" s="226"/>
      <x:c r="BZ206" s="226"/>
      <x:c r="CB206" s="226"/>
    </x:row>
    <x:row r="207" spans="1:80" x14ac:dyDescent="0.3">
      <x:c r="A207" s="226"/>
      <x:c r="R207" s="226"/>
      <x:c r="T207" s="226"/>
      <x:c r="V207" s="23"/>
      <x:c r="Y207" s="222"/>
      <x:c r="AA207" s="226"/>
      <x:c r="AB207" s="222"/>
      <x:c r="AE207" s="222"/>
      <x:c r="AF207" s="226"/>
      <x:c r="AS207" s="23"/>
      <x:c r="AV207" s="23"/>
      <x:c r="BF207" s="226"/>
      <x:c r="BL207" s="226"/>
      <x:c r="BM207" s="226"/>
      <x:c r="BP207" s="226"/>
      <x:c r="BW207" s="226"/>
      <x:c r="BX207" s="226"/>
      <x:c r="BY207" s="226"/>
      <x:c r="BZ207" s="226"/>
      <x:c r="CB207" s="226"/>
    </x:row>
    <x:row r="208" spans="1:80" x14ac:dyDescent="0.3">
      <x:c r="A208" s="226"/>
      <x:c r="R208" s="226"/>
      <x:c r="T208" s="226"/>
      <x:c r="V208" s="23"/>
      <x:c r="Y208" s="222"/>
      <x:c r="AA208" s="226"/>
      <x:c r="AB208" s="222"/>
      <x:c r="AE208" s="222"/>
      <x:c r="AF208" s="222"/>
      <x:c r="AN208" s="226"/>
      <x:c r="AO208" s="226"/>
      <x:c r="AS208" s="23"/>
      <x:c r="AV208" s="23"/>
      <x:c r="BF208" s="226"/>
      <x:c r="BL208" s="226"/>
      <x:c r="BM208" s="226"/>
      <x:c r="BP208" s="222"/>
      <x:c r="BW208" s="226"/>
      <x:c r="BX208" s="226"/>
      <x:c r="BY208" s="226"/>
      <x:c r="BZ208" s="226"/>
      <x:c r="CB208" s="226"/>
    </x:row>
    <x:row r="209" spans="1:80" x14ac:dyDescent="0.3">
      <x:c r="A209" s="226"/>
      <x:c r="R209" s="226"/>
      <x:c r="T209" s="226"/>
      <x:c r="V209" s="23"/>
      <x:c r="Y209" s="222"/>
      <x:c r="AA209" s="226"/>
      <x:c r="AB209" s="222"/>
      <x:c r="AE209" s="222"/>
      <x:c r="AF209" s="222"/>
      <x:c r="AO209" s="226"/>
      <x:c r="AS209" s="23"/>
      <x:c r="AV209" s="23"/>
      <x:c r="BF209" s="226"/>
      <x:c r="BL209" s="226"/>
      <x:c r="BM209" s="226"/>
      <x:c r="BP209" s="222"/>
      <x:c r="BW209" s="226"/>
      <x:c r="BX209" s="226"/>
      <x:c r="BY209" s="226"/>
      <x:c r="BZ209" s="226"/>
      <x:c r="CB209" s="226"/>
    </x:row>
    <x:row r="210" spans="1:80" x14ac:dyDescent="0.3">
      <x:c r="A210" s="226"/>
      <x:c r="R210" s="226"/>
      <x:c r="T210" s="226"/>
      <x:c r="V210" s="23"/>
      <x:c r="Y210" s="222"/>
      <x:c r="AA210" s="226"/>
      <x:c r="AB210" s="222"/>
      <x:c r="AE210" s="222"/>
      <x:c r="AF210" s="222"/>
      <x:c r="AS210" s="23"/>
      <x:c r="AV210" s="23"/>
      <x:c r="BF210" s="226"/>
      <x:c r="BL210" s="226"/>
      <x:c r="BM210" s="226"/>
      <x:c r="BP210" s="222"/>
      <x:c r="BW210" s="226"/>
      <x:c r="BX210" s="226"/>
      <x:c r="BY210" s="226"/>
      <x:c r="BZ210" s="226"/>
      <x:c r="CB210" s="226"/>
    </x:row>
    <x:row r="211" spans="1:80" x14ac:dyDescent="0.3">
      <x:c r="A211" s="226"/>
      <x:c r="R211" s="226"/>
      <x:c r="T211" s="226"/>
      <x:c r="V211" s="23"/>
      <x:c r="Y211" s="222"/>
      <x:c r="AA211" s="226"/>
      <x:c r="AB211" s="222"/>
      <x:c r="AE211" s="226"/>
      <x:c r="AF211" s="226"/>
      <x:c r="AN211" s="226"/>
      <x:c r="AO211" s="226"/>
      <x:c r="AS211" s="23"/>
      <x:c r="AV211" s="23"/>
      <x:c r="BF211" s="226"/>
      <x:c r="BL211" s="226"/>
      <x:c r="BM211" s="226"/>
      <x:c r="BP211" s="226"/>
      <x:c r="BW211" s="226"/>
      <x:c r="BX211" s="226"/>
      <x:c r="BY211" s="226"/>
      <x:c r="BZ211" s="226"/>
      <x:c r="CB211" s="226"/>
    </x:row>
    <x:row r="212" spans="1:80" x14ac:dyDescent="0.3">
      <x:c r="A212" s="226"/>
      <x:c r="R212" s="226"/>
      <x:c r="T212" s="226"/>
      <x:c r="V212" s="23"/>
      <x:c r="Y212" s="222"/>
      <x:c r="AA212" s="226"/>
      <x:c r="AB212" s="222"/>
      <x:c r="AE212" s="226"/>
      <x:c r="AF212" s="226"/>
      <x:c r="AN212" s="226"/>
      <x:c r="AO212" s="226"/>
      <x:c r="AS212" s="23"/>
      <x:c r="AV212" s="23"/>
      <x:c r="BF212" s="226"/>
      <x:c r="BL212" s="226"/>
      <x:c r="BM212" s="226"/>
      <x:c r="BP212" s="226"/>
      <x:c r="BW212" s="226"/>
      <x:c r="BX212" s="226"/>
      <x:c r="BY212" s="226"/>
      <x:c r="BZ212" s="226"/>
      <x:c r="CB212" s="226"/>
    </x:row>
    <x:row r="213" spans="1:80" x14ac:dyDescent="0.3">
      <x:c r="A213" s="226"/>
      <x:c r="R213" s="226"/>
      <x:c r="T213" s="226"/>
      <x:c r="V213" s="23"/>
      <x:c r="Y213" s="222"/>
      <x:c r="AA213" s="226"/>
      <x:c r="AB213" s="222"/>
      <x:c r="AE213" s="226"/>
      <x:c r="AF213" s="226"/>
      <x:c r="AN213" s="226"/>
      <x:c r="AO213" s="226"/>
      <x:c r="AS213" s="23"/>
      <x:c r="AV213" s="23"/>
      <x:c r="BF213" s="226"/>
      <x:c r="BL213" s="226"/>
      <x:c r="BM213" s="226"/>
      <x:c r="BP213" s="226"/>
      <x:c r="BW213" s="226"/>
      <x:c r="BX213" s="226"/>
      <x:c r="BY213" s="226"/>
      <x:c r="BZ213" s="226"/>
      <x:c r="CB213" s="226"/>
    </x:row>
    <x:row r="214" spans="1:80" x14ac:dyDescent="0.3">
      <x:c r="A214" s="226"/>
      <x:c r="R214" s="226"/>
      <x:c r="T214" s="226"/>
      <x:c r="V214" s="23"/>
      <x:c r="Y214" s="222"/>
      <x:c r="AA214" s="226"/>
      <x:c r="AB214" s="222"/>
      <x:c r="AE214" s="226"/>
      <x:c r="AF214" s="226"/>
      <x:c r="AN214" s="226"/>
      <x:c r="AO214" s="226"/>
      <x:c r="AS214" s="23"/>
      <x:c r="AV214" s="23"/>
      <x:c r="BF214" s="226"/>
      <x:c r="BL214" s="226"/>
      <x:c r="BM214" s="226"/>
      <x:c r="BP214" s="226"/>
      <x:c r="BW214" s="226"/>
      <x:c r="BX214" s="226"/>
      <x:c r="BY214" s="226"/>
      <x:c r="BZ214" s="226"/>
      <x:c r="CB214" s="226"/>
    </x:row>
    <x:row r="215" spans="1:80" x14ac:dyDescent="0.3">
      <x:c r="A215" s="226"/>
      <x:c r="R215" s="226"/>
      <x:c r="T215" s="226"/>
      <x:c r="V215" s="23"/>
      <x:c r="Y215" s="222"/>
      <x:c r="AA215" s="226"/>
      <x:c r="AB215" s="222"/>
      <x:c r="AE215" s="226"/>
      <x:c r="AF215" s="226"/>
      <x:c r="AO215" s="226"/>
      <x:c r="AS215" s="23"/>
      <x:c r="AV215" s="23"/>
      <x:c r="BF215" s="226"/>
      <x:c r="BL215" s="226"/>
      <x:c r="BM215" s="226"/>
      <x:c r="BP215" s="226"/>
      <x:c r="BW215" s="226"/>
      <x:c r="BX215" s="226"/>
      <x:c r="BY215" s="226"/>
      <x:c r="BZ215" s="226"/>
      <x:c r="CB215" s="226"/>
    </x:row>
    <x:row r="216" spans="1:80" x14ac:dyDescent="0.3">
      <x:c r="A216" s="226"/>
      <x:c r="R216" s="226"/>
      <x:c r="T216" s="226"/>
      <x:c r="V216" s="23"/>
      <x:c r="Y216" s="222"/>
      <x:c r="AA216" s="226"/>
      <x:c r="AB216" s="222"/>
      <x:c r="AE216" s="226"/>
      <x:c r="AF216" s="226"/>
      <x:c r="AO216" s="226"/>
      <x:c r="AS216" s="23"/>
      <x:c r="AV216" s="23"/>
      <x:c r="BF216" s="226"/>
      <x:c r="BL216" s="226"/>
      <x:c r="BM216" s="226"/>
      <x:c r="BP216" s="226"/>
      <x:c r="BW216" s="226"/>
      <x:c r="BX216" s="226"/>
      <x:c r="BY216" s="226"/>
      <x:c r="BZ216" s="226"/>
      <x:c r="CB216" s="226"/>
    </x:row>
    <x:row r="217" spans="1:80" x14ac:dyDescent="0.3">
      <x:c r="A217" s="226"/>
      <x:c r="R217" s="226"/>
      <x:c r="T217" s="226"/>
      <x:c r="V217" s="23"/>
      <x:c r="Y217" s="222"/>
      <x:c r="AA217" s="226"/>
      <x:c r="AB217" s="222"/>
      <x:c r="AE217" s="226"/>
      <x:c r="AF217" s="226"/>
      <x:c r="AO217" s="226"/>
      <x:c r="AS217" s="23"/>
      <x:c r="AV217" s="23"/>
      <x:c r="BF217" s="226"/>
      <x:c r="BL217" s="226"/>
      <x:c r="BM217" s="226"/>
      <x:c r="BP217" s="226"/>
      <x:c r="BW217" s="226"/>
      <x:c r="BX217" s="226"/>
      <x:c r="BY217" s="226"/>
      <x:c r="BZ217" s="226"/>
      <x:c r="CB217" s="226"/>
    </x:row>
    <x:row r="218" spans="1:80" x14ac:dyDescent="0.3">
      <x:c r="A218" s="226"/>
      <x:c r="R218" s="226"/>
      <x:c r="T218" s="226"/>
      <x:c r="V218" s="23"/>
      <x:c r="Y218" s="222"/>
      <x:c r="AA218" s="226"/>
      <x:c r="AB218" s="222"/>
      <x:c r="AE218" s="226"/>
      <x:c r="AF218" s="226"/>
      <x:c r="AO218" s="226"/>
      <x:c r="AS218" s="23"/>
      <x:c r="AV218" s="23"/>
      <x:c r="BF218" s="226"/>
      <x:c r="BL218" s="226"/>
      <x:c r="BM218" s="226"/>
      <x:c r="BP218" s="226"/>
      <x:c r="BW218" s="226"/>
      <x:c r="BX218" s="226"/>
      <x:c r="BY218" s="226"/>
      <x:c r="BZ218" s="226"/>
      <x:c r="CB218" s="226"/>
    </x:row>
    <x:row r="219" spans="1:80" x14ac:dyDescent="0.3">
      <x:c r="A219" s="226"/>
      <x:c r="R219" s="226"/>
      <x:c r="T219" s="226"/>
      <x:c r="V219" s="23"/>
      <x:c r="Y219" s="222"/>
      <x:c r="AA219" s="226"/>
      <x:c r="AB219" s="222"/>
      <x:c r="AE219" s="226"/>
      <x:c r="AF219" s="226"/>
      <x:c r="AO219" s="226"/>
      <x:c r="AS219" s="23"/>
      <x:c r="AV219" s="23"/>
      <x:c r="BF219" s="226"/>
      <x:c r="BL219" s="226"/>
      <x:c r="BM219" s="226"/>
      <x:c r="BP219" s="226"/>
      <x:c r="BW219" s="226"/>
      <x:c r="BX219" s="226"/>
      <x:c r="BY219" s="226"/>
      <x:c r="BZ219" s="226"/>
      <x:c r="CB219" s="226"/>
    </x:row>
    <x:row r="220" spans="1:80" x14ac:dyDescent="0.3">
      <x:c r="A220" s="226"/>
      <x:c r="R220" s="226"/>
      <x:c r="T220" s="226"/>
      <x:c r="V220" s="23"/>
      <x:c r="Y220" s="222"/>
      <x:c r="AA220" s="226"/>
      <x:c r="AB220" s="222"/>
      <x:c r="AE220" s="222"/>
      <x:c r="AF220" s="222"/>
      <x:c r="AN220" s="226"/>
      <x:c r="AO220" s="226"/>
      <x:c r="AP220" s="226"/>
      <x:c r="AS220" s="23"/>
      <x:c r="AV220" s="23"/>
      <x:c r="BF220" s="226"/>
      <x:c r="BL220" s="226"/>
      <x:c r="BM220" s="226"/>
      <x:c r="BP220" s="222"/>
      <x:c r="BW220" s="226"/>
      <x:c r="BX220" s="226"/>
      <x:c r="BY220" s="226"/>
      <x:c r="BZ220" s="226"/>
      <x:c r="CB220" s="226"/>
    </x:row>
    <x:row r="221" spans="1:80" x14ac:dyDescent="0.3">
      <x:c r="A221" s="226"/>
      <x:c r="R221" s="226"/>
      <x:c r="T221" s="226"/>
      <x:c r="V221" s="23"/>
      <x:c r="Y221" s="222"/>
      <x:c r="AA221" s="226"/>
      <x:c r="AB221" s="222"/>
      <x:c r="AE221" s="222"/>
      <x:c r="AF221" s="222"/>
      <x:c r="AO221" s="226"/>
      <x:c r="AS221" s="23"/>
      <x:c r="AV221" s="23"/>
      <x:c r="BF221" s="226"/>
      <x:c r="BL221" s="226"/>
      <x:c r="BM221" s="226"/>
      <x:c r="BP221" s="222"/>
      <x:c r="BW221" s="226"/>
      <x:c r="BX221" s="226"/>
      <x:c r="BY221" s="226"/>
      <x:c r="BZ221" s="226"/>
      <x:c r="CB221" s="226"/>
    </x:row>
    <x:row r="222" spans="1:80" x14ac:dyDescent="0.3">
      <x:c r="A222" s="226"/>
      <x:c r="R222" s="226"/>
      <x:c r="T222" s="226"/>
      <x:c r="V222" s="23"/>
      <x:c r="Y222" s="222"/>
      <x:c r="AA222" s="226"/>
      <x:c r="AB222" s="222"/>
      <x:c r="AE222" s="226"/>
      <x:c r="AF222" s="226"/>
      <x:c r="AN222" s="226"/>
      <x:c r="AO222" s="226"/>
      <x:c r="AP222" s="226"/>
      <x:c r="AS222" s="23"/>
      <x:c r="AV222" s="23"/>
      <x:c r="BF222" s="226"/>
      <x:c r="BL222" s="226"/>
      <x:c r="BM222" s="226"/>
      <x:c r="BP222" s="226"/>
      <x:c r="BW222" s="226"/>
      <x:c r="BX222" s="226"/>
      <x:c r="BY222" s="226"/>
      <x:c r="BZ222" s="226"/>
      <x:c r="CB222" s="226"/>
    </x:row>
    <x:row r="223" spans="1:80" x14ac:dyDescent="0.3">
      <x:c r="A223" s="226"/>
      <x:c r="R223" s="226"/>
      <x:c r="T223" s="226"/>
      <x:c r="V223" s="23"/>
      <x:c r="Y223" s="222"/>
      <x:c r="AA223" s="226"/>
      <x:c r="AB223" s="222"/>
      <x:c r="AE223" s="226"/>
      <x:c r="AF223" s="226"/>
      <x:c r="AN223" s="226"/>
      <x:c r="AO223" s="226"/>
      <x:c r="AP223" s="226"/>
      <x:c r="AS223" s="23"/>
      <x:c r="AV223" s="23"/>
      <x:c r="BF223" s="226"/>
      <x:c r="BL223" s="226"/>
      <x:c r="BM223" s="226"/>
      <x:c r="BP223" s="226"/>
      <x:c r="BW223" s="226"/>
      <x:c r="BX223" s="226"/>
      <x:c r="BY223" s="226"/>
      <x:c r="BZ223" s="226"/>
      <x:c r="CB223" s="226"/>
    </x:row>
    <x:row r="224" spans="1:80" x14ac:dyDescent="0.3">
      <x:c r="A224" s="226"/>
      <x:c r="R224" s="226"/>
      <x:c r="T224" s="226"/>
      <x:c r="V224" s="23"/>
      <x:c r="Y224" s="222"/>
      <x:c r="AA224" s="226"/>
      <x:c r="AB224" s="222"/>
      <x:c r="AE224" s="226"/>
      <x:c r="AF224" s="226"/>
      <x:c r="AN224" s="226"/>
      <x:c r="AO224" s="226"/>
      <x:c r="AP224" s="226"/>
      <x:c r="AS224" s="23"/>
      <x:c r="AV224" s="23"/>
      <x:c r="BF224" s="226"/>
      <x:c r="BL224" s="226"/>
      <x:c r="BM224" s="226"/>
      <x:c r="BP224" s="226"/>
      <x:c r="BW224" s="226"/>
      <x:c r="BX224" s="226"/>
      <x:c r="BY224" s="226"/>
      <x:c r="BZ224" s="226"/>
      <x:c r="CB224" s="226"/>
    </x:row>
    <x:row r="225" spans="1:80" x14ac:dyDescent="0.3">
      <x:c r="A225" s="226"/>
      <x:c r="R225" s="226"/>
      <x:c r="T225" s="226"/>
      <x:c r="V225" s="23"/>
      <x:c r="Y225" s="222"/>
      <x:c r="AA225" s="226"/>
      <x:c r="AB225" s="222"/>
      <x:c r="AE225" s="222"/>
      <x:c r="AF225" s="222"/>
      <x:c r="AN225" s="226"/>
      <x:c r="AO225" s="226"/>
      <x:c r="AP225" s="226"/>
      <x:c r="AS225" s="23"/>
      <x:c r="AV225" s="23"/>
      <x:c r="BF225" s="226"/>
      <x:c r="BL225" s="226"/>
      <x:c r="BM225" s="226"/>
      <x:c r="BP225" s="222"/>
      <x:c r="BW225" s="226"/>
      <x:c r="BX225" s="226"/>
      <x:c r="BY225" s="226"/>
      <x:c r="BZ225" s="226"/>
      <x:c r="CB225" s="226"/>
    </x:row>
    <x:row r="226" spans="1:80" x14ac:dyDescent="0.3">
      <x:c r="A226" s="226"/>
      <x:c r="R226" s="226"/>
      <x:c r="T226" s="226"/>
      <x:c r="V226" s="23"/>
      <x:c r="Y226" s="222"/>
      <x:c r="AA226" s="226"/>
      <x:c r="AB226" s="222"/>
      <x:c r="AE226" s="222"/>
      <x:c r="AF226" s="226"/>
      <x:c r="AN226" s="226"/>
      <x:c r="AO226" s="226"/>
      <x:c r="AS226" s="23"/>
      <x:c r="AV226" s="23"/>
      <x:c r="BF226" s="226"/>
      <x:c r="BL226" s="226"/>
      <x:c r="BM226" s="226"/>
      <x:c r="BP226" s="226"/>
      <x:c r="BW226" s="226"/>
      <x:c r="BX226" s="226"/>
      <x:c r="BY226" s="226"/>
      <x:c r="BZ226" s="226"/>
      <x:c r="CB226" s="226"/>
    </x:row>
    <x:row r="227" spans="1:80" x14ac:dyDescent="0.3">
      <x:c r="A227" s="226"/>
      <x:c r="R227" s="226"/>
      <x:c r="T227" s="226"/>
      <x:c r="V227" s="23"/>
      <x:c r="Y227" s="222"/>
      <x:c r="AA227" s="226"/>
      <x:c r="AB227" s="222"/>
      <x:c r="AE227" s="222"/>
      <x:c r="AF227" s="226"/>
      <x:c r="AN227" s="226"/>
      <x:c r="AO227" s="226"/>
      <x:c r="AS227" s="23"/>
      <x:c r="AV227" s="23"/>
      <x:c r="BF227" s="226"/>
      <x:c r="BL227" s="226"/>
      <x:c r="BM227" s="226"/>
      <x:c r="BP227" s="226"/>
      <x:c r="BW227" s="226"/>
      <x:c r="BX227" s="226"/>
      <x:c r="BY227" s="226"/>
      <x:c r="BZ227" s="226"/>
      <x:c r="CB227" s="226"/>
    </x:row>
    <x:row r="228" spans="1:80" x14ac:dyDescent="0.3">
      <x:c r="A228" s="226"/>
      <x:c r="R228" s="226"/>
      <x:c r="T228" s="226"/>
      <x:c r="V228" s="23"/>
      <x:c r="Y228" s="222"/>
      <x:c r="AA228" s="226"/>
      <x:c r="AB228" s="222"/>
      <x:c r="AE228" s="222"/>
      <x:c r="AF228" s="222"/>
      <x:c r="AN228" s="226"/>
      <x:c r="AO228" s="226"/>
      <x:c r="AP228" s="226"/>
      <x:c r="AS228" s="23"/>
      <x:c r="AV228" s="23"/>
      <x:c r="BF228" s="226"/>
      <x:c r="BL228" s="226"/>
      <x:c r="BM228" s="226"/>
      <x:c r="BP228" s="222"/>
      <x:c r="BW228" s="226"/>
      <x:c r="BX228" s="226"/>
      <x:c r="BY228" s="226"/>
      <x:c r="BZ228" s="226"/>
      <x:c r="CB228" s="226"/>
    </x:row>
    <x:row r="229" spans="1:80" x14ac:dyDescent="0.3">
      <x:c r="A229" s="226"/>
      <x:c r="R229" s="226"/>
      <x:c r="T229" s="226"/>
      <x:c r="V229" s="23"/>
      <x:c r="Y229" s="222"/>
      <x:c r="AA229" s="226"/>
      <x:c r="AB229" s="222"/>
      <x:c r="AE229" s="226"/>
      <x:c r="AF229" s="226"/>
      <x:c r="AN229" s="226"/>
      <x:c r="AO229" s="226"/>
      <x:c r="AP229" s="226"/>
      <x:c r="AS229" s="23"/>
      <x:c r="AV229" s="23"/>
      <x:c r="BF229" s="226"/>
      <x:c r="BL229" s="226"/>
      <x:c r="BM229" s="226"/>
      <x:c r="BP229" s="226"/>
      <x:c r="BW229" s="226"/>
      <x:c r="BX229" s="226"/>
      <x:c r="BY229" s="226"/>
      <x:c r="BZ229" s="226"/>
      <x:c r="CB229" s="226"/>
    </x:row>
    <x:row r="230" spans="1:80" x14ac:dyDescent="0.3">
      <x:c r="A230" s="226"/>
      <x:c r="R230" s="226"/>
      <x:c r="T230" s="226"/>
      <x:c r="V230" s="23"/>
      <x:c r="Y230" s="222"/>
      <x:c r="AA230" s="226"/>
      <x:c r="AB230" s="222"/>
      <x:c r="AE230" s="226"/>
      <x:c r="AF230" s="226"/>
      <x:c r="AN230" s="226"/>
      <x:c r="AO230" s="226"/>
      <x:c r="AP230" s="226"/>
      <x:c r="AS230" s="23"/>
      <x:c r="AV230" s="23"/>
      <x:c r="BF230" s="226"/>
      <x:c r="BL230" s="226"/>
      <x:c r="BM230" s="226"/>
      <x:c r="BP230" s="226"/>
      <x:c r="BW230" s="226"/>
      <x:c r="BX230" s="226"/>
      <x:c r="BY230" s="226"/>
      <x:c r="BZ230" s="226"/>
      <x:c r="CB230" s="226"/>
    </x:row>
    <x:row r="231" spans="1:80" x14ac:dyDescent="0.3">
      <x:c r="A231" s="226"/>
      <x:c r="R231" s="226"/>
      <x:c r="T231" s="226"/>
      <x:c r="V231" s="23"/>
      <x:c r="Y231" s="222"/>
      <x:c r="AA231" s="226"/>
      <x:c r="AB231" s="222"/>
      <x:c r="AE231" s="226"/>
      <x:c r="AF231" s="226"/>
      <x:c r="AN231" s="226"/>
      <x:c r="AO231" s="226"/>
      <x:c r="AP231" s="226"/>
      <x:c r="AS231" s="23"/>
      <x:c r="AV231" s="23"/>
      <x:c r="BF231" s="226"/>
      <x:c r="BL231" s="226"/>
      <x:c r="BM231" s="226"/>
      <x:c r="BP231" s="226"/>
      <x:c r="BW231" s="226"/>
      <x:c r="BX231" s="226"/>
      <x:c r="BY231" s="226"/>
      <x:c r="BZ231" s="226"/>
      <x:c r="CB231" s="226"/>
    </x:row>
    <x:row r="232" spans="1:80" x14ac:dyDescent="0.3">
      <x:c r="A232" s="226"/>
      <x:c r="R232" s="226"/>
      <x:c r="T232" s="226"/>
      <x:c r="V232" s="23"/>
      <x:c r="Y232" s="222"/>
      <x:c r="AA232" s="226"/>
      <x:c r="AB232" s="222"/>
      <x:c r="AE232" s="226"/>
      <x:c r="AF232" s="226"/>
      <x:c r="AN232" s="226"/>
      <x:c r="AO232" s="226"/>
      <x:c r="AP232" s="226"/>
      <x:c r="AS232" s="23"/>
      <x:c r="AV232" s="23"/>
      <x:c r="BF232" s="226"/>
      <x:c r="BL232" s="226"/>
      <x:c r="BM232" s="226"/>
      <x:c r="BP232" s="226"/>
      <x:c r="BW232" s="226"/>
      <x:c r="BX232" s="226"/>
      <x:c r="BY232" s="226"/>
      <x:c r="BZ232" s="226"/>
      <x:c r="CB232" s="226"/>
    </x:row>
    <x:row r="233" spans="1:80" x14ac:dyDescent="0.3">
      <x:c r="A233" s="226"/>
      <x:c r="R233" s="226"/>
      <x:c r="T233" s="226"/>
      <x:c r="V233" s="23"/>
      <x:c r="Y233" s="222"/>
      <x:c r="AA233" s="226"/>
      <x:c r="AB233" s="222"/>
      <x:c r="AE233" s="226"/>
      <x:c r="AF233" s="226"/>
      <x:c r="AS233" s="23"/>
      <x:c r="AV233" s="23"/>
      <x:c r="BF233" s="226"/>
      <x:c r="BL233" s="226"/>
      <x:c r="BM233" s="226"/>
      <x:c r="BP233" s="226"/>
      <x:c r="BW233" s="226"/>
      <x:c r="BX233" s="226"/>
      <x:c r="BY233" s="226"/>
      <x:c r="BZ233" s="226"/>
      <x:c r="CB233" s="226"/>
    </x:row>
    <x:row r="234" spans="1:80" x14ac:dyDescent="0.3">
      <x:c r="A234" s="226"/>
      <x:c r="R234" s="226"/>
      <x:c r="T234" s="226"/>
      <x:c r="V234" s="23"/>
      <x:c r="Y234" s="222"/>
      <x:c r="AA234" s="226"/>
      <x:c r="AB234" s="222"/>
      <x:c r="AE234" s="226"/>
      <x:c r="AF234" s="226"/>
      <x:c r="AN234" s="226"/>
      <x:c r="AO234" s="226"/>
      <x:c r="AP234" s="226"/>
      <x:c r="AS234" s="23"/>
      <x:c r="AV234" s="23"/>
      <x:c r="BF234" s="226"/>
      <x:c r="BL234" s="226"/>
      <x:c r="BM234" s="226"/>
      <x:c r="BP234" s="226"/>
      <x:c r="BW234" s="226"/>
      <x:c r="BX234" s="226"/>
      <x:c r="BY234" s="226"/>
      <x:c r="BZ234" s="226"/>
      <x:c r="CB234" s="226"/>
    </x:row>
    <x:row r="235" spans="1:80" x14ac:dyDescent="0.3">
      <x:c r="A235" s="226"/>
      <x:c r="R235" s="226"/>
      <x:c r="T235" s="226"/>
      <x:c r="V235" s="23"/>
      <x:c r="Y235" s="222"/>
      <x:c r="AA235" s="226"/>
      <x:c r="AB235" s="222"/>
      <x:c r="AE235" s="226"/>
      <x:c r="AF235" s="226"/>
      <x:c r="AN235" s="226"/>
      <x:c r="AO235" s="226"/>
      <x:c r="AS235" s="23"/>
      <x:c r="AV235" s="23"/>
      <x:c r="BF235" s="226"/>
      <x:c r="BL235" s="226"/>
      <x:c r="BM235" s="226"/>
      <x:c r="BP235" s="226"/>
      <x:c r="BW235" s="226"/>
      <x:c r="BX235" s="226"/>
      <x:c r="BY235" s="226"/>
      <x:c r="BZ235" s="226"/>
      <x:c r="CB235" s="226"/>
    </x:row>
    <x:row r="236" spans="1:80" x14ac:dyDescent="0.3">
      <x:c r="A236" s="226"/>
      <x:c r="R236" s="226"/>
      <x:c r="T236" s="226"/>
      <x:c r="V236" s="23"/>
      <x:c r="Y236" s="222"/>
      <x:c r="AA236" s="226"/>
      <x:c r="AB236" s="222"/>
      <x:c r="AE236" s="226"/>
      <x:c r="AF236" s="226"/>
      <x:c r="AO236" s="226"/>
      <x:c r="AS236" s="23"/>
      <x:c r="AV236" s="23"/>
      <x:c r="BF236" s="226"/>
      <x:c r="BL236" s="226"/>
      <x:c r="BM236" s="226"/>
      <x:c r="BP236" s="226"/>
      <x:c r="BW236" s="226"/>
      <x:c r="BX236" s="226"/>
      <x:c r="BY236" s="226"/>
      <x:c r="BZ236" s="226"/>
      <x:c r="CB236" s="226"/>
    </x:row>
    <x:row r="237" spans="1:80" x14ac:dyDescent="0.3">
      <x:c r="A237" s="226"/>
      <x:c r="R237" s="226"/>
      <x:c r="T237" s="226"/>
      <x:c r="V237" s="23"/>
      <x:c r="Y237" s="222"/>
      <x:c r="AA237" s="226"/>
      <x:c r="AB237" s="222"/>
      <x:c r="AE237" s="226"/>
      <x:c r="AF237" s="226"/>
      <x:c r="AN237" s="226"/>
      <x:c r="AO237" s="226"/>
      <x:c r="AS237" s="23"/>
      <x:c r="AV237" s="23"/>
      <x:c r="BF237" s="226"/>
      <x:c r="BL237" s="226"/>
      <x:c r="BM237" s="226"/>
      <x:c r="BP237" s="226"/>
      <x:c r="BW237" s="226"/>
      <x:c r="BX237" s="226"/>
      <x:c r="BY237" s="226"/>
      <x:c r="BZ237" s="226"/>
      <x:c r="CB237" s="226"/>
    </x:row>
    <x:row r="238" spans="1:80" x14ac:dyDescent="0.3">
      <x:c r="A238" s="226"/>
      <x:c r="R238" s="226"/>
      <x:c r="T238" s="226"/>
      <x:c r="V238" s="23"/>
      <x:c r="Y238" s="222"/>
      <x:c r="AA238" s="226"/>
      <x:c r="AB238" s="222"/>
      <x:c r="AE238" s="226"/>
      <x:c r="AF238" s="226"/>
      <x:c r="AN238" s="226"/>
      <x:c r="AO238" s="226"/>
      <x:c r="AP238" s="226"/>
      <x:c r="AS238" s="23"/>
      <x:c r="AV238" s="23"/>
      <x:c r="BF238" s="226"/>
      <x:c r="BL238" s="226"/>
      <x:c r="BM238" s="226"/>
      <x:c r="BP238" s="226"/>
      <x:c r="BW238" s="226"/>
      <x:c r="BX238" s="226"/>
      <x:c r="BY238" s="226"/>
      <x:c r="BZ238" s="226"/>
      <x:c r="CB238" s="226"/>
    </x:row>
    <x:row r="239" spans="1:80" x14ac:dyDescent="0.3">
      <x:c r="A239" s="226"/>
      <x:c r="R239" s="226"/>
      <x:c r="T239" s="226"/>
      <x:c r="V239" s="23"/>
      <x:c r="Y239" s="222"/>
      <x:c r="AA239" s="226"/>
      <x:c r="AB239" s="222"/>
      <x:c r="AE239" s="226"/>
      <x:c r="AF239" s="226"/>
      <x:c r="AO239" s="226"/>
      <x:c r="AS239" s="23"/>
      <x:c r="AV239" s="23"/>
      <x:c r="BF239" s="226"/>
      <x:c r="BL239" s="226"/>
      <x:c r="BM239" s="226"/>
      <x:c r="BP239" s="226"/>
      <x:c r="BW239" s="226"/>
      <x:c r="BX239" s="226"/>
      <x:c r="BY239" s="226"/>
      <x:c r="BZ239" s="226"/>
      <x:c r="CB239" s="226"/>
    </x:row>
    <x:row r="240" spans="1:80" x14ac:dyDescent="0.3">
      <x:c r="A240" s="226"/>
      <x:c r="R240" s="226"/>
      <x:c r="T240" s="226"/>
      <x:c r="V240" s="23"/>
      <x:c r="Y240" s="222"/>
      <x:c r="AA240" s="226"/>
      <x:c r="AB240" s="222"/>
      <x:c r="AE240" s="226"/>
      <x:c r="AF240" s="226"/>
      <x:c r="AN240" s="226"/>
      <x:c r="AO240" s="226"/>
      <x:c r="AS240" s="23"/>
      <x:c r="AV240" s="23"/>
      <x:c r="BF240" s="226"/>
      <x:c r="BL240" s="226"/>
      <x:c r="BM240" s="226"/>
      <x:c r="BP240" s="226"/>
      <x:c r="BW240" s="226"/>
      <x:c r="BX240" s="226"/>
      <x:c r="BY240" s="226"/>
      <x:c r="BZ240" s="226"/>
      <x:c r="CB240" s="226"/>
    </x:row>
    <x:row r="241" spans="1:80" x14ac:dyDescent="0.3">
      <x:c r="A241" s="226"/>
      <x:c r="R241" s="226"/>
      <x:c r="T241" s="226"/>
      <x:c r="V241" s="23"/>
      <x:c r="Y241" s="222"/>
      <x:c r="AA241" s="226"/>
      <x:c r="AB241" s="222"/>
      <x:c r="AE241" s="222"/>
      <x:c r="AF241" s="226"/>
      <x:c r="AN241" s="226"/>
      <x:c r="AO241" s="226"/>
      <x:c r="AS241" s="23"/>
      <x:c r="AV241" s="23"/>
      <x:c r="BF241" s="226"/>
      <x:c r="BL241" s="226"/>
      <x:c r="BM241" s="226"/>
      <x:c r="BP241" s="226"/>
      <x:c r="BW241" s="226"/>
      <x:c r="BX241" s="226"/>
      <x:c r="BY241" s="226"/>
      <x:c r="BZ241" s="226"/>
      <x:c r="CB241" s="226"/>
    </x:row>
    <x:row r="242" spans="1:80" x14ac:dyDescent="0.3">
      <x:c r="A242" s="226"/>
      <x:c r="R242" s="226"/>
      <x:c r="T242" s="226"/>
      <x:c r="V242" s="23"/>
      <x:c r="Y242" s="222"/>
      <x:c r="AA242" s="226"/>
      <x:c r="AB242" s="222"/>
      <x:c r="AE242" s="226"/>
      <x:c r="AF242" s="226"/>
      <x:c r="AO242" s="226"/>
      <x:c r="AS242" s="23"/>
      <x:c r="AV242" s="23"/>
      <x:c r="BF242" s="226"/>
      <x:c r="BL242" s="226"/>
      <x:c r="BM242" s="226"/>
      <x:c r="BP242" s="226"/>
      <x:c r="BW242" s="226"/>
      <x:c r="BX242" s="226"/>
      <x:c r="BY242" s="226"/>
      <x:c r="BZ242" s="226"/>
      <x:c r="CB242" s="226"/>
    </x:row>
    <x:row r="243" spans="1:80" x14ac:dyDescent="0.3">
      <x:c r="A243" s="226"/>
      <x:c r="R243" s="226"/>
      <x:c r="T243" s="226"/>
      <x:c r="V243" s="23"/>
      <x:c r="Y243" s="222"/>
      <x:c r="AA243" s="226"/>
      <x:c r="AB243" s="222"/>
      <x:c r="AE243" s="226"/>
      <x:c r="AF243" s="226"/>
      <x:c r="AN243" s="226"/>
      <x:c r="AO243" s="226"/>
      <x:c r="AP243" s="226"/>
      <x:c r="AS243" s="23"/>
      <x:c r="AV243" s="23"/>
      <x:c r="BF243" s="226"/>
      <x:c r="BL243" s="226"/>
      <x:c r="BM243" s="226"/>
      <x:c r="BP243" s="226"/>
      <x:c r="BW243" s="226"/>
      <x:c r="BX243" s="226"/>
      <x:c r="BY243" s="226"/>
      <x:c r="BZ243" s="226"/>
      <x:c r="CB243" s="226"/>
    </x:row>
    <x:row r="244" spans="1:80" x14ac:dyDescent="0.3">
      <x:c r="A244" s="226"/>
      <x:c r="R244" s="226"/>
      <x:c r="T244" s="226"/>
      <x:c r="V244" s="23"/>
      <x:c r="Y244" s="222"/>
      <x:c r="AA244" s="226"/>
      <x:c r="AB244" s="222"/>
      <x:c r="AE244" s="222"/>
      <x:c r="AF244" s="226"/>
      <x:c r="AN244" s="226"/>
      <x:c r="AO244" s="226"/>
      <x:c r="AP244" s="226"/>
      <x:c r="AS244" s="23"/>
      <x:c r="AV244" s="23"/>
      <x:c r="BF244" s="226"/>
      <x:c r="BL244" s="226"/>
      <x:c r="BM244" s="226"/>
      <x:c r="BP244" s="226"/>
      <x:c r="BW244" s="226"/>
      <x:c r="BX244" s="226"/>
      <x:c r="BY244" s="226"/>
      <x:c r="BZ244" s="226"/>
      <x:c r="CB244" s="226"/>
    </x:row>
    <x:row r="245" spans="1:80" x14ac:dyDescent="0.3">
      <x:c r="A245" s="226"/>
      <x:c r="R245" s="226"/>
      <x:c r="T245" s="226"/>
      <x:c r="V245" s="23"/>
      <x:c r="Y245" s="222"/>
      <x:c r="AA245" s="226"/>
      <x:c r="AB245" s="222"/>
      <x:c r="AE245" s="222"/>
      <x:c r="AF245" s="222"/>
      <x:c r="AN245" s="226"/>
      <x:c r="AO245" s="226"/>
      <x:c r="AP245" s="226"/>
      <x:c r="AS245" s="23"/>
      <x:c r="AV245" s="23"/>
      <x:c r="BF245" s="226"/>
      <x:c r="BL245" s="226"/>
      <x:c r="BM245" s="226"/>
      <x:c r="BP245" s="222"/>
      <x:c r="BW245" s="226"/>
      <x:c r="BX245" s="226"/>
      <x:c r="BY245" s="226"/>
      <x:c r="BZ245" s="226"/>
      <x:c r="CB245" s="226"/>
    </x:row>
    <x:row r="246" spans="1:80" x14ac:dyDescent="0.3">
      <x:c r="A246" s="226"/>
      <x:c r="R246" s="226"/>
      <x:c r="T246" s="226"/>
      <x:c r="V246" s="23"/>
      <x:c r="Y246" s="222"/>
      <x:c r="AA246" s="226"/>
      <x:c r="AB246" s="222"/>
      <x:c r="AE246" s="226"/>
      <x:c r="AF246" s="226"/>
      <x:c r="AN246" s="226"/>
      <x:c r="AO246" s="226"/>
      <x:c r="AP246" s="226"/>
      <x:c r="AS246" s="23"/>
      <x:c r="AV246" s="23"/>
      <x:c r="BF246" s="226"/>
      <x:c r="BL246" s="226"/>
      <x:c r="BM246" s="226"/>
      <x:c r="BP246" s="226"/>
      <x:c r="BW246" s="226"/>
      <x:c r="BX246" s="226"/>
      <x:c r="BY246" s="226"/>
      <x:c r="BZ246" s="226"/>
      <x:c r="CB246" s="226"/>
    </x:row>
    <x:row r="247" spans="1:80" x14ac:dyDescent="0.3">
      <x:c r="A247" s="226"/>
      <x:c r="R247" s="226"/>
      <x:c r="T247" s="226"/>
      <x:c r="V247" s="23"/>
      <x:c r="Y247" s="222"/>
      <x:c r="AA247" s="226"/>
      <x:c r="AB247" s="222"/>
      <x:c r="AE247" s="226"/>
      <x:c r="AF247" s="226"/>
      <x:c r="AN247" s="226"/>
      <x:c r="AO247" s="226"/>
      <x:c r="AS247" s="23"/>
      <x:c r="AV247" s="23"/>
      <x:c r="BF247" s="226"/>
      <x:c r="BL247" s="226"/>
      <x:c r="BM247" s="226"/>
      <x:c r="BP247" s="226"/>
      <x:c r="BW247" s="226"/>
      <x:c r="BX247" s="226"/>
      <x:c r="BY247" s="226"/>
      <x:c r="BZ247" s="226"/>
      <x:c r="CB247" s="226"/>
    </x:row>
    <x:row r="248" spans="1:80" x14ac:dyDescent="0.3">
      <x:c r="A248" s="226"/>
      <x:c r="R248" s="226"/>
      <x:c r="T248" s="226"/>
      <x:c r="V248" s="23"/>
      <x:c r="Y248" s="222"/>
      <x:c r="AA248" s="226"/>
      <x:c r="AB248" s="222"/>
      <x:c r="AE248" s="222"/>
      <x:c r="AF248" s="226"/>
      <x:c r="AN248" s="226"/>
      <x:c r="AO248" s="226"/>
      <x:c r="AP248" s="226"/>
      <x:c r="AS248" s="23"/>
      <x:c r="AV248" s="23"/>
      <x:c r="BF248" s="226"/>
      <x:c r="BL248" s="226"/>
      <x:c r="BM248" s="226"/>
      <x:c r="BP248" s="226"/>
      <x:c r="BW248" s="226"/>
      <x:c r="BX248" s="226"/>
      <x:c r="BY248" s="226"/>
      <x:c r="BZ248" s="226"/>
      <x:c r="CB248" s="226"/>
    </x:row>
    <x:row r="249" spans="1:80" x14ac:dyDescent="0.3">
      <x:c r="A249" s="226"/>
      <x:c r="R249" s="226"/>
      <x:c r="T249" s="226"/>
      <x:c r="V249" s="23"/>
      <x:c r="Y249" s="222"/>
      <x:c r="AA249" s="226"/>
      <x:c r="AB249" s="222"/>
      <x:c r="AE249" s="226"/>
      <x:c r="AF249" s="226"/>
      <x:c r="AN249" s="226"/>
      <x:c r="AO249" s="226"/>
      <x:c r="AP249" s="226"/>
      <x:c r="AS249" s="23"/>
      <x:c r="AV249" s="23"/>
      <x:c r="BF249" s="226"/>
      <x:c r="BL249" s="226"/>
      <x:c r="BM249" s="226"/>
      <x:c r="BP249" s="226"/>
      <x:c r="BW249" s="226"/>
      <x:c r="BX249" s="226"/>
      <x:c r="BY249" s="226"/>
      <x:c r="BZ249" s="226"/>
      <x:c r="CB249" s="226"/>
    </x:row>
    <x:row r="250" spans="1:80" x14ac:dyDescent="0.3">
      <x:c r="A250" s="226"/>
      <x:c r="R250" s="226"/>
      <x:c r="T250" s="226"/>
      <x:c r="V250" s="23"/>
      <x:c r="Y250" s="222"/>
      <x:c r="AA250" s="226"/>
      <x:c r="AB250" s="222"/>
      <x:c r="AE250" s="226"/>
      <x:c r="AF250" s="226"/>
      <x:c r="AN250" s="226"/>
      <x:c r="AO250" s="226"/>
      <x:c r="AP250" s="226"/>
      <x:c r="AS250" s="23"/>
      <x:c r="AV250" s="23"/>
      <x:c r="BF250" s="226"/>
      <x:c r="BL250" s="226"/>
      <x:c r="BM250" s="226"/>
      <x:c r="BP250" s="226"/>
      <x:c r="BW250" s="226"/>
      <x:c r="BX250" s="226"/>
      <x:c r="BY250" s="226"/>
      <x:c r="BZ250" s="226"/>
      <x:c r="CB250" s="226"/>
    </x:row>
    <x:row r="251" spans="1:80" x14ac:dyDescent="0.3">
      <x:c r="A251" s="226"/>
      <x:c r="R251" s="226"/>
      <x:c r="T251" s="226"/>
      <x:c r="V251" s="23"/>
      <x:c r="Y251" s="222"/>
      <x:c r="AA251" s="226"/>
      <x:c r="AB251" s="222"/>
      <x:c r="AE251" s="226"/>
      <x:c r="AF251" s="226"/>
      <x:c r="AN251" s="226"/>
      <x:c r="AO251" s="226"/>
      <x:c r="AP251" s="226"/>
      <x:c r="AS251" s="23"/>
      <x:c r="AV251" s="23"/>
      <x:c r="BF251" s="226"/>
      <x:c r="BL251" s="226"/>
      <x:c r="BM251" s="226"/>
      <x:c r="BP251" s="226"/>
      <x:c r="BW251" s="226"/>
      <x:c r="BX251" s="226"/>
      <x:c r="BY251" s="226"/>
      <x:c r="BZ251" s="226"/>
      <x:c r="CB251" s="226"/>
    </x:row>
    <x:row r="252" spans="1:80" x14ac:dyDescent="0.3">
      <x:c r="A252" s="226"/>
      <x:c r="R252" s="226"/>
      <x:c r="T252" s="226"/>
      <x:c r="V252" s="23"/>
      <x:c r="Y252" s="222"/>
      <x:c r="AA252" s="226"/>
      <x:c r="AB252" s="222"/>
      <x:c r="AE252" s="226"/>
      <x:c r="AF252" s="226"/>
      <x:c r="AO252" s="226"/>
      <x:c r="AS252" s="23"/>
      <x:c r="AV252" s="23"/>
      <x:c r="BF252" s="226"/>
      <x:c r="BL252" s="226"/>
      <x:c r="BM252" s="226"/>
      <x:c r="BP252" s="226"/>
      <x:c r="BW252" s="226"/>
      <x:c r="BX252" s="226"/>
      <x:c r="BY252" s="226"/>
      <x:c r="BZ252" s="226"/>
      <x:c r="CB252" s="226"/>
    </x:row>
    <x:row r="253" spans="1:80" x14ac:dyDescent="0.3">
      <x:c r="A253" s="226"/>
      <x:c r="R253" s="226"/>
      <x:c r="T253" s="226"/>
      <x:c r="V253" s="23"/>
      <x:c r="Y253" s="222"/>
      <x:c r="AA253" s="226"/>
      <x:c r="AB253" s="222"/>
      <x:c r="AE253" s="222"/>
      <x:c r="AF253" s="226"/>
      <x:c r="AN253" s="226"/>
      <x:c r="AO253" s="226"/>
      <x:c r="AP253" s="226"/>
      <x:c r="AS253" s="23"/>
      <x:c r="AV253" s="23"/>
      <x:c r="BF253" s="226"/>
      <x:c r="BL253" s="226"/>
      <x:c r="BM253" s="226"/>
      <x:c r="BP253" s="226"/>
      <x:c r="BW253" s="226"/>
      <x:c r="BX253" s="226"/>
      <x:c r="BY253" s="226"/>
      <x:c r="BZ253" s="226"/>
      <x:c r="CB253" s="226"/>
    </x:row>
    <x:row r="254" spans="1:80" x14ac:dyDescent="0.3">
      <x:c r="A254" s="226"/>
      <x:c r="R254" s="226"/>
      <x:c r="T254" s="226"/>
      <x:c r="V254" s="23"/>
      <x:c r="Y254" s="222"/>
      <x:c r="AA254" s="226"/>
      <x:c r="AB254" s="222"/>
      <x:c r="AE254" s="222"/>
      <x:c r="AF254" s="222"/>
      <x:c r="AN254" s="226"/>
      <x:c r="AO254" s="226"/>
      <x:c r="AP254" s="226"/>
      <x:c r="AS254" s="23"/>
      <x:c r="AV254" s="23"/>
      <x:c r="BF254" s="226"/>
      <x:c r="BL254" s="226"/>
      <x:c r="BM254" s="226"/>
      <x:c r="BP254" s="222"/>
      <x:c r="BW254" s="226"/>
      <x:c r="BX254" s="226"/>
      <x:c r="BY254" s="226"/>
      <x:c r="BZ254" s="226"/>
      <x:c r="CB254" s="226"/>
    </x:row>
    <x:row r="255" spans="1:80" x14ac:dyDescent="0.3">
      <x:c r="A255" s="226"/>
      <x:c r="R255" s="226"/>
      <x:c r="T255" s="226"/>
      <x:c r="V255" s="23"/>
      <x:c r="Y255" s="222"/>
      <x:c r="AA255" s="226"/>
      <x:c r="AB255" s="222"/>
      <x:c r="AE255" s="226"/>
      <x:c r="AF255" s="226"/>
      <x:c r="AO255" s="226"/>
      <x:c r="AS255" s="23"/>
      <x:c r="AV255" s="23"/>
      <x:c r="BF255" s="226"/>
      <x:c r="BL255" s="226"/>
      <x:c r="BM255" s="226"/>
      <x:c r="BP255" s="226"/>
      <x:c r="BW255" s="226"/>
      <x:c r="BX255" s="226"/>
      <x:c r="BY255" s="226"/>
      <x:c r="BZ255" s="226"/>
      <x:c r="CB255" s="226"/>
    </x:row>
    <x:row r="256" spans="1:80" x14ac:dyDescent="0.3">
      <x:c r="A256" s="226"/>
      <x:c r="R256" s="226"/>
      <x:c r="T256" s="226"/>
      <x:c r="V256" s="23"/>
      <x:c r="Y256" s="222"/>
      <x:c r="AA256" s="226"/>
      <x:c r="AB256" s="222"/>
      <x:c r="AE256" s="226"/>
      <x:c r="AF256" s="226"/>
      <x:c r="AN256" s="226"/>
      <x:c r="AO256" s="226"/>
      <x:c r="AP256" s="226"/>
      <x:c r="AS256" s="23"/>
      <x:c r="AV256" s="23"/>
      <x:c r="BF256" s="226"/>
      <x:c r="BL256" s="226"/>
      <x:c r="BM256" s="226"/>
      <x:c r="BP256" s="226"/>
      <x:c r="BW256" s="226"/>
      <x:c r="BX256" s="226"/>
      <x:c r="BY256" s="226"/>
      <x:c r="BZ256" s="226"/>
      <x:c r="CB256" s="226"/>
    </x:row>
    <x:row r="257" spans="1:80" x14ac:dyDescent="0.3">
      <x:c r="A257" s="226"/>
      <x:c r="R257" s="226"/>
      <x:c r="T257" s="226"/>
      <x:c r="V257" s="23"/>
      <x:c r="Y257" s="222"/>
      <x:c r="AA257" s="226"/>
      <x:c r="AB257" s="222"/>
      <x:c r="AE257" s="226"/>
      <x:c r="AF257" s="226"/>
      <x:c r="AN257" s="226"/>
      <x:c r="AO257" s="226"/>
      <x:c r="AP257" s="226"/>
      <x:c r="AS257" s="23"/>
      <x:c r="AV257" s="23"/>
      <x:c r="BF257" s="226"/>
      <x:c r="BL257" s="226"/>
      <x:c r="BM257" s="226"/>
      <x:c r="BP257" s="226"/>
      <x:c r="BW257" s="226"/>
      <x:c r="BX257" s="226"/>
      <x:c r="BY257" s="226"/>
      <x:c r="BZ257" s="226"/>
      <x:c r="CB257" s="226"/>
    </x:row>
    <x:row r="258" spans="1:80" x14ac:dyDescent="0.3">
      <x:c r="A258" s="226"/>
      <x:c r="R258" s="226"/>
      <x:c r="T258" s="226"/>
      <x:c r="V258" s="23"/>
      <x:c r="Y258" s="222"/>
      <x:c r="AA258" s="226"/>
      <x:c r="AB258" s="222"/>
      <x:c r="AE258" s="226"/>
      <x:c r="AF258" s="226"/>
      <x:c r="AN258" s="226"/>
      <x:c r="AO258" s="226"/>
      <x:c r="AP258" s="226"/>
      <x:c r="AS258" s="23"/>
      <x:c r="AV258" s="23"/>
      <x:c r="BF258" s="226"/>
      <x:c r="BL258" s="226"/>
      <x:c r="BM258" s="226"/>
      <x:c r="BP258" s="226"/>
      <x:c r="BW258" s="226"/>
      <x:c r="BX258" s="226"/>
      <x:c r="BY258" s="226"/>
      <x:c r="BZ258" s="226"/>
      <x:c r="CB258" s="226"/>
    </x:row>
    <x:row r="259" spans="1:80" x14ac:dyDescent="0.3">
      <x:c r="A259" s="226"/>
      <x:c r="R259" s="226"/>
      <x:c r="T259" s="226"/>
      <x:c r="V259" s="23"/>
      <x:c r="Y259" s="222"/>
      <x:c r="AA259" s="226"/>
      <x:c r="AB259" s="222"/>
      <x:c r="AE259" s="226"/>
      <x:c r="AF259" s="226"/>
      <x:c r="AN259" s="226"/>
      <x:c r="AO259" s="226"/>
      <x:c r="AP259" s="226"/>
      <x:c r="AS259" s="23"/>
      <x:c r="AV259" s="23"/>
      <x:c r="BF259" s="226"/>
      <x:c r="BL259" s="226"/>
      <x:c r="BM259" s="226"/>
      <x:c r="BP259" s="226"/>
      <x:c r="BW259" s="226"/>
      <x:c r="BX259" s="226"/>
      <x:c r="BY259" s="226"/>
      <x:c r="BZ259" s="226"/>
      <x:c r="CB259" s="226"/>
    </x:row>
    <x:row r="260" spans="1:80" x14ac:dyDescent="0.3">
      <x:c r="A260" s="226"/>
      <x:c r="R260" s="226"/>
      <x:c r="T260" s="226"/>
      <x:c r="V260" s="23"/>
      <x:c r="Y260" s="222"/>
      <x:c r="AA260" s="226"/>
      <x:c r="AB260" s="222"/>
      <x:c r="AE260" s="226"/>
      <x:c r="AF260" s="226"/>
      <x:c r="AS260" s="23"/>
      <x:c r="AV260" s="23"/>
      <x:c r="BF260" s="226"/>
      <x:c r="BL260" s="226"/>
      <x:c r="BM260" s="226"/>
      <x:c r="BP260" s="226"/>
      <x:c r="BW260" s="226"/>
      <x:c r="BX260" s="226"/>
      <x:c r="BY260" s="226"/>
      <x:c r="BZ260" s="226"/>
      <x:c r="CB260" s="226"/>
    </x:row>
    <x:row r="261" spans="1:80" x14ac:dyDescent="0.3">
      <x:c r="A261" s="226"/>
      <x:c r="R261" s="226"/>
      <x:c r="T261" s="226"/>
      <x:c r="V261" s="23"/>
      <x:c r="Y261" s="222"/>
      <x:c r="AA261" s="226"/>
      <x:c r="AB261" s="222"/>
      <x:c r="AE261" s="222"/>
      <x:c r="AF261" s="226"/>
      <x:c r="AN261" s="226"/>
      <x:c r="AO261" s="226"/>
      <x:c r="AP261" s="226"/>
      <x:c r="AS261" s="23"/>
      <x:c r="AV261" s="23"/>
      <x:c r="BF261" s="226"/>
      <x:c r="BL261" s="226"/>
      <x:c r="BM261" s="226"/>
      <x:c r="BP261" s="226"/>
      <x:c r="BW261" s="226"/>
      <x:c r="BX261" s="226"/>
      <x:c r="BY261" s="226"/>
      <x:c r="BZ261" s="226"/>
      <x:c r="CB261" s="226"/>
    </x:row>
    <x:row r="262" spans="1:80" x14ac:dyDescent="0.3">
      <x:c r="A262" s="226"/>
      <x:c r="R262" s="226"/>
      <x:c r="T262" s="226"/>
      <x:c r="V262" s="23"/>
      <x:c r="Y262" s="222"/>
      <x:c r="AA262" s="226"/>
      <x:c r="AB262" s="222"/>
      <x:c r="AE262" s="226"/>
      <x:c r="AF262" s="226"/>
      <x:c r="AN262" s="226"/>
      <x:c r="AO262" s="226"/>
      <x:c r="AP262" s="226"/>
      <x:c r="AS262" s="23"/>
      <x:c r="AV262" s="23"/>
      <x:c r="BF262" s="226"/>
      <x:c r="BL262" s="226"/>
      <x:c r="BM262" s="226"/>
      <x:c r="BP262" s="226"/>
      <x:c r="BW262" s="226"/>
      <x:c r="BX262" s="226"/>
      <x:c r="BY262" s="226"/>
      <x:c r="BZ262" s="226"/>
      <x:c r="CB262" s="226"/>
    </x:row>
    <x:row r="263" spans="1:80" x14ac:dyDescent="0.3">
      <x:c r="A263" s="226"/>
      <x:c r="R263" s="226"/>
      <x:c r="T263" s="226"/>
      <x:c r="V263" s="23"/>
      <x:c r="Y263" s="222"/>
      <x:c r="AA263" s="226"/>
      <x:c r="AB263" s="222"/>
      <x:c r="AE263" s="226"/>
      <x:c r="AF263" s="226"/>
      <x:c r="AN263" s="226"/>
      <x:c r="AO263" s="226"/>
      <x:c r="AP263" s="226"/>
      <x:c r="AS263" s="23"/>
      <x:c r="AV263" s="23"/>
      <x:c r="BF263" s="226"/>
      <x:c r="BL263" s="226"/>
      <x:c r="BM263" s="226"/>
      <x:c r="BP263" s="226"/>
      <x:c r="BW263" s="226"/>
      <x:c r="BX263" s="226"/>
      <x:c r="BY263" s="226"/>
      <x:c r="BZ263" s="226"/>
      <x:c r="CB263" s="226"/>
    </x:row>
    <x:row r="264" spans="1:80" x14ac:dyDescent="0.3">
      <x:c r="A264" s="226"/>
      <x:c r="R264" s="226"/>
      <x:c r="T264" s="226"/>
      <x:c r="V264" s="23"/>
      <x:c r="Y264" s="222"/>
      <x:c r="AA264" s="226"/>
      <x:c r="AB264" s="222"/>
      <x:c r="AE264" s="226"/>
      <x:c r="AF264" s="226"/>
      <x:c r="AN264" s="226"/>
      <x:c r="AO264" s="226"/>
      <x:c r="AP264" s="226"/>
      <x:c r="AS264" s="23"/>
      <x:c r="AV264" s="23"/>
      <x:c r="BF264" s="226"/>
      <x:c r="BL264" s="226"/>
      <x:c r="BM264" s="226"/>
      <x:c r="BP264" s="226"/>
      <x:c r="BW264" s="226"/>
      <x:c r="BX264" s="226"/>
      <x:c r="BY264" s="226"/>
      <x:c r="BZ264" s="226"/>
      <x:c r="CB264" s="226"/>
    </x:row>
    <x:row r="265" spans="1:80" x14ac:dyDescent="0.3">
      <x:c r="A265" s="226"/>
      <x:c r="R265" s="226"/>
      <x:c r="T265" s="226"/>
      <x:c r="V265" s="23"/>
      <x:c r="Y265" s="222"/>
      <x:c r="AA265" s="226"/>
      <x:c r="AB265" s="222"/>
      <x:c r="AE265" s="226"/>
      <x:c r="AF265" s="226"/>
      <x:c r="AN265" s="226"/>
      <x:c r="AO265" s="226"/>
      <x:c r="AS265" s="23"/>
      <x:c r="AV265" s="23"/>
      <x:c r="BF265" s="226"/>
      <x:c r="BL265" s="226"/>
      <x:c r="BM265" s="226"/>
      <x:c r="BP265" s="226"/>
      <x:c r="BW265" s="226"/>
      <x:c r="BX265" s="226"/>
      <x:c r="BY265" s="226"/>
      <x:c r="BZ265" s="226"/>
      <x:c r="CB265" s="226"/>
    </x:row>
    <x:row r="266" spans="1:80" x14ac:dyDescent="0.3">
      <x:c r="A266" s="226"/>
      <x:c r="R266" s="226"/>
      <x:c r="T266" s="226"/>
      <x:c r="V266" s="23"/>
      <x:c r="Y266" s="222"/>
      <x:c r="AA266" s="226"/>
      <x:c r="AB266" s="222"/>
      <x:c r="AE266" s="226"/>
      <x:c r="AF266" s="226"/>
      <x:c r="AN266" s="226"/>
      <x:c r="AO266" s="226"/>
      <x:c r="AP266" s="226"/>
      <x:c r="AS266" s="23"/>
      <x:c r="AV266" s="23"/>
      <x:c r="BF266" s="226"/>
      <x:c r="BL266" s="226"/>
      <x:c r="BM266" s="226"/>
      <x:c r="BP266" s="226"/>
      <x:c r="BW266" s="226"/>
      <x:c r="BX266" s="226"/>
      <x:c r="BY266" s="226"/>
      <x:c r="BZ266" s="226"/>
      <x:c r="CB266" s="226"/>
    </x:row>
    <x:row r="267" spans="1:80" x14ac:dyDescent="0.3">
      <x:c r="A267" s="226"/>
      <x:c r="R267" s="226"/>
      <x:c r="T267" s="226"/>
      <x:c r="V267" s="23"/>
      <x:c r="Y267" s="222"/>
      <x:c r="AA267" s="226"/>
      <x:c r="AB267" s="222"/>
      <x:c r="AE267" s="226"/>
      <x:c r="AF267" s="226"/>
      <x:c r="AN267" s="226"/>
      <x:c r="AO267" s="226"/>
      <x:c r="AP267" s="226"/>
      <x:c r="AS267" s="23"/>
      <x:c r="AV267" s="23"/>
      <x:c r="BF267" s="226"/>
      <x:c r="BL267" s="226"/>
      <x:c r="BM267" s="226"/>
      <x:c r="BP267" s="226"/>
      <x:c r="BW267" s="226"/>
      <x:c r="BX267" s="226"/>
      <x:c r="BY267" s="226"/>
      <x:c r="BZ267" s="226"/>
      <x:c r="CB267" s="226"/>
    </x:row>
    <x:row r="268" spans="1:80" x14ac:dyDescent="0.3">
      <x:c r="A268" s="226"/>
      <x:c r="R268" s="226"/>
      <x:c r="T268" s="226"/>
      <x:c r="V268" s="23"/>
      <x:c r="Y268" s="222"/>
      <x:c r="AA268" s="226"/>
      <x:c r="AB268" s="222"/>
      <x:c r="AE268" s="222"/>
      <x:c r="AF268" s="222"/>
      <x:c r="AN268" s="226"/>
      <x:c r="AO268" s="226"/>
      <x:c r="AP268" s="226"/>
      <x:c r="AS268" s="23"/>
      <x:c r="AV268" s="23"/>
      <x:c r="BF268" s="226"/>
      <x:c r="BL268" s="226"/>
      <x:c r="BM268" s="226"/>
      <x:c r="BP268" s="222"/>
      <x:c r="BW268" s="226"/>
      <x:c r="BX268" s="226"/>
      <x:c r="BY268" s="226"/>
      <x:c r="BZ268" s="226"/>
      <x:c r="CB268" s="226"/>
    </x:row>
    <x:row r="269" spans="1:80" x14ac:dyDescent="0.3">
      <x:c r="A269" s="226"/>
      <x:c r="R269" s="226"/>
      <x:c r="T269" s="226"/>
      <x:c r="V269" s="23"/>
      <x:c r="Y269" s="222"/>
      <x:c r="AA269" s="226"/>
      <x:c r="AB269" s="222"/>
      <x:c r="AE269" s="226"/>
      <x:c r="AF269" s="226"/>
      <x:c r="AN269" s="226"/>
      <x:c r="AO269" s="226"/>
      <x:c r="AS269" s="23"/>
      <x:c r="AV269" s="23"/>
      <x:c r="BF269" s="226"/>
      <x:c r="BL269" s="226"/>
      <x:c r="BM269" s="226"/>
      <x:c r="BP269" s="226"/>
      <x:c r="BW269" s="226"/>
      <x:c r="BX269" s="226"/>
      <x:c r="BY269" s="226"/>
      <x:c r="BZ269" s="226"/>
      <x:c r="CB269" s="226"/>
    </x:row>
    <x:row r="270" spans="1:80" x14ac:dyDescent="0.3">
      <x:c r="A270" s="226"/>
      <x:c r="R270" s="226"/>
      <x:c r="T270" s="226"/>
      <x:c r="V270" s="23"/>
      <x:c r="Y270" s="222"/>
      <x:c r="AA270" s="226"/>
      <x:c r="AB270" s="222"/>
      <x:c r="AE270" s="222"/>
      <x:c r="AF270" s="226"/>
      <x:c r="AN270" s="226"/>
      <x:c r="AO270" s="226"/>
      <x:c r="AP270" s="226"/>
      <x:c r="AS270" s="23"/>
      <x:c r="AV270" s="23"/>
      <x:c r="BF270" s="226"/>
      <x:c r="BL270" s="226"/>
      <x:c r="BM270" s="226"/>
      <x:c r="BP270" s="226"/>
      <x:c r="BW270" s="226"/>
      <x:c r="BX270" s="226"/>
      <x:c r="BY270" s="226"/>
      <x:c r="BZ270" s="226"/>
      <x:c r="CB270" s="226"/>
    </x:row>
    <x:row r="271" spans="1:80" x14ac:dyDescent="0.3">
      <x:c r="A271" s="226"/>
      <x:c r="R271" s="226"/>
      <x:c r="T271" s="226"/>
      <x:c r="V271" s="23"/>
      <x:c r="Y271" s="222"/>
      <x:c r="AA271" s="226"/>
      <x:c r="AB271" s="222"/>
      <x:c r="AE271" s="226"/>
      <x:c r="AF271" s="226"/>
      <x:c r="AN271" s="226"/>
      <x:c r="AO271" s="226"/>
      <x:c r="AS271" s="23"/>
      <x:c r="AV271" s="23"/>
      <x:c r="BF271" s="226"/>
      <x:c r="BL271" s="226"/>
      <x:c r="BM271" s="226"/>
      <x:c r="BP271" s="226"/>
      <x:c r="BW271" s="226"/>
      <x:c r="BX271" s="226"/>
      <x:c r="BY271" s="226"/>
      <x:c r="BZ271" s="226"/>
      <x:c r="CB271" s="226"/>
    </x:row>
    <x:row r="272" spans="1:80" x14ac:dyDescent="0.3">
      <x:c r="A272" s="226"/>
      <x:c r="R272" s="226"/>
      <x:c r="T272" s="226"/>
      <x:c r="V272" s="23"/>
      <x:c r="Y272" s="222"/>
      <x:c r="AA272" s="226"/>
      <x:c r="AB272" s="222"/>
      <x:c r="AE272" s="222"/>
      <x:c r="AF272" s="226"/>
      <x:c r="AO272" s="226"/>
      <x:c r="AS272" s="23"/>
      <x:c r="AV272" s="23"/>
      <x:c r="BF272" s="226"/>
      <x:c r="BL272" s="226"/>
      <x:c r="BM272" s="226"/>
      <x:c r="BP272" s="226"/>
      <x:c r="BW272" s="226"/>
      <x:c r="BX272" s="226"/>
      <x:c r="BY272" s="226"/>
      <x:c r="BZ272" s="226"/>
      <x:c r="CB272" s="226"/>
    </x:row>
    <x:row r="273" spans="1:80" x14ac:dyDescent="0.3">
      <x:c r="A273" s="226"/>
      <x:c r="R273" s="226"/>
      <x:c r="T273" s="226"/>
      <x:c r="V273" s="23"/>
      <x:c r="Y273" s="222"/>
      <x:c r="AA273" s="226"/>
      <x:c r="AB273" s="222"/>
      <x:c r="AE273" s="226"/>
      <x:c r="AF273" s="226"/>
      <x:c r="AN273" s="226"/>
      <x:c r="AO273" s="226"/>
      <x:c r="AS273" s="23"/>
      <x:c r="AV273" s="23"/>
      <x:c r="BF273" s="226"/>
      <x:c r="BL273" s="226"/>
      <x:c r="BM273" s="226"/>
      <x:c r="BP273" s="226"/>
      <x:c r="BW273" s="226"/>
      <x:c r="BX273" s="226"/>
      <x:c r="BY273" s="226"/>
      <x:c r="BZ273" s="226"/>
      <x:c r="CB273" s="226"/>
    </x:row>
    <x:row r="274" spans="1:80" x14ac:dyDescent="0.3">
      <x:c r="A274" s="226"/>
      <x:c r="R274" s="226"/>
      <x:c r="T274" s="226"/>
      <x:c r="V274" s="23"/>
      <x:c r="Y274" s="222"/>
      <x:c r="AA274" s="226"/>
      <x:c r="AB274" s="222"/>
      <x:c r="AE274" s="222"/>
      <x:c r="AF274" s="222"/>
      <x:c r="AO274" s="226"/>
      <x:c r="AS274" s="23"/>
      <x:c r="AV274" s="23"/>
      <x:c r="BF274" s="226"/>
      <x:c r="BL274" s="226"/>
      <x:c r="BM274" s="226"/>
      <x:c r="BP274" s="222"/>
      <x:c r="BW274" s="226"/>
      <x:c r="BX274" s="226"/>
      <x:c r="BY274" s="226"/>
      <x:c r="BZ274" s="226"/>
      <x:c r="CB274" s="226"/>
    </x:row>
    <x:row r="275" spans="1:80" x14ac:dyDescent="0.3">
      <x:c r="A275" s="226"/>
      <x:c r="R275" s="226"/>
      <x:c r="T275" s="226"/>
      <x:c r="V275" s="23"/>
      <x:c r="Y275" s="222"/>
      <x:c r="AA275" s="226"/>
      <x:c r="AB275" s="222"/>
      <x:c r="AE275" s="222"/>
      <x:c r="AF275" s="226"/>
      <x:c r="AN275" s="226"/>
      <x:c r="AO275" s="226"/>
      <x:c r="AS275" s="23"/>
      <x:c r="AV275" s="23"/>
      <x:c r="BF275" s="226"/>
      <x:c r="BL275" s="226"/>
      <x:c r="BM275" s="226"/>
      <x:c r="BP275" s="226"/>
      <x:c r="BW275" s="226"/>
      <x:c r="BX275" s="226"/>
      <x:c r="BY275" s="226"/>
      <x:c r="BZ275" s="226"/>
      <x:c r="CB275" s="226"/>
    </x:row>
    <x:row r="276" spans="1:80" x14ac:dyDescent="0.3">
      <x:c r="A276" s="226"/>
      <x:c r="R276" s="226"/>
      <x:c r="T276" s="226"/>
      <x:c r="V276" s="23"/>
      <x:c r="Y276" s="222"/>
      <x:c r="AA276" s="226"/>
      <x:c r="AB276" s="222"/>
      <x:c r="AE276" s="222"/>
      <x:c r="AF276" s="222"/>
      <x:c r="AO276" s="226"/>
      <x:c r="AS276" s="23"/>
      <x:c r="AV276" s="23"/>
      <x:c r="BF276" s="226"/>
      <x:c r="BL276" s="226"/>
      <x:c r="BM276" s="226"/>
      <x:c r="BP276" s="222"/>
      <x:c r="BW276" s="226"/>
      <x:c r="BX276" s="226"/>
      <x:c r="BY276" s="226"/>
      <x:c r="BZ276" s="226"/>
      <x:c r="CB276" s="226"/>
    </x:row>
    <x:row r="277" spans="1:80" x14ac:dyDescent="0.3">
      <x:c r="A277" s="226"/>
      <x:c r="R277" s="226"/>
      <x:c r="T277" s="226"/>
      <x:c r="V277" s="23"/>
      <x:c r="Y277" s="222"/>
      <x:c r="AA277" s="226"/>
      <x:c r="AB277" s="222"/>
      <x:c r="AE277" s="226"/>
      <x:c r="AF277" s="226"/>
      <x:c r="AN277" s="226"/>
      <x:c r="AO277" s="226"/>
      <x:c r="AP277" s="226"/>
      <x:c r="AS277" s="23"/>
      <x:c r="AV277" s="23"/>
      <x:c r="BF277" s="226"/>
      <x:c r="BL277" s="226"/>
      <x:c r="BM277" s="226"/>
      <x:c r="BP277" s="226"/>
      <x:c r="BW277" s="226"/>
      <x:c r="BX277" s="226"/>
      <x:c r="BY277" s="226"/>
      <x:c r="BZ277" s="226"/>
      <x:c r="CB277" s="226"/>
    </x:row>
    <x:row r="278" spans="1:80" x14ac:dyDescent="0.3">
      <x:c r="A278" s="226"/>
      <x:c r="R278" s="226"/>
      <x:c r="T278" s="226"/>
      <x:c r="V278" s="23"/>
      <x:c r="Y278" s="222"/>
      <x:c r="AA278" s="226"/>
      <x:c r="AB278" s="222"/>
      <x:c r="AE278" s="226"/>
      <x:c r="AF278" s="226"/>
      <x:c r="AO278" s="226"/>
      <x:c r="AS278" s="23"/>
      <x:c r="AV278" s="23"/>
      <x:c r="BF278" s="226"/>
      <x:c r="BL278" s="226"/>
      <x:c r="BM278" s="226"/>
      <x:c r="BP278" s="226"/>
      <x:c r="BW278" s="226"/>
      <x:c r="BX278" s="226"/>
      <x:c r="BY278" s="226"/>
      <x:c r="BZ278" s="226"/>
      <x:c r="CB278" s="226"/>
    </x:row>
    <x:row r="279" spans="1:80" x14ac:dyDescent="0.3">
      <x:c r="A279" s="226"/>
      <x:c r="R279" s="226"/>
      <x:c r="T279" s="226"/>
      <x:c r="V279" s="23"/>
      <x:c r="Y279" s="222"/>
      <x:c r="AA279" s="226"/>
      <x:c r="AB279" s="222"/>
      <x:c r="AE279" s="226"/>
      <x:c r="AF279" s="226"/>
      <x:c r="AN279" s="226"/>
      <x:c r="AO279" s="226"/>
      <x:c r="AP279" s="226"/>
      <x:c r="AS279" s="23"/>
      <x:c r="AV279" s="23"/>
      <x:c r="BF279" s="226"/>
      <x:c r="BL279" s="226"/>
      <x:c r="BM279" s="226"/>
      <x:c r="BP279" s="226"/>
      <x:c r="BW279" s="226"/>
      <x:c r="BX279" s="226"/>
      <x:c r="BY279" s="226"/>
      <x:c r="BZ279" s="226"/>
      <x:c r="CB279" s="226"/>
    </x:row>
    <x:row r="280" spans="1:80" x14ac:dyDescent="0.3">
      <x:c r="A280" s="226"/>
      <x:c r="R280" s="226"/>
      <x:c r="T280" s="226"/>
      <x:c r="V280" s="23"/>
      <x:c r="Y280" s="222"/>
      <x:c r="AA280" s="226"/>
      <x:c r="AB280" s="222"/>
      <x:c r="AE280" s="222"/>
      <x:c r="AF280" s="226"/>
      <x:c r="AN280" s="226"/>
      <x:c r="AO280" s="226"/>
      <x:c r="AP280" s="226"/>
      <x:c r="AS280" s="23"/>
      <x:c r="AV280" s="23"/>
      <x:c r="BF280" s="226"/>
      <x:c r="BL280" s="226"/>
      <x:c r="BM280" s="226"/>
      <x:c r="BP280" s="226"/>
      <x:c r="BW280" s="226"/>
      <x:c r="BX280" s="226"/>
      <x:c r="BY280" s="226"/>
      <x:c r="BZ280" s="226"/>
      <x:c r="CB280" s="226"/>
    </x:row>
    <x:row r="281" spans="1:80" x14ac:dyDescent="0.3">
      <x:c r="A281" s="226"/>
      <x:c r="R281" s="226"/>
      <x:c r="T281" s="226"/>
      <x:c r="V281" s="23"/>
      <x:c r="Y281" s="222"/>
      <x:c r="AA281" s="226"/>
      <x:c r="AB281" s="222"/>
      <x:c r="AE281" s="222"/>
      <x:c r="AF281" s="222"/>
      <x:c r="AN281" s="226"/>
      <x:c r="AO281" s="226"/>
      <x:c r="AS281" s="23"/>
      <x:c r="AV281" s="23"/>
      <x:c r="BF281" s="226"/>
      <x:c r="BL281" s="226"/>
      <x:c r="BM281" s="226"/>
      <x:c r="BP281" s="222"/>
      <x:c r="BW281" s="226"/>
      <x:c r="BX281" s="226"/>
      <x:c r="BY281" s="226"/>
      <x:c r="BZ281" s="226"/>
      <x:c r="CB281" s="226"/>
    </x:row>
    <x:row r="282" spans="1:80" x14ac:dyDescent="0.3">
      <x:c r="A282" s="226"/>
      <x:c r="R282" s="226"/>
      <x:c r="T282" s="226"/>
      <x:c r="V282" s="23"/>
      <x:c r="Y282" s="222"/>
      <x:c r="AA282" s="226"/>
      <x:c r="AB282" s="222"/>
      <x:c r="AE282" s="226"/>
      <x:c r="AF282" s="226"/>
      <x:c r="AN282" s="226"/>
      <x:c r="AO282" s="226"/>
      <x:c r="AP282" s="226"/>
      <x:c r="AS282" s="23"/>
      <x:c r="AV282" s="23"/>
      <x:c r="BF282" s="226"/>
      <x:c r="BL282" s="226"/>
      <x:c r="BM282" s="226"/>
      <x:c r="BP282" s="226"/>
      <x:c r="BW282" s="226"/>
      <x:c r="BX282" s="226"/>
      <x:c r="BY282" s="226"/>
      <x:c r="BZ282" s="226"/>
      <x:c r="CB282" s="226"/>
    </x:row>
    <x:row r="283" spans="1:80" x14ac:dyDescent="0.3">
      <x:c r="A283" s="226"/>
      <x:c r="R283" s="226"/>
      <x:c r="T283" s="226"/>
      <x:c r="V283" s="23"/>
      <x:c r="Y283" s="222"/>
      <x:c r="AA283" s="226"/>
      <x:c r="AB283" s="222"/>
      <x:c r="AE283" s="226"/>
      <x:c r="AF283" s="226"/>
      <x:c r="AN283" s="226"/>
      <x:c r="AO283" s="226"/>
      <x:c r="AP283" s="226"/>
      <x:c r="AS283" s="23"/>
      <x:c r="AV283" s="23"/>
      <x:c r="BF283" s="226"/>
      <x:c r="BL283" s="226"/>
      <x:c r="BM283" s="226"/>
      <x:c r="BP283" s="226"/>
      <x:c r="BW283" s="226"/>
      <x:c r="BX283" s="226"/>
      <x:c r="BY283" s="226"/>
      <x:c r="BZ283" s="226"/>
      <x:c r="CB283" s="226"/>
    </x:row>
    <x:row r="284" spans="1:80" x14ac:dyDescent="0.3">
      <x:c r="A284" s="226"/>
      <x:c r="R284" s="226"/>
      <x:c r="T284" s="226"/>
      <x:c r="V284" s="23"/>
      <x:c r="Y284" s="222"/>
      <x:c r="AA284" s="226"/>
      <x:c r="AB284" s="222"/>
      <x:c r="AE284" s="226"/>
      <x:c r="AF284" s="226"/>
      <x:c r="AN284" s="226"/>
      <x:c r="AO284" s="226"/>
      <x:c r="AP284" s="226"/>
      <x:c r="AS284" s="23"/>
      <x:c r="AV284" s="23"/>
      <x:c r="BF284" s="226"/>
      <x:c r="BL284" s="226"/>
      <x:c r="BM284" s="226"/>
      <x:c r="BP284" s="226"/>
      <x:c r="BW284" s="226"/>
      <x:c r="BX284" s="226"/>
      <x:c r="BY284" s="226"/>
      <x:c r="BZ284" s="226"/>
      <x:c r="CB284" s="226"/>
    </x:row>
    <x:row r="285" spans="1:80" x14ac:dyDescent="0.3">
      <x:c r="A285" s="226"/>
      <x:c r="R285" s="226"/>
      <x:c r="T285" s="226"/>
      <x:c r="V285" s="23"/>
      <x:c r="Y285" s="222"/>
      <x:c r="AA285" s="226"/>
      <x:c r="AB285" s="222"/>
      <x:c r="AE285" s="226"/>
      <x:c r="AF285" s="226"/>
      <x:c r="AN285" s="226"/>
      <x:c r="AO285" s="226"/>
      <x:c r="AP285" s="226"/>
      <x:c r="AS285" s="23"/>
      <x:c r="AV285" s="23"/>
      <x:c r="BF285" s="226"/>
      <x:c r="BL285" s="226"/>
      <x:c r="BM285" s="226"/>
      <x:c r="BP285" s="226"/>
      <x:c r="BW285" s="226"/>
      <x:c r="BX285" s="226"/>
      <x:c r="BY285" s="226"/>
      <x:c r="BZ285" s="226"/>
      <x:c r="CB285" s="226"/>
    </x:row>
    <x:row r="286" spans="1:80" x14ac:dyDescent="0.3">
      <x:c r="A286" s="226"/>
      <x:c r="R286" s="226"/>
      <x:c r="T286" s="226"/>
      <x:c r="V286" s="23"/>
      <x:c r="Y286" s="222"/>
      <x:c r="AA286" s="226"/>
      <x:c r="AB286" s="222"/>
      <x:c r="AE286" s="222"/>
      <x:c r="AF286" s="222"/>
      <x:c r="AN286" s="226"/>
      <x:c r="AO286" s="226"/>
      <x:c r="AP286" s="226"/>
      <x:c r="AS286" s="23"/>
      <x:c r="AV286" s="23"/>
      <x:c r="BF286" s="226"/>
      <x:c r="BL286" s="226"/>
      <x:c r="BM286" s="226"/>
      <x:c r="BP286" s="222"/>
      <x:c r="BW286" s="226"/>
      <x:c r="BX286" s="226"/>
      <x:c r="BY286" s="226"/>
      <x:c r="BZ286" s="226"/>
      <x:c r="CB286" s="226"/>
    </x:row>
    <x:row r="287" spans="1:80" x14ac:dyDescent="0.3">
      <x:c r="A287" s="226"/>
      <x:c r="R287" s="226"/>
      <x:c r="T287" s="226"/>
      <x:c r="V287" s="23"/>
      <x:c r="Y287" s="222"/>
      <x:c r="AA287" s="226"/>
      <x:c r="AB287" s="222"/>
      <x:c r="AE287" s="222"/>
      <x:c r="AF287" s="222"/>
      <x:c r="AN287" s="226"/>
      <x:c r="AO287" s="226"/>
      <x:c r="AP287" s="226"/>
      <x:c r="AS287" s="23"/>
      <x:c r="AV287" s="23"/>
      <x:c r="BF287" s="226"/>
      <x:c r="BL287" s="226"/>
      <x:c r="BM287" s="226"/>
      <x:c r="BP287" s="222"/>
      <x:c r="BW287" s="226"/>
      <x:c r="BX287" s="226"/>
      <x:c r="BY287" s="226"/>
      <x:c r="BZ287" s="226"/>
      <x:c r="CB287" s="226"/>
    </x:row>
    <x:row r="288" spans="1:80" x14ac:dyDescent="0.3">
      <x:c r="A288" s="226"/>
      <x:c r="R288" s="226"/>
      <x:c r="T288" s="226"/>
      <x:c r="V288" s="23"/>
      <x:c r="Y288" s="222"/>
      <x:c r="AA288" s="226"/>
      <x:c r="AB288" s="222"/>
      <x:c r="AE288" s="222"/>
      <x:c r="AF288" s="222"/>
      <x:c r="AN288" s="226"/>
      <x:c r="AO288" s="226"/>
      <x:c r="AS288" s="23"/>
      <x:c r="AV288" s="23"/>
      <x:c r="BF288" s="226"/>
      <x:c r="BL288" s="226"/>
      <x:c r="BM288" s="226"/>
      <x:c r="BP288" s="222"/>
      <x:c r="BW288" s="226"/>
      <x:c r="BX288" s="226"/>
      <x:c r="BY288" s="226"/>
      <x:c r="BZ288" s="226"/>
      <x:c r="CB288" s="226"/>
    </x:row>
    <x:row r="289" spans="1:80" x14ac:dyDescent="0.3">
      <x:c r="A289" s="226"/>
      <x:c r="R289" s="226"/>
      <x:c r="T289" s="226"/>
      <x:c r="V289" s="23"/>
      <x:c r="Y289" s="222"/>
      <x:c r="AA289" s="226"/>
      <x:c r="AB289" s="222"/>
      <x:c r="AE289" s="226"/>
      <x:c r="AF289" s="226"/>
      <x:c r="AN289" s="226"/>
      <x:c r="AO289" s="226"/>
      <x:c r="AP289" s="226"/>
      <x:c r="AS289" s="23"/>
      <x:c r="AV289" s="23"/>
      <x:c r="BF289" s="226"/>
      <x:c r="BL289" s="226"/>
      <x:c r="BM289" s="226"/>
      <x:c r="BP289" s="226"/>
      <x:c r="BW289" s="226"/>
      <x:c r="BX289" s="226"/>
      <x:c r="BY289" s="226"/>
      <x:c r="BZ289" s="226"/>
      <x:c r="CB289" s="226"/>
    </x:row>
    <x:row r="290" spans="1:80" x14ac:dyDescent="0.3">
      <x:c r="A290" s="226"/>
      <x:c r="R290" s="226"/>
      <x:c r="T290" s="226"/>
      <x:c r="V290" s="23"/>
      <x:c r="Y290" s="222"/>
      <x:c r="AA290" s="226"/>
      <x:c r="AB290" s="222"/>
      <x:c r="AE290" s="226"/>
      <x:c r="AF290" s="226"/>
      <x:c r="AN290" s="226"/>
      <x:c r="AO290" s="226"/>
      <x:c r="AP290" s="226"/>
      <x:c r="AS290" s="23"/>
      <x:c r="AV290" s="23"/>
      <x:c r="BF290" s="226"/>
      <x:c r="BL290" s="226"/>
      <x:c r="BM290" s="226"/>
      <x:c r="BP290" s="226"/>
      <x:c r="BW290" s="226"/>
      <x:c r="BX290" s="226"/>
      <x:c r="BY290" s="226"/>
      <x:c r="BZ290" s="226"/>
      <x:c r="CB290" s="226"/>
    </x:row>
    <x:row r="291" spans="1:80" x14ac:dyDescent="0.3">
      <x:c r="A291" s="226"/>
      <x:c r="R291" s="226"/>
      <x:c r="T291" s="226"/>
      <x:c r="V291" s="23"/>
      <x:c r="Y291" s="222"/>
      <x:c r="AA291" s="226"/>
      <x:c r="AB291" s="222"/>
      <x:c r="AE291" s="222"/>
      <x:c r="AF291" s="222"/>
      <x:c r="AN291" s="226"/>
      <x:c r="AO291" s="226"/>
      <x:c r="AP291" s="226"/>
      <x:c r="AS291" s="23"/>
      <x:c r="AV291" s="23"/>
      <x:c r="BF291" s="226"/>
      <x:c r="BL291" s="226"/>
      <x:c r="BM291" s="226"/>
      <x:c r="BP291" s="222"/>
      <x:c r="BW291" s="226"/>
      <x:c r="BX291" s="226"/>
      <x:c r="BY291" s="226"/>
      <x:c r="BZ291" s="226"/>
      <x:c r="CB291" s="226"/>
    </x:row>
    <x:row r="292" spans="1:80" x14ac:dyDescent="0.3">
      <x:c r="A292" s="226"/>
      <x:c r="R292" s="226"/>
      <x:c r="T292" s="226"/>
      <x:c r="V292" s="23"/>
      <x:c r="Y292" s="222"/>
      <x:c r="AA292" s="226"/>
      <x:c r="AB292" s="222"/>
      <x:c r="AE292" s="226"/>
      <x:c r="AF292" s="226"/>
      <x:c r="AN292" s="226"/>
      <x:c r="AO292" s="226"/>
      <x:c r="AP292" s="226"/>
      <x:c r="AS292" s="23"/>
      <x:c r="AV292" s="23"/>
      <x:c r="BF292" s="226"/>
      <x:c r="BL292" s="226"/>
      <x:c r="BM292" s="226"/>
      <x:c r="BP292" s="226"/>
      <x:c r="BW292" s="226"/>
      <x:c r="BX292" s="226"/>
      <x:c r="BY292" s="226"/>
      <x:c r="BZ292" s="226"/>
      <x:c r="CB292" s="226"/>
    </x:row>
    <x:row r="293" spans="1:80" x14ac:dyDescent="0.3">
      <x:c r="A293" s="226"/>
      <x:c r="R293" s="226"/>
      <x:c r="T293" s="226"/>
      <x:c r="V293" s="23"/>
      <x:c r="Y293" s="222"/>
      <x:c r="AA293" s="226"/>
      <x:c r="AB293" s="222"/>
      <x:c r="AE293" s="226"/>
      <x:c r="AF293" s="226"/>
      <x:c r="AN293" s="226"/>
      <x:c r="AO293" s="226"/>
      <x:c r="AP293" s="226"/>
      <x:c r="AS293" s="23"/>
      <x:c r="AV293" s="23"/>
      <x:c r="BF293" s="226"/>
      <x:c r="BL293" s="226"/>
      <x:c r="BM293" s="226"/>
      <x:c r="BP293" s="226"/>
      <x:c r="BW293" s="226"/>
      <x:c r="BX293" s="226"/>
      <x:c r="BY293" s="226"/>
      <x:c r="BZ293" s="226"/>
      <x:c r="CB293" s="226"/>
    </x:row>
    <x:row r="294" spans="1:80" x14ac:dyDescent="0.3">
      <x:c r="A294" s="226"/>
      <x:c r="R294" s="226"/>
      <x:c r="T294" s="226"/>
      <x:c r="V294" s="23"/>
      <x:c r="Y294" s="222"/>
      <x:c r="AA294" s="226"/>
      <x:c r="AB294" s="222"/>
      <x:c r="AE294" s="226"/>
      <x:c r="AF294" s="226"/>
      <x:c r="AN294" s="226"/>
      <x:c r="AO294" s="226"/>
      <x:c r="AP294" s="226"/>
      <x:c r="AS294" s="23"/>
      <x:c r="AV294" s="23"/>
      <x:c r="BF294" s="226"/>
      <x:c r="BL294" s="226"/>
      <x:c r="BM294" s="226"/>
      <x:c r="BP294" s="226"/>
      <x:c r="BW294" s="226"/>
      <x:c r="BX294" s="226"/>
      <x:c r="BY294" s="226"/>
      <x:c r="BZ294" s="226"/>
      <x:c r="CB294" s="226"/>
    </x:row>
    <x:row r="295" spans="1:80" x14ac:dyDescent="0.3">
      <x:c r="A295" s="226"/>
      <x:c r="R295" s="226"/>
      <x:c r="T295" s="226"/>
      <x:c r="V295" s="23"/>
      <x:c r="Y295" s="222"/>
      <x:c r="AA295" s="226"/>
      <x:c r="AB295" s="222"/>
      <x:c r="AE295" s="222"/>
      <x:c r="AF295" s="222"/>
      <x:c r="AN295" s="226"/>
      <x:c r="AO295" s="226"/>
      <x:c r="AS295" s="23"/>
      <x:c r="AV295" s="23"/>
      <x:c r="BF295" s="226"/>
      <x:c r="BL295" s="226"/>
      <x:c r="BM295" s="226"/>
      <x:c r="BP295" s="222"/>
      <x:c r="BW295" s="226"/>
      <x:c r="BX295" s="226"/>
      <x:c r="BY295" s="226"/>
      <x:c r="BZ295" s="226"/>
      <x:c r="CB295" s="226"/>
    </x:row>
    <x:row r="296" spans="1:80" x14ac:dyDescent="0.3">
      <x:c r="A296" s="226"/>
      <x:c r="R296" s="226"/>
      <x:c r="T296" s="226"/>
      <x:c r="V296" s="23"/>
      <x:c r="Y296" s="222"/>
      <x:c r="AA296" s="226"/>
      <x:c r="AB296" s="222"/>
      <x:c r="AE296" s="226"/>
      <x:c r="AF296" s="226"/>
      <x:c r="AO296" s="226"/>
      <x:c r="AS296" s="23"/>
      <x:c r="AV296" s="23"/>
      <x:c r="BF296" s="226"/>
      <x:c r="BL296" s="226"/>
      <x:c r="BM296" s="226"/>
      <x:c r="BP296" s="226"/>
      <x:c r="BW296" s="226"/>
      <x:c r="BX296" s="226"/>
      <x:c r="BY296" s="226"/>
      <x:c r="BZ296" s="226"/>
      <x:c r="CB296" s="226"/>
    </x:row>
    <x:row r="297" spans="1:80" x14ac:dyDescent="0.3">
      <x:c r="A297" s="226"/>
      <x:c r="R297" s="226"/>
      <x:c r="T297" s="226"/>
      <x:c r="V297" s="23"/>
      <x:c r="Y297" s="222"/>
      <x:c r="AA297" s="226"/>
      <x:c r="AB297" s="222"/>
      <x:c r="AE297" s="222"/>
      <x:c r="AF297" s="222"/>
      <x:c r="AO297" s="226"/>
      <x:c r="AS297" s="23"/>
      <x:c r="AV297" s="23"/>
      <x:c r="BF297" s="226"/>
      <x:c r="BL297" s="226"/>
      <x:c r="BM297" s="226"/>
      <x:c r="BP297" s="222"/>
      <x:c r="BW297" s="226"/>
      <x:c r="BX297" s="226"/>
      <x:c r="BY297" s="226"/>
      <x:c r="BZ297" s="226"/>
      <x:c r="CB297" s="226"/>
    </x:row>
    <x:row r="298" spans="1:80" x14ac:dyDescent="0.3">
      <x:c r="A298" s="226"/>
      <x:c r="R298" s="226"/>
      <x:c r="T298" s="226"/>
      <x:c r="V298" s="23"/>
      <x:c r="Y298" s="222"/>
      <x:c r="AA298" s="226"/>
      <x:c r="AB298" s="222"/>
      <x:c r="AE298" s="226"/>
      <x:c r="AF298" s="226"/>
      <x:c r="AN298" s="226"/>
      <x:c r="AO298" s="226"/>
      <x:c r="AP298" s="226"/>
      <x:c r="AS298" s="23"/>
      <x:c r="AV298" s="23"/>
      <x:c r="BF298" s="226"/>
      <x:c r="BL298" s="226"/>
      <x:c r="BM298" s="226"/>
      <x:c r="BP298" s="226"/>
      <x:c r="BW298" s="226"/>
      <x:c r="BX298" s="226"/>
      <x:c r="BY298" s="226"/>
      <x:c r="BZ298" s="226"/>
      <x:c r="CB298" s="226"/>
    </x:row>
    <x:row r="299" spans="1:80" x14ac:dyDescent="0.3">
      <x:c r="A299" s="226"/>
      <x:c r="R299" s="226"/>
      <x:c r="T299" s="226"/>
      <x:c r="V299" s="23"/>
      <x:c r="Y299" s="222"/>
      <x:c r="AA299" s="226"/>
      <x:c r="AB299" s="222"/>
      <x:c r="AE299" s="226"/>
      <x:c r="AF299" s="226"/>
      <x:c r="AN299" s="226"/>
      <x:c r="AO299" s="226"/>
      <x:c r="AS299" s="23"/>
      <x:c r="AV299" s="23"/>
      <x:c r="BF299" s="226"/>
      <x:c r="BL299" s="226"/>
      <x:c r="BM299" s="226"/>
      <x:c r="BP299" s="226"/>
      <x:c r="BW299" s="226"/>
      <x:c r="BX299" s="226"/>
      <x:c r="BY299" s="226"/>
      <x:c r="BZ299" s="226"/>
      <x:c r="CB299" s="226"/>
    </x:row>
    <x:row r="300" spans="1:80" x14ac:dyDescent="0.3">
      <x:c r="A300" s="226"/>
      <x:c r="R300" s="226"/>
      <x:c r="T300" s="226"/>
      <x:c r="V300" s="23"/>
      <x:c r="Y300" s="222"/>
      <x:c r="AA300" s="226"/>
      <x:c r="AB300" s="222"/>
      <x:c r="AE300" s="222"/>
      <x:c r="AF300" s="226"/>
      <x:c r="AO300" s="226"/>
      <x:c r="AS300" s="23"/>
      <x:c r="AV300" s="23"/>
      <x:c r="BF300" s="226"/>
      <x:c r="BL300" s="226"/>
      <x:c r="BM300" s="226"/>
      <x:c r="BP300" s="226"/>
      <x:c r="BW300" s="226"/>
      <x:c r="BX300" s="226"/>
      <x:c r="BY300" s="226"/>
      <x:c r="BZ300" s="226"/>
      <x:c r="CB300" s="226"/>
    </x:row>
    <x:row r="301" spans="1:80" x14ac:dyDescent="0.3">
      <x:c r="A301" s="226"/>
      <x:c r="R301" s="226"/>
      <x:c r="T301" s="226"/>
      <x:c r="V301" s="23"/>
      <x:c r="Y301" s="222"/>
      <x:c r="AA301" s="226"/>
      <x:c r="AB301" s="222"/>
      <x:c r="AE301" s="222"/>
      <x:c r="AF301" s="222"/>
      <x:c r="AN301" s="226"/>
      <x:c r="AO301" s="226"/>
      <x:c r="AP301" s="226"/>
      <x:c r="AS301" s="23"/>
      <x:c r="AV301" s="23"/>
      <x:c r="BF301" s="226"/>
      <x:c r="BL301" s="226"/>
      <x:c r="BM301" s="226"/>
      <x:c r="BP301" s="222"/>
      <x:c r="BW301" s="226"/>
      <x:c r="BX301" s="226"/>
      <x:c r="BY301" s="226"/>
      <x:c r="BZ301" s="226"/>
      <x:c r="CB301" s="226"/>
    </x:row>
    <x:row r="302" spans="1:80" x14ac:dyDescent="0.3">
      <x:c r="A302" s="226"/>
      <x:c r="R302" s="226"/>
      <x:c r="T302" s="226"/>
      <x:c r="V302" s="23"/>
      <x:c r="Y302" s="222"/>
      <x:c r="AA302" s="226"/>
      <x:c r="AB302" s="222"/>
      <x:c r="AE302" s="226"/>
      <x:c r="AF302" s="226"/>
      <x:c r="AN302" s="226"/>
      <x:c r="AO302" s="226"/>
      <x:c r="AP302" s="226"/>
      <x:c r="AS302" s="23"/>
      <x:c r="AV302" s="23"/>
      <x:c r="BF302" s="226"/>
      <x:c r="BL302" s="226"/>
      <x:c r="BM302" s="226"/>
      <x:c r="BP302" s="226"/>
      <x:c r="BW302" s="226"/>
      <x:c r="BX302" s="226"/>
      <x:c r="BY302" s="226"/>
      <x:c r="BZ302" s="226"/>
      <x:c r="CB302" s="226"/>
    </x:row>
    <x:row r="303" spans="1:80" x14ac:dyDescent="0.3">
      <x:c r="A303" s="226"/>
      <x:c r="R303" s="226"/>
      <x:c r="T303" s="226"/>
      <x:c r="V303" s="23"/>
      <x:c r="Y303" s="222"/>
      <x:c r="AA303" s="226"/>
      <x:c r="AB303" s="222"/>
      <x:c r="AE303" s="222"/>
      <x:c r="AF303" s="222"/>
      <x:c r="AN303" s="226"/>
      <x:c r="AO303" s="226"/>
      <x:c r="AP303" s="226"/>
      <x:c r="AS303" s="23"/>
      <x:c r="AV303" s="23"/>
      <x:c r="BF303" s="226"/>
      <x:c r="BL303" s="226"/>
      <x:c r="BM303" s="226"/>
      <x:c r="BP303" s="222"/>
      <x:c r="BW303" s="226"/>
      <x:c r="BX303" s="226"/>
      <x:c r="BY303" s="226"/>
      <x:c r="BZ303" s="226"/>
      <x:c r="CB303" s="226"/>
    </x:row>
    <x:row r="304" spans="1:80" x14ac:dyDescent="0.3">
      <x:c r="A304" s="226"/>
      <x:c r="R304" s="226"/>
      <x:c r="T304" s="226"/>
      <x:c r="V304" s="23"/>
      <x:c r="Y304" s="222"/>
      <x:c r="AA304" s="226"/>
      <x:c r="AB304" s="222"/>
      <x:c r="AE304" s="222"/>
      <x:c r="AF304" s="222"/>
      <x:c r="AN304" s="226"/>
      <x:c r="AO304" s="226"/>
      <x:c r="AP304" s="226"/>
      <x:c r="AS304" s="23"/>
      <x:c r="AV304" s="23"/>
      <x:c r="BF304" s="226"/>
      <x:c r="BL304" s="226"/>
      <x:c r="BM304" s="226"/>
      <x:c r="BP304" s="222"/>
      <x:c r="BW304" s="226"/>
      <x:c r="BX304" s="226"/>
      <x:c r="BY304" s="226"/>
      <x:c r="BZ304" s="226"/>
      <x:c r="CB304" s="226"/>
    </x:row>
    <x:row r="305" spans="1:80" x14ac:dyDescent="0.3">
      <x:c r="A305" s="226"/>
      <x:c r="R305" s="226"/>
      <x:c r="T305" s="226"/>
      <x:c r="V305" s="23"/>
      <x:c r="Y305" s="222"/>
      <x:c r="AA305" s="226"/>
      <x:c r="AB305" s="222"/>
      <x:c r="AE305" s="226"/>
      <x:c r="AF305" s="226"/>
      <x:c r="AN305" s="226"/>
      <x:c r="AO305" s="226"/>
      <x:c r="AP305" s="226"/>
      <x:c r="AS305" s="23"/>
      <x:c r="AV305" s="23"/>
      <x:c r="BF305" s="226"/>
      <x:c r="BL305" s="226"/>
      <x:c r="BM305" s="226"/>
      <x:c r="BP305" s="226"/>
      <x:c r="BW305" s="226"/>
      <x:c r="BX305" s="226"/>
      <x:c r="BY305" s="226"/>
      <x:c r="BZ305" s="226"/>
      <x:c r="CB305" s="226"/>
    </x:row>
    <x:row r="306" spans="1:80" x14ac:dyDescent="0.3">
      <x:c r="A306" s="226"/>
      <x:c r="R306" s="226"/>
      <x:c r="T306" s="226"/>
      <x:c r="V306" s="23"/>
      <x:c r="Y306" s="222"/>
      <x:c r="AA306" s="226"/>
      <x:c r="AB306" s="222"/>
      <x:c r="AE306" s="222"/>
      <x:c r="AF306" s="226"/>
      <x:c r="AN306" s="226"/>
      <x:c r="AO306" s="226"/>
      <x:c r="AP306" s="226"/>
      <x:c r="AS306" s="23"/>
      <x:c r="AV306" s="23"/>
      <x:c r="BF306" s="226"/>
      <x:c r="BL306" s="226"/>
      <x:c r="BM306" s="226"/>
      <x:c r="BP306" s="226"/>
      <x:c r="BW306" s="226"/>
      <x:c r="BX306" s="226"/>
      <x:c r="BY306" s="226"/>
      <x:c r="BZ306" s="226"/>
      <x:c r="CB306" s="226"/>
    </x:row>
    <x:row r="307" spans="1:80" x14ac:dyDescent="0.3">
      <x:c r="A307" s="226"/>
      <x:c r="R307" s="226"/>
      <x:c r="T307" s="226"/>
      <x:c r="V307" s="23"/>
      <x:c r="Y307" s="222"/>
      <x:c r="AA307" s="226"/>
      <x:c r="AB307" s="222"/>
      <x:c r="AE307" s="222"/>
      <x:c r="AF307" s="222"/>
      <x:c r="AN307" s="226"/>
      <x:c r="AO307" s="226"/>
      <x:c r="AP307" s="226"/>
      <x:c r="AS307" s="23"/>
      <x:c r="AV307" s="23"/>
      <x:c r="BF307" s="226"/>
      <x:c r="BL307" s="226"/>
      <x:c r="BM307" s="226"/>
      <x:c r="BP307" s="222"/>
      <x:c r="BW307" s="226"/>
      <x:c r="BX307" s="226"/>
      <x:c r="BY307" s="226"/>
      <x:c r="BZ307" s="226"/>
      <x:c r="CB307" s="226"/>
    </x:row>
    <x:row r="308" spans="1:80" x14ac:dyDescent="0.3">
      <x:c r="A308" s="226"/>
      <x:c r="R308" s="226"/>
      <x:c r="T308" s="226"/>
      <x:c r="V308" s="23"/>
      <x:c r="Y308" s="222"/>
      <x:c r="AA308" s="226"/>
      <x:c r="AB308" s="222"/>
      <x:c r="AE308" s="226"/>
      <x:c r="AF308" s="226"/>
      <x:c r="AN308" s="226"/>
      <x:c r="AO308" s="226"/>
      <x:c r="AP308" s="226"/>
      <x:c r="AS308" s="23"/>
      <x:c r="AV308" s="23"/>
      <x:c r="BF308" s="226"/>
      <x:c r="BL308" s="226"/>
      <x:c r="BM308" s="226"/>
      <x:c r="BP308" s="226"/>
      <x:c r="BW308" s="226"/>
      <x:c r="BX308" s="226"/>
      <x:c r="BY308" s="226"/>
      <x:c r="BZ308" s="226"/>
      <x:c r="CB308" s="226"/>
    </x:row>
    <x:row r="309" spans="1:80" x14ac:dyDescent="0.3">
      <x:c r="A309" s="226"/>
      <x:c r="R309" s="226"/>
      <x:c r="T309" s="226"/>
      <x:c r="V309" s="23"/>
      <x:c r="Y309" s="222"/>
      <x:c r="AA309" s="226"/>
      <x:c r="AB309" s="222"/>
      <x:c r="AE309" s="222"/>
      <x:c r="AF309" s="222"/>
      <x:c r="AN309" s="226"/>
      <x:c r="AO309" s="226"/>
      <x:c r="AS309" s="23"/>
      <x:c r="AV309" s="23"/>
      <x:c r="BF309" s="226"/>
      <x:c r="BL309" s="226"/>
      <x:c r="BM309" s="226"/>
      <x:c r="BP309" s="222"/>
      <x:c r="BW309" s="226"/>
      <x:c r="BX309" s="226"/>
      <x:c r="BY309" s="226"/>
      <x:c r="BZ309" s="226"/>
      <x:c r="CB309" s="226"/>
    </x:row>
    <x:row r="310" spans="1:80" x14ac:dyDescent="0.3">
      <x:c r="A310" s="226"/>
      <x:c r="R310" s="226"/>
      <x:c r="T310" s="226"/>
      <x:c r="V310" s="23"/>
      <x:c r="Y310" s="222"/>
      <x:c r="AA310" s="226"/>
      <x:c r="AB310" s="222"/>
      <x:c r="AE310" s="226"/>
      <x:c r="AF310" s="226"/>
      <x:c r="AO310" s="226"/>
      <x:c r="AS310" s="23"/>
      <x:c r="AV310" s="23"/>
      <x:c r="BF310" s="226"/>
      <x:c r="BL310" s="226"/>
      <x:c r="BM310" s="226"/>
      <x:c r="BP310" s="226"/>
      <x:c r="BW310" s="226"/>
      <x:c r="BX310" s="226"/>
      <x:c r="BY310" s="226"/>
      <x:c r="BZ310" s="226"/>
      <x:c r="CB310" s="226"/>
    </x:row>
    <x:row r="311" spans="1:80" x14ac:dyDescent="0.3">
      <x:c r="A311" s="226"/>
      <x:c r="R311" s="226"/>
      <x:c r="T311" s="226"/>
      <x:c r="V311" s="23"/>
      <x:c r="Y311" s="222"/>
      <x:c r="AA311" s="226"/>
      <x:c r="AB311" s="222"/>
      <x:c r="AE311" s="226"/>
      <x:c r="AF311" s="226"/>
      <x:c r="AN311" s="226"/>
      <x:c r="AO311" s="226"/>
      <x:c r="AP311" s="226"/>
      <x:c r="AS311" s="23"/>
      <x:c r="AV311" s="23"/>
      <x:c r="BF311" s="226"/>
      <x:c r="BL311" s="226"/>
      <x:c r="BM311" s="226"/>
      <x:c r="BP311" s="226"/>
      <x:c r="BW311" s="226"/>
      <x:c r="BX311" s="226"/>
      <x:c r="BY311" s="226"/>
      <x:c r="BZ311" s="226"/>
      <x:c r="CB311" s="226"/>
    </x:row>
    <x:row r="312" spans="1:80" x14ac:dyDescent="0.3">
      <x:c r="A312" s="226"/>
      <x:c r="R312" s="226"/>
      <x:c r="T312" s="226"/>
      <x:c r="V312" s="23"/>
      <x:c r="Y312" s="222"/>
      <x:c r="AA312" s="226"/>
      <x:c r="AB312" s="222"/>
      <x:c r="AE312" s="226"/>
      <x:c r="AF312" s="226"/>
      <x:c r="AN312" s="226"/>
      <x:c r="AO312" s="226"/>
      <x:c r="AP312" s="226"/>
      <x:c r="AS312" s="23"/>
      <x:c r="AV312" s="23"/>
      <x:c r="BF312" s="226"/>
      <x:c r="BL312" s="226"/>
      <x:c r="BM312" s="226"/>
      <x:c r="BP312" s="226"/>
      <x:c r="BW312" s="226"/>
      <x:c r="BX312" s="226"/>
      <x:c r="BY312" s="226"/>
      <x:c r="BZ312" s="226"/>
      <x:c r="CB312" s="226"/>
    </x:row>
    <x:row r="313" spans="1:80" x14ac:dyDescent="0.3">
      <x:c r="A313" s="226"/>
      <x:c r="R313" s="226"/>
      <x:c r="T313" s="226"/>
      <x:c r="V313" s="23"/>
      <x:c r="Y313" s="222"/>
      <x:c r="AA313" s="226"/>
      <x:c r="AB313" s="222"/>
      <x:c r="AE313" s="226"/>
      <x:c r="AF313" s="226"/>
      <x:c r="AN313" s="226"/>
      <x:c r="AO313" s="226"/>
      <x:c r="AP313" s="226"/>
      <x:c r="AS313" s="23"/>
      <x:c r="AV313" s="23"/>
      <x:c r="BF313" s="226"/>
      <x:c r="BL313" s="226"/>
      <x:c r="BM313" s="226"/>
      <x:c r="BP313" s="226"/>
      <x:c r="BW313" s="226"/>
      <x:c r="BX313" s="226"/>
      <x:c r="BY313" s="226"/>
      <x:c r="BZ313" s="226"/>
      <x:c r="CB313" s="226"/>
    </x:row>
    <x:row r="314" spans="1:80" x14ac:dyDescent="0.3">
      <x:c r="A314" s="226"/>
      <x:c r="R314" s="226"/>
      <x:c r="T314" s="226"/>
      <x:c r="V314" s="23"/>
      <x:c r="Y314" s="222"/>
      <x:c r="AA314" s="226"/>
      <x:c r="AB314" s="222"/>
      <x:c r="AE314" s="222"/>
      <x:c r="AF314" s="226"/>
      <x:c r="AN314" s="226"/>
      <x:c r="AO314" s="226"/>
      <x:c r="AS314" s="23"/>
      <x:c r="AV314" s="23"/>
      <x:c r="BF314" s="226"/>
      <x:c r="BL314" s="226"/>
      <x:c r="BM314" s="226"/>
      <x:c r="BP314" s="226"/>
      <x:c r="BW314" s="226"/>
      <x:c r="BX314" s="226"/>
      <x:c r="BY314" s="226"/>
      <x:c r="BZ314" s="226"/>
      <x:c r="CB314" s="226"/>
    </x:row>
    <x:row r="315" spans="1:80" x14ac:dyDescent="0.3">
      <x:c r="A315" s="226"/>
      <x:c r="R315" s="226"/>
      <x:c r="T315" s="226"/>
      <x:c r="V315" s="23"/>
      <x:c r="Y315" s="222"/>
      <x:c r="AA315" s="226"/>
      <x:c r="AB315" s="222"/>
      <x:c r="AE315" s="226"/>
      <x:c r="AF315" s="226"/>
      <x:c r="AN315" s="226"/>
      <x:c r="AO315" s="226"/>
      <x:c r="AS315" s="23"/>
      <x:c r="AV315" s="23"/>
      <x:c r="BF315" s="226"/>
      <x:c r="BL315" s="226"/>
      <x:c r="BM315" s="226"/>
      <x:c r="BP315" s="226"/>
      <x:c r="BW315" s="226"/>
      <x:c r="BX315" s="226"/>
      <x:c r="BY315" s="226"/>
      <x:c r="BZ315" s="226"/>
      <x:c r="CB315" s="226"/>
    </x:row>
    <x:row r="316" spans="1:80" x14ac:dyDescent="0.3">
      <x:c r="A316" s="226"/>
      <x:c r="R316" s="226"/>
      <x:c r="T316" s="226"/>
      <x:c r="V316" s="23"/>
      <x:c r="Y316" s="222"/>
      <x:c r="AA316" s="226"/>
      <x:c r="AB316" s="222"/>
      <x:c r="AE316" s="222"/>
      <x:c r="AF316" s="226"/>
      <x:c r="AN316" s="226"/>
      <x:c r="AO316" s="226"/>
      <x:c r="AS316" s="23"/>
      <x:c r="AV316" s="23"/>
      <x:c r="BF316" s="226"/>
      <x:c r="BL316" s="226"/>
      <x:c r="BM316" s="226"/>
      <x:c r="BP316" s="226"/>
      <x:c r="BW316" s="226"/>
      <x:c r="BX316" s="226"/>
      <x:c r="BY316" s="226"/>
      <x:c r="BZ316" s="226"/>
      <x:c r="CB316" s="226"/>
    </x:row>
    <x:row r="317" spans="1:80" x14ac:dyDescent="0.3">
      <x:c r="A317" s="226"/>
      <x:c r="R317" s="226"/>
      <x:c r="T317" s="226"/>
      <x:c r="V317" s="23"/>
      <x:c r="Y317" s="222"/>
      <x:c r="AA317" s="226"/>
      <x:c r="AB317" s="222"/>
      <x:c r="AE317" s="226"/>
      <x:c r="AF317" s="226"/>
      <x:c r="AN317" s="226"/>
      <x:c r="AO317" s="226"/>
      <x:c r="AP317" s="226"/>
      <x:c r="AS317" s="23"/>
      <x:c r="AV317" s="23"/>
      <x:c r="BF317" s="226"/>
      <x:c r="BL317" s="226"/>
      <x:c r="BM317" s="226"/>
      <x:c r="BP317" s="226"/>
      <x:c r="BW317" s="226"/>
      <x:c r="BX317" s="226"/>
      <x:c r="BY317" s="226"/>
      <x:c r="BZ317" s="226"/>
      <x:c r="CB317" s="226"/>
    </x:row>
    <x:row r="318" spans="1:80" x14ac:dyDescent="0.3">
      <x:c r="A318" s="226"/>
      <x:c r="R318" s="226"/>
      <x:c r="T318" s="226"/>
      <x:c r="V318" s="23"/>
      <x:c r="Y318" s="222"/>
      <x:c r="AA318" s="226"/>
      <x:c r="AB318" s="222"/>
      <x:c r="AE318" s="226"/>
      <x:c r="AF318" s="226"/>
      <x:c r="AN318" s="226"/>
      <x:c r="AO318" s="226"/>
      <x:c r="AS318" s="23"/>
      <x:c r="AV318" s="23"/>
      <x:c r="BF318" s="226"/>
      <x:c r="BL318" s="226"/>
      <x:c r="BM318" s="226"/>
      <x:c r="BP318" s="226"/>
      <x:c r="BW318" s="226"/>
      <x:c r="BX318" s="226"/>
      <x:c r="BY318" s="226"/>
      <x:c r="BZ318" s="226"/>
      <x:c r="CB318" s="226"/>
    </x:row>
    <x:row r="319" spans="1:80" x14ac:dyDescent="0.3">
      <x:c r="A319" s="226"/>
      <x:c r="R319" s="226"/>
      <x:c r="T319" s="226"/>
      <x:c r="V319" s="23"/>
      <x:c r="Y319" s="222"/>
      <x:c r="AA319" s="226"/>
      <x:c r="AB319" s="222"/>
      <x:c r="AE319" s="226"/>
      <x:c r="AF319" s="226"/>
      <x:c r="AN319" s="226"/>
      <x:c r="AO319" s="226"/>
      <x:c r="AP319" s="226"/>
      <x:c r="AS319" s="23"/>
      <x:c r="AV319" s="23"/>
      <x:c r="BF319" s="226"/>
      <x:c r="BL319" s="226"/>
      <x:c r="BM319" s="226"/>
      <x:c r="BP319" s="226"/>
      <x:c r="BW319" s="226"/>
      <x:c r="BX319" s="226"/>
      <x:c r="BY319" s="226"/>
      <x:c r="BZ319" s="226"/>
      <x:c r="CB319" s="226"/>
    </x:row>
    <x:row r="320" spans="1:80" x14ac:dyDescent="0.3">
      <x:c r="A320" s="226"/>
      <x:c r="R320" s="226"/>
      <x:c r="T320" s="226"/>
      <x:c r="V320" s="23"/>
      <x:c r="Y320" s="222"/>
      <x:c r="AA320" s="226"/>
      <x:c r="AB320" s="222"/>
      <x:c r="AE320" s="226"/>
      <x:c r="AF320" s="226"/>
      <x:c r="AO320" s="226"/>
      <x:c r="AS320" s="23"/>
      <x:c r="AV320" s="23"/>
      <x:c r="BF320" s="226"/>
      <x:c r="BL320" s="226"/>
      <x:c r="BM320" s="226"/>
      <x:c r="BP320" s="226"/>
      <x:c r="BW320" s="226"/>
      <x:c r="BX320" s="226"/>
      <x:c r="BY320" s="226"/>
      <x:c r="BZ320" s="226"/>
      <x:c r="CB320" s="226"/>
    </x:row>
    <x:row r="321" spans="1:80" x14ac:dyDescent="0.3">
      <x:c r="A321" s="226"/>
      <x:c r="R321" s="226"/>
      <x:c r="T321" s="226"/>
      <x:c r="V321" s="23"/>
      <x:c r="Y321" s="222"/>
      <x:c r="AA321" s="226"/>
      <x:c r="AB321" s="222"/>
      <x:c r="AE321" s="226"/>
      <x:c r="AF321" s="226"/>
      <x:c r="AN321" s="226"/>
      <x:c r="AO321" s="226"/>
      <x:c r="AP321" s="226"/>
      <x:c r="AS321" s="23"/>
      <x:c r="AV321" s="23"/>
      <x:c r="BF321" s="226"/>
      <x:c r="BL321" s="226"/>
      <x:c r="BM321" s="226"/>
      <x:c r="BP321" s="226"/>
      <x:c r="BW321" s="226"/>
      <x:c r="BX321" s="226"/>
      <x:c r="BY321" s="226"/>
      <x:c r="BZ321" s="226"/>
      <x:c r="CB321" s="226"/>
    </x:row>
    <x:row r="322" spans="1:80" x14ac:dyDescent="0.3">
      <x:c r="A322" s="226"/>
      <x:c r="R322" s="226"/>
      <x:c r="T322" s="226"/>
      <x:c r="V322" s="23"/>
      <x:c r="Y322" s="222"/>
      <x:c r="AA322" s="226"/>
      <x:c r="AB322" s="222"/>
      <x:c r="AE322" s="226"/>
      <x:c r="AF322" s="226"/>
      <x:c r="AN322" s="226"/>
      <x:c r="AO322" s="226"/>
      <x:c r="AP322" s="226"/>
      <x:c r="AS322" s="23"/>
      <x:c r="AV322" s="23"/>
      <x:c r="BF322" s="226"/>
      <x:c r="BL322" s="226"/>
      <x:c r="BM322" s="226"/>
      <x:c r="BP322" s="226"/>
      <x:c r="BW322" s="226"/>
      <x:c r="BX322" s="226"/>
      <x:c r="BY322" s="226"/>
      <x:c r="BZ322" s="226"/>
      <x:c r="CB322" s="226"/>
    </x:row>
    <x:row r="323" spans="1:80" x14ac:dyDescent="0.3">
      <x:c r="A323" s="226"/>
      <x:c r="R323" s="226"/>
      <x:c r="T323" s="226"/>
      <x:c r="V323" s="23"/>
      <x:c r="Y323" s="222"/>
      <x:c r="AA323" s="226"/>
      <x:c r="AB323" s="222"/>
      <x:c r="AE323" s="226"/>
      <x:c r="AF323" s="226"/>
      <x:c r="AN323" s="226"/>
      <x:c r="AO323" s="226"/>
      <x:c r="AP323" s="226"/>
      <x:c r="AS323" s="23"/>
      <x:c r="AV323" s="23"/>
      <x:c r="BF323" s="226"/>
      <x:c r="BL323" s="226"/>
      <x:c r="BM323" s="226"/>
      <x:c r="BP323" s="226"/>
      <x:c r="BW323" s="226"/>
      <x:c r="BX323" s="226"/>
      <x:c r="BY323" s="226"/>
      <x:c r="BZ323" s="226"/>
      <x:c r="CB323" s="226"/>
    </x:row>
    <x:row r="324" spans="1:80" x14ac:dyDescent="0.3">
      <x:c r="A324" s="226"/>
      <x:c r="R324" s="226"/>
      <x:c r="T324" s="226"/>
      <x:c r="V324" s="23"/>
      <x:c r="Y324" s="222"/>
      <x:c r="AA324" s="226"/>
      <x:c r="AB324" s="222"/>
      <x:c r="AE324" s="226"/>
      <x:c r="AF324" s="226"/>
      <x:c r="AN324" s="226"/>
      <x:c r="AO324" s="226"/>
      <x:c r="AP324" s="226"/>
      <x:c r="AS324" s="23"/>
      <x:c r="AV324" s="23"/>
      <x:c r="BF324" s="226"/>
      <x:c r="BL324" s="226"/>
      <x:c r="BM324" s="226"/>
      <x:c r="BP324" s="226"/>
      <x:c r="BW324" s="226"/>
      <x:c r="BX324" s="226"/>
      <x:c r="BY324" s="226"/>
      <x:c r="BZ324" s="226"/>
      <x:c r="CB324" s="226"/>
    </x:row>
    <x:row r="325" spans="1:80" x14ac:dyDescent="0.3">
      <x:c r="A325" s="226"/>
      <x:c r="R325" s="226"/>
      <x:c r="T325" s="226"/>
      <x:c r="V325" s="23"/>
      <x:c r="Y325" s="222"/>
      <x:c r="AA325" s="226"/>
      <x:c r="AB325" s="222"/>
      <x:c r="AE325" s="222"/>
      <x:c r="AF325" s="222"/>
      <x:c r="AN325" s="226"/>
      <x:c r="AO325" s="226"/>
      <x:c r="AP325" s="226"/>
      <x:c r="AS325" s="23"/>
      <x:c r="AV325" s="23"/>
      <x:c r="BF325" s="226"/>
      <x:c r="BL325" s="226"/>
      <x:c r="BM325" s="226"/>
      <x:c r="BP325" s="222"/>
      <x:c r="BW325" s="226"/>
      <x:c r="BX325" s="226"/>
      <x:c r="BY325" s="226"/>
      <x:c r="BZ325" s="226"/>
      <x:c r="CB325" s="226"/>
    </x:row>
    <x:row r="326" spans="1:80" x14ac:dyDescent="0.3">
      <x:c r="A326" s="226"/>
      <x:c r="R326" s="226"/>
      <x:c r="T326" s="226"/>
      <x:c r="V326" s="23"/>
      <x:c r="Y326" s="222"/>
      <x:c r="AA326" s="226"/>
      <x:c r="AB326" s="222"/>
      <x:c r="AE326" s="222"/>
      <x:c r="AF326" s="226"/>
      <x:c r="AN326" s="226"/>
      <x:c r="AO326" s="226"/>
      <x:c r="AS326" s="23"/>
      <x:c r="AV326" s="23"/>
      <x:c r="BF326" s="226"/>
      <x:c r="BL326" s="226"/>
      <x:c r="BM326" s="226"/>
      <x:c r="BP326" s="226"/>
      <x:c r="BW326" s="226"/>
      <x:c r="BX326" s="226"/>
      <x:c r="BY326" s="226"/>
      <x:c r="BZ326" s="226"/>
      <x:c r="CB326" s="226"/>
    </x:row>
    <x:row r="327" spans="1:80" x14ac:dyDescent="0.3">
      <x:c r="A327" s="226"/>
      <x:c r="R327" s="226"/>
      <x:c r="T327" s="226"/>
      <x:c r="V327" s="23"/>
      <x:c r="Y327" s="222"/>
      <x:c r="AA327" s="226"/>
      <x:c r="AB327" s="222"/>
      <x:c r="AE327" s="226"/>
      <x:c r="AF327" s="226"/>
      <x:c r="AN327" s="226"/>
      <x:c r="AO327" s="226"/>
      <x:c r="AP327" s="226"/>
      <x:c r="AS327" s="23"/>
      <x:c r="AV327" s="23"/>
      <x:c r="BF327" s="226"/>
      <x:c r="BL327" s="226"/>
      <x:c r="BM327" s="226"/>
      <x:c r="BP327" s="226"/>
      <x:c r="BW327" s="226"/>
      <x:c r="BX327" s="226"/>
      <x:c r="BY327" s="226"/>
      <x:c r="BZ327" s="226"/>
      <x:c r="CB327" s="226"/>
    </x:row>
    <x:row r="328" spans="1:80" x14ac:dyDescent="0.3">
      <x:c r="A328" s="226"/>
      <x:c r="R328" s="226"/>
      <x:c r="T328" s="226"/>
      <x:c r="V328" s="23"/>
      <x:c r="Y328" s="222"/>
      <x:c r="AA328" s="226"/>
      <x:c r="AB328" s="222"/>
      <x:c r="AE328" s="226"/>
      <x:c r="AF328" s="226"/>
      <x:c r="AN328" s="226"/>
      <x:c r="AO328" s="226"/>
      <x:c r="AP328" s="226"/>
      <x:c r="AS328" s="23"/>
      <x:c r="AV328" s="23"/>
      <x:c r="BF328" s="226"/>
      <x:c r="BL328" s="226"/>
      <x:c r="BM328" s="226"/>
      <x:c r="BP328" s="226"/>
      <x:c r="BW328" s="226"/>
      <x:c r="BX328" s="226"/>
      <x:c r="BY328" s="226"/>
      <x:c r="BZ328" s="226"/>
      <x:c r="CB328" s="226"/>
    </x:row>
    <x:row r="329" spans="1:80" x14ac:dyDescent="0.3">
      <x:c r="A329" s="226"/>
      <x:c r="R329" s="226"/>
      <x:c r="T329" s="226"/>
      <x:c r="V329" s="23"/>
      <x:c r="Y329" s="222"/>
      <x:c r="AA329" s="226"/>
      <x:c r="AB329" s="222"/>
      <x:c r="AE329" s="226"/>
      <x:c r="AF329" s="226"/>
      <x:c r="AN329" s="226"/>
      <x:c r="AO329" s="226"/>
      <x:c r="AP329" s="226"/>
      <x:c r="AS329" s="23"/>
      <x:c r="AV329" s="23"/>
      <x:c r="BF329" s="226"/>
      <x:c r="BL329" s="226"/>
      <x:c r="BM329" s="226"/>
      <x:c r="BP329" s="226"/>
      <x:c r="BW329" s="226"/>
      <x:c r="BX329" s="226"/>
      <x:c r="BY329" s="226"/>
      <x:c r="BZ329" s="226"/>
      <x:c r="CB329" s="226"/>
    </x:row>
    <x:row r="330" spans="1:80" x14ac:dyDescent="0.3">
      <x:c r="A330" s="226"/>
      <x:c r="R330" s="226"/>
      <x:c r="T330" s="226"/>
      <x:c r="V330" s="23"/>
      <x:c r="Y330" s="222"/>
      <x:c r="AA330" s="226"/>
      <x:c r="AB330" s="222"/>
      <x:c r="AE330" s="226"/>
      <x:c r="AF330" s="226"/>
      <x:c r="AN330" s="226"/>
      <x:c r="AO330" s="226"/>
      <x:c r="AP330" s="226"/>
      <x:c r="AS330" s="23"/>
      <x:c r="AV330" s="23"/>
      <x:c r="BF330" s="226"/>
      <x:c r="BL330" s="226"/>
      <x:c r="BM330" s="226"/>
      <x:c r="BP330" s="226"/>
      <x:c r="BW330" s="226"/>
      <x:c r="BX330" s="226"/>
      <x:c r="BY330" s="226"/>
      <x:c r="BZ330" s="226"/>
      <x:c r="CB330" s="226"/>
    </x:row>
    <x:row r="331" spans="1:80" x14ac:dyDescent="0.3">
      <x:c r="A331" s="226"/>
      <x:c r="R331" s="226"/>
      <x:c r="T331" s="226"/>
      <x:c r="V331" s="23"/>
      <x:c r="Y331" s="222"/>
      <x:c r="AA331" s="226"/>
      <x:c r="AB331" s="222"/>
      <x:c r="AE331" s="226"/>
      <x:c r="AF331" s="226"/>
      <x:c r="AO331" s="226"/>
      <x:c r="AS331" s="23"/>
      <x:c r="AV331" s="23"/>
      <x:c r="BF331" s="226"/>
      <x:c r="BL331" s="226"/>
      <x:c r="BM331" s="226"/>
      <x:c r="BP331" s="226"/>
      <x:c r="BW331" s="226"/>
      <x:c r="BX331" s="226"/>
      <x:c r="BY331" s="226"/>
      <x:c r="BZ331" s="226"/>
      <x:c r="CB331" s="226"/>
    </x:row>
    <x:row r="332" spans="1:80" x14ac:dyDescent="0.3">
      <x:c r="A332" s="226"/>
      <x:c r="R332" s="226"/>
      <x:c r="T332" s="226"/>
      <x:c r="V332" s="23"/>
      <x:c r="Y332" s="222"/>
      <x:c r="AA332" s="226"/>
      <x:c r="AB332" s="222"/>
      <x:c r="AE332" s="226"/>
      <x:c r="AF332" s="226"/>
      <x:c r="AN332" s="226"/>
      <x:c r="AO332" s="226"/>
      <x:c r="AP332" s="226"/>
      <x:c r="AS332" s="23"/>
      <x:c r="AV332" s="23"/>
      <x:c r="BF332" s="226"/>
      <x:c r="BL332" s="226"/>
      <x:c r="BM332" s="226"/>
      <x:c r="BP332" s="226"/>
      <x:c r="BW332" s="226"/>
      <x:c r="BX332" s="226"/>
      <x:c r="BY332" s="226"/>
      <x:c r="BZ332" s="226"/>
      <x:c r="CB332" s="226"/>
    </x:row>
    <x:row r="333" spans="1:80" x14ac:dyDescent="0.3">
      <x:c r="A333" s="226"/>
      <x:c r="R333" s="226"/>
      <x:c r="T333" s="226"/>
      <x:c r="V333" s="23"/>
      <x:c r="Y333" s="222"/>
      <x:c r="AA333" s="226"/>
      <x:c r="AB333" s="222"/>
      <x:c r="AE333" s="226"/>
      <x:c r="AF333" s="226"/>
      <x:c r="AN333" s="226"/>
      <x:c r="AO333" s="226"/>
      <x:c r="AS333" s="23"/>
      <x:c r="AV333" s="23"/>
      <x:c r="BF333" s="226"/>
      <x:c r="BL333" s="226"/>
      <x:c r="BM333" s="226"/>
      <x:c r="BP333" s="226"/>
      <x:c r="BW333" s="226"/>
      <x:c r="BX333" s="226"/>
      <x:c r="BY333" s="226"/>
      <x:c r="BZ333" s="226"/>
      <x:c r="CB333" s="226"/>
    </x:row>
    <x:row r="334" spans="1:80" x14ac:dyDescent="0.3">
      <x:c r="A334" s="226"/>
      <x:c r="R334" s="226"/>
      <x:c r="T334" s="226"/>
      <x:c r="V334" s="23"/>
      <x:c r="Y334" s="222"/>
      <x:c r="AA334" s="226"/>
      <x:c r="AB334" s="222"/>
      <x:c r="AE334" s="222"/>
      <x:c r="AF334" s="226"/>
      <x:c r="AN334" s="226"/>
      <x:c r="AO334" s="226"/>
      <x:c r="AP334" s="226"/>
      <x:c r="AS334" s="23"/>
      <x:c r="AV334" s="23"/>
      <x:c r="BF334" s="226"/>
      <x:c r="BL334" s="226"/>
      <x:c r="BM334" s="226"/>
      <x:c r="BP334" s="226"/>
      <x:c r="BW334" s="226"/>
      <x:c r="BX334" s="226"/>
      <x:c r="BY334" s="226"/>
      <x:c r="BZ334" s="226"/>
      <x:c r="CB334" s="226"/>
    </x:row>
    <x:row r="335" spans="1:80" x14ac:dyDescent="0.3">
      <x:c r="A335" s="226"/>
      <x:c r="R335" s="226"/>
      <x:c r="T335" s="226"/>
      <x:c r="V335" s="23"/>
      <x:c r="Y335" s="222"/>
      <x:c r="AA335" s="226"/>
      <x:c r="AB335" s="222"/>
      <x:c r="AE335" s="222"/>
      <x:c r="AF335" s="226"/>
      <x:c r="AO335" s="226"/>
      <x:c r="AS335" s="23"/>
      <x:c r="AV335" s="23"/>
      <x:c r="BF335" s="226"/>
      <x:c r="BL335" s="226"/>
      <x:c r="BM335" s="226"/>
      <x:c r="BP335" s="226"/>
      <x:c r="BW335" s="226"/>
      <x:c r="BX335" s="226"/>
      <x:c r="BY335" s="226"/>
      <x:c r="BZ335" s="226"/>
      <x:c r="CB335" s="226"/>
    </x:row>
    <x:row r="336" spans="1:80" x14ac:dyDescent="0.3">
      <x:c r="A336" s="226"/>
      <x:c r="R336" s="226"/>
      <x:c r="T336" s="226"/>
      <x:c r="V336" s="23"/>
      <x:c r="Y336" s="222"/>
      <x:c r="AA336" s="226"/>
      <x:c r="AB336" s="222"/>
      <x:c r="AE336" s="226"/>
      <x:c r="AF336" s="226"/>
      <x:c r="AN336" s="226"/>
      <x:c r="AO336" s="226"/>
      <x:c r="AS336" s="23"/>
      <x:c r="AV336" s="23"/>
      <x:c r="BF336" s="226"/>
      <x:c r="BL336" s="226"/>
      <x:c r="BM336" s="226"/>
      <x:c r="BP336" s="226"/>
      <x:c r="BW336" s="226"/>
      <x:c r="BX336" s="226"/>
      <x:c r="BY336" s="226"/>
      <x:c r="BZ336" s="226"/>
      <x:c r="CB336" s="226"/>
    </x:row>
    <x:row r="337" spans="1:80" x14ac:dyDescent="0.3">
      <x:c r="A337" s="226"/>
      <x:c r="R337" s="226"/>
      <x:c r="T337" s="226"/>
      <x:c r="V337" s="23"/>
      <x:c r="Y337" s="222"/>
      <x:c r="AA337" s="226"/>
      <x:c r="AB337" s="222"/>
      <x:c r="AE337" s="222"/>
      <x:c r="AF337" s="222"/>
      <x:c r="AN337" s="226"/>
      <x:c r="AO337" s="226"/>
      <x:c r="AP337" s="226"/>
      <x:c r="AS337" s="23"/>
      <x:c r="AV337" s="23"/>
      <x:c r="BF337" s="226"/>
      <x:c r="BL337" s="226"/>
      <x:c r="BM337" s="226"/>
      <x:c r="BP337" s="222"/>
      <x:c r="BW337" s="226"/>
      <x:c r="BX337" s="226"/>
      <x:c r="BY337" s="226"/>
      <x:c r="BZ337" s="226"/>
      <x:c r="CB337" s="226"/>
    </x:row>
    <x:row r="338" spans="1:80" x14ac:dyDescent="0.3">
      <x:c r="A338" s="226"/>
      <x:c r="R338" s="226"/>
      <x:c r="T338" s="226"/>
      <x:c r="V338" s="23"/>
      <x:c r="Y338" s="222"/>
      <x:c r="AA338" s="226"/>
      <x:c r="AB338" s="222"/>
      <x:c r="AE338" s="226"/>
      <x:c r="AF338" s="226"/>
      <x:c r="AN338" s="226"/>
      <x:c r="AO338" s="226"/>
      <x:c r="AS338" s="23"/>
      <x:c r="AV338" s="23"/>
      <x:c r="BF338" s="226"/>
      <x:c r="BL338" s="226"/>
      <x:c r="BM338" s="226"/>
      <x:c r="BP338" s="226"/>
      <x:c r="BW338" s="226"/>
      <x:c r="BX338" s="226"/>
      <x:c r="BY338" s="226"/>
      <x:c r="BZ338" s="226"/>
      <x:c r="CB338" s="226"/>
    </x:row>
    <x:row r="339" spans="1:80" x14ac:dyDescent="0.3">
      <x:c r="A339" s="226"/>
      <x:c r="R339" s="226"/>
      <x:c r="T339" s="226"/>
      <x:c r="V339" s="23"/>
      <x:c r="Y339" s="222"/>
      <x:c r="AA339" s="226"/>
      <x:c r="AB339" s="222"/>
      <x:c r="AE339" s="222"/>
      <x:c r="AF339" s="226"/>
      <x:c r="AN339" s="226"/>
      <x:c r="AO339" s="226"/>
      <x:c r="AS339" s="23"/>
      <x:c r="AV339" s="23"/>
      <x:c r="BF339" s="226"/>
      <x:c r="BL339" s="226"/>
      <x:c r="BM339" s="226"/>
      <x:c r="BP339" s="226"/>
      <x:c r="BW339" s="226"/>
      <x:c r="BX339" s="226"/>
      <x:c r="BY339" s="226"/>
      <x:c r="BZ339" s="226"/>
      <x:c r="CB339" s="226"/>
    </x:row>
    <x:row r="340" spans="1:80" x14ac:dyDescent="0.3">
      <x:c r="A340" s="226"/>
      <x:c r="R340" s="226"/>
      <x:c r="T340" s="226"/>
      <x:c r="V340" s="23"/>
      <x:c r="Y340" s="222"/>
      <x:c r="AA340" s="226"/>
      <x:c r="AB340" s="222"/>
      <x:c r="AE340" s="222"/>
      <x:c r="AF340" s="222"/>
      <x:c r="AO340" s="226"/>
      <x:c r="AS340" s="23"/>
      <x:c r="AV340" s="23"/>
      <x:c r="BF340" s="226"/>
      <x:c r="BL340" s="226"/>
      <x:c r="BM340" s="226"/>
      <x:c r="BP340" s="222"/>
      <x:c r="BW340" s="226"/>
      <x:c r="BX340" s="226"/>
      <x:c r="BY340" s="226"/>
      <x:c r="BZ340" s="226"/>
      <x:c r="CB340" s="226"/>
    </x:row>
    <x:row r="341" spans="1:80" x14ac:dyDescent="0.3">
      <x:c r="A341" s="226"/>
      <x:c r="R341" s="226"/>
      <x:c r="T341" s="226"/>
      <x:c r="V341" s="23"/>
      <x:c r="Y341" s="222"/>
      <x:c r="AA341" s="226"/>
      <x:c r="AB341" s="222"/>
      <x:c r="AE341" s="226"/>
      <x:c r="AF341" s="226"/>
      <x:c r="AN341" s="226"/>
      <x:c r="AO341" s="226"/>
      <x:c r="AP341" s="226"/>
      <x:c r="AS341" s="23"/>
      <x:c r="AV341" s="23"/>
      <x:c r="BF341" s="226"/>
      <x:c r="BL341" s="226"/>
      <x:c r="BM341" s="226"/>
      <x:c r="BP341" s="226"/>
      <x:c r="BW341" s="226"/>
      <x:c r="BX341" s="226"/>
      <x:c r="BY341" s="226"/>
      <x:c r="BZ341" s="226"/>
      <x:c r="CB341" s="226"/>
    </x:row>
    <x:row r="342" spans="1:80" x14ac:dyDescent="0.3">
      <x:c r="A342" s="226"/>
      <x:c r="R342" s="226"/>
      <x:c r="T342" s="226"/>
      <x:c r="V342" s="23"/>
      <x:c r="Y342" s="222"/>
      <x:c r="AA342" s="226"/>
      <x:c r="AB342" s="222"/>
      <x:c r="AE342" s="226"/>
      <x:c r="AF342" s="226"/>
      <x:c r="AN342" s="226"/>
      <x:c r="AO342" s="226"/>
      <x:c r="AP342" s="226"/>
      <x:c r="AS342" s="23"/>
      <x:c r="AV342" s="23"/>
      <x:c r="BF342" s="226"/>
      <x:c r="BL342" s="226"/>
      <x:c r="BM342" s="226"/>
      <x:c r="BP342" s="226"/>
      <x:c r="BW342" s="226"/>
      <x:c r="BX342" s="226"/>
      <x:c r="BY342" s="226"/>
      <x:c r="BZ342" s="226"/>
      <x:c r="CB342" s="226"/>
    </x:row>
    <x:row r="343" spans="1:80" x14ac:dyDescent="0.3">
      <x:c r="A343" s="226"/>
      <x:c r="R343" s="226"/>
      <x:c r="T343" s="226"/>
      <x:c r="V343" s="23"/>
      <x:c r="Y343" s="222"/>
      <x:c r="AA343" s="226"/>
      <x:c r="AB343" s="222"/>
      <x:c r="AE343" s="222"/>
      <x:c r="AF343" s="222"/>
      <x:c r="AN343" s="226"/>
      <x:c r="AO343" s="226"/>
      <x:c r="AP343" s="226"/>
      <x:c r="AS343" s="23"/>
      <x:c r="AV343" s="23"/>
      <x:c r="BF343" s="226"/>
      <x:c r="BL343" s="226"/>
      <x:c r="BM343" s="226"/>
      <x:c r="BP343" s="222"/>
      <x:c r="BW343" s="226"/>
      <x:c r="BX343" s="226"/>
      <x:c r="BY343" s="226"/>
      <x:c r="BZ343" s="226"/>
      <x:c r="CB343" s="226"/>
    </x:row>
    <x:row r="344" spans="1:80" x14ac:dyDescent="0.3">
      <x:c r="A344" s="226"/>
      <x:c r="R344" s="226"/>
      <x:c r="T344" s="226"/>
      <x:c r="V344" s="23"/>
      <x:c r="Y344" s="222"/>
      <x:c r="AA344" s="226"/>
      <x:c r="AB344" s="222"/>
      <x:c r="AE344" s="226"/>
      <x:c r="AF344" s="226"/>
      <x:c r="AN344" s="226"/>
      <x:c r="AO344" s="226"/>
      <x:c r="AP344" s="226"/>
      <x:c r="AS344" s="23"/>
      <x:c r="AV344" s="23"/>
      <x:c r="BF344" s="226"/>
      <x:c r="BL344" s="226"/>
      <x:c r="BM344" s="226"/>
      <x:c r="BP344" s="226"/>
      <x:c r="BW344" s="226"/>
      <x:c r="BX344" s="226"/>
      <x:c r="BY344" s="226"/>
      <x:c r="BZ344" s="226"/>
      <x:c r="CB344" s="226"/>
    </x:row>
    <x:row r="345" spans="1:80" x14ac:dyDescent="0.3">
      <x:c r="A345" s="226"/>
      <x:c r="R345" s="226"/>
      <x:c r="T345" s="226"/>
      <x:c r="V345" s="23"/>
      <x:c r="Y345" s="222"/>
      <x:c r="AA345" s="226"/>
      <x:c r="AB345" s="222"/>
      <x:c r="AE345" s="226"/>
      <x:c r="AF345" s="226"/>
      <x:c r="AN345" s="226"/>
      <x:c r="AO345" s="226"/>
      <x:c r="AP345" s="226"/>
      <x:c r="AS345" s="23"/>
      <x:c r="AV345" s="23"/>
      <x:c r="BF345" s="226"/>
      <x:c r="BL345" s="226"/>
      <x:c r="BM345" s="226"/>
      <x:c r="BP345" s="226"/>
      <x:c r="BW345" s="226"/>
      <x:c r="BX345" s="226"/>
      <x:c r="BY345" s="226"/>
      <x:c r="BZ345" s="226"/>
      <x:c r="CB345" s="226"/>
    </x:row>
    <x:row r="346" spans="1:80" x14ac:dyDescent="0.3">
      <x:c r="A346" s="226"/>
      <x:c r="R346" s="226"/>
      <x:c r="T346" s="226"/>
      <x:c r="V346" s="23"/>
      <x:c r="Y346" s="222"/>
      <x:c r="AA346" s="226"/>
      <x:c r="AB346" s="222"/>
      <x:c r="AE346" s="222"/>
      <x:c r="AF346" s="222"/>
      <x:c r="AN346" s="226"/>
      <x:c r="AO346" s="226"/>
      <x:c r="AP346" s="226"/>
      <x:c r="AS346" s="23"/>
      <x:c r="AV346" s="23"/>
      <x:c r="BF346" s="226"/>
      <x:c r="BL346" s="226"/>
      <x:c r="BM346" s="226"/>
      <x:c r="BP346" s="222"/>
      <x:c r="BW346" s="226"/>
      <x:c r="BX346" s="226"/>
      <x:c r="BY346" s="226"/>
      <x:c r="BZ346" s="226"/>
      <x:c r="CB346" s="226"/>
    </x:row>
    <x:row r="347" spans="1:80" x14ac:dyDescent="0.3">
      <x:c r="A347" s="226"/>
      <x:c r="R347" s="226"/>
      <x:c r="T347" s="226"/>
      <x:c r="V347" s="23"/>
      <x:c r="Y347" s="222"/>
      <x:c r="AA347" s="226"/>
      <x:c r="AB347" s="222"/>
      <x:c r="AE347" s="222"/>
      <x:c r="AF347" s="226"/>
      <x:c r="AN347" s="226"/>
      <x:c r="AO347" s="226"/>
      <x:c r="AP347" s="226"/>
      <x:c r="AS347" s="23"/>
      <x:c r="AV347" s="23"/>
      <x:c r="BF347" s="226"/>
      <x:c r="BL347" s="226"/>
      <x:c r="BM347" s="226"/>
      <x:c r="BP347" s="226"/>
      <x:c r="BW347" s="226"/>
      <x:c r="BX347" s="226"/>
      <x:c r="BY347" s="226"/>
      <x:c r="BZ347" s="226"/>
      <x:c r="CB347" s="226"/>
    </x:row>
    <x:row r="348" spans="1:80" x14ac:dyDescent="0.3">
      <x:c r="A348" s="226"/>
      <x:c r="R348" s="226"/>
      <x:c r="T348" s="226"/>
      <x:c r="V348" s="23"/>
      <x:c r="Y348" s="222"/>
      <x:c r="AA348" s="226"/>
      <x:c r="AB348" s="222"/>
      <x:c r="AE348" s="226"/>
      <x:c r="AF348" s="226"/>
      <x:c r="AJ348" s="226"/>
      <x:c r="AN348" s="226"/>
      <x:c r="AO348" s="226"/>
      <x:c r="AP348" s="226"/>
      <x:c r="AS348" s="23"/>
      <x:c r="AV348" s="23"/>
      <x:c r="BF348" s="226"/>
      <x:c r="BL348" s="226"/>
      <x:c r="BM348" s="226"/>
      <x:c r="BP348" s="226"/>
      <x:c r="BW348" s="226"/>
      <x:c r="BX348" s="226"/>
      <x:c r="BY348" s="226"/>
      <x:c r="BZ348" s="226"/>
      <x:c r="CB348" s="226"/>
    </x:row>
    <x:row r="349" spans="1:80" x14ac:dyDescent="0.3">
      <x:c r="A349" s="226"/>
      <x:c r="R349" s="226"/>
      <x:c r="T349" s="226"/>
      <x:c r="V349" s="23"/>
      <x:c r="Y349" s="222"/>
      <x:c r="AA349" s="226"/>
      <x:c r="AB349" s="222"/>
      <x:c r="AE349" s="226"/>
      <x:c r="AF349" s="226"/>
      <x:c r="AN349" s="226"/>
      <x:c r="AO349" s="226"/>
      <x:c r="AP349" s="226"/>
      <x:c r="AS349" s="23"/>
      <x:c r="AV349" s="23"/>
      <x:c r="BF349" s="226"/>
      <x:c r="BL349" s="226"/>
      <x:c r="BM349" s="226"/>
      <x:c r="BP349" s="226"/>
      <x:c r="BW349" s="226"/>
      <x:c r="BX349" s="226"/>
      <x:c r="BY349" s="226"/>
      <x:c r="BZ349" s="226"/>
      <x:c r="CB349" s="226"/>
    </x:row>
    <x:row r="350" spans="1:80" x14ac:dyDescent="0.3">
      <x:c r="A350" s="226"/>
      <x:c r="R350" s="226"/>
      <x:c r="T350" s="226"/>
      <x:c r="V350" s="23"/>
      <x:c r="Y350" s="222"/>
      <x:c r="AA350" s="226"/>
      <x:c r="AB350" s="222"/>
      <x:c r="AE350" s="226"/>
      <x:c r="AF350" s="226"/>
      <x:c r="AN350" s="226"/>
      <x:c r="AO350" s="226"/>
      <x:c r="AS350" s="23"/>
      <x:c r="AV350" s="23"/>
      <x:c r="BF350" s="226"/>
      <x:c r="BL350" s="226"/>
      <x:c r="BM350" s="226"/>
      <x:c r="BP350" s="226"/>
      <x:c r="BW350" s="226"/>
      <x:c r="BX350" s="226"/>
      <x:c r="BY350" s="226"/>
      <x:c r="BZ350" s="226"/>
      <x:c r="CB350" s="226"/>
    </x:row>
    <x:row r="351" spans="1:80" x14ac:dyDescent="0.3">
      <x:c r="A351" s="226"/>
      <x:c r="R351" s="226"/>
      <x:c r="T351" s="226"/>
      <x:c r="V351" s="23"/>
      <x:c r="Y351" s="222"/>
      <x:c r="AA351" s="226"/>
      <x:c r="AB351" s="222"/>
      <x:c r="AE351" s="222"/>
      <x:c r="AF351" s="222"/>
      <x:c r="AJ351" s="226"/>
      <x:c r="AN351" s="226"/>
      <x:c r="AO351" s="226"/>
      <x:c r="AP351" s="226"/>
      <x:c r="AS351" s="23"/>
      <x:c r="AV351" s="23"/>
      <x:c r="BF351" s="226"/>
      <x:c r="BL351" s="226"/>
      <x:c r="BM351" s="226"/>
      <x:c r="BP351" s="222"/>
      <x:c r="BW351" s="226"/>
      <x:c r="BX351" s="226"/>
      <x:c r="BY351" s="226"/>
      <x:c r="BZ351" s="226"/>
      <x:c r="CB351" s="226"/>
    </x:row>
    <x:row r="352" spans="1:80" x14ac:dyDescent="0.3">
      <x:c r="A352" s="226"/>
      <x:c r="R352" s="226"/>
      <x:c r="T352" s="226"/>
      <x:c r="V352" s="23"/>
      <x:c r="Y352" s="222"/>
      <x:c r="AA352" s="226"/>
      <x:c r="AB352" s="222"/>
      <x:c r="AE352" s="226"/>
      <x:c r="AF352" s="226"/>
      <x:c r="AN352" s="226"/>
      <x:c r="AO352" s="226"/>
      <x:c r="AS352" s="23"/>
      <x:c r="AV352" s="23"/>
      <x:c r="BF352" s="226"/>
      <x:c r="BL352" s="226"/>
      <x:c r="BM352" s="226"/>
      <x:c r="BP352" s="226"/>
      <x:c r="BW352" s="226"/>
      <x:c r="BX352" s="226"/>
      <x:c r="BY352" s="226"/>
      <x:c r="BZ352" s="226"/>
      <x:c r="CB352" s="226"/>
    </x:row>
    <x:row r="353" spans="1:80" x14ac:dyDescent="0.3">
      <x:c r="A353" s="226"/>
      <x:c r="R353" s="226"/>
      <x:c r="T353" s="226"/>
      <x:c r="V353" s="23"/>
      <x:c r="Y353" s="222"/>
      <x:c r="AA353" s="226"/>
      <x:c r="AB353" s="222"/>
      <x:c r="AE353" s="226"/>
      <x:c r="AF353" s="226"/>
      <x:c r="AN353" s="226"/>
      <x:c r="AO353" s="226"/>
      <x:c r="AS353" s="23"/>
      <x:c r="AV353" s="23"/>
      <x:c r="BF353" s="226"/>
      <x:c r="BL353" s="226"/>
      <x:c r="BM353" s="226"/>
      <x:c r="BP353" s="226"/>
      <x:c r="BW353" s="226"/>
      <x:c r="BX353" s="226"/>
      <x:c r="BY353" s="226"/>
      <x:c r="BZ353" s="226"/>
      <x:c r="CB353" s="226"/>
    </x:row>
    <x:row r="354" spans="1:80" x14ac:dyDescent="0.3">
      <x:c r="A354" s="226"/>
      <x:c r="R354" s="226"/>
      <x:c r="T354" s="226"/>
      <x:c r="V354" s="23"/>
      <x:c r="Y354" s="222"/>
      <x:c r="AA354" s="226"/>
      <x:c r="AB354" s="222"/>
      <x:c r="AE354" s="222"/>
      <x:c r="AF354" s="226"/>
      <x:c r="AN354" s="226"/>
      <x:c r="AO354" s="226"/>
      <x:c r="AP354" s="226"/>
      <x:c r="AS354" s="23"/>
      <x:c r="AV354" s="23"/>
      <x:c r="BF354" s="226"/>
      <x:c r="BL354" s="226"/>
      <x:c r="BM354" s="226"/>
      <x:c r="BP354" s="226"/>
      <x:c r="BW354" s="226"/>
      <x:c r="BX354" s="226"/>
      <x:c r="BY354" s="226"/>
      <x:c r="BZ354" s="226"/>
      <x:c r="CB354" s="226"/>
    </x:row>
    <x:row r="355" spans="1:80" x14ac:dyDescent="0.3">
      <x:c r="A355" s="226"/>
      <x:c r="R355" s="226"/>
      <x:c r="T355" s="226"/>
      <x:c r="V355" s="23"/>
      <x:c r="Y355" s="222"/>
      <x:c r="AA355" s="226"/>
      <x:c r="AB355" s="222"/>
      <x:c r="AE355" s="226"/>
      <x:c r="AF355" s="226"/>
      <x:c r="AN355" s="226"/>
      <x:c r="AO355" s="226"/>
      <x:c r="AP355" s="226"/>
      <x:c r="AS355" s="23"/>
      <x:c r="AV355" s="23"/>
      <x:c r="BF355" s="226"/>
      <x:c r="BL355" s="226"/>
      <x:c r="BM355" s="226"/>
      <x:c r="BP355" s="226"/>
      <x:c r="BW355" s="226"/>
      <x:c r="BX355" s="226"/>
      <x:c r="BY355" s="226"/>
      <x:c r="BZ355" s="226"/>
      <x:c r="CB355" s="226"/>
    </x:row>
    <x:row r="356" spans="1:80" x14ac:dyDescent="0.3">
      <x:c r="A356" s="226"/>
      <x:c r="R356" s="226"/>
      <x:c r="T356" s="226"/>
      <x:c r="V356" s="23"/>
      <x:c r="Y356" s="222"/>
      <x:c r="AA356" s="226"/>
      <x:c r="AB356" s="222"/>
      <x:c r="AE356" s="226"/>
      <x:c r="AF356" s="226"/>
      <x:c r="AN356" s="226"/>
      <x:c r="AO356" s="226"/>
      <x:c r="AP356" s="226"/>
      <x:c r="AS356" s="23"/>
      <x:c r="AV356" s="23"/>
      <x:c r="BF356" s="226"/>
      <x:c r="BL356" s="226"/>
      <x:c r="BM356" s="226"/>
      <x:c r="BP356" s="226"/>
      <x:c r="BW356" s="226"/>
      <x:c r="BX356" s="226"/>
      <x:c r="BY356" s="226"/>
      <x:c r="BZ356" s="226"/>
      <x:c r="CB356" s="226"/>
    </x:row>
    <x:row r="357" spans="1:80" x14ac:dyDescent="0.3">
      <x:c r="A357" s="226"/>
      <x:c r="R357" s="226"/>
      <x:c r="T357" s="226"/>
      <x:c r="V357" s="23"/>
      <x:c r="Y357" s="222"/>
      <x:c r="AA357" s="226"/>
      <x:c r="AB357" s="222"/>
      <x:c r="AE357" s="222"/>
      <x:c r="AF357" s="222"/>
      <x:c r="AN357" s="226"/>
      <x:c r="AO357" s="226"/>
      <x:c r="AP357" s="226"/>
      <x:c r="AS357" s="23"/>
      <x:c r="AV357" s="23"/>
      <x:c r="BF357" s="226"/>
      <x:c r="BL357" s="226"/>
      <x:c r="BM357" s="226"/>
      <x:c r="BP357" s="222"/>
      <x:c r="BW357" s="226"/>
      <x:c r="BX357" s="226"/>
      <x:c r="BY357" s="226"/>
      <x:c r="BZ357" s="226"/>
      <x:c r="CB357" s="226"/>
    </x:row>
    <x:row r="358" spans="1:80" x14ac:dyDescent="0.3">
      <x:c r="A358" s="226"/>
      <x:c r="R358" s="226"/>
      <x:c r="T358" s="226"/>
      <x:c r="V358" s="23"/>
      <x:c r="Y358" s="222"/>
      <x:c r="AA358" s="226"/>
      <x:c r="AB358" s="222"/>
      <x:c r="AE358" s="226"/>
      <x:c r="AF358" s="226"/>
      <x:c r="AN358" s="226"/>
      <x:c r="AO358" s="226"/>
      <x:c r="AP358" s="226"/>
      <x:c r="AS358" s="23"/>
      <x:c r="AV358" s="23"/>
      <x:c r="BF358" s="226"/>
      <x:c r="BL358" s="226"/>
      <x:c r="BM358" s="226"/>
      <x:c r="BP358" s="226"/>
      <x:c r="BW358" s="226"/>
      <x:c r="BX358" s="226"/>
      <x:c r="BY358" s="226"/>
      <x:c r="BZ358" s="226"/>
      <x:c r="CB358" s="226"/>
    </x:row>
    <x:row r="359" spans="1:80" x14ac:dyDescent="0.3">
      <x:c r="A359" s="226"/>
      <x:c r="R359" s="226"/>
      <x:c r="T359" s="226"/>
      <x:c r="V359" s="23"/>
      <x:c r="Y359" s="222"/>
      <x:c r="AA359" s="226"/>
      <x:c r="AB359" s="222"/>
      <x:c r="AE359" s="226"/>
      <x:c r="AF359" s="226"/>
      <x:c r="AN359" s="226"/>
      <x:c r="AO359" s="226"/>
      <x:c r="AP359" s="226"/>
      <x:c r="AS359" s="23"/>
      <x:c r="AV359" s="23"/>
      <x:c r="BF359" s="226"/>
      <x:c r="BL359" s="226"/>
      <x:c r="BM359" s="226"/>
      <x:c r="BP359" s="226"/>
      <x:c r="BW359" s="226"/>
      <x:c r="BX359" s="226"/>
      <x:c r="BY359" s="226"/>
      <x:c r="BZ359" s="226"/>
      <x:c r="CB359" s="226"/>
    </x:row>
    <x:row r="360" spans="1:80" x14ac:dyDescent="0.3">
      <x:c r="A360" s="226"/>
      <x:c r="R360" s="226"/>
      <x:c r="T360" s="226"/>
      <x:c r="V360" s="23"/>
      <x:c r="Y360" s="222"/>
      <x:c r="AA360" s="226"/>
      <x:c r="AB360" s="222"/>
      <x:c r="AE360" s="226"/>
      <x:c r="AF360" s="226"/>
      <x:c r="AN360" s="226"/>
      <x:c r="AO360" s="226"/>
      <x:c r="AP360" s="226"/>
      <x:c r="AS360" s="23"/>
      <x:c r="AV360" s="23"/>
      <x:c r="BF360" s="226"/>
      <x:c r="BL360" s="226"/>
      <x:c r="BM360" s="226"/>
      <x:c r="BP360" s="226"/>
      <x:c r="BW360" s="226"/>
      <x:c r="BX360" s="226"/>
      <x:c r="BY360" s="226"/>
      <x:c r="BZ360" s="226"/>
      <x:c r="CB360" s="226"/>
    </x:row>
    <x:row r="361" spans="1:80" x14ac:dyDescent="0.3">
      <x:c r="A361" s="226"/>
      <x:c r="R361" s="226"/>
      <x:c r="T361" s="226"/>
      <x:c r="V361" s="23"/>
      <x:c r="Y361" s="222"/>
      <x:c r="AA361" s="226"/>
      <x:c r="AB361" s="222"/>
      <x:c r="AE361" s="226"/>
      <x:c r="AF361" s="226"/>
      <x:c r="AN361" s="226"/>
      <x:c r="AO361" s="226"/>
      <x:c r="AP361" s="226"/>
      <x:c r="AS361" s="23"/>
      <x:c r="AV361" s="23"/>
      <x:c r="BF361" s="226"/>
      <x:c r="BL361" s="226"/>
      <x:c r="BM361" s="226"/>
      <x:c r="BP361" s="226"/>
      <x:c r="BW361" s="226"/>
      <x:c r="BX361" s="226"/>
      <x:c r="BY361" s="226"/>
      <x:c r="BZ361" s="226"/>
      <x:c r="CB361" s="226"/>
    </x:row>
    <x:row r="362" spans="1:80" x14ac:dyDescent="0.3">
      <x:c r="A362" s="226"/>
      <x:c r="R362" s="226"/>
      <x:c r="T362" s="226"/>
      <x:c r="V362" s="23"/>
      <x:c r="Y362" s="222"/>
      <x:c r="AA362" s="226"/>
      <x:c r="AB362" s="222"/>
      <x:c r="AE362" s="222"/>
      <x:c r="AF362" s="226"/>
      <x:c r="AN362" s="226"/>
      <x:c r="AO362" s="226"/>
      <x:c r="AP362" s="226"/>
      <x:c r="AS362" s="23"/>
      <x:c r="AV362" s="23"/>
      <x:c r="BF362" s="226"/>
      <x:c r="BL362" s="226"/>
      <x:c r="BM362" s="226"/>
      <x:c r="BP362" s="226"/>
      <x:c r="BW362" s="226"/>
      <x:c r="BX362" s="226"/>
      <x:c r="BY362" s="226"/>
      <x:c r="BZ362" s="226"/>
      <x:c r="CB362" s="226"/>
    </x:row>
    <x:row r="363" spans="1:80" x14ac:dyDescent="0.3">
      <x:c r="A363" s="226"/>
      <x:c r="R363" s="226"/>
      <x:c r="T363" s="226"/>
      <x:c r="V363" s="23"/>
      <x:c r="Y363" s="222"/>
      <x:c r="AA363" s="226"/>
      <x:c r="AB363" s="222"/>
      <x:c r="AE363" s="222"/>
      <x:c r="AF363" s="222"/>
      <x:c r="AN363" s="226"/>
      <x:c r="AO363" s="226"/>
      <x:c r="AP363" s="226"/>
      <x:c r="AS363" s="23"/>
      <x:c r="AV363" s="23"/>
      <x:c r="BF363" s="226"/>
      <x:c r="BL363" s="226"/>
      <x:c r="BM363" s="226"/>
      <x:c r="BP363" s="222"/>
      <x:c r="BW363" s="226"/>
      <x:c r="BX363" s="226"/>
      <x:c r="BY363" s="226"/>
      <x:c r="BZ363" s="226"/>
      <x:c r="CB363" s="226"/>
    </x:row>
    <x:row r="364" spans="1:80" x14ac:dyDescent="0.3">
      <x:c r="A364" s="226"/>
      <x:c r="R364" s="226"/>
      <x:c r="T364" s="226"/>
      <x:c r="V364" s="23"/>
      <x:c r="Y364" s="222"/>
      <x:c r="AA364" s="226"/>
      <x:c r="AB364" s="222"/>
      <x:c r="AE364" s="226"/>
      <x:c r="AF364" s="226"/>
      <x:c r="AN364" s="226"/>
      <x:c r="AO364" s="226"/>
      <x:c r="AP364" s="226"/>
      <x:c r="AS364" s="23"/>
      <x:c r="AV364" s="23"/>
      <x:c r="BF364" s="226"/>
      <x:c r="BL364" s="226"/>
      <x:c r="BM364" s="226"/>
      <x:c r="BP364" s="226"/>
      <x:c r="BW364" s="226"/>
      <x:c r="BX364" s="226"/>
      <x:c r="BY364" s="226"/>
      <x:c r="BZ364" s="226"/>
      <x:c r="CB364" s="226"/>
    </x:row>
    <x:row r="365" spans="1:80" x14ac:dyDescent="0.3">
      <x:c r="A365" s="226"/>
      <x:c r="R365" s="226"/>
      <x:c r="T365" s="226"/>
      <x:c r="V365" s="23"/>
      <x:c r="Y365" s="222"/>
      <x:c r="AA365" s="226"/>
      <x:c r="AB365" s="222"/>
      <x:c r="AE365" s="226"/>
      <x:c r="AF365" s="226"/>
      <x:c r="AO365" s="226"/>
      <x:c r="AS365" s="23"/>
      <x:c r="AV365" s="23"/>
      <x:c r="BF365" s="226"/>
      <x:c r="BL365" s="226"/>
      <x:c r="BM365" s="226"/>
      <x:c r="BP365" s="226"/>
      <x:c r="BW365" s="226"/>
      <x:c r="BX365" s="226"/>
      <x:c r="BY365" s="226"/>
      <x:c r="BZ365" s="226"/>
      <x:c r="CB365" s="226"/>
    </x:row>
    <x:row r="366" spans="1:80" x14ac:dyDescent="0.3">
      <x:c r="A366" s="226"/>
      <x:c r="R366" s="226"/>
      <x:c r="T366" s="226"/>
      <x:c r="V366" s="23"/>
      <x:c r="Y366" s="222"/>
      <x:c r="AA366" s="226"/>
      <x:c r="AB366" s="222"/>
      <x:c r="AE366" s="226"/>
      <x:c r="AF366" s="226"/>
      <x:c r="AN366" s="226"/>
      <x:c r="AO366" s="226"/>
      <x:c r="AP366" s="226"/>
      <x:c r="AS366" s="23"/>
      <x:c r="AV366" s="23"/>
      <x:c r="BF366" s="226"/>
      <x:c r="BL366" s="226"/>
      <x:c r="BM366" s="226"/>
      <x:c r="BP366" s="226"/>
      <x:c r="BW366" s="226"/>
      <x:c r="BX366" s="226"/>
      <x:c r="BY366" s="226"/>
      <x:c r="BZ366" s="226"/>
      <x:c r="CB366" s="226"/>
    </x:row>
    <x:row r="367" spans="1:80" x14ac:dyDescent="0.3">
      <x:c r="A367" s="226"/>
      <x:c r="R367" s="226"/>
      <x:c r="T367" s="226"/>
      <x:c r="V367" s="23"/>
      <x:c r="Y367" s="222"/>
      <x:c r="AA367" s="226"/>
      <x:c r="AB367" s="222"/>
      <x:c r="AE367" s="226"/>
      <x:c r="AF367" s="226"/>
      <x:c r="AN367" s="226"/>
      <x:c r="AO367" s="226"/>
      <x:c r="AP367" s="226"/>
      <x:c r="AS367" s="23"/>
      <x:c r="AV367" s="23"/>
      <x:c r="BF367" s="226"/>
      <x:c r="BL367" s="226"/>
      <x:c r="BM367" s="226"/>
      <x:c r="BP367" s="226"/>
      <x:c r="BW367" s="226"/>
      <x:c r="BX367" s="226"/>
      <x:c r="BY367" s="226"/>
      <x:c r="BZ367" s="226"/>
      <x:c r="CB367" s="226"/>
    </x:row>
    <x:row r="368" spans="1:80" x14ac:dyDescent="0.3">
      <x:c r="A368" s="226"/>
      <x:c r="R368" s="226"/>
      <x:c r="T368" s="226"/>
      <x:c r="V368" s="23"/>
      <x:c r="Y368" s="222"/>
      <x:c r="AA368" s="226"/>
      <x:c r="AB368" s="226"/>
      <x:c r="AE368" s="226"/>
      <x:c r="AF368" s="226"/>
      <x:c r="AN368" s="226"/>
      <x:c r="AO368" s="226"/>
      <x:c r="AP368" s="226"/>
      <x:c r="AS368" s="23"/>
      <x:c r="AV368" s="23"/>
      <x:c r="BF368" s="226"/>
      <x:c r="BL368" s="226"/>
      <x:c r="BM368" s="226"/>
      <x:c r="BP368" s="226"/>
      <x:c r="BW368" s="226"/>
      <x:c r="BX368" s="226"/>
      <x:c r="BY368" s="226"/>
      <x:c r="BZ368" s="226"/>
      <x:c r="CB368" s="226"/>
    </x:row>
    <x:row r="369" spans="1:80" x14ac:dyDescent="0.3">
      <x:c r="A369" s="226"/>
      <x:c r="R369" s="226"/>
      <x:c r="T369" s="226"/>
      <x:c r="V369" s="23"/>
      <x:c r="Y369" s="222"/>
      <x:c r="AA369" s="226"/>
      <x:c r="AB369" s="222"/>
      <x:c r="AE369" s="226"/>
      <x:c r="AF369" s="226"/>
      <x:c r="AN369" s="226"/>
      <x:c r="AO369" s="226"/>
      <x:c r="AS369" s="23"/>
      <x:c r="AV369" s="23"/>
      <x:c r="BF369" s="226"/>
      <x:c r="BL369" s="226"/>
      <x:c r="BM369" s="226"/>
      <x:c r="BP369" s="226"/>
      <x:c r="BW369" s="226"/>
      <x:c r="BX369" s="226"/>
      <x:c r="BY369" s="226"/>
      <x:c r="BZ369" s="226"/>
      <x:c r="CB369" s="226"/>
    </x:row>
    <x:row r="370" spans="1:80" x14ac:dyDescent="0.3">
      <x:c r="A370" s="226"/>
      <x:c r="R370" s="226"/>
      <x:c r="T370" s="226"/>
      <x:c r="V370" s="23"/>
      <x:c r="Y370" s="222"/>
      <x:c r="AA370" s="226"/>
      <x:c r="AB370" s="222"/>
      <x:c r="AE370" s="222"/>
      <x:c r="AF370" s="222"/>
      <x:c r="AO370" s="226"/>
      <x:c r="AS370" s="23"/>
      <x:c r="AV370" s="23"/>
      <x:c r="BF370" s="226"/>
      <x:c r="BL370" s="226"/>
      <x:c r="BM370" s="226"/>
      <x:c r="BP370" s="222"/>
      <x:c r="BW370" s="226"/>
      <x:c r="BX370" s="226"/>
      <x:c r="BY370" s="226"/>
      <x:c r="BZ370" s="226"/>
      <x:c r="CB370" s="226"/>
    </x:row>
    <x:row r="371" spans="1:80" x14ac:dyDescent="0.3">
      <x:c r="A371" s="226"/>
      <x:c r="R371" s="226"/>
      <x:c r="T371" s="226"/>
      <x:c r="V371" s="23"/>
      <x:c r="Y371" s="222"/>
      <x:c r="AA371" s="226"/>
      <x:c r="AB371" s="222"/>
      <x:c r="AE371" s="222"/>
      <x:c r="AF371" s="222"/>
      <x:c r="AO371" s="226"/>
      <x:c r="AS371" s="23"/>
      <x:c r="AV371" s="23"/>
      <x:c r="BF371" s="226"/>
      <x:c r="BL371" s="226"/>
      <x:c r="BM371" s="226"/>
      <x:c r="BP371" s="222"/>
      <x:c r="BW371" s="226"/>
      <x:c r="BX371" s="226"/>
      <x:c r="BY371" s="226"/>
      <x:c r="BZ371" s="226"/>
      <x:c r="CB371" s="226"/>
    </x:row>
    <x:row r="372" spans="1:80" x14ac:dyDescent="0.3">
      <x:c r="A372" s="226"/>
      <x:c r="R372" s="226"/>
      <x:c r="T372" s="226"/>
      <x:c r="V372" s="23"/>
      <x:c r="Y372" s="222"/>
      <x:c r="AA372" s="226"/>
      <x:c r="AB372" s="222"/>
      <x:c r="AE372" s="222"/>
      <x:c r="AF372" s="226"/>
      <x:c r="AN372" s="226"/>
      <x:c r="AO372" s="226"/>
      <x:c r="AP372" s="226"/>
      <x:c r="AS372" s="23"/>
      <x:c r="AV372" s="23"/>
      <x:c r="BF372" s="226"/>
      <x:c r="BL372" s="226"/>
      <x:c r="BM372" s="226"/>
      <x:c r="BP372" s="226"/>
      <x:c r="BW372" s="226"/>
      <x:c r="BX372" s="226"/>
      <x:c r="BY372" s="226"/>
      <x:c r="BZ372" s="226"/>
      <x:c r="CB372" s="226"/>
    </x:row>
    <x:row r="373" spans="1:80" x14ac:dyDescent="0.3">
      <x:c r="A373" s="226"/>
      <x:c r="R373" s="226"/>
      <x:c r="T373" s="226"/>
      <x:c r="V373" s="23"/>
      <x:c r="Y373" s="222"/>
      <x:c r="AA373" s="226"/>
      <x:c r="AB373" s="222"/>
      <x:c r="AE373" s="226"/>
      <x:c r="AF373" s="226"/>
      <x:c r="AN373" s="226"/>
      <x:c r="AO373" s="226"/>
      <x:c r="AP373" s="226"/>
      <x:c r="AS373" s="23"/>
      <x:c r="AV373" s="23"/>
      <x:c r="BF373" s="226"/>
      <x:c r="BL373" s="226"/>
      <x:c r="BM373" s="226"/>
      <x:c r="BP373" s="226"/>
      <x:c r="BW373" s="226"/>
      <x:c r="BX373" s="226"/>
      <x:c r="BY373" s="226"/>
      <x:c r="BZ373" s="226"/>
      <x:c r="CB373" s="226"/>
    </x:row>
    <x:row r="374" spans="1:80" x14ac:dyDescent="0.3">
      <x:c r="A374" s="226"/>
      <x:c r="R374" s="226"/>
      <x:c r="T374" s="226"/>
      <x:c r="V374" s="23"/>
      <x:c r="Y374" s="222"/>
      <x:c r="AA374" s="226"/>
      <x:c r="AB374" s="222"/>
      <x:c r="AE374" s="226"/>
      <x:c r="AF374" s="226"/>
      <x:c r="AO374" s="226"/>
      <x:c r="AS374" s="23"/>
      <x:c r="AV374" s="23"/>
      <x:c r="BF374" s="226"/>
      <x:c r="BL374" s="226"/>
      <x:c r="BM374" s="226"/>
      <x:c r="BP374" s="226"/>
      <x:c r="BW374" s="226"/>
      <x:c r="BX374" s="226"/>
      <x:c r="BY374" s="226"/>
      <x:c r="BZ374" s="226"/>
      <x:c r="CB374" s="226"/>
    </x:row>
    <x:row r="375" spans="1:80" x14ac:dyDescent="0.3">
      <x:c r="A375" s="226"/>
      <x:c r="R375" s="226"/>
      <x:c r="T375" s="226"/>
      <x:c r="V375" s="23"/>
      <x:c r="Y375" s="222"/>
      <x:c r="AA375" s="226"/>
      <x:c r="AB375" s="222"/>
      <x:c r="AE375" s="226"/>
      <x:c r="AF375" s="226"/>
      <x:c r="AN375" s="226"/>
      <x:c r="AO375" s="226"/>
      <x:c r="AS375" s="23"/>
      <x:c r="AV375" s="23"/>
      <x:c r="BF375" s="226"/>
      <x:c r="BL375" s="226"/>
      <x:c r="BM375" s="226"/>
      <x:c r="BP375" s="226"/>
      <x:c r="BW375" s="226"/>
      <x:c r="BX375" s="226"/>
      <x:c r="BY375" s="226"/>
      <x:c r="BZ375" s="226"/>
      <x:c r="CB375" s="226"/>
    </x:row>
    <x:row r="376" spans="1:80" x14ac:dyDescent="0.3">
      <x:c r="A376" s="226"/>
      <x:c r="R376" s="226"/>
      <x:c r="T376" s="226"/>
      <x:c r="V376" s="23"/>
      <x:c r="Y376" s="222"/>
      <x:c r="AA376" s="226"/>
      <x:c r="AB376" s="222"/>
      <x:c r="AE376" s="226"/>
      <x:c r="AF376" s="226"/>
      <x:c r="AN376" s="226"/>
      <x:c r="AO376" s="226"/>
      <x:c r="AS376" s="23"/>
      <x:c r="AV376" s="23"/>
      <x:c r="BF376" s="226"/>
      <x:c r="BL376" s="226"/>
      <x:c r="BM376" s="226"/>
      <x:c r="BP376" s="226"/>
      <x:c r="BW376" s="226"/>
      <x:c r="BX376" s="226"/>
      <x:c r="BY376" s="226"/>
      <x:c r="BZ376" s="226"/>
      <x:c r="CB376" s="226"/>
    </x:row>
    <x:row r="377" spans="1:80" x14ac:dyDescent="0.3">
      <x:c r="A377" s="226"/>
      <x:c r="R377" s="226"/>
      <x:c r="T377" s="226"/>
      <x:c r="V377" s="23"/>
      <x:c r="Y377" s="222"/>
      <x:c r="AA377" s="226"/>
      <x:c r="AB377" s="226"/>
      <x:c r="AE377" s="226"/>
      <x:c r="AF377" s="226"/>
      <x:c r="AN377" s="226"/>
      <x:c r="AO377" s="226"/>
      <x:c r="AP377" s="226"/>
      <x:c r="AS377" s="23"/>
      <x:c r="AV377" s="23"/>
      <x:c r="BF377" s="226"/>
      <x:c r="BL377" s="226"/>
      <x:c r="BM377" s="226"/>
      <x:c r="BP377" s="226"/>
      <x:c r="BW377" s="226"/>
      <x:c r="BX377" s="226"/>
      <x:c r="BY377" s="226"/>
      <x:c r="BZ377" s="226"/>
      <x:c r="CB377" s="226"/>
    </x:row>
    <x:row r="378" spans="1:80" x14ac:dyDescent="0.3">
      <x:c r="A378" s="226"/>
      <x:c r="R378" s="226"/>
      <x:c r="T378" s="226"/>
      <x:c r="V378" s="23"/>
      <x:c r="Y378" s="222"/>
      <x:c r="AA378" s="226"/>
      <x:c r="AB378" s="222"/>
      <x:c r="AE378" s="226"/>
      <x:c r="AF378" s="226"/>
      <x:c r="AN378" s="226"/>
      <x:c r="AO378" s="226"/>
      <x:c r="AP378" s="226"/>
      <x:c r="AS378" s="23"/>
      <x:c r="AV378" s="23"/>
      <x:c r="BF378" s="226"/>
      <x:c r="BL378" s="226"/>
      <x:c r="BM378" s="226"/>
      <x:c r="BP378" s="226"/>
      <x:c r="BW378" s="226"/>
      <x:c r="BX378" s="226"/>
      <x:c r="BY378" s="226"/>
      <x:c r="BZ378" s="226"/>
      <x:c r="CB378" s="226"/>
    </x:row>
    <x:row r="379" spans="1:80" x14ac:dyDescent="0.3">
      <x:c r="A379" s="226"/>
      <x:c r="R379" s="226"/>
      <x:c r="T379" s="226"/>
      <x:c r="V379" s="23"/>
      <x:c r="Y379" s="222"/>
      <x:c r="AA379" s="226"/>
      <x:c r="AB379" s="222"/>
      <x:c r="AE379" s="226"/>
      <x:c r="AF379" s="226"/>
      <x:c r="AN379" s="226"/>
      <x:c r="AO379" s="226"/>
      <x:c r="AP379" s="226"/>
      <x:c r="AS379" s="23"/>
      <x:c r="AV379" s="23"/>
      <x:c r="BF379" s="226"/>
      <x:c r="BL379" s="226"/>
      <x:c r="BM379" s="226"/>
      <x:c r="BP379" s="226"/>
      <x:c r="BW379" s="226"/>
      <x:c r="BX379" s="226"/>
      <x:c r="BY379" s="226"/>
      <x:c r="BZ379" s="226"/>
      <x:c r="CB379" s="226"/>
    </x:row>
    <x:row r="380" spans="1:80" x14ac:dyDescent="0.3">
      <x:c r="A380" s="226"/>
      <x:c r="R380" s="226"/>
      <x:c r="T380" s="226"/>
      <x:c r="V380" s="23"/>
      <x:c r="Y380" s="222"/>
      <x:c r="AA380" s="226"/>
      <x:c r="AB380" s="222"/>
      <x:c r="AE380" s="226"/>
      <x:c r="AF380" s="226"/>
      <x:c r="AN380" s="226"/>
      <x:c r="AO380" s="226"/>
      <x:c r="AP380" s="226"/>
      <x:c r="AS380" s="23"/>
      <x:c r="AV380" s="23"/>
      <x:c r="BF380" s="226"/>
      <x:c r="BL380" s="226"/>
      <x:c r="BM380" s="226"/>
      <x:c r="BP380" s="226"/>
      <x:c r="BW380" s="226"/>
      <x:c r="BX380" s="226"/>
      <x:c r="BY380" s="226"/>
      <x:c r="BZ380" s="226"/>
      <x:c r="CB380" s="226"/>
    </x:row>
    <x:row r="381" spans="1:80" x14ac:dyDescent="0.3">
      <x:c r="A381" s="226"/>
      <x:c r="R381" s="226"/>
      <x:c r="T381" s="226"/>
      <x:c r="V381" s="23"/>
      <x:c r="Y381" s="222"/>
      <x:c r="AA381" s="226"/>
      <x:c r="AB381" s="222"/>
      <x:c r="AE381" s="226"/>
      <x:c r="AF381" s="226"/>
      <x:c r="AN381" s="226"/>
      <x:c r="AO381" s="226"/>
      <x:c r="AP381" s="226"/>
      <x:c r="AS381" s="23"/>
      <x:c r="AV381" s="23"/>
      <x:c r="BF381" s="226"/>
      <x:c r="BL381" s="226"/>
      <x:c r="BM381" s="226"/>
      <x:c r="BP381" s="226"/>
      <x:c r="BW381" s="226"/>
      <x:c r="BX381" s="226"/>
      <x:c r="BY381" s="226"/>
      <x:c r="BZ381" s="226"/>
      <x:c r="CB381" s="226"/>
    </x:row>
    <x:row r="382" spans="1:80" x14ac:dyDescent="0.3">
      <x:c r="A382" s="226"/>
      <x:c r="R382" s="226"/>
      <x:c r="T382" s="226"/>
      <x:c r="V382" s="23"/>
      <x:c r="Y382" s="222"/>
      <x:c r="AA382" s="226"/>
      <x:c r="AB382" s="222"/>
      <x:c r="AE382" s="226"/>
      <x:c r="AF382" s="226"/>
      <x:c r="AO382" s="226"/>
      <x:c r="AS382" s="23"/>
      <x:c r="AV382" s="23"/>
      <x:c r="BF382" s="226"/>
      <x:c r="BL382" s="226"/>
      <x:c r="BM382" s="226"/>
      <x:c r="BP382" s="226"/>
      <x:c r="BW382" s="226"/>
      <x:c r="BX382" s="226"/>
      <x:c r="BY382" s="226"/>
      <x:c r="BZ382" s="226"/>
      <x:c r="CB382" s="226"/>
    </x:row>
    <x:row r="383" spans="1:80" x14ac:dyDescent="0.3">
      <x:c r="A383" s="226"/>
      <x:c r="R383" s="226"/>
      <x:c r="T383" s="226"/>
      <x:c r="V383" s="23"/>
      <x:c r="Y383" s="222"/>
      <x:c r="AA383" s="226"/>
      <x:c r="AB383" s="222"/>
      <x:c r="AE383" s="222"/>
      <x:c r="AF383" s="222"/>
      <x:c r="AN383" s="226"/>
      <x:c r="AO383" s="226"/>
      <x:c r="AP383" s="226"/>
      <x:c r="AS383" s="23"/>
      <x:c r="AV383" s="23"/>
      <x:c r="BF383" s="226"/>
      <x:c r="BL383" s="226"/>
      <x:c r="BM383" s="226"/>
      <x:c r="BP383" s="222"/>
      <x:c r="BW383" s="226"/>
      <x:c r="BX383" s="226"/>
      <x:c r="BY383" s="226"/>
      <x:c r="BZ383" s="226"/>
      <x:c r="CB383" s="226"/>
    </x:row>
    <x:row r="384" spans="1:80" x14ac:dyDescent="0.3">
      <x:c r="A384" s="226"/>
      <x:c r="R384" s="226"/>
      <x:c r="T384" s="226"/>
      <x:c r="V384" s="23"/>
      <x:c r="Y384" s="222"/>
      <x:c r="AA384" s="226"/>
      <x:c r="AB384" s="222"/>
      <x:c r="AE384" s="226"/>
      <x:c r="AF384" s="226"/>
      <x:c r="AN384" s="226"/>
      <x:c r="AO384" s="226"/>
      <x:c r="AP384" s="226"/>
      <x:c r="AS384" s="23"/>
      <x:c r="AV384" s="23"/>
      <x:c r="BF384" s="226"/>
      <x:c r="BL384" s="226"/>
      <x:c r="BM384" s="226"/>
      <x:c r="BP384" s="226"/>
      <x:c r="BW384" s="226"/>
      <x:c r="BX384" s="226"/>
      <x:c r="BY384" s="226"/>
      <x:c r="BZ384" s="226"/>
      <x:c r="CB384" s="226"/>
    </x:row>
    <x:row r="385" spans="1:80" x14ac:dyDescent="0.3">
      <x:c r="A385" s="226"/>
      <x:c r="R385" s="226"/>
      <x:c r="T385" s="226"/>
      <x:c r="V385" s="23"/>
      <x:c r="Y385" s="222"/>
      <x:c r="AA385" s="226"/>
      <x:c r="AB385" s="222"/>
      <x:c r="AE385" s="226"/>
      <x:c r="AF385" s="226"/>
      <x:c r="AN385" s="226"/>
      <x:c r="AO385" s="226"/>
      <x:c r="AP385" s="226"/>
      <x:c r="AS385" s="23"/>
      <x:c r="AV385" s="23"/>
      <x:c r="BF385" s="226"/>
      <x:c r="BL385" s="226"/>
      <x:c r="BM385" s="226"/>
      <x:c r="BP385" s="226"/>
      <x:c r="BW385" s="226"/>
      <x:c r="BX385" s="226"/>
      <x:c r="BY385" s="226"/>
      <x:c r="BZ385" s="226"/>
      <x:c r="CB385" s="226"/>
    </x:row>
    <x:row r="386" spans="1:80" x14ac:dyDescent="0.3">
      <x:c r="A386" s="226"/>
      <x:c r="R386" s="226"/>
      <x:c r="T386" s="226"/>
      <x:c r="V386" s="23"/>
      <x:c r="Y386" s="222"/>
      <x:c r="AA386" s="226"/>
      <x:c r="AB386" s="222"/>
      <x:c r="AE386" s="222"/>
      <x:c r="AF386" s="222"/>
      <x:c r="AJ386" s="226"/>
      <x:c r="AN386" s="226"/>
      <x:c r="AO386" s="226"/>
      <x:c r="AP386" s="226"/>
      <x:c r="AS386" s="23"/>
      <x:c r="AV386" s="23"/>
      <x:c r="BF386" s="226"/>
      <x:c r="BL386" s="226"/>
      <x:c r="BM386" s="226"/>
      <x:c r="BP386" s="222"/>
      <x:c r="BW386" s="226"/>
      <x:c r="BX386" s="226"/>
      <x:c r="BY386" s="226"/>
      <x:c r="BZ386" s="226"/>
      <x:c r="CB386" s="226"/>
    </x:row>
    <x:row r="387" spans="1:80" x14ac:dyDescent="0.3">
      <x:c r="A387" s="226"/>
      <x:c r="R387" s="226"/>
      <x:c r="T387" s="226"/>
      <x:c r="V387" s="23"/>
      <x:c r="Y387" s="222"/>
      <x:c r="AA387" s="226"/>
      <x:c r="AB387" s="222"/>
      <x:c r="AE387" s="226"/>
      <x:c r="AF387" s="226"/>
      <x:c r="AN387" s="226"/>
      <x:c r="AO387" s="226"/>
      <x:c r="AP387" s="226"/>
      <x:c r="AS387" s="23"/>
      <x:c r="AV387" s="23"/>
      <x:c r="BF387" s="226"/>
      <x:c r="BL387" s="226"/>
      <x:c r="BM387" s="226"/>
      <x:c r="BP387" s="226"/>
      <x:c r="BW387" s="226"/>
      <x:c r="BX387" s="226"/>
      <x:c r="BY387" s="226"/>
      <x:c r="BZ387" s="226"/>
      <x:c r="CB387" s="226"/>
    </x:row>
    <x:row r="388" spans="1:80" x14ac:dyDescent="0.3">
      <x:c r="A388" s="226"/>
      <x:c r="R388" s="226"/>
      <x:c r="T388" s="226"/>
      <x:c r="V388" s="23"/>
      <x:c r="Y388" s="222"/>
      <x:c r="AA388" s="226"/>
      <x:c r="AB388" s="222"/>
      <x:c r="AE388" s="226"/>
      <x:c r="AF388" s="226"/>
      <x:c r="AS388" s="23"/>
      <x:c r="AV388" s="23"/>
      <x:c r="BF388" s="226"/>
      <x:c r="BL388" s="226"/>
      <x:c r="BM388" s="226"/>
      <x:c r="BP388" s="226"/>
      <x:c r="BW388" s="226"/>
      <x:c r="BX388" s="226"/>
      <x:c r="BY388" s="226"/>
      <x:c r="BZ388" s="226"/>
      <x:c r="CB388" s="226"/>
    </x:row>
    <x:row r="389" spans="1:80" x14ac:dyDescent="0.3">
      <x:c r="A389" s="226"/>
      <x:c r="R389" s="226"/>
      <x:c r="T389" s="226"/>
      <x:c r="V389" s="23"/>
      <x:c r="Y389" s="222"/>
      <x:c r="AA389" s="226"/>
      <x:c r="AB389" s="222"/>
      <x:c r="AE389" s="226"/>
      <x:c r="AF389" s="226"/>
      <x:c r="AN389" s="226"/>
      <x:c r="AO389" s="226"/>
      <x:c r="AP389" s="226"/>
      <x:c r="AS389" s="23"/>
      <x:c r="AV389" s="23"/>
      <x:c r="BF389" s="226"/>
      <x:c r="BL389" s="226"/>
      <x:c r="BM389" s="226"/>
      <x:c r="BP389" s="226"/>
      <x:c r="BW389" s="226"/>
      <x:c r="BX389" s="226"/>
      <x:c r="BY389" s="226"/>
      <x:c r="BZ389" s="226"/>
      <x:c r="CB389" s="226"/>
    </x:row>
    <x:row r="390" spans="1:80" x14ac:dyDescent="0.3">
      <x:c r="A390" s="226"/>
      <x:c r="R390" s="226"/>
      <x:c r="T390" s="226"/>
      <x:c r="V390" s="23"/>
      <x:c r="Y390" s="222"/>
      <x:c r="AA390" s="226"/>
      <x:c r="AB390" s="222"/>
      <x:c r="AE390" s="222"/>
      <x:c r="AF390" s="222"/>
      <x:c r="AN390" s="226"/>
      <x:c r="AO390" s="226"/>
      <x:c r="AP390" s="226"/>
      <x:c r="AS390" s="23"/>
      <x:c r="AV390" s="23"/>
      <x:c r="BF390" s="226"/>
      <x:c r="BL390" s="226"/>
      <x:c r="BM390" s="226"/>
      <x:c r="BP390" s="222"/>
      <x:c r="BW390" s="226"/>
      <x:c r="BX390" s="226"/>
      <x:c r="BY390" s="226"/>
      <x:c r="BZ390" s="226"/>
      <x:c r="CB390" s="226"/>
    </x:row>
    <x:row r="391" spans="1:80" x14ac:dyDescent="0.3">
      <x:c r="A391" s="226"/>
      <x:c r="R391" s="226"/>
      <x:c r="T391" s="226"/>
      <x:c r="V391" s="23"/>
      <x:c r="Y391" s="222"/>
      <x:c r="AA391" s="226"/>
      <x:c r="AB391" s="222"/>
      <x:c r="AE391" s="226"/>
      <x:c r="AF391" s="226"/>
      <x:c r="AO391" s="226"/>
      <x:c r="AS391" s="23"/>
      <x:c r="AV391" s="23"/>
      <x:c r="BF391" s="226"/>
      <x:c r="BL391" s="226"/>
      <x:c r="BM391" s="226"/>
      <x:c r="BP391" s="226"/>
      <x:c r="BW391" s="226"/>
      <x:c r="BX391" s="226"/>
      <x:c r="BY391" s="226"/>
      <x:c r="BZ391" s="226"/>
      <x:c r="CB391" s="226"/>
    </x:row>
    <x:row r="392" spans="1:80" x14ac:dyDescent="0.3">
      <x:c r="A392" s="226"/>
      <x:c r="R392" s="226"/>
      <x:c r="T392" s="226"/>
      <x:c r="V392" s="23"/>
      <x:c r="Y392" s="222"/>
      <x:c r="AA392" s="226"/>
      <x:c r="AB392" s="222"/>
      <x:c r="AE392" s="222"/>
      <x:c r="AF392" s="226"/>
      <x:c r="AN392" s="226"/>
      <x:c r="AO392" s="226"/>
      <x:c r="AP392" s="226"/>
      <x:c r="AS392" s="23"/>
      <x:c r="AV392" s="23"/>
      <x:c r="BF392" s="226"/>
      <x:c r="BL392" s="226"/>
      <x:c r="BM392" s="226"/>
      <x:c r="BP392" s="226"/>
      <x:c r="BW392" s="226"/>
      <x:c r="BX392" s="226"/>
      <x:c r="BY392" s="226"/>
      <x:c r="BZ392" s="226"/>
      <x:c r="CB392" s="226"/>
    </x:row>
    <x:row r="393" spans="1:80" x14ac:dyDescent="0.3">
      <x:c r="A393" s="226"/>
      <x:c r="R393" s="226"/>
      <x:c r="T393" s="226"/>
      <x:c r="V393" s="23"/>
      <x:c r="Y393" s="222"/>
      <x:c r="AA393" s="226"/>
      <x:c r="AB393" s="222"/>
      <x:c r="AE393" s="226"/>
      <x:c r="AF393" s="226"/>
      <x:c r="AN393" s="226"/>
      <x:c r="AO393" s="226"/>
      <x:c r="AP393" s="226"/>
      <x:c r="AS393" s="23"/>
      <x:c r="AV393" s="23"/>
      <x:c r="BF393" s="226"/>
      <x:c r="BL393" s="226"/>
      <x:c r="BM393" s="226"/>
      <x:c r="BP393" s="226"/>
      <x:c r="BW393" s="226"/>
      <x:c r="BX393" s="226"/>
      <x:c r="BY393" s="226"/>
      <x:c r="BZ393" s="226"/>
      <x:c r="CB393" s="226"/>
    </x:row>
    <x:row r="394" spans="1:80" x14ac:dyDescent="0.3">
      <x:c r="A394" s="226"/>
      <x:c r="R394" s="226"/>
      <x:c r="T394" s="226"/>
      <x:c r="V394" s="23"/>
      <x:c r="Y394" s="222"/>
      <x:c r="AA394" s="226"/>
      <x:c r="AB394" s="222"/>
      <x:c r="AE394" s="222"/>
      <x:c r="AF394" s="226"/>
      <x:c r="AN394" s="226"/>
      <x:c r="AO394" s="226"/>
      <x:c r="AP394" s="226"/>
      <x:c r="AS394" s="23"/>
      <x:c r="AV394" s="23"/>
      <x:c r="BF394" s="226"/>
      <x:c r="BL394" s="226"/>
      <x:c r="BM394" s="226"/>
      <x:c r="BP394" s="226"/>
      <x:c r="BW394" s="226"/>
      <x:c r="BX394" s="226"/>
      <x:c r="BY394" s="226"/>
      <x:c r="BZ394" s="226"/>
      <x:c r="CB394" s="226"/>
    </x:row>
    <x:row r="395" spans="1:80" x14ac:dyDescent="0.3">
      <x:c r="A395" s="226"/>
      <x:c r="R395" s="226"/>
      <x:c r="T395" s="226"/>
      <x:c r="V395" s="23"/>
      <x:c r="Y395" s="222"/>
      <x:c r="AA395" s="226"/>
      <x:c r="AB395" s="222"/>
      <x:c r="AE395" s="226"/>
      <x:c r="AF395" s="226"/>
      <x:c r="AN395" s="226"/>
      <x:c r="AO395" s="226"/>
      <x:c r="AS395" s="23"/>
      <x:c r="AV395" s="23"/>
      <x:c r="BF395" s="226"/>
      <x:c r="BL395" s="226"/>
      <x:c r="BM395" s="226"/>
      <x:c r="BP395" s="226"/>
      <x:c r="BW395" s="226"/>
      <x:c r="BX395" s="226"/>
      <x:c r="BY395" s="226"/>
      <x:c r="BZ395" s="226"/>
      <x:c r="CB395" s="226"/>
    </x:row>
    <x:row r="396" spans="1:80" x14ac:dyDescent="0.3">
      <x:c r="A396" s="226"/>
      <x:c r="R396" s="226"/>
      <x:c r="T396" s="226"/>
      <x:c r="V396" s="23"/>
      <x:c r="Y396" s="222"/>
      <x:c r="AA396" s="226"/>
      <x:c r="AB396" s="222"/>
      <x:c r="AE396" s="226"/>
      <x:c r="AF396" s="226"/>
      <x:c r="AN396" s="226"/>
      <x:c r="AO396" s="226"/>
      <x:c r="AP396" s="226"/>
      <x:c r="AS396" s="23"/>
      <x:c r="AV396" s="23"/>
      <x:c r="BF396" s="226"/>
      <x:c r="BL396" s="226"/>
      <x:c r="BM396" s="226"/>
      <x:c r="BP396" s="226"/>
      <x:c r="BW396" s="226"/>
      <x:c r="BX396" s="226"/>
      <x:c r="BY396" s="226"/>
      <x:c r="BZ396" s="226"/>
      <x:c r="CB396" s="226"/>
    </x:row>
    <x:row r="397" spans="1:80" x14ac:dyDescent="0.3">
      <x:c r="A397" s="226"/>
      <x:c r="R397" s="226"/>
      <x:c r="T397" s="226"/>
      <x:c r="V397" s="23"/>
      <x:c r="Y397" s="222"/>
      <x:c r="AA397" s="226"/>
      <x:c r="AB397" s="222"/>
      <x:c r="AE397" s="226"/>
      <x:c r="AF397" s="226"/>
      <x:c r="AN397" s="226"/>
      <x:c r="AO397" s="226"/>
      <x:c r="AS397" s="23"/>
      <x:c r="AV397" s="23"/>
      <x:c r="BF397" s="226"/>
      <x:c r="BL397" s="226"/>
      <x:c r="BM397" s="226"/>
      <x:c r="BP397" s="226"/>
      <x:c r="BW397" s="226"/>
      <x:c r="BX397" s="226"/>
      <x:c r="BY397" s="226"/>
      <x:c r="BZ397" s="226"/>
      <x:c r="CB397" s="226"/>
    </x:row>
    <x:row r="398" spans="1:80" x14ac:dyDescent="0.3">
      <x:c r="A398" s="226"/>
      <x:c r="R398" s="226"/>
      <x:c r="T398" s="226"/>
      <x:c r="V398" s="23"/>
      <x:c r="Y398" s="222"/>
      <x:c r="AA398" s="226"/>
      <x:c r="AB398" s="222"/>
      <x:c r="AE398" s="226"/>
      <x:c r="AF398" s="226"/>
      <x:c r="AN398" s="226"/>
      <x:c r="AO398" s="226"/>
      <x:c r="AS398" s="23"/>
      <x:c r="AV398" s="23"/>
      <x:c r="BF398" s="226"/>
      <x:c r="BL398" s="226"/>
      <x:c r="BM398" s="226"/>
      <x:c r="BP398" s="226"/>
      <x:c r="BW398" s="226"/>
      <x:c r="BX398" s="226"/>
      <x:c r="BY398" s="226"/>
      <x:c r="BZ398" s="226"/>
      <x:c r="CB398" s="226"/>
    </x:row>
    <x:row r="399" spans="1:80" x14ac:dyDescent="0.3">
      <x:c r="A399" s="226"/>
      <x:c r="R399" s="226"/>
      <x:c r="T399" s="226"/>
      <x:c r="V399" s="23"/>
      <x:c r="Y399" s="222"/>
      <x:c r="AA399" s="226"/>
      <x:c r="AB399" s="222"/>
      <x:c r="AE399" s="226"/>
      <x:c r="AF399" s="226"/>
      <x:c r="AN399" s="226"/>
      <x:c r="AO399" s="226"/>
      <x:c r="AP399" s="226"/>
      <x:c r="AS399" s="23"/>
      <x:c r="AV399" s="23"/>
      <x:c r="BF399" s="226"/>
      <x:c r="BL399" s="226"/>
      <x:c r="BM399" s="226"/>
      <x:c r="BP399" s="226"/>
      <x:c r="BW399" s="226"/>
      <x:c r="BX399" s="226"/>
      <x:c r="BY399" s="226"/>
      <x:c r="BZ399" s="226"/>
      <x:c r="CB399" s="226"/>
    </x:row>
    <x:row r="400" spans="1:80" x14ac:dyDescent="0.3">
      <x:c r="A400" s="226"/>
      <x:c r="R400" s="226"/>
      <x:c r="T400" s="226"/>
      <x:c r="V400" s="23"/>
      <x:c r="Y400" s="222"/>
      <x:c r="AA400" s="226"/>
      <x:c r="AB400" s="222"/>
      <x:c r="AE400" s="222"/>
      <x:c r="AF400" s="226"/>
      <x:c r="AO400" s="226"/>
      <x:c r="AS400" s="23"/>
      <x:c r="AV400" s="23"/>
      <x:c r="BF400" s="226"/>
      <x:c r="BL400" s="226"/>
      <x:c r="BM400" s="226"/>
      <x:c r="BP400" s="226"/>
      <x:c r="BW400" s="226"/>
      <x:c r="BX400" s="226"/>
      <x:c r="BY400" s="226"/>
      <x:c r="BZ400" s="226"/>
      <x:c r="CB400" s="226"/>
    </x:row>
    <x:row r="401" spans="1:80" x14ac:dyDescent="0.3">
      <x:c r="A401" s="226"/>
      <x:c r="R401" s="226"/>
      <x:c r="T401" s="226"/>
      <x:c r="V401" s="23"/>
      <x:c r="Y401" s="222"/>
      <x:c r="AA401" s="226"/>
      <x:c r="AB401" s="222"/>
      <x:c r="AE401" s="222"/>
      <x:c r="AF401" s="226"/>
      <x:c r="AO401" s="226"/>
      <x:c r="AS401" s="23"/>
      <x:c r="AV401" s="23"/>
      <x:c r="BF401" s="226"/>
      <x:c r="BL401" s="226"/>
      <x:c r="BM401" s="226"/>
      <x:c r="BP401" s="226"/>
      <x:c r="BW401" s="226"/>
      <x:c r="BX401" s="226"/>
      <x:c r="BY401" s="226"/>
      <x:c r="BZ401" s="226"/>
      <x:c r="CB401" s="226"/>
    </x:row>
    <x:row r="402" spans="1:80" x14ac:dyDescent="0.3">
      <x:c r="A402" s="226"/>
      <x:c r="R402" s="226"/>
      <x:c r="T402" s="226"/>
      <x:c r="V402" s="23"/>
      <x:c r="Y402" s="222"/>
      <x:c r="AA402" s="226"/>
      <x:c r="AB402" s="222"/>
      <x:c r="AE402" s="222"/>
      <x:c r="AF402" s="226"/>
      <x:c r="AN402" s="226"/>
      <x:c r="AO402" s="226"/>
      <x:c r="AP402" s="226"/>
      <x:c r="AS402" s="23"/>
      <x:c r="AV402" s="23"/>
      <x:c r="BF402" s="226"/>
      <x:c r="BL402" s="226"/>
      <x:c r="BM402" s="226"/>
      <x:c r="BP402" s="226"/>
      <x:c r="BW402" s="226"/>
      <x:c r="BX402" s="226"/>
      <x:c r="BY402" s="226"/>
      <x:c r="BZ402" s="226"/>
      <x:c r="CB402" s="226"/>
    </x:row>
    <x:row r="403" spans="1:80" x14ac:dyDescent="0.3">
      <x:c r="A403" s="226"/>
      <x:c r="R403" s="226"/>
      <x:c r="T403" s="226"/>
      <x:c r="V403" s="23"/>
      <x:c r="Y403" s="222"/>
      <x:c r="AA403" s="226"/>
      <x:c r="AB403" s="222"/>
      <x:c r="AE403" s="222"/>
      <x:c r="AF403" s="226"/>
      <x:c r="AN403" s="226"/>
      <x:c r="AO403" s="226"/>
      <x:c r="AP403" s="226"/>
      <x:c r="AS403" s="23"/>
      <x:c r="AV403" s="23"/>
      <x:c r="BF403" s="226"/>
      <x:c r="BL403" s="226"/>
      <x:c r="BM403" s="226"/>
      <x:c r="BP403" s="226"/>
      <x:c r="BW403" s="226"/>
      <x:c r="BX403" s="226"/>
      <x:c r="BY403" s="226"/>
      <x:c r="BZ403" s="226"/>
      <x:c r="CB403" s="226"/>
    </x:row>
    <x:row r="404" spans="1:80" x14ac:dyDescent="0.3">
      <x:c r="A404" s="226"/>
      <x:c r="R404" s="226"/>
      <x:c r="T404" s="226"/>
      <x:c r="V404" s="23"/>
      <x:c r="Y404" s="222"/>
      <x:c r="AA404" s="226"/>
      <x:c r="AB404" s="222"/>
      <x:c r="AE404" s="222"/>
      <x:c r="AF404" s="222"/>
      <x:c r="AN404" s="226"/>
      <x:c r="AO404" s="226"/>
      <x:c r="AP404" s="226"/>
      <x:c r="AS404" s="23"/>
      <x:c r="AV404" s="23"/>
      <x:c r="BF404" s="226"/>
      <x:c r="BL404" s="226"/>
      <x:c r="BM404" s="226"/>
      <x:c r="BP404" s="222"/>
      <x:c r="BW404" s="226"/>
      <x:c r="BX404" s="226"/>
      <x:c r="BY404" s="226"/>
      <x:c r="BZ404" s="226"/>
      <x:c r="CB404" s="226"/>
    </x:row>
    <x:row r="405" spans="1:80" x14ac:dyDescent="0.3">
      <x:c r="A405" s="226"/>
      <x:c r="R405" s="226"/>
      <x:c r="T405" s="226"/>
      <x:c r="V405" s="23"/>
      <x:c r="Y405" s="222"/>
      <x:c r="AA405" s="226"/>
      <x:c r="AB405" s="222"/>
      <x:c r="AE405" s="226"/>
      <x:c r="AF405" s="226"/>
      <x:c r="AO405" s="226"/>
      <x:c r="AS405" s="23"/>
      <x:c r="AV405" s="23"/>
      <x:c r="BF405" s="226"/>
      <x:c r="BL405" s="226"/>
      <x:c r="BM405" s="226"/>
      <x:c r="BP405" s="226"/>
      <x:c r="BW405" s="226"/>
      <x:c r="BX405" s="226"/>
      <x:c r="BY405" s="226"/>
      <x:c r="BZ405" s="226"/>
      <x:c r="CB405" s="226"/>
    </x:row>
    <x:row r="406" spans="1:80" x14ac:dyDescent="0.3">
      <x:c r="A406" s="226"/>
      <x:c r="R406" s="226"/>
      <x:c r="T406" s="226"/>
      <x:c r="V406" s="23"/>
      <x:c r="Y406" s="222"/>
      <x:c r="AA406" s="226"/>
      <x:c r="AB406" s="222"/>
      <x:c r="AE406" s="226"/>
      <x:c r="AF406" s="226"/>
      <x:c r="AO406" s="226"/>
      <x:c r="AS406" s="23"/>
      <x:c r="AV406" s="23"/>
      <x:c r="BF406" s="226"/>
      <x:c r="BL406" s="226"/>
      <x:c r="BM406" s="226"/>
      <x:c r="BP406" s="226"/>
      <x:c r="BW406" s="226"/>
      <x:c r="BX406" s="226"/>
      <x:c r="BY406" s="226"/>
      <x:c r="BZ406" s="226"/>
      <x:c r="CB406" s="226"/>
    </x:row>
    <x:row r="407" spans="1:80" x14ac:dyDescent="0.3">
      <x:c r="A407" s="226"/>
      <x:c r="R407" s="226"/>
      <x:c r="T407" s="226"/>
      <x:c r="V407" s="23"/>
      <x:c r="Y407" s="222"/>
      <x:c r="AA407" s="226"/>
      <x:c r="AB407" s="222"/>
      <x:c r="AE407" s="222"/>
      <x:c r="AF407" s="226"/>
      <x:c r="AN407" s="226"/>
      <x:c r="AO407" s="226"/>
      <x:c r="AP407" s="226"/>
      <x:c r="AS407" s="23"/>
      <x:c r="AV407" s="23"/>
      <x:c r="BF407" s="226"/>
      <x:c r="BL407" s="226"/>
      <x:c r="BM407" s="226"/>
      <x:c r="BP407" s="226"/>
      <x:c r="BW407" s="226"/>
      <x:c r="BX407" s="226"/>
      <x:c r="BY407" s="226"/>
      <x:c r="BZ407" s="226"/>
      <x:c r="CB407" s="226"/>
    </x:row>
    <x:row r="408" spans="1:80" x14ac:dyDescent="0.3">
      <x:c r="A408" s="226"/>
      <x:c r="R408" s="226"/>
      <x:c r="T408" s="226"/>
      <x:c r="V408" s="23"/>
      <x:c r="Y408" s="222"/>
      <x:c r="AA408" s="226"/>
      <x:c r="AB408" s="222"/>
      <x:c r="AE408" s="226"/>
      <x:c r="AF408" s="226"/>
      <x:c r="AN408" s="226"/>
      <x:c r="AO408" s="226"/>
      <x:c r="AP408" s="226"/>
      <x:c r="AS408" s="23"/>
      <x:c r="AV408" s="23"/>
      <x:c r="BF408" s="226"/>
      <x:c r="BL408" s="226"/>
      <x:c r="BM408" s="226"/>
      <x:c r="BP408" s="226"/>
      <x:c r="BW408" s="226"/>
      <x:c r="BX408" s="226"/>
      <x:c r="BY408" s="226"/>
      <x:c r="BZ408" s="226"/>
      <x:c r="CB408" s="226"/>
    </x:row>
    <x:row r="409" spans="1:80" x14ac:dyDescent="0.3">
      <x:c r="A409" s="226"/>
      <x:c r="R409" s="226"/>
      <x:c r="T409" s="226"/>
      <x:c r="V409" s="23"/>
      <x:c r="Y409" s="222"/>
      <x:c r="AA409" s="226"/>
      <x:c r="AB409" s="222"/>
      <x:c r="AE409" s="222"/>
      <x:c r="AF409" s="226"/>
      <x:c r="AN409" s="226"/>
      <x:c r="AO409" s="226"/>
      <x:c r="AP409" s="226"/>
      <x:c r="AS409" s="23"/>
      <x:c r="AV409" s="23"/>
      <x:c r="BF409" s="226"/>
      <x:c r="BL409" s="226"/>
      <x:c r="BM409" s="226"/>
      <x:c r="BP409" s="226"/>
      <x:c r="BW409" s="226"/>
      <x:c r="BX409" s="226"/>
      <x:c r="BY409" s="226"/>
      <x:c r="BZ409" s="226"/>
      <x:c r="CB409" s="226"/>
    </x:row>
    <x:row r="410" spans="1:80" x14ac:dyDescent="0.3">
      <x:c r="A410" s="226"/>
      <x:c r="R410" s="226"/>
      <x:c r="T410" s="226"/>
      <x:c r="V410" s="23"/>
      <x:c r="Y410" s="222"/>
      <x:c r="AA410" s="226"/>
      <x:c r="AB410" s="222"/>
      <x:c r="AE410" s="222"/>
      <x:c r="AF410" s="222"/>
      <x:c r="AN410" s="226"/>
      <x:c r="AO410" s="226"/>
      <x:c r="AS410" s="23"/>
      <x:c r="AV410" s="23"/>
      <x:c r="BF410" s="226"/>
      <x:c r="BL410" s="226"/>
      <x:c r="BM410" s="226"/>
      <x:c r="BP410" s="222"/>
      <x:c r="BW410" s="226"/>
      <x:c r="BX410" s="226"/>
      <x:c r="BY410" s="226"/>
      <x:c r="BZ410" s="226"/>
      <x:c r="CB410" s="226"/>
    </x:row>
    <x:row r="411" spans="1:80" x14ac:dyDescent="0.3">
      <x:c r="A411" s="226"/>
      <x:c r="R411" s="226"/>
      <x:c r="T411" s="226"/>
      <x:c r="V411" s="23"/>
      <x:c r="Y411" s="222"/>
      <x:c r="AA411" s="226"/>
      <x:c r="AB411" s="222"/>
      <x:c r="AE411" s="226"/>
      <x:c r="AF411" s="226"/>
      <x:c r="AN411" s="226"/>
      <x:c r="AO411" s="226"/>
      <x:c r="AP411" s="226"/>
      <x:c r="AS411" s="23"/>
      <x:c r="AV411" s="23"/>
      <x:c r="BF411" s="226"/>
      <x:c r="BL411" s="226"/>
      <x:c r="BM411" s="226"/>
      <x:c r="BP411" s="226"/>
      <x:c r="BW411" s="226"/>
      <x:c r="BX411" s="226"/>
      <x:c r="BY411" s="226"/>
      <x:c r="BZ411" s="226"/>
      <x:c r="CB411" s="226"/>
    </x:row>
    <x:row r="412" spans="1:80" x14ac:dyDescent="0.3">
      <x:c r="A412" s="226"/>
      <x:c r="R412" s="226"/>
      <x:c r="T412" s="226"/>
      <x:c r="V412" s="23"/>
      <x:c r="Y412" s="222"/>
      <x:c r="AA412" s="226"/>
      <x:c r="AB412" s="222"/>
      <x:c r="AE412" s="222"/>
      <x:c r="AF412" s="222"/>
      <x:c r="AN412" s="226"/>
      <x:c r="AO412" s="226"/>
      <x:c r="AP412" s="226"/>
      <x:c r="AS412" s="23"/>
      <x:c r="AV412" s="23"/>
      <x:c r="BF412" s="226"/>
      <x:c r="BL412" s="226"/>
      <x:c r="BM412" s="226"/>
      <x:c r="BP412" s="222"/>
      <x:c r="BW412" s="226"/>
      <x:c r="BX412" s="226"/>
      <x:c r="BY412" s="226"/>
      <x:c r="BZ412" s="226"/>
      <x:c r="CB412" s="226"/>
    </x:row>
    <x:row r="413" spans="1:80" x14ac:dyDescent="0.3">
      <x:c r="A413" s="226"/>
      <x:c r="R413" s="226"/>
      <x:c r="T413" s="226"/>
      <x:c r="V413" s="23"/>
      <x:c r="Y413" s="222"/>
      <x:c r="AA413" s="226"/>
      <x:c r="AB413" s="222"/>
      <x:c r="AE413" s="222"/>
      <x:c r="AF413" s="226"/>
      <x:c r="AN413" s="226"/>
      <x:c r="AO413" s="226"/>
      <x:c r="AP413" s="226"/>
      <x:c r="AS413" s="23"/>
      <x:c r="AV413" s="23"/>
      <x:c r="BF413" s="226"/>
      <x:c r="BL413" s="226"/>
      <x:c r="BM413" s="226"/>
      <x:c r="BP413" s="226"/>
      <x:c r="BW413" s="226"/>
      <x:c r="BX413" s="226"/>
      <x:c r="BY413" s="226"/>
      <x:c r="BZ413" s="226"/>
      <x:c r="CB413" s="226"/>
    </x:row>
    <x:row r="414" spans="1:80" x14ac:dyDescent="0.3">
      <x:c r="A414" s="226"/>
      <x:c r="R414" s="226"/>
      <x:c r="T414" s="226"/>
      <x:c r="V414" s="23"/>
      <x:c r="Y414" s="222"/>
      <x:c r="AA414" s="226"/>
      <x:c r="AB414" s="222"/>
      <x:c r="AE414" s="226"/>
      <x:c r="AF414" s="226"/>
      <x:c r="AN414" s="226"/>
      <x:c r="AO414" s="226"/>
      <x:c r="AP414" s="226"/>
      <x:c r="AS414" s="23"/>
      <x:c r="AV414" s="23"/>
      <x:c r="BF414" s="226"/>
      <x:c r="BL414" s="226"/>
      <x:c r="BM414" s="226"/>
      <x:c r="BP414" s="226"/>
      <x:c r="BW414" s="226"/>
      <x:c r="BX414" s="226"/>
      <x:c r="BY414" s="226"/>
      <x:c r="BZ414" s="226"/>
      <x:c r="CB414" s="226"/>
    </x:row>
    <x:row r="415" spans="1:80" x14ac:dyDescent="0.3">
      <x:c r="A415" s="226"/>
      <x:c r="R415" s="226"/>
      <x:c r="T415" s="226"/>
      <x:c r="V415" s="23"/>
      <x:c r="Y415" s="222"/>
      <x:c r="AA415" s="226"/>
      <x:c r="AB415" s="222"/>
      <x:c r="AE415" s="226"/>
      <x:c r="AF415" s="226"/>
      <x:c r="AN415" s="226"/>
      <x:c r="AO415" s="226"/>
      <x:c r="AS415" s="23"/>
      <x:c r="AV415" s="23"/>
      <x:c r="BF415" s="226"/>
      <x:c r="BL415" s="226"/>
      <x:c r="BM415" s="226"/>
      <x:c r="BP415" s="226"/>
      <x:c r="BW415" s="226"/>
      <x:c r="BX415" s="226"/>
      <x:c r="BY415" s="226"/>
      <x:c r="BZ415" s="226"/>
      <x:c r="CB415" s="226"/>
    </x:row>
    <x:row r="416" spans="1:80" x14ac:dyDescent="0.3">
      <x:c r="A416" s="226"/>
      <x:c r="R416" s="226"/>
      <x:c r="T416" s="226"/>
      <x:c r="V416" s="23"/>
      <x:c r="Y416" s="222"/>
      <x:c r="AA416" s="226"/>
      <x:c r="AB416" s="222"/>
      <x:c r="AE416" s="226"/>
      <x:c r="AF416" s="226"/>
      <x:c r="AO416" s="226"/>
      <x:c r="AS416" s="23"/>
      <x:c r="AV416" s="23"/>
      <x:c r="BF416" s="226"/>
      <x:c r="BL416" s="226"/>
      <x:c r="BM416" s="226"/>
      <x:c r="BP416" s="226"/>
      <x:c r="BW416" s="226"/>
      <x:c r="BX416" s="226"/>
      <x:c r="BY416" s="226"/>
      <x:c r="BZ416" s="226"/>
      <x:c r="CB416" s="226"/>
    </x:row>
    <x:row r="417" spans="1:80" x14ac:dyDescent="0.3">
      <x:c r="A417" s="226"/>
      <x:c r="R417" s="226"/>
      <x:c r="T417" s="226"/>
      <x:c r="V417" s="23"/>
      <x:c r="Y417" s="222"/>
      <x:c r="AA417" s="226"/>
      <x:c r="AB417" s="222"/>
      <x:c r="AE417" s="226"/>
      <x:c r="AF417" s="226"/>
      <x:c r="AN417" s="226"/>
      <x:c r="AO417" s="226"/>
      <x:c r="AP417" s="226"/>
      <x:c r="AS417" s="23"/>
      <x:c r="AV417" s="23"/>
      <x:c r="BF417" s="226"/>
      <x:c r="BL417" s="226"/>
      <x:c r="BM417" s="226"/>
      <x:c r="BP417" s="226"/>
      <x:c r="BW417" s="226"/>
      <x:c r="BX417" s="226"/>
      <x:c r="BY417" s="226"/>
      <x:c r="BZ417" s="226"/>
      <x:c r="CB417" s="226"/>
    </x:row>
    <x:row r="418" spans="1:80" x14ac:dyDescent="0.3">
      <x:c r="A418" s="226"/>
      <x:c r="R418" s="226"/>
      <x:c r="T418" s="226"/>
      <x:c r="V418" s="23"/>
      <x:c r="Y418" s="222"/>
      <x:c r="AA418" s="226"/>
      <x:c r="AB418" s="222"/>
      <x:c r="AE418" s="226"/>
      <x:c r="AF418" s="226"/>
      <x:c r="AN418" s="226"/>
      <x:c r="AO418" s="226"/>
      <x:c r="AP418" s="226"/>
      <x:c r="AS418" s="23"/>
      <x:c r="AV418" s="23"/>
      <x:c r="BF418" s="226"/>
      <x:c r="BL418" s="226"/>
      <x:c r="BM418" s="226"/>
      <x:c r="BP418" s="226"/>
      <x:c r="BW418" s="226"/>
      <x:c r="BX418" s="226"/>
      <x:c r="BY418" s="226"/>
      <x:c r="BZ418" s="226"/>
      <x:c r="CB418" s="226"/>
    </x:row>
    <x:row r="419" spans="1:80" x14ac:dyDescent="0.3">
      <x:c r="A419" s="226"/>
      <x:c r="R419" s="226"/>
      <x:c r="T419" s="226"/>
      <x:c r="V419" s="23"/>
      <x:c r="Y419" s="222"/>
      <x:c r="AA419" s="226"/>
      <x:c r="AB419" s="222"/>
      <x:c r="AE419" s="222"/>
      <x:c r="AF419" s="222"/>
      <x:c r="AN419" s="226"/>
      <x:c r="AO419" s="226"/>
      <x:c r="AP419" s="226"/>
      <x:c r="AS419" s="23"/>
      <x:c r="AV419" s="23"/>
      <x:c r="BF419" s="226"/>
      <x:c r="BL419" s="226"/>
      <x:c r="BM419" s="226"/>
      <x:c r="BP419" s="222"/>
      <x:c r="BW419" s="226"/>
      <x:c r="BX419" s="226"/>
      <x:c r="BY419" s="226"/>
      <x:c r="BZ419" s="226"/>
      <x:c r="CB419" s="226"/>
    </x:row>
    <x:row r="420" spans="1:80" x14ac:dyDescent="0.3">
      <x:c r="A420" s="226"/>
      <x:c r="R420" s="226"/>
      <x:c r="T420" s="226"/>
      <x:c r="V420" s="23"/>
      <x:c r="Y420" s="222"/>
      <x:c r="AA420" s="226"/>
      <x:c r="AB420" s="222"/>
      <x:c r="AE420" s="222"/>
      <x:c r="AF420" s="222"/>
      <x:c r="AN420" s="226"/>
      <x:c r="AO420" s="226"/>
      <x:c r="AS420" s="23"/>
      <x:c r="AV420" s="23"/>
      <x:c r="BF420" s="226"/>
      <x:c r="BL420" s="226"/>
      <x:c r="BM420" s="226"/>
      <x:c r="BP420" s="222"/>
      <x:c r="BW420" s="226"/>
      <x:c r="BX420" s="226"/>
      <x:c r="BY420" s="226"/>
      <x:c r="BZ420" s="226"/>
      <x:c r="CB420" s="226"/>
    </x:row>
    <x:row r="421" spans="1:80" x14ac:dyDescent="0.3">
      <x:c r="A421" s="226"/>
      <x:c r="R421" s="226"/>
      <x:c r="T421" s="226"/>
      <x:c r="V421" s="23"/>
      <x:c r="Y421" s="222"/>
      <x:c r="AA421" s="226"/>
      <x:c r="AB421" s="222"/>
      <x:c r="AE421" s="226"/>
      <x:c r="AF421" s="226"/>
      <x:c r="AO421" s="226"/>
      <x:c r="AS421" s="23"/>
      <x:c r="AV421" s="23"/>
      <x:c r="BF421" s="226"/>
      <x:c r="BL421" s="226"/>
      <x:c r="BM421" s="226"/>
      <x:c r="BP421" s="226"/>
      <x:c r="BW421" s="226"/>
      <x:c r="BX421" s="226"/>
      <x:c r="BY421" s="226"/>
      <x:c r="BZ421" s="226"/>
      <x:c r="CB421" s="226"/>
    </x:row>
    <x:row r="422" spans="1:80" x14ac:dyDescent="0.3">
      <x:c r="A422" s="226"/>
      <x:c r="R422" s="226"/>
      <x:c r="T422" s="226"/>
      <x:c r="V422" s="23"/>
      <x:c r="Y422" s="222"/>
      <x:c r="AA422" s="226"/>
      <x:c r="AB422" s="222"/>
      <x:c r="AE422" s="222"/>
      <x:c r="AF422" s="226"/>
      <x:c r="AN422" s="226"/>
      <x:c r="AO422" s="226"/>
      <x:c r="AP422" s="226"/>
      <x:c r="AS422" s="23"/>
      <x:c r="AV422" s="23"/>
      <x:c r="BF422" s="226"/>
      <x:c r="BL422" s="226"/>
      <x:c r="BM422" s="226"/>
      <x:c r="BP422" s="226"/>
      <x:c r="BW422" s="226"/>
      <x:c r="BX422" s="226"/>
      <x:c r="BY422" s="226"/>
      <x:c r="BZ422" s="226"/>
      <x:c r="CB422" s="226"/>
    </x:row>
    <x:row r="423" spans="1:80" x14ac:dyDescent="0.3">
      <x:c r="A423" s="226"/>
      <x:c r="R423" s="226"/>
      <x:c r="T423" s="226"/>
      <x:c r="V423" s="23"/>
      <x:c r="Y423" s="222"/>
      <x:c r="AA423" s="226"/>
      <x:c r="AB423" s="222"/>
      <x:c r="AE423" s="226"/>
      <x:c r="AF423" s="226"/>
      <x:c r="AN423" s="226"/>
      <x:c r="AO423" s="226"/>
      <x:c r="AS423" s="23"/>
      <x:c r="AV423" s="23"/>
      <x:c r="BF423" s="226"/>
      <x:c r="BL423" s="226"/>
      <x:c r="BM423" s="226"/>
      <x:c r="BP423" s="226"/>
      <x:c r="BW423" s="226"/>
      <x:c r="BX423" s="226"/>
      <x:c r="BY423" s="226"/>
      <x:c r="BZ423" s="226"/>
      <x:c r="CB423" s="226"/>
    </x:row>
    <x:row r="424" spans="1:80" x14ac:dyDescent="0.3">
      <x:c r="A424" s="226"/>
      <x:c r="R424" s="226"/>
      <x:c r="T424" s="226"/>
      <x:c r="V424" s="23"/>
      <x:c r="Y424" s="222"/>
      <x:c r="AA424" s="226"/>
      <x:c r="AB424" s="222"/>
      <x:c r="AE424" s="226"/>
      <x:c r="AF424" s="226"/>
      <x:c r="AN424" s="226"/>
      <x:c r="AO424" s="226"/>
      <x:c r="AP424" s="226"/>
      <x:c r="AS424" s="23"/>
      <x:c r="AV424" s="23"/>
      <x:c r="BF424" s="226"/>
      <x:c r="BL424" s="226"/>
      <x:c r="BM424" s="226"/>
      <x:c r="BP424" s="226"/>
      <x:c r="BW424" s="226"/>
      <x:c r="BX424" s="226"/>
      <x:c r="BY424" s="226"/>
      <x:c r="BZ424" s="226"/>
      <x:c r="CB424" s="226"/>
    </x:row>
    <x:row r="425" spans="1:80" x14ac:dyDescent="0.3">
      <x:c r="A425" s="226"/>
      <x:c r="R425" s="226"/>
      <x:c r="T425" s="226"/>
      <x:c r="V425" s="23"/>
      <x:c r="Y425" s="222"/>
      <x:c r="AA425" s="226"/>
      <x:c r="AB425" s="222"/>
      <x:c r="AE425" s="226"/>
      <x:c r="AF425" s="226"/>
      <x:c r="AN425" s="226"/>
      <x:c r="AO425" s="226"/>
      <x:c r="AP425" s="226"/>
      <x:c r="AS425" s="23"/>
      <x:c r="AV425" s="23"/>
      <x:c r="BF425" s="226"/>
      <x:c r="BL425" s="226"/>
      <x:c r="BM425" s="226"/>
      <x:c r="BP425" s="226"/>
      <x:c r="BW425" s="226"/>
      <x:c r="BX425" s="226"/>
      <x:c r="BY425" s="226"/>
      <x:c r="BZ425" s="226"/>
      <x:c r="CB425" s="226"/>
    </x:row>
    <x:row r="426" spans="1:80" x14ac:dyDescent="0.3">
      <x:c r="A426" s="226"/>
      <x:c r="R426" s="226"/>
      <x:c r="T426" s="226"/>
      <x:c r="V426" s="23"/>
      <x:c r="Y426" s="222"/>
      <x:c r="AA426" s="226"/>
      <x:c r="AB426" s="222"/>
      <x:c r="AE426" s="222"/>
      <x:c r="AF426" s="226"/>
      <x:c r="AN426" s="226"/>
      <x:c r="AO426" s="226"/>
      <x:c r="AP426" s="226"/>
      <x:c r="AS426" s="23"/>
      <x:c r="AV426" s="23"/>
      <x:c r="BF426" s="226"/>
      <x:c r="BL426" s="226"/>
      <x:c r="BM426" s="226"/>
      <x:c r="BP426" s="226"/>
      <x:c r="BW426" s="226"/>
      <x:c r="BX426" s="226"/>
      <x:c r="BY426" s="226"/>
      <x:c r="BZ426" s="226"/>
      <x:c r="CB426" s="226"/>
    </x:row>
    <x:row r="427" spans="1:80" x14ac:dyDescent="0.3">
      <x:c r="A427" s="226"/>
      <x:c r="R427" s="226"/>
      <x:c r="T427" s="226"/>
      <x:c r="V427" s="23"/>
      <x:c r="Y427" s="222"/>
      <x:c r="AA427" s="226"/>
      <x:c r="AB427" s="222"/>
      <x:c r="AE427" s="222"/>
      <x:c r="AF427" s="222"/>
      <x:c r="AN427" s="226"/>
      <x:c r="AO427" s="226"/>
      <x:c r="AS427" s="23"/>
      <x:c r="AV427" s="23"/>
      <x:c r="BF427" s="226"/>
      <x:c r="BL427" s="226"/>
      <x:c r="BM427" s="226"/>
      <x:c r="BP427" s="222"/>
      <x:c r="BW427" s="226"/>
      <x:c r="BX427" s="226"/>
      <x:c r="BY427" s="226"/>
      <x:c r="BZ427" s="226"/>
      <x:c r="CB427" s="226"/>
    </x:row>
    <x:row r="428" spans="1:80" x14ac:dyDescent="0.3">
      <x:c r="A428" s="226"/>
      <x:c r="R428" s="226"/>
      <x:c r="T428" s="226"/>
      <x:c r="V428" s="23"/>
      <x:c r="Y428" s="222"/>
      <x:c r="AA428" s="226"/>
      <x:c r="AB428" s="222"/>
      <x:c r="AE428" s="222"/>
      <x:c r="AF428" s="222"/>
      <x:c r="AN428" s="226"/>
      <x:c r="AO428" s="226"/>
      <x:c r="AS428" s="23"/>
      <x:c r="AV428" s="23"/>
      <x:c r="BF428" s="226"/>
      <x:c r="BL428" s="226"/>
      <x:c r="BM428" s="226"/>
      <x:c r="BP428" s="222"/>
      <x:c r="BW428" s="226"/>
      <x:c r="BX428" s="226"/>
      <x:c r="BY428" s="226"/>
      <x:c r="BZ428" s="226"/>
      <x:c r="CB428" s="226"/>
    </x:row>
    <x:row r="429" spans="1:80" x14ac:dyDescent="0.3">
      <x:c r="A429" s="226"/>
      <x:c r="R429" s="226"/>
      <x:c r="T429" s="226"/>
      <x:c r="V429" s="23"/>
      <x:c r="Y429" s="222"/>
      <x:c r="AA429" s="226"/>
      <x:c r="AB429" s="222"/>
      <x:c r="AE429" s="222"/>
      <x:c r="AF429" s="222"/>
      <x:c r="AO429" s="226"/>
      <x:c r="AS429" s="23"/>
      <x:c r="AV429" s="23"/>
      <x:c r="BF429" s="226"/>
      <x:c r="BL429" s="226"/>
      <x:c r="BM429" s="226"/>
      <x:c r="BP429" s="222"/>
      <x:c r="BW429" s="226"/>
      <x:c r="BX429" s="226"/>
      <x:c r="BY429" s="226"/>
      <x:c r="BZ429" s="226"/>
      <x:c r="CB429" s="226"/>
    </x:row>
    <x:row r="430" spans="1:80" x14ac:dyDescent="0.3">
      <x:c r="A430" s="226"/>
      <x:c r="R430" s="226"/>
      <x:c r="T430" s="226"/>
      <x:c r="V430" s="23"/>
      <x:c r="Y430" s="222"/>
      <x:c r="AA430" s="226"/>
      <x:c r="AB430" s="222"/>
      <x:c r="AE430" s="222"/>
      <x:c r="AF430" s="222"/>
      <x:c r="AN430" s="226"/>
      <x:c r="AO430" s="226"/>
      <x:c r="AS430" s="23"/>
      <x:c r="AV430" s="23"/>
      <x:c r="BF430" s="226"/>
      <x:c r="BL430" s="226"/>
      <x:c r="BM430" s="226"/>
      <x:c r="BP430" s="222"/>
      <x:c r="BW430" s="226"/>
      <x:c r="BX430" s="226"/>
      <x:c r="BY430" s="226"/>
      <x:c r="BZ430" s="226"/>
      <x:c r="CB430" s="226"/>
    </x:row>
    <x:row r="431" spans="1:80" x14ac:dyDescent="0.3">
      <x:c r="A431" s="226"/>
      <x:c r="R431" s="226"/>
      <x:c r="T431" s="226"/>
      <x:c r="V431" s="23"/>
      <x:c r="Y431" s="222"/>
      <x:c r="AA431" s="226"/>
      <x:c r="AB431" s="222"/>
      <x:c r="AE431" s="222"/>
      <x:c r="AF431" s="222"/>
      <x:c r="AN431" s="226"/>
      <x:c r="AO431" s="226"/>
      <x:c r="AS431" s="23"/>
      <x:c r="AV431" s="23"/>
      <x:c r="BF431" s="226"/>
      <x:c r="BL431" s="226"/>
      <x:c r="BM431" s="226"/>
      <x:c r="BP431" s="222"/>
      <x:c r="BW431" s="226"/>
      <x:c r="BX431" s="226"/>
      <x:c r="BY431" s="226"/>
      <x:c r="BZ431" s="226"/>
      <x:c r="CB431" s="226"/>
    </x:row>
    <x:row r="432" spans="1:80" x14ac:dyDescent="0.3">
      <x:c r="A432" s="226"/>
      <x:c r="R432" s="226"/>
      <x:c r="T432" s="226"/>
      <x:c r="V432" s="23"/>
      <x:c r="Y432" s="222"/>
      <x:c r="AA432" s="226"/>
      <x:c r="AB432" s="222"/>
      <x:c r="AE432" s="222"/>
      <x:c r="AF432" s="222"/>
      <x:c r="AN432" s="226"/>
      <x:c r="AO432" s="226"/>
      <x:c r="AS432" s="23"/>
      <x:c r="AV432" s="23"/>
      <x:c r="BF432" s="226"/>
      <x:c r="BL432" s="226"/>
      <x:c r="BM432" s="226"/>
      <x:c r="BP432" s="222"/>
      <x:c r="BW432" s="226"/>
      <x:c r="BX432" s="226"/>
      <x:c r="BY432" s="226"/>
      <x:c r="BZ432" s="226"/>
      <x:c r="CB432" s="226"/>
    </x:row>
    <x:row r="433" spans="1:80" x14ac:dyDescent="0.3">
      <x:c r="A433" s="226"/>
      <x:c r="R433" s="226"/>
      <x:c r="T433" s="226"/>
      <x:c r="V433" s="23"/>
      <x:c r="Y433" s="222"/>
      <x:c r="AA433" s="226"/>
      <x:c r="AB433" s="222"/>
      <x:c r="AE433" s="222"/>
      <x:c r="AF433" s="222"/>
      <x:c r="AN433" s="226"/>
      <x:c r="AO433" s="226"/>
      <x:c r="AS433" s="23"/>
      <x:c r="AV433" s="23"/>
      <x:c r="BF433" s="226"/>
      <x:c r="BL433" s="226"/>
      <x:c r="BM433" s="226"/>
      <x:c r="BP433" s="222"/>
      <x:c r="BW433" s="226"/>
      <x:c r="BX433" s="226"/>
      <x:c r="BY433" s="226"/>
      <x:c r="BZ433" s="226"/>
      <x:c r="CB433" s="226"/>
    </x:row>
    <x:row r="434" spans="1:80" x14ac:dyDescent="0.3">
      <x:c r="A434" s="226"/>
      <x:c r="R434" s="226"/>
      <x:c r="T434" s="226"/>
      <x:c r="V434" s="23"/>
      <x:c r="Y434" s="222"/>
      <x:c r="AA434" s="226"/>
      <x:c r="AB434" s="222"/>
      <x:c r="AE434" s="222"/>
      <x:c r="AF434" s="222"/>
      <x:c r="AO434" s="226"/>
      <x:c r="AS434" s="23"/>
      <x:c r="AV434" s="23"/>
      <x:c r="BF434" s="226"/>
      <x:c r="BL434" s="226"/>
      <x:c r="BM434" s="226"/>
      <x:c r="BP434" s="222"/>
      <x:c r="BW434" s="226"/>
      <x:c r="BX434" s="226"/>
      <x:c r="BY434" s="226"/>
      <x:c r="BZ434" s="226"/>
      <x:c r="CB434" s="226"/>
    </x:row>
    <x:row r="435" spans="1:80" x14ac:dyDescent="0.3">
      <x:c r="A435" s="226"/>
      <x:c r="R435" s="226"/>
      <x:c r="T435" s="226"/>
      <x:c r="V435" s="23"/>
      <x:c r="Y435" s="222"/>
      <x:c r="AA435" s="226"/>
      <x:c r="AB435" s="222"/>
      <x:c r="AE435" s="222"/>
      <x:c r="AF435" s="222"/>
      <x:c r="AO435" s="226"/>
      <x:c r="AS435" s="23"/>
      <x:c r="AV435" s="23"/>
      <x:c r="BF435" s="226"/>
      <x:c r="BL435" s="226"/>
      <x:c r="BM435" s="226"/>
      <x:c r="BP435" s="222"/>
      <x:c r="BW435" s="226"/>
      <x:c r="BX435" s="226"/>
      <x:c r="BY435" s="226"/>
      <x:c r="BZ435" s="226"/>
      <x:c r="CB435" s="226"/>
    </x:row>
    <x:row r="436" spans="1:80" x14ac:dyDescent="0.3">
      <x:c r="A436" s="226"/>
      <x:c r="R436" s="226"/>
      <x:c r="T436" s="226"/>
      <x:c r="V436" s="23"/>
      <x:c r="Y436" s="222"/>
      <x:c r="AA436" s="226"/>
      <x:c r="AB436" s="222"/>
      <x:c r="AE436" s="222"/>
      <x:c r="AF436" s="222"/>
      <x:c r="AN436" s="226"/>
      <x:c r="AO436" s="226"/>
      <x:c r="AS436" s="23"/>
      <x:c r="AV436" s="23"/>
      <x:c r="BF436" s="226"/>
      <x:c r="BL436" s="226"/>
      <x:c r="BM436" s="226"/>
      <x:c r="BP436" s="222"/>
      <x:c r="BW436" s="226"/>
      <x:c r="BX436" s="226"/>
      <x:c r="BY436" s="226"/>
      <x:c r="BZ436" s="226"/>
      <x:c r="CB436" s="226"/>
    </x:row>
    <x:row r="437" spans="1:80" x14ac:dyDescent="0.3">
      <x:c r="A437" s="226"/>
      <x:c r="R437" s="226"/>
      <x:c r="T437" s="226"/>
      <x:c r="V437" s="23"/>
      <x:c r="Y437" s="222"/>
      <x:c r="AA437" s="226"/>
      <x:c r="AB437" s="222"/>
      <x:c r="AE437" s="222"/>
      <x:c r="AF437" s="222"/>
      <x:c r="AS437" s="23"/>
      <x:c r="AV437" s="23"/>
      <x:c r="BF437" s="226"/>
      <x:c r="BL437" s="226"/>
      <x:c r="BM437" s="226"/>
      <x:c r="BP437" s="222"/>
      <x:c r="BW437" s="226"/>
      <x:c r="BX437" s="226"/>
      <x:c r="BY437" s="226"/>
      <x:c r="BZ437" s="226"/>
      <x:c r="CB437" s="226"/>
    </x:row>
    <x:row r="438" spans="1:80" x14ac:dyDescent="0.3">
      <x:c r="A438" s="226"/>
      <x:c r="R438" s="226"/>
      <x:c r="T438" s="226"/>
      <x:c r="V438" s="23"/>
      <x:c r="Y438" s="222"/>
      <x:c r="AA438" s="226"/>
      <x:c r="AB438" s="222"/>
      <x:c r="AE438" s="222"/>
      <x:c r="AF438" s="222"/>
      <x:c r="AO438" s="226"/>
      <x:c r="AS438" s="23"/>
      <x:c r="AV438" s="23"/>
      <x:c r="BF438" s="226"/>
      <x:c r="BL438" s="226"/>
      <x:c r="BM438" s="226"/>
      <x:c r="BP438" s="222"/>
      <x:c r="BW438" s="226"/>
      <x:c r="BX438" s="226"/>
      <x:c r="BY438" s="226"/>
      <x:c r="BZ438" s="226"/>
      <x:c r="CB438" s="226"/>
    </x:row>
    <x:row r="439" spans="1:80" x14ac:dyDescent="0.3">
      <x:c r="A439" s="226"/>
      <x:c r="R439" s="226"/>
      <x:c r="T439" s="226"/>
      <x:c r="V439" s="23"/>
      <x:c r="Y439" s="222"/>
      <x:c r="AA439" s="226"/>
      <x:c r="AB439" s="222"/>
      <x:c r="AE439" s="222"/>
      <x:c r="AF439" s="222"/>
      <x:c r="AN439" s="226"/>
      <x:c r="AO439" s="226"/>
      <x:c r="AP439" s="226"/>
      <x:c r="AS439" s="23"/>
      <x:c r="AV439" s="23"/>
      <x:c r="BF439" s="226"/>
      <x:c r="BL439" s="226"/>
      <x:c r="BM439" s="226"/>
      <x:c r="BP439" s="222"/>
      <x:c r="BW439" s="226"/>
      <x:c r="BX439" s="226"/>
      <x:c r="BY439" s="226"/>
      <x:c r="BZ439" s="226"/>
      <x:c r="CB439" s="226"/>
    </x:row>
    <x:row r="440" spans="1:80" x14ac:dyDescent="0.3">
      <x:c r="A440" s="226"/>
      <x:c r="R440" s="226"/>
      <x:c r="T440" s="226"/>
      <x:c r="V440" s="23"/>
      <x:c r="Y440" s="222"/>
      <x:c r="AA440" s="226"/>
      <x:c r="AB440" s="222"/>
      <x:c r="AE440" s="222"/>
      <x:c r="AF440" s="222"/>
      <x:c r="AN440" s="226"/>
      <x:c r="AO440" s="226"/>
      <x:c r="AS440" s="23"/>
      <x:c r="AV440" s="23"/>
      <x:c r="BF440" s="226"/>
      <x:c r="BL440" s="226"/>
      <x:c r="BM440" s="226"/>
      <x:c r="BP440" s="222"/>
      <x:c r="BW440" s="226"/>
      <x:c r="BX440" s="226"/>
      <x:c r="BY440" s="226"/>
      <x:c r="BZ440" s="226"/>
      <x:c r="CB440" s="226"/>
    </x:row>
    <x:row r="441" spans="1:80" x14ac:dyDescent="0.3">
      <x:c r="A441" s="226"/>
      <x:c r="R441" s="226"/>
      <x:c r="T441" s="226"/>
      <x:c r="V441" s="23"/>
      <x:c r="Y441" s="222"/>
      <x:c r="AA441" s="226"/>
      <x:c r="AB441" s="222"/>
      <x:c r="AE441" s="222"/>
      <x:c r="AF441" s="222"/>
      <x:c r="AO441" s="226"/>
      <x:c r="AS441" s="23"/>
      <x:c r="AV441" s="23"/>
      <x:c r="BF441" s="226"/>
      <x:c r="BL441" s="226"/>
      <x:c r="BM441" s="226"/>
      <x:c r="BP441" s="222"/>
      <x:c r="BW441" s="226"/>
      <x:c r="BX441" s="226"/>
      <x:c r="BY441" s="226"/>
      <x:c r="BZ441" s="226"/>
      <x:c r="CB441" s="226"/>
    </x:row>
    <x:row r="442" spans="1:80" x14ac:dyDescent="0.3">
      <x:c r="A442" s="226"/>
      <x:c r="R442" s="226"/>
      <x:c r="T442" s="226"/>
      <x:c r="V442" s="23"/>
      <x:c r="Y442" s="222"/>
      <x:c r="AA442" s="226"/>
      <x:c r="AB442" s="222"/>
      <x:c r="AE442" s="222"/>
      <x:c r="AF442" s="222"/>
      <x:c r="AN442" s="226"/>
      <x:c r="AO442" s="226"/>
      <x:c r="AS442" s="23"/>
      <x:c r="AV442" s="23"/>
      <x:c r="BF442" s="226"/>
      <x:c r="BL442" s="226"/>
      <x:c r="BM442" s="226"/>
      <x:c r="BP442" s="222"/>
      <x:c r="BW442" s="226"/>
      <x:c r="BX442" s="226"/>
      <x:c r="BY442" s="226"/>
      <x:c r="BZ442" s="226"/>
      <x:c r="CB442" s="226"/>
    </x:row>
    <x:row r="443" spans="1:80" x14ac:dyDescent="0.3">
      <x:c r="A443" s="226"/>
      <x:c r="R443" s="226"/>
      <x:c r="T443" s="226"/>
      <x:c r="V443" s="23"/>
      <x:c r="Y443" s="222"/>
      <x:c r="AA443" s="226"/>
      <x:c r="AB443" s="222"/>
      <x:c r="AE443" s="222"/>
      <x:c r="AF443" s="222"/>
      <x:c r="AO443" s="226"/>
      <x:c r="AP443" s="226"/>
      <x:c r="AS443" s="23"/>
      <x:c r="AV443" s="23"/>
      <x:c r="BF443" s="226"/>
      <x:c r="BL443" s="226"/>
      <x:c r="BM443" s="226"/>
      <x:c r="BP443" s="222"/>
      <x:c r="BW443" s="226"/>
      <x:c r="BX443" s="226"/>
      <x:c r="BY443" s="226"/>
      <x:c r="BZ443" s="226"/>
      <x:c r="CB443" s="226"/>
    </x:row>
    <x:row r="444" spans="1:80" x14ac:dyDescent="0.3">
      <x:c r="A444" s="226"/>
      <x:c r="R444" s="226"/>
      <x:c r="T444" s="226"/>
      <x:c r="V444" s="23"/>
      <x:c r="Y444" s="222"/>
      <x:c r="AA444" s="226"/>
      <x:c r="AB444" s="222"/>
      <x:c r="AE444" s="222"/>
      <x:c r="AF444" s="222"/>
      <x:c r="AO444" s="226"/>
      <x:c r="AP444" s="226"/>
      <x:c r="AS444" s="23"/>
      <x:c r="AV444" s="23"/>
      <x:c r="BF444" s="226"/>
      <x:c r="BL444" s="226"/>
      <x:c r="BM444" s="226"/>
      <x:c r="BP444" s="222"/>
      <x:c r="BW444" s="226"/>
      <x:c r="BX444" s="226"/>
      <x:c r="BY444" s="226"/>
      <x:c r="BZ444" s="226"/>
      <x:c r="CB444" s="226"/>
    </x:row>
    <x:row r="445" spans="1:80" x14ac:dyDescent="0.3">
      <x:c r="A445" s="226"/>
      <x:c r="R445" s="226"/>
      <x:c r="T445" s="226"/>
      <x:c r="V445" s="23"/>
      <x:c r="Y445" s="222"/>
      <x:c r="AA445" s="226"/>
      <x:c r="AB445" s="222"/>
      <x:c r="AE445" s="222"/>
      <x:c r="AF445" s="222"/>
      <x:c r="AN445" s="226"/>
      <x:c r="AO445" s="226"/>
      <x:c r="AS445" s="23"/>
      <x:c r="AV445" s="23"/>
      <x:c r="BF445" s="226"/>
      <x:c r="BL445" s="226"/>
      <x:c r="BM445" s="226"/>
      <x:c r="BP445" s="222"/>
      <x:c r="BW445" s="226"/>
      <x:c r="BX445" s="226"/>
      <x:c r="BY445" s="226"/>
      <x:c r="BZ445" s="226"/>
      <x:c r="CB445" s="226"/>
    </x:row>
    <x:row r="446" spans="1:80" x14ac:dyDescent="0.3">
      <x:c r="A446" s="226"/>
      <x:c r="R446" s="226"/>
      <x:c r="T446" s="226"/>
      <x:c r="V446" s="23"/>
      <x:c r="Y446" s="222"/>
      <x:c r="AA446" s="226"/>
      <x:c r="AB446" s="222"/>
      <x:c r="AE446" s="222"/>
      <x:c r="AF446" s="222"/>
      <x:c r="AS446" s="23"/>
      <x:c r="AV446" s="23"/>
      <x:c r="BF446" s="226"/>
      <x:c r="BL446" s="226"/>
      <x:c r="BM446" s="226"/>
      <x:c r="BP446" s="222"/>
      <x:c r="BW446" s="226"/>
      <x:c r="BX446" s="226"/>
      <x:c r="BY446" s="226"/>
      <x:c r="BZ446" s="226"/>
      <x:c r="CB446" s="226"/>
    </x:row>
    <x:row r="447" spans="1:80" x14ac:dyDescent="0.3">
      <x:c r="A447" s="226"/>
      <x:c r="R447" s="226"/>
      <x:c r="T447" s="226"/>
      <x:c r="V447" s="23"/>
      <x:c r="Y447" s="222"/>
      <x:c r="AA447" s="226"/>
      <x:c r="AB447" s="222"/>
      <x:c r="AE447" s="226"/>
      <x:c r="AF447" s="226"/>
      <x:c r="AO447" s="226"/>
      <x:c r="AS447" s="23"/>
      <x:c r="AV447" s="23"/>
      <x:c r="BF447" s="226"/>
      <x:c r="BL447" s="226"/>
      <x:c r="BM447" s="226"/>
      <x:c r="BP447" s="226"/>
      <x:c r="BW447" s="226"/>
      <x:c r="BX447" s="226"/>
      <x:c r="BY447" s="226"/>
      <x:c r="BZ447" s="226"/>
      <x:c r="CB447" s="226"/>
    </x:row>
    <x:row r="448" spans="1:80" x14ac:dyDescent="0.3">
      <x:c r="A448" s="226"/>
      <x:c r="R448" s="226"/>
      <x:c r="T448" s="226"/>
      <x:c r="V448" s="23"/>
      <x:c r="Y448" s="222"/>
      <x:c r="AA448" s="226"/>
      <x:c r="AB448" s="222"/>
      <x:c r="AE448" s="222"/>
      <x:c r="AF448" s="222"/>
      <x:c r="AO448" s="226"/>
      <x:c r="AS448" s="23"/>
      <x:c r="AV448" s="23"/>
      <x:c r="BF448" s="226"/>
      <x:c r="BL448" s="226"/>
      <x:c r="BM448" s="226"/>
      <x:c r="BP448" s="222"/>
      <x:c r="BW448" s="226"/>
      <x:c r="BX448" s="226"/>
      <x:c r="BY448" s="226"/>
      <x:c r="BZ448" s="226"/>
      <x:c r="CB448" s="226"/>
    </x:row>
    <x:row r="449" spans="1:80" x14ac:dyDescent="0.3">
      <x:c r="A449" s="226"/>
      <x:c r="R449" s="226"/>
      <x:c r="T449" s="226"/>
      <x:c r="V449" s="23"/>
      <x:c r="Y449" s="222"/>
      <x:c r="AA449" s="226"/>
      <x:c r="AB449" s="222"/>
      <x:c r="AE449" s="222"/>
      <x:c r="AF449" s="222"/>
      <x:c r="AO449" s="226"/>
      <x:c r="AS449" s="23"/>
      <x:c r="AV449" s="23"/>
      <x:c r="BF449" s="226"/>
      <x:c r="BL449" s="226"/>
      <x:c r="BM449" s="226"/>
      <x:c r="BP449" s="222"/>
      <x:c r="BW449" s="226"/>
      <x:c r="BX449" s="226"/>
      <x:c r="BY449" s="226"/>
      <x:c r="BZ449" s="226"/>
      <x:c r="CB449" s="226"/>
    </x:row>
    <x:row r="450" spans="1:80" x14ac:dyDescent="0.3">
      <x:c r="A450" s="226"/>
      <x:c r="R450" s="226"/>
      <x:c r="T450" s="226"/>
      <x:c r="V450" s="23"/>
      <x:c r="Y450" s="222"/>
      <x:c r="AA450" s="226"/>
      <x:c r="AB450" s="222"/>
      <x:c r="AE450" s="226"/>
      <x:c r="AF450" s="226"/>
      <x:c r="AO450" s="226"/>
      <x:c r="AS450" s="23"/>
      <x:c r="AV450" s="23"/>
      <x:c r="BF450" s="226"/>
      <x:c r="BL450" s="226"/>
      <x:c r="BM450" s="226"/>
      <x:c r="BP450" s="226"/>
      <x:c r="BW450" s="226"/>
      <x:c r="BX450" s="226"/>
      <x:c r="BY450" s="226"/>
      <x:c r="BZ450" s="226"/>
      <x:c r="CB450" s="226"/>
    </x:row>
    <x:row r="451" spans="1:80" x14ac:dyDescent="0.3">
      <x:c r="A451" s="226"/>
      <x:c r="R451" s="226"/>
      <x:c r="T451" s="226"/>
      <x:c r="V451" s="23"/>
      <x:c r="Y451" s="222"/>
      <x:c r="AA451" s="226"/>
      <x:c r="AB451" s="222"/>
      <x:c r="AE451" s="226"/>
      <x:c r="AF451" s="226"/>
      <x:c r="AO451" s="226"/>
      <x:c r="AS451" s="23"/>
      <x:c r="AV451" s="23"/>
      <x:c r="BF451" s="226"/>
      <x:c r="BL451" s="226"/>
      <x:c r="BM451" s="226"/>
      <x:c r="BP451" s="226"/>
      <x:c r="BW451" s="226"/>
      <x:c r="BX451" s="226"/>
      <x:c r="BY451" s="226"/>
      <x:c r="BZ451" s="226"/>
      <x:c r="CB451" s="226"/>
    </x:row>
    <x:row r="452" spans="1:80" x14ac:dyDescent="0.3">
      <x:c r="A452" s="226"/>
      <x:c r="R452" s="226"/>
      <x:c r="T452" s="226"/>
      <x:c r="V452" s="23"/>
      <x:c r="Y452" s="222"/>
      <x:c r="AA452" s="226"/>
      <x:c r="AB452" s="222"/>
      <x:c r="AE452" s="222"/>
      <x:c r="AF452" s="222"/>
      <x:c r="AS452" s="23"/>
      <x:c r="AV452" s="23"/>
      <x:c r="BF452" s="226"/>
      <x:c r="BL452" s="226"/>
      <x:c r="BM452" s="226"/>
      <x:c r="BP452" s="222"/>
      <x:c r="BW452" s="226"/>
      <x:c r="BX452" s="226"/>
      <x:c r="BY452" s="226"/>
      <x:c r="BZ452" s="226"/>
      <x:c r="CB452" s="226"/>
    </x:row>
    <x:row r="453" spans="1:80" x14ac:dyDescent="0.3">
      <x:c r="A453" s="226"/>
      <x:c r="R453" s="226"/>
      <x:c r="T453" s="226"/>
      <x:c r="V453" s="23"/>
      <x:c r="Y453" s="222"/>
      <x:c r="AA453" s="226"/>
      <x:c r="AB453" s="222"/>
      <x:c r="AE453" s="222"/>
      <x:c r="AF453" s="222"/>
      <x:c r="AS453" s="23"/>
      <x:c r="AV453" s="23"/>
      <x:c r="BF453" s="226"/>
      <x:c r="BL453" s="226"/>
      <x:c r="BM453" s="226"/>
      <x:c r="BP453" s="222"/>
      <x:c r="BW453" s="226"/>
      <x:c r="BX453" s="226"/>
      <x:c r="BY453" s="226"/>
      <x:c r="BZ453" s="226"/>
      <x:c r="CB453" s="226"/>
    </x:row>
    <x:row r="454" spans="1:80" x14ac:dyDescent="0.3">
      <x:c r="A454" s="226"/>
      <x:c r="R454" s="226"/>
      <x:c r="T454" s="226"/>
      <x:c r="V454" s="23"/>
      <x:c r="Y454" s="222"/>
      <x:c r="AA454" s="226"/>
      <x:c r="AB454" s="222"/>
      <x:c r="AE454" s="222"/>
      <x:c r="AF454" s="222"/>
      <x:c r="AS454" s="23"/>
      <x:c r="AV454" s="23"/>
      <x:c r="BF454" s="226"/>
      <x:c r="BL454" s="226"/>
      <x:c r="BM454" s="226"/>
      <x:c r="BP454" s="222"/>
      <x:c r="BW454" s="226"/>
      <x:c r="BX454" s="226"/>
      <x:c r="BY454" s="226"/>
      <x:c r="BZ454" s="226"/>
      <x:c r="CB454" s="226"/>
    </x:row>
    <x:row r="455" spans="1:80" x14ac:dyDescent="0.3">
      <x:c r="A455" s="226"/>
      <x:c r="R455" s="226"/>
      <x:c r="T455" s="226"/>
      <x:c r="V455" s="23"/>
      <x:c r="Y455" s="222"/>
      <x:c r="AA455" s="226"/>
      <x:c r="AB455" s="222"/>
      <x:c r="AE455" s="222"/>
      <x:c r="AF455" s="222"/>
      <x:c r="AS455" s="23"/>
      <x:c r="AV455" s="23"/>
      <x:c r="BF455" s="226"/>
      <x:c r="BL455" s="226"/>
      <x:c r="BM455" s="226"/>
      <x:c r="BP455" s="222"/>
      <x:c r="BW455" s="226"/>
      <x:c r="BX455" s="226"/>
      <x:c r="BY455" s="226"/>
      <x:c r="BZ455" s="226"/>
      <x:c r="CB455" s="226"/>
    </x:row>
    <x:row r="456" spans="1:80" x14ac:dyDescent="0.3">
      <x:c r="A456" s="226"/>
      <x:c r="R456" s="226"/>
      <x:c r="T456" s="226"/>
      <x:c r="V456" s="23"/>
      <x:c r="Y456" s="222"/>
      <x:c r="AA456" s="226"/>
      <x:c r="AB456" s="222"/>
      <x:c r="AE456" s="222"/>
      <x:c r="AF456" s="222"/>
      <x:c r="AN456" s="226"/>
      <x:c r="AO456" s="226"/>
      <x:c r="AS456" s="23"/>
      <x:c r="AV456" s="23"/>
      <x:c r="BF456" s="226"/>
      <x:c r="BL456" s="226"/>
      <x:c r="BM456" s="226"/>
      <x:c r="BP456" s="222"/>
      <x:c r="BW456" s="226"/>
      <x:c r="BX456" s="226"/>
      <x:c r="BY456" s="226"/>
      <x:c r="BZ456" s="226"/>
      <x:c r="CB456" s="226"/>
    </x:row>
    <x:row r="457" spans="1:80" x14ac:dyDescent="0.3">
      <x:c r="A457" s="226"/>
      <x:c r="R457" s="226"/>
      <x:c r="T457" s="226"/>
      <x:c r="V457" s="23"/>
      <x:c r="Y457" s="222"/>
      <x:c r="AA457" s="226"/>
      <x:c r="AB457" s="222"/>
      <x:c r="AE457" s="222"/>
      <x:c r="AF457" s="226"/>
      <x:c r="AN457" s="226"/>
      <x:c r="AO457" s="226"/>
      <x:c r="AP457" s="226"/>
      <x:c r="AS457" s="23"/>
      <x:c r="AV457" s="23"/>
      <x:c r="BF457" s="226"/>
      <x:c r="BL457" s="226"/>
      <x:c r="BM457" s="226"/>
      <x:c r="BP457" s="226"/>
      <x:c r="BW457" s="226"/>
      <x:c r="BX457" s="226"/>
      <x:c r="BY457" s="226"/>
      <x:c r="BZ457" s="226"/>
      <x:c r="CB457" s="226"/>
    </x:row>
    <x:row r="458" spans="1:80" x14ac:dyDescent="0.3">
      <x:c r="A458" s="226"/>
      <x:c r="R458" s="226"/>
      <x:c r="T458" s="226"/>
      <x:c r="V458" s="23"/>
      <x:c r="Y458" s="222"/>
      <x:c r="AA458" s="226"/>
      <x:c r="AB458" s="222"/>
      <x:c r="AE458" s="226"/>
      <x:c r="AF458" s="226"/>
      <x:c r="AN458" s="226"/>
      <x:c r="AO458" s="226"/>
      <x:c r="AS458" s="23"/>
      <x:c r="AV458" s="23"/>
      <x:c r="BF458" s="226"/>
      <x:c r="BL458" s="226"/>
      <x:c r="BM458" s="226"/>
      <x:c r="BP458" s="226"/>
      <x:c r="BW458" s="226"/>
      <x:c r="BX458" s="226"/>
      <x:c r="BY458" s="226"/>
      <x:c r="BZ458" s="226"/>
      <x:c r="CB458" s="226"/>
    </x:row>
    <x:row r="459" spans="1:80" x14ac:dyDescent="0.3">
      <x:c r="A459" s="226"/>
      <x:c r="R459" s="226"/>
      <x:c r="T459" s="226"/>
      <x:c r="V459" s="23"/>
      <x:c r="Y459" s="222"/>
      <x:c r="AA459" s="226"/>
      <x:c r="AB459" s="222"/>
      <x:c r="AE459" s="226"/>
      <x:c r="AF459" s="226"/>
      <x:c r="AS459" s="23"/>
      <x:c r="AV459" s="23"/>
      <x:c r="BF459" s="226"/>
      <x:c r="BL459" s="226"/>
      <x:c r="BM459" s="226"/>
      <x:c r="BP459" s="226"/>
      <x:c r="BW459" s="226"/>
      <x:c r="BX459" s="226"/>
      <x:c r="BY459" s="226"/>
      <x:c r="BZ459" s="226"/>
      <x:c r="CB459" s="226"/>
    </x:row>
    <x:row r="460" spans="1:80" x14ac:dyDescent="0.3">
      <x:c r="A460" s="226"/>
      <x:c r="R460" s="226"/>
      <x:c r="T460" s="226"/>
      <x:c r="V460" s="23"/>
      <x:c r="Y460" s="222"/>
      <x:c r="AA460" s="226"/>
      <x:c r="AB460" s="226"/>
      <x:c r="AE460" s="222"/>
      <x:c r="AF460" s="222"/>
      <x:c r="AN460" s="226"/>
      <x:c r="AO460" s="226"/>
      <x:c r="AS460" s="23"/>
      <x:c r="AV460" s="23"/>
      <x:c r="BF460" s="226"/>
      <x:c r="BL460" s="226"/>
      <x:c r="BM460" s="226"/>
      <x:c r="BP460" s="222"/>
      <x:c r="BW460" s="226"/>
      <x:c r="BX460" s="226"/>
      <x:c r="BY460" s="226"/>
      <x:c r="BZ460" s="226"/>
      <x:c r="CB460" s="226"/>
    </x:row>
    <x:row r="461" spans="1:80" x14ac:dyDescent="0.3">
      <x:c r="A461" s="226"/>
      <x:c r="R461" s="226"/>
      <x:c r="T461" s="226"/>
      <x:c r="V461" s="23"/>
      <x:c r="Y461" s="222"/>
      <x:c r="AA461" s="226"/>
      <x:c r="AB461" s="222"/>
      <x:c r="AE461" s="226"/>
      <x:c r="AF461" s="226"/>
      <x:c r="AN461" s="226"/>
      <x:c r="AO461" s="226"/>
      <x:c r="AS461" s="23"/>
      <x:c r="AV461" s="23"/>
      <x:c r="BF461" s="226"/>
      <x:c r="BL461" s="226"/>
      <x:c r="BM461" s="226"/>
      <x:c r="BP461" s="226"/>
      <x:c r="BW461" s="226"/>
      <x:c r="BX461" s="226"/>
      <x:c r="BY461" s="226"/>
      <x:c r="BZ461" s="226"/>
      <x:c r="CB461" s="226"/>
    </x:row>
    <x:row r="462" spans="1:80" x14ac:dyDescent="0.3">
      <x:c r="A462" s="226"/>
      <x:c r="R462" s="226"/>
      <x:c r="T462" s="226"/>
      <x:c r="V462" s="23"/>
      <x:c r="Y462" s="222"/>
      <x:c r="AA462" s="226"/>
      <x:c r="AB462" s="222"/>
      <x:c r="AE462" s="222"/>
      <x:c r="AF462" s="222"/>
      <x:c r="AN462" s="226"/>
      <x:c r="AO462" s="226"/>
      <x:c r="AS462" s="23"/>
      <x:c r="AV462" s="23"/>
      <x:c r="BF462" s="226"/>
      <x:c r="BL462" s="226"/>
      <x:c r="BM462" s="226"/>
      <x:c r="BP462" s="222"/>
      <x:c r="BW462" s="226"/>
      <x:c r="BX462" s="226"/>
      <x:c r="BY462" s="226"/>
      <x:c r="BZ462" s="226"/>
      <x:c r="CB462" s="226"/>
    </x:row>
    <x:row r="463" spans="1:80" x14ac:dyDescent="0.3">
      <x:c r="A463" s="226"/>
      <x:c r="R463" s="226"/>
      <x:c r="T463" s="226"/>
      <x:c r="V463" s="23"/>
      <x:c r="Y463" s="222"/>
      <x:c r="AA463" s="226"/>
      <x:c r="AB463" s="222"/>
      <x:c r="AE463" s="222"/>
      <x:c r="AF463" s="226"/>
      <x:c r="AN463" s="226"/>
      <x:c r="AO463" s="226"/>
      <x:c r="AS463" s="23"/>
      <x:c r="AV463" s="23"/>
      <x:c r="BF463" s="226"/>
      <x:c r="BL463" s="226"/>
      <x:c r="BM463" s="226"/>
      <x:c r="BP463" s="226"/>
      <x:c r="BW463" s="226"/>
      <x:c r="BX463" s="226"/>
      <x:c r="BY463" s="226"/>
      <x:c r="BZ463" s="226"/>
      <x:c r="CB463" s="226"/>
    </x:row>
    <x:row r="464" spans="1:80" x14ac:dyDescent="0.3">
      <x:c r="A464" s="226"/>
      <x:c r="R464" s="226"/>
      <x:c r="T464" s="226"/>
      <x:c r="V464" s="23"/>
      <x:c r="Y464" s="222"/>
      <x:c r="AA464" s="226"/>
      <x:c r="AB464" s="222"/>
      <x:c r="AE464" s="226"/>
      <x:c r="AF464" s="226"/>
      <x:c r="AN464" s="226"/>
      <x:c r="AO464" s="226"/>
      <x:c r="AS464" s="23"/>
      <x:c r="AV464" s="23"/>
      <x:c r="BF464" s="226"/>
      <x:c r="BL464" s="226"/>
      <x:c r="BM464" s="226"/>
      <x:c r="BP464" s="226"/>
      <x:c r="BW464" s="226"/>
      <x:c r="BX464" s="226"/>
      <x:c r="BY464" s="226"/>
      <x:c r="BZ464" s="226"/>
      <x:c r="CB464" s="226"/>
    </x:row>
    <x:row r="465" spans="1:80" x14ac:dyDescent="0.3">
      <x:c r="A465" s="226"/>
      <x:c r="R465" s="226"/>
      <x:c r="T465" s="226"/>
      <x:c r="V465" s="23"/>
      <x:c r="Y465" s="222"/>
      <x:c r="AA465" s="226"/>
      <x:c r="AB465" s="222"/>
      <x:c r="AE465" s="222"/>
      <x:c r="AF465" s="222"/>
      <x:c r="AN465" s="226"/>
      <x:c r="AO465" s="226"/>
      <x:c r="AS465" s="23"/>
      <x:c r="AV465" s="23"/>
      <x:c r="BF465" s="226"/>
      <x:c r="BL465" s="226"/>
      <x:c r="BM465" s="226"/>
      <x:c r="BP465" s="222"/>
      <x:c r="BW465" s="226"/>
      <x:c r="BX465" s="226"/>
      <x:c r="BY465" s="226"/>
      <x:c r="BZ465" s="226"/>
      <x:c r="CB465" s="226"/>
    </x:row>
    <x:row r="466" spans="1:80" x14ac:dyDescent="0.3">
      <x:c r="A466" s="226"/>
      <x:c r="R466" s="226"/>
      <x:c r="T466" s="226"/>
      <x:c r="V466" s="23"/>
      <x:c r="Y466" s="222"/>
      <x:c r="AA466" s="226"/>
      <x:c r="AB466" s="222"/>
      <x:c r="AE466" s="222"/>
      <x:c r="AF466" s="222"/>
      <x:c r="AO466" s="226"/>
      <x:c r="AS466" s="23"/>
      <x:c r="AV466" s="23"/>
      <x:c r="BF466" s="226"/>
      <x:c r="BL466" s="226"/>
      <x:c r="BM466" s="226"/>
      <x:c r="BP466" s="222"/>
      <x:c r="BW466" s="226"/>
      <x:c r="BX466" s="226"/>
      <x:c r="BY466" s="226"/>
      <x:c r="BZ466" s="226"/>
      <x:c r="CB466" s="226"/>
    </x:row>
    <x:row r="467" spans="1:80" x14ac:dyDescent="0.3">
      <x:c r="A467" s="226"/>
      <x:c r="R467" s="226"/>
      <x:c r="T467" s="226"/>
      <x:c r="V467" s="23"/>
      <x:c r="Y467" s="222"/>
      <x:c r="AA467" s="226"/>
      <x:c r="AB467" s="222"/>
      <x:c r="AE467" s="222"/>
      <x:c r="AF467" s="222"/>
      <x:c r="AO467" s="226"/>
      <x:c r="AS467" s="23"/>
      <x:c r="AV467" s="23"/>
      <x:c r="BF467" s="226"/>
      <x:c r="BL467" s="226"/>
      <x:c r="BM467" s="226"/>
      <x:c r="BP467" s="222"/>
      <x:c r="BW467" s="226"/>
      <x:c r="BX467" s="226"/>
      <x:c r="BY467" s="226"/>
      <x:c r="BZ467" s="226"/>
      <x:c r="CB467" s="226"/>
    </x:row>
    <x:row r="468" spans="1:80" x14ac:dyDescent="0.3">
      <x:c r="A468" s="226"/>
      <x:c r="R468" s="226"/>
      <x:c r="T468" s="226"/>
      <x:c r="V468" s="23"/>
      <x:c r="Y468" s="222"/>
      <x:c r="AA468" s="226"/>
      <x:c r="AB468" s="222"/>
      <x:c r="AE468" s="222"/>
      <x:c r="AF468" s="222"/>
      <x:c r="AN468" s="226"/>
      <x:c r="AO468" s="226"/>
      <x:c r="AP468" s="226"/>
      <x:c r="AS468" s="23"/>
      <x:c r="AV468" s="23"/>
      <x:c r="BF468" s="226"/>
      <x:c r="BL468" s="226"/>
      <x:c r="BM468" s="226"/>
      <x:c r="BP468" s="222"/>
      <x:c r="BW468" s="226"/>
      <x:c r="BX468" s="226"/>
      <x:c r="BY468" s="226"/>
      <x:c r="BZ468" s="226"/>
      <x:c r="CB468" s="226"/>
    </x:row>
    <x:row r="469" spans="1:80" x14ac:dyDescent="0.3">
      <x:c r="A469" s="226"/>
      <x:c r="R469" s="226"/>
      <x:c r="T469" s="226"/>
      <x:c r="V469" s="23"/>
      <x:c r="Y469" s="222"/>
      <x:c r="AA469" s="226"/>
      <x:c r="AB469" s="222"/>
      <x:c r="AE469" s="222"/>
      <x:c r="AF469" s="222"/>
      <x:c r="AN469" s="226"/>
      <x:c r="AO469" s="226"/>
      <x:c r="AS469" s="23"/>
      <x:c r="AV469" s="23"/>
      <x:c r="BF469" s="226"/>
      <x:c r="BL469" s="226"/>
      <x:c r="BM469" s="226"/>
      <x:c r="BP469" s="222"/>
      <x:c r="BW469" s="226"/>
      <x:c r="BX469" s="226"/>
      <x:c r="BY469" s="226"/>
      <x:c r="BZ469" s="226"/>
      <x:c r="CB469" s="226"/>
    </x:row>
    <x:row r="470" spans="1:80" x14ac:dyDescent="0.3">
      <x:c r="A470" s="226"/>
      <x:c r="R470" s="226"/>
      <x:c r="T470" s="226"/>
      <x:c r="V470" s="23"/>
      <x:c r="Y470" s="222"/>
      <x:c r="AA470" s="226"/>
      <x:c r="AB470" s="222"/>
      <x:c r="AE470" s="222"/>
      <x:c r="AF470" s="226"/>
      <x:c r="AN470" s="226"/>
      <x:c r="AO470" s="226"/>
      <x:c r="AP470" s="226"/>
      <x:c r="AS470" s="23"/>
      <x:c r="AV470" s="23"/>
      <x:c r="BF470" s="226"/>
      <x:c r="BL470" s="226"/>
      <x:c r="BM470" s="226"/>
      <x:c r="BP470" s="226"/>
      <x:c r="BW470" s="226"/>
      <x:c r="BX470" s="226"/>
      <x:c r="BY470" s="226"/>
      <x:c r="BZ470" s="226"/>
      <x:c r="CB470" s="226"/>
    </x:row>
    <x:row r="471" spans="1:80" x14ac:dyDescent="0.3">
      <x:c r="A471" s="226"/>
      <x:c r="R471" s="226"/>
      <x:c r="T471" s="226"/>
      <x:c r="V471" s="23"/>
      <x:c r="Y471" s="222"/>
      <x:c r="AA471" s="226"/>
      <x:c r="AB471" s="222"/>
      <x:c r="AE471" s="222"/>
      <x:c r="AF471" s="222"/>
      <x:c r="AN471" s="226"/>
      <x:c r="AO471" s="226"/>
      <x:c r="AP471" s="226"/>
      <x:c r="AS471" s="23"/>
      <x:c r="AV471" s="23"/>
      <x:c r="BF471" s="226"/>
      <x:c r="BL471" s="226"/>
      <x:c r="BM471" s="226"/>
      <x:c r="BP471" s="222"/>
      <x:c r="BW471" s="226"/>
      <x:c r="BX471" s="226"/>
      <x:c r="BY471" s="226"/>
      <x:c r="BZ471" s="226"/>
      <x:c r="CB471" s="226"/>
    </x:row>
    <x:row r="472" spans="1:80" x14ac:dyDescent="0.3">
      <x:c r="A472" s="226"/>
      <x:c r="R472" s="226"/>
      <x:c r="T472" s="226"/>
      <x:c r="V472" s="23"/>
      <x:c r="Y472" s="222"/>
      <x:c r="AA472" s="226"/>
      <x:c r="AB472" s="222"/>
      <x:c r="AE472" s="222"/>
      <x:c r="AF472" s="222"/>
      <x:c r="AN472" s="226"/>
      <x:c r="AO472" s="226"/>
      <x:c r="AP472" s="226"/>
      <x:c r="AS472" s="23"/>
      <x:c r="AV472" s="23"/>
      <x:c r="BF472" s="226"/>
      <x:c r="BL472" s="226"/>
      <x:c r="BM472" s="226"/>
      <x:c r="BP472" s="222"/>
      <x:c r="BW472" s="226"/>
      <x:c r="BX472" s="226"/>
      <x:c r="BY472" s="226"/>
      <x:c r="BZ472" s="226"/>
      <x:c r="CB472" s="226"/>
    </x:row>
    <x:row r="473" spans="1:80" x14ac:dyDescent="0.3">
      <x:c r="A473" s="226"/>
      <x:c r="R473" s="226"/>
      <x:c r="T473" s="226"/>
      <x:c r="V473" s="23"/>
      <x:c r="Y473" s="222"/>
      <x:c r="AA473" s="226"/>
      <x:c r="AB473" s="222"/>
      <x:c r="AE473" s="222"/>
      <x:c r="AF473" s="222"/>
      <x:c r="AN473" s="226"/>
      <x:c r="AO473" s="226"/>
      <x:c r="AP473" s="226"/>
      <x:c r="AS473" s="23"/>
      <x:c r="AV473" s="23"/>
      <x:c r="BF473" s="226"/>
      <x:c r="BL473" s="226"/>
      <x:c r="BM473" s="226"/>
      <x:c r="BP473" s="222"/>
      <x:c r="BW473" s="226"/>
      <x:c r="BX473" s="226"/>
      <x:c r="BY473" s="226"/>
      <x:c r="BZ473" s="226"/>
      <x:c r="CB473" s="226"/>
    </x:row>
    <x:row r="474" spans="1:80" x14ac:dyDescent="0.3">
      <x:c r="A474" s="226"/>
      <x:c r="R474" s="226"/>
      <x:c r="T474" s="226"/>
      <x:c r="V474" s="23"/>
      <x:c r="Y474" s="222"/>
      <x:c r="AA474" s="226"/>
      <x:c r="AB474" s="222"/>
      <x:c r="AE474" s="222"/>
      <x:c r="AF474" s="222"/>
      <x:c r="AN474" s="226"/>
      <x:c r="AO474" s="226"/>
      <x:c r="AP474" s="226"/>
      <x:c r="AS474" s="23"/>
      <x:c r="AV474" s="23"/>
      <x:c r="BF474" s="226"/>
      <x:c r="BL474" s="226"/>
      <x:c r="BM474" s="226"/>
      <x:c r="BP474" s="222"/>
      <x:c r="BW474" s="226"/>
      <x:c r="BX474" s="226"/>
      <x:c r="BY474" s="226"/>
      <x:c r="BZ474" s="226"/>
      <x:c r="CB474" s="226"/>
    </x:row>
    <x:row r="475" spans="1:80" x14ac:dyDescent="0.3">
      <x:c r="A475" s="226"/>
      <x:c r="R475" s="226"/>
      <x:c r="T475" s="226"/>
      <x:c r="V475" s="23"/>
      <x:c r="Y475" s="222"/>
      <x:c r="AA475" s="226"/>
      <x:c r="AB475" s="222"/>
      <x:c r="AE475" s="222"/>
      <x:c r="AF475" s="222"/>
      <x:c r="AN475" s="226"/>
      <x:c r="AO475" s="226"/>
      <x:c r="AP475" s="226"/>
      <x:c r="AS475" s="23"/>
      <x:c r="AV475" s="23"/>
      <x:c r="BF475" s="226"/>
      <x:c r="BL475" s="226"/>
      <x:c r="BM475" s="226"/>
      <x:c r="BP475" s="222"/>
      <x:c r="BW475" s="226"/>
      <x:c r="BX475" s="226"/>
      <x:c r="BY475" s="226"/>
      <x:c r="BZ475" s="226"/>
      <x:c r="CB475" s="226"/>
    </x:row>
    <x:row r="476" spans="1:80" x14ac:dyDescent="0.3">
      <x:c r="A476" s="226"/>
      <x:c r="R476" s="226"/>
      <x:c r="T476" s="226"/>
      <x:c r="V476" s="23"/>
      <x:c r="Y476" s="222"/>
      <x:c r="AA476" s="226"/>
      <x:c r="AB476" s="222"/>
      <x:c r="AE476" s="222"/>
      <x:c r="AF476" s="222"/>
      <x:c r="AN476" s="226"/>
      <x:c r="AO476" s="226"/>
      <x:c r="AP476" s="226"/>
      <x:c r="AS476" s="23"/>
      <x:c r="AV476" s="23"/>
      <x:c r="BF476" s="226"/>
      <x:c r="BL476" s="226"/>
      <x:c r="BM476" s="226"/>
      <x:c r="BP476" s="222"/>
      <x:c r="BW476" s="226"/>
      <x:c r="BX476" s="226"/>
      <x:c r="BY476" s="226"/>
      <x:c r="BZ476" s="226"/>
      <x:c r="CB476" s="226"/>
    </x:row>
    <x:row r="477" spans="1:80" x14ac:dyDescent="0.3">
      <x:c r="A477" s="226"/>
      <x:c r="R477" s="226"/>
      <x:c r="T477" s="226"/>
      <x:c r="V477" s="23"/>
      <x:c r="Y477" s="222"/>
      <x:c r="AA477" s="226"/>
      <x:c r="AB477" s="222"/>
      <x:c r="AE477" s="222"/>
      <x:c r="AF477" s="222"/>
      <x:c r="AN477" s="226"/>
      <x:c r="AO477" s="226"/>
      <x:c r="AP477" s="226"/>
      <x:c r="AS477" s="23"/>
      <x:c r="AV477" s="23"/>
      <x:c r="BF477" s="226"/>
      <x:c r="BL477" s="226"/>
      <x:c r="BM477" s="226"/>
      <x:c r="BP477" s="222"/>
      <x:c r="BW477" s="226"/>
      <x:c r="BX477" s="226"/>
      <x:c r="BY477" s="226"/>
      <x:c r="BZ477" s="226"/>
      <x:c r="CB477" s="226"/>
    </x:row>
    <x:row r="478" spans="1:80" x14ac:dyDescent="0.3">
      <x:c r="A478" s="226"/>
      <x:c r="R478" s="226"/>
      <x:c r="T478" s="226"/>
      <x:c r="V478" s="23"/>
      <x:c r="Y478" s="222"/>
      <x:c r="AA478" s="226"/>
      <x:c r="AB478" s="222"/>
      <x:c r="AE478" s="222"/>
      <x:c r="AF478" s="222"/>
      <x:c r="AN478" s="226"/>
      <x:c r="AO478" s="226"/>
      <x:c r="AP478" s="226"/>
      <x:c r="AS478" s="23"/>
      <x:c r="AV478" s="23"/>
      <x:c r="BF478" s="226"/>
      <x:c r="BL478" s="226"/>
      <x:c r="BM478" s="226"/>
      <x:c r="BP478" s="222"/>
      <x:c r="BW478" s="226"/>
      <x:c r="BX478" s="226"/>
      <x:c r="BY478" s="226"/>
      <x:c r="BZ478" s="226"/>
      <x:c r="CB478" s="226"/>
    </x:row>
    <x:row r="479" spans="1:80" x14ac:dyDescent="0.3">
      <x:c r="A479" s="226"/>
      <x:c r="R479" s="226"/>
      <x:c r="T479" s="226"/>
      <x:c r="V479" s="23"/>
      <x:c r="Y479" s="222"/>
      <x:c r="AA479" s="226"/>
      <x:c r="AB479" s="222"/>
      <x:c r="AE479" s="222"/>
      <x:c r="AF479" s="222"/>
      <x:c r="AN479" s="226"/>
      <x:c r="AO479" s="226"/>
      <x:c r="AP479" s="226"/>
      <x:c r="AS479" s="23"/>
      <x:c r="AV479" s="23"/>
      <x:c r="BF479" s="226"/>
      <x:c r="BL479" s="226"/>
      <x:c r="BM479" s="226"/>
      <x:c r="BP479" s="222"/>
      <x:c r="BW479" s="226"/>
      <x:c r="BX479" s="226"/>
      <x:c r="BY479" s="226"/>
      <x:c r="BZ479" s="226"/>
      <x:c r="CB479" s="226"/>
    </x:row>
    <x:row r="480" spans="1:80" x14ac:dyDescent="0.3">
      <x:c r="A480" s="226"/>
      <x:c r="R480" s="226"/>
      <x:c r="T480" s="226"/>
      <x:c r="V480" s="23"/>
      <x:c r="Y480" s="222"/>
      <x:c r="AA480" s="226"/>
      <x:c r="AB480" s="222"/>
      <x:c r="AE480" s="222"/>
      <x:c r="AF480" s="222"/>
      <x:c r="AN480" s="226"/>
      <x:c r="AO480" s="226"/>
      <x:c r="AP480" s="226"/>
      <x:c r="AQ480" s="226"/>
      <x:c r="AS480" s="23"/>
      <x:c r="AV480" s="23"/>
      <x:c r="BF480" s="226"/>
      <x:c r="BL480" s="226"/>
      <x:c r="BM480" s="226"/>
      <x:c r="BP480" s="222"/>
      <x:c r="BW480" s="226"/>
      <x:c r="BX480" s="226"/>
      <x:c r="BY480" s="226"/>
      <x:c r="BZ480" s="226"/>
      <x:c r="CB480" s="226"/>
    </x:row>
    <x:row r="481" spans="1:80" x14ac:dyDescent="0.3">
      <x:c r="A481" s="226"/>
      <x:c r="R481" s="226"/>
      <x:c r="T481" s="226"/>
      <x:c r="V481" s="23"/>
      <x:c r="Y481" s="222"/>
      <x:c r="AA481" s="226"/>
      <x:c r="AB481" s="222"/>
      <x:c r="AE481" s="222"/>
      <x:c r="AF481" s="222"/>
      <x:c r="AN481" s="226"/>
      <x:c r="AO481" s="226"/>
      <x:c r="AS481" s="23"/>
      <x:c r="AV481" s="23"/>
      <x:c r="BF481" s="226"/>
      <x:c r="BL481" s="226"/>
      <x:c r="BM481" s="226"/>
      <x:c r="BP481" s="222"/>
      <x:c r="BW481" s="226"/>
      <x:c r="BX481" s="226"/>
      <x:c r="BY481" s="226"/>
      <x:c r="BZ481" s="226"/>
      <x:c r="CB481" s="226"/>
    </x:row>
    <x:row r="482" spans="1:80" x14ac:dyDescent="0.3">
      <x:c r="A482" s="226"/>
      <x:c r="R482" s="226"/>
      <x:c r="T482" s="226"/>
      <x:c r="V482" s="23"/>
      <x:c r="Y482" s="222"/>
      <x:c r="AA482" s="226"/>
      <x:c r="AB482" s="222"/>
      <x:c r="AE482" s="222"/>
      <x:c r="AF482" s="222"/>
      <x:c r="AN482" s="226"/>
      <x:c r="AO482" s="226"/>
      <x:c r="AP482" s="226"/>
      <x:c r="AS482" s="23"/>
      <x:c r="AV482" s="23"/>
      <x:c r="BF482" s="226"/>
      <x:c r="BL482" s="226"/>
      <x:c r="BM482" s="226"/>
      <x:c r="BP482" s="222"/>
      <x:c r="BW482" s="226"/>
      <x:c r="BX482" s="226"/>
      <x:c r="BY482" s="226"/>
      <x:c r="BZ482" s="226"/>
      <x:c r="CB482" s="226"/>
    </x:row>
    <x:row r="483" spans="1:80" x14ac:dyDescent="0.3">
      <x:c r="A483" s="226"/>
      <x:c r="R483" s="226"/>
      <x:c r="T483" s="226"/>
      <x:c r="V483" s="23"/>
      <x:c r="Y483" s="222"/>
      <x:c r="AA483" s="226"/>
      <x:c r="AB483" s="222"/>
      <x:c r="AE483" s="222"/>
      <x:c r="AF483" s="222"/>
      <x:c r="AN483" s="226"/>
      <x:c r="AO483" s="226"/>
      <x:c r="AP483" s="226"/>
      <x:c r="AS483" s="23"/>
      <x:c r="AV483" s="23"/>
      <x:c r="BF483" s="226"/>
      <x:c r="BL483" s="226"/>
      <x:c r="BM483" s="226"/>
      <x:c r="BP483" s="222"/>
      <x:c r="BW483" s="226"/>
      <x:c r="BX483" s="226"/>
      <x:c r="BY483" s="226"/>
      <x:c r="BZ483" s="226"/>
      <x:c r="CB483" s="226"/>
    </x:row>
    <x:row r="484" spans="1:80" x14ac:dyDescent="0.3">
      <x:c r="A484" s="226"/>
      <x:c r="R484" s="226"/>
      <x:c r="T484" s="226"/>
      <x:c r="V484" s="23"/>
      <x:c r="Y484" s="222"/>
      <x:c r="AA484" s="226"/>
      <x:c r="AB484" s="222"/>
      <x:c r="AE484" s="222"/>
      <x:c r="AF484" s="222"/>
      <x:c r="AO484" s="226"/>
      <x:c r="AP484" s="226"/>
      <x:c r="AS484" s="23"/>
      <x:c r="AV484" s="23"/>
      <x:c r="BF484" s="226"/>
      <x:c r="BL484" s="226"/>
      <x:c r="BM484" s="226"/>
      <x:c r="BP484" s="222"/>
      <x:c r="BW484" s="226"/>
      <x:c r="BX484" s="226"/>
      <x:c r="BY484" s="226"/>
      <x:c r="BZ484" s="226"/>
      <x:c r="CB484" s="226"/>
    </x:row>
    <x:row r="485" spans="1:80" x14ac:dyDescent="0.3">
      <x:c r="A485" s="226"/>
      <x:c r="R485" s="226"/>
      <x:c r="T485" s="226"/>
      <x:c r="V485" s="23"/>
      <x:c r="Y485" s="222"/>
      <x:c r="AA485" s="226"/>
      <x:c r="AB485" s="222"/>
      <x:c r="AE485" s="222"/>
      <x:c r="AF485" s="222"/>
      <x:c r="AO485" s="226"/>
      <x:c r="AS485" s="23"/>
      <x:c r="AV485" s="23"/>
      <x:c r="BF485" s="226"/>
      <x:c r="BL485" s="226"/>
      <x:c r="BM485" s="226"/>
      <x:c r="BP485" s="222"/>
      <x:c r="BW485" s="226"/>
      <x:c r="BX485" s="226"/>
      <x:c r="BY485" s="226"/>
      <x:c r="BZ485" s="226"/>
      <x:c r="CB485" s="226"/>
    </x:row>
    <x:row r="486" spans="1:80" x14ac:dyDescent="0.3">
      <x:c r="A486" s="226"/>
      <x:c r="R486" s="226"/>
      <x:c r="T486" s="226"/>
      <x:c r="V486" s="23"/>
      <x:c r="Y486" s="222"/>
      <x:c r="AA486" s="226"/>
      <x:c r="AB486" s="222"/>
      <x:c r="AE486" s="222"/>
      <x:c r="AF486" s="222"/>
      <x:c r="AO486" s="226"/>
      <x:c r="AP486" s="226"/>
      <x:c r="AS486" s="23"/>
      <x:c r="AV486" s="23"/>
      <x:c r="BF486" s="226"/>
      <x:c r="BL486" s="226"/>
      <x:c r="BM486" s="226"/>
      <x:c r="BP486" s="222"/>
      <x:c r="BW486" s="226"/>
      <x:c r="BX486" s="226"/>
      <x:c r="BY486" s="226"/>
      <x:c r="BZ486" s="226"/>
      <x:c r="CB486" s="226"/>
    </x:row>
    <x:row r="487" spans="1:80" x14ac:dyDescent="0.3">
      <x:c r="A487" s="226"/>
      <x:c r="R487" s="226"/>
      <x:c r="T487" s="226"/>
      <x:c r="V487" s="23"/>
      <x:c r="Y487" s="222"/>
      <x:c r="AA487" s="226"/>
      <x:c r="AB487" s="222"/>
      <x:c r="AE487" s="222"/>
      <x:c r="AF487" s="222"/>
      <x:c r="AO487" s="226"/>
      <x:c r="AP487" s="226"/>
      <x:c r="AS487" s="23"/>
      <x:c r="AV487" s="23"/>
      <x:c r="BF487" s="226"/>
      <x:c r="BL487" s="226"/>
      <x:c r="BM487" s="226"/>
      <x:c r="BP487" s="222"/>
      <x:c r="BW487" s="226"/>
      <x:c r="BX487" s="226"/>
      <x:c r="BY487" s="226"/>
      <x:c r="BZ487" s="226"/>
      <x:c r="CB487" s="226"/>
    </x:row>
    <x:row r="488" spans="1:80" x14ac:dyDescent="0.3">
      <x:c r="A488" s="226"/>
      <x:c r="R488" s="226"/>
      <x:c r="T488" s="226"/>
      <x:c r="V488" s="23"/>
      <x:c r="Y488" s="222"/>
      <x:c r="AA488" s="226"/>
      <x:c r="AB488" s="222"/>
      <x:c r="AE488" s="222"/>
      <x:c r="AF488" s="222"/>
      <x:c r="AO488" s="226"/>
      <x:c r="AS488" s="23"/>
      <x:c r="AV488" s="23"/>
      <x:c r="BF488" s="226"/>
      <x:c r="BL488" s="226"/>
      <x:c r="BM488" s="226"/>
      <x:c r="BP488" s="222"/>
      <x:c r="BW488" s="226"/>
      <x:c r="BX488" s="226"/>
      <x:c r="BY488" s="226"/>
      <x:c r="BZ488" s="226"/>
      <x:c r="CB488" s="226"/>
    </x:row>
    <x:row r="489" spans="1:80" x14ac:dyDescent="0.3">
      <x:c r="A489" s="226"/>
      <x:c r="R489" s="226"/>
      <x:c r="T489" s="226"/>
      <x:c r="V489" s="23"/>
      <x:c r="Y489" s="222"/>
      <x:c r="AA489" s="226"/>
      <x:c r="AB489" s="222"/>
      <x:c r="AE489" s="222"/>
      <x:c r="AF489" s="222"/>
      <x:c r="AO489" s="226"/>
      <x:c r="AS489" s="23"/>
      <x:c r="AV489" s="23"/>
      <x:c r="BF489" s="226"/>
      <x:c r="BL489" s="226"/>
      <x:c r="BM489" s="226"/>
      <x:c r="BP489" s="222"/>
      <x:c r="BW489" s="226"/>
      <x:c r="BX489" s="226"/>
      <x:c r="BY489" s="226"/>
      <x:c r="BZ489" s="226"/>
      <x:c r="CB489" s="226"/>
    </x:row>
    <x:row r="490" spans="1:80" x14ac:dyDescent="0.3">
      <x:c r="A490" s="226"/>
      <x:c r="R490" s="226"/>
      <x:c r="T490" s="226"/>
      <x:c r="V490" s="23"/>
      <x:c r="Y490" s="222"/>
      <x:c r="AA490" s="226"/>
      <x:c r="AB490" s="222"/>
      <x:c r="AE490" s="222"/>
      <x:c r="AF490" s="222"/>
      <x:c r="AO490" s="226"/>
      <x:c r="AP490" s="226"/>
      <x:c r="AS490" s="23"/>
      <x:c r="AV490" s="23"/>
      <x:c r="BF490" s="226"/>
      <x:c r="BL490" s="226"/>
      <x:c r="BM490" s="226"/>
      <x:c r="BP490" s="222"/>
      <x:c r="BW490" s="226"/>
      <x:c r="BX490" s="226"/>
      <x:c r="BY490" s="226"/>
      <x:c r="BZ490" s="226"/>
      <x:c r="CB490" s="226"/>
    </x:row>
    <x:row r="491" spans="1:80" x14ac:dyDescent="0.3">
      <x:c r="A491" s="226"/>
      <x:c r="R491" s="226"/>
      <x:c r="T491" s="226"/>
      <x:c r="V491" s="23"/>
      <x:c r="Y491" s="222"/>
      <x:c r="AA491" s="226"/>
      <x:c r="AB491" s="222"/>
      <x:c r="AE491" s="222"/>
      <x:c r="AF491" s="222"/>
      <x:c r="AO491" s="226"/>
      <x:c r="AS491" s="23"/>
      <x:c r="AV491" s="23"/>
      <x:c r="BF491" s="226"/>
      <x:c r="BL491" s="226"/>
      <x:c r="BM491" s="226"/>
      <x:c r="BP491" s="222"/>
      <x:c r="BW491" s="226"/>
      <x:c r="BX491" s="226"/>
      <x:c r="BY491" s="226"/>
      <x:c r="BZ491" s="226"/>
      <x:c r="CB491" s="226"/>
    </x:row>
    <x:row r="492" spans="1:80" x14ac:dyDescent="0.3">
      <x:c r="A492" s="226"/>
      <x:c r="R492" s="226"/>
      <x:c r="T492" s="226"/>
      <x:c r="V492" s="23"/>
      <x:c r="Y492" s="222"/>
      <x:c r="AA492" s="226"/>
      <x:c r="AB492" s="222"/>
      <x:c r="AE492" s="222"/>
      <x:c r="AF492" s="222"/>
      <x:c r="AO492" s="226"/>
      <x:c r="AP492" s="226"/>
      <x:c r="AS492" s="23"/>
      <x:c r="AV492" s="23"/>
      <x:c r="BF492" s="226"/>
      <x:c r="BL492" s="226"/>
      <x:c r="BM492" s="226"/>
      <x:c r="BP492" s="222"/>
      <x:c r="BW492" s="226"/>
      <x:c r="BX492" s="226"/>
      <x:c r="BY492" s="226"/>
      <x:c r="BZ492" s="226"/>
      <x:c r="CB492" s="226"/>
    </x:row>
    <x:row r="493" spans="1:80" x14ac:dyDescent="0.3">
      <x:c r="A493" s="226"/>
      <x:c r="R493" s="226"/>
      <x:c r="T493" s="226"/>
      <x:c r="V493" s="23"/>
      <x:c r="Y493" s="222"/>
      <x:c r="AA493" s="226"/>
      <x:c r="AB493" s="222"/>
      <x:c r="AE493" s="222"/>
      <x:c r="AF493" s="222"/>
      <x:c r="AO493" s="226"/>
      <x:c r="AP493" s="226"/>
      <x:c r="AS493" s="23"/>
      <x:c r="AV493" s="23"/>
      <x:c r="BF493" s="226"/>
      <x:c r="BL493" s="226"/>
      <x:c r="BM493" s="226"/>
      <x:c r="BP493" s="222"/>
      <x:c r="BW493" s="226"/>
      <x:c r="BX493" s="226"/>
      <x:c r="BY493" s="226"/>
      <x:c r="BZ493" s="226"/>
      <x:c r="CB493" s="226"/>
    </x:row>
    <x:row r="494" spans="1:80" x14ac:dyDescent="0.3">
      <x:c r="A494" s="226"/>
      <x:c r="R494" s="226"/>
      <x:c r="T494" s="226"/>
      <x:c r="V494" s="23"/>
      <x:c r="Y494" s="222"/>
      <x:c r="AA494" s="226"/>
      <x:c r="AB494" s="222"/>
      <x:c r="AE494" s="222"/>
      <x:c r="AF494" s="222"/>
      <x:c r="AO494" s="226"/>
      <x:c r="AP494" s="226"/>
      <x:c r="AS494" s="23"/>
      <x:c r="AV494" s="23"/>
      <x:c r="BF494" s="226"/>
      <x:c r="BL494" s="226"/>
      <x:c r="BM494" s="226"/>
      <x:c r="BP494" s="222"/>
      <x:c r="BW494" s="226"/>
      <x:c r="BX494" s="226"/>
      <x:c r="BY494" s="226"/>
      <x:c r="BZ494" s="226"/>
      <x:c r="CB494" s="226"/>
    </x:row>
    <x:row r="495" spans="1:80" x14ac:dyDescent="0.3">
      <x:c r="A495" s="226"/>
      <x:c r="R495" s="226"/>
      <x:c r="T495" s="226"/>
      <x:c r="V495" s="23"/>
      <x:c r="Y495" s="222"/>
      <x:c r="AA495" s="226"/>
      <x:c r="AB495" s="222"/>
      <x:c r="AE495" s="222"/>
      <x:c r="AF495" s="222"/>
      <x:c r="AO495" s="226"/>
      <x:c r="AP495" s="226"/>
      <x:c r="AS495" s="23"/>
      <x:c r="AV495" s="23"/>
      <x:c r="BF495" s="226"/>
      <x:c r="BL495" s="226"/>
      <x:c r="BM495" s="226"/>
      <x:c r="BP495" s="222"/>
      <x:c r="BW495" s="226"/>
      <x:c r="BX495" s="226"/>
      <x:c r="BY495" s="226"/>
      <x:c r="BZ495" s="226"/>
      <x:c r="CB495" s="226"/>
    </x:row>
    <x:row r="496" spans="1:80" x14ac:dyDescent="0.3">
      <x:c r="A496" s="226"/>
      <x:c r="R496" s="226"/>
      <x:c r="T496" s="226"/>
      <x:c r="V496" s="23"/>
      <x:c r="Y496" s="222"/>
      <x:c r="AA496" s="226"/>
      <x:c r="AB496" s="222"/>
      <x:c r="AE496" s="222"/>
      <x:c r="AF496" s="222"/>
      <x:c r="AO496" s="226"/>
      <x:c r="AS496" s="23"/>
      <x:c r="AV496" s="23"/>
      <x:c r="BF496" s="226"/>
      <x:c r="BL496" s="226"/>
      <x:c r="BM496" s="226"/>
      <x:c r="BP496" s="222"/>
      <x:c r="BW496" s="226"/>
      <x:c r="BX496" s="226"/>
      <x:c r="BY496" s="226"/>
      <x:c r="BZ496" s="226"/>
      <x:c r="CB496" s="226"/>
    </x:row>
    <x:row r="497" spans="1:80" x14ac:dyDescent="0.3">
      <x:c r="A497" s="226"/>
      <x:c r="R497" s="226"/>
      <x:c r="T497" s="226"/>
      <x:c r="V497" s="23"/>
      <x:c r="Y497" s="222"/>
      <x:c r="AA497" s="226"/>
      <x:c r="AB497" s="222"/>
      <x:c r="AE497" s="222"/>
      <x:c r="AF497" s="222"/>
      <x:c r="AO497" s="226"/>
      <x:c r="AP497" s="226"/>
      <x:c r="AS497" s="23"/>
      <x:c r="AV497" s="23"/>
      <x:c r="BF497" s="226"/>
      <x:c r="BL497" s="226"/>
      <x:c r="BM497" s="226"/>
      <x:c r="BP497" s="222"/>
      <x:c r="BW497" s="226"/>
      <x:c r="BX497" s="226"/>
      <x:c r="BY497" s="226"/>
      <x:c r="BZ497" s="226"/>
      <x:c r="CB497" s="226"/>
    </x:row>
    <x:row r="498" spans="1:80" x14ac:dyDescent="0.3">
      <x:c r="A498" s="226"/>
      <x:c r="R498" s="226"/>
      <x:c r="T498" s="226"/>
      <x:c r="V498" s="23"/>
      <x:c r="Y498" s="222"/>
      <x:c r="AA498" s="226"/>
      <x:c r="AB498" s="222"/>
      <x:c r="AE498" s="222"/>
      <x:c r="AF498" s="222"/>
      <x:c r="AO498" s="226"/>
      <x:c r="AP498" s="226"/>
      <x:c r="AS498" s="23"/>
      <x:c r="AV498" s="23"/>
      <x:c r="BF498" s="226"/>
      <x:c r="BL498" s="226"/>
      <x:c r="BM498" s="226"/>
      <x:c r="BP498" s="222"/>
      <x:c r="BW498" s="226"/>
      <x:c r="BX498" s="226"/>
      <x:c r="BY498" s="226"/>
      <x:c r="BZ498" s="226"/>
      <x:c r="CB498" s="226"/>
    </x:row>
    <x:row r="499" spans="1:80" x14ac:dyDescent="0.3">
      <x:c r="A499" s="226"/>
      <x:c r="R499" s="226"/>
      <x:c r="T499" s="226"/>
      <x:c r="V499" s="23"/>
      <x:c r="Y499" s="222"/>
      <x:c r="AA499" s="226"/>
      <x:c r="AB499" s="222"/>
      <x:c r="AE499" s="222"/>
      <x:c r="AF499" s="222"/>
      <x:c r="AO499" s="226"/>
      <x:c r="AP499" s="226"/>
      <x:c r="AS499" s="23"/>
      <x:c r="AV499" s="23"/>
      <x:c r="BF499" s="226"/>
      <x:c r="BL499" s="226"/>
      <x:c r="BM499" s="226"/>
      <x:c r="BP499" s="222"/>
      <x:c r="BW499" s="226"/>
      <x:c r="BX499" s="226"/>
      <x:c r="BY499" s="226"/>
      <x:c r="BZ499" s="226"/>
      <x:c r="CB499" s="226"/>
    </x:row>
    <x:row r="500" spans="1:80" x14ac:dyDescent="0.3">
      <x:c r="A500" s="226"/>
      <x:c r="R500" s="226"/>
      <x:c r="T500" s="226"/>
      <x:c r="V500" s="23"/>
      <x:c r="Y500" s="222"/>
      <x:c r="AA500" s="226"/>
      <x:c r="AB500" s="222"/>
      <x:c r="AE500" s="222"/>
      <x:c r="AF500" s="222"/>
      <x:c r="AS500" s="23"/>
      <x:c r="AV500" s="23"/>
      <x:c r="BF500" s="226"/>
      <x:c r="BL500" s="226"/>
      <x:c r="BM500" s="226"/>
      <x:c r="BP500" s="222"/>
      <x:c r="BW500" s="226"/>
      <x:c r="BX500" s="226"/>
      <x:c r="BY500" s="226"/>
      <x:c r="BZ500" s="226"/>
      <x:c r="CB500" s="226"/>
    </x:row>
    <x:row r="501" spans="1:80" x14ac:dyDescent="0.3">
      <x:c r="A501" s="226"/>
      <x:c r="R501" s="226"/>
      <x:c r="T501" s="226"/>
      <x:c r="V501" s="23"/>
      <x:c r="Y501" s="222"/>
      <x:c r="AA501" s="226"/>
      <x:c r="AB501" s="222"/>
      <x:c r="AE501" s="222"/>
      <x:c r="AF501" s="222"/>
      <x:c r="AS501" s="23"/>
      <x:c r="AV501" s="23"/>
      <x:c r="BF501" s="226"/>
      <x:c r="BL501" s="226"/>
      <x:c r="BM501" s="226"/>
      <x:c r="BP501" s="222"/>
      <x:c r="BW501" s="226"/>
      <x:c r="BX501" s="226"/>
      <x:c r="BY501" s="226"/>
      <x:c r="BZ501" s="226"/>
      <x:c r="CB501" s="226"/>
    </x:row>
    <x:row r="502" spans="1:80" x14ac:dyDescent="0.3">
      <x:c r="A502" s="226"/>
      <x:c r="R502" s="226"/>
      <x:c r="T502" s="226"/>
      <x:c r="V502" s="23"/>
      <x:c r="Y502" s="222"/>
      <x:c r="AA502" s="226"/>
      <x:c r="AB502" s="222"/>
      <x:c r="AE502" s="222"/>
      <x:c r="AF502" s="222"/>
      <x:c r="AS502" s="23"/>
      <x:c r="AV502" s="23"/>
      <x:c r="BF502" s="226"/>
      <x:c r="BL502" s="226"/>
      <x:c r="BM502" s="226"/>
      <x:c r="BP502" s="222"/>
      <x:c r="BW502" s="226"/>
      <x:c r="BX502" s="226"/>
      <x:c r="BY502" s="226"/>
      <x:c r="BZ502" s="226"/>
      <x:c r="CB502" s="226"/>
    </x:row>
    <x:row r="503" spans="1:80" x14ac:dyDescent="0.3">
      <x:c r="A503" s="226"/>
      <x:c r="R503" s="226"/>
      <x:c r="T503" s="226"/>
      <x:c r="V503" s="23"/>
      <x:c r="Y503" s="222"/>
      <x:c r="AA503" s="226"/>
      <x:c r="AB503" s="222"/>
      <x:c r="AE503" s="222"/>
      <x:c r="AF503" s="222"/>
      <x:c r="AS503" s="23"/>
      <x:c r="AV503" s="23"/>
      <x:c r="BF503" s="226"/>
      <x:c r="BL503" s="226"/>
      <x:c r="BM503" s="226"/>
      <x:c r="BP503" s="222"/>
      <x:c r="BW503" s="226"/>
      <x:c r="BX503" s="226"/>
      <x:c r="BY503" s="226"/>
      <x:c r="BZ503" s="226"/>
      <x:c r="CB503" s="226"/>
    </x:row>
    <x:row r="504" spans="1:80" x14ac:dyDescent="0.3">
      <x:c r="A504" s="226"/>
      <x:c r="R504" s="226"/>
      <x:c r="T504" s="226"/>
      <x:c r="V504" s="23"/>
      <x:c r="Y504" s="222"/>
      <x:c r="AA504" s="226"/>
      <x:c r="AB504" s="222"/>
      <x:c r="AE504" s="222"/>
      <x:c r="AF504" s="222"/>
      <x:c r="AS504" s="23"/>
      <x:c r="AV504" s="23"/>
      <x:c r="BF504" s="226"/>
      <x:c r="BL504" s="226"/>
      <x:c r="BM504" s="226"/>
      <x:c r="BP504" s="222"/>
      <x:c r="BW504" s="226"/>
      <x:c r="BX504" s="226"/>
      <x:c r="BY504" s="226"/>
      <x:c r="BZ504" s="226"/>
      <x:c r="CB504" s="226"/>
    </x:row>
    <x:row r="505" spans="1:80" x14ac:dyDescent="0.3">
      <x:c r="A505" s="226"/>
      <x:c r="R505" s="226"/>
      <x:c r="T505" s="226"/>
      <x:c r="V505" s="23"/>
      <x:c r="Y505" s="222"/>
      <x:c r="AA505" s="226"/>
      <x:c r="AB505" s="222"/>
      <x:c r="AE505" s="222"/>
      <x:c r="AF505" s="222"/>
      <x:c r="AO505" s="226"/>
      <x:c r="AP505" s="226"/>
      <x:c r="AS505" s="23"/>
      <x:c r="AV505" s="23"/>
      <x:c r="BF505" s="226"/>
      <x:c r="BL505" s="226"/>
      <x:c r="BM505" s="226"/>
      <x:c r="BP505" s="222"/>
      <x:c r="BW505" s="226"/>
      <x:c r="BX505" s="226"/>
      <x:c r="BY505" s="226"/>
      <x:c r="BZ505" s="226"/>
      <x:c r="CB505" s="226"/>
    </x:row>
    <x:row r="506" spans="1:80" x14ac:dyDescent="0.3">
      <x:c r="A506" s="226"/>
      <x:c r="R506" s="226"/>
      <x:c r="T506" s="226"/>
      <x:c r="V506" s="23"/>
      <x:c r="Y506" s="222"/>
      <x:c r="AA506" s="226"/>
      <x:c r="AB506" s="222"/>
      <x:c r="AE506" s="222"/>
      <x:c r="AF506" s="222"/>
      <x:c r="AS506" s="23"/>
      <x:c r="AV506" s="23"/>
      <x:c r="BF506" s="226"/>
      <x:c r="BL506" s="226"/>
      <x:c r="BM506" s="226"/>
      <x:c r="BP506" s="222"/>
      <x:c r="BW506" s="226"/>
      <x:c r="BX506" s="226"/>
      <x:c r="BY506" s="226"/>
      <x:c r="BZ506" s="226"/>
      <x:c r="CB506" s="226"/>
    </x:row>
    <x:row r="507" spans="1:80" x14ac:dyDescent="0.3">
      <x:c r="A507" s="226"/>
      <x:c r="R507" s="226"/>
      <x:c r="T507" s="226"/>
      <x:c r="V507" s="23"/>
      <x:c r="Y507" s="222"/>
      <x:c r="AA507" s="226"/>
      <x:c r="AB507" s="222"/>
      <x:c r="AE507" s="222"/>
      <x:c r="AF507" s="222"/>
      <x:c r="AS507" s="23"/>
      <x:c r="AV507" s="23"/>
      <x:c r="BF507" s="226"/>
      <x:c r="BL507" s="226"/>
      <x:c r="BM507" s="226"/>
      <x:c r="BP507" s="222"/>
      <x:c r="BW507" s="226"/>
      <x:c r="BX507" s="226"/>
      <x:c r="BY507" s="226"/>
      <x:c r="BZ507" s="226"/>
      <x:c r="CB507" s="226"/>
    </x:row>
    <x:row r="508" spans="1:80" x14ac:dyDescent="0.3">
      <x:c r="A508" s="226"/>
      <x:c r="R508" s="226"/>
      <x:c r="T508" s="226"/>
      <x:c r="V508" s="23"/>
      <x:c r="Y508" s="222"/>
      <x:c r="AA508" s="226"/>
      <x:c r="AB508" s="222"/>
      <x:c r="AE508" s="222"/>
      <x:c r="AF508" s="222"/>
      <x:c r="AS508" s="23"/>
      <x:c r="AV508" s="23"/>
      <x:c r="BF508" s="226"/>
      <x:c r="BL508" s="226"/>
      <x:c r="BM508" s="226"/>
      <x:c r="BP508" s="222"/>
      <x:c r="BW508" s="226"/>
      <x:c r="BX508" s="226"/>
      <x:c r="BY508" s="226"/>
      <x:c r="BZ508" s="226"/>
      <x:c r="CB508" s="226"/>
    </x:row>
    <x:row r="509" spans="1:80" x14ac:dyDescent="0.3">
      <x:c r="A509" s="226"/>
      <x:c r="R509" s="226"/>
      <x:c r="T509" s="226"/>
      <x:c r="V509" s="23"/>
      <x:c r="Y509" s="222"/>
      <x:c r="AA509" s="226"/>
      <x:c r="AB509" s="222"/>
      <x:c r="AE509" s="222"/>
      <x:c r="AF509" s="222"/>
      <x:c r="AS509" s="23"/>
      <x:c r="AV509" s="23"/>
      <x:c r="BF509" s="226"/>
      <x:c r="BL509" s="226"/>
      <x:c r="BM509" s="226"/>
      <x:c r="BP509" s="222"/>
      <x:c r="BW509" s="226"/>
      <x:c r="BX509" s="226"/>
      <x:c r="BY509" s="226"/>
      <x:c r="BZ509" s="226"/>
      <x:c r="CB509" s="226"/>
    </x:row>
    <x:row r="510" spans="1:80" x14ac:dyDescent="0.3">
      <x:c r="A510" s="226"/>
      <x:c r="R510" s="226"/>
      <x:c r="T510" s="226"/>
      <x:c r="V510" s="23"/>
      <x:c r="Y510" s="222"/>
      <x:c r="AA510" s="226"/>
      <x:c r="AB510" s="222"/>
      <x:c r="AE510" s="222"/>
      <x:c r="AF510" s="222"/>
      <x:c r="AS510" s="23"/>
      <x:c r="AV510" s="23"/>
      <x:c r="BF510" s="226"/>
      <x:c r="BL510" s="226"/>
      <x:c r="BM510" s="226"/>
      <x:c r="BP510" s="222"/>
      <x:c r="BW510" s="226"/>
      <x:c r="BX510" s="226"/>
      <x:c r="BY510" s="226"/>
      <x:c r="BZ510" s="226"/>
      <x:c r="CB510" s="226"/>
    </x:row>
    <x:row r="511" spans="1:80" x14ac:dyDescent="0.3">
      <x:c r="A511" s="226"/>
      <x:c r="R511" s="226"/>
      <x:c r="T511" s="226"/>
      <x:c r="V511" s="23"/>
      <x:c r="Y511" s="222"/>
      <x:c r="AA511" s="226"/>
      <x:c r="AB511" s="222"/>
      <x:c r="AE511" s="222"/>
      <x:c r="AF511" s="222"/>
      <x:c r="AS511" s="23"/>
      <x:c r="AV511" s="23"/>
      <x:c r="BF511" s="226"/>
      <x:c r="BL511" s="226"/>
      <x:c r="BM511" s="226"/>
      <x:c r="BP511" s="222"/>
      <x:c r="BW511" s="226"/>
      <x:c r="BX511" s="226"/>
      <x:c r="BY511" s="226"/>
      <x:c r="BZ511" s="226"/>
      <x:c r="CB511" s="226"/>
    </x:row>
    <x:row r="512" spans="1:80" x14ac:dyDescent="0.3">
      <x:c r="A512" s="226"/>
      <x:c r="R512" s="226"/>
      <x:c r="T512" s="226"/>
      <x:c r="V512" s="23"/>
      <x:c r="Y512" s="222"/>
      <x:c r="AA512" s="226"/>
      <x:c r="AB512" s="222"/>
      <x:c r="AE512" s="222"/>
      <x:c r="AF512" s="222"/>
      <x:c r="AO512" s="226"/>
      <x:c r="AS512" s="23"/>
      <x:c r="AV512" s="23"/>
      <x:c r="BF512" s="226"/>
      <x:c r="BL512" s="226"/>
      <x:c r="BM512" s="226"/>
      <x:c r="BP512" s="222"/>
      <x:c r="BW512" s="226"/>
      <x:c r="BX512" s="226"/>
      <x:c r="BY512" s="226"/>
      <x:c r="BZ512" s="226"/>
      <x:c r="CB512" s="226"/>
    </x:row>
    <x:row r="513" spans="1:80" x14ac:dyDescent="0.3">
      <x:c r="A513" s="226"/>
      <x:c r="R513" s="226"/>
      <x:c r="T513" s="226"/>
      <x:c r="V513" s="23"/>
      <x:c r="Y513" s="222"/>
      <x:c r="AA513" s="226"/>
      <x:c r="AB513" s="222"/>
      <x:c r="AE513" s="222"/>
      <x:c r="AF513" s="222"/>
      <x:c r="AS513" s="23"/>
      <x:c r="AV513" s="23"/>
      <x:c r="BF513" s="226"/>
      <x:c r="BL513" s="226"/>
      <x:c r="BM513" s="226"/>
      <x:c r="BP513" s="222"/>
      <x:c r="BW513" s="226"/>
      <x:c r="BX513" s="226"/>
      <x:c r="BY513" s="226"/>
      <x:c r="BZ513" s="226"/>
      <x:c r="CB513" s="226"/>
    </x:row>
    <x:row r="514" spans="1:80" x14ac:dyDescent="0.3">
      <x:c r="A514" s="226"/>
      <x:c r="R514" s="226"/>
      <x:c r="T514" s="226"/>
      <x:c r="V514" s="23"/>
      <x:c r="Y514" s="222"/>
      <x:c r="AA514" s="226"/>
      <x:c r="AB514" s="222"/>
      <x:c r="AE514" s="222"/>
      <x:c r="AF514" s="222"/>
      <x:c r="AS514" s="23"/>
      <x:c r="AV514" s="23"/>
      <x:c r="BF514" s="226"/>
      <x:c r="BL514" s="226"/>
      <x:c r="BM514" s="226"/>
      <x:c r="BP514" s="222"/>
      <x:c r="BW514" s="226"/>
      <x:c r="BX514" s="226"/>
      <x:c r="BY514" s="226"/>
      <x:c r="BZ514" s="226"/>
      <x:c r="CB514" s="226"/>
    </x:row>
    <x:row r="515" spans="1:80" x14ac:dyDescent="0.3">
      <x:c r="A515" s="226"/>
      <x:c r="R515" s="226"/>
      <x:c r="T515" s="226"/>
      <x:c r="V515" s="23"/>
      <x:c r="Y515" s="222"/>
      <x:c r="AA515" s="226"/>
      <x:c r="AB515" s="222"/>
      <x:c r="AE515" s="222"/>
      <x:c r="AF515" s="222"/>
      <x:c r="AS515" s="23"/>
      <x:c r="AV515" s="23"/>
      <x:c r="BF515" s="226"/>
      <x:c r="BL515" s="226"/>
      <x:c r="BM515" s="226"/>
      <x:c r="BP515" s="222"/>
      <x:c r="BW515" s="226"/>
      <x:c r="BX515" s="226"/>
      <x:c r="BY515" s="226"/>
      <x:c r="BZ515" s="226"/>
      <x:c r="CB515" s="226"/>
    </x:row>
    <x:row r="516" spans="1:80" x14ac:dyDescent="0.3">
      <x:c r="A516" s="226"/>
      <x:c r="R516" s="226"/>
      <x:c r="T516" s="226"/>
      <x:c r="V516" s="23"/>
      <x:c r="Y516" s="222"/>
      <x:c r="AA516" s="226"/>
      <x:c r="AB516" s="222"/>
      <x:c r="AE516" s="222"/>
      <x:c r="AF516" s="222"/>
      <x:c r="AS516" s="23"/>
      <x:c r="AV516" s="23"/>
      <x:c r="BF516" s="226"/>
      <x:c r="BL516" s="226"/>
      <x:c r="BM516" s="226"/>
      <x:c r="BP516" s="222"/>
      <x:c r="BW516" s="226"/>
      <x:c r="BX516" s="226"/>
      <x:c r="BY516" s="226"/>
      <x:c r="BZ516" s="226"/>
      <x:c r="CB516" s="226"/>
    </x:row>
    <x:row r="517" spans="1:80" x14ac:dyDescent="0.3">
      <x:c r="A517" s="226"/>
      <x:c r="R517" s="226"/>
      <x:c r="T517" s="226"/>
      <x:c r="V517" s="23"/>
      <x:c r="Y517" s="222"/>
      <x:c r="AA517" s="226"/>
      <x:c r="AB517" s="222"/>
      <x:c r="AE517" s="222"/>
      <x:c r="AF517" s="222"/>
      <x:c r="AS517" s="23"/>
      <x:c r="AV517" s="23"/>
      <x:c r="BF517" s="226"/>
      <x:c r="BL517" s="226"/>
      <x:c r="BM517" s="226"/>
      <x:c r="BP517" s="222"/>
      <x:c r="BW517" s="226"/>
      <x:c r="BX517" s="226"/>
      <x:c r="BY517" s="226"/>
      <x:c r="BZ517" s="226"/>
      <x:c r="CB517" s="226"/>
    </x:row>
    <x:row r="518" spans="1:80" x14ac:dyDescent="0.3">
      <x:c r="A518" s="226"/>
      <x:c r="R518" s="226"/>
      <x:c r="T518" s="226"/>
      <x:c r="V518" s="23"/>
      <x:c r="Y518" s="222"/>
      <x:c r="AA518" s="226"/>
      <x:c r="AB518" s="222"/>
      <x:c r="AE518" s="222"/>
      <x:c r="AF518" s="222"/>
      <x:c r="AS518" s="23"/>
      <x:c r="AV518" s="23"/>
      <x:c r="BF518" s="226"/>
      <x:c r="BL518" s="226"/>
      <x:c r="BM518" s="226"/>
      <x:c r="BP518" s="222"/>
      <x:c r="BW518" s="226"/>
      <x:c r="BX518" s="226"/>
      <x:c r="BY518" s="226"/>
      <x:c r="BZ518" s="226"/>
      <x:c r="CB518" s="226"/>
    </x:row>
    <x:row r="519" spans="1:80" x14ac:dyDescent="0.3">
      <x:c r="A519" s="226"/>
      <x:c r="R519" s="226"/>
      <x:c r="T519" s="226"/>
      <x:c r="V519" s="23"/>
      <x:c r="Y519" s="222"/>
      <x:c r="AA519" s="226"/>
      <x:c r="AB519" s="222"/>
      <x:c r="AE519" s="222"/>
      <x:c r="AF519" s="222"/>
      <x:c r="AO519" s="226"/>
      <x:c r="AS519" s="23"/>
      <x:c r="AV519" s="23"/>
      <x:c r="BF519" s="226"/>
      <x:c r="BL519" s="226"/>
      <x:c r="BM519" s="226"/>
      <x:c r="BP519" s="222"/>
      <x:c r="BW519" s="226"/>
      <x:c r="BX519" s="226"/>
      <x:c r="BY519" s="226"/>
      <x:c r="BZ519" s="226"/>
      <x:c r="CB519" s="226"/>
    </x:row>
    <x:row r="520" spans="1:80" x14ac:dyDescent="0.3">
      <x:c r="A520" s="226"/>
      <x:c r="R520" s="226"/>
      <x:c r="T520" s="226"/>
      <x:c r="V520" s="23"/>
      <x:c r="Y520" s="222"/>
      <x:c r="AA520" s="226"/>
      <x:c r="AB520" s="222"/>
      <x:c r="AE520" s="222"/>
      <x:c r="AF520" s="222"/>
      <x:c r="AO520" s="226"/>
      <x:c r="AP520" s="226"/>
      <x:c r="AS520" s="23"/>
      <x:c r="AV520" s="23"/>
      <x:c r="BF520" s="226"/>
      <x:c r="BL520" s="226"/>
      <x:c r="BM520" s="226"/>
      <x:c r="BP520" s="222"/>
      <x:c r="BW520" s="226"/>
      <x:c r="BX520" s="226"/>
      <x:c r="BY520" s="226"/>
      <x:c r="BZ520" s="226"/>
      <x:c r="CB520" s="226"/>
    </x:row>
    <x:row r="521" spans="1:80" x14ac:dyDescent="0.3">
      <x:c r="A521" s="226"/>
      <x:c r="R521" s="226"/>
      <x:c r="T521" s="226"/>
      <x:c r="V521" s="23"/>
      <x:c r="Y521" s="222"/>
      <x:c r="AA521" s="226"/>
      <x:c r="AB521" s="226"/>
      <x:c r="AE521" s="222"/>
      <x:c r="AF521" s="222"/>
      <x:c r="AS521" s="23"/>
      <x:c r="AV521" s="23"/>
      <x:c r="BF521" s="226"/>
      <x:c r="BL521" s="226"/>
      <x:c r="BM521" s="226"/>
      <x:c r="BP521" s="222"/>
      <x:c r="BW521" s="226"/>
      <x:c r="BX521" s="226"/>
      <x:c r="BY521" s="226"/>
      <x:c r="BZ521" s="226"/>
      <x:c r="CB521" s="226"/>
    </x:row>
    <x:row r="522" spans="1:80" x14ac:dyDescent="0.3">
      <x:c r="A522" s="226"/>
      <x:c r="R522" s="226"/>
      <x:c r="T522" s="226"/>
      <x:c r="V522" s="23"/>
      <x:c r="Y522" s="222"/>
      <x:c r="AA522" s="226"/>
      <x:c r="AB522" s="222"/>
      <x:c r="AE522" s="222"/>
      <x:c r="AF522" s="222"/>
      <x:c r="AS522" s="23"/>
      <x:c r="AV522" s="23"/>
      <x:c r="BF522" s="226"/>
      <x:c r="BL522" s="226"/>
      <x:c r="BM522" s="226"/>
      <x:c r="BP522" s="222"/>
      <x:c r="BW522" s="226"/>
      <x:c r="BX522" s="226"/>
      <x:c r="BY522" s="226"/>
      <x:c r="BZ522" s="226"/>
      <x:c r="CB522" s="226"/>
    </x:row>
    <x:row r="523" spans="1:80" x14ac:dyDescent="0.3">
      <x:c r="A523" s="226"/>
      <x:c r="R523" s="226"/>
      <x:c r="T523" s="226"/>
      <x:c r="V523" s="23"/>
      <x:c r="Y523" s="222"/>
      <x:c r="AA523" s="226"/>
      <x:c r="AB523" s="222"/>
      <x:c r="AE523" s="222"/>
      <x:c r="AF523" s="222"/>
      <x:c r="AN523" s="226"/>
      <x:c r="AO523" s="226"/>
      <x:c r="AS523" s="23"/>
      <x:c r="AV523" s="23"/>
      <x:c r="BF523" s="226"/>
      <x:c r="BL523" s="226"/>
      <x:c r="BM523" s="226"/>
      <x:c r="BP523" s="222"/>
      <x:c r="BW523" s="226"/>
      <x:c r="BX523" s="226"/>
      <x:c r="BY523" s="226"/>
      <x:c r="BZ523" s="226"/>
      <x:c r="CB523" s="226"/>
    </x:row>
    <x:row r="524" spans="1:80" x14ac:dyDescent="0.3">
      <x:c r="A524" s="226"/>
      <x:c r="R524" s="226"/>
      <x:c r="T524" s="226"/>
      <x:c r="V524" s="23"/>
      <x:c r="Y524" s="222"/>
      <x:c r="AA524" s="226"/>
      <x:c r="AB524" s="222"/>
      <x:c r="AE524" s="222"/>
      <x:c r="AF524" s="222"/>
      <x:c r="AN524" s="226"/>
      <x:c r="AO524" s="226"/>
      <x:c r="AS524" s="23"/>
      <x:c r="AV524" s="23"/>
      <x:c r="BF524" s="226"/>
      <x:c r="BL524" s="226"/>
      <x:c r="BM524" s="226"/>
      <x:c r="BP524" s="222"/>
      <x:c r="BW524" s="226"/>
      <x:c r="BX524" s="226"/>
      <x:c r="BY524" s="226"/>
      <x:c r="BZ524" s="226"/>
      <x:c r="CB524" s="226"/>
    </x:row>
    <x:row r="525" spans="1:80" x14ac:dyDescent="0.3">
      <x:c r="A525" s="226"/>
      <x:c r="R525" s="226"/>
      <x:c r="T525" s="226"/>
      <x:c r="V525" s="23"/>
      <x:c r="Y525" s="222"/>
      <x:c r="AA525" s="226"/>
      <x:c r="AB525" s="222"/>
      <x:c r="AE525" s="222"/>
      <x:c r="AF525" s="222"/>
      <x:c r="AN525" s="226"/>
      <x:c r="AO525" s="226"/>
      <x:c r="AS525" s="23"/>
      <x:c r="AV525" s="23"/>
      <x:c r="BF525" s="226"/>
      <x:c r="BL525" s="226"/>
      <x:c r="BM525" s="226"/>
      <x:c r="BP525" s="222"/>
      <x:c r="BW525" s="226"/>
      <x:c r="BX525" s="226"/>
      <x:c r="BY525" s="226"/>
      <x:c r="BZ525" s="226"/>
      <x:c r="CB525" s="226"/>
    </x:row>
    <x:row r="526" spans="1:80" x14ac:dyDescent="0.3">
      <x:c r="A526" s="226"/>
      <x:c r="R526" s="226"/>
      <x:c r="T526" s="226"/>
      <x:c r="V526" s="23"/>
      <x:c r="Y526" s="222"/>
      <x:c r="AA526" s="226"/>
      <x:c r="AB526" s="222"/>
      <x:c r="AE526" s="222"/>
      <x:c r="AF526" s="222"/>
      <x:c r="AO526" s="226"/>
      <x:c r="AS526" s="23"/>
      <x:c r="AV526" s="23"/>
      <x:c r="BF526" s="226"/>
      <x:c r="BL526" s="226"/>
      <x:c r="BM526" s="226"/>
      <x:c r="BP526" s="222"/>
      <x:c r="BW526" s="226"/>
      <x:c r="BX526" s="226"/>
      <x:c r="BY526" s="226"/>
      <x:c r="BZ526" s="226"/>
      <x:c r="CB526" s="226"/>
    </x:row>
    <x:row r="527" spans="1:80" x14ac:dyDescent="0.3">
      <x:c r="A527" s="226"/>
      <x:c r="R527" s="226"/>
      <x:c r="T527" s="226"/>
      <x:c r="V527" s="23"/>
      <x:c r="Y527" s="222"/>
      <x:c r="AA527" s="226"/>
      <x:c r="AB527" s="222"/>
      <x:c r="AE527" s="222"/>
      <x:c r="AF527" s="222"/>
      <x:c r="AO527" s="226"/>
      <x:c r="AP527" s="226"/>
      <x:c r="AS527" s="23"/>
      <x:c r="AV527" s="23"/>
      <x:c r="BF527" s="226"/>
      <x:c r="BL527" s="226"/>
      <x:c r="BM527" s="226"/>
      <x:c r="BP527" s="222"/>
      <x:c r="BW527" s="226"/>
      <x:c r="BX527" s="226"/>
      <x:c r="BY527" s="226"/>
      <x:c r="BZ527" s="226"/>
      <x:c r="CB527" s="226"/>
    </x:row>
    <x:row r="528" spans="1:80" x14ac:dyDescent="0.3">
      <x:c r="A528" s="226"/>
      <x:c r="R528" s="226"/>
      <x:c r="T528" s="226"/>
      <x:c r="V528" s="23"/>
      <x:c r="Y528" s="222"/>
      <x:c r="AA528" s="226"/>
      <x:c r="AB528" s="222"/>
      <x:c r="AE528" s="222"/>
      <x:c r="AF528" s="222"/>
      <x:c r="AN528" s="226"/>
      <x:c r="AO528" s="226"/>
      <x:c r="AP528" s="226"/>
      <x:c r="AS528" s="23"/>
      <x:c r="AV528" s="23"/>
      <x:c r="BF528" s="226"/>
      <x:c r="BL528" s="226"/>
      <x:c r="BM528" s="226"/>
      <x:c r="BP528" s="222"/>
      <x:c r="BW528" s="226"/>
      <x:c r="BX528" s="226"/>
      <x:c r="BY528" s="226"/>
      <x:c r="BZ528" s="226"/>
      <x:c r="CB528" s="226"/>
    </x:row>
    <x:row r="529" spans="1:80" x14ac:dyDescent="0.3">
      <x:c r="A529" s="226"/>
      <x:c r="R529" s="226"/>
      <x:c r="T529" s="226"/>
      <x:c r="V529" s="23"/>
      <x:c r="Y529" s="222"/>
      <x:c r="AA529" s="226"/>
      <x:c r="AB529" s="222"/>
      <x:c r="AE529" s="222"/>
      <x:c r="AF529" s="222"/>
      <x:c r="AN529" s="226"/>
      <x:c r="AO529" s="226"/>
      <x:c r="AS529" s="23"/>
      <x:c r="AV529" s="23"/>
      <x:c r="BF529" s="226"/>
      <x:c r="BL529" s="226"/>
      <x:c r="BM529" s="226"/>
      <x:c r="BP529" s="222"/>
      <x:c r="BW529" s="222"/>
      <x:c r="BX529" s="226"/>
      <x:c r="BY529" s="226"/>
      <x:c r="BZ529" s="226"/>
      <x:c r="CB529" s="226"/>
    </x:row>
    <x:row r="530" spans="1:80" x14ac:dyDescent="0.3">
      <x:c r="A530" s="226"/>
      <x:c r="R530" s="226"/>
      <x:c r="T530" s="226"/>
      <x:c r="V530" s="23"/>
      <x:c r="Y530" s="222"/>
      <x:c r="AA530" s="226"/>
      <x:c r="AB530" s="222"/>
      <x:c r="AE530" s="222"/>
      <x:c r="AF530" s="222"/>
      <x:c r="AN530" s="226"/>
      <x:c r="AO530" s="226"/>
      <x:c r="AP530" s="226"/>
      <x:c r="AS530" s="23"/>
      <x:c r="AV530" s="23"/>
      <x:c r="BF530" s="226"/>
      <x:c r="BL530" s="226"/>
      <x:c r="BM530" s="226"/>
      <x:c r="BP530" s="222"/>
      <x:c r="BW530" s="226"/>
      <x:c r="BX530" s="226"/>
      <x:c r="BY530" s="226"/>
      <x:c r="BZ530" s="226"/>
      <x:c r="CB530" s="226"/>
    </x:row>
    <x:row r="531" spans="1:80" x14ac:dyDescent="0.3">
      <x:c r="A531" s="226"/>
      <x:c r="R531" s="226"/>
      <x:c r="T531" s="226"/>
      <x:c r="V531" s="23"/>
      <x:c r="Y531" s="222"/>
      <x:c r="AA531" s="226"/>
      <x:c r="AB531" s="222"/>
      <x:c r="AE531" s="222"/>
      <x:c r="AF531" s="222"/>
      <x:c r="AN531" s="226"/>
      <x:c r="AO531" s="226"/>
      <x:c r="AP531" s="226"/>
      <x:c r="AS531" s="23"/>
      <x:c r="AV531" s="23"/>
      <x:c r="BF531" s="226"/>
      <x:c r="BL531" s="226"/>
      <x:c r="BM531" s="226"/>
      <x:c r="BP531" s="222"/>
      <x:c r="BW531" s="222"/>
      <x:c r="BX531" s="226"/>
      <x:c r="BY531" s="226"/>
      <x:c r="BZ531" s="226"/>
      <x:c r="CB531" s="226"/>
    </x:row>
    <x:row r="532" spans="1:80" x14ac:dyDescent="0.3">
      <x:c r="A532" s="226"/>
      <x:c r="R532" s="226"/>
      <x:c r="T532" s="226"/>
      <x:c r="V532" s="23"/>
      <x:c r="Y532" s="222"/>
      <x:c r="AA532" s="226"/>
      <x:c r="AB532" s="222"/>
      <x:c r="AE532" s="222"/>
      <x:c r="AF532" s="222"/>
      <x:c r="AN532" s="226"/>
      <x:c r="AO532" s="226"/>
      <x:c r="AS532" s="23"/>
      <x:c r="AV532" s="23"/>
      <x:c r="BF532" s="226"/>
      <x:c r="BL532" s="226"/>
      <x:c r="BM532" s="226"/>
      <x:c r="BP532" s="222"/>
      <x:c r="BW532" s="226"/>
      <x:c r="BX532" s="226"/>
      <x:c r="BY532" s="226"/>
      <x:c r="BZ532" s="226"/>
      <x:c r="CB532" s="226"/>
    </x:row>
    <x:row r="533" spans="1:80" x14ac:dyDescent="0.3">
      <x:c r="A533" s="226"/>
      <x:c r="R533" s="226"/>
      <x:c r="T533" s="226"/>
      <x:c r="V533" s="23"/>
      <x:c r="Y533" s="222"/>
      <x:c r="AA533" s="226"/>
      <x:c r="AB533" s="222"/>
      <x:c r="AE533" s="222"/>
      <x:c r="AF533" s="222"/>
      <x:c r="AN533" s="226"/>
      <x:c r="AO533" s="226"/>
      <x:c r="AS533" s="23"/>
      <x:c r="AV533" s="23"/>
      <x:c r="BF533" s="226"/>
      <x:c r="BL533" s="226"/>
      <x:c r="BM533" s="226"/>
      <x:c r="BP533" s="222"/>
      <x:c r="BW533" s="226"/>
      <x:c r="BX533" s="226"/>
      <x:c r="BY533" s="226"/>
      <x:c r="BZ533" s="226"/>
      <x:c r="CB533" s="226"/>
    </x:row>
    <x:row r="534" spans="1:80" x14ac:dyDescent="0.3">
      <x:c r="A534" s="226"/>
      <x:c r="R534" s="226"/>
      <x:c r="T534" s="226"/>
      <x:c r="V534" s="23"/>
      <x:c r="Y534" s="222"/>
      <x:c r="AA534" s="226"/>
      <x:c r="AB534" s="222"/>
      <x:c r="AE534" s="222"/>
      <x:c r="AF534" s="222"/>
      <x:c r="AN534" s="226"/>
      <x:c r="AO534" s="226"/>
      <x:c r="AP534" s="226"/>
      <x:c r="AS534" s="23"/>
      <x:c r="AV534" s="23"/>
      <x:c r="BF534" s="226"/>
      <x:c r="BL534" s="226"/>
      <x:c r="BM534" s="226"/>
      <x:c r="BP534" s="222"/>
      <x:c r="BW534" s="226"/>
      <x:c r="BX534" s="226"/>
      <x:c r="BY534" s="226"/>
      <x:c r="BZ534" s="226"/>
      <x:c r="CB534" s="226"/>
    </x:row>
    <x:row r="535" spans="1:80" x14ac:dyDescent="0.3">
      <x:c r="A535" s="226"/>
      <x:c r="R535" s="226"/>
      <x:c r="T535" s="226"/>
      <x:c r="V535" s="23"/>
      <x:c r="Y535" s="222"/>
      <x:c r="AA535" s="226"/>
      <x:c r="AB535" s="222"/>
      <x:c r="AE535" s="222"/>
      <x:c r="AF535" s="222"/>
      <x:c r="AO535" s="226"/>
      <x:c r="AS535" s="23"/>
      <x:c r="AV535" s="23"/>
      <x:c r="BF535" s="226"/>
      <x:c r="BL535" s="226"/>
      <x:c r="BM535" s="226"/>
      <x:c r="BP535" s="222"/>
      <x:c r="BW535" s="226"/>
      <x:c r="BX535" s="226"/>
      <x:c r="BY535" s="226"/>
      <x:c r="BZ535" s="226"/>
      <x:c r="CB535" s="226"/>
    </x:row>
    <x:row r="536" spans="1:80" x14ac:dyDescent="0.3">
      <x:c r="A536" s="226"/>
      <x:c r="R536" s="226"/>
      <x:c r="T536" s="226"/>
      <x:c r="V536" s="23"/>
      <x:c r="Y536" s="222"/>
      <x:c r="AA536" s="226"/>
      <x:c r="AB536" s="222"/>
      <x:c r="AE536" s="222"/>
      <x:c r="AF536" s="222"/>
      <x:c r="AO536" s="226"/>
      <x:c r="AP536" s="226"/>
      <x:c r="AS536" s="23"/>
      <x:c r="AV536" s="23"/>
      <x:c r="BF536" s="226"/>
      <x:c r="BL536" s="226"/>
      <x:c r="BM536" s="226"/>
      <x:c r="BP536" s="222"/>
      <x:c r="BW536" s="222"/>
      <x:c r="BX536" s="226"/>
      <x:c r="BY536" s="226"/>
      <x:c r="BZ536" s="226"/>
      <x:c r="CB536" s="226"/>
    </x:row>
    <x:row r="537" spans="1:80" x14ac:dyDescent="0.3">
      <x:c r="A537" s="226"/>
      <x:c r="R537" s="226"/>
      <x:c r="T537" s="226"/>
      <x:c r="V537" s="23"/>
      <x:c r="Y537" s="222"/>
      <x:c r="AA537" s="226"/>
      <x:c r="AB537" s="222"/>
      <x:c r="AE537" s="222"/>
      <x:c r="AF537" s="222"/>
      <x:c r="AN537" s="226"/>
      <x:c r="AO537" s="226"/>
      <x:c r="AP537" s="226"/>
      <x:c r="AS537" s="23"/>
      <x:c r="AV537" s="23"/>
      <x:c r="BF537" s="226"/>
      <x:c r="BL537" s="226"/>
      <x:c r="BM537" s="226"/>
      <x:c r="BP537" s="222"/>
      <x:c r="BW537" s="226"/>
      <x:c r="BX537" s="226"/>
      <x:c r="BY537" s="226"/>
      <x:c r="BZ537" s="226"/>
      <x:c r="CB537" s="226"/>
    </x:row>
    <x:row r="538" spans="1:80" x14ac:dyDescent="0.3">
      <x:c r="A538" s="226"/>
      <x:c r="R538" s="226"/>
      <x:c r="T538" s="226"/>
      <x:c r="V538" s="23"/>
      <x:c r="Y538" s="222"/>
      <x:c r="AA538" s="226"/>
      <x:c r="AB538" s="222"/>
      <x:c r="AE538" s="222"/>
      <x:c r="AF538" s="222"/>
      <x:c r="AO538" s="226"/>
      <x:c r="AS538" s="23"/>
      <x:c r="AV538" s="23"/>
      <x:c r="BF538" s="226"/>
      <x:c r="BL538" s="226"/>
      <x:c r="BM538" s="226"/>
      <x:c r="BP538" s="222"/>
      <x:c r="BW538" s="226"/>
      <x:c r="BX538" s="226"/>
      <x:c r="BY538" s="226"/>
      <x:c r="BZ538" s="226"/>
      <x:c r="CB538" s="226"/>
    </x:row>
    <x:row r="539" spans="1:80" x14ac:dyDescent="0.3">
      <x:c r="A539" s="226"/>
      <x:c r="R539" s="226"/>
      <x:c r="T539" s="226"/>
      <x:c r="V539" s="23"/>
      <x:c r="Y539" s="222"/>
      <x:c r="AA539" s="226"/>
      <x:c r="AB539" s="222"/>
      <x:c r="AE539" s="222"/>
      <x:c r="AF539" s="222"/>
      <x:c r="AO539" s="226"/>
      <x:c r="AS539" s="23"/>
      <x:c r="AV539" s="23"/>
      <x:c r="BF539" s="226"/>
      <x:c r="BL539" s="226"/>
      <x:c r="BM539" s="226"/>
      <x:c r="BP539" s="222"/>
      <x:c r="BW539" s="226"/>
      <x:c r="BX539" s="226"/>
      <x:c r="BY539" s="226"/>
      <x:c r="BZ539" s="226"/>
      <x:c r="CB539" s="226"/>
    </x:row>
    <x:row r="540" spans="1:80" x14ac:dyDescent="0.3">
      <x:c r="A540" s="226"/>
      <x:c r="R540" s="226"/>
      <x:c r="T540" s="226"/>
      <x:c r="V540" s="23"/>
      <x:c r="Y540" s="222"/>
      <x:c r="AA540" s="226"/>
      <x:c r="AB540" s="222"/>
      <x:c r="AE540" s="222"/>
      <x:c r="AF540" s="222"/>
      <x:c r="AO540" s="226"/>
      <x:c r="AS540" s="23"/>
      <x:c r="AV540" s="23"/>
      <x:c r="BF540" s="226"/>
      <x:c r="BL540" s="226"/>
      <x:c r="BM540" s="226"/>
      <x:c r="BP540" s="222"/>
      <x:c r="BW540" s="226"/>
      <x:c r="BX540" s="226"/>
      <x:c r="BY540" s="226"/>
      <x:c r="BZ540" s="226"/>
      <x:c r="CB540" s="226"/>
    </x:row>
    <x:row r="541" spans="1:80" x14ac:dyDescent="0.3">
      <x:c r="A541" s="226"/>
      <x:c r="R541" s="226"/>
      <x:c r="T541" s="226"/>
      <x:c r="V541" s="23"/>
      <x:c r="Y541" s="222"/>
      <x:c r="AA541" s="226"/>
      <x:c r="AB541" s="222"/>
      <x:c r="AE541" s="222"/>
      <x:c r="AF541" s="222"/>
      <x:c r="AS541" s="23"/>
      <x:c r="AV541" s="23"/>
      <x:c r="BF541" s="226"/>
      <x:c r="BL541" s="226"/>
      <x:c r="BM541" s="226"/>
      <x:c r="BP541" s="222"/>
      <x:c r="BW541" s="226"/>
      <x:c r="BX541" s="226"/>
      <x:c r="BY541" s="226"/>
      <x:c r="BZ541" s="226"/>
      <x:c r="CB541" s="226"/>
    </x:row>
    <x:row r="542" spans="1:80" x14ac:dyDescent="0.3">
      <x:c r="A542" s="226"/>
      <x:c r="R542" s="226"/>
      <x:c r="T542" s="226"/>
      <x:c r="V542" s="23"/>
      <x:c r="Y542" s="222"/>
      <x:c r="AA542" s="226"/>
      <x:c r="AB542" s="222"/>
      <x:c r="AE542" s="222"/>
      <x:c r="AF542" s="222"/>
      <x:c r="AN542" s="226"/>
      <x:c r="AO542" s="226"/>
      <x:c r="AP542" s="226"/>
      <x:c r="AS542" s="23"/>
      <x:c r="AV542" s="23"/>
      <x:c r="BF542" s="226"/>
      <x:c r="BL542" s="226"/>
      <x:c r="BM542" s="226"/>
      <x:c r="BP542" s="222"/>
      <x:c r="BW542" s="226"/>
      <x:c r="BX542" s="226"/>
      <x:c r="BY542" s="226"/>
      <x:c r="BZ542" s="226"/>
      <x:c r="CB542" s="226"/>
    </x:row>
    <x:row r="543" spans="1:80" x14ac:dyDescent="0.3">
      <x:c r="A543" s="226"/>
      <x:c r="R543" s="226"/>
      <x:c r="T543" s="226"/>
      <x:c r="V543" s="23"/>
      <x:c r="Y543" s="222"/>
      <x:c r="AA543" s="226"/>
      <x:c r="AB543" s="222"/>
      <x:c r="AE543" s="222"/>
      <x:c r="AF543" s="222"/>
      <x:c r="AN543" s="226"/>
      <x:c r="AO543" s="226"/>
      <x:c r="AP543" s="226"/>
      <x:c r="AS543" s="23"/>
      <x:c r="AV543" s="23"/>
      <x:c r="BF543" s="226"/>
      <x:c r="BL543" s="226"/>
      <x:c r="BM543" s="226"/>
      <x:c r="BP543" s="222"/>
      <x:c r="BW543" s="226"/>
      <x:c r="BX543" s="226"/>
      <x:c r="BY543" s="226"/>
      <x:c r="BZ543" s="226"/>
      <x:c r="CB543" s="226"/>
    </x:row>
    <x:row r="544" spans="1:80" x14ac:dyDescent="0.3">
      <x:c r="A544" s="226"/>
      <x:c r="R544" s="226"/>
      <x:c r="T544" s="226"/>
      <x:c r="V544" s="23"/>
      <x:c r="Y544" s="222"/>
      <x:c r="AA544" s="226"/>
      <x:c r="AB544" s="226"/>
      <x:c r="AE544" s="226"/>
      <x:c r="AF544" s="226"/>
      <x:c r="AO544" s="226"/>
      <x:c r="AP544" s="226"/>
      <x:c r="AS544" s="23"/>
      <x:c r="AV544" s="23"/>
      <x:c r="BF544" s="226"/>
      <x:c r="BL544" s="226"/>
      <x:c r="BM544" s="226"/>
      <x:c r="BP544" s="226"/>
      <x:c r="BW544" s="226"/>
      <x:c r="BX544" s="226"/>
      <x:c r="BY544" s="226"/>
      <x:c r="BZ544" s="226"/>
      <x:c r="CB544" s="226"/>
    </x:row>
    <x:row r="545" spans="1:80" x14ac:dyDescent="0.3">
      <x:c r="A545" s="226"/>
      <x:c r="R545" s="226"/>
      <x:c r="T545" s="226"/>
      <x:c r="V545" s="23"/>
      <x:c r="Y545" s="222"/>
      <x:c r="AA545" s="226"/>
      <x:c r="AB545" s="222"/>
      <x:c r="AE545" s="226"/>
      <x:c r="AF545" s="226"/>
      <x:c r="AO545" s="226"/>
      <x:c r="AP545" s="226"/>
      <x:c r="AS545" s="23"/>
      <x:c r="AV545" s="23"/>
      <x:c r="BF545" s="226"/>
      <x:c r="BL545" s="226"/>
      <x:c r="BM545" s="226"/>
      <x:c r="BP545" s="226"/>
      <x:c r="BW545" s="226"/>
      <x:c r="BX545" s="226"/>
      <x:c r="BY545" s="226"/>
      <x:c r="BZ545" s="226"/>
      <x:c r="CB545" s="226"/>
    </x:row>
    <x:row r="546" spans="1:80" x14ac:dyDescent="0.3">
      <x:c r="A546" s="226"/>
      <x:c r="R546" s="226"/>
      <x:c r="T546" s="226"/>
      <x:c r="V546" s="23"/>
      <x:c r="Y546" s="222"/>
      <x:c r="AA546" s="226"/>
      <x:c r="AB546" s="222"/>
      <x:c r="AE546" s="222"/>
      <x:c r="AF546" s="226"/>
      <x:c r="AN546" s="226"/>
      <x:c r="AO546" s="226"/>
      <x:c r="AP546" s="226"/>
      <x:c r="AS546" s="23"/>
      <x:c r="AV546" s="23"/>
      <x:c r="BF546" s="226"/>
      <x:c r="BL546" s="226"/>
      <x:c r="BM546" s="226"/>
      <x:c r="BP546" s="226"/>
      <x:c r="BW546" s="226"/>
      <x:c r="BX546" s="226"/>
      <x:c r="BY546" s="226"/>
      <x:c r="BZ546" s="226"/>
      <x:c r="CB546" s="226"/>
    </x:row>
    <x:row r="547" spans="1:80" x14ac:dyDescent="0.3">
      <x:c r="A547" s="226"/>
      <x:c r="R547" s="226"/>
      <x:c r="T547" s="226"/>
      <x:c r="V547" s="23"/>
      <x:c r="Y547" s="222"/>
      <x:c r="AA547" s="226"/>
      <x:c r="AB547" s="222"/>
      <x:c r="AE547" s="222"/>
      <x:c r="AF547" s="222"/>
      <x:c r="AN547" s="226"/>
      <x:c r="AO547" s="226"/>
      <x:c r="AP547" s="226"/>
      <x:c r="AS547" s="23"/>
      <x:c r="AV547" s="23"/>
      <x:c r="BF547" s="226"/>
      <x:c r="BL547" s="226"/>
      <x:c r="BM547" s="226"/>
      <x:c r="BP547" s="222"/>
      <x:c r="BW547" s="226"/>
      <x:c r="BX547" s="226"/>
      <x:c r="BY547" s="226"/>
      <x:c r="BZ547" s="226"/>
      <x:c r="CB547" s="226"/>
    </x:row>
    <x:row r="548" spans="1:80" x14ac:dyDescent="0.3">
      <x:c r="A548" s="226"/>
      <x:c r="R548" s="226"/>
      <x:c r="T548" s="226"/>
      <x:c r="V548" s="23"/>
      <x:c r="Y548" s="222"/>
      <x:c r="AA548" s="226"/>
      <x:c r="AB548" s="222"/>
      <x:c r="AE548" s="222"/>
      <x:c r="AF548" s="222"/>
      <x:c r="AO548" s="226"/>
      <x:c r="AP548" s="226"/>
      <x:c r="AS548" s="23"/>
      <x:c r="AV548" s="23"/>
      <x:c r="BF548" s="226"/>
      <x:c r="BL548" s="226"/>
      <x:c r="BM548" s="226"/>
      <x:c r="BP548" s="222"/>
      <x:c r="BW548" s="226"/>
      <x:c r="BX548" s="226"/>
      <x:c r="BY548" s="226"/>
      <x:c r="BZ548" s="226"/>
      <x:c r="CB548" s="226"/>
    </x:row>
    <x:row r="549" spans="1:80" x14ac:dyDescent="0.3">
      <x:c r="A549" s="226"/>
      <x:c r="R549" s="226"/>
      <x:c r="T549" s="226"/>
      <x:c r="V549" s="23"/>
      <x:c r="Y549" s="222"/>
      <x:c r="AA549" s="226"/>
      <x:c r="AB549" s="222"/>
      <x:c r="AE549" s="222"/>
      <x:c r="AF549" s="226"/>
      <x:c r="AN549" s="226"/>
      <x:c r="AO549" s="226"/>
      <x:c r="AP549" s="226"/>
      <x:c r="AS549" s="23"/>
      <x:c r="AV549" s="23"/>
      <x:c r="BF549" s="226"/>
      <x:c r="BL549" s="226"/>
      <x:c r="BM549" s="226"/>
      <x:c r="BP549" s="226"/>
      <x:c r="BW549" s="226"/>
      <x:c r="BX549" s="226"/>
      <x:c r="BY549" s="226"/>
      <x:c r="BZ549" s="226"/>
      <x:c r="CB549" s="226"/>
    </x:row>
    <x:row r="550" spans="1:80" x14ac:dyDescent="0.3">
      <x:c r="A550" s="226"/>
      <x:c r="R550" s="226"/>
      <x:c r="T550" s="226"/>
      <x:c r="V550" s="23"/>
      <x:c r="Y550" s="222"/>
      <x:c r="AA550" s="226"/>
      <x:c r="AB550" s="222"/>
      <x:c r="AE550" s="222"/>
      <x:c r="AF550" s="226"/>
      <x:c r="AN550" s="226"/>
      <x:c r="AO550" s="226"/>
      <x:c r="AP550" s="226"/>
      <x:c r="AS550" s="23"/>
      <x:c r="AV550" s="23"/>
      <x:c r="BF550" s="226"/>
      <x:c r="BL550" s="226"/>
      <x:c r="BM550" s="226"/>
      <x:c r="BP550" s="226"/>
      <x:c r="BW550" s="226"/>
      <x:c r="BX550" s="226"/>
      <x:c r="BY550" s="226"/>
      <x:c r="BZ550" s="226"/>
      <x:c r="CB550" s="226"/>
    </x:row>
    <x:row r="551" spans="1:80" x14ac:dyDescent="0.3">
      <x:c r="A551" s="226"/>
      <x:c r="R551" s="226"/>
      <x:c r="T551" s="226"/>
      <x:c r="V551" s="23"/>
      <x:c r="Y551" s="222"/>
      <x:c r="AA551" s="226"/>
      <x:c r="AB551" s="222"/>
      <x:c r="AE551" s="222"/>
      <x:c r="AF551" s="222"/>
      <x:c r="AO551" s="226"/>
      <x:c r="AP551" s="226"/>
      <x:c r="AS551" s="23"/>
      <x:c r="AV551" s="23"/>
      <x:c r="BF551" s="226"/>
      <x:c r="BL551" s="226"/>
      <x:c r="BM551" s="226"/>
      <x:c r="BP551" s="222"/>
      <x:c r="BW551" s="226"/>
      <x:c r="BX551" s="226"/>
      <x:c r="BY551" s="226"/>
      <x:c r="BZ551" s="226"/>
      <x:c r="CB551" s="226"/>
    </x:row>
    <x:row r="552" spans="1:80" x14ac:dyDescent="0.3">
      <x:c r="A552" s="226"/>
      <x:c r="R552" s="226"/>
      <x:c r="T552" s="226"/>
      <x:c r="V552" s="23"/>
      <x:c r="Y552" s="222"/>
      <x:c r="AA552" s="226"/>
      <x:c r="AB552" s="222"/>
      <x:c r="AE552" s="222"/>
      <x:c r="AF552" s="222"/>
      <x:c r="AO552" s="226"/>
      <x:c r="AS552" s="23"/>
      <x:c r="AV552" s="23"/>
      <x:c r="BF552" s="226"/>
      <x:c r="BL552" s="226"/>
      <x:c r="BM552" s="226"/>
      <x:c r="BP552" s="222"/>
      <x:c r="BW552" s="226"/>
      <x:c r="BX552" s="226"/>
      <x:c r="BY552" s="226"/>
      <x:c r="BZ552" s="226"/>
      <x:c r="CB552" s="226"/>
    </x:row>
    <x:row r="553" spans="1:80" x14ac:dyDescent="0.3">
      <x:c r="A553" s="226"/>
      <x:c r="R553" s="226"/>
      <x:c r="T553" s="226"/>
      <x:c r="V553" s="23"/>
      <x:c r="Y553" s="222"/>
      <x:c r="AA553" s="226"/>
      <x:c r="AB553" s="222"/>
      <x:c r="AE553" s="222"/>
      <x:c r="AF553" s="222"/>
      <x:c r="AN553" s="226"/>
      <x:c r="AO553" s="226"/>
      <x:c r="AS553" s="23"/>
      <x:c r="AV553" s="23"/>
      <x:c r="BF553" s="226"/>
      <x:c r="BL553" s="226"/>
      <x:c r="BM553" s="226"/>
      <x:c r="BP553" s="222"/>
      <x:c r="BW553" s="226"/>
      <x:c r="BX553" s="226"/>
      <x:c r="BY553" s="226"/>
      <x:c r="BZ553" s="226"/>
      <x:c r="CB553" s="226"/>
    </x:row>
    <x:row r="554" spans="1:80" x14ac:dyDescent="0.3">
      <x:c r="A554" s="226"/>
      <x:c r="R554" s="226"/>
      <x:c r="T554" s="226"/>
      <x:c r="V554" s="23"/>
      <x:c r="Y554" s="222"/>
      <x:c r="AA554" s="226"/>
      <x:c r="AB554" s="222"/>
      <x:c r="AE554" s="222"/>
      <x:c r="AF554" s="222"/>
      <x:c r="AN554" s="226"/>
      <x:c r="AO554" s="226"/>
      <x:c r="AS554" s="23"/>
      <x:c r="AV554" s="23"/>
      <x:c r="BF554" s="226"/>
      <x:c r="BL554" s="226"/>
      <x:c r="BM554" s="226"/>
      <x:c r="BP554" s="222"/>
      <x:c r="BW554" s="226"/>
      <x:c r="BX554" s="226"/>
      <x:c r="BY554" s="226"/>
      <x:c r="BZ554" s="226"/>
      <x:c r="CB554" s="226"/>
    </x:row>
    <x:row r="555" spans="1:80" x14ac:dyDescent="0.3">
      <x:c r="A555" s="226"/>
      <x:c r="R555" s="226"/>
      <x:c r="T555" s="226"/>
      <x:c r="V555" s="23"/>
      <x:c r="Y555" s="222"/>
      <x:c r="AA555" s="226"/>
      <x:c r="AB555" s="222"/>
      <x:c r="AE555" s="222"/>
      <x:c r="AF555" s="226"/>
      <x:c r="AO555" s="226"/>
      <x:c r="AS555" s="23"/>
      <x:c r="AV555" s="23"/>
      <x:c r="BF555" s="226"/>
      <x:c r="BL555" s="226"/>
      <x:c r="BM555" s="226"/>
      <x:c r="BP555" s="226"/>
      <x:c r="BW555" s="226"/>
      <x:c r="BX555" s="226"/>
      <x:c r="BY555" s="226"/>
      <x:c r="BZ555" s="226"/>
      <x:c r="CB555" s="226"/>
    </x:row>
    <x:row r="556" spans="1:80" x14ac:dyDescent="0.3">
      <x:c r="A556" s="226"/>
      <x:c r="R556" s="226"/>
      <x:c r="T556" s="226"/>
      <x:c r="V556" s="23"/>
      <x:c r="Y556" s="222"/>
      <x:c r="AA556" s="226"/>
      <x:c r="AB556" s="222"/>
      <x:c r="AE556" s="222"/>
      <x:c r="AF556" s="222"/>
      <x:c r="AO556" s="226"/>
      <x:c r="AS556" s="23"/>
      <x:c r="AV556" s="23"/>
      <x:c r="BF556" s="226"/>
      <x:c r="BL556" s="226"/>
      <x:c r="BM556" s="226"/>
      <x:c r="BP556" s="222"/>
      <x:c r="BW556" s="226"/>
      <x:c r="BX556" s="226"/>
      <x:c r="BY556" s="226"/>
      <x:c r="BZ556" s="226"/>
      <x:c r="CB556" s="226"/>
    </x:row>
    <x:row r="557" spans="1:80" x14ac:dyDescent="0.3">
      <x:c r="A557" s="226"/>
      <x:c r="R557" s="226"/>
      <x:c r="T557" s="226"/>
      <x:c r="V557" s="23"/>
      <x:c r="Y557" s="222"/>
      <x:c r="AA557" s="226"/>
      <x:c r="AB557" s="222"/>
      <x:c r="AE557" s="222"/>
      <x:c r="AF557" s="222"/>
      <x:c r="AO557" s="226"/>
      <x:c r="AS557" s="23"/>
      <x:c r="AV557" s="23"/>
      <x:c r="BF557" s="226"/>
      <x:c r="BL557" s="226"/>
      <x:c r="BM557" s="226"/>
      <x:c r="BP557" s="222"/>
      <x:c r="BW557" s="226"/>
      <x:c r="BX557" s="226"/>
      <x:c r="BY557" s="226"/>
      <x:c r="BZ557" s="226"/>
      <x:c r="CB557" s="226"/>
    </x:row>
    <x:row r="558" spans="1:80" x14ac:dyDescent="0.3">
      <x:c r="A558" s="226"/>
      <x:c r="R558" s="226"/>
      <x:c r="T558" s="226"/>
      <x:c r="V558" s="23"/>
      <x:c r="Y558" s="222"/>
      <x:c r="AA558" s="226"/>
      <x:c r="AB558" s="222"/>
      <x:c r="AE558" s="222"/>
      <x:c r="AF558" s="222"/>
      <x:c r="AO558" s="226"/>
      <x:c r="AS558" s="23"/>
      <x:c r="AV558" s="23"/>
      <x:c r="BF558" s="226"/>
      <x:c r="BL558" s="226"/>
      <x:c r="BM558" s="226"/>
      <x:c r="BP558" s="222"/>
      <x:c r="BW558" s="226"/>
      <x:c r="BX558" s="226"/>
      <x:c r="BY558" s="226"/>
      <x:c r="BZ558" s="226"/>
      <x:c r="CB558" s="226"/>
    </x:row>
    <x:row r="559" spans="1:80" x14ac:dyDescent="0.3">
      <x:c r="A559" s="226"/>
      <x:c r="R559" s="226"/>
      <x:c r="T559" s="226"/>
      <x:c r="V559" s="23"/>
      <x:c r="Y559" s="222"/>
      <x:c r="AA559" s="226"/>
      <x:c r="AB559" s="222"/>
      <x:c r="AE559" s="222"/>
      <x:c r="AF559" s="222"/>
      <x:c r="AO559" s="226"/>
      <x:c r="AS559" s="23"/>
      <x:c r="AV559" s="23"/>
      <x:c r="BF559" s="226"/>
      <x:c r="BL559" s="226"/>
      <x:c r="BM559" s="226"/>
      <x:c r="BP559" s="222"/>
      <x:c r="BW559" s="226"/>
      <x:c r="BX559" s="226"/>
      <x:c r="BY559" s="226"/>
      <x:c r="BZ559" s="226"/>
      <x:c r="CB559" s="226"/>
    </x:row>
    <x:row r="560" spans="1:80" x14ac:dyDescent="0.3">
      <x:c r="A560" s="226"/>
      <x:c r="R560" s="226"/>
      <x:c r="T560" s="226"/>
      <x:c r="V560" s="23"/>
      <x:c r="Y560" s="222"/>
      <x:c r="AA560" s="226"/>
      <x:c r="AB560" s="222"/>
      <x:c r="AE560" s="222"/>
      <x:c r="AF560" s="222"/>
      <x:c r="AO560" s="226"/>
      <x:c r="AS560" s="23"/>
      <x:c r="AV560" s="23"/>
      <x:c r="BF560" s="226"/>
      <x:c r="BL560" s="226"/>
      <x:c r="BM560" s="226"/>
      <x:c r="BP560" s="222"/>
      <x:c r="BW560" s="226"/>
      <x:c r="BX560" s="226"/>
      <x:c r="BY560" s="226"/>
      <x:c r="BZ560" s="226"/>
      <x:c r="CB560" s="226"/>
    </x:row>
    <x:row r="561" spans="1:80" x14ac:dyDescent="0.3">
      <x:c r="A561" s="226"/>
      <x:c r="R561" s="226"/>
      <x:c r="T561" s="226"/>
      <x:c r="V561" s="23"/>
      <x:c r="Y561" s="222"/>
      <x:c r="AA561" s="226"/>
      <x:c r="AB561" s="222"/>
      <x:c r="AE561" s="222"/>
      <x:c r="AF561" s="222"/>
      <x:c r="AO561" s="226"/>
      <x:c r="AS561" s="23"/>
      <x:c r="AV561" s="23"/>
      <x:c r="BF561" s="226"/>
      <x:c r="BL561" s="226"/>
      <x:c r="BM561" s="226"/>
      <x:c r="BP561" s="222"/>
      <x:c r="BW561" s="226"/>
      <x:c r="BX561" s="226"/>
      <x:c r="BY561" s="226"/>
      <x:c r="BZ561" s="226"/>
      <x:c r="CB561" s="226"/>
    </x:row>
    <x:row r="562" spans="1:80" x14ac:dyDescent="0.3">
      <x:c r="A562" s="226"/>
      <x:c r="R562" s="226"/>
      <x:c r="T562" s="226"/>
      <x:c r="V562" s="23"/>
      <x:c r="Y562" s="222"/>
      <x:c r="AA562" s="226"/>
      <x:c r="AB562" s="222"/>
      <x:c r="AE562" s="222"/>
      <x:c r="AF562" s="226"/>
      <x:c r="AS562" s="23"/>
      <x:c r="AV562" s="23"/>
      <x:c r="BF562" s="226"/>
      <x:c r="BL562" s="226"/>
      <x:c r="BM562" s="226"/>
      <x:c r="BP562" s="226"/>
      <x:c r="BW562" s="226"/>
      <x:c r="BX562" s="226"/>
      <x:c r="BY562" s="226"/>
      <x:c r="BZ562" s="226"/>
      <x:c r="CB562" s="226"/>
    </x:row>
    <x:row r="563" spans="1:80" x14ac:dyDescent="0.3">
      <x:c r="A563" s="226"/>
      <x:c r="R563" s="226"/>
      <x:c r="T563" s="226"/>
      <x:c r="V563" s="23"/>
      <x:c r="Y563" s="222"/>
      <x:c r="AA563" s="226"/>
      <x:c r="AB563" s="222"/>
      <x:c r="AE563" s="222"/>
      <x:c r="AF563" s="222"/>
      <x:c r="AS563" s="23"/>
      <x:c r="AV563" s="23"/>
      <x:c r="BF563" s="226"/>
      <x:c r="BL563" s="226"/>
      <x:c r="BM563" s="226"/>
      <x:c r="BP563" s="222"/>
      <x:c r="BW563" s="226"/>
      <x:c r="BX563" s="226"/>
      <x:c r="BY563" s="226"/>
      <x:c r="BZ563" s="226"/>
      <x:c r="CB563" s="226"/>
    </x:row>
    <x:row r="564" spans="1:80" x14ac:dyDescent="0.3">
      <x:c r="A564" s="226"/>
      <x:c r="R564" s="226"/>
      <x:c r="T564" s="226"/>
      <x:c r="V564" s="23"/>
      <x:c r="Y564" s="222"/>
      <x:c r="AA564" s="226"/>
      <x:c r="AB564" s="222"/>
      <x:c r="AE564" s="226"/>
      <x:c r="AF564" s="226"/>
      <x:c r="AS564" s="23"/>
      <x:c r="AV564" s="23"/>
      <x:c r="BF564" s="226"/>
      <x:c r="BL564" s="226"/>
      <x:c r="BM564" s="226"/>
      <x:c r="BP564" s="226"/>
      <x:c r="BW564" s="226"/>
      <x:c r="BX564" s="226"/>
      <x:c r="BY564" s="226"/>
      <x:c r="BZ564" s="226"/>
      <x:c r="CB564" s="226"/>
    </x:row>
    <x:row r="565" spans="1:80" x14ac:dyDescent="0.3">
      <x:c r="A565" s="226"/>
      <x:c r="R565" s="226"/>
      <x:c r="T565" s="226"/>
      <x:c r="V565" s="23"/>
      <x:c r="Y565" s="222"/>
      <x:c r="AA565" s="226"/>
      <x:c r="AB565" s="222"/>
      <x:c r="AE565" s="226"/>
      <x:c r="AF565" s="226"/>
      <x:c r="AS565" s="23"/>
      <x:c r="AV565" s="23"/>
      <x:c r="BF565" s="226"/>
      <x:c r="BL565" s="226"/>
      <x:c r="BM565" s="226"/>
      <x:c r="BP565" s="226"/>
      <x:c r="BW565" s="226"/>
      <x:c r="BX565" s="226"/>
      <x:c r="BY565" s="226"/>
      <x:c r="BZ565" s="226"/>
      <x:c r="CB565" s="226"/>
    </x:row>
    <x:row r="566" spans="1:80" x14ac:dyDescent="0.3">
      <x:c r="A566" s="226"/>
      <x:c r="R566" s="226"/>
      <x:c r="T566" s="226"/>
      <x:c r="V566" s="23"/>
      <x:c r="Y566" s="222"/>
      <x:c r="AA566" s="226"/>
      <x:c r="AB566" s="222"/>
      <x:c r="AE566" s="222"/>
      <x:c r="AF566" s="222"/>
      <x:c r="AS566" s="23"/>
      <x:c r="AV566" s="23"/>
      <x:c r="BF566" s="226"/>
      <x:c r="BL566" s="226"/>
      <x:c r="BM566" s="226"/>
      <x:c r="BP566" s="222"/>
      <x:c r="BW566" s="226"/>
      <x:c r="BX566" s="226"/>
      <x:c r="BY566" s="226"/>
      <x:c r="BZ566" s="226"/>
      <x:c r="CB566" s="226"/>
    </x:row>
    <x:row r="567" spans="1:80" x14ac:dyDescent="0.3">
      <x:c r="A567" s="226"/>
      <x:c r="R567" s="226"/>
      <x:c r="T567" s="226"/>
      <x:c r="V567" s="23"/>
      <x:c r="Y567" s="222"/>
      <x:c r="AA567" s="226"/>
      <x:c r="AB567" s="222"/>
      <x:c r="AE567" s="222"/>
      <x:c r="AF567" s="222"/>
      <x:c r="AS567" s="23"/>
      <x:c r="AV567" s="23"/>
      <x:c r="BF567" s="226"/>
      <x:c r="BL567" s="226"/>
      <x:c r="BM567" s="226"/>
      <x:c r="BP567" s="222"/>
      <x:c r="BW567" s="226"/>
      <x:c r="BX567" s="226"/>
      <x:c r="BY567" s="226"/>
      <x:c r="BZ567" s="226"/>
      <x:c r="CB567" s="226"/>
    </x:row>
    <x:row r="568" spans="1:80" x14ac:dyDescent="0.3">
      <x:c r="A568" s="226"/>
      <x:c r="R568" s="226"/>
      <x:c r="T568" s="226"/>
      <x:c r="V568" s="23"/>
      <x:c r="Y568" s="222"/>
      <x:c r="AA568" s="226"/>
      <x:c r="AB568" s="222"/>
      <x:c r="AE568" s="222"/>
      <x:c r="AF568" s="222"/>
      <x:c r="AS568" s="23"/>
      <x:c r="AV568" s="23"/>
      <x:c r="BF568" s="226"/>
      <x:c r="BL568" s="226"/>
      <x:c r="BM568" s="226"/>
      <x:c r="BP568" s="222"/>
      <x:c r="BW568" s="226"/>
      <x:c r="BX568" s="226"/>
      <x:c r="BY568" s="226"/>
      <x:c r="BZ568" s="226"/>
      <x:c r="CB568" s="226"/>
    </x:row>
    <x:row r="569" spans="1:80" x14ac:dyDescent="0.3">
      <x:c r="A569" s="226"/>
      <x:c r="R569" s="226"/>
      <x:c r="T569" s="226"/>
      <x:c r="V569" s="23"/>
      <x:c r="Y569" s="222"/>
      <x:c r="AA569" s="226"/>
      <x:c r="AB569" s="222"/>
      <x:c r="AE569" s="222"/>
      <x:c r="AF569" s="226"/>
      <x:c r="AS569" s="23"/>
      <x:c r="AV569" s="23"/>
      <x:c r="BF569" s="226"/>
      <x:c r="BL569" s="226"/>
      <x:c r="BM569" s="226"/>
      <x:c r="BP569" s="226"/>
      <x:c r="BW569" s="226"/>
      <x:c r="BX569" s="226"/>
      <x:c r="BY569" s="226"/>
      <x:c r="BZ569" s="226"/>
      <x:c r="CB569" s="226"/>
    </x:row>
    <x:row r="570" spans="1:80" x14ac:dyDescent="0.3">
      <x:c r="A570" s="226"/>
      <x:c r="R570" s="226"/>
      <x:c r="T570" s="226"/>
      <x:c r="V570" s="23"/>
      <x:c r="Y570" s="222"/>
      <x:c r="AA570" s="226"/>
      <x:c r="AB570" s="222"/>
      <x:c r="AE570" s="222"/>
      <x:c r="AF570" s="222"/>
      <x:c r="AS570" s="23"/>
      <x:c r="AV570" s="23"/>
      <x:c r="BF570" s="226"/>
      <x:c r="BL570" s="226"/>
      <x:c r="BM570" s="226"/>
      <x:c r="BP570" s="222"/>
      <x:c r="BW570" s="226"/>
      <x:c r="BX570" s="226"/>
      <x:c r="BY570" s="226"/>
      <x:c r="BZ570" s="226"/>
      <x:c r="CB570" s="226"/>
    </x:row>
    <x:row r="571" spans="1:80" x14ac:dyDescent="0.3">
      <x:c r="A571" s="226"/>
      <x:c r="R571" s="226"/>
      <x:c r="T571" s="226"/>
      <x:c r="V571" s="23"/>
      <x:c r="Y571" s="222"/>
      <x:c r="AA571" s="226"/>
      <x:c r="AB571" s="222"/>
      <x:c r="AE571" s="222"/>
      <x:c r="AF571" s="222"/>
      <x:c r="AS571" s="23"/>
      <x:c r="AV571" s="23"/>
      <x:c r="BF571" s="226"/>
      <x:c r="BL571" s="226"/>
      <x:c r="BM571" s="226"/>
      <x:c r="BP571" s="222"/>
      <x:c r="BW571" s="226"/>
      <x:c r="BX571" s="226"/>
      <x:c r="BY571" s="226"/>
      <x:c r="BZ571" s="226"/>
      <x:c r="CB571" s="226"/>
    </x:row>
    <x:row r="572" spans="1:80" x14ac:dyDescent="0.3">
      <x:c r="A572" s="226"/>
      <x:c r="R572" s="226"/>
      <x:c r="T572" s="226"/>
      <x:c r="V572" s="23"/>
      <x:c r="Y572" s="222"/>
      <x:c r="AA572" s="226"/>
      <x:c r="AB572" s="222"/>
      <x:c r="AE572" s="222"/>
      <x:c r="AF572" s="226"/>
      <x:c r="AS572" s="23"/>
      <x:c r="AV572" s="23"/>
      <x:c r="BF572" s="226"/>
      <x:c r="BL572" s="226"/>
      <x:c r="BM572" s="226"/>
      <x:c r="BP572" s="226"/>
      <x:c r="BW572" s="226"/>
      <x:c r="BX572" s="226"/>
      <x:c r="BY572" s="226"/>
      <x:c r="BZ572" s="226"/>
      <x:c r="CB572" s="226"/>
    </x:row>
    <x:row r="573" spans="1:80" x14ac:dyDescent="0.3">
      <x:c r="A573" s="226"/>
      <x:c r="R573" s="226"/>
      <x:c r="T573" s="226"/>
      <x:c r="V573" s="23"/>
      <x:c r="Y573" s="222"/>
      <x:c r="AA573" s="226"/>
      <x:c r="AB573" s="222"/>
      <x:c r="AE573" s="222"/>
      <x:c r="AF573" s="222"/>
      <x:c r="AS573" s="23"/>
      <x:c r="AV573" s="23"/>
      <x:c r="BF573" s="226"/>
      <x:c r="BL573" s="226"/>
      <x:c r="BM573" s="226"/>
      <x:c r="BP573" s="222"/>
      <x:c r="BW573" s="226"/>
      <x:c r="BX573" s="226"/>
      <x:c r="BY573" s="226"/>
      <x:c r="BZ573" s="226"/>
      <x:c r="CB573" s="226"/>
    </x:row>
    <x:row r="574" spans="1:80" x14ac:dyDescent="0.3">
      <x:c r="A574" s="226"/>
      <x:c r="R574" s="226"/>
      <x:c r="T574" s="226"/>
      <x:c r="V574" s="23"/>
      <x:c r="Y574" s="222"/>
      <x:c r="AA574" s="226"/>
      <x:c r="AB574" s="222"/>
      <x:c r="AE574" s="222"/>
      <x:c r="AF574" s="222"/>
      <x:c r="AS574" s="23"/>
      <x:c r="AV574" s="23"/>
      <x:c r="BF574" s="226"/>
      <x:c r="BL574" s="226"/>
      <x:c r="BM574" s="226"/>
      <x:c r="BP574" s="222"/>
      <x:c r="BW574" s="226"/>
      <x:c r="BX574" s="226"/>
      <x:c r="BY574" s="226"/>
      <x:c r="BZ574" s="226"/>
      <x:c r="CB574" s="226"/>
    </x:row>
    <x:row r="575" spans="1:80" x14ac:dyDescent="0.3">
      <x:c r="A575" s="226"/>
      <x:c r="R575" s="226"/>
      <x:c r="T575" s="226"/>
      <x:c r="V575" s="23"/>
      <x:c r="Y575" s="222"/>
      <x:c r="AA575" s="226"/>
      <x:c r="AB575" s="222"/>
      <x:c r="AE575" s="222"/>
      <x:c r="AF575" s="222"/>
      <x:c r="AS575" s="23"/>
      <x:c r="AV575" s="23"/>
      <x:c r="BF575" s="226"/>
      <x:c r="BL575" s="226"/>
      <x:c r="BM575" s="226"/>
      <x:c r="BP575" s="222"/>
      <x:c r="BW575" s="226"/>
      <x:c r="BX575" s="226"/>
      <x:c r="BY575" s="226"/>
      <x:c r="BZ575" s="226"/>
      <x:c r="CB575" s="226"/>
    </x:row>
    <x:row r="576" spans="1:80" x14ac:dyDescent="0.3">
      <x:c r="A576" s="226"/>
      <x:c r="R576" s="226"/>
      <x:c r="T576" s="226"/>
      <x:c r="V576" s="23"/>
      <x:c r="Y576" s="222"/>
      <x:c r="AA576" s="226"/>
      <x:c r="AB576" s="222"/>
      <x:c r="AE576" s="222"/>
      <x:c r="AF576" s="222"/>
      <x:c r="AS576" s="23"/>
      <x:c r="AV576" s="23"/>
      <x:c r="BF576" s="226"/>
      <x:c r="BL576" s="226"/>
      <x:c r="BM576" s="226"/>
      <x:c r="BP576" s="222"/>
      <x:c r="BW576" s="226"/>
      <x:c r="BX576" s="226"/>
      <x:c r="BY576" s="226"/>
      <x:c r="BZ576" s="226"/>
      <x:c r="CB576" s="226"/>
    </x:row>
    <x:row r="577" spans="1:80" x14ac:dyDescent="0.3">
      <x:c r="A577" s="226"/>
      <x:c r="R577" s="226"/>
      <x:c r="T577" s="226"/>
      <x:c r="V577" s="23"/>
      <x:c r="Y577" s="222"/>
      <x:c r="AA577" s="226"/>
      <x:c r="AB577" s="222"/>
      <x:c r="AE577" s="222"/>
      <x:c r="AF577" s="222"/>
      <x:c r="AS577" s="23"/>
      <x:c r="AV577" s="23"/>
      <x:c r="BF577" s="226"/>
      <x:c r="BL577" s="226"/>
      <x:c r="BM577" s="226"/>
      <x:c r="BP577" s="222"/>
      <x:c r="BW577" s="226"/>
      <x:c r="BX577" s="226"/>
      <x:c r="BY577" s="226"/>
      <x:c r="BZ577" s="226"/>
      <x:c r="CB577" s="226"/>
    </x:row>
    <x:row r="578" spans="1:80" x14ac:dyDescent="0.3">
      <x:c r="A578" s="226"/>
      <x:c r="R578" s="226"/>
      <x:c r="T578" s="226"/>
      <x:c r="V578" s="23"/>
      <x:c r="Y578" s="222"/>
      <x:c r="AA578" s="226"/>
      <x:c r="AB578" s="222"/>
      <x:c r="AE578" s="222"/>
      <x:c r="AF578" s="222"/>
      <x:c r="AS578" s="23"/>
      <x:c r="AV578" s="23"/>
      <x:c r="BF578" s="226"/>
      <x:c r="BL578" s="226"/>
      <x:c r="BM578" s="226"/>
      <x:c r="BP578" s="222"/>
      <x:c r="BW578" s="226"/>
      <x:c r="BX578" s="226"/>
      <x:c r="BY578" s="226"/>
      <x:c r="BZ578" s="226"/>
      <x:c r="CB578" s="226"/>
    </x:row>
    <x:row r="579" spans="1:80" x14ac:dyDescent="0.3">
      <x:c r="A579" s="226"/>
      <x:c r="R579" s="226"/>
      <x:c r="T579" s="226"/>
      <x:c r="V579" s="23"/>
      <x:c r="Y579" s="222"/>
      <x:c r="AA579" s="226"/>
      <x:c r="AB579" s="222"/>
      <x:c r="AE579" s="222"/>
      <x:c r="AF579" s="222"/>
      <x:c r="AS579" s="23"/>
      <x:c r="AV579" s="23"/>
      <x:c r="BF579" s="226"/>
      <x:c r="BL579" s="226"/>
      <x:c r="BM579" s="226"/>
      <x:c r="BP579" s="222"/>
      <x:c r="BW579" s="226"/>
      <x:c r="BX579" s="226"/>
      <x:c r="BY579" s="226"/>
      <x:c r="BZ579" s="226"/>
      <x:c r="CB579" s="226"/>
    </x:row>
    <x:row r="580" spans="1:80" x14ac:dyDescent="0.3">
      <x:c r="A580" s="226"/>
      <x:c r="R580" s="226"/>
      <x:c r="T580" s="226"/>
      <x:c r="V580" s="23"/>
      <x:c r="Y580" s="222"/>
      <x:c r="AA580" s="226"/>
      <x:c r="AB580" s="222"/>
      <x:c r="AE580" s="222"/>
      <x:c r="AF580" s="222"/>
      <x:c r="AS580" s="23"/>
      <x:c r="AV580" s="23"/>
      <x:c r="BF580" s="226"/>
      <x:c r="BL580" s="226"/>
      <x:c r="BM580" s="226"/>
      <x:c r="BP580" s="222"/>
      <x:c r="BW580" s="226"/>
      <x:c r="BX580" s="226"/>
      <x:c r="BY580" s="226"/>
      <x:c r="BZ580" s="226"/>
      <x:c r="CB580" s="226"/>
    </x:row>
    <x:row r="581" spans="1:80" x14ac:dyDescent="0.3">
      <x:c r="A581" s="226"/>
      <x:c r="R581" s="226"/>
      <x:c r="T581" s="226"/>
      <x:c r="V581" s="23"/>
      <x:c r="Y581" s="222"/>
      <x:c r="AA581" s="226"/>
      <x:c r="AB581" s="222"/>
      <x:c r="AE581" s="222"/>
      <x:c r="AF581" s="226"/>
      <x:c r="AS581" s="23"/>
      <x:c r="AV581" s="23"/>
      <x:c r="BF581" s="226"/>
      <x:c r="BL581" s="226"/>
      <x:c r="BM581" s="226"/>
      <x:c r="BP581" s="226"/>
      <x:c r="BW581" s="226"/>
      <x:c r="BX581" s="226"/>
      <x:c r="BY581" s="226"/>
      <x:c r="BZ581" s="226"/>
      <x:c r="CB581" s="226"/>
    </x:row>
    <x:row r="582" spans="1:80" x14ac:dyDescent="0.3">
      <x:c r="A582" s="226"/>
      <x:c r="R582" s="226"/>
      <x:c r="T582" s="226"/>
      <x:c r="V582" s="23"/>
      <x:c r="Y582" s="222"/>
      <x:c r="AA582" s="226"/>
      <x:c r="AB582" s="222"/>
      <x:c r="AE582" s="222"/>
      <x:c r="AF582" s="222"/>
      <x:c r="AS582" s="23"/>
      <x:c r="AV582" s="23"/>
      <x:c r="BF582" s="226"/>
      <x:c r="BL582" s="226"/>
      <x:c r="BM582" s="226"/>
      <x:c r="BP582" s="222"/>
      <x:c r="BW582" s="226"/>
      <x:c r="BX582" s="226"/>
      <x:c r="BY582" s="226"/>
      <x:c r="BZ582" s="226"/>
      <x:c r="CB582" s="226"/>
    </x:row>
    <x:row r="583" spans="1:80" x14ac:dyDescent="0.3">
      <x:c r="A583" s="226"/>
      <x:c r="R583" s="226"/>
      <x:c r="T583" s="226"/>
      <x:c r="V583" s="23"/>
      <x:c r="Y583" s="222"/>
      <x:c r="AA583" s="226"/>
      <x:c r="AB583" s="222"/>
      <x:c r="AE583" s="222"/>
      <x:c r="AF583" s="222"/>
      <x:c r="AN583" s="226"/>
      <x:c r="AO583" s="226"/>
      <x:c r="AS583" s="23"/>
      <x:c r="AV583" s="23"/>
      <x:c r="BF583" s="226"/>
      <x:c r="BL583" s="226"/>
      <x:c r="BM583" s="226"/>
      <x:c r="BP583" s="222"/>
      <x:c r="BW583" s="226"/>
      <x:c r="BX583" s="226"/>
      <x:c r="BY583" s="226"/>
      <x:c r="BZ583" s="226"/>
      <x:c r="CB583" s="226"/>
    </x:row>
    <x:row r="584" spans="1:80" x14ac:dyDescent="0.3">
      <x:c r="A584" s="226"/>
      <x:c r="R584" s="226"/>
      <x:c r="T584" s="226"/>
      <x:c r="V584" s="23"/>
      <x:c r="Y584" s="222"/>
      <x:c r="AA584" s="226"/>
      <x:c r="AB584" s="222"/>
      <x:c r="AE584" s="226"/>
      <x:c r="AF584" s="226"/>
      <x:c r="AN584" s="226"/>
      <x:c r="AO584" s="226"/>
      <x:c r="AP584" s="226"/>
      <x:c r="AS584" s="23"/>
      <x:c r="AV584" s="23"/>
      <x:c r="BF584" s="226"/>
      <x:c r="BL584" s="226"/>
      <x:c r="BM584" s="226"/>
      <x:c r="BP584" s="226"/>
      <x:c r="BW584" s="226"/>
      <x:c r="BX584" s="226"/>
      <x:c r="BY584" s="226"/>
      <x:c r="BZ584" s="226"/>
      <x:c r="CB584" s="226"/>
    </x:row>
    <x:row r="585" spans="1:80" x14ac:dyDescent="0.3">
      <x:c r="A585" s="226"/>
      <x:c r="R585" s="226"/>
      <x:c r="T585" s="226"/>
      <x:c r="V585" s="23"/>
      <x:c r="Y585" s="222"/>
      <x:c r="AA585" s="226"/>
      <x:c r="AB585" s="222"/>
      <x:c r="AE585" s="226"/>
      <x:c r="AF585" s="226"/>
      <x:c r="AN585" s="226"/>
      <x:c r="AO585" s="226"/>
      <x:c r="AP585" s="226"/>
      <x:c r="AS585" s="23"/>
      <x:c r="AV585" s="23"/>
      <x:c r="BF585" s="226"/>
      <x:c r="BL585" s="226"/>
      <x:c r="BM585" s="226"/>
      <x:c r="BP585" s="226"/>
      <x:c r="BW585" s="226"/>
      <x:c r="BX585" s="226"/>
      <x:c r="BY585" s="226"/>
      <x:c r="BZ585" s="226"/>
      <x:c r="CB585" s="226"/>
    </x:row>
    <x:row r="586" spans="1:80" x14ac:dyDescent="0.3">
      <x:c r="A586" s="226"/>
      <x:c r="R586" s="226"/>
      <x:c r="T586" s="226"/>
      <x:c r="V586" s="23"/>
      <x:c r="Y586" s="222"/>
      <x:c r="AA586" s="226"/>
      <x:c r="AB586" s="222"/>
      <x:c r="AE586" s="222"/>
      <x:c r="AF586" s="222"/>
      <x:c r="AN586" s="226"/>
      <x:c r="AO586" s="226"/>
      <x:c r="AP586" s="226"/>
      <x:c r="AS586" s="23"/>
      <x:c r="AV586" s="23"/>
      <x:c r="BF586" s="226"/>
      <x:c r="BL586" s="226"/>
      <x:c r="BM586" s="226"/>
      <x:c r="BP586" s="222"/>
      <x:c r="BW586" s="226"/>
      <x:c r="BX586" s="226"/>
      <x:c r="BY586" s="226"/>
      <x:c r="BZ586" s="226"/>
      <x:c r="CB586" s="226"/>
    </x:row>
    <x:row r="587" spans="1:80" x14ac:dyDescent="0.3">
      <x:c r="A587" s="226"/>
      <x:c r="R587" s="226"/>
      <x:c r="T587" s="226"/>
      <x:c r="V587" s="23"/>
      <x:c r="Y587" s="222"/>
      <x:c r="AA587" s="226"/>
      <x:c r="AB587" s="222"/>
      <x:c r="AE587" s="222"/>
      <x:c r="AF587" s="222"/>
      <x:c r="AN587" s="226"/>
      <x:c r="AO587" s="226"/>
      <x:c r="AP587" s="226"/>
      <x:c r="AS587" s="23"/>
      <x:c r="AV587" s="23"/>
      <x:c r="BF587" s="226"/>
      <x:c r="BL587" s="226"/>
      <x:c r="BM587" s="226"/>
      <x:c r="BP587" s="222"/>
      <x:c r="BW587" s="226"/>
      <x:c r="BX587" s="226"/>
      <x:c r="BY587" s="226"/>
      <x:c r="BZ587" s="226"/>
      <x:c r="CB587" s="226"/>
    </x:row>
    <x:row r="588" spans="1:80" x14ac:dyDescent="0.3">
      <x:c r="A588" s="226"/>
      <x:c r="R588" s="226"/>
      <x:c r="T588" s="226"/>
      <x:c r="V588" s="23"/>
      <x:c r="Y588" s="222"/>
      <x:c r="AA588" s="226"/>
      <x:c r="AB588" s="222"/>
      <x:c r="AE588" s="222"/>
      <x:c r="AF588" s="226"/>
      <x:c r="AN588" s="226"/>
      <x:c r="AO588" s="226"/>
      <x:c r="AP588" s="226"/>
      <x:c r="AS588" s="23"/>
      <x:c r="AV588" s="23"/>
      <x:c r="BF588" s="226"/>
      <x:c r="BL588" s="226"/>
      <x:c r="BM588" s="226"/>
      <x:c r="BP588" s="226"/>
      <x:c r="BW588" s="226"/>
      <x:c r="BX588" s="226"/>
      <x:c r="BY588" s="226"/>
      <x:c r="BZ588" s="226"/>
      <x:c r="CB588" s="226"/>
    </x:row>
    <x:row r="589" spans="1:80" x14ac:dyDescent="0.3">
      <x:c r="A589" s="226"/>
      <x:c r="R589" s="226"/>
      <x:c r="T589" s="226"/>
      <x:c r="V589" s="23"/>
      <x:c r="Y589" s="222"/>
      <x:c r="AA589" s="226"/>
      <x:c r="AB589" s="222"/>
      <x:c r="AE589" s="222"/>
      <x:c r="AF589" s="222"/>
      <x:c r="AN589" s="226"/>
      <x:c r="AO589" s="226"/>
      <x:c r="AP589" s="226"/>
      <x:c r="AS589" s="23"/>
      <x:c r="AV589" s="23"/>
      <x:c r="BF589" s="226"/>
      <x:c r="BL589" s="226"/>
      <x:c r="BM589" s="226"/>
      <x:c r="BP589" s="222"/>
      <x:c r="BW589" s="226"/>
      <x:c r="BX589" s="226"/>
      <x:c r="BY589" s="226"/>
      <x:c r="BZ589" s="226"/>
      <x:c r="CB589" s="226"/>
    </x:row>
    <x:row r="590" spans="1:80" x14ac:dyDescent="0.3">
      <x:c r="A590" s="226"/>
      <x:c r="R590" s="226"/>
      <x:c r="T590" s="226"/>
      <x:c r="V590" s="23"/>
      <x:c r="Y590" s="222"/>
      <x:c r="AA590" s="226"/>
      <x:c r="AB590" s="222"/>
      <x:c r="AE590" s="222"/>
      <x:c r="AF590" s="222"/>
      <x:c r="AN590" s="226"/>
      <x:c r="AO590" s="226"/>
      <x:c r="AP590" s="226"/>
      <x:c r="AS590" s="23"/>
      <x:c r="AV590" s="23"/>
      <x:c r="BF590" s="226"/>
      <x:c r="BL590" s="226"/>
      <x:c r="BM590" s="226"/>
      <x:c r="BP590" s="222"/>
      <x:c r="BW590" s="226"/>
      <x:c r="BX590" s="226"/>
      <x:c r="BY590" s="226"/>
      <x:c r="BZ590" s="226"/>
      <x:c r="CB590" s="226"/>
    </x:row>
    <x:row r="591" spans="1:80" x14ac:dyDescent="0.3">
      <x:c r="A591" s="226"/>
      <x:c r="R591" s="226"/>
      <x:c r="T591" s="226"/>
      <x:c r="V591" s="23"/>
      <x:c r="Y591" s="222"/>
      <x:c r="AA591" s="226"/>
      <x:c r="AB591" s="222"/>
      <x:c r="AE591" s="222"/>
      <x:c r="AF591" s="222"/>
      <x:c r="AN591" s="226"/>
      <x:c r="AO591" s="226"/>
      <x:c r="AS591" s="23"/>
      <x:c r="AV591" s="23"/>
      <x:c r="BF591" s="226"/>
      <x:c r="BL591" s="226"/>
      <x:c r="BM591" s="226"/>
      <x:c r="BP591" s="222"/>
      <x:c r="BW591" s="226"/>
      <x:c r="BX591" s="226"/>
      <x:c r="BY591" s="226"/>
      <x:c r="BZ591" s="226"/>
      <x:c r="CB591" s="226"/>
    </x:row>
    <x:row r="592" spans="1:80" x14ac:dyDescent="0.3">
      <x:c r="A592" s="226"/>
      <x:c r="R592" s="226"/>
      <x:c r="T592" s="226"/>
      <x:c r="V592" s="23"/>
      <x:c r="Y592" s="222"/>
      <x:c r="AA592" s="226"/>
      <x:c r="AB592" s="222"/>
      <x:c r="AE592" s="226"/>
      <x:c r="AF592" s="226"/>
      <x:c r="AN592" s="226"/>
      <x:c r="AO592" s="226"/>
      <x:c r="AS592" s="23"/>
      <x:c r="AV592" s="23"/>
      <x:c r="BF592" s="226"/>
      <x:c r="BL592" s="226"/>
      <x:c r="BM592" s="226"/>
      <x:c r="BP592" s="226"/>
      <x:c r="BW592" s="226"/>
      <x:c r="BX592" s="226"/>
      <x:c r="BY592" s="226"/>
      <x:c r="BZ592" s="226"/>
      <x:c r="CB592" s="226"/>
    </x:row>
    <x:row r="593" spans="1:80" x14ac:dyDescent="0.3">
      <x:c r="A593" s="226"/>
      <x:c r="R593" s="226"/>
      <x:c r="T593" s="226"/>
      <x:c r="V593" s="23"/>
      <x:c r="Y593" s="222"/>
      <x:c r="AA593" s="226"/>
      <x:c r="AB593" s="222"/>
      <x:c r="AE593" s="226"/>
      <x:c r="AF593" s="226"/>
      <x:c r="AO593" s="226"/>
      <x:c r="AS593" s="23"/>
      <x:c r="AV593" s="23"/>
      <x:c r="BF593" s="226"/>
      <x:c r="BL593" s="226"/>
      <x:c r="BM593" s="226"/>
      <x:c r="BP593" s="226"/>
      <x:c r="BW593" s="226"/>
      <x:c r="BX593" s="226"/>
      <x:c r="BY593" s="226"/>
      <x:c r="BZ593" s="226"/>
      <x:c r="CB593" s="226"/>
    </x:row>
    <x:row r="594" spans="1:80" x14ac:dyDescent="0.3">
      <x:c r="A594" s="226"/>
      <x:c r="R594" s="226"/>
      <x:c r="T594" s="226"/>
      <x:c r="V594" s="23"/>
      <x:c r="Y594" s="222"/>
      <x:c r="AA594" s="226"/>
      <x:c r="AB594" s="222"/>
      <x:c r="AE594" s="222"/>
      <x:c r="AF594" s="222"/>
      <x:c r="AO594" s="226"/>
      <x:c r="AS594" s="23"/>
      <x:c r="AV594" s="23"/>
      <x:c r="BF594" s="226"/>
      <x:c r="BL594" s="226"/>
      <x:c r="BM594" s="226"/>
      <x:c r="BP594" s="222"/>
      <x:c r="BW594" s="226"/>
      <x:c r="BX594" s="226"/>
      <x:c r="BY594" s="226"/>
      <x:c r="BZ594" s="226"/>
      <x:c r="CB594" s="226"/>
    </x:row>
    <x:row r="595" spans="1:80" x14ac:dyDescent="0.3">
      <x:c r="A595" s="226"/>
      <x:c r="R595" s="226"/>
      <x:c r="T595" s="226"/>
      <x:c r="V595" s="23"/>
      <x:c r="Y595" s="222"/>
      <x:c r="AA595" s="226"/>
      <x:c r="AB595" s="222"/>
      <x:c r="AE595" s="226"/>
      <x:c r="AF595" s="226"/>
      <x:c r="AO595" s="226"/>
      <x:c r="AS595" s="23"/>
      <x:c r="AV595" s="23"/>
      <x:c r="BF595" s="226"/>
      <x:c r="BL595" s="226"/>
      <x:c r="BM595" s="226"/>
      <x:c r="BP595" s="226"/>
      <x:c r="BW595" s="226"/>
      <x:c r="BX595" s="226"/>
      <x:c r="BY595" s="226"/>
      <x:c r="BZ595" s="226"/>
      <x:c r="CB595" s="226"/>
    </x:row>
    <x:row r="596" spans="1:80" x14ac:dyDescent="0.3">
      <x:c r="A596" s="226"/>
      <x:c r="R596" s="226"/>
      <x:c r="T596" s="226"/>
      <x:c r="V596" s="23"/>
      <x:c r="Y596" s="222"/>
      <x:c r="AA596" s="226"/>
      <x:c r="AB596" s="222"/>
      <x:c r="AE596" s="222"/>
      <x:c r="AF596" s="222"/>
      <x:c r="AN596" s="226"/>
      <x:c r="AO596" s="226"/>
      <x:c r="AP596" s="226"/>
      <x:c r="AS596" s="23"/>
      <x:c r="AV596" s="23"/>
      <x:c r="BF596" s="226"/>
      <x:c r="BL596" s="226"/>
      <x:c r="BM596" s="226"/>
      <x:c r="BP596" s="222"/>
      <x:c r="BW596" s="226"/>
      <x:c r="BX596" s="226"/>
      <x:c r="BY596" s="226"/>
      <x:c r="BZ596" s="226"/>
      <x:c r="CB596" s="226"/>
    </x:row>
    <x:row r="597" spans="1:80" x14ac:dyDescent="0.3">
      <x:c r="A597" s="226"/>
      <x:c r="R597" s="226"/>
      <x:c r="T597" s="226"/>
      <x:c r="V597" s="23"/>
      <x:c r="Y597" s="222"/>
      <x:c r="AA597" s="226"/>
      <x:c r="AB597" s="222"/>
      <x:c r="AE597" s="222"/>
      <x:c r="AF597" s="222"/>
      <x:c r="AO597" s="226"/>
      <x:c r="AS597" s="23"/>
      <x:c r="AV597" s="23"/>
      <x:c r="BF597" s="226"/>
      <x:c r="BL597" s="226"/>
      <x:c r="BM597" s="226"/>
      <x:c r="BP597" s="222"/>
      <x:c r="BW597" s="226"/>
      <x:c r="BX597" s="226"/>
      <x:c r="BY597" s="226"/>
      <x:c r="BZ597" s="226"/>
      <x:c r="CB597" s="226"/>
    </x:row>
    <x:row r="598" spans="1:80" x14ac:dyDescent="0.3">
      <x:c r="A598" s="226"/>
      <x:c r="R598" s="226"/>
      <x:c r="T598" s="226"/>
      <x:c r="V598" s="23"/>
      <x:c r="Y598" s="222"/>
      <x:c r="AA598" s="226"/>
      <x:c r="AB598" s="222"/>
      <x:c r="AE598" s="222"/>
      <x:c r="AF598" s="222"/>
      <x:c r="AO598" s="226"/>
      <x:c r="AS598" s="23"/>
      <x:c r="AV598" s="23"/>
      <x:c r="BF598" s="226"/>
      <x:c r="BL598" s="226"/>
      <x:c r="BM598" s="226"/>
      <x:c r="BP598" s="222"/>
      <x:c r="BW598" s="226"/>
      <x:c r="BX598" s="226"/>
      <x:c r="BY598" s="226"/>
      <x:c r="BZ598" s="226"/>
      <x:c r="CB598" s="226"/>
    </x:row>
    <x:row r="599" spans="1:80" x14ac:dyDescent="0.3">
      <x:c r="A599" s="226"/>
      <x:c r="R599" s="226"/>
      <x:c r="T599" s="226"/>
      <x:c r="V599" s="23"/>
      <x:c r="Y599" s="222"/>
      <x:c r="AA599" s="226"/>
      <x:c r="AB599" s="222"/>
      <x:c r="AE599" s="222"/>
      <x:c r="AF599" s="222"/>
      <x:c r="AS599" s="23"/>
      <x:c r="AV599" s="23"/>
      <x:c r="BF599" s="226"/>
      <x:c r="BL599" s="226"/>
      <x:c r="BM599" s="226"/>
      <x:c r="BP599" s="222"/>
      <x:c r="BW599" s="226"/>
      <x:c r="BX599" s="226"/>
      <x:c r="BY599" s="226"/>
      <x:c r="BZ599" s="226"/>
      <x:c r="CB599" s="226"/>
    </x:row>
    <x:row r="600" spans="1:80" x14ac:dyDescent="0.3">
      <x:c r="A600" s="226"/>
      <x:c r="R600" s="226"/>
      <x:c r="T600" s="226"/>
      <x:c r="V600" s="23"/>
      <x:c r="Y600" s="222"/>
      <x:c r="AA600" s="226"/>
      <x:c r="AB600" s="222"/>
      <x:c r="AE600" s="222"/>
      <x:c r="AF600" s="226"/>
      <x:c r="AS600" s="23"/>
      <x:c r="AV600" s="23"/>
      <x:c r="BF600" s="226"/>
      <x:c r="BL600" s="226"/>
      <x:c r="BM600" s="226"/>
      <x:c r="BP600" s="226"/>
      <x:c r="BW600" s="226"/>
      <x:c r="BX600" s="226"/>
      <x:c r="BY600" s="226"/>
      <x:c r="BZ600" s="226"/>
      <x:c r="CB600" s="226"/>
    </x:row>
    <x:row r="601" spans="1:80" x14ac:dyDescent="0.3">
      <x:c r="A601" s="226"/>
      <x:c r="R601" s="226"/>
      <x:c r="T601" s="226"/>
      <x:c r="V601" s="23"/>
      <x:c r="Y601" s="222"/>
      <x:c r="AA601" s="226"/>
      <x:c r="AB601" s="222"/>
      <x:c r="AE601" s="222"/>
      <x:c r="AF601" s="222"/>
      <x:c r="AS601" s="23"/>
      <x:c r="AV601" s="23"/>
      <x:c r="BF601" s="226"/>
      <x:c r="BL601" s="226"/>
      <x:c r="BM601" s="226"/>
      <x:c r="BP601" s="222"/>
      <x:c r="BW601" s="226"/>
      <x:c r="BX601" s="226"/>
      <x:c r="BY601" s="226"/>
      <x:c r="BZ601" s="226"/>
      <x:c r="CB601" s="226"/>
    </x:row>
    <x:row r="602" spans="1:80" x14ac:dyDescent="0.3">
      <x:c r="A602" s="226"/>
      <x:c r="R602" s="226"/>
      <x:c r="T602" s="226"/>
      <x:c r="V602" s="23"/>
      <x:c r="Y602" s="222"/>
      <x:c r="AA602" s="226"/>
      <x:c r="AB602" s="222"/>
      <x:c r="AE602" s="226"/>
      <x:c r="AF602" s="226"/>
      <x:c r="AS602" s="23"/>
      <x:c r="AV602" s="23"/>
      <x:c r="BF602" s="226"/>
      <x:c r="BK602" s="23"/>
      <x:c r="BL602" s="226"/>
      <x:c r="BM602" s="226"/>
      <x:c r="BP602" s="226"/>
      <x:c r="BW602" s="226"/>
      <x:c r="BX602" s="226"/>
      <x:c r="BY602" s="226"/>
      <x:c r="BZ602" s="226"/>
      <x:c r="CB602" s="226"/>
    </x:row>
    <x:row r="603" spans="1:80" x14ac:dyDescent="0.3">
      <x:c r="A603" s="226"/>
      <x:c r="R603" s="226"/>
      <x:c r="T603" s="226"/>
      <x:c r="V603" s="23"/>
      <x:c r="Y603" s="222"/>
      <x:c r="AA603" s="226"/>
      <x:c r="AB603" s="222"/>
      <x:c r="AE603" s="226"/>
      <x:c r="AF603" s="226"/>
      <x:c r="AS603" s="23"/>
      <x:c r="AV603" s="23"/>
      <x:c r="BF603" s="226"/>
      <x:c r="BK603" s="23"/>
      <x:c r="BL603" s="226"/>
      <x:c r="BM603" s="226"/>
      <x:c r="BP603" s="226"/>
      <x:c r="BW603" s="226"/>
      <x:c r="BX603" s="226"/>
      <x:c r="BY603" s="226"/>
      <x:c r="BZ603" s="226"/>
      <x:c r="CB603" s="226"/>
    </x:row>
    <x:row r="604" spans="1:80" x14ac:dyDescent="0.3">
      <x:c r="A604" s="226"/>
      <x:c r="R604" s="226"/>
      <x:c r="T604" s="226"/>
      <x:c r="V604" s="23"/>
      <x:c r="Y604" s="226"/>
      <x:c r="AA604" s="226"/>
      <x:c r="AB604" s="222"/>
      <x:c r="AE604" s="222"/>
      <x:c r="AF604" s="222"/>
      <x:c r="AO604" s="226"/>
      <x:c r="AS604" s="23"/>
      <x:c r="AV604" s="23"/>
      <x:c r="BF604" s="226"/>
      <x:c r="BL604" s="226"/>
      <x:c r="BM604" s="226"/>
      <x:c r="BP604" s="222"/>
      <x:c r="BW604" s="226"/>
      <x:c r="BX604" s="226"/>
      <x:c r="BY604" s="226"/>
      <x:c r="BZ604" s="226"/>
      <x:c r="CB604" s="226"/>
    </x:row>
    <x:row r="605" spans="1:80" x14ac:dyDescent="0.3">
      <x:c r="A605" s="226"/>
      <x:c r="R605" s="226"/>
      <x:c r="T605" s="226"/>
      <x:c r="V605" s="23"/>
      <x:c r="Y605" s="226"/>
      <x:c r="AA605" s="226"/>
      <x:c r="AB605" s="222"/>
      <x:c r="AE605" s="222"/>
      <x:c r="AF605" s="222"/>
      <x:c r="AO605" s="226"/>
      <x:c r="AS605" s="23"/>
      <x:c r="AV605" s="23"/>
      <x:c r="BF605" s="226"/>
      <x:c r="BL605" s="226"/>
      <x:c r="BM605" s="226"/>
      <x:c r="BP605" s="222"/>
      <x:c r="BW605" s="226"/>
      <x:c r="BX605" s="226"/>
      <x:c r="BY605" s="226"/>
      <x:c r="BZ605" s="226"/>
      <x:c r="CB605" s="226"/>
    </x:row>
    <x:row r="606" spans="1:80" x14ac:dyDescent="0.3">
      <x:c r="A606" s="226"/>
      <x:c r="R606" s="226"/>
      <x:c r="T606" s="226"/>
      <x:c r="V606" s="23"/>
      <x:c r="Y606" s="226"/>
      <x:c r="AA606" s="226"/>
      <x:c r="AB606" s="226"/>
      <x:c r="AE606" s="226"/>
      <x:c r="AF606" s="226"/>
      <x:c r="AS606" s="23"/>
      <x:c r="AV606" s="23"/>
      <x:c r="BF606" s="226"/>
      <x:c r="BL606" s="226"/>
      <x:c r="BM606" s="226"/>
      <x:c r="BP606" s="226"/>
      <x:c r="BW606" s="226"/>
      <x:c r="BX606" s="226"/>
      <x:c r="BY606" s="226"/>
      <x:c r="BZ606" s="226"/>
      <x:c r="CB606" s="226"/>
    </x:row>
    <x:row r="607" spans="1:80" x14ac:dyDescent="0.3">
      <x:c r="A607" s="226"/>
      <x:c r="R607" s="226"/>
      <x:c r="T607" s="226"/>
      <x:c r="V607" s="23"/>
      <x:c r="Y607" s="226"/>
      <x:c r="AA607" s="226"/>
      <x:c r="AB607" s="222"/>
      <x:c r="AE607" s="222"/>
      <x:c r="AF607" s="222"/>
      <x:c r="AN607" s="226"/>
      <x:c r="AO607" s="226"/>
      <x:c r="AP607" s="226"/>
      <x:c r="AS607" s="23"/>
      <x:c r="AV607" s="23"/>
      <x:c r="BF607" s="226"/>
      <x:c r="BL607" s="226"/>
      <x:c r="BM607" s="226"/>
      <x:c r="BP607" s="222"/>
      <x:c r="BW607" s="226"/>
      <x:c r="BX607" s="226"/>
      <x:c r="BY607" s="226"/>
      <x:c r="BZ607" s="226"/>
      <x:c r="CB607" s="226"/>
    </x:row>
    <x:row r="608" spans="1:80" x14ac:dyDescent="0.3">
      <x:c r="A608" s="226"/>
      <x:c r="R608" s="226"/>
      <x:c r="T608" s="226"/>
      <x:c r="V608" s="23"/>
      <x:c r="Y608" s="226"/>
      <x:c r="AA608" s="226"/>
      <x:c r="AB608" s="222"/>
      <x:c r="AE608" s="222"/>
      <x:c r="AF608" s="222"/>
      <x:c r="AO608" s="226"/>
      <x:c r="AS608" s="23"/>
      <x:c r="AV608" s="23"/>
      <x:c r="BF608" s="226"/>
      <x:c r="BL608" s="226"/>
      <x:c r="BM608" s="226"/>
      <x:c r="BP608" s="222"/>
      <x:c r="BW608" s="226"/>
      <x:c r="BX608" s="226"/>
      <x:c r="BY608" s="226"/>
      <x:c r="BZ608" s="226"/>
      <x:c r="CB608" s="226"/>
    </x:row>
    <x:row r="609" spans="1:80" x14ac:dyDescent="0.3">
      <x:c r="A609" s="226"/>
      <x:c r="R609" s="226"/>
      <x:c r="T609" s="226"/>
      <x:c r="V609" s="23"/>
      <x:c r="Y609" s="226"/>
      <x:c r="AA609" s="226"/>
      <x:c r="AB609" s="222"/>
      <x:c r="AE609" s="222"/>
      <x:c r="AF609" s="222"/>
      <x:c r="AO609" s="226"/>
      <x:c r="AS609" s="23"/>
      <x:c r="AV609" s="23"/>
      <x:c r="BF609" s="226"/>
      <x:c r="BL609" s="226"/>
      <x:c r="BM609" s="226"/>
      <x:c r="BP609" s="222"/>
      <x:c r="BW609" s="226"/>
      <x:c r="BX609" s="226"/>
      <x:c r="BY609" s="226"/>
      <x:c r="BZ609" s="226"/>
      <x:c r="CB609" s="226"/>
    </x:row>
    <x:row r="610" spans="1:80" x14ac:dyDescent="0.3">
      <x:c r="A610" s="226"/>
      <x:c r="R610" s="226"/>
      <x:c r="T610" s="226"/>
      <x:c r="V610" s="23"/>
      <x:c r="Y610" s="226"/>
      <x:c r="AA610" s="226"/>
      <x:c r="AB610" s="222"/>
      <x:c r="AE610" s="222"/>
      <x:c r="AF610" s="222"/>
      <x:c r="AS610" s="23"/>
      <x:c r="AV610" s="23"/>
      <x:c r="BF610" s="226"/>
      <x:c r="BL610" s="226"/>
      <x:c r="BM610" s="226"/>
      <x:c r="BP610" s="222"/>
      <x:c r="BW610" s="226"/>
      <x:c r="BX610" s="226"/>
      <x:c r="BY610" s="226"/>
      <x:c r="BZ610" s="226"/>
      <x:c r="CB610" s="226"/>
    </x:row>
    <x:row r="611" spans="1:80" x14ac:dyDescent="0.3">
      <x:c r="A611" s="226"/>
      <x:c r="R611" s="226"/>
      <x:c r="T611" s="226"/>
      <x:c r="V611" s="23"/>
      <x:c r="Y611" s="226"/>
      <x:c r="AA611" s="226"/>
      <x:c r="AB611" s="222"/>
      <x:c r="AE611" s="222"/>
      <x:c r="AF611" s="222"/>
      <x:c r="AS611" s="23"/>
      <x:c r="AV611" s="23"/>
      <x:c r="BF611" s="226"/>
      <x:c r="BL611" s="226"/>
      <x:c r="BM611" s="226"/>
      <x:c r="BP611" s="222"/>
      <x:c r="BW611" s="226"/>
      <x:c r="BX611" s="226"/>
      <x:c r="BY611" s="226"/>
      <x:c r="BZ611" s="226"/>
      <x:c r="CB611" s="226"/>
    </x:row>
    <x:row r="612" spans="1:80" x14ac:dyDescent="0.3">
      <x:c r="A612" s="226"/>
      <x:c r="R612" s="226"/>
      <x:c r="T612" s="226"/>
      <x:c r="V612" s="23"/>
      <x:c r="Y612" s="226"/>
      <x:c r="AA612" s="226"/>
      <x:c r="AB612" s="222"/>
      <x:c r="AE612" s="222"/>
      <x:c r="AF612" s="222"/>
      <x:c r="AO612" s="226"/>
      <x:c r="AS612" s="23"/>
      <x:c r="AV612" s="23"/>
      <x:c r="BF612" s="226"/>
      <x:c r="BL612" s="226"/>
      <x:c r="BM612" s="226"/>
      <x:c r="BP612" s="222"/>
      <x:c r="BW612" s="226"/>
      <x:c r="BX612" s="226"/>
      <x:c r="BY612" s="226"/>
      <x:c r="BZ612" s="226"/>
      <x:c r="CB612" s="226"/>
    </x:row>
    <x:row r="613" spans="1:80" x14ac:dyDescent="0.3">
      <x:c r="A613" s="226"/>
      <x:c r="R613" s="226"/>
      <x:c r="T613" s="226"/>
      <x:c r="V613" s="23"/>
      <x:c r="Y613" s="226"/>
      <x:c r="AA613" s="226"/>
      <x:c r="AB613" s="222"/>
      <x:c r="AE613" s="222"/>
      <x:c r="AF613" s="222"/>
      <x:c r="AO613" s="226"/>
      <x:c r="AS613" s="23"/>
      <x:c r="AV613" s="23"/>
      <x:c r="BF613" s="226"/>
      <x:c r="BL613" s="226"/>
      <x:c r="BM613" s="226"/>
      <x:c r="BP613" s="222"/>
      <x:c r="BW613" s="226"/>
      <x:c r="BX613" s="226"/>
      <x:c r="BY613" s="226"/>
      <x:c r="BZ613" s="226"/>
      <x:c r="CB613" s="226"/>
    </x:row>
    <x:row r="614" spans="1:80" x14ac:dyDescent="0.3">
      <x:c r="A614" s="226"/>
      <x:c r="R614" s="226"/>
      <x:c r="T614" s="226"/>
      <x:c r="V614" s="23"/>
      <x:c r="Y614" s="226"/>
      <x:c r="AA614" s="226"/>
      <x:c r="AB614" s="222"/>
      <x:c r="AE614" s="222"/>
      <x:c r="AF614" s="222"/>
      <x:c r="AS614" s="23"/>
      <x:c r="AV614" s="23"/>
      <x:c r="BF614" s="226"/>
      <x:c r="BL614" s="226"/>
      <x:c r="BM614" s="226"/>
      <x:c r="BP614" s="222"/>
      <x:c r="BW614" s="226"/>
      <x:c r="BX614" s="226"/>
      <x:c r="BY614" s="226"/>
      <x:c r="BZ614" s="226"/>
      <x:c r="CB614" s="226"/>
    </x:row>
    <x:row r="615" spans="1:80" x14ac:dyDescent="0.3">
      <x:c r="A615" s="226"/>
      <x:c r="R615" s="226"/>
      <x:c r="T615" s="226"/>
      <x:c r="V615" s="23"/>
      <x:c r="Y615" s="226"/>
      <x:c r="AA615" s="226"/>
      <x:c r="AB615" s="222"/>
      <x:c r="AE615" s="222"/>
      <x:c r="AF615" s="222"/>
      <x:c r="AS615" s="23"/>
      <x:c r="AV615" s="23"/>
      <x:c r="BF615" s="226"/>
      <x:c r="BL615" s="226"/>
      <x:c r="BM615" s="226"/>
      <x:c r="BP615" s="222"/>
      <x:c r="BW615" s="226"/>
      <x:c r="BX615" s="226"/>
      <x:c r="BY615" s="226"/>
      <x:c r="BZ615" s="226"/>
      <x:c r="CB615" s="226"/>
    </x:row>
    <x:row r="616" spans="1:80" x14ac:dyDescent="0.3">
      <x:c r="A616" s="226"/>
      <x:c r="R616" s="226"/>
      <x:c r="T616" s="226"/>
      <x:c r="V616" s="23"/>
      <x:c r="Y616" s="226"/>
      <x:c r="AA616" s="226"/>
      <x:c r="AB616" s="222"/>
      <x:c r="AE616" s="222"/>
      <x:c r="AF616" s="222"/>
      <x:c r="AS616" s="23"/>
      <x:c r="AV616" s="23"/>
      <x:c r="BF616" s="226"/>
      <x:c r="BL616" s="226"/>
      <x:c r="BM616" s="226"/>
      <x:c r="BP616" s="222"/>
      <x:c r="BW616" s="226"/>
      <x:c r="BX616" s="226"/>
      <x:c r="BY616" s="226"/>
      <x:c r="BZ616" s="226"/>
      <x:c r="CB616" s="226"/>
    </x:row>
    <x:row r="617" spans="1:80" x14ac:dyDescent="0.3">
      <x:c r="A617" s="226"/>
      <x:c r="R617" s="226"/>
      <x:c r="T617" s="226"/>
      <x:c r="V617" s="23"/>
      <x:c r="Y617" s="226"/>
      <x:c r="AA617" s="222"/>
      <x:c r="AB617" s="222"/>
      <x:c r="AE617" s="226"/>
      <x:c r="AF617" s="222"/>
      <x:c r="AS617" s="23"/>
      <x:c r="AV617" s="23"/>
      <x:c r="BF617" s="226"/>
      <x:c r="BL617" s="226"/>
      <x:c r="BM617" s="226"/>
      <x:c r="BP617" s="222"/>
      <x:c r="BW617" s="226"/>
      <x:c r="BX617" s="222"/>
      <x:c r="BY617" s="226"/>
      <x:c r="BZ617" s="226"/>
      <x:c r="CB617" s="226"/>
    </x:row>
    <x:row r="618" spans="1:80" x14ac:dyDescent="0.3">
      <x:c r="A618" s="226"/>
      <x:c r="R618" s="226"/>
      <x:c r="T618" s="226"/>
      <x:c r="V618" s="23"/>
      <x:c r="Y618" s="226"/>
      <x:c r="AA618" s="226"/>
      <x:c r="AB618" s="222"/>
      <x:c r="AE618" s="222"/>
      <x:c r="AF618" s="222"/>
      <x:c r="AJ618" s="226"/>
      <x:c r="AN618" s="226"/>
      <x:c r="AO618" s="226"/>
      <x:c r="AP618" s="226"/>
      <x:c r="AS618" s="23"/>
      <x:c r="AV618" s="23"/>
      <x:c r="BF618" s="226"/>
      <x:c r="BL618" s="226"/>
      <x:c r="BM618" s="226"/>
      <x:c r="BP618" s="222"/>
      <x:c r="BW618" s="226"/>
      <x:c r="BX618" s="226"/>
      <x:c r="BY618" s="226"/>
      <x:c r="BZ618" s="226"/>
      <x:c r="CB618" s="226"/>
    </x:row>
    <x:row r="619" spans="1:80" x14ac:dyDescent="0.3">
      <x:c r="A619" s="226"/>
      <x:c r="R619" s="226"/>
      <x:c r="T619" s="226"/>
      <x:c r="V619" s="23"/>
      <x:c r="Y619" s="226"/>
      <x:c r="AA619" s="226"/>
      <x:c r="AB619" s="222"/>
      <x:c r="AE619" s="222"/>
      <x:c r="AF619" s="222"/>
      <x:c r="AN619" s="226"/>
      <x:c r="AO619" s="226"/>
      <x:c r="AS619" s="23"/>
      <x:c r="AV619" s="23"/>
      <x:c r="BF619" s="226"/>
      <x:c r="BL619" s="226"/>
      <x:c r="BM619" s="226"/>
      <x:c r="BP619" s="222"/>
      <x:c r="BW619" s="226"/>
      <x:c r="BX619" s="226"/>
      <x:c r="BY619" s="226"/>
      <x:c r="BZ619" s="226"/>
      <x:c r="CB619" s="226"/>
    </x:row>
    <x:row r="620" spans="1:80" x14ac:dyDescent="0.3">
      <x:c r="A620" s="226"/>
      <x:c r="R620" s="226"/>
      <x:c r="T620" s="226"/>
      <x:c r="V620" s="23"/>
      <x:c r="Y620" s="226"/>
      <x:c r="AA620" s="226"/>
      <x:c r="AB620" s="222"/>
      <x:c r="AE620" s="222"/>
      <x:c r="AF620" s="222"/>
      <x:c r="AN620" s="226"/>
      <x:c r="AO620" s="226"/>
      <x:c r="AP620" s="226"/>
      <x:c r="AS620" s="23"/>
      <x:c r="AV620" s="23"/>
      <x:c r="BF620" s="226"/>
      <x:c r="BL620" s="226"/>
      <x:c r="BM620" s="226"/>
      <x:c r="BP620" s="222"/>
      <x:c r="BW620" s="226"/>
      <x:c r="BX620" s="226"/>
      <x:c r="BY620" s="226"/>
      <x:c r="BZ620" s="226"/>
      <x:c r="CB620" s="226"/>
    </x:row>
    <x:row r="621" spans="1:80" x14ac:dyDescent="0.3">
      <x:c r="A621" s="226"/>
      <x:c r="R621" s="226"/>
      <x:c r="T621" s="226"/>
      <x:c r="V621" s="23"/>
      <x:c r="Y621" s="226"/>
      <x:c r="AA621" s="226"/>
      <x:c r="AB621" s="222"/>
      <x:c r="AE621" s="222"/>
      <x:c r="AF621" s="222"/>
      <x:c r="AN621" s="226"/>
      <x:c r="AO621" s="226"/>
      <x:c r="AS621" s="23"/>
      <x:c r="AV621" s="23"/>
      <x:c r="BF621" s="226"/>
      <x:c r="BL621" s="226"/>
      <x:c r="BM621" s="226"/>
      <x:c r="BP621" s="222"/>
      <x:c r="BW621" s="226"/>
      <x:c r="BX621" s="226"/>
      <x:c r="BY621" s="226"/>
      <x:c r="BZ621" s="226"/>
      <x:c r="CB621" s="226"/>
    </x:row>
    <x:row r="622" spans="1:80" x14ac:dyDescent="0.3">
      <x:c r="A622" s="226"/>
      <x:c r="R622" s="226"/>
      <x:c r="T622" s="226"/>
      <x:c r="V622" s="23"/>
      <x:c r="Y622" s="226"/>
      <x:c r="AA622" s="226"/>
      <x:c r="AB622" s="222"/>
      <x:c r="AE622" s="222"/>
      <x:c r="AF622" s="222"/>
      <x:c r="AS622" s="23"/>
      <x:c r="AV622" s="23"/>
      <x:c r="BF622" s="226"/>
      <x:c r="BL622" s="226"/>
      <x:c r="BM622" s="226"/>
      <x:c r="BP622" s="222"/>
      <x:c r="BW622" s="226"/>
      <x:c r="BX622" s="226"/>
      <x:c r="BY622" s="226"/>
      <x:c r="BZ622" s="226"/>
      <x:c r="CB622" s="226"/>
    </x:row>
    <x:row r="623" spans="1:80" x14ac:dyDescent="0.3">
      <x:c r="A623" s="226"/>
      <x:c r="R623" s="226"/>
      <x:c r="T623" s="226"/>
      <x:c r="V623" s="23"/>
      <x:c r="Y623" s="226"/>
      <x:c r="AA623" s="226"/>
      <x:c r="AB623" s="222"/>
      <x:c r="AE623" s="222"/>
      <x:c r="AF623" s="222"/>
      <x:c r="AO623" s="226"/>
      <x:c r="AP623" s="226"/>
      <x:c r="AS623" s="23"/>
      <x:c r="AV623" s="23"/>
      <x:c r="BF623" s="226"/>
      <x:c r="BL623" s="226"/>
      <x:c r="BM623" s="226"/>
      <x:c r="BP623" s="222"/>
      <x:c r="BW623" s="226"/>
      <x:c r="BX623" s="226"/>
      <x:c r="BY623" s="226"/>
      <x:c r="BZ623" s="226"/>
      <x:c r="CB623" s="226"/>
    </x:row>
    <x:row r="624" spans="1:80" x14ac:dyDescent="0.3">
      <x:c r="A624" s="226"/>
      <x:c r="R624" s="226"/>
      <x:c r="T624" s="226"/>
      <x:c r="V624" s="23"/>
      <x:c r="Y624" s="226"/>
      <x:c r="AA624" s="226"/>
      <x:c r="AB624" s="222"/>
      <x:c r="AE624" s="222"/>
      <x:c r="AF624" s="222"/>
      <x:c r="AS624" s="23"/>
      <x:c r="AV624" s="23"/>
      <x:c r="BF624" s="226"/>
      <x:c r="BL624" s="226"/>
      <x:c r="BM624" s="226"/>
      <x:c r="BP624" s="222"/>
      <x:c r="BW624" s="226"/>
      <x:c r="BX624" s="226"/>
      <x:c r="BY624" s="226"/>
      <x:c r="BZ624" s="226"/>
      <x:c r="CB624" s="226"/>
    </x:row>
    <x:row r="625" spans="1:80" x14ac:dyDescent="0.3">
      <x:c r="A625" s="226"/>
      <x:c r="R625" s="226"/>
      <x:c r="T625" s="226"/>
      <x:c r="V625" s="23"/>
      <x:c r="Y625" s="226"/>
      <x:c r="AA625" s="226"/>
      <x:c r="AB625" s="222"/>
      <x:c r="AE625" s="222"/>
      <x:c r="AF625" s="222"/>
      <x:c r="AS625" s="23"/>
      <x:c r="AV625" s="23"/>
      <x:c r="BF625" s="226"/>
      <x:c r="BL625" s="226"/>
      <x:c r="BM625" s="226"/>
      <x:c r="BP625" s="222"/>
      <x:c r="BW625" s="226"/>
      <x:c r="BX625" s="226"/>
      <x:c r="BY625" s="226"/>
      <x:c r="BZ625" s="226"/>
      <x:c r="CB625" s="226"/>
    </x:row>
    <x:row r="626" spans="1:80" x14ac:dyDescent="0.3">
      <x:c r="A626" s="226"/>
      <x:c r="R626" s="226"/>
      <x:c r="T626" s="226"/>
      <x:c r="V626" s="23"/>
      <x:c r="Y626" s="226"/>
      <x:c r="AA626" s="226"/>
      <x:c r="AB626" s="222"/>
      <x:c r="AE626" s="222"/>
      <x:c r="AF626" s="222"/>
      <x:c r="AO626" s="226"/>
      <x:c r="AS626" s="23"/>
      <x:c r="AV626" s="23"/>
      <x:c r="BF626" s="226"/>
      <x:c r="BL626" s="226"/>
      <x:c r="BM626" s="226"/>
      <x:c r="BP626" s="222"/>
      <x:c r="BW626" s="226"/>
      <x:c r="BX626" s="226"/>
      <x:c r="BY626" s="226"/>
      <x:c r="BZ626" s="226"/>
      <x:c r="CB626" s="226"/>
    </x:row>
    <x:row r="627" spans="1:80" x14ac:dyDescent="0.3">
      <x:c r="A627" s="226"/>
      <x:c r="R627" s="226"/>
      <x:c r="T627" s="226"/>
      <x:c r="V627" s="23"/>
      <x:c r="Y627" s="226"/>
      <x:c r="AA627" s="226"/>
      <x:c r="AB627" s="222"/>
      <x:c r="AE627" s="222"/>
      <x:c r="AF627" s="222"/>
      <x:c r="AO627" s="226"/>
      <x:c r="AS627" s="23"/>
      <x:c r="AV627" s="23"/>
      <x:c r="BF627" s="226"/>
      <x:c r="BL627" s="226"/>
      <x:c r="BM627" s="226"/>
      <x:c r="BP627" s="222"/>
      <x:c r="BW627" s="226"/>
      <x:c r="BX627" s="226"/>
      <x:c r="BY627" s="226"/>
      <x:c r="BZ627" s="226"/>
      <x:c r="CB627" s="226"/>
    </x:row>
    <x:row r="628" spans="1:80" x14ac:dyDescent="0.3">
      <x:c r="A628" s="226"/>
      <x:c r="R628" s="226"/>
      <x:c r="T628" s="226"/>
      <x:c r="V628" s="23"/>
      <x:c r="Y628" s="226"/>
      <x:c r="AA628" s="226"/>
      <x:c r="AB628" s="222"/>
      <x:c r="AE628" s="222"/>
      <x:c r="AF628" s="222"/>
      <x:c r="AS628" s="23"/>
      <x:c r="AV628" s="23"/>
      <x:c r="BF628" s="226"/>
      <x:c r="BL628" s="226"/>
      <x:c r="BM628" s="226"/>
      <x:c r="BP628" s="222"/>
      <x:c r="BW628" s="226"/>
      <x:c r="BX628" s="226"/>
      <x:c r="BY628" s="226"/>
      <x:c r="BZ628" s="226"/>
      <x:c r="CB628" s="226"/>
    </x:row>
    <x:row r="629" spans="1:80" x14ac:dyDescent="0.3">
      <x:c r="A629" s="226"/>
      <x:c r="R629" s="226"/>
      <x:c r="T629" s="226"/>
      <x:c r="V629" s="23"/>
      <x:c r="Y629" s="226"/>
      <x:c r="AA629" s="226"/>
      <x:c r="AB629" s="222"/>
      <x:c r="AE629" s="222"/>
      <x:c r="AF629" s="222"/>
      <x:c r="AS629" s="23"/>
      <x:c r="AV629" s="23"/>
      <x:c r="BF629" s="226"/>
      <x:c r="BL629" s="226"/>
      <x:c r="BM629" s="226"/>
      <x:c r="BP629" s="222"/>
      <x:c r="BW629" s="226"/>
      <x:c r="BX629" s="226"/>
      <x:c r="BY629" s="226"/>
      <x:c r="BZ629" s="226"/>
      <x:c r="CB629" s="226"/>
    </x:row>
    <x:row r="630" spans="1:80" x14ac:dyDescent="0.3">
      <x:c r="A630" s="226"/>
      <x:c r="R630" s="226"/>
      <x:c r="T630" s="226"/>
      <x:c r="V630" s="23"/>
      <x:c r="Y630" s="226"/>
      <x:c r="AA630" s="226"/>
      <x:c r="AB630" s="222"/>
      <x:c r="AE630" s="222"/>
      <x:c r="AF630" s="222"/>
      <x:c r="AS630" s="23"/>
      <x:c r="AV630" s="23"/>
      <x:c r="BF630" s="226"/>
      <x:c r="BL630" s="226"/>
      <x:c r="BM630" s="226"/>
      <x:c r="BP630" s="222"/>
      <x:c r="BW630" s="226"/>
      <x:c r="BX630" s="226"/>
      <x:c r="BY630" s="226"/>
      <x:c r="BZ630" s="226"/>
      <x:c r="CB630" s="226"/>
    </x:row>
    <x:row r="631" spans="1:80" x14ac:dyDescent="0.3">
      <x:c r="A631" s="226"/>
      <x:c r="R631" s="226"/>
      <x:c r="T631" s="226"/>
      <x:c r="V631" s="23"/>
      <x:c r="Y631" s="226"/>
      <x:c r="AA631" s="226"/>
      <x:c r="AB631" s="222"/>
      <x:c r="AE631" s="222"/>
      <x:c r="AF631" s="222"/>
      <x:c r="AS631" s="23"/>
      <x:c r="AV631" s="23"/>
      <x:c r="BF631" s="226"/>
      <x:c r="BL631" s="226"/>
      <x:c r="BM631" s="226"/>
      <x:c r="BP631" s="222"/>
      <x:c r="BW631" s="226"/>
      <x:c r="BX631" s="226"/>
      <x:c r="BY631" s="226"/>
      <x:c r="BZ631" s="226"/>
      <x:c r="CB631" s="226"/>
    </x:row>
    <x:row r="632" spans="1:80" x14ac:dyDescent="0.3">
      <x:c r="A632" s="226"/>
      <x:c r="R632" s="226"/>
      <x:c r="T632" s="226"/>
      <x:c r="V632" s="23"/>
      <x:c r="Y632" s="226"/>
      <x:c r="AA632" s="226"/>
      <x:c r="AB632" s="222"/>
      <x:c r="AE632" s="222"/>
      <x:c r="AF632" s="222"/>
      <x:c r="AS632" s="23"/>
      <x:c r="AV632" s="23"/>
      <x:c r="BF632" s="226"/>
      <x:c r="BL632" s="226"/>
      <x:c r="BM632" s="226"/>
      <x:c r="BP632" s="222"/>
      <x:c r="BW632" s="226"/>
      <x:c r="BX632" s="226"/>
      <x:c r="BY632" s="226"/>
      <x:c r="BZ632" s="226"/>
      <x:c r="CB632" s="226"/>
    </x:row>
    <x:row r="633" spans="1:80" x14ac:dyDescent="0.3">
      <x:c r="A633" s="226"/>
      <x:c r="R633" s="226"/>
      <x:c r="T633" s="226"/>
      <x:c r="V633" s="23"/>
      <x:c r="Y633" s="226"/>
      <x:c r="AA633" s="226"/>
      <x:c r="AB633" s="222"/>
      <x:c r="AE633" s="222"/>
      <x:c r="AF633" s="222"/>
      <x:c r="AN633" s="226"/>
      <x:c r="AO633" s="226"/>
      <x:c r="AP633" s="226"/>
      <x:c r="AS633" s="23"/>
      <x:c r="AV633" s="23"/>
      <x:c r="BF633" s="226"/>
      <x:c r="BL633" s="226"/>
      <x:c r="BM633" s="226"/>
      <x:c r="BP633" s="222"/>
      <x:c r="BW633" s="226"/>
      <x:c r="BX633" s="226"/>
      <x:c r="BY633" s="226"/>
      <x:c r="BZ633" s="226"/>
      <x:c r="CB633" s="226"/>
    </x:row>
    <x:row r="634" spans="1:80" x14ac:dyDescent="0.3">
      <x:c r="A634" s="226"/>
      <x:c r="R634" s="226"/>
      <x:c r="T634" s="226"/>
      <x:c r="V634" s="23"/>
      <x:c r="Y634" s="226"/>
      <x:c r="AA634" s="226"/>
      <x:c r="AB634" s="222"/>
      <x:c r="AE634" s="222"/>
      <x:c r="AF634" s="222"/>
      <x:c r="AO634" s="226"/>
      <x:c r="AS634" s="23"/>
      <x:c r="AV634" s="23"/>
      <x:c r="BF634" s="226"/>
      <x:c r="BL634" s="226"/>
      <x:c r="BM634" s="226"/>
      <x:c r="BP634" s="222"/>
      <x:c r="BW634" s="226"/>
      <x:c r="BX634" s="226"/>
      <x:c r="BY634" s="226"/>
      <x:c r="BZ634" s="226"/>
      <x:c r="CB634" s="226"/>
    </x:row>
    <x:row r="635" spans="1:80" x14ac:dyDescent="0.3">
      <x:c r="A635" s="226"/>
      <x:c r="R635" s="226"/>
      <x:c r="T635" s="226"/>
      <x:c r="V635" s="23"/>
      <x:c r="Y635" s="226"/>
      <x:c r="AA635" s="226"/>
      <x:c r="AB635" s="222"/>
      <x:c r="AE635" s="222"/>
      <x:c r="AF635" s="222"/>
      <x:c r="AJ635" s="226"/>
      <x:c r="AN635" s="226"/>
      <x:c r="AO635" s="226"/>
      <x:c r="AP635" s="226"/>
      <x:c r="AS635" s="23"/>
      <x:c r="AV635" s="23"/>
      <x:c r="BF635" s="226"/>
      <x:c r="BL635" s="226"/>
      <x:c r="BM635" s="226"/>
      <x:c r="BP635" s="222"/>
      <x:c r="BW635" s="226"/>
      <x:c r="BX635" s="226"/>
      <x:c r="BY635" s="226"/>
      <x:c r="BZ635" s="226"/>
      <x:c r="CB635" s="226"/>
    </x:row>
    <x:row r="636" spans="1:80" x14ac:dyDescent="0.3">
      <x:c r="A636" s="226"/>
      <x:c r="R636" s="226"/>
      <x:c r="T636" s="226"/>
      <x:c r="V636" s="23"/>
      <x:c r="Y636" s="226"/>
      <x:c r="AA636" s="226"/>
      <x:c r="AB636" s="222"/>
      <x:c r="AE636" s="222"/>
      <x:c r="AF636" s="222"/>
      <x:c r="AN636" s="226"/>
      <x:c r="AO636" s="226"/>
      <x:c r="AP636" s="226"/>
      <x:c r="AS636" s="23"/>
      <x:c r="AV636" s="23"/>
      <x:c r="BF636" s="226"/>
      <x:c r="BL636" s="226"/>
      <x:c r="BM636" s="226"/>
      <x:c r="BP636" s="222"/>
      <x:c r="BW636" s="226"/>
      <x:c r="BX636" s="226"/>
      <x:c r="BY636" s="226"/>
      <x:c r="BZ636" s="226"/>
      <x:c r="CB636" s="226"/>
    </x:row>
    <x:row r="637" spans="1:80" x14ac:dyDescent="0.3">
      <x:c r="A637" s="226"/>
      <x:c r="R637" s="226"/>
      <x:c r="T637" s="226"/>
      <x:c r="V637" s="23"/>
      <x:c r="Y637" s="226"/>
      <x:c r="AA637" s="226"/>
      <x:c r="AB637" s="222"/>
      <x:c r="AE637" s="222"/>
      <x:c r="AF637" s="222"/>
      <x:c r="AJ637" s="226"/>
      <x:c r="AN637" s="226"/>
      <x:c r="AO637" s="226"/>
      <x:c r="AP637" s="226"/>
      <x:c r="AS637" s="23"/>
      <x:c r="AV637" s="23"/>
      <x:c r="BF637" s="226"/>
      <x:c r="BL637" s="226"/>
      <x:c r="BM637" s="226"/>
      <x:c r="BP637" s="222"/>
      <x:c r="BW637" s="226"/>
      <x:c r="BX637" s="226"/>
      <x:c r="BY637" s="226"/>
      <x:c r="BZ637" s="226"/>
      <x:c r="CB637" s="226"/>
    </x:row>
    <x:row r="638" spans="1:80" x14ac:dyDescent="0.3">
      <x:c r="A638" s="226"/>
      <x:c r="R638" s="226"/>
      <x:c r="T638" s="226"/>
      <x:c r="V638" s="23"/>
      <x:c r="Y638" s="226"/>
      <x:c r="AA638" s="226"/>
      <x:c r="AB638" s="222"/>
      <x:c r="AE638" s="222"/>
      <x:c r="AF638" s="222"/>
      <x:c r="AJ638" s="226"/>
      <x:c r="AS638" s="23"/>
      <x:c r="AV638" s="23"/>
      <x:c r="BF638" s="226"/>
      <x:c r="BL638" s="226"/>
      <x:c r="BM638" s="226"/>
      <x:c r="BP638" s="222"/>
      <x:c r="BW638" s="226"/>
      <x:c r="BX638" s="226"/>
      <x:c r="BY638" s="226"/>
      <x:c r="BZ638" s="226"/>
      <x:c r="CB638" s="226"/>
    </x:row>
    <x:row r="639" spans="1:80" x14ac:dyDescent="0.3">
      <x:c r="A639" s="226"/>
      <x:c r="R639" s="226"/>
      <x:c r="T639" s="226"/>
      <x:c r="V639" s="23"/>
      <x:c r="Y639" s="226"/>
      <x:c r="AA639" s="226"/>
      <x:c r="AB639" s="222"/>
      <x:c r="AE639" s="222"/>
      <x:c r="AF639" s="222"/>
      <x:c r="AJ639" s="226"/>
      <x:c r="AN639" s="226"/>
      <x:c r="AO639" s="226"/>
      <x:c r="AP639" s="226"/>
      <x:c r="AS639" s="23"/>
      <x:c r="AV639" s="23"/>
      <x:c r="BF639" s="226"/>
      <x:c r="BL639" s="226"/>
      <x:c r="BM639" s="226"/>
      <x:c r="BP639" s="222"/>
      <x:c r="BW639" s="226"/>
      <x:c r="BX639" s="226"/>
      <x:c r="BY639" s="226"/>
      <x:c r="BZ639" s="226"/>
      <x:c r="CB639" s="226"/>
    </x:row>
    <x:row r="640" spans="1:80" x14ac:dyDescent="0.3">
      <x:c r="A640" s="226"/>
      <x:c r="R640" s="226"/>
      <x:c r="T640" s="226"/>
      <x:c r="V640" s="23"/>
      <x:c r="Y640" s="226"/>
      <x:c r="AA640" s="226"/>
      <x:c r="AB640" s="222"/>
      <x:c r="AE640" s="222"/>
      <x:c r="AF640" s="222"/>
      <x:c r="AJ640" s="226"/>
      <x:c r="AN640" s="226"/>
      <x:c r="AO640" s="226"/>
      <x:c r="AP640" s="226"/>
      <x:c r="AS640" s="23"/>
      <x:c r="AV640" s="23"/>
      <x:c r="BF640" s="226"/>
      <x:c r="BL640" s="226"/>
      <x:c r="BM640" s="226"/>
      <x:c r="BP640" s="222"/>
      <x:c r="BW640" s="226"/>
      <x:c r="BX640" s="226"/>
      <x:c r="BY640" s="226"/>
      <x:c r="BZ640" s="226"/>
      <x:c r="CB640" s="226"/>
    </x:row>
    <x:row r="641" spans="1:80" x14ac:dyDescent="0.3">
      <x:c r="A641" s="226"/>
      <x:c r="R641" s="226"/>
      <x:c r="T641" s="226"/>
      <x:c r="V641" s="23"/>
      <x:c r="Y641" s="226"/>
      <x:c r="AA641" s="226"/>
      <x:c r="AB641" s="222"/>
      <x:c r="AE641" s="222"/>
      <x:c r="AF641" s="222"/>
      <x:c r="AJ641" s="226"/>
      <x:c r="AN641" s="226"/>
      <x:c r="AO641" s="226"/>
      <x:c r="AP641" s="226"/>
      <x:c r="AS641" s="23"/>
      <x:c r="AV641" s="23"/>
      <x:c r="BF641" s="226"/>
      <x:c r="BL641" s="226"/>
      <x:c r="BM641" s="226"/>
      <x:c r="BP641" s="222"/>
      <x:c r="BW641" s="226"/>
      <x:c r="BX641" s="226"/>
      <x:c r="BY641" s="226"/>
      <x:c r="BZ641" s="226"/>
      <x:c r="CB641" s="226"/>
    </x:row>
    <x:row r="642" spans="1:80" x14ac:dyDescent="0.3">
      <x:c r="A642" s="226"/>
      <x:c r="R642" s="226"/>
      <x:c r="T642" s="226"/>
      <x:c r="V642" s="23"/>
      <x:c r="Y642" s="226"/>
      <x:c r="AA642" s="226"/>
      <x:c r="AB642" s="222"/>
      <x:c r="AE642" s="222"/>
      <x:c r="AF642" s="222"/>
      <x:c r="AO642" s="226"/>
      <x:c r="AS642" s="23"/>
      <x:c r="AV642" s="23"/>
      <x:c r="BF642" s="226"/>
      <x:c r="BL642" s="226"/>
      <x:c r="BM642" s="226"/>
      <x:c r="BP642" s="222"/>
      <x:c r="BW642" s="226"/>
      <x:c r="BX642" s="226"/>
      <x:c r="BY642" s="226"/>
      <x:c r="BZ642" s="226"/>
      <x:c r="CB642" s="226"/>
    </x:row>
    <x:row r="643" spans="1:80" x14ac:dyDescent="0.3">
      <x:c r="A643" s="226"/>
      <x:c r="R643" s="226"/>
      <x:c r="T643" s="226"/>
      <x:c r="V643" s="23"/>
      <x:c r="Y643" s="226"/>
      <x:c r="AA643" s="226"/>
      <x:c r="AB643" s="226"/>
      <x:c r="AE643" s="222"/>
      <x:c r="AF643" s="226"/>
      <x:c r="AO643" s="226"/>
      <x:c r="AS643" s="23"/>
      <x:c r="AV643" s="23"/>
      <x:c r="BF643" s="226"/>
      <x:c r="BL643" s="226"/>
      <x:c r="BM643" s="226"/>
      <x:c r="BP643" s="226"/>
      <x:c r="BW643" s="226"/>
      <x:c r="BX643" s="226"/>
      <x:c r="BY643" s="226"/>
      <x:c r="BZ643" s="226"/>
      <x:c r="CB643" s="226"/>
    </x:row>
    <x:row r="644" spans="1:80" x14ac:dyDescent="0.3">
      <x:c r="A644" s="226"/>
      <x:c r="R644" s="226"/>
      <x:c r="T644" s="226"/>
      <x:c r="V644" s="23"/>
      <x:c r="Y644" s="226"/>
      <x:c r="AA644" s="226"/>
      <x:c r="AB644" s="222"/>
      <x:c r="AE644" s="222"/>
      <x:c r="AF644" s="222"/>
      <x:c r="AO644" s="226"/>
      <x:c r="AS644" s="23"/>
      <x:c r="AV644" s="23"/>
      <x:c r="BF644" s="226"/>
      <x:c r="BL644" s="226"/>
      <x:c r="BM644" s="226"/>
      <x:c r="BP644" s="222"/>
      <x:c r="BW644" s="226"/>
      <x:c r="BX644" s="226"/>
      <x:c r="BY644" s="226"/>
      <x:c r="BZ644" s="226"/>
      <x:c r="CB644" s="226"/>
    </x:row>
    <x:row r="645" spans="1:80" x14ac:dyDescent="0.3">
      <x:c r="A645" s="226"/>
      <x:c r="R645" s="226"/>
      <x:c r="T645" s="226"/>
      <x:c r="V645" s="23"/>
      <x:c r="Y645" s="226"/>
      <x:c r="AA645" s="226"/>
      <x:c r="AB645" s="222"/>
      <x:c r="AE645" s="222"/>
      <x:c r="AF645" s="222"/>
      <x:c r="AJ645" s="226"/>
      <x:c r="AN645" s="226"/>
      <x:c r="AO645" s="226"/>
      <x:c r="AS645" s="23"/>
      <x:c r="AV645" s="23"/>
      <x:c r="BF645" s="226"/>
      <x:c r="BL645" s="226"/>
      <x:c r="BM645" s="226"/>
      <x:c r="BP645" s="222"/>
      <x:c r="BW645" s="226"/>
      <x:c r="BX645" s="226"/>
      <x:c r="BY645" s="226"/>
      <x:c r="BZ645" s="226"/>
      <x:c r="CB645" s="226"/>
    </x:row>
    <x:row r="646" spans="1:80" x14ac:dyDescent="0.3">
      <x:c r="A646" s="226"/>
      <x:c r="R646" s="226"/>
      <x:c r="T646" s="226"/>
      <x:c r="V646" s="23"/>
      <x:c r="Y646" s="226"/>
      <x:c r="AA646" s="226"/>
      <x:c r="AB646" s="222"/>
      <x:c r="AE646" s="222"/>
      <x:c r="AF646" s="222"/>
      <x:c r="AJ646" s="226"/>
      <x:c r="AN646" s="226"/>
      <x:c r="AO646" s="226"/>
      <x:c r="AP646" s="226"/>
      <x:c r="AS646" s="23"/>
      <x:c r="AV646" s="23"/>
      <x:c r="BF646" s="226"/>
      <x:c r="BL646" s="226"/>
      <x:c r="BM646" s="226"/>
      <x:c r="BP646" s="222"/>
      <x:c r="BW646" s="226"/>
      <x:c r="BX646" s="226"/>
      <x:c r="BY646" s="226"/>
      <x:c r="BZ646" s="226"/>
      <x:c r="CB646" s="226"/>
    </x:row>
    <x:row r="647" spans="1:80" x14ac:dyDescent="0.3">
      <x:c r="A647" s="226"/>
      <x:c r="R647" s="226"/>
      <x:c r="T647" s="226"/>
      <x:c r="V647" s="23"/>
      <x:c r="Y647" s="226"/>
      <x:c r="AA647" s="226"/>
      <x:c r="AB647" s="222"/>
      <x:c r="AE647" s="222"/>
      <x:c r="AF647" s="222"/>
      <x:c r="AO647" s="226"/>
      <x:c r="AS647" s="23"/>
      <x:c r="AV647" s="23"/>
      <x:c r="BF647" s="226"/>
      <x:c r="BL647" s="226"/>
      <x:c r="BM647" s="226"/>
      <x:c r="BP647" s="222"/>
      <x:c r="BW647" s="226"/>
      <x:c r="BX647" s="226"/>
      <x:c r="BY647" s="226"/>
      <x:c r="BZ647" s="226"/>
      <x:c r="CB647" s="226"/>
    </x:row>
    <x:row r="648" spans="1:80" x14ac:dyDescent="0.3">
      <x:c r="A648" s="226"/>
      <x:c r="R648" s="226"/>
      <x:c r="T648" s="226"/>
      <x:c r="V648" s="23"/>
      <x:c r="Y648" s="226"/>
      <x:c r="AA648" s="226"/>
      <x:c r="AB648" s="222"/>
      <x:c r="AE648" s="222"/>
      <x:c r="AF648" s="222"/>
      <x:c r="AJ648" s="226"/>
      <x:c r="AO648" s="226"/>
      <x:c r="AS648" s="23"/>
      <x:c r="AV648" s="23"/>
      <x:c r="BF648" s="226"/>
      <x:c r="BL648" s="226"/>
      <x:c r="BM648" s="226"/>
      <x:c r="BP648" s="222"/>
      <x:c r="BW648" s="226"/>
      <x:c r="BX648" s="226"/>
      <x:c r="BY648" s="226"/>
      <x:c r="BZ648" s="226"/>
      <x:c r="CB648" s="226"/>
    </x:row>
    <x:row r="649" spans="1:80" x14ac:dyDescent="0.3">
      <x:c r="A649" s="226"/>
      <x:c r="R649" s="226"/>
      <x:c r="T649" s="226"/>
      <x:c r="V649" s="23"/>
      <x:c r="Y649" s="226"/>
      <x:c r="AA649" s="226"/>
      <x:c r="AB649" s="222"/>
      <x:c r="AE649" s="222"/>
      <x:c r="AF649" s="222"/>
      <x:c r="AO649" s="226"/>
      <x:c r="AS649" s="23"/>
      <x:c r="AV649" s="23"/>
      <x:c r="BF649" s="226"/>
      <x:c r="BL649" s="226"/>
      <x:c r="BM649" s="226"/>
      <x:c r="BP649" s="222"/>
      <x:c r="BW649" s="226"/>
      <x:c r="BX649" s="226"/>
      <x:c r="BY649" s="226"/>
      <x:c r="BZ649" s="226"/>
      <x:c r="CB649" s="226"/>
    </x:row>
    <x:row r="650" spans="1:80" x14ac:dyDescent="0.3">
      <x:c r="A650" s="226"/>
      <x:c r="R650" s="226"/>
      <x:c r="T650" s="226"/>
      <x:c r="V650" s="23"/>
      <x:c r="Y650" s="226"/>
      <x:c r="AA650" s="226"/>
      <x:c r="AB650" s="222"/>
      <x:c r="AE650" s="222"/>
      <x:c r="AF650" s="222"/>
      <x:c r="AJ650" s="226"/>
      <x:c r="AN650" s="226"/>
      <x:c r="AO650" s="226"/>
      <x:c r="AP650" s="226"/>
      <x:c r="AS650" s="23"/>
      <x:c r="AV650" s="23"/>
      <x:c r="BF650" s="226"/>
      <x:c r="BL650" s="226"/>
      <x:c r="BM650" s="226"/>
      <x:c r="BP650" s="222"/>
      <x:c r="BW650" s="226"/>
      <x:c r="BX650" s="226"/>
      <x:c r="BY650" s="226"/>
      <x:c r="BZ650" s="226"/>
      <x:c r="CB650" s="226"/>
    </x:row>
    <x:row r="651" spans="1:80" x14ac:dyDescent="0.3">
      <x:c r="A651" s="226"/>
      <x:c r="R651" s="226"/>
      <x:c r="T651" s="226"/>
      <x:c r="V651" s="23"/>
      <x:c r="Y651" s="226"/>
      <x:c r="AA651" s="226"/>
      <x:c r="AB651" s="222"/>
      <x:c r="AE651" s="222"/>
      <x:c r="AF651" s="222"/>
      <x:c r="AN651" s="226"/>
      <x:c r="AO651" s="226"/>
      <x:c r="AS651" s="23"/>
      <x:c r="AV651" s="23"/>
      <x:c r="BF651" s="226"/>
      <x:c r="BL651" s="226"/>
      <x:c r="BM651" s="226"/>
      <x:c r="BP651" s="222"/>
      <x:c r="BW651" s="226"/>
      <x:c r="BX651" s="226"/>
      <x:c r="BY651" s="226"/>
      <x:c r="BZ651" s="226"/>
      <x:c r="CB651" s="226"/>
    </x:row>
    <x:row r="652" spans="1:80" x14ac:dyDescent="0.3">
      <x:c r="A652" s="226"/>
      <x:c r="R652" s="226"/>
      <x:c r="T652" s="226"/>
      <x:c r="V652" s="23"/>
      <x:c r="Y652" s="226"/>
      <x:c r="AA652" s="226"/>
      <x:c r="AB652" s="222"/>
      <x:c r="AE652" s="222"/>
      <x:c r="AF652" s="222"/>
      <x:c r="AJ652" s="226"/>
      <x:c r="AO652" s="226"/>
      <x:c r="AS652" s="23"/>
      <x:c r="AV652" s="23"/>
      <x:c r="BF652" s="226"/>
      <x:c r="BL652" s="226"/>
      <x:c r="BM652" s="226"/>
      <x:c r="BP652" s="222"/>
      <x:c r="BW652" s="226"/>
      <x:c r="BX652" s="226"/>
      <x:c r="BY652" s="226"/>
      <x:c r="BZ652" s="226"/>
      <x:c r="CB652" s="226"/>
    </x:row>
    <x:row r="653" spans="1:80" x14ac:dyDescent="0.3">
      <x:c r="A653" s="226"/>
      <x:c r="R653" s="226"/>
      <x:c r="T653" s="226"/>
      <x:c r="V653" s="23"/>
      <x:c r="Y653" s="226"/>
      <x:c r="AA653" s="226"/>
      <x:c r="AB653" s="222"/>
      <x:c r="AE653" s="222"/>
      <x:c r="AF653" s="222"/>
      <x:c r="AS653" s="23"/>
      <x:c r="AV653" s="23"/>
      <x:c r="BF653" s="226"/>
      <x:c r="BL653" s="226"/>
      <x:c r="BM653" s="226"/>
      <x:c r="BP653" s="222"/>
      <x:c r="BW653" s="226"/>
      <x:c r="BX653" s="226"/>
      <x:c r="BY653" s="226"/>
      <x:c r="BZ653" s="226"/>
      <x:c r="CB653" s="226"/>
    </x:row>
    <x:row r="654" spans="1:80" x14ac:dyDescent="0.3">
      <x:c r="A654" s="226"/>
      <x:c r="R654" s="226"/>
      <x:c r="T654" s="226"/>
      <x:c r="V654" s="23"/>
      <x:c r="Y654" s="226"/>
      <x:c r="AA654" s="226"/>
      <x:c r="AB654" s="222"/>
      <x:c r="AE654" s="222"/>
      <x:c r="AF654" s="222"/>
      <x:c r="AJ654" s="226"/>
      <x:c r="AN654" s="226"/>
      <x:c r="AO654" s="226"/>
      <x:c r="AP654" s="226"/>
      <x:c r="AS654" s="23"/>
      <x:c r="AV654" s="23"/>
      <x:c r="BF654" s="226"/>
      <x:c r="BL654" s="226"/>
      <x:c r="BM654" s="226"/>
      <x:c r="BP654" s="222"/>
      <x:c r="BW654" s="226"/>
      <x:c r="BX654" s="226"/>
      <x:c r="BY654" s="226"/>
      <x:c r="BZ654" s="226"/>
      <x:c r="CB654" s="226"/>
    </x:row>
    <x:row r="655" spans="1:80" x14ac:dyDescent="0.3">
      <x:c r="A655" s="226"/>
      <x:c r="R655" s="226"/>
      <x:c r="T655" s="226"/>
      <x:c r="V655" s="23"/>
      <x:c r="Y655" s="226"/>
      <x:c r="AA655" s="226"/>
      <x:c r="AB655" s="222"/>
      <x:c r="AE655" s="222"/>
      <x:c r="AF655" s="222"/>
      <x:c r="AJ655" s="226"/>
      <x:c r="AN655" s="226"/>
      <x:c r="AO655" s="226"/>
      <x:c r="AP655" s="226"/>
      <x:c r="AS655" s="23"/>
      <x:c r="AV655" s="23"/>
      <x:c r="BF655" s="226"/>
      <x:c r="BL655" s="226"/>
      <x:c r="BM655" s="226"/>
      <x:c r="BP655" s="222"/>
      <x:c r="BW655" s="226"/>
      <x:c r="BX655" s="226"/>
      <x:c r="BY655" s="226"/>
      <x:c r="BZ655" s="226"/>
      <x:c r="CB655" s="226"/>
    </x:row>
    <x:row r="656" spans="1:80" x14ac:dyDescent="0.3">
      <x:c r="A656" s="226"/>
      <x:c r="R656" s="226"/>
      <x:c r="T656" s="226"/>
      <x:c r="V656" s="23"/>
      <x:c r="Y656" s="226"/>
      <x:c r="AA656" s="226"/>
      <x:c r="AB656" s="222"/>
      <x:c r="AE656" s="222"/>
      <x:c r="AF656" s="222"/>
      <x:c r="AJ656" s="226"/>
      <x:c r="AN656" s="226"/>
      <x:c r="AO656" s="226"/>
      <x:c r="AP656" s="226"/>
      <x:c r="AS656" s="23"/>
      <x:c r="AV656" s="23"/>
      <x:c r="BF656" s="226"/>
      <x:c r="BL656" s="226"/>
      <x:c r="BM656" s="226"/>
      <x:c r="BP656" s="222"/>
      <x:c r="BW656" s="226"/>
      <x:c r="BX656" s="226"/>
      <x:c r="BY656" s="226"/>
      <x:c r="BZ656" s="226"/>
      <x:c r="CB656" s="226"/>
    </x:row>
    <x:row r="657" spans="1:80" x14ac:dyDescent="0.3">
      <x:c r="A657" s="226"/>
      <x:c r="R657" s="226"/>
      <x:c r="T657" s="226"/>
      <x:c r="V657" s="23"/>
      <x:c r="Y657" s="226"/>
      <x:c r="AA657" s="226"/>
      <x:c r="AB657" s="222"/>
      <x:c r="AE657" s="222"/>
      <x:c r="AF657" s="222"/>
      <x:c r="AS657" s="23"/>
      <x:c r="AV657" s="23"/>
      <x:c r="BF657" s="226"/>
      <x:c r="BL657" s="226"/>
      <x:c r="BM657" s="226"/>
      <x:c r="BP657" s="222"/>
      <x:c r="BW657" s="226"/>
      <x:c r="BX657" s="226"/>
      <x:c r="BY657" s="226"/>
      <x:c r="BZ657" s="226"/>
      <x:c r="CB657" s="226"/>
    </x:row>
    <x:row r="658" spans="1:80" x14ac:dyDescent="0.3">
      <x:c r="A658" s="226"/>
      <x:c r="R658" s="226"/>
      <x:c r="T658" s="226"/>
      <x:c r="V658" s="23"/>
      <x:c r="Y658" s="226"/>
      <x:c r="AA658" s="226"/>
      <x:c r="AB658" s="222"/>
      <x:c r="AE658" s="222"/>
      <x:c r="AF658" s="222"/>
      <x:c r="AJ658" s="226"/>
      <x:c r="AS658" s="23"/>
      <x:c r="AV658" s="23"/>
      <x:c r="BF658" s="226"/>
      <x:c r="BL658" s="226"/>
      <x:c r="BM658" s="226"/>
      <x:c r="BP658" s="222"/>
      <x:c r="BW658" s="226"/>
      <x:c r="BX658" s="226"/>
      <x:c r="BY658" s="226"/>
      <x:c r="BZ658" s="226"/>
      <x:c r="CB658" s="226"/>
    </x:row>
    <x:row r="659" spans="1:80" x14ac:dyDescent="0.3">
      <x:c r="A659" s="226"/>
      <x:c r="R659" s="226"/>
      <x:c r="T659" s="226"/>
      <x:c r="V659" s="23"/>
      <x:c r="Y659" s="226"/>
      <x:c r="AA659" s="226"/>
      <x:c r="AB659" s="222"/>
      <x:c r="AE659" s="222"/>
      <x:c r="AF659" s="222"/>
      <x:c r="AJ659" s="226"/>
      <x:c r="AN659" s="226"/>
      <x:c r="AO659" s="226"/>
      <x:c r="AP659" s="226"/>
      <x:c r="AS659" s="23"/>
      <x:c r="AV659" s="23"/>
      <x:c r="BF659" s="226"/>
      <x:c r="BL659" s="226"/>
      <x:c r="BM659" s="226"/>
      <x:c r="BP659" s="222"/>
      <x:c r="BW659" s="226"/>
      <x:c r="BX659" s="226"/>
      <x:c r="BY659" s="226"/>
      <x:c r="BZ659" s="226"/>
      <x:c r="CB659" s="226"/>
    </x:row>
    <x:row r="660" spans="1:80" x14ac:dyDescent="0.3">
      <x:c r="A660" s="226"/>
      <x:c r="R660" s="226"/>
      <x:c r="T660" s="226"/>
      <x:c r="V660" s="23"/>
      <x:c r="Y660" s="226"/>
      <x:c r="AA660" s="226"/>
      <x:c r="AB660" s="222"/>
      <x:c r="AE660" s="222"/>
      <x:c r="AF660" s="222"/>
      <x:c r="AJ660" s="226"/>
      <x:c r="AN660" s="226"/>
      <x:c r="AO660" s="226"/>
      <x:c r="AS660" s="23"/>
      <x:c r="AV660" s="23"/>
      <x:c r="BF660" s="226"/>
      <x:c r="BL660" s="226"/>
      <x:c r="BM660" s="226"/>
      <x:c r="BP660" s="222"/>
      <x:c r="BW660" s="226"/>
      <x:c r="BX660" s="226"/>
      <x:c r="BY660" s="226"/>
      <x:c r="BZ660" s="226"/>
      <x:c r="CB660" s="226"/>
    </x:row>
    <x:row r="661" spans="1:80" x14ac:dyDescent="0.3">
      <x:c r="A661" s="226"/>
      <x:c r="R661" s="226"/>
      <x:c r="T661" s="226"/>
      <x:c r="V661" s="23"/>
      <x:c r="Y661" s="226"/>
      <x:c r="AA661" s="226"/>
      <x:c r="AB661" s="226"/>
      <x:c r="AE661" s="226"/>
      <x:c r="AF661" s="226"/>
      <x:c r="AJ661" s="226"/>
      <x:c r="AN661" s="226"/>
      <x:c r="AO661" s="226"/>
      <x:c r="AS661" s="23"/>
      <x:c r="AV661" s="23"/>
      <x:c r="BF661" s="226"/>
      <x:c r="BL661" s="226"/>
      <x:c r="BM661" s="226"/>
      <x:c r="BP661" s="226"/>
      <x:c r="BW661" s="226"/>
      <x:c r="BX661" s="226"/>
      <x:c r="BY661" s="226"/>
      <x:c r="BZ661" s="226"/>
      <x:c r="CB661" s="226"/>
    </x:row>
    <x:row r="662" spans="1:80" x14ac:dyDescent="0.3">
      <x:c r="A662" s="226"/>
      <x:c r="R662" s="226"/>
      <x:c r="T662" s="226"/>
      <x:c r="V662" s="23"/>
      <x:c r="Y662" s="226"/>
      <x:c r="AA662" s="226"/>
      <x:c r="AB662" s="222"/>
      <x:c r="AE662" s="222"/>
      <x:c r="AF662" s="222"/>
      <x:c r="AS662" s="23"/>
      <x:c r="AV662" s="23"/>
      <x:c r="BF662" s="226"/>
      <x:c r="BL662" s="226"/>
      <x:c r="BM662" s="226"/>
      <x:c r="BP662" s="222"/>
      <x:c r="BW662" s="226"/>
      <x:c r="BX662" s="226"/>
      <x:c r="BY662" s="226"/>
      <x:c r="BZ662" s="226"/>
      <x:c r="CB662" s="226"/>
    </x:row>
    <x:row r="663" spans="1:80" x14ac:dyDescent="0.3">
      <x:c r="A663" s="226"/>
      <x:c r="R663" s="226"/>
      <x:c r="T663" s="226"/>
      <x:c r="V663" s="23"/>
      <x:c r="Y663" s="226"/>
      <x:c r="AA663" s="226"/>
      <x:c r="AB663" s="222"/>
      <x:c r="AE663" s="222"/>
      <x:c r="AF663" s="222"/>
      <x:c r="AS663" s="23"/>
      <x:c r="AV663" s="23"/>
      <x:c r="BF663" s="226"/>
      <x:c r="BL663" s="226"/>
      <x:c r="BM663" s="226"/>
      <x:c r="BP663" s="222"/>
      <x:c r="BW663" s="226"/>
      <x:c r="BX663" s="226"/>
      <x:c r="BY663" s="226"/>
      <x:c r="BZ663" s="226"/>
      <x:c r="CB663" s="226"/>
    </x:row>
    <x:row r="664" spans="1:80" x14ac:dyDescent="0.3">
      <x:c r="A664" s="226"/>
      <x:c r="R664" s="226"/>
      <x:c r="T664" s="226"/>
      <x:c r="V664" s="23"/>
      <x:c r="Y664" s="226"/>
      <x:c r="AA664" s="226"/>
      <x:c r="AB664" s="222"/>
      <x:c r="AE664" s="222"/>
      <x:c r="AF664" s="222"/>
      <x:c r="AS664" s="23"/>
      <x:c r="AV664" s="23"/>
      <x:c r="BF664" s="226"/>
      <x:c r="BL664" s="226"/>
      <x:c r="BM664" s="226"/>
      <x:c r="BP664" s="222"/>
      <x:c r="BW664" s="226"/>
      <x:c r="BX664" s="226"/>
      <x:c r="BY664" s="226"/>
      <x:c r="BZ664" s="226"/>
      <x:c r="CB664" s="226"/>
    </x:row>
    <x:row r="665" spans="1:80" x14ac:dyDescent="0.3">
      <x:c r="A665" s="226"/>
      <x:c r="R665" s="226"/>
      <x:c r="T665" s="226"/>
      <x:c r="V665" s="23"/>
      <x:c r="Y665" s="226"/>
      <x:c r="AA665" s="226"/>
      <x:c r="AB665" s="222"/>
      <x:c r="AE665" s="222"/>
      <x:c r="AF665" s="222"/>
      <x:c r="AJ665" s="226"/>
      <x:c r="AN665" s="226"/>
      <x:c r="AO665" s="226"/>
      <x:c r="AP665" s="226"/>
      <x:c r="AS665" s="23"/>
      <x:c r="AV665" s="23"/>
      <x:c r="BF665" s="226"/>
      <x:c r="BL665" s="226"/>
      <x:c r="BM665" s="226"/>
      <x:c r="BP665" s="222"/>
      <x:c r="BW665" s="226"/>
      <x:c r="BX665" s="226"/>
      <x:c r="BY665" s="226"/>
      <x:c r="BZ665" s="226"/>
      <x:c r="CB665" s="226"/>
    </x:row>
    <x:row r="666" spans="1:80" x14ac:dyDescent="0.3">
      <x:c r="A666" s="226"/>
      <x:c r="R666" s="226"/>
      <x:c r="T666" s="226"/>
      <x:c r="V666" s="23"/>
      <x:c r="Y666" s="226"/>
      <x:c r="AA666" s="226"/>
      <x:c r="AB666" s="222"/>
      <x:c r="AE666" s="222"/>
      <x:c r="AF666" s="222"/>
      <x:c r="AJ666" s="226"/>
      <x:c r="AN666" s="226"/>
      <x:c r="AO666" s="226"/>
      <x:c r="AS666" s="23"/>
      <x:c r="AV666" s="23"/>
      <x:c r="BF666" s="226"/>
      <x:c r="BL666" s="226"/>
      <x:c r="BM666" s="226"/>
      <x:c r="BP666" s="222"/>
      <x:c r="BW666" s="226"/>
      <x:c r="BX666" s="226"/>
      <x:c r="BY666" s="226"/>
      <x:c r="BZ666" s="226"/>
      <x:c r="CB666" s="226"/>
    </x:row>
    <x:row r="667" spans="1:80" x14ac:dyDescent="0.3">
      <x:c r="A667" s="226"/>
      <x:c r="R667" s="226"/>
      <x:c r="T667" s="226"/>
      <x:c r="V667" s="23"/>
      <x:c r="Y667" s="226"/>
      <x:c r="AA667" s="226"/>
      <x:c r="AB667" s="222"/>
      <x:c r="AE667" s="222"/>
      <x:c r="AF667" s="222"/>
      <x:c r="AJ667" s="226"/>
      <x:c r="AO667" s="226"/>
      <x:c r="AP667" s="226"/>
      <x:c r="AS667" s="23"/>
      <x:c r="AV667" s="23"/>
      <x:c r="BF667" s="226"/>
      <x:c r="BL667" s="226"/>
      <x:c r="BM667" s="226"/>
      <x:c r="BP667" s="222"/>
      <x:c r="BW667" s="226"/>
      <x:c r="BX667" s="226"/>
      <x:c r="BY667" s="226"/>
      <x:c r="BZ667" s="226"/>
      <x:c r="CB667" s="226"/>
    </x:row>
    <x:row r="668" spans="1:80" x14ac:dyDescent="0.3">
      <x:c r="A668" s="226"/>
      <x:c r="R668" s="226"/>
      <x:c r="T668" s="226"/>
      <x:c r="V668" s="23"/>
      <x:c r="Y668" s="226"/>
      <x:c r="AA668" s="226"/>
      <x:c r="AB668" s="222"/>
      <x:c r="AE668" s="222"/>
      <x:c r="AF668" s="222"/>
      <x:c r="AJ668" s="226"/>
      <x:c r="AN668" s="226"/>
      <x:c r="AO668" s="226"/>
      <x:c r="AP668" s="226"/>
      <x:c r="AS668" s="23"/>
      <x:c r="AV668" s="23"/>
      <x:c r="BF668" s="226"/>
      <x:c r="BL668" s="226"/>
      <x:c r="BM668" s="226"/>
      <x:c r="BP668" s="222"/>
      <x:c r="BW668" s="226"/>
      <x:c r="BX668" s="226"/>
      <x:c r="BY668" s="226"/>
      <x:c r="BZ668" s="226"/>
      <x:c r="CB668" s="226"/>
    </x:row>
    <x:row r="669" spans="1:80" x14ac:dyDescent="0.3">
      <x:c r="A669" s="226"/>
      <x:c r="R669" s="226"/>
      <x:c r="T669" s="226"/>
      <x:c r="V669" s="23"/>
      <x:c r="Y669" s="226"/>
      <x:c r="AA669" s="226"/>
      <x:c r="AB669" s="222"/>
      <x:c r="AE669" s="222"/>
      <x:c r="AF669" s="222"/>
      <x:c r="AN669" s="226"/>
      <x:c r="AO669" s="226"/>
      <x:c r="AP669" s="226"/>
      <x:c r="AS669" s="23"/>
      <x:c r="AV669" s="23"/>
      <x:c r="BF669" s="226"/>
      <x:c r="BL669" s="226"/>
      <x:c r="BM669" s="226"/>
      <x:c r="BP669" s="222"/>
      <x:c r="BW669" s="226"/>
      <x:c r="BX669" s="226"/>
      <x:c r="BY669" s="226"/>
      <x:c r="BZ669" s="226"/>
      <x:c r="CB669" s="226"/>
    </x:row>
    <x:row r="670" spans="1:80" x14ac:dyDescent="0.3">
      <x:c r="A670" s="226"/>
      <x:c r="R670" s="226"/>
      <x:c r="T670" s="226"/>
      <x:c r="V670" s="23"/>
      <x:c r="Y670" s="226"/>
      <x:c r="AA670" s="226"/>
      <x:c r="AB670" s="222"/>
      <x:c r="AE670" s="222"/>
      <x:c r="AF670" s="222"/>
      <x:c r="AJ670" s="226"/>
      <x:c r="AN670" s="226"/>
      <x:c r="AO670" s="226"/>
      <x:c r="AP670" s="226"/>
      <x:c r="AS670" s="23"/>
      <x:c r="AV670" s="23"/>
      <x:c r="BF670" s="226"/>
      <x:c r="BL670" s="226"/>
      <x:c r="BM670" s="226"/>
      <x:c r="BP670" s="222"/>
      <x:c r="BW670" s="226"/>
      <x:c r="BX670" s="226"/>
      <x:c r="BY670" s="226"/>
      <x:c r="BZ670" s="226"/>
      <x:c r="CB670" s="226"/>
    </x:row>
    <x:row r="671" spans="1:80" x14ac:dyDescent="0.3">
      <x:c r="A671" s="226"/>
      <x:c r="R671" s="226"/>
      <x:c r="T671" s="226"/>
      <x:c r="V671" s="23"/>
      <x:c r="Y671" s="226"/>
      <x:c r="AA671" s="226"/>
      <x:c r="AB671" s="222"/>
      <x:c r="AE671" s="222"/>
      <x:c r="AF671" s="222"/>
      <x:c r="AO671" s="226"/>
      <x:c r="AS671" s="23"/>
      <x:c r="AV671" s="23"/>
      <x:c r="BF671" s="226"/>
      <x:c r="BL671" s="226"/>
      <x:c r="BM671" s="226"/>
      <x:c r="BP671" s="222"/>
      <x:c r="BW671" s="226"/>
      <x:c r="BX671" s="226"/>
      <x:c r="BY671" s="226"/>
      <x:c r="BZ671" s="226"/>
      <x:c r="CB671" s="226"/>
    </x:row>
    <x:row r="672" spans="1:80" x14ac:dyDescent="0.3">
      <x:c r="A672" s="226"/>
      <x:c r="R672" s="226"/>
      <x:c r="T672" s="226"/>
      <x:c r="V672" s="23"/>
      <x:c r="Y672" s="226"/>
      <x:c r="AA672" s="226"/>
      <x:c r="AB672" s="222"/>
      <x:c r="AE672" s="222"/>
      <x:c r="AF672" s="222"/>
      <x:c r="AO672" s="226"/>
      <x:c r="AS672" s="23"/>
      <x:c r="AV672" s="23"/>
      <x:c r="BF672" s="226"/>
      <x:c r="BL672" s="226"/>
      <x:c r="BM672" s="226"/>
      <x:c r="BP672" s="222"/>
      <x:c r="BW672" s="226"/>
      <x:c r="BX672" s="226"/>
      <x:c r="BY672" s="226"/>
      <x:c r="BZ672" s="226"/>
      <x:c r="CB672" s="226"/>
    </x:row>
    <x:row r="673" spans="1:80" x14ac:dyDescent="0.3">
      <x:c r="A673" s="226"/>
      <x:c r="R673" s="226"/>
      <x:c r="T673" s="226"/>
      <x:c r="V673" s="23"/>
      <x:c r="Y673" s="226"/>
      <x:c r="AA673" s="226"/>
      <x:c r="AB673" s="222"/>
      <x:c r="AE673" s="222"/>
      <x:c r="AF673" s="222"/>
      <x:c r="AO673" s="226"/>
      <x:c r="AS673" s="23"/>
      <x:c r="AV673" s="23"/>
      <x:c r="BF673" s="226"/>
      <x:c r="BL673" s="226"/>
      <x:c r="BM673" s="226"/>
      <x:c r="BP673" s="222"/>
      <x:c r="BW673" s="226"/>
      <x:c r="BX673" s="226"/>
      <x:c r="BY673" s="226"/>
      <x:c r="BZ673" s="226"/>
      <x:c r="CB673" s="226"/>
    </x:row>
    <x:row r="674" spans="1:80" x14ac:dyDescent="0.3">
      <x:c r="A674" s="226"/>
      <x:c r="R674" s="226"/>
      <x:c r="T674" s="226"/>
      <x:c r="V674" s="23"/>
      <x:c r="Y674" s="226"/>
      <x:c r="AA674" s="226"/>
      <x:c r="AB674" s="222"/>
      <x:c r="AE674" s="222"/>
      <x:c r="AF674" s="222"/>
      <x:c r="AO674" s="226"/>
      <x:c r="AS674" s="23"/>
      <x:c r="AV674" s="23"/>
      <x:c r="BF674" s="226"/>
      <x:c r="BL674" s="226"/>
      <x:c r="BM674" s="226"/>
      <x:c r="BP674" s="222"/>
      <x:c r="BW674" s="226"/>
      <x:c r="BX674" s="226"/>
      <x:c r="BY674" s="226"/>
      <x:c r="BZ674" s="226"/>
      <x:c r="CB674" s="226"/>
    </x:row>
    <x:row r="675" spans="1:80" x14ac:dyDescent="0.3">
      <x:c r="A675" s="226"/>
      <x:c r="R675" s="226"/>
      <x:c r="T675" s="226"/>
      <x:c r="V675" s="23"/>
      <x:c r="Y675" s="226"/>
      <x:c r="AA675" s="226"/>
      <x:c r="AB675" s="222"/>
      <x:c r="AE675" s="222"/>
      <x:c r="AF675" s="222"/>
      <x:c r="AJ675" s="226"/>
      <x:c r="AS675" s="23"/>
      <x:c r="AV675" s="23"/>
      <x:c r="BF675" s="226"/>
      <x:c r="BL675" s="226"/>
      <x:c r="BM675" s="226"/>
      <x:c r="BP675" s="222"/>
      <x:c r="BW675" s="226"/>
      <x:c r="BX675" s="226"/>
      <x:c r="BY675" s="226"/>
      <x:c r="BZ675" s="226"/>
      <x:c r="CB675" s="226"/>
    </x:row>
    <x:row r="676" spans="1:80" x14ac:dyDescent="0.3">
      <x:c r="A676" s="226"/>
      <x:c r="R676" s="226"/>
      <x:c r="T676" s="226"/>
      <x:c r="V676" s="23"/>
      <x:c r="Y676" s="226"/>
      <x:c r="AA676" s="226"/>
      <x:c r="AB676" s="222"/>
      <x:c r="AE676" s="222"/>
      <x:c r="AF676" s="222"/>
      <x:c r="AN676" s="226"/>
      <x:c r="AO676" s="226"/>
      <x:c r="AS676" s="23"/>
      <x:c r="AV676" s="23"/>
      <x:c r="BF676" s="226"/>
      <x:c r="BL676" s="226"/>
      <x:c r="BM676" s="226"/>
      <x:c r="BP676" s="222"/>
      <x:c r="BW676" s="226"/>
      <x:c r="BX676" s="226"/>
      <x:c r="BY676" s="226"/>
      <x:c r="BZ676" s="226"/>
      <x:c r="CB676" s="226"/>
    </x:row>
    <x:row r="677" spans="1:80" x14ac:dyDescent="0.3">
      <x:c r="A677" s="226"/>
      <x:c r="R677" s="226"/>
      <x:c r="T677" s="226"/>
      <x:c r="V677" s="23"/>
      <x:c r="Y677" s="226"/>
      <x:c r="AA677" s="226"/>
      <x:c r="AB677" s="222"/>
      <x:c r="AE677" s="222"/>
      <x:c r="AF677" s="222"/>
      <x:c r="AJ677" s="226"/>
      <x:c r="AN677" s="226"/>
      <x:c r="AO677" s="226"/>
      <x:c r="AP677" s="226"/>
      <x:c r="AS677" s="23"/>
      <x:c r="AV677" s="23"/>
      <x:c r="BF677" s="226"/>
      <x:c r="BL677" s="226"/>
      <x:c r="BM677" s="226"/>
      <x:c r="BP677" s="222"/>
      <x:c r="BW677" s="226"/>
      <x:c r="BX677" s="226"/>
      <x:c r="BY677" s="226"/>
      <x:c r="BZ677" s="226"/>
      <x:c r="CB677" s="226"/>
    </x:row>
    <x:row r="678" spans="1:80" x14ac:dyDescent="0.3">
      <x:c r="A678" s="226"/>
      <x:c r="R678" s="226"/>
      <x:c r="T678" s="226"/>
      <x:c r="V678" s="23"/>
      <x:c r="Y678" s="226"/>
      <x:c r="AA678" s="226"/>
      <x:c r="AB678" s="222"/>
      <x:c r="AE678" s="222"/>
      <x:c r="AF678" s="222"/>
      <x:c r="AN678" s="226"/>
      <x:c r="AO678" s="226"/>
      <x:c r="AP678" s="226"/>
      <x:c r="AS678" s="23"/>
      <x:c r="AV678" s="23"/>
      <x:c r="BF678" s="226"/>
      <x:c r="BL678" s="226"/>
      <x:c r="BM678" s="226"/>
      <x:c r="BP678" s="222"/>
      <x:c r="BW678" s="226"/>
      <x:c r="BX678" s="226"/>
      <x:c r="BY678" s="226"/>
      <x:c r="BZ678" s="226"/>
      <x:c r="CB678" s="226"/>
    </x:row>
    <x:row r="679" spans="1:80" x14ac:dyDescent="0.3">
      <x:c r="A679" s="226"/>
      <x:c r="R679" s="226"/>
      <x:c r="T679" s="226"/>
      <x:c r="V679" s="23"/>
      <x:c r="Y679" s="226"/>
      <x:c r="AA679" s="226"/>
      <x:c r="AB679" s="222"/>
      <x:c r="AE679" s="222"/>
      <x:c r="AF679" s="222"/>
      <x:c r="AN679" s="226"/>
      <x:c r="AO679" s="226"/>
      <x:c r="AP679" s="226"/>
      <x:c r="AS679" s="23"/>
      <x:c r="AV679" s="23"/>
      <x:c r="BF679" s="226"/>
      <x:c r="BL679" s="226"/>
      <x:c r="BM679" s="226"/>
      <x:c r="BP679" s="222"/>
      <x:c r="BW679" s="226"/>
      <x:c r="BX679" s="226"/>
      <x:c r="BY679" s="226"/>
      <x:c r="BZ679" s="226"/>
      <x:c r="CB679" s="226"/>
    </x:row>
    <x:row r="680" spans="1:80" x14ac:dyDescent="0.3">
      <x:c r="A680" s="226"/>
      <x:c r="R680" s="226"/>
      <x:c r="T680" s="226"/>
      <x:c r="V680" s="23"/>
      <x:c r="Y680" s="226"/>
      <x:c r="AA680" s="226"/>
      <x:c r="AB680" s="226"/>
      <x:c r="AE680" s="222"/>
      <x:c r="AF680" s="226"/>
      <x:c r="AO680" s="226"/>
      <x:c r="AS680" s="23"/>
      <x:c r="AV680" s="23"/>
      <x:c r="BF680" s="226"/>
      <x:c r="BL680" s="226"/>
      <x:c r="BM680" s="226"/>
      <x:c r="BP680" s="226"/>
      <x:c r="BW680" s="226"/>
      <x:c r="BX680" s="226"/>
      <x:c r="BY680" s="226"/>
      <x:c r="BZ680" s="226"/>
      <x:c r="CB680" s="226"/>
    </x:row>
    <x:row r="681" spans="1:80" x14ac:dyDescent="0.3">
      <x:c r="A681" s="226"/>
      <x:c r="R681" s="226"/>
      <x:c r="T681" s="226"/>
      <x:c r="V681" s="23"/>
      <x:c r="Y681" s="226"/>
      <x:c r="AA681" s="226"/>
      <x:c r="AB681" s="222"/>
      <x:c r="AE681" s="222"/>
      <x:c r="AF681" s="222"/>
      <x:c r="AO681" s="226"/>
      <x:c r="AS681" s="23"/>
      <x:c r="AV681" s="23"/>
      <x:c r="BF681" s="226"/>
      <x:c r="BL681" s="226"/>
      <x:c r="BM681" s="226"/>
      <x:c r="BP681" s="222"/>
      <x:c r="BW681" s="226"/>
      <x:c r="BX681" s="226"/>
      <x:c r="BY681" s="226"/>
      <x:c r="BZ681" s="226"/>
      <x:c r="CB681" s="226"/>
    </x:row>
    <x:row r="682" spans="1:80" x14ac:dyDescent="0.3">
      <x:c r="A682" s="226"/>
      <x:c r="R682" s="226"/>
      <x:c r="T682" s="226"/>
      <x:c r="V682" s="23"/>
      <x:c r="Y682" s="226"/>
      <x:c r="AA682" s="226"/>
      <x:c r="AB682" s="222"/>
      <x:c r="AE682" s="222"/>
      <x:c r="AF682" s="222"/>
      <x:c r="AN682" s="226"/>
      <x:c r="AO682" s="226"/>
      <x:c r="AS682" s="23"/>
      <x:c r="AV682" s="23"/>
      <x:c r="BF682" s="226"/>
      <x:c r="BL682" s="226"/>
      <x:c r="BM682" s="226"/>
      <x:c r="BP682" s="222"/>
      <x:c r="BW682" s="226"/>
      <x:c r="BX682" s="226"/>
      <x:c r="BY682" s="226"/>
      <x:c r="BZ682" s="226"/>
      <x:c r="CB682" s="226"/>
    </x:row>
    <x:row r="683" spans="1:80" x14ac:dyDescent="0.3">
      <x:c r="A683" s="226"/>
      <x:c r="R683" s="226"/>
      <x:c r="T683" s="226"/>
      <x:c r="V683" s="23"/>
      <x:c r="Y683" s="226"/>
      <x:c r="AA683" s="226"/>
      <x:c r="AB683" s="222"/>
      <x:c r="AE683" s="222"/>
      <x:c r="AF683" s="222"/>
      <x:c r="AJ683" s="226"/>
      <x:c r="AO683" s="226"/>
      <x:c r="AS683" s="23"/>
      <x:c r="AV683" s="23"/>
      <x:c r="BF683" s="226"/>
      <x:c r="BL683" s="226"/>
      <x:c r="BM683" s="226"/>
      <x:c r="BP683" s="222"/>
      <x:c r="BW683" s="226"/>
      <x:c r="BX683" s="226"/>
      <x:c r="BY683" s="226"/>
      <x:c r="BZ683" s="226"/>
      <x:c r="CB683" s="226"/>
    </x:row>
    <x:row r="684" spans="1:80" x14ac:dyDescent="0.3">
      <x:c r="A684" s="226"/>
      <x:c r="R684" s="226"/>
      <x:c r="T684" s="226"/>
      <x:c r="V684" s="23"/>
      <x:c r="Y684" s="226"/>
      <x:c r="AA684" s="226"/>
      <x:c r="AB684" s="222"/>
      <x:c r="AE684" s="222"/>
      <x:c r="AF684" s="222"/>
      <x:c r="AJ684" s="226"/>
      <x:c r="AN684" s="226"/>
      <x:c r="AO684" s="226"/>
      <x:c r="AP684" s="226"/>
      <x:c r="AS684" s="23"/>
      <x:c r="AV684" s="23"/>
      <x:c r="BF684" s="226"/>
      <x:c r="BL684" s="226"/>
      <x:c r="BM684" s="226"/>
      <x:c r="BP684" s="222"/>
      <x:c r="BW684" s="226"/>
      <x:c r="BX684" s="226"/>
      <x:c r="BY684" s="226"/>
      <x:c r="BZ684" s="226"/>
      <x:c r="CB684" s="226"/>
    </x:row>
    <x:row r="685" spans="1:80" x14ac:dyDescent="0.3">
      <x:c r="A685" s="226"/>
      <x:c r="R685" s="226"/>
      <x:c r="T685" s="226"/>
      <x:c r="V685" s="23"/>
      <x:c r="Y685" s="226"/>
      <x:c r="AA685" s="226"/>
      <x:c r="AB685" s="222"/>
      <x:c r="AE685" s="222"/>
      <x:c r="AF685" s="222"/>
      <x:c r="AJ685" s="226"/>
      <x:c r="AN685" s="226"/>
      <x:c r="AO685" s="226"/>
      <x:c r="AP685" s="226"/>
      <x:c r="AS685" s="23"/>
      <x:c r="AV685" s="23"/>
      <x:c r="BF685" s="226"/>
      <x:c r="BL685" s="226"/>
      <x:c r="BM685" s="226"/>
      <x:c r="BP685" s="222"/>
      <x:c r="BW685" s="226"/>
      <x:c r="BX685" s="226"/>
      <x:c r="BY685" s="226"/>
      <x:c r="BZ685" s="226"/>
      <x:c r="CB685" s="226"/>
    </x:row>
    <x:row r="686" spans="1:80" x14ac:dyDescent="0.3">
      <x:c r="A686" s="226"/>
      <x:c r="R686" s="226"/>
      <x:c r="T686" s="226"/>
      <x:c r="V686" s="23"/>
      <x:c r="Y686" s="226"/>
      <x:c r="AA686" s="226"/>
      <x:c r="AB686" s="222"/>
      <x:c r="AE686" s="222"/>
      <x:c r="AF686" s="222"/>
      <x:c r="AN686" s="226"/>
      <x:c r="AO686" s="226"/>
      <x:c r="AP686" s="226"/>
      <x:c r="AS686" s="23"/>
      <x:c r="AV686" s="23"/>
      <x:c r="BF686" s="226"/>
      <x:c r="BL686" s="226"/>
      <x:c r="BM686" s="226"/>
      <x:c r="BP686" s="222"/>
      <x:c r="BW686" s="226"/>
      <x:c r="BX686" s="226"/>
      <x:c r="BY686" s="226"/>
      <x:c r="BZ686" s="226"/>
      <x:c r="CB686" s="226"/>
    </x:row>
    <x:row r="687" spans="1:80" x14ac:dyDescent="0.3">
      <x:c r="A687" s="226"/>
      <x:c r="R687" s="226"/>
      <x:c r="T687" s="226"/>
      <x:c r="V687" s="23"/>
      <x:c r="Y687" s="226"/>
      <x:c r="AA687" s="226"/>
      <x:c r="AB687" s="222"/>
      <x:c r="AE687" s="222"/>
      <x:c r="AF687" s="222"/>
      <x:c r="AJ687" s="226"/>
      <x:c r="AN687" s="226"/>
      <x:c r="AO687" s="226"/>
      <x:c r="AP687" s="226"/>
      <x:c r="AS687" s="23"/>
      <x:c r="AV687" s="23"/>
      <x:c r="BF687" s="226"/>
      <x:c r="BL687" s="226"/>
      <x:c r="BM687" s="226"/>
      <x:c r="BP687" s="222"/>
      <x:c r="BW687" s="226"/>
      <x:c r="BX687" s="226"/>
      <x:c r="BY687" s="226"/>
      <x:c r="BZ687" s="226"/>
      <x:c r="CB687" s="226"/>
    </x:row>
    <x:row r="688" spans="1:80" x14ac:dyDescent="0.3">
      <x:c r="A688" s="226"/>
      <x:c r="R688" s="226"/>
      <x:c r="T688" s="226"/>
      <x:c r="V688" s="23"/>
      <x:c r="Y688" s="226"/>
      <x:c r="AA688" s="226"/>
      <x:c r="AB688" s="226"/>
      <x:c r="AE688" s="222"/>
      <x:c r="AF688" s="226"/>
      <x:c r="AJ688" s="226"/>
      <x:c r="AN688" s="226"/>
      <x:c r="AO688" s="226"/>
      <x:c r="AS688" s="23"/>
      <x:c r="AV688" s="23"/>
      <x:c r="BF688" s="226"/>
      <x:c r="BL688" s="226"/>
      <x:c r="BM688" s="226"/>
      <x:c r="BP688" s="226"/>
      <x:c r="BW688" s="226"/>
      <x:c r="BX688" s="226"/>
      <x:c r="BY688" s="226"/>
      <x:c r="BZ688" s="226"/>
      <x:c r="CB688" s="226"/>
    </x:row>
    <x:row r="689" spans="1:80" x14ac:dyDescent="0.3">
      <x:c r="A689" s="226"/>
      <x:c r="R689" s="226"/>
      <x:c r="T689" s="226"/>
      <x:c r="V689" s="23"/>
      <x:c r="Y689" s="226"/>
      <x:c r="AA689" s="226"/>
      <x:c r="AB689" s="222"/>
      <x:c r="AE689" s="222"/>
      <x:c r="AF689" s="222"/>
      <x:c r="AJ689" s="226"/>
      <x:c r="AO689" s="226"/>
      <x:c r="AS689" s="23"/>
      <x:c r="AV689" s="23"/>
      <x:c r="BF689" s="226"/>
      <x:c r="BL689" s="226"/>
      <x:c r="BM689" s="226"/>
      <x:c r="BP689" s="222"/>
      <x:c r="BW689" s="226"/>
      <x:c r="BX689" s="226"/>
      <x:c r="BY689" s="226"/>
      <x:c r="BZ689" s="226"/>
      <x:c r="CB689" s="226"/>
    </x:row>
    <x:row r="690" spans="1:80" x14ac:dyDescent="0.3">
      <x:c r="A690" s="226"/>
      <x:c r="R690" s="226"/>
      <x:c r="T690" s="226"/>
      <x:c r="V690" s="23"/>
      <x:c r="Y690" s="226"/>
      <x:c r="AA690" s="226"/>
      <x:c r="AB690" s="222"/>
      <x:c r="AE690" s="222"/>
      <x:c r="AF690" s="222"/>
      <x:c r="AJ690" s="226"/>
      <x:c r="AN690" s="226"/>
      <x:c r="AO690" s="226"/>
      <x:c r="AP690" s="226"/>
      <x:c r="AS690" s="23"/>
      <x:c r="AV690" s="23"/>
      <x:c r="BF690" s="226"/>
      <x:c r="BL690" s="226"/>
      <x:c r="BM690" s="226"/>
      <x:c r="BP690" s="222"/>
      <x:c r="BW690" s="226"/>
      <x:c r="BX690" s="226"/>
      <x:c r="BY690" s="226"/>
      <x:c r="BZ690" s="226"/>
      <x:c r="CB690" s="226"/>
    </x:row>
    <x:row r="691" spans="1:80" x14ac:dyDescent="0.3">
      <x:c r="A691" s="226"/>
      <x:c r="R691" s="226"/>
      <x:c r="T691" s="226"/>
      <x:c r="V691" s="23"/>
      <x:c r="Y691" s="226"/>
      <x:c r="AA691" s="226"/>
      <x:c r="AB691" s="222"/>
      <x:c r="AE691" s="222"/>
      <x:c r="AF691" s="222"/>
      <x:c r="AJ691" s="226"/>
      <x:c r="AN691" s="226"/>
      <x:c r="AO691" s="226"/>
      <x:c r="AS691" s="23"/>
      <x:c r="AV691" s="23"/>
      <x:c r="BF691" s="226"/>
      <x:c r="BL691" s="226"/>
      <x:c r="BM691" s="226"/>
      <x:c r="BP691" s="222"/>
      <x:c r="BW691" s="226"/>
      <x:c r="BX691" s="226"/>
      <x:c r="BY691" s="226"/>
      <x:c r="BZ691" s="226"/>
      <x:c r="CB691" s="226"/>
    </x:row>
    <x:row r="692" spans="1:80" x14ac:dyDescent="0.3">
      <x:c r="A692" s="226"/>
      <x:c r="R692" s="226"/>
      <x:c r="T692" s="226"/>
      <x:c r="V692" s="23"/>
      <x:c r="Y692" s="226"/>
      <x:c r="AA692" s="226"/>
      <x:c r="AB692" s="222"/>
      <x:c r="AE692" s="222"/>
      <x:c r="AF692" s="222"/>
      <x:c r="AS692" s="23"/>
      <x:c r="AV692" s="23"/>
      <x:c r="BF692" s="226"/>
      <x:c r="BL692" s="226"/>
      <x:c r="BM692" s="226"/>
      <x:c r="BP692" s="222"/>
      <x:c r="BW692" s="226"/>
      <x:c r="BX692" s="226"/>
      <x:c r="BY692" s="226"/>
      <x:c r="BZ692" s="226"/>
      <x:c r="CB692" s="226"/>
    </x:row>
    <x:row r="693" spans="1:80" x14ac:dyDescent="0.3">
      <x:c r="A693" s="226"/>
      <x:c r="R693" s="226"/>
      <x:c r="T693" s="226"/>
      <x:c r="V693" s="23"/>
      <x:c r="Y693" s="226"/>
      <x:c r="AA693" s="226"/>
      <x:c r="AB693" s="226"/>
      <x:c r="AE693" s="226"/>
      <x:c r="AF693" s="226"/>
      <x:c r="AJ693" s="226"/>
      <x:c r="AN693" s="226"/>
      <x:c r="AO693" s="226"/>
      <x:c r="AP693" s="226"/>
      <x:c r="AS693" s="23"/>
      <x:c r="AV693" s="23"/>
      <x:c r="BF693" s="226"/>
      <x:c r="BL693" s="226"/>
      <x:c r="BM693" s="226"/>
      <x:c r="BP693" s="226"/>
      <x:c r="BW693" s="226"/>
      <x:c r="BX693" s="226"/>
      <x:c r="BY693" s="226"/>
      <x:c r="BZ693" s="226"/>
      <x:c r="CB693" s="226"/>
    </x:row>
    <x:row r="694" spans="1:80" x14ac:dyDescent="0.3">
      <x:c r="A694" s="226"/>
      <x:c r="R694" s="226"/>
      <x:c r="T694" s="226"/>
      <x:c r="V694" s="23"/>
      <x:c r="Y694" s="226"/>
      <x:c r="AA694" s="226"/>
      <x:c r="AB694" s="222"/>
      <x:c r="AE694" s="222"/>
      <x:c r="AF694" s="222"/>
      <x:c r="AN694" s="226"/>
      <x:c r="AO694" s="226"/>
      <x:c r="AP694" s="226"/>
      <x:c r="AS694" s="23"/>
      <x:c r="AV694" s="23"/>
      <x:c r="BF694" s="226"/>
      <x:c r="BL694" s="226"/>
      <x:c r="BM694" s="226"/>
      <x:c r="BP694" s="222"/>
      <x:c r="BW694" s="226"/>
      <x:c r="BX694" s="226"/>
      <x:c r="BY694" s="226"/>
      <x:c r="BZ694" s="226"/>
      <x:c r="CB694" s="226"/>
    </x:row>
    <x:row r="695" spans="1:80" x14ac:dyDescent="0.3">
      <x:c r="A695" s="226"/>
      <x:c r="R695" s="226"/>
      <x:c r="T695" s="226"/>
      <x:c r="V695" s="23"/>
      <x:c r="Y695" s="226"/>
      <x:c r="AA695" s="226"/>
      <x:c r="AB695" s="222"/>
      <x:c r="AE695" s="222"/>
      <x:c r="AF695" s="222"/>
      <x:c r="AJ695" s="226"/>
      <x:c r="AS695" s="23"/>
      <x:c r="AV695" s="23"/>
      <x:c r="BF695" s="226"/>
      <x:c r="BL695" s="226"/>
      <x:c r="BM695" s="226"/>
      <x:c r="BP695" s="222"/>
      <x:c r="BW695" s="226"/>
      <x:c r="BX695" s="226"/>
      <x:c r="BY695" s="226"/>
      <x:c r="BZ695" s="226"/>
      <x:c r="CB695" s="226"/>
    </x:row>
    <x:row r="696" spans="1:80" x14ac:dyDescent="0.3">
      <x:c r="A696" s="226"/>
      <x:c r="R696" s="226"/>
      <x:c r="T696" s="226"/>
      <x:c r="V696" s="23"/>
      <x:c r="X696" s="222"/>
      <x:c r="Y696" s="226"/>
      <x:c r="AA696" s="226"/>
      <x:c r="AB696" s="222"/>
      <x:c r="AE696" s="222"/>
      <x:c r="AF696" s="222"/>
      <x:c r="AJ696" s="226"/>
      <x:c r="AN696" s="226"/>
      <x:c r="AO696" s="226"/>
      <x:c r="AP696" s="226"/>
      <x:c r="AS696" s="23"/>
      <x:c r="AV696" s="23"/>
      <x:c r="BF696" s="226"/>
      <x:c r="BL696" s="226"/>
      <x:c r="BM696" s="226"/>
      <x:c r="BP696" s="222"/>
      <x:c r="BW696" s="226"/>
      <x:c r="BX696" s="226"/>
      <x:c r="BY696" s="226"/>
      <x:c r="BZ696" s="226"/>
      <x:c r="CB696" s="226"/>
    </x:row>
    <x:row r="697" spans="1:80" x14ac:dyDescent="0.3">
      <x:c r="A697" s="226"/>
      <x:c r="R697" s="226"/>
      <x:c r="T697" s="226"/>
      <x:c r="V697" s="23"/>
      <x:c r="Y697" s="226"/>
      <x:c r="AA697" s="226"/>
      <x:c r="AB697" s="222"/>
      <x:c r="AE697" s="222"/>
      <x:c r="AF697" s="222"/>
      <x:c r="AJ697" s="226"/>
      <x:c r="AS697" s="23"/>
      <x:c r="AV697" s="23"/>
      <x:c r="BF697" s="226"/>
      <x:c r="BL697" s="226"/>
      <x:c r="BM697" s="226"/>
      <x:c r="BP697" s="222"/>
      <x:c r="BW697" s="226"/>
      <x:c r="BX697" s="226"/>
      <x:c r="BY697" s="226"/>
      <x:c r="BZ697" s="226"/>
      <x:c r="CB697" s="226"/>
    </x:row>
    <x:row r="698" spans="1:80" x14ac:dyDescent="0.3">
      <x:c r="A698" s="226"/>
      <x:c r="R698" s="226"/>
      <x:c r="T698" s="226"/>
      <x:c r="V698" s="23"/>
      <x:c r="Y698" s="226"/>
      <x:c r="AA698" s="226"/>
      <x:c r="AB698" s="222"/>
      <x:c r="AE698" s="222"/>
      <x:c r="AF698" s="222"/>
      <x:c r="AO698" s="226"/>
      <x:c r="AS698" s="23"/>
      <x:c r="AV698" s="23"/>
      <x:c r="BF698" s="226"/>
      <x:c r="BL698" s="226"/>
      <x:c r="BM698" s="226"/>
      <x:c r="BP698" s="222"/>
      <x:c r="BW698" s="226"/>
      <x:c r="BX698" s="226"/>
      <x:c r="BY698" s="226"/>
      <x:c r="BZ698" s="226"/>
      <x:c r="CB698" s="226"/>
    </x:row>
    <x:row r="699" spans="1:80" x14ac:dyDescent="0.3">
      <x:c r="A699" s="226"/>
      <x:c r="R699" s="226"/>
      <x:c r="T699" s="226"/>
      <x:c r="V699" s="23"/>
      <x:c r="Y699" s="226"/>
      <x:c r="AA699" s="226"/>
      <x:c r="AB699" s="222"/>
      <x:c r="AE699" s="222"/>
      <x:c r="AF699" s="222"/>
      <x:c r="AJ699" s="226"/>
      <x:c r="AO699" s="226"/>
      <x:c r="AS699" s="23"/>
      <x:c r="AV699" s="23"/>
      <x:c r="BF699" s="226"/>
      <x:c r="BL699" s="226"/>
      <x:c r="BM699" s="226"/>
      <x:c r="BP699" s="222"/>
      <x:c r="BW699" s="226"/>
      <x:c r="BX699" s="226"/>
      <x:c r="BY699" s="226"/>
      <x:c r="BZ699" s="226"/>
      <x:c r="CB699" s="226"/>
    </x:row>
    <x:row r="700" spans="1:80" x14ac:dyDescent="0.3">
      <x:c r="A700" s="226"/>
      <x:c r="R700" s="226"/>
      <x:c r="T700" s="226"/>
      <x:c r="V700" s="23"/>
      <x:c r="Y700" s="226"/>
      <x:c r="AA700" s="226"/>
      <x:c r="AB700" s="222"/>
      <x:c r="AE700" s="222"/>
      <x:c r="AF700" s="222"/>
      <x:c r="AJ700" s="226"/>
      <x:c r="AO700" s="226"/>
      <x:c r="AS700" s="23"/>
      <x:c r="AV700" s="23"/>
      <x:c r="BF700" s="226"/>
      <x:c r="BL700" s="226"/>
      <x:c r="BM700" s="226"/>
      <x:c r="BP700" s="222"/>
      <x:c r="BW700" s="226"/>
      <x:c r="BX700" s="226"/>
      <x:c r="BY700" s="226"/>
      <x:c r="BZ700" s="226"/>
      <x:c r="CB700" s="226"/>
    </x:row>
    <x:row r="701" spans="1:80" x14ac:dyDescent="0.3">
      <x:c r="A701" s="226"/>
      <x:c r="R701" s="226"/>
      <x:c r="T701" s="226"/>
      <x:c r="V701" s="23"/>
      <x:c r="Y701" s="226"/>
      <x:c r="AA701" s="226"/>
      <x:c r="AB701" s="222"/>
      <x:c r="AE701" s="222"/>
      <x:c r="AF701" s="222"/>
      <x:c r="AJ701" s="226"/>
      <x:c r="AN701" s="226"/>
      <x:c r="AO701" s="226"/>
      <x:c r="AP701" s="226"/>
      <x:c r="AS701" s="23"/>
      <x:c r="AV701" s="23"/>
      <x:c r="BF701" s="226"/>
      <x:c r="BL701" s="226"/>
      <x:c r="BM701" s="226"/>
      <x:c r="BP701" s="222"/>
      <x:c r="BW701" s="226"/>
      <x:c r="BX701" s="226"/>
      <x:c r="BY701" s="226"/>
      <x:c r="BZ701" s="226"/>
      <x:c r="CB701" s="226"/>
    </x:row>
    <x:row r="702" spans="1:80" x14ac:dyDescent="0.3">
      <x:c r="A702" s="226"/>
      <x:c r="R702" s="226"/>
      <x:c r="T702" s="226"/>
      <x:c r="V702" s="23"/>
      <x:c r="Y702" s="226"/>
      <x:c r="AA702" s="226"/>
      <x:c r="AB702" s="222"/>
      <x:c r="AE702" s="222"/>
      <x:c r="AF702" s="222"/>
      <x:c r="AJ702" s="226"/>
      <x:c r="AO702" s="226"/>
      <x:c r="AS702" s="23"/>
      <x:c r="AV702" s="23"/>
      <x:c r="BF702" s="226"/>
      <x:c r="BL702" s="226"/>
      <x:c r="BM702" s="226"/>
      <x:c r="BP702" s="222"/>
      <x:c r="BW702" s="226"/>
      <x:c r="BX702" s="226"/>
      <x:c r="BY702" s="226"/>
      <x:c r="BZ702" s="226"/>
      <x:c r="CB702" s="226"/>
    </x:row>
    <x:row r="703" spans="1:80" x14ac:dyDescent="0.3">
      <x:c r="A703" s="226"/>
      <x:c r="R703" s="226"/>
      <x:c r="T703" s="226"/>
      <x:c r="V703" s="23"/>
      <x:c r="Y703" s="226"/>
      <x:c r="AA703" s="226"/>
      <x:c r="AB703" s="222"/>
      <x:c r="AE703" s="222"/>
      <x:c r="AF703" s="222"/>
      <x:c r="AJ703" s="226"/>
      <x:c r="AO703" s="226"/>
      <x:c r="AS703" s="23"/>
      <x:c r="AV703" s="23"/>
      <x:c r="BF703" s="226"/>
      <x:c r="BL703" s="226"/>
      <x:c r="BM703" s="226"/>
      <x:c r="BP703" s="222"/>
      <x:c r="BW703" s="226"/>
      <x:c r="BX703" s="226"/>
      <x:c r="BY703" s="226"/>
      <x:c r="BZ703" s="226"/>
      <x:c r="CB703" s="226"/>
    </x:row>
    <x:row r="704" spans="1:80" x14ac:dyDescent="0.3">
      <x:c r="A704" s="226"/>
      <x:c r="R704" s="226"/>
      <x:c r="T704" s="226"/>
      <x:c r="V704" s="23"/>
      <x:c r="Y704" s="226"/>
      <x:c r="AA704" s="226"/>
      <x:c r="AB704" s="222"/>
      <x:c r="AE704" s="222"/>
      <x:c r="AF704" s="222"/>
      <x:c r="AJ704" s="226"/>
      <x:c r="AN704" s="226"/>
      <x:c r="AO704" s="226"/>
      <x:c r="AP704" s="226"/>
      <x:c r="AS704" s="23"/>
      <x:c r="AV704" s="23"/>
      <x:c r="BF704" s="226"/>
      <x:c r="BL704" s="226"/>
      <x:c r="BM704" s="226"/>
      <x:c r="BP704" s="222"/>
      <x:c r="BW704" s="226"/>
      <x:c r="BX704" s="226"/>
      <x:c r="BY704" s="226"/>
      <x:c r="BZ704" s="226"/>
      <x:c r="CB704" s="226"/>
    </x:row>
    <x:row r="705" spans="1:80" x14ac:dyDescent="0.3">
      <x:c r="A705" s="226"/>
      <x:c r="R705" s="226"/>
      <x:c r="T705" s="226"/>
      <x:c r="V705" s="23"/>
      <x:c r="Y705" s="226"/>
      <x:c r="AA705" s="226"/>
      <x:c r="AB705" s="222"/>
      <x:c r="AE705" s="222"/>
      <x:c r="AF705" s="222"/>
      <x:c r="AS705" s="23"/>
      <x:c r="AV705" s="23"/>
      <x:c r="BF705" s="226"/>
      <x:c r="BL705" s="226"/>
      <x:c r="BM705" s="226"/>
      <x:c r="BP705" s="222"/>
      <x:c r="BW705" s="226"/>
      <x:c r="BX705" s="226"/>
      <x:c r="BY705" s="226"/>
      <x:c r="BZ705" s="226"/>
      <x:c r="CB705" s="226"/>
    </x:row>
    <x:row r="706" spans="1:80" x14ac:dyDescent="0.3">
      <x:c r="A706" s="226"/>
      <x:c r="R706" s="226"/>
      <x:c r="T706" s="226"/>
      <x:c r="V706" s="23"/>
      <x:c r="Y706" s="226"/>
      <x:c r="AA706" s="226"/>
      <x:c r="AB706" s="222"/>
      <x:c r="AE706" s="222"/>
      <x:c r="AF706" s="222"/>
      <x:c r="AJ706" s="226"/>
      <x:c r="AN706" s="226"/>
      <x:c r="AO706" s="226"/>
      <x:c r="AP706" s="226"/>
      <x:c r="AS706" s="23"/>
      <x:c r="AV706" s="23"/>
      <x:c r="BF706" s="226"/>
      <x:c r="BL706" s="226"/>
      <x:c r="BM706" s="226"/>
      <x:c r="BP706" s="222"/>
      <x:c r="BW706" s="226"/>
      <x:c r="BX706" s="226"/>
      <x:c r="BY706" s="226"/>
      <x:c r="BZ706" s="226"/>
      <x:c r="CB706" s="226"/>
    </x:row>
    <x:row r="707" spans="1:80" x14ac:dyDescent="0.3">
      <x:c r="A707" s="226"/>
      <x:c r="R707" s="226"/>
      <x:c r="T707" s="226"/>
      <x:c r="V707" s="23"/>
      <x:c r="Y707" s="226"/>
      <x:c r="AA707" s="226"/>
      <x:c r="AB707" s="222"/>
      <x:c r="AE707" s="222"/>
      <x:c r="AF707" s="222"/>
      <x:c r="AS707" s="23"/>
      <x:c r="AV707" s="23"/>
      <x:c r="BF707" s="226"/>
      <x:c r="BL707" s="226"/>
      <x:c r="BM707" s="226"/>
      <x:c r="BP707" s="222"/>
      <x:c r="BW707" s="226"/>
      <x:c r="BX707" s="226"/>
      <x:c r="BY707" s="226"/>
      <x:c r="BZ707" s="226"/>
      <x:c r="CB707" s="226"/>
    </x:row>
    <x:row r="708" spans="1:80" x14ac:dyDescent="0.3">
      <x:c r="A708" s="226"/>
      <x:c r="R708" s="226"/>
      <x:c r="T708" s="226"/>
      <x:c r="V708" s="23"/>
      <x:c r="Y708" s="226"/>
      <x:c r="AA708" s="226"/>
      <x:c r="AB708" s="222"/>
      <x:c r="AE708" s="222"/>
      <x:c r="AF708" s="222"/>
      <x:c r="AJ708" s="226"/>
      <x:c r="AN708" s="226"/>
      <x:c r="AO708" s="226"/>
      <x:c r="AS708" s="23"/>
      <x:c r="AV708" s="23"/>
      <x:c r="BF708" s="226"/>
      <x:c r="BL708" s="226"/>
      <x:c r="BM708" s="226"/>
      <x:c r="BP708" s="222"/>
      <x:c r="BW708" s="226"/>
      <x:c r="BX708" s="226"/>
      <x:c r="BY708" s="226"/>
      <x:c r="BZ708" s="226"/>
      <x:c r="CB708" s="226"/>
    </x:row>
    <x:row r="709" spans="1:80" x14ac:dyDescent="0.3">
      <x:c r="A709" s="226"/>
      <x:c r="R709" s="226"/>
      <x:c r="T709" s="226"/>
      <x:c r="V709" s="23"/>
      <x:c r="Y709" s="226"/>
      <x:c r="AA709" s="226"/>
      <x:c r="AB709" s="222"/>
      <x:c r="AE709" s="222"/>
      <x:c r="AF709" s="222"/>
      <x:c r="AJ709" s="226"/>
      <x:c r="AN709" s="226"/>
      <x:c r="AO709" s="226"/>
      <x:c r="AP709" s="226"/>
      <x:c r="AS709" s="23"/>
      <x:c r="AV709" s="23"/>
      <x:c r="BF709" s="226"/>
      <x:c r="BL709" s="226"/>
      <x:c r="BM709" s="226"/>
      <x:c r="BP709" s="222"/>
      <x:c r="BW709" s="226"/>
      <x:c r="BX709" s="226"/>
      <x:c r="BY709" s="226"/>
      <x:c r="BZ709" s="226"/>
      <x:c r="CB709" s="226"/>
    </x:row>
    <x:row r="710" spans="1:80" x14ac:dyDescent="0.3">
      <x:c r="A710" s="226"/>
      <x:c r="R710" s="226"/>
      <x:c r="T710" s="226"/>
      <x:c r="V710" s="23"/>
      <x:c r="Y710" s="226"/>
      <x:c r="AA710" s="226"/>
      <x:c r="AB710" s="222"/>
      <x:c r="AE710" s="222"/>
      <x:c r="AF710" s="222"/>
      <x:c r="AJ710" s="226"/>
      <x:c r="AN710" s="226"/>
      <x:c r="AO710" s="226"/>
      <x:c r="AS710" s="23"/>
      <x:c r="AV710" s="23"/>
      <x:c r="BF710" s="226"/>
      <x:c r="BL710" s="226"/>
      <x:c r="BM710" s="226"/>
      <x:c r="BP710" s="222"/>
      <x:c r="BW710" s="226"/>
      <x:c r="BX710" s="226"/>
      <x:c r="BY710" s="226"/>
      <x:c r="BZ710" s="226"/>
      <x:c r="CB710" s="226"/>
    </x:row>
    <x:row r="711" spans="1:80" x14ac:dyDescent="0.3">
      <x:c r="A711" s="226"/>
      <x:c r="R711" s="226"/>
      <x:c r="T711" s="226"/>
      <x:c r="V711" s="23"/>
      <x:c r="Y711" s="226"/>
      <x:c r="AA711" s="226"/>
      <x:c r="AB711" s="222"/>
      <x:c r="AE711" s="222"/>
      <x:c r="AF711" s="222"/>
      <x:c r="AJ711" s="226"/>
      <x:c r="AN711" s="226"/>
      <x:c r="AO711" s="226"/>
      <x:c r="AP711" s="226"/>
      <x:c r="AS711" s="23"/>
      <x:c r="AV711" s="23"/>
      <x:c r="BF711" s="226"/>
      <x:c r="BL711" s="226"/>
      <x:c r="BM711" s="226"/>
      <x:c r="BP711" s="222"/>
      <x:c r="BW711" s="226"/>
      <x:c r="BX711" s="226"/>
      <x:c r="BY711" s="226"/>
      <x:c r="BZ711" s="226"/>
      <x:c r="CB711" s="226"/>
    </x:row>
    <x:row r="712" spans="1:80" x14ac:dyDescent="0.3">
      <x:c r="A712" s="226"/>
      <x:c r="R712" s="226"/>
      <x:c r="T712" s="226"/>
      <x:c r="V712" s="23"/>
      <x:c r="Y712" s="226"/>
      <x:c r="AA712" s="226"/>
      <x:c r="AB712" s="222"/>
      <x:c r="AE712" s="222"/>
      <x:c r="AF712" s="222"/>
      <x:c r="AJ712" s="226"/>
      <x:c r="AN712" s="226"/>
      <x:c r="AO712" s="226"/>
      <x:c r="AP712" s="226"/>
      <x:c r="AS712" s="23"/>
      <x:c r="AV712" s="23"/>
      <x:c r="BF712" s="226"/>
      <x:c r="BL712" s="226"/>
      <x:c r="BM712" s="226"/>
      <x:c r="BP712" s="222"/>
      <x:c r="BW712" s="226"/>
      <x:c r="BX712" s="226"/>
      <x:c r="BY712" s="226"/>
      <x:c r="BZ712" s="226"/>
      <x:c r="CB712" s="226"/>
    </x:row>
    <x:row r="713" spans="1:80" x14ac:dyDescent="0.3">
      <x:c r="A713" s="226"/>
      <x:c r="R713" s="226"/>
      <x:c r="T713" s="226"/>
      <x:c r="V713" s="23"/>
      <x:c r="Y713" s="226"/>
      <x:c r="AA713" s="226"/>
      <x:c r="AB713" s="222"/>
      <x:c r="AE713" s="222"/>
      <x:c r="AF713" s="222"/>
      <x:c r="AJ713" s="226"/>
      <x:c r="AN713" s="226"/>
      <x:c r="AO713" s="226"/>
      <x:c r="AP713" s="226"/>
      <x:c r="AS713" s="23"/>
      <x:c r="AV713" s="23"/>
      <x:c r="BF713" s="226"/>
      <x:c r="BL713" s="226"/>
      <x:c r="BM713" s="226"/>
      <x:c r="BP713" s="222"/>
      <x:c r="BW713" s="226"/>
      <x:c r="BX713" s="226"/>
      <x:c r="BY713" s="226"/>
      <x:c r="BZ713" s="226"/>
      <x:c r="CB713" s="226"/>
    </x:row>
    <x:row r="714" spans="1:80" x14ac:dyDescent="0.3">
      <x:c r="A714" s="226"/>
      <x:c r="R714" s="226"/>
      <x:c r="T714" s="226"/>
      <x:c r="V714" s="23"/>
      <x:c r="Y714" s="226"/>
      <x:c r="AA714" s="226"/>
      <x:c r="AB714" s="222"/>
      <x:c r="AE714" s="222"/>
      <x:c r="AF714" s="222"/>
      <x:c r="AO714" s="226"/>
      <x:c r="AS714" s="23"/>
      <x:c r="AV714" s="23"/>
      <x:c r="BF714" s="226"/>
      <x:c r="BL714" s="226"/>
      <x:c r="BM714" s="226"/>
      <x:c r="BP714" s="222"/>
      <x:c r="BW714" s="226"/>
      <x:c r="BX714" s="226"/>
      <x:c r="BY714" s="226"/>
      <x:c r="BZ714" s="226"/>
      <x:c r="CB714" s="226"/>
    </x:row>
    <x:row r="715" spans="1:80" x14ac:dyDescent="0.3">
      <x:c r="A715" s="226"/>
      <x:c r="R715" s="226"/>
      <x:c r="T715" s="226"/>
      <x:c r="V715" s="23"/>
      <x:c r="Y715" s="226"/>
      <x:c r="AA715" s="226"/>
      <x:c r="AB715" s="222"/>
      <x:c r="AE715" s="222"/>
      <x:c r="AF715" s="222"/>
      <x:c r="AN715" s="226"/>
      <x:c r="AO715" s="226"/>
      <x:c r="AP715" s="226"/>
      <x:c r="AS715" s="23"/>
      <x:c r="AV715" s="23"/>
      <x:c r="BF715" s="226"/>
      <x:c r="BL715" s="226"/>
      <x:c r="BM715" s="226"/>
      <x:c r="BP715" s="222"/>
      <x:c r="BW715" s="226"/>
      <x:c r="BX715" s="226"/>
      <x:c r="BY715" s="226"/>
      <x:c r="BZ715" s="226"/>
      <x:c r="CB715" s="226"/>
    </x:row>
    <x:row r="716" spans="1:80" x14ac:dyDescent="0.3">
      <x:c r="A716" s="226"/>
      <x:c r="R716" s="226"/>
      <x:c r="T716" s="226"/>
      <x:c r="V716" s="23"/>
      <x:c r="Y716" s="226"/>
      <x:c r="AA716" s="226"/>
      <x:c r="AB716" s="222"/>
      <x:c r="AE716" s="222"/>
      <x:c r="AF716" s="222"/>
      <x:c r="AJ716" s="226"/>
      <x:c r="AN716" s="226"/>
      <x:c r="AO716" s="226"/>
      <x:c r="AS716" s="23"/>
      <x:c r="AV716" s="23"/>
      <x:c r="BF716" s="226"/>
      <x:c r="BL716" s="226"/>
      <x:c r="BM716" s="226"/>
      <x:c r="BP716" s="222"/>
      <x:c r="BW716" s="226"/>
      <x:c r="BX716" s="226"/>
      <x:c r="BY716" s="226"/>
      <x:c r="BZ716" s="226"/>
      <x:c r="CB716" s="226"/>
    </x:row>
    <x:row r="717" spans="1:80" x14ac:dyDescent="0.3">
      <x:c r="A717" s="226"/>
      <x:c r="R717" s="226"/>
      <x:c r="T717" s="226"/>
      <x:c r="V717" s="23"/>
      <x:c r="Y717" s="226"/>
      <x:c r="AA717" s="226"/>
      <x:c r="AB717" s="222"/>
      <x:c r="AE717" s="222"/>
      <x:c r="AF717" s="222"/>
      <x:c r="AO717" s="226"/>
      <x:c r="AP717" s="226"/>
      <x:c r="AS717" s="23"/>
      <x:c r="AV717" s="23"/>
      <x:c r="BF717" s="226"/>
      <x:c r="BL717" s="226"/>
      <x:c r="BM717" s="226"/>
      <x:c r="BP717" s="222"/>
      <x:c r="BW717" s="226"/>
      <x:c r="BX717" s="226"/>
      <x:c r="BY717" s="226"/>
      <x:c r="BZ717" s="226"/>
      <x:c r="CB717" s="226"/>
    </x:row>
    <x:row r="718" spans="1:80" x14ac:dyDescent="0.3">
      <x:c r="A718" s="226"/>
      <x:c r="R718" s="226"/>
      <x:c r="T718" s="226"/>
      <x:c r="V718" s="23"/>
      <x:c r="Y718" s="226"/>
      <x:c r="AA718" s="226"/>
      <x:c r="AB718" s="222"/>
      <x:c r="AE718" s="222"/>
      <x:c r="AF718" s="222"/>
      <x:c r="AN718" s="226"/>
      <x:c r="AO718" s="226"/>
      <x:c r="AS718" s="23"/>
      <x:c r="AV718" s="23"/>
      <x:c r="BF718" s="226"/>
      <x:c r="BL718" s="226"/>
      <x:c r="BM718" s="226"/>
      <x:c r="BP718" s="222"/>
      <x:c r="BW718" s="226"/>
      <x:c r="BX718" s="226"/>
      <x:c r="BY718" s="226"/>
      <x:c r="BZ718" s="226"/>
      <x:c r="CB718" s="226"/>
    </x:row>
    <x:row r="719" spans="1:80" x14ac:dyDescent="0.3">
      <x:c r="A719" s="226"/>
      <x:c r="R719" s="226"/>
      <x:c r="T719" s="226"/>
      <x:c r="V719" s="23"/>
      <x:c r="Y719" s="226"/>
      <x:c r="AA719" s="226"/>
      <x:c r="AB719" s="222"/>
      <x:c r="AE719" s="222"/>
      <x:c r="AF719" s="222"/>
      <x:c r="AJ719" s="226"/>
      <x:c r="AN719" s="226"/>
      <x:c r="AO719" s="226"/>
      <x:c r="AP719" s="226"/>
      <x:c r="AS719" s="23"/>
      <x:c r="AV719" s="23"/>
      <x:c r="BF719" s="226"/>
      <x:c r="BL719" s="226"/>
      <x:c r="BM719" s="226"/>
      <x:c r="BP719" s="222"/>
      <x:c r="BW719" s="226"/>
      <x:c r="BX719" s="226"/>
      <x:c r="BY719" s="226"/>
      <x:c r="BZ719" s="226"/>
      <x:c r="CB719" s="226"/>
    </x:row>
    <x:row r="720" spans="1:80" x14ac:dyDescent="0.3">
      <x:c r="A720" s="226"/>
      <x:c r="R720" s="226"/>
      <x:c r="T720" s="226"/>
      <x:c r="V720" s="23"/>
      <x:c r="Y720" s="226"/>
      <x:c r="AA720" s="226"/>
      <x:c r="AB720" s="222"/>
      <x:c r="AE720" s="222"/>
      <x:c r="AF720" s="222"/>
      <x:c r="AO720" s="226"/>
      <x:c r="AS720" s="23"/>
      <x:c r="AV720" s="23"/>
      <x:c r="BF720" s="226"/>
      <x:c r="BL720" s="226"/>
      <x:c r="BM720" s="226"/>
      <x:c r="BP720" s="222"/>
      <x:c r="BW720" s="226"/>
      <x:c r="BX720" s="226"/>
      <x:c r="BY720" s="226"/>
      <x:c r="BZ720" s="226"/>
      <x:c r="CB720" s="226"/>
    </x:row>
    <x:row r="721" spans="1:80" x14ac:dyDescent="0.3">
      <x:c r="A721" s="226"/>
      <x:c r="R721" s="226"/>
      <x:c r="T721" s="226"/>
      <x:c r="V721" s="23"/>
      <x:c r="Y721" s="226"/>
      <x:c r="AA721" s="226"/>
      <x:c r="AB721" s="222"/>
      <x:c r="AE721" s="222"/>
      <x:c r="AF721" s="222"/>
      <x:c r="AJ721" s="226"/>
      <x:c r="AN721" s="226"/>
      <x:c r="AO721" s="226"/>
      <x:c r="AP721" s="226"/>
      <x:c r="AS721" s="23"/>
      <x:c r="AV721" s="23"/>
      <x:c r="BF721" s="226"/>
      <x:c r="BL721" s="226"/>
      <x:c r="BM721" s="226"/>
      <x:c r="BP721" s="222"/>
      <x:c r="BW721" s="226"/>
      <x:c r="BX721" s="226"/>
      <x:c r="BY721" s="226"/>
      <x:c r="BZ721" s="226"/>
      <x:c r="CB721" s="226"/>
    </x:row>
    <x:row r="722" spans="1:80" x14ac:dyDescent="0.3">
      <x:c r="A722" s="226"/>
      <x:c r="R722" s="226"/>
      <x:c r="T722" s="226"/>
      <x:c r="V722" s="23"/>
      <x:c r="Y722" s="226"/>
      <x:c r="AA722" s="226"/>
      <x:c r="AB722" s="222"/>
      <x:c r="AE722" s="222"/>
      <x:c r="AF722" s="222"/>
      <x:c r="AN722" s="226"/>
      <x:c r="AO722" s="226"/>
      <x:c r="AS722" s="23"/>
      <x:c r="AV722" s="23"/>
      <x:c r="BF722" s="226"/>
      <x:c r="BL722" s="226"/>
      <x:c r="BM722" s="226"/>
      <x:c r="BP722" s="222"/>
      <x:c r="BW722" s="226"/>
      <x:c r="BX722" s="226"/>
      <x:c r="BY722" s="226"/>
      <x:c r="BZ722" s="226"/>
      <x:c r="CB722" s="226"/>
    </x:row>
    <x:row r="723" spans="1:80" x14ac:dyDescent="0.3">
      <x:c r="A723" s="226"/>
      <x:c r="R723" s="226"/>
      <x:c r="T723" s="226"/>
      <x:c r="V723" s="23"/>
      <x:c r="Y723" s="226"/>
      <x:c r="AA723" s="226"/>
      <x:c r="AB723" s="222"/>
      <x:c r="AE723" s="222"/>
      <x:c r="AF723" s="222"/>
      <x:c r="AS723" s="23"/>
      <x:c r="AV723" s="23"/>
      <x:c r="BF723" s="226"/>
      <x:c r="BL723" s="226"/>
      <x:c r="BM723" s="226"/>
      <x:c r="BP723" s="222"/>
      <x:c r="BW723" s="226"/>
      <x:c r="BX723" s="226"/>
      <x:c r="BY723" s="226"/>
      <x:c r="BZ723" s="226"/>
      <x:c r="CB723" s="226"/>
    </x:row>
    <x:row r="724" spans="1:80" x14ac:dyDescent="0.3">
      <x:c r="A724" s="226"/>
      <x:c r="R724" s="226"/>
      <x:c r="T724" s="226"/>
      <x:c r="V724" s="23"/>
      <x:c r="Y724" s="226"/>
      <x:c r="AA724" s="226"/>
      <x:c r="AB724" s="222"/>
      <x:c r="AE724" s="222"/>
      <x:c r="AF724" s="222"/>
      <x:c r="AN724" s="226"/>
      <x:c r="AO724" s="226"/>
      <x:c r="AS724" s="23"/>
      <x:c r="AV724" s="23"/>
      <x:c r="BF724" s="226"/>
      <x:c r="BL724" s="226"/>
      <x:c r="BM724" s="226"/>
      <x:c r="BP724" s="222"/>
      <x:c r="BW724" s="226"/>
      <x:c r="BX724" s="226"/>
      <x:c r="BY724" s="226"/>
      <x:c r="BZ724" s="226"/>
      <x:c r="CB724" s="226"/>
    </x:row>
    <x:row r="725" spans="1:80" x14ac:dyDescent="0.3">
      <x:c r="A725" s="226"/>
      <x:c r="R725" s="226"/>
      <x:c r="T725" s="226"/>
      <x:c r="V725" s="23"/>
      <x:c r="Y725" s="226"/>
      <x:c r="AA725" s="226"/>
      <x:c r="AB725" s="222"/>
      <x:c r="AE725" s="222"/>
      <x:c r="AF725" s="222"/>
      <x:c r="AJ725" s="226"/>
      <x:c r="AN725" s="226"/>
      <x:c r="AO725" s="226"/>
      <x:c r="AP725" s="226"/>
      <x:c r="AS725" s="23"/>
      <x:c r="AV725" s="23"/>
      <x:c r="BF725" s="226"/>
      <x:c r="BL725" s="226"/>
      <x:c r="BM725" s="226"/>
      <x:c r="BP725" s="222"/>
      <x:c r="BW725" s="226"/>
      <x:c r="BX725" s="226"/>
      <x:c r="BY725" s="226"/>
      <x:c r="BZ725" s="226"/>
      <x:c r="CB725" s="226"/>
    </x:row>
    <x:row r="726" spans="1:80" x14ac:dyDescent="0.3">
      <x:c r="A726" s="226"/>
      <x:c r="R726" s="226"/>
      <x:c r="T726" s="226"/>
      <x:c r="V726" s="23"/>
      <x:c r="Y726" s="226"/>
      <x:c r="AA726" s="226"/>
      <x:c r="AB726" s="222"/>
      <x:c r="AE726" s="222"/>
      <x:c r="AF726" s="222"/>
      <x:c r="AJ726" s="226"/>
      <x:c r="AN726" s="226"/>
      <x:c r="AO726" s="226"/>
      <x:c r="AS726" s="23"/>
      <x:c r="AV726" s="23"/>
      <x:c r="BF726" s="226"/>
      <x:c r="BL726" s="226"/>
      <x:c r="BM726" s="226"/>
      <x:c r="BP726" s="222"/>
      <x:c r="BW726" s="226"/>
      <x:c r="BX726" s="226"/>
      <x:c r="BY726" s="226"/>
      <x:c r="BZ726" s="226"/>
      <x:c r="CB726" s="226"/>
    </x:row>
    <x:row r="727" spans="1:80" x14ac:dyDescent="0.3">
      <x:c r="A727" s="226"/>
      <x:c r="R727" s="226"/>
      <x:c r="T727" s="226"/>
      <x:c r="V727" s="23"/>
      <x:c r="Y727" s="226"/>
      <x:c r="AA727" s="226"/>
      <x:c r="AB727" s="222"/>
      <x:c r="AE727" s="222"/>
      <x:c r="AF727" s="222"/>
      <x:c r="AJ727" s="226"/>
      <x:c r="AO727" s="226"/>
      <x:c r="AS727" s="23"/>
      <x:c r="AV727" s="23"/>
      <x:c r="BF727" s="226"/>
      <x:c r="BL727" s="226"/>
      <x:c r="BM727" s="226"/>
      <x:c r="BP727" s="222"/>
      <x:c r="BW727" s="226"/>
      <x:c r="BX727" s="226"/>
      <x:c r="BY727" s="226"/>
      <x:c r="BZ727" s="226"/>
      <x:c r="CB727" s="226"/>
    </x:row>
    <x:row r="728" spans="1:80" x14ac:dyDescent="0.3">
      <x:c r="A728" s="226"/>
      <x:c r="R728" s="226"/>
      <x:c r="T728" s="226"/>
      <x:c r="V728" s="23"/>
      <x:c r="Y728" s="226"/>
      <x:c r="AA728" s="226"/>
      <x:c r="AB728" s="222"/>
      <x:c r="AE728" s="222"/>
      <x:c r="AF728" s="222"/>
      <x:c r="AO728" s="226"/>
      <x:c r="AS728" s="23"/>
      <x:c r="AV728" s="23"/>
      <x:c r="BF728" s="226"/>
      <x:c r="BL728" s="226"/>
      <x:c r="BM728" s="226"/>
      <x:c r="BP728" s="222"/>
      <x:c r="BW728" s="226"/>
      <x:c r="BX728" s="226"/>
      <x:c r="BY728" s="226"/>
      <x:c r="BZ728" s="226"/>
      <x:c r="CB728" s="226"/>
    </x:row>
    <x:row r="729" spans="1:80" x14ac:dyDescent="0.3">
      <x:c r="A729" s="226"/>
      <x:c r="R729" s="226"/>
      <x:c r="T729" s="226"/>
      <x:c r="V729" s="23"/>
      <x:c r="Y729" s="226"/>
      <x:c r="AA729" s="226"/>
      <x:c r="AB729" s="222"/>
      <x:c r="AE729" s="222"/>
      <x:c r="AF729" s="222"/>
      <x:c r="AJ729" s="226"/>
      <x:c r="AN729" s="226"/>
      <x:c r="AO729" s="226"/>
      <x:c r="AP729" s="226"/>
      <x:c r="AS729" s="23"/>
      <x:c r="AV729" s="23"/>
      <x:c r="BF729" s="226"/>
      <x:c r="BL729" s="226"/>
      <x:c r="BM729" s="226"/>
      <x:c r="BP729" s="222"/>
      <x:c r="BW729" s="226"/>
      <x:c r="BX729" s="226"/>
      <x:c r="BY729" s="226"/>
      <x:c r="BZ729" s="226"/>
      <x:c r="CB729" s="226"/>
    </x:row>
    <x:row r="730" spans="1:80" x14ac:dyDescent="0.3">
      <x:c r="A730" s="226"/>
      <x:c r="R730" s="226"/>
      <x:c r="T730" s="226"/>
      <x:c r="V730" s="23"/>
      <x:c r="Y730" s="226"/>
      <x:c r="AA730" s="226"/>
      <x:c r="AB730" s="222"/>
      <x:c r="AE730" s="222"/>
      <x:c r="AF730" s="222"/>
      <x:c r="AJ730" s="226"/>
      <x:c r="AN730" s="226"/>
      <x:c r="AO730" s="226"/>
      <x:c r="AS730" s="23"/>
      <x:c r="AV730" s="23"/>
      <x:c r="BF730" s="226"/>
      <x:c r="BL730" s="226"/>
      <x:c r="BM730" s="226"/>
      <x:c r="BP730" s="222"/>
      <x:c r="BW730" s="226"/>
      <x:c r="BX730" s="226"/>
      <x:c r="BY730" s="226"/>
      <x:c r="BZ730" s="226"/>
      <x:c r="CB730" s="226"/>
    </x:row>
    <x:row r="731" spans="1:80" x14ac:dyDescent="0.3">
      <x:c r="A731" s="226"/>
      <x:c r="R731" s="226"/>
      <x:c r="T731" s="226"/>
      <x:c r="V731" s="23"/>
      <x:c r="Y731" s="226"/>
      <x:c r="AA731" s="226"/>
      <x:c r="AB731" s="222"/>
      <x:c r="AE731" s="222"/>
      <x:c r="AF731" s="222"/>
      <x:c r="AS731" s="23"/>
      <x:c r="AV731" s="23"/>
      <x:c r="BF731" s="226"/>
      <x:c r="BL731" s="226"/>
      <x:c r="BM731" s="226"/>
      <x:c r="BP731" s="222"/>
      <x:c r="BW731" s="226"/>
      <x:c r="BX731" s="226"/>
      <x:c r="BY731" s="226"/>
      <x:c r="BZ731" s="226"/>
      <x:c r="CB731" s="226"/>
    </x:row>
    <x:row r="732" spans="1:80" x14ac:dyDescent="0.3">
      <x:c r="A732" s="226"/>
      <x:c r="R732" s="226"/>
      <x:c r="T732" s="226"/>
      <x:c r="V732" s="23"/>
      <x:c r="Y732" s="226"/>
      <x:c r="AA732" s="226"/>
      <x:c r="AB732" s="222"/>
      <x:c r="AE732" s="222"/>
      <x:c r="AF732" s="222"/>
      <x:c r="AJ732" s="226"/>
      <x:c r="AS732" s="23"/>
      <x:c r="AV732" s="23"/>
      <x:c r="BF732" s="226"/>
      <x:c r="BL732" s="226"/>
      <x:c r="BM732" s="226"/>
      <x:c r="BP732" s="222"/>
      <x:c r="BW732" s="226"/>
      <x:c r="BX732" s="226"/>
      <x:c r="BY732" s="226"/>
      <x:c r="BZ732" s="226"/>
      <x:c r="CB732" s="226"/>
    </x:row>
    <x:row r="733" spans="1:80" x14ac:dyDescent="0.3">
      <x:c r="A733" s="226"/>
      <x:c r="R733" s="226"/>
      <x:c r="T733" s="226"/>
      <x:c r="V733" s="23"/>
      <x:c r="Y733" s="226"/>
      <x:c r="AA733" s="226"/>
      <x:c r="AB733" s="222"/>
      <x:c r="AE733" s="222"/>
      <x:c r="AF733" s="222"/>
      <x:c r="AJ733" s="226"/>
      <x:c r="AN733" s="226"/>
      <x:c r="AO733" s="226"/>
      <x:c r="AP733" s="226"/>
      <x:c r="AS733" s="23"/>
      <x:c r="AV733" s="23"/>
      <x:c r="BF733" s="226"/>
      <x:c r="BL733" s="226"/>
      <x:c r="BM733" s="226"/>
      <x:c r="BP733" s="222"/>
      <x:c r="BW733" s="226"/>
      <x:c r="BX733" s="226"/>
      <x:c r="BY733" s="226"/>
      <x:c r="BZ733" s="226"/>
      <x:c r="CB733" s="226"/>
    </x:row>
    <x:row r="734" spans="1:80" x14ac:dyDescent="0.3">
      <x:c r="A734" s="226"/>
      <x:c r="R734" s="226"/>
      <x:c r="T734" s="226"/>
      <x:c r="V734" s="23"/>
      <x:c r="Y734" s="226"/>
      <x:c r="AA734" s="226"/>
      <x:c r="AB734" s="222"/>
      <x:c r="AE734" s="222"/>
      <x:c r="AF734" s="222"/>
      <x:c r="AJ734" s="226"/>
      <x:c r="AN734" s="226"/>
      <x:c r="AO734" s="226"/>
      <x:c r="AP734" s="226"/>
      <x:c r="AS734" s="23"/>
      <x:c r="AV734" s="23"/>
      <x:c r="BF734" s="226"/>
      <x:c r="BL734" s="226"/>
      <x:c r="BM734" s="226"/>
      <x:c r="BP734" s="222"/>
      <x:c r="BW734" s="226"/>
      <x:c r="BX734" s="226"/>
      <x:c r="BY734" s="226"/>
      <x:c r="BZ734" s="226"/>
      <x:c r="CB734" s="226"/>
    </x:row>
    <x:row r="735" spans="1:80" x14ac:dyDescent="0.3">
      <x:c r="A735" s="226"/>
      <x:c r="R735" s="226"/>
      <x:c r="T735" s="226"/>
      <x:c r="V735" s="23"/>
      <x:c r="Y735" s="226"/>
      <x:c r="AA735" s="226"/>
      <x:c r="AB735" s="222"/>
      <x:c r="AE735" s="222"/>
      <x:c r="AF735" s="222"/>
      <x:c r="AN735" s="226"/>
      <x:c r="AO735" s="226"/>
      <x:c r="AS735" s="23"/>
      <x:c r="AV735" s="23"/>
      <x:c r="BF735" s="226"/>
      <x:c r="BL735" s="226"/>
      <x:c r="BM735" s="226"/>
      <x:c r="BP735" s="222"/>
      <x:c r="BW735" s="226"/>
      <x:c r="BX735" s="226"/>
      <x:c r="BY735" s="226"/>
      <x:c r="BZ735" s="226"/>
      <x:c r="CB735" s="226"/>
    </x:row>
    <x:row r="736" spans="1:80" x14ac:dyDescent="0.3">
      <x:c r="A736" s="226"/>
      <x:c r="R736" s="226"/>
      <x:c r="T736" s="226"/>
      <x:c r="V736" s="23"/>
      <x:c r="Y736" s="226"/>
      <x:c r="AA736" s="226"/>
      <x:c r="AB736" s="226"/>
      <x:c r="AE736" s="226"/>
      <x:c r="AF736" s="226"/>
      <x:c r="AJ736" s="226"/>
      <x:c r="AN736" s="226"/>
      <x:c r="AO736" s="226"/>
      <x:c r="AP736" s="226"/>
      <x:c r="AS736" s="23"/>
      <x:c r="AV736" s="23"/>
      <x:c r="BF736" s="226"/>
      <x:c r="BL736" s="226"/>
      <x:c r="BM736" s="226"/>
      <x:c r="BP736" s="226"/>
      <x:c r="BW736" s="226"/>
      <x:c r="BX736" s="226"/>
      <x:c r="BY736" s="226"/>
      <x:c r="BZ736" s="226"/>
      <x:c r="CB736" s="226"/>
    </x:row>
    <x:row r="737" spans="1:80" x14ac:dyDescent="0.3">
      <x:c r="A737" s="226"/>
      <x:c r="R737" s="226"/>
      <x:c r="T737" s="226"/>
      <x:c r="V737" s="23"/>
      <x:c r="Y737" s="226"/>
      <x:c r="AA737" s="226"/>
      <x:c r="AB737" s="222"/>
      <x:c r="AE737" s="222"/>
      <x:c r="AF737" s="222"/>
      <x:c r="AO737" s="226"/>
      <x:c r="AP737" s="226"/>
      <x:c r="AS737" s="23"/>
      <x:c r="AV737" s="23"/>
      <x:c r="BF737" s="226"/>
      <x:c r="BL737" s="226"/>
      <x:c r="BM737" s="226"/>
      <x:c r="BP737" s="222"/>
      <x:c r="BW737" s="226"/>
      <x:c r="BX737" s="226"/>
      <x:c r="BY737" s="226"/>
      <x:c r="BZ737" s="226"/>
      <x:c r="CB737" s="226"/>
    </x:row>
    <x:row r="738" spans="1:80" x14ac:dyDescent="0.3">
      <x:c r="A738" s="226"/>
      <x:c r="R738" s="226"/>
      <x:c r="T738" s="226"/>
      <x:c r="V738" s="23"/>
      <x:c r="Y738" s="226"/>
      <x:c r="AA738" s="226"/>
      <x:c r="AB738" s="222"/>
      <x:c r="AE738" s="222"/>
      <x:c r="AF738" s="222"/>
      <x:c r="AJ738" s="226"/>
      <x:c r="AN738" s="226"/>
      <x:c r="AO738" s="226"/>
      <x:c r="AP738" s="226"/>
      <x:c r="AS738" s="23"/>
      <x:c r="AV738" s="23"/>
      <x:c r="BF738" s="226"/>
      <x:c r="BL738" s="226"/>
      <x:c r="BM738" s="226"/>
      <x:c r="BP738" s="222"/>
      <x:c r="BW738" s="226"/>
      <x:c r="BX738" s="226"/>
      <x:c r="BY738" s="226"/>
      <x:c r="BZ738" s="226"/>
      <x:c r="CB738" s="226"/>
    </x:row>
    <x:row r="739" spans="1:80" x14ac:dyDescent="0.3">
      <x:c r="A739" s="226"/>
      <x:c r="R739" s="226"/>
      <x:c r="T739" s="226"/>
      <x:c r="V739" s="23"/>
      <x:c r="Y739" s="226"/>
      <x:c r="AA739" s="226"/>
      <x:c r="AB739" s="222"/>
      <x:c r="AE739" s="222"/>
      <x:c r="AF739" s="222"/>
      <x:c r="AJ739" s="226"/>
      <x:c r="AN739" s="226"/>
      <x:c r="AO739" s="226"/>
      <x:c r="AS739" s="23"/>
      <x:c r="AV739" s="23"/>
      <x:c r="BF739" s="226"/>
      <x:c r="BL739" s="226"/>
      <x:c r="BM739" s="226"/>
      <x:c r="BP739" s="222"/>
      <x:c r="BW739" s="226"/>
      <x:c r="BX739" s="226"/>
      <x:c r="BY739" s="226"/>
      <x:c r="BZ739" s="226"/>
      <x:c r="CB739" s="226"/>
    </x:row>
    <x:row r="740" spans="1:80" x14ac:dyDescent="0.3">
      <x:c r="A740" s="226"/>
      <x:c r="R740" s="226"/>
      <x:c r="T740" s="226"/>
      <x:c r="V740" s="23"/>
      <x:c r="Y740" s="226"/>
      <x:c r="AA740" s="226"/>
      <x:c r="AB740" s="222"/>
      <x:c r="AE740" s="222"/>
      <x:c r="AF740" s="222"/>
      <x:c r="AS740" s="23"/>
      <x:c r="AV740" s="23"/>
      <x:c r="BF740" s="226"/>
      <x:c r="BL740" s="226"/>
      <x:c r="BM740" s="226"/>
      <x:c r="BP740" s="222"/>
      <x:c r="BW740" s="226"/>
      <x:c r="BX740" s="226"/>
      <x:c r="BY740" s="226"/>
      <x:c r="BZ740" s="226"/>
      <x:c r="CB740" s="226"/>
    </x:row>
    <x:row r="741" spans="1:80" x14ac:dyDescent="0.3">
      <x:c r="A741" s="226"/>
      <x:c r="R741" s="226"/>
      <x:c r="T741" s="226"/>
      <x:c r="V741" s="23"/>
      <x:c r="Y741" s="226"/>
      <x:c r="AA741" s="226"/>
      <x:c r="AB741" s="222"/>
      <x:c r="AE741" s="222"/>
      <x:c r="AF741" s="222"/>
      <x:c r="AJ741" s="226"/>
      <x:c r="AN741" s="226"/>
      <x:c r="AO741" s="226"/>
      <x:c r="AP741" s="226"/>
      <x:c r="AS741" s="23"/>
      <x:c r="AV741" s="23"/>
      <x:c r="BF741" s="226"/>
      <x:c r="BL741" s="226"/>
      <x:c r="BM741" s="226"/>
      <x:c r="BP741" s="222"/>
      <x:c r="BW741" s="226"/>
      <x:c r="BX741" s="226"/>
      <x:c r="BY741" s="226"/>
      <x:c r="BZ741" s="226"/>
      <x:c r="CB741" s="226"/>
    </x:row>
    <x:row r="742" spans="1:80" x14ac:dyDescent="0.3">
      <x:c r="A742" s="226"/>
      <x:c r="R742" s="226"/>
      <x:c r="T742" s="226"/>
      <x:c r="V742" s="23"/>
      <x:c r="Y742" s="226"/>
      <x:c r="AA742" s="226"/>
      <x:c r="AB742" s="222"/>
      <x:c r="AE742" s="222"/>
      <x:c r="AF742" s="222"/>
      <x:c r="AJ742" s="226"/>
      <x:c r="AN742" s="226"/>
      <x:c r="AO742" s="226"/>
      <x:c r="AP742" s="226"/>
      <x:c r="AS742" s="23"/>
      <x:c r="AV742" s="23"/>
      <x:c r="BF742" s="226"/>
      <x:c r="BL742" s="226"/>
      <x:c r="BM742" s="226"/>
      <x:c r="BP742" s="222"/>
      <x:c r="BW742" s="226"/>
      <x:c r="BX742" s="226"/>
      <x:c r="BY742" s="226"/>
      <x:c r="BZ742" s="226"/>
      <x:c r="CB742" s="226"/>
    </x:row>
    <x:row r="743" spans="1:80" x14ac:dyDescent="0.3">
      <x:c r="A743" s="226"/>
      <x:c r="R743" s="226"/>
      <x:c r="T743" s="226"/>
      <x:c r="V743" s="23"/>
      <x:c r="Y743" s="226"/>
      <x:c r="AA743" s="226"/>
      <x:c r="AB743" s="226"/>
      <x:c r="AE743" s="222"/>
      <x:c r="AF743" s="226"/>
      <x:c r="AO743" s="226"/>
      <x:c r="AS743" s="23"/>
      <x:c r="AV743" s="23"/>
      <x:c r="BF743" s="226"/>
      <x:c r="BL743" s="226"/>
      <x:c r="BM743" s="226"/>
      <x:c r="BP743" s="226"/>
      <x:c r="BW743" s="226"/>
      <x:c r="BX743" s="226"/>
      <x:c r="BY743" s="226"/>
      <x:c r="BZ743" s="226"/>
      <x:c r="CB743" s="226"/>
    </x:row>
    <x:row r="744" spans="1:80" x14ac:dyDescent="0.3">
      <x:c r="A744" s="226"/>
      <x:c r="R744" s="226"/>
      <x:c r="T744" s="226"/>
      <x:c r="V744" s="23"/>
      <x:c r="Y744" s="226"/>
      <x:c r="AA744" s="226"/>
      <x:c r="AB744" s="222"/>
      <x:c r="AE744" s="222"/>
      <x:c r="AF744" s="222"/>
      <x:c r="AS744" s="23"/>
      <x:c r="AV744" s="23"/>
      <x:c r="BF744" s="226"/>
      <x:c r="BL744" s="226"/>
      <x:c r="BM744" s="226"/>
      <x:c r="BP744" s="222"/>
      <x:c r="BW744" s="226"/>
      <x:c r="BX744" s="226"/>
      <x:c r="BY744" s="226"/>
      <x:c r="BZ744" s="226"/>
      <x:c r="CB744" s="226"/>
    </x:row>
    <x:row r="745" spans="1:80" x14ac:dyDescent="0.3">
      <x:c r="A745" s="226"/>
      <x:c r="R745" s="226"/>
      <x:c r="T745" s="226"/>
      <x:c r="V745" s="23"/>
      <x:c r="Y745" s="226"/>
      <x:c r="AA745" s="226"/>
      <x:c r="AB745" s="222"/>
      <x:c r="AE745" s="222"/>
      <x:c r="AF745" s="222"/>
      <x:c r="AJ745" s="226"/>
      <x:c r="AN745" s="226"/>
      <x:c r="AO745" s="226"/>
      <x:c r="AP745" s="226"/>
      <x:c r="AS745" s="23"/>
      <x:c r="AV745" s="23"/>
      <x:c r="BF745" s="226"/>
      <x:c r="BL745" s="226"/>
      <x:c r="BM745" s="226"/>
      <x:c r="BP745" s="222"/>
      <x:c r="BW745" s="226"/>
      <x:c r="BX745" s="226"/>
      <x:c r="BY745" s="226"/>
      <x:c r="BZ745" s="226"/>
      <x:c r="CB745" s="226"/>
    </x:row>
    <x:row r="746" spans="1:80" x14ac:dyDescent="0.3">
      <x:c r="A746" s="226"/>
      <x:c r="R746" s="226"/>
      <x:c r="T746" s="226"/>
      <x:c r="V746" s="23"/>
      <x:c r="Y746" s="226"/>
      <x:c r="AA746" s="226"/>
      <x:c r="AB746" s="222"/>
      <x:c r="AE746" s="222"/>
      <x:c r="AF746" s="222"/>
      <x:c r="AJ746" s="226"/>
      <x:c r="AN746" s="226"/>
      <x:c r="AO746" s="226"/>
      <x:c r="AP746" s="226"/>
      <x:c r="AS746" s="23"/>
      <x:c r="AV746" s="23"/>
      <x:c r="BF746" s="226"/>
      <x:c r="BL746" s="226"/>
      <x:c r="BM746" s="226"/>
      <x:c r="BP746" s="222"/>
      <x:c r="BW746" s="226"/>
      <x:c r="BX746" s="226"/>
      <x:c r="BY746" s="226"/>
      <x:c r="BZ746" s="226"/>
      <x:c r="CB746" s="226"/>
    </x:row>
    <x:row r="747" spans="1:80" x14ac:dyDescent="0.3">
      <x:c r="A747" s="226"/>
      <x:c r="R747" s="226"/>
      <x:c r="T747" s="226"/>
      <x:c r="V747" s="23"/>
      <x:c r="Y747" s="226"/>
      <x:c r="AA747" s="226"/>
      <x:c r="AB747" s="222"/>
      <x:c r="AE747" s="222"/>
      <x:c r="AF747" s="222"/>
      <x:c r="AJ747" s="226"/>
      <x:c r="AN747" s="226"/>
      <x:c r="AO747" s="226"/>
      <x:c r="AP747" s="226"/>
      <x:c r="AS747" s="23"/>
      <x:c r="AV747" s="23"/>
      <x:c r="BF747" s="226"/>
      <x:c r="BL747" s="226"/>
      <x:c r="BM747" s="226"/>
      <x:c r="BP747" s="222"/>
      <x:c r="BW747" s="226"/>
      <x:c r="BX747" s="226"/>
      <x:c r="BY747" s="226"/>
      <x:c r="BZ747" s="226"/>
      <x:c r="CB747" s="226"/>
    </x:row>
    <x:row r="748" spans="1:80" x14ac:dyDescent="0.3">
      <x:c r="A748" s="226"/>
      <x:c r="R748" s="226"/>
      <x:c r="T748" s="226"/>
      <x:c r="V748" s="23"/>
      <x:c r="Y748" s="226"/>
      <x:c r="AA748" s="226"/>
      <x:c r="AB748" s="222"/>
      <x:c r="AE748" s="222"/>
      <x:c r="AF748" s="222"/>
      <x:c r="AJ748" s="226"/>
      <x:c r="AS748" s="23"/>
      <x:c r="AV748" s="23"/>
      <x:c r="BF748" s="226"/>
      <x:c r="BL748" s="226"/>
      <x:c r="BM748" s="226"/>
      <x:c r="BP748" s="222"/>
      <x:c r="BW748" s="226"/>
      <x:c r="BX748" s="226"/>
      <x:c r="BY748" s="226"/>
      <x:c r="BZ748" s="226"/>
      <x:c r="CB748" s="226"/>
    </x:row>
    <x:row r="749" spans="1:80" x14ac:dyDescent="0.3">
      <x:c r="A749" s="226"/>
      <x:c r="R749" s="226"/>
      <x:c r="T749" s="226"/>
      <x:c r="V749" s="23"/>
      <x:c r="Y749" s="226"/>
      <x:c r="AA749" s="226"/>
      <x:c r="AB749" s="222"/>
      <x:c r="AE749" s="222"/>
      <x:c r="AF749" s="222"/>
      <x:c r="AJ749" s="226"/>
      <x:c r="AO749" s="226"/>
      <x:c r="AS749" s="23"/>
      <x:c r="AV749" s="23"/>
      <x:c r="BF749" s="226"/>
      <x:c r="BL749" s="226"/>
      <x:c r="BM749" s="226"/>
      <x:c r="BP749" s="222"/>
      <x:c r="BW749" s="226"/>
      <x:c r="BX749" s="226"/>
      <x:c r="BY749" s="226"/>
      <x:c r="BZ749" s="226"/>
      <x:c r="CB749" s="226"/>
    </x:row>
    <x:row r="750" spans="1:80" x14ac:dyDescent="0.3">
      <x:c r="A750" s="226"/>
      <x:c r="R750" s="226"/>
      <x:c r="T750" s="226"/>
      <x:c r="V750" s="23"/>
      <x:c r="Y750" s="226"/>
      <x:c r="AA750" s="226"/>
      <x:c r="AB750" s="222"/>
      <x:c r="AE750" s="222"/>
      <x:c r="AF750" s="222"/>
      <x:c r="AJ750" s="226"/>
      <x:c r="AN750" s="226"/>
      <x:c r="AO750" s="226"/>
      <x:c r="AP750" s="226"/>
      <x:c r="AS750" s="23"/>
      <x:c r="AV750" s="23"/>
      <x:c r="BF750" s="226"/>
      <x:c r="BL750" s="226"/>
      <x:c r="BM750" s="226"/>
      <x:c r="BP750" s="222"/>
      <x:c r="BW750" s="226"/>
      <x:c r="BX750" s="226"/>
      <x:c r="BY750" s="226"/>
      <x:c r="BZ750" s="226"/>
      <x:c r="CB750" s="226"/>
    </x:row>
    <x:row r="751" spans="1:80" x14ac:dyDescent="0.3">
      <x:c r="A751" s="226"/>
      <x:c r="R751" s="226"/>
      <x:c r="T751" s="226"/>
      <x:c r="V751" s="23"/>
      <x:c r="Y751" s="226"/>
      <x:c r="AA751" s="226"/>
      <x:c r="AB751" s="222"/>
      <x:c r="AE751" s="222"/>
      <x:c r="AF751" s="222"/>
      <x:c r="AJ751" s="226"/>
      <x:c r="AN751" s="226"/>
      <x:c r="AO751" s="226"/>
      <x:c r="AP751" s="226"/>
      <x:c r="AS751" s="23"/>
      <x:c r="AV751" s="23"/>
      <x:c r="BF751" s="226"/>
      <x:c r="BL751" s="226"/>
      <x:c r="BM751" s="226"/>
      <x:c r="BP751" s="222"/>
      <x:c r="BW751" s="226"/>
      <x:c r="BX751" s="226"/>
      <x:c r="BY751" s="226"/>
      <x:c r="BZ751" s="226"/>
      <x:c r="CB751" s="226"/>
    </x:row>
    <x:row r="752" spans="1:80" x14ac:dyDescent="0.3">
      <x:c r="A752" s="226"/>
      <x:c r="R752" s="226"/>
      <x:c r="T752" s="226"/>
      <x:c r="V752" s="23"/>
      <x:c r="Y752" s="226"/>
      <x:c r="AA752" s="226"/>
      <x:c r="AB752" s="222"/>
      <x:c r="AE752" s="222"/>
      <x:c r="AF752" s="222"/>
      <x:c r="AJ752" s="226"/>
      <x:c r="AN752" s="226"/>
      <x:c r="AO752" s="226"/>
      <x:c r="AP752" s="226"/>
      <x:c r="AS752" s="23"/>
      <x:c r="AV752" s="23"/>
      <x:c r="BF752" s="226"/>
      <x:c r="BL752" s="226"/>
      <x:c r="BM752" s="226"/>
      <x:c r="BP752" s="222"/>
      <x:c r="BW752" s="226"/>
      <x:c r="BX752" s="226"/>
      <x:c r="BY752" s="226"/>
      <x:c r="BZ752" s="226"/>
      <x:c r="CB752" s="226"/>
    </x:row>
    <x:row r="753" spans="1:80" x14ac:dyDescent="0.3">
      <x:c r="A753" s="226"/>
      <x:c r="R753" s="226"/>
      <x:c r="T753" s="226"/>
      <x:c r="V753" s="23"/>
      <x:c r="Y753" s="226"/>
      <x:c r="AA753" s="226"/>
      <x:c r="AB753" s="222"/>
      <x:c r="AE753" s="222"/>
      <x:c r="AF753" s="222"/>
      <x:c r="AN753" s="226"/>
      <x:c r="AO753" s="226"/>
      <x:c r="AP753" s="226"/>
      <x:c r="AS753" s="23"/>
      <x:c r="AV753" s="23"/>
      <x:c r="BF753" s="226"/>
      <x:c r="BL753" s="226"/>
      <x:c r="BM753" s="226"/>
      <x:c r="BP753" s="222"/>
      <x:c r="BW753" s="226"/>
      <x:c r="BX753" s="226"/>
      <x:c r="BY753" s="226"/>
      <x:c r="BZ753" s="226"/>
      <x:c r="CB753" s="226"/>
    </x:row>
    <x:row r="754" spans="1:80" x14ac:dyDescent="0.3">
      <x:c r="A754" s="226"/>
      <x:c r="R754" s="226"/>
      <x:c r="T754" s="226"/>
      <x:c r="V754" s="23"/>
      <x:c r="Y754" s="226"/>
      <x:c r="AA754" s="226"/>
      <x:c r="AB754" s="222"/>
      <x:c r="AE754" s="222"/>
      <x:c r="AF754" s="222"/>
      <x:c r="AJ754" s="226"/>
      <x:c r="AN754" s="226"/>
      <x:c r="AO754" s="226"/>
      <x:c r="AP754" s="226"/>
      <x:c r="AS754" s="23"/>
      <x:c r="AV754" s="23"/>
      <x:c r="BF754" s="226"/>
      <x:c r="BL754" s="226"/>
      <x:c r="BM754" s="226"/>
      <x:c r="BP754" s="222"/>
      <x:c r="BW754" s="226"/>
      <x:c r="BX754" s="226"/>
      <x:c r="BY754" s="226"/>
      <x:c r="BZ754" s="226"/>
      <x:c r="CB754" s="226"/>
    </x:row>
    <x:row r="755" spans="1:80" x14ac:dyDescent="0.3">
      <x:c r="A755" s="226"/>
      <x:c r="R755" s="226"/>
      <x:c r="T755" s="226"/>
      <x:c r="V755" s="23"/>
      <x:c r="Y755" s="226"/>
      <x:c r="AA755" s="226"/>
      <x:c r="AB755" s="226"/>
      <x:c r="AE755" s="226"/>
      <x:c r="AF755" s="226"/>
      <x:c r="AS755" s="23"/>
      <x:c r="AV755" s="23"/>
      <x:c r="BF755" s="226"/>
      <x:c r="BL755" s="226"/>
      <x:c r="BM755" s="226"/>
      <x:c r="BP755" s="226"/>
      <x:c r="BW755" s="226"/>
      <x:c r="BX755" s="226"/>
      <x:c r="BY755" s="226"/>
      <x:c r="BZ755" s="226"/>
      <x:c r="CB755" s="226"/>
    </x:row>
    <x:row r="756" spans="1:80" x14ac:dyDescent="0.3">
      <x:c r="A756" s="226"/>
      <x:c r="R756" s="226"/>
      <x:c r="T756" s="226"/>
      <x:c r="V756" s="23"/>
      <x:c r="Y756" s="226"/>
      <x:c r="AA756" s="226"/>
      <x:c r="AB756" s="222"/>
      <x:c r="AE756" s="222"/>
      <x:c r="AF756" s="222"/>
      <x:c r="AJ756" s="226"/>
      <x:c r="AN756" s="226"/>
      <x:c r="AO756" s="226"/>
      <x:c r="AP756" s="226"/>
      <x:c r="AS756" s="23"/>
      <x:c r="AV756" s="23"/>
      <x:c r="BF756" s="226"/>
      <x:c r="BL756" s="226"/>
      <x:c r="BM756" s="226"/>
      <x:c r="BP756" s="222"/>
      <x:c r="BW756" s="226"/>
      <x:c r="BX756" s="226"/>
      <x:c r="BY756" s="226"/>
      <x:c r="BZ756" s="226"/>
      <x:c r="CB756" s="226"/>
    </x:row>
    <x:row r="757" spans="1:80" x14ac:dyDescent="0.3">
      <x:c r="A757" s="226"/>
      <x:c r="R757" s="226"/>
      <x:c r="T757" s="226"/>
      <x:c r="V757" s="23"/>
      <x:c r="Y757" s="226"/>
      <x:c r="AA757" s="226"/>
      <x:c r="AB757" s="222"/>
      <x:c r="AE757" s="222"/>
      <x:c r="AF757" s="222"/>
      <x:c r="AO757" s="226"/>
      <x:c r="AS757" s="23"/>
      <x:c r="AV757" s="23"/>
      <x:c r="BF757" s="226"/>
      <x:c r="BL757" s="226"/>
      <x:c r="BM757" s="226"/>
      <x:c r="BP757" s="222"/>
      <x:c r="BW757" s="226"/>
      <x:c r="BX757" s="226"/>
      <x:c r="BY757" s="226"/>
      <x:c r="BZ757" s="226"/>
      <x:c r="CB757" s="226"/>
    </x:row>
    <x:row r="758" spans="1:80" x14ac:dyDescent="0.3">
      <x:c r="A758" s="226"/>
      <x:c r="R758" s="226"/>
      <x:c r="T758" s="226"/>
      <x:c r="V758" s="23"/>
      <x:c r="Y758" s="226"/>
      <x:c r="AA758" s="226"/>
      <x:c r="AB758" s="222"/>
      <x:c r="AE758" s="222"/>
      <x:c r="AF758" s="222"/>
      <x:c r="AJ758" s="226"/>
      <x:c r="AN758" s="226"/>
      <x:c r="AO758" s="226"/>
      <x:c r="AP758" s="226"/>
      <x:c r="AS758" s="23"/>
      <x:c r="AV758" s="23"/>
      <x:c r="BF758" s="226"/>
      <x:c r="BL758" s="226"/>
      <x:c r="BM758" s="226"/>
      <x:c r="BP758" s="222"/>
      <x:c r="BW758" s="226"/>
      <x:c r="BX758" s="226"/>
      <x:c r="BY758" s="226"/>
      <x:c r="BZ758" s="226"/>
      <x:c r="CB758" s="226"/>
    </x:row>
    <x:row r="759" spans="1:80" x14ac:dyDescent="0.3">
      <x:c r="A759" s="226"/>
      <x:c r="R759" s="226"/>
      <x:c r="T759" s="226"/>
      <x:c r="V759" s="23"/>
      <x:c r="Y759" s="226"/>
      <x:c r="AA759" s="226"/>
      <x:c r="AB759" s="222"/>
      <x:c r="AE759" s="222"/>
      <x:c r="AF759" s="222"/>
      <x:c r="AJ759" s="226"/>
      <x:c r="AN759" s="226"/>
      <x:c r="AO759" s="226"/>
      <x:c r="AP759" s="226"/>
      <x:c r="AS759" s="23"/>
      <x:c r="AV759" s="23"/>
      <x:c r="BF759" s="226"/>
      <x:c r="BL759" s="226"/>
      <x:c r="BM759" s="226"/>
      <x:c r="BP759" s="222"/>
      <x:c r="BW759" s="226"/>
      <x:c r="BX759" s="226"/>
      <x:c r="BY759" s="226"/>
      <x:c r="BZ759" s="226"/>
      <x:c r="CB759" s="226"/>
    </x:row>
    <x:row r="760" spans="1:80" x14ac:dyDescent="0.3">
      <x:c r="A760" s="226"/>
      <x:c r="R760" s="226"/>
      <x:c r="T760" s="226"/>
      <x:c r="V760" s="23"/>
      <x:c r="Y760" s="226"/>
      <x:c r="AA760" s="226"/>
      <x:c r="AB760" s="222"/>
      <x:c r="AE760" s="222"/>
      <x:c r="AF760" s="222"/>
      <x:c r="AN760" s="226"/>
      <x:c r="AO760" s="226"/>
      <x:c r="AS760" s="23"/>
      <x:c r="AV760" s="23"/>
      <x:c r="BF760" s="226"/>
      <x:c r="BL760" s="226"/>
      <x:c r="BM760" s="226"/>
      <x:c r="BP760" s="222"/>
      <x:c r="BW760" s="226"/>
      <x:c r="BX760" s="226"/>
      <x:c r="BY760" s="226"/>
      <x:c r="BZ760" s="226"/>
      <x:c r="CB760" s="226"/>
    </x:row>
    <x:row r="761" spans="1:80" x14ac:dyDescent="0.3">
      <x:c r="A761" s="226"/>
      <x:c r="R761" s="226"/>
      <x:c r="T761" s="226"/>
      <x:c r="V761" s="23"/>
      <x:c r="Y761" s="226"/>
      <x:c r="AA761" s="226"/>
      <x:c r="AB761" s="222"/>
      <x:c r="AE761" s="222"/>
      <x:c r="AF761" s="222"/>
      <x:c r="AS761" s="23"/>
      <x:c r="AV761" s="23"/>
      <x:c r="BF761" s="226"/>
      <x:c r="BL761" s="226"/>
      <x:c r="BM761" s="226"/>
      <x:c r="BP761" s="222"/>
      <x:c r="BW761" s="226"/>
      <x:c r="BX761" s="226"/>
      <x:c r="BY761" s="226"/>
      <x:c r="BZ761" s="226"/>
      <x:c r="CB761" s="226"/>
    </x:row>
    <x:row r="762" spans="1:80" x14ac:dyDescent="0.3">
      <x:c r="A762" s="226"/>
      <x:c r="R762" s="226"/>
      <x:c r="T762" s="226"/>
      <x:c r="V762" s="23"/>
      <x:c r="Y762" s="226"/>
      <x:c r="AA762" s="226"/>
      <x:c r="AB762" s="222"/>
      <x:c r="AE762" s="222"/>
      <x:c r="AF762" s="222"/>
      <x:c r="AO762" s="226"/>
      <x:c r="AP762" s="226"/>
      <x:c r="AS762" s="23"/>
      <x:c r="AV762" s="23"/>
      <x:c r="BF762" s="226"/>
      <x:c r="BL762" s="226"/>
      <x:c r="BM762" s="226"/>
      <x:c r="BP762" s="222"/>
      <x:c r="BW762" s="226"/>
      <x:c r="BX762" s="226"/>
      <x:c r="BY762" s="226"/>
      <x:c r="BZ762" s="226"/>
      <x:c r="CB762" s="226"/>
    </x:row>
    <x:row r="763" spans="1:80" x14ac:dyDescent="0.3">
      <x:c r="A763" s="226"/>
      <x:c r="R763" s="226"/>
      <x:c r="T763" s="226"/>
      <x:c r="V763" s="23"/>
      <x:c r="Y763" s="226"/>
      <x:c r="AA763" s="226"/>
      <x:c r="AB763" s="222"/>
      <x:c r="AE763" s="222"/>
      <x:c r="AF763" s="222"/>
      <x:c r="AJ763" s="226"/>
      <x:c r="AN763" s="226"/>
      <x:c r="AO763" s="226"/>
      <x:c r="AP763" s="226"/>
      <x:c r="AS763" s="23"/>
      <x:c r="AV763" s="23"/>
      <x:c r="BF763" s="226"/>
      <x:c r="BL763" s="226"/>
      <x:c r="BM763" s="226"/>
      <x:c r="BP763" s="222"/>
      <x:c r="BW763" s="226"/>
      <x:c r="BX763" s="226"/>
      <x:c r="BY763" s="226"/>
      <x:c r="BZ763" s="226"/>
      <x:c r="CB763" s="226"/>
    </x:row>
    <x:row r="764" spans="1:80" x14ac:dyDescent="0.3">
      <x:c r="A764" s="226"/>
      <x:c r="R764" s="226"/>
      <x:c r="T764" s="226"/>
      <x:c r="V764" s="23"/>
      <x:c r="Y764" s="226"/>
      <x:c r="AA764" s="226"/>
      <x:c r="AB764" s="222"/>
      <x:c r="AE764" s="222"/>
      <x:c r="AF764" s="222"/>
      <x:c r="AS764" s="23"/>
      <x:c r="AV764" s="23"/>
      <x:c r="BF764" s="226"/>
      <x:c r="BL764" s="226"/>
      <x:c r="BM764" s="226"/>
      <x:c r="BP764" s="222"/>
      <x:c r="BW764" s="226"/>
      <x:c r="BX764" s="226"/>
      <x:c r="BY764" s="226"/>
      <x:c r="BZ764" s="226"/>
      <x:c r="CB764" s="226"/>
    </x:row>
    <x:row r="765" spans="1:80" x14ac:dyDescent="0.3">
      <x:c r="A765" s="226"/>
      <x:c r="R765" s="226"/>
      <x:c r="T765" s="226"/>
      <x:c r="V765" s="23"/>
      <x:c r="Y765" s="226"/>
      <x:c r="AA765" s="226"/>
      <x:c r="AB765" s="222"/>
      <x:c r="AE765" s="222"/>
      <x:c r="AF765" s="222"/>
      <x:c r="AJ765" s="226"/>
      <x:c r="AN765" s="226"/>
      <x:c r="AO765" s="226"/>
      <x:c r="AP765" s="226"/>
      <x:c r="AS765" s="23"/>
      <x:c r="AV765" s="23"/>
      <x:c r="BF765" s="226"/>
      <x:c r="BL765" s="226"/>
      <x:c r="BM765" s="226"/>
      <x:c r="BP765" s="222"/>
      <x:c r="BW765" s="226"/>
      <x:c r="BX765" s="226"/>
      <x:c r="BY765" s="226"/>
      <x:c r="BZ765" s="226"/>
      <x:c r="CB765" s="226"/>
    </x:row>
    <x:row r="766" spans="1:80" x14ac:dyDescent="0.3">
      <x:c r="A766" s="226"/>
      <x:c r="R766" s="226"/>
      <x:c r="T766" s="226"/>
      <x:c r="V766" s="23"/>
      <x:c r="Y766" s="226"/>
      <x:c r="AA766" s="226"/>
      <x:c r="AB766" s="222"/>
      <x:c r="AE766" s="222"/>
      <x:c r="AF766" s="222"/>
      <x:c r="AJ766" s="148"/>
      <x:c r="AS766" s="23"/>
      <x:c r="AV766" s="23"/>
      <x:c r="BF766" s="226"/>
      <x:c r="BL766" s="226"/>
      <x:c r="BM766" s="226"/>
      <x:c r="BP766" s="222"/>
      <x:c r="BW766" s="226"/>
      <x:c r="BX766" s="226"/>
      <x:c r="BY766" s="226"/>
      <x:c r="BZ766" s="226"/>
      <x:c r="CB766" s="226"/>
    </x:row>
    <x:row r="767" spans="1:80" x14ac:dyDescent="0.3">
      <x:c r="A767" s="226"/>
      <x:c r="R767" s="226"/>
      <x:c r="T767" s="226"/>
      <x:c r="V767" s="23"/>
      <x:c r="Y767" s="226"/>
      <x:c r="AA767" s="226"/>
      <x:c r="AB767" s="222"/>
      <x:c r="AE767" s="222"/>
      <x:c r="AF767" s="222"/>
      <x:c r="AS767" s="23"/>
      <x:c r="AV767" s="23"/>
      <x:c r="BF767" s="226"/>
      <x:c r="BL767" s="226"/>
      <x:c r="BM767" s="226"/>
      <x:c r="BP767" s="222"/>
      <x:c r="BW767" s="226"/>
      <x:c r="BX767" s="226"/>
      <x:c r="BY767" s="226"/>
      <x:c r="BZ767" s="226"/>
      <x:c r="CB767" s="226"/>
    </x:row>
    <x:row r="768" spans="1:80" x14ac:dyDescent="0.3">
      <x:c r="A768" s="226"/>
      <x:c r="R768" s="226"/>
      <x:c r="T768" s="226"/>
      <x:c r="V768" s="23"/>
      <x:c r="Y768" s="226"/>
      <x:c r="AA768" s="226"/>
      <x:c r="AB768" s="222"/>
      <x:c r="AE768" s="222"/>
      <x:c r="AF768" s="222"/>
      <x:c r="AO768" s="226"/>
      <x:c r="AS768" s="23"/>
      <x:c r="AV768" s="23"/>
      <x:c r="BF768" s="226"/>
      <x:c r="BL768" s="226"/>
      <x:c r="BM768" s="226"/>
      <x:c r="BP768" s="222"/>
      <x:c r="BW768" s="226"/>
      <x:c r="BX768" s="226"/>
      <x:c r="BY768" s="226"/>
      <x:c r="BZ768" s="226"/>
      <x:c r="CB768" s="226"/>
    </x:row>
    <x:row r="769" spans="1:80" x14ac:dyDescent="0.3">
      <x:c r="A769" s="226"/>
      <x:c r="R769" s="226"/>
      <x:c r="T769" s="226"/>
      <x:c r="V769" s="23"/>
      <x:c r="Y769" s="226"/>
      <x:c r="AA769" s="226"/>
      <x:c r="AB769" s="222"/>
      <x:c r="AE769" s="222"/>
      <x:c r="AF769" s="222"/>
      <x:c r="AJ769" s="226"/>
      <x:c r="AN769" s="226"/>
      <x:c r="AO769" s="226"/>
      <x:c r="AP769" s="226"/>
      <x:c r="AS769" s="23"/>
      <x:c r="AV769" s="23"/>
      <x:c r="BF769" s="226"/>
      <x:c r="BL769" s="226"/>
      <x:c r="BM769" s="226"/>
      <x:c r="BP769" s="222"/>
      <x:c r="BW769" s="226"/>
      <x:c r="BX769" s="226"/>
      <x:c r="BY769" s="226"/>
      <x:c r="BZ769" s="226"/>
      <x:c r="CB769" s="226"/>
    </x:row>
    <x:row r="770" spans="1:80" x14ac:dyDescent="0.3">
      <x:c r="A770" s="226"/>
      <x:c r="R770" s="226"/>
      <x:c r="T770" s="226"/>
      <x:c r="V770" s="23"/>
      <x:c r="Y770" s="226"/>
      <x:c r="AA770" s="226"/>
      <x:c r="AB770" s="222"/>
      <x:c r="AE770" s="222"/>
      <x:c r="AF770" s="222"/>
      <x:c r="AO770" s="226"/>
      <x:c r="AS770" s="23"/>
      <x:c r="AV770" s="23"/>
      <x:c r="BF770" s="226"/>
      <x:c r="BL770" s="226"/>
      <x:c r="BM770" s="226"/>
      <x:c r="BP770" s="222"/>
      <x:c r="BW770" s="226"/>
      <x:c r="BX770" s="226"/>
      <x:c r="BY770" s="226"/>
      <x:c r="BZ770" s="226"/>
      <x:c r="CB770" s="226"/>
    </x:row>
    <x:row r="771" spans="1:80" x14ac:dyDescent="0.3">
      <x:c r="A771" s="226"/>
      <x:c r="R771" s="226"/>
      <x:c r="T771" s="226"/>
      <x:c r="V771" s="23"/>
      <x:c r="Y771" s="226"/>
      <x:c r="AA771" s="226"/>
      <x:c r="AB771" s="222"/>
      <x:c r="AE771" s="222"/>
      <x:c r="AF771" s="222"/>
      <x:c r="AJ771" s="226"/>
      <x:c r="AO771" s="226"/>
      <x:c r="AS771" s="23"/>
      <x:c r="AV771" s="23"/>
      <x:c r="BF771" s="226"/>
      <x:c r="BL771" s="226"/>
      <x:c r="BM771" s="226"/>
      <x:c r="BP771" s="222"/>
      <x:c r="BW771" s="226"/>
      <x:c r="BX771" s="226"/>
      <x:c r="BY771" s="226"/>
      <x:c r="BZ771" s="226"/>
      <x:c r="CB771" s="226"/>
    </x:row>
    <x:row r="772" spans="1:80" x14ac:dyDescent="0.3">
      <x:c r="A772" s="226"/>
      <x:c r="R772" s="226"/>
      <x:c r="T772" s="226"/>
      <x:c r="V772" s="23"/>
      <x:c r="Y772" s="226"/>
      <x:c r="AA772" s="226"/>
      <x:c r="AB772" s="222"/>
      <x:c r="AE772" s="222"/>
      <x:c r="AF772" s="222"/>
      <x:c r="AJ772" s="226"/>
      <x:c r="AN772" s="226"/>
      <x:c r="AO772" s="226"/>
      <x:c r="AP772" s="226"/>
      <x:c r="AS772" s="23"/>
      <x:c r="AV772" s="23"/>
      <x:c r="BF772" s="226"/>
      <x:c r="BL772" s="226"/>
      <x:c r="BM772" s="226"/>
      <x:c r="BP772" s="222"/>
      <x:c r="BW772" s="226"/>
      <x:c r="BX772" s="226"/>
      <x:c r="BY772" s="226"/>
      <x:c r="BZ772" s="226"/>
      <x:c r="CB772" s="226"/>
    </x:row>
    <x:row r="773" spans="1:80" x14ac:dyDescent="0.3">
      <x:c r="A773" s="226"/>
      <x:c r="R773" s="226"/>
      <x:c r="T773" s="226"/>
      <x:c r="V773" s="23"/>
      <x:c r="Y773" s="226"/>
      <x:c r="AA773" s="226"/>
      <x:c r="AB773" s="222"/>
      <x:c r="AE773" s="222"/>
      <x:c r="AF773" s="222"/>
      <x:c r="AJ773" s="226"/>
      <x:c r="AS773" s="23"/>
      <x:c r="AV773" s="23"/>
      <x:c r="BF773" s="226"/>
      <x:c r="BL773" s="226"/>
      <x:c r="BM773" s="226"/>
      <x:c r="BP773" s="222"/>
      <x:c r="BW773" s="226"/>
      <x:c r="BX773" s="226"/>
      <x:c r="BY773" s="226"/>
      <x:c r="BZ773" s="226"/>
      <x:c r="CB773" s="226"/>
    </x:row>
    <x:row r="774" spans="1:80" x14ac:dyDescent="0.3">
      <x:c r="A774" s="226"/>
      <x:c r="R774" s="226"/>
      <x:c r="T774" s="226"/>
      <x:c r="V774" s="23"/>
      <x:c r="Y774" s="226"/>
      <x:c r="AA774" s="226"/>
      <x:c r="AB774" s="222"/>
      <x:c r="AE774" s="222"/>
      <x:c r="AF774" s="222"/>
      <x:c r="AJ774" s="226"/>
      <x:c r="AS774" s="23"/>
      <x:c r="AV774" s="23"/>
      <x:c r="BF774" s="226"/>
      <x:c r="BL774" s="226"/>
      <x:c r="BM774" s="226"/>
      <x:c r="BP774" s="222"/>
      <x:c r="BW774" s="226"/>
      <x:c r="BX774" s="226"/>
      <x:c r="BY774" s="226"/>
      <x:c r="BZ774" s="226"/>
      <x:c r="CB774" s="226"/>
    </x:row>
    <x:row r="775" spans="1:80" x14ac:dyDescent="0.3">
      <x:c r="A775" s="226"/>
      <x:c r="R775" s="226"/>
      <x:c r="T775" s="226"/>
      <x:c r="V775" s="23"/>
      <x:c r="Y775" s="226"/>
      <x:c r="AA775" s="226"/>
      <x:c r="AB775" s="222"/>
      <x:c r="AE775" s="222"/>
      <x:c r="AF775" s="222"/>
      <x:c r="AJ775" s="226"/>
      <x:c r="AN775" s="226"/>
      <x:c r="AO775" s="226"/>
      <x:c r="AP775" s="226"/>
      <x:c r="AS775" s="23"/>
      <x:c r="AV775" s="23"/>
      <x:c r="BF775" s="226"/>
      <x:c r="BL775" s="226"/>
      <x:c r="BM775" s="226"/>
      <x:c r="BP775" s="222"/>
      <x:c r="BW775" s="226"/>
      <x:c r="BX775" s="226"/>
      <x:c r="BY775" s="226"/>
      <x:c r="BZ775" s="226"/>
      <x:c r="CB775" s="226"/>
    </x:row>
    <x:row r="776" spans="1:80" x14ac:dyDescent="0.3">
      <x:c r="A776" s="226"/>
      <x:c r="R776" s="226"/>
      <x:c r="T776" s="226"/>
      <x:c r="V776" s="23"/>
      <x:c r="Y776" s="226"/>
      <x:c r="AA776" s="226"/>
      <x:c r="AB776" s="222"/>
      <x:c r="AE776" s="222"/>
      <x:c r="AF776" s="222"/>
      <x:c r="AJ776" s="226"/>
      <x:c r="AN776" s="226"/>
      <x:c r="AO776" s="226"/>
      <x:c r="AP776" s="226"/>
      <x:c r="AS776" s="23"/>
      <x:c r="AV776" s="23"/>
      <x:c r="BF776" s="226"/>
      <x:c r="BL776" s="226"/>
      <x:c r="BM776" s="226"/>
      <x:c r="BP776" s="222"/>
      <x:c r="BW776" s="226"/>
      <x:c r="BX776" s="226"/>
      <x:c r="BY776" s="226"/>
      <x:c r="BZ776" s="226"/>
      <x:c r="CB776" s="226"/>
    </x:row>
    <x:row r="777" spans="1:80" x14ac:dyDescent="0.3">
      <x:c r="A777" s="226"/>
      <x:c r="R777" s="226"/>
      <x:c r="T777" s="226"/>
      <x:c r="V777" s="23"/>
      <x:c r="Y777" s="226"/>
      <x:c r="AA777" s="226"/>
      <x:c r="AB777" s="222"/>
      <x:c r="AE777" s="222"/>
      <x:c r="AF777" s="222"/>
      <x:c r="AJ777" s="226"/>
      <x:c r="AO777" s="226"/>
      <x:c r="AS777" s="23"/>
      <x:c r="AV777" s="23"/>
      <x:c r="BF777" s="226"/>
      <x:c r="BL777" s="226"/>
      <x:c r="BM777" s="226"/>
      <x:c r="BP777" s="222"/>
      <x:c r="BW777" s="226"/>
      <x:c r="BX777" s="226"/>
      <x:c r="BY777" s="226"/>
      <x:c r="BZ777" s="226"/>
      <x:c r="CB777" s="226"/>
    </x:row>
    <x:row r="778" spans="1:80" x14ac:dyDescent="0.3">
      <x:c r="A778" s="226"/>
      <x:c r="R778" s="226"/>
      <x:c r="T778" s="226"/>
      <x:c r="V778" s="23"/>
      <x:c r="Y778" s="226"/>
      <x:c r="AA778" s="226"/>
      <x:c r="AB778" s="222"/>
      <x:c r="AE778" s="222"/>
      <x:c r="AF778" s="222"/>
      <x:c r="AN778" s="226"/>
      <x:c r="AO778" s="226"/>
      <x:c r="AP778" s="226"/>
      <x:c r="AS778" s="23"/>
      <x:c r="AV778" s="23"/>
      <x:c r="BF778" s="226"/>
      <x:c r="BL778" s="226"/>
      <x:c r="BM778" s="226"/>
      <x:c r="BP778" s="222"/>
      <x:c r="BW778" s="226"/>
      <x:c r="BX778" s="226"/>
      <x:c r="BY778" s="226"/>
      <x:c r="BZ778" s="226"/>
      <x:c r="CB778" s="226"/>
    </x:row>
    <x:row r="779" spans="1:80" x14ac:dyDescent="0.3">
      <x:c r="A779" s="226"/>
      <x:c r="R779" s="226"/>
      <x:c r="T779" s="226"/>
      <x:c r="V779" s="23"/>
      <x:c r="Y779" s="226"/>
      <x:c r="AA779" s="226"/>
      <x:c r="AB779" s="222"/>
      <x:c r="AE779" s="222"/>
      <x:c r="AF779" s="222"/>
      <x:c r="AO779" s="226"/>
      <x:c r="AS779" s="23"/>
      <x:c r="AV779" s="23"/>
      <x:c r="BF779" s="226"/>
      <x:c r="BL779" s="226"/>
      <x:c r="BM779" s="226"/>
      <x:c r="BP779" s="222"/>
      <x:c r="BW779" s="226"/>
      <x:c r="BX779" s="226"/>
      <x:c r="BY779" s="226"/>
      <x:c r="BZ779" s="226"/>
      <x:c r="CB779" s="226"/>
    </x:row>
    <x:row r="780" spans="1:80" x14ac:dyDescent="0.3">
      <x:c r="A780" s="226"/>
      <x:c r="R780" s="226"/>
      <x:c r="T780" s="226"/>
      <x:c r="V780" s="23"/>
      <x:c r="Y780" s="226"/>
      <x:c r="AA780" s="226"/>
      <x:c r="AB780" s="222"/>
      <x:c r="AE780" s="222"/>
      <x:c r="AF780" s="222"/>
      <x:c r="AJ780" s="226"/>
      <x:c r="AN780" s="226"/>
      <x:c r="AO780" s="226"/>
      <x:c r="AP780" s="226"/>
      <x:c r="AS780" s="23"/>
      <x:c r="AV780" s="23"/>
      <x:c r="BF780" s="226"/>
      <x:c r="BL780" s="226"/>
      <x:c r="BM780" s="226"/>
      <x:c r="BP780" s="222"/>
      <x:c r="BW780" s="226"/>
      <x:c r="BX780" s="226"/>
      <x:c r="BY780" s="226"/>
      <x:c r="BZ780" s="226"/>
      <x:c r="CB780" s="226"/>
    </x:row>
    <x:row r="781" spans="1:80" x14ac:dyDescent="0.3">
      <x:c r="A781" s="226"/>
      <x:c r="R781" s="226"/>
      <x:c r="T781" s="226"/>
      <x:c r="V781" s="23"/>
      <x:c r="Y781" s="226"/>
      <x:c r="AA781" s="226"/>
      <x:c r="AB781" s="222"/>
      <x:c r="AE781" s="222"/>
      <x:c r="AF781" s="222"/>
      <x:c r="AJ781" s="226"/>
      <x:c r="AN781" s="226"/>
      <x:c r="AO781" s="226"/>
      <x:c r="AP781" s="226"/>
      <x:c r="AS781" s="23"/>
      <x:c r="AV781" s="23"/>
      <x:c r="BF781" s="226"/>
      <x:c r="BL781" s="226"/>
      <x:c r="BM781" s="226"/>
      <x:c r="BP781" s="222"/>
      <x:c r="BW781" s="226"/>
      <x:c r="BX781" s="226"/>
      <x:c r="BY781" s="226"/>
      <x:c r="BZ781" s="226"/>
      <x:c r="CB781" s="226"/>
    </x:row>
    <x:row r="782" spans="1:80" x14ac:dyDescent="0.3">
      <x:c r="A782" s="226"/>
      <x:c r="R782" s="226"/>
      <x:c r="T782" s="226"/>
      <x:c r="V782" s="23"/>
      <x:c r="Y782" s="226"/>
      <x:c r="AA782" s="226"/>
      <x:c r="AB782" s="222"/>
      <x:c r="AE782" s="222"/>
      <x:c r="AF782" s="222"/>
      <x:c r="AJ782" s="226"/>
      <x:c r="AN782" s="226"/>
      <x:c r="AO782" s="226"/>
      <x:c r="AS782" s="23"/>
      <x:c r="AV782" s="23"/>
      <x:c r="BF782" s="226"/>
      <x:c r="BL782" s="226"/>
      <x:c r="BM782" s="226"/>
      <x:c r="BP782" s="222"/>
      <x:c r="BW782" s="226"/>
      <x:c r="BX782" s="226"/>
      <x:c r="BY782" s="226"/>
      <x:c r="BZ782" s="226"/>
      <x:c r="CB782" s="226"/>
    </x:row>
    <x:row r="783" spans="1:80" x14ac:dyDescent="0.3">
      <x:c r="A783" s="226"/>
      <x:c r="R783" s="226"/>
      <x:c r="T783" s="226"/>
      <x:c r="V783" s="23"/>
      <x:c r="Y783" s="226"/>
      <x:c r="AA783" s="226"/>
      <x:c r="AB783" s="222"/>
      <x:c r="AE783" s="222"/>
      <x:c r="AF783" s="222"/>
      <x:c r="AJ783" s="226"/>
      <x:c r="AN783" s="226"/>
      <x:c r="AO783" s="226"/>
      <x:c r="AP783" s="226"/>
      <x:c r="AS783" s="23"/>
      <x:c r="AV783" s="23"/>
      <x:c r="BF783" s="226"/>
      <x:c r="BL783" s="226"/>
      <x:c r="BM783" s="226"/>
      <x:c r="BP783" s="222"/>
      <x:c r="BW783" s="226"/>
      <x:c r="BX783" s="226"/>
      <x:c r="BY783" s="226"/>
      <x:c r="BZ783" s="226"/>
      <x:c r="CB783" s="226"/>
    </x:row>
    <x:row r="784" spans="1:80" x14ac:dyDescent="0.3">
      <x:c r="A784" s="226"/>
      <x:c r="R784" s="226"/>
      <x:c r="T784" s="226"/>
      <x:c r="V784" s="23"/>
      <x:c r="Y784" s="226"/>
      <x:c r="AA784" s="226"/>
      <x:c r="AB784" s="222"/>
      <x:c r="AE784" s="222"/>
      <x:c r="AF784" s="222"/>
      <x:c r="AJ784" s="226"/>
      <x:c r="AS784" s="23"/>
      <x:c r="AV784" s="23"/>
      <x:c r="BF784" s="226"/>
      <x:c r="BL784" s="226"/>
      <x:c r="BM784" s="226"/>
      <x:c r="BP784" s="222"/>
      <x:c r="BW784" s="226"/>
      <x:c r="BX784" s="226"/>
      <x:c r="BY784" s="226"/>
      <x:c r="BZ784" s="226"/>
      <x:c r="CB784" s="226"/>
    </x:row>
    <x:row r="785" spans="1:80" x14ac:dyDescent="0.3">
      <x:c r="A785" s="226"/>
      <x:c r="R785" s="226"/>
      <x:c r="T785" s="226"/>
      <x:c r="V785" s="23"/>
      <x:c r="Y785" s="226"/>
      <x:c r="AA785" s="226"/>
      <x:c r="AB785" s="222"/>
      <x:c r="AE785" s="222"/>
      <x:c r="AF785" s="222"/>
      <x:c r="AJ785" s="226"/>
      <x:c r="AN785" s="226"/>
      <x:c r="AO785" s="226"/>
      <x:c r="AP785" s="226"/>
      <x:c r="AS785" s="23"/>
      <x:c r="AV785" s="23"/>
      <x:c r="BF785" s="226"/>
      <x:c r="BL785" s="226"/>
      <x:c r="BM785" s="226"/>
      <x:c r="BP785" s="222"/>
      <x:c r="BW785" s="226"/>
      <x:c r="BX785" s="226"/>
      <x:c r="BY785" s="226"/>
      <x:c r="BZ785" s="226"/>
      <x:c r="CB785" s="226"/>
    </x:row>
    <x:row r="786" spans="1:80" x14ac:dyDescent="0.3">
      <x:c r="A786" s="226"/>
      <x:c r="R786" s="226"/>
      <x:c r="T786" s="226"/>
      <x:c r="V786" s="23"/>
      <x:c r="Y786" s="226"/>
      <x:c r="AA786" s="226"/>
      <x:c r="AB786" s="222"/>
      <x:c r="AE786" s="222"/>
      <x:c r="AF786" s="222"/>
      <x:c r="AO786" s="226"/>
      <x:c r="AS786" s="23"/>
      <x:c r="AV786" s="23"/>
      <x:c r="BF786" s="226"/>
      <x:c r="BL786" s="226"/>
      <x:c r="BM786" s="226"/>
      <x:c r="BP786" s="222"/>
      <x:c r="BW786" s="226"/>
      <x:c r="BX786" s="226"/>
      <x:c r="BY786" s="226"/>
      <x:c r="BZ786" s="226"/>
      <x:c r="CB786" s="226"/>
    </x:row>
    <x:row r="787" spans="1:80" x14ac:dyDescent="0.3">
      <x:c r="A787" s="226"/>
      <x:c r="R787" s="226"/>
      <x:c r="T787" s="226"/>
      <x:c r="V787" s="23"/>
      <x:c r="Y787" s="226"/>
      <x:c r="AA787" s="226"/>
      <x:c r="AB787" s="222"/>
      <x:c r="AE787" s="222"/>
      <x:c r="AF787" s="222"/>
      <x:c r="AJ787" s="226"/>
      <x:c r="AN787" s="226"/>
      <x:c r="AO787" s="226"/>
      <x:c r="AP787" s="226"/>
      <x:c r="AS787" s="23"/>
      <x:c r="AV787" s="23"/>
      <x:c r="BF787" s="226"/>
      <x:c r="BL787" s="226"/>
      <x:c r="BM787" s="226"/>
      <x:c r="BP787" s="222"/>
      <x:c r="BW787" s="226"/>
      <x:c r="BX787" s="226"/>
      <x:c r="BY787" s="226"/>
      <x:c r="BZ787" s="226"/>
      <x:c r="CB787" s="226"/>
    </x:row>
    <x:row r="788" spans="1:80" x14ac:dyDescent="0.3">
      <x:c r="A788" s="226"/>
      <x:c r="R788" s="226"/>
      <x:c r="T788" s="226"/>
      <x:c r="V788" s="23"/>
      <x:c r="Y788" s="226"/>
      <x:c r="AA788" s="226"/>
      <x:c r="AB788" s="222"/>
      <x:c r="AE788" s="222"/>
      <x:c r="AF788" s="222"/>
      <x:c r="AO788" s="226"/>
      <x:c r="AS788" s="23"/>
      <x:c r="AV788" s="23"/>
      <x:c r="BF788" s="226"/>
      <x:c r="BL788" s="226"/>
      <x:c r="BM788" s="226"/>
      <x:c r="BP788" s="222"/>
      <x:c r="BW788" s="226"/>
      <x:c r="BX788" s="226"/>
      <x:c r="BY788" s="226"/>
      <x:c r="BZ788" s="226"/>
      <x:c r="CB788" s="226"/>
    </x:row>
    <x:row r="789" spans="1:80" x14ac:dyDescent="0.3">
      <x:c r="A789" s="226"/>
      <x:c r="R789" s="226"/>
      <x:c r="T789" s="226"/>
      <x:c r="V789" s="23"/>
      <x:c r="Y789" s="226"/>
      <x:c r="AA789" s="226"/>
      <x:c r="AB789" s="222"/>
      <x:c r="AE789" s="222"/>
      <x:c r="AF789" s="222"/>
      <x:c r="AN789" s="226"/>
      <x:c r="AO789" s="226"/>
      <x:c r="AS789" s="23"/>
      <x:c r="AV789" s="23"/>
      <x:c r="BF789" s="226"/>
      <x:c r="BL789" s="226"/>
      <x:c r="BM789" s="226"/>
      <x:c r="BP789" s="222"/>
      <x:c r="BW789" s="226"/>
      <x:c r="BX789" s="226"/>
      <x:c r="BY789" s="226"/>
      <x:c r="BZ789" s="226"/>
      <x:c r="CB789" s="226"/>
    </x:row>
    <x:row r="790" spans="1:80" x14ac:dyDescent="0.3">
      <x:c r="A790" s="226"/>
      <x:c r="R790" s="226"/>
      <x:c r="T790" s="226"/>
      <x:c r="V790" s="23"/>
      <x:c r="Y790" s="226"/>
      <x:c r="AA790" s="226"/>
      <x:c r="AB790" s="222"/>
      <x:c r="AE790" s="222"/>
      <x:c r="AF790" s="222"/>
      <x:c r="AJ790" s="226"/>
      <x:c r="AN790" s="226"/>
      <x:c r="AO790" s="226"/>
      <x:c r="AS790" s="23"/>
      <x:c r="AV790" s="23"/>
      <x:c r="BF790" s="226"/>
      <x:c r="BL790" s="226"/>
      <x:c r="BM790" s="226"/>
      <x:c r="BP790" s="222"/>
      <x:c r="BW790" s="226"/>
      <x:c r="BX790" s="226"/>
      <x:c r="BY790" s="226"/>
      <x:c r="BZ790" s="226"/>
      <x:c r="CB790" s="226"/>
    </x:row>
    <x:row r="791" spans="1:80" x14ac:dyDescent="0.3">
      <x:c r="A791" s="226"/>
      <x:c r="R791" s="226"/>
      <x:c r="T791" s="226"/>
      <x:c r="V791" s="23"/>
      <x:c r="Y791" s="226"/>
      <x:c r="AA791" s="226"/>
      <x:c r="AB791" s="222"/>
      <x:c r="AE791" s="222"/>
      <x:c r="AF791" s="222"/>
      <x:c r="AJ791" s="226"/>
      <x:c r="AN791" s="226"/>
      <x:c r="AO791" s="226"/>
      <x:c r="AP791" s="226"/>
      <x:c r="AS791" s="23"/>
      <x:c r="AV791" s="23"/>
      <x:c r="BF791" s="226"/>
      <x:c r="BL791" s="226"/>
      <x:c r="BM791" s="226"/>
      <x:c r="BP791" s="222"/>
      <x:c r="BW791" s="226"/>
      <x:c r="BX791" s="226"/>
      <x:c r="BY791" s="226"/>
      <x:c r="BZ791" s="226"/>
      <x:c r="CB791" s="226"/>
    </x:row>
    <x:row r="792" spans="1:80" x14ac:dyDescent="0.3">
      <x:c r="A792" s="226"/>
      <x:c r="R792" s="226"/>
      <x:c r="T792" s="226"/>
      <x:c r="V792" s="23"/>
      <x:c r="Y792" s="226"/>
      <x:c r="AA792" s="226"/>
      <x:c r="AB792" s="222"/>
      <x:c r="AE792" s="222"/>
      <x:c r="AF792" s="222"/>
      <x:c r="AJ792" s="226"/>
      <x:c r="AN792" s="226"/>
      <x:c r="AO792" s="226"/>
      <x:c r="AP792" s="226"/>
      <x:c r="AS792" s="23"/>
      <x:c r="AV792" s="23"/>
      <x:c r="BF792" s="226"/>
      <x:c r="BL792" s="226"/>
      <x:c r="BM792" s="226"/>
      <x:c r="BP792" s="222"/>
      <x:c r="BW792" s="226"/>
      <x:c r="BX792" s="226"/>
      <x:c r="BY792" s="226"/>
      <x:c r="BZ792" s="226"/>
      <x:c r="CB792" s="226"/>
    </x:row>
    <x:row r="793" spans="1:80" x14ac:dyDescent="0.3">
      <x:c r="A793" s="226"/>
      <x:c r="R793" s="226"/>
      <x:c r="T793" s="226"/>
      <x:c r="V793" s="23"/>
      <x:c r="Y793" s="226"/>
      <x:c r="AA793" s="226"/>
      <x:c r="AB793" s="222"/>
      <x:c r="AE793" s="222"/>
      <x:c r="AF793" s="222"/>
      <x:c r="AN793" s="226"/>
      <x:c r="AO793" s="226"/>
      <x:c r="AS793" s="23"/>
      <x:c r="AV793" s="23"/>
      <x:c r="BF793" s="226"/>
      <x:c r="BL793" s="226"/>
      <x:c r="BM793" s="226"/>
      <x:c r="BP793" s="222"/>
      <x:c r="BW793" s="226"/>
      <x:c r="BX793" s="226"/>
      <x:c r="BY793" s="226"/>
      <x:c r="BZ793" s="226"/>
      <x:c r="CB793" s="226"/>
    </x:row>
    <x:row r="794" spans="1:80" x14ac:dyDescent="0.3">
      <x:c r="A794" s="226"/>
      <x:c r="R794" s="226"/>
      <x:c r="T794" s="226"/>
      <x:c r="V794" s="23"/>
      <x:c r="Y794" s="226"/>
      <x:c r="AA794" s="226"/>
      <x:c r="AB794" s="222"/>
      <x:c r="AE794" s="222"/>
      <x:c r="AF794" s="222"/>
      <x:c r="AS794" s="23"/>
      <x:c r="AV794" s="23"/>
      <x:c r="BF794" s="226"/>
      <x:c r="BL794" s="226"/>
      <x:c r="BM794" s="226"/>
      <x:c r="BP794" s="222"/>
      <x:c r="BW794" s="226"/>
      <x:c r="BX794" s="226"/>
      <x:c r="BY794" s="226"/>
      <x:c r="BZ794" s="226"/>
      <x:c r="CB794" s="226"/>
    </x:row>
    <x:row r="795" spans="1:80" x14ac:dyDescent="0.3">
      <x:c r="A795" s="226"/>
      <x:c r="R795" s="226"/>
      <x:c r="T795" s="226"/>
      <x:c r="V795" s="23"/>
      <x:c r="Y795" s="226"/>
      <x:c r="AA795" s="226"/>
      <x:c r="AB795" s="222"/>
      <x:c r="AE795" s="222"/>
      <x:c r="AF795" s="222"/>
      <x:c r="AJ795" s="226"/>
      <x:c r="AO795" s="226"/>
      <x:c r="AS795" s="23"/>
      <x:c r="AV795" s="23"/>
      <x:c r="BF795" s="226"/>
      <x:c r="BL795" s="226"/>
      <x:c r="BM795" s="226"/>
      <x:c r="BP795" s="222"/>
      <x:c r="BW795" s="226"/>
      <x:c r="BX795" s="226"/>
      <x:c r="BY795" s="226"/>
      <x:c r="BZ795" s="226"/>
      <x:c r="CB795" s="226"/>
    </x:row>
    <x:row r="796" spans="1:80" x14ac:dyDescent="0.3">
      <x:c r="A796" s="226"/>
      <x:c r="R796" s="226"/>
      <x:c r="T796" s="226"/>
      <x:c r="V796" s="23"/>
      <x:c r="Y796" s="226"/>
      <x:c r="AA796" s="226"/>
      <x:c r="AB796" s="222"/>
      <x:c r="AE796" s="222"/>
      <x:c r="AF796" s="222"/>
      <x:c r="AS796" s="23"/>
      <x:c r="AV796" s="23"/>
      <x:c r="BF796" s="226"/>
      <x:c r="BL796" s="226"/>
      <x:c r="BM796" s="226"/>
      <x:c r="BP796" s="222"/>
      <x:c r="BW796" s="226"/>
      <x:c r="BX796" s="226"/>
      <x:c r="BY796" s="226"/>
      <x:c r="BZ796" s="226"/>
      <x:c r="CB796" s="226"/>
    </x:row>
    <x:row r="797" spans="1:80" x14ac:dyDescent="0.3">
      <x:c r="A797" s="226"/>
      <x:c r="R797" s="226"/>
      <x:c r="T797" s="226"/>
      <x:c r="V797" s="23"/>
      <x:c r="Y797" s="226"/>
      <x:c r="AA797" s="226"/>
      <x:c r="AB797" s="222"/>
      <x:c r="AE797" s="222"/>
      <x:c r="AF797" s="222"/>
      <x:c r="AJ797" s="226"/>
      <x:c r="AO797" s="226"/>
      <x:c r="AS797" s="23"/>
      <x:c r="AV797" s="23"/>
      <x:c r="BF797" s="226"/>
      <x:c r="BL797" s="226"/>
      <x:c r="BM797" s="226"/>
      <x:c r="BP797" s="222"/>
      <x:c r="BW797" s="226"/>
      <x:c r="BX797" s="226"/>
      <x:c r="BY797" s="226"/>
      <x:c r="BZ797" s="226"/>
      <x:c r="CB797" s="226"/>
    </x:row>
    <x:row r="798" spans="1:80" x14ac:dyDescent="0.3">
      <x:c r="A798" s="226"/>
      <x:c r="R798" s="226"/>
      <x:c r="T798" s="226"/>
      <x:c r="V798" s="23"/>
      <x:c r="Y798" s="226"/>
      <x:c r="AA798" s="226"/>
      <x:c r="AB798" s="222"/>
      <x:c r="AE798" s="222"/>
      <x:c r="AF798" s="222"/>
      <x:c r="AJ798" s="226"/>
      <x:c r="AN798" s="226"/>
      <x:c r="AO798" s="226"/>
      <x:c r="AS798" s="23"/>
      <x:c r="AV798" s="23"/>
      <x:c r="BF798" s="226"/>
      <x:c r="BL798" s="226"/>
      <x:c r="BM798" s="226"/>
      <x:c r="BP798" s="222"/>
      <x:c r="BW798" s="226"/>
      <x:c r="BX798" s="226"/>
      <x:c r="BY798" s="226"/>
      <x:c r="BZ798" s="226"/>
      <x:c r="CB798" s="226"/>
    </x:row>
    <x:row r="799" spans="1:80" x14ac:dyDescent="0.3">
      <x:c r="A799" s="226"/>
      <x:c r="R799" s="226"/>
      <x:c r="T799" s="226"/>
      <x:c r="V799" s="23"/>
      <x:c r="Y799" s="226"/>
      <x:c r="AA799" s="226"/>
      <x:c r="AB799" s="222"/>
      <x:c r="AE799" s="222"/>
      <x:c r="AF799" s="222"/>
      <x:c r="AJ799" s="226"/>
      <x:c r="AN799" s="226"/>
      <x:c r="AO799" s="226"/>
      <x:c r="AS799" s="23"/>
      <x:c r="AV799" s="23"/>
      <x:c r="BF799" s="226"/>
      <x:c r="BL799" s="226"/>
      <x:c r="BM799" s="226"/>
      <x:c r="BP799" s="222"/>
      <x:c r="BW799" s="226"/>
      <x:c r="BX799" s="226"/>
      <x:c r="BY799" s="226"/>
      <x:c r="BZ799" s="226"/>
      <x:c r="CB799" s="226"/>
    </x:row>
    <x:row r="800" spans="1:80" x14ac:dyDescent="0.3">
      <x:c r="A800" s="226"/>
      <x:c r="R800" s="226"/>
      <x:c r="T800" s="226"/>
      <x:c r="V800" s="23"/>
      <x:c r="Y800" s="226"/>
      <x:c r="AA800" s="226"/>
      <x:c r="AB800" s="222"/>
      <x:c r="AE800" s="222"/>
      <x:c r="AF800" s="222"/>
      <x:c r="AN800" s="226"/>
      <x:c r="AO800" s="226"/>
      <x:c r="AP800" s="226"/>
      <x:c r="AS800" s="23"/>
      <x:c r="AV800" s="23"/>
      <x:c r="BF800" s="226"/>
      <x:c r="BL800" s="226"/>
      <x:c r="BM800" s="226"/>
      <x:c r="BP800" s="222"/>
      <x:c r="BW800" s="226"/>
      <x:c r="BX800" s="226"/>
      <x:c r="BY800" s="226"/>
      <x:c r="BZ800" s="226"/>
      <x:c r="CB800" s="226"/>
    </x:row>
    <x:row r="801" spans="1:80" x14ac:dyDescent="0.3">
      <x:c r="A801" s="226"/>
      <x:c r="R801" s="226"/>
      <x:c r="T801" s="226"/>
      <x:c r="V801" s="23"/>
      <x:c r="Y801" s="226"/>
      <x:c r="AA801" s="226"/>
      <x:c r="AB801" s="222"/>
      <x:c r="AE801" s="222"/>
      <x:c r="AF801" s="222"/>
      <x:c r="AJ801" s="226"/>
      <x:c r="AN801" s="226"/>
      <x:c r="AO801" s="226"/>
      <x:c r="AS801" s="23"/>
      <x:c r="AV801" s="23"/>
      <x:c r="BF801" s="226"/>
      <x:c r="BL801" s="226"/>
      <x:c r="BM801" s="226"/>
      <x:c r="BP801" s="222"/>
      <x:c r="BW801" s="226"/>
      <x:c r="BX801" s="226"/>
      <x:c r="BY801" s="226"/>
      <x:c r="BZ801" s="226"/>
      <x:c r="CB801" s="226"/>
    </x:row>
    <x:row r="802" spans="1:80" x14ac:dyDescent="0.3">
      <x:c r="A802" s="226"/>
      <x:c r="R802" s="226"/>
      <x:c r="T802" s="226"/>
      <x:c r="V802" s="23"/>
      <x:c r="Y802" s="226"/>
      <x:c r="AA802" s="226"/>
      <x:c r="AB802" s="222"/>
      <x:c r="AE802" s="222"/>
      <x:c r="AF802" s="222"/>
      <x:c r="AN802" s="226"/>
      <x:c r="AO802" s="226"/>
      <x:c r="AP802" s="226"/>
      <x:c r="AS802" s="23"/>
      <x:c r="AV802" s="23"/>
      <x:c r="BF802" s="226"/>
      <x:c r="BL802" s="226"/>
      <x:c r="BM802" s="226"/>
      <x:c r="BP802" s="222"/>
      <x:c r="BW802" s="226"/>
      <x:c r="BX802" s="226"/>
      <x:c r="BY802" s="226"/>
      <x:c r="BZ802" s="226"/>
      <x:c r="CB802" s="226"/>
    </x:row>
    <x:row r="803" spans="1:80" x14ac:dyDescent="0.3">
      <x:c r="A803" s="226"/>
      <x:c r="R803" s="226"/>
      <x:c r="T803" s="226"/>
      <x:c r="V803" s="23"/>
      <x:c r="Y803" s="226"/>
      <x:c r="AA803" s="226"/>
      <x:c r="AB803" s="222"/>
      <x:c r="AE803" s="222"/>
      <x:c r="AF803" s="222"/>
      <x:c r="AJ803" s="226"/>
      <x:c r="AN803" s="226"/>
      <x:c r="AO803" s="226"/>
      <x:c r="AP803" s="226"/>
      <x:c r="AS803" s="23"/>
      <x:c r="AV803" s="23"/>
      <x:c r="BF803" s="226"/>
      <x:c r="BL803" s="226"/>
      <x:c r="BM803" s="226"/>
      <x:c r="BP803" s="222"/>
      <x:c r="BW803" s="226"/>
      <x:c r="BX803" s="226"/>
      <x:c r="BY803" s="226"/>
      <x:c r="BZ803" s="226"/>
      <x:c r="CB803" s="226"/>
    </x:row>
    <x:row r="804" spans="1:80" x14ac:dyDescent="0.3">
      <x:c r="A804" s="226"/>
      <x:c r="R804" s="226"/>
      <x:c r="T804" s="226"/>
      <x:c r="V804" s="23"/>
      <x:c r="Y804" s="226"/>
      <x:c r="AA804" s="226"/>
      <x:c r="AB804" s="222"/>
      <x:c r="AE804" s="222"/>
      <x:c r="AF804" s="222"/>
      <x:c r="AN804" s="226"/>
      <x:c r="AO804" s="226"/>
      <x:c r="AP804" s="226"/>
      <x:c r="AS804" s="23"/>
      <x:c r="AV804" s="23"/>
      <x:c r="BF804" s="226"/>
      <x:c r="BL804" s="226"/>
      <x:c r="BM804" s="226"/>
      <x:c r="BP804" s="222"/>
      <x:c r="BW804" s="226"/>
      <x:c r="BX804" s="226"/>
      <x:c r="BY804" s="226"/>
      <x:c r="BZ804" s="226"/>
      <x:c r="CB804" s="226"/>
    </x:row>
    <x:row r="805" spans="1:80" x14ac:dyDescent="0.3">
      <x:c r="A805" s="226"/>
      <x:c r="R805" s="226"/>
      <x:c r="T805" s="226"/>
      <x:c r="V805" s="23"/>
      <x:c r="Y805" s="226"/>
      <x:c r="AA805" s="226"/>
      <x:c r="AB805" s="222"/>
      <x:c r="AE805" s="222"/>
      <x:c r="AF805" s="222"/>
      <x:c r="AJ805" s="226"/>
      <x:c r="AN805" s="226"/>
      <x:c r="AO805" s="226"/>
      <x:c r="AP805" s="226"/>
      <x:c r="AS805" s="23"/>
      <x:c r="AV805" s="23"/>
      <x:c r="BF805" s="226"/>
      <x:c r="BL805" s="226"/>
      <x:c r="BM805" s="226"/>
      <x:c r="BP805" s="222"/>
      <x:c r="BW805" s="226"/>
      <x:c r="BX805" s="226"/>
      <x:c r="BY805" s="226"/>
      <x:c r="BZ805" s="226"/>
      <x:c r="CB805" s="226"/>
    </x:row>
    <x:row r="806" spans="1:80" x14ac:dyDescent="0.3">
      <x:c r="A806" s="226"/>
      <x:c r="R806" s="226"/>
      <x:c r="T806" s="226"/>
      <x:c r="V806" s="23"/>
      <x:c r="Y806" s="226"/>
      <x:c r="AA806" s="226"/>
      <x:c r="AB806" s="222"/>
      <x:c r="AE806" s="222"/>
      <x:c r="AF806" s="222"/>
      <x:c r="AJ806" s="226"/>
      <x:c r="AN806" s="226"/>
      <x:c r="AO806" s="226"/>
      <x:c r="AP806" s="226"/>
      <x:c r="AS806" s="23"/>
      <x:c r="AV806" s="23"/>
      <x:c r="BF806" s="226"/>
      <x:c r="BL806" s="226"/>
      <x:c r="BM806" s="226"/>
      <x:c r="BP806" s="222"/>
      <x:c r="BW806" s="226"/>
      <x:c r="BX806" s="226"/>
      <x:c r="BY806" s="226"/>
      <x:c r="BZ806" s="226"/>
      <x:c r="CB806" s="226"/>
    </x:row>
    <x:row r="807" spans="1:80" x14ac:dyDescent="0.3">
      <x:c r="A807" s="226"/>
      <x:c r="R807" s="226"/>
      <x:c r="T807" s="226"/>
      <x:c r="V807" s="23"/>
      <x:c r="Y807" s="226"/>
      <x:c r="AA807" s="226"/>
      <x:c r="AB807" s="222"/>
      <x:c r="AE807" s="222"/>
      <x:c r="AF807" s="222"/>
      <x:c r="AJ807" s="226"/>
      <x:c r="AO807" s="226"/>
      <x:c r="AS807" s="23"/>
      <x:c r="AV807" s="23"/>
      <x:c r="BF807" s="226"/>
      <x:c r="BL807" s="226"/>
      <x:c r="BM807" s="226"/>
      <x:c r="BP807" s="222"/>
      <x:c r="BW807" s="226"/>
      <x:c r="BX807" s="226"/>
      <x:c r="BY807" s="226"/>
      <x:c r="BZ807" s="226"/>
      <x:c r="CB807" s="226"/>
    </x:row>
    <x:row r="808" spans="1:80" x14ac:dyDescent="0.3">
      <x:c r="A808" s="226"/>
      <x:c r="R808" s="226"/>
      <x:c r="T808" s="226"/>
      <x:c r="V808" s="23"/>
      <x:c r="Y808" s="226"/>
      <x:c r="AA808" s="226"/>
      <x:c r="AB808" s="222"/>
      <x:c r="AE808" s="222"/>
      <x:c r="AF808" s="222"/>
      <x:c r="AJ808" s="226"/>
      <x:c r="AN808" s="226"/>
      <x:c r="AO808" s="226"/>
      <x:c r="AP808" s="226"/>
      <x:c r="AS808" s="23"/>
      <x:c r="AV808" s="23"/>
      <x:c r="BF808" s="226"/>
      <x:c r="BL808" s="226"/>
      <x:c r="BM808" s="226"/>
      <x:c r="BP808" s="222"/>
      <x:c r="BW808" s="226"/>
      <x:c r="BX808" s="226"/>
      <x:c r="BY808" s="226"/>
      <x:c r="BZ808" s="226"/>
      <x:c r="CB808" s="226"/>
    </x:row>
    <x:row r="809" spans="1:80" x14ac:dyDescent="0.3">
      <x:c r="A809" s="226"/>
      <x:c r="R809" s="226"/>
      <x:c r="T809" s="226"/>
      <x:c r="V809" s="23"/>
      <x:c r="Y809" s="226"/>
      <x:c r="AA809" s="226"/>
      <x:c r="AB809" s="222"/>
      <x:c r="AE809" s="222"/>
      <x:c r="AF809" s="222"/>
      <x:c r="AJ809" s="226"/>
      <x:c r="AN809" s="226"/>
      <x:c r="AO809" s="226"/>
      <x:c r="AP809" s="226"/>
      <x:c r="AS809" s="23"/>
      <x:c r="AV809" s="23"/>
      <x:c r="BF809" s="226"/>
      <x:c r="BL809" s="226"/>
      <x:c r="BM809" s="226"/>
      <x:c r="BP809" s="222"/>
      <x:c r="BW809" s="226"/>
      <x:c r="BX809" s="226"/>
      <x:c r="BY809" s="226"/>
      <x:c r="BZ809" s="226"/>
      <x:c r="CB809" s="226"/>
    </x:row>
    <x:row r="810" spans="1:80" x14ac:dyDescent="0.3">
      <x:c r="A810" s="226"/>
      <x:c r="R810" s="226"/>
      <x:c r="T810" s="226"/>
      <x:c r="V810" s="23"/>
      <x:c r="Y810" s="226"/>
      <x:c r="AA810" s="226"/>
      <x:c r="AB810" s="222"/>
      <x:c r="AE810" s="222"/>
      <x:c r="AF810" s="222"/>
      <x:c r="AJ810" s="226"/>
      <x:c r="AN810" s="226"/>
      <x:c r="AO810" s="226"/>
      <x:c r="AS810" s="23"/>
      <x:c r="AV810" s="23"/>
      <x:c r="BF810" s="226"/>
      <x:c r="BL810" s="226"/>
      <x:c r="BM810" s="226"/>
      <x:c r="BP810" s="222"/>
      <x:c r="BW810" s="226"/>
      <x:c r="BX810" s="226"/>
      <x:c r="BY810" s="226"/>
      <x:c r="BZ810" s="226"/>
      <x:c r="CB810" s="226"/>
    </x:row>
    <x:row r="811" spans="1:80" x14ac:dyDescent="0.3">
      <x:c r="A811" s="226"/>
      <x:c r="R811" s="226"/>
      <x:c r="T811" s="226"/>
      <x:c r="V811" s="23"/>
      <x:c r="Y811" s="226"/>
      <x:c r="AA811" s="226"/>
      <x:c r="AB811" s="222"/>
      <x:c r="AE811" s="222"/>
      <x:c r="AF811" s="222"/>
      <x:c r="AJ811" s="226"/>
      <x:c r="AN811" s="226"/>
      <x:c r="AO811" s="226"/>
      <x:c r="AS811" s="23"/>
      <x:c r="AV811" s="23"/>
      <x:c r="BF811" s="226"/>
      <x:c r="BL811" s="226"/>
      <x:c r="BM811" s="226"/>
      <x:c r="BP811" s="222"/>
      <x:c r="BW811" s="226"/>
      <x:c r="BX811" s="226"/>
      <x:c r="BY811" s="226"/>
      <x:c r="BZ811" s="226"/>
      <x:c r="CB811" s="226"/>
    </x:row>
    <x:row r="812" spans="1:80" x14ac:dyDescent="0.3">
      <x:c r="A812" s="226"/>
      <x:c r="R812" s="226"/>
      <x:c r="T812" s="226"/>
      <x:c r="V812" s="23"/>
      <x:c r="Y812" s="226"/>
      <x:c r="AA812" s="226"/>
      <x:c r="AB812" s="222"/>
      <x:c r="AE812" s="222"/>
      <x:c r="AF812" s="222"/>
      <x:c r="AO812" s="226"/>
      <x:c r="AS812" s="23"/>
      <x:c r="AV812" s="23"/>
      <x:c r="BF812" s="226"/>
      <x:c r="BL812" s="226"/>
      <x:c r="BM812" s="226"/>
      <x:c r="BP812" s="222"/>
      <x:c r="BW812" s="226"/>
      <x:c r="BX812" s="226"/>
      <x:c r="BY812" s="226"/>
      <x:c r="BZ812" s="226"/>
      <x:c r="CB812" s="226"/>
    </x:row>
    <x:row r="813" spans="1:80" x14ac:dyDescent="0.3">
      <x:c r="A813" s="226"/>
      <x:c r="R813" s="226"/>
      <x:c r="T813" s="226"/>
      <x:c r="V813" s="23"/>
      <x:c r="Y813" s="226"/>
      <x:c r="AA813" s="226"/>
      <x:c r="AB813" s="222"/>
      <x:c r="AE813" s="222"/>
      <x:c r="AF813" s="222"/>
      <x:c r="AN813" s="226"/>
      <x:c r="AO813" s="226"/>
      <x:c r="AS813" s="23"/>
      <x:c r="AV813" s="23"/>
      <x:c r="BF813" s="226"/>
      <x:c r="BL813" s="226"/>
      <x:c r="BM813" s="226"/>
      <x:c r="BP813" s="222"/>
      <x:c r="BW813" s="226"/>
      <x:c r="BX813" s="226"/>
      <x:c r="BY813" s="226"/>
      <x:c r="BZ813" s="226"/>
      <x:c r="CB813" s="226"/>
    </x:row>
    <x:row r="814" spans="1:80" x14ac:dyDescent="0.3">
      <x:c r="A814" s="226"/>
      <x:c r="R814" s="226"/>
      <x:c r="T814" s="226"/>
      <x:c r="V814" s="23"/>
      <x:c r="Y814" s="226"/>
      <x:c r="AA814" s="226"/>
      <x:c r="AB814" s="222"/>
      <x:c r="AE814" s="222"/>
      <x:c r="AF814" s="222"/>
      <x:c r="AJ814" s="226"/>
      <x:c r="AN814" s="226"/>
      <x:c r="AO814" s="226"/>
      <x:c r="AP814" s="226"/>
      <x:c r="AS814" s="23"/>
      <x:c r="AV814" s="23"/>
      <x:c r="BF814" s="226"/>
      <x:c r="BL814" s="226"/>
      <x:c r="BM814" s="226"/>
      <x:c r="BP814" s="222"/>
      <x:c r="BW814" s="226"/>
      <x:c r="BX814" s="226"/>
      <x:c r="BY814" s="226"/>
      <x:c r="BZ814" s="226"/>
      <x:c r="CB814" s="226"/>
    </x:row>
    <x:row r="815" spans="1:80" x14ac:dyDescent="0.3">
      <x:c r="A815" s="226"/>
      <x:c r="R815" s="226"/>
      <x:c r="T815" s="226"/>
      <x:c r="V815" s="23"/>
      <x:c r="Y815" s="226"/>
      <x:c r="AA815" s="226"/>
      <x:c r="AB815" s="222"/>
      <x:c r="AE815" s="222"/>
      <x:c r="AF815" s="222"/>
      <x:c r="AJ815" s="226"/>
      <x:c r="AN815" s="226"/>
      <x:c r="AO815" s="226"/>
      <x:c r="AP815" s="226"/>
      <x:c r="AS815" s="23"/>
      <x:c r="AV815" s="23"/>
      <x:c r="BF815" s="226"/>
      <x:c r="BL815" s="226"/>
      <x:c r="BM815" s="226"/>
      <x:c r="BP815" s="222"/>
      <x:c r="BW815" s="226"/>
      <x:c r="BX815" s="226"/>
      <x:c r="BY815" s="226"/>
      <x:c r="BZ815" s="226"/>
      <x:c r="CB815" s="226"/>
    </x:row>
    <x:row r="816" spans="1:80" x14ac:dyDescent="0.3">
      <x:c r="A816" s="226"/>
      <x:c r="R816" s="226"/>
      <x:c r="T816" s="226"/>
      <x:c r="V816" s="23"/>
      <x:c r="Y816" s="226"/>
      <x:c r="AA816" s="226"/>
      <x:c r="AB816" s="222"/>
      <x:c r="AE816" s="222"/>
      <x:c r="AF816" s="222"/>
      <x:c r="AJ816" s="226"/>
      <x:c r="AN816" s="226"/>
      <x:c r="AO816" s="226"/>
      <x:c r="AS816" s="23"/>
      <x:c r="AV816" s="23"/>
      <x:c r="BF816" s="226"/>
      <x:c r="BL816" s="226"/>
      <x:c r="BM816" s="226"/>
      <x:c r="BP816" s="222"/>
      <x:c r="BW816" s="226"/>
      <x:c r="BX816" s="226"/>
      <x:c r="BY816" s="226"/>
      <x:c r="BZ816" s="226"/>
      <x:c r="CB816" s="226"/>
    </x:row>
    <x:row r="817" spans="1:80" x14ac:dyDescent="0.3">
      <x:c r="A817" s="226"/>
      <x:c r="R817" s="226"/>
      <x:c r="T817" s="226"/>
      <x:c r="V817" s="23"/>
      <x:c r="Y817" s="226"/>
      <x:c r="AA817" s="226"/>
      <x:c r="AB817" s="222"/>
      <x:c r="AE817" s="222"/>
      <x:c r="AF817" s="222"/>
      <x:c r="AJ817" s="226"/>
      <x:c r="AO817" s="226"/>
      <x:c r="AS817" s="23"/>
      <x:c r="AV817" s="23"/>
      <x:c r="BF817" s="226"/>
      <x:c r="BL817" s="226"/>
      <x:c r="BM817" s="226"/>
      <x:c r="BP817" s="222"/>
      <x:c r="BW817" s="226"/>
      <x:c r="BX817" s="226"/>
      <x:c r="BY817" s="226"/>
      <x:c r="BZ817" s="226"/>
      <x:c r="CB817" s="226"/>
    </x:row>
    <x:row r="818" spans="1:80" x14ac:dyDescent="0.3">
      <x:c r="A818" s="226"/>
      <x:c r="R818" s="226"/>
      <x:c r="T818" s="226"/>
      <x:c r="V818" s="23"/>
      <x:c r="Y818" s="226"/>
      <x:c r="AA818" s="226"/>
      <x:c r="AB818" s="222"/>
      <x:c r="AE818" s="222"/>
      <x:c r="AF818" s="222"/>
      <x:c r="AO818" s="226"/>
      <x:c r="AS818" s="23"/>
      <x:c r="AV818" s="23"/>
      <x:c r="BF818" s="226"/>
      <x:c r="BL818" s="226"/>
      <x:c r="BM818" s="226"/>
      <x:c r="BP818" s="222"/>
      <x:c r="BW818" s="226"/>
      <x:c r="BX818" s="226"/>
      <x:c r="BY818" s="226"/>
      <x:c r="BZ818" s="226"/>
      <x:c r="CB818" s="226"/>
    </x:row>
    <x:row r="819" spans="1:80" x14ac:dyDescent="0.3">
      <x:c r="A819" s="226"/>
      <x:c r="R819" s="226"/>
      <x:c r="T819" s="226"/>
      <x:c r="V819" s="23"/>
      <x:c r="Y819" s="226"/>
      <x:c r="AA819" s="226"/>
      <x:c r="AB819" s="222"/>
      <x:c r="AE819" s="222"/>
      <x:c r="AF819" s="222"/>
      <x:c r="AJ819" s="226"/>
      <x:c r="AN819" s="226"/>
      <x:c r="AO819" s="226"/>
      <x:c r="AP819" s="226"/>
      <x:c r="AS819" s="23"/>
      <x:c r="AV819" s="23"/>
      <x:c r="BF819" s="226"/>
      <x:c r="BL819" s="226"/>
      <x:c r="BM819" s="226"/>
      <x:c r="BP819" s="222"/>
      <x:c r="BW819" s="226"/>
      <x:c r="BX819" s="226"/>
      <x:c r="BY819" s="226"/>
      <x:c r="BZ819" s="226"/>
      <x:c r="CB819" s="226"/>
    </x:row>
    <x:row r="820" spans="1:80" x14ac:dyDescent="0.3">
      <x:c r="A820" s="226"/>
      <x:c r="R820" s="226"/>
      <x:c r="T820" s="226"/>
      <x:c r="V820" s="23"/>
      <x:c r="Y820" s="226"/>
      <x:c r="AA820" s="226"/>
      <x:c r="AB820" s="222"/>
      <x:c r="AE820" s="222"/>
      <x:c r="AF820" s="222"/>
      <x:c r="AS820" s="23"/>
      <x:c r="AV820" s="23"/>
      <x:c r="BF820" s="226"/>
      <x:c r="BL820" s="226"/>
      <x:c r="BM820" s="226"/>
      <x:c r="BP820" s="222"/>
      <x:c r="BW820" s="226"/>
      <x:c r="BX820" s="226"/>
      <x:c r="BY820" s="226"/>
      <x:c r="BZ820" s="226"/>
      <x:c r="CB820" s="226"/>
    </x:row>
    <x:row r="821" spans="1:80" x14ac:dyDescent="0.3">
      <x:c r="A821" s="226"/>
      <x:c r="R821" s="226"/>
      <x:c r="T821" s="226"/>
      <x:c r="V821" s="23"/>
      <x:c r="Y821" s="226"/>
      <x:c r="AA821" s="226"/>
      <x:c r="AB821" s="222"/>
      <x:c r="AE821" s="222"/>
      <x:c r="AF821" s="222"/>
      <x:c r="AN821" s="226"/>
      <x:c r="AO821" s="226"/>
      <x:c r="AS821" s="23"/>
      <x:c r="AV821" s="23"/>
      <x:c r="BF821" s="226"/>
      <x:c r="BL821" s="226"/>
      <x:c r="BM821" s="226"/>
      <x:c r="BP821" s="222"/>
      <x:c r="BW821" s="226"/>
      <x:c r="BX821" s="226"/>
      <x:c r="BY821" s="226"/>
      <x:c r="BZ821" s="226"/>
      <x:c r="CB821" s="226"/>
    </x:row>
    <x:row r="822" spans="1:80" x14ac:dyDescent="0.3">
      <x:c r="A822" s="226"/>
      <x:c r="R822" s="226"/>
      <x:c r="T822" s="226"/>
      <x:c r="V822" s="23"/>
      <x:c r="Y822" s="226"/>
      <x:c r="AA822" s="226"/>
      <x:c r="AB822" s="222"/>
      <x:c r="AE822" s="222"/>
      <x:c r="AF822" s="222"/>
      <x:c r="AJ822" s="226"/>
      <x:c r="AN822" s="226"/>
      <x:c r="AO822" s="226"/>
      <x:c r="AP822" s="226"/>
      <x:c r="AS822" s="23"/>
      <x:c r="AV822" s="23"/>
      <x:c r="BF822" s="226"/>
      <x:c r="BL822" s="226"/>
      <x:c r="BM822" s="226"/>
      <x:c r="BP822" s="222"/>
      <x:c r="BW822" s="226"/>
      <x:c r="BX822" s="226"/>
      <x:c r="BY822" s="226"/>
      <x:c r="BZ822" s="226"/>
      <x:c r="CB822" s="226"/>
    </x:row>
    <x:row r="823" spans="1:80" x14ac:dyDescent="0.3">
      <x:c r="A823" s="226"/>
      <x:c r="R823" s="226"/>
      <x:c r="T823" s="226"/>
      <x:c r="V823" s="23"/>
      <x:c r="Y823" s="226"/>
      <x:c r="AA823" s="226"/>
      <x:c r="AB823" s="222"/>
      <x:c r="AE823" s="222"/>
      <x:c r="AF823" s="222"/>
      <x:c r="AJ823" s="226"/>
      <x:c r="AN823" s="226"/>
      <x:c r="AO823" s="226"/>
      <x:c r="AP823" s="226"/>
      <x:c r="AS823" s="23"/>
      <x:c r="AV823" s="23"/>
      <x:c r="BF823" s="226"/>
      <x:c r="BL823" s="226"/>
      <x:c r="BM823" s="226"/>
      <x:c r="BP823" s="222"/>
      <x:c r="BW823" s="226"/>
      <x:c r="BX823" s="226"/>
      <x:c r="BY823" s="226"/>
      <x:c r="BZ823" s="226"/>
      <x:c r="CB823" s="226"/>
    </x:row>
    <x:row r="824" spans="1:80" x14ac:dyDescent="0.3">
      <x:c r="A824" s="226"/>
      <x:c r="R824" s="226"/>
      <x:c r="T824" s="226"/>
      <x:c r="V824" s="23"/>
      <x:c r="Y824" s="226"/>
      <x:c r="AA824" s="226"/>
      <x:c r="AB824" s="222"/>
      <x:c r="AE824" s="222"/>
      <x:c r="AF824" s="222"/>
      <x:c r="AO824" s="226"/>
      <x:c r="AS824" s="23"/>
      <x:c r="AV824" s="23"/>
      <x:c r="BF824" s="226"/>
      <x:c r="BL824" s="226"/>
      <x:c r="BM824" s="226"/>
      <x:c r="BP824" s="222"/>
      <x:c r="BW824" s="226"/>
      <x:c r="BX824" s="226"/>
      <x:c r="BY824" s="226"/>
      <x:c r="BZ824" s="226"/>
      <x:c r="CB824" s="226"/>
    </x:row>
    <x:row r="825" spans="1:80" x14ac:dyDescent="0.3">
      <x:c r="A825" s="226"/>
      <x:c r="R825" s="226"/>
      <x:c r="T825" s="226"/>
      <x:c r="V825" s="23"/>
      <x:c r="Y825" s="226"/>
      <x:c r="AA825" s="226"/>
      <x:c r="AB825" s="222"/>
      <x:c r="AE825" s="222"/>
      <x:c r="AF825" s="222"/>
      <x:c r="AJ825" s="226"/>
      <x:c r="AN825" s="226"/>
      <x:c r="AO825" s="226"/>
      <x:c r="AS825" s="23"/>
      <x:c r="AV825" s="23"/>
      <x:c r="BF825" s="226"/>
      <x:c r="BL825" s="226"/>
      <x:c r="BM825" s="226"/>
      <x:c r="BP825" s="222"/>
      <x:c r="BW825" s="226"/>
      <x:c r="BX825" s="226"/>
      <x:c r="BY825" s="226"/>
      <x:c r="BZ825" s="226"/>
      <x:c r="CB825" s="226"/>
    </x:row>
    <x:row r="826" spans="1:80" x14ac:dyDescent="0.3">
      <x:c r="A826" s="226"/>
      <x:c r="R826" s="226"/>
      <x:c r="T826" s="226"/>
      <x:c r="V826" s="23"/>
      <x:c r="Y826" s="226"/>
      <x:c r="AA826" s="226"/>
      <x:c r="AB826" s="222"/>
      <x:c r="AE826" s="222"/>
      <x:c r="AF826" s="222"/>
      <x:c r="AJ826" s="226"/>
      <x:c r="AN826" s="226"/>
      <x:c r="AO826" s="226"/>
      <x:c r="AP826" s="226"/>
      <x:c r="AS826" s="23"/>
      <x:c r="AV826" s="23"/>
      <x:c r="BF826" s="226"/>
      <x:c r="BL826" s="226"/>
      <x:c r="BM826" s="226"/>
      <x:c r="BP826" s="222"/>
      <x:c r="BW826" s="226"/>
      <x:c r="BX826" s="226"/>
      <x:c r="BY826" s="226"/>
      <x:c r="BZ826" s="226"/>
      <x:c r="CB826" s="226"/>
    </x:row>
    <x:row r="827" spans="1:80" x14ac:dyDescent="0.3">
      <x:c r="A827" s="226"/>
      <x:c r="R827" s="226"/>
      <x:c r="T827" s="226"/>
      <x:c r="V827" s="23"/>
      <x:c r="Y827" s="226"/>
      <x:c r="AA827" s="226"/>
      <x:c r="AB827" s="222"/>
      <x:c r="AE827" s="222"/>
      <x:c r="AF827" s="222"/>
      <x:c r="AN827" s="226"/>
      <x:c r="AO827" s="226"/>
      <x:c r="AP827" s="226"/>
      <x:c r="AS827" s="23"/>
      <x:c r="AV827" s="23"/>
      <x:c r="BF827" s="226"/>
      <x:c r="BL827" s="226"/>
      <x:c r="BM827" s="226"/>
      <x:c r="BP827" s="222"/>
      <x:c r="BW827" s="226"/>
      <x:c r="BX827" s="226"/>
      <x:c r="BY827" s="226"/>
      <x:c r="BZ827" s="226"/>
      <x:c r="CB827" s="226"/>
    </x:row>
    <x:row r="828" spans="1:80" x14ac:dyDescent="0.3">
      <x:c r="A828" s="226"/>
      <x:c r="R828" s="226"/>
      <x:c r="T828" s="226"/>
      <x:c r="V828" s="23"/>
      <x:c r="Y828" s="226"/>
      <x:c r="AA828" s="226"/>
      <x:c r="AB828" s="222"/>
      <x:c r="AE828" s="222"/>
      <x:c r="AF828" s="222"/>
      <x:c r="AJ828" s="226"/>
      <x:c r="AN828" s="226"/>
      <x:c r="AO828" s="226"/>
      <x:c r="AP828" s="226"/>
      <x:c r="AS828" s="23"/>
      <x:c r="AV828" s="23"/>
      <x:c r="BF828" s="226"/>
      <x:c r="BL828" s="226"/>
      <x:c r="BM828" s="226"/>
      <x:c r="BP828" s="222"/>
      <x:c r="BW828" s="226"/>
      <x:c r="BX828" s="226"/>
      <x:c r="BY828" s="226"/>
      <x:c r="BZ828" s="226"/>
      <x:c r="CB828" s="226"/>
    </x:row>
    <x:row r="829" spans="1:80" x14ac:dyDescent="0.3">
      <x:c r="A829" s="226"/>
      <x:c r="R829" s="226"/>
      <x:c r="T829" s="226"/>
      <x:c r="V829" s="23"/>
      <x:c r="Y829" s="226"/>
      <x:c r="AA829" s="226"/>
      <x:c r="AB829" s="226"/>
      <x:c r="AE829" s="222"/>
      <x:c r="AF829" s="226"/>
      <x:c r="AJ829" s="226"/>
      <x:c r="AN829" s="226"/>
      <x:c r="AO829" s="226"/>
      <x:c r="AP829" s="226"/>
      <x:c r="AS829" s="23"/>
      <x:c r="AV829" s="23"/>
      <x:c r="BF829" s="226"/>
      <x:c r="BL829" s="226"/>
      <x:c r="BM829" s="226"/>
      <x:c r="BP829" s="226"/>
      <x:c r="BW829" s="226"/>
      <x:c r="BX829" s="226"/>
      <x:c r="BY829" s="226"/>
      <x:c r="BZ829" s="226"/>
      <x:c r="CB829" s="226"/>
    </x:row>
    <x:row r="830" spans="1:80" x14ac:dyDescent="0.3">
      <x:c r="A830" s="226"/>
      <x:c r="R830" s="226"/>
      <x:c r="T830" s="226"/>
      <x:c r="V830" s="23"/>
      <x:c r="Y830" s="226"/>
      <x:c r="AA830" s="226"/>
      <x:c r="AB830" s="222"/>
      <x:c r="AE830" s="222"/>
      <x:c r="AF830" s="222"/>
      <x:c r="AJ830" s="226"/>
      <x:c r="AN830" s="226"/>
      <x:c r="AO830" s="226"/>
      <x:c r="AS830" s="23"/>
      <x:c r="AV830" s="23"/>
      <x:c r="BF830" s="226"/>
      <x:c r="BL830" s="226"/>
      <x:c r="BM830" s="226"/>
      <x:c r="BP830" s="222"/>
      <x:c r="BW830" s="226"/>
      <x:c r="BX830" s="226"/>
      <x:c r="BY830" s="226"/>
      <x:c r="BZ830" s="226"/>
      <x:c r="CB830" s="226"/>
    </x:row>
    <x:row r="831" spans="1:80" x14ac:dyDescent="0.3">
      <x:c r="A831" s="226"/>
      <x:c r="R831" s="226"/>
      <x:c r="T831" s="226"/>
      <x:c r="V831" s="23"/>
      <x:c r="Y831" s="226"/>
      <x:c r="AA831" s="226"/>
      <x:c r="AB831" s="222"/>
      <x:c r="AE831" s="222"/>
      <x:c r="AF831" s="222"/>
      <x:c r="AN831" s="226"/>
      <x:c r="AO831" s="226"/>
      <x:c r="AS831" s="23"/>
      <x:c r="AV831" s="23"/>
      <x:c r="BF831" s="226"/>
      <x:c r="BL831" s="226"/>
      <x:c r="BM831" s="226"/>
      <x:c r="BP831" s="222"/>
      <x:c r="BW831" s="226"/>
      <x:c r="BX831" s="226"/>
      <x:c r="BY831" s="226"/>
      <x:c r="BZ831" s="226"/>
      <x:c r="CB831" s="226"/>
    </x:row>
    <x:row r="832" spans="1:80" x14ac:dyDescent="0.3">
      <x:c r="A832" s="226"/>
      <x:c r="R832" s="226"/>
      <x:c r="T832" s="226"/>
      <x:c r="V832" s="23"/>
      <x:c r="Y832" s="226"/>
      <x:c r="AA832" s="226"/>
      <x:c r="AB832" s="222"/>
      <x:c r="AE832" s="222"/>
      <x:c r="AF832" s="222"/>
      <x:c r="AJ832" s="226"/>
      <x:c r="AN832" s="226"/>
      <x:c r="AO832" s="226"/>
      <x:c r="AP832" s="226"/>
      <x:c r="AS832" s="23"/>
      <x:c r="AV832" s="23"/>
      <x:c r="BF832" s="226"/>
      <x:c r="BL832" s="226"/>
      <x:c r="BM832" s="226"/>
      <x:c r="BP832" s="222"/>
      <x:c r="BW832" s="226"/>
      <x:c r="BX832" s="226"/>
      <x:c r="BY832" s="226"/>
      <x:c r="BZ832" s="226"/>
      <x:c r="CB832" s="226"/>
    </x:row>
    <x:row r="833" spans="1:80" x14ac:dyDescent="0.3">
      <x:c r="A833" s="226"/>
      <x:c r="R833" s="226"/>
      <x:c r="T833" s="226"/>
      <x:c r="V833" s="23"/>
      <x:c r="Y833" s="226"/>
      <x:c r="AA833" s="226"/>
      <x:c r="AB833" s="222"/>
      <x:c r="AE833" s="222"/>
      <x:c r="AF833" s="222"/>
      <x:c r="AO833" s="226"/>
      <x:c r="AS833" s="23"/>
      <x:c r="AV833" s="23"/>
      <x:c r="BF833" s="226"/>
      <x:c r="BL833" s="226"/>
      <x:c r="BM833" s="226"/>
      <x:c r="BP833" s="222"/>
      <x:c r="BW833" s="226"/>
      <x:c r="BX833" s="226"/>
      <x:c r="BY833" s="226"/>
      <x:c r="BZ833" s="226"/>
      <x:c r="CB833" s="226"/>
    </x:row>
    <x:row r="834" spans="1:80" x14ac:dyDescent="0.3">
      <x:c r="A834" s="226"/>
      <x:c r="R834" s="226"/>
      <x:c r="T834" s="226"/>
      <x:c r="V834" s="23"/>
      <x:c r="Y834" s="226"/>
      <x:c r="AA834" s="226"/>
      <x:c r="AB834" s="222"/>
      <x:c r="AE834" s="222"/>
      <x:c r="AF834" s="222"/>
      <x:c r="AJ834" s="226"/>
      <x:c r="AN834" s="226"/>
      <x:c r="AO834" s="226"/>
      <x:c r="AS834" s="23"/>
      <x:c r="AV834" s="23"/>
      <x:c r="BF834" s="226"/>
      <x:c r="BL834" s="226"/>
      <x:c r="BM834" s="226"/>
      <x:c r="BP834" s="222"/>
      <x:c r="BW834" s="226"/>
      <x:c r="BX834" s="226"/>
      <x:c r="BY834" s="226"/>
      <x:c r="BZ834" s="226"/>
      <x:c r="CB834" s="226"/>
    </x:row>
    <x:row r="835" spans="1:80" x14ac:dyDescent="0.3">
      <x:c r="A835" s="226"/>
      <x:c r="R835" s="226"/>
      <x:c r="T835" s="226"/>
      <x:c r="V835" s="23"/>
      <x:c r="Y835" s="226"/>
      <x:c r="AA835" s="226"/>
      <x:c r="AB835" s="222"/>
      <x:c r="AE835" s="222"/>
      <x:c r="AF835" s="222"/>
      <x:c r="AJ835" s="226"/>
      <x:c r="AS835" s="23"/>
      <x:c r="AV835" s="23"/>
      <x:c r="BF835" s="226"/>
      <x:c r="BL835" s="226"/>
      <x:c r="BM835" s="226"/>
      <x:c r="BP835" s="222"/>
      <x:c r="BW835" s="226"/>
      <x:c r="BX835" s="226"/>
      <x:c r="BY835" s="226"/>
      <x:c r="BZ835" s="226"/>
      <x:c r="CB835" s="226"/>
    </x:row>
    <x:row r="836" spans="1:80" x14ac:dyDescent="0.3">
      <x:c r="A836" s="226"/>
      <x:c r="R836" s="226"/>
      <x:c r="T836" s="226"/>
      <x:c r="V836" s="23"/>
      <x:c r="Y836" s="226"/>
      <x:c r="AA836" s="226"/>
      <x:c r="AB836" s="222"/>
      <x:c r="AE836" s="222"/>
      <x:c r="AF836" s="222"/>
      <x:c r="AS836" s="23"/>
      <x:c r="AV836" s="23"/>
      <x:c r="BF836" s="226"/>
      <x:c r="BL836" s="226"/>
      <x:c r="BM836" s="226"/>
      <x:c r="BP836" s="222"/>
      <x:c r="BW836" s="226"/>
      <x:c r="BX836" s="226"/>
      <x:c r="BY836" s="226"/>
      <x:c r="BZ836" s="226"/>
      <x:c r="CB836" s="226"/>
    </x:row>
    <x:row r="837" spans="1:80" x14ac:dyDescent="0.3">
      <x:c r="A837" s="226"/>
      <x:c r="R837" s="226"/>
      <x:c r="T837" s="226"/>
      <x:c r="V837" s="23"/>
      <x:c r="Y837" s="226"/>
      <x:c r="AA837" s="226"/>
      <x:c r="AB837" s="222"/>
      <x:c r="AE837" s="222"/>
      <x:c r="AF837" s="222"/>
      <x:c r="AJ837" s="226"/>
      <x:c r="AN837" s="226"/>
      <x:c r="AO837" s="226"/>
      <x:c r="AS837" s="23"/>
      <x:c r="AV837" s="23"/>
      <x:c r="BF837" s="226"/>
      <x:c r="BL837" s="226"/>
      <x:c r="BM837" s="226"/>
      <x:c r="BP837" s="222"/>
      <x:c r="BW837" s="226"/>
      <x:c r="BX837" s="226"/>
      <x:c r="BY837" s="226"/>
      <x:c r="BZ837" s="226"/>
      <x:c r="CB837" s="226"/>
    </x:row>
    <x:row r="838" spans="1:80" x14ac:dyDescent="0.3">
      <x:c r="A838" s="226"/>
      <x:c r="R838" s="226"/>
      <x:c r="T838" s="226"/>
      <x:c r="V838" s="23"/>
      <x:c r="Y838" s="226"/>
      <x:c r="AA838" s="226"/>
      <x:c r="AB838" s="222"/>
      <x:c r="AE838" s="222"/>
      <x:c r="AF838" s="222"/>
      <x:c r="AJ838" s="226"/>
      <x:c r="AN838" s="226"/>
      <x:c r="AO838" s="226"/>
      <x:c r="AP838" s="226"/>
      <x:c r="AS838" s="23"/>
      <x:c r="AV838" s="23"/>
      <x:c r="BF838" s="226"/>
      <x:c r="BL838" s="226"/>
      <x:c r="BM838" s="226"/>
      <x:c r="BP838" s="222"/>
      <x:c r="BW838" s="226"/>
      <x:c r="BX838" s="226"/>
      <x:c r="BY838" s="226"/>
      <x:c r="BZ838" s="226"/>
      <x:c r="CB838" s="226"/>
    </x:row>
    <x:row r="839" spans="1:80" x14ac:dyDescent="0.3">
      <x:c r="A839" s="226"/>
      <x:c r="R839" s="226"/>
      <x:c r="T839" s="226"/>
      <x:c r="V839" s="23"/>
      <x:c r="Y839" s="226"/>
      <x:c r="AA839" s="226"/>
      <x:c r="AB839" s="222"/>
      <x:c r="AE839" s="222"/>
      <x:c r="AF839" s="222"/>
      <x:c r="AO839" s="226"/>
      <x:c r="AP839" s="226"/>
      <x:c r="AS839" s="23"/>
      <x:c r="AV839" s="23"/>
      <x:c r="BF839" s="226"/>
      <x:c r="BL839" s="226"/>
      <x:c r="BM839" s="226"/>
      <x:c r="BP839" s="222"/>
      <x:c r="BW839" s="226"/>
      <x:c r="BX839" s="226"/>
      <x:c r="BY839" s="226"/>
      <x:c r="BZ839" s="226"/>
      <x:c r="CB839" s="226"/>
    </x:row>
    <x:row r="840" spans="1:80" x14ac:dyDescent="0.3">
      <x:c r="A840" s="226"/>
      <x:c r="R840" s="226"/>
      <x:c r="T840" s="226"/>
      <x:c r="V840" s="23"/>
      <x:c r="Y840" s="226"/>
      <x:c r="AA840" s="226"/>
      <x:c r="AB840" s="222"/>
      <x:c r="AE840" s="222"/>
      <x:c r="AF840" s="222"/>
      <x:c r="AS840" s="23"/>
      <x:c r="AV840" s="23"/>
      <x:c r="BF840" s="226"/>
      <x:c r="BL840" s="226"/>
      <x:c r="BM840" s="226"/>
      <x:c r="BP840" s="222"/>
      <x:c r="BW840" s="226"/>
      <x:c r="BX840" s="226"/>
      <x:c r="BY840" s="226"/>
      <x:c r="BZ840" s="226"/>
      <x:c r="CB840" s="226"/>
    </x:row>
    <x:row r="841" spans="1:80" x14ac:dyDescent="0.3">
      <x:c r="A841" s="226"/>
      <x:c r="R841" s="226"/>
      <x:c r="T841" s="226"/>
      <x:c r="V841" s="23"/>
      <x:c r="Y841" s="226"/>
      <x:c r="AA841" s="226"/>
      <x:c r="AB841" s="226"/>
      <x:c r="AE841" s="226"/>
      <x:c r="AF841" s="226"/>
      <x:c r="AN841" s="226"/>
      <x:c r="AO841" s="226"/>
      <x:c r="AS841" s="23"/>
      <x:c r="AV841" s="23"/>
      <x:c r="BF841" s="226"/>
      <x:c r="BL841" s="226"/>
      <x:c r="BM841" s="226"/>
      <x:c r="BP841" s="226"/>
      <x:c r="BW841" s="226"/>
      <x:c r="BX841" s="226"/>
      <x:c r="BY841" s="226"/>
      <x:c r="BZ841" s="226"/>
      <x:c r="CB841" s="226"/>
    </x:row>
    <x:row r="842" spans="1:80" x14ac:dyDescent="0.3">
      <x:c r="A842" s="226"/>
      <x:c r="R842" s="226"/>
      <x:c r="T842" s="226"/>
      <x:c r="V842" s="23"/>
      <x:c r="Y842" s="226"/>
      <x:c r="AA842" s="226"/>
      <x:c r="AB842" s="222"/>
      <x:c r="AE842" s="222"/>
      <x:c r="AF842" s="222"/>
      <x:c r="AJ842" s="226"/>
      <x:c r="AN842" s="226"/>
      <x:c r="AO842" s="226"/>
      <x:c r="AP842" s="226"/>
      <x:c r="AS842" s="23"/>
      <x:c r="AV842" s="23"/>
      <x:c r="BF842" s="226"/>
      <x:c r="BL842" s="226"/>
      <x:c r="BM842" s="226"/>
      <x:c r="BP842" s="222"/>
      <x:c r="BW842" s="226"/>
      <x:c r="BX842" s="226"/>
      <x:c r="BY842" s="226"/>
      <x:c r="BZ842" s="226"/>
      <x:c r="CB842" s="226"/>
    </x:row>
    <x:row r="843" spans="1:80" x14ac:dyDescent="0.3">
      <x:c r="A843" s="226"/>
      <x:c r="R843" s="226"/>
      <x:c r="T843" s="226"/>
      <x:c r="V843" s="23"/>
      <x:c r="Y843" s="226"/>
      <x:c r="AA843" s="226"/>
      <x:c r="AB843" s="222"/>
      <x:c r="AE843" s="222"/>
      <x:c r="AF843" s="222"/>
      <x:c r="AJ843" s="226"/>
      <x:c r="AN843" s="226"/>
      <x:c r="AO843" s="226"/>
      <x:c r="AS843" s="23"/>
      <x:c r="AV843" s="23"/>
      <x:c r="BF843" s="226"/>
      <x:c r="BL843" s="226"/>
      <x:c r="BM843" s="226"/>
      <x:c r="BP843" s="222"/>
      <x:c r="BW843" s="226"/>
      <x:c r="BX843" s="226"/>
      <x:c r="BY843" s="226"/>
      <x:c r="BZ843" s="226"/>
      <x:c r="CB843" s="226"/>
    </x:row>
    <x:row r="844" spans="1:80" x14ac:dyDescent="0.3">
      <x:c r="A844" s="226"/>
      <x:c r="R844" s="226"/>
      <x:c r="T844" s="226"/>
      <x:c r="V844" s="23"/>
      <x:c r="Y844" s="226"/>
      <x:c r="AA844" s="226"/>
      <x:c r="AB844" s="222"/>
      <x:c r="AE844" s="222"/>
      <x:c r="AF844" s="222"/>
      <x:c r="AO844" s="226"/>
      <x:c r="AS844" s="23"/>
      <x:c r="AV844" s="23"/>
      <x:c r="BF844" s="226"/>
      <x:c r="BL844" s="226"/>
      <x:c r="BM844" s="226"/>
      <x:c r="BP844" s="222"/>
      <x:c r="BW844" s="226"/>
      <x:c r="BX844" s="226"/>
      <x:c r="BY844" s="226"/>
      <x:c r="BZ844" s="226"/>
      <x:c r="CB844" s="226"/>
    </x:row>
    <x:row r="845" spans="1:80" x14ac:dyDescent="0.3">
      <x:c r="A845" s="226"/>
      <x:c r="R845" s="226"/>
      <x:c r="T845" s="226"/>
      <x:c r="V845" s="23"/>
      <x:c r="Y845" s="226"/>
      <x:c r="AA845" s="226"/>
      <x:c r="AB845" s="222"/>
      <x:c r="AE845" s="222"/>
      <x:c r="AF845" s="222"/>
      <x:c r="AJ845" s="226"/>
      <x:c r="AN845" s="226"/>
      <x:c r="AO845" s="226"/>
      <x:c r="AP845" s="226"/>
      <x:c r="AS845" s="23"/>
      <x:c r="AV845" s="23"/>
      <x:c r="BF845" s="226"/>
      <x:c r="BL845" s="226"/>
      <x:c r="BM845" s="226"/>
      <x:c r="BP845" s="222"/>
      <x:c r="BW845" s="226"/>
      <x:c r="BX845" s="226"/>
      <x:c r="BY845" s="226"/>
      <x:c r="BZ845" s="226"/>
      <x:c r="CB845" s="226"/>
    </x:row>
    <x:row r="846" spans="1:80" x14ac:dyDescent="0.3">
      <x:c r="A846" s="226"/>
      <x:c r="R846" s="226"/>
      <x:c r="T846" s="226"/>
      <x:c r="V846" s="23"/>
      <x:c r="Y846" s="226"/>
      <x:c r="AA846" s="226"/>
      <x:c r="AB846" s="222"/>
      <x:c r="AE846" s="222"/>
      <x:c r="AF846" s="222"/>
      <x:c r="AJ846" s="226"/>
      <x:c r="AN846" s="226"/>
      <x:c r="AO846" s="226"/>
      <x:c r="AS846" s="23"/>
      <x:c r="AV846" s="23"/>
      <x:c r="BF846" s="226"/>
      <x:c r="BL846" s="226"/>
      <x:c r="BM846" s="226"/>
      <x:c r="BP846" s="222"/>
      <x:c r="BW846" s="226"/>
      <x:c r="BX846" s="226"/>
      <x:c r="BY846" s="226"/>
      <x:c r="BZ846" s="226"/>
      <x:c r="CB846" s="226"/>
    </x:row>
    <x:row r="847" spans="1:80" x14ac:dyDescent="0.3">
      <x:c r="A847" s="226"/>
      <x:c r="R847" s="226"/>
      <x:c r="T847" s="226"/>
      <x:c r="V847" s="23"/>
      <x:c r="Y847" s="226"/>
      <x:c r="AA847" s="226"/>
      <x:c r="AB847" s="222"/>
      <x:c r="AE847" s="222"/>
      <x:c r="AF847" s="222"/>
      <x:c r="AN847" s="226"/>
      <x:c r="AO847" s="226"/>
      <x:c r="AP847" s="226"/>
      <x:c r="AS847" s="23"/>
      <x:c r="AV847" s="23"/>
      <x:c r="BF847" s="226"/>
      <x:c r="BL847" s="226"/>
      <x:c r="BM847" s="226"/>
      <x:c r="BP847" s="222"/>
      <x:c r="BW847" s="226"/>
      <x:c r="BX847" s="226"/>
      <x:c r="BY847" s="226"/>
      <x:c r="BZ847" s="226"/>
      <x:c r="CB847" s="226"/>
    </x:row>
    <x:row r="848" spans="1:80" x14ac:dyDescent="0.3">
      <x:c r="A848" s="226"/>
      <x:c r="R848" s="226"/>
      <x:c r="T848" s="226"/>
      <x:c r="V848" s="23"/>
      <x:c r="Y848" s="226"/>
      <x:c r="AA848" s="226"/>
      <x:c r="AB848" s="222"/>
      <x:c r="AE848" s="222"/>
      <x:c r="AF848" s="222"/>
      <x:c r="AS848" s="23"/>
      <x:c r="AV848" s="23"/>
      <x:c r="BF848" s="226"/>
      <x:c r="BL848" s="226"/>
      <x:c r="BM848" s="226"/>
      <x:c r="BP848" s="222"/>
      <x:c r="BW848" s="226"/>
      <x:c r="BX848" s="226"/>
      <x:c r="BY848" s="226"/>
      <x:c r="BZ848" s="226"/>
      <x:c r="CB848" s="226"/>
    </x:row>
    <x:row r="849" spans="1:80" x14ac:dyDescent="0.3">
      <x:c r="A849" s="226"/>
      <x:c r="R849" s="226"/>
      <x:c r="T849" s="226"/>
      <x:c r="V849" s="23"/>
      <x:c r="Y849" s="226"/>
      <x:c r="AA849" s="226"/>
      <x:c r="AB849" s="226"/>
      <x:c r="AE849" s="222"/>
      <x:c r="AF849" s="226"/>
      <x:c r="AJ849" s="226"/>
      <x:c r="AS849" s="23"/>
      <x:c r="AV849" s="23"/>
      <x:c r="BF849" s="226"/>
      <x:c r="BL849" s="226"/>
      <x:c r="BM849" s="226"/>
      <x:c r="BP849" s="226"/>
      <x:c r="BW849" s="226"/>
      <x:c r="BX849" s="226"/>
      <x:c r="BY849" s="226"/>
      <x:c r="BZ849" s="226"/>
      <x:c r="CB849" s="226"/>
    </x:row>
    <x:row r="850" spans="1:80" x14ac:dyDescent="0.3">
      <x:c r="A850" s="226"/>
      <x:c r="R850" s="226"/>
      <x:c r="T850" s="226"/>
      <x:c r="V850" s="23"/>
      <x:c r="Y850" s="226"/>
      <x:c r="AA850" s="226"/>
      <x:c r="AB850" s="222"/>
      <x:c r="AE850" s="222"/>
      <x:c r="AF850" s="222"/>
      <x:c r="AJ850" s="226"/>
      <x:c r="AN850" s="226"/>
      <x:c r="AO850" s="226"/>
      <x:c r="AP850" s="226"/>
      <x:c r="AS850" s="23"/>
      <x:c r="AV850" s="23"/>
      <x:c r="BF850" s="226"/>
      <x:c r="BL850" s="226"/>
      <x:c r="BM850" s="226"/>
      <x:c r="BP850" s="222"/>
      <x:c r="BW850" s="226"/>
      <x:c r="BX850" s="226"/>
      <x:c r="BY850" s="226"/>
      <x:c r="BZ850" s="226"/>
      <x:c r="CB850" s="226"/>
    </x:row>
    <x:row r="851" spans="1:80" x14ac:dyDescent="0.3">
      <x:c r="A851" s="226"/>
      <x:c r="R851" s="226"/>
      <x:c r="T851" s="226"/>
      <x:c r="V851" s="23"/>
      <x:c r="Y851" s="226"/>
      <x:c r="AA851" s="226"/>
      <x:c r="AB851" s="222"/>
      <x:c r="AE851" s="222"/>
      <x:c r="AF851" s="222"/>
      <x:c r="AJ851" s="226"/>
      <x:c r="AN851" s="226"/>
      <x:c r="AO851" s="226"/>
      <x:c r="AP851" s="226"/>
      <x:c r="AS851" s="23"/>
      <x:c r="AV851" s="23"/>
      <x:c r="BF851" s="226"/>
      <x:c r="BL851" s="226"/>
      <x:c r="BM851" s="226"/>
      <x:c r="BP851" s="222"/>
      <x:c r="BW851" s="226"/>
      <x:c r="BX851" s="226"/>
      <x:c r="BY851" s="226"/>
      <x:c r="BZ851" s="226"/>
      <x:c r="CB851" s="226"/>
    </x:row>
    <x:row r="852" spans="1:80" x14ac:dyDescent="0.3">
      <x:c r="A852" s="226"/>
      <x:c r="R852" s="226"/>
      <x:c r="T852" s="226"/>
      <x:c r="V852" s="23"/>
      <x:c r="Y852" s="226"/>
      <x:c r="AA852" s="226"/>
      <x:c r="AB852" s="222"/>
      <x:c r="AE852" s="222"/>
      <x:c r="AF852" s="222"/>
      <x:c r="AJ852" s="226"/>
      <x:c r="AN852" s="226"/>
      <x:c r="AO852" s="226"/>
      <x:c r="AP852" s="226"/>
      <x:c r="AS852" s="23"/>
      <x:c r="AV852" s="23"/>
      <x:c r="BF852" s="226"/>
      <x:c r="BL852" s="226"/>
      <x:c r="BM852" s="226"/>
      <x:c r="BP852" s="222"/>
      <x:c r="BW852" s="226"/>
      <x:c r="BX852" s="226"/>
      <x:c r="BY852" s="226"/>
      <x:c r="BZ852" s="226"/>
      <x:c r="CB852" s="226"/>
    </x:row>
    <x:row r="853" spans="1:80" x14ac:dyDescent="0.3">
      <x:c r="A853" s="226"/>
      <x:c r="R853" s="226"/>
      <x:c r="T853" s="226"/>
      <x:c r="V853" s="23"/>
      <x:c r="Y853" s="226"/>
      <x:c r="AA853" s="226"/>
      <x:c r="AB853" s="222"/>
      <x:c r="AE853" s="222"/>
      <x:c r="AF853" s="222"/>
      <x:c r="AO853" s="226"/>
      <x:c r="AS853" s="23"/>
      <x:c r="AV853" s="23"/>
      <x:c r="BF853" s="226"/>
      <x:c r="BL853" s="226"/>
      <x:c r="BM853" s="226"/>
      <x:c r="BP853" s="222"/>
      <x:c r="BW853" s="226"/>
      <x:c r="BX853" s="226"/>
      <x:c r="BY853" s="226"/>
      <x:c r="BZ853" s="226"/>
      <x:c r="CB853" s="226"/>
    </x:row>
    <x:row r="854" spans="1:80" x14ac:dyDescent="0.3">
      <x:c r="A854" s="226"/>
      <x:c r="R854" s="226"/>
      <x:c r="T854" s="226"/>
      <x:c r="V854" s="23"/>
      <x:c r="Y854" s="226"/>
      <x:c r="AA854" s="226"/>
      <x:c r="AB854" s="222"/>
      <x:c r="AE854" s="222"/>
      <x:c r="AF854" s="222"/>
      <x:c r="AJ854" s="226"/>
      <x:c r="AN854" s="226"/>
      <x:c r="AO854" s="226"/>
      <x:c r="AP854" s="226"/>
      <x:c r="AS854" s="23"/>
      <x:c r="AV854" s="23"/>
      <x:c r="BF854" s="226"/>
      <x:c r="BL854" s="226"/>
      <x:c r="BM854" s="226"/>
      <x:c r="BP854" s="222"/>
      <x:c r="BW854" s="226"/>
      <x:c r="BX854" s="226"/>
      <x:c r="BY854" s="226"/>
      <x:c r="BZ854" s="226"/>
      <x:c r="CB854" s="226"/>
    </x:row>
    <x:row r="855" spans="1:80" x14ac:dyDescent="0.3">
      <x:c r="A855" s="226"/>
      <x:c r="R855" s="226"/>
      <x:c r="T855" s="226"/>
      <x:c r="V855" s="23"/>
      <x:c r="Y855" s="226"/>
      <x:c r="AA855" s="226"/>
      <x:c r="AB855" s="222"/>
      <x:c r="AE855" s="222"/>
      <x:c r="AF855" s="222"/>
      <x:c r="AJ855" s="226"/>
      <x:c r="AN855" s="226"/>
      <x:c r="AO855" s="226"/>
      <x:c r="AP855" s="226"/>
      <x:c r="AS855" s="23"/>
      <x:c r="AV855" s="23"/>
      <x:c r="BF855" s="226"/>
      <x:c r="BL855" s="226"/>
      <x:c r="BM855" s="226"/>
      <x:c r="BP855" s="222"/>
      <x:c r="BW855" s="226"/>
      <x:c r="BX855" s="226"/>
      <x:c r="BY855" s="226"/>
      <x:c r="BZ855" s="226"/>
      <x:c r="CB855" s="226"/>
    </x:row>
    <x:row r="856" spans="1:80" x14ac:dyDescent="0.3">
      <x:c r="A856" s="226"/>
      <x:c r="R856" s="226"/>
      <x:c r="T856" s="226"/>
      <x:c r="V856" s="23"/>
      <x:c r="Y856" s="226"/>
      <x:c r="AA856" s="226"/>
      <x:c r="AB856" s="222"/>
      <x:c r="AE856" s="222"/>
      <x:c r="AF856" s="222"/>
      <x:c r="AJ856" s="226"/>
      <x:c r="AN856" s="226"/>
      <x:c r="AO856" s="226"/>
      <x:c r="AS856" s="23"/>
      <x:c r="AV856" s="23"/>
      <x:c r="BF856" s="226"/>
      <x:c r="BL856" s="226"/>
      <x:c r="BM856" s="226"/>
      <x:c r="BP856" s="222"/>
      <x:c r="BW856" s="226"/>
      <x:c r="BX856" s="226"/>
      <x:c r="BY856" s="226"/>
      <x:c r="BZ856" s="226"/>
      <x:c r="CB856" s="226"/>
    </x:row>
    <x:row r="857" spans="1:80" x14ac:dyDescent="0.3">
      <x:c r="A857" s="226"/>
      <x:c r="R857" s="226"/>
      <x:c r="T857" s="226"/>
      <x:c r="V857" s="23"/>
      <x:c r="Y857" s="226"/>
      <x:c r="AA857" s="226"/>
      <x:c r="AB857" s="222"/>
      <x:c r="AE857" s="222"/>
      <x:c r="AF857" s="222"/>
      <x:c r="AJ857" s="226"/>
      <x:c r="AN857" s="226"/>
      <x:c r="AO857" s="226"/>
      <x:c r="AP857" s="226"/>
      <x:c r="AS857" s="23"/>
      <x:c r="AV857" s="23"/>
      <x:c r="BF857" s="226"/>
      <x:c r="BL857" s="226"/>
      <x:c r="BM857" s="226"/>
      <x:c r="BP857" s="222"/>
      <x:c r="BW857" s="226"/>
      <x:c r="BX857" s="226"/>
      <x:c r="BY857" s="226"/>
      <x:c r="BZ857" s="226"/>
      <x:c r="CB857" s="226"/>
    </x:row>
    <x:row r="858" spans="1:80" x14ac:dyDescent="0.3">
      <x:c r="A858" s="226"/>
      <x:c r="R858" s="226"/>
      <x:c r="T858" s="226"/>
      <x:c r="V858" s="23"/>
      <x:c r="Y858" s="226"/>
      <x:c r="AA858" s="226"/>
      <x:c r="AB858" s="222"/>
      <x:c r="AE858" s="222"/>
      <x:c r="AF858" s="222"/>
      <x:c r="AO858" s="226"/>
      <x:c r="AS858" s="23"/>
      <x:c r="AV858" s="23"/>
      <x:c r="BF858" s="226"/>
      <x:c r="BL858" s="226"/>
      <x:c r="BM858" s="226"/>
      <x:c r="BP858" s="222"/>
      <x:c r="BW858" s="226"/>
      <x:c r="BX858" s="226"/>
      <x:c r="BY858" s="226"/>
      <x:c r="BZ858" s="226"/>
      <x:c r="CB858" s="226"/>
    </x:row>
    <x:row r="859" spans="1:80" x14ac:dyDescent="0.3">
      <x:c r="A859" s="226"/>
      <x:c r="R859" s="226"/>
      <x:c r="T859" s="226"/>
      <x:c r="V859" s="23"/>
      <x:c r="Y859" s="226"/>
      <x:c r="AA859" s="226"/>
      <x:c r="AB859" s="222"/>
      <x:c r="AE859" s="222"/>
      <x:c r="AF859" s="222"/>
      <x:c r="AJ859" s="226"/>
      <x:c r="AN859" s="226"/>
      <x:c r="AO859" s="226"/>
      <x:c r="AP859" s="226"/>
      <x:c r="AS859" s="23"/>
      <x:c r="AV859" s="23"/>
      <x:c r="BF859" s="226"/>
      <x:c r="BL859" s="226"/>
      <x:c r="BM859" s="226"/>
      <x:c r="BP859" s="222"/>
      <x:c r="BW859" s="226"/>
      <x:c r="BX859" s="226"/>
      <x:c r="BY859" s="226"/>
      <x:c r="BZ859" s="226"/>
      <x:c r="CB859" s="226"/>
    </x:row>
    <x:row r="860" spans="1:80" x14ac:dyDescent="0.3">
      <x:c r="A860" s="226"/>
      <x:c r="R860" s="226"/>
      <x:c r="T860" s="226"/>
      <x:c r="V860" s="23"/>
      <x:c r="Y860" s="226"/>
      <x:c r="AA860" s="226"/>
      <x:c r="AB860" s="222"/>
      <x:c r="AE860" s="222"/>
      <x:c r="AF860" s="222"/>
      <x:c r="AO860" s="226"/>
      <x:c r="AS860" s="23"/>
      <x:c r="AV860" s="23"/>
      <x:c r="BF860" s="226"/>
      <x:c r="BL860" s="226"/>
      <x:c r="BM860" s="226"/>
      <x:c r="BP860" s="222"/>
      <x:c r="BW860" s="226"/>
      <x:c r="BX860" s="226"/>
      <x:c r="BY860" s="226"/>
      <x:c r="BZ860" s="226"/>
      <x:c r="CB860" s="226"/>
    </x:row>
    <x:row r="861" spans="1:80" x14ac:dyDescent="0.3">
      <x:c r="A861" s="226"/>
      <x:c r="R861" s="226"/>
      <x:c r="T861" s="226"/>
      <x:c r="V861" s="23"/>
      <x:c r="Y861" s="226"/>
      <x:c r="AA861" s="226"/>
      <x:c r="AB861" s="222"/>
      <x:c r="AE861" s="222"/>
      <x:c r="AF861" s="222"/>
      <x:c r="AJ861" s="226"/>
      <x:c r="AN861" s="226"/>
      <x:c r="AO861" s="226"/>
      <x:c r="AP861" s="226"/>
      <x:c r="AS861" s="23"/>
      <x:c r="AV861" s="23"/>
      <x:c r="BF861" s="226"/>
      <x:c r="BL861" s="226"/>
      <x:c r="BM861" s="226"/>
      <x:c r="BP861" s="222"/>
      <x:c r="BW861" s="226"/>
      <x:c r="BX861" s="226"/>
      <x:c r="BY861" s="226"/>
      <x:c r="BZ861" s="226"/>
      <x:c r="CB861" s="226"/>
    </x:row>
    <x:row r="862" spans="1:80" x14ac:dyDescent="0.3">
      <x:c r="A862" s="226"/>
      <x:c r="R862" s="226"/>
      <x:c r="T862" s="226"/>
      <x:c r="V862" s="23"/>
      <x:c r="Y862" s="226"/>
      <x:c r="AA862" s="226"/>
      <x:c r="AB862" s="222"/>
      <x:c r="AE862" s="222"/>
      <x:c r="AF862" s="222"/>
      <x:c r="AJ862" s="226"/>
      <x:c r="AN862" s="226"/>
      <x:c r="AO862" s="226"/>
      <x:c r="AS862" s="23"/>
      <x:c r="AV862" s="23"/>
      <x:c r="BF862" s="226"/>
      <x:c r="BL862" s="226"/>
      <x:c r="BM862" s="226"/>
      <x:c r="BP862" s="222"/>
      <x:c r="BW862" s="226"/>
      <x:c r="BX862" s="226"/>
      <x:c r="BY862" s="226"/>
      <x:c r="BZ862" s="226"/>
      <x:c r="CB862" s="226"/>
    </x:row>
    <x:row r="863" spans="1:80" x14ac:dyDescent="0.3">
      <x:c r="A863" s="226"/>
      <x:c r="R863" s="226"/>
      <x:c r="T863" s="226"/>
      <x:c r="V863" s="23"/>
      <x:c r="Y863" s="226"/>
      <x:c r="AA863" s="226"/>
      <x:c r="AB863" s="222"/>
      <x:c r="AE863" s="222"/>
      <x:c r="AF863" s="222"/>
      <x:c r="AO863" s="226"/>
      <x:c r="AS863" s="23"/>
      <x:c r="AV863" s="23"/>
      <x:c r="BF863" s="226"/>
      <x:c r="BL863" s="226"/>
      <x:c r="BM863" s="226"/>
      <x:c r="BP863" s="222"/>
      <x:c r="BW863" s="226"/>
      <x:c r="BX863" s="226"/>
      <x:c r="BY863" s="226"/>
      <x:c r="BZ863" s="226"/>
      <x:c r="CB863" s="226"/>
    </x:row>
    <x:row r="864" spans="1:80" x14ac:dyDescent="0.3">
      <x:c r="A864" s="226"/>
      <x:c r="R864" s="226"/>
      <x:c r="T864" s="226"/>
      <x:c r="V864" s="23"/>
      <x:c r="Y864" s="226"/>
      <x:c r="AA864" s="226"/>
      <x:c r="AB864" s="222"/>
      <x:c r="AE864" s="222"/>
      <x:c r="AF864" s="222"/>
      <x:c r="AJ864" s="226"/>
      <x:c r="AN864" s="226"/>
      <x:c r="AO864" s="226"/>
      <x:c r="AP864" s="226"/>
      <x:c r="AS864" s="23"/>
      <x:c r="AV864" s="23"/>
      <x:c r="BF864" s="226"/>
      <x:c r="BL864" s="226"/>
      <x:c r="BM864" s="226"/>
      <x:c r="BP864" s="222"/>
      <x:c r="BW864" s="226"/>
      <x:c r="BX864" s="226"/>
      <x:c r="BY864" s="226"/>
      <x:c r="BZ864" s="226"/>
      <x:c r="CB864" s="226"/>
    </x:row>
    <x:row r="865" spans="1:80" x14ac:dyDescent="0.3">
      <x:c r="A865" s="226"/>
      <x:c r="R865" s="226"/>
      <x:c r="T865" s="226"/>
      <x:c r="V865" s="23"/>
      <x:c r="Y865" s="226"/>
      <x:c r="AA865" s="226"/>
      <x:c r="AB865" s="222"/>
      <x:c r="AE865" s="222"/>
      <x:c r="AF865" s="222"/>
      <x:c r="AJ865" s="226"/>
      <x:c r="AN865" s="226"/>
      <x:c r="AO865" s="226"/>
      <x:c r="AP865" s="226"/>
      <x:c r="AS865" s="23"/>
      <x:c r="AV865" s="23"/>
      <x:c r="BF865" s="226"/>
      <x:c r="BL865" s="226"/>
      <x:c r="BM865" s="226"/>
      <x:c r="BP865" s="222"/>
      <x:c r="BW865" s="226"/>
      <x:c r="BX865" s="226"/>
      <x:c r="BY865" s="226"/>
      <x:c r="BZ865" s="226"/>
      <x:c r="CB865" s="226"/>
    </x:row>
    <x:row r="866" spans="1:80" x14ac:dyDescent="0.3">
      <x:c r="A866" s="226"/>
      <x:c r="R866" s="226"/>
      <x:c r="T866" s="226"/>
      <x:c r="V866" s="23"/>
      <x:c r="Y866" s="226"/>
      <x:c r="AA866" s="226"/>
      <x:c r="AB866" s="222"/>
      <x:c r="AE866" s="222"/>
      <x:c r="AF866" s="222"/>
      <x:c r="AJ866" s="226"/>
      <x:c r="AN866" s="226"/>
      <x:c r="AO866" s="226"/>
      <x:c r="AS866" s="23"/>
      <x:c r="AV866" s="23"/>
      <x:c r="BF866" s="226"/>
      <x:c r="BL866" s="226"/>
      <x:c r="BM866" s="226"/>
      <x:c r="BP866" s="222"/>
      <x:c r="BW866" s="226"/>
      <x:c r="BX866" s="226"/>
      <x:c r="BY866" s="226"/>
      <x:c r="BZ866" s="226"/>
      <x:c r="CB866" s="226"/>
    </x:row>
    <x:row r="867" spans="1:80" x14ac:dyDescent="0.3">
      <x:c r="A867" s="226"/>
      <x:c r="R867" s="226"/>
      <x:c r="T867" s="226"/>
      <x:c r="V867" s="23"/>
      <x:c r="Y867" s="226"/>
      <x:c r="AA867" s="226"/>
      <x:c r="AB867" s="222"/>
      <x:c r="AE867" s="222"/>
      <x:c r="AF867" s="222"/>
      <x:c r="AO867" s="226"/>
      <x:c r="AS867" s="23"/>
      <x:c r="AV867" s="23"/>
      <x:c r="BF867" s="226"/>
      <x:c r="BL867" s="226"/>
      <x:c r="BM867" s="226"/>
      <x:c r="BP867" s="222"/>
      <x:c r="BW867" s="226"/>
      <x:c r="BX867" s="226"/>
      <x:c r="BY867" s="226"/>
      <x:c r="BZ867" s="226"/>
      <x:c r="CB867" s="226"/>
    </x:row>
    <x:row r="868" spans="1:80" x14ac:dyDescent="0.3">
      <x:c r="A868" s="226"/>
      <x:c r="R868" s="226"/>
      <x:c r="T868" s="226"/>
      <x:c r="V868" s="23"/>
      <x:c r="Y868" s="226"/>
      <x:c r="AA868" s="226"/>
      <x:c r="AB868" s="222"/>
      <x:c r="AE868" s="222"/>
      <x:c r="AF868" s="222"/>
      <x:c r="AJ868" s="226"/>
      <x:c r="AN868" s="226"/>
      <x:c r="AO868" s="226"/>
      <x:c r="AS868" s="23"/>
      <x:c r="AV868" s="23"/>
      <x:c r="BF868" s="226"/>
      <x:c r="BL868" s="226"/>
      <x:c r="BM868" s="226"/>
      <x:c r="BP868" s="222"/>
      <x:c r="BW868" s="226"/>
      <x:c r="BX868" s="226"/>
      <x:c r="BY868" s="226"/>
      <x:c r="BZ868" s="226"/>
      <x:c r="CB868" s="226"/>
    </x:row>
    <x:row r="869" spans="1:80" x14ac:dyDescent="0.3">
      <x:c r="A869" s="226"/>
      <x:c r="R869" s="226"/>
      <x:c r="T869" s="226"/>
      <x:c r="V869" s="23"/>
      <x:c r="Y869" s="226"/>
      <x:c r="AA869" s="226"/>
      <x:c r="AB869" s="222"/>
      <x:c r="AE869" s="222"/>
      <x:c r="AF869" s="222"/>
      <x:c r="AJ869" s="226"/>
      <x:c r="AN869" s="226"/>
      <x:c r="AO869" s="226"/>
      <x:c r="AS869" s="23"/>
      <x:c r="AV869" s="23"/>
      <x:c r="BF869" s="226"/>
      <x:c r="BL869" s="226"/>
      <x:c r="BM869" s="226"/>
      <x:c r="BP869" s="222"/>
      <x:c r="BW869" s="226"/>
      <x:c r="BX869" s="226"/>
      <x:c r="BY869" s="226"/>
      <x:c r="BZ869" s="226"/>
      <x:c r="CB869" s="226"/>
    </x:row>
    <x:row r="870" spans="1:80" x14ac:dyDescent="0.3">
      <x:c r="A870" s="226"/>
      <x:c r="R870" s="226"/>
      <x:c r="T870" s="226"/>
      <x:c r="V870" s="23"/>
      <x:c r="Y870" s="226"/>
      <x:c r="AA870" s="226"/>
      <x:c r="AB870" s="222"/>
      <x:c r="AE870" s="222"/>
      <x:c r="AF870" s="222"/>
      <x:c r="AN870" s="226"/>
      <x:c r="AO870" s="226"/>
      <x:c r="AP870" s="226"/>
      <x:c r="AS870" s="23"/>
      <x:c r="AV870" s="23"/>
      <x:c r="BF870" s="226"/>
      <x:c r="BL870" s="226"/>
      <x:c r="BM870" s="226"/>
      <x:c r="BP870" s="222"/>
      <x:c r="BW870" s="226"/>
      <x:c r="BX870" s="226"/>
      <x:c r="BY870" s="226"/>
      <x:c r="BZ870" s="226"/>
      <x:c r="CB870" s="226"/>
    </x:row>
    <x:row r="871" spans="1:80" x14ac:dyDescent="0.3">
      <x:c r="A871" s="226"/>
      <x:c r="R871" s="226"/>
      <x:c r="T871" s="226"/>
      <x:c r="V871" s="23"/>
      <x:c r="Y871" s="226"/>
      <x:c r="AA871" s="226"/>
      <x:c r="AB871" s="226"/>
      <x:c r="AE871" s="226"/>
      <x:c r="AF871" s="226"/>
      <x:c r="AJ871" s="226"/>
      <x:c r="AO871" s="226"/>
      <x:c r="AS871" s="23"/>
      <x:c r="AV871" s="23"/>
      <x:c r="BF871" s="226"/>
      <x:c r="BL871" s="226"/>
      <x:c r="BM871" s="226"/>
      <x:c r="BP871" s="226"/>
      <x:c r="BW871" s="226"/>
      <x:c r="BX871" s="226"/>
      <x:c r="BY871" s="226"/>
      <x:c r="BZ871" s="226"/>
      <x:c r="CB871" s="226"/>
    </x:row>
    <x:row r="872" spans="1:80" x14ac:dyDescent="0.3">
      <x:c r="A872" s="226"/>
      <x:c r="R872" s="226"/>
      <x:c r="T872" s="226"/>
      <x:c r="V872" s="23"/>
      <x:c r="Y872" s="226"/>
      <x:c r="AA872" s="226"/>
      <x:c r="AB872" s="222"/>
      <x:c r="AE872" s="222"/>
      <x:c r="AF872" s="222"/>
      <x:c r="AN872" s="226"/>
      <x:c r="AO872" s="226"/>
      <x:c r="AS872" s="23"/>
      <x:c r="AV872" s="23"/>
      <x:c r="BF872" s="226"/>
      <x:c r="BL872" s="226"/>
      <x:c r="BM872" s="226"/>
      <x:c r="BP872" s="222"/>
      <x:c r="BW872" s="226"/>
      <x:c r="BX872" s="226"/>
      <x:c r="BY872" s="226"/>
      <x:c r="BZ872" s="226"/>
      <x:c r="CB872" s="226"/>
    </x:row>
    <x:row r="873" spans="1:80" x14ac:dyDescent="0.3">
      <x:c r="A873" s="226"/>
      <x:c r="R873" s="226"/>
      <x:c r="T873" s="226"/>
      <x:c r="V873" s="23"/>
      <x:c r="Y873" s="226"/>
      <x:c r="AA873" s="226"/>
      <x:c r="AB873" s="222"/>
      <x:c r="AE873" s="222"/>
      <x:c r="AF873" s="222"/>
      <x:c r="AJ873" s="226"/>
      <x:c r="AN873" s="226"/>
      <x:c r="AO873" s="226"/>
      <x:c r="AS873" s="23"/>
      <x:c r="AV873" s="23"/>
      <x:c r="BF873" s="226"/>
      <x:c r="BL873" s="226"/>
      <x:c r="BM873" s="226"/>
      <x:c r="BP873" s="222"/>
      <x:c r="BW873" s="226"/>
      <x:c r="BX873" s="226"/>
      <x:c r="BY873" s="226"/>
      <x:c r="BZ873" s="226"/>
      <x:c r="CB873" s="226"/>
    </x:row>
    <x:row r="874" spans="1:80" x14ac:dyDescent="0.3">
      <x:c r="A874" s="226"/>
      <x:c r="R874" s="226"/>
      <x:c r="T874" s="226"/>
      <x:c r="V874" s="23"/>
      <x:c r="Y874" s="226"/>
      <x:c r="AA874" s="226"/>
      <x:c r="AB874" s="222"/>
      <x:c r="AE874" s="222"/>
      <x:c r="AF874" s="222"/>
      <x:c r="AO874" s="226"/>
      <x:c r="AS874" s="23"/>
      <x:c r="AV874" s="23"/>
      <x:c r="BF874" s="226"/>
      <x:c r="BL874" s="226"/>
      <x:c r="BM874" s="226"/>
      <x:c r="BP874" s="222"/>
      <x:c r="BW874" s="226"/>
      <x:c r="BX874" s="226"/>
      <x:c r="BY874" s="226"/>
      <x:c r="BZ874" s="226"/>
      <x:c r="CB874" s="226"/>
    </x:row>
    <x:row r="875" spans="1:80" x14ac:dyDescent="0.3">
      <x:c r="A875" s="226"/>
      <x:c r="R875" s="226"/>
      <x:c r="T875" s="226"/>
      <x:c r="V875" s="23"/>
      <x:c r="Y875" s="226"/>
      <x:c r="AA875" s="226"/>
      <x:c r="AB875" s="222"/>
      <x:c r="AE875" s="222"/>
      <x:c r="AF875" s="222"/>
      <x:c r="AJ875" s="148"/>
      <x:c r="AN875" s="226"/>
      <x:c r="AO875" s="226"/>
      <x:c r="AP875" s="226"/>
      <x:c r="AS875" s="23"/>
      <x:c r="AV875" s="23"/>
      <x:c r="BF875" s="226"/>
      <x:c r="BL875" s="226"/>
      <x:c r="BM875" s="226"/>
      <x:c r="BP875" s="222"/>
      <x:c r="BW875" s="226"/>
      <x:c r="BX875" s="226"/>
      <x:c r="BY875" s="226"/>
      <x:c r="BZ875" s="226"/>
      <x:c r="CB875" s="226"/>
    </x:row>
    <x:row r="876" spans="1:80" x14ac:dyDescent="0.3">
      <x:c r="A876" s="226"/>
      <x:c r="R876" s="226"/>
      <x:c r="T876" s="226"/>
      <x:c r="V876" s="23"/>
      <x:c r="Y876" s="226"/>
      <x:c r="AA876" s="226"/>
      <x:c r="AB876" s="226"/>
      <x:c r="AE876" s="222"/>
      <x:c r="AF876" s="226"/>
      <x:c r="AO876" s="226"/>
      <x:c r="AS876" s="23"/>
      <x:c r="AV876" s="23"/>
      <x:c r="BF876" s="226"/>
      <x:c r="BL876" s="226"/>
      <x:c r="BM876" s="226"/>
      <x:c r="BP876" s="226"/>
      <x:c r="BW876" s="226"/>
      <x:c r="BX876" s="226"/>
      <x:c r="BY876" s="226"/>
      <x:c r="BZ876" s="226"/>
      <x:c r="CB876" s="226"/>
    </x:row>
    <x:row r="877" spans="1:80" x14ac:dyDescent="0.3">
      <x:c r="A877" s="226"/>
      <x:c r="R877" s="226"/>
      <x:c r="T877" s="226"/>
      <x:c r="V877" s="23"/>
      <x:c r="Y877" s="226"/>
      <x:c r="AA877" s="226"/>
      <x:c r="AB877" s="222"/>
      <x:c r="AE877" s="222"/>
      <x:c r="AF877" s="222"/>
      <x:c r="AJ877" s="226"/>
      <x:c r="AN877" s="226"/>
      <x:c r="AO877" s="226"/>
      <x:c r="AP877" s="226"/>
      <x:c r="AS877" s="23"/>
      <x:c r="AV877" s="23"/>
      <x:c r="BF877" s="226"/>
      <x:c r="BL877" s="226"/>
      <x:c r="BM877" s="226"/>
      <x:c r="BP877" s="222"/>
      <x:c r="BW877" s="226"/>
      <x:c r="BX877" s="226"/>
      <x:c r="BY877" s="226"/>
      <x:c r="BZ877" s="226"/>
      <x:c r="CB877" s="226"/>
    </x:row>
    <x:row r="878" spans="1:80" x14ac:dyDescent="0.3">
      <x:c r="A878" s="226"/>
      <x:c r="R878" s="226"/>
      <x:c r="T878" s="226"/>
      <x:c r="V878" s="23"/>
      <x:c r="Y878" s="226"/>
      <x:c r="AA878" s="226"/>
      <x:c r="AB878" s="222"/>
      <x:c r="AE878" s="222"/>
      <x:c r="AF878" s="222"/>
      <x:c r="AJ878" s="226"/>
      <x:c r="AN878" s="226"/>
      <x:c r="AO878" s="226"/>
      <x:c r="AS878" s="23"/>
      <x:c r="AV878" s="23"/>
      <x:c r="BF878" s="226"/>
      <x:c r="BL878" s="226"/>
      <x:c r="BM878" s="226"/>
      <x:c r="BP878" s="222"/>
      <x:c r="BW878" s="226"/>
      <x:c r="BX878" s="226"/>
      <x:c r="BY878" s="226"/>
      <x:c r="BZ878" s="226"/>
      <x:c r="CB878" s="226"/>
    </x:row>
    <x:row r="879" spans="1:80" x14ac:dyDescent="0.3">
      <x:c r="A879" s="226"/>
      <x:c r="R879" s="226"/>
      <x:c r="T879" s="226"/>
      <x:c r="V879" s="23"/>
      <x:c r="Y879" s="226"/>
      <x:c r="AA879" s="226"/>
      <x:c r="AB879" s="222"/>
      <x:c r="AE879" s="222"/>
      <x:c r="AF879" s="222"/>
      <x:c r="AJ879" s="226"/>
      <x:c r="AS879" s="23"/>
      <x:c r="AV879" s="23"/>
      <x:c r="BF879" s="226"/>
      <x:c r="BL879" s="226"/>
      <x:c r="BM879" s="226"/>
      <x:c r="BP879" s="222"/>
      <x:c r="BW879" s="226"/>
      <x:c r="BX879" s="226"/>
      <x:c r="BY879" s="226"/>
      <x:c r="BZ879" s="226"/>
      <x:c r="CB879" s="226"/>
    </x:row>
    <x:row r="880" spans="1:80" x14ac:dyDescent="0.3">
      <x:c r="A880" s="226"/>
      <x:c r="R880" s="226"/>
      <x:c r="T880" s="226"/>
      <x:c r="V880" s="23"/>
      <x:c r="Y880" s="226"/>
      <x:c r="AA880" s="226"/>
      <x:c r="AB880" s="222"/>
      <x:c r="AE880" s="222"/>
      <x:c r="AF880" s="222"/>
      <x:c r="AN880" s="226"/>
      <x:c r="AO880" s="226"/>
      <x:c r="AS880" s="23"/>
      <x:c r="AV880" s="23"/>
      <x:c r="BF880" s="226"/>
      <x:c r="BL880" s="226"/>
      <x:c r="BM880" s="226"/>
      <x:c r="BP880" s="222"/>
      <x:c r="BW880" s="222"/>
      <x:c r="BX880" s="226"/>
      <x:c r="BY880" s="226"/>
      <x:c r="BZ880" s="226"/>
      <x:c r="CB880" s="226"/>
    </x:row>
    <x:row r="881" spans="1:80" x14ac:dyDescent="0.3">
      <x:c r="A881" s="226"/>
      <x:c r="R881" s="226"/>
      <x:c r="T881" s="226"/>
      <x:c r="V881" s="23"/>
      <x:c r="Y881" s="226"/>
      <x:c r="AA881" s="226"/>
      <x:c r="AB881" s="222"/>
      <x:c r="AE881" s="222"/>
      <x:c r="AF881" s="222"/>
      <x:c r="AJ881" s="226"/>
      <x:c r="AN881" s="226"/>
      <x:c r="AO881" s="226"/>
      <x:c r="AS881" s="23"/>
      <x:c r="AV881" s="23"/>
      <x:c r="BF881" s="226"/>
      <x:c r="BL881" s="226"/>
      <x:c r="BM881" s="226"/>
      <x:c r="BP881" s="222"/>
      <x:c r="BW881" s="226"/>
      <x:c r="BX881" s="226"/>
      <x:c r="BY881" s="226"/>
      <x:c r="BZ881" s="226"/>
      <x:c r="CB881" s="226"/>
    </x:row>
    <x:row r="882" spans="1:80" x14ac:dyDescent="0.3">
      <x:c r="A882" s="226"/>
      <x:c r="R882" s="226"/>
      <x:c r="T882" s="226"/>
      <x:c r="V882" s="23"/>
      <x:c r="Y882" s="226"/>
      <x:c r="AA882" s="226"/>
      <x:c r="AB882" s="222"/>
      <x:c r="AE882" s="222"/>
      <x:c r="AF882" s="222"/>
      <x:c r="AO882" s="226"/>
      <x:c r="AP882" s="226"/>
      <x:c r="AS882" s="23"/>
      <x:c r="AV882" s="23"/>
      <x:c r="BF882" s="226"/>
      <x:c r="BL882" s="226"/>
      <x:c r="BM882" s="226"/>
      <x:c r="BP882" s="222"/>
      <x:c r="BW882" s="226"/>
      <x:c r="BX882" s="226"/>
      <x:c r="BY882" s="226"/>
      <x:c r="BZ882" s="226"/>
      <x:c r="CB882" s="226"/>
    </x:row>
    <x:row r="883" spans="1:80" x14ac:dyDescent="0.3">
      <x:c r="A883" s="226"/>
      <x:c r="R883" s="226"/>
      <x:c r="T883" s="226"/>
      <x:c r="V883" s="23"/>
      <x:c r="Y883" s="226"/>
      <x:c r="AA883" s="226"/>
      <x:c r="AB883" s="222"/>
      <x:c r="AE883" s="222"/>
      <x:c r="AF883" s="222"/>
      <x:c r="AJ883" s="226"/>
      <x:c r="AN883" s="226"/>
      <x:c r="AO883" s="226"/>
      <x:c r="AP883" s="226"/>
      <x:c r="AS883" s="23"/>
      <x:c r="AV883" s="23"/>
      <x:c r="BF883" s="226"/>
      <x:c r="BL883" s="226"/>
      <x:c r="BM883" s="226"/>
      <x:c r="BP883" s="222"/>
      <x:c r="BW883" s="226"/>
      <x:c r="BX883" s="226"/>
      <x:c r="BY883" s="226"/>
      <x:c r="BZ883" s="226"/>
      <x:c r="CB883" s="226"/>
    </x:row>
    <x:row r="884" spans="1:80" x14ac:dyDescent="0.3">
      <x:c r="A884" s="226"/>
      <x:c r="R884" s="226"/>
      <x:c r="T884" s="226"/>
      <x:c r="V884" s="23"/>
      <x:c r="Y884" s="226"/>
      <x:c r="AA884" s="226"/>
      <x:c r="AB884" s="222"/>
      <x:c r="AE884" s="222"/>
      <x:c r="AF884" s="222"/>
      <x:c r="AJ884" s="226"/>
      <x:c r="AN884" s="226"/>
      <x:c r="AO884" s="226"/>
      <x:c r="AP884" s="226"/>
      <x:c r="AS884" s="23"/>
      <x:c r="AV884" s="23"/>
      <x:c r="BF884" s="226"/>
      <x:c r="BL884" s="226"/>
      <x:c r="BM884" s="226"/>
      <x:c r="BP884" s="222"/>
      <x:c r="BW884" s="226"/>
      <x:c r="BX884" s="226"/>
      <x:c r="BY884" s="226"/>
      <x:c r="BZ884" s="226"/>
      <x:c r="CB884" s="226"/>
    </x:row>
    <x:row r="885" spans="1:80" x14ac:dyDescent="0.3">
      <x:c r="A885" s="226"/>
      <x:c r="R885" s="226"/>
      <x:c r="T885" s="226"/>
      <x:c r="V885" s="23"/>
      <x:c r="Y885" s="226"/>
      <x:c r="AA885" s="226"/>
      <x:c r="AB885" s="222"/>
      <x:c r="AE885" s="222"/>
      <x:c r="AF885" s="222"/>
      <x:c r="AJ885" s="226"/>
      <x:c r="AN885" s="226"/>
      <x:c r="AO885" s="226"/>
      <x:c r="AP885" s="226"/>
      <x:c r="AS885" s="23"/>
      <x:c r="AV885" s="23"/>
      <x:c r="BF885" s="226"/>
      <x:c r="BL885" s="226"/>
      <x:c r="BM885" s="226"/>
      <x:c r="BP885" s="222"/>
      <x:c r="BW885" s="226"/>
      <x:c r="BX885" s="226"/>
      <x:c r="BY885" s="226"/>
      <x:c r="BZ885" s="226"/>
      <x:c r="CB885" s="226"/>
    </x:row>
    <x:row r="886" spans="1:80" x14ac:dyDescent="0.3">
      <x:c r="A886" s="226"/>
      <x:c r="R886" s="226"/>
      <x:c r="T886" s="226"/>
      <x:c r="V886" s="23"/>
      <x:c r="Y886" s="226"/>
      <x:c r="AA886" s="226"/>
      <x:c r="AB886" s="222"/>
      <x:c r="AE886" s="222"/>
      <x:c r="AF886" s="222"/>
      <x:c r="AJ886" s="226"/>
      <x:c r="AN886" s="226"/>
      <x:c r="AO886" s="226"/>
      <x:c r="AP886" s="226"/>
      <x:c r="AS886" s="23"/>
      <x:c r="AV886" s="23"/>
      <x:c r="BF886" s="226"/>
      <x:c r="BL886" s="226"/>
      <x:c r="BM886" s="226"/>
      <x:c r="BP886" s="222"/>
      <x:c r="BW886" s="226"/>
      <x:c r="BX886" s="226"/>
      <x:c r="BY886" s="226"/>
      <x:c r="BZ886" s="226"/>
      <x:c r="CB886" s="226"/>
    </x:row>
    <x:row r="887" spans="1:80" x14ac:dyDescent="0.3">
      <x:c r="A887" s="226"/>
      <x:c r="R887" s="226"/>
      <x:c r="T887" s="226"/>
      <x:c r="V887" s="23"/>
      <x:c r="Y887" s="226"/>
      <x:c r="AA887" s="226"/>
      <x:c r="AB887" s="222"/>
      <x:c r="AE887" s="222"/>
      <x:c r="AF887" s="222"/>
      <x:c r="AO887" s="226"/>
      <x:c r="AS887" s="23"/>
      <x:c r="AV887" s="23"/>
      <x:c r="BF887" s="226"/>
      <x:c r="BL887" s="226"/>
      <x:c r="BM887" s="226"/>
      <x:c r="BP887" s="222"/>
      <x:c r="BW887" s="226"/>
      <x:c r="BX887" s="226"/>
      <x:c r="BY887" s="226"/>
      <x:c r="BZ887" s="226"/>
      <x:c r="CB887" s="226"/>
    </x:row>
    <x:row r="888" spans="1:80" x14ac:dyDescent="0.3">
      <x:c r="A888" s="226"/>
      <x:c r="R888" s="226"/>
      <x:c r="T888" s="226"/>
      <x:c r="V888" s="23"/>
      <x:c r="Y888" s="226"/>
      <x:c r="AA888" s="226"/>
      <x:c r="AB888" s="222"/>
      <x:c r="AE888" s="222"/>
      <x:c r="AF888" s="222"/>
      <x:c r="AO888" s="226"/>
      <x:c r="AS888" s="23"/>
      <x:c r="AV888" s="23"/>
      <x:c r="BF888" s="226"/>
      <x:c r="BL888" s="226"/>
      <x:c r="BM888" s="226"/>
      <x:c r="BP888" s="222"/>
      <x:c r="BW888" s="226"/>
      <x:c r="BX888" s="226"/>
      <x:c r="BY888" s="226"/>
      <x:c r="BZ888" s="226"/>
      <x:c r="CB888" s="226"/>
    </x:row>
    <x:row r="889" spans="1:80" x14ac:dyDescent="0.3">
      <x:c r="A889" s="226"/>
      <x:c r="R889" s="226"/>
      <x:c r="T889" s="226"/>
      <x:c r="V889" s="23"/>
      <x:c r="Y889" s="226"/>
      <x:c r="AA889" s="226"/>
      <x:c r="AB889" s="226"/>
      <x:c r="AE889" s="226"/>
      <x:c r="AF889" s="226"/>
      <x:c r="AJ889" s="226"/>
      <x:c r="AN889" s="226"/>
      <x:c r="AO889" s="226"/>
      <x:c r="AP889" s="226"/>
      <x:c r="AS889" s="23"/>
      <x:c r="AV889" s="23"/>
      <x:c r="BF889" s="226"/>
      <x:c r="BL889" s="226"/>
      <x:c r="BM889" s="226"/>
      <x:c r="BP889" s="226"/>
      <x:c r="BW889" s="226"/>
      <x:c r="BX889" s="226"/>
      <x:c r="BY889" s="226"/>
      <x:c r="BZ889" s="226"/>
      <x:c r="CB889" s="226"/>
    </x:row>
    <x:row r="890" spans="1:80" x14ac:dyDescent="0.3">
      <x:c r="A890" s="226"/>
      <x:c r="R890" s="226"/>
      <x:c r="T890" s="226"/>
      <x:c r="V890" s="23"/>
      <x:c r="Y890" s="226"/>
      <x:c r="AA890" s="226"/>
      <x:c r="AB890" s="222"/>
      <x:c r="AE890" s="222"/>
      <x:c r="AF890" s="222"/>
      <x:c r="AJ890" s="226"/>
      <x:c r="AN890" s="226"/>
      <x:c r="AO890" s="226"/>
      <x:c r="AP890" s="226"/>
      <x:c r="AS890" s="23"/>
      <x:c r="AV890" s="23"/>
      <x:c r="BF890" s="226"/>
      <x:c r="BL890" s="226"/>
      <x:c r="BM890" s="226"/>
      <x:c r="BP890" s="222"/>
      <x:c r="BW890" s="226"/>
      <x:c r="BX890" s="226"/>
      <x:c r="BY890" s="226"/>
      <x:c r="BZ890" s="226"/>
      <x:c r="CB890" s="226"/>
    </x:row>
    <x:row r="891" spans="1:80" x14ac:dyDescent="0.3">
      <x:c r="A891" s="226"/>
      <x:c r="R891" s="226"/>
      <x:c r="T891" s="226"/>
      <x:c r="V891" s="23"/>
      <x:c r="Y891" s="226"/>
      <x:c r="AA891" s="226"/>
      <x:c r="AB891" s="226"/>
      <x:c r="AE891" s="222"/>
      <x:c r="AF891" s="226"/>
      <x:c r="AN891" s="226"/>
      <x:c r="AO891" s="226"/>
      <x:c r="AS891" s="23"/>
      <x:c r="AV891" s="23"/>
      <x:c r="BF891" s="226"/>
      <x:c r="BL891" s="226"/>
      <x:c r="BM891" s="226"/>
      <x:c r="BP891" s="226"/>
      <x:c r="BW891" s="226"/>
      <x:c r="BX891" s="226"/>
      <x:c r="BY891" s="226"/>
      <x:c r="BZ891" s="226"/>
      <x:c r="CB891" s="226"/>
    </x:row>
    <x:row r="892" spans="1:80" x14ac:dyDescent="0.3">
      <x:c r="A892" s="226"/>
      <x:c r="R892" s="226"/>
      <x:c r="T892" s="226"/>
      <x:c r="V892" s="23"/>
      <x:c r="Y892" s="226"/>
      <x:c r="AA892" s="226"/>
      <x:c r="AB892" s="222"/>
      <x:c r="AE892" s="222"/>
      <x:c r="AF892" s="222"/>
      <x:c r="AO892" s="226"/>
      <x:c r="AS892" s="23"/>
      <x:c r="AV892" s="23"/>
      <x:c r="BF892" s="226"/>
      <x:c r="BL892" s="226"/>
      <x:c r="BM892" s="226"/>
      <x:c r="BP892" s="222"/>
      <x:c r="BW892" s="226"/>
      <x:c r="BX892" s="226"/>
      <x:c r="BY892" s="226"/>
      <x:c r="BZ892" s="226"/>
      <x:c r="CB892" s="226"/>
    </x:row>
    <x:row r="893" spans="1:80" x14ac:dyDescent="0.3">
      <x:c r="A893" s="226"/>
      <x:c r="R893" s="226"/>
      <x:c r="T893" s="226"/>
      <x:c r="V893" s="23"/>
      <x:c r="Y893" s="226"/>
      <x:c r="AA893" s="226"/>
      <x:c r="AB893" s="222"/>
      <x:c r="AE893" s="222"/>
      <x:c r="AF893" s="222"/>
      <x:c r="AS893" s="23"/>
      <x:c r="AV893" s="23"/>
      <x:c r="BF893" s="226"/>
      <x:c r="BL893" s="226"/>
      <x:c r="BM893" s="226"/>
      <x:c r="BP893" s="222"/>
      <x:c r="BW893" s="226"/>
      <x:c r="BX893" s="226"/>
      <x:c r="BY893" s="226"/>
      <x:c r="BZ893" s="226"/>
      <x:c r="CB893" s="226"/>
    </x:row>
    <x:row r="894" spans="1:80" x14ac:dyDescent="0.3">
      <x:c r="A894" s="226"/>
      <x:c r="R894" s="226"/>
      <x:c r="T894" s="226"/>
      <x:c r="V894" s="23"/>
      <x:c r="Y894" s="226"/>
      <x:c r="AA894" s="222"/>
      <x:c r="AB894" s="222"/>
      <x:c r="AE894" s="226"/>
      <x:c r="AF894" s="222"/>
      <x:c r="AS894" s="23"/>
      <x:c r="AV894" s="23"/>
      <x:c r="BF894" s="226"/>
      <x:c r="BL894" s="226"/>
      <x:c r="BM894" s="226"/>
      <x:c r="BP894" s="222"/>
      <x:c r="BW894" s="226"/>
      <x:c r="BX894" s="222"/>
      <x:c r="BY894" s="226"/>
      <x:c r="BZ894" s="226"/>
      <x:c r="CB894" s="226"/>
    </x:row>
    <x:row r="895" spans="1:80" x14ac:dyDescent="0.3">
      <x:c r="A895" s="226"/>
      <x:c r="R895" s="226"/>
      <x:c r="T895" s="226"/>
      <x:c r="V895" s="23"/>
      <x:c r="Y895" s="222"/>
      <x:c r="AA895" s="226"/>
      <x:c r="AB895" s="222"/>
      <x:c r="AE895" s="222"/>
      <x:c r="AF895" s="222"/>
      <x:c r="AN895" s="226"/>
      <x:c r="AO895" s="226"/>
      <x:c r="AS895" s="23"/>
      <x:c r="AV895" s="23"/>
      <x:c r="BF895" s="226"/>
      <x:c r="BL895" s="226"/>
      <x:c r="BM895" s="226"/>
      <x:c r="BP895" s="222"/>
      <x:c r="BW895" s="226"/>
      <x:c r="BX895" s="226"/>
      <x:c r="BY895" s="226"/>
      <x:c r="BZ895" s="226"/>
      <x:c r="CB895" s="226"/>
    </x:row>
    <x:row r="896" spans="1:80" x14ac:dyDescent="0.3">
      <x:c r="A896" s="226"/>
      <x:c r="R896" s="226"/>
      <x:c r="T896" s="226"/>
      <x:c r="V896" s="23"/>
      <x:c r="Y896" s="222"/>
      <x:c r="AA896" s="226"/>
      <x:c r="AB896" s="222"/>
      <x:c r="AE896" s="222"/>
      <x:c r="AF896" s="222"/>
      <x:c r="AS896" s="23"/>
      <x:c r="AV896" s="23"/>
      <x:c r="BF896" s="226"/>
      <x:c r="BL896" s="226"/>
      <x:c r="BM896" s="226"/>
      <x:c r="BP896" s="222"/>
      <x:c r="BW896" s="226"/>
      <x:c r="BX896" s="226"/>
      <x:c r="BY896" s="226"/>
      <x:c r="BZ896" s="226"/>
      <x:c r="CB896" s="226"/>
    </x:row>
    <x:row r="897" spans="1:80" x14ac:dyDescent="0.3">
      <x:c r="A897" s="226"/>
      <x:c r="R897" s="226"/>
      <x:c r="T897" s="226"/>
      <x:c r="V897" s="23"/>
      <x:c r="Y897" s="222"/>
      <x:c r="AA897" s="226"/>
      <x:c r="AB897" s="222"/>
      <x:c r="AE897" s="222"/>
      <x:c r="AF897" s="222"/>
      <x:c r="AN897" s="226"/>
      <x:c r="AO897" s="226"/>
      <x:c r="AP897" s="226"/>
      <x:c r="AS897" s="23"/>
      <x:c r="AV897" s="23"/>
      <x:c r="BF897" s="226"/>
      <x:c r="BL897" s="226"/>
      <x:c r="BM897" s="226"/>
      <x:c r="BP897" s="222"/>
      <x:c r="BW897" s="226"/>
      <x:c r="BX897" s="226"/>
      <x:c r="BY897" s="226"/>
      <x:c r="BZ897" s="226"/>
      <x:c r="CB897" s="226"/>
    </x:row>
    <x:row r="898" spans="1:80" x14ac:dyDescent="0.3">
      <x:c r="A898" s="226"/>
      <x:c r="R898" s="226"/>
      <x:c r="T898" s="226"/>
      <x:c r="V898" s="23"/>
      <x:c r="Y898" s="222"/>
      <x:c r="AA898" s="226"/>
      <x:c r="AB898" s="222"/>
      <x:c r="AE898" s="222"/>
      <x:c r="AF898" s="222"/>
      <x:c r="AN898" s="226"/>
      <x:c r="AO898" s="226"/>
      <x:c r="AS898" s="23"/>
      <x:c r="AV898" s="23"/>
      <x:c r="BF898" s="226"/>
      <x:c r="BL898" s="226"/>
      <x:c r="BM898" s="226"/>
      <x:c r="BP898" s="222"/>
      <x:c r="BW898" s="226"/>
      <x:c r="BX898" s="226"/>
      <x:c r="BY898" s="226"/>
      <x:c r="BZ898" s="226"/>
      <x:c r="CB898" s="226"/>
    </x:row>
    <x:row r="899" spans="1:80" x14ac:dyDescent="0.3">
      <x:c r="A899" s="226"/>
      <x:c r="R899" s="226"/>
      <x:c r="T899" s="226"/>
      <x:c r="V899" s="23"/>
      <x:c r="Y899" s="222"/>
      <x:c r="AA899" s="226"/>
      <x:c r="AB899" s="222"/>
      <x:c r="AE899" s="222"/>
      <x:c r="AF899" s="222"/>
      <x:c r="AN899" s="226"/>
      <x:c r="AO899" s="226"/>
      <x:c r="AP899" s="226"/>
      <x:c r="AS899" s="23"/>
      <x:c r="AV899" s="23"/>
      <x:c r="BF899" s="226"/>
      <x:c r="BL899" s="226"/>
      <x:c r="BM899" s="226"/>
      <x:c r="BP899" s="222"/>
      <x:c r="BW899" s="226"/>
      <x:c r="BX899" s="226"/>
      <x:c r="BY899" s="226"/>
      <x:c r="BZ899" s="226"/>
      <x:c r="CB899" s="226"/>
    </x:row>
    <x:row r="900" spans="1:80" x14ac:dyDescent="0.3">
      <x:c r="A900" s="226"/>
      <x:c r="R900" s="226"/>
      <x:c r="T900" s="226"/>
      <x:c r="V900" s="23"/>
      <x:c r="Y900" s="222"/>
      <x:c r="AA900" s="226"/>
      <x:c r="AB900" s="222"/>
      <x:c r="AE900" s="222"/>
      <x:c r="AF900" s="222"/>
      <x:c r="AS900" s="23"/>
      <x:c r="AV900" s="23"/>
      <x:c r="BF900" s="226"/>
      <x:c r="BL900" s="226"/>
      <x:c r="BM900" s="226"/>
      <x:c r="BP900" s="222"/>
      <x:c r="BW900" s="226"/>
      <x:c r="BX900" s="226"/>
      <x:c r="BY900" s="226"/>
      <x:c r="BZ900" s="226"/>
      <x:c r="CB900" s="226"/>
    </x:row>
    <x:row r="901" spans="1:80" x14ac:dyDescent="0.3">
      <x:c r="A901" s="226"/>
      <x:c r="R901" s="226"/>
      <x:c r="T901" s="226"/>
      <x:c r="V901" s="23"/>
      <x:c r="Y901" s="222"/>
      <x:c r="AA901" s="226"/>
      <x:c r="AB901" s="222"/>
      <x:c r="AE901" s="222"/>
      <x:c r="AF901" s="222"/>
      <x:c r="AJ901" s="148"/>
      <x:c r="AO901" s="226"/>
      <x:c r="AS901" s="23"/>
      <x:c r="AV901" s="23"/>
      <x:c r="BF901" s="226"/>
      <x:c r="BL901" s="226"/>
      <x:c r="BM901" s="226"/>
      <x:c r="BP901" s="222"/>
      <x:c r="BW901" s="226"/>
      <x:c r="BX901" s="226"/>
      <x:c r="BY901" s="226"/>
      <x:c r="BZ901" s="226"/>
      <x:c r="CB901" s="226"/>
    </x:row>
    <x:row r="902" spans="1:80" x14ac:dyDescent="0.3">
      <x:c r="A902" s="226"/>
      <x:c r="R902" s="226"/>
      <x:c r="T902" s="226"/>
      <x:c r="V902" s="23"/>
      <x:c r="Y902" s="222"/>
      <x:c r="AA902" s="226"/>
      <x:c r="AB902" s="222"/>
      <x:c r="AE902" s="222"/>
      <x:c r="AF902" s="222"/>
      <x:c r="AN902" s="226"/>
      <x:c r="AO902" s="226"/>
      <x:c r="AP902" s="226"/>
      <x:c r="AS902" s="23"/>
      <x:c r="AV902" s="23"/>
      <x:c r="BF902" s="226"/>
      <x:c r="BL902" s="226"/>
      <x:c r="BM902" s="226"/>
      <x:c r="BP902" s="222"/>
      <x:c r="BW902" s="226"/>
      <x:c r="BX902" s="226"/>
      <x:c r="BY902" s="226"/>
      <x:c r="BZ902" s="226"/>
      <x:c r="CB902" s="226"/>
    </x:row>
    <x:row r="903" spans="1:80" x14ac:dyDescent="0.3">
      <x:c r="A903" s="226"/>
      <x:c r="R903" s="226"/>
      <x:c r="T903" s="226"/>
      <x:c r="V903" s="23"/>
      <x:c r="Y903" s="222"/>
      <x:c r="AA903" s="226"/>
      <x:c r="AB903" s="222"/>
      <x:c r="AE903" s="222"/>
      <x:c r="AF903" s="222"/>
      <x:c r="AN903" s="226"/>
      <x:c r="AO903" s="226"/>
      <x:c r="AS903" s="23"/>
      <x:c r="AV903" s="23"/>
      <x:c r="BF903" s="226"/>
      <x:c r="BL903" s="226"/>
      <x:c r="BM903" s="226"/>
      <x:c r="BP903" s="222"/>
      <x:c r="BW903" s="226"/>
      <x:c r="BX903" s="226"/>
      <x:c r="BY903" s="226"/>
      <x:c r="BZ903" s="226"/>
      <x:c r="CB903" s="226"/>
    </x:row>
    <x:row r="904" spans="1:80" x14ac:dyDescent="0.3">
      <x:c r="A904" s="226"/>
      <x:c r="R904" s="226"/>
      <x:c r="T904" s="226"/>
      <x:c r="V904" s="23"/>
      <x:c r="Y904" s="222"/>
      <x:c r="AA904" s="226"/>
      <x:c r="AB904" s="222"/>
      <x:c r="AE904" s="222"/>
      <x:c r="AF904" s="222"/>
      <x:c r="AO904" s="226"/>
      <x:c r="AS904" s="23"/>
      <x:c r="AV904" s="23"/>
      <x:c r="BF904" s="226"/>
      <x:c r="BL904" s="226"/>
      <x:c r="BM904" s="226"/>
      <x:c r="BP904" s="222"/>
      <x:c r="BW904" s="226"/>
      <x:c r="BX904" s="226"/>
      <x:c r="BY904" s="226"/>
      <x:c r="BZ904" s="226"/>
      <x:c r="CB904" s="226"/>
    </x:row>
    <x:row r="905" spans="1:80" x14ac:dyDescent="0.3">
      <x:c r="A905" s="226"/>
      <x:c r="R905" s="226"/>
      <x:c r="T905" s="226"/>
      <x:c r="V905" s="23"/>
      <x:c r="Y905" s="222"/>
      <x:c r="AA905" s="226"/>
      <x:c r="AB905" s="222"/>
      <x:c r="AE905" s="222"/>
      <x:c r="AF905" s="222"/>
      <x:c r="AN905" s="226"/>
      <x:c r="AO905" s="226"/>
      <x:c r="AP905" s="226"/>
      <x:c r="AS905" s="23"/>
      <x:c r="AV905" s="23"/>
      <x:c r="BF905" s="226"/>
      <x:c r="BL905" s="226"/>
      <x:c r="BM905" s="226"/>
      <x:c r="BP905" s="222"/>
      <x:c r="BW905" s="226"/>
      <x:c r="BX905" s="226"/>
      <x:c r="BY905" s="226"/>
      <x:c r="BZ905" s="226"/>
      <x:c r="CB905" s="226"/>
    </x:row>
    <x:row r="906" spans="1:80" x14ac:dyDescent="0.3">
      <x:c r="A906" s="226"/>
      <x:c r="R906" s="226"/>
      <x:c r="T906" s="226"/>
      <x:c r="V906" s="23"/>
      <x:c r="Y906" s="222"/>
      <x:c r="AA906" s="226"/>
      <x:c r="AB906" s="222"/>
      <x:c r="AE906" s="222"/>
      <x:c r="AF906" s="222"/>
      <x:c r="AO906" s="226"/>
      <x:c r="AS906" s="23"/>
      <x:c r="AV906" s="23"/>
      <x:c r="BF906" s="226"/>
      <x:c r="BL906" s="226"/>
      <x:c r="BM906" s="226"/>
      <x:c r="BP906" s="222"/>
      <x:c r="BW906" s="226"/>
      <x:c r="BX906" s="226"/>
      <x:c r="BY906" s="226"/>
      <x:c r="BZ906" s="226"/>
      <x:c r="CB906" s="226"/>
    </x:row>
    <x:row r="907" spans="1:80" x14ac:dyDescent="0.3">
      <x:c r="A907" s="226"/>
      <x:c r="R907" s="226"/>
      <x:c r="T907" s="226"/>
      <x:c r="V907" s="23"/>
      <x:c r="Y907" s="222"/>
      <x:c r="AA907" s="226"/>
      <x:c r="AB907" s="222"/>
      <x:c r="AE907" s="222"/>
      <x:c r="AF907" s="222"/>
      <x:c r="AO907" s="226"/>
      <x:c r="AS907" s="23"/>
      <x:c r="AV907" s="23"/>
      <x:c r="BF907" s="226"/>
      <x:c r="BL907" s="226"/>
      <x:c r="BM907" s="226"/>
      <x:c r="BP907" s="222"/>
      <x:c r="BW907" s="226"/>
      <x:c r="BX907" s="226"/>
      <x:c r="BY907" s="226"/>
      <x:c r="BZ907" s="226"/>
      <x:c r="CB907" s="226"/>
    </x:row>
    <x:row r="908" spans="1:80" x14ac:dyDescent="0.3">
      <x:c r="A908" s="226"/>
      <x:c r="R908" s="226"/>
      <x:c r="T908" s="226"/>
      <x:c r="V908" s="23"/>
      <x:c r="Y908" s="222"/>
      <x:c r="AA908" s="226"/>
      <x:c r="AB908" s="222"/>
      <x:c r="AE908" s="226"/>
      <x:c r="AF908" s="226"/>
      <x:c r="AJ908" s="148"/>
      <x:c r="AO908" s="226"/>
      <x:c r="AS908" s="23"/>
      <x:c r="AV908" s="23"/>
      <x:c r="BF908" s="226"/>
      <x:c r="BL908" s="226"/>
      <x:c r="BM908" s="226"/>
      <x:c r="BP908" s="226"/>
      <x:c r="BW908" s="226"/>
      <x:c r="BX908" s="226"/>
      <x:c r="BY908" s="226"/>
      <x:c r="BZ908" s="226"/>
      <x:c r="CB908" s="226"/>
    </x:row>
    <x:row r="909" spans="1:80" x14ac:dyDescent="0.3">
      <x:c r="A909" s="226"/>
      <x:c r="R909" s="226"/>
      <x:c r="T909" s="226"/>
      <x:c r="V909" s="23"/>
      <x:c r="Y909" s="222"/>
      <x:c r="AA909" s="226"/>
      <x:c r="AB909" s="222"/>
      <x:c r="AE909" s="226"/>
      <x:c r="AF909" s="226"/>
      <x:c r="AN909" s="226"/>
      <x:c r="AO909" s="226"/>
      <x:c r="AP909" s="226"/>
      <x:c r="AS909" s="23"/>
      <x:c r="AV909" s="23"/>
      <x:c r="BF909" s="226"/>
      <x:c r="BL909" s="226"/>
      <x:c r="BM909" s="226"/>
      <x:c r="BP909" s="226"/>
      <x:c r="BW909" s="226"/>
      <x:c r="BX909" s="226"/>
      <x:c r="BY909" s="226"/>
      <x:c r="BZ909" s="226"/>
      <x:c r="CB909" s="226"/>
    </x:row>
    <x:row r="910" spans="1:80" x14ac:dyDescent="0.3">
      <x:c r="A910" s="226"/>
      <x:c r="R910" s="226"/>
      <x:c r="T910" s="226"/>
      <x:c r="V910" s="23"/>
      <x:c r="Y910" s="222"/>
      <x:c r="AA910" s="226"/>
      <x:c r="AB910" s="222"/>
      <x:c r="AE910" s="226"/>
      <x:c r="AF910" s="226"/>
      <x:c r="AN910" s="226"/>
      <x:c r="AO910" s="226"/>
      <x:c r="AP910" s="226"/>
      <x:c r="AS910" s="23"/>
      <x:c r="AV910" s="23"/>
      <x:c r="BF910" s="226"/>
      <x:c r="BL910" s="226"/>
      <x:c r="BM910" s="226"/>
      <x:c r="BP910" s="226"/>
      <x:c r="BW910" s="226"/>
      <x:c r="BX910" s="226"/>
      <x:c r="BY910" s="226"/>
      <x:c r="BZ910" s="226"/>
      <x:c r="CB910" s="226"/>
    </x:row>
    <x:row r="911" spans="1:80" x14ac:dyDescent="0.3">
      <x:c r="A911" s="226"/>
      <x:c r="R911" s="226"/>
      <x:c r="T911" s="226"/>
      <x:c r="V911" s="23"/>
      <x:c r="Y911" s="222"/>
      <x:c r="AA911" s="226"/>
      <x:c r="AB911" s="222"/>
      <x:c r="AE911" s="222"/>
      <x:c r="AF911" s="226"/>
      <x:c r="AN911" s="226"/>
      <x:c r="AO911" s="226"/>
      <x:c r="AP911" s="226"/>
      <x:c r="AS911" s="23"/>
      <x:c r="AV911" s="23"/>
      <x:c r="BF911" s="226"/>
      <x:c r="BL911" s="226"/>
      <x:c r="BM911" s="226"/>
      <x:c r="BP911" s="226"/>
      <x:c r="BW911" s="226"/>
      <x:c r="BX911" s="226"/>
      <x:c r="BY911" s="226"/>
      <x:c r="BZ911" s="226"/>
      <x:c r="CB911" s="226"/>
    </x:row>
    <x:row r="912" spans="1:80" x14ac:dyDescent="0.3">
      <x:c r="A912" s="226"/>
      <x:c r="R912" s="226"/>
      <x:c r="T912" s="226"/>
      <x:c r="V912" s="23"/>
      <x:c r="Y912" s="222"/>
      <x:c r="AA912" s="226"/>
      <x:c r="AB912" s="222"/>
      <x:c r="AE912" s="222"/>
      <x:c r="AF912" s="222"/>
      <x:c r="AO912" s="226"/>
      <x:c r="AS912" s="23"/>
      <x:c r="AV912" s="23"/>
      <x:c r="BF912" s="226"/>
      <x:c r="BL912" s="226"/>
      <x:c r="BM912" s="226"/>
      <x:c r="BP912" s="222"/>
      <x:c r="BW912" s="226"/>
      <x:c r="BX912" s="226"/>
      <x:c r="BY912" s="226"/>
      <x:c r="BZ912" s="226"/>
      <x:c r="CB912" s="226"/>
    </x:row>
    <x:row r="913" spans="1:80" x14ac:dyDescent="0.3">
      <x:c r="A913" s="226"/>
      <x:c r="R913" s="226"/>
      <x:c r="T913" s="226"/>
      <x:c r="V913" s="23"/>
      <x:c r="Y913" s="222"/>
      <x:c r="AA913" s="226"/>
      <x:c r="AB913" s="222"/>
      <x:c r="AE913" s="222"/>
      <x:c r="AF913" s="222"/>
      <x:c r="AN913" s="226"/>
      <x:c r="AO913" s="226"/>
      <x:c r="AS913" s="23"/>
      <x:c r="AV913" s="23"/>
      <x:c r="BF913" s="226"/>
      <x:c r="BL913" s="226"/>
      <x:c r="BM913" s="226"/>
      <x:c r="BP913" s="222"/>
      <x:c r="BW913" s="226"/>
      <x:c r="BX913" s="226"/>
      <x:c r="BY913" s="226"/>
      <x:c r="BZ913" s="226"/>
      <x:c r="CB913" s="226"/>
    </x:row>
    <x:row r="914" spans="1:80" x14ac:dyDescent="0.3">
      <x:c r="A914" s="226"/>
      <x:c r="R914" s="226"/>
      <x:c r="T914" s="226"/>
      <x:c r="V914" s="23"/>
      <x:c r="Y914" s="222"/>
      <x:c r="AA914" s="226"/>
      <x:c r="AB914" s="222"/>
      <x:c r="AE914" s="222"/>
      <x:c r="AF914" s="226"/>
      <x:c r="AN914" s="226"/>
      <x:c r="AO914" s="226"/>
      <x:c r="AS914" s="23"/>
      <x:c r="AV914" s="23"/>
      <x:c r="BF914" s="226"/>
      <x:c r="BL914" s="226"/>
      <x:c r="BM914" s="226"/>
      <x:c r="BP914" s="226"/>
      <x:c r="BW914" s="226"/>
      <x:c r="BX914" s="226"/>
      <x:c r="BY914" s="226"/>
      <x:c r="BZ914" s="226"/>
      <x:c r="CB914" s="226"/>
    </x:row>
    <x:row r="915" spans="1:80" x14ac:dyDescent="0.3">
      <x:c r="A915" s="226"/>
      <x:c r="R915" s="226"/>
      <x:c r="T915" s="226"/>
      <x:c r="V915" s="23"/>
      <x:c r="Y915" s="222"/>
      <x:c r="AA915" s="226"/>
      <x:c r="AB915" s="222"/>
      <x:c r="AE915" s="222"/>
      <x:c r="AF915" s="222"/>
      <x:c r="AN915" s="226"/>
      <x:c r="AO915" s="226"/>
      <x:c r="AP915" s="226"/>
      <x:c r="AQ915" s="226"/>
      <x:c r="AS915" s="23"/>
      <x:c r="AV915" s="23"/>
      <x:c r="BF915" s="226"/>
      <x:c r="BL915" s="226"/>
      <x:c r="BM915" s="226"/>
      <x:c r="BP915" s="222"/>
      <x:c r="BW915" s="226"/>
      <x:c r="BX915" s="226"/>
      <x:c r="BY915" s="226"/>
      <x:c r="BZ915" s="226"/>
      <x:c r="CB915" s="226"/>
    </x:row>
    <x:row r="916" spans="1:80" x14ac:dyDescent="0.3">
      <x:c r="A916" s="226"/>
      <x:c r="R916" s="226"/>
      <x:c r="T916" s="226"/>
      <x:c r="V916" s="23"/>
      <x:c r="Y916" s="222"/>
      <x:c r="AA916" s="226"/>
      <x:c r="AB916" s="222"/>
      <x:c r="AE916" s="222"/>
      <x:c r="AF916" s="222"/>
      <x:c r="AN916" s="226"/>
      <x:c r="AO916" s="226"/>
      <x:c r="AS916" s="23"/>
      <x:c r="AV916" s="23"/>
      <x:c r="BF916" s="226"/>
      <x:c r="BL916" s="226"/>
      <x:c r="BM916" s="226"/>
      <x:c r="BP916" s="222"/>
      <x:c r="BW916" s="226"/>
      <x:c r="BX916" s="226"/>
      <x:c r="BY916" s="226"/>
      <x:c r="BZ916" s="226"/>
      <x:c r="CB916" s="226"/>
    </x:row>
    <x:row r="917" spans="1:80" x14ac:dyDescent="0.3">
      <x:c r="A917" s="226"/>
      <x:c r="R917" s="226"/>
      <x:c r="T917" s="226"/>
      <x:c r="V917" s="23"/>
      <x:c r="Y917" s="222"/>
      <x:c r="AA917" s="226"/>
      <x:c r="AB917" s="222"/>
      <x:c r="AE917" s="222"/>
      <x:c r="AF917" s="222"/>
      <x:c r="AO917" s="226"/>
      <x:c r="AS917" s="23"/>
      <x:c r="AV917" s="23"/>
      <x:c r="BF917" s="226"/>
      <x:c r="BL917" s="226"/>
      <x:c r="BM917" s="226"/>
      <x:c r="BP917" s="222"/>
      <x:c r="BW917" s="226"/>
      <x:c r="BX917" s="226"/>
      <x:c r="BY917" s="226"/>
      <x:c r="BZ917" s="226"/>
      <x:c r="CB917" s="226"/>
    </x:row>
    <x:row r="918" spans="1:80" x14ac:dyDescent="0.3">
      <x:c r="A918" s="226"/>
      <x:c r="R918" s="226"/>
      <x:c r="T918" s="226"/>
      <x:c r="V918" s="23"/>
      <x:c r="Y918" s="222"/>
      <x:c r="AA918" s="226"/>
      <x:c r="AB918" s="222"/>
      <x:c r="AE918" s="222"/>
      <x:c r="AF918" s="222"/>
      <x:c r="AN918" s="226"/>
      <x:c r="AO918" s="226"/>
      <x:c r="AP918" s="226"/>
      <x:c r="AS918" s="23"/>
      <x:c r="AV918" s="23"/>
      <x:c r="BF918" s="226"/>
      <x:c r="BL918" s="226"/>
      <x:c r="BM918" s="226"/>
      <x:c r="BP918" s="222"/>
      <x:c r="BW918" s="226"/>
      <x:c r="BX918" s="226"/>
      <x:c r="BY918" s="226"/>
      <x:c r="BZ918" s="226"/>
      <x:c r="CB918" s="226"/>
    </x:row>
    <x:row r="919" spans="1:80" x14ac:dyDescent="0.3">
      <x:c r="A919" s="226"/>
      <x:c r="R919" s="226"/>
      <x:c r="T919" s="226"/>
      <x:c r="V919" s="23"/>
      <x:c r="Y919" s="222"/>
      <x:c r="AA919" s="226"/>
      <x:c r="AB919" s="222"/>
      <x:c r="AE919" s="222"/>
      <x:c r="AF919" s="222"/>
      <x:c r="AJ919" s="148"/>
      <x:c r="AO919" s="226"/>
      <x:c r="AS919" s="23"/>
      <x:c r="AV919" s="23"/>
      <x:c r="BF919" s="226"/>
      <x:c r="BL919" s="226"/>
      <x:c r="BM919" s="226"/>
      <x:c r="BP919" s="222"/>
      <x:c r="BW919" s="226"/>
      <x:c r="BX919" s="226"/>
      <x:c r="BY919" s="226"/>
      <x:c r="BZ919" s="226"/>
      <x:c r="CB919" s="226"/>
    </x:row>
    <x:row r="920" spans="1:80" x14ac:dyDescent="0.3">
      <x:c r="A920" s="226"/>
      <x:c r="R920" s="226"/>
      <x:c r="T920" s="226"/>
      <x:c r="V920" s="23"/>
      <x:c r="Y920" s="222"/>
      <x:c r="AA920" s="226"/>
      <x:c r="AB920" s="222"/>
      <x:c r="AE920" s="222"/>
      <x:c r="AF920" s="222"/>
      <x:c r="AO920" s="226"/>
      <x:c r="AP920" s="226"/>
      <x:c r="AS920" s="23"/>
      <x:c r="AV920" s="23"/>
      <x:c r="BF920" s="226"/>
      <x:c r="BL920" s="226"/>
      <x:c r="BM920" s="226"/>
      <x:c r="BP920" s="222"/>
      <x:c r="BW920" s="226"/>
      <x:c r="BX920" s="226"/>
      <x:c r="BY920" s="226"/>
      <x:c r="BZ920" s="226"/>
      <x:c r="CB920" s="226"/>
    </x:row>
    <x:row r="921" spans="1:80" x14ac:dyDescent="0.3">
      <x:c r="A921" s="226"/>
      <x:c r="R921" s="226"/>
      <x:c r="T921" s="226"/>
      <x:c r="V921" s="23"/>
      <x:c r="Y921" s="226"/>
      <x:c r="AA921" s="226"/>
      <x:c r="AB921" s="222"/>
      <x:c r="AE921" s="222"/>
      <x:c r="AF921" s="222"/>
      <x:c r="AO921" s="226"/>
      <x:c r="AS921" s="23"/>
      <x:c r="AV921" s="23"/>
      <x:c r="BF921" s="226"/>
      <x:c r="BL921" s="226"/>
      <x:c r="BM921" s="226"/>
      <x:c r="BP921" s="222"/>
      <x:c r="BW921" s="226"/>
      <x:c r="BX921" s="226"/>
      <x:c r="BY921" s="226"/>
      <x:c r="BZ921" s="226"/>
      <x:c r="CB921" s="226"/>
    </x:row>
    <x:row r="922" spans="1:80" x14ac:dyDescent="0.3">
      <x:c r="A922" s="226"/>
      <x:c r="R922" s="226"/>
      <x:c r="T922" s="226"/>
      <x:c r="V922" s="23"/>
      <x:c r="Y922" s="226"/>
      <x:c r="AA922" s="226"/>
      <x:c r="AB922" s="222"/>
      <x:c r="AE922" s="222"/>
      <x:c r="AF922" s="222"/>
      <x:c r="AS922" s="23"/>
      <x:c r="AV922" s="23"/>
      <x:c r="BF922" s="226"/>
      <x:c r="BL922" s="226"/>
      <x:c r="BM922" s="226"/>
      <x:c r="BP922" s="222"/>
      <x:c r="BW922" s="226"/>
      <x:c r="BX922" s="226"/>
      <x:c r="BY922" s="226"/>
      <x:c r="BZ922" s="226"/>
      <x:c r="CB922" s="226"/>
    </x:row>
    <x:row r="923" spans="1:80" x14ac:dyDescent="0.3">
      <x:c r="A923" s="226"/>
      <x:c r="R923" s="226"/>
      <x:c r="T923" s="226"/>
      <x:c r="V923" s="23"/>
      <x:c r="Y923" s="226"/>
      <x:c r="AA923" s="226"/>
      <x:c r="AB923" s="222"/>
      <x:c r="AE923" s="222"/>
      <x:c r="AF923" s="222"/>
      <x:c r="AO923" s="226"/>
      <x:c r="AS923" s="23"/>
      <x:c r="AV923" s="23"/>
      <x:c r="BF923" s="226"/>
      <x:c r="BL923" s="226"/>
      <x:c r="BM923" s="226"/>
      <x:c r="BP923" s="222"/>
      <x:c r="BW923" s="226"/>
      <x:c r="BX923" s="226"/>
      <x:c r="BY923" s="226"/>
      <x:c r="BZ923" s="226"/>
      <x:c r="CB923" s="226"/>
    </x:row>
    <x:row r="924" spans="1:80" x14ac:dyDescent="0.3">
      <x:c r="A924" s="226"/>
      <x:c r="R924" s="226"/>
      <x:c r="T924" s="226"/>
      <x:c r="V924" s="23"/>
      <x:c r="Y924" s="226"/>
      <x:c r="AA924" s="226"/>
      <x:c r="AB924" s="222"/>
      <x:c r="AE924" s="222"/>
      <x:c r="AF924" s="222"/>
      <x:c r="AO924" s="226"/>
      <x:c r="AP924" s="226"/>
      <x:c r="AS924" s="23"/>
      <x:c r="AV924" s="23"/>
      <x:c r="BF924" s="226"/>
      <x:c r="BL924" s="226"/>
      <x:c r="BM924" s="226"/>
      <x:c r="BP924" s="222"/>
      <x:c r="BW924" s="226"/>
      <x:c r="BX924" s="226"/>
      <x:c r="BY924" s="226"/>
      <x:c r="BZ924" s="226"/>
      <x:c r="CB924" s="226"/>
    </x:row>
    <x:row r="925" spans="1:80" x14ac:dyDescent="0.3">
      <x:c r="A925" s="226"/>
      <x:c r="R925" s="226"/>
      <x:c r="T925" s="226"/>
      <x:c r="V925" s="23"/>
      <x:c r="Y925" s="226"/>
      <x:c r="AA925" s="226"/>
      <x:c r="AB925" s="222"/>
      <x:c r="AE925" s="222"/>
      <x:c r="AF925" s="222"/>
      <x:c r="AO925" s="226"/>
      <x:c r="AP925" s="226"/>
      <x:c r="AS925" s="23"/>
      <x:c r="AV925" s="23"/>
      <x:c r="BF925" s="226"/>
      <x:c r="BL925" s="226"/>
      <x:c r="BM925" s="226"/>
      <x:c r="BP925" s="222"/>
      <x:c r="BW925" s="226"/>
      <x:c r="BX925" s="226"/>
      <x:c r="BY925" s="226"/>
      <x:c r="BZ925" s="226"/>
      <x:c r="CB925" s="226"/>
    </x:row>
    <x:row r="926" spans="1:80" x14ac:dyDescent="0.3">
      <x:c r="A926" s="226"/>
      <x:c r="R926" s="226"/>
      <x:c r="T926" s="226"/>
      <x:c r="V926" s="23"/>
      <x:c r="Y926" s="226"/>
      <x:c r="AA926" s="226"/>
      <x:c r="AB926" s="222"/>
      <x:c r="AE926" s="222"/>
      <x:c r="AF926" s="222"/>
      <x:c r="AJ926" s="226"/>
      <x:c r="AN926" s="226"/>
      <x:c r="AO926" s="226"/>
      <x:c r="AP926" s="226"/>
      <x:c r="AS926" s="23"/>
      <x:c r="AV926" s="23"/>
      <x:c r="BF926" s="226"/>
      <x:c r="BL926" s="226"/>
      <x:c r="BM926" s="226"/>
      <x:c r="BP926" s="222"/>
      <x:c r="BW926" s="226"/>
      <x:c r="BX926" s="226"/>
      <x:c r="BY926" s="226"/>
      <x:c r="BZ926" s="226"/>
      <x:c r="CB926" s="226"/>
    </x:row>
    <x:row r="927" spans="1:80" x14ac:dyDescent="0.3">
      <x:c r="A927" s="226"/>
      <x:c r="R927" s="226"/>
      <x:c r="T927" s="226"/>
      <x:c r="V927" s="23"/>
      <x:c r="Y927" s="226"/>
      <x:c r="AA927" s="226"/>
      <x:c r="AB927" s="222"/>
      <x:c r="AE927" s="222"/>
      <x:c r="AF927" s="222"/>
      <x:c r="AO927" s="226"/>
      <x:c r="AS927" s="23"/>
      <x:c r="AV927" s="23"/>
      <x:c r="BF927" s="226"/>
      <x:c r="BL927" s="226"/>
      <x:c r="BM927" s="226"/>
      <x:c r="BP927" s="222"/>
      <x:c r="BW927" s="226"/>
      <x:c r="BX927" s="226"/>
      <x:c r="BY927" s="226"/>
      <x:c r="BZ927" s="226"/>
      <x:c r="CB927" s="226"/>
    </x:row>
    <x:row r="928" spans="1:80" x14ac:dyDescent="0.3">
      <x:c r="A928" s="226"/>
      <x:c r="R928" s="226"/>
      <x:c r="T928" s="226"/>
      <x:c r="V928" s="23"/>
      <x:c r="Y928" s="226"/>
      <x:c r="AA928" s="226"/>
      <x:c r="AB928" s="222"/>
      <x:c r="AE928" s="222"/>
      <x:c r="AF928" s="222"/>
      <x:c r="AO928" s="226"/>
      <x:c r="AS928" s="23"/>
      <x:c r="AV928" s="23"/>
      <x:c r="BF928" s="226"/>
      <x:c r="BL928" s="226"/>
      <x:c r="BM928" s="226"/>
      <x:c r="BP928" s="222"/>
      <x:c r="BW928" s="226"/>
      <x:c r="BX928" s="226"/>
      <x:c r="BY928" s="226"/>
      <x:c r="BZ928" s="226"/>
      <x:c r="CB928" s="226"/>
    </x:row>
    <x:row r="929" spans="1:80" x14ac:dyDescent="0.3">
      <x:c r="A929" s="226"/>
      <x:c r="R929" s="226"/>
      <x:c r="T929" s="226"/>
      <x:c r="V929" s="23"/>
      <x:c r="Y929" s="226"/>
      <x:c r="AA929" s="226"/>
      <x:c r="AB929" s="222"/>
      <x:c r="AE929" s="222"/>
      <x:c r="AF929" s="222"/>
      <x:c r="AJ929" s="226"/>
      <x:c r="AO929" s="226"/>
      <x:c r="AS929" s="23"/>
      <x:c r="AV929" s="23"/>
      <x:c r="BF929" s="226"/>
      <x:c r="BL929" s="226"/>
      <x:c r="BM929" s="226"/>
      <x:c r="BP929" s="222"/>
      <x:c r="BW929" s="226"/>
      <x:c r="BX929" s="226"/>
      <x:c r="BY929" s="226"/>
      <x:c r="BZ929" s="226"/>
      <x:c r="CB929" s="226"/>
    </x:row>
    <x:row r="930" spans="1:80" x14ac:dyDescent="0.3">
      <x:c r="A930" s="226"/>
      <x:c r="R930" s="226"/>
      <x:c r="T930" s="226"/>
      <x:c r="V930" s="23"/>
      <x:c r="Y930" s="226"/>
      <x:c r="AA930" s="226"/>
      <x:c r="AB930" s="222"/>
      <x:c r="AE930" s="222"/>
      <x:c r="AF930" s="222"/>
      <x:c r="AJ930" s="226"/>
      <x:c r="AN930" s="226"/>
      <x:c r="AO930" s="226"/>
      <x:c r="AP930" s="226"/>
      <x:c r="AS930" s="23"/>
      <x:c r="AV930" s="23"/>
      <x:c r="BF930" s="226"/>
      <x:c r="BL930" s="226"/>
      <x:c r="BM930" s="226"/>
      <x:c r="BP930" s="222"/>
      <x:c r="BW930" s="226"/>
      <x:c r="BX930" s="226"/>
      <x:c r="BY930" s="226"/>
      <x:c r="BZ930" s="226"/>
      <x:c r="CB930" s="226"/>
    </x:row>
    <x:row r="931" spans="1:80" x14ac:dyDescent="0.3">
      <x:c r="A931" s="226"/>
      <x:c r="R931" s="226"/>
      <x:c r="T931" s="226"/>
      <x:c r="V931" s="23"/>
      <x:c r="Y931" s="226"/>
      <x:c r="AA931" s="226"/>
      <x:c r="AB931" s="222"/>
      <x:c r="AE931" s="222"/>
      <x:c r="AF931" s="222"/>
      <x:c r="AO931" s="226"/>
      <x:c r="AS931" s="23"/>
      <x:c r="AV931" s="23"/>
      <x:c r="BF931" s="226"/>
      <x:c r="BL931" s="226"/>
      <x:c r="BM931" s="226"/>
      <x:c r="BP931" s="222"/>
      <x:c r="BW931" s="226"/>
      <x:c r="BX931" s="226"/>
      <x:c r="BY931" s="226"/>
      <x:c r="BZ931" s="226"/>
      <x:c r="CB931" s="226"/>
    </x:row>
    <x:row r="932" spans="1:80" x14ac:dyDescent="0.3">
      <x:c r="A932" s="226"/>
      <x:c r="R932" s="226"/>
      <x:c r="T932" s="226"/>
      <x:c r="V932" s="23"/>
      <x:c r="Y932" s="226"/>
      <x:c r="AA932" s="226"/>
      <x:c r="AB932" s="222"/>
      <x:c r="AE932" s="222"/>
      <x:c r="AF932" s="222"/>
      <x:c r="AS932" s="23"/>
      <x:c r="AV932" s="23"/>
      <x:c r="BF932" s="226"/>
      <x:c r="BL932" s="226"/>
      <x:c r="BM932" s="226"/>
      <x:c r="BP932" s="222"/>
      <x:c r="BW932" s="226"/>
      <x:c r="BX932" s="226"/>
      <x:c r="BY932" s="226"/>
      <x:c r="BZ932" s="226"/>
      <x:c r="CB932" s="226"/>
    </x:row>
    <x:row r="933" spans="1:80" x14ac:dyDescent="0.3">
      <x:c r="A933" s="226"/>
      <x:c r="R933" s="226"/>
      <x:c r="T933" s="226"/>
      <x:c r="V933" s="23"/>
      <x:c r="Y933" s="226"/>
      <x:c r="AA933" s="226"/>
      <x:c r="AB933" s="222"/>
      <x:c r="AE933" s="222"/>
      <x:c r="AF933" s="222"/>
      <x:c r="AS933" s="23"/>
      <x:c r="AV933" s="23"/>
      <x:c r="BF933" s="226"/>
      <x:c r="BL933" s="226"/>
      <x:c r="BM933" s="226"/>
      <x:c r="BP933" s="222"/>
      <x:c r="BW933" s="226"/>
      <x:c r="BX933" s="226"/>
      <x:c r="BY933" s="226"/>
      <x:c r="BZ933" s="226"/>
      <x:c r="CB933" s="226"/>
    </x:row>
    <x:row r="934" spans="1:80" x14ac:dyDescent="0.3">
      <x:c r="A934" s="226"/>
      <x:c r="R934" s="226"/>
      <x:c r="T934" s="226"/>
      <x:c r="V934" s="23"/>
      <x:c r="Y934" s="226"/>
      <x:c r="AA934" s="226"/>
      <x:c r="AB934" s="222"/>
      <x:c r="AE934" s="222"/>
      <x:c r="AF934" s="222"/>
      <x:c r="AJ934" s="226"/>
      <x:c r="AN934" s="226"/>
      <x:c r="AO934" s="226"/>
      <x:c r="AP934" s="226"/>
      <x:c r="AS934" s="23"/>
      <x:c r="AV934" s="23"/>
      <x:c r="BF934" s="226"/>
      <x:c r="BL934" s="226"/>
      <x:c r="BM934" s="226"/>
      <x:c r="BP934" s="222"/>
      <x:c r="BW934" s="226"/>
      <x:c r="BX934" s="226"/>
      <x:c r="BY934" s="226"/>
      <x:c r="BZ934" s="226"/>
      <x:c r="CB934" s="226"/>
    </x:row>
    <x:row r="935" spans="1:80" x14ac:dyDescent="0.3">
      <x:c r="A935" s="226"/>
      <x:c r="R935" s="226"/>
      <x:c r="T935" s="226"/>
      <x:c r="V935" s="23"/>
      <x:c r="Y935" s="226"/>
      <x:c r="AA935" s="226"/>
      <x:c r="AB935" s="222"/>
      <x:c r="AE935" s="222"/>
      <x:c r="AF935" s="222"/>
      <x:c r="AJ935" s="226"/>
      <x:c r="AN935" s="226"/>
      <x:c r="AO935" s="226"/>
      <x:c r="AP935" s="226"/>
      <x:c r="AS935" s="23"/>
      <x:c r="AV935" s="23"/>
      <x:c r="BF935" s="226"/>
      <x:c r="BL935" s="226"/>
      <x:c r="BM935" s="226"/>
      <x:c r="BP935" s="222"/>
      <x:c r="BW935" s="226"/>
      <x:c r="BX935" s="226"/>
      <x:c r="BY935" s="226"/>
      <x:c r="BZ935" s="226"/>
      <x:c r="CB935" s="226"/>
    </x:row>
    <x:row r="936" spans="1:80" x14ac:dyDescent="0.3">
      <x:c r="A936" s="226"/>
      <x:c r="R936" s="226"/>
      <x:c r="T936" s="226"/>
      <x:c r="V936" s="23"/>
      <x:c r="Y936" s="226"/>
      <x:c r="AA936" s="226"/>
      <x:c r="AB936" s="222"/>
      <x:c r="AE936" s="222"/>
      <x:c r="AF936" s="222"/>
      <x:c r="AN936" s="226"/>
      <x:c r="AO936" s="226"/>
      <x:c r="AS936" s="23"/>
      <x:c r="AV936" s="23"/>
      <x:c r="BF936" s="226"/>
      <x:c r="BL936" s="226"/>
      <x:c r="BM936" s="226"/>
      <x:c r="BP936" s="222"/>
      <x:c r="BW936" s="226"/>
      <x:c r="BX936" s="226"/>
      <x:c r="BY936" s="226"/>
      <x:c r="BZ936" s="226"/>
      <x:c r="CB936" s="226"/>
    </x:row>
    <x:row r="937" spans="1:80" x14ac:dyDescent="0.3">
      <x:c r="A937" s="226"/>
      <x:c r="R937" s="226"/>
      <x:c r="T937" s="226"/>
      <x:c r="V937" s="23"/>
      <x:c r="Y937" s="226"/>
      <x:c r="AA937" s="226"/>
      <x:c r="AB937" s="222"/>
      <x:c r="AE937" s="222"/>
      <x:c r="AF937" s="222"/>
      <x:c r="AJ937" s="226"/>
      <x:c r="AN937" s="226"/>
      <x:c r="AO937" s="226"/>
      <x:c r="AS937" s="23"/>
      <x:c r="AV937" s="23"/>
      <x:c r="BF937" s="226"/>
      <x:c r="BL937" s="226"/>
      <x:c r="BM937" s="226"/>
      <x:c r="BP937" s="222"/>
      <x:c r="BW937" s="226"/>
      <x:c r="BX937" s="226"/>
      <x:c r="BY937" s="226"/>
      <x:c r="BZ937" s="226"/>
      <x:c r="CB937" s="226"/>
    </x:row>
    <x:row r="938" spans="1:80" x14ac:dyDescent="0.3">
      <x:c r="A938" s="226"/>
      <x:c r="R938" s="226"/>
      <x:c r="T938" s="226"/>
      <x:c r="V938" s="23"/>
      <x:c r="Y938" s="226"/>
      <x:c r="AA938" s="226"/>
      <x:c r="AB938" s="222"/>
      <x:c r="AE938" s="222"/>
      <x:c r="AF938" s="222"/>
      <x:c r="AJ938" s="226"/>
      <x:c r="AN938" s="226"/>
      <x:c r="AO938" s="226"/>
      <x:c r="AS938" s="23"/>
      <x:c r="AV938" s="23"/>
      <x:c r="BF938" s="226"/>
      <x:c r="BL938" s="226"/>
      <x:c r="BM938" s="226"/>
      <x:c r="BP938" s="222"/>
      <x:c r="BW938" s="226"/>
      <x:c r="BX938" s="226"/>
      <x:c r="BY938" s="226"/>
      <x:c r="BZ938" s="226"/>
      <x:c r="CB938" s="226"/>
    </x:row>
    <x:row r="939" spans="1:80" x14ac:dyDescent="0.3">
      <x:c r="A939" s="226"/>
      <x:c r="R939" s="226"/>
      <x:c r="T939" s="226"/>
      <x:c r="V939" s="23"/>
      <x:c r="Y939" s="226"/>
      <x:c r="AA939" s="226"/>
      <x:c r="AB939" s="226"/>
      <x:c r="AE939" s="222"/>
      <x:c r="AF939" s="226"/>
      <x:c r="AO939" s="226"/>
      <x:c r="AS939" s="23"/>
      <x:c r="AV939" s="23"/>
      <x:c r="BF939" s="226"/>
      <x:c r="BL939" s="226"/>
      <x:c r="BM939" s="226"/>
      <x:c r="BP939" s="226"/>
      <x:c r="BW939" s="226"/>
      <x:c r="BX939" s="226"/>
      <x:c r="BY939" s="226"/>
      <x:c r="BZ939" s="226"/>
      <x:c r="CB939" s="226"/>
    </x:row>
    <x:row r="940" spans="1:80" x14ac:dyDescent="0.3">
      <x:c r="A940" s="226"/>
      <x:c r="R940" s="226"/>
      <x:c r="T940" s="226"/>
      <x:c r="V940" s="23"/>
      <x:c r="Y940" s="226"/>
      <x:c r="AA940" s="226"/>
      <x:c r="AB940" s="222"/>
      <x:c r="AE940" s="222"/>
      <x:c r="AF940" s="222"/>
      <x:c r="AJ940" s="226"/>
      <x:c r="AN940" s="226"/>
      <x:c r="AO940" s="226"/>
      <x:c r="AP940" s="226"/>
      <x:c r="AS940" s="23"/>
      <x:c r="AV940" s="23"/>
      <x:c r="BF940" s="226"/>
      <x:c r="BL940" s="226"/>
      <x:c r="BM940" s="226"/>
      <x:c r="BP940" s="222"/>
      <x:c r="BW940" s="226"/>
      <x:c r="BX940" s="226"/>
      <x:c r="BY940" s="226"/>
      <x:c r="BZ940" s="226"/>
      <x:c r="CB940" s="226"/>
    </x:row>
    <x:row r="941" spans="1:80" x14ac:dyDescent="0.3">
      <x:c r="A941" s="226"/>
      <x:c r="R941" s="226"/>
      <x:c r="T941" s="226"/>
      <x:c r="V941" s="23"/>
      <x:c r="Y941" s="226"/>
      <x:c r="AA941" s="226"/>
      <x:c r="AB941" s="222"/>
      <x:c r="AE941" s="222"/>
      <x:c r="AF941" s="222"/>
      <x:c r="AJ941" s="226"/>
      <x:c r="AN941" s="226"/>
      <x:c r="AO941" s="226"/>
      <x:c r="AS941" s="23"/>
      <x:c r="AV941" s="23"/>
      <x:c r="BF941" s="226"/>
      <x:c r="BL941" s="226"/>
      <x:c r="BM941" s="226"/>
      <x:c r="BP941" s="222"/>
      <x:c r="BW941" s="226"/>
      <x:c r="BX941" s="226"/>
      <x:c r="BY941" s="226"/>
      <x:c r="BZ941" s="226"/>
      <x:c r="CB941" s="226"/>
    </x:row>
    <x:row r="942" spans="1:80" x14ac:dyDescent="0.3">
      <x:c r="A942" s="226"/>
      <x:c r="R942" s="226"/>
      <x:c r="T942" s="226"/>
      <x:c r="V942" s="23"/>
      <x:c r="Y942" s="226"/>
      <x:c r="AA942" s="226"/>
      <x:c r="AB942" s="226"/>
      <x:c r="AE942" s="222"/>
      <x:c r="AF942" s="226"/>
      <x:c r="AJ942" s="226"/>
      <x:c r="AN942" s="226"/>
      <x:c r="AO942" s="226"/>
      <x:c r="AS942" s="23"/>
      <x:c r="AV942" s="23"/>
      <x:c r="BF942" s="226"/>
      <x:c r="BL942" s="226"/>
      <x:c r="BM942" s="226"/>
      <x:c r="BP942" s="226"/>
      <x:c r="BW942" s="226"/>
      <x:c r="BX942" s="226"/>
      <x:c r="BY942" s="226"/>
      <x:c r="BZ942" s="226"/>
      <x:c r="CB942" s="226"/>
    </x:row>
    <x:row r="943" spans="1:80" x14ac:dyDescent="0.3">
      <x:c r="A943" s="226"/>
      <x:c r="R943" s="226"/>
      <x:c r="T943" s="226"/>
      <x:c r="V943" s="23"/>
      <x:c r="Y943" s="226"/>
      <x:c r="AA943" s="226"/>
      <x:c r="AB943" s="222"/>
      <x:c r="AE943" s="222"/>
      <x:c r="AF943" s="222"/>
      <x:c r="AS943" s="23"/>
      <x:c r="AV943" s="23"/>
      <x:c r="BF943" s="226"/>
      <x:c r="BL943" s="226"/>
      <x:c r="BM943" s="226"/>
      <x:c r="BP943" s="222"/>
      <x:c r="BW943" s="226"/>
      <x:c r="BX943" s="226"/>
      <x:c r="BY943" s="226"/>
      <x:c r="BZ943" s="226"/>
      <x:c r="CB943" s="226"/>
    </x:row>
    <x:row r="944" spans="1:80" x14ac:dyDescent="0.3">
      <x:c r="A944" s="226"/>
      <x:c r="R944" s="226"/>
      <x:c r="T944" s="226"/>
      <x:c r="V944" s="23"/>
      <x:c r="Y944" s="226"/>
      <x:c r="AA944" s="226"/>
      <x:c r="AB944" s="222"/>
      <x:c r="AE944" s="222"/>
      <x:c r="AF944" s="222"/>
      <x:c r="AJ944" s="226"/>
      <x:c r="AN944" s="226"/>
      <x:c r="AO944" s="226"/>
      <x:c r="AP944" s="226"/>
      <x:c r="AS944" s="23"/>
      <x:c r="AV944" s="23"/>
      <x:c r="BF944" s="226"/>
      <x:c r="BL944" s="226"/>
      <x:c r="BM944" s="226"/>
      <x:c r="BP944" s="222"/>
      <x:c r="BW944" s="226"/>
      <x:c r="BX944" s="226"/>
      <x:c r="BY944" s="226"/>
      <x:c r="BZ944" s="226"/>
      <x:c r="CB944" s="226"/>
    </x:row>
    <x:row r="945" spans="1:80" x14ac:dyDescent="0.3">
      <x:c r="A945" s="226"/>
      <x:c r="R945" s="226"/>
      <x:c r="T945" s="226"/>
      <x:c r="V945" s="23"/>
      <x:c r="Y945" s="226"/>
      <x:c r="AA945" s="226"/>
      <x:c r="AB945" s="222"/>
      <x:c r="AE945" s="222"/>
      <x:c r="AF945" s="222"/>
      <x:c r="AO945" s="226"/>
      <x:c r="AS945" s="23"/>
      <x:c r="AV945" s="23"/>
      <x:c r="BF945" s="226"/>
      <x:c r="BL945" s="226"/>
      <x:c r="BM945" s="226"/>
      <x:c r="BP945" s="222"/>
      <x:c r="BW945" s="226"/>
      <x:c r="BX945" s="226"/>
      <x:c r="BY945" s="226"/>
      <x:c r="BZ945" s="226"/>
      <x:c r="CB945" s="226"/>
    </x:row>
    <x:row r="946" spans="1:80" x14ac:dyDescent="0.3">
      <x:c r="A946" s="226"/>
      <x:c r="R946" s="226"/>
      <x:c r="T946" s="226"/>
      <x:c r="V946" s="23"/>
      <x:c r="Y946" s="226"/>
      <x:c r="AA946" s="226"/>
      <x:c r="AB946" s="222"/>
      <x:c r="AE946" s="222"/>
      <x:c r="AF946" s="222"/>
      <x:c r="AJ946" s="226"/>
      <x:c r="AS946" s="23"/>
      <x:c r="AV946" s="23"/>
      <x:c r="BF946" s="226"/>
      <x:c r="BL946" s="226"/>
      <x:c r="BM946" s="226"/>
      <x:c r="BP946" s="222"/>
      <x:c r="BW946" s="226"/>
      <x:c r="BX946" s="226"/>
      <x:c r="BY946" s="226"/>
      <x:c r="BZ946" s="226"/>
      <x:c r="CB946" s="226"/>
    </x:row>
    <x:row r="947" spans="1:80" x14ac:dyDescent="0.3">
      <x:c r="A947" s="226"/>
      <x:c r="R947" s="226"/>
      <x:c r="T947" s="226"/>
      <x:c r="V947" s="23"/>
      <x:c r="Y947" s="226"/>
      <x:c r="AA947" s="226"/>
      <x:c r="AB947" s="222"/>
      <x:c r="AE947" s="222"/>
      <x:c r="AF947" s="222"/>
      <x:c r="AJ947" s="226"/>
      <x:c r="AS947" s="23"/>
      <x:c r="AV947" s="23"/>
      <x:c r="BF947" s="226"/>
      <x:c r="BL947" s="226"/>
      <x:c r="BM947" s="226"/>
      <x:c r="BP947" s="222"/>
      <x:c r="BW947" s="226"/>
      <x:c r="BX947" s="226"/>
      <x:c r="BY947" s="226"/>
      <x:c r="BZ947" s="226"/>
      <x:c r="CB947" s="226"/>
    </x:row>
    <x:row r="948" spans="1:80" x14ac:dyDescent="0.3">
      <x:c r="A948" s="226"/>
      <x:c r="R948" s="226"/>
      <x:c r="T948" s="226"/>
      <x:c r="V948" s="23"/>
      <x:c r="Y948" s="226"/>
      <x:c r="AA948" s="226"/>
      <x:c r="AB948" s="222"/>
      <x:c r="AE948" s="222"/>
      <x:c r="AF948" s="222"/>
      <x:c r="AJ948" s="226"/>
      <x:c r="AN948" s="226"/>
      <x:c r="AO948" s="226"/>
      <x:c r="AP948" s="226"/>
      <x:c r="AS948" s="23"/>
      <x:c r="AV948" s="23"/>
      <x:c r="BF948" s="226"/>
      <x:c r="BL948" s="226"/>
      <x:c r="BM948" s="226"/>
      <x:c r="BP948" s="222"/>
      <x:c r="BW948" s="226"/>
      <x:c r="BX948" s="226"/>
      <x:c r="BY948" s="226"/>
      <x:c r="BZ948" s="226"/>
      <x:c r="CB948" s="226"/>
    </x:row>
    <x:row r="949" spans="1:80" x14ac:dyDescent="0.3">
      <x:c r="A949" s="226"/>
      <x:c r="R949" s="226"/>
      <x:c r="T949" s="226"/>
      <x:c r="V949" s="23"/>
      <x:c r="Y949" s="226"/>
      <x:c r="AA949" s="226"/>
      <x:c r="AB949" s="222"/>
      <x:c r="AE949" s="222"/>
      <x:c r="AF949" s="222"/>
      <x:c r="AJ949" s="226"/>
      <x:c r="AN949" s="226"/>
      <x:c r="AO949" s="226"/>
      <x:c r="AP949" s="226"/>
      <x:c r="AS949" s="23"/>
      <x:c r="AV949" s="23"/>
      <x:c r="BF949" s="226"/>
      <x:c r="BL949" s="226"/>
      <x:c r="BM949" s="226"/>
      <x:c r="BP949" s="222"/>
      <x:c r="BW949" s="226"/>
      <x:c r="BX949" s="226"/>
      <x:c r="BY949" s="226"/>
      <x:c r="BZ949" s="226"/>
      <x:c r="CB949" s="226"/>
    </x:row>
    <x:row r="950" spans="1:80" x14ac:dyDescent="0.3">
      <x:c r="A950" s="226"/>
      <x:c r="R950" s="226"/>
      <x:c r="T950" s="226"/>
      <x:c r="V950" s="23"/>
      <x:c r="Y950" s="226"/>
      <x:c r="AA950" s="226"/>
      <x:c r="AB950" s="222"/>
      <x:c r="AE950" s="222"/>
      <x:c r="AF950" s="222"/>
      <x:c r="AJ950" s="226"/>
      <x:c r="AN950" s="226"/>
      <x:c r="AO950" s="226"/>
      <x:c r="AS950" s="23"/>
      <x:c r="AV950" s="23"/>
      <x:c r="BF950" s="226"/>
      <x:c r="BL950" s="226"/>
      <x:c r="BM950" s="226"/>
      <x:c r="BP950" s="222"/>
      <x:c r="BW950" s="226"/>
      <x:c r="BX950" s="226"/>
      <x:c r="BY950" s="226"/>
      <x:c r="BZ950" s="226"/>
      <x:c r="CB950" s="226"/>
    </x:row>
    <x:row r="951" spans="1:80" x14ac:dyDescent="0.3">
      <x:c r="A951" s="226"/>
      <x:c r="R951" s="226"/>
      <x:c r="T951" s="226"/>
      <x:c r="V951" s="23"/>
      <x:c r="Y951" s="226"/>
      <x:c r="AA951" s="226"/>
      <x:c r="AB951" s="226"/>
      <x:c r="AE951" s="226"/>
      <x:c r="AF951" s="226"/>
      <x:c r="AN951" s="226"/>
      <x:c r="AO951" s="226"/>
      <x:c r="AS951" s="23"/>
      <x:c r="AV951" s="23"/>
      <x:c r="BF951" s="226"/>
      <x:c r="BL951" s="226"/>
      <x:c r="BM951" s="226"/>
      <x:c r="BP951" s="226"/>
      <x:c r="BW951" s="226"/>
      <x:c r="BX951" s="226"/>
      <x:c r="BY951" s="226"/>
      <x:c r="BZ951" s="226"/>
      <x:c r="CB951" s="226"/>
    </x:row>
    <x:row r="952" spans="1:80" x14ac:dyDescent="0.3">
      <x:c r="A952" s="226"/>
      <x:c r="R952" s="226"/>
      <x:c r="T952" s="226"/>
      <x:c r="V952" s="23"/>
      <x:c r="Y952" s="226"/>
      <x:c r="AA952" s="226"/>
      <x:c r="AB952" s="222"/>
      <x:c r="AE952" s="222"/>
      <x:c r="AF952" s="222"/>
      <x:c r="AJ952" s="226"/>
      <x:c r="AN952" s="226"/>
      <x:c r="AO952" s="226"/>
      <x:c r="AP952" s="226"/>
      <x:c r="AS952" s="23"/>
      <x:c r="AV952" s="23"/>
      <x:c r="BF952" s="226"/>
      <x:c r="BL952" s="226"/>
      <x:c r="BM952" s="226"/>
      <x:c r="BP952" s="222"/>
      <x:c r="BW952" s="226"/>
      <x:c r="BX952" s="226"/>
      <x:c r="BY952" s="226"/>
      <x:c r="BZ952" s="226"/>
      <x:c r="CB952" s="226"/>
    </x:row>
    <x:row r="953" spans="1:80" x14ac:dyDescent="0.3">
      <x:c r="A953" s="226"/>
      <x:c r="R953" s="226"/>
      <x:c r="T953" s="226"/>
      <x:c r="V953" s="23"/>
      <x:c r="Y953" s="226"/>
      <x:c r="AA953" s="226"/>
      <x:c r="AB953" s="222"/>
      <x:c r="AE953" s="222"/>
      <x:c r="AF953" s="222"/>
      <x:c r="AO953" s="226"/>
      <x:c r="AS953" s="23"/>
      <x:c r="AV953" s="23"/>
      <x:c r="BF953" s="226"/>
      <x:c r="BL953" s="226"/>
      <x:c r="BM953" s="226"/>
      <x:c r="BP953" s="222"/>
      <x:c r="BW953" s="226"/>
      <x:c r="BX953" s="226"/>
      <x:c r="BY953" s="226"/>
      <x:c r="BZ953" s="226"/>
      <x:c r="CB953" s="226"/>
    </x:row>
    <x:row r="954" spans="1:80" x14ac:dyDescent="0.3">
      <x:c r="A954" s="226"/>
      <x:c r="R954" s="226"/>
      <x:c r="T954" s="226"/>
      <x:c r="V954" s="23"/>
      <x:c r="Y954" s="226"/>
      <x:c r="AA954" s="226"/>
      <x:c r="AB954" s="222"/>
      <x:c r="AE954" s="222"/>
      <x:c r="AF954" s="222"/>
      <x:c r="AJ954" s="226"/>
      <x:c r="AN954" s="226"/>
      <x:c r="AO954" s="226"/>
      <x:c r="AP954" s="226"/>
      <x:c r="AS954" s="23"/>
      <x:c r="AV954" s="23"/>
      <x:c r="BF954" s="226"/>
      <x:c r="BL954" s="226"/>
      <x:c r="BM954" s="226"/>
      <x:c r="BP954" s="222"/>
      <x:c r="BW954" s="226"/>
      <x:c r="BX954" s="226"/>
      <x:c r="BY954" s="226"/>
      <x:c r="BZ954" s="226"/>
      <x:c r="CB954" s="226"/>
    </x:row>
    <x:row r="955" spans="1:80" x14ac:dyDescent="0.3">
      <x:c r="A955" s="226"/>
      <x:c r="R955" s="226"/>
      <x:c r="T955" s="226"/>
      <x:c r="V955" s="23"/>
      <x:c r="Y955" s="226"/>
      <x:c r="AA955" s="226"/>
      <x:c r="AB955" s="222"/>
      <x:c r="AE955" s="222"/>
      <x:c r="AF955" s="222"/>
      <x:c r="AO955" s="226"/>
      <x:c r="AS955" s="23"/>
      <x:c r="AV955" s="23"/>
      <x:c r="BF955" s="226"/>
      <x:c r="BL955" s="226"/>
      <x:c r="BM955" s="226"/>
      <x:c r="BP955" s="222"/>
      <x:c r="BW955" s="226"/>
      <x:c r="BX955" s="226"/>
      <x:c r="BY955" s="226"/>
      <x:c r="BZ955" s="226"/>
      <x:c r="CB955" s="226"/>
    </x:row>
    <x:row r="956" spans="1:80" x14ac:dyDescent="0.3">
      <x:c r="A956" s="226"/>
      <x:c r="R956" s="226"/>
      <x:c r="T956" s="226"/>
      <x:c r="V956" s="23"/>
      <x:c r="Y956" s="226"/>
      <x:c r="AA956" s="226"/>
      <x:c r="AB956" s="222"/>
      <x:c r="AE956" s="222"/>
      <x:c r="AF956" s="222"/>
      <x:c r="AN956" s="226"/>
      <x:c r="AO956" s="226"/>
      <x:c r="AP956" s="226"/>
      <x:c r="AS956" s="23"/>
      <x:c r="AV956" s="23"/>
      <x:c r="BF956" s="226"/>
      <x:c r="BL956" s="226"/>
      <x:c r="BM956" s="226"/>
      <x:c r="BP956" s="222"/>
      <x:c r="BW956" s="226"/>
      <x:c r="BX956" s="226"/>
      <x:c r="BY956" s="226"/>
      <x:c r="BZ956" s="226"/>
      <x:c r="CB956" s="226"/>
    </x:row>
    <x:row r="957" spans="1:80" x14ac:dyDescent="0.3">
      <x:c r="A957" s="226"/>
      <x:c r="R957" s="226"/>
      <x:c r="T957" s="226"/>
      <x:c r="V957" s="23"/>
      <x:c r="Y957" s="226"/>
      <x:c r="AA957" s="226"/>
      <x:c r="AB957" s="222"/>
      <x:c r="AE957" s="222"/>
      <x:c r="AF957" s="222"/>
      <x:c r="AS957" s="23"/>
      <x:c r="AV957" s="23"/>
      <x:c r="BF957" s="226"/>
      <x:c r="BL957" s="226"/>
      <x:c r="BM957" s="226"/>
      <x:c r="BP957" s="222"/>
      <x:c r="BW957" s="226"/>
      <x:c r="BX957" s="226"/>
      <x:c r="BY957" s="226"/>
      <x:c r="BZ957" s="226"/>
      <x:c r="CB957" s="226"/>
    </x:row>
    <x:row r="958" spans="1:80" x14ac:dyDescent="0.3">
      <x:c r="A958" s="226"/>
      <x:c r="R958" s="226"/>
      <x:c r="T958" s="226"/>
      <x:c r="V958" s="23"/>
      <x:c r="Y958" s="226"/>
      <x:c r="AA958" s="226"/>
      <x:c r="AB958" s="222"/>
      <x:c r="AE958" s="222"/>
      <x:c r="AF958" s="222"/>
      <x:c r="AO958" s="226"/>
      <x:c r="AS958" s="23"/>
      <x:c r="AV958" s="23"/>
      <x:c r="BF958" s="226"/>
      <x:c r="BL958" s="226"/>
      <x:c r="BM958" s="226"/>
      <x:c r="BP958" s="222"/>
      <x:c r="BW958" s="226"/>
      <x:c r="BX958" s="226"/>
      <x:c r="BY958" s="226"/>
      <x:c r="BZ958" s="226"/>
      <x:c r="CB958" s="226"/>
    </x:row>
    <x:row r="959" spans="1:80" x14ac:dyDescent="0.3">
      <x:c r="A959" s="226"/>
      <x:c r="R959" s="226"/>
      <x:c r="T959" s="226"/>
      <x:c r="V959" s="23"/>
      <x:c r="Y959" s="226"/>
      <x:c r="AA959" s="226"/>
      <x:c r="AB959" s="222"/>
      <x:c r="AE959" s="222"/>
      <x:c r="AF959" s="222"/>
      <x:c r="AO959" s="226"/>
      <x:c r="AP959" s="226"/>
      <x:c r="AS959" s="23"/>
      <x:c r="AV959" s="23"/>
      <x:c r="BF959" s="226"/>
      <x:c r="BL959" s="226"/>
      <x:c r="BM959" s="226"/>
      <x:c r="BP959" s="222"/>
      <x:c r="BW959" s="226"/>
      <x:c r="BX959" s="226"/>
      <x:c r="BY959" s="226"/>
      <x:c r="BZ959" s="226"/>
      <x:c r="CB959" s="226"/>
    </x:row>
    <x:row r="960" spans="1:80" x14ac:dyDescent="0.3">
      <x:c r="A960" s="226"/>
      <x:c r="R960" s="226"/>
      <x:c r="T960" s="226"/>
      <x:c r="V960" s="23"/>
      <x:c r="Y960" s="226"/>
      <x:c r="AA960" s="226"/>
      <x:c r="AB960" s="222"/>
      <x:c r="AE960" s="222"/>
      <x:c r="AF960" s="222"/>
      <x:c r="AJ960" s="226"/>
      <x:c r="AO960" s="226"/>
      <x:c r="AS960" s="23"/>
      <x:c r="AV960" s="23"/>
      <x:c r="BF960" s="226"/>
      <x:c r="BL960" s="226"/>
      <x:c r="BM960" s="226"/>
      <x:c r="BP960" s="222"/>
      <x:c r="BW960" s="226"/>
      <x:c r="BX960" s="226"/>
      <x:c r="BY960" s="226"/>
      <x:c r="BZ960" s="226"/>
      <x:c r="CB960" s="226"/>
    </x:row>
    <x:row r="961" spans="1:80" x14ac:dyDescent="0.3">
      <x:c r="A961" s="226"/>
      <x:c r="R961" s="226"/>
      <x:c r="T961" s="226"/>
      <x:c r="V961" s="23"/>
      <x:c r="Y961" s="226"/>
      <x:c r="AA961" s="226"/>
      <x:c r="AB961" s="222"/>
      <x:c r="AE961" s="222"/>
      <x:c r="AF961" s="222"/>
      <x:c r="AN961" s="226"/>
      <x:c r="AO961" s="226"/>
      <x:c r="AS961" s="23"/>
      <x:c r="AV961" s="23"/>
      <x:c r="BF961" s="226"/>
      <x:c r="BL961" s="226"/>
      <x:c r="BM961" s="226"/>
      <x:c r="BP961" s="222"/>
      <x:c r="BW961" s="226"/>
      <x:c r="BX961" s="226"/>
      <x:c r="BY961" s="226"/>
      <x:c r="BZ961" s="226"/>
      <x:c r="CB961" s="226"/>
    </x:row>
    <x:row r="962" spans="1:80" x14ac:dyDescent="0.3">
      <x:c r="A962" s="226"/>
      <x:c r="R962" s="226"/>
      <x:c r="T962" s="226"/>
      <x:c r="V962" s="23"/>
      <x:c r="Y962" s="226"/>
      <x:c r="AA962" s="226"/>
      <x:c r="AB962" s="222"/>
      <x:c r="AE962" s="222"/>
      <x:c r="AF962" s="222"/>
      <x:c r="AN962" s="226"/>
      <x:c r="AO962" s="226"/>
      <x:c r="AP962" s="226"/>
      <x:c r="AS962" s="23"/>
      <x:c r="AV962" s="23"/>
      <x:c r="BF962" s="226"/>
      <x:c r="BL962" s="226"/>
      <x:c r="BM962" s="226"/>
      <x:c r="BP962" s="222"/>
      <x:c r="BW962" s="226"/>
      <x:c r="BX962" s="226"/>
      <x:c r="BY962" s="226"/>
      <x:c r="BZ962" s="226"/>
      <x:c r="CB962" s="226"/>
    </x:row>
    <x:row r="963" spans="1:80" x14ac:dyDescent="0.3">
      <x:c r="A963" s="226"/>
      <x:c r="R963" s="226"/>
      <x:c r="T963" s="226"/>
      <x:c r="V963" s="23"/>
      <x:c r="Y963" s="226"/>
      <x:c r="AA963" s="226"/>
      <x:c r="AB963" s="222"/>
      <x:c r="AE963" s="222"/>
      <x:c r="AF963" s="222"/>
      <x:c r="AJ963" s="226"/>
      <x:c r="AN963" s="226"/>
      <x:c r="AO963" s="226"/>
      <x:c r="AP963" s="226"/>
      <x:c r="AS963" s="23"/>
      <x:c r="AV963" s="23"/>
      <x:c r="BF963" s="226"/>
      <x:c r="BL963" s="226"/>
      <x:c r="BM963" s="226"/>
      <x:c r="BP963" s="222"/>
      <x:c r="BW963" s="226"/>
      <x:c r="BX963" s="226"/>
      <x:c r="BY963" s="226"/>
      <x:c r="BZ963" s="226"/>
      <x:c r="CB963" s="226"/>
    </x:row>
    <x:row r="964" spans="1:80" x14ac:dyDescent="0.3">
      <x:c r="A964" s="226"/>
      <x:c r="R964" s="226"/>
      <x:c r="T964" s="226"/>
      <x:c r="V964" s="23"/>
      <x:c r="Y964" s="226"/>
      <x:c r="AA964" s="226"/>
      <x:c r="AB964" s="222"/>
      <x:c r="AE964" s="222"/>
      <x:c r="AF964" s="222"/>
      <x:c r="AJ964" s="226"/>
      <x:c r="AN964" s="226"/>
      <x:c r="AO964" s="226"/>
      <x:c r="AP964" s="226"/>
      <x:c r="AS964" s="23"/>
      <x:c r="AV964" s="23"/>
      <x:c r="BF964" s="226"/>
      <x:c r="BL964" s="226"/>
      <x:c r="BM964" s="226"/>
      <x:c r="BP964" s="222"/>
      <x:c r="BW964" s="226"/>
      <x:c r="BX964" s="226"/>
      <x:c r="BY964" s="226"/>
      <x:c r="BZ964" s="226"/>
      <x:c r="CB964" s="226"/>
    </x:row>
    <x:row r="965" spans="1:80" x14ac:dyDescent="0.3">
      <x:c r="A965" s="226"/>
      <x:c r="R965" s="226"/>
      <x:c r="T965" s="226"/>
      <x:c r="V965" s="23"/>
      <x:c r="Y965" s="226"/>
      <x:c r="AA965" s="226"/>
      <x:c r="AB965" s="222"/>
      <x:c r="AE965" s="222"/>
      <x:c r="AF965" s="222"/>
      <x:c r="AN965" s="226"/>
      <x:c r="AO965" s="226"/>
      <x:c r="AS965" s="23"/>
      <x:c r="AV965" s="23"/>
      <x:c r="BF965" s="226"/>
      <x:c r="BL965" s="226"/>
      <x:c r="BM965" s="226"/>
      <x:c r="BP965" s="222"/>
      <x:c r="BW965" s="226"/>
      <x:c r="BX965" s="226"/>
      <x:c r="BY965" s="226"/>
      <x:c r="BZ965" s="226"/>
      <x:c r="CB965" s="226"/>
    </x:row>
    <x:row r="966" spans="1:80" x14ac:dyDescent="0.3">
      <x:c r="A966" s="226"/>
      <x:c r="R966" s="226"/>
      <x:c r="T966" s="226"/>
      <x:c r="V966" s="23"/>
      <x:c r="Y966" s="222"/>
      <x:c r="AA966" s="226"/>
      <x:c r="AB966" s="222"/>
      <x:c r="AE966" s="222"/>
      <x:c r="AF966" s="222"/>
      <x:c r="AN966" s="226"/>
      <x:c r="AO966" s="226"/>
      <x:c r="AS966" s="23"/>
      <x:c r="AV966" s="23"/>
      <x:c r="BF966" s="226"/>
      <x:c r="BL966" s="226"/>
      <x:c r="BM966" s="226"/>
      <x:c r="BP966" s="226"/>
      <x:c r="BW966" s="226"/>
      <x:c r="BX966" s="226"/>
      <x:c r="BY966" s="226"/>
      <x:c r="BZ966" s="226"/>
      <x:c r="CB966" s="226"/>
    </x:row>
    <x:row r="967" spans="1:80" x14ac:dyDescent="0.3">
      <x:c r="A967" s="226"/>
      <x:c r="R967" s="226"/>
      <x:c r="T967" s="226"/>
      <x:c r="V967" s="23"/>
      <x:c r="Y967" s="222"/>
      <x:c r="AA967" s="226"/>
      <x:c r="AB967" s="222"/>
      <x:c r="AE967" s="222"/>
      <x:c r="AF967" s="222"/>
      <x:c r="AJ967" s="226"/>
      <x:c r="AO967" s="226"/>
      <x:c r="AS967" s="23"/>
      <x:c r="AV967" s="23"/>
      <x:c r="BF967" s="226"/>
      <x:c r="BL967" s="226"/>
      <x:c r="BM967" s="226"/>
      <x:c r="BP967" s="222"/>
      <x:c r="BW967" s="226"/>
      <x:c r="BX967" s="226"/>
      <x:c r="BY967" s="226"/>
      <x:c r="BZ967" s="226"/>
      <x:c r="CB967" s="226"/>
    </x:row>
    <x:row r="968" spans="1:80" x14ac:dyDescent="0.3">
      <x:c r="A968" s="226"/>
      <x:c r="R968" s="226"/>
      <x:c r="T968" s="226"/>
      <x:c r="V968" s="23"/>
      <x:c r="Y968" s="222"/>
      <x:c r="AA968" s="226"/>
      <x:c r="AB968" s="222"/>
      <x:c r="AE968" s="222"/>
      <x:c r="AF968" s="222"/>
      <x:c r="AJ968" s="226"/>
      <x:c r="AO968" s="226"/>
      <x:c r="AS968" s="23"/>
      <x:c r="AV968" s="23"/>
      <x:c r="BF968" s="226"/>
      <x:c r="BL968" s="226"/>
      <x:c r="BM968" s="226"/>
      <x:c r="BP968" s="222"/>
      <x:c r="BW968" s="226"/>
      <x:c r="BX968" s="226"/>
      <x:c r="BY968" s="226"/>
      <x:c r="BZ968" s="226"/>
      <x:c r="CB968" s="226"/>
    </x:row>
    <x:row r="969" spans="1:80" x14ac:dyDescent="0.3">
      <x:c r="A969" s="226"/>
      <x:c r="R969" s="226"/>
      <x:c r="T969" s="226"/>
      <x:c r="V969" s="23"/>
      <x:c r="Y969" s="222"/>
      <x:c r="AA969" s="226"/>
      <x:c r="AB969" s="222"/>
      <x:c r="AE969" s="222"/>
      <x:c r="AF969" s="222"/>
      <x:c r="AS969" s="23"/>
      <x:c r="AV969" s="23"/>
      <x:c r="BF969" s="226"/>
      <x:c r="BL969" s="226"/>
      <x:c r="BM969" s="226"/>
      <x:c r="BP969" s="222"/>
      <x:c r="BW969" s="226"/>
      <x:c r="BX969" s="226"/>
      <x:c r="BY969" s="226"/>
      <x:c r="BZ969" s="226"/>
      <x:c r="CB969" s="226"/>
    </x:row>
    <x:row r="970" spans="1:80" x14ac:dyDescent="0.3">
      <x:c r="A970" s="226"/>
      <x:c r="R970" s="226"/>
      <x:c r="T970" s="226"/>
      <x:c r="V970" s="23"/>
      <x:c r="Y970" s="222"/>
      <x:c r="AA970" s="226"/>
      <x:c r="AB970" s="222"/>
      <x:c r="AE970" s="222"/>
      <x:c r="AF970" s="222"/>
      <x:c r="AS970" s="23"/>
      <x:c r="AV970" s="23"/>
      <x:c r="BF970" s="226"/>
      <x:c r="BL970" s="226"/>
      <x:c r="BM970" s="226"/>
      <x:c r="BP970" s="222"/>
      <x:c r="BW970" s="226"/>
      <x:c r="BX970" s="226"/>
      <x:c r="BY970" s="226"/>
      <x:c r="BZ970" s="226"/>
      <x:c r="CB970" s="226"/>
    </x:row>
    <x:row r="971" spans="1:80" x14ac:dyDescent="0.3">
      <x:c r="A971" s="226"/>
      <x:c r="R971" s="226"/>
      <x:c r="T971" s="226"/>
      <x:c r="V971" s="23"/>
      <x:c r="Y971" s="222"/>
      <x:c r="AA971" s="226"/>
      <x:c r="AB971" s="222"/>
      <x:c r="AE971" s="222"/>
      <x:c r="AF971" s="222"/>
      <x:c r="AO971" s="226"/>
      <x:c r="AS971" s="23"/>
      <x:c r="AV971" s="23"/>
      <x:c r="BF971" s="226"/>
      <x:c r="BL971" s="226"/>
      <x:c r="BM971" s="226"/>
      <x:c r="BP971" s="222"/>
      <x:c r="BW971" s="226"/>
      <x:c r="BX971" s="226"/>
      <x:c r="BY971" s="226"/>
      <x:c r="BZ971" s="226"/>
      <x:c r="CB971" s="226"/>
    </x:row>
    <x:row r="972" spans="1:80" x14ac:dyDescent="0.3">
      <x:c r="A972" s="226"/>
      <x:c r="R972" s="226"/>
      <x:c r="T972" s="226"/>
      <x:c r="V972" s="23"/>
      <x:c r="Y972" s="222"/>
      <x:c r="AA972" s="226"/>
      <x:c r="AB972" s="222"/>
      <x:c r="AE972" s="222"/>
      <x:c r="AF972" s="222"/>
      <x:c r="AS972" s="23"/>
      <x:c r="AV972" s="23"/>
      <x:c r="BF972" s="226"/>
      <x:c r="BL972" s="226"/>
      <x:c r="BM972" s="226"/>
      <x:c r="BP972" s="222"/>
      <x:c r="BW972" s="226"/>
      <x:c r="BX972" s="226"/>
      <x:c r="BY972" s="226"/>
      <x:c r="BZ972" s="226"/>
      <x:c r="CB972" s="226"/>
    </x:row>
    <x:row r="973" spans="1:80" x14ac:dyDescent="0.3">
      <x:c r="A973" s="226"/>
      <x:c r="R973" s="226"/>
      <x:c r="T973" s="226"/>
      <x:c r="V973" s="23"/>
      <x:c r="Y973" s="222"/>
      <x:c r="AA973" s="226"/>
      <x:c r="AB973" s="222"/>
      <x:c r="AE973" s="226"/>
      <x:c r="AF973" s="226"/>
      <x:c r="AO973" s="226"/>
      <x:c r="AP973" s="226"/>
      <x:c r="AS973" s="23"/>
      <x:c r="AV973" s="23"/>
      <x:c r="BF973" s="226"/>
      <x:c r="BL973" s="226"/>
      <x:c r="BM973" s="226"/>
      <x:c r="BP973" s="226"/>
      <x:c r="BW973" s="226"/>
      <x:c r="BX973" s="226"/>
      <x:c r="BY973" s="226"/>
      <x:c r="BZ973" s="226"/>
      <x:c r="CB973" s="226"/>
    </x:row>
    <x:row r="974" spans="1:80" x14ac:dyDescent="0.3">
      <x:c r="A974" s="226"/>
      <x:c r="R974" s="226"/>
      <x:c r="T974" s="226"/>
      <x:c r="V974" s="23"/>
      <x:c r="Y974" s="222"/>
      <x:c r="AA974" s="226"/>
      <x:c r="AB974" s="222"/>
      <x:c r="AE974" s="222"/>
      <x:c r="AF974" s="222"/>
      <x:c r="AS974" s="23"/>
      <x:c r="AV974" s="23"/>
      <x:c r="BF974" s="226"/>
      <x:c r="BL974" s="226"/>
      <x:c r="BM974" s="226"/>
      <x:c r="BP974" s="222"/>
      <x:c r="BW974" s="226"/>
      <x:c r="BX974" s="226"/>
      <x:c r="BY974" s="226"/>
      <x:c r="BZ974" s="226"/>
      <x:c r="CB974" s="226"/>
    </x:row>
    <x:row r="975" spans="1:80" x14ac:dyDescent="0.3">
      <x:c r="A975" s="226"/>
      <x:c r="R975" s="226"/>
      <x:c r="T975" s="226"/>
      <x:c r="V975" s="23"/>
      <x:c r="Y975" s="222"/>
      <x:c r="AA975" s="226"/>
      <x:c r="AB975" s="222"/>
      <x:c r="AE975" s="222"/>
      <x:c r="AF975" s="222"/>
      <x:c r="AO975" s="226"/>
      <x:c r="AS975" s="23"/>
      <x:c r="AV975" s="23"/>
      <x:c r="BF975" s="226"/>
      <x:c r="BL975" s="226"/>
      <x:c r="BM975" s="226"/>
      <x:c r="BP975" s="222"/>
      <x:c r="BW975" s="226"/>
      <x:c r="BX975" s="226"/>
      <x:c r="BY975" s="226"/>
      <x:c r="BZ975" s="226"/>
      <x:c r="CB975" s="226"/>
    </x:row>
    <x:row r="976" spans="1:80" x14ac:dyDescent="0.3">
      <x:c r="A976" s="226"/>
      <x:c r="R976" s="226"/>
      <x:c r="T976" s="226"/>
      <x:c r="V976" s="23"/>
      <x:c r="Y976" s="222"/>
      <x:c r="AA976" s="226"/>
      <x:c r="AB976" s="222"/>
      <x:c r="AE976" s="226"/>
      <x:c r="AF976" s="226"/>
      <x:c r="AS976" s="23"/>
      <x:c r="AV976" s="23"/>
      <x:c r="BF976" s="226"/>
      <x:c r="BL976" s="226"/>
      <x:c r="BM976" s="226"/>
      <x:c r="BP976" s="226"/>
      <x:c r="BW976" s="226"/>
      <x:c r="BX976" s="226"/>
      <x:c r="BY976" s="226"/>
      <x:c r="BZ976" s="226"/>
      <x:c r="CB976" s="226"/>
    </x:row>
    <x:row r="977" spans="1:80" x14ac:dyDescent="0.3">
      <x:c r="A977" s="226"/>
      <x:c r="R977" s="226"/>
      <x:c r="T977" s="226"/>
      <x:c r="V977" s="23"/>
      <x:c r="Y977" s="222"/>
      <x:c r="AA977" s="226"/>
      <x:c r="AB977" s="222"/>
      <x:c r="AE977" s="226"/>
      <x:c r="AF977" s="226"/>
      <x:c r="AS977" s="23"/>
      <x:c r="AV977" s="23"/>
      <x:c r="BF977" s="226"/>
      <x:c r="BL977" s="226"/>
      <x:c r="BM977" s="226"/>
      <x:c r="BP977" s="226"/>
      <x:c r="BW977" s="226"/>
      <x:c r="BX977" s="226"/>
      <x:c r="BY977" s="226"/>
      <x:c r="BZ977" s="226"/>
      <x:c r="CB977" s="226"/>
    </x:row>
    <x:row r="978" spans="1:80" x14ac:dyDescent="0.3">
      <x:c r="A978" s="226"/>
      <x:c r="R978" s="226"/>
      <x:c r="T978" s="226"/>
      <x:c r="V978" s="23"/>
      <x:c r="Y978" s="222"/>
      <x:c r="AA978" s="226"/>
      <x:c r="AB978" s="222"/>
      <x:c r="AE978" s="222"/>
      <x:c r="AF978" s="222"/>
      <x:c r="AS978" s="23"/>
      <x:c r="AV978" s="23"/>
      <x:c r="BF978" s="226"/>
      <x:c r="BL978" s="226"/>
      <x:c r="BM978" s="226"/>
      <x:c r="BP978" s="222"/>
      <x:c r="BW978" s="226"/>
      <x:c r="BX978" s="226"/>
      <x:c r="BY978" s="226"/>
      <x:c r="BZ978" s="226"/>
      <x:c r="CB978" s="226"/>
    </x:row>
    <x:row r="979" spans="1:80" x14ac:dyDescent="0.3">
      <x:c r="A979" s="226"/>
      <x:c r="R979" s="226"/>
      <x:c r="T979" s="226"/>
      <x:c r="V979" s="23"/>
      <x:c r="Y979" s="222"/>
      <x:c r="AA979" s="226"/>
      <x:c r="AB979" s="222"/>
      <x:c r="AE979" s="222"/>
      <x:c r="AF979" s="222"/>
      <x:c r="AO979" s="226"/>
      <x:c r="AS979" s="23"/>
      <x:c r="AV979" s="23"/>
      <x:c r="BF979" s="226"/>
      <x:c r="BL979" s="226"/>
      <x:c r="BM979" s="226"/>
      <x:c r="BP979" s="222"/>
      <x:c r="BW979" s="226"/>
      <x:c r="BX979" s="226"/>
      <x:c r="BY979" s="226"/>
      <x:c r="BZ979" s="226"/>
      <x:c r="CB979" s="226"/>
    </x:row>
    <x:row r="980" spans="1:80" x14ac:dyDescent="0.3">
      <x:c r="A980" s="226"/>
      <x:c r="R980" s="226"/>
      <x:c r="T980" s="226"/>
      <x:c r="V980" s="23"/>
      <x:c r="Y980" s="226"/>
      <x:c r="AA980" s="226"/>
      <x:c r="AB980" s="222"/>
      <x:c r="AE980" s="222"/>
      <x:c r="AF980" s="222"/>
      <x:c r="AS980" s="23"/>
      <x:c r="AV980" s="23"/>
      <x:c r="BF980" s="226"/>
      <x:c r="BL980" s="226"/>
      <x:c r="BM980" s="226"/>
      <x:c r="BP980" s="222"/>
      <x:c r="BW980" s="226"/>
      <x:c r="BX980" s="226"/>
      <x:c r="BY980" s="226"/>
      <x:c r="BZ980" s="226"/>
      <x:c r="CB980" s="226"/>
    </x:row>
    <x:row r="981" spans="1:80" x14ac:dyDescent="0.3">
      <x:c r="A981" s="226"/>
      <x:c r="R981" s="226"/>
      <x:c r="T981" s="226"/>
      <x:c r="V981" s="23"/>
      <x:c r="Y981" s="226"/>
      <x:c r="AA981" s="226"/>
      <x:c r="AB981" s="222"/>
      <x:c r="AE981" s="222"/>
      <x:c r="AF981" s="222"/>
      <x:c r="AS981" s="23"/>
      <x:c r="AV981" s="23"/>
      <x:c r="BF981" s="226"/>
      <x:c r="BL981" s="226"/>
      <x:c r="BM981" s="226"/>
      <x:c r="BP981" s="222"/>
      <x:c r="BW981" s="226"/>
      <x:c r="BX981" s="226"/>
      <x:c r="BY981" s="226"/>
      <x:c r="BZ981" s="226"/>
      <x:c r="CB981" s="226"/>
    </x:row>
    <x:row r="982" spans="1:80" x14ac:dyDescent="0.3">
      <x:c r="A982" s="226"/>
      <x:c r="R982" s="226"/>
      <x:c r="T982" s="226"/>
      <x:c r="V982" s="23"/>
      <x:c r="Y982" s="226"/>
      <x:c r="AA982" s="226"/>
      <x:c r="AB982" s="222"/>
      <x:c r="AE982" s="222"/>
      <x:c r="AF982" s="222"/>
      <x:c r="AS982" s="23"/>
      <x:c r="AV982" s="23"/>
      <x:c r="BF982" s="226"/>
      <x:c r="BL982" s="226"/>
      <x:c r="BM982" s="226"/>
      <x:c r="BP982" s="222"/>
      <x:c r="BW982" s="226"/>
      <x:c r="BX982" s="226"/>
      <x:c r="BY982" s="226"/>
      <x:c r="BZ982" s="226"/>
      <x:c r="CB982" s="226"/>
    </x:row>
    <x:row r="983" spans="1:80" x14ac:dyDescent="0.3">
      <x:c r="A983" s="226"/>
      <x:c r="R983" s="226"/>
      <x:c r="T983" s="226"/>
      <x:c r="V983" s="23"/>
      <x:c r="Y983" s="226"/>
      <x:c r="AA983" s="226"/>
      <x:c r="AB983" s="226"/>
      <x:c r="AE983" s="226"/>
      <x:c r="AF983" s="226"/>
      <x:c r="AS983" s="23"/>
      <x:c r="AV983" s="23"/>
      <x:c r="BF983" s="226"/>
      <x:c r="BL983" s="226"/>
      <x:c r="BM983" s="226"/>
      <x:c r="BP983" s="226"/>
      <x:c r="BW983" s="226"/>
      <x:c r="BX983" s="226"/>
      <x:c r="BY983" s="226"/>
      <x:c r="BZ983" s="226"/>
      <x:c r="CB983" s="226"/>
    </x:row>
    <x:row r="984" spans="1:80" x14ac:dyDescent="0.3">
      <x:c r="A984" s="226"/>
      <x:c r="R984" s="226"/>
      <x:c r="T984" s="226"/>
      <x:c r="V984" s="23"/>
      <x:c r="Y984" s="226"/>
      <x:c r="AA984" s="226"/>
      <x:c r="AB984" s="226"/>
      <x:c r="AE984" s="226"/>
      <x:c r="AF984" s="226"/>
      <x:c r="AS984" s="23"/>
      <x:c r="AV984" s="23"/>
      <x:c r="BF984" s="226"/>
      <x:c r="BL984" s="226"/>
      <x:c r="BM984" s="226"/>
      <x:c r="BP984" s="226"/>
      <x:c r="BW984" s="226"/>
      <x:c r="BX984" s="226"/>
      <x:c r="BY984" s="226"/>
      <x:c r="BZ984" s="226"/>
      <x:c r="CB984" s="226"/>
    </x:row>
    <x:row r="985" spans="1:80" x14ac:dyDescent="0.3">
      <x:c r="A985" s="226"/>
      <x:c r="R985" s="226"/>
      <x:c r="T985" s="226"/>
      <x:c r="V985" s="23"/>
      <x:c r="Y985" s="226"/>
      <x:c r="AA985" s="226"/>
      <x:c r="AB985" s="222"/>
      <x:c r="AE985" s="222"/>
      <x:c r="AF985" s="222"/>
      <x:c r="AN985" s="226"/>
      <x:c r="AO985" s="226"/>
      <x:c r="AS985" s="23"/>
      <x:c r="AV985" s="23"/>
      <x:c r="BF985" s="226"/>
      <x:c r="BL985" s="226"/>
      <x:c r="BM985" s="226"/>
      <x:c r="BP985" s="222"/>
      <x:c r="BW985" s="226"/>
      <x:c r="BX985" s="226"/>
      <x:c r="BY985" s="226"/>
      <x:c r="BZ985" s="226"/>
      <x:c r="CB985" s="226"/>
    </x:row>
    <x:row r="986" spans="1:80" x14ac:dyDescent="0.3">
      <x:c r="A986" s="226"/>
      <x:c r="R986" s="226"/>
      <x:c r="T986" s="226"/>
      <x:c r="V986" s="23"/>
      <x:c r="Y986" s="226"/>
      <x:c r="AA986" s="226"/>
      <x:c r="AB986" s="222"/>
      <x:c r="AE986" s="222"/>
      <x:c r="AF986" s="222"/>
      <x:c r="AJ986" s="226"/>
      <x:c r="AO986" s="226"/>
      <x:c r="AP986" s="226"/>
      <x:c r="AS986" s="23"/>
      <x:c r="AV986" s="23"/>
      <x:c r="BF986" s="226"/>
      <x:c r="BL986" s="226"/>
      <x:c r="BM986" s="226"/>
      <x:c r="BP986" s="222"/>
      <x:c r="BW986" s="226"/>
      <x:c r="BX986" s="226"/>
      <x:c r="BY986" s="226"/>
      <x:c r="BZ986" s="226"/>
      <x:c r="CB986" s="226"/>
    </x:row>
    <x:row r="987" spans="1:80" x14ac:dyDescent="0.3">
      <x:c r="A987" s="226"/>
      <x:c r="R987" s="226"/>
      <x:c r="T987" s="226"/>
      <x:c r="V987" s="23"/>
      <x:c r="Y987" s="226"/>
      <x:c r="AA987" s="226"/>
      <x:c r="AB987" s="226"/>
      <x:c r="AE987" s="226"/>
      <x:c r="AF987" s="226"/>
      <x:c r="AS987" s="23"/>
      <x:c r="AV987" s="23"/>
      <x:c r="BF987" s="226"/>
      <x:c r="BL987" s="226"/>
      <x:c r="BM987" s="226"/>
      <x:c r="BP987" s="226"/>
      <x:c r="BW987" s="226"/>
      <x:c r="BX987" s="226"/>
      <x:c r="BY987" s="226"/>
      <x:c r="BZ987" s="226"/>
      <x:c r="CB987" s="226"/>
    </x:row>
    <x:row r="988" spans="1:80" x14ac:dyDescent="0.3">
      <x:c r="A988" s="226"/>
      <x:c r="R988" s="226"/>
      <x:c r="T988" s="226"/>
      <x:c r="V988" s="23"/>
      <x:c r="Y988" s="226"/>
      <x:c r="AA988" s="226"/>
      <x:c r="AB988" s="222"/>
      <x:c r="AE988" s="222"/>
      <x:c r="AF988" s="222"/>
      <x:c r="AO988" s="226"/>
      <x:c r="AS988" s="23"/>
      <x:c r="AV988" s="23"/>
      <x:c r="BF988" s="226"/>
      <x:c r="BL988" s="226"/>
      <x:c r="BM988" s="226"/>
      <x:c r="BP988" s="222"/>
      <x:c r="BW988" s="226"/>
      <x:c r="BX988" s="226"/>
      <x:c r="BY988" s="226"/>
      <x:c r="BZ988" s="226"/>
      <x:c r="CB988" s="226"/>
    </x:row>
    <x:row r="989" spans="1:80" x14ac:dyDescent="0.3">
      <x:c r="A989" s="226"/>
      <x:c r="R989" s="226"/>
      <x:c r="T989" s="226"/>
      <x:c r="V989" s="23"/>
      <x:c r="Y989" s="226"/>
      <x:c r="AA989" s="226"/>
      <x:c r="AB989" s="222"/>
      <x:c r="AE989" s="222"/>
      <x:c r="AF989" s="222"/>
      <x:c r="AO989" s="226"/>
      <x:c r="AS989" s="23"/>
      <x:c r="AV989" s="23"/>
      <x:c r="BF989" s="226"/>
      <x:c r="BL989" s="226"/>
      <x:c r="BM989" s="226"/>
      <x:c r="BP989" s="222"/>
      <x:c r="BW989" s="226"/>
      <x:c r="BX989" s="226"/>
      <x:c r="BY989" s="226"/>
      <x:c r="BZ989" s="226"/>
      <x:c r="CB989" s="226"/>
    </x:row>
    <x:row r="990" spans="1:80" x14ac:dyDescent="0.3">
      <x:c r="A990" s="226"/>
      <x:c r="R990" s="226"/>
      <x:c r="T990" s="226"/>
      <x:c r="V990" s="23"/>
      <x:c r="Y990" s="226"/>
      <x:c r="AA990" s="226"/>
      <x:c r="AB990" s="222"/>
      <x:c r="AE990" s="222"/>
      <x:c r="AF990" s="222"/>
      <x:c r="AS990" s="23"/>
      <x:c r="AV990" s="23"/>
      <x:c r="BF990" s="226"/>
      <x:c r="BL990" s="226"/>
      <x:c r="BM990" s="226"/>
      <x:c r="BP990" s="222"/>
      <x:c r="BW990" s="226"/>
      <x:c r="BX990" s="226"/>
      <x:c r="BY990" s="226"/>
      <x:c r="BZ990" s="226"/>
      <x:c r="CB990" s="226"/>
    </x:row>
    <x:row r="991" spans="1:80" x14ac:dyDescent="0.3">
      <x:c r="A991" s="226"/>
      <x:c r="R991" s="226"/>
      <x:c r="T991" s="226"/>
      <x:c r="V991" s="23"/>
      <x:c r="Y991" s="226"/>
      <x:c r="AA991" s="226"/>
      <x:c r="AB991" s="222"/>
      <x:c r="AE991" s="222"/>
      <x:c r="AF991" s="222"/>
      <x:c r="AN991" s="226"/>
      <x:c r="AO991" s="226"/>
      <x:c r="AS991" s="23"/>
      <x:c r="AV991" s="23"/>
      <x:c r="BF991" s="226"/>
      <x:c r="BL991" s="226"/>
      <x:c r="BM991" s="226"/>
      <x:c r="BP991" s="222"/>
      <x:c r="BW991" s="226"/>
      <x:c r="BX991" s="226"/>
      <x:c r="BY991" s="226"/>
      <x:c r="BZ991" s="226"/>
      <x:c r="CB991" s="226"/>
    </x:row>
    <x:row r="992" spans="1:80" x14ac:dyDescent="0.3">
      <x:c r="A992" s="226"/>
      <x:c r="R992" s="226"/>
      <x:c r="T992" s="226"/>
      <x:c r="V992" s="23"/>
      <x:c r="Y992" s="226"/>
      <x:c r="AA992" s="226"/>
      <x:c r="AB992" s="226"/>
      <x:c r="AE992" s="226"/>
      <x:c r="AF992" s="226"/>
      <x:c r="AS992" s="23"/>
      <x:c r="AV992" s="23"/>
      <x:c r="BF992" s="226"/>
      <x:c r="BL992" s="226"/>
      <x:c r="BM992" s="226"/>
      <x:c r="BP992" s="226"/>
      <x:c r="BW992" s="226"/>
      <x:c r="BX992" s="226"/>
      <x:c r="BY992" s="226"/>
      <x:c r="BZ992" s="226"/>
      <x:c r="CB992" s="226"/>
    </x:row>
    <x:row r="993" spans="1:80" x14ac:dyDescent="0.3">
      <x:c r="A993" s="226"/>
      <x:c r="R993" s="226"/>
      <x:c r="T993" s="226"/>
      <x:c r="V993" s="23"/>
      <x:c r="Y993" s="226"/>
      <x:c r="AA993" s="226"/>
      <x:c r="AB993" s="222"/>
      <x:c r="AE993" s="222"/>
      <x:c r="AF993" s="222"/>
      <x:c r="AJ993" s="226"/>
      <x:c r="AN993" s="226"/>
      <x:c r="AO993" s="226"/>
      <x:c r="AS993" s="23"/>
      <x:c r="AV993" s="23"/>
      <x:c r="BF993" s="226"/>
      <x:c r="BL993" s="226"/>
      <x:c r="BM993" s="226"/>
      <x:c r="BP993" s="222"/>
      <x:c r="BW993" s="226"/>
      <x:c r="BX993" s="226"/>
      <x:c r="BY993" s="226"/>
      <x:c r="BZ993" s="226"/>
      <x:c r="CB993" s="226"/>
    </x:row>
    <x:row r="994" spans="1:80" x14ac:dyDescent="0.3">
      <x:c r="A994" s="226"/>
      <x:c r="R994" s="226"/>
      <x:c r="T994" s="226"/>
      <x:c r="V994" s="23"/>
      <x:c r="Y994" s="226"/>
      <x:c r="AA994" s="226"/>
      <x:c r="AB994" s="222"/>
      <x:c r="AE994" s="222"/>
      <x:c r="AF994" s="222"/>
      <x:c r="AS994" s="23"/>
      <x:c r="AV994" s="23"/>
      <x:c r="BF994" s="226"/>
      <x:c r="BL994" s="226"/>
      <x:c r="BM994" s="226"/>
      <x:c r="BP994" s="222"/>
      <x:c r="BW994" s="226"/>
      <x:c r="BX994" s="226"/>
      <x:c r="BY994" s="226"/>
      <x:c r="BZ994" s="226"/>
      <x:c r="CB994" s="226"/>
    </x:row>
    <x:row r="995" spans="1:80" x14ac:dyDescent="0.3">
      <x:c r="A995" s="226"/>
      <x:c r="R995" s="226"/>
      <x:c r="T995" s="226"/>
      <x:c r="V995" s="23"/>
      <x:c r="Y995" s="226"/>
      <x:c r="AA995" s="226"/>
      <x:c r="AB995" s="222"/>
      <x:c r="AE995" s="222"/>
      <x:c r="AF995" s="222"/>
      <x:c r="AJ995" s="226"/>
      <x:c r="AS995" s="23"/>
      <x:c r="AV995" s="23"/>
      <x:c r="BF995" s="226"/>
      <x:c r="BL995" s="226"/>
      <x:c r="BM995" s="226"/>
      <x:c r="BP995" s="222"/>
      <x:c r="BW995" s="226"/>
      <x:c r="BX995" s="226"/>
      <x:c r="BY995" s="226"/>
      <x:c r="BZ995" s="226"/>
      <x:c r="CB995" s="226"/>
    </x:row>
    <x:row r="996" spans="1:80" x14ac:dyDescent="0.3">
      <x:c r="A996" s="226"/>
      <x:c r="R996" s="226"/>
      <x:c r="T996" s="226"/>
      <x:c r="V996" s="23"/>
      <x:c r="Y996" s="226"/>
      <x:c r="AA996" s="226"/>
      <x:c r="AB996" s="226"/>
      <x:c r="AE996" s="226"/>
      <x:c r="AF996" s="226"/>
      <x:c r="AS996" s="23"/>
      <x:c r="AV996" s="23"/>
      <x:c r="BF996" s="226"/>
      <x:c r="BL996" s="226"/>
      <x:c r="BM996" s="226"/>
      <x:c r="BP996" s="226"/>
      <x:c r="BW996" s="226"/>
      <x:c r="BX996" s="226"/>
      <x:c r="BY996" s="226"/>
      <x:c r="BZ996" s="226"/>
      <x:c r="CB996" s="226"/>
    </x:row>
    <x:row r="997" spans="1:80" x14ac:dyDescent="0.3">
      <x:c r="A997" s="226"/>
      <x:c r="R997" s="226"/>
      <x:c r="T997" s="226"/>
      <x:c r="V997" s="23"/>
      <x:c r="Y997" s="226"/>
      <x:c r="AA997" s="226"/>
      <x:c r="AB997" s="222"/>
      <x:c r="AE997" s="222"/>
      <x:c r="AF997" s="222"/>
      <x:c r="AJ997" s="148"/>
      <x:c r="AO997" s="226"/>
      <x:c r="AS997" s="23"/>
      <x:c r="AV997" s="23"/>
      <x:c r="BF997" s="226"/>
      <x:c r="BL997" s="226"/>
      <x:c r="BM997" s="226"/>
      <x:c r="BP997" s="222"/>
      <x:c r="BW997" s="226"/>
      <x:c r="BX997" s="226"/>
      <x:c r="BY997" s="226"/>
      <x:c r="BZ997" s="226"/>
      <x:c r="CB997" s="226"/>
    </x:row>
    <x:row r="998" spans="1:80" x14ac:dyDescent="0.3">
      <x:c r="A998" s="226"/>
      <x:c r="R998" s="226"/>
      <x:c r="T998" s="226"/>
      <x:c r="V998" s="23"/>
      <x:c r="Y998" s="226"/>
      <x:c r="AA998" s="226"/>
      <x:c r="AB998" s="222"/>
      <x:c r="AE998" s="222"/>
      <x:c r="AF998" s="222"/>
      <x:c r="AO998" s="226"/>
      <x:c r="AS998" s="23"/>
      <x:c r="AV998" s="23"/>
      <x:c r="BF998" s="226"/>
      <x:c r="BL998" s="226"/>
      <x:c r="BM998" s="226"/>
      <x:c r="BP998" s="222"/>
      <x:c r="BW998" s="226"/>
      <x:c r="BX998" s="226"/>
      <x:c r="BY998" s="226"/>
      <x:c r="BZ998" s="226"/>
      <x:c r="CB998" s="226"/>
    </x:row>
    <x:row r="999" spans="1:80" x14ac:dyDescent="0.3">
      <x:c r="A999" s="226"/>
      <x:c r="R999" s="226"/>
      <x:c r="T999" s="226"/>
      <x:c r="V999" s="23"/>
      <x:c r="Y999" s="226"/>
      <x:c r="AA999" s="226"/>
      <x:c r="AB999" s="222"/>
      <x:c r="AE999" s="222"/>
      <x:c r="AF999" s="222"/>
      <x:c r="AS999" s="23"/>
      <x:c r="AV999" s="23"/>
      <x:c r="BF999" s="226"/>
      <x:c r="BL999" s="226"/>
      <x:c r="BM999" s="226"/>
      <x:c r="BP999" s="222"/>
      <x:c r="BW999" s="226"/>
      <x:c r="BX999" s="226"/>
      <x:c r="BY999" s="226"/>
      <x:c r="BZ999" s="226"/>
      <x:c r="CB999" s="226"/>
    </x:row>
    <x:row r="1000" spans="1:80" x14ac:dyDescent="0.3">
      <x:c r="A1000" s="226"/>
      <x:c r="R1000" s="226"/>
      <x:c r="T1000" s="226"/>
      <x:c r="V1000" s="23"/>
      <x:c r="Y1000" s="226"/>
      <x:c r="AA1000" s="226"/>
      <x:c r="AB1000" s="222"/>
      <x:c r="AE1000" s="222"/>
      <x:c r="AF1000" s="222"/>
      <x:c r="AS1000" s="23"/>
      <x:c r="AV1000" s="23"/>
      <x:c r="BF1000" s="226"/>
      <x:c r="BL1000" s="226"/>
      <x:c r="BM1000" s="226"/>
      <x:c r="BP1000" s="222"/>
      <x:c r="BW1000" s="226"/>
      <x:c r="BX1000" s="226"/>
      <x:c r="BY1000" s="226"/>
      <x:c r="BZ1000" s="226"/>
      <x:c r="CB1000" s="226"/>
    </x:row>
    <x:row r="1001" spans="1:80" x14ac:dyDescent="0.3">
      <x:c r="A1001" s="226"/>
      <x:c r="R1001" s="226"/>
      <x:c r="T1001" s="226"/>
      <x:c r="V1001" s="23"/>
      <x:c r="Y1001" s="226"/>
      <x:c r="AA1001" s="226"/>
      <x:c r="AB1001" s="222"/>
      <x:c r="AE1001" s="222"/>
      <x:c r="AF1001" s="222"/>
      <x:c r="AJ1001" s="226"/>
      <x:c r="AO1001" s="226"/>
      <x:c r="AS1001" s="23"/>
      <x:c r="AV1001" s="23"/>
      <x:c r="BF1001" s="226"/>
      <x:c r="BL1001" s="226"/>
      <x:c r="BM1001" s="226"/>
      <x:c r="BP1001" s="222"/>
      <x:c r="BW1001" s="226"/>
      <x:c r="BX1001" s="226"/>
      <x:c r="BY1001" s="226"/>
      <x:c r="BZ1001" s="226"/>
      <x:c r="CB1001" s="226"/>
    </x:row>
    <x:row r="1002" spans="1:80" x14ac:dyDescent="0.3">
      <x:c r="A1002" s="226"/>
      <x:c r="R1002" s="226"/>
      <x:c r="T1002" s="226"/>
      <x:c r="V1002" s="23"/>
      <x:c r="Y1002" s="226"/>
      <x:c r="AA1002" s="226"/>
      <x:c r="AB1002" s="226"/>
      <x:c r="AE1002" s="222"/>
      <x:c r="AF1002" s="226"/>
      <x:c r="AO1002" s="226"/>
      <x:c r="AS1002" s="23"/>
      <x:c r="AV1002" s="23"/>
      <x:c r="BF1002" s="226"/>
      <x:c r="BL1002" s="226"/>
      <x:c r="BM1002" s="226"/>
      <x:c r="BP1002" s="226"/>
      <x:c r="BW1002" s="226"/>
      <x:c r="BX1002" s="226"/>
      <x:c r="BY1002" s="226"/>
      <x:c r="BZ1002" s="226"/>
      <x:c r="CB1002" s="226"/>
    </x:row>
    <x:row r="1003" spans="1:80" x14ac:dyDescent="0.3">
      <x:c r="A1003" s="226"/>
      <x:c r="R1003" s="226"/>
      <x:c r="T1003" s="226"/>
      <x:c r="V1003" s="23"/>
      <x:c r="Y1003" s="226"/>
      <x:c r="AA1003" s="226"/>
      <x:c r="AB1003" s="222"/>
      <x:c r="AE1003" s="222"/>
      <x:c r="AF1003" s="222"/>
      <x:c r="AJ1003" s="226"/>
      <x:c r="AN1003" s="226"/>
      <x:c r="AO1003" s="226"/>
      <x:c r="AP1003" s="226"/>
      <x:c r="AS1003" s="23"/>
      <x:c r="AV1003" s="23"/>
      <x:c r="BF1003" s="226"/>
      <x:c r="BL1003" s="226"/>
      <x:c r="BM1003" s="226"/>
      <x:c r="BP1003" s="222"/>
      <x:c r="BW1003" s="226"/>
      <x:c r="BX1003" s="226"/>
      <x:c r="BY1003" s="226"/>
      <x:c r="BZ1003" s="226"/>
      <x:c r="CB1003" s="226"/>
    </x:row>
    <x:row r="1004" spans="1:80" x14ac:dyDescent="0.3">
      <x:c r="A1004" s="226"/>
      <x:c r="R1004" s="226"/>
      <x:c r="T1004" s="226"/>
      <x:c r="V1004" s="23"/>
      <x:c r="Y1004" s="226"/>
      <x:c r="AA1004" s="226"/>
      <x:c r="AB1004" s="222"/>
      <x:c r="AE1004" s="222"/>
      <x:c r="AF1004" s="222"/>
      <x:c r="AJ1004" s="226"/>
      <x:c r="AN1004" s="226"/>
      <x:c r="AO1004" s="226"/>
      <x:c r="AP1004" s="226"/>
      <x:c r="AS1004" s="23"/>
      <x:c r="AV1004" s="23"/>
      <x:c r="BF1004" s="226"/>
      <x:c r="BL1004" s="226"/>
      <x:c r="BM1004" s="226"/>
      <x:c r="BP1004" s="222"/>
      <x:c r="BW1004" s="226"/>
      <x:c r="BX1004" s="226"/>
      <x:c r="BY1004" s="226"/>
      <x:c r="BZ1004" s="226"/>
      <x:c r="CB1004" s="226"/>
    </x:row>
    <x:row r="1005" spans="1:80" x14ac:dyDescent="0.3">
      <x:c r="A1005" s="226"/>
      <x:c r="R1005" s="226"/>
      <x:c r="T1005" s="226"/>
      <x:c r="V1005" s="23"/>
      <x:c r="Y1005" s="226"/>
      <x:c r="AA1005" s="226"/>
      <x:c r="AB1005" s="222"/>
      <x:c r="AE1005" s="222"/>
      <x:c r="AF1005" s="222"/>
      <x:c r="AO1005" s="226"/>
      <x:c r="AS1005" s="23"/>
      <x:c r="AV1005" s="23"/>
      <x:c r="BF1005" s="226"/>
      <x:c r="BL1005" s="226"/>
      <x:c r="BM1005" s="226"/>
      <x:c r="BP1005" s="222"/>
      <x:c r="BW1005" s="226"/>
      <x:c r="BX1005" s="226"/>
      <x:c r="BY1005" s="226"/>
      <x:c r="BZ1005" s="226"/>
      <x:c r="CB1005" s="226"/>
    </x:row>
    <x:row r="1006" spans="1:80" x14ac:dyDescent="0.3">
      <x:c r="A1006" s="226"/>
      <x:c r="R1006" s="226"/>
      <x:c r="T1006" s="226"/>
      <x:c r="V1006" s="23"/>
      <x:c r="Y1006" s="226"/>
      <x:c r="AA1006" s="226"/>
      <x:c r="AB1006" s="226"/>
      <x:c r="AE1006" s="226"/>
      <x:c r="AF1006" s="226"/>
      <x:c r="AS1006" s="23"/>
      <x:c r="AV1006" s="23"/>
      <x:c r="BF1006" s="226"/>
      <x:c r="BL1006" s="226"/>
      <x:c r="BM1006" s="226"/>
      <x:c r="BP1006" s="226"/>
      <x:c r="BW1006" s="226"/>
      <x:c r="BX1006" s="226"/>
      <x:c r="BY1006" s="226"/>
      <x:c r="BZ1006" s="226"/>
      <x:c r="CB1006" s="226"/>
    </x:row>
    <x:row r="1007" spans="1:80" x14ac:dyDescent="0.3">
      <x:c r="A1007" s="226"/>
      <x:c r="R1007" s="226"/>
      <x:c r="T1007" s="226"/>
      <x:c r="V1007" s="23"/>
      <x:c r="Y1007" s="226"/>
      <x:c r="AA1007" s="226"/>
      <x:c r="AB1007" s="222"/>
      <x:c r="AE1007" s="222"/>
      <x:c r="AF1007" s="222"/>
      <x:c r="AS1007" s="23"/>
      <x:c r="AV1007" s="23"/>
      <x:c r="BF1007" s="226"/>
      <x:c r="BL1007" s="226"/>
      <x:c r="BM1007" s="226"/>
      <x:c r="BP1007" s="222"/>
      <x:c r="BW1007" s="226"/>
      <x:c r="BX1007" s="226"/>
      <x:c r="BY1007" s="226"/>
      <x:c r="BZ1007" s="226"/>
      <x:c r="CB1007" s="226"/>
    </x:row>
    <x:row r="1008" spans="1:80" x14ac:dyDescent="0.3">
      <x:c r="A1008" s="226"/>
      <x:c r="R1008" s="226"/>
      <x:c r="T1008" s="226"/>
      <x:c r="V1008" s="23"/>
      <x:c r="Y1008" s="226"/>
      <x:c r="AA1008" s="226"/>
      <x:c r="AB1008" s="222"/>
      <x:c r="AE1008" s="222"/>
      <x:c r="AF1008" s="222"/>
      <x:c r="AJ1008" s="226"/>
      <x:c r="AN1008" s="226"/>
      <x:c r="AO1008" s="226"/>
      <x:c r="AP1008" s="226"/>
      <x:c r="AS1008" s="23"/>
      <x:c r="AV1008" s="23"/>
      <x:c r="BF1008" s="226"/>
      <x:c r="BL1008" s="226"/>
      <x:c r="BM1008" s="226"/>
      <x:c r="BP1008" s="222"/>
      <x:c r="BW1008" s="226"/>
      <x:c r="BX1008" s="226"/>
      <x:c r="BY1008" s="226"/>
      <x:c r="BZ1008" s="226"/>
      <x:c r="CB1008" s="226"/>
    </x:row>
    <x:row r="1009" spans="1:80" x14ac:dyDescent="0.3">
      <x:c r="A1009" s="226"/>
      <x:c r="R1009" s="226"/>
      <x:c r="T1009" s="226"/>
      <x:c r="V1009" s="23"/>
      <x:c r="Y1009" s="226"/>
      <x:c r="AA1009" s="226"/>
      <x:c r="AB1009" s="222"/>
      <x:c r="AE1009" s="222"/>
      <x:c r="AF1009" s="222"/>
      <x:c r="AS1009" s="23"/>
      <x:c r="AV1009" s="23"/>
      <x:c r="BF1009" s="226"/>
      <x:c r="BL1009" s="226"/>
      <x:c r="BM1009" s="226"/>
      <x:c r="BP1009" s="222"/>
      <x:c r="BW1009" s="226"/>
      <x:c r="BX1009" s="226"/>
      <x:c r="BY1009" s="226"/>
      <x:c r="BZ1009" s="226"/>
      <x:c r="CB1009" s="226"/>
    </x:row>
    <x:row r="1010" spans="1:80" x14ac:dyDescent="0.3">
      <x:c r="A1010" s="226"/>
      <x:c r="R1010" s="226"/>
      <x:c r="T1010" s="226"/>
      <x:c r="V1010" s="23"/>
      <x:c r="Y1010" s="226"/>
      <x:c r="AA1010" s="226"/>
      <x:c r="AB1010" s="222"/>
      <x:c r="AE1010" s="222"/>
      <x:c r="AF1010" s="222"/>
      <x:c r="AS1010" s="23"/>
      <x:c r="AV1010" s="23"/>
      <x:c r="BF1010" s="226"/>
      <x:c r="BL1010" s="226"/>
      <x:c r="BM1010" s="226"/>
      <x:c r="BP1010" s="222"/>
      <x:c r="BW1010" s="226"/>
      <x:c r="BX1010" s="226"/>
      <x:c r="BY1010" s="226"/>
      <x:c r="BZ1010" s="226"/>
      <x:c r="CB1010" s="226"/>
    </x:row>
    <x:row r="1011" spans="1:80" x14ac:dyDescent="0.3">
      <x:c r="A1011" s="226"/>
      <x:c r="R1011" s="226"/>
      <x:c r="T1011" s="226"/>
      <x:c r="V1011" s="23"/>
      <x:c r="Y1011" s="226"/>
      <x:c r="AA1011" s="226"/>
      <x:c r="AB1011" s="222"/>
      <x:c r="AE1011" s="222"/>
      <x:c r="AF1011" s="222"/>
      <x:c r="AN1011" s="226"/>
      <x:c r="AO1011" s="226"/>
      <x:c r="AS1011" s="23"/>
      <x:c r="AV1011" s="23"/>
      <x:c r="BF1011" s="226"/>
      <x:c r="BL1011" s="226"/>
      <x:c r="BM1011" s="226"/>
      <x:c r="BP1011" s="222"/>
      <x:c r="BW1011" s="226"/>
      <x:c r="BX1011" s="226"/>
      <x:c r="BY1011" s="226"/>
      <x:c r="BZ1011" s="226"/>
      <x:c r="CB1011" s="226"/>
    </x:row>
    <x:row r="1012" spans="1:80" x14ac:dyDescent="0.3">
      <x:c r="A1012" s="226"/>
      <x:c r="R1012" s="226"/>
      <x:c r="T1012" s="226"/>
      <x:c r="V1012" s="23"/>
      <x:c r="Y1012" s="226"/>
      <x:c r="AA1012" s="226"/>
      <x:c r="AB1012" s="226"/>
      <x:c r="AE1012" s="226"/>
      <x:c r="AF1012" s="226"/>
      <x:c r="AS1012" s="23"/>
      <x:c r="AV1012" s="23"/>
      <x:c r="BF1012" s="226"/>
      <x:c r="BL1012" s="226"/>
      <x:c r="BM1012" s="226"/>
      <x:c r="BP1012" s="226"/>
      <x:c r="BW1012" s="226"/>
      <x:c r="BX1012" s="226"/>
      <x:c r="BY1012" s="226"/>
      <x:c r="BZ1012" s="226"/>
      <x:c r="CB1012" s="226"/>
    </x:row>
    <x:row r="1013" spans="1:80" x14ac:dyDescent="0.3">
      <x:c r="A1013" s="226"/>
      <x:c r="R1013" s="226"/>
      <x:c r="T1013" s="226"/>
      <x:c r="V1013" s="23"/>
      <x:c r="Y1013" s="226"/>
      <x:c r="AA1013" s="226"/>
      <x:c r="AB1013" s="222"/>
      <x:c r="AE1013" s="222"/>
      <x:c r="AF1013" s="222"/>
      <x:c r="AS1013" s="23"/>
      <x:c r="AV1013" s="23"/>
      <x:c r="BF1013" s="226"/>
      <x:c r="BL1013" s="226"/>
      <x:c r="BM1013" s="226"/>
      <x:c r="BP1013" s="222"/>
      <x:c r="BW1013" s="226"/>
      <x:c r="BX1013" s="226"/>
      <x:c r="BY1013" s="226"/>
      <x:c r="BZ1013" s="226"/>
      <x:c r="CB1013" s="226"/>
    </x:row>
    <x:row r="1014" spans="1:80" x14ac:dyDescent="0.3">
      <x:c r="A1014" s="226"/>
      <x:c r="R1014" s="226"/>
      <x:c r="T1014" s="226"/>
      <x:c r="V1014" s="23"/>
      <x:c r="Y1014" s="226"/>
      <x:c r="AA1014" s="226"/>
      <x:c r="AB1014" s="222"/>
      <x:c r="AE1014" s="222"/>
      <x:c r="AF1014" s="222"/>
      <x:c r="AJ1014" s="226"/>
      <x:c r="AN1014" s="226"/>
      <x:c r="AO1014" s="226"/>
      <x:c r="AP1014" s="226"/>
      <x:c r="AS1014" s="23"/>
      <x:c r="AV1014" s="23"/>
      <x:c r="BF1014" s="226"/>
      <x:c r="BL1014" s="226"/>
      <x:c r="BM1014" s="226"/>
      <x:c r="BP1014" s="222"/>
      <x:c r="BW1014" s="226"/>
      <x:c r="BX1014" s="226"/>
      <x:c r="BY1014" s="226"/>
      <x:c r="BZ1014" s="226"/>
      <x:c r="CB1014" s="226"/>
    </x:row>
    <x:row r="1015" spans="1:80" x14ac:dyDescent="0.3">
      <x:c r="A1015" s="226"/>
      <x:c r="R1015" s="226"/>
      <x:c r="T1015" s="226"/>
      <x:c r="V1015" s="23"/>
      <x:c r="Y1015" s="226"/>
      <x:c r="AA1015" s="226"/>
      <x:c r="AB1015" s="222"/>
      <x:c r="AE1015" s="222"/>
      <x:c r="AF1015" s="222"/>
      <x:c r="AS1015" s="23"/>
      <x:c r="AV1015" s="23"/>
      <x:c r="BF1015" s="226"/>
      <x:c r="BL1015" s="226"/>
      <x:c r="BM1015" s="226"/>
      <x:c r="BP1015" s="222"/>
      <x:c r="BW1015" s="226"/>
      <x:c r="BX1015" s="226"/>
      <x:c r="BY1015" s="226"/>
      <x:c r="BZ1015" s="226"/>
      <x:c r="CB1015" s="226"/>
    </x:row>
    <x:row r="1016" spans="1:80" x14ac:dyDescent="0.3">
      <x:c r="A1016" s="226"/>
      <x:c r="R1016" s="226"/>
      <x:c r="T1016" s="226"/>
      <x:c r="V1016" s="23"/>
      <x:c r="Y1016" s="226"/>
      <x:c r="AA1016" s="226"/>
      <x:c r="AB1016" s="222"/>
      <x:c r="AE1016" s="222"/>
      <x:c r="AF1016" s="222"/>
      <x:c r="AJ1016" s="226"/>
      <x:c r="AO1016" s="226"/>
      <x:c r="AS1016" s="23"/>
      <x:c r="AV1016" s="23"/>
      <x:c r="BF1016" s="226"/>
      <x:c r="BL1016" s="226"/>
      <x:c r="BM1016" s="226"/>
      <x:c r="BP1016" s="222"/>
      <x:c r="BW1016" s="226"/>
      <x:c r="BX1016" s="226"/>
      <x:c r="BY1016" s="226"/>
      <x:c r="BZ1016" s="226"/>
      <x:c r="CB1016" s="226"/>
    </x:row>
    <x:row r="1017" spans="1:80" x14ac:dyDescent="0.3">
      <x:c r="A1017" s="226"/>
      <x:c r="R1017" s="226"/>
      <x:c r="T1017" s="226"/>
      <x:c r="V1017" s="23"/>
      <x:c r="Y1017" s="226"/>
      <x:c r="AA1017" s="226"/>
      <x:c r="AB1017" s="222"/>
      <x:c r="AE1017" s="222"/>
      <x:c r="AF1017" s="222"/>
      <x:c r="AJ1017" s="226"/>
      <x:c r="AN1017" s="226"/>
      <x:c r="AO1017" s="226"/>
      <x:c r="AS1017" s="23"/>
      <x:c r="AV1017" s="23"/>
      <x:c r="BF1017" s="226"/>
      <x:c r="BL1017" s="226"/>
      <x:c r="BM1017" s="226"/>
      <x:c r="BP1017" s="222"/>
      <x:c r="BW1017" s="226"/>
      <x:c r="BX1017" s="226"/>
      <x:c r="BY1017" s="226"/>
      <x:c r="BZ1017" s="226"/>
      <x:c r="CB1017" s="226"/>
    </x:row>
    <x:row r="1018" spans="1:80" x14ac:dyDescent="0.3">
      <x:c r="A1018" s="226"/>
      <x:c r="R1018" s="226"/>
      <x:c r="T1018" s="226"/>
      <x:c r="V1018" s="23"/>
      <x:c r="Y1018" s="226"/>
      <x:c r="AA1018" s="226"/>
      <x:c r="AB1018" s="222"/>
      <x:c r="AE1018" s="222"/>
      <x:c r="AF1018" s="222"/>
      <x:c r="AJ1018" s="226"/>
      <x:c r="AS1018" s="23"/>
      <x:c r="AV1018" s="23"/>
      <x:c r="BF1018" s="226"/>
      <x:c r="BL1018" s="226"/>
      <x:c r="BM1018" s="226"/>
      <x:c r="BP1018" s="222"/>
      <x:c r="BW1018" s="226"/>
      <x:c r="BX1018" s="226"/>
      <x:c r="BY1018" s="226"/>
      <x:c r="BZ1018" s="226"/>
      <x:c r="CB1018" s="226"/>
    </x:row>
    <x:row r="1019" spans="1:80" x14ac:dyDescent="0.3">
      <x:c r="A1019" s="226"/>
      <x:c r="R1019" s="226"/>
      <x:c r="T1019" s="226"/>
      <x:c r="V1019" s="23"/>
      <x:c r="Y1019" s="226"/>
      <x:c r="AA1019" s="226"/>
      <x:c r="AB1019" s="222"/>
      <x:c r="AE1019" s="222"/>
      <x:c r="AF1019" s="222"/>
      <x:c r="AJ1019" s="226"/>
      <x:c r="AS1019" s="23"/>
      <x:c r="AV1019" s="23"/>
      <x:c r="BF1019" s="226"/>
      <x:c r="BL1019" s="226"/>
      <x:c r="BM1019" s="226"/>
      <x:c r="BP1019" s="222"/>
      <x:c r="BW1019" s="226"/>
      <x:c r="BX1019" s="226"/>
      <x:c r="BY1019" s="226"/>
      <x:c r="BZ1019" s="226"/>
      <x:c r="CB1019" s="226"/>
    </x:row>
    <x:row r="1020" spans="1:80" x14ac:dyDescent="0.3">
      <x:c r="A1020" s="226"/>
      <x:c r="R1020" s="226"/>
      <x:c r="T1020" s="226"/>
      <x:c r="V1020" s="23"/>
      <x:c r="Y1020" s="226"/>
      <x:c r="AA1020" s="226"/>
      <x:c r="AB1020" s="222"/>
      <x:c r="AE1020" s="222"/>
      <x:c r="AF1020" s="222"/>
      <x:c r="AJ1020" s="226"/>
      <x:c r="AO1020" s="226"/>
      <x:c r="AP1020" s="226"/>
      <x:c r="AS1020" s="23"/>
      <x:c r="AV1020" s="23"/>
      <x:c r="BF1020" s="226"/>
      <x:c r="BL1020" s="226"/>
      <x:c r="BM1020" s="226"/>
      <x:c r="BP1020" s="222"/>
      <x:c r="BW1020" s="226"/>
      <x:c r="BX1020" s="226"/>
      <x:c r="BY1020" s="226"/>
      <x:c r="BZ1020" s="226"/>
      <x:c r="CB1020" s="226"/>
    </x:row>
    <x:row r="1021" spans="1:80" x14ac:dyDescent="0.3">
      <x:c r="A1021" s="226"/>
      <x:c r="R1021" s="226"/>
      <x:c r="T1021" s="226"/>
      <x:c r="V1021" s="23"/>
      <x:c r="Y1021" s="222"/>
      <x:c r="AA1021" s="226"/>
      <x:c r="AB1021" s="222"/>
      <x:c r="AE1021" s="226"/>
      <x:c r="AF1021" s="226"/>
      <x:c r="AS1021" s="23"/>
      <x:c r="AV1021" s="23"/>
      <x:c r="BF1021" s="226"/>
      <x:c r="BL1021" s="226"/>
      <x:c r="BM1021" s="226"/>
      <x:c r="BP1021" s="226"/>
      <x:c r="BW1021" s="226"/>
      <x:c r="BX1021" s="226"/>
      <x:c r="BY1021" s="226"/>
      <x:c r="BZ1021" s="226"/>
      <x:c r="CB1021" s="226"/>
    </x:row>
    <x:row r="1022" spans="1:80" x14ac:dyDescent="0.3">
      <x:c r="A1022" s="226"/>
      <x:c r="R1022" s="226"/>
      <x:c r="T1022" s="226"/>
      <x:c r="V1022" s="23"/>
      <x:c r="Y1022" s="226"/>
      <x:c r="AA1022" s="226"/>
      <x:c r="AB1022" s="222"/>
      <x:c r="AE1022" s="222"/>
      <x:c r="AF1022" s="222"/>
      <x:c r="AO1022" s="226"/>
      <x:c r="AS1022" s="23"/>
      <x:c r="AV1022" s="23"/>
      <x:c r="BF1022" s="226"/>
      <x:c r="BL1022" s="226"/>
      <x:c r="BM1022" s="226"/>
      <x:c r="BP1022" s="222"/>
      <x:c r="BW1022" s="226"/>
      <x:c r="BX1022" s="226"/>
      <x:c r="BY1022" s="226"/>
      <x:c r="BZ1022" s="226"/>
      <x:c r="CB1022" s="226"/>
    </x:row>
    <x:row r="1023" spans="1:80" x14ac:dyDescent="0.3">
      <x:c r="A1023" s="226"/>
      <x:c r="R1023" s="226"/>
      <x:c r="T1023" s="226"/>
      <x:c r="V1023" s="23"/>
      <x:c r="Y1023" s="226"/>
      <x:c r="AA1023" s="226"/>
      <x:c r="AB1023" s="222"/>
      <x:c r="AE1023" s="222"/>
      <x:c r="AF1023" s="222"/>
      <x:c r="AO1023" s="226"/>
      <x:c r="AS1023" s="23"/>
      <x:c r="AV1023" s="23"/>
      <x:c r="BF1023" s="226"/>
      <x:c r="BL1023" s="226"/>
      <x:c r="BM1023" s="226"/>
      <x:c r="BP1023" s="222"/>
      <x:c r="BW1023" s="226"/>
      <x:c r="BX1023" s="226"/>
      <x:c r="BY1023" s="226"/>
      <x:c r="BZ1023" s="226"/>
      <x:c r="CB1023" s="226"/>
    </x:row>
    <x:row r="1024" spans="1:80" x14ac:dyDescent="0.3">
      <x:c r="A1024" s="226"/>
      <x:c r="R1024" s="226"/>
      <x:c r="T1024" s="226"/>
      <x:c r="V1024" s="23"/>
      <x:c r="Y1024" s="226"/>
      <x:c r="AA1024" s="226"/>
      <x:c r="AB1024" s="222"/>
      <x:c r="AE1024" s="222"/>
      <x:c r="AF1024" s="222"/>
      <x:c r="AO1024" s="226"/>
      <x:c r="AP1024" s="226"/>
      <x:c r="AS1024" s="23"/>
      <x:c r="AV1024" s="23"/>
      <x:c r="BF1024" s="226"/>
      <x:c r="BL1024" s="226"/>
      <x:c r="BM1024" s="226"/>
      <x:c r="BP1024" s="222"/>
      <x:c r="BW1024" s="226"/>
      <x:c r="BX1024" s="226"/>
      <x:c r="BY1024" s="226"/>
      <x:c r="BZ1024" s="226"/>
      <x:c r="CB1024" s="226"/>
    </x:row>
    <x:row r="1025" spans="1:80" x14ac:dyDescent="0.3">
      <x:c r="A1025" s="226"/>
      <x:c r="R1025" s="226"/>
      <x:c r="T1025" s="226"/>
      <x:c r="V1025" s="23"/>
      <x:c r="Y1025" s="226"/>
      <x:c r="AA1025" s="226"/>
      <x:c r="AB1025" s="222"/>
      <x:c r="AE1025" s="222"/>
      <x:c r="AF1025" s="222"/>
      <x:c r="AS1025" s="23"/>
      <x:c r="AV1025" s="23"/>
      <x:c r="BF1025" s="226"/>
      <x:c r="BL1025" s="226"/>
      <x:c r="BM1025" s="226"/>
      <x:c r="BP1025" s="222"/>
      <x:c r="BW1025" s="226"/>
      <x:c r="BX1025" s="226"/>
      <x:c r="BY1025" s="226"/>
      <x:c r="BZ1025" s="226"/>
      <x:c r="CB1025" s="226"/>
    </x:row>
    <x:row r="1026" spans="1:80" x14ac:dyDescent="0.3">
      <x:c r="A1026" s="226"/>
      <x:c r="R1026" s="226"/>
      <x:c r="T1026" s="226"/>
      <x:c r="V1026" s="23"/>
      <x:c r="Y1026" s="226"/>
      <x:c r="AA1026" s="226"/>
      <x:c r="AB1026" s="222"/>
      <x:c r="AE1026" s="222"/>
      <x:c r="AF1026" s="222"/>
      <x:c r="AS1026" s="23"/>
      <x:c r="AV1026" s="23"/>
      <x:c r="BF1026" s="226"/>
      <x:c r="BL1026" s="226"/>
      <x:c r="BM1026" s="226"/>
      <x:c r="BP1026" s="222"/>
      <x:c r="BW1026" s="226"/>
      <x:c r="BX1026" s="226"/>
      <x:c r="BY1026" s="226"/>
      <x:c r="BZ1026" s="226"/>
      <x:c r="CB1026" s="226"/>
    </x:row>
    <x:row r="1027" spans="1:80" x14ac:dyDescent="0.3">
      <x:c r="A1027" s="226"/>
      <x:c r="R1027" s="226"/>
      <x:c r="T1027" s="226"/>
      <x:c r="V1027" s="23"/>
      <x:c r="Y1027" s="226"/>
      <x:c r="AA1027" s="226"/>
      <x:c r="AB1027" s="222"/>
      <x:c r="AE1027" s="222"/>
      <x:c r="AF1027" s="222"/>
      <x:c r="AJ1027" s="226"/>
      <x:c r="AN1027" s="226"/>
      <x:c r="AO1027" s="226"/>
      <x:c r="AP1027" s="226"/>
      <x:c r="AS1027" s="23"/>
      <x:c r="AV1027" s="23"/>
      <x:c r="BF1027" s="226"/>
      <x:c r="BL1027" s="226"/>
      <x:c r="BM1027" s="226"/>
      <x:c r="BP1027" s="222"/>
      <x:c r="BW1027" s="226"/>
      <x:c r="BX1027" s="226"/>
      <x:c r="BY1027" s="226"/>
      <x:c r="BZ1027" s="226"/>
      <x:c r="CB1027" s="226"/>
    </x:row>
    <x:row r="1028" spans="1:80" x14ac:dyDescent="0.3">
      <x:c r="A1028" s="226"/>
      <x:c r="R1028" s="226"/>
      <x:c r="T1028" s="226"/>
      <x:c r="V1028" s="23"/>
      <x:c r="Y1028" s="226"/>
      <x:c r="AA1028" s="226"/>
      <x:c r="AB1028" s="222"/>
      <x:c r="AE1028" s="222"/>
      <x:c r="AF1028" s="222"/>
      <x:c r="AO1028" s="226"/>
      <x:c r="AS1028" s="23"/>
      <x:c r="AV1028" s="23"/>
      <x:c r="BF1028" s="226"/>
      <x:c r="BL1028" s="226"/>
      <x:c r="BM1028" s="226"/>
      <x:c r="BP1028" s="222"/>
      <x:c r="BW1028" s="226"/>
      <x:c r="BX1028" s="226"/>
      <x:c r="BY1028" s="226"/>
      <x:c r="BZ1028" s="226"/>
      <x:c r="CB1028" s="226"/>
    </x:row>
    <x:row r="1029" spans="1:80" x14ac:dyDescent="0.3">
      <x:c r="A1029" s="226"/>
      <x:c r="R1029" s="226"/>
      <x:c r="T1029" s="226"/>
      <x:c r="V1029" s="23"/>
      <x:c r="Y1029" s="226"/>
      <x:c r="AA1029" s="226"/>
      <x:c r="AB1029" s="222"/>
      <x:c r="AE1029" s="222"/>
      <x:c r="AF1029" s="222"/>
      <x:c r="AN1029" s="226"/>
      <x:c r="AO1029" s="226"/>
      <x:c r="AP1029" s="226"/>
      <x:c r="AS1029" s="23"/>
      <x:c r="AV1029" s="23"/>
      <x:c r="BF1029" s="226"/>
      <x:c r="BL1029" s="226"/>
      <x:c r="BM1029" s="226"/>
      <x:c r="BP1029" s="222"/>
      <x:c r="BW1029" s="226"/>
      <x:c r="BX1029" s="226"/>
      <x:c r="BY1029" s="226"/>
      <x:c r="BZ1029" s="226"/>
      <x:c r="CB1029" s="226"/>
    </x:row>
    <x:row r="1030" spans="1:80" x14ac:dyDescent="0.3">
      <x:c r="A1030" s="226"/>
      <x:c r="R1030" s="226"/>
      <x:c r="T1030" s="226"/>
      <x:c r="V1030" s="23"/>
      <x:c r="Y1030" s="226"/>
      <x:c r="AA1030" s="226"/>
      <x:c r="AB1030" s="226"/>
      <x:c r="AE1030" s="222"/>
      <x:c r="AF1030" s="226"/>
      <x:c r="AJ1030" s="226"/>
      <x:c r="AN1030" s="226"/>
      <x:c r="AO1030" s="226"/>
      <x:c r="AP1030" s="226"/>
      <x:c r="AS1030" s="23"/>
      <x:c r="AV1030" s="23"/>
      <x:c r="BF1030" s="226"/>
      <x:c r="BL1030" s="226"/>
      <x:c r="BM1030" s="226"/>
      <x:c r="BP1030" s="226"/>
      <x:c r="BW1030" s="226"/>
      <x:c r="BX1030" s="226"/>
      <x:c r="BY1030" s="226"/>
      <x:c r="BZ1030" s="226"/>
      <x:c r="CB1030" s="226"/>
    </x:row>
    <x:row r="1031" spans="1:80" x14ac:dyDescent="0.3">
      <x:c r="A1031" s="226"/>
      <x:c r="R1031" s="226"/>
      <x:c r="T1031" s="226"/>
      <x:c r="V1031" s="23"/>
      <x:c r="Y1031" s="226"/>
      <x:c r="AA1031" s="226"/>
      <x:c r="AB1031" s="222"/>
      <x:c r="AE1031" s="222"/>
      <x:c r="AF1031" s="222"/>
      <x:c r="AJ1031" s="226"/>
      <x:c r="AS1031" s="23"/>
      <x:c r="AV1031" s="23"/>
      <x:c r="BF1031" s="226"/>
      <x:c r="BL1031" s="226"/>
      <x:c r="BM1031" s="226"/>
      <x:c r="BP1031" s="222"/>
      <x:c r="BW1031" s="226"/>
      <x:c r="BX1031" s="226"/>
      <x:c r="BY1031" s="226"/>
      <x:c r="BZ1031" s="226"/>
      <x:c r="CB1031" s="226"/>
    </x:row>
    <x:row r="1032" spans="1:80" x14ac:dyDescent="0.3">
      <x:c r="A1032" s="226"/>
      <x:c r="R1032" s="226"/>
      <x:c r="T1032" s="226"/>
      <x:c r="V1032" s="23"/>
      <x:c r="Y1032" s="226"/>
      <x:c r="AA1032" s="226"/>
      <x:c r="AB1032" s="222"/>
      <x:c r="AE1032" s="222"/>
      <x:c r="AF1032" s="222"/>
      <x:c r="AO1032" s="226"/>
      <x:c r="AS1032" s="23"/>
      <x:c r="AV1032" s="23"/>
      <x:c r="BF1032" s="226"/>
      <x:c r="BL1032" s="226"/>
      <x:c r="BM1032" s="226"/>
      <x:c r="BP1032" s="222"/>
      <x:c r="BW1032" s="226"/>
      <x:c r="BX1032" s="226"/>
      <x:c r="BY1032" s="226"/>
      <x:c r="BZ1032" s="226"/>
      <x:c r="CB1032" s="226"/>
    </x:row>
    <x:row r="1033" spans="1:80" x14ac:dyDescent="0.3">
      <x:c r="A1033" s="226"/>
      <x:c r="R1033" s="226"/>
      <x:c r="T1033" s="226"/>
      <x:c r="V1033" s="23"/>
      <x:c r="Y1033" s="226"/>
      <x:c r="AA1033" s="226"/>
      <x:c r="AB1033" s="222"/>
      <x:c r="AE1033" s="222"/>
      <x:c r="AF1033" s="222"/>
      <x:c r="AO1033" s="226"/>
      <x:c r="AS1033" s="23"/>
      <x:c r="AV1033" s="23"/>
      <x:c r="BF1033" s="226"/>
      <x:c r="BL1033" s="226"/>
      <x:c r="BM1033" s="226"/>
      <x:c r="BP1033" s="222"/>
      <x:c r="BW1033" s="226"/>
      <x:c r="BX1033" s="226"/>
      <x:c r="BY1033" s="226"/>
      <x:c r="BZ1033" s="226"/>
      <x:c r="CB1033" s="226"/>
    </x:row>
    <x:row r="1034" spans="1:80" x14ac:dyDescent="0.3">
      <x:c r="A1034" s="226"/>
      <x:c r="R1034" s="226"/>
      <x:c r="T1034" s="226"/>
      <x:c r="V1034" s="23"/>
      <x:c r="Y1034" s="226"/>
      <x:c r="AA1034" s="226"/>
      <x:c r="AB1034" s="222"/>
      <x:c r="AE1034" s="222"/>
      <x:c r="AF1034" s="222"/>
      <x:c r="AJ1034" s="226"/>
      <x:c r="AN1034" s="226"/>
      <x:c r="AO1034" s="226"/>
      <x:c r="AS1034" s="23"/>
      <x:c r="AV1034" s="23"/>
      <x:c r="BF1034" s="226"/>
      <x:c r="BL1034" s="226"/>
      <x:c r="BM1034" s="226"/>
      <x:c r="BP1034" s="222"/>
      <x:c r="BW1034" s="226"/>
      <x:c r="BX1034" s="226"/>
      <x:c r="BY1034" s="226"/>
      <x:c r="BZ1034" s="226"/>
      <x:c r="CB1034" s="226"/>
    </x:row>
    <x:row r="1035" spans="1:80" x14ac:dyDescent="0.3">
      <x:c r="A1035" s="226"/>
      <x:c r="R1035" s="226"/>
      <x:c r="T1035" s="226"/>
      <x:c r="V1035" s="23"/>
      <x:c r="Y1035" s="226"/>
      <x:c r="AA1035" s="226"/>
      <x:c r="AB1035" s="222"/>
      <x:c r="AE1035" s="222"/>
      <x:c r="AF1035" s="222"/>
      <x:c r="AJ1035" s="226"/>
      <x:c r="AN1035" s="226"/>
      <x:c r="AO1035" s="226"/>
      <x:c r="AP1035" s="226"/>
      <x:c r="AS1035" s="23"/>
      <x:c r="AV1035" s="23"/>
      <x:c r="BF1035" s="226"/>
      <x:c r="BL1035" s="226"/>
      <x:c r="BM1035" s="226"/>
      <x:c r="BP1035" s="222"/>
      <x:c r="BW1035" s="226"/>
      <x:c r="BX1035" s="226"/>
      <x:c r="BY1035" s="226"/>
      <x:c r="BZ1035" s="226"/>
      <x:c r="CB1035" s="226"/>
    </x:row>
    <x:row r="1036" spans="1:80" x14ac:dyDescent="0.3">
      <x:c r="A1036" s="226"/>
      <x:c r="R1036" s="226"/>
      <x:c r="T1036" s="226"/>
      <x:c r="V1036" s="23"/>
      <x:c r="Y1036" s="226"/>
      <x:c r="AA1036" s="226"/>
      <x:c r="AB1036" s="222"/>
      <x:c r="AE1036" s="222"/>
      <x:c r="AF1036" s="222"/>
      <x:c r="AJ1036" s="226"/>
      <x:c r="AN1036" s="226"/>
      <x:c r="AO1036" s="226"/>
      <x:c r="AP1036" s="226"/>
      <x:c r="AS1036" s="23"/>
      <x:c r="AV1036" s="23"/>
      <x:c r="BF1036" s="226"/>
      <x:c r="BL1036" s="226"/>
      <x:c r="BM1036" s="226"/>
      <x:c r="BP1036" s="222"/>
      <x:c r="BW1036" s="226"/>
      <x:c r="BX1036" s="226"/>
      <x:c r="BY1036" s="226"/>
      <x:c r="BZ1036" s="226"/>
      <x:c r="CB1036" s="226"/>
    </x:row>
    <x:row r="1037" spans="1:80" x14ac:dyDescent="0.3">
      <x:c r="A1037" s="226"/>
      <x:c r="R1037" s="226"/>
      <x:c r="T1037" s="226"/>
      <x:c r="V1037" s="23"/>
      <x:c r="Y1037" s="226"/>
      <x:c r="AA1037" s="226"/>
      <x:c r="AB1037" s="222"/>
      <x:c r="AE1037" s="222"/>
      <x:c r="AF1037" s="222"/>
      <x:c r="AJ1037" s="226"/>
      <x:c r="AN1037" s="226"/>
      <x:c r="AO1037" s="226"/>
      <x:c r="AP1037" s="226"/>
      <x:c r="AS1037" s="23"/>
      <x:c r="AV1037" s="23"/>
      <x:c r="BF1037" s="226"/>
      <x:c r="BL1037" s="226"/>
      <x:c r="BM1037" s="226"/>
      <x:c r="BP1037" s="222"/>
      <x:c r="BW1037" s="226"/>
      <x:c r="BX1037" s="226"/>
      <x:c r="BY1037" s="226"/>
      <x:c r="BZ1037" s="226"/>
      <x:c r="CB1037" s="226"/>
    </x:row>
    <x:row r="1038" spans="1:80" x14ac:dyDescent="0.3">
      <x:c r="A1038" s="226"/>
      <x:c r="R1038" s="226"/>
      <x:c r="T1038" s="226"/>
      <x:c r="V1038" s="23"/>
      <x:c r="Y1038" s="226"/>
      <x:c r="AA1038" s="226"/>
      <x:c r="AB1038" s="222"/>
      <x:c r="AE1038" s="222"/>
      <x:c r="AF1038" s="222"/>
      <x:c r="AJ1038" s="226"/>
      <x:c r="AN1038" s="226"/>
      <x:c r="AO1038" s="226"/>
      <x:c r="AP1038" s="226"/>
      <x:c r="AS1038" s="23"/>
      <x:c r="AV1038" s="23"/>
      <x:c r="BF1038" s="226"/>
      <x:c r="BL1038" s="226"/>
      <x:c r="BM1038" s="226"/>
      <x:c r="BP1038" s="222"/>
      <x:c r="BW1038" s="226"/>
      <x:c r="BX1038" s="226"/>
      <x:c r="BY1038" s="226"/>
      <x:c r="BZ1038" s="226"/>
      <x:c r="CB1038" s="226"/>
    </x:row>
    <x:row r="1039" spans="1:80" x14ac:dyDescent="0.3">
      <x:c r="A1039" s="226"/>
      <x:c r="R1039" s="226"/>
      <x:c r="T1039" s="226"/>
      <x:c r="V1039" s="23"/>
      <x:c r="Y1039" s="226"/>
      <x:c r="AA1039" s="226"/>
      <x:c r="AB1039" s="222"/>
      <x:c r="AE1039" s="222"/>
      <x:c r="AF1039" s="222"/>
      <x:c r="AJ1039" s="226"/>
      <x:c r="AS1039" s="23"/>
      <x:c r="AV1039" s="23"/>
      <x:c r="BF1039" s="226"/>
      <x:c r="BL1039" s="226"/>
      <x:c r="BM1039" s="226"/>
      <x:c r="BP1039" s="222"/>
      <x:c r="BW1039" s="226"/>
      <x:c r="BX1039" s="226"/>
      <x:c r="BY1039" s="226"/>
      <x:c r="BZ1039" s="226"/>
      <x:c r="CB1039" s="226"/>
    </x:row>
    <x:row r="1040" spans="1:80" x14ac:dyDescent="0.3">
      <x:c r="A1040" s="226"/>
      <x:c r="R1040" s="226"/>
      <x:c r="T1040" s="226"/>
      <x:c r="V1040" s="23"/>
      <x:c r="Y1040" s="226"/>
      <x:c r="AA1040" s="226"/>
      <x:c r="AB1040" s="222"/>
      <x:c r="AE1040" s="222"/>
      <x:c r="AF1040" s="222"/>
      <x:c r="AJ1040" s="226"/>
      <x:c r="AS1040" s="23"/>
      <x:c r="AV1040" s="23"/>
      <x:c r="BF1040" s="226"/>
      <x:c r="BL1040" s="226"/>
      <x:c r="BM1040" s="226"/>
      <x:c r="BP1040" s="222"/>
      <x:c r="BW1040" s="226"/>
      <x:c r="BX1040" s="226"/>
      <x:c r="BY1040" s="226"/>
      <x:c r="BZ1040" s="226"/>
      <x:c r="CB1040" s="226"/>
    </x:row>
    <x:row r="1041" spans="1:80" x14ac:dyDescent="0.3">
      <x:c r="A1041" s="226"/>
      <x:c r="R1041" s="226"/>
      <x:c r="T1041" s="226"/>
      <x:c r="V1041" s="23"/>
      <x:c r="Y1041" s="226"/>
      <x:c r="AA1041" s="226"/>
      <x:c r="AB1041" s="222"/>
      <x:c r="AE1041" s="222"/>
      <x:c r="AF1041" s="222"/>
      <x:c r="AJ1041" s="226"/>
      <x:c r="AN1041" s="226"/>
      <x:c r="AO1041" s="226"/>
      <x:c r="AP1041" s="226"/>
      <x:c r="AS1041" s="23"/>
      <x:c r="AV1041" s="23"/>
      <x:c r="BF1041" s="226"/>
      <x:c r="BL1041" s="226"/>
      <x:c r="BM1041" s="226"/>
      <x:c r="BP1041" s="222"/>
      <x:c r="BW1041" s="226"/>
      <x:c r="BX1041" s="226"/>
      <x:c r="BY1041" s="226"/>
      <x:c r="BZ1041" s="226"/>
      <x:c r="CB1041" s="226"/>
    </x:row>
    <x:row r="1042" spans="1:80" x14ac:dyDescent="0.3">
      <x:c r="A1042" s="226"/>
      <x:c r="R1042" s="226"/>
      <x:c r="T1042" s="226"/>
      <x:c r="V1042" s="23"/>
      <x:c r="Y1042" s="226"/>
      <x:c r="AA1042" s="226"/>
      <x:c r="AB1042" s="222"/>
      <x:c r="AE1042" s="222"/>
      <x:c r="AF1042" s="222"/>
      <x:c r="AJ1042" s="226"/>
      <x:c r="AN1042" s="226"/>
      <x:c r="AO1042" s="226"/>
      <x:c r="AP1042" s="226"/>
      <x:c r="AS1042" s="23"/>
      <x:c r="AV1042" s="23"/>
      <x:c r="BF1042" s="226"/>
      <x:c r="BL1042" s="226"/>
      <x:c r="BM1042" s="226"/>
      <x:c r="BP1042" s="222"/>
      <x:c r="BW1042" s="226"/>
      <x:c r="BX1042" s="226"/>
      <x:c r="BY1042" s="226"/>
      <x:c r="BZ1042" s="226"/>
      <x:c r="CB1042" s="226"/>
    </x:row>
    <x:row r="1043" spans="1:80" x14ac:dyDescent="0.3">
      <x:c r="A1043" s="226"/>
      <x:c r="R1043" s="226"/>
      <x:c r="T1043" s="226"/>
      <x:c r="V1043" s="23"/>
      <x:c r="Y1043" s="226"/>
      <x:c r="AA1043" s="226"/>
      <x:c r="AB1043" s="222"/>
      <x:c r="AE1043" s="222"/>
      <x:c r="AF1043" s="222"/>
      <x:c r="AN1043" s="226"/>
      <x:c r="AO1043" s="226"/>
      <x:c r="AP1043" s="226"/>
      <x:c r="AS1043" s="23"/>
      <x:c r="AV1043" s="23"/>
      <x:c r="BF1043" s="226"/>
      <x:c r="BL1043" s="226"/>
      <x:c r="BM1043" s="226"/>
      <x:c r="BP1043" s="222"/>
      <x:c r="BW1043" s="226"/>
      <x:c r="BX1043" s="226"/>
      <x:c r="BY1043" s="226"/>
      <x:c r="BZ1043" s="226"/>
      <x:c r="CB1043" s="226"/>
    </x:row>
    <x:row r="1044" spans="1:80" x14ac:dyDescent="0.3">
      <x:c r="A1044" s="226"/>
      <x:c r="R1044" s="226"/>
      <x:c r="T1044" s="226"/>
      <x:c r="V1044" s="23"/>
      <x:c r="Y1044" s="226"/>
      <x:c r="AA1044" s="226"/>
      <x:c r="AB1044" s="222"/>
      <x:c r="AE1044" s="222"/>
      <x:c r="AF1044" s="222"/>
      <x:c r="AJ1044" s="226"/>
      <x:c r="AN1044" s="226"/>
      <x:c r="AO1044" s="226"/>
      <x:c r="AP1044" s="226"/>
      <x:c r="AS1044" s="23"/>
      <x:c r="AV1044" s="23"/>
      <x:c r="BF1044" s="226"/>
      <x:c r="BL1044" s="226"/>
      <x:c r="BM1044" s="226"/>
      <x:c r="BP1044" s="222"/>
      <x:c r="BW1044" s="226"/>
      <x:c r="BX1044" s="226"/>
      <x:c r="BY1044" s="226"/>
      <x:c r="BZ1044" s="226"/>
      <x:c r="CB1044" s="226"/>
    </x:row>
    <x:row r="1045" spans="1:80" x14ac:dyDescent="0.3">
      <x:c r="A1045" s="226"/>
      <x:c r="R1045" s="226"/>
      <x:c r="T1045" s="226"/>
      <x:c r="V1045" s="23"/>
      <x:c r="Y1045" s="226"/>
      <x:c r="AA1045" s="226"/>
      <x:c r="AB1045" s="222"/>
      <x:c r="AE1045" s="222"/>
      <x:c r="AF1045" s="222"/>
      <x:c r="AJ1045" s="226"/>
      <x:c r="AN1045" s="226"/>
      <x:c r="AO1045" s="226"/>
      <x:c r="AP1045" s="226"/>
      <x:c r="AS1045" s="23"/>
      <x:c r="AV1045" s="23"/>
      <x:c r="BF1045" s="226"/>
      <x:c r="BL1045" s="226"/>
      <x:c r="BM1045" s="226"/>
      <x:c r="BP1045" s="222"/>
      <x:c r="BW1045" s="226"/>
      <x:c r="BX1045" s="226"/>
      <x:c r="BY1045" s="226"/>
      <x:c r="BZ1045" s="226"/>
      <x:c r="CB1045" s="226"/>
    </x:row>
    <x:row r="1046" spans="1:80" x14ac:dyDescent="0.3">
      <x:c r="A1046" s="226"/>
      <x:c r="R1046" s="226"/>
      <x:c r="T1046" s="226"/>
      <x:c r="V1046" s="23"/>
      <x:c r="Y1046" s="226"/>
      <x:c r="AA1046" s="226"/>
      <x:c r="AB1046" s="222"/>
      <x:c r="AE1046" s="222"/>
      <x:c r="AF1046" s="222"/>
      <x:c r="AJ1046" s="226"/>
      <x:c r="AN1046" s="226"/>
      <x:c r="AO1046" s="226"/>
      <x:c r="AP1046" s="226"/>
      <x:c r="AS1046" s="23"/>
      <x:c r="AV1046" s="23"/>
      <x:c r="BF1046" s="226"/>
      <x:c r="BL1046" s="226"/>
      <x:c r="BM1046" s="226"/>
      <x:c r="BP1046" s="222"/>
      <x:c r="BW1046" s="226"/>
      <x:c r="BX1046" s="226"/>
      <x:c r="BY1046" s="226"/>
      <x:c r="BZ1046" s="226"/>
      <x:c r="CB1046" s="226"/>
    </x:row>
    <x:row r="1047" spans="1:80" x14ac:dyDescent="0.3">
      <x:c r="A1047" s="226"/>
      <x:c r="R1047" s="226"/>
      <x:c r="T1047" s="226"/>
      <x:c r="V1047" s="23"/>
      <x:c r="Y1047" s="226"/>
      <x:c r="AA1047" s="226"/>
      <x:c r="AB1047" s="222"/>
      <x:c r="AE1047" s="222"/>
      <x:c r="AF1047" s="222"/>
      <x:c r="AS1047" s="23"/>
      <x:c r="AV1047" s="23"/>
      <x:c r="BF1047" s="226"/>
      <x:c r="BL1047" s="226"/>
      <x:c r="BM1047" s="226"/>
      <x:c r="BP1047" s="222"/>
      <x:c r="BW1047" s="226"/>
      <x:c r="BX1047" s="226"/>
      <x:c r="BY1047" s="226"/>
      <x:c r="BZ1047" s="226"/>
      <x:c r="CB1047" s="226"/>
    </x:row>
    <x:row r="1048" spans="1:80" x14ac:dyDescent="0.3">
      <x:c r="A1048" s="226"/>
      <x:c r="R1048" s="226"/>
      <x:c r="T1048" s="226"/>
      <x:c r="V1048" s="23"/>
      <x:c r="Y1048" s="226"/>
      <x:c r="AA1048" s="226"/>
      <x:c r="AB1048" s="222"/>
      <x:c r="AE1048" s="222"/>
      <x:c r="AF1048" s="222"/>
      <x:c r="AJ1048" s="226"/>
      <x:c r="AN1048" s="226"/>
      <x:c r="AO1048" s="226"/>
      <x:c r="AP1048" s="226"/>
      <x:c r="AS1048" s="23"/>
      <x:c r="AV1048" s="23"/>
      <x:c r="BF1048" s="226"/>
      <x:c r="BL1048" s="226"/>
      <x:c r="BM1048" s="226"/>
      <x:c r="BP1048" s="222"/>
      <x:c r="BW1048" s="226"/>
      <x:c r="BX1048" s="226"/>
      <x:c r="BY1048" s="226"/>
      <x:c r="BZ1048" s="226"/>
      <x:c r="CB1048" s="226"/>
    </x:row>
    <x:row r="1049" spans="1:80" x14ac:dyDescent="0.3">
      <x:c r="A1049" s="226"/>
      <x:c r="R1049" s="226"/>
      <x:c r="T1049" s="226"/>
      <x:c r="V1049" s="23"/>
      <x:c r="Y1049" s="226"/>
      <x:c r="AA1049" s="226"/>
      <x:c r="AB1049" s="222"/>
      <x:c r="AE1049" s="222"/>
      <x:c r="AF1049" s="222"/>
      <x:c r="AJ1049" s="226"/>
      <x:c r="AN1049" s="226"/>
      <x:c r="AO1049" s="226"/>
      <x:c r="AP1049" s="226"/>
      <x:c r="AS1049" s="23"/>
      <x:c r="AV1049" s="23"/>
      <x:c r="BF1049" s="226"/>
      <x:c r="BL1049" s="226"/>
      <x:c r="BM1049" s="226"/>
      <x:c r="BP1049" s="222"/>
      <x:c r="BW1049" s="226"/>
      <x:c r="BX1049" s="226"/>
      <x:c r="BY1049" s="226"/>
      <x:c r="BZ1049" s="226"/>
      <x:c r="CB1049" s="226"/>
    </x:row>
    <x:row r="1050" spans="1:80" x14ac:dyDescent="0.3">
      <x:c r="A1050" s="226"/>
      <x:c r="R1050" s="226"/>
      <x:c r="T1050" s="226"/>
      <x:c r="V1050" s="23"/>
      <x:c r="Y1050" s="226"/>
      <x:c r="AA1050" s="226"/>
      <x:c r="AB1050" s="222"/>
      <x:c r="AE1050" s="222"/>
      <x:c r="AF1050" s="222"/>
      <x:c r="AN1050" s="226"/>
      <x:c r="AO1050" s="226"/>
      <x:c r="AP1050" s="226"/>
      <x:c r="AS1050" s="23"/>
      <x:c r="AV1050" s="23"/>
      <x:c r="BF1050" s="226"/>
      <x:c r="BL1050" s="226"/>
      <x:c r="BM1050" s="226"/>
      <x:c r="BP1050" s="222"/>
      <x:c r="BW1050" s="226"/>
      <x:c r="BX1050" s="226"/>
      <x:c r="BY1050" s="226"/>
      <x:c r="BZ1050" s="226"/>
      <x:c r="CB1050" s="226"/>
    </x:row>
    <x:row r="1051" spans="1:80" x14ac:dyDescent="0.3">
      <x:c r="A1051" s="226"/>
      <x:c r="R1051" s="226"/>
      <x:c r="T1051" s="226"/>
      <x:c r="V1051" s="23"/>
      <x:c r="X1051" s="222"/>
      <x:c r="Y1051" s="226"/>
      <x:c r="AA1051" s="226"/>
      <x:c r="AB1051" s="222"/>
      <x:c r="AE1051" s="222"/>
      <x:c r="AF1051" s="222"/>
      <x:c r="AJ1051" s="226"/>
      <x:c r="AN1051" s="226"/>
      <x:c r="AO1051" s="226"/>
      <x:c r="AP1051" s="226"/>
      <x:c r="AS1051" s="23"/>
      <x:c r="AV1051" s="23"/>
      <x:c r="BF1051" s="226"/>
      <x:c r="BL1051" s="226"/>
      <x:c r="BM1051" s="226"/>
      <x:c r="BP1051" s="222"/>
      <x:c r="BW1051" s="226"/>
      <x:c r="BX1051" s="226"/>
      <x:c r="BY1051" s="226"/>
      <x:c r="BZ1051" s="226"/>
      <x:c r="CB1051" s="226"/>
    </x:row>
    <x:row r="1052" spans="1:80" x14ac:dyDescent="0.3">
      <x:c r="A1052" s="226"/>
      <x:c r="R1052" s="226"/>
      <x:c r="T1052" s="226"/>
      <x:c r="V1052" s="23"/>
      <x:c r="Y1052" s="226"/>
      <x:c r="AA1052" s="226"/>
      <x:c r="AB1052" s="222"/>
      <x:c r="AE1052" s="222"/>
      <x:c r="AF1052" s="222"/>
      <x:c r="AS1052" s="23"/>
      <x:c r="AV1052" s="23"/>
      <x:c r="BF1052" s="226"/>
      <x:c r="BL1052" s="226"/>
      <x:c r="BM1052" s="226"/>
      <x:c r="BP1052" s="222"/>
      <x:c r="BW1052" s="226"/>
      <x:c r="BX1052" s="226"/>
      <x:c r="BY1052" s="226"/>
      <x:c r="BZ1052" s="226"/>
      <x:c r="CB1052" s="226"/>
    </x:row>
    <x:row r="1053" spans="1:80" x14ac:dyDescent="0.3">
      <x:c r="A1053" s="226"/>
      <x:c r="R1053" s="226"/>
      <x:c r="T1053" s="226"/>
      <x:c r="V1053" s="23"/>
      <x:c r="Y1053" s="226"/>
      <x:c r="AA1053" s="226"/>
      <x:c r="AB1053" s="222"/>
      <x:c r="AE1053" s="222"/>
      <x:c r="AF1053" s="222"/>
      <x:c r="AS1053" s="23"/>
      <x:c r="AV1053" s="23"/>
      <x:c r="BF1053" s="226"/>
      <x:c r="BL1053" s="226"/>
      <x:c r="BM1053" s="226"/>
      <x:c r="BP1053" s="222"/>
      <x:c r="BW1053" s="226"/>
      <x:c r="BX1053" s="226"/>
      <x:c r="BY1053" s="226"/>
      <x:c r="BZ1053" s="226"/>
      <x:c r="CB1053" s="226"/>
    </x:row>
    <x:row r="1054" spans="1:80" x14ac:dyDescent="0.3">
      <x:c r="A1054" s="226"/>
      <x:c r="R1054" s="226"/>
      <x:c r="T1054" s="226"/>
      <x:c r="V1054" s="23"/>
      <x:c r="Y1054" s="226"/>
      <x:c r="AA1054" s="226"/>
      <x:c r="AB1054" s="222"/>
      <x:c r="AE1054" s="222"/>
      <x:c r="AF1054" s="222"/>
      <x:c r="AJ1054" s="226"/>
      <x:c r="AN1054" s="226"/>
      <x:c r="AO1054" s="226"/>
      <x:c r="AP1054" s="226"/>
      <x:c r="AS1054" s="23"/>
      <x:c r="AV1054" s="23"/>
      <x:c r="BF1054" s="226"/>
      <x:c r="BL1054" s="226"/>
      <x:c r="BM1054" s="226"/>
      <x:c r="BP1054" s="222"/>
      <x:c r="BW1054" s="226"/>
      <x:c r="BX1054" s="226"/>
      <x:c r="BY1054" s="226"/>
      <x:c r="BZ1054" s="226"/>
      <x:c r="CB1054" s="226"/>
    </x:row>
    <x:row r="1055" spans="1:80" x14ac:dyDescent="0.3">
      <x:c r="A1055" s="226"/>
      <x:c r="R1055" s="226"/>
      <x:c r="T1055" s="226"/>
      <x:c r="V1055" s="23"/>
      <x:c r="Y1055" s="226"/>
      <x:c r="AA1055" s="226"/>
      <x:c r="AB1055" s="222"/>
      <x:c r="AE1055" s="222"/>
      <x:c r="AF1055" s="222"/>
      <x:c r="AJ1055" s="226"/>
      <x:c r="AN1055" s="226"/>
      <x:c r="AO1055" s="226"/>
      <x:c r="AP1055" s="226"/>
      <x:c r="AS1055" s="23"/>
      <x:c r="AV1055" s="23"/>
      <x:c r="BF1055" s="226"/>
      <x:c r="BL1055" s="226"/>
      <x:c r="BM1055" s="226"/>
      <x:c r="BP1055" s="222"/>
      <x:c r="BW1055" s="226"/>
      <x:c r="BX1055" s="226"/>
      <x:c r="BY1055" s="226"/>
      <x:c r="BZ1055" s="226"/>
      <x:c r="CB1055" s="226"/>
    </x:row>
    <x:row r="1056" spans="1:80" x14ac:dyDescent="0.3">
      <x:c r="A1056" s="226"/>
      <x:c r="R1056" s="226"/>
      <x:c r="T1056" s="226"/>
      <x:c r="V1056" s="23"/>
      <x:c r="Y1056" s="226"/>
      <x:c r="AA1056" s="226"/>
      <x:c r="AB1056" s="222"/>
      <x:c r="AE1056" s="222"/>
      <x:c r="AF1056" s="222"/>
      <x:c r="AS1056" s="23"/>
      <x:c r="AV1056" s="23"/>
      <x:c r="BF1056" s="226"/>
      <x:c r="BL1056" s="226"/>
      <x:c r="BM1056" s="226"/>
      <x:c r="BP1056" s="222"/>
      <x:c r="BW1056" s="226"/>
      <x:c r="BX1056" s="226"/>
      <x:c r="BY1056" s="226"/>
      <x:c r="BZ1056" s="226"/>
      <x:c r="CB1056" s="226"/>
    </x:row>
    <x:row r="1057" spans="1:80" x14ac:dyDescent="0.3">
      <x:c r="A1057" s="226"/>
      <x:c r="R1057" s="226"/>
      <x:c r="T1057" s="226"/>
      <x:c r="V1057" s="23"/>
      <x:c r="Y1057" s="226"/>
      <x:c r="AA1057" s="226"/>
      <x:c r="AB1057" s="222"/>
      <x:c r="AE1057" s="222"/>
      <x:c r="AF1057" s="222"/>
      <x:c r="AJ1057" s="226"/>
      <x:c r="AN1057" s="226"/>
      <x:c r="AO1057" s="226"/>
      <x:c r="AP1057" s="226"/>
      <x:c r="AS1057" s="23"/>
      <x:c r="AV1057" s="23"/>
      <x:c r="BF1057" s="226"/>
      <x:c r="BL1057" s="226"/>
      <x:c r="BM1057" s="226"/>
      <x:c r="BP1057" s="222"/>
      <x:c r="BW1057" s="226"/>
      <x:c r="BX1057" s="226"/>
      <x:c r="BY1057" s="226"/>
      <x:c r="BZ1057" s="226"/>
      <x:c r="CB1057" s="226"/>
    </x:row>
    <x:row r="1058" spans="1:80" x14ac:dyDescent="0.3">
      <x:c r="A1058" s="226"/>
      <x:c r="R1058" s="226"/>
      <x:c r="T1058" s="226"/>
      <x:c r="V1058" s="23"/>
      <x:c r="Y1058" s="226"/>
      <x:c r="AA1058" s="226"/>
      <x:c r="AB1058" s="222"/>
      <x:c r="AE1058" s="222"/>
      <x:c r="AF1058" s="222"/>
      <x:c r="AS1058" s="23"/>
      <x:c r="AV1058" s="23"/>
      <x:c r="BF1058" s="226"/>
      <x:c r="BL1058" s="226"/>
      <x:c r="BM1058" s="226"/>
      <x:c r="BP1058" s="222"/>
      <x:c r="BW1058" s="226"/>
      <x:c r="BX1058" s="226"/>
      <x:c r="BY1058" s="226"/>
      <x:c r="BZ1058" s="226"/>
      <x:c r="CB1058" s="226"/>
    </x:row>
    <x:row r="1059" spans="1:80" x14ac:dyDescent="0.3">
      <x:c r="A1059" s="226"/>
      <x:c r="R1059" s="226"/>
      <x:c r="T1059" s="226"/>
      <x:c r="V1059" s="23"/>
      <x:c r="Y1059" s="226"/>
      <x:c r="AA1059" s="226"/>
      <x:c r="AB1059" s="222"/>
      <x:c r="AE1059" s="222"/>
      <x:c r="AF1059" s="222"/>
      <x:c r="AS1059" s="23"/>
      <x:c r="AV1059" s="23"/>
      <x:c r="BF1059" s="226"/>
      <x:c r="BL1059" s="226"/>
      <x:c r="BM1059" s="226"/>
      <x:c r="BP1059" s="222"/>
      <x:c r="BW1059" s="226"/>
      <x:c r="BX1059" s="226"/>
      <x:c r="BY1059" s="226"/>
      <x:c r="BZ1059" s="226"/>
      <x:c r="CB1059" s="226"/>
    </x:row>
    <x:row r="1060" spans="1:80" x14ac:dyDescent="0.3">
      <x:c r="A1060" s="226"/>
      <x:c r="R1060" s="226"/>
      <x:c r="T1060" s="226"/>
      <x:c r="V1060" s="23"/>
      <x:c r="Y1060" s="226"/>
      <x:c r="AA1060" s="226"/>
      <x:c r="AB1060" s="222"/>
      <x:c r="AE1060" s="222"/>
      <x:c r="AF1060" s="222"/>
      <x:c r="AS1060" s="23"/>
      <x:c r="AV1060" s="23"/>
      <x:c r="BF1060" s="226"/>
      <x:c r="BL1060" s="226"/>
      <x:c r="BM1060" s="226"/>
      <x:c r="BP1060" s="222"/>
      <x:c r="BW1060" s="226"/>
      <x:c r="BX1060" s="226"/>
      <x:c r="BY1060" s="226"/>
      <x:c r="BZ1060" s="226"/>
      <x:c r="CB1060" s="226"/>
    </x:row>
    <x:row r="1061" spans="1:80" x14ac:dyDescent="0.3">
      <x:c r="A1061" s="226"/>
      <x:c r="R1061" s="226"/>
      <x:c r="T1061" s="226"/>
      <x:c r="V1061" s="23"/>
      <x:c r="Y1061" s="226"/>
      <x:c r="AA1061" s="226"/>
      <x:c r="AB1061" s="222"/>
      <x:c r="AE1061" s="222"/>
      <x:c r="AF1061" s="222"/>
      <x:c r="AJ1061" s="226"/>
      <x:c r="AN1061" s="226"/>
      <x:c r="AO1061" s="226"/>
      <x:c r="AS1061" s="23"/>
      <x:c r="AV1061" s="23"/>
      <x:c r="BF1061" s="226"/>
      <x:c r="BL1061" s="226"/>
      <x:c r="BM1061" s="226"/>
      <x:c r="BP1061" s="222"/>
      <x:c r="BW1061" s="226"/>
      <x:c r="BX1061" s="226"/>
      <x:c r="BY1061" s="226"/>
      <x:c r="BZ1061" s="226"/>
      <x:c r="CB1061" s="226"/>
    </x:row>
    <x:row r="1062" spans="1:80" x14ac:dyDescent="0.3">
      <x:c r="A1062" s="226"/>
      <x:c r="R1062" s="226"/>
      <x:c r="T1062" s="226"/>
      <x:c r="V1062" s="23"/>
      <x:c r="Y1062" s="226"/>
      <x:c r="AA1062" s="226"/>
      <x:c r="AB1062" s="222"/>
      <x:c r="AE1062" s="222"/>
      <x:c r="AF1062" s="222"/>
      <x:c r="AJ1062" s="226"/>
      <x:c r="AN1062" s="226"/>
      <x:c r="AO1062" s="226"/>
      <x:c r="AS1062" s="23"/>
      <x:c r="AV1062" s="23"/>
      <x:c r="BF1062" s="226"/>
      <x:c r="BL1062" s="226"/>
      <x:c r="BM1062" s="226"/>
      <x:c r="BP1062" s="222"/>
      <x:c r="BW1062" s="226"/>
      <x:c r="BX1062" s="226"/>
      <x:c r="BY1062" s="226"/>
      <x:c r="BZ1062" s="226"/>
      <x:c r="CB1062" s="226"/>
    </x:row>
    <x:row r="1063" spans="1:80" x14ac:dyDescent="0.3">
      <x:c r="A1063" s="226"/>
      <x:c r="R1063" s="226"/>
      <x:c r="T1063" s="226"/>
      <x:c r="V1063" s="23"/>
      <x:c r="Y1063" s="226"/>
      <x:c r="AA1063" s="226"/>
      <x:c r="AB1063" s="222"/>
      <x:c r="AE1063" s="222"/>
      <x:c r="AF1063" s="222"/>
      <x:c r="AJ1063" s="226"/>
      <x:c r="AN1063" s="226"/>
      <x:c r="AO1063" s="226"/>
      <x:c r="AP1063" s="226"/>
      <x:c r="AS1063" s="23"/>
      <x:c r="AV1063" s="23"/>
      <x:c r="BF1063" s="226"/>
      <x:c r="BL1063" s="226"/>
      <x:c r="BM1063" s="226"/>
      <x:c r="BP1063" s="222"/>
      <x:c r="BW1063" s="226"/>
      <x:c r="BX1063" s="226"/>
      <x:c r="BY1063" s="226"/>
      <x:c r="BZ1063" s="226"/>
      <x:c r="CB1063" s="226"/>
    </x:row>
    <x:row r="1064" spans="1:80" x14ac:dyDescent="0.3">
      <x:c r="A1064" s="226"/>
      <x:c r="R1064" s="226"/>
      <x:c r="T1064" s="226"/>
      <x:c r="V1064" s="23"/>
      <x:c r="Y1064" s="226"/>
      <x:c r="AA1064" s="226"/>
      <x:c r="AB1064" s="222"/>
      <x:c r="AE1064" s="222"/>
      <x:c r="AF1064" s="222"/>
      <x:c r="AO1064" s="226"/>
      <x:c r="AS1064" s="23"/>
      <x:c r="AV1064" s="23"/>
      <x:c r="BF1064" s="226"/>
      <x:c r="BL1064" s="226"/>
      <x:c r="BM1064" s="226"/>
      <x:c r="BP1064" s="222"/>
      <x:c r="BW1064" s="226"/>
      <x:c r="BX1064" s="226"/>
      <x:c r="BY1064" s="226"/>
      <x:c r="BZ1064" s="226"/>
      <x:c r="CB1064" s="226"/>
    </x:row>
    <x:row r="1065" spans="1:80" x14ac:dyDescent="0.3">
      <x:c r="A1065" s="226"/>
      <x:c r="R1065" s="226"/>
      <x:c r="T1065" s="226"/>
      <x:c r="V1065" s="23"/>
      <x:c r="Y1065" s="226"/>
      <x:c r="AA1065" s="226"/>
      <x:c r="AB1065" s="222"/>
      <x:c r="AE1065" s="222"/>
      <x:c r="AF1065" s="222"/>
      <x:c r="AO1065" s="226"/>
      <x:c r="AS1065" s="23"/>
      <x:c r="AV1065" s="23"/>
      <x:c r="BF1065" s="226"/>
      <x:c r="BL1065" s="226"/>
      <x:c r="BM1065" s="226"/>
      <x:c r="BP1065" s="222"/>
      <x:c r="BW1065" s="226"/>
      <x:c r="BX1065" s="226"/>
      <x:c r="BY1065" s="226"/>
      <x:c r="BZ1065" s="226"/>
      <x:c r="CB1065" s="226"/>
    </x:row>
    <x:row r="1066" spans="1:80" x14ac:dyDescent="0.3">
      <x:c r="A1066" s="226"/>
      <x:c r="R1066" s="226"/>
      <x:c r="T1066" s="226"/>
      <x:c r="V1066" s="23"/>
      <x:c r="Y1066" s="226"/>
      <x:c r="AA1066" s="226"/>
      <x:c r="AB1066" s="222"/>
      <x:c r="AE1066" s="222"/>
      <x:c r="AF1066" s="222"/>
      <x:c r="AJ1066" s="226"/>
      <x:c r="AN1066" s="226"/>
      <x:c r="AO1066" s="226"/>
      <x:c r="AP1066" s="226"/>
      <x:c r="AS1066" s="23"/>
      <x:c r="AV1066" s="23"/>
      <x:c r="BF1066" s="226"/>
      <x:c r="BL1066" s="226"/>
      <x:c r="BM1066" s="226"/>
      <x:c r="BP1066" s="222"/>
      <x:c r="BW1066" s="226"/>
      <x:c r="BX1066" s="226"/>
      <x:c r="BY1066" s="226"/>
      <x:c r="BZ1066" s="226"/>
      <x:c r="CB1066" s="226"/>
    </x:row>
    <x:row r="1067" spans="1:80" x14ac:dyDescent="0.3">
      <x:c r="A1067" s="226"/>
      <x:c r="R1067" s="226"/>
      <x:c r="T1067" s="226"/>
      <x:c r="V1067" s="23"/>
      <x:c r="Y1067" s="226"/>
      <x:c r="AA1067" s="226"/>
      <x:c r="AB1067" s="222"/>
      <x:c r="AE1067" s="222"/>
      <x:c r="AF1067" s="222"/>
      <x:c r="AS1067" s="23"/>
      <x:c r="AV1067" s="23"/>
      <x:c r="BF1067" s="226"/>
      <x:c r="BL1067" s="226"/>
      <x:c r="BM1067" s="226"/>
      <x:c r="BP1067" s="222"/>
      <x:c r="BW1067" s="226"/>
      <x:c r="BX1067" s="226"/>
      <x:c r="BY1067" s="226"/>
      <x:c r="BZ1067" s="226"/>
      <x:c r="CB1067" s="226"/>
    </x:row>
    <x:row r="1068" spans="1:80" x14ac:dyDescent="0.3">
      <x:c r="A1068" s="226"/>
      <x:c r="R1068" s="226"/>
      <x:c r="T1068" s="226"/>
      <x:c r="V1068" s="23"/>
      <x:c r="Y1068" s="226"/>
      <x:c r="AA1068" s="226"/>
      <x:c r="AB1068" s="222"/>
      <x:c r="AE1068" s="222"/>
      <x:c r="AF1068" s="222"/>
      <x:c r="AJ1068" s="226"/>
      <x:c r="AS1068" s="23"/>
      <x:c r="AV1068" s="23"/>
      <x:c r="BF1068" s="226"/>
      <x:c r="BL1068" s="226"/>
      <x:c r="BM1068" s="226"/>
      <x:c r="BP1068" s="222"/>
      <x:c r="BW1068" s="226"/>
      <x:c r="BX1068" s="226"/>
      <x:c r="BY1068" s="226"/>
      <x:c r="BZ1068" s="226"/>
      <x:c r="CB1068" s="226"/>
    </x:row>
    <x:row r="1069" spans="1:80" x14ac:dyDescent="0.3">
      <x:c r="A1069" s="226"/>
      <x:c r="R1069" s="226"/>
      <x:c r="T1069" s="226"/>
      <x:c r="V1069" s="23"/>
      <x:c r="Y1069" s="226"/>
      <x:c r="AA1069" s="226"/>
      <x:c r="AB1069" s="222"/>
      <x:c r="AE1069" s="222"/>
      <x:c r="AF1069" s="222"/>
      <x:c r="AO1069" s="226"/>
      <x:c r="AS1069" s="23"/>
      <x:c r="AV1069" s="23"/>
      <x:c r="BF1069" s="226"/>
      <x:c r="BL1069" s="226"/>
      <x:c r="BM1069" s="226"/>
      <x:c r="BP1069" s="222"/>
      <x:c r="BW1069" s="226"/>
      <x:c r="BX1069" s="226"/>
      <x:c r="BY1069" s="226"/>
      <x:c r="BZ1069" s="226"/>
      <x:c r="CB1069" s="226"/>
    </x:row>
    <x:row r="1070" spans="1:80" x14ac:dyDescent="0.3">
      <x:c r="A1070" s="226"/>
      <x:c r="R1070" s="226"/>
      <x:c r="T1070" s="226"/>
      <x:c r="V1070" s="23"/>
      <x:c r="Y1070" s="226"/>
      <x:c r="AA1070" s="226"/>
      <x:c r="AB1070" s="222"/>
      <x:c r="AE1070" s="222"/>
      <x:c r="AF1070" s="222"/>
      <x:c r="AJ1070" s="226"/>
      <x:c r="AN1070" s="226"/>
      <x:c r="AO1070" s="226"/>
      <x:c r="AP1070" s="226"/>
      <x:c r="AS1070" s="23"/>
      <x:c r="AV1070" s="23"/>
      <x:c r="BF1070" s="226"/>
      <x:c r="BL1070" s="226"/>
      <x:c r="BM1070" s="226"/>
      <x:c r="BP1070" s="222"/>
      <x:c r="BW1070" s="226"/>
      <x:c r="BX1070" s="226"/>
      <x:c r="BY1070" s="226"/>
      <x:c r="BZ1070" s="226"/>
      <x:c r="CB1070" s="226"/>
    </x:row>
    <x:row r="1071" spans="1:80" x14ac:dyDescent="0.3">
      <x:c r="A1071" s="226"/>
      <x:c r="R1071" s="226"/>
      <x:c r="T1071" s="226"/>
      <x:c r="V1071" s="23"/>
      <x:c r="Y1071" s="226"/>
      <x:c r="AA1071" s="226"/>
      <x:c r="AB1071" s="222"/>
      <x:c r="AE1071" s="222"/>
      <x:c r="AF1071" s="222"/>
      <x:c r="AO1071" s="226"/>
      <x:c r="AP1071" s="226"/>
      <x:c r="AS1071" s="23"/>
      <x:c r="AV1071" s="23"/>
      <x:c r="BF1071" s="226"/>
      <x:c r="BL1071" s="226"/>
      <x:c r="BM1071" s="226"/>
      <x:c r="BP1071" s="222"/>
      <x:c r="BW1071" s="226"/>
      <x:c r="BX1071" s="226"/>
      <x:c r="BY1071" s="226"/>
      <x:c r="BZ1071" s="226"/>
      <x:c r="CB1071" s="226"/>
    </x:row>
    <x:row r="1072" spans="1:80" x14ac:dyDescent="0.3">
      <x:c r="A1072" s="226"/>
      <x:c r="R1072" s="226"/>
      <x:c r="T1072" s="226"/>
      <x:c r="V1072" s="23"/>
      <x:c r="Y1072" s="226"/>
      <x:c r="AA1072" s="226"/>
      <x:c r="AB1072" s="222"/>
      <x:c r="AE1072" s="222"/>
      <x:c r="AF1072" s="222"/>
      <x:c r="AO1072" s="226"/>
      <x:c r="AS1072" s="23"/>
      <x:c r="AV1072" s="23"/>
      <x:c r="BF1072" s="226"/>
      <x:c r="BL1072" s="226"/>
      <x:c r="BM1072" s="226"/>
      <x:c r="BP1072" s="222"/>
      <x:c r="BW1072" s="226"/>
      <x:c r="BX1072" s="226"/>
      <x:c r="BY1072" s="226"/>
      <x:c r="BZ1072" s="226"/>
      <x:c r="CB1072" s="226"/>
    </x:row>
    <x:row r="1073" spans="1:80" x14ac:dyDescent="0.3">
      <x:c r="A1073" s="226"/>
      <x:c r="R1073" s="226"/>
      <x:c r="T1073" s="226"/>
      <x:c r="V1073" s="23"/>
      <x:c r="Y1073" s="226"/>
      <x:c r="AA1073" s="226"/>
      <x:c r="AB1073" s="222"/>
      <x:c r="AE1073" s="222"/>
      <x:c r="AF1073" s="222"/>
      <x:c r="AJ1073" s="226"/>
      <x:c r="AN1073" s="226"/>
      <x:c r="AO1073" s="226"/>
      <x:c r="AP1073" s="226"/>
      <x:c r="AS1073" s="23"/>
      <x:c r="AV1073" s="23"/>
      <x:c r="BF1073" s="226"/>
      <x:c r="BL1073" s="226"/>
      <x:c r="BM1073" s="226"/>
      <x:c r="BP1073" s="222"/>
      <x:c r="BW1073" s="226"/>
      <x:c r="BX1073" s="226"/>
      <x:c r="BY1073" s="226"/>
      <x:c r="BZ1073" s="226"/>
      <x:c r="CB1073" s="226"/>
    </x:row>
    <x:row r="1074" spans="1:80" x14ac:dyDescent="0.3">
      <x:c r="A1074" s="226"/>
      <x:c r="R1074" s="226"/>
      <x:c r="T1074" s="226"/>
      <x:c r="V1074" s="23"/>
      <x:c r="Y1074" s="226"/>
      <x:c r="AA1074" s="226"/>
      <x:c r="AB1074" s="222"/>
      <x:c r="AE1074" s="222"/>
      <x:c r="AF1074" s="222"/>
      <x:c r="AJ1074" s="226"/>
      <x:c r="AN1074" s="226"/>
      <x:c r="AO1074" s="226"/>
      <x:c r="AS1074" s="23"/>
      <x:c r="AV1074" s="23"/>
      <x:c r="BF1074" s="226"/>
      <x:c r="BL1074" s="226"/>
      <x:c r="BM1074" s="226"/>
      <x:c r="BP1074" s="222"/>
      <x:c r="BW1074" s="226"/>
      <x:c r="BX1074" s="226"/>
      <x:c r="BY1074" s="226"/>
      <x:c r="BZ1074" s="226"/>
      <x:c r="CB1074" s="226"/>
    </x:row>
    <x:row r="1075" spans="1:80" x14ac:dyDescent="0.3">
      <x:c r="A1075" s="226"/>
      <x:c r="R1075" s="226"/>
      <x:c r="T1075" s="226"/>
      <x:c r="V1075" s="23"/>
      <x:c r="Y1075" s="226"/>
      <x:c r="AA1075" s="226"/>
      <x:c r="AB1075" s="222"/>
      <x:c r="AE1075" s="222"/>
      <x:c r="AF1075" s="222"/>
      <x:c r="AN1075" s="226"/>
      <x:c r="AO1075" s="226"/>
      <x:c r="AP1075" s="226"/>
      <x:c r="AS1075" s="23"/>
      <x:c r="AV1075" s="23"/>
      <x:c r="BF1075" s="226"/>
      <x:c r="BL1075" s="226"/>
      <x:c r="BM1075" s="226"/>
      <x:c r="BP1075" s="222"/>
      <x:c r="BW1075" s="226"/>
      <x:c r="BX1075" s="226"/>
      <x:c r="BY1075" s="226"/>
      <x:c r="BZ1075" s="226"/>
      <x:c r="CB1075" s="226"/>
    </x:row>
    <x:row r="1076" spans="1:80" x14ac:dyDescent="0.3">
      <x:c r="A1076" s="226"/>
      <x:c r="R1076" s="226"/>
      <x:c r="T1076" s="226"/>
      <x:c r="V1076" s="23"/>
      <x:c r="Y1076" s="226"/>
      <x:c r="AA1076" s="226"/>
      <x:c r="AB1076" s="222"/>
      <x:c r="AE1076" s="222"/>
      <x:c r="AF1076" s="222"/>
      <x:c r="AJ1076" s="226"/>
      <x:c r="AN1076" s="226"/>
      <x:c r="AO1076" s="226"/>
      <x:c r="AP1076" s="226"/>
      <x:c r="AS1076" s="23"/>
      <x:c r="AV1076" s="23"/>
      <x:c r="BF1076" s="226"/>
      <x:c r="BL1076" s="226"/>
      <x:c r="BM1076" s="226"/>
      <x:c r="BP1076" s="222"/>
      <x:c r="BW1076" s="226"/>
      <x:c r="BX1076" s="226"/>
      <x:c r="BY1076" s="226"/>
      <x:c r="BZ1076" s="226"/>
      <x:c r="CB1076" s="226"/>
    </x:row>
    <x:row r="1077" spans="1:80" x14ac:dyDescent="0.3">
      <x:c r="A1077" s="226"/>
      <x:c r="R1077" s="226"/>
      <x:c r="T1077" s="226"/>
      <x:c r="V1077" s="23"/>
      <x:c r="Y1077" s="226"/>
      <x:c r="AA1077" s="226"/>
      <x:c r="AB1077" s="222"/>
      <x:c r="AE1077" s="222"/>
      <x:c r="AF1077" s="222"/>
      <x:c r="AJ1077" s="226"/>
      <x:c r="AN1077" s="226"/>
      <x:c r="AO1077" s="226"/>
      <x:c r="AP1077" s="226"/>
      <x:c r="AS1077" s="23"/>
      <x:c r="AV1077" s="23"/>
      <x:c r="BF1077" s="226"/>
      <x:c r="BL1077" s="226"/>
      <x:c r="BM1077" s="226"/>
      <x:c r="BP1077" s="222"/>
      <x:c r="BW1077" s="226"/>
      <x:c r="BX1077" s="226"/>
      <x:c r="BY1077" s="226"/>
      <x:c r="BZ1077" s="226"/>
      <x:c r="CB1077" s="226"/>
    </x:row>
    <x:row r="1078" spans="1:80" x14ac:dyDescent="0.3">
      <x:c r="A1078" s="226"/>
      <x:c r="R1078" s="226"/>
      <x:c r="T1078" s="226"/>
      <x:c r="V1078" s="23"/>
      <x:c r="Y1078" s="226"/>
      <x:c r="AA1078" s="226"/>
      <x:c r="AB1078" s="222"/>
      <x:c r="AE1078" s="222"/>
      <x:c r="AF1078" s="222"/>
      <x:c r="AJ1078" s="226"/>
      <x:c r="AN1078" s="226"/>
      <x:c r="AO1078" s="226"/>
      <x:c r="AP1078" s="226"/>
      <x:c r="AS1078" s="23"/>
      <x:c r="AV1078" s="23"/>
      <x:c r="BF1078" s="226"/>
      <x:c r="BL1078" s="226"/>
      <x:c r="BM1078" s="226"/>
      <x:c r="BP1078" s="222"/>
      <x:c r="BW1078" s="226"/>
      <x:c r="BX1078" s="226"/>
      <x:c r="BY1078" s="226"/>
      <x:c r="BZ1078" s="226"/>
      <x:c r="CB1078" s="226"/>
    </x:row>
    <x:row r="1079" spans="1:80" x14ac:dyDescent="0.3">
      <x:c r="A1079" s="226"/>
      <x:c r="R1079" s="226"/>
      <x:c r="T1079" s="226"/>
      <x:c r="V1079" s="23"/>
      <x:c r="Y1079" s="226"/>
      <x:c r="AA1079" s="226"/>
      <x:c r="AB1079" s="222"/>
      <x:c r="AE1079" s="222"/>
      <x:c r="AF1079" s="222"/>
      <x:c r="AN1079" s="226"/>
      <x:c r="AO1079" s="226"/>
      <x:c r="AS1079" s="23"/>
      <x:c r="AV1079" s="23"/>
      <x:c r="BF1079" s="226"/>
      <x:c r="BL1079" s="226"/>
      <x:c r="BM1079" s="226"/>
      <x:c r="BP1079" s="222"/>
      <x:c r="BW1079" s="226"/>
      <x:c r="BX1079" s="226"/>
      <x:c r="BY1079" s="226"/>
      <x:c r="BZ1079" s="226"/>
      <x:c r="CB1079" s="226"/>
    </x:row>
    <x:row r="1080" spans="1:80" x14ac:dyDescent="0.3">
      <x:c r="A1080" s="226"/>
      <x:c r="R1080" s="226"/>
      <x:c r="T1080" s="226"/>
      <x:c r="V1080" s="23"/>
      <x:c r="Y1080" s="226"/>
      <x:c r="AA1080" s="226"/>
      <x:c r="AB1080" s="222"/>
      <x:c r="AE1080" s="222"/>
      <x:c r="AF1080" s="222"/>
      <x:c r="AJ1080" s="226"/>
      <x:c r="AN1080" s="226"/>
      <x:c r="AO1080" s="226"/>
      <x:c r="AP1080" s="226"/>
      <x:c r="AS1080" s="23"/>
      <x:c r="AV1080" s="23"/>
      <x:c r="BF1080" s="226"/>
      <x:c r="BL1080" s="226"/>
      <x:c r="BM1080" s="226"/>
      <x:c r="BP1080" s="222"/>
      <x:c r="BW1080" s="226"/>
      <x:c r="BX1080" s="226"/>
      <x:c r="BY1080" s="226"/>
      <x:c r="BZ1080" s="226"/>
      <x:c r="CB1080" s="226"/>
    </x:row>
    <x:row r="1081" spans="1:80" x14ac:dyDescent="0.3">
      <x:c r="A1081" s="226"/>
      <x:c r="R1081" s="226"/>
      <x:c r="T1081" s="226"/>
      <x:c r="V1081" s="23"/>
      <x:c r="Y1081" s="226"/>
      <x:c r="AA1081" s="226"/>
      <x:c r="AB1081" s="222"/>
      <x:c r="AE1081" s="222"/>
      <x:c r="AF1081" s="222"/>
      <x:c r="AN1081" s="226"/>
      <x:c r="AO1081" s="226"/>
      <x:c r="AS1081" s="23"/>
      <x:c r="AV1081" s="23"/>
      <x:c r="BF1081" s="226"/>
      <x:c r="BL1081" s="226"/>
      <x:c r="BM1081" s="226"/>
      <x:c r="BP1081" s="222"/>
      <x:c r="BW1081" s="226"/>
      <x:c r="BX1081" s="226"/>
      <x:c r="BY1081" s="226"/>
      <x:c r="BZ1081" s="226"/>
      <x:c r="CB1081" s="226"/>
    </x:row>
    <x:row r="1082" spans="1:80" x14ac:dyDescent="0.3">
      <x:c r="A1082" s="226"/>
      <x:c r="R1082" s="226"/>
      <x:c r="T1082" s="226"/>
      <x:c r="V1082" s="23"/>
      <x:c r="Y1082" s="226"/>
      <x:c r="AA1082" s="226"/>
      <x:c r="AB1082" s="222"/>
      <x:c r="AE1082" s="222"/>
      <x:c r="AF1082" s="222"/>
      <x:c r="AJ1082" s="226"/>
      <x:c r="AN1082" s="226"/>
      <x:c r="AO1082" s="226"/>
      <x:c r="AP1082" s="226"/>
      <x:c r="AS1082" s="23"/>
      <x:c r="AV1082" s="23"/>
      <x:c r="BF1082" s="226"/>
      <x:c r="BL1082" s="226"/>
      <x:c r="BM1082" s="226"/>
      <x:c r="BP1082" s="222"/>
      <x:c r="BW1082" s="226"/>
      <x:c r="BX1082" s="226"/>
      <x:c r="BY1082" s="226"/>
      <x:c r="BZ1082" s="226"/>
      <x:c r="CB1082" s="226"/>
    </x:row>
    <x:row r="1083" spans="1:80" x14ac:dyDescent="0.3">
      <x:c r="A1083" s="226"/>
      <x:c r="R1083" s="226"/>
      <x:c r="T1083" s="226"/>
      <x:c r="V1083" s="23"/>
      <x:c r="Y1083" s="226"/>
      <x:c r="AA1083" s="226"/>
      <x:c r="AB1083" s="222"/>
      <x:c r="AE1083" s="222"/>
      <x:c r="AF1083" s="222"/>
      <x:c r="AJ1083" s="226"/>
      <x:c r="AS1083" s="23"/>
      <x:c r="AV1083" s="23"/>
      <x:c r="BF1083" s="226"/>
      <x:c r="BL1083" s="226"/>
      <x:c r="BM1083" s="226"/>
      <x:c r="BP1083" s="222"/>
      <x:c r="BW1083" s="226"/>
      <x:c r="BX1083" s="226"/>
      <x:c r="BY1083" s="226"/>
      <x:c r="BZ1083" s="226"/>
      <x:c r="CB1083" s="226"/>
    </x:row>
    <x:row r="1084" spans="1:80" x14ac:dyDescent="0.3">
      <x:c r="A1084" s="226"/>
      <x:c r="R1084" s="226"/>
      <x:c r="T1084" s="226"/>
      <x:c r="V1084" s="23"/>
      <x:c r="Y1084" s="226"/>
      <x:c r="AA1084" s="226"/>
      <x:c r="AB1084" s="222"/>
      <x:c r="AE1084" s="222"/>
      <x:c r="AF1084" s="222"/>
      <x:c r="AJ1084" s="226"/>
      <x:c r="AN1084" s="226"/>
      <x:c r="AO1084" s="226"/>
      <x:c r="AP1084" s="226"/>
      <x:c r="AS1084" s="23"/>
      <x:c r="AV1084" s="23"/>
      <x:c r="BF1084" s="226"/>
      <x:c r="BL1084" s="226"/>
      <x:c r="BM1084" s="226"/>
      <x:c r="BP1084" s="222"/>
      <x:c r="BW1084" s="226"/>
      <x:c r="BX1084" s="226"/>
      <x:c r="BY1084" s="226"/>
      <x:c r="BZ1084" s="226"/>
      <x:c r="CB1084" s="226"/>
    </x:row>
    <x:row r="1085" spans="1:80" x14ac:dyDescent="0.3">
      <x:c r="A1085" s="226"/>
      <x:c r="R1085" s="226"/>
      <x:c r="T1085" s="226"/>
      <x:c r="V1085" s="23"/>
      <x:c r="Y1085" s="226"/>
      <x:c r="AA1085" s="226"/>
      <x:c r="AB1085" s="226"/>
      <x:c r="AE1085" s="222"/>
      <x:c r="AF1085" s="226"/>
      <x:c r="AJ1085" s="226"/>
      <x:c r="AN1085" s="226"/>
      <x:c r="AO1085" s="226"/>
      <x:c r="AS1085" s="23"/>
      <x:c r="AV1085" s="23"/>
      <x:c r="BF1085" s="226"/>
      <x:c r="BL1085" s="226"/>
      <x:c r="BM1085" s="226"/>
      <x:c r="BP1085" s="226"/>
      <x:c r="BW1085" s="226"/>
      <x:c r="BX1085" s="226"/>
      <x:c r="BY1085" s="226"/>
      <x:c r="BZ1085" s="226"/>
      <x:c r="CB1085" s="226"/>
    </x:row>
    <x:row r="1086" spans="1:80" x14ac:dyDescent="0.3">
      <x:c r="A1086" s="226"/>
      <x:c r="R1086" s="226"/>
      <x:c r="T1086" s="226"/>
      <x:c r="V1086" s="23"/>
      <x:c r="Y1086" s="226"/>
      <x:c r="AA1086" s="226"/>
      <x:c r="AB1086" s="226"/>
      <x:c r="AE1086" s="222"/>
      <x:c r="AF1086" s="226"/>
      <x:c r="AJ1086" s="226"/>
      <x:c r="AO1086" s="226"/>
      <x:c r="AS1086" s="23"/>
      <x:c r="AV1086" s="23"/>
      <x:c r="BF1086" s="226"/>
      <x:c r="BL1086" s="226"/>
      <x:c r="BM1086" s="226"/>
      <x:c r="BP1086" s="226"/>
      <x:c r="BW1086" s="226"/>
      <x:c r="BX1086" s="226"/>
      <x:c r="BY1086" s="226"/>
      <x:c r="BZ1086" s="226"/>
      <x:c r="CB1086" s="226"/>
    </x:row>
    <x:row r="1087" spans="1:80" x14ac:dyDescent="0.3">
      <x:c r="A1087" s="226"/>
      <x:c r="R1087" s="226"/>
      <x:c r="T1087" s="226"/>
      <x:c r="V1087" s="23"/>
      <x:c r="Y1087" s="226"/>
      <x:c r="AA1087" s="226"/>
      <x:c r="AB1087" s="222"/>
      <x:c r="AE1087" s="222"/>
      <x:c r="AF1087" s="222"/>
      <x:c r="AJ1087" s="226"/>
      <x:c r="AO1087" s="226"/>
      <x:c r="AS1087" s="23"/>
      <x:c r="AV1087" s="23"/>
      <x:c r="BF1087" s="226"/>
      <x:c r="BL1087" s="226"/>
      <x:c r="BM1087" s="226"/>
      <x:c r="BP1087" s="222"/>
      <x:c r="BW1087" s="226"/>
      <x:c r="BX1087" s="226"/>
      <x:c r="BY1087" s="226"/>
      <x:c r="BZ1087" s="226"/>
      <x:c r="CB1087" s="226"/>
    </x:row>
    <x:row r="1088" spans="1:80" x14ac:dyDescent="0.3">
      <x:c r="A1088" s="226"/>
      <x:c r="R1088" s="226"/>
      <x:c r="T1088" s="226"/>
      <x:c r="V1088" s="23"/>
      <x:c r="Y1088" s="226"/>
      <x:c r="AA1088" s="226"/>
      <x:c r="AB1088" s="222"/>
      <x:c r="AE1088" s="222"/>
      <x:c r="AF1088" s="222"/>
      <x:c r="AJ1088" s="226"/>
      <x:c r="AS1088" s="23"/>
      <x:c r="AV1088" s="23"/>
      <x:c r="BF1088" s="226"/>
      <x:c r="BL1088" s="226"/>
      <x:c r="BM1088" s="226"/>
      <x:c r="BP1088" s="222"/>
      <x:c r="BW1088" s="226"/>
      <x:c r="BX1088" s="226"/>
      <x:c r="BY1088" s="226"/>
      <x:c r="BZ1088" s="226"/>
      <x:c r="CB1088" s="226"/>
    </x:row>
    <x:row r="1089" spans="1:80" x14ac:dyDescent="0.3">
      <x:c r="A1089" s="226"/>
      <x:c r="R1089" s="226"/>
      <x:c r="T1089" s="226"/>
      <x:c r="V1089" s="23"/>
      <x:c r="Y1089" s="226"/>
      <x:c r="AA1089" s="226"/>
      <x:c r="AB1089" s="222"/>
      <x:c r="AE1089" s="222"/>
      <x:c r="AF1089" s="222"/>
      <x:c r="AN1089" s="226"/>
      <x:c r="AO1089" s="226"/>
      <x:c r="AP1089" s="226"/>
      <x:c r="AS1089" s="23"/>
      <x:c r="AV1089" s="23"/>
      <x:c r="BF1089" s="226"/>
      <x:c r="BL1089" s="226"/>
      <x:c r="BM1089" s="226"/>
      <x:c r="BP1089" s="222"/>
      <x:c r="BW1089" s="226"/>
      <x:c r="BX1089" s="226"/>
      <x:c r="BY1089" s="226"/>
      <x:c r="BZ1089" s="226"/>
      <x:c r="CB1089" s="226"/>
    </x:row>
    <x:row r="1090" spans="1:80" x14ac:dyDescent="0.3">
      <x:c r="A1090" s="226"/>
      <x:c r="R1090" s="226"/>
      <x:c r="T1090" s="226"/>
      <x:c r="V1090" s="23"/>
      <x:c r="Y1090" s="226"/>
      <x:c r="AA1090" s="226"/>
      <x:c r="AB1090" s="226"/>
      <x:c r="AE1090" s="222"/>
      <x:c r="AF1090" s="226"/>
      <x:c r="AJ1090" s="226"/>
      <x:c r="AN1090" s="226"/>
      <x:c r="AO1090" s="226"/>
      <x:c r="AP1090" s="226"/>
      <x:c r="AS1090" s="23"/>
      <x:c r="AV1090" s="23"/>
      <x:c r="BF1090" s="226"/>
      <x:c r="BL1090" s="226"/>
      <x:c r="BM1090" s="226"/>
      <x:c r="BP1090" s="226"/>
      <x:c r="BW1090" s="226"/>
      <x:c r="BX1090" s="226"/>
      <x:c r="BY1090" s="226"/>
      <x:c r="BZ1090" s="226"/>
      <x:c r="CB1090" s="226"/>
    </x:row>
    <x:row r="1091" spans="1:80" x14ac:dyDescent="0.3">
      <x:c r="A1091" s="226"/>
      <x:c r="R1091" s="226"/>
      <x:c r="T1091" s="226"/>
      <x:c r="V1091" s="23"/>
      <x:c r="Y1091" s="226"/>
      <x:c r="AA1091" s="226"/>
      <x:c r="AB1091" s="222"/>
      <x:c r="AE1091" s="222"/>
      <x:c r="AF1091" s="222"/>
      <x:c r="AJ1091" s="226"/>
      <x:c r="AN1091" s="226"/>
      <x:c r="AO1091" s="226"/>
      <x:c r="AP1091" s="226"/>
      <x:c r="AS1091" s="23"/>
      <x:c r="AV1091" s="23"/>
      <x:c r="BF1091" s="226"/>
      <x:c r="BL1091" s="226"/>
      <x:c r="BM1091" s="226"/>
      <x:c r="BP1091" s="222"/>
      <x:c r="BW1091" s="226"/>
      <x:c r="BX1091" s="226"/>
      <x:c r="BY1091" s="226"/>
      <x:c r="BZ1091" s="226"/>
      <x:c r="CB1091" s="226"/>
    </x:row>
    <x:row r="1092" spans="1:80" x14ac:dyDescent="0.3">
      <x:c r="A1092" s="226"/>
      <x:c r="R1092" s="226"/>
      <x:c r="T1092" s="226"/>
      <x:c r="V1092" s="23"/>
      <x:c r="Y1092" s="226"/>
      <x:c r="AA1092" s="226"/>
      <x:c r="AB1092" s="222"/>
      <x:c r="AE1092" s="222"/>
      <x:c r="AF1092" s="222"/>
      <x:c r="AS1092" s="23"/>
      <x:c r="AV1092" s="23"/>
      <x:c r="BF1092" s="226"/>
      <x:c r="BL1092" s="226"/>
      <x:c r="BM1092" s="226"/>
      <x:c r="BP1092" s="222"/>
      <x:c r="BW1092" s="226"/>
      <x:c r="BX1092" s="226"/>
      <x:c r="BY1092" s="226"/>
      <x:c r="BZ1092" s="226"/>
      <x:c r="CB1092" s="226"/>
    </x:row>
    <x:row r="1093" spans="1:80" x14ac:dyDescent="0.3">
      <x:c r="A1093" s="226"/>
      <x:c r="R1093" s="226"/>
      <x:c r="T1093" s="226"/>
      <x:c r="V1093" s="23"/>
      <x:c r="Y1093" s="226"/>
      <x:c r="AA1093" s="226"/>
      <x:c r="AB1093" s="222"/>
      <x:c r="AE1093" s="222"/>
      <x:c r="AF1093" s="222"/>
      <x:c r="AN1093" s="226"/>
      <x:c r="AO1093" s="226"/>
      <x:c r="AP1093" s="226"/>
      <x:c r="AS1093" s="23"/>
      <x:c r="AV1093" s="23"/>
      <x:c r="BF1093" s="226"/>
      <x:c r="BL1093" s="226"/>
      <x:c r="BM1093" s="226"/>
      <x:c r="BP1093" s="222"/>
      <x:c r="BW1093" s="226"/>
      <x:c r="BX1093" s="226"/>
      <x:c r="BY1093" s="226"/>
      <x:c r="BZ1093" s="226"/>
      <x:c r="CB1093" s="226"/>
    </x:row>
    <x:row r="1094" spans="1:80" x14ac:dyDescent="0.3">
      <x:c r="A1094" s="226"/>
      <x:c r="R1094" s="226"/>
      <x:c r="T1094" s="226"/>
      <x:c r="V1094" s="23"/>
      <x:c r="Y1094" s="226"/>
      <x:c r="AA1094" s="226"/>
      <x:c r="AB1094" s="222"/>
      <x:c r="AE1094" s="222"/>
      <x:c r="AF1094" s="222"/>
      <x:c r="AN1094" s="226"/>
      <x:c r="AO1094" s="226"/>
      <x:c r="AS1094" s="23"/>
      <x:c r="AV1094" s="23"/>
      <x:c r="BF1094" s="226"/>
      <x:c r="BL1094" s="226"/>
      <x:c r="BM1094" s="226"/>
      <x:c r="BP1094" s="222"/>
      <x:c r="BW1094" s="226"/>
      <x:c r="BX1094" s="226"/>
      <x:c r="BY1094" s="226"/>
      <x:c r="BZ1094" s="226"/>
      <x:c r="CB1094" s="226"/>
    </x:row>
    <x:row r="1095" spans="1:80" x14ac:dyDescent="0.3">
      <x:c r="A1095" s="226"/>
      <x:c r="R1095" s="226"/>
      <x:c r="T1095" s="226"/>
      <x:c r="V1095" s="23"/>
      <x:c r="Y1095" s="226"/>
      <x:c r="AA1095" s="226"/>
      <x:c r="AB1095" s="222"/>
      <x:c r="AE1095" s="222"/>
      <x:c r="AF1095" s="222"/>
      <x:c r="AJ1095" s="226"/>
      <x:c r="AN1095" s="226"/>
      <x:c r="AO1095" s="226"/>
      <x:c r="AP1095" s="226"/>
      <x:c r="AS1095" s="23"/>
      <x:c r="AV1095" s="23"/>
      <x:c r="BF1095" s="226"/>
      <x:c r="BL1095" s="226"/>
      <x:c r="BM1095" s="226"/>
      <x:c r="BP1095" s="222"/>
      <x:c r="BW1095" s="226"/>
      <x:c r="BX1095" s="226"/>
      <x:c r="BY1095" s="226"/>
      <x:c r="BZ1095" s="226"/>
      <x:c r="CB1095" s="226"/>
    </x:row>
    <x:row r="1096" spans="1:80" x14ac:dyDescent="0.3">
      <x:c r="A1096" s="226"/>
      <x:c r="R1096" s="226"/>
      <x:c r="T1096" s="226"/>
      <x:c r="V1096" s="23"/>
      <x:c r="Y1096" s="226"/>
      <x:c r="AA1096" s="226"/>
      <x:c r="AB1096" s="222"/>
      <x:c r="AE1096" s="222"/>
      <x:c r="AF1096" s="222"/>
      <x:c r="AN1096" s="226"/>
      <x:c r="AO1096" s="226"/>
      <x:c r="AS1096" s="23"/>
      <x:c r="AV1096" s="23"/>
      <x:c r="BF1096" s="226"/>
      <x:c r="BL1096" s="226"/>
      <x:c r="BM1096" s="226"/>
      <x:c r="BP1096" s="222"/>
      <x:c r="BW1096" s="226"/>
      <x:c r="BX1096" s="226"/>
      <x:c r="BY1096" s="226"/>
      <x:c r="BZ1096" s="226"/>
      <x:c r="CB1096" s="226"/>
    </x:row>
    <x:row r="1097" spans="1:80" x14ac:dyDescent="0.3">
      <x:c r="A1097" s="226"/>
      <x:c r="R1097" s="226"/>
      <x:c r="T1097" s="226"/>
      <x:c r="V1097" s="23"/>
      <x:c r="Y1097" s="226"/>
      <x:c r="AA1097" s="226"/>
      <x:c r="AB1097" s="222"/>
      <x:c r="AE1097" s="222"/>
      <x:c r="AF1097" s="222"/>
      <x:c r="AN1097" s="226"/>
      <x:c r="AO1097" s="226"/>
      <x:c r="AP1097" s="226"/>
      <x:c r="AS1097" s="23"/>
      <x:c r="AV1097" s="23"/>
      <x:c r="BF1097" s="226"/>
      <x:c r="BL1097" s="226"/>
      <x:c r="BM1097" s="226"/>
      <x:c r="BP1097" s="222"/>
      <x:c r="BW1097" s="226"/>
      <x:c r="BX1097" s="226"/>
      <x:c r="BY1097" s="226"/>
      <x:c r="BZ1097" s="226"/>
      <x:c r="CB1097" s="226"/>
    </x:row>
    <x:row r="1098" spans="1:80" x14ac:dyDescent="0.3">
      <x:c r="A1098" s="226"/>
      <x:c r="R1098" s="226"/>
      <x:c r="T1098" s="226"/>
      <x:c r="V1098" s="23"/>
      <x:c r="Y1098" s="226"/>
      <x:c r="AA1098" s="226"/>
      <x:c r="AB1098" s="222"/>
      <x:c r="AE1098" s="222"/>
      <x:c r="AF1098" s="222"/>
      <x:c r="AJ1098" s="226"/>
      <x:c r="AO1098" s="226"/>
      <x:c r="AS1098" s="23"/>
      <x:c r="AV1098" s="23"/>
      <x:c r="BF1098" s="226"/>
      <x:c r="BL1098" s="226"/>
      <x:c r="BM1098" s="226"/>
      <x:c r="BP1098" s="222"/>
      <x:c r="BW1098" s="226"/>
      <x:c r="BX1098" s="226"/>
      <x:c r="BY1098" s="226"/>
      <x:c r="BZ1098" s="226"/>
      <x:c r="CB1098" s="226"/>
    </x:row>
    <x:row r="1099" spans="1:80" x14ac:dyDescent="0.3">
      <x:c r="A1099" s="226"/>
      <x:c r="R1099" s="226"/>
      <x:c r="T1099" s="226"/>
      <x:c r="V1099" s="23"/>
      <x:c r="Y1099" s="226"/>
      <x:c r="AA1099" s="226"/>
      <x:c r="AB1099" s="222"/>
      <x:c r="AE1099" s="222"/>
      <x:c r="AF1099" s="222"/>
      <x:c r="AO1099" s="226"/>
      <x:c r="AS1099" s="23"/>
      <x:c r="AV1099" s="23"/>
      <x:c r="BF1099" s="226"/>
      <x:c r="BL1099" s="226"/>
      <x:c r="BM1099" s="226"/>
      <x:c r="BP1099" s="222"/>
      <x:c r="BW1099" s="226"/>
      <x:c r="BX1099" s="226"/>
      <x:c r="BY1099" s="226"/>
      <x:c r="BZ1099" s="226"/>
      <x:c r="CB1099" s="226"/>
    </x:row>
    <x:row r="1100" spans="1:80" x14ac:dyDescent="0.3">
      <x:c r="A1100" s="226"/>
      <x:c r="R1100" s="226"/>
      <x:c r="T1100" s="226"/>
      <x:c r="V1100" s="23"/>
      <x:c r="Y1100" s="226"/>
      <x:c r="AA1100" s="226"/>
      <x:c r="AB1100" s="222"/>
      <x:c r="AE1100" s="222"/>
      <x:c r="AF1100" s="222"/>
      <x:c r="AJ1100" s="226"/>
      <x:c r="AN1100" s="226"/>
      <x:c r="AO1100" s="226"/>
      <x:c r="AP1100" s="226"/>
      <x:c r="AS1100" s="23"/>
      <x:c r="AV1100" s="23"/>
      <x:c r="BF1100" s="226"/>
      <x:c r="BL1100" s="226"/>
      <x:c r="BM1100" s="226"/>
      <x:c r="BP1100" s="222"/>
      <x:c r="BW1100" s="226"/>
      <x:c r="BX1100" s="226"/>
      <x:c r="BY1100" s="226"/>
      <x:c r="BZ1100" s="226"/>
      <x:c r="CB1100" s="226"/>
    </x:row>
    <x:row r="1101" spans="1:80" x14ac:dyDescent="0.3">
      <x:c r="A1101" s="226"/>
      <x:c r="R1101" s="226"/>
      <x:c r="T1101" s="226"/>
      <x:c r="V1101" s="23"/>
      <x:c r="Y1101" s="226"/>
      <x:c r="AA1101" s="226"/>
      <x:c r="AB1101" s="222"/>
      <x:c r="AE1101" s="222"/>
      <x:c r="AF1101" s="222"/>
      <x:c r="AS1101" s="23"/>
      <x:c r="AV1101" s="23"/>
      <x:c r="BF1101" s="226"/>
      <x:c r="BL1101" s="226"/>
      <x:c r="BM1101" s="226"/>
      <x:c r="BP1101" s="222"/>
      <x:c r="BW1101" s="226"/>
      <x:c r="BX1101" s="226"/>
      <x:c r="BY1101" s="226"/>
      <x:c r="BZ1101" s="226"/>
      <x:c r="CB1101" s="226"/>
    </x:row>
    <x:row r="1102" spans="1:80" x14ac:dyDescent="0.3">
      <x:c r="A1102" s="226"/>
      <x:c r="R1102" s="226"/>
      <x:c r="T1102" s="226"/>
      <x:c r="V1102" s="23"/>
      <x:c r="Y1102" s="226"/>
      <x:c r="AA1102" s="226"/>
      <x:c r="AB1102" s="222"/>
      <x:c r="AE1102" s="222"/>
      <x:c r="AF1102" s="222"/>
      <x:c r="AJ1102" s="226"/>
      <x:c r="AN1102" s="226"/>
      <x:c r="AO1102" s="226"/>
      <x:c r="AP1102" s="226"/>
      <x:c r="AS1102" s="23"/>
      <x:c r="AV1102" s="23"/>
      <x:c r="BF1102" s="226"/>
      <x:c r="BL1102" s="226"/>
      <x:c r="BM1102" s="226"/>
      <x:c r="BP1102" s="222"/>
      <x:c r="BW1102" s="226"/>
      <x:c r="BX1102" s="226"/>
      <x:c r="BY1102" s="226"/>
      <x:c r="BZ1102" s="226"/>
      <x:c r="CB1102" s="226"/>
    </x:row>
    <x:row r="1103" spans="1:80" x14ac:dyDescent="0.3">
      <x:c r="A1103" s="226"/>
      <x:c r="R1103" s="226"/>
      <x:c r="T1103" s="226"/>
      <x:c r="V1103" s="23"/>
      <x:c r="Y1103" s="226"/>
      <x:c r="AA1103" s="226"/>
      <x:c r="AB1103" s="222"/>
      <x:c r="AE1103" s="222"/>
      <x:c r="AF1103" s="222"/>
      <x:c r="AJ1103" s="226"/>
      <x:c r="AN1103" s="226"/>
      <x:c r="AO1103" s="226"/>
      <x:c r="AP1103" s="226"/>
      <x:c r="AS1103" s="23"/>
      <x:c r="AV1103" s="23"/>
      <x:c r="BF1103" s="226"/>
      <x:c r="BL1103" s="226"/>
      <x:c r="BM1103" s="226"/>
      <x:c r="BP1103" s="222"/>
      <x:c r="BW1103" s="226"/>
      <x:c r="BX1103" s="226"/>
      <x:c r="BY1103" s="226"/>
      <x:c r="BZ1103" s="226"/>
      <x:c r="CB1103" s="226"/>
    </x:row>
    <x:row r="1104" spans="1:80" x14ac:dyDescent="0.3">
      <x:c r="A1104" s="226"/>
      <x:c r="R1104" s="226"/>
      <x:c r="T1104" s="226"/>
      <x:c r="V1104" s="23"/>
      <x:c r="Y1104" s="226"/>
      <x:c r="AA1104" s="226"/>
      <x:c r="AB1104" s="222"/>
      <x:c r="AE1104" s="222"/>
      <x:c r="AF1104" s="222"/>
      <x:c r="AJ1104" s="226"/>
      <x:c r="AS1104" s="23"/>
      <x:c r="AV1104" s="23"/>
      <x:c r="BF1104" s="226"/>
      <x:c r="BL1104" s="226"/>
      <x:c r="BM1104" s="226"/>
      <x:c r="BP1104" s="222"/>
      <x:c r="BW1104" s="226"/>
      <x:c r="BX1104" s="226"/>
      <x:c r="BY1104" s="226"/>
      <x:c r="BZ1104" s="226"/>
      <x:c r="CB1104" s="226"/>
    </x:row>
    <x:row r="1105" spans="1:80" x14ac:dyDescent="0.3">
      <x:c r="A1105" s="226"/>
      <x:c r="R1105" s="226"/>
      <x:c r="T1105" s="226"/>
      <x:c r="V1105" s="23"/>
      <x:c r="Y1105" s="226"/>
      <x:c r="AA1105" s="226"/>
      <x:c r="AB1105" s="222"/>
      <x:c r="AE1105" s="222"/>
      <x:c r="AF1105" s="222"/>
      <x:c r="AN1105" s="226"/>
      <x:c r="AO1105" s="226"/>
      <x:c r="AP1105" s="226"/>
      <x:c r="AS1105" s="23"/>
      <x:c r="AV1105" s="23"/>
      <x:c r="BF1105" s="226"/>
      <x:c r="BL1105" s="226"/>
      <x:c r="BM1105" s="226"/>
      <x:c r="BP1105" s="222"/>
      <x:c r="BW1105" s="226"/>
      <x:c r="BX1105" s="226"/>
      <x:c r="BY1105" s="226"/>
      <x:c r="BZ1105" s="226"/>
      <x:c r="CB1105" s="226"/>
    </x:row>
    <x:row r="1106" spans="1:80" x14ac:dyDescent="0.3">
      <x:c r="A1106" s="226"/>
      <x:c r="R1106" s="226"/>
      <x:c r="T1106" s="226"/>
      <x:c r="V1106" s="23"/>
      <x:c r="Y1106" s="226"/>
      <x:c r="AA1106" s="226"/>
      <x:c r="AB1106" s="222"/>
      <x:c r="AE1106" s="222"/>
      <x:c r="AF1106" s="222"/>
      <x:c r="AS1106" s="23"/>
      <x:c r="AV1106" s="23"/>
      <x:c r="BF1106" s="226"/>
      <x:c r="BL1106" s="226"/>
      <x:c r="BM1106" s="226"/>
      <x:c r="BP1106" s="222"/>
      <x:c r="BW1106" s="226"/>
      <x:c r="BX1106" s="226"/>
      <x:c r="BY1106" s="226"/>
      <x:c r="BZ1106" s="226"/>
      <x:c r="CB1106" s="226"/>
    </x:row>
    <x:row r="1107" spans="1:80" x14ac:dyDescent="0.3">
      <x:c r="A1107" s="226"/>
      <x:c r="R1107" s="226"/>
      <x:c r="T1107" s="226"/>
      <x:c r="V1107" s="23"/>
      <x:c r="Y1107" s="226"/>
      <x:c r="AA1107" s="226"/>
      <x:c r="AB1107" s="222"/>
      <x:c r="AE1107" s="222"/>
      <x:c r="AF1107" s="222"/>
      <x:c r="AS1107" s="23"/>
      <x:c r="AV1107" s="23"/>
      <x:c r="BF1107" s="226"/>
      <x:c r="BL1107" s="226"/>
      <x:c r="BM1107" s="226"/>
      <x:c r="BP1107" s="222"/>
      <x:c r="BW1107" s="226"/>
      <x:c r="BX1107" s="226"/>
      <x:c r="BY1107" s="226"/>
      <x:c r="BZ1107" s="226"/>
      <x:c r="CB1107" s="226"/>
    </x:row>
    <x:row r="1108" spans="1:80" x14ac:dyDescent="0.3">
      <x:c r="A1108" s="226"/>
      <x:c r="R1108" s="226"/>
      <x:c r="T1108" s="226"/>
      <x:c r="V1108" s="23"/>
      <x:c r="Y1108" s="226"/>
      <x:c r="AA1108" s="226"/>
      <x:c r="AB1108" s="222"/>
      <x:c r="AE1108" s="222"/>
      <x:c r="AF1108" s="222"/>
      <x:c r="AJ1108" s="226"/>
      <x:c r="AS1108" s="23"/>
      <x:c r="AV1108" s="23"/>
      <x:c r="BF1108" s="226"/>
      <x:c r="BL1108" s="226"/>
      <x:c r="BM1108" s="226"/>
      <x:c r="BP1108" s="222"/>
      <x:c r="BW1108" s="226"/>
      <x:c r="BX1108" s="226"/>
      <x:c r="BY1108" s="226"/>
      <x:c r="BZ1108" s="226"/>
      <x:c r="CB1108" s="226"/>
    </x:row>
    <x:row r="1109" spans="1:80" x14ac:dyDescent="0.3">
      <x:c r="A1109" s="226"/>
      <x:c r="R1109" s="226"/>
      <x:c r="T1109" s="226"/>
      <x:c r="V1109" s="23"/>
      <x:c r="Y1109" s="226"/>
      <x:c r="AA1109" s="226"/>
      <x:c r="AB1109" s="226"/>
      <x:c r="AE1109" s="226"/>
      <x:c r="AF1109" s="226"/>
      <x:c r="AN1109" s="226"/>
      <x:c r="AO1109" s="226"/>
      <x:c r="AS1109" s="23"/>
      <x:c r="AV1109" s="23"/>
      <x:c r="BF1109" s="226"/>
      <x:c r="BL1109" s="226"/>
      <x:c r="BM1109" s="226"/>
      <x:c r="BP1109" s="226"/>
      <x:c r="BW1109" s="226"/>
      <x:c r="BX1109" s="226"/>
      <x:c r="BY1109" s="226"/>
      <x:c r="BZ1109" s="226"/>
      <x:c r="CB1109" s="226"/>
    </x:row>
    <x:row r="1110" spans="1:80" x14ac:dyDescent="0.3">
      <x:c r="A1110" s="226"/>
      <x:c r="R1110" s="226"/>
      <x:c r="T1110" s="226"/>
      <x:c r="V1110" s="23"/>
      <x:c r="Y1110" s="226"/>
      <x:c r="AA1110" s="226"/>
      <x:c r="AB1110" s="222"/>
      <x:c r="AE1110" s="222"/>
      <x:c r="AF1110" s="222"/>
      <x:c r="AS1110" s="23"/>
      <x:c r="AV1110" s="23"/>
      <x:c r="BF1110" s="226"/>
      <x:c r="BL1110" s="226"/>
      <x:c r="BM1110" s="226"/>
      <x:c r="BP1110" s="222"/>
      <x:c r="BW1110" s="226"/>
      <x:c r="BX1110" s="226"/>
      <x:c r="BY1110" s="226"/>
      <x:c r="BZ1110" s="226"/>
      <x:c r="CB1110" s="226"/>
    </x:row>
    <x:row r="1111" spans="1:80" x14ac:dyDescent="0.3">
      <x:c r="A1111" s="226"/>
      <x:c r="R1111" s="226"/>
      <x:c r="T1111" s="226"/>
      <x:c r="V1111" s="23"/>
      <x:c r="Y1111" s="226"/>
      <x:c r="AA1111" s="226"/>
      <x:c r="AB1111" s="222"/>
      <x:c r="AE1111" s="222"/>
      <x:c r="AF1111" s="222"/>
      <x:c r="AO1111" s="226"/>
      <x:c r="AS1111" s="23"/>
      <x:c r="AV1111" s="23"/>
      <x:c r="BF1111" s="226"/>
      <x:c r="BL1111" s="226"/>
      <x:c r="BM1111" s="226"/>
      <x:c r="BP1111" s="222"/>
      <x:c r="BW1111" s="226"/>
      <x:c r="BX1111" s="226"/>
      <x:c r="BY1111" s="226"/>
      <x:c r="BZ1111" s="226"/>
      <x:c r="CB1111" s="226"/>
    </x:row>
    <x:row r="1112" spans="1:80" x14ac:dyDescent="0.3">
      <x:c r="A1112" s="226"/>
      <x:c r="R1112" s="226"/>
      <x:c r="T1112" s="226"/>
      <x:c r="V1112" s="23"/>
      <x:c r="Y1112" s="226"/>
      <x:c r="AA1112" s="226"/>
      <x:c r="AB1112" s="222"/>
      <x:c r="AE1112" s="222"/>
      <x:c r="AF1112" s="222"/>
      <x:c r="AJ1112" s="226"/>
      <x:c r="AS1112" s="23"/>
      <x:c r="AV1112" s="23"/>
      <x:c r="BF1112" s="226"/>
      <x:c r="BL1112" s="226"/>
      <x:c r="BM1112" s="226"/>
      <x:c r="BP1112" s="222"/>
      <x:c r="BW1112" s="226"/>
      <x:c r="BX1112" s="226"/>
      <x:c r="BY1112" s="226"/>
      <x:c r="BZ1112" s="226"/>
      <x:c r="CB1112" s="226"/>
    </x:row>
    <x:row r="1113" spans="1:80" x14ac:dyDescent="0.3">
      <x:c r="A1113" s="226"/>
      <x:c r="R1113" s="226"/>
      <x:c r="T1113" s="226"/>
      <x:c r="V1113" s="23"/>
      <x:c r="Y1113" s="226"/>
      <x:c r="AA1113" s="226"/>
      <x:c r="AB1113" s="222"/>
      <x:c r="AE1113" s="222"/>
      <x:c r="AF1113" s="222"/>
      <x:c r="AJ1113" s="226"/>
      <x:c r="AO1113" s="226"/>
      <x:c r="AS1113" s="23"/>
      <x:c r="AV1113" s="23"/>
      <x:c r="BF1113" s="226"/>
      <x:c r="BL1113" s="226"/>
      <x:c r="BM1113" s="226"/>
      <x:c r="BP1113" s="222"/>
      <x:c r="BW1113" s="226"/>
      <x:c r="BX1113" s="226"/>
      <x:c r="BY1113" s="226"/>
      <x:c r="BZ1113" s="226"/>
      <x:c r="CB1113" s="226"/>
    </x:row>
    <x:row r="1114" spans="1:80" x14ac:dyDescent="0.3">
      <x:c r="A1114" s="226"/>
      <x:c r="R1114" s="226"/>
      <x:c r="T1114" s="226"/>
      <x:c r="V1114" s="23"/>
      <x:c r="Y1114" s="226"/>
      <x:c r="AA1114" s="226"/>
      <x:c r="AB1114" s="222"/>
      <x:c r="AE1114" s="222"/>
      <x:c r="AF1114" s="222"/>
      <x:c r="AJ1114" s="226"/>
      <x:c r="AN1114" s="226"/>
      <x:c r="AO1114" s="226"/>
      <x:c r="AP1114" s="226"/>
      <x:c r="AS1114" s="23"/>
      <x:c r="AV1114" s="23"/>
      <x:c r="BF1114" s="226"/>
      <x:c r="BL1114" s="226"/>
      <x:c r="BM1114" s="226"/>
      <x:c r="BP1114" s="222"/>
      <x:c r="BW1114" s="226"/>
      <x:c r="BX1114" s="226"/>
      <x:c r="BY1114" s="226"/>
      <x:c r="BZ1114" s="226"/>
      <x:c r="CB1114" s="226"/>
    </x:row>
    <x:row r="1115" spans="1:80" x14ac:dyDescent="0.3">
      <x:c r="A1115" s="226"/>
      <x:c r="R1115" s="226"/>
      <x:c r="T1115" s="226"/>
      <x:c r="V1115" s="23"/>
      <x:c r="Y1115" s="226"/>
      <x:c r="AA1115" s="226"/>
      <x:c r="AB1115" s="222"/>
      <x:c r="AE1115" s="222"/>
      <x:c r="AF1115" s="222"/>
      <x:c r="AJ1115" s="226"/>
      <x:c r="AN1115" s="226"/>
      <x:c r="AO1115" s="226"/>
      <x:c r="AP1115" s="226"/>
      <x:c r="AS1115" s="23"/>
      <x:c r="AV1115" s="23"/>
      <x:c r="BF1115" s="226"/>
      <x:c r="BL1115" s="226"/>
      <x:c r="BM1115" s="226"/>
      <x:c r="BP1115" s="222"/>
      <x:c r="BW1115" s="226"/>
      <x:c r="BX1115" s="226"/>
      <x:c r="BY1115" s="226"/>
      <x:c r="BZ1115" s="226"/>
      <x:c r="CB1115" s="226"/>
    </x:row>
    <x:row r="1116" spans="1:80" x14ac:dyDescent="0.3">
      <x:c r="A1116" s="226"/>
      <x:c r="R1116" s="226"/>
      <x:c r="T1116" s="226"/>
      <x:c r="V1116" s="23"/>
      <x:c r="Y1116" s="226"/>
      <x:c r="AA1116" s="226"/>
      <x:c r="AB1116" s="222"/>
      <x:c r="AE1116" s="222"/>
      <x:c r="AF1116" s="222"/>
      <x:c r="AO1116" s="226"/>
      <x:c r="AS1116" s="23"/>
      <x:c r="AV1116" s="23"/>
      <x:c r="BF1116" s="226"/>
      <x:c r="BL1116" s="226"/>
      <x:c r="BM1116" s="226"/>
      <x:c r="BP1116" s="222"/>
      <x:c r="BW1116" s="226"/>
      <x:c r="BX1116" s="226"/>
      <x:c r="BY1116" s="226"/>
      <x:c r="BZ1116" s="226"/>
      <x:c r="CB1116" s="226"/>
    </x:row>
    <x:row r="1117" spans="1:80" x14ac:dyDescent="0.3">
      <x:c r="A1117" s="226"/>
      <x:c r="R1117" s="226"/>
      <x:c r="T1117" s="226"/>
      <x:c r="V1117" s="23"/>
      <x:c r="Y1117" s="226"/>
      <x:c r="AA1117" s="226"/>
      <x:c r="AB1117" s="222"/>
      <x:c r="AE1117" s="222"/>
      <x:c r="AF1117" s="222"/>
      <x:c r="AJ1117" s="226"/>
      <x:c r="AN1117" s="226"/>
      <x:c r="AO1117" s="226"/>
      <x:c r="AP1117" s="226"/>
      <x:c r="AS1117" s="23"/>
      <x:c r="AV1117" s="23"/>
      <x:c r="BF1117" s="226"/>
      <x:c r="BL1117" s="226"/>
      <x:c r="BM1117" s="226"/>
      <x:c r="BP1117" s="222"/>
      <x:c r="BW1117" s="226"/>
      <x:c r="BX1117" s="226"/>
      <x:c r="BY1117" s="226"/>
      <x:c r="BZ1117" s="226"/>
      <x:c r="CB1117" s="226"/>
    </x:row>
    <x:row r="1118" spans="1:80" x14ac:dyDescent="0.3">
      <x:c r="A1118" s="226"/>
      <x:c r="R1118" s="226"/>
      <x:c r="T1118" s="226"/>
      <x:c r="V1118" s="23"/>
      <x:c r="Y1118" s="226"/>
      <x:c r="AA1118" s="226"/>
      <x:c r="AB1118" s="222"/>
      <x:c r="AE1118" s="222"/>
      <x:c r="AF1118" s="222"/>
      <x:c r="AJ1118" s="226"/>
      <x:c r="AN1118" s="226"/>
      <x:c r="AO1118" s="226"/>
      <x:c r="AP1118" s="226"/>
      <x:c r="AS1118" s="23"/>
      <x:c r="AV1118" s="23"/>
      <x:c r="BF1118" s="226"/>
      <x:c r="BL1118" s="226"/>
      <x:c r="BM1118" s="226"/>
      <x:c r="BP1118" s="222"/>
      <x:c r="BW1118" s="226"/>
      <x:c r="BX1118" s="226"/>
      <x:c r="BY1118" s="226"/>
      <x:c r="BZ1118" s="226"/>
      <x:c r="CB1118" s="226"/>
    </x:row>
    <x:row r="1119" spans="1:80" x14ac:dyDescent="0.3">
      <x:c r="A1119" s="226"/>
      <x:c r="R1119" s="226"/>
      <x:c r="T1119" s="226"/>
      <x:c r="V1119" s="23"/>
      <x:c r="Y1119" s="226"/>
      <x:c r="AA1119" s="226"/>
      <x:c r="AB1119" s="222"/>
      <x:c r="AE1119" s="222"/>
      <x:c r="AF1119" s="222"/>
      <x:c r="AN1119" s="226"/>
      <x:c r="AO1119" s="226"/>
      <x:c r="AP1119" s="226"/>
      <x:c r="AQ1119" s="226"/>
      <x:c r="AS1119" s="23"/>
      <x:c r="AV1119" s="23"/>
      <x:c r="BF1119" s="226"/>
      <x:c r="BL1119" s="226"/>
      <x:c r="BM1119" s="226"/>
      <x:c r="BP1119" s="222"/>
      <x:c r="BW1119" s="226"/>
      <x:c r="BX1119" s="226"/>
      <x:c r="BY1119" s="226"/>
      <x:c r="BZ1119" s="226"/>
      <x:c r="CB1119" s="226"/>
    </x:row>
    <x:row r="1120" spans="1:80" x14ac:dyDescent="0.3">
      <x:c r="A1120" s="226"/>
      <x:c r="R1120" s="226"/>
      <x:c r="T1120" s="226"/>
      <x:c r="V1120" s="23"/>
      <x:c r="Y1120" s="226"/>
      <x:c r="AA1120" s="226"/>
      <x:c r="AB1120" s="222"/>
      <x:c r="AE1120" s="222"/>
      <x:c r="AF1120" s="222"/>
      <x:c r="AO1120" s="226"/>
      <x:c r="AS1120" s="23"/>
      <x:c r="AV1120" s="23"/>
      <x:c r="BF1120" s="226"/>
      <x:c r="BL1120" s="226"/>
      <x:c r="BM1120" s="226"/>
      <x:c r="BP1120" s="222"/>
      <x:c r="BW1120" s="226"/>
      <x:c r="BX1120" s="226"/>
      <x:c r="BY1120" s="226"/>
      <x:c r="BZ1120" s="226"/>
      <x:c r="CB1120" s="226"/>
    </x:row>
    <x:row r="1121" spans="1:80" x14ac:dyDescent="0.3">
      <x:c r="A1121" s="226"/>
      <x:c r="R1121" s="226"/>
      <x:c r="T1121" s="226"/>
      <x:c r="V1121" s="23"/>
      <x:c r="Y1121" s="226"/>
      <x:c r="AA1121" s="226"/>
      <x:c r="AB1121" s="222"/>
      <x:c r="AE1121" s="222"/>
      <x:c r="AF1121" s="222"/>
      <x:c r="AS1121" s="23"/>
      <x:c r="AV1121" s="23"/>
      <x:c r="BF1121" s="226"/>
      <x:c r="BL1121" s="226"/>
      <x:c r="BM1121" s="226"/>
      <x:c r="BP1121" s="222"/>
      <x:c r="BW1121" s="226"/>
      <x:c r="BX1121" s="226"/>
      <x:c r="BY1121" s="226"/>
      <x:c r="BZ1121" s="226"/>
      <x:c r="CB1121" s="226"/>
    </x:row>
    <x:row r="1122" spans="1:80" x14ac:dyDescent="0.3">
      <x:c r="A1122" s="226"/>
      <x:c r="R1122" s="226"/>
      <x:c r="T1122" s="226"/>
      <x:c r="V1122" s="23"/>
      <x:c r="Y1122" s="226"/>
      <x:c r="AA1122" s="226"/>
      <x:c r="AB1122" s="222"/>
      <x:c r="AE1122" s="222"/>
      <x:c r="AF1122" s="222"/>
      <x:c r="AN1122" s="226"/>
      <x:c r="AO1122" s="226"/>
      <x:c r="AP1122" s="226"/>
      <x:c r="AS1122" s="23"/>
      <x:c r="AV1122" s="23"/>
      <x:c r="BF1122" s="226"/>
      <x:c r="BL1122" s="226"/>
      <x:c r="BM1122" s="226"/>
      <x:c r="BP1122" s="222"/>
      <x:c r="BW1122" s="226"/>
      <x:c r="BX1122" s="226"/>
      <x:c r="BY1122" s="226"/>
      <x:c r="BZ1122" s="226"/>
      <x:c r="CB1122" s="226"/>
    </x:row>
    <x:row r="1123" spans="1:80" x14ac:dyDescent="0.3">
      <x:c r="A1123" s="226"/>
      <x:c r="R1123" s="226"/>
      <x:c r="T1123" s="226"/>
      <x:c r="V1123" s="23"/>
      <x:c r="Y1123" s="226"/>
      <x:c r="AA1123" s="226"/>
      <x:c r="AB1123" s="222"/>
      <x:c r="AE1123" s="222"/>
      <x:c r="AF1123" s="222"/>
      <x:c r="AJ1123" s="226"/>
      <x:c r="AN1123" s="226"/>
      <x:c r="AO1123" s="226"/>
      <x:c r="AP1123" s="226"/>
      <x:c r="AS1123" s="23"/>
      <x:c r="AV1123" s="23"/>
      <x:c r="BF1123" s="226"/>
      <x:c r="BL1123" s="226"/>
      <x:c r="BM1123" s="226"/>
      <x:c r="BP1123" s="222"/>
      <x:c r="BW1123" s="226"/>
      <x:c r="BX1123" s="226"/>
      <x:c r="BY1123" s="226"/>
      <x:c r="BZ1123" s="226"/>
      <x:c r="CB1123" s="226"/>
    </x:row>
    <x:row r="1124" spans="1:80" x14ac:dyDescent="0.3">
      <x:c r="A1124" s="226"/>
      <x:c r="R1124" s="226"/>
      <x:c r="T1124" s="226"/>
      <x:c r="V1124" s="23"/>
      <x:c r="Y1124" s="226"/>
      <x:c r="AA1124" s="226"/>
      <x:c r="AB1124" s="222"/>
      <x:c r="AE1124" s="222"/>
      <x:c r="AF1124" s="222"/>
      <x:c r="AO1124" s="226"/>
      <x:c r="AS1124" s="23"/>
      <x:c r="AV1124" s="23"/>
      <x:c r="BF1124" s="226"/>
      <x:c r="BL1124" s="226"/>
      <x:c r="BM1124" s="226"/>
      <x:c r="BP1124" s="222"/>
      <x:c r="BW1124" s="226"/>
      <x:c r="BX1124" s="226"/>
      <x:c r="BY1124" s="226"/>
      <x:c r="BZ1124" s="226"/>
      <x:c r="CB1124" s="226"/>
    </x:row>
    <x:row r="1125" spans="1:80" x14ac:dyDescent="0.3">
      <x:c r="A1125" s="226"/>
      <x:c r="R1125" s="226"/>
      <x:c r="T1125" s="226"/>
      <x:c r="V1125" s="23"/>
      <x:c r="Y1125" s="226"/>
      <x:c r="AA1125" s="222"/>
      <x:c r="AB1125" s="222"/>
      <x:c r="AE1125" s="226"/>
      <x:c r="AF1125" s="222"/>
      <x:c r="AS1125" s="23"/>
      <x:c r="AV1125" s="23"/>
      <x:c r="BF1125" s="226"/>
      <x:c r="BL1125" s="226"/>
      <x:c r="BM1125" s="226"/>
      <x:c r="BP1125" s="222"/>
      <x:c r="BW1125" s="226"/>
      <x:c r="BX1125" s="222"/>
      <x:c r="BY1125" s="226"/>
      <x:c r="BZ1125" s="226"/>
      <x:c r="CB1125" s="226"/>
    </x:row>
    <x:row r="1126" spans="1:80" x14ac:dyDescent="0.3">
      <x:c r="A1126" s="226"/>
      <x:c r="R1126" s="226"/>
      <x:c r="T1126" s="226"/>
      <x:c r="V1126" s="23"/>
      <x:c r="Y1126" s="222"/>
      <x:c r="AA1126" s="226"/>
      <x:c r="AB1126" s="222"/>
      <x:c r="AE1126" s="222"/>
      <x:c r="AF1126" s="222"/>
      <x:c r="AN1126" s="226"/>
      <x:c r="AO1126" s="226"/>
      <x:c r="AP1126" s="226"/>
      <x:c r="AS1126" s="23"/>
      <x:c r="AV1126" s="23"/>
      <x:c r="BF1126" s="226"/>
      <x:c r="BL1126" s="226"/>
      <x:c r="BM1126" s="226"/>
      <x:c r="BP1126" s="222"/>
      <x:c r="BW1126" s="226"/>
      <x:c r="BX1126" s="226"/>
      <x:c r="BY1126" s="226"/>
      <x:c r="BZ1126" s="226"/>
      <x:c r="CB1126" s="226"/>
    </x:row>
    <x:row r="1127" spans="1:80" x14ac:dyDescent="0.3">
      <x:c r="A1127" s="226"/>
      <x:c r="R1127" s="226"/>
      <x:c r="T1127" s="226"/>
      <x:c r="V1127" s="23"/>
      <x:c r="Y1127" s="222"/>
      <x:c r="AA1127" s="226"/>
      <x:c r="AB1127" s="222"/>
      <x:c r="AE1127" s="222"/>
      <x:c r="AF1127" s="222"/>
      <x:c r="AO1127" s="226"/>
      <x:c r="AS1127" s="23"/>
      <x:c r="AV1127" s="23"/>
      <x:c r="BF1127" s="226"/>
      <x:c r="BL1127" s="226"/>
      <x:c r="BM1127" s="226"/>
      <x:c r="BP1127" s="222"/>
      <x:c r="BW1127" s="226"/>
      <x:c r="BX1127" s="226"/>
      <x:c r="BY1127" s="226"/>
      <x:c r="BZ1127" s="226"/>
      <x:c r="CB1127" s="226"/>
    </x:row>
    <x:row r="1128" spans="1:80" x14ac:dyDescent="0.3">
      <x:c r="A1128" s="226"/>
      <x:c r="R1128" s="226"/>
      <x:c r="T1128" s="226"/>
      <x:c r="V1128" s="23"/>
      <x:c r="Y1128" s="222"/>
      <x:c r="AA1128" s="226"/>
      <x:c r="AB1128" s="226"/>
      <x:c r="AE1128" s="222"/>
      <x:c r="AF1128" s="226"/>
      <x:c r="AJ1128" s="148"/>
      <x:c r="AS1128" s="23"/>
      <x:c r="AV1128" s="23"/>
      <x:c r="BF1128" s="226"/>
      <x:c r="BK1128" s="23"/>
      <x:c r="BL1128" s="226"/>
      <x:c r="BM1128" s="226"/>
      <x:c r="BP1128" s="226"/>
      <x:c r="BW1128" s="226"/>
      <x:c r="BX1128" s="226"/>
      <x:c r="BY1128" s="226"/>
      <x:c r="BZ1128" s="226"/>
      <x:c r="CB1128" s="226"/>
    </x:row>
    <x:row r="1129" spans="1:80" x14ac:dyDescent="0.3">
      <x:c r="A1129" s="226"/>
      <x:c r="R1129" s="226"/>
      <x:c r="T1129" s="226"/>
      <x:c r="V1129" s="23"/>
      <x:c r="Y1129" s="222"/>
      <x:c r="AA1129" s="226"/>
      <x:c r="AB1129" s="222"/>
      <x:c r="AE1129" s="222"/>
      <x:c r="AF1129" s="222"/>
      <x:c r="AO1129" s="226"/>
      <x:c r="AS1129" s="23"/>
      <x:c r="AV1129" s="23"/>
      <x:c r="BF1129" s="226"/>
      <x:c r="BL1129" s="226"/>
      <x:c r="BM1129" s="226"/>
      <x:c r="BP1129" s="222"/>
      <x:c r="BW1129" s="226"/>
      <x:c r="BX1129" s="226"/>
      <x:c r="BY1129" s="226"/>
      <x:c r="BZ1129" s="226"/>
      <x:c r="CB1129" s="226"/>
    </x:row>
    <x:row r="1130" spans="1:80" x14ac:dyDescent="0.3">
      <x:c r="A1130" s="226"/>
      <x:c r="R1130" s="226"/>
      <x:c r="T1130" s="226"/>
      <x:c r="V1130" s="23"/>
      <x:c r="Y1130" s="222"/>
      <x:c r="AA1130" s="226"/>
      <x:c r="AB1130" s="222"/>
      <x:c r="AE1130" s="226"/>
      <x:c r="AF1130" s="226"/>
      <x:c r="AN1130" s="226"/>
      <x:c r="AO1130" s="226"/>
      <x:c r="AS1130" s="23"/>
      <x:c r="AV1130" s="23"/>
      <x:c r="BF1130" s="226"/>
      <x:c r="BL1130" s="226"/>
      <x:c r="BM1130" s="226"/>
      <x:c r="BP1130" s="226"/>
      <x:c r="BW1130" s="226"/>
      <x:c r="BX1130" s="226"/>
      <x:c r="BY1130" s="226"/>
      <x:c r="BZ1130" s="226"/>
      <x:c r="CB1130" s="226"/>
    </x:row>
    <x:row r="1131" spans="1:80" x14ac:dyDescent="0.3">
      <x:c r="A1131" s="226"/>
      <x:c r="R1131" s="226"/>
      <x:c r="T1131" s="226"/>
      <x:c r="V1131" s="23"/>
      <x:c r="Y1131" s="222"/>
      <x:c r="AA1131" s="226"/>
      <x:c r="AB1131" s="222"/>
      <x:c r="AE1131" s="222"/>
      <x:c r="AF1131" s="222"/>
      <x:c r="AS1131" s="23"/>
      <x:c r="AV1131" s="23"/>
      <x:c r="BF1131" s="226"/>
      <x:c r="BL1131" s="226"/>
      <x:c r="BM1131" s="226"/>
      <x:c r="BP1131" s="222"/>
      <x:c r="BW1131" s="226"/>
      <x:c r="BX1131" s="226"/>
      <x:c r="BY1131" s="226"/>
      <x:c r="BZ1131" s="226"/>
      <x:c r="CB1131" s="226"/>
    </x:row>
    <x:row r="1132" spans="1:80" x14ac:dyDescent="0.3">
      <x:c r="A1132" s="226"/>
      <x:c r="R1132" s="226"/>
      <x:c r="T1132" s="226"/>
      <x:c r="V1132" s="23"/>
      <x:c r="Y1132" s="222"/>
      <x:c r="AA1132" s="226"/>
      <x:c r="AB1132" s="222"/>
      <x:c r="AE1132" s="222"/>
      <x:c r="AF1132" s="226"/>
      <x:c r="AN1132" s="226"/>
      <x:c r="AO1132" s="226"/>
      <x:c r="AS1132" s="23"/>
      <x:c r="AV1132" s="23"/>
      <x:c r="BF1132" s="226"/>
      <x:c r="BL1132" s="226"/>
      <x:c r="BM1132" s="226"/>
      <x:c r="BP1132" s="226"/>
      <x:c r="BW1132" s="226"/>
      <x:c r="BX1132" s="226"/>
      <x:c r="BY1132" s="226"/>
      <x:c r="BZ1132" s="226"/>
      <x:c r="CB1132" s="226"/>
    </x:row>
    <x:row r="1133" spans="1:80" x14ac:dyDescent="0.3">
      <x:c r="A1133" s="226"/>
      <x:c r="R1133" s="226"/>
      <x:c r="T1133" s="226"/>
      <x:c r="V1133" s="23"/>
      <x:c r="Y1133" s="222"/>
      <x:c r="AA1133" s="226"/>
      <x:c r="AB1133" s="222"/>
      <x:c r="AE1133" s="222"/>
      <x:c r="AF1133" s="222"/>
      <x:c r="AN1133" s="226"/>
      <x:c r="AO1133" s="226"/>
      <x:c r="AP1133" s="226"/>
      <x:c r="AS1133" s="23"/>
      <x:c r="AV1133" s="23"/>
      <x:c r="BF1133" s="226"/>
      <x:c r="BL1133" s="226"/>
      <x:c r="BM1133" s="226"/>
      <x:c r="BP1133" s="222"/>
      <x:c r="BW1133" s="226"/>
      <x:c r="BX1133" s="226"/>
      <x:c r="BY1133" s="226"/>
      <x:c r="BZ1133" s="226"/>
      <x:c r="CB1133" s="226"/>
    </x:row>
    <x:row r="1134" spans="1:80" x14ac:dyDescent="0.3">
      <x:c r="A1134" s="226"/>
      <x:c r="R1134" s="226"/>
      <x:c r="T1134" s="226"/>
      <x:c r="V1134" s="23"/>
      <x:c r="Y1134" s="222"/>
      <x:c r="AA1134" s="226"/>
      <x:c r="AB1134" s="222"/>
      <x:c r="AE1134" s="222"/>
      <x:c r="AF1134" s="222"/>
      <x:c r="AN1134" s="226"/>
      <x:c r="AO1134" s="226"/>
      <x:c r="AP1134" s="226"/>
      <x:c r="AS1134" s="23"/>
      <x:c r="AV1134" s="23"/>
      <x:c r="BF1134" s="226"/>
      <x:c r="BL1134" s="226"/>
      <x:c r="BM1134" s="226"/>
      <x:c r="BP1134" s="222"/>
      <x:c r="BW1134" s="226"/>
      <x:c r="BX1134" s="226"/>
      <x:c r="BY1134" s="226"/>
      <x:c r="BZ1134" s="226"/>
      <x:c r="CB1134" s="226"/>
    </x:row>
    <x:row r="1135" spans="1:80" x14ac:dyDescent="0.3">
      <x:c r="A1135" s="226"/>
      <x:c r="R1135" s="226"/>
      <x:c r="T1135" s="226"/>
      <x:c r="V1135" s="23"/>
      <x:c r="Y1135" s="222"/>
      <x:c r="AA1135" s="226"/>
      <x:c r="AB1135" s="222"/>
      <x:c r="AE1135" s="222"/>
      <x:c r="AF1135" s="222"/>
      <x:c r="AN1135" s="226"/>
      <x:c r="AO1135" s="226"/>
      <x:c r="AP1135" s="226"/>
      <x:c r="AS1135" s="23"/>
      <x:c r="AV1135" s="23"/>
      <x:c r="BF1135" s="226"/>
      <x:c r="BL1135" s="226"/>
      <x:c r="BM1135" s="226"/>
      <x:c r="BP1135" s="222"/>
      <x:c r="BW1135" s="226"/>
      <x:c r="BX1135" s="226"/>
      <x:c r="BY1135" s="226"/>
      <x:c r="BZ1135" s="226"/>
      <x:c r="CB1135" s="226"/>
    </x:row>
    <x:row r="1136" spans="1:80" x14ac:dyDescent="0.3">
      <x:c r="A1136" s="226"/>
      <x:c r="R1136" s="226"/>
      <x:c r="T1136" s="226"/>
      <x:c r="V1136" s="23"/>
      <x:c r="Y1136" s="222"/>
      <x:c r="AA1136" s="226"/>
      <x:c r="AB1136" s="226"/>
      <x:c r="AE1136" s="222"/>
      <x:c r="AF1136" s="222"/>
      <x:c r="AN1136" s="226"/>
      <x:c r="AO1136" s="226"/>
      <x:c r="AP1136" s="226"/>
      <x:c r="AS1136" s="23"/>
      <x:c r="AV1136" s="23"/>
      <x:c r="BF1136" s="226"/>
      <x:c r="BL1136" s="226"/>
      <x:c r="BM1136" s="226"/>
      <x:c r="BP1136" s="222"/>
      <x:c r="BW1136" s="226"/>
      <x:c r="BX1136" s="226"/>
      <x:c r="BY1136" s="226"/>
      <x:c r="BZ1136" s="226"/>
      <x:c r="CB1136" s="226"/>
    </x:row>
    <x:row r="1137" spans="1:80" x14ac:dyDescent="0.3">
      <x:c r="A1137" s="226"/>
      <x:c r="R1137" s="226"/>
      <x:c r="T1137" s="226"/>
      <x:c r="V1137" s="23"/>
      <x:c r="Y1137" s="222"/>
      <x:c r="AA1137" s="226"/>
      <x:c r="AB1137" s="222"/>
      <x:c r="AE1137" s="222"/>
      <x:c r="AF1137" s="222"/>
      <x:c r="AN1137" s="226"/>
      <x:c r="AO1137" s="226"/>
      <x:c r="AP1137" s="226"/>
      <x:c r="AS1137" s="23"/>
      <x:c r="AV1137" s="23"/>
      <x:c r="BF1137" s="226"/>
      <x:c r="BL1137" s="226"/>
      <x:c r="BM1137" s="226"/>
      <x:c r="BP1137" s="222"/>
      <x:c r="BW1137" s="226"/>
      <x:c r="BX1137" s="226"/>
      <x:c r="BY1137" s="226"/>
      <x:c r="BZ1137" s="226"/>
      <x:c r="CB1137" s="226"/>
    </x:row>
    <x:row r="1138" spans="1:80" x14ac:dyDescent="0.3">
      <x:c r="A1138" s="226"/>
      <x:c r="R1138" s="226"/>
      <x:c r="T1138" s="226"/>
      <x:c r="V1138" s="23"/>
      <x:c r="Y1138" s="222"/>
      <x:c r="AA1138" s="226"/>
      <x:c r="AB1138" s="222"/>
      <x:c r="AE1138" s="222"/>
      <x:c r="AF1138" s="222"/>
      <x:c r="AN1138" s="226"/>
      <x:c r="AO1138" s="226"/>
      <x:c r="AP1138" s="226"/>
      <x:c r="AS1138" s="23"/>
      <x:c r="AV1138" s="23"/>
      <x:c r="BF1138" s="226"/>
      <x:c r="BL1138" s="226"/>
      <x:c r="BM1138" s="226"/>
      <x:c r="BP1138" s="222"/>
      <x:c r="BW1138" s="226"/>
      <x:c r="BX1138" s="226"/>
      <x:c r="BY1138" s="226"/>
      <x:c r="BZ1138" s="226"/>
      <x:c r="CB1138" s="226"/>
    </x:row>
    <x:row r="1139" spans="1:80" x14ac:dyDescent="0.3">
      <x:c r="A1139" s="226"/>
      <x:c r="R1139" s="226"/>
      <x:c r="T1139" s="226"/>
      <x:c r="V1139" s="23"/>
      <x:c r="Y1139" s="222"/>
      <x:c r="AA1139" s="226"/>
      <x:c r="AB1139" s="222"/>
      <x:c r="AE1139" s="222"/>
      <x:c r="AF1139" s="222"/>
      <x:c r="AN1139" s="226"/>
      <x:c r="AO1139" s="226"/>
      <x:c r="AP1139" s="226"/>
      <x:c r="AQ1139" s="226"/>
      <x:c r="AS1139" s="23"/>
      <x:c r="AV1139" s="23"/>
      <x:c r="BF1139" s="226"/>
      <x:c r="BL1139" s="226"/>
      <x:c r="BM1139" s="226"/>
      <x:c r="BP1139" s="222"/>
      <x:c r="BW1139" s="226"/>
      <x:c r="BX1139" s="226"/>
      <x:c r="BY1139" s="226"/>
      <x:c r="BZ1139" s="226"/>
      <x:c r="CB1139" s="226"/>
    </x:row>
    <x:row r="1140" spans="1:80" x14ac:dyDescent="0.3">
      <x:c r="A1140" s="226"/>
      <x:c r="R1140" s="226"/>
      <x:c r="T1140" s="226"/>
      <x:c r="V1140" s="23"/>
      <x:c r="W1140" s="23"/>
      <x:c r="Y1140" s="222"/>
      <x:c r="AA1140" s="226"/>
      <x:c r="AB1140" s="222"/>
      <x:c r="AE1140" s="222"/>
      <x:c r="AF1140" s="222"/>
      <x:c r="AN1140" s="226"/>
      <x:c r="AO1140" s="226"/>
      <x:c r="AP1140" s="226"/>
      <x:c r="AS1140" s="23"/>
      <x:c r="AV1140" s="23"/>
      <x:c r="BF1140" s="226"/>
      <x:c r="BL1140" s="226"/>
      <x:c r="BM1140" s="226"/>
      <x:c r="BP1140" s="222"/>
      <x:c r="BW1140" s="226"/>
      <x:c r="BX1140" s="226"/>
      <x:c r="BY1140" s="226"/>
      <x:c r="BZ1140" s="226"/>
      <x:c r="CB1140" s="226"/>
    </x:row>
    <x:row r="1141" spans="1:80" x14ac:dyDescent="0.3">
      <x:c r="A1141" s="226"/>
      <x:c r="R1141" s="226"/>
      <x:c r="T1141" s="226"/>
      <x:c r="V1141" s="23"/>
      <x:c r="Y1141" s="222"/>
      <x:c r="AA1141" s="226"/>
      <x:c r="AB1141" s="222"/>
      <x:c r="AE1141" s="222"/>
      <x:c r="AF1141" s="222"/>
      <x:c r="AN1141" s="226"/>
      <x:c r="AO1141" s="226"/>
      <x:c r="AP1141" s="226"/>
      <x:c r="AS1141" s="23"/>
      <x:c r="AV1141" s="23"/>
      <x:c r="BF1141" s="226"/>
      <x:c r="BL1141" s="226"/>
      <x:c r="BM1141" s="226"/>
      <x:c r="BP1141" s="222"/>
      <x:c r="BW1141" s="226"/>
      <x:c r="BX1141" s="226"/>
      <x:c r="BY1141" s="226"/>
      <x:c r="BZ1141" s="226"/>
      <x:c r="CB1141" s="226"/>
    </x:row>
    <x:row r="1142" spans="1:80" x14ac:dyDescent="0.3">
      <x:c r="A1142" s="226"/>
      <x:c r="R1142" s="226"/>
      <x:c r="T1142" s="226"/>
      <x:c r="V1142" s="23"/>
      <x:c r="Y1142" s="222"/>
      <x:c r="AA1142" s="226"/>
      <x:c r="AB1142" s="222"/>
      <x:c r="AE1142" s="222"/>
      <x:c r="AF1142" s="222"/>
      <x:c r="AN1142" s="226"/>
      <x:c r="AO1142" s="226"/>
      <x:c r="AP1142" s="226"/>
      <x:c r="AS1142" s="23"/>
      <x:c r="AV1142" s="23"/>
      <x:c r="BF1142" s="226"/>
      <x:c r="BL1142" s="226"/>
      <x:c r="BM1142" s="226"/>
      <x:c r="BP1142" s="222"/>
      <x:c r="BW1142" s="226"/>
      <x:c r="BX1142" s="226"/>
      <x:c r="BY1142" s="226"/>
      <x:c r="BZ1142" s="226"/>
      <x:c r="CB1142" s="226"/>
    </x:row>
    <x:row r="1143" spans="1:80" x14ac:dyDescent="0.3">
      <x:c r="A1143" s="226"/>
      <x:c r="R1143" s="226"/>
      <x:c r="T1143" s="226"/>
      <x:c r="V1143" s="23"/>
      <x:c r="Y1143" s="222"/>
      <x:c r="AA1143" s="226"/>
      <x:c r="AB1143" s="222"/>
      <x:c r="AE1143" s="222"/>
      <x:c r="AF1143" s="226"/>
      <x:c r="AS1143" s="23"/>
      <x:c r="AV1143" s="23"/>
      <x:c r="BF1143" s="226"/>
      <x:c r="BL1143" s="226"/>
      <x:c r="BM1143" s="226"/>
      <x:c r="BP1143" s="226"/>
      <x:c r="BW1143" s="226"/>
      <x:c r="BX1143" s="226"/>
      <x:c r="BY1143" s="226"/>
      <x:c r="BZ1143" s="226"/>
      <x:c r="CB1143" s="226"/>
    </x:row>
    <x:row r="1144" spans="1:80" x14ac:dyDescent="0.3">
      <x:c r="A1144" s="226"/>
      <x:c r="R1144" s="226"/>
      <x:c r="T1144" s="226"/>
      <x:c r="V1144" s="23"/>
      <x:c r="Y1144" s="222"/>
      <x:c r="AA1144" s="226"/>
      <x:c r="AB1144" s="222"/>
      <x:c r="AE1144" s="222"/>
      <x:c r="AF1144" s="222"/>
      <x:c r="AS1144" s="23"/>
      <x:c r="AV1144" s="23"/>
      <x:c r="BF1144" s="226"/>
      <x:c r="BL1144" s="226"/>
      <x:c r="BM1144" s="226"/>
      <x:c r="BP1144" s="222"/>
      <x:c r="BW1144" s="226"/>
      <x:c r="BX1144" s="226"/>
      <x:c r="BY1144" s="226"/>
      <x:c r="BZ1144" s="226"/>
      <x:c r="CB1144" s="226"/>
    </x:row>
    <x:row r="1145" spans="1:80" x14ac:dyDescent="0.3">
      <x:c r="A1145" s="226"/>
      <x:c r="R1145" s="226"/>
      <x:c r="T1145" s="226"/>
      <x:c r="V1145" s="23"/>
      <x:c r="Y1145" s="222"/>
      <x:c r="AA1145" s="226"/>
      <x:c r="AB1145" s="222"/>
      <x:c r="AE1145" s="222"/>
      <x:c r="AF1145" s="222"/>
      <x:c r="AS1145" s="23"/>
      <x:c r="AV1145" s="23"/>
      <x:c r="BF1145" s="226"/>
      <x:c r="BL1145" s="226"/>
      <x:c r="BM1145" s="226"/>
      <x:c r="BP1145" s="222"/>
      <x:c r="BW1145" s="226"/>
      <x:c r="BX1145" s="226"/>
      <x:c r="BY1145" s="226"/>
      <x:c r="BZ1145" s="226"/>
      <x:c r="CB1145" s="226"/>
    </x:row>
    <x:row r="1146" spans="1:80" x14ac:dyDescent="0.3">
      <x:c r="A1146" s="226"/>
      <x:c r="R1146" s="226"/>
      <x:c r="T1146" s="226"/>
      <x:c r="V1146" s="23"/>
      <x:c r="Y1146" s="222"/>
      <x:c r="AA1146" s="226"/>
      <x:c r="AB1146" s="222"/>
      <x:c r="AE1146" s="222"/>
      <x:c r="AF1146" s="222"/>
      <x:c r="AS1146" s="23"/>
      <x:c r="AV1146" s="23"/>
      <x:c r="BF1146" s="226"/>
      <x:c r="BL1146" s="226"/>
      <x:c r="BM1146" s="226"/>
      <x:c r="BP1146" s="222"/>
      <x:c r="BW1146" s="226"/>
      <x:c r="BX1146" s="226"/>
      <x:c r="BY1146" s="226"/>
      <x:c r="BZ1146" s="226"/>
      <x:c r="CB1146" s="226"/>
    </x:row>
    <x:row r="1147" spans="1:80" x14ac:dyDescent="0.3">
      <x:c r="A1147" s="226"/>
      <x:c r="R1147" s="226"/>
      <x:c r="T1147" s="226"/>
      <x:c r="V1147" s="23"/>
      <x:c r="Y1147" s="222"/>
      <x:c r="AA1147" s="226"/>
      <x:c r="AB1147" s="222"/>
      <x:c r="AE1147" s="222"/>
      <x:c r="AF1147" s="222"/>
      <x:c r="AJ1147" s="148"/>
      <x:c r="AN1147" s="226"/>
      <x:c r="AO1147" s="226"/>
      <x:c r="AP1147" s="226"/>
      <x:c r="AS1147" s="23"/>
      <x:c r="AV1147" s="23"/>
      <x:c r="BF1147" s="226"/>
      <x:c r="BL1147" s="226"/>
      <x:c r="BM1147" s="226"/>
      <x:c r="BP1147" s="222"/>
      <x:c r="BW1147" s="226"/>
      <x:c r="BX1147" s="226"/>
      <x:c r="BY1147" s="226"/>
      <x:c r="BZ1147" s="226"/>
      <x:c r="CB1147" s="226"/>
    </x:row>
    <x:row r="1148" spans="1:80" x14ac:dyDescent="0.3">
      <x:c r="A1148" s="226"/>
      <x:c r="R1148" s="226"/>
      <x:c r="T1148" s="226"/>
      <x:c r="V1148" s="23"/>
      <x:c r="Y1148" s="222"/>
      <x:c r="AA1148" s="226"/>
      <x:c r="AB1148" s="222"/>
      <x:c r="AE1148" s="222"/>
      <x:c r="AF1148" s="222"/>
      <x:c r="AO1148" s="226"/>
      <x:c r="AP1148" s="226"/>
      <x:c r="AS1148" s="23"/>
      <x:c r="AV1148" s="23"/>
      <x:c r="BF1148" s="226"/>
      <x:c r="BL1148" s="226"/>
      <x:c r="BM1148" s="226"/>
      <x:c r="BP1148" s="222"/>
      <x:c r="BW1148" s="226"/>
      <x:c r="BX1148" s="226"/>
      <x:c r="BY1148" s="226"/>
      <x:c r="BZ1148" s="226"/>
      <x:c r="CB1148" s="226"/>
    </x:row>
    <x:row r="1149" spans="1:80" x14ac:dyDescent="0.3">
      <x:c r="A1149" s="226"/>
      <x:c r="R1149" s="226"/>
      <x:c r="T1149" s="226"/>
      <x:c r="V1149" s="23"/>
      <x:c r="Y1149" s="222"/>
      <x:c r="AA1149" s="226"/>
      <x:c r="AB1149" s="222"/>
      <x:c r="AE1149" s="222"/>
      <x:c r="AF1149" s="222"/>
      <x:c r="AN1149" s="226"/>
      <x:c r="AO1149" s="226"/>
      <x:c r="AP1149" s="226"/>
      <x:c r="AS1149" s="23"/>
      <x:c r="AV1149" s="23"/>
      <x:c r="BF1149" s="226"/>
      <x:c r="BL1149" s="226"/>
      <x:c r="BM1149" s="226"/>
      <x:c r="BP1149" s="222"/>
      <x:c r="BW1149" s="226"/>
      <x:c r="BX1149" s="226"/>
      <x:c r="BY1149" s="226"/>
      <x:c r="BZ1149" s="226"/>
      <x:c r="CB1149" s="226"/>
    </x:row>
    <x:row r="1150" spans="1:80" x14ac:dyDescent="0.3">
      <x:c r="A1150" s="226"/>
      <x:c r="R1150" s="226"/>
      <x:c r="T1150" s="226"/>
      <x:c r="V1150" s="23"/>
      <x:c r="Y1150" s="222"/>
      <x:c r="AA1150" s="226"/>
      <x:c r="AB1150" s="222"/>
      <x:c r="AE1150" s="222"/>
      <x:c r="AF1150" s="222"/>
      <x:c r="AN1150" s="226"/>
      <x:c r="AO1150" s="226"/>
      <x:c r="AP1150" s="226"/>
      <x:c r="AS1150" s="23"/>
      <x:c r="AV1150" s="23"/>
      <x:c r="BF1150" s="226"/>
      <x:c r="BL1150" s="226"/>
      <x:c r="BM1150" s="226"/>
      <x:c r="BP1150" s="222"/>
      <x:c r="BW1150" s="226"/>
      <x:c r="BX1150" s="226"/>
      <x:c r="BY1150" s="226"/>
      <x:c r="BZ1150" s="226"/>
      <x:c r="CB1150" s="226"/>
    </x:row>
    <x:row r="1151" spans="1:80" x14ac:dyDescent="0.3">
      <x:c r="A1151" s="226"/>
      <x:c r="R1151" s="226"/>
      <x:c r="T1151" s="226"/>
      <x:c r="V1151" s="23"/>
      <x:c r="Y1151" s="222"/>
      <x:c r="AA1151" s="226"/>
      <x:c r="AB1151" s="222"/>
      <x:c r="AE1151" s="222"/>
      <x:c r="AF1151" s="222"/>
      <x:c r="AN1151" s="226"/>
      <x:c r="AO1151" s="226"/>
      <x:c r="AP1151" s="226"/>
      <x:c r="AS1151" s="23"/>
      <x:c r="AV1151" s="23"/>
      <x:c r="BF1151" s="226"/>
      <x:c r="BL1151" s="226"/>
      <x:c r="BM1151" s="226"/>
      <x:c r="BP1151" s="222"/>
      <x:c r="BW1151" s="226"/>
      <x:c r="BX1151" s="226"/>
      <x:c r="BY1151" s="226"/>
      <x:c r="BZ1151" s="226"/>
      <x:c r="CB1151" s="226"/>
    </x:row>
    <x:row r="1152" spans="1:80" x14ac:dyDescent="0.3">
      <x:c r="A1152" s="226"/>
      <x:c r="R1152" s="226"/>
      <x:c r="T1152" s="226"/>
      <x:c r="V1152" s="23"/>
      <x:c r="Y1152" s="222"/>
      <x:c r="AA1152" s="226"/>
      <x:c r="AB1152" s="222"/>
      <x:c r="AE1152" s="226"/>
      <x:c r="AF1152" s="226"/>
      <x:c r="AN1152" s="226"/>
      <x:c r="AO1152" s="226"/>
      <x:c r="AP1152" s="226"/>
      <x:c r="AS1152" s="23"/>
      <x:c r="AV1152" s="23"/>
      <x:c r="BF1152" s="226"/>
      <x:c r="BL1152" s="226"/>
      <x:c r="BM1152" s="226"/>
      <x:c r="BP1152" s="226"/>
      <x:c r="BW1152" s="226"/>
      <x:c r="BX1152" s="226"/>
      <x:c r="BY1152" s="226"/>
      <x:c r="BZ1152" s="226"/>
      <x:c r="CB1152" s="226"/>
    </x:row>
    <x:row r="1153" spans="1:80" x14ac:dyDescent="0.3">
      <x:c r="A1153" s="226"/>
      <x:c r="R1153" s="226"/>
      <x:c r="T1153" s="226"/>
      <x:c r="V1153" s="23"/>
      <x:c r="Y1153" s="222"/>
      <x:c r="AA1153" s="226"/>
      <x:c r="AB1153" s="222"/>
      <x:c r="AE1153" s="222"/>
      <x:c r="AF1153" s="222"/>
      <x:c r="AN1153" s="226"/>
      <x:c r="AO1153" s="226"/>
      <x:c r="AP1153" s="226"/>
      <x:c r="AS1153" s="23"/>
      <x:c r="AV1153" s="23"/>
      <x:c r="BF1153" s="226"/>
      <x:c r="BL1153" s="226"/>
      <x:c r="BM1153" s="226"/>
      <x:c r="BP1153" s="222"/>
      <x:c r="BW1153" s="226"/>
      <x:c r="BX1153" s="226"/>
      <x:c r="BY1153" s="226"/>
      <x:c r="BZ1153" s="226"/>
      <x:c r="CB1153" s="226"/>
    </x:row>
    <x:row r="1154" spans="1:80" x14ac:dyDescent="0.3">
      <x:c r="A1154" s="226"/>
      <x:c r="R1154" s="226"/>
      <x:c r="T1154" s="226"/>
      <x:c r="V1154" s="23"/>
      <x:c r="Y1154" s="222"/>
      <x:c r="AA1154" s="226"/>
      <x:c r="AB1154" s="222"/>
      <x:c r="AE1154" s="222"/>
      <x:c r="AF1154" s="222"/>
      <x:c r="AS1154" s="23"/>
      <x:c r="AV1154" s="23"/>
      <x:c r="BF1154" s="226"/>
      <x:c r="BL1154" s="226"/>
      <x:c r="BM1154" s="226"/>
      <x:c r="BP1154" s="222"/>
      <x:c r="BW1154" s="226"/>
      <x:c r="BX1154" s="226"/>
      <x:c r="BY1154" s="226"/>
      <x:c r="BZ1154" s="226"/>
      <x:c r="CB1154" s="226"/>
    </x:row>
    <x:row r="1155" spans="1:80" x14ac:dyDescent="0.3">
      <x:c r="A1155" s="226"/>
      <x:c r="R1155" s="226"/>
      <x:c r="T1155" s="226"/>
      <x:c r="V1155" s="23"/>
      <x:c r="Y1155" s="222"/>
      <x:c r="AA1155" s="226"/>
      <x:c r="AB1155" s="222"/>
      <x:c r="AE1155" s="222"/>
      <x:c r="AF1155" s="222"/>
      <x:c r="AN1155" s="226"/>
      <x:c r="AO1155" s="226"/>
      <x:c r="AP1155" s="226"/>
      <x:c r="AS1155" s="23"/>
      <x:c r="AV1155" s="23"/>
      <x:c r="BF1155" s="226"/>
      <x:c r="BL1155" s="226"/>
      <x:c r="BM1155" s="226"/>
      <x:c r="BP1155" s="222"/>
      <x:c r="BW1155" s="226"/>
      <x:c r="BX1155" s="226"/>
      <x:c r="BY1155" s="226"/>
      <x:c r="BZ1155" s="226"/>
      <x:c r="CB1155" s="226"/>
    </x:row>
    <x:row r="1156" spans="1:80" x14ac:dyDescent="0.3">
      <x:c r="A1156" s="226"/>
      <x:c r="R1156" s="226"/>
      <x:c r="T1156" s="226"/>
      <x:c r="V1156" s="23"/>
      <x:c r="Y1156" s="222"/>
      <x:c r="AA1156" s="226"/>
      <x:c r="AB1156" s="222"/>
      <x:c r="AE1156" s="222"/>
      <x:c r="AF1156" s="222"/>
      <x:c r="AN1156" s="226"/>
      <x:c r="AO1156" s="226"/>
      <x:c r="AP1156" s="226"/>
      <x:c r="AS1156" s="23"/>
      <x:c r="AV1156" s="23"/>
      <x:c r="BF1156" s="226"/>
      <x:c r="BL1156" s="226"/>
      <x:c r="BM1156" s="226"/>
      <x:c r="BP1156" s="222"/>
      <x:c r="BW1156" s="226"/>
      <x:c r="BX1156" s="226"/>
      <x:c r="BY1156" s="226"/>
      <x:c r="BZ1156" s="226"/>
      <x:c r="CB1156" s="226"/>
    </x:row>
    <x:row r="1157" spans="1:80" x14ac:dyDescent="0.3">
      <x:c r="A1157" s="226"/>
      <x:c r="R1157" s="226"/>
      <x:c r="T1157" s="226"/>
      <x:c r="V1157" s="23"/>
      <x:c r="Y1157" s="222"/>
      <x:c r="AA1157" s="226"/>
      <x:c r="AB1157" s="222"/>
      <x:c r="AE1157" s="222"/>
      <x:c r="AF1157" s="222"/>
      <x:c r="AN1157" s="226"/>
      <x:c r="AO1157" s="226"/>
      <x:c r="AP1157" s="226"/>
      <x:c r="AS1157" s="23"/>
      <x:c r="AV1157" s="23"/>
      <x:c r="BF1157" s="226"/>
      <x:c r="BL1157" s="226"/>
      <x:c r="BM1157" s="226"/>
      <x:c r="BP1157" s="222"/>
      <x:c r="BW1157" s="226"/>
      <x:c r="BX1157" s="226"/>
      <x:c r="BY1157" s="226"/>
      <x:c r="BZ1157" s="226"/>
      <x:c r="CB1157" s="226"/>
    </x:row>
    <x:row r="1158" spans="1:80" x14ac:dyDescent="0.3">
      <x:c r="A1158" s="226"/>
      <x:c r="R1158" s="226"/>
      <x:c r="T1158" s="226"/>
      <x:c r="V1158" s="23"/>
      <x:c r="Y1158" s="222"/>
      <x:c r="AA1158" s="226"/>
      <x:c r="AB1158" s="222"/>
      <x:c r="AE1158" s="222"/>
      <x:c r="AF1158" s="222"/>
      <x:c r="AO1158" s="226"/>
      <x:c r="AP1158" s="226"/>
      <x:c r="AS1158" s="23"/>
      <x:c r="AV1158" s="23"/>
      <x:c r="BF1158" s="226"/>
      <x:c r="BL1158" s="226"/>
      <x:c r="BM1158" s="226"/>
      <x:c r="BP1158" s="222"/>
      <x:c r="BW1158" s="226"/>
      <x:c r="BX1158" s="226"/>
      <x:c r="BY1158" s="226"/>
      <x:c r="BZ1158" s="226"/>
      <x:c r="CB1158" s="226"/>
    </x:row>
    <x:row r="1159" spans="1:80" x14ac:dyDescent="0.3">
      <x:c r="A1159" s="226"/>
      <x:c r="R1159" s="226"/>
      <x:c r="T1159" s="226"/>
      <x:c r="V1159" s="23"/>
      <x:c r="Y1159" s="222"/>
      <x:c r="AA1159" s="226"/>
      <x:c r="AB1159" s="222"/>
      <x:c r="AE1159" s="222"/>
      <x:c r="AF1159" s="222"/>
      <x:c r="AN1159" s="226"/>
      <x:c r="AO1159" s="226"/>
      <x:c r="AS1159" s="23"/>
      <x:c r="AV1159" s="23"/>
      <x:c r="BF1159" s="226"/>
      <x:c r="BL1159" s="226"/>
      <x:c r="BM1159" s="226"/>
      <x:c r="BP1159" s="222"/>
      <x:c r="BW1159" s="226"/>
      <x:c r="BX1159" s="226"/>
      <x:c r="BY1159" s="226"/>
      <x:c r="BZ1159" s="226"/>
      <x:c r="CB1159" s="226"/>
    </x:row>
    <x:row r="1160" spans="1:80" x14ac:dyDescent="0.3">
      <x:c r="A1160" s="226"/>
      <x:c r="R1160" s="226"/>
      <x:c r="T1160" s="226"/>
      <x:c r="V1160" s="23"/>
      <x:c r="Y1160" s="222"/>
      <x:c r="AA1160" s="226"/>
      <x:c r="AB1160" s="222"/>
      <x:c r="AE1160" s="222"/>
      <x:c r="AF1160" s="222"/>
      <x:c r="AN1160" s="226"/>
      <x:c r="AO1160" s="226"/>
      <x:c r="AS1160" s="23"/>
      <x:c r="AV1160" s="23"/>
      <x:c r="BF1160" s="226"/>
      <x:c r="BL1160" s="226"/>
      <x:c r="BM1160" s="226"/>
      <x:c r="BP1160" s="222"/>
      <x:c r="BW1160" s="226"/>
      <x:c r="BX1160" s="226"/>
      <x:c r="BY1160" s="226"/>
      <x:c r="BZ1160" s="226"/>
      <x:c r="CB1160" s="226"/>
    </x:row>
    <x:row r="1161" spans="1:80" x14ac:dyDescent="0.3">
      <x:c r="A1161" s="226"/>
      <x:c r="R1161" s="226"/>
      <x:c r="T1161" s="226"/>
      <x:c r="V1161" s="23"/>
      <x:c r="Y1161" s="222"/>
      <x:c r="AA1161" s="226"/>
      <x:c r="AB1161" s="222"/>
      <x:c r="AE1161" s="222"/>
      <x:c r="AF1161" s="222"/>
      <x:c r="AN1161" s="226"/>
      <x:c r="AO1161" s="226"/>
      <x:c r="AS1161" s="23"/>
      <x:c r="AV1161" s="23"/>
      <x:c r="BF1161" s="226"/>
      <x:c r="BL1161" s="226"/>
      <x:c r="BM1161" s="226"/>
      <x:c r="BP1161" s="222"/>
      <x:c r="BW1161" s="226"/>
      <x:c r="BX1161" s="226"/>
      <x:c r="BY1161" s="226"/>
      <x:c r="BZ1161" s="226"/>
      <x:c r="CB1161" s="226"/>
    </x:row>
    <x:row r="1162" spans="1:80" x14ac:dyDescent="0.3">
      <x:c r="A1162" s="226"/>
      <x:c r="R1162" s="226"/>
      <x:c r="T1162" s="226"/>
      <x:c r="V1162" s="23"/>
      <x:c r="Y1162" s="222"/>
      <x:c r="AA1162" s="226"/>
      <x:c r="AB1162" s="222"/>
      <x:c r="AE1162" s="222"/>
      <x:c r="AF1162" s="222"/>
      <x:c r="AO1162" s="226"/>
      <x:c r="AS1162" s="23"/>
      <x:c r="AV1162" s="23"/>
      <x:c r="BF1162" s="226"/>
      <x:c r="BL1162" s="226"/>
      <x:c r="BM1162" s="226"/>
      <x:c r="BP1162" s="222"/>
      <x:c r="BW1162" s="226"/>
      <x:c r="BX1162" s="226"/>
      <x:c r="BY1162" s="226"/>
      <x:c r="BZ1162" s="226"/>
      <x:c r="CB1162" s="226"/>
    </x:row>
    <x:row r="1163" spans="1:80" x14ac:dyDescent="0.3">
      <x:c r="A1163" s="226"/>
      <x:c r="R1163" s="226"/>
      <x:c r="T1163" s="226"/>
      <x:c r="V1163" s="23"/>
      <x:c r="Y1163" s="222"/>
      <x:c r="AA1163" s="226"/>
      <x:c r="AB1163" s="222"/>
      <x:c r="AE1163" s="222"/>
      <x:c r="AF1163" s="226"/>
      <x:c r="AO1163" s="226"/>
      <x:c r="AS1163" s="23"/>
      <x:c r="AV1163" s="23"/>
      <x:c r="BF1163" s="226"/>
      <x:c r="BL1163" s="226"/>
      <x:c r="BM1163" s="226"/>
      <x:c r="BP1163" s="226"/>
      <x:c r="BW1163" s="226"/>
      <x:c r="BX1163" s="226"/>
      <x:c r="BY1163" s="226"/>
      <x:c r="BZ1163" s="226"/>
      <x:c r="CB1163" s="226"/>
    </x:row>
    <x:row r="1164" spans="1:80" x14ac:dyDescent="0.3">
      <x:c r="A1164" s="226"/>
      <x:c r="R1164" s="226"/>
      <x:c r="T1164" s="226"/>
      <x:c r="V1164" s="23"/>
      <x:c r="Y1164" s="222"/>
      <x:c r="AA1164" s="226"/>
      <x:c r="AB1164" s="222"/>
      <x:c r="AE1164" s="222"/>
      <x:c r="AF1164" s="222"/>
      <x:c r="AO1164" s="226"/>
      <x:c r="AS1164" s="23"/>
      <x:c r="AV1164" s="23"/>
      <x:c r="BF1164" s="226"/>
      <x:c r="BL1164" s="226"/>
      <x:c r="BM1164" s="226"/>
      <x:c r="BP1164" s="222"/>
      <x:c r="BW1164" s="226"/>
      <x:c r="BX1164" s="226"/>
      <x:c r="BY1164" s="226"/>
      <x:c r="BZ1164" s="226"/>
      <x:c r="CB1164" s="226"/>
    </x:row>
    <x:row r="1165" spans="1:80" x14ac:dyDescent="0.3">
      <x:c r="A1165" s="226"/>
      <x:c r="R1165" s="226"/>
      <x:c r="T1165" s="226"/>
      <x:c r="V1165" s="23"/>
      <x:c r="Y1165" s="222"/>
      <x:c r="AA1165" s="226"/>
      <x:c r="AB1165" s="222"/>
      <x:c r="AE1165" s="222"/>
      <x:c r="AF1165" s="222"/>
      <x:c r="AO1165" s="226"/>
      <x:c r="AS1165" s="23"/>
      <x:c r="AV1165" s="23"/>
      <x:c r="BF1165" s="226"/>
      <x:c r="BL1165" s="226"/>
      <x:c r="BM1165" s="226"/>
      <x:c r="BP1165" s="222"/>
      <x:c r="BW1165" s="226"/>
      <x:c r="BX1165" s="226"/>
      <x:c r="BY1165" s="226"/>
      <x:c r="BZ1165" s="226"/>
      <x:c r="CB1165" s="226"/>
    </x:row>
    <x:row r="1166" spans="1:80" x14ac:dyDescent="0.3">
      <x:c r="A1166" s="226"/>
      <x:c r="R1166" s="226"/>
      <x:c r="T1166" s="226"/>
      <x:c r="V1166" s="23"/>
      <x:c r="Y1166" s="222"/>
      <x:c r="AA1166" s="226"/>
      <x:c r="AB1166" s="222"/>
      <x:c r="AE1166" s="226"/>
      <x:c r="AF1166" s="226"/>
      <x:c r="AO1166" s="226"/>
      <x:c r="AS1166" s="23"/>
      <x:c r="AV1166" s="23"/>
      <x:c r="BF1166" s="226"/>
      <x:c r="BL1166" s="226"/>
      <x:c r="BM1166" s="226"/>
      <x:c r="BP1166" s="226"/>
      <x:c r="BW1166" s="226"/>
      <x:c r="BX1166" s="226"/>
      <x:c r="BY1166" s="226"/>
      <x:c r="BZ1166" s="226"/>
      <x:c r="CB1166" s="226"/>
    </x:row>
    <x:row r="1167" spans="1:80" x14ac:dyDescent="0.3">
      <x:c r="A1167" s="226"/>
      <x:c r="R1167" s="226"/>
      <x:c r="T1167" s="226"/>
      <x:c r="V1167" s="23"/>
      <x:c r="Y1167" s="222"/>
      <x:c r="AA1167" s="226"/>
      <x:c r="AB1167" s="222"/>
      <x:c r="AE1167" s="222"/>
      <x:c r="AF1167" s="222"/>
      <x:c r="AS1167" s="23"/>
      <x:c r="AV1167" s="23"/>
      <x:c r="BF1167" s="226"/>
      <x:c r="BL1167" s="226"/>
      <x:c r="BM1167" s="226"/>
      <x:c r="BP1167" s="222"/>
      <x:c r="BW1167" s="226"/>
      <x:c r="BX1167" s="226"/>
      <x:c r="BY1167" s="226"/>
      <x:c r="BZ1167" s="226"/>
      <x:c r="CB1167" s="226"/>
    </x:row>
    <x:row r="1168" spans="1:80" x14ac:dyDescent="0.3">
      <x:c r="A1168" s="226"/>
      <x:c r="R1168" s="226"/>
      <x:c r="T1168" s="226"/>
      <x:c r="V1168" s="23"/>
      <x:c r="Y1168" s="222"/>
      <x:c r="AA1168" s="226"/>
      <x:c r="AB1168" s="222"/>
      <x:c r="AE1168" s="222"/>
      <x:c r="AF1168" s="222"/>
      <x:c r="AS1168" s="23"/>
      <x:c r="AV1168" s="23"/>
      <x:c r="BF1168" s="226"/>
      <x:c r="BL1168" s="226"/>
      <x:c r="BM1168" s="226"/>
      <x:c r="BP1168" s="222"/>
      <x:c r="BW1168" s="226"/>
      <x:c r="BX1168" s="226"/>
      <x:c r="BY1168" s="226"/>
      <x:c r="BZ1168" s="226"/>
      <x:c r="CB1168" s="226"/>
    </x:row>
    <x:row r="1169" spans="1:80" x14ac:dyDescent="0.3">
      <x:c r="A1169" s="226"/>
      <x:c r="R1169" s="226"/>
      <x:c r="T1169" s="226"/>
      <x:c r="V1169" s="23"/>
      <x:c r="Y1169" s="222"/>
      <x:c r="AA1169" s="226"/>
      <x:c r="AB1169" s="222"/>
      <x:c r="AE1169" s="222"/>
      <x:c r="AF1169" s="222"/>
      <x:c r="AN1169" s="226"/>
      <x:c r="AO1169" s="226"/>
      <x:c r="AS1169" s="23"/>
      <x:c r="AV1169" s="23"/>
      <x:c r="BF1169" s="226"/>
      <x:c r="BL1169" s="226"/>
      <x:c r="BM1169" s="226"/>
      <x:c r="BP1169" s="222"/>
      <x:c r="BW1169" s="226"/>
      <x:c r="BX1169" s="226"/>
      <x:c r="BY1169" s="226"/>
      <x:c r="BZ1169" s="226"/>
      <x:c r="CB1169" s="226"/>
    </x:row>
    <x:row r="1170" spans="1:80" x14ac:dyDescent="0.3">
      <x:c r="A1170" s="226"/>
      <x:c r="R1170" s="226"/>
      <x:c r="T1170" s="226"/>
      <x:c r="V1170" s="23"/>
      <x:c r="Y1170" s="222"/>
      <x:c r="AA1170" s="226"/>
      <x:c r="AB1170" s="222"/>
      <x:c r="AE1170" s="226"/>
      <x:c r="AF1170" s="226"/>
      <x:c r="AS1170" s="23"/>
      <x:c r="AV1170" s="23"/>
      <x:c r="BF1170" s="226"/>
      <x:c r="BL1170" s="226"/>
      <x:c r="BM1170" s="226"/>
      <x:c r="BP1170" s="226"/>
      <x:c r="BW1170" s="226"/>
      <x:c r="BX1170" s="226"/>
      <x:c r="BY1170" s="226"/>
      <x:c r="BZ1170" s="226"/>
      <x:c r="CB1170" s="226"/>
    </x:row>
    <x:row r="1171" spans="1:80" x14ac:dyDescent="0.3">
      <x:c r="A1171" s="226"/>
      <x:c r="R1171" s="226"/>
      <x:c r="T1171" s="226"/>
      <x:c r="V1171" s="23"/>
      <x:c r="Y1171" s="222"/>
      <x:c r="AA1171" s="226"/>
      <x:c r="AB1171" s="222"/>
      <x:c r="AE1171" s="222"/>
      <x:c r="AF1171" s="222"/>
      <x:c r="AO1171" s="226"/>
      <x:c r="AS1171" s="23"/>
      <x:c r="AV1171" s="23"/>
      <x:c r="BF1171" s="226"/>
      <x:c r="BL1171" s="226"/>
      <x:c r="BM1171" s="226"/>
      <x:c r="BP1171" s="222"/>
      <x:c r="BW1171" s="226"/>
      <x:c r="BX1171" s="226"/>
      <x:c r="BY1171" s="226"/>
      <x:c r="BZ1171" s="226"/>
      <x:c r="CB1171" s="226"/>
    </x:row>
    <x:row r="1172" spans="1:80" x14ac:dyDescent="0.3">
      <x:c r="A1172" s="226"/>
      <x:c r="R1172" s="226"/>
      <x:c r="T1172" s="226"/>
      <x:c r="V1172" s="23"/>
      <x:c r="Y1172" s="222"/>
      <x:c r="AA1172" s="226"/>
      <x:c r="AB1172" s="222"/>
      <x:c r="AE1172" s="222"/>
      <x:c r="AF1172" s="222"/>
      <x:c r="AS1172" s="23"/>
      <x:c r="AV1172" s="23"/>
      <x:c r="BF1172" s="226"/>
      <x:c r="BL1172" s="226"/>
      <x:c r="BM1172" s="226"/>
      <x:c r="BP1172" s="222"/>
      <x:c r="BW1172" s="226"/>
      <x:c r="BX1172" s="226"/>
      <x:c r="BY1172" s="226"/>
      <x:c r="BZ1172" s="226"/>
      <x:c r="CB1172" s="226"/>
    </x:row>
    <x:row r="1173" spans="1:80" x14ac:dyDescent="0.3">
      <x:c r="A1173" s="226"/>
      <x:c r="R1173" s="226"/>
      <x:c r="T1173" s="226"/>
      <x:c r="V1173" s="23"/>
      <x:c r="Y1173" s="222"/>
      <x:c r="AA1173" s="226"/>
      <x:c r="AB1173" s="222"/>
      <x:c r="AE1173" s="222"/>
      <x:c r="AF1173" s="222"/>
      <x:c r="AS1173" s="23"/>
      <x:c r="AV1173" s="23"/>
      <x:c r="BF1173" s="226"/>
      <x:c r="BL1173" s="226"/>
      <x:c r="BM1173" s="226"/>
      <x:c r="BP1173" s="222"/>
      <x:c r="BW1173" s="226"/>
      <x:c r="BX1173" s="226"/>
      <x:c r="BY1173" s="226"/>
      <x:c r="BZ1173" s="226"/>
      <x:c r="CB1173" s="226"/>
    </x:row>
    <x:row r="1174" spans="1:80" x14ac:dyDescent="0.3">
      <x:c r="A1174" s="226"/>
      <x:c r="R1174" s="226"/>
      <x:c r="T1174" s="226"/>
      <x:c r="V1174" s="23"/>
      <x:c r="Y1174" s="222"/>
      <x:c r="AA1174" s="226"/>
      <x:c r="AB1174" s="222"/>
      <x:c r="AE1174" s="222"/>
      <x:c r="AF1174" s="222"/>
      <x:c r="AJ1174" s="148"/>
      <x:c r="AS1174" s="23"/>
      <x:c r="AV1174" s="23"/>
      <x:c r="BF1174" s="226"/>
      <x:c r="BL1174" s="226"/>
      <x:c r="BM1174" s="226"/>
      <x:c r="BP1174" s="222"/>
      <x:c r="BW1174" s="226"/>
      <x:c r="BX1174" s="226"/>
      <x:c r="BY1174" s="226"/>
      <x:c r="BZ1174" s="226"/>
      <x:c r="CB1174" s="226"/>
    </x:row>
    <x:row r="1175" spans="1:80" x14ac:dyDescent="0.3">
      <x:c r="A1175" s="226"/>
      <x:c r="R1175" s="226"/>
      <x:c r="T1175" s="226"/>
      <x:c r="V1175" s="23"/>
      <x:c r="Y1175" s="222"/>
      <x:c r="AA1175" s="226"/>
      <x:c r="AB1175" s="222"/>
      <x:c r="AE1175" s="222"/>
      <x:c r="AF1175" s="222"/>
      <x:c r="AS1175" s="23"/>
      <x:c r="AV1175" s="23"/>
      <x:c r="BF1175" s="226"/>
      <x:c r="BL1175" s="226"/>
      <x:c r="BM1175" s="226"/>
      <x:c r="BP1175" s="222"/>
      <x:c r="BW1175" s="226"/>
      <x:c r="BX1175" s="226"/>
      <x:c r="BY1175" s="226"/>
      <x:c r="BZ1175" s="226"/>
      <x:c r="CB1175" s="226"/>
    </x:row>
    <x:row r="1176" spans="1:80" x14ac:dyDescent="0.3">
      <x:c r="A1176" s="226"/>
      <x:c r="R1176" s="226"/>
      <x:c r="T1176" s="226"/>
      <x:c r="V1176" s="23"/>
      <x:c r="Y1176" s="222"/>
      <x:c r="AA1176" s="226"/>
      <x:c r="AB1176" s="222"/>
      <x:c r="AE1176" s="222"/>
      <x:c r="AF1176" s="222"/>
      <x:c r="AS1176" s="23"/>
      <x:c r="AV1176" s="23"/>
      <x:c r="BF1176" s="226"/>
      <x:c r="BL1176" s="226"/>
      <x:c r="BM1176" s="226"/>
      <x:c r="BP1176" s="222"/>
      <x:c r="BW1176" s="226"/>
      <x:c r="BX1176" s="226"/>
      <x:c r="BY1176" s="226"/>
      <x:c r="BZ1176" s="226"/>
      <x:c r="CB1176" s="226"/>
    </x:row>
    <x:row r="1177" spans="1:80" x14ac:dyDescent="0.3">
      <x:c r="A1177" s="226"/>
      <x:c r="R1177" s="226"/>
      <x:c r="T1177" s="226"/>
      <x:c r="V1177" s="23"/>
      <x:c r="Y1177" s="222"/>
      <x:c r="AA1177" s="226"/>
      <x:c r="AB1177" s="222"/>
      <x:c r="AE1177" s="222"/>
      <x:c r="AF1177" s="222"/>
      <x:c r="AS1177" s="23"/>
      <x:c r="AV1177" s="23"/>
      <x:c r="BF1177" s="226"/>
      <x:c r="BL1177" s="226"/>
      <x:c r="BM1177" s="226"/>
      <x:c r="BP1177" s="222"/>
      <x:c r="BW1177" s="226"/>
      <x:c r="BX1177" s="226"/>
      <x:c r="BY1177" s="226"/>
      <x:c r="BZ1177" s="226"/>
      <x:c r="CB1177" s="226"/>
    </x:row>
    <x:row r="1178" spans="1:80" x14ac:dyDescent="0.3">
      <x:c r="A1178" s="226"/>
      <x:c r="R1178" s="226"/>
      <x:c r="T1178" s="226"/>
      <x:c r="V1178" s="23"/>
      <x:c r="Y1178" s="222"/>
      <x:c r="AA1178" s="226"/>
      <x:c r="AB1178" s="222"/>
      <x:c r="AE1178" s="222"/>
      <x:c r="AF1178" s="222"/>
      <x:c r="AS1178" s="23"/>
      <x:c r="AV1178" s="23"/>
      <x:c r="BF1178" s="226"/>
      <x:c r="BL1178" s="226"/>
      <x:c r="BM1178" s="226"/>
      <x:c r="BP1178" s="222"/>
      <x:c r="BW1178" s="226"/>
      <x:c r="BX1178" s="226"/>
      <x:c r="BY1178" s="226"/>
      <x:c r="BZ1178" s="226"/>
      <x:c r="CB1178" s="226"/>
    </x:row>
    <x:row r="1179" spans="1:80" x14ac:dyDescent="0.3">
      <x:c r="A1179" s="226"/>
      <x:c r="R1179" s="226"/>
      <x:c r="T1179" s="226"/>
      <x:c r="V1179" s="23"/>
      <x:c r="Y1179" s="222"/>
      <x:c r="AA1179" s="226"/>
      <x:c r="AB1179" s="222"/>
      <x:c r="AE1179" s="222"/>
      <x:c r="AF1179" s="222"/>
      <x:c r="AS1179" s="23"/>
      <x:c r="AV1179" s="23"/>
      <x:c r="BF1179" s="226"/>
      <x:c r="BL1179" s="226"/>
      <x:c r="BM1179" s="226"/>
      <x:c r="BP1179" s="222"/>
      <x:c r="BW1179" s="226"/>
      <x:c r="BX1179" s="226"/>
      <x:c r="BY1179" s="226"/>
      <x:c r="BZ1179" s="226"/>
      <x:c r="CB1179" s="226"/>
    </x:row>
    <x:row r="1180" spans="1:80" x14ac:dyDescent="0.3">
      <x:c r="A1180" s="226"/>
      <x:c r="R1180" s="226"/>
      <x:c r="T1180" s="226"/>
      <x:c r="V1180" s="23"/>
      <x:c r="Y1180" s="222"/>
      <x:c r="AA1180" s="226"/>
      <x:c r="AB1180" s="222"/>
      <x:c r="AE1180" s="222"/>
      <x:c r="AF1180" s="222"/>
      <x:c r="AO1180" s="226"/>
      <x:c r="AS1180" s="23"/>
      <x:c r="AV1180" s="23"/>
      <x:c r="BF1180" s="226"/>
      <x:c r="BL1180" s="226"/>
      <x:c r="BM1180" s="226"/>
      <x:c r="BP1180" s="222"/>
      <x:c r="BW1180" s="226"/>
      <x:c r="BX1180" s="226"/>
      <x:c r="BY1180" s="226"/>
      <x:c r="BZ1180" s="226"/>
      <x:c r="CB1180" s="226"/>
    </x:row>
    <x:row r="1181" spans="1:80" x14ac:dyDescent="0.3">
      <x:c r="A1181" s="226"/>
      <x:c r="R1181" s="226"/>
      <x:c r="T1181" s="226"/>
      <x:c r="V1181" s="23"/>
      <x:c r="Y1181" s="222"/>
      <x:c r="AA1181" s="226"/>
      <x:c r="AB1181" s="222"/>
      <x:c r="AE1181" s="222"/>
      <x:c r="AF1181" s="226"/>
      <x:c r="AS1181" s="23"/>
      <x:c r="AV1181" s="23"/>
      <x:c r="BF1181" s="226"/>
      <x:c r="BL1181" s="226"/>
      <x:c r="BM1181" s="226"/>
      <x:c r="BP1181" s="226"/>
      <x:c r="BW1181" s="226"/>
      <x:c r="BX1181" s="226"/>
      <x:c r="BY1181" s="226"/>
      <x:c r="BZ1181" s="226"/>
      <x:c r="CB1181" s="226"/>
    </x:row>
    <x:row r="1182" spans="1:80" x14ac:dyDescent="0.3">
      <x:c r="A1182" s="226"/>
      <x:c r="R1182" s="226"/>
      <x:c r="T1182" s="226"/>
      <x:c r="V1182" s="23"/>
      <x:c r="Y1182" s="222"/>
      <x:c r="AA1182" s="226"/>
      <x:c r="AB1182" s="222"/>
      <x:c r="AE1182" s="222"/>
      <x:c r="AF1182" s="226"/>
      <x:c r="AS1182" s="23"/>
      <x:c r="AV1182" s="23"/>
      <x:c r="BF1182" s="226"/>
      <x:c r="BL1182" s="226"/>
      <x:c r="BM1182" s="226"/>
      <x:c r="BP1182" s="226"/>
      <x:c r="BW1182" s="226"/>
      <x:c r="BX1182" s="226"/>
      <x:c r="BY1182" s="226"/>
      <x:c r="BZ1182" s="226"/>
      <x:c r="CB1182" s="226"/>
    </x:row>
    <x:row r="1183" spans="1:80" x14ac:dyDescent="0.3">
      <x:c r="A1183" s="226"/>
      <x:c r="R1183" s="226"/>
      <x:c r="T1183" s="226"/>
      <x:c r="V1183" s="23"/>
      <x:c r="Y1183" s="222"/>
      <x:c r="AA1183" s="226"/>
      <x:c r="AB1183" s="222"/>
      <x:c r="AE1183" s="226"/>
      <x:c r="AF1183" s="226"/>
      <x:c r="AN1183" s="226"/>
      <x:c r="AO1183" s="226"/>
      <x:c r="AP1183" s="226"/>
      <x:c r="AS1183" s="23"/>
      <x:c r="AV1183" s="23"/>
      <x:c r="BF1183" s="226"/>
      <x:c r="BL1183" s="226"/>
      <x:c r="BM1183" s="226"/>
      <x:c r="BP1183" s="226"/>
      <x:c r="BW1183" s="226"/>
      <x:c r="BX1183" s="226"/>
      <x:c r="BY1183" s="226"/>
      <x:c r="BZ1183" s="226"/>
      <x:c r="CB1183" s="226"/>
    </x:row>
    <x:row r="1184" spans="1:80" x14ac:dyDescent="0.3">
      <x:c r="A1184" s="226"/>
      <x:c r="R1184" s="226"/>
      <x:c r="T1184" s="226"/>
      <x:c r="V1184" s="23"/>
      <x:c r="Y1184" s="222"/>
      <x:c r="AA1184" s="226"/>
      <x:c r="AB1184" s="222"/>
      <x:c r="AE1184" s="226"/>
      <x:c r="AF1184" s="226"/>
      <x:c r="AN1184" s="226"/>
      <x:c r="AO1184" s="226"/>
      <x:c r="AP1184" s="226"/>
      <x:c r="AS1184" s="23"/>
      <x:c r="AV1184" s="23"/>
      <x:c r="BF1184" s="226"/>
      <x:c r="BL1184" s="226"/>
      <x:c r="BM1184" s="226"/>
      <x:c r="BP1184" s="226"/>
      <x:c r="BW1184" s="226"/>
      <x:c r="BX1184" s="226"/>
      <x:c r="BY1184" s="226"/>
      <x:c r="BZ1184" s="226"/>
      <x:c r="CB1184" s="226"/>
    </x:row>
    <x:row r="1185" spans="1:80" x14ac:dyDescent="0.3">
      <x:c r="A1185" s="226"/>
      <x:c r="R1185" s="226"/>
      <x:c r="T1185" s="226"/>
      <x:c r="V1185" s="23"/>
      <x:c r="Y1185" s="222"/>
      <x:c r="AA1185" s="226"/>
      <x:c r="AB1185" s="222"/>
      <x:c r="AE1185" s="226"/>
      <x:c r="AF1185" s="226"/>
      <x:c r="AN1185" s="226"/>
      <x:c r="AO1185" s="226"/>
      <x:c r="AS1185" s="23"/>
      <x:c r="AV1185" s="23"/>
      <x:c r="BF1185" s="226"/>
      <x:c r="BL1185" s="226"/>
      <x:c r="BM1185" s="226"/>
      <x:c r="BP1185" s="226"/>
      <x:c r="BW1185" s="226"/>
      <x:c r="BX1185" s="226"/>
      <x:c r="BY1185" s="226"/>
      <x:c r="BZ1185" s="226"/>
      <x:c r="CB1185" s="226"/>
    </x:row>
    <x:row r="1186" spans="1:80" x14ac:dyDescent="0.3">
      <x:c r="A1186" s="226"/>
      <x:c r="R1186" s="226"/>
      <x:c r="T1186" s="226"/>
      <x:c r="V1186" s="23"/>
      <x:c r="Y1186" s="222"/>
      <x:c r="AA1186" s="226"/>
      <x:c r="AB1186" s="222"/>
      <x:c r="AE1186" s="226"/>
      <x:c r="AF1186" s="226"/>
      <x:c r="AO1186" s="226"/>
      <x:c r="AS1186" s="23"/>
      <x:c r="AV1186" s="23"/>
      <x:c r="BF1186" s="226"/>
      <x:c r="BL1186" s="226"/>
      <x:c r="BM1186" s="226"/>
      <x:c r="BP1186" s="226"/>
      <x:c r="BW1186" s="226"/>
      <x:c r="BX1186" s="226"/>
      <x:c r="BY1186" s="226"/>
      <x:c r="BZ1186" s="226"/>
      <x:c r="CB1186" s="226"/>
    </x:row>
    <x:row r="1187" spans="1:80" x14ac:dyDescent="0.3">
      <x:c r="A1187" s="226"/>
      <x:c r="R1187" s="226"/>
      <x:c r="T1187" s="226"/>
      <x:c r="V1187" s="23"/>
      <x:c r="Y1187" s="222"/>
      <x:c r="AA1187" s="226"/>
      <x:c r="AB1187" s="222"/>
      <x:c r="AE1187" s="226"/>
      <x:c r="AF1187" s="226"/>
      <x:c r="AN1187" s="226"/>
      <x:c r="AO1187" s="226"/>
      <x:c r="AP1187" s="226"/>
      <x:c r="AS1187" s="23"/>
      <x:c r="AV1187" s="23"/>
      <x:c r="BF1187" s="226"/>
      <x:c r="BL1187" s="226"/>
      <x:c r="BM1187" s="226"/>
      <x:c r="BP1187" s="226"/>
      <x:c r="BW1187" s="226"/>
      <x:c r="BX1187" s="226"/>
      <x:c r="BY1187" s="226"/>
      <x:c r="BZ1187" s="226"/>
      <x:c r="CB1187" s="226"/>
    </x:row>
    <x:row r="1188" spans="1:80" x14ac:dyDescent="0.3">
      <x:c r="A1188" s="226"/>
      <x:c r="R1188" s="226"/>
      <x:c r="T1188" s="226"/>
      <x:c r="V1188" s="23"/>
      <x:c r="Y1188" s="222"/>
      <x:c r="AA1188" s="226"/>
      <x:c r="AB1188" s="222"/>
      <x:c r="AE1188" s="226"/>
      <x:c r="AF1188" s="226"/>
      <x:c r="AN1188" s="226"/>
      <x:c r="AO1188" s="226"/>
      <x:c r="AP1188" s="226"/>
      <x:c r="AS1188" s="23"/>
      <x:c r="AV1188" s="23"/>
      <x:c r="BF1188" s="226"/>
      <x:c r="BL1188" s="226"/>
      <x:c r="BM1188" s="226"/>
      <x:c r="BP1188" s="226"/>
      <x:c r="BW1188" s="226"/>
      <x:c r="BX1188" s="226"/>
      <x:c r="BY1188" s="226"/>
      <x:c r="BZ1188" s="226"/>
      <x:c r="CB1188" s="226"/>
    </x:row>
    <x:row r="1189" spans="1:80" x14ac:dyDescent="0.3">
      <x:c r="A1189" s="226"/>
      <x:c r="R1189" s="226"/>
      <x:c r="T1189" s="226"/>
      <x:c r="V1189" s="23"/>
      <x:c r="Y1189" s="222"/>
      <x:c r="AA1189" s="226"/>
      <x:c r="AB1189" s="222"/>
      <x:c r="AE1189" s="222"/>
      <x:c r="AF1189" s="222"/>
      <x:c r="AN1189" s="226"/>
      <x:c r="AO1189" s="226"/>
      <x:c r="AP1189" s="226"/>
      <x:c r="AS1189" s="23"/>
      <x:c r="AV1189" s="23"/>
      <x:c r="BF1189" s="226"/>
      <x:c r="BL1189" s="226"/>
      <x:c r="BM1189" s="226"/>
      <x:c r="BP1189" s="222"/>
      <x:c r="BW1189" s="226"/>
      <x:c r="BX1189" s="226"/>
      <x:c r="BY1189" s="226"/>
      <x:c r="BZ1189" s="226"/>
      <x:c r="CB1189" s="226"/>
    </x:row>
    <x:row r="1190" spans="1:80" x14ac:dyDescent="0.3">
      <x:c r="A1190" s="226"/>
      <x:c r="R1190" s="226"/>
      <x:c r="T1190" s="226"/>
      <x:c r="V1190" s="23"/>
      <x:c r="Y1190" s="222"/>
      <x:c r="AA1190" s="226"/>
      <x:c r="AB1190" s="222"/>
      <x:c r="AE1190" s="226"/>
      <x:c r="AF1190" s="226"/>
      <x:c r="AN1190" s="226"/>
      <x:c r="AO1190" s="226"/>
      <x:c r="AP1190" s="226"/>
      <x:c r="AS1190" s="23"/>
      <x:c r="AV1190" s="23"/>
      <x:c r="BF1190" s="226"/>
      <x:c r="BL1190" s="226"/>
      <x:c r="BM1190" s="226"/>
      <x:c r="BP1190" s="226"/>
      <x:c r="BW1190" s="226"/>
      <x:c r="BX1190" s="226"/>
      <x:c r="BY1190" s="226"/>
      <x:c r="BZ1190" s="226"/>
      <x:c r="CB1190" s="226"/>
    </x:row>
    <x:row r="1191" spans="1:80" x14ac:dyDescent="0.3">
      <x:c r="A1191" s="226"/>
      <x:c r="R1191" s="226"/>
      <x:c r="T1191" s="226"/>
      <x:c r="V1191" s="23"/>
      <x:c r="Y1191" s="222"/>
      <x:c r="AA1191" s="226"/>
      <x:c r="AB1191" s="222"/>
      <x:c r="AE1191" s="226"/>
      <x:c r="AF1191" s="226"/>
      <x:c r="AN1191" s="226"/>
      <x:c r="AO1191" s="226"/>
      <x:c r="AS1191" s="23"/>
      <x:c r="AV1191" s="23"/>
      <x:c r="BF1191" s="226"/>
      <x:c r="BL1191" s="226"/>
      <x:c r="BM1191" s="226"/>
      <x:c r="BP1191" s="226"/>
      <x:c r="BW1191" s="226"/>
      <x:c r="BX1191" s="226"/>
      <x:c r="BY1191" s="226"/>
      <x:c r="BZ1191" s="226"/>
      <x:c r="CB1191" s="226"/>
    </x:row>
    <x:row r="1192" spans="1:80" x14ac:dyDescent="0.3">
      <x:c r="A1192" s="226"/>
      <x:c r="R1192" s="226"/>
      <x:c r="T1192" s="226"/>
      <x:c r="V1192" s="23"/>
      <x:c r="Y1192" s="222"/>
      <x:c r="AA1192" s="226"/>
      <x:c r="AB1192" s="222"/>
      <x:c r="AE1192" s="226"/>
      <x:c r="AF1192" s="226"/>
      <x:c r="AN1192" s="226"/>
      <x:c r="AO1192" s="226"/>
      <x:c r="AP1192" s="226"/>
      <x:c r="AS1192" s="23"/>
      <x:c r="AV1192" s="23"/>
      <x:c r="BF1192" s="226"/>
      <x:c r="BL1192" s="226"/>
      <x:c r="BM1192" s="226"/>
      <x:c r="BP1192" s="226"/>
      <x:c r="BW1192" s="226"/>
      <x:c r="BX1192" s="226"/>
      <x:c r="BY1192" s="226"/>
      <x:c r="BZ1192" s="226"/>
      <x:c r="CB1192" s="226"/>
    </x:row>
    <x:row r="1193" spans="1:80" x14ac:dyDescent="0.3">
      <x:c r="A1193" s="226"/>
      <x:c r="R1193" s="226"/>
      <x:c r="T1193" s="226"/>
      <x:c r="V1193" s="23"/>
      <x:c r="Y1193" s="222"/>
      <x:c r="AA1193" s="226"/>
      <x:c r="AB1193" s="222"/>
      <x:c r="AE1193" s="226"/>
      <x:c r="AF1193" s="226"/>
      <x:c r="AO1193" s="226"/>
      <x:c r="AS1193" s="23"/>
      <x:c r="AV1193" s="23"/>
      <x:c r="BF1193" s="226"/>
      <x:c r="BL1193" s="226"/>
      <x:c r="BM1193" s="226"/>
      <x:c r="BP1193" s="226"/>
      <x:c r="BW1193" s="226"/>
      <x:c r="BX1193" s="226"/>
      <x:c r="BY1193" s="226"/>
      <x:c r="BZ1193" s="226"/>
      <x:c r="CB1193" s="226"/>
    </x:row>
    <x:row r="1194" spans="1:80" x14ac:dyDescent="0.3">
      <x:c r="A1194" s="226"/>
      <x:c r="R1194" s="226"/>
      <x:c r="T1194" s="226"/>
      <x:c r="V1194" s="23"/>
      <x:c r="Y1194" s="222"/>
      <x:c r="AA1194" s="226"/>
      <x:c r="AB1194" s="222"/>
      <x:c r="AE1194" s="226"/>
      <x:c r="AF1194" s="226"/>
      <x:c r="AN1194" s="226"/>
      <x:c r="AO1194" s="226"/>
      <x:c r="AP1194" s="226"/>
      <x:c r="AS1194" s="23"/>
      <x:c r="AV1194" s="23"/>
      <x:c r="BF1194" s="226"/>
      <x:c r="BL1194" s="226"/>
      <x:c r="BM1194" s="226"/>
      <x:c r="BP1194" s="226"/>
      <x:c r="BW1194" s="226"/>
      <x:c r="BX1194" s="226"/>
      <x:c r="BY1194" s="226"/>
      <x:c r="BZ1194" s="226"/>
      <x:c r="CB1194" s="226"/>
    </x:row>
    <x:row r="1195" spans="1:80" x14ac:dyDescent="0.3">
      <x:c r="A1195" s="226"/>
      <x:c r="R1195" s="226"/>
      <x:c r="T1195" s="226"/>
      <x:c r="V1195" s="23"/>
      <x:c r="Y1195" s="222"/>
      <x:c r="AA1195" s="226"/>
      <x:c r="AB1195" s="222"/>
      <x:c r="AE1195" s="226"/>
      <x:c r="AF1195" s="226"/>
      <x:c r="AN1195" s="226"/>
      <x:c r="AO1195" s="226"/>
      <x:c r="AP1195" s="226"/>
      <x:c r="AS1195" s="23"/>
      <x:c r="AV1195" s="23"/>
      <x:c r="BF1195" s="226"/>
      <x:c r="BL1195" s="226"/>
      <x:c r="BM1195" s="226"/>
      <x:c r="BP1195" s="226"/>
      <x:c r="BW1195" s="226"/>
      <x:c r="BX1195" s="226"/>
      <x:c r="BY1195" s="226"/>
      <x:c r="BZ1195" s="226"/>
      <x:c r="CB1195" s="226"/>
    </x:row>
    <x:row r="1196" spans="1:80" x14ac:dyDescent="0.3">
      <x:c r="A1196" s="226"/>
      <x:c r="R1196" s="226"/>
      <x:c r="T1196" s="226"/>
      <x:c r="V1196" s="23"/>
      <x:c r="Y1196" s="222"/>
      <x:c r="AA1196" s="226"/>
      <x:c r="AB1196" s="222"/>
      <x:c r="AE1196" s="222"/>
      <x:c r="AF1196" s="222"/>
      <x:c r="AN1196" s="226"/>
      <x:c r="AO1196" s="226"/>
      <x:c r="AP1196" s="226"/>
      <x:c r="AS1196" s="23"/>
      <x:c r="AV1196" s="23"/>
      <x:c r="BF1196" s="226"/>
      <x:c r="BL1196" s="226"/>
      <x:c r="BM1196" s="226"/>
      <x:c r="BP1196" s="222"/>
      <x:c r="BW1196" s="226"/>
      <x:c r="BX1196" s="226"/>
      <x:c r="BY1196" s="226"/>
      <x:c r="BZ1196" s="226"/>
      <x:c r="CB1196" s="226"/>
    </x:row>
    <x:row r="1197" spans="1:80" x14ac:dyDescent="0.3">
      <x:c r="A1197" s="226"/>
      <x:c r="R1197" s="226"/>
      <x:c r="T1197" s="226"/>
      <x:c r="V1197" s="23"/>
      <x:c r="Y1197" s="222"/>
      <x:c r="AA1197" s="226"/>
      <x:c r="AB1197" s="222"/>
      <x:c r="AE1197" s="226"/>
      <x:c r="AF1197" s="226"/>
      <x:c r="AN1197" s="226"/>
      <x:c r="AO1197" s="226"/>
      <x:c r="AP1197" s="226"/>
      <x:c r="AS1197" s="23"/>
      <x:c r="AV1197" s="23"/>
      <x:c r="BF1197" s="226"/>
      <x:c r="BK1197" s="23"/>
      <x:c r="BL1197" s="226"/>
      <x:c r="BM1197" s="226"/>
      <x:c r="BP1197" s="226"/>
      <x:c r="BW1197" s="226"/>
      <x:c r="BX1197" s="226"/>
      <x:c r="BY1197" s="226"/>
      <x:c r="BZ1197" s="226"/>
      <x:c r="CB1197" s="226"/>
    </x:row>
    <x:row r="1198" spans="1:80" x14ac:dyDescent="0.3">
      <x:c r="A1198" s="226"/>
      <x:c r="R1198" s="226"/>
      <x:c r="T1198" s="226"/>
      <x:c r="V1198" s="23"/>
      <x:c r="Y1198" s="222"/>
      <x:c r="AA1198" s="226"/>
      <x:c r="AB1198" s="222"/>
      <x:c r="AE1198" s="226"/>
      <x:c r="AF1198" s="226"/>
      <x:c r="AN1198" s="226"/>
      <x:c r="AO1198" s="226"/>
      <x:c r="AP1198" s="226"/>
      <x:c r="AS1198" s="23"/>
      <x:c r="AV1198" s="23"/>
      <x:c r="BF1198" s="226"/>
      <x:c r="BL1198" s="226"/>
      <x:c r="BM1198" s="226"/>
      <x:c r="BP1198" s="226"/>
      <x:c r="BW1198" s="226"/>
      <x:c r="BX1198" s="226"/>
      <x:c r="BY1198" s="226"/>
      <x:c r="BZ1198" s="226"/>
      <x:c r="CB1198" s="226"/>
    </x:row>
    <x:row r="1199" spans="1:80" x14ac:dyDescent="0.3">
      <x:c r="A1199" s="226"/>
      <x:c r="R1199" s="226"/>
      <x:c r="T1199" s="226"/>
      <x:c r="V1199" s="23"/>
      <x:c r="Y1199" s="222"/>
      <x:c r="AA1199" s="226"/>
      <x:c r="AB1199" s="222"/>
      <x:c r="AE1199" s="222"/>
      <x:c r="AF1199" s="226"/>
      <x:c r="AN1199" s="226"/>
      <x:c r="AO1199" s="226"/>
      <x:c r="AP1199" s="226"/>
      <x:c r="AS1199" s="23"/>
      <x:c r="AV1199" s="23"/>
      <x:c r="BF1199" s="226"/>
      <x:c r="BL1199" s="226"/>
      <x:c r="BM1199" s="226"/>
      <x:c r="BP1199" s="226"/>
      <x:c r="BW1199" s="226"/>
      <x:c r="BX1199" s="226"/>
      <x:c r="BY1199" s="226"/>
      <x:c r="BZ1199" s="226"/>
      <x:c r="CB1199" s="226"/>
    </x:row>
    <x:row r="1200" spans="1:80" x14ac:dyDescent="0.3">
      <x:c r="A1200" s="226"/>
      <x:c r="R1200" s="226"/>
      <x:c r="T1200" s="226"/>
      <x:c r="V1200" s="23"/>
      <x:c r="Y1200" s="222"/>
      <x:c r="AA1200" s="226"/>
      <x:c r="AB1200" s="222"/>
      <x:c r="AE1200" s="222"/>
      <x:c r="AF1200" s="222"/>
      <x:c r="AN1200" s="226"/>
      <x:c r="AO1200" s="226"/>
      <x:c r="AP1200" s="226"/>
      <x:c r="AS1200" s="23"/>
      <x:c r="AV1200" s="23"/>
      <x:c r="BF1200" s="226"/>
      <x:c r="BL1200" s="226"/>
      <x:c r="BM1200" s="226"/>
      <x:c r="BP1200" s="222"/>
      <x:c r="BW1200" s="226"/>
      <x:c r="BX1200" s="226"/>
      <x:c r="BY1200" s="226"/>
      <x:c r="BZ1200" s="226"/>
      <x:c r="CB1200" s="226"/>
    </x:row>
    <x:row r="1201" spans="1:80" x14ac:dyDescent="0.3">
      <x:c r="A1201" s="226"/>
      <x:c r="R1201" s="226"/>
      <x:c r="T1201" s="226"/>
      <x:c r="V1201" s="23"/>
      <x:c r="Y1201" s="222"/>
      <x:c r="AA1201" s="226"/>
      <x:c r="AB1201" s="222"/>
      <x:c r="AE1201" s="226"/>
      <x:c r="AF1201" s="226"/>
      <x:c r="AN1201" s="226"/>
      <x:c r="AO1201" s="226"/>
      <x:c r="AP1201" s="226"/>
      <x:c r="AS1201" s="23"/>
      <x:c r="AV1201" s="23"/>
      <x:c r="BF1201" s="226"/>
      <x:c r="BL1201" s="226"/>
      <x:c r="BM1201" s="226"/>
      <x:c r="BP1201" s="226"/>
      <x:c r="BW1201" s="226"/>
      <x:c r="BX1201" s="226"/>
      <x:c r="BY1201" s="226"/>
      <x:c r="BZ1201" s="226"/>
      <x:c r="CB1201" s="226"/>
    </x:row>
    <x:row r="1202" spans="1:80" x14ac:dyDescent="0.3">
      <x:c r="A1202" s="226"/>
      <x:c r="R1202" s="226"/>
      <x:c r="T1202" s="226"/>
      <x:c r="V1202" s="23"/>
      <x:c r="Y1202" s="222"/>
      <x:c r="AA1202" s="226"/>
      <x:c r="AB1202" s="222"/>
      <x:c r="AE1202" s="222"/>
      <x:c r="AF1202" s="222"/>
      <x:c r="AN1202" s="226"/>
      <x:c r="AO1202" s="226"/>
      <x:c r="AP1202" s="226"/>
      <x:c r="AS1202" s="23"/>
      <x:c r="AV1202" s="23"/>
      <x:c r="BF1202" s="226"/>
      <x:c r="BL1202" s="226"/>
      <x:c r="BM1202" s="226"/>
      <x:c r="BP1202" s="222"/>
      <x:c r="BW1202" s="226"/>
      <x:c r="BX1202" s="226"/>
      <x:c r="BY1202" s="226"/>
      <x:c r="BZ1202" s="226"/>
      <x:c r="CB1202" s="226"/>
    </x:row>
    <x:row r="1203" spans="1:80" x14ac:dyDescent="0.3">
      <x:c r="A1203" s="226"/>
      <x:c r="R1203" s="226"/>
      <x:c r="T1203" s="226"/>
      <x:c r="V1203" s="23"/>
      <x:c r="Y1203" s="222"/>
      <x:c r="AA1203" s="226"/>
      <x:c r="AB1203" s="222"/>
      <x:c r="AE1203" s="226"/>
      <x:c r="AF1203" s="226"/>
      <x:c r="AN1203" s="226"/>
      <x:c r="AO1203" s="226"/>
      <x:c r="AP1203" s="226"/>
      <x:c r="AS1203" s="23"/>
      <x:c r="AV1203" s="23"/>
      <x:c r="BF1203" s="226"/>
      <x:c r="BL1203" s="226"/>
      <x:c r="BM1203" s="226"/>
      <x:c r="BP1203" s="226"/>
      <x:c r="BW1203" s="226"/>
      <x:c r="BX1203" s="226"/>
      <x:c r="BY1203" s="226"/>
      <x:c r="BZ1203" s="226"/>
      <x:c r="CB1203" s="226"/>
    </x:row>
    <x:row r="1204" spans="1:80" x14ac:dyDescent="0.3">
      <x:c r="A1204" s="226"/>
      <x:c r="R1204" s="226"/>
      <x:c r="T1204" s="226"/>
      <x:c r="V1204" s="23"/>
      <x:c r="Y1204" s="222"/>
      <x:c r="AA1204" s="226"/>
      <x:c r="AB1204" s="222"/>
      <x:c r="AE1204" s="222"/>
      <x:c r="AF1204" s="222"/>
      <x:c r="AN1204" s="226"/>
      <x:c r="AO1204" s="226"/>
      <x:c r="AP1204" s="226"/>
      <x:c r="AS1204" s="23"/>
      <x:c r="AV1204" s="23"/>
      <x:c r="BF1204" s="226"/>
      <x:c r="BL1204" s="226"/>
      <x:c r="BM1204" s="226"/>
      <x:c r="BP1204" s="222"/>
      <x:c r="BW1204" s="226"/>
      <x:c r="BX1204" s="226"/>
      <x:c r="BY1204" s="226"/>
      <x:c r="BZ1204" s="226"/>
      <x:c r="CB1204" s="226"/>
    </x:row>
    <x:row r="1205" spans="1:80" x14ac:dyDescent="0.3">
      <x:c r="A1205" s="226"/>
      <x:c r="R1205" s="226"/>
      <x:c r="T1205" s="226"/>
      <x:c r="V1205" s="23"/>
      <x:c r="Y1205" s="222"/>
      <x:c r="AA1205" s="226"/>
      <x:c r="AB1205" s="222"/>
      <x:c r="AE1205" s="222"/>
      <x:c r="AF1205" s="226"/>
      <x:c r="AN1205" s="226"/>
      <x:c r="AO1205" s="226"/>
      <x:c r="AP1205" s="226"/>
      <x:c r="AS1205" s="23"/>
      <x:c r="AV1205" s="23"/>
      <x:c r="BF1205" s="226"/>
      <x:c r="BL1205" s="226"/>
      <x:c r="BM1205" s="226"/>
      <x:c r="BP1205" s="226"/>
      <x:c r="BW1205" s="226"/>
      <x:c r="BX1205" s="226"/>
      <x:c r="BY1205" s="226"/>
      <x:c r="BZ1205" s="226"/>
      <x:c r="CB1205" s="226"/>
    </x:row>
    <x:row r="1206" spans="1:80" x14ac:dyDescent="0.3">
      <x:c r="A1206" s="226"/>
      <x:c r="R1206" s="226"/>
      <x:c r="T1206" s="226"/>
      <x:c r="V1206" s="23"/>
      <x:c r="Y1206" s="222"/>
      <x:c r="AA1206" s="226"/>
      <x:c r="AB1206" s="222"/>
      <x:c r="AE1206" s="222"/>
      <x:c r="AF1206" s="226"/>
      <x:c r="AN1206" s="226"/>
      <x:c r="AO1206" s="226"/>
      <x:c r="AP1206" s="226"/>
      <x:c r="AS1206" s="23"/>
      <x:c r="AV1206" s="23"/>
      <x:c r="BF1206" s="226"/>
      <x:c r="BL1206" s="226"/>
      <x:c r="BM1206" s="226"/>
      <x:c r="BP1206" s="226"/>
      <x:c r="BW1206" s="226"/>
      <x:c r="BX1206" s="226"/>
      <x:c r="BY1206" s="226"/>
      <x:c r="BZ1206" s="226"/>
      <x:c r="CB1206" s="226"/>
    </x:row>
    <x:row r="1207" spans="1:80" x14ac:dyDescent="0.3">
      <x:c r="A1207" s="226"/>
      <x:c r="R1207" s="226"/>
      <x:c r="T1207" s="226"/>
      <x:c r="V1207" s="23"/>
      <x:c r="Y1207" s="222"/>
      <x:c r="AA1207" s="226"/>
      <x:c r="AB1207" s="222"/>
      <x:c r="AE1207" s="222"/>
      <x:c r="AF1207" s="222"/>
      <x:c r="AN1207" s="226"/>
      <x:c r="AO1207" s="226"/>
      <x:c r="AP1207" s="226"/>
      <x:c r="AS1207" s="23"/>
      <x:c r="AV1207" s="23"/>
      <x:c r="BF1207" s="226"/>
      <x:c r="BL1207" s="226"/>
      <x:c r="BM1207" s="226"/>
      <x:c r="BP1207" s="222"/>
      <x:c r="BW1207" s="226"/>
      <x:c r="BX1207" s="226"/>
      <x:c r="BY1207" s="226"/>
      <x:c r="BZ1207" s="226"/>
      <x:c r="CB1207" s="226"/>
    </x:row>
    <x:row r="1208" spans="1:80" x14ac:dyDescent="0.3">
      <x:c r="A1208" s="226"/>
      <x:c r="R1208" s="226"/>
      <x:c r="T1208" s="226"/>
      <x:c r="V1208" s="23"/>
      <x:c r="Y1208" s="222"/>
      <x:c r="AA1208" s="226"/>
      <x:c r="AB1208" s="222"/>
      <x:c r="AE1208" s="226"/>
      <x:c r="AF1208" s="226"/>
      <x:c r="AN1208" s="226"/>
      <x:c r="AO1208" s="226"/>
      <x:c r="AP1208" s="226"/>
      <x:c r="AS1208" s="23"/>
      <x:c r="AV1208" s="23"/>
      <x:c r="BF1208" s="226"/>
      <x:c r="BL1208" s="226"/>
      <x:c r="BM1208" s="226"/>
      <x:c r="BP1208" s="226"/>
      <x:c r="BW1208" s="226"/>
      <x:c r="BX1208" s="226"/>
      <x:c r="BY1208" s="226"/>
      <x:c r="BZ1208" s="226"/>
      <x:c r="CB1208" s="226"/>
    </x:row>
    <x:row r="1209" spans="1:80" x14ac:dyDescent="0.3">
      <x:c r="A1209" s="226"/>
      <x:c r="R1209" s="226"/>
      <x:c r="T1209" s="226"/>
      <x:c r="V1209" s="23"/>
      <x:c r="W1209" s="23"/>
      <x:c r="Y1209" s="222"/>
      <x:c r="AA1209" s="226"/>
      <x:c r="AB1209" s="222"/>
      <x:c r="AE1209" s="222"/>
      <x:c r="AF1209" s="226"/>
      <x:c r="AN1209" s="226"/>
      <x:c r="AO1209" s="226"/>
      <x:c r="AP1209" s="226"/>
      <x:c r="AS1209" s="23"/>
      <x:c r="AV1209" s="23"/>
      <x:c r="BF1209" s="226"/>
      <x:c r="BL1209" s="226"/>
      <x:c r="BM1209" s="226"/>
      <x:c r="BP1209" s="226"/>
      <x:c r="BW1209" s="226"/>
      <x:c r="BX1209" s="226"/>
      <x:c r="BY1209" s="226"/>
      <x:c r="BZ1209" s="226"/>
      <x:c r="CB1209" s="226"/>
    </x:row>
    <x:row r="1210" spans="1:80" x14ac:dyDescent="0.3">
      <x:c r="A1210" s="226"/>
      <x:c r="R1210" s="226"/>
      <x:c r="T1210" s="226"/>
      <x:c r="V1210" s="23"/>
      <x:c r="Y1210" s="222"/>
      <x:c r="AA1210" s="226"/>
      <x:c r="AB1210" s="222"/>
      <x:c r="AE1210" s="226"/>
      <x:c r="AF1210" s="226"/>
      <x:c r="AN1210" s="226"/>
      <x:c r="AO1210" s="226"/>
      <x:c r="AS1210" s="23"/>
      <x:c r="AV1210" s="23"/>
      <x:c r="BF1210" s="226"/>
      <x:c r="BL1210" s="226"/>
      <x:c r="BM1210" s="226"/>
      <x:c r="BP1210" s="226"/>
      <x:c r="BW1210" s="226"/>
      <x:c r="BX1210" s="226"/>
      <x:c r="BY1210" s="226"/>
      <x:c r="BZ1210" s="226"/>
      <x:c r="CB1210" s="226"/>
    </x:row>
    <x:row r="1211" spans="1:80" x14ac:dyDescent="0.3">
      <x:c r="A1211" s="226"/>
      <x:c r="R1211" s="226"/>
      <x:c r="T1211" s="226"/>
      <x:c r="V1211" s="23"/>
      <x:c r="Y1211" s="222"/>
      <x:c r="AA1211" s="226"/>
      <x:c r="AB1211" s="226"/>
      <x:c r="AE1211" s="226"/>
      <x:c r="AF1211" s="226"/>
      <x:c r="AN1211" s="226"/>
      <x:c r="AO1211" s="226"/>
      <x:c r="AS1211" s="23"/>
      <x:c r="AV1211" s="23"/>
      <x:c r="BF1211" s="226"/>
      <x:c r="BL1211" s="226"/>
      <x:c r="BM1211" s="226"/>
      <x:c r="BP1211" s="226"/>
      <x:c r="BW1211" s="226"/>
      <x:c r="BX1211" s="226"/>
      <x:c r="BY1211" s="226"/>
      <x:c r="BZ1211" s="226"/>
      <x:c r="CB1211" s="226"/>
    </x:row>
    <x:row r="1212" spans="1:80" x14ac:dyDescent="0.3">
      <x:c r="A1212" s="226"/>
      <x:c r="R1212" s="226"/>
      <x:c r="T1212" s="226"/>
      <x:c r="V1212" s="23"/>
      <x:c r="Y1212" s="222"/>
      <x:c r="AA1212" s="226"/>
      <x:c r="AB1212" s="222"/>
      <x:c r="AE1212" s="222"/>
      <x:c r="AF1212" s="222"/>
      <x:c r="AN1212" s="226"/>
      <x:c r="AO1212" s="226"/>
      <x:c r="AP1212" s="226"/>
      <x:c r="AQ1212" s="226"/>
      <x:c r="AS1212" s="23"/>
      <x:c r="AV1212" s="23"/>
      <x:c r="BF1212" s="226"/>
      <x:c r="BL1212" s="226"/>
      <x:c r="BM1212" s="226"/>
      <x:c r="BP1212" s="222"/>
      <x:c r="BW1212" s="226"/>
      <x:c r="BX1212" s="226"/>
      <x:c r="BY1212" s="226"/>
      <x:c r="BZ1212" s="226"/>
      <x:c r="CB1212" s="226"/>
    </x:row>
    <x:row r="1213" spans="1:80" x14ac:dyDescent="0.3">
      <x:c r="A1213" s="226"/>
      <x:c r="R1213" s="226"/>
      <x:c r="T1213" s="226"/>
      <x:c r="V1213" s="23"/>
      <x:c r="Y1213" s="222"/>
      <x:c r="AA1213" s="226"/>
      <x:c r="AB1213" s="222"/>
      <x:c r="AE1213" s="222"/>
      <x:c r="AF1213" s="222"/>
      <x:c r="AO1213" s="226"/>
      <x:c r="AP1213" s="226"/>
      <x:c r="AS1213" s="23"/>
      <x:c r="AV1213" s="23"/>
      <x:c r="BF1213" s="226"/>
      <x:c r="BL1213" s="226"/>
      <x:c r="BM1213" s="226"/>
      <x:c r="BP1213" s="222"/>
      <x:c r="BW1213" s="226"/>
      <x:c r="BX1213" s="226"/>
      <x:c r="BY1213" s="226"/>
      <x:c r="BZ1213" s="226"/>
      <x:c r="CB1213" s="226"/>
    </x:row>
    <x:row r="1214" spans="1:80" x14ac:dyDescent="0.3">
      <x:c r="A1214" s="226"/>
      <x:c r="R1214" s="226"/>
      <x:c r="T1214" s="226"/>
      <x:c r="V1214" s="23"/>
      <x:c r="Y1214" s="222"/>
      <x:c r="AA1214" s="226"/>
      <x:c r="AB1214" s="222"/>
      <x:c r="AE1214" s="222"/>
      <x:c r="AF1214" s="222"/>
      <x:c r="AS1214" s="23"/>
      <x:c r="AV1214" s="23"/>
      <x:c r="BF1214" s="226"/>
      <x:c r="BL1214" s="226"/>
      <x:c r="BM1214" s="226"/>
      <x:c r="BP1214" s="222"/>
      <x:c r="BW1214" s="226"/>
      <x:c r="BX1214" s="226"/>
      <x:c r="BY1214" s="226"/>
      <x:c r="BZ1214" s="226"/>
      <x:c r="CB1214" s="226"/>
    </x:row>
    <x:row r="1215" spans="1:80" x14ac:dyDescent="0.3">
      <x:c r="A1215" s="226"/>
      <x:c r="R1215" s="226"/>
      <x:c r="T1215" s="226"/>
      <x:c r="V1215" s="23"/>
      <x:c r="Y1215" s="222"/>
      <x:c r="AA1215" s="226"/>
      <x:c r="AB1215" s="222"/>
      <x:c r="AE1215" s="222"/>
      <x:c r="AF1215" s="222"/>
      <x:c r="AS1215" s="23"/>
      <x:c r="AV1215" s="23"/>
      <x:c r="BF1215" s="226"/>
      <x:c r="BL1215" s="226"/>
      <x:c r="BM1215" s="226"/>
      <x:c r="BP1215" s="222"/>
      <x:c r="BW1215" s="226"/>
      <x:c r="BX1215" s="226"/>
      <x:c r="BY1215" s="226"/>
      <x:c r="BZ1215" s="226"/>
      <x:c r="CB1215" s="226"/>
    </x:row>
    <x:row r="1216" spans="1:80" x14ac:dyDescent="0.3">
      <x:c r="A1216" s="226"/>
      <x:c r="R1216" s="226"/>
      <x:c r="T1216" s="226"/>
      <x:c r="V1216" s="23"/>
      <x:c r="Y1216" s="222"/>
      <x:c r="AA1216" s="226"/>
      <x:c r="AB1216" s="222"/>
      <x:c r="AE1216" s="226"/>
      <x:c r="AF1216" s="226"/>
      <x:c r="AN1216" s="226"/>
      <x:c r="AO1216" s="226"/>
      <x:c r="AP1216" s="226"/>
      <x:c r="AS1216" s="23"/>
      <x:c r="AV1216" s="23"/>
      <x:c r="BF1216" s="226"/>
      <x:c r="BL1216" s="226"/>
      <x:c r="BM1216" s="226"/>
      <x:c r="BP1216" s="226"/>
      <x:c r="BW1216" s="226"/>
      <x:c r="BX1216" s="226"/>
      <x:c r="BY1216" s="226"/>
      <x:c r="BZ1216" s="226"/>
      <x:c r="CB1216" s="226"/>
    </x:row>
    <x:row r="1217" spans="1:80" x14ac:dyDescent="0.3">
      <x:c r="A1217" s="226"/>
      <x:c r="R1217" s="226"/>
      <x:c r="T1217" s="226"/>
      <x:c r="V1217" s="23"/>
      <x:c r="Y1217" s="222"/>
      <x:c r="AA1217" s="226"/>
      <x:c r="AB1217" s="222"/>
      <x:c r="AE1217" s="226"/>
      <x:c r="AF1217" s="226"/>
      <x:c r="AN1217" s="226"/>
      <x:c r="AO1217" s="226"/>
      <x:c r="AS1217" s="23"/>
      <x:c r="AV1217" s="23"/>
      <x:c r="BF1217" s="226"/>
      <x:c r="BL1217" s="226"/>
      <x:c r="BM1217" s="226"/>
      <x:c r="BP1217" s="226"/>
      <x:c r="BW1217" s="226"/>
      <x:c r="BX1217" s="226"/>
      <x:c r="BY1217" s="226"/>
      <x:c r="BZ1217" s="226"/>
      <x:c r="CB1217" s="226"/>
    </x:row>
    <x:row r="1218" spans="1:80" x14ac:dyDescent="0.3">
      <x:c r="A1218" s="226"/>
      <x:c r="R1218" s="226"/>
      <x:c r="T1218" s="226"/>
      <x:c r="V1218" s="23"/>
      <x:c r="Y1218" s="222"/>
      <x:c r="AA1218" s="226"/>
      <x:c r="AB1218" s="222"/>
      <x:c r="AE1218" s="226"/>
      <x:c r="AF1218" s="226"/>
      <x:c r="AN1218" s="226"/>
      <x:c r="AO1218" s="226"/>
      <x:c r="AP1218" s="226"/>
      <x:c r="AS1218" s="23"/>
      <x:c r="AV1218" s="23"/>
      <x:c r="BF1218" s="226"/>
      <x:c r="BL1218" s="226"/>
      <x:c r="BM1218" s="226"/>
      <x:c r="BP1218" s="226"/>
      <x:c r="BW1218" s="226"/>
      <x:c r="BX1218" s="226"/>
      <x:c r="BY1218" s="226"/>
      <x:c r="BZ1218" s="226"/>
      <x:c r="CB1218" s="226"/>
    </x:row>
    <x:row r="1219" spans="1:80" x14ac:dyDescent="0.3">
      <x:c r="A1219" s="226"/>
      <x:c r="R1219" s="226"/>
      <x:c r="T1219" s="226"/>
      <x:c r="V1219" s="23"/>
      <x:c r="Y1219" s="222"/>
      <x:c r="AA1219" s="226"/>
      <x:c r="AB1219" s="222"/>
      <x:c r="AE1219" s="226"/>
      <x:c r="AF1219" s="226"/>
      <x:c r="AN1219" s="226"/>
      <x:c r="AO1219" s="226"/>
      <x:c r="AP1219" s="226"/>
      <x:c r="AS1219" s="23"/>
      <x:c r="AV1219" s="23"/>
      <x:c r="BF1219" s="226"/>
      <x:c r="BL1219" s="226"/>
      <x:c r="BM1219" s="226"/>
      <x:c r="BP1219" s="226"/>
      <x:c r="BW1219" s="226"/>
      <x:c r="BX1219" s="226"/>
      <x:c r="BY1219" s="226"/>
      <x:c r="BZ1219" s="226"/>
      <x:c r="CB1219" s="226"/>
    </x:row>
    <x:row r="1220" spans="1:80" x14ac:dyDescent="0.3">
      <x:c r="A1220" s="226"/>
      <x:c r="R1220" s="226"/>
      <x:c r="T1220" s="226"/>
      <x:c r="V1220" s="23"/>
      <x:c r="Y1220" s="222"/>
      <x:c r="AA1220" s="226"/>
      <x:c r="AB1220" s="222"/>
      <x:c r="AE1220" s="226"/>
      <x:c r="AF1220" s="226"/>
      <x:c r="AN1220" s="226"/>
      <x:c r="AO1220" s="226"/>
      <x:c r="AP1220" s="226"/>
      <x:c r="AS1220" s="23"/>
      <x:c r="AV1220" s="23"/>
      <x:c r="BF1220" s="226"/>
      <x:c r="BL1220" s="226"/>
      <x:c r="BM1220" s="226"/>
      <x:c r="BP1220" s="226"/>
      <x:c r="BW1220" s="226"/>
      <x:c r="BX1220" s="226"/>
      <x:c r="BY1220" s="226"/>
      <x:c r="BZ1220" s="226"/>
      <x:c r="CB1220" s="226"/>
    </x:row>
    <x:row r="1221" spans="1:80" x14ac:dyDescent="0.3">
      <x:c r="A1221" s="226"/>
      <x:c r="R1221" s="226"/>
      <x:c r="T1221" s="226"/>
      <x:c r="V1221" s="23"/>
      <x:c r="Y1221" s="222"/>
      <x:c r="AA1221" s="226"/>
      <x:c r="AB1221" s="222"/>
      <x:c r="AE1221" s="226"/>
      <x:c r="AF1221" s="226"/>
      <x:c r="AO1221" s="226"/>
      <x:c r="AS1221" s="23"/>
      <x:c r="AV1221" s="23"/>
      <x:c r="BF1221" s="226"/>
      <x:c r="BL1221" s="226"/>
      <x:c r="BM1221" s="226"/>
      <x:c r="BP1221" s="226"/>
      <x:c r="BW1221" s="226"/>
      <x:c r="BX1221" s="226"/>
      <x:c r="BY1221" s="226"/>
      <x:c r="BZ1221" s="226"/>
      <x:c r="CB1221" s="226"/>
    </x:row>
    <x:row r="1222" spans="1:80" x14ac:dyDescent="0.3">
      <x:c r="A1222" s="226"/>
      <x:c r="R1222" s="226"/>
      <x:c r="T1222" s="226"/>
      <x:c r="V1222" s="23"/>
      <x:c r="Y1222" s="222"/>
      <x:c r="AA1222" s="226"/>
      <x:c r="AB1222" s="222"/>
      <x:c r="AE1222" s="226"/>
      <x:c r="AF1222" s="226"/>
      <x:c r="AN1222" s="226"/>
      <x:c r="AO1222" s="226"/>
      <x:c r="AP1222" s="226"/>
      <x:c r="AS1222" s="23"/>
      <x:c r="AV1222" s="23"/>
      <x:c r="BF1222" s="226"/>
      <x:c r="BL1222" s="226"/>
      <x:c r="BM1222" s="226"/>
      <x:c r="BP1222" s="226"/>
      <x:c r="BW1222" s="226"/>
      <x:c r="BX1222" s="226"/>
      <x:c r="BY1222" s="226"/>
      <x:c r="BZ1222" s="226"/>
      <x:c r="CB1222" s="226"/>
    </x:row>
    <x:row r="1223" spans="1:80" x14ac:dyDescent="0.3">
      <x:c r="A1223" s="226"/>
      <x:c r="R1223" s="226"/>
      <x:c r="T1223" s="226"/>
      <x:c r="V1223" s="23"/>
      <x:c r="Y1223" s="222"/>
      <x:c r="AA1223" s="226"/>
      <x:c r="AB1223" s="222"/>
      <x:c r="AE1223" s="226"/>
      <x:c r="AF1223" s="226"/>
      <x:c r="AN1223" s="226"/>
      <x:c r="AO1223" s="226"/>
      <x:c r="AS1223" s="23"/>
      <x:c r="AV1223" s="23"/>
      <x:c r="BF1223" s="226"/>
      <x:c r="BL1223" s="226"/>
      <x:c r="BM1223" s="226"/>
      <x:c r="BP1223" s="226"/>
      <x:c r="BW1223" s="226"/>
      <x:c r="BX1223" s="226"/>
      <x:c r="BY1223" s="226"/>
      <x:c r="BZ1223" s="226"/>
      <x:c r="CB1223" s="226"/>
    </x:row>
    <x:row r="1224" spans="1:80" x14ac:dyDescent="0.3">
      <x:c r="A1224" s="226"/>
      <x:c r="R1224" s="226"/>
      <x:c r="T1224" s="226"/>
      <x:c r="V1224" s="23"/>
      <x:c r="Y1224" s="222"/>
      <x:c r="AA1224" s="226"/>
      <x:c r="AB1224" s="222"/>
      <x:c r="AE1224" s="226"/>
      <x:c r="AF1224" s="226"/>
      <x:c r="AN1224" s="226"/>
      <x:c r="AO1224" s="226"/>
      <x:c r="AS1224" s="23"/>
      <x:c r="AV1224" s="23"/>
      <x:c r="BF1224" s="226"/>
      <x:c r="BL1224" s="226"/>
      <x:c r="BM1224" s="226"/>
      <x:c r="BP1224" s="226"/>
      <x:c r="BW1224" s="226"/>
      <x:c r="BX1224" s="226"/>
      <x:c r="BY1224" s="226"/>
      <x:c r="BZ1224" s="226"/>
      <x:c r="CB1224" s="226"/>
    </x:row>
    <x:row r="1225" spans="1:80" x14ac:dyDescent="0.3">
      <x:c r="A1225" s="226"/>
      <x:c r="R1225" s="226"/>
      <x:c r="T1225" s="226"/>
      <x:c r="V1225" s="23"/>
      <x:c r="Y1225" s="222"/>
      <x:c r="AA1225" s="226"/>
      <x:c r="AB1225" s="222"/>
      <x:c r="AE1225" s="222"/>
      <x:c r="AF1225" s="222"/>
      <x:c r="AN1225" s="226"/>
      <x:c r="AO1225" s="226"/>
      <x:c r="AP1225" s="226"/>
      <x:c r="AS1225" s="23"/>
      <x:c r="AV1225" s="23"/>
      <x:c r="BF1225" s="226"/>
      <x:c r="BL1225" s="226"/>
      <x:c r="BM1225" s="226"/>
      <x:c r="BP1225" s="222"/>
      <x:c r="BW1225" s="226"/>
      <x:c r="BX1225" s="226"/>
      <x:c r="BY1225" s="226"/>
      <x:c r="BZ1225" s="226"/>
      <x:c r="CB1225" s="226"/>
    </x:row>
    <x:row r="1226" spans="1:80" x14ac:dyDescent="0.3">
      <x:c r="A1226" s="226"/>
      <x:c r="R1226" s="226"/>
      <x:c r="T1226" s="226"/>
      <x:c r="V1226" s="23"/>
      <x:c r="Y1226" s="222"/>
      <x:c r="AA1226" s="226"/>
      <x:c r="AB1226" s="222"/>
      <x:c r="AE1226" s="222"/>
      <x:c r="AF1226" s="222"/>
      <x:c r="AJ1226" s="226"/>
      <x:c r="AO1226" s="226"/>
      <x:c r="AP1226" s="226"/>
      <x:c r="AS1226" s="23"/>
      <x:c r="AV1226" s="23"/>
      <x:c r="BF1226" s="226"/>
      <x:c r="BL1226" s="226"/>
      <x:c r="BM1226" s="226"/>
      <x:c r="BP1226" s="222"/>
      <x:c r="BW1226" s="226"/>
      <x:c r="BX1226" s="226"/>
      <x:c r="BY1226" s="226"/>
      <x:c r="BZ1226" s="226"/>
      <x:c r="CB1226" s="226"/>
    </x:row>
    <x:row r="1227" spans="1:80" x14ac:dyDescent="0.3">
      <x:c r="A1227" s="226"/>
      <x:c r="R1227" s="226"/>
      <x:c r="T1227" s="226"/>
      <x:c r="V1227" s="23"/>
      <x:c r="Y1227" s="222"/>
      <x:c r="AA1227" s="226"/>
      <x:c r="AB1227" s="222"/>
      <x:c r="AE1227" s="222"/>
      <x:c r="AF1227" s="222"/>
      <x:c r="AJ1227" s="226"/>
      <x:c r="AO1227" s="226"/>
      <x:c r="AP1227" s="226"/>
      <x:c r="AS1227" s="23"/>
      <x:c r="AV1227" s="23"/>
      <x:c r="BF1227" s="226"/>
      <x:c r="BL1227" s="226"/>
      <x:c r="BM1227" s="226"/>
      <x:c r="BP1227" s="222"/>
      <x:c r="BW1227" s="226"/>
      <x:c r="BX1227" s="226"/>
      <x:c r="BY1227" s="226"/>
      <x:c r="BZ1227" s="226"/>
      <x:c r="CB1227" s="226"/>
    </x:row>
    <x:row r="1228" spans="1:80" x14ac:dyDescent="0.3">
      <x:c r="A1228" s="226"/>
      <x:c r="R1228" s="226"/>
      <x:c r="T1228" s="226"/>
      <x:c r="V1228" s="23"/>
      <x:c r="Y1228" s="222"/>
      <x:c r="AA1228" s="226"/>
      <x:c r="AB1228" s="222"/>
      <x:c r="AE1228" s="222"/>
      <x:c r="AF1228" s="222"/>
      <x:c r="AN1228" s="226"/>
      <x:c r="AO1228" s="226"/>
      <x:c r="AP1228" s="226"/>
      <x:c r="AS1228" s="23"/>
      <x:c r="AV1228" s="23"/>
      <x:c r="BF1228" s="226"/>
      <x:c r="BL1228" s="226"/>
      <x:c r="BM1228" s="226"/>
      <x:c r="BP1228" s="222"/>
      <x:c r="BW1228" s="226"/>
      <x:c r="BX1228" s="226"/>
      <x:c r="BY1228" s="226"/>
      <x:c r="BZ1228" s="226"/>
      <x:c r="CB1228" s="226"/>
    </x:row>
    <x:row r="1229" spans="1:80" x14ac:dyDescent="0.3">
      <x:c r="A1229" s="226"/>
      <x:c r="R1229" s="226"/>
      <x:c r="T1229" s="226"/>
      <x:c r="V1229" s="23"/>
      <x:c r="Y1229" s="222"/>
      <x:c r="AA1229" s="226"/>
      <x:c r="AB1229" s="222"/>
      <x:c r="AE1229" s="222"/>
      <x:c r="AF1229" s="222"/>
      <x:c r="AN1229" s="226"/>
      <x:c r="AO1229" s="226"/>
      <x:c r="AP1229" s="226"/>
      <x:c r="AS1229" s="23"/>
      <x:c r="AV1229" s="23"/>
      <x:c r="BF1229" s="226"/>
      <x:c r="BL1229" s="226"/>
      <x:c r="BM1229" s="226"/>
      <x:c r="BP1229" s="222"/>
      <x:c r="BW1229" s="226"/>
      <x:c r="BX1229" s="226"/>
      <x:c r="BY1229" s="226"/>
      <x:c r="BZ1229" s="226"/>
      <x:c r="CB1229" s="226"/>
    </x:row>
    <x:row r="1230" spans="1:80" x14ac:dyDescent="0.3">
      <x:c r="A1230" s="226"/>
      <x:c r="R1230" s="226"/>
      <x:c r="T1230" s="226"/>
      <x:c r="V1230" s="23"/>
      <x:c r="Y1230" s="222"/>
      <x:c r="AA1230" s="226"/>
      <x:c r="AB1230" s="222"/>
      <x:c r="AE1230" s="222"/>
      <x:c r="AF1230" s="222"/>
      <x:c r="AN1230" s="226"/>
      <x:c r="AO1230" s="226"/>
      <x:c r="AP1230" s="226"/>
      <x:c r="AS1230" s="23"/>
      <x:c r="AV1230" s="23"/>
      <x:c r="BF1230" s="226"/>
      <x:c r="BL1230" s="226"/>
      <x:c r="BM1230" s="226"/>
      <x:c r="BP1230" s="222"/>
      <x:c r="BW1230" s="226"/>
      <x:c r="BX1230" s="226"/>
      <x:c r="BY1230" s="226"/>
      <x:c r="BZ1230" s="226"/>
      <x:c r="CB1230" s="226"/>
    </x:row>
    <x:row r="1231" spans="1:80" x14ac:dyDescent="0.3">
      <x:c r="A1231" s="226"/>
      <x:c r="R1231" s="226"/>
      <x:c r="T1231" s="226"/>
      <x:c r="V1231" s="23"/>
      <x:c r="Y1231" s="222"/>
      <x:c r="AA1231" s="226"/>
      <x:c r="AB1231" s="222"/>
      <x:c r="AE1231" s="222"/>
      <x:c r="AF1231" s="222"/>
      <x:c r="AN1231" s="226"/>
      <x:c r="AO1231" s="226"/>
      <x:c r="AP1231" s="226"/>
      <x:c r="AS1231" s="23"/>
      <x:c r="AV1231" s="23"/>
      <x:c r="BF1231" s="226"/>
      <x:c r="BL1231" s="226"/>
      <x:c r="BM1231" s="226"/>
      <x:c r="BP1231" s="222"/>
      <x:c r="BW1231" s="226"/>
      <x:c r="BX1231" s="226"/>
      <x:c r="BY1231" s="226"/>
      <x:c r="BZ1231" s="226"/>
      <x:c r="CB1231" s="226"/>
    </x:row>
    <x:row r="1232" spans="1:80" x14ac:dyDescent="0.3">
      <x:c r="A1232" s="226"/>
      <x:c r="R1232" s="226"/>
      <x:c r="T1232" s="226"/>
      <x:c r="V1232" s="23"/>
      <x:c r="Y1232" s="226"/>
      <x:c r="AA1232" s="226"/>
      <x:c r="AB1232" s="222"/>
      <x:c r="AE1232" s="222"/>
      <x:c r="AF1232" s="222"/>
      <x:c r="AO1232" s="226"/>
      <x:c r="AS1232" s="23"/>
      <x:c r="AV1232" s="23"/>
      <x:c r="BF1232" s="226"/>
      <x:c r="BL1232" s="226"/>
      <x:c r="BM1232" s="226"/>
      <x:c r="BP1232" s="222"/>
      <x:c r="BW1232" s="226"/>
      <x:c r="BX1232" s="226"/>
      <x:c r="BY1232" s="226"/>
      <x:c r="BZ1232" s="226"/>
      <x:c r="CB1232" s="226"/>
    </x:row>
    <x:row r="1233" spans="1:80" x14ac:dyDescent="0.3">
      <x:c r="A1233" s="226"/>
      <x:c r="R1233" s="226"/>
      <x:c r="T1233" s="226"/>
      <x:c r="V1233" s="23"/>
      <x:c r="Y1233" s="226"/>
      <x:c r="AA1233" s="226"/>
      <x:c r="AB1233" s="222"/>
      <x:c r="AE1233" s="222"/>
      <x:c r="AF1233" s="222"/>
      <x:c r="AO1233" s="226"/>
      <x:c r="AP1233" s="226"/>
      <x:c r="AS1233" s="23"/>
      <x:c r="AV1233" s="23"/>
      <x:c r="BF1233" s="226"/>
      <x:c r="BL1233" s="226"/>
      <x:c r="BM1233" s="226"/>
      <x:c r="BP1233" s="222"/>
      <x:c r="BW1233" s="226"/>
      <x:c r="BX1233" s="226"/>
      <x:c r="BY1233" s="226"/>
      <x:c r="BZ1233" s="226"/>
      <x:c r="CB1233" s="226"/>
    </x:row>
    <x:row r="1234" spans="1:80" x14ac:dyDescent="0.3">
      <x:c r="A1234" s="226"/>
      <x:c r="R1234" s="226"/>
      <x:c r="T1234" s="226"/>
      <x:c r="V1234" s="23"/>
      <x:c r="Y1234" s="226"/>
      <x:c r="AA1234" s="226"/>
      <x:c r="AB1234" s="222"/>
      <x:c r="AE1234" s="222"/>
      <x:c r="AF1234" s="222"/>
      <x:c r="AS1234" s="23"/>
      <x:c r="AV1234" s="23"/>
      <x:c r="BF1234" s="226"/>
      <x:c r="BL1234" s="226"/>
      <x:c r="BM1234" s="226"/>
      <x:c r="BP1234" s="222"/>
      <x:c r="BW1234" s="226"/>
      <x:c r="BX1234" s="226"/>
      <x:c r="BY1234" s="226"/>
      <x:c r="BZ1234" s="226"/>
      <x:c r="CB1234" s="226"/>
    </x:row>
    <x:row r="1235" spans="1:80" x14ac:dyDescent="0.3">
      <x:c r="A1235" s="226"/>
      <x:c r="R1235" s="226"/>
      <x:c r="T1235" s="226"/>
      <x:c r="V1235" s="23"/>
      <x:c r="Y1235" s="226"/>
      <x:c r="AA1235" s="226"/>
      <x:c r="AB1235" s="222"/>
      <x:c r="AE1235" s="222"/>
      <x:c r="AF1235" s="222"/>
      <x:c r="AS1235" s="23"/>
      <x:c r="AV1235" s="23"/>
      <x:c r="BF1235" s="226"/>
      <x:c r="BL1235" s="226"/>
      <x:c r="BM1235" s="226"/>
      <x:c r="BP1235" s="222"/>
      <x:c r="BW1235" s="226"/>
      <x:c r="BX1235" s="226"/>
      <x:c r="BY1235" s="226"/>
      <x:c r="BZ1235" s="226"/>
      <x:c r="CB1235" s="226"/>
    </x:row>
    <x:row r="1236" spans="1:80" x14ac:dyDescent="0.3">
      <x:c r="A1236" s="226"/>
      <x:c r="R1236" s="226"/>
      <x:c r="T1236" s="226"/>
      <x:c r="V1236" s="23"/>
      <x:c r="Y1236" s="226"/>
      <x:c r="AA1236" s="226"/>
      <x:c r="AB1236" s="222"/>
      <x:c r="AE1236" s="222"/>
      <x:c r="AF1236" s="222"/>
      <x:c r="AO1236" s="226"/>
      <x:c r="AS1236" s="23"/>
      <x:c r="AV1236" s="23"/>
      <x:c r="BF1236" s="226"/>
      <x:c r="BL1236" s="226"/>
      <x:c r="BM1236" s="226"/>
      <x:c r="BP1236" s="222"/>
      <x:c r="BW1236" s="226"/>
      <x:c r="BX1236" s="226"/>
      <x:c r="BY1236" s="226"/>
      <x:c r="BZ1236" s="226"/>
      <x:c r="CB1236" s="226"/>
    </x:row>
    <x:row r="1237" spans="1:80" x14ac:dyDescent="0.3">
      <x:c r="A1237" s="226"/>
      <x:c r="R1237" s="226"/>
      <x:c r="T1237" s="226"/>
      <x:c r="V1237" s="23"/>
      <x:c r="Y1237" s="226"/>
      <x:c r="AA1237" s="226"/>
      <x:c r="AB1237" s="222"/>
      <x:c r="AE1237" s="222"/>
      <x:c r="AF1237" s="222"/>
      <x:c r="AS1237" s="23"/>
      <x:c r="AV1237" s="23"/>
      <x:c r="BF1237" s="226"/>
      <x:c r="BL1237" s="226"/>
      <x:c r="BM1237" s="226"/>
      <x:c r="BP1237" s="222"/>
      <x:c r="BW1237" s="226"/>
      <x:c r="BX1237" s="226"/>
      <x:c r="BY1237" s="226"/>
      <x:c r="BZ1237" s="226"/>
      <x:c r="CB1237" s="226"/>
    </x:row>
    <x:row r="1238" spans="1:80" x14ac:dyDescent="0.3">
      <x:c r="A1238" s="226"/>
      <x:c r="R1238" s="226"/>
      <x:c r="T1238" s="226"/>
      <x:c r="V1238" s="23"/>
      <x:c r="Y1238" s="226"/>
      <x:c r="AA1238" s="226"/>
      <x:c r="AB1238" s="226"/>
      <x:c r="AE1238" s="222"/>
      <x:c r="AF1238" s="226"/>
      <x:c r="AJ1238" s="226"/>
      <x:c r="AN1238" s="226"/>
      <x:c r="AO1238" s="226"/>
      <x:c r="AP1238" s="226"/>
      <x:c r="AS1238" s="23"/>
      <x:c r="AV1238" s="23"/>
      <x:c r="BF1238" s="226"/>
      <x:c r="BL1238" s="226"/>
      <x:c r="BM1238" s="226"/>
      <x:c r="BP1238" s="226"/>
      <x:c r="BW1238" s="226"/>
      <x:c r="BX1238" s="226"/>
      <x:c r="BY1238" s="226"/>
      <x:c r="BZ1238" s="226"/>
      <x:c r="CB1238" s="226"/>
    </x:row>
    <x:row r="1239" spans="1:80" x14ac:dyDescent="0.3">
      <x:c r="A1239" s="226"/>
      <x:c r="R1239" s="226"/>
      <x:c r="T1239" s="226"/>
      <x:c r="V1239" s="23"/>
      <x:c r="Y1239" s="226"/>
      <x:c r="AA1239" s="226"/>
      <x:c r="AB1239" s="222"/>
      <x:c r="AE1239" s="222"/>
      <x:c r="AF1239" s="222"/>
      <x:c r="AO1239" s="226"/>
      <x:c r="AS1239" s="23"/>
      <x:c r="AV1239" s="23"/>
      <x:c r="BF1239" s="226"/>
      <x:c r="BL1239" s="226"/>
      <x:c r="BM1239" s="226"/>
      <x:c r="BP1239" s="222"/>
      <x:c r="BW1239" s="226"/>
      <x:c r="BX1239" s="226"/>
      <x:c r="BY1239" s="226"/>
      <x:c r="BZ1239" s="226"/>
      <x:c r="CB1239" s="226"/>
    </x:row>
    <x:row r="1240" spans="1:80" x14ac:dyDescent="0.3">
      <x:c r="A1240" s="226"/>
      <x:c r="R1240" s="226"/>
      <x:c r="T1240" s="226"/>
      <x:c r="V1240" s="23"/>
      <x:c r="Y1240" s="226"/>
      <x:c r="AA1240" s="226"/>
      <x:c r="AB1240" s="222"/>
      <x:c r="AE1240" s="222"/>
      <x:c r="AF1240" s="222"/>
      <x:c r="AN1240" s="226"/>
      <x:c r="AO1240" s="226"/>
      <x:c r="AP1240" s="226"/>
      <x:c r="AS1240" s="23"/>
      <x:c r="AV1240" s="23"/>
      <x:c r="BF1240" s="226"/>
      <x:c r="BL1240" s="226"/>
      <x:c r="BM1240" s="226"/>
      <x:c r="BP1240" s="222"/>
      <x:c r="BW1240" s="226"/>
      <x:c r="BX1240" s="226"/>
      <x:c r="BY1240" s="226"/>
      <x:c r="BZ1240" s="226"/>
      <x:c r="CB1240" s="226"/>
    </x:row>
    <x:row r="1241" spans="1:80" x14ac:dyDescent="0.3">
      <x:c r="A1241" s="226"/>
      <x:c r="R1241" s="226"/>
      <x:c r="T1241" s="226"/>
      <x:c r="V1241" s="23"/>
      <x:c r="Y1241" s="226"/>
      <x:c r="AA1241" s="226"/>
      <x:c r="AB1241" s="222"/>
      <x:c r="AE1241" s="222"/>
      <x:c r="AF1241" s="222"/>
      <x:c r="AJ1241" s="226"/>
      <x:c r="AN1241" s="226"/>
      <x:c r="AO1241" s="226"/>
      <x:c r="AP1241" s="226"/>
      <x:c r="AS1241" s="23"/>
      <x:c r="AV1241" s="23"/>
      <x:c r="BF1241" s="226"/>
      <x:c r="BL1241" s="226"/>
      <x:c r="BM1241" s="226"/>
      <x:c r="BP1241" s="222"/>
      <x:c r="BW1241" s="226"/>
      <x:c r="BX1241" s="226"/>
      <x:c r="BY1241" s="226"/>
      <x:c r="BZ1241" s="226"/>
      <x:c r="CB1241" s="226"/>
    </x:row>
    <x:row r="1242" spans="1:80" x14ac:dyDescent="0.3">
      <x:c r="A1242" s="226"/>
      <x:c r="R1242" s="226"/>
      <x:c r="T1242" s="226"/>
      <x:c r="V1242" s="23"/>
      <x:c r="Y1242" s="226"/>
      <x:c r="AA1242" s="226"/>
      <x:c r="AB1242" s="222"/>
      <x:c r="AE1242" s="222"/>
      <x:c r="AF1242" s="222"/>
      <x:c r="AJ1242" s="226"/>
      <x:c r="AS1242" s="23"/>
      <x:c r="AV1242" s="23"/>
      <x:c r="BF1242" s="226"/>
      <x:c r="BL1242" s="226"/>
      <x:c r="BM1242" s="226"/>
      <x:c r="BP1242" s="222"/>
      <x:c r="BW1242" s="226"/>
      <x:c r="BX1242" s="226"/>
      <x:c r="BY1242" s="226"/>
      <x:c r="BZ1242" s="226"/>
      <x:c r="CB1242" s="226"/>
    </x:row>
    <x:row r="1243" spans="1:80" x14ac:dyDescent="0.3">
      <x:c r="A1243" s="226"/>
      <x:c r="R1243" s="226"/>
      <x:c r="T1243" s="226"/>
      <x:c r="V1243" s="23"/>
      <x:c r="Y1243" s="226"/>
      <x:c r="AA1243" s="226"/>
      <x:c r="AB1243" s="222"/>
      <x:c r="AE1243" s="222"/>
      <x:c r="AF1243" s="222"/>
      <x:c r="AO1243" s="226"/>
      <x:c r="AS1243" s="23"/>
      <x:c r="AV1243" s="23"/>
      <x:c r="BF1243" s="226"/>
      <x:c r="BL1243" s="226"/>
      <x:c r="BM1243" s="226"/>
      <x:c r="BP1243" s="222"/>
      <x:c r="BW1243" s="226"/>
      <x:c r="BX1243" s="226"/>
      <x:c r="BY1243" s="226"/>
      <x:c r="BZ1243" s="226"/>
      <x:c r="CB1243" s="226"/>
    </x:row>
    <x:row r="1244" spans="1:80" x14ac:dyDescent="0.3">
      <x:c r="A1244" s="226"/>
      <x:c r="R1244" s="226"/>
      <x:c r="T1244" s="226"/>
      <x:c r="V1244" s="23"/>
      <x:c r="Y1244" s="226"/>
      <x:c r="AA1244" s="226"/>
      <x:c r="AB1244" s="222"/>
      <x:c r="AE1244" s="222"/>
      <x:c r="AF1244" s="222"/>
      <x:c r="AO1244" s="226"/>
      <x:c r="AS1244" s="23"/>
      <x:c r="AV1244" s="23"/>
      <x:c r="BF1244" s="226"/>
      <x:c r="BL1244" s="226"/>
      <x:c r="BM1244" s="226"/>
      <x:c r="BP1244" s="222"/>
      <x:c r="BW1244" s="226"/>
      <x:c r="BX1244" s="226"/>
      <x:c r="BY1244" s="226"/>
      <x:c r="BZ1244" s="226"/>
      <x:c r="CB1244" s="226"/>
    </x:row>
    <x:row r="1245" spans="1:80" x14ac:dyDescent="0.3">
      <x:c r="A1245" s="226"/>
      <x:c r="R1245" s="226"/>
      <x:c r="T1245" s="226"/>
      <x:c r="V1245" s="23"/>
      <x:c r="Y1245" s="226"/>
      <x:c r="AA1245" s="226"/>
      <x:c r="AB1245" s="222"/>
      <x:c r="AE1245" s="222"/>
      <x:c r="AF1245" s="222"/>
      <x:c r="AJ1245" s="226"/>
      <x:c r="AN1245" s="226"/>
      <x:c r="AO1245" s="226"/>
      <x:c r="AS1245" s="23"/>
      <x:c r="AV1245" s="23"/>
      <x:c r="BF1245" s="226"/>
      <x:c r="BL1245" s="226"/>
      <x:c r="BM1245" s="226"/>
      <x:c r="BP1245" s="222"/>
      <x:c r="BW1245" s="226"/>
      <x:c r="BX1245" s="226"/>
      <x:c r="BY1245" s="226"/>
      <x:c r="BZ1245" s="226"/>
      <x:c r="CB1245" s="226"/>
    </x:row>
    <x:row r="1246" spans="1:80" x14ac:dyDescent="0.3">
      <x:c r="A1246" s="226"/>
      <x:c r="R1246" s="226"/>
      <x:c r="T1246" s="226"/>
      <x:c r="V1246" s="23"/>
      <x:c r="Y1246" s="226"/>
      <x:c r="AA1246" s="226"/>
      <x:c r="AB1246" s="222"/>
      <x:c r="AE1246" s="222"/>
      <x:c r="AF1246" s="222"/>
      <x:c r="AJ1246" s="226"/>
      <x:c r="AN1246" s="226"/>
      <x:c r="AO1246" s="226"/>
      <x:c r="AP1246" s="226"/>
      <x:c r="AS1246" s="23"/>
      <x:c r="AV1246" s="23"/>
      <x:c r="BF1246" s="226"/>
      <x:c r="BL1246" s="226"/>
      <x:c r="BM1246" s="226"/>
      <x:c r="BP1246" s="222"/>
      <x:c r="BW1246" s="226"/>
      <x:c r="BX1246" s="226"/>
      <x:c r="BY1246" s="226"/>
      <x:c r="BZ1246" s="226"/>
      <x:c r="CB1246" s="226"/>
    </x:row>
    <x:row r="1247" spans="1:80" x14ac:dyDescent="0.3">
      <x:c r="A1247" s="226"/>
      <x:c r="R1247" s="226"/>
      <x:c r="T1247" s="226"/>
      <x:c r="V1247" s="23"/>
      <x:c r="Y1247" s="226"/>
      <x:c r="AA1247" s="226"/>
      <x:c r="AB1247" s="222"/>
      <x:c r="AE1247" s="222"/>
      <x:c r="AF1247" s="222"/>
      <x:c r="AJ1247" s="226"/>
      <x:c r="AN1247" s="226"/>
      <x:c r="AO1247" s="226"/>
      <x:c r="AP1247" s="226"/>
      <x:c r="AS1247" s="23"/>
      <x:c r="AV1247" s="23"/>
      <x:c r="BF1247" s="226"/>
      <x:c r="BL1247" s="226"/>
      <x:c r="BM1247" s="226"/>
      <x:c r="BP1247" s="222"/>
      <x:c r="BW1247" s="226"/>
      <x:c r="BX1247" s="226"/>
      <x:c r="BY1247" s="226"/>
      <x:c r="BZ1247" s="226"/>
      <x:c r="CB1247" s="226"/>
    </x:row>
    <x:row r="1248" spans="1:80" x14ac:dyDescent="0.3">
      <x:c r="A1248" s="226"/>
      <x:c r="R1248" s="226"/>
      <x:c r="T1248" s="226"/>
      <x:c r="V1248" s="23"/>
      <x:c r="Y1248" s="226"/>
      <x:c r="AA1248" s="226"/>
      <x:c r="AB1248" s="222"/>
      <x:c r="AE1248" s="222"/>
      <x:c r="AF1248" s="222"/>
      <x:c r="AJ1248" s="226"/>
      <x:c r="AN1248" s="226"/>
      <x:c r="AO1248" s="226"/>
      <x:c r="AP1248" s="226"/>
      <x:c r="AS1248" s="23"/>
      <x:c r="AV1248" s="23"/>
      <x:c r="BF1248" s="226"/>
      <x:c r="BL1248" s="226"/>
      <x:c r="BM1248" s="226"/>
      <x:c r="BP1248" s="222"/>
      <x:c r="BW1248" s="226"/>
      <x:c r="BX1248" s="226"/>
      <x:c r="BY1248" s="226"/>
      <x:c r="BZ1248" s="226"/>
      <x:c r="CB1248" s="226"/>
    </x:row>
    <x:row r="1249" spans="1:80" x14ac:dyDescent="0.3">
      <x:c r="A1249" s="226"/>
      <x:c r="R1249" s="226"/>
      <x:c r="T1249" s="226"/>
      <x:c r="V1249" s="23"/>
      <x:c r="Y1249" s="226"/>
      <x:c r="AA1249" s="226"/>
      <x:c r="AB1249" s="222"/>
      <x:c r="AE1249" s="222"/>
      <x:c r="AF1249" s="222"/>
      <x:c r="AJ1249" s="226"/>
      <x:c r="AN1249" s="226"/>
      <x:c r="AO1249" s="226"/>
      <x:c r="AP1249" s="226"/>
      <x:c r="AS1249" s="23"/>
      <x:c r="AV1249" s="23"/>
      <x:c r="BF1249" s="226"/>
      <x:c r="BL1249" s="226"/>
      <x:c r="BM1249" s="226"/>
      <x:c r="BP1249" s="222"/>
      <x:c r="BW1249" s="226"/>
      <x:c r="BX1249" s="226"/>
      <x:c r="BY1249" s="226"/>
      <x:c r="BZ1249" s="226"/>
      <x:c r="CB1249" s="226"/>
    </x:row>
    <x:row r="1250" spans="1:80" x14ac:dyDescent="0.3">
      <x:c r="A1250" s="226"/>
      <x:c r="R1250" s="226"/>
      <x:c r="T1250" s="226"/>
      <x:c r="V1250" s="23"/>
      <x:c r="Y1250" s="226"/>
      <x:c r="AA1250" s="226"/>
      <x:c r="AB1250" s="222"/>
      <x:c r="AE1250" s="222"/>
      <x:c r="AF1250" s="222"/>
      <x:c r="AJ1250" s="226"/>
      <x:c r="AS1250" s="23"/>
      <x:c r="AV1250" s="23"/>
      <x:c r="BF1250" s="226"/>
      <x:c r="BL1250" s="226"/>
      <x:c r="BM1250" s="226"/>
      <x:c r="BP1250" s="222"/>
      <x:c r="BW1250" s="226"/>
      <x:c r="BX1250" s="226"/>
      <x:c r="BY1250" s="226"/>
      <x:c r="BZ1250" s="226"/>
      <x:c r="CB1250" s="226"/>
    </x:row>
    <x:row r="1251" spans="1:80" x14ac:dyDescent="0.3">
      <x:c r="A1251" s="226"/>
      <x:c r="R1251" s="226"/>
      <x:c r="T1251" s="226"/>
      <x:c r="V1251" s="23"/>
      <x:c r="Y1251" s="226"/>
      <x:c r="AA1251" s="226"/>
      <x:c r="AB1251" s="222"/>
      <x:c r="AE1251" s="222"/>
      <x:c r="AF1251" s="222"/>
      <x:c r="AJ1251" s="226"/>
      <x:c r="AN1251" s="226"/>
      <x:c r="AO1251" s="226"/>
      <x:c r="AP1251" s="226"/>
      <x:c r="AS1251" s="23"/>
      <x:c r="AV1251" s="23"/>
      <x:c r="BF1251" s="226"/>
      <x:c r="BL1251" s="226"/>
      <x:c r="BM1251" s="226"/>
      <x:c r="BP1251" s="222"/>
      <x:c r="BW1251" s="226"/>
      <x:c r="BX1251" s="226"/>
      <x:c r="BY1251" s="226"/>
      <x:c r="BZ1251" s="226"/>
      <x:c r="CB1251" s="226"/>
    </x:row>
    <x:row r="1252" spans="1:80" x14ac:dyDescent="0.3">
      <x:c r="A1252" s="226"/>
      <x:c r="R1252" s="226"/>
      <x:c r="T1252" s="226"/>
      <x:c r="V1252" s="23"/>
      <x:c r="Y1252" s="226"/>
      <x:c r="AA1252" s="226"/>
      <x:c r="AB1252" s="222"/>
      <x:c r="AE1252" s="222"/>
      <x:c r="AF1252" s="222"/>
      <x:c r="AJ1252" s="226"/>
      <x:c r="AN1252" s="226"/>
      <x:c r="AO1252" s="226"/>
      <x:c r="AP1252" s="226"/>
      <x:c r="AS1252" s="23"/>
      <x:c r="AV1252" s="23"/>
      <x:c r="BF1252" s="226"/>
      <x:c r="BL1252" s="226"/>
      <x:c r="BM1252" s="226"/>
      <x:c r="BP1252" s="222"/>
      <x:c r="BW1252" s="226"/>
      <x:c r="BX1252" s="226"/>
      <x:c r="BY1252" s="226"/>
      <x:c r="BZ1252" s="226"/>
      <x:c r="CB1252" s="226"/>
    </x:row>
    <x:row r="1253" spans="1:80" x14ac:dyDescent="0.3">
      <x:c r="A1253" s="226"/>
      <x:c r="R1253" s="226"/>
      <x:c r="T1253" s="226"/>
      <x:c r="V1253" s="23"/>
      <x:c r="Y1253" s="226"/>
      <x:c r="AA1253" s="226"/>
      <x:c r="AB1253" s="222"/>
      <x:c r="AE1253" s="222"/>
      <x:c r="AF1253" s="222"/>
      <x:c r="AN1253" s="226"/>
      <x:c r="AO1253" s="226"/>
      <x:c r="AP1253" s="226"/>
      <x:c r="AS1253" s="23"/>
      <x:c r="AV1253" s="23"/>
      <x:c r="BF1253" s="226"/>
      <x:c r="BL1253" s="226"/>
      <x:c r="BM1253" s="226"/>
      <x:c r="BP1253" s="222"/>
      <x:c r="BW1253" s="226"/>
      <x:c r="BX1253" s="226"/>
      <x:c r="BY1253" s="226"/>
      <x:c r="BZ1253" s="226"/>
      <x:c r="CB1253" s="226"/>
    </x:row>
    <x:row r="1254" spans="1:80" x14ac:dyDescent="0.3">
      <x:c r="A1254" s="226"/>
      <x:c r="R1254" s="226"/>
      <x:c r="T1254" s="226"/>
      <x:c r="V1254" s="23"/>
      <x:c r="Y1254" s="226"/>
      <x:c r="AA1254" s="226"/>
      <x:c r="AB1254" s="222"/>
      <x:c r="AE1254" s="222"/>
      <x:c r="AF1254" s="222"/>
      <x:c r="AJ1254" s="226"/>
      <x:c r="AN1254" s="226"/>
      <x:c r="AO1254" s="226"/>
      <x:c r="AP1254" s="226"/>
      <x:c r="AS1254" s="23"/>
      <x:c r="AV1254" s="23"/>
      <x:c r="BF1254" s="226"/>
      <x:c r="BL1254" s="226"/>
      <x:c r="BM1254" s="226"/>
      <x:c r="BP1254" s="222"/>
      <x:c r="BW1254" s="226"/>
      <x:c r="BX1254" s="226"/>
      <x:c r="BY1254" s="226"/>
      <x:c r="BZ1254" s="226"/>
      <x:c r="CB1254" s="226"/>
    </x:row>
    <x:row r="1255" spans="1:80" x14ac:dyDescent="0.3">
      <x:c r="A1255" s="226"/>
      <x:c r="R1255" s="226"/>
      <x:c r="T1255" s="226"/>
      <x:c r="V1255" s="23"/>
      <x:c r="Y1255" s="226"/>
      <x:c r="AA1255" s="226"/>
      <x:c r="AB1255" s="222"/>
      <x:c r="AE1255" s="222"/>
      <x:c r="AF1255" s="222"/>
      <x:c r="AJ1255" s="226"/>
      <x:c r="AN1255" s="226"/>
      <x:c r="AO1255" s="226"/>
      <x:c r="AP1255" s="226"/>
      <x:c r="AS1255" s="23"/>
      <x:c r="AV1255" s="23"/>
      <x:c r="BF1255" s="226"/>
      <x:c r="BL1255" s="226"/>
      <x:c r="BM1255" s="226"/>
      <x:c r="BP1255" s="222"/>
      <x:c r="BW1255" s="226"/>
      <x:c r="BX1255" s="226"/>
      <x:c r="BY1255" s="226"/>
      <x:c r="BZ1255" s="226"/>
      <x:c r="CB1255" s="226"/>
    </x:row>
    <x:row r="1256" spans="1:80" x14ac:dyDescent="0.3">
      <x:c r="A1256" s="226"/>
      <x:c r="R1256" s="226"/>
      <x:c r="T1256" s="226"/>
      <x:c r="V1256" s="23"/>
      <x:c r="Y1256" s="226"/>
      <x:c r="AA1256" s="226"/>
      <x:c r="AB1256" s="222"/>
      <x:c r="AE1256" s="222"/>
      <x:c r="AF1256" s="222"/>
      <x:c r="AJ1256" s="226"/>
      <x:c r="AN1256" s="226"/>
      <x:c r="AO1256" s="226"/>
      <x:c r="AP1256" s="226"/>
      <x:c r="AS1256" s="23"/>
      <x:c r="AV1256" s="23"/>
      <x:c r="BF1256" s="226"/>
      <x:c r="BL1256" s="226"/>
      <x:c r="BM1256" s="226"/>
      <x:c r="BP1256" s="222"/>
      <x:c r="BW1256" s="226"/>
      <x:c r="BX1256" s="226"/>
      <x:c r="BY1256" s="226"/>
      <x:c r="BZ1256" s="226"/>
      <x:c r="CB1256" s="226"/>
    </x:row>
    <x:row r="1257" spans="1:80" x14ac:dyDescent="0.3">
      <x:c r="A1257" s="226"/>
      <x:c r="R1257" s="226"/>
      <x:c r="T1257" s="226"/>
      <x:c r="V1257" s="23"/>
      <x:c r="Y1257" s="226"/>
      <x:c r="AA1257" s="226"/>
      <x:c r="AB1257" s="222"/>
      <x:c r="AE1257" s="222"/>
      <x:c r="AF1257" s="222"/>
      <x:c r="AS1257" s="23"/>
      <x:c r="AV1257" s="23"/>
      <x:c r="BF1257" s="226"/>
      <x:c r="BL1257" s="226"/>
      <x:c r="BM1257" s="226"/>
      <x:c r="BP1257" s="222"/>
      <x:c r="BW1257" s="226"/>
      <x:c r="BX1257" s="226"/>
      <x:c r="BY1257" s="226"/>
      <x:c r="BZ1257" s="226"/>
      <x:c r="CB1257" s="226"/>
    </x:row>
    <x:row r="1258" spans="1:80" x14ac:dyDescent="0.3">
      <x:c r="A1258" s="226"/>
      <x:c r="R1258" s="226"/>
      <x:c r="T1258" s="226"/>
      <x:c r="V1258" s="23"/>
      <x:c r="Y1258" s="226"/>
      <x:c r="AA1258" s="226"/>
      <x:c r="AB1258" s="222"/>
      <x:c r="AE1258" s="222"/>
      <x:c r="AF1258" s="222"/>
      <x:c r="AJ1258" s="226"/>
      <x:c r="AN1258" s="226"/>
      <x:c r="AO1258" s="226"/>
      <x:c r="AP1258" s="226"/>
      <x:c r="AS1258" s="23"/>
      <x:c r="AV1258" s="23"/>
      <x:c r="BF1258" s="226"/>
      <x:c r="BL1258" s="226"/>
      <x:c r="BM1258" s="226"/>
      <x:c r="BP1258" s="222"/>
      <x:c r="BW1258" s="226"/>
      <x:c r="BX1258" s="226"/>
      <x:c r="BY1258" s="226"/>
      <x:c r="BZ1258" s="226"/>
      <x:c r="CB1258" s="226"/>
    </x:row>
    <x:row r="1259" spans="1:80" x14ac:dyDescent="0.3">
      <x:c r="A1259" s="226"/>
      <x:c r="R1259" s="226"/>
      <x:c r="T1259" s="226"/>
      <x:c r="V1259" s="23"/>
      <x:c r="Y1259" s="226"/>
      <x:c r="AA1259" s="226"/>
      <x:c r="AB1259" s="222"/>
      <x:c r="AE1259" s="222"/>
      <x:c r="AF1259" s="222"/>
      <x:c r="AJ1259" s="226"/>
      <x:c r="AN1259" s="226"/>
      <x:c r="AO1259" s="226"/>
      <x:c r="AP1259" s="226"/>
      <x:c r="AS1259" s="23"/>
      <x:c r="AV1259" s="23"/>
      <x:c r="BF1259" s="226"/>
      <x:c r="BL1259" s="226"/>
      <x:c r="BM1259" s="226"/>
      <x:c r="BP1259" s="222"/>
      <x:c r="BW1259" s="226"/>
      <x:c r="BX1259" s="226"/>
      <x:c r="BY1259" s="226"/>
      <x:c r="BZ1259" s="226"/>
      <x:c r="CB1259" s="226"/>
    </x:row>
    <x:row r="1260" spans="1:80" x14ac:dyDescent="0.3">
      <x:c r="A1260" s="226"/>
      <x:c r="R1260" s="226"/>
      <x:c r="T1260" s="226"/>
      <x:c r="V1260" s="23"/>
      <x:c r="Y1260" s="226"/>
      <x:c r="AA1260" s="226"/>
      <x:c r="AB1260" s="222"/>
      <x:c r="AE1260" s="222"/>
      <x:c r="AF1260" s="222"/>
      <x:c r="AN1260" s="226"/>
      <x:c r="AO1260" s="226"/>
      <x:c r="AP1260" s="226"/>
      <x:c r="AS1260" s="23"/>
      <x:c r="AV1260" s="23"/>
      <x:c r="BF1260" s="226"/>
      <x:c r="BL1260" s="226"/>
      <x:c r="BM1260" s="226"/>
      <x:c r="BP1260" s="222"/>
      <x:c r="BW1260" s="226"/>
      <x:c r="BX1260" s="226"/>
      <x:c r="BY1260" s="226"/>
      <x:c r="BZ1260" s="226"/>
      <x:c r="CB1260" s="226"/>
    </x:row>
    <x:row r="1261" spans="1:80" x14ac:dyDescent="0.3">
      <x:c r="A1261" s="226"/>
      <x:c r="R1261" s="226"/>
      <x:c r="T1261" s="226"/>
      <x:c r="V1261" s="23"/>
      <x:c r="X1261" s="222"/>
      <x:c r="Y1261" s="226"/>
      <x:c r="AA1261" s="226"/>
      <x:c r="AB1261" s="222"/>
      <x:c r="AE1261" s="222"/>
      <x:c r="AF1261" s="222"/>
      <x:c r="AJ1261" s="226"/>
      <x:c r="AN1261" s="226"/>
      <x:c r="AO1261" s="226"/>
      <x:c r="AP1261" s="226"/>
      <x:c r="AS1261" s="23"/>
      <x:c r="AV1261" s="23"/>
      <x:c r="BF1261" s="226"/>
      <x:c r="BL1261" s="226"/>
      <x:c r="BM1261" s="226"/>
      <x:c r="BP1261" s="222"/>
      <x:c r="BW1261" s="226"/>
      <x:c r="BX1261" s="226"/>
      <x:c r="BY1261" s="226"/>
      <x:c r="BZ1261" s="226"/>
      <x:c r="CB1261" s="226"/>
    </x:row>
    <x:row r="1262" spans="1:80" x14ac:dyDescent="0.3">
      <x:c r="A1262" s="226"/>
      <x:c r="R1262" s="226"/>
      <x:c r="T1262" s="226"/>
      <x:c r="V1262" s="23"/>
      <x:c r="Y1262" s="226"/>
      <x:c r="AA1262" s="226"/>
      <x:c r="AB1262" s="222"/>
      <x:c r="AE1262" s="222"/>
      <x:c r="AF1262" s="222"/>
      <x:c r="AS1262" s="23"/>
      <x:c r="AV1262" s="23"/>
      <x:c r="BF1262" s="226"/>
      <x:c r="BL1262" s="226"/>
      <x:c r="BM1262" s="226"/>
      <x:c r="BP1262" s="222"/>
      <x:c r="BW1262" s="226"/>
      <x:c r="BX1262" s="226"/>
      <x:c r="BY1262" s="226"/>
      <x:c r="BZ1262" s="226"/>
      <x:c r="CB1262" s="226"/>
    </x:row>
    <x:row r="1263" spans="1:80" x14ac:dyDescent="0.3">
      <x:c r="A1263" s="226"/>
      <x:c r="R1263" s="226"/>
      <x:c r="T1263" s="226"/>
      <x:c r="V1263" s="23"/>
      <x:c r="Y1263" s="226"/>
      <x:c r="AA1263" s="226"/>
      <x:c r="AB1263" s="226"/>
      <x:c r="AE1263" s="222"/>
      <x:c r="AF1263" s="226"/>
      <x:c r="AS1263" s="23"/>
      <x:c r="AV1263" s="23"/>
      <x:c r="BF1263" s="226"/>
      <x:c r="BL1263" s="226"/>
      <x:c r="BM1263" s="226"/>
      <x:c r="BP1263" s="226"/>
      <x:c r="BW1263" s="226"/>
      <x:c r="BX1263" s="226"/>
      <x:c r="BY1263" s="226"/>
      <x:c r="BZ1263" s="226"/>
      <x:c r="CB1263" s="226"/>
    </x:row>
    <x:row r="1264" spans="1:80" x14ac:dyDescent="0.3">
      <x:c r="A1264" s="226"/>
      <x:c r="R1264" s="226"/>
      <x:c r="T1264" s="226"/>
      <x:c r="V1264" s="23"/>
      <x:c r="Y1264" s="226"/>
      <x:c r="AA1264" s="226"/>
      <x:c r="AB1264" s="222"/>
      <x:c r="AE1264" s="222"/>
      <x:c r="AF1264" s="222"/>
      <x:c r="AJ1264" s="226"/>
      <x:c r="AN1264" s="226"/>
      <x:c r="AO1264" s="226"/>
      <x:c r="AP1264" s="226"/>
      <x:c r="AS1264" s="23"/>
      <x:c r="AV1264" s="23"/>
      <x:c r="BF1264" s="226"/>
      <x:c r="BL1264" s="226"/>
      <x:c r="BM1264" s="226"/>
      <x:c r="BP1264" s="222"/>
      <x:c r="BW1264" s="226"/>
      <x:c r="BX1264" s="226"/>
      <x:c r="BY1264" s="226"/>
      <x:c r="BZ1264" s="226"/>
      <x:c r="CB1264" s="226"/>
    </x:row>
    <x:row r="1265" spans="1:80" x14ac:dyDescent="0.3">
      <x:c r="A1265" s="226"/>
      <x:c r="R1265" s="226"/>
      <x:c r="T1265" s="226"/>
      <x:c r="V1265" s="23"/>
      <x:c r="Y1265" s="226"/>
      <x:c r="AA1265" s="226"/>
      <x:c r="AB1265" s="222"/>
      <x:c r="AE1265" s="222"/>
      <x:c r="AF1265" s="222"/>
      <x:c r="AJ1265" s="226"/>
      <x:c r="AN1265" s="226"/>
      <x:c r="AO1265" s="226"/>
      <x:c r="AP1265" s="226"/>
      <x:c r="AS1265" s="23"/>
      <x:c r="AV1265" s="23"/>
      <x:c r="BF1265" s="226"/>
      <x:c r="BL1265" s="226"/>
      <x:c r="BM1265" s="226"/>
      <x:c r="BP1265" s="222"/>
      <x:c r="BW1265" s="226"/>
      <x:c r="BX1265" s="226"/>
      <x:c r="BY1265" s="226"/>
      <x:c r="BZ1265" s="226"/>
      <x:c r="CB1265" s="226"/>
    </x:row>
    <x:row r="1266" spans="1:80" x14ac:dyDescent="0.3">
      <x:c r="A1266" s="226"/>
      <x:c r="R1266" s="226"/>
      <x:c r="T1266" s="226"/>
      <x:c r="V1266" s="23"/>
      <x:c r="Y1266" s="226"/>
      <x:c r="AA1266" s="226"/>
      <x:c r="AB1266" s="222"/>
      <x:c r="AE1266" s="222"/>
      <x:c r="AF1266" s="222"/>
      <x:c r="AS1266" s="23"/>
      <x:c r="AV1266" s="23"/>
      <x:c r="BF1266" s="226"/>
      <x:c r="BL1266" s="226"/>
      <x:c r="BM1266" s="226"/>
      <x:c r="BP1266" s="222"/>
      <x:c r="BW1266" s="226"/>
      <x:c r="BX1266" s="226"/>
      <x:c r="BY1266" s="226"/>
      <x:c r="BZ1266" s="226"/>
      <x:c r="CB1266" s="226"/>
    </x:row>
    <x:row r="1267" spans="1:80" x14ac:dyDescent="0.3">
      <x:c r="A1267" s="226"/>
      <x:c r="R1267" s="226"/>
      <x:c r="T1267" s="226"/>
      <x:c r="V1267" s="23"/>
      <x:c r="Y1267" s="226"/>
      <x:c r="AA1267" s="226"/>
      <x:c r="AB1267" s="222"/>
      <x:c r="AE1267" s="222"/>
      <x:c r="AF1267" s="222"/>
      <x:c r="AJ1267" s="226"/>
      <x:c r="AN1267" s="226"/>
      <x:c r="AO1267" s="226"/>
      <x:c r="AP1267" s="226"/>
      <x:c r="AS1267" s="23"/>
      <x:c r="AV1267" s="23"/>
      <x:c r="BF1267" s="226"/>
      <x:c r="BL1267" s="226"/>
      <x:c r="BM1267" s="226"/>
      <x:c r="BP1267" s="222"/>
      <x:c r="BW1267" s="226"/>
      <x:c r="BX1267" s="226"/>
      <x:c r="BY1267" s="226"/>
      <x:c r="BZ1267" s="226"/>
      <x:c r="CB1267" s="226"/>
    </x:row>
    <x:row r="1268" spans="1:80" x14ac:dyDescent="0.3">
      <x:c r="A1268" s="226"/>
      <x:c r="R1268" s="226"/>
      <x:c r="T1268" s="226"/>
      <x:c r="V1268" s="23"/>
      <x:c r="Y1268" s="226"/>
      <x:c r="AA1268" s="226"/>
      <x:c r="AB1268" s="222"/>
      <x:c r="AE1268" s="222"/>
      <x:c r="AF1268" s="222"/>
      <x:c r="AS1268" s="23"/>
      <x:c r="AV1268" s="23"/>
      <x:c r="BF1268" s="226"/>
      <x:c r="BL1268" s="226"/>
      <x:c r="BM1268" s="226"/>
      <x:c r="BP1268" s="222"/>
      <x:c r="BW1268" s="226"/>
      <x:c r="BX1268" s="226"/>
      <x:c r="BY1268" s="226"/>
      <x:c r="BZ1268" s="226"/>
      <x:c r="CB1268" s="226"/>
    </x:row>
    <x:row r="1269" spans="1:80" x14ac:dyDescent="0.3">
      <x:c r="A1269" s="226"/>
      <x:c r="R1269" s="226"/>
      <x:c r="T1269" s="226"/>
      <x:c r="V1269" s="23"/>
      <x:c r="Y1269" s="226"/>
      <x:c r="AA1269" s="226"/>
      <x:c r="AB1269" s="222"/>
      <x:c r="AE1269" s="222"/>
      <x:c r="AF1269" s="222"/>
      <x:c r="AS1269" s="23"/>
      <x:c r="AV1269" s="23"/>
      <x:c r="BF1269" s="226"/>
      <x:c r="BL1269" s="226"/>
      <x:c r="BM1269" s="226"/>
      <x:c r="BP1269" s="222"/>
      <x:c r="BW1269" s="226"/>
      <x:c r="BX1269" s="226"/>
      <x:c r="BY1269" s="226"/>
      <x:c r="BZ1269" s="226"/>
      <x:c r="CB1269" s="226"/>
    </x:row>
    <x:row r="1270" spans="1:80" x14ac:dyDescent="0.3">
      <x:c r="A1270" s="226"/>
      <x:c r="R1270" s="226"/>
      <x:c r="T1270" s="226"/>
      <x:c r="V1270" s="23"/>
      <x:c r="Y1270" s="226"/>
      <x:c r="AA1270" s="226"/>
      <x:c r="AB1270" s="222"/>
      <x:c r="AE1270" s="222"/>
      <x:c r="AF1270" s="222"/>
      <x:c r="AS1270" s="23"/>
      <x:c r="AV1270" s="23"/>
      <x:c r="BF1270" s="226"/>
      <x:c r="BL1270" s="226"/>
      <x:c r="BM1270" s="226"/>
      <x:c r="BP1270" s="222"/>
      <x:c r="BW1270" s="226"/>
      <x:c r="BX1270" s="226"/>
      <x:c r="BY1270" s="226"/>
      <x:c r="BZ1270" s="226"/>
      <x:c r="CB1270" s="226"/>
    </x:row>
    <x:row r="1271" spans="1:80" x14ac:dyDescent="0.3">
      <x:c r="A1271" s="226"/>
      <x:c r="R1271" s="226"/>
      <x:c r="T1271" s="226"/>
      <x:c r="V1271" s="23"/>
      <x:c r="Y1271" s="226"/>
      <x:c r="AA1271" s="226"/>
      <x:c r="AB1271" s="222"/>
      <x:c r="AE1271" s="222"/>
      <x:c r="AF1271" s="222"/>
      <x:c r="AJ1271" s="226"/>
      <x:c r="AN1271" s="226"/>
      <x:c r="AO1271" s="226"/>
      <x:c r="AS1271" s="23"/>
      <x:c r="AV1271" s="23"/>
      <x:c r="BF1271" s="226"/>
      <x:c r="BL1271" s="226"/>
      <x:c r="BM1271" s="226"/>
      <x:c r="BP1271" s="222"/>
      <x:c r="BW1271" s="226"/>
      <x:c r="BX1271" s="226"/>
      <x:c r="BY1271" s="226"/>
      <x:c r="BZ1271" s="226"/>
      <x:c r="CB1271" s="226"/>
    </x:row>
    <x:row r="1272" spans="1:80" x14ac:dyDescent="0.3">
      <x:c r="A1272" s="226"/>
      <x:c r="R1272" s="226"/>
      <x:c r="T1272" s="226"/>
      <x:c r="V1272" s="23"/>
      <x:c r="Y1272" s="226"/>
      <x:c r="AA1272" s="226"/>
      <x:c r="AB1272" s="222"/>
      <x:c r="AE1272" s="222"/>
      <x:c r="AF1272" s="222"/>
      <x:c r="AJ1272" s="226"/>
      <x:c r="AN1272" s="226"/>
      <x:c r="AO1272" s="226"/>
      <x:c r="AS1272" s="23"/>
      <x:c r="AV1272" s="23"/>
      <x:c r="BF1272" s="226"/>
      <x:c r="BL1272" s="226"/>
      <x:c r="BM1272" s="226"/>
      <x:c r="BP1272" s="222"/>
      <x:c r="BW1272" s="226"/>
      <x:c r="BX1272" s="226"/>
      <x:c r="BY1272" s="226"/>
      <x:c r="BZ1272" s="226"/>
      <x:c r="CB1272" s="226"/>
    </x:row>
    <x:row r="1273" spans="1:80" x14ac:dyDescent="0.3">
      <x:c r="A1273" s="226"/>
      <x:c r="R1273" s="226"/>
      <x:c r="T1273" s="226"/>
      <x:c r="V1273" s="23"/>
      <x:c r="Y1273" s="226"/>
      <x:c r="AA1273" s="226"/>
      <x:c r="AB1273" s="222"/>
      <x:c r="AE1273" s="222"/>
      <x:c r="AF1273" s="222"/>
      <x:c r="AJ1273" s="226"/>
      <x:c r="AN1273" s="226"/>
      <x:c r="AO1273" s="226"/>
      <x:c r="AP1273" s="226"/>
      <x:c r="AS1273" s="23"/>
      <x:c r="AV1273" s="23"/>
      <x:c r="BF1273" s="226"/>
      <x:c r="BL1273" s="226"/>
      <x:c r="BM1273" s="226"/>
      <x:c r="BP1273" s="222"/>
      <x:c r="BW1273" s="226"/>
      <x:c r="BX1273" s="226"/>
      <x:c r="BY1273" s="226"/>
      <x:c r="BZ1273" s="226"/>
      <x:c r="CB1273" s="226"/>
    </x:row>
    <x:row r="1274" spans="1:80" x14ac:dyDescent="0.3">
      <x:c r="A1274" s="226"/>
      <x:c r="R1274" s="226"/>
      <x:c r="T1274" s="226"/>
      <x:c r="V1274" s="23"/>
      <x:c r="Y1274" s="226"/>
      <x:c r="AA1274" s="226"/>
      <x:c r="AB1274" s="222"/>
      <x:c r="AE1274" s="222"/>
      <x:c r="AF1274" s="222"/>
      <x:c r="AO1274" s="226"/>
      <x:c r="AS1274" s="23"/>
      <x:c r="AV1274" s="23"/>
      <x:c r="BF1274" s="226"/>
      <x:c r="BL1274" s="226"/>
      <x:c r="BM1274" s="226"/>
      <x:c r="BP1274" s="222"/>
      <x:c r="BW1274" s="226"/>
      <x:c r="BX1274" s="226"/>
      <x:c r="BY1274" s="226"/>
      <x:c r="BZ1274" s="226"/>
      <x:c r="CB1274" s="226"/>
    </x:row>
    <x:row r="1275" spans="1:80" x14ac:dyDescent="0.3">
      <x:c r="A1275" s="226"/>
      <x:c r="R1275" s="226"/>
      <x:c r="T1275" s="226"/>
      <x:c r="V1275" s="23"/>
      <x:c r="Y1275" s="226"/>
      <x:c r="AA1275" s="226"/>
      <x:c r="AB1275" s="222"/>
      <x:c r="AE1275" s="222"/>
      <x:c r="AF1275" s="222"/>
      <x:c r="AO1275" s="226"/>
      <x:c r="AS1275" s="23"/>
      <x:c r="AV1275" s="23"/>
      <x:c r="BF1275" s="226"/>
      <x:c r="BL1275" s="226"/>
      <x:c r="BM1275" s="226"/>
      <x:c r="BP1275" s="222"/>
      <x:c r="BW1275" s="226"/>
      <x:c r="BX1275" s="226"/>
      <x:c r="BY1275" s="226"/>
      <x:c r="BZ1275" s="226"/>
      <x:c r="CB1275" s="226"/>
    </x:row>
    <x:row r="1276" spans="1:80" x14ac:dyDescent="0.3">
      <x:c r="A1276" s="226"/>
      <x:c r="R1276" s="226"/>
      <x:c r="T1276" s="226"/>
      <x:c r="V1276" s="23"/>
      <x:c r="Y1276" s="226"/>
      <x:c r="AA1276" s="226"/>
      <x:c r="AB1276" s="222"/>
      <x:c r="AE1276" s="222"/>
      <x:c r="AF1276" s="222"/>
      <x:c r="AJ1276" s="226"/>
      <x:c r="AN1276" s="226"/>
      <x:c r="AO1276" s="226"/>
      <x:c r="AP1276" s="226"/>
      <x:c r="AS1276" s="23"/>
      <x:c r="AV1276" s="23"/>
      <x:c r="BF1276" s="226"/>
      <x:c r="BL1276" s="226"/>
      <x:c r="BM1276" s="226"/>
      <x:c r="BP1276" s="222"/>
      <x:c r="BW1276" s="226"/>
      <x:c r="BX1276" s="226"/>
      <x:c r="BY1276" s="226"/>
      <x:c r="BZ1276" s="226"/>
      <x:c r="CB1276" s="226"/>
    </x:row>
    <x:row r="1277" spans="1:80" x14ac:dyDescent="0.3">
      <x:c r="A1277" s="226"/>
      <x:c r="R1277" s="226"/>
      <x:c r="T1277" s="226"/>
      <x:c r="V1277" s="23"/>
      <x:c r="Y1277" s="226"/>
      <x:c r="AA1277" s="226"/>
      <x:c r="AB1277" s="222"/>
      <x:c r="AE1277" s="222"/>
      <x:c r="AF1277" s="222"/>
      <x:c r="AS1277" s="23"/>
      <x:c r="AV1277" s="23"/>
      <x:c r="BF1277" s="226"/>
      <x:c r="BL1277" s="226"/>
      <x:c r="BM1277" s="226"/>
      <x:c r="BP1277" s="222"/>
      <x:c r="BW1277" s="226"/>
      <x:c r="BX1277" s="226"/>
      <x:c r="BY1277" s="226"/>
      <x:c r="BZ1277" s="226"/>
      <x:c r="CB1277" s="226"/>
    </x:row>
    <x:row r="1278" spans="1:80" x14ac:dyDescent="0.3">
      <x:c r="A1278" s="226"/>
      <x:c r="R1278" s="226"/>
      <x:c r="T1278" s="226"/>
      <x:c r="V1278" s="23"/>
      <x:c r="Y1278" s="226"/>
      <x:c r="AA1278" s="226"/>
      <x:c r="AB1278" s="222"/>
      <x:c r="AE1278" s="222"/>
      <x:c r="AF1278" s="222"/>
      <x:c r="AJ1278" s="226"/>
      <x:c r="AS1278" s="23"/>
      <x:c r="AV1278" s="23"/>
      <x:c r="BF1278" s="226"/>
      <x:c r="BL1278" s="226"/>
      <x:c r="BM1278" s="226"/>
      <x:c r="BP1278" s="222"/>
      <x:c r="BW1278" s="226"/>
      <x:c r="BX1278" s="226"/>
      <x:c r="BY1278" s="226"/>
      <x:c r="BZ1278" s="226"/>
      <x:c r="CB1278" s="226"/>
    </x:row>
    <x:row r="1279" spans="1:80" x14ac:dyDescent="0.3">
      <x:c r="A1279" s="226"/>
      <x:c r="R1279" s="226"/>
      <x:c r="T1279" s="226"/>
      <x:c r="V1279" s="23"/>
      <x:c r="Y1279" s="226"/>
      <x:c r="AA1279" s="226"/>
      <x:c r="AB1279" s="222"/>
      <x:c r="AE1279" s="222"/>
      <x:c r="AF1279" s="222"/>
      <x:c r="AO1279" s="226"/>
      <x:c r="AS1279" s="23"/>
      <x:c r="AV1279" s="23"/>
      <x:c r="BF1279" s="226"/>
      <x:c r="BL1279" s="226"/>
      <x:c r="BM1279" s="226"/>
      <x:c r="BP1279" s="222"/>
      <x:c r="BW1279" s="226"/>
      <x:c r="BX1279" s="226"/>
      <x:c r="BY1279" s="226"/>
      <x:c r="BZ1279" s="226"/>
      <x:c r="CB1279" s="226"/>
    </x:row>
    <x:row r="1280" spans="1:80" x14ac:dyDescent="0.3">
      <x:c r="A1280" s="226"/>
      <x:c r="R1280" s="226"/>
      <x:c r="T1280" s="226"/>
      <x:c r="V1280" s="23"/>
      <x:c r="Y1280" s="226"/>
      <x:c r="AA1280" s="226"/>
      <x:c r="AB1280" s="222"/>
      <x:c r="AE1280" s="222"/>
      <x:c r="AF1280" s="222"/>
      <x:c r="AJ1280" s="226"/>
      <x:c r="AN1280" s="226"/>
      <x:c r="AO1280" s="226"/>
      <x:c r="AP1280" s="226"/>
      <x:c r="AS1280" s="23"/>
      <x:c r="AV1280" s="23"/>
      <x:c r="BF1280" s="226"/>
      <x:c r="BL1280" s="226"/>
      <x:c r="BM1280" s="226"/>
      <x:c r="BP1280" s="222"/>
      <x:c r="BW1280" s="226"/>
      <x:c r="BX1280" s="226"/>
      <x:c r="BY1280" s="226"/>
      <x:c r="BZ1280" s="226"/>
      <x:c r="CB1280" s="226"/>
    </x:row>
    <x:row r="1281" spans="1:80" x14ac:dyDescent="0.3">
      <x:c r="A1281" s="226"/>
      <x:c r="R1281" s="226"/>
      <x:c r="T1281" s="226"/>
      <x:c r="V1281" s="23"/>
      <x:c r="Y1281" s="226"/>
      <x:c r="AA1281" s="226"/>
      <x:c r="AB1281" s="222"/>
      <x:c r="AE1281" s="222"/>
      <x:c r="AF1281" s="222"/>
      <x:c r="AO1281" s="226"/>
      <x:c r="AP1281" s="226"/>
      <x:c r="AS1281" s="23"/>
      <x:c r="AV1281" s="23"/>
      <x:c r="BF1281" s="226"/>
      <x:c r="BL1281" s="226"/>
      <x:c r="BM1281" s="226"/>
      <x:c r="BP1281" s="222"/>
      <x:c r="BW1281" s="226"/>
      <x:c r="BX1281" s="226"/>
      <x:c r="BY1281" s="226"/>
      <x:c r="BZ1281" s="226"/>
      <x:c r="CB1281" s="226"/>
    </x:row>
    <x:row r="1282" spans="1:80" x14ac:dyDescent="0.3">
      <x:c r="A1282" s="226"/>
      <x:c r="R1282" s="226"/>
      <x:c r="T1282" s="226"/>
      <x:c r="V1282" s="23"/>
      <x:c r="Y1282" s="226"/>
      <x:c r="AA1282" s="226"/>
      <x:c r="AB1282" s="222"/>
      <x:c r="AE1282" s="222"/>
      <x:c r="AF1282" s="222"/>
      <x:c r="AO1282" s="226"/>
      <x:c r="AS1282" s="23"/>
      <x:c r="AV1282" s="23"/>
      <x:c r="BF1282" s="226"/>
      <x:c r="BL1282" s="226"/>
      <x:c r="BM1282" s="226"/>
      <x:c r="BP1282" s="222"/>
      <x:c r="BW1282" s="226"/>
      <x:c r="BX1282" s="226"/>
      <x:c r="BY1282" s="226"/>
      <x:c r="BZ1282" s="226"/>
      <x:c r="CB1282" s="226"/>
    </x:row>
    <x:row r="1283" spans="1:80" x14ac:dyDescent="0.3">
      <x:c r="A1283" s="226"/>
      <x:c r="R1283" s="226"/>
      <x:c r="T1283" s="226"/>
      <x:c r="V1283" s="23"/>
      <x:c r="Y1283" s="226"/>
      <x:c r="AA1283" s="226"/>
      <x:c r="AB1283" s="222"/>
      <x:c r="AE1283" s="222"/>
      <x:c r="AF1283" s="222"/>
      <x:c r="AJ1283" s="226"/>
      <x:c r="AN1283" s="226"/>
      <x:c r="AO1283" s="226"/>
      <x:c r="AP1283" s="226"/>
      <x:c r="AS1283" s="23"/>
      <x:c r="AV1283" s="23"/>
      <x:c r="BF1283" s="226"/>
      <x:c r="BL1283" s="226"/>
      <x:c r="BM1283" s="226"/>
      <x:c r="BP1283" s="222"/>
      <x:c r="BW1283" s="226"/>
      <x:c r="BX1283" s="226"/>
      <x:c r="BY1283" s="226"/>
      <x:c r="BZ1283" s="226"/>
      <x:c r="CB1283" s="226"/>
    </x:row>
    <x:row r="1284" spans="1:80" x14ac:dyDescent="0.3">
      <x:c r="A1284" s="226"/>
      <x:c r="R1284" s="226"/>
      <x:c r="T1284" s="226"/>
      <x:c r="V1284" s="23"/>
      <x:c r="Y1284" s="226"/>
      <x:c r="AA1284" s="226"/>
      <x:c r="AB1284" s="222"/>
      <x:c r="AE1284" s="222"/>
      <x:c r="AF1284" s="222"/>
      <x:c r="AJ1284" s="226"/>
      <x:c r="AN1284" s="226"/>
      <x:c r="AO1284" s="226"/>
      <x:c r="AS1284" s="23"/>
      <x:c r="AV1284" s="23"/>
      <x:c r="BF1284" s="226"/>
      <x:c r="BL1284" s="226"/>
      <x:c r="BM1284" s="226"/>
      <x:c r="BP1284" s="222"/>
      <x:c r="BW1284" s="226"/>
      <x:c r="BX1284" s="226"/>
      <x:c r="BY1284" s="226"/>
      <x:c r="BZ1284" s="226"/>
      <x:c r="CB1284" s="226"/>
    </x:row>
    <x:row r="1285" spans="1:80" x14ac:dyDescent="0.3">
      <x:c r="A1285" s="226"/>
      <x:c r="R1285" s="226"/>
      <x:c r="T1285" s="226"/>
      <x:c r="V1285" s="23"/>
      <x:c r="Y1285" s="226"/>
      <x:c r="AA1285" s="226"/>
      <x:c r="AB1285" s="222"/>
      <x:c r="AE1285" s="222"/>
      <x:c r="AF1285" s="222"/>
      <x:c r="AN1285" s="226"/>
      <x:c r="AO1285" s="226"/>
      <x:c r="AP1285" s="226"/>
      <x:c r="AS1285" s="23"/>
      <x:c r="AV1285" s="23"/>
      <x:c r="BF1285" s="226"/>
      <x:c r="BL1285" s="226"/>
      <x:c r="BM1285" s="226"/>
      <x:c r="BP1285" s="222"/>
      <x:c r="BW1285" s="226"/>
      <x:c r="BX1285" s="226"/>
      <x:c r="BY1285" s="226"/>
      <x:c r="BZ1285" s="226"/>
      <x:c r="CB1285" s="226"/>
    </x:row>
    <x:row r="1286" spans="1:80" x14ac:dyDescent="0.3">
      <x:c r="A1286" s="226"/>
      <x:c r="R1286" s="226"/>
      <x:c r="T1286" s="226"/>
      <x:c r="V1286" s="23"/>
      <x:c r="Y1286" s="226"/>
      <x:c r="AA1286" s="226"/>
      <x:c r="AB1286" s="222"/>
      <x:c r="AE1286" s="222"/>
      <x:c r="AF1286" s="222"/>
      <x:c r="AJ1286" s="226"/>
      <x:c r="AN1286" s="226"/>
      <x:c r="AO1286" s="226"/>
      <x:c r="AP1286" s="226"/>
      <x:c r="AS1286" s="23"/>
      <x:c r="AV1286" s="23"/>
      <x:c r="BF1286" s="226"/>
      <x:c r="BL1286" s="226"/>
      <x:c r="BM1286" s="226"/>
      <x:c r="BP1286" s="222"/>
      <x:c r="BW1286" s="226"/>
      <x:c r="BX1286" s="226"/>
      <x:c r="BY1286" s="226"/>
      <x:c r="BZ1286" s="226"/>
      <x:c r="CB1286" s="226"/>
    </x:row>
    <x:row r="1287" spans="1:80" x14ac:dyDescent="0.3">
      <x:c r="A1287" s="226"/>
      <x:c r="R1287" s="226"/>
      <x:c r="T1287" s="226"/>
      <x:c r="V1287" s="23"/>
      <x:c r="Y1287" s="226"/>
      <x:c r="AA1287" s="226"/>
      <x:c r="AB1287" s="222"/>
      <x:c r="AE1287" s="222"/>
      <x:c r="AF1287" s="222"/>
      <x:c r="AJ1287" s="226"/>
      <x:c r="AN1287" s="226"/>
      <x:c r="AO1287" s="226"/>
      <x:c r="AP1287" s="226"/>
      <x:c r="AS1287" s="23"/>
      <x:c r="AV1287" s="23"/>
      <x:c r="BF1287" s="226"/>
      <x:c r="BL1287" s="226"/>
      <x:c r="BM1287" s="226"/>
      <x:c r="BP1287" s="222"/>
      <x:c r="BW1287" s="226"/>
      <x:c r="BX1287" s="226"/>
      <x:c r="BY1287" s="226"/>
      <x:c r="BZ1287" s="226"/>
      <x:c r="CB1287" s="226"/>
    </x:row>
    <x:row r="1288" spans="1:80" x14ac:dyDescent="0.3">
      <x:c r="A1288" s="226"/>
      <x:c r="R1288" s="226"/>
      <x:c r="T1288" s="226"/>
      <x:c r="V1288" s="23"/>
      <x:c r="Y1288" s="226"/>
      <x:c r="AA1288" s="226"/>
      <x:c r="AB1288" s="222"/>
      <x:c r="AE1288" s="222"/>
      <x:c r="AF1288" s="222"/>
      <x:c r="AJ1288" s="226"/>
      <x:c r="AN1288" s="226"/>
      <x:c r="AO1288" s="226"/>
      <x:c r="AP1288" s="226"/>
      <x:c r="AS1288" s="23"/>
      <x:c r="AV1288" s="23"/>
      <x:c r="BF1288" s="226"/>
      <x:c r="BL1288" s="226"/>
      <x:c r="BM1288" s="226"/>
      <x:c r="BP1288" s="222"/>
      <x:c r="BW1288" s="226"/>
      <x:c r="BX1288" s="226"/>
      <x:c r="BY1288" s="226"/>
      <x:c r="BZ1288" s="226"/>
      <x:c r="CB1288" s="226"/>
    </x:row>
    <x:row r="1289" spans="1:80" x14ac:dyDescent="0.3">
      <x:c r="A1289" s="226"/>
      <x:c r="R1289" s="226"/>
      <x:c r="T1289" s="226"/>
      <x:c r="V1289" s="23"/>
      <x:c r="Y1289" s="226"/>
      <x:c r="AA1289" s="226"/>
      <x:c r="AB1289" s="222"/>
      <x:c r="AE1289" s="222"/>
      <x:c r="AF1289" s="222"/>
      <x:c r="AN1289" s="226"/>
      <x:c r="AO1289" s="226"/>
      <x:c r="AS1289" s="23"/>
      <x:c r="AV1289" s="23"/>
      <x:c r="BF1289" s="226"/>
      <x:c r="BL1289" s="226"/>
      <x:c r="BM1289" s="226"/>
      <x:c r="BP1289" s="222"/>
      <x:c r="BW1289" s="226"/>
      <x:c r="BX1289" s="226"/>
      <x:c r="BY1289" s="226"/>
      <x:c r="BZ1289" s="226"/>
      <x:c r="CB1289" s="226"/>
    </x:row>
    <x:row r="1290" spans="1:80" x14ac:dyDescent="0.3">
      <x:c r="A1290" s="226"/>
      <x:c r="R1290" s="226"/>
      <x:c r="T1290" s="226"/>
      <x:c r="V1290" s="23"/>
      <x:c r="Y1290" s="226"/>
      <x:c r="AA1290" s="226"/>
      <x:c r="AB1290" s="222"/>
      <x:c r="AE1290" s="222"/>
      <x:c r="AF1290" s="222"/>
      <x:c r="AJ1290" s="226"/>
      <x:c r="AN1290" s="226"/>
      <x:c r="AO1290" s="226"/>
      <x:c r="AP1290" s="226"/>
      <x:c r="AS1290" s="23"/>
      <x:c r="AV1290" s="23"/>
      <x:c r="BF1290" s="226"/>
      <x:c r="BL1290" s="226"/>
      <x:c r="BM1290" s="226"/>
      <x:c r="BP1290" s="222"/>
      <x:c r="BW1290" s="226"/>
      <x:c r="BX1290" s="226"/>
      <x:c r="BY1290" s="226"/>
      <x:c r="BZ1290" s="226"/>
      <x:c r="CB1290" s="226"/>
    </x:row>
    <x:row r="1291" spans="1:80" x14ac:dyDescent="0.3">
      <x:c r="A1291" s="226"/>
      <x:c r="R1291" s="226"/>
      <x:c r="T1291" s="226"/>
      <x:c r="V1291" s="23"/>
      <x:c r="Y1291" s="226"/>
      <x:c r="AA1291" s="226"/>
      <x:c r="AB1291" s="222"/>
      <x:c r="AE1291" s="222"/>
      <x:c r="AF1291" s="222"/>
      <x:c r="AN1291" s="226"/>
      <x:c r="AO1291" s="226"/>
      <x:c r="AS1291" s="23"/>
      <x:c r="AV1291" s="23"/>
      <x:c r="BF1291" s="226"/>
      <x:c r="BL1291" s="226"/>
      <x:c r="BM1291" s="226"/>
      <x:c r="BP1291" s="222"/>
      <x:c r="BW1291" s="226"/>
      <x:c r="BX1291" s="226"/>
      <x:c r="BY1291" s="226"/>
      <x:c r="BZ1291" s="226"/>
      <x:c r="CB1291" s="226"/>
    </x:row>
    <x:row r="1292" spans="1:80" x14ac:dyDescent="0.3">
      <x:c r="A1292" s="226"/>
      <x:c r="R1292" s="226"/>
      <x:c r="T1292" s="226"/>
      <x:c r="V1292" s="23"/>
      <x:c r="Y1292" s="226"/>
      <x:c r="AA1292" s="226"/>
      <x:c r="AB1292" s="222"/>
      <x:c r="AE1292" s="222"/>
      <x:c r="AF1292" s="222"/>
      <x:c r="AJ1292" s="226"/>
      <x:c r="AN1292" s="226"/>
      <x:c r="AO1292" s="226"/>
      <x:c r="AP1292" s="226"/>
      <x:c r="AS1292" s="23"/>
      <x:c r="AV1292" s="23"/>
      <x:c r="BF1292" s="226"/>
      <x:c r="BL1292" s="226"/>
      <x:c r="BM1292" s="226"/>
      <x:c r="BP1292" s="222"/>
      <x:c r="BW1292" s="226"/>
      <x:c r="BX1292" s="226"/>
      <x:c r="BY1292" s="226"/>
      <x:c r="BZ1292" s="226"/>
      <x:c r="CB1292" s="226"/>
    </x:row>
    <x:row r="1293" spans="1:80" x14ac:dyDescent="0.3">
      <x:c r="A1293" s="226"/>
      <x:c r="R1293" s="226"/>
      <x:c r="T1293" s="226"/>
      <x:c r="V1293" s="23"/>
      <x:c r="Y1293" s="226"/>
      <x:c r="AA1293" s="226"/>
      <x:c r="AB1293" s="222"/>
      <x:c r="AE1293" s="222"/>
      <x:c r="AF1293" s="222"/>
      <x:c r="AJ1293" s="226"/>
      <x:c r="AS1293" s="23"/>
      <x:c r="AV1293" s="23"/>
      <x:c r="BF1293" s="226"/>
      <x:c r="BL1293" s="226"/>
      <x:c r="BM1293" s="226"/>
      <x:c r="BP1293" s="222"/>
      <x:c r="BW1293" s="226"/>
      <x:c r="BX1293" s="226"/>
      <x:c r="BY1293" s="226"/>
      <x:c r="BZ1293" s="226"/>
      <x:c r="CB1293" s="226"/>
    </x:row>
    <x:row r="1294" spans="1:80" x14ac:dyDescent="0.3">
      <x:c r="A1294" s="226"/>
      <x:c r="R1294" s="226"/>
      <x:c r="T1294" s="226"/>
      <x:c r="V1294" s="23"/>
      <x:c r="Y1294" s="226"/>
      <x:c r="AA1294" s="226"/>
      <x:c r="AB1294" s="222"/>
      <x:c r="AE1294" s="222"/>
      <x:c r="AF1294" s="222"/>
      <x:c r="AJ1294" s="226"/>
      <x:c r="AN1294" s="226"/>
      <x:c r="AO1294" s="226"/>
      <x:c r="AP1294" s="226"/>
      <x:c r="AS1294" s="23"/>
      <x:c r="AV1294" s="23"/>
      <x:c r="BF1294" s="226"/>
      <x:c r="BL1294" s="226"/>
      <x:c r="BM1294" s="226"/>
      <x:c r="BP1294" s="222"/>
      <x:c r="BW1294" s="226"/>
      <x:c r="BX1294" s="226"/>
      <x:c r="BY1294" s="226"/>
      <x:c r="BZ1294" s="226"/>
      <x:c r="CB1294" s="226"/>
    </x:row>
    <x:row r="1295" spans="1:80" x14ac:dyDescent="0.3">
      <x:c r="A1295" s="226"/>
      <x:c r="R1295" s="226"/>
      <x:c r="T1295" s="226"/>
      <x:c r="V1295" s="23"/>
      <x:c r="Y1295" s="226"/>
      <x:c r="AA1295" s="226"/>
      <x:c r="AB1295" s="222"/>
      <x:c r="AE1295" s="222"/>
      <x:c r="AF1295" s="222"/>
      <x:c r="AJ1295" s="226"/>
      <x:c r="AN1295" s="226"/>
      <x:c r="AO1295" s="226"/>
      <x:c r="AS1295" s="23"/>
      <x:c r="AV1295" s="23"/>
      <x:c r="BF1295" s="226"/>
      <x:c r="BL1295" s="226"/>
      <x:c r="BM1295" s="226"/>
      <x:c r="BP1295" s="222"/>
      <x:c r="BW1295" s="226"/>
      <x:c r="BX1295" s="226"/>
      <x:c r="BY1295" s="226"/>
      <x:c r="BZ1295" s="226"/>
      <x:c r="CB1295" s="226"/>
    </x:row>
    <x:row r="1296" spans="1:80" x14ac:dyDescent="0.3">
      <x:c r="A1296" s="226"/>
      <x:c r="R1296" s="226"/>
      <x:c r="T1296" s="226"/>
      <x:c r="V1296" s="23"/>
      <x:c r="Y1296" s="226"/>
      <x:c r="AA1296" s="226"/>
      <x:c r="AB1296" s="222"/>
      <x:c r="AE1296" s="222"/>
      <x:c r="AF1296" s="222"/>
      <x:c r="AJ1296" s="226"/>
      <x:c r="AS1296" s="23"/>
      <x:c r="AV1296" s="23"/>
      <x:c r="BF1296" s="226"/>
      <x:c r="BL1296" s="226"/>
      <x:c r="BM1296" s="226"/>
      <x:c r="BP1296" s="222"/>
      <x:c r="BW1296" s="226"/>
      <x:c r="BX1296" s="226"/>
      <x:c r="BY1296" s="226"/>
      <x:c r="BZ1296" s="226"/>
      <x:c r="CB1296" s="226"/>
    </x:row>
    <x:row r="1297" spans="1:80" x14ac:dyDescent="0.3">
      <x:c r="A1297" s="226"/>
      <x:c r="R1297" s="226"/>
      <x:c r="T1297" s="226"/>
      <x:c r="V1297" s="23"/>
      <x:c r="Y1297" s="226"/>
      <x:c r="AA1297" s="226"/>
      <x:c r="AB1297" s="222"/>
      <x:c r="AE1297" s="222"/>
      <x:c r="AF1297" s="222"/>
      <x:c r="AO1297" s="226"/>
      <x:c r="AS1297" s="23"/>
      <x:c r="AV1297" s="23"/>
      <x:c r="BF1297" s="226"/>
      <x:c r="BL1297" s="226"/>
      <x:c r="BM1297" s="226"/>
      <x:c r="BP1297" s="222"/>
      <x:c r="BW1297" s="226"/>
      <x:c r="BX1297" s="226"/>
      <x:c r="BY1297" s="226"/>
      <x:c r="BZ1297" s="226"/>
      <x:c r="CB1297" s="226"/>
    </x:row>
    <x:row r="1298" spans="1:80" x14ac:dyDescent="0.3">
      <x:c r="A1298" s="226"/>
      <x:c r="R1298" s="226"/>
      <x:c r="T1298" s="226"/>
      <x:c r="V1298" s="23"/>
      <x:c r="Y1298" s="226"/>
      <x:c r="AA1298" s="226"/>
      <x:c r="AB1298" s="222"/>
      <x:c r="AE1298" s="222"/>
      <x:c r="AF1298" s="222"/>
      <x:c r="AN1298" s="226"/>
      <x:c r="AO1298" s="226"/>
      <x:c r="AP1298" s="226"/>
      <x:c r="AS1298" s="23"/>
      <x:c r="AV1298" s="23"/>
      <x:c r="BF1298" s="226"/>
      <x:c r="BL1298" s="226"/>
      <x:c r="BM1298" s="226"/>
      <x:c r="BP1298" s="222"/>
      <x:c r="BW1298" s="226"/>
      <x:c r="BX1298" s="226"/>
      <x:c r="BY1298" s="226"/>
      <x:c r="BZ1298" s="226"/>
      <x:c r="CB1298" s="226"/>
    </x:row>
    <x:row r="1299" spans="1:80" x14ac:dyDescent="0.3">
      <x:c r="A1299" s="226"/>
      <x:c r="R1299" s="226"/>
      <x:c r="T1299" s="226"/>
      <x:c r="V1299" s="23"/>
      <x:c r="Y1299" s="226"/>
      <x:c r="AA1299" s="226"/>
      <x:c r="AB1299" s="222"/>
      <x:c r="AE1299" s="222"/>
      <x:c r="AF1299" s="222"/>
      <x:c r="AJ1299" s="226"/>
      <x:c r="AN1299" s="226"/>
      <x:c r="AO1299" s="226"/>
      <x:c r="AP1299" s="226"/>
      <x:c r="AS1299" s="23"/>
      <x:c r="AV1299" s="23"/>
      <x:c r="BF1299" s="226"/>
      <x:c r="BL1299" s="226"/>
      <x:c r="BM1299" s="226"/>
      <x:c r="BP1299" s="222"/>
      <x:c r="BW1299" s="226"/>
      <x:c r="BX1299" s="226"/>
      <x:c r="BY1299" s="226"/>
      <x:c r="BZ1299" s="226"/>
      <x:c r="CB1299" s="226"/>
    </x:row>
    <x:row r="1300" spans="1:80" x14ac:dyDescent="0.3">
      <x:c r="A1300" s="226"/>
      <x:c r="R1300" s="226"/>
      <x:c r="T1300" s="226"/>
      <x:c r="V1300" s="23"/>
      <x:c r="Y1300" s="226"/>
      <x:c r="AA1300" s="226"/>
      <x:c r="AB1300" s="222"/>
      <x:c r="AE1300" s="222"/>
      <x:c r="AF1300" s="222"/>
      <x:c r="AJ1300" s="226"/>
      <x:c r="AN1300" s="226"/>
      <x:c r="AO1300" s="226"/>
      <x:c r="AP1300" s="226"/>
      <x:c r="AS1300" s="23"/>
      <x:c r="AV1300" s="23"/>
      <x:c r="BF1300" s="226"/>
      <x:c r="BL1300" s="226"/>
      <x:c r="BM1300" s="226"/>
      <x:c r="BP1300" s="222"/>
      <x:c r="BW1300" s="226"/>
      <x:c r="BX1300" s="226"/>
      <x:c r="BY1300" s="226"/>
      <x:c r="BZ1300" s="226"/>
      <x:c r="CB1300" s="226"/>
    </x:row>
    <x:row r="1301" spans="1:80" x14ac:dyDescent="0.3">
      <x:c r="A1301" s="226"/>
      <x:c r="R1301" s="226"/>
      <x:c r="T1301" s="226"/>
      <x:c r="V1301" s="23"/>
      <x:c r="Y1301" s="226"/>
      <x:c r="AA1301" s="226"/>
      <x:c r="AB1301" s="222"/>
      <x:c r="AE1301" s="222"/>
      <x:c r="AF1301" s="222"/>
      <x:c r="AS1301" s="23"/>
      <x:c r="AV1301" s="23"/>
      <x:c r="BF1301" s="226"/>
      <x:c r="BL1301" s="226"/>
      <x:c r="BM1301" s="226"/>
      <x:c r="BP1301" s="222"/>
      <x:c r="BW1301" s="226"/>
      <x:c r="BX1301" s="226"/>
      <x:c r="BY1301" s="226"/>
      <x:c r="BZ1301" s="226"/>
      <x:c r="CB1301" s="226"/>
    </x:row>
    <x:row r="1302" spans="1:80" x14ac:dyDescent="0.3">
      <x:c r="A1302" s="226"/>
      <x:c r="R1302" s="226"/>
      <x:c r="T1302" s="226"/>
      <x:c r="V1302" s="23"/>
      <x:c r="Y1302" s="226"/>
      <x:c r="AA1302" s="226"/>
      <x:c r="AB1302" s="222"/>
      <x:c r="AE1302" s="222"/>
      <x:c r="AF1302" s="222"/>
      <x:c r="AN1302" s="226"/>
      <x:c r="AO1302" s="226"/>
      <x:c r="AS1302" s="23"/>
      <x:c r="AV1302" s="23"/>
      <x:c r="BF1302" s="226"/>
      <x:c r="BL1302" s="226"/>
      <x:c r="BM1302" s="226"/>
      <x:c r="BP1302" s="222"/>
      <x:c r="BW1302" s="226"/>
      <x:c r="BX1302" s="226"/>
      <x:c r="BY1302" s="226"/>
      <x:c r="BZ1302" s="226"/>
      <x:c r="CB1302" s="226"/>
    </x:row>
    <x:row r="1303" spans="1:80" x14ac:dyDescent="0.3">
      <x:c r="A1303" s="226"/>
      <x:c r="R1303" s="226"/>
      <x:c r="T1303" s="226"/>
      <x:c r="V1303" s="23"/>
      <x:c r="Y1303" s="226"/>
      <x:c r="AA1303" s="226"/>
      <x:c r="AB1303" s="222"/>
      <x:c r="AE1303" s="222"/>
      <x:c r="AF1303" s="222"/>
      <x:c r="AJ1303" s="226"/>
      <x:c r="AN1303" s="226"/>
      <x:c r="AO1303" s="226"/>
      <x:c r="AP1303" s="226"/>
      <x:c r="AS1303" s="23"/>
      <x:c r="AV1303" s="23"/>
      <x:c r="BF1303" s="226"/>
      <x:c r="BL1303" s="226"/>
      <x:c r="BM1303" s="226"/>
      <x:c r="BP1303" s="222"/>
      <x:c r="BW1303" s="226"/>
      <x:c r="BX1303" s="226"/>
      <x:c r="BY1303" s="226"/>
      <x:c r="BZ1303" s="226"/>
      <x:c r="CB1303" s="226"/>
    </x:row>
    <x:row r="1304" spans="1:80" x14ac:dyDescent="0.3">
      <x:c r="A1304" s="226"/>
      <x:c r="R1304" s="226"/>
      <x:c r="T1304" s="226"/>
      <x:c r="V1304" s="23"/>
      <x:c r="Y1304" s="226"/>
      <x:c r="AA1304" s="226"/>
      <x:c r="AB1304" s="222"/>
      <x:c r="AE1304" s="222"/>
      <x:c r="AF1304" s="222"/>
      <x:c r="AN1304" s="226"/>
      <x:c r="AO1304" s="226"/>
      <x:c r="AS1304" s="23"/>
      <x:c r="AV1304" s="23"/>
      <x:c r="BF1304" s="226"/>
      <x:c r="BL1304" s="226"/>
      <x:c r="BM1304" s="226"/>
      <x:c r="BP1304" s="222"/>
      <x:c r="BW1304" s="226"/>
      <x:c r="BX1304" s="226"/>
      <x:c r="BY1304" s="226"/>
      <x:c r="BZ1304" s="226"/>
      <x:c r="CB1304" s="226"/>
    </x:row>
    <x:row r="1305" spans="1:80" x14ac:dyDescent="0.3">
      <x:c r="A1305" s="226"/>
      <x:c r="R1305" s="226"/>
      <x:c r="T1305" s="226"/>
      <x:c r="V1305" s="23"/>
      <x:c r="Y1305" s="226"/>
      <x:c r="AA1305" s="226"/>
      <x:c r="AB1305" s="222"/>
      <x:c r="AE1305" s="222"/>
      <x:c r="AF1305" s="222"/>
      <x:c r="AN1305" s="226"/>
      <x:c r="AO1305" s="226"/>
      <x:c r="AP1305" s="226"/>
      <x:c r="AS1305" s="23"/>
      <x:c r="AV1305" s="23"/>
      <x:c r="BF1305" s="226"/>
      <x:c r="BL1305" s="226"/>
      <x:c r="BM1305" s="226"/>
      <x:c r="BP1305" s="222"/>
      <x:c r="BW1305" s="226"/>
      <x:c r="BX1305" s="226"/>
      <x:c r="BY1305" s="226"/>
      <x:c r="BZ1305" s="226"/>
      <x:c r="CB1305" s="226"/>
    </x:row>
    <x:row r="1306" spans="1:80" x14ac:dyDescent="0.3">
      <x:c r="A1306" s="226"/>
      <x:c r="R1306" s="226"/>
      <x:c r="T1306" s="226"/>
      <x:c r="V1306" s="23"/>
      <x:c r="Y1306" s="226"/>
      <x:c r="AA1306" s="226"/>
      <x:c r="AB1306" s="222"/>
      <x:c r="AE1306" s="222"/>
      <x:c r="AF1306" s="222"/>
      <x:c r="AJ1306" s="226"/>
      <x:c r="AO1306" s="226"/>
      <x:c r="AS1306" s="23"/>
      <x:c r="AV1306" s="23"/>
      <x:c r="BF1306" s="226"/>
      <x:c r="BL1306" s="226"/>
      <x:c r="BM1306" s="226"/>
      <x:c r="BP1306" s="222"/>
      <x:c r="BW1306" s="226"/>
      <x:c r="BX1306" s="226"/>
      <x:c r="BY1306" s="226"/>
      <x:c r="BZ1306" s="226"/>
      <x:c r="CB1306" s="226"/>
    </x:row>
    <x:row r="1307" spans="1:80" x14ac:dyDescent="0.3">
      <x:c r="A1307" s="226"/>
      <x:c r="R1307" s="226"/>
      <x:c r="T1307" s="226"/>
      <x:c r="V1307" s="23"/>
      <x:c r="Y1307" s="226"/>
      <x:c r="AA1307" s="226"/>
      <x:c r="AB1307" s="222"/>
      <x:c r="AE1307" s="222"/>
      <x:c r="AF1307" s="222"/>
      <x:c r="AO1307" s="226"/>
      <x:c r="AS1307" s="23"/>
      <x:c r="AV1307" s="23"/>
      <x:c r="BF1307" s="226"/>
      <x:c r="BL1307" s="226"/>
      <x:c r="BM1307" s="226"/>
      <x:c r="BP1307" s="222"/>
      <x:c r="BW1307" s="226"/>
      <x:c r="BX1307" s="226"/>
      <x:c r="BY1307" s="226"/>
      <x:c r="BZ1307" s="226"/>
      <x:c r="CB1307" s="226"/>
    </x:row>
    <x:row r="1308" spans="1:80" x14ac:dyDescent="0.3">
      <x:c r="A1308" s="226"/>
      <x:c r="R1308" s="226"/>
      <x:c r="T1308" s="226"/>
      <x:c r="V1308" s="23"/>
      <x:c r="Y1308" s="226"/>
      <x:c r="AA1308" s="226"/>
      <x:c r="AB1308" s="222"/>
      <x:c r="AE1308" s="222"/>
      <x:c r="AF1308" s="222"/>
      <x:c r="AJ1308" s="226"/>
      <x:c r="AN1308" s="226"/>
      <x:c r="AO1308" s="226"/>
      <x:c r="AP1308" s="226"/>
      <x:c r="AS1308" s="23"/>
      <x:c r="AV1308" s="23"/>
      <x:c r="BF1308" s="226"/>
      <x:c r="BL1308" s="226"/>
      <x:c r="BM1308" s="226"/>
      <x:c r="BP1308" s="222"/>
      <x:c r="BW1308" s="226"/>
      <x:c r="BX1308" s="226"/>
      <x:c r="BY1308" s="226"/>
      <x:c r="BZ1308" s="226"/>
      <x:c r="CB1308" s="226"/>
    </x:row>
    <x:row r="1309" spans="1:80" x14ac:dyDescent="0.3">
      <x:c r="A1309" s="226"/>
      <x:c r="R1309" s="226"/>
      <x:c r="T1309" s="226"/>
      <x:c r="V1309" s="23"/>
      <x:c r="Y1309" s="226"/>
      <x:c r="AA1309" s="226"/>
      <x:c r="AB1309" s="222"/>
      <x:c r="AE1309" s="222"/>
      <x:c r="AF1309" s="222"/>
      <x:c r="AS1309" s="23"/>
      <x:c r="AV1309" s="23"/>
      <x:c r="BF1309" s="226"/>
      <x:c r="BL1309" s="226"/>
      <x:c r="BM1309" s="226"/>
      <x:c r="BP1309" s="222"/>
      <x:c r="BW1309" s="226"/>
      <x:c r="BX1309" s="226"/>
      <x:c r="BY1309" s="226"/>
      <x:c r="BZ1309" s="226"/>
      <x:c r="CB1309" s="226"/>
    </x:row>
    <x:row r="1310" spans="1:80" x14ac:dyDescent="0.3">
      <x:c r="A1310" s="226"/>
      <x:c r="R1310" s="226"/>
      <x:c r="T1310" s="226"/>
      <x:c r="V1310" s="23"/>
      <x:c r="Y1310" s="226"/>
      <x:c r="AA1310" s="226"/>
      <x:c r="AB1310" s="222"/>
      <x:c r="AE1310" s="222"/>
      <x:c r="AF1310" s="222"/>
      <x:c r="AJ1310" s="226"/>
      <x:c r="AN1310" s="226"/>
      <x:c r="AO1310" s="226"/>
      <x:c r="AP1310" s="226"/>
      <x:c r="AS1310" s="23"/>
      <x:c r="AV1310" s="23"/>
      <x:c r="BF1310" s="226"/>
      <x:c r="BL1310" s="226"/>
      <x:c r="BM1310" s="226"/>
      <x:c r="BP1310" s="222"/>
      <x:c r="BW1310" s="226"/>
      <x:c r="BX1310" s="226"/>
      <x:c r="BY1310" s="226"/>
      <x:c r="BZ1310" s="226"/>
      <x:c r="CB1310" s="226"/>
    </x:row>
    <x:row r="1311" spans="1:80" x14ac:dyDescent="0.3">
      <x:c r="A1311" s="226"/>
      <x:c r="R1311" s="226"/>
      <x:c r="T1311" s="226"/>
      <x:c r="V1311" s="23"/>
      <x:c r="Y1311" s="226"/>
      <x:c r="AA1311" s="226"/>
      <x:c r="AB1311" s="226"/>
      <x:c r="AE1311" s="222"/>
      <x:c r="AF1311" s="226"/>
      <x:c r="AJ1311" s="226"/>
      <x:c r="AN1311" s="226"/>
      <x:c r="AO1311" s="226"/>
      <x:c r="AP1311" s="226"/>
      <x:c r="AS1311" s="23"/>
      <x:c r="AV1311" s="23"/>
      <x:c r="BF1311" s="226"/>
      <x:c r="BL1311" s="226"/>
      <x:c r="BM1311" s="226"/>
      <x:c r="BP1311" s="226"/>
      <x:c r="BW1311" s="226"/>
      <x:c r="BX1311" s="226"/>
      <x:c r="BY1311" s="226"/>
      <x:c r="BZ1311" s="226"/>
      <x:c r="CB1311" s="226"/>
    </x:row>
    <x:row r="1312" spans="1:80" x14ac:dyDescent="0.3">
      <x:c r="A1312" s="226"/>
      <x:c r="R1312" s="226"/>
      <x:c r="T1312" s="226"/>
      <x:c r="V1312" s="23"/>
      <x:c r="Y1312" s="226"/>
      <x:c r="AA1312" s="226"/>
      <x:c r="AB1312" s="222"/>
      <x:c r="AE1312" s="222"/>
      <x:c r="AF1312" s="222"/>
      <x:c r="AJ1312" s="226"/>
      <x:c r="AS1312" s="23"/>
      <x:c r="AV1312" s="23"/>
      <x:c r="BF1312" s="226"/>
      <x:c r="BL1312" s="226"/>
      <x:c r="BM1312" s="226"/>
      <x:c r="BP1312" s="222"/>
      <x:c r="BW1312" s="226"/>
      <x:c r="BX1312" s="226"/>
      <x:c r="BY1312" s="226"/>
      <x:c r="BZ1312" s="226"/>
      <x:c r="CB1312" s="226"/>
    </x:row>
    <x:row r="1313" spans="1:80" x14ac:dyDescent="0.3">
      <x:c r="A1313" s="226"/>
      <x:c r="R1313" s="226"/>
      <x:c r="T1313" s="226"/>
      <x:c r="V1313" s="23"/>
      <x:c r="Y1313" s="226"/>
      <x:c r="AA1313" s="226"/>
      <x:c r="AB1313" s="222"/>
      <x:c r="AE1313" s="222"/>
      <x:c r="AF1313" s="222"/>
      <x:c r="AN1313" s="226"/>
      <x:c r="AO1313" s="226"/>
      <x:c r="AP1313" s="226"/>
      <x:c r="AS1313" s="23"/>
      <x:c r="AV1313" s="23"/>
      <x:c r="BF1313" s="226"/>
      <x:c r="BL1313" s="226"/>
      <x:c r="BM1313" s="226"/>
      <x:c r="BP1313" s="222"/>
      <x:c r="BW1313" s="226"/>
      <x:c r="BX1313" s="226"/>
      <x:c r="BY1313" s="226"/>
      <x:c r="BZ1313" s="226"/>
      <x:c r="CB1313" s="226"/>
    </x:row>
    <x:row r="1314" spans="1:80" x14ac:dyDescent="0.3">
      <x:c r="A1314" s="226"/>
      <x:c r="R1314" s="226"/>
      <x:c r="T1314" s="226"/>
      <x:c r="V1314" s="23"/>
      <x:c r="Y1314" s="226"/>
      <x:c r="AA1314" s="226"/>
      <x:c r="AB1314" s="222"/>
      <x:c r="AE1314" s="222"/>
      <x:c r="AF1314" s="222"/>
      <x:c r="AS1314" s="23"/>
      <x:c r="AV1314" s="23"/>
      <x:c r="BF1314" s="226"/>
      <x:c r="BL1314" s="226"/>
      <x:c r="BM1314" s="226"/>
      <x:c r="BP1314" s="222"/>
      <x:c r="BW1314" s="226"/>
      <x:c r="BX1314" s="226"/>
      <x:c r="BY1314" s="226"/>
      <x:c r="BZ1314" s="226"/>
      <x:c r="CB1314" s="226"/>
    </x:row>
    <x:row r="1315" spans="1:80" x14ac:dyDescent="0.3">
      <x:c r="A1315" s="226"/>
      <x:c r="R1315" s="226"/>
      <x:c r="T1315" s="226"/>
      <x:c r="V1315" s="23"/>
      <x:c r="Y1315" s="226"/>
      <x:c r="AA1315" s="226"/>
      <x:c r="AB1315" s="222"/>
      <x:c r="AE1315" s="222"/>
      <x:c r="AF1315" s="222"/>
      <x:c r="AS1315" s="23"/>
      <x:c r="AV1315" s="23"/>
      <x:c r="BF1315" s="226"/>
      <x:c r="BL1315" s="226"/>
      <x:c r="BM1315" s="226"/>
      <x:c r="BP1315" s="222"/>
      <x:c r="BW1315" s="226"/>
      <x:c r="BX1315" s="226"/>
      <x:c r="BY1315" s="226"/>
      <x:c r="BZ1315" s="226"/>
      <x:c r="CB1315" s="226"/>
    </x:row>
    <x:row r="1316" spans="1:80" x14ac:dyDescent="0.3">
      <x:c r="A1316" s="226"/>
      <x:c r="R1316" s="226"/>
      <x:c r="T1316" s="226"/>
      <x:c r="V1316" s="23"/>
      <x:c r="Y1316" s="226"/>
      <x:c r="AA1316" s="226"/>
      <x:c r="AB1316" s="222"/>
      <x:c r="AE1316" s="222"/>
      <x:c r="AF1316" s="222"/>
      <x:c r="AJ1316" s="226"/>
      <x:c r="AS1316" s="23"/>
      <x:c r="AV1316" s="23"/>
      <x:c r="BF1316" s="226"/>
      <x:c r="BL1316" s="226"/>
      <x:c r="BM1316" s="226"/>
      <x:c r="BP1316" s="222"/>
      <x:c r="BW1316" s="226"/>
      <x:c r="BX1316" s="226"/>
      <x:c r="BY1316" s="226"/>
      <x:c r="BZ1316" s="226"/>
      <x:c r="CB1316" s="226"/>
    </x:row>
    <x:row r="1317" spans="1:80" x14ac:dyDescent="0.3">
      <x:c r="A1317" s="226"/>
      <x:c r="R1317" s="226"/>
      <x:c r="T1317" s="226"/>
      <x:c r="V1317" s="23"/>
      <x:c r="Y1317" s="226"/>
      <x:c r="AA1317" s="226"/>
      <x:c r="AB1317" s="226"/>
      <x:c r="AE1317" s="226"/>
      <x:c r="AF1317" s="226"/>
      <x:c r="AN1317" s="226"/>
      <x:c r="AO1317" s="226"/>
      <x:c r="AS1317" s="23"/>
      <x:c r="AV1317" s="23"/>
      <x:c r="BF1317" s="226"/>
      <x:c r="BL1317" s="226"/>
      <x:c r="BM1317" s="226"/>
      <x:c r="BP1317" s="226"/>
      <x:c r="BW1317" s="226"/>
      <x:c r="BX1317" s="226"/>
      <x:c r="BY1317" s="226"/>
      <x:c r="BZ1317" s="226"/>
      <x:c r="CB1317" s="226"/>
    </x:row>
    <x:row r="1318" spans="1:80" x14ac:dyDescent="0.3">
      <x:c r="A1318" s="226"/>
      <x:c r="R1318" s="226"/>
      <x:c r="T1318" s="226"/>
      <x:c r="V1318" s="23"/>
      <x:c r="Y1318" s="226"/>
      <x:c r="AA1318" s="226"/>
      <x:c r="AB1318" s="222"/>
      <x:c r="AE1318" s="222"/>
      <x:c r="AF1318" s="222"/>
      <x:c r="AS1318" s="23"/>
      <x:c r="AV1318" s="23"/>
      <x:c r="BF1318" s="226"/>
      <x:c r="BL1318" s="226"/>
      <x:c r="BM1318" s="226"/>
      <x:c r="BP1318" s="222"/>
      <x:c r="BW1318" s="226"/>
      <x:c r="BX1318" s="226"/>
      <x:c r="BY1318" s="226"/>
      <x:c r="BZ1318" s="226"/>
      <x:c r="CB1318" s="226"/>
    </x:row>
    <x:row r="1319" spans="1:80" x14ac:dyDescent="0.3">
      <x:c r="A1319" s="226"/>
      <x:c r="R1319" s="226"/>
      <x:c r="T1319" s="226"/>
      <x:c r="V1319" s="23"/>
      <x:c r="Y1319" s="226"/>
      <x:c r="AA1319" s="226"/>
      <x:c r="AB1319" s="222"/>
      <x:c r="AE1319" s="222"/>
      <x:c r="AF1319" s="222"/>
      <x:c r="AO1319" s="226"/>
      <x:c r="AS1319" s="23"/>
      <x:c r="AV1319" s="23"/>
      <x:c r="BF1319" s="226"/>
      <x:c r="BL1319" s="226"/>
      <x:c r="BM1319" s="226"/>
      <x:c r="BP1319" s="222"/>
      <x:c r="BW1319" s="226"/>
      <x:c r="BX1319" s="226"/>
      <x:c r="BY1319" s="226"/>
      <x:c r="BZ1319" s="226"/>
      <x:c r="CB1319" s="226"/>
    </x:row>
    <x:row r="1320" spans="1:80" x14ac:dyDescent="0.3">
      <x:c r="A1320" s="226"/>
      <x:c r="R1320" s="226"/>
      <x:c r="T1320" s="226"/>
      <x:c r="V1320" s="23"/>
      <x:c r="Y1320" s="226"/>
      <x:c r="AA1320" s="226"/>
      <x:c r="AB1320" s="226"/>
      <x:c r="AE1320" s="222"/>
      <x:c r="AF1320" s="226"/>
      <x:c r="AJ1320" s="226"/>
      <x:c r="AS1320" s="23"/>
      <x:c r="AV1320" s="23"/>
      <x:c r="BF1320" s="226"/>
      <x:c r="BL1320" s="226"/>
      <x:c r="BM1320" s="226"/>
      <x:c r="BP1320" s="226"/>
      <x:c r="BW1320" s="226"/>
      <x:c r="BX1320" s="226"/>
      <x:c r="BY1320" s="226"/>
      <x:c r="BZ1320" s="226"/>
      <x:c r="CB1320" s="226"/>
    </x:row>
    <x:row r="1321" spans="1:80" x14ac:dyDescent="0.3">
      <x:c r="A1321" s="226"/>
      <x:c r="R1321" s="226"/>
      <x:c r="T1321" s="226"/>
      <x:c r="V1321" s="23"/>
      <x:c r="Y1321" s="226"/>
      <x:c r="AA1321" s="226"/>
      <x:c r="AB1321" s="222"/>
      <x:c r="AE1321" s="222"/>
      <x:c r="AF1321" s="222"/>
      <x:c r="AJ1321" s="226"/>
      <x:c r="AO1321" s="226"/>
      <x:c r="AS1321" s="23"/>
      <x:c r="AV1321" s="23"/>
      <x:c r="BF1321" s="226"/>
      <x:c r="BL1321" s="226"/>
      <x:c r="BM1321" s="226"/>
      <x:c r="BP1321" s="222"/>
      <x:c r="BW1321" s="226"/>
      <x:c r="BX1321" s="226"/>
      <x:c r="BY1321" s="226"/>
      <x:c r="BZ1321" s="226"/>
      <x:c r="CB1321" s="226"/>
    </x:row>
    <x:row r="1322" spans="1:80" x14ac:dyDescent="0.3">
      <x:c r="A1322" s="226"/>
      <x:c r="R1322" s="226"/>
      <x:c r="T1322" s="226"/>
      <x:c r="V1322" s="23"/>
      <x:c r="Y1322" s="226"/>
      <x:c r="AA1322" s="226"/>
      <x:c r="AB1322" s="222"/>
      <x:c r="AE1322" s="222"/>
      <x:c r="AF1322" s="222"/>
      <x:c r="AJ1322" s="226"/>
      <x:c r="AN1322" s="226"/>
      <x:c r="AO1322" s="226"/>
      <x:c r="AP1322" s="226"/>
      <x:c r="AS1322" s="23"/>
      <x:c r="AV1322" s="23"/>
      <x:c r="BF1322" s="226"/>
      <x:c r="BL1322" s="226"/>
      <x:c r="BM1322" s="226"/>
      <x:c r="BP1322" s="222"/>
      <x:c r="BW1322" s="226"/>
      <x:c r="BX1322" s="226"/>
      <x:c r="BY1322" s="226"/>
      <x:c r="BZ1322" s="226"/>
      <x:c r="CB1322" s="226"/>
    </x:row>
    <x:row r="1323" spans="1:80" x14ac:dyDescent="0.3">
      <x:c r="A1323" s="226"/>
      <x:c r="R1323" s="226"/>
      <x:c r="T1323" s="226"/>
      <x:c r="V1323" s="23"/>
      <x:c r="Y1323" s="226"/>
      <x:c r="AA1323" s="226"/>
      <x:c r="AB1323" s="222"/>
      <x:c r="AE1323" s="222"/>
      <x:c r="AF1323" s="222"/>
      <x:c r="AJ1323" s="226"/>
      <x:c r="AN1323" s="226"/>
      <x:c r="AO1323" s="226"/>
      <x:c r="AP1323" s="226"/>
      <x:c r="AS1323" s="23"/>
      <x:c r="AV1323" s="23"/>
      <x:c r="BF1323" s="226"/>
      <x:c r="BL1323" s="226"/>
      <x:c r="BM1323" s="226"/>
      <x:c r="BP1323" s="222"/>
      <x:c r="BW1323" s="226"/>
      <x:c r="BX1323" s="226"/>
      <x:c r="BY1323" s="226"/>
      <x:c r="BZ1323" s="226"/>
      <x:c r="CB1323" s="226"/>
    </x:row>
    <x:row r="1324" spans="1:80" x14ac:dyDescent="0.3">
      <x:c r="A1324" s="226"/>
      <x:c r="R1324" s="226"/>
      <x:c r="T1324" s="226"/>
      <x:c r="V1324" s="23"/>
      <x:c r="Y1324" s="226"/>
      <x:c r="AA1324" s="226"/>
      <x:c r="AB1324" s="222"/>
      <x:c r="AE1324" s="222"/>
      <x:c r="AF1324" s="222"/>
      <x:c r="AO1324" s="226"/>
      <x:c r="AS1324" s="23"/>
      <x:c r="AV1324" s="23"/>
      <x:c r="BF1324" s="226"/>
      <x:c r="BL1324" s="226"/>
      <x:c r="BM1324" s="226"/>
      <x:c r="BP1324" s="222"/>
      <x:c r="BW1324" s="226"/>
      <x:c r="BX1324" s="226"/>
      <x:c r="BY1324" s="226"/>
      <x:c r="BZ1324" s="226"/>
      <x:c r="CB1324" s="226"/>
    </x:row>
    <x:row r="1325" spans="1:80" x14ac:dyDescent="0.3">
      <x:c r="A1325" s="226"/>
      <x:c r="R1325" s="226"/>
      <x:c r="T1325" s="226"/>
      <x:c r="V1325" s="23"/>
      <x:c r="Y1325" s="226"/>
      <x:c r="AA1325" s="226"/>
      <x:c r="AB1325" s="222"/>
      <x:c r="AE1325" s="222"/>
      <x:c r="AF1325" s="222"/>
      <x:c r="AJ1325" s="226"/>
      <x:c r="AN1325" s="226"/>
      <x:c r="AO1325" s="226"/>
      <x:c r="AP1325" s="226"/>
      <x:c r="AS1325" s="23"/>
      <x:c r="AV1325" s="23"/>
      <x:c r="BF1325" s="226"/>
      <x:c r="BL1325" s="226"/>
      <x:c r="BM1325" s="226"/>
      <x:c r="BP1325" s="222"/>
      <x:c r="BW1325" s="226"/>
      <x:c r="BX1325" s="226"/>
      <x:c r="BY1325" s="226"/>
      <x:c r="BZ1325" s="226"/>
      <x:c r="CB1325" s="226"/>
    </x:row>
    <x:row r="1326" spans="1:80" x14ac:dyDescent="0.3">
      <x:c r="A1326" s="226"/>
      <x:c r="R1326" s="226"/>
      <x:c r="T1326" s="226"/>
      <x:c r="V1326" s="23"/>
      <x:c r="Y1326" s="226"/>
      <x:c r="AA1326" s="226"/>
      <x:c r="AB1326" s="222"/>
      <x:c r="AE1326" s="222"/>
      <x:c r="AF1326" s="222"/>
      <x:c r="AJ1326" s="226"/>
      <x:c r="AN1326" s="226"/>
      <x:c r="AO1326" s="226"/>
      <x:c r="AP1326" s="226"/>
      <x:c r="AS1326" s="23"/>
      <x:c r="AV1326" s="23"/>
      <x:c r="BF1326" s="226"/>
      <x:c r="BL1326" s="226"/>
      <x:c r="BM1326" s="226"/>
      <x:c r="BP1326" s="222"/>
      <x:c r="BW1326" s="226"/>
      <x:c r="BX1326" s="226"/>
      <x:c r="BY1326" s="226"/>
      <x:c r="BZ1326" s="226"/>
      <x:c r="CB1326" s="226"/>
    </x:row>
    <x:row r="1327" spans="1:80" x14ac:dyDescent="0.3">
      <x:c r="A1327" s="226"/>
      <x:c r="R1327" s="226"/>
      <x:c r="T1327" s="226"/>
      <x:c r="V1327" s="23"/>
      <x:c r="Y1327" s="226"/>
      <x:c r="AA1327" s="226"/>
      <x:c r="AB1327" s="222"/>
      <x:c r="AE1327" s="222"/>
      <x:c r="AF1327" s="222"/>
      <x:c r="AN1327" s="226"/>
      <x:c r="AO1327" s="226"/>
      <x:c r="AP1327" s="226"/>
      <x:c r="AQ1327" s="226"/>
      <x:c r="AS1327" s="23"/>
      <x:c r="AV1327" s="23"/>
      <x:c r="BF1327" s="226"/>
      <x:c r="BL1327" s="226"/>
      <x:c r="BM1327" s="226"/>
      <x:c r="BP1327" s="222"/>
      <x:c r="BW1327" s="226"/>
      <x:c r="BX1327" s="226"/>
      <x:c r="BY1327" s="226"/>
      <x:c r="BZ1327" s="226"/>
      <x:c r="CB1327" s="226"/>
    </x:row>
    <x:row r="1328" spans="1:80" x14ac:dyDescent="0.3">
      <x:c r="A1328" s="226"/>
      <x:c r="R1328" s="226"/>
      <x:c r="T1328" s="226"/>
      <x:c r="V1328" s="23"/>
      <x:c r="Y1328" s="226"/>
      <x:c r="AA1328" s="226"/>
      <x:c r="AB1328" s="222"/>
      <x:c r="AE1328" s="222"/>
      <x:c r="AF1328" s="222"/>
      <x:c r="AS1328" s="23"/>
      <x:c r="AV1328" s="23"/>
      <x:c r="BF1328" s="226"/>
      <x:c r="BL1328" s="226"/>
      <x:c r="BM1328" s="226"/>
      <x:c r="BP1328" s="222"/>
      <x:c r="BW1328" s="226"/>
      <x:c r="BX1328" s="226"/>
      <x:c r="BY1328" s="226"/>
      <x:c r="BZ1328" s="226"/>
      <x:c r="CB1328" s="226"/>
    </x:row>
    <x:row r="1329" spans="1:80" x14ac:dyDescent="0.3">
      <x:c r="A1329" s="226"/>
      <x:c r="R1329" s="226"/>
      <x:c r="T1329" s="226"/>
      <x:c r="V1329" s="23"/>
      <x:c r="Y1329" s="226"/>
      <x:c r="AA1329" s="226"/>
      <x:c r="AB1329" s="222"/>
      <x:c r="AE1329" s="222"/>
      <x:c r="AF1329" s="222"/>
      <x:c r="AN1329" s="226"/>
      <x:c r="AO1329" s="226"/>
      <x:c r="AP1329" s="226"/>
      <x:c r="AS1329" s="23"/>
      <x:c r="AV1329" s="23"/>
      <x:c r="BF1329" s="226"/>
      <x:c r="BL1329" s="226"/>
      <x:c r="BM1329" s="226"/>
      <x:c r="BP1329" s="222"/>
      <x:c r="BW1329" s="226"/>
      <x:c r="BX1329" s="226"/>
      <x:c r="BY1329" s="226"/>
      <x:c r="BZ1329" s="226"/>
      <x:c r="CB1329" s="226"/>
    </x:row>
    <x:row r="1330" spans="1:80" x14ac:dyDescent="0.3">
      <x:c r="A1330" s="226"/>
      <x:c r="R1330" s="226"/>
      <x:c r="T1330" s="226"/>
      <x:c r="V1330" s="23"/>
      <x:c r="Y1330" s="226"/>
      <x:c r="AA1330" s="226"/>
      <x:c r="AB1330" s="222"/>
      <x:c r="AE1330" s="222"/>
      <x:c r="AF1330" s="222"/>
      <x:c r="AJ1330" s="226"/>
      <x:c r="AN1330" s="226"/>
      <x:c r="AO1330" s="226"/>
      <x:c r="AP1330" s="226"/>
      <x:c r="AS1330" s="23"/>
      <x:c r="AV1330" s="23"/>
      <x:c r="BF1330" s="226"/>
      <x:c r="BL1330" s="226"/>
      <x:c r="BM1330" s="226"/>
      <x:c r="BP1330" s="222"/>
      <x:c r="BW1330" s="226"/>
      <x:c r="BX1330" s="226"/>
      <x:c r="BY1330" s="226"/>
      <x:c r="BZ1330" s="226"/>
      <x:c r="CB1330" s="226"/>
    </x:row>
    <x:row r="1331" spans="1:80" x14ac:dyDescent="0.3">
      <x:c r="A1331" s="226"/>
      <x:c r="R1331" s="226"/>
      <x:c r="T1331" s="226"/>
      <x:c r="V1331" s="23"/>
      <x:c r="Y1331" s="226"/>
      <x:c r="AA1331" s="226"/>
      <x:c r="AB1331" s="222"/>
      <x:c r="AE1331" s="222"/>
      <x:c r="AF1331" s="222"/>
      <x:c r="AO1331" s="226"/>
      <x:c r="AS1331" s="23"/>
      <x:c r="AV1331" s="23"/>
      <x:c r="BF1331" s="226"/>
      <x:c r="BL1331" s="226"/>
      <x:c r="BM1331" s="226"/>
      <x:c r="BP1331" s="222"/>
      <x:c r="BW1331" s="226"/>
      <x:c r="BX1331" s="226"/>
      <x:c r="BY1331" s="226"/>
      <x:c r="BZ1331" s="226"/>
      <x:c r="CB1331" s="226"/>
    </x:row>
    <x:row r="1332" spans="1:80" x14ac:dyDescent="0.3">
      <x:c r="A1332" s="226"/>
      <x:c r="R1332" s="226"/>
      <x:c r="T1332" s="226"/>
      <x:c r="V1332" s="23"/>
      <x:c r="Y1332" s="222"/>
      <x:c r="AA1332" s="226"/>
      <x:c r="AB1332" s="222"/>
      <x:c r="AE1332" s="222"/>
      <x:c r="AF1332" s="222"/>
      <x:c r="AS1332" s="23"/>
      <x:c r="AV1332" s="23"/>
      <x:c r="BF1332" s="226"/>
      <x:c r="BL1332" s="226"/>
      <x:c r="BM1332" s="226"/>
      <x:c r="BP1332" s="222"/>
      <x:c r="BW1332" s="226"/>
      <x:c r="BX1332" s="226"/>
      <x:c r="BY1332" s="226"/>
      <x:c r="BZ1332" s="226"/>
      <x:c r="CB1332" s="226"/>
    </x:row>
    <x:row r="1333" spans="1:80" x14ac:dyDescent="0.3">
      <x:c r="A1333" s="226"/>
      <x:c r="R1333" s="226"/>
      <x:c r="T1333" s="226"/>
      <x:c r="V1333" s="23"/>
      <x:c r="Y1333" s="226"/>
      <x:c r="AA1333" s="226"/>
      <x:c r="AB1333" s="222"/>
      <x:c r="AE1333" s="222"/>
      <x:c r="AF1333" s="222"/>
      <x:c r="AN1333" s="226"/>
      <x:c r="AO1333" s="226"/>
      <x:c r="AS1333" s="23"/>
      <x:c r="AV1333" s="23"/>
      <x:c r="BF1333" s="226"/>
      <x:c r="BL1333" s="226"/>
      <x:c r="BM1333" s="226"/>
      <x:c r="BP1333" s="222"/>
      <x:c r="BW1333" s="226"/>
      <x:c r="BX1333" s="226"/>
      <x:c r="BY1333" s="226"/>
      <x:c r="BZ1333" s="226"/>
      <x:c r="CB1333" s="226"/>
    </x:row>
    <x:row r="1334" spans="1:80" x14ac:dyDescent="0.3">
      <x:c r="A1334" s="226"/>
      <x:c r="R1334" s="226"/>
      <x:c r="T1334" s="226"/>
      <x:c r="V1334" s="23"/>
      <x:c r="Y1334" s="226"/>
      <x:c r="AA1334" s="226"/>
      <x:c r="AB1334" s="222"/>
      <x:c r="AE1334" s="222"/>
      <x:c r="AF1334" s="222"/>
      <x:c r="AO1334" s="226"/>
      <x:c r="AS1334" s="23"/>
      <x:c r="AV1334" s="23"/>
      <x:c r="BF1334" s="226"/>
      <x:c r="BL1334" s="226"/>
      <x:c r="BM1334" s="226"/>
      <x:c r="BP1334" s="222"/>
      <x:c r="BW1334" s="226"/>
      <x:c r="BX1334" s="226"/>
      <x:c r="BY1334" s="226"/>
      <x:c r="BZ1334" s="226"/>
      <x:c r="CB1334" s="226"/>
    </x:row>
    <x:row r="1335" spans="1:80" x14ac:dyDescent="0.3">
      <x:c r="A1335" s="226"/>
      <x:c r="R1335" s="226"/>
      <x:c r="T1335" s="226"/>
      <x:c r="V1335" s="23"/>
      <x:c r="Y1335" s="226"/>
      <x:c r="AA1335" s="226"/>
      <x:c r="AB1335" s="222"/>
      <x:c r="AE1335" s="222"/>
      <x:c r="AF1335" s="222"/>
      <x:c r="AO1335" s="226"/>
      <x:c r="AS1335" s="23"/>
      <x:c r="AV1335" s="23"/>
      <x:c r="BF1335" s="226"/>
      <x:c r="BL1335" s="226"/>
      <x:c r="BM1335" s="226"/>
      <x:c r="BP1335" s="222"/>
      <x:c r="BW1335" s="226"/>
      <x:c r="BX1335" s="226"/>
      <x:c r="BY1335" s="226"/>
      <x:c r="BZ1335" s="226"/>
      <x:c r="CB1335" s="226"/>
    </x:row>
    <x:row r="1336" spans="1:80" x14ac:dyDescent="0.3">
      <x:c r="A1336" s="226"/>
      <x:c r="R1336" s="226"/>
      <x:c r="T1336" s="226"/>
      <x:c r="V1336" s="23"/>
      <x:c r="Y1336" s="226"/>
      <x:c r="AA1336" s="226"/>
      <x:c r="AB1336" s="222"/>
      <x:c r="AE1336" s="222"/>
      <x:c r="AF1336" s="222"/>
      <x:c r="AO1336" s="226"/>
      <x:c r="AS1336" s="23"/>
      <x:c r="AV1336" s="23"/>
      <x:c r="BF1336" s="226"/>
      <x:c r="BL1336" s="226"/>
      <x:c r="BM1336" s="226"/>
      <x:c r="BP1336" s="222"/>
      <x:c r="BW1336" s="226"/>
      <x:c r="BX1336" s="226"/>
      <x:c r="BY1336" s="226"/>
      <x:c r="BZ1336" s="226"/>
      <x:c r="CB1336" s="226"/>
    </x:row>
    <x:row r="1337" spans="1:80" x14ac:dyDescent="0.3">
      <x:c r="A1337" s="226"/>
      <x:c r="R1337" s="226"/>
      <x:c r="T1337" s="226"/>
      <x:c r="V1337" s="23"/>
      <x:c r="Y1337" s="226"/>
      <x:c r="AA1337" s="226"/>
      <x:c r="AB1337" s="222"/>
      <x:c r="AE1337" s="222"/>
      <x:c r="AF1337" s="222"/>
      <x:c r="AN1337" s="226"/>
      <x:c r="AO1337" s="226"/>
      <x:c r="AS1337" s="23"/>
      <x:c r="AV1337" s="23"/>
      <x:c r="BF1337" s="226"/>
      <x:c r="BL1337" s="226"/>
      <x:c r="BM1337" s="226"/>
      <x:c r="BP1337" s="222"/>
      <x:c r="BW1337" s="226"/>
      <x:c r="BX1337" s="226"/>
      <x:c r="BY1337" s="226"/>
      <x:c r="BZ1337" s="226"/>
      <x:c r="CB1337" s="226"/>
    </x:row>
    <x:row r="1338" spans="1:80" x14ac:dyDescent="0.3">
      <x:c r="A1338" s="226"/>
      <x:c r="R1338" s="226"/>
      <x:c r="T1338" s="226"/>
      <x:c r="V1338" s="23"/>
      <x:c r="Y1338" s="226"/>
      <x:c r="AA1338" s="226"/>
      <x:c r="AB1338" s="222"/>
      <x:c r="AE1338" s="222"/>
      <x:c r="AF1338" s="222"/>
      <x:c r="AO1338" s="226"/>
      <x:c r="AS1338" s="23"/>
      <x:c r="AV1338" s="23"/>
      <x:c r="BF1338" s="226"/>
      <x:c r="BL1338" s="226"/>
      <x:c r="BM1338" s="226"/>
      <x:c r="BP1338" s="222"/>
      <x:c r="BW1338" s="226"/>
      <x:c r="BX1338" s="226"/>
      <x:c r="BY1338" s="226"/>
      <x:c r="BZ1338" s="226"/>
      <x:c r="CB1338" s="226"/>
    </x:row>
    <x:row r="1339" spans="1:80" x14ac:dyDescent="0.3">
      <x:c r="A1339" s="226"/>
      <x:c r="R1339" s="226"/>
      <x:c r="T1339" s="226"/>
      <x:c r="V1339" s="23"/>
      <x:c r="Y1339" s="226"/>
      <x:c r="AA1339" s="226"/>
      <x:c r="AB1339" s="222"/>
      <x:c r="AE1339" s="222"/>
      <x:c r="AF1339" s="222"/>
      <x:c r="AJ1339" s="148"/>
      <x:c r="AS1339" s="23"/>
      <x:c r="AV1339" s="23"/>
      <x:c r="BF1339" s="226"/>
      <x:c r="BL1339" s="226"/>
      <x:c r="BM1339" s="226"/>
      <x:c r="BP1339" s="222"/>
      <x:c r="BW1339" s="226"/>
      <x:c r="BX1339" s="226"/>
      <x:c r="BY1339" s="226"/>
      <x:c r="BZ1339" s="226"/>
      <x:c r="CB1339" s="226"/>
    </x:row>
    <x:row r="1340" spans="1:80" x14ac:dyDescent="0.3">
      <x:c r="A1340" s="226"/>
      <x:c r="R1340" s="226"/>
      <x:c r="T1340" s="226"/>
      <x:c r="V1340" s="23"/>
      <x:c r="Y1340" s="226"/>
      <x:c r="AA1340" s="226"/>
      <x:c r="AB1340" s="222"/>
      <x:c r="AE1340" s="222"/>
      <x:c r="AF1340" s="222"/>
      <x:c r="AO1340" s="226"/>
      <x:c r="AS1340" s="23"/>
      <x:c r="AV1340" s="23"/>
      <x:c r="BF1340" s="226"/>
      <x:c r="BL1340" s="226"/>
      <x:c r="BM1340" s="226"/>
      <x:c r="BP1340" s="222"/>
      <x:c r="BW1340" s="226"/>
      <x:c r="BX1340" s="226"/>
      <x:c r="BY1340" s="226"/>
      <x:c r="BZ1340" s="226"/>
      <x:c r="CB1340" s="226"/>
    </x:row>
    <x:row r="1341" spans="1:80" x14ac:dyDescent="0.3">
      <x:c r="A1341" s="226"/>
      <x:c r="R1341" s="226"/>
      <x:c r="T1341" s="226"/>
      <x:c r="V1341" s="23"/>
      <x:c r="Y1341" s="226"/>
      <x:c r="AA1341" s="226"/>
      <x:c r="AB1341" s="222"/>
      <x:c r="AE1341" s="222"/>
      <x:c r="AF1341" s="222"/>
      <x:c r="AS1341" s="23"/>
      <x:c r="AV1341" s="23"/>
      <x:c r="BF1341" s="226"/>
      <x:c r="BL1341" s="226"/>
      <x:c r="BM1341" s="226"/>
      <x:c r="BP1341" s="222"/>
      <x:c r="BW1341" s="226"/>
      <x:c r="BX1341" s="226"/>
      <x:c r="BY1341" s="226"/>
      <x:c r="BZ1341" s="226"/>
      <x:c r="CB1341" s="226"/>
    </x:row>
    <x:row r="1342" spans="1:80" x14ac:dyDescent="0.3">
      <x:c r="A1342" s="226"/>
      <x:c r="R1342" s="226"/>
      <x:c r="T1342" s="226"/>
      <x:c r="V1342" s="23"/>
      <x:c r="Y1342" s="226"/>
      <x:c r="AA1342" s="226"/>
      <x:c r="AB1342" s="222"/>
      <x:c r="AE1342" s="222"/>
      <x:c r="AF1342" s="222"/>
      <x:c r="AS1342" s="23"/>
      <x:c r="AV1342" s="23"/>
      <x:c r="BF1342" s="226"/>
      <x:c r="BL1342" s="226"/>
      <x:c r="BM1342" s="226"/>
      <x:c r="BP1342" s="222"/>
      <x:c r="BW1342" s="226"/>
      <x:c r="BX1342" s="226"/>
      <x:c r="BY1342" s="226"/>
      <x:c r="BZ1342" s="226"/>
      <x:c r="CB1342" s="226"/>
    </x:row>
    <x:row r="1343" spans="1:80" x14ac:dyDescent="0.3">
      <x:c r="A1343" s="226"/>
      <x:c r="R1343" s="226"/>
      <x:c r="T1343" s="226"/>
      <x:c r="V1343" s="23"/>
      <x:c r="Y1343" s="226"/>
      <x:c r="AA1343" s="226"/>
      <x:c r="AB1343" s="222"/>
      <x:c r="AE1343" s="222"/>
      <x:c r="AF1343" s="222"/>
      <x:c r="AO1343" s="226"/>
      <x:c r="AS1343" s="23"/>
      <x:c r="AV1343" s="23"/>
      <x:c r="BF1343" s="226"/>
      <x:c r="BL1343" s="226"/>
      <x:c r="BM1343" s="226"/>
      <x:c r="BP1343" s="222"/>
      <x:c r="BW1343" s="226"/>
      <x:c r="BX1343" s="226"/>
      <x:c r="BY1343" s="226"/>
      <x:c r="BZ1343" s="226"/>
      <x:c r="CB1343" s="226"/>
    </x:row>
    <x:row r="1344" spans="1:80" x14ac:dyDescent="0.3">
      <x:c r="A1344" s="226"/>
      <x:c r="R1344" s="226"/>
      <x:c r="T1344" s="226"/>
      <x:c r="V1344" s="23"/>
      <x:c r="Y1344" s="226"/>
      <x:c r="AA1344" s="226"/>
      <x:c r="AB1344" s="222"/>
      <x:c r="AE1344" s="222"/>
      <x:c r="AF1344" s="222"/>
      <x:c r="AS1344" s="23"/>
      <x:c r="AV1344" s="23"/>
      <x:c r="BF1344" s="226"/>
      <x:c r="BL1344" s="226"/>
      <x:c r="BM1344" s="226"/>
      <x:c r="BP1344" s="222"/>
      <x:c r="BW1344" s="226"/>
      <x:c r="BX1344" s="226"/>
      <x:c r="BY1344" s="226"/>
      <x:c r="BZ1344" s="226"/>
      <x:c r="CB1344" s="226"/>
    </x:row>
    <x:row r="1345" spans="1:80" x14ac:dyDescent="0.3">
      <x:c r="A1345" s="226"/>
      <x:c r="R1345" s="226"/>
      <x:c r="T1345" s="226"/>
      <x:c r="V1345" s="23"/>
      <x:c r="Y1345" s="226"/>
      <x:c r="AA1345" s="226"/>
      <x:c r="AB1345" s="222"/>
      <x:c r="AE1345" s="222"/>
      <x:c r="AF1345" s="222"/>
      <x:c r="AJ1345" s="226"/>
      <x:c r="AO1345" s="226"/>
      <x:c r="AS1345" s="23"/>
      <x:c r="AV1345" s="23"/>
      <x:c r="BF1345" s="226"/>
      <x:c r="BL1345" s="226"/>
      <x:c r="BM1345" s="226"/>
      <x:c r="BP1345" s="222"/>
      <x:c r="BW1345" s="226"/>
      <x:c r="BX1345" s="226"/>
      <x:c r="BY1345" s="226"/>
      <x:c r="BZ1345" s="226"/>
      <x:c r="CB1345" s="226"/>
    </x:row>
    <x:row r="1346" spans="1:80" x14ac:dyDescent="0.3">
      <x:c r="A1346" s="226"/>
      <x:c r="R1346" s="226"/>
      <x:c r="T1346" s="226"/>
      <x:c r="V1346" s="23"/>
      <x:c r="Y1346" s="226"/>
      <x:c r="AA1346" s="226"/>
      <x:c r="AB1346" s="222"/>
      <x:c r="AE1346" s="222"/>
      <x:c r="AF1346" s="222"/>
      <x:c r="AN1346" s="226"/>
      <x:c r="AO1346" s="226"/>
      <x:c r="AS1346" s="23"/>
      <x:c r="AV1346" s="23"/>
      <x:c r="BF1346" s="226"/>
      <x:c r="BL1346" s="226"/>
      <x:c r="BM1346" s="226"/>
      <x:c r="BP1346" s="222"/>
      <x:c r="BW1346" s="226"/>
      <x:c r="BX1346" s="226"/>
      <x:c r="BY1346" s="226"/>
      <x:c r="BZ1346" s="226"/>
      <x:c r="CB1346" s="226"/>
    </x:row>
    <x:row r="1347" spans="1:80" x14ac:dyDescent="0.3">
      <x:c r="A1347" s="226"/>
      <x:c r="R1347" s="226"/>
      <x:c r="T1347" s="226"/>
      <x:c r="V1347" s="23"/>
      <x:c r="Y1347" s="226"/>
      <x:c r="AA1347" s="226"/>
      <x:c r="AB1347" s="222"/>
      <x:c r="AE1347" s="222"/>
      <x:c r="AF1347" s="222"/>
      <x:c r="AJ1347" s="226"/>
      <x:c r="AN1347" s="226"/>
      <x:c r="AO1347" s="226"/>
      <x:c r="AP1347" s="226"/>
      <x:c r="AS1347" s="23"/>
      <x:c r="AV1347" s="23"/>
      <x:c r="BF1347" s="226"/>
      <x:c r="BL1347" s="226"/>
      <x:c r="BM1347" s="226"/>
      <x:c r="BP1347" s="222"/>
      <x:c r="BW1347" s="226"/>
      <x:c r="BX1347" s="226"/>
      <x:c r="BY1347" s="226"/>
      <x:c r="BZ1347" s="226"/>
      <x:c r="CB1347" s="226"/>
    </x:row>
    <x:row r="1348" spans="1:80" x14ac:dyDescent="0.3">
      <x:c r="A1348" s="226"/>
      <x:c r="R1348" s="226"/>
      <x:c r="T1348" s="226"/>
      <x:c r="V1348" s="23"/>
      <x:c r="Y1348" s="226"/>
      <x:c r="AA1348" s="226"/>
      <x:c r="AB1348" s="222"/>
      <x:c r="AE1348" s="222"/>
      <x:c r="AF1348" s="222"/>
      <x:c r="AO1348" s="226"/>
      <x:c r="AS1348" s="23"/>
      <x:c r="AV1348" s="23"/>
      <x:c r="BF1348" s="226"/>
      <x:c r="BL1348" s="226"/>
      <x:c r="BM1348" s="226"/>
      <x:c r="BP1348" s="222"/>
      <x:c r="BW1348" s="226"/>
      <x:c r="BX1348" s="226"/>
      <x:c r="BY1348" s="226"/>
      <x:c r="BZ1348" s="226"/>
      <x:c r="CB1348" s="226"/>
    </x:row>
    <x:row r="1349" spans="1:80" x14ac:dyDescent="0.3">
      <x:c r="A1349" s="226"/>
      <x:c r="R1349" s="226"/>
      <x:c r="T1349" s="226"/>
      <x:c r="V1349" s="23"/>
      <x:c r="Y1349" s="226"/>
      <x:c r="AA1349" s="226"/>
      <x:c r="AB1349" s="222"/>
      <x:c r="AE1349" s="222"/>
      <x:c r="AF1349" s="222"/>
      <x:c r="AS1349" s="23"/>
      <x:c r="AV1349" s="23"/>
      <x:c r="BF1349" s="226"/>
      <x:c r="BL1349" s="226"/>
      <x:c r="BM1349" s="226"/>
      <x:c r="BP1349" s="222"/>
      <x:c r="BW1349" s="226"/>
      <x:c r="BX1349" s="226"/>
      <x:c r="BY1349" s="226"/>
      <x:c r="BZ1349" s="226"/>
      <x:c r="CB1349" s="226"/>
    </x:row>
    <x:row r="1350" spans="1:80" x14ac:dyDescent="0.3">
      <x:c r="A1350" s="226"/>
      <x:c r="R1350" s="226"/>
      <x:c r="T1350" s="226"/>
      <x:c r="V1350" s="23"/>
      <x:c r="Y1350" s="226"/>
      <x:c r="AA1350" s="226"/>
      <x:c r="AB1350" s="222"/>
      <x:c r="AE1350" s="222"/>
      <x:c r="AF1350" s="222"/>
      <x:c r="AJ1350" s="226"/>
      <x:c r="AN1350" s="226"/>
      <x:c r="AO1350" s="226"/>
      <x:c r="AP1350" s="226"/>
      <x:c r="AS1350" s="23"/>
      <x:c r="AV1350" s="23"/>
      <x:c r="BF1350" s="226"/>
      <x:c r="BL1350" s="226"/>
      <x:c r="BM1350" s="226"/>
      <x:c r="BP1350" s="222"/>
      <x:c r="BW1350" s="226"/>
      <x:c r="BX1350" s="226"/>
      <x:c r="BY1350" s="226"/>
      <x:c r="BZ1350" s="226"/>
      <x:c r="CB1350" s="226"/>
    </x:row>
    <x:row r="1351" spans="1:80" x14ac:dyDescent="0.3">
      <x:c r="A1351" s="226"/>
      <x:c r="R1351" s="226"/>
      <x:c r="T1351" s="226"/>
      <x:c r="V1351" s="23"/>
      <x:c r="Y1351" s="226"/>
      <x:c r="AA1351" s="226"/>
      <x:c r="AB1351" s="222"/>
      <x:c r="AE1351" s="222"/>
      <x:c r="AF1351" s="222"/>
      <x:c r="AN1351" s="226"/>
      <x:c r="AO1351" s="226"/>
      <x:c r="AS1351" s="23"/>
      <x:c r="AV1351" s="23"/>
      <x:c r="BF1351" s="226"/>
      <x:c r="BL1351" s="226"/>
      <x:c r="BM1351" s="226"/>
      <x:c r="BP1351" s="222"/>
      <x:c r="BW1351" s="226"/>
      <x:c r="BX1351" s="226"/>
      <x:c r="BY1351" s="226"/>
      <x:c r="BZ1351" s="226"/>
      <x:c r="CB1351" s="226"/>
    </x:row>
    <x:row r="1352" spans="1:80" x14ac:dyDescent="0.3">
      <x:c r="A1352" s="226"/>
      <x:c r="R1352" s="226"/>
      <x:c r="T1352" s="226"/>
      <x:c r="V1352" s="23"/>
      <x:c r="Y1352" s="226"/>
      <x:c r="AA1352" s="226"/>
      <x:c r="AB1352" s="222"/>
      <x:c r="AE1352" s="222"/>
      <x:c r="AF1352" s="222"/>
      <x:c r="AO1352" s="226"/>
      <x:c r="AS1352" s="23"/>
      <x:c r="AV1352" s="23"/>
      <x:c r="BF1352" s="226"/>
      <x:c r="BL1352" s="226"/>
      <x:c r="BM1352" s="226"/>
      <x:c r="BP1352" s="222"/>
      <x:c r="BW1352" s="226"/>
      <x:c r="BX1352" s="226"/>
      <x:c r="BY1352" s="226"/>
      <x:c r="BZ1352" s="226"/>
      <x:c r="CB1352" s="226"/>
    </x:row>
    <x:row r="1353" spans="1:80" x14ac:dyDescent="0.3">
      <x:c r="A1353" s="226"/>
      <x:c r="R1353" s="226"/>
      <x:c r="T1353" s="226"/>
      <x:c r="V1353" s="23"/>
      <x:c r="Y1353" s="226"/>
      <x:c r="AA1353" s="226"/>
      <x:c r="AB1353" s="222"/>
      <x:c r="AE1353" s="222"/>
      <x:c r="AF1353" s="222"/>
      <x:c r="AO1353" s="226"/>
      <x:c r="AS1353" s="23"/>
      <x:c r="AV1353" s="23"/>
      <x:c r="BF1353" s="226"/>
      <x:c r="BL1353" s="226"/>
      <x:c r="BM1353" s="226"/>
      <x:c r="BP1353" s="222"/>
      <x:c r="BW1353" s="226"/>
      <x:c r="BX1353" s="226"/>
      <x:c r="BY1353" s="226"/>
      <x:c r="BZ1353" s="226"/>
      <x:c r="CB1353" s="226"/>
    </x:row>
    <x:row r="1354" spans="1:80" x14ac:dyDescent="0.3">
      <x:c r="A1354" s="226"/>
      <x:c r="R1354" s="226"/>
      <x:c r="T1354" s="226"/>
      <x:c r="V1354" s="23"/>
      <x:c r="Y1354" s="226"/>
      <x:c r="AA1354" s="226"/>
      <x:c r="AB1354" s="222"/>
      <x:c r="AE1354" s="222"/>
      <x:c r="AF1354" s="222"/>
      <x:c r="AJ1354" s="226"/>
      <x:c r="AN1354" s="226"/>
      <x:c r="AO1354" s="226"/>
      <x:c r="AP1354" s="226"/>
      <x:c r="AS1354" s="23"/>
      <x:c r="AV1354" s="23"/>
      <x:c r="BF1354" s="226"/>
      <x:c r="BL1354" s="226"/>
      <x:c r="BM1354" s="226"/>
      <x:c r="BP1354" s="222"/>
      <x:c r="BW1354" s="226"/>
      <x:c r="BX1354" s="226"/>
      <x:c r="BY1354" s="226"/>
      <x:c r="BZ1354" s="226"/>
      <x:c r="CB1354" s="226"/>
    </x:row>
    <x:row r="1355" spans="1:80" x14ac:dyDescent="0.3">
      <x:c r="A1355" s="226"/>
      <x:c r="R1355" s="226"/>
      <x:c r="T1355" s="226"/>
      <x:c r="V1355" s="23"/>
      <x:c r="Y1355" s="226"/>
      <x:c r="AA1355" s="226"/>
      <x:c r="AB1355" s="222"/>
      <x:c r="AE1355" s="222"/>
      <x:c r="AF1355" s="222"/>
      <x:c r="AJ1355" s="226"/>
      <x:c r="AN1355" s="226"/>
      <x:c r="AO1355" s="226"/>
      <x:c r="AP1355" s="226"/>
      <x:c r="AS1355" s="23"/>
      <x:c r="AV1355" s="23"/>
      <x:c r="BF1355" s="226"/>
      <x:c r="BL1355" s="226"/>
      <x:c r="BM1355" s="226"/>
      <x:c r="BP1355" s="222"/>
      <x:c r="BW1355" s="226"/>
      <x:c r="BX1355" s="226"/>
      <x:c r="BY1355" s="226"/>
      <x:c r="BZ1355" s="226"/>
      <x:c r="CB1355" s="226"/>
    </x:row>
    <x:row r="1356" spans="1:80" x14ac:dyDescent="0.3">
      <x:c r="A1356" s="226"/>
      <x:c r="R1356" s="226"/>
      <x:c r="T1356" s="226"/>
      <x:c r="V1356" s="23"/>
      <x:c r="Y1356" s="226"/>
      <x:c r="AA1356" s="226"/>
      <x:c r="AB1356" s="222"/>
      <x:c r="AE1356" s="222"/>
      <x:c r="AF1356" s="222"/>
      <x:c r="AJ1356" s="226"/>
      <x:c r="AN1356" s="226"/>
      <x:c r="AO1356" s="226"/>
      <x:c r="AS1356" s="23"/>
      <x:c r="AV1356" s="23"/>
      <x:c r="BF1356" s="226"/>
      <x:c r="BL1356" s="226"/>
      <x:c r="BM1356" s="226"/>
      <x:c r="BP1356" s="222"/>
      <x:c r="BW1356" s="226"/>
      <x:c r="BX1356" s="226"/>
      <x:c r="BY1356" s="226"/>
      <x:c r="BZ1356" s="226"/>
      <x:c r="CB1356" s="226"/>
    </x:row>
    <x:row r="1357" spans="1:80" x14ac:dyDescent="0.3">
      <x:c r="A1357" s="226"/>
      <x:c r="R1357" s="226"/>
      <x:c r="T1357" s="226"/>
      <x:c r="V1357" s="23"/>
      <x:c r="Y1357" s="226"/>
      <x:c r="AA1357" s="226"/>
      <x:c r="AB1357" s="222"/>
      <x:c r="AE1357" s="222"/>
      <x:c r="AF1357" s="222"/>
      <x:c r="AJ1357" s="226"/>
      <x:c r="AS1357" s="23"/>
      <x:c r="AV1357" s="23"/>
      <x:c r="BF1357" s="226"/>
      <x:c r="BL1357" s="226"/>
      <x:c r="BM1357" s="226"/>
      <x:c r="BP1357" s="222"/>
      <x:c r="BW1357" s="226"/>
      <x:c r="BX1357" s="226"/>
      <x:c r="BY1357" s="226"/>
      <x:c r="BZ1357" s="226"/>
      <x:c r="CB1357" s="226"/>
    </x:row>
    <x:row r="1358" spans="1:80" x14ac:dyDescent="0.3">
      <x:c r="A1358" s="226"/>
      <x:c r="R1358" s="226"/>
      <x:c r="T1358" s="226"/>
      <x:c r="V1358" s="23"/>
      <x:c r="Y1358" s="226"/>
      <x:c r="AA1358" s="226"/>
      <x:c r="AB1358" s="222"/>
      <x:c r="AE1358" s="222"/>
      <x:c r="AF1358" s="222"/>
      <x:c r="AO1358" s="226"/>
      <x:c r="AS1358" s="23"/>
      <x:c r="AV1358" s="23"/>
      <x:c r="BF1358" s="226"/>
      <x:c r="BL1358" s="226"/>
      <x:c r="BM1358" s="226"/>
      <x:c r="BP1358" s="222"/>
      <x:c r="BW1358" s="226"/>
      <x:c r="BX1358" s="226"/>
      <x:c r="BY1358" s="226"/>
      <x:c r="BZ1358" s="226"/>
      <x:c r="CB1358" s="226"/>
    </x:row>
    <x:row r="1359" spans="1:80" x14ac:dyDescent="0.3">
      <x:c r="A1359" s="226"/>
      <x:c r="R1359" s="226"/>
      <x:c r="T1359" s="226"/>
      <x:c r="V1359" s="23"/>
      <x:c r="Y1359" s="226"/>
      <x:c r="AA1359" s="226"/>
      <x:c r="AB1359" s="222"/>
      <x:c r="AE1359" s="222"/>
      <x:c r="AF1359" s="222"/>
      <x:c r="AO1359" s="226"/>
      <x:c r="AS1359" s="23"/>
      <x:c r="AV1359" s="23"/>
      <x:c r="BF1359" s="226"/>
      <x:c r="BL1359" s="226"/>
      <x:c r="BM1359" s="226"/>
      <x:c r="BP1359" s="222"/>
      <x:c r="BW1359" s="226"/>
      <x:c r="BX1359" s="226"/>
      <x:c r="BY1359" s="226"/>
      <x:c r="BZ1359" s="226"/>
      <x:c r="CB1359" s="226"/>
    </x:row>
    <x:row r="1360" spans="1:80" x14ac:dyDescent="0.3">
      <x:c r="A1360" s="226"/>
      <x:c r="R1360" s="226"/>
      <x:c r="T1360" s="226"/>
      <x:c r="V1360" s="23"/>
      <x:c r="Y1360" s="226"/>
      <x:c r="AA1360" s="226"/>
      <x:c r="AB1360" s="222"/>
      <x:c r="AE1360" s="222"/>
      <x:c r="AF1360" s="222"/>
      <x:c r="AJ1360" s="226"/>
      <x:c r="AS1360" s="23"/>
      <x:c r="AV1360" s="23"/>
      <x:c r="BF1360" s="226"/>
      <x:c r="BL1360" s="226"/>
      <x:c r="BM1360" s="226"/>
      <x:c r="BP1360" s="222"/>
      <x:c r="BW1360" s="226"/>
      <x:c r="BX1360" s="226"/>
      <x:c r="BY1360" s="226"/>
      <x:c r="BZ1360" s="226"/>
      <x:c r="CB1360" s="226"/>
    </x:row>
    <x:row r="1361" spans="1:80" x14ac:dyDescent="0.3">
      <x:c r="A1361" s="226"/>
      <x:c r="R1361" s="226"/>
      <x:c r="T1361" s="226"/>
      <x:c r="V1361" s="23"/>
      <x:c r="Y1361" s="226"/>
      <x:c r="AA1361" s="226"/>
      <x:c r="AB1361" s="222"/>
      <x:c r="AE1361" s="222"/>
      <x:c r="AF1361" s="222"/>
      <x:c r="AS1361" s="23"/>
      <x:c r="AV1361" s="23"/>
      <x:c r="BF1361" s="226"/>
      <x:c r="BL1361" s="226"/>
      <x:c r="BM1361" s="226"/>
      <x:c r="BP1361" s="222"/>
      <x:c r="BW1361" s="226"/>
      <x:c r="BX1361" s="226"/>
      <x:c r="BY1361" s="226"/>
      <x:c r="BZ1361" s="226"/>
      <x:c r="CB1361" s="226"/>
    </x:row>
    <x:row r="1362" spans="1:80" x14ac:dyDescent="0.3">
      <x:c r="A1362" s="226"/>
      <x:c r="R1362" s="226"/>
      <x:c r="T1362" s="226"/>
      <x:c r="V1362" s="23"/>
      <x:c r="Y1362" s="226"/>
      <x:c r="AA1362" s="226"/>
      <x:c r="AB1362" s="222"/>
      <x:c r="AE1362" s="222"/>
      <x:c r="AF1362" s="222"/>
      <x:c r="AO1362" s="226"/>
      <x:c r="AS1362" s="23"/>
      <x:c r="AV1362" s="23"/>
      <x:c r="BF1362" s="226"/>
      <x:c r="BL1362" s="226"/>
      <x:c r="BM1362" s="226"/>
      <x:c r="BP1362" s="222"/>
      <x:c r="BW1362" s="226"/>
      <x:c r="BX1362" s="226"/>
      <x:c r="BY1362" s="226"/>
      <x:c r="BZ1362" s="226"/>
      <x:c r="CB1362" s="226"/>
    </x:row>
    <x:row r="1363" spans="1:80" x14ac:dyDescent="0.3">
      <x:c r="A1363" s="226"/>
      <x:c r="R1363" s="226"/>
      <x:c r="T1363" s="226"/>
      <x:c r="V1363" s="23"/>
      <x:c r="Y1363" s="226"/>
      <x:c r="AA1363" s="226"/>
      <x:c r="AB1363" s="222"/>
      <x:c r="AE1363" s="222"/>
      <x:c r="AF1363" s="222"/>
      <x:c r="AJ1363" s="226"/>
      <x:c r="AN1363" s="226"/>
      <x:c r="AO1363" s="226"/>
      <x:c r="AP1363" s="226"/>
      <x:c r="AS1363" s="23"/>
      <x:c r="AV1363" s="23"/>
      <x:c r="BF1363" s="226"/>
      <x:c r="BL1363" s="226"/>
      <x:c r="BM1363" s="226"/>
      <x:c r="BP1363" s="222"/>
      <x:c r="BW1363" s="226"/>
      <x:c r="BX1363" s="226"/>
      <x:c r="BY1363" s="226"/>
      <x:c r="BZ1363" s="226"/>
      <x:c r="CB1363" s="226"/>
    </x:row>
    <x:row r="1364" spans="1:80" x14ac:dyDescent="0.3">
      <x:c r="A1364" s="226"/>
      <x:c r="R1364" s="226"/>
      <x:c r="T1364" s="226"/>
      <x:c r="V1364" s="23"/>
      <x:c r="Y1364" s="226"/>
      <x:c r="AA1364" s="226"/>
      <x:c r="AB1364" s="222"/>
      <x:c r="AE1364" s="222"/>
      <x:c r="AF1364" s="222"/>
      <x:c r="AO1364" s="226"/>
      <x:c r="AS1364" s="23"/>
      <x:c r="AV1364" s="23"/>
      <x:c r="BF1364" s="226"/>
      <x:c r="BL1364" s="226"/>
      <x:c r="BM1364" s="226"/>
      <x:c r="BP1364" s="222"/>
      <x:c r="BW1364" s="226"/>
      <x:c r="BX1364" s="226"/>
      <x:c r="BY1364" s="226"/>
      <x:c r="BZ1364" s="226"/>
      <x:c r="CB1364" s="226"/>
    </x:row>
    <x:row r="1365" spans="1:80" x14ac:dyDescent="0.3">
      <x:c r="A1365" s="226"/>
      <x:c r="R1365" s="226"/>
      <x:c r="T1365" s="226"/>
      <x:c r="V1365" s="23"/>
      <x:c r="Y1365" s="226"/>
      <x:c r="AA1365" s="226"/>
      <x:c r="AB1365" s="222"/>
      <x:c r="AE1365" s="222"/>
      <x:c r="AF1365" s="222"/>
      <x:c r="AJ1365" s="226"/>
      <x:c r="AN1365" s="226"/>
      <x:c r="AO1365" s="226"/>
      <x:c r="AP1365" s="226"/>
      <x:c r="AS1365" s="23"/>
      <x:c r="AV1365" s="23"/>
      <x:c r="BF1365" s="226"/>
      <x:c r="BL1365" s="226"/>
      <x:c r="BM1365" s="226"/>
      <x:c r="BP1365" s="222"/>
      <x:c r="BW1365" s="226"/>
      <x:c r="BX1365" s="226"/>
      <x:c r="BY1365" s="226"/>
      <x:c r="BZ1365" s="226"/>
      <x:c r="CB1365" s="226"/>
    </x:row>
    <x:row r="1366" spans="1:80" x14ac:dyDescent="0.3">
      <x:c r="A1366" s="226"/>
      <x:c r="R1366" s="226"/>
      <x:c r="T1366" s="226"/>
      <x:c r="V1366" s="23"/>
      <x:c r="Y1366" s="226"/>
      <x:c r="AA1366" s="226"/>
      <x:c r="AB1366" s="222"/>
      <x:c r="AE1366" s="222"/>
      <x:c r="AF1366" s="222"/>
      <x:c r="AN1366" s="226"/>
      <x:c r="AO1366" s="226"/>
      <x:c r="AS1366" s="23"/>
      <x:c r="AV1366" s="23"/>
      <x:c r="BF1366" s="226"/>
      <x:c r="BL1366" s="226"/>
      <x:c r="BM1366" s="226"/>
      <x:c r="BP1366" s="222"/>
      <x:c r="BW1366" s="226"/>
      <x:c r="BX1366" s="226"/>
      <x:c r="BY1366" s="226"/>
      <x:c r="BZ1366" s="226"/>
      <x:c r="CB1366" s="226"/>
    </x:row>
    <x:row r="1367" spans="1:80" x14ac:dyDescent="0.3">
      <x:c r="A1367" s="226"/>
      <x:c r="R1367" s="226"/>
      <x:c r="T1367" s="226"/>
      <x:c r="V1367" s="23"/>
      <x:c r="Y1367" s="226"/>
      <x:c r="AA1367" s="226"/>
      <x:c r="AB1367" s="222"/>
      <x:c r="AE1367" s="222"/>
      <x:c r="AF1367" s="222"/>
      <x:c r="AJ1367" s="226"/>
      <x:c r="AN1367" s="226"/>
      <x:c r="AO1367" s="226"/>
      <x:c r="AS1367" s="23"/>
      <x:c r="AV1367" s="23"/>
      <x:c r="BF1367" s="226"/>
      <x:c r="BL1367" s="226"/>
      <x:c r="BM1367" s="226"/>
      <x:c r="BP1367" s="222"/>
      <x:c r="BW1367" s="226"/>
      <x:c r="BX1367" s="226"/>
      <x:c r="BY1367" s="226"/>
      <x:c r="BZ1367" s="226"/>
      <x:c r="CB1367" s="226"/>
    </x:row>
    <x:row r="1368" spans="1:80" x14ac:dyDescent="0.3">
      <x:c r="A1368" s="226"/>
      <x:c r="R1368" s="226"/>
      <x:c r="T1368" s="226"/>
      <x:c r="V1368" s="23"/>
      <x:c r="Y1368" s="226"/>
      <x:c r="AA1368" s="226"/>
      <x:c r="AB1368" s="222"/>
      <x:c r="AE1368" s="222"/>
      <x:c r="AF1368" s="222"/>
      <x:c r="AN1368" s="226"/>
      <x:c r="AO1368" s="226"/>
      <x:c r="AS1368" s="23"/>
      <x:c r="AV1368" s="23"/>
      <x:c r="BF1368" s="226"/>
      <x:c r="BL1368" s="226"/>
      <x:c r="BM1368" s="226"/>
      <x:c r="BP1368" s="222"/>
      <x:c r="BW1368" s="226"/>
      <x:c r="BX1368" s="226"/>
      <x:c r="BY1368" s="226"/>
      <x:c r="BZ1368" s="226"/>
      <x:c r="CB1368" s="226"/>
    </x:row>
    <x:row r="1369" spans="1:80" x14ac:dyDescent="0.3">
      <x:c r="A1369" s="226"/>
      <x:c r="R1369" s="226"/>
      <x:c r="T1369" s="226"/>
      <x:c r="V1369" s="23"/>
      <x:c r="Y1369" s="226"/>
      <x:c r="AA1369" s="226"/>
      <x:c r="AB1369" s="222"/>
      <x:c r="AE1369" s="222"/>
      <x:c r="AF1369" s="222"/>
      <x:c r="AO1369" s="226"/>
      <x:c r="AS1369" s="23"/>
      <x:c r="AV1369" s="23"/>
      <x:c r="BF1369" s="226"/>
      <x:c r="BL1369" s="226"/>
      <x:c r="BM1369" s="226"/>
      <x:c r="BP1369" s="222"/>
      <x:c r="BW1369" s="226"/>
      <x:c r="BX1369" s="226"/>
      <x:c r="BY1369" s="226"/>
      <x:c r="BZ1369" s="226"/>
      <x:c r="CB1369" s="226"/>
    </x:row>
    <x:row r="1370" spans="1:80" x14ac:dyDescent="0.3">
      <x:c r="A1370" s="226"/>
      <x:c r="R1370" s="226"/>
      <x:c r="T1370" s="226"/>
      <x:c r="V1370" s="23"/>
      <x:c r="Y1370" s="226"/>
      <x:c r="AA1370" s="226"/>
      <x:c r="AB1370" s="222"/>
      <x:c r="AE1370" s="222"/>
      <x:c r="AF1370" s="222"/>
      <x:c r="AS1370" s="23"/>
      <x:c r="AV1370" s="23"/>
      <x:c r="BF1370" s="226"/>
      <x:c r="BL1370" s="226"/>
      <x:c r="BM1370" s="226"/>
      <x:c r="BP1370" s="222"/>
      <x:c r="BW1370" s="226"/>
      <x:c r="BX1370" s="226"/>
      <x:c r="BY1370" s="226"/>
      <x:c r="BZ1370" s="226"/>
      <x:c r="CB1370" s="226"/>
    </x:row>
    <x:row r="1371" spans="1:80" x14ac:dyDescent="0.3">
      <x:c r="A1371" s="226"/>
      <x:c r="R1371" s="226"/>
      <x:c r="T1371" s="226"/>
      <x:c r="V1371" s="23"/>
      <x:c r="Y1371" s="226"/>
      <x:c r="AA1371" s="226"/>
      <x:c r="AB1371" s="222"/>
      <x:c r="AE1371" s="222"/>
      <x:c r="AF1371" s="222"/>
      <x:c r="AS1371" s="23"/>
      <x:c r="AV1371" s="23"/>
      <x:c r="BF1371" s="226"/>
      <x:c r="BL1371" s="226"/>
      <x:c r="BM1371" s="226"/>
      <x:c r="BP1371" s="222"/>
      <x:c r="BW1371" s="226"/>
      <x:c r="BX1371" s="226"/>
      <x:c r="BY1371" s="226"/>
      <x:c r="BZ1371" s="226"/>
      <x:c r="CB1371" s="226"/>
    </x:row>
    <x:row r="1372" spans="1:80" x14ac:dyDescent="0.3">
      <x:c r="A1372" s="226"/>
      <x:c r="R1372" s="226"/>
      <x:c r="T1372" s="226"/>
      <x:c r="V1372" s="23"/>
      <x:c r="Y1372" s="226"/>
      <x:c r="AA1372" s="226"/>
      <x:c r="AB1372" s="222"/>
      <x:c r="AE1372" s="222"/>
      <x:c r="AF1372" s="222"/>
      <x:c r="AJ1372" s="226"/>
      <x:c r="AS1372" s="23"/>
      <x:c r="AV1372" s="23"/>
      <x:c r="BF1372" s="226"/>
      <x:c r="BL1372" s="226"/>
      <x:c r="BM1372" s="226"/>
      <x:c r="BP1372" s="222"/>
      <x:c r="BW1372" s="226"/>
      <x:c r="BX1372" s="226"/>
      <x:c r="BY1372" s="226"/>
      <x:c r="BZ1372" s="226"/>
      <x:c r="CB1372" s="226"/>
    </x:row>
    <x:row r="1373" spans="1:80" x14ac:dyDescent="0.3">
      <x:c r="A1373" s="226"/>
      <x:c r="R1373" s="226"/>
      <x:c r="T1373" s="226"/>
      <x:c r="V1373" s="23"/>
      <x:c r="Y1373" s="226"/>
      <x:c r="AA1373" s="226"/>
      <x:c r="AB1373" s="222"/>
      <x:c r="AE1373" s="222"/>
      <x:c r="AF1373" s="222"/>
      <x:c r="AO1373" s="226"/>
      <x:c r="AS1373" s="23"/>
      <x:c r="AV1373" s="23"/>
      <x:c r="BF1373" s="226"/>
      <x:c r="BL1373" s="226"/>
      <x:c r="BM1373" s="226"/>
      <x:c r="BP1373" s="222"/>
      <x:c r="BW1373" s="226"/>
      <x:c r="BX1373" s="226"/>
      <x:c r="BY1373" s="226"/>
      <x:c r="BZ1373" s="226"/>
      <x:c r="CB1373" s="226"/>
    </x:row>
    <x:row r="1374" spans="1:80" x14ac:dyDescent="0.3">
      <x:c r="A1374" s="226"/>
      <x:c r="R1374" s="226"/>
      <x:c r="T1374" s="226"/>
      <x:c r="V1374" s="23"/>
      <x:c r="Y1374" s="226"/>
      <x:c r="AA1374" s="226"/>
      <x:c r="AB1374" s="222"/>
      <x:c r="AE1374" s="222"/>
      <x:c r="AF1374" s="222"/>
      <x:c r="AJ1374" s="226"/>
      <x:c r="AN1374" s="226"/>
      <x:c r="AO1374" s="226"/>
      <x:c r="AP1374" s="226"/>
      <x:c r="AS1374" s="23"/>
      <x:c r="AV1374" s="23"/>
      <x:c r="BF1374" s="226"/>
      <x:c r="BL1374" s="226"/>
      <x:c r="BM1374" s="226"/>
      <x:c r="BP1374" s="222"/>
      <x:c r="BW1374" s="226"/>
      <x:c r="BX1374" s="226"/>
      <x:c r="BY1374" s="226"/>
      <x:c r="BZ1374" s="226"/>
      <x:c r="CB1374" s="226"/>
    </x:row>
    <x:row r="1375" spans="1:80" x14ac:dyDescent="0.3">
      <x:c r="A1375" s="226"/>
      <x:c r="R1375" s="226"/>
      <x:c r="T1375" s="226"/>
      <x:c r="V1375" s="23"/>
      <x:c r="Y1375" s="226"/>
      <x:c r="AA1375" s="226"/>
      <x:c r="AB1375" s="222"/>
      <x:c r="AE1375" s="222"/>
      <x:c r="AF1375" s="222"/>
      <x:c r="AJ1375" s="226"/>
      <x:c r="AN1375" s="226"/>
      <x:c r="AO1375" s="226"/>
      <x:c r="AP1375" s="226"/>
      <x:c r="AS1375" s="23"/>
      <x:c r="AV1375" s="23"/>
      <x:c r="BF1375" s="226"/>
      <x:c r="BL1375" s="226"/>
      <x:c r="BM1375" s="226"/>
      <x:c r="BP1375" s="222"/>
      <x:c r="BW1375" s="226"/>
      <x:c r="BX1375" s="226"/>
      <x:c r="BY1375" s="226"/>
      <x:c r="BZ1375" s="226"/>
      <x:c r="CB1375" s="226"/>
    </x:row>
    <x:row r="1376" spans="1:80" x14ac:dyDescent="0.3">
      <x:c r="A1376" s="226"/>
      <x:c r="R1376" s="226"/>
      <x:c r="T1376" s="226"/>
      <x:c r="V1376" s="23"/>
      <x:c r="Y1376" s="226"/>
      <x:c r="AA1376" s="226"/>
      <x:c r="AB1376" s="222"/>
      <x:c r="AE1376" s="222"/>
      <x:c r="AF1376" s="222"/>
      <x:c r="AJ1376" s="226"/>
      <x:c r="AO1376" s="226"/>
      <x:c r="AS1376" s="23"/>
      <x:c r="AV1376" s="23"/>
      <x:c r="BF1376" s="226"/>
      <x:c r="BL1376" s="226"/>
      <x:c r="BM1376" s="226"/>
      <x:c r="BP1376" s="222"/>
      <x:c r="BW1376" s="226"/>
      <x:c r="BX1376" s="226"/>
      <x:c r="BY1376" s="226"/>
      <x:c r="BZ1376" s="226"/>
      <x:c r="CB1376" s="226"/>
    </x:row>
    <x:row r="1377" spans="1:80" x14ac:dyDescent="0.3">
      <x:c r="A1377" s="226"/>
      <x:c r="R1377" s="226"/>
      <x:c r="T1377" s="226"/>
      <x:c r="V1377" s="23"/>
      <x:c r="Y1377" s="226"/>
      <x:c r="AA1377" s="226"/>
      <x:c r="AB1377" s="222"/>
      <x:c r="AE1377" s="222"/>
      <x:c r="AF1377" s="222"/>
      <x:c r="AO1377" s="226"/>
      <x:c r="AS1377" s="23"/>
      <x:c r="AV1377" s="23"/>
      <x:c r="BF1377" s="226"/>
      <x:c r="BL1377" s="226"/>
      <x:c r="BM1377" s="226"/>
      <x:c r="BP1377" s="222"/>
      <x:c r="BW1377" s="226"/>
      <x:c r="BX1377" s="226"/>
      <x:c r="BY1377" s="226"/>
      <x:c r="BZ1377" s="226"/>
      <x:c r="CB1377" s="226"/>
    </x:row>
    <x:row r="1378" spans="1:80" x14ac:dyDescent="0.3">
      <x:c r="A1378" s="226"/>
      <x:c r="R1378" s="226"/>
      <x:c r="T1378" s="226"/>
      <x:c r="V1378" s="23"/>
      <x:c r="Y1378" s="226"/>
      <x:c r="AA1378" s="226"/>
      <x:c r="AB1378" s="222"/>
      <x:c r="AE1378" s="222"/>
      <x:c r="AF1378" s="222"/>
      <x:c r="AJ1378" s="226"/>
      <x:c r="AO1378" s="226"/>
      <x:c r="AS1378" s="23"/>
      <x:c r="AV1378" s="23"/>
      <x:c r="BF1378" s="226"/>
      <x:c r="BL1378" s="226"/>
      <x:c r="BM1378" s="226"/>
      <x:c r="BP1378" s="222"/>
      <x:c r="BW1378" s="226"/>
      <x:c r="BX1378" s="226"/>
      <x:c r="BY1378" s="226"/>
      <x:c r="BZ1378" s="226"/>
      <x:c r="CB1378" s="226"/>
    </x:row>
    <x:row r="1379" spans="1:80" x14ac:dyDescent="0.3">
      <x:c r="A1379" s="226"/>
      <x:c r="R1379" s="226"/>
      <x:c r="T1379" s="226"/>
      <x:c r="V1379" s="23"/>
      <x:c r="Y1379" s="226"/>
      <x:c r="AA1379" s="226"/>
      <x:c r="AB1379" s="222"/>
      <x:c r="AE1379" s="222"/>
      <x:c r="AF1379" s="222"/>
      <x:c r="AN1379" s="226"/>
      <x:c r="AO1379" s="226"/>
      <x:c r="AS1379" s="23"/>
      <x:c r="AV1379" s="23"/>
      <x:c r="BF1379" s="226"/>
      <x:c r="BL1379" s="226"/>
      <x:c r="BM1379" s="226"/>
      <x:c r="BP1379" s="222"/>
      <x:c r="BW1379" s="226"/>
      <x:c r="BX1379" s="226"/>
      <x:c r="BY1379" s="226"/>
      <x:c r="BZ1379" s="226"/>
      <x:c r="CB1379" s="226"/>
    </x:row>
    <x:row r="1380" spans="1:80" x14ac:dyDescent="0.3">
      <x:c r="A1380" s="226"/>
      <x:c r="R1380" s="226"/>
      <x:c r="T1380" s="226"/>
      <x:c r="V1380" s="23"/>
      <x:c r="Y1380" s="226"/>
      <x:c r="AA1380" s="226"/>
      <x:c r="AB1380" s="222"/>
      <x:c r="AE1380" s="222"/>
      <x:c r="AF1380" s="222"/>
      <x:c r="AJ1380" s="226"/>
      <x:c r="AN1380" s="226"/>
      <x:c r="AO1380" s="226"/>
      <x:c r="AS1380" s="23"/>
      <x:c r="AV1380" s="23"/>
      <x:c r="BF1380" s="226"/>
      <x:c r="BL1380" s="226"/>
      <x:c r="BM1380" s="226"/>
      <x:c r="BP1380" s="222"/>
      <x:c r="BW1380" s="226"/>
      <x:c r="BX1380" s="226"/>
      <x:c r="BY1380" s="226"/>
      <x:c r="BZ1380" s="226"/>
      <x:c r="CB1380" s="226"/>
    </x:row>
    <x:row r="1381" spans="1:80" x14ac:dyDescent="0.3">
      <x:c r="A1381" s="226"/>
      <x:c r="R1381" s="226"/>
      <x:c r="T1381" s="226"/>
      <x:c r="V1381" s="23"/>
      <x:c r="Y1381" s="226"/>
      <x:c r="AA1381" s="226"/>
      <x:c r="AB1381" s="222"/>
      <x:c r="AE1381" s="222"/>
      <x:c r="AF1381" s="222"/>
      <x:c r="AJ1381" s="226"/>
      <x:c r="AN1381" s="226"/>
      <x:c r="AO1381" s="226"/>
      <x:c r="AP1381" s="226"/>
      <x:c r="AS1381" s="23"/>
      <x:c r="AV1381" s="23"/>
      <x:c r="BF1381" s="226"/>
      <x:c r="BL1381" s="226"/>
      <x:c r="BM1381" s="226"/>
      <x:c r="BP1381" s="222"/>
      <x:c r="BW1381" s="226"/>
      <x:c r="BX1381" s="226"/>
      <x:c r="BY1381" s="226"/>
      <x:c r="BZ1381" s="226"/>
      <x:c r="CB1381" s="226"/>
    </x:row>
    <x:row r="1382" spans="1:80" x14ac:dyDescent="0.3">
      <x:c r="A1382" s="226"/>
      <x:c r="R1382" s="226"/>
      <x:c r="T1382" s="226"/>
      <x:c r="V1382" s="23"/>
      <x:c r="Y1382" s="226"/>
      <x:c r="AA1382" s="226"/>
      <x:c r="AB1382" s="222"/>
      <x:c r="AE1382" s="222"/>
      <x:c r="AF1382" s="222"/>
      <x:c r="AJ1382" s="226"/>
      <x:c r="AN1382" s="226"/>
      <x:c r="AO1382" s="226"/>
      <x:c r="AS1382" s="23"/>
      <x:c r="AV1382" s="23"/>
      <x:c r="BF1382" s="226"/>
      <x:c r="BL1382" s="226"/>
      <x:c r="BM1382" s="226"/>
      <x:c r="BP1382" s="222"/>
      <x:c r="BW1382" s="226"/>
      <x:c r="BX1382" s="226"/>
      <x:c r="BY1382" s="226"/>
      <x:c r="BZ1382" s="226"/>
      <x:c r="CB1382" s="226"/>
    </x:row>
    <x:row r="1383" spans="1:80" x14ac:dyDescent="0.3">
      <x:c r="A1383" s="226"/>
      <x:c r="R1383" s="226"/>
      <x:c r="T1383" s="226"/>
      <x:c r="V1383" s="23"/>
      <x:c r="Y1383" s="226"/>
      <x:c r="AA1383" s="226"/>
      <x:c r="AB1383" s="222"/>
      <x:c r="AE1383" s="222"/>
      <x:c r="AF1383" s="222"/>
      <x:c r="AS1383" s="23"/>
      <x:c r="AV1383" s="23"/>
      <x:c r="BF1383" s="226"/>
      <x:c r="BL1383" s="226"/>
      <x:c r="BM1383" s="226"/>
      <x:c r="BP1383" s="222"/>
      <x:c r="BW1383" s="226"/>
      <x:c r="BX1383" s="226"/>
      <x:c r="BY1383" s="226"/>
      <x:c r="BZ1383" s="226"/>
      <x:c r="CB1383" s="226"/>
    </x:row>
    <x:row r="1384" spans="1:80" x14ac:dyDescent="0.3">
      <x:c r="A1384" s="226"/>
      <x:c r="R1384" s="226"/>
      <x:c r="T1384" s="226"/>
      <x:c r="V1384" s="23"/>
      <x:c r="Y1384" s="226"/>
      <x:c r="AA1384" s="226"/>
      <x:c r="AB1384" s="222"/>
      <x:c r="AE1384" s="222"/>
      <x:c r="AF1384" s="222"/>
      <x:c r="AJ1384" s="226"/>
      <x:c r="AS1384" s="23"/>
      <x:c r="AV1384" s="23"/>
      <x:c r="BF1384" s="226"/>
      <x:c r="BL1384" s="226"/>
      <x:c r="BM1384" s="226"/>
      <x:c r="BP1384" s="222"/>
      <x:c r="BW1384" s="226"/>
      <x:c r="BX1384" s="226"/>
      <x:c r="BY1384" s="226"/>
      <x:c r="BZ1384" s="226"/>
      <x:c r="CB1384" s="226"/>
    </x:row>
    <x:row r="1385" spans="1:80" x14ac:dyDescent="0.3">
      <x:c r="A1385" s="226"/>
      <x:c r="R1385" s="226"/>
      <x:c r="T1385" s="226"/>
      <x:c r="V1385" s="23"/>
      <x:c r="Y1385" s="226"/>
      <x:c r="AA1385" s="226"/>
      <x:c r="AB1385" s="222"/>
      <x:c r="AE1385" s="222"/>
      <x:c r="AF1385" s="222"/>
      <x:c r="AS1385" s="23"/>
      <x:c r="AV1385" s="23"/>
      <x:c r="BF1385" s="226"/>
      <x:c r="BL1385" s="226"/>
      <x:c r="BM1385" s="226"/>
      <x:c r="BP1385" s="222"/>
      <x:c r="BW1385" s="226"/>
      <x:c r="BX1385" s="226"/>
      <x:c r="BY1385" s="226"/>
      <x:c r="BZ1385" s="226"/>
      <x:c r="CB1385" s="226"/>
    </x:row>
    <x:row r="1386" spans="1:80" x14ac:dyDescent="0.3">
      <x:c r="A1386" s="226"/>
      <x:c r="R1386" s="226"/>
      <x:c r="T1386" s="226"/>
      <x:c r="V1386" s="23"/>
      <x:c r="Y1386" s="226"/>
      <x:c r="AA1386" s="226"/>
      <x:c r="AB1386" s="222"/>
      <x:c r="AE1386" s="222"/>
      <x:c r="AF1386" s="222"/>
      <x:c r="AJ1386" s="226"/>
      <x:c r="AN1386" s="226"/>
      <x:c r="AO1386" s="226"/>
      <x:c r="AS1386" s="23"/>
      <x:c r="AV1386" s="23"/>
      <x:c r="BF1386" s="226"/>
      <x:c r="BL1386" s="226"/>
      <x:c r="BM1386" s="226"/>
      <x:c r="BP1386" s="222"/>
      <x:c r="BW1386" s="226"/>
      <x:c r="BX1386" s="226"/>
      <x:c r="BY1386" s="226"/>
      <x:c r="BZ1386" s="226"/>
      <x:c r="CB1386" s="226"/>
    </x:row>
    <x:row r="1387" spans="1:80" x14ac:dyDescent="0.3">
      <x:c r="A1387" s="226"/>
      <x:c r="R1387" s="226"/>
      <x:c r="T1387" s="226"/>
      <x:c r="V1387" s="23"/>
      <x:c r="Y1387" s="226"/>
      <x:c r="AA1387" s="226"/>
      <x:c r="AB1387" s="222"/>
      <x:c r="AE1387" s="222"/>
      <x:c r="AF1387" s="222"/>
      <x:c r="AO1387" s="226"/>
      <x:c r="AS1387" s="23"/>
      <x:c r="AV1387" s="23"/>
      <x:c r="BF1387" s="226"/>
      <x:c r="BL1387" s="226"/>
      <x:c r="BM1387" s="226"/>
      <x:c r="BP1387" s="222"/>
      <x:c r="BW1387" s="226"/>
      <x:c r="BX1387" s="226"/>
      <x:c r="BY1387" s="226"/>
      <x:c r="BZ1387" s="226"/>
      <x:c r="CB1387" s="226"/>
    </x:row>
    <x:row r="1388" spans="1:80" x14ac:dyDescent="0.3">
      <x:c r="A1388" s="226"/>
      <x:c r="R1388" s="226"/>
      <x:c r="T1388" s="226"/>
      <x:c r="V1388" s="23"/>
      <x:c r="Y1388" s="226"/>
      <x:c r="AA1388" s="226"/>
      <x:c r="AB1388" s="222"/>
      <x:c r="AE1388" s="222"/>
      <x:c r="AF1388" s="222"/>
      <x:c r="AN1388" s="226"/>
      <x:c r="AO1388" s="226"/>
      <x:c r="AP1388" s="226"/>
      <x:c r="AS1388" s="23"/>
      <x:c r="AV1388" s="23"/>
      <x:c r="BF1388" s="226"/>
      <x:c r="BL1388" s="226"/>
      <x:c r="BM1388" s="226"/>
      <x:c r="BP1388" s="222"/>
      <x:c r="BW1388" s="226"/>
      <x:c r="BX1388" s="226"/>
      <x:c r="BY1388" s="226"/>
      <x:c r="BZ1388" s="226"/>
      <x:c r="CB1388" s="226"/>
    </x:row>
    <x:row r="1389" spans="1:80" x14ac:dyDescent="0.3">
      <x:c r="A1389" s="226"/>
      <x:c r="R1389" s="226"/>
      <x:c r="T1389" s="226"/>
      <x:c r="V1389" s="23"/>
      <x:c r="Y1389" s="226"/>
      <x:c r="AA1389" s="226"/>
      <x:c r="AB1389" s="222"/>
      <x:c r="AE1389" s="222"/>
      <x:c r="AF1389" s="222"/>
      <x:c r="AJ1389" s="226"/>
      <x:c r="AN1389" s="226"/>
      <x:c r="AO1389" s="226"/>
      <x:c r="AS1389" s="23"/>
      <x:c r="AV1389" s="23"/>
      <x:c r="BF1389" s="226"/>
      <x:c r="BL1389" s="226"/>
      <x:c r="BM1389" s="226"/>
      <x:c r="BP1389" s="222"/>
      <x:c r="BW1389" s="226"/>
      <x:c r="BX1389" s="226"/>
      <x:c r="BY1389" s="226"/>
      <x:c r="BZ1389" s="226"/>
      <x:c r="CB1389" s="226"/>
    </x:row>
    <x:row r="1390" spans="1:80" x14ac:dyDescent="0.3">
      <x:c r="A1390" s="226"/>
      <x:c r="R1390" s="226"/>
      <x:c r="T1390" s="226"/>
      <x:c r="V1390" s="23"/>
      <x:c r="Y1390" s="226"/>
      <x:c r="AA1390" s="226"/>
      <x:c r="AB1390" s="222"/>
      <x:c r="AE1390" s="222"/>
      <x:c r="AF1390" s="222"/>
      <x:c r="AJ1390" s="226"/>
      <x:c r="AO1390" s="226"/>
      <x:c r="AS1390" s="23"/>
      <x:c r="AV1390" s="23"/>
      <x:c r="BF1390" s="226"/>
      <x:c r="BL1390" s="226"/>
      <x:c r="BM1390" s="226"/>
      <x:c r="BP1390" s="222"/>
      <x:c r="BW1390" s="226"/>
      <x:c r="BX1390" s="226"/>
      <x:c r="BY1390" s="226"/>
      <x:c r="BZ1390" s="226"/>
      <x:c r="CB1390" s="226"/>
    </x:row>
    <x:row r="1391" spans="1:80" x14ac:dyDescent="0.3">
      <x:c r="A1391" s="226"/>
      <x:c r="R1391" s="226"/>
      <x:c r="T1391" s="226"/>
      <x:c r="V1391" s="23"/>
      <x:c r="Y1391" s="226"/>
      <x:c r="AA1391" s="226"/>
      <x:c r="AB1391" s="222"/>
      <x:c r="AE1391" s="222"/>
      <x:c r="AF1391" s="222"/>
      <x:c r="AJ1391" s="226"/>
      <x:c r="AN1391" s="226"/>
      <x:c r="AO1391" s="226"/>
      <x:c r="AP1391" s="226"/>
      <x:c r="AS1391" s="23"/>
      <x:c r="AV1391" s="23"/>
      <x:c r="BF1391" s="226"/>
      <x:c r="BL1391" s="226"/>
      <x:c r="BM1391" s="226"/>
      <x:c r="BP1391" s="222"/>
      <x:c r="BW1391" s="226"/>
      <x:c r="BX1391" s="226"/>
      <x:c r="BY1391" s="226"/>
      <x:c r="BZ1391" s="226"/>
      <x:c r="CB1391" s="226"/>
    </x:row>
    <x:row r="1392" spans="1:80" x14ac:dyDescent="0.3">
      <x:c r="A1392" s="226"/>
      <x:c r="R1392" s="226"/>
      <x:c r="T1392" s="226"/>
      <x:c r="V1392" s="23"/>
      <x:c r="Y1392" s="226"/>
      <x:c r="AA1392" s="226"/>
      <x:c r="AB1392" s="222"/>
      <x:c r="AE1392" s="222"/>
      <x:c r="AF1392" s="222"/>
      <x:c r="AJ1392" s="226"/>
      <x:c r="AN1392" s="226"/>
      <x:c r="AO1392" s="226"/>
      <x:c r="AS1392" s="23"/>
      <x:c r="AV1392" s="23"/>
      <x:c r="BF1392" s="226"/>
      <x:c r="BL1392" s="226"/>
      <x:c r="BM1392" s="226"/>
      <x:c r="BP1392" s="222"/>
      <x:c r="BW1392" s="226"/>
      <x:c r="BX1392" s="226"/>
      <x:c r="BY1392" s="226"/>
      <x:c r="BZ1392" s="226"/>
      <x:c r="CB1392" s="226"/>
    </x:row>
    <x:row r="1393" spans="1:80" x14ac:dyDescent="0.3">
      <x:c r="A1393" s="226"/>
      <x:c r="R1393" s="226"/>
      <x:c r="T1393" s="226"/>
      <x:c r="V1393" s="23"/>
      <x:c r="Y1393" s="226"/>
      <x:c r="AA1393" s="226"/>
      <x:c r="AB1393" s="222"/>
      <x:c r="AE1393" s="222"/>
      <x:c r="AF1393" s="222"/>
      <x:c r="AJ1393" s="226"/>
      <x:c r="AN1393" s="226"/>
      <x:c r="AO1393" s="226"/>
      <x:c r="AP1393" s="226"/>
      <x:c r="AS1393" s="23"/>
      <x:c r="AV1393" s="23"/>
      <x:c r="BF1393" s="226"/>
      <x:c r="BL1393" s="226"/>
      <x:c r="BM1393" s="226"/>
      <x:c r="BP1393" s="222"/>
      <x:c r="BW1393" s="226"/>
      <x:c r="BX1393" s="226"/>
      <x:c r="BY1393" s="226"/>
      <x:c r="BZ1393" s="226"/>
      <x:c r="CB1393" s="226"/>
    </x:row>
    <x:row r="1394" spans="1:80" x14ac:dyDescent="0.3">
      <x:c r="A1394" s="226"/>
      <x:c r="R1394" s="226"/>
      <x:c r="T1394" s="226"/>
      <x:c r="V1394" s="23"/>
      <x:c r="Y1394" s="226"/>
      <x:c r="AA1394" s="226"/>
      <x:c r="AB1394" s="222"/>
      <x:c r="AE1394" s="222"/>
      <x:c r="AF1394" s="222"/>
      <x:c r="AS1394" s="23"/>
      <x:c r="AV1394" s="23"/>
      <x:c r="BF1394" s="226"/>
      <x:c r="BL1394" s="226"/>
      <x:c r="BM1394" s="226"/>
      <x:c r="BP1394" s="222"/>
      <x:c r="BW1394" s="226"/>
      <x:c r="BX1394" s="226"/>
      <x:c r="BY1394" s="226"/>
      <x:c r="BZ1394" s="226"/>
      <x:c r="CB1394" s="226"/>
    </x:row>
    <x:row r="1395" spans="1:80" x14ac:dyDescent="0.3">
      <x:c r="A1395" s="226"/>
      <x:c r="R1395" s="226"/>
      <x:c r="T1395" s="226"/>
      <x:c r="V1395" s="23"/>
      <x:c r="Y1395" s="226"/>
      <x:c r="AA1395" s="226"/>
      <x:c r="AB1395" s="222"/>
      <x:c r="AE1395" s="222"/>
      <x:c r="AF1395" s="222"/>
      <x:c r="AS1395" s="23"/>
      <x:c r="AV1395" s="23"/>
      <x:c r="BF1395" s="226"/>
      <x:c r="BL1395" s="226"/>
      <x:c r="BM1395" s="226"/>
      <x:c r="BP1395" s="222"/>
      <x:c r="BW1395" s="226"/>
      <x:c r="BX1395" s="226"/>
      <x:c r="BY1395" s="226"/>
      <x:c r="BZ1395" s="226"/>
      <x:c r="CB1395" s="226"/>
    </x:row>
    <x:row r="1396" spans="1:80" x14ac:dyDescent="0.3">
      <x:c r="A1396" s="226"/>
      <x:c r="R1396" s="226"/>
      <x:c r="T1396" s="226"/>
      <x:c r="V1396" s="23"/>
      <x:c r="Y1396" s="226"/>
      <x:c r="AA1396" s="226"/>
      <x:c r="AB1396" s="222"/>
      <x:c r="AE1396" s="222"/>
      <x:c r="AF1396" s="222"/>
      <x:c r="AJ1396" s="226"/>
      <x:c r="AO1396" s="226"/>
      <x:c r="AS1396" s="23"/>
      <x:c r="AV1396" s="23"/>
      <x:c r="BF1396" s="226"/>
      <x:c r="BL1396" s="226"/>
      <x:c r="BM1396" s="226"/>
      <x:c r="BP1396" s="222"/>
      <x:c r="BW1396" s="226"/>
      <x:c r="BX1396" s="226"/>
      <x:c r="BY1396" s="226"/>
      <x:c r="BZ1396" s="226"/>
      <x:c r="CB1396" s="226"/>
    </x:row>
    <x:row r="1397" spans="1:80" x14ac:dyDescent="0.3">
      <x:c r="A1397" s="226"/>
      <x:c r="R1397" s="226"/>
      <x:c r="T1397" s="226"/>
      <x:c r="V1397" s="23"/>
      <x:c r="Y1397" s="226"/>
      <x:c r="AA1397" s="226"/>
      <x:c r="AB1397" s="222"/>
      <x:c r="AE1397" s="222"/>
      <x:c r="AF1397" s="222"/>
      <x:c r="AJ1397" s="226"/>
      <x:c r="AO1397" s="226"/>
      <x:c r="AS1397" s="23"/>
      <x:c r="AV1397" s="23"/>
      <x:c r="BF1397" s="226"/>
      <x:c r="BL1397" s="226"/>
      <x:c r="BM1397" s="226"/>
      <x:c r="BP1397" s="222"/>
      <x:c r="BW1397" s="226"/>
      <x:c r="BX1397" s="226"/>
      <x:c r="BY1397" s="226"/>
      <x:c r="BZ1397" s="226"/>
      <x:c r="CB1397" s="226"/>
    </x:row>
    <x:row r="1398" spans="1:80" x14ac:dyDescent="0.3">
      <x:c r="A1398" s="226"/>
      <x:c r="R1398" s="226"/>
      <x:c r="T1398" s="226"/>
      <x:c r="V1398" s="23"/>
      <x:c r="Y1398" s="226"/>
      <x:c r="AA1398" s="226"/>
      <x:c r="AB1398" s="222"/>
      <x:c r="AE1398" s="222"/>
      <x:c r="AF1398" s="222"/>
      <x:c r="AJ1398" s="226"/>
      <x:c r="AN1398" s="226"/>
      <x:c r="AO1398" s="226"/>
      <x:c r="AP1398" s="226"/>
      <x:c r="AS1398" s="23"/>
      <x:c r="AV1398" s="23"/>
      <x:c r="BF1398" s="226"/>
      <x:c r="BL1398" s="226"/>
      <x:c r="BM1398" s="226"/>
      <x:c r="BP1398" s="222"/>
      <x:c r="BW1398" s="226"/>
      <x:c r="BX1398" s="226"/>
      <x:c r="BY1398" s="226"/>
      <x:c r="BZ1398" s="226"/>
      <x:c r="CB1398" s="226"/>
    </x:row>
    <x:row r="1399" spans="1:80" x14ac:dyDescent="0.3">
      <x:c r="A1399" s="226"/>
      <x:c r="R1399" s="226"/>
      <x:c r="T1399" s="226"/>
      <x:c r="V1399" s="23"/>
      <x:c r="Y1399" s="226"/>
      <x:c r="AA1399" s="226"/>
      <x:c r="AB1399" s="222"/>
      <x:c r="AE1399" s="222"/>
      <x:c r="AF1399" s="222"/>
      <x:c r="AJ1399" s="226"/>
      <x:c r="AO1399" s="226"/>
      <x:c r="AS1399" s="23"/>
      <x:c r="AV1399" s="23"/>
      <x:c r="BF1399" s="226"/>
      <x:c r="BL1399" s="226"/>
      <x:c r="BM1399" s="226"/>
      <x:c r="BP1399" s="222"/>
      <x:c r="BW1399" s="226"/>
      <x:c r="BX1399" s="226"/>
      <x:c r="BY1399" s="226"/>
      <x:c r="BZ1399" s="226"/>
      <x:c r="CB1399" s="226"/>
    </x:row>
    <x:row r="1400" spans="1:80" x14ac:dyDescent="0.3">
      <x:c r="A1400" s="226"/>
      <x:c r="R1400" s="226"/>
      <x:c r="T1400" s="226"/>
      <x:c r="V1400" s="23"/>
      <x:c r="Y1400" s="226"/>
      <x:c r="AA1400" s="226"/>
      <x:c r="AB1400" s="222"/>
      <x:c r="AE1400" s="222"/>
      <x:c r="AF1400" s="222"/>
      <x:c r="AS1400" s="23"/>
      <x:c r="AV1400" s="23"/>
      <x:c r="BF1400" s="226"/>
      <x:c r="BL1400" s="226"/>
      <x:c r="BM1400" s="226"/>
      <x:c r="BP1400" s="222"/>
      <x:c r="BW1400" s="226"/>
      <x:c r="BX1400" s="226"/>
      <x:c r="BY1400" s="226"/>
      <x:c r="BZ1400" s="226"/>
      <x:c r="CB1400" s="226"/>
    </x:row>
    <x:row r="1401" spans="1:80" x14ac:dyDescent="0.3">
      <x:c r="A1401" s="226"/>
      <x:c r="R1401" s="226"/>
      <x:c r="T1401" s="226"/>
      <x:c r="V1401" s="23"/>
      <x:c r="Y1401" s="226"/>
      <x:c r="AA1401" s="226"/>
      <x:c r="AB1401" s="222"/>
      <x:c r="AE1401" s="222"/>
      <x:c r="AF1401" s="222"/>
      <x:c r="AN1401" s="226"/>
      <x:c r="AO1401" s="226"/>
      <x:c r="AS1401" s="23"/>
      <x:c r="AV1401" s="23"/>
      <x:c r="BF1401" s="226"/>
      <x:c r="BL1401" s="226"/>
      <x:c r="BM1401" s="226"/>
      <x:c r="BP1401" s="222"/>
      <x:c r="BW1401" s="226"/>
      <x:c r="BX1401" s="226"/>
      <x:c r="BY1401" s="226"/>
      <x:c r="BZ1401" s="226"/>
      <x:c r="CB1401" s="226"/>
    </x:row>
    <x:row r="1402" spans="1:80" x14ac:dyDescent="0.3">
      <x:c r="A1402" s="226"/>
      <x:c r="R1402" s="226"/>
      <x:c r="T1402" s="226"/>
      <x:c r="V1402" s="23"/>
      <x:c r="Y1402" s="226"/>
      <x:c r="AA1402" s="226"/>
      <x:c r="AB1402" s="222"/>
      <x:c r="AE1402" s="222"/>
      <x:c r="AF1402" s="222"/>
      <x:c r="AJ1402" s="226"/>
      <x:c r="AN1402" s="226"/>
      <x:c r="AO1402" s="226"/>
      <x:c r="AS1402" s="23"/>
      <x:c r="AV1402" s="23"/>
      <x:c r="BF1402" s="226"/>
      <x:c r="BL1402" s="226"/>
      <x:c r="BM1402" s="226"/>
      <x:c r="BP1402" s="222"/>
      <x:c r="BW1402" s="226"/>
      <x:c r="BX1402" s="226"/>
      <x:c r="BY1402" s="226"/>
      <x:c r="BZ1402" s="226"/>
      <x:c r="CB1402" s="226"/>
    </x:row>
    <x:row r="1403" spans="1:80" x14ac:dyDescent="0.3">
      <x:c r="A1403" s="226"/>
      <x:c r="R1403" s="226"/>
      <x:c r="T1403" s="226"/>
      <x:c r="V1403" s="23"/>
      <x:c r="Y1403" s="226"/>
      <x:c r="AA1403" s="226"/>
      <x:c r="AB1403" s="222"/>
      <x:c r="AE1403" s="222"/>
      <x:c r="AF1403" s="222"/>
      <x:c r="AJ1403" s="226"/>
      <x:c r="AS1403" s="23"/>
      <x:c r="AV1403" s="23"/>
      <x:c r="BF1403" s="226"/>
      <x:c r="BL1403" s="226"/>
      <x:c r="BM1403" s="226"/>
      <x:c r="BP1403" s="222"/>
      <x:c r="BW1403" s="226"/>
      <x:c r="BX1403" s="226"/>
      <x:c r="BY1403" s="226"/>
      <x:c r="BZ1403" s="226"/>
      <x:c r="CB1403" s="226"/>
    </x:row>
    <x:row r="1404" spans="1:80" x14ac:dyDescent="0.3">
      <x:c r="A1404" s="226"/>
      <x:c r="R1404" s="226"/>
      <x:c r="T1404" s="226"/>
      <x:c r="V1404" s="23"/>
      <x:c r="Y1404" s="226"/>
      <x:c r="AA1404" s="226"/>
      <x:c r="AB1404" s="222"/>
      <x:c r="AE1404" s="222"/>
      <x:c r="AF1404" s="222"/>
      <x:c r="AO1404" s="226"/>
      <x:c r="AS1404" s="23"/>
      <x:c r="AV1404" s="23"/>
      <x:c r="BF1404" s="226"/>
      <x:c r="BL1404" s="226"/>
      <x:c r="BM1404" s="226"/>
      <x:c r="BP1404" s="222"/>
      <x:c r="BW1404" s="226"/>
      <x:c r="BX1404" s="226"/>
      <x:c r="BY1404" s="226"/>
      <x:c r="BZ1404" s="226"/>
      <x:c r="CB1404" s="226"/>
    </x:row>
    <x:row r="1405" spans="1:80" x14ac:dyDescent="0.3">
      <x:c r="A1405" s="226"/>
      <x:c r="R1405" s="226"/>
      <x:c r="T1405" s="226"/>
      <x:c r="V1405" s="23"/>
      <x:c r="Y1405" s="226"/>
      <x:c r="AA1405" s="226"/>
      <x:c r="AB1405" s="222"/>
      <x:c r="AE1405" s="222"/>
      <x:c r="AF1405" s="222"/>
      <x:c r="AJ1405" s="226"/>
      <x:c r="AN1405" s="226"/>
      <x:c r="AO1405" s="226"/>
      <x:c r="AP1405" s="226"/>
      <x:c r="AS1405" s="23"/>
      <x:c r="AV1405" s="23"/>
      <x:c r="BF1405" s="226"/>
      <x:c r="BL1405" s="226"/>
      <x:c r="BM1405" s="226"/>
      <x:c r="BP1405" s="222"/>
      <x:c r="BW1405" s="226"/>
      <x:c r="BX1405" s="226"/>
      <x:c r="BY1405" s="226"/>
      <x:c r="BZ1405" s="226"/>
      <x:c r="CB1405" s="226"/>
    </x:row>
    <x:row r="1406" spans="1:80" x14ac:dyDescent="0.3">
      <x:c r="A1406" s="226"/>
      <x:c r="R1406" s="226"/>
      <x:c r="T1406" s="226"/>
      <x:c r="V1406" s="23"/>
      <x:c r="Y1406" s="226"/>
      <x:c r="AA1406" s="226"/>
      <x:c r="AB1406" s="222"/>
      <x:c r="AE1406" s="222"/>
      <x:c r="AF1406" s="222"/>
      <x:c r="AS1406" s="23"/>
      <x:c r="AV1406" s="23"/>
      <x:c r="BF1406" s="226"/>
      <x:c r="BL1406" s="226"/>
      <x:c r="BM1406" s="226"/>
      <x:c r="BP1406" s="222"/>
      <x:c r="BW1406" s="226"/>
      <x:c r="BX1406" s="226"/>
      <x:c r="BY1406" s="226"/>
      <x:c r="BZ1406" s="226"/>
      <x:c r="CB1406" s="226"/>
    </x:row>
    <x:row r="1407" spans="1:80" x14ac:dyDescent="0.3">
      <x:c r="A1407" s="226"/>
      <x:c r="R1407" s="226"/>
      <x:c r="T1407" s="226"/>
      <x:c r="V1407" s="23"/>
      <x:c r="Y1407" s="226"/>
      <x:c r="AA1407" s="226"/>
      <x:c r="AB1407" s="222"/>
      <x:c r="AE1407" s="222"/>
      <x:c r="AF1407" s="222"/>
      <x:c r="AJ1407" s="226"/>
      <x:c r="AS1407" s="23"/>
      <x:c r="AV1407" s="23"/>
      <x:c r="BF1407" s="226"/>
      <x:c r="BL1407" s="226"/>
      <x:c r="BM1407" s="226"/>
      <x:c r="BP1407" s="222"/>
      <x:c r="BW1407" s="226"/>
      <x:c r="BX1407" s="226"/>
      <x:c r="BY1407" s="226"/>
      <x:c r="BZ1407" s="226"/>
      <x:c r="CB1407" s="226"/>
    </x:row>
    <x:row r="1408" spans="1:80" x14ac:dyDescent="0.3">
      <x:c r="A1408" s="226"/>
      <x:c r="R1408" s="226"/>
      <x:c r="T1408" s="226"/>
      <x:c r="V1408" s="23"/>
      <x:c r="Y1408" s="226"/>
      <x:c r="AA1408" s="226"/>
      <x:c r="AB1408" s="222"/>
      <x:c r="AE1408" s="222"/>
      <x:c r="AF1408" s="222"/>
      <x:c r="AN1408" s="226"/>
      <x:c r="AO1408" s="226"/>
      <x:c r="AS1408" s="23"/>
      <x:c r="AV1408" s="23"/>
      <x:c r="BF1408" s="226"/>
      <x:c r="BL1408" s="226"/>
      <x:c r="BM1408" s="226"/>
      <x:c r="BP1408" s="222"/>
      <x:c r="BW1408" s="226"/>
      <x:c r="BX1408" s="226"/>
      <x:c r="BY1408" s="226"/>
      <x:c r="BZ1408" s="226"/>
      <x:c r="CB1408" s="226"/>
    </x:row>
    <x:row r="1409" spans="1:80" x14ac:dyDescent="0.3">
      <x:c r="A1409" s="226"/>
      <x:c r="R1409" s="226"/>
      <x:c r="T1409" s="226"/>
      <x:c r="V1409" s="23"/>
      <x:c r="Y1409" s="226"/>
      <x:c r="AA1409" s="226"/>
      <x:c r="AB1409" s="226"/>
      <x:c r="AE1409" s="222"/>
      <x:c r="AF1409" s="226"/>
      <x:c r="AS1409" s="23"/>
      <x:c r="AV1409" s="23"/>
      <x:c r="BF1409" s="226"/>
      <x:c r="BL1409" s="226"/>
      <x:c r="BM1409" s="226"/>
      <x:c r="BP1409" s="226"/>
      <x:c r="BW1409" s="226"/>
      <x:c r="BX1409" s="226"/>
      <x:c r="BY1409" s="226"/>
      <x:c r="BZ1409" s="226"/>
      <x:c r="CB1409" s="226"/>
    </x:row>
    <x:row r="1410" spans="1:80" x14ac:dyDescent="0.3">
      <x:c r="A1410" s="226"/>
      <x:c r="R1410" s="226"/>
      <x:c r="T1410" s="226"/>
      <x:c r="V1410" s="23"/>
      <x:c r="Y1410" s="226"/>
      <x:c r="AA1410" s="226"/>
      <x:c r="AB1410" s="222"/>
      <x:c r="AE1410" s="222"/>
      <x:c r="AF1410" s="222"/>
      <x:c r="AS1410" s="23"/>
      <x:c r="AV1410" s="23"/>
      <x:c r="BF1410" s="226"/>
      <x:c r="BL1410" s="226"/>
      <x:c r="BM1410" s="226"/>
      <x:c r="BP1410" s="222"/>
      <x:c r="BW1410" s="226"/>
      <x:c r="BX1410" s="226"/>
      <x:c r="BY1410" s="226"/>
      <x:c r="BZ1410" s="226"/>
      <x:c r="CB1410" s="226"/>
    </x:row>
    <x:row r="1411" spans="1:80" x14ac:dyDescent="0.3">
      <x:c r="A1411" s="226"/>
      <x:c r="R1411" s="226"/>
      <x:c r="T1411" s="226"/>
      <x:c r="V1411" s="23"/>
      <x:c r="Y1411" s="226"/>
      <x:c r="AA1411" s="226"/>
      <x:c r="AB1411" s="222"/>
      <x:c r="AE1411" s="222"/>
      <x:c r="AF1411" s="222"/>
      <x:c r="AO1411" s="226"/>
      <x:c r="AS1411" s="23"/>
      <x:c r="AV1411" s="23"/>
      <x:c r="BF1411" s="226"/>
      <x:c r="BL1411" s="226"/>
      <x:c r="BM1411" s="226"/>
      <x:c r="BP1411" s="222"/>
      <x:c r="BW1411" s="226"/>
      <x:c r="BX1411" s="226"/>
      <x:c r="BY1411" s="226"/>
      <x:c r="BZ1411" s="226"/>
      <x:c r="CB1411" s="226"/>
    </x:row>
    <x:row r="1412" spans="1:80" x14ac:dyDescent="0.3">
      <x:c r="A1412" s="226"/>
      <x:c r="R1412" s="226"/>
      <x:c r="T1412" s="226"/>
      <x:c r="V1412" s="23"/>
      <x:c r="Y1412" s="226"/>
      <x:c r="AA1412" s="226"/>
      <x:c r="AB1412" s="222"/>
      <x:c r="AE1412" s="222"/>
      <x:c r="AF1412" s="222"/>
      <x:c r="AO1412" s="226"/>
      <x:c r="AS1412" s="23"/>
      <x:c r="AV1412" s="23"/>
      <x:c r="BF1412" s="226"/>
      <x:c r="BL1412" s="226"/>
      <x:c r="BM1412" s="226"/>
      <x:c r="BP1412" s="222"/>
      <x:c r="BW1412" s="226"/>
      <x:c r="BX1412" s="226"/>
      <x:c r="BY1412" s="226"/>
      <x:c r="BZ1412" s="226"/>
      <x:c r="CB1412" s="226"/>
    </x:row>
    <x:row r="1413" spans="1:80" x14ac:dyDescent="0.3">
      <x:c r="A1413" s="226"/>
      <x:c r="R1413" s="226"/>
      <x:c r="T1413" s="226"/>
      <x:c r="V1413" s="23"/>
      <x:c r="Y1413" s="226"/>
      <x:c r="AA1413" s="226"/>
      <x:c r="AB1413" s="222"/>
      <x:c r="AE1413" s="222"/>
      <x:c r="AF1413" s="222"/>
      <x:c r="AO1413" s="226"/>
      <x:c r="AS1413" s="23"/>
      <x:c r="AV1413" s="23"/>
      <x:c r="BF1413" s="226"/>
      <x:c r="BL1413" s="226"/>
      <x:c r="BM1413" s="226"/>
      <x:c r="BP1413" s="222"/>
      <x:c r="BW1413" s="226"/>
      <x:c r="BX1413" s="226"/>
      <x:c r="BY1413" s="226"/>
      <x:c r="BZ1413" s="226"/>
      <x:c r="CB1413" s="226"/>
    </x:row>
    <x:row r="1414" spans="1:80" x14ac:dyDescent="0.3">
      <x:c r="A1414" s="226"/>
      <x:c r="R1414" s="226"/>
      <x:c r="T1414" s="226"/>
      <x:c r="V1414" s="23"/>
      <x:c r="Y1414" s="226"/>
      <x:c r="AA1414" s="226"/>
      <x:c r="AB1414" s="222"/>
      <x:c r="AE1414" s="222"/>
      <x:c r="AF1414" s="222"/>
      <x:c r="AJ1414" s="226"/>
      <x:c r="AS1414" s="23"/>
      <x:c r="AV1414" s="23"/>
      <x:c r="BF1414" s="226"/>
      <x:c r="BL1414" s="226"/>
      <x:c r="BM1414" s="226"/>
      <x:c r="BP1414" s="222"/>
      <x:c r="BW1414" s="226"/>
      <x:c r="BX1414" s="226"/>
      <x:c r="BY1414" s="226"/>
      <x:c r="BZ1414" s="226"/>
      <x:c r="CB1414" s="226"/>
    </x:row>
    <x:row r="1415" spans="1:80" x14ac:dyDescent="0.3">
      <x:c r="A1415" s="226"/>
      <x:c r="R1415" s="226"/>
      <x:c r="T1415" s="226"/>
      <x:c r="V1415" s="23"/>
      <x:c r="Y1415" s="226"/>
      <x:c r="AA1415" s="226"/>
      <x:c r="AB1415" s="222"/>
      <x:c r="AE1415" s="222"/>
      <x:c r="AF1415" s="222"/>
      <x:c r="AN1415" s="226"/>
      <x:c r="AO1415" s="226"/>
      <x:c r="AP1415" s="226"/>
      <x:c r="AS1415" s="23"/>
      <x:c r="AV1415" s="23"/>
      <x:c r="BF1415" s="226"/>
      <x:c r="BL1415" s="226"/>
      <x:c r="BM1415" s="226"/>
      <x:c r="BP1415" s="222"/>
      <x:c r="BW1415" s="226"/>
      <x:c r="BX1415" s="226"/>
      <x:c r="BY1415" s="226"/>
      <x:c r="BZ1415" s="226"/>
      <x:c r="CB1415" s="226"/>
    </x:row>
    <x:row r="1416" spans="1:80" x14ac:dyDescent="0.3">
      <x:c r="A1416" s="226"/>
      <x:c r="R1416" s="226"/>
      <x:c r="T1416" s="226"/>
      <x:c r="V1416" s="23"/>
      <x:c r="Y1416" s="226"/>
      <x:c r="AA1416" s="226"/>
      <x:c r="AB1416" s="222"/>
      <x:c r="AE1416" s="222"/>
      <x:c r="AF1416" s="222"/>
      <x:c r="AS1416" s="23"/>
      <x:c r="AV1416" s="23"/>
      <x:c r="BF1416" s="226"/>
      <x:c r="BL1416" s="226"/>
      <x:c r="BM1416" s="226"/>
      <x:c r="BP1416" s="222"/>
      <x:c r="BW1416" s="226"/>
      <x:c r="BX1416" s="226"/>
      <x:c r="BY1416" s="226"/>
      <x:c r="BZ1416" s="226"/>
      <x:c r="CB1416" s="226"/>
    </x:row>
    <x:row r="1417" spans="1:80" x14ac:dyDescent="0.3">
      <x:c r="A1417" s="226"/>
      <x:c r="R1417" s="226"/>
      <x:c r="T1417" s="226"/>
      <x:c r="V1417" s="23"/>
      <x:c r="Y1417" s="226"/>
      <x:c r="AA1417" s="226"/>
      <x:c r="AB1417" s="222"/>
      <x:c r="AE1417" s="222"/>
      <x:c r="AF1417" s="222"/>
      <x:c r="AO1417" s="226"/>
      <x:c r="AS1417" s="23"/>
      <x:c r="AV1417" s="23"/>
      <x:c r="BF1417" s="226"/>
      <x:c r="BL1417" s="226"/>
      <x:c r="BM1417" s="226"/>
      <x:c r="BP1417" s="222"/>
      <x:c r="BW1417" s="226"/>
      <x:c r="BX1417" s="226"/>
      <x:c r="BY1417" s="226"/>
      <x:c r="BZ1417" s="226"/>
      <x:c r="CB1417" s="226"/>
    </x:row>
    <x:row r="1418" spans="1:80" x14ac:dyDescent="0.3">
      <x:c r="A1418" s="226"/>
      <x:c r="R1418" s="226"/>
      <x:c r="T1418" s="226"/>
      <x:c r="V1418" s="23"/>
      <x:c r="Y1418" s="226"/>
      <x:c r="AA1418" s="226"/>
      <x:c r="AB1418" s="222"/>
      <x:c r="AE1418" s="222"/>
      <x:c r="AF1418" s="222"/>
      <x:c r="AN1418" s="226"/>
      <x:c r="AO1418" s="226"/>
      <x:c r="AS1418" s="23"/>
      <x:c r="AV1418" s="23"/>
      <x:c r="BF1418" s="226"/>
      <x:c r="BL1418" s="226"/>
      <x:c r="BM1418" s="226"/>
      <x:c r="BP1418" s="222"/>
      <x:c r="BW1418" s="226"/>
      <x:c r="BX1418" s="226"/>
      <x:c r="BY1418" s="226"/>
      <x:c r="BZ1418" s="226"/>
      <x:c r="CB1418" s="226"/>
    </x:row>
    <x:row r="1419" spans="1:80" x14ac:dyDescent="0.3">
      <x:c r="A1419" s="226"/>
      <x:c r="R1419" s="226"/>
      <x:c r="T1419" s="226"/>
      <x:c r="V1419" s="23"/>
      <x:c r="Y1419" s="226"/>
      <x:c r="AA1419" s="226"/>
      <x:c r="AB1419" s="222"/>
      <x:c r="AE1419" s="222"/>
      <x:c r="AF1419" s="222"/>
      <x:c r="AN1419" s="226"/>
      <x:c r="AO1419" s="226"/>
      <x:c r="AS1419" s="23"/>
      <x:c r="AV1419" s="23"/>
      <x:c r="BF1419" s="226"/>
      <x:c r="BL1419" s="226"/>
      <x:c r="BM1419" s="226"/>
      <x:c r="BP1419" s="222"/>
      <x:c r="BW1419" s="226"/>
      <x:c r="BX1419" s="226"/>
      <x:c r="BY1419" s="226"/>
      <x:c r="BZ1419" s="226"/>
      <x:c r="CB1419" s="226"/>
    </x:row>
    <x:row r="1420" spans="1:80" x14ac:dyDescent="0.3">
      <x:c r="A1420" s="226"/>
      <x:c r="R1420" s="226"/>
      <x:c r="T1420" s="226"/>
      <x:c r="V1420" s="23"/>
      <x:c r="Y1420" s="226"/>
      <x:c r="AA1420" s="226"/>
      <x:c r="AB1420" s="222"/>
      <x:c r="AE1420" s="222"/>
      <x:c r="AF1420" s="222"/>
      <x:c r="AJ1420" s="226"/>
      <x:c r="AN1420" s="226"/>
      <x:c r="AO1420" s="226"/>
      <x:c r="AS1420" s="23"/>
      <x:c r="AV1420" s="23"/>
      <x:c r="BF1420" s="226"/>
      <x:c r="BL1420" s="226"/>
      <x:c r="BM1420" s="226"/>
      <x:c r="BP1420" s="222"/>
      <x:c r="BW1420" s="226"/>
      <x:c r="BX1420" s="226"/>
      <x:c r="BY1420" s="226"/>
      <x:c r="BZ1420" s="226"/>
      <x:c r="CB1420" s="226"/>
    </x:row>
    <x:row r="1421" spans="1:80" x14ac:dyDescent="0.3">
      <x:c r="A1421" s="226"/>
      <x:c r="R1421" s="226"/>
      <x:c r="T1421" s="226"/>
      <x:c r="V1421" s="23"/>
      <x:c r="Y1421" s="226"/>
      <x:c r="AA1421" s="226"/>
      <x:c r="AB1421" s="222"/>
      <x:c r="AE1421" s="222"/>
      <x:c r="AF1421" s="222"/>
      <x:c r="AJ1421" s="226"/>
      <x:c r="AS1421" s="23"/>
      <x:c r="AV1421" s="23"/>
      <x:c r="BF1421" s="226"/>
      <x:c r="BL1421" s="226"/>
      <x:c r="BM1421" s="226"/>
      <x:c r="BP1421" s="222"/>
      <x:c r="BW1421" s="226"/>
      <x:c r="BX1421" s="226"/>
      <x:c r="BY1421" s="226"/>
      <x:c r="BZ1421" s="226"/>
      <x:c r="CB1421" s="226"/>
    </x:row>
    <x:row r="1422" spans="1:80" x14ac:dyDescent="0.3">
      <x:c r="A1422" s="226"/>
      <x:c r="R1422" s="226"/>
      <x:c r="T1422" s="226"/>
      <x:c r="V1422" s="23"/>
      <x:c r="Y1422" s="226"/>
      <x:c r="AA1422" s="226"/>
      <x:c r="AB1422" s="222"/>
      <x:c r="AE1422" s="222"/>
      <x:c r="AF1422" s="222"/>
      <x:c r="AJ1422" s="226"/>
      <x:c r="AN1422" s="226"/>
      <x:c r="AO1422" s="226"/>
      <x:c r="AS1422" s="23"/>
      <x:c r="AV1422" s="23"/>
      <x:c r="BF1422" s="226"/>
      <x:c r="BL1422" s="226"/>
      <x:c r="BM1422" s="226"/>
      <x:c r="BP1422" s="222"/>
      <x:c r="BW1422" s="226"/>
      <x:c r="BX1422" s="226"/>
      <x:c r="BY1422" s="226"/>
      <x:c r="BZ1422" s="226"/>
      <x:c r="CB1422" s="226"/>
    </x:row>
    <x:row r="1423" spans="1:80" x14ac:dyDescent="0.3">
      <x:c r="A1423" s="226"/>
      <x:c r="R1423" s="226"/>
      <x:c r="T1423" s="226"/>
      <x:c r="V1423" s="23"/>
      <x:c r="Y1423" s="226"/>
      <x:c r="AA1423" s="226"/>
      <x:c r="AB1423" s="222"/>
      <x:c r="AE1423" s="222"/>
      <x:c r="AF1423" s="222"/>
      <x:c r="AJ1423" s="226"/>
      <x:c r="AO1423" s="226"/>
      <x:c r="AS1423" s="23"/>
      <x:c r="AV1423" s="23"/>
      <x:c r="BF1423" s="226"/>
      <x:c r="BL1423" s="226"/>
      <x:c r="BM1423" s="226"/>
      <x:c r="BP1423" s="222"/>
      <x:c r="BW1423" s="226"/>
      <x:c r="BX1423" s="226"/>
      <x:c r="BY1423" s="226"/>
      <x:c r="BZ1423" s="226"/>
      <x:c r="CB1423" s="226"/>
    </x:row>
    <x:row r="1424" spans="1:80" x14ac:dyDescent="0.3">
      <x:c r="A1424" s="226"/>
      <x:c r="R1424" s="226"/>
      <x:c r="T1424" s="226"/>
      <x:c r="V1424" s="23"/>
      <x:c r="Y1424" s="226"/>
      <x:c r="AA1424" s="226"/>
      <x:c r="AB1424" s="222"/>
      <x:c r="AE1424" s="222"/>
      <x:c r="AF1424" s="222"/>
      <x:c r="AN1424" s="226"/>
      <x:c r="AO1424" s="226"/>
      <x:c r="AS1424" s="23"/>
      <x:c r="AV1424" s="23"/>
      <x:c r="BF1424" s="226"/>
      <x:c r="BL1424" s="226"/>
      <x:c r="BM1424" s="226"/>
      <x:c r="BP1424" s="222"/>
      <x:c r="BW1424" s="226"/>
      <x:c r="BX1424" s="226"/>
      <x:c r="BY1424" s="226"/>
      <x:c r="BZ1424" s="226"/>
      <x:c r="CB1424" s="226"/>
    </x:row>
    <x:row r="1425" spans="1:80" x14ac:dyDescent="0.3">
      <x:c r="A1425" s="226"/>
      <x:c r="R1425" s="226"/>
      <x:c r="T1425" s="226"/>
      <x:c r="V1425" s="23"/>
      <x:c r="Y1425" s="226"/>
      <x:c r="AA1425" s="226"/>
      <x:c r="AB1425" s="222"/>
      <x:c r="AE1425" s="222"/>
      <x:c r="AF1425" s="222"/>
      <x:c r="AJ1425" s="226"/>
      <x:c r="AN1425" s="226"/>
      <x:c r="AO1425" s="226"/>
      <x:c r="AP1425" s="226"/>
      <x:c r="AS1425" s="23"/>
      <x:c r="AV1425" s="23"/>
      <x:c r="BF1425" s="226"/>
      <x:c r="BL1425" s="226"/>
      <x:c r="BM1425" s="226"/>
      <x:c r="BP1425" s="222"/>
      <x:c r="BW1425" s="226"/>
      <x:c r="BX1425" s="226"/>
      <x:c r="BY1425" s="226"/>
      <x:c r="BZ1425" s="226"/>
      <x:c r="CB1425" s="226"/>
    </x:row>
    <x:row r="1426" spans="1:80" x14ac:dyDescent="0.3">
      <x:c r="A1426" s="226"/>
      <x:c r="R1426" s="226"/>
      <x:c r="T1426" s="226"/>
      <x:c r="V1426" s="23"/>
      <x:c r="Y1426" s="226"/>
      <x:c r="AA1426" s="226"/>
      <x:c r="AB1426" s="222"/>
      <x:c r="AE1426" s="222"/>
      <x:c r="AF1426" s="222"/>
      <x:c r="AJ1426" s="226"/>
      <x:c r="AO1426" s="226"/>
      <x:c r="AS1426" s="23"/>
      <x:c r="AV1426" s="23"/>
      <x:c r="BF1426" s="226"/>
      <x:c r="BL1426" s="226"/>
      <x:c r="BM1426" s="226"/>
      <x:c r="BP1426" s="222"/>
      <x:c r="BW1426" s="226"/>
      <x:c r="BX1426" s="226"/>
      <x:c r="BY1426" s="226"/>
      <x:c r="BZ1426" s="226"/>
      <x:c r="CB1426" s="226"/>
    </x:row>
    <x:row r="1427" spans="1:80" x14ac:dyDescent="0.3">
      <x:c r="A1427" s="226"/>
      <x:c r="R1427" s="226"/>
      <x:c r="T1427" s="226"/>
      <x:c r="V1427" s="23"/>
      <x:c r="Y1427" s="226"/>
      <x:c r="AA1427" s="226"/>
      <x:c r="AB1427" s="222"/>
      <x:c r="AE1427" s="222"/>
      <x:c r="AF1427" s="222"/>
      <x:c r="AS1427" s="23"/>
      <x:c r="AV1427" s="23"/>
      <x:c r="BF1427" s="226"/>
      <x:c r="BL1427" s="226"/>
      <x:c r="BM1427" s="226"/>
      <x:c r="BP1427" s="222"/>
      <x:c r="BW1427" s="226"/>
      <x:c r="BX1427" s="226"/>
      <x:c r="BY1427" s="226"/>
      <x:c r="BZ1427" s="226"/>
      <x:c r="CB1427" s="226"/>
    </x:row>
    <x:row r="1428" spans="1:80" x14ac:dyDescent="0.3">
      <x:c r="A1428" s="226"/>
      <x:c r="R1428" s="226"/>
      <x:c r="T1428" s="226"/>
      <x:c r="V1428" s="23"/>
      <x:c r="Y1428" s="226"/>
      <x:c r="AA1428" s="226"/>
      <x:c r="AB1428" s="222"/>
      <x:c r="AE1428" s="222"/>
      <x:c r="AF1428" s="222"/>
      <x:c r="AJ1428" s="226"/>
      <x:c r="AN1428" s="226"/>
      <x:c r="AO1428" s="226"/>
      <x:c r="AP1428" s="226"/>
      <x:c r="AS1428" s="23"/>
      <x:c r="AV1428" s="23"/>
      <x:c r="BF1428" s="226"/>
      <x:c r="BL1428" s="226"/>
      <x:c r="BM1428" s="226"/>
      <x:c r="BP1428" s="222"/>
      <x:c r="BW1428" s="226"/>
      <x:c r="BX1428" s="226"/>
      <x:c r="BY1428" s="226"/>
      <x:c r="BZ1428" s="226"/>
      <x:c r="CB1428" s="226"/>
    </x:row>
    <x:row r="1429" spans="1:80" x14ac:dyDescent="0.3">
      <x:c r="A1429" s="226"/>
      <x:c r="R1429" s="226"/>
      <x:c r="T1429" s="226"/>
      <x:c r="V1429" s="23"/>
      <x:c r="Y1429" s="226"/>
      <x:c r="AA1429" s="226"/>
      <x:c r="AB1429" s="222"/>
      <x:c r="AE1429" s="222"/>
      <x:c r="AF1429" s="222"/>
      <x:c r="AJ1429" s="226"/>
      <x:c r="AN1429" s="226"/>
      <x:c r="AO1429" s="226"/>
      <x:c r="AP1429" s="226"/>
      <x:c r="AS1429" s="23"/>
      <x:c r="AV1429" s="23"/>
      <x:c r="BF1429" s="226"/>
      <x:c r="BL1429" s="226"/>
      <x:c r="BM1429" s="226"/>
      <x:c r="BP1429" s="222"/>
      <x:c r="BW1429" s="226"/>
      <x:c r="BX1429" s="226"/>
      <x:c r="BY1429" s="226"/>
      <x:c r="BZ1429" s="226"/>
      <x:c r="CB1429" s="226"/>
    </x:row>
    <x:row r="1430" spans="1:80" x14ac:dyDescent="0.3">
      <x:c r="A1430" s="226"/>
      <x:c r="R1430" s="226"/>
      <x:c r="T1430" s="226"/>
      <x:c r="V1430" s="23"/>
      <x:c r="Y1430" s="226"/>
      <x:c r="AA1430" s="226"/>
      <x:c r="AB1430" s="222"/>
      <x:c r="AE1430" s="222"/>
      <x:c r="AF1430" s="222"/>
      <x:c r="AS1430" s="23"/>
      <x:c r="AV1430" s="23"/>
      <x:c r="BF1430" s="226"/>
      <x:c r="BL1430" s="226"/>
      <x:c r="BM1430" s="226"/>
      <x:c r="BP1430" s="222"/>
      <x:c r="BW1430" s="226"/>
      <x:c r="BX1430" s="226"/>
      <x:c r="BY1430" s="226"/>
      <x:c r="BZ1430" s="226"/>
      <x:c r="CB1430" s="226"/>
    </x:row>
    <x:row r="1431" spans="1:80" x14ac:dyDescent="0.3">
      <x:c r="A1431" s="226"/>
      <x:c r="R1431" s="226"/>
      <x:c r="T1431" s="226"/>
      <x:c r="V1431" s="23"/>
      <x:c r="Y1431" s="226"/>
      <x:c r="AA1431" s="226"/>
      <x:c r="AB1431" s="222"/>
      <x:c r="AE1431" s="222"/>
      <x:c r="AF1431" s="222"/>
      <x:c r="AJ1431" s="226"/>
      <x:c r="AO1431" s="226"/>
      <x:c r="AS1431" s="23"/>
      <x:c r="AV1431" s="23"/>
      <x:c r="BF1431" s="226"/>
      <x:c r="BL1431" s="226"/>
      <x:c r="BM1431" s="226"/>
      <x:c r="BP1431" s="222"/>
      <x:c r="BW1431" s="226"/>
      <x:c r="BX1431" s="226"/>
      <x:c r="BY1431" s="226"/>
      <x:c r="BZ1431" s="226"/>
      <x:c r="CB1431" s="226"/>
    </x:row>
    <x:row r="1432" spans="1:80" x14ac:dyDescent="0.3">
      <x:c r="A1432" s="226"/>
      <x:c r="R1432" s="226"/>
      <x:c r="T1432" s="226"/>
      <x:c r="V1432" s="23"/>
      <x:c r="Y1432" s="226"/>
      <x:c r="AA1432" s="226"/>
      <x:c r="AB1432" s="226"/>
      <x:c r="AE1432" s="222"/>
      <x:c r="AF1432" s="226"/>
      <x:c r="AJ1432" s="226"/>
      <x:c r="AS1432" s="23"/>
      <x:c r="AV1432" s="23"/>
      <x:c r="BF1432" s="226"/>
      <x:c r="BL1432" s="226"/>
      <x:c r="BM1432" s="226"/>
      <x:c r="BP1432" s="226"/>
      <x:c r="BW1432" s="226"/>
      <x:c r="BX1432" s="226"/>
      <x:c r="BY1432" s="226"/>
      <x:c r="BZ1432" s="226"/>
      <x:c r="CB1432" s="226"/>
    </x:row>
    <x:row r="1433" spans="1:80" x14ac:dyDescent="0.3">
      <x:c r="A1433" s="226"/>
      <x:c r="R1433" s="226"/>
      <x:c r="T1433" s="226"/>
      <x:c r="V1433" s="23"/>
      <x:c r="Y1433" s="226"/>
      <x:c r="AA1433" s="226"/>
      <x:c r="AB1433" s="222"/>
      <x:c r="AE1433" s="222"/>
      <x:c r="AF1433" s="222"/>
      <x:c r="AJ1433" s="226"/>
      <x:c r="AN1433" s="226"/>
      <x:c r="AO1433" s="226"/>
      <x:c r="AP1433" s="226"/>
      <x:c r="AS1433" s="23"/>
      <x:c r="AV1433" s="23"/>
      <x:c r="BF1433" s="226"/>
      <x:c r="BL1433" s="226"/>
      <x:c r="BM1433" s="226"/>
      <x:c r="BP1433" s="222"/>
      <x:c r="BW1433" s="226"/>
      <x:c r="BX1433" s="226"/>
      <x:c r="BY1433" s="226"/>
      <x:c r="BZ1433" s="226"/>
      <x:c r="CB1433" s="226"/>
    </x:row>
    <x:row r="1434" spans="1:80" x14ac:dyDescent="0.3">
      <x:c r="A1434" s="226"/>
      <x:c r="R1434" s="226"/>
      <x:c r="T1434" s="226"/>
      <x:c r="V1434" s="23"/>
      <x:c r="Y1434" s="226"/>
      <x:c r="AA1434" s="226"/>
      <x:c r="AB1434" s="222"/>
      <x:c r="AE1434" s="222"/>
      <x:c r="AF1434" s="222"/>
      <x:c r="AJ1434" s="226"/>
      <x:c r="AO1434" s="226"/>
      <x:c r="AS1434" s="23"/>
      <x:c r="AV1434" s="23"/>
      <x:c r="BF1434" s="226"/>
      <x:c r="BL1434" s="226"/>
      <x:c r="BM1434" s="226"/>
      <x:c r="BP1434" s="222"/>
      <x:c r="BW1434" s="226"/>
      <x:c r="BX1434" s="226"/>
      <x:c r="BY1434" s="226"/>
      <x:c r="BZ1434" s="226"/>
      <x:c r="CB1434" s="226"/>
    </x:row>
    <x:row r="1435" spans="1:80" x14ac:dyDescent="0.3">
      <x:c r="A1435" s="226"/>
      <x:c r="R1435" s="226"/>
      <x:c r="T1435" s="226"/>
      <x:c r="V1435" s="23"/>
      <x:c r="Y1435" s="226"/>
      <x:c r="AA1435" s="226"/>
      <x:c r="AB1435" s="222"/>
      <x:c r="AE1435" s="222"/>
      <x:c r="AF1435" s="222"/>
      <x:c r="AO1435" s="226"/>
      <x:c r="AS1435" s="23"/>
      <x:c r="AV1435" s="23"/>
      <x:c r="BF1435" s="226"/>
      <x:c r="BL1435" s="226"/>
      <x:c r="BM1435" s="226"/>
      <x:c r="BP1435" s="222"/>
      <x:c r="BW1435" s="226"/>
      <x:c r="BX1435" s="226"/>
      <x:c r="BY1435" s="226"/>
      <x:c r="BZ1435" s="226"/>
      <x:c r="CB1435" s="226"/>
    </x:row>
    <x:row r="1436" spans="1:80" x14ac:dyDescent="0.3">
      <x:c r="A1436" s="226"/>
      <x:c r="R1436" s="226"/>
      <x:c r="T1436" s="226"/>
      <x:c r="V1436" s="23"/>
      <x:c r="Y1436" s="226"/>
      <x:c r="AA1436" s="226"/>
      <x:c r="AB1436" s="222"/>
      <x:c r="AE1436" s="222"/>
      <x:c r="AF1436" s="222"/>
      <x:c r="AJ1436" s="226"/>
      <x:c r="AS1436" s="23"/>
      <x:c r="AV1436" s="23"/>
      <x:c r="BF1436" s="226"/>
      <x:c r="BL1436" s="226"/>
      <x:c r="BM1436" s="226"/>
      <x:c r="BP1436" s="222"/>
      <x:c r="BW1436" s="226"/>
      <x:c r="BX1436" s="226"/>
      <x:c r="BY1436" s="226"/>
      <x:c r="BZ1436" s="226"/>
      <x:c r="CB1436" s="226"/>
    </x:row>
    <x:row r="1437" spans="1:80" x14ac:dyDescent="0.3">
      <x:c r="A1437" s="226"/>
      <x:c r="R1437" s="226"/>
      <x:c r="T1437" s="226"/>
      <x:c r="V1437" s="23"/>
      <x:c r="Y1437" s="226"/>
      <x:c r="AA1437" s="226"/>
      <x:c r="AB1437" s="222"/>
      <x:c r="AE1437" s="222"/>
      <x:c r="AF1437" s="222"/>
      <x:c r="AN1437" s="226"/>
      <x:c r="AO1437" s="226"/>
      <x:c r="AS1437" s="23"/>
      <x:c r="AV1437" s="23"/>
      <x:c r="BF1437" s="226"/>
      <x:c r="BL1437" s="226"/>
      <x:c r="BM1437" s="226"/>
      <x:c r="BP1437" s="222"/>
      <x:c r="BW1437" s="226"/>
      <x:c r="BX1437" s="226"/>
      <x:c r="BY1437" s="226"/>
      <x:c r="BZ1437" s="226"/>
      <x:c r="CB1437" s="226"/>
    </x:row>
    <x:row r="1438" spans="1:80" x14ac:dyDescent="0.3">
      <x:c r="A1438" s="226"/>
      <x:c r="R1438" s="226"/>
      <x:c r="T1438" s="226"/>
      <x:c r="V1438" s="23"/>
      <x:c r="Y1438" s="226"/>
      <x:c r="AA1438" s="226"/>
      <x:c r="AB1438" s="222"/>
      <x:c r="AE1438" s="222"/>
      <x:c r="AF1438" s="222"/>
      <x:c r="AJ1438" s="226"/>
      <x:c r="AN1438" s="226"/>
      <x:c r="AO1438" s="226"/>
      <x:c r="AP1438" s="226"/>
      <x:c r="AS1438" s="23"/>
      <x:c r="AV1438" s="23"/>
      <x:c r="BF1438" s="226"/>
      <x:c r="BL1438" s="226"/>
      <x:c r="BM1438" s="226"/>
      <x:c r="BP1438" s="222"/>
      <x:c r="BW1438" s="226"/>
      <x:c r="BX1438" s="226"/>
      <x:c r="BY1438" s="226"/>
      <x:c r="BZ1438" s="226"/>
      <x:c r="CB1438" s="226"/>
    </x:row>
    <x:row r="1439" spans="1:80" x14ac:dyDescent="0.3">
      <x:c r="A1439" s="226"/>
      <x:c r="R1439" s="226"/>
      <x:c r="T1439" s="226"/>
      <x:c r="V1439" s="23"/>
      <x:c r="Y1439" s="226"/>
      <x:c r="AA1439" s="226"/>
      <x:c r="AB1439" s="222"/>
      <x:c r="AE1439" s="222"/>
      <x:c r="AF1439" s="222"/>
      <x:c r="AS1439" s="23"/>
      <x:c r="AV1439" s="23"/>
      <x:c r="BF1439" s="226"/>
      <x:c r="BL1439" s="226"/>
      <x:c r="BM1439" s="226"/>
      <x:c r="BP1439" s="222"/>
      <x:c r="BW1439" s="226"/>
      <x:c r="BX1439" s="226"/>
      <x:c r="BY1439" s="226"/>
      <x:c r="BZ1439" s="226"/>
      <x:c r="CB1439" s="226"/>
    </x:row>
    <x:row r="1440" spans="1:80" x14ac:dyDescent="0.3">
      <x:c r="A1440" s="226"/>
      <x:c r="R1440" s="226"/>
      <x:c r="T1440" s="226"/>
      <x:c r="V1440" s="23"/>
      <x:c r="Y1440" s="226"/>
      <x:c r="AA1440" s="226"/>
      <x:c r="AB1440" s="222"/>
      <x:c r="AE1440" s="222"/>
      <x:c r="AF1440" s="222"/>
      <x:c r="AJ1440" s="226"/>
      <x:c r="AN1440" s="226"/>
      <x:c r="AO1440" s="226"/>
      <x:c r="AP1440" s="226"/>
      <x:c r="AS1440" s="23"/>
      <x:c r="AV1440" s="23"/>
      <x:c r="BF1440" s="226"/>
      <x:c r="BL1440" s="226"/>
      <x:c r="BM1440" s="226"/>
      <x:c r="BP1440" s="222"/>
      <x:c r="BW1440" s="226"/>
      <x:c r="BX1440" s="226"/>
      <x:c r="BY1440" s="226"/>
      <x:c r="BZ1440" s="226"/>
      <x:c r="CB1440" s="226"/>
    </x:row>
    <x:row r="1441" spans="1:80" x14ac:dyDescent="0.3">
      <x:c r="A1441" s="226"/>
      <x:c r="R1441" s="226"/>
      <x:c r="T1441" s="226"/>
      <x:c r="V1441" s="23"/>
      <x:c r="Y1441" s="226"/>
      <x:c r="AA1441" s="226"/>
      <x:c r="AB1441" s="222"/>
      <x:c r="AE1441" s="222"/>
      <x:c r="AF1441" s="222"/>
      <x:c r="AN1441" s="226"/>
      <x:c r="AO1441" s="226"/>
      <x:c r="AP1441" s="226"/>
      <x:c r="AS1441" s="23"/>
      <x:c r="AV1441" s="23"/>
      <x:c r="BF1441" s="226"/>
      <x:c r="BL1441" s="226"/>
      <x:c r="BM1441" s="226"/>
      <x:c r="BP1441" s="222"/>
      <x:c r="BW1441" s="226"/>
      <x:c r="BX1441" s="226"/>
      <x:c r="BY1441" s="226"/>
      <x:c r="BZ1441" s="226"/>
      <x:c r="CB1441" s="226"/>
    </x:row>
    <x:row r="1442" spans="1:80" x14ac:dyDescent="0.3">
      <x:c r="A1442" s="226"/>
      <x:c r="R1442" s="226"/>
      <x:c r="T1442" s="226"/>
      <x:c r="V1442" s="23"/>
      <x:c r="Y1442" s="226"/>
      <x:c r="AA1442" s="226"/>
      <x:c r="AB1442" s="222"/>
      <x:c r="AE1442" s="222"/>
      <x:c r="AF1442" s="222"/>
      <x:c r="AO1442" s="226"/>
      <x:c r="AS1442" s="23"/>
      <x:c r="AV1442" s="23"/>
      <x:c r="BF1442" s="226"/>
      <x:c r="BL1442" s="226"/>
      <x:c r="BM1442" s="226"/>
      <x:c r="BP1442" s="222"/>
      <x:c r="BW1442" s="226"/>
      <x:c r="BX1442" s="226"/>
      <x:c r="BY1442" s="226"/>
      <x:c r="BZ1442" s="226"/>
      <x:c r="CB1442" s="226"/>
    </x:row>
    <x:row r="1443" spans="1:80" x14ac:dyDescent="0.3">
      <x:c r="A1443" s="226"/>
      <x:c r="R1443" s="226"/>
      <x:c r="T1443" s="226"/>
      <x:c r="V1443" s="23"/>
      <x:c r="Y1443" s="226"/>
      <x:c r="AA1443" s="226"/>
      <x:c r="AB1443" s="222"/>
      <x:c r="AE1443" s="222"/>
      <x:c r="AF1443" s="222"/>
      <x:c r="AS1443" s="23"/>
      <x:c r="AV1443" s="23"/>
      <x:c r="BF1443" s="226"/>
      <x:c r="BL1443" s="226"/>
      <x:c r="BM1443" s="226"/>
      <x:c r="BP1443" s="222"/>
      <x:c r="BW1443" s="226"/>
      <x:c r="BX1443" s="226"/>
      <x:c r="BY1443" s="226"/>
      <x:c r="BZ1443" s="226"/>
      <x:c r="CB1443" s="226"/>
    </x:row>
    <x:row r="1444" spans="1:80" x14ac:dyDescent="0.3">
      <x:c r="A1444" s="226"/>
      <x:c r="R1444" s="226"/>
      <x:c r="T1444" s="226"/>
      <x:c r="V1444" s="23"/>
      <x:c r="Y1444" s="226"/>
      <x:c r="AA1444" s="226"/>
      <x:c r="AB1444" s="222"/>
      <x:c r="AE1444" s="222"/>
      <x:c r="AF1444" s="222"/>
      <x:c r="AJ1444" s="226"/>
      <x:c r="AO1444" s="226"/>
      <x:c r="AS1444" s="23"/>
      <x:c r="AV1444" s="23"/>
      <x:c r="BF1444" s="226"/>
      <x:c r="BL1444" s="226"/>
      <x:c r="BM1444" s="226"/>
      <x:c r="BP1444" s="222"/>
      <x:c r="BW1444" s="226"/>
      <x:c r="BX1444" s="226"/>
      <x:c r="BY1444" s="226"/>
      <x:c r="BZ1444" s="226"/>
      <x:c r="CB1444" s="226"/>
    </x:row>
    <x:row r="1445" spans="1:80" x14ac:dyDescent="0.3">
      <x:c r="A1445" s="226"/>
      <x:c r="R1445" s="226"/>
      <x:c r="T1445" s="226"/>
      <x:c r="V1445" s="23"/>
      <x:c r="Y1445" s="226"/>
      <x:c r="AA1445" s="226"/>
      <x:c r="AB1445" s="222"/>
      <x:c r="AE1445" s="222"/>
      <x:c r="AF1445" s="222"/>
      <x:c r="AJ1445" s="226"/>
      <x:c r="AN1445" s="226"/>
      <x:c r="AO1445" s="226"/>
      <x:c r="AS1445" s="23"/>
      <x:c r="AV1445" s="23"/>
      <x:c r="BF1445" s="226"/>
      <x:c r="BL1445" s="226"/>
      <x:c r="BM1445" s="226"/>
      <x:c r="BP1445" s="222"/>
      <x:c r="BW1445" s="226"/>
      <x:c r="BX1445" s="226"/>
      <x:c r="BY1445" s="226"/>
      <x:c r="BZ1445" s="226"/>
      <x:c r="CB1445" s="226"/>
    </x:row>
    <x:row r="1446" spans="1:80" x14ac:dyDescent="0.3">
      <x:c r="A1446" s="226"/>
      <x:c r="R1446" s="226"/>
      <x:c r="T1446" s="226"/>
      <x:c r="V1446" s="23"/>
      <x:c r="Y1446" s="226"/>
      <x:c r="AA1446" s="226"/>
      <x:c r="AB1446" s="222"/>
      <x:c r="AE1446" s="222"/>
      <x:c r="AF1446" s="222"/>
      <x:c r="AO1446" s="226"/>
      <x:c r="AS1446" s="23"/>
      <x:c r="AV1446" s="23"/>
      <x:c r="BF1446" s="226"/>
      <x:c r="BL1446" s="226"/>
      <x:c r="BM1446" s="226"/>
      <x:c r="BP1446" s="222"/>
      <x:c r="BW1446" s="226"/>
      <x:c r="BX1446" s="226"/>
      <x:c r="BY1446" s="226"/>
      <x:c r="BZ1446" s="226"/>
      <x:c r="CB1446" s="226"/>
    </x:row>
    <x:row r="1447" spans="1:80" x14ac:dyDescent="0.3">
      <x:c r="A1447" s="226"/>
      <x:c r="R1447" s="226"/>
      <x:c r="T1447" s="226"/>
      <x:c r="V1447" s="23"/>
      <x:c r="Y1447" s="226"/>
      <x:c r="AA1447" s="226"/>
      <x:c r="AB1447" s="222"/>
      <x:c r="AE1447" s="222"/>
      <x:c r="AF1447" s="222"/>
      <x:c r="AJ1447" s="226"/>
      <x:c r="AN1447" s="226"/>
      <x:c r="AO1447" s="226"/>
      <x:c r="AP1447" s="226"/>
      <x:c r="AS1447" s="23"/>
      <x:c r="AV1447" s="23"/>
      <x:c r="BF1447" s="226"/>
      <x:c r="BL1447" s="226"/>
      <x:c r="BM1447" s="226"/>
      <x:c r="BP1447" s="222"/>
      <x:c r="BW1447" s="226"/>
      <x:c r="BX1447" s="226"/>
      <x:c r="BY1447" s="226"/>
      <x:c r="BZ1447" s="226"/>
      <x:c r="CB1447" s="226"/>
    </x:row>
    <x:row r="1448" spans="1:80" x14ac:dyDescent="0.3">
      <x:c r="A1448" s="226"/>
      <x:c r="R1448" s="226"/>
      <x:c r="T1448" s="226"/>
      <x:c r="V1448" s="23"/>
      <x:c r="Y1448" s="226"/>
      <x:c r="AA1448" s="226"/>
      <x:c r="AB1448" s="222"/>
      <x:c r="AE1448" s="222"/>
      <x:c r="AF1448" s="222"/>
      <x:c r="AS1448" s="23"/>
      <x:c r="AV1448" s="23"/>
      <x:c r="BF1448" s="226"/>
      <x:c r="BL1448" s="226"/>
      <x:c r="BM1448" s="226"/>
      <x:c r="BP1448" s="222"/>
      <x:c r="BW1448" s="226"/>
      <x:c r="BX1448" s="226"/>
      <x:c r="BY1448" s="226"/>
      <x:c r="BZ1448" s="226"/>
      <x:c r="CB1448" s="226"/>
    </x:row>
    <x:row r="1449" spans="1:80" x14ac:dyDescent="0.3">
      <x:c r="A1449" s="226"/>
      <x:c r="R1449" s="226"/>
      <x:c r="T1449" s="226"/>
      <x:c r="V1449" s="23"/>
      <x:c r="Y1449" s="226"/>
      <x:c r="AA1449" s="226"/>
      <x:c r="AB1449" s="222"/>
      <x:c r="AE1449" s="222"/>
      <x:c r="AF1449" s="222"/>
      <x:c r="AN1449" s="226"/>
      <x:c r="AO1449" s="226"/>
      <x:c r="AS1449" s="23"/>
      <x:c r="AV1449" s="23"/>
      <x:c r="BF1449" s="226"/>
      <x:c r="BL1449" s="226"/>
      <x:c r="BM1449" s="226"/>
      <x:c r="BP1449" s="222"/>
      <x:c r="BW1449" s="226"/>
      <x:c r="BX1449" s="226"/>
      <x:c r="BY1449" s="226"/>
      <x:c r="BZ1449" s="226"/>
      <x:c r="CB1449" s="226"/>
    </x:row>
    <x:row r="1450" spans="1:80" x14ac:dyDescent="0.3">
      <x:c r="A1450" s="226"/>
      <x:c r="R1450" s="226"/>
      <x:c r="T1450" s="226"/>
      <x:c r="V1450" s="23"/>
      <x:c r="Y1450" s="226"/>
      <x:c r="AA1450" s="226"/>
      <x:c r="AB1450" s="222"/>
      <x:c r="AE1450" s="222"/>
      <x:c r="AF1450" s="222"/>
      <x:c r="AN1450" s="226"/>
      <x:c r="AO1450" s="226"/>
      <x:c r="AS1450" s="23"/>
      <x:c r="AV1450" s="23"/>
      <x:c r="BF1450" s="226"/>
      <x:c r="BL1450" s="226"/>
      <x:c r="BM1450" s="226"/>
      <x:c r="BP1450" s="222"/>
      <x:c r="BW1450" s="226"/>
      <x:c r="BX1450" s="226"/>
      <x:c r="BY1450" s="226"/>
      <x:c r="BZ1450" s="226"/>
      <x:c r="CB1450" s="226"/>
    </x:row>
    <x:row r="1451" spans="1:80" x14ac:dyDescent="0.3">
      <x:c r="A1451" s="226"/>
      <x:c r="R1451" s="226"/>
      <x:c r="T1451" s="226"/>
      <x:c r="V1451" s="23"/>
      <x:c r="Y1451" s="226"/>
      <x:c r="AA1451" s="226"/>
      <x:c r="AB1451" s="222"/>
      <x:c r="AE1451" s="222"/>
      <x:c r="AF1451" s="222"/>
      <x:c r="AN1451" s="226"/>
      <x:c r="AO1451" s="226"/>
      <x:c r="AS1451" s="23"/>
      <x:c r="AV1451" s="23"/>
      <x:c r="BF1451" s="226"/>
      <x:c r="BL1451" s="226"/>
      <x:c r="BM1451" s="226"/>
      <x:c r="BP1451" s="222"/>
      <x:c r="BW1451" s="226"/>
      <x:c r="BX1451" s="226"/>
      <x:c r="BY1451" s="226"/>
      <x:c r="BZ1451" s="226"/>
      <x:c r="CB1451" s="226"/>
    </x:row>
    <x:row r="1452" spans="1:80" x14ac:dyDescent="0.3">
      <x:c r="A1452" s="226"/>
      <x:c r="R1452" s="226"/>
      <x:c r="T1452" s="226"/>
      <x:c r="V1452" s="23"/>
      <x:c r="Y1452" s="226"/>
      <x:c r="AA1452" s="226"/>
      <x:c r="AB1452" s="222"/>
      <x:c r="AE1452" s="222"/>
      <x:c r="AF1452" s="222"/>
      <x:c r="AJ1452" s="226"/>
      <x:c r="AN1452" s="226"/>
      <x:c r="AO1452" s="226"/>
      <x:c r="AP1452" s="226"/>
      <x:c r="AS1452" s="23"/>
      <x:c r="AV1452" s="23"/>
      <x:c r="BF1452" s="226"/>
      <x:c r="BL1452" s="226"/>
      <x:c r="BM1452" s="226"/>
      <x:c r="BP1452" s="222"/>
      <x:c r="BW1452" s="226"/>
      <x:c r="BX1452" s="226"/>
      <x:c r="BY1452" s="226"/>
      <x:c r="BZ1452" s="226"/>
      <x:c r="CB1452" s="226"/>
    </x:row>
    <x:row r="1453" spans="1:80" x14ac:dyDescent="0.3">
      <x:c r="A1453" s="226"/>
      <x:c r="R1453" s="226"/>
      <x:c r="T1453" s="226"/>
      <x:c r="V1453" s="23"/>
      <x:c r="Y1453" s="226"/>
      <x:c r="AA1453" s="226"/>
      <x:c r="AB1453" s="222"/>
      <x:c r="AE1453" s="222"/>
      <x:c r="AF1453" s="222"/>
      <x:c r="AJ1453" s="226"/>
      <x:c r="AS1453" s="23"/>
      <x:c r="AV1453" s="23"/>
      <x:c r="BF1453" s="226"/>
      <x:c r="BL1453" s="226"/>
      <x:c r="BM1453" s="226"/>
      <x:c r="BP1453" s="222"/>
      <x:c r="BW1453" s="226"/>
      <x:c r="BX1453" s="226"/>
      <x:c r="BY1453" s="226"/>
      <x:c r="BZ1453" s="226"/>
      <x:c r="CB1453" s="226"/>
    </x:row>
    <x:row r="1454" spans="1:80" x14ac:dyDescent="0.3">
      <x:c r="A1454" s="226"/>
      <x:c r="R1454" s="226"/>
      <x:c r="T1454" s="226"/>
      <x:c r="V1454" s="23"/>
      <x:c r="Y1454" s="226"/>
      <x:c r="AA1454" s="226"/>
      <x:c r="AB1454" s="222"/>
      <x:c r="AE1454" s="222"/>
      <x:c r="AF1454" s="222"/>
      <x:c r="AS1454" s="23"/>
      <x:c r="AV1454" s="23"/>
      <x:c r="BF1454" s="226"/>
      <x:c r="BL1454" s="226"/>
      <x:c r="BM1454" s="226"/>
      <x:c r="BP1454" s="222"/>
      <x:c r="BW1454" s="226"/>
      <x:c r="BX1454" s="226"/>
      <x:c r="BY1454" s="226"/>
      <x:c r="BZ1454" s="226"/>
      <x:c r="CB1454" s="226"/>
    </x:row>
    <x:row r="1455" spans="1:80" x14ac:dyDescent="0.3">
      <x:c r="A1455" s="226"/>
      <x:c r="R1455" s="226"/>
      <x:c r="T1455" s="226"/>
      <x:c r="V1455" s="23"/>
      <x:c r="Y1455" s="226"/>
      <x:c r="AA1455" s="226"/>
      <x:c r="AB1455" s="222"/>
      <x:c r="AE1455" s="222"/>
      <x:c r="AF1455" s="222"/>
      <x:c r="AJ1455" s="226"/>
      <x:c r="AN1455" s="226"/>
      <x:c r="AO1455" s="226"/>
      <x:c r="AS1455" s="23"/>
      <x:c r="AV1455" s="23"/>
      <x:c r="BF1455" s="226"/>
      <x:c r="BL1455" s="226"/>
      <x:c r="BM1455" s="226"/>
      <x:c r="BP1455" s="222"/>
      <x:c r="BW1455" s="226"/>
      <x:c r="BX1455" s="226"/>
      <x:c r="BY1455" s="226"/>
      <x:c r="BZ1455" s="226"/>
      <x:c r="CB1455" s="226"/>
    </x:row>
    <x:row r="1456" spans="1:80" x14ac:dyDescent="0.3">
      <x:c r="A1456" s="226"/>
      <x:c r="R1456" s="226"/>
      <x:c r="T1456" s="226"/>
      <x:c r="V1456" s="23"/>
      <x:c r="Y1456" s="226"/>
      <x:c r="AA1456" s="226"/>
      <x:c r="AB1456" s="222"/>
      <x:c r="AE1456" s="222"/>
      <x:c r="AF1456" s="222"/>
      <x:c r="AJ1456" s="226"/>
      <x:c r="AS1456" s="23"/>
      <x:c r="AV1456" s="23"/>
      <x:c r="BF1456" s="226"/>
      <x:c r="BL1456" s="226"/>
      <x:c r="BM1456" s="226"/>
      <x:c r="BP1456" s="222"/>
      <x:c r="BW1456" s="226"/>
      <x:c r="BX1456" s="226"/>
      <x:c r="BY1456" s="226"/>
      <x:c r="BZ1456" s="226"/>
      <x:c r="CB1456" s="226"/>
    </x:row>
    <x:row r="1457" spans="1:80" x14ac:dyDescent="0.3">
      <x:c r="A1457" s="226"/>
      <x:c r="R1457" s="226"/>
      <x:c r="T1457" s="226"/>
      <x:c r="V1457" s="23"/>
      <x:c r="Y1457" s="226"/>
      <x:c r="AA1457" s="226"/>
      <x:c r="AB1457" s="222"/>
      <x:c r="AE1457" s="222"/>
      <x:c r="AF1457" s="222"/>
      <x:c r="AJ1457" s="226"/>
      <x:c r="AN1457" s="226"/>
      <x:c r="AO1457" s="226"/>
      <x:c r="AP1457" s="226"/>
      <x:c r="AS1457" s="23"/>
      <x:c r="AV1457" s="23"/>
      <x:c r="BF1457" s="226"/>
      <x:c r="BL1457" s="226"/>
      <x:c r="BM1457" s="226"/>
      <x:c r="BP1457" s="222"/>
      <x:c r="BW1457" s="226"/>
      <x:c r="BX1457" s="226"/>
      <x:c r="BY1457" s="226"/>
      <x:c r="BZ1457" s="226"/>
      <x:c r="CB1457" s="226"/>
    </x:row>
    <x:row r="1458" spans="1:80" x14ac:dyDescent="0.3">
      <x:c r="A1458" s="226"/>
      <x:c r="R1458" s="226"/>
      <x:c r="T1458" s="226"/>
      <x:c r="V1458" s="23"/>
      <x:c r="Y1458" s="226"/>
      <x:c r="AA1458" s="226"/>
      <x:c r="AB1458" s="222"/>
      <x:c r="AE1458" s="222"/>
      <x:c r="AF1458" s="222"/>
      <x:c r="AJ1458" s="226"/>
      <x:c r="AN1458" s="226"/>
      <x:c r="AO1458" s="226"/>
      <x:c r="AP1458" s="226"/>
      <x:c r="AS1458" s="23"/>
      <x:c r="AV1458" s="23"/>
      <x:c r="BF1458" s="226"/>
      <x:c r="BL1458" s="226"/>
      <x:c r="BM1458" s="226"/>
      <x:c r="BP1458" s="222"/>
      <x:c r="BW1458" s="226"/>
      <x:c r="BX1458" s="226"/>
      <x:c r="BY1458" s="226"/>
      <x:c r="BZ1458" s="226"/>
      <x:c r="CB1458" s="226"/>
    </x:row>
    <x:row r="1459" spans="1:80" x14ac:dyDescent="0.3">
      <x:c r="A1459" s="226"/>
      <x:c r="R1459" s="226"/>
      <x:c r="T1459" s="226"/>
      <x:c r="V1459" s="23"/>
      <x:c r="Y1459" s="226"/>
      <x:c r="AA1459" s="226"/>
      <x:c r="AB1459" s="222"/>
      <x:c r="AE1459" s="222"/>
      <x:c r="AF1459" s="222"/>
      <x:c r="AS1459" s="23"/>
      <x:c r="AV1459" s="23"/>
      <x:c r="BF1459" s="226"/>
      <x:c r="BL1459" s="226"/>
      <x:c r="BM1459" s="226"/>
      <x:c r="BP1459" s="222"/>
      <x:c r="BW1459" s="226"/>
      <x:c r="BX1459" s="226"/>
      <x:c r="BY1459" s="226"/>
      <x:c r="BZ1459" s="226"/>
      <x:c r="CB1459" s="226"/>
    </x:row>
    <x:row r="1460" spans="1:80" x14ac:dyDescent="0.3">
      <x:c r="A1460" s="226"/>
      <x:c r="R1460" s="226"/>
      <x:c r="T1460" s="226"/>
      <x:c r="V1460" s="23"/>
      <x:c r="Y1460" s="226"/>
      <x:c r="AA1460" s="226"/>
      <x:c r="AB1460" s="222"/>
      <x:c r="AE1460" s="222"/>
      <x:c r="AF1460" s="222"/>
      <x:c r="AJ1460" s="226"/>
      <x:c r="AN1460" s="226"/>
      <x:c r="AO1460" s="226"/>
      <x:c r="AS1460" s="23"/>
      <x:c r="AV1460" s="23"/>
      <x:c r="BF1460" s="226"/>
      <x:c r="BL1460" s="226"/>
      <x:c r="BM1460" s="226"/>
      <x:c r="BP1460" s="222"/>
      <x:c r="BW1460" s="226"/>
      <x:c r="BX1460" s="226"/>
      <x:c r="BY1460" s="226"/>
      <x:c r="BZ1460" s="226"/>
      <x:c r="CB1460" s="226"/>
    </x:row>
    <x:row r="1461" spans="1:80" x14ac:dyDescent="0.3">
      <x:c r="A1461" s="226"/>
      <x:c r="R1461" s="226"/>
      <x:c r="T1461" s="226"/>
      <x:c r="V1461" s="23"/>
      <x:c r="Y1461" s="226"/>
      <x:c r="AA1461" s="226"/>
      <x:c r="AB1461" s="222"/>
      <x:c r="AE1461" s="222"/>
      <x:c r="AF1461" s="222"/>
      <x:c r="AJ1461" s="226"/>
      <x:c r="AN1461" s="226"/>
      <x:c r="AO1461" s="226"/>
      <x:c r="AS1461" s="23"/>
      <x:c r="AV1461" s="23"/>
      <x:c r="BF1461" s="226"/>
      <x:c r="BL1461" s="226"/>
      <x:c r="BM1461" s="226"/>
      <x:c r="BP1461" s="222"/>
      <x:c r="BW1461" s="226"/>
      <x:c r="BX1461" s="226"/>
      <x:c r="BY1461" s="226"/>
      <x:c r="BZ1461" s="226"/>
      <x:c r="CB1461" s="226"/>
    </x:row>
    <x:row r="1462" spans="1:80" x14ac:dyDescent="0.3">
      <x:c r="A1462" s="226"/>
      <x:c r="R1462" s="226"/>
      <x:c r="T1462" s="226"/>
      <x:c r="V1462" s="23"/>
      <x:c r="Y1462" s="226"/>
      <x:c r="AA1462" s="226"/>
      <x:c r="AB1462" s="222"/>
      <x:c r="AE1462" s="222"/>
      <x:c r="AF1462" s="222"/>
      <x:c r="AJ1462" s="226"/>
      <x:c r="AN1462" s="226"/>
      <x:c r="AO1462" s="226"/>
      <x:c r="AP1462" s="226"/>
      <x:c r="AS1462" s="23"/>
      <x:c r="AV1462" s="23"/>
      <x:c r="BF1462" s="226"/>
      <x:c r="BL1462" s="226"/>
      <x:c r="BM1462" s="226"/>
      <x:c r="BP1462" s="222"/>
      <x:c r="BW1462" s="226"/>
      <x:c r="BX1462" s="226"/>
      <x:c r="BY1462" s="226"/>
      <x:c r="BZ1462" s="226"/>
      <x:c r="CB1462" s="226"/>
    </x:row>
    <x:row r="1463" spans="1:80" x14ac:dyDescent="0.3">
      <x:c r="A1463" s="226"/>
      <x:c r="R1463" s="226"/>
      <x:c r="T1463" s="226"/>
      <x:c r="V1463" s="23"/>
      <x:c r="X1463" s="222"/>
      <x:c r="Y1463" s="226"/>
      <x:c r="AA1463" s="226"/>
      <x:c r="AB1463" s="222"/>
      <x:c r="AE1463" s="222"/>
      <x:c r="AF1463" s="222"/>
      <x:c r="AJ1463" s="226"/>
      <x:c r="AN1463" s="226"/>
      <x:c r="AO1463" s="226"/>
      <x:c r="AP1463" s="226"/>
      <x:c r="AS1463" s="23"/>
      <x:c r="AV1463" s="23"/>
      <x:c r="BF1463" s="226"/>
      <x:c r="BL1463" s="226"/>
      <x:c r="BM1463" s="226"/>
      <x:c r="BP1463" s="222"/>
      <x:c r="BW1463" s="226"/>
      <x:c r="BX1463" s="226"/>
      <x:c r="BY1463" s="226"/>
      <x:c r="BZ1463" s="226"/>
      <x:c r="CB1463" s="226"/>
    </x:row>
    <x:row r="1464" spans="1:80" x14ac:dyDescent="0.3">
      <x:c r="A1464" s="226"/>
      <x:c r="R1464" s="226"/>
      <x:c r="T1464" s="226"/>
      <x:c r="V1464" s="23"/>
      <x:c r="Y1464" s="226"/>
      <x:c r="AA1464" s="226"/>
      <x:c r="AB1464" s="222"/>
      <x:c r="AE1464" s="222"/>
      <x:c r="AF1464" s="222"/>
      <x:c r="AJ1464" s="226"/>
      <x:c r="AO1464" s="226"/>
      <x:c r="AS1464" s="23"/>
      <x:c r="AV1464" s="23"/>
      <x:c r="BF1464" s="226"/>
      <x:c r="BL1464" s="226"/>
      <x:c r="BM1464" s="226"/>
      <x:c r="BP1464" s="222"/>
      <x:c r="BW1464" s="226"/>
      <x:c r="BX1464" s="226"/>
      <x:c r="BY1464" s="226"/>
      <x:c r="BZ1464" s="226"/>
      <x:c r="CB1464" s="226"/>
    </x:row>
    <x:row r="1465" spans="1:80" x14ac:dyDescent="0.3">
      <x:c r="A1465" s="226"/>
      <x:c r="R1465" s="226"/>
      <x:c r="T1465" s="226"/>
      <x:c r="V1465" s="23"/>
      <x:c r="Y1465" s="226"/>
      <x:c r="AA1465" s="226"/>
      <x:c r="AB1465" s="222"/>
      <x:c r="AE1465" s="222"/>
      <x:c r="AF1465" s="222"/>
      <x:c r="AN1465" s="226"/>
      <x:c r="AO1465" s="226"/>
      <x:c r="AS1465" s="23"/>
      <x:c r="AV1465" s="23"/>
      <x:c r="BF1465" s="226"/>
      <x:c r="BL1465" s="226"/>
      <x:c r="BM1465" s="226"/>
      <x:c r="BP1465" s="222"/>
      <x:c r="BW1465" s="226"/>
      <x:c r="BX1465" s="226"/>
      <x:c r="BY1465" s="226"/>
      <x:c r="BZ1465" s="226"/>
      <x:c r="CB1465" s="226"/>
    </x:row>
    <x:row r="1466" spans="1:80" x14ac:dyDescent="0.3">
      <x:c r="A1466" s="226"/>
      <x:c r="R1466" s="226"/>
      <x:c r="T1466" s="226"/>
      <x:c r="V1466" s="23"/>
      <x:c r="Y1466" s="226"/>
      <x:c r="AA1466" s="226"/>
      <x:c r="AB1466" s="222"/>
      <x:c r="AE1466" s="222"/>
      <x:c r="AF1466" s="222"/>
      <x:c r="AJ1466" s="226"/>
      <x:c r="AO1466" s="226"/>
      <x:c r="AP1466" s="226"/>
      <x:c r="AS1466" s="23"/>
      <x:c r="AV1466" s="23"/>
      <x:c r="BF1466" s="226"/>
      <x:c r="BL1466" s="226"/>
      <x:c r="BM1466" s="226"/>
      <x:c r="BP1466" s="222"/>
      <x:c r="BW1466" s="226"/>
      <x:c r="BX1466" s="226"/>
      <x:c r="BY1466" s="226"/>
      <x:c r="BZ1466" s="226"/>
      <x:c r="CB1466" s="226"/>
    </x:row>
    <x:row r="1467" spans="1:80" x14ac:dyDescent="0.3">
      <x:c r="A1467" s="226"/>
      <x:c r="R1467" s="226"/>
      <x:c r="T1467" s="226"/>
      <x:c r="V1467" s="23"/>
      <x:c r="Y1467" s="226"/>
      <x:c r="AA1467" s="226"/>
      <x:c r="AB1467" s="222"/>
      <x:c r="AE1467" s="222"/>
      <x:c r="AF1467" s="222"/>
      <x:c r="AJ1467" s="226"/>
      <x:c r="AS1467" s="23"/>
      <x:c r="AV1467" s="23"/>
      <x:c r="BF1467" s="226"/>
      <x:c r="BL1467" s="226"/>
      <x:c r="BM1467" s="226"/>
      <x:c r="BP1467" s="222"/>
      <x:c r="BW1467" s="226"/>
      <x:c r="BX1467" s="226"/>
      <x:c r="BY1467" s="226"/>
      <x:c r="BZ1467" s="226"/>
      <x:c r="CB1467" s="226"/>
    </x:row>
    <x:row r="1468" spans="1:80" x14ac:dyDescent="0.3">
      <x:c r="A1468" s="226"/>
      <x:c r="R1468" s="226"/>
      <x:c r="T1468" s="226"/>
      <x:c r="V1468" s="23"/>
      <x:c r="Y1468" s="226"/>
      <x:c r="AA1468" s="226"/>
      <x:c r="AB1468" s="222"/>
      <x:c r="AE1468" s="222"/>
      <x:c r="AF1468" s="222"/>
      <x:c r="AJ1468" s="226"/>
      <x:c r="AN1468" s="226"/>
      <x:c r="AO1468" s="226"/>
      <x:c r="AS1468" s="23"/>
      <x:c r="AV1468" s="23"/>
      <x:c r="BF1468" s="226"/>
      <x:c r="BL1468" s="226"/>
      <x:c r="BM1468" s="226"/>
      <x:c r="BP1468" s="222"/>
      <x:c r="BW1468" s="226"/>
      <x:c r="BX1468" s="226"/>
      <x:c r="BY1468" s="226"/>
      <x:c r="BZ1468" s="226"/>
      <x:c r="CB1468" s="226"/>
    </x:row>
    <x:row r="1469" spans="1:80" x14ac:dyDescent="0.3">
      <x:c r="A1469" s="226"/>
      <x:c r="R1469" s="226"/>
      <x:c r="T1469" s="226"/>
      <x:c r="V1469" s="23"/>
      <x:c r="Y1469" s="226"/>
      <x:c r="AA1469" s="226"/>
      <x:c r="AB1469" s="222"/>
      <x:c r="AE1469" s="222"/>
      <x:c r="AF1469" s="222"/>
      <x:c r="AO1469" s="226"/>
      <x:c r="AS1469" s="23"/>
      <x:c r="AV1469" s="23"/>
      <x:c r="BF1469" s="226"/>
      <x:c r="BL1469" s="226"/>
      <x:c r="BM1469" s="226"/>
      <x:c r="BP1469" s="222"/>
      <x:c r="BW1469" s="226"/>
      <x:c r="BX1469" s="226"/>
      <x:c r="BY1469" s="226"/>
      <x:c r="BZ1469" s="226"/>
      <x:c r="CB1469" s="226"/>
    </x:row>
    <x:row r="1470" spans="1:80" x14ac:dyDescent="0.3">
      <x:c r="A1470" s="226"/>
      <x:c r="R1470" s="226"/>
      <x:c r="T1470" s="226"/>
      <x:c r="V1470" s="23"/>
      <x:c r="Y1470" s="226"/>
      <x:c r="AA1470" s="226"/>
      <x:c r="AB1470" s="222"/>
      <x:c r="AE1470" s="222"/>
      <x:c r="AF1470" s="222"/>
      <x:c r="AJ1470" s="226"/>
      <x:c r="AN1470" s="226"/>
      <x:c r="AO1470" s="226"/>
      <x:c r="AP1470" s="226"/>
      <x:c r="AS1470" s="23"/>
      <x:c r="AV1470" s="23"/>
      <x:c r="BF1470" s="226"/>
      <x:c r="BL1470" s="226"/>
      <x:c r="BM1470" s="226"/>
      <x:c r="BP1470" s="222"/>
      <x:c r="BW1470" s="226"/>
      <x:c r="BX1470" s="226"/>
      <x:c r="BY1470" s="226"/>
      <x:c r="BZ1470" s="226"/>
      <x:c r="CB1470" s="226"/>
    </x:row>
    <x:row r="1471" spans="1:80" x14ac:dyDescent="0.3">
      <x:c r="A1471" s="226"/>
      <x:c r="R1471" s="226"/>
      <x:c r="T1471" s="226"/>
      <x:c r="V1471" s="23"/>
      <x:c r="Y1471" s="226"/>
      <x:c r="AA1471" s="226"/>
      <x:c r="AB1471" s="222"/>
      <x:c r="AE1471" s="222"/>
      <x:c r="AF1471" s="222"/>
      <x:c r="AJ1471" s="226"/>
      <x:c r="AN1471" s="226"/>
      <x:c r="AO1471" s="226"/>
      <x:c r="AP1471" s="226"/>
      <x:c r="AS1471" s="23"/>
      <x:c r="AV1471" s="23"/>
      <x:c r="BF1471" s="226"/>
      <x:c r="BL1471" s="226"/>
      <x:c r="BM1471" s="226"/>
      <x:c r="BP1471" s="222"/>
      <x:c r="BW1471" s="226"/>
      <x:c r="BX1471" s="226"/>
      <x:c r="BY1471" s="226"/>
      <x:c r="BZ1471" s="226"/>
      <x:c r="CB1471" s="226"/>
    </x:row>
    <x:row r="1472" spans="1:80" x14ac:dyDescent="0.3">
      <x:c r="A1472" s="226"/>
      <x:c r="R1472" s="226"/>
      <x:c r="T1472" s="226"/>
      <x:c r="V1472" s="23"/>
      <x:c r="Y1472" s="226"/>
      <x:c r="AA1472" s="226"/>
      <x:c r="AB1472" s="222"/>
      <x:c r="AE1472" s="222"/>
      <x:c r="AF1472" s="222"/>
      <x:c r="AS1472" s="23"/>
      <x:c r="AV1472" s="23"/>
      <x:c r="BF1472" s="226"/>
      <x:c r="BL1472" s="226"/>
      <x:c r="BM1472" s="226"/>
      <x:c r="BP1472" s="222"/>
      <x:c r="BW1472" s="226"/>
      <x:c r="BX1472" s="226"/>
      <x:c r="BY1472" s="226"/>
      <x:c r="BZ1472" s="226"/>
      <x:c r="CB1472" s="226"/>
    </x:row>
    <x:row r="1473" spans="1:80" x14ac:dyDescent="0.3">
      <x:c r="A1473" s="226"/>
      <x:c r="R1473" s="226"/>
      <x:c r="T1473" s="226"/>
      <x:c r="V1473" s="23"/>
      <x:c r="Y1473" s="226"/>
      <x:c r="AA1473" s="226"/>
      <x:c r="AB1473" s="222"/>
      <x:c r="AE1473" s="222"/>
      <x:c r="AF1473" s="222"/>
      <x:c r="AJ1473" s="226"/>
      <x:c r="AN1473" s="226"/>
      <x:c r="AO1473" s="226"/>
      <x:c r="AS1473" s="23"/>
      <x:c r="AV1473" s="23"/>
      <x:c r="BF1473" s="226"/>
      <x:c r="BL1473" s="226"/>
      <x:c r="BM1473" s="226"/>
      <x:c r="BP1473" s="222"/>
      <x:c r="BW1473" s="226"/>
      <x:c r="BX1473" s="226"/>
      <x:c r="BY1473" s="226"/>
      <x:c r="BZ1473" s="226"/>
      <x:c r="CB1473" s="226"/>
    </x:row>
    <x:row r="1474" spans="1:80" x14ac:dyDescent="0.3">
      <x:c r="A1474" s="226"/>
      <x:c r="R1474" s="226"/>
      <x:c r="T1474" s="226"/>
      <x:c r="V1474" s="23"/>
      <x:c r="Y1474" s="226"/>
      <x:c r="AA1474" s="226"/>
      <x:c r="AB1474" s="222"/>
      <x:c r="AE1474" s="222"/>
      <x:c r="AF1474" s="222"/>
      <x:c r="AO1474" s="226"/>
      <x:c r="AS1474" s="23"/>
      <x:c r="AV1474" s="23"/>
      <x:c r="BF1474" s="226"/>
      <x:c r="BL1474" s="226"/>
      <x:c r="BM1474" s="226"/>
      <x:c r="BP1474" s="222"/>
      <x:c r="BW1474" s="226"/>
      <x:c r="BX1474" s="226"/>
      <x:c r="BY1474" s="226"/>
      <x:c r="BZ1474" s="226"/>
      <x:c r="CB1474" s="226"/>
    </x:row>
    <x:row r="1475" spans="1:80" x14ac:dyDescent="0.3">
      <x:c r="A1475" s="226"/>
      <x:c r="R1475" s="226"/>
      <x:c r="T1475" s="226"/>
      <x:c r="V1475" s="23"/>
      <x:c r="Y1475" s="226"/>
      <x:c r="AA1475" s="226"/>
      <x:c r="AB1475" s="226"/>
      <x:c r="AE1475" s="222"/>
      <x:c r="AF1475" s="226"/>
      <x:c r="AS1475" s="23"/>
      <x:c r="AV1475" s="23"/>
      <x:c r="BF1475" s="226"/>
      <x:c r="BL1475" s="226"/>
      <x:c r="BM1475" s="226"/>
      <x:c r="BP1475" s="226"/>
      <x:c r="BW1475" s="226"/>
      <x:c r="BX1475" s="226"/>
      <x:c r="BY1475" s="226"/>
      <x:c r="BZ1475" s="226"/>
      <x:c r="CB1475" s="226"/>
    </x:row>
    <x:row r="1476" spans="1:80" x14ac:dyDescent="0.3">
      <x:c r="A1476" s="226"/>
      <x:c r="R1476" s="226"/>
      <x:c r="T1476" s="226"/>
      <x:c r="V1476" s="23"/>
      <x:c r="Y1476" s="226"/>
      <x:c r="AA1476" s="226"/>
      <x:c r="AB1476" s="222"/>
      <x:c r="AE1476" s="222"/>
      <x:c r="AF1476" s="222"/>
      <x:c r="AN1476" s="226"/>
      <x:c r="AO1476" s="226"/>
      <x:c r="AS1476" s="23"/>
      <x:c r="AV1476" s="23"/>
      <x:c r="BF1476" s="226"/>
      <x:c r="BL1476" s="226"/>
      <x:c r="BM1476" s="226"/>
      <x:c r="BP1476" s="222"/>
      <x:c r="BW1476" s="226"/>
      <x:c r="BX1476" s="226"/>
      <x:c r="BY1476" s="226"/>
      <x:c r="BZ1476" s="226"/>
      <x:c r="CB1476" s="226"/>
    </x:row>
    <x:row r="1477" spans="1:80" x14ac:dyDescent="0.3">
      <x:c r="A1477" s="226"/>
      <x:c r="R1477" s="226"/>
      <x:c r="T1477" s="226"/>
      <x:c r="V1477" s="23"/>
      <x:c r="Y1477" s="226"/>
      <x:c r="AA1477" s="226"/>
      <x:c r="AB1477" s="222"/>
      <x:c r="AE1477" s="222"/>
      <x:c r="AF1477" s="222"/>
      <x:c r="AJ1477" s="226"/>
      <x:c r="AN1477" s="226"/>
      <x:c r="AO1477" s="226"/>
      <x:c r="AP1477" s="226"/>
      <x:c r="AS1477" s="23"/>
      <x:c r="AV1477" s="23"/>
      <x:c r="BF1477" s="226"/>
      <x:c r="BL1477" s="226"/>
      <x:c r="BM1477" s="226"/>
      <x:c r="BP1477" s="222"/>
      <x:c r="BW1477" s="226"/>
      <x:c r="BX1477" s="226"/>
      <x:c r="BY1477" s="226"/>
      <x:c r="BZ1477" s="226"/>
      <x:c r="CB1477" s="226"/>
    </x:row>
    <x:row r="1478" spans="1:80" x14ac:dyDescent="0.3">
      <x:c r="A1478" s="226"/>
      <x:c r="R1478" s="226"/>
      <x:c r="T1478" s="226"/>
      <x:c r="V1478" s="23"/>
      <x:c r="Y1478" s="226"/>
      <x:c r="AA1478" s="226"/>
      <x:c r="AB1478" s="222"/>
      <x:c r="AE1478" s="222"/>
      <x:c r="AF1478" s="222"/>
      <x:c r="AO1478" s="226"/>
      <x:c r="AS1478" s="23"/>
      <x:c r="AV1478" s="23"/>
      <x:c r="BF1478" s="226"/>
      <x:c r="BL1478" s="226"/>
      <x:c r="BM1478" s="226"/>
      <x:c r="BP1478" s="222"/>
      <x:c r="BW1478" s="226"/>
      <x:c r="BX1478" s="226"/>
      <x:c r="BY1478" s="226"/>
      <x:c r="BZ1478" s="226"/>
      <x:c r="CB1478" s="226"/>
    </x:row>
    <x:row r="1479" spans="1:80" x14ac:dyDescent="0.3">
      <x:c r="A1479" s="226"/>
      <x:c r="R1479" s="226"/>
      <x:c r="T1479" s="226"/>
      <x:c r="V1479" s="23"/>
      <x:c r="Y1479" s="226"/>
      <x:c r="AA1479" s="226"/>
      <x:c r="AB1479" s="222"/>
      <x:c r="AE1479" s="222"/>
      <x:c r="AF1479" s="222"/>
      <x:c r="AO1479" s="226"/>
      <x:c r="AS1479" s="23"/>
      <x:c r="AV1479" s="23"/>
      <x:c r="BF1479" s="226"/>
      <x:c r="BL1479" s="226"/>
      <x:c r="BM1479" s="226"/>
      <x:c r="BP1479" s="222"/>
      <x:c r="BW1479" s="226"/>
      <x:c r="BX1479" s="226"/>
      <x:c r="BY1479" s="226"/>
      <x:c r="BZ1479" s="226"/>
      <x:c r="CB1479" s="226"/>
    </x:row>
    <x:row r="1480" spans="1:80" x14ac:dyDescent="0.3">
      <x:c r="A1480" s="226"/>
      <x:c r="R1480" s="226"/>
      <x:c r="T1480" s="226"/>
      <x:c r="V1480" s="23"/>
      <x:c r="Y1480" s="226"/>
      <x:c r="AA1480" s="226"/>
      <x:c r="AB1480" s="222"/>
      <x:c r="AE1480" s="222"/>
      <x:c r="AF1480" s="222"/>
      <x:c r="AJ1480" s="226"/>
      <x:c r="AO1480" s="226"/>
      <x:c r="AS1480" s="23"/>
      <x:c r="AV1480" s="23"/>
      <x:c r="BF1480" s="226"/>
      <x:c r="BL1480" s="226"/>
      <x:c r="BM1480" s="226"/>
      <x:c r="BP1480" s="222"/>
      <x:c r="BW1480" s="226"/>
      <x:c r="BX1480" s="226"/>
      <x:c r="BY1480" s="226"/>
      <x:c r="BZ1480" s="226"/>
      <x:c r="CB1480" s="226"/>
    </x:row>
    <x:row r="1481" spans="1:80" x14ac:dyDescent="0.3">
      <x:c r="A1481" s="226"/>
      <x:c r="R1481" s="226"/>
      <x:c r="T1481" s="226"/>
      <x:c r="V1481" s="23"/>
      <x:c r="Y1481" s="226"/>
      <x:c r="AA1481" s="226"/>
      <x:c r="AB1481" s="222"/>
      <x:c r="AE1481" s="222"/>
      <x:c r="AF1481" s="222"/>
      <x:c r="AO1481" s="226"/>
      <x:c r="AS1481" s="23"/>
      <x:c r="AV1481" s="23"/>
      <x:c r="BF1481" s="226"/>
      <x:c r="BL1481" s="226"/>
      <x:c r="BM1481" s="226"/>
      <x:c r="BP1481" s="222"/>
      <x:c r="BW1481" s="226"/>
      <x:c r="BX1481" s="226"/>
      <x:c r="BY1481" s="226"/>
      <x:c r="BZ1481" s="226"/>
      <x:c r="CB1481" s="226"/>
    </x:row>
    <x:row r="1482" spans="1:80" x14ac:dyDescent="0.3">
      <x:c r="A1482" s="226"/>
      <x:c r="R1482" s="226"/>
      <x:c r="T1482" s="226"/>
      <x:c r="V1482" s="23"/>
      <x:c r="Y1482" s="226"/>
      <x:c r="AA1482" s="226"/>
      <x:c r="AB1482" s="222"/>
      <x:c r="AE1482" s="222"/>
      <x:c r="AF1482" s="222"/>
      <x:c r="AJ1482" s="226"/>
      <x:c r="AN1482" s="226"/>
      <x:c r="AO1482" s="226"/>
      <x:c r="AP1482" s="226"/>
      <x:c r="AS1482" s="23"/>
      <x:c r="AV1482" s="23"/>
      <x:c r="BF1482" s="226"/>
      <x:c r="BL1482" s="226"/>
      <x:c r="BM1482" s="226"/>
      <x:c r="BP1482" s="222"/>
      <x:c r="BW1482" s="226"/>
      <x:c r="BX1482" s="226"/>
      <x:c r="BY1482" s="226"/>
      <x:c r="BZ1482" s="226"/>
      <x:c r="CB1482" s="226"/>
    </x:row>
    <x:row r="1483" spans="1:80" x14ac:dyDescent="0.3">
      <x:c r="A1483" s="226"/>
      <x:c r="R1483" s="226"/>
      <x:c r="T1483" s="226"/>
      <x:c r="V1483" s="23"/>
      <x:c r="Y1483" s="226"/>
      <x:c r="AA1483" s="226"/>
      <x:c r="AB1483" s="222"/>
      <x:c r="AE1483" s="222"/>
      <x:c r="AF1483" s="222"/>
      <x:c r="AJ1483" s="226"/>
      <x:c r="AS1483" s="23"/>
      <x:c r="AV1483" s="23"/>
      <x:c r="BF1483" s="226"/>
      <x:c r="BL1483" s="226"/>
      <x:c r="BM1483" s="226"/>
      <x:c r="BP1483" s="222"/>
      <x:c r="BW1483" s="226"/>
      <x:c r="BX1483" s="226"/>
      <x:c r="BY1483" s="226"/>
      <x:c r="BZ1483" s="226"/>
      <x:c r="CB1483" s="226"/>
    </x:row>
    <x:row r="1484" spans="1:80" x14ac:dyDescent="0.3">
      <x:c r="A1484" s="226"/>
      <x:c r="R1484" s="226"/>
      <x:c r="T1484" s="226"/>
      <x:c r="V1484" s="23"/>
      <x:c r="Y1484" s="226"/>
      <x:c r="AA1484" s="226"/>
      <x:c r="AB1484" s="222"/>
      <x:c r="AE1484" s="222"/>
      <x:c r="AF1484" s="222"/>
      <x:c r="AJ1484" s="226"/>
      <x:c r="AO1484" s="226"/>
      <x:c r="AS1484" s="23"/>
      <x:c r="AV1484" s="23"/>
      <x:c r="BF1484" s="226"/>
      <x:c r="BL1484" s="226"/>
      <x:c r="BM1484" s="226"/>
      <x:c r="BP1484" s="222"/>
      <x:c r="BW1484" s="226"/>
      <x:c r="BX1484" s="226"/>
      <x:c r="BY1484" s="226"/>
      <x:c r="BZ1484" s="226"/>
      <x:c r="CB1484" s="226"/>
    </x:row>
    <x:row r="1485" spans="1:80" x14ac:dyDescent="0.3">
      <x:c r="A1485" s="226"/>
      <x:c r="R1485" s="226"/>
      <x:c r="T1485" s="226"/>
      <x:c r="V1485" s="23"/>
      <x:c r="Y1485" s="226"/>
      <x:c r="AA1485" s="226"/>
      <x:c r="AB1485" s="226"/>
      <x:c r="AE1485" s="222"/>
      <x:c r="AF1485" s="226"/>
      <x:c r="AO1485" s="226"/>
      <x:c r="AS1485" s="23"/>
      <x:c r="AV1485" s="23"/>
      <x:c r="BF1485" s="226"/>
      <x:c r="BL1485" s="226"/>
      <x:c r="BM1485" s="226"/>
      <x:c r="BP1485" s="226"/>
      <x:c r="BW1485" s="226"/>
      <x:c r="BX1485" s="226"/>
      <x:c r="BY1485" s="226"/>
      <x:c r="BZ1485" s="226"/>
      <x:c r="CB1485" s="226"/>
    </x:row>
    <x:row r="1486" spans="1:80" x14ac:dyDescent="0.3">
      <x:c r="A1486" s="226"/>
      <x:c r="R1486" s="226"/>
      <x:c r="T1486" s="226"/>
      <x:c r="V1486" s="23"/>
      <x:c r="Y1486" s="226"/>
      <x:c r="AA1486" s="226"/>
      <x:c r="AB1486" s="222"/>
      <x:c r="AE1486" s="222"/>
      <x:c r="AF1486" s="222"/>
      <x:c r="AO1486" s="226"/>
      <x:c r="AS1486" s="23"/>
      <x:c r="AV1486" s="23"/>
      <x:c r="BF1486" s="226"/>
      <x:c r="BL1486" s="226"/>
      <x:c r="BM1486" s="226"/>
      <x:c r="BP1486" s="222"/>
      <x:c r="BW1486" s="226"/>
      <x:c r="BX1486" s="226"/>
      <x:c r="BY1486" s="226"/>
      <x:c r="BZ1486" s="226"/>
      <x:c r="CB1486" s="226"/>
    </x:row>
    <x:row r="1487" spans="1:80" x14ac:dyDescent="0.3">
      <x:c r="A1487" s="226"/>
      <x:c r="R1487" s="226"/>
      <x:c r="T1487" s="226"/>
      <x:c r="V1487" s="23"/>
      <x:c r="Y1487" s="226"/>
      <x:c r="AA1487" s="226"/>
      <x:c r="AB1487" s="222"/>
      <x:c r="AE1487" s="222"/>
      <x:c r="AF1487" s="222"/>
      <x:c r="AJ1487" s="226"/>
      <x:c r="AN1487" s="226"/>
      <x:c r="AO1487" s="226"/>
      <x:c r="AS1487" s="23"/>
      <x:c r="AV1487" s="23"/>
      <x:c r="BF1487" s="226"/>
      <x:c r="BL1487" s="226"/>
      <x:c r="BM1487" s="226"/>
      <x:c r="BP1487" s="222"/>
      <x:c r="BW1487" s="226"/>
      <x:c r="BX1487" s="226"/>
      <x:c r="BY1487" s="226"/>
      <x:c r="BZ1487" s="226"/>
      <x:c r="CB1487" s="226"/>
    </x:row>
    <x:row r="1488" spans="1:80" x14ac:dyDescent="0.3">
      <x:c r="A1488" s="226"/>
      <x:c r="R1488" s="226"/>
      <x:c r="T1488" s="226"/>
      <x:c r="V1488" s="23"/>
      <x:c r="Y1488" s="226"/>
      <x:c r="AA1488" s="226"/>
      <x:c r="AB1488" s="222"/>
      <x:c r="AE1488" s="222"/>
      <x:c r="AF1488" s="222"/>
      <x:c r="AO1488" s="226"/>
      <x:c r="AS1488" s="23"/>
      <x:c r="AV1488" s="23"/>
      <x:c r="BF1488" s="226"/>
      <x:c r="BL1488" s="226"/>
      <x:c r="BM1488" s="226"/>
      <x:c r="BP1488" s="222"/>
      <x:c r="BW1488" s="226"/>
      <x:c r="BX1488" s="226"/>
      <x:c r="BY1488" s="226"/>
      <x:c r="BZ1488" s="226"/>
      <x:c r="CB1488" s="226"/>
    </x:row>
    <x:row r="1489" spans="1:80" x14ac:dyDescent="0.3">
      <x:c r="A1489" s="226"/>
      <x:c r="R1489" s="226"/>
      <x:c r="T1489" s="226"/>
      <x:c r="V1489" s="23"/>
      <x:c r="Y1489" s="226"/>
      <x:c r="AA1489" s="226"/>
      <x:c r="AB1489" s="222"/>
      <x:c r="AE1489" s="222"/>
      <x:c r="AF1489" s="222"/>
      <x:c r="AJ1489" s="148"/>
      <x:c r="AN1489" s="226"/>
      <x:c r="AO1489" s="226"/>
      <x:c r="AP1489" s="226"/>
      <x:c r="AS1489" s="23"/>
      <x:c r="AV1489" s="23"/>
      <x:c r="BF1489" s="226"/>
      <x:c r="BL1489" s="226"/>
      <x:c r="BM1489" s="226"/>
      <x:c r="BP1489" s="222"/>
      <x:c r="BW1489" s="226"/>
      <x:c r="BX1489" s="226"/>
      <x:c r="BY1489" s="226"/>
      <x:c r="BZ1489" s="226"/>
      <x:c r="CB1489" s="226"/>
    </x:row>
    <x:row r="1490" spans="1:80" x14ac:dyDescent="0.3">
      <x:c r="A1490" s="226"/>
      <x:c r="R1490" s="226"/>
      <x:c r="T1490" s="226"/>
      <x:c r="V1490" s="23"/>
      <x:c r="Y1490" s="226"/>
      <x:c r="AA1490" s="226"/>
      <x:c r="AB1490" s="222"/>
      <x:c r="AE1490" s="222"/>
      <x:c r="AF1490" s="222"/>
      <x:c r="AJ1490" s="226"/>
      <x:c r="AO1490" s="226"/>
      <x:c r="AS1490" s="23"/>
      <x:c r="AV1490" s="23"/>
      <x:c r="BF1490" s="226"/>
      <x:c r="BL1490" s="226"/>
      <x:c r="BM1490" s="226"/>
      <x:c r="BP1490" s="222"/>
      <x:c r="BW1490" s="226"/>
      <x:c r="BX1490" s="226"/>
      <x:c r="BY1490" s="226"/>
      <x:c r="BZ1490" s="226"/>
      <x:c r="CB1490" s="226"/>
    </x:row>
    <x:row r="1491" spans="1:80" x14ac:dyDescent="0.3">
      <x:c r="A1491" s="226"/>
      <x:c r="R1491" s="226"/>
      <x:c r="T1491" s="226"/>
      <x:c r="V1491" s="23"/>
      <x:c r="Y1491" s="226"/>
      <x:c r="AA1491" s="226"/>
      <x:c r="AB1491" s="222"/>
      <x:c r="AE1491" s="222"/>
      <x:c r="AF1491" s="222"/>
      <x:c r="AO1491" s="226"/>
      <x:c r="AS1491" s="23"/>
      <x:c r="AV1491" s="23"/>
      <x:c r="BF1491" s="226"/>
      <x:c r="BL1491" s="226"/>
      <x:c r="BM1491" s="226"/>
      <x:c r="BP1491" s="222"/>
      <x:c r="BW1491" s="226"/>
      <x:c r="BX1491" s="226"/>
      <x:c r="BY1491" s="226"/>
      <x:c r="BZ1491" s="226"/>
      <x:c r="CB1491" s="226"/>
    </x:row>
    <x:row r="1492" spans="1:80" x14ac:dyDescent="0.3">
      <x:c r="A1492" s="226"/>
      <x:c r="R1492" s="226"/>
      <x:c r="T1492" s="226"/>
      <x:c r="V1492" s="23"/>
      <x:c r="Y1492" s="226"/>
      <x:c r="AA1492" s="226"/>
      <x:c r="AB1492" s="222"/>
      <x:c r="AE1492" s="222"/>
      <x:c r="AF1492" s="222"/>
      <x:c r="AS1492" s="23"/>
      <x:c r="AV1492" s="23"/>
      <x:c r="BF1492" s="226"/>
      <x:c r="BL1492" s="226"/>
      <x:c r="BM1492" s="226"/>
      <x:c r="BP1492" s="222"/>
      <x:c r="BW1492" s="226"/>
      <x:c r="BX1492" s="226"/>
      <x:c r="BY1492" s="226"/>
      <x:c r="BZ1492" s="226"/>
      <x:c r="CB1492" s="226"/>
    </x:row>
    <x:row r="1493" spans="1:80" x14ac:dyDescent="0.3">
      <x:c r="A1493" s="226"/>
      <x:c r="R1493" s="226"/>
      <x:c r="T1493" s="226"/>
      <x:c r="V1493" s="23"/>
      <x:c r="Y1493" s="226"/>
      <x:c r="AA1493" s="226"/>
      <x:c r="AB1493" s="222"/>
      <x:c r="AE1493" s="222"/>
      <x:c r="AF1493" s="222"/>
      <x:c r="AJ1493" s="226"/>
      <x:c r="AN1493" s="226"/>
      <x:c r="AO1493" s="226"/>
      <x:c r="AP1493" s="226"/>
      <x:c r="AS1493" s="23"/>
      <x:c r="AV1493" s="23"/>
      <x:c r="BF1493" s="226"/>
      <x:c r="BL1493" s="226"/>
      <x:c r="BM1493" s="226"/>
      <x:c r="BP1493" s="222"/>
      <x:c r="BW1493" s="226"/>
      <x:c r="BX1493" s="226"/>
      <x:c r="BY1493" s="226"/>
      <x:c r="BZ1493" s="226"/>
      <x:c r="CB1493" s="226"/>
    </x:row>
    <x:row r="1494" spans="1:80" x14ac:dyDescent="0.3">
      <x:c r="A1494" s="226"/>
      <x:c r="R1494" s="226"/>
      <x:c r="T1494" s="226"/>
      <x:c r="V1494" s="23"/>
      <x:c r="Y1494" s="226"/>
      <x:c r="AA1494" s="226"/>
      <x:c r="AB1494" s="222"/>
      <x:c r="AE1494" s="222"/>
      <x:c r="AF1494" s="222"/>
      <x:c r="AJ1494" s="226"/>
      <x:c r="AN1494" s="226"/>
      <x:c r="AO1494" s="226"/>
      <x:c r="AP1494" s="226"/>
      <x:c r="AS1494" s="23"/>
      <x:c r="AV1494" s="23"/>
      <x:c r="BF1494" s="226"/>
      <x:c r="BL1494" s="226"/>
      <x:c r="BM1494" s="226"/>
      <x:c r="BP1494" s="222"/>
      <x:c r="BW1494" s="226"/>
      <x:c r="BX1494" s="226"/>
      <x:c r="BY1494" s="226"/>
      <x:c r="BZ1494" s="226"/>
      <x:c r="CB1494" s="226"/>
    </x:row>
    <x:row r="1495" spans="1:80" x14ac:dyDescent="0.3">
      <x:c r="A1495" s="226"/>
      <x:c r="R1495" s="226"/>
      <x:c r="T1495" s="226"/>
      <x:c r="V1495" s="23"/>
      <x:c r="Y1495" s="226"/>
      <x:c r="AA1495" s="226"/>
      <x:c r="AB1495" s="222"/>
      <x:c r="AE1495" s="222"/>
      <x:c r="AF1495" s="222"/>
      <x:c r="AJ1495" s="226"/>
      <x:c r="AO1495" s="226"/>
      <x:c r="AS1495" s="23"/>
      <x:c r="AV1495" s="23"/>
      <x:c r="BF1495" s="226"/>
      <x:c r="BL1495" s="226"/>
      <x:c r="BM1495" s="226"/>
      <x:c r="BP1495" s="222"/>
      <x:c r="BW1495" s="226"/>
      <x:c r="BX1495" s="226"/>
      <x:c r="BY1495" s="226"/>
      <x:c r="BZ1495" s="226"/>
      <x:c r="CB1495" s="226"/>
    </x:row>
    <x:row r="1496" spans="1:80" x14ac:dyDescent="0.3">
      <x:c r="A1496" s="226"/>
      <x:c r="R1496" s="226"/>
      <x:c r="T1496" s="226"/>
      <x:c r="V1496" s="23"/>
      <x:c r="Y1496" s="226"/>
      <x:c r="AA1496" s="226"/>
      <x:c r="AB1496" s="222"/>
      <x:c r="AE1496" s="222"/>
      <x:c r="AF1496" s="222"/>
      <x:c r="AJ1496" s="226"/>
      <x:c r="AN1496" s="226"/>
      <x:c r="AO1496" s="226"/>
      <x:c r="AP1496" s="226"/>
      <x:c r="AS1496" s="23"/>
      <x:c r="AV1496" s="23"/>
      <x:c r="BF1496" s="226"/>
      <x:c r="BL1496" s="226"/>
      <x:c r="BM1496" s="226"/>
      <x:c r="BP1496" s="222"/>
      <x:c r="BW1496" s="226"/>
      <x:c r="BX1496" s="226"/>
      <x:c r="BY1496" s="226"/>
      <x:c r="BZ1496" s="226"/>
      <x:c r="CB1496" s="226"/>
    </x:row>
    <x:row r="1497" spans="1:80" x14ac:dyDescent="0.3">
      <x:c r="A1497" s="226"/>
      <x:c r="R1497" s="226"/>
      <x:c r="T1497" s="226"/>
      <x:c r="V1497" s="23"/>
      <x:c r="Y1497" s="226"/>
      <x:c r="AA1497" s="226"/>
      <x:c r="AB1497" s="222"/>
      <x:c r="AE1497" s="222"/>
      <x:c r="AF1497" s="222"/>
      <x:c r="AJ1497" s="226"/>
      <x:c r="AN1497" s="226"/>
      <x:c r="AO1497" s="226"/>
      <x:c r="AS1497" s="23"/>
      <x:c r="AV1497" s="23"/>
      <x:c r="BF1497" s="226"/>
      <x:c r="BL1497" s="226"/>
      <x:c r="BM1497" s="226"/>
      <x:c r="BP1497" s="222"/>
      <x:c r="BW1497" s="226"/>
      <x:c r="BX1497" s="226"/>
      <x:c r="BY1497" s="226"/>
      <x:c r="BZ1497" s="226"/>
      <x:c r="CB1497" s="226"/>
    </x:row>
    <x:row r="1498" spans="1:80" x14ac:dyDescent="0.3">
      <x:c r="A1498" s="226"/>
      <x:c r="R1498" s="226"/>
      <x:c r="T1498" s="226"/>
      <x:c r="V1498" s="23"/>
      <x:c r="Y1498" s="226"/>
      <x:c r="AA1498" s="226"/>
      <x:c r="AB1498" s="222"/>
      <x:c r="AE1498" s="222"/>
      <x:c r="AF1498" s="222"/>
      <x:c r="AJ1498" s="226"/>
      <x:c r="AN1498" s="226"/>
      <x:c r="AO1498" s="226"/>
      <x:c r="AP1498" s="226"/>
      <x:c r="AS1498" s="23"/>
      <x:c r="AV1498" s="23"/>
      <x:c r="BF1498" s="226"/>
      <x:c r="BL1498" s="226"/>
      <x:c r="BM1498" s="226"/>
      <x:c r="BP1498" s="222"/>
      <x:c r="BW1498" s="226"/>
      <x:c r="BX1498" s="226"/>
      <x:c r="BY1498" s="226"/>
      <x:c r="BZ1498" s="226"/>
      <x:c r="CB1498" s="226"/>
    </x:row>
    <x:row r="1499" spans="1:80" x14ac:dyDescent="0.3">
      <x:c r="A1499" s="226"/>
      <x:c r="R1499" s="226"/>
      <x:c r="T1499" s="226"/>
      <x:c r="V1499" s="23"/>
      <x:c r="Y1499" s="226"/>
      <x:c r="AA1499" s="226"/>
      <x:c r="AB1499" s="222"/>
      <x:c r="AE1499" s="222"/>
      <x:c r="AF1499" s="222"/>
      <x:c r="AJ1499" s="226"/>
      <x:c r="AN1499" s="226"/>
      <x:c r="AO1499" s="226"/>
      <x:c r="AP1499" s="226"/>
      <x:c r="AS1499" s="23"/>
      <x:c r="AV1499" s="23"/>
      <x:c r="BF1499" s="226"/>
      <x:c r="BL1499" s="226"/>
      <x:c r="BM1499" s="226"/>
      <x:c r="BP1499" s="222"/>
      <x:c r="BW1499" s="226"/>
      <x:c r="BX1499" s="226"/>
      <x:c r="BY1499" s="226"/>
      <x:c r="BZ1499" s="226"/>
      <x:c r="CB1499" s="226"/>
    </x:row>
    <x:row r="1500" spans="1:80" x14ac:dyDescent="0.3">
      <x:c r="A1500" s="226"/>
      <x:c r="R1500" s="226"/>
      <x:c r="T1500" s="226"/>
      <x:c r="V1500" s="23"/>
      <x:c r="Y1500" s="226"/>
      <x:c r="AA1500" s="226"/>
      <x:c r="AB1500" s="222"/>
      <x:c r="AE1500" s="222"/>
      <x:c r="AF1500" s="222"/>
      <x:c r="AS1500" s="23"/>
      <x:c r="AV1500" s="23"/>
      <x:c r="BF1500" s="226"/>
      <x:c r="BL1500" s="226"/>
      <x:c r="BM1500" s="226"/>
      <x:c r="BP1500" s="222"/>
      <x:c r="BW1500" s="226"/>
      <x:c r="BX1500" s="226"/>
      <x:c r="BY1500" s="226"/>
      <x:c r="BZ1500" s="226"/>
      <x:c r="CB1500" s="226"/>
    </x:row>
    <x:row r="1501" spans="1:80" x14ac:dyDescent="0.3">
      <x:c r="A1501" s="226"/>
      <x:c r="R1501" s="226"/>
      <x:c r="T1501" s="226"/>
      <x:c r="V1501" s="23"/>
      <x:c r="Y1501" s="226"/>
      <x:c r="AA1501" s="226"/>
      <x:c r="AB1501" s="222"/>
      <x:c r="AE1501" s="222"/>
      <x:c r="AF1501" s="222"/>
      <x:c r="AO1501" s="226"/>
      <x:c r="AS1501" s="23"/>
      <x:c r="AV1501" s="23"/>
      <x:c r="BF1501" s="226"/>
      <x:c r="BL1501" s="226"/>
      <x:c r="BM1501" s="226"/>
      <x:c r="BP1501" s="222"/>
      <x:c r="BW1501" s="226"/>
      <x:c r="BX1501" s="226"/>
      <x:c r="BY1501" s="226"/>
      <x:c r="BZ1501" s="226"/>
      <x:c r="CB1501" s="226"/>
    </x:row>
    <x:row r="1502" spans="1:80" x14ac:dyDescent="0.3">
      <x:c r="A1502" s="226"/>
      <x:c r="R1502" s="226"/>
      <x:c r="T1502" s="226"/>
      <x:c r="V1502" s="23"/>
      <x:c r="Y1502" s="226"/>
      <x:c r="AA1502" s="226"/>
      <x:c r="AB1502" s="222"/>
      <x:c r="AE1502" s="222"/>
      <x:c r="AF1502" s="222"/>
      <x:c r="AS1502" s="23"/>
      <x:c r="AV1502" s="23"/>
      <x:c r="BF1502" s="226"/>
      <x:c r="BL1502" s="226"/>
      <x:c r="BM1502" s="226"/>
      <x:c r="BP1502" s="222"/>
      <x:c r="BW1502" s="226"/>
      <x:c r="BX1502" s="226"/>
      <x:c r="BY1502" s="226"/>
      <x:c r="BZ1502" s="226"/>
      <x:c r="CB1502" s="226"/>
    </x:row>
    <x:row r="1503" spans="1:80" x14ac:dyDescent="0.3">
      <x:c r="A1503" s="226"/>
      <x:c r="R1503" s="226"/>
      <x:c r="T1503" s="226"/>
      <x:c r="V1503" s="23"/>
      <x:c r="Y1503" s="226"/>
      <x:c r="AA1503" s="226"/>
      <x:c r="AB1503" s="222"/>
      <x:c r="AE1503" s="222"/>
      <x:c r="AF1503" s="222"/>
      <x:c r="AS1503" s="23"/>
      <x:c r="AV1503" s="23"/>
      <x:c r="BF1503" s="226"/>
      <x:c r="BL1503" s="226"/>
      <x:c r="BM1503" s="226"/>
      <x:c r="BP1503" s="222"/>
      <x:c r="BW1503" s="226"/>
      <x:c r="BX1503" s="226"/>
      <x:c r="BY1503" s="226"/>
      <x:c r="BZ1503" s="226"/>
      <x:c r="CB1503" s="226"/>
    </x:row>
    <x:row r="1504" spans="1:80" x14ac:dyDescent="0.3">
      <x:c r="A1504" s="226"/>
      <x:c r="R1504" s="226"/>
      <x:c r="T1504" s="226"/>
      <x:c r="V1504" s="23"/>
      <x:c r="Y1504" s="226"/>
      <x:c r="AA1504" s="226"/>
      <x:c r="AB1504" s="222"/>
      <x:c r="AE1504" s="222"/>
      <x:c r="AF1504" s="222"/>
      <x:c r="AJ1504" s="226"/>
      <x:c r="AN1504" s="226"/>
      <x:c r="AO1504" s="226"/>
      <x:c r="AS1504" s="23"/>
      <x:c r="AV1504" s="23"/>
      <x:c r="BF1504" s="226"/>
      <x:c r="BL1504" s="226"/>
      <x:c r="BM1504" s="226"/>
      <x:c r="BP1504" s="222"/>
      <x:c r="BW1504" s="226"/>
      <x:c r="BX1504" s="226"/>
      <x:c r="BY1504" s="226"/>
      <x:c r="BZ1504" s="226"/>
      <x:c r="CB1504" s="226"/>
    </x:row>
    <x:row r="1505" spans="1:80" x14ac:dyDescent="0.3">
      <x:c r="A1505" s="226"/>
      <x:c r="R1505" s="226"/>
      <x:c r="T1505" s="226"/>
      <x:c r="V1505" s="23"/>
      <x:c r="Y1505" s="226"/>
      <x:c r="AA1505" s="226"/>
      <x:c r="AB1505" s="222"/>
      <x:c r="AE1505" s="222"/>
      <x:c r="AF1505" s="222"/>
      <x:c r="AJ1505" s="226"/>
      <x:c r="AS1505" s="23"/>
      <x:c r="AV1505" s="23"/>
      <x:c r="BF1505" s="226"/>
      <x:c r="BL1505" s="226"/>
      <x:c r="BM1505" s="226"/>
      <x:c r="BP1505" s="222"/>
      <x:c r="BW1505" s="226"/>
      <x:c r="BX1505" s="226"/>
      <x:c r="BY1505" s="226"/>
      <x:c r="BZ1505" s="226"/>
      <x:c r="CB1505" s="226"/>
    </x:row>
    <x:row r="1506" spans="1:80" x14ac:dyDescent="0.3">
      <x:c r="A1506" s="226"/>
      <x:c r="R1506" s="226"/>
      <x:c r="T1506" s="226"/>
      <x:c r="V1506" s="23"/>
      <x:c r="Y1506" s="226"/>
      <x:c r="AA1506" s="226"/>
      <x:c r="AB1506" s="222"/>
      <x:c r="AE1506" s="222"/>
      <x:c r="AF1506" s="222"/>
      <x:c r="AJ1506" s="148"/>
      <x:c r="AS1506" s="23"/>
      <x:c r="AV1506" s="23"/>
      <x:c r="BF1506" s="226"/>
      <x:c r="BL1506" s="226"/>
      <x:c r="BM1506" s="226"/>
      <x:c r="BP1506" s="222"/>
      <x:c r="BW1506" s="226"/>
      <x:c r="BX1506" s="226"/>
      <x:c r="BY1506" s="226"/>
      <x:c r="BZ1506" s="226"/>
      <x:c r="CB1506" s="226"/>
    </x:row>
    <x:row r="1507" spans="1:80" x14ac:dyDescent="0.3">
      <x:c r="A1507" s="226"/>
      <x:c r="R1507" s="226"/>
      <x:c r="T1507" s="226"/>
      <x:c r="V1507" s="23"/>
      <x:c r="Y1507" s="226"/>
      <x:c r="AA1507" s="226"/>
      <x:c r="AB1507" s="222"/>
      <x:c r="AE1507" s="222"/>
      <x:c r="AF1507" s="222"/>
      <x:c r="AJ1507" s="226"/>
      <x:c r="AN1507" s="226"/>
      <x:c r="AO1507" s="226"/>
      <x:c r="AP1507" s="226"/>
      <x:c r="AS1507" s="23"/>
      <x:c r="AV1507" s="23"/>
      <x:c r="BF1507" s="226"/>
      <x:c r="BL1507" s="226"/>
      <x:c r="BM1507" s="226"/>
      <x:c r="BP1507" s="222"/>
      <x:c r="BW1507" s="226"/>
      <x:c r="BX1507" s="226"/>
      <x:c r="BY1507" s="226"/>
      <x:c r="BZ1507" s="226"/>
      <x:c r="CB1507" s="226"/>
    </x:row>
    <x:row r="1508" spans="1:80" x14ac:dyDescent="0.3">
      <x:c r="A1508" s="226"/>
      <x:c r="R1508" s="226"/>
      <x:c r="T1508" s="226"/>
      <x:c r="V1508" s="23"/>
      <x:c r="Y1508" s="226"/>
      <x:c r="AA1508" s="226"/>
      <x:c r="AB1508" s="222"/>
      <x:c r="AE1508" s="222"/>
      <x:c r="AF1508" s="222"/>
      <x:c r="AJ1508" s="226"/>
      <x:c r="AO1508" s="226"/>
      <x:c r="AS1508" s="23"/>
      <x:c r="AV1508" s="23"/>
      <x:c r="BF1508" s="226"/>
      <x:c r="BL1508" s="226"/>
      <x:c r="BM1508" s="226"/>
      <x:c r="BP1508" s="222"/>
      <x:c r="BW1508" s="226"/>
      <x:c r="BX1508" s="226"/>
      <x:c r="BY1508" s="226"/>
      <x:c r="BZ1508" s="226"/>
      <x:c r="CB1508" s="226"/>
    </x:row>
    <x:row r="1509" spans="1:80" x14ac:dyDescent="0.3">
      <x:c r="A1509" s="226"/>
      <x:c r="R1509" s="226"/>
      <x:c r="T1509" s="226"/>
      <x:c r="V1509" s="23"/>
      <x:c r="Y1509" s="226"/>
      <x:c r="AA1509" s="226"/>
      <x:c r="AB1509" s="222"/>
      <x:c r="AE1509" s="222"/>
      <x:c r="AF1509" s="222"/>
      <x:c r="AJ1509" s="226"/>
      <x:c r="AN1509" s="226"/>
      <x:c r="AO1509" s="226"/>
      <x:c r="AP1509" s="226"/>
      <x:c r="AS1509" s="23"/>
      <x:c r="AV1509" s="23"/>
      <x:c r="BF1509" s="226"/>
      <x:c r="BL1509" s="226"/>
      <x:c r="BM1509" s="226"/>
      <x:c r="BP1509" s="222"/>
      <x:c r="BW1509" s="226"/>
      <x:c r="BX1509" s="226"/>
      <x:c r="BY1509" s="226"/>
      <x:c r="BZ1509" s="226"/>
      <x:c r="CB1509" s="226"/>
    </x:row>
    <x:row r="1510" spans="1:80" x14ac:dyDescent="0.3">
      <x:c r="A1510" s="226"/>
      <x:c r="R1510" s="226"/>
      <x:c r="T1510" s="226"/>
      <x:c r="V1510" s="23"/>
      <x:c r="Y1510" s="226"/>
      <x:c r="AA1510" s="226"/>
      <x:c r="AB1510" s="222"/>
      <x:c r="AE1510" s="222"/>
      <x:c r="AF1510" s="222"/>
      <x:c r="AJ1510" s="226"/>
      <x:c r="AN1510" s="226"/>
      <x:c r="AO1510" s="226"/>
      <x:c r="AP1510" s="226"/>
      <x:c r="AS1510" s="23"/>
      <x:c r="AV1510" s="23"/>
      <x:c r="BF1510" s="226"/>
      <x:c r="BL1510" s="226"/>
      <x:c r="BM1510" s="226"/>
      <x:c r="BP1510" s="222"/>
      <x:c r="BW1510" s="226"/>
      <x:c r="BX1510" s="226"/>
      <x:c r="BY1510" s="226"/>
      <x:c r="BZ1510" s="226"/>
      <x:c r="CB1510" s="226"/>
    </x:row>
    <x:row r="1511" spans="1:80" x14ac:dyDescent="0.3">
      <x:c r="A1511" s="226"/>
      <x:c r="R1511" s="226"/>
      <x:c r="T1511" s="226"/>
      <x:c r="V1511" s="23"/>
      <x:c r="Y1511" s="226"/>
      <x:c r="AA1511" s="226"/>
      <x:c r="AB1511" s="222"/>
      <x:c r="AE1511" s="222"/>
      <x:c r="AF1511" s="222"/>
      <x:c r="AJ1511" s="226"/>
      <x:c r="AN1511" s="226"/>
      <x:c r="AO1511" s="226"/>
      <x:c r="AS1511" s="23"/>
      <x:c r="AV1511" s="23"/>
      <x:c r="BF1511" s="226"/>
      <x:c r="BL1511" s="226"/>
      <x:c r="BM1511" s="226"/>
      <x:c r="BP1511" s="222"/>
      <x:c r="BW1511" s="226"/>
      <x:c r="BX1511" s="226"/>
      <x:c r="BY1511" s="226"/>
      <x:c r="BZ1511" s="226"/>
      <x:c r="CB1511" s="226"/>
    </x:row>
    <x:row r="1512" spans="1:80" x14ac:dyDescent="0.3">
      <x:c r="A1512" s="226"/>
      <x:c r="R1512" s="226"/>
      <x:c r="T1512" s="226"/>
      <x:c r="V1512" s="23"/>
      <x:c r="Y1512" s="226"/>
      <x:c r="AA1512" s="226"/>
      <x:c r="AB1512" s="222"/>
      <x:c r="AE1512" s="222"/>
      <x:c r="AF1512" s="222"/>
      <x:c r="AJ1512" s="226"/>
      <x:c r="AS1512" s="23"/>
      <x:c r="AV1512" s="23"/>
      <x:c r="BF1512" s="226"/>
      <x:c r="BL1512" s="226"/>
      <x:c r="BM1512" s="226"/>
      <x:c r="BP1512" s="222"/>
      <x:c r="BW1512" s="226"/>
      <x:c r="BX1512" s="226"/>
      <x:c r="BY1512" s="226"/>
      <x:c r="BZ1512" s="226"/>
      <x:c r="CB1512" s="226"/>
    </x:row>
    <x:row r="1513" spans="1:80" x14ac:dyDescent="0.3">
      <x:c r="A1513" s="226"/>
      <x:c r="R1513" s="226"/>
      <x:c r="T1513" s="226"/>
      <x:c r="V1513" s="23"/>
      <x:c r="Y1513" s="226"/>
      <x:c r="AA1513" s="226"/>
      <x:c r="AB1513" s="222"/>
      <x:c r="AE1513" s="222"/>
      <x:c r="AF1513" s="222"/>
      <x:c r="AJ1513" s="226"/>
      <x:c r="AN1513" s="226"/>
      <x:c r="AO1513" s="226"/>
      <x:c r="AP1513" s="226"/>
      <x:c r="AS1513" s="23"/>
      <x:c r="AV1513" s="23"/>
      <x:c r="BF1513" s="226"/>
      <x:c r="BL1513" s="226"/>
      <x:c r="BM1513" s="226"/>
      <x:c r="BP1513" s="222"/>
      <x:c r="BW1513" s="226"/>
      <x:c r="BX1513" s="226"/>
      <x:c r="BY1513" s="226"/>
      <x:c r="BZ1513" s="226"/>
      <x:c r="CB1513" s="226"/>
    </x:row>
    <x:row r="1514" spans="1:80" x14ac:dyDescent="0.3">
      <x:c r="A1514" s="226"/>
      <x:c r="R1514" s="226"/>
      <x:c r="T1514" s="226"/>
      <x:c r="V1514" s="23"/>
      <x:c r="Y1514" s="226"/>
      <x:c r="AA1514" s="226"/>
      <x:c r="AB1514" s="222"/>
      <x:c r="AE1514" s="222"/>
      <x:c r="AF1514" s="222"/>
      <x:c r="AJ1514" s="226"/>
      <x:c r="AN1514" s="226"/>
      <x:c r="AO1514" s="226"/>
      <x:c r="AS1514" s="23"/>
      <x:c r="AV1514" s="23"/>
      <x:c r="BF1514" s="226"/>
      <x:c r="BL1514" s="226"/>
      <x:c r="BM1514" s="226"/>
      <x:c r="BP1514" s="222"/>
      <x:c r="BW1514" s="226"/>
      <x:c r="BX1514" s="226"/>
      <x:c r="BY1514" s="226"/>
      <x:c r="BZ1514" s="226"/>
      <x:c r="CB1514" s="226"/>
    </x:row>
    <x:row r="1515" spans="1:80" x14ac:dyDescent="0.3">
      <x:c r="A1515" s="226"/>
      <x:c r="R1515" s="226"/>
      <x:c r="T1515" s="226"/>
      <x:c r="V1515" s="23"/>
      <x:c r="Y1515" s="226"/>
      <x:c r="AA1515" s="226"/>
      <x:c r="AB1515" s="222"/>
      <x:c r="AE1515" s="222"/>
      <x:c r="AF1515" s="222"/>
      <x:c r="AO1515" s="226"/>
      <x:c r="AS1515" s="23"/>
      <x:c r="AV1515" s="23"/>
      <x:c r="BF1515" s="226"/>
      <x:c r="BL1515" s="226"/>
      <x:c r="BM1515" s="226"/>
      <x:c r="BP1515" s="222"/>
      <x:c r="BW1515" s="226"/>
      <x:c r="BX1515" s="226"/>
      <x:c r="BY1515" s="226"/>
      <x:c r="BZ1515" s="226"/>
      <x:c r="CB1515" s="226"/>
    </x:row>
    <x:row r="1516" spans="1:80" x14ac:dyDescent="0.3">
      <x:c r="A1516" s="226"/>
      <x:c r="R1516" s="226"/>
      <x:c r="T1516" s="226"/>
      <x:c r="V1516" s="23"/>
      <x:c r="Y1516" s="226"/>
      <x:c r="AA1516" s="226"/>
      <x:c r="AB1516" s="222"/>
      <x:c r="AE1516" s="222"/>
      <x:c r="AF1516" s="222"/>
      <x:c r="AO1516" s="226"/>
      <x:c r="AS1516" s="23"/>
      <x:c r="AV1516" s="23"/>
      <x:c r="BF1516" s="226"/>
      <x:c r="BL1516" s="226"/>
      <x:c r="BM1516" s="226"/>
      <x:c r="BP1516" s="222"/>
      <x:c r="BW1516" s="226"/>
      <x:c r="BX1516" s="226"/>
      <x:c r="BY1516" s="226"/>
      <x:c r="BZ1516" s="226"/>
      <x:c r="CB1516" s="226"/>
    </x:row>
    <x:row r="1517" spans="1:80" x14ac:dyDescent="0.3">
      <x:c r="A1517" s="226"/>
      <x:c r="R1517" s="226"/>
      <x:c r="T1517" s="226"/>
      <x:c r="V1517" s="23"/>
      <x:c r="Y1517" s="226"/>
      <x:c r="AA1517" s="226"/>
      <x:c r="AB1517" s="222"/>
      <x:c r="AE1517" s="222"/>
      <x:c r="AF1517" s="222"/>
      <x:c r="AO1517" s="226"/>
      <x:c r="AS1517" s="23"/>
      <x:c r="AV1517" s="23"/>
      <x:c r="BF1517" s="226"/>
      <x:c r="BL1517" s="226"/>
      <x:c r="BM1517" s="226"/>
      <x:c r="BP1517" s="222"/>
      <x:c r="BW1517" s="226"/>
      <x:c r="BX1517" s="226"/>
      <x:c r="BY1517" s="226"/>
      <x:c r="BZ1517" s="226"/>
      <x:c r="CB1517" s="226"/>
    </x:row>
    <x:row r="1518" spans="1:80" x14ac:dyDescent="0.3">
      <x:c r="A1518" s="226"/>
      <x:c r="R1518" s="226"/>
      <x:c r="T1518" s="226"/>
      <x:c r="V1518" s="23"/>
      <x:c r="Y1518" s="226"/>
      <x:c r="AA1518" s="226"/>
      <x:c r="AB1518" s="222"/>
      <x:c r="AE1518" s="222"/>
      <x:c r="AF1518" s="222"/>
      <x:c r="AO1518" s="226"/>
      <x:c r="AS1518" s="23"/>
      <x:c r="AV1518" s="23"/>
      <x:c r="BF1518" s="226"/>
      <x:c r="BL1518" s="226"/>
      <x:c r="BM1518" s="226"/>
      <x:c r="BP1518" s="222"/>
      <x:c r="BW1518" s="226"/>
      <x:c r="BX1518" s="226"/>
      <x:c r="BY1518" s="226"/>
      <x:c r="BZ1518" s="226"/>
      <x:c r="CB1518" s="226"/>
    </x:row>
    <x:row r="1519" spans="1:80" x14ac:dyDescent="0.3">
      <x:c r="A1519" s="226"/>
      <x:c r="R1519" s="226"/>
      <x:c r="T1519" s="226"/>
      <x:c r="V1519" s="23"/>
      <x:c r="Y1519" s="226"/>
      <x:c r="AA1519" s="226"/>
      <x:c r="AB1519" s="222"/>
      <x:c r="AE1519" s="222"/>
      <x:c r="AF1519" s="222"/>
      <x:c r="AN1519" s="226"/>
      <x:c r="AO1519" s="226"/>
      <x:c r="AS1519" s="23"/>
      <x:c r="AV1519" s="23"/>
      <x:c r="BF1519" s="226"/>
      <x:c r="BL1519" s="226"/>
      <x:c r="BM1519" s="226"/>
      <x:c r="BP1519" s="222"/>
      <x:c r="BW1519" s="226"/>
      <x:c r="BX1519" s="226"/>
      <x:c r="BY1519" s="226"/>
      <x:c r="BZ1519" s="226"/>
      <x:c r="CB1519" s="226"/>
    </x:row>
    <x:row r="1520" spans="1:80" x14ac:dyDescent="0.3">
      <x:c r="A1520" s="226"/>
      <x:c r="R1520" s="226"/>
      <x:c r="T1520" s="226"/>
      <x:c r="V1520" s="23"/>
      <x:c r="Y1520" s="226"/>
      <x:c r="AA1520" s="226"/>
      <x:c r="AB1520" s="222"/>
      <x:c r="AE1520" s="222"/>
      <x:c r="AF1520" s="222"/>
      <x:c r="AJ1520" s="226"/>
      <x:c r="AS1520" s="23"/>
      <x:c r="AV1520" s="23"/>
      <x:c r="BF1520" s="226"/>
      <x:c r="BL1520" s="226"/>
      <x:c r="BM1520" s="226"/>
      <x:c r="BP1520" s="222"/>
      <x:c r="BW1520" s="226"/>
      <x:c r="BX1520" s="226"/>
      <x:c r="BY1520" s="226"/>
      <x:c r="BZ1520" s="226"/>
      <x:c r="CB1520" s="226"/>
    </x:row>
    <x:row r="1521" spans="1:80" x14ac:dyDescent="0.3">
      <x:c r="A1521" s="226"/>
      <x:c r="R1521" s="226"/>
      <x:c r="T1521" s="226"/>
      <x:c r="V1521" s="23"/>
      <x:c r="Y1521" s="226"/>
      <x:c r="AA1521" s="226"/>
      <x:c r="AB1521" s="222"/>
      <x:c r="AE1521" s="222"/>
      <x:c r="AF1521" s="222"/>
      <x:c r="AJ1521" s="226"/>
      <x:c r="AN1521" s="226"/>
      <x:c r="AO1521" s="226"/>
      <x:c r="AP1521" s="226"/>
      <x:c r="AS1521" s="23"/>
      <x:c r="AV1521" s="23"/>
      <x:c r="BF1521" s="226"/>
      <x:c r="BL1521" s="226"/>
      <x:c r="BM1521" s="226"/>
      <x:c r="BP1521" s="222"/>
      <x:c r="BW1521" s="226"/>
      <x:c r="BX1521" s="226"/>
      <x:c r="BY1521" s="226"/>
      <x:c r="BZ1521" s="226"/>
      <x:c r="CB1521" s="226"/>
    </x:row>
    <x:row r="1522" spans="1:80" x14ac:dyDescent="0.3">
      <x:c r="A1522" s="226"/>
      <x:c r="R1522" s="226"/>
      <x:c r="T1522" s="226"/>
      <x:c r="V1522" s="23"/>
      <x:c r="Y1522" s="226"/>
      <x:c r="AA1522" s="226"/>
      <x:c r="AB1522" s="222"/>
      <x:c r="AE1522" s="222"/>
      <x:c r="AF1522" s="222"/>
      <x:c r="AN1522" s="226"/>
      <x:c r="AO1522" s="226"/>
      <x:c r="AP1522" s="226"/>
      <x:c r="AS1522" s="23"/>
      <x:c r="AV1522" s="23"/>
      <x:c r="BF1522" s="226"/>
      <x:c r="BL1522" s="226"/>
      <x:c r="BM1522" s="226"/>
      <x:c r="BP1522" s="222"/>
      <x:c r="BW1522" s="226"/>
      <x:c r="BX1522" s="226"/>
      <x:c r="BY1522" s="226"/>
      <x:c r="BZ1522" s="226"/>
      <x:c r="CB1522" s="226"/>
    </x:row>
    <x:row r="1523" spans="1:80" x14ac:dyDescent="0.3">
      <x:c r="A1523" s="226"/>
      <x:c r="R1523" s="226"/>
      <x:c r="T1523" s="226"/>
      <x:c r="V1523" s="23"/>
      <x:c r="Y1523" s="226"/>
      <x:c r="AA1523" s="226"/>
      <x:c r="AB1523" s="222"/>
      <x:c r="AE1523" s="222"/>
      <x:c r="AF1523" s="222"/>
      <x:c r="AJ1523" s="226"/>
      <x:c r="AN1523" s="226"/>
      <x:c r="AO1523" s="226"/>
      <x:c r="AP1523" s="226"/>
      <x:c r="AS1523" s="23"/>
      <x:c r="AV1523" s="23"/>
      <x:c r="BF1523" s="226"/>
      <x:c r="BL1523" s="226"/>
      <x:c r="BM1523" s="226"/>
      <x:c r="BP1523" s="222"/>
      <x:c r="BW1523" s="226"/>
      <x:c r="BX1523" s="226"/>
      <x:c r="BY1523" s="226"/>
      <x:c r="BZ1523" s="226"/>
      <x:c r="CB1523" s="226"/>
    </x:row>
    <x:row r="1524" spans="1:80" x14ac:dyDescent="0.3">
      <x:c r="A1524" s="226"/>
      <x:c r="R1524" s="226"/>
      <x:c r="T1524" s="226"/>
      <x:c r="V1524" s="23"/>
      <x:c r="Y1524" s="226"/>
      <x:c r="AA1524" s="226"/>
      <x:c r="AB1524" s="222"/>
      <x:c r="AE1524" s="222"/>
      <x:c r="AF1524" s="222"/>
      <x:c r="AO1524" s="226"/>
      <x:c r="AS1524" s="23"/>
      <x:c r="AV1524" s="23"/>
      <x:c r="BF1524" s="226"/>
      <x:c r="BL1524" s="226"/>
      <x:c r="BM1524" s="226"/>
      <x:c r="BP1524" s="222"/>
      <x:c r="BW1524" s="226"/>
      <x:c r="BX1524" s="226"/>
      <x:c r="BY1524" s="226"/>
      <x:c r="BZ1524" s="226"/>
      <x:c r="CB1524" s="226"/>
    </x:row>
    <x:row r="1525" spans="1:80" x14ac:dyDescent="0.3">
      <x:c r="A1525" s="226"/>
      <x:c r="R1525" s="226"/>
      <x:c r="T1525" s="226"/>
      <x:c r="V1525" s="23"/>
      <x:c r="Y1525" s="226"/>
      <x:c r="AA1525" s="226"/>
      <x:c r="AB1525" s="226"/>
      <x:c r="AE1525" s="226"/>
      <x:c r="AF1525" s="226"/>
      <x:c r="AJ1525" s="226"/>
      <x:c r="AN1525" s="226"/>
      <x:c r="AO1525" s="226"/>
      <x:c r="AP1525" s="226"/>
      <x:c r="AS1525" s="23"/>
      <x:c r="AV1525" s="23"/>
      <x:c r="BF1525" s="226"/>
      <x:c r="BL1525" s="226"/>
      <x:c r="BM1525" s="226"/>
      <x:c r="BP1525" s="226"/>
      <x:c r="BW1525" s="226"/>
      <x:c r="BX1525" s="226"/>
      <x:c r="BY1525" s="226"/>
      <x:c r="BZ1525" s="226"/>
      <x:c r="CB1525" s="226"/>
    </x:row>
    <x:row r="1526" spans="1:80" x14ac:dyDescent="0.3">
      <x:c r="A1526" s="226"/>
      <x:c r="R1526" s="226"/>
      <x:c r="T1526" s="226"/>
      <x:c r="V1526" s="23"/>
      <x:c r="Y1526" s="226"/>
      <x:c r="AA1526" s="226"/>
      <x:c r="AB1526" s="222"/>
      <x:c r="AE1526" s="222"/>
      <x:c r="AF1526" s="222"/>
      <x:c r="AN1526" s="226"/>
      <x:c r="AO1526" s="226"/>
      <x:c r="AS1526" s="23"/>
      <x:c r="AV1526" s="23"/>
      <x:c r="BF1526" s="226"/>
      <x:c r="BL1526" s="226"/>
      <x:c r="BM1526" s="226"/>
      <x:c r="BP1526" s="222"/>
      <x:c r="BW1526" s="226"/>
      <x:c r="BX1526" s="226"/>
      <x:c r="BY1526" s="226"/>
      <x:c r="BZ1526" s="226"/>
      <x:c r="CB1526" s="226"/>
    </x:row>
    <x:row r="1527" spans="1:80" x14ac:dyDescent="0.3">
      <x:c r="A1527" s="226"/>
      <x:c r="R1527" s="226"/>
      <x:c r="T1527" s="226"/>
      <x:c r="V1527" s="23"/>
      <x:c r="Y1527" s="226"/>
      <x:c r="AA1527" s="226"/>
      <x:c r="AB1527" s="222"/>
      <x:c r="AE1527" s="222"/>
      <x:c r="AF1527" s="222"/>
      <x:c r="AO1527" s="226"/>
      <x:c r="AS1527" s="23"/>
      <x:c r="AV1527" s="23"/>
      <x:c r="BF1527" s="226"/>
      <x:c r="BL1527" s="226"/>
      <x:c r="BM1527" s="226"/>
      <x:c r="BP1527" s="222"/>
      <x:c r="BW1527" s="226"/>
      <x:c r="BX1527" s="226"/>
      <x:c r="BY1527" s="226"/>
      <x:c r="BZ1527" s="226"/>
      <x:c r="CB1527" s="226"/>
    </x:row>
    <x:row r="1528" spans="1:80" x14ac:dyDescent="0.3">
      <x:c r="A1528" s="226"/>
      <x:c r="R1528" s="226"/>
      <x:c r="T1528" s="226"/>
      <x:c r="V1528" s="23"/>
      <x:c r="Y1528" s="226"/>
      <x:c r="AA1528" s="226"/>
      <x:c r="AB1528" s="222"/>
      <x:c r="AE1528" s="222"/>
      <x:c r="AF1528" s="222"/>
      <x:c r="AJ1528" s="226"/>
      <x:c r="AN1528" s="226"/>
      <x:c r="AO1528" s="226"/>
      <x:c r="AP1528" s="226"/>
      <x:c r="AS1528" s="23"/>
      <x:c r="AV1528" s="23"/>
      <x:c r="BF1528" s="226"/>
      <x:c r="BL1528" s="226"/>
      <x:c r="BM1528" s="226"/>
      <x:c r="BP1528" s="222"/>
      <x:c r="BW1528" s="226"/>
      <x:c r="BX1528" s="226"/>
      <x:c r="BY1528" s="226"/>
      <x:c r="BZ1528" s="226"/>
      <x:c r="CB1528" s="226"/>
    </x:row>
    <x:row r="1529" spans="1:80" x14ac:dyDescent="0.3">
      <x:c r="A1529" s="226"/>
      <x:c r="R1529" s="226"/>
      <x:c r="T1529" s="226"/>
      <x:c r="V1529" s="23"/>
      <x:c r="Y1529" s="226"/>
      <x:c r="AA1529" s="226"/>
      <x:c r="AB1529" s="222"/>
      <x:c r="AE1529" s="222"/>
      <x:c r="AF1529" s="222"/>
      <x:c r="AS1529" s="23"/>
      <x:c r="AV1529" s="23"/>
      <x:c r="BF1529" s="226"/>
      <x:c r="BL1529" s="226"/>
      <x:c r="BM1529" s="226"/>
      <x:c r="BP1529" s="222"/>
      <x:c r="BW1529" s="226"/>
      <x:c r="BX1529" s="226"/>
      <x:c r="BY1529" s="226"/>
      <x:c r="BZ1529" s="226"/>
      <x:c r="CB1529" s="226"/>
    </x:row>
    <x:row r="1530" spans="1:80" x14ac:dyDescent="0.3">
      <x:c r="A1530" s="226"/>
      <x:c r="R1530" s="226"/>
      <x:c r="T1530" s="226"/>
      <x:c r="V1530" s="23"/>
      <x:c r="Y1530" s="226"/>
      <x:c r="AA1530" s="226"/>
      <x:c r="AB1530" s="222"/>
      <x:c r="AE1530" s="222"/>
      <x:c r="AF1530" s="222"/>
      <x:c r="AS1530" s="23"/>
      <x:c r="AV1530" s="23"/>
      <x:c r="BF1530" s="226"/>
      <x:c r="BL1530" s="226"/>
      <x:c r="BM1530" s="226"/>
      <x:c r="BP1530" s="222"/>
      <x:c r="BW1530" s="226"/>
      <x:c r="BX1530" s="226"/>
      <x:c r="BY1530" s="226"/>
      <x:c r="BZ1530" s="226"/>
      <x:c r="CB1530" s="226"/>
    </x:row>
    <x:row r="1531" spans="1:80" x14ac:dyDescent="0.3">
      <x:c r="A1531" s="226"/>
      <x:c r="R1531" s="226"/>
      <x:c r="T1531" s="226"/>
      <x:c r="V1531" s="23"/>
      <x:c r="Y1531" s="226"/>
      <x:c r="AA1531" s="226"/>
      <x:c r="AB1531" s="222"/>
      <x:c r="AE1531" s="222"/>
      <x:c r="AF1531" s="222"/>
      <x:c r="AJ1531" s="226"/>
      <x:c r="AS1531" s="23"/>
      <x:c r="AV1531" s="23"/>
      <x:c r="BF1531" s="226"/>
      <x:c r="BL1531" s="226"/>
      <x:c r="BM1531" s="226"/>
      <x:c r="BP1531" s="222"/>
      <x:c r="BW1531" s="226"/>
      <x:c r="BX1531" s="226"/>
      <x:c r="BY1531" s="226"/>
      <x:c r="BZ1531" s="226"/>
      <x:c r="CB1531" s="226"/>
    </x:row>
    <x:row r="1532" spans="1:80" x14ac:dyDescent="0.3">
      <x:c r="A1532" s="226"/>
      <x:c r="R1532" s="226"/>
      <x:c r="T1532" s="226"/>
      <x:c r="V1532" s="23"/>
      <x:c r="Y1532" s="226"/>
      <x:c r="AA1532" s="226"/>
      <x:c r="AB1532" s="222"/>
      <x:c r="AE1532" s="222"/>
      <x:c r="AF1532" s="222"/>
      <x:c r="AJ1532" s="226"/>
      <x:c r="AO1532" s="226"/>
      <x:c r="AS1532" s="23"/>
      <x:c r="AV1532" s="23"/>
      <x:c r="BF1532" s="226"/>
      <x:c r="BL1532" s="226"/>
      <x:c r="BM1532" s="226"/>
      <x:c r="BP1532" s="222"/>
      <x:c r="BW1532" s="226"/>
      <x:c r="BX1532" s="226"/>
      <x:c r="BY1532" s="226"/>
      <x:c r="BZ1532" s="226"/>
      <x:c r="CB1532" s="226"/>
    </x:row>
    <x:row r="1533" spans="1:80" x14ac:dyDescent="0.3">
      <x:c r="A1533" s="226"/>
      <x:c r="R1533" s="226"/>
      <x:c r="T1533" s="226"/>
      <x:c r="V1533" s="23"/>
      <x:c r="Y1533" s="226"/>
      <x:c r="AA1533" s="226"/>
      <x:c r="AB1533" s="222"/>
      <x:c r="AE1533" s="222"/>
      <x:c r="AF1533" s="222"/>
      <x:c r="AJ1533" s="226"/>
      <x:c r="AN1533" s="226"/>
      <x:c r="AO1533" s="226"/>
      <x:c r="AP1533" s="226"/>
      <x:c r="AS1533" s="23"/>
      <x:c r="AV1533" s="23"/>
      <x:c r="BF1533" s="226"/>
      <x:c r="BL1533" s="226"/>
      <x:c r="BM1533" s="226"/>
      <x:c r="BP1533" s="222"/>
      <x:c r="BW1533" s="226"/>
      <x:c r="BX1533" s="226"/>
      <x:c r="BY1533" s="226"/>
      <x:c r="BZ1533" s="226"/>
      <x:c r="CB1533" s="226"/>
    </x:row>
    <x:row r="1534" spans="1:80" x14ac:dyDescent="0.3">
      <x:c r="A1534" s="226"/>
      <x:c r="R1534" s="226"/>
      <x:c r="T1534" s="226"/>
      <x:c r="V1534" s="23"/>
      <x:c r="Y1534" s="226"/>
      <x:c r="AA1534" s="226"/>
      <x:c r="AB1534" s="222"/>
      <x:c r="AE1534" s="222"/>
      <x:c r="AF1534" s="222"/>
      <x:c r="AN1534" s="226"/>
      <x:c r="AO1534" s="226"/>
      <x:c r="AS1534" s="23"/>
      <x:c r="AV1534" s="23"/>
      <x:c r="BF1534" s="226"/>
      <x:c r="BL1534" s="226"/>
      <x:c r="BM1534" s="226"/>
      <x:c r="BP1534" s="222"/>
      <x:c r="BW1534" s="226"/>
      <x:c r="BX1534" s="226"/>
      <x:c r="BY1534" s="226"/>
      <x:c r="BZ1534" s="226"/>
      <x:c r="CB1534" s="226"/>
    </x:row>
    <x:row r="1535" spans="1:80" x14ac:dyDescent="0.3">
      <x:c r="A1535" s="226"/>
      <x:c r="R1535" s="226"/>
      <x:c r="T1535" s="226"/>
      <x:c r="V1535" s="23"/>
      <x:c r="Y1535" s="226"/>
      <x:c r="AA1535" s="226"/>
      <x:c r="AB1535" s="222"/>
      <x:c r="AE1535" s="222"/>
      <x:c r="AF1535" s="222"/>
      <x:c r="AO1535" s="226"/>
      <x:c r="AS1535" s="23"/>
      <x:c r="AV1535" s="23"/>
      <x:c r="BF1535" s="226"/>
      <x:c r="BL1535" s="226"/>
      <x:c r="BM1535" s="226"/>
      <x:c r="BP1535" s="222"/>
      <x:c r="BW1535" s="226"/>
      <x:c r="BX1535" s="226"/>
      <x:c r="BY1535" s="226"/>
      <x:c r="BZ1535" s="226"/>
      <x:c r="CB1535" s="226"/>
    </x:row>
    <x:row r="1536" spans="1:80" x14ac:dyDescent="0.3">
      <x:c r="A1536" s="226"/>
      <x:c r="R1536" s="226"/>
      <x:c r="T1536" s="226"/>
      <x:c r="V1536" s="23"/>
      <x:c r="Y1536" s="226"/>
      <x:c r="AA1536" s="226"/>
      <x:c r="AB1536" s="222"/>
      <x:c r="AE1536" s="222"/>
      <x:c r="AF1536" s="222"/>
      <x:c r="AN1536" s="226"/>
      <x:c r="AO1536" s="226"/>
      <x:c r="AS1536" s="23"/>
      <x:c r="AV1536" s="23"/>
      <x:c r="BF1536" s="226"/>
      <x:c r="BL1536" s="226"/>
      <x:c r="BM1536" s="226"/>
      <x:c r="BP1536" s="222"/>
      <x:c r="BW1536" s="226"/>
      <x:c r="BX1536" s="226"/>
      <x:c r="BY1536" s="226"/>
      <x:c r="BZ1536" s="226"/>
      <x:c r="CB1536" s="226"/>
    </x:row>
    <x:row r="1537" spans="1:80" x14ac:dyDescent="0.3">
      <x:c r="A1537" s="226"/>
      <x:c r="R1537" s="226"/>
      <x:c r="T1537" s="226"/>
      <x:c r="V1537" s="23"/>
      <x:c r="Y1537" s="226"/>
      <x:c r="AA1537" s="226"/>
      <x:c r="AB1537" s="222"/>
      <x:c r="AE1537" s="222"/>
      <x:c r="AF1537" s="222"/>
      <x:c r="AN1537" s="226"/>
      <x:c r="AO1537" s="226"/>
      <x:c r="AP1537" s="226"/>
      <x:c r="AS1537" s="23"/>
      <x:c r="AV1537" s="23"/>
      <x:c r="BF1537" s="226"/>
      <x:c r="BL1537" s="226"/>
      <x:c r="BM1537" s="226"/>
      <x:c r="BP1537" s="222"/>
      <x:c r="BW1537" s="226"/>
      <x:c r="BX1537" s="226"/>
      <x:c r="BY1537" s="226"/>
      <x:c r="BZ1537" s="226"/>
      <x:c r="CB1537" s="226"/>
    </x:row>
    <x:row r="1538" spans="1:80" x14ac:dyDescent="0.3">
      <x:c r="A1538" s="226"/>
      <x:c r="R1538" s="226"/>
      <x:c r="T1538" s="226"/>
      <x:c r="V1538" s="23"/>
      <x:c r="Y1538" s="226"/>
      <x:c r="AA1538" s="226"/>
      <x:c r="AB1538" s="222"/>
      <x:c r="AE1538" s="222"/>
      <x:c r="AF1538" s="222"/>
      <x:c r="AJ1538" s="226"/>
      <x:c r="AN1538" s="226"/>
      <x:c r="AO1538" s="226"/>
      <x:c r="AP1538" s="226"/>
      <x:c r="AS1538" s="23"/>
      <x:c r="AV1538" s="23"/>
      <x:c r="BF1538" s="226"/>
      <x:c r="BL1538" s="226"/>
      <x:c r="BM1538" s="226"/>
      <x:c r="BP1538" s="222"/>
      <x:c r="BW1538" s="226"/>
      <x:c r="BX1538" s="226"/>
      <x:c r="BY1538" s="226"/>
      <x:c r="BZ1538" s="226"/>
      <x:c r="CB1538" s="226"/>
    </x:row>
    <x:row r="1539" spans="1:80" x14ac:dyDescent="0.3">
      <x:c r="A1539" s="226"/>
      <x:c r="R1539" s="226"/>
      <x:c r="T1539" s="226"/>
      <x:c r="V1539" s="23"/>
      <x:c r="Y1539" s="226"/>
      <x:c r="AA1539" s="226"/>
      <x:c r="AB1539" s="222"/>
      <x:c r="AE1539" s="222"/>
      <x:c r="AF1539" s="222"/>
      <x:c r="AN1539" s="226"/>
      <x:c r="AO1539" s="226"/>
      <x:c r="AS1539" s="23"/>
      <x:c r="AV1539" s="23"/>
      <x:c r="BF1539" s="226"/>
      <x:c r="BL1539" s="226"/>
      <x:c r="BM1539" s="226"/>
      <x:c r="BP1539" s="222"/>
      <x:c r="BW1539" s="226"/>
      <x:c r="BX1539" s="226"/>
      <x:c r="BY1539" s="226"/>
      <x:c r="BZ1539" s="226"/>
      <x:c r="CB1539" s="226"/>
    </x:row>
    <x:row r="1540" spans="1:80" x14ac:dyDescent="0.3">
      <x:c r="A1540" s="226"/>
      <x:c r="R1540" s="226"/>
      <x:c r="T1540" s="226"/>
      <x:c r="V1540" s="23"/>
      <x:c r="Y1540" s="226"/>
      <x:c r="AA1540" s="226"/>
      <x:c r="AB1540" s="222"/>
      <x:c r="AE1540" s="222"/>
      <x:c r="AF1540" s="222"/>
      <x:c r="AS1540" s="23"/>
      <x:c r="AV1540" s="23"/>
      <x:c r="BF1540" s="226"/>
      <x:c r="BL1540" s="226"/>
      <x:c r="BM1540" s="226"/>
      <x:c r="BP1540" s="222"/>
      <x:c r="BW1540" s="226"/>
      <x:c r="BX1540" s="226"/>
      <x:c r="BY1540" s="226"/>
      <x:c r="BZ1540" s="226"/>
      <x:c r="CB1540" s="226"/>
    </x:row>
    <x:row r="1541" spans="1:80" x14ac:dyDescent="0.3">
      <x:c r="A1541" s="226"/>
      <x:c r="R1541" s="226"/>
      <x:c r="T1541" s="226"/>
      <x:c r="V1541" s="23"/>
      <x:c r="Y1541" s="226"/>
      <x:c r="AA1541" s="226"/>
      <x:c r="AB1541" s="222"/>
      <x:c r="AE1541" s="222"/>
      <x:c r="AF1541" s="222"/>
      <x:c r="AJ1541" s="226"/>
      <x:c r="AN1541" s="226"/>
      <x:c r="AO1541" s="226"/>
      <x:c r="AS1541" s="23"/>
      <x:c r="AV1541" s="23"/>
      <x:c r="BF1541" s="226"/>
      <x:c r="BL1541" s="226"/>
      <x:c r="BM1541" s="226"/>
      <x:c r="BP1541" s="222"/>
      <x:c r="BW1541" s="226"/>
      <x:c r="BX1541" s="226"/>
      <x:c r="BY1541" s="226"/>
      <x:c r="BZ1541" s="226"/>
      <x:c r="CB1541" s="226"/>
    </x:row>
    <x:row r="1542" spans="1:80" x14ac:dyDescent="0.3">
      <x:c r="A1542" s="226"/>
      <x:c r="R1542" s="226"/>
      <x:c r="T1542" s="226"/>
      <x:c r="V1542" s="23"/>
      <x:c r="Y1542" s="226"/>
      <x:c r="AA1542" s="226"/>
      <x:c r="AB1542" s="222"/>
      <x:c r="AE1542" s="222"/>
      <x:c r="AF1542" s="222"/>
      <x:c r="AJ1542" s="226"/>
      <x:c r="AO1542" s="226"/>
      <x:c r="AS1542" s="23"/>
      <x:c r="AV1542" s="23"/>
      <x:c r="BF1542" s="226"/>
      <x:c r="BL1542" s="226"/>
      <x:c r="BM1542" s="226"/>
      <x:c r="BP1542" s="222"/>
      <x:c r="BW1542" s="226"/>
      <x:c r="BX1542" s="226"/>
      <x:c r="BY1542" s="226"/>
      <x:c r="BZ1542" s="226"/>
      <x:c r="CB1542" s="226"/>
    </x:row>
    <x:row r="1543" spans="1:80" x14ac:dyDescent="0.3">
      <x:c r="A1543" s="226"/>
      <x:c r="R1543" s="226"/>
      <x:c r="T1543" s="226"/>
      <x:c r="V1543" s="23"/>
      <x:c r="Y1543" s="226"/>
      <x:c r="AA1543" s="226"/>
      <x:c r="AB1543" s="222"/>
      <x:c r="AE1543" s="222"/>
      <x:c r="AF1543" s="222"/>
      <x:c r="AO1543" s="226"/>
      <x:c r="AS1543" s="23"/>
      <x:c r="AV1543" s="23"/>
      <x:c r="BF1543" s="226"/>
      <x:c r="BL1543" s="226"/>
      <x:c r="BM1543" s="226"/>
      <x:c r="BP1543" s="222"/>
      <x:c r="BW1543" s="226"/>
      <x:c r="BX1543" s="226"/>
      <x:c r="BY1543" s="226"/>
      <x:c r="BZ1543" s="226"/>
      <x:c r="CB1543" s="226"/>
    </x:row>
    <x:row r="1544" spans="1:80" x14ac:dyDescent="0.3">
      <x:c r="A1544" s="226"/>
      <x:c r="R1544" s="226"/>
      <x:c r="T1544" s="226"/>
      <x:c r="V1544" s="23"/>
      <x:c r="Y1544" s="226"/>
      <x:c r="AA1544" s="226"/>
      <x:c r="AB1544" s="222"/>
      <x:c r="AE1544" s="222"/>
      <x:c r="AF1544" s="222"/>
      <x:c r="AJ1544" s="226"/>
      <x:c r="AO1544" s="226"/>
      <x:c r="AP1544" s="226"/>
      <x:c r="AS1544" s="23"/>
      <x:c r="AV1544" s="23"/>
      <x:c r="BF1544" s="226"/>
      <x:c r="BL1544" s="226"/>
      <x:c r="BM1544" s="226"/>
      <x:c r="BP1544" s="222"/>
      <x:c r="BW1544" s="226"/>
      <x:c r="BX1544" s="226"/>
      <x:c r="BY1544" s="226"/>
      <x:c r="BZ1544" s="226"/>
      <x:c r="CB1544" s="226"/>
    </x:row>
    <x:row r="1545" spans="1:80" x14ac:dyDescent="0.3">
      <x:c r="A1545" s="226"/>
      <x:c r="R1545" s="226"/>
      <x:c r="T1545" s="226"/>
      <x:c r="V1545" s="23"/>
      <x:c r="Y1545" s="226"/>
      <x:c r="AA1545" s="226"/>
      <x:c r="AB1545" s="222"/>
      <x:c r="AE1545" s="222"/>
      <x:c r="AF1545" s="222"/>
      <x:c r="AJ1545" s="226"/>
      <x:c r="AN1545" s="226"/>
      <x:c r="AO1545" s="226"/>
      <x:c r="AP1545" s="226"/>
      <x:c r="AS1545" s="23"/>
      <x:c r="AV1545" s="23"/>
      <x:c r="BF1545" s="226"/>
      <x:c r="BL1545" s="226"/>
      <x:c r="BM1545" s="226"/>
      <x:c r="BP1545" s="222"/>
      <x:c r="BW1545" s="226"/>
      <x:c r="BX1545" s="226"/>
      <x:c r="BY1545" s="226"/>
      <x:c r="BZ1545" s="226"/>
      <x:c r="CB1545" s="226"/>
    </x:row>
    <x:row r="1546" spans="1:80" x14ac:dyDescent="0.3">
      <x:c r="A1546" s="226"/>
      <x:c r="R1546" s="226"/>
      <x:c r="T1546" s="226"/>
      <x:c r="V1546" s="23"/>
      <x:c r="Y1546" s="226"/>
      <x:c r="AA1546" s="226"/>
      <x:c r="AB1546" s="222"/>
      <x:c r="AE1546" s="222"/>
      <x:c r="AF1546" s="222"/>
      <x:c r="AJ1546" s="226"/>
      <x:c r="AN1546" s="226"/>
      <x:c r="AO1546" s="226"/>
      <x:c r="AP1546" s="226"/>
      <x:c r="AS1546" s="23"/>
      <x:c r="AV1546" s="23"/>
      <x:c r="BF1546" s="226"/>
      <x:c r="BL1546" s="226"/>
      <x:c r="BM1546" s="226"/>
      <x:c r="BP1546" s="222"/>
      <x:c r="BW1546" s="226"/>
      <x:c r="BX1546" s="226"/>
      <x:c r="BY1546" s="226"/>
      <x:c r="BZ1546" s="226"/>
      <x:c r="CB1546" s="226"/>
    </x:row>
    <x:row r="1547" spans="1:80" x14ac:dyDescent="0.3">
      <x:c r="A1547" s="226"/>
      <x:c r="R1547" s="226"/>
      <x:c r="T1547" s="226"/>
      <x:c r="V1547" s="23"/>
      <x:c r="Y1547" s="226"/>
      <x:c r="AA1547" s="226"/>
      <x:c r="AB1547" s="222"/>
      <x:c r="AE1547" s="222"/>
      <x:c r="AF1547" s="222"/>
      <x:c r="AN1547" s="226"/>
      <x:c r="AO1547" s="226"/>
      <x:c r="AS1547" s="23"/>
      <x:c r="AV1547" s="23"/>
      <x:c r="BF1547" s="226"/>
      <x:c r="BL1547" s="226"/>
      <x:c r="BM1547" s="226"/>
      <x:c r="BP1547" s="222"/>
      <x:c r="BW1547" s="226"/>
      <x:c r="BX1547" s="226"/>
      <x:c r="BY1547" s="226"/>
      <x:c r="BZ1547" s="226"/>
      <x:c r="CB1547" s="226"/>
    </x:row>
    <x:row r="1548" spans="1:80" x14ac:dyDescent="0.3">
      <x:c r="A1548" s="226"/>
      <x:c r="R1548" s="226"/>
      <x:c r="T1548" s="226"/>
      <x:c r="V1548" s="23"/>
      <x:c r="Y1548" s="226"/>
      <x:c r="AA1548" s="226"/>
      <x:c r="AB1548" s="222"/>
      <x:c r="AE1548" s="222"/>
      <x:c r="AF1548" s="222"/>
      <x:c r="AJ1548" s="226"/>
      <x:c r="AO1548" s="226"/>
      <x:c r="AS1548" s="23"/>
      <x:c r="AV1548" s="23"/>
      <x:c r="BF1548" s="226"/>
      <x:c r="BL1548" s="226"/>
      <x:c r="BM1548" s="226"/>
      <x:c r="BP1548" s="222"/>
      <x:c r="BW1548" s="226"/>
      <x:c r="BX1548" s="226"/>
      <x:c r="BY1548" s="226"/>
      <x:c r="BZ1548" s="226"/>
      <x:c r="CB1548" s="226"/>
    </x:row>
    <x:row r="1549" spans="1:80" x14ac:dyDescent="0.3">
      <x:c r="A1549" s="226"/>
      <x:c r="R1549" s="226"/>
      <x:c r="T1549" s="226"/>
      <x:c r="V1549" s="23"/>
      <x:c r="Y1549" s="226"/>
      <x:c r="AA1549" s="226"/>
      <x:c r="AB1549" s="222"/>
      <x:c r="AE1549" s="222"/>
      <x:c r="AF1549" s="222"/>
      <x:c r="AO1549" s="226"/>
      <x:c r="AS1549" s="23"/>
      <x:c r="AV1549" s="23"/>
      <x:c r="BF1549" s="226"/>
      <x:c r="BL1549" s="226"/>
      <x:c r="BM1549" s="226"/>
      <x:c r="BP1549" s="222"/>
      <x:c r="BW1549" s="226"/>
      <x:c r="BX1549" s="226"/>
      <x:c r="BY1549" s="226"/>
      <x:c r="BZ1549" s="226"/>
      <x:c r="CB1549" s="226"/>
    </x:row>
    <x:row r="1550" spans="1:80" x14ac:dyDescent="0.3">
      <x:c r="A1550" s="226"/>
      <x:c r="R1550" s="226"/>
      <x:c r="T1550" s="226"/>
      <x:c r="V1550" s="23"/>
      <x:c r="Y1550" s="226"/>
      <x:c r="AA1550" s="226"/>
      <x:c r="AB1550" s="222"/>
      <x:c r="AE1550" s="222"/>
      <x:c r="AF1550" s="222"/>
      <x:c r="AJ1550" s="226"/>
      <x:c r="AS1550" s="23"/>
      <x:c r="AV1550" s="23"/>
      <x:c r="BF1550" s="226"/>
      <x:c r="BL1550" s="226"/>
      <x:c r="BM1550" s="226"/>
      <x:c r="BP1550" s="222"/>
      <x:c r="BW1550" s="226"/>
      <x:c r="BX1550" s="226"/>
      <x:c r="BY1550" s="226"/>
      <x:c r="BZ1550" s="226"/>
      <x:c r="CB1550" s="226"/>
    </x:row>
    <x:row r="1551" spans="1:80" x14ac:dyDescent="0.3">
      <x:c r="A1551" s="226"/>
      <x:c r="R1551" s="226"/>
      <x:c r="T1551" s="226"/>
      <x:c r="V1551" s="23"/>
      <x:c r="Y1551" s="226"/>
      <x:c r="AA1551" s="226"/>
      <x:c r="AB1551" s="222"/>
      <x:c r="AE1551" s="222"/>
      <x:c r="AF1551" s="222"/>
      <x:c r="AJ1551" s="226"/>
      <x:c r="AO1551" s="226"/>
      <x:c r="AS1551" s="23"/>
      <x:c r="AV1551" s="23"/>
      <x:c r="BF1551" s="226"/>
      <x:c r="BL1551" s="226"/>
      <x:c r="BM1551" s="226"/>
      <x:c r="BP1551" s="222"/>
      <x:c r="BW1551" s="226"/>
      <x:c r="BX1551" s="226"/>
      <x:c r="BY1551" s="226"/>
      <x:c r="BZ1551" s="226"/>
      <x:c r="CB1551" s="226"/>
    </x:row>
    <x:row r="1552" spans="1:80" x14ac:dyDescent="0.3">
      <x:c r="A1552" s="226"/>
      <x:c r="R1552" s="226"/>
      <x:c r="T1552" s="226"/>
      <x:c r="V1552" s="23"/>
      <x:c r="Y1552" s="226"/>
      <x:c r="AA1552" s="226"/>
      <x:c r="AB1552" s="222"/>
      <x:c r="AE1552" s="222"/>
      <x:c r="AF1552" s="222"/>
      <x:c r="AS1552" s="23"/>
      <x:c r="AV1552" s="23"/>
      <x:c r="BF1552" s="226"/>
      <x:c r="BL1552" s="226"/>
      <x:c r="BM1552" s="226"/>
      <x:c r="BP1552" s="222"/>
      <x:c r="BW1552" s="226"/>
      <x:c r="BX1552" s="226"/>
      <x:c r="BY1552" s="226"/>
      <x:c r="BZ1552" s="226"/>
      <x:c r="CB1552" s="226"/>
    </x:row>
    <x:row r="1553" spans="1:80" x14ac:dyDescent="0.3">
      <x:c r="A1553" s="226"/>
      <x:c r="R1553" s="226"/>
      <x:c r="T1553" s="226"/>
      <x:c r="V1553" s="23"/>
      <x:c r="Y1553" s="226"/>
      <x:c r="AA1553" s="226"/>
      <x:c r="AB1553" s="222"/>
      <x:c r="AE1553" s="222"/>
      <x:c r="AF1553" s="222"/>
      <x:c r="AJ1553" s="226"/>
      <x:c r="AO1553" s="226"/>
      <x:c r="AS1553" s="23"/>
      <x:c r="AV1553" s="23"/>
      <x:c r="BF1553" s="226"/>
      <x:c r="BL1553" s="226"/>
      <x:c r="BM1553" s="226"/>
      <x:c r="BP1553" s="222"/>
      <x:c r="BW1553" s="226"/>
      <x:c r="BX1553" s="226"/>
      <x:c r="BY1553" s="226"/>
      <x:c r="BZ1553" s="226"/>
      <x:c r="CB1553" s="226"/>
    </x:row>
    <x:row r="1554" spans="1:80" x14ac:dyDescent="0.3">
      <x:c r="A1554" s="226"/>
      <x:c r="R1554" s="226"/>
      <x:c r="T1554" s="226"/>
      <x:c r="V1554" s="23"/>
      <x:c r="Y1554" s="226"/>
      <x:c r="AA1554" s="226"/>
      <x:c r="AB1554" s="222"/>
      <x:c r="AE1554" s="222"/>
      <x:c r="AF1554" s="222"/>
      <x:c r="AS1554" s="23"/>
      <x:c r="AV1554" s="23"/>
      <x:c r="BF1554" s="226"/>
      <x:c r="BL1554" s="226"/>
      <x:c r="BM1554" s="226"/>
      <x:c r="BP1554" s="222"/>
      <x:c r="BW1554" s="226"/>
      <x:c r="BX1554" s="226"/>
      <x:c r="BY1554" s="226"/>
      <x:c r="BZ1554" s="226"/>
      <x:c r="CB1554" s="226"/>
    </x:row>
    <x:row r="1555" spans="1:80" x14ac:dyDescent="0.3">
      <x:c r="A1555" s="226"/>
      <x:c r="R1555" s="226"/>
      <x:c r="T1555" s="226"/>
      <x:c r="V1555" s="23"/>
      <x:c r="Y1555" s="226"/>
      <x:c r="AA1555" s="226"/>
      <x:c r="AB1555" s="222"/>
      <x:c r="AE1555" s="222"/>
      <x:c r="AF1555" s="222"/>
      <x:c r="AJ1555" s="148"/>
      <x:c r="AO1555" s="226"/>
      <x:c r="AS1555" s="23"/>
      <x:c r="AV1555" s="23"/>
      <x:c r="BF1555" s="226"/>
      <x:c r="BL1555" s="226"/>
      <x:c r="BM1555" s="226"/>
      <x:c r="BP1555" s="222"/>
      <x:c r="BW1555" s="226"/>
      <x:c r="BX1555" s="226"/>
      <x:c r="BY1555" s="226"/>
      <x:c r="BZ1555" s="226"/>
      <x:c r="CB1555" s="226"/>
    </x:row>
    <x:row r="1556" spans="1:80" x14ac:dyDescent="0.3">
      <x:c r="A1556" s="226"/>
      <x:c r="R1556" s="226"/>
      <x:c r="T1556" s="226"/>
      <x:c r="V1556" s="23"/>
      <x:c r="Y1556" s="226"/>
      <x:c r="AA1556" s="226"/>
      <x:c r="AB1556" s="222"/>
      <x:c r="AE1556" s="222"/>
      <x:c r="AF1556" s="222"/>
      <x:c r="AO1556" s="226"/>
      <x:c r="AS1556" s="23"/>
      <x:c r="AV1556" s="23"/>
      <x:c r="BF1556" s="226"/>
      <x:c r="BL1556" s="226"/>
      <x:c r="BM1556" s="226"/>
      <x:c r="BP1556" s="222"/>
      <x:c r="BW1556" s="226"/>
      <x:c r="BX1556" s="226"/>
      <x:c r="BY1556" s="226"/>
      <x:c r="BZ1556" s="226"/>
      <x:c r="CB1556" s="226"/>
    </x:row>
    <x:row r="1557" spans="1:80" x14ac:dyDescent="0.3">
      <x:c r="A1557" s="226"/>
      <x:c r="R1557" s="226"/>
      <x:c r="T1557" s="226"/>
      <x:c r="V1557" s="23"/>
      <x:c r="Y1557" s="222"/>
      <x:c r="AA1557" s="226"/>
      <x:c r="AB1557" s="222"/>
      <x:c r="AE1557" s="226"/>
      <x:c r="AF1557" s="226"/>
      <x:c r="AS1557" s="23"/>
      <x:c r="AV1557" s="23"/>
      <x:c r="BF1557" s="226"/>
      <x:c r="BL1557" s="226"/>
      <x:c r="BM1557" s="226"/>
      <x:c r="BP1557" s="226"/>
      <x:c r="BW1557" s="226"/>
      <x:c r="BX1557" s="226"/>
      <x:c r="BY1557" s="226"/>
      <x:c r="BZ1557" s="226"/>
      <x:c r="CB1557" s="226"/>
    </x:row>
    <x:row r="1558" spans="1:80" x14ac:dyDescent="0.3">
      <x:c r="A1558" s="226"/>
      <x:c r="R1558" s="226"/>
      <x:c r="T1558" s="226"/>
      <x:c r="V1558" s="23"/>
      <x:c r="Y1558" s="226"/>
      <x:c r="AA1558" s="222"/>
      <x:c r="AB1558" s="222"/>
      <x:c r="AE1558" s="226"/>
      <x:c r="AF1558" s="222"/>
      <x:c r="AS1558" s="23"/>
      <x:c r="AV1558" s="23"/>
      <x:c r="BF1558" s="226"/>
      <x:c r="BL1558" s="226"/>
      <x:c r="BM1558" s="226"/>
      <x:c r="BP1558" s="222"/>
      <x:c r="BW1558" s="226"/>
      <x:c r="BX1558" s="222"/>
      <x:c r="BY1558" s="226"/>
      <x:c r="BZ1558" s="226"/>
      <x:c r="CB1558" s="226"/>
    </x:row>
    <x:row r="1559" spans="1:80" x14ac:dyDescent="0.3">
      <x:c r="A1559" s="226"/>
      <x:c r="R1559" s="226"/>
      <x:c r="T1559" s="226"/>
      <x:c r="V1559" s="23"/>
      <x:c r="Y1559" s="226"/>
      <x:c r="AA1559" s="226"/>
      <x:c r="AB1559" s="222"/>
      <x:c r="AE1559" s="222"/>
      <x:c r="AF1559" s="222"/>
      <x:c r="AJ1559" s="226"/>
      <x:c r="AS1559" s="23"/>
      <x:c r="AV1559" s="23"/>
      <x:c r="BF1559" s="226"/>
      <x:c r="BL1559" s="226"/>
      <x:c r="BM1559" s="226"/>
      <x:c r="BP1559" s="222"/>
      <x:c r="BW1559" s="226"/>
      <x:c r="BX1559" s="226"/>
      <x:c r="BY1559" s="226"/>
      <x:c r="BZ1559" s="226"/>
      <x:c r="CB1559" s="226"/>
    </x:row>
    <x:row r="1560" spans="1:80" x14ac:dyDescent="0.3">
      <x:c r="A1560" s="226"/>
      <x:c r="R1560" s="226"/>
      <x:c r="T1560" s="226"/>
      <x:c r="V1560" s="23"/>
      <x:c r="Y1560" s="226"/>
      <x:c r="AA1560" s="226"/>
      <x:c r="AB1560" s="226"/>
      <x:c r="AE1560" s="222"/>
      <x:c r="AF1560" s="226"/>
      <x:c r="AJ1560" s="226"/>
      <x:c r="AS1560" s="23"/>
      <x:c r="AV1560" s="23"/>
      <x:c r="BF1560" s="226"/>
      <x:c r="BL1560" s="226"/>
      <x:c r="BM1560" s="226"/>
      <x:c r="BP1560" s="226"/>
      <x:c r="BW1560" s="226"/>
      <x:c r="BX1560" s="226"/>
      <x:c r="BY1560" s="226"/>
      <x:c r="BZ1560" s="226"/>
      <x:c r="CB1560" s="226"/>
    </x:row>
    <x:row r="1561" spans="1:80" x14ac:dyDescent="0.3">
      <x:c r="A1561" s="226"/>
      <x:c r="R1561" s="226"/>
      <x:c r="T1561" s="226"/>
      <x:c r="V1561" s="23"/>
      <x:c r="Y1561" s="226"/>
      <x:c r="AA1561" s="226"/>
      <x:c r="AB1561" s="222"/>
      <x:c r="AE1561" s="222"/>
      <x:c r="AF1561" s="222"/>
      <x:c r="AS1561" s="23"/>
      <x:c r="AV1561" s="23"/>
      <x:c r="BF1561" s="226"/>
      <x:c r="BL1561" s="226"/>
      <x:c r="BM1561" s="226"/>
      <x:c r="BP1561" s="222"/>
      <x:c r="BW1561" s="226"/>
      <x:c r="BX1561" s="226"/>
      <x:c r="BY1561" s="226"/>
      <x:c r="BZ1561" s="226"/>
      <x:c r="CB1561" s="226"/>
    </x:row>
    <x:row r="1562" spans="1:80" x14ac:dyDescent="0.3">
      <x:c r="A1562" s="226"/>
      <x:c r="R1562" s="226"/>
      <x:c r="T1562" s="226"/>
      <x:c r="V1562" s="23"/>
      <x:c r="Y1562" s="226"/>
      <x:c r="AA1562" s="226"/>
      <x:c r="AB1562" s="222"/>
      <x:c r="AE1562" s="222"/>
      <x:c r="AF1562" s="222"/>
      <x:c r="AJ1562" s="226"/>
      <x:c r="AO1562" s="226"/>
      <x:c r="AS1562" s="23"/>
      <x:c r="AV1562" s="23"/>
      <x:c r="BF1562" s="226"/>
      <x:c r="BL1562" s="226"/>
      <x:c r="BM1562" s="226"/>
      <x:c r="BP1562" s="222"/>
      <x:c r="BW1562" s="226"/>
      <x:c r="BX1562" s="226"/>
      <x:c r="BY1562" s="226"/>
      <x:c r="BZ1562" s="226"/>
      <x:c r="CB1562" s="226"/>
    </x:row>
    <x:row r="1563" spans="1:80" x14ac:dyDescent="0.3">
      <x:c r="A1563" s="226"/>
      <x:c r="R1563" s="226"/>
      <x:c r="T1563" s="226"/>
      <x:c r="V1563" s="23"/>
      <x:c r="Y1563" s="226"/>
      <x:c r="AA1563" s="226"/>
      <x:c r="AB1563" s="222"/>
      <x:c r="AE1563" s="222"/>
      <x:c r="AF1563" s="222"/>
      <x:c r="AJ1563" s="226"/>
      <x:c r="AO1563" s="226"/>
      <x:c r="AS1563" s="23"/>
      <x:c r="AV1563" s="23"/>
      <x:c r="BF1563" s="226"/>
      <x:c r="BL1563" s="226"/>
      <x:c r="BM1563" s="226"/>
      <x:c r="BP1563" s="222"/>
      <x:c r="BW1563" s="226"/>
      <x:c r="BX1563" s="226"/>
      <x:c r="BY1563" s="226"/>
      <x:c r="BZ1563" s="226"/>
      <x:c r="CB1563" s="226"/>
    </x:row>
    <x:row r="1564" spans="1:80" x14ac:dyDescent="0.3">
      <x:c r="A1564" s="226"/>
      <x:c r="R1564" s="226"/>
      <x:c r="T1564" s="226"/>
      <x:c r="V1564" s="23"/>
      <x:c r="Y1564" s="226"/>
      <x:c r="AA1564" s="226"/>
      <x:c r="AB1564" s="222"/>
      <x:c r="AE1564" s="222"/>
      <x:c r="AF1564" s="222"/>
      <x:c r="AS1564" s="23"/>
      <x:c r="AV1564" s="23"/>
      <x:c r="BF1564" s="226"/>
      <x:c r="BL1564" s="226"/>
      <x:c r="BM1564" s="226"/>
      <x:c r="BP1564" s="222"/>
      <x:c r="BW1564" s="226"/>
      <x:c r="BX1564" s="226"/>
      <x:c r="BY1564" s="226"/>
      <x:c r="BZ1564" s="226"/>
      <x:c r="CB1564" s="226"/>
    </x:row>
    <x:row r="1565" spans="1:80" x14ac:dyDescent="0.3">
      <x:c r="A1565" s="226"/>
      <x:c r="R1565" s="226"/>
      <x:c r="T1565" s="226"/>
      <x:c r="V1565" s="23"/>
      <x:c r="Y1565" s="226"/>
      <x:c r="AA1565" s="226"/>
      <x:c r="AB1565" s="222"/>
      <x:c r="AE1565" s="222"/>
      <x:c r="AF1565" s="222"/>
      <x:c r="AS1565" s="23"/>
      <x:c r="AV1565" s="23"/>
      <x:c r="BF1565" s="226"/>
      <x:c r="BL1565" s="226"/>
      <x:c r="BM1565" s="226"/>
      <x:c r="BP1565" s="222"/>
      <x:c r="BW1565" s="226"/>
      <x:c r="BX1565" s="226"/>
      <x:c r="BY1565" s="226"/>
      <x:c r="BZ1565" s="226"/>
      <x:c r="CB1565" s="226"/>
    </x:row>
    <x:row r="1566" spans="1:80" x14ac:dyDescent="0.3">
      <x:c r="A1566" s="226"/>
      <x:c r="R1566" s="226"/>
      <x:c r="T1566" s="226"/>
      <x:c r="V1566" s="23"/>
      <x:c r="Y1566" s="226"/>
      <x:c r="AA1566" s="226"/>
      <x:c r="AB1566" s="226"/>
      <x:c r="AE1566" s="222"/>
      <x:c r="AF1566" s="226"/>
      <x:c r="AS1566" s="23"/>
      <x:c r="AV1566" s="23"/>
      <x:c r="BF1566" s="226"/>
      <x:c r="BL1566" s="226"/>
      <x:c r="BM1566" s="226"/>
      <x:c r="BP1566" s="226"/>
      <x:c r="BW1566" s="226"/>
      <x:c r="BX1566" s="226"/>
      <x:c r="BY1566" s="226"/>
      <x:c r="BZ1566" s="226"/>
      <x:c r="CB1566" s="226"/>
    </x:row>
    <x:row r="1567" spans="1:80" x14ac:dyDescent="0.3">
      <x:c r="A1567" s="226"/>
      <x:c r="R1567" s="226"/>
      <x:c r="T1567" s="226"/>
      <x:c r="V1567" s="23"/>
      <x:c r="Y1567" s="226"/>
      <x:c r="AA1567" s="226"/>
      <x:c r="AB1567" s="222"/>
      <x:c r="AE1567" s="222"/>
      <x:c r="AF1567" s="222"/>
      <x:c r="AS1567" s="23"/>
      <x:c r="AV1567" s="23"/>
      <x:c r="BF1567" s="226"/>
      <x:c r="BL1567" s="226"/>
      <x:c r="BM1567" s="226"/>
      <x:c r="BP1567" s="222"/>
      <x:c r="BW1567" s="226"/>
      <x:c r="BX1567" s="226"/>
      <x:c r="BY1567" s="226"/>
      <x:c r="BZ1567" s="226"/>
      <x:c r="CB1567" s="226"/>
    </x:row>
    <x:row r="1568" spans="1:80" x14ac:dyDescent="0.3">
      <x:c r="A1568" s="226"/>
      <x:c r="R1568" s="226"/>
      <x:c r="T1568" s="226"/>
      <x:c r="V1568" s="23"/>
      <x:c r="Y1568" s="226"/>
      <x:c r="AA1568" s="226"/>
      <x:c r="AB1568" s="226"/>
      <x:c r="AE1568" s="222"/>
      <x:c r="AF1568" s="226"/>
      <x:c r="AS1568" s="23"/>
      <x:c r="AV1568" s="23"/>
      <x:c r="BF1568" s="226"/>
      <x:c r="BL1568" s="226"/>
      <x:c r="BM1568" s="226"/>
      <x:c r="BP1568" s="226"/>
      <x:c r="BW1568" s="226"/>
      <x:c r="BX1568" s="226"/>
      <x:c r="BY1568" s="226"/>
      <x:c r="BZ1568" s="226"/>
      <x:c r="CB1568" s="226"/>
    </x:row>
    <x:row r="1569" spans="1:80" x14ac:dyDescent="0.3">
      <x:c r="A1569" s="226"/>
      <x:c r="R1569" s="226"/>
      <x:c r="T1569" s="226"/>
      <x:c r="V1569" s="23"/>
      <x:c r="Y1569" s="226"/>
      <x:c r="AA1569" s="226"/>
      <x:c r="AB1569" s="222"/>
      <x:c r="AE1569" s="222"/>
      <x:c r="AF1569" s="222"/>
      <x:c r="AO1569" s="226"/>
      <x:c r="AS1569" s="23"/>
      <x:c r="AV1569" s="23"/>
      <x:c r="BF1569" s="226"/>
      <x:c r="BL1569" s="226"/>
      <x:c r="BM1569" s="226"/>
      <x:c r="BP1569" s="222"/>
      <x:c r="BW1569" s="226"/>
      <x:c r="BX1569" s="226"/>
      <x:c r="BY1569" s="226"/>
      <x:c r="BZ1569" s="226"/>
      <x:c r="CB1569" s="226"/>
    </x:row>
    <x:row r="1570" spans="1:80" x14ac:dyDescent="0.3">
      <x:c r="A1570" s="226"/>
      <x:c r="R1570" s="226"/>
      <x:c r="T1570" s="226"/>
      <x:c r="V1570" s="23"/>
      <x:c r="Y1570" s="226"/>
      <x:c r="AA1570" s="226"/>
      <x:c r="AB1570" s="226"/>
      <x:c r="AE1570" s="222"/>
      <x:c r="AF1570" s="226"/>
      <x:c r="AO1570" s="226"/>
      <x:c r="AS1570" s="23"/>
      <x:c r="AV1570" s="23"/>
      <x:c r="BF1570" s="226"/>
      <x:c r="BL1570" s="226"/>
      <x:c r="BM1570" s="226"/>
      <x:c r="BP1570" s="226"/>
      <x:c r="BW1570" s="226"/>
      <x:c r="BX1570" s="226"/>
      <x:c r="BY1570" s="226"/>
      <x:c r="BZ1570" s="226"/>
      <x:c r="CB1570" s="226"/>
    </x:row>
    <x:row r="1571" spans="1:80" x14ac:dyDescent="0.3">
      <x:c r="A1571" s="226"/>
      <x:c r="R1571" s="226"/>
      <x:c r="T1571" s="226"/>
      <x:c r="V1571" s="23"/>
      <x:c r="Y1571" s="226"/>
      <x:c r="AA1571" s="226"/>
      <x:c r="AB1571" s="222"/>
      <x:c r="AE1571" s="222"/>
      <x:c r="AF1571" s="222"/>
      <x:c r="AS1571" s="23"/>
      <x:c r="AV1571" s="23"/>
      <x:c r="BF1571" s="226"/>
      <x:c r="BL1571" s="226"/>
      <x:c r="BM1571" s="226"/>
      <x:c r="BP1571" s="222"/>
      <x:c r="BW1571" s="226"/>
      <x:c r="BX1571" s="226"/>
      <x:c r="BY1571" s="226"/>
      <x:c r="BZ1571" s="226"/>
      <x:c r="CB1571" s="226"/>
    </x:row>
    <x:row r="1572" spans="1:80" x14ac:dyDescent="0.3">
      <x:c r="A1572" s="226"/>
      <x:c r="R1572" s="226"/>
      <x:c r="T1572" s="226"/>
      <x:c r="V1572" s="23"/>
      <x:c r="Y1572" s="226"/>
      <x:c r="AA1572" s="226"/>
      <x:c r="AB1572" s="222"/>
      <x:c r="AE1572" s="222"/>
      <x:c r="AF1572" s="222"/>
      <x:c r="AS1572" s="23"/>
      <x:c r="AV1572" s="23"/>
      <x:c r="BF1572" s="226"/>
      <x:c r="BL1572" s="226"/>
      <x:c r="BM1572" s="226"/>
      <x:c r="BP1572" s="222"/>
      <x:c r="BW1572" s="226"/>
      <x:c r="BX1572" s="226"/>
      <x:c r="BY1572" s="226"/>
      <x:c r="BZ1572" s="226"/>
      <x:c r="CB1572" s="226"/>
    </x:row>
    <x:row r="1573" spans="1:80" x14ac:dyDescent="0.3">
      <x:c r="A1573" s="226"/>
      <x:c r="R1573" s="226"/>
      <x:c r="T1573" s="226"/>
      <x:c r="V1573" s="23"/>
      <x:c r="Y1573" s="226"/>
      <x:c r="AA1573" s="226"/>
      <x:c r="AB1573" s="222"/>
      <x:c r="AE1573" s="222"/>
      <x:c r="AF1573" s="222"/>
      <x:c r="AJ1573" s="226"/>
      <x:c r="AN1573" s="226"/>
      <x:c r="AO1573" s="226"/>
      <x:c r="AS1573" s="23"/>
      <x:c r="AV1573" s="23"/>
      <x:c r="BF1573" s="226"/>
      <x:c r="BL1573" s="226"/>
      <x:c r="BM1573" s="226"/>
      <x:c r="BP1573" s="222"/>
      <x:c r="BW1573" s="226"/>
      <x:c r="BX1573" s="226"/>
      <x:c r="BY1573" s="226"/>
      <x:c r="BZ1573" s="226"/>
      <x:c r="CB1573" s="226"/>
    </x:row>
    <x:row r="1574" spans="1:80" x14ac:dyDescent="0.3">
      <x:c r="A1574" s="226"/>
      <x:c r="R1574" s="226"/>
      <x:c r="T1574" s="226"/>
      <x:c r="V1574" s="23"/>
      <x:c r="Y1574" s="226"/>
      <x:c r="AA1574" s="226"/>
      <x:c r="AB1574" s="226"/>
      <x:c r="AE1574" s="222"/>
      <x:c r="AF1574" s="226"/>
      <x:c r="AJ1574" s="226"/>
      <x:c r="AN1574" s="226"/>
      <x:c r="AO1574" s="226"/>
      <x:c r="AS1574" s="23"/>
      <x:c r="AV1574" s="23"/>
      <x:c r="BF1574" s="226"/>
      <x:c r="BL1574" s="226"/>
      <x:c r="BM1574" s="226"/>
      <x:c r="BP1574" s="226"/>
      <x:c r="BW1574" s="226"/>
      <x:c r="BX1574" s="226"/>
      <x:c r="BY1574" s="226"/>
      <x:c r="BZ1574" s="226"/>
      <x:c r="CB1574" s="226"/>
    </x:row>
    <x:row r="1575" spans="1:80" x14ac:dyDescent="0.3">
      <x:c r="A1575" s="226"/>
      <x:c r="R1575" s="226"/>
      <x:c r="T1575" s="226"/>
      <x:c r="V1575" s="23"/>
      <x:c r="Y1575" s="226"/>
      <x:c r="AA1575" s="226"/>
      <x:c r="AB1575" s="222"/>
      <x:c r="AE1575" s="222"/>
      <x:c r="AF1575" s="222"/>
      <x:c r="AJ1575" s="226"/>
      <x:c r="AN1575" s="226"/>
      <x:c r="AO1575" s="226"/>
      <x:c r="AS1575" s="23"/>
      <x:c r="AV1575" s="23"/>
      <x:c r="BF1575" s="226"/>
      <x:c r="BL1575" s="226"/>
      <x:c r="BM1575" s="226"/>
      <x:c r="BP1575" s="222"/>
      <x:c r="BW1575" s="226"/>
      <x:c r="BX1575" s="226"/>
      <x:c r="BY1575" s="226"/>
      <x:c r="BZ1575" s="226"/>
      <x:c r="CB1575" s="226"/>
    </x:row>
    <x:row r="1576" spans="1:80" x14ac:dyDescent="0.3">
      <x:c r="A1576" s="226"/>
      <x:c r="R1576" s="226"/>
      <x:c r="T1576" s="226"/>
      <x:c r="V1576" s="23"/>
      <x:c r="Y1576" s="226"/>
      <x:c r="AA1576" s="226"/>
      <x:c r="AB1576" s="222"/>
      <x:c r="AE1576" s="222"/>
      <x:c r="AF1576" s="222"/>
      <x:c r="AJ1576" s="226"/>
      <x:c r="AO1576" s="226"/>
      <x:c r="AS1576" s="23"/>
      <x:c r="AV1576" s="23"/>
      <x:c r="BF1576" s="226"/>
      <x:c r="BL1576" s="226"/>
      <x:c r="BM1576" s="226"/>
      <x:c r="BP1576" s="222"/>
      <x:c r="BW1576" s="226"/>
      <x:c r="BX1576" s="226"/>
      <x:c r="BY1576" s="226"/>
      <x:c r="BZ1576" s="226"/>
      <x:c r="CB1576" s="226"/>
    </x:row>
    <x:row r="1577" spans="1:80" x14ac:dyDescent="0.3">
      <x:c r="A1577" s="226"/>
      <x:c r="R1577" s="226"/>
      <x:c r="T1577" s="226"/>
      <x:c r="V1577" s="23"/>
      <x:c r="Y1577" s="226"/>
      <x:c r="AA1577" s="226"/>
      <x:c r="AB1577" s="222"/>
      <x:c r="AE1577" s="222"/>
      <x:c r="AF1577" s="222"/>
      <x:c r="AJ1577" s="226"/>
      <x:c r="AO1577" s="226"/>
      <x:c r="AS1577" s="23"/>
      <x:c r="AV1577" s="23"/>
      <x:c r="BF1577" s="226"/>
      <x:c r="BL1577" s="226"/>
      <x:c r="BM1577" s="226"/>
      <x:c r="BP1577" s="222"/>
      <x:c r="BW1577" s="226"/>
      <x:c r="BX1577" s="226"/>
      <x:c r="BY1577" s="226"/>
      <x:c r="BZ1577" s="226"/>
      <x:c r="CB1577" s="226"/>
    </x:row>
    <x:row r="1578" spans="1:80" x14ac:dyDescent="0.3">
      <x:c r="A1578" s="226"/>
      <x:c r="R1578" s="226"/>
      <x:c r="T1578" s="226"/>
      <x:c r="V1578" s="23"/>
      <x:c r="Y1578" s="226"/>
      <x:c r="AA1578" s="222"/>
      <x:c r="AB1578" s="222"/>
      <x:c r="AE1578" s="222"/>
      <x:c r="AF1578" s="222"/>
      <x:c r="AO1578" s="226"/>
      <x:c r="AS1578" s="23"/>
      <x:c r="AV1578" s="23"/>
      <x:c r="BF1578" s="226"/>
      <x:c r="BL1578" s="226"/>
      <x:c r="BM1578" s="226"/>
      <x:c r="BP1578" s="222"/>
      <x:c r="BW1578" s="226"/>
      <x:c r="BX1578" s="222"/>
      <x:c r="BY1578" s="226"/>
      <x:c r="BZ1578" s="226"/>
      <x:c r="CB1578" s="226"/>
    </x:row>
    <x:row r="1579" spans="1:80" x14ac:dyDescent="0.3">
      <x:c r="A1579" s="226"/>
      <x:c r="R1579" s="226"/>
      <x:c r="T1579" s="226"/>
      <x:c r="V1579" s="23"/>
      <x:c r="Y1579" s="226"/>
      <x:c r="AA1579" s="226"/>
      <x:c r="AB1579" s="222"/>
      <x:c r="AE1579" s="222"/>
      <x:c r="AF1579" s="222"/>
      <x:c r="AO1579" s="226"/>
      <x:c r="AS1579" s="23"/>
      <x:c r="AV1579" s="23"/>
      <x:c r="BF1579" s="226"/>
      <x:c r="BL1579" s="226"/>
      <x:c r="BM1579" s="226"/>
      <x:c r="BP1579" s="222"/>
      <x:c r="BW1579" s="226"/>
      <x:c r="BX1579" s="226"/>
      <x:c r="BY1579" s="226"/>
      <x:c r="BZ1579" s="226"/>
      <x:c r="CB1579" s="226"/>
    </x:row>
    <x:row r="1580" spans="1:80" x14ac:dyDescent="0.3">
      <x:c r="A1580" s="226"/>
      <x:c r="R1580" s="226"/>
      <x:c r="T1580" s="226"/>
      <x:c r="V1580" s="23"/>
      <x:c r="Y1580" s="226"/>
      <x:c r="AA1580" s="226"/>
      <x:c r="AB1580" s="222"/>
      <x:c r="AE1580" s="222"/>
      <x:c r="AF1580" s="222"/>
      <x:c r="AO1580" s="226"/>
      <x:c r="AS1580" s="23"/>
      <x:c r="AV1580" s="23"/>
      <x:c r="BF1580" s="226"/>
      <x:c r="BL1580" s="226"/>
      <x:c r="BM1580" s="226"/>
      <x:c r="BP1580" s="222"/>
      <x:c r="BW1580" s="226"/>
      <x:c r="BX1580" s="226"/>
      <x:c r="BY1580" s="226"/>
      <x:c r="BZ1580" s="226"/>
      <x:c r="CB1580" s="226"/>
    </x:row>
    <x:row r="1581" spans="1:80" x14ac:dyDescent="0.3">
      <x:c r="A1581" s="226"/>
      <x:c r="R1581" s="226"/>
      <x:c r="T1581" s="226"/>
      <x:c r="V1581" s="23"/>
      <x:c r="Y1581" s="226"/>
      <x:c r="AA1581" s="226"/>
      <x:c r="AB1581" s="222"/>
      <x:c r="AE1581" s="222"/>
      <x:c r="AF1581" s="222"/>
      <x:c r="AO1581" s="226"/>
      <x:c r="AS1581" s="23"/>
      <x:c r="AV1581" s="23"/>
      <x:c r="BF1581" s="226"/>
      <x:c r="BL1581" s="226"/>
      <x:c r="BM1581" s="226"/>
      <x:c r="BP1581" s="222"/>
      <x:c r="BW1581" s="226"/>
      <x:c r="BX1581" s="226"/>
      <x:c r="BY1581" s="226"/>
      <x:c r="BZ1581" s="226"/>
      <x:c r="CB1581" s="226"/>
    </x:row>
    <x:row r="1582" spans="1:80" x14ac:dyDescent="0.3">
      <x:c r="A1582" s="226"/>
      <x:c r="R1582" s="226"/>
      <x:c r="T1582" s="226"/>
      <x:c r="V1582" s="23"/>
      <x:c r="Y1582" s="226"/>
      <x:c r="AA1582" s="226"/>
      <x:c r="AB1582" s="222"/>
      <x:c r="AE1582" s="222"/>
      <x:c r="AF1582" s="222"/>
      <x:c r="AO1582" s="226"/>
      <x:c r="AS1582" s="23"/>
      <x:c r="AV1582" s="23"/>
      <x:c r="BF1582" s="226"/>
      <x:c r="BL1582" s="226"/>
      <x:c r="BM1582" s="226"/>
      <x:c r="BP1582" s="222"/>
      <x:c r="BW1582" s="226"/>
      <x:c r="BX1582" s="226"/>
      <x:c r="BY1582" s="226"/>
      <x:c r="BZ1582" s="226"/>
      <x:c r="CB1582" s="226"/>
    </x:row>
    <x:row r="1583" spans="1:80" x14ac:dyDescent="0.3">
      <x:c r="A1583" s="226"/>
      <x:c r="R1583" s="226"/>
      <x:c r="T1583" s="226"/>
      <x:c r="V1583" s="23"/>
      <x:c r="Y1583" s="226"/>
      <x:c r="AA1583" s="226"/>
      <x:c r="AB1583" s="222"/>
      <x:c r="AE1583" s="222"/>
      <x:c r="AF1583" s="222"/>
      <x:c r="AO1583" s="226"/>
      <x:c r="AS1583" s="23"/>
      <x:c r="AV1583" s="23"/>
      <x:c r="BF1583" s="226"/>
      <x:c r="BL1583" s="226"/>
      <x:c r="BM1583" s="226"/>
      <x:c r="BP1583" s="222"/>
      <x:c r="BW1583" s="226"/>
      <x:c r="BX1583" s="226"/>
      <x:c r="BY1583" s="226"/>
      <x:c r="BZ1583" s="226"/>
      <x:c r="CB1583" s="226"/>
    </x:row>
    <x:row r="1584" spans="1:80" x14ac:dyDescent="0.3">
      <x:c r="A1584" s="226"/>
      <x:c r="R1584" s="226"/>
      <x:c r="T1584" s="226"/>
      <x:c r="V1584" s="23"/>
      <x:c r="Y1584" s="226"/>
      <x:c r="AA1584" s="226"/>
      <x:c r="AB1584" s="222"/>
      <x:c r="AE1584" s="222"/>
      <x:c r="AF1584" s="222"/>
      <x:c r="AO1584" s="226"/>
      <x:c r="AS1584" s="23"/>
      <x:c r="AV1584" s="23"/>
      <x:c r="BF1584" s="226"/>
      <x:c r="BL1584" s="226"/>
      <x:c r="BM1584" s="226"/>
      <x:c r="BP1584" s="222"/>
      <x:c r="BW1584" s="226"/>
      <x:c r="BX1584" s="226"/>
      <x:c r="BY1584" s="226"/>
      <x:c r="BZ1584" s="226"/>
      <x:c r="CB1584" s="226"/>
    </x:row>
    <x:row r="1585" spans="1:80" x14ac:dyDescent="0.3">
      <x:c r="A1585" s="226"/>
      <x:c r="R1585" s="226"/>
      <x:c r="T1585" s="226"/>
      <x:c r="V1585" s="23"/>
      <x:c r="Y1585" s="226"/>
      <x:c r="AA1585" s="226"/>
      <x:c r="AB1585" s="222"/>
      <x:c r="AE1585" s="222"/>
      <x:c r="AF1585" s="222"/>
      <x:c r="AS1585" s="23"/>
      <x:c r="AV1585" s="23"/>
      <x:c r="BF1585" s="226"/>
      <x:c r="BL1585" s="226"/>
      <x:c r="BM1585" s="226"/>
      <x:c r="BP1585" s="222"/>
      <x:c r="BW1585" s="226"/>
      <x:c r="BX1585" s="226"/>
      <x:c r="BY1585" s="226"/>
      <x:c r="BZ1585" s="226"/>
      <x:c r="CB1585" s="226"/>
    </x:row>
    <x:row r="1586" spans="1:80" x14ac:dyDescent="0.3">
      <x:c r="A1586" s="226"/>
      <x:c r="R1586" s="226"/>
      <x:c r="T1586" s="226"/>
      <x:c r="V1586" s="23"/>
      <x:c r="Y1586" s="226"/>
      <x:c r="AA1586" s="226"/>
      <x:c r="AB1586" s="222"/>
      <x:c r="AE1586" s="222"/>
      <x:c r="AF1586" s="222"/>
      <x:c r="AO1586" s="226"/>
      <x:c r="AS1586" s="23"/>
      <x:c r="AV1586" s="23"/>
      <x:c r="BF1586" s="226"/>
      <x:c r="BL1586" s="226"/>
      <x:c r="BM1586" s="226"/>
      <x:c r="BP1586" s="222"/>
      <x:c r="BW1586" s="226"/>
      <x:c r="BX1586" s="226"/>
      <x:c r="BY1586" s="226"/>
      <x:c r="BZ1586" s="226"/>
      <x:c r="CB1586" s="226"/>
    </x:row>
    <x:row r="1587" spans="1:80" x14ac:dyDescent="0.3">
      <x:c r="A1587" s="226"/>
      <x:c r="R1587" s="226"/>
      <x:c r="T1587" s="226"/>
      <x:c r="V1587" s="23"/>
      <x:c r="Y1587" s="226"/>
      <x:c r="AA1587" s="226"/>
      <x:c r="AB1587" s="222"/>
      <x:c r="AE1587" s="222"/>
      <x:c r="AF1587" s="222"/>
      <x:c r="AO1587" s="226"/>
      <x:c r="AS1587" s="23"/>
      <x:c r="AV1587" s="23"/>
      <x:c r="BF1587" s="226"/>
      <x:c r="BL1587" s="226"/>
      <x:c r="BM1587" s="226"/>
      <x:c r="BP1587" s="222"/>
      <x:c r="BW1587" s="226"/>
      <x:c r="BX1587" s="226"/>
      <x:c r="BY1587" s="226"/>
      <x:c r="BZ1587" s="226"/>
      <x:c r="CB1587" s="226"/>
    </x:row>
    <x:row r="1588" spans="1:80" x14ac:dyDescent="0.3">
      <x:c r="A1588" s="226"/>
      <x:c r="R1588" s="226"/>
      <x:c r="T1588" s="226"/>
      <x:c r="V1588" s="23"/>
      <x:c r="Y1588" s="226"/>
      <x:c r="AA1588" s="226"/>
      <x:c r="AB1588" s="226"/>
      <x:c r="AE1588" s="222"/>
      <x:c r="AF1588" s="226"/>
      <x:c r="AO1588" s="226"/>
      <x:c r="AS1588" s="23"/>
      <x:c r="AV1588" s="23"/>
      <x:c r="BF1588" s="226"/>
      <x:c r="BL1588" s="226"/>
      <x:c r="BM1588" s="226"/>
      <x:c r="BP1588" s="226"/>
      <x:c r="BW1588" s="226"/>
      <x:c r="BX1588" s="226"/>
      <x:c r="BY1588" s="226"/>
      <x:c r="BZ1588" s="226"/>
      <x:c r="CB1588" s="226"/>
    </x:row>
    <x:row r="1589" spans="1:80" x14ac:dyDescent="0.3">
      <x:c r="A1589" s="226"/>
      <x:c r="R1589" s="226"/>
      <x:c r="T1589" s="226"/>
      <x:c r="V1589" s="23"/>
      <x:c r="Y1589" s="226"/>
      <x:c r="AA1589" s="226"/>
      <x:c r="AB1589" s="222"/>
      <x:c r="AE1589" s="222"/>
      <x:c r="AF1589" s="222"/>
      <x:c r="AO1589" s="226"/>
      <x:c r="AS1589" s="23"/>
      <x:c r="AV1589" s="23"/>
      <x:c r="BF1589" s="226"/>
      <x:c r="BL1589" s="226"/>
      <x:c r="BM1589" s="226"/>
      <x:c r="BP1589" s="222"/>
      <x:c r="BW1589" s="226"/>
      <x:c r="BX1589" s="226"/>
      <x:c r="BY1589" s="226"/>
      <x:c r="BZ1589" s="226"/>
      <x:c r="CB1589" s="226"/>
    </x:row>
    <x:row r="1590" spans="1:80" x14ac:dyDescent="0.3">
      <x:c r="A1590" s="226"/>
      <x:c r="R1590" s="226"/>
      <x:c r="T1590" s="226"/>
      <x:c r="V1590" s="23"/>
      <x:c r="Y1590" s="226"/>
      <x:c r="AA1590" s="226"/>
      <x:c r="AB1590" s="226"/>
      <x:c r="AE1590" s="222"/>
      <x:c r="AF1590" s="226"/>
      <x:c r="AO1590" s="226"/>
      <x:c r="AS1590" s="23"/>
      <x:c r="AV1590" s="23"/>
      <x:c r="BF1590" s="226"/>
      <x:c r="BL1590" s="226"/>
      <x:c r="BM1590" s="226"/>
      <x:c r="BP1590" s="226"/>
      <x:c r="BW1590" s="226"/>
      <x:c r="BX1590" s="226"/>
      <x:c r="BY1590" s="226"/>
      <x:c r="BZ1590" s="226"/>
      <x:c r="CB1590" s="226"/>
    </x:row>
    <x:row r="1591" spans="1:80" x14ac:dyDescent="0.3">
      <x:c r="A1591" s="226"/>
      <x:c r="R1591" s="226"/>
      <x:c r="T1591" s="226"/>
      <x:c r="V1591" s="23"/>
      <x:c r="Y1591" s="226"/>
      <x:c r="AA1591" s="226"/>
      <x:c r="AB1591" s="222"/>
      <x:c r="AE1591" s="222"/>
      <x:c r="AF1591" s="222"/>
      <x:c r="AO1591" s="226"/>
      <x:c r="AS1591" s="23"/>
      <x:c r="AV1591" s="23"/>
      <x:c r="BF1591" s="226"/>
      <x:c r="BL1591" s="226"/>
      <x:c r="BM1591" s="226"/>
      <x:c r="BP1591" s="222"/>
      <x:c r="BW1591" s="226"/>
      <x:c r="BX1591" s="226"/>
      <x:c r="BY1591" s="226"/>
      <x:c r="BZ1591" s="226"/>
      <x:c r="CB1591" s="226"/>
    </x:row>
    <x:row r="1592" spans="1:80" x14ac:dyDescent="0.3">
      <x:c r="A1592" s="226"/>
      <x:c r="R1592" s="226"/>
      <x:c r="T1592" s="226"/>
      <x:c r="V1592" s="23"/>
      <x:c r="Y1592" s="226"/>
      <x:c r="AA1592" s="226"/>
      <x:c r="AB1592" s="226"/>
      <x:c r="AE1592" s="222"/>
      <x:c r="AF1592" s="226"/>
      <x:c r="AN1592" s="226"/>
      <x:c r="AO1592" s="226"/>
      <x:c r="AS1592" s="23"/>
      <x:c r="AV1592" s="23"/>
      <x:c r="BF1592" s="226"/>
      <x:c r="BL1592" s="226"/>
      <x:c r="BM1592" s="226"/>
      <x:c r="BP1592" s="226"/>
      <x:c r="BW1592" s="226"/>
      <x:c r="BX1592" s="226"/>
      <x:c r="BY1592" s="226"/>
      <x:c r="BZ1592" s="226"/>
      <x:c r="CB1592" s="226"/>
    </x:row>
    <x:row r="1593" spans="1:80" x14ac:dyDescent="0.3">
      <x:c r="A1593" s="226"/>
      <x:c r="R1593" s="226"/>
      <x:c r="T1593" s="226"/>
      <x:c r="V1593" s="23"/>
      <x:c r="Y1593" s="226"/>
      <x:c r="AA1593" s="226"/>
      <x:c r="AB1593" s="226"/>
      <x:c r="AE1593" s="222"/>
      <x:c r="AF1593" s="226"/>
      <x:c r="AN1593" s="226"/>
      <x:c r="AO1593" s="226"/>
      <x:c r="AS1593" s="23"/>
      <x:c r="AV1593" s="23"/>
      <x:c r="BF1593" s="226"/>
      <x:c r="BL1593" s="226"/>
      <x:c r="BM1593" s="226"/>
      <x:c r="BP1593" s="222"/>
      <x:c r="BW1593" s="226"/>
      <x:c r="BX1593" s="226"/>
      <x:c r="BY1593" s="226"/>
      <x:c r="BZ1593" s="226"/>
      <x:c r="CB1593" s="226"/>
    </x:row>
    <x:row r="1594" spans="1:80" x14ac:dyDescent="0.3">
      <x:c r="A1594" s="226"/>
      <x:c r="R1594" s="226"/>
      <x:c r="T1594" s="226"/>
      <x:c r="V1594" s="23"/>
      <x:c r="Y1594" s="226"/>
      <x:c r="AA1594" s="226"/>
      <x:c r="AB1594" s="226"/>
      <x:c r="AE1594" s="222"/>
      <x:c r="AF1594" s="226"/>
      <x:c r="AN1594" s="226"/>
      <x:c r="AO1594" s="226"/>
      <x:c r="AS1594" s="23"/>
      <x:c r="AV1594" s="23"/>
      <x:c r="BF1594" s="226"/>
      <x:c r="BL1594" s="226"/>
      <x:c r="BM1594" s="226"/>
      <x:c r="BP1594" s="226"/>
      <x:c r="BW1594" s="226"/>
      <x:c r="BX1594" s="226"/>
      <x:c r="BY1594" s="226"/>
      <x:c r="BZ1594" s="226"/>
      <x:c r="CB1594" s="226"/>
    </x:row>
    <x:row r="1595" spans="1:80" x14ac:dyDescent="0.3">
      <x:c r="A1595" s="226"/>
      <x:c r="R1595" s="226"/>
      <x:c r="T1595" s="226"/>
      <x:c r="V1595" s="23"/>
      <x:c r="Y1595" s="226"/>
      <x:c r="AA1595" s="226"/>
      <x:c r="AB1595" s="222"/>
      <x:c r="AE1595" s="222"/>
      <x:c r="AF1595" s="222"/>
      <x:c r="AS1595" s="23"/>
      <x:c r="AV1595" s="23"/>
      <x:c r="BF1595" s="226"/>
      <x:c r="BL1595" s="226"/>
      <x:c r="BM1595" s="226"/>
      <x:c r="BP1595" s="222"/>
      <x:c r="BW1595" s="226"/>
      <x:c r="BX1595" s="226"/>
      <x:c r="BY1595" s="226"/>
      <x:c r="BZ1595" s="226"/>
      <x:c r="CB1595" s="226"/>
    </x:row>
    <x:row r="1596" spans="1:80" x14ac:dyDescent="0.3">
      <x:c r="A1596" s="226"/>
      <x:c r="R1596" s="226"/>
      <x:c r="T1596" s="226"/>
      <x:c r="V1596" s="23"/>
      <x:c r="Y1596" s="226"/>
      <x:c r="AA1596" s="226"/>
      <x:c r="AB1596" s="222"/>
      <x:c r="AE1596" s="222"/>
      <x:c r="AF1596" s="222"/>
      <x:c r="AS1596" s="23"/>
      <x:c r="AV1596" s="23"/>
      <x:c r="BF1596" s="226"/>
      <x:c r="BL1596" s="226"/>
      <x:c r="BM1596" s="226"/>
      <x:c r="BP1596" s="222"/>
      <x:c r="BW1596" s="226"/>
      <x:c r="BX1596" s="226"/>
      <x:c r="BY1596" s="226"/>
      <x:c r="BZ1596" s="226"/>
      <x:c r="CB1596" s="226"/>
    </x:row>
    <x:row r="1597" spans="1:80" x14ac:dyDescent="0.3">
      <x:c r="A1597" s="226"/>
      <x:c r="R1597" s="226"/>
      <x:c r="T1597" s="226"/>
      <x:c r="V1597" s="23"/>
      <x:c r="Y1597" s="226"/>
      <x:c r="AA1597" s="226"/>
      <x:c r="AB1597" s="222"/>
      <x:c r="AE1597" s="222"/>
      <x:c r="AF1597" s="222"/>
      <x:c r="AS1597" s="23"/>
      <x:c r="AV1597" s="23"/>
      <x:c r="BF1597" s="226"/>
      <x:c r="BL1597" s="226"/>
      <x:c r="BM1597" s="226"/>
      <x:c r="BP1597" s="222"/>
      <x:c r="BW1597" s="226"/>
      <x:c r="BX1597" s="226"/>
      <x:c r="BY1597" s="226"/>
      <x:c r="BZ1597" s="226"/>
      <x:c r="CB1597" s="226"/>
    </x:row>
    <x:row r="1598" spans="1:80" x14ac:dyDescent="0.3">
      <x:c r="A1598" s="226"/>
      <x:c r="R1598" s="226"/>
      <x:c r="T1598" s="226"/>
      <x:c r="V1598" s="23"/>
      <x:c r="Y1598" s="226"/>
      <x:c r="AA1598" s="226"/>
      <x:c r="AB1598" s="222"/>
      <x:c r="AE1598" s="222"/>
      <x:c r="AF1598" s="222"/>
      <x:c r="AJ1598" s="226"/>
      <x:c r="AO1598" s="226"/>
      <x:c r="AS1598" s="23"/>
      <x:c r="AV1598" s="23"/>
      <x:c r="BF1598" s="226"/>
      <x:c r="BL1598" s="226"/>
      <x:c r="BM1598" s="226"/>
      <x:c r="BP1598" s="222"/>
      <x:c r="BW1598" s="226"/>
      <x:c r="BX1598" s="226"/>
      <x:c r="BY1598" s="226"/>
      <x:c r="BZ1598" s="226"/>
      <x:c r="CB1598" s="226"/>
    </x:row>
    <x:row r="1599" spans="1:80" x14ac:dyDescent="0.3">
      <x:c r="A1599" s="226"/>
      <x:c r="R1599" s="226"/>
      <x:c r="T1599" s="226"/>
      <x:c r="V1599" s="23"/>
      <x:c r="Y1599" s="226"/>
      <x:c r="AA1599" s="226"/>
      <x:c r="AB1599" s="226"/>
      <x:c r="AE1599" s="222"/>
      <x:c r="AF1599" s="226"/>
      <x:c r="AJ1599" s="226"/>
      <x:c r="AO1599" s="226"/>
      <x:c r="AS1599" s="23"/>
      <x:c r="AV1599" s="23"/>
      <x:c r="BF1599" s="226"/>
      <x:c r="BL1599" s="226"/>
      <x:c r="BM1599" s="226"/>
      <x:c r="BP1599" s="226"/>
      <x:c r="BW1599" s="226"/>
      <x:c r="BX1599" s="226"/>
      <x:c r="BY1599" s="226"/>
      <x:c r="BZ1599" s="226"/>
      <x:c r="CB1599" s="226"/>
    </x:row>
    <x:row r="1600" spans="1:80" x14ac:dyDescent="0.3">
      <x:c r="A1600" s="226"/>
      <x:c r="R1600" s="226"/>
      <x:c r="T1600" s="226"/>
      <x:c r="V1600" s="23"/>
      <x:c r="Y1600" s="226"/>
      <x:c r="AA1600" s="226"/>
      <x:c r="AB1600" s="222"/>
      <x:c r="AE1600" s="222"/>
      <x:c r="AF1600" s="222"/>
      <x:c r="AJ1600" s="226"/>
      <x:c r="AO1600" s="226"/>
      <x:c r="AS1600" s="23"/>
      <x:c r="AV1600" s="23"/>
      <x:c r="BF1600" s="226"/>
      <x:c r="BL1600" s="226"/>
      <x:c r="BM1600" s="226"/>
      <x:c r="BP1600" s="222"/>
      <x:c r="BW1600" s="226"/>
      <x:c r="BX1600" s="226"/>
      <x:c r="BY1600" s="226"/>
      <x:c r="BZ1600" s="226"/>
      <x:c r="CB1600" s="226"/>
    </x:row>
    <x:row r="1601" spans="1:80" x14ac:dyDescent="0.3">
      <x:c r="A1601" s="226"/>
      <x:c r="R1601" s="226"/>
      <x:c r="T1601" s="226"/>
      <x:c r="V1601" s="23"/>
      <x:c r="Y1601" s="226"/>
      <x:c r="AA1601" s="226"/>
      <x:c r="AB1601" s="222"/>
      <x:c r="AE1601" s="222"/>
      <x:c r="AF1601" s="222"/>
      <x:c r="AO1601" s="226"/>
      <x:c r="AS1601" s="23"/>
      <x:c r="AV1601" s="23"/>
      <x:c r="BF1601" s="226"/>
      <x:c r="BL1601" s="226"/>
      <x:c r="BM1601" s="226"/>
      <x:c r="BP1601" s="222"/>
      <x:c r="BW1601" s="226"/>
      <x:c r="BX1601" s="226"/>
      <x:c r="BY1601" s="226"/>
      <x:c r="BZ1601" s="226"/>
      <x:c r="CB1601" s="226"/>
    </x:row>
    <x:row r="1602" spans="1:80" x14ac:dyDescent="0.3">
      <x:c r="A1602" s="226"/>
      <x:c r="R1602" s="226"/>
      <x:c r="T1602" s="226"/>
      <x:c r="V1602" s="23"/>
      <x:c r="Y1602" s="226"/>
      <x:c r="AA1602" s="226"/>
      <x:c r="AB1602" s="222"/>
      <x:c r="AE1602" s="222"/>
      <x:c r="AF1602" s="222"/>
      <x:c r="AJ1602" s="226"/>
      <x:c r="AO1602" s="226"/>
      <x:c r="AS1602" s="23"/>
      <x:c r="AV1602" s="23"/>
      <x:c r="BF1602" s="226"/>
      <x:c r="BL1602" s="226"/>
      <x:c r="BM1602" s="226"/>
      <x:c r="BP1602" s="222"/>
      <x:c r="BW1602" s="226"/>
      <x:c r="BX1602" s="226"/>
      <x:c r="BY1602" s="226"/>
      <x:c r="BZ1602" s="226"/>
      <x:c r="CB1602" s="226"/>
    </x:row>
    <x:row r="1603" spans="1:80" x14ac:dyDescent="0.3">
      <x:c r="A1603" s="226"/>
      <x:c r="R1603" s="226"/>
      <x:c r="T1603" s="226"/>
      <x:c r="V1603" s="23"/>
      <x:c r="Y1603" s="226"/>
      <x:c r="AA1603" s="226"/>
      <x:c r="AB1603" s="226"/>
      <x:c r="AE1603" s="222"/>
      <x:c r="AF1603" s="226"/>
      <x:c r="AJ1603" s="226"/>
      <x:c r="AO1603" s="226"/>
      <x:c r="AS1603" s="23"/>
      <x:c r="AV1603" s="23"/>
      <x:c r="BF1603" s="226"/>
      <x:c r="BL1603" s="226"/>
      <x:c r="BM1603" s="226"/>
      <x:c r="BP1603" s="226"/>
      <x:c r="BW1603" s="226"/>
      <x:c r="BX1603" s="226"/>
      <x:c r="BY1603" s="226"/>
      <x:c r="BZ1603" s="226"/>
      <x:c r="CB1603" s="226"/>
    </x:row>
    <x:row r="1604" spans="1:80" x14ac:dyDescent="0.3">
      <x:c r="A1604" s="226"/>
      <x:c r="R1604" s="226"/>
      <x:c r="T1604" s="226"/>
      <x:c r="V1604" s="23"/>
      <x:c r="Y1604" s="226"/>
      <x:c r="AA1604" s="226"/>
      <x:c r="AB1604" s="222"/>
      <x:c r="AE1604" s="222"/>
      <x:c r="AF1604" s="222"/>
      <x:c r="AJ1604" s="226"/>
      <x:c r="AN1604" s="226"/>
      <x:c r="AO1604" s="226"/>
      <x:c r="AS1604" s="23"/>
      <x:c r="AV1604" s="23"/>
      <x:c r="BF1604" s="226"/>
      <x:c r="BL1604" s="226"/>
      <x:c r="BM1604" s="226"/>
      <x:c r="BP1604" s="222"/>
      <x:c r="BW1604" s="226"/>
      <x:c r="BX1604" s="226"/>
      <x:c r="BY1604" s="226"/>
      <x:c r="BZ1604" s="226"/>
      <x:c r="CB1604" s="226"/>
    </x:row>
    <x:row r="1605" spans="1:80" x14ac:dyDescent="0.3">
      <x:c r="A1605" s="226"/>
      <x:c r="R1605" s="226"/>
      <x:c r="T1605" s="226"/>
      <x:c r="V1605" s="23"/>
      <x:c r="Y1605" s="226"/>
      <x:c r="AA1605" s="226"/>
      <x:c r="AB1605" s="226"/>
      <x:c r="AE1605" s="222"/>
      <x:c r="AF1605" s="226"/>
      <x:c r="AJ1605" s="226"/>
      <x:c r="AN1605" s="226"/>
      <x:c r="AO1605" s="226"/>
      <x:c r="AS1605" s="23"/>
      <x:c r="AV1605" s="23"/>
      <x:c r="BF1605" s="226"/>
      <x:c r="BL1605" s="226"/>
      <x:c r="BM1605" s="226"/>
      <x:c r="BP1605" s="226"/>
      <x:c r="BW1605" s="226"/>
      <x:c r="BX1605" s="226"/>
      <x:c r="BY1605" s="226"/>
      <x:c r="BZ1605" s="226"/>
      <x:c r="CB1605" s="226"/>
    </x:row>
    <x:row r="1606" spans="1:80" x14ac:dyDescent="0.3">
      <x:c r="A1606" s="226"/>
      <x:c r="R1606" s="226"/>
      <x:c r="T1606" s="226"/>
      <x:c r="V1606" s="23"/>
      <x:c r="Y1606" s="222"/>
      <x:c r="AA1606" s="226"/>
      <x:c r="AB1606" s="222"/>
      <x:c r="AE1606" s="222"/>
      <x:c r="AF1606" s="222"/>
      <x:c r="AN1606" s="226"/>
      <x:c r="AO1606" s="226"/>
      <x:c r="AS1606" s="23"/>
      <x:c r="AV1606" s="23"/>
      <x:c r="BF1606" s="226"/>
      <x:c r="BL1606" s="226"/>
      <x:c r="BM1606" s="226"/>
      <x:c r="BP1606" s="222"/>
      <x:c r="BW1606" s="226"/>
      <x:c r="BX1606" s="226"/>
      <x:c r="BY1606" s="226"/>
      <x:c r="BZ1606" s="226"/>
      <x:c r="CB1606" s="226"/>
    </x:row>
    <x:row r="1607" spans="1:80" x14ac:dyDescent="0.3">
      <x:c r="A1607" s="226"/>
      <x:c r="R1607" s="226"/>
      <x:c r="T1607" s="226"/>
      <x:c r="V1607" s="23"/>
      <x:c r="Y1607" s="222"/>
      <x:c r="AA1607" s="226"/>
      <x:c r="AB1607" s="222"/>
      <x:c r="AE1607" s="222"/>
      <x:c r="AF1607" s="222"/>
      <x:c r="AO1607" s="226"/>
      <x:c r="AS1607" s="23"/>
      <x:c r="AV1607" s="23"/>
      <x:c r="BF1607" s="226"/>
      <x:c r="BL1607" s="226"/>
      <x:c r="BM1607" s="226"/>
      <x:c r="BP1607" s="222"/>
      <x:c r="BW1607" s="226"/>
      <x:c r="BX1607" s="226"/>
      <x:c r="BY1607" s="226"/>
      <x:c r="BZ1607" s="226"/>
      <x:c r="CB1607" s="226"/>
    </x:row>
    <x:row r="1608" spans="1:80" x14ac:dyDescent="0.3">
      <x:c r="A1608" s="226"/>
      <x:c r="R1608" s="226"/>
      <x:c r="T1608" s="226"/>
      <x:c r="V1608" s="23"/>
      <x:c r="Y1608" s="222"/>
      <x:c r="AA1608" s="226"/>
      <x:c r="AB1608" s="222"/>
      <x:c r="AE1608" s="222"/>
      <x:c r="AF1608" s="222"/>
      <x:c r="AN1608" s="226"/>
      <x:c r="AO1608" s="226"/>
      <x:c r="AP1608" s="226"/>
      <x:c r="AS1608" s="23"/>
      <x:c r="AV1608" s="23"/>
      <x:c r="BF1608" s="226"/>
      <x:c r="BL1608" s="226"/>
      <x:c r="BM1608" s="226"/>
      <x:c r="BP1608" s="222"/>
      <x:c r="BW1608" s="226"/>
      <x:c r="BX1608" s="226"/>
      <x:c r="BY1608" s="226"/>
      <x:c r="BZ1608" s="226"/>
      <x:c r="CB1608" s="226"/>
    </x:row>
    <x:row r="1609" spans="1:80" x14ac:dyDescent="0.3">
      <x:c r="A1609" s="226"/>
      <x:c r="R1609" s="226"/>
      <x:c r="T1609" s="226"/>
      <x:c r="V1609" s="23"/>
      <x:c r="Y1609" s="222"/>
      <x:c r="AA1609" s="226"/>
      <x:c r="AB1609" s="222"/>
      <x:c r="AE1609" s="222"/>
      <x:c r="AF1609" s="222"/>
      <x:c r="AN1609" s="226"/>
      <x:c r="AO1609" s="226"/>
      <x:c r="AS1609" s="23"/>
      <x:c r="AV1609" s="23"/>
      <x:c r="BF1609" s="226"/>
      <x:c r="BL1609" s="226"/>
      <x:c r="BM1609" s="226"/>
      <x:c r="BP1609" s="222"/>
      <x:c r="BW1609" s="226"/>
      <x:c r="BX1609" s="226"/>
      <x:c r="BY1609" s="226"/>
      <x:c r="BZ1609" s="226"/>
      <x:c r="CB1609" s="226"/>
    </x:row>
    <x:row r="1610" spans="1:80" x14ac:dyDescent="0.3">
      <x:c r="A1610" s="226"/>
      <x:c r="R1610" s="226"/>
      <x:c r="T1610" s="226"/>
      <x:c r="V1610" s="23"/>
      <x:c r="Y1610" s="222"/>
      <x:c r="AA1610" s="226"/>
      <x:c r="AB1610" s="222"/>
      <x:c r="AE1610" s="222"/>
      <x:c r="AF1610" s="222"/>
      <x:c r="AN1610" s="226"/>
      <x:c r="AO1610" s="226"/>
      <x:c r="AS1610" s="23"/>
      <x:c r="AV1610" s="23"/>
      <x:c r="BF1610" s="226"/>
      <x:c r="BL1610" s="226"/>
      <x:c r="BM1610" s="226"/>
      <x:c r="BP1610" s="222"/>
      <x:c r="BW1610" s="226"/>
      <x:c r="BX1610" s="226"/>
      <x:c r="BY1610" s="226"/>
      <x:c r="BZ1610" s="226"/>
      <x:c r="CB1610" s="226"/>
    </x:row>
    <x:row r="1611" spans="1:80" x14ac:dyDescent="0.3">
      <x:c r="A1611" s="226"/>
      <x:c r="R1611" s="226"/>
      <x:c r="T1611" s="226"/>
      <x:c r="V1611" s="23"/>
      <x:c r="Y1611" s="222"/>
      <x:c r="AA1611" s="226"/>
      <x:c r="AB1611" s="222"/>
      <x:c r="AE1611" s="222"/>
      <x:c r="AF1611" s="222"/>
      <x:c r="AO1611" s="226"/>
      <x:c r="AS1611" s="23"/>
      <x:c r="AV1611" s="23"/>
      <x:c r="BF1611" s="226"/>
      <x:c r="BL1611" s="226"/>
      <x:c r="BM1611" s="226"/>
      <x:c r="BP1611" s="222"/>
      <x:c r="BW1611" s="226"/>
      <x:c r="BX1611" s="226"/>
      <x:c r="BY1611" s="226"/>
      <x:c r="BZ1611" s="226"/>
      <x:c r="CB1611" s="226"/>
    </x:row>
    <x:row r="1612" spans="1:80" x14ac:dyDescent="0.3">
      <x:c r="A1612" s="226"/>
      <x:c r="R1612" s="226"/>
      <x:c r="T1612" s="226"/>
      <x:c r="V1612" s="23"/>
      <x:c r="Y1612" s="222"/>
      <x:c r="AA1612" s="226"/>
      <x:c r="AB1612" s="222"/>
      <x:c r="AE1612" s="222"/>
      <x:c r="AF1612" s="222"/>
      <x:c r="AN1612" s="226"/>
      <x:c r="AO1612" s="226"/>
      <x:c r="AP1612" s="226"/>
      <x:c r="AS1612" s="23"/>
      <x:c r="AV1612" s="23"/>
      <x:c r="BF1612" s="226"/>
      <x:c r="BL1612" s="226"/>
      <x:c r="BM1612" s="226"/>
      <x:c r="BP1612" s="222"/>
      <x:c r="BW1612" s="226"/>
      <x:c r="BX1612" s="226"/>
      <x:c r="BY1612" s="226"/>
      <x:c r="BZ1612" s="226"/>
      <x:c r="CB1612" s="226"/>
    </x:row>
    <x:row r="1613" spans="1:80" x14ac:dyDescent="0.3">
      <x:c r="A1613" s="226"/>
      <x:c r="R1613" s="226"/>
      <x:c r="T1613" s="226"/>
      <x:c r="V1613" s="23"/>
      <x:c r="Y1613" s="222"/>
      <x:c r="AA1613" s="226"/>
      <x:c r="AB1613" s="222"/>
      <x:c r="AE1613" s="222"/>
      <x:c r="AF1613" s="222"/>
      <x:c r="AO1613" s="226"/>
      <x:c r="AS1613" s="23"/>
      <x:c r="AV1613" s="23"/>
      <x:c r="BF1613" s="226"/>
      <x:c r="BL1613" s="226"/>
      <x:c r="BM1613" s="226"/>
      <x:c r="BP1613" s="222"/>
      <x:c r="BW1613" s="226"/>
      <x:c r="BX1613" s="226"/>
      <x:c r="BY1613" s="226"/>
      <x:c r="BZ1613" s="226"/>
      <x:c r="CB1613" s="226"/>
    </x:row>
    <x:row r="1614" spans="1:80" x14ac:dyDescent="0.3">
      <x:c r="A1614" s="226"/>
      <x:c r="R1614" s="226"/>
      <x:c r="T1614" s="226"/>
      <x:c r="V1614" s="23"/>
      <x:c r="Y1614" s="222"/>
      <x:c r="AA1614" s="226"/>
      <x:c r="AB1614" s="222"/>
      <x:c r="AE1614" s="222"/>
      <x:c r="AF1614" s="222"/>
      <x:c r="AO1614" s="226"/>
      <x:c r="AS1614" s="23"/>
      <x:c r="AV1614" s="23"/>
      <x:c r="BF1614" s="226"/>
      <x:c r="BL1614" s="226"/>
      <x:c r="BM1614" s="226"/>
      <x:c r="BP1614" s="222"/>
      <x:c r="BW1614" s="226"/>
      <x:c r="BX1614" s="226"/>
      <x:c r="BY1614" s="226"/>
      <x:c r="BZ1614" s="226"/>
      <x:c r="CB1614" s="226"/>
    </x:row>
    <x:row r="1615" spans="1:80" x14ac:dyDescent="0.3">
      <x:c r="A1615" s="226"/>
      <x:c r="R1615" s="226"/>
      <x:c r="T1615" s="226"/>
      <x:c r="V1615" s="23"/>
      <x:c r="Y1615" s="222"/>
      <x:c r="AA1615" s="226"/>
      <x:c r="AB1615" s="222"/>
      <x:c r="AE1615" s="222"/>
      <x:c r="AF1615" s="222"/>
      <x:c r="AN1615" s="226"/>
      <x:c r="AO1615" s="226"/>
      <x:c r="AP1615" s="226"/>
      <x:c r="AS1615" s="23"/>
      <x:c r="AV1615" s="23"/>
      <x:c r="BF1615" s="226"/>
      <x:c r="BL1615" s="226"/>
      <x:c r="BM1615" s="226"/>
      <x:c r="BP1615" s="222"/>
      <x:c r="BW1615" s="226"/>
      <x:c r="BX1615" s="226"/>
      <x:c r="BY1615" s="226"/>
      <x:c r="BZ1615" s="226"/>
      <x:c r="CB1615" s="226"/>
    </x:row>
    <x:row r="1616" spans="1:80" x14ac:dyDescent="0.3">
      <x:c r="A1616" s="226"/>
      <x:c r="R1616" s="226"/>
      <x:c r="T1616" s="226"/>
      <x:c r="V1616" s="23"/>
      <x:c r="Y1616" s="222"/>
      <x:c r="AA1616" s="226"/>
      <x:c r="AB1616" s="222"/>
      <x:c r="AE1616" s="222"/>
      <x:c r="AF1616" s="222"/>
      <x:c r="AO1616" s="226"/>
      <x:c r="AS1616" s="23"/>
      <x:c r="AV1616" s="23"/>
      <x:c r="BF1616" s="226"/>
      <x:c r="BL1616" s="226"/>
      <x:c r="BM1616" s="226"/>
      <x:c r="BP1616" s="222"/>
      <x:c r="BW1616" s="226"/>
      <x:c r="BX1616" s="226"/>
      <x:c r="BY1616" s="226"/>
      <x:c r="BZ1616" s="226"/>
      <x:c r="CB1616" s="226"/>
    </x:row>
    <x:row r="1617" spans="1:80" x14ac:dyDescent="0.3">
      <x:c r="A1617" s="226"/>
      <x:c r="R1617" s="226"/>
      <x:c r="T1617" s="226"/>
      <x:c r="V1617" s="23"/>
      <x:c r="Y1617" s="222"/>
      <x:c r="AA1617" s="226"/>
      <x:c r="AB1617" s="222"/>
      <x:c r="AE1617" s="222"/>
      <x:c r="AF1617" s="222"/>
      <x:c r="AN1617" s="226"/>
      <x:c r="AO1617" s="226"/>
      <x:c r="AS1617" s="23"/>
      <x:c r="AV1617" s="23"/>
      <x:c r="BF1617" s="226"/>
      <x:c r="BL1617" s="226"/>
      <x:c r="BM1617" s="226"/>
      <x:c r="BP1617" s="222"/>
      <x:c r="BW1617" s="226"/>
      <x:c r="BX1617" s="226"/>
      <x:c r="BY1617" s="226"/>
      <x:c r="BZ1617" s="226"/>
      <x:c r="CB1617" s="226"/>
    </x:row>
    <x:row r="1618" spans="1:80" x14ac:dyDescent="0.3">
      <x:c r="A1618" s="226"/>
      <x:c r="R1618" s="226"/>
      <x:c r="T1618" s="226"/>
      <x:c r="V1618" s="23"/>
      <x:c r="Y1618" s="222"/>
      <x:c r="AA1618" s="226"/>
      <x:c r="AB1618" s="222"/>
      <x:c r="AE1618" s="222"/>
      <x:c r="AF1618" s="222"/>
      <x:c r="AN1618" s="226"/>
      <x:c r="AO1618" s="226"/>
      <x:c r="AS1618" s="23"/>
      <x:c r="AV1618" s="23"/>
      <x:c r="BF1618" s="226"/>
      <x:c r="BL1618" s="226"/>
      <x:c r="BM1618" s="226"/>
      <x:c r="BP1618" s="222"/>
      <x:c r="BW1618" s="226"/>
      <x:c r="BX1618" s="226"/>
      <x:c r="BY1618" s="226"/>
      <x:c r="BZ1618" s="226"/>
      <x:c r="CB1618" s="226"/>
    </x:row>
    <x:row r="1619" spans="1:80" x14ac:dyDescent="0.3">
      <x:c r="A1619" s="226"/>
      <x:c r="R1619" s="226"/>
      <x:c r="T1619" s="226"/>
      <x:c r="V1619" s="23"/>
      <x:c r="Y1619" s="222"/>
      <x:c r="AA1619" s="226"/>
      <x:c r="AB1619" s="222"/>
      <x:c r="AE1619" s="222"/>
      <x:c r="AF1619" s="222"/>
      <x:c r="AN1619" s="226"/>
      <x:c r="AO1619" s="226"/>
      <x:c r="AP1619" s="226"/>
      <x:c r="AS1619" s="23"/>
      <x:c r="AV1619" s="23"/>
      <x:c r="BF1619" s="226"/>
      <x:c r="BL1619" s="226"/>
      <x:c r="BM1619" s="226"/>
      <x:c r="BP1619" s="222"/>
      <x:c r="BW1619" s="226"/>
      <x:c r="BX1619" s="226"/>
      <x:c r="BY1619" s="226"/>
      <x:c r="BZ1619" s="226"/>
      <x:c r="CB1619" s="226"/>
    </x:row>
    <x:row r="1620" spans="1:80" x14ac:dyDescent="0.3">
      <x:c r="A1620" s="226"/>
      <x:c r="R1620" s="226"/>
      <x:c r="T1620" s="226"/>
      <x:c r="V1620" s="23"/>
      <x:c r="Y1620" s="222"/>
      <x:c r="AA1620" s="226"/>
      <x:c r="AB1620" s="222"/>
      <x:c r="AE1620" s="222"/>
      <x:c r="AF1620" s="222"/>
      <x:c r="AO1620" s="226"/>
      <x:c r="AS1620" s="23"/>
      <x:c r="AV1620" s="23"/>
      <x:c r="BF1620" s="226"/>
      <x:c r="BL1620" s="226"/>
      <x:c r="BM1620" s="226"/>
      <x:c r="BP1620" s="222"/>
      <x:c r="BW1620" s="226"/>
      <x:c r="BX1620" s="226"/>
      <x:c r="BY1620" s="226"/>
      <x:c r="BZ1620" s="226"/>
      <x:c r="CB1620" s="226"/>
    </x:row>
    <x:row r="1621" spans="1:80" x14ac:dyDescent="0.3">
      <x:c r="A1621" s="226"/>
      <x:c r="R1621" s="226"/>
      <x:c r="T1621" s="226"/>
      <x:c r="V1621" s="23"/>
      <x:c r="Y1621" s="222"/>
      <x:c r="AA1621" s="226"/>
      <x:c r="AB1621" s="222"/>
      <x:c r="AE1621" s="222"/>
      <x:c r="AF1621" s="222"/>
      <x:c r="AN1621" s="226"/>
      <x:c r="AO1621" s="226"/>
      <x:c r="AS1621" s="23"/>
      <x:c r="AV1621" s="23"/>
      <x:c r="BF1621" s="226"/>
      <x:c r="BL1621" s="226"/>
      <x:c r="BM1621" s="226"/>
      <x:c r="BP1621" s="222"/>
      <x:c r="BW1621" s="226"/>
      <x:c r="BX1621" s="226"/>
      <x:c r="BY1621" s="226"/>
      <x:c r="BZ1621" s="226"/>
      <x:c r="CB1621" s="226"/>
    </x:row>
    <x:row r="1622" spans="1:80" x14ac:dyDescent="0.3">
      <x:c r="A1622" s="226"/>
      <x:c r="R1622" s="226"/>
      <x:c r="T1622" s="226"/>
      <x:c r="V1622" s="23"/>
      <x:c r="Y1622" s="222"/>
      <x:c r="AA1622" s="226"/>
      <x:c r="AB1622" s="222"/>
      <x:c r="AE1622" s="222"/>
      <x:c r="AF1622" s="222"/>
      <x:c r="AO1622" s="226"/>
      <x:c r="AS1622" s="23"/>
      <x:c r="AV1622" s="23"/>
      <x:c r="BF1622" s="226"/>
      <x:c r="BL1622" s="226"/>
      <x:c r="BM1622" s="226"/>
      <x:c r="BP1622" s="222"/>
      <x:c r="BW1622" s="226"/>
      <x:c r="BX1622" s="226"/>
      <x:c r="BY1622" s="226"/>
      <x:c r="BZ1622" s="226"/>
      <x:c r="CB1622" s="226"/>
    </x:row>
    <x:row r="1623" spans="1:80" x14ac:dyDescent="0.3">
      <x:c r="A1623" s="226"/>
      <x:c r="R1623" s="226"/>
      <x:c r="T1623" s="226"/>
      <x:c r="V1623" s="23"/>
      <x:c r="Y1623" s="222"/>
      <x:c r="AA1623" s="226"/>
      <x:c r="AB1623" s="222"/>
      <x:c r="AE1623" s="222"/>
      <x:c r="AF1623" s="222"/>
      <x:c r="AN1623" s="226"/>
      <x:c r="AO1623" s="226"/>
      <x:c r="AP1623" s="226"/>
      <x:c r="AS1623" s="23"/>
      <x:c r="AV1623" s="23"/>
      <x:c r="BF1623" s="226"/>
      <x:c r="BL1623" s="226"/>
      <x:c r="BM1623" s="226"/>
      <x:c r="BP1623" s="222"/>
      <x:c r="BW1623" s="226"/>
      <x:c r="BX1623" s="226"/>
      <x:c r="BY1623" s="226"/>
      <x:c r="BZ1623" s="226"/>
      <x:c r="CB1623" s="226"/>
    </x:row>
    <x:row r="1624" spans="1:80" x14ac:dyDescent="0.3">
      <x:c r="A1624" s="226"/>
      <x:c r="R1624" s="226"/>
      <x:c r="T1624" s="226"/>
      <x:c r="V1624" s="23"/>
      <x:c r="Y1624" s="222"/>
      <x:c r="AA1624" s="226"/>
      <x:c r="AB1624" s="222"/>
      <x:c r="AE1624" s="222"/>
      <x:c r="AF1624" s="222"/>
      <x:c r="AN1624" s="226"/>
      <x:c r="AO1624" s="226"/>
      <x:c r="AS1624" s="23"/>
      <x:c r="AV1624" s="23"/>
      <x:c r="BF1624" s="226"/>
      <x:c r="BL1624" s="226"/>
      <x:c r="BM1624" s="226"/>
      <x:c r="BP1624" s="222"/>
      <x:c r="BW1624" s="226"/>
      <x:c r="BX1624" s="226"/>
      <x:c r="BY1624" s="226"/>
      <x:c r="BZ1624" s="226"/>
      <x:c r="CB1624" s="226"/>
    </x:row>
    <x:row r="1625" spans="1:80" x14ac:dyDescent="0.3">
      <x:c r="A1625" s="226"/>
      <x:c r="R1625" s="226"/>
      <x:c r="T1625" s="226"/>
      <x:c r="V1625" s="23"/>
      <x:c r="Y1625" s="222"/>
      <x:c r="AA1625" s="226"/>
      <x:c r="AB1625" s="222"/>
      <x:c r="AE1625" s="222"/>
      <x:c r="AF1625" s="222"/>
      <x:c r="AO1625" s="226"/>
      <x:c r="AS1625" s="23"/>
      <x:c r="AV1625" s="23"/>
      <x:c r="BF1625" s="226"/>
      <x:c r="BL1625" s="226"/>
      <x:c r="BM1625" s="226"/>
      <x:c r="BP1625" s="222"/>
      <x:c r="BW1625" s="226"/>
      <x:c r="BX1625" s="226"/>
      <x:c r="BY1625" s="226"/>
      <x:c r="BZ1625" s="226"/>
      <x:c r="CB1625" s="226"/>
    </x:row>
    <x:row r="1626" spans="1:80" x14ac:dyDescent="0.3">
      <x:c r="A1626" s="226"/>
      <x:c r="R1626" s="226"/>
      <x:c r="T1626" s="226"/>
      <x:c r="V1626" s="23"/>
      <x:c r="Y1626" s="222"/>
      <x:c r="AA1626" s="226"/>
      <x:c r="AB1626" s="222"/>
      <x:c r="AE1626" s="222"/>
      <x:c r="AF1626" s="222"/>
      <x:c r="AO1626" s="226"/>
      <x:c r="AS1626" s="23"/>
      <x:c r="AV1626" s="23"/>
      <x:c r="BF1626" s="226"/>
      <x:c r="BL1626" s="226"/>
      <x:c r="BM1626" s="226"/>
      <x:c r="BP1626" s="222"/>
      <x:c r="BW1626" s="226"/>
      <x:c r="BX1626" s="226"/>
      <x:c r="BY1626" s="226"/>
      <x:c r="BZ1626" s="226"/>
      <x:c r="CB1626" s="226"/>
    </x:row>
    <x:row r="1627" spans="1:80" x14ac:dyDescent="0.3">
      <x:c r="A1627" s="226"/>
      <x:c r="R1627" s="226"/>
      <x:c r="T1627" s="226"/>
      <x:c r="V1627" s="23"/>
      <x:c r="Y1627" s="222"/>
      <x:c r="AA1627" s="226"/>
      <x:c r="AB1627" s="222"/>
      <x:c r="AE1627" s="222"/>
      <x:c r="AF1627" s="222"/>
      <x:c r="AO1627" s="226"/>
      <x:c r="AS1627" s="23"/>
      <x:c r="AV1627" s="23"/>
      <x:c r="BF1627" s="226"/>
      <x:c r="BL1627" s="226"/>
      <x:c r="BM1627" s="226"/>
      <x:c r="BP1627" s="222"/>
      <x:c r="BW1627" s="226"/>
      <x:c r="BX1627" s="226"/>
      <x:c r="BY1627" s="226"/>
      <x:c r="BZ1627" s="226"/>
      <x:c r="CB1627" s="226"/>
    </x:row>
    <x:row r="1628" spans="1:80" x14ac:dyDescent="0.3">
      <x:c r="A1628" s="226"/>
      <x:c r="R1628" s="226"/>
      <x:c r="T1628" s="226"/>
      <x:c r="V1628" s="23"/>
      <x:c r="Y1628" s="222"/>
      <x:c r="AA1628" s="226"/>
      <x:c r="AB1628" s="222"/>
      <x:c r="AE1628" s="222"/>
      <x:c r="AF1628" s="222"/>
      <x:c r="AO1628" s="226"/>
      <x:c r="AS1628" s="23"/>
      <x:c r="AV1628" s="23"/>
      <x:c r="BF1628" s="226"/>
      <x:c r="BL1628" s="226"/>
      <x:c r="BM1628" s="226"/>
      <x:c r="BP1628" s="222"/>
      <x:c r="BW1628" s="226"/>
      <x:c r="BX1628" s="226"/>
      <x:c r="BY1628" s="226"/>
      <x:c r="BZ1628" s="226"/>
      <x:c r="CB1628" s="226"/>
    </x:row>
    <x:row r="1629" spans="1:80" x14ac:dyDescent="0.3">
      <x:c r="A1629" s="226"/>
      <x:c r="R1629" s="226"/>
      <x:c r="T1629" s="226"/>
      <x:c r="V1629" s="23"/>
      <x:c r="Y1629" s="222"/>
      <x:c r="AA1629" s="226"/>
      <x:c r="AB1629" s="222"/>
      <x:c r="AE1629" s="222"/>
      <x:c r="AF1629" s="222"/>
      <x:c r="AN1629" s="226"/>
      <x:c r="AO1629" s="226"/>
      <x:c r="AS1629" s="23"/>
      <x:c r="AV1629" s="23"/>
      <x:c r="BF1629" s="226"/>
      <x:c r="BL1629" s="226"/>
      <x:c r="BM1629" s="226"/>
      <x:c r="BP1629" s="222"/>
      <x:c r="BW1629" s="226"/>
      <x:c r="BX1629" s="226"/>
      <x:c r="BY1629" s="226"/>
      <x:c r="BZ1629" s="226"/>
      <x:c r="CB1629" s="226"/>
    </x:row>
    <x:row r="1630" spans="1:80" x14ac:dyDescent="0.3">
      <x:c r="A1630" s="226"/>
      <x:c r="R1630" s="226"/>
      <x:c r="T1630" s="226"/>
      <x:c r="V1630" s="23"/>
      <x:c r="Y1630" s="222"/>
      <x:c r="AA1630" s="226"/>
      <x:c r="AB1630" s="222"/>
      <x:c r="AE1630" s="222"/>
      <x:c r="AF1630" s="222"/>
      <x:c r="AO1630" s="226"/>
      <x:c r="AS1630" s="23"/>
      <x:c r="AV1630" s="23"/>
      <x:c r="BF1630" s="226"/>
      <x:c r="BL1630" s="226"/>
      <x:c r="BM1630" s="226"/>
      <x:c r="BP1630" s="222"/>
      <x:c r="BW1630" s="226"/>
      <x:c r="BX1630" s="226"/>
      <x:c r="BY1630" s="226"/>
      <x:c r="BZ1630" s="226"/>
      <x:c r="CB1630" s="226"/>
    </x:row>
    <x:row r="1631" spans="1:80" x14ac:dyDescent="0.3">
      <x:c r="A1631" s="226"/>
      <x:c r="R1631" s="226"/>
      <x:c r="T1631" s="226"/>
      <x:c r="V1631" s="23"/>
      <x:c r="Y1631" s="222"/>
      <x:c r="AA1631" s="226"/>
      <x:c r="AB1631" s="222"/>
      <x:c r="AE1631" s="222"/>
      <x:c r="AF1631" s="222"/>
      <x:c r="AO1631" s="226"/>
      <x:c r="AS1631" s="23"/>
      <x:c r="AV1631" s="23"/>
      <x:c r="BF1631" s="226"/>
      <x:c r="BL1631" s="226"/>
      <x:c r="BM1631" s="226"/>
      <x:c r="BP1631" s="222"/>
      <x:c r="BW1631" s="226"/>
      <x:c r="BX1631" s="226"/>
      <x:c r="BY1631" s="226"/>
      <x:c r="BZ1631" s="226"/>
      <x:c r="CB1631" s="226"/>
    </x:row>
    <x:row r="1632" spans="1:80" x14ac:dyDescent="0.3">
      <x:c r="A1632" s="226"/>
      <x:c r="R1632" s="226"/>
      <x:c r="T1632" s="226"/>
      <x:c r="V1632" s="23"/>
      <x:c r="Y1632" s="222"/>
      <x:c r="AA1632" s="226"/>
      <x:c r="AB1632" s="222"/>
      <x:c r="AE1632" s="222"/>
      <x:c r="AF1632" s="222"/>
      <x:c r="AO1632" s="226"/>
      <x:c r="AS1632" s="23"/>
      <x:c r="AV1632" s="23"/>
      <x:c r="BF1632" s="226"/>
      <x:c r="BL1632" s="226"/>
      <x:c r="BM1632" s="226"/>
      <x:c r="BP1632" s="222"/>
      <x:c r="BW1632" s="226"/>
      <x:c r="BX1632" s="226"/>
      <x:c r="BY1632" s="226"/>
      <x:c r="BZ1632" s="226"/>
      <x:c r="CB1632" s="226"/>
    </x:row>
    <x:row r="1633" spans="1:80" x14ac:dyDescent="0.3">
      <x:c r="A1633" s="226"/>
      <x:c r="R1633" s="226"/>
      <x:c r="T1633" s="226"/>
      <x:c r="V1633" s="23"/>
      <x:c r="Y1633" s="222"/>
      <x:c r="AA1633" s="226"/>
      <x:c r="AB1633" s="222"/>
      <x:c r="AE1633" s="222"/>
      <x:c r="AF1633" s="222"/>
      <x:c r="AO1633" s="226"/>
      <x:c r="AP1633" s="226"/>
      <x:c r="AS1633" s="23"/>
      <x:c r="AV1633" s="23"/>
      <x:c r="BF1633" s="226"/>
      <x:c r="BL1633" s="226"/>
      <x:c r="BM1633" s="226"/>
      <x:c r="BP1633" s="222"/>
      <x:c r="BW1633" s="226"/>
      <x:c r="BX1633" s="226"/>
      <x:c r="BY1633" s="226"/>
      <x:c r="BZ1633" s="226"/>
      <x:c r="CB1633" s="226"/>
    </x:row>
    <x:row r="1634" spans="1:80" x14ac:dyDescent="0.3">
      <x:c r="A1634" s="226"/>
      <x:c r="R1634" s="226"/>
      <x:c r="T1634" s="226"/>
      <x:c r="V1634" s="23"/>
      <x:c r="Y1634" s="222"/>
      <x:c r="AA1634" s="226"/>
      <x:c r="AB1634" s="222"/>
      <x:c r="AE1634" s="222"/>
      <x:c r="AF1634" s="222"/>
      <x:c r="AN1634" s="226"/>
      <x:c r="AO1634" s="226"/>
      <x:c r="AP1634" s="226"/>
      <x:c r="AS1634" s="23"/>
      <x:c r="AV1634" s="23"/>
      <x:c r="BF1634" s="226"/>
      <x:c r="BL1634" s="226"/>
      <x:c r="BM1634" s="226"/>
      <x:c r="BP1634" s="222"/>
      <x:c r="BW1634" s="226"/>
      <x:c r="BX1634" s="226"/>
      <x:c r="BY1634" s="226"/>
      <x:c r="BZ1634" s="226"/>
      <x:c r="CB1634" s="226"/>
    </x:row>
    <x:row r="1635" spans="1:80" x14ac:dyDescent="0.3">
      <x:c r="A1635" s="226"/>
      <x:c r="R1635" s="226"/>
      <x:c r="T1635" s="226"/>
      <x:c r="V1635" s="23"/>
      <x:c r="Y1635" s="222"/>
      <x:c r="AA1635" s="226"/>
      <x:c r="AB1635" s="222"/>
      <x:c r="AE1635" s="222"/>
      <x:c r="AF1635" s="222"/>
      <x:c r="AN1635" s="226"/>
      <x:c r="AO1635" s="226"/>
      <x:c r="AS1635" s="23"/>
      <x:c r="AV1635" s="23"/>
      <x:c r="BF1635" s="226"/>
      <x:c r="BL1635" s="226"/>
      <x:c r="BM1635" s="226"/>
      <x:c r="BP1635" s="222"/>
      <x:c r="BW1635" s="226"/>
      <x:c r="BX1635" s="226"/>
      <x:c r="BY1635" s="226"/>
      <x:c r="BZ1635" s="226"/>
      <x:c r="CB1635" s="226"/>
    </x:row>
    <x:row r="1636" spans="1:80" x14ac:dyDescent="0.3">
      <x:c r="A1636" s="226"/>
      <x:c r="R1636" s="226"/>
      <x:c r="T1636" s="226"/>
      <x:c r="V1636" s="23"/>
      <x:c r="Y1636" s="222"/>
      <x:c r="AA1636" s="226"/>
      <x:c r="AB1636" s="222"/>
      <x:c r="AE1636" s="226"/>
      <x:c r="AF1636" s="226"/>
      <x:c r="AN1636" s="226"/>
      <x:c r="AO1636" s="226"/>
      <x:c r="AS1636" s="23"/>
      <x:c r="AV1636" s="23"/>
      <x:c r="BF1636" s="226"/>
      <x:c r="BL1636" s="226"/>
      <x:c r="BM1636" s="226"/>
      <x:c r="BP1636" s="226"/>
      <x:c r="BW1636" s="226"/>
      <x:c r="BX1636" s="226"/>
      <x:c r="BY1636" s="226"/>
      <x:c r="BZ1636" s="226"/>
      <x:c r="CB1636" s="226"/>
    </x:row>
    <x:row r="1637" spans="1:80" x14ac:dyDescent="0.3">
      <x:c r="A1637" s="226"/>
      <x:c r="R1637" s="226"/>
      <x:c r="T1637" s="226"/>
      <x:c r="V1637" s="23"/>
      <x:c r="Y1637" s="222"/>
      <x:c r="AA1637" s="226"/>
      <x:c r="AB1637" s="222"/>
      <x:c r="AE1637" s="222"/>
      <x:c r="AF1637" s="222"/>
      <x:c r="AO1637" s="226"/>
      <x:c r="AS1637" s="23"/>
      <x:c r="AV1637" s="23"/>
      <x:c r="BF1637" s="226"/>
      <x:c r="BL1637" s="226"/>
      <x:c r="BM1637" s="226"/>
      <x:c r="BP1637" s="222"/>
      <x:c r="BW1637" s="226"/>
      <x:c r="BX1637" s="226"/>
      <x:c r="BY1637" s="226"/>
      <x:c r="BZ1637" s="226"/>
      <x:c r="CB1637" s="226"/>
    </x:row>
    <x:row r="1638" spans="1:80" x14ac:dyDescent="0.3">
      <x:c r="A1638" s="226"/>
      <x:c r="R1638" s="226"/>
      <x:c r="T1638" s="226"/>
      <x:c r="V1638" s="23"/>
      <x:c r="Y1638" s="222"/>
      <x:c r="AA1638" s="226"/>
      <x:c r="AB1638" s="222"/>
      <x:c r="AE1638" s="222"/>
      <x:c r="AF1638" s="222"/>
      <x:c r="AN1638" s="226"/>
      <x:c r="AO1638" s="226"/>
      <x:c r="AS1638" s="23"/>
      <x:c r="AV1638" s="23"/>
      <x:c r="BF1638" s="226"/>
      <x:c r="BL1638" s="226"/>
      <x:c r="BM1638" s="226"/>
      <x:c r="BP1638" s="222"/>
      <x:c r="BW1638" s="226"/>
      <x:c r="BX1638" s="226"/>
      <x:c r="BY1638" s="226"/>
      <x:c r="BZ1638" s="226"/>
      <x:c r="CB1638" s="226"/>
    </x:row>
    <x:row r="1639" spans="1:80" x14ac:dyDescent="0.3">
      <x:c r="A1639" s="226"/>
      <x:c r="R1639" s="226"/>
      <x:c r="T1639" s="226"/>
      <x:c r="V1639" s="23"/>
      <x:c r="Y1639" s="222"/>
      <x:c r="AA1639" s="226"/>
      <x:c r="AB1639" s="222"/>
      <x:c r="AE1639" s="222"/>
      <x:c r="AF1639" s="222"/>
      <x:c r="AN1639" s="226"/>
      <x:c r="AO1639" s="226"/>
      <x:c r="AP1639" s="226"/>
      <x:c r="AS1639" s="23"/>
      <x:c r="AV1639" s="23"/>
      <x:c r="BF1639" s="226"/>
      <x:c r="BL1639" s="226"/>
      <x:c r="BM1639" s="226"/>
      <x:c r="BP1639" s="222"/>
      <x:c r="BW1639" s="226"/>
      <x:c r="BX1639" s="226"/>
      <x:c r="BY1639" s="226"/>
      <x:c r="BZ1639" s="226"/>
      <x:c r="CB1639" s="226"/>
    </x:row>
    <x:row r="1640" spans="1:80" x14ac:dyDescent="0.3">
      <x:c r="A1640" s="226"/>
      <x:c r="R1640" s="226"/>
      <x:c r="T1640" s="226"/>
      <x:c r="V1640" s="23"/>
      <x:c r="Y1640" s="222"/>
      <x:c r="AA1640" s="226"/>
      <x:c r="AB1640" s="222"/>
      <x:c r="AE1640" s="222"/>
      <x:c r="AF1640" s="222"/>
      <x:c r="AN1640" s="226"/>
      <x:c r="AO1640" s="226"/>
      <x:c r="AS1640" s="23"/>
      <x:c r="AV1640" s="23"/>
      <x:c r="BF1640" s="226"/>
      <x:c r="BL1640" s="226"/>
      <x:c r="BM1640" s="226"/>
      <x:c r="BP1640" s="222"/>
      <x:c r="BW1640" s="226"/>
      <x:c r="BX1640" s="226"/>
      <x:c r="BY1640" s="226"/>
      <x:c r="BZ1640" s="226"/>
      <x:c r="CB1640" s="226"/>
    </x:row>
    <x:row r="1641" spans="1:80" x14ac:dyDescent="0.3">
      <x:c r="A1641" s="226"/>
      <x:c r="R1641" s="226"/>
      <x:c r="T1641" s="226"/>
      <x:c r="V1641" s="23"/>
      <x:c r="Y1641" s="222"/>
      <x:c r="AA1641" s="226"/>
      <x:c r="AB1641" s="222"/>
      <x:c r="AE1641" s="222"/>
      <x:c r="AF1641" s="222"/>
      <x:c r="AN1641" s="226"/>
      <x:c r="AO1641" s="226"/>
      <x:c r="AS1641" s="23"/>
      <x:c r="AV1641" s="23"/>
      <x:c r="BF1641" s="226"/>
      <x:c r="BL1641" s="226"/>
      <x:c r="BM1641" s="226"/>
      <x:c r="BP1641" s="222"/>
      <x:c r="BW1641" s="226"/>
      <x:c r="BX1641" s="226"/>
      <x:c r="BY1641" s="226"/>
      <x:c r="BZ1641" s="226"/>
      <x:c r="CB1641" s="226"/>
    </x:row>
    <x:row r="1642" spans="1:80" x14ac:dyDescent="0.3">
      <x:c r="A1642" s="226"/>
      <x:c r="R1642" s="226"/>
      <x:c r="T1642" s="226"/>
      <x:c r="V1642" s="23"/>
      <x:c r="Y1642" s="222"/>
      <x:c r="AA1642" s="226"/>
      <x:c r="AB1642" s="222"/>
      <x:c r="AE1642" s="222"/>
      <x:c r="AF1642" s="222"/>
      <x:c r="AN1642" s="226"/>
      <x:c r="AO1642" s="226"/>
      <x:c r="AS1642" s="23"/>
      <x:c r="AV1642" s="23"/>
      <x:c r="BF1642" s="226"/>
      <x:c r="BL1642" s="226"/>
      <x:c r="BM1642" s="226"/>
      <x:c r="BP1642" s="222"/>
      <x:c r="BW1642" s="226"/>
      <x:c r="BX1642" s="226"/>
      <x:c r="BY1642" s="226"/>
      <x:c r="BZ1642" s="226"/>
      <x:c r="CB1642" s="226"/>
    </x:row>
    <x:row r="1643" spans="1:80" x14ac:dyDescent="0.3">
      <x:c r="A1643" s="226"/>
      <x:c r="R1643" s="226"/>
      <x:c r="T1643" s="226"/>
      <x:c r="V1643" s="23"/>
      <x:c r="Y1643" s="222"/>
      <x:c r="AA1643" s="226"/>
      <x:c r="AB1643" s="222"/>
      <x:c r="AE1643" s="222"/>
      <x:c r="AF1643" s="222"/>
      <x:c r="AN1643" s="226"/>
      <x:c r="AO1643" s="226"/>
      <x:c r="AS1643" s="23"/>
      <x:c r="AV1643" s="23"/>
      <x:c r="BF1643" s="226"/>
      <x:c r="BL1643" s="226"/>
      <x:c r="BM1643" s="226"/>
      <x:c r="BP1643" s="222"/>
      <x:c r="BW1643" s="226"/>
      <x:c r="BX1643" s="226"/>
      <x:c r="BY1643" s="226"/>
      <x:c r="BZ1643" s="226"/>
      <x:c r="CB1643" s="226"/>
    </x:row>
    <x:row r="1644" spans="1:80" x14ac:dyDescent="0.3">
      <x:c r="A1644" s="226"/>
      <x:c r="R1644" s="226"/>
      <x:c r="T1644" s="226"/>
      <x:c r="V1644" s="23"/>
      <x:c r="Y1644" s="222"/>
      <x:c r="AA1644" s="226"/>
      <x:c r="AB1644" s="222"/>
      <x:c r="AE1644" s="222"/>
      <x:c r="AF1644" s="222"/>
      <x:c r="AO1644" s="226"/>
      <x:c r="AS1644" s="23"/>
      <x:c r="AV1644" s="23"/>
      <x:c r="BF1644" s="226"/>
      <x:c r="BL1644" s="226"/>
      <x:c r="BM1644" s="226"/>
      <x:c r="BP1644" s="222"/>
      <x:c r="BW1644" s="226"/>
      <x:c r="BX1644" s="226"/>
      <x:c r="BY1644" s="226"/>
      <x:c r="BZ1644" s="226"/>
      <x:c r="CB1644" s="226"/>
    </x:row>
    <x:row r="1645" spans="1:80" x14ac:dyDescent="0.3">
      <x:c r="A1645" s="226"/>
      <x:c r="R1645" s="226"/>
      <x:c r="T1645" s="226"/>
      <x:c r="V1645" s="23"/>
      <x:c r="Y1645" s="222"/>
      <x:c r="AA1645" s="226"/>
      <x:c r="AB1645" s="222"/>
      <x:c r="AE1645" s="222"/>
      <x:c r="AF1645" s="222"/>
      <x:c r="AO1645" s="226"/>
      <x:c r="AS1645" s="23"/>
      <x:c r="AV1645" s="23"/>
      <x:c r="BF1645" s="226"/>
      <x:c r="BL1645" s="226"/>
      <x:c r="BM1645" s="226"/>
      <x:c r="BP1645" s="222"/>
      <x:c r="BW1645" s="226"/>
      <x:c r="BX1645" s="226"/>
      <x:c r="BY1645" s="226"/>
      <x:c r="BZ1645" s="226"/>
      <x:c r="CB1645" s="226"/>
    </x:row>
    <x:row r="1646" spans="1:80" x14ac:dyDescent="0.3">
      <x:c r="A1646" s="226"/>
      <x:c r="R1646" s="226"/>
      <x:c r="T1646" s="226"/>
      <x:c r="V1646" s="23"/>
      <x:c r="Y1646" s="222"/>
      <x:c r="AA1646" s="226"/>
      <x:c r="AB1646" s="222"/>
      <x:c r="AE1646" s="222"/>
      <x:c r="AF1646" s="222"/>
      <x:c r="AO1646" s="226"/>
      <x:c r="AS1646" s="23"/>
      <x:c r="AV1646" s="23"/>
      <x:c r="BF1646" s="226"/>
      <x:c r="BL1646" s="226"/>
      <x:c r="BM1646" s="226"/>
      <x:c r="BP1646" s="222"/>
      <x:c r="BW1646" s="226"/>
      <x:c r="BX1646" s="226"/>
      <x:c r="BY1646" s="226"/>
      <x:c r="BZ1646" s="226"/>
      <x:c r="CB1646" s="226"/>
    </x:row>
    <x:row r="1647" spans="1:80" x14ac:dyDescent="0.3">
      <x:c r="A1647" s="226"/>
      <x:c r="R1647" s="226"/>
      <x:c r="T1647" s="226"/>
      <x:c r="V1647" s="23"/>
      <x:c r="Y1647" s="222"/>
      <x:c r="AA1647" s="226"/>
      <x:c r="AB1647" s="222"/>
      <x:c r="AE1647" s="222"/>
      <x:c r="AF1647" s="222"/>
      <x:c r="AO1647" s="226"/>
      <x:c r="AS1647" s="23"/>
      <x:c r="AV1647" s="23"/>
      <x:c r="BF1647" s="226"/>
      <x:c r="BL1647" s="226"/>
      <x:c r="BM1647" s="226"/>
      <x:c r="BP1647" s="222"/>
      <x:c r="BW1647" s="226"/>
      <x:c r="BX1647" s="226"/>
      <x:c r="BY1647" s="226"/>
      <x:c r="BZ1647" s="226"/>
      <x:c r="CB1647" s="226"/>
    </x:row>
    <x:row r="1648" spans="1:80" x14ac:dyDescent="0.3">
      <x:c r="A1648" s="226"/>
      <x:c r="R1648" s="226"/>
      <x:c r="T1648" s="226"/>
      <x:c r="V1648" s="23"/>
      <x:c r="Y1648" s="222"/>
      <x:c r="AA1648" s="226"/>
      <x:c r="AB1648" s="222"/>
      <x:c r="AE1648" s="222"/>
      <x:c r="AF1648" s="222"/>
      <x:c r="AN1648" s="226"/>
      <x:c r="AO1648" s="226"/>
      <x:c r="AP1648" s="226"/>
      <x:c r="AS1648" s="23"/>
      <x:c r="AV1648" s="23"/>
      <x:c r="BF1648" s="226"/>
      <x:c r="BL1648" s="226"/>
      <x:c r="BM1648" s="226"/>
      <x:c r="BP1648" s="222"/>
      <x:c r="BW1648" s="226"/>
      <x:c r="BX1648" s="226"/>
      <x:c r="BY1648" s="226"/>
      <x:c r="BZ1648" s="226"/>
      <x:c r="CB1648" s="226"/>
    </x:row>
    <x:row r="1649" spans="1:80" x14ac:dyDescent="0.3">
      <x:c r="A1649" s="226"/>
      <x:c r="R1649" s="226"/>
      <x:c r="T1649" s="226"/>
      <x:c r="V1649" s="23"/>
      <x:c r="Y1649" s="222"/>
      <x:c r="AA1649" s="226"/>
      <x:c r="AB1649" s="222"/>
      <x:c r="AE1649" s="222"/>
      <x:c r="AF1649" s="226"/>
      <x:c r="AN1649" s="226"/>
      <x:c r="AO1649" s="226"/>
      <x:c r="AS1649" s="23"/>
      <x:c r="AV1649" s="23"/>
      <x:c r="BF1649" s="226"/>
      <x:c r="BL1649" s="226"/>
      <x:c r="BM1649" s="226"/>
      <x:c r="BP1649" s="226"/>
      <x:c r="BW1649" s="226"/>
      <x:c r="BX1649" s="226"/>
      <x:c r="BY1649" s="226"/>
      <x:c r="BZ1649" s="226"/>
      <x:c r="CB1649" s="226"/>
    </x:row>
    <x:row r="1650" spans="1:80" x14ac:dyDescent="0.3">
      <x:c r="A1650" s="226"/>
      <x:c r="R1650" s="226"/>
      <x:c r="T1650" s="226"/>
      <x:c r="V1650" s="23"/>
      <x:c r="Y1650" s="222"/>
      <x:c r="AA1650" s="226"/>
      <x:c r="AB1650" s="226"/>
      <x:c r="AE1650" s="222"/>
      <x:c r="AF1650" s="222"/>
      <x:c r="AN1650" s="226"/>
      <x:c r="AO1650" s="226"/>
      <x:c r="AP1650" s="226"/>
      <x:c r="AS1650" s="23"/>
      <x:c r="AV1650" s="23"/>
      <x:c r="BF1650" s="226"/>
      <x:c r="BL1650" s="226"/>
      <x:c r="BM1650" s="226"/>
      <x:c r="BP1650" s="222"/>
      <x:c r="BW1650" s="226"/>
      <x:c r="BX1650" s="226"/>
      <x:c r="BY1650" s="226"/>
      <x:c r="BZ1650" s="226"/>
      <x:c r="CB1650" s="226"/>
    </x:row>
    <x:row r="1651" spans="1:80" x14ac:dyDescent="0.3">
      <x:c r="A1651" s="226"/>
      <x:c r="R1651" s="226"/>
      <x:c r="T1651" s="226"/>
      <x:c r="V1651" s="23"/>
      <x:c r="Y1651" s="222"/>
      <x:c r="AA1651" s="226"/>
      <x:c r="AB1651" s="222"/>
      <x:c r="AE1651" s="222"/>
      <x:c r="AF1651" s="222"/>
      <x:c r="AN1651" s="226"/>
      <x:c r="AO1651" s="226"/>
      <x:c r="AS1651" s="23"/>
      <x:c r="AV1651" s="23"/>
      <x:c r="BF1651" s="226"/>
      <x:c r="BL1651" s="226"/>
      <x:c r="BM1651" s="226"/>
      <x:c r="BP1651" s="222"/>
      <x:c r="BW1651" s="226"/>
      <x:c r="BX1651" s="226"/>
      <x:c r="BY1651" s="226"/>
      <x:c r="BZ1651" s="226"/>
      <x:c r="CB1651" s="226"/>
    </x:row>
    <x:row r="1652" spans="1:80" x14ac:dyDescent="0.3">
      <x:c r="A1652" s="226"/>
      <x:c r="R1652" s="226"/>
      <x:c r="T1652" s="226"/>
      <x:c r="V1652" s="23"/>
      <x:c r="Y1652" s="222"/>
      <x:c r="AA1652" s="226"/>
      <x:c r="AB1652" s="222"/>
      <x:c r="AE1652" s="222"/>
      <x:c r="AF1652" s="222"/>
      <x:c r="AN1652" s="226"/>
      <x:c r="AO1652" s="226"/>
      <x:c r="AS1652" s="23"/>
      <x:c r="AV1652" s="23"/>
      <x:c r="BF1652" s="226"/>
      <x:c r="BL1652" s="226"/>
      <x:c r="BM1652" s="226"/>
      <x:c r="BP1652" s="222"/>
      <x:c r="BW1652" s="226"/>
      <x:c r="BX1652" s="226"/>
      <x:c r="BY1652" s="226"/>
      <x:c r="BZ1652" s="226"/>
      <x:c r="CB1652" s="226"/>
    </x:row>
    <x:row r="1653" spans="1:80" x14ac:dyDescent="0.3">
      <x:c r="A1653" s="226"/>
      <x:c r="R1653" s="226"/>
      <x:c r="T1653" s="226"/>
      <x:c r="V1653" s="23"/>
      <x:c r="Y1653" s="222"/>
      <x:c r="AA1653" s="226"/>
      <x:c r="AB1653" s="222"/>
      <x:c r="AE1653" s="222"/>
      <x:c r="AF1653" s="222"/>
      <x:c r="AN1653" s="226"/>
      <x:c r="AO1653" s="226"/>
      <x:c r="AS1653" s="23"/>
      <x:c r="AV1653" s="23"/>
      <x:c r="BF1653" s="226"/>
      <x:c r="BL1653" s="226"/>
      <x:c r="BM1653" s="226"/>
      <x:c r="BP1653" s="222"/>
      <x:c r="BW1653" s="226"/>
      <x:c r="BX1653" s="226"/>
      <x:c r="BY1653" s="226"/>
      <x:c r="BZ1653" s="226"/>
      <x:c r="CB1653" s="226"/>
    </x:row>
    <x:row r="1654" spans="1:80" x14ac:dyDescent="0.3">
      <x:c r="A1654" s="226"/>
      <x:c r="R1654" s="226"/>
      <x:c r="T1654" s="226"/>
      <x:c r="V1654" s="23"/>
      <x:c r="Y1654" s="222"/>
      <x:c r="AA1654" s="226"/>
      <x:c r="AB1654" s="222"/>
      <x:c r="AE1654" s="222"/>
      <x:c r="AF1654" s="222"/>
      <x:c r="AN1654" s="226"/>
      <x:c r="AO1654" s="226"/>
      <x:c r="AS1654" s="23"/>
      <x:c r="AV1654" s="23"/>
      <x:c r="BF1654" s="226"/>
      <x:c r="BL1654" s="226"/>
      <x:c r="BM1654" s="226"/>
      <x:c r="BP1654" s="222"/>
      <x:c r="BW1654" s="226"/>
      <x:c r="BX1654" s="226"/>
      <x:c r="BY1654" s="226"/>
      <x:c r="BZ1654" s="226"/>
      <x:c r="CB1654" s="226"/>
    </x:row>
    <x:row r="1655" spans="1:80" x14ac:dyDescent="0.3">
      <x:c r="A1655" s="226"/>
      <x:c r="R1655" s="226"/>
      <x:c r="T1655" s="226"/>
      <x:c r="V1655" s="23"/>
      <x:c r="Y1655" s="222"/>
      <x:c r="AA1655" s="226"/>
      <x:c r="AB1655" s="222"/>
      <x:c r="AE1655" s="222"/>
      <x:c r="AF1655" s="222"/>
      <x:c r="AO1655" s="226"/>
      <x:c r="AS1655" s="23"/>
      <x:c r="AV1655" s="23"/>
      <x:c r="BF1655" s="226"/>
      <x:c r="BL1655" s="226"/>
      <x:c r="BM1655" s="226"/>
      <x:c r="BP1655" s="222"/>
      <x:c r="BW1655" s="226"/>
      <x:c r="BX1655" s="226"/>
      <x:c r="BY1655" s="226"/>
      <x:c r="BZ1655" s="226"/>
      <x:c r="CB1655" s="226"/>
    </x:row>
    <x:row r="1656" spans="1:80" x14ac:dyDescent="0.3">
      <x:c r="A1656" s="226"/>
      <x:c r="R1656" s="226"/>
      <x:c r="T1656" s="226"/>
      <x:c r="V1656" s="23"/>
      <x:c r="Y1656" s="222"/>
      <x:c r="AA1656" s="226"/>
      <x:c r="AB1656" s="222"/>
      <x:c r="AE1656" s="222"/>
      <x:c r="AF1656" s="222"/>
      <x:c r="AO1656" s="226"/>
      <x:c r="AS1656" s="23"/>
      <x:c r="AV1656" s="23"/>
      <x:c r="BF1656" s="226"/>
      <x:c r="BL1656" s="226"/>
      <x:c r="BM1656" s="226"/>
      <x:c r="BP1656" s="222"/>
      <x:c r="BW1656" s="226"/>
      <x:c r="BX1656" s="226"/>
      <x:c r="BY1656" s="226"/>
      <x:c r="BZ1656" s="226"/>
      <x:c r="CB1656" s="226"/>
    </x:row>
    <x:row r="1657" spans="1:80" x14ac:dyDescent="0.3">
      <x:c r="A1657" s="226"/>
      <x:c r="R1657" s="226"/>
      <x:c r="T1657" s="226"/>
      <x:c r="V1657" s="23"/>
      <x:c r="Y1657" s="222"/>
      <x:c r="AA1657" s="226"/>
      <x:c r="AB1657" s="222"/>
      <x:c r="AE1657" s="222"/>
      <x:c r="AF1657" s="222"/>
      <x:c r="AN1657" s="226"/>
      <x:c r="AO1657" s="226"/>
      <x:c r="AP1657" s="226"/>
      <x:c r="AS1657" s="23"/>
      <x:c r="AV1657" s="23"/>
      <x:c r="BF1657" s="226"/>
      <x:c r="BL1657" s="226"/>
      <x:c r="BM1657" s="226"/>
      <x:c r="BP1657" s="222"/>
      <x:c r="BW1657" s="226"/>
      <x:c r="BX1657" s="226"/>
      <x:c r="BY1657" s="226"/>
      <x:c r="BZ1657" s="226"/>
      <x:c r="CB1657" s="226"/>
    </x:row>
    <x:row r="1658" spans="1:80" x14ac:dyDescent="0.3">
      <x:c r="A1658" s="226"/>
      <x:c r="R1658" s="226"/>
      <x:c r="T1658" s="226"/>
      <x:c r="V1658" s="23"/>
      <x:c r="Y1658" s="222"/>
      <x:c r="AA1658" s="226"/>
      <x:c r="AB1658" s="222"/>
      <x:c r="AE1658" s="222"/>
      <x:c r="AF1658" s="222"/>
      <x:c r="AN1658" s="226"/>
      <x:c r="AO1658" s="226"/>
      <x:c r="AS1658" s="23"/>
      <x:c r="AV1658" s="23"/>
      <x:c r="BF1658" s="226"/>
      <x:c r="BL1658" s="226"/>
      <x:c r="BM1658" s="226"/>
      <x:c r="BP1658" s="222"/>
      <x:c r="BW1658" s="226"/>
      <x:c r="BX1658" s="226"/>
      <x:c r="BY1658" s="226"/>
      <x:c r="BZ1658" s="226"/>
      <x:c r="CB1658" s="226"/>
    </x:row>
    <x:row r="1659" spans="1:80" x14ac:dyDescent="0.3">
      <x:c r="A1659" s="226"/>
      <x:c r="R1659" s="226"/>
      <x:c r="T1659" s="226"/>
      <x:c r="V1659" s="23"/>
      <x:c r="Y1659" s="222"/>
      <x:c r="AA1659" s="226"/>
      <x:c r="AB1659" s="222"/>
      <x:c r="AE1659" s="222"/>
      <x:c r="AF1659" s="222"/>
      <x:c r="AN1659" s="226"/>
      <x:c r="AO1659" s="226"/>
      <x:c r="AP1659" s="226"/>
      <x:c r="AS1659" s="23"/>
      <x:c r="AV1659" s="23"/>
      <x:c r="BF1659" s="226"/>
      <x:c r="BL1659" s="226"/>
      <x:c r="BM1659" s="226"/>
      <x:c r="BP1659" s="222"/>
      <x:c r="BW1659" s="226"/>
      <x:c r="BX1659" s="226"/>
      <x:c r="BY1659" s="226"/>
      <x:c r="BZ1659" s="226"/>
      <x:c r="CB1659" s="226"/>
    </x:row>
    <x:row r="1660" spans="1:80" x14ac:dyDescent="0.3">
      <x:c r="A1660" s="226"/>
      <x:c r="R1660" s="226"/>
      <x:c r="T1660" s="226"/>
      <x:c r="V1660" s="23"/>
      <x:c r="Y1660" s="222"/>
      <x:c r="AA1660" s="226"/>
      <x:c r="AB1660" s="222"/>
      <x:c r="AE1660" s="222"/>
      <x:c r="AF1660" s="226"/>
      <x:c r="AO1660" s="226"/>
      <x:c r="AS1660" s="23"/>
      <x:c r="AV1660" s="23"/>
      <x:c r="BF1660" s="226"/>
      <x:c r="BL1660" s="226"/>
      <x:c r="BM1660" s="226"/>
      <x:c r="BP1660" s="226"/>
      <x:c r="BW1660" s="226"/>
      <x:c r="BX1660" s="226"/>
      <x:c r="BY1660" s="226"/>
      <x:c r="BZ1660" s="226"/>
      <x:c r="CB1660" s="226"/>
    </x:row>
    <x:row r="1661" spans="1:80" x14ac:dyDescent="0.3">
      <x:c r="A1661" s="226"/>
      <x:c r="R1661" s="226"/>
      <x:c r="T1661" s="226"/>
      <x:c r="V1661" s="23"/>
      <x:c r="Y1661" s="222"/>
      <x:c r="AA1661" s="226"/>
      <x:c r="AB1661" s="222"/>
      <x:c r="AE1661" s="222"/>
      <x:c r="AF1661" s="222"/>
      <x:c r="AS1661" s="23"/>
      <x:c r="AV1661" s="23"/>
      <x:c r="BF1661" s="226"/>
      <x:c r="BL1661" s="226"/>
      <x:c r="BM1661" s="226"/>
      <x:c r="BP1661" s="222"/>
      <x:c r="BW1661" s="226"/>
      <x:c r="BX1661" s="226"/>
      <x:c r="BY1661" s="226"/>
      <x:c r="BZ1661" s="226"/>
      <x:c r="CB1661" s="226"/>
    </x:row>
    <x:row r="1662" spans="1:80" x14ac:dyDescent="0.3">
      <x:c r="A1662" s="226"/>
      <x:c r="R1662" s="226"/>
      <x:c r="T1662" s="226"/>
      <x:c r="V1662" s="23"/>
      <x:c r="Y1662" s="222"/>
      <x:c r="AA1662" s="226"/>
      <x:c r="AB1662" s="222"/>
      <x:c r="AE1662" s="222"/>
      <x:c r="AF1662" s="222"/>
      <x:c r="AS1662" s="23"/>
      <x:c r="AV1662" s="23"/>
      <x:c r="BF1662" s="226"/>
      <x:c r="BL1662" s="226"/>
      <x:c r="BM1662" s="226"/>
      <x:c r="BP1662" s="222"/>
      <x:c r="BW1662" s="226"/>
      <x:c r="BX1662" s="226"/>
      <x:c r="BY1662" s="226"/>
      <x:c r="BZ1662" s="226"/>
      <x:c r="CB1662" s="226"/>
    </x:row>
    <x:row r="1663" spans="1:80" x14ac:dyDescent="0.3">
      <x:c r="A1663" s="226"/>
      <x:c r="R1663" s="226"/>
      <x:c r="T1663" s="226"/>
      <x:c r="V1663" s="23"/>
      <x:c r="Y1663" s="222"/>
      <x:c r="AA1663" s="226"/>
      <x:c r="AB1663" s="222"/>
      <x:c r="AE1663" s="222"/>
      <x:c r="AF1663" s="222"/>
      <x:c r="AS1663" s="23"/>
      <x:c r="AV1663" s="23"/>
      <x:c r="BF1663" s="226"/>
      <x:c r="BL1663" s="226"/>
      <x:c r="BM1663" s="226"/>
      <x:c r="BP1663" s="222"/>
      <x:c r="BW1663" s="226"/>
      <x:c r="BX1663" s="226"/>
      <x:c r="BY1663" s="226"/>
      <x:c r="BZ1663" s="226"/>
      <x:c r="CB1663" s="226"/>
    </x:row>
    <x:row r="1664" spans="1:80" x14ac:dyDescent="0.3">
      <x:c r="A1664" s="226"/>
      <x:c r="R1664" s="226"/>
      <x:c r="T1664" s="226"/>
      <x:c r="V1664" s="23"/>
      <x:c r="Y1664" s="222"/>
      <x:c r="AA1664" s="226"/>
      <x:c r="AB1664" s="222"/>
      <x:c r="AE1664" s="222"/>
      <x:c r="AF1664" s="222"/>
      <x:c r="AS1664" s="23"/>
      <x:c r="AV1664" s="23"/>
      <x:c r="BF1664" s="226"/>
      <x:c r="BL1664" s="226"/>
      <x:c r="BM1664" s="226"/>
      <x:c r="BP1664" s="222"/>
      <x:c r="BW1664" s="226"/>
      <x:c r="BX1664" s="226"/>
      <x:c r="BY1664" s="226"/>
      <x:c r="BZ1664" s="226"/>
      <x:c r="CB1664" s="226"/>
    </x:row>
    <x:row r="1665" spans="1:80" x14ac:dyDescent="0.3">
      <x:c r="A1665" s="226"/>
      <x:c r="R1665" s="226"/>
      <x:c r="T1665" s="226"/>
      <x:c r="V1665" s="23"/>
      <x:c r="Y1665" s="222"/>
      <x:c r="AA1665" s="226"/>
      <x:c r="AB1665" s="222"/>
      <x:c r="AE1665" s="222"/>
      <x:c r="AF1665" s="222"/>
      <x:c r="AS1665" s="23"/>
      <x:c r="AV1665" s="23"/>
      <x:c r="BF1665" s="226"/>
      <x:c r="BL1665" s="226"/>
      <x:c r="BM1665" s="226"/>
      <x:c r="BP1665" s="222"/>
      <x:c r="BW1665" s="226"/>
      <x:c r="BX1665" s="226"/>
      <x:c r="BY1665" s="226"/>
      <x:c r="BZ1665" s="226"/>
      <x:c r="CB1665" s="226"/>
    </x:row>
    <x:row r="1666" spans="1:80" x14ac:dyDescent="0.3">
      <x:c r="A1666" s="226"/>
      <x:c r="R1666" s="226"/>
      <x:c r="T1666" s="226"/>
      <x:c r="V1666" s="23"/>
      <x:c r="Y1666" s="222"/>
      <x:c r="AA1666" s="226"/>
      <x:c r="AB1666" s="222"/>
      <x:c r="AE1666" s="222"/>
      <x:c r="AF1666" s="222"/>
      <x:c r="AS1666" s="23"/>
      <x:c r="AV1666" s="23"/>
      <x:c r="BF1666" s="226"/>
      <x:c r="BL1666" s="226"/>
      <x:c r="BM1666" s="226"/>
      <x:c r="BP1666" s="222"/>
      <x:c r="BW1666" s="226"/>
      <x:c r="BX1666" s="226"/>
      <x:c r="BY1666" s="226"/>
      <x:c r="BZ1666" s="226"/>
      <x:c r="CB1666" s="226"/>
    </x:row>
    <x:row r="1667" spans="1:80" x14ac:dyDescent="0.3">
      <x:c r="A1667" s="226"/>
      <x:c r="R1667" s="226"/>
      <x:c r="T1667" s="226"/>
      <x:c r="V1667" s="23"/>
      <x:c r="Y1667" s="222"/>
      <x:c r="AA1667" s="226"/>
      <x:c r="AB1667" s="222"/>
      <x:c r="AE1667" s="222"/>
      <x:c r="AF1667" s="222"/>
      <x:c r="AO1667" s="226"/>
      <x:c r="AS1667" s="23"/>
      <x:c r="AV1667" s="23"/>
      <x:c r="BF1667" s="226"/>
      <x:c r="BL1667" s="226"/>
      <x:c r="BM1667" s="226"/>
      <x:c r="BP1667" s="222"/>
      <x:c r="BW1667" s="226"/>
      <x:c r="BX1667" s="226"/>
      <x:c r="BY1667" s="226"/>
      <x:c r="BZ1667" s="226"/>
      <x:c r="CB1667" s="226"/>
    </x:row>
    <x:row r="1668" spans="1:80" x14ac:dyDescent="0.3">
      <x:c r="A1668" s="226"/>
      <x:c r="R1668" s="226"/>
      <x:c r="T1668" s="226"/>
      <x:c r="V1668" s="23"/>
      <x:c r="Y1668" s="222"/>
      <x:c r="AA1668" s="226"/>
      <x:c r="AB1668" s="222"/>
      <x:c r="AE1668" s="222"/>
      <x:c r="AF1668" s="222"/>
      <x:c r="AS1668" s="23"/>
      <x:c r="AV1668" s="23"/>
      <x:c r="BF1668" s="226"/>
      <x:c r="BL1668" s="226"/>
      <x:c r="BM1668" s="226"/>
      <x:c r="BP1668" s="222"/>
      <x:c r="BW1668" s="226"/>
      <x:c r="BX1668" s="226"/>
      <x:c r="BY1668" s="226"/>
      <x:c r="BZ1668" s="226"/>
      <x:c r="CB1668" s="226"/>
    </x:row>
    <x:row r="1669" spans="1:80" x14ac:dyDescent="0.3">
      <x:c r="A1669" s="226"/>
      <x:c r="R1669" s="226"/>
      <x:c r="T1669" s="226"/>
      <x:c r="V1669" s="23"/>
      <x:c r="Y1669" s="222"/>
      <x:c r="AA1669" s="226"/>
      <x:c r="AB1669" s="222"/>
      <x:c r="AE1669" s="222"/>
      <x:c r="AF1669" s="222"/>
      <x:c r="AN1669" s="226"/>
      <x:c r="AO1669" s="226"/>
      <x:c r="AP1669" s="226"/>
      <x:c r="AS1669" s="23"/>
      <x:c r="AV1669" s="23"/>
      <x:c r="BF1669" s="226"/>
      <x:c r="BL1669" s="226"/>
      <x:c r="BM1669" s="226"/>
      <x:c r="BP1669" s="222"/>
      <x:c r="BW1669" s="226"/>
      <x:c r="BX1669" s="226"/>
      <x:c r="BY1669" s="226"/>
      <x:c r="BZ1669" s="226"/>
      <x:c r="CB1669" s="226"/>
    </x:row>
    <x:row r="1670" spans="1:80" x14ac:dyDescent="0.3">
      <x:c r="A1670" s="226"/>
      <x:c r="R1670" s="226"/>
      <x:c r="T1670" s="226"/>
      <x:c r="V1670" s="23"/>
      <x:c r="Y1670" s="222"/>
      <x:c r="AA1670" s="226"/>
      <x:c r="AB1670" s="222"/>
      <x:c r="AE1670" s="226"/>
      <x:c r="AF1670" s="226"/>
      <x:c r="AN1670" s="226"/>
      <x:c r="AO1670" s="226"/>
      <x:c r="AP1670" s="226"/>
      <x:c r="AS1670" s="23"/>
      <x:c r="AV1670" s="23"/>
      <x:c r="BF1670" s="226"/>
      <x:c r="BL1670" s="226"/>
      <x:c r="BM1670" s="226"/>
      <x:c r="BP1670" s="226"/>
      <x:c r="BW1670" s="226"/>
      <x:c r="BX1670" s="226"/>
      <x:c r="BY1670" s="226"/>
      <x:c r="BZ1670" s="226"/>
      <x:c r="CB1670" s="226"/>
    </x:row>
    <x:row r="1671" spans="1:80" x14ac:dyDescent="0.3">
      <x:c r="A1671" s="226"/>
      <x:c r="R1671" s="226"/>
      <x:c r="T1671" s="226"/>
      <x:c r="V1671" s="23"/>
      <x:c r="Y1671" s="222"/>
      <x:c r="AA1671" s="226"/>
      <x:c r="AB1671" s="222"/>
      <x:c r="AE1671" s="226"/>
      <x:c r="AF1671" s="226"/>
      <x:c r="AN1671" s="226"/>
      <x:c r="AO1671" s="226"/>
      <x:c r="AP1671" s="226"/>
      <x:c r="AS1671" s="23"/>
      <x:c r="AV1671" s="23"/>
      <x:c r="BF1671" s="226"/>
      <x:c r="BL1671" s="226"/>
      <x:c r="BM1671" s="226"/>
      <x:c r="BP1671" s="226"/>
      <x:c r="BW1671" s="226"/>
      <x:c r="BX1671" s="226"/>
      <x:c r="BY1671" s="226"/>
      <x:c r="BZ1671" s="226"/>
      <x:c r="CB1671" s="226"/>
    </x:row>
    <x:row r="1672" spans="1:80" x14ac:dyDescent="0.3">
      <x:c r="A1672" s="226"/>
      <x:c r="R1672" s="226"/>
      <x:c r="T1672" s="226"/>
      <x:c r="V1672" s="23"/>
      <x:c r="Y1672" s="222"/>
      <x:c r="AA1672" s="226"/>
      <x:c r="AB1672" s="222"/>
      <x:c r="AE1672" s="226"/>
      <x:c r="AF1672" s="226"/>
      <x:c r="AN1672" s="226"/>
      <x:c r="AO1672" s="226"/>
      <x:c r="AS1672" s="23"/>
      <x:c r="AV1672" s="23"/>
      <x:c r="BF1672" s="226"/>
      <x:c r="BL1672" s="226"/>
      <x:c r="BM1672" s="226"/>
      <x:c r="BP1672" s="226"/>
      <x:c r="BW1672" s="226"/>
      <x:c r="BX1672" s="226"/>
      <x:c r="BY1672" s="226"/>
      <x:c r="BZ1672" s="226"/>
      <x:c r="CB1672" s="226"/>
    </x:row>
    <x:row r="1673" spans="1:80" x14ac:dyDescent="0.3">
      <x:c r="A1673" s="226"/>
      <x:c r="R1673" s="226"/>
      <x:c r="T1673" s="226"/>
      <x:c r="V1673" s="23"/>
      <x:c r="Y1673" s="222"/>
      <x:c r="AA1673" s="226"/>
      <x:c r="AB1673" s="222"/>
      <x:c r="AE1673" s="226"/>
      <x:c r="AF1673" s="226"/>
      <x:c r="AN1673" s="226"/>
      <x:c r="AO1673" s="226"/>
      <x:c r="AP1673" s="226"/>
      <x:c r="AS1673" s="23"/>
      <x:c r="AV1673" s="23"/>
      <x:c r="BF1673" s="226"/>
      <x:c r="BL1673" s="226"/>
      <x:c r="BM1673" s="226"/>
      <x:c r="BP1673" s="226"/>
      <x:c r="BW1673" s="226"/>
      <x:c r="BX1673" s="226"/>
      <x:c r="BY1673" s="226"/>
      <x:c r="BZ1673" s="226"/>
      <x:c r="CB1673" s="226"/>
    </x:row>
    <x:row r="1674" spans="1:80" x14ac:dyDescent="0.3">
      <x:c r="A1674" s="226"/>
      <x:c r="R1674" s="226"/>
      <x:c r="T1674" s="226"/>
      <x:c r="V1674" s="23"/>
      <x:c r="Y1674" s="222"/>
      <x:c r="AA1674" s="226"/>
      <x:c r="AB1674" s="222"/>
      <x:c r="AE1674" s="226"/>
      <x:c r="AF1674" s="226"/>
      <x:c r="AO1674" s="226"/>
      <x:c r="AS1674" s="23"/>
      <x:c r="AV1674" s="23"/>
      <x:c r="BF1674" s="226"/>
      <x:c r="BL1674" s="226"/>
      <x:c r="BM1674" s="226"/>
      <x:c r="BP1674" s="226"/>
      <x:c r="BW1674" s="226"/>
      <x:c r="BX1674" s="226"/>
      <x:c r="BY1674" s="226"/>
      <x:c r="BZ1674" s="226"/>
      <x:c r="CB1674" s="226"/>
    </x:row>
    <x:row r="1675" spans="1:80" x14ac:dyDescent="0.3">
      <x:c r="A1675" s="226"/>
      <x:c r="R1675" s="226"/>
      <x:c r="T1675" s="226"/>
      <x:c r="V1675" s="23"/>
      <x:c r="Y1675" s="222"/>
      <x:c r="AA1675" s="226"/>
      <x:c r="AB1675" s="222"/>
      <x:c r="AE1675" s="226"/>
      <x:c r="AF1675" s="226"/>
      <x:c r="AO1675" s="226"/>
      <x:c r="AS1675" s="23"/>
      <x:c r="AV1675" s="23"/>
      <x:c r="BF1675" s="226"/>
      <x:c r="BL1675" s="226"/>
      <x:c r="BM1675" s="226"/>
      <x:c r="BP1675" s="226"/>
      <x:c r="BW1675" s="226"/>
      <x:c r="BX1675" s="226"/>
      <x:c r="BY1675" s="226"/>
      <x:c r="BZ1675" s="226"/>
      <x:c r="CB1675" s="226"/>
    </x:row>
    <x:row r="1676" spans="1:80" x14ac:dyDescent="0.3">
      <x:c r="A1676" s="226"/>
      <x:c r="R1676" s="226"/>
      <x:c r="T1676" s="226"/>
      <x:c r="V1676" s="23"/>
      <x:c r="Y1676" s="222"/>
      <x:c r="AA1676" s="226"/>
      <x:c r="AB1676" s="222"/>
      <x:c r="AE1676" s="222"/>
      <x:c r="AF1676" s="222"/>
      <x:c r="AO1676" s="226"/>
      <x:c r="AS1676" s="23"/>
      <x:c r="AV1676" s="23"/>
      <x:c r="BF1676" s="226"/>
      <x:c r="BL1676" s="226"/>
      <x:c r="BM1676" s="226"/>
      <x:c r="BP1676" s="222"/>
      <x:c r="BW1676" s="226"/>
      <x:c r="BX1676" s="226"/>
      <x:c r="BY1676" s="226"/>
      <x:c r="BZ1676" s="226"/>
      <x:c r="CB1676" s="226"/>
    </x:row>
    <x:row r="1677" spans="1:80" x14ac:dyDescent="0.3">
      <x:c r="A1677" s="226"/>
      <x:c r="R1677" s="226"/>
      <x:c r="T1677" s="226"/>
      <x:c r="V1677" s="23"/>
      <x:c r="Y1677" s="222"/>
      <x:c r="AA1677" s="226"/>
      <x:c r="AB1677" s="222"/>
      <x:c r="AE1677" s="222"/>
      <x:c r="AF1677" s="222"/>
      <x:c r="AO1677" s="226"/>
      <x:c r="AS1677" s="23"/>
      <x:c r="AV1677" s="23"/>
      <x:c r="BF1677" s="226"/>
      <x:c r="BL1677" s="226"/>
      <x:c r="BM1677" s="226"/>
      <x:c r="BP1677" s="222"/>
      <x:c r="BW1677" s="226"/>
      <x:c r="BX1677" s="226"/>
      <x:c r="BY1677" s="226"/>
      <x:c r="BZ1677" s="226"/>
      <x:c r="CB1677" s="226"/>
    </x:row>
    <x:row r="1678" spans="1:80" x14ac:dyDescent="0.3">
      <x:c r="A1678" s="226"/>
      <x:c r="R1678" s="226"/>
      <x:c r="T1678" s="226"/>
      <x:c r="V1678" s="23"/>
      <x:c r="Y1678" s="222"/>
      <x:c r="AA1678" s="226"/>
      <x:c r="AB1678" s="222"/>
      <x:c r="AE1678" s="222"/>
      <x:c r="AF1678" s="222"/>
      <x:c r="AO1678" s="226"/>
      <x:c r="AS1678" s="23"/>
      <x:c r="AV1678" s="23"/>
      <x:c r="BF1678" s="226"/>
      <x:c r="BL1678" s="226"/>
      <x:c r="BM1678" s="226"/>
      <x:c r="BP1678" s="222"/>
      <x:c r="BW1678" s="226"/>
      <x:c r="BX1678" s="226"/>
      <x:c r="BY1678" s="226"/>
      <x:c r="BZ1678" s="226"/>
      <x:c r="CB1678" s="226"/>
    </x:row>
    <x:row r="1679" spans="1:80" x14ac:dyDescent="0.3">
      <x:c r="A1679" s="226"/>
      <x:c r="R1679" s="226"/>
      <x:c r="T1679" s="226"/>
      <x:c r="V1679" s="23"/>
      <x:c r="Y1679" s="222"/>
      <x:c r="AA1679" s="226"/>
      <x:c r="AB1679" s="222"/>
      <x:c r="AE1679" s="222"/>
      <x:c r="AF1679" s="222"/>
      <x:c r="AO1679" s="226"/>
      <x:c r="AS1679" s="23"/>
      <x:c r="AV1679" s="23"/>
      <x:c r="BF1679" s="226"/>
      <x:c r="BL1679" s="226"/>
      <x:c r="BM1679" s="226"/>
      <x:c r="BP1679" s="222"/>
      <x:c r="BW1679" s="226"/>
      <x:c r="BX1679" s="226"/>
      <x:c r="BY1679" s="226"/>
      <x:c r="BZ1679" s="226"/>
      <x:c r="CB1679" s="226"/>
    </x:row>
    <x:row r="1680" spans="1:80" x14ac:dyDescent="0.3">
      <x:c r="A1680" s="226"/>
      <x:c r="R1680" s="226"/>
      <x:c r="T1680" s="226"/>
      <x:c r="V1680" s="23"/>
      <x:c r="Y1680" s="222"/>
      <x:c r="AA1680" s="226"/>
      <x:c r="AB1680" s="222"/>
      <x:c r="AE1680" s="222"/>
      <x:c r="AF1680" s="226"/>
      <x:c r="AO1680" s="226"/>
      <x:c r="AS1680" s="23"/>
      <x:c r="AV1680" s="23"/>
      <x:c r="BF1680" s="226"/>
      <x:c r="BL1680" s="226"/>
      <x:c r="BM1680" s="226"/>
      <x:c r="BP1680" s="226"/>
      <x:c r="BW1680" s="226"/>
      <x:c r="BX1680" s="226"/>
      <x:c r="BY1680" s="226"/>
      <x:c r="BZ1680" s="226"/>
      <x:c r="CB1680" s="226"/>
    </x:row>
    <x:row r="1681" spans="1:80" x14ac:dyDescent="0.3">
      <x:c r="A1681" s="226"/>
      <x:c r="R1681" s="226"/>
      <x:c r="T1681" s="226"/>
      <x:c r="V1681" s="23"/>
      <x:c r="Y1681" s="222"/>
      <x:c r="AA1681" s="226"/>
      <x:c r="AB1681" s="222"/>
      <x:c r="AE1681" s="222"/>
      <x:c r="AF1681" s="222"/>
      <x:c r="AO1681" s="226"/>
      <x:c r="AP1681" s="226"/>
      <x:c r="AS1681" s="23"/>
      <x:c r="AV1681" s="23"/>
      <x:c r="BF1681" s="226"/>
      <x:c r="BL1681" s="226"/>
      <x:c r="BM1681" s="226"/>
      <x:c r="BP1681" s="222"/>
      <x:c r="BW1681" s="226"/>
      <x:c r="BX1681" s="226"/>
      <x:c r="BY1681" s="226"/>
      <x:c r="BZ1681" s="226"/>
      <x:c r="CB1681" s="226"/>
    </x:row>
    <x:row r="1682" spans="1:80" x14ac:dyDescent="0.3">
      <x:c r="A1682" s="226"/>
      <x:c r="R1682" s="226"/>
      <x:c r="T1682" s="226"/>
      <x:c r="V1682" s="23"/>
      <x:c r="Y1682" s="222"/>
      <x:c r="AA1682" s="226"/>
      <x:c r="AB1682" s="222"/>
      <x:c r="AE1682" s="222"/>
      <x:c r="AF1682" s="222"/>
      <x:c r="AO1682" s="226"/>
      <x:c r="AS1682" s="23"/>
      <x:c r="AV1682" s="23"/>
      <x:c r="BF1682" s="226"/>
      <x:c r="BL1682" s="226"/>
      <x:c r="BM1682" s="226"/>
      <x:c r="BP1682" s="222"/>
      <x:c r="BW1682" s="226"/>
      <x:c r="BX1682" s="226"/>
      <x:c r="BY1682" s="226"/>
      <x:c r="BZ1682" s="226"/>
      <x:c r="CB1682" s="226"/>
    </x:row>
    <x:row r="1683" spans="1:80" x14ac:dyDescent="0.3">
      <x:c r="A1683" s="226"/>
      <x:c r="R1683" s="226"/>
      <x:c r="T1683" s="226"/>
      <x:c r="V1683" s="23"/>
      <x:c r="Y1683" s="222"/>
      <x:c r="AA1683" s="226"/>
      <x:c r="AB1683" s="222"/>
      <x:c r="AE1683" s="222"/>
      <x:c r="AF1683" s="222"/>
      <x:c r="AS1683" s="23"/>
      <x:c r="AV1683" s="23"/>
      <x:c r="BF1683" s="226"/>
      <x:c r="BL1683" s="226"/>
      <x:c r="BM1683" s="226"/>
      <x:c r="BP1683" s="222"/>
      <x:c r="BW1683" s="226"/>
      <x:c r="BX1683" s="226"/>
      <x:c r="BY1683" s="226"/>
      <x:c r="BZ1683" s="226"/>
      <x:c r="CB1683" s="226"/>
    </x:row>
    <x:row r="1684" spans="1:80" x14ac:dyDescent="0.3">
      <x:c r="A1684" s="226"/>
      <x:c r="R1684" s="226"/>
      <x:c r="T1684" s="226"/>
      <x:c r="V1684" s="23"/>
      <x:c r="Y1684" s="222"/>
      <x:c r="AA1684" s="226"/>
      <x:c r="AB1684" s="222"/>
      <x:c r="AE1684" s="222"/>
      <x:c r="AF1684" s="222"/>
      <x:c r="AS1684" s="23"/>
      <x:c r="AV1684" s="23"/>
      <x:c r="BF1684" s="226"/>
      <x:c r="BL1684" s="226"/>
      <x:c r="BM1684" s="226"/>
      <x:c r="BP1684" s="222"/>
      <x:c r="BW1684" s="226"/>
      <x:c r="BX1684" s="226"/>
      <x:c r="BY1684" s="226"/>
      <x:c r="BZ1684" s="226"/>
      <x:c r="CB1684" s="226"/>
    </x:row>
    <x:row r="1685" spans="1:80" x14ac:dyDescent="0.3">
      <x:c r="A1685" s="226"/>
      <x:c r="R1685" s="226"/>
      <x:c r="T1685" s="226"/>
      <x:c r="V1685" s="23"/>
      <x:c r="Y1685" s="222"/>
      <x:c r="AA1685" s="226"/>
      <x:c r="AB1685" s="222"/>
      <x:c r="AE1685" s="222"/>
      <x:c r="AF1685" s="222"/>
      <x:c r="AN1685" s="226"/>
      <x:c r="AO1685" s="226"/>
      <x:c r="AS1685" s="23"/>
      <x:c r="AV1685" s="23"/>
      <x:c r="BF1685" s="226"/>
      <x:c r="BL1685" s="226"/>
      <x:c r="BM1685" s="226"/>
      <x:c r="BP1685" s="222"/>
      <x:c r="BW1685" s="226"/>
      <x:c r="BX1685" s="226"/>
      <x:c r="BY1685" s="226"/>
      <x:c r="BZ1685" s="226"/>
      <x:c r="CB1685" s="226"/>
    </x:row>
    <x:row r="1686" spans="1:80" x14ac:dyDescent="0.3">
      <x:c r="A1686" s="226"/>
      <x:c r="R1686" s="226"/>
      <x:c r="T1686" s="226"/>
      <x:c r="V1686" s="23"/>
      <x:c r="Y1686" s="222"/>
      <x:c r="AA1686" s="226"/>
      <x:c r="AB1686" s="222"/>
      <x:c r="AE1686" s="222"/>
      <x:c r="AF1686" s="222"/>
      <x:c r="AO1686" s="226"/>
      <x:c r="AS1686" s="23"/>
      <x:c r="AV1686" s="23"/>
      <x:c r="BF1686" s="226"/>
      <x:c r="BL1686" s="226"/>
      <x:c r="BM1686" s="226"/>
      <x:c r="BP1686" s="222"/>
      <x:c r="BW1686" s="226"/>
      <x:c r="BX1686" s="226"/>
      <x:c r="BY1686" s="226"/>
      <x:c r="BZ1686" s="226"/>
      <x:c r="CB1686" s="226"/>
    </x:row>
    <x:row r="1687" spans="1:80" x14ac:dyDescent="0.3">
      <x:c r="A1687" s="226"/>
      <x:c r="R1687" s="226"/>
      <x:c r="T1687" s="226"/>
      <x:c r="V1687" s="23"/>
      <x:c r="Y1687" s="222"/>
      <x:c r="AA1687" s="226"/>
      <x:c r="AB1687" s="222"/>
      <x:c r="AE1687" s="222"/>
      <x:c r="AF1687" s="222"/>
      <x:c r="AN1687" s="226"/>
      <x:c r="AO1687" s="226"/>
      <x:c r="AP1687" s="226"/>
      <x:c r="AS1687" s="23"/>
      <x:c r="AV1687" s="23"/>
      <x:c r="BF1687" s="226"/>
      <x:c r="BL1687" s="226"/>
      <x:c r="BM1687" s="226"/>
      <x:c r="BP1687" s="222"/>
      <x:c r="BW1687" s="226"/>
      <x:c r="BX1687" s="226"/>
      <x:c r="BY1687" s="226"/>
      <x:c r="BZ1687" s="226"/>
      <x:c r="CB1687" s="226"/>
    </x:row>
    <x:row r="1688" spans="1:80" x14ac:dyDescent="0.3">
      <x:c r="A1688" s="226"/>
      <x:c r="R1688" s="226"/>
      <x:c r="T1688" s="226"/>
      <x:c r="V1688" s="23"/>
      <x:c r="Y1688" s="222"/>
      <x:c r="AA1688" s="226"/>
      <x:c r="AB1688" s="222"/>
      <x:c r="AE1688" s="222"/>
      <x:c r="AF1688" s="222"/>
      <x:c r="AN1688" s="226"/>
      <x:c r="AO1688" s="226"/>
      <x:c r="AP1688" s="226"/>
      <x:c r="AS1688" s="23"/>
      <x:c r="AV1688" s="23"/>
      <x:c r="BF1688" s="226"/>
      <x:c r="BL1688" s="226"/>
      <x:c r="BM1688" s="226"/>
      <x:c r="BP1688" s="222"/>
      <x:c r="BW1688" s="226"/>
      <x:c r="BX1688" s="226"/>
      <x:c r="BY1688" s="226"/>
      <x:c r="BZ1688" s="226"/>
      <x:c r="CB1688" s="226"/>
    </x:row>
    <x:row r="1689" spans="1:80" x14ac:dyDescent="0.3">
      <x:c r="A1689" s="226"/>
      <x:c r="R1689" s="226"/>
      <x:c r="T1689" s="226"/>
      <x:c r="V1689" s="23"/>
      <x:c r="Y1689" s="222"/>
      <x:c r="AA1689" s="226"/>
      <x:c r="AB1689" s="222"/>
      <x:c r="AE1689" s="222"/>
      <x:c r="AF1689" s="222"/>
      <x:c r="AN1689" s="226"/>
      <x:c r="AO1689" s="226"/>
      <x:c r="AP1689" s="226"/>
      <x:c r="AS1689" s="23"/>
      <x:c r="AV1689" s="23"/>
      <x:c r="BF1689" s="226"/>
      <x:c r="BL1689" s="226"/>
      <x:c r="BM1689" s="226"/>
      <x:c r="BP1689" s="222"/>
      <x:c r="BW1689" s="226"/>
      <x:c r="BX1689" s="226"/>
      <x:c r="BY1689" s="226"/>
      <x:c r="BZ1689" s="226"/>
      <x:c r="CB1689" s="226"/>
    </x:row>
    <x:row r="1690" spans="1:80" x14ac:dyDescent="0.3">
      <x:c r="A1690" s="226"/>
      <x:c r="R1690" s="226"/>
      <x:c r="T1690" s="226"/>
      <x:c r="V1690" s="23"/>
      <x:c r="Y1690" s="222"/>
      <x:c r="AA1690" s="226"/>
      <x:c r="AB1690" s="222"/>
      <x:c r="AE1690" s="226"/>
      <x:c r="AF1690" s="226"/>
      <x:c r="AN1690" s="226"/>
      <x:c r="AO1690" s="226"/>
      <x:c r="AS1690" s="23"/>
      <x:c r="AV1690" s="23"/>
      <x:c r="BF1690" s="226"/>
      <x:c r="BL1690" s="226"/>
      <x:c r="BM1690" s="226"/>
      <x:c r="BP1690" s="226"/>
      <x:c r="BW1690" s="226"/>
      <x:c r="BX1690" s="226"/>
      <x:c r="BY1690" s="226"/>
      <x:c r="BZ1690" s="226"/>
      <x:c r="CB1690" s="226"/>
    </x:row>
    <x:row r="1691" spans="1:80" x14ac:dyDescent="0.3">
      <x:c r="A1691" s="226"/>
      <x:c r="R1691" s="226"/>
      <x:c r="T1691" s="226"/>
      <x:c r="V1691" s="23"/>
      <x:c r="Y1691" s="222"/>
      <x:c r="AA1691" s="226"/>
      <x:c r="AB1691" s="222"/>
      <x:c r="AE1691" s="226"/>
      <x:c r="AF1691" s="226"/>
      <x:c r="AN1691" s="226"/>
      <x:c r="AO1691" s="226"/>
      <x:c r="AS1691" s="23"/>
      <x:c r="AV1691" s="23"/>
      <x:c r="BF1691" s="226"/>
      <x:c r="BL1691" s="226"/>
      <x:c r="BM1691" s="226"/>
      <x:c r="BP1691" s="226"/>
      <x:c r="BW1691" s="226"/>
      <x:c r="BX1691" s="226"/>
      <x:c r="BY1691" s="226"/>
      <x:c r="BZ1691" s="226"/>
      <x:c r="CB1691" s="226"/>
    </x:row>
    <x:row r="1692" spans="1:80" x14ac:dyDescent="0.3">
      <x:c r="A1692" s="226"/>
      <x:c r="R1692" s="226"/>
      <x:c r="T1692" s="226"/>
      <x:c r="V1692" s="23"/>
      <x:c r="Y1692" s="222"/>
      <x:c r="AA1692" s="226"/>
      <x:c r="AB1692" s="222"/>
      <x:c r="AE1692" s="226"/>
      <x:c r="AF1692" s="226"/>
      <x:c r="AN1692" s="226"/>
      <x:c r="AO1692" s="226"/>
      <x:c r="AP1692" s="226"/>
      <x:c r="AS1692" s="23"/>
      <x:c r="AV1692" s="23"/>
      <x:c r="BF1692" s="226"/>
      <x:c r="BL1692" s="226"/>
      <x:c r="BM1692" s="226"/>
      <x:c r="BP1692" s="226"/>
      <x:c r="BW1692" s="226"/>
      <x:c r="BX1692" s="226"/>
      <x:c r="BY1692" s="226"/>
      <x:c r="BZ1692" s="226"/>
      <x:c r="CB1692" s="226"/>
    </x:row>
    <x:row r="1693" spans="1:80" x14ac:dyDescent="0.3">
      <x:c r="A1693" s="226"/>
      <x:c r="R1693" s="226"/>
      <x:c r="T1693" s="226"/>
      <x:c r="V1693" s="23"/>
      <x:c r="Y1693" s="222"/>
      <x:c r="AA1693" s="226"/>
      <x:c r="AB1693" s="222"/>
      <x:c r="AE1693" s="222"/>
      <x:c r="AF1693" s="226"/>
      <x:c r="AN1693" s="226"/>
      <x:c r="AO1693" s="226"/>
      <x:c r="AS1693" s="23"/>
      <x:c r="AV1693" s="23"/>
      <x:c r="BF1693" s="226"/>
      <x:c r="BL1693" s="226"/>
      <x:c r="BM1693" s="226"/>
      <x:c r="BP1693" s="226"/>
      <x:c r="BW1693" s="226"/>
      <x:c r="BX1693" s="226"/>
      <x:c r="BY1693" s="226"/>
      <x:c r="BZ1693" s="226"/>
      <x:c r="CB1693" s="226"/>
    </x:row>
    <x:row r="1694" spans="1:80" x14ac:dyDescent="0.3">
      <x:c r="A1694" s="226"/>
      <x:c r="R1694" s="226"/>
      <x:c r="T1694" s="226"/>
      <x:c r="V1694" s="23"/>
      <x:c r="Y1694" s="222"/>
      <x:c r="AA1694" s="226"/>
      <x:c r="AB1694" s="222"/>
      <x:c r="AE1694" s="226"/>
      <x:c r="AF1694" s="226"/>
      <x:c r="AN1694" s="226"/>
      <x:c r="AO1694" s="226"/>
      <x:c r="AP1694" s="226"/>
      <x:c r="AS1694" s="23"/>
      <x:c r="AV1694" s="23"/>
      <x:c r="BF1694" s="226"/>
      <x:c r="BL1694" s="226"/>
      <x:c r="BM1694" s="226"/>
      <x:c r="BP1694" s="226"/>
      <x:c r="BW1694" s="226"/>
      <x:c r="BX1694" s="226"/>
      <x:c r="BY1694" s="226"/>
      <x:c r="BZ1694" s="226"/>
      <x:c r="CB1694" s="226"/>
    </x:row>
    <x:row r="1695" spans="1:80" x14ac:dyDescent="0.3">
      <x:c r="A1695" s="226"/>
      <x:c r="R1695" s="226"/>
      <x:c r="T1695" s="226"/>
      <x:c r="V1695" s="23"/>
      <x:c r="Y1695" s="222"/>
      <x:c r="AA1695" s="226"/>
      <x:c r="AB1695" s="222"/>
      <x:c r="AE1695" s="222"/>
      <x:c r="AF1695" s="222"/>
      <x:c r="AN1695" s="226"/>
      <x:c r="AO1695" s="226"/>
      <x:c r="AP1695" s="226"/>
      <x:c r="AS1695" s="23"/>
      <x:c r="AV1695" s="23"/>
      <x:c r="BF1695" s="226"/>
      <x:c r="BL1695" s="226"/>
      <x:c r="BM1695" s="226"/>
      <x:c r="BP1695" s="222"/>
      <x:c r="BW1695" s="226"/>
      <x:c r="BX1695" s="226"/>
      <x:c r="BY1695" s="226"/>
      <x:c r="BZ1695" s="226"/>
      <x:c r="CB1695" s="226"/>
    </x:row>
    <x:row r="1696" spans="1:80" x14ac:dyDescent="0.3">
      <x:c r="A1696" s="226"/>
      <x:c r="R1696" s="226"/>
      <x:c r="T1696" s="226"/>
      <x:c r="V1696" s="23"/>
      <x:c r="Y1696" s="222"/>
      <x:c r="AA1696" s="226"/>
      <x:c r="AB1696" s="222"/>
      <x:c r="AE1696" s="222"/>
      <x:c r="AF1696" s="222"/>
      <x:c r="AO1696" s="226"/>
      <x:c r="AP1696" s="226"/>
      <x:c r="AS1696" s="23"/>
      <x:c r="AV1696" s="23"/>
      <x:c r="BF1696" s="226"/>
      <x:c r="BL1696" s="226"/>
      <x:c r="BM1696" s="226"/>
      <x:c r="BP1696" s="222"/>
      <x:c r="BW1696" s="226"/>
      <x:c r="BX1696" s="226"/>
      <x:c r="BY1696" s="226"/>
      <x:c r="BZ1696" s="226"/>
      <x:c r="CB1696" s="226"/>
    </x:row>
    <x:row r="1697" spans="1:80" x14ac:dyDescent="0.3">
      <x:c r="A1697" s="226"/>
      <x:c r="R1697" s="226"/>
      <x:c r="T1697" s="226"/>
      <x:c r="V1697" s="23"/>
      <x:c r="Y1697" s="222"/>
      <x:c r="AA1697" s="226"/>
      <x:c r="AB1697" s="222"/>
      <x:c r="AE1697" s="222"/>
      <x:c r="AF1697" s="222"/>
      <x:c r="AO1697" s="226"/>
      <x:c r="AS1697" s="23"/>
      <x:c r="AV1697" s="23"/>
      <x:c r="BF1697" s="226"/>
      <x:c r="BL1697" s="226"/>
      <x:c r="BM1697" s="226"/>
      <x:c r="BP1697" s="222"/>
      <x:c r="BW1697" s="226"/>
      <x:c r="BX1697" s="226"/>
      <x:c r="BY1697" s="226"/>
      <x:c r="BZ1697" s="226"/>
      <x:c r="CB1697" s="226"/>
    </x:row>
    <x:row r="1698" spans="1:80" x14ac:dyDescent="0.3">
      <x:c r="A1698" s="226"/>
      <x:c r="R1698" s="226"/>
      <x:c r="T1698" s="226"/>
      <x:c r="V1698" s="23"/>
      <x:c r="Y1698" s="222"/>
      <x:c r="AA1698" s="226"/>
      <x:c r="AB1698" s="222"/>
      <x:c r="AE1698" s="222"/>
      <x:c r="AF1698" s="222"/>
      <x:c r="AO1698" s="226"/>
      <x:c r="AS1698" s="23"/>
      <x:c r="AV1698" s="23"/>
      <x:c r="BF1698" s="226"/>
      <x:c r="BL1698" s="226"/>
      <x:c r="BM1698" s="226"/>
      <x:c r="BP1698" s="222"/>
      <x:c r="BW1698" s="226"/>
      <x:c r="BX1698" s="226"/>
      <x:c r="BY1698" s="226"/>
      <x:c r="BZ1698" s="226"/>
      <x:c r="CB1698" s="226"/>
    </x:row>
    <x:row r="1699" spans="1:80" x14ac:dyDescent="0.3">
      <x:c r="A1699" s="226"/>
      <x:c r="R1699" s="226"/>
      <x:c r="T1699" s="226"/>
      <x:c r="V1699" s="23"/>
      <x:c r="Y1699" s="222"/>
      <x:c r="AA1699" s="226"/>
      <x:c r="AB1699" s="222"/>
      <x:c r="AE1699" s="222"/>
      <x:c r="AF1699" s="222"/>
      <x:c r="AS1699" s="23"/>
      <x:c r="AV1699" s="23"/>
      <x:c r="BF1699" s="226"/>
      <x:c r="BL1699" s="226"/>
      <x:c r="BM1699" s="226"/>
      <x:c r="BP1699" s="222"/>
      <x:c r="BW1699" s="226"/>
      <x:c r="BX1699" s="226"/>
      <x:c r="BY1699" s="226"/>
      <x:c r="BZ1699" s="226"/>
      <x:c r="CB1699" s="226"/>
    </x:row>
    <x:row r="1700" spans="1:80" x14ac:dyDescent="0.3">
      <x:c r="A1700" s="226"/>
      <x:c r="R1700" s="226"/>
      <x:c r="T1700" s="226"/>
      <x:c r="V1700" s="23"/>
      <x:c r="Y1700" s="222"/>
      <x:c r="AA1700" s="226"/>
      <x:c r="AB1700" s="222"/>
      <x:c r="AE1700" s="222"/>
      <x:c r="AF1700" s="222"/>
      <x:c r="AS1700" s="23"/>
      <x:c r="AV1700" s="23"/>
      <x:c r="BF1700" s="226"/>
      <x:c r="BL1700" s="226"/>
      <x:c r="BM1700" s="226"/>
      <x:c r="BP1700" s="222"/>
      <x:c r="BW1700" s="226"/>
      <x:c r="BX1700" s="226"/>
      <x:c r="BY1700" s="226"/>
      <x:c r="BZ1700" s="226"/>
      <x:c r="CB1700" s="226"/>
    </x:row>
    <x:row r="1701" spans="1:80" x14ac:dyDescent="0.3">
      <x:c r="A1701" s="226"/>
      <x:c r="R1701" s="226"/>
      <x:c r="T1701" s="226"/>
      <x:c r="V1701" s="23"/>
      <x:c r="Y1701" s="222"/>
      <x:c r="AA1701" s="226"/>
      <x:c r="AB1701" s="226"/>
      <x:c r="AE1701" s="222"/>
      <x:c r="AF1701" s="222"/>
      <x:c r="AO1701" s="226"/>
      <x:c r="AS1701" s="23"/>
      <x:c r="AV1701" s="23"/>
      <x:c r="BF1701" s="226"/>
      <x:c r="BL1701" s="226"/>
      <x:c r="BM1701" s="226"/>
      <x:c r="BP1701" s="222"/>
      <x:c r="BW1701" s="226"/>
      <x:c r="BX1701" s="226"/>
      <x:c r="BY1701" s="226"/>
      <x:c r="BZ1701" s="226"/>
      <x:c r="CB1701" s="226"/>
    </x:row>
    <x:row r="1702" spans="1:80" x14ac:dyDescent="0.3">
      <x:c r="A1702" s="226"/>
      <x:c r="R1702" s="226"/>
      <x:c r="T1702" s="226"/>
      <x:c r="V1702" s="23"/>
      <x:c r="Y1702" s="222"/>
      <x:c r="AA1702" s="226"/>
      <x:c r="AB1702" s="222"/>
      <x:c r="AE1702" s="222"/>
      <x:c r="AF1702" s="222"/>
      <x:c r="AN1702" s="226"/>
      <x:c r="AO1702" s="226"/>
      <x:c r="AP1702" s="226"/>
      <x:c r="AS1702" s="23"/>
      <x:c r="AV1702" s="23"/>
      <x:c r="BF1702" s="226"/>
      <x:c r="BL1702" s="226"/>
      <x:c r="BM1702" s="226"/>
      <x:c r="BP1702" s="222"/>
      <x:c r="BW1702" s="226"/>
      <x:c r="BX1702" s="226"/>
      <x:c r="BY1702" s="226"/>
      <x:c r="BZ1702" s="226"/>
      <x:c r="CB1702" s="226"/>
    </x:row>
    <x:row r="1703" spans="1:80" x14ac:dyDescent="0.3">
      <x:c r="A1703" s="226"/>
      <x:c r="R1703" s="226"/>
      <x:c r="T1703" s="226"/>
      <x:c r="V1703" s="23"/>
      <x:c r="Y1703" s="222"/>
      <x:c r="AA1703" s="226"/>
      <x:c r="AB1703" s="222"/>
      <x:c r="AE1703" s="222"/>
      <x:c r="AF1703" s="222"/>
      <x:c r="AN1703" s="226"/>
      <x:c r="AO1703" s="226"/>
      <x:c r="AS1703" s="23"/>
      <x:c r="AV1703" s="23"/>
      <x:c r="BF1703" s="226"/>
      <x:c r="BL1703" s="226"/>
      <x:c r="BM1703" s="226"/>
      <x:c r="BP1703" s="222"/>
      <x:c r="BW1703" s="226"/>
      <x:c r="BX1703" s="226"/>
      <x:c r="BY1703" s="226"/>
      <x:c r="BZ1703" s="226"/>
      <x:c r="CB1703" s="226"/>
    </x:row>
    <x:row r="1704" spans="1:80" x14ac:dyDescent="0.3">
      <x:c r="A1704" s="226"/>
      <x:c r="R1704" s="226"/>
      <x:c r="T1704" s="226"/>
      <x:c r="V1704" s="23"/>
      <x:c r="Y1704" s="222"/>
      <x:c r="AA1704" s="226"/>
      <x:c r="AB1704" s="222"/>
      <x:c r="AE1704" s="222"/>
      <x:c r="AF1704" s="226"/>
      <x:c r="AN1704" s="226"/>
      <x:c r="AO1704" s="226"/>
      <x:c r="AP1704" s="226"/>
      <x:c r="AS1704" s="23"/>
      <x:c r="AV1704" s="23"/>
      <x:c r="BF1704" s="226"/>
      <x:c r="BL1704" s="226"/>
      <x:c r="BM1704" s="226"/>
      <x:c r="BP1704" s="226"/>
      <x:c r="BW1704" s="226"/>
      <x:c r="BX1704" s="226"/>
      <x:c r="BY1704" s="226"/>
      <x:c r="BZ1704" s="226"/>
      <x:c r="CB1704" s="226"/>
    </x:row>
    <x:row r="1705" spans="1:80" x14ac:dyDescent="0.3">
      <x:c r="A1705" s="226"/>
      <x:c r="R1705" s="226"/>
      <x:c r="T1705" s="226"/>
      <x:c r="V1705" s="23"/>
      <x:c r="Y1705" s="222"/>
      <x:c r="AA1705" s="226"/>
      <x:c r="AB1705" s="222"/>
      <x:c r="AE1705" s="222"/>
      <x:c r="AF1705" s="222"/>
      <x:c r="AN1705" s="226"/>
      <x:c r="AO1705" s="226"/>
      <x:c r="AP1705" s="226"/>
      <x:c r="AS1705" s="23"/>
      <x:c r="AV1705" s="23"/>
      <x:c r="BF1705" s="226"/>
      <x:c r="BL1705" s="226"/>
      <x:c r="BM1705" s="226"/>
      <x:c r="BP1705" s="222"/>
      <x:c r="BW1705" s="226"/>
      <x:c r="BX1705" s="226"/>
      <x:c r="BY1705" s="226"/>
      <x:c r="BZ1705" s="226"/>
      <x:c r="CB1705" s="226"/>
    </x:row>
    <x:row r="1706" spans="1:80" x14ac:dyDescent="0.3">
      <x:c r="A1706" s="226"/>
      <x:c r="R1706" s="226"/>
      <x:c r="T1706" s="226"/>
      <x:c r="V1706" s="23"/>
      <x:c r="Y1706" s="222"/>
      <x:c r="AA1706" s="226"/>
      <x:c r="AB1706" s="222"/>
      <x:c r="AE1706" s="222"/>
      <x:c r="AF1706" s="222"/>
      <x:c r="AN1706" s="226"/>
      <x:c r="AO1706" s="226"/>
      <x:c r="AP1706" s="226"/>
      <x:c r="AS1706" s="23"/>
      <x:c r="AV1706" s="23"/>
      <x:c r="BF1706" s="226"/>
      <x:c r="BL1706" s="226"/>
      <x:c r="BM1706" s="226"/>
      <x:c r="BP1706" s="222"/>
      <x:c r="BW1706" s="226"/>
      <x:c r="BX1706" s="226"/>
      <x:c r="BY1706" s="226"/>
      <x:c r="BZ1706" s="226"/>
      <x:c r="CB1706" s="226"/>
    </x:row>
    <x:row r="1707" spans="1:80" x14ac:dyDescent="0.3">
      <x:c r="A1707" s="226"/>
      <x:c r="R1707" s="226"/>
      <x:c r="T1707" s="226"/>
      <x:c r="V1707" s="23"/>
      <x:c r="Y1707" s="222"/>
      <x:c r="AA1707" s="226"/>
      <x:c r="AB1707" s="222"/>
      <x:c r="AE1707" s="222"/>
      <x:c r="AF1707" s="222"/>
      <x:c r="AN1707" s="226"/>
      <x:c r="AO1707" s="226"/>
      <x:c r="AS1707" s="23"/>
      <x:c r="AV1707" s="23"/>
      <x:c r="BF1707" s="226"/>
      <x:c r="BL1707" s="226"/>
      <x:c r="BM1707" s="226"/>
      <x:c r="BP1707" s="222"/>
      <x:c r="BW1707" s="226"/>
      <x:c r="BX1707" s="226"/>
      <x:c r="BY1707" s="226"/>
      <x:c r="BZ1707" s="226"/>
      <x:c r="CB1707" s="226"/>
    </x:row>
    <x:row r="1708" spans="1:80" x14ac:dyDescent="0.3">
      <x:c r="A1708" s="226"/>
      <x:c r="R1708" s="226"/>
      <x:c r="T1708" s="226"/>
      <x:c r="V1708" s="23"/>
      <x:c r="Y1708" s="222"/>
      <x:c r="AA1708" s="226"/>
      <x:c r="AB1708" s="222"/>
      <x:c r="AE1708" s="222"/>
      <x:c r="AF1708" s="222"/>
      <x:c r="AN1708" s="226"/>
      <x:c r="AO1708" s="226"/>
      <x:c r="AS1708" s="23"/>
      <x:c r="AV1708" s="23"/>
      <x:c r="BF1708" s="226"/>
      <x:c r="BL1708" s="226"/>
      <x:c r="BM1708" s="226"/>
      <x:c r="BP1708" s="222"/>
      <x:c r="BW1708" s="226"/>
      <x:c r="BX1708" s="226"/>
      <x:c r="BY1708" s="226"/>
      <x:c r="BZ1708" s="226"/>
      <x:c r="CB1708" s="226"/>
    </x:row>
    <x:row r="1709" spans="1:80" x14ac:dyDescent="0.3">
      <x:c r="A1709" s="226"/>
      <x:c r="R1709" s="226"/>
      <x:c r="T1709" s="226"/>
      <x:c r="V1709" s="23"/>
      <x:c r="Y1709" s="222"/>
      <x:c r="AA1709" s="226"/>
      <x:c r="AB1709" s="222"/>
      <x:c r="AE1709" s="222"/>
      <x:c r="AF1709" s="222"/>
      <x:c r="AN1709" s="226"/>
      <x:c r="AO1709" s="226"/>
      <x:c r="AP1709" s="226"/>
      <x:c r="AS1709" s="23"/>
      <x:c r="AV1709" s="23"/>
      <x:c r="BF1709" s="226"/>
      <x:c r="BL1709" s="226"/>
      <x:c r="BM1709" s="226"/>
      <x:c r="BP1709" s="222"/>
      <x:c r="BW1709" s="226"/>
      <x:c r="BX1709" s="226"/>
      <x:c r="BY1709" s="226"/>
      <x:c r="BZ1709" s="226"/>
      <x:c r="CB1709" s="226"/>
    </x:row>
    <x:row r="1710" spans="1:80" x14ac:dyDescent="0.3">
      <x:c r="A1710" s="226"/>
      <x:c r="R1710" s="226"/>
      <x:c r="T1710" s="226"/>
      <x:c r="V1710" s="23"/>
      <x:c r="Y1710" s="222"/>
      <x:c r="AA1710" s="226"/>
      <x:c r="AB1710" s="222"/>
      <x:c r="AE1710" s="222"/>
      <x:c r="AF1710" s="222"/>
      <x:c r="AN1710" s="226"/>
      <x:c r="AO1710" s="226"/>
      <x:c r="AP1710" s="226"/>
      <x:c r="AS1710" s="23"/>
      <x:c r="AV1710" s="23"/>
      <x:c r="BF1710" s="226"/>
      <x:c r="BL1710" s="226"/>
      <x:c r="BM1710" s="226"/>
      <x:c r="BP1710" s="222"/>
      <x:c r="BW1710" s="226"/>
      <x:c r="BX1710" s="226"/>
      <x:c r="BY1710" s="226"/>
      <x:c r="BZ1710" s="226"/>
      <x:c r="CB1710" s="226"/>
    </x:row>
    <x:row r="1711" spans="1:80" x14ac:dyDescent="0.3">
      <x:c r="A1711" s="226"/>
      <x:c r="R1711" s="226"/>
      <x:c r="T1711" s="226"/>
      <x:c r="V1711" s="23"/>
      <x:c r="Y1711" s="222"/>
      <x:c r="AA1711" s="226"/>
      <x:c r="AB1711" s="222"/>
      <x:c r="AE1711" s="222"/>
      <x:c r="AF1711" s="222"/>
      <x:c r="AN1711" s="226"/>
      <x:c r="AO1711" s="226"/>
      <x:c r="AP1711" s="226"/>
      <x:c r="AS1711" s="23"/>
      <x:c r="AV1711" s="23"/>
      <x:c r="BF1711" s="226"/>
      <x:c r="BL1711" s="226"/>
      <x:c r="BM1711" s="226"/>
      <x:c r="BP1711" s="222"/>
      <x:c r="BW1711" s="226"/>
      <x:c r="BX1711" s="226"/>
      <x:c r="BY1711" s="226"/>
      <x:c r="BZ1711" s="226"/>
      <x:c r="CB1711" s="226"/>
    </x:row>
    <x:row r="1712" spans="1:80" x14ac:dyDescent="0.3">
      <x:c r="A1712" s="226"/>
      <x:c r="R1712" s="226"/>
      <x:c r="T1712" s="226"/>
      <x:c r="V1712" s="23"/>
      <x:c r="Y1712" s="222"/>
      <x:c r="AA1712" s="226"/>
      <x:c r="AB1712" s="222"/>
      <x:c r="AE1712" s="222"/>
      <x:c r="AF1712" s="222"/>
      <x:c r="AN1712" s="226"/>
      <x:c r="AO1712" s="226"/>
      <x:c r="AS1712" s="23"/>
      <x:c r="AV1712" s="23"/>
      <x:c r="BF1712" s="226"/>
      <x:c r="BL1712" s="226"/>
      <x:c r="BM1712" s="226"/>
      <x:c r="BP1712" s="222"/>
      <x:c r="BW1712" s="226"/>
      <x:c r="BX1712" s="226"/>
      <x:c r="BY1712" s="226"/>
      <x:c r="BZ1712" s="226"/>
      <x:c r="CB1712" s="226"/>
    </x:row>
    <x:row r="1713" spans="1:80" x14ac:dyDescent="0.3">
      <x:c r="A1713" s="226"/>
      <x:c r="R1713" s="226"/>
      <x:c r="T1713" s="226"/>
      <x:c r="V1713" s="23"/>
      <x:c r="Y1713" s="222"/>
      <x:c r="AA1713" s="226"/>
      <x:c r="AB1713" s="222"/>
      <x:c r="AE1713" s="222"/>
      <x:c r="AF1713" s="222"/>
      <x:c r="AN1713" s="226"/>
      <x:c r="AO1713" s="226"/>
      <x:c r="AP1713" s="226"/>
      <x:c r="AS1713" s="23"/>
      <x:c r="AV1713" s="23"/>
      <x:c r="BF1713" s="226"/>
      <x:c r="BL1713" s="226"/>
      <x:c r="BM1713" s="226"/>
      <x:c r="BP1713" s="222"/>
      <x:c r="BW1713" s="226"/>
      <x:c r="BX1713" s="226"/>
      <x:c r="BY1713" s="226"/>
      <x:c r="BZ1713" s="226"/>
      <x:c r="CB1713" s="226"/>
    </x:row>
    <x:row r="1714" spans="1:80" x14ac:dyDescent="0.3">
      <x:c r="A1714" s="226"/>
      <x:c r="R1714" s="226"/>
      <x:c r="T1714" s="226"/>
      <x:c r="V1714" s="23"/>
      <x:c r="Y1714" s="222"/>
      <x:c r="AA1714" s="226"/>
      <x:c r="AB1714" s="222"/>
      <x:c r="AE1714" s="222"/>
      <x:c r="AF1714" s="222"/>
      <x:c r="AN1714" s="226"/>
      <x:c r="AO1714" s="226"/>
      <x:c r="AP1714" s="226"/>
      <x:c r="AS1714" s="23"/>
      <x:c r="AV1714" s="23"/>
      <x:c r="BF1714" s="226"/>
      <x:c r="BL1714" s="226"/>
      <x:c r="BM1714" s="226"/>
      <x:c r="BP1714" s="222"/>
      <x:c r="BW1714" s="226"/>
      <x:c r="BX1714" s="226"/>
      <x:c r="BY1714" s="226"/>
      <x:c r="BZ1714" s="226"/>
      <x:c r="CB1714" s="226"/>
    </x:row>
    <x:row r="1715" spans="1:80" x14ac:dyDescent="0.3">
      <x:c r="A1715" s="226"/>
      <x:c r="R1715" s="226"/>
      <x:c r="T1715" s="226"/>
      <x:c r="V1715" s="23"/>
      <x:c r="Y1715" s="222"/>
      <x:c r="AA1715" s="226"/>
      <x:c r="AB1715" s="222"/>
      <x:c r="AE1715" s="222"/>
      <x:c r="AF1715" s="226"/>
      <x:c r="AN1715" s="226"/>
      <x:c r="AO1715" s="226"/>
      <x:c r="AP1715" s="226"/>
      <x:c r="AS1715" s="23"/>
      <x:c r="AV1715" s="23"/>
      <x:c r="BF1715" s="226"/>
      <x:c r="BK1715" s="23"/>
      <x:c r="BL1715" s="226"/>
      <x:c r="BM1715" s="226"/>
      <x:c r="BP1715" s="226"/>
      <x:c r="BW1715" s="226"/>
      <x:c r="BX1715" s="226"/>
      <x:c r="BY1715" s="226"/>
      <x:c r="BZ1715" s="226"/>
      <x:c r="CB1715" s="226"/>
    </x:row>
    <x:row r="1716" spans="1:80" x14ac:dyDescent="0.3">
      <x:c r="A1716" s="226"/>
      <x:c r="R1716" s="226"/>
      <x:c r="T1716" s="226"/>
      <x:c r="V1716" s="23"/>
      <x:c r="Y1716" s="222"/>
      <x:c r="AA1716" s="226"/>
      <x:c r="AB1716" s="222"/>
      <x:c r="AE1716" s="222"/>
      <x:c r="AF1716" s="222"/>
      <x:c r="AN1716" s="226"/>
      <x:c r="AO1716" s="226"/>
      <x:c r="AP1716" s="226"/>
      <x:c r="AS1716" s="23"/>
      <x:c r="AV1716" s="23"/>
      <x:c r="BF1716" s="226"/>
      <x:c r="BK1716" s="23"/>
      <x:c r="BL1716" s="226"/>
      <x:c r="BM1716" s="226"/>
      <x:c r="BP1716" s="222"/>
      <x:c r="BW1716" s="226"/>
      <x:c r="BX1716" s="226"/>
      <x:c r="BY1716" s="226"/>
      <x:c r="BZ1716" s="226"/>
      <x:c r="CB1716" s="226"/>
    </x:row>
    <x:row r="1717" spans="1:80" x14ac:dyDescent="0.3">
      <x:c r="A1717" s="226"/>
      <x:c r="R1717" s="226"/>
      <x:c r="T1717" s="226"/>
      <x:c r="V1717" s="23"/>
      <x:c r="Y1717" s="222"/>
      <x:c r="AA1717" s="226"/>
      <x:c r="AB1717" s="222"/>
      <x:c r="AE1717" s="222"/>
      <x:c r="AF1717" s="222"/>
      <x:c r="AN1717" s="226"/>
      <x:c r="AO1717" s="226"/>
      <x:c r="AP1717" s="226"/>
      <x:c r="AS1717" s="23"/>
      <x:c r="AV1717" s="23"/>
      <x:c r="BF1717" s="226"/>
      <x:c r="BL1717" s="226"/>
      <x:c r="BM1717" s="226"/>
      <x:c r="BP1717" s="222"/>
      <x:c r="BW1717" s="226"/>
      <x:c r="BX1717" s="226"/>
      <x:c r="BY1717" s="226"/>
      <x:c r="BZ1717" s="226"/>
      <x:c r="CB1717" s="226"/>
    </x:row>
    <x:row r="1718" spans="1:80" x14ac:dyDescent="0.3">
      <x:c r="A1718" s="226"/>
      <x:c r="R1718" s="226"/>
      <x:c r="T1718" s="226"/>
      <x:c r="V1718" s="23"/>
      <x:c r="Y1718" s="222"/>
      <x:c r="AA1718" s="226"/>
      <x:c r="AB1718" s="222"/>
      <x:c r="AE1718" s="222"/>
      <x:c r="AF1718" s="222"/>
      <x:c r="AN1718" s="226"/>
      <x:c r="AO1718" s="226"/>
      <x:c r="AS1718" s="23"/>
      <x:c r="AV1718" s="23"/>
      <x:c r="BF1718" s="226"/>
      <x:c r="BL1718" s="226"/>
      <x:c r="BM1718" s="226"/>
      <x:c r="BP1718" s="222"/>
      <x:c r="BW1718" s="226"/>
      <x:c r="BX1718" s="226"/>
      <x:c r="BY1718" s="226"/>
      <x:c r="BZ1718" s="226"/>
      <x:c r="CB1718" s="226"/>
    </x:row>
    <x:row r="1719" spans="1:80" x14ac:dyDescent="0.3">
      <x:c r="A1719" s="226"/>
      <x:c r="R1719" s="226"/>
      <x:c r="T1719" s="226"/>
      <x:c r="V1719" s="23"/>
      <x:c r="Y1719" s="222"/>
      <x:c r="AA1719" s="226"/>
      <x:c r="AB1719" s="222"/>
      <x:c r="AE1719" s="222"/>
      <x:c r="AF1719" s="222"/>
      <x:c r="AN1719" s="226"/>
      <x:c r="AO1719" s="226"/>
      <x:c r="AP1719" s="226"/>
      <x:c r="AS1719" s="23"/>
      <x:c r="AV1719" s="23"/>
      <x:c r="BF1719" s="226"/>
      <x:c r="BL1719" s="226"/>
      <x:c r="BM1719" s="226"/>
      <x:c r="BP1719" s="222"/>
      <x:c r="BW1719" s="226"/>
      <x:c r="BX1719" s="226"/>
      <x:c r="BY1719" s="226"/>
      <x:c r="BZ1719" s="226"/>
      <x:c r="CB1719" s="226"/>
    </x:row>
    <x:row r="1720" spans="1:80" x14ac:dyDescent="0.3">
      <x:c r="A1720" s="226"/>
      <x:c r="R1720" s="226"/>
      <x:c r="T1720" s="226"/>
      <x:c r="V1720" s="23"/>
      <x:c r="Y1720" s="222"/>
      <x:c r="AA1720" s="226"/>
      <x:c r="AB1720" s="222"/>
      <x:c r="AE1720" s="222"/>
      <x:c r="AF1720" s="222"/>
      <x:c r="AN1720" s="226"/>
      <x:c r="AO1720" s="226"/>
      <x:c r="AP1720" s="226"/>
      <x:c r="AS1720" s="23"/>
      <x:c r="AV1720" s="23"/>
      <x:c r="BF1720" s="226"/>
      <x:c r="BL1720" s="226"/>
      <x:c r="BM1720" s="226"/>
      <x:c r="BP1720" s="222"/>
      <x:c r="BW1720" s="226"/>
      <x:c r="BX1720" s="226"/>
      <x:c r="BY1720" s="226"/>
      <x:c r="BZ1720" s="226"/>
      <x:c r="CB1720" s="226"/>
    </x:row>
    <x:row r="1721" spans="1:80" x14ac:dyDescent="0.3">
      <x:c r="A1721" s="226"/>
      <x:c r="R1721" s="226"/>
      <x:c r="T1721" s="226"/>
      <x:c r="V1721" s="23"/>
      <x:c r="Y1721" s="222"/>
      <x:c r="AA1721" s="226"/>
      <x:c r="AB1721" s="222"/>
      <x:c r="AE1721" s="222"/>
      <x:c r="AF1721" s="222"/>
      <x:c r="AN1721" s="226"/>
      <x:c r="AO1721" s="226"/>
      <x:c r="AS1721" s="23"/>
      <x:c r="AV1721" s="23"/>
      <x:c r="BF1721" s="226"/>
      <x:c r="BL1721" s="226"/>
      <x:c r="BM1721" s="226"/>
      <x:c r="BP1721" s="222"/>
      <x:c r="BW1721" s="226"/>
      <x:c r="BX1721" s="226"/>
      <x:c r="BY1721" s="226"/>
      <x:c r="BZ1721" s="226"/>
      <x:c r="CB1721" s="226"/>
    </x:row>
    <x:row r="1722" spans="1:80" x14ac:dyDescent="0.3">
      <x:c r="A1722" s="226"/>
      <x:c r="R1722" s="226"/>
      <x:c r="T1722" s="226"/>
      <x:c r="V1722" s="23"/>
      <x:c r="Y1722" s="222"/>
      <x:c r="AA1722" s="226"/>
      <x:c r="AB1722" s="222"/>
      <x:c r="AE1722" s="222"/>
      <x:c r="AF1722" s="226"/>
      <x:c r="AN1722" s="226"/>
      <x:c r="AO1722" s="226"/>
      <x:c r="AP1722" s="226"/>
      <x:c r="AS1722" s="23"/>
      <x:c r="AV1722" s="23"/>
      <x:c r="BF1722" s="226"/>
      <x:c r="BL1722" s="226"/>
      <x:c r="BM1722" s="226"/>
      <x:c r="BP1722" s="226"/>
      <x:c r="BW1722" s="226"/>
      <x:c r="BX1722" s="226"/>
      <x:c r="BY1722" s="226"/>
      <x:c r="BZ1722" s="226"/>
      <x:c r="CB1722" s="226"/>
    </x:row>
    <x:row r="1723" spans="1:80" x14ac:dyDescent="0.3">
      <x:c r="A1723" s="226"/>
      <x:c r="R1723" s="226"/>
      <x:c r="T1723" s="226"/>
      <x:c r="V1723" s="23"/>
      <x:c r="Y1723" s="222"/>
      <x:c r="AA1723" s="226"/>
      <x:c r="AB1723" s="222"/>
      <x:c r="AE1723" s="222"/>
      <x:c r="AF1723" s="222"/>
      <x:c r="AN1723" s="226"/>
      <x:c r="AO1723" s="226"/>
      <x:c r="AP1723" s="226"/>
      <x:c r="AS1723" s="23"/>
      <x:c r="AV1723" s="23"/>
      <x:c r="BF1723" s="226"/>
      <x:c r="BL1723" s="226"/>
      <x:c r="BM1723" s="226"/>
      <x:c r="BP1723" s="222"/>
      <x:c r="BW1723" s="226"/>
      <x:c r="BX1723" s="226"/>
      <x:c r="BY1723" s="226"/>
      <x:c r="BZ1723" s="226"/>
      <x:c r="CB1723" s="226"/>
    </x:row>
    <x:row r="1724" spans="1:80" x14ac:dyDescent="0.3">
      <x:c r="A1724" s="226"/>
      <x:c r="R1724" s="226"/>
      <x:c r="T1724" s="226"/>
      <x:c r="V1724" s="23"/>
      <x:c r="Y1724" s="222"/>
      <x:c r="AA1724" s="226"/>
      <x:c r="AB1724" s="222"/>
      <x:c r="AE1724" s="222"/>
      <x:c r="AF1724" s="222"/>
      <x:c r="AN1724" s="226"/>
      <x:c r="AO1724" s="226"/>
      <x:c r="AP1724" s="226"/>
      <x:c r="AS1724" s="23"/>
      <x:c r="AV1724" s="23"/>
      <x:c r="BF1724" s="226"/>
      <x:c r="BL1724" s="226"/>
      <x:c r="BM1724" s="226"/>
      <x:c r="BP1724" s="222"/>
      <x:c r="BW1724" s="226"/>
      <x:c r="BX1724" s="226"/>
      <x:c r="BY1724" s="226"/>
      <x:c r="BZ1724" s="226"/>
      <x:c r="CB1724" s="226"/>
    </x:row>
    <x:row r="1725" spans="1:80" x14ac:dyDescent="0.3">
      <x:c r="A1725" s="226"/>
      <x:c r="R1725" s="226"/>
      <x:c r="T1725" s="226"/>
      <x:c r="V1725" s="23"/>
      <x:c r="Y1725" s="222"/>
      <x:c r="AA1725" s="226"/>
      <x:c r="AB1725" s="222"/>
      <x:c r="AE1725" s="222"/>
      <x:c r="AF1725" s="222"/>
      <x:c r="AN1725" s="226"/>
      <x:c r="AO1725" s="226"/>
      <x:c r="AP1725" s="226"/>
      <x:c r="AS1725" s="23"/>
      <x:c r="AV1725" s="23"/>
      <x:c r="BF1725" s="226"/>
      <x:c r="BL1725" s="226"/>
      <x:c r="BM1725" s="226"/>
      <x:c r="BP1725" s="222"/>
      <x:c r="BW1725" s="226"/>
      <x:c r="BX1725" s="226"/>
      <x:c r="BY1725" s="226"/>
      <x:c r="BZ1725" s="226"/>
      <x:c r="CB1725" s="226"/>
    </x:row>
    <x:row r="1726" spans="1:80" x14ac:dyDescent="0.3">
      <x:c r="A1726" s="226"/>
      <x:c r="R1726" s="226"/>
      <x:c r="T1726" s="226"/>
      <x:c r="V1726" s="23"/>
      <x:c r="Y1726" s="222"/>
      <x:c r="AA1726" s="226"/>
      <x:c r="AB1726" s="222"/>
      <x:c r="AE1726" s="222"/>
      <x:c r="AF1726" s="222"/>
      <x:c r="AN1726" s="226"/>
      <x:c r="AO1726" s="226"/>
      <x:c r="AP1726" s="226"/>
      <x:c r="AS1726" s="23"/>
      <x:c r="AV1726" s="23"/>
      <x:c r="BF1726" s="226"/>
      <x:c r="BK1726" s="23"/>
      <x:c r="BL1726" s="226"/>
      <x:c r="BM1726" s="226"/>
      <x:c r="BP1726" s="222"/>
      <x:c r="BW1726" s="226"/>
      <x:c r="BX1726" s="226"/>
      <x:c r="BY1726" s="226"/>
      <x:c r="BZ1726" s="226"/>
      <x:c r="CB1726" s="226"/>
    </x:row>
    <x:row r="1727" spans="1:80" x14ac:dyDescent="0.3">
      <x:c r="A1727" s="226"/>
      <x:c r="R1727" s="226"/>
      <x:c r="T1727" s="226"/>
      <x:c r="V1727" s="23"/>
      <x:c r="Y1727" s="222"/>
      <x:c r="AA1727" s="226"/>
      <x:c r="AB1727" s="226"/>
      <x:c r="AE1727" s="222"/>
      <x:c r="AF1727" s="222"/>
      <x:c r="AN1727" s="226"/>
      <x:c r="AO1727" s="226"/>
      <x:c r="AP1727" s="226"/>
      <x:c r="AQ1727" s="226"/>
      <x:c r="AS1727" s="23"/>
      <x:c r="AV1727" s="23"/>
      <x:c r="BF1727" s="226"/>
      <x:c r="BL1727" s="226"/>
      <x:c r="BM1727" s="226"/>
      <x:c r="BP1727" s="222"/>
      <x:c r="BW1727" s="226"/>
      <x:c r="BX1727" s="226"/>
      <x:c r="BY1727" s="226"/>
      <x:c r="BZ1727" s="226"/>
      <x:c r="CB1727" s="226"/>
    </x:row>
    <x:row r="1728" spans="1:80" x14ac:dyDescent="0.3">
      <x:c r="A1728" s="226"/>
      <x:c r="R1728" s="226"/>
      <x:c r="T1728" s="226"/>
      <x:c r="V1728" s="23"/>
      <x:c r="W1728" s="23"/>
      <x:c r="Y1728" s="222"/>
      <x:c r="AA1728" s="226"/>
      <x:c r="AB1728" s="222"/>
      <x:c r="AE1728" s="222"/>
      <x:c r="AF1728" s="222"/>
      <x:c r="AN1728" s="226"/>
      <x:c r="AO1728" s="226"/>
      <x:c r="AP1728" s="226"/>
      <x:c r="AS1728" s="23"/>
      <x:c r="AV1728" s="23"/>
      <x:c r="BF1728" s="226"/>
      <x:c r="BL1728" s="226"/>
      <x:c r="BM1728" s="226"/>
      <x:c r="BP1728" s="222"/>
      <x:c r="BW1728" s="226"/>
      <x:c r="BX1728" s="226"/>
      <x:c r="BY1728" s="226"/>
      <x:c r="BZ1728" s="226"/>
      <x:c r="CB1728" s="226"/>
    </x:row>
    <x:row r="1729" spans="1:80" x14ac:dyDescent="0.3">
      <x:c r="A1729" s="226"/>
      <x:c r="R1729" s="226"/>
      <x:c r="T1729" s="226"/>
      <x:c r="V1729" s="23"/>
      <x:c r="Y1729" s="222"/>
      <x:c r="AA1729" s="226"/>
      <x:c r="AB1729" s="222"/>
      <x:c r="AE1729" s="222"/>
      <x:c r="AF1729" s="222"/>
      <x:c r="AN1729" s="226"/>
      <x:c r="AO1729" s="226"/>
      <x:c r="AP1729" s="226"/>
      <x:c r="AS1729" s="23"/>
      <x:c r="AV1729" s="23"/>
      <x:c r="BF1729" s="226"/>
      <x:c r="BL1729" s="226"/>
      <x:c r="BM1729" s="226"/>
      <x:c r="BP1729" s="222"/>
      <x:c r="BW1729" s="226"/>
      <x:c r="BX1729" s="226"/>
      <x:c r="BY1729" s="226"/>
      <x:c r="BZ1729" s="226"/>
      <x:c r="CB1729" s="226"/>
    </x:row>
    <x:row r="1730" spans="1:80" x14ac:dyDescent="0.3">
      <x:c r="A1730" s="226"/>
      <x:c r="R1730" s="226"/>
      <x:c r="T1730" s="226"/>
      <x:c r="V1730" s="23"/>
      <x:c r="Y1730" s="222"/>
      <x:c r="AA1730" s="226"/>
      <x:c r="AB1730" s="222"/>
      <x:c r="AE1730" s="222"/>
      <x:c r="AF1730" s="222"/>
      <x:c r="AN1730" s="226"/>
      <x:c r="AO1730" s="226"/>
      <x:c r="AP1730" s="226"/>
      <x:c r="AS1730" s="23"/>
      <x:c r="AV1730" s="23"/>
      <x:c r="BF1730" s="226"/>
      <x:c r="BL1730" s="226"/>
      <x:c r="BM1730" s="226"/>
      <x:c r="BP1730" s="222"/>
      <x:c r="BW1730" s="226"/>
      <x:c r="BX1730" s="226"/>
      <x:c r="BY1730" s="226"/>
      <x:c r="BZ1730" s="226"/>
      <x:c r="CB1730" s="226"/>
    </x:row>
    <x:row r="1731" spans="1:80" x14ac:dyDescent="0.3">
      <x:c r="A1731" s="226"/>
      <x:c r="R1731" s="226"/>
      <x:c r="T1731" s="226"/>
      <x:c r="V1731" s="23"/>
      <x:c r="Y1731" s="222"/>
      <x:c r="AA1731" s="226"/>
      <x:c r="AB1731" s="222"/>
      <x:c r="AE1731" s="226"/>
      <x:c r="AF1731" s="226"/>
      <x:c r="AJ1731" s="148"/>
      <x:c r="AN1731" s="226"/>
      <x:c r="AO1731" s="226"/>
      <x:c r="AP1731" s="226"/>
      <x:c r="AS1731" s="23"/>
      <x:c r="AV1731" s="23"/>
      <x:c r="BF1731" s="226"/>
      <x:c r="BL1731" s="226"/>
      <x:c r="BM1731" s="226"/>
      <x:c r="BP1731" s="226"/>
      <x:c r="BW1731" s="226"/>
      <x:c r="BX1731" s="226"/>
      <x:c r="BY1731" s="226"/>
      <x:c r="BZ1731" s="226"/>
      <x:c r="CB1731" s="226"/>
    </x:row>
    <x:row r="1732" spans="1:80" x14ac:dyDescent="0.3">
      <x:c r="A1732" s="226"/>
      <x:c r="R1732" s="226"/>
      <x:c r="T1732" s="226"/>
      <x:c r="V1732" s="23"/>
      <x:c r="Y1732" s="222"/>
      <x:c r="AA1732" s="226"/>
      <x:c r="AB1732" s="222"/>
      <x:c r="AE1732" s="222"/>
      <x:c r="AF1732" s="222"/>
      <x:c r="AN1732" s="226"/>
      <x:c r="AO1732" s="226"/>
      <x:c r="AP1732" s="226"/>
      <x:c r="AS1732" s="23"/>
      <x:c r="AV1732" s="23"/>
      <x:c r="BF1732" s="226"/>
      <x:c r="BL1732" s="226"/>
      <x:c r="BM1732" s="226"/>
      <x:c r="BP1732" s="222"/>
      <x:c r="BW1732" s="226"/>
      <x:c r="BX1732" s="226"/>
      <x:c r="BY1732" s="226"/>
      <x:c r="BZ1732" s="226"/>
      <x:c r="CB1732" s="226"/>
    </x:row>
    <x:row r="1733" spans="1:80" x14ac:dyDescent="0.3">
      <x:c r="A1733" s="226"/>
      <x:c r="R1733" s="226"/>
      <x:c r="T1733" s="226"/>
      <x:c r="V1733" s="23"/>
      <x:c r="Y1733" s="222"/>
      <x:c r="AA1733" s="226"/>
      <x:c r="AB1733" s="222"/>
      <x:c r="AE1733" s="222"/>
      <x:c r="AF1733" s="222"/>
      <x:c r="AO1733" s="226"/>
      <x:c r="AS1733" s="23"/>
      <x:c r="AV1733" s="23"/>
      <x:c r="BF1733" s="226"/>
      <x:c r="BL1733" s="226"/>
      <x:c r="BM1733" s="226"/>
      <x:c r="BP1733" s="222"/>
      <x:c r="BW1733" s="226"/>
      <x:c r="BX1733" s="226"/>
      <x:c r="BY1733" s="226"/>
      <x:c r="BZ1733" s="226"/>
      <x:c r="CB1733" s="226"/>
    </x:row>
    <x:row r="1734" spans="1:80" x14ac:dyDescent="0.3">
      <x:c r="A1734" s="226"/>
      <x:c r="R1734" s="226"/>
      <x:c r="T1734" s="226"/>
      <x:c r="V1734" s="23"/>
      <x:c r="Y1734" s="222"/>
      <x:c r="AA1734" s="226"/>
      <x:c r="AB1734" s="222"/>
      <x:c r="AE1734" s="222"/>
      <x:c r="AF1734" s="222"/>
      <x:c r="AO1734" s="226"/>
      <x:c r="AS1734" s="23"/>
      <x:c r="AV1734" s="23"/>
      <x:c r="BF1734" s="226"/>
      <x:c r="BL1734" s="226"/>
      <x:c r="BM1734" s="226"/>
      <x:c r="BP1734" s="222"/>
      <x:c r="BW1734" s="226"/>
      <x:c r="BX1734" s="226"/>
      <x:c r="BY1734" s="226"/>
      <x:c r="BZ1734" s="226"/>
      <x:c r="CB1734" s="226"/>
    </x:row>
    <x:row r="1735" spans="1:80" x14ac:dyDescent="0.3">
      <x:c r="A1735" s="226"/>
      <x:c r="R1735" s="226"/>
      <x:c r="T1735" s="226"/>
      <x:c r="V1735" s="23"/>
      <x:c r="Y1735" s="222"/>
      <x:c r="AA1735" s="226"/>
      <x:c r="AB1735" s="222"/>
      <x:c r="AE1735" s="222"/>
      <x:c r="AF1735" s="222"/>
      <x:c r="AO1735" s="226"/>
      <x:c r="AS1735" s="23"/>
      <x:c r="AV1735" s="23"/>
      <x:c r="BF1735" s="226"/>
      <x:c r="BL1735" s="226"/>
      <x:c r="BM1735" s="226"/>
      <x:c r="BP1735" s="222"/>
      <x:c r="BW1735" s="226"/>
      <x:c r="BX1735" s="226"/>
      <x:c r="BY1735" s="226"/>
      <x:c r="BZ1735" s="226"/>
      <x:c r="CB1735" s="226"/>
    </x:row>
    <x:row r="1736" spans="1:80" x14ac:dyDescent="0.3">
      <x:c r="A1736" s="226"/>
      <x:c r="R1736" s="226"/>
      <x:c r="T1736" s="226"/>
      <x:c r="V1736" s="23"/>
      <x:c r="Y1736" s="222"/>
      <x:c r="AA1736" s="226"/>
      <x:c r="AB1736" s="222"/>
      <x:c r="AE1736" s="222"/>
      <x:c r="AF1736" s="222"/>
      <x:c r="AN1736" s="226"/>
      <x:c r="AO1736" s="226"/>
      <x:c r="AP1736" s="226"/>
      <x:c r="AS1736" s="23"/>
      <x:c r="AV1736" s="23"/>
      <x:c r="BF1736" s="226"/>
      <x:c r="BL1736" s="226"/>
      <x:c r="BM1736" s="226"/>
      <x:c r="BP1736" s="222"/>
      <x:c r="BW1736" s="226"/>
      <x:c r="BX1736" s="226"/>
      <x:c r="BY1736" s="226"/>
      <x:c r="BZ1736" s="226"/>
      <x:c r="CB1736" s="226"/>
    </x:row>
    <x:row r="1737" spans="1:80" x14ac:dyDescent="0.3">
      <x:c r="A1737" s="226"/>
      <x:c r="R1737" s="226"/>
      <x:c r="T1737" s="226"/>
      <x:c r="V1737" s="23"/>
      <x:c r="Y1737" s="222"/>
      <x:c r="AA1737" s="226"/>
      <x:c r="AB1737" s="222"/>
      <x:c r="AE1737" s="222"/>
      <x:c r="AF1737" s="222"/>
      <x:c r="AS1737" s="23"/>
      <x:c r="AV1737" s="23"/>
      <x:c r="BF1737" s="226"/>
      <x:c r="BL1737" s="226"/>
      <x:c r="BM1737" s="226"/>
      <x:c r="BP1737" s="222"/>
      <x:c r="BW1737" s="226"/>
      <x:c r="BX1737" s="226"/>
      <x:c r="BY1737" s="226"/>
      <x:c r="BZ1737" s="226"/>
      <x:c r="CB1737" s="226"/>
    </x:row>
    <x:row r="1738" spans="1:80" x14ac:dyDescent="0.3">
      <x:c r="A1738" s="226"/>
      <x:c r="R1738" s="226"/>
      <x:c r="T1738" s="226"/>
      <x:c r="V1738" s="23"/>
      <x:c r="Y1738" s="222"/>
      <x:c r="AA1738" s="226"/>
      <x:c r="AB1738" s="222"/>
      <x:c r="AE1738" s="222"/>
      <x:c r="AF1738" s="222"/>
      <x:c r="AS1738" s="23"/>
      <x:c r="AV1738" s="23"/>
      <x:c r="BF1738" s="226"/>
      <x:c r="BL1738" s="226"/>
      <x:c r="BM1738" s="226"/>
      <x:c r="BP1738" s="222"/>
      <x:c r="BW1738" s="226"/>
      <x:c r="BX1738" s="226"/>
      <x:c r="BY1738" s="226"/>
      <x:c r="BZ1738" s="226"/>
      <x:c r="CB1738" s="226"/>
    </x:row>
    <x:row r="1739" spans="1:80" x14ac:dyDescent="0.3">
      <x:c r="A1739" s="226"/>
      <x:c r="R1739" s="226"/>
      <x:c r="T1739" s="226"/>
      <x:c r="V1739" s="23"/>
      <x:c r="Y1739" s="222"/>
      <x:c r="AA1739" s="226"/>
      <x:c r="AB1739" s="222"/>
      <x:c r="AE1739" s="222"/>
      <x:c r="AF1739" s="222"/>
      <x:c r="AN1739" s="226"/>
      <x:c r="AO1739" s="226"/>
      <x:c r="AP1739" s="226"/>
      <x:c r="AS1739" s="23"/>
      <x:c r="AV1739" s="23"/>
      <x:c r="BF1739" s="226"/>
      <x:c r="BL1739" s="226"/>
      <x:c r="BM1739" s="226"/>
      <x:c r="BP1739" s="222"/>
      <x:c r="BW1739" s="226"/>
      <x:c r="BX1739" s="226"/>
      <x:c r="BY1739" s="226"/>
      <x:c r="BZ1739" s="226"/>
      <x:c r="CB1739" s="226"/>
    </x:row>
    <x:row r="1740" spans="1:80" x14ac:dyDescent="0.3">
      <x:c r="A1740" s="226"/>
      <x:c r="R1740" s="226"/>
      <x:c r="T1740" s="226"/>
      <x:c r="V1740" s="23"/>
      <x:c r="Y1740" s="222"/>
      <x:c r="AA1740" s="226"/>
      <x:c r="AB1740" s="222"/>
      <x:c r="AE1740" s="222"/>
      <x:c r="AF1740" s="222"/>
      <x:c r="AN1740" s="226"/>
      <x:c r="AO1740" s="226"/>
      <x:c r="AP1740" s="226"/>
      <x:c r="AS1740" s="23"/>
      <x:c r="AV1740" s="23"/>
      <x:c r="BF1740" s="226"/>
      <x:c r="BL1740" s="226"/>
      <x:c r="BM1740" s="226"/>
      <x:c r="BP1740" s="222"/>
      <x:c r="BW1740" s="226"/>
      <x:c r="BX1740" s="226"/>
      <x:c r="BY1740" s="226"/>
      <x:c r="BZ1740" s="226"/>
      <x:c r="CB1740" s="226"/>
    </x:row>
    <x:row r="1741" spans="1:80" x14ac:dyDescent="0.3">
      <x:c r="A1741" s="226"/>
      <x:c r="R1741" s="226"/>
      <x:c r="T1741" s="226"/>
      <x:c r="V1741" s="23"/>
      <x:c r="Y1741" s="222"/>
      <x:c r="AA1741" s="226"/>
      <x:c r="AB1741" s="222"/>
      <x:c r="AE1741" s="222"/>
      <x:c r="AF1741" s="222"/>
      <x:c r="AO1741" s="226"/>
      <x:c r="AP1741" s="226"/>
      <x:c r="AS1741" s="23"/>
      <x:c r="AV1741" s="23"/>
      <x:c r="BF1741" s="226"/>
      <x:c r="BL1741" s="226"/>
      <x:c r="BM1741" s="226"/>
      <x:c r="BP1741" s="222"/>
      <x:c r="BW1741" s="226"/>
      <x:c r="BX1741" s="226"/>
      <x:c r="BY1741" s="226"/>
      <x:c r="BZ1741" s="226"/>
      <x:c r="CB1741" s="226"/>
    </x:row>
    <x:row r="1742" spans="1:80" x14ac:dyDescent="0.3">
      <x:c r="A1742" s="226"/>
      <x:c r="R1742" s="226"/>
      <x:c r="T1742" s="226"/>
      <x:c r="V1742" s="23"/>
      <x:c r="Y1742" s="222"/>
      <x:c r="AA1742" s="226"/>
      <x:c r="AB1742" s="222"/>
      <x:c r="AE1742" s="222"/>
      <x:c r="AF1742" s="226"/>
      <x:c r="AS1742" s="23"/>
      <x:c r="AV1742" s="23"/>
      <x:c r="BF1742" s="226"/>
      <x:c r="BL1742" s="226"/>
      <x:c r="BM1742" s="226"/>
      <x:c r="BP1742" s="226"/>
      <x:c r="BW1742" s="226"/>
      <x:c r="BX1742" s="226"/>
      <x:c r="BY1742" s="226"/>
      <x:c r="BZ1742" s="226"/>
      <x:c r="CB1742" s="226"/>
    </x:row>
    <x:row r="1743" spans="1:80" x14ac:dyDescent="0.3">
      <x:c r="A1743" s="226"/>
      <x:c r="R1743" s="226"/>
      <x:c r="T1743" s="226"/>
      <x:c r="V1743" s="23"/>
      <x:c r="Y1743" s="222"/>
      <x:c r="AA1743" s="226"/>
      <x:c r="AB1743" s="222"/>
      <x:c r="AE1743" s="222"/>
      <x:c r="AF1743" s="222"/>
      <x:c r="AN1743" s="226"/>
      <x:c r="AO1743" s="226"/>
      <x:c r="AP1743" s="226"/>
      <x:c r="AS1743" s="23"/>
      <x:c r="AV1743" s="23"/>
      <x:c r="BF1743" s="226"/>
      <x:c r="BL1743" s="226"/>
      <x:c r="BM1743" s="226"/>
      <x:c r="BP1743" s="222"/>
      <x:c r="BW1743" s="226"/>
      <x:c r="BX1743" s="226"/>
      <x:c r="BY1743" s="226"/>
      <x:c r="BZ1743" s="226"/>
      <x:c r="CB1743" s="226"/>
    </x:row>
    <x:row r="1744" spans="1:80" x14ac:dyDescent="0.3">
      <x:c r="A1744" s="226"/>
      <x:c r="R1744" s="226"/>
      <x:c r="T1744" s="226"/>
      <x:c r="V1744" s="23"/>
      <x:c r="Y1744" s="222"/>
      <x:c r="AA1744" s="226"/>
      <x:c r="AB1744" s="222"/>
      <x:c r="AE1744" s="222"/>
      <x:c r="AF1744" s="222"/>
      <x:c r="AS1744" s="23"/>
      <x:c r="AV1744" s="23"/>
      <x:c r="BF1744" s="226"/>
      <x:c r="BL1744" s="226"/>
      <x:c r="BM1744" s="226"/>
      <x:c r="BP1744" s="222"/>
      <x:c r="BW1744" s="226"/>
      <x:c r="BX1744" s="226"/>
      <x:c r="BY1744" s="226"/>
      <x:c r="BZ1744" s="226"/>
      <x:c r="CB1744" s="226"/>
    </x:row>
    <x:row r="1745" spans="1:80" x14ac:dyDescent="0.3">
      <x:c r="A1745" s="226"/>
      <x:c r="R1745" s="226"/>
      <x:c r="T1745" s="226"/>
      <x:c r="V1745" s="23"/>
      <x:c r="Y1745" s="222"/>
      <x:c r="AA1745" s="226"/>
      <x:c r="AB1745" s="222"/>
      <x:c r="AE1745" s="222"/>
      <x:c r="AF1745" s="222"/>
      <x:c r="AS1745" s="23"/>
      <x:c r="AV1745" s="23"/>
      <x:c r="BF1745" s="226"/>
      <x:c r="BL1745" s="226"/>
      <x:c r="BM1745" s="226"/>
      <x:c r="BP1745" s="222"/>
      <x:c r="BW1745" s="226"/>
      <x:c r="BX1745" s="226"/>
      <x:c r="BY1745" s="226"/>
      <x:c r="BZ1745" s="226"/>
      <x:c r="CB1745" s="226"/>
    </x:row>
    <x:row r="1746" spans="1:80" x14ac:dyDescent="0.3">
      <x:c r="A1746" s="226"/>
      <x:c r="R1746" s="226"/>
      <x:c r="T1746" s="226"/>
      <x:c r="V1746" s="23"/>
      <x:c r="Y1746" s="222"/>
      <x:c r="AA1746" s="226"/>
      <x:c r="AB1746" s="222"/>
      <x:c r="AE1746" s="222"/>
      <x:c r="AF1746" s="222"/>
      <x:c r="AO1746" s="226"/>
      <x:c r="AS1746" s="23"/>
      <x:c r="AV1746" s="23"/>
      <x:c r="BF1746" s="226"/>
      <x:c r="BL1746" s="226"/>
      <x:c r="BM1746" s="226"/>
      <x:c r="BP1746" s="222"/>
      <x:c r="BW1746" s="226"/>
      <x:c r="BX1746" s="226"/>
      <x:c r="BY1746" s="226"/>
      <x:c r="BZ1746" s="226"/>
      <x:c r="CB1746" s="226"/>
    </x:row>
    <x:row r="1747" spans="1:80" x14ac:dyDescent="0.3">
      <x:c r="A1747" s="226"/>
      <x:c r="R1747" s="226"/>
      <x:c r="T1747" s="226"/>
      <x:c r="V1747" s="23"/>
      <x:c r="Y1747" s="222"/>
      <x:c r="AA1747" s="226"/>
      <x:c r="AB1747" s="222"/>
      <x:c r="AE1747" s="222"/>
      <x:c r="AF1747" s="222"/>
      <x:c r="AO1747" s="226"/>
      <x:c r="AS1747" s="23"/>
      <x:c r="AV1747" s="23"/>
      <x:c r="BF1747" s="226"/>
      <x:c r="BL1747" s="226"/>
      <x:c r="BM1747" s="226"/>
      <x:c r="BP1747" s="222"/>
      <x:c r="BW1747" s="226"/>
      <x:c r="BX1747" s="226"/>
      <x:c r="BY1747" s="226"/>
      <x:c r="BZ1747" s="226"/>
      <x:c r="CB1747" s="226"/>
    </x:row>
    <x:row r="1748" spans="1:80" x14ac:dyDescent="0.3">
      <x:c r="A1748" s="226"/>
      <x:c r="R1748" s="226"/>
      <x:c r="T1748" s="226"/>
      <x:c r="V1748" s="23"/>
      <x:c r="Y1748" s="222"/>
      <x:c r="AA1748" s="226"/>
      <x:c r="AB1748" s="222"/>
      <x:c r="AE1748" s="222"/>
      <x:c r="AF1748" s="222"/>
      <x:c r="AS1748" s="23"/>
      <x:c r="AV1748" s="23"/>
      <x:c r="BF1748" s="226"/>
      <x:c r="BL1748" s="226"/>
      <x:c r="BM1748" s="226"/>
      <x:c r="BP1748" s="222"/>
      <x:c r="BW1748" s="226"/>
      <x:c r="BX1748" s="226"/>
      <x:c r="BY1748" s="226"/>
      <x:c r="BZ1748" s="226"/>
      <x:c r="CB1748" s="226"/>
    </x:row>
    <x:row r="1749" spans="1:80" x14ac:dyDescent="0.3">
      <x:c r="A1749" s="226"/>
      <x:c r="R1749" s="226"/>
      <x:c r="T1749" s="226"/>
      <x:c r="V1749" s="23"/>
      <x:c r="Y1749" s="222"/>
      <x:c r="AA1749" s="226"/>
      <x:c r="AB1749" s="222"/>
      <x:c r="AE1749" s="222"/>
      <x:c r="AF1749" s="222"/>
      <x:c r="AO1749" s="226"/>
      <x:c r="AS1749" s="23"/>
      <x:c r="AV1749" s="23"/>
      <x:c r="BF1749" s="226"/>
      <x:c r="BL1749" s="226"/>
      <x:c r="BM1749" s="226"/>
      <x:c r="BP1749" s="222"/>
      <x:c r="BW1749" s="226"/>
      <x:c r="BX1749" s="226"/>
      <x:c r="BY1749" s="226"/>
      <x:c r="BZ1749" s="226"/>
      <x:c r="CB1749" s="226"/>
    </x:row>
    <x:row r="1750" spans="1:80" x14ac:dyDescent="0.3">
      <x:c r="A1750" s="226"/>
      <x:c r="R1750" s="226"/>
      <x:c r="T1750" s="226"/>
      <x:c r="V1750" s="23"/>
      <x:c r="Y1750" s="222"/>
      <x:c r="AA1750" s="226"/>
      <x:c r="AB1750" s="222"/>
      <x:c r="AE1750" s="222"/>
      <x:c r="AF1750" s="222"/>
      <x:c r="AO1750" s="226"/>
      <x:c r="AS1750" s="23"/>
      <x:c r="AV1750" s="23"/>
      <x:c r="BF1750" s="226"/>
      <x:c r="BL1750" s="226"/>
      <x:c r="BM1750" s="226"/>
      <x:c r="BP1750" s="222"/>
      <x:c r="BW1750" s="226"/>
      <x:c r="BX1750" s="226"/>
      <x:c r="BY1750" s="226"/>
      <x:c r="BZ1750" s="226"/>
      <x:c r="CB1750" s="226"/>
    </x:row>
    <x:row r="1751" spans="1:80" x14ac:dyDescent="0.3">
      <x:c r="A1751" s="226"/>
      <x:c r="R1751" s="226"/>
      <x:c r="T1751" s="226"/>
      <x:c r="V1751" s="23"/>
      <x:c r="Y1751" s="222"/>
      <x:c r="AA1751" s="226"/>
      <x:c r="AB1751" s="222"/>
      <x:c r="AE1751" s="222"/>
      <x:c r="AF1751" s="222"/>
      <x:c r="AO1751" s="226"/>
      <x:c r="AS1751" s="23"/>
      <x:c r="AV1751" s="23"/>
      <x:c r="BF1751" s="226"/>
      <x:c r="BL1751" s="226"/>
      <x:c r="BM1751" s="226"/>
      <x:c r="BP1751" s="222"/>
      <x:c r="BW1751" s="226"/>
      <x:c r="BX1751" s="226"/>
      <x:c r="BY1751" s="226"/>
      <x:c r="BZ1751" s="226"/>
      <x:c r="CB1751" s="226"/>
    </x:row>
    <x:row r="1752" spans="1:80" x14ac:dyDescent="0.3">
      <x:c r="A1752" s="226"/>
      <x:c r="R1752" s="226"/>
      <x:c r="T1752" s="226"/>
      <x:c r="V1752" s="23"/>
      <x:c r="Y1752" s="222"/>
      <x:c r="AA1752" s="226"/>
      <x:c r="AB1752" s="222"/>
      <x:c r="AE1752" s="222"/>
      <x:c r="AF1752" s="222"/>
      <x:c r="AO1752" s="226"/>
      <x:c r="AS1752" s="23"/>
      <x:c r="AV1752" s="23"/>
      <x:c r="BF1752" s="226"/>
      <x:c r="BL1752" s="226"/>
      <x:c r="BM1752" s="226"/>
      <x:c r="BP1752" s="222"/>
      <x:c r="BW1752" s="226"/>
      <x:c r="BX1752" s="226"/>
      <x:c r="BY1752" s="226"/>
      <x:c r="BZ1752" s="226"/>
      <x:c r="CB1752" s="226"/>
    </x:row>
    <x:row r="1753" spans="1:80" x14ac:dyDescent="0.3">
      <x:c r="A1753" s="226"/>
      <x:c r="R1753" s="226"/>
      <x:c r="T1753" s="226"/>
      <x:c r="V1753" s="23"/>
      <x:c r="Y1753" s="222"/>
      <x:c r="AA1753" s="226"/>
      <x:c r="AB1753" s="222"/>
      <x:c r="AE1753" s="222"/>
      <x:c r="AF1753" s="222"/>
      <x:c r="AN1753" s="226"/>
      <x:c r="AO1753" s="226"/>
      <x:c r="AP1753" s="226"/>
      <x:c r="AS1753" s="23"/>
      <x:c r="AV1753" s="23"/>
      <x:c r="BF1753" s="226"/>
      <x:c r="BL1753" s="226"/>
      <x:c r="BM1753" s="226"/>
      <x:c r="BP1753" s="222"/>
      <x:c r="BW1753" s="226"/>
      <x:c r="BX1753" s="226"/>
      <x:c r="BY1753" s="226"/>
      <x:c r="BZ1753" s="226"/>
      <x:c r="CB1753" s="226"/>
    </x:row>
    <x:row r="1754" spans="1:80" x14ac:dyDescent="0.3">
      <x:c r="A1754" s="226"/>
      <x:c r="R1754" s="226"/>
      <x:c r="T1754" s="226"/>
      <x:c r="V1754" s="23"/>
      <x:c r="Y1754" s="222"/>
      <x:c r="AA1754" s="226"/>
      <x:c r="AB1754" s="222"/>
      <x:c r="AE1754" s="222"/>
      <x:c r="AF1754" s="222"/>
      <x:c r="AN1754" s="226"/>
      <x:c r="AO1754" s="226"/>
      <x:c r="AP1754" s="226"/>
      <x:c r="AS1754" s="23"/>
      <x:c r="AV1754" s="23"/>
      <x:c r="BF1754" s="226"/>
      <x:c r="BL1754" s="226"/>
      <x:c r="BM1754" s="226"/>
      <x:c r="BP1754" s="222"/>
      <x:c r="BW1754" s="226"/>
      <x:c r="BX1754" s="226"/>
      <x:c r="BY1754" s="226"/>
      <x:c r="BZ1754" s="226"/>
      <x:c r="CB1754" s="226"/>
    </x:row>
    <x:row r="1755" spans="1:80" x14ac:dyDescent="0.3">
      <x:c r="A1755" s="226"/>
      <x:c r="R1755" s="226"/>
      <x:c r="T1755" s="226"/>
      <x:c r="V1755" s="23"/>
      <x:c r="Y1755" s="222"/>
      <x:c r="AA1755" s="226"/>
      <x:c r="AB1755" s="222"/>
      <x:c r="AE1755" s="222"/>
      <x:c r="AF1755" s="222"/>
      <x:c r="AN1755" s="226"/>
      <x:c r="AO1755" s="226"/>
      <x:c r="AP1755" s="226"/>
      <x:c r="AQ1755" s="226"/>
      <x:c r="AS1755" s="23"/>
      <x:c r="AV1755" s="23"/>
      <x:c r="BF1755" s="226"/>
      <x:c r="BL1755" s="226"/>
      <x:c r="BM1755" s="226"/>
      <x:c r="BP1755" s="222"/>
      <x:c r="BW1755" s="226"/>
      <x:c r="BX1755" s="226"/>
      <x:c r="BY1755" s="226"/>
      <x:c r="BZ1755" s="226"/>
      <x:c r="CB1755" s="226"/>
    </x:row>
    <x:row r="1756" spans="1:80" x14ac:dyDescent="0.3">
      <x:c r="A1756" s="226"/>
      <x:c r="R1756" s="226"/>
      <x:c r="T1756" s="226"/>
      <x:c r="V1756" s="23"/>
      <x:c r="Y1756" s="222"/>
      <x:c r="AA1756" s="226"/>
      <x:c r="AB1756" s="222"/>
      <x:c r="AE1756" s="222"/>
      <x:c r="AF1756" s="222"/>
      <x:c r="AO1756" s="226"/>
      <x:c r="AS1756" s="23"/>
      <x:c r="AV1756" s="23"/>
      <x:c r="BF1756" s="226"/>
      <x:c r="BL1756" s="226"/>
      <x:c r="BM1756" s="226"/>
      <x:c r="BP1756" s="222"/>
      <x:c r="BW1756" s="226"/>
      <x:c r="BX1756" s="226"/>
      <x:c r="BY1756" s="226"/>
      <x:c r="BZ1756" s="226"/>
      <x:c r="CB1756" s="226"/>
    </x:row>
    <x:row r="1757" spans="1:80" x14ac:dyDescent="0.3">
      <x:c r="A1757" s="226"/>
      <x:c r="R1757" s="226"/>
      <x:c r="T1757" s="226"/>
      <x:c r="V1757" s="23"/>
      <x:c r="Y1757" s="222"/>
      <x:c r="AA1757" s="226"/>
      <x:c r="AB1757" s="222"/>
      <x:c r="AE1757" s="222"/>
      <x:c r="AF1757" s="222"/>
      <x:c r="AN1757" s="226"/>
      <x:c r="AO1757" s="226"/>
      <x:c r="AP1757" s="226"/>
      <x:c r="AS1757" s="23"/>
      <x:c r="AV1757" s="23"/>
      <x:c r="BF1757" s="226"/>
      <x:c r="BL1757" s="226"/>
      <x:c r="BM1757" s="226"/>
      <x:c r="BP1757" s="222"/>
      <x:c r="BW1757" s="226"/>
      <x:c r="BX1757" s="226"/>
      <x:c r="BY1757" s="226"/>
      <x:c r="BZ1757" s="226"/>
      <x:c r="CB1757" s="226"/>
    </x:row>
    <x:row r="1758" spans="1:80" x14ac:dyDescent="0.3">
      <x:c r="A1758" s="226"/>
      <x:c r="R1758" s="226"/>
      <x:c r="T1758" s="226"/>
      <x:c r="V1758" s="23"/>
      <x:c r="Y1758" s="222"/>
      <x:c r="AA1758" s="226"/>
      <x:c r="AB1758" s="222"/>
      <x:c r="AE1758" s="222"/>
      <x:c r="AF1758" s="222"/>
      <x:c r="AN1758" s="226"/>
      <x:c r="AO1758" s="226"/>
      <x:c r="AP1758" s="226"/>
      <x:c r="AS1758" s="23"/>
      <x:c r="AV1758" s="23"/>
      <x:c r="BF1758" s="226"/>
      <x:c r="BL1758" s="226"/>
      <x:c r="BM1758" s="226"/>
      <x:c r="BP1758" s="222"/>
      <x:c r="BW1758" s="226"/>
      <x:c r="BX1758" s="226"/>
      <x:c r="BY1758" s="226"/>
      <x:c r="BZ1758" s="226"/>
      <x:c r="CB1758" s="226"/>
    </x:row>
    <x:row r="1759" spans="1:80" x14ac:dyDescent="0.3">
      <x:c r="A1759" s="226"/>
      <x:c r="R1759" s="226"/>
      <x:c r="T1759" s="226"/>
      <x:c r="V1759" s="23"/>
      <x:c r="Y1759" s="222"/>
      <x:c r="AA1759" s="226"/>
      <x:c r="AB1759" s="222"/>
      <x:c r="AE1759" s="222"/>
      <x:c r="AF1759" s="222"/>
      <x:c r="AN1759" s="226"/>
      <x:c r="AO1759" s="226"/>
      <x:c r="AP1759" s="226"/>
      <x:c r="AS1759" s="23"/>
      <x:c r="AV1759" s="23"/>
      <x:c r="BF1759" s="226"/>
      <x:c r="BL1759" s="226"/>
      <x:c r="BM1759" s="226"/>
      <x:c r="BP1759" s="222"/>
      <x:c r="BW1759" s="226"/>
      <x:c r="BX1759" s="226"/>
      <x:c r="BY1759" s="226"/>
      <x:c r="BZ1759" s="226"/>
      <x:c r="CB1759" s="226"/>
    </x:row>
    <x:row r="1760" spans="1:80" x14ac:dyDescent="0.3">
      <x:c r="A1760" s="226"/>
      <x:c r="R1760" s="226"/>
      <x:c r="T1760" s="226"/>
      <x:c r="V1760" s="23"/>
      <x:c r="Y1760" s="222"/>
      <x:c r="AA1760" s="226"/>
      <x:c r="AB1760" s="222"/>
      <x:c r="AE1760" s="222"/>
      <x:c r="AF1760" s="222"/>
      <x:c r="AO1760" s="226"/>
      <x:c r="AS1760" s="23"/>
      <x:c r="AV1760" s="23"/>
      <x:c r="BF1760" s="226"/>
      <x:c r="BL1760" s="226"/>
      <x:c r="BM1760" s="226"/>
      <x:c r="BP1760" s="222"/>
      <x:c r="BW1760" s="226"/>
      <x:c r="BX1760" s="226"/>
      <x:c r="BY1760" s="226"/>
      <x:c r="BZ1760" s="226"/>
      <x:c r="CB1760" s="226"/>
    </x:row>
    <x:row r="1761" spans="1:80" x14ac:dyDescent="0.3">
      <x:c r="A1761" s="226"/>
      <x:c r="R1761" s="226"/>
      <x:c r="T1761" s="226"/>
      <x:c r="V1761" s="23"/>
      <x:c r="Y1761" s="222"/>
      <x:c r="AA1761" s="226"/>
      <x:c r="AB1761" s="222"/>
      <x:c r="AE1761" s="222"/>
      <x:c r="AF1761" s="222"/>
      <x:c r="AN1761" s="226"/>
      <x:c r="AO1761" s="226"/>
      <x:c r="AP1761" s="226"/>
      <x:c r="AS1761" s="23"/>
      <x:c r="AV1761" s="23"/>
      <x:c r="BF1761" s="226"/>
      <x:c r="BL1761" s="226"/>
      <x:c r="BM1761" s="226"/>
      <x:c r="BP1761" s="222"/>
      <x:c r="BW1761" s="226"/>
      <x:c r="BX1761" s="226"/>
      <x:c r="BY1761" s="226"/>
      <x:c r="BZ1761" s="226"/>
      <x:c r="CB1761" s="226"/>
    </x:row>
    <x:row r="1762" spans="1:80" x14ac:dyDescent="0.3">
      <x:c r="A1762" s="226"/>
      <x:c r="R1762" s="226"/>
      <x:c r="T1762" s="226"/>
      <x:c r="V1762" s="23"/>
      <x:c r="Y1762" s="222"/>
      <x:c r="AA1762" s="226"/>
      <x:c r="AB1762" s="222"/>
      <x:c r="AE1762" s="222"/>
      <x:c r="AF1762" s="222"/>
      <x:c r="AO1762" s="226"/>
      <x:c r="AS1762" s="23"/>
      <x:c r="AV1762" s="23"/>
      <x:c r="BF1762" s="226"/>
      <x:c r="BL1762" s="226"/>
      <x:c r="BM1762" s="226"/>
      <x:c r="BP1762" s="222"/>
      <x:c r="BW1762" s="226"/>
      <x:c r="BX1762" s="226"/>
      <x:c r="BY1762" s="226"/>
      <x:c r="BZ1762" s="226"/>
      <x:c r="CB1762" s="226"/>
    </x:row>
    <x:row r="1763" spans="1:80" x14ac:dyDescent="0.3">
      <x:c r="A1763" s="226"/>
      <x:c r="R1763" s="226"/>
      <x:c r="T1763" s="226"/>
      <x:c r="V1763" s="23"/>
      <x:c r="Y1763" s="222"/>
      <x:c r="AA1763" s="226"/>
      <x:c r="AB1763" s="222"/>
      <x:c r="AE1763" s="222"/>
      <x:c r="AF1763" s="222"/>
      <x:c r="AO1763" s="226"/>
      <x:c r="AS1763" s="23"/>
      <x:c r="AV1763" s="23"/>
      <x:c r="BF1763" s="226"/>
      <x:c r="BL1763" s="226"/>
      <x:c r="BM1763" s="226"/>
      <x:c r="BP1763" s="222"/>
      <x:c r="BW1763" s="226"/>
      <x:c r="BX1763" s="226"/>
      <x:c r="BY1763" s="226"/>
      <x:c r="BZ1763" s="226"/>
      <x:c r="CB1763" s="226"/>
    </x:row>
    <x:row r="1764" spans="1:80" x14ac:dyDescent="0.3">
      <x:c r="A1764" s="226"/>
      <x:c r="R1764" s="226"/>
      <x:c r="T1764" s="226"/>
      <x:c r="V1764" s="23"/>
      <x:c r="Y1764" s="222"/>
      <x:c r="AA1764" s="226"/>
      <x:c r="AB1764" s="222"/>
      <x:c r="AE1764" s="222"/>
      <x:c r="AF1764" s="222"/>
      <x:c r="AO1764" s="226"/>
      <x:c r="AP1764" s="226"/>
      <x:c r="AS1764" s="23"/>
      <x:c r="AV1764" s="23"/>
      <x:c r="BF1764" s="226"/>
      <x:c r="BL1764" s="226"/>
      <x:c r="BM1764" s="226"/>
      <x:c r="BP1764" s="222"/>
      <x:c r="BW1764" s="226"/>
      <x:c r="BX1764" s="226"/>
      <x:c r="BY1764" s="226"/>
      <x:c r="BZ1764" s="226"/>
      <x:c r="CB1764" s="226"/>
    </x:row>
    <x:row r="1765" spans="1:80" x14ac:dyDescent="0.3">
      <x:c r="A1765" s="226"/>
      <x:c r="R1765" s="226"/>
      <x:c r="T1765" s="226"/>
      <x:c r="V1765" s="23"/>
      <x:c r="Y1765" s="222"/>
      <x:c r="AA1765" s="226"/>
      <x:c r="AB1765" s="222"/>
      <x:c r="AE1765" s="222"/>
      <x:c r="AF1765" s="222"/>
      <x:c r="AO1765" s="226"/>
      <x:c r="AS1765" s="23"/>
      <x:c r="AV1765" s="23"/>
      <x:c r="BF1765" s="226"/>
      <x:c r="BL1765" s="226"/>
      <x:c r="BM1765" s="226"/>
      <x:c r="BP1765" s="222"/>
      <x:c r="BW1765" s="226"/>
      <x:c r="BX1765" s="226"/>
      <x:c r="BY1765" s="226"/>
      <x:c r="BZ1765" s="226"/>
      <x:c r="CB1765" s="226"/>
    </x:row>
    <x:row r="1766" spans="1:80" x14ac:dyDescent="0.3">
      <x:c r="A1766" s="226"/>
      <x:c r="R1766" s="226"/>
      <x:c r="T1766" s="226"/>
      <x:c r="V1766" s="23"/>
      <x:c r="Y1766" s="222"/>
      <x:c r="AA1766" s="226"/>
      <x:c r="AB1766" s="222"/>
      <x:c r="AE1766" s="222"/>
      <x:c r="AF1766" s="222"/>
      <x:c r="AO1766" s="226"/>
      <x:c r="AP1766" s="226"/>
      <x:c r="AS1766" s="23"/>
      <x:c r="AV1766" s="23"/>
      <x:c r="BF1766" s="226"/>
      <x:c r="BL1766" s="226"/>
      <x:c r="BM1766" s="226"/>
      <x:c r="BP1766" s="222"/>
      <x:c r="BW1766" s="226"/>
      <x:c r="BX1766" s="226"/>
      <x:c r="BY1766" s="226"/>
      <x:c r="BZ1766" s="226"/>
      <x:c r="CB1766" s="226"/>
    </x:row>
    <x:row r="1767" spans="1:80" x14ac:dyDescent="0.3">
      <x:c r="A1767" s="226"/>
      <x:c r="R1767" s="226"/>
      <x:c r="T1767" s="226"/>
      <x:c r="V1767" s="23"/>
      <x:c r="Y1767" s="222"/>
      <x:c r="AA1767" s="226"/>
      <x:c r="AB1767" s="222"/>
      <x:c r="AE1767" s="222"/>
      <x:c r="AF1767" s="222"/>
      <x:c r="AO1767" s="226"/>
      <x:c r="AS1767" s="23"/>
      <x:c r="AV1767" s="23"/>
      <x:c r="BF1767" s="226"/>
      <x:c r="BL1767" s="226"/>
      <x:c r="BM1767" s="226"/>
      <x:c r="BP1767" s="222"/>
      <x:c r="BW1767" s="226"/>
      <x:c r="BX1767" s="226"/>
      <x:c r="BY1767" s="226"/>
      <x:c r="BZ1767" s="226"/>
      <x:c r="CB1767" s="226"/>
    </x:row>
    <x:row r="1768" spans="1:80" x14ac:dyDescent="0.3">
      <x:c r="A1768" s="226"/>
      <x:c r="R1768" s="226"/>
      <x:c r="T1768" s="226"/>
      <x:c r="V1768" s="23"/>
      <x:c r="Y1768" s="222"/>
      <x:c r="AA1768" s="226"/>
      <x:c r="AB1768" s="222"/>
      <x:c r="AE1768" s="222"/>
      <x:c r="AF1768" s="222"/>
      <x:c r="AO1768" s="226"/>
      <x:c r="AS1768" s="23"/>
      <x:c r="AV1768" s="23"/>
      <x:c r="BF1768" s="226"/>
      <x:c r="BL1768" s="226"/>
      <x:c r="BM1768" s="226"/>
      <x:c r="BP1768" s="222"/>
      <x:c r="BW1768" s="226"/>
      <x:c r="BX1768" s="226"/>
      <x:c r="BY1768" s="226"/>
      <x:c r="BZ1768" s="226"/>
      <x:c r="CB1768" s="226"/>
    </x:row>
    <x:row r="1769" spans="1:80" x14ac:dyDescent="0.3">
      <x:c r="A1769" s="226"/>
      <x:c r="R1769" s="226"/>
      <x:c r="T1769" s="226"/>
      <x:c r="V1769" s="23"/>
      <x:c r="Y1769" s="222"/>
      <x:c r="AA1769" s="226"/>
      <x:c r="AB1769" s="222"/>
      <x:c r="AE1769" s="222"/>
      <x:c r="AF1769" s="222"/>
      <x:c r="AN1769" s="226"/>
      <x:c r="AO1769" s="226"/>
      <x:c r="AP1769" s="226"/>
      <x:c r="AS1769" s="23"/>
      <x:c r="AV1769" s="23"/>
      <x:c r="BF1769" s="226"/>
      <x:c r="BL1769" s="226"/>
      <x:c r="BM1769" s="226"/>
      <x:c r="BP1769" s="222"/>
      <x:c r="BW1769" s="226"/>
      <x:c r="BX1769" s="226"/>
      <x:c r="BY1769" s="226"/>
      <x:c r="BZ1769" s="226"/>
      <x:c r="CB1769" s="226"/>
    </x:row>
    <x:row r="1770" spans="1:80" x14ac:dyDescent="0.3">
      <x:c r="A1770" s="226"/>
      <x:c r="R1770" s="226"/>
      <x:c r="T1770" s="226"/>
      <x:c r="V1770" s="23"/>
      <x:c r="Y1770" s="222"/>
      <x:c r="AA1770" s="226"/>
      <x:c r="AB1770" s="222"/>
      <x:c r="AE1770" s="222"/>
      <x:c r="AF1770" s="222"/>
      <x:c r="AJ1770" s="226"/>
      <x:c r="AN1770" s="226"/>
      <x:c r="AO1770" s="226"/>
      <x:c r="AP1770" s="226"/>
      <x:c r="AS1770" s="23"/>
      <x:c r="AV1770" s="23"/>
      <x:c r="BF1770" s="226"/>
      <x:c r="BL1770" s="226"/>
      <x:c r="BM1770" s="226"/>
      <x:c r="BP1770" s="222"/>
      <x:c r="BW1770" s="226"/>
      <x:c r="BX1770" s="226"/>
      <x:c r="BY1770" s="226"/>
      <x:c r="BZ1770" s="226"/>
      <x:c r="CB1770" s="226"/>
    </x:row>
    <x:row r="1771" spans="1:80" x14ac:dyDescent="0.3">
      <x:c r="A1771" s="226"/>
      <x:c r="R1771" s="226"/>
      <x:c r="T1771" s="226"/>
      <x:c r="V1771" s="23"/>
      <x:c r="Y1771" s="222"/>
      <x:c r="AA1771" s="226"/>
      <x:c r="AB1771" s="222"/>
      <x:c r="AE1771" s="222"/>
      <x:c r="AF1771" s="222"/>
      <x:c r="AJ1771" s="226"/>
      <x:c r="AN1771" s="226"/>
      <x:c r="AO1771" s="226"/>
      <x:c r="AP1771" s="226"/>
      <x:c r="AS1771" s="23"/>
      <x:c r="AV1771" s="23"/>
      <x:c r="BF1771" s="226"/>
      <x:c r="BL1771" s="226"/>
      <x:c r="BM1771" s="226"/>
      <x:c r="BP1771" s="222"/>
      <x:c r="BW1771" s="226"/>
      <x:c r="BX1771" s="226"/>
      <x:c r="BY1771" s="226"/>
      <x:c r="BZ1771" s="226"/>
      <x:c r="CB1771" s="226"/>
    </x:row>
    <x:row r="1772" spans="1:80" x14ac:dyDescent="0.3">
      <x:c r="A1772" s="226"/>
      <x:c r="R1772" s="226"/>
      <x:c r="T1772" s="226"/>
      <x:c r="V1772" s="23"/>
      <x:c r="Y1772" s="222"/>
      <x:c r="AA1772" s="226"/>
      <x:c r="AB1772" s="222"/>
      <x:c r="AE1772" s="222"/>
      <x:c r="AF1772" s="222"/>
      <x:c r="AN1772" s="226"/>
      <x:c r="AO1772" s="226"/>
      <x:c r="AS1772" s="23"/>
      <x:c r="AV1772" s="23"/>
      <x:c r="BF1772" s="226"/>
      <x:c r="BL1772" s="226"/>
      <x:c r="BM1772" s="226"/>
      <x:c r="BP1772" s="222"/>
      <x:c r="BW1772" s="226"/>
      <x:c r="BX1772" s="226"/>
      <x:c r="BY1772" s="226"/>
      <x:c r="BZ1772" s="226"/>
      <x:c r="CB1772" s="226"/>
    </x:row>
    <x:row r="1773" spans="1:80" x14ac:dyDescent="0.3">
      <x:c r="A1773" s="226"/>
      <x:c r="R1773" s="226"/>
      <x:c r="T1773" s="226"/>
      <x:c r="V1773" s="23"/>
      <x:c r="Y1773" s="222"/>
      <x:c r="AA1773" s="226"/>
      <x:c r="AB1773" s="222"/>
      <x:c r="AE1773" s="222"/>
      <x:c r="AF1773" s="222"/>
      <x:c r="AN1773" s="226"/>
      <x:c r="AO1773" s="226"/>
      <x:c r="AS1773" s="23"/>
      <x:c r="AV1773" s="23"/>
      <x:c r="BF1773" s="226"/>
      <x:c r="BL1773" s="226"/>
      <x:c r="BM1773" s="226"/>
      <x:c r="BP1773" s="222"/>
      <x:c r="BW1773" s="226"/>
      <x:c r="BX1773" s="226"/>
      <x:c r="BY1773" s="226"/>
      <x:c r="BZ1773" s="226"/>
      <x:c r="CB1773" s="226"/>
    </x:row>
    <x:row r="1774" spans="1:80" x14ac:dyDescent="0.3">
      <x:c r="A1774" s="226"/>
      <x:c r="R1774" s="226"/>
      <x:c r="T1774" s="226"/>
      <x:c r="V1774" s="23"/>
      <x:c r="Y1774" s="222"/>
      <x:c r="AA1774" s="226"/>
      <x:c r="AB1774" s="222"/>
      <x:c r="AE1774" s="222"/>
      <x:c r="AF1774" s="222"/>
      <x:c r="AN1774" s="226"/>
      <x:c r="AO1774" s="226"/>
      <x:c r="AP1774" s="226"/>
      <x:c r="AS1774" s="23"/>
      <x:c r="AV1774" s="23"/>
      <x:c r="BF1774" s="226"/>
      <x:c r="BL1774" s="226"/>
      <x:c r="BM1774" s="226"/>
      <x:c r="BP1774" s="222"/>
      <x:c r="BW1774" s="226"/>
      <x:c r="BX1774" s="226"/>
      <x:c r="BY1774" s="226"/>
      <x:c r="BZ1774" s="226"/>
      <x:c r="CB1774" s="226"/>
    </x:row>
    <x:row r="1775" spans="1:80" x14ac:dyDescent="0.3">
      <x:c r="A1775" s="226"/>
      <x:c r="R1775" s="226"/>
      <x:c r="T1775" s="226"/>
      <x:c r="V1775" s="23"/>
      <x:c r="Y1775" s="222"/>
      <x:c r="AA1775" s="226"/>
      <x:c r="AB1775" s="222"/>
      <x:c r="AE1775" s="222"/>
      <x:c r="AF1775" s="222"/>
      <x:c r="AN1775" s="226"/>
      <x:c r="AO1775" s="226"/>
      <x:c r="AP1775" s="226"/>
      <x:c r="AS1775" s="23"/>
      <x:c r="AV1775" s="23"/>
      <x:c r="BF1775" s="226"/>
      <x:c r="BL1775" s="226"/>
      <x:c r="BM1775" s="226"/>
      <x:c r="BP1775" s="222"/>
      <x:c r="BW1775" s="226"/>
      <x:c r="BX1775" s="226"/>
      <x:c r="BY1775" s="226"/>
      <x:c r="BZ1775" s="226"/>
      <x:c r="CB1775" s="226"/>
    </x:row>
    <x:row r="1776" spans="1:80" x14ac:dyDescent="0.3">
      <x:c r="A1776" s="226"/>
      <x:c r="R1776" s="226"/>
      <x:c r="T1776" s="226"/>
      <x:c r="V1776" s="23"/>
      <x:c r="Y1776" s="222"/>
      <x:c r="AA1776" s="226"/>
      <x:c r="AB1776" s="222"/>
      <x:c r="AE1776" s="222"/>
      <x:c r="AF1776" s="222"/>
      <x:c r="AN1776" s="226"/>
      <x:c r="AO1776" s="226"/>
      <x:c r="AS1776" s="23"/>
      <x:c r="AV1776" s="23"/>
      <x:c r="BF1776" s="226"/>
      <x:c r="BL1776" s="226"/>
      <x:c r="BM1776" s="226"/>
      <x:c r="BP1776" s="222"/>
      <x:c r="BW1776" s="226"/>
      <x:c r="BX1776" s="226"/>
      <x:c r="BY1776" s="226"/>
      <x:c r="BZ1776" s="226"/>
      <x:c r="CB1776" s="226"/>
    </x:row>
    <x:row r="1777" spans="1:80" x14ac:dyDescent="0.3">
      <x:c r="A1777" s="226"/>
      <x:c r="R1777" s="226"/>
      <x:c r="T1777" s="226"/>
      <x:c r="V1777" s="23"/>
      <x:c r="Y1777" s="222"/>
      <x:c r="AA1777" s="226"/>
      <x:c r="AB1777" s="222"/>
      <x:c r="AE1777" s="222"/>
      <x:c r="AF1777" s="222"/>
      <x:c r="AN1777" s="226"/>
      <x:c r="AO1777" s="226"/>
      <x:c r="AP1777" s="226"/>
      <x:c r="AS1777" s="23"/>
      <x:c r="AV1777" s="23"/>
      <x:c r="BF1777" s="226"/>
      <x:c r="BL1777" s="226"/>
      <x:c r="BM1777" s="226"/>
      <x:c r="BP1777" s="222"/>
      <x:c r="BW1777" s="226"/>
      <x:c r="BX1777" s="226"/>
      <x:c r="BY1777" s="226"/>
      <x:c r="BZ1777" s="226"/>
      <x:c r="CB1777" s="226"/>
    </x:row>
    <x:row r="1778" spans="1:80" x14ac:dyDescent="0.3">
      <x:c r="A1778" s="226"/>
      <x:c r="R1778" s="226"/>
      <x:c r="T1778" s="226"/>
      <x:c r="V1778" s="23"/>
      <x:c r="Y1778" s="222"/>
      <x:c r="AA1778" s="226"/>
      <x:c r="AB1778" s="222"/>
      <x:c r="AE1778" s="222"/>
      <x:c r="AF1778" s="222"/>
      <x:c r="AN1778" s="226"/>
      <x:c r="AO1778" s="226"/>
      <x:c r="AP1778" s="226"/>
      <x:c r="AS1778" s="23"/>
      <x:c r="AV1778" s="23"/>
      <x:c r="BF1778" s="226"/>
      <x:c r="BL1778" s="226"/>
      <x:c r="BM1778" s="226"/>
      <x:c r="BP1778" s="222"/>
      <x:c r="BW1778" s="226"/>
      <x:c r="BX1778" s="226"/>
      <x:c r="BY1778" s="226"/>
      <x:c r="BZ1778" s="226"/>
      <x:c r="CB1778" s="226"/>
    </x:row>
    <x:row r="1779" spans="1:80" x14ac:dyDescent="0.3">
      <x:c r="A1779" s="226"/>
      <x:c r="R1779" s="226"/>
      <x:c r="T1779" s="226"/>
      <x:c r="V1779" s="23"/>
      <x:c r="Y1779" s="222"/>
      <x:c r="AA1779" s="226"/>
      <x:c r="AB1779" s="222"/>
      <x:c r="AE1779" s="222"/>
      <x:c r="AF1779" s="222"/>
      <x:c r="AN1779" s="226"/>
      <x:c r="AO1779" s="226"/>
      <x:c r="AS1779" s="23"/>
      <x:c r="AV1779" s="23"/>
      <x:c r="BF1779" s="226"/>
      <x:c r="BL1779" s="226"/>
      <x:c r="BM1779" s="226"/>
      <x:c r="BP1779" s="222"/>
      <x:c r="BW1779" s="226"/>
      <x:c r="BX1779" s="226"/>
      <x:c r="BY1779" s="226"/>
      <x:c r="BZ1779" s="226"/>
      <x:c r="CB1779" s="226"/>
    </x:row>
    <x:row r="1780" spans="1:80" x14ac:dyDescent="0.3">
      <x:c r="A1780" s="226"/>
      <x:c r="R1780" s="226"/>
      <x:c r="T1780" s="226"/>
      <x:c r="V1780" s="23"/>
      <x:c r="Y1780" s="222"/>
      <x:c r="AA1780" s="226"/>
      <x:c r="AB1780" s="222"/>
      <x:c r="AE1780" s="222"/>
      <x:c r="AF1780" s="222"/>
      <x:c r="AN1780" s="226"/>
      <x:c r="AO1780" s="226"/>
      <x:c r="AS1780" s="23"/>
      <x:c r="AV1780" s="23"/>
      <x:c r="BF1780" s="226"/>
      <x:c r="BL1780" s="226"/>
      <x:c r="BM1780" s="226"/>
      <x:c r="BP1780" s="222"/>
      <x:c r="BW1780" s="226"/>
      <x:c r="BX1780" s="226"/>
      <x:c r="BY1780" s="226"/>
      <x:c r="BZ1780" s="226"/>
      <x:c r="CB1780" s="226"/>
    </x:row>
    <x:row r="1781" spans="1:80" x14ac:dyDescent="0.3">
      <x:c r="A1781" s="226"/>
      <x:c r="R1781" s="226"/>
      <x:c r="T1781" s="226"/>
      <x:c r="V1781" s="23"/>
      <x:c r="Y1781" s="222"/>
      <x:c r="AA1781" s="226"/>
      <x:c r="AB1781" s="222"/>
      <x:c r="AE1781" s="222"/>
      <x:c r="AF1781" s="226"/>
      <x:c r="AN1781" s="226"/>
      <x:c r="AO1781" s="226"/>
      <x:c r="AS1781" s="23"/>
      <x:c r="AV1781" s="23"/>
      <x:c r="BF1781" s="226"/>
      <x:c r="BL1781" s="226"/>
      <x:c r="BM1781" s="226"/>
      <x:c r="BP1781" s="226"/>
      <x:c r="BW1781" s="226"/>
      <x:c r="BX1781" s="226"/>
      <x:c r="BY1781" s="226"/>
      <x:c r="BZ1781" s="226"/>
      <x:c r="CB1781" s="226"/>
    </x:row>
    <x:row r="1782" spans="1:80" x14ac:dyDescent="0.3">
      <x:c r="A1782" s="226"/>
      <x:c r="R1782" s="226"/>
      <x:c r="T1782" s="226"/>
      <x:c r="V1782" s="23"/>
      <x:c r="Y1782" s="222"/>
      <x:c r="AA1782" s="226"/>
      <x:c r="AB1782" s="222"/>
      <x:c r="AE1782" s="222"/>
      <x:c r="AF1782" s="222"/>
      <x:c r="AO1782" s="226"/>
      <x:c r="AS1782" s="23"/>
      <x:c r="AV1782" s="23"/>
      <x:c r="BF1782" s="226"/>
      <x:c r="BL1782" s="226"/>
      <x:c r="BM1782" s="226"/>
      <x:c r="BP1782" s="222"/>
      <x:c r="BW1782" s="226"/>
      <x:c r="BX1782" s="226"/>
      <x:c r="BY1782" s="226"/>
      <x:c r="BZ1782" s="226"/>
      <x:c r="CB1782" s="226"/>
    </x:row>
    <x:row r="1783" spans="1:80" x14ac:dyDescent="0.3">
      <x:c r="A1783" s="226"/>
      <x:c r="R1783" s="226"/>
      <x:c r="T1783" s="226"/>
      <x:c r="V1783" s="23"/>
      <x:c r="Y1783" s="222"/>
      <x:c r="AA1783" s="226"/>
      <x:c r="AB1783" s="222"/>
      <x:c r="AE1783" s="222"/>
      <x:c r="AF1783" s="222"/>
      <x:c r="AO1783" s="226"/>
      <x:c r="AS1783" s="23"/>
      <x:c r="AV1783" s="23"/>
      <x:c r="BF1783" s="226"/>
      <x:c r="BL1783" s="226"/>
      <x:c r="BM1783" s="226"/>
      <x:c r="BP1783" s="222"/>
      <x:c r="BW1783" s="226"/>
      <x:c r="BX1783" s="226"/>
      <x:c r="BY1783" s="226"/>
      <x:c r="BZ1783" s="226"/>
      <x:c r="CB1783" s="226"/>
    </x:row>
    <x:row r="1784" spans="1:80" x14ac:dyDescent="0.3">
      <x:c r="A1784" s="226"/>
      <x:c r="R1784" s="226"/>
      <x:c r="T1784" s="226"/>
      <x:c r="V1784" s="23"/>
      <x:c r="Y1784" s="222"/>
      <x:c r="AA1784" s="226"/>
      <x:c r="AB1784" s="222"/>
      <x:c r="AE1784" s="222"/>
      <x:c r="AF1784" s="226"/>
      <x:c r="AO1784" s="226"/>
      <x:c r="AS1784" s="23"/>
      <x:c r="AV1784" s="23"/>
      <x:c r="BF1784" s="226"/>
      <x:c r="BL1784" s="226"/>
      <x:c r="BM1784" s="226"/>
      <x:c r="BP1784" s="226"/>
      <x:c r="BW1784" s="226"/>
      <x:c r="BX1784" s="226"/>
      <x:c r="BY1784" s="226"/>
      <x:c r="BZ1784" s="226"/>
      <x:c r="CB1784" s="226"/>
    </x:row>
    <x:row r="1785" spans="1:80" x14ac:dyDescent="0.3">
      <x:c r="A1785" s="226"/>
      <x:c r="R1785" s="226"/>
      <x:c r="T1785" s="226"/>
      <x:c r="V1785" s="23"/>
      <x:c r="Y1785" s="222"/>
      <x:c r="AA1785" s="226"/>
      <x:c r="AB1785" s="222"/>
      <x:c r="AE1785" s="222"/>
      <x:c r="AF1785" s="222"/>
      <x:c r="AO1785" s="226"/>
      <x:c r="AS1785" s="23"/>
      <x:c r="AV1785" s="23"/>
      <x:c r="BF1785" s="226"/>
      <x:c r="BL1785" s="226"/>
      <x:c r="BM1785" s="226"/>
      <x:c r="BP1785" s="222"/>
      <x:c r="BW1785" s="226"/>
      <x:c r="BX1785" s="226"/>
      <x:c r="BY1785" s="226"/>
      <x:c r="BZ1785" s="226"/>
      <x:c r="CB1785" s="226"/>
    </x:row>
    <x:row r="1786" spans="1:80" x14ac:dyDescent="0.3">
      <x:c r="A1786" s="226"/>
      <x:c r="R1786" s="226"/>
      <x:c r="T1786" s="226"/>
      <x:c r="V1786" s="23"/>
      <x:c r="Y1786" s="222"/>
      <x:c r="AA1786" s="226"/>
      <x:c r="AB1786" s="222"/>
      <x:c r="AE1786" s="222"/>
      <x:c r="AF1786" s="222"/>
      <x:c r="AO1786" s="226"/>
      <x:c r="AS1786" s="23"/>
      <x:c r="AV1786" s="23"/>
      <x:c r="BF1786" s="226"/>
      <x:c r="BL1786" s="226"/>
      <x:c r="BM1786" s="226"/>
      <x:c r="BP1786" s="222"/>
      <x:c r="BW1786" s="226"/>
      <x:c r="BX1786" s="226"/>
      <x:c r="BY1786" s="226"/>
      <x:c r="BZ1786" s="226"/>
      <x:c r="CB1786" s="226"/>
    </x:row>
    <x:row r="1787" spans="1:80" x14ac:dyDescent="0.3">
      <x:c r="A1787" s="226"/>
      <x:c r="R1787" s="226"/>
      <x:c r="T1787" s="226"/>
      <x:c r="V1787" s="23"/>
      <x:c r="Y1787" s="222"/>
      <x:c r="AA1787" s="226"/>
      <x:c r="AB1787" s="222"/>
      <x:c r="AE1787" s="222"/>
      <x:c r="AF1787" s="222"/>
      <x:c r="AO1787" s="226"/>
      <x:c r="AS1787" s="23"/>
      <x:c r="AV1787" s="23"/>
      <x:c r="BF1787" s="226"/>
      <x:c r="BL1787" s="226"/>
      <x:c r="BM1787" s="226"/>
      <x:c r="BP1787" s="222"/>
      <x:c r="BW1787" s="226"/>
      <x:c r="BX1787" s="226"/>
      <x:c r="BY1787" s="226"/>
      <x:c r="BZ1787" s="226"/>
      <x:c r="CB1787" s="226"/>
    </x:row>
    <x:row r="1788" spans="1:80" x14ac:dyDescent="0.3">
      <x:c r="A1788" s="226"/>
      <x:c r="R1788" s="226"/>
      <x:c r="T1788" s="226"/>
      <x:c r="V1788" s="23"/>
      <x:c r="Y1788" s="222"/>
      <x:c r="AA1788" s="226"/>
      <x:c r="AB1788" s="222"/>
      <x:c r="AE1788" s="222"/>
      <x:c r="AF1788" s="222"/>
      <x:c r="AS1788" s="23"/>
      <x:c r="AV1788" s="23"/>
      <x:c r="BF1788" s="226"/>
      <x:c r="BL1788" s="226"/>
      <x:c r="BM1788" s="226"/>
      <x:c r="BP1788" s="222"/>
      <x:c r="BW1788" s="226"/>
      <x:c r="BX1788" s="226"/>
      <x:c r="BY1788" s="226"/>
      <x:c r="BZ1788" s="226"/>
      <x:c r="CB1788" s="226"/>
    </x:row>
    <x:row r="1789" spans="1:80" x14ac:dyDescent="0.3">
      <x:c r="A1789" s="226"/>
      <x:c r="R1789" s="226"/>
      <x:c r="T1789" s="226"/>
      <x:c r="V1789" s="23"/>
      <x:c r="Y1789" s="222"/>
      <x:c r="AA1789" s="226"/>
      <x:c r="AB1789" s="222"/>
      <x:c r="AE1789" s="222"/>
      <x:c r="AF1789" s="222"/>
      <x:c r="AS1789" s="23"/>
      <x:c r="AV1789" s="23"/>
      <x:c r="BF1789" s="226"/>
      <x:c r="BL1789" s="226"/>
      <x:c r="BM1789" s="226"/>
      <x:c r="BP1789" s="222"/>
      <x:c r="BW1789" s="226"/>
      <x:c r="BX1789" s="226"/>
      <x:c r="BY1789" s="226"/>
      <x:c r="BZ1789" s="226"/>
      <x:c r="CB1789" s="226"/>
    </x:row>
    <x:row r="1790" spans="1:80" x14ac:dyDescent="0.3">
      <x:c r="A1790" s="226"/>
      <x:c r="R1790" s="226"/>
      <x:c r="T1790" s="226"/>
      <x:c r="V1790" s="23"/>
      <x:c r="Y1790" s="222"/>
      <x:c r="AA1790" s="226"/>
      <x:c r="AB1790" s="222"/>
      <x:c r="AE1790" s="222"/>
      <x:c r="AF1790" s="222"/>
      <x:c r="AJ1790" s="148"/>
      <x:c r="AN1790" s="226"/>
      <x:c r="AO1790" s="226"/>
      <x:c r="AP1790" s="226"/>
      <x:c r="AS1790" s="23"/>
      <x:c r="AV1790" s="23"/>
      <x:c r="BF1790" s="226"/>
      <x:c r="BL1790" s="226"/>
      <x:c r="BM1790" s="226"/>
      <x:c r="BP1790" s="222"/>
      <x:c r="BW1790" s="226"/>
      <x:c r="BX1790" s="226"/>
      <x:c r="BY1790" s="226"/>
      <x:c r="BZ1790" s="226"/>
      <x:c r="CB1790" s="226"/>
    </x:row>
    <x:row r="1791" spans="1:80" x14ac:dyDescent="0.3">
      <x:c r="A1791" s="226"/>
      <x:c r="R1791" s="226"/>
      <x:c r="T1791" s="226"/>
      <x:c r="V1791" s="23"/>
      <x:c r="Y1791" s="222"/>
      <x:c r="AA1791" s="226"/>
      <x:c r="AB1791" s="222"/>
      <x:c r="AE1791" s="226"/>
      <x:c r="AF1791" s="226"/>
      <x:c r="AN1791" s="226"/>
      <x:c r="AO1791" s="226"/>
      <x:c r="AP1791" s="226"/>
      <x:c r="AS1791" s="23"/>
      <x:c r="AV1791" s="23"/>
      <x:c r="BF1791" s="226"/>
      <x:c r="BL1791" s="226"/>
      <x:c r="BM1791" s="226"/>
      <x:c r="BP1791" s="226"/>
      <x:c r="BW1791" s="226"/>
      <x:c r="BX1791" s="226"/>
      <x:c r="BY1791" s="226"/>
      <x:c r="BZ1791" s="226"/>
      <x:c r="CB1791" s="226"/>
    </x:row>
    <x:row r="1792" spans="1:80" x14ac:dyDescent="0.3">
      <x:c r="A1792" s="226"/>
      <x:c r="R1792" s="226"/>
      <x:c r="T1792" s="226"/>
      <x:c r="V1792" s="23"/>
      <x:c r="Y1792" s="222"/>
      <x:c r="AA1792" s="226"/>
      <x:c r="AB1792" s="222"/>
      <x:c r="AE1792" s="222"/>
      <x:c r="AF1792" s="222"/>
      <x:c r="AO1792" s="226"/>
      <x:c r="AP1792" s="226"/>
      <x:c r="AS1792" s="23"/>
      <x:c r="AV1792" s="23"/>
      <x:c r="BF1792" s="226"/>
      <x:c r="BL1792" s="226"/>
      <x:c r="BM1792" s="226"/>
      <x:c r="BP1792" s="222"/>
      <x:c r="BW1792" s="226"/>
      <x:c r="BX1792" s="226"/>
      <x:c r="BY1792" s="226"/>
      <x:c r="BZ1792" s="226"/>
      <x:c r="CB1792" s="226"/>
    </x:row>
    <x:row r="1793" spans="1:80" x14ac:dyDescent="0.3">
      <x:c r="A1793" s="226"/>
      <x:c r="R1793" s="226"/>
      <x:c r="T1793" s="226"/>
      <x:c r="V1793" s="23"/>
      <x:c r="Y1793" s="222"/>
      <x:c r="AA1793" s="226"/>
      <x:c r="AB1793" s="222"/>
      <x:c r="AE1793" s="222"/>
      <x:c r="AF1793" s="222"/>
      <x:c r="AO1793" s="226"/>
      <x:c r="AP1793" s="226"/>
      <x:c r="AS1793" s="23"/>
      <x:c r="AV1793" s="23"/>
      <x:c r="BF1793" s="226"/>
      <x:c r="BL1793" s="226"/>
      <x:c r="BM1793" s="226"/>
      <x:c r="BP1793" s="222"/>
      <x:c r="BW1793" s="226"/>
      <x:c r="BX1793" s="226"/>
      <x:c r="BY1793" s="226"/>
      <x:c r="BZ1793" s="226"/>
      <x:c r="CB1793" s="226"/>
    </x:row>
    <x:row r="1794" spans="1:80" x14ac:dyDescent="0.3">
      <x:c r="A1794" s="226"/>
      <x:c r="R1794" s="226"/>
      <x:c r="T1794" s="226"/>
      <x:c r="V1794" s="23"/>
      <x:c r="Y1794" s="222"/>
      <x:c r="AA1794" s="226"/>
      <x:c r="AB1794" s="222"/>
      <x:c r="AE1794" s="222"/>
      <x:c r="AF1794" s="222"/>
      <x:c r="AN1794" s="226"/>
      <x:c r="AO1794" s="226"/>
      <x:c r="AP1794" s="226"/>
      <x:c r="AS1794" s="23"/>
      <x:c r="AV1794" s="23"/>
      <x:c r="BF1794" s="226"/>
      <x:c r="BL1794" s="226"/>
      <x:c r="BM1794" s="226"/>
      <x:c r="BP1794" s="222"/>
      <x:c r="BW1794" s="226"/>
      <x:c r="BX1794" s="226"/>
      <x:c r="BY1794" s="226"/>
      <x:c r="BZ1794" s="226"/>
      <x:c r="CB1794" s="226"/>
    </x:row>
    <x:row r="1795" spans="1:80" x14ac:dyDescent="0.3">
      <x:c r="A1795" s="226"/>
      <x:c r="R1795" s="226"/>
      <x:c r="T1795" s="226"/>
      <x:c r="V1795" s="23"/>
      <x:c r="Y1795" s="222"/>
      <x:c r="AA1795" s="226"/>
      <x:c r="AB1795" s="222"/>
      <x:c r="AE1795" s="222"/>
      <x:c r="AF1795" s="222"/>
      <x:c r="AO1795" s="226"/>
      <x:c r="AP1795" s="226"/>
      <x:c r="AS1795" s="23"/>
      <x:c r="AV1795" s="23"/>
      <x:c r="BF1795" s="226"/>
      <x:c r="BL1795" s="226"/>
      <x:c r="BM1795" s="226"/>
      <x:c r="BP1795" s="222"/>
      <x:c r="BW1795" s="226"/>
      <x:c r="BX1795" s="226"/>
      <x:c r="BY1795" s="226"/>
      <x:c r="BZ1795" s="226"/>
      <x:c r="CB1795" s="226"/>
    </x:row>
    <x:row r="1796" spans="1:80" x14ac:dyDescent="0.3">
      <x:c r="A1796" s="226"/>
      <x:c r="R1796" s="226"/>
      <x:c r="T1796" s="226"/>
      <x:c r="V1796" s="23"/>
      <x:c r="Y1796" s="222"/>
      <x:c r="AA1796" s="226"/>
      <x:c r="AB1796" s="222"/>
      <x:c r="AE1796" s="222"/>
      <x:c r="AF1796" s="222"/>
      <x:c r="AN1796" s="226"/>
      <x:c r="AO1796" s="226"/>
      <x:c r="AP1796" s="226"/>
      <x:c r="AS1796" s="23"/>
      <x:c r="AV1796" s="23"/>
      <x:c r="BF1796" s="226"/>
      <x:c r="BL1796" s="226"/>
      <x:c r="BM1796" s="226"/>
      <x:c r="BP1796" s="222"/>
      <x:c r="BW1796" s="226"/>
      <x:c r="BX1796" s="226"/>
      <x:c r="BY1796" s="226"/>
      <x:c r="BZ1796" s="226"/>
      <x:c r="CB1796" s="226"/>
    </x:row>
    <x:row r="1797" spans="1:80" x14ac:dyDescent="0.3">
      <x:c r="A1797" s="226"/>
      <x:c r="R1797" s="226"/>
      <x:c r="T1797" s="226"/>
      <x:c r="V1797" s="23"/>
      <x:c r="Y1797" s="222"/>
      <x:c r="AA1797" s="226"/>
      <x:c r="AB1797" s="222"/>
      <x:c r="AE1797" s="222"/>
      <x:c r="AF1797" s="226"/>
      <x:c r="AN1797" s="226"/>
      <x:c r="AO1797" s="226"/>
      <x:c r="AP1797" s="226"/>
      <x:c r="AS1797" s="23"/>
      <x:c r="AV1797" s="23"/>
      <x:c r="BF1797" s="226"/>
      <x:c r="BL1797" s="226"/>
      <x:c r="BM1797" s="226"/>
      <x:c r="BP1797" s="226"/>
      <x:c r="BW1797" s="226"/>
      <x:c r="BX1797" s="226"/>
      <x:c r="BY1797" s="226"/>
      <x:c r="BZ1797" s="226"/>
      <x:c r="CB1797" s="226"/>
    </x:row>
    <x:row r="1798" spans="1:80" x14ac:dyDescent="0.3">
      <x:c r="A1798" s="226"/>
      <x:c r="R1798" s="226"/>
      <x:c r="T1798" s="226"/>
      <x:c r="V1798" s="23"/>
      <x:c r="Y1798" s="222"/>
      <x:c r="AA1798" s="226"/>
      <x:c r="AB1798" s="222"/>
      <x:c r="AE1798" s="222"/>
      <x:c r="AF1798" s="222"/>
      <x:c r="AN1798" s="226"/>
      <x:c r="AO1798" s="226"/>
      <x:c r="AP1798" s="226"/>
      <x:c r="AS1798" s="23"/>
      <x:c r="AV1798" s="23"/>
      <x:c r="BF1798" s="226"/>
      <x:c r="BL1798" s="226"/>
      <x:c r="BM1798" s="226"/>
      <x:c r="BP1798" s="222"/>
      <x:c r="BW1798" s="226"/>
      <x:c r="BX1798" s="226"/>
      <x:c r="BY1798" s="226"/>
      <x:c r="BZ1798" s="226"/>
      <x:c r="CB1798" s="226"/>
    </x:row>
    <x:row r="1799" spans="1:80" x14ac:dyDescent="0.3">
      <x:c r="A1799" s="226"/>
      <x:c r="R1799" s="226"/>
      <x:c r="T1799" s="226"/>
      <x:c r="V1799" s="23"/>
      <x:c r="Y1799" s="222"/>
      <x:c r="AA1799" s="226"/>
      <x:c r="AB1799" s="222"/>
      <x:c r="AE1799" s="222"/>
      <x:c r="AF1799" s="222"/>
      <x:c r="AN1799" s="226"/>
      <x:c r="AO1799" s="226"/>
      <x:c r="AP1799" s="226"/>
      <x:c r="AS1799" s="23"/>
      <x:c r="AV1799" s="23"/>
      <x:c r="BF1799" s="226"/>
      <x:c r="BL1799" s="226"/>
      <x:c r="BM1799" s="226"/>
      <x:c r="BP1799" s="222"/>
      <x:c r="BW1799" s="226"/>
      <x:c r="BX1799" s="226"/>
      <x:c r="BY1799" s="226"/>
      <x:c r="BZ1799" s="226"/>
      <x:c r="CB1799" s="226"/>
    </x:row>
    <x:row r="1800" spans="1:80" x14ac:dyDescent="0.3">
      <x:c r="A1800" s="226"/>
      <x:c r="R1800" s="226"/>
      <x:c r="T1800" s="226"/>
      <x:c r="V1800" s="23"/>
      <x:c r="Y1800" s="222"/>
      <x:c r="AA1800" s="226"/>
      <x:c r="AB1800" s="222"/>
      <x:c r="AE1800" s="222"/>
      <x:c r="AF1800" s="222"/>
      <x:c r="AN1800" s="226"/>
      <x:c r="AO1800" s="226"/>
      <x:c r="AP1800" s="226"/>
      <x:c r="AS1800" s="23"/>
      <x:c r="AV1800" s="23"/>
      <x:c r="BF1800" s="226"/>
      <x:c r="BL1800" s="226"/>
      <x:c r="BM1800" s="226"/>
      <x:c r="BP1800" s="222"/>
      <x:c r="BW1800" s="226"/>
      <x:c r="BX1800" s="226"/>
      <x:c r="BY1800" s="226"/>
      <x:c r="BZ1800" s="226"/>
      <x:c r="CB1800" s="226"/>
    </x:row>
    <x:row r="1801" spans="1:80" x14ac:dyDescent="0.3">
      <x:c r="A1801" s="226"/>
      <x:c r="R1801" s="226"/>
      <x:c r="T1801" s="226"/>
      <x:c r="V1801" s="23"/>
      <x:c r="Y1801" s="222"/>
      <x:c r="AA1801" s="226"/>
      <x:c r="AB1801" s="222"/>
      <x:c r="AE1801" s="222"/>
      <x:c r="AF1801" s="226"/>
      <x:c r="AO1801" s="226"/>
      <x:c r="AP1801" s="226"/>
      <x:c r="AS1801" s="23"/>
      <x:c r="AV1801" s="23"/>
      <x:c r="BF1801" s="226"/>
      <x:c r="BL1801" s="226"/>
      <x:c r="BM1801" s="226"/>
      <x:c r="BP1801" s="226"/>
      <x:c r="BW1801" s="226"/>
      <x:c r="BX1801" s="226"/>
      <x:c r="BY1801" s="226"/>
      <x:c r="BZ1801" s="226"/>
      <x:c r="CB1801" s="226"/>
    </x:row>
    <x:row r="1802" spans="1:80" x14ac:dyDescent="0.3">
      <x:c r="A1802" s="226"/>
      <x:c r="R1802" s="226"/>
      <x:c r="T1802" s="226"/>
      <x:c r="V1802" s="23"/>
      <x:c r="Y1802" s="222"/>
      <x:c r="AA1802" s="226"/>
      <x:c r="AB1802" s="222"/>
      <x:c r="AE1802" s="222"/>
      <x:c r="AF1802" s="222"/>
      <x:c r="AN1802" s="226"/>
      <x:c r="AO1802" s="226"/>
      <x:c r="AP1802" s="226"/>
      <x:c r="AS1802" s="23"/>
      <x:c r="AV1802" s="23"/>
      <x:c r="BF1802" s="226"/>
      <x:c r="BL1802" s="226"/>
      <x:c r="BM1802" s="226"/>
      <x:c r="BP1802" s="222"/>
      <x:c r="BW1802" s="226"/>
      <x:c r="BX1802" s="226"/>
      <x:c r="BY1802" s="226"/>
      <x:c r="BZ1802" s="226"/>
      <x:c r="CB1802" s="226"/>
    </x:row>
    <x:row r="1803" spans="1:80" x14ac:dyDescent="0.3">
      <x:c r="A1803" s="226"/>
      <x:c r="R1803" s="226"/>
      <x:c r="T1803" s="226"/>
      <x:c r="V1803" s="23"/>
      <x:c r="Y1803" s="222"/>
      <x:c r="AA1803" s="226"/>
      <x:c r="AB1803" s="222"/>
      <x:c r="AE1803" s="222"/>
      <x:c r="AF1803" s="222"/>
      <x:c r="AN1803" s="226"/>
      <x:c r="AO1803" s="226"/>
      <x:c r="AP1803" s="226"/>
      <x:c r="AS1803" s="23"/>
      <x:c r="AV1803" s="23"/>
      <x:c r="BF1803" s="226"/>
      <x:c r="BL1803" s="226"/>
      <x:c r="BM1803" s="226"/>
      <x:c r="BP1803" s="222"/>
      <x:c r="BW1803" s="226"/>
      <x:c r="BX1803" s="226"/>
      <x:c r="BY1803" s="226"/>
      <x:c r="BZ1803" s="226"/>
      <x:c r="CB1803" s="226"/>
    </x:row>
    <x:row r="1804" spans="1:80" x14ac:dyDescent="0.3">
      <x:c r="A1804" s="226"/>
      <x:c r="R1804" s="226"/>
      <x:c r="T1804" s="226"/>
      <x:c r="V1804" s="23"/>
      <x:c r="Y1804" s="222"/>
      <x:c r="AA1804" s="226"/>
      <x:c r="AB1804" s="222"/>
      <x:c r="AE1804" s="222"/>
      <x:c r="AF1804" s="226"/>
      <x:c r="AN1804" s="226"/>
      <x:c r="AO1804" s="226"/>
      <x:c r="AP1804" s="226"/>
      <x:c r="AS1804" s="23"/>
      <x:c r="AV1804" s="23"/>
      <x:c r="BF1804" s="226"/>
      <x:c r="BL1804" s="226"/>
      <x:c r="BM1804" s="226"/>
      <x:c r="BP1804" s="226"/>
      <x:c r="BW1804" s="226"/>
      <x:c r="BX1804" s="226"/>
      <x:c r="BY1804" s="226"/>
      <x:c r="BZ1804" s="226"/>
      <x:c r="CB1804" s="226"/>
    </x:row>
    <x:row r="1805" spans="1:80" x14ac:dyDescent="0.3">
      <x:c r="A1805" s="226"/>
      <x:c r="R1805" s="226"/>
      <x:c r="T1805" s="226"/>
      <x:c r="V1805" s="23"/>
      <x:c r="Y1805" s="222"/>
      <x:c r="AA1805" s="226"/>
      <x:c r="AB1805" s="222"/>
      <x:c r="AE1805" s="222"/>
      <x:c r="AF1805" s="226"/>
      <x:c r="AN1805" s="226"/>
      <x:c r="AO1805" s="226"/>
      <x:c r="AP1805" s="226"/>
      <x:c r="AS1805" s="23"/>
      <x:c r="AV1805" s="23"/>
      <x:c r="BF1805" s="226"/>
      <x:c r="BL1805" s="226"/>
      <x:c r="BM1805" s="226"/>
      <x:c r="BP1805" s="226"/>
      <x:c r="BW1805" s="226"/>
      <x:c r="BX1805" s="226"/>
      <x:c r="BY1805" s="226"/>
      <x:c r="BZ1805" s="226"/>
      <x:c r="CB1805" s="226"/>
    </x:row>
    <x:row r="1806" spans="1:80" x14ac:dyDescent="0.3">
      <x:c r="A1806" s="226"/>
      <x:c r="R1806" s="226"/>
      <x:c r="T1806" s="226"/>
      <x:c r="V1806" s="23"/>
      <x:c r="Y1806" s="222"/>
      <x:c r="AA1806" s="226"/>
      <x:c r="AB1806" s="222"/>
      <x:c r="AE1806" s="222"/>
      <x:c r="AF1806" s="222"/>
      <x:c r="AN1806" s="226"/>
      <x:c r="AO1806" s="226"/>
      <x:c r="AP1806" s="226"/>
      <x:c r="AS1806" s="23"/>
      <x:c r="AV1806" s="23"/>
      <x:c r="BF1806" s="226"/>
      <x:c r="BL1806" s="226"/>
      <x:c r="BM1806" s="226"/>
      <x:c r="BP1806" s="222"/>
      <x:c r="BW1806" s="226"/>
      <x:c r="BX1806" s="226"/>
      <x:c r="BY1806" s="226"/>
      <x:c r="BZ1806" s="226"/>
      <x:c r="CB1806" s="226"/>
    </x:row>
    <x:row r="1807" spans="1:80" x14ac:dyDescent="0.3">
      <x:c r="A1807" s="226"/>
      <x:c r="R1807" s="226"/>
      <x:c r="T1807" s="226"/>
      <x:c r="V1807" s="23"/>
      <x:c r="Y1807" s="222"/>
      <x:c r="AA1807" s="226"/>
      <x:c r="AB1807" s="222"/>
      <x:c r="AE1807" s="222"/>
      <x:c r="AF1807" s="226"/>
      <x:c r="AN1807" s="226"/>
      <x:c r="AO1807" s="226"/>
      <x:c r="AP1807" s="226"/>
      <x:c r="AS1807" s="23"/>
      <x:c r="AV1807" s="23"/>
      <x:c r="BF1807" s="226"/>
      <x:c r="BL1807" s="226"/>
      <x:c r="BM1807" s="226"/>
      <x:c r="BP1807" s="226"/>
      <x:c r="BW1807" s="226"/>
      <x:c r="BX1807" s="226"/>
      <x:c r="BY1807" s="226"/>
      <x:c r="BZ1807" s="226"/>
      <x:c r="CB1807" s="226"/>
    </x:row>
    <x:row r="1808" spans="1:80" x14ac:dyDescent="0.3">
      <x:c r="A1808" s="226"/>
      <x:c r="R1808" s="226"/>
      <x:c r="T1808" s="226"/>
      <x:c r="V1808" s="23"/>
      <x:c r="Y1808" s="222"/>
      <x:c r="AA1808" s="226"/>
      <x:c r="AB1808" s="222"/>
      <x:c r="AE1808" s="222"/>
      <x:c r="AF1808" s="222"/>
      <x:c r="AN1808" s="226"/>
      <x:c r="AO1808" s="226"/>
      <x:c r="AP1808" s="226"/>
      <x:c r="AS1808" s="23"/>
      <x:c r="AV1808" s="23"/>
      <x:c r="BF1808" s="226"/>
      <x:c r="BL1808" s="226"/>
      <x:c r="BM1808" s="226"/>
      <x:c r="BP1808" s="222"/>
      <x:c r="BW1808" s="226"/>
      <x:c r="BX1808" s="226"/>
      <x:c r="BY1808" s="226"/>
      <x:c r="BZ1808" s="226"/>
      <x:c r="CB1808" s="226"/>
    </x:row>
    <x:row r="1809" spans="1:80" x14ac:dyDescent="0.3">
      <x:c r="A1809" s="226"/>
      <x:c r="R1809" s="226"/>
      <x:c r="T1809" s="226"/>
      <x:c r="V1809" s="23"/>
      <x:c r="Y1809" s="222"/>
      <x:c r="AA1809" s="226"/>
      <x:c r="AB1809" s="222"/>
      <x:c r="AE1809" s="226"/>
      <x:c r="AF1809" s="226"/>
      <x:c r="AN1809" s="226"/>
      <x:c r="AO1809" s="226"/>
      <x:c r="AP1809" s="226"/>
      <x:c r="AS1809" s="23"/>
      <x:c r="AV1809" s="23"/>
      <x:c r="BF1809" s="226"/>
      <x:c r="BL1809" s="226"/>
      <x:c r="BM1809" s="226"/>
      <x:c r="BP1809" s="226"/>
      <x:c r="BW1809" s="226"/>
      <x:c r="BX1809" s="226"/>
      <x:c r="BY1809" s="226"/>
      <x:c r="BZ1809" s="226"/>
      <x:c r="CB1809" s="226"/>
    </x:row>
    <x:row r="1810" spans="1:80" x14ac:dyDescent="0.3">
      <x:c r="A1810" s="226"/>
      <x:c r="R1810" s="226"/>
      <x:c r="T1810" s="226"/>
      <x:c r="V1810" s="23"/>
      <x:c r="Y1810" s="222"/>
      <x:c r="AA1810" s="226"/>
      <x:c r="AB1810" s="222"/>
      <x:c r="AE1810" s="222"/>
      <x:c r="AF1810" s="222"/>
      <x:c r="AN1810" s="226"/>
      <x:c r="AO1810" s="226"/>
      <x:c r="AP1810" s="226"/>
      <x:c r="AS1810" s="23"/>
      <x:c r="AV1810" s="23"/>
      <x:c r="BF1810" s="226"/>
      <x:c r="BL1810" s="226"/>
      <x:c r="BM1810" s="226"/>
      <x:c r="BP1810" s="222"/>
      <x:c r="BW1810" s="226"/>
      <x:c r="BX1810" s="226"/>
      <x:c r="BY1810" s="226"/>
      <x:c r="BZ1810" s="226"/>
      <x:c r="CB1810" s="226"/>
    </x:row>
    <x:row r="1811" spans="1:80" x14ac:dyDescent="0.3">
      <x:c r="A1811" s="226"/>
      <x:c r="R1811" s="226"/>
      <x:c r="T1811" s="226"/>
      <x:c r="V1811" s="23"/>
      <x:c r="Y1811" s="222"/>
      <x:c r="AA1811" s="226"/>
      <x:c r="AB1811" s="222"/>
      <x:c r="AE1811" s="222"/>
      <x:c r="AF1811" s="222"/>
      <x:c r="AN1811" s="226"/>
      <x:c r="AO1811" s="226"/>
      <x:c r="AP1811" s="226"/>
      <x:c r="AS1811" s="23"/>
      <x:c r="AV1811" s="23"/>
      <x:c r="BF1811" s="226"/>
      <x:c r="BL1811" s="226"/>
      <x:c r="BM1811" s="226"/>
      <x:c r="BP1811" s="222"/>
      <x:c r="BW1811" s="226"/>
      <x:c r="BX1811" s="226"/>
      <x:c r="BY1811" s="226"/>
      <x:c r="BZ1811" s="226"/>
      <x:c r="CB1811" s="226"/>
    </x:row>
    <x:row r="1812" spans="1:80" x14ac:dyDescent="0.3">
      <x:c r="A1812" s="226"/>
      <x:c r="R1812" s="226"/>
      <x:c r="T1812" s="226"/>
      <x:c r="V1812" s="23"/>
      <x:c r="Y1812" s="222"/>
      <x:c r="AA1812" s="226"/>
      <x:c r="AB1812" s="222"/>
      <x:c r="AE1812" s="222"/>
      <x:c r="AF1812" s="222"/>
      <x:c r="AN1812" s="226"/>
      <x:c r="AO1812" s="226"/>
      <x:c r="AP1812" s="226"/>
      <x:c r="AS1812" s="23"/>
      <x:c r="AV1812" s="23"/>
      <x:c r="BF1812" s="226"/>
      <x:c r="BL1812" s="226"/>
      <x:c r="BM1812" s="226"/>
      <x:c r="BP1812" s="222"/>
      <x:c r="BW1812" s="226"/>
      <x:c r="BX1812" s="226"/>
      <x:c r="BY1812" s="226"/>
      <x:c r="BZ1812" s="226"/>
      <x:c r="CB1812" s="226"/>
    </x:row>
    <x:row r="1813" spans="1:80" x14ac:dyDescent="0.3">
      <x:c r="A1813" s="226"/>
      <x:c r="R1813" s="226"/>
      <x:c r="T1813" s="226"/>
      <x:c r="V1813" s="23"/>
      <x:c r="Y1813" s="222"/>
      <x:c r="AA1813" s="226"/>
      <x:c r="AB1813" s="222"/>
      <x:c r="AE1813" s="222"/>
      <x:c r="AF1813" s="222"/>
      <x:c r="AO1813" s="226"/>
      <x:c r="AP1813" s="226"/>
      <x:c r="AS1813" s="23"/>
      <x:c r="AV1813" s="23"/>
      <x:c r="BF1813" s="226"/>
      <x:c r="BL1813" s="226"/>
      <x:c r="BM1813" s="226"/>
      <x:c r="BP1813" s="222"/>
      <x:c r="BW1813" s="226"/>
      <x:c r="BX1813" s="226"/>
      <x:c r="BY1813" s="226"/>
      <x:c r="BZ1813" s="226"/>
      <x:c r="CB1813" s="226"/>
    </x:row>
    <x:row r="1814" spans="1:80" x14ac:dyDescent="0.3">
      <x:c r="A1814" s="226"/>
      <x:c r="R1814" s="226"/>
      <x:c r="T1814" s="226"/>
      <x:c r="V1814" s="23"/>
      <x:c r="Y1814" s="222"/>
      <x:c r="AA1814" s="226"/>
      <x:c r="AB1814" s="222"/>
      <x:c r="AE1814" s="222"/>
      <x:c r="AF1814" s="222"/>
      <x:c r="AN1814" s="226"/>
      <x:c r="AO1814" s="226"/>
      <x:c r="AP1814" s="226"/>
      <x:c r="AS1814" s="23"/>
      <x:c r="AV1814" s="23"/>
      <x:c r="BF1814" s="226"/>
      <x:c r="BL1814" s="226"/>
      <x:c r="BM1814" s="226"/>
      <x:c r="BP1814" s="222"/>
      <x:c r="BW1814" s="226"/>
      <x:c r="BX1814" s="226"/>
      <x:c r="BY1814" s="226"/>
      <x:c r="BZ1814" s="226"/>
      <x:c r="CB1814" s="226"/>
    </x:row>
    <x:row r="1815" spans="1:80" x14ac:dyDescent="0.3">
      <x:c r="A1815" s="226"/>
      <x:c r="R1815" s="226"/>
      <x:c r="T1815" s="226"/>
      <x:c r="V1815" s="23"/>
      <x:c r="Y1815" s="222"/>
      <x:c r="AA1815" s="226"/>
      <x:c r="AB1815" s="222"/>
      <x:c r="AE1815" s="222"/>
      <x:c r="AF1815" s="222"/>
      <x:c r="AO1815" s="226"/>
      <x:c r="AP1815" s="226"/>
      <x:c r="AS1815" s="23"/>
      <x:c r="AV1815" s="23"/>
      <x:c r="BF1815" s="226"/>
      <x:c r="BL1815" s="226"/>
      <x:c r="BM1815" s="226"/>
      <x:c r="BP1815" s="222"/>
      <x:c r="BW1815" s="226"/>
      <x:c r="BX1815" s="226"/>
      <x:c r="BY1815" s="226"/>
      <x:c r="BZ1815" s="226"/>
      <x:c r="CB1815" s="226"/>
    </x:row>
    <x:row r="1816" spans="1:80" x14ac:dyDescent="0.3">
      <x:c r="A1816" s="226"/>
      <x:c r="R1816" s="226"/>
      <x:c r="T1816" s="226"/>
      <x:c r="V1816" s="23"/>
      <x:c r="Y1816" s="222"/>
      <x:c r="AA1816" s="226"/>
      <x:c r="AB1816" s="222"/>
      <x:c r="AE1816" s="222"/>
      <x:c r="AF1816" s="222"/>
      <x:c r="AN1816" s="226"/>
      <x:c r="AO1816" s="226"/>
      <x:c r="AP1816" s="226"/>
      <x:c r="AS1816" s="23"/>
      <x:c r="AV1816" s="23"/>
      <x:c r="BF1816" s="226"/>
      <x:c r="BL1816" s="226"/>
      <x:c r="BM1816" s="226"/>
      <x:c r="BP1816" s="222"/>
      <x:c r="BW1816" s="226"/>
      <x:c r="BX1816" s="226"/>
      <x:c r="BY1816" s="226"/>
      <x:c r="BZ1816" s="226"/>
      <x:c r="CB1816" s="226"/>
    </x:row>
    <x:row r="1817" spans="1:80" x14ac:dyDescent="0.3">
      <x:c r="A1817" s="226"/>
      <x:c r="R1817" s="226"/>
      <x:c r="T1817" s="226"/>
      <x:c r="V1817" s="23"/>
      <x:c r="Y1817" s="222"/>
      <x:c r="AA1817" s="226"/>
      <x:c r="AB1817" s="222"/>
      <x:c r="AE1817" s="222"/>
      <x:c r="AF1817" s="222"/>
      <x:c r="AN1817" s="226"/>
      <x:c r="AO1817" s="226"/>
      <x:c r="AP1817" s="226"/>
      <x:c r="AS1817" s="23"/>
      <x:c r="AV1817" s="23"/>
      <x:c r="BF1817" s="226"/>
      <x:c r="BL1817" s="226"/>
      <x:c r="BM1817" s="226"/>
      <x:c r="BP1817" s="222"/>
      <x:c r="BW1817" s="226"/>
      <x:c r="BX1817" s="226"/>
      <x:c r="BY1817" s="226"/>
      <x:c r="BZ1817" s="226"/>
      <x:c r="CB1817" s="226"/>
    </x:row>
    <x:row r="1818" spans="1:80" x14ac:dyDescent="0.3">
      <x:c r="A1818" s="226"/>
      <x:c r="R1818" s="226"/>
      <x:c r="T1818" s="226"/>
      <x:c r="V1818" s="23"/>
      <x:c r="Y1818" s="222"/>
      <x:c r="AA1818" s="226"/>
      <x:c r="AB1818" s="222"/>
      <x:c r="AE1818" s="222"/>
      <x:c r="AF1818" s="222"/>
      <x:c r="AN1818" s="226"/>
      <x:c r="AO1818" s="226"/>
      <x:c r="AP1818" s="226"/>
      <x:c r="AS1818" s="23"/>
      <x:c r="AV1818" s="23"/>
      <x:c r="BF1818" s="226"/>
      <x:c r="BL1818" s="226"/>
      <x:c r="BM1818" s="226"/>
      <x:c r="BP1818" s="222"/>
      <x:c r="BW1818" s="226"/>
      <x:c r="BX1818" s="226"/>
      <x:c r="BY1818" s="226"/>
      <x:c r="BZ1818" s="226"/>
      <x:c r="CB1818" s="226"/>
    </x:row>
    <x:row r="1819" spans="1:80" x14ac:dyDescent="0.3">
      <x:c r="A1819" s="226"/>
      <x:c r="R1819" s="226"/>
      <x:c r="T1819" s="226"/>
      <x:c r="V1819" s="23"/>
      <x:c r="Y1819" s="222"/>
      <x:c r="AA1819" s="226"/>
      <x:c r="AB1819" s="222"/>
      <x:c r="AE1819" s="222"/>
      <x:c r="AF1819" s="222"/>
      <x:c r="AN1819" s="226"/>
      <x:c r="AO1819" s="226"/>
      <x:c r="AP1819" s="226"/>
      <x:c r="AS1819" s="23"/>
      <x:c r="AV1819" s="23"/>
      <x:c r="BF1819" s="226"/>
      <x:c r="BL1819" s="226"/>
      <x:c r="BM1819" s="226"/>
      <x:c r="BP1819" s="222"/>
      <x:c r="BW1819" s="226"/>
      <x:c r="BX1819" s="226"/>
      <x:c r="BY1819" s="226"/>
      <x:c r="BZ1819" s="226"/>
      <x:c r="CB1819" s="226"/>
    </x:row>
    <x:row r="1820" spans="1:80" x14ac:dyDescent="0.3">
      <x:c r="A1820" s="226"/>
      <x:c r="R1820" s="226"/>
      <x:c r="T1820" s="226"/>
      <x:c r="V1820" s="23"/>
      <x:c r="Y1820" s="222"/>
      <x:c r="AA1820" s="226"/>
      <x:c r="AB1820" s="222"/>
      <x:c r="AE1820" s="222"/>
      <x:c r="AF1820" s="222"/>
      <x:c r="AN1820" s="226"/>
      <x:c r="AO1820" s="226"/>
      <x:c r="AP1820" s="226"/>
      <x:c r="AS1820" s="23"/>
      <x:c r="AV1820" s="23"/>
      <x:c r="BF1820" s="226"/>
      <x:c r="BL1820" s="226"/>
      <x:c r="BM1820" s="226"/>
      <x:c r="BP1820" s="222"/>
      <x:c r="BW1820" s="226"/>
      <x:c r="BX1820" s="226"/>
      <x:c r="BY1820" s="226"/>
      <x:c r="BZ1820" s="226"/>
      <x:c r="CB1820" s="226"/>
    </x:row>
    <x:row r="1821" spans="1:80" x14ac:dyDescent="0.3">
      <x:c r="A1821" s="226"/>
      <x:c r="R1821" s="226"/>
      <x:c r="T1821" s="226"/>
      <x:c r="V1821" s="23"/>
      <x:c r="Y1821" s="222"/>
      <x:c r="AA1821" s="226"/>
      <x:c r="AB1821" s="222"/>
      <x:c r="AE1821" s="222"/>
      <x:c r="AF1821" s="222"/>
      <x:c r="AN1821" s="226"/>
      <x:c r="AO1821" s="226"/>
      <x:c r="AP1821" s="226"/>
      <x:c r="AS1821" s="23"/>
      <x:c r="AV1821" s="23"/>
      <x:c r="BF1821" s="226"/>
      <x:c r="BL1821" s="226"/>
      <x:c r="BM1821" s="226"/>
      <x:c r="BP1821" s="222"/>
      <x:c r="BW1821" s="226"/>
      <x:c r="BX1821" s="226"/>
      <x:c r="BY1821" s="226"/>
      <x:c r="BZ1821" s="226"/>
      <x:c r="CB1821" s="226"/>
    </x:row>
    <x:row r="1822" spans="1:80" x14ac:dyDescent="0.3">
      <x:c r="A1822" s="226"/>
      <x:c r="R1822" s="226"/>
      <x:c r="T1822" s="226"/>
      <x:c r="V1822" s="23"/>
      <x:c r="Y1822" s="222"/>
      <x:c r="AA1822" s="226"/>
      <x:c r="AB1822" s="222"/>
      <x:c r="AE1822" s="222"/>
      <x:c r="AF1822" s="222"/>
      <x:c r="AO1822" s="226"/>
      <x:c r="AS1822" s="23"/>
      <x:c r="AV1822" s="23"/>
      <x:c r="BF1822" s="226"/>
      <x:c r="BL1822" s="226"/>
      <x:c r="BM1822" s="226"/>
      <x:c r="BP1822" s="222"/>
      <x:c r="BW1822" s="226"/>
      <x:c r="BX1822" s="226"/>
      <x:c r="BY1822" s="226"/>
      <x:c r="BZ1822" s="226"/>
      <x:c r="CB1822" s="226"/>
    </x:row>
    <x:row r="1823" spans="1:80" x14ac:dyDescent="0.3">
      <x:c r="A1823" s="226"/>
      <x:c r="R1823" s="226"/>
      <x:c r="T1823" s="226"/>
      <x:c r="V1823" s="23"/>
      <x:c r="Y1823" s="222"/>
      <x:c r="AA1823" s="226"/>
      <x:c r="AB1823" s="222"/>
      <x:c r="AE1823" s="222"/>
      <x:c r="AF1823" s="222"/>
      <x:c r="AO1823" s="226"/>
      <x:c r="AS1823" s="23"/>
      <x:c r="AV1823" s="23"/>
      <x:c r="BF1823" s="226"/>
      <x:c r="BL1823" s="226"/>
      <x:c r="BM1823" s="226"/>
      <x:c r="BP1823" s="222"/>
      <x:c r="BW1823" s="226"/>
      <x:c r="BX1823" s="226"/>
      <x:c r="BY1823" s="226"/>
      <x:c r="BZ1823" s="226"/>
      <x:c r="CB1823" s="226"/>
    </x:row>
    <x:row r="1824" spans="1:80" x14ac:dyDescent="0.3">
      <x:c r="A1824" s="226"/>
      <x:c r="R1824" s="226"/>
      <x:c r="T1824" s="226"/>
      <x:c r="V1824" s="23"/>
      <x:c r="Y1824" s="222"/>
      <x:c r="AA1824" s="226"/>
      <x:c r="AB1824" s="222"/>
      <x:c r="AE1824" s="222"/>
      <x:c r="AF1824" s="222"/>
      <x:c r="AO1824" s="226"/>
      <x:c r="AS1824" s="23"/>
      <x:c r="AV1824" s="23"/>
      <x:c r="BF1824" s="226"/>
      <x:c r="BL1824" s="226"/>
      <x:c r="BM1824" s="226"/>
      <x:c r="BP1824" s="222"/>
      <x:c r="BW1824" s="226"/>
      <x:c r="BX1824" s="226"/>
      <x:c r="BY1824" s="226"/>
      <x:c r="BZ1824" s="226"/>
      <x:c r="CB1824" s="226"/>
    </x:row>
    <x:row r="1825" spans="1:80" x14ac:dyDescent="0.3">
      <x:c r="A1825" s="226"/>
      <x:c r="R1825" s="226"/>
      <x:c r="T1825" s="226"/>
      <x:c r="V1825" s="23"/>
      <x:c r="Y1825" s="222"/>
      <x:c r="AA1825" s="226"/>
      <x:c r="AB1825" s="222"/>
      <x:c r="AE1825" s="222"/>
      <x:c r="AF1825" s="222"/>
      <x:c r="AO1825" s="226"/>
      <x:c r="AS1825" s="23"/>
      <x:c r="AV1825" s="23"/>
      <x:c r="BF1825" s="226"/>
      <x:c r="BL1825" s="226"/>
      <x:c r="BM1825" s="226"/>
      <x:c r="BP1825" s="222"/>
      <x:c r="BW1825" s="226"/>
      <x:c r="BX1825" s="226"/>
      <x:c r="BY1825" s="226"/>
      <x:c r="BZ1825" s="226"/>
      <x:c r="CB1825" s="226"/>
    </x:row>
    <x:row r="1826" spans="1:80" x14ac:dyDescent="0.3">
      <x:c r="A1826" s="226"/>
      <x:c r="R1826" s="226"/>
      <x:c r="T1826" s="226"/>
      <x:c r="V1826" s="23"/>
      <x:c r="Y1826" s="222"/>
      <x:c r="AA1826" s="226"/>
      <x:c r="AB1826" s="222"/>
      <x:c r="AE1826" s="222"/>
      <x:c r="AF1826" s="222"/>
      <x:c r="AO1826" s="226"/>
      <x:c r="AS1826" s="23"/>
      <x:c r="AV1826" s="23"/>
      <x:c r="BF1826" s="226"/>
      <x:c r="BL1826" s="226"/>
      <x:c r="BM1826" s="226"/>
      <x:c r="BP1826" s="222"/>
      <x:c r="BW1826" s="226"/>
      <x:c r="BX1826" s="226"/>
      <x:c r="BY1826" s="226"/>
      <x:c r="BZ1826" s="226"/>
      <x:c r="CB1826" s="226"/>
    </x:row>
    <x:row r="1827" spans="1:80" x14ac:dyDescent="0.3">
      <x:c r="A1827" s="226"/>
      <x:c r="R1827" s="226"/>
      <x:c r="T1827" s="226"/>
      <x:c r="V1827" s="23"/>
      <x:c r="Y1827" s="222"/>
      <x:c r="AA1827" s="226"/>
      <x:c r="AB1827" s="222"/>
      <x:c r="AE1827" s="222"/>
      <x:c r="AF1827" s="222"/>
      <x:c r="AO1827" s="226"/>
      <x:c r="AS1827" s="23"/>
      <x:c r="AV1827" s="23"/>
      <x:c r="BF1827" s="226"/>
      <x:c r="BL1827" s="226"/>
      <x:c r="BM1827" s="226"/>
      <x:c r="BP1827" s="222"/>
      <x:c r="BW1827" s="226"/>
      <x:c r="BX1827" s="226"/>
      <x:c r="BY1827" s="226"/>
      <x:c r="BZ1827" s="226"/>
      <x:c r="CB1827" s="226"/>
    </x:row>
    <x:row r="1828" spans="1:80" x14ac:dyDescent="0.3">
      <x:c r="A1828" s="226"/>
      <x:c r="R1828" s="226"/>
      <x:c r="T1828" s="226"/>
      <x:c r="V1828" s="23"/>
      <x:c r="Y1828" s="222"/>
      <x:c r="AA1828" s="226"/>
      <x:c r="AB1828" s="222"/>
      <x:c r="AE1828" s="222"/>
      <x:c r="AF1828" s="222"/>
      <x:c r="AO1828" s="226"/>
      <x:c r="AS1828" s="23"/>
      <x:c r="AV1828" s="23"/>
      <x:c r="BF1828" s="226"/>
      <x:c r="BL1828" s="226"/>
      <x:c r="BM1828" s="226"/>
      <x:c r="BP1828" s="222"/>
      <x:c r="BW1828" s="226"/>
      <x:c r="BX1828" s="226"/>
      <x:c r="BY1828" s="226"/>
      <x:c r="BZ1828" s="226"/>
      <x:c r="CB1828" s="226"/>
    </x:row>
    <x:row r="1829" spans="1:80" x14ac:dyDescent="0.3">
      <x:c r="A1829" s="226"/>
      <x:c r="R1829" s="226"/>
      <x:c r="T1829" s="226"/>
      <x:c r="V1829" s="23"/>
      <x:c r="Y1829" s="222"/>
      <x:c r="AA1829" s="226"/>
      <x:c r="AB1829" s="222"/>
      <x:c r="AE1829" s="222"/>
      <x:c r="AF1829" s="222"/>
      <x:c r="AO1829" s="226"/>
      <x:c r="AP1829" s="226"/>
      <x:c r="AS1829" s="23"/>
      <x:c r="AV1829" s="23"/>
      <x:c r="BF1829" s="226"/>
      <x:c r="BL1829" s="226"/>
      <x:c r="BM1829" s="226"/>
      <x:c r="BP1829" s="222"/>
      <x:c r="BW1829" s="226"/>
      <x:c r="BX1829" s="226"/>
      <x:c r="BY1829" s="226"/>
      <x:c r="BZ1829" s="226"/>
      <x:c r="CB1829" s="226"/>
    </x:row>
    <x:row r="1830" spans="1:80" x14ac:dyDescent="0.3">
      <x:c r="A1830" s="226"/>
      <x:c r="R1830" s="226"/>
      <x:c r="T1830" s="226"/>
      <x:c r="V1830" s="23"/>
      <x:c r="Y1830" s="222"/>
      <x:c r="AA1830" s="226"/>
      <x:c r="AB1830" s="222"/>
      <x:c r="AE1830" s="222"/>
      <x:c r="AF1830" s="222"/>
      <x:c r="AS1830" s="23"/>
      <x:c r="AV1830" s="23"/>
      <x:c r="BF1830" s="226"/>
      <x:c r="BL1830" s="226"/>
      <x:c r="BM1830" s="226"/>
      <x:c r="BP1830" s="222"/>
      <x:c r="BW1830" s="226"/>
      <x:c r="BX1830" s="226"/>
      <x:c r="BY1830" s="226"/>
      <x:c r="BZ1830" s="226"/>
      <x:c r="CB1830" s="226"/>
    </x:row>
    <x:row r="1831" spans="1:80" x14ac:dyDescent="0.3">
      <x:c r="A1831" s="226"/>
      <x:c r="N1831" s="226"/>
      <x:c r="R1831" s="226"/>
      <x:c r="T1831" s="226"/>
      <x:c r="V1831" s="23"/>
      <x:c r="Y1831" s="222"/>
      <x:c r="AA1831" s="226"/>
      <x:c r="AB1831" s="222"/>
      <x:c r="AE1831" s="222"/>
      <x:c r="AF1831" s="222"/>
      <x:c r="AS1831" s="23"/>
      <x:c r="AV1831" s="23"/>
      <x:c r="BF1831" s="226"/>
      <x:c r="BL1831" s="226"/>
      <x:c r="BM1831" s="226"/>
      <x:c r="BP1831" s="222"/>
      <x:c r="BW1831" s="226"/>
      <x:c r="BX1831" s="226"/>
      <x:c r="BY1831" s="226"/>
      <x:c r="BZ1831" s="226"/>
      <x:c r="CB1831" s="226"/>
    </x:row>
    <x:row r="1832" spans="1:80" x14ac:dyDescent="0.3">
      <x:c r="A1832" s="226"/>
      <x:c r="R1832" s="226"/>
      <x:c r="T1832" s="226"/>
      <x:c r="V1832" s="23"/>
      <x:c r="Y1832" s="222"/>
      <x:c r="AA1832" s="226"/>
      <x:c r="AB1832" s="222"/>
      <x:c r="AE1832" s="222"/>
      <x:c r="AF1832" s="222"/>
      <x:c r="AS1832" s="23"/>
      <x:c r="AV1832" s="23"/>
      <x:c r="BF1832" s="226"/>
      <x:c r="BL1832" s="226"/>
      <x:c r="BM1832" s="226"/>
      <x:c r="BP1832" s="222"/>
      <x:c r="BW1832" s="226"/>
      <x:c r="BX1832" s="226"/>
      <x:c r="BY1832" s="226"/>
      <x:c r="BZ1832" s="226"/>
      <x:c r="CB1832" s="226"/>
    </x:row>
    <x:row r="1833" spans="1:80" x14ac:dyDescent="0.3">
      <x:c r="A1833" s="226"/>
      <x:c r="R1833" s="226"/>
      <x:c r="T1833" s="226"/>
      <x:c r="V1833" s="23"/>
      <x:c r="Y1833" s="222"/>
      <x:c r="AA1833" s="226"/>
      <x:c r="AB1833" s="222"/>
      <x:c r="AE1833" s="222"/>
      <x:c r="AF1833" s="222"/>
      <x:c r="AS1833" s="23"/>
      <x:c r="AV1833" s="23"/>
      <x:c r="BF1833" s="226"/>
      <x:c r="BL1833" s="226"/>
      <x:c r="BM1833" s="226"/>
      <x:c r="BP1833" s="222"/>
      <x:c r="BW1833" s="226"/>
      <x:c r="BX1833" s="226"/>
      <x:c r="BY1833" s="226"/>
      <x:c r="BZ1833" s="226"/>
      <x:c r="CB1833" s="226"/>
    </x:row>
    <x:row r="1834" spans="1:80" x14ac:dyDescent="0.3">
      <x:c r="A1834" s="226"/>
      <x:c r="R1834" s="226"/>
      <x:c r="T1834" s="226"/>
      <x:c r="V1834" s="23"/>
      <x:c r="Y1834" s="222"/>
      <x:c r="AA1834" s="226"/>
      <x:c r="AB1834" s="222"/>
      <x:c r="AE1834" s="222"/>
      <x:c r="AF1834" s="222"/>
      <x:c r="AS1834" s="23"/>
      <x:c r="AV1834" s="23"/>
      <x:c r="BF1834" s="226"/>
      <x:c r="BL1834" s="226"/>
      <x:c r="BM1834" s="226"/>
      <x:c r="BP1834" s="222"/>
      <x:c r="BW1834" s="226"/>
      <x:c r="BX1834" s="226"/>
      <x:c r="BY1834" s="226"/>
      <x:c r="BZ1834" s="226"/>
      <x:c r="CB1834" s="226"/>
    </x:row>
    <x:row r="1835" spans="1:80" x14ac:dyDescent="0.3">
      <x:c r="A1835" s="226"/>
      <x:c r="R1835" s="226"/>
      <x:c r="T1835" s="226"/>
      <x:c r="V1835" s="23"/>
      <x:c r="Y1835" s="222"/>
      <x:c r="AA1835" s="226"/>
      <x:c r="AB1835" s="222"/>
      <x:c r="AE1835" s="222"/>
      <x:c r="AF1835" s="222"/>
      <x:c r="AS1835" s="23"/>
      <x:c r="AV1835" s="23"/>
      <x:c r="BF1835" s="226"/>
      <x:c r="BL1835" s="226"/>
      <x:c r="BM1835" s="226"/>
      <x:c r="BP1835" s="222"/>
      <x:c r="BW1835" s="226"/>
      <x:c r="BX1835" s="226"/>
      <x:c r="BY1835" s="226"/>
      <x:c r="BZ1835" s="226"/>
      <x:c r="CB1835" s="226"/>
    </x:row>
    <x:row r="1836" spans="1:80" x14ac:dyDescent="0.3">
      <x:c r="A1836" s="226"/>
      <x:c r="R1836" s="226"/>
      <x:c r="T1836" s="226"/>
      <x:c r="V1836" s="23"/>
      <x:c r="Y1836" s="222"/>
      <x:c r="AA1836" s="226"/>
      <x:c r="AB1836" s="222"/>
      <x:c r="AE1836" s="222"/>
      <x:c r="AF1836" s="222"/>
      <x:c r="AN1836" s="226"/>
      <x:c r="AO1836" s="226"/>
      <x:c r="AP1836" s="226"/>
      <x:c r="AS1836" s="23"/>
      <x:c r="AV1836" s="23"/>
      <x:c r="BF1836" s="226"/>
      <x:c r="BL1836" s="226"/>
      <x:c r="BM1836" s="226"/>
      <x:c r="BP1836" s="222"/>
      <x:c r="BW1836" s="226"/>
      <x:c r="BX1836" s="226"/>
      <x:c r="BY1836" s="226"/>
      <x:c r="BZ1836" s="226"/>
      <x:c r="CB1836" s="226"/>
    </x:row>
    <x:row r="1837" spans="1:80" x14ac:dyDescent="0.3">
      <x:c r="A1837" s="226"/>
      <x:c r="R1837" s="226"/>
      <x:c r="T1837" s="226"/>
      <x:c r="V1837" s="23"/>
      <x:c r="Y1837" s="222"/>
      <x:c r="AA1837" s="226"/>
      <x:c r="AB1837" s="222"/>
      <x:c r="AE1837" s="222"/>
      <x:c r="AF1837" s="226"/>
      <x:c r="AN1837" s="226"/>
      <x:c r="AO1837" s="226"/>
      <x:c r="AP1837" s="226"/>
      <x:c r="AS1837" s="23"/>
      <x:c r="AV1837" s="23"/>
      <x:c r="BF1837" s="226"/>
      <x:c r="BL1837" s="226"/>
      <x:c r="BM1837" s="226"/>
      <x:c r="BP1837" s="226"/>
      <x:c r="BW1837" s="226"/>
      <x:c r="BX1837" s="226"/>
      <x:c r="BY1837" s="226"/>
      <x:c r="BZ1837" s="226"/>
      <x:c r="CB1837" s="226"/>
    </x:row>
    <x:row r="1838" spans="1:80" x14ac:dyDescent="0.3">
      <x:c r="A1838" s="226"/>
      <x:c r="R1838" s="226"/>
      <x:c r="T1838" s="226"/>
      <x:c r="V1838" s="23"/>
      <x:c r="Y1838" s="222"/>
      <x:c r="AA1838" s="226"/>
      <x:c r="AB1838" s="222"/>
      <x:c r="AE1838" s="222"/>
      <x:c r="AF1838" s="222"/>
      <x:c r="AN1838" s="226"/>
      <x:c r="AO1838" s="226"/>
      <x:c r="AP1838" s="226"/>
      <x:c r="AS1838" s="23"/>
      <x:c r="AV1838" s="23"/>
      <x:c r="BF1838" s="226"/>
      <x:c r="BL1838" s="226"/>
      <x:c r="BM1838" s="226"/>
      <x:c r="BP1838" s="222"/>
      <x:c r="BW1838" s="226"/>
      <x:c r="BX1838" s="226"/>
      <x:c r="BY1838" s="226"/>
      <x:c r="BZ1838" s="226"/>
      <x:c r="CB1838" s="226"/>
    </x:row>
    <x:row r="1839" spans="1:80" x14ac:dyDescent="0.3">
      <x:c r="A1839" s="226"/>
      <x:c r="R1839" s="226"/>
      <x:c r="T1839" s="226"/>
      <x:c r="V1839" s="23"/>
      <x:c r="Y1839" s="222"/>
      <x:c r="AA1839" s="226"/>
      <x:c r="AB1839" s="222"/>
      <x:c r="AE1839" s="222"/>
      <x:c r="AF1839" s="222"/>
      <x:c r="AN1839" s="226"/>
      <x:c r="AO1839" s="226"/>
      <x:c r="AP1839" s="226"/>
      <x:c r="AS1839" s="23"/>
      <x:c r="AV1839" s="23"/>
      <x:c r="BF1839" s="226"/>
      <x:c r="BL1839" s="226"/>
      <x:c r="BM1839" s="226"/>
      <x:c r="BP1839" s="222"/>
      <x:c r="BW1839" s="226"/>
      <x:c r="BX1839" s="226"/>
      <x:c r="BY1839" s="226"/>
      <x:c r="BZ1839" s="226"/>
      <x:c r="CB1839" s="226"/>
    </x:row>
    <x:row r="1840" spans="1:80" x14ac:dyDescent="0.3">
      <x:c r="A1840" s="226"/>
      <x:c r="R1840" s="226"/>
      <x:c r="T1840" s="226"/>
      <x:c r="V1840" s="23"/>
      <x:c r="Y1840" s="222"/>
      <x:c r="AA1840" s="226"/>
      <x:c r="AB1840" s="222"/>
      <x:c r="AE1840" s="222"/>
      <x:c r="AF1840" s="222"/>
      <x:c r="AN1840" s="226"/>
      <x:c r="AO1840" s="226"/>
      <x:c r="AP1840" s="226"/>
      <x:c r="AS1840" s="23"/>
      <x:c r="AV1840" s="23"/>
      <x:c r="BF1840" s="226"/>
      <x:c r="BL1840" s="226"/>
      <x:c r="BM1840" s="226"/>
      <x:c r="BP1840" s="222"/>
      <x:c r="BW1840" s="226"/>
      <x:c r="BX1840" s="226"/>
      <x:c r="BY1840" s="226"/>
      <x:c r="BZ1840" s="226"/>
      <x:c r="CB1840" s="226"/>
    </x:row>
    <x:row r="1841" spans="1:80" x14ac:dyDescent="0.3">
      <x:c r="A1841" s="226"/>
      <x:c r="R1841" s="226"/>
      <x:c r="T1841" s="226"/>
      <x:c r="V1841" s="23"/>
      <x:c r="Y1841" s="222"/>
      <x:c r="AA1841" s="226"/>
      <x:c r="AB1841" s="222"/>
      <x:c r="AE1841" s="222"/>
      <x:c r="AF1841" s="222"/>
      <x:c r="AN1841" s="226"/>
      <x:c r="AO1841" s="226"/>
      <x:c r="AP1841" s="226"/>
      <x:c r="AS1841" s="23"/>
      <x:c r="AV1841" s="23"/>
      <x:c r="BF1841" s="226"/>
      <x:c r="BL1841" s="226"/>
      <x:c r="BM1841" s="226"/>
      <x:c r="BP1841" s="222"/>
      <x:c r="BW1841" s="226"/>
      <x:c r="BX1841" s="226"/>
      <x:c r="BY1841" s="226"/>
      <x:c r="BZ1841" s="226"/>
      <x:c r="CB1841" s="226"/>
    </x:row>
    <x:row r="1842" spans="1:80" x14ac:dyDescent="0.3">
      <x:c r="A1842" s="226"/>
      <x:c r="R1842" s="226"/>
      <x:c r="T1842" s="226"/>
      <x:c r="V1842" s="23"/>
      <x:c r="Y1842" s="222"/>
      <x:c r="AA1842" s="226"/>
      <x:c r="AB1842" s="222"/>
      <x:c r="AE1842" s="222"/>
      <x:c r="AF1842" s="222"/>
      <x:c r="AS1842" s="23"/>
      <x:c r="AV1842" s="23"/>
      <x:c r="BF1842" s="226"/>
      <x:c r="BL1842" s="226"/>
      <x:c r="BM1842" s="226"/>
      <x:c r="BP1842" s="222"/>
      <x:c r="BW1842" s="226"/>
      <x:c r="BX1842" s="226"/>
      <x:c r="BY1842" s="226"/>
      <x:c r="BZ1842" s="226"/>
      <x:c r="CB1842" s="226"/>
    </x:row>
    <x:row r="1843" spans="1:80" x14ac:dyDescent="0.3">
      <x:c r="A1843" s="226"/>
      <x:c r="R1843" s="226"/>
      <x:c r="T1843" s="226"/>
      <x:c r="V1843" s="23"/>
      <x:c r="Y1843" s="222"/>
      <x:c r="AA1843" s="226"/>
      <x:c r="AB1843" s="222"/>
      <x:c r="AE1843" s="222"/>
      <x:c r="AF1843" s="222"/>
      <x:c r="AS1843" s="23"/>
      <x:c r="AV1843" s="23"/>
      <x:c r="BF1843" s="226"/>
      <x:c r="BL1843" s="226"/>
      <x:c r="BM1843" s="226"/>
      <x:c r="BP1843" s="222"/>
      <x:c r="BW1843" s="226"/>
      <x:c r="BX1843" s="226"/>
      <x:c r="BY1843" s="226"/>
      <x:c r="BZ1843" s="226"/>
      <x:c r="CB1843" s="226"/>
    </x:row>
    <x:row r="1844" spans="1:80" x14ac:dyDescent="0.3">
      <x:c r="A1844" s="226"/>
      <x:c r="R1844" s="226"/>
      <x:c r="T1844" s="226"/>
      <x:c r="V1844" s="23"/>
      <x:c r="Y1844" s="222"/>
      <x:c r="AA1844" s="226"/>
      <x:c r="AB1844" s="222"/>
      <x:c r="AE1844" s="222"/>
      <x:c r="AF1844" s="222"/>
      <x:c r="AS1844" s="23"/>
      <x:c r="AV1844" s="23"/>
      <x:c r="BF1844" s="226"/>
      <x:c r="BL1844" s="226"/>
      <x:c r="BM1844" s="226"/>
      <x:c r="BP1844" s="222"/>
      <x:c r="BW1844" s="226"/>
      <x:c r="BX1844" s="226"/>
      <x:c r="BY1844" s="226"/>
      <x:c r="BZ1844" s="226"/>
      <x:c r="CB1844" s="226"/>
    </x:row>
    <x:row r="1845" spans="1:80" x14ac:dyDescent="0.3">
      <x:c r="A1845" s="226"/>
      <x:c r="R1845" s="226"/>
      <x:c r="T1845" s="226"/>
      <x:c r="V1845" s="23"/>
      <x:c r="Y1845" s="222"/>
      <x:c r="AA1845" s="226"/>
      <x:c r="AB1845" s="222"/>
      <x:c r="AE1845" s="222"/>
      <x:c r="AF1845" s="222"/>
      <x:c r="AS1845" s="23"/>
      <x:c r="AV1845" s="23"/>
      <x:c r="BF1845" s="226"/>
      <x:c r="BL1845" s="226"/>
      <x:c r="BM1845" s="226"/>
      <x:c r="BP1845" s="222"/>
      <x:c r="BW1845" s="226"/>
      <x:c r="BX1845" s="226"/>
      <x:c r="BY1845" s="226"/>
      <x:c r="BZ1845" s="226"/>
      <x:c r="CB1845" s="226"/>
    </x:row>
    <x:row r="1846" spans="1:80" x14ac:dyDescent="0.3">
      <x:c r="A1846" s="226"/>
      <x:c r="R1846" s="226"/>
      <x:c r="T1846" s="226"/>
      <x:c r="V1846" s="23"/>
      <x:c r="Y1846" s="222"/>
      <x:c r="AA1846" s="226"/>
      <x:c r="AB1846" s="222"/>
      <x:c r="AE1846" s="222"/>
      <x:c r="AF1846" s="222"/>
      <x:c r="AS1846" s="23"/>
      <x:c r="AV1846" s="23"/>
      <x:c r="BF1846" s="226"/>
      <x:c r="BL1846" s="226"/>
      <x:c r="BM1846" s="226"/>
      <x:c r="BP1846" s="222"/>
      <x:c r="BW1846" s="226"/>
      <x:c r="BX1846" s="226"/>
      <x:c r="BY1846" s="226"/>
      <x:c r="BZ1846" s="226"/>
      <x:c r="CB1846" s="226"/>
    </x:row>
    <x:row r="1847" spans="1:80" x14ac:dyDescent="0.3">
      <x:c r="A1847" s="226"/>
      <x:c r="R1847" s="226"/>
      <x:c r="T1847" s="226"/>
      <x:c r="V1847" s="23"/>
      <x:c r="Y1847" s="222"/>
      <x:c r="AA1847" s="226"/>
      <x:c r="AB1847" s="222"/>
      <x:c r="AE1847" s="222"/>
      <x:c r="AF1847" s="222"/>
      <x:c r="AN1847" s="226"/>
      <x:c r="AO1847" s="226"/>
      <x:c r="AP1847" s="226"/>
      <x:c r="AS1847" s="23"/>
      <x:c r="AV1847" s="23"/>
      <x:c r="BF1847" s="226"/>
      <x:c r="BL1847" s="226"/>
      <x:c r="BM1847" s="226"/>
      <x:c r="BP1847" s="222"/>
      <x:c r="BW1847" s="226"/>
      <x:c r="BX1847" s="226"/>
      <x:c r="BY1847" s="226"/>
      <x:c r="BZ1847" s="226"/>
      <x:c r="CB1847" s="226"/>
    </x:row>
    <x:row r="1848" spans="1:80" x14ac:dyDescent="0.3">
      <x:c r="A1848" s="226"/>
      <x:c r="R1848" s="226"/>
      <x:c r="T1848" s="226"/>
      <x:c r="V1848" s="23"/>
      <x:c r="Y1848" s="222"/>
      <x:c r="AA1848" s="226"/>
      <x:c r="AB1848" s="222"/>
      <x:c r="AE1848" s="222"/>
      <x:c r="AF1848" s="222"/>
      <x:c r="AN1848" s="226"/>
      <x:c r="AO1848" s="226"/>
      <x:c r="AP1848" s="226"/>
      <x:c r="AS1848" s="23"/>
      <x:c r="AV1848" s="23"/>
      <x:c r="BF1848" s="226"/>
      <x:c r="BL1848" s="226"/>
      <x:c r="BM1848" s="226"/>
      <x:c r="BP1848" s="222"/>
      <x:c r="BW1848" s="226"/>
      <x:c r="BX1848" s="226"/>
      <x:c r="BY1848" s="226"/>
      <x:c r="BZ1848" s="226"/>
      <x:c r="CB1848" s="226"/>
    </x:row>
    <x:row r="1849" spans="1:80" x14ac:dyDescent="0.3">
      <x:c r="A1849" s="226"/>
      <x:c r="R1849" s="226"/>
      <x:c r="T1849" s="226"/>
      <x:c r="V1849" s="23"/>
      <x:c r="Y1849" s="222"/>
      <x:c r="AA1849" s="226"/>
      <x:c r="AB1849" s="222"/>
      <x:c r="AE1849" s="222"/>
      <x:c r="AF1849" s="222"/>
      <x:c r="AN1849" s="226"/>
      <x:c r="AO1849" s="226"/>
      <x:c r="AS1849" s="23"/>
      <x:c r="AV1849" s="23"/>
      <x:c r="BF1849" s="226"/>
      <x:c r="BL1849" s="226"/>
      <x:c r="BM1849" s="226"/>
      <x:c r="BP1849" s="222"/>
      <x:c r="BW1849" s="226"/>
      <x:c r="BX1849" s="226"/>
      <x:c r="BY1849" s="226"/>
      <x:c r="BZ1849" s="226"/>
      <x:c r="CB1849" s="226"/>
    </x:row>
    <x:row r="1850" spans="1:80" x14ac:dyDescent="0.3">
      <x:c r="A1850" s="226"/>
      <x:c r="R1850" s="226"/>
      <x:c r="T1850" s="226"/>
      <x:c r="V1850" s="23"/>
      <x:c r="Y1850" s="222"/>
      <x:c r="AA1850" s="226"/>
      <x:c r="AB1850" s="222"/>
      <x:c r="AE1850" s="222"/>
      <x:c r="AF1850" s="222"/>
      <x:c r="AO1850" s="226"/>
      <x:c r="AS1850" s="23"/>
      <x:c r="AV1850" s="23"/>
      <x:c r="BF1850" s="226"/>
      <x:c r="BL1850" s="226"/>
      <x:c r="BM1850" s="226"/>
      <x:c r="BP1850" s="222"/>
      <x:c r="BW1850" s="226"/>
      <x:c r="BX1850" s="226"/>
      <x:c r="BY1850" s="226"/>
      <x:c r="BZ1850" s="226"/>
      <x:c r="CB1850" s="226"/>
    </x:row>
    <x:row r="1851" spans="1:80" x14ac:dyDescent="0.3">
      <x:c r="A1851" s="226"/>
      <x:c r="R1851" s="226"/>
      <x:c r="T1851" s="226"/>
      <x:c r="V1851" s="23"/>
      <x:c r="Y1851" s="222"/>
      <x:c r="AA1851" s="226"/>
      <x:c r="AB1851" s="222"/>
      <x:c r="AE1851" s="222"/>
      <x:c r="AF1851" s="222"/>
      <x:c r="AN1851" s="226"/>
      <x:c r="AO1851" s="226"/>
      <x:c r="AP1851" s="226"/>
      <x:c r="AS1851" s="23"/>
      <x:c r="AV1851" s="23"/>
      <x:c r="BF1851" s="226"/>
      <x:c r="BL1851" s="226"/>
      <x:c r="BM1851" s="226"/>
      <x:c r="BP1851" s="222"/>
      <x:c r="BW1851" s="226"/>
      <x:c r="BX1851" s="226"/>
      <x:c r="BY1851" s="226"/>
      <x:c r="BZ1851" s="226"/>
      <x:c r="CB1851" s="226"/>
    </x:row>
    <x:row r="1852" spans="1:80" x14ac:dyDescent="0.3">
      <x:c r="A1852" s="226"/>
      <x:c r="R1852" s="226"/>
      <x:c r="T1852" s="226"/>
      <x:c r="V1852" s="23"/>
      <x:c r="Y1852" s="222"/>
      <x:c r="AA1852" s="226"/>
      <x:c r="AB1852" s="222"/>
      <x:c r="AE1852" s="222"/>
      <x:c r="AF1852" s="222"/>
      <x:c r="AN1852" s="226"/>
      <x:c r="AO1852" s="226"/>
      <x:c r="AS1852" s="23"/>
      <x:c r="AV1852" s="23"/>
      <x:c r="BF1852" s="226"/>
      <x:c r="BL1852" s="226"/>
      <x:c r="BM1852" s="226"/>
      <x:c r="BP1852" s="222"/>
      <x:c r="BW1852" s="226"/>
      <x:c r="BX1852" s="226"/>
      <x:c r="BY1852" s="226"/>
      <x:c r="BZ1852" s="226"/>
      <x:c r="CB1852" s="226"/>
    </x:row>
    <x:row r="1853" spans="1:80" x14ac:dyDescent="0.3">
      <x:c r="A1853" s="226"/>
      <x:c r="R1853" s="226"/>
      <x:c r="T1853" s="226"/>
      <x:c r="V1853" s="23"/>
      <x:c r="Y1853" s="222"/>
      <x:c r="AA1853" s="226"/>
      <x:c r="AB1853" s="222"/>
      <x:c r="AE1853" s="222"/>
      <x:c r="AF1853" s="222"/>
      <x:c r="AN1853" s="226"/>
      <x:c r="AO1853" s="226"/>
      <x:c r="AP1853" s="226"/>
      <x:c r="AS1853" s="23"/>
      <x:c r="AV1853" s="23"/>
      <x:c r="BF1853" s="226"/>
      <x:c r="BL1853" s="226"/>
      <x:c r="BM1853" s="226"/>
      <x:c r="BP1853" s="222"/>
      <x:c r="BW1853" s="226"/>
      <x:c r="BX1853" s="226"/>
      <x:c r="BY1853" s="226"/>
      <x:c r="BZ1853" s="226"/>
      <x:c r="CB1853" s="226"/>
    </x:row>
    <x:row r="1854" spans="1:80" x14ac:dyDescent="0.3">
      <x:c r="A1854" s="226"/>
      <x:c r="R1854" s="226"/>
      <x:c r="T1854" s="226"/>
      <x:c r="V1854" s="23"/>
      <x:c r="Y1854" s="222"/>
      <x:c r="AA1854" s="226"/>
      <x:c r="AB1854" s="222"/>
      <x:c r="AE1854" s="222"/>
      <x:c r="AF1854" s="222"/>
      <x:c r="AN1854" s="226"/>
      <x:c r="AO1854" s="226"/>
      <x:c r="AS1854" s="23"/>
      <x:c r="AV1854" s="23"/>
      <x:c r="BF1854" s="226"/>
      <x:c r="BL1854" s="226"/>
      <x:c r="BM1854" s="226"/>
      <x:c r="BP1854" s="222"/>
      <x:c r="BW1854" s="226"/>
      <x:c r="BX1854" s="226"/>
      <x:c r="BY1854" s="226"/>
      <x:c r="BZ1854" s="226"/>
      <x:c r="CB1854" s="226"/>
    </x:row>
    <x:row r="1855" spans="1:80" x14ac:dyDescent="0.3">
      <x:c r="A1855" s="226"/>
      <x:c r="R1855" s="226"/>
      <x:c r="T1855" s="226"/>
      <x:c r="V1855" s="23"/>
      <x:c r="Y1855" s="222"/>
      <x:c r="AA1855" s="226"/>
      <x:c r="AB1855" s="222"/>
      <x:c r="AE1855" s="222"/>
      <x:c r="AF1855" s="222"/>
      <x:c r="AO1855" s="226"/>
      <x:c r="AS1855" s="23"/>
      <x:c r="AV1855" s="23"/>
      <x:c r="BF1855" s="226"/>
      <x:c r="BL1855" s="226"/>
      <x:c r="BM1855" s="226"/>
      <x:c r="BP1855" s="222"/>
      <x:c r="BW1855" s="226"/>
      <x:c r="BX1855" s="226"/>
      <x:c r="BY1855" s="226"/>
      <x:c r="BZ1855" s="226"/>
      <x:c r="CB1855" s="226"/>
    </x:row>
    <x:row r="1856" spans="1:80" x14ac:dyDescent="0.3">
      <x:c r="A1856" s="226"/>
      <x:c r="R1856" s="226"/>
      <x:c r="T1856" s="226"/>
      <x:c r="V1856" s="23"/>
      <x:c r="Y1856" s="222"/>
      <x:c r="AA1856" s="226"/>
      <x:c r="AB1856" s="222"/>
      <x:c r="AE1856" s="222"/>
      <x:c r="AF1856" s="222"/>
      <x:c r="AN1856" s="226"/>
      <x:c r="AO1856" s="226"/>
      <x:c r="AP1856" s="226"/>
      <x:c r="AS1856" s="23"/>
      <x:c r="AV1856" s="23"/>
      <x:c r="BF1856" s="226"/>
      <x:c r="BL1856" s="226"/>
      <x:c r="BM1856" s="226"/>
      <x:c r="BP1856" s="222"/>
      <x:c r="BW1856" s="226"/>
      <x:c r="BX1856" s="226"/>
      <x:c r="BY1856" s="226"/>
      <x:c r="BZ1856" s="226"/>
      <x:c r="CB1856" s="226"/>
    </x:row>
    <x:row r="1857" spans="1:80" x14ac:dyDescent="0.3">
      <x:c r="A1857" s="226"/>
      <x:c r="R1857" s="226"/>
      <x:c r="T1857" s="226"/>
      <x:c r="V1857" s="23"/>
      <x:c r="Y1857" s="222"/>
      <x:c r="AA1857" s="226"/>
      <x:c r="AB1857" s="222"/>
      <x:c r="AE1857" s="222"/>
      <x:c r="AF1857" s="222"/>
      <x:c r="AO1857" s="226"/>
      <x:c r="AP1857" s="226"/>
      <x:c r="AS1857" s="23"/>
      <x:c r="AV1857" s="23"/>
      <x:c r="BF1857" s="226"/>
      <x:c r="BL1857" s="226"/>
      <x:c r="BM1857" s="226"/>
      <x:c r="BP1857" s="222"/>
      <x:c r="BW1857" s="226"/>
      <x:c r="BX1857" s="226"/>
      <x:c r="BY1857" s="226"/>
      <x:c r="BZ1857" s="226"/>
      <x:c r="CB1857" s="226"/>
    </x:row>
    <x:row r="1858" spans="1:80" x14ac:dyDescent="0.3">
      <x:c r="A1858" s="226"/>
      <x:c r="R1858" s="226"/>
      <x:c r="T1858" s="226"/>
      <x:c r="V1858" s="23"/>
      <x:c r="Y1858" s="222"/>
      <x:c r="AA1858" s="226"/>
      <x:c r="AB1858" s="222"/>
      <x:c r="AE1858" s="222"/>
      <x:c r="AF1858" s="222"/>
      <x:c r="AO1858" s="226"/>
      <x:c r="AP1858" s="226"/>
      <x:c r="AS1858" s="23"/>
      <x:c r="AV1858" s="23"/>
      <x:c r="BF1858" s="226"/>
      <x:c r="BL1858" s="226"/>
      <x:c r="BM1858" s="226"/>
      <x:c r="BP1858" s="222"/>
      <x:c r="BW1858" s="226"/>
      <x:c r="BX1858" s="226"/>
      <x:c r="BY1858" s="226"/>
      <x:c r="BZ1858" s="226"/>
      <x:c r="CB1858" s="226"/>
    </x:row>
    <x:row r="1859" spans="1:80" x14ac:dyDescent="0.3">
      <x:c r="A1859" s="226"/>
      <x:c r="R1859" s="226"/>
      <x:c r="T1859" s="226"/>
      <x:c r="V1859" s="23"/>
      <x:c r="Y1859" s="222"/>
      <x:c r="AA1859" s="226"/>
      <x:c r="AB1859" s="222"/>
      <x:c r="AE1859" s="222"/>
      <x:c r="AF1859" s="222"/>
      <x:c r="AO1859" s="226"/>
      <x:c r="AS1859" s="23"/>
      <x:c r="AV1859" s="23"/>
      <x:c r="BF1859" s="226"/>
      <x:c r="BL1859" s="226"/>
      <x:c r="BM1859" s="226"/>
      <x:c r="BP1859" s="222"/>
      <x:c r="BW1859" s="226"/>
      <x:c r="BX1859" s="226"/>
      <x:c r="BY1859" s="226"/>
      <x:c r="BZ1859" s="226"/>
      <x:c r="CB1859" s="226"/>
    </x:row>
    <x:row r="1860" spans="1:80" x14ac:dyDescent="0.3">
      <x:c r="A1860" s="226"/>
      <x:c r="R1860" s="226"/>
      <x:c r="T1860" s="226"/>
      <x:c r="V1860" s="23"/>
      <x:c r="Y1860" s="222"/>
      <x:c r="AA1860" s="226"/>
      <x:c r="AB1860" s="222"/>
      <x:c r="AE1860" s="222"/>
      <x:c r="AF1860" s="222"/>
      <x:c r="AO1860" s="226"/>
      <x:c r="AS1860" s="23"/>
      <x:c r="AV1860" s="23"/>
      <x:c r="BF1860" s="226"/>
      <x:c r="BL1860" s="226"/>
      <x:c r="BM1860" s="226"/>
      <x:c r="BP1860" s="222"/>
      <x:c r="BW1860" s="226"/>
      <x:c r="BX1860" s="226"/>
      <x:c r="BY1860" s="226"/>
      <x:c r="BZ1860" s="226"/>
      <x:c r="CB1860" s="226"/>
    </x:row>
    <x:row r="1861" spans="1:80" x14ac:dyDescent="0.3">
      <x:c r="A1861" s="226"/>
      <x:c r="R1861" s="226"/>
      <x:c r="T1861" s="226"/>
      <x:c r="V1861" s="23"/>
      <x:c r="Y1861" s="222"/>
      <x:c r="AA1861" s="226"/>
      <x:c r="AB1861" s="222"/>
      <x:c r="AE1861" s="222"/>
      <x:c r="AF1861" s="222"/>
      <x:c r="AO1861" s="226"/>
      <x:c r="AS1861" s="23"/>
      <x:c r="AV1861" s="23"/>
      <x:c r="BF1861" s="226"/>
      <x:c r="BL1861" s="226"/>
      <x:c r="BM1861" s="226"/>
      <x:c r="BP1861" s="222"/>
      <x:c r="BW1861" s="226"/>
      <x:c r="BX1861" s="226"/>
      <x:c r="BY1861" s="226"/>
      <x:c r="BZ1861" s="226"/>
      <x:c r="CB1861" s="226"/>
    </x:row>
    <x:row r="1862" spans="1:80" x14ac:dyDescent="0.3">
      <x:c r="A1862" s="226"/>
      <x:c r="R1862" s="226"/>
      <x:c r="T1862" s="226"/>
      <x:c r="V1862" s="23"/>
      <x:c r="Y1862" s="222"/>
      <x:c r="AA1862" s="226"/>
      <x:c r="AB1862" s="222"/>
      <x:c r="AE1862" s="222"/>
      <x:c r="AF1862" s="222"/>
      <x:c r="AS1862" s="23"/>
      <x:c r="AV1862" s="23"/>
      <x:c r="BF1862" s="226"/>
      <x:c r="BL1862" s="226"/>
      <x:c r="BM1862" s="226"/>
      <x:c r="BP1862" s="222"/>
      <x:c r="BW1862" s="226"/>
      <x:c r="BX1862" s="226"/>
      <x:c r="BY1862" s="226"/>
      <x:c r="BZ1862" s="226"/>
      <x:c r="CB1862" s="226"/>
    </x:row>
    <x:row r="1863" spans="1:80" x14ac:dyDescent="0.3">
      <x:c r="A1863" s="226"/>
      <x:c r="R1863" s="226"/>
      <x:c r="T1863" s="226"/>
      <x:c r="V1863" s="23"/>
      <x:c r="Y1863" s="222"/>
      <x:c r="AA1863" s="226"/>
      <x:c r="AB1863" s="222"/>
      <x:c r="AE1863" s="222"/>
      <x:c r="AF1863" s="222"/>
      <x:c r="AP1863" s="226"/>
      <x:c r="AS1863" s="23"/>
      <x:c r="AV1863" s="23"/>
      <x:c r="BF1863" s="226"/>
      <x:c r="BL1863" s="226"/>
      <x:c r="BM1863" s="226"/>
      <x:c r="BP1863" s="222"/>
      <x:c r="BW1863" s="226"/>
      <x:c r="BX1863" s="226"/>
      <x:c r="BY1863" s="226"/>
      <x:c r="BZ1863" s="226"/>
      <x:c r="CB1863" s="226"/>
    </x:row>
    <x:row r="1864" spans="1:80" x14ac:dyDescent="0.3">
      <x:c r="A1864" s="226"/>
      <x:c r="R1864" s="226"/>
      <x:c r="T1864" s="226"/>
      <x:c r="V1864" s="23"/>
      <x:c r="Y1864" s="222"/>
      <x:c r="AA1864" s="226"/>
      <x:c r="AB1864" s="222"/>
      <x:c r="AE1864" s="222"/>
      <x:c r="AF1864" s="222"/>
      <x:c r="AS1864" s="23"/>
      <x:c r="AV1864" s="23"/>
      <x:c r="BF1864" s="226"/>
      <x:c r="BL1864" s="226"/>
      <x:c r="BM1864" s="226"/>
      <x:c r="BP1864" s="222"/>
      <x:c r="BW1864" s="226"/>
      <x:c r="BX1864" s="226"/>
      <x:c r="BY1864" s="226"/>
      <x:c r="BZ1864" s="226"/>
      <x:c r="CB1864" s="226"/>
    </x:row>
    <x:row r="1865" spans="1:80" x14ac:dyDescent="0.3">
      <x:c r="A1865" s="226"/>
      <x:c r="R1865" s="226"/>
      <x:c r="T1865" s="226"/>
      <x:c r="V1865" s="23"/>
      <x:c r="Y1865" s="222"/>
      <x:c r="AA1865" s="226"/>
      <x:c r="AB1865" s="222"/>
      <x:c r="AE1865" s="222"/>
      <x:c r="AF1865" s="222"/>
      <x:c r="AS1865" s="23"/>
      <x:c r="AV1865" s="23"/>
      <x:c r="BF1865" s="226"/>
      <x:c r="BL1865" s="226"/>
      <x:c r="BM1865" s="226"/>
      <x:c r="BP1865" s="222"/>
      <x:c r="BW1865" s="226"/>
      <x:c r="BX1865" s="226"/>
      <x:c r="BY1865" s="226"/>
      <x:c r="BZ1865" s="226"/>
      <x:c r="CB1865" s="226"/>
    </x:row>
    <x:row r="1866" spans="1:80" x14ac:dyDescent="0.3">
      <x:c r="A1866" s="226"/>
      <x:c r="R1866" s="226"/>
      <x:c r="T1866" s="226"/>
      <x:c r="V1866" s="23"/>
      <x:c r="Y1866" s="222"/>
      <x:c r="AA1866" s="226"/>
      <x:c r="AB1866" s="222"/>
      <x:c r="AE1866" s="222"/>
      <x:c r="AF1866" s="226"/>
      <x:c r="AN1866" s="226"/>
      <x:c r="AO1866" s="226"/>
      <x:c r="AP1866" s="226"/>
      <x:c r="AS1866" s="23"/>
      <x:c r="AV1866" s="23"/>
      <x:c r="BF1866" s="226"/>
      <x:c r="BL1866" s="226"/>
      <x:c r="BM1866" s="226"/>
      <x:c r="BP1866" s="226"/>
      <x:c r="BW1866" s="226"/>
      <x:c r="BX1866" s="226"/>
      <x:c r="BY1866" s="226"/>
      <x:c r="BZ1866" s="226"/>
      <x:c r="CB1866" s="226"/>
    </x:row>
    <x:row r="1867" spans="1:80" x14ac:dyDescent="0.3">
      <x:c r="A1867" s="226"/>
      <x:c r="R1867" s="226"/>
      <x:c r="T1867" s="226"/>
      <x:c r="V1867" s="23"/>
      <x:c r="Y1867" s="222"/>
      <x:c r="AA1867" s="226"/>
      <x:c r="AB1867" s="222"/>
      <x:c r="AE1867" s="222"/>
      <x:c r="AF1867" s="222"/>
      <x:c r="AS1867" s="23"/>
      <x:c r="AV1867" s="23"/>
      <x:c r="BF1867" s="226"/>
      <x:c r="BL1867" s="226"/>
      <x:c r="BM1867" s="226"/>
      <x:c r="BP1867" s="222"/>
      <x:c r="BW1867" s="226"/>
      <x:c r="BX1867" s="226"/>
      <x:c r="BY1867" s="226"/>
      <x:c r="BZ1867" s="226"/>
      <x:c r="CB1867" s="226"/>
    </x:row>
    <x:row r="1868" spans="1:80" x14ac:dyDescent="0.3">
      <x:c r="A1868" s="226"/>
      <x:c r="R1868" s="226"/>
      <x:c r="T1868" s="226"/>
      <x:c r="V1868" s="23"/>
      <x:c r="Y1868" s="222"/>
      <x:c r="AA1868" s="226"/>
      <x:c r="AB1868" s="222"/>
      <x:c r="AE1868" s="222"/>
      <x:c r="AF1868" s="222"/>
      <x:c r="AS1868" s="23"/>
      <x:c r="AV1868" s="23"/>
      <x:c r="BF1868" s="226"/>
      <x:c r="BL1868" s="226"/>
      <x:c r="BM1868" s="226"/>
      <x:c r="BP1868" s="222"/>
      <x:c r="BW1868" s="226"/>
      <x:c r="BX1868" s="226"/>
      <x:c r="BY1868" s="226"/>
      <x:c r="BZ1868" s="226"/>
      <x:c r="CB1868" s="226"/>
    </x:row>
    <x:row r="1869" spans="1:80" x14ac:dyDescent="0.3">
      <x:c r="A1869" s="226"/>
      <x:c r="R1869" s="226"/>
      <x:c r="T1869" s="226"/>
      <x:c r="V1869" s="23"/>
      <x:c r="Y1869" s="222"/>
      <x:c r="AA1869" s="226"/>
      <x:c r="AB1869" s="222"/>
      <x:c r="AE1869" s="222"/>
      <x:c r="AF1869" s="222"/>
      <x:c r="AO1869" s="226"/>
      <x:c r="AP1869" s="226"/>
      <x:c r="AS1869" s="23"/>
      <x:c r="AV1869" s="23"/>
      <x:c r="BF1869" s="226"/>
      <x:c r="BL1869" s="226"/>
      <x:c r="BM1869" s="226"/>
      <x:c r="BP1869" s="222"/>
      <x:c r="BW1869" s="226"/>
      <x:c r="BX1869" s="226"/>
      <x:c r="BY1869" s="226"/>
      <x:c r="BZ1869" s="226"/>
      <x:c r="CB1869" s="226"/>
    </x:row>
    <x:row r="1870" spans="1:80" x14ac:dyDescent="0.3">
      <x:c r="A1870" s="226"/>
      <x:c r="R1870" s="226"/>
      <x:c r="T1870" s="226"/>
      <x:c r="V1870" s="23"/>
      <x:c r="Y1870" s="222"/>
      <x:c r="AA1870" s="226"/>
      <x:c r="AB1870" s="222"/>
      <x:c r="AE1870" s="222"/>
      <x:c r="AF1870" s="222"/>
      <x:c r="AN1870" s="226"/>
      <x:c r="AO1870" s="226"/>
      <x:c r="AP1870" s="226"/>
      <x:c r="AS1870" s="23"/>
      <x:c r="AV1870" s="23"/>
      <x:c r="BF1870" s="226"/>
      <x:c r="BL1870" s="226"/>
      <x:c r="BM1870" s="226"/>
      <x:c r="BP1870" s="222"/>
      <x:c r="BW1870" s="226"/>
      <x:c r="BX1870" s="226"/>
      <x:c r="BY1870" s="226"/>
      <x:c r="BZ1870" s="226"/>
      <x:c r="CB1870" s="226"/>
    </x:row>
    <x:row r="1871" spans="1:80" x14ac:dyDescent="0.3">
      <x:c r="A1871" s="226"/>
      <x:c r="R1871" s="226"/>
      <x:c r="T1871" s="226"/>
      <x:c r="V1871" s="23"/>
      <x:c r="Y1871" s="222"/>
      <x:c r="AA1871" s="226"/>
      <x:c r="AB1871" s="222"/>
      <x:c r="AE1871" s="226"/>
      <x:c r="AF1871" s="226"/>
      <x:c r="AN1871" s="226"/>
      <x:c r="AO1871" s="226"/>
      <x:c r="AP1871" s="226"/>
      <x:c r="AS1871" s="23"/>
      <x:c r="AV1871" s="23"/>
      <x:c r="BF1871" s="226"/>
      <x:c r="BL1871" s="226"/>
      <x:c r="BM1871" s="226"/>
      <x:c r="BP1871" s="226"/>
      <x:c r="BW1871" s="226"/>
      <x:c r="BX1871" s="226"/>
      <x:c r="BY1871" s="226"/>
      <x:c r="BZ1871" s="226"/>
      <x:c r="CB1871" s="226"/>
    </x:row>
    <x:row r="1872" spans="1:80" x14ac:dyDescent="0.3">
      <x:c r="A1872" s="226"/>
      <x:c r="R1872" s="226"/>
      <x:c r="T1872" s="226"/>
      <x:c r="V1872" s="23"/>
      <x:c r="Y1872" s="222"/>
      <x:c r="AA1872" s="226"/>
      <x:c r="AB1872" s="222"/>
      <x:c r="AE1872" s="222"/>
      <x:c r="AF1872" s="222"/>
      <x:c r="AN1872" s="226"/>
      <x:c r="AO1872" s="226"/>
      <x:c r="AP1872" s="226"/>
      <x:c r="AS1872" s="23"/>
      <x:c r="AV1872" s="23"/>
      <x:c r="BF1872" s="226"/>
      <x:c r="BL1872" s="226"/>
      <x:c r="BM1872" s="226"/>
      <x:c r="BP1872" s="222"/>
      <x:c r="BW1872" s="226"/>
      <x:c r="BX1872" s="226"/>
      <x:c r="BY1872" s="226"/>
      <x:c r="BZ1872" s="226"/>
      <x:c r="CB1872" s="226"/>
    </x:row>
    <x:row r="1873" spans="1:80" x14ac:dyDescent="0.3">
      <x:c r="A1873" s="226"/>
      <x:c r="R1873" s="226"/>
      <x:c r="T1873" s="226"/>
      <x:c r="V1873" s="23"/>
      <x:c r="Y1873" s="222"/>
      <x:c r="AA1873" s="226"/>
      <x:c r="AB1873" s="222"/>
      <x:c r="AE1873" s="222"/>
      <x:c r="AF1873" s="222"/>
      <x:c r="AN1873" s="226"/>
      <x:c r="AO1873" s="226"/>
      <x:c r="AP1873" s="226"/>
      <x:c r="AS1873" s="23"/>
      <x:c r="AV1873" s="23"/>
      <x:c r="BF1873" s="226"/>
      <x:c r="BL1873" s="226"/>
      <x:c r="BM1873" s="226"/>
      <x:c r="BP1873" s="222"/>
      <x:c r="BW1873" s="226"/>
      <x:c r="BX1873" s="226"/>
      <x:c r="BY1873" s="226"/>
      <x:c r="BZ1873" s="226"/>
      <x:c r="CB1873" s="226"/>
    </x:row>
    <x:row r="1874" spans="1:80" x14ac:dyDescent="0.3">
      <x:c r="A1874" s="226"/>
      <x:c r="R1874" s="226"/>
      <x:c r="T1874" s="226"/>
      <x:c r="V1874" s="23"/>
      <x:c r="Y1874" s="222"/>
      <x:c r="AA1874" s="226"/>
      <x:c r="AB1874" s="222"/>
      <x:c r="AE1874" s="222"/>
      <x:c r="AF1874" s="222"/>
      <x:c r="AN1874" s="226"/>
      <x:c r="AO1874" s="226"/>
      <x:c r="AP1874" s="226"/>
      <x:c r="AS1874" s="23"/>
      <x:c r="AV1874" s="23"/>
      <x:c r="BF1874" s="226"/>
      <x:c r="BL1874" s="226"/>
      <x:c r="BM1874" s="226"/>
      <x:c r="BP1874" s="222"/>
      <x:c r="BW1874" s="226"/>
      <x:c r="BX1874" s="226"/>
      <x:c r="BY1874" s="226"/>
      <x:c r="BZ1874" s="226"/>
      <x:c r="CB1874" s="226"/>
    </x:row>
    <x:row r="1875" spans="1:80" x14ac:dyDescent="0.3">
      <x:c r="A1875" s="226"/>
      <x:c r="R1875" s="226"/>
      <x:c r="T1875" s="226"/>
      <x:c r="V1875" s="23"/>
      <x:c r="Y1875" s="222"/>
      <x:c r="AA1875" s="226"/>
      <x:c r="AB1875" s="222"/>
      <x:c r="AE1875" s="222"/>
      <x:c r="AF1875" s="222"/>
      <x:c r="AN1875" s="226"/>
      <x:c r="AO1875" s="226"/>
      <x:c r="AP1875" s="226"/>
      <x:c r="AS1875" s="23"/>
      <x:c r="AV1875" s="23"/>
      <x:c r="BF1875" s="226"/>
      <x:c r="BL1875" s="226"/>
      <x:c r="BM1875" s="226"/>
      <x:c r="BP1875" s="222"/>
      <x:c r="BW1875" s="226"/>
      <x:c r="BX1875" s="226"/>
      <x:c r="BY1875" s="226"/>
      <x:c r="BZ1875" s="226"/>
      <x:c r="CB1875" s="226"/>
    </x:row>
    <x:row r="1876" spans="1:80" x14ac:dyDescent="0.3">
      <x:c r="A1876" s="226"/>
      <x:c r="R1876" s="226"/>
      <x:c r="T1876" s="226"/>
      <x:c r="V1876" s="23"/>
      <x:c r="Y1876" s="222"/>
      <x:c r="AA1876" s="226"/>
      <x:c r="AB1876" s="222"/>
      <x:c r="AE1876" s="222"/>
      <x:c r="AF1876" s="222"/>
      <x:c r="AN1876" s="226"/>
      <x:c r="AO1876" s="226"/>
      <x:c r="AP1876" s="226"/>
      <x:c r="AS1876" s="23"/>
      <x:c r="AV1876" s="23"/>
      <x:c r="BF1876" s="226"/>
      <x:c r="BL1876" s="226"/>
      <x:c r="BM1876" s="226"/>
      <x:c r="BP1876" s="222"/>
      <x:c r="BW1876" s="226"/>
      <x:c r="BX1876" s="226"/>
      <x:c r="BY1876" s="226"/>
      <x:c r="BZ1876" s="226"/>
      <x:c r="CB1876" s="226"/>
    </x:row>
    <x:row r="1877" spans="1:80" x14ac:dyDescent="0.3">
      <x:c r="A1877" s="226"/>
      <x:c r="R1877" s="226"/>
      <x:c r="T1877" s="226"/>
      <x:c r="V1877" s="23"/>
      <x:c r="Y1877" s="222"/>
      <x:c r="AA1877" s="226"/>
      <x:c r="AB1877" s="222"/>
      <x:c r="AE1877" s="222"/>
      <x:c r="AF1877" s="222"/>
      <x:c r="AN1877" s="226"/>
      <x:c r="AO1877" s="226"/>
      <x:c r="AP1877" s="226"/>
      <x:c r="AS1877" s="23"/>
      <x:c r="AV1877" s="23"/>
      <x:c r="BF1877" s="226"/>
      <x:c r="BL1877" s="226"/>
      <x:c r="BM1877" s="226"/>
      <x:c r="BP1877" s="222"/>
      <x:c r="BW1877" s="226"/>
      <x:c r="BX1877" s="226"/>
      <x:c r="BY1877" s="226"/>
      <x:c r="BZ1877" s="226"/>
      <x:c r="CB1877" s="226"/>
    </x:row>
    <x:row r="1878" spans="1:80" x14ac:dyDescent="0.3">
      <x:c r="A1878" s="226"/>
      <x:c r="R1878" s="226"/>
      <x:c r="T1878" s="226"/>
      <x:c r="V1878" s="23"/>
      <x:c r="Y1878" s="222"/>
      <x:c r="AA1878" s="226"/>
      <x:c r="AB1878" s="222"/>
      <x:c r="AE1878" s="222"/>
      <x:c r="AF1878" s="222"/>
      <x:c r="AN1878" s="226"/>
      <x:c r="AO1878" s="226"/>
      <x:c r="AP1878" s="226"/>
      <x:c r="AS1878" s="23"/>
      <x:c r="AV1878" s="23"/>
      <x:c r="BF1878" s="226"/>
      <x:c r="BL1878" s="226"/>
      <x:c r="BM1878" s="226"/>
      <x:c r="BP1878" s="222"/>
      <x:c r="BW1878" s="226"/>
      <x:c r="BX1878" s="226"/>
      <x:c r="BY1878" s="226"/>
      <x:c r="BZ1878" s="226"/>
      <x:c r="CB1878" s="226"/>
    </x:row>
    <x:row r="1879" spans="1:80" x14ac:dyDescent="0.3">
      <x:c r="A1879" s="226"/>
      <x:c r="R1879" s="226"/>
      <x:c r="T1879" s="226"/>
      <x:c r="V1879" s="23"/>
      <x:c r="Y1879" s="222"/>
      <x:c r="AA1879" s="226"/>
      <x:c r="AB1879" s="222"/>
      <x:c r="AE1879" s="226"/>
      <x:c r="AF1879" s="226"/>
      <x:c r="AN1879" s="226"/>
      <x:c r="AO1879" s="226"/>
      <x:c r="AP1879" s="226"/>
      <x:c r="AS1879" s="23"/>
      <x:c r="AV1879" s="23"/>
      <x:c r="BF1879" s="226"/>
      <x:c r="BL1879" s="226"/>
      <x:c r="BM1879" s="226"/>
      <x:c r="BP1879" s="226"/>
      <x:c r="BW1879" s="226"/>
      <x:c r="BX1879" s="226"/>
      <x:c r="BY1879" s="226"/>
      <x:c r="BZ1879" s="226"/>
      <x:c r="CB1879" s="226"/>
    </x:row>
    <x:row r="1880" spans="1:80" x14ac:dyDescent="0.3">
      <x:c r="A1880" s="226"/>
      <x:c r="R1880" s="226"/>
      <x:c r="T1880" s="226"/>
      <x:c r="V1880" s="23"/>
      <x:c r="Y1880" s="222"/>
      <x:c r="AA1880" s="226"/>
      <x:c r="AB1880" s="222"/>
      <x:c r="AE1880" s="226"/>
      <x:c r="AF1880" s="226"/>
      <x:c r="AO1880" s="226"/>
      <x:c r="AS1880" s="23"/>
      <x:c r="AV1880" s="23"/>
      <x:c r="BF1880" s="226"/>
      <x:c r="BL1880" s="226"/>
      <x:c r="BM1880" s="226"/>
      <x:c r="BP1880" s="226"/>
      <x:c r="BW1880" s="226"/>
      <x:c r="BX1880" s="226"/>
      <x:c r="BY1880" s="226"/>
      <x:c r="BZ1880" s="226"/>
      <x:c r="CB1880" s="226"/>
    </x:row>
    <x:row r="1881" spans="1:80" x14ac:dyDescent="0.3">
      <x:c r="A1881" s="226"/>
      <x:c r="R1881" s="226"/>
      <x:c r="T1881" s="226"/>
      <x:c r="V1881" s="23"/>
      <x:c r="Y1881" s="222"/>
      <x:c r="AA1881" s="226"/>
      <x:c r="AB1881" s="222"/>
      <x:c r="AE1881" s="222"/>
      <x:c r="AF1881" s="222"/>
      <x:c r="AO1881" s="226"/>
      <x:c r="AP1881" s="226"/>
      <x:c r="AS1881" s="23"/>
      <x:c r="AV1881" s="23"/>
      <x:c r="BF1881" s="226"/>
      <x:c r="BL1881" s="226"/>
      <x:c r="BM1881" s="226"/>
      <x:c r="BP1881" s="222"/>
      <x:c r="BW1881" s="226"/>
      <x:c r="BX1881" s="226"/>
      <x:c r="BY1881" s="226"/>
      <x:c r="BZ1881" s="226"/>
      <x:c r="CB1881" s="226"/>
    </x:row>
    <x:row r="1882" spans="1:80" x14ac:dyDescent="0.3">
      <x:c r="A1882" s="226"/>
      <x:c r="R1882" s="226"/>
      <x:c r="T1882" s="226"/>
      <x:c r="V1882" s="23"/>
      <x:c r="Y1882" s="222"/>
      <x:c r="AA1882" s="226"/>
      <x:c r="AB1882" s="222"/>
      <x:c r="AE1882" s="222"/>
      <x:c r="AF1882" s="222"/>
      <x:c r="AO1882" s="226"/>
      <x:c r="AS1882" s="23"/>
      <x:c r="AV1882" s="23"/>
      <x:c r="BF1882" s="226"/>
      <x:c r="BL1882" s="226"/>
      <x:c r="BM1882" s="226"/>
      <x:c r="BP1882" s="222"/>
      <x:c r="BW1882" s="226"/>
      <x:c r="BX1882" s="226"/>
      <x:c r="BY1882" s="226"/>
      <x:c r="BZ1882" s="226"/>
      <x:c r="CB1882" s="226"/>
    </x:row>
    <x:row r="1883" spans="1:80" x14ac:dyDescent="0.3">
      <x:c r="A1883" s="226"/>
      <x:c r="R1883" s="226"/>
      <x:c r="T1883" s="226"/>
      <x:c r="V1883" s="23"/>
      <x:c r="Y1883" s="222"/>
      <x:c r="AA1883" s="226"/>
      <x:c r="AB1883" s="222"/>
      <x:c r="AE1883" s="222"/>
      <x:c r="AF1883" s="222"/>
      <x:c r="AO1883" s="226"/>
      <x:c r="AS1883" s="23"/>
      <x:c r="AV1883" s="23"/>
      <x:c r="BF1883" s="226"/>
      <x:c r="BL1883" s="226"/>
      <x:c r="BM1883" s="226"/>
      <x:c r="BP1883" s="222"/>
      <x:c r="BW1883" s="226"/>
      <x:c r="BX1883" s="226"/>
      <x:c r="BY1883" s="226"/>
      <x:c r="BZ1883" s="226"/>
      <x:c r="CB1883" s="226"/>
    </x:row>
    <x:row r="1884" spans="1:80" x14ac:dyDescent="0.3">
      <x:c r="A1884" s="226"/>
      <x:c r="R1884" s="226"/>
      <x:c r="T1884" s="226"/>
      <x:c r="V1884" s="23"/>
      <x:c r="Y1884" s="222"/>
      <x:c r="AA1884" s="226"/>
      <x:c r="AB1884" s="222"/>
      <x:c r="AE1884" s="222"/>
      <x:c r="AF1884" s="222"/>
      <x:c r="AO1884" s="226"/>
      <x:c r="AS1884" s="23"/>
      <x:c r="AV1884" s="23"/>
      <x:c r="BF1884" s="226"/>
      <x:c r="BL1884" s="226"/>
      <x:c r="BM1884" s="226"/>
      <x:c r="BP1884" s="222"/>
      <x:c r="BW1884" s="226"/>
      <x:c r="BX1884" s="226"/>
      <x:c r="BY1884" s="226"/>
      <x:c r="BZ1884" s="226"/>
      <x:c r="CB1884" s="226"/>
    </x:row>
    <x:row r="1885" spans="1:80" x14ac:dyDescent="0.3">
      <x:c r="A1885" s="226"/>
      <x:c r="R1885" s="226"/>
      <x:c r="T1885" s="226"/>
      <x:c r="V1885" s="23"/>
      <x:c r="Y1885" s="222"/>
      <x:c r="AA1885" s="226"/>
      <x:c r="AB1885" s="222"/>
      <x:c r="AE1885" s="222"/>
      <x:c r="AF1885" s="222"/>
      <x:c r="AO1885" s="226"/>
      <x:c r="AS1885" s="23"/>
      <x:c r="AV1885" s="23"/>
      <x:c r="BF1885" s="226"/>
      <x:c r="BL1885" s="226"/>
      <x:c r="BM1885" s="226"/>
      <x:c r="BP1885" s="222"/>
      <x:c r="BW1885" s="226"/>
      <x:c r="BX1885" s="226"/>
      <x:c r="BY1885" s="226"/>
      <x:c r="BZ1885" s="226"/>
      <x:c r="CB1885" s="226"/>
    </x:row>
    <x:row r="1886" spans="1:80" x14ac:dyDescent="0.3">
      <x:c r="A1886" s="226"/>
      <x:c r="R1886" s="226"/>
      <x:c r="T1886" s="226"/>
      <x:c r="V1886" s="23"/>
      <x:c r="Y1886" s="222"/>
      <x:c r="AA1886" s="226"/>
      <x:c r="AB1886" s="222"/>
      <x:c r="AE1886" s="222"/>
      <x:c r="AF1886" s="222"/>
      <x:c r="AO1886" s="226"/>
      <x:c r="AP1886" s="226"/>
      <x:c r="AS1886" s="23"/>
      <x:c r="AV1886" s="23"/>
      <x:c r="BF1886" s="226"/>
      <x:c r="BL1886" s="226"/>
      <x:c r="BM1886" s="226"/>
      <x:c r="BP1886" s="222"/>
      <x:c r="BW1886" s="226"/>
      <x:c r="BX1886" s="226"/>
      <x:c r="BY1886" s="226"/>
      <x:c r="BZ1886" s="226"/>
      <x:c r="CB1886" s="226"/>
    </x:row>
    <x:row r="1887" spans="1:80" x14ac:dyDescent="0.3">
      <x:c r="A1887" s="226"/>
      <x:c r="R1887" s="226"/>
      <x:c r="T1887" s="226"/>
      <x:c r="V1887" s="23"/>
      <x:c r="Y1887" s="222"/>
      <x:c r="AA1887" s="226"/>
      <x:c r="AB1887" s="222"/>
      <x:c r="AE1887" s="222"/>
      <x:c r="AF1887" s="222"/>
      <x:c r="AO1887" s="226"/>
      <x:c r="AP1887" s="226"/>
      <x:c r="AS1887" s="23"/>
      <x:c r="AV1887" s="23"/>
      <x:c r="BF1887" s="226"/>
      <x:c r="BL1887" s="226"/>
      <x:c r="BM1887" s="226"/>
      <x:c r="BP1887" s="222"/>
      <x:c r="BW1887" s="226"/>
      <x:c r="BX1887" s="226"/>
      <x:c r="BY1887" s="226"/>
      <x:c r="BZ1887" s="226"/>
      <x:c r="CB1887" s="226"/>
    </x:row>
    <x:row r="1888" spans="1:80" x14ac:dyDescent="0.3">
      <x:c r="A1888" s="226"/>
      <x:c r="R1888" s="226"/>
      <x:c r="T1888" s="226"/>
      <x:c r="V1888" s="23"/>
      <x:c r="Y1888" s="222"/>
      <x:c r="AA1888" s="226"/>
      <x:c r="AB1888" s="222"/>
      <x:c r="AE1888" s="222"/>
      <x:c r="AF1888" s="222"/>
      <x:c r="AO1888" s="226"/>
      <x:c r="AS1888" s="23"/>
      <x:c r="AV1888" s="23"/>
      <x:c r="BF1888" s="226"/>
      <x:c r="BL1888" s="226"/>
      <x:c r="BM1888" s="226"/>
      <x:c r="BP1888" s="222"/>
      <x:c r="BW1888" s="226"/>
      <x:c r="BX1888" s="226"/>
      <x:c r="BY1888" s="226"/>
      <x:c r="BZ1888" s="226"/>
      <x:c r="CB1888" s="226"/>
    </x:row>
    <x:row r="1889" spans="1:80" x14ac:dyDescent="0.3">
      <x:c r="A1889" s="226"/>
      <x:c r="R1889" s="226"/>
      <x:c r="T1889" s="226"/>
      <x:c r="V1889" s="23"/>
      <x:c r="Y1889" s="222"/>
      <x:c r="AA1889" s="226"/>
      <x:c r="AB1889" s="222"/>
      <x:c r="AE1889" s="222"/>
      <x:c r="AF1889" s="222"/>
      <x:c r="AO1889" s="226"/>
      <x:c r="AS1889" s="23"/>
      <x:c r="AV1889" s="23"/>
      <x:c r="BF1889" s="226"/>
      <x:c r="BL1889" s="226"/>
      <x:c r="BM1889" s="226"/>
      <x:c r="BP1889" s="222"/>
      <x:c r="BW1889" s="226"/>
      <x:c r="BX1889" s="226"/>
      <x:c r="BY1889" s="226"/>
      <x:c r="BZ1889" s="226"/>
      <x:c r="CB1889" s="226"/>
    </x:row>
    <x:row r="1890" spans="1:80" x14ac:dyDescent="0.3">
      <x:c r="A1890" s="226"/>
      <x:c r="R1890" s="226"/>
      <x:c r="T1890" s="226"/>
      <x:c r="V1890" s="23"/>
      <x:c r="Y1890" s="222"/>
      <x:c r="AA1890" s="226"/>
      <x:c r="AB1890" s="222"/>
      <x:c r="AE1890" s="222"/>
      <x:c r="AF1890" s="222"/>
      <x:c r="AO1890" s="226"/>
      <x:c r="AS1890" s="23"/>
      <x:c r="AV1890" s="23"/>
      <x:c r="BF1890" s="226"/>
      <x:c r="BL1890" s="226"/>
      <x:c r="BM1890" s="226"/>
      <x:c r="BP1890" s="222"/>
      <x:c r="BW1890" s="226"/>
      <x:c r="BX1890" s="226"/>
      <x:c r="BY1890" s="226"/>
      <x:c r="BZ1890" s="226"/>
      <x:c r="CB1890" s="226"/>
    </x:row>
    <x:row r="1891" spans="1:80" x14ac:dyDescent="0.3">
      <x:c r="A1891" s="226"/>
      <x:c r="R1891" s="226"/>
      <x:c r="T1891" s="226"/>
      <x:c r="V1891" s="23"/>
      <x:c r="Y1891" s="222"/>
      <x:c r="AA1891" s="226"/>
      <x:c r="AB1891" s="222"/>
      <x:c r="AE1891" s="222"/>
      <x:c r="AF1891" s="222"/>
      <x:c r="AS1891" s="23"/>
      <x:c r="AV1891" s="23"/>
      <x:c r="BF1891" s="226"/>
      <x:c r="BL1891" s="226"/>
      <x:c r="BM1891" s="226"/>
      <x:c r="BP1891" s="222"/>
      <x:c r="BW1891" s="226"/>
      <x:c r="BX1891" s="226"/>
      <x:c r="BY1891" s="226"/>
      <x:c r="BZ1891" s="226"/>
      <x:c r="CB1891" s="226"/>
    </x:row>
    <x:row r="1892" spans="1:80" x14ac:dyDescent="0.3">
      <x:c r="A1892" s="226"/>
      <x:c r="R1892" s="226"/>
      <x:c r="T1892" s="226"/>
      <x:c r="V1892" s="23"/>
      <x:c r="Y1892" s="222"/>
      <x:c r="AA1892" s="226"/>
      <x:c r="AB1892" s="222"/>
      <x:c r="AE1892" s="222"/>
      <x:c r="AF1892" s="222"/>
      <x:c r="AS1892" s="23"/>
      <x:c r="AV1892" s="23"/>
      <x:c r="BF1892" s="226"/>
      <x:c r="BL1892" s="226"/>
      <x:c r="BM1892" s="226"/>
      <x:c r="BP1892" s="222"/>
      <x:c r="BW1892" s="226"/>
      <x:c r="BX1892" s="226"/>
      <x:c r="BY1892" s="226"/>
      <x:c r="BZ1892" s="226"/>
      <x:c r="CB1892" s="226"/>
    </x:row>
    <x:row r="1893" spans="1:80" x14ac:dyDescent="0.3">
      <x:c r="A1893" s="226"/>
      <x:c r="R1893" s="226"/>
      <x:c r="T1893" s="226"/>
      <x:c r="V1893" s="23"/>
      <x:c r="Y1893" s="222"/>
      <x:c r="AA1893" s="226"/>
      <x:c r="AB1893" s="222"/>
      <x:c r="AE1893" s="222"/>
      <x:c r="AF1893" s="222"/>
      <x:c r="AS1893" s="23"/>
      <x:c r="AV1893" s="23"/>
      <x:c r="BF1893" s="226"/>
      <x:c r="BL1893" s="226"/>
      <x:c r="BM1893" s="226"/>
      <x:c r="BP1893" s="222"/>
      <x:c r="BW1893" s="226"/>
      <x:c r="BX1893" s="226"/>
      <x:c r="BY1893" s="226"/>
      <x:c r="BZ1893" s="226"/>
      <x:c r="CB1893" s="226"/>
    </x:row>
    <x:row r="1894" spans="1:80" x14ac:dyDescent="0.3">
      <x:c r="A1894" s="226"/>
      <x:c r="R1894" s="226"/>
      <x:c r="T1894" s="226"/>
      <x:c r="V1894" s="23"/>
      <x:c r="Y1894" s="222"/>
      <x:c r="AA1894" s="226"/>
      <x:c r="AB1894" s="222"/>
      <x:c r="AE1894" s="222"/>
      <x:c r="AF1894" s="222"/>
      <x:c r="AO1894" s="226"/>
      <x:c r="AS1894" s="23"/>
      <x:c r="AV1894" s="23"/>
      <x:c r="BF1894" s="226"/>
      <x:c r="BL1894" s="226"/>
      <x:c r="BM1894" s="226"/>
      <x:c r="BP1894" s="222"/>
      <x:c r="BW1894" s="226"/>
      <x:c r="BX1894" s="226"/>
      <x:c r="BY1894" s="226"/>
      <x:c r="BZ1894" s="226"/>
      <x:c r="CB1894" s="226"/>
    </x:row>
    <x:row r="1895" spans="1:80" x14ac:dyDescent="0.3">
      <x:c r="A1895" s="226"/>
      <x:c r="R1895" s="226"/>
      <x:c r="T1895" s="226"/>
      <x:c r="V1895" s="23"/>
      <x:c r="Y1895" s="222"/>
      <x:c r="AA1895" s="226"/>
      <x:c r="AB1895" s="222"/>
      <x:c r="AE1895" s="222"/>
      <x:c r="AF1895" s="222"/>
      <x:c r="AS1895" s="23"/>
      <x:c r="AV1895" s="23"/>
      <x:c r="BF1895" s="226"/>
      <x:c r="BL1895" s="226"/>
      <x:c r="BM1895" s="226"/>
      <x:c r="BP1895" s="222"/>
      <x:c r="BW1895" s="226"/>
      <x:c r="BX1895" s="226"/>
      <x:c r="BY1895" s="226"/>
      <x:c r="BZ1895" s="226"/>
      <x:c r="CB1895" s="226"/>
    </x:row>
    <x:row r="1896" spans="1:80" x14ac:dyDescent="0.3">
      <x:c r="A1896" s="226"/>
      <x:c r="R1896" s="226"/>
      <x:c r="T1896" s="226"/>
      <x:c r="V1896" s="23"/>
      <x:c r="Y1896" s="222"/>
      <x:c r="AA1896" s="226"/>
      <x:c r="AB1896" s="222"/>
      <x:c r="AE1896" s="222"/>
      <x:c r="AF1896" s="222"/>
      <x:c r="AS1896" s="23"/>
      <x:c r="AV1896" s="23"/>
      <x:c r="BF1896" s="226"/>
      <x:c r="BL1896" s="226"/>
      <x:c r="BM1896" s="226"/>
      <x:c r="BP1896" s="222"/>
      <x:c r="BW1896" s="226"/>
      <x:c r="BX1896" s="226"/>
      <x:c r="BY1896" s="226"/>
      <x:c r="BZ1896" s="226"/>
      <x:c r="CB1896" s="226"/>
    </x:row>
    <x:row r="1897" spans="1:80" x14ac:dyDescent="0.3">
      <x:c r="A1897" s="226"/>
      <x:c r="R1897" s="226"/>
      <x:c r="T1897" s="226"/>
      <x:c r="V1897" s="23"/>
      <x:c r="Y1897" s="222"/>
      <x:c r="AA1897" s="226"/>
      <x:c r="AB1897" s="222"/>
      <x:c r="AE1897" s="222"/>
      <x:c r="AF1897" s="222"/>
      <x:c r="AS1897" s="23"/>
      <x:c r="AV1897" s="23"/>
      <x:c r="BF1897" s="226"/>
      <x:c r="BL1897" s="226"/>
      <x:c r="BM1897" s="226"/>
      <x:c r="BP1897" s="222"/>
      <x:c r="BW1897" s="226"/>
      <x:c r="BX1897" s="226"/>
      <x:c r="BY1897" s="226"/>
      <x:c r="BZ1897" s="226"/>
      <x:c r="CB1897" s="226"/>
    </x:row>
    <x:row r="1898" spans="1:80" x14ac:dyDescent="0.3">
      <x:c r="A1898" s="226"/>
      <x:c r="R1898" s="226"/>
      <x:c r="T1898" s="226"/>
      <x:c r="V1898" s="23"/>
      <x:c r="Y1898" s="222"/>
      <x:c r="AA1898" s="226"/>
      <x:c r="AB1898" s="222"/>
      <x:c r="AE1898" s="222"/>
      <x:c r="AF1898" s="222"/>
      <x:c r="AS1898" s="23"/>
      <x:c r="AV1898" s="23"/>
      <x:c r="BF1898" s="226"/>
      <x:c r="BL1898" s="226"/>
      <x:c r="BM1898" s="226"/>
      <x:c r="BP1898" s="222"/>
      <x:c r="BW1898" s="226"/>
      <x:c r="BX1898" s="226"/>
      <x:c r="BY1898" s="226"/>
      <x:c r="BZ1898" s="226"/>
      <x:c r="CB1898" s="226"/>
    </x:row>
    <x:row r="1899" spans="1:80" x14ac:dyDescent="0.3">
      <x:c r="A1899" s="226"/>
      <x:c r="R1899" s="226"/>
      <x:c r="T1899" s="226"/>
      <x:c r="V1899" s="23"/>
      <x:c r="Y1899" s="222"/>
      <x:c r="AA1899" s="226"/>
      <x:c r="AB1899" s="222"/>
      <x:c r="AE1899" s="222"/>
      <x:c r="AF1899" s="222"/>
      <x:c r="AS1899" s="23"/>
      <x:c r="AV1899" s="23"/>
      <x:c r="BF1899" s="226"/>
      <x:c r="BL1899" s="226"/>
      <x:c r="BM1899" s="226"/>
      <x:c r="BP1899" s="222"/>
      <x:c r="BW1899" s="226"/>
      <x:c r="BX1899" s="226"/>
      <x:c r="BY1899" s="226"/>
      <x:c r="BZ1899" s="226"/>
      <x:c r="CB1899" s="226"/>
    </x:row>
    <x:row r="1900" spans="1:80" x14ac:dyDescent="0.3">
      <x:c r="A1900" s="226"/>
      <x:c r="R1900" s="226"/>
      <x:c r="T1900" s="226"/>
      <x:c r="V1900" s="23"/>
      <x:c r="Y1900" s="222"/>
      <x:c r="AA1900" s="226"/>
      <x:c r="AB1900" s="222"/>
      <x:c r="AE1900" s="222"/>
      <x:c r="AF1900" s="222"/>
      <x:c r="AS1900" s="23"/>
      <x:c r="AV1900" s="23"/>
      <x:c r="BF1900" s="226"/>
      <x:c r="BK1900" s="23"/>
      <x:c r="BL1900" s="226"/>
      <x:c r="BM1900" s="226"/>
      <x:c r="BP1900" s="222"/>
      <x:c r="BW1900" s="226"/>
      <x:c r="BX1900" s="226"/>
      <x:c r="BY1900" s="226"/>
      <x:c r="BZ1900" s="226"/>
      <x:c r="CB1900" s="226"/>
    </x:row>
    <x:row r="1901" spans="1:80" x14ac:dyDescent="0.3">
      <x:c r="A1901" s="226"/>
      <x:c r="R1901" s="226"/>
      <x:c r="T1901" s="226"/>
      <x:c r="V1901" s="23"/>
      <x:c r="Y1901" s="222"/>
      <x:c r="AA1901" s="226"/>
      <x:c r="AB1901" s="222"/>
      <x:c r="AE1901" s="222"/>
      <x:c r="AF1901" s="222"/>
      <x:c r="AN1901" s="226"/>
      <x:c r="AO1901" s="226"/>
      <x:c r="AP1901" s="226"/>
      <x:c r="AS1901" s="23"/>
      <x:c r="AV1901" s="23"/>
      <x:c r="BF1901" s="226"/>
      <x:c r="BL1901" s="226"/>
      <x:c r="BM1901" s="226"/>
      <x:c r="BP1901" s="222"/>
      <x:c r="BW1901" s="226"/>
      <x:c r="BX1901" s="226"/>
      <x:c r="BY1901" s="226"/>
      <x:c r="BZ1901" s="226"/>
      <x:c r="CB1901" s="226"/>
    </x:row>
    <x:row r="1902" spans="1:80" x14ac:dyDescent="0.3">
      <x:c r="A1902" s="226"/>
      <x:c r="R1902" s="226"/>
      <x:c r="T1902" s="226"/>
      <x:c r="V1902" s="23"/>
      <x:c r="Y1902" s="222"/>
      <x:c r="AA1902" s="226"/>
      <x:c r="AB1902" s="222"/>
      <x:c r="AE1902" s="222"/>
      <x:c r="AF1902" s="222"/>
      <x:c r="AO1902" s="226"/>
      <x:c r="AS1902" s="23"/>
      <x:c r="AV1902" s="23"/>
      <x:c r="BF1902" s="226"/>
      <x:c r="BL1902" s="226"/>
      <x:c r="BM1902" s="226"/>
      <x:c r="BP1902" s="222"/>
      <x:c r="BW1902" s="226"/>
      <x:c r="BX1902" s="226"/>
      <x:c r="BY1902" s="226"/>
      <x:c r="BZ1902" s="226"/>
      <x:c r="CB1902" s="226"/>
    </x:row>
    <x:row r="1903" spans="1:80" x14ac:dyDescent="0.3">
      <x:c r="A1903" s="226"/>
      <x:c r="R1903" s="226"/>
      <x:c r="T1903" s="226"/>
      <x:c r="V1903" s="23"/>
      <x:c r="Y1903" s="222"/>
      <x:c r="AA1903" s="226"/>
      <x:c r="AB1903" s="222"/>
      <x:c r="AE1903" s="222"/>
      <x:c r="AF1903" s="222"/>
      <x:c r="AO1903" s="226"/>
      <x:c r="AS1903" s="23"/>
      <x:c r="AV1903" s="23"/>
      <x:c r="BF1903" s="226"/>
      <x:c r="BL1903" s="226"/>
      <x:c r="BM1903" s="226"/>
      <x:c r="BP1903" s="222"/>
      <x:c r="BW1903" s="226"/>
      <x:c r="BX1903" s="226"/>
      <x:c r="BY1903" s="226"/>
      <x:c r="BZ1903" s="226"/>
      <x:c r="CB1903" s="226"/>
    </x:row>
    <x:row r="1904" spans="1:80" x14ac:dyDescent="0.3">
      <x:c r="A1904" s="226"/>
      <x:c r="R1904" s="226"/>
      <x:c r="T1904" s="226"/>
      <x:c r="V1904" s="23"/>
      <x:c r="Y1904" s="222"/>
      <x:c r="AA1904" s="226"/>
      <x:c r="AB1904" s="222"/>
      <x:c r="AE1904" s="222"/>
      <x:c r="AF1904" s="222"/>
      <x:c r="AN1904" s="226"/>
      <x:c r="AO1904" s="226"/>
      <x:c r="AP1904" s="226"/>
      <x:c r="AS1904" s="23"/>
      <x:c r="AV1904" s="23"/>
      <x:c r="BF1904" s="226"/>
      <x:c r="BL1904" s="226"/>
      <x:c r="BM1904" s="226"/>
      <x:c r="BP1904" s="222"/>
      <x:c r="BW1904" s="226"/>
      <x:c r="BX1904" s="226"/>
      <x:c r="BY1904" s="226"/>
      <x:c r="BZ1904" s="226"/>
      <x:c r="CB1904" s="226"/>
    </x:row>
    <x:row r="1905" spans="1:80" x14ac:dyDescent="0.3">
      <x:c r="A1905" s="226"/>
      <x:c r="R1905" s="226"/>
      <x:c r="T1905" s="226"/>
      <x:c r="V1905" s="23"/>
      <x:c r="Y1905" s="222"/>
      <x:c r="AA1905" s="226"/>
      <x:c r="AB1905" s="222"/>
      <x:c r="AE1905" s="222"/>
      <x:c r="AF1905" s="222"/>
      <x:c r="AN1905" s="226"/>
      <x:c r="AO1905" s="226"/>
      <x:c r="AP1905" s="226"/>
      <x:c r="AS1905" s="23"/>
      <x:c r="AV1905" s="23"/>
      <x:c r="BF1905" s="226"/>
      <x:c r="BL1905" s="226"/>
      <x:c r="BM1905" s="226"/>
      <x:c r="BP1905" s="222"/>
      <x:c r="BW1905" s="226"/>
      <x:c r="BX1905" s="226"/>
      <x:c r="BY1905" s="226"/>
      <x:c r="BZ1905" s="226"/>
      <x:c r="CB1905" s="226"/>
    </x:row>
    <x:row r="1906" spans="1:80" x14ac:dyDescent="0.3">
      <x:c r="A1906" s="226"/>
      <x:c r="R1906" s="226"/>
      <x:c r="T1906" s="226"/>
      <x:c r="V1906" s="23"/>
      <x:c r="Y1906" s="222"/>
      <x:c r="AA1906" s="226"/>
      <x:c r="AB1906" s="222"/>
      <x:c r="AE1906" s="222"/>
      <x:c r="AF1906" s="226"/>
      <x:c r="AN1906" s="226"/>
      <x:c r="AO1906" s="226"/>
      <x:c r="AP1906" s="226"/>
      <x:c r="AS1906" s="23"/>
      <x:c r="AV1906" s="23"/>
      <x:c r="BF1906" s="226"/>
      <x:c r="BL1906" s="226"/>
      <x:c r="BM1906" s="226"/>
      <x:c r="BP1906" s="226"/>
      <x:c r="BW1906" s="226"/>
      <x:c r="BX1906" s="226"/>
      <x:c r="BY1906" s="226"/>
      <x:c r="BZ1906" s="226"/>
      <x:c r="CB1906" s="226"/>
    </x:row>
    <x:row r="1907" spans="1:80" x14ac:dyDescent="0.3">
      <x:c r="A1907" s="226"/>
      <x:c r="R1907" s="226"/>
      <x:c r="T1907" s="226"/>
      <x:c r="V1907" s="23"/>
      <x:c r="Y1907" s="222"/>
      <x:c r="AA1907" s="226"/>
      <x:c r="AB1907" s="222"/>
      <x:c r="AE1907" s="222"/>
      <x:c r="AF1907" s="222"/>
      <x:c r="AN1907" s="226"/>
      <x:c r="AO1907" s="226"/>
      <x:c r="AP1907" s="226"/>
      <x:c r="AS1907" s="23"/>
      <x:c r="AV1907" s="23"/>
      <x:c r="BF1907" s="226"/>
      <x:c r="BL1907" s="226"/>
      <x:c r="BM1907" s="226"/>
      <x:c r="BP1907" s="222"/>
      <x:c r="BW1907" s="226"/>
      <x:c r="BX1907" s="226"/>
      <x:c r="BY1907" s="226"/>
      <x:c r="BZ1907" s="226"/>
      <x:c r="CB1907" s="226"/>
    </x:row>
    <x:row r="1908" spans="1:80" x14ac:dyDescent="0.3">
      <x:c r="A1908" s="226"/>
      <x:c r="R1908" s="226"/>
      <x:c r="T1908" s="226"/>
      <x:c r="V1908" s="23"/>
      <x:c r="Y1908" s="222"/>
      <x:c r="AA1908" s="226"/>
      <x:c r="AB1908" s="222"/>
      <x:c r="AE1908" s="222"/>
      <x:c r="AF1908" s="226"/>
      <x:c r="AN1908" s="226"/>
      <x:c r="AO1908" s="226"/>
      <x:c r="AP1908" s="226"/>
      <x:c r="AS1908" s="23"/>
      <x:c r="AV1908" s="23"/>
      <x:c r="BF1908" s="226"/>
      <x:c r="BL1908" s="226"/>
      <x:c r="BM1908" s="226"/>
      <x:c r="BP1908" s="226"/>
      <x:c r="BW1908" s="226"/>
      <x:c r="BX1908" s="226"/>
      <x:c r="BY1908" s="226"/>
      <x:c r="BZ1908" s="226"/>
      <x:c r="CB1908" s="226"/>
    </x:row>
    <x:row r="1909" spans="1:80" x14ac:dyDescent="0.3">
      <x:c r="A1909" s="226"/>
      <x:c r="R1909" s="226"/>
      <x:c r="T1909" s="226"/>
      <x:c r="V1909" s="23"/>
      <x:c r="Y1909" s="222"/>
      <x:c r="AA1909" s="226"/>
      <x:c r="AB1909" s="222"/>
      <x:c r="AE1909" s="222"/>
      <x:c r="AF1909" s="222"/>
      <x:c r="AN1909" s="226"/>
      <x:c r="AO1909" s="226"/>
      <x:c r="AP1909" s="226"/>
      <x:c r="AS1909" s="23"/>
      <x:c r="AV1909" s="23"/>
      <x:c r="BF1909" s="226"/>
      <x:c r="BL1909" s="226"/>
      <x:c r="BM1909" s="226"/>
      <x:c r="BP1909" s="222"/>
      <x:c r="BW1909" s="226"/>
      <x:c r="BX1909" s="226"/>
      <x:c r="BY1909" s="226"/>
      <x:c r="BZ1909" s="226"/>
      <x:c r="CB1909" s="226"/>
    </x:row>
    <x:row r="1910" spans="1:80" x14ac:dyDescent="0.3">
      <x:c r="A1910" s="226"/>
      <x:c r="R1910" s="226"/>
      <x:c r="T1910" s="226"/>
      <x:c r="V1910" s="23"/>
      <x:c r="Y1910" s="222"/>
      <x:c r="AA1910" s="226"/>
      <x:c r="AB1910" s="222"/>
      <x:c r="AE1910" s="222"/>
      <x:c r="AF1910" s="222"/>
      <x:c r="AN1910" s="226"/>
      <x:c r="AO1910" s="226"/>
      <x:c r="AP1910" s="226"/>
      <x:c r="AS1910" s="23"/>
      <x:c r="AV1910" s="23"/>
      <x:c r="BF1910" s="226"/>
      <x:c r="BL1910" s="226"/>
      <x:c r="BM1910" s="226"/>
      <x:c r="BP1910" s="222"/>
      <x:c r="BW1910" s="226"/>
      <x:c r="BX1910" s="226"/>
      <x:c r="BY1910" s="226"/>
      <x:c r="BZ1910" s="226"/>
      <x:c r="CB1910" s="226"/>
    </x:row>
    <x:row r="1911" spans="1:80" x14ac:dyDescent="0.3">
      <x:c r="A1911" s="226"/>
      <x:c r="R1911" s="226"/>
      <x:c r="T1911" s="226"/>
      <x:c r="V1911" s="23"/>
      <x:c r="Y1911" s="222"/>
      <x:c r="AA1911" s="226"/>
      <x:c r="AB1911" s="222"/>
      <x:c r="AE1911" s="222"/>
      <x:c r="AF1911" s="222"/>
      <x:c r="AN1911" s="226"/>
      <x:c r="AO1911" s="226"/>
      <x:c r="AP1911" s="226"/>
      <x:c r="AS1911" s="23"/>
      <x:c r="AV1911" s="23"/>
      <x:c r="BF1911" s="226"/>
      <x:c r="BK1911" s="23"/>
      <x:c r="BL1911" s="226"/>
      <x:c r="BM1911" s="226"/>
      <x:c r="BP1911" s="222"/>
      <x:c r="BW1911" s="226"/>
      <x:c r="BX1911" s="226"/>
      <x:c r="BY1911" s="226"/>
      <x:c r="BZ1911" s="226"/>
      <x:c r="CB1911" s="226"/>
    </x:row>
    <x:row r="1912" spans="1:80" x14ac:dyDescent="0.3">
      <x:c r="A1912" s="226"/>
      <x:c r="R1912" s="226"/>
      <x:c r="T1912" s="226"/>
      <x:c r="V1912" s="23"/>
      <x:c r="Y1912" s="222"/>
      <x:c r="AA1912" s="226"/>
      <x:c r="AB1912" s="222"/>
      <x:c r="AE1912" s="222"/>
      <x:c r="AF1912" s="222"/>
      <x:c r="AN1912" s="226"/>
      <x:c r="AO1912" s="226"/>
      <x:c r="AS1912" s="23"/>
      <x:c r="AV1912" s="23"/>
      <x:c r="BF1912" s="226"/>
      <x:c r="BL1912" s="226"/>
      <x:c r="BM1912" s="226"/>
      <x:c r="BP1912" s="222"/>
      <x:c r="BW1912" s="226"/>
      <x:c r="BX1912" s="226"/>
      <x:c r="BY1912" s="226"/>
      <x:c r="BZ1912" s="226"/>
      <x:c r="CB1912" s="226"/>
    </x:row>
    <x:row r="1913" spans="1:80" x14ac:dyDescent="0.3">
      <x:c r="A1913" s="226"/>
      <x:c r="R1913" s="226"/>
      <x:c r="T1913" s="226"/>
      <x:c r="V1913" s="23"/>
      <x:c r="W1913" s="23"/>
      <x:c r="Y1913" s="222"/>
      <x:c r="AA1913" s="226"/>
      <x:c r="AB1913" s="222"/>
      <x:c r="AE1913" s="222"/>
      <x:c r="AF1913" s="226"/>
      <x:c r="AN1913" s="226"/>
      <x:c r="AO1913" s="226"/>
      <x:c r="AP1913" s="226"/>
      <x:c r="AS1913" s="23"/>
      <x:c r="AV1913" s="23"/>
      <x:c r="BF1913" s="226"/>
      <x:c r="BL1913" s="226"/>
      <x:c r="BM1913" s="226"/>
      <x:c r="BP1913" s="226"/>
      <x:c r="BW1913" s="226"/>
      <x:c r="BX1913" s="226"/>
      <x:c r="BY1913" s="226"/>
      <x:c r="BZ1913" s="226"/>
      <x:c r="CB1913" s="226"/>
    </x:row>
    <x:row r="1914" spans="1:80" x14ac:dyDescent="0.3">
      <x:c r="A1914" s="226"/>
      <x:c r="R1914" s="226"/>
      <x:c r="T1914" s="226"/>
      <x:c r="V1914" s="23"/>
      <x:c r="Y1914" s="222"/>
      <x:c r="AA1914" s="226"/>
      <x:c r="AB1914" s="222"/>
      <x:c r="AE1914" s="222"/>
      <x:c r="AF1914" s="222"/>
      <x:c r="AN1914" s="226"/>
      <x:c r="AO1914" s="226"/>
      <x:c r="AS1914" s="23"/>
      <x:c r="AV1914" s="23"/>
      <x:c r="BF1914" s="226"/>
      <x:c r="BL1914" s="226"/>
      <x:c r="BM1914" s="226"/>
      <x:c r="BP1914" s="222"/>
      <x:c r="BW1914" s="226"/>
      <x:c r="BX1914" s="226"/>
      <x:c r="BY1914" s="226"/>
      <x:c r="BZ1914" s="226"/>
      <x:c r="CB1914" s="226"/>
    </x:row>
    <x:row r="1915" spans="1:80" x14ac:dyDescent="0.3">
      <x:c r="A1915" s="226"/>
      <x:c r="R1915" s="226"/>
      <x:c r="T1915" s="226"/>
      <x:c r="V1915" s="23"/>
      <x:c r="Y1915" s="222"/>
      <x:c r="AA1915" s="226"/>
      <x:c r="AB1915" s="222"/>
      <x:c r="AE1915" s="222"/>
      <x:c r="AF1915" s="222"/>
      <x:c r="AO1915" s="226"/>
      <x:c r="AP1915" s="226"/>
      <x:c r="AS1915" s="23"/>
      <x:c r="AV1915" s="23"/>
      <x:c r="BF1915" s="226"/>
      <x:c r="BL1915" s="226"/>
      <x:c r="BM1915" s="226"/>
      <x:c r="BP1915" s="222"/>
      <x:c r="BW1915" s="226"/>
      <x:c r="BX1915" s="226"/>
      <x:c r="BY1915" s="226"/>
      <x:c r="BZ1915" s="226"/>
      <x:c r="CB1915" s="226"/>
    </x:row>
    <x:row r="1916" spans="1:80" x14ac:dyDescent="0.3">
      <x:c r="A1916" s="226"/>
      <x:c r="R1916" s="226"/>
      <x:c r="T1916" s="226"/>
      <x:c r="V1916" s="23"/>
      <x:c r="Y1916" s="222"/>
      <x:c r="AA1916" s="226"/>
      <x:c r="AB1916" s="222"/>
      <x:c r="AE1916" s="222"/>
      <x:c r="AF1916" s="222"/>
      <x:c r="AO1916" s="226"/>
      <x:c r="AS1916" s="23"/>
      <x:c r="AV1916" s="23"/>
      <x:c r="BF1916" s="226"/>
      <x:c r="BL1916" s="226"/>
      <x:c r="BM1916" s="226"/>
      <x:c r="BP1916" s="222"/>
      <x:c r="BW1916" s="226"/>
      <x:c r="BX1916" s="226"/>
      <x:c r="BY1916" s="226"/>
      <x:c r="BZ1916" s="226"/>
      <x:c r="CB1916" s="226"/>
    </x:row>
    <x:row r="1917" spans="1:80" x14ac:dyDescent="0.3">
      <x:c r="A1917" s="226"/>
      <x:c r="R1917" s="226"/>
      <x:c r="T1917" s="226"/>
      <x:c r="V1917" s="23"/>
      <x:c r="Y1917" s="222"/>
      <x:c r="AA1917" s="226"/>
      <x:c r="AB1917" s="222"/>
      <x:c r="AE1917" s="222"/>
      <x:c r="AF1917" s="222"/>
      <x:c r="AN1917" s="226"/>
      <x:c r="AO1917" s="226"/>
      <x:c r="AS1917" s="23"/>
      <x:c r="AV1917" s="23"/>
      <x:c r="BF1917" s="226"/>
      <x:c r="BL1917" s="226"/>
      <x:c r="BM1917" s="226"/>
      <x:c r="BP1917" s="222"/>
      <x:c r="BW1917" s="226"/>
      <x:c r="BX1917" s="226"/>
      <x:c r="BY1917" s="226"/>
      <x:c r="BZ1917" s="226"/>
      <x:c r="CB1917" s="226"/>
    </x:row>
    <x:row r="1918" spans="1:80" x14ac:dyDescent="0.3">
      <x:c r="A1918" s="226"/>
      <x:c r="R1918" s="226"/>
      <x:c r="T1918" s="226"/>
      <x:c r="V1918" s="23"/>
      <x:c r="Y1918" s="222"/>
      <x:c r="AA1918" s="226"/>
      <x:c r="AB1918" s="222"/>
      <x:c r="AE1918" s="226"/>
      <x:c r="AF1918" s="226"/>
      <x:c r="AN1918" s="226"/>
      <x:c r="AO1918" s="226"/>
      <x:c r="AS1918" s="23"/>
      <x:c r="AV1918" s="23"/>
      <x:c r="BF1918" s="226"/>
      <x:c r="BL1918" s="226"/>
      <x:c r="BM1918" s="226"/>
      <x:c r="BP1918" s="226"/>
      <x:c r="BW1918" s="226"/>
      <x:c r="BX1918" s="226"/>
      <x:c r="BY1918" s="226"/>
      <x:c r="BZ1918" s="226"/>
      <x:c r="CB1918" s="226"/>
    </x:row>
    <x:row r="1919" spans="1:80" x14ac:dyDescent="0.3">
      <x:c r="A1919" s="226"/>
      <x:c r="R1919" s="226"/>
      <x:c r="T1919" s="226"/>
      <x:c r="V1919" s="23"/>
      <x:c r="Y1919" s="222"/>
      <x:c r="AA1919" s="226"/>
      <x:c r="AB1919" s="222"/>
      <x:c r="AE1919" s="226"/>
      <x:c r="AF1919" s="226"/>
      <x:c r="AO1919" s="226"/>
      <x:c r="AS1919" s="23"/>
      <x:c r="AV1919" s="23"/>
      <x:c r="BF1919" s="226"/>
      <x:c r="BL1919" s="226"/>
      <x:c r="BM1919" s="226"/>
      <x:c r="BP1919" s="226"/>
      <x:c r="BW1919" s="226"/>
      <x:c r="BX1919" s="226"/>
      <x:c r="BY1919" s="226"/>
      <x:c r="BZ1919" s="226"/>
      <x:c r="CB1919" s="226"/>
    </x:row>
    <x:row r="1920" spans="1:80" x14ac:dyDescent="0.3">
      <x:c r="A1920" s="226"/>
      <x:c r="R1920" s="226"/>
      <x:c r="T1920" s="226"/>
      <x:c r="V1920" s="23"/>
      <x:c r="Y1920" s="222"/>
      <x:c r="AA1920" s="226"/>
      <x:c r="AB1920" s="222"/>
      <x:c r="AE1920" s="222"/>
      <x:c r="AF1920" s="226"/>
      <x:c r="AN1920" s="226"/>
      <x:c r="AO1920" s="226"/>
      <x:c r="AP1920" s="226"/>
      <x:c r="AS1920" s="23"/>
      <x:c r="AV1920" s="23"/>
      <x:c r="BF1920" s="226"/>
      <x:c r="BL1920" s="226"/>
      <x:c r="BM1920" s="226"/>
      <x:c r="BP1920" s="226"/>
      <x:c r="BW1920" s="226"/>
      <x:c r="BX1920" s="226"/>
      <x:c r="BY1920" s="226"/>
      <x:c r="BZ1920" s="226"/>
      <x:c r="CB1920" s="226"/>
    </x:row>
    <x:row r="1921" spans="1:80" x14ac:dyDescent="0.3">
      <x:c r="A1921" s="226"/>
      <x:c r="R1921" s="226"/>
      <x:c r="T1921" s="226"/>
      <x:c r="V1921" s="23"/>
      <x:c r="Y1921" s="222"/>
      <x:c r="AA1921" s="226"/>
      <x:c r="AB1921" s="222"/>
      <x:c r="AE1921" s="222"/>
      <x:c r="AF1921" s="222"/>
      <x:c r="AO1921" s="226"/>
      <x:c r="AS1921" s="23"/>
      <x:c r="AV1921" s="23"/>
      <x:c r="BF1921" s="226"/>
      <x:c r="BL1921" s="226"/>
      <x:c r="BM1921" s="226"/>
      <x:c r="BP1921" s="222"/>
      <x:c r="BW1921" s="226"/>
      <x:c r="BX1921" s="226"/>
      <x:c r="BY1921" s="226"/>
      <x:c r="BZ1921" s="226"/>
      <x:c r="CB1921" s="226"/>
    </x:row>
    <x:row r="1922" spans="1:80" x14ac:dyDescent="0.3">
      <x:c r="A1922" s="226"/>
      <x:c r="R1922" s="226"/>
      <x:c r="T1922" s="226"/>
      <x:c r="V1922" s="23"/>
      <x:c r="Y1922" s="222"/>
      <x:c r="AA1922" s="226"/>
      <x:c r="AB1922" s="222"/>
      <x:c r="AE1922" s="222"/>
      <x:c r="AF1922" s="222"/>
      <x:c r="AS1922" s="23"/>
      <x:c r="AV1922" s="23"/>
      <x:c r="BF1922" s="226"/>
      <x:c r="BL1922" s="226"/>
      <x:c r="BM1922" s="226"/>
      <x:c r="BP1922" s="222"/>
      <x:c r="BW1922" s="226"/>
      <x:c r="BX1922" s="226"/>
      <x:c r="BY1922" s="226"/>
      <x:c r="BZ1922" s="226"/>
      <x:c r="CB1922" s="226"/>
    </x:row>
    <x:row r="1923" spans="1:80" x14ac:dyDescent="0.3">
      <x:c r="A1923" s="226"/>
      <x:c r="R1923" s="226"/>
      <x:c r="T1923" s="226"/>
      <x:c r="V1923" s="23"/>
      <x:c r="Y1923" s="222"/>
      <x:c r="AA1923" s="226"/>
      <x:c r="AB1923" s="222"/>
      <x:c r="AE1923" s="222"/>
      <x:c r="AF1923" s="222"/>
      <x:c r="AS1923" s="23"/>
      <x:c r="AV1923" s="23"/>
      <x:c r="BF1923" s="226"/>
      <x:c r="BL1923" s="226"/>
      <x:c r="BM1923" s="226"/>
      <x:c r="BP1923" s="222"/>
      <x:c r="BW1923" s="226"/>
      <x:c r="BX1923" s="226"/>
      <x:c r="BY1923" s="226"/>
      <x:c r="BZ1923" s="226"/>
      <x:c r="CB1923" s="226"/>
    </x:row>
    <x:row r="1924" spans="1:80" x14ac:dyDescent="0.3">
      <x:c r="A1924" s="226"/>
      <x:c r="R1924" s="226"/>
      <x:c r="T1924" s="226"/>
      <x:c r="V1924" s="23"/>
      <x:c r="Y1924" s="222"/>
      <x:c r="AA1924" s="226"/>
      <x:c r="AB1924" s="222"/>
      <x:c r="AE1924" s="222"/>
      <x:c r="AF1924" s="226"/>
      <x:c r="AO1924" s="226"/>
      <x:c r="AS1924" s="23"/>
      <x:c r="AV1924" s="23"/>
      <x:c r="BF1924" s="226"/>
      <x:c r="BL1924" s="226"/>
      <x:c r="BM1924" s="226"/>
      <x:c r="BP1924" s="226"/>
      <x:c r="BW1924" s="226"/>
      <x:c r="BX1924" s="226"/>
      <x:c r="BY1924" s="226"/>
      <x:c r="BZ1924" s="226"/>
      <x:c r="CB1924" s="226"/>
    </x:row>
    <x:row r="1925" spans="1:80" x14ac:dyDescent="0.3">
      <x:c r="A1925" s="226"/>
      <x:c r="R1925" s="226"/>
      <x:c r="T1925" s="226"/>
      <x:c r="V1925" s="23"/>
      <x:c r="Y1925" s="222"/>
      <x:c r="AA1925" s="226"/>
      <x:c r="AB1925" s="222"/>
      <x:c r="AE1925" s="222"/>
      <x:c r="AF1925" s="222"/>
      <x:c r="AO1925" s="226"/>
      <x:c r="AS1925" s="23"/>
      <x:c r="AV1925" s="23"/>
      <x:c r="BF1925" s="226"/>
      <x:c r="BL1925" s="226"/>
      <x:c r="BM1925" s="226"/>
      <x:c r="BP1925" s="222"/>
      <x:c r="BW1925" s="226"/>
      <x:c r="BX1925" s="226"/>
      <x:c r="BY1925" s="226"/>
      <x:c r="BZ1925" s="226"/>
      <x:c r="CB1925" s="226"/>
    </x:row>
    <x:row r="1926" spans="1:80" x14ac:dyDescent="0.3">
      <x:c r="A1926" s="226"/>
      <x:c r="R1926" s="226"/>
      <x:c r="T1926" s="226"/>
      <x:c r="V1926" s="23"/>
      <x:c r="Y1926" s="222"/>
      <x:c r="AA1926" s="226"/>
      <x:c r="AB1926" s="222"/>
      <x:c r="AE1926" s="222"/>
      <x:c r="AF1926" s="222"/>
      <x:c r="AS1926" s="23"/>
      <x:c r="AV1926" s="23"/>
      <x:c r="BF1926" s="226"/>
      <x:c r="BL1926" s="226"/>
      <x:c r="BM1926" s="226"/>
      <x:c r="BP1926" s="222"/>
      <x:c r="BW1926" s="226"/>
      <x:c r="BX1926" s="226"/>
      <x:c r="BY1926" s="226"/>
      <x:c r="BZ1926" s="226"/>
      <x:c r="CB1926" s="226"/>
    </x:row>
    <x:row r="1927" spans="1:80" x14ac:dyDescent="0.3">
      <x:c r="A1927" s="226"/>
      <x:c r="R1927" s="226"/>
      <x:c r="T1927" s="226"/>
      <x:c r="V1927" s="23"/>
      <x:c r="Y1927" s="222"/>
      <x:c r="AA1927" s="226"/>
      <x:c r="AB1927" s="222"/>
      <x:c r="AE1927" s="222"/>
      <x:c r="AF1927" s="222"/>
      <x:c r="AO1927" s="226"/>
      <x:c r="AS1927" s="23"/>
      <x:c r="AV1927" s="23"/>
      <x:c r="BF1927" s="226"/>
      <x:c r="BL1927" s="226"/>
      <x:c r="BM1927" s="226"/>
      <x:c r="BP1927" s="222"/>
      <x:c r="BW1927" s="226"/>
      <x:c r="BX1927" s="226"/>
      <x:c r="BY1927" s="226"/>
      <x:c r="BZ1927" s="226"/>
      <x:c r="CB1927" s="226"/>
    </x:row>
    <x:row r="1928" spans="1:80" x14ac:dyDescent="0.3">
      <x:c r="A1928" s="226"/>
      <x:c r="R1928" s="226"/>
      <x:c r="T1928" s="226"/>
      <x:c r="V1928" s="23"/>
      <x:c r="Y1928" s="222"/>
      <x:c r="AA1928" s="226"/>
      <x:c r="AB1928" s="222"/>
      <x:c r="AE1928" s="222"/>
      <x:c r="AF1928" s="222"/>
      <x:c r="AO1928" s="226"/>
      <x:c r="AS1928" s="23"/>
      <x:c r="AV1928" s="23"/>
      <x:c r="BF1928" s="226"/>
      <x:c r="BL1928" s="226"/>
      <x:c r="BM1928" s="226"/>
      <x:c r="BP1928" s="222"/>
      <x:c r="BW1928" s="226"/>
      <x:c r="BX1928" s="226"/>
      <x:c r="BY1928" s="226"/>
      <x:c r="BZ1928" s="226"/>
      <x:c r="CB1928" s="226"/>
    </x:row>
    <x:row r="1929" spans="1:80" x14ac:dyDescent="0.3">
      <x:c r="A1929" s="226"/>
      <x:c r="R1929" s="226"/>
      <x:c r="T1929" s="226"/>
      <x:c r="V1929" s="23"/>
      <x:c r="Y1929" s="222"/>
      <x:c r="AA1929" s="226"/>
      <x:c r="AB1929" s="222"/>
      <x:c r="AE1929" s="222"/>
      <x:c r="AF1929" s="222"/>
      <x:c r="AO1929" s="226"/>
      <x:c r="AS1929" s="23"/>
      <x:c r="AV1929" s="23"/>
      <x:c r="BF1929" s="226"/>
      <x:c r="BL1929" s="226"/>
      <x:c r="BM1929" s="226"/>
      <x:c r="BP1929" s="222"/>
      <x:c r="BW1929" s="226"/>
      <x:c r="BX1929" s="226"/>
      <x:c r="BY1929" s="226"/>
      <x:c r="BZ1929" s="226"/>
      <x:c r="CB1929" s="226"/>
    </x:row>
    <x:row r="1930" spans="1:80" x14ac:dyDescent="0.3">
      <x:c r="A1930" s="226"/>
      <x:c r="R1930" s="226"/>
      <x:c r="T1930" s="226"/>
      <x:c r="V1930" s="23"/>
      <x:c r="Y1930" s="222"/>
      <x:c r="AA1930" s="226"/>
      <x:c r="AB1930" s="222"/>
      <x:c r="AE1930" s="222"/>
      <x:c r="AF1930" s="222"/>
      <x:c r="AO1930" s="226"/>
      <x:c r="AS1930" s="23"/>
      <x:c r="AV1930" s="23"/>
      <x:c r="BF1930" s="226"/>
      <x:c r="BL1930" s="226"/>
      <x:c r="BM1930" s="226"/>
      <x:c r="BP1930" s="222"/>
      <x:c r="BW1930" s="226"/>
      <x:c r="BX1930" s="226"/>
      <x:c r="BY1930" s="226"/>
      <x:c r="BZ1930" s="226"/>
      <x:c r="CB1930" s="226"/>
    </x:row>
    <x:row r="1931" spans="1:80" x14ac:dyDescent="0.3">
      <x:c r="A1931" s="226"/>
      <x:c r="R1931" s="226"/>
      <x:c r="T1931" s="226"/>
      <x:c r="V1931" s="23"/>
      <x:c r="Y1931" s="222"/>
      <x:c r="AA1931" s="226"/>
      <x:c r="AB1931" s="222"/>
      <x:c r="AE1931" s="222"/>
      <x:c r="AF1931" s="222"/>
      <x:c r="AO1931" s="226"/>
      <x:c r="AS1931" s="23"/>
      <x:c r="AV1931" s="23"/>
      <x:c r="BF1931" s="226"/>
      <x:c r="BL1931" s="226"/>
      <x:c r="BM1931" s="226"/>
      <x:c r="BP1931" s="222"/>
      <x:c r="BW1931" s="226"/>
      <x:c r="BX1931" s="226"/>
      <x:c r="BY1931" s="226"/>
      <x:c r="BZ1931" s="226"/>
      <x:c r="CB1931" s="226"/>
    </x:row>
    <x:row r="1932" spans="1:80" x14ac:dyDescent="0.3">
      <x:c r="A1932" s="226"/>
      <x:c r="R1932" s="226"/>
      <x:c r="T1932" s="226"/>
      <x:c r="V1932" s="23"/>
      <x:c r="Y1932" s="222"/>
      <x:c r="AA1932" s="226"/>
      <x:c r="AB1932" s="222"/>
      <x:c r="AE1932" s="226"/>
      <x:c r="AF1932" s="226"/>
      <x:c r="AN1932" s="226"/>
      <x:c r="AO1932" s="226"/>
      <x:c r="AS1932" s="23"/>
      <x:c r="AV1932" s="23"/>
      <x:c r="BF1932" s="226"/>
      <x:c r="BL1932" s="226"/>
      <x:c r="BM1932" s="226"/>
      <x:c r="BP1932" s="226"/>
      <x:c r="BW1932" s="226"/>
      <x:c r="BX1932" s="226"/>
      <x:c r="BY1932" s="226"/>
      <x:c r="BZ1932" s="226"/>
      <x:c r="CB1932" s="226"/>
    </x:row>
    <x:row r="1933" spans="1:80" x14ac:dyDescent="0.3">
      <x:c r="A1933" s="226"/>
      <x:c r="R1933" s="226"/>
      <x:c r="T1933" s="226"/>
      <x:c r="V1933" s="23"/>
      <x:c r="Y1933" s="222"/>
      <x:c r="AA1933" s="226"/>
      <x:c r="AB1933" s="222"/>
      <x:c r="AE1933" s="226"/>
      <x:c r="AF1933" s="226"/>
      <x:c r="AO1933" s="226"/>
      <x:c r="AS1933" s="23"/>
      <x:c r="AV1933" s="23"/>
      <x:c r="BF1933" s="226"/>
      <x:c r="BL1933" s="226"/>
      <x:c r="BM1933" s="226"/>
      <x:c r="BP1933" s="226"/>
      <x:c r="BW1933" s="226"/>
      <x:c r="BX1933" s="226"/>
      <x:c r="BY1933" s="226"/>
      <x:c r="BZ1933" s="226"/>
      <x:c r="CB1933" s="226"/>
    </x:row>
    <x:row r="1934" spans="1:80" x14ac:dyDescent="0.3">
      <x:c r="A1934" s="226"/>
      <x:c r="R1934" s="226"/>
      <x:c r="T1934" s="226"/>
      <x:c r="V1934" s="23"/>
      <x:c r="Y1934" s="222"/>
      <x:c r="AA1934" s="226"/>
      <x:c r="AB1934" s="222"/>
      <x:c r="AE1934" s="226"/>
      <x:c r="AF1934" s="226"/>
      <x:c r="AO1934" s="226"/>
      <x:c r="AS1934" s="23"/>
      <x:c r="AV1934" s="23"/>
      <x:c r="BF1934" s="226"/>
      <x:c r="BL1934" s="226"/>
      <x:c r="BM1934" s="226"/>
      <x:c r="BP1934" s="226"/>
      <x:c r="BW1934" s="226"/>
      <x:c r="BX1934" s="226"/>
      <x:c r="BY1934" s="226"/>
      <x:c r="BZ1934" s="226"/>
      <x:c r="CB1934" s="226"/>
    </x:row>
    <x:row r="1935" spans="1:80" x14ac:dyDescent="0.3">
      <x:c r="A1935" s="226"/>
      <x:c r="R1935" s="226"/>
      <x:c r="T1935" s="226"/>
      <x:c r="V1935" s="23"/>
      <x:c r="Y1935" s="222"/>
      <x:c r="AA1935" s="226"/>
      <x:c r="AB1935" s="222"/>
      <x:c r="AE1935" s="226"/>
      <x:c r="AF1935" s="226"/>
      <x:c r="AO1935" s="226"/>
      <x:c r="AS1935" s="23"/>
      <x:c r="AV1935" s="23"/>
      <x:c r="BF1935" s="226"/>
      <x:c r="BL1935" s="226"/>
      <x:c r="BM1935" s="226"/>
      <x:c r="BP1935" s="226"/>
      <x:c r="BW1935" s="226"/>
      <x:c r="BX1935" s="226"/>
      <x:c r="BY1935" s="226"/>
      <x:c r="BZ1935" s="226"/>
      <x:c r="CB1935" s="226"/>
    </x:row>
    <x:row r="1936" spans="1:80" x14ac:dyDescent="0.3">
      <x:c r="A1936" s="226"/>
      <x:c r="R1936" s="226"/>
      <x:c r="T1936" s="226"/>
      <x:c r="V1936" s="23"/>
      <x:c r="Y1936" s="222"/>
      <x:c r="AA1936" s="226"/>
      <x:c r="AB1936" s="222"/>
      <x:c r="AE1936" s="226"/>
      <x:c r="AF1936" s="226"/>
      <x:c r="AO1936" s="226"/>
      <x:c r="AS1936" s="23"/>
      <x:c r="AV1936" s="23"/>
      <x:c r="BF1936" s="226"/>
      <x:c r="BL1936" s="226"/>
      <x:c r="BM1936" s="226"/>
      <x:c r="BP1936" s="226"/>
      <x:c r="BW1936" s="226"/>
      <x:c r="BX1936" s="226"/>
      <x:c r="BY1936" s="226"/>
      <x:c r="BZ1936" s="226"/>
      <x:c r="CB1936" s="226"/>
    </x:row>
    <x:row r="1937" spans="1:80" x14ac:dyDescent="0.3">
      <x:c r="A1937" s="226"/>
      <x:c r="R1937" s="226"/>
      <x:c r="T1937" s="226"/>
      <x:c r="V1937" s="23"/>
      <x:c r="Y1937" s="222"/>
      <x:c r="AA1937" s="226"/>
      <x:c r="AB1937" s="222"/>
      <x:c r="AE1937" s="226"/>
      <x:c r="AF1937" s="226"/>
      <x:c r="AO1937" s="226"/>
      <x:c r="AS1937" s="23"/>
      <x:c r="AV1937" s="23"/>
      <x:c r="BF1937" s="226"/>
      <x:c r="BL1937" s="226"/>
      <x:c r="BM1937" s="226"/>
      <x:c r="BP1937" s="226"/>
      <x:c r="BW1937" s="226"/>
      <x:c r="BX1937" s="226"/>
      <x:c r="BY1937" s="226"/>
      <x:c r="BZ1937" s="226"/>
      <x:c r="CB1937" s="226"/>
    </x:row>
    <x:row r="1938" spans="1:80" x14ac:dyDescent="0.3">
      <x:c r="A1938" s="226"/>
      <x:c r="R1938" s="226"/>
      <x:c r="T1938" s="226"/>
      <x:c r="V1938" s="23"/>
      <x:c r="Y1938" s="222"/>
      <x:c r="AA1938" s="226"/>
      <x:c r="AB1938" s="222"/>
      <x:c r="AE1938" s="226"/>
      <x:c r="AF1938" s="226"/>
      <x:c r="AN1938" s="226"/>
      <x:c r="AO1938" s="226"/>
      <x:c r="AP1938" s="226"/>
      <x:c r="AS1938" s="23"/>
      <x:c r="AV1938" s="23"/>
      <x:c r="BF1938" s="226"/>
      <x:c r="BL1938" s="226"/>
      <x:c r="BM1938" s="226"/>
      <x:c r="BP1938" s="226"/>
      <x:c r="BW1938" s="226"/>
      <x:c r="BX1938" s="226"/>
      <x:c r="BY1938" s="226"/>
      <x:c r="BZ1938" s="226"/>
      <x:c r="CB1938" s="226"/>
    </x:row>
    <x:row r="1939" spans="1:80" x14ac:dyDescent="0.3">
      <x:c r="A1939" s="226"/>
      <x:c r="R1939" s="226"/>
      <x:c r="T1939" s="226"/>
      <x:c r="V1939" s="23"/>
      <x:c r="Y1939" s="222"/>
      <x:c r="AA1939" s="226"/>
      <x:c r="AB1939" s="222"/>
      <x:c r="AE1939" s="226"/>
      <x:c r="AF1939" s="226"/>
      <x:c r="AO1939" s="226"/>
      <x:c r="AS1939" s="23"/>
      <x:c r="AV1939" s="23"/>
      <x:c r="BF1939" s="226"/>
      <x:c r="BL1939" s="226"/>
      <x:c r="BM1939" s="226"/>
      <x:c r="BP1939" s="226"/>
      <x:c r="BW1939" s="226"/>
      <x:c r="BX1939" s="226"/>
      <x:c r="BY1939" s="226"/>
      <x:c r="BZ1939" s="226"/>
      <x:c r="CB1939" s="226"/>
    </x:row>
    <x:row r="1940" spans="1:80" x14ac:dyDescent="0.3">
      <x:c r="A1940" s="226"/>
      <x:c r="R1940" s="226"/>
      <x:c r="T1940" s="226"/>
      <x:c r="V1940" s="23"/>
      <x:c r="Y1940" s="222"/>
      <x:c r="AA1940" s="226"/>
      <x:c r="AB1940" s="222"/>
      <x:c r="AE1940" s="226"/>
      <x:c r="AF1940" s="226"/>
      <x:c r="AO1940" s="226"/>
      <x:c r="AS1940" s="23"/>
      <x:c r="AV1940" s="23"/>
      <x:c r="BF1940" s="226"/>
      <x:c r="BL1940" s="226"/>
      <x:c r="BM1940" s="226"/>
      <x:c r="BP1940" s="226"/>
      <x:c r="BW1940" s="226"/>
      <x:c r="BX1940" s="226"/>
      <x:c r="BY1940" s="226"/>
      <x:c r="BZ1940" s="226"/>
      <x:c r="CB1940" s="226"/>
    </x:row>
    <x:row r="1941" spans="1:80" x14ac:dyDescent="0.3">
      <x:c r="A1941" s="226"/>
      <x:c r="R1941" s="226"/>
      <x:c r="T1941" s="226"/>
      <x:c r="V1941" s="23"/>
      <x:c r="Y1941" s="222"/>
      <x:c r="AA1941" s="226"/>
      <x:c r="AB1941" s="222"/>
      <x:c r="AE1941" s="222"/>
      <x:c r="AF1941" s="222"/>
      <x:c r="AN1941" s="226"/>
      <x:c r="AO1941" s="226"/>
      <x:c r="AP1941" s="226"/>
      <x:c r="AS1941" s="23"/>
      <x:c r="AV1941" s="23"/>
      <x:c r="BF1941" s="226"/>
      <x:c r="BL1941" s="226"/>
      <x:c r="BM1941" s="226"/>
      <x:c r="BP1941" s="222"/>
      <x:c r="BW1941" s="226"/>
      <x:c r="BX1941" s="226"/>
      <x:c r="BY1941" s="226"/>
      <x:c r="BZ1941" s="226"/>
      <x:c r="CB1941" s="226"/>
    </x:row>
    <x:row r="1942" spans="1:80" x14ac:dyDescent="0.3">
      <x:c r="A1942" s="226"/>
      <x:c r="R1942" s="226"/>
      <x:c r="T1942" s="226"/>
      <x:c r="V1942" s="23"/>
      <x:c r="Y1942" s="222"/>
      <x:c r="AA1942" s="226"/>
      <x:c r="AB1942" s="222"/>
      <x:c r="AE1942" s="226"/>
      <x:c r="AF1942" s="226"/>
      <x:c r="AN1942" s="226"/>
      <x:c r="AO1942" s="226"/>
      <x:c r="AP1942" s="226"/>
      <x:c r="AS1942" s="23"/>
      <x:c r="AV1942" s="23"/>
      <x:c r="BF1942" s="226"/>
      <x:c r="BL1942" s="226"/>
      <x:c r="BM1942" s="226"/>
      <x:c r="BP1942" s="226"/>
      <x:c r="BW1942" s="226"/>
      <x:c r="BX1942" s="226"/>
      <x:c r="BY1942" s="226"/>
      <x:c r="BZ1942" s="226"/>
      <x:c r="CB1942" s="226"/>
    </x:row>
    <x:row r="1943" spans="1:80" x14ac:dyDescent="0.3">
      <x:c r="A1943" s="226"/>
      <x:c r="R1943" s="226"/>
      <x:c r="T1943" s="226"/>
      <x:c r="V1943" s="23"/>
      <x:c r="Y1943" s="222"/>
      <x:c r="AA1943" s="226"/>
      <x:c r="AB1943" s="222"/>
      <x:c r="AE1943" s="226"/>
      <x:c r="AF1943" s="226"/>
      <x:c r="AN1943" s="226"/>
      <x:c r="AO1943" s="226"/>
      <x:c r="AP1943" s="226"/>
      <x:c r="AS1943" s="23"/>
      <x:c r="AV1943" s="23"/>
      <x:c r="BF1943" s="226"/>
      <x:c r="BL1943" s="226"/>
      <x:c r="BM1943" s="226"/>
      <x:c r="BP1943" s="226"/>
      <x:c r="BW1943" s="226"/>
      <x:c r="BX1943" s="226"/>
      <x:c r="BY1943" s="226"/>
      <x:c r="BZ1943" s="226"/>
      <x:c r="CB1943" s="226"/>
    </x:row>
    <x:row r="1944" spans="1:80" x14ac:dyDescent="0.3">
      <x:c r="A1944" s="226"/>
      <x:c r="R1944" s="226"/>
      <x:c r="T1944" s="226"/>
      <x:c r="V1944" s="23"/>
      <x:c r="Y1944" s="222"/>
      <x:c r="AA1944" s="226"/>
      <x:c r="AB1944" s="222"/>
      <x:c r="AE1944" s="226"/>
      <x:c r="AF1944" s="226"/>
      <x:c r="AN1944" s="226"/>
      <x:c r="AO1944" s="226"/>
      <x:c r="AP1944" s="226"/>
      <x:c r="AS1944" s="23"/>
      <x:c r="AV1944" s="23"/>
      <x:c r="BF1944" s="226"/>
      <x:c r="BL1944" s="226"/>
      <x:c r="BM1944" s="226"/>
      <x:c r="BP1944" s="226"/>
      <x:c r="BW1944" s="226"/>
      <x:c r="BX1944" s="226"/>
      <x:c r="BY1944" s="226"/>
      <x:c r="BZ1944" s="226"/>
      <x:c r="CB1944" s="226"/>
    </x:row>
    <x:row r="1945" spans="1:80" x14ac:dyDescent="0.3">
      <x:c r="A1945" s="226"/>
      <x:c r="R1945" s="226"/>
      <x:c r="T1945" s="226"/>
      <x:c r="V1945" s="23"/>
      <x:c r="Y1945" s="222"/>
      <x:c r="AA1945" s="226"/>
      <x:c r="AB1945" s="222"/>
      <x:c r="AE1945" s="226"/>
      <x:c r="AF1945" s="226"/>
      <x:c r="AN1945" s="226"/>
      <x:c r="AO1945" s="226"/>
      <x:c r="AP1945" s="226"/>
      <x:c r="AS1945" s="23"/>
      <x:c r="AV1945" s="23"/>
      <x:c r="BF1945" s="226"/>
      <x:c r="BL1945" s="226"/>
      <x:c r="BM1945" s="226"/>
      <x:c r="BP1945" s="226"/>
      <x:c r="BW1945" s="226"/>
      <x:c r="BX1945" s="226"/>
      <x:c r="BY1945" s="226"/>
      <x:c r="BZ1945" s="226"/>
      <x:c r="CB1945" s="226"/>
    </x:row>
    <x:row r="1946" spans="1:80" x14ac:dyDescent="0.3">
      <x:c r="A1946" s="226"/>
      <x:c r="R1946" s="226"/>
      <x:c r="T1946" s="226"/>
      <x:c r="V1946" s="23"/>
      <x:c r="Y1946" s="222"/>
      <x:c r="AA1946" s="226"/>
      <x:c r="AB1946" s="222"/>
      <x:c r="AE1946" s="226"/>
      <x:c r="AF1946" s="226"/>
      <x:c r="AN1946" s="226"/>
      <x:c r="AO1946" s="226"/>
      <x:c r="AP1946" s="226"/>
      <x:c r="AS1946" s="23"/>
      <x:c r="AV1946" s="23"/>
      <x:c r="BF1946" s="226"/>
      <x:c r="BL1946" s="226"/>
      <x:c r="BM1946" s="226"/>
      <x:c r="BP1946" s="226"/>
      <x:c r="BW1946" s="226"/>
      <x:c r="BX1946" s="226"/>
      <x:c r="BY1946" s="226"/>
      <x:c r="BZ1946" s="226"/>
      <x:c r="CB1946" s="226"/>
    </x:row>
    <x:row r="1947" spans="1:80" x14ac:dyDescent="0.3">
      <x:c r="A1947" s="226"/>
      <x:c r="R1947" s="226"/>
      <x:c r="T1947" s="226"/>
      <x:c r="V1947" s="23"/>
      <x:c r="Y1947" s="222"/>
      <x:c r="AA1947" s="226"/>
      <x:c r="AB1947" s="222"/>
      <x:c r="AE1947" s="226"/>
      <x:c r="AF1947" s="226"/>
      <x:c r="AN1947" s="226"/>
      <x:c r="AO1947" s="226"/>
      <x:c r="AP1947" s="226"/>
      <x:c r="AS1947" s="23"/>
      <x:c r="AV1947" s="23"/>
      <x:c r="BF1947" s="226"/>
      <x:c r="BL1947" s="226"/>
      <x:c r="BM1947" s="226"/>
      <x:c r="BP1947" s="226"/>
      <x:c r="BW1947" s="226"/>
      <x:c r="BX1947" s="226"/>
      <x:c r="BY1947" s="226"/>
      <x:c r="BZ1947" s="226"/>
      <x:c r="CB1947" s="226"/>
    </x:row>
    <x:row r="1948" spans="1:80" x14ac:dyDescent="0.3">
      <x:c r="A1948" s="226"/>
      <x:c r="R1948" s="226"/>
      <x:c r="T1948" s="226"/>
      <x:c r="V1948" s="23"/>
      <x:c r="Y1948" s="222"/>
      <x:c r="AA1948" s="226"/>
      <x:c r="AB1948" s="222"/>
      <x:c r="AE1948" s="222"/>
      <x:c r="AF1948" s="226"/>
      <x:c r="AN1948" s="226"/>
      <x:c r="AO1948" s="226"/>
      <x:c r="AP1948" s="226"/>
      <x:c r="AS1948" s="23"/>
      <x:c r="AV1948" s="23"/>
      <x:c r="BF1948" s="226"/>
      <x:c r="BL1948" s="226"/>
      <x:c r="BM1948" s="226"/>
      <x:c r="BP1948" s="226"/>
      <x:c r="BW1948" s="226"/>
      <x:c r="BX1948" s="226"/>
      <x:c r="BY1948" s="226"/>
      <x:c r="BZ1948" s="226"/>
      <x:c r="CB1948" s="226"/>
    </x:row>
    <x:row r="1949" spans="1:80" x14ac:dyDescent="0.3">
      <x:c r="A1949" s="226"/>
      <x:c r="R1949" s="226"/>
      <x:c r="T1949" s="226"/>
      <x:c r="V1949" s="23"/>
      <x:c r="Y1949" s="222"/>
      <x:c r="AA1949" s="226"/>
      <x:c r="AB1949" s="222"/>
      <x:c r="AE1949" s="222"/>
      <x:c r="AF1949" s="222"/>
      <x:c r="AN1949" s="226"/>
      <x:c r="AO1949" s="226"/>
      <x:c r="AP1949" s="226"/>
      <x:c r="AS1949" s="23"/>
      <x:c r="AV1949" s="23"/>
      <x:c r="BF1949" s="226"/>
      <x:c r="BL1949" s="226"/>
      <x:c r="BM1949" s="226"/>
      <x:c r="BP1949" s="222"/>
      <x:c r="BW1949" s="226"/>
      <x:c r="BX1949" s="226"/>
      <x:c r="BY1949" s="226"/>
      <x:c r="BZ1949" s="226"/>
      <x:c r="CB1949" s="226"/>
    </x:row>
    <x:row r="1950" spans="1:80" x14ac:dyDescent="0.3">
      <x:c r="A1950" s="226"/>
      <x:c r="R1950" s="226"/>
      <x:c r="T1950" s="226"/>
      <x:c r="V1950" s="23"/>
      <x:c r="Y1950" s="222"/>
      <x:c r="AA1950" s="226"/>
      <x:c r="AB1950" s="222"/>
      <x:c r="AE1950" s="226"/>
      <x:c r="AF1950" s="226"/>
      <x:c r="AO1950" s="226"/>
      <x:c r="AS1950" s="23"/>
      <x:c r="AV1950" s="23"/>
      <x:c r="BF1950" s="226"/>
      <x:c r="BL1950" s="226"/>
      <x:c r="BM1950" s="226"/>
      <x:c r="BP1950" s="226"/>
      <x:c r="BW1950" s="226"/>
      <x:c r="BX1950" s="226"/>
      <x:c r="BY1950" s="226"/>
      <x:c r="BZ1950" s="226"/>
      <x:c r="CB1950" s="226"/>
    </x:row>
    <x:row r="1951" spans="1:80" x14ac:dyDescent="0.3">
      <x:c r="A1951" s="226"/>
      <x:c r="R1951" s="226"/>
      <x:c r="T1951" s="226"/>
      <x:c r="V1951" s="23"/>
      <x:c r="Y1951" s="222"/>
      <x:c r="AA1951" s="226"/>
      <x:c r="AB1951" s="222"/>
      <x:c r="AE1951" s="226"/>
      <x:c r="AF1951" s="226"/>
      <x:c r="AN1951" s="226"/>
      <x:c r="AO1951" s="226"/>
      <x:c r="AP1951" s="226"/>
      <x:c r="AS1951" s="23"/>
      <x:c r="AV1951" s="23"/>
      <x:c r="BF1951" s="226"/>
      <x:c r="BL1951" s="226"/>
      <x:c r="BM1951" s="226"/>
      <x:c r="BP1951" s="226"/>
      <x:c r="BW1951" s="226"/>
      <x:c r="BX1951" s="226"/>
      <x:c r="BY1951" s="226"/>
      <x:c r="BZ1951" s="226"/>
      <x:c r="CB1951" s="226"/>
    </x:row>
    <x:row r="1952" spans="1:80" x14ac:dyDescent="0.3">
      <x:c r="A1952" s="226"/>
      <x:c r="R1952" s="226"/>
      <x:c r="T1952" s="226"/>
      <x:c r="V1952" s="23"/>
      <x:c r="Y1952" s="222"/>
      <x:c r="AA1952" s="226"/>
      <x:c r="AB1952" s="222"/>
      <x:c r="AE1952" s="226"/>
      <x:c r="AF1952" s="226"/>
      <x:c r="AN1952" s="226"/>
      <x:c r="AO1952" s="226"/>
      <x:c r="AP1952" s="226"/>
      <x:c r="AS1952" s="23"/>
      <x:c r="AV1952" s="23"/>
      <x:c r="BF1952" s="226"/>
      <x:c r="BL1952" s="226"/>
      <x:c r="BM1952" s="226"/>
      <x:c r="BP1952" s="226"/>
      <x:c r="BW1952" s="226"/>
      <x:c r="BX1952" s="226"/>
      <x:c r="BY1952" s="226"/>
      <x:c r="BZ1952" s="226"/>
      <x:c r="CB1952" s="226"/>
    </x:row>
    <x:row r="1953" spans="1:80" x14ac:dyDescent="0.3">
      <x:c r="A1953" s="226"/>
      <x:c r="R1953" s="226"/>
      <x:c r="T1953" s="226"/>
      <x:c r="V1953" s="23"/>
      <x:c r="Y1953" s="222"/>
      <x:c r="AA1953" s="226"/>
      <x:c r="AB1953" s="222"/>
      <x:c r="AE1953" s="226"/>
      <x:c r="AF1953" s="226"/>
      <x:c r="AN1953" s="226"/>
      <x:c r="AO1953" s="226"/>
      <x:c r="AP1953" s="226"/>
      <x:c r="AS1953" s="23"/>
      <x:c r="AV1953" s="23"/>
      <x:c r="BF1953" s="226"/>
      <x:c r="BL1953" s="226"/>
      <x:c r="BM1953" s="226"/>
      <x:c r="BP1953" s="226"/>
      <x:c r="BW1953" s="226"/>
      <x:c r="BX1953" s="226"/>
      <x:c r="BY1953" s="226"/>
      <x:c r="BZ1953" s="226"/>
      <x:c r="CB1953" s="226"/>
    </x:row>
    <x:row r="1954" spans="1:80" x14ac:dyDescent="0.3">
      <x:c r="A1954" s="226"/>
      <x:c r="R1954" s="226"/>
      <x:c r="T1954" s="226"/>
      <x:c r="V1954" s="23"/>
      <x:c r="Y1954" s="222"/>
      <x:c r="AA1954" s="226"/>
      <x:c r="AB1954" s="222"/>
      <x:c r="AE1954" s="226"/>
      <x:c r="AF1954" s="226"/>
      <x:c r="AO1954" s="226"/>
      <x:c r="AS1954" s="23"/>
      <x:c r="AV1954" s="23"/>
      <x:c r="BF1954" s="226"/>
      <x:c r="BL1954" s="226"/>
      <x:c r="BM1954" s="226"/>
      <x:c r="BP1954" s="226"/>
      <x:c r="BW1954" s="226"/>
      <x:c r="BX1954" s="226"/>
      <x:c r="BY1954" s="226"/>
      <x:c r="BZ1954" s="226"/>
      <x:c r="CB1954" s="226"/>
    </x:row>
    <x:row r="1955" spans="1:80" x14ac:dyDescent="0.3">
      <x:c r="A1955" s="226"/>
      <x:c r="R1955" s="226"/>
      <x:c r="T1955" s="226"/>
      <x:c r="V1955" s="23"/>
      <x:c r="Y1955" s="222"/>
      <x:c r="AA1955" s="226"/>
      <x:c r="AB1955" s="222"/>
      <x:c r="AE1955" s="226"/>
      <x:c r="AF1955" s="226"/>
      <x:c r="AN1955" s="226"/>
      <x:c r="AO1955" s="226"/>
      <x:c r="AS1955" s="23"/>
      <x:c r="AV1955" s="23"/>
      <x:c r="BF1955" s="226"/>
      <x:c r="BL1955" s="226"/>
      <x:c r="BM1955" s="226"/>
      <x:c r="BP1955" s="226"/>
      <x:c r="BW1955" s="226"/>
      <x:c r="BX1955" s="226"/>
      <x:c r="BY1955" s="226"/>
      <x:c r="BZ1955" s="226"/>
      <x:c r="CB1955" s="226"/>
    </x:row>
    <x:row r="1956" spans="1:80" x14ac:dyDescent="0.3">
      <x:c r="A1956" s="226"/>
      <x:c r="R1956" s="226"/>
      <x:c r="T1956" s="226"/>
      <x:c r="V1956" s="23"/>
      <x:c r="Y1956" s="222"/>
      <x:c r="AA1956" s="226"/>
      <x:c r="AB1956" s="222"/>
      <x:c r="AE1956" s="226"/>
      <x:c r="AF1956" s="226"/>
      <x:c r="AN1956" s="226"/>
      <x:c r="AO1956" s="226"/>
      <x:c r="AP1956" s="226"/>
      <x:c r="AS1956" s="23"/>
      <x:c r="AV1956" s="23"/>
      <x:c r="BF1956" s="226"/>
      <x:c r="BL1956" s="226"/>
      <x:c r="BM1956" s="226"/>
      <x:c r="BP1956" s="226"/>
      <x:c r="BW1956" s="226"/>
      <x:c r="BX1956" s="226"/>
      <x:c r="BY1956" s="226"/>
      <x:c r="BZ1956" s="226"/>
      <x:c r="CB1956" s="226"/>
    </x:row>
    <x:row r="1957" spans="1:80" x14ac:dyDescent="0.3">
      <x:c r="A1957" s="226"/>
      <x:c r="R1957" s="226"/>
      <x:c r="T1957" s="226"/>
      <x:c r="V1957" s="23"/>
      <x:c r="Y1957" s="222"/>
      <x:c r="AA1957" s="226"/>
      <x:c r="AB1957" s="222"/>
      <x:c r="AE1957" s="226"/>
      <x:c r="AF1957" s="226"/>
      <x:c r="AN1957" s="226"/>
      <x:c r="AO1957" s="226"/>
      <x:c r="AS1957" s="23"/>
      <x:c r="AV1957" s="23"/>
      <x:c r="BF1957" s="226"/>
      <x:c r="BL1957" s="226"/>
      <x:c r="BM1957" s="226"/>
      <x:c r="BP1957" s="226"/>
      <x:c r="BW1957" s="226"/>
      <x:c r="BX1957" s="226"/>
      <x:c r="BY1957" s="226"/>
      <x:c r="BZ1957" s="226"/>
      <x:c r="CB1957" s="226"/>
    </x:row>
    <x:row r="1958" spans="1:80" x14ac:dyDescent="0.3">
      <x:c r="A1958" s="226"/>
      <x:c r="R1958" s="226"/>
      <x:c r="T1958" s="226"/>
      <x:c r="V1958" s="23"/>
      <x:c r="Y1958" s="222"/>
      <x:c r="AA1958" s="226"/>
      <x:c r="AB1958" s="222"/>
      <x:c r="AE1958" s="226"/>
      <x:c r="AF1958" s="226"/>
      <x:c r="AN1958" s="226"/>
      <x:c r="AO1958" s="226"/>
      <x:c r="AS1958" s="23"/>
      <x:c r="AV1958" s="23"/>
      <x:c r="BF1958" s="226"/>
      <x:c r="BL1958" s="226"/>
      <x:c r="BM1958" s="226"/>
      <x:c r="BP1958" s="226"/>
      <x:c r="BW1958" s="226"/>
      <x:c r="BX1958" s="226"/>
      <x:c r="BY1958" s="226"/>
      <x:c r="BZ1958" s="226"/>
      <x:c r="CB1958" s="226"/>
    </x:row>
    <x:row r="1959" spans="1:80" x14ac:dyDescent="0.3">
      <x:c r="A1959" s="226"/>
      <x:c r="R1959" s="226"/>
      <x:c r="T1959" s="226"/>
      <x:c r="V1959" s="23"/>
      <x:c r="Y1959" s="222"/>
      <x:c r="AA1959" s="226"/>
      <x:c r="AB1959" s="222"/>
      <x:c r="AE1959" s="226"/>
      <x:c r="AF1959" s="226"/>
      <x:c r="AN1959" s="226"/>
      <x:c r="AO1959" s="226"/>
      <x:c r="AP1959" s="226"/>
      <x:c r="AS1959" s="23"/>
      <x:c r="AV1959" s="23"/>
      <x:c r="BF1959" s="226"/>
      <x:c r="BL1959" s="226"/>
      <x:c r="BM1959" s="226"/>
      <x:c r="BP1959" s="226"/>
      <x:c r="BW1959" s="226"/>
      <x:c r="BX1959" s="226"/>
      <x:c r="BY1959" s="226"/>
      <x:c r="BZ1959" s="226"/>
      <x:c r="CB1959" s="226"/>
    </x:row>
    <x:row r="1960" spans="1:80" x14ac:dyDescent="0.3">
      <x:c r="A1960" s="226"/>
      <x:c r="R1960" s="226"/>
      <x:c r="T1960" s="226"/>
      <x:c r="V1960" s="23"/>
      <x:c r="Y1960" s="222"/>
      <x:c r="AA1960" s="226"/>
      <x:c r="AB1960" s="222"/>
      <x:c r="AE1960" s="222"/>
      <x:c r="AF1960" s="226"/>
      <x:c r="AN1960" s="226"/>
      <x:c r="AO1960" s="226"/>
      <x:c r="AS1960" s="23"/>
      <x:c r="AV1960" s="23"/>
      <x:c r="BF1960" s="226"/>
      <x:c r="BL1960" s="226"/>
      <x:c r="BM1960" s="226"/>
      <x:c r="BP1960" s="226"/>
      <x:c r="BW1960" s="226"/>
      <x:c r="BX1960" s="226"/>
      <x:c r="BY1960" s="226"/>
      <x:c r="BZ1960" s="226"/>
      <x:c r="CB1960" s="226"/>
    </x:row>
    <x:row r="1961" spans="1:80" x14ac:dyDescent="0.3">
      <x:c r="A1961" s="226"/>
      <x:c r="R1961" s="226"/>
      <x:c r="T1961" s="226"/>
      <x:c r="V1961" s="23"/>
      <x:c r="Y1961" s="222"/>
      <x:c r="AA1961" s="226"/>
      <x:c r="AB1961" s="222"/>
      <x:c r="AE1961" s="226"/>
      <x:c r="AF1961" s="226"/>
      <x:c r="AO1961" s="226"/>
      <x:c r="AS1961" s="23"/>
      <x:c r="AV1961" s="23"/>
      <x:c r="BF1961" s="226"/>
      <x:c r="BL1961" s="226"/>
      <x:c r="BM1961" s="226"/>
      <x:c r="BP1961" s="226"/>
      <x:c r="BW1961" s="226"/>
      <x:c r="BX1961" s="226"/>
      <x:c r="BY1961" s="226"/>
      <x:c r="BZ1961" s="226"/>
      <x:c r="CB1961" s="226"/>
    </x:row>
    <x:row r="1962" spans="1:80" x14ac:dyDescent="0.3">
      <x:c r="A1962" s="226"/>
      <x:c r="R1962" s="226"/>
      <x:c r="T1962" s="226"/>
      <x:c r="V1962" s="23"/>
      <x:c r="Y1962" s="222"/>
      <x:c r="AA1962" s="226"/>
      <x:c r="AB1962" s="222"/>
      <x:c r="AE1962" s="226"/>
      <x:c r="AF1962" s="226"/>
      <x:c r="AN1962" s="226"/>
      <x:c r="AO1962" s="226"/>
      <x:c r="AP1962" s="226"/>
      <x:c r="AS1962" s="23"/>
      <x:c r="AV1962" s="23"/>
      <x:c r="BF1962" s="226"/>
      <x:c r="BL1962" s="226"/>
      <x:c r="BM1962" s="226"/>
      <x:c r="BP1962" s="226"/>
      <x:c r="BW1962" s="226"/>
      <x:c r="BX1962" s="226"/>
      <x:c r="BY1962" s="226"/>
      <x:c r="BZ1962" s="226"/>
      <x:c r="CB1962" s="226"/>
    </x:row>
    <x:row r="1963" spans="1:80" x14ac:dyDescent="0.3">
      <x:c r="A1963" s="226"/>
      <x:c r="R1963" s="226"/>
      <x:c r="T1963" s="226"/>
      <x:c r="V1963" s="23"/>
      <x:c r="Y1963" s="222"/>
      <x:c r="AA1963" s="226"/>
      <x:c r="AB1963" s="222"/>
      <x:c r="AE1963" s="222"/>
      <x:c r="AF1963" s="226"/>
      <x:c r="AN1963" s="226"/>
      <x:c r="AO1963" s="226"/>
      <x:c r="AP1963" s="226"/>
      <x:c r="AS1963" s="23"/>
      <x:c r="AV1963" s="23"/>
      <x:c r="BF1963" s="226"/>
      <x:c r="BL1963" s="226"/>
      <x:c r="BM1963" s="226"/>
      <x:c r="BP1963" s="226"/>
      <x:c r="BW1963" s="226"/>
      <x:c r="BX1963" s="226"/>
      <x:c r="BY1963" s="226"/>
      <x:c r="BZ1963" s="226"/>
      <x:c r="CB1963" s="226"/>
    </x:row>
    <x:row r="1964" spans="1:80" x14ac:dyDescent="0.3">
      <x:c r="A1964" s="226"/>
      <x:c r="R1964" s="226"/>
      <x:c r="T1964" s="226"/>
      <x:c r="V1964" s="23"/>
      <x:c r="Y1964" s="222"/>
      <x:c r="AA1964" s="226"/>
      <x:c r="AB1964" s="222"/>
      <x:c r="AE1964" s="222"/>
      <x:c r="AF1964" s="222"/>
      <x:c r="AN1964" s="226"/>
      <x:c r="AO1964" s="226"/>
      <x:c r="AP1964" s="226"/>
      <x:c r="AS1964" s="23"/>
      <x:c r="AV1964" s="23"/>
      <x:c r="BF1964" s="226"/>
      <x:c r="BL1964" s="226"/>
      <x:c r="BM1964" s="226"/>
      <x:c r="BP1964" s="222"/>
      <x:c r="BW1964" s="226"/>
      <x:c r="BX1964" s="226"/>
      <x:c r="BY1964" s="226"/>
      <x:c r="BZ1964" s="226"/>
      <x:c r="CB1964" s="226"/>
    </x:row>
    <x:row r="1965" spans="1:80" x14ac:dyDescent="0.3">
      <x:c r="A1965" s="226"/>
      <x:c r="R1965" s="226"/>
      <x:c r="T1965" s="226"/>
      <x:c r="V1965" s="23"/>
      <x:c r="Y1965" s="222"/>
      <x:c r="AA1965" s="226"/>
      <x:c r="AB1965" s="222"/>
      <x:c r="AE1965" s="222"/>
      <x:c r="AF1965" s="226"/>
      <x:c r="AN1965" s="226"/>
      <x:c r="AO1965" s="226"/>
      <x:c r="AP1965" s="226"/>
      <x:c r="AS1965" s="23"/>
      <x:c r="AV1965" s="23"/>
      <x:c r="BF1965" s="226"/>
      <x:c r="BL1965" s="226"/>
      <x:c r="BM1965" s="226"/>
      <x:c r="BP1965" s="226"/>
      <x:c r="BW1965" s="226"/>
      <x:c r="BX1965" s="226"/>
      <x:c r="BY1965" s="226"/>
      <x:c r="BZ1965" s="226"/>
      <x:c r="CB1965" s="226"/>
    </x:row>
    <x:row r="1966" spans="1:80" x14ac:dyDescent="0.3">
      <x:c r="A1966" s="226"/>
      <x:c r="R1966" s="226"/>
      <x:c r="T1966" s="226"/>
      <x:c r="V1966" s="23"/>
      <x:c r="Y1966" s="222"/>
      <x:c r="AA1966" s="226"/>
      <x:c r="AB1966" s="222"/>
      <x:c r="AE1966" s="222"/>
      <x:c r="AF1966" s="226"/>
      <x:c r="AN1966" s="226"/>
      <x:c r="AO1966" s="226"/>
      <x:c r="AP1966" s="226"/>
      <x:c r="AS1966" s="23"/>
      <x:c r="AV1966" s="23"/>
      <x:c r="BF1966" s="226"/>
      <x:c r="BL1966" s="226"/>
      <x:c r="BM1966" s="226"/>
      <x:c r="BP1966" s="226"/>
      <x:c r="BW1966" s="226"/>
      <x:c r="BX1966" s="226"/>
      <x:c r="BY1966" s="226"/>
      <x:c r="BZ1966" s="226"/>
      <x:c r="CB1966" s="226"/>
    </x:row>
    <x:row r="1967" spans="1:80" x14ac:dyDescent="0.3">
      <x:c r="A1967" s="226"/>
      <x:c r="R1967" s="226"/>
      <x:c r="T1967" s="226"/>
      <x:c r="V1967" s="23"/>
      <x:c r="Y1967" s="222"/>
      <x:c r="AA1967" s="226"/>
      <x:c r="AB1967" s="222"/>
      <x:c r="AE1967" s="226"/>
      <x:c r="AF1967" s="226"/>
      <x:c r="AN1967" s="226"/>
      <x:c r="AO1967" s="226"/>
      <x:c r="AP1967" s="226"/>
      <x:c r="AS1967" s="23"/>
      <x:c r="AV1967" s="23"/>
      <x:c r="BF1967" s="226"/>
      <x:c r="BL1967" s="226"/>
      <x:c r="BM1967" s="226"/>
      <x:c r="BP1967" s="226"/>
      <x:c r="BW1967" s="226"/>
      <x:c r="BX1967" s="226"/>
      <x:c r="BY1967" s="226"/>
      <x:c r="BZ1967" s="226"/>
      <x:c r="CB1967" s="226"/>
    </x:row>
    <x:row r="1968" spans="1:80" x14ac:dyDescent="0.3">
      <x:c r="A1968" s="226"/>
      <x:c r="R1968" s="226"/>
      <x:c r="T1968" s="226"/>
      <x:c r="V1968" s="23"/>
      <x:c r="Y1968" s="222"/>
      <x:c r="AA1968" s="226"/>
      <x:c r="AB1968" s="222"/>
      <x:c r="AE1968" s="226"/>
      <x:c r="AF1968" s="226"/>
      <x:c r="AN1968" s="226"/>
      <x:c r="AO1968" s="226"/>
      <x:c r="AS1968" s="23"/>
      <x:c r="AV1968" s="23"/>
      <x:c r="BF1968" s="226"/>
      <x:c r="BL1968" s="226"/>
      <x:c r="BM1968" s="226"/>
      <x:c r="BP1968" s="226"/>
      <x:c r="BW1968" s="226"/>
      <x:c r="BX1968" s="226"/>
      <x:c r="BY1968" s="226"/>
      <x:c r="BZ1968" s="226"/>
      <x:c r="CB1968" s="226"/>
    </x:row>
    <x:row r="1969" spans="1:80" x14ac:dyDescent="0.3">
      <x:c r="A1969" s="226"/>
      <x:c r="R1969" s="226"/>
      <x:c r="T1969" s="226"/>
      <x:c r="V1969" s="23"/>
      <x:c r="Y1969" s="222"/>
      <x:c r="AA1969" s="226"/>
      <x:c r="AB1969" s="222"/>
      <x:c r="AE1969" s="222"/>
      <x:c r="AF1969" s="222"/>
      <x:c r="AN1969" s="226"/>
      <x:c r="AO1969" s="226"/>
      <x:c r="AP1969" s="226"/>
      <x:c r="AS1969" s="23"/>
      <x:c r="AV1969" s="23"/>
      <x:c r="BF1969" s="226"/>
      <x:c r="BL1969" s="226"/>
      <x:c r="BM1969" s="226"/>
      <x:c r="BP1969" s="222"/>
      <x:c r="BW1969" s="226"/>
      <x:c r="BX1969" s="226"/>
      <x:c r="BY1969" s="226"/>
      <x:c r="BZ1969" s="226"/>
      <x:c r="CB1969" s="226"/>
    </x:row>
    <x:row r="1970" spans="1:80" x14ac:dyDescent="0.3">
      <x:c r="A1970" s="226"/>
      <x:c r="R1970" s="226"/>
      <x:c r="T1970" s="226"/>
      <x:c r="V1970" s="23"/>
      <x:c r="Y1970" s="222"/>
      <x:c r="AA1970" s="226"/>
      <x:c r="AB1970" s="222"/>
      <x:c r="AE1970" s="226"/>
      <x:c r="AF1970" s="226"/>
      <x:c r="AN1970" s="226"/>
      <x:c r="AO1970" s="226"/>
      <x:c r="AP1970" s="226"/>
      <x:c r="AS1970" s="23"/>
      <x:c r="AV1970" s="23"/>
      <x:c r="BF1970" s="226"/>
      <x:c r="BL1970" s="226"/>
      <x:c r="BM1970" s="226"/>
      <x:c r="BP1970" s="226"/>
      <x:c r="BW1970" s="226"/>
      <x:c r="BX1970" s="226"/>
      <x:c r="BY1970" s="226"/>
      <x:c r="BZ1970" s="226"/>
      <x:c r="CB1970" s="226"/>
    </x:row>
    <x:row r="1971" spans="1:80" x14ac:dyDescent="0.3">
      <x:c r="A1971" s="226"/>
      <x:c r="R1971" s="226"/>
      <x:c r="T1971" s="226"/>
      <x:c r="V1971" s="23"/>
      <x:c r="Y1971" s="222"/>
      <x:c r="AA1971" s="226"/>
      <x:c r="AB1971" s="222"/>
      <x:c r="AE1971" s="226"/>
      <x:c r="AF1971" s="226"/>
      <x:c r="AN1971" s="226"/>
      <x:c r="AO1971" s="226"/>
      <x:c r="AP1971" s="226"/>
      <x:c r="AS1971" s="23"/>
      <x:c r="AV1971" s="23"/>
      <x:c r="BF1971" s="226"/>
      <x:c r="BL1971" s="226"/>
      <x:c r="BM1971" s="226"/>
      <x:c r="BP1971" s="226"/>
      <x:c r="BW1971" s="226"/>
      <x:c r="BX1971" s="226"/>
      <x:c r="BY1971" s="226"/>
      <x:c r="BZ1971" s="226"/>
      <x:c r="CB1971" s="226"/>
    </x:row>
    <x:row r="1972" spans="1:80" x14ac:dyDescent="0.3">
      <x:c r="A1972" s="226"/>
      <x:c r="R1972" s="226"/>
      <x:c r="T1972" s="226"/>
      <x:c r="V1972" s="23"/>
      <x:c r="Y1972" s="222"/>
      <x:c r="AA1972" s="226"/>
      <x:c r="AB1972" s="222"/>
      <x:c r="AE1972" s="226"/>
      <x:c r="AF1972" s="226"/>
      <x:c r="AN1972" s="226"/>
      <x:c r="AO1972" s="226"/>
      <x:c r="AP1972" s="226"/>
      <x:c r="AS1972" s="23"/>
      <x:c r="AV1972" s="23"/>
      <x:c r="BF1972" s="226"/>
      <x:c r="BL1972" s="226"/>
      <x:c r="BM1972" s="226"/>
      <x:c r="BP1972" s="226"/>
      <x:c r="BW1972" s="226"/>
      <x:c r="BX1972" s="226"/>
      <x:c r="BY1972" s="226"/>
      <x:c r="BZ1972" s="226"/>
      <x:c r="CB1972" s="226"/>
    </x:row>
    <x:row r="1973" spans="1:80" x14ac:dyDescent="0.3">
      <x:c r="A1973" s="226"/>
      <x:c r="R1973" s="226"/>
      <x:c r="T1973" s="226"/>
      <x:c r="V1973" s="23"/>
      <x:c r="Y1973" s="222"/>
      <x:c r="AA1973" s="226"/>
      <x:c r="AB1973" s="222"/>
      <x:c r="AE1973" s="226"/>
      <x:c r="AF1973" s="226"/>
      <x:c r="AN1973" s="226"/>
      <x:c r="AO1973" s="226"/>
      <x:c r="AP1973" s="226"/>
      <x:c r="AS1973" s="23"/>
      <x:c r="AV1973" s="23"/>
      <x:c r="BF1973" s="226"/>
      <x:c r="BL1973" s="226"/>
      <x:c r="BM1973" s="226"/>
      <x:c r="BP1973" s="226"/>
      <x:c r="BW1973" s="226"/>
      <x:c r="BX1973" s="226"/>
      <x:c r="BY1973" s="226"/>
      <x:c r="BZ1973" s="226"/>
      <x:c r="CB1973" s="226"/>
    </x:row>
    <x:row r="1974" spans="1:80" x14ac:dyDescent="0.3">
      <x:c r="A1974" s="226"/>
      <x:c r="R1974" s="226"/>
      <x:c r="T1974" s="226"/>
      <x:c r="V1974" s="23"/>
      <x:c r="Y1974" s="222"/>
      <x:c r="AA1974" s="226"/>
      <x:c r="AB1974" s="222"/>
      <x:c r="AE1974" s="222"/>
      <x:c r="AF1974" s="226"/>
      <x:c r="AN1974" s="226"/>
      <x:c r="AO1974" s="226"/>
      <x:c r="AP1974" s="226"/>
      <x:c r="AS1974" s="23"/>
      <x:c r="AV1974" s="23"/>
      <x:c r="BF1974" s="226"/>
      <x:c r="BL1974" s="226"/>
      <x:c r="BM1974" s="226"/>
      <x:c r="BP1974" s="226"/>
      <x:c r="BW1974" s="226"/>
      <x:c r="BX1974" s="226"/>
      <x:c r="BY1974" s="226"/>
      <x:c r="BZ1974" s="226"/>
      <x:c r="CB1974" s="226"/>
    </x:row>
    <x:row r="1975" spans="1:80" x14ac:dyDescent="0.3">
      <x:c r="A1975" s="226"/>
      <x:c r="R1975" s="226"/>
      <x:c r="T1975" s="226"/>
      <x:c r="V1975" s="23"/>
      <x:c r="Y1975" s="222"/>
      <x:c r="AA1975" s="226"/>
      <x:c r="AB1975" s="222"/>
      <x:c r="AE1975" s="222"/>
      <x:c r="AF1975" s="226"/>
      <x:c r="AN1975" s="226"/>
      <x:c r="AO1975" s="226"/>
      <x:c r="AP1975" s="226"/>
      <x:c r="AS1975" s="23"/>
      <x:c r="AV1975" s="23"/>
      <x:c r="BF1975" s="226"/>
      <x:c r="BL1975" s="226"/>
      <x:c r="BM1975" s="226"/>
      <x:c r="BP1975" s="226"/>
      <x:c r="BW1975" s="226"/>
      <x:c r="BX1975" s="226"/>
      <x:c r="BY1975" s="226"/>
      <x:c r="BZ1975" s="226"/>
      <x:c r="CB1975" s="226"/>
    </x:row>
    <x:row r="1976" spans="1:80" x14ac:dyDescent="0.3">
      <x:c r="A1976" s="226"/>
      <x:c r="R1976" s="226"/>
      <x:c r="T1976" s="226"/>
      <x:c r="V1976" s="23"/>
      <x:c r="Y1976" s="222"/>
      <x:c r="AA1976" s="226"/>
      <x:c r="AB1976" s="222"/>
      <x:c r="AE1976" s="226"/>
      <x:c r="AF1976" s="226"/>
      <x:c r="AN1976" s="226"/>
      <x:c r="AO1976" s="226"/>
      <x:c r="AP1976" s="226"/>
      <x:c r="AS1976" s="23"/>
      <x:c r="AV1976" s="23"/>
      <x:c r="BF1976" s="226"/>
      <x:c r="BL1976" s="226"/>
      <x:c r="BM1976" s="226"/>
      <x:c r="BP1976" s="226"/>
      <x:c r="BW1976" s="226"/>
      <x:c r="BX1976" s="226"/>
      <x:c r="BY1976" s="226"/>
      <x:c r="BZ1976" s="226"/>
      <x:c r="CB1976" s="226"/>
    </x:row>
    <x:row r="1977" spans="1:80" x14ac:dyDescent="0.3">
      <x:c r="A1977" s="226"/>
      <x:c r="R1977" s="226"/>
      <x:c r="T1977" s="226"/>
      <x:c r="V1977" s="23"/>
      <x:c r="Y1977" s="222"/>
      <x:c r="AA1977" s="226"/>
      <x:c r="AB1977" s="222"/>
      <x:c r="AE1977" s="226"/>
      <x:c r="AF1977" s="226"/>
      <x:c r="AN1977" s="226"/>
      <x:c r="AO1977" s="226"/>
      <x:c r="AP1977" s="226"/>
      <x:c r="AS1977" s="23"/>
      <x:c r="AV1977" s="23"/>
      <x:c r="BF1977" s="226"/>
      <x:c r="BL1977" s="226"/>
      <x:c r="BM1977" s="226"/>
      <x:c r="BP1977" s="226"/>
      <x:c r="BW1977" s="226"/>
      <x:c r="BX1977" s="226"/>
      <x:c r="BY1977" s="226"/>
      <x:c r="BZ1977" s="226"/>
      <x:c r="CB1977" s="226"/>
    </x:row>
    <x:row r="1978" spans="1:80" x14ac:dyDescent="0.3">
      <x:c r="A1978" s="226"/>
      <x:c r="R1978" s="226"/>
      <x:c r="T1978" s="226"/>
      <x:c r="V1978" s="23"/>
      <x:c r="Y1978" s="222"/>
      <x:c r="AA1978" s="226"/>
      <x:c r="AB1978" s="222"/>
      <x:c r="AE1978" s="226"/>
      <x:c r="AF1978" s="226"/>
      <x:c r="AN1978" s="226"/>
      <x:c r="AO1978" s="226"/>
      <x:c r="AP1978" s="226"/>
      <x:c r="AS1978" s="23"/>
      <x:c r="AV1978" s="23"/>
      <x:c r="BF1978" s="226"/>
      <x:c r="BL1978" s="226"/>
      <x:c r="BM1978" s="226"/>
      <x:c r="BP1978" s="226"/>
      <x:c r="BW1978" s="226"/>
      <x:c r="BX1978" s="226"/>
      <x:c r="BY1978" s="226"/>
      <x:c r="BZ1978" s="226"/>
      <x:c r="CB1978" s="226"/>
    </x:row>
    <x:row r="1979" spans="1:80" x14ac:dyDescent="0.3">
      <x:c r="A1979" s="226"/>
      <x:c r="R1979" s="226"/>
      <x:c r="T1979" s="226"/>
      <x:c r="V1979" s="23"/>
      <x:c r="Y1979" s="222"/>
      <x:c r="AA1979" s="226"/>
      <x:c r="AB1979" s="222"/>
      <x:c r="AE1979" s="226"/>
      <x:c r="AF1979" s="226"/>
      <x:c r="AN1979" s="226"/>
      <x:c r="AO1979" s="226"/>
      <x:c r="AP1979" s="226"/>
      <x:c r="AS1979" s="23"/>
      <x:c r="AV1979" s="23"/>
      <x:c r="BF1979" s="226"/>
      <x:c r="BL1979" s="226"/>
      <x:c r="BM1979" s="226"/>
      <x:c r="BP1979" s="226"/>
      <x:c r="BW1979" s="226"/>
      <x:c r="BX1979" s="226"/>
      <x:c r="BY1979" s="226"/>
      <x:c r="BZ1979" s="226"/>
      <x:c r="CB1979" s="226"/>
    </x:row>
    <x:row r="1980" spans="1:80" x14ac:dyDescent="0.3">
      <x:c r="A1980" s="226"/>
      <x:c r="R1980" s="226"/>
      <x:c r="T1980" s="226"/>
      <x:c r="V1980" s="23"/>
      <x:c r="Y1980" s="222"/>
      <x:c r="AA1980" s="226"/>
      <x:c r="AB1980" s="222"/>
      <x:c r="AE1980" s="226"/>
      <x:c r="AF1980" s="226"/>
      <x:c r="AN1980" s="226"/>
      <x:c r="AO1980" s="226"/>
      <x:c r="AP1980" s="226"/>
      <x:c r="AS1980" s="23"/>
      <x:c r="AV1980" s="23"/>
      <x:c r="BF1980" s="226"/>
      <x:c r="BL1980" s="226"/>
      <x:c r="BM1980" s="226"/>
      <x:c r="BP1980" s="226"/>
      <x:c r="BW1980" s="226"/>
      <x:c r="BX1980" s="226"/>
      <x:c r="BY1980" s="226"/>
      <x:c r="BZ1980" s="226"/>
      <x:c r="CB1980" s="226"/>
    </x:row>
    <x:row r="1981" spans="1:80" x14ac:dyDescent="0.3">
      <x:c r="A1981" s="226"/>
      <x:c r="R1981" s="226"/>
      <x:c r="T1981" s="226"/>
      <x:c r="V1981" s="23"/>
      <x:c r="Y1981" s="222"/>
      <x:c r="AA1981" s="226"/>
      <x:c r="AB1981" s="222"/>
      <x:c r="AE1981" s="226"/>
      <x:c r="AF1981" s="226"/>
      <x:c r="AN1981" s="226"/>
      <x:c r="AO1981" s="226"/>
      <x:c r="AP1981" s="226"/>
      <x:c r="AS1981" s="23"/>
      <x:c r="AV1981" s="23"/>
      <x:c r="BF1981" s="226"/>
      <x:c r="BL1981" s="226"/>
      <x:c r="BM1981" s="226"/>
      <x:c r="BP1981" s="226"/>
      <x:c r="BW1981" s="226"/>
      <x:c r="BX1981" s="226"/>
      <x:c r="BY1981" s="226"/>
      <x:c r="BZ1981" s="226"/>
      <x:c r="CB1981" s="226"/>
    </x:row>
    <x:row r="1982" spans="1:80" x14ac:dyDescent="0.3">
      <x:c r="A1982" s="226"/>
      <x:c r="R1982" s="226"/>
      <x:c r="T1982" s="226"/>
      <x:c r="V1982" s="23"/>
      <x:c r="Y1982" s="222"/>
      <x:c r="AA1982" s="226"/>
      <x:c r="AB1982" s="222"/>
      <x:c r="AE1982" s="222"/>
      <x:c r="AF1982" s="222"/>
      <x:c r="AN1982" s="226"/>
      <x:c r="AO1982" s="226"/>
      <x:c r="AP1982" s="226"/>
      <x:c r="AS1982" s="23"/>
      <x:c r="AV1982" s="23"/>
      <x:c r="BF1982" s="226"/>
      <x:c r="BL1982" s="226"/>
      <x:c r="BM1982" s="226"/>
      <x:c r="BP1982" s="222"/>
      <x:c r="BW1982" s="226"/>
      <x:c r="BX1982" s="226"/>
      <x:c r="BY1982" s="226"/>
      <x:c r="BZ1982" s="226"/>
      <x:c r="CB1982" s="226"/>
    </x:row>
    <x:row r="1983" spans="1:80" x14ac:dyDescent="0.3">
      <x:c r="A1983" s="226"/>
      <x:c r="R1983" s="226"/>
      <x:c r="T1983" s="226"/>
      <x:c r="V1983" s="23"/>
      <x:c r="Y1983" s="222"/>
      <x:c r="AA1983" s="226"/>
      <x:c r="AB1983" s="222"/>
      <x:c r="AE1983" s="222"/>
      <x:c r="AF1983" s="222"/>
      <x:c r="AN1983" s="226"/>
      <x:c r="AO1983" s="226"/>
      <x:c r="AP1983" s="226"/>
      <x:c r="AS1983" s="23"/>
      <x:c r="AV1983" s="23"/>
      <x:c r="BF1983" s="226"/>
      <x:c r="BL1983" s="226"/>
      <x:c r="BM1983" s="226"/>
      <x:c r="BP1983" s="222"/>
      <x:c r="BW1983" s="226"/>
      <x:c r="BX1983" s="226"/>
      <x:c r="BY1983" s="226"/>
      <x:c r="BZ1983" s="226"/>
      <x:c r="CB1983" s="226"/>
    </x:row>
    <x:row r="1984" spans="1:80" x14ac:dyDescent="0.3">
      <x:c r="A1984" s="226"/>
      <x:c r="R1984" s="226"/>
      <x:c r="T1984" s="226"/>
      <x:c r="V1984" s="23"/>
      <x:c r="Y1984" s="222"/>
      <x:c r="AA1984" s="226"/>
      <x:c r="AB1984" s="222"/>
      <x:c r="AE1984" s="222"/>
      <x:c r="AF1984" s="222"/>
      <x:c r="AS1984" s="23"/>
      <x:c r="AV1984" s="23"/>
      <x:c r="BF1984" s="226"/>
      <x:c r="BL1984" s="226"/>
      <x:c r="BM1984" s="226"/>
      <x:c r="BP1984" s="222"/>
      <x:c r="BW1984" s="226"/>
      <x:c r="BX1984" s="226"/>
      <x:c r="BY1984" s="226"/>
      <x:c r="BZ1984" s="226"/>
      <x:c r="CB1984" s="226"/>
    </x:row>
    <x:row r="1985" spans="1:80" x14ac:dyDescent="0.3">
      <x:c r="A1985" s="226"/>
      <x:c r="R1985" s="226"/>
      <x:c r="T1985" s="226"/>
      <x:c r="V1985" s="23"/>
      <x:c r="Y1985" s="222"/>
      <x:c r="AA1985" s="226"/>
      <x:c r="AB1985" s="222"/>
      <x:c r="AE1985" s="222"/>
      <x:c r="AF1985" s="222"/>
      <x:c r="AS1985" s="23"/>
      <x:c r="AV1985" s="23"/>
      <x:c r="BF1985" s="226"/>
      <x:c r="BL1985" s="226"/>
      <x:c r="BM1985" s="226"/>
      <x:c r="BP1985" s="222"/>
      <x:c r="BW1985" s="226"/>
      <x:c r="BX1985" s="226"/>
      <x:c r="BY1985" s="226"/>
      <x:c r="BZ1985" s="226"/>
      <x:c r="CB1985" s="226"/>
    </x:row>
    <x:row r="1986" spans="1:80" x14ac:dyDescent="0.3">
      <x:c r="A1986" s="226"/>
      <x:c r="R1986" s="226"/>
      <x:c r="T1986" s="226"/>
      <x:c r="V1986" s="23"/>
      <x:c r="Y1986" s="222"/>
      <x:c r="AA1986" s="226"/>
      <x:c r="AB1986" s="222"/>
      <x:c r="AE1986" s="226"/>
      <x:c r="AF1986" s="226"/>
      <x:c r="AN1986" s="226"/>
      <x:c r="AO1986" s="226"/>
      <x:c r="AP1986" s="226"/>
      <x:c r="AS1986" s="23"/>
      <x:c r="AV1986" s="23"/>
      <x:c r="BF1986" s="226"/>
      <x:c r="BL1986" s="226"/>
      <x:c r="BM1986" s="226"/>
      <x:c r="BP1986" s="226"/>
      <x:c r="BW1986" s="226"/>
      <x:c r="BX1986" s="226"/>
      <x:c r="BY1986" s="226"/>
      <x:c r="BZ1986" s="226"/>
      <x:c r="CB1986" s="226"/>
    </x:row>
    <x:row r="1987" spans="1:80" x14ac:dyDescent="0.3">
      <x:c r="A1987" s="226"/>
      <x:c r="R1987" s="226"/>
      <x:c r="T1987" s="226"/>
      <x:c r="V1987" s="23"/>
      <x:c r="Y1987" s="222"/>
      <x:c r="AA1987" s="226"/>
      <x:c r="AB1987" s="222"/>
      <x:c r="AE1987" s="222"/>
      <x:c r="AF1987" s="222"/>
      <x:c r="AJ1987" s="226"/>
      <x:c r="AN1987" s="226"/>
      <x:c r="AO1987" s="226"/>
      <x:c r="AP1987" s="226"/>
      <x:c r="AS1987" s="23"/>
      <x:c r="AV1987" s="23"/>
      <x:c r="BF1987" s="226"/>
      <x:c r="BL1987" s="226"/>
      <x:c r="BM1987" s="226"/>
      <x:c r="BP1987" s="222"/>
      <x:c r="BW1987" s="226"/>
      <x:c r="BX1987" s="226"/>
      <x:c r="BY1987" s="226"/>
      <x:c r="BZ1987" s="226"/>
      <x:c r="CB1987" s="226"/>
    </x:row>
    <x:row r="1988" spans="1:80" x14ac:dyDescent="0.3">
      <x:c r="A1988" s="226"/>
      <x:c r="R1988" s="226"/>
      <x:c r="T1988" s="226"/>
      <x:c r="V1988" s="23"/>
      <x:c r="Y1988" s="222"/>
      <x:c r="AA1988" s="226"/>
      <x:c r="AB1988" s="222"/>
      <x:c r="AE1988" s="226"/>
      <x:c r="AF1988" s="226"/>
      <x:c r="AN1988" s="226"/>
      <x:c r="AO1988" s="226"/>
      <x:c r="AP1988" s="226"/>
      <x:c r="AS1988" s="23"/>
      <x:c r="AV1988" s="23"/>
      <x:c r="BF1988" s="226"/>
      <x:c r="BL1988" s="226"/>
      <x:c r="BM1988" s="226"/>
      <x:c r="BP1988" s="226"/>
      <x:c r="BW1988" s="226"/>
      <x:c r="BX1988" s="226"/>
      <x:c r="BY1988" s="226"/>
      <x:c r="BZ1988" s="226"/>
      <x:c r="CB1988" s="226"/>
    </x:row>
    <x:row r="1989" spans="1:80" x14ac:dyDescent="0.3">
      <x:c r="A1989" s="226"/>
      <x:c r="R1989" s="226"/>
      <x:c r="T1989" s="226"/>
      <x:c r="V1989" s="23"/>
      <x:c r="Y1989" s="222"/>
      <x:c r="AA1989" s="226"/>
      <x:c r="AB1989" s="222"/>
      <x:c r="AE1989" s="226"/>
      <x:c r="AF1989" s="226"/>
      <x:c r="AN1989" s="226"/>
      <x:c r="AO1989" s="226"/>
      <x:c r="AP1989" s="226"/>
      <x:c r="AS1989" s="23"/>
      <x:c r="AV1989" s="23"/>
      <x:c r="BF1989" s="226"/>
      <x:c r="BL1989" s="226"/>
      <x:c r="BM1989" s="226"/>
      <x:c r="BP1989" s="226"/>
      <x:c r="BW1989" s="226"/>
      <x:c r="BX1989" s="226"/>
      <x:c r="BY1989" s="226"/>
      <x:c r="BZ1989" s="226"/>
      <x:c r="CB1989" s="226"/>
    </x:row>
    <x:row r="1990" spans="1:80" x14ac:dyDescent="0.3">
      <x:c r="A1990" s="226"/>
      <x:c r="R1990" s="226"/>
      <x:c r="T1990" s="226"/>
      <x:c r="V1990" s="23"/>
      <x:c r="Y1990" s="222"/>
      <x:c r="AA1990" s="226"/>
      <x:c r="AB1990" s="222"/>
      <x:c r="AE1990" s="226"/>
      <x:c r="AF1990" s="226"/>
      <x:c r="AN1990" s="226"/>
      <x:c r="AO1990" s="226"/>
      <x:c r="AP1990" s="226"/>
      <x:c r="AS1990" s="23"/>
      <x:c r="AV1990" s="23"/>
      <x:c r="BF1990" s="226"/>
      <x:c r="BL1990" s="226"/>
      <x:c r="BM1990" s="226"/>
      <x:c r="BP1990" s="226"/>
      <x:c r="BW1990" s="226"/>
      <x:c r="BX1990" s="226"/>
      <x:c r="BY1990" s="226"/>
      <x:c r="BZ1990" s="226"/>
      <x:c r="CB1990" s="226"/>
    </x:row>
    <x:row r="1991" spans="1:80" x14ac:dyDescent="0.3">
      <x:c r="A1991" s="226"/>
      <x:c r="R1991" s="226"/>
      <x:c r="T1991" s="226"/>
      <x:c r="V1991" s="23"/>
      <x:c r="Y1991" s="222"/>
      <x:c r="AA1991" s="226"/>
      <x:c r="AB1991" s="222"/>
      <x:c r="AE1991" s="226"/>
      <x:c r="AF1991" s="226"/>
      <x:c r="AN1991" s="226"/>
      <x:c r="AO1991" s="226"/>
      <x:c r="AP1991" s="226"/>
      <x:c r="AS1991" s="23"/>
      <x:c r="AV1991" s="23"/>
      <x:c r="BF1991" s="226"/>
      <x:c r="BL1991" s="226"/>
      <x:c r="BM1991" s="226"/>
      <x:c r="BP1991" s="226"/>
      <x:c r="BW1991" s="226"/>
      <x:c r="BX1991" s="226"/>
      <x:c r="BY1991" s="226"/>
      <x:c r="BZ1991" s="226"/>
      <x:c r="CB1991" s="226"/>
    </x:row>
    <x:row r="1992" spans="1:80" x14ac:dyDescent="0.3">
      <x:c r="A1992" s="226"/>
      <x:c r="R1992" s="226"/>
      <x:c r="T1992" s="226"/>
      <x:c r="V1992" s="23"/>
      <x:c r="Y1992" s="222"/>
      <x:c r="AA1992" s="226"/>
      <x:c r="AB1992" s="222"/>
      <x:c r="AE1992" s="226"/>
      <x:c r="AF1992" s="226"/>
      <x:c r="AN1992" s="226"/>
      <x:c r="AO1992" s="226"/>
      <x:c r="AP1992" s="226"/>
      <x:c r="AS1992" s="23"/>
      <x:c r="AV1992" s="23"/>
      <x:c r="BF1992" s="226"/>
      <x:c r="BL1992" s="226"/>
      <x:c r="BM1992" s="226"/>
      <x:c r="BP1992" s="226"/>
      <x:c r="BW1992" s="226"/>
      <x:c r="BX1992" s="226"/>
      <x:c r="BY1992" s="226"/>
      <x:c r="BZ1992" s="226"/>
      <x:c r="CB1992" s="226"/>
    </x:row>
    <x:row r="1993" spans="1:80" x14ac:dyDescent="0.3">
      <x:c r="A1993" s="226"/>
      <x:c r="R1993" s="226"/>
      <x:c r="T1993" s="226"/>
      <x:c r="V1993" s="23"/>
      <x:c r="Y1993" s="222"/>
      <x:c r="AA1993" s="226"/>
      <x:c r="AB1993" s="222"/>
      <x:c r="AE1993" s="226"/>
      <x:c r="AF1993" s="226"/>
      <x:c r="AN1993" s="226"/>
      <x:c r="AO1993" s="226"/>
      <x:c r="AP1993" s="226"/>
      <x:c r="AS1993" s="23"/>
      <x:c r="AV1993" s="23"/>
      <x:c r="BF1993" s="226"/>
      <x:c r="BL1993" s="226"/>
      <x:c r="BM1993" s="226"/>
      <x:c r="BP1993" s="226"/>
      <x:c r="BW1993" s="226"/>
      <x:c r="BX1993" s="226"/>
      <x:c r="BY1993" s="226"/>
      <x:c r="BZ1993" s="226"/>
      <x:c r="CB1993" s="226"/>
    </x:row>
    <x:row r="1994" spans="1:80" x14ac:dyDescent="0.3">
      <x:c r="A1994" s="226"/>
      <x:c r="R1994" s="226"/>
      <x:c r="T1994" s="226"/>
      <x:c r="V1994" s="23"/>
      <x:c r="Y1994" s="222"/>
      <x:c r="AA1994" s="226"/>
      <x:c r="AB1994" s="222"/>
      <x:c r="AE1994" s="222"/>
      <x:c r="AF1994" s="226"/>
      <x:c r="AN1994" s="226"/>
      <x:c r="AO1994" s="226"/>
      <x:c r="AP1994" s="226"/>
      <x:c r="AS1994" s="23"/>
      <x:c r="AV1994" s="23"/>
      <x:c r="BF1994" s="226"/>
      <x:c r="BL1994" s="226"/>
      <x:c r="BM1994" s="226"/>
      <x:c r="BP1994" s="226"/>
      <x:c r="BW1994" s="226"/>
      <x:c r="BX1994" s="226"/>
      <x:c r="BY1994" s="226"/>
      <x:c r="BZ1994" s="226"/>
      <x:c r="CB1994" s="226"/>
    </x:row>
    <x:row r="1995" spans="1:80" x14ac:dyDescent="0.3">
      <x:c r="A1995" s="226"/>
      <x:c r="R1995" s="226"/>
      <x:c r="T1995" s="226"/>
      <x:c r="V1995" s="23"/>
      <x:c r="Y1995" s="222"/>
      <x:c r="AA1995" s="226"/>
      <x:c r="AB1995" s="222"/>
      <x:c r="AE1995" s="222"/>
      <x:c r="AF1995" s="222"/>
      <x:c r="AN1995" s="226"/>
      <x:c r="AO1995" s="226"/>
      <x:c r="AP1995" s="226"/>
      <x:c r="AS1995" s="23"/>
      <x:c r="AV1995" s="23"/>
      <x:c r="BF1995" s="226"/>
      <x:c r="BL1995" s="226"/>
      <x:c r="BM1995" s="226"/>
      <x:c r="BP1995" s="222"/>
      <x:c r="BW1995" s="226"/>
      <x:c r="BX1995" s="226"/>
      <x:c r="BY1995" s="226"/>
      <x:c r="BZ1995" s="226"/>
      <x:c r="CB1995" s="226"/>
    </x:row>
    <x:row r="1996" spans="1:80" x14ac:dyDescent="0.3">
      <x:c r="A1996" s="226"/>
      <x:c r="R1996" s="226"/>
      <x:c r="T1996" s="226"/>
      <x:c r="V1996" s="23"/>
      <x:c r="Y1996" s="222"/>
      <x:c r="AA1996" s="226"/>
      <x:c r="AB1996" s="222"/>
      <x:c r="AE1996" s="226"/>
      <x:c r="AF1996" s="226"/>
      <x:c r="AN1996" s="226"/>
      <x:c r="AO1996" s="226"/>
      <x:c r="AP1996" s="226"/>
      <x:c r="AS1996" s="23"/>
      <x:c r="AV1996" s="23"/>
      <x:c r="BF1996" s="226"/>
      <x:c r="BL1996" s="226"/>
      <x:c r="BM1996" s="226"/>
      <x:c r="BP1996" s="226"/>
      <x:c r="BW1996" s="226"/>
      <x:c r="BX1996" s="226"/>
      <x:c r="BY1996" s="226"/>
      <x:c r="BZ1996" s="226"/>
      <x:c r="CB1996" s="226"/>
    </x:row>
    <x:row r="1997" spans="1:80" x14ac:dyDescent="0.3">
      <x:c r="A1997" s="226"/>
      <x:c r="R1997" s="226"/>
      <x:c r="T1997" s="226"/>
      <x:c r="V1997" s="23"/>
      <x:c r="Y1997" s="222"/>
      <x:c r="AA1997" s="226"/>
      <x:c r="AB1997" s="222"/>
      <x:c r="AE1997" s="226"/>
      <x:c r="AF1997" s="226"/>
      <x:c r="AO1997" s="226"/>
      <x:c r="AS1997" s="23"/>
      <x:c r="AV1997" s="23"/>
      <x:c r="BF1997" s="226"/>
      <x:c r="BL1997" s="226"/>
      <x:c r="BM1997" s="226"/>
      <x:c r="BP1997" s="226"/>
      <x:c r="BW1997" s="226"/>
      <x:c r="BX1997" s="226"/>
      <x:c r="BY1997" s="226"/>
      <x:c r="BZ1997" s="226"/>
      <x:c r="CB1997" s="226"/>
    </x:row>
    <x:row r="1998" spans="1:80" x14ac:dyDescent="0.3">
      <x:c r="A1998" s="226"/>
      <x:c r="R1998" s="226"/>
      <x:c r="T1998" s="226"/>
      <x:c r="V1998" s="23"/>
      <x:c r="Y1998" s="222"/>
      <x:c r="AA1998" s="226"/>
      <x:c r="AB1998" s="222"/>
      <x:c r="AE1998" s="222"/>
      <x:c r="AF1998" s="226"/>
      <x:c r="AO1998" s="226"/>
      <x:c r="AS1998" s="23"/>
      <x:c r="AV1998" s="23"/>
      <x:c r="BF1998" s="226"/>
      <x:c r="BL1998" s="226"/>
      <x:c r="BM1998" s="226"/>
      <x:c r="BP1998" s="226"/>
      <x:c r="BW1998" s="226"/>
      <x:c r="BX1998" s="226"/>
      <x:c r="BY1998" s="226"/>
      <x:c r="BZ1998" s="226"/>
      <x:c r="CB1998" s="226"/>
    </x:row>
    <x:row r="1999" spans="1:80" x14ac:dyDescent="0.3">
      <x:c r="A1999" s="226"/>
      <x:c r="R1999" s="226"/>
      <x:c r="T1999" s="226"/>
      <x:c r="V1999" s="23"/>
      <x:c r="Y1999" s="222"/>
      <x:c r="AA1999" s="226"/>
      <x:c r="AB1999" s="222"/>
      <x:c r="AE1999" s="222"/>
      <x:c r="AF1999" s="226"/>
      <x:c r="AN1999" s="226"/>
      <x:c r="AO1999" s="226"/>
      <x:c r="AS1999" s="23"/>
      <x:c r="AV1999" s="23"/>
      <x:c r="BF1999" s="226"/>
      <x:c r="BL1999" s="226"/>
      <x:c r="BM1999" s="226"/>
      <x:c r="BP1999" s="226"/>
      <x:c r="BW1999" s="226"/>
      <x:c r="BX1999" s="226"/>
      <x:c r="BY1999" s="226"/>
      <x:c r="BZ1999" s="226"/>
      <x:c r="CB1999" s="226"/>
    </x:row>
    <x:row r="2000" spans="1:80" x14ac:dyDescent="0.3">
      <x:c r="A2000" s="226"/>
      <x:c r="R2000" s="226"/>
      <x:c r="T2000" s="226"/>
      <x:c r="V2000" s="23"/>
      <x:c r="Y2000" s="222"/>
      <x:c r="AA2000" s="226"/>
      <x:c r="AB2000" s="222"/>
      <x:c r="AE2000" s="226"/>
      <x:c r="AF2000" s="226"/>
      <x:c r="AN2000" s="226"/>
      <x:c r="AO2000" s="226"/>
      <x:c r="AP2000" s="226"/>
      <x:c r="AS2000" s="23"/>
      <x:c r="AV2000" s="23"/>
      <x:c r="BF2000" s="226"/>
      <x:c r="BL2000" s="226"/>
      <x:c r="BM2000" s="226"/>
      <x:c r="BP2000" s="226"/>
      <x:c r="BW2000" s="226"/>
      <x:c r="BX2000" s="226"/>
      <x:c r="BY2000" s="226"/>
      <x:c r="BZ2000" s="226"/>
      <x:c r="CB2000" s="226"/>
    </x:row>
    <x:row r="2001" spans="1:80" x14ac:dyDescent="0.3">
      <x:c r="A2001" s="226"/>
      <x:c r="R2001" s="226"/>
      <x:c r="T2001" s="226"/>
      <x:c r="V2001" s="23"/>
      <x:c r="Y2001" s="222"/>
      <x:c r="AA2001" s="226"/>
      <x:c r="AB2001" s="222"/>
      <x:c r="AE2001" s="226"/>
      <x:c r="AF2001" s="226"/>
      <x:c r="AN2001" s="226"/>
      <x:c r="AO2001" s="226"/>
      <x:c r="AP2001" s="226"/>
      <x:c r="AS2001" s="23"/>
      <x:c r="AV2001" s="23"/>
      <x:c r="BF2001" s="226"/>
      <x:c r="BL2001" s="226"/>
      <x:c r="BM2001" s="226"/>
      <x:c r="BP2001" s="226"/>
      <x:c r="BW2001" s="226"/>
      <x:c r="BX2001" s="226"/>
      <x:c r="BY2001" s="226"/>
      <x:c r="BZ2001" s="226"/>
      <x:c r="CB2001" s="226"/>
    </x:row>
    <x:row r="2002" spans="1:80" x14ac:dyDescent="0.3">
      <x:c r="A2002" s="226"/>
      <x:c r="R2002" s="226"/>
      <x:c r="T2002" s="226"/>
      <x:c r="V2002" s="23"/>
      <x:c r="Y2002" s="222"/>
      <x:c r="AA2002" s="226"/>
      <x:c r="AB2002" s="222"/>
      <x:c r="AE2002" s="222"/>
      <x:c r="AF2002" s="222"/>
      <x:c r="AO2002" s="226"/>
      <x:c r="AS2002" s="23"/>
      <x:c r="AV2002" s="23"/>
      <x:c r="BF2002" s="226"/>
      <x:c r="BL2002" s="226"/>
      <x:c r="BM2002" s="226"/>
      <x:c r="BP2002" s="222"/>
      <x:c r="BW2002" s="226"/>
      <x:c r="BX2002" s="226"/>
      <x:c r="BY2002" s="226"/>
      <x:c r="BZ2002" s="226"/>
      <x:c r="CB2002" s="226"/>
    </x:row>
    <x:row r="2003" spans="1:80" x14ac:dyDescent="0.3">
      <x:c r="A2003" s="226"/>
      <x:c r="R2003" s="226"/>
      <x:c r="T2003" s="226"/>
      <x:c r="V2003" s="23"/>
      <x:c r="Y2003" s="222"/>
      <x:c r="AA2003" s="226"/>
      <x:c r="AB2003" s="222"/>
      <x:c r="AE2003" s="222"/>
      <x:c r="AF2003" s="226"/>
      <x:c r="AN2003" s="226"/>
      <x:c r="AO2003" s="226"/>
      <x:c r="AS2003" s="23"/>
      <x:c r="AV2003" s="23"/>
      <x:c r="BF2003" s="226"/>
      <x:c r="BL2003" s="226"/>
      <x:c r="BM2003" s="226"/>
      <x:c r="BP2003" s="226"/>
      <x:c r="BW2003" s="226"/>
      <x:c r="BX2003" s="226"/>
      <x:c r="BY2003" s="226"/>
      <x:c r="BZ2003" s="226"/>
      <x:c r="CB2003" s="226"/>
    </x:row>
    <x:row r="2004" spans="1:80" x14ac:dyDescent="0.3">
      <x:c r="A2004" s="226"/>
      <x:c r="R2004" s="226"/>
      <x:c r="T2004" s="226"/>
      <x:c r="V2004" s="23"/>
      <x:c r="Y2004" s="222"/>
      <x:c r="AA2004" s="226"/>
      <x:c r="AB2004" s="222"/>
      <x:c r="AE2004" s="226"/>
      <x:c r="AF2004" s="226"/>
      <x:c r="AN2004" s="226"/>
      <x:c r="AO2004" s="226"/>
      <x:c r="AP2004" s="226"/>
      <x:c r="AS2004" s="23"/>
      <x:c r="AV2004" s="23"/>
      <x:c r="BF2004" s="226"/>
      <x:c r="BL2004" s="226"/>
      <x:c r="BM2004" s="226"/>
      <x:c r="BP2004" s="226"/>
      <x:c r="BW2004" s="226"/>
      <x:c r="BX2004" s="226"/>
      <x:c r="BY2004" s="226"/>
      <x:c r="BZ2004" s="226"/>
      <x:c r="CB2004" s="226"/>
    </x:row>
    <x:row r="2005" spans="1:80" x14ac:dyDescent="0.3">
      <x:c r="A2005" s="226"/>
      <x:c r="R2005" s="226"/>
      <x:c r="T2005" s="226"/>
      <x:c r="V2005" s="23"/>
      <x:c r="Y2005" s="222"/>
      <x:c r="AA2005" s="226"/>
      <x:c r="AB2005" s="222"/>
      <x:c r="AE2005" s="226"/>
      <x:c r="AF2005" s="226"/>
      <x:c r="AO2005" s="226"/>
      <x:c r="AS2005" s="23"/>
      <x:c r="AV2005" s="23"/>
      <x:c r="BF2005" s="226"/>
      <x:c r="BL2005" s="226"/>
      <x:c r="BM2005" s="226"/>
      <x:c r="BP2005" s="226"/>
      <x:c r="BW2005" s="226"/>
      <x:c r="BX2005" s="226"/>
      <x:c r="BY2005" s="226"/>
      <x:c r="BZ2005" s="226"/>
      <x:c r="CB2005" s="226"/>
    </x:row>
    <x:row r="2006" spans="1:80" x14ac:dyDescent="0.3">
      <x:c r="A2006" s="226"/>
      <x:c r="R2006" s="226"/>
      <x:c r="T2006" s="226"/>
      <x:c r="V2006" s="23"/>
      <x:c r="Y2006" s="222"/>
      <x:c r="AA2006" s="226"/>
      <x:c r="AB2006" s="222"/>
      <x:c r="AE2006" s="226"/>
      <x:c r="AF2006" s="226"/>
      <x:c r="AN2006" s="226"/>
      <x:c r="AO2006" s="226"/>
      <x:c r="AP2006" s="226"/>
      <x:c r="AS2006" s="23"/>
      <x:c r="AV2006" s="23"/>
      <x:c r="BF2006" s="226"/>
      <x:c r="BL2006" s="226"/>
      <x:c r="BM2006" s="226"/>
      <x:c r="BP2006" s="226"/>
      <x:c r="BW2006" s="226"/>
      <x:c r="BX2006" s="226"/>
      <x:c r="BY2006" s="226"/>
      <x:c r="BZ2006" s="226"/>
      <x:c r="CB2006" s="226"/>
    </x:row>
    <x:row r="2007" spans="1:80" x14ac:dyDescent="0.3">
      <x:c r="A2007" s="226"/>
      <x:c r="R2007" s="226"/>
      <x:c r="T2007" s="226"/>
      <x:c r="V2007" s="23"/>
      <x:c r="Y2007" s="222"/>
      <x:c r="AA2007" s="226"/>
      <x:c r="AB2007" s="222"/>
      <x:c r="AE2007" s="226"/>
      <x:c r="AF2007" s="226"/>
      <x:c r="AN2007" s="226"/>
      <x:c r="AO2007" s="226"/>
      <x:c r="AP2007" s="226"/>
      <x:c r="AS2007" s="23"/>
      <x:c r="AV2007" s="23"/>
      <x:c r="BF2007" s="226"/>
      <x:c r="BL2007" s="226"/>
      <x:c r="BM2007" s="226"/>
      <x:c r="BP2007" s="226"/>
      <x:c r="BW2007" s="226"/>
      <x:c r="BX2007" s="226"/>
      <x:c r="BY2007" s="226"/>
      <x:c r="BZ2007" s="226"/>
      <x:c r="CB2007" s="226"/>
    </x:row>
    <x:row r="2008" spans="1:80" x14ac:dyDescent="0.3">
      <x:c r="A2008" s="226"/>
      <x:c r="R2008" s="226"/>
      <x:c r="T2008" s="226"/>
      <x:c r="V2008" s="23"/>
      <x:c r="Y2008" s="222"/>
      <x:c r="AA2008" s="226"/>
      <x:c r="AB2008" s="222"/>
      <x:c r="AE2008" s="222"/>
      <x:c r="AF2008" s="226"/>
      <x:c r="AN2008" s="226"/>
      <x:c r="AO2008" s="226"/>
      <x:c r="AP2008" s="226"/>
      <x:c r="AS2008" s="23"/>
      <x:c r="AV2008" s="23"/>
      <x:c r="BF2008" s="226"/>
      <x:c r="BL2008" s="226"/>
      <x:c r="BM2008" s="226"/>
      <x:c r="BP2008" s="226"/>
      <x:c r="BW2008" s="226"/>
      <x:c r="BX2008" s="226"/>
      <x:c r="BY2008" s="226"/>
      <x:c r="BZ2008" s="226"/>
      <x:c r="CB2008" s="226"/>
    </x:row>
    <x:row r="2009" spans="1:80" x14ac:dyDescent="0.3">
      <x:c r="A2009" s="226"/>
      <x:c r="R2009" s="226"/>
      <x:c r="T2009" s="226"/>
      <x:c r="V2009" s="23"/>
      <x:c r="Y2009" s="222"/>
      <x:c r="AA2009" s="226"/>
      <x:c r="AB2009" s="222"/>
      <x:c r="AE2009" s="222"/>
      <x:c r="AF2009" s="226"/>
      <x:c r="AN2009" s="226"/>
      <x:c r="AO2009" s="226"/>
      <x:c r="AS2009" s="23"/>
      <x:c r="AV2009" s="23"/>
      <x:c r="BF2009" s="226"/>
      <x:c r="BL2009" s="226"/>
      <x:c r="BM2009" s="226"/>
      <x:c r="BP2009" s="226"/>
      <x:c r="BW2009" s="226"/>
      <x:c r="BX2009" s="226"/>
      <x:c r="BY2009" s="226"/>
      <x:c r="BZ2009" s="226"/>
      <x:c r="CB2009" s="226"/>
    </x:row>
    <x:row r="2010" spans="1:80" x14ac:dyDescent="0.3">
      <x:c r="A2010" s="226"/>
      <x:c r="R2010" s="226"/>
      <x:c r="T2010" s="226"/>
      <x:c r="V2010" s="23"/>
      <x:c r="Y2010" s="222"/>
      <x:c r="AA2010" s="226"/>
      <x:c r="AB2010" s="222"/>
      <x:c r="AE2010" s="226"/>
      <x:c r="AF2010" s="226"/>
      <x:c r="AS2010" s="23"/>
      <x:c r="AV2010" s="23"/>
      <x:c r="BF2010" s="226"/>
      <x:c r="BL2010" s="226"/>
      <x:c r="BM2010" s="226"/>
      <x:c r="BP2010" s="226"/>
      <x:c r="BW2010" s="226"/>
      <x:c r="BX2010" s="226"/>
      <x:c r="BY2010" s="226"/>
      <x:c r="BZ2010" s="226"/>
      <x:c r="CB2010" s="226"/>
    </x:row>
    <x:row r="2011" spans="1:80" x14ac:dyDescent="0.3">
      <x:c r="A2011" s="226"/>
      <x:c r="R2011" s="226"/>
      <x:c r="T2011" s="226"/>
      <x:c r="V2011" s="23"/>
      <x:c r="Y2011" s="222"/>
      <x:c r="AA2011" s="226"/>
      <x:c r="AB2011" s="222"/>
      <x:c r="AE2011" s="226"/>
      <x:c r="AF2011" s="226"/>
      <x:c r="AS2011" s="23"/>
      <x:c r="AV2011" s="23"/>
      <x:c r="BF2011" s="226"/>
      <x:c r="BL2011" s="226"/>
      <x:c r="BM2011" s="226"/>
      <x:c r="BP2011" s="226"/>
      <x:c r="BW2011" s="226"/>
      <x:c r="BX2011" s="226"/>
      <x:c r="BY2011" s="226"/>
      <x:c r="BZ2011" s="226"/>
      <x:c r="CB2011" s="226"/>
    </x:row>
    <x:row r="2012" spans="1:80" x14ac:dyDescent="0.3">
      <x:c r="A2012" s="226"/>
      <x:c r="R2012" s="226"/>
      <x:c r="T2012" s="226"/>
      <x:c r="V2012" s="23"/>
      <x:c r="Y2012" s="222"/>
      <x:c r="AA2012" s="226"/>
      <x:c r="AB2012" s="222"/>
      <x:c r="AE2012" s="226"/>
      <x:c r="AF2012" s="226"/>
      <x:c r="AN2012" s="226"/>
      <x:c r="AO2012" s="226"/>
      <x:c r="AP2012" s="226"/>
      <x:c r="AS2012" s="23"/>
      <x:c r="AV2012" s="23"/>
      <x:c r="BF2012" s="226"/>
      <x:c r="BL2012" s="226"/>
      <x:c r="BM2012" s="226"/>
      <x:c r="BP2012" s="226"/>
      <x:c r="BW2012" s="226"/>
      <x:c r="BX2012" s="226"/>
      <x:c r="BY2012" s="226"/>
      <x:c r="BZ2012" s="226"/>
      <x:c r="CB2012" s="226"/>
    </x:row>
    <x:row r="2013" spans="1:80" x14ac:dyDescent="0.3">
      <x:c r="A2013" s="226"/>
      <x:c r="R2013" s="226"/>
      <x:c r="T2013" s="226"/>
      <x:c r="V2013" s="23"/>
      <x:c r="Y2013" s="222"/>
      <x:c r="AA2013" s="226"/>
      <x:c r="AB2013" s="222"/>
      <x:c r="AE2013" s="226"/>
      <x:c r="AF2013" s="226"/>
      <x:c r="AN2013" s="226"/>
      <x:c r="AO2013" s="226"/>
      <x:c r="AP2013" s="226"/>
      <x:c r="AS2013" s="23"/>
      <x:c r="AV2013" s="23"/>
      <x:c r="BF2013" s="226"/>
      <x:c r="BL2013" s="226"/>
      <x:c r="BM2013" s="226"/>
      <x:c r="BP2013" s="226"/>
      <x:c r="BW2013" s="226"/>
      <x:c r="BX2013" s="226"/>
      <x:c r="BY2013" s="226"/>
      <x:c r="BZ2013" s="226"/>
      <x:c r="CB2013" s="226"/>
    </x:row>
    <x:row r="2014" spans="1:80" x14ac:dyDescent="0.3">
      <x:c r="A2014" s="226"/>
      <x:c r="R2014" s="226"/>
      <x:c r="T2014" s="226"/>
      <x:c r="V2014" s="23"/>
      <x:c r="Y2014" s="222"/>
      <x:c r="AA2014" s="226"/>
      <x:c r="AB2014" s="222"/>
      <x:c r="AE2014" s="226"/>
      <x:c r="AF2014" s="226"/>
      <x:c r="AN2014" s="226"/>
      <x:c r="AO2014" s="226"/>
      <x:c r="AP2014" s="226"/>
      <x:c r="AS2014" s="23"/>
      <x:c r="AV2014" s="23"/>
      <x:c r="BF2014" s="226"/>
      <x:c r="BL2014" s="226"/>
      <x:c r="BM2014" s="226"/>
      <x:c r="BP2014" s="226"/>
      <x:c r="BW2014" s="226"/>
      <x:c r="BX2014" s="226"/>
      <x:c r="BY2014" s="226"/>
      <x:c r="BZ2014" s="226"/>
      <x:c r="CB2014" s="226"/>
    </x:row>
    <x:row r="2015" spans="1:80" x14ac:dyDescent="0.3">
      <x:c r="A2015" s="226"/>
      <x:c r="R2015" s="226"/>
      <x:c r="T2015" s="226"/>
      <x:c r="V2015" s="23"/>
      <x:c r="Y2015" s="222"/>
      <x:c r="AA2015" s="226"/>
      <x:c r="AB2015" s="222"/>
      <x:c r="AE2015" s="226"/>
      <x:c r="AF2015" s="226"/>
      <x:c r="AN2015" s="226"/>
      <x:c r="AO2015" s="226"/>
      <x:c r="AP2015" s="226"/>
      <x:c r="AS2015" s="23"/>
      <x:c r="AV2015" s="23"/>
      <x:c r="BF2015" s="226"/>
      <x:c r="BL2015" s="226"/>
      <x:c r="BM2015" s="226"/>
      <x:c r="BP2015" s="226"/>
      <x:c r="BW2015" s="226"/>
      <x:c r="BX2015" s="226"/>
      <x:c r="BY2015" s="226"/>
      <x:c r="BZ2015" s="226"/>
      <x:c r="CB2015" s="226"/>
    </x:row>
    <x:row r="2016" spans="1:80" x14ac:dyDescent="0.3">
      <x:c r="A2016" s="226"/>
      <x:c r="R2016" s="226"/>
      <x:c r="T2016" s="226"/>
      <x:c r="V2016" s="23"/>
      <x:c r="Y2016" s="222"/>
      <x:c r="AA2016" s="226"/>
      <x:c r="AB2016" s="222"/>
      <x:c r="AE2016" s="222"/>
      <x:c r="AF2016" s="226"/>
      <x:c r="AN2016" s="226"/>
      <x:c r="AO2016" s="226"/>
      <x:c r="AP2016" s="226"/>
      <x:c r="AS2016" s="23"/>
      <x:c r="AV2016" s="23"/>
      <x:c r="BF2016" s="226"/>
      <x:c r="BL2016" s="226"/>
      <x:c r="BM2016" s="226"/>
      <x:c r="BP2016" s="226"/>
      <x:c r="BW2016" s="226"/>
      <x:c r="BX2016" s="226"/>
      <x:c r="BY2016" s="226"/>
      <x:c r="BZ2016" s="226"/>
      <x:c r="CB2016" s="226"/>
    </x:row>
    <x:row r="2017" spans="1:80" x14ac:dyDescent="0.3">
      <x:c r="A2017" s="226"/>
      <x:c r="R2017" s="226"/>
      <x:c r="T2017" s="226"/>
      <x:c r="V2017" s="23"/>
      <x:c r="Y2017" s="222"/>
      <x:c r="AA2017" s="226"/>
      <x:c r="AB2017" s="222"/>
      <x:c r="AE2017" s="226"/>
      <x:c r="AF2017" s="226"/>
      <x:c r="AN2017" s="226"/>
      <x:c r="AO2017" s="226"/>
      <x:c r="AP2017" s="226"/>
      <x:c r="AS2017" s="23"/>
      <x:c r="AV2017" s="23"/>
      <x:c r="BF2017" s="226"/>
      <x:c r="BL2017" s="226"/>
      <x:c r="BM2017" s="226"/>
      <x:c r="BP2017" s="226"/>
      <x:c r="BW2017" s="226"/>
      <x:c r="BX2017" s="226"/>
      <x:c r="BY2017" s="226"/>
      <x:c r="BZ2017" s="226"/>
      <x:c r="CB2017" s="226"/>
    </x:row>
    <x:row r="2018" spans="1:80" x14ac:dyDescent="0.3">
      <x:c r="A2018" s="226"/>
      <x:c r="R2018" s="226"/>
      <x:c r="T2018" s="226"/>
      <x:c r="V2018" s="23"/>
      <x:c r="Y2018" s="222"/>
      <x:c r="AA2018" s="226"/>
      <x:c r="AB2018" s="222"/>
      <x:c r="AE2018" s="226"/>
      <x:c r="AF2018" s="226"/>
      <x:c r="AN2018" s="226"/>
      <x:c r="AO2018" s="226"/>
      <x:c r="AP2018" s="226"/>
      <x:c r="AS2018" s="23"/>
      <x:c r="AV2018" s="23"/>
      <x:c r="BF2018" s="226"/>
      <x:c r="BL2018" s="226"/>
      <x:c r="BM2018" s="226"/>
      <x:c r="BP2018" s="226"/>
      <x:c r="BW2018" s="226"/>
      <x:c r="BX2018" s="226"/>
      <x:c r="BY2018" s="226"/>
      <x:c r="BZ2018" s="226"/>
      <x:c r="CB2018" s="226"/>
    </x:row>
    <x:row r="2019" spans="1:80" x14ac:dyDescent="0.3">
      <x:c r="A2019" s="226"/>
      <x:c r="R2019" s="226"/>
      <x:c r="T2019" s="226"/>
      <x:c r="V2019" s="23"/>
      <x:c r="Y2019" s="222"/>
      <x:c r="AA2019" s="226"/>
      <x:c r="AB2019" s="222"/>
      <x:c r="AE2019" s="222"/>
      <x:c r="AF2019" s="226"/>
      <x:c r="AN2019" s="226"/>
      <x:c r="AO2019" s="226"/>
      <x:c r="AP2019" s="226"/>
      <x:c r="AS2019" s="23"/>
      <x:c r="AV2019" s="23"/>
      <x:c r="BF2019" s="226"/>
      <x:c r="BL2019" s="226"/>
      <x:c r="BM2019" s="226"/>
      <x:c r="BP2019" s="226"/>
      <x:c r="BW2019" s="226"/>
      <x:c r="BX2019" s="226"/>
      <x:c r="BY2019" s="226"/>
      <x:c r="BZ2019" s="226"/>
      <x:c r="CB2019" s="226"/>
    </x:row>
    <x:row r="2020" spans="1:80" x14ac:dyDescent="0.3">
      <x:c r="A2020" s="226"/>
      <x:c r="R2020" s="226"/>
      <x:c r="T2020" s="226"/>
      <x:c r="V2020" s="23"/>
      <x:c r="Y2020" s="222"/>
      <x:c r="AA2020" s="226"/>
      <x:c r="AB2020" s="222"/>
      <x:c r="AE2020" s="226"/>
      <x:c r="AF2020" s="226"/>
      <x:c r="AN2020" s="226"/>
      <x:c r="AO2020" s="226"/>
      <x:c r="AP2020" s="226"/>
      <x:c r="AS2020" s="23"/>
      <x:c r="AV2020" s="23"/>
      <x:c r="BF2020" s="226"/>
      <x:c r="BL2020" s="226"/>
      <x:c r="BM2020" s="226"/>
      <x:c r="BP2020" s="226"/>
      <x:c r="BW2020" s="226"/>
      <x:c r="BX2020" s="226"/>
      <x:c r="BY2020" s="226"/>
      <x:c r="BZ2020" s="226"/>
      <x:c r="CB2020" s="226"/>
    </x:row>
    <x:row r="2021" spans="1:80" x14ac:dyDescent="0.3">
      <x:c r="A2021" s="226"/>
      <x:c r="R2021" s="226"/>
      <x:c r="T2021" s="226"/>
      <x:c r="V2021" s="23"/>
      <x:c r="Y2021" s="222"/>
      <x:c r="AA2021" s="226"/>
      <x:c r="AB2021" s="222"/>
      <x:c r="AE2021" s="226"/>
      <x:c r="AF2021" s="226"/>
      <x:c r="AN2021" s="226"/>
      <x:c r="AO2021" s="226"/>
      <x:c r="AP2021" s="226"/>
      <x:c r="AS2021" s="23"/>
      <x:c r="AV2021" s="23"/>
      <x:c r="BF2021" s="226"/>
      <x:c r="BL2021" s="226"/>
      <x:c r="BM2021" s="226"/>
      <x:c r="BP2021" s="226"/>
      <x:c r="BW2021" s="226"/>
      <x:c r="BX2021" s="226"/>
      <x:c r="BY2021" s="226"/>
      <x:c r="BZ2021" s="226"/>
      <x:c r="CB2021" s="226"/>
    </x:row>
    <x:row r="2022" spans="1:80" x14ac:dyDescent="0.3">
      <x:c r="A2022" s="226"/>
      <x:c r="R2022" s="226"/>
      <x:c r="T2022" s="226"/>
      <x:c r="V2022" s="23"/>
      <x:c r="Y2022" s="222"/>
      <x:c r="AA2022" s="226"/>
      <x:c r="AB2022" s="226"/>
      <x:c r="AE2022" s="226"/>
      <x:c r="AF2022" s="226"/>
      <x:c r="AO2022" s="226"/>
      <x:c r="AS2022" s="23"/>
      <x:c r="AV2022" s="23"/>
      <x:c r="BF2022" s="226"/>
      <x:c r="BL2022" s="226"/>
      <x:c r="BM2022" s="226"/>
      <x:c r="BP2022" s="226"/>
      <x:c r="BW2022" s="226"/>
      <x:c r="BX2022" s="226"/>
      <x:c r="BY2022" s="226"/>
      <x:c r="BZ2022" s="226"/>
      <x:c r="CB2022" s="226"/>
    </x:row>
    <x:row r="2023" spans="1:80" x14ac:dyDescent="0.3">
      <x:c r="A2023" s="226"/>
      <x:c r="R2023" s="226"/>
      <x:c r="T2023" s="226"/>
      <x:c r="V2023" s="23"/>
      <x:c r="Y2023" s="222"/>
      <x:c r="AA2023" s="226"/>
      <x:c r="AB2023" s="222"/>
      <x:c r="AE2023" s="222"/>
      <x:c r="AF2023" s="222"/>
      <x:c r="AO2023" s="226"/>
      <x:c r="AS2023" s="23"/>
      <x:c r="AV2023" s="23"/>
      <x:c r="BF2023" s="226"/>
      <x:c r="BL2023" s="226"/>
      <x:c r="BM2023" s="226"/>
      <x:c r="BP2023" s="222"/>
      <x:c r="BW2023" s="226"/>
      <x:c r="BX2023" s="226"/>
      <x:c r="BY2023" s="226"/>
      <x:c r="BZ2023" s="226"/>
      <x:c r="CB2023" s="226"/>
    </x:row>
    <x:row r="2024" spans="1:80" x14ac:dyDescent="0.3">
      <x:c r="A2024" s="226"/>
      <x:c r="R2024" s="226"/>
      <x:c r="T2024" s="226"/>
      <x:c r="V2024" s="23"/>
      <x:c r="Y2024" s="222"/>
      <x:c r="AA2024" s="226"/>
      <x:c r="AB2024" s="222"/>
      <x:c r="AE2024" s="226"/>
      <x:c r="AF2024" s="226"/>
      <x:c r="AN2024" s="226"/>
      <x:c r="AO2024" s="226"/>
      <x:c r="AP2024" s="226"/>
      <x:c r="AS2024" s="23"/>
      <x:c r="AV2024" s="23"/>
      <x:c r="BF2024" s="226"/>
      <x:c r="BL2024" s="226"/>
      <x:c r="BM2024" s="226"/>
      <x:c r="BP2024" s="226"/>
      <x:c r="BW2024" s="226"/>
      <x:c r="BX2024" s="226"/>
      <x:c r="BY2024" s="226"/>
      <x:c r="BZ2024" s="226"/>
      <x:c r="CB2024" s="226"/>
    </x:row>
    <x:row r="2025" spans="1:80" x14ac:dyDescent="0.3">
      <x:c r="A2025" s="226"/>
      <x:c r="R2025" s="226"/>
      <x:c r="T2025" s="226"/>
      <x:c r="V2025" s="23"/>
      <x:c r="Y2025" s="222"/>
      <x:c r="AA2025" s="226"/>
      <x:c r="AB2025" s="222"/>
      <x:c r="AE2025" s="226"/>
      <x:c r="AF2025" s="226"/>
      <x:c r="AN2025" s="226"/>
      <x:c r="AO2025" s="226"/>
      <x:c r="AP2025" s="226"/>
      <x:c r="AS2025" s="23"/>
      <x:c r="AV2025" s="23"/>
      <x:c r="BF2025" s="226"/>
      <x:c r="BL2025" s="226"/>
      <x:c r="BM2025" s="226"/>
      <x:c r="BP2025" s="226"/>
      <x:c r="BW2025" s="226"/>
      <x:c r="BX2025" s="226"/>
      <x:c r="BY2025" s="226"/>
      <x:c r="BZ2025" s="226"/>
      <x:c r="CB2025" s="226"/>
    </x:row>
    <x:row r="2026" spans="1:80" x14ac:dyDescent="0.3">
      <x:c r="A2026" s="226"/>
      <x:c r="R2026" s="226"/>
      <x:c r="T2026" s="226"/>
      <x:c r="V2026" s="23"/>
      <x:c r="Y2026" s="222"/>
      <x:c r="AA2026" s="226"/>
      <x:c r="AB2026" s="222"/>
      <x:c r="AE2026" s="222"/>
      <x:c r="AF2026" s="226"/>
      <x:c r="AN2026" s="226"/>
      <x:c r="AO2026" s="226"/>
      <x:c r="AP2026" s="226"/>
      <x:c r="AS2026" s="23"/>
      <x:c r="AV2026" s="23"/>
      <x:c r="BF2026" s="226"/>
      <x:c r="BL2026" s="226"/>
      <x:c r="BM2026" s="226"/>
      <x:c r="BP2026" s="226"/>
      <x:c r="BW2026" s="226"/>
      <x:c r="BX2026" s="226"/>
      <x:c r="BY2026" s="226"/>
      <x:c r="BZ2026" s="226"/>
      <x:c r="CB2026" s="226"/>
    </x:row>
    <x:row r="2027" spans="1:80" x14ac:dyDescent="0.3">
      <x:c r="A2027" s="226"/>
      <x:c r="R2027" s="226"/>
      <x:c r="T2027" s="226"/>
      <x:c r="V2027" s="23"/>
      <x:c r="Y2027" s="222"/>
      <x:c r="AA2027" s="226"/>
      <x:c r="AB2027" s="222"/>
      <x:c r="AE2027" s="222"/>
      <x:c r="AF2027" s="222"/>
      <x:c r="AN2027" s="226"/>
      <x:c r="AO2027" s="226"/>
      <x:c r="AP2027" s="226"/>
      <x:c r="AS2027" s="23"/>
      <x:c r="AV2027" s="23"/>
      <x:c r="BF2027" s="226"/>
      <x:c r="BL2027" s="226"/>
      <x:c r="BM2027" s="226"/>
      <x:c r="BP2027" s="222"/>
      <x:c r="BW2027" s="226"/>
      <x:c r="BX2027" s="226"/>
      <x:c r="BY2027" s="226"/>
      <x:c r="BZ2027" s="226"/>
      <x:c r="CB2027" s="226"/>
    </x:row>
    <x:row r="2028" spans="1:80" x14ac:dyDescent="0.3">
      <x:c r="A2028" s="226"/>
      <x:c r="R2028" s="226"/>
      <x:c r="T2028" s="226"/>
      <x:c r="V2028" s="23"/>
      <x:c r="Y2028" s="222"/>
      <x:c r="AA2028" s="226"/>
      <x:c r="AB2028" s="222"/>
      <x:c r="AE2028" s="226"/>
      <x:c r="AF2028" s="226"/>
      <x:c r="AN2028" s="226"/>
      <x:c r="AO2028" s="226"/>
      <x:c r="AP2028" s="226"/>
      <x:c r="AS2028" s="23"/>
      <x:c r="AV2028" s="23"/>
      <x:c r="BF2028" s="226"/>
      <x:c r="BL2028" s="226"/>
      <x:c r="BM2028" s="226"/>
      <x:c r="BP2028" s="226"/>
      <x:c r="BW2028" s="226"/>
      <x:c r="BX2028" s="226"/>
      <x:c r="BY2028" s="226"/>
      <x:c r="BZ2028" s="226"/>
      <x:c r="CB2028" s="226"/>
    </x:row>
    <x:row r="2029" spans="1:80" x14ac:dyDescent="0.3">
      <x:c r="A2029" s="226"/>
      <x:c r="R2029" s="226"/>
      <x:c r="T2029" s="226"/>
      <x:c r="V2029" s="23"/>
      <x:c r="Y2029" s="222"/>
      <x:c r="AA2029" s="226"/>
      <x:c r="AB2029" s="222"/>
      <x:c r="AE2029" s="222"/>
      <x:c r="AF2029" s="222"/>
      <x:c r="AN2029" s="226"/>
      <x:c r="AO2029" s="226"/>
      <x:c r="AP2029" s="226"/>
      <x:c r="AS2029" s="23"/>
      <x:c r="AV2029" s="23"/>
      <x:c r="BF2029" s="226"/>
      <x:c r="BL2029" s="226"/>
      <x:c r="BM2029" s="226"/>
      <x:c r="BP2029" s="222"/>
      <x:c r="BW2029" s="226"/>
      <x:c r="BX2029" s="226"/>
      <x:c r="BY2029" s="226"/>
      <x:c r="BZ2029" s="226"/>
      <x:c r="CB2029" s="226"/>
    </x:row>
    <x:row r="2030" spans="1:80" x14ac:dyDescent="0.3">
      <x:c r="A2030" s="226"/>
      <x:c r="R2030" s="226"/>
      <x:c r="T2030" s="226"/>
      <x:c r="V2030" s="23"/>
      <x:c r="Y2030" s="222"/>
      <x:c r="AA2030" s="226"/>
      <x:c r="AB2030" s="222"/>
      <x:c r="AE2030" s="226"/>
      <x:c r="AF2030" s="226"/>
      <x:c r="AN2030" s="226"/>
      <x:c r="AO2030" s="226"/>
      <x:c r="AP2030" s="226"/>
      <x:c r="AS2030" s="23"/>
      <x:c r="AV2030" s="23"/>
      <x:c r="BF2030" s="226"/>
      <x:c r="BL2030" s="226"/>
      <x:c r="BM2030" s="226"/>
      <x:c r="BP2030" s="226"/>
      <x:c r="BW2030" s="226"/>
      <x:c r="BX2030" s="226"/>
      <x:c r="BY2030" s="226"/>
      <x:c r="BZ2030" s="226"/>
      <x:c r="CB2030" s="226"/>
    </x:row>
    <x:row r="2031" spans="1:80" x14ac:dyDescent="0.3">
      <x:c r="A2031" s="226"/>
      <x:c r="R2031" s="226"/>
      <x:c r="T2031" s="226"/>
      <x:c r="V2031" s="23"/>
      <x:c r="Y2031" s="222"/>
      <x:c r="AA2031" s="226"/>
      <x:c r="AB2031" s="222"/>
      <x:c r="AE2031" s="226"/>
      <x:c r="AF2031" s="226"/>
      <x:c r="AN2031" s="226"/>
      <x:c r="AO2031" s="226"/>
      <x:c r="AP2031" s="226"/>
      <x:c r="AS2031" s="23"/>
      <x:c r="AV2031" s="23"/>
      <x:c r="BF2031" s="226"/>
      <x:c r="BL2031" s="226"/>
      <x:c r="BM2031" s="226"/>
      <x:c r="BP2031" s="226"/>
      <x:c r="BW2031" s="226"/>
      <x:c r="BX2031" s="226"/>
      <x:c r="BY2031" s="226"/>
      <x:c r="BZ2031" s="226"/>
      <x:c r="CB2031" s="226"/>
    </x:row>
    <x:row r="2032" spans="1:80" x14ac:dyDescent="0.3">
      <x:c r="A2032" s="226"/>
      <x:c r="R2032" s="226"/>
      <x:c r="T2032" s="226"/>
      <x:c r="V2032" s="23"/>
      <x:c r="Y2032" s="222"/>
      <x:c r="AA2032" s="226"/>
      <x:c r="AB2032" s="222"/>
      <x:c r="AE2032" s="226"/>
      <x:c r="AF2032" s="226"/>
      <x:c r="AN2032" s="226"/>
      <x:c r="AO2032" s="226"/>
      <x:c r="AP2032" s="226"/>
      <x:c r="AS2032" s="23"/>
      <x:c r="AV2032" s="23"/>
      <x:c r="BF2032" s="226"/>
      <x:c r="BL2032" s="226"/>
      <x:c r="BM2032" s="226"/>
      <x:c r="BP2032" s="226"/>
      <x:c r="BW2032" s="226"/>
      <x:c r="BX2032" s="226"/>
      <x:c r="BY2032" s="226"/>
      <x:c r="BZ2032" s="226"/>
      <x:c r="CB2032" s="226"/>
    </x:row>
    <x:row r="2033" spans="1:80" x14ac:dyDescent="0.3">
      <x:c r="A2033" s="226"/>
      <x:c r="R2033" s="226"/>
      <x:c r="T2033" s="226"/>
      <x:c r="V2033" s="23"/>
      <x:c r="Y2033" s="222"/>
      <x:c r="AA2033" s="226"/>
      <x:c r="AB2033" s="222"/>
      <x:c r="AE2033" s="226"/>
      <x:c r="AF2033" s="226"/>
      <x:c r="AN2033" s="226"/>
      <x:c r="AO2033" s="226"/>
      <x:c r="AP2033" s="226"/>
      <x:c r="AS2033" s="23"/>
      <x:c r="AV2033" s="23"/>
      <x:c r="BF2033" s="226"/>
      <x:c r="BL2033" s="226"/>
      <x:c r="BM2033" s="226"/>
      <x:c r="BP2033" s="226"/>
      <x:c r="BW2033" s="226"/>
      <x:c r="BX2033" s="226"/>
      <x:c r="BY2033" s="226"/>
      <x:c r="BZ2033" s="226"/>
      <x:c r="CB2033" s="226"/>
    </x:row>
    <x:row r="2034" spans="1:80" x14ac:dyDescent="0.3">
      <x:c r="A2034" s="226"/>
      <x:c r="R2034" s="226"/>
      <x:c r="T2034" s="226"/>
      <x:c r="V2034" s="23"/>
      <x:c r="Y2034" s="222"/>
      <x:c r="AA2034" s="226"/>
      <x:c r="AB2034" s="222"/>
      <x:c r="AE2034" s="226"/>
      <x:c r="AF2034" s="226"/>
      <x:c r="AN2034" s="226"/>
      <x:c r="AO2034" s="226"/>
      <x:c r="AP2034" s="226"/>
      <x:c r="AS2034" s="23"/>
      <x:c r="AV2034" s="23"/>
      <x:c r="BF2034" s="226"/>
      <x:c r="BL2034" s="226"/>
      <x:c r="BM2034" s="226"/>
      <x:c r="BP2034" s="226"/>
      <x:c r="BW2034" s="226"/>
      <x:c r="BX2034" s="226"/>
      <x:c r="BY2034" s="226"/>
      <x:c r="BZ2034" s="226"/>
      <x:c r="CB2034" s="226"/>
    </x:row>
    <x:row r="2035" spans="1:80" x14ac:dyDescent="0.3">
      <x:c r="A2035" s="226"/>
      <x:c r="R2035" s="226"/>
      <x:c r="T2035" s="226"/>
      <x:c r="V2035" s="23"/>
      <x:c r="Y2035" s="222"/>
      <x:c r="AA2035" s="226"/>
      <x:c r="AB2035" s="222"/>
      <x:c r="AE2035" s="226"/>
      <x:c r="AF2035" s="226"/>
      <x:c r="AO2035" s="226"/>
      <x:c r="AS2035" s="23"/>
      <x:c r="AV2035" s="23"/>
      <x:c r="BF2035" s="226"/>
      <x:c r="BL2035" s="226"/>
      <x:c r="BM2035" s="226"/>
      <x:c r="BP2035" s="226"/>
      <x:c r="BW2035" s="226"/>
      <x:c r="BX2035" s="226"/>
      <x:c r="BY2035" s="226"/>
      <x:c r="BZ2035" s="226"/>
      <x:c r="CB2035" s="226"/>
    </x:row>
    <x:row r="2036" spans="1:80" x14ac:dyDescent="0.3">
      <x:c r="A2036" s="226"/>
      <x:c r="R2036" s="226"/>
      <x:c r="T2036" s="226"/>
      <x:c r="V2036" s="23"/>
      <x:c r="Y2036" s="222"/>
      <x:c r="AA2036" s="226"/>
      <x:c r="AB2036" s="222"/>
      <x:c r="AE2036" s="222"/>
      <x:c r="AF2036" s="226"/>
      <x:c r="AO2036" s="226"/>
      <x:c r="AS2036" s="23"/>
      <x:c r="AV2036" s="23"/>
      <x:c r="BF2036" s="226"/>
      <x:c r="BL2036" s="226"/>
      <x:c r="BM2036" s="226"/>
      <x:c r="BP2036" s="226"/>
      <x:c r="BW2036" s="226"/>
      <x:c r="BX2036" s="226"/>
      <x:c r="BY2036" s="226"/>
      <x:c r="BZ2036" s="226"/>
      <x:c r="CB2036" s="226"/>
    </x:row>
    <x:row r="2037" spans="1:80" x14ac:dyDescent="0.3">
      <x:c r="A2037" s="226"/>
      <x:c r="R2037" s="226"/>
      <x:c r="T2037" s="226"/>
      <x:c r="V2037" s="23"/>
      <x:c r="Y2037" s="222"/>
      <x:c r="AA2037" s="226"/>
      <x:c r="AB2037" s="222"/>
      <x:c r="AE2037" s="222"/>
      <x:c r="AF2037" s="226"/>
      <x:c r="AO2037" s="226"/>
      <x:c r="AS2037" s="23"/>
      <x:c r="AV2037" s="23"/>
      <x:c r="BF2037" s="226"/>
      <x:c r="BL2037" s="226"/>
      <x:c r="BM2037" s="226"/>
      <x:c r="BP2037" s="226"/>
      <x:c r="BW2037" s="226"/>
      <x:c r="BX2037" s="226"/>
      <x:c r="BY2037" s="226"/>
      <x:c r="BZ2037" s="226"/>
      <x:c r="CB2037" s="226"/>
    </x:row>
    <x:row r="2038" spans="1:80" x14ac:dyDescent="0.3">
      <x:c r="A2038" s="226"/>
      <x:c r="R2038" s="226"/>
      <x:c r="T2038" s="226"/>
      <x:c r="V2038" s="23"/>
      <x:c r="Y2038" s="222"/>
      <x:c r="AA2038" s="226"/>
      <x:c r="AB2038" s="222"/>
      <x:c r="AE2038" s="226"/>
      <x:c r="AF2038" s="226"/>
      <x:c r="AN2038" s="226"/>
      <x:c r="AO2038" s="226"/>
      <x:c r="AS2038" s="23"/>
      <x:c r="AV2038" s="23"/>
      <x:c r="BF2038" s="226"/>
      <x:c r="BL2038" s="226"/>
      <x:c r="BM2038" s="226"/>
      <x:c r="BP2038" s="226"/>
      <x:c r="BW2038" s="226"/>
      <x:c r="BX2038" s="226"/>
      <x:c r="BY2038" s="226"/>
      <x:c r="BZ2038" s="226"/>
      <x:c r="CB2038" s="226"/>
    </x:row>
    <x:row r="2039" spans="1:80" x14ac:dyDescent="0.3">
      <x:c r="A2039" s="226"/>
      <x:c r="R2039" s="226"/>
      <x:c r="T2039" s="226"/>
      <x:c r="V2039" s="23"/>
      <x:c r="Y2039" s="222"/>
      <x:c r="AA2039" s="226"/>
      <x:c r="AB2039" s="222"/>
      <x:c r="AE2039" s="226"/>
      <x:c r="AF2039" s="226"/>
      <x:c r="AS2039" s="23"/>
      <x:c r="AV2039" s="23"/>
      <x:c r="BF2039" s="226"/>
      <x:c r="BL2039" s="226"/>
      <x:c r="BM2039" s="226"/>
      <x:c r="BP2039" s="226"/>
      <x:c r="BW2039" s="226"/>
      <x:c r="BX2039" s="226"/>
      <x:c r="BY2039" s="226"/>
      <x:c r="BZ2039" s="226"/>
      <x:c r="CB2039" s="226"/>
    </x:row>
    <x:row r="2040" spans="1:80" x14ac:dyDescent="0.3">
      <x:c r="A2040" s="226"/>
      <x:c r="R2040" s="226"/>
      <x:c r="T2040" s="226"/>
      <x:c r="V2040" s="23"/>
      <x:c r="Y2040" s="222"/>
      <x:c r="AA2040" s="226"/>
      <x:c r="AB2040" s="222"/>
      <x:c r="AE2040" s="226"/>
      <x:c r="AF2040" s="226"/>
      <x:c r="AS2040" s="23"/>
      <x:c r="AV2040" s="23"/>
      <x:c r="BF2040" s="226"/>
      <x:c r="BL2040" s="226"/>
      <x:c r="BM2040" s="226"/>
      <x:c r="BP2040" s="226"/>
      <x:c r="BW2040" s="226"/>
      <x:c r="BX2040" s="226"/>
      <x:c r="BY2040" s="226"/>
      <x:c r="BZ2040" s="226"/>
      <x:c r="CB2040" s="226"/>
    </x:row>
    <x:row r="2041" spans="1:80" x14ac:dyDescent="0.3">
      <x:c r="A2041" s="226"/>
      <x:c r="R2041" s="226"/>
      <x:c r="T2041" s="226"/>
      <x:c r="V2041" s="23"/>
      <x:c r="Y2041" s="222"/>
      <x:c r="AA2041" s="226"/>
      <x:c r="AB2041" s="222"/>
      <x:c r="AE2041" s="226"/>
      <x:c r="AF2041" s="226"/>
      <x:c r="AN2041" s="226"/>
      <x:c r="AO2041" s="226"/>
      <x:c r="AP2041" s="226"/>
      <x:c r="AS2041" s="23"/>
      <x:c r="AV2041" s="23"/>
      <x:c r="BF2041" s="226"/>
      <x:c r="BL2041" s="226"/>
      <x:c r="BM2041" s="226"/>
      <x:c r="BP2041" s="226"/>
      <x:c r="BW2041" s="226"/>
      <x:c r="BX2041" s="226"/>
      <x:c r="BY2041" s="226"/>
      <x:c r="BZ2041" s="226"/>
      <x:c r="CB2041" s="226"/>
    </x:row>
    <x:row r="2042" spans="1:80" x14ac:dyDescent="0.3">
      <x:c r="A2042" s="226"/>
      <x:c r="R2042" s="226"/>
      <x:c r="T2042" s="226"/>
      <x:c r="V2042" s="23"/>
      <x:c r="Y2042" s="222"/>
      <x:c r="AA2042" s="226"/>
      <x:c r="AB2042" s="222"/>
      <x:c r="AE2042" s="222"/>
      <x:c r="AF2042" s="222"/>
      <x:c r="AO2042" s="226"/>
      <x:c r="AS2042" s="23"/>
      <x:c r="AV2042" s="23"/>
      <x:c r="BF2042" s="226"/>
      <x:c r="BL2042" s="226"/>
      <x:c r="BM2042" s="226"/>
      <x:c r="BP2042" s="222"/>
      <x:c r="BW2042" s="226"/>
      <x:c r="BX2042" s="226"/>
      <x:c r="BY2042" s="226"/>
      <x:c r="BZ2042" s="226"/>
      <x:c r="CB2042" s="226"/>
    </x:row>
    <x:row r="2043" spans="1:80" x14ac:dyDescent="0.3">
      <x:c r="A2043" s="226"/>
      <x:c r="R2043" s="226"/>
      <x:c r="T2043" s="226"/>
      <x:c r="V2043" s="23"/>
      <x:c r="Y2043" s="222"/>
      <x:c r="AA2043" s="226"/>
      <x:c r="AB2043" s="222"/>
      <x:c r="AE2043" s="226"/>
      <x:c r="AF2043" s="226"/>
      <x:c r="AN2043" s="226"/>
      <x:c r="AO2043" s="226"/>
      <x:c r="AS2043" s="23"/>
      <x:c r="AV2043" s="23"/>
      <x:c r="BF2043" s="226"/>
      <x:c r="BL2043" s="226"/>
      <x:c r="BM2043" s="226"/>
      <x:c r="BP2043" s="226"/>
      <x:c r="BW2043" s="226"/>
      <x:c r="BX2043" s="226"/>
      <x:c r="BY2043" s="226"/>
      <x:c r="BZ2043" s="226"/>
      <x:c r="CB2043" s="226"/>
    </x:row>
    <x:row r="2044" spans="1:80" x14ac:dyDescent="0.3">
      <x:c r="A2044" s="226"/>
      <x:c r="R2044" s="226"/>
      <x:c r="T2044" s="226"/>
      <x:c r="V2044" s="23"/>
      <x:c r="Y2044" s="222"/>
      <x:c r="AA2044" s="226"/>
      <x:c r="AB2044" s="222"/>
      <x:c r="AE2044" s="226"/>
      <x:c r="AF2044" s="226"/>
      <x:c r="AN2044" s="226"/>
      <x:c r="AO2044" s="226"/>
      <x:c r="AS2044" s="23"/>
      <x:c r="AV2044" s="23"/>
      <x:c r="BF2044" s="226"/>
      <x:c r="BL2044" s="226"/>
      <x:c r="BM2044" s="226"/>
      <x:c r="BP2044" s="226"/>
      <x:c r="BW2044" s="226"/>
      <x:c r="BX2044" s="226"/>
      <x:c r="BY2044" s="226"/>
      <x:c r="BZ2044" s="226"/>
      <x:c r="CB2044" s="226"/>
    </x:row>
    <x:row r="2045" spans="1:80" x14ac:dyDescent="0.3">
      <x:c r="A2045" s="226"/>
      <x:c r="R2045" s="226"/>
      <x:c r="T2045" s="226"/>
      <x:c r="V2045" s="23"/>
      <x:c r="Y2045" s="222"/>
      <x:c r="AA2045" s="226"/>
      <x:c r="AB2045" s="222"/>
      <x:c r="AE2045" s="226"/>
      <x:c r="AF2045" s="226"/>
      <x:c r="AN2045" s="226"/>
      <x:c r="AO2045" s="226"/>
      <x:c r="AP2045" s="226"/>
      <x:c r="AS2045" s="23"/>
      <x:c r="AV2045" s="23"/>
      <x:c r="BF2045" s="226"/>
      <x:c r="BL2045" s="226"/>
      <x:c r="BM2045" s="226"/>
      <x:c r="BP2045" s="226"/>
      <x:c r="BW2045" s="226"/>
      <x:c r="BX2045" s="226"/>
      <x:c r="BY2045" s="226"/>
      <x:c r="BZ2045" s="226"/>
      <x:c r="CB2045" s="226"/>
    </x:row>
    <x:row r="2046" spans="1:80" x14ac:dyDescent="0.3">
      <x:c r="A2046" s="226"/>
      <x:c r="R2046" s="226"/>
      <x:c r="T2046" s="226"/>
      <x:c r="V2046" s="23"/>
      <x:c r="Y2046" s="222"/>
      <x:c r="AA2046" s="226"/>
      <x:c r="AB2046" s="222"/>
      <x:c r="AE2046" s="226"/>
      <x:c r="AF2046" s="226"/>
      <x:c r="AN2046" s="226"/>
      <x:c r="AO2046" s="226"/>
      <x:c r="AP2046" s="226"/>
      <x:c r="AS2046" s="23"/>
      <x:c r="AV2046" s="23"/>
      <x:c r="BF2046" s="226"/>
      <x:c r="BL2046" s="226"/>
      <x:c r="BM2046" s="226"/>
      <x:c r="BP2046" s="226"/>
      <x:c r="BW2046" s="226"/>
      <x:c r="BX2046" s="226"/>
      <x:c r="BY2046" s="226"/>
      <x:c r="BZ2046" s="226"/>
      <x:c r="CB2046" s="226"/>
    </x:row>
    <x:row r="2047" spans="1:80" x14ac:dyDescent="0.3">
      <x:c r="A2047" s="226"/>
      <x:c r="R2047" s="226"/>
      <x:c r="T2047" s="226"/>
      <x:c r="V2047" s="23"/>
      <x:c r="Y2047" s="222"/>
      <x:c r="AA2047" s="226"/>
      <x:c r="AB2047" s="222"/>
      <x:c r="AE2047" s="226"/>
      <x:c r="AF2047" s="226"/>
      <x:c r="AO2047" s="226"/>
      <x:c r="AS2047" s="23"/>
      <x:c r="AV2047" s="23"/>
      <x:c r="BF2047" s="226"/>
      <x:c r="BL2047" s="226"/>
      <x:c r="BM2047" s="226"/>
      <x:c r="BP2047" s="226"/>
      <x:c r="BW2047" s="226"/>
      <x:c r="BX2047" s="226"/>
      <x:c r="BY2047" s="226"/>
      <x:c r="BZ2047" s="226"/>
      <x:c r="CB2047" s="226"/>
    </x:row>
    <x:row r="2048" spans="1:80" x14ac:dyDescent="0.3">
      <x:c r="A2048" s="226"/>
      <x:c r="R2048" s="226"/>
      <x:c r="T2048" s="226"/>
      <x:c r="V2048" s="23"/>
      <x:c r="Y2048" s="222"/>
      <x:c r="AA2048" s="226"/>
      <x:c r="AB2048" s="222"/>
      <x:c r="AE2048" s="222"/>
      <x:c r="AF2048" s="222"/>
      <x:c r="AO2048" s="226"/>
      <x:c r="AS2048" s="23"/>
      <x:c r="AV2048" s="23"/>
      <x:c r="BF2048" s="226"/>
      <x:c r="BL2048" s="226"/>
      <x:c r="BM2048" s="226"/>
      <x:c r="BP2048" s="222"/>
      <x:c r="BW2048" s="226"/>
      <x:c r="BX2048" s="226"/>
      <x:c r="BY2048" s="226"/>
      <x:c r="BZ2048" s="226"/>
      <x:c r="CB2048" s="226"/>
    </x:row>
    <x:row r="2049" spans="1:80" x14ac:dyDescent="0.3">
      <x:c r="A2049" s="226"/>
      <x:c r="R2049" s="226"/>
      <x:c r="T2049" s="226"/>
      <x:c r="V2049" s="23"/>
      <x:c r="Y2049" s="222"/>
      <x:c r="AA2049" s="226"/>
      <x:c r="AB2049" s="222"/>
      <x:c r="AE2049" s="226"/>
      <x:c r="AF2049" s="226"/>
      <x:c r="AN2049" s="226"/>
      <x:c r="AO2049" s="226"/>
      <x:c r="AP2049" s="226"/>
      <x:c r="AS2049" s="23"/>
      <x:c r="AV2049" s="23"/>
      <x:c r="BF2049" s="226"/>
      <x:c r="BL2049" s="226"/>
      <x:c r="BM2049" s="226"/>
      <x:c r="BP2049" s="226"/>
      <x:c r="BW2049" s="226"/>
      <x:c r="BX2049" s="226"/>
      <x:c r="BY2049" s="226"/>
      <x:c r="BZ2049" s="226"/>
      <x:c r="CB2049" s="226"/>
    </x:row>
    <x:row r="2050" spans="1:80" x14ac:dyDescent="0.3">
      <x:c r="A2050" s="226"/>
      <x:c r="R2050" s="226"/>
      <x:c r="T2050" s="226"/>
      <x:c r="V2050" s="23"/>
      <x:c r="Y2050" s="222"/>
      <x:c r="AA2050" s="226"/>
      <x:c r="AB2050" s="222"/>
      <x:c r="AE2050" s="226"/>
      <x:c r="AF2050" s="226"/>
      <x:c r="AN2050" s="226"/>
      <x:c r="AO2050" s="226"/>
      <x:c r="AP2050" s="226"/>
      <x:c r="AS2050" s="23"/>
      <x:c r="AV2050" s="23"/>
      <x:c r="BF2050" s="226"/>
      <x:c r="BL2050" s="226"/>
      <x:c r="BM2050" s="226"/>
      <x:c r="BP2050" s="226"/>
      <x:c r="BW2050" s="226"/>
      <x:c r="BX2050" s="226"/>
      <x:c r="BY2050" s="226"/>
      <x:c r="BZ2050" s="226"/>
      <x:c r="CB2050" s="226"/>
    </x:row>
    <x:row r="2051" spans="1:80" x14ac:dyDescent="0.3">
      <x:c r="A2051" s="226"/>
      <x:c r="R2051" s="226"/>
      <x:c r="T2051" s="226"/>
      <x:c r="V2051" s="23"/>
      <x:c r="Y2051" s="222"/>
      <x:c r="AA2051" s="226"/>
      <x:c r="AB2051" s="222"/>
      <x:c r="AE2051" s="226"/>
      <x:c r="AF2051" s="226"/>
      <x:c r="AN2051" s="226"/>
      <x:c r="AO2051" s="226"/>
      <x:c r="AP2051" s="226"/>
      <x:c r="AS2051" s="23"/>
      <x:c r="AV2051" s="23"/>
      <x:c r="BF2051" s="226"/>
      <x:c r="BL2051" s="226"/>
      <x:c r="BM2051" s="226"/>
      <x:c r="BP2051" s="226"/>
      <x:c r="BW2051" s="226"/>
      <x:c r="BX2051" s="226"/>
      <x:c r="BY2051" s="226"/>
      <x:c r="BZ2051" s="226"/>
      <x:c r="CB2051" s="226"/>
    </x:row>
    <x:row r="2052" spans="1:80" x14ac:dyDescent="0.3">
      <x:c r="A2052" s="226"/>
      <x:c r="R2052" s="226"/>
      <x:c r="T2052" s="226"/>
      <x:c r="V2052" s="23"/>
      <x:c r="Y2052" s="222"/>
      <x:c r="AA2052" s="226"/>
      <x:c r="AB2052" s="222"/>
      <x:c r="AE2052" s="226"/>
      <x:c r="AF2052" s="226"/>
      <x:c r="AN2052" s="226"/>
      <x:c r="AO2052" s="226"/>
      <x:c r="AP2052" s="226"/>
      <x:c r="AS2052" s="23"/>
      <x:c r="AV2052" s="23"/>
      <x:c r="BF2052" s="226"/>
      <x:c r="BL2052" s="226"/>
      <x:c r="BM2052" s="226"/>
      <x:c r="BP2052" s="226"/>
      <x:c r="BW2052" s="226"/>
      <x:c r="BX2052" s="226"/>
      <x:c r="BY2052" s="226"/>
      <x:c r="BZ2052" s="226"/>
      <x:c r="CB2052" s="226"/>
    </x:row>
    <x:row r="2053" spans="1:80" x14ac:dyDescent="0.3">
      <x:c r="A2053" s="226"/>
      <x:c r="R2053" s="226"/>
      <x:c r="T2053" s="226"/>
      <x:c r="V2053" s="23"/>
      <x:c r="Y2053" s="222"/>
      <x:c r="AA2053" s="226"/>
      <x:c r="AB2053" s="222"/>
      <x:c r="AE2053" s="226"/>
      <x:c r="AF2053" s="226"/>
      <x:c r="AN2053" s="226"/>
      <x:c r="AO2053" s="226"/>
      <x:c r="AP2053" s="226"/>
      <x:c r="AS2053" s="23"/>
      <x:c r="AV2053" s="23"/>
      <x:c r="BF2053" s="226"/>
      <x:c r="BL2053" s="226"/>
      <x:c r="BM2053" s="226"/>
      <x:c r="BP2053" s="226"/>
      <x:c r="BW2053" s="226"/>
      <x:c r="BX2053" s="226"/>
      <x:c r="BY2053" s="226"/>
      <x:c r="BZ2053" s="226"/>
      <x:c r="CB2053" s="226"/>
    </x:row>
    <x:row r="2054" spans="1:80" x14ac:dyDescent="0.3">
      <x:c r="A2054" s="226"/>
      <x:c r="R2054" s="226"/>
      <x:c r="T2054" s="226"/>
      <x:c r="V2054" s="23"/>
      <x:c r="Y2054" s="222"/>
      <x:c r="AA2054" s="226"/>
      <x:c r="AB2054" s="222"/>
      <x:c r="AE2054" s="226"/>
      <x:c r="AF2054" s="226"/>
      <x:c r="AN2054" s="226"/>
      <x:c r="AO2054" s="226"/>
      <x:c r="AP2054" s="226"/>
      <x:c r="AS2054" s="23"/>
      <x:c r="AV2054" s="23"/>
      <x:c r="BF2054" s="226"/>
      <x:c r="BL2054" s="226"/>
      <x:c r="BM2054" s="226"/>
      <x:c r="BP2054" s="226"/>
      <x:c r="BW2054" s="226"/>
      <x:c r="BX2054" s="226"/>
      <x:c r="BY2054" s="226"/>
      <x:c r="BZ2054" s="226"/>
      <x:c r="CB2054" s="226"/>
    </x:row>
    <x:row r="2055" spans="1:80" x14ac:dyDescent="0.3">
      <x:c r="A2055" s="226"/>
      <x:c r="R2055" s="226"/>
      <x:c r="T2055" s="226"/>
      <x:c r="V2055" s="23"/>
      <x:c r="Y2055" s="222"/>
      <x:c r="AA2055" s="226"/>
      <x:c r="AB2055" s="222"/>
      <x:c r="AE2055" s="226"/>
      <x:c r="AF2055" s="226"/>
      <x:c r="AN2055" s="226"/>
      <x:c r="AO2055" s="226"/>
      <x:c r="AP2055" s="226"/>
      <x:c r="AS2055" s="23"/>
      <x:c r="AV2055" s="23"/>
      <x:c r="BF2055" s="226"/>
      <x:c r="BL2055" s="226"/>
      <x:c r="BM2055" s="226"/>
      <x:c r="BP2055" s="226"/>
      <x:c r="BW2055" s="226"/>
      <x:c r="BX2055" s="226"/>
      <x:c r="BY2055" s="226"/>
      <x:c r="BZ2055" s="226"/>
      <x:c r="CB2055" s="226"/>
    </x:row>
    <x:row r="2056" spans="1:80" x14ac:dyDescent="0.3">
      <x:c r="A2056" s="226"/>
      <x:c r="R2056" s="226"/>
      <x:c r="T2056" s="226"/>
      <x:c r="V2056" s="23"/>
      <x:c r="Y2056" s="222"/>
      <x:c r="AA2056" s="226"/>
      <x:c r="AB2056" s="222"/>
      <x:c r="AE2056" s="226"/>
      <x:c r="AF2056" s="226"/>
      <x:c r="AN2056" s="226"/>
      <x:c r="AO2056" s="226"/>
      <x:c r="AP2056" s="226"/>
      <x:c r="AS2056" s="23"/>
      <x:c r="AV2056" s="23"/>
      <x:c r="BF2056" s="226"/>
      <x:c r="BL2056" s="226"/>
      <x:c r="BM2056" s="226"/>
      <x:c r="BP2056" s="226"/>
      <x:c r="BW2056" s="226"/>
      <x:c r="BX2056" s="226"/>
      <x:c r="BY2056" s="226"/>
      <x:c r="BZ2056" s="226"/>
      <x:c r="CB2056" s="226"/>
    </x:row>
    <x:row r="2057" spans="1:80" x14ac:dyDescent="0.3">
      <x:c r="A2057" s="226"/>
      <x:c r="R2057" s="226"/>
      <x:c r="T2057" s="226"/>
      <x:c r="V2057" s="23"/>
      <x:c r="Y2057" s="222"/>
      <x:c r="AA2057" s="226"/>
      <x:c r="AB2057" s="222"/>
      <x:c r="AE2057" s="226"/>
      <x:c r="AF2057" s="226"/>
      <x:c r="AN2057" s="226"/>
      <x:c r="AO2057" s="226"/>
      <x:c r="AP2057" s="226"/>
      <x:c r="AS2057" s="23"/>
      <x:c r="AV2057" s="23"/>
      <x:c r="BF2057" s="226"/>
      <x:c r="BL2057" s="226"/>
      <x:c r="BM2057" s="226"/>
      <x:c r="BP2057" s="226"/>
      <x:c r="BW2057" s="226"/>
      <x:c r="BX2057" s="226"/>
      <x:c r="BY2057" s="226"/>
      <x:c r="BZ2057" s="226"/>
      <x:c r="CB2057" s="226"/>
    </x:row>
    <x:row r="2058" spans="1:80" x14ac:dyDescent="0.3">
      <x:c r="A2058" s="226"/>
      <x:c r="R2058" s="226"/>
      <x:c r="T2058" s="226"/>
      <x:c r="V2058" s="23"/>
      <x:c r="Y2058" s="222"/>
      <x:c r="AA2058" s="226"/>
      <x:c r="AB2058" s="222"/>
      <x:c r="AE2058" s="226"/>
      <x:c r="AF2058" s="226"/>
      <x:c r="AN2058" s="226"/>
      <x:c r="AO2058" s="226"/>
      <x:c r="AP2058" s="226"/>
      <x:c r="AS2058" s="23"/>
      <x:c r="AV2058" s="23"/>
      <x:c r="BF2058" s="226"/>
      <x:c r="BL2058" s="226"/>
      <x:c r="BM2058" s="226"/>
      <x:c r="BP2058" s="226"/>
      <x:c r="BW2058" s="226"/>
      <x:c r="BX2058" s="226"/>
      <x:c r="BY2058" s="226"/>
      <x:c r="BZ2058" s="226"/>
      <x:c r="CB2058" s="226"/>
    </x:row>
    <x:row r="2059" spans="1:80" x14ac:dyDescent="0.3">
      <x:c r="A2059" s="226"/>
      <x:c r="R2059" s="226"/>
      <x:c r="T2059" s="226"/>
      <x:c r="V2059" s="23"/>
      <x:c r="Y2059" s="222"/>
      <x:c r="AA2059" s="226"/>
      <x:c r="AB2059" s="222"/>
      <x:c r="AE2059" s="226"/>
      <x:c r="AF2059" s="226"/>
      <x:c r="AN2059" s="226"/>
      <x:c r="AO2059" s="226"/>
      <x:c r="AP2059" s="226"/>
      <x:c r="AS2059" s="23"/>
      <x:c r="AV2059" s="23"/>
      <x:c r="BF2059" s="226"/>
      <x:c r="BL2059" s="226"/>
      <x:c r="BM2059" s="226"/>
      <x:c r="BP2059" s="226"/>
      <x:c r="BW2059" s="226"/>
      <x:c r="BX2059" s="226"/>
      <x:c r="BY2059" s="226"/>
      <x:c r="BZ2059" s="226"/>
      <x:c r="CB2059" s="226"/>
    </x:row>
    <x:row r="2060" spans="1:80" x14ac:dyDescent="0.3">
      <x:c r="A2060" s="226"/>
      <x:c r="R2060" s="226"/>
      <x:c r="T2060" s="226"/>
      <x:c r="V2060" s="23"/>
      <x:c r="Y2060" s="222"/>
      <x:c r="AA2060" s="226"/>
      <x:c r="AB2060" s="222"/>
      <x:c r="AE2060" s="226"/>
      <x:c r="AF2060" s="226"/>
      <x:c r="AN2060" s="226"/>
      <x:c r="AO2060" s="226"/>
      <x:c r="AS2060" s="23"/>
      <x:c r="AV2060" s="23"/>
      <x:c r="BF2060" s="226"/>
      <x:c r="BL2060" s="226"/>
      <x:c r="BM2060" s="226"/>
      <x:c r="BP2060" s="226"/>
      <x:c r="BW2060" s="226"/>
      <x:c r="BX2060" s="226"/>
      <x:c r="BY2060" s="226"/>
      <x:c r="BZ2060" s="226"/>
      <x:c r="CB2060" s="226"/>
    </x:row>
    <x:row r="2061" spans="1:80" x14ac:dyDescent="0.3">
      <x:c r="A2061" s="226"/>
      <x:c r="R2061" s="226"/>
      <x:c r="T2061" s="226"/>
      <x:c r="V2061" s="23"/>
      <x:c r="Y2061" s="222"/>
      <x:c r="AA2061" s="226"/>
      <x:c r="AB2061" s="222"/>
      <x:c r="AE2061" s="226"/>
      <x:c r="AF2061" s="226"/>
      <x:c r="AN2061" s="226"/>
      <x:c r="AO2061" s="226"/>
      <x:c r="AP2061" s="226"/>
      <x:c r="AS2061" s="23"/>
      <x:c r="AV2061" s="23"/>
      <x:c r="BF2061" s="226"/>
      <x:c r="BL2061" s="226"/>
      <x:c r="BM2061" s="226"/>
      <x:c r="BP2061" s="226"/>
      <x:c r="BW2061" s="226"/>
      <x:c r="BX2061" s="226"/>
      <x:c r="BY2061" s="226"/>
      <x:c r="BZ2061" s="226"/>
      <x:c r="CB2061" s="226"/>
    </x:row>
    <x:row r="2062" spans="1:80" x14ac:dyDescent="0.3">
      <x:c r="A2062" s="226"/>
      <x:c r="R2062" s="226"/>
      <x:c r="T2062" s="226"/>
      <x:c r="V2062" s="23"/>
      <x:c r="Y2062" s="222"/>
      <x:c r="AA2062" s="226"/>
      <x:c r="AB2062" s="222"/>
      <x:c r="AE2062" s="222"/>
      <x:c r="AF2062" s="226"/>
      <x:c r="AN2062" s="226"/>
      <x:c r="AO2062" s="226"/>
      <x:c r="AP2062" s="226"/>
      <x:c r="AS2062" s="23"/>
      <x:c r="AV2062" s="23"/>
      <x:c r="BF2062" s="226"/>
      <x:c r="BL2062" s="226"/>
      <x:c r="BM2062" s="226"/>
      <x:c r="BP2062" s="226"/>
      <x:c r="BW2062" s="226"/>
      <x:c r="BX2062" s="226"/>
      <x:c r="BY2062" s="226"/>
      <x:c r="BZ2062" s="226"/>
      <x:c r="CB2062" s="226"/>
    </x:row>
    <x:row r="2063" spans="1:80" x14ac:dyDescent="0.3">
      <x:c r="A2063" s="226"/>
      <x:c r="R2063" s="226"/>
      <x:c r="T2063" s="226"/>
      <x:c r="V2063" s="23"/>
      <x:c r="Y2063" s="222"/>
      <x:c r="AA2063" s="226"/>
      <x:c r="AB2063" s="222"/>
      <x:c r="AE2063" s="226"/>
      <x:c r="AF2063" s="226"/>
      <x:c r="AN2063" s="226"/>
      <x:c r="AO2063" s="226"/>
      <x:c r="AS2063" s="23"/>
      <x:c r="AV2063" s="23"/>
      <x:c r="BF2063" s="226"/>
      <x:c r="BL2063" s="226"/>
      <x:c r="BM2063" s="226"/>
      <x:c r="BP2063" s="226"/>
      <x:c r="BW2063" s="226"/>
      <x:c r="BX2063" s="226"/>
      <x:c r="BY2063" s="226"/>
      <x:c r="BZ2063" s="226"/>
      <x:c r="CB2063" s="226"/>
    </x:row>
    <x:row r="2064" spans="1:80" x14ac:dyDescent="0.3">
      <x:c r="A2064" s="226"/>
      <x:c r="R2064" s="226"/>
      <x:c r="T2064" s="226"/>
      <x:c r="V2064" s="23"/>
      <x:c r="Y2064" s="222"/>
      <x:c r="AA2064" s="226"/>
      <x:c r="AB2064" s="222"/>
      <x:c r="AE2064" s="222"/>
      <x:c r="AF2064" s="222"/>
      <x:c r="AN2064" s="226"/>
      <x:c r="AO2064" s="226"/>
      <x:c r="AP2064" s="226"/>
      <x:c r="AS2064" s="23"/>
      <x:c r="AV2064" s="23"/>
      <x:c r="BF2064" s="226"/>
      <x:c r="BL2064" s="226"/>
      <x:c r="BM2064" s="226"/>
      <x:c r="BP2064" s="222"/>
      <x:c r="BW2064" s="226"/>
      <x:c r="BX2064" s="226"/>
      <x:c r="BY2064" s="226"/>
      <x:c r="BZ2064" s="226"/>
      <x:c r="CB2064" s="226"/>
    </x:row>
    <x:row r="2065" spans="1:80" x14ac:dyDescent="0.3">
      <x:c r="A2065" s="226"/>
      <x:c r="R2065" s="226"/>
      <x:c r="T2065" s="226"/>
      <x:c r="V2065" s="23"/>
      <x:c r="Y2065" s="222"/>
      <x:c r="AA2065" s="226"/>
      <x:c r="AB2065" s="226"/>
      <x:c r="AE2065" s="226"/>
      <x:c r="AF2065" s="226"/>
      <x:c r="AN2065" s="226"/>
      <x:c r="AO2065" s="226"/>
      <x:c r="AS2065" s="23"/>
      <x:c r="AV2065" s="23"/>
      <x:c r="BF2065" s="226"/>
      <x:c r="BL2065" s="226"/>
      <x:c r="BM2065" s="226"/>
      <x:c r="BP2065" s="226"/>
      <x:c r="BW2065" s="226"/>
      <x:c r="BX2065" s="226"/>
      <x:c r="BY2065" s="226"/>
      <x:c r="BZ2065" s="226"/>
      <x:c r="CB2065" s="226"/>
    </x:row>
    <x:row r="2066" spans="1:80" x14ac:dyDescent="0.3">
      <x:c r="A2066" s="226"/>
      <x:c r="R2066" s="226"/>
      <x:c r="T2066" s="226"/>
      <x:c r="V2066" s="23"/>
      <x:c r="Y2066" s="222"/>
      <x:c r="AA2066" s="226"/>
      <x:c r="AB2066" s="222"/>
      <x:c r="AE2066" s="222"/>
      <x:c r="AF2066" s="222"/>
      <x:c r="AN2066" s="226"/>
      <x:c r="AO2066" s="226"/>
      <x:c r="AS2066" s="23"/>
      <x:c r="AV2066" s="23"/>
      <x:c r="BF2066" s="226"/>
      <x:c r="BL2066" s="226"/>
      <x:c r="BM2066" s="226"/>
      <x:c r="BP2066" s="222"/>
      <x:c r="BW2066" s="226"/>
      <x:c r="BX2066" s="226"/>
      <x:c r="BY2066" s="226"/>
      <x:c r="BZ2066" s="226"/>
      <x:c r="CB2066" s="226"/>
    </x:row>
    <x:row r="2067" spans="1:80" x14ac:dyDescent="0.3">
      <x:c r="A2067" s="226"/>
      <x:c r="R2067" s="226"/>
      <x:c r="T2067" s="226"/>
      <x:c r="V2067" s="23"/>
      <x:c r="Y2067" s="222"/>
      <x:c r="AA2067" s="226"/>
      <x:c r="AB2067" s="222"/>
      <x:c r="AE2067" s="222"/>
      <x:c r="AF2067" s="222"/>
      <x:c r="AO2067" s="226"/>
      <x:c r="AS2067" s="23"/>
      <x:c r="AV2067" s="23"/>
      <x:c r="BF2067" s="226"/>
      <x:c r="BL2067" s="226"/>
      <x:c r="BM2067" s="226"/>
      <x:c r="BP2067" s="222"/>
      <x:c r="BW2067" s="226"/>
      <x:c r="BX2067" s="226"/>
      <x:c r="BY2067" s="226"/>
      <x:c r="BZ2067" s="226"/>
      <x:c r="CB2067" s="226"/>
    </x:row>
    <x:row r="2068" spans="1:80" x14ac:dyDescent="0.3">
      <x:c r="A2068" s="226"/>
      <x:c r="R2068" s="226"/>
      <x:c r="T2068" s="226"/>
      <x:c r="V2068" s="23"/>
      <x:c r="Y2068" s="222"/>
      <x:c r="AA2068" s="226"/>
      <x:c r="AB2068" s="222"/>
      <x:c r="AE2068" s="226"/>
      <x:c r="AF2068" s="226"/>
      <x:c r="AN2068" s="226"/>
      <x:c r="AO2068" s="226"/>
      <x:c r="AP2068" s="226"/>
      <x:c r="AS2068" s="23"/>
      <x:c r="AV2068" s="23"/>
      <x:c r="BF2068" s="226"/>
      <x:c r="BL2068" s="226"/>
      <x:c r="BM2068" s="226"/>
      <x:c r="BP2068" s="226"/>
      <x:c r="BW2068" s="226"/>
      <x:c r="BX2068" s="226"/>
      <x:c r="BY2068" s="226"/>
      <x:c r="BZ2068" s="226"/>
      <x:c r="CB2068" s="226"/>
    </x:row>
    <x:row r="2069" spans="1:80" x14ac:dyDescent="0.3">
      <x:c r="A2069" s="226"/>
      <x:c r="R2069" s="226"/>
      <x:c r="T2069" s="226"/>
      <x:c r="V2069" s="23"/>
      <x:c r="Y2069" s="222"/>
      <x:c r="AA2069" s="226"/>
      <x:c r="AB2069" s="222"/>
      <x:c r="AE2069" s="226"/>
      <x:c r="AF2069" s="226"/>
      <x:c r="AN2069" s="226"/>
      <x:c r="AO2069" s="226"/>
      <x:c r="AP2069" s="226"/>
      <x:c r="AS2069" s="23"/>
      <x:c r="AV2069" s="23"/>
      <x:c r="BF2069" s="226"/>
      <x:c r="BL2069" s="226"/>
      <x:c r="BM2069" s="226"/>
      <x:c r="BP2069" s="226"/>
      <x:c r="BW2069" s="226"/>
      <x:c r="BX2069" s="226"/>
      <x:c r="BY2069" s="226"/>
      <x:c r="BZ2069" s="226"/>
      <x:c r="CB2069" s="226"/>
    </x:row>
    <x:row r="2070" spans="1:80" x14ac:dyDescent="0.3">
      <x:c r="A2070" s="226"/>
      <x:c r="R2070" s="226"/>
      <x:c r="T2070" s="226"/>
      <x:c r="V2070" s="23"/>
      <x:c r="Y2070" s="222"/>
      <x:c r="AA2070" s="226"/>
      <x:c r="AB2070" s="222"/>
      <x:c r="AE2070" s="222"/>
      <x:c r="AF2070" s="226"/>
      <x:c r="AN2070" s="226"/>
      <x:c r="AO2070" s="226"/>
      <x:c r="AP2070" s="226"/>
      <x:c r="AS2070" s="23"/>
      <x:c r="AV2070" s="23"/>
      <x:c r="BF2070" s="226"/>
      <x:c r="BL2070" s="226"/>
      <x:c r="BM2070" s="226"/>
      <x:c r="BP2070" s="226"/>
      <x:c r="BW2070" s="226"/>
      <x:c r="BX2070" s="226"/>
      <x:c r="BY2070" s="226"/>
      <x:c r="BZ2070" s="226"/>
      <x:c r="CB2070" s="226"/>
    </x:row>
    <x:row r="2071" spans="1:80" x14ac:dyDescent="0.3">
      <x:c r="A2071" s="226"/>
      <x:c r="R2071" s="226"/>
      <x:c r="T2071" s="226"/>
      <x:c r="V2071" s="23"/>
      <x:c r="Y2071" s="222"/>
      <x:c r="AA2071" s="226"/>
      <x:c r="AB2071" s="222"/>
      <x:c r="AE2071" s="222"/>
      <x:c r="AF2071" s="222"/>
      <x:c r="AN2071" s="226"/>
      <x:c r="AO2071" s="226"/>
      <x:c r="AP2071" s="226"/>
      <x:c r="AS2071" s="23"/>
      <x:c r="AV2071" s="23"/>
      <x:c r="BF2071" s="226"/>
      <x:c r="BL2071" s="226"/>
      <x:c r="BM2071" s="226"/>
      <x:c r="BP2071" s="222"/>
      <x:c r="BW2071" s="226"/>
      <x:c r="BX2071" s="226"/>
      <x:c r="BY2071" s="226"/>
      <x:c r="BZ2071" s="226"/>
      <x:c r="CB2071" s="226"/>
    </x:row>
    <x:row r="2072" spans="1:80" x14ac:dyDescent="0.3">
      <x:c r="A2072" s="226"/>
      <x:c r="R2072" s="226"/>
      <x:c r="T2072" s="226"/>
      <x:c r="V2072" s="23"/>
      <x:c r="Y2072" s="222"/>
      <x:c r="AA2072" s="226"/>
      <x:c r="AB2072" s="222"/>
      <x:c r="AE2072" s="226"/>
      <x:c r="AF2072" s="226"/>
      <x:c r="AN2072" s="226"/>
      <x:c r="AO2072" s="226"/>
      <x:c r="AP2072" s="226"/>
      <x:c r="AS2072" s="23"/>
      <x:c r="AV2072" s="23"/>
      <x:c r="BF2072" s="226"/>
      <x:c r="BL2072" s="226"/>
      <x:c r="BM2072" s="226"/>
      <x:c r="BP2072" s="226"/>
      <x:c r="BW2072" s="226"/>
      <x:c r="BX2072" s="226"/>
      <x:c r="BY2072" s="226"/>
      <x:c r="BZ2072" s="226"/>
      <x:c r="CB2072" s="226"/>
    </x:row>
    <x:row r="2073" spans="1:80" x14ac:dyDescent="0.3">
      <x:c r="A2073" s="226"/>
      <x:c r="R2073" s="226"/>
      <x:c r="T2073" s="226"/>
      <x:c r="V2073" s="23"/>
      <x:c r="Y2073" s="222"/>
      <x:c r="AA2073" s="226"/>
      <x:c r="AB2073" s="222"/>
      <x:c r="AE2073" s="226"/>
      <x:c r="AF2073" s="226"/>
      <x:c r="AN2073" s="226"/>
      <x:c r="AO2073" s="226"/>
      <x:c r="AP2073" s="226"/>
      <x:c r="AS2073" s="23"/>
      <x:c r="AV2073" s="23"/>
      <x:c r="BF2073" s="226"/>
      <x:c r="BL2073" s="226"/>
      <x:c r="BM2073" s="226"/>
      <x:c r="BP2073" s="226"/>
      <x:c r="BW2073" s="226"/>
      <x:c r="BX2073" s="226"/>
      <x:c r="BY2073" s="226"/>
      <x:c r="BZ2073" s="226"/>
      <x:c r="CB2073" s="226"/>
    </x:row>
    <x:row r="2074" spans="1:80" x14ac:dyDescent="0.3">
      <x:c r="A2074" s="226"/>
      <x:c r="R2074" s="226"/>
      <x:c r="T2074" s="226"/>
      <x:c r="V2074" s="23"/>
      <x:c r="Y2074" s="222"/>
      <x:c r="AA2074" s="226"/>
      <x:c r="AB2074" s="222"/>
      <x:c r="AE2074" s="226"/>
      <x:c r="AF2074" s="226"/>
      <x:c r="AN2074" s="226"/>
      <x:c r="AO2074" s="226"/>
      <x:c r="AP2074" s="226"/>
      <x:c r="AS2074" s="23"/>
      <x:c r="AV2074" s="23"/>
      <x:c r="BF2074" s="226"/>
      <x:c r="BL2074" s="226"/>
      <x:c r="BM2074" s="226"/>
      <x:c r="BP2074" s="226"/>
      <x:c r="BW2074" s="226"/>
      <x:c r="BX2074" s="226"/>
      <x:c r="BY2074" s="226"/>
      <x:c r="BZ2074" s="226"/>
      <x:c r="CB2074" s="226"/>
    </x:row>
    <x:row r="2075" spans="1:80" x14ac:dyDescent="0.3">
      <x:c r="A2075" s="226"/>
      <x:c r="R2075" s="226"/>
      <x:c r="T2075" s="226"/>
      <x:c r="V2075" s="23"/>
      <x:c r="Y2075" s="222"/>
      <x:c r="AA2075" s="226"/>
      <x:c r="AB2075" s="222"/>
      <x:c r="AE2075" s="222"/>
      <x:c r="AF2075" s="222"/>
      <x:c r="AN2075" s="226"/>
      <x:c r="AO2075" s="226"/>
      <x:c r="AP2075" s="226"/>
      <x:c r="AS2075" s="23"/>
      <x:c r="AV2075" s="23"/>
      <x:c r="BF2075" s="226"/>
      <x:c r="BL2075" s="226"/>
      <x:c r="BM2075" s="226"/>
      <x:c r="BP2075" s="222"/>
      <x:c r="BW2075" s="226"/>
      <x:c r="BX2075" s="226"/>
      <x:c r="BY2075" s="226"/>
      <x:c r="BZ2075" s="226"/>
      <x:c r="CB2075" s="226"/>
    </x:row>
    <x:row r="2076" spans="1:80" x14ac:dyDescent="0.3">
      <x:c r="A2076" s="226"/>
      <x:c r="R2076" s="226"/>
      <x:c r="T2076" s="226"/>
      <x:c r="V2076" s="23"/>
      <x:c r="Y2076" s="222"/>
      <x:c r="AA2076" s="226"/>
      <x:c r="AB2076" s="222"/>
      <x:c r="AE2076" s="226"/>
      <x:c r="AF2076" s="226"/>
      <x:c r="AN2076" s="226"/>
      <x:c r="AO2076" s="226"/>
      <x:c r="AP2076" s="226"/>
      <x:c r="AS2076" s="23"/>
      <x:c r="AV2076" s="23"/>
      <x:c r="BF2076" s="226"/>
      <x:c r="BL2076" s="226"/>
      <x:c r="BM2076" s="226"/>
      <x:c r="BP2076" s="226"/>
      <x:c r="BW2076" s="226"/>
      <x:c r="BX2076" s="226"/>
      <x:c r="BY2076" s="226"/>
      <x:c r="BZ2076" s="226"/>
      <x:c r="CB2076" s="226"/>
    </x:row>
    <x:row r="2077" spans="1:80" x14ac:dyDescent="0.3">
      <x:c r="A2077" s="226"/>
      <x:c r="R2077" s="226"/>
      <x:c r="T2077" s="226"/>
      <x:c r="V2077" s="23"/>
      <x:c r="Y2077" s="222"/>
      <x:c r="AA2077" s="226"/>
      <x:c r="AB2077" s="222"/>
      <x:c r="AE2077" s="226"/>
      <x:c r="AF2077" s="226"/>
      <x:c r="AJ2077" s="226"/>
      <x:c r="AN2077" s="226"/>
      <x:c r="AO2077" s="226"/>
      <x:c r="AP2077" s="226"/>
      <x:c r="AS2077" s="23"/>
      <x:c r="AV2077" s="23"/>
      <x:c r="BF2077" s="226"/>
      <x:c r="BL2077" s="226"/>
      <x:c r="BM2077" s="226"/>
      <x:c r="BP2077" s="226"/>
      <x:c r="BW2077" s="226"/>
      <x:c r="BX2077" s="226"/>
      <x:c r="BY2077" s="226"/>
      <x:c r="BZ2077" s="226"/>
      <x:c r="CB2077" s="226"/>
    </x:row>
    <x:row r="2078" spans="1:80" x14ac:dyDescent="0.3">
      <x:c r="A2078" s="226"/>
      <x:c r="R2078" s="226"/>
      <x:c r="T2078" s="226"/>
      <x:c r="V2078" s="23"/>
      <x:c r="Y2078" s="222"/>
      <x:c r="AA2078" s="226"/>
      <x:c r="AB2078" s="222"/>
      <x:c r="AE2078" s="222"/>
      <x:c r="AF2078" s="222"/>
      <x:c r="AN2078" s="226"/>
      <x:c r="AO2078" s="226"/>
      <x:c r="AP2078" s="226"/>
      <x:c r="AS2078" s="23"/>
      <x:c r="AV2078" s="23"/>
      <x:c r="BF2078" s="226"/>
      <x:c r="BL2078" s="226"/>
      <x:c r="BM2078" s="226"/>
      <x:c r="BP2078" s="222"/>
      <x:c r="BW2078" s="226"/>
      <x:c r="BX2078" s="226"/>
      <x:c r="BY2078" s="226"/>
      <x:c r="BZ2078" s="226"/>
      <x:c r="CB2078" s="226"/>
    </x:row>
    <x:row r="2079" spans="1:80" x14ac:dyDescent="0.3">
      <x:c r="A2079" s="226"/>
      <x:c r="R2079" s="226"/>
      <x:c r="T2079" s="226"/>
      <x:c r="V2079" s="23"/>
      <x:c r="Y2079" s="222"/>
      <x:c r="AA2079" s="226"/>
      <x:c r="AB2079" s="222"/>
      <x:c r="AE2079" s="222"/>
      <x:c r="AF2079" s="226"/>
      <x:c r="AN2079" s="226"/>
      <x:c r="AO2079" s="226"/>
      <x:c r="AP2079" s="226"/>
      <x:c r="AS2079" s="23"/>
      <x:c r="AV2079" s="23"/>
      <x:c r="BF2079" s="226"/>
      <x:c r="BL2079" s="226"/>
      <x:c r="BM2079" s="226"/>
      <x:c r="BP2079" s="226"/>
      <x:c r="BW2079" s="226"/>
      <x:c r="BX2079" s="226"/>
      <x:c r="BY2079" s="226"/>
      <x:c r="BZ2079" s="226"/>
      <x:c r="CB2079" s="226"/>
    </x:row>
    <x:row r="2080" spans="1:80" x14ac:dyDescent="0.3">
      <x:c r="A2080" s="226"/>
      <x:c r="R2080" s="226"/>
      <x:c r="T2080" s="226"/>
      <x:c r="V2080" s="23"/>
      <x:c r="Y2080" s="222"/>
      <x:c r="AA2080" s="226"/>
      <x:c r="AB2080" s="222"/>
      <x:c r="AE2080" s="222"/>
      <x:c r="AF2080" s="226"/>
      <x:c r="AN2080" s="226"/>
      <x:c r="AO2080" s="226"/>
      <x:c r="AP2080" s="226"/>
      <x:c r="AS2080" s="23"/>
      <x:c r="AV2080" s="23"/>
      <x:c r="BF2080" s="226"/>
      <x:c r="BL2080" s="226"/>
      <x:c r="BM2080" s="226"/>
      <x:c r="BP2080" s="226"/>
      <x:c r="BW2080" s="226"/>
      <x:c r="BX2080" s="226"/>
      <x:c r="BY2080" s="226"/>
      <x:c r="BZ2080" s="226"/>
      <x:c r="CB2080" s="226"/>
    </x:row>
    <x:row r="2081" spans="1:80" x14ac:dyDescent="0.3">
      <x:c r="A2081" s="226"/>
      <x:c r="R2081" s="226"/>
      <x:c r="T2081" s="226"/>
      <x:c r="V2081" s="23"/>
      <x:c r="Y2081" s="222"/>
      <x:c r="AA2081" s="226"/>
      <x:c r="AB2081" s="222"/>
      <x:c r="AE2081" s="226"/>
      <x:c r="AF2081" s="226"/>
      <x:c r="AJ2081" s="226"/>
      <x:c r="AN2081" s="226"/>
      <x:c r="AO2081" s="226"/>
      <x:c r="AP2081" s="226"/>
      <x:c r="AS2081" s="23"/>
      <x:c r="AV2081" s="23"/>
      <x:c r="BF2081" s="226"/>
      <x:c r="BL2081" s="226"/>
      <x:c r="BM2081" s="226"/>
      <x:c r="BP2081" s="226"/>
      <x:c r="BW2081" s="226"/>
      <x:c r="BX2081" s="226"/>
      <x:c r="BY2081" s="226"/>
      <x:c r="BZ2081" s="226"/>
      <x:c r="CB2081" s="226"/>
    </x:row>
    <x:row r="2082" spans="1:80" x14ac:dyDescent="0.3">
      <x:c r="A2082" s="226"/>
      <x:c r="R2082" s="226"/>
      <x:c r="T2082" s="226"/>
      <x:c r="V2082" s="23"/>
      <x:c r="Y2082" s="222"/>
      <x:c r="AA2082" s="226"/>
      <x:c r="AB2082" s="222"/>
      <x:c r="AE2082" s="226"/>
      <x:c r="AF2082" s="226"/>
      <x:c r="AN2082" s="226"/>
      <x:c r="AO2082" s="226"/>
      <x:c r="AS2082" s="23"/>
      <x:c r="AV2082" s="23"/>
      <x:c r="BF2082" s="226"/>
      <x:c r="BL2082" s="226"/>
      <x:c r="BM2082" s="226"/>
      <x:c r="BP2082" s="226"/>
      <x:c r="BW2082" s="226"/>
      <x:c r="BX2082" s="226"/>
      <x:c r="BY2082" s="226"/>
      <x:c r="BZ2082" s="226"/>
      <x:c r="CB2082" s="226"/>
    </x:row>
    <x:row r="2083" spans="1:80" x14ac:dyDescent="0.3">
      <x:c r="A2083" s="226"/>
      <x:c r="R2083" s="226"/>
      <x:c r="T2083" s="226"/>
      <x:c r="V2083" s="23"/>
      <x:c r="Y2083" s="222"/>
      <x:c r="AA2083" s="226"/>
      <x:c r="AB2083" s="222"/>
      <x:c r="AE2083" s="226"/>
      <x:c r="AF2083" s="226"/>
      <x:c r="AN2083" s="226"/>
      <x:c r="AO2083" s="226"/>
      <x:c r="AP2083" s="226"/>
      <x:c r="AS2083" s="23"/>
      <x:c r="AV2083" s="23"/>
      <x:c r="BF2083" s="226"/>
      <x:c r="BL2083" s="226"/>
      <x:c r="BM2083" s="226"/>
      <x:c r="BP2083" s="226"/>
      <x:c r="BW2083" s="226"/>
      <x:c r="BX2083" s="226"/>
      <x:c r="BY2083" s="226"/>
      <x:c r="BZ2083" s="226"/>
      <x:c r="CB2083" s="226"/>
    </x:row>
    <x:row r="2084" spans="1:80" x14ac:dyDescent="0.3">
      <x:c r="A2084" s="226"/>
      <x:c r="R2084" s="226"/>
      <x:c r="T2084" s="226"/>
      <x:c r="V2084" s="23"/>
      <x:c r="Y2084" s="222"/>
      <x:c r="AA2084" s="226"/>
      <x:c r="AB2084" s="222"/>
      <x:c r="AE2084" s="226"/>
      <x:c r="AF2084" s="226"/>
      <x:c r="AN2084" s="226"/>
      <x:c r="AO2084" s="226"/>
      <x:c r="AP2084" s="226"/>
      <x:c r="AS2084" s="23"/>
      <x:c r="AV2084" s="23"/>
      <x:c r="BF2084" s="226"/>
      <x:c r="BL2084" s="226"/>
      <x:c r="BM2084" s="226"/>
      <x:c r="BP2084" s="226"/>
      <x:c r="BW2084" s="226"/>
      <x:c r="BX2084" s="226"/>
      <x:c r="BY2084" s="226"/>
      <x:c r="BZ2084" s="226"/>
      <x:c r="CB2084" s="226"/>
    </x:row>
    <x:row r="2085" spans="1:80" x14ac:dyDescent="0.3">
      <x:c r="A2085" s="226"/>
      <x:c r="R2085" s="226"/>
      <x:c r="T2085" s="226"/>
      <x:c r="V2085" s="23"/>
      <x:c r="Y2085" s="222"/>
      <x:c r="AA2085" s="226"/>
      <x:c r="AB2085" s="222"/>
      <x:c r="AE2085" s="226"/>
      <x:c r="AF2085" s="226"/>
      <x:c r="AN2085" s="226"/>
      <x:c r="AO2085" s="226"/>
      <x:c r="AP2085" s="226"/>
      <x:c r="AS2085" s="23"/>
      <x:c r="AV2085" s="23"/>
      <x:c r="BF2085" s="226"/>
      <x:c r="BL2085" s="226"/>
      <x:c r="BM2085" s="226"/>
      <x:c r="BP2085" s="226"/>
      <x:c r="BW2085" s="226"/>
      <x:c r="BX2085" s="226"/>
      <x:c r="BY2085" s="226"/>
      <x:c r="BZ2085" s="226"/>
      <x:c r="CB2085" s="226"/>
    </x:row>
    <x:row r="2086" spans="1:80" x14ac:dyDescent="0.3">
      <x:c r="A2086" s="226"/>
      <x:c r="R2086" s="226"/>
      <x:c r="T2086" s="226"/>
      <x:c r="V2086" s="23"/>
      <x:c r="Y2086" s="222"/>
      <x:c r="AA2086" s="226"/>
      <x:c r="AB2086" s="222"/>
      <x:c r="AE2086" s="226"/>
      <x:c r="AF2086" s="226"/>
      <x:c r="AN2086" s="226"/>
      <x:c r="AO2086" s="226"/>
      <x:c r="AS2086" s="23"/>
      <x:c r="AV2086" s="23"/>
      <x:c r="BF2086" s="226"/>
      <x:c r="BL2086" s="226"/>
      <x:c r="BM2086" s="226"/>
      <x:c r="BP2086" s="226"/>
      <x:c r="BW2086" s="226"/>
      <x:c r="BX2086" s="226"/>
      <x:c r="BY2086" s="226"/>
      <x:c r="BZ2086" s="226"/>
      <x:c r="CB2086" s="226"/>
    </x:row>
    <x:row r="2087" spans="1:80" x14ac:dyDescent="0.3">
      <x:c r="A2087" s="226"/>
      <x:c r="R2087" s="226"/>
      <x:c r="T2087" s="226"/>
      <x:c r="V2087" s="23"/>
      <x:c r="Y2087" s="222"/>
      <x:c r="AA2087" s="226"/>
      <x:c r="AB2087" s="222"/>
      <x:c r="AE2087" s="226"/>
      <x:c r="AF2087" s="226"/>
      <x:c r="AN2087" s="226"/>
      <x:c r="AO2087" s="226"/>
      <x:c r="AS2087" s="23"/>
      <x:c r="AV2087" s="23"/>
      <x:c r="BF2087" s="226"/>
      <x:c r="BL2087" s="226"/>
      <x:c r="BM2087" s="226"/>
      <x:c r="BP2087" s="226"/>
      <x:c r="BW2087" s="226"/>
      <x:c r="BX2087" s="226"/>
      <x:c r="BY2087" s="226"/>
      <x:c r="BZ2087" s="226"/>
      <x:c r="CB2087" s="226"/>
    </x:row>
    <x:row r="2088" spans="1:80" x14ac:dyDescent="0.3">
      <x:c r="A2088" s="226"/>
      <x:c r="R2088" s="226"/>
      <x:c r="T2088" s="226"/>
      <x:c r="V2088" s="23"/>
      <x:c r="Y2088" s="222"/>
      <x:c r="AA2088" s="226"/>
      <x:c r="AB2088" s="222"/>
      <x:c r="AE2088" s="226"/>
      <x:c r="AF2088" s="226"/>
      <x:c r="AN2088" s="226"/>
      <x:c r="AO2088" s="226"/>
      <x:c r="AS2088" s="23"/>
      <x:c r="AV2088" s="23"/>
      <x:c r="BF2088" s="226"/>
      <x:c r="BL2088" s="226"/>
      <x:c r="BM2088" s="226"/>
      <x:c r="BP2088" s="226"/>
      <x:c r="BW2088" s="226"/>
      <x:c r="BX2088" s="226"/>
      <x:c r="BY2088" s="226"/>
      <x:c r="BZ2088" s="226"/>
      <x:c r="CB2088" s="226"/>
    </x:row>
    <x:row r="2089" spans="1:80" x14ac:dyDescent="0.3">
      <x:c r="A2089" s="226"/>
      <x:c r="R2089" s="226"/>
      <x:c r="T2089" s="226"/>
      <x:c r="V2089" s="23"/>
      <x:c r="Y2089" s="222"/>
      <x:c r="AA2089" s="226"/>
      <x:c r="AB2089" s="222"/>
      <x:c r="AE2089" s="226"/>
      <x:c r="AF2089" s="226"/>
      <x:c r="AN2089" s="226"/>
      <x:c r="AO2089" s="226"/>
      <x:c r="AP2089" s="226"/>
      <x:c r="AS2089" s="23"/>
      <x:c r="AV2089" s="23"/>
      <x:c r="BF2089" s="226"/>
      <x:c r="BL2089" s="226"/>
      <x:c r="BM2089" s="226"/>
      <x:c r="BP2089" s="226"/>
      <x:c r="BW2089" s="226"/>
      <x:c r="BX2089" s="226"/>
      <x:c r="BY2089" s="226"/>
      <x:c r="BZ2089" s="226"/>
      <x:c r="CB2089" s="226"/>
    </x:row>
    <x:row r="2090" spans="1:80" x14ac:dyDescent="0.3">
      <x:c r="A2090" s="226"/>
      <x:c r="R2090" s="226"/>
      <x:c r="T2090" s="226"/>
      <x:c r="V2090" s="23"/>
      <x:c r="Y2090" s="222"/>
      <x:c r="AA2090" s="226"/>
      <x:c r="AB2090" s="222"/>
      <x:c r="AE2090" s="222"/>
      <x:c r="AF2090" s="222"/>
      <x:c r="AN2090" s="226"/>
      <x:c r="AO2090" s="226"/>
      <x:c r="AP2090" s="226"/>
      <x:c r="AS2090" s="23"/>
      <x:c r="AV2090" s="23"/>
      <x:c r="BF2090" s="226"/>
      <x:c r="BL2090" s="226"/>
      <x:c r="BM2090" s="226"/>
      <x:c r="BP2090" s="222"/>
      <x:c r="BW2090" s="226"/>
      <x:c r="BX2090" s="226"/>
      <x:c r="BY2090" s="226"/>
      <x:c r="BZ2090" s="226"/>
      <x:c r="CB2090" s="226"/>
    </x:row>
    <x:row r="2091" spans="1:80" x14ac:dyDescent="0.3">
      <x:c r="A2091" s="226"/>
      <x:c r="R2091" s="226"/>
      <x:c r="T2091" s="226"/>
      <x:c r="V2091" s="23"/>
      <x:c r="Y2091" s="222"/>
      <x:c r="AA2091" s="226"/>
      <x:c r="AB2091" s="222"/>
      <x:c r="AE2091" s="222"/>
      <x:c r="AF2091" s="222"/>
      <x:c r="AN2091" s="226"/>
      <x:c r="AO2091" s="226"/>
      <x:c r="AP2091" s="226"/>
      <x:c r="AS2091" s="23"/>
      <x:c r="AV2091" s="23"/>
      <x:c r="BF2091" s="226"/>
      <x:c r="BL2091" s="226"/>
      <x:c r="BM2091" s="226"/>
      <x:c r="BP2091" s="222"/>
      <x:c r="BW2091" s="226"/>
      <x:c r="BX2091" s="226"/>
      <x:c r="BY2091" s="226"/>
      <x:c r="BZ2091" s="226"/>
      <x:c r="CB2091" s="226"/>
    </x:row>
    <x:row r="2092" spans="1:80" x14ac:dyDescent="0.3">
      <x:c r="A2092" s="226"/>
      <x:c r="R2092" s="226"/>
      <x:c r="T2092" s="226"/>
      <x:c r="V2092" s="23"/>
      <x:c r="Y2092" s="222"/>
      <x:c r="AA2092" s="226"/>
      <x:c r="AB2092" s="222"/>
      <x:c r="AE2092" s="226"/>
      <x:c r="AF2092" s="226"/>
      <x:c r="AN2092" s="226"/>
      <x:c r="AO2092" s="226"/>
      <x:c r="AP2092" s="226"/>
      <x:c r="AS2092" s="23"/>
      <x:c r="AV2092" s="23"/>
      <x:c r="BF2092" s="226"/>
      <x:c r="BL2092" s="226"/>
      <x:c r="BM2092" s="226"/>
      <x:c r="BP2092" s="226"/>
      <x:c r="BW2092" s="226"/>
      <x:c r="BX2092" s="226"/>
      <x:c r="BY2092" s="226"/>
      <x:c r="BZ2092" s="226"/>
      <x:c r="CB2092" s="226"/>
    </x:row>
    <x:row r="2093" spans="1:80" x14ac:dyDescent="0.3">
      <x:c r="A2093" s="226"/>
      <x:c r="R2093" s="226"/>
      <x:c r="T2093" s="226"/>
      <x:c r="V2093" s="23"/>
      <x:c r="Y2093" s="222"/>
      <x:c r="AA2093" s="226"/>
      <x:c r="AB2093" s="222"/>
      <x:c r="AE2093" s="222"/>
      <x:c r="AF2093" s="222"/>
      <x:c r="AN2093" s="226"/>
      <x:c r="AO2093" s="226"/>
      <x:c r="AP2093" s="226"/>
      <x:c r="AS2093" s="23"/>
      <x:c r="AV2093" s="23"/>
      <x:c r="BF2093" s="226"/>
      <x:c r="BL2093" s="226"/>
      <x:c r="BM2093" s="226"/>
      <x:c r="BP2093" s="222"/>
      <x:c r="BW2093" s="226"/>
      <x:c r="BX2093" s="226"/>
      <x:c r="BY2093" s="226"/>
      <x:c r="BZ2093" s="226"/>
      <x:c r="CB2093" s="226"/>
    </x:row>
    <x:row r="2094" spans="1:80" x14ac:dyDescent="0.3">
      <x:c r="A2094" s="226"/>
      <x:c r="R2094" s="226"/>
      <x:c r="T2094" s="226"/>
      <x:c r="V2094" s="23"/>
      <x:c r="Y2094" s="222"/>
      <x:c r="AA2094" s="226"/>
      <x:c r="AB2094" s="222"/>
      <x:c r="AE2094" s="226"/>
      <x:c r="AF2094" s="226"/>
      <x:c r="AN2094" s="226"/>
      <x:c r="AO2094" s="226"/>
      <x:c r="AP2094" s="226"/>
      <x:c r="AS2094" s="23"/>
      <x:c r="AV2094" s="23"/>
      <x:c r="BF2094" s="226"/>
      <x:c r="BL2094" s="226"/>
      <x:c r="BM2094" s="226"/>
      <x:c r="BP2094" s="226"/>
      <x:c r="BW2094" s="226"/>
      <x:c r="BX2094" s="226"/>
      <x:c r="BY2094" s="226"/>
      <x:c r="BZ2094" s="226"/>
      <x:c r="CB2094" s="226"/>
    </x:row>
    <x:row r="2095" spans="1:80" x14ac:dyDescent="0.3">
      <x:c r="A2095" s="226"/>
      <x:c r="R2095" s="226"/>
      <x:c r="T2095" s="226"/>
      <x:c r="V2095" s="23"/>
      <x:c r="Y2095" s="222"/>
      <x:c r="AA2095" s="226"/>
      <x:c r="AB2095" s="222"/>
      <x:c r="AE2095" s="226"/>
      <x:c r="AF2095" s="226"/>
      <x:c r="AO2095" s="226"/>
      <x:c r="AS2095" s="23"/>
      <x:c r="AV2095" s="23"/>
      <x:c r="BF2095" s="226"/>
      <x:c r="BL2095" s="226"/>
      <x:c r="BM2095" s="226"/>
      <x:c r="BP2095" s="226"/>
      <x:c r="BW2095" s="226"/>
      <x:c r="BX2095" s="226"/>
      <x:c r="BY2095" s="226"/>
      <x:c r="BZ2095" s="226"/>
      <x:c r="CB2095" s="226"/>
    </x:row>
    <x:row r="2096" spans="1:80" x14ac:dyDescent="0.3">
      <x:c r="A2096" s="226"/>
      <x:c r="R2096" s="226"/>
      <x:c r="T2096" s="226"/>
      <x:c r="V2096" s="23"/>
      <x:c r="Y2096" s="222"/>
      <x:c r="AA2096" s="226"/>
      <x:c r="AB2096" s="222"/>
      <x:c r="AE2096" s="226"/>
      <x:c r="AF2096" s="226"/>
      <x:c r="AN2096" s="226"/>
      <x:c r="AO2096" s="226"/>
      <x:c r="AP2096" s="226"/>
      <x:c r="AS2096" s="23"/>
      <x:c r="AV2096" s="23"/>
      <x:c r="BF2096" s="226"/>
      <x:c r="BL2096" s="226"/>
      <x:c r="BM2096" s="226"/>
      <x:c r="BP2096" s="226"/>
      <x:c r="BW2096" s="226"/>
      <x:c r="BX2096" s="226"/>
      <x:c r="BY2096" s="226"/>
      <x:c r="BZ2096" s="226"/>
      <x:c r="CB2096" s="226"/>
    </x:row>
    <x:row r="2097" spans="1:80" x14ac:dyDescent="0.3">
      <x:c r="A2097" s="226"/>
      <x:c r="R2097" s="226"/>
      <x:c r="T2097" s="226"/>
      <x:c r="V2097" s="23"/>
      <x:c r="Y2097" s="222"/>
      <x:c r="AA2097" s="226"/>
      <x:c r="AB2097" s="222"/>
      <x:c r="AE2097" s="226"/>
      <x:c r="AF2097" s="226"/>
      <x:c r="AO2097" s="226"/>
      <x:c r="AP2097" s="226"/>
      <x:c r="AS2097" s="23"/>
      <x:c r="AV2097" s="23"/>
      <x:c r="BF2097" s="226"/>
      <x:c r="BL2097" s="226"/>
      <x:c r="BM2097" s="226"/>
      <x:c r="BP2097" s="226"/>
      <x:c r="BW2097" s="226"/>
      <x:c r="BX2097" s="226"/>
      <x:c r="BY2097" s="226"/>
      <x:c r="BZ2097" s="226"/>
      <x:c r="CB2097" s="226"/>
    </x:row>
    <x:row r="2098" spans="1:80" x14ac:dyDescent="0.3">
      <x:c r="A2098" s="226"/>
      <x:c r="R2098" s="226"/>
      <x:c r="T2098" s="226"/>
      <x:c r="V2098" s="23"/>
      <x:c r="Y2098" s="222"/>
      <x:c r="AA2098" s="226"/>
      <x:c r="AB2098" s="222"/>
      <x:c r="AE2098" s="226"/>
      <x:c r="AF2098" s="226"/>
      <x:c r="AN2098" s="226"/>
      <x:c r="AO2098" s="226"/>
      <x:c r="AP2098" s="226"/>
      <x:c r="AS2098" s="23"/>
      <x:c r="AV2098" s="23"/>
      <x:c r="BF2098" s="226"/>
      <x:c r="BL2098" s="226"/>
      <x:c r="BM2098" s="226"/>
      <x:c r="BP2098" s="226"/>
      <x:c r="BW2098" s="226"/>
      <x:c r="BX2098" s="226"/>
      <x:c r="BY2098" s="226"/>
      <x:c r="BZ2098" s="226"/>
      <x:c r="CB2098" s="226"/>
    </x:row>
    <x:row r="2099" spans="1:80" x14ac:dyDescent="0.3">
      <x:c r="A2099" s="226"/>
      <x:c r="R2099" s="226"/>
      <x:c r="T2099" s="226"/>
      <x:c r="V2099" s="23"/>
      <x:c r="Y2099" s="222"/>
      <x:c r="AA2099" s="226"/>
      <x:c r="AB2099" s="222"/>
      <x:c r="AE2099" s="222"/>
      <x:c r="AF2099" s="222"/>
      <x:c r="AN2099" s="226"/>
      <x:c r="AO2099" s="226"/>
      <x:c r="AP2099" s="226"/>
      <x:c r="AS2099" s="23"/>
      <x:c r="AV2099" s="23"/>
      <x:c r="BF2099" s="226"/>
      <x:c r="BL2099" s="226"/>
      <x:c r="BM2099" s="226"/>
      <x:c r="BP2099" s="222"/>
      <x:c r="BW2099" s="226"/>
      <x:c r="BX2099" s="226"/>
      <x:c r="BY2099" s="226"/>
      <x:c r="BZ2099" s="226"/>
      <x:c r="CB2099" s="226"/>
    </x:row>
    <x:row r="2100" spans="1:80" x14ac:dyDescent="0.3">
      <x:c r="A2100" s="226"/>
      <x:c r="R2100" s="226"/>
      <x:c r="T2100" s="226"/>
      <x:c r="V2100" s="23"/>
      <x:c r="Y2100" s="222"/>
      <x:c r="AA2100" s="226"/>
      <x:c r="AB2100" s="222"/>
      <x:c r="AE2100" s="222"/>
      <x:c r="AF2100" s="222"/>
      <x:c r="AN2100" s="226"/>
      <x:c r="AO2100" s="226"/>
      <x:c r="AP2100" s="226"/>
      <x:c r="AS2100" s="23"/>
      <x:c r="AV2100" s="23"/>
      <x:c r="BF2100" s="226"/>
      <x:c r="BL2100" s="226"/>
      <x:c r="BM2100" s="226"/>
      <x:c r="BP2100" s="222"/>
      <x:c r="BW2100" s="226"/>
      <x:c r="BX2100" s="226"/>
      <x:c r="BY2100" s="226"/>
      <x:c r="BZ2100" s="226"/>
      <x:c r="CB2100" s="226"/>
    </x:row>
    <x:row r="2101" spans="1:80" x14ac:dyDescent="0.3">
      <x:c r="A2101" s="226"/>
      <x:c r="R2101" s="226"/>
      <x:c r="T2101" s="226"/>
      <x:c r="V2101" s="23"/>
      <x:c r="Y2101" s="222"/>
      <x:c r="AA2101" s="226"/>
      <x:c r="AB2101" s="222"/>
      <x:c r="AE2101" s="226"/>
      <x:c r="AF2101" s="226"/>
      <x:c r="AN2101" s="226"/>
      <x:c r="AO2101" s="226"/>
      <x:c r="AP2101" s="226"/>
      <x:c r="AS2101" s="23"/>
      <x:c r="AV2101" s="23"/>
      <x:c r="BF2101" s="226"/>
      <x:c r="BL2101" s="226"/>
      <x:c r="BM2101" s="226"/>
      <x:c r="BP2101" s="226"/>
      <x:c r="BW2101" s="226"/>
      <x:c r="BX2101" s="226"/>
      <x:c r="BY2101" s="226"/>
      <x:c r="BZ2101" s="226"/>
      <x:c r="CB2101" s="226"/>
    </x:row>
    <x:row r="2102" spans="1:80" x14ac:dyDescent="0.3">
      <x:c r="A2102" s="226"/>
      <x:c r="R2102" s="226"/>
      <x:c r="T2102" s="226"/>
      <x:c r="V2102" s="23"/>
      <x:c r="Y2102" s="222"/>
      <x:c r="AA2102" s="226"/>
      <x:c r="AB2102" s="222"/>
      <x:c r="AE2102" s="226"/>
      <x:c r="AF2102" s="226"/>
      <x:c r="AN2102" s="226"/>
      <x:c r="AO2102" s="226"/>
      <x:c r="AP2102" s="226"/>
      <x:c r="AS2102" s="23"/>
      <x:c r="AV2102" s="23"/>
      <x:c r="BF2102" s="226"/>
      <x:c r="BL2102" s="226"/>
      <x:c r="BM2102" s="226"/>
      <x:c r="BP2102" s="226"/>
      <x:c r="BW2102" s="226"/>
      <x:c r="BX2102" s="226"/>
      <x:c r="BY2102" s="226"/>
      <x:c r="BZ2102" s="226"/>
      <x:c r="CB2102" s="226"/>
    </x:row>
    <x:row r="2103" spans="1:80" x14ac:dyDescent="0.3">
      <x:c r="A2103" s="226"/>
      <x:c r="R2103" s="226"/>
      <x:c r="T2103" s="226"/>
      <x:c r="V2103" s="23"/>
      <x:c r="Y2103" s="222"/>
      <x:c r="AA2103" s="226"/>
      <x:c r="AB2103" s="222"/>
      <x:c r="AE2103" s="222"/>
      <x:c r="AF2103" s="222"/>
      <x:c r="AO2103" s="226"/>
      <x:c r="AP2103" s="226"/>
      <x:c r="AS2103" s="23"/>
      <x:c r="AV2103" s="23"/>
      <x:c r="BF2103" s="226"/>
      <x:c r="BL2103" s="226"/>
      <x:c r="BM2103" s="226"/>
      <x:c r="BP2103" s="222"/>
      <x:c r="BW2103" s="226"/>
      <x:c r="BX2103" s="226"/>
      <x:c r="BY2103" s="226"/>
      <x:c r="BZ2103" s="226"/>
      <x:c r="CB2103" s="226"/>
    </x:row>
    <x:row r="2104" spans="1:80" x14ac:dyDescent="0.3">
      <x:c r="A2104" s="226"/>
      <x:c r="R2104" s="226"/>
      <x:c r="T2104" s="226"/>
      <x:c r="V2104" s="23"/>
      <x:c r="Y2104" s="222"/>
      <x:c r="AA2104" s="226"/>
      <x:c r="AB2104" s="222"/>
      <x:c r="AE2104" s="222"/>
      <x:c r="AF2104" s="226"/>
      <x:c r="AN2104" s="226"/>
      <x:c r="AO2104" s="226"/>
      <x:c r="AP2104" s="226"/>
      <x:c r="AS2104" s="23"/>
      <x:c r="AV2104" s="23"/>
      <x:c r="BF2104" s="226"/>
      <x:c r="BL2104" s="226"/>
      <x:c r="BM2104" s="226"/>
      <x:c r="BP2104" s="226"/>
      <x:c r="BW2104" s="226"/>
      <x:c r="BX2104" s="226"/>
      <x:c r="BY2104" s="226"/>
      <x:c r="BZ2104" s="226"/>
      <x:c r="CB2104" s="226"/>
    </x:row>
    <x:row r="2105" spans="1:80" x14ac:dyDescent="0.3">
      <x:c r="A2105" s="226"/>
      <x:c r="R2105" s="226"/>
      <x:c r="T2105" s="226"/>
      <x:c r="V2105" s="23"/>
      <x:c r="Y2105" s="222"/>
      <x:c r="AA2105" s="226"/>
      <x:c r="AB2105" s="222"/>
      <x:c r="AE2105" s="222"/>
      <x:c r="AF2105" s="222"/>
      <x:c r="AN2105" s="226"/>
      <x:c r="AO2105" s="226"/>
      <x:c r="AP2105" s="226"/>
      <x:c r="AS2105" s="23"/>
      <x:c r="AV2105" s="23"/>
      <x:c r="BF2105" s="226"/>
      <x:c r="BL2105" s="226"/>
      <x:c r="BM2105" s="226"/>
      <x:c r="BP2105" s="222"/>
      <x:c r="BW2105" s="226"/>
      <x:c r="BX2105" s="226"/>
      <x:c r="BY2105" s="226"/>
      <x:c r="BZ2105" s="226"/>
      <x:c r="CB2105" s="226"/>
    </x:row>
    <x:row r="2106" spans="1:80" x14ac:dyDescent="0.3">
      <x:c r="A2106" s="226"/>
      <x:c r="R2106" s="226"/>
      <x:c r="T2106" s="226"/>
      <x:c r="V2106" s="23"/>
      <x:c r="Y2106" s="222"/>
      <x:c r="AA2106" s="226"/>
      <x:c r="AB2106" s="222"/>
      <x:c r="AE2106" s="222"/>
      <x:c r="AF2106" s="222"/>
      <x:c r="AN2106" s="226"/>
      <x:c r="AO2106" s="226"/>
      <x:c r="AP2106" s="226"/>
      <x:c r="AS2106" s="23"/>
      <x:c r="AV2106" s="23"/>
      <x:c r="BF2106" s="226"/>
      <x:c r="BL2106" s="226"/>
      <x:c r="BM2106" s="226"/>
      <x:c r="BP2106" s="222"/>
      <x:c r="BW2106" s="226"/>
      <x:c r="BX2106" s="226"/>
      <x:c r="BY2106" s="226"/>
      <x:c r="BZ2106" s="226"/>
      <x:c r="CB2106" s="226"/>
    </x:row>
    <x:row r="2107" spans="1:80" x14ac:dyDescent="0.3">
      <x:c r="A2107" s="226"/>
      <x:c r="R2107" s="226"/>
      <x:c r="T2107" s="226"/>
      <x:c r="V2107" s="23"/>
      <x:c r="Y2107" s="222"/>
      <x:c r="AA2107" s="226"/>
      <x:c r="AB2107" s="222"/>
      <x:c r="AE2107" s="226"/>
      <x:c r="AF2107" s="226"/>
      <x:c r="AN2107" s="226"/>
      <x:c r="AO2107" s="226"/>
      <x:c r="AP2107" s="226"/>
      <x:c r="AS2107" s="23"/>
      <x:c r="AV2107" s="23"/>
      <x:c r="BF2107" s="226"/>
      <x:c r="BL2107" s="226"/>
      <x:c r="BM2107" s="226"/>
      <x:c r="BP2107" s="226"/>
      <x:c r="BW2107" s="226"/>
      <x:c r="BX2107" s="226"/>
      <x:c r="BY2107" s="226"/>
      <x:c r="BZ2107" s="226"/>
      <x:c r="CB2107" s="226"/>
    </x:row>
    <x:row r="2108" spans="1:80" x14ac:dyDescent="0.3">
      <x:c r="A2108" s="226"/>
      <x:c r="R2108" s="226"/>
      <x:c r="T2108" s="226"/>
      <x:c r="V2108" s="23"/>
      <x:c r="Y2108" s="222"/>
      <x:c r="AA2108" s="226"/>
      <x:c r="AB2108" s="222"/>
      <x:c r="AE2108" s="222"/>
      <x:c r="AF2108" s="222"/>
      <x:c r="AN2108" s="226"/>
      <x:c r="AO2108" s="226"/>
      <x:c r="AP2108" s="226"/>
      <x:c r="AS2108" s="23"/>
      <x:c r="AV2108" s="23"/>
      <x:c r="BF2108" s="226"/>
      <x:c r="BL2108" s="226"/>
      <x:c r="BM2108" s="226"/>
      <x:c r="BP2108" s="222"/>
      <x:c r="BW2108" s="226"/>
      <x:c r="BX2108" s="226"/>
      <x:c r="BY2108" s="226"/>
      <x:c r="BZ2108" s="226"/>
      <x:c r="CB2108" s="226"/>
    </x:row>
    <x:row r="2109" spans="1:80" x14ac:dyDescent="0.3">
      <x:c r="A2109" s="226"/>
      <x:c r="R2109" s="226"/>
      <x:c r="T2109" s="226"/>
      <x:c r="V2109" s="23"/>
      <x:c r="Y2109" s="222"/>
      <x:c r="AA2109" s="226"/>
      <x:c r="AB2109" s="222"/>
      <x:c r="AE2109" s="226"/>
      <x:c r="AF2109" s="226"/>
      <x:c r="AO2109" s="226"/>
      <x:c r="AS2109" s="23"/>
      <x:c r="AV2109" s="23"/>
      <x:c r="BF2109" s="226"/>
      <x:c r="BL2109" s="226"/>
      <x:c r="BM2109" s="226"/>
      <x:c r="BP2109" s="226"/>
      <x:c r="BW2109" s="226"/>
      <x:c r="BX2109" s="226"/>
      <x:c r="BY2109" s="226"/>
      <x:c r="BZ2109" s="226"/>
      <x:c r="CB2109" s="226"/>
    </x:row>
    <x:row r="2110" spans="1:80" x14ac:dyDescent="0.3">
      <x:c r="A2110" s="226"/>
      <x:c r="R2110" s="226"/>
      <x:c r="T2110" s="226"/>
      <x:c r="V2110" s="23"/>
      <x:c r="Y2110" s="222"/>
      <x:c r="AA2110" s="226"/>
      <x:c r="AB2110" s="222"/>
      <x:c r="AE2110" s="226"/>
      <x:c r="AF2110" s="226"/>
      <x:c r="AN2110" s="226"/>
      <x:c r="AO2110" s="226"/>
      <x:c r="AP2110" s="226"/>
      <x:c r="AS2110" s="23"/>
      <x:c r="AV2110" s="23"/>
      <x:c r="BF2110" s="226"/>
      <x:c r="BL2110" s="226"/>
      <x:c r="BM2110" s="226"/>
      <x:c r="BP2110" s="226"/>
      <x:c r="BW2110" s="226"/>
      <x:c r="BX2110" s="226"/>
      <x:c r="BY2110" s="226"/>
      <x:c r="BZ2110" s="226"/>
      <x:c r="CB2110" s="226"/>
    </x:row>
    <x:row r="2111" spans="1:80" x14ac:dyDescent="0.3">
      <x:c r="A2111" s="226"/>
      <x:c r="R2111" s="226"/>
      <x:c r="T2111" s="226"/>
      <x:c r="V2111" s="23"/>
      <x:c r="Y2111" s="222"/>
      <x:c r="AA2111" s="226"/>
      <x:c r="AB2111" s="222"/>
      <x:c r="AE2111" s="226"/>
      <x:c r="AF2111" s="226"/>
      <x:c r="AN2111" s="226"/>
      <x:c r="AO2111" s="226"/>
      <x:c r="AP2111" s="226"/>
      <x:c r="AS2111" s="23"/>
      <x:c r="AV2111" s="23"/>
      <x:c r="BF2111" s="226"/>
      <x:c r="BL2111" s="226"/>
      <x:c r="BM2111" s="226"/>
      <x:c r="BP2111" s="226"/>
      <x:c r="BW2111" s="226"/>
      <x:c r="BX2111" s="226"/>
      <x:c r="BY2111" s="226"/>
      <x:c r="BZ2111" s="226"/>
      <x:c r="CB2111" s="226"/>
    </x:row>
    <x:row r="2112" spans="1:80" x14ac:dyDescent="0.3">
      <x:c r="A2112" s="226"/>
      <x:c r="R2112" s="226"/>
      <x:c r="T2112" s="226"/>
      <x:c r="V2112" s="23"/>
      <x:c r="Y2112" s="222"/>
      <x:c r="AA2112" s="226"/>
      <x:c r="AB2112" s="222"/>
      <x:c r="AE2112" s="226"/>
      <x:c r="AF2112" s="226"/>
      <x:c r="AN2112" s="226"/>
      <x:c r="AO2112" s="226"/>
      <x:c r="AP2112" s="226"/>
      <x:c r="AS2112" s="23"/>
      <x:c r="AV2112" s="23"/>
      <x:c r="BF2112" s="226"/>
      <x:c r="BL2112" s="226"/>
      <x:c r="BM2112" s="226"/>
      <x:c r="BP2112" s="226"/>
      <x:c r="BW2112" s="226"/>
      <x:c r="BX2112" s="226"/>
      <x:c r="BY2112" s="226"/>
      <x:c r="BZ2112" s="226"/>
      <x:c r="CB2112" s="226"/>
    </x:row>
    <x:row r="2113" spans="1:80" x14ac:dyDescent="0.3">
      <x:c r="A2113" s="226"/>
      <x:c r="R2113" s="226"/>
      <x:c r="T2113" s="226"/>
      <x:c r="V2113" s="23"/>
      <x:c r="Y2113" s="222"/>
      <x:c r="AA2113" s="226"/>
      <x:c r="AB2113" s="222"/>
      <x:c r="AE2113" s="226"/>
      <x:c r="AF2113" s="226"/>
      <x:c r="AN2113" s="226"/>
      <x:c r="AO2113" s="226"/>
      <x:c r="AP2113" s="226"/>
      <x:c r="AS2113" s="23"/>
      <x:c r="AV2113" s="23"/>
      <x:c r="BF2113" s="226"/>
      <x:c r="BL2113" s="226"/>
      <x:c r="BM2113" s="226"/>
      <x:c r="BP2113" s="226"/>
      <x:c r="BW2113" s="226"/>
      <x:c r="BX2113" s="226"/>
      <x:c r="BY2113" s="226"/>
      <x:c r="BZ2113" s="226"/>
      <x:c r="CB2113" s="226"/>
    </x:row>
    <x:row r="2114" spans="1:80" x14ac:dyDescent="0.3">
      <x:c r="A2114" s="226"/>
      <x:c r="R2114" s="226"/>
      <x:c r="T2114" s="226"/>
      <x:c r="V2114" s="23"/>
      <x:c r="Y2114" s="222"/>
      <x:c r="AA2114" s="226"/>
      <x:c r="AB2114" s="222"/>
      <x:c r="AE2114" s="226"/>
      <x:c r="AF2114" s="226"/>
      <x:c r="AO2114" s="226"/>
      <x:c r="AS2114" s="23"/>
      <x:c r="AV2114" s="23"/>
      <x:c r="BF2114" s="226"/>
      <x:c r="BL2114" s="226"/>
      <x:c r="BM2114" s="226"/>
      <x:c r="BP2114" s="226"/>
      <x:c r="BW2114" s="226"/>
      <x:c r="BX2114" s="226"/>
      <x:c r="BY2114" s="226"/>
      <x:c r="BZ2114" s="226"/>
      <x:c r="CB2114" s="226"/>
    </x:row>
    <x:row r="2115" spans="1:80" x14ac:dyDescent="0.3">
      <x:c r="A2115" s="226"/>
      <x:c r="R2115" s="226"/>
      <x:c r="T2115" s="226"/>
      <x:c r="V2115" s="23"/>
      <x:c r="Y2115" s="222"/>
      <x:c r="AA2115" s="226"/>
      <x:c r="AB2115" s="222"/>
      <x:c r="AE2115" s="226"/>
      <x:c r="AF2115" s="226"/>
      <x:c r="AN2115" s="226"/>
      <x:c r="AO2115" s="226"/>
      <x:c r="AP2115" s="226"/>
      <x:c r="AS2115" s="23"/>
      <x:c r="AV2115" s="23"/>
      <x:c r="BF2115" s="226"/>
      <x:c r="BL2115" s="226"/>
      <x:c r="BM2115" s="226"/>
      <x:c r="BP2115" s="226"/>
      <x:c r="BW2115" s="226"/>
      <x:c r="BX2115" s="226"/>
      <x:c r="BY2115" s="226"/>
      <x:c r="BZ2115" s="226"/>
      <x:c r="CB2115" s="226"/>
    </x:row>
    <x:row r="2116" spans="1:80" x14ac:dyDescent="0.3">
      <x:c r="A2116" s="226"/>
      <x:c r="R2116" s="226"/>
      <x:c r="T2116" s="226"/>
      <x:c r="V2116" s="23"/>
      <x:c r="Y2116" s="222"/>
      <x:c r="AA2116" s="226"/>
      <x:c r="AB2116" s="222"/>
      <x:c r="AE2116" s="226"/>
      <x:c r="AF2116" s="226"/>
      <x:c r="AN2116" s="226"/>
      <x:c r="AO2116" s="226"/>
      <x:c r="AS2116" s="23"/>
      <x:c r="AV2116" s="23"/>
      <x:c r="BF2116" s="226"/>
      <x:c r="BL2116" s="226"/>
      <x:c r="BM2116" s="226"/>
      <x:c r="BP2116" s="226"/>
      <x:c r="BW2116" s="226"/>
      <x:c r="BX2116" s="226"/>
      <x:c r="BY2116" s="226"/>
      <x:c r="BZ2116" s="226"/>
      <x:c r="CB2116" s="226"/>
    </x:row>
    <x:row r="2117" spans="1:80" x14ac:dyDescent="0.3">
      <x:c r="A2117" s="226"/>
      <x:c r="R2117" s="226"/>
      <x:c r="T2117" s="226"/>
      <x:c r="V2117" s="23"/>
      <x:c r="Y2117" s="222"/>
      <x:c r="AA2117" s="226"/>
      <x:c r="AB2117" s="222"/>
      <x:c r="AE2117" s="222"/>
      <x:c r="AF2117" s="226"/>
      <x:c r="AN2117" s="226"/>
      <x:c r="AO2117" s="226"/>
      <x:c r="AP2117" s="226"/>
      <x:c r="AS2117" s="23"/>
      <x:c r="AV2117" s="23"/>
      <x:c r="BF2117" s="226"/>
      <x:c r="BL2117" s="226"/>
      <x:c r="BM2117" s="226"/>
      <x:c r="BP2117" s="226"/>
      <x:c r="BW2117" s="226"/>
      <x:c r="BX2117" s="226"/>
      <x:c r="BY2117" s="226"/>
      <x:c r="BZ2117" s="226"/>
      <x:c r="CB2117" s="226"/>
    </x:row>
    <x:row r="2118" spans="1:80" x14ac:dyDescent="0.3">
      <x:c r="A2118" s="226"/>
      <x:c r="R2118" s="226"/>
      <x:c r="T2118" s="226"/>
      <x:c r="V2118" s="23"/>
      <x:c r="Y2118" s="222"/>
      <x:c r="AA2118" s="226"/>
      <x:c r="AB2118" s="222"/>
      <x:c r="AE2118" s="226"/>
      <x:c r="AF2118" s="226"/>
      <x:c r="AN2118" s="226"/>
      <x:c r="AO2118" s="226"/>
      <x:c r="AP2118" s="226"/>
      <x:c r="AS2118" s="23"/>
      <x:c r="AV2118" s="23"/>
      <x:c r="BF2118" s="226"/>
      <x:c r="BL2118" s="226"/>
      <x:c r="BM2118" s="226"/>
      <x:c r="BP2118" s="226"/>
      <x:c r="BW2118" s="226"/>
      <x:c r="BX2118" s="226"/>
      <x:c r="BY2118" s="226"/>
      <x:c r="BZ2118" s="226"/>
      <x:c r="CB2118" s="226"/>
    </x:row>
    <x:row r="2119" spans="1:80" x14ac:dyDescent="0.3">
      <x:c r="A2119" s="226"/>
      <x:c r="R2119" s="226"/>
      <x:c r="T2119" s="226"/>
      <x:c r="V2119" s="23"/>
      <x:c r="Y2119" s="222"/>
      <x:c r="AA2119" s="226"/>
      <x:c r="AB2119" s="222"/>
      <x:c r="AE2119" s="226"/>
      <x:c r="AF2119" s="226"/>
      <x:c r="AO2119" s="226"/>
      <x:c r="AS2119" s="23"/>
      <x:c r="AV2119" s="23"/>
      <x:c r="BF2119" s="226"/>
      <x:c r="BL2119" s="226"/>
      <x:c r="BM2119" s="226"/>
      <x:c r="BP2119" s="226"/>
      <x:c r="BW2119" s="226"/>
      <x:c r="BX2119" s="226"/>
      <x:c r="BY2119" s="226"/>
      <x:c r="BZ2119" s="226"/>
      <x:c r="CB2119" s="226"/>
    </x:row>
    <x:row r="2120" spans="1:80" x14ac:dyDescent="0.3">
      <x:c r="A2120" s="226"/>
      <x:c r="R2120" s="226"/>
      <x:c r="T2120" s="226"/>
      <x:c r="V2120" s="23"/>
      <x:c r="Y2120" s="222"/>
      <x:c r="AA2120" s="226"/>
      <x:c r="AB2120" s="222"/>
      <x:c r="AE2120" s="226"/>
      <x:c r="AF2120" s="226"/>
      <x:c r="AN2120" s="226"/>
      <x:c r="AO2120" s="226"/>
      <x:c r="AS2120" s="23"/>
      <x:c r="AV2120" s="23"/>
      <x:c r="BF2120" s="226"/>
      <x:c r="BL2120" s="226"/>
      <x:c r="BM2120" s="226"/>
      <x:c r="BP2120" s="226"/>
      <x:c r="BW2120" s="226"/>
      <x:c r="BX2120" s="226"/>
      <x:c r="BY2120" s="226"/>
      <x:c r="BZ2120" s="226"/>
      <x:c r="CB2120" s="226"/>
    </x:row>
    <x:row r="2121" spans="1:80" x14ac:dyDescent="0.3">
      <x:c r="A2121" s="226"/>
      <x:c r="R2121" s="226"/>
      <x:c r="T2121" s="226"/>
      <x:c r="V2121" s="23"/>
      <x:c r="Y2121" s="222"/>
      <x:c r="AA2121" s="226"/>
      <x:c r="AB2121" s="222"/>
      <x:c r="AE2121" s="226"/>
      <x:c r="AF2121" s="226"/>
      <x:c r="AN2121" s="226"/>
      <x:c r="AO2121" s="226"/>
      <x:c r="AS2121" s="23"/>
      <x:c r="AV2121" s="23"/>
      <x:c r="BF2121" s="226"/>
      <x:c r="BL2121" s="226"/>
      <x:c r="BM2121" s="226"/>
      <x:c r="BP2121" s="226"/>
      <x:c r="BW2121" s="226"/>
      <x:c r="BX2121" s="226"/>
      <x:c r="BY2121" s="226"/>
      <x:c r="BZ2121" s="226"/>
      <x:c r="CB2121" s="226"/>
    </x:row>
    <x:row r="2122" spans="1:80" x14ac:dyDescent="0.3">
      <x:c r="A2122" s="226"/>
      <x:c r="R2122" s="226"/>
      <x:c r="T2122" s="226"/>
      <x:c r="V2122" s="23"/>
      <x:c r="Y2122" s="222"/>
      <x:c r="AA2122" s="226"/>
      <x:c r="AB2122" s="222"/>
      <x:c r="AE2122" s="226"/>
      <x:c r="AF2122" s="226"/>
      <x:c r="AN2122" s="226"/>
      <x:c r="AO2122" s="226"/>
      <x:c r="AP2122" s="226"/>
      <x:c r="AS2122" s="23"/>
      <x:c r="AV2122" s="23"/>
      <x:c r="BF2122" s="226"/>
      <x:c r="BL2122" s="226"/>
      <x:c r="BM2122" s="226"/>
      <x:c r="BP2122" s="226"/>
      <x:c r="BW2122" s="226"/>
      <x:c r="BX2122" s="226"/>
      <x:c r="BY2122" s="226"/>
      <x:c r="BZ2122" s="226"/>
      <x:c r="CB2122" s="226"/>
    </x:row>
    <x:row r="2123" spans="1:80" x14ac:dyDescent="0.3">
      <x:c r="A2123" s="226"/>
      <x:c r="R2123" s="226"/>
      <x:c r="T2123" s="226"/>
      <x:c r="V2123" s="23"/>
      <x:c r="Y2123" s="222"/>
      <x:c r="AA2123" s="226"/>
      <x:c r="AB2123" s="222"/>
      <x:c r="AE2123" s="226"/>
      <x:c r="AF2123" s="226"/>
      <x:c r="AN2123" s="226"/>
      <x:c r="AO2123" s="226"/>
      <x:c r="AP2123" s="226"/>
      <x:c r="AS2123" s="23"/>
      <x:c r="AV2123" s="23"/>
      <x:c r="BF2123" s="226"/>
      <x:c r="BL2123" s="226"/>
      <x:c r="BM2123" s="226"/>
      <x:c r="BP2123" s="226"/>
      <x:c r="BW2123" s="226"/>
      <x:c r="BX2123" s="226"/>
      <x:c r="BY2123" s="226"/>
      <x:c r="BZ2123" s="226"/>
      <x:c r="CB2123" s="226"/>
    </x:row>
    <x:row r="2124" spans="1:80" x14ac:dyDescent="0.3">
      <x:c r="A2124" s="226"/>
      <x:c r="R2124" s="226"/>
      <x:c r="T2124" s="226"/>
      <x:c r="V2124" s="23"/>
      <x:c r="Y2124" s="222"/>
      <x:c r="AA2124" s="226"/>
      <x:c r="AB2124" s="222"/>
      <x:c r="AE2124" s="226"/>
      <x:c r="AF2124" s="226"/>
      <x:c r="AO2124" s="226"/>
      <x:c r="AS2124" s="23"/>
      <x:c r="AV2124" s="23"/>
      <x:c r="BF2124" s="226"/>
      <x:c r="BL2124" s="226"/>
      <x:c r="BM2124" s="226"/>
      <x:c r="BP2124" s="226"/>
      <x:c r="BW2124" s="226"/>
      <x:c r="BX2124" s="226"/>
      <x:c r="BY2124" s="226"/>
      <x:c r="BZ2124" s="226"/>
      <x:c r="CB2124" s="226"/>
    </x:row>
    <x:row r="2125" spans="1:80" x14ac:dyDescent="0.3">
      <x:c r="A2125" s="226"/>
      <x:c r="R2125" s="226"/>
      <x:c r="T2125" s="226"/>
      <x:c r="V2125" s="23"/>
      <x:c r="Y2125" s="222"/>
      <x:c r="AA2125" s="226"/>
      <x:c r="AB2125" s="222"/>
      <x:c r="AE2125" s="226"/>
      <x:c r="AF2125" s="226"/>
      <x:c r="AN2125" s="226"/>
      <x:c r="AO2125" s="226"/>
      <x:c r="AP2125" s="226"/>
      <x:c r="AS2125" s="23"/>
      <x:c r="AV2125" s="23"/>
      <x:c r="BF2125" s="226"/>
      <x:c r="BL2125" s="226"/>
      <x:c r="BM2125" s="226"/>
      <x:c r="BP2125" s="226"/>
      <x:c r="BW2125" s="226"/>
      <x:c r="BX2125" s="226"/>
      <x:c r="BY2125" s="226"/>
      <x:c r="BZ2125" s="226"/>
      <x:c r="CB2125" s="226"/>
    </x:row>
    <x:row r="2126" spans="1:80" x14ac:dyDescent="0.3">
      <x:c r="A2126" s="226"/>
      <x:c r="R2126" s="226"/>
      <x:c r="T2126" s="226"/>
      <x:c r="V2126" s="23"/>
      <x:c r="Y2126" s="222"/>
      <x:c r="AA2126" s="226"/>
      <x:c r="AB2126" s="222"/>
      <x:c r="AE2126" s="226"/>
      <x:c r="AF2126" s="226"/>
      <x:c r="AN2126" s="226"/>
      <x:c r="AO2126" s="226"/>
      <x:c r="AP2126" s="226"/>
      <x:c r="AS2126" s="23"/>
      <x:c r="AV2126" s="23"/>
      <x:c r="BF2126" s="226"/>
      <x:c r="BL2126" s="226"/>
      <x:c r="BM2126" s="226"/>
      <x:c r="BP2126" s="226"/>
      <x:c r="BW2126" s="226"/>
      <x:c r="BX2126" s="226"/>
      <x:c r="BY2126" s="226"/>
      <x:c r="BZ2126" s="226"/>
      <x:c r="CB2126" s="226"/>
    </x:row>
    <x:row r="2127" spans="1:80" x14ac:dyDescent="0.3">
      <x:c r="A2127" s="226"/>
      <x:c r="R2127" s="226"/>
      <x:c r="T2127" s="226"/>
      <x:c r="V2127" s="23"/>
      <x:c r="Y2127" s="222"/>
      <x:c r="AA2127" s="226"/>
      <x:c r="AB2127" s="222"/>
      <x:c r="AE2127" s="226"/>
      <x:c r="AF2127" s="226"/>
      <x:c r="AN2127" s="226"/>
      <x:c r="AO2127" s="226"/>
      <x:c r="AP2127" s="226"/>
      <x:c r="AS2127" s="23"/>
      <x:c r="AV2127" s="23"/>
      <x:c r="BF2127" s="226"/>
      <x:c r="BL2127" s="226"/>
      <x:c r="BM2127" s="226"/>
      <x:c r="BP2127" s="226"/>
      <x:c r="BW2127" s="226"/>
      <x:c r="BX2127" s="226"/>
      <x:c r="BY2127" s="226"/>
      <x:c r="BZ2127" s="226"/>
      <x:c r="CB2127" s="226"/>
    </x:row>
    <x:row r="2128" spans="1:80" x14ac:dyDescent="0.3">
      <x:c r="A2128" s="226"/>
      <x:c r="R2128" s="226"/>
      <x:c r="T2128" s="226"/>
      <x:c r="V2128" s="23"/>
      <x:c r="Y2128" s="222"/>
      <x:c r="AA2128" s="226"/>
      <x:c r="AB2128" s="222"/>
      <x:c r="AE2128" s="222"/>
      <x:c r="AF2128" s="222"/>
      <x:c r="AN2128" s="226"/>
      <x:c r="AO2128" s="226"/>
      <x:c r="AP2128" s="226"/>
      <x:c r="AS2128" s="23"/>
      <x:c r="AV2128" s="23"/>
      <x:c r="BF2128" s="226"/>
      <x:c r="BL2128" s="226"/>
      <x:c r="BM2128" s="226"/>
      <x:c r="BP2128" s="222"/>
      <x:c r="BW2128" s="226"/>
      <x:c r="BX2128" s="226"/>
      <x:c r="BY2128" s="226"/>
      <x:c r="BZ2128" s="226"/>
      <x:c r="CB2128" s="226"/>
    </x:row>
    <x:row r="2129" spans="1:80" x14ac:dyDescent="0.3">
      <x:c r="A2129" s="226"/>
      <x:c r="R2129" s="226"/>
      <x:c r="T2129" s="226"/>
      <x:c r="V2129" s="23"/>
      <x:c r="Y2129" s="222"/>
      <x:c r="AA2129" s="226"/>
      <x:c r="AB2129" s="222"/>
      <x:c r="AE2129" s="226"/>
      <x:c r="AF2129" s="226"/>
      <x:c r="AN2129" s="226"/>
      <x:c r="AO2129" s="226"/>
      <x:c r="AP2129" s="226"/>
      <x:c r="AS2129" s="23"/>
      <x:c r="AV2129" s="23"/>
      <x:c r="BF2129" s="226"/>
      <x:c r="BL2129" s="226"/>
      <x:c r="BM2129" s="226"/>
      <x:c r="BP2129" s="226"/>
      <x:c r="BW2129" s="226"/>
      <x:c r="BX2129" s="226"/>
      <x:c r="BY2129" s="226"/>
      <x:c r="BZ2129" s="226"/>
      <x:c r="CB2129" s="226"/>
    </x:row>
    <x:row r="2130" spans="1:80" x14ac:dyDescent="0.3">
      <x:c r="A2130" s="226"/>
      <x:c r="R2130" s="226"/>
      <x:c r="T2130" s="226"/>
      <x:c r="V2130" s="23"/>
      <x:c r="Y2130" s="222"/>
      <x:c r="AA2130" s="226"/>
      <x:c r="AB2130" s="222"/>
      <x:c r="AE2130" s="226"/>
      <x:c r="AF2130" s="226"/>
      <x:c r="AN2130" s="226"/>
      <x:c r="AO2130" s="226"/>
      <x:c r="AP2130" s="226"/>
      <x:c r="AS2130" s="23"/>
      <x:c r="AV2130" s="23"/>
      <x:c r="BF2130" s="226"/>
      <x:c r="BL2130" s="226"/>
      <x:c r="BM2130" s="226"/>
      <x:c r="BP2130" s="226"/>
      <x:c r="BW2130" s="226"/>
      <x:c r="BX2130" s="226"/>
      <x:c r="BY2130" s="226"/>
      <x:c r="BZ2130" s="226"/>
      <x:c r="CB2130" s="226"/>
    </x:row>
    <x:row r="2131" spans="1:80" x14ac:dyDescent="0.3">
      <x:c r="A2131" s="226"/>
      <x:c r="R2131" s="226"/>
      <x:c r="T2131" s="226"/>
      <x:c r="V2131" s="23"/>
      <x:c r="Y2131" s="222"/>
      <x:c r="AA2131" s="226"/>
      <x:c r="AB2131" s="222"/>
      <x:c r="AE2131" s="226"/>
      <x:c r="AF2131" s="226"/>
      <x:c r="AN2131" s="226"/>
      <x:c r="AO2131" s="226"/>
      <x:c r="AP2131" s="226"/>
      <x:c r="AS2131" s="23"/>
      <x:c r="AV2131" s="23"/>
      <x:c r="BF2131" s="226"/>
      <x:c r="BL2131" s="226"/>
      <x:c r="BM2131" s="226"/>
      <x:c r="BP2131" s="226"/>
      <x:c r="BW2131" s="226"/>
      <x:c r="BX2131" s="226"/>
      <x:c r="BY2131" s="226"/>
      <x:c r="BZ2131" s="226"/>
      <x:c r="CB2131" s="226"/>
    </x:row>
    <x:row r="2132" spans="1:80" x14ac:dyDescent="0.3">
      <x:c r="A2132" s="226"/>
      <x:c r="R2132" s="226"/>
      <x:c r="T2132" s="226"/>
      <x:c r="V2132" s="23"/>
      <x:c r="Y2132" s="222"/>
      <x:c r="AA2132" s="226"/>
      <x:c r="AB2132" s="222"/>
      <x:c r="AE2132" s="222"/>
      <x:c r="AF2132" s="222"/>
      <x:c r="AJ2132" s="226"/>
      <x:c r="AN2132" s="226"/>
      <x:c r="AO2132" s="226"/>
      <x:c r="AP2132" s="226"/>
      <x:c r="AS2132" s="23"/>
      <x:c r="AV2132" s="23"/>
      <x:c r="BF2132" s="226"/>
      <x:c r="BL2132" s="226"/>
      <x:c r="BM2132" s="226"/>
      <x:c r="BP2132" s="222"/>
      <x:c r="BW2132" s="226"/>
      <x:c r="BX2132" s="226"/>
      <x:c r="BY2132" s="226"/>
      <x:c r="BZ2132" s="226"/>
      <x:c r="CB2132" s="226"/>
    </x:row>
    <x:row r="2133" spans="1:80" x14ac:dyDescent="0.3">
      <x:c r="A2133" s="226"/>
      <x:c r="R2133" s="226"/>
      <x:c r="T2133" s="226"/>
      <x:c r="V2133" s="23"/>
      <x:c r="Y2133" s="222"/>
      <x:c r="AA2133" s="226"/>
      <x:c r="AB2133" s="222"/>
      <x:c r="AE2133" s="226"/>
      <x:c r="AF2133" s="226"/>
      <x:c r="AN2133" s="226"/>
      <x:c r="AO2133" s="226"/>
      <x:c r="AP2133" s="226"/>
      <x:c r="AS2133" s="23"/>
      <x:c r="AV2133" s="23"/>
      <x:c r="BF2133" s="226"/>
      <x:c r="BL2133" s="226"/>
      <x:c r="BM2133" s="226"/>
      <x:c r="BP2133" s="226"/>
      <x:c r="BW2133" s="226"/>
      <x:c r="BX2133" s="226"/>
      <x:c r="BY2133" s="226"/>
      <x:c r="BZ2133" s="226"/>
      <x:c r="CB2133" s="226"/>
    </x:row>
    <x:row r="2134" spans="1:80" x14ac:dyDescent="0.3">
      <x:c r="A2134" s="226"/>
      <x:c r="R2134" s="226"/>
      <x:c r="T2134" s="226"/>
      <x:c r="V2134" s="23"/>
      <x:c r="Y2134" s="222"/>
      <x:c r="AA2134" s="226"/>
      <x:c r="AB2134" s="222"/>
      <x:c r="AE2134" s="226"/>
      <x:c r="AF2134" s="226"/>
      <x:c r="AS2134" s="23"/>
      <x:c r="AV2134" s="23"/>
      <x:c r="BF2134" s="226"/>
      <x:c r="BL2134" s="226"/>
      <x:c r="BM2134" s="226"/>
      <x:c r="BP2134" s="226"/>
      <x:c r="BW2134" s="226"/>
      <x:c r="BX2134" s="226"/>
      <x:c r="BY2134" s="226"/>
      <x:c r="BZ2134" s="226"/>
      <x:c r="CB2134" s="226"/>
    </x:row>
    <x:row r="2135" spans="1:80" x14ac:dyDescent="0.3">
      <x:c r="A2135" s="226"/>
      <x:c r="R2135" s="226"/>
      <x:c r="T2135" s="226"/>
      <x:c r="V2135" s="23"/>
      <x:c r="Y2135" s="222"/>
      <x:c r="AA2135" s="226"/>
      <x:c r="AB2135" s="222"/>
      <x:c r="AE2135" s="226"/>
      <x:c r="AF2135" s="226"/>
      <x:c r="AN2135" s="226"/>
      <x:c r="AO2135" s="226"/>
      <x:c r="AP2135" s="226"/>
      <x:c r="AS2135" s="23"/>
      <x:c r="AV2135" s="23"/>
      <x:c r="BF2135" s="226"/>
      <x:c r="BL2135" s="226"/>
      <x:c r="BM2135" s="226"/>
      <x:c r="BP2135" s="226"/>
      <x:c r="BW2135" s="226"/>
      <x:c r="BX2135" s="226"/>
      <x:c r="BY2135" s="226"/>
      <x:c r="BZ2135" s="226"/>
      <x:c r="CB2135" s="226"/>
    </x:row>
    <x:row r="2136" spans="1:80" x14ac:dyDescent="0.3">
      <x:c r="A2136" s="226"/>
      <x:c r="R2136" s="226"/>
      <x:c r="T2136" s="226"/>
      <x:c r="V2136" s="23"/>
      <x:c r="Y2136" s="222"/>
      <x:c r="AA2136" s="226"/>
      <x:c r="AB2136" s="222"/>
      <x:c r="AE2136" s="226"/>
      <x:c r="AF2136" s="226"/>
      <x:c r="AN2136" s="226"/>
      <x:c r="AO2136" s="226"/>
      <x:c r="AP2136" s="226"/>
      <x:c r="AS2136" s="23"/>
      <x:c r="AV2136" s="23"/>
      <x:c r="BF2136" s="226"/>
      <x:c r="BL2136" s="226"/>
      <x:c r="BM2136" s="226"/>
      <x:c r="BP2136" s="226"/>
      <x:c r="BW2136" s="226"/>
      <x:c r="BX2136" s="226"/>
      <x:c r="BY2136" s="226"/>
      <x:c r="BZ2136" s="226"/>
      <x:c r="CB2136" s="226"/>
    </x:row>
    <x:row r="2137" spans="1:80" x14ac:dyDescent="0.3">
      <x:c r="A2137" s="226"/>
      <x:c r="R2137" s="226"/>
      <x:c r="T2137" s="226"/>
      <x:c r="V2137" s="23"/>
      <x:c r="Y2137" s="222"/>
      <x:c r="AA2137" s="226"/>
      <x:c r="AB2137" s="222"/>
      <x:c r="AE2137" s="222"/>
      <x:c r="AF2137" s="226"/>
      <x:c r="AO2137" s="226"/>
      <x:c r="AS2137" s="23"/>
      <x:c r="AV2137" s="23"/>
      <x:c r="BF2137" s="226"/>
      <x:c r="BL2137" s="226"/>
      <x:c r="BM2137" s="226"/>
      <x:c r="BP2137" s="226"/>
      <x:c r="BW2137" s="226"/>
      <x:c r="BX2137" s="226"/>
      <x:c r="BY2137" s="226"/>
      <x:c r="BZ2137" s="226"/>
      <x:c r="CB2137" s="226"/>
    </x:row>
    <x:row r="2138" spans="1:80" x14ac:dyDescent="0.3">
      <x:c r="A2138" s="226"/>
      <x:c r="R2138" s="226"/>
      <x:c r="T2138" s="226"/>
      <x:c r="V2138" s="23"/>
      <x:c r="Y2138" s="222"/>
      <x:c r="AA2138" s="226"/>
      <x:c r="AB2138" s="222"/>
      <x:c r="AE2138" s="226"/>
      <x:c r="AF2138" s="226"/>
      <x:c r="AN2138" s="226"/>
      <x:c r="AO2138" s="226"/>
      <x:c r="AP2138" s="226"/>
      <x:c r="AS2138" s="23"/>
      <x:c r="AV2138" s="23"/>
      <x:c r="BF2138" s="226"/>
      <x:c r="BL2138" s="226"/>
      <x:c r="BM2138" s="226"/>
      <x:c r="BP2138" s="226"/>
      <x:c r="BW2138" s="226"/>
      <x:c r="BX2138" s="226"/>
      <x:c r="BY2138" s="226"/>
      <x:c r="BZ2138" s="226"/>
      <x:c r="CB2138" s="226"/>
    </x:row>
    <x:row r="2139" spans="1:80" x14ac:dyDescent="0.3">
      <x:c r="A2139" s="226"/>
      <x:c r="R2139" s="226"/>
      <x:c r="T2139" s="226"/>
      <x:c r="V2139" s="23"/>
      <x:c r="Y2139" s="222"/>
      <x:c r="AA2139" s="226"/>
      <x:c r="AB2139" s="222"/>
      <x:c r="AE2139" s="222"/>
      <x:c r="AF2139" s="226"/>
      <x:c r="AN2139" s="226"/>
      <x:c r="AO2139" s="226"/>
      <x:c r="AP2139" s="226"/>
      <x:c r="AS2139" s="23"/>
      <x:c r="AV2139" s="23"/>
      <x:c r="BF2139" s="226"/>
      <x:c r="BL2139" s="226"/>
      <x:c r="BM2139" s="226"/>
      <x:c r="BP2139" s="226"/>
      <x:c r="BW2139" s="226"/>
      <x:c r="BX2139" s="226"/>
      <x:c r="BY2139" s="226"/>
      <x:c r="BZ2139" s="226"/>
      <x:c r="CB2139" s="226"/>
    </x:row>
    <x:row r="2140" spans="1:80" x14ac:dyDescent="0.3">
      <x:c r="A2140" s="226"/>
      <x:c r="R2140" s="226"/>
      <x:c r="T2140" s="226"/>
      <x:c r="V2140" s="23"/>
      <x:c r="Y2140" s="222"/>
      <x:c r="AA2140" s="226"/>
      <x:c r="AB2140" s="222"/>
      <x:c r="AE2140" s="226"/>
      <x:c r="AF2140" s="226"/>
      <x:c r="AO2140" s="226"/>
      <x:c r="AS2140" s="23"/>
      <x:c r="AV2140" s="23"/>
      <x:c r="BF2140" s="226"/>
      <x:c r="BL2140" s="226"/>
      <x:c r="BM2140" s="226"/>
      <x:c r="BP2140" s="226"/>
      <x:c r="BW2140" s="226"/>
      <x:c r="BX2140" s="226"/>
      <x:c r="BY2140" s="226"/>
      <x:c r="BZ2140" s="226"/>
      <x:c r="CB2140" s="226"/>
    </x:row>
    <x:row r="2141" spans="1:80" x14ac:dyDescent="0.3">
      <x:c r="A2141" s="226"/>
      <x:c r="R2141" s="226"/>
      <x:c r="T2141" s="226"/>
      <x:c r="V2141" s="23"/>
      <x:c r="Y2141" s="222"/>
      <x:c r="AA2141" s="226"/>
      <x:c r="AB2141" s="222"/>
      <x:c r="AE2141" s="226"/>
      <x:c r="AF2141" s="226"/>
      <x:c r="AO2141" s="226"/>
      <x:c r="AS2141" s="23"/>
      <x:c r="AV2141" s="23"/>
      <x:c r="BF2141" s="226"/>
      <x:c r="BL2141" s="226"/>
      <x:c r="BM2141" s="226"/>
      <x:c r="BP2141" s="226"/>
      <x:c r="BW2141" s="226"/>
      <x:c r="BX2141" s="226"/>
      <x:c r="BY2141" s="226"/>
      <x:c r="BZ2141" s="226"/>
      <x:c r="CB2141" s="226"/>
    </x:row>
    <x:row r="2142" spans="1:80" x14ac:dyDescent="0.3">
      <x:c r="A2142" s="226"/>
      <x:c r="R2142" s="226"/>
      <x:c r="T2142" s="226"/>
      <x:c r="V2142" s="23"/>
      <x:c r="Y2142" s="222"/>
      <x:c r="AA2142" s="226"/>
      <x:c r="AB2142" s="222"/>
      <x:c r="AE2142" s="222"/>
      <x:c r="AF2142" s="222"/>
      <x:c r="AN2142" s="226"/>
      <x:c r="AO2142" s="226"/>
      <x:c r="AP2142" s="226"/>
      <x:c r="AS2142" s="23"/>
      <x:c r="AV2142" s="23"/>
      <x:c r="BF2142" s="226"/>
      <x:c r="BL2142" s="226"/>
      <x:c r="BM2142" s="226"/>
      <x:c r="BP2142" s="222"/>
      <x:c r="BW2142" s="226"/>
      <x:c r="BX2142" s="226"/>
      <x:c r="BY2142" s="226"/>
      <x:c r="BZ2142" s="226"/>
      <x:c r="CB2142" s="226"/>
    </x:row>
    <x:row r="2143" spans="1:80" x14ac:dyDescent="0.3">
      <x:c r="A2143" s="226"/>
      <x:c r="R2143" s="226"/>
      <x:c r="T2143" s="226"/>
      <x:c r="V2143" s="23"/>
      <x:c r="Y2143" s="222"/>
      <x:c r="AA2143" s="226"/>
      <x:c r="AB2143" s="222"/>
      <x:c r="AE2143" s="226"/>
      <x:c r="AF2143" s="226"/>
      <x:c r="AN2143" s="226"/>
      <x:c r="AO2143" s="226"/>
      <x:c r="AP2143" s="226"/>
      <x:c r="AS2143" s="23"/>
      <x:c r="AV2143" s="23"/>
      <x:c r="BF2143" s="226"/>
      <x:c r="BL2143" s="226"/>
      <x:c r="BM2143" s="226"/>
      <x:c r="BP2143" s="226"/>
      <x:c r="BW2143" s="226"/>
      <x:c r="BX2143" s="226"/>
      <x:c r="BY2143" s="226"/>
      <x:c r="BZ2143" s="226"/>
      <x:c r="CB2143" s="226"/>
    </x:row>
    <x:row r="2144" spans="1:80" x14ac:dyDescent="0.3">
      <x:c r="A2144" s="226"/>
      <x:c r="R2144" s="226"/>
      <x:c r="T2144" s="226"/>
      <x:c r="V2144" s="23"/>
      <x:c r="Y2144" s="222"/>
      <x:c r="AA2144" s="226"/>
      <x:c r="AB2144" s="222"/>
      <x:c r="AE2144" s="222"/>
      <x:c r="AF2144" s="226"/>
      <x:c r="AN2144" s="226"/>
      <x:c r="AO2144" s="226"/>
      <x:c r="AP2144" s="226"/>
      <x:c r="AS2144" s="23"/>
      <x:c r="AV2144" s="23"/>
      <x:c r="BF2144" s="226"/>
      <x:c r="BL2144" s="226"/>
      <x:c r="BM2144" s="226"/>
      <x:c r="BP2144" s="226"/>
      <x:c r="BW2144" s="226"/>
      <x:c r="BX2144" s="226"/>
      <x:c r="BY2144" s="226"/>
      <x:c r="BZ2144" s="226"/>
      <x:c r="CB2144" s="226"/>
    </x:row>
    <x:row r="2145" spans="1:80" x14ac:dyDescent="0.3">
      <x:c r="A2145" s="226"/>
      <x:c r="R2145" s="226"/>
      <x:c r="T2145" s="226"/>
      <x:c r="V2145" s="23"/>
      <x:c r="Y2145" s="222"/>
      <x:c r="AA2145" s="226"/>
      <x:c r="AB2145" s="222"/>
      <x:c r="AE2145" s="226"/>
      <x:c r="AF2145" s="226"/>
      <x:c r="AN2145" s="226"/>
      <x:c r="AO2145" s="226"/>
      <x:c r="AS2145" s="23"/>
      <x:c r="AV2145" s="23"/>
      <x:c r="BF2145" s="226"/>
      <x:c r="BL2145" s="226"/>
      <x:c r="BM2145" s="226"/>
      <x:c r="BP2145" s="226"/>
      <x:c r="BW2145" s="226"/>
      <x:c r="BX2145" s="226"/>
      <x:c r="BY2145" s="226"/>
      <x:c r="BZ2145" s="226"/>
      <x:c r="CB2145" s="226"/>
    </x:row>
    <x:row r="2146" spans="1:80" x14ac:dyDescent="0.3">
      <x:c r="A2146" s="226"/>
      <x:c r="R2146" s="226"/>
      <x:c r="T2146" s="226"/>
      <x:c r="V2146" s="23"/>
      <x:c r="Y2146" s="222"/>
      <x:c r="AA2146" s="226"/>
      <x:c r="AB2146" s="222"/>
      <x:c r="AE2146" s="226"/>
      <x:c r="AF2146" s="226"/>
      <x:c r="AN2146" s="226"/>
      <x:c r="AO2146" s="226"/>
      <x:c r="AP2146" s="226"/>
      <x:c r="AS2146" s="23"/>
      <x:c r="AV2146" s="23"/>
      <x:c r="BF2146" s="226"/>
      <x:c r="BL2146" s="226"/>
      <x:c r="BM2146" s="226"/>
      <x:c r="BP2146" s="226"/>
      <x:c r="BW2146" s="226"/>
      <x:c r="BX2146" s="226"/>
      <x:c r="BY2146" s="226"/>
      <x:c r="BZ2146" s="226"/>
      <x:c r="CB2146" s="226"/>
    </x:row>
    <x:row r="2147" spans="1:80" x14ac:dyDescent="0.3">
      <x:c r="A2147" s="226"/>
      <x:c r="R2147" s="226"/>
      <x:c r="T2147" s="226"/>
      <x:c r="V2147" s="23"/>
      <x:c r="Y2147" s="222"/>
      <x:c r="AA2147" s="226"/>
      <x:c r="AB2147" s="222"/>
      <x:c r="AE2147" s="226"/>
      <x:c r="AF2147" s="226"/>
      <x:c r="AN2147" s="226"/>
      <x:c r="AO2147" s="226"/>
      <x:c r="AP2147" s="226"/>
      <x:c r="AS2147" s="23"/>
      <x:c r="AV2147" s="23"/>
      <x:c r="BF2147" s="226"/>
      <x:c r="BL2147" s="226"/>
      <x:c r="BM2147" s="226"/>
      <x:c r="BP2147" s="226"/>
      <x:c r="BW2147" s="226"/>
      <x:c r="BX2147" s="226"/>
      <x:c r="BY2147" s="226"/>
      <x:c r="BZ2147" s="226"/>
      <x:c r="CB2147" s="226"/>
    </x:row>
    <x:row r="2148" spans="1:80" x14ac:dyDescent="0.3">
      <x:c r="A2148" s="226"/>
      <x:c r="R2148" s="226"/>
      <x:c r="T2148" s="226"/>
      <x:c r="V2148" s="23"/>
      <x:c r="Y2148" s="222"/>
      <x:c r="AA2148" s="226"/>
      <x:c r="AB2148" s="222"/>
      <x:c r="AE2148" s="226"/>
      <x:c r="AF2148" s="226"/>
      <x:c r="AO2148" s="226"/>
      <x:c r="AS2148" s="23"/>
      <x:c r="AV2148" s="23"/>
      <x:c r="BF2148" s="226"/>
      <x:c r="BL2148" s="226"/>
      <x:c r="BM2148" s="226"/>
      <x:c r="BP2148" s="226"/>
      <x:c r="BW2148" s="226"/>
      <x:c r="BX2148" s="226"/>
      <x:c r="BY2148" s="226"/>
      <x:c r="BZ2148" s="226"/>
      <x:c r="CB2148" s="226"/>
    </x:row>
    <x:row r="2149" spans="1:80" x14ac:dyDescent="0.3">
      <x:c r="A2149" s="226"/>
      <x:c r="R2149" s="226"/>
      <x:c r="T2149" s="226"/>
      <x:c r="V2149" s="23"/>
      <x:c r="Y2149" s="222"/>
      <x:c r="AA2149" s="226"/>
      <x:c r="AB2149" s="222"/>
      <x:c r="AE2149" s="226"/>
      <x:c r="AF2149" s="226"/>
      <x:c r="AN2149" s="226"/>
      <x:c r="AO2149" s="226"/>
      <x:c r="AS2149" s="23"/>
      <x:c r="AV2149" s="23"/>
      <x:c r="BF2149" s="226"/>
      <x:c r="BL2149" s="226"/>
      <x:c r="BM2149" s="226"/>
      <x:c r="BP2149" s="226"/>
      <x:c r="BW2149" s="226"/>
      <x:c r="BX2149" s="226"/>
      <x:c r="BY2149" s="226"/>
      <x:c r="BZ2149" s="226"/>
      <x:c r="CB2149" s="226"/>
    </x:row>
    <x:row r="2150" spans="1:80" x14ac:dyDescent="0.3">
      <x:c r="A2150" s="226"/>
      <x:c r="R2150" s="226"/>
      <x:c r="T2150" s="226"/>
      <x:c r="V2150" s="23"/>
      <x:c r="Y2150" s="222"/>
      <x:c r="AA2150" s="226"/>
      <x:c r="AB2150" s="222"/>
      <x:c r="AE2150" s="226"/>
      <x:c r="AF2150" s="226"/>
      <x:c r="AN2150" s="226"/>
      <x:c r="AO2150" s="226"/>
      <x:c r="AP2150" s="226"/>
      <x:c r="AS2150" s="23"/>
      <x:c r="AV2150" s="23"/>
      <x:c r="BF2150" s="226"/>
      <x:c r="BL2150" s="226"/>
      <x:c r="BM2150" s="226"/>
      <x:c r="BP2150" s="226"/>
      <x:c r="BW2150" s="226"/>
      <x:c r="BX2150" s="226"/>
      <x:c r="BY2150" s="226"/>
      <x:c r="BZ2150" s="226"/>
      <x:c r="CB2150" s="226"/>
    </x:row>
    <x:row r="2151" spans="1:80" x14ac:dyDescent="0.3">
      <x:c r="A2151" s="226"/>
      <x:c r="R2151" s="226"/>
      <x:c r="T2151" s="226"/>
      <x:c r="V2151" s="23"/>
      <x:c r="Y2151" s="222"/>
      <x:c r="AA2151" s="226"/>
      <x:c r="AB2151" s="222"/>
      <x:c r="AE2151" s="226"/>
      <x:c r="AF2151" s="226"/>
      <x:c r="AN2151" s="226"/>
      <x:c r="AO2151" s="226"/>
      <x:c r="AP2151" s="226"/>
      <x:c r="AS2151" s="23"/>
      <x:c r="AV2151" s="23"/>
      <x:c r="BF2151" s="226"/>
      <x:c r="BL2151" s="226"/>
      <x:c r="BM2151" s="226"/>
      <x:c r="BP2151" s="226"/>
      <x:c r="BW2151" s="226"/>
      <x:c r="BX2151" s="226"/>
      <x:c r="BY2151" s="226"/>
      <x:c r="BZ2151" s="226"/>
      <x:c r="CB2151" s="226"/>
    </x:row>
    <x:row r="2152" spans="1:80" x14ac:dyDescent="0.3">
      <x:c r="A2152" s="226"/>
      <x:c r="R2152" s="226"/>
      <x:c r="T2152" s="226"/>
      <x:c r="V2152" s="23"/>
      <x:c r="Y2152" s="222"/>
      <x:c r="AA2152" s="226"/>
      <x:c r="AB2152" s="222"/>
      <x:c r="AE2152" s="222"/>
      <x:c r="AF2152" s="226"/>
      <x:c r="AO2152" s="226"/>
      <x:c r="AS2152" s="23"/>
      <x:c r="AV2152" s="23"/>
      <x:c r="BF2152" s="226"/>
      <x:c r="BL2152" s="226"/>
      <x:c r="BM2152" s="226"/>
      <x:c r="BP2152" s="226"/>
      <x:c r="BW2152" s="226"/>
      <x:c r="BX2152" s="226"/>
      <x:c r="BY2152" s="226"/>
      <x:c r="BZ2152" s="226"/>
      <x:c r="CB2152" s="226"/>
    </x:row>
    <x:row r="2153" spans="1:80" x14ac:dyDescent="0.3">
      <x:c r="A2153" s="226"/>
      <x:c r="R2153" s="226"/>
      <x:c r="T2153" s="226"/>
      <x:c r="V2153" s="23"/>
      <x:c r="Y2153" s="222"/>
      <x:c r="AA2153" s="226"/>
      <x:c r="AB2153" s="222"/>
      <x:c r="AE2153" s="222"/>
      <x:c r="AF2153" s="222"/>
      <x:c r="AO2153" s="226"/>
      <x:c r="AS2153" s="23"/>
      <x:c r="AV2153" s="23"/>
      <x:c r="BF2153" s="226"/>
      <x:c r="BL2153" s="226"/>
      <x:c r="BM2153" s="226"/>
      <x:c r="BP2153" s="222"/>
      <x:c r="BW2153" s="226"/>
      <x:c r="BX2153" s="226"/>
      <x:c r="BY2153" s="226"/>
      <x:c r="BZ2153" s="226"/>
      <x:c r="CB2153" s="226"/>
    </x:row>
    <x:row r="2154" spans="1:80" x14ac:dyDescent="0.3">
      <x:c r="A2154" s="226"/>
      <x:c r="R2154" s="226"/>
      <x:c r="T2154" s="226"/>
      <x:c r="V2154" s="23"/>
      <x:c r="Y2154" s="222"/>
      <x:c r="AA2154" s="226"/>
      <x:c r="AB2154" s="222"/>
      <x:c r="AE2154" s="226"/>
      <x:c r="AF2154" s="226"/>
      <x:c r="AN2154" s="226"/>
      <x:c r="AO2154" s="226"/>
      <x:c r="AP2154" s="226"/>
      <x:c r="AS2154" s="23"/>
      <x:c r="AV2154" s="23"/>
      <x:c r="BF2154" s="226"/>
      <x:c r="BL2154" s="226"/>
      <x:c r="BM2154" s="226"/>
      <x:c r="BP2154" s="226"/>
      <x:c r="BW2154" s="226"/>
      <x:c r="BX2154" s="226"/>
      <x:c r="BY2154" s="226"/>
      <x:c r="BZ2154" s="226"/>
      <x:c r="CB2154" s="226"/>
    </x:row>
    <x:row r="2155" spans="1:80" x14ac:dyDescent="0.3">
      <x:c r="A2155" s="226"/>
      <x:c r="R2155" s="226"/>
      <x:c r="T2155" s="226"/>
      <x:c r="V2155" s="23"/>
      <x:c r="Y2155" s="222"/>
      <x:c r="AA2155" s="226"/>
      <x:c r="AB2155" s="222"/>
      <x:c r="AE2155" s="222"/>
      <x:c r="AF2155" s="226"/>
      <x:c r="AN2155" s="226"/>
      <x:c r="AO2155" s="226"/>
      <x:c r="AP2155" s="226"/>
      <x:c r="AS2155" s="23"/>
      <x:c r="AV2155" s="23"/>
      <x:c r="BF2155" s="226"/>
      <x:c r="BL2155" s="226"/>
      <x:c r="BM2155" s="226"/>
      <x:c r="BP2155" s="226"/>
      <x:c r="BW2155" s="226"/>
      <x:c r="BX2155" s="226"/>
      <x:c r="BY2155" s="226"/>
      <x:c r="BZ2155" s="226"/>
      <x:c r="CB2155" s="226"/>
    </x:row>
    <x:row r="2156" spans="1:80" x14ac:dyDescent="0.3">
      <x:c r="A2156" s="226"/>
      <x:c r="R2156" s="226"/>
      <x:c r="T2156" s="226"/>
      <x:c r="V2156" s="23"/>
      <x:c r="Y2156" s="222"/>
      <x:c r="AA2156" s="226"/>
      <x:c r="AB2156" s="222"/>
      <x:c r="AE2156" s="222"/>
      <x:c r="AF2156" s="226"/>
      <x:c r="AN2156" s="226"/>
      <x:c r="AO2156" s="226"/>
      <x:c r="AP2156" s="226"/>
      <x:c r="AS2156" s="23"/>
      <x:c r="AV2156" s="23"/>
      <x:c r="BF2156" s="226"/>
      <x:c r="BL2156" s="226"/>
      <x:c r="BM2156" s="226"/>
      <x:c r="BP2156" s="226"/>
      <x:c r="BW2156" s="226"/>
      <x:c r="BX2156" s="226"/>
      <x:c r="BY2156" s="226"/>
      <x:c r="BZ2156" s="226"/>
      <x:c r="CB2156" s="226"/>
    </x:row>
    <x:row r="2157" spans="1:80" x14ac:dyDescent="0.3">
      <x:c r="A2157" s="226"/>
      <x:c r="R2157" s="226"/>
      <x:c r="T2157" s="226"/>
      <x:c r="V2157" s="23"/>
      <x:c r="Y2157" s="222"/>
      <x:c r="AA2157" s="226"/>
      <x:c r="AB2157" s="222"/>
      <x:c r="AE2157" s="222"/>
      <x:c r="AF2157" s="222"/>
      <x:c r="AN2157" s="226"/>
      <x:c r="AO2157" s="226"/>
      <x:c r="AP2157" s="226"/>
      <x:c r="AS2157" s="23"/>
      <x:c r="AV2157" s="23"/>
      <x:c r="BF2157" s="226"/>
      <x:c r="BL2157" s="226"/>
      <x:c r="BM2157" s="226"/>
      <x:c r="BP2157" s="222"/>
      <x:c r="BW2157" s="226"/>
      <x:c r="BX2157" s="226"/>
      <x:c r="BY2157" s="226"/>
      <x:c r="BZ2157" s="226"/>
      <x:c r="CB2157" s="226"/>
    </x:row>
    <x:row r="2158" spans="1:80" x14ac:dyDescent="0.3">
      <x:c r="A2158" s="226"/>
      <x:c r="R2158" s="226"/>
      <x:c r="T2158" s="226"/>
      <x:c r="V2158" s="23"/>
      <x:c r="Y2158" s="222"/>
      <x:c r="AA2158" s="226"/>
      <x:c r="AB2158" s="222"/>
      <x:c r="AE2158" s="222"/>
      <x:c r="AF2158" s="226"/>
      <x:c r="AN2158" s="226"/>
      <x:c r="AO2158" s="226"/>
      <x:c r="AS2158" s="23"/>
      <x:c r="AV2158" s="23"/>
      <x:c r="BF2158" s="226"/>
      <x:c r="BL2158" s="226"/>
      <x:c r="BM2158" s="226"/>
      <x:c r="BP2158" s="226"/>
      <x:c r="BW2158" s="226"/>
      <x:c r="BX2158" s="226"/>
      <x:c r="BY2158" s="226"/>
      <x:c r="BZ2158" s="226"/>
      <x:c r="CB2158" s="226"/>
    </x:row>
    <x:row r="2159" spans="1:80" x14ac:dyDescent="0.3">
      <x:c r="A2159" s="226"/>
      <x:c r="R2159" s="226"/>
      <x:c r="T2159" s="226"/>
      <x:c r="V2159" s="23"/>
      <x:c r="Y2159" s="222"/>
      <x:c r="AA2159" s="226"/>
      <x:c r="AB2159" s="222"/>
      <x:c r="AE2159" s="222"/>
      <x:c r="AF2159" s="226"/>
      <x:c r="AN2159" s="226"/>
      <x:c r="AO2159" s="226"/>
      <x:c r="AP2159" s="226"/>
      <x:c r="AS2159" s="23"/>
      <x:c r="AV2159" s="23"/>
      <x:c r="BF2159" s="226"/>
      <x:c r="BL2159" s="226"/>
      <x:c r="BM2159" s="226"/>
      <x:c r="BP2159" s="226"/>
      <x:c r="BW2159" s="226"/>
      <x:c r="BX2159" s="226"/>
      <x:c r="BY2159" s="226"/>
      <x:c r="BZ2159" s="226"/>
      <x:c r="CB2159" s="226"/>
    </x:row>
    <x:row r="2160" spans="1:80" x14ac:dyDescent="0.3">
      <x:c r="A2160" s="226"/>
      <x:c r="R2160" s="226"/>
      <x:c r="T2160" s="226"/>
      <x:c r="V2160" s="23"/>
      <x:c r="Y2160" s="222"/>
      <x:c r="AA2160" s="226"/>
      <x:c r="AB2160" s="222"/>
      <x:c r="AE2160" s="226"/>
      <x:c r="AF2160" s="226"/>
      <x:c r="AN2160" s="226"/>
      <x:c r="AO2160" s="226"/>
      <x:c r="AS2160" s="23"/>
      <x:c r="AV2160" s="23"/>
      <x:c r="BF2160" s="226"/>
      <x:c r="BL2160" s="226"/>
      <x:c r="BM2160" s="226"/>
      <x:c r="BP2160" s="226"/>
      <x:c r="BW2160" s="226"/>
      <x:c r="BX2160" s="226"/>
      <x:c r="BY2160" s="226"/>
      <x:c r="BZ2160" s="226"/>
      <x:c r="CB2160" s="226"/>
    </x:row>
    <x:row r="2161" spans="1:80" x14ac:dyDescent="0.3">
      <x:c r="A2161" s="226"/>
      <x:c r="R2161" s="226"/>
      <x:c r="T2161" s="226"/>
      <x:c r="V2161" s="23"/>
      <x:c r="Y2161" s="222"/>
      <x:c r="AA2161" s="226"/>
      <x:c r="AB2161" s="222"/>
      <x:c r="AE2161" s="222"/>
      <x:c r="AF2161" s="222"/>
      <x:c r="AN2161" s="226"/>
      <x:c r="AO2161" s="226"/>
      <x:c r="AP2161" s="226"/>
      <x:c r="AS2161" s="23"/>
      <x:c r="AV2161" s="23"/>
      <x:c r="BF2161" s="226"/>
      <x:c r="BL2161" s="226"/>
      <x:c r="BM2161" s="226"/>
      <x:c r="BP2161" s="222"/>
      <x:c r="BW2161" s="226"/>
      <x:c r="BX2161" s="226"/>
      <x:c r="BY2161" s="226"/>
      <x:c r="BZ2161" s="226"/>
      <x:c r="CB2161" s="226"/>
    </x:row>
    <x:row r="2162" spans="1:80" x14ac:dyDescent="0.3">
      <x:c r="A2162" s="226"/>
      <x:c r="R2162" s="226"/>
      <x:c r="T2162" s="226"/>
      <x:c r="V2162" s="23"/>
      <x:c r="Y2162" s="222"/>
      <x:c r="AA2162" s="226"/>
      <x:c r="AB2162" s="226"/>
      <x:c r="AE2162" s="226"/>
      <x:c r="AF2162" s="226"/>
      <x:c r="AO2162" s="226"/>
      <x:c r="AS2162" s="23"/>
      <x:c r="AV2162" s="23"/>
      <x:c r="BF2162" s="226"/>
      <x:c r="BL2162" s="226"/>
      <x:c r="BM2162" s="226"/>
      <x:c r="BP2162" s="226"/>
      <x:c r="BW2162" s="226"/>
      <x:c r="BX2162" s="226"/>
      <x:c r="BY2162" s="226"/>
      <x:c r="BZ2162" s="226"/>
      <x:c r="CB2162" s="226"/>
    </x:row>
    <x:row r="2163" spans="1:80" x14ac:dyDescent="0.3">
      <x:c r="A2163" s="226"/>
      <x:c r="R2163" s="226"/>
      <x:c r="T2163" s="226"/>
      <x:c r="V2163" s="23"/>
      <x:c r="Y2163" s="222"/>
      <x:c r="AA2163" s="226"/>
      <x:c r="AB2163" s="222"/>
      <x:c r="AE2163" s="226"/>
      <x:c r="AF2163" s="226"/>
      <x:c r="AN2163" s="226"/>
      <x:c r="AO2163" s="226"/>
      <x:c r="AP2163" s="226"/>
      <x:c r="AS2163" s="23"/>
      <x:c r="AV2163" s="23"/>
      <x:c r="BF2163" s="226"/>
      <x:c r="BL2163" s="226"/>
      <x:c r="BM2163" s="226"/>
      <x:c r="BP2163" s="226"/>
      <x:c r="BW2163" s="226"/>
      <x:c r="BX2163" s="226"/>
      <x:c r="BY2163" s="226"/>
      <x:c r="BZ2163" s="226"/>
      <x:c r="CB2163" s="226"/>
    </x:row>
    <x:row r="2164" spans="1:80" x14ac:dyDescent="0.3">
      <x:c r="A2164" s="226"/>
      <x:c r="R2164" s="226"/>
      <x:c r="T2164" s="226"/>
      <x:c r="V2164" s="23"/>
      <x:c r="Y2164" s="222"/>
      <x:c r="AA2164" s="226"/>
      <x:c r="AB2164" s="222"/>
      <x:c r="AE2164" s="222"/>
      <x:c r="AF2164" s="222"/>
      <x:c r="AN2164" s="226"/>
      <x:c r="AO2164" s="226"/>
      <x:c r="AP2164" s="226"/>
      <x:c r="AS2164" s="23"/>
      <x:c r="AV2164" s="23"/>
      <x:c r="BF2164" s="226"/>
      <x:c r="BL2164" s="226"/>
      <x:c r="BM2164" s="226"/>
      <x:c r="BP2164" s="222"/>
      <x:c r="BW2164" s="226"/>
      <x:c r="BX2164" s="226"/>
      <x:c r="BY2164" s="226"/>
      <x:c r="BZ2164" s="226"/>
      <x:c r="CB2164" s="226"/>
    </x:row>
    <x:row r="2165" spans="1:80" x14ac:dyDescent="0.3">
      <x:c r="A2165" s="226"/>
      <x:c r="R2165" s="226"/>
      <x:c r="T2165" s="226"/>
      <x:c r="V2165" s="23"/>
      <x:c r="Y2165" s="222"/>
      <x:c r="AA2165" s="226"/>
      <x:c r="AB2165" s="222"/>
      <x:c r="AE2165" s="226"/>
      <x:c r="AF2165" s="226"/>
      <x:c r="AN2165" s="226"/>
      <x:c r="AO2165" s="226"/>
      <x:c r="AP2165" s="226"/>
      <x:c r="AS2165" s="23"/>
      <x:c r="AV2165" s="23"/>
      <x:c r="BF2165" s="226"/>
      <x:c r="BL2165" s="226"/>
      <x:c r="BM2165" s="226"/>
      <x:c r="BP2165" s="226"/>
      <x:c r="BW2165" s="226"/>
      <x:c r="BX2165" s="226"/>
      <x:c r="BY2165" s="226"/>
      <x:c r="BZ2165" s="226"/>
      <x:c r="CB2165" s="226"/>
    </x:row>
    <x:row r="2166" spans="1:80" x14ac:dyDescent="0.3">
      <x:c r="A2166" s="226"/>
      <x:c r="R2166" s="226"/>
      <x:c r="T2166" s="226"/>
      <x:c r="V2166" s="23"/>
      <x:c r="Y2166" s="222"/>
      <x:c r="AA2166" s="226"/>
      <x:c r="AB2166" s="222"/>
      <x:c r="AE2166" s="222"/>
      <x:c r="AF2166" s="222"/>
      <x:c r="AN2166" s="226"/>
      <x:c r="AO2166" s="226"/>
      <x:c r="AS2166" s="23"/>
      <x:c r="AV2166" s="23"/>
      <x:c r="BF2166" s="226"/>
      <x:c r="BL2166" s="226"/>
      <x:c r="BM2166" s="226"/>
      <x:c r="BP2166" s="222"/>
      <x:c r="BW2166" s="226"/>
      <x:c r="BX2166" s="226"/>
      <x:c r="BY2166" s="226"/>
      <x:c r="BZ2166" s="226"/>
      <x:c r="CB2166" s="226"/>
    </x:row>
    <x:row r="2167" spans="1:80" x14ac:dyDescent="0.3">
      <x:c r="A2167" s="226"/>
      <x:c r="R2167" s="226"/>
      <x:c r="T2167" s="226"/>
      <x:c r="V2167" s="23"/>
      <x:c r="Y2167" s="222"/>
      <x:c r="AA2167" s="226"/>
      <x:c r="AB2167" s="222"/>
      <x:c r="AE2167" s="226"/>
      <x:c r="AF2167" s="226"/>
      <x:c r="AN2167" s="226"/>
      <x:c r="AO2167" s="226"/>
      <x:c r="AP2167" s="226"/>
      <x:c r="AS2167" s="23"/>
      <x:c r="AV2167" s="23"/>
      <x:c r="BF2167" s="226"/>
      <x:c r="BL2167" s="226"/>
      <x:c r="BM2167" s="226"/>
      <x:c r="BP2167" s="226"/>
      <x:c r="BW2167" s="226"/>
      <x:c r="BX2167" s="226"/>
      <x:c r="BY2167" s="226"/>
      <x:c r="BZ2167" s="226"/>
      <x:c r="CB2167" s="226"/>
    </x:row>
    <x:row r="2168" spans="1:80" x14ac:dyDescent="0.3">
      <x:c r="A2168" s="226"/>
      <x:c r="R2168" s="226"/>
      <x:c r="T2168" s="226"/>
      <x:c r="V2168" s="23"/>
      <x:c r="Y2168" s="222"/>
      <x:c r="AA2168" s="226"/>
      <x:c r="AB2168" s="226"/>
      <x:c r="AE2168" s="222"/>
      <x:c r="AF2168" s="226"/>
      <x:c r="AN2168" s="226"/>
      <x:c r="AO2168" s="226"/>
      <x:c r="AP2168" s="226"/>
      <x:c r="AS2168" s="23"/>
      <x:c r="AV2168" s="23"/>
      <x:c r="BF2168" s="226"/>
      <x:c r="BL2168" s="226"/>
      <x:c r="BM2168" s="226"/>
      <x:c r="BP2168" s="226"/>
      <x:c r="BW2168" s="226"/>
      <x:c r="BX2168" s="226"/>
      <x:c r="BY2168" s="226"/>
      <x:c r="BZ2168" s="226"/>
      <x:c r="CB2168" s="226"/>
    </x:row>
    <x:row r="2169" spans="1:80" x14ac:dyDescent="0.3">
      <x:c r="A2169" s="226"/>
      <x:c r="R2169" s="226"/>
      <x:c r="T2169" s="226"/>
      <x:c r="V2169" s="23"/>
      <x:c r="Y2169" s="222"/>
      <x:c r="AA2169" s="226"/>
      <x:c r="AB2169" s="222"/>
      <x:c r="AE2169" s="222"/>
      <x:c r="AF2169" s="222"/>
      <x:c r="AN2169" s="226"/>
      <x:c r="AO2169" s="226"/>
      <x:c r="AP2169" s="226"/>
      <x:c r="AS2169" s="23"/>
      <x:c r="AV2169" s="23"/>
      <x:c r="BF2169" s="226"/>
      <x:c r="BL2169" s="226"/>
      <x:c r="BM2169" s="226"/>
      <x:c r="BP2169" s="222"/>
      <x:c r="BW2169" s="226"/>
      <x:c r="BX2169" s="226"/>
      <x:c r="BY2169" s="226"/>
      <x:c r="BZ2169" s="226"/>
      <x:c r="CB2169" s="226"/>
    </x:row>
    <x:row r="2170" spans="1:80" x14ac:dyDescent="0.3">
      <x:c r="A2170" s="226"/>
      <x:c r="R2170" s="226"/>
      <x:c r="T2170" s="226"/>
      <x:c r="V2170" s="23"/>
      <x:c r="Y2170" s="222"/>
      <x:c r="AA2170" s="226"/>
      <x:c r="AB2170" s="222"/>
      <x:c r="AE2170" s="222"/>
      <x:c r="AF2170" s="222"/>
      <x:c r="AN2170" s="226"/>
      <x:c r="AO2170" s="226"/>
      <x:c r="AP2170" s="226"/>
      <x:c r="AS2170" s="23"/>
      <x:c r="AV2170" s="23"/>
      <x:c r="BF2170" s="226"/>
      <x:c r="BL2170" s="226"/>
      <x:c r="BM2170" s="226"/>
      <x:c r="BP2170" s="222"/>
      <x:c r="BW2170" s="226"/>
      <x:c r="BX2170" s="226"/>
      <x:c r="BY2170" s="226"/>
      <x:c r="BZ2170" s="226"/>
      <x:c r="CB2170" s="226"/>
    </x:row>
    <x:row r="2171" spans="1:80" x14ac:dyDescent="0.3">
      <x:c r="A2171" s="226"/>
      <x:c r="R2171" s="226"/>
      <x:c r="T2171" s="226"/>
      <x:c r="V2171" s="23"/>
      <x:c r="Y2171" s="222"/>
      <x:c r="AA2171" s="226"/>
      <x:c r="AB2171" s="222"/>
      <x:c r="AE2171" s="226"/>
      <x:c r="AF2171" s="226"/>
      <x:c r="AN2171" s="226"/>
      <x:c r="AO2171" s="226"/>
      <x:c r="AP2171" s="226"/>
      <x:c r="AS2171" s="23"/>
      <x:c r="AV2171" s="23"/>
      <x:c r="BF2171" s="226"/>
      <x:c r="BL2171" s="226"/>
      <x:c r="BM2171" s="226"/>
      <x:c r="BP2171" s="226"/>
      <x:c r="BW2171" s="226"/>
      <x:c r="BX2171" s="226"/>
      <x:c r="BY2171" s="226"/>
      <x:c r="BZ2171" s="226"/>
      <x:c r="CB2171" s="226"/>
    </x:row>
    <x:row r="2172" spans="1:80" x14ac:dyDescent="0.3">
      <x:c r="A2172" s="226"/>
      <x:c r="R2172" s="226"/>
      <x:c r="T2172" s="226"/>
      <x:c r="V2172" s="23"/>
      <x:c r="Y2172" s="222"/>
      <x:c r="AA2172" s="226"/>
      <x:c r="AB2172" s="222"/>
      <x:c r="AE2172" s="226"/>
      <x:c r="AF2172" s="226"/>
      <x:c r="AN2172" s="226"/>
      <x:c r="AO2172" s="226"/>
      <x:c r="AS2172" s="23"/>
      <x:c r="AV2172" s="23"/>
      <x:c r="BF2172" s="226"/>
      <x:c r="BL2172" s="226"/>
      <x:c r="BM2172" s="226"/>
      <x:c r="BP2172" s="226"/>
      <x:c r="BW2172" s="226"/>
      <x:c r="BX2172" s="226"/>
      <x:c r="BY2172" s="226"/>
      <x:c r="BZ2172" s="226"/>
      <x:c r="CB2172" s="226"/>
    </x:row>
    <x:row r="2173" spans="1:80" x14ac:dyDescent="0.3">
      <x:c r="A2173" s="226"/>
      <x:c r="R2173" s="226"/>
      <x:c r="T2173" s="226"/>
      <x:c r="V2173" s="23"/>
      <x:c r="Y2173" s="222"/>
      <x:c r="AA2173" s="226"/>
      <x:c r="AB2173" s="222"/>
      <x:c r="AE2173" s="226"/>
      <x:c r="AF2173" s="226"/>
      <x:c r="AO2173" s="226"/>
      <x:c r="AS2173" s="23"/>
      <x:c r="AV2173" s="23"/>
      <x:c r="BF2173" s="226"/>
      <x:c r="BL2173" s="226"/>
      <x:c r="BM2173" s="226"/>
      <x:c r="BP2173" s="226"/>
      <x:c r="BW2173" s="226"/>
      <x:c r="BX2173" s="226"/>
      <x:c r="BY2173" s="226"/>
      <x:c r="BZ2173" s="226"/>
      <x:c r="CB2173" s="226"/>
    </x:row>
    <x:row r="2174" spans="1:80" x14ac:dyDescent="0.3">
      <x:c r="A2174" s="226"/>
      <x:c r="R2174" s="226"/>
      <x:c r="T2174" s="226"/>
      <x:c r="V2174" s="23"/>
      <x:c r="Y2174" s="222"/>
      <x:c r="AA2174" s="226"/>
      <x:c r="AB2174" s="222"/>
      <x:c r="AE2174" s="226"/>
      <x:c r="AF2174" s="226"/>
      <x:c r="AN2174" s="226"/>
      <x:c r="AO2174" s="226"/>
      <x:c r="AP2174" s="226"/>
      <x:c r="AS2174" s="23"/>
      <x:c r="AV2174" s="23"/>
      <x:c r="BF2174" s="226"/>
      <x:c r="BL2174" s="226"/>
      <x:c r="BM2174" s="226"/>
      <x:c r="BP2174" s="226"/>
      <x:c r="BW2174" s="226"/>
      <x:c r="BX2174" s="226"/>
      <x:c r="BY2174" s="226"/>
      <x:c r="BZ2174" s="226"/>
      <x:c r="CB2174" s="226"/>
    </x:row>
    <x:row r="2175" spans="1:80" x14ac:dyDescent="0.3">
      <x:c r="A2175" s="226"/>
      <x:c r="R2175" s="226"/>
      <x:c r="T2175" s="226"/>
      <x:c r="V2175" s="23"/>
      <x:c r="Y2175" s="222"/>
      <x:c r="AA2175" s="226"/>
      <x:c r="AB2175" s="222"/>
      <x:c r="AE2175" s="226"/>
      <x:c r="AF2175" s="226"/>
      <x:c r="AN2175" s="226"/>
      <x:c r="AO2175" s="226"/>
      <x:c r="AP2175" s="226"/>
      <x:c r="AS2175" s="23"/>
      <x:c r="AV2175" s="23"/>
      <x:c r="BF2175" s="226"/>
      <x:c r="BL2175" s="226"/>
      <x:c r="BM2175" s="226"/>
      <x:c r="BP2175" s="226"/>
      <x:c r="BW2175" s="226"/>
      <x:c r="BX2175" s="226"/>
      <x:c r="BY2175" s="226"/>
      <x:c r="BZ2175" s="226"/>
      <x:c r="CB2175" s="226"/>
    </x:row>
    <x:row r="2176" spans="1:80" x14ac:dyDescent="0.3">
      <x:c r="A2176" s="226"/>
      <x:c r="R2176" s="226"/>
      <x:c r="T2176" s="226"/>
      <x:c r="V2176" s="23"/>
      <x:c r="Y2176" s="222"/>
      <x:c r="AA2176" s="226"/>
      <x:c r="AB2176" s="222"/>
      <x:c r="AE2176" s="222"/>
      <x:c r="AF2176" s="226"/>
      <x:c r="AN2176" s="226"/>
      <x:c r="AO2176" s="226"/>
      <x:c r="AP2176" s="226"/>
      <x:c r="AS2176" s="23"/>
      <x:c r="AV2176" s="23"/>
      <x:c r="BF2176" s="226"/>
      <x:c r="BL2176" s="226"/>
      <x:c r="BM2176" s="226"/>
      <x:c r="BP2176" s="226"/>
      <x:c r="BW2176" s="226"/>
      <x:c r="BX2176" s="226"/>
      <x:c r="BY2176" s="226"/>
      <x:c r="BZ2176" s="226"/>
      <x:c r="CB2176" s="226"/>
    </x:row>
    <x:row r="2177" spans="1:80" x14ac:dyDescent="0.3">
      <x:c r="A2177" s="226"/>
      <x:c r="R2177" s="226"/>
      <x:c r="T2177" s="226"/>
      <x:c r="V2177" s="23"/>
      <x:c r="Y2177" s="222"/>
      <x:c r="AA2177" s="226"/>
      <x:c r="AB2177" s="222"/>
      <x:c r="AE2177" s="222"/>
      <x:c r="AF2177" s="222"/>
      <x:c r="AN2177" s="226"/>
      <x:c r="AO2177" s="226"/>
      <x:c r="AS2177" s="23"/>
      <x:c r="AV2177" s="23"/>
      <x:c r="BF2177" s="226"/>
      <x:c r="BL2177" s="226"/>
      <x:c r="BM2177" s="226"/>
      <x:c r="BP2177" s="222"/>
      <x:c r="BW2177" s="226"/>
      <x:c r="BX2177" s="226"/>
      <x:c r="BY2177" s="226"/>
      <x:c r="BZ2177" s="226"/>
      <x:c r="CB2177" s="226"/>
    </x:row>
    <x:row r="2178" spans="1:80" x14ac:dyDescent="0.3">
      <x:c r="A2178" s="226"/>
      <x:c r="R2178" s="226"/>
      <x:c r="T2178" s="226"/>
      <x:c r="V2178" s="23"/>
      <x:c r="Y2178" s="222"/>
      <x:c r="AA2178" s="226"/>
      <x:c r="AB2178" s="222"/>
      <x:c r="AE2178" s="226"/>
      <x:c r="AF2178" s="226"/>
      <x:c r="AO2178" s="226"/>
      <x:c r="AS2178" s="23"/>
      <x:c r="AV2178" s="23"/>
      <x:c r="BF2178" s="226"/>
      <x:c r="BL2178" s="226"/>
      <x:c r="BM2178" s="226"/>
      <x:c r="BP2178" s="226"/>
      <x:c r="BW2178" s="226"/>
      <x:c r="BX2178" s="226"/>
      <x:c r="BY2178" s="226"/>
      <x:c r="BZ2178" s="226"/>
      <x:c r="CB2178" s="226"/>
    </x:row>
    <x:row r="2179" spans="1:80" x14ac:dyDescent="0.3">
      <x:c r="A2179" s="226"/>
      <x:c r="R2179" s="226"/>
      <x:c r="T2179" s="226"/>
      <x:c r="V2179" s="23"/>
      <x:c r="Y2179" s="222"/>
      <x:c r="AA2179" s="226"/>
      <x:c r="AB2179" s="222"/>
      <x:c r="AE2179" s="222"/>
      <x:c r="AF2179" s="222"/>
      <x:c r="AN2179" s="226"/>
      <x:c r="AO2179" s="226"/>
      <x:c r="AP2179" s="226"/>
      <x:c r="AS2179" s="23"/>
      <x:c r="AV2179" s="23"/>
      <x:c r="BF2179" s="226"/>
      <x:c r="BL2179" s="226"/>
      <x:c r="BM2179" s="226"/>
      <x:c r="BP2179" s="222"/>
      <x:c r="BW2179" s="226"/>
      <x:c r="BX2179" s="226"/>
      <x:c r="BY2179" s="226"/>
      <x:c r="BZ2179" s="226"/>
      <x:c r="CB2179" s="226"/>
    </x:row>
    <x:row r="2180" spans="1:80" x14ac:dyDescent="0.3">
      <x:c r="A2180" s="226"/>
      <x:c r="R2180" s="226"/>
      <x:c r="T2180" s="226"/>
      <x:c r="V2180" s="23"/>
      <x:c r="Y2180" s="222"/>
      <x:c r="AA2180" s="226"/>
      <x:c r="AB2180" s="222"/>
      <x:c r="AE2180" s="226"/>
      <x:c r="AF2180" s="226"/>
      <x:c r="AN2180" s="226"/>
      <x:c r="AO2180" s="226"/>
      <x:c r="AS2180" s="23"/>
      <x:c r="AV2180" s="23"/>
      <x:c r="BF2180" s="226"/>
      <x:c r="BL2180" s="226"/>
      <x:c r="BM2180" s="226"/>
      <x:c r="BP2180" s="226"/>
      <x:c r="BW2180" s="226"/>
      <x:c r="BX2180" s="226"/>
      <x:c r="BY2180" s="226"/>
      <x:c r="BZ2180" s="226"/>
      <x:c r="CB2180" s="226"/>
    </x:row>
    <x:row r="2181" spans="1:80" x14ac:dyDescent="0.3">
      <x:c r="A2181" s="226"/>
      <x:c r="R2181" s="226"/>
      <x:c r="T2181" s="226"/>
      <x:c r="V2181" s="23"/>
      <x:c r="Y2181" s="222"/>
      <x:c r="AA2181" s="226"/>
      <x:c r="AB2181" s="222"/>
      <x:c r="AE2181" s="226"/>
      <x:c r="AF2181" s="226"/>
      <x:c r="AN2181" s="226"/>
      <x:c r="AO2181" s="226"/>
      <x:c r="AP2181" s="226"/>
      <x:c r="AS2181" s="23"/>
      <x:c r="AV2181" s="23"/>
      <x:c r="BF2181" s="226"/>
      <x:c r="BL2181" s="226"/>
      <x:c r="BM2181" s="226"/>
      <x:c r="BP2181" s="226"/>
      <x:c r="BW2181" s="226"/>
      <x:c r="BX2181" s="226"/>
      <x:c r="BY2181" s="226"/>
      <x:c r="BZ2181" s="226"/>
      <x:c r="CB2181" s="226"/>
    </x:row>
    <x:row r="2182" spans="1:80" x14ac:dyDescent="0.3">
      <x:c r="A2182" s="226"/>
      <x:c r="R2182" s="226"/>
      <x:c r="T2182" s="226"/>
      <x:c r="V2182" s="23"/>
      <x:c r="Y2182" s="222"/>
      <x:c r="AA2182" s="226"/>
      <x:c r="AB2182" s="222"/>
      <x:c r="AE2182" s="222"/>
      <x:c r="AF2182" s="222"/>
      <x:c r="AN2182" s="226"/>
      <x:c r="AO2182" s="226"/>
      <x:c r="AP2182" s="226"/>
      <x:c r="AS2182" s="23"/>
      <x:c r="AV2182" s="23"/>
      <x:c r="BF2182" s="226"/>
      <x:c r="BL2182" s="226"/>
      <x:c r="BM2182" s="226"/>
      <x:c r="BP2182" s="222"/>
      <x:c r="BW2182" s="226"/>
      <x:c r="BX2182" s="226"/>
      <x:c r="BY2182" s="226"/>
      <x:c r="BZ2182" s="226"/>
      <x:c r="CB2182" s="226"/>
    </x:row>
    <x:row r="2183" spans="1:80" x14ac:dyDescent="0.3">
      <x:c r="A2183" s="226"/>
      <x:c r="R2183" s="226"/>
      <x:c r="T2183" s="226"/>
      <x:c r="V2183" s="23"/>
      <x:c r="Y2183" s="222"/>
      <x:c r="AA2183" s="226"/>
      <x:c r="AB2183" s="222"/>
      <x:c r="AE2183" s="222"/>
      <x:c r="AF2183" s="222"/>
      <x:c r="AN2183" s="226"/>
      <x:c r="AO2183" s="226"/>
      <x:c r="AP2183" s="226"/>
      <x:c r="AS2183" s="23"/>
      <x:c r="AV2183" s="23"/>
      <x:c r="BF2183" s="226"/>
      <x:c r="BL2183" s="226"/>
      <x:c r="BM2183" s="226"/>
      <x:c r="BP2183" s="222"/>
      <x:c r="BW2183" s="226"/>
      <x:c r="BX2183" s="226"/>
      <x:c r="BY2183" s="226"/>
      <x:c r="BZ2183" s="226"/>
      <x:c r="CB2183" s="226"/>
    </x:row>
    <x:row r="2184" spans="1:80" x14ac:dyDescent="0.3">
      <x:c r="A2184" s="226"/>
      <x:c r="R2184" s="226"/>
      <x:c r="T2184" s="226"/>
      <x:c r="V2184" s="23"/>
      <x:c r="Y2184" s="222"/>
      <x:c r="AA2184" s="226"/>
      <x:c r="AB2184" s="222"/>
      <x:c r="AE2184" s="226"/>
      <x:c r="AF2184" s="226"/>
      <x:c r="AN2184" s="226"/>
      <x:c r="AO2184" s="226"/>
      <x:c r="AS2184" s="23"/>
      <x:c r="AV2184" s="23"/>
      <x:c r="BF2184" s="226"/>
      <x:c r="BL2184" s="226"/>
      <x:c r="BM2184" s="226"/>
      <x:c r="BP2184" s="226"/>
      <x:c r="BW2184" s="226"/>
      <x:c r="BX2184" s="226"/>
      <x:c r="BY2184" s="226"/>
      <x:c r="BZ2184" s="226"/>
      <x:c r="CB2184" s="226"/>
    </x:row>
    <x:row r="2185" spans="1:80" x14ac:dyDescent="0.3">
      <x:c r="A2185" s="226"/>
      <x:c r="R2185" s="226"/>
      <x:c r="T2185" s="226"/>
      <x:c r="V2185" s="23"/>
      <x:c r="Y2185" s="222"/>
      <x:c r="AA2185" s="226"/>
      <x:c r="AB2185" s="222"/>
      <x:c r="AE2185" s="226"/>
      <x:c r="AF2185" s="226"/>
      <x:c r="AN2185" s="226"/>
      <x:c r="AO2185" s="226"/>
      <x:c r="AS2185" s="23"/>
      <x:c r="AV2185" s="23"/>
      <x:c r="BF2185" s="226"/>
      <x:c r="BL2185" s="226"/>
      <x:c r="BM2185" s="226"/>
      <x:c r="BP2185" s="226"/>
      <x:c r="BW2185" s="226"/>
      <x:c r="BX2185" s="226"/>
      <x:c r="BY2185" s="226"/>
      <x:c r="BZ2185" s="226"/>
      <x:c r="CB2185" s="226"/>
    </x:row>
    <x:row r="2186" spans="1:80" x14ac:dyDescent="0.3">
      <x:c r="A2186" s="226"/>
      <x:c r="R2186" s="226"/>
      <x:c r="T2186" s="226"/>
      <x:c r="V2186" s="23"/>
      <x:c r="Y2186" s="222"/>
      <x:c r="AA2186" s="226"/>
      <x:c r="AB2186" s="222"/>
      <x:c r="AE2186" s="222"/>
      <x:c r="AF2186" s="222"/>
      <x:c r="AN2186" s="226"/>
      <x:c r="AO2186" s="226"/>
      <x:c r="AS2186" s="23"/>
      <x:c r="AV2186" s="23"/>
      <x:c r="BF2186" s="226"/>
      <x:c r="BL2186" s="226"/>
      <x:c r="BM2186" s="226"/>
      <x:c r="BP2186" s="222"/>
      <x:c r="BW2186" s="226"/>
      <x:c r="BX2186" s="226"/>
      <x:c r="BY2186" s="226"/>
      <x:c r="BZ2186" s="226"/>
      <x:c r="CB2186" s="226"/>
    </x:row>
    <x:row r="2187" spans="1:80" x14ac:dyDescent="0.3">
      <x:c r="A2187" s="226"/>
      <x:c r="R2187" s="226"/>
      <x:c r="T2187" s="226"/>
      <x:c r="V2187" s="23"/>
      <x:c r="Y2187" s="222"/>
      <x:c r="AA2187" s="226"/>
      <x:c r="AB2187" s="222"/>
      <x:c r="AE2187" s="222"/>
      <x:c r="AF2187" s="222"/>
      <x:c r="AN2187" s="226"/>
      <x:c r="AO2187" s="226"/>
      <x:c r="AP2187" s="226"/>
      <x:c r="AS2187" s="23"/>
      <x:c r="AV2187" s="23"/>
      <x:c r="BF2187" s="226"/>
      <x:c r="BL2187" s="226"/>
      <x:c r="BM2187" s="226"/>
      <x:c r="BP2187" s="222"/>
      <x:c r="BW2187" s="226"/>
      <x:c r="BX2187" s="226"/>
      <x:c r="BY2187" s="226"/>
      <x:c r="BZ2187" s="226"/>
      <x:c r="CB2187" s="226"/>
    </x:row>
    <x:row r="2188" spans="1:80" x14ac:dyDescent="0.3">
      <x:c r="A2188" s="226"/>
      <x:c r="R2188" s="226"/>
      <x:c r="T2188" s="226"/>
      <x:c r="V2188" s="23"/>
      <x:c r="Y2188" s="222"/>
      <x:c r="AA2188" s="226"/>
      <x:c r="AB2188" s="222"/>
      <x:c r="AE2188" s="222"/>
      <x:c r="AF2188" s="222"/>
      <x:c r="AN2188" s="226"/>
      <x:c r="AO2188" s="226"/>
      <x:c r="AS2188" s="23"/>
      <x:c r="AV2188" s="23"/>
      <x:c r="BF2188" s="226"/>
      <x:c r="BL2188" s="226"/>
      <x:c r="BM2188" s="226"/>
      <x:c r="BP2188" s="222"/>
      <x:c r="BW2188" s="226"/>
      <x:c r="BX2188" s="226"/>
      <x:c r="BY2188" s="226"/>
      <x:c r="BZ2188" s="226"/>
      <x:c r="CB2188" s="226"/>
    </x:row>
    <x:row r="2189" spans="1:80" x14ac:dyDescent="0.3">
      <x:c r="A2189" s="226"/>
      <x:c r="R2189" s="226"/>
      <x:c r="T2189" s="226"/>
      <x:c r="V2189" s="23"/>
      <x:c r="Y2189" s="222"/>
      <x:c r="AA2189" s="226"/>
      <x:c r="AB2189" s="222"/>
      <x:c r="AE2189" s="222"/>
      <x:c r="AF2189" s="222"/>
      <x:c r="AN2189" s="226"/>
      <x:c r="AO2189" s="226"/>
      <x:c r="AP2189" s="226"/>
      <x:c r="AS2189" s="23"/>
      <x:c r="AV2189" s="23"/>
      <x:c r="BF2189" s="226"/>
      <x:c r="BL2189" s="226"/>
      <x:c r="BM2189" s="226"/>
      <x:c r="BP2189" s="222"/>
      <x:c r="BW2189" s="226"/>
      <x:c r="BX2189" s="226"/>
      <x:c r="BY2189" s="226"/>
      <x:c r="BZ2189" s="226"/>
      <x:c r="CB2189" s="226"/>
    </x:row>
    <x:row r="2190" spans="1:80" x14ac:dyDescent="0.3">
      <x:c r="A2190" s="226"/>
      <x:c r="R2190" s="226"/>
      <x:c r="T2190" s="226"/>
      <x:c r="V2190" s="23"/>
      <x:c r="Y2190" s="222"/>
      <x:c r="AA2190" s="226"/>
      <x:c r="AB2190" s="222"/>
      <x:c r="AE2190" s="222"/>
      <x:c r="AF2190" s="222"/>
      <x:c r="AN2190" s="226"/>
      <x:c r="AO2190" s="226"/>
      <x:c r="AP2190" s="226"/>
      <x:c r="AS2190" s="23"/>
      <x:c r="AV2190" s="23"/>
      <x:c r="BF2190" s="226"/>
      <x:c r="BL2190" s="226"/>
      <x:c r="BM2190" s="226"/>
      <x:c r="BP2190" s="222"/>
      <x:c r="BW2190" s="226"/>
      <x:c r="BX2190" s="226"/>
      <x:c r="BY2190" s="226"/>
      <x:c r="BZ2190" s="226"/>
      <x:c r="CB2190" s="226"/>
    </x:row>
    <x:row r="2191" spans="1:80" x14ac:dyDescent="0.3">
      <x:c r="A2191" s="226"/>
      <x:c r="R2191" s="226"/>
      <x:c r="T2191" s="226"/>
      <x:c r="V2191" s="23"/>
      <x:c r="Y2191" s="222"/>
      <x:c r="AA2191" s="226"/>
      <x:c r="AB2191" s="222"/>
      <x:c r="AE2191" s="222"/>
      <x:c r="AF2191" s="222"/>
      <x:c r="AJ2191" s="226"/>
      <x:c r="AN2191" s="226"/>
      <x:c r="AO2191" s="226"/>
      <x:c r="AS2191" s="23"/>
      <x:c r="AV2191" s="23"/>
      <x:c r="BF2191" s="226"/>
      <x:c r="BL2191" s="226"/>
      <x:c r="BM2191" s="226"/>
      <x:c r="BP2191" s="222"/>
      <x:c r="BW2191" s="226"/>
      <x:c r="BX2191" s="226"/>
      <x:c r="BY2191" s="226"/>
      <x:c r="BZ2191" s="226"/>
      <x:c r="CB2191" s="226"/>
    </x:row>
    <x:row r="2192" spans="1:80" x14ac:dyDescent="0.3">
      <x:c r="A2192" s="226"/>
      <x:c r="R2192" s="226"/>
      <x:c r="T2192" s="226"/>
      <x:c r="V2192" s="23"/>
      <x:c r="Y2192" s="222"/>
      <x:c r="AA2192" s="226"/>
      <x:c r="AB2192" s="222"/>
      <x:c r="AE2192" s="222"/>
      <x:c r="AF2192" s="222"/>
      <x:c r="AN2192" s="226"/>
      <x:c r="AO2192" s="226"/>
      <x:c r="AS2192" s="23"/>
      <x:c r="AV2192" s="23"/>
      <x:c r="BF2192" s="226"/>
      <x:c r="BL2192" s="226"/>
      <x:c r="BM2192" s="226"/>
      <x:c r="BP2192" s="222"/>
      <x:c r="BW2192" s="226"/>
      <x:c r="BX2192" s="226"/>
      <x:c r="BY2192" s="226"/>
      <x:c r="BZ2192" s="226"/>
      <x:c r="CB2192" s="226"/>
    </x:row>
    <x:row r="2193" spans="1:80" x14ac:dyDescent="0.3">
      <x:c r="A2193" s="226"/>
      <x:c r="R2193" s="226"/>
      <x:c r="T2193" s="226"/>
      <x:c r="V2193" s="23"/>
      <x:c r="Y2193" s="222"/>
      <x:c r="AA2193" s="222"/>
      <x:c r="AB2193" s="222"/>
      <x:c r="AE2193" s="222"/>
      <x:c r="AF2193" s="222"/>
      <x:c r="AN2193" s="226"/>
      <x:c r="AO2193" s="226"/>
      <x:c r="AS2193" s="23"/>
      <x:c r="AV2193" s="23"/>
      <x:c r="BF2193" s="226"/>
      <x:c r="BL2193" s="226"/>
      <x:c r="BM2193" s="226"/>
      <x:c r="BP2193" s="222"/>
      <x:c r="BW2193" s="226"/>
      <x:c r="BX2193" s="222"/>
      <x:c r="BY2193" s="226"/>
      <x:c r="BZ2193" s="226"/>
      <x:c r="CB2193" s="226"/>
    </x:row>
    <x:row r="2194" spans="1:80" x14ac:dyDescent="0.3">
      <x:c r="A2194" s="226"/>
      <x:c r="R2194" s="226"/>
      <x:c r="T2194" s="226"/>
      <x:c r="V2194" s="23"/>
      <x:c r="Y2194" s="222"/>
      <x:c r="AA2194" s="226"/>
      <x:c r="AB2194" s="222"/>
      <x:c r="AE2194" s="222"/>
      <x:c r="AF2194" s="222"/>
      <x:c r="AN2194" s="226"/>
      <x:c r="AO2194" s="226"/>
      <x:c r="AS2194" s="23"/>
      <x:c r="AV2194" s="23"/>
      <x:c r="BF2194" s="226"/>
      <x:c r="BL2194" s="226"/>
      <x:c r="BM2194" s="226"/>
      <x:c r="BP2194" s="222"/>
      <x:c r="BW2194" s="226"/>
      <x:c r="BX2194" s="226"/>
      <x:c r="BY2194" s="226"/>
      <x:c r="BZ2194" s="226"/>
      <x:c r="CB2194" s="226"/>
    </x:row>
    <x:row r="2195" spans="1:80" x14ac:dyDescent="0.3">
      <x:c r="A2195" s="226"/>
      <x:c r="R2195" s="226"/>
      <x:c r="T2195" s="226"/>
      <x:c r="V2195" s="23"/>
      <x:c r="Y2195" s="222"/>
      <x:c r="AA2195" s="226"/>
      <x:c r="AB2195" s="222"/>
      <x:c r="AE2195" s="222"/>
      <x:c r="AF2195" s="222"/>
      <x:c r="AN2195" s="226"/>
      <x:c r="AO2195" s="226"/>
      <x:c r="AS2195" s="23"/>
      <x:c r="AV2195" s="23"/>
      <x:c r="BF2195" s="226"/>
      <x:c r="BL2195" s="226"/>
      <x:c r="BM2195" s="226"/>
      <x:c r="BP2195" s="222"/>
      <x:c r="BW2195" s="226"/>
      <x:c r="BX2195" s="226"/>
      <x:c r="BY2195" s="226"/>
      <x:c r="BZ2195" s="226"/>
      <x:c r="CB2195" s="226"/>
    </x:row>
    <x:row r="2196" spans="1:80" x14ac:dyDescent="0.3">
      <x:c r="A2196" s="226"/>
      <x:c r="R2196" s="226"/>
      <x:c r="T2196" s="226"/>
      <x:c r="V2196" s="23"/>
      <x:c r="Y2196" s="222"/>
      <x:c r="AA2196" s="226"/>
      <x:c r="AB2196" s="222"/>
      <x:c r="AE2196" s="222"/>
      <x:c r="AF2196" s="222"/>
      <x:c r="AN2196" s="226"/>
      <x:c r="AO2196" s="226"/>
      <x:c r="AP2196" s="226"/>
      <x:c r="AS2196" s="23"/>
      <x:c r="AV2196" s="23"/>
      <x:c r="BF2196" s="226"/>
      <x:c r="BL2196" s="226"/>
      <x:c r="BM2196" s="226"/>
      <x:c r="BP2196" s="222"/>
      <x:c r="BW2196" s="226"/>
      <x:c r="BX2196" s="226"/>
      <x:c r="BY2196" s="226"/>
      <x:c r="BZ2196" s="226"/>
      <x:c r="CB2196" s="226"/>
    </x:row>
    <x:row r="2197" spans="1:80" x14ac:dyDescent="0.3">
      <x:c r="A2197" s="226"/>
      <x:c r="R2197" s="226"/>
      <x:c r="T2197" s="226"/>
      <x:c r="V2197" s="23"/>
      <x:c r="Y2197" s="222"/>
      <x:c r="AA2197" s="226"/>
      <x:c r="AB2197" s="222"/>
      <x:c r="AE2197" s="222"/>
      <x:c r="AF2197" s="222"/>
      <x:c r="AO2197" s="226"/>
      <x:c r="AS2197" s="23"/>
      <x:c r="AV2197" s="23"/>
      <x:c r="BF2197" s="226"/>
      <x:c r="BL2197" s="226"/>
      <x:c r="BM2197" s="226"/>
      <x:c r="BP2197" s="222"/>
      <x:c r="BW2197" s="226"/>
      <x:c r="BX2197" s="226"/>
      <x:c r="BY2197" s="226"/>
      <x:c r="BZ2197" s="226"/>
      <x:c r="CB2197" s="226"/>
    </x:row>
    <x:row r="2198" spans="1:80" x14ac:dyDescent="0.3">
      <x:c r="A2198" s="226"/>
      <x:c r="R2198" s="226"/>
      <x:c r="T2198" s="226"/>
      <x:c r="V2198" s="23"/>
      <x:c r="Y2198" s="222"/>
      <x:c r="AA2198" s="226"/>
      <x:c r="AB2198" s="222"/>
      <x:c r="AE2198" s="222"/>
      <x:c r="AF2198" s="222"/>
      <x:c r="AO2198" s="226"/>
      <x:c r="AS2198" s="23"/>
      <x:c r="AV2198" s="23"/>
      <x:c r="BF2198" s="226"/>
      <x:c r="BL2198" s="226"/>
      <x:c r="BM2198" s="226"/>
      <x:c r="BP2198" s="222"/>
      <x:c r="BW2198" s="226"/>
      <x:c r="BX2198" s="226"/>
      <x:c r="BY2198" s="226"/>
      <x:c r="BZ2198" s="226"/>
      <x:c r="CB2198" s="226"/>
    </x:row>
    <x:row r="2199" spans="1:80" x14ac:dyDescent="0.3">
      <x:c r="A2199" s="226"/>
      <x:c r="R2199" s="226"/>
      <x:c r="T2199" s="226"/>
      <x:c r="V2199" s="23"/>
      <x:c r="Y2199" s="222"/>
      <x:c r="AA2199" s="226"/>
      <x:c r="AB2199" s="222"/>
      <x:c r="AE2199" s="222"/>
      <x:c r="AF2199" s="222"/>
      <x:c r="AO2199" s="226"/>
      <x:c r="AS2199" s="23"/>
      <x:c r="AV2199" s="23"/>
      <x:c r="BF2199" s="226"/>
      <x:c r="BL2199" s="226"/>
      <x:c r="BM2199" s="226"/>
      <x:c r="BP2199" s="222"/>
      <x:c r="BW2199" s="226"/>
      <x:c r="BX2199" s="226"/>
      <x:c r="BY2199" s="226"/>
      <x:c r="BZ2199" s="226"/>
      <x:c r="CB2199" s="226"/>
    </x:row>
    <x:row r="2200" spans="1:80" x14ac:dyDescent="0.3">
      <x:c r="A2200" s="226"/>
      <x:c r="R2200" s="226"/>
      <x:c r="T2200" s="226"/>
      <x:c r="V2200" s="23"/>
      <x:c r="Y2200" s="222"/>
      <x:c r="AA2200" s="226"/>
      <x:c r="AB2200" s="222"/>
      <x:c r="AE2200" s="222"/>
      <x:c r="AF2200" s="222"/>
      <x:c r="AN2200" s="226"/>
      <x:c r="AO2200" s="226"/>
      <x:c r="AS2200" s="23"/>
      <x:c r="AV2200" s="23"/>
      <x:c r="BF2200" s="226"/>
      <x:c r="BL2200" s="226"/>
      <x:c r="BM2200" s="226"/>
      <x:c r="BP2200" s="222"/>
      <x:c r="BW2200" s="226"/>
      <x:c r="BX2200" s="226"/>
      <x:c r="BY2200" s="226"/>
      <x:c r="BZ2200" s="226"/>
      <x:c r="CB2200" s="226"/>
    </x:row>
    <x:row r="2201" spans="1:80" x14ac:dyDescent="0.3">
      <x:c r="A2201" s="226"/>
      <x:c r="R2201" s="226"/>
      <x:c r="T2201" s="226"/>
      <x:c r="V2201" s="23"/>
      <x:c r="Y2201" s="222"/>
      <x:c r="AA2201" s="226"/>
      <x:c r="AB2201" s="222"/>
      <x:c r="AE2201" s="222"/>
      <x:c r="AF2201" s="226"/>
      <x:c r="AN2201" s="226"/>
      <x:c r="AO2201" s="226"/>
      <x:c r="AP2201" s="226"/>
      <x:c r="AS2201" s="23"/>
      <x:c r="AV2201" s="23"/>
      <x:c r="BF2201" s="226"/>
      <x:c r="BL2201" s="226"/>
      <x:c r="BM2201" s="226"/>
      <x:c r="BP2201" s="226"/>
      <x:c r="BW2201" s="226"/>
      <x:c r="BX2201" s="226"/>
      <x:c r="BY2201" s="226"/>
      <x:c r="BZ2201" s="226"/>
      <x:c r="CB2201" s="226"/>
    </x:row>
    <x:row r="2202" spans="1:80" x14ac:dyDescent="0.3">
      <x:c r="A2202" s="226"/>
      <x:c r="R2202" s="226"/>
      <x:c r="T2202" s="226"/>
      <x:c r="V2202" s="23"/>
      <x:c r="Y2202" s="222"/>
      <x:c r="AA2202" s="226"/>
      <x:c r="AB2202" s="222"/>
      <x:c r="AE2202" s="222"/>
      <x:c r="AF2202" s="222"/>
      <x:c r="AO2202" s="226"/>
      <x:c r="AS2202" s="23"/>
      <x:c r="AV2202" s="23"/>
      <x:c r="BF2202" s="226"/>
      <x:c r="BL2202" s="226"/>
      <x:c r="BM2202" s="226"/>
      <x:c r="BP2202" s="222"/>
      <x:c r="BW2202" s="226"/>
      <x:c r="BX2202" s="226"/>
      <x:c r="BY2202" s="226"/>
      <x:c r="BZ2202" s="226"/>
      <x:c r="CB2202" s="226"/>
    </x:row>
    <x:row r="2203" spans="1:80" x14ac:dyDescent="0.3">
      <x:c r="A2203" s="226"/>
      <x:c r="R2203" s="226"/>
      <x:c r="T2203" s="226"/>
      <x:c r="V2203" s="23"/>
      <x:c r="Y2203" s="222"/>
      <x:c r="AA2203" s="226"/>
      <x:c r="AB2203" s="222"/>
      <x:c r="AE2203" s="226"/>
      <x:c r="AF2203" s="226"/>
      <x:c r="AN2203" s="226"/>
      <x:c r="AO2203" s="226"/>
      <x:c r="AS2203" s="23"/>
      <x:c r="AV2203" s="23"/>
      <x:c r="BF2203" s="226"/>
      <x:c r="BL2203" s="226"/>
      <x:c r="BM2203" s="226"/>
      <x:c r="BP2203" s="226"/>
      <x:c r="BW2203" s="226"/>
      <x:c r="BX2203" s="226"/>
      <x:c r="BY2203" s="226"/>
      <x:c r="BZ2203" s="226"/>
      <x:c r="CB2203" s="226"/>
    </x:row>
    <x:row r="2204" spans="1:80" x14ac:dyDescent="0.3">
      <x:c r="A2204" s="226"/>
      <x:c r="R2204" s="226"/>
      <x:c r="T2204" s="226"/>
      <x:c r="V2204" s="23"/>
      <x:c r="Y2204" s="222"/>
      <x:c r="AA2204" s="226"/>
      <x:c r="AB2204" s="222"/>
      <x:c r="AE2204" s="222"/>
      <x:c r="AF2204" s="222"/>
      <x:c r="AN2204" s="226"/>
      <x:c r="AO2204" s="226"/>
      <x:c r="AS2204" s="23"/>
      <x:c r="AV2204" s="23"/>
      <x:c r="BF2204" s="226"/>
      <x:c r="BL2204" s="226"/>
      <x:c r="BM2204" s="226"/>
      <x:c r="BP2204" s="222"/>
      <x:c r="BW2204" s="226"/>
      <x:c r="BX2204" s="226"/>
      <x:c r="BY2204" s="226"/>
      <x:c r="BZ2204" s="226"/>
      <x:c r="CB2204" s="226"/>
    </x:row>
    <x:row r="2205" spans="1:80" x14ac:dyDescent="0.3">
      <x:c r="A2205" s="226"/>
      <x:c r="R2205" s="226"/>
      <x:c r="T2205" s="226"/>
      <x:c r="V2205" s="23"/>
      <x:c r="Y2205" s="222"/>
      <x:c r="AA2205" s="226"/>
      <x:c r="AB2205" s="222"/>
      <x:c r="AE2205" s="222"/>
      <x:c r="AF2205" s="226"/>
      <x:c r="AN2205" s="226"/>
      <x:c r="AO2205" s="226"/>
      <x:c r="AP2205" s="226"/>
      <x:c r="AS2205" s="23"/>
      <x:c r="AV2205" s="23"/>
      <x:c r="BF2205" s="226"/>
      <x:c r="BL2205" s="226"/>
      <x:c r="BM2205" s="226"/>
      <x:c r="BP2205" s="226"/>
      <x:c r="BW2205" s="226"/>
      <x:c r="BX2205" s="226"/>
      <x:c r="BY2205" s="226"/>
      <x:c r="BZ2205" s="226"/>
      <x:c r="CB2205" s="226"/>
    </x:row>
    <x:row r="2206" spans="1:80" x14ac:dyDescent="0.3">
      <x:c r="A2206" s="226"/>
      <x:c r="R2206" s="226"/>
      <x:c r="T2206" s="226"/>
      <x:c r="V2206" s="23"/>
      <x:c r="Y2206" s="222"/>
      <x:c r="AA2206" s="226"/>
      <x:c r="AB2206" s="222"/>
      <x:c r="AE2206" s="226"/>
      <x:c r="AF2206" s="226"/>
      <x:c r="AN2206" s="226"/>
      <x:c r="AO2206" s="226"/>
      <x:c r="AS2206" s="23"/>
      <x:c r="AV2206" s="23"/>
      <x:c r="BF2206" s="226"/>
      <x:c r="BL2206" s="226"/>
      <x:c r="BM2206" s="226"/>
      <x:c r="BP2206" s="226"/>
      <x:c r="BW2206" s="226"/>
      <x:c r="BX2206" s="226"/>
      <x:c r="BY2206" s="226"/>
      <x:c r="BZ2206" s="226"/>
      <x:c r="CB2206" s="226"/>
    </x:row>
    <x:row r="2207" spans="1:80" x14ac:dyDescent="0.3">
      <x:c r="A2207" s="226"/>
      <x:c r="R2207" s="226"/>
      <x:c r="T2207" s="226"/>
      <x:c r="V2207" s="23"/>
      <x:c r="Y2207" s="222"/>
      <x:c r="AA2207" s="226"/>
      <x:c r="AB2207" s="222"/>
      <x:c r="AE2207" s="222"/>
      <x:c r="AF2207" s="222"/>
      <x:c r="AO2207" s="226"/>
      <x:c r="AS2207" s="23"/>
      <x:c r="AV2207" s="23"/>
      <x:c r="BF2207" s="226"/>
      <x:c r="BL2207" s="226"/>
      <x:c r="BM2207" s="226"/>
      <x:c r="BP2207" s="222"/>
      <x:c r="BW2207" s="226"/>
      <x:c r="BX2207" s="226"/>
      <x:c r="BY2207" s="226"/>
      <x:c r="BZ2207" s="226"/>
      <x:c r="CB2207" s="226"/>
    </x:row>
    <x:row r="2208" spans="1:80" x14ac:dyDescent="0.3">
      <x:c r="A2208" s="226"/>
      <x:c r="R2208" s="226"/>
      <x:c r="T2208" s="226"/>
      <x:c r="V2208" s="23"/>
      <x:c r="Y2208" s="222"/>
      <x:c r="AA2208" s="226"/>
      <x:c r="AB2208" s="222"/>
      <x:c r="AE2208" s="222"/>
      <x:c r="AF2208" s="222"/>
      <x:c r="AO2208" s="226"/>
      <x:c r="AP2208" s="226"/>
      <x:c r="AS2208" s="23"/>
      <x:c r="AV2208" s="23"/>
      <x:c r="BF2208" s="226"/>
      <x:c r="BL2208" s="226"/>
      <x:c r="BM2208" s="226"/>
      <x:c r="BP2208" s="222"/>
      <x:c r="BW2208" s="226"/>
      <x:c r="BX2208" s="226"/>
      <x:c r="BY2208" s="226"/>
      <x:c r="BZ2208" s="226"/>
      <x:c r="CB2208" s="226"/>
    </x:row>
    <x:row r="2209" spans="1:80" x14ac:dyDescent="0.3">
      <x:c r="A2209" s="226"/>
      <x:c r="R2209" s="226"/>
      <x:c r="T2209" s="226"/>
      <x:c r="V2209" s="23"/>
      <x:c r="Y2209" s="222"/>
      <x:c r="AA2209" s="226"/>
      <x:c r="AB2209" s="222"/>
      <x:c r="AE2209" s="222"/>
      <x:c r="AF2209" s="222"/>
      <x:c r="AO2209" s="226"/>
      <x:c r="AP2209" s="226"/>
      <x:c r="AS2209" s="23"/>
      <x:c r="AV2209" s="23"/>
      <x:c r="BF2209" s="226"/>
      <x:c r="BL2209" s="226"/>
      <x:c r="BM2209" s="226"/>
      <x:c r="BP2209" s="222"/>
      <x:c r="BW2209" s="226"/>
      <x:c r="BX2209" s="226"/>
      <x:c r="BY2209" s="226"/>
      <x:c r="BZ2209" s="226"/>
      <x:c r="CB2209" s="226"/>
    </x:row>
    <x:row r="2210" spans="1:80" x14ac:dyDescent="0.3">
      <x:c r="A2210" s="226"/>
      <x:c r="R2210" s="226"/>
      <x:c r="T2210" s="226"/>
      <x:c r="V2210" s="23"/>
      <x:c r="Y2210" s="222"/>
      <x:c r="AA2210" s="226"/>
      <x:c r="AB2210" s="222"/>
      <x:c r="AE2210" s="222"/>
      <x:c r="AF2210" s="226"/>
      <x:c r="AN2210" s="226"/>
      <x:c r="AO2210" s="226"/>
      <x:c r="AS2210" s="23"/>
      <x:c r="AV2210" s="23"/>
      <x:c r="BF2210" s="226"/>
      <x:c r="BL2210" s="226"/>
      <x:c r="BM2210" s="226"/>
      <x:c r="BP2210" s="226"/>
      <x:c r="BW2210" s="226"/>
      <x:c r="BX2210" s="226"/>
      <x:c r="BY2210" s="226"/>
      <x:c r="BZ2210" s="226"/>
      <x:c r="CB2210" s="226"/>
    </x:row>
    <x:row r="2211" spans="1:80" x14ac:dyDescent="0.3">
      <x:c r="A2211" s="226"/>
      <x:c r="R2211" s="226"/>
      <x:c r="T2211" s="226"/>
      <x:c r="V2211" s="23"/>
      <x:c r="Y2211" s="222"/>
      <x:c r="AA2211" s="226"/>
      <x:c r="AB2211" s="222"/>
      <x:c r="AE2211" s="222"/>
      <x:c r="AF2211" s="222"/>
      <x:c r="AN2211" s="226"/>
      <x:c r="AO2211" s="226"/>
      <x:c r="AS2211" s="23"/>
      <x:c r="AV2211" s="23"/>
      <x:c r="BF2211" s="226"/>
      <x:c r="BL2211" s="226"/>
      <x:c r="BM2211" s="226"/>
      <x:c r="BP2211" s="222"/>
      <x:c r="BW2211" s="226"/>
      <x:c r="BX2211" s="226"/>
      <x:c r="BY2211" s="226"/>
      <x:c r="BZ2211" s="226"/>
      <x:c r="CB2211" s="226"/>
    </x:row>
    <x:row r="2212" spans="1:80" x14ac:dyDescent="0.3">
      <x:c r="A2212" s="226"/>
      <x:c r="R2212" s="226"/>
      <x:c r="T2212" s="226"/>
      <x:c r="V2212" s="23"/>
      <x:c r="Y2212" s="222"/>
      <x:c r="AA2212" s="226"/>
      <x:c r="AB2212" s="222"/>
      <x:c r="AE2212" s="222"/>
      <x:c r="AF2212" s="222"/>
      <x:c r="AS2212" s="23"/>
      <x:c r="AV2212" s="23"/>
      <x:c r="BF2212" s="226"/>
      <x:c r="BL2212" s="226"/>
      <x:c r="BM2212" s="226"/>
      <x:c r="BP2212" s="222"/>
      <x:c r="BW2212" s="226"/>
      <x:c r="BX2212" s="226"/>
      <x:c r="BY2212" s="226"/>
      <x:c r="BZ2212" s="226"/>
      <x:c r="CB2212" s="226"/>
    </x:row>
    <x:row r="2213" spans="1:80" x14ac:dyDescent="0.3">
      <x:c r="A2213" s="226"/>
      <x:c r="R2213" s="226"/>
      <x:c r="T2213" s="226"/>
      <x:c r="V2213" s="23"/>
      <x:c r="Y2213" s="222"/>
      <x:c r="AA2213" s="226"/>
      <x:c r="AB2213" s="222"/>
      <x:c r="AE2213" s="226"/>
      <x:c r="AF2213" s="226"/>
      <x:c r="AN2213" s="226"/>
      <x:c r="AO2213" s="226"/>
      <x:c r="AS2213" s="23"/>
      <x:c r="AV2213" s="23"/>
      <x:c r="BF2213" s="226"/>
      <x:c r="BL2213" s="226"/>
      <x:c r="BM2213" s="226"/>
      <x:c r="BP2213" s="226"/>
      <x:c r="BW2213" s="226"/>
      <x:c r="BX2213" s="226"/>
      <x:c r="BY2213" s="226"/>
      <x:c r="BZ2213" s="226"/>
      <x:c r="CB2213" s="226"/>
    </x:row>
    <x:row r="2214" spans="1:80" x14ac:dyDescent="0.3">
      <x:c r="A2214" s="226"/>
      <x:c r="R2214" s="226"/>
      <x:c r="T2214" s="226"/>
      <x:c r="V2214" s="23"/>
      <x:c r="Y2214" s="222"/>
      <x:c r="AA2214" s="226"/>
      <x:c r="AB2214" s="222"/>
      <x:c r="AE2214" s="222"/>
      <x:c r="AF2214" s="226"/>
      <x:c r="AO2214" s="226"/>
      <x:c r="AS2214" s="23"/>
      <x:c r="AV2214" s="23"/>
      <x:c r="BF2214" s="226"/>
      <x:c r="BL2214" s="226"/>
      <x:c r="BM2214" s="226"/>
      <x:c r="BP2214" s="226"/>
      <x:c r="BW2214" s="226"/>
      <x:c r="BX2214" s="226"/>
      <x:c r="BY2214" s="226"/>
      <x:c r="BZ2214" s="226"/>
      <x:c r="CB2214" s="226"/>
    </x:row>
    <x:row r="2215" spans="1:80" x14ac:dyDescent="0.3">
      <x:c r="A2215" s="226"/>
      <x:c r="R2215" s="226"/>
      <x:c r="T2215" s="226"/>
      <x:c r="V2215" s="23"/>
      <x:c r="Y2215" s="222"/>
      <x:c r="AA2215" s="226"/>
      <x:c r="AB2215" s="222"/>
      <x:c r="AE2215" s="222"/>
      <x:c r="AF2215" s="222"/>
      <x:c r="AS2215" s="23"/>
      <x:c r="AV2215" s="23"/>
      <x:c r="BF2215" s="226"/>
      <x:c r="BL2215" s="226"/>
      <x:c r="BM2215" s="226"/>
      <x:c r="BP2215" s="222"/>
      <x:c r="BW2215" s="226"/>
      <x:c r="BX2215" s="226"/>
      <x:c r="BY2215" s="226"/>
      <x:c r="BZ2215" s="226"/>
      <x:c r="CB2215" s="226"/>
    </x:row>
    <x:row r="2216" spans="1:80" x14ac:dyDescent="0.3">
      <x:c r="A2216" s="226"/>
      <x:c r="R2216" s="226"/>
      <x:c r="T2216" s="226"/>
      <x:c r="V2216" s="23"/>
      <x:c r="Y2216" s="222"/>
      <x:c r="AA2216" s="226"/>
      <x:c r="AB2216" s="222"/>
      <x:c r="AE2216" s="222"/>
      <x:c r="AF2216" s="222"/>
      <x:c r="AN2216" s="226"/>
      <x:c r="AO2216" s="226"/>
      <x:c r="AS2216" s="23"/>
      <x:c r="AV2216" s="23"/>
      <x:c r="BF2216" s="226"/>
      <x:c r="BL2216" s="226"/>
      <x:c r="BM2216" s="226"/>
      <x:c r="BP2216" s="222"/>
      <x:c r="BW2216" s="226"/>
      <x:c r="BX2216" s="226"/>
      <x:c r="BY2216" s="226"/>
      <x:c r="BZ2216" s="226"/>
      <x:c r="CB2216" s="226"/>
    </x:row>
    <x:row r="2217" spans="1:80" x14ac:dyDescent="0.3">
      <x:c r="A2217" s="226"/>
      <x:c r="R2217" s="226"/>
      <x:c r="T2217" s="226"/>
      <x:c r="V2217" s="23"/>
      <x:c r="Y2217" s="222"/>
      <x:c r="AA2217" s="226"/>
      <x:c r="AB2217" s="222"/>
      <x:c r="AE2217" s="226"/>
      <x:c r="AF2217" s="226"/>
      <x:c r="AS2217" s="23"/>
      <x:c r="AV2217" s="23"/>
      <x:c r="BF2217" s="226"/>
      <x:c r="BL2217" s="226"/>
      <x:c r="BM2217" s="226"/>
      <x:c r="BP2217" s="226"/>
      <x:c r="BW2217" s="226"/>
      <x:c r="BX2217" s="226"/>
      <x:c r="BY2217" s="226"/>
      <x:c r="BZ2217" s="226"/>
      <x:c r="CB2217" s="226"/>
    </x:row>
    <x:row r="2218" spans="1:80" x14ac:dyDescent="0.3">
      <x:c r="A2218" s="226"/>
      <x:c r="R2218" s="226"/>
      <x:c r="T2218" s="226"/>
      <x:c r="V2218" s="23"/>
      <x:c r="Y2218" s="222"/>
      <x:c r="AA2218" s="226"/>
      <x:c r="AB2218" s="222"/>
      <x:c r="AE2218" s="222"/>
      <x:c r="AF2218" s="222"/>
      <x:c r="AN2218" s="226"/>
      <x:c r="AO2218" s="226"/>
      <x:c r="AS2218" s="23"/>
      <x:c r="AV2218" s="23"/>
      <x:c r="BF2218" s="226"/>
      <x:c r="BL2218" s="226"/>
      <x:c r="BM2218" s="226"/>
      <x:c r="BP2218" s="222"/>
      <x:c r="BW2218" s="226"/>
      <x:c r="BX2218" s="226"/>
      <x:c r="BY2218" s="226"/>
      <x:c r="BZ2218" s="226"/>
      <x:c r="CB2218" s="226"/>
    </x:row>
    <x:row r="2219" spans="1:80" x14ac:dyDescent="0.3">
      <x:c r="A2219" s="226"/>
      <x:c r="R2219" s="226"/>
      <x:c r="T2219" s="226"/>
      <x:c r="V2219" s="23"/>
      <x:c r="Y2219" s="222"/>
      <x:c r="AA2219" s="226"/>
      <x:c r="AB2219" s="222"/>
      <x:c r="AE2219" s="226"/>
      <x:c r="AF2219" s="226"/>
      <x:c r="AN2219" s="226"/>
      <x:c r="AO2219" s="226"/>
      <x:c r="AS2219" s="23"/>
      <x:c r="AV2219" s="23"/>
      <x:c r="BF2219" s="226"/>
      <x:c r="BL2219" s="226"/>
      <x:c r="BM2219" s="226"/>
      <x:c r="BP2219" s="226"/>
      <x:c r="BW2219" s="226"/>
      <x:c r="BX2219" s="226"/>
      <x:c r="BY2219" s="226"/>
      <x:c r="BZ2219" s="226"/>
      <x:c r="CB2219" s="226"/>
    </x:row>
    <x:row r="2220" spans="1:80" x14ac:dyDescent="0.3">
      <x:c r="A2220" s="226"/>
      <x:c r="R2220" s="226"/>
      <x:c r="T2220" s="226"/>
      <x:c r="V2220" s="23"/>
      <x:c r="Y2220" s="222"/>
      <x:c r="AA2220" s="226"/>
      <x:c r="AB2220" s="222"/>
      <x:c r="AE2220" s="222"/>
      <x:c r="AF2220" s="222"/>
      <x:c r="AN2220" s="226"/>
      <x:c r="AO2220" s="226"/>
      <x:c r="AS2220" s="23"/>
      <x:c r="AV2220" s="23"/>
      <x:c r="BF2220" s="226"/>
      <x:c r="BL2220" s="226"/>
      <x:c r="BM2220" s="226"/>
      <x:c r="BP2220" s="222"/>
      <x:c r="BW2220" s="226"/>
      <x:c r="BX2220" s="226"/>
      <x:c r="BY2220" s="226"/>
      <x:c r="BZ2220" s="226"/>
      <x:c r="CB2220" s="226"/>
    </x:row>
    <x:row r="2221" spans="1:80" x14ac:dyDescent="0.3">
      <x:c r="A2221" s="226"/>
      <x:c r="R2221" s="226"/>
      <x:c r="T2221" s="226"/>
      <x:c r="V2221" s="23"/>
      <x:c r="Y2221" s="222"/>
      <x:c r="AA2221" s="226"/>
      <x:c r="AB2221" s="222"/>
      <x:c r="AE2221" s="222"/>
      <x:c r="AF2221" s="222"/>
      <x:c r="AO2221" s="226"/>
      <x:c r="AS2221" s="23"/>
      <x:c r="AV2221" s="23"/>
      <x:c r="BF2221" s="226"/>
      <x:c r="BL2221" s="226"/>
      <x:c r="BM2221" s="226"/>
      <x:c r="BP2221" s="222"/>
      <x:c r="BW2221" s="226"/>
      <x:c r="BX2221" s="226"/>
      <x:c r="BY2221" s="226"/>
      <x:c r="BZ2221" s="226"/>
      <x:c r="CB2221" s="226"/>
    </x:row>
    <x:row r="2222" spans="1:80" x14ac:dyDescent="0.3">
      <x:c r="A2222" s="226"/>
      <x:c r="R2222" s="226"/>
      <x:c r="T2222" s="226"/>
      <x:c r="V2222" s="23"/>
      <x:c r="Y2222" s="222"/>
      <x:c r="AA2222" s="226"/>
      <x:c r="AB2222" s="222"/>
      <x:c r="AE2222" s="222"/>
      <x:c r="AF2222" s="222"/>
      <x:c r="AO2222" s="226"/>
      <x:c r="AS2222" s="23"/>
      <x:c r="AV2222" s="23"/>
      <x:c r="BF2222" s="226"/>
      <x:c r="BL2222" s="226"/>
      <x:c r="BM2222" s="226"/>
      <x:c r="BP2222" s="222"/>
      <x:c r="BW2222" s="226"/>
      <x:c r="BX2222" s="226"/>
      <x:c r="BY2222" s="226"/>
      <x:c r="BZ2222" s="226"/>
      <x:c r="CB2222" s="226"/>
    </x:row>
    <x:row r="2223" spans="1:80" x14ac:dyDescent="0.3">
      <x:c r="A2223" s="226"/>
      <x:c r="R2223" s="226"/>
      <x:c r="T2223" s="226"/>
      <x:c r="V2223" s="23"/>
      <x:c r="Y2223" s="222"/>
      <x:c r="AA2223" s="226"/>
      <x:c r="AB2223" s="222"/>
      <x:c r="AE2223" s="222"/>
      <x:c r="AF2223" s="222"/>
      <x:c r="AO2223" s="226"/>
      <x:c r="AS2223" s="23"/>
      <x:c r="AV2223" s="23"/>
      <x:c r="BF2223" s="226"/>
      <x:c r="BL2223" s="226"/>
      <x:c r="BM2223" s="226"/>
      <x:c r="BP2223" s="222"/>
      <x:c r="BW2223" s="226"/>
      <x:c r="BX2223" s="226"/>
      <x:c r="BY2223" s="226"/>
      <x:c r="BZ2223" s="226"/>
      <x:c r="CB2223" s="226"/>
    </x:row>
    <x:row r="2224" spans="1:80" x14ac:dyDescent="0.3">
      <x:c r="A2224" s="226"/>
      <x:c r="R2224" s="226"/>
      <x:c r="T2224" s="226"/>
      <x:c r="V2224" s="23"/>
      <x:c r="Y2224" s="222"/>
      <x:c r="AA2224" s="226"/>
      <x:c r="AB2224" s="222"/>
      <x:c r="AE2224" s="222"/>
      <x:c r="AF2224" s="222"/>
      <x:c r="AS2224" s="23"/>
      <x:c r="AV2224" s="23"/>
      <x:c r="BF2224" s="226"/>
      <x:c r="BL2224" s="226"/>
      <x:c r="BM2224" s="226"/>
      <x:c r="BP2224" s="222"/>
      <x:c r="BW2224" s="226"/>
      <x:c r="BX2224" s="226"/>
      <x:c r="BY2224" s="226"/>
      <x:c r="BZ2224" s="226"/>
      <x:c r="CB2224" s="226"/>
    </x:row>
    <x:row r="2225" spans="1:80" x14ac:dyDescent="0.3">
      <x:c r="A2225" s="226"/>
      <x:c r="R2225" s="226"/>
      <x:c r="T2225" s="226"/>
      <x:c r="V2225" s="23"/>
      <x:c r="Y2225" s="222"/>
      <x:c r="AA2225" s="226"/>
      <x:c r="AB2225" s="222"/>
      <x:c r="AE2225" s="222"/>
      <x:c r="AF2225" s="222"/>
      <x:c r="AS2225" s="23"/>
      <x:c r="AV2225" s="23"/>
      <x:c r="BF2225" s="226"/>
      <x:c r="BL2225" s="226"/>
      <x:c r="BM2225" s="226"/>
      <x:c r="BP2225" s="222"/>
      <x:c r="BW2225" s="226"/>
      <x:c r="BX2225" s="226"/>
      <x:c r="BY2225" s="226"/>
      <x:c r="BZ2225" s="226"/>
      <x:c r="CB2225" s="226"/>
    </x:row>
    <x:row r="2226" spans="1:80" x14ac:dyDescent="0.3">
      <x:c r="A2226" s="226"/>
      <x:c r="R2226" s="226"/>
      <x:c r="T2226" s="226"/>
      <x:c r="V2226" s="23"/>
      <x:c r="Y2226" s="222"/>
      <x:c r="AA2226" s="226"/>
      <x:c r="AB2226" s="222"/>
      <x:c r="AE2226" s="222"/>
      <x:c r="AF2226" s="222"/>
      <x:c r="AN2226" s="226"/>
      <x:c r="AO2226" s="226"/>
      <x:c r="AP2226" s="226"/>
      <x:c r="AS2226" s="23"/>
      <x:c r="AV2226" s="23"/>
      <x:c r="BF2226" s="226"/>
      <x:c r="BL2226" s="226"/>
      <x:c r="BM2226" s="226"/>
      <x:c r="BP2226" s="222"/>
      <x:c r="BW2226" s="226"/>
      <x:c r="BX2226" s="226"/>
      <x:c r="BY2226" s="226"/>
      <x:c r="BZ2226" s="226"/>
      <x:c r="CB2226" s="226"/>
    </x:row>
    <x:row r="2227" spans="1:80" x14ac:dyDescent="0.3">
      <x:c r="A2227" s="226"/>
      <x:c r="R2227" s="226"/>
      <x:c r="T2227" s="226"/>
      <x:c r="V2227" s="23"/>
      <x:c r="Y2227" s="222"/>
      <x:c r="AA2227" s="226"/>
      <x:c r="AB2227" s="222"/>
      <x:c r="AE2227" s="222"/>
      <x:c r="AF2227" s="222"/>
      <x:c r="AN2227" s="226"/>
      <x:c r="AO2227" s="226"/>
      <x:c r="AS2227" s="23"/>
      <x:c r="AV2227" s="23"/>
      <x:c r="BF2227" s="226"/>
      <x:c r="BL2227" s="226"/>
      <x:c r="BM2227" s="226"/>
      <x:c r="BP2227" s="222"/>
      <x:c r="BW2227" s="226"/>
      <x:c r="BX2227" s="226"/>
      <x:c r="BY2227" s="226"/>
      <x:c r="BZ2227" s="226"/>
      <x:c r="CB2227" s="226"/>
    </x:row>
    <x:row r="2228" spans="1:80" x14ac:dyDescent="0.3">
      <x:c r="A2228" s="226"/>
      <x:c r="R2228" s="226"/>
      <x:c r="T2228" s="226"/>
      <x:c r="V2228" s="23"/>
      <x:c r="Y2228" s="222"/>
      <x:c r="AA2228" s="226"/>
      <x:c r="AB2228" s="222"/>
      <x:c r="AE2228" s="222"/>
      <x:c r="AF2228" s="222"/>
      <x:c r="AN2228" s="226"/>
      <x:c r="AO2228" s="226"/>
      <x:c r="AP2228" s="226"/>
      <x:c r="AS2228" s="23"/>
      <x:c r="AV2228" s="23"/>
      <x:c r="BF2228" s="226"/>
      <x:c r="BL2228" s="226"/>
      <x:c r="BM2228" s="226"/>
      <x:c r="BP2228" s="222"/>
      <x:c r="BW2228" s="226"/>
      <x:c r="BX2228" s="226"/>
      <x:c r="BY2228" s="226"/>
      <x:c r="BZ2228" s="226"/>
      <x:c r="CB2228" s="226"/>
    </x:row>
    <x:row r="2229" spans="1:80" x14ac:dyDescent="0.3">
      <x:c r="A2229" s="226"/>
      <x:c r="R2229" s="226"/>
      <x:c r="T2229" s="226"/>
      <x:c r="V2229" s="23"/>
      <x:c r="Y2229" s="222"/>
      <x:c r="AA2229" s="226"/>
      <x:c r="AB2229" s="222"/>
      <x:c r="AE2229" s="222"/>
      <x:c r="AF2229" s="222"/>
      <x:c r="AN2229" s="226"/>
      <x:c r="AO2229" s="226"/>
      <x:c r="AP2229" s="226"/>
      <x:c r="AS2229" s="23"/>
      <x:c r="AV2229" s="23"/>
      <x:c r="BF2229" s="226"/>
      <x:c r="BL2229" s="226"/>
      <x:c r="BM2229" s="226"/>
      <x:c r="BP2229" s="222"/>
      <x:c r="BW2229" s="226"/>
      <x:c r="BX2229" s="226"/>
      <x:c r="BY2229" s="226"/>
      <x:c r="BZ2229" s="226"/>
      <x:c r="CB2229" s="226"/>
    </x:row>
    <x:row r="2230" spans="1:80" x14ac:dyDescent="0.3">
      <x:c r="A2230" s="226"/>
      <x:c r="R2230" s="226"/>
      <x:c r="T2230" s="226"/>
      <x:c r="V2230" s="23"/>
      <x:c r="Y2230" s="222"/>
      <x:c r="AA2230" s="226"/>
      <x:c r="AB2230" s="222"/>
      <x:c r="AE2230" s="222"/>
      <x:c r="AF2230" s="222"/>
      <x:c r="AN2230" s="226"/>
      <x:c r="AO2230" s="226"/>
      <x:c r="AP2230" s="226"/>
      <x:c r="AS2230" s="23"/>
      <x:c r="AV2230" s="23"/>
      <x:c r="BF2230" s="226"/>
      <x:c r="BL2230" s="226"/>
      <x:c r="BM2230" s="226"/>
      <x:c r="BP2230" s="222"/>
      <x:c r="BW2230" s="226"/>
      <x:c r="BX2230" s="226"/>
      <x:c r="BY2230" s="226"/>
      <x:c r="BZ2230" s="226"/>
      <x:c r="CB2230" s="226"/>
    </x:row>
    <x:row r="2231" spans="1:80" x14ac:dyDescent="0.3">
      <x:c r="A2231" s="226"/>
      <x:c r="R2231" s="226"/>
      <x:c r="T2231" s="226"/>
      <x:c r="V2231" s="23"/>
      <x:c r="Y2231" s="222"/>
      <x:c r="AA2231" s="226"/>
      <x:c r="AB2231" s="222"/>
      <x:c r="AE2231" s="222"/>
      <x:c r="AF2231" s="222"/>
      <x:c r="AN2231" s="226"/>
      <x:c r="AO2231" s="226"/>
      <x:c r="AP2231" s="226"/>
      <x:c r="AS2231" s="23"/>
      <x:c r="AV2231" s="23"/>
      <x:c r="BF2231" s="226"/>
      <x:c r="BL2231" s="226"/>
      <x:c r="BM2231" s="226"/>
      <x:c r="BP2231" s="222"/>
      <x:c r="BW2231" s="226"/>
      <x:c r="BX2231" s="226"/>
      <x:c r="BY2231" s="226"/>
      <x:c r="BZ2231" s="226"/>
      <x:c r="CB2231" s="226"/>
    </x:row>
    <x:row r="2232" spans="1:80" x14ac:dyDescent="0.3">
      <x:c r="A2232" s="226"/>
      <x:c r="R2232" s="226"/>
      <x:c r="T2232" s="226"/>
      <x:c r="V2232" s="23"/>
      <x:c r="Y2232" s="222"/>
      <x:c r="AA2232" s="226"/>
      <x:c r="AB2232" s="222"/>
      <x:c r="AE2232" s="222"/>
      <x:c r="AF2232" s="222"/>
      <x:c r="AN2232" s="226"/>
      <x:c r="AO2232" s="226"/>
      <x:c r="AS2232" s="23"/>
      <x:c r="AV2232" s="23"/>
      <x:c r="BF2232" s="226"/>
      <x:c r="BL2232" s="226"/>
      <x:c r="BM2232" s="226"/>
      <x:c r="BP2232" s="222"/>
      <x:c r="BW2232" s="226"/>
      <x:c r="BX2232" s="226"/>
      <x:c r="BY2232" s="226"/>
      <x:c r="BZ2232" s="226"/>
      <x:c r="CB2232" s="226"/>
    </x:row>
    <x:row r="2233" spans="1:80" x14ac:dyDescent="0.3">
      <x:c r="A2233" s="226"/>
      <x:c r="R2233" s="226"/>
      <x:c r="T2233" s="226"/>
      <x:c r="V2233" s="23"/>
      <x:c r="Y2233" s="222"/>
      <x:c r="AA2233" s="226"/>
      <x:c r="AB2233" s="222"/>
      <x:c r="AE2233" s="222"/>
      <x:c r="AF2233" s="222"/>
      <x:c r="AN2233" s="226"/>
      <x:c r="AO2233" s="226"/>
      <x:c r="AP2233" s="226"/>
      <x:c r="AS2233" s="23"/>
      <x:c r="AV2233" s="23"/>
      <x:c r="BF2233" s="226"/>
      <x:c r="BL2233" s="226"/>
      <x:c r="BM2233" s="226"/>
      <x:c r="BP2233" s="222"/>
      <x:c r="BW2233" s="226"/>
      <x:c r="BX2233" s="226"/>
      <x:c r="BY2233" s="226"/>
      <x:c r="BZ2233" s="226"/>
      <x:c r="CB2233" s="226"/>
    </x:row>
    <x:row r="2234" spans="1:80" x14ac:dyDescent="0.3">
      <x:c r="A2234" s="226"/>
      <x:c r="R2234" s="226"/>
      <x:c r="T2234" s="226"/>
      <x:c r="V2234" s="23"/>
      <x:c r="Y2234" s="222"/>
      <x:c r="AA2234" s="226"/>
      <x:c r="AB2234" s="222"/>
      <x:c r="AE2234" s="222"/>
      <x:c r="AF2234" s="222"/>
      <x:c r="AN2234" s="226"/>
      <x:c r="AO2234" s="226"/>
      <x:c r="AP2234" s="226"/>
      <x:c r="AS2234" s="23"/>
      <x:c r="AV2234" s="23"/>
      <x:c r="BF2234" s="226"/>
      <x:c r="BL2234" s="226"/>
      <x:c r="BM2234" s="226"/>
      <x:c r="BP2234" s="222"/>
      <x:c r="BW2234" s="226"/>
      <x:c r="BX2234" s="226"/>
      <x:c r="BY2234" s="226"/>
      <x:c r="BZ2234" s="226"/>
      <x:c r="CB2234" s="226"/>
    </x:row>
    <x:row r="2235" spans="1:80" x14ac:dyDescent="0.3">
      <x:c r="A2235" s="226"/>
      <x:c r="R2235" s="226"/>
      <x:c r="T2235" s="226"/>
      <x:c r="V2235" s="23"/>
      <x:c r="Y2235" s="222"/>
      <x:c r="AA2235" s="226"/>
      <x:c r="AB2235" s="222"/>
      <x:c r="AE2235" s="222"/>
      <x:c r="AF2235" s="222"/>
      <x:c r="AN2235" s="226"/>
      <x:c r="AO2235" s="226"/>
      <x:c r="AS2235" s="23"/>
      <x:c r="AV2235" s="23"/>
      <x:c r="BF2235" s="226"/>
      <x:c r="BL2235" s="226"/>
      <x:c r="BM2235" s="226"/>
      <x:c r="BP2235" s="222"/>
      <x:c r="BW2235" s="226"/>
      <x:c r="BX2235" s="226"/>
      <x:c r="BY2235" s="226"/>
      <x:c r="BZ2235" s="226"/>
      <x:c r="CB2235" s="226"/>
    </x:row>
    <x:row r="2236" spans="1:80" x14ac:dyDescent="0.3">
      <x:c r="A2236" s="226"/>
      <x:c r="R2236" s="226"/>
      <x:c r="T2236" s="226"/>
      <x:c r="V2236" s="23"/>
      <x:c r="Y2236" s="222"/>
      <x:c r="AA2236" s="226"/>
      <x:c r="AB2236" s="222"/>
      <x:c r="AE2236" s="222"/>
      <x:c r="AF2236" s="226"/>
      <x:c r="AN2236" s="226"/>
      <x:c r="AO2236" s="226"/>
      <x:c r="AP2236" s="226"/>
      <x:c r="AS2236" s="23"/>
      <x:c r="AV2236" s="23"/>
      <x:c r="BF2236" s="226"/>
      <x:c r="BL2236" s="226"/>
      <x:c r="BM2236" s="226"/>
      <x:c r="BP2236" s="222"/>
      <x:c r="BW2236" s="226"/>
      <x:c r="BX2236" s="226"/>
      <x:c r="BY2236" s="226"/>
      <x:c r="BZ2236" s="226"/>
      <x:c r="CB2236" s="226"/>
    </x:row>
    <x:row r="2237" spans="1:80" x14ac:dyDescent="0.3">
      <x:c r="A2237" s="226"/>
      <x:c r="R2237" s="226"/>
      <x:c r="T2237" s="226"/>
      <x:c r="V2237" s="23"/>
      <x:c r="Y2237" s="222"/>
      <x:c r="AA2237" s="226"/>
      <x:c r="AB2237" s="222"/>
      <x:c r="AE2237" s="222"/>
      <x:c r="AF2237" s="222"/>
      <x:c r="AN2237" s="226"/>
      <x:c r="AO2237" s="226"/>
      <x:c r="AS2237" s="23"/>
      <x:c r="AV2237" s="23"/>
      <x:c r="BF2237" s="226"/>
      <x:c r="BL2237" s="226"/>
      <x:c r="BM2237" s="226"/>
      <x:c r="BP2237" s="222"/>
      <x:c r="BW2237" s="226"/>
      <x:c r="BX2237" s="226"/>
      <x:c r="BY2237" s="226"/>
      <x:c r="BZ2237" s="226"/>
      <x:c r="CB2237" s="226"/>
    </x:row>
    <x:row r="2238" spans="1:80" x14ac:dyDescent="0.3">
      <x:c r="A2238" s="226"/>
      <x:c r="R2238" s="226"/>
      <x:c r="T2238" s="226"/>
      <x:c r="V2238" s="23"/>
      <x:c r="Y2238" s="222"/>
      <x:c r="AA2238" s="226"/>
      <x:c r="AB2238" s="222"/>
      <x:c r="AE2238" s="222"/>
      <x:c r="AF2238" s="222"/>
      <x:c r="AN2238" s="226"/>
      <x:c r="AO2238" s="226"/>
      <x:c r="AP2238" s="226"/>
      <x:c r="AS2238" s="23"/>
      <x:c r="AV2238" s="23"/>
      <x:c r="BF2238" s="226"/>
      <x:c r="BL2238" s="226"/>
      <x:c r="BM2238" s="226"/>
      <x:c r="BP2238" s="222"/>
      <x:c r="BW2238" s="226"/>
      <x:c r="BX2238" s="226"/>
      <x:c r="BY2238" s="226"/>
      <x:c r="BZ2238" s="226"/>
      <x:c r="CB2238" s="226"/>
    </x:row>
    <x:row r="2239" spans="1:80" x14ac:dyDescent="0.3">
      <x:c r="A2239" s="226"/>
      <x:c r="R2239" s="226"/>
      <x:c r="T2239" s="226"/>
      <x:c r="V2239" s="23"/>
      <x:c r="Y2239" s="222"/>
      <x:c r="AA2239" s="226"/>
      <x:c r="AB2239" s="222"/>
      <x:c r="AE2239" s="222"/>
      <x:c r="AF2239" s="222"/>
      <x:c r="AN2239" s="226"/>
      <x:c r="AO2239" s="226"/>
      <x:c r="AP2239" s="226"/>
      <x:c r="AS2239" s="23"/>
      <x:c r="AV2239" s="23"/>
      <x:c r="BF2239" s="226"/>
      <x:c r="BL2239" s="226"/>
      <x:c r="BM2239" s="226"/>
      <x:c r="BP2239" s="222"/>
      <x:c r="BW2239" s="226"/>
      <x:c r="BX2239" s="226"/>
      <x:c r="BY2239" s="226"/>
      <x:c r="BZ2239" s="226"/>
      <x:c r="CB2239" s="226"/>
    </x:row>
    <x:row r="2240" spans="1:80" x14ac:dyDescent="0.3">
      <x:c r="A2240" s="226"/>
      <x:c r="R2240" s="226"/>
      <x:c r="T2240" s="226"/>
      <x:c r="V2240" s="23"/>
      <x:c r="Y2240" s="222"/>
      <x:c r="AA2240" s="226"/>
      <x:c r="AB2240" s="222"/>
      <x:c r="AE2240" s="222"/>
      <x:c r="AF2240" s="222"/>
      <x:c r="AN2240" s="226"/>
      <x:c r="AO2240" s="226"/>
      <x:c r="AP2240" s="226"/>
      <x:c r="AS2240" s="23"/>
      <x:c r="AV2240" s="23"/>
      <x:c r="BF2240" s="226"/>
      <x:c r="BL2240" s="226"/>
      <x:c r="BM2240" s="226"/>
      <x:c r="BP2240" s="222"/>
      <x:c r="BW2240" s="226"/>
      <x:c r="BX2240" s="226"/>
      <x:c r="BY2240" s="226"/>
      <x:c r="BZ2240" s="226"/>
      <x:c r="CB2240" s="226"/>
    </x:row>
    <x:row r="2241" spans="1:80" x14ac:dyDescent="0.3">
      <x:c r="A2241" s="226"/>
      <x:c r="R2241" s="226"/>
      <x:c r="T2241" s="226"/>
      <x:c r="V2241" s="23"/>
      <x:c r="Y2241" s="222"/>
      <x:c r="AA2241" s="226"/>
      <x:c r="AB2241" s="222"/>
      <x:c r="AE2241" s="222"/>
      <x:c r="AF2241" s="222"/>
      <x:c r="AN2241" s="226"/>
      <x:c r="AO2241" s="226"/>
      <x:c r="AP2241" s="226"/>
      <x:c r="AS2241" s="23"/>
      <x:c r="AV2241" s="23"/>
      <x:c r="BF2241" s="226"/>
      <x:c r="BL2241" s="226"/>
      <x:c r="BM2241" s="226"/>
      <x:c r="BP2241" s="222"/>
      <x:c r="BW2241" s="226"/>
      <x:c r="BX2241" s="226"/>
      <x:c r="BY2241" s="226"/>
      <x:c r="BZ2241" s="226"/>
      <x:c r="CB2241" s="226"/>
    </x:row>
    <x:row r="2242" spans="1:80" x14ac:dyDescent="0.3">
      <x:c r="A2242" s="226"/>
      <x:c r="R2242" s="226"/>
      <x:c r="T2242" s="226"/>
      <x:c r="V2242" s="23"/>
      <x:c r="Y2242" s="222"/>
      <x:c r="AA2242" s="226"/>
      <x:c r="AB2242" s="222"/>
      <x:c r="AE2242" s="222"/>
      <x:c r="AF2242" s="222"/>
      <x:c r="AN2242" s="226"/>
      <x:c r="AO2242" s="226"/>
      <x:c r="AP2242" s="226"/>
      <x:c r="AS2242" s="23"/>
      <x:c r="AV2242" s="23"/>
      <x:c r="BF2242" s="226"/>
      <x:c r="BL2242" s="226"/>
      <x:c r="BM2242" s="226"/>
      <x:c r="BP2242" s="222"/>
      <x:c r="BW2242" s="226"/>
      <x:c r="BX2242" s="226"/>
      <x:c r="BY2242" s="226"/>
      <x:c r="BZ2242" s="226"/>
      <x:c r="CB2242" s="226"/>
    </x:row>
    <x:row r="2243" spans="1:80" x14ac:dyDescent="0.3">
      <x:c r="A2243" s="226"/>
      <x:c r="R2243" s="226"/>
      <x:c r="T2243" s="226"/>
      <x:c r="V2243" s="23"/>
      <x:c r="Y2243" s="222"/>
      <x:c r="AA2243" s="226"/>
      <x:c r="AB2243" s="222"/>
      <x:c r="AE2243" s="222"/>
      <x:c r="AF2243" s="222"/>
      <x:c r="AN2243" s="226"/>
      <x:c r="AO2243" s="226"/>
      <x:c r="AP2243" s="226"/>
      <x:c r="AS2243" s="23"/>
      <x:c r="AV2243" s="23"/>
      <x:c r="BF2243" s="226"/>
      <x:c r="BL2243" s="226"/>
      <x:c r="BM2243" s="226"/>
      <x:c r="BP2243" s="222"/>
      <x:c r="BW2243" s="226"/>
      <x:c r="BX2243" s="226"/>
      <x:c r="BY2243" s="226"/>
      <x:c r="BZ2243" s="226"/>
      <x:c r="CB2243" s="226"/>
    </x:row>
    <x:row r="2244" spans="1:80" x14ac:dyDescent="0.3">
      <x:c r="A2244" s="226"/>
      <x:c r="R2244" s="226"/>
      <x:c r="T2244" s="226"/>
      <x:c r="V2244" s="23"/>
      <x:c r="Y2244" s="222"/>
      <x:c r="AA2244" s="226"/>
      <x:c r="AB2244" s="222"/>
      <x:c r="AE2244" s="222"/>
      <x:c r="AF2244" s="222"/>
      <x:c r="AN2244" s="226"/>
      <x:c r="AO2244" s="226"/>
      <x:c r="AP2244" s="226"/>
      <x:c r="AS2244" s="23"/>
      <x:c r="AV2244" s="23"/>
      <x:c r="BF2244" s="226"/>
      <x:c r="BL2244" s="226"/>
      <x:c r="BM2244" s="226"/>
      <x:c r="BP2244" s="222"/>
      <x:c r="BW2244" s="226"/>
      <x:c r="BX2244" s="226"/>
      <x:c r="BY2244" s="226"/>
      <x:c r="BZ2244" s="226"/>
      <x:c r="CB2244" s="226"/>
    </x:row>
    <x:row r="2245" spans="1:80" x14ac:dyDescent="0.3">
      <x:c r="A2245" s="226"/>
      <x:c r="R2245" s="226"/>
      <x:c r="T2245" s="226"/>
      <x:c r="V2245" s="23"/>
      <x:c r="Y2245" s="222"/>
      <x:c r="AA2245" s="226"/>
      <x:c r="AB2245" s="222"/>
      <x:c r="AE2245" s="222"/>
      <x:c r="AF2245" s="222"/>
      <x:c r="AN2245" s="226"/>
      <x:c r="AO2245" s="226"/>
      <x:c r="AP2245" s="226"/>
      <x:c r="AS2245" s="23"/>
      <x:c r="AV2245" s="23"/>
      <x:c r="BF2245" s="226"/>
      <x:c r="BL2245" s="226"/>
      <x:c r="BM2245" s="226"/>
      <x:c r="BP2245" s="222"/>
      <x:c r="BW2245" s="226"/>
      <x:c r="BX2245" s="226"/>
      <x:c r="BY2245" s="226"/>
      <x:c r="BZ2245" s="226"/>
      <x:c r="CB2245" s="226"/>
    </x:row>
    <x:row r="2246" spans="1:80" x14ac:dyDescent="0.3">
      <x:c r="A2246" s="226"/>
      <x:c r="R2246" s="226"/>
      <x:c r="T2246" s="226"/>
      <x:c r="V2246" s="23"/>
      <x:c r="Y2246" s="222"/>
      <x:c r="AA2246" s="226"/>
      <x:c r="AB2246" s="222"/>
      <x:c r="AE2246" s="222"/>
      <x:c r="AF2246" s="222"/>
      <x:c r="AN2246" s="226"/>
      <x:c r="AO2246" s="226"/>
      <x:c r="AP2246" s="226"/>
      <x:c r="AS2246" s="23"/>
      <x:c r="AV2246" s="23"/>
      <x:c r="BF2246" s="226"/>
      <x:c r="BL2246" s="226"/>
      <x:c r="BM2246" s="226"/>
      <x:c r="BP2246" s="222"/>
      <x:c r="BW2246" s="226"/>
      <x:c r="BX2246" s="226"/>
      <x:c r="BY2246" s="226"/>
      <x:c r="BZ2246" s="226"/>
      <x:c r="CB2246" s="226"/>
    </x:row>
    <x:row r="2247" spans="1:80" x14ac:dyDescent="0.3">
      <x:c r="A2247" s="226"/>
      <x:c r="R2247" s="226"/>
      <x:c r="T2247" s="226"/>
      <x:c r="V2247" s="23"/>
      <x:c r="Y2247" s="222"/>
      <x:c r="AA2247" s="226"/>
      <x:c r="AB2247" s="222"/>
      <x:c r="AE2247" s="222"/>
      <x:c r="AF2247" s="222"/>
      <x:c r="AN2247" s="226"/>
      <x:c r="AO2247" s="226"/>
      <x:c r="AP2247" s="226"/>
      <x:c r="AS2247" s="23"/>
      <x:c r="AV2247" s="23"/>
      <x:c r="BF2247" s="226"/>
      <x:c r="BL2247" s="226"/>
      <x:c r="BM2247" s="226"/>
      <x:c r="BP2247" s="222"/>
      <x:c r="BW2247" s="226"/>
      <x:c r="BX2247" s="226"/>
      <x:c r="BY2247" s="226"/>
      <x:c r="BZ2247" s="226"/>
      <x:c r="CB2247" s="226"/>
    </x:row>
    <x:row r="2248" spans="1:80" x14ac:dyDescent="0.3">
      <x:c r="A2248" s="226"/>
      <x:c r="R2248" s="226"/>
      <x:c r="T2248" s="226"/>
      <x:c r="V2248" s="23"/>
      <x:c r="Y2248" s="222"/>
      <x:c r="AA2248" s="226"/>
      <x:c r="AB2248" s="222"/>
      <x:c r="AE2248" s="222"/>
      <x:c r="AF2248" s="222"/>
      <x:c r="AN2248" s="226"/>
      <x:c r="AO2248" s="226"/>
      <x:c r="AP2248" s="226"/>
      <x:c r="AS2248" s="23"/>
      <x:c r="AV2248" s="23"/>
      <x:c r="BF2248" s="226"/>
      <x:c r="BL2248" s="226"/>
      <x:c r="BM2248" s="226"/>
      <x:c r="BP2248" s="222"/>
      <x:c r="BW2248" s="226"/>
      <x:c r="BX2248" s="226"/>
      <x:c r="BY2248" s="226"/>
      <x:c r="BZ2248" s="226"/>
      <x:c r="CB2248" s="226"/>
    </x:row>
    <x:row r="2249" spans="1:80" x14ac:dyDescent="0.3">
      <x:c r="A2249" s="226"/>
      <x:c r="R2249" s="226"/>
      <x:c r="T2249" s="226"/>
      <x:c r="V2249" s="23"/>
      <x:c r="Y2249" s="222"/>
      <x:c r="AA2249" s="226"/>
      <x:c r="AB2249" s="222"/>
      <x:c r="AE2249" s="222"/>
      <x:c r="AF2249" s="222"/>
      <x:c r="AN2249" s="226"/>
      <x:c r="AO2249" s="226"/>
      <x:c r="AP2249" s="226"/>
      <x:c r="AS2249" s="23"/>
      <x:c r="AV2249" s="23"/>
      <x:c r="BF2249" s="226"/>
      <x:c r="BL2249" s="226"/>
      <x:c r="BM2249" s="226"/>
      <x:c r="BP2249" s="222"/>
      <x:c r="BW2249" s="226"/>
      <x:c r="BX2249" s="226"/>
      <x:c r="BY2249" s="226"/>
      <x:c r="BZ2249" s="226"/>
      <x:c r="CB2249" s="226"/>
    </x:row>
    <x:row r="2250" spans="1:80" x14ac:dyDescent="0.3">
      <x:c r="A2250" s="226"/>
      <x:c r="R2250" s="226"/>
      <x:c r="T2250" s="226"/>
      <x:c r="V2250" s="23"/>
      <x:c r="Y2250" s="222"/>
      <x:c r="AA2250" s="226"/>
      <x:c r="AB2250" s="222"/>
      <x:c r="AE2250" s="222"/>
      <x:c r="AF2250" s="222"/>
      <x:c r="AN2250" s="226"/>
      <x:c r="AO2250" s="226"/>
      <x:c r="AP2250" s="226"/>
      <x:c r="AS2250" s="23"/>
      <x:c r="AV2250" s="23"/>
      <x:c r="BF2250" s="226"/>
      <x:c r="BL2250" s="226"/>
      <x:c r="BM2250" s="226"/>
      <x:c r="BP2250" s="222"/>
      <x:c r="BW2250" s="226"/>
      <x:c r="BX2250" s="226"/>
      <x:c r="BY2250" s="226"/>
      <x:c r="BZ2250" s="226"/>
      <x:c r="CB2250" s="226"/>
    </x:row>
    <x:row r="2251" spans="1:80" x14ac:dyDescent="0.3">
      <x:c r="A2251" s="226"/>
      <x:c r="R2251" s="226"/>
      <x:c r="T2251" s="226"/>
      <x:c r="V2251" s="23"/>
      <x:c r="Y2251" s="222"/>
      <x:c r="AA2251" s="226"/>
      <x:c r="AB2251" s="222"/>
      <x:c r="AE2251" s="222"/>
      <x:c r="AF2251" s="222"/>
      <x:c r="AN2251" s="226"/>
      <x:c r="AO2251" s="226"/>
      <x:c r="AP2251" s="226"/>
      <x:c r="AQ2251" s="226"/>
      <x:c r="AS2251" s="23"/>
      <x:c r="AV2251" s="23"/>
      <x:c r="BF2251" s="226"/>
      <x:c r="BL2251" s="226"/>
      <x:c r="BM2251" s="226"/>
      <x:c r="BP2251" s="222"/>
      <x:c r="BW2251" s="226"/>
      <x:c r="BX2251" s="226"/>
      <x:c r="BY2251" s="226"/>
      <x:c r="BZ2251" s="226"/>
      <x:c r="CB2251" s="226"/>
    </x:row>
    <x:row r="2252" spans="1:80" x14ac:dyDescent="0.3">
      <x:c r="A2252" s="226"/>
      <x:c r="R2252" s="226"/>
      <x:c r="T2252" s="226"/>
      <x:c r="V2252" s="23"/>
      <x:c r="Y2252" s="222"/>
      <x:c r="AA2252" s="226"/>
      <x:c r="AB2252" s="222"/>
      <x:c r="AE2252" s="222"/>
      <x:c r="AF2252" s="222"/>
      <x:c r="AN2252" s="226"/>
      <x:c r="AO2252" s="226"/>
      <x:c r="AS2252" s="23"/>
      <x:c r="AV2252" s="23"/>
      <x:c r="BF2252" s="226"/>
      <x:c r="BL2252" s="226"/>
      <x:c r="BM2252" s="226"/>
      <x:c r="BP2252" s="222"/>
      <x:c r="BW2252" s="226"/>
      <x:c r="BX2252" s="226"/>
      <x:c r="BY2252" s="226"/>
      <x:c r="BZ2252" s="226"/>
      <x:c r="CB2252" s="226"/>
    </x:row>
    <x:row r="2253" spans="1:80" x14ac:dyDescent="0.3">
      <x:c r="A2253" s="226"/>
      <x:c r="R2253" s="226"/>
      <x:c r="T2253" s="226"/>
      <x:c r="V2253" s="23"/>
      <x:c r="Y2253" s="222"/>
      <x:c r="AA2253" s="226"/>
      <x:c r="AB2253" s="222"/>
      <x:c r="AE2253" s="222"/>
      <x:c r="AF2253" s="222"/>
      <x:c r="AN2253" s="226"/>
      <x:c r="AO2253" s="226"/>
      <x:c r="AS2253" s="23"/>
      <x:c r="AV2253" s="23"/>
      <x:c r="BF2253" s="226"/>
      <x:c r="BL2253" s="226"/>
      <x:c r="BM2253" s="226"/>
      <x:c r="BP2253" s="222"/>
      <x:c r="BW2253" s="226"/>
      <x:c r="BX2253" s="226"/>
      <x:c r="BY2253" s="226"/>
      <x:c r="BZ2253" s="226"/>
      <x:c r="CB2253" s="226"/>
    </x:row>
    <x:row r="2254" spans="1:80" x14ac:dyDescent="0.3">
      <x:c r="A2254" s="226"/>
      <x:c r="R2254" s="226"/>
      <x:c r="T2254" s="226"/>
      <x:c r="V2254" s="23"/>
      <x:c r="Y2254" s="222"/>
      <x:c r="AA2254" s="226"/>
      <x:c r="AB2254" s="222"/>
      <x:c r="AE2254" s="222"/>
      <x:c r="AF2254" s="222"/>
      <x:c r="AN2254" s="226"/>
      <x:c r="AO2254" s="226"/>
      <x:c r="AP2254" s="226"/>
      <x:c r="AS2254" s="23"/>
      <x:c r="AV2254" s="23"/>
      <x:c r="BF2254" s="226"/>
      <x:c r="BL2254" s="226"/>
      <x:c r="BM2254" s="226"/>
      <x:c r="BP2254" s="222"/>
      <x:c r="BW2254" s="226"/>
      <x:c r="BX2254" s="226"/>
      <x:c r="BY2254" s="226"/>
      <x:c r="BZ2254" s="226"/>
      <x:c r="CB2254" s="226"/>
    </x:row>
    <x:row r="2255" spans="1:80" x14ac:dyDescent="0.3">
      <x:c r="A2255" s="226"/>
      <x:c r="R2255" s="226"/>
      <x:c r="T2255" s="226"/>
      <x:c r="V2255" s="23"/>
      <x:c r="Y2255" s="222"/>
      <x:c r="AA2255" s="226"/>
      <x:c r="AB2255" s="222"/>
      <x:c r="AE2255" s="222"/>
      <x:c r="AF2255" s="222"/>
      <x:c r="AN2255" s="226"/>
      <x:c r="AO2255" s="226"/>
      <x:c r="AP2255" s="226"/>
      <x:c r="AQ2255" s="226"/>
      <x:c r="AS2255" s="23"/>
      <x:c r="AV2255" s="23"/>
      <x:c r="BF2255" s="226"/>
      <x:c r="BL2255" s="226"/>
      <x:c r="BM2255" s="226"/>
      <x:c r="BP2255" s="222"/>
      <x:c r="BW2255" s="226"/>
      <x:c r="BX2255" s="226"/>
      <x:c r="BY2255" s="226"/>
      <x:c r="BZ2255" s="226"/>
      <x:c r="CB2255" s="226"/>
    </x:row>
    <x:row r="2256" spans="1:80" x14ac:dyDescent="0.3">
      <x:c r="A2256" s="226"/>
      <x:c r="R2256" s="226"/>
      <x:c r="T2256" s="226"/>
      <x:c r="V2256" s="23"/>
      <x:c r="Y2256" s="222"/>
      <x:c r="AA2256" s="226"/>
      <x:c r="AB2256" s="222"/>
      <x:c r="AE2256" s="222"/>
      <x:c r="AF2256" s="222"/>
      <x:c r="AN2256" s="226"/>
      <x:c r="AO2256" s="226"/>
      <x:c r="AS2256" s="23"/>
      <x:c r="AV2256" s="23"/>
      <x:c r="BF2256" s="226"/>
      <x:c r="BL2256" s="226"/>
      <x:c r="BM2256" s="226"/>
      <x:c r="BP2256" s="222"/>
      <x:c r="BW2256" s="226"/>
      <x:c r="BX2256" s="226"/>
      <x:c r="BY2256" s="226"/>
      <x:c r="BZ2256" s="226"/>
      <x:c r="CB2256" s="226"/>
    </x:row>
    <x:row r="2257" spans="1:80" x14ac:dyDescent="0.3">
      <x:c r="A2257" s="226"/>
      <x:c r="R2257" s="226"/>
      <x:c r="T2257" s="226"/>
      <x:c r="V2257" s="23"/>
      <x:c r="Y2257" s="222"/>
      <x:c r="AA2257" s="226"/>
      <x:c r="AB2257" s="222"/>
      <x:c r="AE2257" s="222"/>
      <x:c r="AF2257" s="222"/>
      <x:c r="AN2257" s="226"/>
      <x:c r="AO2257" s="226"/>
      <x:c r="AS2257" s="23"/>
      <x:c r="AV2257" s="23"/>
      <x:c r="BF2257" s="226"/>
      <x:c r="BL2257" s="226"/>
      <x:c r="BM2257" s="226"/>
      <x:c r="BP2257" s="222"/>
      <x:c r="BW2257" s="226"/>
      <x:c r="BX2257" s="226"/>
      <x:c r="BY2257" s="226"/>
      <x:c r="BZ2257" s="226"/>
      <x:c r="CB2257" s="226"/>
    </x:row>
    <x:row r="2258" spans="1:80" x14ac:dyDescent="0.3">
      <x:c r="A2258" s="226"/>
      <x:c r="R2258" s="226"/>
      <x:c r="T2258" s="226"/>
      <x:c r="V2258" s="23"/>
      <x:c r="Y2258" s="222"/>
      <x:c r="AA2258" s="226"/>
      <x:c r="AB2258" s="222"/>
      <x:c r="AE2258" s="222"/>
      <x:c r="AF2258" s="222"/>
      <x:c r="AN2258" s="226"/>
      <x:c r="AO2258" s="226"/>
      <x:c r="AP2258" s="226"/>
      <x:c r="AS2258" s="23"/>
      <x:c r="AV2258" s="23"/>
      <x:c r="BF2258" s="226"/>
      <x:c r="BL2258" s="226"/>
      <x:c r="BM2258" s="226"/>
      <x:c r="BP2258" s="222"/>
      <x:c r="BW2258" s="226"/>
      <x:c r="BX2258" s="226"/>
      <x:c r="BY2258" s="226"/>
      <x:c r="BZ2258" s="226"/>
      <x:c r="CB2258" s="226"/>
    </x:row>
    <x:row r="2259" spans="1:80" x14ac:dyDescent="0.3">
      <x:c r="A2259" s="226"/>
      <x:c r="R2259" s="226"/>
      <x:c r="T2259" s="226"/>
      <x:c r="V2259" s="23"/>
      <x:c r="Y2259" s="222"/>
      <x:c r="AA2259" s="226"/>
      <x:c r="AB2259" s="222"/>
      <x:c r="AE2259" s="222"/>
      <x:c r="AF2259" s="222"/>
      <x:c r="AN2259" s="226"/>
      <x:c r="AO2259" s="226"/>
      <x:c r="AP2259" s="226"/>
      <x:c r="AS2259" s="23"/>
      <x:c r="AV2259" s="23"/>
      <x:c r="BF2259" s="226"/>
      <x:c r="BL2259" s="226"/>
      <x:c r="BM2259" s="226"/>
      <x:c r="BP2259" s="222"/>
      <x:c r="BW2259" s="226"/>
      <x:c r="BX2259" s="226"/>
      <x:c r="BY2259" s="226"/>
      <x:c r="BZ2259" s="226"/>
      <x:c r="CB2259" s="226"/>
    </x:row>
    <x:row r="2260" spans="1:80" x14ac:dyDescent="0.3">
      <x:c r="A2260" s="226"/>
      <x:c r="R2260" s="226"/>
      <x:c r="T2260" s="226"/>
      <x:c r="V2260" s="23"/>
      <x:c r="Y2260" s="222"/>
      <x:c r="AA2260" s="226"/>
      <x:c r="AB2260" s="222"/>
      <x:c r="AE2260" s="222"/>
      <x:c r="AF2260" s="222"/>
      <x:c r="AO2260" s="226"/>
      <x:c r="AS2260" s="23"/>
      <x:c r="AV2260" s="23"/>
      <x:c r="BF2260" s="226"/>
      <x:c r="BL2260" s="226"/>
      <x:c r="BM2260" s="226"/>
      <x:c r="BP2260" s="222"/>
      <x:c r="BW2260" s="226"/>
      <x:c r="BX2260" s="226"/>
      <x:c r="BY2260" s="226"/>
      <x:c r="BZ2260" s="226"/>
      <x:c r="CB2260" s="226"/>
    </x:row>
    <x:row r="2261" spans="1:80" x14ac:dyDescent="0.3">
      <x:c r="A2261" s="226"/>
      <x:c r="R2261" s="226"/>
      <x:c r="T2261" s="226"/>
      <x:c r="V2261" s="23"/>
      <x:c r="Y2261" s="222"/>
      <x:c r="AA2261" s="226"/>
      <x:c r="AB2261" s="222"/>
      <x:c r="AE2261" s="222"/>
      <x:c r="AF2261" s="222"/>
      <x:c r="AO2261" s="226"/>
      <x:c r="AS2261" s="23"/>
      <x:c r="AV2261" s="23"/>
      <x:c r="BF2261" s="226"/>
      <x:c r="BL2261" s="226"/>
      <x:c r="BM2261" s="226"/>
      <x:c r="BP2261" s="222"/>
      <x:c r="BW2261" s="226"/>
      <x:c r="BX2261" s="226"/>
      <x:c r="BY2261" s="226"/>
      <x:c r="BZ2261" s="226"/>
      <x:c r="CB2261" s="226"/>
    </x:row>
    <x:row r="2262" spans="1:80" x14ac:dyDescent="0.3">
      <x:c r="A2262" s="226"/>
      <x:c r="R2262" s="226"/>
      <x:c r="T2262" s="226"/>
      <x:c r="V2262" s="23"/>
      <x:c r="Y2262" s="222"/>
      <x:c r="AA2262" s="226"/>
      <x:c r="AB2262" s="222"/>
      <x:c r="AE2262" s="222"/>
      <x:c r="AF2262" s="222"/>
      <x:c r="AO2262" s="226"/>
      <x:c r="AP2262" s="226"/>
      <x:c r="AS2262" s="23"/>
      <x:c r="AV2262" s="23"/>
      <x:c r="BF2262" s="226"/>
      <x:c r="BL2262" s="226"/>
      <x:c r="BM2262" s="226"/>
      <x:c r="BP2262" s="222"/>
      <x:c r="BW2262" s="226"/>
      <x:c r="BX2262" s="226"/>
      <x:c r="BY2262" s="226"/>
      <x:c r="BZ2262" s="226"/>
      <x:c r="CB2262" s="226"/>
    </x:row>
    <x:row r="2263" spans="1:80" x14ac:dyDescent="0.3">
      <x:c r="A2263" s="226"/>
      <x:c r="R2263" s="226"/>
      <x:c r="T2263" s="226"/>
      <x:c r="V2263" s="23"/>
      <x:c r="Y2263" s="222"/>
      <x:c r="AA2263" s="226"/>
      <x:c r="AB2263" s="222"/>
      <x:c r="AE2263" s="222"/>
      <x:c r="AF2263" s="222"/>
      <x:c r="AO2263" s="226"/>
      <x:c r="AP2263" s="226"/>
      <x:c r="AS2263" s="23"/>
      <x:c r="AV2263" s="23"/>
      <x:c r="BF2263" s="226"/>
      <x:c r="BL2263" s="226"/>
      <x:c r="BM2263" s="226"/>
      <x:c r="BP2263" s="222"/>
      <x:c r="BW2263" s="226"/>
      <x:c r="BX2263" s="226"/>
      <x:c r="BY2263" s="226"/>
      <x:c r="BZ2263" s="226"/>
      <x:c r="CB2263" s="226"/>
    </x:row>
    <x:row r="2264" spans="1:80" x14ac:dyDescent="0.3">
      <x:c r="A2264" s="226"/>
      <x:c r="R2264" s="226"/>
      <x:c r="T2264" s="226"/>
      <x:c r="V2264" s="23"/>
      <x:c r="Y2264" s="222"/>
      <x:c r="AA2264" s="226"/>
      <x:c r="AB2264" s="222"/>
      <x:c r="AE2264" s="222"/>
      <x:c r="AF2264" s="222"/>
      <x:c r="AO2264" s="226"/>
      <x:c r="AS2264" s="23"/>
      <x:c r="AV2264" s="23"/>
      <x:c r="BF2264" s="226"/>
      <x:c r="BL2264" s="226"/>
      <x:c r="BM2264" s="226"/>
      <x:c r="BP2264" s="222"/>
      <x:c r="BW2264" s="226"/>
      <x:c r="BX2264" s="226"/>
      <x:c r="BY2264" s="226"/>
      <x:c r="BZ2264" s="226"/>
      <x:c r="CB2264" s="226"/>
    </x:row>
    <x:row r="2265" spans="1:80" x14ac:dyDescent="0.3">
      <x:c r="A2265" s="226"/>
      <x:c r="R2265" s="226"/>
      <x:c r="T2265" s="226"/>
      <x:c r="V2265" s="23"/>
      <x:c r="Y2265" s="222"/>
      <x:c r="AA2265" s="226"/>
      <x:c r="AB2265" s="222"/>
      <x:c r="AE2265" s="222"/>
      <x:c r="AF2265" s="222"/>
      <x:c r="AO2265" s="226"/>
      <x:c r="AP2265" s="226"/>
      <x:c r="AS2265" s="23"/>
      <x:c r="AV2265" s="23"/>
      <x:c r="BF2265" s="226"/>
      <x:c r="BL2265" s="226"/>
      <x:c r="BM2265" s="226"/>
      <x:c r="BP2265" s="222"/>
      <x:c r="BW2265" s="226"/>
      <x:c r="BX2265" s="226"/>
      <x:c r="BY2265" s="226"/>
      <x:c r="BZ2265" s="226"/>
      <x:c r="CB2265" s="226"/>
    </x:row>
    <x:row r="2266" spans="1:80" x14ac:dyDescent="0.3">
      <x:c r="A2266" s="226"/>
      <x:c r="R2266" s="226"/>
      <x:c r="T2266" s="226"/>
      <x:c r="V2266" s="23"/>
      <x:c r="Y2266" s="222"/>
      <x:c r="AA2266" s="226"/>
      <x:c r="AB2266" s="222"/>
      <x:c r="AE2266" s="222"/>
      <x:c r="AF2266" s="222"/>
      <x:c r="AO2266" s="226"/>
      <x:c r="AS2266" s="23"/>
      <x:c r="AV2266" s="23"/>
      <x:c r="BF2266" s="226"/>
      <x:c r="BL2266" s="226"/>
      <x:c r="BM2266" s="226"/>
      <x:c r="BP2266" s="222"/>
      <x:c r="BW2266" s="226"/>
      <x:c r="BX2266" s="226"/>
      <x:c r="BY2266" s="226"/>
      <x:c r="BZ2266" s="226"/>
      <x:c r="CB2266" s="226"/>
    </x:row>
    <x:row r="2267" spans="1:80" x14ac:dyDescent="0.3">
      <x:c r="A2267" s="226"/>
      <x:c r="R2267" s="226"/>
      <x:c r="T2267" s="226"/>
      <x:c r="V2267" s="23"/>
      <x:c r="Y2267" s="222"/>
      <x:c r="AA2267" s="226"/>
      <x:c r="AB2267" s="222"/>
      <x:c r="AE2267" s="222"/>
      <x:c r="AF2267" s="222"/>
      <x:c r="AO2267" s="226"/>
      <x:c r="AP2267" s="226"/>
      <x:c r="AS2267" s="23"/>
      <x:c r="AV2267" s="23"/>
      <x:c r="BF2267" s="226"/>
      <x:c r="BL2267" s="226"/>
      <x:c r="BM2267" s="226"/>
      <x:c r="BP2267" s="222"/>
      <x:c r="BW2267" s="226"/>
      <x:c r="BX2267" s="226"/>
      <x:c r="BY2267" s="226"/>
      <x:c r="BZ2267" s="226"/>
      <x:c r="CB2267" s="226"/>
    </x:row>
    <x:row r="2268" spans="1:80" x14ac:dyDescent="0.3">
      <x:c r="A2268" s="226"/>
      <x:c r="R2268" s="226"/>
      <x:c r="T2268" s="226"/>
      <x:c r="V2268" s="23"/>
      <x:c r="Y2268" s="222"/>
      <x:c r="AA2268" s="226"/>
      <x:c r="AB2268" s="222"/>
      <x:c r="AE2268" s="222"/>
      <x:c r="AF2268" s="222"/>
      <x:c r="AO2268" s="226"/>
      <x:c r="AP2268" s="226"/>
      <x:c r="AS2268" s="23"/>
      <x:c r="AV2268" s="23"/>
      <x:c r="BF2268" s="226"/>
      <x:c r="BL2268" s="226"/>
      <x:c r="BM2268" s="226"/>
      <x:c r="BP2268" s="222"/>
      <x:c r="BW2268" s="226"/>
      <x:c r="BX2268" s="226"/>
      <x:c r="BY2268" s="226"/>
      <x:c r="BZ2268" s="226"/>
      <x:c r="CB2268" s="226"/>
    </x:row>
    <x:row r="2269" spans="1:80" x14ac:dyDescent="0.3">
      <x:c r="A2269" s="226"/>
      <x:c r="R2269" s="226"/>
      <x:c r="T2269" s="226"/>
      <x:c r="V2269" s="23"/>
      <x:c r="Y2269" s="222"/>
      <x:c r="AA2269" s="226"/>
      <x:c r="AB2269" s="222"/>
      <x:c r="AE2269" s="222"/>
      <x:c r="AF2269" s="222"/>
      <x:c r="AO2269" s="226"/>
      <x:c r="AP2269" s="226"/>
      <x:c r="AS2269" s="23"/>
      <x:c r="AV2269" s="23"/>
      <x:c r="BF2269" s="226"/>
      <x:c r="BL2269" s="226"/>
      <x:c r="BM2269" s="226"/>
      <x:c r="BP2269" s="222"/>
      <x:c r="BW2269" s="226"/>
      <x:c r="BX2269" s="226"/>
      <x:c r="BY2269" s="226"/>
      <x:c r="BZ2269" s="226"/>
      <x:c r="CB2269" s="226"/>
    </x:row>
    <x:row r="2270" spans="1:80" x14ac:dyDescent="0.3">
      <x:c r="A2270" s="226"/>
      <x:c r="R2270" s="226"/>
      <x:c r="T2270" s="226"/>
      <x:c r="V2270" s="23"/>
      <x:c r="Y2270" s="222"/>
      <x:c r="AA2270" s="226"/>
      <x:c r="AB2270" s="222"/>
      <x:c r="AE2270" s="222"/>
      <x:c r="AF2270" s="222"/>
      <x:c r="AO2270" s="226"/>
      <x:c r="AS2270" s="23"/>
      <x:c r="AV2270" s="23"/>
      <x:c r="BF2270" s="226"/>
      <x:c r="BL2270" s="226"/>
      <x:c r="BM2270" s="226"/>
      <x:c r="BP2270" s="222"/>
      <x:c r="BW2270" s="226"/>
      <x:c r="BX2270" s="226"/>
      <x:c r="BY2270" s="226"/>
      <x:c r="BZ2270" s="226"/>
      <x:c r="CB2270" s="226"/>
    </x:row>
    <x:row r="2271" spans="1:80" x14ac:dyDescent="0.3">
      <x:c r="A2271" s="226"/>
      <x:c r="R2271" s="226"/>
      <x:c r="T2271" s="226"/>
      <x:c r="V2271" s="23"/>
      <x:c r="Y2271" s="222"/>
      <x:c r="AA2271" s="226"/>
      <x:c r="AB2271" s="222"/>
      <x:c r="AE2271" s="222"/>
      <x:c r="AF2271" s="222"/>
      <x:c r="AO2271" s="226"/>
      <x:c r="AP2271" s="226"/>
      <x:c r="AS2271" s="23"/>
      <x:c r="AV2271" s="23"/>
      <x:c r="BF2271" s="226"/>
      <x:c r="BL2271" s="226"/>
      <x:c r="BM2271" s="226"/>
      <x:c r="BP2271" s="222"/>
      <x:c r="BW2271" s="226"/>
      <x:c r="BX2271" s="226"/>
      <x:c r="BY2271" s="226"/>
      <x:c r="BZ2271" s="226"/>
      <x:c r="CB2271" s="226"/>
    </x:row>
    <x:row r="2272" spans="1:80" x14ac:dyDescent="0.3">
      <x:c r="A2272" s="226"/>
      <x:c r="R2272" s="226"/>
      <x:c r="T2272" s="226"/>
      <x:c r="V2272" s="23"/>
      <x:c r="Y2272" s="222"/>
      <x:c r="AA2272" s="226"/>
      <x:c r="AB2272" s="222"/>
      <x:c r="AE2272" s="222"/>
      <x:c r="AF2272" s="222"/>
      <x:c r="AO2272" s="226"/>
      <x:c r="AP2272" s="226"/>
      <x:c r="AS2272" s="23"/>
      <x:c r="AV2272" s="23"/>
      <x:c r="BF2272" s="226"/>
      <x:c r="BL2272" s="226"/>
      <x:c r="BM2272" s="226"/>
      <x:c r="BP2272" s="222"/>
      <x:c r="BW2272" s="226"/>
      <x:c r="BX2272" s="226"/>
      <x:c r="BY2272" s="226"/>
      <x:c r="BZ2272" s="226"/>
      <x:c r="CB2272" s="226"/>
    </x:row>
    <x:row r="2273" spans="1:80" x14ac:dyDescent="0.3">
      <x:c r="A2273" s="226"/>
      <x:c r="R2273" s="226"/>
      <x:c r="T2273" s="226"/>
      <x:c r="V2273" s="23"/>
      <x:c r="Y2273" s="222"/>
      <x:c r="AA2273" s="226"/>
      <x:c r="AB2273" s="222"/>
      <x:c r="AE2273" s="222"/>
      <x:c r="AF2273" s="222"/>
      <x:c r="AO2273" s="226"/>
      <x:c r="AP2273" s="226"/>
      <x:c r="AS2273" s="23"/>
      <x:c r="AV2273" s="23"/>
      <x:c r="BF2273" s="226"/>
      <x:c r="BL2273" s="226"/>
      <x:c r="BM2273" s="226"/>
      <x:c r="BP2273" s="222"/>
      <x:c r="BW2273" s="226"/>
      <x:c r="BX2273" s="226"/>
      <x:c r="BY2273" s="226"/>
      <x:c r="BZ2273" s="226"/>
      <x:c r="CB2273" s="226"/>
    </x:row>
    <x:row r="2274" spans="1:80" x14ac:dyDescent="0.3">
      <x:c r="A2274" s="226"/>
      <x:c r="R2274" s="226"/>
      <x:c r="T2274" s="226"/>
      <x:c r="V2274" s="23"/>
      <x:c r="Y2274" s="222"/>
      <x:c r="AA2274" s="226"/>
      <x:c r="AB2274" s="222"/>
      <x:c r="AE2274" s="222"/>
      <x:c r="AF2274" s="222"/>
      <x:c r="AO2274" s="226"/>
      <x:c r="AP2274" s="226"/>
      <x:c r="AS2274" s="23"/>
      <x:c r="AV2274" s="23"/>
      <x:c r="BF2274" s="226"/>
      <x:c r="BL2274" s="226"/>
      <x:c r="BM2274" s="226"/>
      <x:c r="BP2274" s="222"/>
      <x:c r="BW2274" s="226"/>
      <x:c r="BX2274" s="226"/>
      <x:c r="BY2274" s="226"/>
      <x:c r="BZ2274" s="226"/>
      <x:c r="CB2274" s="226"/>
    </x:row>
    <x:row r="2275" spans="1:80" x14ac:dyDescent="0.3">
      <x:c r="A2275" s="226"/>
      <x:c r="R2275" s="226"/>
      <x:c r="T2275" s="226"/>
      <x:c r="V2275" s="23"/>
      <x:c r="Y2275" s="222"/>
      <x:c r="AA2275" s="226"/>
      <x:c r="AB2275" s="222"/>
      <x:c r="AE2275" s="222"/>
      <x:c r="AF2275" s="222"/>
      <x:c r="AO2275" s="226"/>
      <x:c r="AP2275" s="226"/>
      <x:c r="AS2275" s="23"/>
      <x:c r="AV2275" s="23"/>
      <x:c r="BF2275" s="226"/>
      <x:c r="BL2275" s="226"/>
      <x:c r="BM2275" s="226"/>
      <x:c r="BP2275" s="222"/>
      <x:c r="BW2275" s="226"/>
      <x:c r="BX2275" s="226"/>
      <x:c r="BY2275" s="226"/>
      <x:c r="BZ2275" s="226"/>
      <x:c r="CB2275" s="226"/>
    </x:row>
    <x:row r="2276" spans="1:80" x14ac:dyDescent="0.3">
      <x:c r="A2276" s="226"/>
      <x:c r="R2276" s="226"/>
      <x:c r="T2276" s="226"/>
      <x:c r="V2276" s="23"/>
      <x:c r="Y2276" s="222"/>
      <x:c r="AA2276" s="226"/>
      <x:c r="AB2276" s="222"/>
      <x:c r="AE2276" s="222"/>
      <x:c r="AF2276" s="222"/>
      <x:c r="AO2276" s="226"/>
      <x:c r="AP2276" s="226"/>
      <x:c r="AS2276" s="23"/>
      <x:c r="AV2276" s="23"/>
      <x:c r="BF2276" s="226"/>
      <x:c r="BL2276" s="226"/>
      <x:c r="BM2276" s="226"/>
      <x:c r="BP2276" s="222"/>
      <x:c r="BW2276" s="226"/>
      <x:c r="BX2276" s="226"/>
      <x:c r="BY2276" s="226"/>
      <x:c r="BZ2276" s="226"/>
      <x:c r="CB2276" s="226"/>
    </x:row>
    <x:row r="2277" spans="1:80" x14ac:dyDescent="0.3">
      <x:c r="A2277" s="226"/>
      <x:c r="R2277" s="226"/>
      <x:c r="T2277" s="226"/>
      <x:c r="V2277" s="23"/>
      <x:c r="Y2277" s="222"/>
      <x:c r="AA2277" s="226"/>
      <x:c r="AB2277" s="222"/>
      <x:c r="AE2277" s="222"/>
      <x:c r="AF2277" s="222"/>
      <x:c r="AO2277" s="226"/>
      <x:c r="AS2277" s="23"/>
      <x:c r="AV2277" s="23"/>
      <x:c r="BF2277" s="226"/>
      <x:c r="BL2277" s="226"/>
      <x:c r="BM2277" s="226"/>
      <x:c r="BP2277" s="222"/>
      <x:c r="BW2277" s="226"/>
      <x:c r="BX2277" s="226"/>
      <x:c r="BY2277" s="226"/>
      <x:c r="BZ2277" s="226"/>
      <x:c r="CB2277" s="226"/>
    </x:row>
    <x:row r="2278" spans="1:80" x14ac:dyDescent="0.3">
      <x:c r="A2278" s="226"/>
      <x:c r="R2278" s="226"/>
      <x:c r="T2278" s="226"/>
      <x:c r="V2278" s="23"/>
      <x:c r="Y2278" s="222"/>
      <x:c r="AA2278" s="226"/>
      <x:c r="AB2278" s="222"/>
      <x:c r="AE2278" s="222"/>
      <x:c r="AF2278" s="222"/>
      <x:c r="AO2278" s="226"/>
      <x:c r="AP2278" s="226"/>
      <x:c r="AS2278" s="23"/>
      <x:c r="AV2278" s="23"/>
      <x:c r="BF2278" s="226"/>
      <x:c r="BL2278" s="226"/>
      <x:c r="BM2278" s="226"/>
      <x:c r="BP2278" s="222"/>
      <x:c r="BW2278" s="226"/>
      <x:c r="BX2278" s="226"/>
      <x:c r="BY2278" s="226"/>
      <x:c r="BZ2278" s="226"/>
      <x:c r="CB2278" s="226"/>
    </x:row>
    <x:row r="2279" spans="1:80" x14ac:dyDescent="0.3">
      <x:c r="A2279" s="226"/>
      <x:c r="R2279" s="226"/>
      <x:c r="T2279" s="226"/>
      <x:c r="V2279" s="23"/>
      <x:c r="Y2279" s="222"/>
      <x:c r="AA2279" s="226"/>
      <x:c r="AB2279" s="222"/>
      <x:c r="AE2279" s="222"/>
      <x:c r="AF2279" s="222"/>
      <x:c r="AS2279" s="23"/>
      <x:c r="AV2279" s="23"/>
      <x:c r="BF2279" s="226"/>
      <x:c r="BL2279" s="226"/>
      <x:c r="BM2279" s="226"/>
      <x:c r="BP2279" s="222"/>
      <x:c r="BW2279" s="226"/>
      <x:c r="BX2279" s="226"/>
      <x:c r="BY2279" s="226"/>
      <x:c r="BZ2279" s="226"/>
      <x:c r="CB2279" s="226"/>
    </x:row>
    <x:row r="2280" spans="1:80" x14ac:dyDescent="0.3">
      <x:c r="A2280" s="226"/>
      <x:c r="R2280" s="226"/>
      <x:c r="T2280" s="226"/>
      <x:c r="V2280" s="23"/>
      <x:c r="Y2280" s="222"/>
      <x:c r="AA2280" s="226"/>
      <x:c r="AB2280" s="222"/>
      <x:c r="AE2280" s="222"/>
      <x:c r="AF2280" s="222"/>
      <x:c r="AS2280" s="23"/>
      <x:c r="AV2280" s="23"/>
      <x:c r="BF2280" s="226"/>
      <x:c r="BL2280" s="226"/>
      <x:c r="BM2280" s="226"/>
      <x:c r="BP2280" s="222"/>
      <x:c r="BW2280" s="226"/>
      <x:c r="BX2280" s="226"/>
      <x:c r="BY2280" s="226"/>
      <x:c r="BZ2280" s="226"/>
      <x:c r="CB2280" s="226"/>
    </x:row>
    <x:row r="2281" spans="1:80" x14ac:dyDescent="0.3">
      <x:c r="A2281" s="226"/>
      <x:c r="R2281" s="226"/>
      <x:c r="T2281" s="226"/>
      <x:c r="V2281" s="23"/>
      <x:c r="Y2281" s="222"/>
      <x:c r="AA2281" s="226"/>
      <x:c r="AB2281" s="222"/>
      <x:c r="AE2281" s="222"/>
      <x:c r="AF2281" s="222"/>
      <x:c r="AS2281" s="23"/>
      <x:c r="AV2281" s="23"/>
      <x:c r="BF2281" s="226"/>
      <x:c r="BL2281" s="226"/>
      <x:c r="BM2281" s="226"/>
      <x:c r="BP2281" s="222"/>
      <x:c r="BW2281" s="226"/>
      <x:c r="BX2281" s="226"/>
      <x:c r="BY2281" s="226"/>
      <x:c r="BZ2281" s="226"/>
      <x:c r="CB2281" s="226"/>
    </x:row>
    <x:row r="2282" spans="1:80" x14ac:dyDescent="0.3">
      <x:c r="A2282" s="226"/>
      <x:c r="R2282" s="226"/>
      <x:c r="T2282" s="226"/>
      <x:c r="V2282" s="23"/>
      <x:c r="Y2282" s="222"/>
      <x:c r="AA2282" s="226"/>
      <x:c r="AB2282" s="222"/>
      <x:c r="AE2282" s="222"/>
      <x:c r="AF2282" s="222"/>
      <x:c r="AS2282" s="23"/>
      <x:c r="AV2282" s="23"/>
      <x:c r="BF2282" s="226"/>
      <x:c r="BL2282" s="226"/>
      <x:c r="BM2282" s="226"/>
      <x:c r="BP2282" s="222"/>
      <x:c r="BW2282" s="226"/>
      <x:c r="BX2282" s="226"/>
      <x:c r="BY2282" s="226"/>
      <x:c r="BZ2282" s="226"/>
      <x:c r="CB2282" s="226"/>
    </x:row>
    <x:row r="2283" spans="1:80" x14ac:dyDescent="0.3">
      <x:c r="A2283" s="226"/>
      <x:c r="R2283" s="226"/>
      <x:c r="T2283" s="226"/>
      <x:c r="V2283" s="23"/>
      <x:c r="Y2283" s="222"/>
      <x:c r="AA2283" s="226"/>
      <x:c r="AB2283" s="222"/>
      <x:c r="AE2283" s="222"/>
      <x:c r="AF2283" s="222"/>
      <x:c r="AO2283" s="226"/>
      <x:c r="AP2283" s="226"/>
      <x:c r="AS2283" s="23"/>
      <x:c r="AV2283" s="23"/>
      <x:c r="BF2283" s="226"/>
      <x:c r="BL2283" s="226"/>
      <x:c r="BM2283" s="226"/>
      <x:c r="BP2283" s="222"/>
      <x:c r="BW2283" s="226"/>
      <x:c r="BX2283" s="226"/>
      <x:c r="BY2283" s="226"/>
      <x:c r="BZ2283" s="226"/>
      <x:c r="CB2283" s="226"/>
    </x:row>
    <x:row r="2284" spans="1:80" x14ac:dyDescent="0.3">
      <x:c r="A2284" s="226"/>
      <x:c r="R2284" s="226"/>
      <x:c r="T2284" s="226"/>
      <x:c r="V2284" s="23"/>
      <x:c r="Y2284" s="222"/>
      <x:c r="AA2284" s="226"/>
      <x:c r="AB2284" s="222"/>
      <x:c r="AE2284" s="222"/>
      <x:c r="AF2284" s="222"/>
      <x:c r="AO2284" s="226"/>
      <x:c r="AP2284" s="226"/>
      <x:c r="AS2284" s="23"/>
      <x:c r="AV2284" s="23"/>
      <x:c r="BF2284" s="226"/>
      <x:c r="BL2284" s="226"/>
      <x:c r="BM2284" s="226"/>
      <x:c r="BP2284" s="222"/>
      <x:c r="BW2284" s="226"/>
      <x:c r="BX2284" s="226"/>
      <x:c r="BY2284" s="226"/>
      <x:c r="BZ2284" s="226"/>
      <x:c r="CB2284" s="226"/>
    </x:row>
    <x:row r="2285" spans="1:80" x14ac:dyDescent="0.3">
      <x:c r="A2285" s="226"/>
      <x:c r="R2285" s="226"/>
      <x:c r="T2285" s="226"/>
      <x:c r="V2285" s="23"/>
      <x:c r="Y2285" s="222"/>
      <x:c r="AA2285" s="226"/>
      <x:c r="AB2285" s="222"/>
      <x:c r="AE2285" s="222"/>
      <x:c r="AF2285" s="222"/>
      <x:c r="AS2285" s="23"/>
      <x:c r="AV2285" s="23"/>
      <x:c r="BF2285" s="226"/>
      <x:c r="BL2285" s="226"/>
      <x:c r="BM2285" s="226"/>
      <x:c r="BP2285" s="222"/>
      <x:c r="BW2285" s="226"/>
      <x:c r="BX2285" s="226"/>
      <x:c r="BY2285" s="226"/>
      <x:c r="BZ2285" s="226"/>
      <x:c r="CB2285" s="226"/>
    </x:row>
    <x:row r="2286" spans="1:80" x14ac:dyDescent="0.3">
      <x:c r="A2286" s="226"/>
      <x:c r="R2286" s="226"/>
      <x:c r="T2286" s="226"/>
      <x:c r="V2286" s="23"/>
      <x:c r="Y2286" s="222"/>
      <x:c r="AA2286" s="226"/>
      <x:c r="AB2286" s="222"/>
      <x:c r="AE2286" s="222"/>
      <x:c r="AF2286" s="222"/>
      <x:c r="AS2286" s="23"/>
      <x:c r="AV2286" s="23"/>
      <x:c r="BF2286" s="226"/>
      <x:c r="BL2286" s="226"/>
      <x:c r="BM2286" s="226"/>
      <x:c r="BP2286" s="222"/>
      <x:c r="BW2286" s="226"/>
      <x:c r="BX2286" s="226"/>
      <x:c r="BY2286" s="226"/>
      <x:c r="BZ2286" s="226"/>
      <x:c r="CB2286" s="226"/>
    </x:row>
    <x:row r="2287" spans="1:80" x14ac:dyDescent="0.3">
      <x:c r="A2287" s="226"/>
      <x:c r="R2287" s="226"/>
      <x:c r="T2287" s="226"/>
      <x:c r="V2287" s="23"/>
      <x:c r="Y2287" s="222"/>
      <x:c r="AA2287" s="226"/>
      <x:c r="AB2287" s="222"/>
      <x:c r="AE2287" s="222"/>
      <x:c r="AF2287" s="222"/>
      <x:c r="AS2287" s="23"/>
      <x:c r="AV2287" s="23"/>
      <x:c r="BF2287" s="226"/>
      <x:c r="BL2287" s="226"/>
      <x:c r="BM2287" s="226"/>
      <x:c r="BP2287" s="222"/>
      <x:c r="BW2287" s="226"/>
      <x:c r="BX2287" s="226"/>
      <x:c r="BY2287" s="226"/>
      <x:c r="BZ2287" s="226"/>
      <x:c r="CB2287" s="226"/>
    </x:row>
    <x:row r="2288" spans="1:80" x14ac:dyDescent="0.3">
      <x:c r="A2288" s="226"/>
      <x:c r="R2288" s="226"/>
      <x:c r="T2288" s="226"/>
      <x:c r="V2288" s="23"/>
      <x:c r="Y2288" s="222"/>
      <x:c r="AA2288" s="226"/>
      <x:c r="AB2288" s="222"/>
      <x:c r="AE2288" s="222"/>
      <x:c r="AF2288" s="222"/>
      <x:c r="AS2288" s="23"/>
      <x:c r="AV2288" s="23"/>
      <x:c r="BF2288" s="226"/>
      <x:c r="BL2288" s="226"/>
      <x:c r="BM2288" s="226"/>
      <x:c r="BP2288" s="222"/>
      <x:c r="BW2288" s="226"/>
      <x:c r="BX2288" s="226"/>
      <x:c r="BY2288" s="226"/>
      <x:c r="BZ2288" s="226"/>
      <x:c r="CB2288" s="226"/>
    </x:row>
    <x:row r="2289" spans="1:80" x14ac:dyDescent="0.3">
      <x:c r="A2289" s="226"/>
      <x:c r="R2289" s="226"/>
      <x:c r="T2289" s="226"/>
      <x:c r="V2289" s="23"/>
      <x:c r="Y2289" s="222"/>
      <x:c r="AA2289" s="226"/>
      <x:c r="AB2289" s="222"/>
      <x:c r="AE2289" s="222"/>
      <x:c r="AF2289" s="222"/>
      <x:c r="AS2289" s="23"/>
      <x:c r="AV2289" s="23"/>
      <x:c r="BF2289" s="226"/>
      <x:c r="BL2289" s="226"/>
      <x:c r="BM2289" s="226"/>
      <x:c r="BP2289" s="222"/>
      <x:c r="BW2289" s="226"/>
      <x:c r="BX2289" s="226"/>
      <x:c r="BY2289" s="226"/>
      <x:c r="BZ2289" s="226"/>
      <x:c r="CB2289" s="226"/>
    </x:row>
    <x:row r="2290" spans="1:80" x14ac:dyDescent="0.3">
      <x:c r="A2290" s="226"/>
      <x:c r="R2290" s="226"/>
      <x:c r="T2290" s="226"/>
      <x:c r="V2290" s="23"/>
      <x:c r="Y2290" s="222"/>
      <x:c r="AA2290" s="226"/>
      <x:c r="AB2290" s="222"/>
      <x:c r="AE2290" s="222"/>
      <x:c r="AF2290" s="222"/>
      <x:c r="AS2290" s="23"/>
      <x:c r="AV2290" s="23"/>
      <x:c r="BF2290" s="226"/>
      <x:c r="BL2290" s="226"/>
      <x:c r="BM2290" s="226"/>
      <x:c r="BP2290" s="222"/>
      <x:c r="BW2290" s="226"/>
      <x:c r="BX2290" s="226"/>
      <x:c r="BY2290" s="226"/>
      <x:c r="BZ2290" s="226"/>
      <x:c r="CB2290" s="226"/>
    </x:row>
    <x:row r="2291" spans="1:80" x14ac:dyDescent="0.3">
      <x:c r="A2291" s="226"/>
      <x:c r="R2291" s="226"/>
      <x:c r="T2291" s="226"/>
      <x:c r="V2291" s="23"/>
      <x:c r="Y2291" s="222"/>
      <x:c r="AA2291" s="226"/>
      <x:c r="AB2291" s="222"/>
      <x:c r="AE2291" s="222"/>
      <x:c r="AF2291" s="222"/>
      <x:c r="AO2291" s="226"/>
      <x:c r="AS2291" s="23"/>
      <x:c r="AV2291" s="23"/>
      <x:c r="BF2291" s="226"/>
      <x:c r="BL2291" s="226"/>
      <x:c r="BM2291" s="226"/>
      <x:c r="BP2291" s="222"/>
      <x:c r="BW2291" s="226"/>
      <x:c r="BX2291" s="226"/>
      <x:c r="BY2291" s="226"/>
      <x:c r="BZ2291" s="226"/>
      <x:c r="CB2291" s="226"/>
    </x:row>
    <x:row r="2292" spans="1:80" x14ac:dyDescent="0.3">
      <x:c r="A2292" s="226"/>
      <x:c r="R2292" s="226"/>
      <x:c r="T2292" s="226"/>
      <x:c r="V2292" s="23"/>
      <x:c r="Y2292" s="222"/>
      <x:c r="AA2292" s="226"/>
      <x:c r="AB2292" s="222"/>
      <x:c r="AE2292" s="222"/>
      <x:c r="AF2292" s="222"/>
      <x:c r="AS2292" s="23"/>
      <x:c r="AV2292" s="23"/>
      <x:c r="BF2292" s="226"/>
      <x:c r="BL2292" s="226"/>
      <x:c r="BM2292" s="226"/>
      <x:c r="BP2292" s="222"/>
      <x:c r="BW2292" s="226"/>
      <x:c r="BX2292" s="226"/>
      <x:c r="BY2292" s="226"/>
      <x:c r="BZ2292" s="226"/>
      <x:c r="CB2292" s="226"/>
    </x:row>
    <x:row r="2293" spans="1:80" x14ac:dyDescent="0.3">
      <x:c r="A2293" s="226"/>
      <x:c r="R2293" s="226"/>
      <x:c r="T2293" s="226"/>
      <x:c r="V2293" s="23"/>
      <x:c r="Y2293" s="222"/>
      <x:c r="AA2293" s="226"/>
      <x:c r="AB2293" s="222"/>
      <x:c r="AE2293" s="222"/>
      <x:c r="AF2293" s="222"/>
      <x:c r="AS2293" s="23"/>
      <x:c r="AV2293" s="23"/>
      <x:c r="BF2293" s="226"/>
      <x:c r="BL2293" s="226"/>
      <x:c r="BM2293" s="226"/>
      <x:c r="BP2293" s="222"/>
      <x:c r="BW2293" s="226"/>
      <x:c r="BX2293" s="226"/>
      <x:c r="BY2293" s="226"/>
      <x:c r="BZ2293" s="226"/>
      <x:c r="CB2293" s="226"/>
    </x:row>
    <x:row r="2294" spans="1:80" x14ac:dyDescent="0.3">
      <x:c r="A2294" s="226"/>
      <x:c r="R2294" s="226"/>
      <x:c r="T2294" s="226"/>
      <x:c r="V2294" s="23"/>
      <x:c r="Y2294" s="222"/>
      <x:c r="AA2294" s="226"/>
      <x:c r="AB2294" s="222"/>
      <x:c r="AE2294" s="222"/>
      <x:c r="AF2294" s="222"/>
      <x:c r="AS2294" s="23"/>
      <x:c r="AV2294" s="23"/>
      <x:c r="BF2294" s="226"/>
      <x:c r="BL2294" s="226"/>
      <x:c r="BM2294" s="226"/>
      <x:c r="BP2294" s="222"/>
      <x:c r="BW2294" s="226"/>
      <x:c r="BX2294" s="226"/>
      <x:c r="BY2294" s="226"/>
      <x:c r="BZ2294" s="226"/>
      <x:c r="CB2294" s="226"/>
    </x:row>
    <x:row r="2295" spans="1:80" x14ac:dyDescent="0.3">
      <x:c r="A2295" s="226"/>
      <x:c r="R2295" s="226"/>
      <x:c r="T2295" s="226"/>
      <x:c r="V2295" s="23"/>
      <x:c r="Y2295" s="222"/>
      <x:c r="AA2295" s="226"/>
      <x:c r="AB2295" s="222"/>
      <x:c r="AE2295" s="222"/>
      <x:c r="AF2295" s="222"/>
      <x:c r="AS2295" s="23"/>
      <x:c r="AV2295" s="23"/>
      <x:c r="BF2295" s="226"/>
      <x:c r="BL2295" s="226"/>
      <x:c r="BM2295" s="226"/>
      <x:c r="BP2295" s="222"/>
      <x:c r="BW2295" s="226"/>
      <x:c r="BX2295" s="226"/>
      <x:c r="BY2295" s="226"/>
      <x:c r="BZ2295" s="226"/>
      <x:c r="CB2295" s="226"/>
    </x:row>
    <x:row r="2296" spans="1:80" x14ac:dyDescent="0.3">
      <x:c r="A2296" s="226"/>
      <x:c r="R2296" s="226"/>
      <x:c r="T2296" s="226"/>
      <x:c r="V2296" s="23"/>
      <x:c r="Y2296" s="222"/>
      <x:c r="AA2296" s="226"/>
      <x:c r="AB2296" s="222"/>
      <x:c r="AE2296" s="222"/>
      <x:c r="AF2296" s="222"/>
      <x:c r="AS2296" s="23"/>
      <x:c r="AV2296" s="23"/>
      <x:c r="BF2296" s="226"/>
      <x:c r="BL2296" s="226"/>
      <x:c r="BM2296" s="226"/>
      <x:c r="BP2296" s="222"/>
      <x:c r="BW2296" s="226"/>
      <x:c r="BX2296" s="226"/>
      <x:c r="BY2296" s="226"/>
      <x:c r="BZ2296" s="226"/>
      <x:c r="CB2296" s="226"/>
    </x:row>
    <x:row r="2297" spans="1:80" x14ac:dyDescent="0.3">
      <x:c r="A2297" s="226"/>
      <x:c r="R2297" s="226"/>
      <x:c r="T2297" s="226"/>
      <x:c r="V2297" s="23"/>
      <x:c r="Y2297" s="222"/>
      <x:c r="AA2297" s="226"/>
      <x:c r="AB2297" s="222"/>
      <x:c r="AE2297" s="222"/>
      <x:c r="AF2297" s="222"/>
      <x:c r="AS2297" s="23"/>
      <x:c r="AV2297" s="23"/>
      <x:c r="BF2297" s="226"/>
      <x:c r="BL2297" s="226"/>
      <x:c r="BM2297" s="226"/>
      <x:c r="BP2297" s="222"/>
      <x:c r="BW2297" s="226"/>
      <x:c r="BX2297" s="226"/>
      <x:c r="BY2297" s="226"/>
      <x:c r="BZ2297" s="226"/>
      <x:c r="CB2297" s="226"/>
    </x:row>
    <x:row r="2298" spans="1:80" x14ac:dyDescent="0.3">
      <x:c r="A2298" s="226"/>
      <x:c r="R2298" s="226"/>
      <x:c r="T2298" s="226"/>
      <x:c r="V2298" s="23"/>
      <x:c r="Y2298" s="222"/>
      <x:c r="AA2298" s="226"/>
      <x:c r="AB2298" s="222"/>
      <x:c r="AE2298" s="222"/>
      <x:c r="AF2298" s="222"/>
      <x:c r="AS2298" s="23"/>
      <x:c r="AV2298" s="23"/>
      <x:c r="BF2298" s="226"/>
      <x:c r="BL2298" s="226"/>
      <x:c r="BM2298" s="226"/>
      <x:c r="BP2298" s="222"/>
      <x:c r="BW2298" s="226"/>
      <x:c r="BX2298" s="226"/>
      <x:c r="BY2298" s="226"/>
      <x:c r="BZ2298" s="226"/>
      <x:c r="CB2298" s="226"/>
    </x:row>
    <x:row r="2299" spans="1:80" x14ac:dyDescent="0.3">
      <x:c r="A2299" s="226"/>
      <x:c r="R2299" s="226"/>
      <x:c r="T2299" s="226"/>
      <x:c r="V2299" s="23"/>
      <x:c r="Y2299" s="222"/>
      <x:c r="AA2299" s="226"/>
      <x:c r="AB2299" s="222"/>
      <x:c r="AE2299" s="222"/>
      <x:c r="AF2299" s="222"/>
      <x:c r="AO2299" s="226"/>
      <x:c r="AS2299" s="23"/>
      <x:c r="AV2299" s="23"/>
      <x:c r="BF2299" s="226"/>
      <x:c r="BL2299" s="226"/>
      <x:c r="BM2299" s="226"/>
      <x:c r="BP2299" s="222"/>
      <x:c r="BW2299" s="226"/>
      <x:c r="BX2299" s="226"/>
      <x:c r="BY2299" s="226"/>
      <x:c r="BZ2299" s="226"/>
      <x:c r="CB2299" s="226"/>
    </x:row>
    <x:row r="2300" spans="1:80" x14ac:dyDescent="0.3">
      <x:c r="A2300" s="226"/>
      <x:c r="R2300" s="226"/>
      <x:c r="T2300" s="226"/>
      <x:c r="V2300" s="23"/>
      <x:c r="Y2300" s="222"/>
      <x:c r="AA2300" s="226"/>
      <x:c r="AB2300" s="222"/>
      <x:c r="AE2300" s="222"/>
      <x:c r="AF2300" s="222"/>
      <x:c r="AO2300" s="226"/>
      <x:c r="AP2300" s="226"/>
      <x:c r="AS2300" s="23"/>
      <x:c r="AV2300" s="23"/>
      <x:c r="BF2300" s="226"/>
      <x:c r="BL2300" s="226"/>
      <x:c r="BM2300" s="226"/>
      <x:c r="BP2300" s="222"/>
      <x:c r="BW2300" s="226"/>
      <x:c r="BX2300" s="226"/>
      <x:c r="BY2300" s="226"/>
      <x:c r="BZ2300" s="226"/>
      <x:c r="CB2300" s="226"/>
    </x:row>
    <x:row r="2301" spans="1:80" x14ac:dyDescent="0.3">
      <x:c r="A2301" s="226"/>
      <x:c r="R2301" s="226"/>
      <x:c r="T2301" s="226"/>
      <x:c r="V2301" s="23"/>
      <x:c r="Y2301" s="222"/>
      <x:c r="AA2301" s="226"/>
      <x:c r="AB2301" s="222"/>
      <x:c r="AE2301" s="222"/>
      <x:c r="AF2301" s="222"/>
      <x:c r="AO2301" s="226"/>
      <x:c r="AS2301" s="23"/>
      <x:c r="AV2301" s="23"/>
      <x:c r="BF2301" s="226"/>
      <x:c r="BL2301" s="226"/>
      <x:c r="BM2301" s="226"/>
      <x:c r="BP2301" s="222"/>
      <x:c r="BW2301" s="226"/>
      <x:c r="BX2301" s="226"/>
      <x:c r="BY2301" s="226"/>
      <x:c r="BZ2301" s="226"/>
      <x:c r="CB2301" s="226"/>
    </x:row>
    <x:row r="2302" spans="1:80" x14ac:dyDescent="0.3">
      <x:c r="A2302" s="226"/>
      <x:c r="R2302" s="226"/>
      <x:c r="T2302" s="226"/>
      <x:c r="V2302" s="23"/>
      <x:c r="Y2302" s="222"/>
      <x:c r="AA2302" s="226"/>
      <x:c r="AB2302" s="222"/>
      <x:c r="AE2302" s="222"/>
      <x:c r="AF2302" s="222"/>
      <x:c r="AS2302" s="23"/>
      <x:c r="AV2302" s="23"/>
      <x:c r="BF2302" s="226"/>
      <x:c r="BL2302" s="226"/>
      <x:c r="BM2302" s="226"/>
      <x:c r="BP2302" s="222"/>
      <x:c r="BW2302" s="226"/>
      <x:c r="BX2302" s="226"/>
      <x:c r="BY2302" s="226"/>
      <x:c r="BZ2302" s="226"/>
      <x:c r="CB2302" s="226"/>
    </x:row>
    <x:row r="2303" spans="1:80" x14ac:dyDescent="0.3">
      <x:c r="A2303" s="226"/>
      <x:c r="R2303" s="226"/>
      <x:c r="T2303" s="226"/>
      <x:c r="V2303" s="23"/>
      <x:c r="Y2303" s="222"/>
      <x:c r="AA2303" s="226"/>
      <x:c r="AB2303" s="222"/>
      <x:c r="AE2303" s="222"/>
      <x:c r="AF2303" s="222"/>
      <x:c r="AS2303" s="23"/>
      <x:c r="AV2303" s="23"/>
      <x:c r="BF2303" s="226"/>
      <x:c r="BL2303" s="226"/>
      <x:c r="BM2303" s="226"/>
      <x:c r="BP2303" s="222"/>
      <x:c r="BW2303" s="226"/>
      <x:c r="BX2303" s="226"/>
      <x:c r="BY2303" s="226"/>
      <x:c r="BZ2303" s="226"/>
      <x:c r="CB2303" s="226"/>
    </x:row>
    <x:row r="2304" spans="1:80" x14ac:dyDescent="0.3">
      <x:c r="A2304" s="226"/>
      <x:c r="R2304" s="226"/>
      <x:c r="T2304" s="226"/>
      <x:c r="V2304" s="23"/>
      <x:c r="Y2304" s="222"/>
      <x:c r="AA2304" s="226"/>
      <x:c r="AB2304" s="222"/>
      <x:c r="AE2304" s="222"/>
      <x:c r="AF2304" s="222"/>
      <x:c r="AN2304" s="226"/>
      <x:c r="AO2304" s="226"/>
      <x:c r="AS2304" s="23"/>
      <x:c r="AV2304" s="23"/>
      <x:c r="BF2304" s="226"/>
      <x:c r="BL2304" s="226"/>
      <x:c r="BM2304" s="226"/>
      <x:c r="BP2304" s="222"/>
      <x:c r="BW2304" s="226"/>
      <x:c r="BX2304" s="226"/>
      <x:c r="BY2304" s="226"/>
      <x:c r="BZ2304" s="226"/>
      <x:c r="CB2304" s="226"/>
    </x:row>
    <x:row r="2305" spans="1:80" x14ac:dyDescent="0.3">
      <x:c r="A2305" s="226"/>
      <x:c r="R2305" s="226"/>
      <x:c r="T2305" s="226"/>
      <x:c r="V2305" s="23"/>
      <x:c r="Y2305" s="222"/>
      <x:c r="AA2305" s="226"/>
      <x:c r="AB2305" s="222"/>
      <x:c r="AE2305" s="222"/>
      <x:c r="AF2305" s="222"/>
      <x:c r="AN2305" s="226"/>
      <x:c r="AO2305" s="226"/>
      <x:c r="AS2305" s="23"/>
      <x:c r="AV2305" s="23"/>
      <x:c r="BF2305" s="226"/>
      <x:c r="BL2305" s="226"/>
      <x:c r="BM2305" s="226"/>
      <x:c r="BP2305" s="222"/>
      <x:c r="BW2305" s="226"/>
      <x:c r="BX2305" s="226"/>
      <x:c r="BY2305" s="226"/>
      <x:c r="BZ2305" s="226"/>
      <x:c r="CB2305" s="226"/>
    </x:row>
    <x:row r="2306" spans="1:80" x14ac:dyDescent="0.3">
      <x:c r="A2306" s="226"/>
      <x:c r="R2306" s="226"/>
      <x:c r="T2306" s="226"/>
      <x:c r="V2306" s="23"/>
      <x:c r="Y2306" s="222"/>
      <x:c r="AA2306" s="226"/>
      <x:c r="AB2306" s="222"/>
      <x:c r="AE2306" s="222"/>
      <x:c r="AF2306" s="222"/>
      <x:c r="AN2306" s="226"/>
      <x:c r="AO2306" s="226"/>
      <x:c r="AS2306" s="23"/>
      <x:c r="AV2306" s="23"/>
      <x:c r="BF2306" s="226"/>
      <x:c r="BL2306" s="226"/>
      <x:c r="BM2306" s="226"/>
      <x:c r="BP2306" s="222"/>
      <x:c r="BW2306" s="226"/>
      <x:c r="BX2306" s="226"/>
      <x:c r="BY2306" s="226"/>
      <x:c r="BZ2306" s="226"/>
      <x:c r="CB2306" s="226"/>
    </x:row>
    <x:row r="2307" spans="1:80" x14ac:dyDescent="0.3">
      <x:c r="A2307" s="226"/>
      <x:c r="R2307" s="226"/>
      <x:c r="T2307" s="226"/>
      <x:c r="V2307" s="23"/>
      <x:c r="Y2307" s="222"/>
      <x:c r="AA2307" s="226"/>
      <x:c r="AB2307" s="222"/>
      <x:c r="AE2307" s="222"/>
      <x:c r="AF2307" s="222"/>
      <x:c r="AO2307" s="226"/>
      <x:c r="AS2307" s="23"/>
      <x:c r="AV2307" s="23"/>
      <x:c r="BF2307" s="226"/>
      <x:c r="BL2307" s="226"/>
      <x:c r="BM2307" s="226"/>
      <x:c r="BP2307" s="222"/>
      <x:c r="BW2307" s="226"/>
      <x:c r="BX2307" s="226"/>
      <x:c r="BY2307" s="226"/>
      <x:c r="BZ2307" s="226"/>
      <x:c r="CB2307" s="226"/>
    </x:row>
    <x:row r="2308" spans="1:80" x14ac:dyDescent="0.3">
      <x:c r="A2308" s="226"/>
      <x:c r="R2308" s="226"/>
      <x:c r="T2308" s="226"/>
      <x:c r="V2308" s="23"/>
      <x:c r="Y2308" s="222"/>
      <x:c r="AA2308" s="226"/>
      <x:c r="AB2308" s="222"/>
      <x:c r="AE2308" s="222"/>
      <x:c r="AF2308" s="222"/>
      <x:c r="AO2308" s="226"/>
      <x:c r="AS2308" s="23"/>
      <x:c r="AV2308" s="23"/>
      <x:c r="BF2308" s="226"/>
      <x:c r="BL2308" s="226"/>
      <x:c r="BM2308" s="226"/>
      <x:c r="BP2308" s="222"/>
      <x:c r="BW2308" s="226"/>
      <x:c r="BX2308" s="226"/>
      <x:c r="BY2308" s="226"/>
      <x:c r="BZ2308" s="226"/>
      <x:c r="CB2308" s="226"/>
    </x:row>
    <x:row r="2309" spans="1:80" x14ac:dyDescent="0.3">
      <x:c r="A2309" s="226"/>
      <x:c r="R2309" s="226"/>
      <x:c r="T2309" s="226"/>
      <x:c r="V2309" s="23"/>
      <x:c r="Y2309" s="222"/>
      <x:c r="AA2309" s="226"/>
      <x:c r="AB2309" s="222"/>
      <x:c r="AE2309" s="222"/>
      <x:c r="AF2309" s="222"/>
      <x:c r="AO2309" s="226"/>
      <x:c r="AP2309" s="226"/>
      <x:c r="AS2309" s="23"/>
      <x:c r="AV2309" s="23"/>
      <x:c r="BF2309" s="226"/>
      <x:c r="BL2309" s="226"/>
      <x:c r="BM2309" s="226"/>
      <x:c r="BP2309" s="222"/>
      <x:c r="BW2309" s="226"/>
      <x:c r="BX2309" s="226"/>
      <x:c r="BY2309" s="226"/>
      <x:c r="BZ2309" s="226"/>
      <x:c r="CB2309" s="226"/>
    </x:row>
    <x:row r="2310" spans="1:80" x14ac:dyDescent="0.3">
      <x:c r="A2310" s="226"/>
      <x:c r="R2310" s="226"/>
      <x:c r="T2310" s="226"/>
      <x:c r="V2310" s="23"/>
      <x:c r="Y2310" s="222"/>
      <x:c r="AA2310" s="226"/>
      <x:c r="AB2310" s="222"/>
      <x:c r="AE2310" s="222"/>
      <x:c r="AF2310" s="222"/>
      <x:c r="AO2310" s="226"/>
      <x:c r="AS2310" s="23"/>
      <x:c r="AV2310" s="23"/>
      <x:c r="BF2310" s="226"/>
      <x:c r="BL2310" s="226"/>
      <x:c r="BM2310" s="226"/>
      <x:c r="BP2310" s="222"/>
      <x:c r="BW2310" s="226"/>
      <x:c r="BX2310" s="226"/>
      <x:c r="BY2310" s="226"/>
      <x:c r="BZ2310" s="226"/>
      <x:c r="CB2310" s="226"/>
    </x:row>
    <x:row r="2311" spans="1:80" x14ac:dyDescent="0.3">
      <x:c r="A2311" s="226"/>
      <x:c r="R2311" s="226"/>
      <x:c r="T2311" s="226"/>
      <x:c r="V2311" s="23"/>
      <x:c r="Y2311" s="222"/>
      <x:c r="AA2311" s="226"/>
      <x:c r="AB2311" s="222"/>
      <x:c r="AE2311" s="222"/>
      <x:c r="AF2311" s="222"/>
      <x:c r="AN2311" s="226"/>
      <x:c r="AO2311" s="226"/>
      <x:c r="AS2311" s="23"/>
      <x:c r="AV2311" s="23"/>
      <x:c r="BF2311" s="226"/>
      <x:c r="BL2311" s="226"/>
      <x:c r="BM2311" s="226"/>
      <x:c r="BP2311" s="222"/>
      <x:c r="BW2311" s="226"/>
      <x:c r="BX2311" s="226"/>
      <x:c r="BY2311" s="226"/>
      <x:c r="BZ2311" s="226"/>
      <x:c r="CB2311" s="226"/>
    </x:row>
    <x:row r="2312" spans="1:80" x14ac:dyDescent="0.3">
      <x:c r="A2312" s="226"/>
      <x:c r="R2312" s="226"/>
      <x:c r="T2312" s="226"/>
      <x:c r="V2312" s="23"/>
      <x:c r="Y2312" s="222"/>
      <x:c r="AA2312" s="226"/>
      <x:c r="AB2312" s="222"/>
      <x:c r="AE2312" s="222"/>
      <x:c r="AF2312" s="222"/>
      <x:c r="AN2312" s="226"/>
      <x:c r="AO2312" s="226"/>
      <x:c r="AS2312" s="23"/>
      <x:c r="AV2312" s="23"/>
      <x:c r="BF2312" s="226"/>
      <x:c r="BL2312" s="226"/>
      <x:c r="BM2312" s="226"/>
      <x:c r="BP2312" s="222"/>
      <x:c r="BW2312" s="222"/>
      <x:c r="BX2312" s="226"/>
      <x:c r="BY2312" s="226"/>
      <x:c r="BZ2312" s="226"/>
      <x:c r="CB2312" s="226"/>
    </x:row>
    <x:row r="2313" spans="1:80" x14ac:dyDescent="0.3">
      <x:c r="A2313" s="226"/>
      <x:c r="R2313" s="226"/>
      <x:c r="T2313" s="226"/>
      <x:c r="V2313" s="23"/>
      <x:c r="Y2313" s="222"/>
      <x:c r="AA2313" s="226"/>
      <x:c r="AB2313" s="222"/>
      <x:c r="AE2313" s="222"/>
      <x:c r="AF2313" s="222"/>
      <x:c r="AN2313" s="226"/>
      <x:c r="AO2313" s="226"/>
      <x:c r="AP2313" s="226"/>
      <x:c r="AS2313" s="23"/>
      <x:c r="AV2313" s="23"/>
      <x:c r="BF2313" s="226"/>
      <x:c r="BL2313" s="226"/>
      <x:c r="BM2313" s="226"/>
      <x:c r="BP2313" s="222"/>
      <x:c r="BW2313" s="226"/>
      <x:c r="BX2313" s="226"/>
      <x:c r="BY2313" s="226"/>
      <x:c r="BZ2313" s="226"/>
      <x:c r="CB2313" s="226"/>
    </x:row>
    <x:row r="2314" spans="1:80" x14ac:dyDescent="0.3">
      <x:c r="A2314" s="226"/>
      <x:c r="R2314" s="226"/>
      <x:c r="T2314" s="226"/>
      <x:c r="V2314" s="23"/>
      <x:c r="Y2314" s="222"/>
      <x:c r="AA2314" s="226"/>
      <x:c r="AB2314" s="222"/>
      <x:c r="AE2314" s="222"/>
      <x:c r="AF2314" s="222"/>
      <x:c r="AN2314" s="226"/>
      <x:c r="AO2314" s="226"/>
      <x:c r="AP2314" s="226"/>
      <x:c r="AS2314" s="23"/>
      <x:c r="AV2314" s="23"/>
      <x:c r="BF2314" s="226"/>
      <x:c r="BL2314" s="226"/>
      <x:c r="BM2314" s="226"/>
      <x:c r="BP2314" s="222"/>
      <x:c r="BW2314" s="222"/>
      <x:c r="BX2314" s="226"/>
      <x:c r="BY2314" s="226"/>
      <x:c r="BZ2314" s="226"/>
      <x:c r="CB2314" s="226"/>
    </x:row>
    <x:row r="2315" spans="1:80" x14ac:dyDescent="0.3">
      <x:c r="A2315" s="226"/>
      <x:c r="R2315" s="226"/>
      <x:c r="T2315" s="226"/>
      <x:c r="V2315" s="23"/>
      <x:c r="Y2315" s="222"/>
      <x:c r="AA2315" s="226"/>
      <x:c r="AB2315" s="222"/>
      <x:c r="AE2315" s="222"/>
      <x:c r="AF2315" s="222"/>
      <x:c r="AN2315" s="226"/>
      <x:c r="AO2315" s="226"/>
      <x:c r="AS2315" s="23"/>
      <x:c r="AV2315" s="23"/>
      <x:c r="BF2315" s="226"/>
      <x:c r="BL2315" s="226"/>
      <x:c r="BM2315" s="226"/>
      <x:c r="BP2315" s="222"/>
      <x:c r="BW2315" s="226"/>
      <x:c r="BX2315" s="226"/>
      <x:c r="BY2315" s="226"/>
      <x:c r="BZ2315" s="226"/>
      <x:c r="CB2315" s="226"/>
    </x:row>
    <x:row r="2316" spans="1:80" x14ac:dyDescent="0.3">
      <x:c r="A2316" s="226"/>
      <x:c r="R2316" s="226"/>
      <x:c r="T2316" s="226"/>
      <x:c r="V2316" s="23"/>
      <x:c r="Y2316" s="222"/>
      <x:c r="AA2316" s="226"/>
      <x:c r="AB2316" s="222"/>
      <x:c r="AE2316" s="222"/>
      <x:c r="AF2316" s="226"/>
      <x:c r="AN2316" s="226"/>
      <x:c r="AO2316" s="226"/>
      <x:c r="AS2316" s="23"/>
      <x:c r="AV2316" s="23"/>
      <x:c r="BF2316" s="226"/>
      <x:c r="BL2316" s="226"/>
      <x:c r="BM2316" s="226"/>
      <x:c r="BP2316" s="226"/>
      <x:c r="BW2316" s="226"/>
      <x:c r="BX2316" s="226"/>
      <x:c r="BY2316" s="226"/>
      <x:c r="BZ2316" s="226"/>
      <x:c r="CB2316" s="226"/>
    </x:row>
    <x:row r="2317" spans="1:80" x14ac:dyDescent="0.3">
      <x:c r="A2317" s="226"/>
      <x:c r="R2317" s="226"/>
      <x:c r="T2317" s="226"/>
      <x:c r="V2317" s="23"/>
      <x:c r="Y2317" s="222"/>
      <x:c r="AA2317" s="226"/>
      <x:c r="AB2317" s="222"/>
      <x:c r="AE2317" s="222"/>
      <x:c r="AF2317" s="222"/>
      <x:c r="AO2317" s="226"/>
      <x:c r="AP2317" s="226"/>
      <x:c r="AS2317" s="23"/>
      <x:c r="AV2317" s="23"/>
      <x:c r="BF2317" s="226"/>
      <x:c r="BL2317" s="226"/>
      <x:c r="BM2317" s="226"/>
      <x:c r="BP2317" s="222"/>
      <x:c r="BW2317" s="222"/>
      <x:c r="BX2317" s="226"/>
      <x:c r="BY2317" s="226"/>
      <x:c r="BZ2317" s="226"/>
      <x:c r="CB2317" s="226"/>
    </x:row>
    <x:row r="2318" spans="1:80" x14ac:dyDescent="0.3">
      <x:c r="A2318" s="226"/>
      <x:c r="R2318" s="226"/>
      <x:c r="T2318" s="226"/>
      <x:c r="V2318" s="23"/>
      <x:c r="Y2318" s="222"/>
      <x:c r="AA2318" s="226"/>
      <x:c r="AB2318" s="222"/>
      <x:c r="AE2318" s="222"/>
      <x:c r="AF2318" s="222"/>
      <x:c r="AO2318" s="226"/>
      <x:c r="AS2318" s="23"/>
      <x:c r="AV2318" s="23"/>
      <x:c r="BF2318" s="226"/>
      <x:c r="BL2318" s="226"/>
      <x:c r="BM2318" s="226"/>
      <x:c r="BP2318" s="222"/>
      <x:c r="BW2318" s="226"/>
      <x:c r="BX2318" s="226"/>
      <x:c r="BY2318" s="226"/>
      <x:c r="BZ2318" s="226"/>
      <x:c r="CB2318" s="226"/>
    </x:row>
    <x:row r="2319" spans="1:80" x14ac:dyDescent="0.3">
      <x:c r="A2319" s="226"/>
      <x:c r="R2319" s="226"/>
      <x:c r="T2319" s="226"/>
      <x:c r="V2319" s="23"/>
      <x:c r="Y2319" s="222"/>
      <x:c r="AA2319" s="226"/>
      <x:c r="AB2319" s="222"/>
      <x:c r="AE2319" s="222"/>
      <x:c r="AF2319" s="222"/>
      <x:c r="AO2319" s="226"/>
      <x:c r="AS2319" s="23"/>
      <x:c r="AV2319" s="23"/>
      <x:c r="BF2319" s="226"/>
      <x:c r="BL2319" s="226"/>
      <x:c r="BM2319" s="226"/>
      <x:c r="BP2319" s="222"/>
      <x:c r="BW2319" s="226"/>
      <x:c r="BX2319" s="226"/>
      <x:c r="BY2319" s="226"/>
      <x:c r="BZ2319" s="226"/>
      <x:c r="CB2319" s="226"/>
    </x:row>
    <x:row r="2320" spans="1:80" x14ac:dyDescent="0.3">
      <x:c r="A2320" s="226"/>
      <x:c r="R2320" s="226"/>
      <x:c r="T2320" s="226"/>
      <x:c r="V2320" s="23"/>
      <x:c r="Y2320" s="222"/>
      <x:c r="AA2320" s="226"/>
      <x:c r="AB2320" s="222"/>
      <x:c r="AE2320" s="222"/>
      <x:c r="AF2320" s="222"/>
      <x:c r="AO2320" s="226"/>
      <x:c r="AP2320" s="226"/>
      <x:c r="AS2320" s="23"/>
      <x:c r="AV2320" s="23"/>
      <x:c r="BF2320" s="226"/>
      <x:c r="BL2320" s="226"/>
      <x:c r="BM2320" s="226"/>
      <x:c r="BP2320" s="222"/>
      <x:c r="BW2320" s="226"/>
      <x:c r="BX2320" s="226"/>
      <x:c r="BY2320" s="226"/>
      <x:c r="BZ2320" s="226"/>
      <x:c r="CB2320" s="226"/>
    </x:row>
    <x:row r="2321" spans="1:80" x14ac:dyDescent="0.3">
      <x:c r="A2321" s="226"/>
      <x:c r="R2321" s="226"/>
      <x:c r="T2321" s="226"/>
      <x:c r="V2321" s="23"/>
      <x:c r="Y2321" s="222"/>
      <x:c r="AA2321" s="226"/>
      <x:c r="AB2321" s="222"/>
      <x:c r="AE2321" s="222"/>
      <x:c r="AF2321" s="222"/>
      <x:c r="AO2321" s="226"/>
      <x:c r="AS2321" s="23"/>
      <x:c r="AV2321" s="23"/>
      <x:c r="BF2321" s="226"/>
      <x:c r="BL2321" s="226"/>
      <x:c r="BM2321" s="226"/>
      <x:c r="BP2321" s="222"/>
      <x:c r="BW2321" s="226"/>
      <x:c r="BX2321" s="226"/>
      <x:c r="BY2321" s="226"/>
      <x:c r="BZ2321" s="226"/>
      <x:c r="CB2321" s="226"/>
    </x:row>
    <x:row r="2322" spans="1:80" x14ac:dyDescent="0.3">
      <x:c r="A2322" s="226"/>
      <x:c r="R2322" s="226"/>
      <x:c r="T2322" s="226"/>
      <x:c r="V2322" s="23"/>
      <x:c r="Y2322" s="222"/>
      <x:c r="AA2322" s="226"/>
      <x:c r="AB2322" s="222"/>
      <x:c r="AE2322" s="222"/>
      <x:c r="AF2322" s="222"/>
      <x:c r="AO2322" s="226"/>
      <x:c r="AS2322" s="23"/>
      <x:c r="AV2322" s="23"/>
      <x:c r="BF2322" s="226"/>
      <x:c r="BL2322" s="226"/>
      <x:c r="BM2322" s="226"/>
      <x:c r="BP2322" s="222"/>
      <x:c r="BW2322" s="226"/>
      <x:c r="BX2322" s="226"/>
      <x:c r="BY2322" s="226"/>
      <x:c r="BZ2322" s="226"/>
      <x:c r="CB2322" s="226"/>
    </x:row>
    <x:row r="2323" spans="1:80" x14ac:dyDescent="0.3">
      <x:c r="A2323" s="226"/>
      <x:c r="R2323" s="226"/>
      <x:c r="T2323" s="226"/>
      <x:c r="V2323" s="23"/>
      <x:c r="Y2323" s="222"/>
      <x:c r="AA2323" s="226"/>
      <x:c r="AB2323" s="222"/>
      <x:c r="AE2323" s="222"/>
      <x:c r="AF2323" s="222"/>
      <x:c r="AO2323" s="226"/>
      <x:c r="AS2323" s="23"/>
      <x:c r="AV2323" s="23"/>
      <x:c r="BF2323" s="226"/>
      <x:c r="BL2323" s="226"/>
      <x:c r="BM2323" s="226"/>
      <x:c r="BP2323" s="222"/>
      <x:c r="BW2323" s="226"/>
      <x:c r="BX2323" s="226"/>
      <x:c r="BY2323" s="226"/>
      <x:c r="BZ2323" s="226"/>
      <x:c r="CB2323" s="226"/>
    </x:row>
    <x:row r="2324" spans="1:80" x14ac:dyDescent="0.3">
      <x:c r="A2324" s="226"/>
      <x:c r="R2324" s="226"/>
      <x:c r="T2324" s="226"/>
      <x:c r="V2324" s="23"/>
      <x:c r="Y2324" s="222"/>
      <x:c r="AA2324" s="226"/>
      <x:c r="AB2324" s="222"/>
      <x:c r="AE2324" s="222"/>
      <x:c r="AF2324" s="222"/>
      <x:c r="AS2324" s="23"/>
      <x:c r="AV2324" s="23"/>
      <x:c r="BF2324" s="226"/>
      <x:c r="BL2324" s="226"/>
      <x:c r="BM2324" s="226"/>
      <x:c r="BP2324" s="222"/>
      <x:c r="BW2324" s="226"/>
      <x:c r="BX2324" s="226"/>
      <x:c r="BY2324" s="226"/>
      <x:c r="BZ2324" s="226"/>
      <x:c r="CB2324" s="226"/>
    </x:row>
    <x:row r="2325" spans="1:80" x14ac:dyDescent="0.3">
      <x:c r="A2325" s="226"/>
      <x:c r="R2325" s="226"/>
      <x:c r="T2325" s="226"/>
      <x:c r="V2325" s="23"/>
      <x:c r="Y2325" s="222"/>
      <x:c r="AA2325" s="226"/>
      <x:c r="AB2325" s="222"/>
      <x:c r="AE2325" s="222"/>
      <x:c r="AF2325" s="222"/>
      <x:c r="AS2325" s="23"/>
      <x:c r="AV2325" s="23"/>
      <x:c r="BF2325" s="226"/>
      <x:c r="BL2325" s="226"/>
      <x:c r="BM2325" s="226"/>
      <x:c r="BP2325" s="222"/>
      <x:c r="BW2325" s="226"/>
      <x:c r="BX2325" s="226"/>
      <x:c r="BY2325" s="226"/>
      <x:c r="BZ2325" s="226"/>
      <x:c r="CB2325" s="226"/>
    </x:row>
    <x:row r="2326" spans="1:80" x14ac:dyDescent="0.3">
      <x:c r="A2326" s="226"/>
      <x:c r="R2326" s="226"/>
      <x:c r="T2326" s="226"/>
      <x:c r="V2326" s="23"/>
      <x:c r="Y2326" s="222"/>
      <x:c r="AA2326" s="226"/>
      <x:c r="AB2326" s="222"/>
      <x:c r="AE2326" s="222"/>
      <x:c r="AF2326" s="222"/>
      <x:c r="AO2326" s="226"/>
      <x:c r="AS2326" s="23"/>
      <x:c r="AV2326" s="23"/>
      <x:c r="BF2326" s="226"/>
      <x:c r="BL2326" s="226"/>
      <x:c r="BM2326" s="226"/>
      <x:c r="BP2326" s="222"/>
      <x:c r="BW2326" s="226"/>
      <x:c r="BX2326" s="226"/>
      <x:c r="BY2326" s="226"/>
      <x:c r="BZ2326" s="226"/>
      <x:c r="CB2326" s="226"/>
    </x:row>
    <x:row r="2327" spans="1:80" x14ac:dyDescent="0.3">
      <x:c r="A2327" s="226"/>
      <x:c r="R2327" s="226"/>
      <x:c r="T2327" s="226"/>
      <x:c r="V2327" s="23"/>
      <x:c r="Y2327" s="222"/>
      <x:c r="AA2327" s="226"/>
      <x:c r="AB2327" s="222"/>
      <x:c r="AE2327" s="226"/>
      <x:c r="AF2327" s="226"/>
      <x:c r="AN2327" s="226"/>
      <x:c r="AO2327" s="226"/>
      <x:c r="AP2327" s="226"/>
      <x:c r="AS2327" s="23"/>
      <x:c r="AV2327" s="23"/>
      <x:c r="BF2327" s="226"/>
      <x:c r="BL2327" s="226"/>
      <x:c r="BM2327" s="226"/>
      <x:c r="BP2327" s="226"/>
      <x:c r="BW2327" s="226"/>
      <x:c r="BX2327" s="226"/>
      <x:c r="BY2327" s="226"/>
      <x:c r="BZ2327" s="226"/>
      <x:c r="CB2327" s="226"/>
    </x:row>
    <x:row r="2328" spans="1:80" x14ac:dyDescent="0.3">
      <x:c r="A2328" s="226"/>
      <x:c r="R2328" s="226"/>
      <x:c r="T2328" s="226"/>
      <x:c r="V2328" s="23"/>
      <x:c r="Y2328" s="222"/>
      <x:c r="AA2328" s="226"/>
      <x:c r="AB2328" s="222"/>
      <x:c r="AE2328" s="226"/>
      <x:c r="AF2328" s="226"/>
      <x:c r="AN2328" s="226"/>
      <x:c r="AO2328" s="226"/>
      <x:c r="AP2328" s="226"/>
      <x:c r="AS2328" s="23"/>
      <x:c r="AV2328" s="23"/>
      <x:c r="BF2328" s="226"/>
      <x:c r="BL2328" s="226"/>
      <x:c r="BM2328" s="226"/>
      <x:c r="BP2328" s="226"/>
      <x:c r="BW2328" s="226"/>
      <x:c r="BX2328" s="226"/>
      <x:c r="BY2328" s="226"/>
      <x:c r="BZ2328" s="226"/>
      <x:c r="CB2328" s="226"/>
    </x:row>
    <x:row r="2329" spans="1:80" x14ac:dyDescent="0.3">
      <x:c r="A2329" s="226"/>
      <x:c r="R2329" s="226"/>
      <x:c r="T2329" s="226"/>
      <x:c r="V2329" s="23"/>
      <x:c r="Y2329" s="222"/>
      <x:c r="AA2329" s="226"/>
      <x:c r="AB2329" s="222"/>
      <x:c r="AE2329" s="226"/>
      <x:c r="AF2329" s="226"/>
      <x:c r="AN2329" s="226"/>
      <x:c r="AO2329" s="226"/>
      <x:c r="AS2329" s="23"/>
      <x:c r="AV2329" s="23"/>
      <x:c r="BF2329" s="226"/>
      <x:c r="BL2329" s="226"/>
      <x:c r="BM2329" s="226"/>
      <x:c r="BP2329" s="226"/>
      <x:c r="BW2329" s="226"/>
      <x:c r="BX2329" s="226"/>
      <x:c r="BY2329" s="226"/>
      <x:c r="BZ2329" s="226"/>
      <x:c r="CB2329" s="226"/>
    </x:row>
    <x:row r="2330" spans="1:80" x14ac:dyDescent="0.3">
      <x:c r="A2330" s="226"/>
      <x:c r="R2330" s="226"/>
      <x:c r="T2330" s="226"/>
      <x:c r="V2330" s="23"/>
      <x:c r="Y2330" s="222"/>
      <x:c r="AA2330" s="226"/>
      <x:c r="AB2330" s="222"/>
      <x:c r="AE2330" s="226"/>
      <x:c r="AF2330" s="226"/>
      <x:c r="AN2330" s="226"/>
      <x:c r="AO2330" s="226"/>
      <x:c r="AS2330" s="23"/>
      <x:c r="AV2330" s="23"/>
      <x:c r="BF2330" s="226"/>
      <x:c r="BL2330" s="226"/>
      <x:c r="BM2330" s="226"/>
      <x:c r="BP2330" s="226"/>
      <x:c r="BW2330" s="226"/>
      <x:c r="BX2330" s="226"/>
      <x:c r="BY2330" s="226"/>
      <x:c r="BZ2330" s="226"/>
      <x:c r="CB2330" s="226"/>
    </x:row>
    <x:row r="2331" spans="1:80" x14ac:dyDescent="0.3">
      <x:c r="A2331" s="226"/>
      <x:c r="R2331" s="226"/>
      <x:c r="T2331" s="226"/>
      <x:c r="V2331" s="23"/>
      <x:c r="Y2331" s="222"/>
      <x:c r="AA2331" s="226"/>
      <x:c r="AB2331" s="222"/>
      <x:c r="AE2331" s="226"/>
      <x:c r="AF2331" s="226"/>
      <x:c r="AN2331" s="226"/>
      <x:c r="AO2331" s="226"/>
      <x:c r="AP2331" s="226"/>
      <x:c r="AS2331" s="23"/>
      <x:c r="AV2331" s="23"/>
      <x:c r="BF2331" s="226"/>
      <x:c r="BL2331" s="226"/>
      <x:c r="BM2331" s="226"/>
      <x:c r="BP2331" s="226"/>
      <x:c r="BW2331" s="226"/>
      <x:c r="BX2331" s="226"/>
      <x:c r="BY2331" s="226"/>
      <x:c r="BZ2331" s="226"/>
      <x:c r="CB2331" s="226"/>
    </x:row>
    <x:row r="2332" spans="1:80" x14ac:dyDescent="0.3">
      <x:c r="A2332" s="226"/>
      <x:c r="R2332" s="226"/>
      <x:c r="T2332" s="226"/>
      <x:c r="V2332" s="23"/>
      <x:c r="Y2332" s="222"/>
      <x:c r="AA2332" s="226"/>
      <x:c r="AB2332" s="222"/>
      <x:c r="AE2332" s="226"/>
      <x:c r="AF2332" s="226"/>
      <x:c r="AN2332" s="226"/>
      <x:c r="AO2332" s="226"/>
      <x:c r="AP2332" s="226"/>
      <x:c r="AS2332" s="23"/>
      <x:c r="AV2332" s="23"/>
      <x:c r="BF2332" s="226"/>
      <x:c r="BL2332" s="226"/>
      <x:c r="BM2332" s="226"/>
      <x:c r="BP2332" s="226"/>
      <x:c r="BW2332" s="226"/>
      <x:c r="BX2332" s="226"/>
      <x:c r="BY2332" s="226"/>
      <x:c r="BZ2332" s="226"/>
      <x:c r="CB2332" s="226"/>
    </x:row>
    <x:row r="2333" spans="1:80" x14ac:dyDescent="0.3">
      <x:c r="A2333" s="226"/>
      <x:c r="R2333" s="226"/>
      <x:c r="T2333" s="226"/>
      <x:c r="V2333" s="23"/>
      <x:c r="Y2333" s="222"/>
      <x:c r="AA2333" s="226"/>
      <x:c r="AB2333" s="222"/>
      <x:c r="AE2333" s="226"/>
      <x:c r="AF2333" s="226"/>
      <x:c r="AN2333" s="226"/>
      <x:c r="AO2333" s="226"/>
      <x:c r="AP2333" s="226"/>
      <x:c r="AS2333" s="23"/>
      <x:c r="AV2333" s="23"/>
      <x:c r="BF2333" s="226"/>
      <x:c r="BL2333" s="226"/>
      <x:c r="BM2333" s="226"/>
      <x:c r="BP2333" s="226"/>
      <x:c r="BW2333" s="226"/>
      <x:c r="BX2333" s="226"/>
      <x:c r="BY2333" s="226"/>
      <x:c r="BZ2333" s="226"/>
      <x:c r="CB2333" s="226"/>
    </x:row>
    <x:row r="2334" spans="1:80" x14ac:dyDescent="0.3">
      <x:c r="A2334" s="226"/>
      <x:c r="R2334" s="226"/>
      <x:c r="T2334" s="226"/>
      <x:c r="V2334" s="23"/>
      <x:c r="Y2334" s="222"/>
      <x:c r="AA2334" s="226"/>
      <x:c r="AB2334" s="222"/>
      <x:c r="AE2334" s="226"/>
      <x:c r="AF2334" s="226"/>
      <x:c r="AN2334" s="226"/>
      <x:c r="AO2334" s="226"/>
      <x:c r="AP2334" s="226"/>
      <x:c r="AS2334" s="23"/>
      <x:c r="AV2334" s="23"/>
      <x:c r="BF2334" s="226"/>
      <x:c r="BL2334" s="226"/>
      <x:c r="BM2334" s="226"/>
      <x:c r="BP2334" s="226"/>
      <x:c r="BW2334" s="226"/>
      <x:c r="BX2334" s="226"/>
      <x:c r="BY2334" s="226"/>
      <x:c r="BZ2334" s="226"/>
      <x:c r="CB2334" s="226"/>
    </x:row>
    <x:row r="2335" spans="1:80" x14ac:dyDescent="0.3">
      <x:c r="A2335" s="226"/>
      <x:c r="R2335" s="226"/>
      <x:c r="T2335" s="226"/>
      <x:c r="V2335" s="23"/>
      <x:c r="Y2335" s="222"/>
      <x:c r="AA2335" s="226"/>
      <x:c r="AB2335" s="222"/>
      <x:c r="AE2335" s="226"/>
      <x:c r="AF2335" s="226"/>
      <x:c r="AN2335" s="226"/>
      <x:c r="AO2335" s="226"/>
      <x:c r="AP2335" s="226"/>
      <x:c r="AS2335" s="23"/>
      <x:c r="AV2335" s="23"/>
      <x:c r="BF2335" s="226"/>
      <x:c r="BL2335" s="226"/>
      <x:c r="BM2335" s="226"/>
      <x:c r="BP2335" s="226"/>
      <x:c r="BW2335" s="226"/>
      <x:c r="BX2335" s="226"/>
      <x:c r="BY2335" s="226"/>
      <x:c r="BZ2335" s="226"/>
      <x:c r="CB2335" s="226"/>
    </x:row>
    <x:row r="2336" spans="1:80" x14ac:dyDescent="0.3">
      <x:c r="A2336" s="226"/>
      <x:c r="R2336" s="226"/>
      <x:c r="T2336" s="226"/>
      <x:c r="V2336" s="23"/>
      <x:c r="Y2336" s="222"/>
      <x:c r="AA2336" s="226"/>
      <x:c r="AB2336" s="222"/>
      <x:c r="AE2336" s="226"/>
      <x:c r="AF2336" s="226"/>
      <x:c r="AN2336" s="226"/>
      <x:c r="AO2336" s="226"/>
      <x:c r="AP2336" s="226"/>
      <x:c r="AS2336" s="23"/>
      <x:c r="AV2336" s="23"/>
      <x:c r="BF2336" s="226"/>
      <x:c r="BL2336" s="226"/>
      <x:c r="BM2336" s="226"/>
      <x:c r="BP2336" s="226"/>
      <x:c r="BW2336" s="226"/>
      <x:c r="BX2336" s="226"/>
      <x:c r="BY2336" s="226"/>
      <x:c r="BZ2336" s="226"/>
      <x:c r="CB2336" s="226"/>
    </x:row>
    <x:row r="2337" spans="1:80" x14ac:dyDescent="0.3">
      <x:c r="A2337" s="226"/>
      <x:c r="R2337" s="226"/>
      <x:c r="T2337" s="226"/>
      <x:c r="V2337" s="23"/>
      <x:c r="Y2337" s="222"/>
      <x:c r="AA2337" s="226"/>
      <x:c r="AB2337" s="222"/>
      <x:c r="AE2337" s="226"/>
      <x:c r="AF2337" s="226"/>
      <x:c r="AN2337" s="226"/>
      <x:c r="AO2337" s="226"/>
      <x:c r="AP2337" s="226"/>
      <x:c r="AS2337" s="23"/>
      <x:c r="AV2337" s="23"/>
      <x:c r="BF2337" s="226"/>
      <x:c r="BL2337" s="226"/>
      <x:c r="BM2337" s="226"/>
      <x:c r="BP2337" s="226"/>
      <x:c r="BW2337" s="226"/>
      <x:c r="BX2337" s="226"/>
      <x:c r="BY2337" s="226"/>
      <x:c r="BZ2337" s="226"/>
      <x:c r="CB2337" s="226"/>
    </x:row>
    <x:row r="2338" spans="1:80" x14ac:dyDescent="0.3">
      <x:c r="A2338" s="226"/>
      <x:c r="R2338" s="226"/>
      <x:c r="T2338" s="226"/>
      <x:c r="V2338" s="23"/>
      <x:c r="Y2338" s="222"/>
      <x:c r="AA2338" s="226"/>
      <x:c r="AB2338" s="222"/>
      <x:c r="AE2338" s="226"/>
      <x:c r="AF2338" s="226"/>
      <x:c r="AN2338" s="226"/>
      <x:c r="AO2338" s="226"/>
      <x:c r="AS2338" s="23"/>
      <x:c r="AV2338" s="23"/>
      <x:c r="BF2338" s="226"/>
      <x:c r="BL2338" s="226"/>
      <x:c r="BM2338" s="226"/>
      <x:c r="BP2338" s="226"/>
      <x:c r="BW2338" s="226"/>
      <x:c r="BX2338" s="226"/>
      <x:c r="BY2338" s="226"/>
      <x:c r="BZ2338" s="226"/>
      <x:c r="CB2338" s="226"/>
    </x:row>
    <x:row r="2339" spans="1:80" x14ac:dyDescent="0.3">
      <x:c r="A2339" s="226"/>
      <x:c r="R2339" s="226"/>
      <x:c r="T2339" s="226"/>
      <x:c r="V2339" s="23"/>
      <x:c r="Y2339" s="222"/>
      <x:c r="AA2339" s="226"/>
      <x:c r="AB2339" s="222"/>
      <x:c r="AE2339" s="226"/>
      <x:c r="AF2339" s="226"/>
      <x:c r="AN2339" s="226"/>
      <x:c r="AO2339" s="226"/>
      <x:c r="AP2339" s="226"/>
      <x:c r="AS2339" s="23"/>
      <x:c r="AV2339" s="23"/>
      <x:c r="BF2339" s="226"/>
      <x:c r="BL2339" s="226"/>
      <x:c r="BM2339" s="226"/>
      <x:c r="BP2339" s="226"/>
      <x:c r="BW2339" s="226"/>
      <x:c r="BX2339" s="226"/>
      <x:c r="BY2339" s="226"/>
      <x:c r="BZ2339" s="226"/>
      <x:c r="CB2339" s="226"/>
    </x:row>
    <x:row r="2340" spans="1:80" x14ac:dyDescent="0.3">
      <x:c r="A2340" s="226"/>
      <x:c r="R2340" s="226"/>
      <x:c r="T2340" s="226"/>
      <x:c r="V2340" s="23"/>
      <x:c r="Y2340" s="222"/>
      <x:c r="AA2340" s="226"/>
      <x:c r="AB2340" s="222"/>
      <x:c r="AE2340" s="226"/>
      <x:c r="AF2340" s="226"/>
      <x:c r="AN2340" s="226"/>
      <x:c r="AO2340" s="226"/>
      <x:c r="AS2340" s="23"/>
      <x:c r="AV2340" s="23"/>
      <x:c r="BF2340" s="226"/>
      <x:c r="BL2340" s="226"/>
      <x:c r="BM2340" s="226"/>
      <x:c r="BP2340" s="226"/>
      <x:c r="BW2340" s="226"/>
      <x:c r="BX2340" s="226"/>
      <x:c r="BY2340" s="226"/>
      <x:c r="BZ2340" s="226"/>
      <x:c r="CB2340" s="226"/>
    </x:row>
    <x:row r="2341" spans="1:80" x14ac:dyDescent="0.3">
      <x:c r="A2341" s="226"/>
      <x:c r="R2341" s="226"/>
      <x:c r="T2341" s="226"/>
      <x:c r="V2341" s="23"/>
      <x:c r="Y2341" s="222"/>
      <x:c r="AA2341" s="226"/>
      <x:c r="AB2341" s="222"/>
      <x:c r="AE2341" s="226"/>
      <x:c r="AF2341" s="226"/>
      <x:c r="AN2341" s="226"/>
      <x:c r="AO2341" s="226"/>
      <x:c r="AP2341" s="226"/>
      <x:c r="AS2341" s="23"/>
      <x:c r="AV2341" s="23"/>
      <x:c r="BF2341" s="226"/>
      <x:c r="BL2341" s="226"/>
      <x:c r="BM2341" s="226"/>
      <x:c r="BP2341" s="226"/>
      <x:c r="BW2341" s="226"/>
      <x:c r="BX2341" s="226"/>
      <x:c r="BY2341" s="226"/>
      <x:c r="BZ2341" s="226"/>
      <x:c r="CB2341" s="226"/>
    </x:row>
    <x:row r="2342" spans="1:80" x14ac:dyDescent="0.3">
      <x:c r="A2342" s="226"/>
      <x:c r="R2342" s="226"/>
      <x:c r="T2342" s="226"/>
      <x:c r="V2342" s="23"/>
      <x:c r="Y2342" s="222"/>
      <x:c r="AA2342" s="226"/>
      <x:c r="AB2342" s="222"/>
      <x:c r="AE2342" s="226"/>
      <x:c r="AF2342" s="226"/>
      <x:c r="AN2342" s="226"/>
      <x:c r="AO2342" s="226"/>
      <x:c r="AS2342" s="23"/>
      <x:c r="AV2342" s="23"/>
      <x:c r="BF2342" s="226"/>
      <x:c r="BL2342" s="226"/>
      <x:c r="BM2342" s="226"/>
      <x:c r="BP2342" s="226"/>
      <x:c r="BW2342" s="226"/>
      <x:c r="BX2342" s="226"/>
      <x:c r="BY2342" s="226"/>
      <x:c r="BZ2342" s="226"/>
      <x:c r="CB2342" s="226"/>
    </x:row>
    <x:row r="2343" spans="1:80" x14ac:dyDescent="0.3">
      <x:c r="A2343" s="226"/>
      <x:c r="R2343" s="226"/>
      <x:c r="T2343" s="226"/>
      <x:c r="V2343" s="23"/>
      <x:c r="Y2343" s="222"/>
      <x:c r="AA2343" s="226"/>
      <x:c r="AB2343" s="222"/>
      <x:c r="AE2343" s="226"/>
      <x:c r="AF2343" s="226"/>
      <x:c r="AN2343" s="226"/>
      <x:c r="AO2343" s="226"/>
      <x:c r="AS2343" s="23"/>
      <x:c r="AV2343" s="23"/>
      <x:c r="BF2343" s="226"/>
      <x:c r="BL2343" s="226"/>
      <x:c r="BM2343" s="226"/>
      <x:c r="BP2343" s="226"/>
      <x:c r="BW2343" s="226"/>
      <x:c r="BX2343" s="226"/>
      <x:c r="BY2343" s="226"/>
      <x:c r="BZ2343" s="226"/>
      <x:c r="CB2343" s="226"/>
    </x:row>
    <x:row r="2344" spans="1:80" x14ac:dyDescent="0.3">
      <x:c r="A2344" s="226"/>
      <x:c r="R2344" s="226"/>
      <x:c r="T2344" s="226"/>
      <x:c r="V2344" s="23"/>
      <x:c r="Y2344" s="222"/>
      <x:c r="AA2344" s="226"/>
      <x:c r="AB2344" s="222"/>
      <x:c r="AE2344" s="226"/>
      <x:c r="AF2344" s="226"/>
      <x:c r="AN2344" s="226"/>
      <x:c r="AO2344" s="226"/>
      <x:c r="AP2344" s="226"/>
      <x:c r="AS2344" s="23"/>
      <x:c r="AV2344" s="23"/>
      <x:c r="BF2344" s="226"/>
      <x:c r="BL2344" s="226"/>
      <x:c r="BM2344" s="226"/>
      <x:c r="BP2344" s="226"/>
      <x:c r="BW2344" s="226"/>
      <x:c r="BX2344" s="226"/>
      <x:c r="BY2344" s="226"/>
      <x:c r="BZ2344" s="226"/>
      <x:c r="CB2344" s="226"/>
    </x:row>
    <x:row r="2345" spans="1:80" x14ac:dyDescent="0.3">
      <x:c r="A2345" s="226"/>
      <x:c r="R2345" s="226"/>
      <x:c r="T2345" s="226"/>
      <x:c r="V2345" s="23"/>
      <x:c r="Y2345" s="222"/>
      <x:c r="AA2345" s="226"/>
      <x:c r="AB2345" s="222"/>
      <x:c r="AE2345" s="226"/>
      <x:c r="AF2345" s="226"/>
      <x:c r="AN2345" s="226"/>
      <x:c r="AO2345" s="226"/>
      <x:c r="AS2345" s="23"/>
      <x:c r="AV2345" s="23"/>
      <x:c r="BF2345" s="226"/>
      <x:c r="BL2345" s="226"/>
      <x:c r="BM2345" s="226"/>
      <x:c r="BP2345" s="226"/>
      <x:c r="BW2345" s="226"/>
      <x:c r="BX2345" s="226"/>
      <x:c r="BY2345" s="226"/>
      <x:c r="BZ2345" s="226"/>
      <x:c r="CB2345" s="226"/>
    </x:row>
    <x:row r="2346" spans="1:80" x14ac:dyDescent="0.3">
      <x:c r="A2346" s="226"/>
      <x:c r="R2346" s="226"/>
      <x:c r="T2346" s="226"/>
      <x:c r="V2346" s="23"/>
      <x:c r="Y2346" s="222"/>
      <x:c r="AA2346" s="226"/>
      <x:c r="AB2346" s="222"/>
      <x:c r="AE2346" s="226"/>
      <x:c r="AF2346" s="226"/>
      <x:c r="AN2346" s="226"/>
      <x:c r="AO2346" s="226"/>
      <x:c r="AP2346" s="226"/>
      <x:c r="AS2346" s="23"/>
      <x:c r="AV2346" s="23"/>
      <x:c r="BF2346" s="226"/>
      <x:c r="BL2346" s="226"/>
      <x:c r="BM2346" s="226"/>
      <x:c r="BP2346" s="226"/>
      <x:c r="BW2346" s="226"/>
      <x:c r="BX2346" s="226"/>
      <x:c r="BY2346" s="226"/>
      <x:c r="BZ2346" s="226"/>
      <x:c r="CB2346" s="226"/>
    </x:row>
    <x:row r="2347" spans="1:80" x14ac:dyDescent="0.3">
      <x:c r="A2347" s="226"/>
      <x:c r="R2347" s="226"/>
      <x:c r="T2347" s="226"/>
      <x:c r="V2347" s="23"/>
      <x:c r="Y2347" s="222"/>
      <x:c r="AA2347" s="226"/>
      <x:c r="AB2347" s="222"/>
      <x:c r="AE2347" s="226"/>
      <x:c r="AF2347" s="226"/>
      <x:c r="AO2347" s="226"/>
      <x:c r="AS2347" s="23"/>
      <x:c r="AV2347" s="23"/>
      <x:c r="BF2347" s="226"/>
      <x:c r="BL2347" s="226"/>
      <x:c r="BM2347" s="226"/>
      <x:c r="BP2347" s="226"/>
      <x:c r="BW2347" s="226"/>
      <x:c r="BX2347" s="226"/>
      <x:c r="BY2347" s="226"/>
      <x:c r="BZ2347" s="226"/>
      <x:c r="CB2347" s="226"/>
    </x:row>
    <x:row r="2348" spans="1:80" x14ac:dyDescent="0.3">
      <x:c r="A2348" s="226"/>
      <x:c r="R2348" s="226"/>
      <x:c r="T2348" s="226"/>
      <x:c r="V2348" s="23"/>
      <x:c r="Y2348" s="222"/>
      <x:c r="AA2348" s="226"/>
      <x:c r="AB2348" s="222"/>
      <x:c r="AE2348" s="226"/>
      <x:c r="AF2348" s="226"/>
      <x:c r="AN2348" s="226"/>
      <x:c r="AO2348" s="226"/>
      <x:c r="AS2348" s="23"/>
      <x:c r="AV2348" s="23"/>
      <x:c r="BF2348" s="226"/>
      <x:c r="BL2348" s="226"/>
      <x:c r="BM2348" s="226"/>
      <x:c r="BP2348" s="226"/>
      <x:c r="BW2348" s="226"/>
      <x:c r="BX2348" s="226"/>
      <x:c r="BY2348" s="226"/>
      <x:c r="BZ2348" s="226"/>
      <x:c r="CB2348" s="226"/>
    </x:row>
    <x:row r="2349" spans="1:80" x14ac:dyDescent="0.3">
      <x:c r="A2349" s="226"/>
      <x:c r="R2349" s="226"/>
      <x:c r="T2349" s="226"/>
      <x:c r="V2349" s="23"/>
      <x:c r="Y2349" s="222"/>
      <x:c r="AA2349" s="226"/>
      <x:c r="AB2349" s="222"/>
      <x:c r="AE2349" s="226"/>
      <x:c r="AF2349" s="226"/>
      <x:c r="AN2349" s="226"/>
      <x:c r="AO2349" s="226"/>
      <x:c r="AS2349" s="23"/>
      <x:c r="AV2349" s="23"/>
      <x:c r="BF2349" s="226"/>
      <x:c r="BL2349" s="226"/>
      <x:c r="BM2349" s="226"/>
      <x:c r="BP2349" s="226"/>
      <x:c r="BW2349" s="226"/>
      <x:c r="BX2349" s="226"/>
      <x:c r="BY2349" s="226"/>
      <x:c r="BZ2349" s="226"/>
      <x:c r="CB2349" s="226"/>
    </x:row>
    <x:row r="2350" spans="1:80" x14ac:dyDescent="0.3">
      <x:c r="A2350" s="226"/>
      <x:c r="R2350" s="226"/>
      <x:c r="T2350" s="226"/>
      <x:c r="V2350" s="23"/>
      <x:c r="Y2350" s="222"/>
      <x:c r="AA2350" s="226"/>
      <x:c r="AB2350" s="222"/>
      <x:c r="AE2350" s="226"/>
      <x:c r="AF2350" s="226"/>
      <x:c r="AO2350" s="226"/>
      <x:c r="AS2350" s="23"/>
      <x:c r="AV2350" s="23"/>
      <x:c r="BF2350" s="226"/>
      <x:c r="BL2350" s="226"/>
      <x:c r="BM2350" s="226"/>
      <x:c r="BP2350" s="226"/>
      <x:c r="BW2350" s="226"/>
      <x:c r="BX2350" s="226"/>
      <x:c r="BY2350" s="226"/>
      <x:c r="BZ2350" s="226"/>
      <x:c r="CB2350" s="226"/>
    </x:row>
    <x:row r="2351" spans="1:80" x14ac:dyDescent="0.3">
      <x:c r="A2351" s="226"/>
      <x:c r="R2351" s="226"/>
      <x:c r="T2351" s="226"/>
      <x:c r="V2351" s="23"/>
      <x:c r="Y2351" s="222"/>
      <x:c r="AA2351" s="226"/>
      <x:c r="AB2351" s="222"/>
      <x:c r="AE2351" s="226"/>
      <x:c r="AF2351" s="226"/>
      <x:c r="AN2351" s="226"/>
      <x:c r="AO2351" s="226"/>
      <x:c r="AS2351" s="23"/>
      <x:c r="AV2351" s="23"/>
      <x:c r="BF2351" s="226"/>
      <x:c r="BL2351" s="226"/>
      <x:c r="BM2351" s="226"/>
      <x:c r="BP2351" s="226"/>
      <x:c r="BW2351" s="226"/>
      <x:c r="BX2351" s="226"/>
      <x:c r="BY2351" s="226"/>
      <x:c r="BZ2351" s="226"/>
      <x:c r="CB2351" s="226"/>
    </x:row>
    <x:row r="2352" spans="1:80" x14ac:dyDescent="0.3">
      <x:c r="A2352" s="226"/>
      <x:c r="R2352" s="226"/>
      <x:c r="T2352" s="226"/>
      <x:c r="V2352" s="23"/>
      <x:c r="Y2352" s="222"/>
      <x:c r="AA2352" s="226"/>
      <x:c r="AB2352" s="222"/>
      <x:c r="AE2352" s="226"/>
      <x:c r="AF2352" s="226"/>
      <x:c r="AN2352" s="226"/>
      <x:c r="AO2352" s="226"/>
      <x:c r="AS2352" s="23"/>
      <x:c r="AV2352" s="23"/>
      <x:c r="BF2352" s="226"/>
      <x:c r="BL2352" s="226"/>
      <x:c r="BM2352" s="226"/>
      <x:c r="BP2352" s="226"/>
      <x:c r="BW2352" s="226"/>
      <x:c r="BX2352" s="226"/>
      <x:c r="BY2352" s="226"/>
      <x:c r="BZ2352" s="226"/>
      <x:c r="CB2352" s="226"/>
    </x:row>
    <x:row r="2353" spans="1:80" x14ac:dyDescent="0.3">
      <x:c r="A2353" s="226"/>
      <x:c r="R2353" s="226"/>
      <x:c r="T2353" s="226"/>
      <x:c r="V2353" s="23"/>
      <x:c r="Y2353" s="222"/>
      <x:c r="AA2353" s="226"/>
      <x:c r="AB2353" s="222"/>
      <x:c r="AE2353" s="226"/>
      <x:c r="AF2353" s="226"/>
      <x:c r="AN2353" s="226"/>
      <x:c r="AO2353" s="226"/>
      <x:c r="AS2353" s="23"/>
      <x:c r="AV2353" s="23"/>
      <x:c r="BF2353" s="226"/>
      <x:c r="BL2353" s="226"/>
      <x:c r="BM2353" s="226"/>
      <x:c r="BP2353" s="226"/>
      <x:c r="BW2353" s="226"/>
      <x:c r="BX2353" s="226"/>
      <x:c r="BY2353" s="226"/>
      <x:c r="BZ2353" s="226"/>
      <x:c r="CB2353" s="226"/>
    </x:row>
    <x:row r="2354" spans="1:80" x14ac:dyDescent="0.3">
      <x:c r="A2354" s="226"/>
      <x:c r="R2354" s="226"/>
      <x:c r="T2354" s="226"/>
      <x:c r="V2354" s="23"/>
      <x:c r="Y2354" s="222"/>
      <x:c r="AA2354" s="226"/>
      <x:c r="AB2354" s="222"/>
      <x:c r="AE2354" s="226"/>
      <x:c r="AF2354" s="226"/>
      <x:c r="AO2354" s="226"/>
      <x:c r="AS2354" s="23"/>
      <x:c r="AV2354" s="23"/>
      <x:c r="BF2354" s="226"/>
      <x:c r="BL2354" s="226"/>
      <x:c r="BM2354" s="226"/>
      <x:c r="BP2354" s="226"/>
      <x:c r="BW2354" s="226"/>
      <x:c r="BX2354" s="226"/>
      <x:c r="BY2354" s="226"/>
      <x:c r="BZ2354" s="226"/>
      <x:c r="CB2354" s="226"/>
    </x:row>
    <x:row r="2355" spans="1:80" x14ac:dyDescent="0.3">
      <x:c r="A2355" s="226"/>
      <x:c r="R2355" s="226"/>
      <x:c r="T2355" s="226"/>
      <x:c r="V2355" s="23"/>
      <x:c r="Y2355" s="222"/>
      <x:c r="AA2355" s="226"/>
      <x:c r="AB2355" s="222"/>
      <x:c r="AE2355" s="226"/>
      <x:c r="AF2355" s="226"/>
      <x:c r="AO2355" s="226"/>
      <x:c r="AS2355" s="23"/>
      <x:c r="AV2355" s="23"/>
      <x:c r="BF2355" s="226"/>
      <x:c r="BL2355" s="226"/>
      <x:c r="BM2355" s="226"/>
      <x:c r="BP2355" s="226"/>
      <x:c r="BW2355" s="226"/>
      <x:c r="BX2355" s="226"/>
      <x:c r="BY2355" s="226"/>
      <x:c r="BZ2355" s="226"/>
      <x:c r="CB2355" s="226"/>
    </x:row>
    <x:row r="2356" spans="1:80" x14ac:dyDescent="0.3">
      <x:c r="A2356" s="226"/>
      <x:c r="R2356" s="226"/>
      <x:c r="T2356" s="226"/>
      <x:c r="V2356" s="23"/>
      <x:c r="Y2356" s="222"/>
      <x:c r="AA2356" s="226"/>
      <x:c r="AB2356" s="222"/>
      <x:c r="AE2356" s="226"/>
      <x:c r="AF2356" s="226"/>
      <x:c r="AN2356" s="226"/>
      <x:c r="AO2356" s="226"/>
      <x:c r="AS2356" s="23"/>
      <x:c r="AV2356" s="23"/>
      <x:c r="BF2356" s="226"/>
      <x:c r="BL2356" s="226"/>
      <x:c r="BM2356" s="226"/>
      <x:c r="BP2356" s="226"/>
      <x:c r="BW2356" s="226"/>
      <x:c r="BX2356" s="226"/>
      <x:c r="BY2356" s="226"/>
      <x:c r="BZ2356" s="226"/>
      <x:c r="CB2356" s="226"/>
    </x:row>
    <x:row r="2357" spans="1:80" x14ac:dyDescent="0.3">
      <x:c r="A2357" s="226"/>
      <x:c r="R2357" s="226"/>
      <x:c r="T2357" s="226"/>
      <x:c r="V2357" s="23"/>
      <x:c r="Y2357" s="222"/>
      <x:c r="AA2357" s="226"/>
      <x:c r="AB2357" s="222"/>
      <x:c r="AE2357" s="226"/>
      <x:c r="AF2357" s="226"/>
      <x:c r="AO2357" s="226"/>
      <x:c r="AS2357" s="23"/>
      <x:c r="AV2357" s="23"/>
      <x:c r="BF2357" s="226"/>
      <x:c r="BL2357" s="226"/>
      <x:c r="BM2357" s="226"/>
      <x:c r="BP2357" s="226"/>
      <x:c r="BW2357" s="226"/>
      <x:c r="BX2357" s="226"/>
      <x:c r="BY2357" s="226"/>
      <x:c r="BZ2357" s="226"/>
      <x:c r="CB2357" s="226"/>
    </x:row>
    <x:row r="2358" spans="1:80" x14ac:dyDescent="0.3">
      <x:c r="A2358" s="226"/>
      <x:c r="R2358" s="226"/>
      <x:c r="T2358" s="226"/>
      <x:c r="V2358" s="23"/>
      <x:c r="Y2358" s="222"/>
      <x:c r="AA2358" s="226"/>
      <x:c r="AB2358" s="222"/>
      <x:c r="AE2358" s="226"/>
      <x:c r="AF2358" s="226"/>
      <x:c r="AN2358" s="226"/>
      <x:c r="AO2358" s="226"/>
      <x:c r="AS2358" s="23"/>
      <x:c r="AV2358" s="23"/>
      <x:c r="BF2358" s="226"/>
      <x:c r="BL2358" s="226"/>
      <x:c r="BM2358" s="226"/>
      <x:c r="BP2358" s="226"/>
      <x:c r="BW2358" s="226"/>
      <x:c r="BX2358" s="226"/>
      <x:c r="BY2358" s="226"/>
      <x:c r="BZ2358" s="226"/>
      <x:c r="CB2358" s="226"/>
    </x:row>
    <x:row r="2359" spans="1:80" x14ac:dyDescent="0.3">
      <x:c r="A2359" s="226"/>
      <x:c r="R2359" s="226"/>
      <x:c r="T2359" s="226"/>
      <x:c r="V2359" s="23"/>
      <x:c r="Y2359" s="222"/>
      <x:c r="AA2359" s="226"/>
      <x:c r="AB2359" s="222"/>
      <x:c r="AE2359" s="226"/>
      <x:c r="AF2359" s="226"/>
      <x:c r="AO2359" s="226"/>
      <x:c r="AS2359" s="23"/>
      <x:c r="AV2359" s="23"/>
      <x:c r="BF2359" s="226"/>
      <x:c r="BL2359" s="226"/>
      <x:c r="BM2359" s="226"/>
      <x:c r="BP2359" s="226"/>
      <x:c r="BW2359" s="226"/>
      <x:c r="BX2359" s="226"/>
      <x:c r="BY2359" s="226"/>
      <x:c r="BZ2359" s="226"/>
      <x:c r="CB2359" s="226"/>
    </x:row>
    <x:row r="2360" spans="1:80" x14ac:dyDescent="0.3">
      <x:c r="A2360" s="226"/>
      <x:c r="R2360" s="226"/>
      <x:c r="T2360" s="226"/>
      <x:c r="V2360" s="23"/>
      <x:c r="Y2360" s="222"/>
      <x:c r="AA2360" s="226"/>
      <x:c r="AB2360" s="222"/>
      <x:c r="AE2360" s="226"/>
      <x:c r="AF2360" s="226"/>
      <x:c r="AO2360" s="226"/>
      <x:c r="AS2360" s="23"/>
      <x:c r="AV2360" s="23"/>
      <x:c r="BF2360" s="226"/>
      <x:c r="BL2360" s="226"/>
      <x:c r="BM2360" s="226"/>
      <x:c r="BP2360" s="226"/>
      <x:c r="BW2360" s="226"/>
      <x:c r="BX2360" s="226"/>
      <x:c r="BY2360" s="226"/>
      <x:c r="BZ2360" s="226"/>
      <x:c r="CB2360" s="226"/>
    </x:row>
    <x:row r="2361" spans="1:80" x14ac:dyDescent="0.3">
      <x:c r="A2361" s="226"/>
      <x:c r="R2361" s="226"/>
      <x:c r="T2361" s="226"/>
      <x:c r="V2361" s="23"/>
      <x:c r="Y2361" s="222"/>
      <x:c r="AA2361" s="226"/>
      <x:c r="AB2361" s="222"/>
      <x:c r="AE2361" s="226"/>
      <x:c r="AF2361" s="226"/>
      <x:c r="AO2361" s="226"/>
      <x:c r="AS2361" s="23"/>
      <x:c r="AV2361" s="23"/>
      <x:c r="BF2361" s="226"/>
      <x:c r="BL2361" s="226"/>
      <x:c r="BM2361" s="226"/>
      <x:c r="BP2361" s="226"/>
      <x:c r="BW2361" s="226"/>
      <x:c r="BX2361" s="226"/>
      <x:c r="BY2361" s="226"/>
      <x:c r="BZ2361" s="226"/>
      <x:c r="CB2361" s="226"/>
    </x:row>
    <x:row r="2362" spans="1:80" x14ac:dyDescent="0.3">
      <x:c r="A2362" s="226"/>
      <x:c r="R2362" s="226"/>
      <x:c r="T2362" s="226"/>
      <x:c r="V2362" s="23"/>
      <x:c r="Y2362" s="222"/>
      <x:c r="AA2362" s="226"/>
      <x:c r="AB2362" s="222"/>
      <x:c r="AE2362" s="226"/>
      <x:c r="AF2362" s="226"/>
      <x:c r="AO2362" s="226"/>
      <x:c r="AS2362" s="23"/>
      <x:c r="AV2362" s="23"/>
      <x:c r="BF2362" s="226"/>
      <x:c r="BL2362" s="226"/>
      <x:c r="BM2362" s="226"/>
      <x:c r="BP2362" s="226"/>
      <x:c r="BW2362" s="226"/>
      <x:c r="BX2362" s="226"/>
      <x:c r="BY2362" s="226"/>
      <x:c r="BZ2362" s="226"/>
      <x:c r="CB2362" s="226"/>
    </x:row>
    <x:row r="2363" spans="1:80" x14ac:dyDescent="0.3">
      <x:c r="A2363" s="226"/>
      <x:c r="R2363" s="226"/>
      <x:c r="T2363" s="226"/>
      <x:c r="V2363" s="23"/>
      <x:c r="Y2363" s="222"/>
      <x:c r="AA2363" s="226"/>
      <x:c r="AB2363" s="222"/>
      <x:c r="AE2363" s="226"/>
      <x:c r="AF2363" s="226"/>
      <x:c r="AO2363" s="226"/>
      <x:c r="AS2363" s="23"/>
      <x:c r="AV2363" s="23"/>
      <x:c r="BF2363" s="226"/>
      <x:c r="BL2363" s="226"/>
      <x:c r="BM2363" s="226"/>
      <x:c r="BP2363" s="226"/>
      <x:c r="BW2363" s="226"/>
      <x:c r="BX2363" s="226"/>
      <x:c r="BY2363" s="226"/>
      <x:c r="BZ2363" s="226"/>
      <x:c r="CB2363" s="226"/>
    </x:row>
    <x:row r="2364" spans="1:80" x14ac:dyDescent="0.3">
      <x:c r="A2364" s="226"/>
      <x:c r="R2364" s="226"/>
      <x:c r="T2364" s="226"/>
      <x:c r="V2364" s="23"/>
      <x:c r="Y2364" s="222"/>
      <x:c r="AA2364" s="226"/>
      <x:c r="AB2364" s="222"/>
      <x:c r="AE2364" s="226"/>
      <x:c r="AF2364" s="226"/>
      <x:c r="AO2364" s="226"/>
      <x:c r="AS2364" s="23"/>
      <x:c r="AV2364" s="23"/>
      <x:c r="BF2364" s="226"/>
      <x:c r="BL2364" s="226"/>
      <x:c r="BM2364" s="226"/>
      <x:c r="BP2364" s="226"/>
      <x:c r="BW2364" s="226"/>
      <x:c r="BX2364" s="226"/>
      <x:c r="BY2364" s="226"/>
      <x:c r="BZ2364" s="226"/>
      <x:c r="CB2364" s="226"/>
    </x:row>
    <x:row r="2365" spans="1:80" x14ac:dyDescent="0.3">
      <x:c r="A2365" s="226"/>
      <x:c r="R2365" s="226"/>
      <x:c r="T2365" s="226"/>
      <x:c r="V2365" s="23"/>
      <x:c r="Y2365" s="222"/>
      <x:c r="AA2365" s="226"/>
      <x:c r="AB2365" s="222"/>
      <x:c r="AE2365" s="226"/>
      <x:c r="AF2365" s="226"/>
      <x:c r="AO2365" s="226"/>
      <x:c r="AS2365" s="23"/>
      <x:c r="AV2365" s="23"/>
      <x:c r="BF2365" s="226"/>
      <x:c r="BL2365" s="226"/>
      <x:c r="BM2365" s="226"/>
      <x:c r="BP2365" s="226"/>
      <x:c r="BW2365" s="226"/>
      <x:c r="BX2365" s="226"/>
      <x:c r="BY2365" s="226"/>
      <x:c r="BZ2365" s="226"/>
      <x:c r="CB2365" s="226"/>
    </x:row>
    <x:row r="2366" spans="1:80" x14ac:dyDescent="0.3">
      <x:c r="A2366" s="226"/>
      <x:c r="R2366" s="226"/>
      <x:c r="T2366" s="226"/>
      <x:c r="V2366" s="23"/>
      <x:c r="Y2366" s="222"/>
      <x:c r="AA2366" s="226"/>
      <x:c r="AB2366" s="222"/>
      <x:c r="AE2366" s="226"/>
      <x:c r="AF2366" s="226"/>
      <x:c r="AO2366" s="226"/>
      <x:c r="AS2366" s="23"/>
      <x:c r="AV2366" s="23"/>
      <x:c r="BF2366" s="226"/>
      <x:c r="BL2366" s="226"/>
      <x:c r="BM2366" s="226"/>
      <x:c r="BP2366" s="226"/>
      <x:c r="BW2366" s="226"/>
      <x:c r="BX2366" s="226"/>
      <x:c r="BY2366" s="226"/>
      <x:c r="BZ2366" s="226"/>
      <x:c r="CB2366" s="226"/>
    </x:row>
    <x:row r="2367" spans="1:80" x14ac:dyDescent="0.3">
      <x:c r="A2367" s="226"/>
      <x:c r="R2367" s="226"/>
      <x:c r="T2367" s="226"/>
      <x:c r="V2367" s="23"/>
      <x:c r="Y2367" s="222"/>
      <x:c r="AA2367" s="226"/>
      <x:c r="AB2367" s="222"/>
      <x:c r="AE2367" s="226"/>
      <x:c r="AF2367" s="226"/>
      <x:c r="AO2367" s="226"/>
      <x:c r="AS2367" s="23"/>
      <x:c r="AV2367" s="23"/>
      <x:c r="BF2367" s="226"/>
      <x:c r="BL2367" s="226"/>
      <x:c r="BM2367" s="226"/>
      <x:c r="BP2367" s="226"/>
      <x:c r="BW2367" s="226"/>
      <x:c r="BX2367" s="226"/>
      <x:c r="BY2367" s="226"/>
      <x:c r="BZ2367" s="226"/>
      <x:c r="CB2367" s="226"/>
    </x:row>
    <x:row r="2368" spans="1:80" x14ac:dyDescent="0.3">
      <x:c r="A2368" s="226"/>
      <x:c r="R2368" s="226"/>
      <x:c r="T2368" s="226"/>
      <x:c r="V2368" s="23"/>
      <x:c r="Y2368" s="222"/>
      <x:c r="AA2368" s="226"/>
      <x:c r="AB2368" s="222"/>
      <x:c r="AE2368" s="226"/>
      <x:c r="AF2368" s="226"/>
      <x:c r="AS2368" s="23"/>
      <x:c r="AV2368" s="23"/>
      <x:c r="BF2368" s="226"/>
      <x:c r="BL2368" s="226"/>
      <x:c r="BM2368" s="226"/>
      <x:c r="BP2368" s="226"/>
      <x:c r="BW2368" s="226"/>
      <x:c r="BX2368" s="226"/>
      <x:c r="BY2368" s="226"/>
      <x:c r="BZ2368" s="226"/>
      <x:c r="CB2368" s="226"/>
    </x:row>
    <x:row r="2369" spans="1:80" x14ac:dyDescent="0.3">
      <x:c r="A2369" s="226"/>
      <x:c r="R2369" s="226"/>
      <x:c r="T2369" s="226"/>
      <x:c r="V2369" s="23"/>
      <x:c r="Y2369" s="222"/>
      <x:c r="AA2369" s="226"/>
      <x:c r="AB2369" s="222"/>
      <x:c r="AE2369" s="226"/>
      <x:c r="AF2369" s="226"/>
      <x:c r="AS2369" s="23"/>
      <x:c r="AV2369" s="23"/>
      <x:c r="BF2369" s="226"/>
      <x:c r="BL2369" s="226"/>
      <x:c r="BM2369" s="226"/>
      <x:c r="BP2369" s="226"/>
      <x:c r="BW2369" s="226"/>
      <x:c r="BX2369" s="226"/>
      <x:c r="BY2369" s="226"/>
      <x:c r="BZ2369" s="226"/>
      <x:c r="CB2369" s="226"/>
    </x:row>
    <x:row r="2370" spans="1:80" x14ac:dyDescent="0.3">
      <x:c r="A2370" s="226"/>
      <x:c r="R2370" s="226"/>
      <x:c r="T2370" s="226"/>
      <x:c r="V2370" s="23"/>
      <x:c r="Y2370" s="222"/>
      <x:c r="AA2370" s="226"/>
      <x:c r="AB2370" s="222"/>
      <x:c r="AE2370" s="226"/>
      <x:c r="AF2370" s="226"/>
      <x:c r="AS2370" s="23"/>
      <x:c r="AV2370" s="23"/>
      <x:c r="BF2370" s="226"/>
      <x:c r="BL2370" s="226"/>
      <x:c r="BM2370" s="226"/>
      <x:c r="BP2370" s="226"/>
      <x:c r="BW2370" s="226"/>
      <x:c r="BX2370" s="226"/>
      <x:c r="BY2370" s="226"/>
      <x:c r="BZ2370" s="226"/>
      <x:c r="CB2370" s="226"/>
    </x:row>
    <x:row r="2371" spans="1:80" x14ac:dyDescent="0.3">
      <x:c r="A2371" s="226"/>
      <x:c r="R2371" s="226"/>
      <x:c r="T2371" s="226"/>
      <x:c r="V2371" s="23"/>
      <x:c r="Y2371" s="222"/>
      <x:c r="AA2371" s="226"/>
      <x:c r="AB2371" s="222"/>
      <x:c r="AE2371" s="226"/>
      <x:c r="AF2371" s="226"/>
      <x:c r="AS2371" s="23"/>
      <x:c r="AV2371" s="23"/>
      <x:c r="BF2371" s="226"/>
      <x:c r="BL2371" s="226"/>
      <x:c r="BM2371" s="226"/>
      <x:c r="BP2371" s="226"/>
      <x:c r="BW2371" s="226"/>
      <x:c r="BX2371" s="226"/>
      <x:c r="BY2371" s="226"/>
      <x:c r="BZ2371" s="226"/>
      <x:c r="CB2371" s="226"/>
    </x:row>
    <x:row r="2372" spans="1:80" x14ac:dyDescent="0.3">
      <x:c r="A2372" s="226"/>
      <x:c r="R2372" s="226"/>
      <x:c r="T2372" s="226"/>
      <x:c r="V2372" s="23"/>
      <x:c r="Y2372" s="222"/>
      <x:c r="AA2372" s="226"/>
      <x:c r="AB2372" s="222"/>
      <x:c r="AE2372" s="226"/>
      <x:c r="AF2372" s="226"/>
      <x:c r="AS2372" s="23"/>
      <x:c r="AV2372" s="23"/>
      <x:c r="BF2372" s="226"/>
      <x:c r="BL2372" s="226"/>
      <x:c r="BM2372" s="226"/>
      <x:c r="BP2372" s="226"/>
      <x:c r="BW2372" s="226"/>
      <x:c r="BX2372" s="226"/>
      <x:c r="BY2372" s="226"/>
      <x:c r="BZ2372" s="226"/>
      <x:c r="CB2372" s="226"/>
    </x:row>
    <x:row r="2373" spans="1:80" x14ac:dyDescent="0.3">
      <x:c r="A2373" s="226"/>
      <x:c r="R2373" s="226"/>
      <x:c r="T2373" s="226"/>
      <x:c r="V2373" s="23"/>
      <x:c r="Y2373" s="222"/>
      <x:c r="AA2373" s="226"/>
      <x:c r="AB2373" s="222"/>
      <x:c r="AE2373" s="226"/>
      <x:c r="AF2373" s="226"/>
      <x:c r="AS2373" s="23"/>
      <x:c r="AV2373" s="23"/>
      <x:c r="BF2373" s="226"/>
      <x:c r="BL2373" s="226"/>
      <x:c r="BM2373" s="226"/>
      <x:c r="BP2373" s="226"/>
      <x:c r="BW2373" s="226"/>
      <x:c r="BX2373" s="226"/>
      <x:c r="BY2373" s="226"/>
      <x:c r="BZ2373" s="226"/>
      <x:c r="CB2373" s="226"/>
    </x:row>
    <x:row r="2374" spans="1:80" x14ac:dyDescent="0.3">
      <x:c r="A2374" s="226"/>
      <x:c r="R2374" s="226"/>
      <x:c r="T2374" s="226"/>
      <x:c r="V2374" s="23"/>
      <x:c r="Y2374" s="222"/>
      <x:c r="AA2374" s="226"/>
      <x:c r="AB2374" s="222"/>
      <x:c r="AE2374" s="226"/>
      <x:c r="AF2374" s="226"/>
      <x:c r="AS2374" s="23"/>
      <x:c r="AV2374" s="23"/>
      <x:c r="BF2374" s="226"/>
      <x:c r="BL2374" s="226"/>
      <x:c r="BM2374" s="226"/>
      <x:c r="BP2374" s="226"/>
      <x:c r="BW2374" s="226"/>
      <x:c r="BX2374" s="226"/>
      <x:c r="BY2374" s="226"/>
      <x:c r="BZ2374" s="226"/>
      <x:c r="CB2374" s="226"/>
    </x:row>
    <x:row r="2375" spans="1:80" x14ac:dyDescent="0.3">
      <x:c r="A2375" s="226"/>
      <x:c r="R2375" s="226"/>
      <x:c r="T2375" s="226"/>
      <x:c r="V2375" s="23"/>
      <x:c r="Y2375" s="222"/>
      <x:c r="AA2375" s="226"/>
      <x:c r="AB2375" s="222"/>
      <x:c r="AE2375" s="226"/>
      <x:c r="AF2375" s="226"/>
      <x:c r="AS2375" s="23"/>
      <x:c r="AV2375" s="23"/>
      <x:c r="BF2375" s="226"/>
      <x:c r="BL2375" s="226"/>
      <x:c r="BM2375" s="226"/>
      <x:c r="BP2375" s="226"/>
      <x:c r="BW2375" s="226"/>
      <x:c r="BX2375" s="226"/>
      <x:c r="BY2375" s="226"/>
      <x:c r="BZ2375" s="226"/>
      <x:c r="CB2375" s="226"/>
    </x:row>
    <x:row r="2376" spans="1:80" x14ac:dyDescent="0.3">
      <x:c r="A2376" s="226"/>
      <x:c r="R2376" s="226"/>
      <x:c r="T2376" s="226"/>
      <x:c r="V2376" s="23"/>
      <x:c r="Y2376" s="222"/>
      <x:c r="AA2376" s="226"/>
      <x:c r="AB2376" s="222"/>
      <x:c r="AE2376" s="226"/>
      <x:c r="AF2376" s="226"/>
      <x:c r="AS2376" s="23"/>
      <x:c r="AV2376" s="23"/>
      <x:c r="BF2376" s="226"/>
      <x:c r="BL2376" s="226"/>
      <x:c r="BM2376" s="226"/>
      <x:c r="BP2376" s="226"/>
      <x:c r="BW2376" s="226"/>
      <x:c r="BX2376" s="226"/>
      <x:c r="BY2376" s="226"/>
      <x:c r="BZ2376" s="226"/>
      <x:c r="CB2376" s="226"/>
    </x:row>
    <x:row r="2377" spans="1:80" x14ac:dyDescent="0.3">
      <x:c r="A2377" s="226"/>
      <x:c r="R2377" s="226"/>
      <x:c r="T2377" s="226"/>
      <x:c r="V2377" s="23"/>
      <x:c r="Y2377" s="222"/>
      <x:c r="AA2377" s="226"/>
      <x:c r="AB2377" s="222"/>
      <x:c r="AE2377" s="226"/>
      <x:c r="AF2377" s="226"/>
      <x:c r="AS2377" s="23"/>
      <x:c r="AV2377" s="23"/>
      <x:c r="BF2377" s="226"/>
      <x:c r="BL2377" s="226"/>
      <x:c r="BM2377" s="226"/>
      <x:c r="BP2377" s="226"/>
      <x:c r="BW2377" s="226"/>
      <x:c r="BX2377" s="226"/>
      <x:c r="BY2377" s="226"/>
      <x:c r="BZ2377" s="226"/>
      <x:c r="CB2377" s="226"/>
    </x:row>
    <x:row r="2378" spans="1:80" x14ac:dyDescent="0.3">
      <x:c r="A2378" s="226"/>
      <x:c r="R2378" s="226"/>
      <x:c r="T2378" s="226"/>
      <x:c r="V2378" s="23"/>
      <x:c r="Y2378" s="222"/>
      <x:c r="AA2378" s="226"/>
      <x:c r="AB2378" s="222"/>
      <x:c r="AE2378" s="222"/>
      <x:c r="AF2378" s="222"/>
      <x:c r="AN2378" s="226"/>
      <x:c r="AO2378" s="226"/>
      <x:c r="AP2378" s="226"/>
      <x:c r="AS2378" s="23"/>
      <x:c r="AV2378" s="23"/>
      <x:c r="BF2378" s="226"/>
      <x:c r="BL2378" s="226"/>
      <x:c r="BM2378" s="226"/>
      <x:c r="BP2378" s="222"/>
      <x:c r="BW2378" s="226"/>
      <x:c r="BX2378" s="226"/>
      <x:c r="BY2378" s="226"/>
      <x:c r="BZ2378" s="226"/>
      <x:c r="CB2378" s="226"/>
    </x:row>
    <x:row r="2379" spans="1:80" x14ac:dyDescent="0.3">
      <x:c r="A2379" s="226"/>
      <x:c r="R2379" s="226"/>
      <x:c r="T2379" s="226"/>
      <x:c r="V2379" s="23"/>
      <x:c r="Y2379" s="222"/>
      <x:c r="AA2379" s="226"/>
      <x:c r="AB2379" s="222"/>
      <x:c r="AE2379" s="222"/>
      <x:c r="AF2379" s="222"/>
      <x:c r="AN2379" s="226"/>
      <x:c r="AO2379" s="226"/>
      <x:c r="AP2379" s="226"/>
      <x:c r="AS2379" s="23"/>
      <x:c r="AV2379" s="23"/>
      <x:c r="BF2379" s="226"/>
      <x:c r="BL2379" s="226"/>
      <x:c r="BM2379" s="226"/>
      <x:c r="BP2379" s="222"/>
      <x:c r="BW2379" s="226"/>
      <x:c r="BX2379" s="226"/>
      <x:c r="BY2379" s="226"/>
      <x:c r="BZ2379" s="226"/>
      <x:c r="CB2379" s="226"/>
    </x:row>
    <x:row r="2380" spans="1:80" x14ac:dyDescent="0.3">
      <x:c r="A2380" s="226"/>
      <x:c r="R2380" s="226"/>
      <x:c r="T2380" s="226"/>
      <x:c r="V2380" s="23"/>
      <x:c r="Y2380" s="222"/>
      <x:c r="AA2380" s="226"/>
      <x:c r="AB2380" s="222"/>
      <x:c r="AE2380" s="222"/>
      <x:c r="AF2380" s="222"/>
      <x:c r="AO2380" s="226"/>
      <x:c r="AP2380" s="226"/>
      <x:c r="AS2380" s="23"/>
      <x:c r="AV2380" s="23"/>
      <x:c r="BF2380" s="226"/>
      <x:c r="BL2380" s="226"/>
      <x:c r="BM2380" s="226"/>
      <x:c r="BP2380" s="222"/>
      <x:c r="BW2380" s="226"/>
      <x:c r="BX2380" s="226"/>
      <x:c r="BY2380" s="226"/>
      <x:c r="BZ2380" s="226"/>
      <x:c r="CB2380" s="226"/>
    </x:row>
    <x:row r="2381" spans="1:80" x14ac:dyDescent="0.3">
      <x:c r="A2381" s="226"/>
      <x:c r="R2381" s="226"/>
      <x:c r="T2381" s="226"/>
      <x:c r="V2381" s="23"/>
      <x:c r="Y2381" s="222"/>
      <x:c r="AA2381" s="226"/>
      <x:c r="AB2381" s="222"/>
      <x:c r="AE2381" s="222"/>
      <x:c r="AF2381" s="226"/>
      <x:c r="AN2381" s="226"/>
      <x:c r="AO2381" s="226"/>
      <x:c r="AP2381" s="226"/>
      <x:c r="AS2381" s="23"/>
      <x:c r="AV2381" s="23"/>
      <x:c r="BF2381" s="226"/>
      <x:c r="BL2381" s="226"/>
      <x:c r="BM2381" s="226"/>
      <x:c r="BP2381" s="226"/>
      <x:c r="BW2381" s="226"/>
      <x:c r="BX2381" s="226"/>
      <x:c r="BY2381" s="226"/>
      <x:c r="BZ2381" s="226"/>
      <x:c r="CB2381" s="226"/>
    </x:row>
    <x:row r="2382" spans="1:80" x14ac:dyDescent="0.3">
      <x:c r="A2382" s="226"/>
      <x:c r="R2382" s="226"/>
      <x:c r="T2382" s="226"/>
      <x:c r="V2382" s="23"/>
      <x:c r="Y2382" s="222"/>
      <x:c r="AA2382" s="226"/>
      <x:c r="AB2382" s="222"/>
      <x:c r="AE2382" s="226"/>
      <x:c r="AF2382" s="226"/>
      <x:c r="AO2382" s="226"/>
      <x:c r="AP2382" s="226"/>
      <x:c r="AS2382" s="23"/>
      <x:c r="AV2382" s="23"/>
      <x:c r="BF2382" s="226"/>
      <x:c r="BL2382" s="226"/>
      <x:c r="BM2382" s="226"/>
      <x:c r="BP2382" s="226"/>
      <x:c r="BW2382" s="226"/>
      <x:c r="BX2382" s="226"/>
      <x:c r="BY2382" s="226"/>
      <x:c r="BZ2382" s="226"/>
      <x:c r="CB2382" s="226"/>
    </x:row>
    <x:row r="2383" spans="1:80" x14ac:dyDescent="0.3">
      <x:c r="A2383" s="226"/>
      <x:c r="R2383" s="226"/>
      <x:c r="T2383" s="226"/>
      <x:c r="V2383" s="23"/>
      <x:c r="Y2383" s="222"/>
      <x:c r="AA2383" s="226"/>
      <x:c r="AB2383" s="222"/>
      <x:c r="AE2383" s="226"/>
      <x:c r="AF2383" s="226"/>
      <x:c r="AO2383" s="226"/>
      <x:c r="AP2383" s="226"/>
      <x:c r="AS2383" s="23"/>
      <x:c r="AV2383" s="23"/>
      <x:c r="BF2383" s="226"/>
      <x:c r="BL2383" s="226"/>
      <x:c r="BM2383" s="226"/>
      <x:c r="BP2383" s="226"/>
      <x:c r="BW2383" s="226"/>
      <x:c r="BX2383" s="226"/>
      <x:c r="BY2383" s="226"/>
      <x:c r="BZ2383" s="226"/>
      <x:c r="CB2383" s="226"/>
    </x:row>
    <x:row r="2384" spans="1:80" x14ac:dyDescent="0.3">
      <x:c r="A2384" s="226"/>
      <x:c r="R2384" s="226"/>
      <x:c r="T2384" s="226"/>
      <x:c r="V2384" s="23"/>
      <x:c r="Y2384" s="222"/>
      <x:c r="AA2384" s="226"/>
      <x:c r="AB2384" s="222"/>
      <x:c r="AE2384" s="222"/>
      <x:c r="AF2384" s="222"/>
      <x:c r="AN2384" s="226"/>
      <x:c r="AO2384" s="226"/>
      <x:c r="AP2384" s="226"/>
      <x:c r="AS2384" s="23"/>
      <x:c r="AV2384" s="23"/>
      <x:c r="BF2384" s="226"/>
      <x:c r="BL2384" s="226"/>
      <x:c r="BM2384" s="226"/>
      <x:c r="BP2384" s="222"/>
      <x:c r="BW2384" s="226"/>
      <x:c r="BX2384" s="226"/>
      <x:c r="BY2384" s="226"/>
      <x:c r="BZ2384" s="226"/>
      <x:c r="CB2384" s="226"/>
    </x:row>
    <x:row r="2385" spans="1:80" x14ac:dyDescent="0.3">
      <x:c r="A2385" s="226"/>
      <x:c r="R2385" s="226"/>
      <x:c r="T2385" s="226"/>
      <x:c r="V2385" s="23"/>
      <x:c r="Y2385" s="222"/>
      <x:c r="AA2385" s="226"/>
      <x:c r="AB2385" s="222"/>
      <x:c r="AE2385" s="222"/>
      <x:c r="AF2385" s="222"/>
      <x:c r="AN2385" s="226"/>
      <x:c r="AO2385" s="226"/>
      <x:c r="AP2385" s="226"/>
      <x:c r="AS2385" s="23"/>
      <x:c r="AV2385" s="23"/>
      <x:c r="BF2385" s="226"/>
      <x:c r="BL2385" s="226"/>
      <x:c r="BM2385" s="226"/>
      <x:c r="BP2385" s="222"/>
      <x:c r="BW2385" s="226"/>
      <x:c r="BX2385" s="226"/>
      <x:c r="BY2385" s="226"/>
      <x:c r="BZ2385" s="226"/>
      <x:c r="CB2385" s="226"/>
    </x:row>
    <x:row r="2386" spans="1:80" x14ac:dyDescent="0.3">
      <x:c r="A2386" s="226"/>
      <x:c r="R2386" s="226"/>
      <x:c r="T2386" s="226"/>
      <x:c r="V2386" s="23"/>
      <x:c r="Y2386" s="222"/>
      <x:c r="AA2386" s="226"/>
      <x:c r="AB2386" s="222"/>
      <x:c r="AE2386" s="222"/>
      <x:c r="AF2386" s="222"/>
      <x:c r="AN2386" s="226"/>
      <x:c r="AO2386" s="226"/>
      <x:c r="AP2386" s="226"/>
      <x:c r="AS2386" s="23"/>
      <x:c r="AV2386" s="23"/>
      <x:c r="BF2386" s="226"/>
      <x:c r="BL2386" s="226"/>
      <x:c r="BM2386" s="226"/>
      <x:c r="BP2386" s="222"/>
      <x:c r="BW2386" s="226"/>
      <x:c r="BX2386" s="226"/>
      <x:c r="BY2386" s="226"/>
      <x:c r="BZ2386" s="226"/>
      <x:c r="CB2386" s="226"/>
    </x:row>
    <x:row r="2387" spans="1:80" x14ac:dyDescent="0.3">
      <x:c r="A2387" s="226"/>
      <x:c r="R2387" s="226"/>
      <x:c r="T2387" s="226"/>
      <x:c r="V2387" s="23"/>
      <x:c r="Y2387" s="222"/>
      <x:c r="AA2387" s="226"/>
      <x:c r="AB2387" s="222"/>
      <x:c r="AE2387" s="222"/>
      <x:c r="AF2387" s="222"/>
      <x:c r="AJ2387" s="226"/>
      <x:c r="AO2387" s="226"/>
      <x:c r="AP2387" s="226"/>
      <x:c r="AS2387" s="23"/>
      <x:c r="AV2387" s="23"/>
      <x:c r="BF2387" s="226"/>
      <x:c r="BL2387" s="226"/>
      <x:c r="BM2387" s="226"/>
      <x:c r="BP2387" s="222"/>
      <x:c r="BW2387" s="226"/>
      <x:c r="BX2387" s="226"/>
      <x:c r="BY2387" s="226"/>
      <x:c r="BZ2387" s="226"/>
      <x:c r="CB2387" s="226"/>
    </x:row>
    <x:row r="2388" spans="1:80" x14ac:dyDescent="0.3">
      <x:c r="A2388" s="226"/>
      <x:c r="R2388" s="226"/>
      <x:c r="T2388" s="226"/>
      <x:c r="V2388" s="23"/>
      <x:c r="Y2388" s="222"/>
      <x:c r="AA2388" s="226"/>
      <x:c r="AB2388" s="222"/>
      <x:c r="AE2388" s="222"/>
      <x:c r="AF2388" s="222"/>
      <x:c r="AJ2388" s="226"/>
      <x:c r="AO2388" s="226"/>
      <x:c r="AP2388" s="226"/>
      <x:c r="AS2388" s="23"/>
      <x:c r="AV2388" s="23"/>
      <x:c r="BF2388" s="226"/>
      <x:c r="BL2388" s="226"/>
      <x:c r="BM2388" s="226"/>
      <x:c r="BP2388" s="222"/>
      <x:c r="BW2388" s="226"/>
      <x:c r="BX2388" s="226"/>
      <x:c r="BY2388" s="226"/>
      <x:c r="BZ2388" s="226"/>
      <x:c r="CB2388" s="226"/>
    </x:row>
    <x:row r="2389" spans="1:80" x14ac:dyDescent="0.3">
      <x:c r="A2389" s="226"/>
      <x:c r="R2389" s="226"/>
      <x:c r="T2389" s="226"/>
      <x:c r="V2389" s="23"/>
      <x:c r="Y2389" s="222"/>
      <x:c r="AA2389" s="226"/>
      <x:c r="AB2389" s="222"/>
      <x:c r="AE2389" s="222"/>
      <x:c r="AF2389" s="222"/>
      <x:c r="AN2389" s="226"/>
      <x:c r="AO2389" s="226"/>
      <x:c r="AS2389" s="23"/>
      <x:c r="AV2389" s="23"/>
      <x:c r="BF2389" s="226"/>
      <x:c r="BL2389" s="226"/>
      <x:c r="BM2389" s="226"/>
      <x:c r="BP2389" s="222"/>
      <x:c r="BW2389" s="226"/>
      <x:c r="BX2389" s="226"/>
      <x:c r="BY2389" s="226"/>
      <x:c r="BZ2389" s="226"/>
      <x:c r="CB2389" s="226"/>
    </x:row>
    <x:row r="2390" spans="1:80" x14ac:dyDescent="0.3">
      <x:c r="A2390" s="226"/>
      <x:c r="R2390" s="226"/>
      <x:c r="T2390" s="226"/>
      <x:c r="V2390" s="23"/>
      <x:c r="Y2390" s="222"/>
      <x:c r="AA2390" s="226"/>
      <x:c r="AB2390" s="222"/>
      <x:c r="AE2390" s="222"/>
      <x:c r="AF2390" s="226"/>
      <x:c r="AN2390" s="226"/>
      <x:c r="AO2390" s="226"/>
      <x:c r="AS2390" s="23"/>
      <x:c r="AV2390" s="23"/>
      <x:c r="BF2390" s="226"/>
      <x:c r="BL2390" s="226"/>
      <x:c r="BM2390" s="226"/>
      <x:c r="BP2390" s="226"/>
      <x:c r="BW2390" s="226"/>
      <x:c r="BX2390" s="226"/>
      <x:c r="BY2390" s="226"/>
      <x:c r="BZ2390" s="226"/>
      <x:c r="CB2390" s="226"/>
    </x:row>
    <x:row r="2391" spans="1:80" x14ac:dyDescent="0.3">
      <x:c r="A2391" s="226"/>
      <x:c r="R2391" s="226"/>
      <x:c r="T2391" s="226"/>
      <x:c r="V2391" s="23"/>
      <x:c r="Y2391" s="222"/>
      <x:c r="AA2391" s="226"/>
      <x:c r="AB2391" s="222"/>
      <x:c r="AE2391" s="222"/>
      <x:c r="AF2391" s="222"/>
      <x:c r="AN2391" s="226"/>
      <x:c r="AO2391" s="226"/>
      <x:c r="AP2391" s="226"/>
      <x:c r="AS2391" s="23"/>
      <x:c r="AV2391" s="23"/>
      <x:c r="BF2391" s="226"/>
      <x:c r="BL2391" s="226"/>
      <x:c r="BM2391" s="226"/>
      <x:c r="BP2391" s="222"/>
      <x:c r="BW2391" s="226"/>
      <x:c r="BX2391" s="226"/>
      <x:c r="BY2391" s="226"/>
      <x:c r="BZ2391" s="226"/>
      <x:c r="CB2391" s="226"/>
    </x:row>
    <x:row r="2392" spans="1:80" x14ac:dyDescent="0.3">
      <x:c r="A2392" s="226"/>
      <x:c r="R2392" s="226"/>
      <x:c r="T2392" s="226"/>
      <x:c r="V2392" s="23"/>
      <x:c r="Y2392" s="222"/>
      <x:c r="AA2392" s="226"/>
      <x:c r="AB2392" s="222"/>
      <x:c r="AE2392" s="222"/>
      <x:c r="AF2392" s="226"/>
      <x:c r="AN2392" s="226"/>
      <x:c r="AO2392" s="226"/>
      <x:c r="AP2392" s="226"/>
      <x:c r="AS2392" s="23"/>
      <x:c r="AV2392" s="23"/>
      <x:c r="BF2392" s="226"/>
      <x:c r="BL2392" s="226"/>
      <x:c r="BM2392" s="226"/>
      <x:c r="BP2392" s="226"/>
      <x:c r="BW2392" s="226"/>
      <x:c r="BX2392" s="226"/>
      <x:c r="BY2392" s="226"/>
      <x:c r="BZ2392" s="226"/>
      <x:c r="CB2392" s="226"/>
    </x:row>
    <x:row r="2393" spans="1:80" x14ac:dyDescent="0.3">
      <x:c r="A2393" s="226"/>
      <x:c r="R2393" s="226"/>
      <x:c r="T2393" s="226"/>
      <x:c r="V2393" s="23"/>
      <x:c r="Y2393" s="222"/>
      <x:c r="AA2393" s="226"/>
      <x:c r="AB2393" s="222"/>
      <x:c r="AE2393" s="226"/>
      <x:c r="AF2393" s="226"/>
      <x:c r="AO2393" s="226"/>
      <x:c r="AS2393" s="23"/>
      <x:c r="AV2393" s="23"/>
      <x:c r="BF2393" s="226"/>
      <x:c r="BL2393" s="226"/>
      <x:c r="BM2393" s="226"/>
      <x:c r="BP2393" s="226"/>
      <x:c r="BW2393" s="226"/>
      <x:c r="BX2393" s="226"/>
      <x:c r="BY2393" s="226"/>
      <x:c r="BZ2393" s="226"/>
      <x:c r="CB2393" s="226"/>
    </x:row>
    <x:row r="2394" spans="1:80" x14ac:dyDescent="0.3">
      <x:c r="A2394" s="226"/>
      <x:c r="R2394" s="226"/>
      <x:c r="T2394" s="226"/>
      <x:c r="V2394" s="23"/>
      <x:c r="Y2394" s="222"/>
      <x:c r="AA2394" s="226"/>
      <x:c r="AB2394" s="222"/>
      <x:c r="AE2394" s="226"/>
      <x:c r="AF2394" s="226"/>
      <x:c r="AO2394" s="226"/>
      <x:c r="AS2394" s="23"/>
      <x:c r="AV2394" s="23"/>
      <x:c r="BF2394" s="226"/>
      <x:c r="BL2394" s="226"/>
      <x:c r="BM2394" s="226"/>
      <x:c r="BP2394" s="226"/>
      <x:c r="BW2394" s="226"/>
      <x:c r="BX2394" s="226"/>
      <x:c r="BY2394" s="226"/>
      <x:c r="BZ2394" s="226"/>
      <x:c r="CB2394" s="226"/>
    </x:row>
    <x:row r="2395" spans="1:80" x14ac:dyDescent="0.3">
      <x:c r="A2395" s="226"/>
      <x:c r="R2395" s="226"/>
      <x:c r="T2395" s="226"/>
      <x:c r="V2395" s="23"/>
      <x:c r="Y2395" s="222"/>
      <x:c r="AA2395" s="226"/>
      <x:c r="AB2395" s="222"/>
      <x:c r="AE2395" s="222"/>
      <x:c r="AF2395" s="222"/>
      <x:c r="AN2395" s="226"/>
      <x:c r="AO2395" s="226"/>
      <x:c r="AS2395" s="23"/>
      <x:c r="AV2395" s="23"/>
      <x:c r="BF2395" s="226"/>
      <x:c r="BL2395" s="226"/>
      <x:c r="BM2395" s="226"/>
      <x:c r="BP2395" s="222"/>
      <x:c r="BW2395" s="226"/>
      <x:c r="BX2395" s="226"/>
      <x:c r="BY2395" s="226"/>
      <x:c r="BZ2395" s="226"/>
      <x:c r="CB2395" s="226"/>
    </x:row>
    <x:row r="2396" spans="1:80" x14ac:dyDescent="0.3">
      <x:c r="A2396" s="226"/>
      <x:c r="R2396" s="226"/>
      <x:c r="T2396" s="226"/>
      <x:c r="V2396" s="23"/>
      <x:c r="Y2396" s="222"/>
      <x:c r="AA2396" s="226"/>
      <x:c r="AB2396" s="222"/>
      <x:c r="AE2396" s="222"/>
      <x:c r="AF2396" s="222"/>
      <x:c r="AN2396" s="226"/>
      <x:c r="AO2396" s="226"/>
      <x:c r="AS2396" s="23"/>
      <x:c r="AV2396" s="23"/>
      <x:c r="BF2396" s="226"/>
      <x:c r="BL2396" s="226"/>
      <x:c r="BM2396" s="226"/>
      <x:c r="BP2396" s="222"/>
      <x:c r="BW2396" s="226"/>
      <x:c r="BX2396" s="226"/>
      <x:c r="BY2396" s="226"/>
      <x:c r="BZ2396" s="226"/>
      <x:c r="CB2396" s="226"/>
    </x:row>
    <x:row r="2397" spans="1:80" x14ac:dyDescent="0.3">
      <x:c r="A2397" s="226"/>
      <x:c r="R2397" s="226"/>
      <x:c r="T2397" s="226"/>
      <x:c r="V2397" s="23"/>
      <x:c r="Y2397" s="222"/>
      <x:c r="AA2397" s="226"/>
      <x:c r="AB2397" s="222"/>
      <x:c r="AE2397" s="226"/>
      <x:c r="AF2397" s="226"/>
      <x:c r="AN2397" s="226"/>
      <x:c r="AO2397" s="226"/>
      <x:c r="AS2397" s="23"/>
      <x:c r="AV2397" s="23"/>
      <x:c r="BF2397" s="226"/>
      <x:c r="BL2397" s="226"/>
      <x:c r="BM2397" s="226"/>
      <x:c r="BP2397" s="226"/>
      <x:c r="BW2397" s="226"/>
      <x:c r="BX2397" s="226"/>
      <x:c r="BY2397" s="226"/>
      <x:c r="BZ2397" s="226"/>
      <x:c r="CB2397" s="226"/>
    </x:row>
    <x:row r="2398" spans="1:80" x14ac:dyDescent="0.3">
      <x:c r="A2398" s="226"/>
      <x:c r="R2398" s="226"/>
      <x:c r="T2398" s="226"/>
      <x:c r="V2398" s="23"/>
      <x:c r="Y2398" s="222"/>
      <x:c r="AA2398" s="226"/>
      <x:c r="AB2398" s="222"/>
      <x:c r="AE2398" s="226"/>
      <x:c r="AF2398" s="226"/>
      <x:c r="AN2398" s="226"/>
      <x:c r="AO2398" s="226"/>
      <x:c r="AS2398" s="23"/>
      <x:c r="AV2398" s="23"/>
      <x:c r="BF2398" s="226"/>
      <x:c r="BL2398" s="226"/>
      <x:c r="BM2398" s="226"/>
      <x:c r="BP2398" s="226"/>
      <x:c r="BW2398" s="226"/>
      <x:c r="BX2398" s="226"/>
      <x:c r="BY2398" s="226"/>
      <x:c r="BZ2398" s="226"/>
      <x:c r="CB2398" s="226"/>
    </x:row>
    <x:row r="2399" spans="1:80" x14ac:dyDescent="0.3">
      <x:c r="A2399" s="226"/>
      <x:c r="R2399" s="226"/>
      <x:c r="T2399" s="226"/>
      <x:c r="V2399" s="23"/>
      <x:c r="Y2399" s="222"/>
      <x:c r="AA2399" s="226"/>
      <x:c r="AB2399" s="222"/>
      <x:c r="AE2399" s="222"/>
      <x:c r="AF2399" s="222"/>
      <x:c r="AO2399" s="226"/>
      <x:c r="AS2399" s="23"/>
      <x:c r="AV2399" s="23"/>
      <x:c r="BF2399" s="226"/>
      <x:c r="BL2399" s="226"/>
      <x:c r="BM2399" s="226"/>
      <x:c r="BP2399" s="222"/>
      <x:c r="BW2399" s="226"/>
      <x:c r="BX2399" s="226"/>
      <x:c r="BY2399" s="226"/>
      <x:c r="BZ2399" s="226"/>
      <x:c r="CB2399" s="226"/>
    </x:row>
    <x:row r="2400" spans="1:80" x14ac:dyDescent="0.3">
      <x:c r="A2400" s="226"/>
      <x:c r="R2400" s="226"/>
      <x:c r="T2400" s="226"/>
      <x:c r="V2400" s="23"/>
      <x:c r="Y2400" s="222"/>
      <x:c r="AA2400" s="226"/>
      <x:c r="AB2400" s="222"/>
      <x:c r="AE2400" s="222"/>
      <x:c r="AF2400" s="222"/>
      <x:c r="AO2400" s="226"/>
      <x:c r="AS2400" s="23"/>
      <x:c r="AV2400" s="23"/>
      <x:c r="BF2400" s="226"/>
      <x:c r="BL2400" s="226"/>
      <x:c r="BM2400" s="226"/>
      <x:c r="BP2400" s="222"/>
      <x:c r="BW2400" s="226"/>
      <x:c r="BX2400" s="226"/>
      <x:c r="BY2400" s="226"/>
      <x:c r="BZ2400" s="226"/>
      <x:c r="CB2400" s="226"/>
    </x:row>
    <x:row r="2401" spans="1:80" x14ac:dyDescent="0.3">
      <x:c r="A2401" s="226"/>
      <x:c r="R2401" s="226"/>
      <x:c r="T2401" s="226"/>
      <x:c r="V2401" s="23"/>
      <x:c r="Y2401" s="222"/>
      <x:c r="AA2401" s="226"/>
      <x:c r="AB2401" s="222"/>
      <x:c r="AE2401" s="222"/>
      <x:c r="AF2401" s="222"/>
      <x:c r="AO2401" s="226"/>
      <x:c r="AS2401" s="23"/>
      <x:c r="AV2401" s="23"/>
      <x:c r="BF2401" s="226"/>
      <x:c r="BL2401" s="226"/>
      <x:c r="BM2401" s="226"/>
      <x:c r="BP2401" s="222"/>
      <x:c r="BW2401" s="226"/>
      <x:c r="BX2401" s="226"/>
      <x:c r="BY2401" s="226"/>
      <x:c r="BZ2401" s="226"/>
      <x:c r="CB2401" s="226"/>
    </x:row>
    <x:row r="2402" spans="1:80" x14ac:dyDescent="0.3">
      <x:c r="A2402" s="226"/>
      <x:c r="R2402" s="226"/>
      <x:c r="T2402" s="226"/>
      <x:c r="V2402" s="23"/>
      <x:c r="Y2402" s="222"/>
      <x:c r="AA2402" s="226"/>
      <x:c r="AB2402" s="222"/>
      <x:c r="AE2402" s="222"/>
      <x:c r="AF2402" s="222"/>
      <x:c r="AN2402" s="226"/>
      <x:c r="AO2402" s="226"/>
      <x:c r="AS2402" s="23"/>
      <x:c r="AV2402" s="23"/>
      <x:c r="BF2402" s="226"/>
      <x:c r="BL2402" s="226"/>
      <x:c r="BM2402" s="226"/>
      <x:c r="BP2402" s="222"/>
      <x:c r="BW2402" s="226"/>
      <x:c r="BX2402" s="226"/>
      <x:c r="BY2402" s="226"/>
      <x:c r="BZ2402" s="226"/>
      <x:c r="CB2402" s="226"/>
    </x:row>
    <x:row r="2403" spans="1:80" x14ac:dyDescent="0.3">
      <x:c r="A2403" s="226"/>
      <x:c r="R2403" s="226"/>
      <x:c r="T2403" s="226"/>
      <x:c r="V2403" s="23"/>
      <x:c r="Y2403" s="222"/>
      <x:c r="AA2403" s="226"/>
      <x:c r="AB2403" s="222"/>
      <x:c r="AE2403" s="222"/>
      <x:c r="AF2403" s="226"/>
      <x:c r="AN2403" s="226"/>
      <x:c r="AO2403" s="226"/>
      <x:c r="AS2403" s="23"/>
      <x:c r="AV2403" s="23"/>
      <x:c r="BF2403" s="226"/>
      <x:c r="BL2403" s="226"/>
      <x:c r="BM2403" s="226"/>
      <x:c r="BP2403" s="222"/>
      <x:c r="BW2403" s="226"/>
      <x:c r="BX2403" s="226"/>
      <x:c r="BY2403" s="226"/>
      <x:c r="BZ2403" s="226"/>
      <x:c r="CB2403" s="226"/>
    </x:row>
    <x:row r="2404" spans="1:80" x14ac:dyDescent="0.3">
      <x:c r="A2404" s="226"/>
      <x:c r="R2404" s="226"/>
      <x:c r="T2404" s="226"/>
      <x:c r="V2404" s="23"/>
      <x:c r="Y2404" s="222"/>
      <x:c r="AA2404" s="226"/>
      <x:c r="AB2404" s="222"/>
      <x:c r="AE2404" s="222"/>
      <x:c r="AF2404" s="222"/>
      <x:c r="AO2404" s="226"/>
      <x:c r="AS2404" s="23"/>
      <x:c r="AV2404" s="23"/>
      <x:c r="BF2404" s="226"/>
      <x:c r="BL2404" s="226"/>
      <x:c r="BM2404" s="226"/>
      <x:c r="BP2404" s="222"/>
      <x:c r="BW2404" s="226"/>
      <x:c r="BX2404" s="226"/>
      <x:c r="BY2404" s="226"/>
      <x:c r="BZ2404" s="226"/>
      <x:c r="CB2404" s="226"/>
    </x:row>
    <x:row r="2405" spans="1:80" x14ac:dyDescent="0.3">
      <x:c r="A2405" s="226"/>
      <x:c r="R2405" s="226"/>
      <x:c r="T2405" s="226"/>
      <x:c r="V2405" s="23"/>
      <x:c r="Y2405" s="222"/>
      <x:c r="AA2405" s="226"/>
      <x:c r="AB2405" s="222"/>
      <x:c r="AE2405" s="222"/>
      <x:c r="AF2405" s="222"/>
      <x:c r="AO2405" s="226"/>
      <x:c r="AS2405" s="23"/>
      <x:c r="AV2405" s="23"/>
      <x:c r="BF2405" s="226"/>
      <x:c r="BL2405" s="226"/>
      <x:c r="BM2405" s="226"/>
      <x:c r="BP2405" s="222"/>
      <x:c r="BW2405" s="226"/>
      <x:c r="BX2405" s="226"/>
      <x:c r="BY2405" s="226"/>
      <x:c r="BZ2405" s="226"/>
      <x:c r="CB2405" s="226"/>
    </x:row>
    <x:row r="2406" spans="1:80" x14ac:dyDescent="0.3">
      <x:c r="A2406" s="226"/>
      <x:c r="R2406" s="226"/>
      <x:c r="T2406" s="226"/>
      <x:c r="V2406" s="23"/>
      <x:c r="Y2406" s="222"/>
      <x:c r="AA2406" s="226"/>
      <x:c r="AB2406" s="222"/>
      <x:c r="AE2406" s="222"/>
      <x:c r="AF2406" s="222"/>
      <x:c r="AO2406" s="226"/>
      <x:c r="AS2406" s="23"/>
      <x:c r="AV2406" s="23"/>
      <x:c r="BF2406" s="226"/>
      <x:c r="BL2406" s="226"/>
      <x:c r="BM2406" s="226"/>
      <x:c r="BP2406" s="222"/>
      <x:c r="BW2406" s="226"/>
      <x:c r="BX2406" s="226"/>
      <x:c r="BY2406" s="226"/>
      <x:c r="BZ2406" s="226"/>
      <x:c r="CB2406" s="226"/>
    </x:row>
    <x:row r="2407" spans="1:80" x14ac:dyDescent="0.3">
      <x:c r="A2407" s="226"/>
      <x:c r="R2407" s="226"/>
      <x:c r="T2407" s="226"/>
      <x:c r="V2407" s="23"/>
      <x:c r="Y2407" s="222"/>
      <x:c r="AA2407" s="226"/>
      <x:c r="AB2407" s="222"/>
      <x:c r="AE2407" s="222"/>
      <x:c r="AF2407" s="222"/>
      <x:c r="AO2407" s="226"/>
      <x:c r="AP2407" s="226"/>
      <x:c r="AS2407" s="23"/>
      <x:c r="AV2407" s="23"/>
      <x:c r="BF2407" s="226"/>
      <x:c r="BL2407" s="226"/>
      <x:c r="BM2407" s="226"/>
      <x:c r="BP2407" s="222"/>
      <x:c r="BW2407" s="226"/>
      <x:c r="BX2407" s="226"/>
      <x:c r="BY2407" s="226"/>
      <x:c r="BZ2407" s="226"/>
      <x:c r="CB2407" s="226"/>
    </x:row>
    <x:row r="2408" spans="1:80" x14ac:dyDescent="0.3">
      <x:c r="A2408" s="226"/>
      <x:c r="R2408" s="226"/>
      <x:c r="T2408" s="226"/>
      <x:c r="V2408" s="23"/>
      <x:c r="Y2408" s="222"/>
      <x:c r="AA2408" s="226"/>
      <x:c r="AB2408" s="222"/>
      <x:c r="AE2408" s="222"/>
      <x:c r="AF2408" s="222"/>
      <x:c r="AO2408" s="226"/>
      <x:c r="AP2408" s="226"/>
      <x:c r="AS2408" s="23"/>
      <x:c r="AV2408" s="23"/>
      <x:c r="BF2408" s="226"/>
      <x:c r="BL2408" s="226"/>
      <x:c r="BM2408" s="226"/>
      <x:c r="BP2408" s="222"/>
      <x:c r="BW2408" s="226"/>
      <x:c r="BX2408" s="226"/>
      <x:c r="BY2408" s="226"/>
      <x:c r="BZ2408" s="226"/>
      <x:c r="CB2408" s="226"/>
    </x:row>
    <x:row r="2409" spans="1:80" x14ac:dyDescent="0.3">
      <x:c r="A2409" s="226"/>
      <x:c r="R2409" s="226"/>
      <x:c r="T2409" s="226"/>
      <x:c r="V2409" s="23"/>
      <x:c r="Y2409" s="222"/>
      <x:c r="AA2409" s="226"/>
      <x:c r="AB2409" s="222"/>
      <x:c r="AE2409" s="222"/>
      <x:c r="AF2409" s="226"/>
      <x:c r="AS2409" s="23"/>
      <x:c r="AV2409" s="23"/>
      <x:c r="BF2409" s="226"/>
      <x:c r="BL2409" s="226"/>
      <x:c r="BM2409" s="226"/>
      <x:c r="BP2409" s="226"/>
      <x:c r="BW2409" s="226"/>
      <x:c r="BX2409" s="226"/>
      <x:c r="BY2409" s="226"/>
      <x:c r="BZ2409" s="226"/>
      <x:c r="CB2409" s="226"/>
    </x:row>
    <x:row r="2410" spans="1:80" x14ac:dyDescent="0.3">
      <x:c r="A2410" s="226"/>
      <x:c r="R2410" s="226"/>
      <x:c r="T2410" s="226"/>
      <x:c r="V2410" s="23"/>
      <x:c r="Y2410" s="222"/>
      <x:c r="AA2410" s="226"/>
      <x:c r="AB2410" s="222"/>
      <x:c r="AE2410" s="222"/>
      <x:c r="AF2410" s="222"/>
      <x:c r="AS2410" s="23"/>
      <x:c r="AV2410" s="23"/>
      <x:c r="BF2410" s="226"/>
      <x:c r="BL2410" s="226"/>
      <x:c r="BM2410" s="226"/>
      <x:c r="BP2410" s="222"/>
      <x:c r="BW2410" s="226"/>
      <x:c r="BX2410" s="226"/>
      <x:c r="BY2410" s="226"/>
      <x:c r="BZ2410" s="226"/>
      <x:c r="CB2410" s="226"/>
    </x:row>
    <x:row r="2411" spans="1:80" x14ac:dyDescent="0.3">
      <x:c r="A2411" s="226"/>
      <x:c r="R2411" s="226"/>
      <x:c r="T2411" s="226"/>
      <x:c r="V2411" s="23"/>
      <x:c r="Y2411" s="222"/>
      <x:c r="AA2411" s="226"/>
      <x:c r="AB2411" s="222"/>
      <x:c r="AE2411" s="222"/>
      <x:c r="AF2411" s="226"/>
      <x:c r="AS2411" s="23"/>
      <x:c r="AV2411" s="23"/>
      <x:c r="BF2411" s="226"/>
      <x:c r="BL2411" s="226"/>
      <x:c r="BM2411" s="226"/>
      <x:c r="BP2411" s="222"/>
      <x:c r="BW2411" s="226"/>
      <x:c r="BX2411" s="226"/>
      <x:c r="BY2411" s="226"/>
      <x:c r="BZ2411" s="226"/>
      <x:c r="CB2411" s="226"/>
    </x:row>
    <x:row r="2412" spans="1:80" x14ac:dyDescent="0.3">
      <x:c r="A2412" s="226"/>
      <x:c r="R2412" s="226"/>
      <x:c r="T2412" s="226"/>
      <x:c r="V2412" s="23"/>
      <x:c r="Y2412" s="222"/>
      <x:c r="AA2412" s="226"/>
      <x:c r="AB2412" s="222"/>
      <x:c r="AE2412" s="222"/>
      <x:c r="AF2412" s="222"/>
      <x:c r="AS2412" s="23"/>
      <x:c r="AV2412" s="23"/>
      <x:c r="BF2412" s="226"/>
      <x:c r="BL2412" s="226"/>
      <x:c r="BM2412" s="226"/>
      <x:c r="BP2412" s="222"/>
      <x:c r="BW2412" s="226"/>
      <x:c r="BX2412" s="226"/>
      <x:c r="BY2412" s="226"/>
      <x:c r="BZ2412" s="226"/>
      <x:c r="CB2412" s="226"/>
    </x:row>
    <x:row r="2413" spans="1:80" x14ac:dyDescent="0.3">
      <x:c r="A2413" s="226"/>
      <x:c r="R2413" s="226"/>
      <x:c r="T2413" s="226"/>
      <x:c r="V2413" s="23"/>
      <x:c r="Y2413" s="222"/>
      <x:c r="AA2413" s="226"/>
      <x:c r="AB2413" s="222"/>
      <x:c r="AE2413" s="226"/>
      <x:c r="AF2413" s="226"/>
      <x:c r="AS2413" s="23"/>
      <x:c r="AV2413" s="23"/>
      <x:c r="BF2413" s="226"/>
      <x:c r="BL2413" s="226"/>
      <x:c r="BM2413" s="226"/>
      <x:c r="BP2413" s="226"/>
      <x:c r="BW2413" s="226"/>
      <x:c r="BX2413" s="226"/>
      <x:c r="BY2413" s="226"/>
      <x:c r="BZ2413" s="226"/>
      <x:c r="CB2413" s="226"/>
    </x:row>
    <x:row r="2414" spans="1:80" x14ac:dyDescent="0.3">
      <x:c r="A2414" s="226"/>
      <x:c r="R2414" s="226"/>
      <x:c r="T2414" s="226"/>
      <x:c r="V2414" s="23"/>
      <x:c r="Y2414" s="222"/>
      <x:c r="AA2414" s="226"/>
      <x:c r="AB2414" s="222"/>
      <x:c r="AE2414" s="222"/>
      <x:c r="AF2414" s="226"/>
      <x:c r="AS2414" s="23"/>
      <x:c r="AV2414" s="23"/>
      <x:c r="BF2414" s="226"/>
      <x:c r="BL2414" s="226"/>
      <x:c r="BM2414" s="226"/>
      <x:c r="BP2414" s="222"/>
      <x:c r="BW2414" s="226"/>
      <x:c r="BX2414" s="226"/>
      <x:c r="BY2414" s="226"/>
      <x:c r="BZ2414" s="226"/>
      <x:c r="CB2414" s="226"/>
    </x:row>
    <x:row r="2415" spans="1:80" x14ac:dyDescent="0.3">
      <x:c r="A2415" s="226"/>
      <x:c r="R2415" s="226"/>
      <x:c r="T2415" s="226"/>
      <x:c r="V2415" s="23"/>
      <x:c r="Y2415" s="222"/>
      <x:c r="AA2415" s="226"/>
      <x:c r="AB2415" s="222"/>
      <x:c r="AE2415" s="222"/>
      <x:c r="AF2415" s="222"/>
      <x:c r="AS2415" s="23"/>
      <x:c r="AV2415" s="23"/>
      <x:c r="BF2415" s="226"/>
      <x:c r="BL2415" s="226"/>
      <x:c r="BM2415" s="226"/>
      <x:c r="BP2415" s="222"/>
      <x:c r="BW2415" s="226"/>
      <x:c r="BX2415" s="226"/>
      <x:c r="BY2415" s="226"/>
      <x:c r="BZ2415" s="226"/>
      <x:c r="CB2415" s="226"/>
    </x:row>
    <x:row r="2416" spans="1:80" x14ac:dyDescent="0.3">
      <x:c r="A2416" s="226"/>
      <x:c r="R2416" s="226"/>
      <x:c r="T2416" s="226"/>
      <x:c r="V2416" s="23"/>
      <x:c r="Y2416" s="222"/>
      <x:c r="AA2416" s="226"/>
      <x:c r="AB2416" s="222"/>
      <x:c r="AE2416" s="222"/>
      <x:c r="AF2416" s="226"/>
      <x:c r="AS2416" s="23"/>
      <x:c r="AV2416" s="23"/>
      <x:c r="BF2416" s="226"/>
      <x:c r="BL2416" s="226"/>
      <x:c r="BM2416" s="226"/>
      <x:c r="BP2416" s="226"/>
      <x:c r="BW2416" s="226"/>
      <x:c r="BX2416" s="226"/>
      <x:c r="BY2416" s="226"/>
      <x:c r="BZ2416" s="226"/>
      <x:c r="CB2416" s="226"/>
    </x:row>
    <x:row r="2417" spans="1:80" x14ac:dyDescent="0.3">
      <x:c r="A2417" s="226"/>
      <x:c r="R2417" s="226"/>
      <x:c r="T2417" s="226"/>
      <x:c r="V2417" s="23"/>
      <x:c r="Y2417" s="222"/>
      <x:c r="AA2417" s="226"/>
      <x:c r="AB2417" s="222"/>
      <x:c r="AE2417" s="222"/>
      <x:c r="AF2417" s="222"/>
      <x:c r="AS2417" s="23"/>
      <x:c r="AV2417" s="23"/>
      <x:c r="BF2417" s="226"/>
      <x:c r="BL2417" s="226"/>
      <x:c r="BM2417" s="226"/>
      <x:c r="BP2417" s="222"/>
      <x:c r="BW2417" s="226"/>
      <x:c r="BX2417" s="226"/>
      <x:c r="BY2417" s="226"/>
      <x:c r="BZ2417" s="226"/>
      <x:c r="CB2417" s="226"/>
    </x:row>
    <x:row r="2418" spans="1:80" x14ac:dyDescent="0.3">
      <x:c r="A2418" s="226"/>
      <x:c r="R2418" s="226"/>
      <x:c r="T2418" s="226"/>
      <x:c r="V2418" s="23"/>
      <x:c r="Y2418" s="222"/>
      <x:c r="AA2418" s="226"/>
      <x:c r="AB2418" s="222"/>
      <x:c r="AE2418" s="222"/>
      <x:c r="AF2418" s="222"/>
      <x:c r="AS2418" s="23"/>
      <x:c r="AV2418" s="23"/>
      <x:c r="BF2418" s="226"/>
      <x:c r="BL2418" s="226"/>
      <x:c r="BM2418" s="226"/>
      <x:c r="BP2418" s="222"/>
      <x:c r="BW2418" s="226"/>
      <x:c r="BX2418" s="226"/>
      <x:c r="BY2418" s="226"/>
      <x:c r="BZ2418" s="226"/>
      <x:c r="CB2418" s="226"/>
    </x:row>
    <x:row r="2419" spans="1:80" x14ac:dyDescent="0.3">
      <x:c r="A2419" s="226"/>
      <x:c r="R2419" s="226"/>
      <x:c r="T2419" s="226"/>
      <x:c r="V2419" s="23"/>
      <x:c r="Y2419" s="222"/>
      <x:c r="AA2419" s="226"/>
      <x:c r="AB2419" s="222"/>
      <x:c r="AE2419" s="222"/>
      <x:c r="AF2419" s="222"/>
      <x:c r="AS2419" s="23"/>
      <x:c r="AV2419" s="23"/>
      <x:c r="BF2419" s="226"/>
      <x:c r="BL2419" s="226"/>
      <x:c r="BM2419" s="226"/>
      <x:c r="BP2419" s="222"/>
      <x:c r="BW2419" s="226"/>
      <x:c r="BX2419" s="226"/>
      <x:c r="BY2419" s="226"/>
      <x:c r="BZ2419" s="226"/>
      <x:c r="CB2419" s="226"/>
    </x:row>
    <x:row r="2420" spans="1:80" x14ac:dyDescent="0.3">
      <x:c r="A2420" s="226"/>
      <x:c r="R2420" s="226"/>
      <x:c r="T2420" s="226"/>
      <x:c r="V2420" s="23"/>
      <x:c r="Y2420" s="222"/>
      <x:c r="AA2420" s="226"/>
      <x:c r="AB2420" s="222"/>
      <x:c r="AE2420" s="222"/>
      <x:c r="AF2420" s="222"/>
      <x:c r="AS2420" s="23"/>
      <x:c r="AV2420" s="23"/>
      <x:c r="BF2420" s="226"/>
      <x:c r="BL2420" s="226"/>
      <x:c r="BM2420" s="226"/>
      <x:c r="BP2420" s="222"/>
      <x:c r="BW2420" s="226"/>
      <x:c r="BX2420" s="226"/>
      <x:c r="BY2420" s="226"/>
      <x:c r="BZ2420" s="226"/>
      <x:c r="CB2420" s="226"/>
    </x:row>
    <x:row r="2421" spans="1:80" x14ac:dyDescent="0.3">
      <x:c r="A2421" s="226"/>
      <x:c r="R2421" s="226"/>
      <x:c r="T2421" s="226"/>
      <x:c r="V2421" s="23"/>
      <x:c r="Y2421" s="222"/>
      <x:c r="AA2421" s="226"/>
      <x:c r="AB2421" s="222"/>
      <x:c r="AE2421" s="222"/>
      <x:c r="AF2421" s="222"/>
      <x:c r="AS2421" s="23"/>
      <x:c r="AV2421" s="23"/>
      <x:c r="BF2421" s="226"/>
      <x:c r="BL2421" s="226"/>
      <x:c r="BM2421" s="226"/>
      <x:c r="BP2421" s="222"/>
      <x:c r="BW2421" s="226"/>
      <x:c r="BX2421" s="226"/>
      <x:c r="BY2421" s="226"/>
      <x:c r="BZ2421" s="226"/>
      <x:c r="CB2421" s="226"/>
    </x:row>
    <x:row r="2422" spans="1:80" x14ac:dyDescent="0.3">
      <x:c r="A2422" s="226"/>
      <x:c r="R2422" s="226"/>
      <x:c r="T2422" s="226"/>
      <x:c r="V2422" s="23"/>
      <x:c r="Y2422" s="222"/>
      <x:c r="AA2422" s="226"/>
      <x:c r="AB2422" s="222"/>
      <x:c r="AE2422" s="222"/>
      <x:c r="AF2422" s="222"/>
      <x:c r="AS2422" s="23"/>
      <x:c r="AV2422" s="23"/>
      <x:c r="BF2422" s="226"/>
      <x:c r="BL2422" s="226"/>
      <x:c r="BM2422" s="226"/>
      <x:c r="BP2422" s="222"/>
      <x:c r="BW2422" s="226"/>
      <x:c r="BX2422" s="226"/>
      <x:c r="BY2422" s="226"/>
      <x:c r="BZ2422" s="226"/>
      <x:c r="CB2422" s="226"/>
    </x:row>
    <x:row r="2423" spans="1:80" x14ac:dyDescent="0.3">
      <x:c r="A2423" s="226"/>
      <x:c r="R2423" s="226"/>
      <x:c r="T2423" s="226"/>
      <x:c r="V2423" s="23"/>
      <x:c r="Y2423" s="222"/>
      <x:c r="AA2423" s="226"/>
      <x:c r="AB2423" s="222"/>
      <x:c r="AE2423" s="222"/>
      <x:c r="AF2423" s="222"/>
      <x:c r="AS2423" s="23"/>
      <x:c r="AV2423" s="23"/>
      <x:c r="BF2423" s="226"/>
      <x:c r="BL2423" s="226"/>
      <x:c r="BM2423" s="226"/>
      <x:c r="BP2423" s="222"/>
      <x:c r="BW2423" s="226"/>
      <x:c r="BX2423" s="226"/>
      <x:c r="BY2423" s="226"/>
      <x:c r="BZ2423" s="226"/>
      <x:c r="CB2423" s="226"/>
    </x:row>
    <x:row r="2424" spans="1:80" x14ac:dyDescent="0.3">
      <x:c r="A2424" s="226"/>
      <x:c r="R2424" s="226"/>
      <x:c r="T2424" s="226"/>
      <x:c r="V2424" s="23"/>
      <x:c r="Y2424" s="222"/>
      <x:c r="AA2424" s="226"/>
      <x:c r="AB2424" s="226"/>
      <x:c r="AE2424" s="222"/>
      <x:c r="AF2424" s="222"/>
      <x:c r="AS2424" s="23"/>
      <x:c r="AV2424" s="23"/>
      <x:c r="BF2424" s="226"/>
      <x:c r="BL2424" s="226"/>
      <x:c r="BM2424" s="226"/>
      <x:c r="BP2424" s="222"/>
      <x:c r="BW2424" s="226"/>
      <x:c r="BX2424" s="226"/>
      <x:c r="BY2424" s="226"/>
      <x:c r="BZ2424" s="226"/>
      <x:c r="CB2424" s="226"/>
    </x:row>
    <x:row r="2425" spans="1:80" x14ac:dyDescent="0.3">
      <x:c r="A2425" s="226"/>
      <x:c r="R2425" s="226"/>
      <x:c r="T2425" s="226"/>
      <x:c r="V2425" s="23"/>
      <x:c r="Y2425" s="222"/>
      <x:c r="AA2425" s="226"/>
      <x:c r="AB2425" s="222"/>
      <x:c r="AE2425" s="222"/>
      <x:c r="AF2425" s="222"/>
      <x:c r="AS2425" s="23"/>
      <x:c r="AV2425" s="23"/>
      <x:c r="BF2425" s="226"/>
      <x:c r="BL2425" s="226"/>
      <x:c r="BM2425" s="226"/>
      <x:c r="BP2425" s="222"/>
      <x:c r="BW2425" s="226"/>
      <x:c r="BX2425" s="226"/>
      <x:c r="BY2425" s="226"/>
      <x:c r="BZ2425" s="226"/>
      <x:c r="CB2425" s="226"/>
    </x:row>
    <x:row r="2426" spans="1:80" x14ac:dyDescent="0.3">
      <x:c r="A2426" s="226"/>
      <x:c r="R2426" s="226"/>
      <x:c r="T2426" s="226"/>
      <x:c r="V2426" s="23"/>
      <x:c r="Y2426" s="222"/>
      <x:c r="AA2426" s="226"/>
      <x:c r="AB2426" s="222"/>
      <x:c r="AE2426" s="222"/>
      <x:c r="AF2426" s="222"/>
      <x:c r="AO2426" s="226"/>
      <x:c r="AS2426" s="23"/>
      <x:c r="AV2426" s="23"/>
      <x:c r="BF2426" s="226"/>
      <x:c r="BL2426" s="226"/>
      <x:c r="BM2426" s="226"/>
      <x:c r="BP2426" s="222"/>
      <x:c r="BW2426" s="226"/>
      <x:c r="BX2426" s="226"/>
      <x:c r="BY2426" s="226"/>
      <x:c r="BZ2426" s="226"/>
      <x:c r="CB2426" s="226"/>
    </x:row>
    <x:row r="2427" spans="1:80" x14ac:dyDescent="0.3">
      <x:c r="A2427" s="226"/>
      <x:c r="R2427" s="226"/>
      <x:c r="T2427" s="226"/>
      <x:c r="V2427" s="23"/>
      <x:c r="Y2427" s="222"/>
      <x:c r="AA2427" s="226"/>
      <x:c r="AB2427" s="222"/>
      <x:c r="AE2427" s="222"/>
      <x:c r="AF2427" s="222"/>
      <x:c r="AN2427" s="226"/>
      <x:c r="AO2427" s="226"/>
      <x:c r="AS2427" s="23"/>
      <x:c r="AV2427" s="23"/>
      <x:c r="BF2427" s="226"/>
      <x:c r="BL2427" s="226"/>
      <x:c r="BM2427" s="226"/>
      <x:c r="BP2427" s="222"/>
      <x:c r="BW2427" s="226"/>
      <x:c r="BX2427" s="226"/>
      <x:c r="BY2427" s="226"/>
      <x:c r="BZ2427" s="226"/>
      <x:c r="CB2427" s="226"/>
    </x:row>
    <x:row r="2428" spans="1:80" x14ac:dyDescent="0.3">
      <x:c r="A2428" s="226"/>
      <x:c r="R2428" s="226"/>
      <x:c r="T2428" s="226"/>
      <x:c r="V2428" s="23"/>
      <x:c r="Y2428" s="222"/>
      <x:c r="AA2428" s="226"/>
      <x:c r="AB2428" s="222"/>
      <x:c r="AE2428" s="226"/>
      <x:c r="AF2428" s="226"/>
      <x:c r="AN2428" s="226"/>
      <x:c r="AO2428" s="226"/>
      <x:c r="AS2428" s="23"/>
      <x:c r="AV2428" s="23"/>
      <x:c r="BF2428" s="226"/>
      <x:c r="BL2428" s="226"/>
      <x:c r="BM2428" s="226"/>
      <x:c r="BP2428" s="226"/>
      <x:c r="BW2428" s="226"/>
      <x:c r="BX2428" s="226"/>
      <x:c r="BY2428" s="226"/>
      <x:c r="BZ2428" s="226"/>
      <x:c r="CB2428" s="226"/>
    </x:row>
    <x:row r="2429" spans="1:80" x14ac:dyDescent="0.3">
      <x:c r="A2429" s="226"/>
      <x:c r="R2429" s="226"/>
      <x:c r="T2429" s="226"/>
      <x:c r="V2429" s="23"/>
      <x:c r="Y2429" s="222"/>
      <x:c r="AA2429" s="226"/>
      <x:c r="AB2429" s="222"/>
      <x:c r="AE2429" s="226"/>
      <x:c r="AF2429" s="226"/>
      <x:c r="AN2429" s="226"/>
      <x:c r="AO2429" s="226"/>
      <x:c r="AS2429" s="23"/>
      <x:c r="AV2429" s="23"/>
      <x:c r="BF2429" s="226"/>
      <x:c r="BL2429" s="226"/>
      <x:c r="BM2429" s="226"/>
      <x:c r="BP2429" s="226"/>
      <x:c r="BW2429" s="226"/>
      <x:c r="BX2429" s="226"/>
      <x:c r="BY2429" s="226"/>
      <x:c r="BZ2429" s="226"/>
      <x:c r="CB2429" s="226"/>
    </x:row>
    <x:row r="2430" spans="1:80" x14ac:dyDescent="0.3">
      <x:c r="A2430" s="226"/>
      <x:c r="R2430" s="226"/>
      <x:c r="T2430" s="226"/>
      <x:c r="V2430" s="23"/>
      <x:c r="Y2430" s="222"/>
      <x:c r="AA2430" s="226"/>
      <x:c r="AB2430" s="222"/>
      <x:c r="AE2430" s="226"/>
      <x:c r="AF2430" s="226"/>
      <x:c r="AN2430" s="226"/>
      <x:c r="AO2430" s="226"/>
      <x:c r="AP2430" s="226"/>
      <x:c r="AS2430" s="23"/>
      <x:c r="AV2430" s="23"/>
      <x:c r="BF2430" s="226"/>
      <x:c r="BL2430" s="226"/>
      <x:c r="BM2430" s="226"/>
      <x:c r="BP2430" s="226"/>
      <x:c r="BW2430" s="226"/>
      <x:c r="BX2430" s="226"/>
      <x:c r="BY2430" s="226"/>
      <x:c r="BZ2430" s="226"/>
      <x:c r="CB2430" s="226"/>
    </x:row>
    <x:row r="2431" spans="1:80" x14ac:dyDescent="0.3">
      <x:c r="A2431" s="226"/>
      <x:c r="R2431" s="226"/>
      <x:c r="T2431" s="226"/>
      <x:c r="V2431" s="23"/>
      <x:c r="Y2431" s="222"/>
      <x:c r="AA2431" s="226"/>
      <x:c r="AB2431" s="222"/>
      <x:c r="AE2431" s="226"/>
      <x:c r="AF2431" s="226"/>
      <x:c r="AN2431" s="226"/>
      <x:c r="AO2431" s="226"/>
      <x:c r="AP2431" s="226"/>
      <x:c r="AS2431" s="23"/>
      <x:c r="AV2431" s="23"/>
      <x:c r="BF2431" s="226"/>
      <x:c r="BL2431" s="226"/>
      <x:c r="BM2431" s="226"/>
      <x:c r="BP2431" s="226"/>
      <x:c r="BW2431" s="226"/>
      <x:c r="BX2431" s="226"/>
      <x:c r="BY2431" s="226"/>
      <x:c r="BZ2431" s="226"/>
      <x:c r="CB2431" s="226"/>
    </x:row>
    <x:row r="2432" spans="1:80" x14ac:dyDescent="0.3">
      <x:c r="A2432" s="226"/>
      <x:c r="R2432" s="226"/>
      <x:c r="T2432" s="226"/>
      <x:c r="V2432" s="23"/>
      <x:c r="Y2432" s="222"/>
      <x:c r="AA2432" s="226"/>
      <x:c r="AB2432" s="222"/>
      <x:c r="AE2432" s="222"/>
      <x:c r="AF2432" s="222"/>
      <x:c r="AN2432" s="226"/>
      <x:c r="AO2432" s="226"/>
      <x:c r="AP2432" s="226"/>
      <x:c r="AS2432" s="23"/>
      <x:c r="AV2432" s="23"/>
      <x:c r="BF2432" s="226"/>
      <x:c r="BL2432" s="226"/>
      <x:c r="BM2432" s="226"/>
      <x:c r="BP2432" s="222"/>
      <x:c r="BW2432" s="226"/>
      <x:c r="BX2432" s="226"/>
      <x:c r="BY2432" s="226"/>
      <x:c r="BZ2432" s="226"/>
      <x:c r="CB2432" s="226"/>
    </x:row>
    <x:row r="2433" spans="1:80" x14ac:dyDescent="0.3">
      <x:c r="A2433" s="226"/>
      <x:c r="R2433" s="226"/>
      <x:c r="T2433" s="226"/>
      <x:c r="V2433" s="23"/>
      <x:c r="Y2433" s="222"/>
      <x:c r="AA2433" s="226"/>
      <x:c r="AB2433" s="222"/>
      <x:c r="AE2433" s="222"/>
      <x:c r="AF2433" s="222"/>
      <x:c r="AN2433" s="226"/>
      <x:c r="AO2433" s="226"/>
      <x:c r="AP2433" s="226"/>
      <x:c r="AS2433" s="23"/>
      <x:c r="AV2433" s="23"/>
      <x:c r="BF2433" s="226"/>
      <x:c r="BL2433" s="226"/>
      <x:c r="BM2433" s="226"/>
      <x:c r="BP2433" s="222"/>
      <x:c r="BW2433" s="226"/>
      <x:c r="BX2433" s="226"/>
      <x:c r="BY2433" s="226"/>
      <x:c r="BZ2433" s="226"/>
      <x:c r="CB2433" s="226"/>
    </x:row>
    <x:row r="2434" spans="1:80" x14ac:dyDescent="0.3">
      <x:c r="A2434" s="226"/>
      <x:c r="R2434" s="226"/>
      <x:c r="T2434" s="226"/>
      <x:c r="V2434" s="23"/>
      <x:c r="Y2434" s="222"/>
      <x:c r="AA2434" s="226"/>
      <x:c r="AB2434" s="222"/>
      <x:c r="AE2434" s="222"/>
      <x:c r="AF2434" s="226"/>
      <x:c r="AN2434" s="226"/>
      <x:c r="AO2434" s="226"/>
      <x:c r="AP2434" s="226"/>
      <x:c r="AS2434" s="23"/>
      <x:c r="AV2434" s="23"/>
      <x:c r="BF2434" s="226"/>
      <x:c r="BL2434" s="226"/>
      <x:c r="BM2434" s="226"/>
      <x:c r="BP2434" s="226"/>
      <x:c r="BW2434" s="226"/>
      <x:c r="BX2434" s="226"/>
      <x:c r="BY2434" s="226"/>
      <x:c r="BZ2434" s="226"/>
      <x:c r="CB2434" s="226"/>
    </x:row>
    <x:row r="2435" spans="1:80" x14ac:dyDescent="0.3">
      <x:c r="A2435" s="226"/>
      <x:c r="R2435" s="226"/>
      <x:c r="T2435" s="226"/>
      <x:c r="V2435" s="23"/>
      <x:c r="Y2435" s="222"/>
      <x:c r="AA2435" s="226"/>
      <x:c r="AB2435" s="222"/>
      <x:c r="AE2435" s="222"/>
      <x:c r="AF2435" s="222"/>
      <x:c r="AN2435" s="226"/>
      <x:c r="AO2435" s="226"/>
      <x:c r="AS2435" s="23"/>
      <x:c r="AV2435" s="23"/>
      <x:c r="BF2435" s="226"/>
      <x:c r="BL2435" s="226"/>
      <x:c r="BM2435" s="226"/>
      <x:c r="BP2435" s="222"/>
      <x:c r="BW2435" s="226"/>
      <x:c r="BX2435" s="226"/>
      <x:c r="BY2435" s="226"/>
      <x:c r="BZ2435" s="226"/>
      <x:c r="CB2435" s="226"/>
    </x:row>
    <x:row r="2436" spans="1:80" x14ac:dyDescent="0.3">
      <x:c r="A2436" s="226"/>
      <x:c r="R2436" s="226"/>
      <x:c r="T2436" s="226"/>
      <x:c r="V2436" s="23"/>
      <x:c r="Y2436" s="222"/>
      <x:c r="AA2436" s="226"/>
      <x:c r="AB2436" s="222"/>
      <x:c r="AE2436" s="222"/>
      <x:c r="AF2436" s="222"/>
      <x:c r="AN2436" s="226"/>
      <x:c r="AO2436" s="226"/>
      <x:c r="AP2436" s="226"/>
      <x:c r="AS2436" s="23"/>
      <x:c r="AV2436" s="23"/>
      <x:c r="BF2436" s="226"/>
      <x:c r="BL2436" s="226"/>
      <x:c r="BM2436" s="226"/>
      <x:c r="BP2436" s="222"/>
      <x:c r="BW2436" s="226"/>
      <x:c r="BX2436" s="226"/>
      <x:c r="BY2436" s="226"/>
      <x:c r="BZ2436" s="226"/>
      <x:c r="CB2436" s="226"/>
    </x:row>
    <x:row r="2437" spans="1:80" x14ac:dyDescent="0.3">
      <x:c r="A2437" s="226"/>
      <x:c r="R2437" s="226"/>
      <x:c r="T2437" s="226"/>
      <x:c r="V2437" s="23"/>
      <x:c r="Y2437" s="222"/>
      <x:c r="AA2437" s="226"/>
      <x:c r="AB2437" s="222"/>
      <x:c r="AE2437" s="222"/>
      <x:c r="AF2437" s="222"/>
      <x:c r="AN2437" s="226"/>
      <x:c r="AO2437" s="226"/>
      <x:c r="AP2437" s="226"/>
      <x:c r="AS2437" s="23"/>
      <x:c r="AV2437" s="23"/>
      <x:c r="BF2437" s="226"/>
      <x:c r="BL2437" s="226"/>
      <x:c r="BM2437" s="226"/>
      <x:c r="BP2437" s="222"/>
      <x:c r="BW2437" s="226"/>
      <x:c r="BX2437" s="226"/>
      <x:c r="BY2437" s="226"/>
      <x:c r="BZ2437" s="226"/>
      <x:c r="CB2437" s="226"/>
    </x:row>
    <x:row r="2438" spans="1:80" x14ac:dyDescent="0.3">
      <x:c r="A2438" s="226"/>
      <x:c r="R2438" s="226"/>
      <x:c r="T2438" s="226"/>
      <x:c r="V2438" s="23"/>
      <x:c r="Y2438" s="222"/>
      <x:c r="AA2438" s="226"/>
      <x:c r="AB2438" s="222"/>
      <x:c r="AE2438" s="222"/>
      <x:c r="AF2438" s="222"/>
      <x:c r="AN2438" s="226"/>
      <x:c r="AO2438" s="226"/>
      <x:c r="AP2438" s="226"/>
      <x:c r="AS2438" s="23"/>
      <x:c r="AV2438" s="23"/>
      <x:c r="BF2438" s="226"/>
      <x:c r="BL2438" s="226"/>
      <x:c r="BM2438" s="226"/>
      <x:c r="BP2438" s="222"/>
      <x:c r="BW2438" s="226"/>
      <x:c r="BX2438" s="226"/>
      <x:c r="BY2438" s="226"/>
      <x:c r="BZ2438" s="226"/>
      <x:c r="CB2438" s="226"/>
    </x:row>
    <x:row r="2439" spans="1:80" x14ac:dyDescent="0.3">
      <x:c r="A2439" s="226"/>
      <x:c r="R2439" s="226"/>
      <x:c r="T2439" s="226"/>
      <x:c r="V2439" s="23"/>
      <x:c r="Y2439" s="222"/>
      <x:c r="AA2439" s="226"/>
      <x:c r="AB2439" s="222"/>
      <x:c r="AE2439" s="222"/>
      <x:c r="AF2439" s="222"/>
      <x:c r="AN2439" s="226"/>
      <x:c r="AO2439" s="226"/>
      <x:c r="AP2439" s="226"/>
      <x:c r="AS2439" s="23"/>
      <x:c r="AV2439" s="23"/>
      <x:c r="BF2439" s="226"/>
      <x:c r="BL2439" s="226"/>
      <x:c r="BM2439" s="226"/>
      <x:c r="BP2439" s="222"/>
      <x:c r="BW2439" s="226"/>
      <x:c r="BX2439" s="226"/>
      <x:c r="BY2439" s="226"/>
      <x:c r="BZ2439" s="226"/>
      <x:c r="CB2439" s="226"/>
    </x:row>
    <x:row r="2440" spans="1:80" x14ac:dyDescent="0.3">
      <x:c r="A2440" s="226"/>
      <x:c r="R2440" s="226"/>
      <x:c r="T2440" s="226"/>
      <x:c r="V2440" s="23"/>
      <x:c r="Y2440" s="222"/>
      <x:c r="AA2440" s="226"/>
      <x:c r="AB2440" s="222"/>
      <x:c r="AE2440" s="222"/>
      <x:c r="AF2440" s="222"/>
      <x:c r="AN2440" s="226"/>
      <x:c r="AO2440" s="226"/>
      <x:c r="AP2440" s="226"/>
      <x:c r="AS2440" s="23"/>
      <x:c r="AV2440" s="23"/>
      <x:c r="BF2440" s="226"/>
      <x:c r="BL2440" s="226"/>
      <x:c r="BM2440" s="226"/>
      <x:c r="BP2440" s="222"/>
      <x:c r="BW2440" s="226"/>
      <x:c r="BX2440" s="226"/>
      <x:c r="BY2440" s="226"/>
      <x:c r="BZ2440" s="226"/>
      <x:c r="CB2440" s="226"/>
    </x:row>
    <x:row r="2441" spans="1:80" x14ac:dyDescent="0.3">
      <x:c r="A2441" s="226"/>
      <x:c r="R2441" s="226"/>
      <x:c r="T2441" s="226"/>
      <x:c r="V2441" s="23"/>
      <x:c r="Y2441" s="222"/>
      <x:c r="AA2441" s="226"/>
      <x:c r="AB2441" s="222"/>
      <x:c r="AE2441" s="226"/>
      <x:c r="AF2441" s="226"/>
      <x:c r="AN2441" s="226"/>
      <x:c r="AO2441" s="226"/>
      <x:c r="AS2441" s="23"/>
      <x:c r="AV2441" s="23"/>
      <x:c r="BF2441" s="226"/>
      <x:c r="BL2441" s="226"/>
      <x:c r="BM2441" s="226"/>
      <x:c r="BP2441" s="226"/>
      <x:c r="BW2441" s="226"/>
      <x:c r="BX2441" s="226"/>
      <x:c r="BY2441" s="226"/>
      <x:c r="BZ2441" s="226"/>
      <x:c r="CB2441" s="226"/>
    </x:row>
    <x:row r="2442" spans="1:80" x14ac:dyDescent="0.3">
      <x:c r="A2442" s="226"/>
      <x:c r="R2442" s="226"/>
      <x:c r="T2442" s="226"/>
      <x:c r="V2442" s="23"/>
      <x:c r="Y2442" s="222"/>
      <x:c r="AA2442" s="226"/>
      <x:c r="AB2442" s="222"/>
      <x:c r="AE2442" s="222"/>
      <x:c r="AF2442" s="226"/>
      <x:c r="AN2442" s="226"/>
      <x:c r="AO2442" s="226"/>
      <x:c r="AS2442" s="23"/>
      <x:c r="AV2442" s="23"/>
      <x:c r="BF2442" s="226"/>
      <x:c r="BL2442" s="226"/>
      <x:c r="BM2442" s="226"/>
      <x:c r="BP2442" s="226"/>
      <x:c r="BW2442" s="226"/>
      <x:c r="BX2442" s="226"/>
      <x:c r="BY2442" s="226"/>
      <x:c r="BZ2442" s="226"/>
      <x:c r="CB2442" s="226"/>
    </x:row>
    <x:row r="2443" spans="1:80" x14ac:dyDescent="0.3">
      <x:c r="A2443" s="226"/>
      <x:c r="R2443" s="226"/>
      <x:c r="T2443" s="226"/>
      <x:c r="V2443" s="23"/>
      <x:c r="Y2443" s="222"/>
      <x:c r="AA2443" s="226"/>
      <x:c r="AB2443" s="222"/>
      <x:c r="AE2443" s="222"/>
      <x:c r="AF2443" s="222"/>
      <x:c r="AN2443" s="226"/>
      <x:c r="AO2443" s="226"/>
      <x:c r="AS2443" s="23"/>
      <x:c r="AV2443" s="23"/>
      <x:c r="BF2443" s="226"/>
      <x:c r="BL2443" s="226"/>
      <x:c r="BM2443" s="226"/>
      <x:c r="BP2443" s="222"/>
      <x:c r="BW2443" s="226"/>
      <x:c r="BX2443" s="226"/>
      <x:c r="BY2443" s="226"/>
      <x:c r="BZ2443" s="226"/>
      <x:c r="CB2443" s="226"/>
    </x:row>
    <x:row r="2444" spans="1:80" x14ac:dyDescent="0.3">
      <x:c r="A2444" s="226"/>
      <x:c r="R2444" s="226"/>
      <x:c r="T2444" s="226"/>
      <x:c r="V2444" s="23"/>
      <x:c r="Y2444" s="222"/>
      <x:c r="AA2444" s="226"/>
      <x:c r="AB2444" s="222"/>
      <x:c r="AE2444" s="222"/>
      <x:c r="AF2444" s="222"/>
      <x:c r="AN2444" s="226"/>
      <x:c r="AO2444" s="226"/>
      <x:c r="AS2444" s="23"/>
      <x:c r="AV2444" s="23"/>
      <x:c r="BF2444" s="226"/>
      <x:c r="BL2444" s="226"/>
      <x:c r="BM2444" s="226"/>
      <x:c r="BP2444" s="222"/>
      <x:c r="BW2444" s="226"/>
      <x:c r="BX2444" s="226"/>
      <x:c r="BY2444" s="226"/>
      <x:c r="BZ2444" s="226"/>
      <x:c r="CB2444" s="226"/>
    </x:row>
    <x:row r="2445" spans="1:80" x14ac:dyDescent="0.3">
      <x:c r="A2445" s="226"/>
      <x:c r="R2445" s="226"/>
      <x:c r="T2445" s="226"/>
      <x:c r="V2445" s="23"/>
      <x:c r="Y2445" s="222"/>
      <x:c r="AA2445" s="226"/>
      <x:c r="AB2445" s="222"/>
      <x:c r="AE2445" s="222"/>
      <x:c r="AF2445" s="222"/>
      <x:c r="AN2445" s="226"/>
      <x:c r="AO2445" s="226"/>
      <x:c r="AP2445" s="226"/>
      <x:c r="AS2445" s="23"/>
      <x:c r="AV2445" s="23"/>
      <x:c r="BF2445" s="226"/>
      <x:c r="BL2445" s="226"/>
      <x:c r="BM2445" s="226"/>
      <x:c r="BP2445" s="222"/>
      <x:c r="BW2445" s="226"/>
      <x:c r="BX2445" s="226"/>
      <x:c r="BY2445" s="226"/>
      <x:c r="BZ2445" s="226"/>
      <x:c r="CB2445" s="226"/>
    </x:row>
    <x:row r="2446" spans="1:80" x14ac:dyDescent="0.3">
      <x:c r="A2446" s="226"/>
      <x:c r="R2446" s="226"/>
      <x:c r="T2446" s="226"/>
      <x:c r="V2446" s="23"/>
      <x:c r="Y2446" s="222"/>
      <x:c r="AA2446" s="226"/>
      <x:c r="AB2446" s="222"/>
      <x:c r="AE2446" s="222"/>
      <x:c r="AF2446" s="222"/>
      <x:c r="AO2446" s="226"/>
      <x:c r="AS2446" s="23"/>
      <x:c r="AV2446" s="23"/>
      <x:c r="BF2446" s="226"/>
      <x:c r="BL2446" s="226"/>
      <x:c r="BM2446" s="226"/>
      <x:c r="BP2446" s="222"/>
      <x:c r="BW2446" s="226"/>
      <x:c r="BX2446" s="226"/>
      <x:c r="BY2446" s="226"/>
      <x:c r="BZ2446" s="226"/>
      <x:c r="CB2446" s="226"/>
    </x:row>
    <x:row r="2447" spans="1:80" x14ac:dyDescent="0.3">
      <x:c r="A2447" s="226"/>
      <x:c r="R2447" s="226"/>
      <x:c r="T2447" s="226"/>
      <x:c r="V2447" s="23"/>
      <x:c r="Y2447" s="222"/>
      <x:c r="AA2447" s="226"/>
      <x:c r="AB2447" s="222"/>
      <x:c r="AE2447" s="222"/>
      <x:c r="AF2447" s="222"/>
      <x:c r="AO2447" s="226"/>
      <x:c r="AS2447" s="23"/>
      <x:c r="AV2447" s="23"/>
      <x:c r="BF2447" s="226"/>
      <x:c r="BL2447" s="226"/>
      <x:c r="BM2447" s="226"/>
      <x:c r="BP2447" s="222"/>
      <x:c r="BW2447" s="226"/>
      <x:c r="BX2447" s="226"/>
      <x:c r="BY2447" s="226"/>
      <x:c r="BZ2447" s="226"/>
      <x:c r="CB2447" s="226"/>
    </x:row>
    <x:row r="2448" spans="1:80" x14ac:dyDescent="0.3">
      <x:c r="A2448" s="226"/>
      <x:c r="R2448" s="226"/>
      <x:c r="T2448" s="226"/>
      <x:c r="V2448" s="23"/>
      <x:c r="Y2448" s="222"/>
      <x:c r="AA2448" s="226"/>
      <x:c r="AB2448" s="222"/>
      <x:c r="AE2448" s="226"/>
      <x:c r="AF2448" s="226"/>
      <x:c r="AO2448" s="226"/>
      <x:c r="AS2448" s="23"/>
      <x:c r="AV2448" s="23"/>
      <x:c r="BF2448" s="226"/>
      <x:c r="BL2448" s="226"/>
      <x:c r="BM2448" s="226"/>
      <x:c r="BP2448" s="226"/>
      <x:c r="BW2448" s="226"/>
      <x:c r="BX2448" s="226"/>
      <x:c r="BY2448" s="226"/>
      <x:c r="BZ2448" s="226"/>
      <x:c r="CB2448" s="226"/>
    </x:row>
    <x:row r="2449" spans="1:80" x14ac:dyDescent="0.3">
      <x:c r="A2449" s="226"/>
      <x:c r="R2449" s="226"/>
      <x:c r="T2449" s="226"/>
      <x:c r="V2449" s="23"/>
      <x:c r="Y2449" s="222"/>
      <x:c r="AA2449" s="226"/>
      <x:c r="AB2449" s="222"/>
      <x:c r="AE2449" s="222"/>
      <x:c r="AF2449" s="222"/>
      <x:c r="AO2449" s="226"/>
      <x:c r="AP2449" s="226"/>
      <x:c r="AS2449" s="23"/>
      <x:c r="AV2449" s="23"/>
      <x:c r="BF2449" s="226"/>
      <x:c r="BL2449" s="226"/>
      <x:c r="BM2449" s="226"/>
      <x:c r="BP2449" s="222"/>
      <x:c r="BW2449" s="226"/>
      <x:c r="BX2449" s="226"/>
      <x:c r="BY2449" s="226"/>
      <x:c r="BZ2449" s="226"/>
      <x:c r="CB2449" s="226"/>
    </x:row>
    <x:row r="2450" spans="1:80" x14ac:dyDescent="0.3">
      <x:c r="A2450" s="226"/>
      <x:c r="R2450" s="226"/>
      <x:c r="T2450" s="226"/>
      <x:c r="V2450" s="23"/>
      <x:c r="Y2450" s="222"/>
      <x:c r="AA2450" s="226"/>
      <x:c r="AB2450" s="222"/>
      <x:c r="AE2450" s="222"/>
      <x:c r="AF2450" s="222"/>
      <x:c r="AO2450" s="226"/>
      <x:c r="AS2450" s="23"/>
      <x:c r="AV2450" s="23"/>
      <x:c r="BF2450" s="226"/>
      <x:c r="BL2450" s="226"/>
      <x:c r="BM2450" s="226"/>
      <x:c r="BP2450" s="222"/>
      <x:c r="BW2450" s="226"/>
      <x:c r="BX2450" s="226"/>
      <x:c r="BY2450" s="226"/>
      <x:c r="BZ2450" s="226"/>
      <x:c r="CB2450" s="226"/>
    </x:row>
    <x:row r="2451" spans="1:80" x14ac:dyDescent="0.3">
      <x:c r="A2451" s="226"/>
      <x:c r="R2451" s="226"/>
      <x:c r="T2451" s="226"/>
      <x:c r="V2451" s="23"/>
      <x:c r="Y2451" s="222"/>
      <x:c r="AA2451" s="226"/>
      <x:c r="AB2451" s="222"/>
      <x:c r="AE2451" s="222"/>
      <x:c r="AF2451" s="222"/>
      <x:c r="AO2451" s="226"/>
      <x:c r="AP2451" s="226"/>
      <x:c r="AS2451" s="23"/>
      <x:c r="AV2451" s="23"/>
      <x:c r="BF2451" s="226"/>
      <x:c r="BL2451" s="226"/>
      <x:c r="BM2451" s="226"/>
      <x:c r="BP2451" s="222"/>
      <x:c r="BW2451" s="226"/>
      <x:c r="BX2451" s="226"/>
      <x:c r="BY2451" s="226"/>
      <x:c r="BZ2451" s="226"/>
      <x:c r="CB2451" s="226"/>
    </x:row>
    <x:row r="2452" spans="1:80" x14ac:dyDescent="0.3">
      <x:c r="A2452" s="226"/>
      <x:c r="R2452" s="226"/>
      <x:c r="T2452" s="226"/>
      <x:c r="V2452" s="23"/>
      <x:c r="Y2452" s="222"/>
      <x:c r="AA2452" s="226"/>
      <x:c r="AB2452" s="222"/>
      <x:c r="AE2452" s="226"/>
      <x:c r="AF2452" s="226"/>
      <x:c r="AO2452" s="226"/>
      <x:c r="AS2452" s="23"/>
      <x:c r="AV2452" s="23"/>
      <x:c r="BF2452" s="226"/>
      <x:c r="BL2452" s="226"/>
      <x:c r="BM2452" s="226"/>
      <x:c r="BP2452" s="226"/>
      <x:c r="BW2452" s="226"/>
      <x:c r="BX2452" s="226"/>
      <x:c r="BY2452" s="226"/>
      <x:c r="BZ2452" s="226"/>
      <x:c r="CB2452" s="226"/>
    </x:row>
    <x:row r="2453" spans="1:80" x14ac:dyDescent="0.3">
      <x:c r="A2453" s="226"/>
      <x:c r="R2453" s="226"/>
      <x:c r="T2453" s="226"/>
      <x:c r="V2453" s="23"/>
      <x:c r="Y2453" s="222"/>
      <x:c r="AA2453" s="226"/>
      <x:c r="AB2453" s="222"/>
      <x:c r="AE2453" s="222"/>
      <x:c r="AF2453" s="222"/>
      <x:c r="AN2453" s="226"/>
      <x:c r="AO2453" s="226"/>
      <x:c r="AP2453" s="226"/>
      <x:c r="AS2453" s="23"/>
      <x:c r="AV2453" s="23"/>
      <x:c r="BF2453" s="226"/>
      <x:c r="BL2453" s="226"/>
      <x:c r="BM2453" s="226"/>
      <x:c r="BP2453" s="222"/>
      <x:c r="BW2453" s="226"/>
      <x:c r="BX2453" s="226"/>
      <x:c r="BY2453" s="226"/>
      <x:c r="BZ2453" s="226"/>
      <x:c r="CB2453" s="226"/>
    </x:row>
    <x:row r="2454" spans="1:80" x14ac:dyDescent="0.3">
      <x:c r="A2454" s="226"/>
      <x:c r="R2454" s="226"/>
      <x:c r="T2454" s="226"/>
      <x:c r="V2454" s="23"/>
      <x:c r="Y2454" s="222"/>
      <x:c r="AA2454" s="226"/>
      <x:c r="AB2454" s="222"/>
      <x:c r="AE2454" s="222"/>
      <x:c r="AF2454" s="222"/>
      <x:c r="AO2454" s="226"/>
      <x:c r="AS2454" s="23"/>
      <x:c r="AV2454" s="23"/>
      <x:c r="BF2454" s="226"/>
      <x:c r="BL2454" s="226"/>
      <x:c r="BM2454" s="226"/>
      <x:c r="BP2454" s="222"/>
      <x:c r="BW2454" s="226"/>
      <x:c r="BX2454" s="226"/>
      <x:c r="BY2454" s="226"/>
      <x:c r="BZ2454" s="226"/>
      <x:c r="CB2454" s="226"/>
    </x:row>
    <x:row r="2455" spans="1:80" x14ac:dyDescent="0.3">
      <x:c r="A2455" s="226"/>
      <x:c r="R2455" s="226"/>
      <x:c r="T2455" s="226"/>
      <x:c r="V2455" s="23"/>
      <x:c r="Y2455" s="222"/>
      <x:c r="AA2455" s="226"/>
      <x:c r="AB2455" s="222"/>
      <x:c r="AE2455" s="222"/>
      <x:c r="AF2455" s="222"/>
      <x:c r="AO2455" s="226"/>
      <x:c r="AS2455" s="23"/>
      <x:c r="AV2455" s="23"/>
      <x:c r="BF2455" s="226"/>
      <x:c r="BL2455" s="226"/>
      <x:c r="BM2455" s="226"/>
      <x:c r="BP2455" s="222"/>
      <x:c r="BW2455" s="226"/>
      <x:c r="BX2455" s="226"/>
      <x:c r="BY2455" s="226"/>
      <x:c r="BZ2455" s="226"/>
      <x:c r="CB2455" s="226"/>
    </x:row>
    <x:row r="2456" spans="1:80" x14ac:dyDescent="0.3">
      <x:c r="A2456" s="226"/>
      <x:c r="R2456" s="226"/>
      <x:c r="T2456" s="226"/>
      <x:c r="V2456" s="23"/>
      <x:c r="Y2456" s="222"/>
      <x:c r="AA2456" s="226"/>
      <x:c r="AB2456" s="222"/>
      <x:c r="AE2456" s="222"/>
      <x:c r="AF2456" s="222"/>
      <x:c r="AO2456" s="226"/>
      <x:c r="AP2456" s="226"/>
      <x:c r="AS2456" s="23"/>
      <x:c r="AV2456" s="23"/>
      <x:c r="BF2456" s="226"/>
      <x:c r="BL2456" s="226"/>
      <x:c r="BM2456" s="226"/>
      <x:c r="BP2456" s="222"/>
      <x:c r="BW2456" s="226"/>
      <x:c r="BX2456" s="226"/>
      <x:c r="BY2456" s="226"/>
      <x:c r="BZ2456" s="226"/>
      <x:c r="CB2456" s="226"/>
    </x:row>
    <x:row r="2457" spans="1:80" x14ac:dyDescent="0.3">
      <x:c r="A2457" s="226"/>
      <x:c r="R2457" s="226"/>
      <x:c r="T2457" s="226"/>
      <x:c r="V2457" s="23"/>
      <x:c r="Y2457" s="222"/>
      <x:c r="AA2457" s="226"/>
      <x:c r="AB2457" s="222"/>
      <x:c r="AE2457" s="222"/>
      <x:c r="AF2457" s="222"/>
      <x:c r="AO2457" s="226"/>
      <x:c r="AS2457" s="23"/>
      <x:c r="AV2457" s="23"/>
      <x:c r="BF2457" s="226"/>
      <x:c r="BL2457" s="226"/>
      <x:c r="BM2457" s="226"/>
      <x:c r="BP2457" s="222"/>
      <x:c r="BW2457" s="226"/>
      <x:c r="BX2457" s="226"/>
      <x:c r="BY2457" s="226"/>
      <x:c r="BZ2457" s="226"/>
      <x:c r="CB2457" s="226"/>
    </x:row>
    <x:row r="2458" spans="1:80" x14ac:dyDescent="0.3">
      <x:c r="A2458" s="226"/>
      <x:c r="R2458" s="226"/>
      <x:c r="T2458" s="226"/>
      <x:c r="V2458" s="23"/>
      <x:c r="Y2458" s="222"/>
      <x:c r="AA2458" s="226"/>
      <x:c r="AB2458" s="222"/>
      <x:c r="AE2458" s="222"/>
      <x:c r="AF2458" s="222"/>
      <x:c r="AO2458" s="226"/>
      <x:c r="AS2458" s="23"/>
      <x:c r="AV2458" s="23"/>
      <x:c r="BF2458" s="226"/>
      <x:c r="BL2458" s="226"/>
      <x:c r="BM2458" s="226"/>
      <x:c r="BP2458" s="222"/>
      <x:c r="BW2458" s="226"/>
      <x:c r="BX2458" s="226"/>
      <x:c r="BY2458" s="226"/>
      <x:c r="BZ2458" s="226"/>
      <x:c r="CB2458" s="226"/>
    </x:row>
    <x:row r="2459" spans="1:80" x14ac:dyDescent="0.3">
      <x:c r="A2459" s="226"/>
      <x:c r="R2459" s="226"/>
      <x:c r="T2459" s="226"/>
      <x:c r="V2459" s="23"/>
      <x:c r="Y2459" s="222"/>
      <x:c r="AA2459" s="226"/>
      <x:c r="AB2459" s="222"/>
      <x:c r="AE2459" s="222"/>
      <x:c r="AF2459" s="222"/>
      <x:c r="AO2459" s="226"/>
      <x:c r="AS2459" s="23"/>
      <x:c r="AV2459" s="23"/>
      <x:c r="BF2459" s="226"/>
      <x:c r="BL2459" s="226"/>
      <x:c r="BM2459" s="226"/>
      <x:c r="BP2459" s="222"/>
      <x:c r="BW2459" s="226"/>
      <x:c r="BX2459" s="226"/>
      <x:c r="BY2459" s="226"/>
      <x:c r="BZ2459" s="226"/>
      <x:c r="CB2459" s="226"/>
    </x:row>
    <x:row r="2460" spans="1:80" x14ac:dyDescent="0.3">
      <x:c r="A2460" s="226"/>
      <x:c r="R2460" s="226"/>
      <x:c r="T2460" s="226"/>
      <x:c r="V2460" s="23"/>
      <x:c r="Y2460" s="222"/>
      <x:c r="AA2460" s="226"/>
      <x:c r="AB2460" s="222"/>
      <x:c r="AE2460" s="222"/>
      <x:c r="AF2460" s="222"/>
      <x:c r="AS2460" s="23"/>
      <x:c r="AV2460" s="23"/>
      <x:c r="BF2460" s="226"/>
      <x:c r="BL2460" s="226"/>
      <x:c r="BM2460" s="226"/>
      <x:c r="BP2460" s="222"/>
      <x:c r="BW2460" s="226"/>
      <x:c r="BX2460" s="226"/>
      <x:c r="BY2460" s="226"/>
      <x:c r="BZ2460" s="226"/>
      <x:c r="CB2460" s="226"/>
    </x:row>
    <x:row r="2461" spans="1:80" x14ac:dyDescent="0.3">
      <x:c r="A2461" s="226"/>
      <x:c r="R2461" s="226"/>
      <x:c r="T2461" s="226"/>
      <x:c r="V2461" s="23"/>
      <x:c r="Y2461" s="222"/>
      <x:c r="AA2461" s="226"/>
      <x:c r="AB2461" s="222"/>
      <x:c r="AE2461" s="222"/>
      <x:c r="AF2461" s="222"/>
      <x:c r="AS2461" s="23"/>
      <x:c r="AV2461" s="23"/>
      <x:c r="BF2461" s="226"/>
      <x:c r="BL2461" s="226"/>
      <x:c r="BM2461" s="226"/>
      <x:c r="BP2461" s="222"/>
      <x:c r="BW2461" s="226"/>
      <x:c r="BX2461" s="226"/>
      <x:c r="BY2461" s="226"/>
      <x:c r="BZ2461" s="226"/>
      <x:c r="CB2461" s="226"/>
    </x:row>
    <x:row r="2462" spans="1:80" x14ac:dyDescent="0.3">
      <x:c r="A2462" s="226"/>
      <x:c r="R2462" s="226"/>
      <x:c r="T2462" s="226"/>
      <x:c r="V2462" s="23"/>
      <x:c r="Y2462" s="222"/>
      <x:c r="AA2462" s="226"/>
      <x:c r="AB2462" s="222"/>
      <x:c r="AE2462" s="222"/>
      <x:c r="AF2462" s="222"/>
      <x:c r="AS2462" s="23"/>
      <x:c r="AV2462" s="23"/>
      <x:c r="BF2462" s="226"/>
      <x:c r="BL2462" s="226"/>
      <x:c r="BM2462" s="226"/>
      <x:c r="BP2462" s="222"/>
      <x:c r="BW2462" s="226"/>
      <x:c r="BX2462" s="226"/>
      <x:c r="BY2462" s="226"/>
      <x:c r="BZ2462" s="226"/>
      <x:c r="CB2462" s="226"/>
    </x:row>
    <x:row r="2463" spans="1:80" x14ac:dyDescent="0.3">
      <x:c r="A2463" s="226"/>
      <x:c r="R2463" s="226"/>
      <x:c r="T2463" s="226"/>
      <x:c r="V2463" s="23"/>
      <x:c r="Y2463" s="222"/>
      <x:c r="AA2463" s="226"/>
      <x:c r="AB2463" s="222"/>
      <x:c r="AE2463" s="222"/>
      <x:c r="AF2463" s="222"/>
      <x:c r="AS2463" s="23"/>
      <x:c r="AV2463" s="23"/>
      <x:c r="BF2463" s="226"/>
      <x:c r="BL2463" s="226"/>
      <x:c r="BM2463" s="226"/>
      <x:c r="BP2463" s="222"/>
      <x:c r="BW2463" s="226"/>
      <x:c r="BX2463" s="226"/>
      <x:c r="BY2463" s="226"/>
      <x:c r="BZ2463" s="226"/>
      <x:c r="CB2463" s="226"/>
    </x:row>
    <x:row r="2464" spans="1:80" x14ac:dyDescent="0.3">
      <x:c r="A2464" s="226"/>
      <x:c r="R2464" s="226"/>
      <x:c r="T2464" s="226"/>
      <x:c r="V2464" s="23"/>
      <x:c r="Y2464" s="222"/>
      <x:c r="AA2464" s="226"/>
      <x:c r="AB2464" s="222"/>
      <x:c r="AE2464" s="222"/>
      <x:c r="AF2464" s="222"/>
      <x:c r="AS2464" s="23"/>
      <x:c r="AV2464" s="23"/>
      <x:c r="BF2464" s="226"/>
      <x:c r="BL2464" s="226"/>
      <x:c r="BM2464" s="226"/>
      <x:c r="BP2464" s="222"/>
      <x:c r="BW2464" s="226"/>
      <x:c r="BX2464" s="226"/>
      <x:c r="BY2464" s="226"/>
      <x:c r="BZ2464" s="226"/>
      <x:c r="CB2464" s="226"/>
    </x:row>
    <x:row r="2465" spans="1:80" x14ac:dyDescent="0.3">
      <x:c r="A2465" s="226"/>
      <x:c r="R2465" s="226"/>
      <x:c r="T2465" s="226"/>
      <x:c r="V2465" s="23"/>
      <x:c r="Y2465" s="222"/>
      <x:c r="AA2465" s="226"/>
      <x:c r="AB2465" s="222"/>
      <x:c r="AE2465" s="222"/>
      <x:c r="AF2465" s="222"/>
      <x:c r="AS2465" s="23"/>
      <x:c r="AV2465" s="23"/>
      <x:c r="BF2465" s="226"/>
      <x:c r="BL2465" s="226"/>
      <x:c r="BM2465" s="226"/>
      <x:c r="BP2465" s="222"/>
      <x:c r="BW2465" s="226"/>
      <x:c r="BX2465" s="226"/>
      <x:c r="BY2465" s="226"/>
      <x:c r="BZ2465" s="226"/>
      <x:c r="CB2465" s="226"/>
    </x:row>
    <x:row r="2466" spans="1:80" x14ac:dyDescent="0.3">
      <x:c r="A2466" s="226"/>
      <x:c r="R2466" s="226"/>
      <x:c r="T2466" s="226"/>
      <x:c r="V2466" s="23"/>
      <x:c r="Y2466" s="222"/>
      <x:c r="AA2466" s="226"/>
      <x:c r="AB2466" s="222"/>
      <x:c r="AE2466" s="222"/>
      <x:c r="AF2466" s="222"/>
      <x:c r="AS2466" s="23"/>
      <x:c r="AV2466" s="23"/>
      <x:c r="BF2466" s="226"/>
      <x:c r="BL2466" s="226"/>
      <x:c r="BM2466" s="226"/>
      <x:c r="BP2466" s="222"/>
      <x:c r="BW2466" s="226"/>
      <x:c r="BX2466" s="226"/>
      <x:c r="BY2466" s="226"/>
      <x:c r="BZ2466" s="226"/>
      <x:c r="CB2466" s="226"/>
    </x:row>
    <x:row r="2467" spans="1:80" x14ac:dyDescent="0.3">
      <x:c r="A2467" s="226"/>
      <x:c r="R2467" s="226"/>
      <x:c r="T2467" s="226"/>
      <x:c r="V2467" s="23"/>
      <x:c r="Y2467" s="222"/>
      <x:c r="AA2467" s="226"/>
      <x:c r="AB2467" s="222"/>
      <x:c r="AE2467" s="222"/>
      <x:c r="AF2467" s="222"/>
      <x:c r="AS2467" s="23"/>
      <x:c r="AV2467" s="23"/>
      <x:c r="BF2467" s="226"/>
      <x:c r="BL2467" s="226"/>
      <x:c r="BM2467" s="226"/>
      <x:c r="BP2467" s="222"/>
      <x:c r="BW2467" s="226"/>
      <x:c r="BX2467" s="226"/>
      <x:c r="BY2467" s="226"/>
      <x:c r="BZ2467" s="226"/>
      <x:c r="CB2467" s="226"/>
    </x:row>
    <x:row r="2468" spans="1:80" x14ac:dyDescent="0.3">
      <x:c r="A2468" s="226"/>
      <x:c r="R2468" s="226"/>
      <x:c r="T2468" s="226"/>
      <x:c r="V2468" s="23"/>
      <x:c r="Y2468" s="222"/>
      <x:c r="AA2468" s="226"/>
      <x:c r="AB2468" s="222"/>
      <x:c r="AE2468" s="222"/>
      <x:c r="AF2468" s="222"/>
      <x:c r="AS2468" s="23"/>
      <x:c r="AV2468" s="23"/>
      <x:c r="BF2468" s="226"/>
      <x:c r="BL2468" s="226"/>
      <x:c r="BM2468" s="226"/>
      <x:c r="BP2468" s="222"/>
      <x:c r="BW2468" s="226"/>
      <x:c r="BX2468" s="226"/>
      <x:c r="BY2468" s="226"/>
      <x:c r="BZ2468" s="226"/>
      <x:c r="CB2468" s="226"/>
    </x:row>
    <x:row r="2469" spans="1:80" x14ac:dyDescent="0.3">
      <x:c r="A2469" s="226"/>
      <x:c r="R2469" s="226"/>
      <x:c r="T2469" s="226"/>
      <x:c r="V2469" s="23"/>
      <x:c r="Y2469" s="222"/>
      <x:c r="AA2469" s="226"/>
      <x:c r="AB2469" s="222"/>
      <x:c r="AE2469" s="226"/>
      <x:c r="AF2469" s="226"/>
      <x:c r="AS2469" s="23"/>
      <x:c r="AV2469" s="23"/>
      <x:c r="BF2469" s="226"/>
      <x:c r="BK2469" s="23"/>
      <x:c r="BL2469" s="226"/>
      <x:c r="BM2469" s="226"/>
      <x:c r="BP2469" s="226"/>
      <x:c r="BW2469" s="226"/>
      <x:c r="BX2469" s="226"/>
      <x:c r="BY2469" s="226"/>
      <x:c r="BZ2469" s="226"/>
      <x:c r="CB2469" s="226"/>
    </x:row>
    <x:row r="2470" spans="1:80" x14ac:dyDescent="0.3">
      <x:c r="A2470" s="226"/>
      <x:c r="R2470" s="226"/>
      <x:c r="T2470" s="226"/>
      <x:c r="V2470" s="23"/>
      <x:c r="Y2470" s="222"/>
      <x:c r="AA2470" s="226"/>
      <x:c r="AB2470" s="222"/>
      <x:c r="AE2470" s="226"/>
      <x:c r="AF2470" s="226"/>
      <x:c r="AS2470" s="23"/>
      <x:c r="AV2470" s="23"/>
      <x:c r="BF2470" s="226"/>
      <x:c r="BK2470" s="23"/>
      <x:c r="BL2470" s="226"/>
      <x:c r="BM2470" s="226"/>
      <x:c r="BP2470" s="226"/>
      <x:c r="BW2470" s="226"/>
      <x:c r="BX2470" s="226"/>
      <x:c r="BY2470" s="226"/>
      <x:c r="BZ2470" s="226"/>
      <x:c r="CB2470" s="226"/>
    </x:row>
    <x:row r="2471" spans="1:80" x14ac:dyDescent="0.3">
      <x:c r="A2471" s="226"/>
      <x:c r="R2471" s="226"/>
      <x:c r="T2471" s="226"/>
      <x:c r="V2471" s="23"/>
      <x:c r="Y2471" s="226"/>
      <x:c r="AA2471" s="226"/>
      <x:c r="AB2471" s="222"/>
      <x:c r="AE2471" s="222"/>
      <x:c r="AF2471" s="222"/>
      <x:c r="AO2471" s="226"/>
      <x:c r="AP2471" s="226"/>
      <x:c r="AS2471" s="23"/>
      <x:c r="AV2471" s="23"/>
      <x:c r="BF2471" s="226"/>
      <x:c r="BL2471" s="226"/>
      <x:c r="BM2471" s="226"/>
      <x:c r="BP2471" s="222"/>
      <x:c r="BW2471" s="226"/>
      <x:c r="BX2471" s="226"/>
      <x:c r="BY2471" s="226"/>
      <x:c r="BZ2471" s="226"/>
      <x:c r="CB2471" s="226"/>
    </x:row>
    <x:row r="2472" spans="1:80" x14ac:dyDescent="0.3">
      <x:c r="A2472" s="226"/>
      <x:c r="R2472" s="226"/>
      <x:c r="T2472" s="226"/>
      <x:c r="V2472" s="23"/>
      <x:c r="Y2472" s="226"/>
      <x:c r="AA2472" s="226"/>
      <x:c r="AB2472" s="222"/>
      <x:c r="AE2472" s="222"/>
      <x:c r="AF2472" s="222"/>
      <x:c r="AN2472" s="226"/>
      <x:c r="AO2472" s="226"/>
      <x:c r="AP2472" s="226"/>
      <x:c r="AS2472" s="23"/>
      <x:c r="AV2472" s="23"/>
      <x:c r="BF2472" s="226"/>
      <x:c r="BL2472" s="226"/>
      <x:c r="BM2472" s="226"/>
      <x:c r="BP2472" s="222"/>
      <x:c r="BW2472" s="226"/>
      <x:c r="BX2472" s="226"/>
      <x:c r="BY2472" s="226"/>
      <x:c r="BZ2472" s="226"/>
      <x:c r="CB2472" s="226"/>
    </x:row>
    <x:row r="2473" spans="1:80" x14ac:dyDescent="0.3">
      <x:c r="A2473" s="226"/>
      <x:c r="R2473" s="226"/>
      <x:c r="T2473" s="226"/>
      <x:c r="V2473" s="23"/>
      <x:c r="Y2473" s="226"/>
      <x:c r="AA2473" s="226"/>
      <x:c r="AB2473" s="226"/>
      <x:c r="AE2473" s="226"/>
      <x:c r="AF2473" s="226"/>
      <x:c r="AS2473" s="23"/>
      <x:c r="AV2473" s="23"/>
      <x:c r="BF2473" s="226"/>
      <x:c r="BL2473" s="226"/>
      <x:c r="BM2473" s="226"/>
      <x:c r="BP2473" s="226"/>
      <x:c r="BW2473" s="226"/>
      <x:c r="BX2473" s="226"/>
      <x:c r="BY2473" s="226"/>
      <x:c r="BZ2473" s="226"/>
      <x:c r="CB2473" s="226"/>
    </x:row>
    <x:row r="2474" spans="1:80" x14ac:dyDescent="0.3">
      <x:c r="A2474" s="226"/>
      <x:c r="R2474" s="226"/>
      <x:c r="T2474" s="226"/>
      <x:c r="V2474" s="23"/>
      <x:c r="Y2474" s="226"/>
      <x:c r="AA2474" s="226"/>
      <x:c r="AB2474" s="222"/>
      <x:c r="AE2474" s="222"/>
      <x:c r="AF2474" s="222"/>
      <x:c r="AS2474" s="23"/>
      <x:c r="AV2474" s="23"/>
      <x:c r="BF2474" s="226"/>
      <x:c r="BL2474" s="226"/>
      <x:c r="BM2474" s="226"/>
      <x:c r="BP2474" s="222"/>
      <x:c r="BW2474" s="226"/>
      <x:c r="BX2474" s="226"/>
      <x:c r="BY2474" s="226"/>
      <x:c r="BZ2474" s="226"/>
      <x:c r="CB2474" s="226"/>
    </x:row>
    <x:row r="2475" spans="1:80" x14ac:dyDescent="0.3">
      <x:c r="A2475" s="226"/>
      <x:c r="R2475" s="226"/>
      <x:c r="T2475" s="226"/>
      <x:c r="V2475" s="23"/>
      <x:c r="Y2475" s="226"/>
      <x:c r="AA2475" s="226"/>
      <x:c r="AB2475" s="222"/>
      <x:c r="AE2475" s="222"/>
      <x:c r="AF2475" s="222"/>
      <x:c r="AS2475" s="23"/>
      <x:c r="AV2475" s="23"/>
      <x:c r="BF2475" s="226"/>
      <x:c r="BL2475" s="226"/>
      <x:c r="BM2475" s="226"/>
      <x:c r="BP2475" s="222"/>
      <x:c r="BW2475" s="226"/>
      <x:c r="BX2475" s="226"/>
      <x:c r="BY2475" s="226"/>
      <x:c r="BZ2475" s="226"/>
      <x:c r="CB2475" s="226"/>
    </x:row>
    <x:row r="2476" spans="1:80" x14ac:dyDescent="0.3">
      <x:c r="A2476" s="226"/>
      <x:c r="R2476" s="226"/>
      <x:c r="T2476" s="226"/>
      <x:c r="V2476" s="23"/>
      <x:c r="Y2476" s="226"/>
      <x:c r="AA2476" s="226"/>
      <x:c r="AB2476" s="226"/>
      <x:c r="AE2476" s="222"/>
      <x:c r="AF2476" s="226"/>
      <x:c r="AO2476" s="226"/>
      <x:c r="AS2476" s="23"/>
      <x:c r="AV2476" s="23"/>
      <x:c r="BF2476" s="226"/>
      <x:c r="BL2476" s="226"/>
      <x:c r="BM2476" s="226"/>
      <x:c r="BP2476" s="226"/>
      <x:c r="BW2476" s="226"/>
      <x:c r="BX2476" s="226"/>
      <x:c r="BY2476" s="226"/>
      <x:c r="BZ2476" s="226"/>
      <x:c r="CB2476" s="226"/>
    </x:row>
    <x:row r="2477" spans="1:80" x14ac:dyDescent="0.3">
      <x:c r="A2477" s="226"/>
      <x:c r="R2477" s="226"/>
      <x:c r="T2477" s="226"/>
      <x:c r="V2477" s="23"/>
      <x:c r="Y2477" s="226"/>
      <x:c r="AA2477" s="226"/>
      <x:c r="AB2477" s="222"/>
      <x:c r="AE2477" s="222"/>
      <x:c r="AF2477" s="222"/>
      <x:c r="AS2477" s="23"/>
      <x:c r="AV2477" s="23"/>
      <x:c r="BF2477" s="226"/>
      <x:c r="BL2477" s="226"/>
      <x:c r="BM2477" s="226"/>
      <x:c r="BP2477" s="222"/>
      <x:c r="BW2477" s="226"/>
      <x:c r="BX2477" s="226"/>
      <x:c r="BY2477" s="226"/>
      <x:c r="BZ2477" s="226"/>
      <x:c r="CB2477" s="226"/>
    </x:row>
    <x:row r="2478" spans="1:80" x14ac:dyDescent="0.3">
      <x:c r="A2478" s="226"/>
      <x:c r="R2478" s="226"/>
      <x:c r="T2478" s="226"/>
      <x:c r="V2478" s="23"/>
      <x:c r="Y2478" s="226"/>
      <x:c r="AA2478" s="226"/>
      <x:c r="AB2478" s="222"/>
      <x:c r="AE2478" s="222"/>
      <x:c r="AF2478" s="222"/>
      <x:c r="AJ2478" s="226"/>
      <x:c r="AO2478" s="226"/>
      <x:c r="AS2478" s="23"/>
      <x:c r="AV2478" s="23"/>
      <x:c r="BF2478" s="226"/>
      <x:c r="BL2478" s="226"/>
      <x:c r="BM2478" s="226"/>
      <x:c r="BP2478" s="222"/>
      <x:c r="BW2478" s="226"/>
      <x:c r="BX2478" s="226"/>
      <x:c r="BY2478" s="226"/>
      <x:c r="BZ2478" s="226"/>
      <x:c r="CB2478" s="226"/>
    </x:row>
    <x:row r="2479" spans="1:80" x14ac:dyDescent="0.3">
      <x:c r="A2479" s="226"/>
      <x:c r="R2479" s="226"/>
      <x:c r="T2479" s="226"/>
      <x:c r="V2479" s="23"/>
      <x:c r="Y2479" s="226"/>
      <x:c r="AA2479" s="222"/>
      <x:c r="AB2479" s="222"/>
      <x:c r="AE2479" s="226"/>
      <x:c r="AF2479" s="222"/>
      <x:c r="AS2479" s="23"/>
      <x:c r="AV2479" s="23"/>
      <x:c r="BF2479" s="226"/>
      <x:c r="BL2479" s="226"/>
      <x:c r="BM2479" s="226"/>
      <x:c r="BP2479" s="222"/>
      <x:c r="BW2479" s="226"/>
      <x:c r="BX2479" s="222"/>
      <x:c r="BY2479" s="226"/>
      <x:c r="BZ2479" s="226"/>
      <x:c r="CB2479" s="226"/>
    </x:row>
    <x:row r="2480" spans="1:80" x14ac:dyDescent="0.3">
      <x:c r="A2480" s="226"/>
      <x:c r="R2480" s="226"/>
      <x:c r="T2480" s="226"/>
      <x:c r="V2480" s="23"/>
      <x:c r="Y2480" s="226"/>
      <x:c r="AA2480" s="226"/>
      <x:c r="AB2480" s="222"/>
      <x:c r="AE2480" s="222"/>
      <x:c r="AF2480" s="222"/>
      <x:c r="AS2480" s="23"/>
      <x:c r="AV2480" s="23"/>
      <x:c r="BF2480" s="226"/>
      <x:c r="BL2480" s="226"/>
      <x:c r="BM2480" s="226"/>
      <x:c r="BP2480" s="222"/>
      <x:c r="BW2480" s="226"/>
      <x:c r="BX2480" s="226"/>
      <x:c r="BY2480" s="226"/>
      <x:c r="BZ2480" s="226"/>
      <x:c r="CB2480" s="226"/>
    </x:row>
    <x:row r="2481" spans="1:80" x14ac:dyDescent="0.3">
      <x:c r="V2481" s="23"/>
      <x:c r="AA2481" s="36"/>
      <x:c r="AB2481" s="36"/>
      <x:c r="AE2481" s="36"/>
      <x:c r="AF2481" s="36"/>
      <x:c r="AS2481" s="23"/>
      <x:c r="AV2481" s="23"/>
      <x:c r="BP2481" s="36"/>
      <x:c r="BX2481" s="36"/>
    </x:row>
    <x:row r="2482" spans="1:80" x14ac:dyDescent="0.3">
      <x:c r="V2482" s="23"/>
      <x:c r="AA2482" s="36"/>
      <x:c r="AB2482" s="36"/>
      <x:c r="AE2482" s="36"/>
      <x:c r="AF2482" s="36"/>
      <x:c r="AS2482" s="23"/>
      <x:c r="AV2482" s="23"/>
      <x:c r="BP2482" s="36"/>
      <x:c r="BX2482" s="36"/>
    </x:row>
    <x:row r="2483" spans="1:80" x14ac:dyDescent="0.3">
      <x:c r="V2483" s="23"/>
      <x:c r="AA2483" s="36"/>
      <x:c r="AB2483" s="36"/>
      <x:c r="AE2483" s="36"/>
      <x:c r="AF2483" s="36"/>
      <x:c r="AS2483" s="23"/>
      <x:c r="AV2483" s="23"/>
      <x:c r="BP2483" s="36"/>
      <x:c r="BX2483" s="36"/>
    </x:row>
    <x:row r="2484" spans="1:80" x14ac:dyDescent="0.3">
      <x:c r="V2484" s="23"/>
      <x:c r="AA2484" s="36"/>
      <x:c r="AB2484" s="36"/>
      <x:c r="AE2484" s="36"/>
      <x:c r="AF2484" s="36"/>
      <x:c r="AS2484" s="23"/>
      <x:c r="AV2484" s="23"/>
      <x:c r="BP2484" s="36"/>
      <x:c r="BX2484" s="36"/>
    </x:row>
    <x:row r="2485" spans="1:80" x14ac:dyDescent="0.3">
      <x:c r="V2485" s="23"/>
      <x:c r="AA2485" s="36"/>
      <x:c r="AB2485" s="36"/>
      <x:c r="AE2485" s="36"/>
      <x:c r="AF2485" s="36"/>
      <x:c r="AS2485" s="23"/>
      <x:c r="AV2485" s="23"/>
      <x:c r="BP2485" s="36"/>
      <x:c r="BX2485" s="36"/>
    </x:row>
    <x:row r="2486" spans="1:80" x14ac:dyDescent="0.3">
      <x:c r="V2486" s="23"/>
      <x:c r="AA2486" s="36"/>
      <x:c r="AB2486" s="36"/>
      <x:c r="AE2486" s="36"/>
      <x:c r="AF2486" s="36"/>
      <x:c r="AS2486" s="23"/>
      <x:c r="AV2486" s="23"/>
      <x:c r="BP2486" s="36"/>
      <x:c r="BX2486" s="36"/>
    </x:row>
    <x:row r="2487" spans="1:80" x14ac:dyDescent="0.3">
      <x:c r="V2487" s="23"/>
      <x:c r="AA2487" s="36"/>
      <x:c r="AB2487" s="36"/>
      <x:c r="AE2487" s="36"/>
      <x:c r="AF2487" s="36"/>
      <x:c r="AS2487" s="23"/>
      <x:c r="AV2487" s="23"/>
      <x:c r="BP2487" s="36"/>
      <x:c r="BX2487" s="36"/>
    </x:row>
    <x:row r="2488" spans="1:80" x14ac:dyDescent="0.3">
      <x:c r="V2488" s="23"/>
      <x:c r="AA2488" s="36"/>
      <x:c r="AB2488" s="36"/>
      <x:c r="AE2488" s="36"/>
      <x:c r="AF2488" s="36"/>
      <x:c r="AS2488" s="23"/>
      <x:c r="AV2488" s="23"/>
      <x:c r="BP2488" s="36"/>
      <x:c r="BX2488" s="36"/>
    </x:row>
    <x:row r="2489" spans="1:80" x14ac:dyDescent="0.3">
      <x:c r="V2489" s="23"/>
      <x:c r="AA2489" s="36"/>
      <x:c r="AB2489" s="36"/>
      <x:c r="AE2489" s="36"/>
      <x:c r="AF2489" s="36"/>
      <x:c r="AS2489" s="23"/>
      <x:c r="AV2489" s="23"/>
      <x:c r="BP2489" s="36"/>
      <x:c r="BX2489" s="36"/>
    </x:row>
    <x:row r="2490" spans="1:80" x14ac:dyDescent="0.3">
      <x:c r="V2490" s="23"/>
      <x:c r="AA2490" s="36"/>
      <x:c r="AB2490" s="36"/>
      <x:c r="AE2490" s="36"/>
      <x:c r="AF2490" s="36"/>
      <x:c r="AS2490" s="23"/>
      <x:c r="AV2490" s="23"/>
      <x:c r="BP2490" s="36"/>
      <x:c r="BX2490" s="36"/>
    </x:row>
    <x:row r="2491" spans="1:80" x14ac:dyDescent="0.3">
      <x:c r="V2491" s="23"/>
      <x:c r="AA2491" s="36"/>
      <x:c r="AB2491" s="36"/>
      <x:c r="AE2491" s="36"/>
      <x:c r="AF2491" s="36"/>
      <x:c r="AS2491" s="23"/>
      <x:c r="AV2491" s="23"/>
      <x:c r="BP2491" s="36"/>
      <x:c r="BX2491" s="36"/>
    </x:row>
    <x:row r="2492" spans="1:80" x14ac:dyDescent="0.3">
      <x:c r="V2492" s="23"/>
      <x:c r="AA2492" s="36"/>
      <x:c r="AB2492" s="36"/>
      <x:c r="AE2492" s="36"/>
      <x:c r="AF2492" s="36"/>
      <x:c r="AS2492" s="23"/>
      <x:c r="AV2492" s="23"/>
      <x:c r="BP2492" s="36"/>
      <x:c r="BX2492" s="36"/>
    </x:row>
    <x:row r="2493" spans="1:80" x14ac:dyDescent="0.3">
      <x:c r="V2493" s="23"/>
      <x:c r="AA2493" s="36"/>
      <x:c r="AB2493" s="36"/>
      <x:c r="AE2493" s="36"/>
      <x:c r="AF2493" s="36"/>
      <x:c r="AS2493" s="23"/>
      <x:c r="AV2493" s="23"/>
      <x:c r="BP2493" s="36"/>
      <x:c r="BX2493" s="36"/>
    </x:row>
    <x:row r="2494" spans="1:80" x14ac:dyDescent="0.3">
      <x:c r="V2494" s="23"/>
      <x:c r="AA2494" s="36"/>
      <x:c r="AB2494" s="36"/>
      <x:c r="AE2494" s="36"/>
      <x:c r="AF2494" s="36"/>
      <x:c r="AS2494" s="23"/>
      <x:c r="AV2494" s="23"/>
      <x:c r="BP2494" s="36"/>
      <x:c r="BX2494" s="36"/>
    </x:row>
    <x:row r="2495" spans="1:80" x14ac:dyDescent="0.3">
      <x:c r="V2495" s="23"/>
      <x:c r="AA2495" s="36"/>
      <x:c r="AB2495" s="36"/>
      <x:c r="AE2495" s="36"/>
      <x:c r="AF2495" s="36"/>
      <x:c r="AS2495" s="23"/>
      <x:c r="AV2495" s="23"/>
      <x:c r="BP2495" s="36"/>
      <x:c r="BX2495" s="36"/>
    </x:row>
    <x:row r="2496" spans="1:80" x14ac:dyDescent="0.3">
      <x:c r="V2496" s="23"/>
      <x:c r="AB2496" s="36"/>
      <x:c r="AE2496" s="36"/>
      <x:c r="AF2496" s="36"/>
      <x:c r="AS2496" s="23"/>
      <x:c r="AV2496" s="23"/>
      <x:c r="BP2496" s="36"/>
    </x:row>
    <x:row r="2497" spans="1:80" x14ac:dyDescent="0.3">
      <x:c r="V2497" s="23"/>
      <x:c r="AA2497" s="36"/>
      <x:c r="AB2497" s="36"/>
      <x:c r="AE2497" s="36"/>
      <x:c r="AF2497" s="36"/>
      <x:c r="AS2497" s="23"/>
      <x:c r="AV2497" s="23"/>
      <x:c r="BP2497" s="36"/>
      <x:c r="BX2497" s="36"/>
    </x:row>
    <x:row r="2498" spans="1:80" x14ac:dyDescent="0.3">
      <x:c r="V2498" s="23"/>
      <x:c r="AA2498" s="36"/>
      <x:c r="AB2498" s="36"/>
      <x:c r="AE2498" s="36"/>
      <x:c r="AF2498" s="36"/>
      <x:c r="AS2498" s="23"/>
      <x:c r="AV2498" s="23"/>
      <x:c r="BP2498" s="36"/>
      <x:c r="BX2498" s="36"/>
    </x:row>
    <x:row r="2499" spans="1:80" x14ac:dyDescent="0.3">
      <x:c r="V2499" s="23"/>
      <x:c r="AA2499" s="36"/>
      <x:c r="AB2499" s="36"/>
      <x:c r="AE2499" s="36"/>
      <x:c r="AF2499" s="36"/>
      <x:c r="AS2499" s="23"/>
      <x:c r="AV2499" s="23"/>
      <x:c r="BP2499" s="36"/>
      <x:c r="BX2499" s="36"/>
    </x:row>
    <x:row r="2500" spans="1:80" x14ac:dyDescent="0.3">
      <x:c r="V2500" s="23"/>
      <x:c r="AA2500" s="36"/>
      <x:c r="AB2500" s="36"/>
      <x:c r="AE2500" s="36"/>
      <x:c r="AF2500" s="36"/>
      <x:c r="AS2500" s="23"/>
      <x:c r="AV2500" s="23"/>
      <x:c r="BP2500" s="36"/>
      <x:c r="BX2500" s="36"/>
    </x:row>
    <x:row r="2501" spans="1:80" x14ac:dyDescent="0.3">
      <x:c r="V2501" s="23"/>
      <x:c r="AA2501" s="36"/>
      <x:c r="AB2501" s="36"/>
      <x:c r="AE2501" s="36"/>
      <x:c r="AF2501" s="36"/>
      <x:c r="AS2501" s="23"/>
      <x:c r="AV2501" s="23"/>
      <x:c r="BP2501" s="36"/>
      <x:c r="BX2501" s="36"/>
    </x:row>
    <x:row r="2502" spans="1:80" x14ac:dyDescent="0.3">
      <x:c r="V2502" s="23"/>
      <x:c r="AA2502" s="36"/>
      <x:c r="AB2502" s="36"/>
      <x:c r="AE2502" s="36"/>
      <x:c r="AF2502" s="36"/>
      <x:c r="AS2502" s="23"/>
      <x:c r="AV2502" s="23"/>
      <x:c r="BP2502" s="36"/>
      <x:c r="BX2502" s="36"/>
    </x:row>
    <x:row r="2503" spans="1:80" x14ac:dyDescent="0.3">
      <x:c r="V2503" s="23"/>
      <x:c r="AA2503" s="36"/>
      <x:c r="AB2503" s="36"/>
      <x:c r="AE2503" s="36"/>
      <x:c r="AF2503" s="36"/>
      <x:c r="AS2503" s="23"/>
      <x:c r="AV2503" s="23"/>
      <x:c r="BP2503" s="36"/>
      <x:c r="BX2503" s="36"/>
    </x:row>
    <x:row r="2504" spans="1:80" x14ac:dyDescent="0.3">
      <x:c r="V2504" s="23"/>
      <x:c r="AA2504" s="36"/>
      <x:c r="AB2504" s="36"/>
      <x:c r="AE2504" s="36"/>
      <x:c r="AF2504" s="36"/>
      <x:c r="AS2504" s="23"/>
      <x:c r="AV2504" s="23"/>
      <x:c r="BP2504" s="36"/>
      <x:c r="BX2504" s="36"/>
    </x:row>
    <x:row r="2505" spans="1:80" x14ac:dyDescent="0.3">
      <x:c r="V2505" s="23"/>
      <x:c r="AA2505" s="36"/>
      <x:c r="AB2505" s="36"/>
      <x:c r="AE2505" s="36"/>
      <x:c r="AF2505" s="36"/>
      <x:c r="AS2505" s="23"/>
      <x:c r="AV2505" s="23"/>
      <x:c r="BP2505" s="36"/>
      <x:c r="BX2505" s="36"/>
    </x:row>
    <x:row r="2506" spans="1:80" x14ac:dyDescent="0.3">
      <x:c r="V2506" s="23"/>
      <x:c r="AA2506" s="36"/>
      <x:c r="AB2506" s="36"/>
      <x:c r="AE2506" s="36"/>
      <x:c r="AF2506" s="36"/>
      <x:c r="AS2506" s="23"/>
      <x:c r="AV2506" s="23"/>
      <x:c r="BP2506" s="36"/>
      <x:c r="BX2506" s="36"/>
    </x:row>
    <x:row r="2507" spans="1:80" x14ac:dyDescent="0.3">
      <x:c r="V2507" s="23"/>
      <x:c r="AB2507" s="36"/>
      <x:c r="AE2507" s="36"/>
      <x:c r="AF2507" s="36"/>
      <x:c r="AS2507" s="23"/>
      <x:c r="AV2507" s="23"/>
      <x:c r="BP2507" s="36"/>
    </x:row>
    <x:row r="2508" spans="1:80" x14ac:dyDescent="0.3">
      <x:c r="V2508" s="23"/>
      <x:c r="AE2508" s="36"/>
      <x:c r="AF2508" s="36"/>
      <x:c r="AS2508" s="23"/>
      <x:c r="AV2508" s="23"/>
      <x:c r="BP2508" s="36"/>
    </x:row>
    <x:row r="2509" spans="1:80" x14ac:dyDescent="0.3">
      <x:c r="V2509" s="23"/>
      <x:c r="AA2509" s="36"/>
      <x:c r="AB2509" s="36"/>
      <x:c r="AE2509" s="36"/>
      <x:c r="AF2509" s="36"/>
      <x:c r="AS2509" s="23"/>
      <x:c r="AV2509" s="23"/>
      <x:c r="BP2509" s="36"/>
      <x:c r="BX2509" s="36"/>
    </x:row>
    <x:row r="2510" spans="1:80" x14ac:dyDescent="0.3">
      <x:c r="V2510" s="23"/>
      <x:c r="AA2510" s="36"/>
      <x:c r="AB2510" s="36"/>
      <x:c r="AE2510" s="36"/>
      <x:c r="AF2510" s="36"/>
      <x:c r="AS2510" s="23"/>
      <x:c r="AV2510" s="23"/>
      <x:c r="BP2510" s="36"/>
      <x:c r="BX2510" s="36"/>
    </x:row>
    <x:row r="2511" spans="1:80" x14ac:dyDescent="0.3">
      <x:c r="V2511" s="23"/>
      <x:c r="AA2511" s="36"/>
      <x:c r="AB2511" s="36"/>
      <x:c r="AE2511" s="36"/>
      <x:c r="AF2511" s="36"/>
      <x:c r="AS2511" s="23"/>
      <x:c r="AV2511" s="23"/>
      <x:c r="BP2511" s="36"/>
      <x:c r="BX2511" s="36"/>
    </x:row>
    <x:row r="2512" spans="1:80" x14ac:dyDescent="0.3">
      <x:c r="V2512" s="23"/>
      <x:c r="AB2512" s="36"/>
      <x:c r="AE2512" s="36"/>
      <x:c r="AF2512" s="36"/>
      <x:c r="AS2512" s="23"/>
      <x:c r="AV2512" s="23"/>
      <x:c r="BP2512" s="36"/>
    </x:row>
    <x:row r="2513" spans="1:80" x14ac:dyDescent="0.3">
      <x:c r="V2513" s="23"/>
      <x:c r="AB2513" s="36"/>
      <x:c r="AE2513" s="36"/>
      <x:c r="AF2513" s="36"/>
      <x:c r="AS2513" s="23"/>
      <x:c r="AV2513" s="23"/>
      <x:c r="BP2513" s="36"/>
    </x:row>
    <x:row r="2514" spans="1:80" x14ac:dyDescent="0.3">
      <x:c r="V2514" s="23"/>
      <x:c r="AA2514" s="36"/>
      <x:c r="AB2514" s="36"/>
      <x:c r="AE2514" s="36"/>
      <x:c r="AF2514" s="36"/>
      <x:c r="AS2514" s="23"/>
      <x:c r="AV2514" s="23"/>
      <x:c r="BP2514" s="36"/>
      <x:c r="BX2514" s="36"/>
    </x:row>
    <x:row r="2515" spans="1:80" x14ac:dyDescent="0.3">
      <x:c r="V2515" s="23"/>
      <x:c r="AA2515" s="36"/>
      <x:c r="AB2515" s="36"/>
      <x:c r="AE2515" s="36"/>
      <x:c r="AF2515" s="36"/>
      <x:c r="AS2515" s="23"/>
      <x:c r="AV2515" s="23"/>
      <x:c r="BP2515" s="36"/>
      <x:c r="BX2515" s="36"/>
    </x:row>
    <x:row r="2516" spans="1:80" x14ac:dyDescent="0.3">
      <x:c r="V2516" s="23"/>
      <x:c r="AA2516" s="36"/>
      <x:c r="AB2516" s="36"/>
      <x:c r="AE2516" s="36"/>
      <x:c r="AF2516" s="36"/>
      <x:c r="AS2516" s="23"/>
      <x:c r="AV2516" s="23"/>
      <x:c r="BP2516" s="36"/>
      <x:c r="BX2516" s="36"/>
    </x:row>
    <x:row r="2517" spans="1:80" x14ac:dyDescent="0.3">
      <x:c r="V2517" s="23"/>
      <x:c r="AA2517" s="36"/>
      <x:c r="AB2517" s="36"/>
      <x:c r="AE2517" s="36"/>
      <x:c r="AF2517" s="36"/>
      <x:c r="AS2517" s="23"/>
      <x:c r="AV2517" s="23"/>
      <x:c r="BP2517" s="36"/>
      <x:c r="BX2517" s="36"/>
    </x:row>
    <x:row r="2518" spans="1:80" x14ac:dyDescent="0.3">
      <x:c r="V2518" s="23"/>
      <x:c r="AA2518" s="36"/>
      <x:c r="AB2518" s="36"/>
      <x:c r="AE2518" s="36"/>
      <x:c r="AF2518" s="36"/>
      <x:c r="AS2518" s="23"/>
      <x:c r="AV2518" s="23"/>
      <x:c r="BP2518" s="36"/>
      <x:c r="BX2518" s="36"/>
    </x:row>
    <x:row r="2519" spans="1:80" x14ac:dyDescent="0.3">
      <x:c r="V2519" s="23"/>
      <x:c r="AA2519" s="36"/>
      <x:c r="AB2519" s="36"/>
      <x:c r="AE2519" s="36"/>
      <x:c r="AF2519" s="36"/>
      <x:c r="AS2519" s="23"/>
      <x:c r="AV2519" s="23"/>
      <x:c r="BP2519" s="36"/>
      <x:c r="BX2519" s="36"/>
    </x:row>
    <x:row r="2520" spans="1:80" x14ac:dyDescent="0.3">
      <x:c r="V2520" s="23"/>
      <x:c r="AA2520" s="36"/>
      <x:c r="AB2520" s="36"/>
      <x:c r="AE2520" s="36"/>
      <x:c r="AF2520" s="36"/>
      <x:c r="AS2520" s="23"/>
      <x:c r="AV2520" s="23"/>
      <x:c r="BP2520" s="36"/>
      <x:c r="BX2520" s="36"/>
    </x:row>
    <x:row r="2521" spans="1:80" x14ac:dyDescent="0.3">
      <x:c r="V2521" s="23"/>
      <x:c r="AA2521" s="36"/>
      <x:c r="AB2521" s="36"/>
      <x:c r="AE2521" s="36"/>
      <x:c r="AF2521" s="36"/>
      <x:c r="AS2521" s="23"/>
      <x:c r="AV2521" s="23"/>
      <x:c r="BP2521" s="36"/>
      <x:c r="BX2521" s="36"/>
    </x:row>
    <x:row r="2522" spans="1:80" x14ac:dyDescent="0.3">
      <x:c r="V2522" s="23"/>
      <x:c r="AA2522" s="36"/>
      <x:c r="AB2522" s="36"/>
      <x:c r="AE2522" s="36"/>
      <x:c r="AF2522" s="36"/>
      <x:c r="AS2522" s="23"/>
      <x:c r="AV2522" s="23"/>
      <x:c r="BP2522" s="36"/>
      <x:c r="BX2522" s="36"/>
    </x:row>
    <x:row r="2523" spans="1:80" x14ac:dyDescent="0.3">
      <x:c r="V2523" s="23"/>
      <x:c r="AB2523" s="36"/>
      <x:c r="AE2523" s="36"/>
      <x:c r="AF2523" s="36"/>
      <x:c r="AS2523" s="23"/>
      <x:c r="AV2523" s="23"/>
      <x:c r="BP2523" s="36"/>
    </x:row>
    <x:row r="2524" spans="1:80" x14ac:dyDescent="0.3">
      <x:c r="V2524" s="23"/>
      <x:c r="AB2524" s="36"/>
      <x:c r="AE2524" s="36"/>
      <x:c r="AF2524" s="36"/>
      <x:c r="AS2524" s="23"/>
      <x:c r="AV2524" s="23"/>
      <x:c r="BP2524" s="36"/>
    </x:row>
    <x:row r="2525" spans="1:80" x14ac:dyDescent="0.3">
      <x:c r="V2525" s="23"/>
      <x:c r="AA2525" s="36"/>
      <x:c r="AB2525" s="36"/>
      <x:c r="AE2525" s="36"/>
      <x:c r="AF2525" s="36"/>
      <x:c r="AS2525" s="23"/>
      <x:c r="AV2525" s="23"/>
      <x:c r="BP2525" s="36"/>
      <x:c r="BX2525" s="36"/>
    </x:row>
    <x:row r="2526" spans="1:80" x14ac:dyDescent="0.3">
      <x:c r="V2526" s="23"/>
      <x:c r="AA2526" s="36"/>
      <x:c r="AB2526" s="36"/>
      <x:c r="AE2526" s="36"/>
      <x:c r="AF2526" s="36"/>
      <x:c r="AS2526" s="23"/>
      <x:c r="AV2526" s="23"/>
      <x:c r="BP2526" s="36"/>
      <x:c r="BX2526" s="36"/>
    </x:row>
    <x:row r="2527" spans="1:80" x14ac:dyDescent="0.3">
      <x:c r="V2527" s="23"/>
      <x:c r="AA2527" s="36"/>
      <x:c r="AB2527" s="36"/>
      <x:c r="AE2527" s="36"/>
      <x:c r="AF2527" s="36"/>
      <x:c r="AS2527" s="23"/>
      <x:c r="AV2527" s="23"/>
      <x:c r="BP2527" s="36"/>
      <x:c r="BX2527" s="36"/>
    </x:row>
    <x:row r="2528" spans="1:80" x14ac:dyDescent="0.3">
      <x:c r="V2528" s="23"/>
      <x:c r="AA2528" s="36"/>
      <x:c r="AB2528" s="36"/>
      <x:c r="AE2528" s="36"/>
      <x:c r="AF2528" s="36"/>
      <x:c r="AS2528" s="23"/>
      <x:c r="AV2528" s="23"/>
      <x:c r="BP2528" s="36"/>
      <x:c r="BX2528" s="36"/>
    </x:row>
    <x:row r="2529" spans="1:80" x14ac:dyDescent="0.3">
      <x:c r="V2529" s="23"/>
      <x:c r="AB2529" s="36"/>
      <x:c r="AE2529" s="36"/>
      <x:c r="AF2529" s="36"/>
      <x:c r="AS2529" s="23"/>
      <x:c r="AV2529" s="23"/>
      <x:c r="BP2529" s="36"/>
    </x:row>
    <x:row r="2530" spans="1:80" x14ac:dyDescent="0.3">
      <x:c r="V2530" s="23"/>
      <x:c r="AA2530" s="36"/>
      <x:c r="AB2530" s="36"/>
      <x:c r="AE2530" s="36"/>
      <x:c r="AF2530" s="36"/>
      <x:c r="AS2530" s="23"/>
      <x:c r="AV2530" s="23"/>
      <x:c r="BP2530" s="36"/>
      <x:c r="BX2530" s="36"/>
    </x:row>
    <x:row r="2531" spans="1:80" x14ac:dyDescent="0.3">
      <x:c r="V2531" s="23"/>
      <x:c r="AA2531" s="36"/>
      <x:c r="AB2531" s="36"/>
      <x:c r="AE2531" s="36"/>
      <x:c r="AF2531" s="36"/>
      <x:c r="AS2531" s="23"/>
      <x:c r="AV2531" s="23"/>
      <x:c r="BP2531" s="36"/>
      <x:c r="BX2531" s="36"/>
    </x:row>
    <x:row r="2532" spans="1:80" x14ac:dyDescent="0.3">
      <x:c r="V2532" s="23"/>
      <x:c r="AA2532" s="36"/>
      <x:c r="AB2532" s="36"/>
      <x:c r="AE2532" s="36"/>
      <x:c r="AF2532" s="36"/>
      <x:c r="AS2532" s="23"/>
      <x:c r="AV2532" s="23"/>
      <x:c r="BP2532" s="36"/>
      <x:c r="BX2532" s="36"/>
    </x:row>
    <x:row r="2533" spans="1:80" x14ac:dyDescent="0.3">
      <x:c r="V2533" s="23"/>
      <x:c r="AA2533" s="36"/>
      <x:c r="AB2533" s="36"/>
      <x:c r="AE2533" s="36"/>
      <x:c r="AF2533" s="36"/>
      <x:c r="AS2533" s="23"/>
      <x:c r="AV2533" s="23"/>
      <x:c r="BP2533" s="36"/>
      <x:c r="BX2533" s="36"/>
    </x:row>
    <x:row r="2534" spans="1:80" x14ac:dyDescent="0.3">
      <x:c r="V2534" s="23"/>
      <x:c r="AA2534" s="36"/>
      <x:c r="AB2534" s="36"/>
      <x:c r="AE2534" s="36"/>
      <x:c r="AF2534" s="36"/>
      <x:c r="AS2534" s="23"/>
      <x:c r="AV2534" s="23"/>
      <x:c r="BP2534" s="36"/>
      <x:c r="BX2534" s="36"/>
    </x:row>
    <x:row r="2535" spans="1:80" x14ac:dyDescent="0.3">
      <x:c r="V2535" s="23"/>
      <x:c r="AA2535" s="36"/>
      <x:c r="AB2535" s="36"/>
      <x:c r="AE2535" s="36"/>
      <x:c r="AF2535" s="36"/>
      <x:c r="AS2535" s="23"/>
      <x:c r="AV2535" s="23"/>
      <x:c r="BP2535" s="36"/>
      <x:c r="BX2535" s="36"/>
    </x:row>
    <x:row r="2536" spans="1:80" x14ac:dyDescent="0.3">
      <x:c r="V2536" s="23"/>
      <x:c r="AB2536" s="36"/>
      <x:c r="AE2536" s="36"/>
      <x:c r="AF2536" s="36"/>
      <x:c r="AS2536" s="23"/>
      <x:c r="AV2536" s="23"/>
      <x:c r="BP2536" s="36"/>
    </x:row>
    <x:row r="2537" spans="1:80" x14ac:dyDescent="0.3">
      <x:c r="V2537" s="23"/>
      <x:c r="AA2537" s="36"/>
      <x:c r="AB2537" s="36"/>
      <x:c r="AE2537" s="36"/>
      <x:c r="AF2537" s="36"/>
      <x:c r="AS2537" s="23"/>
      <x:c r="AV2537" s="23"/>
      <x:c r="BP2537" s="36"/>
      <x:c r="BX2537" s="36"/>
    </x:row>
    <x:row r="2538" spans="1:80" x14ac:dyDescent="0.3">
      <x:c r="V2538" s="23"/>
      <x:c r="AA2538" s="36"/>
      <x:c r="AB2538" s="36"/>
      <x:c r="AF2538" s="36"/>
      <x:c r="AS2538" s="23"/>
      <x:c r="AV2538" s="23"/>
      <x:c r="BP2538" s="36"/>
      <x:c r="BX2538" s="36"/>
    </x:row>
    <x:row r="2539" spans="1:80" x14ac:dyDescent="0.3">
      <x:c r="V2539" s="23"/>
      <x:c r="AA2539" s="36"/>
      <x:c r="AB2539" s="36"/>
      <x:c r="AF2539" s="36"/>
      <x:c r="AS2539" s="23"/>
      <x:c r="AV2539" s="23"/>
      <x:c r="BP2539" s="36"/>
      <x:c r="BX2539" s="36"/>
    </x:row>
    <x:row r="2540" spans="1:80" x14ac:dyDescent="0.3">
      <x:c r="V2540" s="23"/>
      <x:c r="AA2540" s="36"/>
      <x:c r="AB2540" s="36"/>
      <x:c r="AF2540" s="36"/>
      <x:c r="AS2540" s="23"/>
      <x:c r="AV2540" s="23"/>
      <x:c r="BP2540" s="36"/>
      <x:c r="BX2540" s="36"/>
    </x:row>
    <x:row r="2541" spans="1:80" x14ac:dyDescent="0.3">
      <x:c r="V2541" s="23"/>
      <x:c r="AA2541" s="36"/>
      <x:c r="AB2541" s="36"/>
      <x:c r="AF2541" s="36"/>
      <x:c r="AS2541" s="23"/>
      <x:c r="AV2541" s="23"/>
      <x:c r="BP2541" s="36"/>
      <x:c r="BX2541" s="36"/>
    </x:row>
    <x:row r="2542" spans="1:80" x14ac:dyDescent="0.3">
      <x:c r="V2542" s="23"/>
      <x:c r="AA2542" s="36"/>
      <x:c r="AB2542" s="36"/>
      <x:c r="AF2542" s="36"/>
      <x:c r="AS2542" s="23"/>
      <x:c r="AV2542" s="23"/>
      <x:c r="BP2542" s="36"/>
      <x:c r="BX2542" s="36"/>
    </x:row>
    <x:row r="2543" spans="1:80" x14ac:dyDescent="0.3">
      <x:c r="V2543" s="23"/>
      <x:c r="AA2543" s="36"/>
      <x:c r="AB2543" s="36"/>
      <x:c r="AF2543" s="36"/>
      <x:c r="AS2543" s="23"/>
      <x:c r="AV2543" s="23"/>
      <x:c r="BP2543" s="36"/>
      <x:c r="BX2543" s="36"/>
    </x:row>
    <x:row r="2544" spans="1:80" x14ac:dyDescent="0.3">
      <x:c r="V2544" s="23"/>
      <x:c r="AA2544" s="36"/>
      <x:c r="AB2544" s="36"/>
      <x:c r="AF2544" s="36"/>
      <x:c r="AS2544" s="23"/>
      <x:c r="AV2544" s="23"/>
      <x:c r="BP2544" s="36"/>
      <x:c r="BX2544" s="36"/>
    </x:row>
    <x:row r="2545" spans="1:80" x14ac:dyDescent="0.3">
      <x:c r="V2545" s="23"/>
      <x:c r="AA2545" s="36"/>
      <x:c r="AB2545" s="36"/>
      <x:c r="AF2545" s="36"/>
      <x:c r="AS2545" s="23"/>
      <x:c r="AV2545" s="23"/>
      <x:c r="BP2545" s="36"/>
      <x:c r="BX2545" s="36"/>
    </x:row>
    <x:row r="2546" spans="1:80" x14ac:dyDescent="0.3">
      <x:c r="V2546" s="23"/>
      <x:c r="AA2546" s="36"/>
      <x:c r="AB2546" s="36"/>
      <x:c r="AF2546" s="36"/>
      <x:c r="AS2546" s="23"/>
      <x:c r="AV2546" s="23"/>
      <x:c r="BP2546" s="36"/>
      <x:c r="BX2546" s="36"/>
    </x:row>
    <x:row r="2547" spans="1:80" x14ac:dyDescent="0.3">
      <x:c r="V2547" s="23"/>
      <x:c r="AA2547" s="36"/>
      <x:c r="AB2547" s="36"/>
      <x:c r="AF2547" s="36"/>
      <x:c r="AS2547" s="23"/>
      <x:c r="AV2547" s="23"/>
      <x:c r="BP2547" s="36"/>
      <x:c r="BX2547" s="36"/>
    </x:row>
    <x:row r="2548" spans="1:80" x14ac:dyDescent="0.3">
      <x:c r="V2548" s="23"/>
      <x:c r="AA2548" s="36"/>
      <x:c r="AB2548" s="36"/>
      <x:c r="AF2548" s="36"/>
      <x:c r="AS2548" s="23"/>
      <x:c r="AV2548" s="23"/>
      <x:c r="BP2548" s="36"/>
      <x:c r="BX2548" s="36"/>
    </x:row>
    <x:row r="2549" spans="1:80" x14ac:dyDescent="0.3">
      <x:c r="V2549" s="23"/>
      <x:c r="AA2549" s="36"/>
      <x:c r="AB2549" s="36"/>
      <x:c r="AF2549" s="36"/>
      <x:c r="AS2549" s="23"/>
      <x:c r="AV2549" s="23"/>
      <x:c r="BP2549" s="36"/>
      <x:c r="BX2549" s="36"/>
    </x:row>
    <x:row r="2550" spans="1:80" x14ac:dyDescent="0.3">
      <x:c r="V2550" s="23"/>
      <x:c r="AA2550" s="36"/>
      <x:c r="AB2550" s="36"/>
      <x:c r="AF2550" s="36"/>
      <x:c r="AS2550" s="23"/>
      <x:c r="AV2550" s="23"/>
      <x:c r="BP2550" s="36"/>
      <x:c r="BX2550" s="36"/>
    </x:row>
    <x:row r="2551" spans="1:80" x14ac:dyDescent="0.3">
      <x:c r="V2551" s="23"/>
      <x:c r="AA2551" s="36"/>
      <x:c r="AB2551" s="36"/>
      <x:c r="AF2551" s="36"/>
      <x:c r="AS2551" s="23"/>
      <x:c r="AV2551" s="23"/>
      <x:c r="BP2551" s="36"/>
      <x:c r="BX2551" s="36"/>
    </x:row>
    <x:row r="2552" spans="1:80" x14ac:dyDescent="0.3">
      <x:c r="V2552" s="23"/>
      <x:c r="AA2552" s="36"/>
      <x:c r="AB2552" s="36"/>
      <x:c r="AF2552" s="36"/>
      <x:c r="AS2552" s="23"/>
      <x:c r="AV2552" s="23"/>
      <x:c r="BP2552" s="36"/>
      <x:c r="BX2552" s="36"/>
    </x:row>
    <x:row r="2553" spans="1:80" x14ac:dyDescent="0.3">
      <x:c r="V2553" s="23"/>
      <x:c r="AA2553" s="36"/>
      <x:c r="AB2553" s="36"/>
      <x:c r="AF2553" s="36"/>
      <x:c r="AS2553" s="23"/>
      <x:c r="AV2553" s="23"/>
      <x:c r="BP2553" s="36"/>
      <x:c r="BX2553" s="36"/>
    </x:row>
    <x:row r="2554" spans="1:80" x14ac:dyDescent="0.3">
      <x:c r="V2554" s="23"/>
      <x:c r="AA2554" s="36"/>
      <x:c r="AB2554" s="36"/>
      <x:c r="AF2554" s="36"/>
      <x:c r="AS2554" s="23"/>
      <x:c r="AV2554" s="23"/>
      <x:c r="BP2554" s="36"/>
      <x:c r="BX2554" s="36"/>
    </x:row>
    <x:row r="2555" spans="1:80" x14ac:dyDescent="0.3">
      <x:c r="V2555" s="23"/>
      <x:c r="AA2555" s="36"/>
      <x:c r="AB2555" s="36"/>
      <x:c r="AF2555" s="36"/>
      <x:c r="AS2555" s="23"/>
      <x:c r="AV2555" s="23"/>
      <x:c r="BP2555" s="36"/>
      <x:c r="BX2555" s="36"/>
    </x:row>
    <x:row r="2556" spans="1:80" x14ac:dyDescent="0.3">
      <x:c r="V2556" s="23"/>
      <x:c r="AA2556" s="36"/>
      <x:c r="AB2556" s="36"/>
      <x:c r="AF2556" s="36"/>
      <x:c r="AS2556" s="23"/>
      <x:c r="AV2556" s="23"/>
      <x:c r="BP2556" s="36"/>
      <x:c r="BX2556" s="36"/>
    </x:row>
    <x:row r="2557" spans="1:80" x14ac:dyDescent="0.3">
      <x:c r="V2557" s="23"/>
      <x:c r="AA2557" s="36"/>
      <x:c r="AB2557" s="36"/>
      <x:c r="AF2557" s="36"/>
      <x:c r="AS2557" s="23"/>
      <x:c r="AV2557" s="23"/>
      <x:c r="BP2557" s="36"/>
      <x:c r="BX2557" s="36"/>
    </x:row>
    <x:row r="2558" spans="1:80" x14ac:dyDescent="0.3">
      <x:c r="V2558" s="23"/>
      <x:c r="AA2558" s="36"/>
      <x:c r="AB2558" s="36"/>
      <x:c r="AF2558" s="36"/>
      <x:c r="AS2558" s="23"/>
      <x:c r="AV2558" s="23"/>
      <x:c r="BP2558" s="36"/>
      <x:c r="BX2558" s="36"/>
    </x:row>
    <x:row r="2559" spans="1:80" x14ac:dyDescent="0.3">
      <x:c r="V2559" s="23"/>
      <x:c r="AA2559" s="36"/>
      <x:c r="AB2559" s="36"/>
      <x:c r="AF2559" s="36"/>
      <x:c r="AS2559" s="23"/>
      <x:c r="AV2559" s="23"/>
      <x:c r="BP2559" s="36"/>
      <x:c r="BX2559" s="36"/>
    </x:row>
    <x:row r="2560" spans="1:80" x14ac:dyDescent="0.3">
      <x:c r="V2560" s="23"/>
      <x:c r="AA2560" s="36"/>
      <x:c r="AB2560" s="36"/>
      <x:c r="AF2560" s="36"/>
      <x:c r="AS2560" s="23"/>
      <x:c r="AV2560" s="23"/>
      <x:c r="BP2560" s="36"/>
      <x:c r="BX2560" s="36"/>
    </x:row>
    <x:row r="2561" spans="1:80" x14ac:dyDescent="0.3">
      <x:c r="V2561" s="23"/>
      <x:c r="AA2561" s="36"/>
      <x:c r="AB2561" s="36"/>
      <x:c r="AE2561" s="36"/>
      <x:c r="AF2561" s="36"/>
      <x:c r="AS2561" s="23"/>
      <x:c r="AV2561" s="23"/>
      <x:c r="BP2561" s="36"/>
      <x:c r="BX2561" s="36"/>
    </x:row>
    <x:row r="2562" spans="1:80" x14ac:dyDescent="0.3">
      <x:c r="V2562" s="23"/>
      <x:c r="AA2562" s="36"/>
      <x:c r="AB2562" s="36"/>
      <x:c r="AF2562" s="36"/>
      <x:c r="AS2562" s="23"/>
      <x:c r="AV2562" s="23"/>
      <x:c r="BP2562" s="36"/>
      <x:c r="BX2562" s="36"/>
    </x:row>
    <x:row r="2563" spans="1:80" x14ac:dyDescent="0.3">
      <x:c r="V2563" s="23"/>
      <x:c r="AA2563" s="36"/>
      <x:c r="AB2563" s="36"/>
      <x:c r="AF2563" s="36"/>
      <x:c r="AS2563" s="23"/>
      <x:c r="AV2563" s="23"/>
      <x:c r="BP2563" s="36"/>
      <x:c r="BX2563" s="36"/>
    </x:row>
    <x:row r="2564" spans="1:80" x14ac:dyDescent="0.3">
      <x:c r="V2564" s="23"/>
      <x:c r="AA2564" s="36"/>
      <x:c r="AB2564" s="36"/>
      <x:c r="AF2564" s="36"/>
      <x:c r="AS2564" s="23"/>
      <x:c r="AV2564" s="23"/>
      <x:c r="BP2564" s="36"/>
      <x:c r="BX2564" s="36"/>
    </x:row>
    <x:row r="2565" spans="1:80" x14ac:dyDescent="0.3">
      <x:c r="V2565" s="23"/>
      <x:c r="AA2565" s="36"/>
      <x:c r="AB2565" s="36"/>
      <x:c r="AF2565" s="36"/>
      <x:c r="AS2565" s="23"/>
      <x:c r="AV2565" s="23"/>
      <x:c r="BP2565" s="36"/>
      <x:c r="BX2565" s="36"/>
    </x:row>
    <x:row r="2566" spans="1:80" x14ac:dyDescent="0.3">
      <x:c r="V2566" s="23"/>
      <x:c r="AA2566" s="36"/>
      <x:c r="AB2566" s="36"/>
      <x:c r="AF2566" s="36"/>
      <x:c r="AS2566" s="23"/>
      <x:c r="AV2566" s="23"/>
      <x:c r="BP2566" s="36"/>
      <x:c r="BX2566" s="36"/>
    </x:row>
    <x:row r="2567" spans="1:80" x14ac:dyDescent="0.3">
      <x:c r="V2567" s="23"/>
      <x:c r="AB2567" s="36"/>
      <x:c r="AF2567" s="36"/>
      <x:c r="AS2567" s="23"/>
      <x:c r="AV2567" s="23"/>
      <x:c r="BP2567" s="36"/>
    </x:row>
    <x:row r="2568" spans="1:80" x14ac:dyDescent="0.3">
      <x:c r="V2568" s="23"/>
      <x:c r="AA2568" s="36"/>
      <x:c r="AB2568" s="36"/>
      <x:c r="AF2568" s="36"/>
      <x:c r="AS2568" s="23"/>
      <x:c r="AV2568" s="23"/>
      <x:c r="BP2568" s="36"/>
      <x:c r="BX2568" s="36"/>
    </x:row>
    <x:row r="2569" spans="1:80" x14ac:dyDescent="0.3">
      <x:c r="V2569" s="23"/>
      <x:c r="AA2569" s="36"/>
      <x:c r="AB2569" s="36"/>
      <x:c r="AF2569" s="36"/>
      <x:c r="AS2569" s="23"/>
      <x:c r="AV2569" s="23"/>
      <x:c r="BP2569" s="36"/>
      <x:c r="BX2569" s="36"/>
    </x:row>
    <x:row r="2570" spans="1:80" x14ac:dyDescent="0.3">
      <x:c r="V2570" s="23"/>
      <x:c r="AA2570" s="36"/>
      <x:c r="AB2570" s="36"/>
      <x:c r="AF2570" s="36"/>
      <x:c r="AS2570" s="23"/>
      <x:c r="AV2570" s="23"/>
      <x:c r="BP2570" s="36"/>
      <x:c r="BX2570" s="36"/>
    </x:row>
    <x:row r="2571" spans="1:80" x14ac:dyDescent="0.3">
      <x:c r="V2571" s="23"/>
      <x:c r="AA2571" s="36"/>
      <x:c r="AB2571" s="36"/>
      <x:c r="AF2571" s="36"/>
      <x:c r="AS2571" s="23"/>
      <x:c r="AV2571" s="23"/>
      <x:c r="BP2571" s="36"/>
      <x:c r="BX2571" s="36"/>
    </x:row>
    <x:row r="2572" spans="1:80" x14ac:dyDescent="0.3">
      <x:c r="V2572" s="23"/>
      <x:c r="AA2572" s="36"/>
      <x:c r="AB2572" s="36"/>
      <x:c r="AF2572" s="36"/>
      <x:c r="AS2572" s="23"/>
      <x:c r="AV2572" s="23"/>
      <x:c r="BP2572" s="36"/>
      <x:c r="BX2572" s="36"/>
    </x:row>
    <x:row r="2573" spans="1:80" x14ac:dyDescent="0.3">
      <x:c r="V2573" s="23"/>
      <x:c r="AA2573" s="36"/>
      <x:c r="AB2573" s="36"/>
      <x:c r="AF2573" s="36"/>
      <x:c r="AS2573" s="23"/>
      <x:c r="AV2573" s="23"/>
      <x:c r="BP2573" s="36"/>
      <x:c r="BX2573" s="36"/>
    </x:row>
    <x:row r="2574" spans="1:80" x14ac:dyDescent="0.3">
      <x:c r="V2574" s="23"/>
      <x:c r="AA2574" s="36"/>
      <x:c r="AB2574" s="36"/>
      <x:c r="AF2574" s="36"/>
      <x:c r="AS2574" s="23"/>
      <x:c r="AV2574" s="23"/>
      <x:c r="BP2574" s="36"/>
      <x:c r="BX2574" s="36"/>
    </x:row>
    <x:row r="2575" spans="1:80" x14ac:dyDescent="0.3">
      <x:c r="V2575" s="23"/>
      <x:c r="AA2575" s="36"/>
      <x:c r="AB2575" s="36"/>
      <x:c r="AF2575" s="36"/>
      <x:c r="AS2575" s="23"/>
      <x:c r="AV2575" s="23"/>
      <x:c r="BP2575" s="36"/>
      <x:c r="BX2575" s="36"/>
    </x:row>
    <x:row r="2576" spans="1:80" x14ac:dyDescent="0.3">
      <x:c r="V2576" s="23"/>
      <x:c r="AB2576" s="36"/>
      <x:c r="AF2576" s="36"/>
      <x:c r="AS2576" s="23"/>
      <x:c r="AV2576" s="23"/>
      <x:c r="BP2576" s="36"/>
    </x:row>
    <x:row r="2577" spans="1:80" x14ac:dyDescent="0.3">
      <x:c r="V2577" s="23"/>
      <x:c r="AB2577" s="36"/>
      <x:c r="AE2577" s="36"/>
      <x:c r="AF2577" s="36"/>
      <x:c r="AS2577" s="23"/>
      <x:c r="AV2577" s="23"/>
      <x:c r="BP2577" s="36"/>
    </x:row>
    <x:row r="2578" spans="1:80" x14ac:dyDescent="0.3">
      <x:c r="V2578" s="23"/>
      <x:c r="AB2578" s="36"/>
      <x:c r="AE2578" s="36"/>
      <x:c r="AF2578" s="36"/>
      <x:c r="AS2578" s="23"/>
      <x:c r="AV2578" s="23"/>
      <x:c r="BP2578" s="36"/>
    </x:row>
    <x:row r="2579" spans="1:80" x14ac:dyDescent="0.3">
      <x:c r="V2579" s="23"/>
      <x:c r="AB2579" s="36"/>
      <x:c r="AE2579" s="36"/>
      <x:c r="AF2579" s="36"/>
      <x:c r="AS2579" s="23"/>
      <x:c r="AV2579" s="23"/>
      <x:c r="BP2579" s="36"/>
    </x:row>
    <x:row r="2580" spans="1:80" x14ac:dyDescent="0.3">
      <x:c r="V2580" s="23"/>
      <x:c r="AA2580" s="36"/>
      <x:c r="AB2580" s="36"/>
      <x:c r="AF2580" s="36"/>
      <x:c r="AS2580" s="23"/>
      <x:c r="AV2580" s="23"/>
      <x:c r="BP2580" s="36"/>
      <x:c r="BX2580" s="36"/>
    </x:row>
    <x:row r="2581" spans="1:80" x14ac:dyDescent="0.3">
      <x:c r="V2581" s="23"/>
      <x:c r="AA2581" s="36"/>
      <x:c r="AB2581" s="36"/>
      <x:c r="AF2581" s="36"/>
      <x:c r="AS2581" s="23"/>
      <x:c r="AV2581" s="23"/>
      <x:c r="BP2581" s="36"/>
      <x:c r="BX2581" s="36"/>
    </x:row>
    <x:row r="2582" spans="1:80" x14ac:dyDescent="0.3">
      <x:c r="V2582" s="23"/>
      <x:c r="AA2582" s="36"/>
      <x:c r="AB2582" s="36"/>
      <x:c r="AF2582" s="36"/>
      <x:c r="AS2582" s="23"/>
      <x:c r="AV2582" s="23"/>
      <x:c r="BP2582" s="36"/>
      <x:c r="BX2582" s="36"/>
    </x:row>
    <x:row r="2583" spans="1:80" x14ac:dyDescent="0.3">
      <x:c r="V2583" s="23"/>
      <x:c r="AB2583" s="36"/>
      <x:c r="AF2583" s="36"/>
      <x:c r="AS2583" s="23"/>
      <x:c r="AV2583" s="23"/>
      <x:c r="BP2583" s="36"/>
    </x:row>
    <x:row r="2584" spans="1:80" x14ac:dyDescent="0.3">
      <x:c r="V2584" s="23"/>
      <x:c r="AA2584" s="36"/>
      <x:c r="AB2584" s="36"/>
      <x:c r="AF2584" s="36"/>
      <x:c r="AS2584" s="23"/>
      <x:c r="AV2584" s="23"/>
      <x:c r="BP2584" s="36"/>
      <x:c r="BX2584" s="36"/>
    </x:row>
    <x:row r="2585" spans="1:80" x14ac:dyDescent="0.3">
      <x:c r="V2585" s="23"/>
      <x:c r="AA2585" s="36"/>
      <x:c r="AB2585" s="36"/>
      <x:c r="AF2585" s="36"/>
      <x:c r="AS2585" s="23"/>
      <x:c r="AV2585" s="23"/>
      <x:c r="BP2585" s="36"/>
      <x:c r="BX2585" s="36"/>
    </x:row>
    <x:row r="2586" spans="1:80" x14ac:dyDescent="0.3">
      <x:c r="V2586" s="23"/>
      <x:c r="AA2586" s="36"/>
      <x:c r="AB2586" s="36"/>
      <x:c r="AF2586" s="36"/>
      <x:c r="AS2586" s="23"/>
      <x:c r="AV2586" s="23"/>
      <x:c r="BP2586" s="36"/>
      <x:c r="BX2586" s="36"/>
    </x:row>
    <x:row r="2587" spans="1:80" x14ac:dyDescent="0.3">
      <x:c r="V2587" s="23"/>
      <x:c r="AA2587" s="36"/>
      <x:c r="AB2587" s="36"/>
      <x:c r="AF2587" s="36"/>
      <x:c r="AS2587" s="23"/>
      <x:c r="AV2587" s="23"/>
      <x:c r="BP2587" s="36"/>
      <x:c r="BX2587" s="36"/>
    </x:row>
    <x:row r="2588" spans="1:80" x14ac:dyDescent="0.3">
      <x:c r="V2588" s="23"/>
      <x:c r="AA2588" s="36"/>
      <x:c r="AB2588" s="36"/>
      <x:c r="AF2588" s="36"/>
      <x:c r="AS2588" s="23"/>
      <x:c r="AV2588" s="23"/>
      <x:c r="BP2588" s="36"/>
      <x:c r="BX2588" s="36"/>
    </x:row>
    <x:row r="2589" spans="1:80" x14ac:dyDescent="0.3">
      <x:c r="V2589" s="23"/>
      <x:c r="AA2589" s="36"/>
      <x:c r="AB2589" s="36"/>
      <x:c r="AF2589" s="36"/>
      <x:c r="AS2589" s="23"/>
      <x:c r="AV2589" s="23"/>
      <x:c r="BP2589" s="36"/>
      <x:c r="BX2589" s="36"/>
    </x:row>
    <x:row r="2590" spans="1:80" x14ac:dyDescent="0.3">
      <x:c r="V2590" s="23"/>
      <x:c r="AA2590" s="36"/>
      <x:c r="AB2590" s="36"/>
      <x:c r="AF2590" s="36"/>
      <x:c r="AS2590" s="23"/>
      <x:c r="AV2590" s="23"/>
      <x:c r="BP2590" s="36"/>
      <x:c r="BX2590" s="36"/>
    </x:row>
    <x:row r="2591" spans="1:80" x14ac:dyDescent="0.3">
      <x:c r="V2591" s="23"/>
      <x:c r="AA2591" s="36"/>
      <x:c r="AB2591" s="36"/>
      <x:c r="AF2591" s="36"/>
      <x:c r="AS2591" s="23"/>
      <x:c r="AV2591" s="23"/>
      <x:c r="BP2591" s="36"/>
      <x:c r="BX2591" s="36"/>
    </x:row>
    <x:row r="2592" spans="1:80" x14ac:dyDescent="0.3">
      <x:c r="V2592" s="23"/>
      <x:c r="AA2592" s="36"/>
      <x:c r="AB2592" s="36"/>
      <x:c r="AF2592" s="36"/>
      <x:c r="AS2592" s="23"/>
      <x:c r="AV2592" s="23"/>
      <x:c r="BP2592" s="36"/>
      <x:c r="BX2592" s="36"/>
    </x:row>
    <x:row r="2593" spans="1:80" x14ac:dyDescent="0.3">
      <x:c r="V2593" s="23"/>
      <x:c r="AA2593" s="36"/>
      <x:c r="AB2593" s="36"/>
      <x:c r="AF2593" s="36"/>
      <x:c r="AS2593" s="23"/>
      <x:c r="AV2593" s="23"/>
      <x:c r="BP2593" s="36"/>
      <x:c r="BX2593" s="36"/>
    </x:row>
    <x:row r="2594" spans="1:80" x14ac:dyDescent="0.3">
      <x:c r="V2594" s="23"/>
      <x:c r="AA2594" s="36"/>
      <x:c r="AB2594" s="36"/>
      <x:c r="AF2594" s="36"/>
      <x:c r="AS2594" s="23"/>
      <x:c r="AV2594" s="23"/>
      <x:c r="BP2594" s="36"/>
      <x:c r="BX2594" s="36"/>
    </x:row>
    <x:row r="2595" spans="1:80" x14ac:dyDescent="0.3">
      <x:c r="V2595" s="23"/>
      <x:c r="AB2595" s="36"/>
      <x:c r="AF2595" s="36"/>
      <x:c r="AS2595" s="23"/>
      <x:c r="AV2595" s="23"/>
      <x:c r="BP2595" s="36"/>
    </x:row>
    <x:row r="2596" spans="1:80" x14ac:dyDescent="0.3">
      <x:c r="V2596" s="23"/>
      <x:c r="AA2596" s="36"/>
      <x:c r="AB2596" s="36"/>
      <x:c r="AF2596" s="36"/>
      <x:c r="AS2596" s="23"/>
      <x:c r="AV2596" s="23"/>
      <x:c r="BP2596" s="36"/>
      <x:c r="BX2596" s="36"/>
    </x:row>
    <x:row r="2597" spans="1:80" x14ac:dyDescent="0.3">
      <x:c r="V2597" s="23"/>
      <x:c r="AA2597" s="36"/>
      <x:c r="AB2597" s="36"/>
      <x:c r="AF2597" s="36"/>
      <x:c r="AS2597" s="23"/>
      <x:c r="AV2597" s="23"/>
      <x:c r="BP2597" s="36"/>
      <x:c r="BX2597" s="36"/>
    </x:row>
    <x:row r="2598" spans="1:80" x14ac:dyDescent="0.3">
      <x:c r="V2598" s="23"/>
      <x:c r="AB2598" s="36"/>
      <x:c r="AE2598" s="36"/>
      <x:c r="AF2598" s="36"/>
      <x:c r="AS2598" s="23"/>
      <x:c r="AV2598" s="23"/>
      <x:c r="BP2598" s="36"/>
    </x:row>
    <x:row r="2599" spans="1:80" x14ac:dyDescent="0.3">
      <x:c r="V2599" s="23"/>
      <x:c r="AA2599" s="36"/>
      <x:c r="AB2599" s="36"/>
      <x:c r="AF2599" s="36"/>
      <x:c r="AS2599" s="23"/>
      <x:c r="AV2599" s="23"/>
      <x:c r="BP2599" s="36"/>
      <x:c r="BX2599" s="36"/>
    </x:row>
    <x:row r="2600" spans="1:80" x14ac:dyDescent="0.3">
      <x:c r="V2600" s="23"/>
      <x:c r="AA2600" s="36"/>
      <x:c r="AB2600" s="36"/>
      <x:c r="AF2600" s="36"/>
      <x:c r="AS2600" s="23"/>
      <x:c r="AV2600" s="23"/>
      <x:c r="BP2600" s="36"/>
      <x:c r="BX2600" s="36"/>
    </x:row>
    <x:row r="2601" spans="1:80" x14ac:dyDescent="0.3">
      <x:c r="V2601" s="23"/>
      <x:c r="AA2601" s="36"/>
      <x:c r="AB2601" s="36"/>
      <x:c r="AF2601" s="36"/>
      <x:c r="AS2601" s="23"/>
      <x:c r="AV2601" s="23"/>
      <x:c r="BP2601" s="36"/>
      <x:c r="BX2601" s="36"/>
    </x:row>
    <x:row r="2602" spans="1:80" x14ac:dyDescent="0.3">
      <x:c r="V2602" s="23"/>
      <x:c r="AA2602" s="36"/>
      <x:c r="AB2602" s="36"/>
      <x:c r="AF2602" s="36"/>
      <x:c r="AS2602" s="23"/>
      <x:c r="AV2602" s="23"/>
      <x:c r="BP2602" s="36"/>
      <x:c r="BX2602" s="36"/>
    </x:row>
    <x:row r="2603" spans="1:80" x14ac:dyDescent="0.3">
      <x:c r="V2603" s="23"/>
      <x:c r="AA2603" s="36"/>
      <x:c r="AB2603" s="36"/>
      <x:c r="AF2603" s="36"/>
      <x:c r="AS2603" s="23"/>
      <x:c r="AV2603" s="23"/>
      <x:c r="BP2603" s="36"/>
      <x:c r="BX2603" s="36"/>
    </x:row>
    <x:row r="2604" spans="1:80" x14ac:dyDescent="0.3">
      <x:c r="V2604" s="23"/>
      <x:c r="AA2604" s="36"/>
      <x:c r="AB2604" s="36"/>
      <x:c r="AF2604" s="36"/>
      <x:c r="AS2604" s="23"/>
      <x:c r="AV2604" s="23"/>
      <x:c r="BP2604" s="36"/>
      <x:c r="BX2604" s="36"/>
    </x:row>
    <x:row r="2605" spans="1:80" x14ac:dyDescent="0.3">
      <x:c r="V2605" s="23"/>
      <x:c r="AA2605" s="36"/>
      <x:c r="AB2605" s="36"/>
      <x:c r="AF2605" s="36"/>
      <x:c r="AS2605" s="23"/>
      <x:c r="AV2605" s="23"/>
      <x:c r="BP2605" s="36"/>
      <x:c r="BX2605" s="36"/>
    </x:row>
    <x:row r="2606" spans="1:80" x14ac:dyDescent="0.3">
      <x:c r="V2606" s="23"/>
      <x:c r="AA2606" s="36"/>
      <x:c r="AB2606" s="36"/>
      <x:c r="AF2606" s="36"/>
      <x:c r="AS2606" s="23"/>
      <x:c r="AV2606" s="23"/>
      <x:c r="BP2606" s="36"/>
      <x:c r="BX2606" s="36"/>
    </x:row>
    <x:row r="2607" spans="1:80" x14ac:dyDescent="0.3">
      <x:c r="V2607" s="23"/>
      <x:c r="AA2607" s="36"/>
      <x:c r="AB2607" s="36"/>
      <x:c r="AF2607" s="36"/>
      <x:c r="AS2607" s="23"/>
      <x:c r="AV2607" s="23"/>
      <x:c r="BP2607" s="36"/>
      <x:c r="BX2607" s="36"/>
    </x:row>
    <x:row r="2608" spans="1:80" x14ac:dyDescent="0.3">
      <x:c r="V2608" s="23"/>
      <x:c r="AA2608" s="36"/>
      <x:c r="AB2608" s="36"/>
      <x:c r="AF2608" s="36"/>
      <x:c r="AS2608" s="23"/>
      <x:c r="AV2608" s="23"/>
      <x:c r="BP2608" s="36"/>
      <x:c r="BX2608" s="36"/>
    </x:row>
    <x:row r="2609" spans="1:80" x14ac:dyDescent="0.3">
      <x:c r="V2609" s="23"/>
      <x:c r="AB2609" s="36"/>
      <x:c r="AF2609" s="36"/>
      <x:c r="AS2609" s="23"/>
      <x:c r="AV2609" s="23"/>
      <x:c r="BP2609" s="36"/>
    </x:row>
    <x:row r="2610" spans="1:80" x14ac:dyDescent="0.3">
      <x:c r="V2610" s="23"/>
      <x:c r="AB2610" s="36"/>
      <x:c r="AF2610" s="36"/>
      <x:c r="AS2610" s="23"/>
      <x:c r="AV2610" s="23"/>
      <x:c r="BP2610" s="36"/>
    </x:row>
    <x:row r="2611" spans="1:80" x14ac:dyDescent="0.3">
      <x:c r="V2611" s="23"/>
      <x:c r="AA2611" s="36"/>
      <x:c r="AB2611" s="36"/>
      <x:c r="AF2611" s="36"/>
      <x:c r="AS2611" s="23"/>
      <x:c r="AV2611" s="23"/>
      <x:c r="BP2611" s="36"/>
      <x:c r="BX2611" s="36"/>
    </x:row>
    <x:row r="2612" spans="1:80" x14ac:dyDescent="0.3">
      <x:c r="V2612" s="23"/>
      <x:c r="AA2612" s="36"/>
      <x:c r="AB2612" s="36"/>
      <x:c r="AF2612" s="36"/>
      <x:c r="AS2612" s="23"/>
      <x:c r="AV2612" s="23"/>
      <x:c r="BP2612" s="36"/>
      <x:c r="BX2612" s="36"/>
    </x:row>
    <x:row r="2613" spans="1:80" x14ac:dyDescent="0.3">
      <x:c r="V2613" s="23"/>
      <x:c r="AA2613" s="36"/>
      <x:c r="AB2613" s="36"/>
      <x:c r="AF2613" s="36"/>
      <x:c r="AS2613" s="23"/>
      <x:c r="AV2613" s="23"/>
      <x:c r="BP2613" s="36"/>
      <x:c r="BX2613" s="36"/>
    </x:row>
    <x:row r="2614" spans="1:80" x14ac:dyDescent="0.3">
      <x:c r="V2614" s="23"/>
      <x:c r="AA2614" s="36"/>
      <x:c r="AB2614" s="36"/>
      <x:c r="AF2614" s="36"/>
      <x:c r="AS2614" s="23"/>
      <x:c r="AV2614" s="23"/>
      <x:c r="BP2614" s="36"/>
      <x:c r="BX2614" s="36"/>
    </x:row>
    <x:row r="2615" spans="1:80" x14ac:dyDescent="0.3">
      <x:c r="V2615" s="23"/>
      <x:c r="AB2615" s="36"/>
      <x:c r="AF2615" s="36"/>
      <x:c r="AS2615" s="23"/>
      <x:c r="AV2615" s="23"/>
      <x:c r="BP2615" s="36"/>
    </x:row>
    <x:row r="2616" spans="1:80" x14ac:dyDescent="0.3">
      <x:c r="V2616" s="23"/>
      <x:c r="AB2616" s="36"/>
      <x:c r="AF2616" s="36"/>
      <x:c r="AS2616" s="23"/>
      <x:c r="AV2616" s="23"/>
      <x:c r="BP2616" s="36"/>
    </x:row>
    <x:row r="2617" spans="1:80" x14ac:dyDescent="0.3">
      <x:c r="V2617" s="23"/>
      <x:c r="AB2617" s="36"/>
      <x:c r="AF2617" s="36"/>
      <x:c r="AS2617" s="23"/>
      <x:c r="AV2617" s="23"/>
      <x:c r="BP2617" s="36"/>
    </x:row>
    <x:row r="2618" spans="1:80" x14ac:dyDescent="0.3">
      <x:c r="V2618" s="23"/>
      <x:c r="AA2618" s="36"/>
      <x:c r="AB2618" s="36"/>
      <x:c r="AF2618" s="36"/>
      <x:c r="AS2618" s="23"/>
      <x:c r="AV2618" s="23"/>
      <x:c r="BP2618" s="36"/>
      <x:c r="BX2618" s="36"/>
    </x:row>
    <x:row r="2619" spans="1:80" x14ac:dyDescent="0.3">
      <x:c r="V2619" s="23"/>
      <x:c r="AA2619" s="36"/>
      <x:c r="AB2619" s="36"/>
      <x:c r="AF2619" s="36"/>
      <x:c r="AS2619" s="23"/>
      <x:c r="AV2619" s="23"/>
      <x:c r="BP2619" s="36"/>
      <x:c r="BX2619" s="36"/>
    </x:row>
    <x:row r="2620" spans="1:80" x14ac:dyDescent="0.3">
      <x:c r="V2620" s="23"/>
      <x:c r="AA2620" s="36"/>
      <x:c r="AB2620" s="36"/>
      <x:c r="AF2620" s="36"/>
      <x:c r="AS2620" s="23"/>
      <x:c r="AV2620" s="23"/>
      <x:c r="BP2620" s="36"/>
      <x:c r="BX2620" s="36"/>
    </x:row>
    <x:row r="2621" spans="1:80" x14ac:dyDescent="0.3">
      <x:c r="V2621" s="23"/>
      <x:c r="AA2621" s="36"/>
      <x:c r="AB2621" s="36"/>
      <x:c r="AF2621" s="36"/>
      <x:c r="AS2621" s="23"/>
      <x:c r="AV2621" s="23"/>
      <x:c r="BP2621" s="36"/>
      <x:c r="BX2621" s="36"/>
    </x:row>
    <x:row r="2622" spans="1:80" x14ac:dyDescent="0.3">
      <x:c r="V2622" s="23"/>
      <x:c r="AA2622" s="36"/>
      <x:c r="AB2622" s="36"/>
      <x:c r="AF2622" s="36"/>
      <x:c r="AS2622" s="23"/>
      <x:c r="AV2622" s="23"/>
      <x:c r="BP2622" s="36"/>
      <x:c r="BX2622" s="36"/>
    </x:row>
    <x:row r="2623" spans="1:80" x14ac:dyDescent="0.3">
      <x:c r="V2623" s="23"/>
      <x:c r="AA2623" s="36"/>
      <x:c r="AB2623" s="36"/>
      <x:c r="AF2623" s="36"/>
      <x:c r="AS2623" s="23"/>
      <x:c r="AV2623" s="23"/>
      <x:c r="BX2623" s="36"/>
    </x:row>
    <x:row r="2624" spans="1:80" x14ac:dyDescent="0.3">
      <x:c r="V2624" s="23"/>
      <x:c r="AA2624" s="36"/>
      <x:c r="AB2624" s="36"/>
      <x:c r="AF2624" s="36"/>
      <x:c r="AS2624" s="23"/>
      <x:c r="AV2624" s="23"/>
      <x:c r="BP2624" s="36"/>
      <x:c r="BX2624" s="36"/>
    </x:row>
    <x:row r="2625" spans="1:80" x14ac:dyDescent="0.3">
      <x:c r="V2625" s="23"/>
      <x:c r="AB2625" s="36"/>
      <x:c r="AF2625" s="36"/>
      <x:c r="AS2625" s="23"/>
      <x:c r="AV2625" s="23"/>
      <x:c r="BP2625" s="36"/>
    </x:row>
    <x:row r="2626" spans="1:80" x14ac:dyDescent="0.3">
      <x:c r="V2626" s="23"/>
      <x:c r="AA2626" s="36"/>
      <x:c r="AB2626" s="36"/>
      <x:c r="AF2626" s="36"/>
      <x:c r="AS2626" s="23"/>
      <x:c r="AV2626" s="23"/>
      <x:c r="BP2626" s="36"/>
      <x:c r="BX2626" s="36"/>
    </x:row>
    <x:row r="2627" spans="1:80" x14ac:dyDescent="0.3">
      <x:c r="V2627" s="23"/>
      <x:c r="AA2627" s="36"/>
      <x:c r="AB2627" s="36"/>
      <x:c r="AF2627" s="36"/>
      <x:c r="AS2627" s="23"/>
      <x:c r="AV2627" s="23"/>
      <x:c r="BP2627" s="36"/>
      <x:c r="BX2627" s="36"/>
    </x:row>
    <x:row r="2628" spans="1:80" x14ac:dyDescent="0.3">
      <x:c r="V2628" s="23"/>
      <x:c r="AA2628" s="36"/>
      <x:c r="AB2628" s="36"/>
      <x:c r="AF2628" s="36"/>
      <x:c r="AS2628" s="23"/>
      <x:c r="AV2628" s="23"/>
      <x:c r="BP2628" s="36"/>
      <x:c r="BX2628" s="36"/>
    </x:row>
    <x:row r="2629" spans="1:80" x14ac:dyDescent="0.3">
      <x:c r="V2629" s="23"/>
      <x:c r="AA2629" s="36"/>
      <x:c r="AB2629" s="36"/>
      <x:c r="AF2629" s="36"/>
      <x:c r="AS2629" s="23"/>
      <x:c r="AV2629" s="23"/>
      <x:c r="BP2629" s="36"/>
      <x:c r="BX2629" s="36"/>
    </x:row>
    <x:row r="2630" spans="1:80" x14ac:dyDescent="0.3">
      <x:c r="V2630" s="23"/>
      <x:c r="AA2630" s="36"/>
      <x:c r="AB2630" s="36"/>
      <x:c r="AF2630" s="36"/>
      <x:c r="AS2630" s="23"/>
      <x:c r="AV2630" s="23"/>
      <x:c r="BP2630" s="36"/>
      <x:c r="BX2630" s="36"/>
    </x:row>
    <x:row r="2631" spans="1:80" x14ac:dyDescent="0.3">
      <x:c r="V2631" s="23"/>
      <x:c r="AA2631" s="36"/>
      <x:c r="AB2631" s="36"/>
      <x:c r="AF2631" s="36"/>
      <x:c r="AS2631" s="23"/>
      <x:c r="AV2631" s="23"/>
      <x:c r="BP2631" s="36"/>
      <x:c r="BX2631" s="36"/>
    </x:row>
    <x:row r="2632" spans="1:80" x14ac:dyDescent="0.3">
      <x:c r="V2632" s="23"/>
      <x:c r="AB2632" s="36"/>
      <x:c r="AF2632" s="36"/>
      <x:c r="AS2632" s="23"/>
      <x:c r="AV2632" s="23"/>
      <x:c r="BP2632" s="36"/>
    </x:row>
    <x:row r="2633" spans="1:80" x14ac:dyDescent="0.3">
      <x:c r="V2633" s="23"/>
      <x:c r="AA2633" s="36"/>
      <x:c r="AB2633" s="36"/>
      <x:c r="AF2633" s="36"/>
      <x:c r="AS2633" s="23"/>
      <x:c r="AV2633" s="23"/>
      <x:c r="BP2633" s="36"/>
      <x:c r="BX2633" s="36"/>
    </x:row>
    <x:row r="2634" spans="1:80" x14ac:dyDescent="0.3">
      <x:c r="V2634" s="23"/>
      <x:c r="AB2634" s="36"/>
      <x:c r="AF2634" s="36"/>
      <x:c r="AS2634" s="23"/>
      <x:c r="AV2634" s="23"/>
      <x:c r="BP2634" s="36"/>
    </x:row>
    <x:row r="2635" spans="1:80" x14ac:dyDescent="0.3">
      <x:c r="V2635" s="23"/>
      <x:c r="AB2635" s="36"/>
      <x:c r="AF2635" s="36"/>
      <x:c r="AS2635" s="23"/>
      <x:c r="AV2635" s="23"/>
      <x:c r="BP2635" s="36"/>
    </x:row>
    <x:row r="2636" spans="1:80" x14ac:dyDescent="0.3">
      <x:c r="V2636" s="23"/>
      <x:c r="AB2636" s="36"/>
      <x:c r="AF2636" s="36"/>
      <x:c r="AS2636" s="23"/>
      <x:c r="AV2636" s="23"/>
      <x:c r="BP2636" s="36"/>
    </x:row>
    <x:row r="2637" spans="1:80" x14ac:dyDescent="0.3">
      <x:c r="V2637" s="23"/>
      <x:c r="AB2637" s="36"/>
      <x:c r="AF2637" s="36"/>
      <x:c r="AS2637" s="23"/>
      <x:c r="AV2637" s="23"/>
      <x:c r="BP2637" s="36"/>
    </x:row>
    <x:row r="2638" spans="1:80" x14ac:dyDescent="0.3">
      <x:c r="V2638" s="23"/>
      <x:c r="AA2638" s="36"/>
      <x:c r="AB2638" s="36"/>
      <x:c r="AF2638" s="36"/>
      <x:c r="AS2638" s="23"/>
      <x:c r="AV2638" s="23"/>
      <x:c r="BP2638" s="36"/>
      <x:c r="BX2638" s="36"/>
    </x:row>
    <x:row r="2639" spans="1:80" x14ac:dyDescent="0.3">
      <x:c r="V2639" s="23"/>
      <x:c r="AB2639" s="36"/>
      <x:c r="AF2639" s="36"/>
      <x:c r="AS2639" s="23"/>
      <x:c r="AV2639" s="23"/>
      <x:c r="BP2639" s="36"/>
    </x:row>
    <x:row r="2640" spans="1:80" x14ac:dyDescent="0.3">
      <x:c r="V2640" s="23"/>
      <x:c r="AB2640" s="36"/>
      <x:c r="AF2640" s="36"/>
      <x:c r="AS2640" s="23"/>
      <x:c r="AV2640" s="23"/>
      <x:c r="BP2640" s="36"/>
    </x:row>
    <x:row r="2641" spans="1:80" x14ac:dyDescent="0.3">
      <x:c r="V2641" s="23"/>
      <x:c r="AB2641" s="36"/>
      <x:c r="AF2641" s="36"/>
      <x:c r="AS2641" s="23"/>
      <x:c r="AV2641" s="23"/>
      <x:c r="BP2641" s="36"/>
    </x:row>
    <x:row r="2642" spans="1:80" x14ac:dyDescent="0.3">
      <x:c r="V2642" s="23"/>
      <x:c r="AA2642" s="36"/>
      <x:c r="AB2642" s="36"/>
      <x:c r="AF2642" s="36"/>
      <x:c r="AS2642" s="23"/>
      <x:c r="AV2642" s="23"/>
      <x:c r="BP2642" s="36"/>
      <x:c r="BX2642" s="36"/>
    </x:row>
    <x:row r="2643" spans="1:80" x14ac:dyDescent="0.3">
      <x:c r="V2643" s="23"/>
      <x:c r="AA2643" s="36"/>
      <x:c r="AB2643" s="36"/>
      <x:c r="AF2643" s="36"/>
      <x:c r="AS2643" s="23"/>
      <x:c r="AV2643" s="23"/>
      <x:c r="BP2643" s="36"/>
      <x:c r="BX2643" s="36"/>
    </x:row>
    <x:row r="2644" spans="1:80" x14ac:dyDescent="0.3">
      <x:c r="V2644" s="23"/>
      <x:c r="AA2644" s="36"/>
      <x:c r="AB2644" s="36"/>
      <x:c r="AF2644" s="36"/>
      <x:c r="AS2644" s="23"/>
      <x:c r="AV2644" s="23"/>
      <x:c r="BP2644" s="36"/>
      <x:c r="BX2644" s="36"/>
    </x:row>
    <x:row r="2645" spans="1:80" x14ac:dyDescent="0.3">
      <x:c r="V2645" s="23"/>
      <x:c r="AB2645" s="36"/>
      <x:c r="AF2645" s="36"/>
      <x:c r="AS2645" s="23"/>
      <x:c r="AV2645" s="23"/>
      <x:c r="BP2645" s="36"/>
    </x:row>
    <x:row r="2646" spans="1:80" x14ac:dyDescent="0.3">
      <x:c r="V2646" s="23"/>
      <x:c r="AB2646" s="36"/>
      <x:c r="AF2646" s="36"/>
      <x:c r="AS2646" s="23"/>
      <x:c r="AV2646" s="23"/>
      <x:c r="BP2646" s="36"/>
    </x:row>
    <x:row r="2647" spans="1:80" x14ac:dyDescent="0.3">
      <x:c r="V2647" s="23"/>
      <x:c r="AA2647" s="36"/>
      <x:c r="AB2647" s="36"/>
      <x:c r="AF2647" s="36"/>
      <x:c r="AS2647" s="23"/>
      <x:c r="AV2647" s="23"/>
      <x:c r="BP2647" s="36"/>
      <x:c r="BX2647" s="36"/>
    </x:row>
    <x:row r="2648" spans="1:80" x14ac:dyDescent="0.3">
      <x:c r="V2648" s="23"/>
      <x:c r="AA2648" s="36"/>
      <x:c r="AB2648" s="36"/>
      <x:c r="AF2648" s="36"/>
      <x:c r="AS2648" s="23"/>
      <x:c r="AV2648" s="23"/>
      <x:c r="BP2648" s="36"/>
      <x:c r="BX2648" s="36"/>
    </x:row>
    <x:row r="2649" spans="1:80" x14ac:dyDescent="0.3">
      <x:c r="V2649" s="23"/>
      <x:c r="AA2649" s="36"/>
      <x:c r="AB2649" s="36"/>
      <x:c r="AF2649" s="36"/>
      <x:c r="AS2649" s="23"/>
      <x:c r="AV2649" s="23"/>
      <x:c r="BP2649" s="36"/>
      <x:c r="BX2649" s="36"/>
    </x:row>
    <x:row r="2650" spans="1:80" x14ac:dyDescent="0.3">
      <x:c r="V2650" s="23"/>
      <x:c r="AB2650" s="36"/>
      <x:c r="AF2650" s="36"/>
      <x:c r="AS2650" s="23"/>
      <x:c r="AV2650" s="23"/>
      <x:c r="BP2650" s="36"/>
    </x:row>
    <x:row r="2651" spans="1:80" x14ac:dyDescent="0.3">
      <x:c r="V2651" s="23"/>
      <x:c r="AA2651" s="36"/>
      <x:c r="AB2651" s="36"/>
      <x:c r="AF2651" s="36"/>
      <x:c r="AS2651" s="23"/>
      <x:c r="AV2651" s="23"/>
      <x:c r="BP2651" s="36"/>
      <x:c r="BX2651" s="36"/>
    </x:row>
    <x:row r="2652" spans="1:80" x14ac:dyDescent="0.3">
      <x:c r="V2652" s="23"/>
      <x:c r="AB2652" s="36"/>
      <x:c r="AF2652" s="36"/>
      <x:c r="AS2652" s="23"/>
      <x:c r="AV2652" s="23"/>
      <x:c r="BP2652" s="36"/>
    </x:row>
    <x:row r="2653" spans="1:80" x14ac:dyDescent="0.3">
      <x:c r="V2653" s="23"/>
      <x:c r="AA2653" s="36"/>
      <x:c r="AB2653" s="36"/>
      <x:c r="AF2653" s="36"/>
      <x:c r="AS2653" s="23"/>
      <x:c r="AV2653" s="23"/>
      <x:c r="BP2653" s="36"/>
      <x:c r="BX2653" s="36"/>
    </x:row>
    <x:row r="2654" spans="1:80" x14ac:dyDescent="0.3">
      <x:c r="V2654" s="23"/>
      <x:c r="AA2654" s="36"/>
      <x:c r="AB2654" s="36"/>
      <x:c r="AF2654" s="36"/>
      <x:c r="AS2654" s="23"/>
      <x:c r="AV2654" s="23"/>
      <x:c r="BP2654" s="36"/>
      <x:c r="BX2654" s="36"/>
    </x:row>
    <x:row r="2655" spans="1:80" x14ac:dyDescent="0.3">
      <x:c r="V2655" s="23"/>
      <x:c r="AB2655" s="36"/>
      <x:c r="AF2655" s="36"/>
      <x:c r="AS2655" s="23"/>
      <x:c r="AV2655" s="23"/>
      <x:c r="BP2655" s="36"/>
    </x:row>
    <x:row r="2656" spans="1:80" x14ac:dyDescent="0.3">
      <x:c r="V2656" s="23"/>
      <x:c r="AB2656" s="36"/>
      <x:c r="AF2656" s="36"/>
      <x:c r="AS2656" s="23"/>
      <x:c r="AV2656" s="23"/>
      <x:c r="BP2656" s="36"/>
    </x:row>
    <x:row r="2657" spans="1:80" x14ac:dyDescent="0.3">
      <x:c r="V2657" s="23"/>
      <x:c r="AA2657" s="36"/>
      <x:c r="AB2657" s="36"/>
      <x:c r="AF2657" s="36"/>
      <x:c r="AS2657" s="23"/>
      <x:c r="AV2657" s="23"/>
      <x:c r="BP2657" s="36"/>
      <x:c r="BX2657" s="36"/>
    </x:row>
    <x:row r="2658" spans="1:80" x14ac:dyDescent="0.3">
      <x:c r="V2658" s="23"/>
      <x:c r="AA2658" s="36"/>
      <x:c r="AB2658" s="36"/>
      <x:c r="AF2658" s="36"/>
      <x:c r="AS2658" s="23"/>
      <x:c r="AV2658" s="23"/>
      <x:c r="BP2658" s="36"/>
      <x:c r="BX2658" s="36"/>
    </x:row>
    <x:row r="2659" spans="1:80" x14ac:dyDescent="0.3">
      <x:c r="V2659" s="23"/>
      <x:c r="AB2659" s="36"/>
      <x:c r="AF2659" s="36"/>
      <x:c r="AS2659" s="23"/>
      <x:c r="AV2659" s="23"/>
      <x:c r="BP2659" s="36"/>
    </x:row>
    <x:row r="2660" spans="1:80" x14ac:dyDescent="0.3">
      <x:c r="V2660" s="23"/>
      <x:c r="AB2660" s="36"/>
      <x:c r="AF2660" s="36"/>
      <x:c r="AS2660" s="23"/>
      <x:c r="AV2660" s="23"/>
      <x:c r="BP2660" s="36"/>
    </x:row>
    <x:row r="2661" spans="1:80" x14ac:dyDescent="0.3">
      <x:c r="V2661" s="23"/>
      <x:c r="AA2661" s="36"/>
      <x:c r="AB2661" s="36"/>
      <x:c r="AF2661" s="36"/>
      <x:c r="AS2661" s="23"/>
      <x:c r="AV2661" s="23"/>
      <x:c r="BP2661" s="36"/>
      <x:c r="BX2661" s="36"/>
    </x:row>
    <x:row r="2662" spans="1:80" x14ac:dyDescent="0.3">
      <x:c r="V2662" s="23"/>
      <x:c r="AB2662" s="36"/>
      <x:c r="AF2662" s="36"/>
      <x:c r="AS2662" s="23"/>
      <x:c r="AV2662" s="23"/>
      <x:c r="BP2662" s="36"/>
    </x:row>
    <x:row r="2663" spans="1:80" x14ac:dyDescent="0.3">
      <x:c r="V2663" s="23"/>
      <x:c r="AB2663" s="36"/>
      <x:c r="AF2663" s="36"/>
      <x:c r="AS2663" s="23"/>
      <x:c r="AV2663" s="23"/>
      <x:c r="BP2663" s="36"/>
    </x:row>
    <x:row r="2664" spans="1:80" x14ac:dyDescent="0.3">
      <x:c r="V2664" s="23"/>
      <x:c r="AA2664" s="36"/>
      <x:c r="AB2664" s="36"/>
      <x:c r="AF2664" s="36"/>
      <x:c r="AS2664" s="23"/>
      <x:c r="AV2664" s="23"/>
      <x:c r="BP2664" s="36"/>
      <x:c r="BX2664" s="36"/>
    </x:row>
    <x:row r="2665" spans="1:80" x14ac:dyDescent="0.3">
      <x:c r="V2665" s="23"/>
      <x:c r="AA2665" s="36"/>
      <x:c r="AB2665" s="36"/>
      <x:c r="AF2665" s="36"/>
      <x:c r="AS2665" s="23"/>
      <x:c r="AV2665" s="23"/>
      <x:c r="BP2665" s="36"/>
      <x:c r="BX2665" s="36"/>
    </x:row>
    <x:row r="2666" spans="1:80" x14ac:dyDescent="0.3">
      <x:c r="V2666" s="23"/>
      <x:c r="AA2666" s="36"/>
      <x:c r="AB2666" s="36"/>
      <x:c r="AF2666" s="36"/>
      <x:c r="AS2666" s="23"/>
      <x:c r="AV2666" s="23"/>
      <x:c r="BP2666" s="36"/>
      <x:c r="BX2666" s="36"/>
    </x:row>
    <x:row r="2667" spans="1:80" x14ac:dyDescent="0.3">
      <x:c r="V2667" s="23"/>
      <x:c r="AA2667" s="36"/>
      <x:c r="AB2667" s="36"/>
      <x:c r="AF2667" s="36"/>
      <x:c r="AS2667" s="23"/>
      <x:c r="AV2667" s="23"/>
      <x:c r="BP2667" s="36"/>
      <x:c r="BX2667" s="36"/>
    </x:row>
    <x:row r="2668" spans="1:80" x14ac:dyDescent="0.3">
      <x:c r="V2668" s="23"/>
      <x:c r="AB2668" s="36"/>
      <x:c r="AF2668" s="36"/>
      <x:c r="AS2668" s="23"/>
      <x:c r="AV2668" s="23"/>
      <x:c r="BP2668" s="36"/>
    </x:row>
    <x:row r="2669" spans="1:80" x14ac:dyDescent="0.3">
      <x:c r="V2669" s="23"/>
      <x:c r="AA2669" s="36"/>
      <x:c r="AB2669" s="36"/>
      <x:c r="AF2669" s="36"/>
      <x:c r="AS2669" s="23"/>
      <x:c r="AV2669" s="23"/>
      <x:c r="BP2669" s="36"/>
      <x:c r="BX2669" s="36"/>
    </x:row>
    <x:row r="2670" spans="1:80" x14ac:dyDescent="0.3">
      <x:c r="V2670" s="23"/>
      <x:c r="AA2670" s="36"/>
      <x:c r="AB2670" s="36"/>
      <x:c r="AF2670" s="36"/>
      <x:c r="AS2670" s="23"/>
      <x:c r="AV2670" s="23"/>
      <x:c r="BP2670" s="36"/>
      <x:c r="BX2670" s="36"/>
    </x:row>
    <x:row r="2671" spans="1:80" x14ac:dyDescent="0.3">
      <x:c r="V2671" s="23"/>
      <x:c r="AB2671" s="36"/>
      <x:c r="AF2671" s="36"/>
      <x:c r="AS2671" s="23"/>
      <x:c r="AV2671" s="23"/>
      <x:c r="BP2671" s="36"/>
    </x:row>
    <x:row r="2672" spans="1:80" x14ac:dyDescent="0.3">
      <x:c r="V2672" s="23"/>
      <x:c r="AA2672" s="36"/>
      <x:c r="AB2672" s="36"/>
      <x:c r="AF2672" s="36"/>
      <x:c r="AS2672" s="23"/>
      <x:c r="AV2672" s="23"/>
      <x:c r="BP2672" s="36"/>
      <x:c r="BX2672" s="36"/>
    </x:row>
    <x:row r="2673" spans="1:80" x14ac:dyDescent="0.3">
      <x:c r="V2673" s="23"/>
      <x:c r="AB2673" s="36"/>
      <x:c r="AF2673" s="36"/>
      <x:c r="AS2673" s="23"/>
      <x:c r="AV2673" s="23"/>
      <x:c r="BP2673" s="36"/>
    </x:row>
    <x:row r="2674" spans="1:80" x14ac:dyDescent="0.3">
      <x:c r="V2674" s="23"/>
      <x:c r="AB2674" s="36"/>
      <x:c r="AF2674" s="36"/>
      <x:c r="AS2674" s="23"/>
      <x:c r="AV2674" s="23"/>
      <x:c r="BP2674" s="36"/>
    </x:row>
    <x:row r="2675" spans="1:80" x14ac:dyDescent="0.3">
      <x:c r="V2675" s="23"/>
      <x:c r="AB2675" s="36"/>
      <x:c r="AF2675" s="36"/>
      <x:c r="AS2675" s="23"/>
      <x:c r="AV2675" s="23"/>
      <x:c r="BP2675" s="36"/>
    </x:row>
    <x:row r="2676" spans="1:80" x14ac:dyDescent="0.3">
      <x:c r="V2676" s="23"/>
      <x:c r="AA2676" s="36"/>
      <x:c r="AB2676" s="36"/>
      <x:c r="AF2676" s="36"/>
      <x:c r="AS2676" s="23"/>
      <x:c r="AV2676" s="23"/>
      <x:c r="BP2676" s="36"/>
      <x:c r="BX2676" s="36"/>
    </x:row>
    <x:row r="2677" spans="1:80" x14ac:dyDescent="0.3">
      <x:c r="V2677" s="23"/>
      <x:c r="AB2677" s="36"/>
      <x:c r="AF2677" s="36"/>
      <x:c r="AS2677" s="23"/>
      <x:c r="AV2677" s="23"/>
      <x:c r="BP2677" s="36"/>
    </x:row>
    <x:row r="2678" spans="1:80" x14ac:dyDescent="0.3">
      <x:c r="V2678" s="23"/>
      <x:c r="AB2678" s="36"/>
      <x:c r="AF2678" s="36"/>
      <x:c r="AS2678" s="23"/>
      <x:c r="AV2678" s="23"/>
      <x:c r="BP2678" s="36"/>
    </x:row>
    <x:row r="2679" spans="1:80" x14ac:dyDescent="0.3">
      <x:c r="V2679" s="23"/>
      <x:c r="AA2679" s="36"/>
      <x:c r="AB2679" s="36"/>
      <x:c r="AF2679" s="36"/>
      <x:c r="AS2679" s="23"/>
      <x:c r="AV2679" s="23"/>
      <x:c r="BP2679" s="36"/>
      <x:c r="BX2679" s="36"/>
    </x:row>
    <x:row r="2680" spans="1:80" x14ac:dyDescent="0.3">
      <x:c r="V2680" s="23"/>
      <x:c r="AA2680" s="36"/>
      <x:c r="AB2680" s="36"/>
      <x:c r="AF2680" s="36"/>
      <x:c r="AS2680" s="23"/>
      <x:c r="AV2680" s="23"/>
      <x:c r="BP2680" s="36"/>
      <x:c r="BX2680" s="36"/>
    </x:row>
    <x:row r="2681" spans="1:80" x14ac:dyDescent="0.3">
      <x:c r="V2681" s="23"/>
      <x:c r="AB2681" s="36"/>
      <x:c r="AF2681" s="36"/>
      <x:c r="AS2681" s="23"/>
      <x:c r="AV2681" s="23"/>
      <x:c r="BP2681" s="36"/>
    </x:row>
    <x:row r="2682" spans="1:80" x14ac:dyDescent="0.3">
      <x:c r="V2682" s="23"/>
      <x:c r="AB2682" s="36"/>
      <x:c r="AF2682" s="36"/>
      <x:c r="AS2682" s="23"/>
      <x:c r="AV2682" s="23"/>
      <x:c r="BP2682" s="36"/>
    </x:row>
    <x:row r="2683" spans="1:80" x14ac:dyDescent="0.3">
      <x:c r="V2683" s="23"/>
      <x:c r="AB2683" s="36"/>
      <x:c r="AF2683" s="36"/>
      <x:c r="AS2683" s="23"/>
      <x:c r="AV2683" s="23"/>
      <x:c r="BP2683" s="36"/>
    </x:row>
    <x:row r="2684" spans="1:80" x14ac:dyDescent="0.3">
      <x:c r="V2684" s="23"/>
      <x:c r="AB2684" s="36"/>
      <x:c r="AF2684" s="36"/>
      <x:c r="AS2684" s="23"/>
      <x:c r="AV2684" s="23"/>
      <x:c r="BP2684" s="36"/>
    </x:row>
    <x:row r="2685" spans="1:80" x14ac:dyDescent="0.3">
      <x:c r="V2685" s="23"/>
      <x:c r="AA2685" s="36"/>
      <x:c r="AB2685" s="36"/>
      <x:c r="AF2685" s="36"/>
      <x:c r="AS2685" s="23"/>
      <x:c r="AV2685" s="23"/>
      <x:c r="BP2685" s="36"/>
      <x:c r="BX2685" s="36"/>
    </x:row>
    <x:row r="2686" spans="1:80" x14ac:dyDescent="0.3">
      <x:c r="V2686" s="23"/>
      <x:c r="AA2686" s="36"/>
      <x:c r="AB2686" s="36"/>
      <x:c r="AF2686" s="36"/>
      <x:c r="AS2686" s="23"/>
      <x:c r="AV2686" s="23"/>
      <x:c r="BP2686" s="36"/>
      <x:c r="BX2686" s="36"/>
    </x:row>
    <x:row r="2687" spans="1:80" x14ac:dyDescent="0.3">
      <x:c r="V2687" s="23"/>
      <x:c r="AB2687" s="36"/>
      <x:c r="AF2687" s="36"/>
      <x:c r="AS2687" s="23"/>
      <x:c r="AV2687" s="23"/>
      <x:c r="BP2687" s="36"/>
    </x:row>
    <x:row r="2688" spans="1:80" x14ac:dyDescent="0.3">
      <x:c r="V2688" s="23"/>
      <x:c r="AA2688" s="36"/>
      <x:c r="AB2688" s="36"/>
      <x:c r="AF2688" s="36"/>
      <x:c r="AS2688" s="23"/>
      <x:c r="AV2688" s="23"/>
      <x:c r="BP2688" s="36"/>
      <x:c r="BX2688" s="36"/>
    </x:row>
    <x:row r="2689" spans="1:80" x14ac:dyDescent="0.3">
      <x:c r="V2689" s="23"/>
      <x:c r="AA2689" s="36"/>
      <x:c r="AB2689" s="36"/>
      <x:c r="AF2689" s="36"/>
      <x:c r="AS2689" s="23"/>
      <x:c r="AV2689" s="23"/>
      <x:c r="BP2689" s="36"/>
      <x:c r="BX2689" s="36"/>
    </x:row>
    <x:row r="2690" spans="1:80" x14ac:dyDescent="0.3">
      <x:c r="V2690" s="23"/>
      <x:c r="AB2690" s="36"/>
      <x:c r="AF2690" s="36"/>
      <x:c r="AS2690" s="23"/>
      <x:c r="AV2690" s="23"/>
      <x:c r="BP2690" s="36"/>
    </x:row>
    <x:row r="2691" spans="1:80" x14ac:dyDescent="0.3">
      <x:c r="V2691" s="23"/>
      <x:c r="AA2691" s="36"/>
      <x:c r="AB2691" s="36"/>
      <x:c r="AF2691" s="36"/>
      <x:c r="AS2691" s="23"/>
      <x:c r="AV2691" s="23"/>
      <x:c r="BP2691" s="36"/>
      <x:c r="BX2691" s="36"/>
    </x:row>
    <x:row r="2692" spans="1:80" x14ac:dyDescent="0.3">
      <x:c r="V2692" s="23"/>
      <x:c r="AB2692" s="36"/>
      <x:c r="AF2692" s="36"/>
      <x:c r="AS2692" s="23"/>
      <x:c r="AV2692" s="23"/>
      <x:c r="BP2692" s="36"/>
    </x:row>
    <x:row r="2693" spans="1:80" x14ac:dyDescent="0.3">
      <x:c r="V2693" s="23"/>
      <x:c r="AB2693" s="36"/>
      <x:c r="AF2693" s="36"/>
      <x:c r="AS2693" s="23"/>
      <x:c r="AV2693" s="23"/>
      <x:c r="BP2693" s="36"/>
    </x:row>
    <x:row r="2694" spans="1:80" x14ac:dyDescent="0.3">
      <x:c r="V2694" s="23"/>
      <x:c r="AB2694" s="36"/>
      <x:c r="AF2694" s="36"/>
      <x:c r="AS2694" s="23"/>
      <x:c r="AV2694" s="23"/>
      <x:c r="BP2694" s="36"/>
    </x:row>
    <x:row r="2695" spans="1:80" x14ac:dyDescent="0.3">
      <x:c r="V2695" s="23"/>
      <x:c r="AB2695" s="36"/>
      <x:c r="AF2695" s="36"/>
      <x:c r="AS2695" s="23"/>
      <x:c r="AV2695" s="23"/>
      <x:c r="BP2695" s="36"/>
    </x:row>
    <x:row r="2696" spans="1:80" x14ac:dyDescent="0.3">
      <x:c r="V2696" s="23"/>
      <x:c r="AA2696" s="36"/>
      <x:c r="AB2696" s="36"/>
      <x:c r="AF2696" s="36"/>
      <x:c r="AS2696" s="23"/>
      <x:c r="AV2696" s="23"/>
      <x:c r="BP2696" s="36"/>
      <x:c r="BX2696" s="36"/>
    </x:row>
    <x:row r="2697" spans="1:80" x14ac:dyDescent="0.3">
      <x:c r="V2697" s="23"/>
      <x:c r="AB2697" s="36"/>
      <x:c r="AF2697" s="36"/>
      <x:c r="AS2697" s="23"/>
      <x:c r="AV2697" s="23"/>
      <x:c r="BP2697" s="36"/>
    </x:row>
    <x:row r="2698" spans="1:80" x14ac:dyDescent="0.3">
      <x:c r="V2698" s="23"/>
      <x:c r="AA2698" s="36"/>
      <x:c r="AB2698" s="36"/>
      <x:c r="AF2698" s="36"/>
      <x:c r="AS2698" s="23"/>
      <x:c r="AV2698" s="23"/>
      <x:c r="BP2698" s="36"/>
      <x:c r="BX2698" s="36"/>
    </x:row>
    <x:row r="2699" spans="1:80" x14ac:dyDescent="0.3">
      <x:c r="V2699" s="23"/>
      <x:c r="AB2699" s="36"/>
      <x:c r="AF2699" s="36"/>
      <x:c r="AS2699" s="23"/>
      <x:c r="AV2699" s="23"/>
      <x:c r="BP2699" s="36"/>
    </x:row>
    <x:row r="2700" spans="1:80" x14ac:dyDescent="0.3">
      <x:c r="V2700" s="23"/>
      <x:c r="AA2700" s="36"/>
      <x:c r="AB2700" s="36"/>
      <x:c r="AF2700" s="36"/>
      <x:c r="AS2700" s="23"/>
      <x:c r="AV2700" s="23"/>
      <x:c r="BP2700" s="36"/>
      <x:c r="BX2700" s="36"/>
    </x:row>
    <x:row r="2701" spans="1:80" x14ac:dyDescent="0.3">
      <x:c r="V2701" s="23"/>
      <x:c r="AA2701" s="36"/>
      <x:c r="AB2701" s="36"/>
      <x:c r="AF2701" s="36"/>
      <x:c r="AS2701" s="23"/>
      <x:c r="AV2701" s="23"/>
      <x:c r="BP2701" s="36"/>
      <x:c r="BX2701" s="36"/>
    </x:row>
    <x:row r="2702" spans="1:80" x14ac:dyDescent="0.3">
      <x:c r="V2702" s="23"/>
      <x:c r="AB2702" s="36"/>
      <x:c r="AF2702" s="36"/>
      <x:c r="AS2702" s="23"/>
      <x:c r="AV2702" s="23"/>
      <x:c r="BP2702" s="36"/>
    </x:row>
    <x:row r="2703" spans="1:80" x14ac:dyDescent="0.3">
      <x:c r="V2703" s="23"/>
      <x:c r="AA2703" s="36"/>
      <x:c r="AB2703" s="36"/>
      <x:c r="AF2703" s="36"/>
      <x:c r="AS2703" s="23"/>
      <x:c r="AV2703" s="23"/>
      <x:c r="BP2703" s="36"/>
      <x:c r="BX2703" s="36"/>
    </x:row>
    <x:row r="2704" spans="1:80" x14ac:dyDescent="0.3">
      <x:c r="V2704" s="23"/>
      <x:c r="AA2704" s="36"/>
      <x:c r="AB2704" s="36"/>
      <x:c r="AF2704" s="36"/>
      <x:c r="AS2704" s="23"/>
      <x:c r="AV2704" s="23"/>
      <x:c r="BP2704" s="36"/>
      <x:c r="BX2704" s="36"/>
    </x:row>
    <x:row r="2705" spans="1:80" x14ac:dyDescent="0.3">
      <x:c r="V2705" s="23"/>
      <x:c r="AA2705" s="36"/>
      <x:c r="AB2705" s="36"/>
      <x:c r="AF2705" s="36"/>
      <x:c r="AS2705" s="23"/>
      <x:c r="AV2705" s="23"/>
      <x:c r="BP2705" s="36"/>
      <x:c r="BX2705" s="36"/>
    </x:row>
    <x:row r="2706" spans="1:80" x14ac:dyDescent="0.3">
      <x:c r="V2706" s="23"/>
      <x:c r="AB2706" s="36"/>
      <x:c r="AF2706" s="36"/>
      <x:c r="AS2706" s="23"/>
      <x:c r="AV2706" s="23"/>
      <x:c r="BP2706" s="36"/>
    </x:row>
    <x:row r="2707" spans="1:80" x14ac:dyDescent="0.3">
      <x:c r="V2707" s="23"/>
      <x:c r="AB2707" s="36"/>
      <x:c r="AF2707" s="36"/>
      <x:c r="AS2707" s="23"/>
      <x:c r="AV2707" s="23"/>
      <x:c r="BP2707" s="36"/>
    </x:row>
    <x:row r="2708" spans="1:80" x14ac:dyDescent="0.3">
      <x:c r="V2708" s="23"/>
      <x:c r="AB2708" s="36"/>
      <x:c r="AF2708" s="36"/>
      <x:c r="AS2708" s="23"/>
      <x:c r="AV2708" s="23"/>
      <x:c r="BP2708" s="36"/>
    </x:row>
    <x:row r="2709" spans="1:80" x14ac:dyDescent="0.3">
      <x:c r="V2709" s="23"/>
      <x:c r="AB2709" s="36"/>
      <x:c r="AF2709" s="36"/>
      <x:c r="AS2709" s="23"/>
      <x:c r="AV2709" s="23"/>
      <x:c r="BP2709" s="36"/>
    </x:row>
    <x:row r="2710" spans="1:80" x14ac:dyDescent="0.3">
      <x:c r="V2710" s="23"/>
      <x:c r="AA2710" s="36"/>
      <x:c r="AB2710" s="36"/>
      <x:c r="AF2710" s="36"/>
      <x:c r="AS2710" s="23"/>
      <x:c r="AV2710" s="23"/>
      <x:c r="BP2710" s="36"/>
      <x:c r="BX2710" s="36"/>
    </x:row>
    <x:row r="2711" spans="1:80" x14ac:dyDescent="0.3">
      <x:c r="V2711" s="23"/>
      <x:c r="AB2711" s="36"/>
      <x:c r="AF2711" s="36"/>
      <x:c r="AS2711" s="23"/>
      <x:c r="AV2711" s="23"/>
      <x:c r="BP2711" s="36"/>
    </x:row>
    <x:row r="2712" spans="1:80" x14ac:dyDescent="0.3">
      <x:c r="V2712" s="23"/>
      <x:c r="AA2712" s="36"/>
      <x:c r="AB2712" s="36"/>
      <x:c r="AF2712" s="36"/>
      <x:c r="AS2712" s="23"/>
      <x:c r="AV2712" s="23"/>
      <x:c r="BP2712" s="36"/>
      <x:c r="BX2712" s="36"/>
    </x:row>
    <x:row r="2713" spans="1:80" x14ac:dyDescent="0.3">
      <x:c r="V2713" s="23"/>
      <x:c r="AA2713" s="36"/>
      <x:c r="AB2713" s="36"/>
      <x:c r="AF2713" s="36"/>
      <x:c r="AS2713" s="23"/>
      <x:c r="AV2713" s="23"/>
      <x:c r="BP2713" s="36"/>
      <x:c r="BX2713" s="36"/>
    </x:row>
    <x:row r="2714" spans="1:80" x14ac:dyDescent="0.3">
      <x:c r="V2714" s="23"/>
      <x:c r="AA2714" s="36"/>
      <x:c r="AB2714" s="36"/>
      <x:c r="AF2714" s="36"/>
      <x:c r="AS2714" s="23"/>
      <x:c r="AV2714" s="23"/>
      <x:c r="BP2714" s="36"/>
      <x:c r="BX2714" s="36"/>
    </x:row>
    <x:row r="2715" spans="1:80" x14ac:dyDescent="0.3">
      <x:c r="V2715" s="23"/>
      <x:c r="AB2715" s="36"/>
      <x:c r="AF2715" s="36"/>
      <x:c r="AS2715" s="23"/>
      <x:c r="AV2715" s="23"/>
      <x:c r="BP2715" s="36"/>
    </x:row>
    <x:row r="2716" spans="1:80" x14ac:dyDescent="0.3">
      <x:c r="V2716" s="23"/>
      <x:c r="AA2716" s="36"/>
      <x:c r="AB2716" s="36"/>
      <x:c r="AF2716" s="36"/>
      <x:c r="AS2716" s="23"/>
      <x:c r="AV2716" s="23"/>
      <x:c r="BP2716" s="36"/>
      <x:c r="BX2716" s="36"/>
    </x:row>
    <x:row r="2717" spans="1:80" x14ac:dyDescent="0.3">
      <x:c r="V2717" s="23"/>
      <x:c r="AB2717" s="36"/>
      <x:c r="AF2717" s="36"/>
      <x:c r="AS2717" s="23"/>
      <x:c r="AV2717" s="23"/>
      <x:c r="BP2717" s="36"/>
    </x:row>
    <x:row r="2718" spans="1:80" x14ac:dyDescent="0.3">
      <x:c r="V2718" s="23"/>
      <x:c r="AA2718" s="36"/>
      <x:c r="AB2718" s="36"/>
      <x:c r="AF2718" s="36"/>
      <x:c r="AS2718" s="23"/>
      <x:c r="AV2718" s="23"/>
      <x:c r="BP2718" s="36"/>
      <x:c r="BX2718" s="36"/>
    </x:row>
    <x:row r="2719" spans="1:80" x14ac:dyDescent="0.3">
      <x:c r="V2719" s="23"/>
      <x:c r="AA2719" s="36"/>
      <x:c r="AB2719" s="36"/>
      <x:c r="AF2719" s="36"/>
      <x:c r="AS2719" s="23"/>
      <x:c r="AV2719" s="23"/>
      <x:c r="BP2719" s="36"/>
      <x:c r="BX2719" s="36"/>
    </x:row>
    <x:row r="2720" spans="1:80" x14ac:dyDescent="0.3">
      <x:c r="V2720" s="23"/>
      <x:c r="AB2720" s="36"/>
      <x:c r="AF2720" s="36"/>
      <x:c r="AS2720" s="23"/>
      <x:c r="AV2720" s="23"/>
      <x:c r="BP2720" s="36"/>
    </x:row>
    <x:row r="2721" spans="1:80" x14ac:dyDescent="0.3">
      <x:c r="V2721" s="23"/>
      <x:c r="W2721" s="23"/>
      <x:c r="AA2721" s="36"/>
      <x:c r="AB2721" s="36"/>
      <x:c r="AF2721" s="36"/>
      <x:c r="AS2721" s="23"/>
      <x:c r="AV2721" s="23"/>
      <x:c r="BP2721" s="36"/>
      <x:c r="BX2721" s="36"/>
    </x:row>
    <x:row r="2722" spans="1:80" x14ac:dyDescent="0.3">
      <x:c r="V2722" s="23"/>
      <x:c r="AB2722" s="36"/>
      <x:c r="AF2722" s="36"/>
      <x:c r="AS2722" s="23"/>
      <x:c r="AV2722" s="23"/>
      <x:c r="BP2722" s="36"/>
    </x:row>
    <x:row r="2723" spans="1:80" x14ac:dyDescent="0.3">
      <x:c r="V2723" s="23"/>
      <x:c r="AB2723" s="36"/>
      <x:c r="AF2723" s="36"/>
      <x:c r="AS2723" s="23"/>
      <x:c r="AV2723" s="23"/>
      <x:c r="BP2723" s="36"/>
    </x:row>
    <x:row r="2724" spans="1:80" x14ac:dyDescent="0.3">
      <x:c r="V2724" s="23"/>
      <x:c r="AA2724" s="36"/>
      <x:c r="AB2724" s="36"/>
      <x:c r="AF2724" s="36"/>
      <x:c r="AS2724" s="23"/>
      <x:c r="AV2724" s="23"/>
      <x:c r="BP2724" s="36"/>
      <x:c r="BX2724" s="36"/>
    </x:row>
    <x:row r="2725" spans="1:80" x14ac:dyDescent="0.3">
      <x:c r="V2725" s="23"/>
      <x:c r="AB2725" s="36"/>
      <x:c r="AF2725" s="36"/>
      <x:c r="AS2725" s="23"/>
      <x:c r="AV2725" s="23"/>
      <x:c r="BP2725" s="36"/>
    </x:row>
    <x:row r="2726" spans="1:80" x14ac:dyDescent="0.3">
      <x:c r="V2726" s="23"/>
      <x:c r="AB2726" s="36"/>
      <x:c r="AF2726" s="36"/>
      <x:c r="AS2726" s="23"/>
      <x:c r="AV2726" s="23"/>
      <x:c r="BP2726" s="36"/>
    </x:row>
    <x:row r="2727" spans="1:80" x14ac:dyDescent="0.3">
      <x:c r="V2727" s="23"/>
      <x:c r="AB2727" s="36"/>
      <x:c r="AF2727" s="36"/>
      <x:c r="AS2727" s="23"/>
      <x:c r="AV2727" s="23"/>
      <x:c r="BP2727" s="36"/>
    </x:row>
    <x:row r="2728" spans="1:80" x14ac:dyDescent="0.3">
      <x:c r="V2728" s="23"/>
      <x:c r="AA2728" s="36"/>
      <x:c r="AB2728" s="36"/>
      <x:c r="AF2728" s="36"/>
      <x:c r="AS2728" s="23"/>
      <x:c r="AV2728" s="23"/>
      <x:c r="BP2728" s="36"/>
      <x:c r="BX2728" s="36"/>
    </x:row>
    <x:row r="2729" spans="1:80" x14ac:dyDescent="0.3">
      <x:c r="V2729" s="23"/>
      <x:c r="AA2729" s="36"/>
      <x:c r="AB2729" s="36"/>
      <x:c r="AF2729" s="36"/>
      <x:c r="AS2729" s="23"/>
      <x:c r="AV2729" s="23"/>
      <x:c r="BP2729" s="36"/>
      <x:c r="BX2729" s="36"/>
    </x:row>
    <x:row r="2730" spans="1:80" x14ac:dyDescent="0.3">
      <x:c r="V2730" s="23"/>
      <x:c r="AB2730" s="36"/>
      <x:c r="AF2730" s="36"/>
      <x:c r="AS2730" s="23"/>
      <x:c r="AV2730" s="23"/>
      <x:c r="BP2730" s="36"/>
    </x:row>
    <x:row r="2731" spans="1:80" x14ac:dyDescent="0.3">
      <x:c r="V2731" s="23"/>
      <x:c r="AB2731" s="36"/>
      <x:c r="AF2731" s="36"/>
      <x:c r="AS2731" s="23"/>
      <x:c r="AV2731" s="23"/>
      <x:c r="BP2731" s="36"/>
    </x:row>
    <x:row r="2732" spans="1:80" x14ac:dyDescent="0.3">
      <x:c r="V2732" s="23"/>
      <x:c r="AB2732" s="36"/>
      <x:c r="AF2732" s="36"/>
      <x:c r="AS2732" s="23"/>
      <x:c r="AV2732" s="23"/>
      <x:c r="BP2732" s="36"/>
    </x:row>
    <x:row r="2733" spans="1:80" x14ac:dyDescent="0.3">
      <x:c r="V2733" s="23"/>
      <x:c r="AA2733" s="36"/>
      <x:c r="AB2733" s="36"/>
      <x:c r="AF2733" s="36"/>
      <x:c r="AS2733" s="23"/>
      <x:c r="AV2733" s="23"/>
      <x:c r="BP2733" s="36"/>
      <x:c r="BX2733" s="36"/>
    </x:row>
    <x:row r="2734" spans="1:80" x14ac:dyDescent="0.3">
      <x:c r="V2734" s="23"/>
      <x:c r="AB2734" s="36"/>
      <x:c r="AF2734" s="36"/>
      <x:c r="AS2734" s="23"/>
      <x:c r="AV2734" s="23"/>
      <x:c r="BP2734" s="36"/>
    </x:row>
    <x:row r="2735" spans="1:80" x14ac:dyDescent="0.3">
      <x:c r="V2735" s="23"/>
      <x:c r="AA2735" s="36"/>
      <x:c r="AB2735" s="36"/>
      <x:c r="AF2735" s="36"/>
      <x:c r="AS2735" s="23"/>
      <x:c r="AV2735" s="23"/>
      <x:c r="BP2735" s="36"/>
      <x:c r="BX2735" s="36"/>
    </x:row>
    <x:row r="2736" spans="1:80" x14ac:dyDescent="0.3">
      <x:c r="V2736" s="23"/>
      <x:c r="AA2736" s="36"/>
      <x:c r="AB2736" s="36"/>
      <x:c r="AF2736" s="36"/>
      <x:c r="AS2736" s="23"/>
      <x:c r="AV2736" s="23"/>
      <x:c r="BP2736" s="36"/>
      <x:c r="BX2736" s="36"/>
    </x:row>
    <x:row r="2737" spans="1:80" x14ac:dyDescent="0.3">
      <x:c r="V2737" s="23"/>
      <x:c r="AA2737" s="36"/>
      <x:c r="AB2737" s="36"/>
      <x:c r="AF2737" s="36"/>
      <x:c r="AS2737" s="23"/>
      <x:c r="AV2737" s="23"/>
      <x:c r="BP2737" s="36"/>
      <x:c r="BX2737" s="36"/>
    </x:row>
    <x:row r="2738" spans="1:80" x14ac:dyDescent="0.3">
      <x:c r="V2738" s="23"/>
      <x:c r="AA2738" s="36"/>
      <x:c r="AB2738" s="36"/>
      <x:c r="AF2738" s="36"/>
      <x:c r="AS2738" s="23"/>
      <x:c r="AV2738" s="23"/>
      <x:c r="BP2738" s="36"/>
      <x:c r="BX2738" s="36"/>
    </x:row>
    <x:row r="2739" spans="1:80" x14ac:dyDescent="0.3">
      <x:c r="V2739" s="23"/>
      <x:c r="AA2739" s="36"/>
      <x:c r="AB2739" s="36"/>
      <x:c r="AF2739" s="36"/>
      <x:c r="AS2739" s="23"/>
      <x:c r="AV2739" s="23"/>
      <x:c r="BP2739" s="36"/>
      <x:c r="BX2739" s="36"/>
    </x:row>
    <x:row r="2740" spans="1:80" x14ac:dyDescent="0.3">
      <x:c r="V2740" s="23"/>
      <x:c r="AA2740" s="36"/>
      <x:c r="AB2740" s="36"/>
      <x:c r="AF2740" s="36"/>
      <x:c r="AS2740" s="23"/>
      <x:c r="AV2740" s="23"/>
      <x:c r="BP2740" s="36"/>
      <x:c r="BX2740" s="36"/>
    </x:row>
    <x:row r="2741" spans="1:80" x14ac:dyDescent="0.3">
      <x:c r="V2741" s="23"/>
      <x:c r="AA2741" s="36"/>
      <x:c r="AB2741" s="36"/>
      <x:c r="AF2741" s="36"/>
      <x:c r="AS2741" s="23"/>
      <x:c r="AV2741" s="23"/>
      <x:c r="BP2741" s="36"/>
      <x:c r="BX2741" s="36"/>
    </x:row>
    <x:row r="2742" spans="1:80" x14ac:dyDescent="0.3">
      <x:c r="V2742" s="23"/>
      <x:c r="AA2742" s="36"/>
      <x:c r="AB2742" s="36"/>
      <x:c r="AF2742" s="36"/>
      <x:c r="AS2742" s="23"/>
      <x:c r="AV2742" s="23"/>
      <x:c r="BP2742" s="36"/>
      <x:c r="BX2742" s="36"/>
    </x:row>
    <x:row r="2743" spans="1:80" x14ac:dyDescent="0.3">
      <x:c r="V2743" s="23"/>
      <x:c r="AB2743" s="36"/>
      <x:c r="AE2743" s="36"/>
      <x:c r="AF2743" s="36"/>
      <x:c r="AS2743" s="23"/>
      <x:c r="AV2743" s="23"/>
      <x:c r="BP2743" s="36"/>
    </x:row>
    <x:row r="2744" spans="1:80" x14ac:dyDescent="0.3">
      <x:c r="V2744" s="23"/>
      <x:c r="AB2744" s="36"/>
      <x:c r="AE2744" s="36"/>
      <x:c r="AF2744" s="36"/>
      <x:c r="AS2744" s="23"/>
      <x:c r="AV2744" s="23"/>
      <x:c r="BP2744" s="36"/>
    </x:row>
    <x:row r="2745" spans="1:80" x14ac:dyDescent="0.3">
      <x:c r="V2745" s="23"/>
      <x:c r="AA2745" s="36"/>
      <x:c r="AB2745" s="36"/>
      <x:c r="AE2745" s="36"/>
      <x:c r="AF2745" s="36"/>
      <x:c r="AS2745" s="23"/>
      <x:c r="AV2745" s="23"/>
      <x:c r="BP2745" s="36"/>
      <x:c r="BX2745" s="36"/>
    </x:row>
    <x:row r="2746" spans="1:80" x14ac:dyDescent="0.3">
      <x:c r="V2746" s="23"/>
      <x:c r="AB2746" s="36"/>
      <x:c r="AE2746" s="36"/>
      <x:c r="AF2746" s="36"/>
      <x:c r="AS2746" s="23"/>
      <x:c r="AV2746" s="23"/>
      <x:c r="BP2746" s="36"/>
    </x:row>
    <x:row r="2747" spans="1:80" x14ac:dyDescent="0.3">
      <x:c r="V2747" s="23"/>
      <x:c r="AA2747" s="36"/>
      <x:c r="AB2747" s="36"/>
      <x:c r="AE2747" s="36"/>
      <x:c r="AF2747" s="36"/>
      <x:c r="AS2747" s="23"/>
      <x:c r="AV2747" s="23"/>
      <x:c r="BP2747" s="36"/>
      <x:c r="BX2747" s="36"/>
    </x:row>
    <x:row r="2748" spans="1:80" x14ac:dyDescent="0.3">
      <x:c r="V2748" s="23"/>
      <x:c r="AA2748" s="36"/>
      <x:c r="AB2748" s="36"/>
      <x:c r="AE2748" s="36"/>
      <x:c r="AF2748" s="36"/>
      <x:c r="AS2748" s="23"/>
      <x:c r="AV2748" s="23"/>
      <x:c r="BP2748" s="36"/>
      <x:c r="BX2748" s="36"/>
    </x:row>
    <x:row r="2749" spans="1:80" x14ac:dyDescent="0.3">
      <x:c r="V2749" s="23"/>
      <x:c r="AA2749" s="36"/>
      <x:c r="AB2749" s="36"/>
      <x:c r="AE2749" s="36"/>
      <x:c r="AF2749" s="36"/>
      <x:c r="AS2749" s="23"/>
      <x:c r="AV2749" s="23"/>
      <x:c r="BP2749" s="36"/>
      <x:c r="BX2749" s="36"/>
    </x:row>
    <x:row r="2750" spans="1:80" x14ac:dyDescent="0.3">
      <x:c r="V2750" s="23"/>
      <x:c r="AA2750" s="36"/>
      <x:c r="AB2750" s="36"/>
      <x:c r="AE2750" s="36"/>
      <x:c r="AF2750" s="36"/>
      <x:c r="AS2750" s="23"/>
      <x:c r="AV2750" s="23"/>
      <x:c r="BP2750" s="36"/>
      <x:c r="BX2750" s="36"/>
    </x:row>
    <x:row r="2751" spans="1:80" x14ac:dyDescent="0.3">
      <x:c r="V2751" s="23"/>
      <x:c r="AA2751" s="36"/>
      <x:c r="AB2751" s="36"/>
      <x:c r="AE2751" s="36"/>
      <x:c r="AF2751" s="36"/>
      <x:c r="AS2751" s="23"/>
      <x:c r="AV2751" s="23"/>
      <x:c r="BP2751" s="36"/>
      <x:c r="BX2751" s="36"/>
    </x:row>
    <x:row r="2752" spans="1:80" x14ac:dyDescent="0.3">
      <x:c r="V2752" s="23"/>
      <x:c r="AA2752" s="36"/>
      <x:c r="AB2752" s="36"/>
      <x:c r="AE2752" s="36"/>
      <x:c r="AF2752" s="36"/>
      <x:c r="AS2752" s="23"/>
      <x:c r="AV2752" s="23"/>
      <x:c r="BP2752" s="36"/>
      <x:c r="BX2752" s="36"/>
    </x:row>
    <x:row r="2753" spans="1:80" x14ac:dyDescent="0.3">
      <x:c r="V2753" s="23"/>
      <x:c r="AA2753" s="36"/>
      <x:c r="AB2753" s="36"/>
      <x:c r="AE2753" s="36"/>
      <x:c r="AF2753" s="36"/>
      <x:c r="AS2753" s="23"/>
      <x:c r="AV2753" s="23"/>
      <x:c r="BP2753" s="36"/>
      <x:c r="BX2753" s="36"/>
    </x:row>
    <x:row r="2754" spans="1:80" x14ac:dyDescent="0.3">
      <x:c r="V2754" s="23"/>
      <x:c r="AA2754" s="36"/>
      <x:c r="AB2754" s="36"/>
      <x:c r="AF2754" s="36"/>
      <x:c r="AS2754" s="23"/>
      <x:c r="AV2754" s="23"/>
      <x:c r="BP2754" s="36"/>
      <x:c r="BX2754" s="36"/>
    </x:row>
    <x:row r="2755" spans="1:80" x14ac:dyDescent="0.3">
      <x:c r="V2755" s="23"/>
      <x:c r="AA2755" s="36"/>
      <x:c r="AB2755" s="36"/>
      <x:c r="AF2755" s="36"/>
      <x:c r="AS2755" s="23"/>
      <x:c r="AV2755" s="23"/>
      <x:c r="BP2755" s="36"/>
      <x:c r="BX2755" s="36"/>
    </x:row>
    <x:row r="2756" spans="1:80" x14ac:dyDescent="0.3">
      <x:c r="V2756" s="23"/>
      <x:c r="AA2756" s="36"/>
      <x:c r="AB2756" s="36"/>
      <x:c r="AF2756" s="36"/>
      <x:c r="AS2756" s="23"/>
      <x:c r="AV2756" s="23"/>
      <x:c r="BP2756" s="36"/>
      <x:c r="BX2756" s="36"/>
    </x:row>
    <x:row r="2757" spans="1:80" x14ac:dyDescent="0.3">
      <x:c r="V2757" s="23"/>
      <x:c r="AA2757" s="36"/>
      <x:c r="AB2757" s="36"/>
      <x:c r="AF2757" s="36"/>
      <x:c r="AS2757" s="23"/>
      <x:c r="AV2757" s="23"/>
      <x:c r="BP2757" s="36"/>
      <x:c r="BX2757" s="36"/>
    </x:row>
    <x:row r="2758" spans="1:80" x14ac:dyDescent="0.3">
      <x:c r="V2758" s="23"/>
      <x:c r="AA2758" s="36"/>
      <x:c r="AB2758" s="36"/>
      <x:c r="AF2758" s="36"/>
      <x:c r="AS2758" s="23"/>
      <x:c r="AV2758" s="23"/>
      <x:c r="BP2758" s="36"/>
      <x:c r="BX2758" s="36"/>
    </x:row>
    <x:row r="2759" spans="1:80" x14ac:dyDescent="0.3">
      <x:c r="V2759" s="23"/>
      <x:c r="AA2759" s="36"/>
      <x:c r="AB2759" s="36"/>
      <x:c r="AF2759" s="36"/>
      <x:c r="AS2759" s="23"/>
      <x:c r="AV2759" s="23"/>
      <x:c r="BP2759" s="36"/>
      <x:c r="BX2759" s="36"/>
    </x:row>
    <x:row r="2760" spans="1:80" x14ac:dyDescent="0.3">
      <x:c r="V2760" s="23"/>
      <x:c r="AB2760" s="36"/>
      <x:c r="AE2760" s="36"/>
      <x:c r="AF2760" s="36"/>
      <x:c r="AS2760" s="23"/>
      <x:c r="AV2760" s="23"/>
      <x:c r="BP2760" s="36"/>
    </x:row>
    <x:row r="2761" spans="1:80" x14ac:dyDescent="0.3">
      <x:c r="V2761" s="23"/>
      <x:c r="AB2761" s="36"/>
      <x:c r="AE2761" s="36"/>
      <x:c r="AF2761" s="36"/>
      <x:c r="AS2761" s="23"/>
      <x:c r="AV2761" s="23"/>
      <x:c r="BP2761" s="36"/>
    </x:row>
    <x:row r="2762" spans="1:80" x14ac:dyDescent="0.3">
      <x:c r="V2762" s="23"/>
      <x:c r="AB2762" s="36"/>
      <x:c r="AF2762" s="36"/>
      <x:c r="AS2762" s="23"/>
      <x:c r="AV2762" s="23"/>
      <x:c r="BP2762" s="36"/>
    </x:row>
    <x:row r="2763" spans="1:80" x14ac:dyDescent="0.3">
      <x:c r="V2763" s="23"/>
      <x:c r="AB2763" s="36"/>
      <x:c r="AF2763" s="36"/>
      <x:c r="AS2763" s="23"/>
      <x:c r="AV2763" s="23"/>
      <x:c r="BP2763" s="36"/>
    </x:row>
    <x:row r="2764" spans="1:80" x14ac:dyDescent="0.3">
      <x:c r="V2764" s="23"/>
      <x:c r="AA2764" s="36"/>
      <x:c r="AB2764" s="36"/>
      <x:c r="AF2764" s="36"/>
      <x:c r="AS2764" s="23"/>
      <x:c r="AV2764" s="23"/>
      <x:c r="BP2764" s="36"/>
      <x:c r="BX2764" s="36"/>
    </x:row>
    <x:row r="2765" spans="1:80" x14ac:dyDescent="0.3">
      <x:c r="V2765" s="23"/>
      <x:c r="AB2765" s="36"/>
      <x:c r="AF2765" s="36"/>
      <x:c r="AS2765" s="23"/>
      <x:c r="AV2765" s="23"/>
      <x:c r="BP2765" s="36"/>
    </x:row>
    <x:row r="2766" spans="1:80" x14ac:dyDescent="0.3">
      <x:c r="V2766" s="23"/>
      <x:c r="AB2766" s="36"/>
      <x:c r="AF2766" s="36"/>
      <x:c r="AS2766" s="23"/>
      <x:c r="AV2766" s="23"/>
      <x:c r="BP2766" s="36"/>
    </x:row>
    <x:row r="2767" spans="1:80" x14ac:dyDescent="0.3">
      <x:c r="V2767" s="23"/>
      <x:c r="AB2767" s="36"/>
      <x:c r="AF2767" s="36"/>
      <x:c r="AS2767" s="23"/>
      <x:c r="AV2767" s="23"/>
      <x:c r="BP2767" s="36"/>
    </x:row>
    <x:row r="2768" spans="1:80" x14ac:dyDescent="0.3">
      <x:c r="V2768" s="23"/>
      <x:c r="AA2768" s="36"/>
      <x:c r="AB2768" s="36"/>
      <x:c r="AF2768" s="36"/>
      <x:c r="AS2768" s="23"/>
      <x:c r="AV2768" s="23"/>
      <x:c r="BP2768" s="36"/>
      <x:c r="BX2768" s="36"/>
    </x:row>
    <x:row r="2769" spans="1:80" x14ac:dyDescent="0.3">
      <x:c r="V2769" s="23"/>
      <x:c r="AB2769" s="36"/>
      <x:c r="AF2769" s="36"/>
      <x:c r="AS2769" s="23"/>
      <x:c r="AV2769" s="23"/>
      <x:c r="BP2769" s="36"/>
    </x:row>
    <x:row r="2770" spans="1:80" x14ac:dyDescent="0.3">
      <x:c r="V2770" s="23"/>
      <x:c r="AB2770" s="36"/>
      <x:c r="AF2770" s="36"/>
      <x:c r="AS2770" s="23"/>
      <x:c r="AV2770" s="23"/>
      <x:c r="BP2770" s="36"/>
    </x:row>
    <x:row r="2771" spans="1:80" x14ac:dyDescent="0.3">
      <x:c r="V2771" s="23"/>
      <x:c r="AB2771" s="36"/>
      <x:c r="AF2771" s="36"/>
      <x:c r="AS2771" s="23"/>
      <x:c r="AV2771" s="23"/>
      <x:c r="BP2771" s="36"/>
    </x:row>
    <x:row r="2772" spans="1:80" x14ac:dyDescent="0.3">
      <x:c r="V2772" s="23"/>
      <x:c r="AB2772" s="36"/>
      <x:c r="AF2772" s="36"/>
      <x:c r="AS2772" s="23"/>
      <x:c r="AV2772" s="23"/>
      <x:c r="BP2772" s="36"/>
    </x:row>
    <x:row r="2773" spans="1:80" x14ac:dyDescent="0.3">
      <x:c r="V2773" s="23"/>
      <x:c r="AB2773" s="36"/>
      <x:c r="AF2773" s="36"/>
      <x:c r="AS2773" s="23"/>
      <x:c r="AV2773" s="23"/>
      <x:c r="BP2773" s="36"/>
    </x:row>
    <x:row r="2774" spans="1:80" x14ac:dyDescent="0.3">
      <x:c r="V2774" s="23"/>
      <x:c r="AB2774" s="36"/>
      <x:c r="AF2774" s="36"/>
      <x:c r="AS2774" s="23"/>
      <x:c r="AV2774" s="23"/>
      <x:c r="BP2774" s="36"/>
    </x:row>
    <x:row r="2775" spans="1:80" x14ac:dyDescent="0.3">
      <x:c r="V2775" s="23"/>
      <x:c r="AA2775" s="36"/>
      <x:c r="AB2775" s="36"/>
      <x:c r="AF2775" s="36"/>
      <x:c r="AS2775" s="23"/>
      <x:c r="AV2775" s="23"/>
      <x:c r="BP2775" s="36"/>
      <x:c r="BX2775" s="36"/>
    </x:row>
    <x:row r="2776" spans="1:80" x14ac:dyDescent="0.3">
      <x:c r="V2776" s="23"/>
      <x:c r="AB2776" s="36"/>
      <x:c r="AF2776" s="36"/>
      <x:c r="AS2776" s="23"/>
      <x:c r="AV2776" s="23"/>
      <x:c r="BP2776" s="36"/>
    </x:row>
    <x:row r="2777" spans="1:80" x14ac:dyDescent="0.3">
      <x:c r="V2777" s="23"/>
      <x:c r="AB2777" s="36"/>
      <x:c r="AF2777" s="36"/>
      <x:c r="AS2777" s="23"/>
      <x:c r="AV2777" s="23"/>
      <x:c r="BP2777" s="36"/>
    </x:row>
    <x:row r="2778" spans="1:80" x14ac:dyDescent="0.3">
      <x:c r="V2778" s="23"/>
      <x:c r="AA2778" s="36"/>
      <x:c r="AB2778" s="36"/>
      <x:c r="AF2778" s="36"/>
      <x:c r="AS2778" s="23"/>
      <x:c r="AV2778" s="23"/>
      <x:c r="BP2778" s="36"/>
      <x:c r="BX2778" s="36"/>
    </x:row>
    <x:row r="2779" spans="1:80" x14ac:dyDescent="0.3">
      <x:c r="V2779" s="23"/>
      <x:c r="AB2779" s="36"/>
      <x:c r="AF2779" s="36"/>
      <x:c r="AS2779" s="23"/>
      <x:c r="AV2779" s="23"/>
      <x:c r="BP2779" s="36"/>
    </x:row>
    <x:row r="2780" spans="1:80" x14ac:dyDescent="0.3">
      <x:c r="V2780" s="23"/>
      <x:c r="AS2780" s="23"/>
      <x:c r="AV2780" s="23"/>
    </x:row>
    <x:row r="2781" spans="1:80" x14ac:dyDescent="0.3">
      <x:c r="V2781" s="23"/>
      <x:c r="AA2781" s="36"/>
      <x:c r="AB2781" s="36"/>
      <x:c r="AF2781" s="36"/>
      <x:c r="AS2781" s="23"/>
      <x:c r="AV2781" s="23"/>
      <x:c r="BP2781" s="36"/>
      <x:c r="BX2781" s="36"/>
    </x:row>
    <x:row r="2782" spans="1:80" x14ac:dyDescent="0.3">
      <x:c r="V2782" s="23"/>
      <x:c r="AA2782" s="36"/>
      <x:c r="AB2782" s="36"/>
      <x:c r="AF2782" s="36"/>
      <x:c r="AS2782" s="23"/>
      <x:c r="AV2782" s="23"/>
      <x:c r="BP2782" s="36"/>
      <x:c r="BX2782" s="36"/>
    </x:row>
    <x:row r="2783" spans="1:80" x14ac:dyDescent="0.3">
      <x:c r="V2783" s="23"/>
      <x:c r="AB2783" s="36"/>
      <x:c r="AF2783" s="36"/>
      <x:c r="AJ2783" s="148"/>
      <x:c r="AS2783" s="23"/>
      <x:c r="AV2783" s="23"/>
      <x:c r="BP2783" s="36"/>
    </x:row>
    <x:row r="2784" spans="1:80" x14ac:dyDescent="0.3">
      <x:c r="V2784" s="23"/>
      <x:c r="AA2784" s="36"/>
      <x:c r="AB2784" s="36"/>
      <x:c r="AF2784" s="36"/>
      <x:c r="AS2784" s="23"/>
      <x:c r="AV2784" s="23"/>
      <x:c r="BP2784" s="36"/>
      <x:c r="BX2784" s="36"/>
    </x:row>
    <x:row r="2785" spans="1:80" x14ac:dyDescent="0.3">
      <x:c r="V2785" s="23"/>
      <x:c r="AA2785" s="36"/>
      <x:c r="AB2785" s="36"/>
      <x:c r="AF2785" s="36"/>
      <x:c r="AS2785" s="23"/>
      <x:c r="AV2785" s="23"/>
      <x:c r="BP2785" s="36"/>
      <x:c r="BX2785" s="36"/>
    </x:row>
    <x:row r="2786" spans="1:80" x14ac:dyDescent="0.3">
      <x:c r="V2786" s="23"/>
      <x:c r="AA2786" s="36"/>
      <x:c r="AB2786" s="36"/>
      <x:c r="AF2786" s="36"/>
      <x:c r="AS2786" s="23"/>
      <x:c r="AV2786" s="23"/>
      <x:c r="BP2786" s="36"/>
      <x:c r="BX2786" s="36"/>
    </x:row>
    <x:row r="2787" spans="1:80" x14ac:dyDescent="0.3">
      <x:c r="V2787" s="23"/>
      <x:c r="AS2787" s="23"/>
      <x:c r="AV2787" s="23"/>
    </x:row>
    <x:row r="2788" spans="1:80" x14ac:dyDescent="0.3">
      <x:c r="V2788" s="23"/>
      <x:c r="AA2788" s="36"/>
      <x:c r="AB2788" s="36"/>
      <x:c r="AF2788" s="36"/>
      <x:c r="AS2788" s="23"/>
      <x:c r="AV2788" s="23"/>
      <x:c r="BP2788" s="36"/>
      <x:c r="BX2788" s="36"/>
    </x:row>
    <x:row r="2789" spans="1:80" x14ac:dyDescent="0.3">
      <x:c r="V2789" s="23"/>
      <x:c r="AA2789" s="36"/>
      <x:c r="AB2789" s="36"/>
      <x:c r="AF2789" s="36"/>
      <x:c r="AS2789" s="23"/>
      <x:c r="AV2789" s="23"/>
      <x:c r="BP2789" s="36"/>
      <x:c r="BX2789" s="36"/>
    </x:row>
    <x:row r="2790" spans="1:80" x14ac:dyDescent="0.3">
      <x:c r="V2790" s="23"/>
      <x:c r="AS2790" s="23"/>
      <x:c r="AV2790" s="23"/>
    </x:row>
    <x:row r="2791" spans="1:80" x14ac:dyDescent="0.3">
      <x:c r="V2791" s="23"/>
      <x:c r="AB2791" s="36"/>
      <x:c r="AF2791" s="36"/>
      <x:c r="AS2791" s="23"/>
      <x:c r="AV2791" s="23"/>
      <x:c r="BP2791" s="36"/>
    </x:row>
    <x:row r="2792" spans="1:80" x14ac:dyDescent="0.3">
      <x:c r="V2792" s="23"/>
      <x:c r="AB2792" s="36"/>
      <x:c r="AF2792" s="36"/>
      <x:c r="AS2792" s="23"/>
      <x:c r="AV2792" s="23"/>
      <x:c r="BP2792" s="36"/>
    </x:row>
    <x:row r="2793" spans="1:80" x14ac:dyDescent="0.3">
      <x:c r="V2793" s="23"/>
      <x:c r="AB2793" s="36"/>
      <x:c r="AF2793" s="36"/>
      <x:c r="AS2793" s="23"/>
      <x:c r="AV2793" s="23"/>
      <x:c r="BP2793" s="36"/>
    </x:row>
    <x:row r="2794" spans="1:80" x14ac:dyDescent="0.3">
      <x:c r="V2794" s="23"/>
      <x:c r="AB2794" s="36"/>
      <x:c r="AF2794" s="36"/>
      <x:c r="AS2794" s="23"/>
      <x:c r="AV2794" s="23"/>
      <x:c r="BP2794" s="36"/>
    </x:row>
    <x:row r="2795" spans="1:80" x14ac:dyDescent="0.3">
      <x:c r="V2795" s="23"/>
      <x:c r="AB2795" s="36"/>
      <x:c r="AF2795" s="36"/>
      <x:c r="AS2795" s="23"/>
      <x:c r="AV2795" s="23"/>
      <x:c r="BP2795" s="36"/>
    </x:row>
    <x:row r="2796" spans="1:80" x14ac:dyDescent="0.3">
      <x:c r="V2796" s="23"/>
      <x:c r="AA2796" s="36"/>
      <x:c r="AB2796" s="36"/>
      <x:c r="AF2796" s="36"/>
      <x:c r="AS2796" s="23"/>
      <x:c r="AV2796" s="23"/>
      <x:c r="BP2796" s="36"/>
      <x:c r="BX2796" s="36"/>
    </x:row>
    <x:row r="2797" spans="1:80" x14ac:dyDescent="0.3">
      <x:c r="V2797" s="23"/>
      <x:c r="AB2797" s="36"/>
      <x:c r="AF2797" s="36"/>
      <x:c r="AS2797" s="23"/>
      <x:c r="AV2797" s="23"/>
      <x:c r="BP2797" s="36"/>
    </x:row>
    <x:row r="2798" spans="1:80" x14ac:dyDescent="0.3">
      <x:c r="V2798" s="23"/>
      <x:c r="AB2798" s="36"/>
      <x:c r="AE2798" s="36"/>
      <x:c r="AF2798" s="36"/>
      <x:c r="AS2798" s="23"/>
      <x:c r="AV2798" s="23"/>
      <x:c r="BP2798" s="36"/>
    </x:row>
    <x:row r="2799" spans="1:80" x14ac:dyDescent="0.3">
      <x:c r="V2799" s="23"/>
      <x:c r="AB2799" s="36"/>
      <x:c r="AF2799" s="36"/>
      <x:c r="AS2799" s="23"/>
      <x:c r="AV2799" s="23"/>
      <x:c r="BP2799" s="36"/>
    </x:row>
    <x:row r="2800" spans="1:80" x14ac:dyDescent="0.3">
      <x:c r="V2800" s="23"/>
      <x:c r="AA2800" s="36"/>
      <x:c r="AB2800" s="36"/>
      <x:c r="AF2800" s="36"/>
      <x:c r="AS2800" s="23"/>
      <x:c r="AV2800" s="23"/>
      <x:c r="BP2800" s="36"/>
      <x:c r="BX2800" s="36"/>
    </x:row>
    <x:row r="2801" spans="1:80" x14ac:dyDescent="0.3">
      <x:c r="V2801" s="23"/>
      <x:c r="AB2801" s="36"/>
      <x:c r="AF2801" s="36"/>
      <x:c r="AS2801" s="23"/>
      <x:c r="AV2801" s="23"/>
      <x:c r="BP2801" s="36"/>
    </x:row>
    <x:row r="2802" spans="1:80" x14ac:dyDescent="0.3">
      <x:c r="V2802" s="23"/>
      <x:c r="AB2802" s="36"/>
      <x:c r="AF2802" s="36"/>
      <x:c r="AS2802" s="23"/>
      <x:c r="AV2802" s="23"/>
      <x:c r="BP2802" s="36"/>
    </x:row>
    <x:row r="2803" spans="1:80" x14ac:dyDescent="0.3">
      <x:c r="V2803" s="23"/>
      <x:c r="AA2803" s="36"/>
      <x:c r="AB2803" s="36"/>
      <x:c r="AF2803" s="36"/>
      <x:c r="AS2803" s="23"/>
      <x:c r="AV2803" s="23"/>
      <x:c r="BP2803" s="36"/>
      <x:c r="BX2803" s="36"/>
    </x:row>
    <x:row r="2804" spans="1:80" x14ac:dyDescent="0.3">
      <x:c r="V2804" s="23"/>
      <x:c r="AB2804" s="36"/>
      <x:c r="AF2804" s="36"/>
      <x:c r="AS2804" s="23"/>
      <x:c r="AV2804" s="23"/>
      <x:c r="BP2804" s="36"/>
    </x:row>
    <x:row r="2805" spans="1:80" x14ac:dyDescent="0.3">
      <x:c r="V2805" s="23"/>
      <x:c r="AB2805" s="36"/>
      <x:c r="AF2805" s="36"/>
      <x:c r="AS2805" s="23"/>
      <x:c r="AV2805" s="23"/>
      <x:c r="BP2805" s="36"/>
    </x:row>
    <x:row r="2806" spans="1:80" x14ac:dyDescent="0.3">
      <x:c r="V2806" s="23"/>
      <x:c r="AB2806" s="36"/>
      <x:c r="AF2806" s="36"/>
      <x:c r="AS2806" s="23"/>
      <x:c r="AV2806" s="23"/>
      <x:c r="BP2806" s="36"/>
    </x:row>
    <x:row r="2807" spans="1:80" x14ac:dyDescent="0.3">
      <x:c r="V2807" s="23"/>
      <x:c r="AB2807" s="36"/>
      <x:c r="AF2807" s="36"/>
      <x:c r="AS2807" s="23"/>
      <x:c r="AV2807" s="23"/>
      <x:c r="BP2807" s="36"/>
    </x:row>
    <x:row r="2808" spans="1:80" x14ac:dyDescent="0.3">
      <x:c r="V2808" s="23"/>
      <x:c r="AB2808" s="36"/>
      <x:c r="AF2808" s="36"/>
      <x:c r="AS2808" s="23"/>
      <x:c r="AV2808" s="23"/>
      <x:c r="BP2808" s="36"/>
    </x:row>
    <x:row r="2809" spans="1:80" x14ac:dyDescent="0.3">
      <x:c r="V2809" s="23"/>
      <x:c r="AS2809" s="23"/>
      <x:c r="AV2809" s="23"/>
    </x:row>
    <x:row r="2810" spans="1:80" x14ac:dyDescent="0.3">
      <x:c r="V2810" s="23"/>
      <x:c r="AB2810" s="36"/>
      <x:c r="AF2810" s="36"/>
      <x:c r="AS2810" s="23"/>
      <x:c r="AV2810" s="23"/>
      <x:c r="BP2810" s="36"/>
    </x:row>
    <x:row r="2811" spans="1:80" x14ac:dyDescent="0.3">
      <x:c r="V2811" s="23"/>
      <x:c r="AB2811" s="36"/>
      <x:c r="AF2811" s="36"/>
      <x:c r="AS2811" s="23"/>
      <x:c r="AV2811" s="23"/>
      <x:c r="BP2811" s="36"/>
    </x:row>
    <x:row r="2812" spans="1:80" x14ac:dyDescent="0.3">
      <x:c r="V2812" s="23"/>
      <x:c r="AA2812" s="36"/>
      <x:c r="AB2812" s="36"/>
      <x:c r="AF2812" s="36"/>
      <x:c r="AS2812" s="23"/>
      <x:c r="AV2812" s="23"/>
      <x:c r="BP2812" s="36"/>
      <x:c r="BX2812" s="36"/>
    </x:row>
    <x:row r="2813" spans="1:80" x14ac:dyDescent="0.3">
      <x:c r="V2813" s="23"/>
      <x:c r="AB2813" s="36"/>
      <x:c r="AF2813" s="36"/>
      <x:c r="AS2813" s="23"/>
      <x:c r="AV2813" s="23"/>
      <x:c r="BP2813" s="36"/>
    </x:row>
    <x:row r="2814" spans="1:80" x14ac:dyDescent="0.3">
      <x:c r="V2814" s="23"/>
      <x:c r="AA2814" s="36"/>
      <x:c r="AB2814" s="36"/>
      <x:c r="AF2814" s="36"/>
      <x:c r="AS2814" s="23"/>
      <x:c r="AV2814" s="23"/>
      <x:c r="BP2814" s="36"/>
      <x:c r="BX2814" s="36"/>
    </x:row>
    <x:row r="2815" spans="1:80" x14ac:dyDescent="0.3">
      <x:c r="V2815" s="23"/>
      <x:c r="AB2815" s="36"/>
      <x:c r="AF2815" s="36"/>
      <x:c r="AS2815" s="23"/>
      <x:c r="AV2815" s="23"/>
      <x:c r="BP2815" s="36"/>
    </x:row>
    <x:row r="2816" spans="1:80" x14ac:dyDescent="0.3">
      <x:c r="V2816" s="23"/>
      <x:c r="AA2816" s="36"/>
      <x:c r="AB2816" s="36"/>
      <x:c r="AF2816" s="36"/>
      <x:c r="AS2816" s="23"/>
      <x:c r="AV2816" s="23"/>
      <x:c r="BP2816" s="36"/>
      <x:c r="BX2816" s="36"/>
    </x:row>
    <x:row r="2817" spans="1:80" x14ac:dyDescent="0.3">
      <x:c r="V2817" s="23"/>
      <x:c r="AB2817" s="36"/>
      <x:c r="AF2817" s="36"/>
      <x:c r="AS2817" s="23"/>
      <x:c r="AV2817" s="23"/>
      <x:c r="BP2817" s="36"/>
    </x:row>
    <x:row r="2818" spans="1:80" x14ac:dyDescent="0.3">
      <x:c r="V2818" s="23"/>
      <x:c r="AA2818" s="36"/>
      <x:c r="AB2818" s="36"/>
      <x:c r="AF2818" s="36"/>
      <x:c r="AS2818" s="23"/>
      <x:c r="AV2818" s="23"/>
      <x:c r="BP2818" s="36"/>
      <x:c r="BX2818" s="36"/>
    </x:row>
    <x:row r="2819" spans="1:80" x14ac:dyDescent="0.3">
      <x:c r="V2819" s="23"/>
      <x:c r="AA2819" s="36"/>
      <x:c r="AB2819" s="36"/>
      <x:c r="AF2819" s="36"/>
      <x:c r="AS2819" s="23"/>
      <x:c r="AV2819" s="23"/>
      <x:c r="BP2819" s="36"/>
      <x:c r="BX2819" s="36"/>
    </x:row>
    <x:row r="2820" spans="1:80" x14ac:dyDescent="0.3">
      <x:c r="V2820" s="23"/>
      <x:c r="AB2820" s="36"/>
      <x:c r="AF2820" s="36"/>
      <x:c r="AS2820" s="23"/>
      <x:c r="AV2820" s="23"/>
      <x:c r="BP2820" s="36"/>
    </x:row>
    <x:row r="2821" spans="1:80" x14ac:dyDescent="0.3">
      <x:c r="V2821" s="23"/>
      <x:c r="AA2821" s="36"/>
      <x:c r="AB2821" s="36"/>
      <x:c r="AF2821" s="36"/>
      <x:c r="AS2821" s="23"/>
      <x:c r="AV2821" s="23"/>
      <x:c r="BP2821" s="36"/>
      <x:c r="BX2821" s="36"/>
    </x:row>
    <x:row r="2822" spans="1:80" x14ac:dyDescent="0.3">
      <x:c r="V2822" s="23"/>
      <x:c r="AB2822" s="36"/>
      <x:c r="AF2822" s="36"/>
      <x:c r="AS2822" s="23"/>
      <x:c r="AV2822" s="23"/>
      <x:c r="BP2822" s="36"/>
    </x:row>
    <x:row r="2823" spans="1:80" x14ac:dyDescent="0.3">
      <x:c r="V2823" s="23"/>
      <x:c r="AB2823" s="36"/>
      <x:c r="AF2823" s="36"/>
      <x:c r="AS2823" s="23"/>
      <x:c r="AV2823" s="23"/>
      <x:c r="BP2823" s="36"/>
    </x:row>
    <x:row r="2824" spans="1:80" x14ac:dyDescent="0.3">
      <x:c r="V2824" s="23"/>
      <x:c r="AA2824" s="36"/>
      <x:c r="AB2824" s="36"/>
      <x:c r="AF2824" s="36"/>
      <x:c r="AS2824" s="23"/>
      <x:c r="AV2824" s="23"/>
      <x:c r="BP2824" s="36"/>
      <x:c r="BX2824" s="36"/>
    </x:row>
    <x:row r="2825" spans="1:80" x14ac:dyDescent="0.3">
      <x:c r="V2825" s="23"/>
      <x:c r="AB2825" s="36"/>
      <x:c r="AF2825" s="36"/>
      <x:c r="AS2825" s="23"/>
      <x:c r="AV2825" s="23"/>
      <x:c r="BP2825" s="36"/>
    </x:row>
    <x:row r="2826" spans="1:80" x14ac:dyDescent="0.3">
      <x:c r="V2826" s="23"/>
      <x:c r="AB2826" s="36"/>
      <x:c r="AF2826" s="36"/>
      <x:c r="AS2826" s="23"/>
      <x:c r="AV2826" s="23"/>
      <x:c r="BP2826" s="36"/>
    </x:row>
    <x:row r="2827" spans="1:80" x14ac:dyDescent="0.3">
      <x:c r="V2827" s="23"/>
      <x:c r="AA2827" s="36"/>
      <x:c r="AB2827" s="36"/>
      <x:c r="AF2827" s="36"/>
      <x:c r="AS2827" s="23"/>
      <x:c r="AV2827" s="23"/>
      <x:c r="BP2827" s="36"/>
      <x:c r="BX2827" s="36"/>
    </x:row>
    <x:row r="2828" spans="1:80" x14ac:dyDescent="0.3">
      <x:c r="V2828" s="23"/>
      <x:c r="AA2828" s="36"/>
      <x:c r="AB2828" s="36"/>
      <x:c r="AF2828" s="36"/>
      <x:c r="AS2828" s="23"/>
      <x:c r="AV2828" s="23"/>
      <x:c r="BP2828" s="36"/>
      <x:c r="BX2828" s="36"/>
    </x:row>
    <x:row r="2829" spans="1:80" x14ac:dyDescent="0.3">
      <x:c r="V2829" s="23"/>
      <x:c r="AB2829" s="36"/>
      <x:c r="AF2829" s="36"/>
      <x:c r="AS2829" s="23"/>
      <x:c r="AV2829" s="23"/>
      <x:c r="BP2829" s="36"/>
    </x:row>
    <x:row r="2830" spans="1:80" x14ac:dyDescent="0.3">
      <x:c r="V2830" s="23"/>
      <x:c r="AA2830" s="36"/>
      <x:c r="AB2830" s="36"/>
      <x:c r="AF2830" s="36"/>
      <x:c r="AS2830" s="23"/>
      <x:c r="AV2830" s="23"/>
      <x:c r="BP2830" s="36"/>
      <x:c r="BX2830" s="36"/>
    </x:row>
    <x:row r="2831" spans="1:80" x14ac:dyDescent="0.3">
      <x:c r="V2831" s="23"/>
      <x:c r="AA2831" s="36"/>
      <x:c r="AB2831" s="36"/>
      <x:c r="AF2831" s="36"/>
      <x:c r="AS2831" s="23"/>
      <x:c r="AV2831" s="23"/>
      <x:c r="BP2831" s="36"/>
      <x:c r="BX2831" s="36"/>
    </x:row>
    <x:row r="2832" spans="1:80" x14ac:dyDescent="0.3">
      <x:c r="V2832" s="23"/>
      <x:c r="AB2832" s="36"/>
      <x:c r="AE2832" s="36"/>
      <x:c r="AF2832" s="36"/>
      <x:c r="AS2832" s="23"/>
      <x:c r="AV2832" s="23"/>
      <x:c r="BP2832" s="36"/>
    </x:row>
    <x:row r="2833" spans="1:80" x14ac:dyDescent="0.3">
      <x:c r="V2833" s="23"/>
      <x:c r="AB2833" s="36"/>
      <x:c r="AE2833" s="36"/>
      <x:c r="AF2833" s="36"/>
      <x:c r="AS2833" s="23"/>
      <x:c r="AV2833" s="23"/>
      <x:c r="BP2833" s="36"/>
    </x:row>
    <x:row r="2834" spans="1:80" x14ac:dyDescent="0.3">
      <x:c r="V2834" s="23"/>
      <x:c r="AA2834" s="36"/>
      <x:c r="AB2834" s="36"/>
      <x:c r="AE2834" s="36"/>
      <x:c r="AF2834" s="36"/>
      <x:c r="AS2834" s="23"/>
      <x:c r="AV2834" s="23"/>
      <x:c r="BP2834" s="36"/>
      <x:c r="BX2834" s="36"/>
    </x:row>
    <x:row r="2835" spans="1:80" x14ac:dyDescent="0.3">
      <x:c r="V2835" s="23"/>
      <x:c r="AB2835" s="36"/>
      <x:c r="AE2835" s="36"/>
      <x:c r="AF2835" s="36"/>
      <x:c r="AS2835" s="23"/>
      <x:c r="AV2835" s="23"/>
      <x:c r="BP2835" s="36"/>
    </x:row>
    <x:row r="2836" spans="1:80" x14ac:dyDescent="0.3">
      <x:c r="V2836" s="23"/>
      <x:c r="AA2836" s="36"/>
      <x:c r="AB2836" s="36"/>
      <x:c r="AE2836" s="36"/>
      <x:c r="AF2836" s="36"/>
      <x:c r="AS2836" s="23"/>
      <x:c r="AV2836" s="23"/>
      <x:c r="BP2836" s="36"/>
      <x:c r="BX2836" s="36"/>
    </x:row>
    <x:row r="2837" spans="1:80" x14ac:dyDescent="0.3">
      <x:c r="V2837" s="23"/>
      <x:c r="AB2837" s="36"/>
      <x:c r="AE2837" s="36"/>
      <x:c r="AF2837" s="36"/>
      <x:c r="AS2837" s="23"/>
      <x:c r="AV2837" s="23"/>
      <x:c r="BP2837" s="36"/>
    </x:row>
    <x:row r="2838" spans="1:80" x14ac:dyDescent="0.3">
      <x:c r="V2838" s="23"/>
      <x:c r="AA2838" s="36"/>
      <x:c r="AB2838" s="36"/>
      <x:c r="AF2838" s="36"/>
      <x:c r="AS2838" s="23"/>
      <x:c r="AV2838" s="23"/>
      <x:c r="BP2838" s="36"/>
      <x:c r="BX2838" s="36"/>
    </x:row>
    <x:row r="2839" spans="1:80" x14ac:dyDescent="0.3">
      <x:c r="V2839" s="23"/>
      <x:c r="AA2839" s="36"/>
      <x:c r="AB2839" s="36"/>
      <x:c r="AF2839" s="36"/>
      <x:c r="AS2839" s="23"/>
      <x:c r="AV2839" s="23"/>
      <x:c r="BP2839" s="36"/>
      <x:c r="BX2839" s="36"/>
    </x:row>
    <x:row r="2840" spans="1:80" x14ac:dyDescent="0.3">
      <x:c r="V2840" s="23"/>
      <x:c r="AA2840" s="36"/>
      <x:c r="AB2840" s="36"/>
      <x:c r="AF2840" s="36"/>
      <x:c r="AS2840" s="23"/>
      <x:c r="AV2840" s="23"/>
      <x:c r="BP2840" s="36"/>
      <x:c r="BX2840" s="36"/>
    </x:row>
    <x:row r="2841" spans="1:80" x14ac:dyDescent="0.3">
      <x:c r="V2841" s="23"/>
      <x:c r="AA2841" s="36"/>
      <x:c r="AB2841" s="36"/>
      <x:c r="AF2841" s="36"/>
      <x:c r="AS2841" s="23"/>
      <x:c r="AV2841" s="23"/>
      <x:c r="BP2841" s="36"/>
      <x:c r="BX2841" s="36"/>
    </x:row>
    <x:row r="2842" spans="1:80" x14ac:dyDescent="0.3">
      <x:c r="V2842" s="23"/>
      <x:c r="AA2842" s="36"/>
      <x:c r="AB2842" s="36"/>
      <x:c r="AF2842" s="36"/>
      <x:c r="AS2842" s="23"/>
      <x:c r="AV2842" s="23"/>
      <x:c r="BP2842" s="36"/>
      <x:c r="BX2842" s="36"/>
    </x:row>
    <x:row r="2843" spans="1:80" x14ac:dyDescent="0.3">
      <x:c r="V2843" s="23"/>
      <x:c r="AA2843" s="36"/>
      <x:c r="AB2843" s="36"/>
      <x:c r="AF2843" s="36"/>
      <x:c r="AS2843" s="23"/>
      <x:c r="AV2843" s="23"/>
      <x:c r="BP2843" s="36"/>
      <x:c r="BX2843" s="36"/>
    </x:row>
    <x:row r="2844" spans="1:80" x14ac:dyDescent="0.3">
      <x:c r="V2844" s="23"/>
      <x:c r="AA2844" s="36"/>
      <x:c r="AB2844" s="36"/>
      <x:c r="AF2844" s="36"/>
      <x:c r="AS2844" s="23"/>
      <x:c r="AV2844" s="23"/>
      <x:c r="BP2844" s="36"/>
      <x:c r="BX2844" s="36"/>
    </x:row>
    <x:row r="2845" spans="1:80" x14ac:dyDescent="0.3">
      <x:c r="V2845" s="23"/>
      <x:c r="AA2845" s="36"/>
      <x:c r="AB2845" s="36"/>
      <x:c r="AF2845" s="36"/>
      <x:c r="AS2845" s="23"/>
      <x:c r="AV2845" s="23"/>
      <x:c r="BP2845" s="36"/>
      <x:c r="BX2845" s="36"/>
    </x:row>
    <x:row r="2846" spans="1:80" x14ac:dyDescent="0.3">
      <x:c r="V2846" s="23"/>
      <x:c r="AA2846" s="36"/>
      <x:c r="AB2846" s="36"/>
      <x:c r="AF2846" s="36"/>
      <x:c r="AS2846" s="23"/>
      <x:c r="AV2846" s="23"/>
      <x:c r="BP2846" s="36"/>
      <x:c r="BX2846" s="36"/>
    </x:row>
    <x:row r="2847" spans="1:80" x14ac:dyDescent="0.3">
      <x:c r="V2847" s="23"/>
      <x:c r="AA2847" s="36"/>
      <x:c r="AB2847" s="36"/>
      <x:c r="AF2847" s="36"/>
      <x:c r="AS2847" s="23"/>
      <x:c r="AV2847" s="23"/>
      <x:c r="BP2847" s="36"/>
      <x:c r="BX2847" s="36"/>
    </x:row>
    <x:row r="2848" spans="1:80" x14ac:dyDescent="0.3">
      <x:c r="V2848" s="23"/>
      <x:c r="AB2848" s="36"/>
      <x:c r="AF2848" s="36"/>
      <x:c r="AS2848" s="23"/>
      <x:c r="AV2848" s="23"/>
      <x:c r="BP2848" s="36"/>
    </x:row>
    <x:row r="2849" spans="1:80" x14ac:dyDescent="0.3">
      <x:c r="V2849" s="23"/>
      <x:c r="AA2849" s="36"/>
      <x:c r="AB2849" s="36"/>
      <x:c r="AF2849" s="36"/>
      <x:c r="AS2849" s="23"/>
      <x:c r="AV2849" s="23"/>
      <x:c r="BP2849" s="36"/>
      <x:c r="BX2849" s="36"/>
    </x:row>
    <x:row r="2850" spans="1:80" x14ac:dyDescent="0.3">
      <x:c r="V2850" s="23"/>
      <x:c r="AB2850" s="36"/>
      <x:c r="AE2850" s="36"/>
      <x:c r="AF2850" s="36"/>
      <x:c r="AS2850" s="23"/>
      <x:c r="AV2850" s="23"/>
      <x:c r="BP2850" s="36"/>
    </x:row>
    <x:row r="2851" spans="1:80" x14ac:dyDescent="0.3">
      <x:c r="V2851" s="23"/>
      <x:c r="AA2851" s="36"/>
      <x:c r="AB2851" s="36"/>
      <x:c r="AE2851" s="36"/>
      <x:c r="AF2851" s="36"/>
      <x:c r="AS2851" s="23"/>
      <x:c r="AV2851" s="23"/>
      <x:c r="BP2851" s="36"/>
      <x:c r="BX2851" s="36"/>
    </x:row>
    <x:row r="2852" spans="1:80" x14ac:dyDescent="0.3">
      <x:c r="V2852" s="23"/>
      <x:c r="AB2852" s="36"/>
      <x:c r="AF2852" s="36"/>
      <x:c r="AS2852" s="23"/>
      <x:c r="AV2852" s="23"/>
      <x:c r="BP2852" s="36"/>
    </x:row>
    <x:row r="2853" spans="1:80" x14ac:dyDescent="0.3">
      <x:c r="V2853" s="23"/>
      <x:c r="AA2853" s="36"/>
      <x:c r="AB2853" s="36"/>
      <x:c r="AF2853" s="36"/>
      <x:c r="AS2853" s="23"/>
      <x:c r="AV2853" s="23"/>
      <x:c r="BP2853" s="36"/>
      <x:c r="BX2853" s="36"/>
    </x:row>
    <x:row r="2854" spans="1:80" x14ac:dyDescent="0.3">
      <x:c r="V2854" s="23"/>
      <x:c r="AA2854" s="36"/>
      <x:c r="AB2854" s="36"/>
      <x:c r="AF2854" s="36"/>
      <x:c r="AS2854" s="23"/>
      <x:c r="AV2854" s="23"/>
      <x:c r="BP2854" s="36"/>
      <x:c r="BX2854" s="36"/>
    </x:row>
    <x:row r="2855" spans="1:80" x14ac:dyDescent="0.3">
      <x:c r="V2855" s="23"/>
      <x:c r="AB2855" s="36"/>
      <x:c r="AF2855" s="36"/>
      <x:c r="AS2855" s="23"/>
      <x:c r="AV2855" s="23"/>
      <x:c r="BP2855" s="36"/>
    </x:row>
    <x:row r="2856" spans="1:80" x14ac:dyDescent="0.3">
      <x:c r="V2856" s="23"/>
      <x:c r="AB2856" s="36"/>
      <x:c r="AF2856" s="36"/>
      <x:c r="AS2856" s="23"/>
      <x:c r="AV2856" s="23"/>
      <x:c r="BP2856" s="36"/>
    </x:row>
    <x:row r="2857" spans="1:80" x14ac:dyDescent="0.3">
      <x:c r="V2857" s="23"/>
      <x:c r="AB2857" s="36"/>
      <x:c r="AF2857" s="36"/>
      <x:c r="AS2857" s="23"/>
      <x:c r="AV2857" s="23"/>
      <x:c r="BP2857" s="36"/>
    </x:row>
    <x:row r="2858" spans="1:80" x14ac:dyDescent="0.3">
      <x:c r="V2858" s="23"/>
      <x:c r="AA2858" s="36"/>
      <x:c r="AB2858" s="36"/>
      <x:c r="AF2858" s="36"/>
      <x:c r="AS2858" s="23"/>
      <x:c r="AV2858" s="23"/>
      <x:c r="BP2858" s="36"/>
      <x:c r="BX2858" s="36"/>
    </x:row>
    <x:row r="2859" spans="1:80" x14ac:dyDescent="0.3">
      <x:c r="V2859" s="23"/>
      <x:c r="AB2859" s="36"/>
      <x:c r="AF2859" s="36"/>
      <x:c r="AS2859" s="23"/>
      <x:c r="AV2859" s="23"/>
      <x:c r="BP2859" s="36"/>
    </x:row>
    <x:row r="2860" spans="1:80" x14ac:dyDescent="0.3">
      <x:c r="V2860" s="23"/>
      <x:c r="AB2860" s="36"/>
      <x:c r="AF2860" s="36"/>
      <x:c r="AS2860" s="23"/>
      <x:c r="AV2860" s="23"/>
      <x:c r="BP2860" s="36"/>
    </x:row>
    <x:row r="2861" spans="1:80" x14ac:dyDescent="0.3">
      <x:c r="V2861" s="23"/>
      <x:c r="AA2861" s="36"/>
      <x:c r="AB2861" s="36"/>
      <x:c r="AF2861" s="36"/>
      <x:c r="AS2861" s="23"/>
      <x:c r="AV2861" s="23"/>
      <x:c r="BP2861" s="36"/>
      <x:c r="BX2861" s="36"/>
    </x:row>
    <x:row r="2862" spans="1:80" x14ac:dyDescent="0.3">
      <x:c r="V2862" s="23"/>
      <x:c r="AA2862" s="36"/>
      <x:c r="AB2862" s="36"/>
      <x:c r="AF2862" s="36"/>
      <x:c r="AS2862" s="23"/>
      <x:c r="AV2862" s="23"/>
      <x:c r="BP2862" s="36"/>
      <x:c r="BX2862" s="36"/>
    </x:row>
    <x:row r="2863" spans="1:80" x14ac:dyDescent="0.3">
      <x:c r="V2863" s="23"/>
      <x:c r="AB2863" s="36"/>
      <x:c r="AF2863" s="36"/>
      <x:c r="AS2863" s="23"/>
      <x:c r="AV2863" s="23"/>
      <x:c r="BP2863" s="36"/>
    </x:row>
    <x:row r="2864" spans="1:80" x14ac:dyDescent="0.3">
      <x:c r="V2864" s="23"/>
      <x:c r="AA2864" s="36"/>
      <x:c r="AB2864" s="36"/>
      <x:c r="AF2864" s="36"/>
      <x:c r="AS2864" s="23"/>
      <x:c r="AV2864" s="23"/>
      <x:c r="BP2864" s="36"/>
      <x:c r="BX2864" s="36"/>
    </x:row>
    <x:row r="2865" spans="1:80" x14ac:dyDescent="0.3">
      <x:c r="V2865" s="23"/>
      <x:c r="AA2865" s="36"/>
      <x:c r="AB2865" s="36"/>
      <x:c r="AF2865" s="36"/>
      <x:c r="AS2865" s="23"/>
      <x:c r="AV2865" s="23"/>
      <x:c r="BP2865" s="36"/>
      <x:c r="BX2865" s="36"/>
    </x:row>
    <x:row r="2866" spans="1:80" x14ac:dyDescent="0.3">
      <x:c r="V2866" s="23"/>
      <x:c r="AB2866" s="36"/>
      <x:c r="AF2866" s="36"/>
      <x:c r="AS2866" s="23"/>
      <x:c r="AV2866" s="23"/>
      <x:c r="BP2866" s="36"/>
    </x:row>
    <x:row r="2867" spans="1:80" x14ac:dyDescent="0.3">
      <x:c r="V2867" s="23"/>
      <x:c r="AA2867" s="36"/>
      <x:c r="AB2867" s="36"/>
      <x:c r="AF2867" s="36"/>
      <x:c r="AS2867" s="23"/>
      <x:c r="AV2867" s="23"/>
      <x:c r="BP2867" s="36"/>
      <x:c r="BX2867" s="36"/>
    </x:row>
    <x:row r="2868" spans="1:80" x14ac:dyDescent="0.3">
      <x:c r="V2868" s="23"/>
      <x:c r="AA2868" s="36"/>
      <x:c r="AB2868" s="36"/>
      <x:c r="AF2868" s="36"/>
      <x:c r="AS2868" s="23"/>
      <x:c r="AV2868" s="23"/>
      <x:c r="BP2868" s="36"/>
      <x:c r="BX2868" s="36"/>
    </x:row>
    <x:row r="2869" spans="1:80" x14ac:dyDescent="0.3">
      <x:c r="V2869" s="23"/>
      <x:c r="AB2869" s="36"/>
      <x:c r="AF2869" s="36"/>
      <x:c r="AS2869" s="23"/>
      <x:c r="AV2869" s="23"/>
      <x:c r="BP2869" s="36"/>
    </x:row>
    <x:row r="2870" spans="1:80" x14ac:dyDescent="0.3">
      <x:c r="V2870" s="23"/>
      <x:c r="AB2870" s="36"/>
      <x:c r="AF2870" s="36"/>
      <x:c r="AS2870" s="23"/>
      <x:c r="AV2870" s="23"/>
      <x:c r="BP2870" s="36"/>
    </x:row>
    <x:row r="2871" spans="1:80" x14ac:dyDescent="0.3">
      <x:c r="V2871" s="23"/>
      <x:c r="AS2871" s="23"/>
      <x:c r="AV2871" s="23"/>
    </x:row>
    <x:row r="2872" spans="1:80" x14ac:dyDescent="0.3">
      <x:c r="V2872" s="23"/>
      <x:c r="AB2872" s="36"/>
      <x:c r="AF2872" s="36"/>
      <x:c r="AS2872" s="23"/>
      <x:c r="AV2872" s="23"/>
      <x:c r="BP2872" s="36"/>
    </x:row>
    <x:row r="2873" spans="1:80" x14ac:dyDescent="0.3">
      <x:c r="V2873" s="23"/>
      <x:c r="AB2873" s="36"/>
      <x:c r="AF2873" s="36"/>
      <x:c r="AS2873" s="23"/>
      <x:c r="AV2873" s="23"/>
      <x:c r="BP2873" s="36"/>
    </x:row>
    <x:row r="2874" spans="1:80" x14ac:dyDescent="0.3">
      <x:c r="V2874" s="23"/>
      <x:c r="AA2874" s="36"/>
      <x:c r="AB2874" s="36"/>
      <x:c r="AF2874" s="36"/>
      <x:c r="AS2874" s="23"/>
      <x:c r="AV2874" s="23"/>
      <x:c r="BP2874" s="36"/>
      <x:c r="BX2874" s="36"/>
    </x:row>
    <x:row r="2875" spans="1:80" x14ac:dyDescent="0.3">
      <x:c r="V2875" s="23"/>
      <x:c r="AA2875" s="36"/>
      <x:c r="AB2875" s="36"/>
      <x:c r="AF2875" s="36"/>
      <x:c r="AS2875" s="23"/>
      <x:c r="AV2875" s="23"/>
      <x:c r="BP2875" s="36"/>
      <x:c r="BX2875" s="36"/>
    </x:row>
    <x:row r="2876" spans="1:80" x14ac:dyDescent="0.3">
      <x:c r="V2876" s="23"/>
      <x:c r="AA2876" s="36"/>
      <x:c r="AB2876" s="36"/>
      <x:c r="AF2876" s="36"/>
      <x:c r="AS2876" s="23"/>
      <x:c r="AV2876" s="23"/>
      <x:c r="BP2876" s="36"/>
      <x:c r="BX2876" s="36"/>
    </x:row>
    <x:row r="2877" spans="1:80" x14ac:dyDescent="0.3">
      <x:c r="V2877" s="23"/>
      <x:c r="AA2877" s="36"/>
      <x:c r="AB2877" s="36"/>
      <x:c r="AF2877" s="36"/>
      <x:c r="AS2877" s="23"/>
      <x:c r="AV2877" s="23"/>
      <x:c r="BP2877" s="36"/>
      <x:c r="BX2877" s="36"/>
    </x:row>
    <x:row r="2878" spans="1:80" x14ac:dyDescent="0.3">
      <x:c r="V2878" s="23"/>
      <x:c r="AA2878" s="36"/>
      <x:c r="AB2878" s="36"/>
      <x:c r="AF2878" s="36"/>
      <x:c r="AS2878" s="23"/>
      <x:c r="AV2878" s="23"/>
      <x:c r="BP2878" s="36"/>
      <x:c r="BX2878" s="36"/>
    </x:row>
    <x:row r="2879" spans="1:80" x14ac:dyDescent="0.3">
      <x:c r="V2879" s="23"/>
      <x:c r="AA2879" s="36"/>
      <x:c r="AB2879" s="36"/>
      <x:c r="AF2879" s="36"/>
      <x:c r="AS2879" s="23"/>
      <x:c r="AV2879" s="23"/>
      <x:c r="BP2879" s="36"/>
      <x:c r="BX2879" s="36"/>
    </x:row>
    <x:row r="2880" spans="1:80" x14ac:dyDescent="0.3">
      <x:c r="V2880" s="23"/>
      <x:c r="AA2880" s="36"/>
      <x:c r="AB2880" s="36"/>
      <x:c r="AF2880" s="36"/>
      <x:c r="AS2880" s="23"/>
      <x:c r="AV2880" s="23"/>
      <x:c r="BP2880" s="36"/>
      <x:c r="BX2880" s="36"/>
    </x:row>
    <x:row r="2881" spans="1:80" x14ac:dyDescent="0.3">
      <x:c r="V2881" s="23"/>
      <x:c r="AA2881" s="36"/>
      <x:c r="AB2881" s="36"/>
      <x:c r="AF2881" s="36"/>
      <x:c r="AS2881" s="23"/>
      <x:c r="AV2881" s="23"/>
      <x:c r="BP2881" s="36"/>
      <x:c r="BX2881" s="36"/>
    </x:row>
    <x:row r="2882" spans="1:80" x14ac:dyDescent="0.3">
      <x:c r="V2882" s="23"/>
      <x:c r="AA2882" s="36"/>
      <x:c r="AB2882" s="36"/>
      <x:c r="AF2882" s="36"/>
      <x:c r="AS2882" s="23"/>
      <x:c r="AV2882" s="23"/>
      <x:c r="BP2882" s="36"/>
      <x:c r="BX2882" s="36"/>
    </x:row>
    <x:row r="2883" spans="1:80" x14ac:dyDescent="0.3">
      <x:c r="V2883" s="23"/>
      <x:c r="AA2883" s="36"/>
      <x:c r="AB2883" s="36"/>
      <x:c r="AF2883" s="36"/>
      <x:c r="AS2883" s="23"/>
      <x:c r="AV2883" s="23"/>
      <x:c r="BP2883" s="36"/>
      <x:c r="BX2883" s="36"/>
    </x:row>
    <x:row r="2884" spans="1:80" x14ac:dyDescent="0.3">
      <x:c r="V2884" s="23"/>
      <x:c r="AA2884" s="36"/>
      <x:c r="AB2884" s="36"/>
      <x:c r="AF2884" s="36"/>
      <x:c r="AS2884" s="23"/>
      <x:c r="AV2884" s="23"/>
      <x:c r="BP2884" s="36"/>
      <x:c r="BX2884" s="36"/>
    </x:row>
    <x:row r="2885" spans="1:80" x14ac:dyDescent="0.3">
      <x:c r="V2885" s="23"/>
      <x:c r="AA2885" s="36"/>
      <x:c r="AB2885" s="36"/>
      <x:c r="AF2885" s="36"/>
      <x:c r="AS2885" s="23"/>
      <x:c r="AV2885" s="23"/>
      <x:c r="BP2885" s="36"/>
      <x:c r="BX2885" s="36"/>
    </x:row>
    <x:row r="2886" spans="1:80" x14ac:dyDescent="0.3">
      <x:c r="V2886" s="23"/>
      <x:c r="AA2886" s="36"/>
      <x:c r="AB2886" s="36"/>
      <x:c r="AF2886" s="36"/>
      <x:c r="AS2886" s="23"/>
      <x:c r="AV2886" s="23"/>
      <x:c r="BP2886" s="36"/>
      <x:c r="BX2886" s="36"/>
    </x:row>
    <x:row r="2887" spans="1:80" x14ac:dyDescent="0.3">
      <x:c r="V2887" s="23"/>
      <x:c r="AA2887" s="36"/>
      <x:c r="AB2887" s="36"/>
      <x:c r="AF2887" s="36"/>
      <x:c r="AS2887" s="23"/>
      <x:c r="AV2887" s="23"/>
      <x:c r="BP2887" s="36"/>
      <x:c r="BX2887" s="36"/>
    </x:row>
    <x:row r="2888" spans="1:80" x14ac:dyDescent="0.3">
      <x:c r="V2888" s="23"/>
      <x:c r="AA2888" s="36"/>
      <x:c r="AB2888" s="36"/>
      <x:c r="AF2888" s="36"/>
      <x:c r="AS2888" s="23"/>
      <x:c r="AV2888" s="23"/>
      <x:c r="BP2888" s="36"/>
      <x:c r="BX2888" s="36"/>
    </x:row>
    <x:row r="2889" spans="1:80" x14ac:dyDescent="0.3">
      <x:c r="V2889" s="23"/>
      <x:c r="AA2889" s="36"/>
      <x:c r="AB2889" s="36"/>
      <x:c r="AF2889" s="36"/>
      <x:c r="AS2889" s="23"/>
      <x:c r="AV2889" s="23"/>
      <x:c r="BP2889" s="36"/>
      <x:c r="BX2889" s="36"/>
    </x:row>
    <x:row r="2890" spans="1:80" x14ac:dyDescent="0.3">
      <x:c r="V2890" s="23"/>
      <x:c r="AA2890" s="36"/>
      <x:c r="AB2890" s="36"/>
      <x:c r="AF2890" s="36"/>
      <x:c r="AS2890" s="23"/>
      <x:c r="AV2890" s="23"/>
      <x:c r="BP2890" s="36"/>
      <x:c r="BX2890" s="36"/>
    </x:row>
    <x:row r="2891" spans="1:80" x14ac:dyDescent="0.3">
      <x:c r="V2891" s="23"/>
      <x:c r="AA2891" s="36"/>
      <x:c r="AB2891" s="36"/>
      <x:c r="AF2891" s="36"/>
      <x:c r="AS2891" s="23"/>
      <x:c r="AV2891" s="23"/>
      <x:c r="BP2891" s="36"/>
      <x:c r="BX2891" s="36"/>
    </x:row>
    <x:row r="2892" spans="1:80" x14ac:dyDescent="0.3">
      <x:c r="V2892" s="23"/>
      <x:c r="AA2892" s="36"/>
      <x:c r="AB2892" s="36"/>
      <x:c r="AF2892" s="36"/>
      <x:c r="AS2892" s="23"/>
      <x:c r="AV2892" s="23"/>
      <x:c r="BP2892" s="36"/>
      <x:c r="BX2892" s="36"/>
    </x:row>
    <x:row r="2893" spans="1:80" x14ac:dyDescent="0.3">
      <x:c r="V2893" s="23"/>
      <x:c r="AA2893" s="36"/>
      <x:c r="AB2893" s="36"/>
      <x:c r="AF2893" s="36"/>
      <x:c r="AS2893" s="23"/>
      <x:c r="AV2893" s="23"/>
      <x:c r="BP2893" s="36"/>
      <x:c r="BX2893" s="36"/>
    </x:row>
    <x:row r="2894" spans="1:80" x14ac:dyDescent="0.3">
      <x:c r="V2894" s="23"/>
      <x:c r="AA2894" s="36"/>
      <x:c r="AB2894" s="36"/>
      <x:c r="AF2894" s="36"/>
      <x:c r="AS2894" s="23"/>
      <x:c r="AV2894" s="23"/>
      <x:c r="BP2894" s="36"/>
      <x:c r="BX2894" s="36"/>
    </x:row>
    <x:row r="2895" spans="1:80" x14ac:dyDescent="0.3">
      <x:c r="V2895" s="23"/>
      <x:c r="AA2895" s="36"/>
      <x:c r="AB2895" s="36"/>
      <x:c r="AF2895" s="36"/>
      <x:c r="AS2895" s="23"/>
      <x:c r="AV2895" s="23"/>
      <x:c r="BP2895" s="36"/>
      <x:c r="BX2895" s="36"/>
    </x:row>
    <x:row r="2896" spans="1:80" x14ac:dyDescent="0.3">
      <x:c r="V2896" s="23"/>
      <x:c r="AA2896" s="36"/>
      <x:c r="AB2896" s="36"/>
      <x:c r="AF2896" s="36"/>
      <x:c r="AS2896" s="23"/>
      <x:c r="AV2896" s="23"/>
      <x:c r="BP2896" s="36"/>
      <x:c r="BX2896" s="36"/>
    </x:row>
    <x:row r="2897" spans="1:80" x14ac:dyDescent="0.3">
      <x:c r="V2897" s="23"/>
      <x:c r="AA2897" s="36"/>
      <x:c r="AB2897" s="36"/>
      <x:c r="AF2897" s="36"/>
      <x:c r="AS2897" s="23"/>
      <x:c r="AV2897" s="23"/>
      <x:c r="BP2897" s="36"/>
      <x:c r="BX2897" s="36"/>
    </x:row>
    <x:row r="2898" spans="1:80" x14ac:dyDescent="0.3">
      <x:c r="V2898" s="23"/>
      <x:c r="AA2898" s="36"/>
      <x:c r="AB2898" s="36"/>
      <x:c r="AF2898" s="36"/>
      <x:c r="AS2898" s="23"/>
      <x:c r="AV2898" s="23"/>
      <x:c r="BP2898" s="36"/>
      <x:c r="BX2898" s="36"/>
    </x:row>
    <x:row r="2899" spans="1:80" x14ac:dyDescent="0.3">
      <x:c r="V2899" s="23"/>
      <x:c r="AA2899" s="36"/>
      <x:c r="AB2899" s="36"/>
      <x:c r="AF2899" s="36"/>
      <x:c r="AS2899" s="23"/>
      <x:c r="AV2899" s="23"/>
      <x:c r="BP2899" s="36"/>
      <x:c r="BX2899" s="36"/>
    </x:row>
    <x:row r="2900" spans="1:80" x14ac:dyDescent="0.3">
      <x:c r="V2900" s="23"/>
      <x:c r="AA2900" s="36"/>
      <x:c r="AB2900" s="36"/>
      <x:c r="AF2900" s="36"/>
      <x:c r="AS2900" s="23"/>
      <x:c r="AV2900" s="23"/>
      <x:c r="BP2900" s="36"/>
      <x:c r="BX2900" s="36"/>
    </x:row>
    <x:row r="2901" spans="1:80" x14ac:dyDescent="0.3">
      <x:c r="V2901" s="23"/>
      <x:c r="AA2901" s="36"/>
      <x:c r="AB2901" s="36"/>
      <x:c r="AF2901" s="36"/>
      <x:c r="AS2901" s="23"/>
      <x:c r="AV2901" s="23"/>
      <x:c r="BP2901" s="36"/>
      <x:c r="BX2901" s="36"/>
    </x:row>
    <x:row r="2902" spans="1:80" x14ac:dyDescent="0.3">
      <x:c r="V2902" s="23"/>
      <x:c r="AA2902" s="36"/>
      <x:c r="AB2902" s="36"/>
      <x:c r="AF2902" s="36"/>
      <x:c r="AS2902" s="23"/>
      <x:c r="AV2902" s="23"/>
      <x:c r="BP2902" s="36"/>
      <x:c r="BX2902" s="36"/>
    </x:row>
    <x:row r="2903" spans="1:80" x14ac:dyDescent="0.3">
      <x:c r="V2903" s="23"/>
      <x:c r="AA2903" s="36"/>
      <x:c r="AB2903" s="36"/>
      <x:c r="AF2903" s="36"/>
      <x:c r="AS2903" s="23"/>
      <x:c r="AV2903" s="23"/>
      <x:c r="BP2903" s="36"/>
      <x:c r="BX2903" s="36"/>
    </x:row>
    <x:row r="2904" spans="1:80" x14ac:dyDescent="0.3">
      <x:c r="V2904" s="23"/>
      <x:c r="AA2904" s="36"/>
      <x:c r="AB2904" s="36"/>
      <x:c r="AF2904" s="36"/>
      <x:c r="AS2904" s="23"/>
      <x:c r="AV2904" s="23"/>
      <x:c r="BP2904" s="36"/>
      <x:c r="BX2904" s="36"/>
    </x:row>
    <x:row r="2905" spans="1:80" x14ac:dyDescent="0.3">
      <x:c r="V2905" s="23"/>
      <x:c r="AA2905" s="36"/>
      <x:c r="AB2905" s="36"/>
      <x:c r="AF2905" s="36"/>
      <x:c r="AS2905" s="23"/>
      <x:c r="AV2905" s="23"/>
      <x:c r="BP2905" s="36"/>
      <x:c r="BX2905" s="36"/>
    </x:row>
    <x:row r="2906" spans="1:80" x14ac:dyDescent="0.3">
      <x:c r="V2906" s="23"/>
      <x:c r="AA2906" s="36"/>
      <x:c r="AB2906" s="36"/>
      <x:c r="AF2906" s="36"/>
      <x:c r="AS2906" s="23"/>
      <x:c r="AV2906" s="23"/>
      <x:c r="BP2906" s="36"/>
      <x:c r="BX2906" s="36"/>
    </x:row>
    <x:row r="2907" spans="1:80" x14ac:dyDescent="0.3">
      <x:c r="V2907" s="23"/>
      <x:c r="AA2907" s="36"/>
      <x:c r="AB2907" s="36"/>
      <x:c r="AF2907" s="36"/>
      <x:c r="AS2907" s="23"/>
      <x:c r="AV2907" s="23"/>
      <x:c r="BP2907" s="36"/>
      <x:c r="BX2907" s="36"/>
    </x:row>
    <x:row r="2908" spans="1:80" x14ac:dyDescent="0.3">
      <x:c r="V2908" s="23"/>
      <x:c r="AA2908" s="36"/>
      <x:c r="AB2908" s="36"/>
      <x:c r="AF2908" s="36"/>
      <x:c r="AS2908" s="23"/>
      <x:c r="AV2908" s="23"/>
      <x:c r="BP2908" s="36"/>
      <x:c r="BX2908" s="36"/>
    </x:row>
    <x:row r="2909" spans="1:80" x14ac:dyDescent="0.3">
      <x:c r="V2909" s="23"/>
      <x:c r="AA2909" s="36"/>
      <x:c r="AB2909" s="36"/>
      <x:c r="AF2909" s="36"/>
      <x:c r="AS2909" s="23"/>
      <x:c r="AV2909" s="23"/>
      <x:c r="BP2909" s="36"/>
      <x:c r="BX2909" s="36"/>
    </x:row>
    <x:row r="2910" spans="1:80" x14ac:dyDescent="0.3">
      <x:c r="V2910" s="23"/>
      <x:c r="AA2910" s="36"/>
      <x:c r="AB2910" s="36"/>
      <x:c r="AF2910" s="36"/>
      <x:c r="AS2910" s="23"/>
      <x:c r="AV2910" s="23"/>
      <x:c r="BP2910" s="36"/>
      <x:c r="BX2910" s="36"/>
    </x:row>
    <x:row r="2911" spans="1:80" x14ac:dyDescent="0.3">
      <x:c r="V2911" s="23"/>
      <x:c r="AA2911" s="36"/>
      <x:c r="AB2911" s="36"/>
      <x:c r="AF2911" s="36"/>
      <x:c r="AS2911" s="23"/>
      <x:c r="AV2911" s="23"/>
      <x:c r="BP2911" s="36"/>
      <x:c r="BX2911" s="36"/>
    </x:row>
    <x:row r="2912" spans="1:80" x14ac:dyDescent="0.3">
      <x:c r="V2912" s="23"/>
      <x:c r="AA2912" s="36"/>
      <x:c r="AB2912" s="36"/>
      <x:c r="AF2912" s="36"/>
      <x:c r="AS2912" s="23"/>
      <x:c r="AV2912" s="23"/>
      <x:c r="BP2912" s="36"/>
      <x:c r="BX2912" s="36"/>
    </x:row>
    <x:row r="2913" spans="1:80" x14ac:dyDescent="0.3">
      <x:c r="V2913" s="23"/>
      <x:c r="AA2913" s="36"/>
      <x:c r="AB2913" s="36"/>
      <x:c r="AF2913" s="36"/>
      <x:c r="AS2913" s="23"/>
      <x:c r="AV2913" s="23"/>
      <x:c r="BP2913" s="36"/>
      <x:c r="BX2913" s="36"/>
    </x:row>
    <x:row r="2914" spans="1:80" x14ac:dyDescent="0.3">
      <x:c r="V2914" s="23"/>
      <x:c r="AA2914" s="36"/>
      <x:c r="AB2914" s="36"/>
      <x:c r="AF2914" s="36"/>
      <x:c r="AS2914" s="23"/>
      <x:c r="AV2914" s="23"/>
      <x:c r="BP2914" s="36"/>
      <x:c r="BX2914" s="36"/>
    </x:row>
    <x:row r="2915" spans="1:80" x14ac:dyDescent="0.3">
      <x:c r="V2915" s="23"/>
      <x:c r="AA2915" s="36"/>
      <x:c r="AB2915" s="36"/>
      <x:c r="AF2915" s="36"/>
      <x:c r="AS2915" s="23"/>
      <x:c r="AV2915" s="23"/>
      <x:c r="BP2915" s="36"/>
      <x:c r="BX2915" s="36"/>
    </x:row>
    <x:row r="2916" spans="1:80" x14ac:dyDescent="0.3">
      <x:c r="V2916" s="23"/>
      <x:c r="AA2916" s="36"/>
      <x:c r="AB2916" s="36"/>
      <x:c r="AF2916" s="36"/>
      <x:c r="AS2916" s="23"/>
      <x:c r="AV2916" s="23"/>
      <x:c r="BP2916" s="36"/>
      <x:c r="BX2916" s="36"/>
    </x:row>
    <x:row r="2917" spans="1:80" x14ac:dyDescent="0.3">
      <x:c r="V2917" s="23"/>
      <x:c r="AA2917" s="36"/>
      <x:c r="AB2917" s="36"/>
      <x:c r="AF2917" s="36"/>
      <x:c r="AS2917" s="23"/>
      <x:c r="AV2917" s="23"/>
      <x:c r="BP2917" s="36"/>
      <x:c r="BX2917" s="36"/>
    </x:row>
    <x:row r="2918" spans="1:80" x14ac:dyDescent="0.3">
      <x:c r="V2918" s="23"/>
      <x:c r="AA2918" s="36"/>
      <x:c r="AB2918" s="36"/>
      <x:c r="AF2918" s="36"/>
      <x:c r="AS2918" s="23"/>
      <x:c r="AV2918" s="23"/>
      <x:c r="BP2918" s="36"/>
      <x:c r="BX2918" s="36"/>
    </x:row>
    <x:row r="2919" spans="1:80" x14ac:dyDescent="0.3">
      <x:c r="V2919" s="23"/>
      <x:c r="AA2919" s="36"/>
      <x:c r="AB2919" s="36"/>
      <x:c r="AF2919" s="36"/>
      <x:c r="AS2919" s="23"/>
      <x:c r="AV2919" s="23"/>
      <x:c r="BP2919" s="36"/>
      <x:c r="BX2919" s="36"/>
    </x:row>
    <x:row r="2920" spans="1:80" x14ac:dyDescent="0.3">
      <x:c r="V2920" s="23"/>
      <x:c r="AA2920" s="36"/>
      <x:c r="AB2920" s="36"/>
      <x:c r="AF2920" s="36"/>
      <x:c r="AS2920" s="23"/>
      <x:c r="AV2920" s="23"/>
      <x:c r="BP2920" s="36"/>
      <x:c r="BX2920" s="36"/>
    </x:row>
    <x:row r="2921" spans="1:80" x14ac:dyDescent="0.3">
      <x:c r="V2921" s="23"/>
      <x:c r="AA2921" s="36"/>
      <x:c r="AB2921" s="36"/>
      <x:c r="AF2921" s="36"/>
      <x:c r="AS2921" s="23"/>
      <x:c r="AV2921" s="23"/>
      <x:c r="BP2921" s="36"/>
      <x:c r="BX2921" s="36"/>
    </x:row>
    <x:row r="2922" spans="1:80" x14ac:dyDescent="0.3">
      <x:c r="V2922" s="23"/>
      <x:c r="AA2922" s="36"/>
      <x:c r="AB2922" s="36"/>
      <x:c r="AF2922" s="36"/>
      <x:c r="AS2922" s="23"/>
      <x:c r="AV2922" s="23"/>
      <x:c r="BP2922" s="36"/>
      <x:c r="BX2922" s="36"/>
    </x:row>
    <x:row r="2923" spans="1:80" x14ac:dyDescent="0.3">
      <x:c r="V2923" s="23"/>
      <x:c r="AB2923" s="36"/>
      <x:c r="AF2923" s="36"/>
      <x:c r="AS2923" s="23"/>
      <x:c r="AV2923" s="23"/>
      <x:c r="BP2923" s="36"/>
    </x:row>
    <x:row r="2924" spans="1:80" x14ac:dyDescent="0.3">
      <x:c r="V2924" s="23"/>
      <x:c r="AA2924" s="36"/>
      <x:c r="AB2924" s="36"/>
      <x:c r="AF2924" s="36"/>
      <x:c r="AS2924" s="23"/>
      <x:c r="AV2924" s="23"/>
      <x:c r="BP2924" s="36"/>
      <x:c r="BX2924" s="36"/>
    </x:row>
    <x:row r="2925" spans="1:80" x14ac:dyDescent="0.3">
      <x:c r="V2925" s="23"/>
      <x:c r="AA2925" s="36"/>
      <x:c r="AB2925" s="36"/>
      <x:c r="AF2925" s="36"/>
      <x:c r="AS2925" s="23"/>
      <x:c r="AV2925" s="23"/>
      <x:c r="BP2925" s="36"/>
      <x:c r="BX2925" s="36"/>
    </x:row>
    <x:row r="2926" spans="1:80" x14ac:dyDescent="0.3">
      <x:c r="V2926" s="23"/>
      <x:c r="AA2926" s="36"/>
      <x:c r="AB2926" s="36"/>
      <x:c r="AF2926" s="36"/>
      <x:c r="AS2926" s="23"/>
      <x:c r="AV2926" s="23"/>
      <x:c r="BP2926" s="36"/>
      <x:c r="BX2926" s="36"/>
    </x:row>
    <x:row r="2927" spans="1:80" x14ac:dyDescent="0.3">
      <x:c r="V2927" s="23"/>
      <x:c r="AA2927" s="36"/>
      <x:c r="AB2927" s="36"/>
      <x:c r="AF2927" s="36"/>
      <x:c r="AS2927" s="23"/>
      <x:c r="AV2927" s="23"/>
      <x:c r="BP2927" s="36"/>
      <x:c r="BX2927" s="36"/>
    </x:row>
    <x:row r="2928" spans="1:80" x14ac:dyDescent="0.3">
      <x:c r="V2928" s="23"/>
      <x:c r="AB2928" s="36"/>
      <x:c r="AF2928" s="36"/>
      <x:c r="AS2928" s="23"/>
      <x:c r="AV2928" s="23"/>
      <x:c r="BP2928" s="36"/>
    </x:row>
    <x:row r="2929" spans="1:80" x14ac:dyDescent="0.3">
      <x:c r="V2929" s="23"/>
      <x:c r="AA2929" s="36"/>
      <x:c r="AB2929" s="36"/>
      <x:c r="AF2929" s="36"/>
      <x:c r="AS2929" s="23"/>
      <x:c r="AV2929" s="23"/>
      <x:c r="BP2929" s="36"/>
      <x:c r="BX2929" s="36"/>
    </x:row>
    <x:row r="2930" spans="1:80" x14ac:dyDescent="0.3">
      <x:c r="V2930" s="23"/>
      <x:c r="AB2930" s="36"/>
      <x:c r="AF2930" s="36"/>
      <x:c r="AS2930" s="23"/>
      <x:c r="AV2930" s="23"/>
      <x:c r="BP2930" s="36"/>
    </x:row>
    <x:row r="2931" spans="1:80" x14ac:dyDescent="0.3">
      <x:c r="V2931" s="23"/>
      <x:c r="AA2931" s="36"/>
      <x:c r="AB2931" s="36"/>
      <x:c r="AF2931" s="36"/>
      <x:c r="AS2931" s="23"/>
      <x:c r="AV2931" s="23"/>
      <x:c r="BP2931" s="36"/>
      <x:c r="BX2931" s="36"/>
    </x:row>
    <x:row r="2932" spans="1:80" x14ac:dyDescent="0.3">
      <x:c r="V2932" s="23"/>
      <x:c r="AA2932" s="36"/>
      <x:c r="AB2932" s="36"/>
      <x:c r="AF2932" s="36"/>
      <x:c r="AS2932" s="23"/>
      <x:c r="AV2932" s="23"/>
      <x:c r="BP2932" s="36"/>
      <x:c r="BX2932" s="36"/>
    </x:row>
    <x:row r="2933" spans="1:80" x14ac:dyDescent="0.3">
      <x:c r="V2933" s="23"/>
      <x:c r="AA2933" s="36"/>
      <x:c r="AB2933" s="36"/>
      <x:c r="AF2933" s="36"/>
      <x:c r="AS2933" s="23"/>
      <x:c r="AV2933" s="23"/>
      <x:c r="BP2933" s="36"/>
      <x:c r="BX2933" s="36"/>
    </x:row>
    <x:row r="2934" spans="1:80" x14ac:dyDescent="0.3">
      <x:c r="V2934" s="23"/>
      <x:c r="AA2934" s="36"/>
      <x:c r="AB2934" s="36"/>
      <x:c r="AF2934" s="36"/>
      <x:c r="AS2934" s="23"/>
      <x:c r="AV2934" s="23"/>
      <x:c r="BP2934" s="36"/>
      <x:c r="BX2934" s="36"/>
    </x:row>
    <x:row r="2935" spans="1:80" x14ac:dyDescent="0.3">
      <x:c r="V2935" s="23"/>
      <x:c r="AA2935" s="36"/>
      <x:c r="AB2935" s="36"/>
      <x:c r="AF2935" s="36"/>
      <x:c r="AS2935" s="23"/>
      <x:c r="AV2935" s="23"/>
      <x:c r="BP2935" s="36"/>
      <x:c r="BX2935" s="36"/>
    </x:row>
    <x:row r="2936" spans="1:80" x14ac:dyDescent="0.3">
      <x:c r="V2936" s="23"/>
      <x:c r="AB2936" s="36"/>
      <x:c r="AF2936" s="36"/>
      <x:c r="AS2936" s="23"/>
      <x:c r="AV2936" s="23"/>
      <x:c r="BP2936" s="36"/>
    </x:row>
    <x:row r="2937" spans="1:80" x14ac:dyDescent="0.3">
      <x:c r="V2937" s="23"/>
      <x:c r="AA2937" s="36"/>
      <x:c r="AB2937" s="36"/>
      <x:c r="AF2937" s="36"/>
      <x:c r="AS2937" s="23"/>
      <x:c r="AV2937" s="23"/>
      <x:c r="BP2937" s="36"/>
      <x:c r="BX2937" s="36"/>
    </x:row>
    <x:row r="2938" spans="1:80" x14ac:dyDescent="0.3">
      <x:c r="V2938" s="23"/>
      <x:c r="AA2938" s="36"/>
      <x:c r="AB2938" s="36"/>
      <x:c r="AF2938" s="36"/>
      <x:c r="AS2938" s="23"/>
      <x:c r="AV2938" s="23"/>
      <x:c r="BP2938" s="36"/>
      <x:c r="BX2938" s="36"/>
    </x:row>
    <x:row r="2939" spans="1:80" x14ac:dyDescent="0.3">
      <x:c r="V2939" s="23"/>
      <x:c r="AB2939" s="36"/>
      <x:c r="AF2939" s="36"/>
      <x:c r="AS2939" s="23"/>
      <x:c r="AV2939" s="23"/>
      <x:c r="BL2939" s="36"/>
      <x:c r="BP2939" s="36"/>
    </x:row>
    <x:row r="2940" spans="1:80" x14ac:dyDescent="0.3">
      <x:c r="V2940" s="23"/>
      <x:c r="AB2940" s="36"/>
      <x:c r="AF2940" s="36"/>
      <x:c r="AS2940" s="23"/>
      <x:c r="AV2940" s="23"/>
      <x:c r="BL2940" s="36"/>
      <x:c r="BP2940" s="36"/>
    </x:row>
    <x:row r="2941" spans="1:80" x14ac:dyDescent="0.3">
      <x:c r="V2941" s="23"/>
      <x:c r="AA2941" s="36"/>
      <x:c r="AB2941" s="36"/>
      <x:c r="AF2941" s="36"/>
      <x:c r="AS2941" s="23"/>
      <x:c r="AV2941" s="23"/>
      <x:c r="BP2941" s="36"/>
      <x:c r="BX2941" s="36"/>
    </x:row>
    <x:row r="2942" spans="1:80" x14ac:dyDescent="0.3">
      <x:c r="V2942" s="23"/>
      <x:c r="AA2942" s="36"/>
      <x:c r="AB2942" s="36"/>
      <x:c r="AF2942" s="36"/>
      <x:c r="AS2942" s="23"/>
      <x:c r="AV2942" s="23"/>
      <x:c r="BP2942" s="36"/>
      <x:c r="BX2942" s="36"/>
    </x:row>
    <x:row r="2943" spans="1:80" x14ac:dyDescent="0.3">
      <x:c r="V2943" s="23"/>
      <x:c r="AA2943" s="36"/>
      <x:c r="AB2943" s="36"/>
      <x:c r="AF2943" s="36"/>
      <x:c r="AS2943" s="23"/>
      <x:c r="AV2943" s="23"/>
      <x:c r="BP2943" s="36"/>
      <x:c r="BX2943" s="36"/>
    </x:row>
    <x:row r="2944" spans="1:80" x14ac:dyDescent="0.3">
      <x:c r="V2944" s="23"/>
      <x:c r="AA2944" s="36"/>
      <x:c r="AB2944" s="36"/>
      <x:c r="AF2944" s="36"/>
      <x:c r="AS2944" s="23"/>
      <x:c r="AV2944" s="23"/>
      <x:c r="BP2944" s="36"/>
      <x:c r="BX2944" s="36"/>
    </x:row>
    <x:row r="2945" spans="1:80" x14ac:dyDescent="0.3">
      <x:c r="V2945" s="23"/>
      <x:c r="AA2945" s="36"/>
      <x:c r="AB2945" s="36"/>
      <x:c r="AF2945" s="36"/>
      <x:c r="AS2945" s="23"/>
      <x:c r="AV2945" s="23"/>
      <x:c r="BP2945" s="36"/>
      <x:c r="BX2945" s="36"/>
    </x:row>
    <x:row r="2946" spans="1:80" x14ac:dyDescent="0.3">
      <x:c r="V2946" s="23"/>
      <x:c r="AA2946" s="36"/>
      <x:c r="AB2946" s="36"/>
      <x:c r="AF2946" s="36"/>
      <x:c r="AS2946" s="23"/>
      <x:c r="AV2946" s="23"/>
      <x:c r="BP2946" s="36"/>
      <x:c r="BX2946" s="36"/>
    </x:row>
    <x:row r="2947" spans="1:80" x14ac:dyDescent="0.3">
      <x:c r="V2947" s="23"/>
      <x:c r="AB2947" s="36"/>
      <x:c r="AF2947" s="36"/>
      <x:c r="AS2947" s="23"/>
      <x:c r="AV2947" s="23"/>
      <x:c r="BL2947" s="36"/>
      <x:c r="BP2947" s="36"/>
    </x:row>
    <x:row r="2948" spans="1:80" x14ac:dyDescent="0.3">
      <x:c r="V2948" s="23"/>
      <x:c r="AA2948" s="36"/>
      <x:c r="AB2948" s="36"/>
      <x:c r="AF2948" s="36"/>
      <x:c r="AS2948" s="23"/>
      <x:c r="AV2948" s="23"/>
      <x:c r="BP2948" s="36"/>
      <x:c r="BX2948" s="36"/>
    </x:row>
    <x:row r="2949" spans="1:80" x14ac:dyDescent="0.3">
      <x:c r="V2949" s="23"/>
      <x:c r="AB2949" s="36"/>
      <x:c r="AF2949" s="36"/>
      <x:c r="AS2949" s="23"/>
      <x:c r="AV2949" s="23"/>
      <x:c r="BL2949" s="36"/>
      <x:c r="BP2949" s="36"/>
    </x:row>
    <x:row r="2950" spans="1:80" x14ac:dyDescent="0.3">
      <x:c r="V2950" s="23"/>
      <x:c r="AA2950" s="36"/>
      <x:c r="AB2950" s="36"/>
      <x:c r="AF2950" s="36"/>
      <x:c r="AS2950" s="23"/>
      <x:c r="AV2950" s="23"/>
      <x:c r="BP2950" s="36"/>
      <x:c r="BX2950" s="36"/>
    </x:row>
    <x:row r="2951" spans="1:80" x14ac:dyDescent="0.3">
      <x:c r="V2951" s="23"/>
      <x:c r="AA2951" s="36"/>
      <x:c r="AB2951" s="36"/>
      <x:c r="AF2951" s="36"/>
      <x:c r="AS2951" s="23"/>
      <x:c r="AV2951" s="23"/>
      <x:c r="BP2951" s="36"/>
      <x:c r="BX2951" s="36"/>
    </x:row>
    <x:row r="2952" spans="1:80" x14ac:dyDescent="0.3">
      <x:c r="V2952" s="23"/>
      <x:c r="AA2952" s="36"/>
      <x:c r="AB2952" s="36"/>
      <x:c r="AF2952" s="36"/>
      <x:c r="AS2952" s="23"/>
      <x:c r="AV2952" s="23"/>
      <x:c r="BP2952" s="36"/>
      <x:c r="BX2952" s="36"/>
    </x:row>
    <x:row r="2953" spans="1:80" x14ac:dyDescent="0.3">
      <x:c r="V2953" s="23"/>
      <x:c r="AA2953" s="36"/>
      <x:c r="AB2953" s="36"/>
      <x:c r="AF2953" s="36"/>
      <x:c r="AS2953" s="23"/>
      <x:c r="AV2953" s="23"/>
      <x:c r="BP2953" s="36"/>
      <x:c r="BX2953" s="36"/>
    </x:row>
    <x:row r="2954" spans="1:80" x14ac:dyDescent="0.3">
      <x:c r="V2954" s="23"/>
      <x:c r="AA2954" s="36"/>
      <x:c r="AB2954" s="36"/>
      <x:c r="AF2954" s="36"/>
      <x:c r="AS2954" s="23"/>
      <x:c r="AV2954" s="23"/>
      <x:c r="BP2954" s="36"/>
      <x:c r="BX2954" s="36"/>
    </x:row>
    <x:row r="2955" spans="1:80" x14ac:dyDescent="0.3">
      <x:c r="V2955" s="23"/>
      <x:c r="AA2955" s="36"/>
      <x:c r="AB2955" s="36"/>
      <x:c r="AF2955" s="36"/>
      <x:c r="AS2955" s="23"/>
      <x:c r="AV2955" s="23"/>
      <x:c r="BP2955" s="36"/>
      <x:c r="BX2955" s="36"/>
    </x:row>
    <x:row r="2956" spans="1:80" x14ac:dyDescent="0.3">
      <x:c r="V2956" s="23"/>
      <x:c r="AA2956" s="36"/>
      <x:c r="AB2956" s="36"/>
      <x:c r="AF2956" s="36"/>
      <x:c r="AS2956" s="23"/>
      <x:c r="AV2956" s="23"/>
      <x:c r="BP2956" s="36"/>
      <x:c r="BX2956" s="36"/>
    </x:row>
    <x:row r="2957" spans="1:80" x14ac:dyDescent="0.3">
      <x:c r="V2957" s="23"/>
      <x:c r="AA2957" s="36"/>
      <x:c r="AB2957" s="36"/>
      <x:c r="AF2957" s="36"/>
      <x:c r="AS2957" s="23"/>
      <x:c r="AV2957" s="23"/>
      <x:c r="BP2957" s="36"/>
      <x:c r="BX2957" s="36"/>
    </x:row>
    <x:row r="2958" spans="1:80" x14ac:dyDescent="0.3">
      <x:c r="V2958" s="23"/>
      <x:c r="AA2958" s="36"/>
      <x:c r="AB2958" s="36"/>
      <x:c r="AF2958" s="36"/>
      <x:c r="AS2958" s="23"/>
      <x:c r="AV2958" s="23"/>
      <x:c r="BP2958" s="36"/>
      <x:c r="BX2958" s="36"/>
    </x:row>
    <x:row r="2959" spans="1:80" x14ac:dyDescent="0.3">
      <x:c r="V2959" s="23"/>
      <x:c r="AA2959" s="36"/>
      <x:c r="AB2959" s="36"/>
      <x:c r="AE2959" s="36"/>
      <x:c r="AF2959" s="36"/>
      <x:c r="AS2959" s="23"/>
      <x:c r="AV2959" s="23"/>
      <x:c r="BP2959" s="36"/>
      <x:c r="BX2959" s="36"/>
    </x:row>
    <x:row r="2960" spans="1:80" x14ac:dyDescent="0.3">
      <x:c r="V2960" s="23"/>
      <x:c r="AB2960" s="36"/>
      <x:c r="AF2960" s="36"/>
      <x:c r="AS2960" s="23"/>
      <x:c r="AV2960" s="23"/>
      <x:c r="BP2960" s="36"/>
    </x:row>
    <x:row r="2961" spans="1:80" x14ac:dyDescent="0.3">
      <x:c r="V2961" s="23"/>
      <x:c r="AA2961" s="36"/>
      <x:c r="AB2961" s="36"/>
      <x:c r="AF2961" s="36"/>
      <x:c r="AS2961" s="23"/>
      <x:c r="AV2961" s="23"/>
      <x:c r="BP2961" s="36"/>
      <x:c r="BX2961" s="36"/>
    </x:row>
    <x:row r="2962" spans="1:80" x14ac:dyDescent="0.3">
      <x:c r="V2962" s="23"/>
      <x:c r="AA2962" s="36"/>
      <x:c r="AB2962" s="36"/>
      <x:c r="AF2962" s="36"/>
      <x:c r="AS2962" s="23"/>
      <x:c r="AV2962" s="23"/>
      <x:c r="BP2962" s="36"/>
      <x:c r="BX2962" s="36"/>
    </x:row>
    <x:row r="2963" spans="1:80" x14ac:dyDescent="0.3">
      <x:c r="V2963" s="23"/>
      <x:c r="AB2963" s="36"/>
      <x:c r="AF2963" s="36"/>
      <x:c r="AS2963" s="23"/>
      <x:c r="AV2963" s="23"/>
      <x:c r="BP2963" s="36"/>
    </x:row>
    <x:row r="2964" spans="1:80" x14ac:dyDescent="0.3">
      <x:c r="V2964" s="23"/>
      <x:c r="AA2964" s="36"/>
      <x:c r="AB2964" s="36"/>
      <x:c r="AF2964" s="36"/>
      <x:c r="AS2964" s="23"/>
      <x:c r="AV2964" s="23"/>
      <x:c r="BP2964" s="36"/>
      <x:c r="BX2964" s="36"/>
    </x:row>
    <x:row r="2965" spans="1:80" x14ac:dyDescent="0.3">
      <x:c r="V2965" s="23"/>
      <x:c r="AA2965" s="36"/>
      <x:c r="AB2965" s="36"/>
      <x:c r="AF2965" s="36"/>
      <x:c r="AS2965" s="23"/>
      <x:c r="AV2965" s="23"/>
      <x:c r="BP2965" s="36"/>
      <x:c r="BX2965" s="36"/>
    </x:row>
    <x:row r="2966" spans="1:80" x14ac:dyDescent="0.3">
      <x:c r="V2966" s="23"/>
      <x:c r="AA2966" s="36"/>
      <x:c r="AB2966" s="36"/>
      <x:c r="AF2966" s="36"/>
      <x:c r="AS2966" s="23"/>
      <x:c r="AV2966" s="23"/>
      <x:c r="BP2966" s="36"/>
      <x:c r="BX2966" s="36"/>
    </x:row>
    <x:row r="2967" spans="1:80" x14ac:dyDescent="0.3">
      <x:c r="V2967" s="23"/>
      <x:c r="AA2967" s="36"/>
      <x:c r="AB2967" s="36"/>
      <x:c r="AF2967" s="36"/>
      <x:c r="AS2967" s="23"/>
      <x:c r="AV2967" s="23"/>
      <x:c r="BP2967" s="36"/>
      <x:c r="BX2967" s="36"/>
    </x:row>
    <x:row r="2968" spans="1:80" x14ac:dyDescent="0.3">
      <x:c r="V2968" s="23"/>
      <x:c r="AA2968" s="36"/>
      <x:c r="AB2968" s="36"/>
      <x:c r="AF2968" s="36"/>
      <x:c r="AS2968" s="23"/>
      <x:c r="AV2968" s="23"/>
      <x:c r="BP2968" s="36"/>
      <x:c r="BX2968" s="36"/>
    </x:row>
    <x:row r="2969" spans="1:80" x14ac:dyDescent="0.3">
      <x:c r="V2969" s="23"/>
      <x:c r="AA2969" s="36"/>
      <x:c r="AB2969" s="36"/>
      <x:c r="AF2969" s="36"/>
      <x:c r="AS2969" s="23"/>
      <x:c r="AV2969" s="23"/>
      <x:c r="BP2969" s="36"/>
      <x:c r="BX2969" s="36"/>
    </x:row>
    <x:row r="2970" spans="1:80" x14ac:dyDescent="0.3">
      <x:c r="V2970" s="23"/>
      <x:c r="AA2970" s="36"/>
      <x:c r="AB2970" s="36"/>
      <x:c r="AF2970" s="36"/>
      <x:c r="AS2970" s="23"/>
      <x:c r="AV2970" s="23"/>
      <x:c r="BP2970" s="36"/>
      <x:c r="BX2970" s="36"/>
    </x:row>
    <x:row r="2971" spans="1:80" x14ac:dyDescent="0.3">
      <x:c r="V2971" s="23"/>
      <x:c r="AA2971" s="36"/>
      <x:c r="AB2971" s="36"/>
      <x:c r="AF2971" s="36"/>
      <x:c r="AS2971" s="23"/>
      <x:c r="AV2971" s="23"/>
      <x:c r="BP2971" s="36"/>
      <x:c r="BX2971" s="36"/>
    </x:row>
    <x:row r="2972" spans="1:80" x14ac:dyDescent="0.3">
      <x:c r="V2972" s="23"/>
      <x:c r="AA2972" s="36"/>
      <x:c r="AB2972" s="36"/>
      <x:c r="AF2972" s="36"/>
      <x:c r="AS2972" s="23"/>
      <x:c r="AV2972" s="23"/>
      <x:c r="BP2972" s="36"/>
      <x:c r="BX2972" s="36"/>
    </x:row>
    <x:row r="2973" spans="1:80" x14ac:dyDescent="0.3">
      <x:c r="V2973" s="23"/>
      <x:c r="AB2973" s="36"/>
      <x:c r="AF2973" s="36"/>
      <x:c r="AS2973" s="23"/>
      <x:c r="AV2973" s="23"/>
      <x:c r="BP2973" s="36"/>
    </x:row>
    <x:row r="2974" spans="1:80" x14ac:dyDescent="0.3">
      <x:c r="V2974" s="23"/>
      <x:c r="AA2974" s="36"/>
      <x:c r="AB2974" s="36"/>
      <x:c r="AF2974" s="36"/>
      <x:c r="AS2974" s="23"/>
      <x:c r="AV2974" s="23"/>
      <x:c r="BP2974" s="36"/>
      <x:c r="BX2974" s="36"/>
    </x:row>
    <x:row r="2975" spans="1:80" x14ac:dyDescent="0.3">
      <x:c r="V2975" s="23"/>
      <x:c r="AA2975" s="36"/>
      <x:c r="AB2975" s="36"/>
      <x:c r="AF2975" s="36"/>
      <x:c r="AS2975" s="23"/>
      <x:c r="AV2975" s="23"/>
      <x:c r="BP2975" s="36"/>
      <x:c r="BX2975" s="36"/>
    </x:row>
    <x:row r="2976" spans="1:80" x14ac:dyDescent="0.3">
      <x:c r="V2976" s="23"/>
      <x:c r="AA2976" s="36"/>
      <x:c r="AB2976" s="36"/>
      <x:c r="AF2976" s="36"/>
      <x:c r="AS2976" s="23"/>
      <x:c r="AV2976" s="23"/>
      <x:c r="BP2976" s="36"/>
      <x:c r="BX2976" s="36"/>
    </x:row>
    <x:row r="2977" spans="1:80" x14ac:dyDescent="0.3">
      <x:c r="V2977" s="23"/>
      <x:c r="AA2977" s="36"/>
      <x:c r="AB2977" s="36"/>
      <x:c r="AF2977" s="36"/>
      <x:c r="AS2977" s="23"/>
      <x:c r="AV2977" s="23"/>
      <x:c r="BP2977" s="36"/>
      <x:c r="BX2977" s="36"/>
    </x:row>
    <x:row r="2978" spans="1:80" x14ac:dyDescent="0.3">
      <x:c r="V2978" s="23"/>
      <x:c r="AA2978" s="36"/>
      <x:c r="AB2978" s="36"/>
      <x:c r="AF2978" s="36"/>
      <x:c r="AS2978" s="23"/>
      <x:c r="AV2978" s="23"/>
      <x:c r="BP2978" s="36"/>
      <x:c r="BX2978" s="36"/>
    </x:row>
    <x:row r="2979" spans="1:80" x14ac:dyDescent="0.3">
      <x:c r="V2979" s="23"/>
      <x:c r="AA2979" s="36"/>
      <x:c r="AB2979" s="36"/>
      <x:c r="AF2979" s="36"/>
      <x:c r="AS2979" s="23"/>
      <x:c r="AV2979" s="23"/>
      <x:c r="BP2979" s="36"/>
      <x:c r="BX2979" s="36"/>
    </x:row>
    <x:row r="2980" spans="1:80" x14ac:dyDescent="0.3">
      <x:c r="V2980" s="23"/>
      <x:c r="AA2980" s="36"/>
      <x:c r="AB2980" s="36"/>
      <x:c r="AF2980" s="36"/>
      <x:c r="AS2980" s="23"/>
      <x:c r="AV2980" s="23"/>
      <x:c r="BP2980" s="36"/>
      <x:c r="BX2980" s="36"/>
    </x:row>
    <x:row r="2981" spans="1:80" x14ac:dyDescent="0.3">
      <x:c r="V2981" s="23"/>
      <x:c r="AA2981" s="36"/>
      <x:c r="AB2981" s="36"/>
      <x:c r="AF2981" s="36"/>
      <x:c r="AS2981" s="23"/>
      <x:c r="AV2981" s="23"/>
      <x:c r="BP2981" s="36"/>
      <x:c r="BX2981" s="36"/>
    </x:row>
    <x:row r="2982" spans="1:80" x14ac:dyDescent="0.3">
      <x:c r="V2982" s="23"/>
      <x:c r="AA2982" s="36"/>
      <x:c r="AB2982" s="36"/>
      <x:c r="AF2982" s="36"/>
      <x:c r="AS2982" s="23"/>
      <x:c r="AV2982" s="23"/>
      <x:c r="BP2982" s="36"/>
      <x:c r="BX2982" s="36"/>
    </x:row>
    <x:row r="2983" spans="1:80" x14ac:dyDescent="0.3">
      <x:c r="V2983" s="23"/>
      <x:c r="AA2983" s="36"/>
      <x:c r="AB2983" s="36"/>
      <x:c r="AF2983" s="36"/>
      <x:c r="AS2983" s="23"/>
      <x:c r="AV2983" s="23"/>
      <x:c r="BP2983" s="36"/>
      <x:c r="BX2983" s="36"/>
    </x:row>
    <x:row r="2984" spans="1:80" x14ac:dyDescent="0.3">
      <x:c r="V2984" s="23"/>
      <x:c r="AA2984" s="36"/>
      <x:c r="AB2984" s="36"/>
      <x:c r="AF2984" s="36"/>
      <x:c r="AS2984" s="23"/>
      <x:c r="AV2984" s="23"/>
      <x:c r="BP2984" s="36"/>
      <x:c r="BX2984" s="36"/>
    </x:row>
    <x:row r="2985" spans="1:80" x14ac:dyDescent="0.3">
      <x:c r="V2985" s="23"/>
      <x:c r="AA2985" s="36"/>
      <x:c r="AB2985" s="36"/>
      <x:c r="AF2985" s="36"/>
      <x:c r="AS2985" s="23"/>
      <x:c r="AV2985" s="23"/>
      <x:c r="BP2985" s="36"/>
      <x:c r="BX2985" s="36"/>
    </x:row>
    <x:row r="2986" spans="1:80" x14ac:dyDescent="0.3">
      <x:c r="V2986" s="23"/>
      <x:c r="AA2986" s="36"/>
      <x:c r="AB2986" s="36"/>
      <x:c r="AF2986" s="36"/>
      <x:c r="AS2986" s="23"/>
      <x:c r="AV2986" s="23"/>
      <x:c r="BP2986" s="36"/>
      <x:c r="BX2986" s="36"/>
    </x:row>
    <x:row r="2987" spans="1:80" x14ac:dyDescent="0.3">
      <x:c r="V2987" s="23"/>
      <x:c r="AA2987" s="36"/>
      <x:c r="AB2987" s="36"/>
      <x:c r="AF2987" s="36"/>
      <x:c r="AS2987" s="23"/>
      <x:c r="AV2987" s="23"/>
      <x:c r="BP2987" s="36"/>
      <x:c r="BX2987" s="36"/>
    </x:row>
    <x:row r="2988" spans="1:80" x14ac:dyDescent="0.3">
      <x:c r="V2988" s="23"/>
      <x:c r="AA2988" s="36"/>
      <x:c r="AB2988" s="36"/>
      <x:c r="AF2988" s="36"/>
      <x:c r="AS2988" s="23"/>
      <x:c r="AV2988" s="23"/>
      <x:c r="BP2988" s="36"/>
      <x:c r="BX2988" s="36"/>
    </x:row>
    <x:row r="2989" spans="1:80" x14ac:dyDescent="0.3">
      <x:c r="V2989" s="23"/>
      <x:c r="AA2989" s="36"/>
      <x:c r="AB2989" s="36"/>
      <x:c r="AF2989" s="36"/>
      <x:c r="AS2989" s="23"/>
      <x:c r="AV2989" s="23"/>
      <x:c r="BP2989" s="36"/>
      <x:c r="BX2989" s="36"/>
    </x:row>
    <x:row r="2990" spans="1:80" x14ac:dyDescent="0.3">
      <x:c r="V2990" s="23"/>
      <x:c r="AA2990" s="36"/>
      <x:c r="AB2990" s="36"/>
      <x:c r="AF2990" s="36"/>
      <x:c r="AS2990" s="23"/>
      <x:c r="AV2990" s="23"/>
      <x:c r="BP2990" s="36"/>
      <x:c r="BX2990" s="36"/>
    </x:row>
    <x:row r="2991" spans="1:80" x14ac:dyDescent="0.3">
      <x:c r="V2991" s="23"/>
      <x:c r="AA2991" s="36"/>
      <x:c r="AB2991" s="36"/>
      <x:c r="AF2991" s="36"/>
      <x:c r="AS2991" s="23"/>
      <x:c r="AV2991" s="23"/>
      <x:c r="BP2991" s="36"/>
      <x:c r="BX2991" s="36"/>
    </x:row>
    <x:row r="2992" spans="1:80" x14ac:dyDescent="0.3">
      <x:c r="V2992" s="23"/>
      <x:c r="AA2992" s="36"/>
      <x:c r="AB2992" s="36"/>
      <x:c r="AF2992" s="36"/>
      <x:c r="AS2992" s="23"/>
      <x:c r="AV2992" s="23"/>
      <x:c r="BP2992" s="36"/>
      <x:c r="BX2992" s="36"/>
    </x:row>
    <x:row r="2993" spans="1:80" x14ac:dyDescent="0.3">
      <x:c r="V2993" s="23"/>
      <x:c r="AB2993" s="36"/>
      <x:c r="AF2993" s="36"/>
      <x:c r="AS2993" s="23"/>
      <x:c r="AV2993" s="23"/>
      <x:c r="BP2993" s="36"/>
    </x:row>
    <x:row r="2994" spans="1:80" x14ac:dyDescent="0.3">
      <x:c r="V2994" s="23"/>
      <x:c r="AA2994" s="36"/>
      <x:c r="AB2994" s="36"/>
      <x:c r="AF2994" s="36"/>
      <x:c r="AS2994" s="23"/>
      <x:c r="AV2994" s="23"/>
      <x:c r="BP2994" s="36"/>
      <x:c r="BX2994" s="36"/>
    </x:row>
    <x:row r="2995" spans="1:80" x14ac:dyDescent="0.3">
      <x:c r="V2995" s="23"/>
      <x:c r="AA2995" s="36"/>
      <x:c r="AB2995" s="36"/>
      <x:c r="AF2995" s="36"/>
      <x:c r="AS2995" s="23"/>
      <x:c r="AV2995" s="23"/>
      <x:c r="BP2995" s="36"/>
      <x:c r="BX2995" s="36"/>
    </x:row>
    <x:row r="2996" spans="1:80" x14ac:dyDescent="0.3">
      <x:c r="V2996" s="23"/>
      <x:c r="AA2996" s="36"/>
      <x:c r="AB2996" s="36"/>
      <x:c r="AF2996" s="36"/>
      <x:c r="AS2996" s="23"/>
      <x:c r="AV2996" s="23"/>
      <x:c r="BP2996" s="36"/>
      <x:c r="BX2996" s="36"/>
    </x:row>
    <x:row r="2997" spans="1:80" x14ac:dyDescent="0.3">
      <x:c r="V2997" s="23"/>
      <x:c r="AA2997" s="36"/>
      <x:c r="AB2997" s="36"/>
      <x:c r="AF2997" s="36"/>
      <x:c r="AS2997" s="23"/>
      <x:c r="AV2997" s="23"/>
      <x:c r="BP2997" s="36"/>
      <x:c r="BX2997" s="36"/>
    </x:row>
    <x:row r="2998" spans="1:80" x14ac:dyDescent="0.3">
      <x:c r="V2998" s="23"/>
      <x:c r="AA2998" s="36"/>
      <x:c r="AB2998" s="36"/>
      <x:c r="AF2998" s="36"/>
      <x:c r="AS2998" s="23"/>
      <x:c r="AV2998" s="23"/>
      <x:c r="BP2998" s="36"/>
      <x:c r="BX2998" s="36"/>
    </x:row>
    <x:row r="2999" spans="1:80" x14ac:dyDescent="0.3">
      <x:c r="V2999" s="23"/>
      <x:c r="AA2999" s="36"/>
      <x:c r="AB2999" s="36"/>
      <x:c r="AF2999" s="36"/>
      <x:c r="AS2999" s="23"/>
      <x:c r="AV2999" s="23"/>
      <x:c r="BP2999" s="36"/>
      <x:c r="BX2999" s="36"/>
    </x:row>
    <x:row r="3000" spans="1:80" x14ac:dyDescent="0.3">
      <x:c r="V3000" s="23"/>
      <x:c r="AA3000" s="36"/>
      <x:c r="AB3000" s="36"/>
      <x:c r="AF3000" s="36"/>
      <x:c r="AS3000" s="23"/>
      <x:c r="AV3000" s="23"/>
      <x:c r="BP3000" s="36"/>
      <x:c r="BX3000" s="36"/>
    </x:row>
    <x:row r="3001" spans="1:80" x14ac:dyDescent="0.3">
      <x:c r="V3001" s="23"/>
      <x:c r="AB3001" s="36"/>
      <x:c r="AF3001" s="36"/>
      <x:c r="AS3001" s="23"/>
      <x:c r="AV3001" s="23"/>
      <x:c r="BP3001" s="36"/>
    </x:row>
    <x:row r="3002" spans="1:80" x14ac:dyDescent="0.3">
      <x:c r="V3002" s="23"/>
      <x:c r="AA3002" s="36"/>
      <x:c r="AB3002" s="36"/>
      <x:c r="AF3002" s="36"/>
      <x:c r="AS3002" s="23"/>
      <x:c r="AV3002" s="23"/>
      <x:c r="BP3002" s="36"/>
      <x:c r="BX3002" s="36"/>
    </x:row>
    <x:row r="3003" spans="1:80" x14ac:dyDescent="0.3">
      <x:c r="V3003" s="23"/>
      <x:c r="AB3003" s="36"/>
      <x:c r="AF3003" s="36"/>
      <x:c r="AS3003" s="23"/>
      <x:c r="AV3003" s="23"/>
      <x:c r="BP3003" s="36"/>
    </x:row>
    <x:row r="3004" spans="1:80" x14ac:dyDescent="0.3">
      <x:c r="V3004" s="23"/>
      <x:c r="AA3004" s="36"/>
      <x:c r="AB3004" s="36"/>
      <x:c r="AF3004" s="36"/>
      <x:c r="AS3004" s="23"/>
      <x:c r="AV3004" s="23"/>
      <x:c r="BP3004" s="36"/>
      <x:c r="BX3004" s="36"/>
    </x:row>
    <x:row r="3005" spans="1:80" x14ac:dyDescent="0.3">
      <x:c r="V3005" s="23"/>
      <x:c r="AA3005" s="36"/>
      <x:c r="AB3005" s="36"/>
      <x:c r="AF3005" s="36"/>
      <x:c r="AS3005" s="23"/>
      <x:c r="AV3005" s="23"/>
      <x:c r="BP3005" s="36"/>
      <x:c r="BX3005" s="36"/>
    </x:row>
    <x:row r="3006" spans="1:80" x14ac:dyDescent="0.3">
      <x:c r="V3006" s="23"/>
      <x:c r="AA3006" s="36"/>
      <x:c r="AB3006" s="36"/>
      <x:c r="AF3006" s="36"/>
      <x:c r="AS3006" s="23"/>
      <x:c r="AV3006" s="23"/>
      <x:c r="BP3006" s="36"/>
      <x:c r="BX3006" s="36"/>
    </x:row>
    <x:row r="3007" spans="1:80" x14ac:dyDescent="0.3">
      <x:c r="V3007" s="23"/>
      <x:c r="AA3007" s="36"/>
      <x:c r="AB3007" s="36"/>
      <x:c r="AF3007" s="36"/>
      <x:c r="AS3007" s="23"/>
      <x:c r="AV3007" s="23"/>
      <x:c r="BP3007" s="36"/>
      <x:c r="BX3007" s="36"/>
    </x:row>
    <x:row r="3008" spans="1:80" x14ac:dyDescent="0.3">
      <x:c r="V3008" s="23"/>
      <x:c r="AA3008" s="36"/>
      <x:c r="AB3008" s="36"/>
      <x:c r="AF3008" s="36"/>
      <x:c r="AS3008" s="23"/>
      <x:c r="AV3008" s="23"/>
      <x:c r="BP3008" s="36"/>
      <x:c r="BX3008" s="36"/>
    </x:row>
    <x:row r="3009" spans="1:80" x14ac:dyDescent="0.3">
      <x:c r="V3009" s="23"/>
      <x:c r="AA3009" s="36"/>
      <x:c r="AB3009" s="36"/>
      <x:c r="AF3009" s="36"/>
      <x:c r="AS3009" s="23"/>
      <x:c r="AV3009" s="23"/>
      <x:c r="BP3009" s="36"/>
      <x:c r="BX3009" s="36"/>
    </x:row>
    <x:row r="3010" spans="1:80" x14ac:dyDescent="0.3">
      <x:c r="V3010" s="23"/>
      <x:c r="AA3010" s="36"/>
      <x:c r="AB3010" s="36"/>
      <x:c r="AF3010" s="36"/>
      <x:c r="AS3010" s="23"/>
      <x:c r="AV3010" s="23"/>
      <x:c r="BP3010" s="36"/>
      <x:c r="BX3010" s="36"/>
    </x:row>
    <x:row r="3011" spans="1:80" x14ac:dyDescent="0.3">
      <x:c r="V3011" s="23"/>
      <x:c r="AA3011" s="36"/>
      <x:c r="AB3011" s="36"/>
      <x:c r="AF3011" s="36"/>
      <x:c r="AS3011" s="23"/>
      <x:c r="AV3011" s="23"/>
      <x:c r="BP3011" s="36"/>
      <x:c r="BX3011" s="36"/>
    </x:row>
    <x:row r="3012" spans="1:80" x14ac:dyDescent="0.3">
      <x:c r="V3012" s="23"/>
      <x:c r="AA3012" s="36"/>
      <x:c r="AB3012" s="36"/>
      <x:c r="AF3012" s="36"/>
      <x:c r="AS3012" s="23"/>
      <x:c r="AV3012" s="23"/>
      <x:c r="BP3012" s="36"/>
      <x:c r="BX3012" s="36"/>
    </x:row>
    <x:row r="3013" spans="1:80" x14ac:dyDescent="0.3">
      <x:c r="V3013" s="23"/>
      <x:c r="AA3013" s="36"/>
      <x:c r="AB3013" s="36"/>
      <x:c r="AF3013" s="36"/>
      <x:c r="AS3013" s="23"/>
      <x:c r="AV3013" s="23"/>
      <x:c r="BP3013" s="36"/>
      <x:c r="BX3013" s="36"/>
    </x:row>
    <x:row r="3014" spans="1:80" x14ac:dyDescent="0.3">
      <x:c r="V3014" s="23"/>
      <x:c r="AA3014" s="36"/>
      <x:c r="AB3014" s="36"/>
      <x:c r="AF3014" s="36"/>
      <x:c r="AS3014" s="23"/>
      <x:c r="AV3014" s="23"/>
      <x:c r="BP3014" s="36"/>
      <x:c r="BX3014" s="36"/>
    </x:row>
    <x:row r="3015" spans="1:80" x14ac:dyDescent="0.3">
      <x:c r="V3015" s="23"/>
      <x:c r="AA3015" s="36"/>
      <x:c r="AB3015" s="36"/>
      <x:c r="AF3015" s="36"/>
      <x:c r="AS3015" s="23"/>
      <x:c r="AV3015" s="23"/>
      <x:c r="BP3015" s="36"/>
      <x:c r="BX3015" s="36"/>
    </x:row>
    <x:row r="3016" spans="1:80" x14ac:dyDescent="0.3">
      <x:c r="V3016" s="23"/>
      <x:c r="AA3016" s="36"/>
      <x:c r="AB3016" s="36"/>
      <x:c r="AF3016" s="36"/>
      <x:c r="AS3016" s="23"/>
      <x:c r="AV3016" s="23"/>
      <x:c r="BP3016" s="36"/>
      <x:c r="BX3016" s="36"/>
    </x:row>
    <x:row r="3017" spans="1:80" x14ac:dyDescent="0.3">
      <x:c r="V3017" s="23"/>
      <x:c r="AA3017" s="36"/>
      <x:c r="AB3017" s="36"/>
      <x:c r="AF3017" s="36"/>
      <x:c r="AS3017" s="23"/>
      <x:c r="AV3017" s="23"/>
      <x:c r="BP3017" s="36"/>
      <x:c r="BX3017" s="36"/>
    </x:row>
    <x:row r="3018" spans="1:80" x14ac:dyDescent="0.3">
      <x:c r="V3018" s="23"/>
      <x:c r="AA3018" s="36"/>
      <x:c r="AB3018" s="36"/>
      <x:c r="AF3018" s="36"/>
      <x:c r="AS3018" s="23"/>
      <x:c r="AV3018" s="23"/>
      <x:c r="BL3018" s="36"/>
      <x:c r="BP3018" s="36"/>
      <x:c r="BX3018" s="36"/>
    </x:row>
    <x:row r="3019" spans="1:80" x14ac:dyDescent="0.3">
      <x:c r="V3019" s="23"/>
      <x:c r="AA3019" s="36"/>
      <x:c r="AB3019" s="36"/>
      <x:c r="AF3019" s="36"/>
      <x:c r="AS3019" s="23"/>
      <x:c r="AV3019" s="23"/>
      <x:c r="BP3019" s="36"/>
      <x:c r="BX3019" s="36"/>
    </x:row>
    <x:row r="3020" spans="1:80" x14ac:dyDescent="0.3">
      <x:c r="V3020" s="23"/>
      <x:c r="AA3020" s="36"/>
      <x:c r="AB3020" s="36"/>
      <x:c r="AF3020" s="36"/>
      <x:c r="AS3020" s="23"/>
      <x:c r="AV3020" s="23"/>
      <x:c r="BP3020" s="36"/>
      <x:c r="BX3020" s="36"/>
    </x:row>
    <x:row r="3021" spans="1:80" x14ac:dyDescent="0.3">
      <x:c r="V3021" s="23"/>
      <x:c r="AA3021" s="36"/>
      <x:c r="AB3021" s="36"/>
      <x:c r="AF3021" s="36"/>
      <x:c r="AS3021" s="23"/>
      <x:c r="AV3021" s="23"/>
      <x:c r="BL3021" s="36"/>
      <x:c r="BP3021" s="36"/>
      <x:c r="BX3021" s="36"/>
    </x:row>
    <x:row r="3022" spans="1:80" x14ac:dyDescent="0.3">
      <x:c r="V3022" s="23"/>
      <x:c r="AA3022" s="36"/>
      <x:c r="AB3022" s="36"/>
      <x:c r="AF3022" s="36"/>
      <x:c r="AS3022" s="23"/>
      <x:c r="AV3022" s="23"/>
      <x:c r="BP3022" s="36"/>
      <x:c r="BX3022" s="36"/>
    </x:row>
    <x:row r="3023" spans="1:80" x14ac:dyDescent="0.3">
      <x:c r="V3023" s="23"/>
      <x:c r="AA3023" s="36"/>
      <x:c r="AB3023" s="36"/>
      <x:c r="AF3023" s="36"/>
      <x:c r="AS3023" s="23"/>
      <x:c r="AV3023" s="23"/>
      <x:c r="BL3023" s="36"/>
      <x:c r="BP3023" s="36"/>
      <x:c r="BX3023" s="36"/>
    </x:row>
    <x:row r="3024" spans="1:80" x14ac:dyDescent="0.3">
      <x:c r="V3024" s="23"/>
      <x:c r="AA3024" s="36"/>
      <x:c r="AB3024" s="36"/>
      <x:c r="AF3024" s="36"/>
      <x:c r="AS3024" s="23"/>
      <x:c r="AV3024" s="23"/>
      <x:c r="BP3024" s="36"/>
      <x:c r="BX3024" s="36"/>
    </x:row>
    <x:row r="3025" spans="1:80" x14ac:dyDescent="0.3">
      <x:c r="V3025" s="23"/>
      <x:c r="AB3025" s="36"/>
      <x:c r="AF3025" s="36"/>
      <x:c r="AS3025" s="23"/>
      <x:c r="AV3025" s="23"/>
      <x:c r="BL3025" s="36"/>
      <x:c r="BP3025" s="36"/>
    </x:row>
    <x:row r="3026" spans="1:80" x14ac:dyDescent="0.3">
      <x:c r="V3026" s="23"/>
      <x:c r="AA3026" s="36"/>
      <x:c r="AB3026" s="36"/>
      <x:c r="AF3026" s="36"/>
      <x:c r="AS3026" s="23"/>
      <x:c r="AV3026" s="23"/>
      <x:c r="BP3026" s="36"/>
      <x:c r="BX3026" s="36"/>
    </x:row>
    <x:row r="3027" spans="1:80" x14ac:dyDescent="0.3">
      <x:c r="V3027" s="23"/>
      <x:c r="AA3027" s="36"/>
      <x:c r="AB3027" s="36"/>
      <x:c r="AF3027" s="36"/>
      <x:c r="AS3027" s="23"/>
      <x:c r="AV3027" s="23"/>
      <x:c r="BP3027" s="36"/>
      <x:c r="BX3027" s="36"/>
    </x:row>
    <x:row r="3028" spans="1:80" x14ac:dyDescent="0.3">
      <x:c r="V3028" s="23"/>
      <x:c r="AA3028" s="36"/>
      <x:c r="AB3028" s="36"/>
      <x:c r="AF3028" s="36"/>
      <x:c r="AS3028" s="23"/>
      <x:c r="AV3028" s="23"/>
      <x:c r="BP3028" s="36"/>
      <x:c r="BX3028" s="36"/>
    </x:row>
    <x:row r="3029" spans="1:80" x14ac:dyDescent="0.3">
      <x:c r="V3029" s="23"/>
      <x:c r="AA3029" s="36"/>
      <x:c r="AB3029" s="36"/>
      <x:c r="AF3029" s="36"/>
      <x:c r="AS3029" s="23"/>
      <x:c r="AV3029" s="23"/>
      <x:c r="BP3029" s="36"/>
      <x:c r="BX3029" s="36"/>
    </x:row>
    <x:row r="3030" spans="1:80" x14ac:dyDescent="0.3">
      <x:c r="V3030" s="23"/>
      <x:c r="AA3030" s="36"/>
      <x:c r="AB3030" s="36"/>
      <x:c r="AF3030" s="36"/>
      <x:c r="AS3030" s="23"/>
      <x:c r="AV3030" s="23"/>
      <x:c r="BL3030" s="36"/>
      <x:c r="BP3030" s="36"/>
      <x:c r="BX3030" s="36"/>
    </x:row>
    <x:row r="3031" spans="1:80" x14ac:dyDescent="0.3">
      <x:c r="V3031" s="23"/>
      <x:c r="AA3031" s="36"/>
      <x:c r="AB3031" s="36"/>
      <x:c r="AF3031" s="36"/>
      <x:c r="AS3031" s="23"/>
      <x:c r="AV3031" s="23"/>
      <x:c r="BP3031" s="36"/>
      <x:c r="BX3031" s="36"/>
    </x:row>
    <x:row r="3032" spans="1:80" x14ac:dyDescent="0.3">
      <x:c r="V3032" s="23"/>
      <x:c r="AB3032" s="36"/>
      <x:c r="AF3032" s="36"/>
      <x:c r="AS3032" s="23"/>
      <x:c r="AV3032" s="23"/>
      <x:c r="BP3032" s="36"/>
    </x:row>
    <x:row r="3033" spans="1:80" x14ac:dyDescent="0.3">
      <x:c r="V3033" s="23"/>
      <x:c r="AB3033" s="36"/>
      <x:c r="AF3033" s="36"/>
      <x:c r="AS3033" s="23"/>
      <x:c r="AV3033" s="23"/>
      <x:c r="BP3033" s="36"/>
    </x:row>
    <x:row r="3034" spans="1:80" x14ac:dyDescent="0.3">
      <x:c r="V3034" s="23"/>
      <x:c r="AA3034" s="36"/>
      <x:c r="AB3034" s="36"/>
      <x:c r="AF3034" s="36"/>
      <x:c r="AS3034" s="23"/>
      <x:c r="AV3034" s="23"/>
      <x:c r="BP3034" s="36"/>
      <x:c r="BX3034" s="36"/>
    </x:row>
    <x:row r="3035" spans="1:80" x14ac:dyDescent="0.3">
      <x:c r="V3035" s="23"/>
      <x:c r="AA3035" s="36"/>
      <x:c r="AB3035" s="36"/>
      <x:c r="AF3035" s="36"/>
      <x:c r="AS3035" s="23"/>
      <x:c r="AV3035" s="23"/>
      <x:c r="BP3035" s="36"/>
      <x:c r="BX3035" s="36"/>
    </x:row>
    <x:row r="3036" spans="1:80" x14ac:dyDescent="0.3">
      <x:c r="V3036" s="23"/>
      <x:c r="AA3036" s="36"/>
      <x:c r="AB3036" s="36"/>
      <x:c r="AF3036" s="36"/>
      <x:c r="AS3036" s="23"/>
      <x:c r="AV3036" s="23"/>
      <x:c r="BP3036" s="36"/>
      <x:c r="BX3036" s="36"/>
    </x:row>
    <x:row r="3037" spans="1:80" x14ac:dyDescent="0.3">
      <x:c r="V3037" s="23"/>
      <x:c r="AA3037" s="36"/>
      <x:c r="AB3037" s="36"/>
      <x:c r="AF3037" s="36"/>
      <x:c r="AS3037" s="23"/>
      <x:c r="AV3037" s="23"/>
      <x:c r="BP3037" s="36"/>
      <x:c r="BX3037" s="36"/>
    </x:row>
    <x:row r="3038" spans="1:80" x14ac:dyDescent="0.3">
      <x:c r="V3038" s="23"/>
      <x:c r="AA3038" s="36"/>
      <x:c r="AB3038" s="36"/>
      <x:c r="AF3038" s="36"/>
      <x:c r="AS3038" s="23"/>
      <x:c r="AV3038" s="23"/>
      <x:c r="BP3038" s="36"/>
      <x:c r="BX3038" s="36"/>
    </x:row>
    <x:row r="3039" spans="1:80" x14ac:dyDescent="0.3">
      <x:c r="V3039" s="23"/>
      <x:c r="AB3039" s="36"/>
      <x:c r="AF3039" s="36"/>
      <x:c r="AS3039" s="23"/>
      <x:c r="AV3039" s="23"/>
      <x:c r="BP3039" s="36"/>
    </x:row>
    <x:row r="3040" spans="1:80" x14ac:dyDescent="0.3">
      <x:c r="V3040" s="23"/>
      <x:c r="AA3040" s="36"/>
      <x:c r="AB3040" s="36"/>
      <x:c r="AF3040" s="36"/>
      <x:c r="AS3040" s="23"/>
      <x:c r="AV3040" s="23"/>
      <x:c r="BP3040" s="36"/>
      <x:c r="BX3040" s="36"/>
    </x:row>
    <x:row r="3041" spans="1:80" x14ac:dyDescent="0.3">
      <x:c r="V3041" s="23"/>
      <x:c r="AA3041" s="36"/>
      <x:c r="AB3041" s="36"/>
      <x:c r="AF3041" s="36"/>
      <x:c r="AS3041" s="23"/>
      <x:c r="AV3041" s="23"/>
      <x:c r="BP3041" s="36"/>
      <x:c r="BX3041" s="36"/>
    </x:row>
    <x:row r="3042" spans="1:80" x14ac:dyDescent="0.3">
      <x:c r="V3042" s="23"/>
      <x:c r="AA3042" s="36"/>
      <x:c r="AB3042" s="36"/>
      <x:c r="AF3042" s="36"/>
      <x:c r="AS3042" s="23"/>
      <x:c r="AV3042" s="23"/>
      <x:c r="BP3042" s="36"/>
      <x:c r="BX3042" s="36"/>
    </x:row>
    <x:row r="3043" spans="1:80" x14ac:dyDescent="0.3">
      <x:c r="V3043" s="23"/>
      <x:c r="AA3043" s="36"/>
      <x:c r="AB3043" s="36"/>
      <x:c r="AF3043" s="36"/>
      <x:c r="AS3043" s="23"/>
      <x:c r="AV3043" s="23"/>
      <x:c r="BP3043" s="36"/>
      <x:c r="BX3043" s="36"/>
    </x:row>
    <x:row r="3044" spans="1:80" x14ac:dyDescent="0.3">
      <x:c r="V3044" s="23"/>
      <x:c r="AB3044" s="36"/>
      <x:c r="AF3044" s="36"/>
      <x:c r="AS3044" s="23"/>
      <x:c r="AV3044" s="23"/>
      <x:c r="BP3044" s="36"/>
    </x:row>
    <x:row r="3045" spans="1:80" x14ac:dyDescent="0.3">
      <x:c r="V3045" s="23"/>
      <x:c r="AA3045" s="36"/>
      <x:c r="AB3045" s="36"/>
      <x:c r="AF3045" s="36"/>
      <x:c r="AS3045" s="23"/>
      <x:c r="AV3045" s="23"/>
      <x:c r="BP3045" s="36"/>
      <x:c r="BX3045" s="36"/>
    </x:row>
    <x:row r="3046" spans="1:80" x14ac:dyDescent="0.3">
      <x:c r="V3046" s="23"/>
      <x:c r="AA3046" s="36"/>
      <x:c r="AB3046" s="36"/>
      <x:c r="AF3046" s="36"/>
      <x:c r="AS3046" s="23"/>
      <x:c r="AV3046" s="23"/>
      <x:c r="BP3046" s="36"/>
      <x:c r="BX3046" s="36"/>
    </x:row>
    <x:row r="3047" spans="1:80" x14ac:dyDescent="0.3">
      <x:c r="V3047" s="23"/>
      <x:c r="AA3047" s="36"/>
      <x:c r="AB3047" s="36"/>
      <x:c r="AF3047" s="36"/>
      <x:c r="AS3047" s="23"/>
      <x:c r="AV3047" s="23"/>
      <x:c r="BP3047" s="36"/>
      <x:c r="BX3047" s="36"/>
    </x:row>
    <x:row r="3048" spans="1:80" x14ac:dyDescent="0.3">
      <x:c r="V3048" s="23"/>
      <x:c r="AA3048" s="36"/>
      <x:c r="AB3048" s="36"/>
      <x:c r="AF3048" s="36"/>
      <x:c r="AS3048" s="23"/>
      <x:c r="AV3048" s="23"/>
      <x:c r="BP3048" s="36"/>
      <x:c r="BX3048" s="36"/>
    </x:row>
    <x:row r="3049" spans="1:80" x14ac:dyDescent="0.3">
      <x:c r="V3049" s="23"/>
      <x:c r="AA3049" s="36"/>
      <x:c r="AB3049" s="36"/>
      <x:c r="AF3049" s="36"/>
      <x:c r="AS3049" s="23"/>
      <x:c r="AV3049" s="23"/>
      <x:c r="BP3049" s="36"/>
      <x:c r="BX3049" s="36"/>
    </x:row>
    <x:row r="3050" spans="1:80" x14ac:dyDescent="0.3">
      <x:c r="V3050" s="23"/>
      <x:c r="AA3050" s="36"/>
      <x:c r="AB3050" s="36"/>
      <x:c r="AF3050" s="36"/>
      <x:c r="AS3050" s="23"/>
      <x:c r="AV3050" s="23"/>
      <x:c r="BP3050" s="36"/>
      <x:c r="BX3050" s="36"/>
    </x:row>
    <x:row r="3051" spans="1:80" x14ac:dyDescent="0.3">
      <x:c r="V3051" s="23"/>
      <x:c r="AA3051" s="36"/>
      <x:c r="AB3051" s="36"/>
      <x:c r="AF3051" s="36"/>
      <x:c r="AS3051" s="23"/>
      <x:c r="AV3051" s="23"/>
      <x:c r="BP3051" s="36"/>
      <x:c r="BX3051" s="36"/>
    </x:row>
    <x:row r="3052" spans="1:80" x14ac:dyDescent="0.3">
      <x:c r="V3052" s="23"/>
      <x:c r="AA3052" s="36"/>
      <x:c r="AB3052" s="36"/>
      <x:c r="AF3052" s="36"/>
      <x:c r="AS3052" s="23"/>
      <x:c r="AV3052" s="23"/>
      <x:c r="BP3052" s="36"/>
      <x:c r="BX3052" s="36"/>
    </x:row>
    <x:row r="3053" spans="1:80" x14ac:dyDescent="0.3">
      <x:c r="V3053" s="23"/>
      <x:c r="AA3053" s="36"/>
      <x:c r="AB3053" s="36"/>
      <x:c r="AF3053" s="36"/>
      <x:c r="AS3053" s="23"/>
      <x:c r="AV3053" s="23"/>
      <x:c r="BP3053" s="36"/>
      <x:c r="BX3053" s="36"/>
    </x:row>
    <x:row r="3054" spans="1:80" x14ac:dyDescent="0.3">
      <x:c r="V3054" s="23"/>
      <x:c r="AA3054" s="36"/>
      <x:c r="AB3054" s="36"/>
      <x:c r="AF3054" s="36"/>
      <x:c r="AS3054" s="23"/>
      <x:c r="AV3054" s="23"/>
      <x:c r="BP3054" s="36"/>
      <x:c r="BX3054" s="36"/>
    </x:row>
    <x:row r="3055" spans="1:80" x14ac:dyDescent="0.3">
      <x:c r="V3055" s="23"/>
      <x:c r="AA3055" s="36"/>
      <x:c r="AB3055" s="36"/>
      <x:c r="AF3055" s="36"/>
      <x:c r="AS3055" s="23"/>
      <x:c r="AV3055" s="23"/>
      <x:c r="BP3055" s="36"/>
      <x:c r="BX3055" s="36"/>
    </x:row>
    <x:row r="3056" spans="1:80" x14ac:dyDescent="0.3">
      <x:c r="V3056" s="23"/>
      <x:c r="AA3056" s="36"/>
      <x:c r="AB3056" s="36"/>
      <x:c r="AF3056" s="36"/>
      <x:c r="AS3056" s="23"/>
      <x:c r="AV3056" s="23"/>
      <x:c r="BP3056" s="36"/>
      <x:c r="BX3056" s="36"/>
    </x:row>
    <x:row r="3057" spans="1:80" x14ac:dyDescent="0.3">
      <x:c r="V3057" s="23"/>
      <x:c r="AA3057" s="36"/>
      <x:c r="AB3057" s="36"/>
      <x:c r="AF3057" s="36"/>
      <x:c r="AS3057" s="23"/>
      <x:c r="AV3057" s="23"/>
      <x:c r="BP3057" s="36"/>
      <x:c r="BX3057" s="36"/>
    </x:row>
    <x:row r="3058" spans="1:80" x14ac:dyDescent="0.3">
      <x:c r="V3058" s="23"/>
      <x:c r="AA3058" s="36"/>
      <x:c r="AB3058" s="36"/>
      <x:c r="AF3058" s="36"/>
      <x:c r="AS3058" s="23"/>
      <x:c r="AV3058" s="23"/>
      <x:c r="BP3058" s="36"/>
      <x:c r="BX3058" s="36"/>
    </x:row>
    <x:row r="3059" spans="1:80" x14ac:dyDescent="0.3">
      <x:c r="V3059" s="23"/>
      <x:c r="AA3059" s="36"/>
      <x:c r="AB3059" s="36"/>
      <x:c r="AF3059" s="36"/>
      <x:c r="AS3059" s="23"/>
      <x:c r="AV3059" s="23"/>
      <x:c r="BP3059" s="36"/>
      <x:c r="BX3059" s="36"/>
    </x:row>
    <x:row r="3060" spans="1:80" x14ac:dyDescent="0.3">
      <x:c r="V3060" s="23"/>
      <x:c r="AA3060" s="36"/>
      <x:c r="AB3060" s="36"/>
      <x:c r="AF3060" s="36"/>
      <x:c r="AS3060" s="23"/>
      <x:c r="AV3060" s="23"/>
      <x:c r="BP3060" s="36"/>
      <x:c r="BX3060" s="36"/>
    </x:row>
    <x:row r="3061" spans="1:80" x14ac:dyDescent="0.3">
      <x:c r="V3061" s="23"/>
      <x:c r="AB3061" s="36"/>
      <x:c r="AF3061" s="36"/>
      <x:c r="AS3061" s="23"/>
      <x:c r="AV3061" s="23"/>
      <x:c r="BP3061" s="36"/>
    </x:row>
    <x:row r="3062" spans="1:80" x14ac:dyDescent="0.3">
      <x:c r="V3062" s="23"/>
      <x:c r="AA3062" s="36"/>
      <x:c r="AB3062" s="36"/>
      <x:c r="AF3062" s="36"/>
      <x:c r="AS3062" s="23"/>
      <x:c r="AV3062" s="23"/>
      <x:c r="BP3062" s="36"/>
      <x:c r="BX3062" s="36"/>
    </x:row>
    <x:row r="3063" spans="1:80" x14ac:dyDescent="0.3">
      <x:c r="V3063" s="23"/>
      <x:c r="AB3063" s="36"/>
      <x:c r="AF3063" s="36"/>
      <x:c r="AS3063" s="23"/>
      <x:c r="AV3063" s="23"/>
      <x:c r="BL3063" s="36"/>
      <x:c r="BP3063" s="36"/>
    </x:row>
    <x:row r="3064" spans="1:80" x14ac:dyDescent="0.3">
      <x:c r="V3064" s="23"/>
      <x:c r="AA3064" s="36"/>
      <x:c r="AB3064" s="36"/>
      <x:c r="AF3064" s="36"/>
      <x:c r="AS3064" s="23"/>
      <x:c r="AV3064" s="23"/>
      <x:c r="BP3064" s="36"/>
      <x:c r="BX3064" s="36"/>
    </x:row>
    <x:row r="3065" spans="1:80" x14ac:dyDescent="0.3">
      <x:c r="V3065" s="23"/>
      <x:c r="AB3065" s="36"/>
      <x:c r="AF3065" s="36"/>
      <x:c r="AS3065" s="23"/>
      <x:c r="AV3065" s="23"/>
      <x:c r="BP3065" s="36"/>
    </x:row>
    <x:row r="3066" spans="1:80" x14ac:dyDescent="0.3">
      <x:c r="V3066" s="23"/>
      <x:c r="AA3066" s="36"/>
      <x:c r="AB3066" s="36"/>
      <x:c r="AF3066" s="36"/>
      <x:c r="AS3066" s="23"/>
      <x:c r="AV3066" s="23"/>
      <x:c r="BP3066" s="36"/>
      <x:c r="BX3066" s="36"/>
    </x:row>
    <x:row r="3067" spans="1:80" x14ac:dyDescent="0.3">
      <x:c r="V3067" s="23"/>
      <x:c r="AA3067" s="36"/>
      <x:c r="AB3067" s="36"/>
      <x:c r="AF3067" s="36"/>
      <x:c r="AS3067" s="23"/>
      <x:c r="AV3067" s="23"/>
      <x:c r="BP3067" s="36"/>
      <x:c r="BX3067" s="36"/>
    </x:row>
    <x:row r="3068" spans="1:80" x14ac:dyDescent="0.3">
      <x:c r="V3068" s="23"/>
      <x:c r="AA3068" s="36"/>
      <x:c r="AB3068" s="36"/>
      <x:c r="AF3068" s="36"/>
      <x:c r="AS3068" s="23"/>
      <x:c r="AV3068" s="23"/>
      <x:c r="BP3068" s="36"/>
      <x:c r="BX3068" s="36"/>
    </x:row>
    <x:row r="3069" spans="1:80" x14ac:dyDescent="0.3">
      <x:c r="V3069" s="23"/>
      <x:c r="AA3069" s="36"/>
      <x:c r="AB3069" s="36"/>
      <x:c r="AF3069" s="36"/>
      <x:c r="AS3069" s="23"/>
      <x:c r="AV3069" s="23"/>
      <x:c r="BP3069" s="36"/>
      <x:c r="BX3069" s="36"/>
    </x:row>
    <x:row r="3070" spans="1:80" x14ac:dyDescent="0.3">
      <x:c r="V3070" s="23"/>
      <x:c r="AA3070" s="36"/>
      <x:c r="AB3070" s="36"/>
      <x:c r="AF3070" s="36"/>
      <x:c r="AS3070" s="23"/>
      <x:c r="AV3070" s="23"/>
      <x:c r="BP3070" s="36"/>
      <x:c r="BX3070" s="36"/>
    </x:row>
    <x:row r="3071" spans="1:80" x14ac:dyDescent="0.3">
      <x:c r="V3071" s="23"/>
      <x:c r="AA3071" s="36"/>
      <x:c r="AB3071" s="36"/>
      <x:c r="AF3071" s="36"/>
      <x:c r="AS3071" s="23"/>
      <x:c r="AV3071" s="23"/>
      <x:c r="BP3071" s="36"/>
      <x:c r="BX3071" s="36"/>
    </x:row>
    <x:row r="3072" spans="1:80" x14ac:dyDescent="0.3">
      <x:c r="V3072" s="23"/>
      <x:c r="AA3072" s="36"/>
      <x:c r="AB3072" s="36"/>
      <x:c r="AF3072" s="36"/>
      <x:c r="AS3072" s="23"/>
      <x:c r="AV3072" s="23"/>
      <x:c r="BP3072" s="36"/>
      <x:c r="BX3072" s="36"/>
    </x:row>
    <x:row r="3073" spans="1:80" x14ac:dyDescent="0.3">
      <x:c r="V3073" s="23"/>
      <x:c r="AA3073" s="36"/>
      <x:c r="AB3073" s="36"/>
      <x:c r="AF3073" s="36"/>
      <x:c r="AS3073" s="23"/>
      <x:c r="AV3073" s="23"/>
      <x:c r="BP3073" s="36"/>
      <x:c r="BX3073" s="36"/>
    </x:row>
    <x:row r="3074" spans="1:80" x14ac:dyDescent="0.3">
      <x:c r="V3074" s="23"/>
      <x:c r="AA3074" s="36"/>
      <x:c r="AB3074" s="36"/>
      <x:c r="AF3074" s="36"/>
      <x:c r="AS3074" s="23"/>
      <x:c r="AV3074" s="23"/>
      <x:c r="BP3074" s="36"/>
      <x:c r="BX3074" s="36"/>
    </x:row>
    <x:row r="3075" spans="1:80" x14ac:dyDescent="0.3">
      <x:c r="V3075" s="23"/>
      <x:c r="AA3075" s="36"/>
      <x:c r="AB3075" s="36"/>
      <x:c r="AF3075" s="36"/>
      <x:c r="AS3075" s="23"/>
      <x:c r="AV3075" s="23"/>
      <x:c r="BP3075" s="36"/>
      <x:c r="BX3075" s="36"/>
    </x:row>
    <x:row r="3076" spans="1:80" x14ac:dyDescent="0.3">
      <x:c r="V3076" s="23"/>
      <x:c r="AA3076" s="36"/>
      <x:c r="AB3076" s="36"/>
      <x:c r="AF3076" s="36"/>
      <x:c r="AS3076" s="23"/>
      <x:c r="AV3076" s="23"/>
      <x:c r="BP3076" s="36"/>
      <x:c r="BX3076" s="36"/>
    </x:row>
    <x:row r="3077" spans="1:80" x14ac:dyDescent="0.3">
      <x:c r="V3077" s="23"/>
      <x:c r="AA3077" s="36"/>
      <x:c r="AB3077" s="36"/>
      <x:c r="AF3077" s="36"/>
      <x:c r="AS3077" s="23"/>
      <x:c r="AV3077" s="23"/>
      <x:c r="BP3077" s="36"/>
      <x:c r="BX3077" s="36"/>
    </x:row>
    <x:row r="3078" spans="1:80" x14ac:dyDescent="0.3">
      <x:c r="V3078" s="23"/>
      <x:c r="AA3078" s="36"/>
      <x:c r="AB3078" s="36"/>
      <x:c r="AF3078" s="36"/>
      <x:c r="AS3078" s="23"/>
      <x:c r="AV3078" s="23"/>
      <x:c r="BL3078" s="36"/>
      <x:c r="BP3078" s="36"/>
      <x:c r="BX3078" s="36"/>
    </x:row>
    <x:row r="3079" spans="1:80" x14ac:dyDescent="0.3">
      <x:c r="V3079" s="23"/>
      <x:c r="AA3079" s="36"/>
      <x:c r="AB3079" s="36"/>
      <x:c r="AF3079" s="36"/>
      <x:c r="AS3079" s="23"/>
      <x:c r="AV3079" s="23"/>
      <x:c r="BP3079" s="36"/>
      <x:c r="BX3079" s="36"/>
    </x:row>
    <x:row r="3080" spans="1:80" x14ac:dyDescent="0.3">
      <x:c r="V3080" s="23"/>
      <x:c r="AA3080" s="36"/>
      <x:c r="AB3080" s="36"/>
      <x:c r="AF3080" s="36"/>
      <x:c r="AS3080" s="23"/>
      <x:c r="AV3080" s="23"/>
      <x:c r="BP3080" s="36"/>
      <x:c r="BX3080" s="36"/>
    </x:row>
    <x:row r="3081" spans="1:80" x14ac:dyDescent="0.3">
      <x:c r="V3081" s="23"/>
      <x:c r="AA3081" s="36"/>
      <x:c r="AB3081" s="36"/>
      <x:c r="AF3081" s="36"/>
      <x:c r="AS3081" s="23"/>
      <x:c r="AV3081" s="23"/>
      <x:c r="BP3081" s="36"/>
      <x:c r="BX3081" s="36"/>
    </x:row>
    <x:row r="3082" spans="1:80" x14ac:dyDescent="0.3">
      <x:c r="V3082" s="23"/>
      <x:c r="AA3082" s="36"/>
      <x:c r="AB3082" s="36"/>
      <x:c r="AF3082" s="36"/>
      <x:c r="AS3082" s="23"/>
      <x:c r="AV3082" s="23"/>
      <x:c r="BP3082" s="36"/>
      <x:c r="BX3082" s="36"/>
    </x:row>
    <x:row r="3083" spans="1:80" x14ac:dyDescent="0.3">
      <x:c r="V3083" s="23"/>
      <x:c r="AA3083" s="36"/>
      <x:c r="AB3083" s="36"/>
      <x:c r="AF3083" s="36"/>
      <x:c r="AS3083" s="23"/>
      <x:c r="AV3083" s="23"/>
      <x:c r="BP3083" s="36"/>
      <x:c r="BX3083" s="36"/>
    </x:row>
    <x:row r="3084" spans="1:80" x14ac:dyDescent="0.3">
      <x:c r="V3084" s="23"/>
      <x:c r="AB3084" s="36"/>
      <x:c r="AF3084" s="36"/>
      <x:c r="AS3084" s="23"/>
      <x:c r="AV3084" s="23"/>
      <x:c r="BP3084" s="36"/>
    </x:row>
    <x:row r="3085" spans="1:80" x14ac:dyDescent="0.3">
      <x:c r="V3085" s="23"/>
      <x:c r="AA3085" s="36"/>
      <x:c r="AB3085" s="36"/>
      <x:c r="AF3085" s="36"/>
      <x:c r="AS3085" s="23"/>
      <x:c r="AV3085" s="23"/>
      <x:c r="BP3085" s="36"/>
      <x:c r="BX3085" s="36"/>
    </x:row>
    <x:row r="3086" spans="1:80" x14ac:dyDescent="0.3">
      <x:c r="V3086" s="23"/>
      <x:c r="AA3086" s="36"/>
      <x:c r="AB3086" s="36"/>
      <x:c r="AF3086" s="36"/>
      <x:c r="AS3086" s="23"/>
      <x:c r="AV3086" s="23"/>
      <x:c r="BP3086" s="36"/>
      <x:c r="BX3086" s="36"/>
    </x:row>
    <x:row r="3087" spans="1:80" x14ac:dyDescent="0.3">
      <x:c r="V3087" s="23"/>
      <x:c r="AB3087" s="36"/>
      <x:c r="AF3087" s="36"/>
      <x:c r="AS3087" s="23"/>
      <x:c r="AV3087" s="23"/>
      <x:c r="BP3087" s="36"/>
    </x:row>
    <x:row r="3088" spans="1:80" x14ac:dyDescent="0.3">
      <x:c r="V3088" s="23"/>
      <x:c r="AA3088" s="36"/>
      <x:c r="AB3088" s="36"/>
      <x:c r="AF3088" s="36"/>
      <x:c r="AS3088" s="23"/>
      <x:c r="AV3088" s="23"/>
      <x:c r="BP3088" s="36"/>
      <x:c r="BX3088" s="36"/>
    </x:row>
    <x:row r="3089" spans="1:80" x14ac:dyDescent="0.3">
      <x:c r="V3089" s="23"/>
      <x:c r="AA3089" s="36"/>
      <x:c r="AB3089" s="36"/>
      <x:c r="AF3089" s="36"/>
      <x:c r="AS3089" s="23"/>
      <x:c r="AV3089" s="23"/>
      <x:c r="BP3089" s="36"/>
      <x:c r="BX3089" s="36"/>
    </x:row>
    <x:row r="3090" spans="1:80" x14ac:dyDescent="0.3">
      <x:c r="V3090" s="23"/>
      <x:c r="AB3090" s="36"/>
      <x:c r="AF3090" s="36"/>
      <x:c r="AS3090" s="23"/>
      <x:c r="AV3090" s="23"/>
      <x:c r="BP3090" s="36"/>
    </x:row>
    <x:row r="3091" spans="1:80" x14ac:dyDescent="0.3">
      <x:c r="V3091" s="23"/>
      <x:c r="AA3091" s="36"/>
      <x:c r="AB3091" s="36"/>
      <x:c r="AF3091" s="36"/>
      <x:c r="AS3091" s="23"/>
      <x:c r="AV3091" s="23"/>
      <x:c r="BP3091" s="36"/>
      <x:c r="BX3091" s="36"/>
    </x:row>
    <x:row r="3092" spans="1:80" x14ac:dyDescent="0.3">
      <x:c r="V3092" s="23"/>
      <x:c r="AA3092" s="36"/>
      <x:c r="AB3092" s="36"/>
      <x:c r="AF3092" s="36"/>
      <x:c r="AS3092" s="23"/>
      <x:c r="AV3092" s="23"/>
      <x:c r="BP3092" s="36"/>
      <x:c r="BX3092" s="36"/>
    </x:row>
    <x:row r="3093" spans="1:80" x14ac:dyDescent="0.3">
      <x:c r="V3093" s="23"/>
      <x:c r="AA3093" s="36"/>
      <x:c r="AB3093" s="36"/>
      <x:c r="AF3093" s="36"/>
      <x:c r="AS3093" s="23"/>
      <x:c r="AV3093" s="23"/>
      <x:c r="BP3093" s="36"/>
      <x:c r="BX3093" s="36"/>
    </x:row>
    <x:row r="3094" spans="1:80" x14ac:dyDescent="0.3">
      <x:c r="V3094" s="23"/>
      <x:c r="AA3094" s="36"/>
      <x:c r="AB3094" s="36"/>
      <x:c r="AF3094" s="36"/>
      <x:c r="AS3094" s="23"/>
      <x:c r="AV3094" s="23"/>
      <x:c r="BP3094" s="36"/>
      <x:c r="BX3094" s="36"/>
    </x:row>
    <x:row r="3095" spans="1:80" x14ac:dyDescent="0.3">
      <x:c r="V3095" s="23"/>
      <x:c r="AA3095" s="36"/>
      <x:c r="AB3095" s="36"/>
      <x:c r="AF3095" s="36"/>
      <x:c r="AS3095" s="23"/>
      <x:c r="AV3095" s="23"/>
      <x:c r="BP3095" s="36"/>
      <x:c r="BX3095" s="36"/>
    </x:row>
    <x:row r="3096" spans="1:80" x14ac:dyDescent="0.3">
      <x:c r="V3096" s="23"/>
      <x:c r="AB3096" s="36"/>
      <x:c r="AF3096" s="36"/>
      <x:c r="AS3096" s="23"/>
      <x:c r="AV3096" s="23"/>
      <x:c r="BP3096" s="36"/>
    </x:row>
    <x:row r="3097" spans="1:80" x14ac:dyDescent="0.3">
      <x:c r="V3097" s="23"/>
      <x:c r="AA3097" s="36"/>
      <x:c r="AB3097" s="36"/>
      <x:c r="AF3097" s="36"/>
      <x:c r="AS3097" s="23"/>
      <x:c r="AV3097" s="23"/>
      <x:c r="BP3097" s="36"/>
      <x:c r="BX3097" s="36"/>
    </x:row>
    <x:row r="3098" spans="1:80" x14ac:dyDescent="0.3">
      <x:c r="V3098" s="23"/>
      <x:c r="AA3098" s="36"/>
      <x:c r="AB3098" s="36"/>
      <x:c r="AF3098" s="36"/>
      <x:c r="AS3098" s="23"/>
      <x:c r="AV3098" s="23"/>
      <x:c r="BP3098" s="36"/>
      <x:c r="BX3098" s="36"/>
    </x:row>
    <x:row r="3099" spans="1:80" x14ac:dyDescent="0.3">
      <x:c r="V3099" s="23"/>
      <x:c r="AA3099" s="36"/>
      <x:c r="AB3099" s="36"/>
      <x:c r="AF3099" s="36"/>
      <x:c r="AS3099" s="23"/>
      <x:c r="AV3099" s="23"/>
      <x:c r="BP3099" s="36"/>
      <x:c r="BX3099" s="36"/>
    </x:row>
    <x:row r="3100" spans="1:80" x14ac:dyDescent="0.3">
      <x:c r="V3100" s="23"/>
      <x:c r="AA3100" s="36"/>
      <x:c r="AB3100" s="36"/>
      <x:c r="AF3100" s="36"/>
      <x:c r="AS3100" s="23"/>
      <x:c r="AV3100" s="23"/>
      <x:c r="BP3100" s="36"/>
      <x:c r="BX3100" s="36"/>
    </x:row>
    <x:row r="3101" spans="1:80" x14ac:dyDescent="0.3">
      <x:c r="V3101" s="23"/>
      <x:c r="AA3101" s="36"/>
      <x:c r="AB3101" s="36"/>
      <x:c r="AF3101" s="36"/>
      <x:c r="AS3101" s="23"/>
      <x:c r="AV3101" s="23"/>
      <x:c r="BP3101" s="36"/>
      <x:c r="BX3101" s="36"/>
    </x:row>
    <x:row r="3102" spans="1:80" x14ac:dyDescent="0.3">
      <x:c r="V3102" s="23"/>
      <x:c r="AA3102" s="36"/>
      <x:c r="AB3102" s="36"/>
      <x:c r="AF3102" s="36"/>
      <x:c r="AS3102" s="23"/>
      <x:c r="AV3102" s="23"/>
      <x:c r="BP3102" s="36"/>
      <x:c r="BX3102" s="36"/>
    </x:row>
    <x:row r="3103" spans="1:80" x14ac:dyDescent="0.3">
      <x:c r="V3103" s="23"/>
      <x:c r="AA3103" s="36"/>
      <x:c r="AB3103" s="36"/>
      <x:c r="AF3103" s="36"/>
      <x:c r="AS3103" s="23"/>
      <x:c r="AV3103" s="23"/>
      <x:c r="BP3103" s="36"/>
      <x:c r="BX3103" s="36"/>
    </x:row>
    <x:row r="3104" spans="1:80" x14ac:dyDescent="0.3">
      <x:c r="V3104" s="23"/>
      <x:c r="AA3104" s="36"/>
      <x:c r="AB3104" s="36"/>
      <x:c r="AF3104" s="36"/>
      <x:c r="AS3104" s="23"/>
      <x:c r="AV3104" s="23"/>
      <x:c r="BP3104" s="36"/>
      <x:c r="BX3104" s="36"/>
    </x:row>
    <x:row r="3105" spans="1:80" x14ac:dyDescent="0.3">
      <x:c r="V3105" s="23"/>
      <x:c r="AA3105" s="36"/>
      <x:c r="AB3105" s="36"/>
      <x:c r="AF3105" s="36"/>
      <x:c r="AS3105" s="23"/>
      <x:c r="AV3105" s="23"/>
      <x:c r="BP3105" s="36"/>
      <x:c r="BX3105" s="36"/>
    </x:row>
    <x:row r="3106" spans="1:80" x14ac:dyDescent="0.3">
      <x:c r="V3106" s="23"/>
      <x:c r="AA3106" s="36"/>
      <x:c r="AB3106" s="36"/>
      <x:c r="AF3106" s="36"/>
      <x:c r="AS3106" s="23"/>
      <x:c r="AV3106" s="23"/>
      <x:c r="BP3106" s="36"/>
      <x:c r="BX3106" s="36"/>
    </x:row>
    <x:row r="3107" spans="1:80" x14ac:dyDescent="0.3">
      <x:c r="V3107" s="23"/>
      <x:c r="AA3107" s="36"/>
      <x:c r="AB3107" s="36"/>
      <x:c r="AF3107" s="36"/>
      <x:c r="AS3107" s="23"/>
      <x:c r="AV3107" s="23"/>
      <x:c r="BP3107" s="36"/>
      <x:c r="BX3107" s="36"/>
    </x:row>
    <x:row r="3108" spans="1:80" x14ac:dyDescent="0.3">
      <x:c r="V3108" s="23"/>
      <x:c r="AA3108" s="36"/>
      <x:c r="AB3108" s="36"/>
      <x:c r="AF3108" s="36"/>
      <x:c r="AS3108" s="23"/>
      <x:c r="AV3108" s="23"/>
      <x:c r="BP3108" s="36"/>
      <x:c r="BX3108" s="36"/>
    </x:row>
    <x:row r="3109" spans="1:80" x14ac:dyDescent="0.3">
      <x:c r="V3109" s="23"/>
      <x:c r="AA3109" s="36"/>
      <x:c r="AB3109" s="36"/>
      <x:c r="AF3109" s="36"/>
      <x:c r="AS3109" s="23"/>
      <x:c r="AV3109" s="23"/>
      <x:c r="BP3109" s="36"/>
      <x:c r="BX3109" s="36"/>
    </x:row>
    <x:row r="3110" spans="1:80" x14ac:dyDescent="0.3">
      <x:c r="V3110" s="23"/>
      <x:c r="AA3110" s="36"/>
      <x:c r="AB3110" s="36"/>
      <x:c r="AF3110" s="36"/>
      <x:c r="AS3110" s="23"/>
      <x:c r="AV3110" s="23"/>
      <x:c r="BP3110" s="36"/>
      <x:c r="BX3110" s="36"/>
    </x:row>
    <x:row r="3111" spans="1:80" x14ac:dyDescent="0.3">
      <x:c r="V3111" s="23"/>
      <x:c r="AA3111" s="36"/>
      <x:c r="AB3111" s="36"/>
      <x:c r="AF3111" s="36"/>
      <x:c r="AS3111" s="23"/>
      <x:c r="AV3111" s="23"/>
      <x:c r="BP3111" s="36"/>
      <x:c r="BX3111" s="36"/>
    </x:row>
    <x:row r="3112" spans="1:80" x14ac:dyDescent="0.3">
      <x:c r="V3112" s="23"/>
      <x:c r="AA3112" s="36"/>
      <x:c r="AB3112" s="36"/>
      <x:c r="AF3112" s="36"/>
      <x:c r="AS3112" s="23"/>
      <x:c r="AV3112" s="23"/>
      <x:c r="BP3112" s="36"/>
      <x:c r="BX3112" s="36"/>
    </x:row>
    <x:row r="3113" spans="1:80" x14ac:dyDescent="0.3">
      <x:c r="V3113" s="23"/>
      <x:c r="AA3113" s="36"/>
      <x:c r="AB3113" s="36"/>
      <x:c r="AF3113" s="36"/>
      <x:c r="AS3113" s="23"/>
      <x:c r="AV3113" s="23"/>
      <x:c r="BP3113" s="36"/>
      <x:c r="BX3113" s="36"/>
    </x:row>
    <x:row r="3114" spans="1:80" x14ac:dyDescent="0.3">
      <x:c r="V3114" s="23"/>
      <x:c r="AA3114" s="36"/>
      <x:c r="AB3114" s="36"/>
      <x:c r="AF3114" s="36"/>
      <x:c r="AS3114" s="23"/>
      <x:c r="AV3114" s="23"/>
      <x:c r="BP3114" s="36"/>
      <x:c r="BX3114" s="36"/>
    </x:row>
    <x:row r="3115" spans="1:80" x14ac:dyDescent="0.3">
      <x:c r="V3115" s="23"/>
      <x:c r="AB3115" s="36"/>
      <x:c r="AF3115" s="36"/>
      <x:c r="AS3115" s="23"/>
      <x:c r="AV3115" s="23"/>
      <x:c r="BP3115" s="36"/>
    </x:row>
    <x:row r="3116" spans="1:80" x14ac:dyDescent="0.3">
      <x:c r="V3116" s="23"/>
      <x:c r="AA3116" s="36"/>
      <x:c r="AB3116" s="36"/>
      <x:c r="AF3116" s="36"/>
      <x:c r="AS3116" s="23"/>
      <x:c r="AV3116" s="23"/>
      <x:c r="BP3116" s="36"/>
      <x:c r="BX3116" s="36"/>
    </x:row>
    <x:row r="3117" spans="1:80" x14ac:dyDescent="0.3">
      <x:c r="V3117" s="23"/>
      <x:c r="AA3117" s="36"/>
      <x:c r="AB3117" s="36"/>
      <x:c r="AF3117" s="36"/>
      <x:c r="AS3117" s="23"/>
      <x:c r="AV3117" s="23"/>
      <x:c r="BP3117" s="36"/>
      <x:c r="BX3117" s="36"/>
    </x:row>
    <x:row r="3118" spans="1:80" x14ac:dyDescent="0.3">
      <x:c r="V3118" s="23"/>
      <x:c r="AA3118" s="36"/>
      <x:c r="AB3118" s="36"/>
      <x:c r="AF3118" s="36"/>
      <x:c r="AS3118" s="23"/>
      <x:c r="AV3118" s="23"/>
      <x:c r="BP3118" s="36"/>
      <x:c r="BX3118" s="36"/>
    </x:row>
    <x:row r="3119" spans="1:80" x14ac:dyDescent="0.3">
      <x:c r="V3119" s="23"/>
      <x:c r="AA3119" s="36"/>
      <x:c r="AB3119" s="36"/>
      <x:c r="AF3119" s="36"/>
      <x:c r="AS3119" s="23"/>
      <x:c r="AV3119" s="23"/>
      <x:c r="BP3119" s="36"/>
      <x:c r="BX3119" s="36"/>
    </x:row>
    <x:row r="3120" spans="1:80" x14ac:dyDescent="0.3">
      <x:c r="V3120" s="23"/>
      <x:c r="AA3120" s="36"/>
      <x:c r="AB3120" s="36"/>
      <x:c r="AF3120" s="36"/>
      <x:c r="AS3120" s="23"/>
      <x:c r="AV3120" s="23"/>
      <x:c r="BP3120" s="36"/>
      <x:c r="BX3120" s="36"/>
    </x:row>
    <x:row r="3121" spans="1:80" x14ac:dyDescent="0.3">
      <x:c r="V3121" s="23"/>
      <x:c r="AA3121" s="36"/>
      <x:c r="AB3121" s="36"/>
      <x:c r="AF3121" s="36"/>
      <x:c r="AS3121" s="23"/>
      <x:c r="AV3121" s="23"/>
      <x:c r="BP3121" s="36"/>
      <x:c r="BX3121" s="36"/>
    </x:row>
    <x:row r="3122" spans="1:80" x14ac:dyDescent="0.3">
      <x:c r="V3122" s="23"/>
      <x:c r="AB3122" s="36"/>
      <x:c r="AF3122" s="36"/>
      <x:c r="AS3122" s="23"/>
      <x:c r="AV3122" s="23"/>
      <x:c r="BP3122" s="36"/>
    </x:row>
    <x:row r="3123" spans="1:80" x14ac:dyDescent="0.3">
      <x:c r="V3123" s="23"/>
      <x:c r="AB3123" s="36"/>
      <x:c r="AF3123" s="36"/>
      <x:c r="AS3123" s="23"/>
      <x:c r="AV3123" s="23"/>
      <x:c r="BP3123" s="36"/>
    </x:row>
    <x:row r="3124" spans="1:80" x14ac:dyDescent="0.3">
      <x:c r="V3124" s="23"/>
      <x:c r="AA3124" s="36"/>
      <x:c r="AB3124" s="36"/>
      <x:c r="AF3124" s="36"/>
      <x:c r="AS3124" s="23"/>
      <x:c r="AV3124" s="23"/>
      <x:c r="BP3124" s="36"/>
      <x:c r="BX3124" s="36"/>
    </x:row>
    <x:row r="3125" spans="1:80" x14ac:dyDescent="0.3">
      <x:c r="V3125" s="23"/>
      <x:c r="AA3125" s="36"/>
      <x:c r="AB3125" s="36"/>
      <x:c r="AF3125" s="36"/>
      <x:c r="AS3125" s="23"/>
      <x:c r="AV3125" s="23"/>
      <x:c r="BP3125" s="36"/>
      <x:c r="BX3125" s="36"/>
    </x:row>
    <x:row r="3126" spans="1:80" x14ac:dyDescent="0.3">
      <x:c r="V3126" s="23"/>
      <x:c r="AA3126" s="36"/>
      <x:c r="AB3126" s="36"/>
      <x:c r="AF3126" s="36"/>
      <x:c r="AS3126" s="23"/>
      <x:c r="AV3126" s="23"/>
      <x:c r="BP3126" s="36"/>
      <x:c r="BX3126" s="36"/>
    </x:row>
    <x:row r="3127" spans="1:80" x14ac:dyDescent="0.3">
      <x:c r="V3127" s="23"/>
      <x:c r="AA3127" s="36"/>
      <x:c r="AB3127" s="36"/>
      <x:c r="AF3127" s="36"/>
      <x:c r="AS3127" s="23"/>
      <x:c r="AV3127" s="23"/>
      <x:c r="BP3127" s="36"/>
      <x:c r="BX3127" s="36"/>
    </x:row>
    <x:row r="3128" spans="1:80" x14ac:dyDescent="0.3">
      <x:c r="V3128" s="23"/>
      <x:c r="AA3128" s="36"/>
      <x:c r="AB3128" s="36"/>
      <x:c r="AF3128" s="36"/>
      <x:c r="AS3128" s="23"/>
      <x:c r="AV3128" s="23"/>
      <x:c r="BP3128" s="36"/>
      <x:c r="BX3128" s="36"/>
    </x:row>
    <x:row r="3129" spans="1:80" x14ac:dyDescent="0.3">
      <x:c r="V3129" s="23"/>
      <x:c r="AA3129" s="36"/>
      <x:c r="AB3129" s="36"/>
      <x:c r="AF3129" s="36"/>
      <x:c r="AS3129" s="23"/>
      <x:c r="AV3129" s="23"/>
      <x:c r="BP3129" s="36"/>
      <x:c r="BX3129" s="36"/>
    </x:row>
    <x:row r="3130" spans="1:80" x14ac:dyDescent="0.3">
      <x:c r="V3130" s="23"/>
      <x:c r="AA3130" s="36"/>
      <x:c r="AB3130" s="36"/>
      <x:c r="AF3130" s="36"/>
      <x:c r="AS3130" s="23"/>
      <x:c r="AV3130" s="23"/>
      <x:c r="BP3130" s="36"/>
      <x:c r="BX3130" s="36"/>
    </x:row>
    <x:row r="3131" spans="1:80" x14ac:dyDescent="0.3">
      <x:c r="V3131" s="23"/>
      <x:c r="AA3131" s="36"/>
      <x:c r="AB3131" s="36"/>
      <x:c r="AF3131" s="36"/>
      <x:c r="AS3131" s="23"/>
      <x:c r="AV3131" s="23"/>
      <x:c r="BP3131" s="36"/>
      <x:c r="BX3131" s="36"/>
    </x:row>
    <x:row r="3132" spans="1:80" x14ac:dyDescent="0.3">
      <x:c r="V3132" s="23"/>
      <x:c r="AA3132" s="36"/>
      <x:c r="AB3132" s="36"/>
      <x:c r="AF3132" s="36"/>
      <x:c r="AS3132" s="23"/>
      <x:c r="AV3132" s="23"/>
      <x:c r="BP3132" s="36"/>
      <x:c r="BX3132" s="36"/>
    </x:row>
    <x:row r="3133" spans="1:80" x14ac:dyDescent="0.3">
      <x:c r="V3133" s="23"/>
      <x:c r="AA3133" s="36"/>
      <x:c r="AB3133" s="36"/>
      <x:c r="AF3133" s="36"/>
      <x:c r="AS3133" s="23"/>
      <x:c r="AV3133" s="23"/>
      <x:c r="BP3133" s="36"/>
      <x:c r="BX3133" s="36"/>
    </x:row>
    <x:row r="3134" spans="1:80" x14ac:dyDescent="0.3">
      <x:c r="V3134" s="23"/>
      <x:c r="AA3134" s="36"/>
      <x:c r="AB3134" s="36"/>
      <x:c r="AF3134" s="36"/>
      <x:c r="AS3134" s="23"/>
      <x:c r="AV3134" s="23"/>
      <x:c r="BP3134" s="36"/>
      <x:c r="BX3134" s="36"/>
    </x:row>
    <x:row r="3135" spans="1:80" x14ac:dyDescent="0.3">
      <x:c r="V3135" s="23"/>
      <x:c r="AA3135" s="36"/>
      <x:c r="AB3135" s="36"/>
      <x:c r="AF3135" s="36"/>
      <x:c r="AS3135" s="23"/>
      <x:c r="AV3135" s="23"/>
      <x:c r="BP3135" s="36"/>
      <x:c r="BX3135" s="36"/>
    </x:row>
    <x:row r="3136" spans="1:80" x14ac:dyDescent="0.3">
      <x:c r="V3136" s="23"/>
      <x:c r="AA3136" s="36"/>
      <x:c r="AB3136" s="36"/>
      <x:c r="AF3136" s="36"/>
      <x:c r="AS3136" s="23"/>
      <x:c r="AV3136" s="23"/>
      <x:c r="BP3136" s="36"/>
      <x:c r="BX3136" s="36"/>
    </x:row>
    <x:row r="3137" spans="1:80" x14ac:dyDescent="0.3">
      <x:c r="V3137" s="23"/>
      <x:c r="AA3137" s="36"/>
      <x:c r="AB3137" s="36"/>
      <x:c r="AF3137" s="36"/>
      <x:c r="AS3137" s="23"/>
      <x:c r="AV3137" s="23"/>
      <x:c r="BM3137" s="36"/>
      <x:c r="BP3137" s="36"/>
      <x:c r="BX3137" s="36"/>
    </x:row>
    <x:row r="3138" spans="1:80" x14ac:dyDescent="0.3">
      <x:c r="V3138" s="23"/>
      <x:c r="AA3138" s="36"/>
      <x:c r="AB3138" s="36"/>
      <x:c r="AF3138" s="36"/>
      <x:c r="AS3138" s="23"/>
      <x:c r="AV3138" s="23"/>
      <x:c r="BP3138" s="36"/>
      <x:c r="BX3138" s="36"/>
    </x:row>
    <x:row r="3139" spans="1:80" x14ac:dyDescent="0.3">
      <x:c r="V3139" s="23"/>
      <x:c r="AA3139" s="36"/>
      <x:c r="AB3139" s="36"/>
      <x:c r="AF3139" s="36"/>
      <x:c r="AS3139" s="23"/>
      <x:c r="AV3139" s="23"/>
      <x:c r="BP3139" s="36"/>
      <x:c r="BX3139" s="36"/>
    </x:row>
    <x:row r="3140" spans="1:80" x14ac:dyDescent="0.3">
      <x:c r="V3140" s="23"/>
      <x:c r="AA3140" s="36"/>
      <x:c r="AB3140" s="36"/>
      <x:c r="AF3140" s="36"/>
      <x:c r="AS3140" s="23"/>
      <x:c r="AV3140" s="23"/>
      <x:c r="BP3140" s="36"/>
      <x:c r="BX3140" s="36"/>
    </x:row>
    <x:row r="3141" spans="1:80" x14ac:dyDescent="0.3">
      <x:c r="V3141" s="23"/>
      <x:c r="AA3141" s="36"/>
      <x:c r="AB3141" s="36"/>
      <x:c r="AF3141" s="36"/>
      <x:c r="AS3141" s="23"/>
      <x:c r="AV3141" s="23"/>
      <x:c r="BM3141" s="36"/>
      <x:c r="BP3141" s="36"/>
      <x:c r="BX3141" s="36"/>
    </x:row>
    <x:row r="3142" spans="1:80" x14ac:dyDescent="0.3">
      <x:c r="V3142" s="23"/>
      <x:c r="AA3142" s="36"/>
      <x:c r="AB3142" s="36"/>
      <x:c r="AF3142" s="36"/>
      <x:c r="AS3142" s="23"/>
      <x:c r="AV3142" s="23"/>
      <x:c r="BP3142" s="36"/>
      <x:c r="BX3142" s="36"/>
    </x:row>
    <x:row r="3143" spans="1:80" x14ac:dyDescent="0.3">
      <x:c r="V3143" s="23"/>
      <x:c r="AA3143" s="36"/>
      <x:c r="AB3143" s="36"/>
      <x:c r="AF3143" s="36"/>
      <x:c r="AS3143" s="23"/>
      <x:c r="AV3143" s="23"/>
      <x:c r="BP3143" s="36"/>
      <x:c r="BX3143" s="36"/>
    </x:row>
    <x:row r="3144" spans="1:80" x14ac:dyDescent="0.3">
      <x:c r="V3144" s="23"/>
      <x:c r="AA3144" s="36"/>
      <x:c r="AB3144" s="36"/>
      <x:c r="AF3144" s="36"/>
      <x:c r="AS3144" s="23"/>
      <x:c r="AV3144" s="23"/>
      <x:c r="BP3144" s="36"/>
      <x:c r="BX3144" s="36"/>
    </x:row>
    <x:row r="3145" spans="1:80" x14ac:dyDescent="0.3">
      <x:c r="V3145" s="23"/>
      <x:c r="AA3145" s="36"/>
      <x:c r="AB3145" s="36"/>
      <x:c r="AF3145" s="36"/>
      <x:c r="AS3145" s="23"/>
      <x:c r="AV3145" s="23"/>
      <x:c r="BM3145" s="36"/>
      <x:c r="BP3145" s="36"/>
      <x:c r="BX3145" s="36"/>
    </x:row>
    <x:row r="3146" spans="1:80" x14ac:dyDescent="0.3">
      <x:c r="V3146" s="23"/>
      <x:c r="AA3146" s="36"/>
      <x:c r="AB3146" s="36"/>
      <x:c r="AE3146" s="36"/>
      <x:c r="AF3146" s="36"/>
      <x:c r="AS3146" s="23"/>
      <x:c r="AV3146" s="23"/>
      <x:c r="BP3146" s="36"/>
      <x:c r="BX3146" s="36"/>
    </x:row>
    <x:row r="3147" spans="1:80" x14ac:dyDescent="0.3">
      <x:c r="V3147" s="23"/>
      <x:c r="AA3147" s="36"/>
      <x:c r="AB3147" s="36"/>
      <x:c r="AE3147" s="36"/>
      <x:c r="AF3147" s="36"/>
      <x:c r="AS3147" s="23"/>
      <x:c r="AV3147" s="23"/>
      <x:c r="BP3147" s="36"/>
      <x:c r="BX3147" s="36"/>
    </x:row>
    <x:row r="3148" spans="1:80" x14ac:dyDescent="0.3">
      <x:c r="V3148" s="23"/>
      <x:c r="AA3148" s="36"/>
      <x:c r="AB3148" s="36"/>
      <x:c r="AE3148" s="36"/>
      <x:c r="AF3148" s="36"/>
      <x:c r="AS3148" s="23"/>
      <x:c r="AV3148" s="23"/>
      <x:c r="BP3148" s="36"/>
      <x:c r="BX3148" s="36"/>
    </x:row>
    <x:row r="3149" spans="1:80" x14ac:dyDescent="0.3">
      <x:c r="V3149" s="23"/>
      <x:c r="AA3149" s="36"/>
      <x:c r="AB3149" s="36"/>
      <x:c r="AE3149" s="36"/>
      <x:c r="AF3149" s="36"/>
      <x:c r="AS3149" s="23"/>
      <x:c r="AV3149" s="23"/>
      <x:c r="BP3149" s="36"/>
      <x:c r="BX3149" s="36"/>
    </x:row>
    <x:row r="3150" spans="1:80" x14ac:dyDescent="0.3">
      <x:c r="V3150" s="23"/>
      <x:c r="AA3150" s="36"/>
      <x:c r="AB3150" s="36"/>
      <x:c r="AE3150" s="36"/>
      <x:c r="AF3150" s="36"/>
      <x:c r="AS3150" s="23"/>
      <x:c r="AV3150" s="23"/>
      <x:c r="BP3150" s="36"/>
      <x:c r="BX3150" s="36"/>
    </x:row>
    <x:row r="3151" spans="1:80" x14ac:dyDescent="0.3">
      <x:c r="V3151" s="23"/>
      <x:c r="AA3151" s="36"/>
      <x:c r="AB3151" s="36"/>
      <x:c r="AE3151" s="36"/>
      <x:c r="AF3151" s="36"/>
      <x:c r="AS3151" s="23"/>
      <x:c r="AV3151" s="23"/>
      <x:c r="BP3151" s="36"/>
      <x:c r="BX3151" s="36"/>
    </x:row>
    <x:row r="3152" spans="1:80" x14ac:dyDescent="0.3">
      <x:c r="V3152" s="23"/>
      <x:c r="AA3152" s="36"/>
      <x:c r="AB3152" s="36"/>
      <x:c r="AE3152" s="36"/>
      <x:c r="AF3152" s="36"/>
      <x:c r="AS3152" s="23"/>
      <x:c r="AV3152" s="23"/>
      <x:c r="BP3152" s="36"/>
      <x:c r="BX3152" s="36"/>
    </x:row>
    <x:row r="3153" spans="1:80" x14ac:dyDescent="0.3">
      <x:c r="V3153" s="23"/>
      <x:c r="AA3153" s="36"/>
      <x:c r="AB3153" s="36"/>
      <x:c r="AE3153" s="36"/>
      <x:c r="AF3153" s="36"/>
      <x:c r="AS3153" s="23"/>
      <x:c r="AV3153" s="23"/>
      <x:c r="BP3153" s="36"/>
      <x:c r="BX3153" s="36"/>
    </x:row>
    <x:row r="3154" spans="1:80" x14ac:dyDescent="0.3">
      <x:c r="V3154" s="23"/>
      <x:c r="AA3154" s="36"/>
      <x:c r="AB3154" s="36"/>
      <x:c r="AE3154" s="36"/>
      <x:c r="AF3154" s="36"/>
      <x:c r="AS3154" s="23"/>
      <x:c r="AV3154" s="23"/>
      <x:c r="BP3154" s="36"/>
      <x:c r="BX3154" s="36"/>
    </x:row>
    <x:row r="3155" spans="1:80" x14ac:dyDescent="0.3">
      <x:c r="V3155" s="23"/>
      <x:c r="AA3155" s="36"/>
      <x:c r="AB3155" s="36"/>
      <x:c r="AE3155" s="36"/>
      <x:c r="AF3155" s="36"/>
      <x:c r="AS3155" s="23"/>
      <x:c r="AV3155" s="23"/>
      <x:c r="BP3155" s="36"/>
      <x:c r="BX3155" s="36"/>
    </x:row>
    <x:row r="3156" spans="1:80" x14ac:dyDescent="0.3">
      <x:c r="V3156" s="23"/>
      <x:c r="AA3156" s="36"/>
      <x:c r="AB3156" s="36"/>
      <x:c r="AE3156" s="36"/>
      <x:c r="AF3156" s="36"/>
      <x:c r="AS3156" s="23"/>
      <x:c r="AV3156" s="23"/>
      <x:c r="BP3156" s="36"/>
      <x:c r="BX3156" s="36"/>
    </x:row>
    <x:row r="3157" spans="1:80" x14ac:dyDescent="0.3">
      <x:c r="V3157" s="23"/>
      <x:c r="AA3157" s="36"/>
      <x:c r="AB3157" s="36"/>
      <x:c r="AE3157" s="36"/>
      <x:c r="AF3157" s="36"/>
      <x:c r="AS3157" s="23"/>
      <x:c r="AV3157" s="23"/>
      <x:c r="BP3157" s="36"/>
      <x:c r="BX3157" s="36"/>
    </x:row>
    <x:row r="3158" spans="1:80" x14ac:dyDescent="0.3">
      <x:c r="V3158" s="23"/>
      <x:c r="AA3158" s="36"/>
      <x:c r="AB3158" s="36"/>
      <x:c r="AE3158" s="36"/>
      <x:c r="AF3158" s="36"/>
      <x:c r="AS3158" s="23"/>
      <x:c r="AV3158" s="23"/>
      <x:c r="BP3158" s="36"/>
      <x:c r="BX3158" s="36"/>
    </x:row>
    <x:row r="3159" spans="1:80" x14ac:dyDescent="0.3">
      <x:c r="V3159" s="23"/>
      <x:c r="AA3159" s="36"/>
      <x:c r="AB3159" s="36"/>
      <x:c r="AF3159" s="36"/>
      <x:c r="AS3159" s="23"/>
      <x:c r="AV3159" s="23"/>
      <x:c r="BP3159" s="36"/>
      <x:c r="BX3159" s="36"/>
    </x:row>
    <x:row r="3160" spans="1:80" x14ac:dyDescent="0.3">
      <x:c r="V3160" s="23"/>
      <x:c r="AA3160" s="36"/>
      <x:c r="AB3160" s="36"/>
      <x:c r="AE3160" s="36"/>
      <x:c r="AF3160" s="36"/>
      <x:c r="AS3160" s="23"/>
      <x:c r="AV3160" s="23"/>
      <x:c r="BP3160" s="36"/>
      <x:c r="BX3160" s="36"/>
    </x:row>
    <x:row r="3161" spans="1:80" x14ac:dyDescent="0.3">
      <x:c r="V3161" s="23"/>
      <x:c r="AA3161" s="36"/>
      <x:c r="AB3161" s="36"/>
      <x:c r="AE3161" s="36"/>
      <x:c r="AF3161" s="36"/>
      <x:c r="AS3161" s="23"/>
      <x:c r="AV3161" s="23"/>
      <x:c r="BP3161" s="36"/>
      <x:c r="BX3161" s="36"/>
    </x:row>
    <x:row r="3162" spans="1:80" x14ac:dyDescent="0.3">
      <x:c r="V3162" s="23"/>
      <x:c r="AA3162" s="36"/>
      <x:c r="AB3162" s="36"/>
      <x:c r="AE3162" s="36"/>
      <x:c r="AF3162" s="36"/>
      <x:c r="AS3162" s="23"/>
      <x:c r="AV3162" s="23"/>
      <x:c r="BP3162" s="36"/>
      <x:c r="BX3162" s="36"/>
    </x:row>
    <x:row r="3163" spans="1:80" x14ac:dyDescent="0.3">
      <x:c r="V3163" s="23"/>
      <x:c r="AA3163" s="36"/>
      <x:c r="AB3163" s="36"/>
      <x:c r="AE3163" s="36"/>
      <x:c r="AF3163" s="36"/>
      <x:c r="AS3163" s="23"/>
      <x:c r="AV3163" s="23"/>
      <x:c r="BP3163" s="36"/>
      <x:c r="BX3163" s="36"/>
    </x:row>
    <x:row r="3164" spans="1:80" x14ac:dyDescent="0.3">
      <x:c r="V3164" s="23"/>
      <x:c r="AA3164" s="36"/>
      <x:c r="AB3164" s="36"/>
      <x:c r="AE3164" s="36"/>
      <x:c r="AF3164" s="36"/>
      <x:c r="AS3164" s="23"/>
      <x:c r="AV3164" s="23"/>
      <x:c r="BP3164" s="36"/>
      <x:c r="BX3164" s="36"/>
    </x:row>
    <x:row r="3165" spans="1:80" x14ac:dyDescent="0.3">
      <x:c r="V3165" s="23"/>
      <x:c r="AA3165" s="36"/>
      <x:c r="AB3165" s="36"/>
      <x:c r="AE3165" s="36"/>
      <x:c r="AF3165" s="36"/>
      <x:c r="AS3165" s="23"/>
      <x:c r="AV3165" s="23"/>
      <x:c r="BP3165" s="36"/>
      <x:c r="BX3165" s="36"/>
    </x:row>
    <x:row r="3166" spans="1:80" x14ac:dyDescent="0.3">
      <x:c r="V3166" s="23"/>
      <x:c r="AA3166" s="36"/>
      <x:c r="AB3166" s="36"/>
      <x:c r="AE3166" s="36"/>
      <x:c r="AF3166" s="36"/>
      <x:c r="AS3166" s="23"/>
      <x:c r="AV3166" s="23"/>
      <x:c r="BP3166" s="36"/>
      <x:c r="BX3166" s="36"/>
    </x:row>
    <x:row r="3167" spans="1:80" x14ac:dyDescent="0.3">
      <x:c r="V3167" s="23"/>
      <x:c r="AA3167" s="36"/>
      <x:c r="AB3167" s="36"/>
      <x:c r="AE3167" s="36"/>
      <x:c r="AF3167" s="36"/>
      <x:c r="AS3167" s="23"/>
      <x:c r="AV3167" s="23"/>
      <x:c r="BP3167" s="36"/>
      <x:c r="BX3167" s="36"/>
    </x:row>
    <x:row r="3168" spans="1:80" x14ac:dyDescent="0.3">
      <x:c r="V3168" s="23"/>
      <x:c r="AA3168" s="36"/>
      <x:c r="AB3168" s="36"/>
      <x:c r="AE3168" s="36"/>
      <x:c r="AF3168" s="36"/>
      <x:c r="AS3168" s="23"/>
      <x:c r="AV3168" s="23"/>
      <x:c r="BP3168" s="36"/>
      <x:c r="BX3168" s="36"/>
    </x:row>
    <x:row r="3169" spans="1:80" x14ac:dyDescent="0.3">
      <x:c r="V3169" s="23"/>
      <x:c r="AA3169" s="36"/>
      <x:c r="AB3169" s="36"/>
      <x:c r="AE3169" s="36"/>
      <x:c r="AF3169" s="36"/>
      <x:c r="AS3169" s="23"/>
      <x:c r="AV3169" s="23"/>
      <x:c r="BP3169" s="36"/>
      <x:c r="BX3169" s="36"/>
    </x:row>
    <x:row r="3170" spans="1:80" x14ac:dyDescent="0.3">
      <x:c r="V3170" s="23"/>
      <x:c r="AA3170" s="36"/>
      <x:c r="AB3170" s="36"/>
      <x:c r="AE3170" s="36"/>
      <x:c r="AF3170" s="36"/>
      <x:c r="AS3170" s="23"/>
      <x:c r="AV3170" s="23"/>
      <x:c r="BP3170" s="36"/>
      <x:c r="BX3170" s="36"/>
    </x:row>
    <x:row r="3171" spans="1:80" x14ac:dyDescent="0.3">
      <x:c r="V3171" s="23"/>
      <x:c r="AB3171" s="36"/>
      <x:c r="AE3171" s="36"/>
      <x:c r="AF3171" s="36"/>
      <x:c r="AS3171" s="23"/>
      <x:c r="AV3171" s="23"/>
      <x:c r="BP3171" s="36"/>
    </x:row>
    <x:row r="3172" spans="1:80" x14ac:dyDescent="0.3">
      <x:c r="V3172" s="23"/>
      <x:c r="AA3172" s="36"/>
      <x:c r="AB3172" s="36"/>
      <x:c r="AE3172" s="36"/>
      <x:c r="AF3172" s="36"/>
      <x:c r="AS3172" s="23"/>
      <x:c r="AV3172" s="23"/>
      <x:c r="BP3172" s="36"/>
      <x:c r="BX3172" s="36"/>
    </x:row>
    <x:row r="3173" spans="1:80" x14ac:dyDescent="0.3">
      <x:c r="V3173" s="23"/>
      <x:c r="AA3173" s="36"/>
      <x:c r="AB3173" s="36"/>
      <x:c r="AE3173" s="36"/>
      <x:c r="AF3173" s="36"/>
      <x:c r="AS3173" s="23"/>
      <x:c r="AV3173" s="23"/>
      <x:c r="BP3173" s="36"/>
      <x:c r="BX3173" s="36"/>
    </x:row>
    <x:row r="3174" spans="1:80" x14ac:dyDescent="0.3">
      <x:c r="V3174" s="23"/>
      <x:c r="AA3174" s="36"/>
      <x:c r="AB3174" s="36"/>
      <x:c r="AE3174" s="36"/>
      <x:c r="AF3174" s="36"/>
      <x:c r="AS3174" s="23"/>
      <x:c r="AV3174" s="23"/>
      <x:c r="BP3174" s="36"/>
      <x:c r="BX3174" s="36"/>
    </x:row>
    <x:row r="3175" spans="1:80" x14ac:dyDescent="0.3">
      <x:c r="V3175" s="23"/>
      <x:c r="AA3175" s="36"/>
      <x:c r="AB3175" s="36"/>
      <x:c r="AE3175" s="36"/>
      <x:c r="AF3175" s="36"/>
      <x:c r="AS3175" s="23"/>
      <x:c r="AV3175" s="23"/>
      <x:c r="BP3175" s="36"/>
      <x:c r="BX3175" s="36"/>
    </x:row>
    <x:row r="3176" spans="1:80" x14ac:dyDescent="0.3">
      <x:c r="V3176" s="23"/>
      <x:c r="AA3176" s="36"/>
      <x:c r="AB3176" s="36"/>
      <x:c r="AE3176" s="36"/>
      <x:c r="AF3176" s="36"/>
      <x:c r="AS3176" s="23"/>
      <x:c r="AV3176" s="23"/>
      <x:c r="BP3176" s="36"/>
      <x:c r="BX3176" s="36"/>
    </x:row>
    <x:row r="3177" spans="1:80" x14ac:dyDescent="0.3">
      <x:c r="V3177" s="23"/>
      <x:c r="AA3177" s="36"/>
      <x:c r="AB3177" s="36"/>
      <x:c r="AE3177" s="36"/>
      <x:c r="AF3177" s="36"/>
      <x:c r="AS3177" s="23"/>
      <x:c r="AV3177" s="23"/>
      <x:c r="BP3177" s="36"/>
      <x:c r="BX3177" s="36"/>
    </x:row>
    <x:row r="3178" spans="1:80" x14ac:dyDescent="0.3">
      <x:c r="V3178" s="23"/>
      <x:c r="AA3178" s="36"/>
      <x:c r="AB3178" s="36"/>
      <x:c r="AE3178" s="36"/>
      <x:c r="AF3178" s="36"/>
      <x:c r="AS3178" s="23"/>
      <x:c r="AV3178" s="23"/>
      <x:c r="BP3178" s="36"/>
      <x:c r="BX3178" s="36"/>
    </x:row>
    <x:row r="3179" spans="1:80" x14ac:dyDescent="0.3">
      <x:c r="V3179" s="23"/>
      <x:c r="AB3179" s="36"/>
      <x:c r="AE3179" s="36"/>
      <x:c r="AF3179" s="36"/>
      <x:c r="AS3179" s="23"/>
      <x:c r="AV3179" s="23"/>
      <x:c r="BP3179" s="36"/>
    </x:row>
    <x:row r="3180" spans="1:80" x14ac:dyDescent="0.3">
      <x:c r="V3180" s="23"/>
      <x:c r="AA3180" s="36"/>
      <x:c r="AB3180" s="36"/>
      <x:c r="AE3180" s="36"/>
      <x:c r="AF3180" s="36"/>
      <x:c r="AS3180" s="23"/>
      <x:c r="AV3180" s="23"/>
      <x:c r="BP3180" s="36"/>
      <x:c r="BX3180" s="36"/>
    </x:row>
    <x:row r="3181" spans="1:80" x14ac:dyDescent="0.3">
      <x:c r="V3181" s="23"/>
      <x:c r="AA3181" s="36"/>
      <x:c r="AB3181" s="36"/>
      <x:c r="AE3181" s="36"/>
      <x:c r="AF3181" s="36"/>
      <x:c r="AS3181" s="23"/>
      <x:c r="AV3181" s="23"/>
      <x:c r="BP3181" s="36"/>
      <x:c r="BX3181" s="36"/>
    </x:row>
    <x:row r="3182" spans="1:80" x14ac:dyDescent="0.3">
      <x:c r="V3182" s="23"/>
      <x:c r="AA3182" s="36"/>
      <x:c r="AB3182" s="36"/>
      <x:c r="AE3182" s="36"/>
      <x:c r="AF3182" s="36"/>
      <x:c r="AS3182" s="23"/>
      <x:c r="AV3182" s="23"/>
      <x:c r="BP3182" s="36"/>
      <x:c r="BX3182" s="36"/>
    </x:row>
    <x:row r="3183" spans="1:80" x14ac:dyDescent="0.3">
      <x:c r="V3183" s="23"/>
      <x:c r="AA3183" s="36"/>
      <x:c r="AB3183" s="36"/>
      <x:c r="AE3183" s="36"/>
      <x:c r="AF3183" s="36"/>
      <x:c r="AS3183" s="23"/>
      <x:c r="AV3183" s="23"/>
      <x:c r="BP3183" s="36"/>
      <x:c r="BX3183" s="36"/>
    </x:row>
    <x:row r="3184" spans="1:80" x14ac:dyDescent="0.3">
      <x:c r="V3184" s="23"/>
      <x:c r="AA3184" s="36"/>
      <x:c r="AB3184" s="36"/>
      <x:c r="AE3184" s="36"/>
      <x:c r="AF3184" s="36"/>
      <x:c r="AS3184" s="23"/>
      <x:c r="AV3184" s="23"/>
      <x:c r="BP3184" s="36"/>
      <x:c r="BX3184" s="36"/>
    </x:row>
    <x:row r="3185" spans="1:80" x14ac:dyDescent="0.3">
      <x:c r="V3185" s="23"/>
      <x:c r="AA3185" s="36"/>
      <x:c r="AB3185" s="36"/>
      <x:c r="AF3185" s="36"/>
      <x:c r="AS3185" s="23"/>
      <x:c r="AV3185" s="23"/>
      <x:c r="BP3185" s="36"/>
      <x:c r="BX3185" s="36"/>
    </x:row>
    <x:row r="3186" spans="1:80" x14ac:dyDescent="0.3">
      <x:c r="V3186" s="23"/>
      <x:c r="AA3186" s="36"/>
      <x:c r="AB3186" s="36"/>
      <x:c r="AE3186" s="36"/>
      <x:c r="AF3186" s="36"/>
      <x:c r="AS3186" s="23"/>
      <x:c r="AV3186" s="23"/>
      <x:c r="BP3186" s="36"/>
      <x:c r="BX3186" s="36"/>
    </x:row>
    <x:row r="3187" spans="1:80" x14ac:dyDescent="0.3">
      <x:c r="V3187" s="23"/>
      <x:c r="AA3187" s="36"/>
      <x:c r="AB3187" s="36"/>
      <x:c r="AF3187" s="36"/>
      <x:c r="AS3187" s="23"/>
      <x:c r="AV3187" s="23"/>
      <x:c r="BP3187" s="36"/>
      <x:c r="BX3187" s="36"/>
    </x:row>
    <x:row r="3188" spans="1:80" x14ac:dyDescent="0.3">
      <x:c r="V3188" s="23"/>
      <x:c r="AA3188" s="36"/>
      <x:c r="AB3188" s="36"/>
      <x:c r="AF3188" s="36"/>
      <x:c r="AS3188" s="23"/>
      <x:c r="AV3188" s="23"/>
      <x:c r="BP3188" s="36"/>
      <x:c r="BX3188" s="36"/>
    </x:row>
    <x:row r="3189" spans="1:80" x14ac:dyDescent="0.3">
      <x:c r="V3189" s="23"/>
      <x:c r="AB3189" s="36"/>
      <x:c r="AE3189" s="36"/>
      <x:c r="AF3189" s="36"/>
      <x:c r="AS3189" s="23"/>
      <x:c r="AV3189" s="23"/>
      <x:c r="BL3189" s="36"/>
      <x:c r="BP3189" s="36"/>
    </x:row>
    <x:row r="3190" spans="1:80" x14ac:dyDescent="0.3">
      <x:c r="V3190" s="23"/>
      <x:c r="AA3190" s="36"/>
      <x:c r="AB3190" s="36"/>
      <x:c r="AE3190" s="36"/>
      <x:c r="AF3190" s="36"/>
      <x:c r="AS3190" s="23"/>
      <x:c r="AV3190" s="23"/>
      <x:c r="BP3190" s="36"/>
      <x:c r="BX3190" s="36"/>
    </x:row>
    <x:row r="3191" spans="1:80" x14ac:dyDescent="0.3">
      <x:c r="V3191" s="23"/>
      <x:c r="AA3191" s="36"/>
      <x:c r="AB3191" s="36"/>
      <x:c r="AE3191" s="36"/>
      <x:c r="AF3191" s="36"/>
      <x:c r="AS3191" s="23"/>
      <x:c r="AV3191" s="23"/>
      <x:c r="BP3191" s="36"/>
      <x:c r="BX3191" s="36"/>
    </x:row>
    <x:row r="3192" spans="1:80" x14ac:dyDescent="0.3">
      <x:c r="V3192" s="23"/>
      <x:c r="AA3192" s="36"/>
      <x:c r="AB3192" s="36"/>
      <x:c r="AE3192" s="36"/>
      <x:c r="AF3192" s="36"/>
      <x:c r="AS3192" s="23"/>
      <x:c r="AV3192" s="23"/>
      <x:c r="BP3192" s="36"/>
      <x:c r="BX3192" s="36"/>
    </x:row>
    <x:row r="3193" spans="1:80" x14ac:dyDescent="0.3">
      <x:c r="V3193" s="23"/>
      <x:c r="AA3193" s="36"/>
      <x:c r="AB3193" s="36"/>
      <x:c r="AE3193" s="36"/>
      <x:c r="AF3193" s="36"/>
      <x:c r="AS3193" s="23"/>
      <x:c r="AV3193" s="23"/>
      <x:c r="BP3193" s="36"/>
      <x:c r="BX3193" s="36"/>
    </x:row>
    <x:row r="3194" spans="1:80" x14ac:dyDescent="0.3">
      <x:c r="V3194" s="23"/>
      <x:c r="AA3194" s="36"/>
      <x:c r="AB3194" s="36"/>
      <x:c r="AF3194" s="36"/>
      <x:c r="AS3194" s="23"/>
      <x:c r="AV3194" s="23"/>
      <x:c r="BP3194" s="36"/>
      <x:c r="BX3194" s="36"/>
    </x:row>
    <x:row r="3195" spans="1:80" x14ac:dyDescent="0.3">
      <x:c r="V3195" s="23"/>
      <x:c r="AA3195" s="36"/>
      <x:c r="AB3195" s="36"/>
      <x:c r="AE3195" s="36"/>
      <x:c r="AF3195" s="36"/>
      <x:c r="AS3195" s="23"/>
      <x:c r="AV3195" s="23"/>
      <x:c r="BP3195" s="36"/>
      <x:c r="BX3195" s="36"/>
    </x:row>
    <x:row r="3196" spans="1:80" x14ac:dyDescent="0.3">
      <x:c r="V3196" s="23"/>
      <x:c r="AA3196" s="36"/>
      <x:c r="AB3196" s="36"/>
      <x:c r="AE3196" s="36"/>
      <x:c r="AF3196" s="36"/>
      <x:c r="AS3196" s="23"/>
      <x:c r="AV3196" s="23"/>
      <x:c r="BP3196" s="36"/>
      <x:c r="BX3196" s="36"/>
    </x:row>
    <x:row r="3197" spans="1:80" x14ac:dyDescent="0.3">
      <x:c r="V3197" s="23"/>
      <x:c r="AA3197" s="36"/>
      <x:c r="AB3197" s="36"/>
      <x:c r="AE3197" s="36"/>
      <x:c r="AF3197" s="36"/>
      <x:c r="AS3197" s="23"/>
      <x:c r="AV3197" s="23"/>
      <x:c r="BP3197" s="36"/>
      <x:c r="BX3197" s="36"/>
    </x:row>
    <x:row r="3198" spans="1:80" x14ac:dyDescent="0.3">
      <x:c r="V3198" s="23"/>
      <x:c r="AA3198" s="36"/>
      <x:c r="AB3198" s="36"/>
      <x:c r="AF3198" s="36"/>
      <x:c r="AS3198" s="23"/>
      <x:c r="AV3198" s="23"/>
      <x:c r="BP3198" s="36"/>
      <x:c r="BX3198" s="36"/>
    </x:row>
    <x:row r="3199" spans="1:80" x14ac:dyDescent="0.3">
      <x:c r="V3199" s="23"/>
      <x:c r="AA3199" s="36"/>
      <x:c r="AB3199" s="36"/>
      <x:c r="AF3199" s="36"/>
      <x:c r="AS3199" s="23"/>
      <x:c r="AV3199" s="23"/>
      <x:c r="BP3199" s="36"/>
      <x:c r="BX3199" s="36"/>
    </x:row>
    <x:row r="3200" spans="1:80" x14ac:dyDescent="0.3">
      <x:c r="V3200" s="23"/>
      <x:c r="AA3200" s="36"/>
      <x:c r="AB3200" s="36"/>
      <x:c r="AE3200" s="36"/>
      <x:c r="AF3200" s="36"/>
      <x:c r="AS3200" s="23"/>
      <x:c r="AV3200" s="23"/>
      <x:c r="BP3200" s="36"/>
      <x:c r="BX3200" s="36"/>
    </x:row>
    <x:row r="3201" spans="1:80" x14ac:dyDescent="0.3">
      <x:c r="V3201" s="23"/>
      <x:c r="AA3201" s="36"/>
      <x:c r="AB3201" s="36"/>
      <x:c r="AE3201" s="36"/>
      <x:c r="AF3201" s="36"/>
      <x:c r="AS3201" s="23"/>
      <x:c r="AV3201" s="23"/>
      <x:c r="BP3201" s="36"/>
      <x:c r="BX3201" s="36"/>
    </x:row>
    <x:row r="3202" spans="1:80" x14ac:dyDescent="0.3">
      <x:c r="V3202" s="23"/>
      <x:c r="AA3202" s="36"/>
      <x:c r="AB3202" s="36"/>
      <x:c r="AE3202" s="36"/>
      <x:c r="AF3202" s="36"/>
      <x:c r="AS3202" s="23"/>
      <x:c r="AV3202" s="23"/>
      <x:c r="BP3202" s="36"/>
      <x:c r="BX3202" s="36"/>
    </x:row>
    <x:row r="3203" spans="1:80" x14ac:dyDescent="0.3">
      <x:c r="V3203" s="23"/>
      <x:c r="AA3203" s="36"/>
      <x:c r="AB3203" s="36"/>
      <x:c r="AE3203" s="36"/>
      <x:c r="AF3203" s="36"/>
      <x:c r="AS3203" s="23"/>
      <x:c r="AV3203" s="23"/>
      <x:c r="BP3203" s="36"/>
      <x:c r="BX3203" s="36"/>
    </x:row>
    <x:row r="3204" spans="1:80" x14ac:dyDescent="0.3">
      <x:c r="V3204" s="23"/>
      <x:c r="AA3204" s="36"/>
      <x:c r="AB3204" s="36"/>
      <x:c r="AE3204" s="36"/>
      <x:c r="AF3204" s="36"/>
      <x:c r="AS3204" s="23"/>
      <x:c r="AV3204" s="23"/>
      <x:c r="BP3204" s="36"/>
      <x:c r="BX3204" s="36"/>
    </x:row>
    <x:row r="3205" spans="1:80" x14ac:dyDescent="0.3">
      <x:c r="V3205" s="23"/>
      <x:c r="AA3205" s="36"/>
      <x:c r="AB3205" s="36"/>
      <x:c r="AE3205" s="36"/>
      <x:c r="AF3205" s="36"/>
      <x:c r="AS3205" s="23"/>
      <x:c r="AV3205" s="23"/>
      <x:c r="BP3205" s="36"/>
      <x:c r="BX3205" s="36"/>
    </x:row>
    <x:row r="3206" spans="1:80" x14ac:dyDescent="0.3">
      <x:c r="V3206" s="23"/>
      <x:c r="AA3206" s="36"/>
      <x:c r="AB3206" s="36"/>
      <x:c r="AE3206" s="36"/>
      <x:c r="AF3206" s="36"/>
      <x:c r="AS3206" s="23"/>
      <x:c r="AV3206" s="23"/>
      <x:c r="BP3206" s="36"/>
      <x:c r="BX3206" s="36"/>
    </x:row>
    <x:row r="3207" spans="1:80" x14ac:dyDescent="0.3">
      <x:c r="V3207" s="23"/>
      <x:c r="AA3207" s="36"/>
      <x:c r="AB3207" s="36"/>
      <x:c r="AE3207" s="36"/>
      <x:c r="AF3207" s="36"/>
      <x:c r="AS3207" s="23"/>
      <x:c r="AV3207" s="23"/>
      <x:c r="BP3207" s="36"/>
      <x:c r="BX3207" s="36"/>
    </x:row>
    <x:row r="3208" spans="1:80" x14ac:dyDescent="0.3">
      <x:c r="V3208" s="23"/>
      <x:c r="AA3208" s="36"/>
      <x:c r="AB3208" s="36"/>
      <x:c r="AE3208" s="36"/>
      <x:c r="AF3208" s="36"/>
      <x:c r="AS3208" s="23"/>
      <x:c r="AV3208" s="23"/>
      <x:c r="BP3208" s="36"/>
      <x:c r="BX3208" s="36"/>
    </x:row>
    <x:row r="3209" spans="1:80" x14ac:dyDescent="0.3">
      <x:c r="V3209" s="23"/>
      <x:c r="AA3209" s="36"/>
      <x:c r="AB3209" s="36"/>
      <x:c r="AE3209" s="36"/>
      <x:c r="AF3209" s="36"/>
      <x:c r="AS3209" s="23"/>
      <x:c r="AV3209" s="23"/>
      <x:c r="BP3209" s="36"/>
      <x:c r="BX3209" s="36"/>
    </x:row>
    <x:row r="3210" spans="1:80" x14ac:dyDescent="0.3">
      <x:c r="V3210" s="23"/>
      <x:c r="AA3210" s="36"/>
      <x:c r="AB3210" s="36"/>
      <x:c r="AE3210" s="36"/>
      <x:c r="AF3210" s="36"/>
      <x:c r="AS3210" s="23"/>
      <x:c r="AV3210" s="23"/>
      <x:c r="BP3210" s="36"/>
      <x:c r="BX3210" s="36"/>
    </x:row>
    <x:row r="3211" spans="1:80" x14ac:dyDescent="0.3">
      <x:c r="V3211" s="23"/>
      <x:c r="AA3211" s="36"/>
      <x:c r="AB3211" s="36"/>
      <x:c r="AE3211" s="36"/>
      <x:c r="AF3211" s="36"/>
      <x:c r="AS3211" s="23"/>
      <x:c r="AV3211" s="23"/>
      <x:c r="BP3211" s="36"/>
      <x:c r="BX3211" s="36"/>
    </x:row>
    <x:row r="3212" spans="1:80" x14ac:dyDescent="0.3">
      <x:c r="V3212" s="23"/>
      <x:c r="AA3212" s="36"/>
      <x:c r="AB3212" s="36"/>
      <x:c r="AE3212" s="36"/>
      <x:c r="AF3212" s="36"/>
      <x:c r="AS3212" s="23"/>
      <x:c r="AV3212" s="23"/>
      <x:c r="BP3212" s="36"/>
      <x:c r="BX3212" s="36"/>
    </x:row>
    <x:row r="3213" spans="1:80" x14ac:dyDescent="0.3">
      <x:c r="V3213" s="23"/>
      <x:c r="AA3213" s="36"/>
      <x:c r="AB3213" s="36"/>
      <x:c r="AE3213" s="36"/>
      <x:c r="AF3213" s="36"/>
      <x:c r="AS3213" s="23"/>
      <x:c r="AV3213" s="23"/>
      <x:c r="BP3213" s="36"/>
      <x:c r="BX3213" s="36"/>
    </x:row>
    <x:row r="3214" spans="1:80" x14ac:dyDescent="0.3">
      <x:c r="V3214" s="23"/>
      <x:c r="AA3214" s="36"/>
      <x:c r="AB3214" s="36"/>
      <x:c r="AE3214" s="36"/>
      <x:c r="AF3214" s="36"/>
      <x:c r="AS3214" s="23"/>
      <x:c r="AV3214" s="23"/>
      <x:c r="BP3214" s="36"/>
      <x:c r="BX3214" s="36"/>
    </x:row>
    <x:row r="3215" spans="1:80" x14ac:dyDescent="0.3">
      <x:c r="V3215" s="23"/>
      <x:c r="AA3215" s="36"/>
      <x:c r="AB3215" s="36"/>
      <x:c r="AE3215" s="36"/>
      <x:c r="AF3215" s="36"/>
      <x:c r="AS3215" s="23"/>
      <x:c r="AV3215" s="23"/>
      <x:c r="BP3215" s="36"/>
      <x:c r="BX3215" s="36"/>
    </x:row>
    <x:row r="3216" spans="1:80" x14ac:dyDescent="0.3">
      <x:c r="V3216" s="23"/>
      <x:c r="AA3216" s="36"/>
      <x:c r="AB3216" s="36"/>
      <x:c r="AE3216" s="36"/>
      <x:c r="AF3216" s="36"/>
      <x:c r="AS3216" s="23"/>
      <x:c r="AV3216" s="23"/>
      <x:c r="BP3216" s="36"/>
      <x:c r="BX3216" s="36"/>
    </x:row>
    <x:row r="3217" spans="1:80" x14ac:dyDescent="0.3">
      <x:c r="V3217" s="23"/>
      <x:c r="AA3217" s="36"/>
      <x:c r="AB3217" s="36"/>
      <x:c r="AE3217" s="36"/>
      <x:c r="AF3217" s="36"/>
      <x:c r="AS3217" s="23"/>
      <x:c r="AV3217" s="23"/>
      <x:c r="BP3217" s="36"/>
      <x:c r="BX3217" s="36"/>
    </x:row>
    <x:row r="3218" spans="1:80" x14ac:dyDescent="0.3">
      <x:c r="V3218" s="23"/>
      <x:c r="AA3218" s="36"/>
      <x:c r="AB3218" s="36"/>
      <x:c r="AE3218" s="36"/>
      <x:c r="AF3218" s="36"/>
      <x:c r="AS3218" s="23"/>
      <x:c r="AV3218" s="23"/>
      <x:c r="BP3218" s="36"/>
      <x:c r="BX3218" s="36"/>
    </x:row>
    <x:row r="3219" spans="1:80" x14ac:dyDescent="0.3">
      <x:c r="V3219" s="23"/>
      <x:c r="AA3219" s="36"/>
      <x:c r="AB3219" s="36"/>
      <x:c r="AE3219" s="36"/>
      <x:c r="AF3219" s="36"/>
      <x:c r="AS3219" s="23"/>
      <x:c r="AV3219" s="23"/>
      <x:c r="BP3219" s="36"/>
      <x:c r="BX3219" s="36"/>
    </x:row>
    <x:row r="3220" spans="1:80" x14ac:dyDescent="0.3">
      <x:c r="V3220" s="23"/>
      <x:c r="AA3220" s="36"/>
      <x:c r="AB3220" s="36"/>
      <x:c r="AE3220" s="36"/>
      <x:c r="AF3220" s="36"/>
      <x:c r="AS3220" s="23"/>
      <x:c r="AV3220" s="23"/>
      <x:c r="BP3220" s="36"/>
      <x:c r="BX3220" s="36"/>
    </x:row>
    <x:row r="3221" spans="1:80" x14ac:dyDescent="0.3">
      <x:c r="V3221" s="23"/>
      <x:c r="AA3221" s="36"/>
      <x:c r="AB3221" s="36"/>
      <x:c r="AF3221" s="36"/>
      <x:c r="AS3221" s="23"/>
      <x:c r="AV3221" s="23"/>
      <x:c r="BP3221" s="36"/>
      <x:c r="BX3221" s="36"/>
    </x:row>
    <x:row r="3222" spans="1:80" x14ac:dyDescent="0.3">
      <x:c r="V3222" s="23"/>
      <x:c r="AA3222" s="36"/>
      <x:c r="AB3222" s="36"/>
      <x:c r="AE3222" s="36"/>
      <x:c r="AF3222" s="36"/>
      <x:c r="AS3222" s="23"/>
      <x:c r="AV3222" s="23"/>
      <x:c r="BP3222" s="36"/>
      <x:c r="BX3222" s="36"/>
    </x:row>
    <x:row r="3223" spans="1:80" x14ac:dyDescent="0.3">
      <x:c r="V3223" s="23"/>
      <x:c r="AA3223" s="36"/>
      <x:c r="AB3223" s="36"/>
      <x:c r="AE3223" s="36"/>
      <x:c r="AF3223" s="36"/>
      <x:c r="AS3223" s="23"/>
      <x:c r="AV3223" s="23"/>
      <x:c r="BP3223" s="36"/>
      <x:c r="BX3223" s="36"/>
    </x:row>
    <x:row r="3224" spans="1:80" x14ac:dyDescent="0.3">
      <x:c r="V3224" s="23"/>
      <x:c r="AA3224" s="36"/>
      <x:c r="AB3224" s="36"/>
      <x:c r="AF3224" s="36"/>
      <x:c r="AS3224" s="23"/>
      <x:c r="AV3224" s="23"/>
      <x:c r="BP3224" s="36"/>
      <x:c r="BX3224" s="36"/>
    </x:row>
    <x:row r="3225" spans="1:80" x14ac:dyDescent="0.3">
      <x:c r="V3225" s="23"/>
      <x:c r="AA3225" s="36"/>
      <x:c r="AB3225" s="36"/>
      <x:c r="AE3225" s="36"/>
      <x:c r="AF3225" s="36"/>
      <x:c r="AS3225" s="23"/>
      <x:c r="AV3225" s="23"/>
      <x:c r="BP3225" s="36"/>
      <x:c r="BX3225" s="36"/>
    </x:row>
    <x:row r="3226" spans="1:80" x14ac:dyDescent="0.3">
      <x:c r="V3226" s="23"/>
      <x:c r="AA3226" s="36"/>
      <x:c r="AB3226" s="36"/>
      <x:c r="AE3226" s="36"/>
      <x:c r="AF3226" s="36"/>
      <x:c r="AS3226" s="23"/>
      <x:c r="AV3226" s="23"/>
      <x:c r="BP3226" s="36"/>
      <x:c r="BX3226" s="36"/>
    </x:row>
    <x:row r="3227" spans="1:80" x14ac:dyDescent="0.3">
      <x:c r="V3227" s="23"/>
      <x:c r="AA3227" s="36"/>
      <x:c r="AB3227" s="36"/>
      <x:c r="AE3227" s="36"/>
      <x:c r="AF3227" s="36"/>
      <x:c r="AS3227" s="23"/>
      <x:c r="AV3227" s="23"/>
      <x:c r="BP3227" s="36"/>
      <x:c r="BX3227" s="36"/>
    </x:row>
    <x:row r="3228" spans="1:80" x14ac:dyDescent="0.3">
      <x:c r="V3228" s="23"/>
      <x:c r="AA3228" s="36"/>
      <x:c r="AB3228" s="36"/>
      <x:c r="AE3228" s="36"/>
      <x:c r="AF3228" s="36"/>
      <x:c r="AS3228" s="23"/>
      <x:c r="AV3228" s="23"/>
      <x:c r="BP3228" s="36"/>
      <x:c r="BX3228" s="36"/>
    </x:row>
    <x:row r="3229" spans="1:80" x14ac:dyDescent="0.3">
      <x:c r="V3229" s="23"/>
      <x:c r="AB3229" s="36"/>
      <x:c r="AE3229" s="36"/>
      <x:c r="AF3229" s="36"/>
      <x:c r="AS3229" s="23"/>
      <x:c r="AV3229" s="23"/>
      <x:c r="BP3229" s="36"/>
    </x:row>
    <x:row r="3230" spans="1:80" x14ac:dyDescent="0.3">
      <x:c r="V3230" s="23"/>
      <x:c r="AA3230" s="36"/>
      <x:c r="AB3230" s="36"/>
      <x:c r="AE3230" s="36"/>
      <x:c r="AF3230" s="36"/>
      <x:c r="AS3230" s="23"/>
      <x:c r="AV3230" s="23"/>
      <x:c r="BP3230" s="36"/>
      <x:c r="BX3230" s="36"/>
    </x:row>
    <x:row r="3231" spans="1:80" x14ac:dyDescent="0.3">
      <x:c r="V3231" s="23"/>
      <x:c r="AA3231" s="36"/>
      <x:c r="AB3231" s="36"/>
      <x:c r="AE3231" s="36"/>
      <x:c r="AF3231" s="36"/>
      <x:c r="AS3231" s="23"/>
      <x:c r="AV3231" s="23"/>
      <x:c r="BP3231" s="36"/>
      <x:c r="BX3231" s="36"/>
    </x:row>
    <x:row r="3232" spans="1:80" x14ac:dyDescent="0.3">
      <x:c r="V3232" s="23"/>
      <x:c r="AA3232" s="36"/>
      <x:c r="AB3232" s="36"/>
      <x:c r="AF3232" s="36"/>
      <x:c r="AS3232" s="23"/>
      <x:c r="AV3232" s="23"/>
      <x:c r="BP3232" s="36"/>
      <x:c r="BX3232" s="36"/>
    </x:row>
    <x:row r="3233" spans="1:80" x14ac:dyDescent="0.3">
      <x:c r="V3233" s="23"/>
      <x:c r="AA3233" s="36"/>
      <x:c r="AB3233" s="36"/>
      <x:c r="AE3233" s="36"/>
      <x:c r="AF3233" s="36"/>
      <x:c r="AS3233" s="23"/>
      <x:c r="AV3233" s="23"/>
      <x:c r="BP3233" s="36"/>
      <x:c r="BX3233" s="36"/>
    </x:row>
    <x:row r="3234" spans="1:80" x14ac:dyDescent="0.3">
      <x:c r="V3234" s="23"/>
      <x:c r="AA3234" s="36"/>
      <x:c r="AB3234" s="36"/>
      <x:c r="AF3234" s="36"/>
      <x:c r="AS3234" s="23"/>
      <x:c r="AV3234" s="23"/>
      <x:c r="BP3234" s="36"/>
      <x:c r="BX3234" s="36"/>
    </x:row>
    <x:row r="3235" spans="1:80" x14ac:dyDescent="0.3">
      <x:c r="V3235" s="23"/>
      <x:c r="AA3235" s="36"/>
      <x:c r="AB3235" s="36"/>
      <x:c r="AE3235" s="36"/>
      <x:c r="AF3235" s="36"/>
      <x:c r="AS3235" s="23"/>
      <x:c r="AV3235" s="23"/>
      <x:c r="BP3235" s="36"/>
      <x:c r="BX3235" s="36"/>
    </x:row>
    <x:row r="3236" spans="1:80" x14ac:dyDescent="0.3">
      <x:c r="V3236" s="23"/>
      <x:c r="AA3236" s="36"/>
      <x:c r="AB3236" s="36"/>
      <x:c r="AE3236" s="36"/>
      <x:c r="AF3236" s="36"/>
      <x:c r="AS3236" s="23"/>
      <x:c r="AV3236" s="23"/>
      <x:c r="BP3236" s="36"/>
      <x:c r="BX3236" s="36"/>
    </x:row>
    <x:row r="3237" spans="1:80" x14ac:dyDescent="0.3">
      <x:c r="V3237" s="23"/>
      <x:c r="AA3237" s="36"/>
      <x:c r="AB3237" s="36"/>
      <x:c r="AE3237" s="36"/>
      <x:c r="AF3237" s="36"/>
      <x:c r="AS3237" s="23"/>
      <x:c r="AV3237" s="23"/>
      <x:c r="BP3237" s="36"/>
      <x:c r="BX3237" s="36"/>
    </x:row>
    <x:row r="3238" spans="1:80" x14ac:dyDescent="0.3">
      <x:c r="V3238" s="23"/>
      <x:c r="AA3238" s="36"/>
      <x:c r="AB3238" s="36"/>
      <x:c r="AE3238" s="36"/>
      <x:c r="AF3238" s="36"/>
      <x:c r="AS3238" s="23"/>
      <x:c r="AV3238" s="23"/>
      <x:c r="BP3238" s="36"/>
      <x:c r="BX3238" s="36"/>
    </x:row>
    <x:row r="3239" spans="1:80" x14ac:dyDescent="0.3">
      <x:c r="V3239" s="23"/>
      <x:c r="AA3239" s="36"/>
      <x:c r="AB3239" s="36"/>
      <x:c r="AE3239" s="36"/>
      <x:c r="AF3239" s="36"/>
      <x:c r="AS3239" s="23"/>
      <x:c r="AV3239" s="23"/>
      <x:c r="BP3239" s="36"/>
      <x:c r="BX3239" s="36"/>
    </x:row>
    <x:row r="3240" spans="1:80" x14ac:dyDescent="0.3">
      <x:c r="V3240" s="23"/>
      <x:c r="AA3240" s="36"/>
      <x:c r="AB3240" s="36"/>
      <x:c r="AE3240" s="36"/>
      <x:c r="AF3240" s="36"/>
      <x:c r="AS3240" s="23"/>
      <x:c r="AV3240" s="23"/>
      <x:c r="BP3240" s="36"/>
      <x:c r="BX3240" s="36"/>
    </x:row>
    <x:row r="3241" spans="1:80" x14ac:dyDescent="0.3">
      <x:c r="V3241" s="23"/>
      <x:c r="AA3241" s="36"/>
      <x:c r="AB3241" s="36"/>
      <x:c r="AE3241" s="36"/>
      <x:c r="AF3241" s="36"/>
      <x:c r="AS3241" s="23"/>
      <x:c r="AV3241" s="23"/>
      <x:c r="BP3241" s="36"/>
      <x:c r="BX3241" s="36"/>
    </x:row>
    <x:row r="3242" spans="1:80" x14ac:dyDescent="0.3">
      <x:c r="V3242" s="23"/>
      <x:c r="AA3242" s="36"/>
      <x:c r="AB3242" s="36"/>
      <x:c r="AE3242" s="36"/>
      <x:c r="AF3242" s="36"/>
      <x:c r="AS3242" s="23"/>
      <x:c r="AV3242" s="23"/>
      <x:c r="BP3242" s="36"/>
      <x:c r="BX3242" s="36"/>
    </x:row>
    <x:row r="3243" spans="1:80" x14ac:dyDescent="0.3">
      <x:c r="V3243" s="23"/>
      <x:c r="AA3243" s="36"/>
      <x:c r="AB3243" s="36"/>
      <x:c r="AF3243" s="36"/>
      <x:c r="AS3243" s="23"/>
      <x:c r="AV3243" s="23"/>
      <x:c r="BP3243" s="36"/>
      <x:c r="BX3243" s="36"/>
    </x:row>
    <x:row r="3244" spans="1:80" x14ac:dyDescent="0.3">
      <x:c r="V3244" s="23"/>
      <x:c r="AA3244" s="36"/>
      <x:c r="AB3244" s="36"/>
      <x:c r="AF3244" s="36"/>
      <x:c r="AS3244" s="23"/>
      <x:c r="AV3244" s="23"/>
      <x:c r="BP3244" s="36"/>
      <x:c r="BX3244" s="36"/>
    </x:row>
    <x:row r="3245" spans="1:80" x14ac:dyDescent="0.3">
      <x:c r="V3245" s="23"/>
      <x:c r="AA3245" s="36"/>
      <x:c r="AB3245" s="36"/>
      <x:c r="AE3245" s="36"/>
      <x:c r="AF3245" s="36"/>
      <x:c r="AS3245" s="23"/>
      <x:c r="AV3245" s="23"/>
      <x:c r="BP3245" s="36"/>
      <x:c r="BX3245" s="36"/>
    </x:row>
    <x:row r="3246" spans="1:80" x14ac:dyDescent="0.3">
      <x:c r="V3246" s="23"/>
      <x:c r="AA3246" s="36"/>
      <x:c r="AB3246" s="36"/>
      <x:c r="AE3246" s="36"/>
      <x:c r="AF3246" s="36"/>
      <x:c r="AS3246" s="23"/>
      <x:c r="AV3246" s="23"/>
      <x:c r="BP3246" s="36"/>
      <x:c r="BX3246" s="36"/>
    </x:row>
    <x:row r="3247" spans="1:80" x14ac:dyDescent="0.3">
      <x:c r="V3247" s="23"/>
      <x:c r="AA3247" s="36"/>
      <x:c r="AB3247" s="36"/>
      <x:c r="AE3247" s="36"/>
      <x:c r="AF3247" s="36"/>
      <x:c r="AS3247" s="23"/>
      <x:c r="AV3247" s="23"/>
      <x:c r="BP3247" s="36"/>
      <x:c r="BX3247" s="36"/>
    </x:row>
    <x:row r="3248" spans="1:80" x14ac:dyDescent="0.3">
      <x:c r="V3248" s="23"/>
      <x:c r="AA3248" s="36"/>
      <x:c r="AB3248" s="36"/>
      <x:c r="AE3248" s="36"/>
      <x:c r="AF3248" s="36"/>
      <x:c r="AS3248" s="23"/>
      <x:c r="AV3248" s="23"/>
      <x:c r="BP3248" s="36"/>
      <x:c r="BX3248" s="36"/>
    </x:row>
    <x:row r="3249" spans="1:80" x14ac:dyDescent="0.3">
      <x:c r="V3249" s="23"/>
      <x:c r="AA3249" s="36"/>
      <x:c r="AB3249" s="36"/>
      <x:c r="AE3249" s="36"/>
      <x:c r="AF3249" s="36"/>
      <x:c r="AS3249" s="23"/>
      <x:c r="AV3249" s="23"/>
      <x:c r="BP3249" s="36"/>
      <x:c r="BX3249" s="36"/>
    </x:row>
    <x:row r="3250" spans="1:80" x14ac:dyDescent="0.3">
      <x:c r="V3250" s="23"/>
      <x:c r="AA3250" s="36"/>
      <x:c r="AB3250" s="36"/>
      <x:c r="AE3250" s="36"/>
      <x:c r="AF3250" s="36"/>
      <x:c r="AS3250" s="23"/>
      <x:c r="AV3250" s="23"/>
      <x:c r="BP3250" s="36"/>
      <x:c r="BX3250" s="36"/>
    </x:row>
    <x:row r="3251" spans="1:80" x14ac:dyDescent="0.3">
      <x:c r="V3251" s="23"/>
      <x:c r="AA3251" s="36"/>
      <x:c r="AB3251" s="36"/>
      <x:c r="AE3251" s="36"/>
      <x:c r="AF3251" s="36"/>
      <x:c r="AS3251" s="23"/>
      <x:c r="AV3251" s="23"/>
      <x:c r="BP3251" s="36"/>
      <x:c r="BX3251" s="36"/>
    </x:row>
    <x:row r="3252" spans="1:80" x14ac:dyDescent="0.3">
      <x:c r="V3252" s="23"/>
      <x:c r="AA3252" s="36"/>
      <x:c r="AB3252" s="36"/>
      <x:c r="AF3252" s="36"/>
      <x:c r="AS3252" s="23"/>
      <x:c r="AV3252" s="23"/>
      <x:c r="BP3252" s="36"/>
      <x:c r="BX3252" s="36"/>
    </x:row>
    <x:row r="3253" spans="1:80" x14ac:dyDescent="0.3">
      <x:c r="V3253" s="23"/>
      <x:c r="AA3253" s="36"/>
      <x:c r="AB3253" s="36"/>
      <x:c r="AF3253" s="36"/>
      <x:c r="AS3253" s="23"/>
      <x:c r="AV3253" s="23"/>
      <x:c r="BP3253" s="36"/>
      <x:c r="BX3253" s="36"/>
    </x:row>
    <x:row r="3254" spans="1:80" x14ac:dyDescent="0.3">
      <x:c r="V3254" s="23"/>
      <x:c r="AA3254" s="36"/>
      <x:c r="AB3254" s="36"/>
      <x:c r="AF3254" s="36"/>
      <x:c r="AS3254" s="23"/>
      <x:c r="AV3254" s="23"/>
      <x:c r="BP3254" s="36"/>
      <x:c r="BX3254" s="36"/>
    </x:row>
    <x:row r="3255" spans="1:80" x14ac:dyDescent="0.3">
      <x:c r="V3255" s="23"/>
      <x:c r="AA3255" s="36"/>
      <x:c r="AB3255" s="36"/>
      <x:c r="AE3255" s="36"/>
      <x:c r="AF3255" s="36"/>
      <x:c r="AS3255" s="23"/>
      <x:c r="AV3255" s="23"/>
      <x:c r="BP3255" s="36"/>
      <x:c r="BX3255" s="36"/>
    </x:row>
    <x:row r="3256" spans="1:80" x14ac:dyDescent="0.3">
      <x:c r="V3256" s="23"/>
      <x:c r="AA3256" s="36"/>
      <x:c r="AB3256" s="36"/>
      <x:c r="AE3256" s="36"/>
      <x:c r="AF3256" s="36"/>
      <x:c r="AS3256" s="23"/>
      <x:c r="AV3256" s="23"/>
      <x:c r="BP3256" s="36"/>
      <x:c r="BX3256" s="36"/>
    </x:row>
    <x:row r="3257" spans="1:80" x14ac:dyDescent="0.3">
      <x:c r="V3257" s="23"/>
      <x:c r="AA3257" s="36"/>
      <x:c r="AB3257" s="36"/>
      <x:c r="AE3257" s="36"/>
      <x:c r="AF3257" s="36"/>
      <x:c r="AS3257" s="23"/>
      <x:c r="AV3257" s="23"/>
      <x:c r="BP3257" s="36"/>
      <x:c r="BX3257" s="36"/>
    </x:row>
    <x:row r="3258" spans="1:80" x14ac:dyDescent="0.3">
      <x:c r="V3258" s="23"/>
      <x:c r="AA3258" s="36"/>
      <x:c r="AB3258" s="36"/>
      <x:c r="AF3258" s="36"/>
      <x:c r="AS3258" s="23"/>
      <x:c r="AV3258" s="23"/>
      <x:c r="BP3258" s="36"/>
      <x:c r="BX3258" s="36"/>
    </x:row>
    <x:row r="3259" spans="1:80" x14ac:dyDescent="0.3">
      <x:c r="V3259" s="23"/>
      <x:c r="AA3259" s="36"/>
      <x:c r="AB3259" s="36"/>
      <x:c r="AE3259" s="36"/>
      <x:c r="AF3259" s="36"/>
      <x:c r="AS3259" s="23"/>
      <x:c r="AV3259" s="23"/>
      <x:c r="BP3259" s="36"/>
      <x:c r="BX3259" s="36"/>
    </x:row>
    <x:row r="3260" spans="1:80" x14ac:dyDescent="0.3">
      <x:c r="V3260" s="23"/>
      <x:c r="AA3260" s="36"/>
      <x:c r="AB3260" s="36"/>
      <x:c r="AE3260" s="36"/>
      <x:c r="AF3260" s="36"/>
      <x:c r="AS3260" s="23"/>
      <x:c r="AV3260" s="23"/>
      <x:c r="BP3260" s="36"/>
      <x:c r="BX3260" s="36"/>
    </x:row>
    <x:row r="3261" spans="1:80" x14ac:dyDescent="0.3">
      <x:c r="V3261" s="23"/>
      <x:c r="AA3261" s="36"/>
      <x:c r="AB3261" s="36"/>
      <x:c r="AE3261" s="36"/>
      <x:c r="AF3261" s="36"/>
      <x:c r="AS3261" s="23"/>
      <x:c r="AV3261" s="23"/>
      <x:c r="BP3261" s="36"/>
      <x:c r="BX3261" s="36"/>
    </x:row>
    <x:row r="3262" spans="1:80" x14ac:dyDescent="0.3">
      <x:c r="V3262" s="23"/>
      <x:c r="AA3262" s="36"/>
      <x:c r="AB3262" s="36"/>
      <x:c r="AE3262" s="36"/>
      <x:c r="AF3262" s="36"/>
      <x:c r="AS3262" s="23"/>
      <x:c r="AV3262" s="23"/>
      <x:c r="BP3262" s="36"/>
      <x:c r="BX3262" s="36"/>
    </x:row>
    <x:row r="3263" spans="1:80" x14ac:dyDescent="0.3">
      <x:c r="V3263" s="23"/>
      <x:c r="AA3263" s="36"/>
      <x:c r="AB3263" s="36"/>
      <x:c r="AE3263" s="36"/>
      <x:c r="AF3263" s="36"/>
      <x:c r="AS3263" s="23"/>
      <x:c r="AV3263" s="23"/>
      <x:c r="BP3263" s="36"/>
      <x:c r="BX3263" s="36"/>
    </x:row>
    <x:row r="3264" spans="1:80" x14ac:dyDescent="0.3">
      <x:c r="V3264" s="23"/>
      <x:c r="AB3264" s="36"/>
      <x:c r="AE3264" s="36"/>
      <x:c r="AF3264" s="36"/>
      <x:c r="AS3264" s="23"/>
      <x:c r="AV3264" s="23"/>
      <x:c r="BP3264" s="36"/>
    </x:row>
    <x:row r="3265" spans="1:80" x14ac:dyDescent="0.3">
      <x:c r="V3265" s="23"/>
      <x:c r="AA3265" s="36"/>
      <x:c r="AB3265" s="36"/>
      <x:c r="AE3265" s="36"/>
      <x:c r="AF3265" s="36"/>
      <x:c r="AS3265" s="23"/>
      <x:c r="AV3265" s="23"/>
      <x:c r="BP3265" s="36"/>
      <x:c r="BX3265" s="36"/>
    </x:row>
    <x:row r="3266" spans="1:80" x14ac:dyDescent="0.3">
      <x:c r="V3266" s="23"/>
      <x:c r="AA3266" s="36"/>
      <x:c r="AB3266" s="36"/>
      <x:c r="AE3266" s="36"/>
      <x:c r="AF3266" s="36"/>
      <x:c r="AS3266" s="23"/>
      <x:c r="AV3266" s="23"/>
      <x:c r="BP3266" s="36"/>
      <x:c r="BX3266" s="36"/>
    </x:row>
    <x:row r="3267" spans="1:80" x14ac:dyDescent="0.3">
      <x:c r="V3267" s="23"/>
      <x:c r="AA3267" s="36"/>
      <x:c r="AB3267" s="36"/>
      <x:c r="AE3267" s="36"/>
      <x:c r="AF3267" s="36"/>
      <x:c r="AS3267" s="23"/>
      <x:c r="AV3267" s="23"/>
      <x:c r="BP3267" s="36"/>
      <x:c r="BX3267" s="36"/>
    </x:row>
    <x:row r="3268" spans="1:80" x14ac:dyDescent="0.3">
      <x:c r="V3268" s="23"/>
      <x:c r="AA3268" s="36"/>
      <x:c r="AB3268" s="36"/>
      <x:c r="AE3268" s="36"/>
      <x:c r="AF3268" s="36"/>
      <x:c r="AS3268" s="23"/>
      <x:c r="AV3268" s="23"/>
      <x:c r="BP3268" s="36"/>
      <x:c r="BX3268" s="36"/>
    </x:row>
    <x:row r="3269" spans="1:80" x14ac:dyDescent="0.3">
      <x:c r="V3269" s="23"/>
      <x:c r="AA3269" s="36"/>
      <x:c r="AB3269" s="36"/>
      <x:c r="AE3269" s="36"/>
      <x:c r="AF3269" s="36"/>
      <x:c r="AS3269" s="23"/>
      <x:c r="AV3269" s="23"/>
      <x:c r="BP3269" s="36"/>
      <x:c r="BX3269" s="36"/>
    </x:row>
    <x:row r="3270" spans="1:80" x14ac:dyDescent="0.3">
      <x:c r="V3270" s="23"/>
      <x:c r="AA3270" s="36"/>
      <x:c r="AB3270" s="36"/>
      <x:c r="AE3270" s="36"/>
      <x:c r="AF3270" s="36"/>
      <x:c r="AS3270" s="23"/>
      <x:c r="AV3270" s="23"/>
      <x:c r="BP3270" s="36"/>
      <x:c r="BX3270" s="36"/>
    </x:row>
    <x:row r="3271" spans="1:80" x14ac:dyDescent="0.3">
      <x:c r="V3271" s="23"/>
      <x:c r="AA3271" s="36"/>
      <x:c r="AB3271" s="36"/>
      <x:c r="AE3271" s="36"/>
      <x:c r="AF3271" s="36"/>
      <x:c r="AS3271" s="23"/>
      <x:c r="AV3271" s="23"/>
      <x:c r="BP3271" s="36"/>
      <x:c r="BX3271" s="36"/>
    </x:row>
    <x:row r="3272" spans="1:80" x14ac:dyDescent="0.3">
      <x:c r="V3272" s="23"/>
      <x:c r="AA3272" s="36"/>
      <x:c r="AB3272" s="36"/>
      <x:c r="AE3272" s="36"/>
      <x:c r="AF3272" s="36"/>
      <x:c r="AS3272" s="23"/>
      <x:c r="AV3272" s="23"/>
      <x:c r="BP3272" s="36"/>
      <x:c r="BX3272" s="36"/>
    </x:row>
    <x:row r="3273" spans="1:80" x14ac:dyDescent="0.3">
      <x:c r="V3273" s="23"/>
      <x:c r="AA3273" s="36"/>
      <x:c r="AB3273" s="36"/>
      <x:c r="AE3273" s="36"/>
      <x:c r="AF3273" s="36"/>
      <x:c r="AS3273" s="23"/>
      <x:c r="AV3273" s="23"/>
      <x:c r="BP3273" s="36"/>
      <x:c r="BX3273" s="36"/>
    </x:row>
    <x:row r="3274" spans="1:80" x14ac:dyDescent="0.3">
      <x:c r="V3274" s="23"/>
      <x:c r="AA3274" s="36"/>
      <x:c r="AB3274" s="36"/>
      <x:c r="AE3274" s="36"/>
      <x:c r="AF3274" s="36"/>
      <x:c r="AS3274" s="23"/>
      <x:c r="AV3274" s="23"/>
      <x:c r="BP3274" s="36"/>
      <x:c r="BX3274" s="36"/>
    </x:row>
    <x:row r="3275" spans="1:80" x14ac:dyDescent="0.3">
      <x:c r="V3275" s="23"/>
      <x:c r="AA3275" s="36"/>
      <x:c r="AB3275" s="36"/>
      <x:c r="AE3275" s="36"/>
      <x:c r="AF3275" s="36"/>
      <x:c r="AS3275" s="23"/>
      <x:c r="AV3275" s="23"/>
      <x:c r="BP3275" s="36"/>
      <x:c r="BX3275" s="36"/>
    </x:row>
    <x:row r="3276" spans="1:80" x14ac:dyDescent="0.3">
      <x:c r="V3276" s="23"/>
      <x:c r="AA3276" s="36"/>
      <x:c r="AB3276" s="36"/>
      <x:c r="AE3276" s="36"/>
      <x:c r="AF3276" s="36"/>
      <x:c r="AS3276" s="23"/>
      <x:c r="AV3276" s="23"/>
      <x:c r="BP3276" s="36"/>
      <x:c r="BX3276" s="36"/>
    </x:row>
    <x:row r="3277" spans="1:80" x14ac:dyDescent="0.3">
      <x:c r="V3277" s="23"/>
      <x:c r="AA3277" s="36"/>
      <x:c r="AB3277" s="36"/>
      <x:c r="AE3277" s="36"/>
      <x:c r="AF3277" s="36"/>
      <x:c r="AS3277" s="23"/>
      <x:c r="AV3277" s="23"/>
      <x:c r="BP3277" s="36"/>
      <x:c r="BX3277" s="36"/>
    </x:row>
    <x:row r="3278" spans="1:80" x14ac:dyDescent="0.3">
      <x:c r="V3278" s="23"/>
      <x:c r="AA3278" s="36"/>
      <x:c r="AB3278" s="36"/>
      <x:c r="AE3278" s="36"/>
      <x:c r="AF3278" s="36"/>
      <x:c r="AS3278" s="23"/>
      <x:c r="AV3278" s="23"/>
      <x:c r="BP3278" s="36"/>
      <x:c r="BX3278" s="36"/>
    </x:row>
    <x:row r="3279" spans="1:80" x14ac:dyDescent="0.3">
      <x:c r="V3279" s="23"/>
      <x:c r="AA3279" s="36"/>
      <x:c r="AB3279" s="36"/>
      <x:c r="AF3279" s="36"/>
      <x:c r="AS3279" s="23"/>
      <x:c r="AV3279" s="23"/>
      <x:c r="BP3279" s="36"/>
      <x:c r="BX3279" s="36"/>
    </x:row>
    <x:row r="3280" spans="1:80" x14ac:dyDescent="0.3">
      <x:c r="V3280" s="23"/>
      <x:c r="AA3280" s="36"/>
      <x:c r="AB3280" s="36"/>
      <x:c r="AE3280" s="36"/>
      <x:c r="AF3280" s="36"/>
      <x:c r="AS3280" s="23"/>
      <x:c r="AV3280" s="23"/>
      <x:c r="BP3280" s="36"/>
      <x:c r="BW3280" s="36"/>
      <x:c r="BX3280" s="36"/>
    </x:row>
    <x:row r="3281" spans="1:80" x14ac:dyDescent="0.3">
      <x:c r="V3281" s="23"/>
      <x:c r="AA3281" s="36"/>
      <x:c r="AB3281" s="36"/>
      <x:c r="AF3281" s="36"/>
      <x:c r="AS3281" s="23"/>
      <x:c r="AV3281" s="23"/>
      <x:c r="BP3281" s="36"/>
      <x:c r="BX3281" s="36"/>
    </x:row>
    <x:row r="3282" spans="1:80" x14ac:dyDescent="0.3">
      <x:c r="V3282" s="23"/>
      <x:c r="AA3282" s="36"/>
      <x:c r="AB3282" s="36"/>
      <x:c r="AE3282" s="36"/>
      <x:c r="AF3282" s="36"/>
      <x:c r="AS3282" s="23"/>
      <x:c r="AV3282" s="23"/>
      <x:c r="BP3282" s="36"/>
      <x:c r="BX3282" s="36"/>
    </x:row>
    <x:row r="3283" spans="1:80" x14ac:dyDescent="0.3">
      <x:c r="V3283" s="23"/>
      <x:c r="AA3283" s="36"/>
      <x:c r="AB3283" s="36"/>
      <x:c r="AE3283" s="36"/>
      <x:c r="AF3283" s="36"/>
      <x:c r="AS3283" s="23"/>
      <x:c r="AV3283" s="23"/>
      <x:c r="BP3283" s="36"/>
      <x:c r="BX3283" s="36"/>
    </x:row>
    <x:row r="3284" spans="1:80" x14ac:dyDescent="0.3">
      <x:c r="V3284" s="23"/>
      <x:c r="AA3284" s="36"/>
      <x:c r="AB3284" s="36"/>
      <x:c r="AE3284" s="36"/>
      <x:c r="AF3284" s="36"/>
      <x:c r="AS3284" s="23"/>
      <x:c r="AV3284" s="23"/>
      <x:c r="BP3284" s="36"/>
      <x:c r="BX3284" s="36"/>
    </x:row>
    <x:row r="3285" spans="1:80" x14ac:dyDescent="0.3">
      <x:c r="V3285" s="23"/>
      <x:c r="AA3285" s="36"/>
      <x:c r="AB3285" s="36"/>
      <x:c r="AE3285" s="36"/>
      <x:c r="AF3285" s="36"/>
      <x:c r="AS3285" s="23"/>
      <x:c r="AV3285" s="23"/>
      <x:c r="BP3285" s="36"/>
      <x:c r="BX3285" s="36"/>
    </x:row>
    <x:row r="3286" spans="1:80" x14ac:dyDescent="0.3">
      <x:c r="V3286" s="23"/>
      <x:c r="AA3286" s="36"/>
      <x:c r="AB3286" s="36"/>
      <x:c r="AE3286" s="36"/>
      <x:c r="AF3286" s="36"/>
      <x:c r="AS3286" s="23"/>
      <x:c r="AV3286" s="23"/>
      <x:c r="BP3286" s="36"/>
      <x:c r="BX3286" s="36"/>
    </x:row>
    <x:row r="3287" spans="1:80" x14ac:dyDescent="0.3">
      <x:c r="V3287" s="23"/>
      <x:c r="AA3287" s="36"/>
      <x:c r="AB3287" s="36"/>
      <x:c r="AF3287" s="36"/>
      <x:c r="AS3287" s="23"/>
      <x:c r="AV3287" s="23"/>
      <x:c r="BP3287" s="36"/>
      <x:c r="BX3287" s="36"/>
    </x:row>
    <x:row r="3288" spans="1:80" x14ac:dyDescent="0.3">
      <x:c r="V3288" s="23"/>
      <x:c r="AA3288" s="36"/>
      <x:c r="AB3288" s="36"/>
      <x:c r="AF3288" s="36"/>
      <x:c r="AS3288" s="23"/>
      <x:c r="AV3288" s="23"/>
      <x:c r="BP3288" s="36"/>
      <x:c r="BX3288" s="36"/>
    </x:row>
    <x:row r="3289" spans="1:80" x14ac:dyDescent="0.3">
      <x:c r="V3289" s="23"/>
      <x:c r="AA3289" s="36"/>
      <x:c r="AB3289" s="36"/>
      <x:c r="AE3289" s="36"/>
      <x:c r="AF3289" s="36"/>
      <x:c r="AS3289" s="23"/>
      <x:c r="AV3289" s="23"/>
      <x:c r="BP3289" s="36"/>
      <x:c r="BX3289" s="36"/>
    </x:row>
    <x:row r="3290" spans="1:80" x14ac:dyDescent="0.3">
      <x:c r="V3290" s="23"/>
      <x:c r="AA3290" s="36"/>
      <x:c r="AB3290" s="36"/>
      <x:c r="AE3290" s="36"/>
      <x:c r="AF3290" s="36"/>
      <x:c r="AS3290" s="23"/>
      <x:c r="AV3290" s="23"/>
      <x:c r="BP3290" s="36"/>
      <x:c r="BX3290" s="36"/>
    </x:row>
    <x:row r="3291" spans="1:80" x14ac:dyDescent="0.3">
      <x:c r="V3291" s="23"/>
      <x:c r="AA3291" s="36"/>
      <x:c r="AB3291" s="36"/>
      <x:c r="AE3291" s="36"/>
      <x:c r="AF3291" s="36"/>
      <x:c r="AS3291" s="23"/>
      <x:c r="AV3291" s="23"/>
      <x:c r="BP3291" s="36"/>
      <x:c r="BX3291" s="36"/>
    </x:row>
    <x:row r="3292" spans="1:80" x14ac:dyDescent="0.3">
      <x:c r="V3292" s="23"/>
      <x:c r="AA3292" s="36"/>
      <x:c r="AB3292" s="36"/>
      <x:c r="AF3292" s="36"/>
      <x:c r="AS3292" s="23"/>
      <x:c r="AV3292" s="23"/>
      <x:c r="BP3292" s="36"/>
      <x:c r="BX3292" s="36"/>
    </x:row>
    <x:row r="3293" spans="1:80" x14ac:dyDescent="0.3">
      <x:c r="V3293" s="23"/>
      <x:c r="AA3293" s="36"/>
      <x:c r="AB3293" s="36"/>
      <x:c r="AE3293" s="36"/>
      <x:c r="AF3293" s="36"/>
      <x:c r="AS3293" s="23"/>
      <x:c r="AV3293" s="23"/>
      <x:c r="BP3293" s="36"/>
      <x:c r="BX3293" s="36"/>
    </x:row>
    <x:row r="3294" spans="1:80" x14ac:dyDescent="0.3">
      <x:c r="V3294" s="23"/>
      <x:c r="AA3294" s="36"/>
      <x:c r="AB3294" s="36"/>
      <x:c r="AE3294" s="36"/>
      <x:c r="AF3294" s="36"/>
      <x:c r="AS3294" s="23"/>
      <x:c r="AV3294" s="23"/>
      <x:c r="BP3294" s="36"/>
      <x:c r="BX3294" s="36"/>
    </x:row>
    <x:row r="3295" spans="1:80" x14ac:dyDescent="0.3">
      <x:c r="V3295" s="23"/>
      <x:c r="AA3295" s="36"/>
      <x:c r="AB3295" s="36"/>
      <x:c r="AF3295" s="36"/>
      <x:c r="AS3295" s="23"/>
      <x:c r="AV3295" s="23"/>
      <x:c r="BP3295" s="36"/>
      <x:c r="BX3295" s="36"/>
    </x:row>
    <x:row r="3296" spans="1:80" x14ac:dyDescent="0.3">
      <x:c r="V3296" s="23"/>
      <x:c r="AA3296" s="36"/>
      <x:c r="AB3296" s="36"/>
      <x:c r="AF3296" s="36"/>
      <x:c r="AS3296" s="23"/>
      <x:c r="AV3296" s="23"/>
      <x:c r="BP3296" s="36"/>
      <x:c r="BX3296" s="36"/>
    </x:row>
    <x:row r="3297" spans="1:80" x14ac:dyDescent="0.3">
      <x:c r="V3297" s="23"/>
      <x:c r="AA3297" s="36"/>
      <x:c r="AB3297" s="36"/>
      <x:c r="AF3297" s="36"/>
      <x:c r="AS3297" s="23"/>
      <x:c r="AV3297" s="23"/>
      <x:c r="BP3297" s="36"/>
      <x:c r="BX3297" s="36"/>
    </x:row>
    <x:row r="3298" spans="1:80" x14ac:dyDescent="0.3">
      <x:c r="V3298" s="23"/>
      <x:c r="AA3298" s="36"/>
      <x:c r="AB3298" s="36"/>
      <x:c r="AF3298" s="36"/>
      <x:c r="AS3298" s="23"/>
      <x:c r="AV3298" s="23"/>
      <x:c r="BP3298" s="36"/>
      <x:c r="BX3298" s="36"/>
    </x:row>
    <x:row r="3299" spans="1:80" x14ac:dyDescent="0.3">
      <x:c r="V3299" s="23"/>
      <x:c r="AA3299" s="36"/>
      <x:c r="AB3299" s="36"/>
      <x:c r="AF3299" s="36"/>
      <x:c r="AS3299" s="23"/>
      <x:c r="AV3299" s="23"/>
      <x:c r="BP3299" s="36"/>
      <x:c r="BX3299" s="36"/>
    </x:row>
    <x:row r="3300" spans="1:80" x14ac:dyDescent="0.3">
      <x:c r="V3300" s="23"/>
      <x:c r="AA3300" s="36"/>
      <x:c r="AB3300" s="36"/>
      <x:c r="AF3300" s="36"/>
      <x:c r="AS3300" s="23"/>
      <x:c r="AV3300" s="23"/>
      <x:c r="BP3300" s="36"/>
      <x:c r="BX3300" s="36"/>
    </x:row>
    <x:row r="3301" spans="1:80" x14ac:dyDescent="0.3">
      <x:c r="V3301" s="23"/>
      <x:c r="AA3301" s="36"/>
      <x:c r="AB3301" s="36"/>
      <x:c r="AF3301" s="36"/>
      <x:c r="AS3301" s="23"/>
      <x:c r="AV3301" s="23"/>
      <x:c r="BP3301" s="36"/>
      <x:c r="BX3301" s="36"/>
    </x:row>
    <x:row r="3302" spans="1:80" x14ac:dyDescent="0.3">
      <x:c r="V3302" s="23"/>
      <x:c r="AA3302" s="36"/>
      <x:c r="AB3302" s="36"/>
      <x:c r="AF3302" s="36"/>
      <x:c r="AS3302" s="23"/>
      <x:c r="AV3302" s="23"/>
      <x:c r="BP3302" s="36"/>
      <x:c r="BX3302" s="36"/>
    </x:row>
    <x:row r="3303" spans="1:80" x14ac:dyDescent="0.3">
      <x:c r="V3303" s="23"/>
      <x:c r="AA3303" s="36"/>
      <x:c r="AB3303" s="36"/>
      <x:c r="AF3303" s="36"/>
      <x:c r="AS3303" s="23"/>
      <x:c r="AV3303" s="23"/>
      <x:c r="BP3303" s="36"/>
      <x:c r="BX3303" s="36"/>
    </x:row>
    <x:row r="3304" spans="1:80" x14ac:dyDescent="0.3">
      <x:c r="V3304" s="23"/>
      <x:c r="AA3304" s="36"/>
      <x:c r="AB3304" s="36"/>
      <x:c r="AF3304" s="36"/>
      <x:c r="AS3304" s="23"/>
      <x:c r="AV3304" s="23"/>
      <x:c r="BP3304" s="36"/>
      <x:c r="BX3304" s="36"/>
    </x:row>
    <x:row r="3305" spans="1:80" x14ac:dyDescent="0.3">
      <x:c r="V3305" s="23"/>
      <x:c r="AA3305" s="36"/>
      <x:c r="AB3305" s="36"/>
      <x:c r="AF3305" s="36"/>
      <x:c r="AS3305" s="23"/>
      <x:c r="AV3305" s="23"/>
      <x:c r="BP3305" s="36"/>
      <x:c r="BX3305" s="36"/>
    </x:row>
    <x:row r="3306" spans="1:80" x14ac:dyDescent="0.3">
      <x:c r="V3306" s="23"/>
      <x:c r="AA3306" s="36"/>
      <x:c r="AB3306" s="36"/>
      <x:c r="AF3306" s="36"/>
      <x:c r="AS3306" s="23"/>
      <x:c r="AV3306" s="23"/>
      <x:c r="BP3306" s="36"/>
      <x:c r="BX3306" s="36"/>
    </x:row>
    <x:row r="3307" spans="1:80" x14ac:dyDescent="0.3">
      <x:c r="V3307" s="23"/>
      <x:c r="AA3307" s="36"/>
      <x:c r="AB3307" s="36"/>
      <x:c r="AF3307" s="36"/>
      <x:c r="AS3307" s="23"/>
      <x:c r="AV3307" s="23"/>
      <x:c r="BP3307" s="36"/>
      <x:c r="BX3307" s="36"/>
    </x:row>
    <x:row r="3308" spans="1:80" x14ac:dyDescent="0.3">
      <x:c r="V3308" s="23"/>
      <x:c r="AA3308" s="36"/>
      <x:c r="AB3308" s="36"/>
      <x:c r="AF3308" s="36"/>
      <x:c r="AS3308" s="23"/>
      <x:c r="AV3308" s="23"/>
      <x:c r="BP3308" s="36"/>
      <x:c r="BX3308" s="36"/>
    </x:row>
    <x:row r="3309" spans="1:80" x14ac:dyDescent="0.3">
      <x:c r="V3309" s="23"/>
      <x:c r="AA3309" s="36"/>
      <x:c r="AB3309" s="36"/>
      <x:c r="AF3309" s="36"/>
      <x:c r="AS3309" s="23"/>
      <x:c r="AV3309" s="23"/>
      <x:c r="BP3309" s="36"/>
      <x:c r="BX3309" s="36"/>
    </x:row>
    <x:row r="3310" spans="1:80" x14ac:dyDescent="0.3">
      <x:c r="V3310" s="23"/>
      <x:c r="AA3310" s="36"/>
      <x:c r="AB3310" s="36"/>
      <x:c r="AF3310" s="36"/>
      <x:c r="AS3310" s="23"/>
      <x:c r="AV3310" s="23"/>
      <x:c r="BP3310" s="36"/>
      <x:c r="BX3310" s="36"/>
    </x:row>
    <x:row r="3311" spans="1:80" x14ac:dyDescent="0.3">
      <x:c r="V3311" s="23"/>
      <x:c r="AA3311" s="36"/>
      <x:c r="AB3311" s="36"/>
      <x:c r="AF3311" s="36"/>
      <x:c r="AS3311" s="23"/>
      <x:c r="AV3311" s="23"/>
      <x:c r="BP3311" s="36"/>
      <x:c r="BX3311" s="36"/>
    </x:row>
    <x:row r="3312" spans="1:80" x14ac:dyDescent="0.3">
      <x:c r="V3312" s="23"/>
      <x:c r="AA3312" s="36"/>
      <x:c r="AB3312" s="36"/>
      <x:c r="AF3312" s="36"/>
      <x:c r="AS3312" s="23"/>
      <x:c r="AV3312" s="23"/>
      <x:c r="BP3312" s="36"/>
      <x:c r="BX3312" s="36"/>
    </x:row>
    <x:row r="3313" spans="1:80" x14ac:dyDescent="0.3">
      <x:c r="V3313" s="23"/>
      <x:c r="AA3313" s="36"/>
      <x:c r="AB3313" s="36"/>
      <x:c r="AF3313" s="36"/>
      <x:c r="AS3313" s="23"/>
      <x:c r="AV3313" s="23"/>
      <x:c r="BP3313" s="36"/>
      <x:c r="BX3313" s="36"/>
    </x:row>
    <x:row r="3314" spans="1:80" x14ac:dyDescent="0.3">
      <x:c r="V3314" s="23"/>
      <x:c r="AA3314" s="36"/>
      <x:c r="AB3314" s="36"/>
      <x:c r="AF3314" s="36"/>
      <x:c r="AS3314" s="23"/>
      <x:c r="AV3314" s="23"/>
      <x:c r="BP3314" s="36"/>
      <x:c r="BX3314" s="36"/>
    </x:row>
    <x:row r="3315" spans="1:80" x14ac:dyDescent="0.3">
      <x:c r="V3315" s="23"/>
      <x:c r="AA3315" s="36"/>
      <x:c r="AB3315" s="36"/>
      <x:c r="AF3315" s="36"/>
      <x:c r="AS3315" s="23"/>
      <x:c r="AV3315" s="23"/>
      <x:c r="BP3315" s="36"/>
      <x:c r="BX3315" s="36"/>
    </x:row>
    <x:row r="3316" spans="1:80" x14ac:dyDescent="0.3">
      <x:c r="V3316" s="23"/>
      <x:c r="AA3316" s="36"/>
      <x:c r="AB3316" s="36"/>
      <x:c r="AF3316" s="36"/>
      <x:c r="AS3316" s="23"/>
      <x:c r="AV3316" s="23"/>
      <x:c r="BP3316" s="36"/>
      <x:c r="BX3316" s="36"/>
    </x:row>
    <x:row r="3317" spans="1:80" x14ac:dyDescent="0.3">
      <x:c r="V3317" s="23"/>
      <x:c r="AA3317" s="36"/>
      <x:c r="AB3317" s="36"/>
      <x:c r="AF3317" s="36"/>
      <x:c r="AS3317" s="23"/>
      <x:c r="AV3317" s="23"/>
      <x:c r="BP3317" s="36"/>
      <x:c r="BX3317" s="36"/>
    </x:row>
    <x:row r="3318" spans="1:80" x14ac:dyDescent="0.3">
      <x:c r="V3318" s="23"/>
      <x:c r="AA3318" s="36"/>
      <x:c r="AB3318" s="36"/>
      <x:c r="AF3318" s="36"/>
      <x:c r="AS3318" s="23"/>
      <x:c r="AV3318" s="23"/>
      <x:c r="BP3318" s="36"/>
      <x:c r="BX3318" s="36"/>
    </x:row>
    <x:row r="3319" spans="1:80" x14ac:dyDescent="0.3">
      <x:c r="V3319" s="23"/>
      <x:c r="AA3319" s="36"/>
      <x:c r="AB3319" s="36"/>
      <x:c r="AF3319" s="36"/>
      <x:c r="AS3319" s="23"/>
      <x:c r="AV3319" s="23"/>
      <x:c r="BP3319" s="36"/>
      <x:c r="BX3319" s="36"/>
    </x:row>
    <x:row r="3320" spans="1:80" x14ac:dyDescent="0.3">
      <x:c r="V3320" s="23"/>
      <x:c r="AA3320" s="36"/>
      <x:c r="AB3320" s="36"/>
      <x:c r="AF3320" s="36"/>
      <x:c r="AS3320" s="23"/>
      <x:c r="AV3320" s="23"/>
      <x:c r="BP3320" s="36"/>
      <x:c r="BX3320" s="36"/>
    </x:row>
    <x:row r="3321" spans="1:80" x14ac:dyDescent="0.3">
      <x:c r="V3321" s="23"/>
      <x:c r="AA3321" s="36"/>
      <x:c r="AB3321" s="36"/>
      <x:c r="AF3321" s="36"/>
      <x:c r="AS3321" s="23"/>
      <x:c r="AV3321" s="23"/>
      <x:c r="BP3321" s="36"/>
      <x:c r="BX3321" s="36"/>
    </x:row>
    <x:row r="3322" spans="1:80" x14ac:dyDescent="0.3">
      <x:c r="V3322" s="23"/>
      <x:c r="AA3322" s="36"/>
      <x:c r="AB3322" s="36"/>
      <x:c r="AF3322" s="36"/>
      <x:c r="AS3322" s="23"/>
      <x:c r="AV3322" s="23"/>
      <x:c r="BP3322" s="36"/>
      <x:c r="BX3322" s="36"/>
    </x:row>
    <x:row r="3323" spans="1:80" x14ac:dyDescent="0.3">
      <x:c r="V3323" s="23"/>
      <x:c r="AA3323" s="36"/>
      <x:c r="AB3323" s="36"/>
      <x:c r="AF3323" s="36"/>
      <x:c r="AS3323" s="23"/>
      <x:c r="AV3323" s="23"/>
      <x:c r="BP3323" s="36"/>
      <x:c r="BX3323" s="36"/>
    </x:row>
    <x:row r="3324" spans="1:80" x14ac:dyDescent="0.3">
      <x:c r="V3324" s="23"/>
      <x:c r="AA3324" s="36"/>
      <x:c r="AB3324" s="36"/>
      <x:c r="AF3324" s="36"/>
      <x:c r="AS3324" s="23"/>
      <x:c r="AV3324" s="23"/>
      <x:c r="BP3324" s="36"/>
      <x:c r="BX3324" s="36"/>
    </x:row>
    <x:row r="3325" spans="1:80" x14ac:dyDescent="0.3">
      <x:c r="V3325" s="23"/>
      <x:c r="AA3325" s="36"/>
      <x:c r="AB3325" s="36"/>
      <x:c r="AF3325" s="36"/>
      <x:c r="AS3325" s="23"/>
      <x:c r="AV3325" s="23"/>
      <x:c r="BP3325" s="36"/>
      <x:c r="BX3325" s="36"/>
    </x:row>
    <x:row r="3326" spans="1:80" x14ac:dyDescent="0.3">
      <x:c r="V3326" s="23"/>
      <x:c r="AA3326" s="36"/>
      <x:c r="AB3326" s="36"/>
      <x:c r="AF3326" s="36"/>
      <x:c r="AS3326" s="23"/>
      <x:c r="AV3326" s="23"/>
      <x:c r="BP3326" s="36"/>
      <x:c r="BX3326" s="36"/>
    </x:row>
    <x:row r="3327" spans="1:80" x14ac:dyDescent="0.3">
      <x:c r="V3327" s="23"/>
      <x:c r="AA3327" s="36"/>
      <x:c r="AB3327" s="36"/>
      <x:c r="AF3327" s="36"/>
      <x:c r="AS3327" s="23"/>
      <x:c r="AV3327" s="23"/>
      <x:c r="BP3327" s="36"/>
      <x:c r="BX3327" s="36"/>
    </x:row>
    <x:row r="3328" spans="1:80" x14ac:dyDescent="0.3">
      <x:c r="V3328" s="23"/>
      <x:c r="AA3328" s="36"/>
      <x:c r="AB3328" s="36"/>
      <x:c r="AF3328" s="36"/>
      <x:c r="AS3328" s="23"/>
      <x:c r="AV3328" s="23"/>
      <x:c r="BP3328" s="36"/>
      <x:c r="BX3328" s="36"/>
    </x:row>
    <x:row r="3329" spans="1:80" x14ac:dyDescent="0.3">
      <x:c r="V3329" s="23"/>
      <x:c r="AA3329" s="36"/>
      <x:c r="AB3329" s="36"/>
      <x:c r="AF3329" s="36"/>
      <x:c r="AS3329" s="23"/>
      <x:c r="AV3329" s="23"/>
      <x:c r="BP3329" s="36"/>
      <x:c r="BX3329" s="36"/>
    </x:row>
    <x:row r="3330" spans="1:80" x14ac:dyDescent="0.3">
      <x:c r="V3330" s="23"/>
      <x:c r="AA3330" s="36"/>
      <x:c r="AB3330" s="36"/>
      <x:c r="AF3330" s="36"/>
      <x:c r="AS3330" s="23"/>
      <x:c r="AV3330" s="23"/>
      <x:c r="BP3330" s="36"/>
      <x:c r="BX3330" s="36"/>
    </x:row>
    <x:row r="3331" spans="1:80" x14ac:dyDescent="0.3">
      <x:c r="V3331" s="23"/>
      <x:c r="AA3331" s="36"/>
      <x:c r="AB3331" s="36"/>
      <x:c r="AF3331" s="36"/>
      <x:c r="AS3331" s="23"/>
      <x:c r="AV3331" s="23"/>
      <x:c r="BP3331" s="36"/>
      <x:c r="BX3331" s="36"/>
    </x:row>
    <x:row r="3332" spans="1:80" x14ac:dyDescent="0.3">
      <x:c r="V3332" s="23"/>
      <x:c r="AA3332" s="36"/>
      <x:c r="AB3332" s="36"/>
      <x:c r="AF3332" s="36"/>
      <x:c r="AS3332" s="23"/>
      <x:c r="AV3332" s="23"/>
      <x:c r="BP3332" s="36"/>
      <x:c r="BX3332" s="36"/>
    </x:row>
    <x:row r="3333" spans="1:80" x14ac:dyDescent="0.3">
      <x:c r="V3333" s="23"/>
      <x:c r="AA3333" s="36"/>
      <x:c r="AB3333" s="36"/>
      <x:c r="AF3333" s="36"/>
      <x:c r="AS3333" s="23"/>
      <x:c r="AV3333" s="23"/>
      <x:c r="BP3333" s="36"/>
      <x:c r="BX3333" s="36"/>
    </x:row>
    <x:row r="3334" spans="1:80" x14ac:dyDescent="0.3">
      <x:c r="V3334" s="23"/>
      <x:c r="AA3334" s="36"/>
      <x:c r="AB3334" s="36"/>
      <x:c r="AF3334" s="36"/>
      <x:c r="AS3334" s="23"/>
      <x:c r="AV3334" s="23"/>
      <x:c r="BP3334" s="36"/>
      <x:c r="BX3334" s="36"/>
    </x:row>
    <x:row r="3335" spans="1:80" x14ac:dyDescent="0.3">
      <x:c r="V3335" s="23"/>
      <x:c r="AA3335" s="36"/>
      <x:c r="AB3335" s="36"/>
      <x:c r="AF3335" s="36"/>
      <x:c r="AS3335" s="23"/>
      <x:c r="AV3335" s="23"/>
      <x:c r="BP3335" s="36"/>
      <x:c r="BX3335" s="36"/>
    </x:row>
    <x:row r="3336" spans="1:80" x14ac:dyDescent="0.3">
      <x:c r="V3336" s="23"/>
      <x:c r="AA3336" s="36"/>
      <x:c r="AB3336" s="36"/>
      <x:c r="AF3336" s="36"/>
      <x:c r="AS3336" s="23"/>
      <x:c r="AV3336" s="23"/>
      <x:c r="BP3336" s="36"/>
      <x:c r="BX3336" s="36"/>
    </x:row>
    <x:row r="3337" spans="1:80" x14ac:dyDescent="0.3">
      <x:c r="V3337" s="23"/>
      <x:c r="AA3337" s="36"/>
      <x:c r="AB3337" s="36"/>
      <x:c r="AF3337" s="36"/>
      <x:c r="AS3337" s="23"/>
      <x:c r="AV3337" s="23"/>
      <x:c r="BP3337" s="36"/>
      <x:c r="BX3337" s="36"/>
    </x:row>
    <x:row r="3338" spans="1:80" x14ac:dyDescent="0.3">
      <x:c r="V3338" s="23"/>
      <x:c r="AA3338" s="36"/>
      <x:c r="AB3338" s="36"/>
      <x:c r="AF3338" s="36"/>
      <x:c r="AS3338" s="23"/>
      <x:c r="AV3338" s="23"/>
      <x:c r="BP3338" s="36"/>
      <x:c r="BX3338" s="36"/>
    </x:row>
    <x:row r="3339" spans="1:80" x14ac:dyDescent="0.3">
      <x:c r="V3339" s="23"/>
      <x:c r="AA3339" s="36"/>
      <x:c r="AB3339" s="36"/>
      <x:c r="AF3339" s="36"/>
      <x:c r="AS3339" s="23"/>
      <x:c r="AV3339" s="23"/>
      <x:c r="BP3339" s="36"/>
      <x:c r="BX3339" s="36"/>
    </x:row>
    <x:row r="3340" spans="1:80" x14ac:dyDescent="0.3">
      <x:c r="V3340" s="23"/>
      <x:c r="AA3340" s="36"/>
      <x:c r="AB3340" s="36"/>
      <x:c r="AF3340" s="36"/>
      <x:c r="AS3340" s="23"/>
      <x:c r="AV3340" s="23"/>
      <x:c r="BP3340" s="36"/>
      <x:c r="BX3340" s="36"/>
    </x:row>
    <x:row r="3341" spans="1:80" x14ac:dyDescent="0.3">
      <x:c r="V3341" s="23"/>
      <x:c r="AA3341" s="36"/>
      <x:c r="AB3341" s="36"/>
      <x:c r="AF3341" s="36"/>
      <x:c r="AS3341" s="23"/>
      <x:c r="AV3341" s="23"/>
      <x:c r="BP3341" s="36"/>
      <x:c r="BX3341" s="36"/>
    </x:row>
    <x:row r="3342" spans="1:80" x14ac:dyDescent="0.3">
      <x:c r="V3342" s="23"/>
      <x:c r="AA3342" s="36"/>
      <x:c r="AB3342" s="36"/>
      <x:c r="AF3342" s="36"/>
      <x:c r="AS3342" s="23"/>
      <x:c r="AV3342" s="23"/>
      <x:c r="BP3342" s="36"/>
      <x:c r="BX3342" s="36"/>
    </x:row>
    <x:row r="3343" spans="1:80" x14ac:dyDescent="0.3">
      <x:c r="V3343" s="23"/>
      <x:c r="AA3343" s="36"/>
      <x:c r="AB3343" s="36"/>
      <x:c r="AF3343" s="36"/>
      <x:c r="AS3343" s="23"/>
      <x:c r="AV3343" s="23"/>
      <x:c r="BP3343" s="36"/>
      <x:c r="BX3343" s="36"/>
    </x:row>
    <x:row r="3344" spans="1:80" x14ac:dyDescent="0.3">
      <x:c r="V3344" s="23"/>
      <x:c r="AA3344" s="36"/>
      <x:c r="AB3344" s="36"/>
      <x:c r="AF3344" s="36"/>
      <x:c r="AS3344" s="23"/>
      <x:c r="AV3344" s="23"/>
      <x:c r="BP3344" s="36"/>
      <x:c r="BX3344" s="36"/>
    </x:row>
    <x:row r="3345" spans="1:80" x14ac:dyDescent="0.3">
      <x:c r="V3345" s="23"/>
      <x:c r="AA3345" s="36"/>
      <x:c r="AB3345" s="36"/>
      <x:c r="AF3345" s="36"/>
      <x:c r="AS3345" s="23"/>
      <x:c r="AV3345" s="23"/>
      <x:c r="BP3345" s="36"/>
      <x:c r="BX3345" s="36"/>
    </x:row>
    <x:row r="3346" spans="1:80" x14ac:dyDescent="0.3">
      <x:c r="V3346" s="23"/>
      <x:c r="AA3346" s="36"/>
      <x:c r="AB3346" s="36"/>
      <x:c r="AF3346" s="36"/>
      <x:c r="AS3346" s="23"/>
      <x:c r="AV3346" s="23"/>
      <x:c r="BP3346" s="36"/>
      <x:c r="BX3346" s="36"/>
    </x:row>
    <x:row r="3347" spans="1:80" x14ac:dyDescent="0.3">
      <x:c r="V3347" s="23"/>
      <x:c r="AA3347" s="36"/>
      <x:c r="AB3347" s="36"/>
      <x:c r="AF3347" s="36"/>
      <x:c r="AS3347" s="23"/>
      <x:c r="AV3347" s="23"/>
      <x:c r="BP3347" s="36"/>
      <x:c r="BX3347" s="36"/>
    </x:row>
    <x:row r="3348" spans="1:80" x14ac:dyDescent="0.3">
      <x:c r="V3348" s="23"/>
      <x:c r="AA3348" s="36"/>
      <x:c r="AB3348" s="36"/>
      <x:c r="AF3348" s="36"/>
      <x:c r="AS3348" s="23"/>
      <x:c r="AV3348" s="23"/>
      <x:c r="BP3348" s="36"/>
      <x:c r="BX3348" s="36"/>
    </x:row>
    <x:row r="3349" spans="1:80" x14ac:dyDescent="0.3">
      <x:c r="V3349" s="23"/>
      <x:c r="AA3349" s="36"/>
      <x:c r="AB3349" s="36"/>
      <x:c r="AF3349" s="36"/>
      <x:c r="AS3349" s="23"/>
      <x:c r="AV3349" s="23"/>
      <x:c r="BP3349" s="36"/>
      <x:c r="BX3349" s="36"/>
    </x:row>
    <x:row r="3350" spans="1:80" x14ac:dyDescent="0.3">
      <x:c r="V3350" s="23"/>
      <x:c r="AA3350" s="36"/>
      <x:c r="AB3350" s="36"/>
      <x:c r="AF3350" s="36"/>
      <x:c r="AS3350" s="23"/>
      <x:c r="AV3350" s="23"/>
      <x:c r="BP3350" s="36"/>
      <x:c r="BX3350" s="36"/>
    </x:row>
    <x:row r="3351" spans="1:80" x14ac:dyDescent="0.3">
      <x:c r="V3351" s="23"/>
      <x:c r="AA3351" s="36"/>
      <x:c r="AB3351" s="36"/>
      <x:c r="AF3351" s="36"/>
      <x:c r="AS3351" s="23"/>
      <x:c r="AV3351" s="23"/>
      <x:c r="BP3351" s="36"/>
      <x:c r="BX3351" s="36"/>
    </x:row>
    <x:row r="3352" spans="1:80" x14ac:dyDescent="0.3">
      <x:c r="V3352" s="23"/>
      <x:c r="AA3352" s="36"/>
      <x:c r="AB3352" s="36"/>
      <x:c r="AF3352" s="36"/>
      <x:c r="AS3352" s="23"/>
      <x:c r="AV3352" s="23"/>
      <x:c r="BP3352" s="36"/>
      <x:c r="BX3352" s="36"/>
    </x:row>
    <x:row r="3353" spans="1:80" x14ac:dyDescent="0.3">
      <x:c r="V3353" s="23"/>
      <x:c r="AA3353" s="36"/>
      <x:c r="AB3353" s="36"/>
      <x:c r="AF3353" s="36"/>
      <x:c r="AS3353" s="23"/>
      <x:c r="AV3353" s="23"/>
      <x:c r="BP3353" s="36"/>
      <x:c r="BX3353" s="36"/>
    </x:row>
    <x:row r="3354" spans="1:80" x14ac:dyDescent="0.3">
      <x:c r="V3354" s="23"/>
      <x:c r="AA3354" s="36"/>
      <x:c r="AB3354" s="36"/>
      <x:c r="AF3354" s="36"/>
      <x:c r="AS3354" s="23"/>
      <x:c r="AV3354" s="23"/>
      <x:c r="BP3354" s="36"/>
      <x:c r="BX3354" s="36"/>
    </x:row>
    <x:row r="3355" spans="1:80" x14ac:dyDescent="0.3">
      <x:c r="V3355" s="23"/>
      <x:c r="AA3355" s="36"/>
      <x:c r="AB3355" s="36"/>
      <x:c r="AF3355" s="36"/>
      <x:c r="AS3355" s="23"/>
      <x:c r="AV3355" s="23"/>
      <x:c r="BP3355" s="36"/>
      <x:c r="BX3355" s="36"/>
    </x:row>
    <x:row r="3356" spans="1:80" x14ac:dyDescent="0.3">
      <x:c r="V3356" s="23"/>
      <x:c r="AA3356" s="36"/>
      <x:c r="AB3356" s="36"/>
      <x:c r="AF3356" s="36"/>
      <x:c r="AS3356" s="23"/>
      <x:c r="AV3356" s="23"/>
      <x:c r="BP3356" s="36"/>
      <x:c r="BX3356" s="36"/>
    </x:row>
    <x:row r="3357" spans="1:80" x14ac:dyDescent="0.3">
      <x:c r="V3357" s="23"/>
      <x:c r="AA3357" s="36"/>
      <x:c r="AB3357" s="36"/>
      <x:c r="AF3357" s="36"/>
      <x:c r="AS3357" s="23"/>
      <x:c r="AV3357" s="23"/>
      <x:c r="BP3357" s="36"/>
      <x:c r="BX3357" s="36"/>
    </x:row>
    <x:row r="3358" spans="1:80" x14ac:dyDescent="0.3">
      <x:c r="V3358" s="23"/>
      <x:c r="AA3358" s="36"/>
      <x:c r="AB3358" s="36"/>
      <x:c r="AF3358" s="36"/>
      <x:c r="AS3358" s="23"/>
      <x:c r="AV3358" s="23"/>
      <x:c r="BP3358" s="36"/>
      <x:c r="BX3358" s="36"/>
    </x:row>
    <x:row r="3359" spans="1:80" x14ac:dyDescent="0.3">
      <x:c r="V3359" s="23"/>
      <x:c r="AB3359" s="36"/>
      <x:c r="AF3359" s="36"/>
      <x:c r="AS3359" s="23"/>
      <x:c r="AV3359" s="23"/>
      <x:c r="BP3359" s="36"/>
    </x:row>
    <x:row r="3360" spans="1:80" x14ac:dyDescent="0.3">
      <x:c r="V3360" s="23"/>
      <x:c r="AA3360" s="36"/>
      <x:c r="AB3360" s="36"/>
      <x:c r="AF3360" s="36"/>
      <x:c r="AS3360" s="23"/>
      <x:c r="AV3360" s="23"/>
      <x:c r="BP3360" s="36"/>
      <x:c r="BX3360" s="36"/>
    </x:row>
    <x:row r="3361" spans="1:80" x14ac:dyDescent="0.3">
      <x:c r="V3361" s="23"/>
      <x:c r="AA3361" s="36"/>
      <x:c r="AB3361" s="36"/>
      <x:c r="AF3361" s="36"/>
      <x:c r="AS3361" s="23"/>
      <x:c r="AV3361" s="23"/>
      <x:c r="BP3361" s="36"/>
      <x:c r="BX3361" s="36"/>
    </x:row>
    <x:row r="3362" spans="1:80" x14ac:dyDescent="0.3">
      <x:c r="V3362" s="23"/>
      <x:c r="AB3362" s="36"/>
      <x:c r="AF3362" s="36"/>
      <x:c r="AS3362" s="23"/>
      <x:c r="AV3362" s="23"/>
      <x:c r="BP3362" s="36"/>
    </x:row>
    <x:row r="3363" spans="1:80" x14ac:dyDescent="0.3">
      <x:c r="V3363" s="23"/>
      <x:c r="AA3363" s="36"/>
      <x:c r="AB3363" s="36"/>
      <x:c r="AF3363" s="36"/>
      <x:c r="AS3363" s="23"/>
      <x:c r="AV3363" s="23"/>
      <x:c r="BP3363" s="36"/>
      <x:c r="BX3363" s="36"/>
    </x:row>
    <x:row r="3364" spans="1:80" x14ac:dyDescent="0.3">
      <x:c r="V3364" s="23"/>
      <x:c r="AA3364" s="36"/>
      <x:c r="AB3364" s="36"/>
      <x:c r="AF3364" s="36"/>
      <x:c r="AS3364" s="23"/>
      <x:c r="AV3364" s="23"/>
      <x:c r="BP3364" s="36"/>
      <x:c r="BX3364" s="36"/>
    </x:row>
    <x:row r="3365" spans="1:80" x14ac:dyDescent="0.3">
      <x:c r="V3365" s="23"/>
      <x:c r="AA3365" s="36"/>
      <x:c r="AB3365" s="36"/>
      <x:c r="AF3365" s="36"/>
      <x:c r="AS3365" s="23"/>
      <x:c r="AV3365" s="23"/>
      <x:c r="BP3365" s="36"/>
      <x:c r="BX3365" s="36"/>
    </x:row>
    <x:row r="3366" spans="1:80" x14ac:dyDescent="0.3">
      <x:c r="V3366" s="23"/>
      <x:c r="AA3366" s="36"/>
      <x:c r="AB3366" s="36"/>
      <x:c r="AF3366" s="36"/>
      <x:c r="AS3366" s="23"/>
      <x:c r="AV3366" s="23"/>
      <x:c r="BP3366" s="36"/>
      <x:c r="BX3366" s="36"/>
    </x:row>
    <x:row r="3367" spans="1:80" x14ac:dyDescent="0.3">
      <x:c r="V3367" s="23"/>
      <x:c r="AA3367" s="36"/>
      <x:c r="AB3367" s="36"/>
      <x:c r="AF3367" s="36"/>
      <x:c r="AS3367" s="23"/>
      <x:c r="AV3367" s="23"/>
      <x:c r="BP3367" s="36"/>
      <x:c r="BX3367" s="36"/>
    </x:row>
    <x:row r="3368" spans="1:80" x14ac:dyDescent="0.3">
      <x:c r="V3368" s="23"/>
      <x:c r="AA3368" s="36"/>
      <x:c r="AB3368" s="36"/>
      <x:c r="AF3368" s="36"/>
      <x:c r="AS3368" s="23"/>
      <x:c r="AV3368" s="23"/>
      <x:c r="BP3368" s="36"/>
      <x:c r="BX3368" s="36"/>
    </x:row>
    <x:row r="3369" spans="1:80" x14ac:dyDescent="0.3">
      <x:c r="V3369" s="23"/>
      <x:c r="AA3369" s="36"/>
      <x:c r="AB3369" s="36"/>
      <x:c r="AF3369" s="36"/>
      <x:c r="AS3369" s="23"/>
      <x:c r="AV3369" s="23"/>
      <x:c r="BP3369" s="36"/>
      <x:c r="BX3369" s="36"/>
    </x:row>
    <x:row r="3370" spans="1:80" x14ac:dyDescent="0.3">
      <x:c r="V3370" s="23"/>
      <x:c r="AA3370" s="36"/>
      <x:c r="AB3370" s="36"/>
      <x:c r="AF3370" s="36"/>
      <x:c r="AS3370" s="23"/>
      <x:c r="AV3370" s="23"/>
      <x:c r="BP3370" s="36"/>
      <x:c r="BX3370" s="36"/>
    </x:row>
    <x:row r="3371" spans="1:80" x14ac:dyDescent="0.3">
      <x:c r="V3371" s="23"/>
      <x:c r="AA3371" s="36"/>
      <x:c r="AB3371" s="36"/>
      <x:c r="AF3371" s="36"/>
      <x:c r="AS3371" s="23"/>
      <x:c r="AV3371" s="23"/>
      <x:c r="BP3371" s="36"/>
      <x:c r="BX3371" s="36"/>
    </x:row>
    <x:row r="3372" spans="1:80" x14ac:dyDescent="0.3">
      <x:c r="V3372" s="23"/>
      <x:c r="AA3372" s="36"/>
      <x:c r="AB3372" s="36"/>
      <x:c r="AF3372" s="36"/>
      <x:c r="AS3372" s="23"/>
      <x:c r="AV3372" s="23"/>
      <x:c r="BP3372" s="36"/>
      <x:c r="BX3372" s="36"/>
    </x:row>
    <x:row r="3373" spans="1:80" x14ac:dyDescent="0.3">
      <x:c r="V3373" s="23"/>
      <x:c r="AA3373" s="36"/>
      <x:c r="AB3373" s="36"/>
      <x:c r="AF3373" s="36"/>
      <x:c r="AS3373" s="23"/>
      <x:c r="AV3373" s="23"/>
      <x:c r="BP3373" s="36"/>
      <x:c r="BX3373" s="36"/>
    </x:row>
    <x:row r="3374" spans="1:80" x14ac:dyDescent="0.3">
      <x:c r="V3374" s="23"/>
      <x:c r="AA3374" s="36"/>
      <x:c r="AB3374" s="36"/>
      <x:c r="AF3374" s="36"/>
      <x:c r="AS3374" s="23"/>
      <x:c r="AV3374" s="23"/>
      <x:c r="BP3374" s="36"/>
      <x:c r="BX3374" s="36"/>
    </x:row>
    <x:row r="3375" spans="1:80" x14ac:dyDescent="0.3">
      <x:c r="V3375" s="23"/>
      <x:c r="AA3375" s="36"/>
      <x:c r="AB3375" s="36"/>
      <x:c r="AF3375" s="36"/>
      <x:c r="AS3375" s="23"/>
      <x:c r="AV3375" s="23"/>
      <x:c r="BP3375" s="36"/>
      <x:c r="BX3375" s="36"/>
    </x:row>
    <x:row r="3376" spans="1:80" x14ac:dyDescent="0.3">
      <x:c r="V3376" s="23"/>
      <x:c r="AA3376" s="36"/>
      <x:c r="AB3376" s="36"/>
      <x:c r="AF3376" s="36"/>
      <x:c r="AS3376" s="23"/>
      <x:c r="AV3376" s="23"/>
      <x:c r="BP3376" s="36"/>
      <x:c r="BX3376" s="36"/>
    </x:row>
    <x:row r="3377" spans="1:80" x14ac:dyDescent="0.3">
      <x:c r="V3377" s="23"/>
      <x:c r="AA3377" s="36"/>
      <x:c r="AB3377" s="36"/>
      <x:c r="AF3377" s="36"/>
      <x:c r="AS3377" s="23"/>
      <x:c r="AV3377" s="23"/>
      <x:c r="BL3377" s="36"/>
      <x:c r="BP3377" s="36"/>
      <x:c r="BX3377" s="36"/>
    </x:row>
    <x:row r="3378" spans="1:80" x14ac:dyDescent="0.3">
      <x:c r="V3378" s="23"/>
      <x:c r="AA3378" s="36"/>
      <x:c r="AB3378" s="36"/>
      <x:c r="AF3378" s="36"/>
      <x:c r="AS3378" s="23"/>
      <x:c r="AV3378" s="23"/>
      <x:c r="BP3378" s="36"/>
      <x:c r="BX3378" s="36"/>
    </x:row>
    <x:row r="3379" spans="1:80" x14ac:dyDescent="0.3">
      <x:c r="V3379" s="23"/>
      <x:c r="AA3379" s="36"/>
      <x:c r="AB3379" s="36"/>
      <x:c r="AF3379" s="36"/>
      <x:c r="AS3379" s="23"/>
      <x:c r="AV3379" s="23"/>
      <x:c r="BP3379" s="36"/>
      <x:c r="BX3379" s="36"/>
    </x:row>
    <x:row r="3380" spans="1:80" x14ac:dyDescent="0.3">
      <x:c r="V3380" s="23"/>
      <x:c r="AA3380" s="36"/>
      <x:c r="AB3380" s="36"/>
      <x:c r="AF3380" s="36"/>
      <x:c r="AS3380" s="23"/>
      <x:c r="AV3380" s="23"/>
      <x:c r="BP3380" s="36"/>
      <x:c r="BX3380" s="36"/>
    </x:row>
    <x:row r="3381" spans="1:80" x14ac:dyDescent="0.3">
      <x:c r="V3381" s="23"/>
      <x:c r="AA3381" s="36"/>
      <x:c r="AB3381" s="36"/>
      <x:c r="AF3381" s="36"/>
      <x:c r="AS3381" s="23"/>
      <x:c r="AV3381" s="23"/>
      <x:c r="BP3381" s="36"/>
      <x:c r="BX3381" s="36"/>
    </x:row>
    <x:row r="3382" spans="1:80" x14ac:dyDescent="0.3">
      <x:c r="V3382" s="23"/>
      <x:c r="AB3382" s="36"/>
      <x:c r="AF3382" s="36"/>
      <x:c r="AS3382" s="23"/>
      <x:c r="AV3382" s="23"/>
      <x:c r="BP3382" s="36"/>
    </x:row>
    <x:row r="3383" spans="1:80" x14ac:dyDescent="0.3">
      <x:c r="V3383" s="23"/>
      <x:c r="AA3383" s="36"/>
      <x:c r="AB3383" s="36"/>
      <x:c r="AF3383" s="36"/>
      <x:c r="AS3383" s="23"/>
      <x:c r="AV3383" s="23"/>
      <x:c r="BP3383" s="36"/>
      <x:c r="BX3383" s="36"/>
    </x:row>
    <x:row r="3384" spans="1:80" x14ac:dyDescent="0.3">
      <x:c r="V3384" s="23"/>
      <x:c r="AA3384" s="36"/>
      <x:c r="AB3384" s="36"/>
      <x:c r="AF3384" s="36"/>
      <x:c r="AS3384" s="23"/>
      <x:c r="AV3384" s="23"/>
      <x:c r="BP3384" s="36"/>
      <x:c r="BX3384" s="36"/>
    </x:row>
    <x:row r="3385" spans="1:80" x14ac:dyDescent="0.3">
      <x:c r="V3385" s="23"/>
      <x:c r="AA3385" s="36"/>
      <x:c r="AB3385" s="36"/>
      <x:c r="AF3385" s="36"/>
      <x:c r="AS3385" s="23"/>
      <x:c r="AV3385" s="23"/>
      <x:c r="BL3385" s="36"/>
      <x:c r="BP3385" s="36"/>
      <x:c r="BX3385" s="36"/>
    </x:row>
    <x:row r="3386" spans="1:80" x14ac:dyDescent="0.3">
      <x:c r="V3386" s="23"/>
      <x:c r="AA3386" s="36"/>
      <x:c r="AB3386" s="36"/>
      <x:c r="AF3386" s="36"/>
      <x:c r="AS3386" s="23"/>
      <x:c r="AV3386" s="23"/>
      <x:c r="BP3386" s="36"/>
      <x:c r="BX3386" s="36"/>
    </x:row>
    <x:row r="3387" spans="1:80" x14ac:dyDescent="0.3">
      <x:c r="V3387" s="23"/>
      <x:c r="AA3387" s="36"/>
      <x:c r="AB3387" s="36"/>
      <x:c r="AF3387" s="36"/>
      <x:c r="AS3387" s="23"/>
      <x:c r="AV3387" s="23"/>
      <x:c r="BP3387" s="36"/>
      <x:c r="BX3387" s="36"/>
    </x:row>
    <x:row r="3388" spans="1:80" x14ac:dyDescent="0.3">
      <x:c r="V3388" s="23"/>
      <x:c r="AA3388" s="36"/>
      <x:c r="AB3388" s="36"/>
      <x:c r="AF3388" s="36"/>
      <x:c r="AS3388" s="23"/>
      <x:c r="AV3388" s="23"/>
      <x:c r="BP3388" s="36"/>
      <x:c r="BX3388" s="36"/>
    </x:row>
    <x:row r="3389" spans="1:80" x14ac:dyDescent="0.3">
      <x:c r="V3389" s="23"/>
      <x:c r="AA3389" s="36"/>
      <x:c r="AB3389" s="36"/>
      <x:c r="AF3389" s="36"/>
      <x:c r="AS3389" s="23"/>
      <x:c r="AV3389" s="23"/>
      <x:c r="BP3389" s="36"/>
      <x:c r="BX3389" s="36"/>
    </x:row>
    <x:row r="3390" spans="1:80" x14ac:dyDescent="0.3">
      <x:c r="V3390" s="23"/>
      <x:c r="AA3390" s="36"/>
      <x:c r="AB3390" s="36"/>
      <x:c r="AF3390" s="36"/>
      <x:c r="AS3390" s="23"/>
      <x:c r="AV3390" s="23"/>
      <x:c r="BP3390" s="36"/>
      <x:c r="BX3390" s="36"/>
    </x:row>
    <x:row r="3391" spans="1:80" x14ac:dyDescent="0.3">
      <x:c r="V3391" s="23"/>
      <x:c r="AA3391" s="36"/>
      <x:c r="AB3391" s="36"/>
      <x:c r="AF3391" s="36"/>
      <x:c r="AS3391" s="23"/>
      <x:c r="AV3391" s="23"/>
      <x:c r="BP3391" s="36"/>
      <x:c r="BX3391" s="36"/>
    </x:row>
    <x:row r="3392" spans="1:80" x14ac:dyDescent="0.3">
      <x:c r="V3392" s="23"/>
      <x:c r="AA3392" s="36"/>
      <x:c r="AB3392" s="36"/>
      <x:c r="AF3392" s="36"/>
      <x:c r="AS3392" s="23"/>
      <x:c r="AV3392" s="23"/>
      <x:c r="BP3392" s="36"/>
      <x:c r="BX3392" s="36"/>
    </x:row>
    <x:row r="3393" spans="1:80" x14ac:dyDescent="0.3">
      <x:c r="V3393" s="23"/>
      <x:c r="AA3393" s="36"/>
      <x:c r="AB3393" s="36"/>
      <x:c r="AF3393" s="36"/>
      <x:c r="AS3393" s="23"/>
      <x:c r="AV3393" s="23"/>
      <x:c r="BP3393" s="36"/>
      <x:c r="BX3393" s="36"/>
    </x:row>
    <x:row r="3394" spans="1:80" x14ac:dyDescent="0.3">
      <x:c r="V3394" s="23"/>
      <x:c r="AA3394" s="36"/>
      <x:c r="AB3394" s="36"/>
      <x:c r="AF3394" s="36"/>
      <x:c r="AS3394" s="23"/>
      <x:c r="AV3394" s="23"/>
      <x:c r="BP3394" s="36"/>
      <x:c r="BX3394" s="36"/>
    </x:row>
    <x:row r="3395" spans="1:80" x14ac:dyDescent="0.3">
      <x:c r="V3395" s="23"/>
      <x:c r="AA3395" s="36"/>
      <x:c r="AB3395" s="36"/>
      <x:c r="AF3395" s="36"/>
      <x:c r="AS3395" s="23"/>
      <x:c r="AV3395" s="23"/>
      <x:c r="BP3395" s="36"/>
      <x:c r="BX3395" s="36"/>
    </x:row>
    <x:row r="3396" spans="1:80" x14ac:dyDescent="0.3">
      <x:c r="V3396" s="23"/>
      <x:c r="AA3396" s="36"/>
      <x:c r="AB3396" s="36"/>
      <x:c r="AF3396" s="36"/>
      <x:c r="AS3396" s="23"/>
      <x:c r="AV3396" s="23"/>
      <x:c r="BP3396" s="36"/>
      <x:c r="BX3396" s="36"/>
    </x:row>
    <x:row r="3397" spans="1:80" x14ac:dyDescent="0.3">
      <x:c r="V3397" s="23"/>
      <x:c r="AA3397" s="36"/>
      <x:c r="AB3397" s="36"/>
      <x:c r="AF3397" s="36"/>
      <x:c r="AS3397" s="23"/>
      <x:c r="AV3397" s="23"/>
      <x:c r="BP3397" s="36"/>
      <x:c r="BX3397" s="36"/>
    </x:row>
    <x:row r="3398" spans="1:80" x14ac:dyDescent="0.3">
      <x:c r="V3398" s="23"/>
      <x:c r="AB3398" s="36"/>
      <x:c r="AF3398" s="36"/>
      <x:c r="AS3398" s="23"/>
      <x:c r="AV3398" s="23"/>
      <x:c r="BP3398" s="36"/>
    </x:row>
    <x:row r="3399" spans="1:80" x14ac:dyDescent="0.3">
      <x:c r="V3399" s="23"/>
      <x:c r="AA3399" s="36"/>
      <x:c r="AB3399" s="36"/>
      <x:c r="AF3399" s="36"/>
      <x:c r="AS3399" s="23"/>
      <x:c r="AV3399" s="23"/>
      <x:c r="BP3399" s="36"/>
      <x:c r="BX3399" s="36"/>
    </x:row>
    <x:row r="3400" spans="1:80" x14ac:dyDescent="0.3">
      <x:c r="V3400" s="23"/>
      <x:c r="AA3400" s="36"/>
      <x:c r="AB3400" s="36"/>
      <x:c r="AF3400" s="36"/>
      <x:c r="AS3400" s="23"/>
      <x:c r="AV3400" s="23"/>
      <x:c r="BP3400" s="36"/>
      <x:c r="BX3400" s="36"/>
    </x:row>
    <x:row r="3401" spans="1:80" x14ac:dyDescent="0.3">
      <x:c r="V3401" s="23"/>
      <x:c r="AA3401" s="36"/>
      <x:c r="AB3401" s="36"/>
      <x:c r="AF3401" s="36"/>
      <x:c r="AS3401" s="23"/>
      <x:c r="AV3401" s="23"/>
      <x:c r="BP3401" s="36"/>
      <x:c r="BX3401" s="36"/>
    </x:row>
    <x:row r="3402" spans="1:80" x14ac:dyDescent="0.3">
      <x:c r="V3402" s="23"/>
      <x:c r="AA3402" s="36"/>
      <x:c r="AB3402" s="36"/>
      <x:c r="AF3402" s="36"/>
      <x:c r="AS3402" s="23"/>
      <x:c r="AV3402" s="23"/>
      <x:c r="BP3402" s="36"/>
      <x:c r="BX3402" s="36"/>
    </x:row>
    <x:row r="3403" spans="1:80" x14ac:dyDescent="0.3">
      <x:c r="V3403" s="23"/>
      <x:c r="AA3403" s="36"/>
      <x:c r="AB3403" s="36"/>
      <x:c r="AF3403" s="36"/>
      <x:c r="AS3403" s="23"/>
      <x:c r="AV3403" s="23"/>
      <x:c r="BP3403" s="36"/>
      <x:c r="BX3403" s="36"/>
    </x:row>
    <x:row r="3404" spans="1:80" x14ac:dyDescent="0.3">
      <x:c r="V3404" s="23"/>
      <x:c r="AB3404" s="36"/>
      <x:c r="AF3404" s="36"/>
      <x:c r="AS3404" s="23"/>
      <x:c r="AV3404" s="23"/>
      <x:c r="BP3404" s="36"/>
    </x:row>
    <x:row r="3405" spans="1:80" x14ac:dyDescent="0.3">
      <x:c r="V3405" s="23"/>
      <x:c r="AA3405" s="36"/>
      <x:c r="AB3405" s="36"/>
      <x:c r="AF3405" s="36"/>
      <x:c r="AS3405" s="23"/>
      <x:c r="AV3405" s="23"/>
      <x:c r="BP3405" s="36"/>
      <x:c r="BX3405" s="36"/>
    </x:row>
    <x:row r="3406" spans="1:80" x14ac:dyDescent="0.3">
      <x:c r="V3406" s="23"/>
      <x:c r="AB3406" s="36"/>
      <x:c r="AF3406" s="36"/>
      <x:c r="AS3406" s="23"/>
      <x:c r="AV3406" s="23"/>
      <x:c r="BP3406" s="36"/>
    </x:row>
    <x:row r="3407" spans="1:80" x14ac:dyDescent="0.3">
      <x:c r="V3407" s="23"/>
      <x:c r="AA3407" s="36"/>
      <x:c r="AB3407" s="36"/>
      <x:c r="AF3407" s="36"/>
      <x:c r="AS3407" s="23"/>
      <x:c r="AV3407" s="23"/>
      <x:c r="BP3407" s="36"/>
      <x:c r="BX3407" s="36"/>
    </x:row>
    <x:row r="3408" spans="1:80" x14ac:dyDescent="0.3">
      <x:c r="V3408" s="23"/>
      <x:c r="AA3408" s="36"/>
      <x:c r="AB3408" s="36"/>
      <x:c r="AF3408" s="36"/>
      <x:c r="AS3408" s="23"/>
      <x:c r="AV3408" s="23"/>
      <x:c r="BP3408" s="36"/>
      <x:c r="BX3408" s="36"/>
    </x:row>
    <x:row r="3409" spans="1:80" x14ac:dyDescent="0.3">
      <x:c r="V3409" s="23"/>
      <x:c r="AA3409" s="36"/>
      <x:c r="AB3409" s="36"/>
      <x:c r="AF3409" s="36"/>
      <x:c r="AS3409" s="23"/>
      <x:c r="AV3409" s="23"/>
      <x:c r="BP3409" s="36"/>
      <x:c r="BX3409" s="36"/>
    </x:row>
    <x:row r="3410" spans="1:80" x14ac:dyDescent="0.3">
      <x:c r="V3410" s="23"/>
      <x:c r="AA3410" s="36"/>
      <x:c r="AB3410" s="36"/>
      <x:c r="AF3410" s="36"/>
      <x:c r="AS3410" s="23"/>
      <x:c r="AV3410" s="23"/>
      <x:c r="BP3410" s="36"/>
      <x:c r="BX3410" s="36"/>
    </x:row>
    <x:row r="3411" spans="1:80" x14ac:dyDescent="0.3">
      <x:c r="V3411" s="23"/>
      <x:c r="AA3411" s="36"/>
      <x:c r="AB3411" s="36"/>
      <x:c r="AF3411" s="36"/>
      <x:c r="AS3411" s="23"/>
      <x:c r="AV3411" s="23"/>
      <x:c r="BP3411" s="36"/>
      <x:c r="BX3411" s="36"/>
    </x:row>
    <x:row r="3412" spans="1:80" x14ac:dyDescent="0.3">
      <x:c r="V3412" s="23"/>
      <x:c r="AB3412" s="36"/>
      <x:c r="AF3412" s="36"/>
      <x:c r="AS3412" s="23"/>
      <x:c r="AV3412" s="23"/>
      <x:c r="BP3412" s="36"/>
    </x:row>
    <x:row r="3413" spans="1:80" x14ac:dyDescent="0.3">
      <x:c r="V3413" s="23"/>
      <x:c r="AA3413" s="36"/>
      <x:c r="AB3413" s="36"/>
      <x:c r="AF3413" s="36"/>
      <x:c r="AS3413" s="23"/>
      <x:c r="AV3413" s="23"/>
      <x:c r="BP3413" s="36"/>
      <x:c r="BX3413" s="36"/>
    </x:row>
    <x:row r="3414" spans="1:80" x14ac:dyDescent="0.3">
      <x:c r="V3414" s="23"/>
      <x:c r="AA3414" s="36"/>
      <x:c r="AB3414" s="36"/>
      <x:c r="AF3414" s="36"/>
      <x:c r="AS3414" s="23"/>
      <x:c r="AV3414" s="23"/>
      <x:c r="BP3414" s="36"/>
      <x:c r="BX3414" s="36"/>
    </x:row>
    <x:row r="3415" spans="1:80" x14ac:dyDescent="0.3">
      <x:c r="V3415" s="23"/>
      <x:c r="AA3415" s="36"/>
      <x:c r="AB3415" s="36"/>
      <x:c r="AF3415" s="36"/>
      <x:c r="AS3415" s="23"/>
      <x:c r="AV3415" s="23"/>
      <x:c r="BX3415" s="36"/>
    </x:row>
    <x:row r="3416" spans="1:80" x14ac:dyDescent="0.3">
      <x:c r="V3416" s="23"/>
      <x:c r="AB3416" s="36"/>
      <x:c r="AF3416" s="36"/>
      <x:c r="AS3416" s="23"/>
      <x:c r="AV3416" s="23"/>
      <x:c r="BP3416" s="36"/>
    </x:row>
    <x:row r="3417" spans="1:80" x14ac:dyDescent="0.3">
      <x:c r="V3417" s="23"/>
      <x:c r="AA3417" s="36"/>
      <x:c r="AB3417" s="36"/>
      <x:c r="AF3417" s="36"/>
      <x:c r="AS3417" s="23"/>
      <x:c r="AV3417" s="23"/>
      <x:c r="BP3417" s="36"/>
      <x:c r="BX3417" s="36"/>
    </x:row>
    <x:row r="3418" spans="1:80" x14ac:dyDescent="0.3">
      <x:c r="V3418" s="23"/>
      <x:c r="AA3418" s="36"/>
      <x:c r="AB3418" s="36"/>
      <x:c r="AF3418" s="36"/>
      <x:c r="AS3418" s="23"/>
      <x:c r="AV3418" s="23"/>
      <x:c r="BP3418" s="36"/>
      <x:c r="BX3418" s="36"/>
    </x:row>
    <x:row r="3419" spans="1:80" x14ac:dyDescent="0.3">
      <x:c r="V3419" s="23"/>
      <x:c r="AA3419" s="36"/>
      <x:c r="AB3419" s="36"/>
      <x:c r="AF3419" s="36"/>
      <x:c r="AS3419" s="23"/>
      <x:c r="AV3419" s="23"/>
      <x:c r="BP3419" s="36"/>
      <x:c r="BX3419" s="36"/>
    </x:row>
    <x:row r="3420" spans="1:80" x14ac:dyDescent="0.3">
      <x:c r="V3420" s="23"/>
      <x:c r="AA3420" s="36"/>
      <x:c r="AB3420" s="36"/>
      <x:c r="AF3420" s="36"/>
      <x:c r="AS3420" s="23"/>
      <x:c r="AV3420" s="23"/>
      <x:c r="BP3420" s="36"/>
      <x:c r="BX3420" s="3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B154669-8A15-4801-9FB5-834D047AA9F4}" mc:Ignorable="x14ac xr xr2 xr3">
  <x:sheetPr>
    <x:tabColor rgb="FF92D050"/>
    <x:outlinePr summaryBelow="1" summaryRight="1"/>
  </x:sheetPr>
  <x:dimension ref="A1:CW33"/>
  <x:sheetViews>
    <x:sheetView workbookViewId="0">
      <x:selection activeCell="A1" sqref="A1 1:1048576"/>
    </x:sheetView>
  </x:sheetViews>
  <x:sheetFormatPr defaultRowHeight="14.4" x14ac:dyDescent="0.3"/>
  <x:cols>
    <x:col min="1" max="1" width="15.109375" style="0" customWidth="1"/>
    <x:col min="2" max="3" width="110" style="0" customWidth="1"/>
    <x:col min="4" max="4" width="13" style="0" customWidth="1"/>
    <x:col min="5" max="5" width="110" style="0" customWidth="1"/>
    <x:col min="6" max="11" width="56" style="0" customWidth="1"/>
    <x:col min="12" max="12" width="13" style="0" customWidth="1"/>
    <x:col min="13" max="13" width="110" style="0" customWidth="1"/>
    <x:col min="14" max="14" width="13" style="0" customWidth="1"/>
    <x:col min="15" max="15" width="110" style="0" customWidth="1"/>
    <x:col min="16" max="17" width="23.664062" style="0" customWidth="1"/>
    <x:col min="18" max="18" width="19.441406" style="0" customWidth="1"/>
    <x:col min="19" max="19" width="13" style="0" customWidth="1"/>
    <x:col min="20" max="20" width="45.332031" style="0" customWidth="1"/>
    <x:col min="21" max="22" width="13" style="0" customWidth="1"/>
    <x:col min="23" max="23" width="110" style="0" customWidth="1"/>
    <x:col min="24" max="24" width="45.332031" style="0" customWidth="1"/>
    <x:col min="25" max="25" width="23.664062" style="0" customWidth="1"/>
    <x:col min="26" max="26" width="66.886719" style="0" customWidth="1"/>
    <x:col min="27" max="31" width="45.332031" style="0" customWidth="1"/>
    <x:col min="32" max="35" width="10.664062" style="0" customWidth="1"/>
    <x:col min="36" max="37" width="13" style="0" customWidth="1"/>
    <x:col min="38" max="38" width="110" style="0" customWidth="1"/>
    <x:col min="39" max="40" width="13" style="0" customWidth="1"/>
    <x:col min="41" max="41" width="110" style="0" customWidth="1"/>
    <x:col min="42" max="45" width="15.109375" style="0" customWidth="1"/>
    <x:col min="46" max="46" width="13" style="0" customWidth="1"/>
    <x:col min="47" max="47" width="110" style="0" customWidth="1"/>
    <x:col min="48" max="48" width="15.109375" style="0" customWidth="1"/>
    <x:col min="49" max="49" width="23.664062" style="0" customWidth="1"/>
    <x:col min="50" max="55" width="15.109375" style="0" customWidth="1"/>
    <x:col min="56" max="56" width="10.664062" style="0" customWidth="1"/>
    <x:col min="57" max="57" width="34.441406" style="0" customWidth="1"/>
    <x:col min="58" max="61" width="10.664062" style="0" customWidth="1"/>
    <x:col min="62" max="62" width="13" style="0" customWidth="1"/>
    <x:col min="63" max="63" width="14" style="0" customWidth="1"/>
    <x:col min="64" max="64" width="153.109375" style="0" customWidth="1"/>
    <x:col min="65" max="65" width="13" style="0" customWidth="1"/>
    <x:col min="66" max="66" width="23.664062" style="0" customWidth="1"/>
    <x:col min="67" max="67" width="153.109375" style="0" customWidth="1"/>
    <x:col min="68" max="68" width="13" style="0" customWidth="1"/>
    <x:col min="69" max="69" width="14" style="0" customWidth="1"/>
    <x:col min="70" max="70" width="153.109375" style="0" customWidth="1"/>
    <x:col min="71" max="71" width="19.441406" style="0" customWidth="1"/>
    <x:col min="72" max="72" width="13" style="0" customWidth="1"/>
    <x:col min="73" max="73" width="23.664062" style="0" customWidth="1"/>
    <x:col min="74" max="75" width="13" style="0" customWidth="1"/>
    <x:col min="76" max="76" width="45.332031" style="0" customWidth="1"/>
    <x:col min="77" max="77" width="110" style="0" customWidth="1"/>
    <x:col min="78" max="79" width="15.109375" style="0" customWidth="1"/>
    <x:col min="80" max="80" width="13" style="0" customWidth="1"/>
    <x:col min="81" max="89" width="110" style="0" customWidth="1"/>
    <x:col min="90" max="90" width="15.109375" style="0" customWidth="1"/>
    <x:col min="91" max="91" width="23.664062" style="0" customWidth="1"/>
    <x:col min="92" max="92" width="13" style="0" customWidth="1"/>
    <x:col min="93" max="96" width="34.441406" style="0" customWidth="1"/>
    <x:col min="97" max="97" width="239.332031" style="0" customWidth="1"/>
    <x:col min="98" max="99" width="15.109375" style="0" customWidth="1"/>
    <x:col min="100" max="101" width="34.441406" style="0" customWidth="1"/>
    <x:col min="102" max="256" width="9.140625" style="0" customWidth="1"/>
    <x:col min="257" max="257" width="15.109375" style="0" customWidth="1"/>
    <x:col min="258" max="259" width="110" style="0" customWidth="1"/>
    <x:col min="260" max="260" width="13" style="0" customWidth="1"/>
    <x:col min="261" max="261" width="110" style="0" customWidth="1"/>
    <x:col min="262" max="267" width="56" style="0" customWidth="1"/>
    <x:col min="268" max="268" width="13" style="0" customWidth="1"/>
    <x:col min="269" max="269" width="110" style="0" customWidth="1"/>
    <x:col min="270" max="270" width="13" style="0" customWidth="1"/>
    <x:col min="271" max="271" width="110" style="0" customWidth="1"/>
    <x:col min="272" max="273" width="23.664062" style="0" customWidth="1"/>
    <x:col min="274" max="274" width="19.441406" style="0" customWidth="1"/>
    <x:col min="275" max="275" width="13" style="0" customWidth="1"/>
    <x:col min="276" max="276" width="45.332031" style="0" customWidth="1"/>
    <x:col min="277" max="278" width="13" style="0" customWidth="1"/>
    <x:col min="279" max="279" width="110" style="0" customWidth="1"/>
    <x:col min="280" max="280" width="45.332031" style="0" customWidth="1"/>
    <x:col min="281" max="281" width="23.664062" style="0" customWidth="1"/>
    <x:col min="282" max="282" width="66.886719" style="0" customWidth="1"/>
    <x:col min="283" max="287" width="45.332031" style="0" customWidth="1"/>
    <x:col min="288" max="291" width="10.664062" style="0" customWidth="1"/>
    <x:col min="292" max="293" width="13" style="0" customWidth="1"/>
    <x:col min="294" max="294" width="110" style="0" customWidth="1"/>
    <x:col min="295" max="296" width="13" style="0" customWidth="1"/>
    <x:col min="297" max="297" width="110" style="0" customWidth="1"/>
    <x:col min="298" max="301" width="15.109375" style="0" customWidth="1"/>
    <x:col min="302" max="302" width="13" style="0" customWidth="1"/>
    <x:col min="303" max="303" width="110" style="0" customWidth="1"/>
    <x:col min="304" max="304" width="15.109375" style="0" customWidth="1"/>
    <x:col min="305" max="305" width="23.664062" style="0" customWidth="1"/>
    <x:col min="306" max="311" width="15.109375" style="0" customWidth="1"/>
    <x:col min="312" max="312" width="10.664062" style="0" customWidth="1"/>
    <x:col min="313" max="313" width="34.441406" style="0" customWidth="1"/>
    <x:col min="314" max="317" width="10.664062" style="0" customWidth="1"/>
    <x:col min="318" max="318" width="13" style="0" customWidth="1"/>
    <x:col min="319" max="319" width="14" style="0" customWidth="1"/>
    <x:col min="320" max="320" width="153.109375" style="0" customWidth="1"/>
    <x:col min="321" max="321" width="13" style="0" customWidth="1"/>
    <x:col min="322" max="322" width="23.664062" style="0" customWidth="1"/>
    <x:col min="323" max="323" width="153.109375" style="0" customWidth="1"/>
    <x:col min="324" max="324" width="13" style="0" customWidth="1"/>
    <x:col min="325" max="325" width="14" style="0" customWidth="1"/>
    <x:col min="326" max="326" width="153.109375" style="0" customWidth="1"/>
    <x:col min="327" max="327" width="19.441406" style="0" customWidth="1"/>
    <x:col min="328" max="328" width="13" style="0" customWidth="1"/>
    <x:col min="329" max="329" width="23.664062" style="0" customWidth="1"/>
    <x:col min="330" max="331" width="13" style="0" customWidth="1"/>
    <x:col min="332" max="332" width="45.332031" style="0" customWidth="1"/>
    <x:col min="333" max="333" width="110" style="0" customWidth="1"/>
    <x:col min="334" max="335" width="15.109375" style="0" customWidth="1"/>
    <x:col min="336" max="336" width="13" style="0" customWidth="1"/>
    <x:col min="337" max="345" width="110" style="0" customWidth="1"/>
    <x:col min="346" max="346" width="15.109375" style="0" customWidth="1"/>
    <x:col min="347" max="347" width="23.664062" style="0" customWidth="1"/>
    <x:col min="348" max="348" width="13" style="0" customWidth="1"/>
    <x:col min="349" max="352" width="34.441406" style="0" customWidth="1"/>
    <x:col min="353" max="353" width="239.332031" style="0" customWidth="1"/>
    <x:col min="354" max="355" width="15.109375" style="0" customWidth="1"/>
    <x:col min="356" max="357" width="34.441406" style="0" customWidth="1"/>
    <x:col min="358" max="512" width="9.140625" style="0" customWidth="1"/>
    <x:col min="513" max="513" width="15.109375" style="0" customWidth="1"/>
    <x:col min="514" max="515" width="110" style="0" customWidth="1"/>
    <x:col min="516" max="516" width="13" style="0" customWidth="1"/>
    <x:col min="517" max="517" width="110" style="0" customWidth="1"/>
    <x:col min="518" max="523" width="56" style="0" customWidth="1"/>
    <x:col min="524" max="524" width="13" style="0" customWidth="1"/>
    <x:col min="525" max="525" width="110" style="0" customWidth="1"/>
    <x:col min="526" max="526" width="13" style="0" customWidth="1"/>
    <x:col min="527" max="527" width="110" style="0" customWidth="1"/>
    <x:col min="528" max="529" width="23.664062" style="0" customWidth="1"/>
    <x:col min="530" max="530" width="19.441406" style="0" customWidth="1"/>
    <x:col min="531" max="531" width="13" style="0" customWidth="1"/>
    <x:col min="532" max="532" width="45.332031" style="0" customWidth="1"/>
    <x:col min="533" max="534" width="13" style="0" customWidth="1"/>
    <x:col min="535" max="535" width="110" style="0" customWidth="1"/>
    <x:col min="536" max="536" width="45.332031" style="0" customWidth="1"/>
    <x:col min="537" max="537" width="23.664062" style="0" customWidth="1"/>
    <x:col min="538" max="538" width="66.886719" style="0" customWidth="1"/>
    <x:col min="539" max="543" width="45.332031" style="0" customWidth="1"/>
    <x:col min="544" max="547" width="10.664062" style="0" customWidth="1"/>
    <x:col min="548" max="549" width="13" style="0" customWidth="1"/>
    <x:col min="550" max="550" width="110" style="0" customWidth="1"/>
    <x:col min="551" max="552" width="13" style="0" customWidth="1"/>
    <x:col min="553" max="553" width="110" style="0" customWidth="1"/>
    <x:col min="554" max="557" width="15.109375" style="0" customWidth="1"/>
    <x:col min="558" max="558" width="13" style="0" customWidth="1"/>
    <x:col min="559" max="559" width="110" style="0" customWidth="1"/>
    <x:col min="560" max="560" width="15.109375" style="0" customWidth="1"/>
    <x:col min="561" max="561" width="23.664062" style="0" customWidth="1"/>
    <x:col min="562" max="567" width="15.109375" style="0" customWidth="1"/>
    <x:col min="568" max="568" width="10.664062" style="0" customWidth="1"/>
    <x:col min="569" max="569" width="34.441406" style="0" customWidth="1"/>
    <x:col min="570" max="573" width="10.664062" style="0" customWidth="1"/>
    <x:col min="574" max="574" width="13" style="0" customWidth="1"/>
    <x:col min="575" max="575" width="14" style="0" customWidth="1"/>
    <x:col min="576" max="576" width="153.109375" style="0" customWidth="1"/>
    <x:col min="577" max="577" width="13" style="0" customWidth="1"/>
    <x:col min="578" max="578" width="23.664062" style="0" customWidth="1"/>
    <x:col min="579" max="579" width="153.109375" style="0" customWidth="1"/>
    <x:col min="580" max="580" width="13" style="0" customWidth="1"/>
    <x:col min="581" max="581" width="14" style="0" customWidth="1"/>
    <x:col min="582" max="582" width="153.109375" style="0" customWidth="1"/>
    <x:col min="583" max="583" width="19.441406" style="0" customWidth="1"/>
    <x:col min="584" max="584" width="13" style="0" customWidth="1"/>
    <x:col min="585" max="585" width="23.664062" style="0" customWidth="1"/>
    <x:col min="586" max="587" width="13" style="0" customWidth="1"/>
    <x:col min="588" max="588" width="45.332031" style="0" customWidth="1"/>
    <x:col min="589" max="589" width="110" style="0" customWidth="1"/>
    <x:col min="590" max="591" width="15.109375" style="0" customWidth="1"/>
    <x:col min="592" max="592" width="13" style="0" customWidth="1"/>
    <x:col min="593" max="601" width="110" style="0" customWidth="1"/>
    <x:col min="602" max="602" width="15.109375" style="0" customWidth="1"/>
    <x:col min="603" max="603" width="23.664062" style="0" customWidth="1"/>
    <x:col min="604" max="604" width="13" style="0" customWidth="1"/>
    <x:col min="605" max="608" width="34.441406" style="0" customWidth="1"/>
    <x:col min="609" max="609" width="239.332031" style="0" customWidth="1"/>
    <x:col min="610" max="611" width="15.109375" style="0" customWidth="1"/>
    <x:col min="612" max="613" width="34.441406" style="0" customWidth="1"/>
    <x:col min="614" max="768" width="9.140625" style="0" customWidth="1"/>
    <x:col min="769" max="769" width="15.109375" style="0" customWidth="1"/>
    <x:col min="770" max="771" width="110" style="0" customWidth="1"/>
    <x:col min="772" max="772" width="13" style="0" customWidth="1"/>
    <x:col min="773" max="773" width="110" style="0" customWidth="1"/>
    <x:col min="774" max="779" width="56" style="0" customWidth="1"/>
    <x:col min="780" max="780" width="13" style="0" customWidth="1"/>
    <x:col min="781" max="781" width="110" style="0" customWidth="1"/>
    <x:col min="782" max="782" width="13" style="0" customWidth="1"/>
    <x:col min="783" max="783" width="110" style="0" customWidth="1"/>
    <x:col min="784" max="785" width="23.664062" style="0" customWidth="1"/>
    <x:col min="786" max="786" width="19.441406" style="0" customWidth="1"/>
    <x:col min="787" max="787" width="13" style="0" customWidth="1"/>
    <x:col min="788" max="788" width="45.332031" style="0" customWidth="1"/>
    <x:col min="789" max="790" width="13" style="0" customWidth="1"/>
    <x:col min="791" max="791" width="110" style="0" customWidth="1"/>
    <x:col min="792" max="792" width="45.332031" style="0" customWidth="1"/>
    <x:col min="793" max="793" width="23.664062" style="0" customWidth="1"/>
    <x:col min="794" max="794" width="66.886719" style="0" customWidth="1"/>
    <x:col min="795" max="799" width="45.332031" style="0" customWidth="1"/>
    <x:col min="800" max="803" width="10.664062" style="0" customWidth="1"/>
    <x:col min="804" max="805" width="13" style="0" customWidth="1"/>
    <x:col min="806" max="806" width="110" style="0" customWidth="1"/>
    <x:col min="807" max="808" width="13" style="0" customWidth="1"/>
    <x:col min="809" max="809" width="110" style="0" customWidth="1"/>
    <x:col min="810" max="813" width="15.109375" style="0" customWidth="1"/>
    <x:col min="814" max="814" width="13" style="0" customWidth="1"/>
    <x:col min="815" max="815" width="110" style="0" customWidth="1"/>
    <x:col min="816" max="816" width="15.109375" style="0" customWidth="1"/>
    <x:col min="817" max="817" width="23.664062" style="0" customWidth="1"/>
    <x:col min="818" max="823" width="15.109375" style="0" customWidth="1"/>
    <x:col min="824" max="824" width="10.664062" style="0" customWidth="1"/>
    <x:col min="825" max="825" width="34.441406" style="0" customWidth="1"/>
    <x:col min="826" max="829" width="10.664062" style="0" customWidth="1"/>
    <x:col min="830" max="830" width="13" style="0" customWidth="1"/>
    <x:col min="831" max="831" width="14" style="0" customWidth="1"/>
    <x:col min="832" max="832" width="153.109375" style="0" customWidth="1"/>
    <x:col min="833" max="833" width="13" style="0" customWidth="1"/>
    <x:col min="834" max="834" width="23.664062" style="0" customWidth="1"/>
    <x:col min="835" max="835" width="153.109375" style="0" customWidth="1"/>
    <x:col min="836" max="836" width="13" style="0" customWidth="1"/>
    <x:col min="837" max="837" width="14" style="0" customWidth="1"/>
    <x:col min="838" max="838" width="153.109375" style="0" customWidth="1"/>
    <x:col min="839" max="839" width="19.441406" style="0" customWidth="1"/>
    <x:col min="840" max="840" width="13" style="0" customWidth="1"/>
    <x:col min="841" max="841" width="23.664062" style="0" customWidth="1"/>
    <x:col min="842" max="843" width="13" style="0" customWidth="1"/>
    <x:col min="844" max="844" width="45.332031" style="0" customWidth="1"/>
    <x:col min="845" max="845" width="110" style="0" customWidth="1"/>
    <x:col min="846" max="847" width="15.109375" style="0" customWidth="1"/>
    <x:col min="848" max="848" width="13" style="0" customWidth="1"/>
    <x:col min="849" max="857" width="110" style="0" customWidth="1"/>
    <x:col min="858" max="858" width="15.109375" style="0" customWidth="1"/>
    <x:col min="859" max="859" width="23.664062" style="0" customWidth="1"/>
    <x:col min="860" max="860" width="13" style="0" customWidth="1"/>
    <x:col min="861" max="864" width="34.441406" style="0" customWidth="1"/>
    <x:col min="865" max="865" width="239.332031" style="0" customWidth="1"/>
    <x:col min="866" max="867" width="15.109375" style="0" customWidth="1"/>
    <x:col min="868" max="869" width="34.441406" style="0" customWidth="1"/>
    <x:col min="870" max="1024" width="9.140625" style="0" customWidth="1"/>
    <x:col min="1025" max="1025" width="15.109375" style="0" customWidth="1"/>
    <x:col min="1026" max="1027" width="110" style="0" customWidth="1"/>
    <x:col min="1028" max="1028" width="13" style="0" customWidth="1"/>
    <x:col min="1029" max="1029" width="110" style="0" customWidth="1"/>
    <x:col min="1030" max="1035" width="56" style="0" customWidth="1"/>
    <x:col min="1036" max="1036" width="13" style="0" customWidth="1"/>
    <x:col min="1037" max="1037" width="110" style="0" customWidth="1"/>
    <x:col min="1038" max="1038" width="13" style="0" customWidth="1"/>
    <x:col min="1039" max="1039" width="110" style="0" customWidth="1"/>
    <x:col min="1040" max="1041" width="23.664062" style="0" customWidth="1"/>
    <x:col min="1042" max="1042" width="19.441406" style="0" customWidth="1"/>
    <x:col min="1043" max="1043" width="13" style="0" customWidth="1"/>
    <x:col min="1044" max="1044" width="45.332031" style="0" customWidth="1"/>
    <x:col min="1045" max="1046" width="13" style="0" customWidth="1"/>
    <x:col min="1047" max="1047" width="110" style="0" customWidth="1"/>
    <x:col min="1048" max="1048" width="45.332031" style="0" customWidth="1"/>
    <x:col min="1049" max="1049" width="23.664062" style="0" customWidth="1"/>
    <x:col min="1050" max="1050" width="66.886719" style="0" customWidth="1"/>
    <x:col min="1051" max="1055" width="45.332031" style="0" customWidth="1"/>
    <x:col min="1056" max="1059" width="10.664062" style="0" customWidth="1"/>
    <x:col min="1060" max="1061" width="13" style="0" customWidth="1"/>
    <x:col min="1062" max="1062" width="110" style="0" customWidth="1"/>
    <x:col min="1063" max="1064" width="13" style="0" customWidth="1"/>
    <x:col min="1065" max="1065" width="110" style="0" customWidth="1"/>
    <x:col min="1066" max="1069" width="15.109375" style="0" customWidth="1"/>
    <x:col min="1070" max="1070" width="13" style="0" customWidth="1"/>
    <x:col min="1071" max="1071" width="110" style="0" customWidth="1"/>
    <x:col min="1072" max="1072" width="15.109375" style="0" customWidth="1"/>
    <x:col min="1073" max="1073" width="23.664062" style="0" customWidth="1"/>
    <x:col min="1074" max="1079" width="15.109375" style="0" customWidth="1"/>
    <x:col min="1080" max="1080" width="10.664062" style="0" customWidth="1"/>
    <x:col min="1081" max="1081" width="34.441406" style="0" customWidth="1"/>
    <x:col min="1082" max="1085" width="10.664062" style="0" customWidth="1"/>
    <x:col min="1086" max="1086" width="13" style="0" customWidth="1"/>
    <x:col min="1087" max="1087" width="14" style="0" customWidth="1"/>
    <x:col min="1088" max="1088" width="153.109375" style="0" customWidth="1"/>
    <x:col min="1089" max="1089" width="13" style="0" customWidth="1"/>
    <x:col min="1090" max="1090" width="23.664062" style="0" customWidth="1"/>
    <x:col min="1091" max="1091" width="153.109375" style="0" customWidth="1"/>
    <x:col min="1092" max="1092" width="13" style="0" customWidth="1"/>
    <x:col min="1093" max="1093" width="14" style="0" customWidth="1"/>
    <x:col min="1094" max="1094" width="153.109375" style="0" customWidth="1"/>
    <x:col min="1095" max="1095" width="19.441406" style="0" customWidth="1"/>
    <x:col min="1096" max="1096" width="13" style="0" customWidth="1"/>
    <x:col min="1097" max="1097" width="23.664062" style="0" customWidth="1"/>
    <x:col min="1098" max="1099" width="13" style="0" customWidth="1"/>
    <x:col min="1100" max="1100" width="45.332031" style="0" customWidth="1"/>
    <x:col min="1101" max="1101" width="110" style="0" customWidth="1"/>
    <x:col min="1102" max="1103" width="15.109375" style="0" customWidth="1"/>
    <x:col min="1104" max="1104" width="13" style="0" customWidth="1"/>
    <x:col min="1105" max="1113" width="110" style="0" customWidth="1"/>
    <x:col min="1114" max="1114" width="15.109375" style="0" customWidth="1"/>
    <x:col min="1115" max="1115" width="23.664062" style="0" customWidth="1"/>
    <x:col min="1116" max="1116" width="13" style="0" customWidth="1"/>
    <x:col min="1117" max="1120" width="34.441406" style="0" customWidth="1"/>
    <x:col min="1121" max="1121" width="239.332031" style="0" customWidth="1"/>
    <x:col min="1122" max="1123" width="15.109375" style="0" customWidth="1"/>
    <x:col min="1124" max="1125" width="34.441406" style="0" customWidth="1"/>
    <x:col min="1126" max="1280" width="9.140625" style="0" customWidth="1"/>
    <x:col min="1281" max="1281" width="15.109375" style="0" customWidth="1"/>
    <x:col min="1282" max="1283" width="110" style="0" customWidth="1"/>
    <x:col min="1284" max="1284" width="13" style="0" customWidth="1"/>
    <x:col min="1285" max="1285" width="110" style="0" customWidth="1"/>
    <x:col min="1286" max="1291" width="56" style="0" customWidth="1"/>
    <x:col min="1292" max="1292" width="13" style="0" customWidth="1"/>
    <x:col min="1293" max="1293" width="110" style="0" customWidth="1"/>
    <x:col min="1294" max="1294" width="13" style="0" customWidth="1"/>
    <x:col min="1295" max="1295" width="110" style="0" customWidth="1"/>
    <x:col min="1296" max="1297" width="23.664062" style="0" customWidth="1"/>
    <x:col min="1298" max="1298" width="19.441406" style="0" customWidth="1"/>
    <x:col min="1299" max="1299" width="13" style="0" customWidth="1"/>
    <x:col min="1300" max="1300" width="45.332031" style="0" customWidth="1"/>
    <x:col min="1301" max="1302" width="13" style="0" customWidth="1"/>
    <x:col min="1303" max="1303" width="110" style="0" customWidth="1"/>
    <x:col min="1304" max="1304" width="45.332031" style="0" customWidth="1"/>
    <x:col min="1305" max="1305" width="23.664062" style="0" customWidth="1"/>
    <x:col min="1306" max="1306" width="66.886719" style="0" customWidth="1"/>
    <x:col min="1307" max="1311" width="45.332031" style="0" customWidth="1"/>
    <x:col min="1312" max="1315" width="10.664062" style="0" customWidth="1"/>
    <x:col min="1316" max="1317" width="13" style="0" customWidth="1"/>
    <x:col min="1318" max="1318" width="110" style="0" customWidth="1"/>
    <x:col min="1319" max="1320" width="13" style="0" customWidth="1"/>
    <x:col min="1321" max="1321" width="110" style="0" customWidth="1"/>
    <x:col min="1322" max="1325" width="15.109375" style="0" customWidth="1"/>
    <x:col min="1326" max="1326" width="13" style="0" customWidth="1"/>
    <x:col min="1327" max="1327" width="110" style="0" customWidth="1"/>
    <x:col min="1328" max="1328" width="15.109375" style="0" customWidth="1"/>
    <x:col min="1329" max="1329" width="23.664062" style="0" customWidth="1"/>
    <x:col min="1330" max="1335" width="15.109375" style="0" customWidth="1"/>
    <x:col min="1336" max="1336" width="10.664062" style="0" customWidth="1"/>
    <x:col min="1337" max="1337" width="34.441406" style="0" customWidth="1"/>
    <x:col min="1338" max="1341" width="10.664062" style="0" customWidth="1"/>
    <x:col min="1342" max="1342" width="13" style="0" customWidth="1"/>
    <x:col min="1343" max="1343" width="14" style="0" customWidth="1"/>
    <x:col min="1344" max="1344" width="153.109375" style="0" customWidth="1"/>
    <x:col min="1345" max="1345" width="13" style="0" customWidth="1"/>
    <x:col min="1346" max="1346" width="23.664062" style="0" customWidth="1"/>
    <x:col min="1347" max="1347" width="153.109375" style="0" customWidth="1"/>
    <x:col min="1348" max="1348" width="13" style="0" customWidth="1"/>
    <x:col min="1349" max="1349" width="14" style="0" customWidth="1"/>
    <x:col min="1350" max="1350" width="153.109375" style="0" customWidth="1"/>
    <x:col min="1351" max="1351" width="19.441406" style="0" customWidth="1"/>
    <x:col min="1352" max="1352" width="13" style="0" customWidth="1"/>
    <x:col min="1353" max="1353" width="23.664062" style="0" customWidth="1"/>
    <x:col min="1354" max="1355" width="13" style="0" customWidth="1"/>
    <x:col min="1356" max="1356" width="45.332031" style="0" customWidth="1"/>
    <x:col min="1357" max="1357" width="110" style="0" customWidth="1"/>
    <x:col min="1358" max="1359" width="15.109375" style="0" customWidth="1"/>
    <x:col min="1360" max="1360" width="13" style="0" customWidth="1"/>
    <x:col min="1361" max="1369" width="110" style="0" customWidth="1"/>
    <x:col min="1370" max="1370" width="15.109375" style="0" customWidth="1"/>
    <x:col min="1371" max="1371" width="23.664062" style="0" customWidth="1"/>
    <x:col min="1372" max="1372" width="13" style="0" customWidth="1"/>
    <x:col min="1373" max="1376" width="34.441406" style="0" customWidth="1"/>
    <x:col min="1377" max="1377" width="239.332031" style="0" customWidth="1"/>
    <x:col min="1378" max="1379" width="15.109375" style="0" customWidth="1"/>
    <x:col min="1380" max="1381" width="34.441406" style="0" customWidth="1"/>
    <x:col min="1382" max="1536" width="9.140625" style="0" customWidth="1"/>
    <x:col min="1537" max="1537" width="15.109375" style="0" customWidth="1"/>
    <x:col min="1538" max="1539" width="110" style="0" customWidth="1"/>
    <x:col min="1540" max="1540" width="13" style="0" customWidth="1"/>
    <x:col min="1541" max="1541" width="110" style="0" customWidth="1"/>
    <x:col min="1542" max="1547" width="56" style="0" customWidth="1"/>
    <x:col min="1548" max="1548" width="13" style="0" customWidth="1"/>
    <x:col min="1549" max="1549" width="110" style="0" customWidth="1"/>
    <x:col min="1550" max="1550" width="13" style="0" customWidth="1"/>
    <x:col min="1551" max="1551" width="110" style="0" customWidth="1"/>
    <x:col min="1552" max="1553" width="23.664062" style="0" customWidth="1"/>
    <x:col min="1554" max="1554" width="19.441406" style="0" customWidth="1"/>
    <x:col min="1555" max="1555" width="13" style="0" customWidth="1"/>
    <x:col min="1556" max="1556" width="45.332031" style="0" customWidth="1"/>
    <x:col min="1557" max="1558" width="13" style="0" customWidth="1"/>
    <x:col min="1559" max="1559" width="110" style="0" customWidth="1"/>
    <x:col min="1560" max="1560" width="45.332031" style="0" customWidth="1"/>
    <x:col min="1561" max="1561" width="23.664062" style="0" customWidth="1"/>
    <x:col min="1562" max="1562" width="66.886719" style="0" customWidth="1"/>
    <x:col min="1563" max="1567" width="45.332031" style="0" customWidth="1"/>
    <x:col min="1568" max="1571" width="10.664062" style="0" customWidth="1"/>
    <x:col min="1572" max="1573" width="13" style="0" customWidth="1"/>
    <x:col min="1574" max="1574" width="110" style="0" customWidth="1"/>
    <x:col min="1575" max="1576" width="13" style="0" customWidth="1"/>
    <x:col min="1577" max="1577" width="110" style="0" customWidth="1"/>
    <x:col min="1578" max="1581" width="15.109375" style="0" customWidth="1"/>
    <x:col min="1582" max="1582" width="13" style="0" customWidth="1"/>
    <x:col min="1583" max="1583" width="110" style="0" customWidth="1"/>
    <x:col min="1584" max="1584" width="15.109375" style="0" customWidth="1"/>
    <x:col min="1585" max="1585" width="23.664062" style="0" customWidth="1"/>
    <x:col min="1586" max="1591" width="15.109375" style="0" customWidth="1"/>
    <x:col min="1592" max="1592" width="10.664062" style="0" customWidth="1"/>
    <x:col min="1593" max="1593" width="34.441406" style="0" customWidth="1"/>
    <x:col min="1594" max="1597" width="10.664062" style="0" customWidth="1"/>
    <x:col min="1598" max="1598" width="13" style="0" customWidth="1"/>
    <x:col min="1599" max="1599" width="14" style="0" customWidth="1"/>
    <x:col min="1600" max="1600" width="153.109375" style="0" customWidth="1"/>
    <x:col min="1601" max="1601" width="13" style="0" customWidth="1"/>
    <x:col min="1602" max="1602" width="23.664062" style="0" customWidth="1"/>
    <x:col min="1603" max="1603" width="153.109375" style="0" customWidth="1"/>
    <x:col min="1604" max="1604" width="13" style="0" customWidth="1"/>
    <x:col min="1605" max="1605" width="14" style="0" customWidth="1"/>
    <x:col min="1606" max="1606" width="153.109375" style="0" customWidth="1"/>
    <x:col min="1607" max="1607" width="19.441406" style="0" customWidth="1"/>
    <x:col min="1608" max="1608" width="13" style="0" customWidth="1"/>
    <x:col min="1609" max="1609" width="23.664062" style="0" customWidth="1"/>
    <x:col min="1610" max="1611" width="13" style="0" customWidth="1"/>
    <x:col min="1612" max="1612" width="45.332031" style="0" customWidth="1"/>
    <x:col min="1613" max="1613" width="110" style="0" customWidth="1"/>
    <x:col min="1614" max="1615" width="15.109375" style="0" customWidth="1"/>
    <x:col min="1616" max="1616" width="13" style="0" customWidth="1"/>
    <x:col min="1617" max="1625" width="110" style="0" customWidth="1"/>
    <x:col min="1626" max="1626" width="15.109375" style="0" customWidth="1"/>
    <x:col min="1627" max="1627" width="23.664062" style="0" customWidth="1"/>
    <x:col min="1628" max="1628" width="13" style="0" customWidth="1"/>
    <x:col min="1629" max="1632" width="34.441406" style="0" customWidth="1"/>
    <x:col min="1633" max="1633" width="239.332031" style="0" customWidth="1"/>
    <x:col min="1634" max="1635" width="15.109375" style="0" customWidth="1"/>
    <x:col min="1636" max="1637" width="34.441406" style="0" customWidth="1"/>
    <x:col min="1638" max="1792" width="9.140625" style="0" customWidth="1"/>
    <x:col min="1793" max="1793" width="15.109375" style="0" customWidth="1"/>
    <x:col min="1794" max="1795" width="110" style="0" customWidth="1"/>
    <x:col min="1796" max="1796" width="13" style="0" customWidth="1"/>
    <x:col min="1797" max="1797" width="110" style="0" customWidth="1"/>
    <x:col min="1798" max="1803" width="56" style="0" customWidth="1"/>
    <x:col min="1804" max="1804" width="13" style="0" customWidth="1"/>
    <x:col min="1805" max="1805" width="110" style="0" customWidth="1"/>
    <x:col min="1806" max="1806" width="13" style="0" customWidth="1"/>
    <x:col min="1807" max="1807" width="110" style="0" customWidth="1"/>
    <x:col min="1808" max="1809" width="23.664062" style="0" customWidth="1"/>
    <x:col min="1810" max="1810" width="19.441406" style="0" customWidth="1"/>
    <x:col min="1811" max="1811" width="13" style="0" customWidth="1"/>
    <x:col min="1812" max="1812" width="45.332031" style="0" customWidth="1"/>
    <x:col min="1813" max="1814" width="13" style="0" customWidth="1"/>
    <x:col min="1815" max="1815" width="110" style="0" customWidth="1"/>
    <x:col min="1816" max="1816" width="45.332031" style="0" customWidth="1"/>
    <x:col min="1817" max="1817" width="23.664062" style="0" customWidth="1"/>
    <x:col min="1818" max="1818" width="66.886719" style="0" customWidth="1"/>
    <x:col min="1819" max="1823" width="45.332031" style="0" customWidth="1"/>
    <x:col min="1824" max="1827" width="10.664062" style="0" customWidth="1"/>
    <x:col min="1828" max="1829" width="13" style="0" customWidth="1"/>
    <x:col min="1830" max="1830" width="110" style="0" customWidth="1"/>
    <x:col min="1831" max="1832" width="13" style="0" customWidth="1"/>
    <x:col min="1833" max="1833" width="110" style="0" customWidth="1"/>
    <x:col min="1834" max="1837" width="15.109375" style="0" customWidth="1"/>
    <x:col min="1838" max="1838" width="13" style="0" customWidth="1"/>
    <x:col min="1839" max="1839" width="110" style="0" customWidth="1"/>
    <x:col min="1840" max="1840" width="15.109375" style="0" customWidth="1"/>
    <x:col min="1841" max="1841" width="23.664062" style="0" customWidth="1"/>
    <x:col min="1842" max="1847" width="15.109375" style="0" customWidth="1"/>
    <x:col min="1848" max="1848" width="10.664062" style="0" customWidth="1"/>
    <x:col min="1849" max="1849" width="34.441406" style="0" customWidth="1"/>
    <x:col min="1850" max="1853" width="10.664062" style="0" customWidth="1"/>
    <x:col min="1854" max="1854" width="13" style="0" customWidth="1"/>
    <x:col min="1855" max="1855" width="14" style="0" customWidth="1"/>
    <x:col min="1856" max="1856" width="153.109375" style="0" customWidth="1"/>
    <x:col min="1857" max="1857" width="13" style="0" customWidth="1"/>
    <x:col min="1858" max="1858" width="23.664062" style="0" customWidth="1"/>
    <x:col min="1859" max="1859" width="153.109375" style="0" customWidth="1"/>
    <x:col min="1860" max="1860" width="13" style="0" customWidth="1"/>
    <x:col min="1861" max="1861" width="14" style="0" customWidth="1"/>
    <x:col min="1862" max="1862" width="153.109375" style="0" customWidth="1"/>
    <x:col min="1863" max="1863" width="19.441406" style="0" customWidth="1"/>
    <x:col min="1864" max="1864" width="13" style="0" customWidth="1"/>
    <x:col min="1865" max="1865" width="23.664062" style="0" customWidth="1"/>
    <x:col min="1866" max="1867" width="13" style="0" customWidth="1"/>
    <x:col min="1868" max="1868" width="45.332031" style="0" customWidth="1"/>
    <x:col min="1869" max="1869" width="110" style="0" customWidth="1"/>
    <x:col min="1870" max="1871" width="15.109375" style="0" customWidth="1"/>
    <x:col min="1872" max="1872" width="13" style="0" customWidth="1"/>
    <x:col min="1873" max="1881" width="110" style="0" customWidth="1"/>
    <x:col min="1882" max="1882" width="15.109375" style="0" customWidth="1"/>
    <x:col min="1883" max="1883" width="23.664062" style="0" customWidth="1"/>
    <x:col min="1884" max="1884" width="13" style="0" customWidth="1"/>
    <x:col min="1885" max="1888" width="34.441406" style="0" customWidth="1"/>
    <x:col min="1889" max="1889" width="239.332031" style="0" customWidth="1"/>
    <x:col min="1890" max="1891" width="15.109375" style="0" customWidth="1"/>
    <x:col min="1892" max="1893" width="34.441406" style="0" customWidth="1"/>
    <x:col min="1894" max="2048" width="9.140625" style="0" customWidth="1"/>
    <x:col min="2049" max="2049" width="15.109375" style="0" customWidth="1"/>
    <x:col min="2050" max="2051" width="110" style="0" customWidth="1"/>
    <x:col min="2052" max="2052" width="13" style="0" customWidth="1"/>
    <x:col min="2053" max="2053" width="110" style="0" customWidth="1"/>
    <x:col min="2054" max="2059" width="56" style="0" customWidth="1"/>
    <x:col min="2060" max="2060" width="13" style="0" customWidth="1"/>
    <x:col min="2061" max="2061" width="110" style="0" customWidth="1"/>
    <x:col min="2062" max="2062" width="13" style="0" customWidth="1"/>
    <x:col min="2063" max="2063" width="110" style="0" customWidth="1"/>
    <x:col min="2064" max="2065" width="23.664062" style="0" customWidth="1"/>
    <x:col min="2066" max="2066" width="19.441406" style="0" customWidth="1"/>
    <x:col min="2067" max="2067" width="13" style="0" customWidth="1"/>
    <x:col min="2068" max="2068" width="45.332031" style="0" customWidth="1"/>
    <x:col min="2069" max="2070" width="13" style="0" customWidth="1"/>
    <x:col min="2071" max="2071" width="110" style="0" customWidth="1"/>
    <x:col min="2072" max="2072" width="45.332031" style="0" customWidth="1"/>
    <x:col min="2073" max="2073" width="23.664062" style="0" customWidth="1"/>
    <x:col min="2074" max="2074" width="66.886719" style="0" customWidth="1"/>
    <x:col min="2075" max="2079" width="45.332031" style="0" customWidth="1"/>
    <x:col min="2080" max="2083" width="10.664062" style="0" customWidth="1"/>
    <x:col min="2084" max="2085" width="13" style="0" customWidth="1"/>
    <x:col min="2086" max="2086" width="110" style="0" customWidth="1"/>
    <x:col min="2087" max="2088" width="13" style="0" customWidth="1"/>
    <x:col min="2089" max="2089" width="110" style="0" customWidth="1"/>
    <x:col min="2090" max="2093" width="15.109375" style="0" customWidth="1"/>
    <x:col min="2094" max="2094" width="13" style="0" customWidth="1"/>
    <x:col min="2095" max="2095" width="110" style="0" customWidth="1"/>
    <x:col min="2096" max="2096" width="15.109375" style="0" customWidth="1"/>
    <x:col min="2097" max="2097" width="23.664062" style="0" customWidth="1"/>
    <x:col min="2098" max="2103" width="15.109375" style="0" customWidth="1"/>
    <x:col min="2104" max="2104" width="10.664062" style="0" customWidth="1"/>
    <x:col min="2105" max="2105" width="34.441406" style="0" customWidth="1"/>
    <x:col min="2106" max="2109" width="10.664062" style="0" customWidth="1"/>
    <x:col min="2110" max="2110" width="13" style="0" customWidth="1"/>
    <x:col min="2111" max="2111" width="14" style="0" customWidth="1"/>
    <x:col min="2112" max="2112" width="153.109375" style="0" customWidth="1"/>
    <x:col min="2113" max="2113" width="13" style="0" customWidth="1"/>
    <x:col min="2114" max="2114" width="23.664062" style="0" customWidth="1"/>
    <x:col min="2115" max="2115" width="153.109375" style="0" customWidth="1"/>
    <x:col min="2116" max="2116" width="13" style="0" customWidth="1"/>
    <x:col min="2117" max="2117" width="14" style="0" customWidth="1"/>
    <x:col min="2118" max="2118" width="153.109375" style="0" customWidth="1"/>
    <x:col min="2119" max="2119" width="19.441406" style="0" customWidth="1"/>
    <x:col min="2120" max="2120" width="13" style="0" customWidth="1"/>
    <x:col min="2121" max="2121" width="23.664062" style="0" customWidth="1"/>
    <x:col min="2122" max="2123" width="13" style="0" customWidth="1"/>
    <x:col min="2124" max="2124" width="45.332031" style="0" customWidth="1"/>
    <x:col min="2125" max="2125" width="110" style="0" customWidth="1"/>
    <x:col min="2126" max="2127" width="15.109375" style="0" customWidth="1"/>
    <x:col min="2128" max="2128" width="13" style="0" customWidth="1"/>
    <x:col min="2129" max="2137" width="110" style="0" customWidth="1"/>
    <x:col min="2138" max="2138" width="15.109375" style="0" customWidth="1"/>
    <x:col min="2139" max="2139" width="23.664062" style="0" customWidth="1"/>
    <x:col min="2140" max="2140" width="13" style="0" customWidth="1"/>
    <x:col min="2141" max="2144" width="34.441406" style="0" customWidth="1"/>
    <x:col min="2145" max="2145" width="239.332031" style="0" customWidth="1"/>
    <x:col min="2146" max="2147" width="15.109375" style="0" customWidth="1"/>
    <x:col min="2148" max="2149" width="34.441406" style="0" customWidth="1"/>
    <x:col min="2150" max="2304" width="9.140625" style="0" customWidth="1"/>
    <x:col min="2305" max="2305" width="15.109375" style="0" customWidth="1"/>
    <x:col min="2306" max="2307" width="110" style="0" customWidth="1"/>
    <x:col min="2308" max="2308" width="13" style="0" customWidth="1"/>
    <x:col min="2309" max="2309" width="110" style="0" customWidth="1"/>
    <x:col min="2310" max="2315" width="56" style="0" customWidth="1"/>
    <x:col min="2316" max="2316" width="13" style="0" customWidth="1"/>
    <x:col min="2317" max="2317" width="110" style="0" customWidth="1"/>
    <x:col min="2318" max="2318" width="13" style="0" customWidth="1"/>
    <x:col min="2319" max="2319" width="110" style="0" customWidth="1"/>
    <x:col min="2320" max="2321" width="23.664062" style="0" customWidth="1"/>
    <x:col min="2322" max="2322" width="19.441406" style="0" customWidth="1"/>
    <x:col min="2323" max="2323" width="13" style="0" customWidth="1"/>
    <x:col min="2324" max="2324" width="45.332031" style="0" customWidth="1"/>
    <x:col min="2325" max="2326" width="13" style="0" customWidth="1"/>
    <x:col min="2327" max="2327" width="110" style="0" customWidth="1"/>
    <x:col min="2328" max="2328" width="45.332031" style="0" customWidth="1"/>
    <x:col min="2329" max="2329" width="23.664062" style="0" customWidth="1"/>
    <x:col min="2330" max="2330" width="66.886719" style="0" customWidth="1"/>
    <x:col min="2331" max="2335" width="45.332031" style="0" customWidth="1"/>
    <x:col min="2336" max="2339" width="10.664062" style="0" customWidth="1"/>
    <x:col min="2340" max="2341" width="13" style="0" customWidth="1"/>
    <x:col min="2342" max="2342" width="110" style="0" customWidth="1"/>
    <x:col min="2343" max="2344" width="13" style="0" customWidth="1"/>
    <x:col min="2345" max="2345" width="110" style="0" customWidth="1"/>
    <x:col min="2346" max="2349" width="15.109375" style="0" customWidth="1"/>
    <x:col min="2350" max="2350" width="13" style="0" customWidth="1"/>
    <x:col min="2351" max="2351" width="110" style="0" customWidth="1"/>
    <x:col min="2352" max="2352" width="15.109375" style="0" customWidth="1"/>
    <x:col min="2353" max="2353" width="23.664062" style="0" customWidth="1"/>
    <x:col min="2354" max="2359" width="15.109375" style="0" customWidth="1"/>
    <x:col min="2360" max="2360" width="10.664062" style="0" customWidth="1"/>
    <x:col min="2361" max="2361" width="34.441406" style="0" customWidth="1"/>
    <x:col min="2362" max="2365" width="10.664062" style="0" customWidth="1"/>
    <x:col min="2366" max="2366" width="13" style="0" customWidth="1"/>
    <x:col min="2367" max="2367" width="14" style="0" customWidth="1"/>
    <x:col min="2368" max="2368" width="153.109375" style="0" customWidth="1"/>
    <x:col min="2369" max="2369" width="13" style="0" customWidth="1"/>
    <x:col min="2370" max="2370" width="23.664062" style="0" customWidth="1"/>
    <x:col min="2371" max="2371" width="153.109375" style="0" customWidth="1"/>
    <x:col min="2372" max="2372" width="13" style="0" customWidth="1"/>
    <x:col min="2373" max="2373" width="14" style="0" customWidth="1"/>
    <x:col min="2374" max="2374" width="153.109375" style="0" customWidth="1"/>
    <x:col min="2375" max="2375" width="19.441406" style="0" customWidth="1"/>
    <x:col min="2376" max="2376" width="13" style="0" customWidth="1"/>
    <x:col min="2377" max="2377" width="23.664062" style="0" customWidth="1"/>
    <x:col min="2378" max="2379" width="13" style="0" customWidth="1"/>
    <x:col min="2380" max="2380" width="45.332031" style="0" customWidth="1"/>
    <x:col min="2381" max="2381" width="110" style="0" customWidth="1"/>
    <x:col min="2382" max="2383" width="15.109375" style="0" customWidth="1"/>
    <x:col min="2384" max="2384" width="13" style="0" customWidth="1"/>
    <x:col min="2385" max="2393" width="110" style="0" customWidth="1"/>
    <x:col min="2394" max="2394" width="15.109375" style="0" customWidth="1"/>
    <x:col min="2395" max="2395" width="23.664062" style="0" customWidth="1"/>
    <x:col min="2396" max="2396" width="13" style="0" customWidth="1"/>
    <x:col min="2397" max="2400" width="34.441406" style="0" customWidth="1"/>
    <x:col min="2401" max="2401" width="239.332031" style="0" customWidth="1"/>
    <x:col min="2402" max="2403" width="15.109375" style="0" customWidth="1"/>
    <x:col min="2404" max="2405" width="34.441406" style="0" customWidth="1"/>
    <x:col min="2406" max="2560" width="9.140625" style="0" customWidth="1"/>
    <x:col min="2561" max="2561" width="15.109375" style="0" customWidth="1"/>
    <x:col min="2562" max="2563" width="110" style="0" customWidth="1"/>
    <x:col min="2564" max="2564" width="13" style="0" customWidth="1"/>
    <x:col min="2565" max="2565" width="110" style="0" customWidth="1"/>
    <x:col min="2566" max="2571" width="56" style="0" customWidth="1"/>
    <x:col min="2572" max="2572" width="13" style="0" customWidth="1"/>
    <x:col min="2573" max="2573" width="110" style="0" customWidth="1"/>
    <x:col min="2574" max="2574" width="13" style="0" customWidth="1"/>
    <x:col min="2575" max="2575" width="110" style="0" customWidth="1"/>
    <x:col min="2576" max="2577" width="23.664062" style="0" customWidth="1"/>
    <x:col min="2578" max="2578" width="19.441406" style="0" customWidth="1"/>
    <x:col min="2579" max="2579" width="13" style="0" customWidth="1"/>
    <x:col min="2580" max="2580" width="45.332031" style="0" customWidth="1"/>
    <x:col min="2581" max="2582" width="13" style="0" customWidth="1"/>
    <x:col min="2583" max="2583" width="110" style="0" customWidth="1"/>
    <x:col min="2584" max="2584" width="45.332031" style="0" customWidth="1"/>
    <x:col min="2585" max="2585" width="23.664062" style="0" customWidth="1"/>
    <x:col min="2586" max="2586" width="66.886719" style="0" customWidth="1"/>
    <x:col min="2587" max="2591" width="45.332031" style="0" customWidth="1"/>
    <x:col min="2592" max="2595" width="10.664062" style="0" customWidth="1"/>
    <x:col min="2596" max="2597" width="13" style="0" customWidth="1"/>
    <x:col min="2598" max="2598" width="110" style="0" customWidth="1"/>
    <x:col min="2599" max="2600" width="13" style="0" customWidth="1"/>
    <x:col min="2601" max="2601" width="110" style="0" customWidth="1"/>
    <x:col min="2602" max="2605" width="15.109375" style="0" customWidth="1"/>
    <x:col min="2606" max="2606" width="13" style="0" customWidth="1"/>
    <x:col min="2607" max="2607" width="110" style="0" customWidth="1"/>
    <x:col min="2608" max="2608" width="15.109375" style="0" customWidth="1"/>
    <x:col min="2609" max="2609" width="23.664062" style="0" customWidth="1"/>
    <x:col min="2610" max="2615" width="15.109375" style="0" customWidth="1"/>
    <x:col min="2616" max="2616" width="10.664062" style="0" customWidth="1"/>
    <x:col min="2617" max="2617" width="34.441406" style="0" customWidth="1"/>
    <x:col min="2618" max="2621" width="10.664062" style="0" customWidth="1"/>
    <x:col min="2622" max="2622" width="13" style="0" customWidth="1"/>
    <x:col min="2623" max="2623" width="14" style="0" customWidth="1"/>
    <x:col min="2624" max="2624" width="153.109375" style="0" customWidth="1"/>
    <x:col min="2625" max="2625" width="13" style="0" customWidth="1"/>
    <x:col min="2626" max="2626" width="23.664062" style="0" customWidth="1"/>
    <x:col min="2627" max="2627" width="153.109375" style="0" customWidth="1"/>
    <x:col min="2628" max="2628" width="13" style="0" customWidth="1"/>
    <x:col min="2629" max="2629" width="14" style="0" customWidth="1"/>
    <x:col min="2630" max="2630" width="153.109375" style="0" customWidth="1"/>
    <x:col min="2631" max="2631" width="19.441406" style="0" customWidth="1"/>
    <x:col min="2632" max="2632" width="13" style="0" customWidth="1"/>
    <x:col min="2633" max="2633" width="23.664062" style="0" customWidth="1"/>
    <x:col min="2634" max="2635" width="13" style="0" customWidth="1"/>
    <x:col min="2636" max="2636" width="45.332031" style="0" customWidth="1"/>
    <x:col min="2637" max="2637" width="110" style="0" customWidth="1"/>
    <x:col min="2638" max="2639" width="15.109375" style="0" customWidth="1"/>
    <x:col min="2640" max="2640" width="13" style="0" customWidth="1"/>
    <x:col min="2641" max="2649" width="110" style="0" customWidth="1"/>
    <x:col min="2650" max="2650" width="15.109375" style="0" customWidth="1"/>
    <x:col min="2651" max="2651" width="23.664062" style="0" customWidth="1"/>
    <x:col min="2652" max="2652" width="13" style="0" customWidth="1"/>
    <x:col min="2653" max="2656" width="34.441406" style="0" customWidth="1"/>
    <x:col min="2657" max="2657" width="239.332031" style="0" customWidth="1"/>
    <x:col min="2658" max="2659" width="15.109375" style="0" customWidth="1"/>
    <x:col min="2660" max="2661" width="34.441406" style="0" customWidth="1"/>
    <x:col min="2662" max="2816" width="9.140625" style="0" customWidth="1"/>
    <x:col min="2817" max="2817" width="15.109375" style="0" customWidth="1"/>
    <x:col min="2818" max="2819" width="110" style="0" customWidth="1"/>
    <x:col min="2820" max="2820" width="13" style="0" customWidth="1"/>
    <x:col min="2821" max="2821" width="110" style="0" customWidth="1"/>
    <x:col min="2822" max="2827" width="56" style="0" customWidth="1"/>
    <x:col min="2828" max="2828" width="13" style="0" customWidth="1"/>
    <x:col min="2829" max="2829" width="110" style="0" customWidth="1"/>
    <x:col min="2830" max="2830" width="13" style="0" customWidth="1"/>
    <x:col min="2831" max="2831" width="110" style="0" customWidth="1"/>
    <x:col min="2832" max="2833" width="23.664062" style="0" customWidth="1"/>
    <x:col min="2834" max="2834" width="19.441406" style="0" customWidth="1"/>
    <x:col min="2835" max="2835" width="13" style="0" customWidth="1"/>
    <x:col min="2836" max="2836" width="45.332031" style="0" customWidth="1"/>
    <x:col min="2837" max="2838" width="13" style="0" customWidth="1"/>
    <x:col min="2839" max="2839" width="110" style="0" customWidth="1"/>
    <x:col min="2840" max="2840" width="45.332031" style="0" customWidth="1"/>
    <x:col min="2841" max="2841" width="23.664062" style="0" customWidth="1"/>
    <x:col min="2842" max="2842" width="66.886719" style="0" customWidth="1"/>
    <x:col min="2843" max="2847" width="45.332031" style="0" customWidth="1"/>
    <x:col min="2848" max="2851" width="10.664062" style="0" customWidth="1"/>
    <x:col min="2852" max="2853" width="13" style="0" customWidth="1"/>
    <x:col min="2854" max="2854" width="110" style="0" customWidth="1"/>
    <x:col min="2855" max="2856" width="13" style="0" customWidth="1"/>
    <x:col min="2857" max="2857" width="110" style="0" customWidth="1"/>
    <x:col min="2858" max="2861" width="15.109375" style="0" customWidth="1"/>
    <x:col min="2862" max="2862" width="13" style="0" customWidth="1"/>
    <x:col min="2863" max="2863" width="110" style="0" customWidth="1"/>
    <x:col min="2864" max="2864" width="15.109375" style="0" customWidth="1"/>
    <x:col min="2865" max="2865" width="23.664062" style="0" customWidth="1"/>
    <x:col min="2866" max="2871" width="15.109375" style="0" customWidth="1"/>
    <x:col min="2872" max="2872" width="10.664062" style="0" customWidth="1"/>
    <x:col min="2873" max="2873" width="34.441406" style="0" customWidth="1"/>
    <x:col min="2874" max="2877" width="10.664062" style="0" customWidth="1"/>
    <x:col min="2878" max="2878" width="13" style="0" customWidth="1"/>
    <x:col min="2879" max="2879" width="14" style="0" customWidth="1"/>
    <x:col min="2880" max="2880" width="153.109375" style="0" customWidth="1"/>
    <x:col min="2881" max="2881" width="13" style="0" customWidth="1"/>
    <x:col min="2882" max="2882" width="23.664062" style="0" customWidth="1"/>
    <x:col min="2883" max="2883" width="153.109375" style="0" customWidth="1"/>
    <x:col min="2884" max="2884" width="13" style="0" customWidth="1"/>
    <x:col min="2885" max="2885" width="14" style="0" customWidth="1"/>
    <x:col min="2886" max="2886" width="153.109375" style="0" customWidth="1"/>
    <x:col min="2887" max="2887" width="19.441406" style="0" customWidth="1"/>
    <x:col min="2888" max="2888" width="13" style="0" customWidth="1"/>
    <x:col min="2889" max="2889" width="23.664062" style="0" customWidth="1"/>
    <x:col min="2890" max="2891" width="13" style="0" customWidth="1"/>
    <x:col min="2892" max="2892" width="45.332031" style="0" customWidth="1"/>
    <x:col min="2893" max="2893" width="110" style="0" customWidth="1"/>
    <x:col min="2894" max="2895" width="15.109375" style="0" customWidth="1"/>
    <x:col min="2896" max="2896" width="13" style="0" customWidth="1"/>
    <x:col min="2897" max="2905" width="110" style="0" customWidth="1"/>
    <x:col min="2906" max="2906" width="15.109375" style="0" customWidth="1"/>
    <x:col min="2907" max="2907" width="23.664062" style="0" customWidth="1"/>
    <x:col min="2908" max="2908" width="13" style="0" customWidth="1"/>
    <x:col min="2909" max="2912" width="34.441406" style="0" customWidth="1"/>
    <x:col min="2913" max="2913" width="239.332031" style="0" customWidth="1"/>
    <x:col min="2914" max="2915" width="15.109375" style="0" customWidth="1"/>
    <x:col min="2916" max="2917" width="34.441406" style="0" customWidth="1"/>
    <x:col min="2918" max="3072" width="9.140625" style="0" customWidth="1"/>
    <x:col min="3073" max="3073" width="15.109375" style="0" customWidth="1"/>
    <x:col min="3074" max="3075" width="110" style="0" customWidth="1"/>
    <x:col min="3076" max="3076" width="13" style="0" customWidth="1"/>
    <x:col min="3077" max="3077" width="110" style="0" customWidth="1"/>
    <x:col min="3078" max="3083" width="56" style="0" customWidth="1"/>
    <x:col min="3084" max="3084" width="13" style="0" customWidth="1"/>
    <x:col min="3085" max="3085" width="110" style="0" customWidth="1"/>
    <x:col min="3086" max="3086" width="13" style="0" customWidth="1"/>
    <x:col min="3087" max="3087" width="110" style="0" customWidth="1"/>
    <x:col min="3088" max="3089" width="23.664062" style="0" customWidth="1"/>
    <x:col min="3090" max="3090" width="19.441406" style="0" customWidth="1"/>
    <x:col min="3091" max="3091" width="13" style="0" customWidth="1"/>
    <x:col min="3092" max="3092" width="45.332031" style="0" customWidth="1"/>
    <x:col min="3093" max="3094" width="13" style="0" customWidth="1"/>
    <x:col min="3095" max="3095" width="110" style="0" customWidth="1"/>
    <x:col min="3096" max="3096" width="45.332031" style="0" customWidth="1"/>
    <x:col min="3097" max="3097" width="23.664062" style="0" customWidth="1"/>
    <x:col min="3098" max="3098" width="66.886719" style="0" customWidth="1"/>
    <x:col min="3099" max="3103" width="45.332031" style="0" customWidth="1"/>
    <x:col min="3104" max="3107" width="10.664062" style="0" customWidth="1"/>
    <x:col min="3108" max="3109" width="13" style="0" customWidth="1"/>
    <x:col min="3110" max="3110" width="110" style="0" customWidth="1"/>
    <x:col min="3111" max="3112" width="13" style="0" customWidth="1"/>
    <x:col min="3113" max="3113" width="110" style="0" customWidth="1"/>
    <x:col min="3114" max="3117" width="15.109375" style="0" customWidth="1"/>
    <x:col min="3118" max="3118" width="13" style="0" customWidth="1"/>
    <x:col min="3119" max="3119" width="110" style="0" customWidth="1"/>
    <x:col min="3120" max="3120" width="15.109375" style="0" customWidth="1"/>
    <x:col min="3121" max="3121" width="23.664062" style="0" customWidth="1"/>
    <x:col min="3122" max="3127" width="15.109375" style="0" customWidth="1"/>
    <x:col min="3128" max="3128" width="10.664062" style="0" customWidth="1"/>
    <x:col min="3129" max="3129" width="34.441406" style="0" customWidth="1"/>
    <x:col min="3130" max="3133" width="10.664062" style="0" customWidth="1"/>
    <x:col min="3134" max="3134" width="13" style="0" customWidth="1"/>
    <x:col min="3135" max="3135" width="14" style="0" customWidth="1"/>
    <x:col min="3136" max="3136" width="153.109375" style="0" customWidth="1"/>
    <x:col min="3137" max="3137" width="13" style="0" customWidth="1"/>
    <x:col min="3138" max="3138" width="23.664062" style="0" customWidth="1"/>
    <x:col min="3139" max="3139" width="153.109375" style="0" customWidth="1"/>
    <x:col min="3140" max="3140" width="13" style="0" customWidth="1"/>
    <x:col min="3141" max="3141" width="14" style="0" customWidth="1"/>
    <x:col min="3142" max="3142" width="153.109375" style="0" customWidth="1"/>
    <x:col min="3143" max="3143" width="19.441406" style="0" customWidth="1"/>
    <x:col min="3144" max="3144" width="13" style="0" customWidth="1"/>
    <x:col min="3145" max="3145" width="23.664062" style="0" customWidth="1"/>
    <x:col min="3146" max="3147" width="13" style="0" customWidth="1"/>
    <x:col min="3148" max="3148" width="45.332031" style="0" customWidth="1"/>
    <x:col min="3149" max="3149" width="110" style="0" customWidth="1"/>
    <x:col min="3150" max="3151" width="15.109375" style="0" customWidth="1"/>
    <x:col min="3152" max="3152" width="13" style="0" customWidth="1"/>
    <x:col min="3153" max="3161" width="110" style="0" customWidth="1"/>
    <x:col min="3162" max="3162" width="15.109375" style="0" customWidth="1"/>
    <x:col min="3163" max="3163" width="23.664062" style="0" customWidth="1"/>
    <x:col min="3164" max="3164" width="13" style="0" customWidth="1"/>
    <x:col min="3165" max="3168" width="34.441406" style="0" customWidth="1"/>
    <x:col min="3169" max="3169" width="239.332031" style="0" customWidth="1"/>
    <x:col min="3170" max="3171" width="15.109375" style="0" customWidth="1"/>
    <x:col min="3172" max="3173" width="34.441406" style="0" customWidth="1"/>
    <x:col min="3174" max="3328" width="9.140625" style="0" customWidth="1"/>
    <x:col min="3329" max="3329" width="15.109375" style="0" customWidth="1"/>
    <x:col min="3330" max="3331" width="110" style="0" customWidth="1"/>
    <x:col min="3332" max="3332" width="13" style="0" customWidth="1"/>
    <x:col min="3333" max="3333" width="110" style="0" customWidth="1"/>
    <x:col min="3334" max="3339" width="56" style="0" customWidth="1"/>
    <x:col min="3340" max="3340" width="13" style="0" customWidth="1"/>
    <x:col min="3341" max="3341" width="110" style="0" customWidth="1"/>
    <x:col min="3342" max="3342" width="13" style="0" customWidth="1"/>
    <x:col min="3343" max="3343" width="110" style="0" customWidth="1"/>
    <x:col min="3344" max="3345" width="23.664062" style="0" customWidth="1"/>
    <x:col min="3346" max="3346" width="19.441406" style="0" customWidth="1"/>
    <x:col min="3347" max="3347" width="13" style="0" customWidth="1"/>
    <x:col min="3348" max="3348" width="45.332031" style="0" customWidth="1"/>
    <x:col min="3349" max="3350" width="13" style="0" customWidth="1"/>
    <x:col min="3351" max="3351" width="110" style="0" customWidth="1"/>
    <x:col min="3352" max="3352" width="45.332031" style="0" customWidth="1"/>
    <x:col min="3353" max="3353" width="23.664062" style="0" customWidth="1"/>
    <x:col min="3354" max="3354" width="66.886719" style="0" customWidth="1"/>
    <x:col min="3355" max="3359" width="45.332031" style="0" customWidth="1"/>
    <x:col min="3360" max="3363" width="10.664062" style="0" customWidth="1"/>
    <x:col min="3364" max="3365" width="13" style="0" customWidth="1"/>
    <x:col min="3366" max="3366" width="110" style="0" customWidth="1"/>
    <x:col min="3367" max="3368" width="13" style="0" customWidth="1"/>
    <x:col min="3369" max="3369" width="110" style="0" customWidth="1"/>
    <x:col min="3370" max="3373" width="15.109375" style="0" customWidth="1"/>
    <x:col min="3374" max="3374" width="13" style="0" customWidth="1"/>
    <x:col min="3375" max="3375" width="110" style="0" customWidth="1"/>
    <x:col min="3376" max="3376" width="15.109375" style="0" customWidth="1"/>
    <x:col min="3377" max="3377" width="23.664062" style="0" customWidth="1"/>
    <x:col min="3378" max="3383" width="15.109375" style="0" customWidth="1"/>
    <x:col min="3384" max="3384" width="10.664062" style="0" customWidth="1"/>
    <x:col min="3385" max="3385" width="34.441406" style="0" customWidth="1"/>
    <x:col min="3386" max="3389" width="10.664062" style="0" customWidth="1"/>
    <x:col min="3390" max="3390" width="13" style="0" customWidth="1"/>
    <x:col min="3391" max="3391" width="14" style="0" customWidth="1"/>
    <x:col min="3392" max="3392" width="153.109375" style="0" customWidth="1"/>
    <x:col min="3393" max="3393" width="13" style="0" customWidth="1"/>
    <x:col min="3394" max="3394" width="23.664062" style="0" customWidth="1"/>
    <x:col min="3395" max="3395" width="153.109375" style="0" customWidth="1"/>
    <x:col min="3396" max="3396" width="13" style="0" customWidth="1"/>
    <x:col min="3397" max="3397" width="14" style="0" customWidth="1"/>
    <x:col min="3398" max="3398" width="153.109375" style="0" customWidth="1"/>
    <x:col min="3399" max="3399" width="19.441406" style="0" customWidth="1"/>
    <x:col min="3400" max="3400" width="13" style="0" customWidth="1"/>
    <x:col min="3401" max="3401" width="23.664062" style="0" customWidth="1"/>
    <x:col min="3402" max="3403" width="13" style="0" customWidth="1"/>
    <x:col min="3404" max="3404" width="45.332031" style="0" customWidth="1"/>
    <x:col min="3405" max="3405" width="110" style="0" customWidth="1"/>
    <x:col min="3406" max="3407" width="15.109375" style="0" customWidth="1"/>
    <x:col min="3408" max="3408" width="13" style="0" customWidth="1"/>
    <x:col min="3409" max="3417" width="110" style="0" customWidth="1"/>
    <x:col min="3418" max="3418" width="15.109375" style="0" customWidth="1"/>
    <x:col min="3419" max="3419" width="23.664062" style="0" customWidth="1"/>
    <x:col min="3420" max="3420" width="13" style="0" customWidth="1"/>
    <x:col min="3421" max="3424" width="34.441406" style="0" customWidth="1"/>
    <x:col min="3425" max="3425" width="239.332031" style="0" customWidth="1"/>
    <x:col min="3426" max="3427" width="15.109375" style="0" customWidth="1"/>
    <x:col min="3428" max="3429" width="34.441406" style="0" customWidth="1"/>
    <x:col min="3430" max="3584" width="9.140625" style="0" customWidth="1"/>
    <x:col min="3585" max="3585" width="15.109375" style="0" customWidth="1"/>
    <x:col min="3586" max="3587" width="110" style="0" customWidth="1"/>
    <x:col min="3588" max="3588" width="13" style="0" customWidth="1"/>
    <x:col min="3589" max="3589" width="110" style="0" customWidth="1"/>
    <x:col min="3590" max="3595" width="56" style="0" customWidth="1"/>
    <x:col min="3596" max="3596" width="13" style="0" customWidth="1"/>
    <x:col min="3597" max="3597" width="110" style="0" customWidth="1"/>
    <x:col min="3598" max="3598" width="13" style="0" customWidth="1"/>
    <x:col min="3599" max="3599" width="110" style="0" customWidth="1"/>
    <x:col min="3600" max="3601" width="23.664062" style="0" customWidth="1"/>
    <x:col min="3602" max="3602" width="19.441406" style="0" customWidth="1"/>
    <x:col min="3603" max="3603" width="13" style="0" customWidth="1"/>
    <x:col min="3604" max="3604" width="45.332031" style="0" customWidth="1"/>
    <x:col min="3605" max="3606" width="13" style="0" customWidth="1"/>
    <x:col min="3607" max="3607" width="110" style="0" customWidth="1"/>
    <x:col min="3608" max="3608" width="45.332031" style="0" customWidth="1"/>
    <x:col min="3609" max="3609" width="23.664062" style="0" customWidth="1"/>
    <x:col min="3610" max="3610" width="66.886719" style="0" customWidth="1"/>
    <x:col min="3611" max="3615" width="45.332031" style="0" customWidth="1"/>
    <x:col min="3616" max="3619" width="10.664062" style="0" customWidth="1"/>
    <x:col min="3620" max="3621" width="13" style="0" customWidth="1"/>
    <x:col min="3622" max="3622" width="110" style="0" customWidth="1"/>
    <x:col min="3623" max="3624" width="13" style="0" customWidth="1"/>
    <x:col min="3625" max="3625" width="110" style="0" customWidth="1"/>
    <x:col min="3626" max="3629" width="15.109375" style="0" customWidth="1"/>
    <x:col min="3630" max="3630" width="13" style="0" customWidth="1"/>
    <x:col min="3631" max="3631" width="110" style="0" customWidth="1"/>
    <x:col min="3632" max="3632" width="15.109375" style="0" customWidth="1"/>
    <x:col min="3633" max="3633" width="23.664062" style="0" customWidth="1"/>
    <x:col min="3634" max="3639" width="15.109375" style="0" customWidth="1"/>
    <x:col min="3640" max="3640" width="10.664062" style="0" customWidth="1"/>
    <x:col min="3641" max="3641" width="34.441406" style="0" customWidth="1"/>
    <x:col min="3642" max="3645" width="10.664062" style="0" customWidth="1"/>
    <x:col min="3646" max="3646" width="13" style="0" customWidth="1"/>
    <x:col min="3647" max="3647" width="14" style="0" customWidth="1"/>
    <x:col min="3648" max="3648" width="153.109375" style="0" customWidth="1"/>
    <x:col min="3649" max="3649" width="13" style="0" customWidth="1"/>
    <x:col min="3650" max="3650" width="23.664062" style="0" customWidth="1"/>
    <x:col min="3651" max="3651" width="153.109375" style="0" customWidth="1"/>
    <x:col min="3652" max="3652" width="13" style="0" customWidth="1"/>
    <x:col min="3653" max="3653" width="14" style="0" customWidth="1"/>
    <x:col min="3654" max="3654" width="153.109375" style="0" customWidth="1"/>
    <x:col min="3655" max="3655" width="19.441406" style="0" customWidth="1"/>
    <x:col min="3656" max="3656" width="13" style="0" customWidth="1"/>
    <x:col min="3657" max="3657" width="23.664062" style="0" customWidth="1"/>
    <x:col min="3658" max="3659" width="13" style="0" customWidth="1"/>
    <x:col min="3660" max="3660" width="45.332031" style="0" customWidth="1"/>
    <x:col min="3661" max="3661" width="110" style="0" customWidth="1"/>
    <x:col min="3662" max="3663" width="15.109375" style="0" customWidth="1"/>
    <x:col min="3664" max="3664" width="13" style="0" customWidth="1"/>
    <x:col min="3665" max="3673" width="110" style="0" customWidth="1"/>
    <x:col min="3674" max="3674" width="15.109375" style="0" customWidth="1"/>
    <x:col min="3675" max="3675" width="23.664062" style="0" customWidth="1"/>
    <x:col min="3676" max="3676" width="13" style="0" customWidth="1"/>
    <x:col min="3677" max="3680" width="34.441406" style="0" customWidth="1"/>
    <x:col min="3681" max="3681" width="239.332031" style="0" customWidth="1"/>
    <x:col min="3682" max="3683" width="15.109375" style="0" customWidth="1"/>
    <x:col min="3684" max="3685" width="34.441406" style="0" customWidth="1"/>
    <x:col min="3686" max="3840" width="9.140625" style="0" customWidth="1"/>
    <x:col min="3841" max="3841" width="15.109375" style="0" customWidth="1"/>
    <x:col min="3842" max="3843" width="110" style="0" customWidth="1"/>
    <x:col min="3844" max="3844" width="13" style="0" customWidth="1"/>
    <x:col min="3845" max="3845" width="110" style="0" customWidth="1"/>
    <x:col min="3846" max="3851" width="56" style="0" customWidth="1"/>
    <x:col min="3852" max="3852" width="13" style="0" customWidth="1"/>
    <x:col min="3853" max="3853" width="110" style="0" customWidth="1"/>
    <x:col min="3854" max="3854" width="13" style="0" customWidth="1"/>
    <x:col min="3855" max="3855" width="110" style="0" customWidth="1"/>
    <x:col min="3856" max="3857" width="23.664062" style="0" customWidth="1"/>
    <x:col min="3858" max="3858" width="19.441406" style="0" customWidth="1"/>
    <x:col min="3859" max="3859" width="13" style="0" customWidth="1"/>
    <x:col min="3860" max="3860" width="45.332031" style="0" customWidth="1"/>
    <x:col min="3861" max="3862" width="13" style="0" customWidth="1"/>
    <x:col min="3863" max="3863" width="110" style="0" customWidth="1"/>
    <x:col min="3864" max="3864" width="45.332031" style="0" customWidth="1"/>
    <x:col min="3865" max="3865" width="23.664062" style="0" customWidth="1"/>
    <x:col min="3866" max="3866" width="66.886719" style="0" customWidth="1"/>
    <x:col min="3867" max="3871" width="45.332031" style="0" customWidth="1"/>
    <x:col min="3872" max="3875" width="10.664062" style="0" customWidth="1"/>
    <x:col min="3876" max="3877" width="13" style="0" customWidth="1"/>
    <x:col min="3878" max="3878" width="110" style="0" customWidth="1"/>
    <x:col min="3879" max="3880" width="13" style="0" customWidth="1"/>
    <x:col min="3881" max="3881" width="110" style="0" customWidth="1"/>
    <x:col min="3882" max="3885" width="15.109375" style="0" customWidth="1"/>
    <x:col min="3886" max="3886" width="13" style="0" customWidth="1"/>
    <x:col min="3887" max="3887" width="110" style="0" customWidth="1"/>
    <x:col min="3888" max="3888" width="15.109375" style="0" customWidth="1"/>
    <x:col min="3889" max="3889" width="23.664062" style="0" customWidth="1"/>
    <x:col min="3890" max="3895" width="15.109375" style="0" customWidth="1"/>
    <x:col min="3896" max="3896" width="10.664062" style="0" customWidth="1"/>
    <x:col min="3897" max="3897" width="34.441406" style="0" customWidth="1"/>
    <x:col min="3898" max="3901" width="10.664062" style="0" customWidth="1"/>
    <x:col min="3902" max="3902" width="13" style="0" customWidth="1"/>
    <x:col min="3903" max="3903" width="14" style="0" customWidth="1"/>
    <x:col min="3904" max="3904" width="153.109375" style="0" customWidth="1"/>
    <x:col min="3905" max="3905" width="13" style="0" customWidth="1"/>
    <x:col min="3906" max="3906" width="23.664062" style="0" customWidth="1"/>
    <x:col min="3907" max="3907" width="153.109375" style="0" customWidth="1"/>
    <x:col min="3908" max="3908" width="13" style="0" customWidth="1"/>
    <x:col min="3909" max="3909" width="14" style="0" customWidth="1"/>
    <x:col min="3910" max="3910" width="153.109375" style="0" customWidth="1"/>
    <x:col min="3911" max="3911" width="19.441406" style="0" customWidth="1"/>
    <x:col min="3912" max="3912" width="13" style="0" customWidth="1"/>
    <x:col min="3913" max="3913" width="23.664062" style="0" customWidth="1"/>
    <x:col min="3914" max="3915" width="13" style="0" customWidth="1"/>
    <x:col min="3916" max="3916" width="45.332031" style="0" customWidth="1"/>
    <x:col min="3917" max="3917" width="110" style="0" customWidth="1"/>
    <x:col min="3918" max="3919" width="15.109375" style="0" customWidth="1"/>
    <x:col min="3920" max="3920" width="13" style="0" customWidth="1"/>
    <x:col min="3921" max="3929" width="110" style="0" customWidth="1"/>
    <x:col min="3930" max="3930" width="15.109375" style="0" customWidth="1"/>
    <x:col min="3931" max="3931" width="23.664062" style="0" customWidth="1"/>
    <x:col min="3932" max="3932" width="13" style="0" customWidth="1"/>
    <x:col min="3933" max="3936" width="34.441406" style="0" customWidth="1"/>
    <x:col min="3937" max="3937" width="239.332031" style="0" customWidth="1"/>
    <x:col min="3938" max="3939" width="15.109375" style="0" customWidth="1"/>
    <x:col min="3940" max="3941" width="34.441406" style="0" customWidth="1"/>
    <x:col min="3942" max="4096" width="9.140625" style="0" customWidth="1"/>
    <x:col min="4097" max="4097" width="15.109375" style="0" customWidth="1"/>
    <x:col min="4098" max="4099" width="110" style="0" customWidth="1"/>
    <x:col min="4100" max="4100" width="13" style="0" customWidth="1"/>
    <x:col min="4101" max="4101" width="110" style="0" customWidth="1"/>
    <x:col min="4102" max="4107" width="56" style="0" customWidth="1"/>
    <x:col min="4108" max="4108" width="13" style="0" customWidth="1"/>
    <x:col min="4109" max="4109" width="110" style="0" customWidth="1"/>
    <x:col min="4110" max="4110" width="13" style="0" customWidth="1"/>
    <x:col min="4111" max="4111" width="110" style="0" customWidth="1"/>
    <x:col min="4112" max="4113" width="23.664062" style="0" customWidth="1"/>
    <x:col min="4114" max="4114" width="19.441406" style="0" customWidth="1"/>
    <x:col min="4115" max="4115" width="13" style="0" customWidth="1"/>
    <x:col min="4116" max="4116" width="45.332031" style="0" customWidth="1"/>
    <x:col min="4117" max="4118" width="13" style="0" customWidth="1"/>
    <x:col min="4119" max="4119" width="110" style="0" customWidth="1"/>
    <x:col min="4120" max="4120" width="45.332031" style="0" customWidth="1"/>
    <x:col min="4121" max="4121" width="23.664062" style="0" customWidth="1"/>
    <x:col min="4122" max="4122" width="66.886719" style="0" customWidth="1"/>
    <x:col min="4123" max="4127" width="45.332031" style="0" customWidth="1"/>
    <x:col min="4128" max="4131" width="10.664062" style="0" customWidth="1"/>
    <x:col min="4132" max="4133" width="13" style="0" customWidth="1"/>
    <x:col min="4134" max="4134" width="110" style="0" customWidth="1"/>
    <x:col min="4135" max="4136" width="13" style="0" customWidth="1"/>
    <x:col min="4137" max="4137" width="110" style="0" customWidth="1"/>
    <x:col min="4138" max="4141" width="15.109375" style="0" customWidth="1"/>
    <x:col min="4142" max="4142" width="13" style="0" customWidth="1"/>
    <x:col min="4143" max="4143" width="110" style="0" customWidth="1"/>
    <x:col min="4144" max="4144" width="15.109375" style="0" customWidth="1"/>
    <x:col min="4145" max="4145" width="23.664062" style="0" customWidth="1"/>
    <x:col min="4146" max="4151" width="15.109375" style="0" customWidth="1"/>
    <x:col min="4152" max="4152" width="10.664062" style="0" customWidth="1"/>
    <x:col min="4153" max="4153" width="34.441406" style="0" customWidth="1"/>
    <x:col min="4154" max="4157" width="10.664062" style="0" customWidth="1"/>
    <x:col min="4158" max="4158" width="13" style="0" customWidth="1"/>
    <x:col min="4159" max="4159" width="14" style="0" customWidth="1"/>
    <x:col min="4160" max="4160" width="153.109375" style="0" customWidth="1"/>
    <x:col min="4161" max="4161" width="13" style="0" customWidth="1"/>
    <x:col min="4162" max="4162" width="23.664062" style="0" customWidth="1"/>
    <x:col min="4163" max="4163" width="153.109375" style="0" customWidth="1"/>
    <x:col min="4164" max="4164" width="13" style="0" customWidth="1"/>
    <x:col min="4165" max="4165" width="14" style="0" customWidth="1"/>
    <x:col min="4166" max="4166" width="153.109375" style="0" customWidth="1"/>
    <x:col min="4167" max="4167" width="19.441406" style="0" customWidth="1"/>
    <x:col min="4168" max="4168" width="13" style="0" customWidth="1"/>
    <x:col min="4169" max="4169" width="23.664062" style="0" customWidth="1"/>
    <x:col min="4170" max="4171" width="13" style="0" customWidth="1"/>
    <x:col min="4172" max="4172" width="45.332031" style="0" customWidth="1"/>
    <x:col min="4173" max="4173" width="110" style="0" customWidth="1"/>
    <x:col min="4174" max="4175" width="15.109375" style="0" customWidth="1"/>
    <x:col min="4176" max="4176" width="13" style="0" customWidth="1"/>
    <x:col min="4177" max="4185" width="110" style="0" customWidth="1"/>
    <x:col min="4186" max="4186" width="15.109375" style="0" customWidth="1"/>
    <x:col min="4187" max="4187" width="23.664062" style="0" customWidth="1"/>
    <x:col min="4188" max="4188" width="13" style="0" customWidth="1"/>
    <x:col min="4189" max="4192" width="34.441406" style="0" customWidth="1"/>
    <x:col min="4193" max="4193" width="239.332031" style="0" customWidth="1"/>
    <x:col min="4194" max="4195" width="15.109375" style="0" customWidth="1"/>
    <x:col min="4196" max="4197" width="34.441406" style="0" customWidth="1"/>
    <x:col min="4198" max="4352" width="9.140625" style="0" customWidth="1"/>
    <x:col min="4353" max="4353" width="15.109375" style="0" customWidth="1"/>
    <x:col min="4354" max="4355" width="110" style="0" customWidth="1"/>
    <x:col min="4356" max="4356" width="13" style="0" customWidth="1"/>
    <x:col min="4357" max="4357" width="110" style="0" customWidth="1"/>
    <x:col min="4358" max="4363" width="56" style="0" customWidth="1"/>
    <x:col min="4364" max="4364" width="13" style="0" customWidth="1"/>
    <x:col min="4365" max="4365" width="110" style="0" customWidth="1"/>
    <x:col min="4366" max="4366" width="13" style="0" customWidth="1"/>
    <x:col min="4367" max="4367" width="110" style="0" customWidth="1"/>
    <x:col min="4368" max="4369" width="23.664062" style="0" customWidth="1"/>
    <x:col min="4370" max="4370" width="19.441406" style="0" customWidth="1"/>
    <x:col min="4371" max="4371" width="13" style="0" customWidth="1"/>
    <x:col min="4372" max="4372" width="45.332031" style="0" customWidth="1"/>
    <x:col min="4373" max="4374" width="13" style="0" customWidth="1"/>
    <x:col min="4375" max="4375" width="110" style="0" customWidth="1"/>
    <x:col min="4376" max="4376" width="45.332031" style="0" customWidth="1"/>
    <x:col min="4377" max="4377" width="23.664062" style="0" customWidth="1"/>
    <x:col min="4378" max="4378" width="66.886719" style="0" customWidth="1"/>
    <x:col min="4379" max="4383" width="45.332031" style="0" customWidth="1"/>
    <x:col min="4384" max="4387" width="10.664062" style="0" customWidth="1"/>
    <x:col min="4388" max="4389" width="13" style="0" customWidth="1"/>
    <x:col min="4390" max="4390" width="110" style="0" customWidth="1"/>
    <x:col min="4391" max="4392" width="13" style="0" customWidth="1"/>
    <x:col min="4393" max="4393" width="110" style="0" customWidth="1"/>
    <x:col min="4394" max="4397" width="15.109375" style="0" customWidth="1"/>
    <x:col min="4398" max="4398" width="13" style="0" customWidth="1"/>
    <x:col min="4399" max="4399" width="110" style="0" customWidth="1"/>
    <x:col min="4400" max="4400" width="15.109375" style="0" customWidth="1"/>
    <x:col min="4401" max="4401" width="23.664062" style="0" customWidth="1"/>
    <x:col min="4402" max="4407" width="15.109375" style="0" customWidth="1"/>
    <x:col min="4408" max="4408" width="10.664062" style="0" customWidth="1"/>
    <x:col min="4409" max="4409" width="34.441406" style="0" customWidth="1"/>
    <x:col min="4410" max="4413" width="10.664062" style="0" customWidth="1"/>
    <x:col min="4414" max="4414" width="13" style="0" customWidth="1"/>
    <x:col min="4415" max="4415" width="14" style="0" customWidth="1"/>
    <x:col min="4416" max="4416" width="153.109375" style="0" customWidth="1"/>
    <x:col min="4417" max="4417" width="13" style="0" customWidth="1"/>
    <x:col min="4418" max="4418" width="23.664062" style="0" customWidth="1"/>
    <x:col min="4419" max="4419" width="153.109375" style="0" customWidth="1"/>
    <x:col min="4420" max="4420" width="13" style="0" customWidth="1"/>
    <x:col min="4421" max="4421" width="14" style="0" customWidth="1"/>
    <x:col min="4422" max="4422" width="153.109375" style="0" customWidth="1"/>
    <x:col min="4423" max="4423" width="19.441406" style="0" customWidth="1"/>
    <x:col min="4424" max="4424" width="13" style="0" customWidth="1"/>
    <x:col min="4425" max="4425" width="23.664062" style="0" customWidth="1"/>
    <x:col min="4426" max="4427" width="13" style="0" customWidth="1"/>
    <x:col min="4428" max="4428" width="45.332031" style="0" customWidth="1"/>
    <x:col min="4429" max="4429" width="110" style="0" customWidth="1"/>
    <x:col min="4430" max="4431" width="15.109375" style="0" customWidth="1"/>
    <x:col min="4432" max="4432" width="13" style="0" customWidth="1"/>
    <x:col min="4433" max="4441" width="110" style="0" customWidth="1"/>
    <x:col min="4442" max="4442" width="15.109375" style="0" customWidth="1"/>
    <x:col min="4443" max="4443" width="23.664062" style="0" customWidth="1"/>
    <x:col min="4444" max="4444" width="13" style="0" customWidth="1"/>
    <x:col min="4445" max="4448" width="34.441406" style="0" customWidth="1"/>
    <x:col min="4449" max="4449" width="239.332031" style="0" customWidth="1"/>
    <x:col min="4450" max="4451" width="15.109375" style="0" customWidth="1"/>
    <x:col min="4452" max="4453" width="34.441406" style="0" customWidth="1"/>
    <x:col min="4454" max="4608" width="9.140625" style="0" customWidth="1"/>
    <x:col min="4609" max="4609" width="15.109375" style="0" customWidth="1"/>
    <x:col min="4610" max="4611" width="110" style="0" customWidth="1"/>
    <x:col min="4612" max="4612" width="13" style="0" customWidth="1"/>
    <x:col min="4613" max="4613" width="110" style="0" customWidth="1"/>
    <x:col min="4614" max="4619" width="56" style="0" customWidth="1"/>
    <x:col min="4620" max="4620" width="13" style="0" customWidth="1"/>
    <x:col min="4621" max="4621" width="110" style="0" customWidth="1"/>
    <x:col min="4622" max="4622" width="13" style="0" customWidth="1"/>
    <x:col min="4623" max="4623" width="110" style="0" customWidth="1"/>
    <x:col min="4624" max="4625" width="23.664062" style="0" customWidth="1"/>
    <x:col min="4626" max="4626" width="19.441406" style="0" customWidth="1"/>
    <x:col min="4627" max="4627" width="13" style="0" customWidth="1"/>
    <x:col min="4628" max="4628" width="45.332031" style="0" customWidth="1"/>
    <x:col min="4629" max="4630" width="13" style="0" customWidth="1"/>
    <x:col min="4631" max="4631" width="110" style="0" customWidth="1"/>
    <x:col min="4632" max="4632" width="45.332031" style="0" customWidth="1"/>
    <x:col min="4633" max="4633" width="23.664062" style="0" customWidth="1"/>
    <x:col min="4634" max="4634" width="66.886719" style="0" customWidth="1"/>
    <x:col min="4635" max="4639" width="45.332031" style="0" customWidth="1"/>
    <x:col min="4640" max="4643" width="10.664062" style="0" customWidth="1"/>
    <x:col min="4644" max="4645" width="13" style="0" customWidth="1"/>
    <x:col min="4646" max="4646" width="110" style="0" customWidth="1"/>
    <x:col min="4647" max="4648" width="13" style="0" customWidth="1"/>
    <x:col min="4649" max="4649" width="110" style="0" customWidth="1"/>
    <x:col min="4650" max="4653" width="15.109375" style="0" customWidth="1"/>
    <x:col min="4654" max="4654" width="13" style="0" customWidth="1"/>
    <x:col min="4655" max="4655" width="110" style="0" customWidth="1"/>
    <x:col min="4656" max="4656" width="15.109375" style="0" customWidth="1"/>
    <x:col min="4657" max="4657" width="23.664062" style="0" customWidth="1"/>
    <x:col min="4658" max="4663" width="15.109375" style="0" customWidth="1"/>
    <x:col min="4664" max="4664" width="10.664062" style="0" customWidth="1"/>
    <x:col min="4665" max="4665" width="34.441406" style="0" customWidth="1"/>
    <x:col min="4666" max="4669" width="10.664062" style="0" customWidth="1"/>
    <x:col min="4670" max="4670" width="13" style="0" customWidth="1"/>
    <x:col min="4671" max="4671" width="14" style="0" customWidth="1"/>
    <x:col min="4672" max="4672" width="153.109375" style="0" customWidth="1"/>
    <x:col min="4673" max="4673" width="13" style="0" customWidth="1"/>
    <x:col min="4674" max="4674" width="23.664062" style="0" customWidth="1"/>
    <x:col min="4675" max="4675" width="153.109375" style="0" customWidth="1"/>
    <x:col min="4676" max="4676" width="13" style="0" customWidth="1"/>
    <x:col min="4677" max="4677" width="14" style="0" customWidth="1"/>
    <x:col min="4678" max="4678" width="153.109375" style="0" customWidth="1"/>
    <x:col min="4679" max="4679" width="19.441406" style="0" customWidth="1"/>
    <x:col min="4680" max="4680" width="13" style="0" customWidth="1"/>
    <x:col min="4681" max="4681" width="23.664062" style="0" customWidth="1"/>
    <x:col min="4682" max="4683" width="13" style="0" customWidth="1"/>
    <x:col min="4684" max="4684" width="45.332031" style="0" customWidth="1"/>
    <x:col min="4685" max="4685" width="110" style="0" customWidth="1"/>
    <x:col min="4686" max="4687" width="15.109375" style="0" customWidth="1"/>
    <x:col min="4688" max="4688" width="13" style="0" customWidth="1"/>
    <x:col min="4689" max="4697" width="110" style="0" customWidth="1"/>
    <x:col min="4698" max="4698" width="15.109375" style="0" customWidth="1"/>
    <x:col min="4699" max="4699" width="23.664062" style="0" customWidth="1"/>
    <x:col min="4700" max="4700" width="13" style="0" customWidth="1"/>
    <x:col min="4701" max="4704" width="34.441406" style="0" customWidth="1"/>
    <x:col min="4705" max="4705" width="239.332031" style="0" customWidth="1"/>
    <x:col min="4706" max="4707" width="15.109375" style="0" customWidth="1"/>
    <x:col min="4708" max="4709" width="34.441406" style="0" customWidth="1"/>
    <x:col min="4710" max="4864" width="9.140625" style="0" customWidth="1"/>
    <x:col min="4865" max="4865" width="15.109375" style="0" customWidth="1"/>
    <x:col min="4866" max="4867" width="110" style="0" customWidth="1"/>
    <x:col min="4868" max="4868" width="13" style="0" customWidth="1"/>
    <x:col min="4869" max="4869" width="110" style="0" customWidth="1"/>
    <x:col min="4870" max="4875" width="56" style="0" customWidth="1"/>
    <x:col min="4876" max="4876" width="13" style="0" customWidth="1"/>
    <x:col min="4877" max="4877" width="110" style="0" customWidth="1"/>
    <x:col min="4878" max="4878" width="13" style="0" customWidth="1"/>
    <x:col min="4879" max="4879" width="110" style="0" customWidth="1"/>
    <x:col min="4880" max="4881" width="23.664062" style="0" customWidth="1"/>
    <x:col min="4882" max="4882" width="19.441406" style="0" customWidth="1"/>
    <x:col min="4883" max="4883" width="13" style="0" customWidth="1"/>
    <x:col min="4884" max="4884" width="45.332031" style="0" customWidth="1"/>
    <x:col min="4885" max="4886" width="13" style="0" customWidth="1"/>
    <x:col min="4887" max="4887" width="110" style="0" customWidth="1"/>
    <x:col min="4888" max="4888" width="45.332031" style="0" customWidth="1"/>
    <x:col min="4889" max="4889" width="23.664062" style="0" customWidth="1"/>
    <x:col min="4890" max="4890" width="66.886719" style="0" customWidth="1"/>
    <x:col min="4891" max="4895" width="45.332031" style="0" customWidth="1"/>
    <x:col min="4896" max="4899" width="10.664062" style="0" customWidth="1"/>
    <x:col min="4900" max="4901" width="13" style="0" customWidth="1"/>
    <x:col min="4902" max="4902" width="110" style="0" customWidth="1"/>
    <x:col min="4903" max="4904" width="13" style="0" customWidth="1"/>
    <x:col min="4905" max="4905" width="110" style="0" customWidth="1"/>
    <x:col min="4906" max="4909" width="15.109375" style="0" customWidth="1"/>
    <x:col min="4910" max="4910" width="13" style="0" customWidth="1"/>
    <x:col min="4911" max="4911" width="110" style="0" customWidth="1"/>
    <x:col min="4912" max="4912" width="15.109375" style="0" customWidth="1"/>
    <x:col min="4913" max="4913" width="23.664062" style="0" customWidth="1"/>
    <x:col min="4914" max="4919" width="15.109375" style="0" customWidth="1"/>
    <x:col min="4920" max="4920" width="10.664062" style="0" customWidth="1"/>
    <x:col min="4921" max="4921" width="34.441406" style="0" customWidth="1"/>
    <x:col min="4922" max="4925" width="10.664062" style="0" customWidth="1"/>
    <x:col min="4926" max="4926" width="13" style="0" customWidth="1"/>
    <x:col min="4927" max="4927" width="14" style="0" customWidth="1"/>
    <x:col min="4928" max="4928" width="153.109375" style="0" customWidth="1"/>
    <x:col min="4929" max="4929" width="13" style="0" customWidth="1"/>
    <x:col min="4930" max="4930" width="23.664062" style="0" customWidth="1"/>
    <x:col min="4931" max="4931" width="153.109375" style="0" customWidth="1"/>
    <x:col min="4932" max="4932" width="13" style="0" customWidth="1"/>
    <x:col min="4933" max="4933" width="14" style="0" customWidth="1"/>
    <x:col min="4934" max="4934" width="153.109375" style="0" customWidth="1"/>
    <x:col min="4935" max="4935" width="19.441406" style="0" customWidth="1"/>
    <x:col min="4936" max="4936" width="13" style="0" customWidth="1"/>
    <x:col min="4937" max="4937" width="23.664062" style="0" customWidth="1"/>
    <x:col min="4938" max="4939" width="13" style="0" customWidth="1"/>
    <x:col min="4940" max="4940" width="45.332031" style="0" customWidth="1"/>
    <x:col min="4941" max="4941" width="110" style="0" customWidth="1"/>
    <x:col min="4942" max="4943" width="15.109375" style="0" customWidth="1"/>
    <x:col min="4944" max="4944" width="13" style="0" customWidth="1"/>
    <x:col min="4945" max="4953" width="110" style="0" customWidth="1"/>
    <x:col min="4954" max="4954" width="15.109375" style="0" customWidth="1"/>
    <x:col min="4955" max="4955" width="23.664062" style="0" customWidth="1"/>
    <x:col min="4956" max="4956" width="13" style="0" customWidth="1"/>
    <x:col min="4957" max="4960" width="34.441406" style="0" customWidth="1"/>
    <x:col min="4961" max="4961" width="239.332031" style="0" customWidth="1"/>
    <x:col min="4962" max="4963" width="15.109375" style="0" customWidth="1"/>
    <x:col min="4964" max="4965" width="34.441406" style="0" customWidth="1"/>
    <x:col min="4966" max="5120" width="9.140625" style="0" customWidth="1"/>
    <x:col min="5121" max="5121" width="15.109375" style="0" customWidth="1"/>
    <x:col min="5122" max="5123" width="110" style="0" customWidth="1"/>
    <x:col min="5124" max="5124" width="13" style="0" customWidth="1"/>
    <x:col min="5125" max="5125" width="110" style="0" customWidth="1"/>
    <x:col min="5126" max="5131" width="56" style="0" customWidth="1"/>
    <x:col min="5132" max="5132" width="13" style="0" customWidth="1"/>
    <x:col min="5133" max="5133" width="110" style="0" customWidth="1"/>
    <x:col min="5134" max="5134" width="13" style="0" customWidth="1"/>
    <x:col min="5135" max="5135" width="110" style="0" customWidth="1"/>
    <x:col min="5136" max="5137" width="23.664062" style="0" customWidth="1"/>
    <x:col min="5138" max="5138" width="19.441406" style="0" customWidth="1"/>
    <x:col min="5139" max="5139" width="13" style="0" customWidth="1"/>
    <x:col min="5140" max="5140" width="45.332031" style="0" customWidth="1"/>
    <x:col min="5141" max="5142" width="13" style="0" customWidth="1"/>
    <x:col min="5143" max="5143" width="110" style="0" customWidth="1"/>
    <x:col min="5144" max="5144" width="45.332031" style="0" customWidth="1"/>
    <x:col min="5145" max="5145" width="23.664062" style="0" customWidth="1"/>
    <x:col min="5146" max="5146" width="66.886719" style="0" customWidth="1"/>
    <x:col min="5147" max="5151" width="45.332031" style="0" customWidth="1"/>
    <x:col min="5152" max="5155" width="10.664062" style="0" customWidth="1"/>
    <x:col min="5156" max="5157" width="13" style="0" customWidth="1"/>
    <x:col min="5158" max="5158" width="110" style="0" customWidth="1"/>
    <x:col min="5159" max="5160" width="13" style="0" customWidth="1"/>
    <x:col min="5161" max="5161" width="110" style="0" customWidth="1"/>
    <x:col min="5162" max="5165" width="15.109375" style="0" customWidth="1"/>
    <x:col min="5166" max="5166" width="13" style="0" customWidth="1"/>
    <x:col min="5167" max="5167" width="110" style="0" customWidth="1"/>
    <x:col min="5168" max="5168" width="15.109375" style="0" customWidth="1"/>
    <x:col min="5169" max="5169" width="23.664062" style="0" customWidth="1"/>
    <x:col min="5170" max="5175" width="15.109375" style="0" customWidth="1"/>
    <x:col min="5176" max="5176" width="10.664062" style="0" customWidth="1"/>
    <x:col min="5177" max="5177" width="34.441406" style="0" customWidth="1"/>
    <x:col min="5178" max="5181" width="10.664062" style="0" customWidth="1"/>
    <x:col min="5182" max="5182" width="13" style="0" customWidth="1"/>
    <x:col min="5183" max="5183" width="14" style="0" customWidth="1"/>
    <x:col min="5184" max="5184" width="153.109375" style="0" customWidth="1"/>
    <x:col min="5185" max="5185" width="13" style="0" customWidth="1"/>
    <x:col min="5186" max="5186" width="23.664062" style="0" customWidth="1"/>
    <x:col min="5187" max="5187" width="153.109375" style="0" customWidth="1"/>
    <x:col min="5188" max="5188" width="13" style="0" customWidth="1"/>
    <x:col min="5189" max="5189" width="14" style="0" customWidth="1"/>
    <x:col min="5190" max="5190" width="153.109375" style="0" customWidth="1"/>
    <x:col min="5191" max="5191" width="19.441406" style="0" customWidth="1"/>
    <x:col min="5192" max="5192" width="13" style="0" customWidth="1"/>
    <x:col min="5193" max="5193" width="23.664062" style="0" customWidth="1"/>
    <x:col min="5194" max="5195" width="13" style="0" customWidth="1"/>
    <x:col min="5196" max="5196" width="45.332031" style="0" customWidth="1"/>
    <x:col min="5197" max="5197" width="110" style="0" customWidth="1"/>
    <x:col min="5198" max="5199" width="15.109375" style="0" customWidth="1"/>
    <x:col min="5200" max="5200" width="13" style="0" customWidth="1"/>
    <x:col min="5201" max="5209" width="110" style="0" customWidth="1"/>
    <x:col min="5210" max="5210" width="15.109375" style="0" customWidth="1"/>
    <x:col min="5211" max="5211" width="23.664062" style="0" customWidth="1"/>
    <x:col min="5212" max="5212" width="13" style="0" customWidth="1"/>
    <x:col min="5213" max="5216" width="34.441406" style="0" customWidth="1"/>
    <x:col min="5217" max="5217" width="239.332031" style="0" customWidth="1"/>
    <x:col min="5218" max="5219" width="15.109375" style="0" customWidth="1"/>
    <x:col min="5220" max="5221" width="34.441406" style="0" customWidth="1"/>
    <x:col min="5222" max="5376" width="9.140625" style="0" customWidth="1"/>
    <x:col min="5377" max="5377" width="15.109375" style="0" customWidth="1"/>
    <x:col min="5378" max="5379" width="110" style="0" customWidth="1"/>
    <x:col min="5380" max="5380" width="13" style="0" customWidth="1"/>
    <x:col min="5381" max="5381" width="110" style="0" customWidth="1"/>
    <x:col min="5382" max="5387" width="56" style="0" customWidth="1"/>
    <x:col min="5388" max="5388" width="13" style="0" customWidth="1"/>
    <x:col min="5389" max="5389" width="110" style="0" customWidth="1"/>
    <x:col min="5390" max="5390" width="13" style="0" customWidth="1"/>
    <x:col min="5391" max="5391" width="110" style="0" customWidth="1"/>
    <x:col min="5392" max="5393" width="23.664062" style="0" customWidth="1"/>
    <x:col min="5394" max="5394" width="19.441406" style="0" customWidth="1"/>
    <x:col min="5395" max="5395" width="13" style="0" customWidth="1"/>
    <x:col min="5396" max="5396" width="45.332031" style="0" customWidth="1"/>
    <x:col min="5397" max="5398" width="13" style="0" customWidth="1"/>
    <x:col min="5399" max="5399" width="110" style="0" customWidth="1"/>
    <x:col min="5400" max="5400" width="45.332031" style="0" customWidth="1"/>
    <x:col min="5401" max="5401" width="23.664062" style="0" customWidth="1"/>
    <x:col min="5402" max="5402" width="66.886719" style="0" customWidth="1"/>
    <x:col min="5403" max="5407" width="45.332031" style="0" customWidth="1"/>
    <x:col min="5408" max="5411" width="10.664062" style="0" customWidth="1"/>
    <x:col min="5412" max="5413" width="13" style="0" customWidth="1"/>
    <x:col min="5414" max="5414" width="110" style="0" customWidth="1"/>
    <x:col min="5415" max="5416" width="13" style="0" customWidth="1"/>
    <x:col min="5417" max="5417" width="110" style="0" customWidth="1"/>
    <x:col min="5418" max="5421" width="15.109375" style="0" customWidth="1"/>
    <x:col min="5422" max="5422" width="13" style="0" customWidth="1"/>
    <x:col min="5423" max="5423" width="110" style="0" customWidth="1"/>
    <x:col min="5424" max="5424" width="15.109375" style="0" customWidth="1"/>
    <x:col min="5425" max="5425" width="23.664062" style="0" customWidth="1"/>
    <x:col min="5426" max="5431" width="15.109375" style="0" customWidth="1"/>
    <x:col min="5432" max="5432" width="10.664062" style="0" customWidth="1"/>
    <x:col min="5433" max="5433" width="34.441406" style="0" customWidth="1"/>
    <x:col min="5434" max="5437" width="10.664062" style="0" customWidth="1"/>
    <x:col min="5438" max="5438" width="13" style="0" customWidth="1"/>
    <x:col min="5439" max="5439" width="14" style="0" customWidth="1"/>
    <x:col min="5440" max="5440" width="153.109375" style="0" customWidth="1"/>
    <x:col min="5441" max="5441" width="13" style="0" customWidth="1"/>
    <x:col min="5442" max="5442" width="23.664062" style="0" customWidth="1"/>
    <x:col min="5443" max="5443" width="153.109375" style="0" customWidth="1"/>
    <x:col min="5444" max="5444" width="13" style="0" customWidth="1"/>
    <x:col min="5445" max="5445" width="14" style="0" customWidth="1"/>
    <x:col min="5446" max="5446" width="153.109375" style="0" customWidth="1"/>
    <x:col min="5447" max="5447" width="19.441406" style="0" customWidth="1"/>
    <x:col min="5448" max="5448" width="13" style="0" customWidth="1"/>
    <x:col min="5449" max="5449" width="23.664062" style="0" customWidth="1"/>
    <x:col min="5450" max="5451" width="13" style="0" customWidth="1"/>
    <x:col min="5452" max="5452" width="45.332031" style="0" customWidth="1"/>
    <x:col min="5453" max="5453" width="110" style="0" customWidth="1"/>
    <x:col min="5454" max="5455" width="15.109375" style="0" customWidth="1"/>
    <x:col min="5456" max="5456" width="13" style="0" customWidth="1"/>
    <x:col min="5457" max="5465" width="110" style="0" customWidth="1"/>
    <x:col min="5466" max="5466" width="15.109375" style="0" customWidth="1"/>
    <x:col min="5467" max="5467" width="23.664062" style="0" customWidth="1"/>
    <x:col min="5468" max="5468" width="13" style="0" customWidth="1"/>
    <x:col min="5469" max="5472" width="34.441406" style="0" customWidth="1"/>
    <x:col min="5473" max="5473" width="239.332031" style="0" customWidth="1"/>
    <x:col min="5474" max="5475" width="15.109375" style="0" customWidth="1"/>
    <x:col min="5476" max="5477" width="34.441406" style="0" customWidth="1"/>
    <x:col min="5478" max="5632" width="9.140625" style="0" customWidth="1"/>
    <x:col min="5633" max="5633" width="15.109375" style="0" customWidth="1"/>
    <x:col min="5634" max="5635" width="110" style="0" customWidth="1"/>
    <x:col min="5636" max="5636" width="13" style="0" customWidth="1"/>
    <x:col min="5637" max="5637" width="110" style="0" customWidth="1"/>
    <x:col min="5638" max="5643" width="56" style="0" customWidth="1"/>
    <x:col min="5644" max="5644" width="13" style="0" customWidth="1"/>
    <x:col min="5645" max="5645" width="110" style="0" customWidth="1"/>
    <x:col min="5646" max="5646" width="13" style="0" customWidth="1"/>
    <x:col min="5647" max="5647" width="110" style="0" customWidth="1"/>
    <x:col min="5648" max="5649" width="23.664062" style="0" customWidth="1"/>
    <x:col min="5650" max="5650" width="19.441406" style="0" customWidth="1"/>
    <x:col min="5651" max="5651" width="13" style="0" customWidth="1"/>
    <x:col min="5652" max="5652" width="45.332031" style="0" customWidth="1"/>
    <x:col min="5653" max="5654" width="13" style="0" customWidth="1"/>
    <x:col min="5655" max="5655" width="110" style="0" customWidth="1"/>
    <x:col min="5656" max="5656" width="45.332031" style="0" customWidth="1"/>
    <x:col min="5657" max="5657" width="23.664062" style="0" customWidth="1"/>
    <x:col min="5658" max="5658" width="66.886719" style="0" customWidth="1"/>
    <x:col min="5659" max="5663" width="45.332031" style="0" customWidth="1"/>
    <x:col min="5664" max="5667" width="10.664062" style="0" customWidth="1"/>
    <x:col min="5668" max="5669" width="13" style="0" customWidth="1"/>
    <x:col min="5670" max="5670" width="110" style="0" customWidth="1"/>
    <x:col min="5671" max="5672" width="13" style="0" customWidth="1"/>
    <x:col min="5673" max="5673" width="110" style="0" customWidth="1"/>
    <x:col min="5674" max="5677" width="15.109375" style="0" customWidth="1"/>
    <x:col min="5678" max="5678" width="13" style="0" customWidth="1"/>
    <x:col min="5679" max="5679" width="110" style="0" customWidth="1"/>
    <x:col min="5680" max="5680" width="15.109375" style="0" customWidth="1"/>
    <x:col min="5681" max="5681" width="23.664062" style="0" customWidth="1"/>
    <x:col min="5682" max="5687" width="15.109375" style="0" customWidth="1"/>
    <x:col min="5688" max="5688" width="10.664062" style="0" customWidth="1"/>
    <x:col min="5689" max="5689" width="34.441406" style="0" customWidth="1"/>
    <x:col min="5690" max="5693" width="10.664062" style="0" customWidth="1"/>
    <x:col min="5694" max="5694" width="13" style="0" customWidth="1"/>
    <x:col min="5695" max="5695" width="14" style="0" customWidth="1"/>
    <x:col min="5696" max="5696" width="153.109375" style="0" customWidth="1"/>
    <x:col min="5697" max="5697" width="13" style="0" customWidth="1"/>
    <x:col min="5698" max="5698" width="23.664062" style="0" customWidth="1"/>
    <x:col min="5699" max="5699" width="153.109375" style="0" customWidth="1"/>
    <x:col min="5700" max="5700" width="13" style="0" customWidth="1"/>
    <x:col min="5701" max="5701" width="14" style="0" customWidth="1"/>
    <x:col min="5702" max="5702" width="153.109375" style="0" customWidth="1"/>
    <x:col min="5703" max="5703" width="19.441406" style="0" customWidth="1"/>
    <x:col min="5704" max="5704" width="13" style="0" customWidth="1"/>
    <x:col min="5705" max="5705" width="23.664062" style="0" customWidth="1"/>
    <x:col min="5706" max="5707" width="13" style="0" customWidth="1"/>
    <x:col min="5708" max="5708" width="45.332031" style="0" customWidth="1"/>
    <x:col min="5709" max="5709" width="110" style="0" customWidth="1"/>
    <x:col min="5710" max="5711" width="15.109375" style="0" customWidth="1"/>
    <x:col min="5712" max="5712" width="13" style="0" customWidth="1"/>
    <x:col min="5713" max="5721" width="110" style="0" customWidth="1"/>
    <x:col min="5722" max="5722" width="15.109375" style="0" customWidth="1"/>
    <x:col min="5723" max="5723" width="23.664062" style="0" customWidth="1"/>
    <x:col min="5724" max="5724" width="13" style="0" customWidth="1"/>
    <x:col min="5725" max="5728" width="34.441406" style="0" customWidth="1"/>
    <x:col min="5729" max="5729" width="239.332031" style="0" customWidth="1"/>
    <x:col min="5730" max="5731" width="15.109375" style="0" customWidth="1"/>
    <x:col min="5732" max="5733" width="34.441406" style="0" customWidth="1"/>
    <x:col min="5734" max="5888" width="9.140625" style="0" customWidth="1"/>
    <x:col min="5889" max="5889" width="15.109375" style="0" customWidth="1"/>
    <x:col min="5890" max="5891" width="110" style="0" customWidth="1"/>
    <x:col min="5892" max="5892" width="13" style="0" customWidth="1"/>
    <x:col min="5893" max="5893" width="110" style="0" customWidth="1"/>
    <x:col min="5894" max="5899" width="56" style="0" customWidth="1"/>
    <x:col min="5900" max="5900" width="13" style="0" customWidth="1"/>
    <x:col min="5901" max="5901" width="110" style="0" customWidth="1"/>
    <x:col min="5902" max="5902" width="13" style="0" customWidth="1"/>
    <x:col min="5903" max="5903" width="110" style="0" customWidth="1"/>
    <x:col min="5904" max="5905" width="23.664062" style="0" customWidth="1"/>
    <x:col min="5906" max="5906" width="19.441406" style="0" customWidth="1"/>
    <x:col min="5907" max="5907" width="13" style="0" customWidth="1"/>
    <x:col min="5908" max="5908" width="45.332031" style="0" customWidth="1"/>
    <x:col min="5909" max="5910" width="13" style="0" customWidth="1"/>
    <x:col min="5911" max="5911" width="110" style="0" customWidth="1"/>
    <x:col min="5912" max="5912" width="45.332031" style="0" customWidth="1"/>
    <x:col min="5913" max="5913" width="23.664062" style="0" customWidth="1"/>
    <x:col min="5914" max="5914" width="66.886719" style="0" customWidth="1"/>
    <x:col min="5915" max="5919" width="45.332031" style="0" customWidth="1"/>
    <x:col min="5920" max="5923" width="10.664062" style="0" customWidth="1"/>
    <x:col min="5924" max="5925" width="13" style="0" customWidth="1"/>
    <x:col min="5926" max="5926" width="110" style="0" customWidth="1"/>
    <x:col min="5927" max="5928" width="13" style="0" customWidth="1"/>
    <x:col min="5929" max="5929" width="110" style="0" customWidth="1"/>
    <x:col min="5930" max="5933" width="15.109375" style="0" customWidth="1"/>
    <x:col min="5934" max="5934" width="13" style="0" customWidth="1"/>
    <x:col min="5935" max="5935" width="110" style="0" customWidth="1"/>
    <x:col min="5936" max="5936" width="15.109375" style="0" customWidth="1"/>
    <x:col min="5937" max="5937" width="23.664062" style="0" customWidth="1"/>
    <x:col min="5938" max="5943" width="15.109375" style="0" customWidth="1"/>
    <x:col min="5944" max="5944" width="10.664062" style="0" customWidth="1"/>
    <x:col min="5945" max="5945" width="34.441406" style="0" customWidth="1"/>
    <x:col min="5946" max="5949" width="10.664062" style="0" customWidth="1"/>
    <x:col min="5950" max="5950" width="13" style="0" customWidth="1"/>
    <x:col min="5951" max="5951" width="14" style="0" customWidth="1"/>
    <x:col min="5952" max="5952" width="153.109375" style="0" customWidth="1"/>
    <x:col min="5953" max="5953" width="13" style="0" customWidth="1"/>
    <x:col min="5954" max="5954" width="23.664062" style="0" customWidth="1"/>
    <x:col min="5955" max="5955" width="153.109375" style="0" customWidth="1"/>
    <x:col min="5956" max="5956" width="13" style="0" customWidth="1"/>
    <x:col min="5957" max="5957" width="14" style="0" customWidth="1"/>
    <x:col min="5958" max="5958" width="153.109375" style="0" customWidth="1"/>
    <x:col min="5959" max="5959" width="19.441406" style="0" customWidth="1"/>
    <x:col min="5960" max="5960" width="13" style="0" customWidth="1"/>
    <x:col min="5961" max="5961" width="23.664062" style="0" customWidth="1"/>
    <x:col min="5962" max="5963" width="13" style="0" customWidth="1"/>
    <x:col min="5964" max="5964" width="45.332031" style="0" customWidth="1"/>
    <x:col min="5965" max="5965" width="110" style="0" customWidth="1"/>
    <x:col min="5966" max="5967" width="15.109375" style="0" customWidth="1"/>
    <x:col min="5968" max="5968" width="13" style="0" customWidth="1"/>
    <x:col min="5969" max="5977" width="110" style="0" customWidth="1"/>
    <x:col min="5978" max="5978" width="15.109375" style="0" customWidth="1"/>
    <x:col min="5979" max="5979" width="23.664062" style="0" customWidth="1"/>
    <x:col min="5980" max="5980" width="13" style="0" customWidth="1"/>
    <x:col min="5981" max="5984" width="34.441406" style="0" customWidth="1"/>
    <x:col min="5985" max="5985" width="239.332031" style="0" customWidth="1"/>
    <x:col min="5986" max="5987" width="15.109375" style="0" customWidth="1"/>
    <x:col min="5988" max="5989" width="34.441406" style="0" customWidth="1"/>
    <x:col min="5990" max="6144" width="9.140625" style="0" customWidth="1"/>
    <x:col min="6145" max="6145" width="15.109375" style="0" customWidth="1"/>
    <x:col min="6146" max="6147" width="110" style="0" customWidth="1"/>
    <x:col min="6148" max="6148" width="13" style="0" customWidth="1"/>
    <x:col min="6149" max="6149" width="110" style="0" customWidth="1"/>
    <x:col min="6150" max="6155" width="56" style="0" customWidth="1"/>
    <x:col min="6156" max="6156" width="13" style="0" customWidth="1"/>
    <x:col min="6157" max="6157" width="110" style="0" customWidth="1"/>
    <x:col min="6158" max="6158" width="13" style="0" customWidth="1"/>
    <x:col min="6159" max="6159" width="110" style="0" customWidth="1"/>
    <x:col min="6160" max="6161" width="23.664062" style="0" customWidth="1"/>
    <x:col min="6162" max="6162" width="19.441406" style="0" customWidth="1"/>
    <x:col min="6163" max="6163" width="13" style="0" customWidth="1"/>
    <x:col min="6164" max="6164" width="45.332031" style="0" customWidth="1"/>
    <x:col min="6165" max="6166" width="13" style="0" customWidth="1"/>
    <x:col min="6167" max="6167" width="110" style="0" customWidth="1"/>
    <x:col min="6168" max="6168" width="45.332031" style="0" customWidth="1"/>
    <x:col min="6169" max="6169" width="23.664062" style="0" customWidth="1"/>
    <x:col min="6170" max="6170" width="66.886719" style="0" customWidth="1"/>
    <x:col min="6171" max="6175" width="45.332031" style="0" customWidth="1"/>
    <x:col min="6176" max="6179" width="10.664062" style="0" customWidth="1"/>
    <x:col min="6180" max="6181" width="13" style="0" customWidth="1"/>
    <x:col min="6182" max="6182" width="110" style="0" customWidth="1"/>
    <x:col min="6183" max="6184" width="13" style="0" customWidth="1"/>
    <x:col min="6185" max="6185" width="110" style="0" customWidth="1"/>
    <x:col min="6186" max="6189" width="15.109375" style="0" customWidth="1"/>
    <x:col min="6190" max="6190" width="13" style="0" customWidth="1"/>
    <x:col min="6191" max="6191" width="110" style="0" customWidth="1"/>
    <x:col min="6192" max="6192" width="15.109375" style="0" customWidth="1"/>
    <x:col min="6193" max="6193" width="23.664062" style="0" customWidth="1"/>
    <x:col min="6194" max="6199" width="15.109375" style="0" customWidth="1"/>
    <x:col min="6200" max="6200" width="10.664062" style="0" customWidth="1"/>
    <x:col min="6201" max="6201" width="34.441406" style="0" customWidth="1"/>
    <x:col min="6202" max="6205" width="10.664062" style="0" customWidth="1"/>
    <x:col min="6206" max="6206" width="13" style="0" customWidth="1"/>
    <x:col min="6207" max="6207" width="14" style="0" customWidth="1"/>
    <x:col min="6208" max="6208" width="153.109375" style="0" customWidth="1"/>
    <x:col min="6209" max="6209" width="13" style="0" customWidth="1"/>
    <x:col min="6210" max="6210" width="23.664062" style="0" customWidth="1"/>
    <x:col min="6211" max="6211" width="153.109375" style="0" customWidth="1"/>
    <x:col min="6212" max="6212" width="13" style="0" customWidth="1"/>
    <x:col min="6213" max="6213" width="14" style="0" customWidth="1"/>
    <x:col min="6214" max="6214" width="153.109375" style="0" customWidth="1"/>
    <x:col min="6215" max="6215" width="19.441406" style="0" customWidth="1"/>
    <x:col min="6216" max="6216" width="13" style="0" customWidth="1"/>
    <x:col min="6217" max="6217" width="23.664062" style="0" customWidth="1"/>
    <x:col min="6218" max="6219" width="13" style="0" customWidth="1"/>
    <x:col min="6220" max="6220" width="45.332031" style="0" customWidth="1"/>
    <x:col min="6221" max="6221" width="110" style="0" customWidth="1"/>
    <x:col min="6222" max="6223" width="15.109375" style="0" customWidth="1"/>
    <x:col min="6224" max="6224" width="13" style="0" customWidth="1"/>
    <x:col min="6225" max="6233" width="110" style="0" customWidth="1"/>
    <x:col min="6234" max="6234" width="15.109375" style="0" customWidth="1"/>
    <x:col min="6235" max="6235" width="23.664062" style="0" customWidth="1"/>
    <x:col min="6236" max="6236" width="13" style="0" customWidth="1"/>
    <x:col min="6237" max="6240" width="34.441406" style="0" customWidth="1"/>
    <x:col min="6241" max="6241" width="239.332031" style="0" customWidth="1"/>
    <x:col min="6242" max="6243" width="15.109375" style="0" customWidth="1"/>
    <x:col min="6244" max="6245" width="34.441406" style="0" customWidth="1"/>
    <x:col min="6246" max="6400" width="9.140625" style="0" customWidth="1"/>
    <x:col min="6401" max="6401" width="15.109375" style="0" customWidth="1"/>
    <x:col min="6402" max="6403" width="110" style="0" customWidth="1"/>
    <x:col min="6404" max="6404" width="13" style="0" customWidth="1"/>
    <x:col min="6405" max="6405" width="110" style="0" customWidth="1"/>
    <x:col min="6406" max="6411" width="56" style="0" customWidth="1"/>
    <x:col min="6412" max="6412" width="13" style="0" customWidth="1"/>
    <x:col min="6413" max="6413" width="110" style="0" customWidth="1"/>
    <x:col min="6414" max="6414" width="13" style="0" customWidth="1"/>
    <x:col min="6415" max="6415" width="110" style="0" customWidth="1"/>
    <x:col min="6416" max="6417" width="23.664062" style="0" customWidth="1"/>
    <x:col min="6418" max="6418" width="19.441406" style="0" customWidth="1"/>
    <x:col min="6419" max="6419" width="13" style="0" customWidth="1"/>
    <x:col min="6420" max="6420" width="45.332031" style="0" customWidth="1"/>
    <x:col min="6421" max="6422" width="13" style="0" customWidth="1"/>
    <x:col min="6423" max="6423" width="110" style="0" customWidth="1"/>
    <x:col min="6424" max="6424" width="45.332031" style="0" customWidth="1"/>
    <x:col min="6425" max="6425" width="23.664062" style="0" customWidth="1"/>
    <x:col min="6426" max="6426" width="66.886719" style="0" customWidth="1"/>
    <x:col min="6427" max="6431" width="45.332031" style="0" customWidth="1"/>
    <x:col min="6432" max="6435" width="10.664062" style="0" customWidth="1"/>
    <x:col min="6436" max="6437" width="13" style="0" customWidth="1"/>
    <x:col min="6438" max="6438" width="110" style="0" customWidth="1"/>
    <x:col min="6439" max="6440" width="13" style="0" customWidth="1"/>
    <x:col min="6441" max="6441" width="110" style="0" customWidth="1"/>
    <x:col min="6442" max="6445" width="15.109375" style="0" customWidth="1"/>
    <x:col min="6446" max="6446" width="13" style="0" customWidth="1"/>
    <x:col min="6447" max="6447" width="110" style="0" customWidth="1"/>
    <x:col min="6448" max="6448" width="15.109375" style="0" customWidth="1"/>
    <x:col min="6449" max="6449" width="23.664062" style="0" customWidth="1"/>
    <x:col min="6450" max="6455" width="15.109375" style="0" customWidth="1"/>
    <x:col min="6456" max="6456" width="10.664062" style="0" customWidth="1"/>
    <x:col min="6457" max="6457" width="34.441406" style="0" customWidth="1"/>
    <x:col min="6458" max="6461" width="10.664062" style="0" customWidth="1"/>
    <x:col min="6462" max="6462" width="13" style="0" customWidth="1"/>
    <x:col min="6463" max="6463" width="14" style="0" customWidth="1"/>
    <x:col min="6464" max="6464" width="153.109375" style="0" customWidth="1"/>
    <x:col min="6465" max="6465" width="13" style="0" customWidth="1"/>
    <x:col min="6466" max="6466" width="23.664062" style="0" customWidth="1"/>
    <x:col min="6467" max="6467" width="153.109375" style="0" customWidth="1"/>
    <x:col min="6468" max="6468" width="13" style="0" customWidth="1"/>
    <x:col min="6469" max="6469" width="14" style="0" customWidth="1"/>
    <x:col min="6470" max="6470" width="153.109375" style="0" customWidth="1"/>
    <x:col min="6471" max="6471" width="19.441406" style="0" customWidth="1"/>
    <x:col min="6472" max="6472" width="13" style="0" customWidth="1"/>
    <x:col min="6473" max="6473" width="23.664062" style="0" customWidth="1"/>
    <x:col min="6474" max="6475" width="13" style="0" customWidth="1"/>
    <x:col min="6476" max="6476" width="45.332031" style="0" customWidth="1"/>
    <x:col min="6477" max="6477" width="110" style="0" customWidth="1"/>
    <x:col min="6478" max="6479" width="15.109375" style="0" customWidth="1"/>
    <x:col min="6480" max="6480" width="13" style="0" customWidth="1"/>
    <x:col min="6481" max="6489" width="110" style="0" customWidth="1"/>
    <x:col min="6490" max="6490" width="15.109375" style="0" customWidth="1"/>
    <x:col min="6491" max="6491" width="23.664062" style="0" customWidth="1"/>
    <x:col min="6492" max="6492" width="13" style="0" customWidth="1"/>
    <x:col min="6493" max="6496" width="34.441406" style="0" customWidth="1"/>
    <x:col min="6497" max="6497" width="239.332031" style="0" customWidth="1"/>
    <x:col min="6498" max="6499" width="15.109375" style="0" customWidth="1"/>
    <x:col min="6500" max="6501" width="34.441406" style="0" customWidth="1"/>
    <x:col min="6502" max="6656" width="9.140625" style="0" customWidth="1"/>
    <x:col min="6657" max="6657" width="15.109375" style="0" customWidth="1"/>
    <x:col min="6658" max="6659" width="110" style="0" customWidth="1"/>
    <x:col min="6660" max="6660" width="13" style="0" customWidth="1"/>
    <x:col min="6661" max="6661" width="110" style="0" customWidth="1"/>
    <x:col min="6662" max="6667" width="56" style="0" customWidth="1"/>
    <x:col min="6668" max="6668" width="13" style="0" customWidth="1"/>
    <x:col min="6669" max="6669" width="110" style="0" customWidth="1"/>
    <x:col min="6670" max="6670" width="13" style="0" customWidth="1"/>
    <x:col min="6671" max="6671" width="110" style="0" customWidth="1"/>
    <x:col min="6672" max="6673" width="23.664062" style="0" customWidth="1"/>
    <x:col min="6674" max="6674" width="19.441406" style="0" customWidth="1"/>
    <x:col min="6675" max="6675" width="13" style="0" customWidth="1"/>
    <x:col min="6676" max="6676" width="45.332031" style="0" customWidth="1"/>
    <x:col min="6677" max="6678" width="13" style="0" customWidth="1"/>
    <x:col min="6679" max="6679" width="110" style="0" customWidth="1"/>
    <x:col min="6680" max="6680" width="45.332031" style="0" customWidth="1"/>
    <x:col min="6681" max="6681" width="23.664062" style="0" customWidth="1"/>
    <x:col min="6682" max="6682" width="66.886719" style="0" customWidth="1"/>
    <x:col min="6683" max="6687" width="45.332031" style="0" customWidth="1"/>
    <x:col min="6688" max="6691" width="10.664062" style="0" customWidth="1"/>
    <x:col min="6692" max="6693" width="13" style="0" customWidth="1"/>
    <x:col min="6694" max="6694" width="110" style="0" customWidth="1"/>
    <x:col min="6695" max="6696" width="13" style="0" customWidth="1"/>
    <x:col min="6697" max="6697" width="110" style="0" customWidth="1"/>
    <x:col min="6698" max="6701" width="15.109375" style="0" customWidth="1"/>
    <x:col min="6702" max="6702" width="13" style="0" customWidth="1"/>
    <x:col min="6703" max="6703" width="110" style="0" customWidth="1"/>
    <x:col min="6704" max="6704" width="15.109375" style="0" customWidth="1"/>
    <x:col min="6705" max="6705" width="23.664062" style="0" customWidth="1"/>
    <x:col min="6706" max="6711" width="15.109375" style="0" customWidth="1"/>
    <x:col min="6712" max="6712" width="10.664062" style="0" customWidth="1"/>
    <x:col min="6713" max="6713" width="34.441406" style="0" customWidth="1"/>
    <x:col min="6714" max="6717" width="10.664062" style="0" customWidth="1"/>
    <x:col min="6718" max="6718" width="13" style="0" customWidth="1"/>
    <x:col min="6719" max="6719" width="14" style="0" customWidth="1"/>
    <x:col min="6720" max="6720" width="153.109375" style="0" customWidth="1"/>
    <x:col min="6721" max="6721" width="13" style="0" customWidth="1"/>
    <x:col min="6722" max="6722" width="23.664062" style="0" customWidth="1"/>
    <x:col min="6723" max="6723" width="153.109375" style="0" customWidth="1"/>
    <x:col min="6724" max="6724" width="13" style="0" customWidth="1"/>
    <x:col min="6725" max="6725" width="14" style="0" customWidth="1"/>
    <x:col min="6726" max="6726" width="153.109375" style="0" customWidth="1"/>
    <x:col min="6727" max="6727" width="19.441406" style="0" customWidth="1"/>
    <x:col min="6728" max="6728" width="13" style="0" customWidth="1"/>
    <x:col min="6729" max="6729" width="23.664062" style="0" customWidth="1"/>
    <x:col min="6730" max="6731" width="13" style="0" customWidth="1"/>
    <x:col min="6732" max="6732" width="45.332031" style="0" customWidth="1"/>
    <x:col min="6733" max="6733" width="110" style="0" customWidth="1"/>
    <x:col min="6734" max="6735" width="15.109375" style="0" customWidth="1"/>
    <x:col min="6736" max="6736" width="13" style="0" customWidth="1"/>
    <x:col min="6737" max="6745" width="110" style="0" customWidth="1"/>
    <x:col min="6746" max="6746" width="15.109375" style="0" customWidth="1"/>
    <x:col min="6747" max="6747" width="23.664062" style="0" customWidth="1"/>
    <x:col min="6748" max="6748" width="13" style="0" customWidth="1"/>
    <x:col min="6749" max="6752" width="34.441406" style="0" customWidth="1"/>
    <x:col min="6753" max="6753" width="239.332031" style="0" customWidth="1"/>
    <x:col min="6754" max="6755" width="15.109375" style="0" customWidth="1"/>
    <x:col min="6756" max="6757" width="34.441406" style="0" customWidth="1"/>
    <x:col min="6758" max="6912" width="9.140625" style="0" customWidth="1"/>
    <x:col min="6913" max="6913" width="15.109375" style="0" customWidth="1"/>
    <x:col min="6914" max="6915" width="110" style="0" customWidth="1"/>
    <x:col min="6916" max="6916" width="13" style="0" customWidth="1"/>
    <x:col min="6917" max="6917" width="110" style="0" customWidth="1"/>
    <x:col min="6918" max="6923" width="56" style="0" customWidth="1"/>
    <x:col min="6924" max="6924" width="13" style="0" customWidth="1"/>
    <x:col min="6925" max="6925" width="110" style="0" customWidth="1"/>
    <x:col min="6926" max="6926" width="13" style="0" customWidth="1"/>
    <x:col min="6927" max="6927" width="110" style="0" customWidth="1"/>
    <x:col min="6928" max="6929" width="23.664062" style="0" customWidth="1"/>
    <x:col min="6930" max="6930" width="19.441406" style="0" customWidth="1"/>
    <x:col min="6931" max="6931" width="13" style="0" customWidth="1"/>
    <x:col min="6932" max="6932" width="45.332031" style="0" customWidth="1"/>
    <x:col min="6933" max="6934" width="13" style="0" customWidth="1"/>
    <x:col min="6935" max="6935" width="110" style="0" customWidth="1"/>
    <x:col min="6936" max="6936" width="45.332031" style="0" customWidth="1"/>
    <x:col min="6937" max="6937" width="23.664062" style="0" customWidth="1"/>
    <x:col min="6938" max="6938" width="66.886719" style="0" customWidth="1"/>
    <x:col min="6939" max="6943" width="45.332031" style="0" customWidth="1"/>
    <x:col min="6944" max="6947" width="10.664062" style="0" customWidth="1"/>
    <x:col min="6948" max="6949" width="13" style="0" customWidth="1"/>
    <x:col min="6950" max="6950" width="110" style="0" customWidth="1"/>
    <x:col min="6951" max="6952" width="13" style="0" customWidth="1"/>
    <x:col min="6953" max="6953" width="110" style="0" customWidth="1"/>
    <x:col min="6954" max="6957" width="15.109375" style="0" customWidth="1"/>
    <x:col min="6958" max="6958" width="13" style="0" customWidth="1"/>
    <x:col min="6959" max="6959" width="110" style="0" customWidth="1"/>
    <x:col min="6960" max="6960" width="15.109375" style="0" customWidth="1"/>
    <x:col min="6961" max="6961" width="23.664062" style="0" customWidth="1"/>
    <x:col min="6962" max="6967" width="15.109375" style="0" customWidth="1"/>
    <x:col min="6968" max="6968" width="10.664062" style="0" customWidth="1"/>
    <x:col min="6969" max="6969" width="34.441406" style="0" customWidth="1"/>
    <x:col min="6970" max="6973" width="10.664062" style="0" customWidth="1"/>
    <x:col min="6974" max="6974" width="13" style="0" customWidth="1"/>
    <x:col min="6975" max="6975" width="14" style="0" customWidth="1"/>
    <x:col min="6976" max="6976" width="153.109375" style="0" customWidth="1"/>
    <x:col min="6977" max="6977" width="13" style="0" customWidth="1"/>
    <x:col min="6978" max="6978" width="23.664062" style="0" customWidth="1"/>
    <x:col min="6979" max="6979" width="153.109375" style="0" customWidth="1"/>
    <x:col min="6980" max="6980" width="13" style="0" customWidth="1"/>
    <x:col min="6981" max="6981" width="14" style="0" customWidth="1"/>
    <x:col min="6982" max="6982" width="153.109375" style="0" customWidth="1"/>
    <x:col min="6983" max="6983" width="19.441406" style="0" customWidth="1"/>
    <x:col min="6984" max="6984" width="13" style="0" customWidth="1"/>
    <x:col min="6985" max="6985" width="23.664062" style="0" customWidth="1"/>
    <x:col min="6986" max="6987" width="13" style="0" customWidth="1"/>
    <x:col min="6988" max="6988" width="45.332031" style="0" customWidth="1"/>
    <x:col min="6989" max="6989" width="110" style="0" customWidth="1"/>
    <x:col min="6990" max="6991" width="15.109375" style="0" customWidth="1"/>
    <x:col min="6992" max="6992" width="13" style="0" customWidth="1"/>
    <x:col min="6993" max="7001" width="110" style="0" customWidth="1"/>
    <x:col min="7002" max="7002" width="15.109375" style="0" customWidth="1"/>
    <x:col min="7003" max="7003" width="23.664062" style="0" customWidth="1"/>
    <x:col min="7004" max="7004" width="13" style="0" customWidth="1"/>
    <x:col min="7005" max="7008" width="34.441406" style="0" customWidth="1"/>
    <x:col min="7009" max="7009" width="239.332031" style="0" customWidth="1"/>
    <x:col min="7010" max="7011" width="15.109375" style="0" customWidth="1"/>
    <x:col min="7012" max="7013" width="34.441406" style="0" customWidth="1"/>
    <x:col min="7014" max="7168" width="9.140625" style="0" customWidth="1"/>
    <x:col min="7169" max="7169" width="15.109375" style="0" customWidth="1"/>
    <x:col min="7170" max="7171" width="110" style="0" customWidth="1"/>
    <x:col min="7172" max="7172" width="13" style="0" customWidth="1"/>
    <x:col min="7173" max="7173" width="110" style="0" customWidth="1"/>
    <x:col min="7174" max="7179" width="56" style="0" customWidth="1"/>
    <x:col min="7180" max="7180" width="13" style="0" customWidth="1"/>
    <x:col min="7181" max="7181" width="110" style="0" customWidth="1"/>
    <x:col min="7182" max="7182" width="13" style="0" customWidth="1"/>
    <x:col min="7183" max="7183" width="110" style="0" customWidth="1"/>
    <x:col min="7184" max="7185" width="23.664062" style="0" customWidth="1"/>
    <x:col min="7186" max="7186" width="19.441406" style="0" customWidth="1"/>
    <x:col min="7187" max="7187" width="13" style="0" customWidth="1"/>
    <x:col min="7188" max="7188" width="45.332031" style="0" customWidth="1"/>
    <x:col min="7189" max="7190" width="13" style="0" customWidth="1"/>
    <x:col min="7191" max="7191" width="110" style="0" customWidth="1"/>
    <x:col min="7192" max="7192" width="45.332031" style="0" customWidth="1"/>
    <x:col min="7193" max="7193" width="23.664062" style="0" customWidth="1"/>
    <x:col min="7194" max="7194" width="66.886719" style="0" customWidth="1"/>
    <x:col min="7195" max="7199" width="45.332031" style="0" customWidth="1"/>
    <x:col min="7200" max="7203" width="10.664062" style="0" customWidth="1"/>
    <x:col min="7204" max="7205" width="13" style="0" customWidth="1"/>
    <x:col min="7206" max="7206" width="110" style="0" customWidth="1"/>
    <x:col min="7207" max="7208" width="13" style="0" customWidth="1"/>
    <x:col min="7209" max="7209" width="110" style="0" customWidth="1"/>
    <x:col min="7210" max="7213" width="15.109375" style="0" customWidth="1"/>
    <x:col min="7214" max="7214" width="13" style="0" customWidth="1"/>
    <x:col min="7215" max="7215" width="110" style="0" customWidth="1"/>
    <x:col min="7216" max="7216" width="15.109375" style="0" customWidth="1"/>
    <x:col min="7217" max="7217" width="23.664062" style="0" customWidth="1"/>
    <x:col min="7218" max="7223" width="15.109375" style="0" customWidth="1"/>
    <x:col min="7224" max="7224" width="10.664062" style="0" customWidth="1"/>
    <x:col min="7225" max="7225" width="34.441406" style="0" customWidth="1"/>
    <x:col min="7226" max="7229" width="10.664062" style="0" customWidth="1"/>
    <x:col min="7230" max="7230" width="13" style="0" customWidth="1"/>
    <x:col min="7231" max="7231" width="14" style="0" customWidth="1"/>
    <x:col min="7232" max="7232" width="153.109375" style="0" customWidth="1"/>
    <x:col min="7233" max="7233" width="13" style="0" customWidth="1"/>
    <x:col min="7234" max="7234" width="23.664062" style="0" customWidth="1"/>
    <x:col min="7235" max="7235" width="153.109375" style="0" customWidth="1"/>
    <x:col min="7236" max="7236" width="13" style="0" customWidth="1"/>
    <x:col min="7237" max="7237" width="14" style="0" customWidth="1"/>
    <x:col min="7238" max="7238" width="153.109375" style="0" customWidth="1"/>
    <x:col min="7239" max="7239" width="19.441406" style="0" customWidth="1"/>
    <x:col min="7240" max="7240" width="13" style="0" customWidth="1"/>
    <x:col min="7241" max="7241" width="23.664062" style="0" customWidth="1"/>
    <x:col min="7242" max="7243" width="13" style="0" customWidth="1"/>
    <x:col min="7244" max="7244" width="45.332031" style="0" customWidth="1"/>
    <x:col min="7245" max="7245" width="110" style="0" customWidth="1"/>
    <x:col min="7246" max="7247" width="15.109375" style="0" customWidth="1"/>
    <x:col min="7248" max="7248" width="13" style="0" customWidth="1"/>
    <x:col min="7249" max="7257" width="110" style="0" customWidth="1"/>
    <x:col min="7258" max="7258" width="15.109375" style="0" customWidth="1"/>
    <x:col min="7259" max="7259" width="23.664062" style="0" customWidth="1"/>
    <x:col min="7260" max="7260" width="13" style="0" customWidth="1"/>
    <x:col min="7261" max="7264" width="34.441406" style="0" customWidth="1"/>
    <x:col min="7265" max="7265" width="239.332031" style="0" customWidth="1"/>
    <x:col min="7266" max="7267" width="15.109375" style="0" customWidth="1"/>
    <x:col min="7268" max="7269" width="34.441406" style="0" customWidth="1"/>
    <x:col min="7270" max="7424" width="9.140625" style="0" customWidth="1"/>
    <x:col min="7425" max="7425" width="15.109375" style="0" customWidth="1"/>
    <x:col min="7426" max="7427" width="110" style="0" customWidth="1"/>
    <x:col min="7428" max="7428" width="13" style="0" customWidth="1"/>
    <x:col min="7429" max="7429" width="110" style="0" customWidth="1"/>
    <x:col min="7430" max="7435" width="56" style="0" customWidth="1"/>
    <x:col min="7436" max="7436" width="13" style="0" customWidth="1"/>
    <x:col min="7437" max="7437" width="110" style="0" customWidth="1"/>
    <x:col min="7438" max="7438" width="13" style="0" customWidth="1"/>
    <x:col min="7439" max="7439" width="110" style="0" customWidth="1"/>
    <x:col min="7440" max="7441" width="23.664062" style="0" customWidth="1"/>
    <x:col min="7442" max="7442" width="19.441406" style="0" customWidth="1"/>
    <x:col min="7443" max="7443" width="13" style="0" customWidth="1"/>
    <x:col min="7444" max="7444" width="45.332031" style="0" customWidth="1"/>
    <x:col min="7445" max="7446" width="13" style="0" customWidth="1"/>
    <x:col min="7447" max="7447" width="110" style="0" customWidth="1"/>
    <x:col min="7448" max="7448" width="45.332031" style="0" customWidth="1"/>
    <x:col min="7449" max="7449" width="23.664062" style="0" customWidth="1"/>
    <x:col min="7450" max="7450" width="66.886719" style="0" customWidth="1"/>
    <x:col min="7451" max="7455" width="45.332031" style="0" customWidth="1"/>
    <x:col min="7456" max="7459" width="10.664062" style="0" customWidth="1"/>
    <x:col min="7460" max="7461" width="13" style="0" customWidth="1"/>
    <x:col min="7462" max="7462" width="110" style="0" customWidth="1"/>
    <x:col min="7463" max="7464" width="13" style="0" customWidth="1"/>
    <x:col min="7465" max="7465" width="110" style="0" customWidth="1"/>
    <x:col min="7466" max="7469" width="15.109375" style="0" customWidth="1"/>
    <x:col min="7470" max="7470" width="13" style="0" customWidth="1"/>
    <x:col min="7471" max="7471" width="110" style="0" customWidth="1"/>
    <x:col min="7472" max="7472" width="15.109375" style="0" customWidth="1"/>
    <x:col min="7473" max="7473" width="23.664062" style="0" customWidth="1"/>
    <x:col min="7474" max="7479" width="15.109375" style="0" customWidth="1"/>
    <x:col min="7480" max="7480" width="10.664062" style="0" customWidth="1"/>
    <x:col min="7481" max="7481" width="34.441406" style="0" customWidth="1"/>
    <x:col min="7482" max="7485" width="10.664062" style="0" customWidth="1"/>
    <x:col min="7486" max="7486" width="13" style="0" customWidth="1"/>
    <x:col min="7487" max="7487" width="14" style="0" customWidth="1"/>
    <x:col min="7488" max="7488" width="153.109375" style="0" customWidth="1"/>
    <x:col min="7489" max="7489" width="13" style="0" customWidth="1"/>
    <x:col min="7490" max="7490" width="23.664062" style="0" customWidth="1"/>
    <x:col min="7491" max="7491" width="153.109375" style="0" customWidth="1"/>
    <x:col min="7492" max="7492" width="13" style="0" customWidth="1"/>
    <x:col min="7493" max="7493" width="14" style="0" customWidth="1"/>
    <x:col min="7494" max="7494" width="153.109375" style="0" customWidth="1"/>
    <x:col min="7495" max="7495" width="19.441406" style="0" customWidth="1"/>
    <x:col min="7496" max="7496" width="13" style="0" customWidth="1"/>
    <x:col min="7497" max="7497" width="23.664062" style="0" customWidth="1"/>
    <x:col min="7498" max="7499" width="13" style="0" customWidth="1"/>
    <x:col min="7500" max="7500" width="45.332031" style="0" customWidth="1"/>
    <x:col min="7501" max="7501" width="110" style="0" customWidth="1"/>
    <x:col min="7502" max="7503" width="15.109375" style="0" customWidth="1"/>
    <x:col min="7504" max="7504" width="13" style="0" customWidth="1"/>
    <x:col min="7505" max="7513" width="110" style="0" customWidth="1"/>
    <x:col min="7514" max="7514" width="15.109375" style="0" customWidth="1"/>
    <x:col min="7515" max="7515" width="23.664062" style="0" customWidth="1"/>
    <x:col min="7516" max="7516" width="13" style="0" customWidth="1"/>
    <x:col min="7517" max="7520" width="34.441406" style="0" customWidth="1"/>
    <x:col min="7521" max="7521" width="239.332031" style="0" customWidth="1"/>
    <x:col min="7522" max="7523" width="15.109375" style="0" customWidth="1"/>
    <x:col min="7524" max="7525" width="34.441406" style="0" customWidth="1"/>
    <x:col min="7526" max="7680" width="9.140625" style="0" customWidth="1"/>
    <x:col min="7681" max="7681" width="15.109375" style="0" customWidth="1"/>
    <x:col min="7682" max="7683" width="110" style="0" customWidth="1"/>
    <x:col min="7684" max="7684" width="13" style="0" customWidth="1"/>
    <x:col min="7685" max="7685" width="110" style="0" customWidth="1"/>
    <x:col min="7686" max="7691" width="56" style="0" customWidth="1"/>
    <x:col min="7692" max="7692" width="13" style="0" customWidth="1"/>
    <x:col min="7693" max="7693" width="110" style="0" customWidth="1"/>
    <x:col min="7694" max="7694" width="13" style="0" customWidth="1"/>
    <x:col min="7695" max="7695" width="110" style="0" customWidth="1"/>
    <x:col min="7696" max="7697" width="23.664062" style="0" customWidth="1"/>
    <x:col min="7698" max="7698" width="19.441406" style="0" customWidth="1"/>
    <x:col min="7699" max="7699" width="13" style="0" customWidth="1"/>
    <x:col min="7700" max="7700" width="45.332031" style="0" customWidth="1"/>
    <x:col min="7701" max="7702" width="13" style="0" customWidth="1"/>
    <x:col min="7703" max="7703" width="110" style="0" customWidth="1"/>
    <x:col min="7704" max="7704" width="45.332031" style="0" customWidth="1"/>
    <x:col min="7705" max="7705" width="23.664062" style="0" customWidth="1"/>
    <x:col min="7706" max="7706" width="66.886719" style="0" customWidth="1"/>
    <x:col min="7707" max="7711" width="45.332031" style="0" customWidth="1"/>
    <x:col min="7712" max="7715" width="10.664062" style="0" customWidth="1"/>
    <x:col min="7716" max="7717" width="13" style="0" customWidth="1"/>
    <x:col min="7718" max="7718" width="110" style="0" customWidth="1"/>
    <x:col min="7719" max="7720" width="13" style="0" customWidth="1"/>
    <x:col min="7721" max="7721" width="110" style="0" customWidth="1"/>
    <x:col min="7722" max="7725" width="15.109375" style="0" customWidth="1"/>
    <x:col min="7726" max="7726" width="13" style="0" customWidth="1"/>
    <x:col min="7727" max="7727" width="110" style="0" customWidth="1"/>
    <x:col min="7728" max="7728" width="15.109375" style="0" customWidth="1"/>
    <x:col min="7729" max="7729" width="23.664062" style="0" customWidth="1"/>
    <x:col min="7730" max="7735" width="15.109375" style="0" customWidth="1"/>
    <x:col min="7736" max="7736" width="10.664062" style="0" customWidth="1"/>
    <x:col min="7737" max="7737" width="34.441406" style="0" customWidth="1"/>
    <x:col min="7738" max="7741" width="10.664062" style="0" customWidth="1"/>
    <x:col min="7742" max="7742" width="13" style="0" customWidth="1"/>
    <x:col min="7743" max="7743" width="14" style="0" customWidth="1"/>
    <x:col min="7744" max="7744" width="153.109375" style="0" customWidth="1"/>
    <x:col min="7745" max="7745" width="13" style="0" customWidth="1"/>
    <x:col min="7746" max="7746" width="23.664062" style="0" customWidth="1"/>
    <x:col min="7747" max="7747" width="153.109375" style="0" customWidth="1"/>
    <x:col min="7748" max="7748" width="13" style="0" customWidth="1"/>
    <x:col min="7749" max="7749" width="14" style="0" customWidth="1"/>
    <x:col min="7750" max="7750" width="153.109375" style="0" customWidth="1"/>
    <x:col min="7751" max="7751" width="19.441406" style="0" customWidth="1"/>
    <x:col min="7752" max="7752" width="13" style="0" customWidth="1"/>
    <x:col min="7753" max="7753" width="23.664062" style="0" customWidth="1"/>
    <x:col min="7754" max="7755" width="13" style="0" customWidth="1"/>
    <x:col min="7756" max="7756" width="45.332031" style="0" customWidth="1"/>
    <x:col min="7757" max="7757" width="110" style="0" customWidth="1"/>
    <x:col min="7758" max="7759" width="15.109375" style="0" customWidth="1"/>
    <x:col min="7760" max="7760" width="13" style="0" customWidth="1"/>
    <x:col min="7761" max="7769" width="110" style="0" customWidth="1"/>
    <x:col min="7770" max="7770" width="15.109375" style="0" customWidth="1"/>
    <x:col min="7771" max="7771" width="23.664062" style="0" customWidth="1"/>
    <x:col min="7772" max="7772" width="13" style="0" customWidth="1"/>
    <x:col min="7773" max="7776" width="34.441406" style="0" customWidth="1"/>
    <x:col min="7777" max="7777" width="239.332031" style="0" customWidth="1"/>
    <x:col min="7778" max="7779" width="15.109375" style="0" customWidth="1"/>
    <x:col min="7780" max="7781" width="34.441406" style="0" customWidth="1"/>
    <x:col min="7782" max="7936" width="9.140625" style="0" customWidth="1"/>
    <x:col min="7937" max="7937" width="15.109375" style="0" customWidth="1"/>
    <x:col min="7938" max="7939" width="110" style="0" customWidth="1"/>
    <x:col min="7940" max="7940" width="13" style="0" customWidth="1"/>
    <x:col min="7941" max="7941" width="110" style="0" customWidth="1"/>
    <x:col min="7942" max="7947" width="56" style="0" customWidth="1"/>
    <x:col min="7948" max="7948" width="13" style="0" customWidth="1"/>
    <x:col min="7949" max="7949" width="110" style="0" customWidth="1"/>
    <x:col min="7950" max="7950" width="13" style="0" customWidth="1"/>
    <x:col min="7951" max="7951" width="110" style="0" customWidth="1"/>
    <x:col min="7952" max="7953" width="23.664062" style="0" customWidth="1"/>
    <x:col min="7954" max="7954" width="19.441406" style="0" customWidth="1"/>
    <x:col min="7955" max="7955" width="13" style="0" customWidth="1"/>
    <x:col min="7956" max="7956" width="45.332031" style="0" customWidth="1"/>
    <x:col min="7957" max="7958" width="13" style="0" customWidth="1"/>
    <x:col min="7959" max="7959" width="110" style="0" customWidth="1"/>
    <x:col min="7960" max="7960" width="45.332031" style="0" customWidth="1"/>
    <x:col min="7961" max="7961" width="23.664062" style="0" customWidth="1"/>
    <x:col min="7962" max="7962" width="66.886719" style="0" customWidth="1"/>
    <x:col min="7963" max="7967" width="45.332031" style="0" customWidth="1"/>
    <x:col min="7968" max="7971" width="10.664062" style="0" customWidth="1"/>
    <x:col min="7972" max="7973" width="13" style="0" customWidth="1"/>
    <x:col min="7974" max="7974" width="110" style="0" customWidth="1"/>
    <x:col min="7975" max="7976" width="13" style="0" customWidth="1"/>
    <x:col min="7977" max="7977" width="110" style="0" customWidth="1"/>
    <x:col min="7978" max="7981" width="15.109375" style="0" customWidth="1"/>
    <x:col min="7982" max="7982" width="13" style="0" customWidth="1"/>
    <x:col min="7983" max="7983" width="110" style="0" customWidth="1"/>
    <x:col min="7984" max="7984" width="15.109375" style="0" customWidth="1"/>
    <x:col min="7985" max="7985" width="23.664062" style="0" customWidth="1"/>
    <x:col min="7986" max="7991" width="15.109375" style="0" customWidth="1"/>
    <x:col min="7992" max="7992" width="10.664062" style="0" customWidth="1"/>
    <x:col min="7993" max="7993" width="34.441406" style="0" customWidth="1"/>
    <x:col min="7994" max="7997" width="10.664062" style="0" customWidth="1"/>
    <x:col min="7998" max="7998" width="13" style="0" customWidth="1"/>
    <x:col min="7999" max="7999" width="14" style="0" customWidth="1"/>
    <x:col min="8000" max="8000" width="153.109375" style="0" customWidth="1"/>
    <x:col min="8001" max="8001" width="13" style="0" customWidth="1"/>
    <x:col min="8002" max="8002" width="23.664062" style="0" customWidth="1"/>
    <x:col min="8003" max="8003" width="153.109375" style="0" customWidth="1"/>
    <x:col min="8004" max="8004" width="13" style="0" customWidth="1"/>
    <x:col min="8005" max="8005" width="14" style="0" customWidth="1"/>
    <x:col min="8006" max="8006" width="153.109375" style="0" customWidth="1"/>
    <x:col min="8007" max="8007" width="19.441406" style="0" customWidth="1"/>
    <x:col min="8008" max="8008" width="13" style="0" customWidth="1"/>
    <x:col min="8009" max="8009" width="23.664062" style="0" customWidth="1"/>
    <x:col min="8010" max="8011" width="13" style="0" customWidth="1"/>
    <x:col min="8012" max="8012" width="45.332031" style="0" customWidth="1"/>
    <x:col min="8013" max="8013" width="110" style="0" customWidth="1"/>
    <x:col min="8014" max="8015" width="15.109375" style="0" customWidth="1"/>
    <x:col min="8016" max="8016" width="13" style="0" customWidth="1"/>
    <x:col min="8017" max="8025" width="110" style="0" customWidth="1"/>
    <x:col min="8026" max="8026" width="15.109375" style="0" customWidth="1"/>
    <x:col min="8027" max="8027" width="23.664062" style="0" customWidth="1"/>
    <x:col min="8028" max="8028" width="13" style="0" customWidth="1"/>
    <x:col min="8029" max="8032" width="34.441406" style="0" customWidth="1"/>
    <x:col min="8033" max="8033" width="239.332031" style="0" customWidth="1"/>
    <x:col min="8034" max="8035" width="15.109375" style="0" customWidth="1"/>
    <x:col min="8036" max="8037" width="34.441406" style="0" customWidth="1"/>
    <x:col min="8038" max="8192" width="9.140625" style="0" customWidth="1"/>
    <x:col min="8193" max="8193" width="15.109375" style="0" customWidth="1"/>
    <x:col min="8194" max="8195" width="110" style="0" customWidth="1"/>
    <x:col min="8196" max="8196" width="13" style="0" customWidth="1"/>
    <x:col min="8197" max="8197" width="110" style="0" customWidth="1"/>
    <x:col min="8198" max="8203" width="56" style="0" customWidth="1"/>
    <x:col min="8204" max="8204" width="13" style="0" customWidth="1"/>
    <x:col min="8205" max="8205" width="110" style="0" customWidth="1"/>
    <x:col min="8206" max="8206" width="13" style="0" customWidth="1"/>
    <x:col min="8207" max="8207" width="110" style="0" customWidth="1"/>
    <x:col min="8208" max="8209" width="23.664062" style="0" customWidth="1"/>
    <x:col min="8210" max="8210" width="19.441406" style="0" customWidth="1"/>
    <x:col min="8211" max="8211" width="13" style="0" customWidth="1"/>
    <x:col min="8212" max="8212" width="45.332031" style="0" customWidth="1"/>
    <x:col min="8213" max="8214" width="13" style="0" customWidth="1"/>
    <x:col min="8215" max="8215" width="110" style="0" customWidth="1"/>
    <x:col min="8216" max="8216" width="45.332031" style="0" customWidth="1"/>
    <x:col min="8217" max="8217" width="23.664062" style="0" customWidth="1"/>
    <x:col min="8218" max="8218" width="66.886719" style="0" customWidth="1"/>
    <x:col min="8219" max="8223" width="45.332031" style="0" customWidth="1"/>
    <x:col min="8224" max="8227" width="10.664062" style="0" customWidth="1"/>
    <x:col min="8228" max="8229" width="13" style="0" customWidth="1"/>
    <x:col min="8230" max="8230" width="110" style="0" customWidth="1"/>
    <x:col min="8231" max="8232" width="13" style="0" customWidth="1"/>
    <x:col min="8233" max="8233" width="110" style="0" customWidth="1"/>
    <x:col min="8234" max="8237" width="15.109375" style="0" customWidth="1"/>
    <x:col min="8238" max="8238" width="13" style="0" customWidth="1"/>
    <x:col min="8239" max="8239" width="110" style="0" customWidth="1"/>
    <x:col min="8240" max="8240" width="15.109375" style="0" customWidth="1"/>
    <x:col min="8241" max="8241" width="23.664062" style="0" customWidth="1"/>
    <x:col min="8242" max="8247" width="15.109375" style="0" customWidth="1"/>
    <x:col min="8248" max="8248" width="10.664062" style="0" customWidth="1"/>
    <x:col min="8249" max="8249" width="34.441406" style="0" customWidth="1"/>
    <x:col min="8250" max="8253" width="10.664062" style="0" customWidth="1"/>
    <x:col min="8254" max="8254" width="13" style="0" customWidth="1"/>
    <x:col min="8255" max="8255" width="14" style="0" customWidth="1"/>
    <x:col min="8256" max="8256" width="153.109375" style="0" customWidth="1"/>
    <x:col min="8257" max="8257" width="13" style="0" customWidth="1"/>
    <x:col min="8258" max="8258" width="23.664062" style="0" customWidth="1"/>
    <x:col min="8259" max="8259" width="153.109375" style="0" customWidth="1"/>
    <x:col min="8260" max="8260" width="13" style="0" customWidth="1"/>
    <x:col min="8261" max="8261" width="14" style="0" customWidth="1"/>
    <x:col min="8262" max="8262" width="153.109375" style="0" customWidth="1"/>
    <x:col min="8263" max="8263" width="19.441406" style="0" customWidth="1"/>
    <x:col min="8264" max="8264" width="13" style="0" customWidth="1"/>
    <x:col min="8265" max="8265" width="23.664062" style="0" customWidth="1"/>
    <x:col min="8266" max="8267" width="13" style="0" customWidth="1"/>
    <x:col min="8268" max="8268" width="45.332031" style="0" customWidth="1"/>
    <x:col min="8269" max="8269" width="110" style="0" customWidth="1"/>
    <x:col min="8270" max="8271" width="15.109375" style="0" customWidth="1"/>
    <x:col min="8272" max="8272" width="13" style="0" customWidth="1"/>
    <x:col min="8273" max="8281" width="110" style="0" customWidth="1"/>
    <x:col min="8282" max="8282" width="15.109375" style="0" customWidth="1"/>
    <x:col min="8283" max="8283" width="23.664062" style="0" customWidth="1"/>
    <x:col min="8284" max="8284" width="13" style="0" customWidth="1"/>
    <x:col min="8285" max="8288" width="34.441406" style="0" customWidth="1"/>
    <x:col min="8289" max="8289" width="239.332031" style="0" customWidth="1"/>
    <x:col min="8290" max="8291" width="15.109375" style="0" customWidth="1"/>
    <x:col min="8292" max="8293" width="34.441406" style="0" customWidth="1"/>
    <x:col min="8294" max="8448" width="9.140625" style="0" customWidth="1"/>
    <x:col min="8449" max="8449" width="15.109375" style="0" customWidth="1"/>
    <x:col min="8450" max="8451" width="110" style="0" customWidth="1"/>
    <x:col min="8452" max="8452" width="13" style="0" customWidth="1"/>
    <x:col min="8453" max="8453" width="110" style="0" customWidth="1"/>
    <x:col min="8454" max="8459" width="56" style="0" customWidth="1"/>
    <x:col min="8460" max="8460" width="13" style="0" customWidth="1"/>
    <x:col min="8461" max="8461" width="110" style="0" customWidth="1"/>
    <x:col min="8462" max="8462" width="13" style="0" customWidth="1"/>
    <x:col min="8463" max="8463" width="110" style="0" customWidth="1"/>
    <x:col min="8464" max="8465" width="23.664062" style="0" customWidth="1"/>
    <x:col min="8466" max="8466" width="19.441406" style="0" customWidth="1"/>
    <x:col min="8467" max="8467" width="13" style="0" customWidth="1"/>
    <x:col min="8468" max="8468" width="45.332031" style="0" customWidth="1"/>
    <x:col min="8469" max="8470" width="13" style="0" customWidth="1"/>
    <x:col min="8471" max="8471" width="110" style="0" customWidth="1"/>
    <x:col min="8472" max="8472" width="45.332031" style="0" customWidth="1"/>
    <x:col min="8473" max="8473" width="23.664062" style="0" customWidth="1"/>
    <x:col min="8474" max="8474" width="66.886719" style="0" customWidth="1"/>
    <x:col min="8475" max="8479" width="45.332031" style="0" customWidth="1"/>
    <x:col min="8480" max="8483" width="10.664062" style="0" customWidth="1"/>
    <x:col min="8484" max="8485" width="13" style="0" customWidth="1"/>
    <x:col min="8486" max="8486" width="110" style="0" customWidth="1"/>
    <x:col min="8487" max="8488" width="13" style="0" customWidth="1"/>
    <x:col min="8489" max="8489" width="110" style="0" customWidth="1"/>
    <x:col min="8490" max="8493" width="15.109375" style="0" customWidth="1"/>
    <x:col min="8494" max="8494" width="13" style="0" customWidth="1"/>
    <x:col min="8495" max="8495" width="110" style="0" customWidth="1"/>
    <x:col min="8496" max="8496" width="15.109375" style="0" customWidth="1"/>
    <x:col min="8497" max="8497" width="23.664062" style="0" customWidth="1"/>
    <x:col min="8498" max="8503" width="15.109375" style="0" customWidth="1"/>
    <x:col min="8504" max="8504" width="10.664062" style="0" customWidth="1"/>
    <x:col min="8505" max="8505" width="34.441406" style="0" customWidth="1"/>
    <x:col min="8506" max="8509" width="10.664062" style="0" customWidth="1"/>
    <x:col min="8510" max="8510" width="13" style="0" customWidth="1"/>
    <x:col min="8511" max="8511" width="14" style="0" customWidth="1"/>
    <x:col min="8512" max="8512" width="153.109375" style="0" customWidth="1"/>
    <x:col min="8513" max="8513" width="13" style="0" customWidth="1"/>
    <x:col min="8514" max="8514" width="23.664062" style="0" customWidth="1"/>
    <x:col min="8515" max="8515" width="153.109375" style="0" customWidth="1"/>
    <x:col min="8516" max="8516" width="13" style="0" customWidth="1"/>
    <x:col min="8517" max="8517" width="14" style="0" customWidth="1"/>
    <x:col min="8518" max="8518" width="153.109375" style="0" customWidth="1"/>
    <x:col min="8519" max="8519" width="19.441406" style="0" customWidth="1"/>
    <x:col min="8520" max="8520" width="13" style="0" customWidth="1"/>
    <x:col min="8521" max="8521" width="23.664062" style="0" customWidth="1"/>
    <x:col min="8522" max="8523" width="13" style="0" customWidth="1"/>
    <x:col min="8524" max="8524" width="45.332031" style="0" customWidth="1"/>
    <x:col min="8525" max="8525" width="110" style="0" customWidth="1"/>
    <x:col min="8526" max="8527" width="15.109375" style="0" customWidth="1"/>
    <x:col min="8528" max="8528" width="13" style="0" customWidth="1"/>
    <x:col min="8529" max="8537" width="110" style="0" customWidth="1"/>
    <x:col min="8538" max="8538" width="15.109375" style="0" customWidth="1"/>
    <x:col min="8539" max="8539" width="23.664062" style="0" customWidth="1"/>
    <x:col min="8540" max="8540" width="13" style="0" customWidth="1"/>
    <x:col min="8541" max="8544" width="34.441406" style="0" customWidth="1"/>
    <x:col min="8545" max="8545" width="239.332031" style="0" customWidth="1"/>
    <x:col min="8546" max="8547" width="15.109375" style="0" customWidth="1"/>
    <x:col min="8548" max="8549" width="34.441406" style="0" customWidth="1"/>
    <x:col min="8550" max="8704" width="9.140625" style="0" customWidth="1"/>
    <x:col min="8705" max="8705" width="15.109375" style="0" customWidth="1"/>
    <x:col min="8706" max="8707" width="110" style="0" customWidth="1"/>
    <x:col min="8708" max="8708" width="13" style="0" customWidth="1"/>
    <x:col min="8709" max="8709" width="110" style="0" customWidth="1"/>
    <x:col min="8710" max="8715" width="56" style="0" customWidth="1"/>
    <x:col min="8716" max="8716" width="13" style="0" customWidth="1"/>
    <x:col min="8717" max="8717" width="110" style="0" customWidth="1"/>
    <x:col min="8718" max="8718" width="13" style="0" customWidth="1"/>
    <x:col min="8719" max="8719" width="110" style="0" customWidth="1"/>
    <x:col min="8720" max="8721" width="23.664062" style="0" customWidth="1"/>
    <x:col min="8722" max="8722" width="19.441406" style="0" customWidth="1"/>
    <x:col min="8723" max="8723" width="13" style="0" customWidth="1"/>
    <x:col min="8724" max="8724" width="45.332031" style="0" customWidth="1"/>
    <x:col min="8725" max="8726" width="13" style="0" customWidth="1"/>
    <x:col min="8727" max="8727" width="110" style="0" customWidth="1"/>
    <x:col min="8728" max="8728" width="45.332031" style="0" customWidth="1"/>
    <x:col min="8729" max="8729" width="23.664062" style="0" customWidth="1"/>
    <x:col min="8730" max="8730" width="66.886719" style="0" customWidth="1"/>
    <x:col min="8731" max="8735" width="45.332031" style="0" customWidth="1"/>
    <x:col min="8736" max="8739" width="10.664062" style="0" customWidth="1"/>
    <x:col min="8740" max="8741" width="13" style="0" customWidth="1"/>
    <x:col min="8742" max="8742" width="110" style="0" customWidth="1"/>
    <x:col min="8743" max="8744" width="13" style="0" customWidth="1"/>
    <x:col min="8745" max="8745" width="110" style="0" customWidth="1"/>
    <x:col min="8746" max="8749" width="15.109375" style="0" customWidth="1"/>
    <x:col min="8750" max="8750" width="13" style="0" customWidth="1"/>
    <x:col min="8751" max="8751" width="110" style="0" customWidth="1"/>
    <x:col min="8752" max="8752" width="15.109375" style="0" customWidth="1"/>
    <x:col min="8753" max="8753" width="23.664062" style="0" customWidth="1"/>
    <x:col min="8754" max="8759" width="15.109375" style="0" customWidth="1"/>
    <x:col min="8760" max="8760" width="10.664062" style="0" customWidth="1"/>
    <x:col min="8761" max="8761" width="34.441406" style="0" customWidth="1"/>
    <x:col min="8762" max="8765" width="10.664062" style="0" customWidth="1"/>
    <x:col min="8766" max="8766" width="13" style="0" customWidth="1"/>
    <x:col min="8767" max="8767" width="14" style="0" customWidth="1"/>
    <x:col min="8768" max="8768" width="153.109375" style="0" customWidth="1"/>
    <x:col min="8769" max="8769" width="13" style="0" customWidth="1"/>
    <x:col min="8770" max="8770" width="23.664062" style="0" customWidth="1"/>
    <x:col min="8771" max="8771" width="153.109375" style="0" customWidth="1"/>
    <x:col min="8772" max="8772" width="13" style="0" customWidth="1"/>
    <x:col min="8773" max="8773" width="14" style="0" customWidth="1"/>
    <x:col min="8774" max="8774" width="153.109375" style="0" customWidth="1"/>
    <x:col min="8775" max="8775" width="19.441406" style="0" customWidth="1"/>
    <x:col min="8776" max="8776" width="13" style="0" customWidth="1"/>
    <x:col min="8777" max="8777" width="23.664062" style="0" customWidth="1"/>
    <x:col min="8778" max="8779" width="13" style="0" customWidth="1"/>
    <x:col min="8780" max="8780" width="45.332031" style="0" customWidth="1"/>
    <x:col min="8781" max="8781" width="110" style="0" customWidth="1"/>
    <x:col min="8782" max="8783" width="15.109375" style="0" customWidth="1"/>
    <x:col min="8784" max="8784" width="13" style="0" customWidth="1"/>
    <x:col min="8785" max="8793" width="110" style="0" customWidth="1"/>
    <x:col min="8794" max="8794" width="15.109375" style="0" customWidth="1"/>
    <x:col min="8795" max="8795" width="23.664062" style="0" customWidth="1"/>
    <x:col min="8796" max="8796" width="13" style="0" customWidth="1"/>
    <x:col min="8797" max="8800" width="34.441406" style="0" customWidth="1"/>
    <x:col min="8801" max="8801" width="239.332031" style="0" customWidth="1"/>
    <x:col min="8802" max="8803" width="15.109375" style="0" customWidth="1"/>
    <x:col min="8804" max="8805" width="34.441406" style="0" customWidth="1"/>
    <x:col min="8806" max="8960" width="9.140625" style="0" customWidth="1"/>
    <x:col min="8961" max="8961" width="15.109375" style="0" customWidth="1"/>
    <x:col min="8962" max="8963" width="110" style="0" customWidth="1"/>
    <x:col min="8964" max="8964" width="13" style="0" customWidth="1"/>
    <x:col min="8965" max="8965" width="110" style="0" customWidth="1"/>
    <x:col min="8966" max="8971" width="56" style="0" customWidth="1"/>
    <x:col min="8972" max="8972" width="13" style="0" customWidth="1"/>
    <x:col min="8973" max="8973" width="110" style="0" customWidth="1"/>
    <x:col min="8974" max="8974" width="13" style="0" customWidth="1"/>
    <x:col min="8975" max="8975" width="110" style="0" customWidth="1"/>
    <x:col min="8976" max="8977" width="23.664062" style="0" customWidth="1"/>
    <x:col min="8978" max="8978" width="19.441406" style="0" customWidth="1"/>
    <x:col min="8979" max="8979" width="13" style="0" customWidth="1"/>
    <x:col min="8980" max="8980" width="45.332031" style="0" customWidth="1"/>
    <x:col min="8981" max="8982" width="13" style="0" customWidth="1"/>
    <x:col min="8983" max="8983" width="110" style="0" customWidth="1"/>
    <x:col min="8984" max="8984" width="45.332031" style="0" customWidth="1"/>
    <x:col min="8985" max="8985" width="23.664062" style="0" customWidth="1"/>
    <x:col min="8986" max="8986" width="66.886719" style="0" customWidth="1"/>
    <x:col min="8987" max="8991" width="45.332031" style="0" customWidth="1"/>
    <x:col min="8992" max="8995" width="10.664062" style="0" customWidth="1"/>
    <x:col min="8996" max="8997" width="13" style="0" customWidth="1"/>
    <x:col min="8998" max="8998" width="110" style="0" customWidth="1"/>
    <x:col min="8999" max="9000" width="13" style="0" customWidth="1"/>
    <x:col min="9001" max="9001" width="110" style="0" customWidth="1"/>
    <x:col min="9002" max="9005" width="15.109375" style="0" customWidth="1"/>
    <x:col min="9006" max="9006" width="13" style="0" customWidth="1"/>
    <x:col min="9007" max="9007" width="110" style="0" customWidth="1"/>
    <x:col min="9008" max="9008" width="15.109375" style="0" customWidth="1"/>
    <x:col min="9009" max="9009" width="23.664062" style="0" customWidth="1"/>
    <x:col min="9010" max="9015" width="15.109375" style="0" customWidth="1"/>
    <x:col min="9016" max="9016" width="10.664062" style="0" customWidth="1"/>
    <x:col min="9017" max="9017" width="34.441406" style="0" customWidth="1"/>
    <x:col min="9018" max="9021" width="10.664062" style="0" customWidth="1"/>
    <x:col min="9022" max="9022" width="13" style="0" customWidth="1"/>
    <x:col min="9023" max="9023" width="14" style="0" customWidth="1"/>
    <x:col min="9024" max="9024" width="153.109375" style="0" customWidth="1"/>
    <x:col min="9025" max="9025" width="13" style="0" customWidth="1"/>
    <x:col min="9026" max="9026" width="23.664062" style="0" customWidth="1"/>
    <x:col min="9027" max="9027" width="153.109375" style="0" customWidth="1"/>
    <x:col min="9028" max="9028" width="13" style="0" customWidth="1"/>
    <x:col min="9029" max="9029" width="14" style="0" customWidth="1"/>
    <x:col min="9030" max="9030" width="153.109375" style="0" customWidth="1"/>
    <x:col min="9031" max="9031" width="19.441406" style="0" customWidth="1"/>
    <x:col min="9032" max="9032" width="13" style="0" customWidth="1"/>
    <x:col min="9033" max="9033" width="23.664062" style="0" customWidth="1"/>
    <x:col min="9034" max="9035" width="13" style="0" customWidth="1"/>
    <x:col min="9036" max="9036" width="45.332031" style="0" customWidth="1"/>
    <x:col min="9037" max="9037" width="110" style="0" customWidth="1"/>
    <x:col min="9038" max="9039" width="15.109375" style="0" customWidth="1"/>
    <x:col min="9040" max="9040" width="13" style="0" customWidth="1"/>
    <x:col min="9041" max="9049" width="110" style="0" customWidth="1"/>
    <x:col min="9050" max="9050" width="15.109375" style="0" customWidth="1"/>
    <x:col min="9051" max="9051" width="23.664062" style="0" customWidth="1"/>
    <x:col min="9052" max="9052" width="13" style="0" customWidth="1"/>
    <x:col min="9053" max="9056" width="34.441406" style="0" customWidth="1"/>
    <x:col min="9057" max="9057" width="239.332031" style="0" customWidth="1"/>
    <x:col min="9058" max="9059" width="15.109375" style="0" customWidth="1"/>
    <x:col min="9060" max="9061" width="34.441406" style="0" customWidth="1"/>
    <x:col min="9062" max="9216" width="9.140625" style="0" customWidth="1"/>
    <x:col min="9217" max="9217" width="15.109375" style="0" customWidth="1"/>
    <x:col min="9218" max="9219" width="110" style="0" customWidth="1"/>
    <x:col min="9220" max="9220" width="13" style="0" customWidth="1"/>
    <x:col min="9221" max="9221" width="110" style="0" customWidth="1"/>
    <x:col min="9222" max="9227" width="56" style="0" customWidth="1"/>
    <x:col min="9228" max="9228" width="13" style="0" customWidth="1"/>
    <x:col min="9229" max="9229" width="110" style="0" customWidth="1"/>
    <x:col min="9230" max="9230" width="13" style="0" customWidth="1"/>
    <x:col min="9231" max="9231" width="110" style="0" customWidth="1"/>
    <x:col min="9232" max="9233" width="23.664062" style="0" customWidth="1"/>
    <x:col min="9234" max="9234" width="19.441406" style="0" customWidth="1"/>
    <x:col min="9235" max="9235" width="13" style="0" customWidth="1"/>
    <x:col min="9236" max="9236" width="45.332031" style="0" customWidth="1"/>
    <x:col min="9237" max="9238" width="13" style="0" customWidth="1"/>
    <x:col min="9239" max="9239" width="110" style="0" customWidth="1"/>
    <x:col min="9240" max="9240" width="45.332031" style="0" customWidth="1"/>
    <x:col min="9241" max="9241" width="23.664062" style="0" customWidth="1"/>
    <x:col min="9242" max="9242" width="66.886719" style="0" customWidth="1"/>
    <x:col min="9243" max="9247" width="45.332031" style="0" customWidth="1"/>
    <x:col min="9248" max="9251" width="10.664062" style="0" customWidth="1"/>
    <x:col min="9252" max="9253" width="13" style="0" customWidth="1"/>
    <x:col min="9254" max="9254" width="110" style="0" customWidth="1"/>
    <x:col min="9255" max="9256" width="13" style="0" customWidth="1"/>
    <x:col min="9257" max="9257" width="110" style="0" customWidth="1"/>
    <x:col min="9258" max="9261" width="15.109375" style="0" customWidth="1"/>
    <x:col min="9262" max="9262" width="13" style="0" customWidth="1"/>
    <x:col min="9263" max="9263" width="110" style="0" customWidth="1"/>
    <x:col min="9264" max="9264" width="15.109375" style="0" customWidth="1"/>
    <x:col min="9265" max="9265" width="23.664062" style="0" customWidth="1"/>
    <x:col min="9266" max="9271" width="15.109375" style="0" customWidth="1"/>
    <x:col min="9272" max="9272" width="10.664062" style="0" customWidth="1"/>
    <x:col min="9273" max="9273" width="34.441406" style="0" customWidth="1"/>
    <x:col min="9274" max="9277" width="10.664062" style="0" customWidth="1"/>
    <x:col min="9278" max="9278" width="13" style="0" customWidth="1"/>
    <x:col min="9279" max="9279" width="14" style="0" customWidth="1"/>
    <x:col min="9280" max="9280" width="153.109375" style="0" customWidth="1"/>
    <x:col min="9281" max="9281" width="13" style="0" customWidth="1"/>
    <x:col min="9282" max="9282" width="23.664062" style="0" customWidth="1"/>
    <x:col min="9283" max="9283" width="153.109375" style="0" customWidth="1"/>
    <x:col min="9284" max="9284" width="13" style="0" customWidth="1"/>
    <x:col min="9285" max="9285" width="14" style="0" customWidth="1"/>
    <x:col min="9286" max="9286" width="153.109375" style="0" customWidth="1"/>
    <x:col min="9287" max="9287" width="19.441406" style="0" customWidth="1"/>
    <x:col min="9288" max="9288" width="13" style="0" customWidth="1"/>
    <x:col min="9289" max="9289" width="23.664062" style="0" customWidth="1"/>
    <x:col min="9290" max="9291" width="13" style="0" customWidth="1"/>
    <x:col min="9292" max="9292" width="45.332031" style="0" customWidth="1"/>
    <x:col min="9293" max="9293" width="110" style="0" customWidth="1"/>
    <x:col min="9294" max="9295" width="15.109375" style="0" customWidth="1"/>
    <x:col min="9296" max="9296" width="13" style="0" customWidth="1"/>
    <x:col min="9297" max="9305" width="110" style="0" customWidth="1"/>
    <x:col min="9306" max="9306" width="15.109375" style="0" customWidth="1"/>
    <x:col min="9307" max="9307" width="23.664062" style="0" customWidth="1"/>
    <x:col min="9308" max="9308" width="13" style="0" customWidth="1"/>
    <x:col min="9309" max="9312" width="34.441406" style="0" customWidth="1"/>
    <x:col min="9313" max="9313" width="239.332031" style="0" customWidth="1"/>
    <x:col min="9314" max="9315" width="15.109375" style="0" customWidth="1"/>
    <x:col min="9316" max="9317" width="34.441406" style="0" customWidth="1"/>
    <x:col min="9318" max="9472" width="9.140625" style="0" customWidth="1"/>
    <x:col min="9473" max="9473" width="15.109375" style="0" customWidth="1"/>
    <x:col min="9474" max="9475" width="110" style="0" customWidth="1"/>
    <x:col min="9476" max="9476" width="13" style="0" customWidth="1"/>
    <x:col min="9477" max="9477" width="110" style="0" customWidth="1"/>
    <x:col min="9478" max="9483" width="56" style="0" customWidth="1"/>
    <x:col min="9484" max="9484" width="13" style="0" customWidth="1"/>
    <x:col min="9485" max="9485" width="110" style="0" customWidth="1"/>
    <x:col min="9486" max="9486" width="13" style="0" customWidth="1"/>
    <x:col min="9487" max="9487" width="110" style="0" customWidth="1"/>
    <x:col min="9488" max="9489" width="23.664062" style="0" customWidth="1"/>
    <x:col min="9490" max="9490" width="19.441406" style="0" customWidth="1"/>
    <x:col min="9491" max="9491" width="13" style="0" customWidth="1"/>
    <x:col min="9492" max="9492" width="45.332031" style="0" customWidth="1"/>
    <x:col min="9493" max="9494" width="13" style="0" customWidth="1"/>
    <x:col min="9495" max="9495" width="110" style="0" customWidth="1"/>
    <x:col min="9496" max="9496" width="45.332031" style="0" customWidth="1"/>
    <x:col min="9497" max="9497" width="23.664062" style="0" customWidth="1"/>
    <x:col min="9498" max="9498" width="66.886719" style="0" customWidth="1"/>
    <x:col min="9499" max="9503" width="45.332031" style="0" customWidth="1"/>
    <x:col min="9504" max="9507" width="10.664062" style="0" customWidth="1"/>
    <x:col min="9508" max="9509" width="13" style="0" customWidth="1"/>
    <x:col min="9510" max="9510" width="110" style="0" customWidth="1"/>
    <x:col min="9511" max="9512" width="13" style="0" customWidth="1"/>
    <x:col min="9513" max="9513" width="110" style="0" customWidth="1"/>
    <x:col min="9514" max="9517" width="15.109375" style="0" customWidth="1"/>
    <x:col min="9518" max="9518" width="13" style="0" customWidth="1"/>
    <x:col min="9519" max="9519" width="110" style="0" customWidth="1"/>
    <x:col min="9520" max="9520" width="15.109375" style="0" customWidth="1"/>
    <x:col min="9521" max="9521" width="23.664062" style="0" customWidth="1"/>
    <x:col min="9522" max="9527" width="15.109375" style="0" customWidth="1"/>
    <x:col min="9528" max="9528" width="10.664062" style="0" customWidth="1"/>
    <x:col min="9529" max="9529" width="34.441406" style="0" customWidth="1"/>
    <x:col min="9530" max="9533" width="10.664062" style="0" customWidth="1"/>
    <x:col min="9534" max="9534" width="13" style="0" customWidth="1"/>
    <x:col min="9535" max="9535" width="14" style="0" customWidth="1"/>
    <x:col min="9536" max="9536" width="153.109375" style="0" customWidth="1"/>
    <x:col min="9537" max="9537" width="13" style="0" customWidth="1"/>
    <x:col min="9538" max="9538" width="23.664062" style="0" customWidth="1"/>
    <x:col min="9539" max="9539" width="153.109375" style="0" customWidth="1"/>
    <x:col min="9540" max="9540" width="13" style="0" customWidth="1"/>
    <x:col min="9541" max="9541" width="14" style="0" customWidth="1"/>
    <x:col min="9542" max="9542" width="153.109375" style="0" customWidth="1"/>
    <x:col min="9543" max="9543" width="19.441406" style="0" customWidth="1"/>
    <x:col min="9544" max="9544" width="13" style="0" customWidth="1"/>
    <x:col min="9545" max="9545" width="23.664062" style="0" customWidth="1"/>
    <x:col min="9546" max="9547" width="13" style="0" customWidth="1"/>
    <x:col min="9548" max="9548" width="45.332031" style="0" customWidth="1"/>
    <x:col min="9549" max="9549" width="110" style="0" customWidth="1"/>
    <x:col min="9550" max="9551" width="15.109375" style="0" customWidth="1"/>
    <x:col min="9552" max="9552" width="13" style="0" customWidth="1"/>
    <x:col min="9553" max="9561" width="110" style="0" customWidth="1"/>
    <x:col min="9562" max="9562" width="15.109375" style="0" customWidth="1"/>
    <x:col min="9563" max="9563" width="23.664062" style="0" customWidth="1"/>
    <x:col min="9564" max="9564" width="13" style="0" customWidth="1"/>
    <x:col min="9565" max="9568" width="34.441406" style="0" customWidth="1"/>
    <x:col min="9569" max="9569" width="239.332031" style="0" customWidth="1"/>
    <x:col min="9570" max="9571" width="15.109375" style="0" customWidth="1"/>
    <x:col min="9572" max="9573" width="34.441406" style="0" customWidth="1"/>
    <x:col min="9574" max="9728" width="9.140625" style="0" customWidth="1"/>
    <x:col min="9729" max="9729" width="15.109375" style="0" customWidth="1"/>
    <x:col min="9730" max="9731" width="110" style="0" customWidth="1"/>
    <x:col min="9732" max="9732" width="13" style="0" customWidth="1"/>
    <x:col min="9733" max="9733" width="110" style="0" customWidth="1"/>
    <x:col min="9734" max="9739" width="56" style="0" customWidth="1"/>
    <x:col min="9740" max="9740" width="13" style="0" customWidth="1"/>
    <x:col min="9741" max="9741" width="110" style="0" customWidth="1"/>
    <x:col min="9742" max="9742" width="13" style="0" customWidth="1"/>
    <x:col min="9743" max="9743" width="110" style="0" customWidth="1"/>
    <x:col min="9744" max="9745" width="23.664062" style="0" customWidth="1"/>
    <x:col min="9746" max="9746" width="19.441406" style="0" customWidth="1"/>
    <x:col min="9747" max="9747" width="13" style="0" customWidth="1"/>
    <x:col min="9748" max="9748" width="45.332031" style="0" customWidth="1"/>
    <x:col min="9749" max="9750" width="13" style="0" customWidth="1"/>
    <x:col min="9751" max="9751" width="110" style="0" customWidth="1"/>
    <x:col min="9752" max="9752" width="45.332031" style="0" customWidth="1"/>
    <x:col min="9753" max="9753" width="23.664062" style="0" customWidth="1"/>
    <x:col min="9754" max="9754" width="66.886719" style="0" customWidth="1"/>
    <x:col min="9755" max="9759" width="45.332031" style="0" customWidth="1"/>
    <x:col min="9760" max="9763" width="10.664062" style="0" customWidth="1"/>
    <x:col min="9764" max="9765" width="13" style="0" customWidth="1"/>
    <x:col min="9766" max="9766" width="110" style="0" customWidth="1"/>
    <x:col min="9767" max="9768" width="13" style="0" customWidth="1"/>
    <x:col min="9769" max="9769" width="110" style="0" customWidth="1"/>
    <x:col min="9770" max="9773" width="15.109375" style="0" customWidth="1"/>
    <x:col min="9774" max="9774" width="13" style="0" customWidth="1"/>
    <x:col min="9775" max="9775" width="110" style="0" customWidth="1"/>
    <x:col min="9776" max="9776" width="15.109375" style="0" customWidth="1"/>
    <x:col min="9777" max="9777" width="23.664062" style="0" customWidth="1"/>
    <x:col min="9778" max="9783" width="15.109375" style="0" customWidth="1"/>
    <x:col min="9784" max="9784" width="10.664062" style="0" customWidth="1"/>
    <x:col min="9785" max="9785" width="34.441406" style="0" customWidth="1"/>
    <x:col min="9786" max="9789" width="10.664062" style="0" customWidth="1"/>
    <x:col min="9790" max="9790" width="13" style="0" customWidth="1"/>
    <x:col min="9791" max="9791" width="14" style="0" customWidth="1"/>
    <x:col min="9792" max="9792" width="153.109375" style="0" customWidth="1"/>
    <x:col min="9793" max="9793" width="13" style="0" customWidth="1"/>
    <x:col min="9794" max="9794" width="23.664062" style="0" customWidth="1"/>
    <x:col min="9795" max="9795" width="153.109375" style="0" customWidth="1"/>
    <x:col min="9796" max="9796" width="13" style="0" customWidth="1"/>
    <x:col min="9797" max="9797" width="14" style="0" customWidth="1"/>
    <x:col min="9798" max="9798" width="153.109375" style="0" customWidth="1"/>
    <x:col min="9799" max="9799" width="19.441406" style="0" customWidth="1"/>
    <x:col min="9800" max="9800" width="13" style="0" customWidth="1"/>
    <x:col min="9801" max="9801" width="23.664062" style="0" customWidth="1"/>
    <x:col min="9802" max="9803" width="13" style="0" customWidth="1"/>
    <x:col min="9804" max="9804" width="45.332031" style="0" customWidth="1"/>
    <x:col min="9805" max="9805" width="110" style="0" customWidth="1"/>
    <x:col min="9806" max="9807" width="15.109375" style="0" customWidth="1"/>
    <x:col min="9808" max="9808" width="13" style="0" customWidth="1"/>
    <x:col min="9809" max="9817" width="110" style="0" customWidth="1"/>
    <x:col min="9818" max="9818" width="15.109375" style="0" customWidth="1"/>
    <x:col min="9819" max="9819" width="23.664062" style="0" customWidth="1"/>
    <x:col min="9820" max="9820" width="13" style="0" customWidth="1"/>
    <x:col min="9821" max="9824" width="34.441406" style="0" customWidth="1"/>
    <x:col min="9825" max="9825" width="239.332031" style="0" customWidth="1"/>
    <x:col min="9826" max="9827" width="15.109375" style="0" customWidth="1"/>
    <x:col min="9828" max="9829" width="34.441406" style="0" customWidth="1"/>
    <x:col min="9830" max="9984" width="9.140625" style="0" customWidth="1"/>
    <x:col min="9985" max="9985" width="15.109375" style="0" customWidth="1"/>
    <x:col min="9986" max="9987" width="110" style="0" customWidth="1"/>
    <x:col min="9988" max="9988" width="13" style="0" customWidth="1"/>
    <x:col min="9989" max="9989" width="110" style="0" customWidth="1"/>
    <x:col min="9990" max="9995" width="56" style="0" customWidth="1"/>
    <x:col min="9996" max="9996" width="13" style="0" customWidth="1"/>
    <x:col min="9997" max="9997" width="110" style="0" customWidth="1"/>
    <x:col min="9998" max="9998" width="13" style="0" customWidth="1"/>
    <x:col min="9999" max="9999" width="110" style="0" customWidth="1"/>
    <x:col min="10000" max="10001" width="23.664062" style="0" customWidth="1"/>
    <x:col min="10002" max="10002" width="19.441406" style="0" customWidth="1"/>
    <x:col min="10003" max="10003" width="13" style="0" customWidth="1"/>
    <x:col min="10004" max="10004" width="45.332031" style="0" customWidth="1"/>
    <x:col min="10005" max="10006" width="13" style="0" customWidth="1"/>
    <x:col min="10007" max="10007" width="110" style="0" customWidth="1"/>
    <x:col min="10008" max="10008" width="45.332031" style="0" customWidth="1"/>
    <x:col min="10009" max="10009" width="23.664062" style="0" customWidth="1"/>
    <x:col min="10010" max="10010" width="66.886719" style="0" customWidth="1"/>
    <x:col min="10011" max="10015" width="45.332031" style="0" customWidth="1"/>
    <x:col min="10016" max="10019" width="10.664062" style="0" customWidth="1"/>
    <x:col min="10020" max="10021" width="13" style="0" customWidth="1"/>
    <x:col min="10022" max="10022" width="110" style="0" customWidth="1"/>
    <x:col min="10023" max="10024" width="13" style="0" customWidth="1"/>
    <x:col min="10025" max="10025" width="110" style="0" customWidth="1"/>
    <x:col min="10026" max="10029" width="15.109375" style="0" customWidth="1"/>
    <x:col min="10030" max="10030" width="13" style="0" customWidth="1"/>
    <x:col min="10031" max="10031" width="110" style="0" customWidth="1"/>
    <x:col min="10032" max="10032" width="15.109375" style="0" customWidth="1"/>
    <x:col min="10033" max="10033" width="23.664062" style="0" customWidth="1"/>
    <x:col min="10034" max="10039" width="15.109375" style="0" customWidth="1"/>
    <x:col min="10040" max="10040" width="10.664062" style="0" customWidth="1"/>
    <x:col min="10041" max="10041" width="34.441406" style="0" customWidth="1"/>
    <x:col min="10042" max="10045" width="10.664062" style="0" customWidth="1"/>
    <x:col min="10046" max="10046" width="13" style="0" customWidth="1"/>
    <x:col min="10047" max="10047" width="14" style="0" customWidth="1"/>
    <x:col min="10048" max="10048" width="153.109375" style="0" customWidth="1"/>
    <x:col min="10049" max="10049" width="13" style="0" customWidth="1"/>
    <x:col min="10050" max="10050" width="23.664062" style="0" customWidth="1"/>
    <x:col min="10051" max="10051" width="153.109375" style="0" customWidth="1"/>
    <x:col min="10052" max="10052" width="13" style="0" customWidth="1"/>
    <x:col min="10053" max="10053" width="14" style="0" customWidth="1"/>
    <x:col min="10054" max="10054" width="153.109375" style="0" customWidth="1"/>
    <x:col min="10055" max="10055" width="19.441406" style="0" customWidth="1"/>
    <x:col min="10056" max="10056" width="13" style="0" customWidth="1"/>
    <x:col min="10057" max="10057" width="23.664062" style="0" customWidth="1"/>
    <x:col min="10058" max="10059" width="13" style="0" customWidth="1"/>
    <x:col min="10060" max="10060" width="45.332031" style="0" customWidth="1"/>
    <x:col min="10061" max="10061" width="110" style="0" customWidth="1"/>
    <x:col min="10062" max="10063" width="15.109375" style="0" customWidth="1"/>
    <x:col min="10064" max="10064" width="13" style="0" customWidth="1"/>
    <x:col min="10065" max="10073" width="110" style="0" customWidth="1"/>
    <x:col min="10074" max="10074" width="15.109375" style="0" customWidth="1"/>
    <x:col min="10075" max="10075" width="23.664062" style="0" customWidth="1"/>
    <x:col min="10076" max="10076" width="13" style="0" customWidth="1"/>
    <x:col min="10077" max="10080" width="34.441406" style="0" customWidth="1"/>
    <x:col min="10081" max="10081" width="239.332031" style="0" customWidth="1"/>
    <x:col min="10082" max="10083" width="15.109375" style="0" customWidth="1"/>
    <x:col min="10084" max="10085" width="34.441406" style="0" customWidth="1"/>
    <x:col min="10086" max="10240" width="9.140625" style="0" customWidth="1"/>
    <x:col min="10241" max="10241" width="15.109375" style="0" customWidth="1"/>
    <x:col min="10242" max="10243" width="110" style="0" customWidth="1"/>
    <x:col min="10244" max="10244" width="13" style="0" customWidth="1"/>
    <x:col min="10245" max="10245" width="110" style="0" customWidth="1"/>
    <x:col min="10246" max="10251" width="56" style="0" customWidth="1"/>
    <x:col min="10252" max="10252" width="13" style="0" customWidth="1"/>
    <x:col min="10253" max="10253" width="110" style="0" customWidth="1"/>
    <x:col min="10254" max="10254" width="13" style="0" customWidth="1"/>
    <x:col min="10255" max="10255" width="110" style="0" customWidth="1"/>
    <x:col min="10256" max="10257" width="23.664062" style="0" customWidth="1"/>
    <x:col min="10258" max="10258" width="19.441406" style="0" customWidth="1"/>
    <x:col min="10259" max="10259" width="13" style="0" customWidth="1"/>
    <x:col min="10260" max="10260" width="45.332031" style="0" customWidth="1"/>
    <x:col min="10261" max="10262" width="13" style="0" customWidth="1"/>
    <x:col min="10263" max="10263" width="110" style="0" customWidth="1"/>
    <x:col min="10264" max="10264" width="45.332031" style="0" customWidth="1"/>
    <x:col min="10265" max="10265" width="23.664062" style="0" customWidth="1"/>
    <x:col min="10266" max="10266" width="66.886719" style="0" customWidth="1"/>
    <x:col min="10267" max="10271" width="45.332031" style="0" customWidth="1"/>
    <x:col min="10272" max="10275" width="10.664062" style="0" customWidth="1"/>
    <x:col min="10276" max="10277" width="13" style="0" customWidth="1"/>
    <x:col min="10278" max="10278" width="110" style="0" customWidth="1"/>
    <x:col min="10279" max="10280" width="13" style="0" customWidth="1"/>
    <x:col min="10281" max="10281" width="110" style="0" customWidth="1"/>
    <x:col min="10282" max="10285" width="15.109375" style="0" customWidth="1"/>
    <x:col min="10286" max="10286" width="13" style="0" customWidth="1"/>
    <x:col min="10287" max="10287" width="110" style="0" customWidth="1"/>
    <x:col min="10288" max="10288" width="15.109375" style="0" customWidth="1"/>
    <x:col min="10289" max="10289" width="23.664062" style="0" customWidth="1"/>
    <x:col min="10290" max="10295" width="15.109375" style="0" customWidth="1"/>
    <x:col min="10296" max="10296" width="10.664062" style="0" customWidth="1"/>
    <x:col min="10297" max="10297" width="34.441406" style="0" customWidth="1"/>
    <x:col min="10298" max="10301" width="10.664062" style="0" customWidth="1"/>
    <x:col min="10302" max="10302" width="13" style="0" customWidth="1"/>
    <x:col min="10303" max="10303" width="14" style="0" customWidth="1"/>
    <x:col min="10304" max="10304" width="153.109375" style="0" customWidth="1"/>
    <x:col min="10305" max="10305" width="13" style="0" customWidth="1"/>
    <x:col min="10306" max="10306" width="23.664062" style="0" customWidth="1"/>
    <x:col min="10307" max="10307" width="153.109375" style="0" customWidth="1"/>
    <x:col min="10308" max="10308" width="13" style="0" customWidth="1"/>
    <x:col min="10309" max="10309" width="14" style="0" customWidth="1"/>
    <x:col min="10310" max="10310" width="153.109375" style="0" customWidth="1"/>
    <x:col min="10311" max="10311" width="19.441406" style="0" customWidth="1"/>
    <x:col min="10312" max="10312" width="13" style="0" customWidth="1"/>
    <x:col min="10313" max="10313" width="23.664062" style="0" customWidth="1"/>
    <x:col min="10314" max="10315" width="13" style="0" customWidth="1"/>
    <x:col min="10316" max="10316" width="45.332031" style="0" customWidth="1"/>
    <x:col min="10317" max="10317" width="110" style="0" customWidth="1"/>
    <x:col min="10318" max="10319" width="15.109375" style="0" customWidth="1"/>
    <x:col min="10320" max="10320" width="13" style="0" customWidth="1"/>
    <x:col min="10321" max="10329" width="110" style="0" customWidth="1"/>
    <x:col min="10330" max="10330" width="15.109375" style="0" customWidth="1"/>
    <x:col min="10331" max="10331" width="23.664062" style="0" customWidth="1"/>
    <x:col min="10332" max="10332" width="13" style="0" customWidth="1"/>
    <x:col min="10333" max="10336" width="34.441406" style="0" customWidth="1"/>
    <x:col min="10337" max="10337" width="239.332031" style="0" customWidth="1"/>
    <x:col min="10338" max="10339" width="15.109375" style="0" customWidth="1"/>
    <x:col min="10340" max="10341" width="34.441406" style="0" customWidth="1"/>
    <x:col min="10342" max="10496" width="9.140625" style="0" customWidth="1"/>
    <x:col min="10497" max="10497" width="15.109375" style="0" customWidth="1"/>
    <x:col min="10498" max="10499" width="110" style="0" customWidth="1"/>
    <x:col min="10500" max="10500" width="13" style="0" customWidth="1"/>
    <x:col min="10501" max="10501" width="110" style="0" customWidth="1"/>
    <x:col min="10502" max="10507" width="56" style="0" customWidth="1"/>
    <x:col min="10508" max="10508" width="13" style="0" customWidth="1"/>
    <x:col min="10509" max="10509" width="110" style="0" customWidth="1"/>
    <x:col min="10510" max="10510" width="13" style="0" customWidth="1"/>
    <x:col min="10511" max="10511" width="110" style="0" customWidth="1"/>
    <x:col min="10512" max="10513" width="23.664062" style="0" customWidth="1"/>
    <x:col min="10514" max="10514" width="19.441406" style="0" customWidth="1"/>
    <x:col min="10515" max="10515" width="13" style="0" customWidth="1"/>
    <x:col min="10516" max="10516" width="45.332031" style="0" customWidth="1"/>
    <x:col min="10517" max="10518" width="13" style="0" customWidth="1"/>
    <x:col min="10519" max="10519" width="110" style="0" customWidth="1"/>
    <x:col min="10520" max="10520" width="45.332031" style="0" customWidth="1"/>
    <x:col min="10521" max="10521" width="23.664062" style="0" customWidth="1"/>
    <x:col min="10522" max="10522" width="66.886719" style="0" customWidth="1"/>
    <x:col min="10523" max="10527" width="45.332031" style="0" customWidth="1"/>
    <x:col min="10528" max="10531" width="10.664062" style="0" customWidth="1"/>
    <x:col min="10532" max="10533" width="13" style="0" customWidth="1"/>
    <x:col min="10534" max="10534" width="110" style="0" customWidth="1"/>
    <x:col min="10535" max="10536" width="13" style="0" customWidth="1"/>
    <x:col min="10537" max="10537" width="110" style="0" customWidth="1"/>
    <x:col min="10538" max="10541" width="15.109375" style="0" customWidth="1"/>
    <x:col min="10542" max="10542" width="13" style="0" customWidth="1"/>
    <x:col min="10543" max="10543" width="110" style="0" customWidth="1"/>
    <x:col min="10544" max="10544" width="15.109375" style="0" customWidth="1"/>
    <x:col min="10545" max="10545" width="23.664062" style="0" customWidth="1"/>
    <x:col min="10546" max="10551" width="15.109375" style="0" customWidth="1"/>
    <x:col min="10552" max="10552" width="10.664062" style="0" customWidth="1"/>
    <x:col min="10553" max="10553" width="34.441406" style="0" customWidth="1"/>
    <x:col min="10554" max="10557" width="10.664062" style="0" customWidth="1"/>
    <x:col min="10558" max="10558" width="13" style="0" customWidth="1"/>
    <x:col min="10559" max="10559" width="14" style="0" customWidth="1"/>
    <x:col min="10560" max="10560" width="153.109375" style="0" customWidth="1"/>
    <x:col min="10561" max="10561" width="13" style="0" customWidth="1"/>
    <x:col min="10562" max="10562" width="23.664062" style="0" customWidth="1"/>
    <x:col min="10563" max="10563" width="153.109375" style="0" customWidth="1"/>
    <x:col min="10564" max="10564" width="13" style="0" customWidth="1"/>
    <x:col min="10565" max="10565" width="14" style="0" customWidth="1"/>
    <x:col min="10566" max="10566" width="153.109375" style="0" customWidth="1"/>
    <x:col min="10567" max="10567" width="19.441406" style="0" customWidth="1"/>
    <x:col min="10568" max="10568" width="13" style="0" customWidth="1"/>
    <x:col min="10569" max="10569" width="23.664062" style="0" customWidth="1"/>
    <x:col min="10570" max="10571" width="13" style="0" customWidth="1"/>
    <x:col min="10572" max="10572" width="45.332031" style="0" customWidth="1"/>
    <x:col min="10573" max="10573" width="110" style="0" customWidth="1"/>
    <x:col min="10574" max="10575" width="15.109375" style="0" customWidth="1"/>
    <x:col min="10576" max="10576" width="13" style="0" customWidth="1"/>
    <x:col min="10577" max="10585" width="110" style="0" customWidth="1"/>
    <x:col min="10586" max="10586" width="15.109375" style="0" customWidth="1"/>
    <x:col min="10587" max="10587" width="23.664062" style="0" customWidth="1"/>
    <x:col min="10588" max="10588" width="13" style="0" customWidth="1"/>
    <x:col min="10589" max="10592" width="34.441406" style="0" customWidth="1"/>
    <x:col min="10593" max="10593" width="239.332031" style="0" customWidth="1"/>
    <x:col min="10594" max="10595" width="15.109375" style="0" customWidth="1"/>
    <x:col min="10596" max="10597" width="34.441406" style="0" customWidth="1"/>
    <x:col min="10598" max="10752" width="9.140625" style="0" customWidth="1"/>
    <x:col min="10753" max="10753" width="15.109375" style="0" customWidth="1"/>
    <x:col min="10754" max="10755" width="110" style="0" customWidth="1"/>
    <x:col min="10756" max="10756" width="13" style="0" customWidth="1"/>
    <x:col min="10757" max="10757" width="110" style="0" customWidth="1"/>
    <x:col min="10758" max="10763" width="56" style="0" customWidth="1"/>
    <x:col min="10764" max="10764" width="13" style="0" customWidth="1"/>
    <x:col min="10765" max="10765" width="110" style="0" customWidth="1"/>
    <x:col min="10766" max="10766" width="13" style="0" customWidth="1"/>
    <x:col min="10767" max="10767" width="110" style="0" customWidth="1"/>
    <x:col min="10768" max="10769" width="23.664062" style="0" customWidth="1"/>
    <x:col min="10770" max="10770" width="19.441406" style="0" customWidth="1"/>
    <x:col min="10771" max="10771" width="13" style="0" customWidth="1"/>
    <x:col min="10772" max="10772" width="45.332031" style="0" customWidth="1"/>
    <x:col min="10773" max="10774" width="13" style="0" customWidth="1"/>
    <x:col min="10775" max="10775" width="110" style="0" customWidth="1"/>
    <x:col min="10776" max="10776" width="45.332031" style="0" customWidth="1"/>
    <x:col min="10777" max="10777" width="23.664062" style="0" customWidth="1"/>
    <x:col min="10778" max="10778" width="66.886719" style="0" customWidth="1"/>
    <x:col min="10779" max="10783" width="45.332031" style="0" customWidth="1"/>
    <x:col min="10784" max="10787" width="10.664062" style="0" customWidth="1"/>
    <x:col min="10788" max="10789" width="13" style="0" customWidth="1"/>
    <x:col min="10790" max="10790" width="110" style="0" customWidth="1"/>
    <x:col min="10791" max="10792" width="13" style="0" customWidth="1"/>
    <x:col min="10793" max="10793" width="110" style="0" customWidth="1"/>
    <x:col min="10794" max="10797" width="15.109375" style="0" customWidth="1"/>
    <x:col min="10798" max="10798" width="13" style="0" customWidth="1"/>
    <x:col min="10799" max="10799" width="110" style="0" customWidth="1"/>
    <x:col min="10800" max="10800" width="15.109375" style="0" customWidth="1"/>
    <x:col min="10801" max="10801" width="23.664062" style="0" customWidth="1"/>
    <x:col min="10802" max="10807" width="15.109375" style="0" customWidth="1"/>
    <x:col min="10808" max="10808" width="10.664062" style="0" customWidth="1"/>
    <x:col min="10809" max="10809" width="34.441406" style="0" customWidth="1"/>
    <x:col min="10810" max="10813" width="10.664062" style="0" customWidth="1"/>
    <x:col min="10814" max="10814" width="13" style="0" customWidth="1"/>
    <x:col min="10815" max="10815" width="14" style="0" customWidth="1"/>
    <x:col min="10816" max="10816" width="153.109375" style="0" customWidth="1"/>
    <x:col min="10817" max="10817" width="13" style="0" customWidth="1"/>
    <x:col min="10818" max="10818" width="23.664062" style="0" customWidth="1"/>
    <x:col min="10819" max="10819" width="153.109375" style="0" customWidth="1"/>
    <x:col min="10820" max="10820" width="13" style="0" customWidth="1"/>
    <x:col min="10821" max="10821" width="14" style="0" customWidth="1"/>
    <x:col min="10822" max="10822" width="153.109375" style="0" customWidth="1"/>
    <x:col min="10823" max="10823" width="19.441406" style="0" customWidth="1"/>
    <x:col min="10824" max="10824" width="13" style="0" customWidth="1"/>
    <x:col min="10825" max="10825" width="23.664062" style="0" customWidth="1"/>
    <x:col min="10826" max="10827" width="13" style="0" customWidth="1"/>
    <x:col min="10828" max="10828" width="45.332031" style="0" customWidth="1"/>
    <x:col min="10829" max="10829" width="110" style="0" customWidth="1"/>
    <x:col min="10830" max="10831" width="15.109375" style="0" customWidth="1"/>
    <x:col min="10832" max="10832" width="13" style="0" customWidth="1"/>
    <x:col min="10833" max="10841" width="110" style="0" customWidth="1"/>
    <x:col min="10842" max="10842" width="15.109375" style="0" customWidth="1"/>
    <x:col min="10843" max="10843" width="23.664062" style="0" customWidth="1"/>
    <x:col min="10844" max="10844" width="13" style="0" customWidth="1"/>
    <x:col min="10845" max="10848" width="34.441406" style="0" customWidth="1"/>
    <x:col min="10849" max="10849" width="239.332031" style="0" customWidth="1"/>
    <x:col min="10850" max="10851" width="15.109375" style="0" customWidth="1"/>
    <x:col min="10852" max="10853" width="34.441406" style="0" customWidth="1"/>
    <x:col min="10854" max="11008" width="9.140625" style="0" customWidth="1"/>
    <x:col min="11009" max="11009" width="15.109375" style="0" customWidth="1"/>
    <x:col min="11010" max="11011" width="110" style="0" customWidth="1"/>
    <x:col min="11012" max="11012" width="13" style="0" customWidth="1"/>
    <x:col min="11013" max="11013" width="110" style="0" customWidth="1"/>
    <x:col min="11014" max="11019" width="56" style="0" customWidth="1"/>
    <x:col min="11020" max="11020" width="13" style="0" customWidth="1"/>
    <x:col min="11021" max="11021" width="110" style="0" customWidth="1"/>
    <x:col min="11022" max="11022" width="13" style="0" customWidth="1"/>
    <x:col min="11023" max="11023" width="110" style="0" customWidth="1"/>
    <x:col min="11024" max="11025" width="23.664062" style="0" customWidth="1"/>
    <x:col min="11026" max="11026" width="19.441406" style="0" customWidth="1"/>
    <x:col min="11027" max="11027" width="13" style="0" customWidth="1"/>
    <x:col min="11028" max="11028" width="45.332031" style="0" customWidth="1"/>
    <x:col min="11029" max="11030" width="13" style="0" customWidth="1"/>
    <x:col min="11031" max="11031" width="110" style="0" customWidth="1"/>
    <x:col min="11032" max="11032" width="45.332031" style="0" customWidth="1"/>
    <x:col min="11033" max="11033" width="23.664062" style="0" customWidth="1"/>
    <x:col min="11034" max="11034" width="66.886719" style="0" customWidth="1"/>
    <x:col min="11035" max="11039" width="45.332031" style="0" customWidth="1"/>
    <x:col min="11040" max="11043" width="10.664062" style="0" customWidth="1"/>
    <x:col min="11044" max="11045" width="13" style="0" customWidth="1"/>
    <x:col min="11046" max="11046" width="110" style="0" customWidth="1"/>
    <x:col min="11047" max="11048" width="13" style="0" customWidth="1"/>
    <x:col min="11049" max="11049" width="110" style="0" customWidth="1"/>
    <x:col min="11050" max="11053" width="15.109375" style="0" customWidth="1"/>
    <x:col min="11054" max="11054" width="13" style="0" customWidth="1"/>
    <x:col min="11055" max="11055" width="110" style="0" customWidth="1"/>
    <x:col min="11056" max="11056" width="15.109375" style="0" customWidth="1"/>
    <x:col min="11057" max="11057" width="23.664062" style="0" customWidth="1"/>
    <x:col min="11058" max="11063" width="15.109375" style="0" customWidth="1"/>
    <x:col min="11064" max="11064" width="10.664062" style="0" customWidth="1"/>
    <x:col min="11065" max="11065" width="34.441406" style="0" customWidth="1"/>
    <x:col min="11066" max="11069" width="10.664062" style="0" customWidth="1"/>
    <x:col min="11070" max="11070" width="13" style="0" customWidth="1"/>
    <x:col min="11071" max="11071" width="14" style="0" customWidth="1"/>
    <x:col min="11072" max="11072" width="153.109375" style="0" customWidth="1"/>
    <x:col min="11073" max="11073" width="13" style="0" customWidth="1"/>
    <x:col min="11074" max="11074" width="23.664062" style="0" customWidth="1"/>
    <x:col min="11075" max="11075" width="153.109375" style="0" customWidth="1"/>
    <x:col min="11076" max="11076" width="13" style="0" customWidth="1"/>
    <x:col min="11077" max="11077" width="14" style="0" customWidth="1"/>
    <x:col min="11078" max="11078" width="153.109375" style="0" customWidth="1"/>
    <x:col min="11079" max="11079" width="19.441406" style="0" customWidth="1"/>
    <x:col min="11080" max="11080" width="13" style="0" customWidth="1"/>
    <x:col min="11081" max="11081" width="23.664062" style="0" customWidth="1"/>
    <x:col min="11082" max="11083" width="13" style="0" customWidth="1"/>
    <x:col min="11084" max="11084" width="45.332031" style="0" customWidth="1"/>
    <x:col min="11085" max="11085" width="110" style="0" customWidth="1"/>
    <x:col min="11086" max="11087" width="15.109375" style="0" customWidth="1"/>
    <x:col min="11088" max="11088" width="13" style="0" customWidth="1"/>
    <x:col min="11089" max="11097" width="110" style="0" customWidth="1"/>
    <x:col min="11098" max="11098" width="15.109375" style="0" customWidth="1"/>
    <x:col min="11099" max="11099" width="23.664062" style="0" customWidth="1"/>
    <x:col min="11100" max="11100" width="13" style="0" customWidth="1"/>
    <x:col min="11101" max="11104" width="34.441406" style="0" customWidth="1"/>
    <x:col min="11105" max="11105" width="239.332031" style="0" customWidth="1"/>
    <x:col min="11106" max="11107" width="15.109375" style="0" customWidth="1"/>
    <x:col min="11108" max="11109" width="34.441406" style="0" customWidth="1"/>
    <x:col min="11110" max="11264" width="9.140625" style="0" customWidth="1"/>
    <x:col min="11265" max="11265" width="15.109375" style="0" customWidth="1"/>
    <x:col min="11266" max="11267" width="110" style="0" customWidth="1"/>
    <x:col min="11268" max="11268" width="13" style="0" customWidth="1"/>
    <x:col min="11269" max="11269" width="110" style="0" customWidth="1"/>
    <x:col min="11270" max="11275" width="56" style="0" customWidth="1"/>
    <x:col min="11276" max="11276" width="13" style="0" customWidth="1"/>
    <x:col min="11277" max="11277" width="110" style="0" customWidth="1"/>
    <x:col min="11278" max="11278" width="13" style="0" customWidth="1"/>
    <x:col min="11279" max="11279" width="110" style="0" customWidth="1"/>
    <x:col min="11280" max="11281" width="23.664062" style="0" customWidth="1"/>
    <x:col min="11282" max="11282" width="19.441406" style="0" customWidth="1"/>
    <x:col min="11283" max="11283" width="13" style="0" customWidth="1"/>
    <x:col min="11284" max="11284" width="45.332031" style="0" customWidth="1"/>
    <x:col min="11285" max="11286" width="13" style="0" customWidth="1"/>
    <x:col min="11287" max="11287" width="110" style="0" customWidth="1"/>
    <x:col min="11288" max="11288" width="45.332031" style="0" customWidth="1"/>
    <x:col min="11289" max="11289" width="23.664062" style="0" customWidth="1"/>
    <x:col min="11290" max="11290" width="66.886719" style="0" customWidth="1"/>
    <x:col min="11291" max="11295" width="45.332031" style="0" customWidth="1"/>
    <x:col min="11296" max="11299" width="10.664062" style="0" customWidth="1"/>
    <x:col min="11300" max="11301" width="13" style="0" customWidth="1"/>
    <x:col min="11302" max="11302" width="110" style="0" customWidth="1"/>
    <x:col min="11303" max="11304" width="13" style="0" customWidth="1"/>
    <x:col min="11305" max="11305" width="110" style="0" customWidth="1"/>
    <x:col min="11306" max="11309" width="15.109375" style="0" customWidth="1"/>
    <x:col min="11310" max="11310" width="13" style="0" customWidth="1"/>
    <x:col min="11311" max="11311" width="110" style="0" customWidth="1"/>
    <x:col min="11312" max="11312" width="15.109375" style="0" customWidth="1"/>
    <x:col min="11313" max="11313" width="23.664062" style="0" customWidth="1"/>
    <x:col min="11314" max="11319" width="15.109375" style="0" customWidth="1"/>
    <x:col min="11320" max="11320" width="10.664062" style="0" customWidth="1"/>
    <x:col min="11321" max="11321" width="34.441406" style="0" customWidth="1"/>
    <x:col min="11322" max="11325" width="10.664062" style="0" customWidth="1"/>
    <x:col min="11326" max="11326" width="13" style="0" customWidth="1"/>
    <x:col min="11327" max="11327" width="14" style="0" customWidth="1"/>
    <x:col min="11328" max="11328" width="153.109375" style="0" customWidth="1"/>
    <x:col min="11329" max="11329" width="13" style="0" customWidth="1"/>
    <x:col min="11330" max="11330" width="23.664062" style="0" customWidth="1"/>
    <x:col min="11331" max="11331" width="153.109375" style="0" customWidth="1"/>
    <x:col min="11332" max="11332" width="13" style="0" customWidth="1"/>
    <x:col min="11333" max="11333" width="14" style="0" customWidth="1"/>
    <x:col min="11334" max="11334" width="153.109375" style="0" customWidth="1"/>
    <x:col min="11335" max="11335" width="19.441406" style="0" customWidth="1"/>
    <x:col min="11336" max="11336" width="13" style="0" customWidth="1"/>
    <x:col min="11337" max="11337" width="23.664062" style="0" customWidth="1"/>
    <x:col min="11338" max="11339" width="13" style="0" customWidth="1"/>
    <x:col min="11340" max="11340" width="45.332031" style="0" customWidth="1"/>
    <x:col min="11341" max="11341" width="110" style="0" customWidth="1"/>
    <x:col min="11342" max="11343" width="15.109375" style="0" customWidth="1"/>
    <x:col min="11344" max="11344" width="13" style="0" customWidth="1"/>
    <x:col min="11345" max="11353" width="110" style="0" customWidth="1"/>
    <x:col min="11354" max="11354" width="15.109375" style="0" customWidth="1"/>
    <x:col min="11355" max="11355" width="23.664062" style="0" customWidth="1"/>
    <x:col min="11356" max="11356" width="13" style="0" customWidth="1"/>
    <x:col min="11357" max="11360" width="34.441406" style="0" customWidth="1"/>
    <x:col min="11361" max="11361" width="239.332031" style="0" customWidth="1"/>
    <x:col min="11362" max="11363" width="15.109375" style="0" customWidth="1"/>
    <x:col min="11364" max="11365" width="34.441406" style="0" customWidth="1"/>
    <x:col min="11366" max="11520" width="9.140625" style="0" customWidth="1"/>
    <x:col min="11521" max="11521" width="15.109375" style="0" customWidth="1"/>
    <x:col min="11522" max="11523" width="110" style="0" customWidth="1"/>
    <x:col min="11524" max="11524" width="13" style="0" customWidth="1"/>
    <x:col min="11525" max="11525" width="110" style="0" customWidth="1"/>
    <x:col min="11526" max="11531" width="56" style="0" customWidth="1"/>
    <x:col min="11532" max="11532" width="13" style="0" customWidth="1"/>
    <x:col min="11533" max="11533" width="110" style="0" customWidth="1"/>
    <x:col min="11534" max="11534" width="13" style="0" customWidth="1"/>
    <x:col min="11535" max="11535" width="110" style="0" customWidth="1"/>
    <x:col min="11536" max="11537" width="23.664062" style="0" customWidth="1"/>
    <x:col min="11538" max="11538" width="19.441406" style="0" customWidth="1"/>
    <x:col min="11539" max="11539" width="13" style="0" customWidth="1"/>
    <x:col min="11540" max="11540" width="45.332031" style="0" customWidth="1"/>
    <x:col min="11541" max="11542" width="13" style="0" customWidth="1"/>
    <x:col min="11543" max="11543" width="110" style="0" customWidth="1"/>
    <x:col min="11544" max="11544" width="45.332031" style="0" customWidth="1"/>
    <x:col min="11545" max="11545" width="23.664062" style="0" customWidth="1"/>
    <x:col min="11546" max="11546" width="66.886719" style="0" customWidth="1"/>
    <x:col min="11547" max="11551" width="45.332031" style="0" customWidth="1"/>
    <x:col min="11552" max="11555" width="10.664062" style="0" customWidth="1"/>
    <x:col min="11556" max="11557" width="13" style="0" customWidth="1"/>
    <x:col min="11558" max="11558" width="110" style="0" customWidth="1"/>
    <x:col min="11559" max="11560" width="13" style="0" customWidth="1"/>
    <x:col min="11561" max="11561" width="110" style="0" customWidth="1"/>
    <x:col min="11562" max="11565" width="15.109375" style="0" customWidth="1"/>
    <x:col min="11566" max="11566" width="13" style="0" customWidth="1"/>
    <x:col min="11567" max="11567" width="110" style="0" customWidth="1"/>
    <x:col min="11568" max="11568" width="15.109375" style="0" customWidth="1"/>
    <x:col min="11569" max="11569" width="23.664062" style="0" customWidth="1"/>
    <x:col min="11570" max="11575" width="15.109375" style="0" customWidth="1"/>
    <x:col min="11576" max="11576" width="10.664062" style="0" customWidth="1"/>
    <x:col min="11577" max="11577" width="34.441406" style="0" customWidth="1"/>
    <x:col min="11578" max="11581" width="10.664062" style="0" customWidth="1"/>
    <x:col min="11582" max="11582" width="13" style="0" customWidth="1"/>
    <x:col min="11583" max="11583" width="14" style="0" customWidth="1"/>
    <x:col min="11584" max="11584" width="153.109375" style="0" customWidth="1"/>
    <x:col min="11585" max="11585" width="13" style="0" customWidth="1"/>
    <x:col min="11586" max="11586" width="23.664062" style="0" customWidth="1"/>
    <x:col min="11587" max="11587" width="153.109375" style="0" customWidth="1"/>
    <x:col min="11588" max="11588" width="13" style="0" customWidth="1"/>
    <x:col min="11589" max="11589" width="14" style="0" customWidth="1"/>
    <x:col min="11590" max="11590" width="153.109375" style="0" customWidth="1"/>
    <x:col min="11591" max="11591" width="19.441406" style="0" customWidth="1"/>
    <x:col min="11592" max="11592" width="13" style="0" customWidth="1"/>
    <x:col min="11593" max="11593" width="23.664062" style="0" customWidth="1"/>
    <x:col min="11594" max="11595" width="13" style="0" customWidth="1"/>
    <x:col min="11596" max="11596" width="45.332031" style="0" customWidth="1"/>
    <x:col min="11597" max="11597" width="110" style="0" customWidth="1"/>
    <x:col min="11598" max="11599" width="15.109375" style="0" customWidth="1"/>
    <x:col min="11600" max="11600" width="13" style="0" customWidth="1"/>
    <x:col min="11601" max="11609" width="110" style="0" customWidth="1"/>
    <x:col min="11610" max="11610" width="15.109375" style="0" customWidth="1"/>
    <x:col min="11611" max="11611" width="23.664062" style="0" customWidth="1"/>
    <x:col min="11612" max="11612" width="13" style="0" customWidth="1"/>
    <x:col min="11613" max="11616" width="34.441406" style="0" customWidth="1"/>
    <x:col min="11617" max="11617" width="239.332031" style="0" customWidth="1"/>
    <x:col min="11618" max="11619" width="15.109375" style="0" customWidth="1"/>
    <x:col min="11620" max="11621" width="34.441406" style="0" customWidth="1"/>
    <x:col min="11622" max="11776" width="9.140625" style="0" customWidth="1"/>
    <x:col min="11777" max="11777" width="15.109375" style="0" customWidth="1"/>
    <x:col min="11778" max="11779" width="110" style="0" customWidth="1"/>
    <x:col min="11780" max="11780" width="13" style="0" customWidth="1"/>
    <x:col min="11781" max="11781" width="110" style="0" customWidth="1"/>
    <x:col min="11782" max="11787" width="56" style="0" customWidth="1"/>
    <x:col min="11788" max="11788" width="13" style="0" customWidth="1"/>
    <x:col min="11789" max="11789" width="110" style="0" customWidth="1"/>
    <x:col min="11790" max="11790" width="13" style="0" customWidth="1"/>
    <x:col min="11791" max="11791" width="110" style="0" customWidth="1"/>
    <x:col min="11792" max="11793" width="23.664062" style="0" customWidth="1"/>
    <x:col min="11794" max="11794" width="19.441406" style="0" customWidth="1"/>
    <x:col min="11795" max="11795" width="13" style="0" customWidth="1"/>
    <x:col min="11796" max="11796" width="45.332031" style="0" customWidth="1"/>
    <x:col min="11797" max="11798" width="13" style="0" customWidth="1"/>
    <x:col min="11799" max="11799" width="110" style="0" customWidth="1"/>
    <x:col min="11800" max="11800" width="45.332031" style="0" customWidth="1"/>
    <x:col min="11801" max="11801" width="23.664062" style="0" customWidth="1"/>
    <x:col min="11802" max="11802" width="66.886719" style="0" customWidth="1"/>
    <x:col min="11803" max="11807" width="45.332031" style="0" customWidth="1"/>
    <x:col min="11808" max="11811" width="10.664062" style="0" customWidth="1"/>
    <x:col min="11812" max="11813" width="13" style="0" customWidth="1"/>
    <x:col min="11814" max="11814" width="110" style="0" customWidth="1"/>
    <x:col min="11815" max="11816" width="13" style="0" customWidth="1"/>
    <x:col min="11817" max="11817" width="110" style="0" customWidth="1"/>
    <x:col min="11818" max="11821" width="15.109375" style="0" customWidth="1"/>
    <x:col min="11822" max="11822" width="13" style="0" customWidth="1"/>
    <x:col min="11823" max="11823" width="110" style="0" customWidth="1"/>
    <x:col min="11824" max="11824" width="15.109375" style="0" customWidth="1"/>
    <x:col min="11825" max="11825" width="23.664062" style="0" customWidth="1"/>
    <x:col min="11826" max="11831" width="15.109375" style="0" customWidth="1"/>
    <x:col min="11832" max="11832" width="10.664062" style="0" customWidth="1"/>
    <x:col min="11833" max="11833" width="34.441406" style="0" customWidth="1"/>
    <x:col min="11834" max="11837" width="10.664062" style="0" customWidth="1"/>
    <x:col min="11838" max="11838" width="13" style="0" customWidth="1"/>
    <x:col min="11839" max="11839" width="14" style="0" customWidth="1"/>
    <x:col min="11840" max="11840" width="153.109375" style="0" customWidth="1"/>
    <x:col min="11841" max="11841" width="13" style="0" customWidth="1"/>
    <x:col min="11842" max="11842" width="23.664062" style="0" customWidth="1"/>
    <x:col min="11843" max="11843" width="153.109375" style="0" customWidth="1"/>
    <x:col min="11844" max="11844" width="13" style="0" customWidth="1"/>
    <x:col min="11845" max="11845" width="14" style="0" customWidth="1"/>
    <x:col min="11846" max="11846" width="153.109375" style="0" customWidth="1"/>
    <x:col min="11847" max="11847" width="19.441406" style="0" customWidth="1"/>
    <x:col min="11848" max="11848" width="13" style="0" customWidth="1"/>
    <x:col min="11849" max="11849" width="23.664062" style="0" customWidth="1"/>
    <x:col min="11850" max="11851" width="13" style="0" customWidth="1"/>
    <x:col min="11852" max="11852" width="45.332031" style="0" customWidth="1"/>
    <x:col min="11853" max="11853" width="110" style="0" customWidth="1"/>
    <x:col min="11854" max="11855" width="15.109375" style="0" customWidth="1"/>
    <x:col min="11856" max="11856" width="13" style="0" customWidth="1"/>
    <x:col min="11857" max="11865" width="110" style="0" customWidth="1"/>
    <x:col min="11866" max="11866" width="15.109375" style="0" customWidth="1"/>
    <x:col min="11867" max="11867" width="23.664062" style="0" customWidth="1"/>
    <x:col min="11868" max="11868" width="13" style="0" customWidth="1"/>
    <x:col min="11869" max="11872" width="34.441406" style="0" customWidth="1"/>
    <x:col min="11873" max="11873" width="239.332031" style="0" customWidth="1"/>
    <x:col min="11874" max="11875" width="15.109375" style="0" customWidth="1"/>
    <x:col min="11876" max="11877" width="34.441406" style="0" customWidth="1"/>
    <x:col min="11878" max="12032" width="9.140625" style="0" customWidth="1"/>
    <x:col min="12033" max="12033" width="15.109375" style="0" customWidth="1"/>
    <x:col min="12034" max="12035" width="110" style="0" customWidth="1"/>
    <x:col min="12036" max="12036" width="13" style="0" customWidth="1"/>
    <x:col min="12037" max="12037" width="110" style="0" customWidth="1"/>
    <x:col min="12038" max="12043" width="56" style="0" customWidth="1"/>
    <x:col min="12044" max="12044" width="13" style="0" customWidth="1"/>
    <x:col min="12045" max="12045" width="110" style="0" customWidth="1"/>
    <x:col min="12046" max="12046" width="13" style="0" customWidth="1"/>
    <x:col min="12047" max="12047" width="110" style="0" customWidth="1"/>
    <x:col min="12048" max="12049" width="23.664062" style="0" customWidth="1"/>
    <x:col min="12050" max="12050" width="19.441406" style="0" customWidth="1"/>
    <x:col min="12051" max="12051" width="13" style="0" customWidth="1"/>
    <x:col min="12052" max="12052" width="45.332031" style="0" customWidth="1"/>
    <x:col min="12053" max="12054" width="13" style="0" customWidth="1"/>
    <x:col min="12055" max="12055" width="110" style="0" customWidth="1"/>
    <x:col min="12056" max="12056" width="45.332031" style="0" customWidth="1"/>
    <x:col min="12057" max="12057" width="23.664062" style="0" customWidth="1"/>
    <x:col min="12058" max="12058" width="66.886719" style="0" customWidth="1"/>
    <x:col min="12059" max="12063" width="45.332031" style="0" customWidth="1"/>
    <x:col min="12064" max="12067" width="10.664062" style="0" customWidth="1"/>
    <x:col min="12068" max="12069" width="13" style="0" customWidth="1"/>
    <x:col min="12070" max="12070" width="110" style="0" customWidth="1"/>
    <x:col min="12071" max="12072" width="13" style="0" customWidth="1"/>
    <x:col min="12073" max="12073" width="110" style="0" customWidth="1"/>
    <x:col min="12074" max="12077" width="15.109375" style="0" customWidth="1"/>
    <x:col min="12078" max="12078" width="13" style="0" customWidth="1"/>
    <x:col min="12079" max="12079" width="110" style="0" customWidth="1"/>
    <x:col min="12080" max="12080" width="15.109375" style="0" customWidth="1"/>
    <x:col min="12081" max="12081" width="23.664062" style="0" customWidth="1"/>
    <x:col min="12082" max="12087" width="15.109375" style="0" customWidth="1"/>
    <x:col min="12088" max="12088" width="10.664062" style="0" customWidth="1"/>
    <x:col min="12089" max="12089" width="34.441406" style="0" customWidth="1"/>
    <x:col min="12090" max="12093" width="10.664062" style="0" customWidth="1"/>
    <x:col min="12094" max="12094" width="13" style="0" customWidth="1"/>
    <x:col min="12095" max="12095" width="14" style="0" customWidth="1"/>
    <x:col min="12096" max="12096" width="153.109375" style="0" customWidth="1"/>
    <x:col min="12097" max="12097" width="13" style="0" customWidth="1"/>
    <x:col min="12098" max="12098" width="23.664062" style="0" customWidth="1"/>
    <x:col min="12099" max="12099" width="153.109375" style="0" customWidth="1"/>
    <x:col min="12100" max="12100" width="13" style="0" customWidth="1"/>
    <x:col min="12101" max="12101" width="14" style="0" customWidth="1"/>
    <x:col min="12102" max="12102" width="153.109375" style="0" customWidth="1"/>
    <x:col min="12103" max="12103" width="19.441406" style="0" customWidth="1"/>
    <x:col min="12104" max="12104" width="13" style="0" customWidth="1"/>
    <x:col min="12105" max="12105" width="23.664062" style="0" customWidth="1"/>
    <x:col min="12106" max="12107" width="13" style="0" customWidth="1"/>
    <x:col min="12108" max="12108" width="45.332031" style="0" customWidth="1"/>
    <x:col min="12109" max="12109" width="110" style="0" customWidth="1"/>
    <x:col min="12110" max="12111" width="15.109375" style="0" customWidth="1"/>
    <x:col min="12112" max="12112" width="13" style="0" customWidth="1"/>
    <x:col min="12113" max="12121" width="110" style="0" customWidth="1"/>
    <x:col min="12122" max="12122" width="15.109375" style="0" customWidth="1"/>
    <x:col min="12123" max="12123" width="23.664062" style="0" customWidth="1"/>
    <x:col min="12124" max="12124" width="13" style="0" customWidth="1"/>
    <x:col min="12125" max="12128" width="34.441406" style="0" customWidth="1"/>
    <x:col min="12129" max="12129" width="239.332031" style="0" customWidth="1"/>
    <x:col min="12130" max="12131" width="15.109375" style="0" customWidth="1"/>
    <x:col min="12132" max="12133" width="34.441406" style="0" customWidth="1"/>
    <x:col min="12134" max="12288" width="9.140625" style="0" customWidth="1"/>
    <x:col min="12289" max="12289" width="15.109375" style="0" customWidth="1"/>
    <x:col min="12290" max="12291" width="110" style="0" customWidth="1"/>
    <x:col min="12292" max="12292" width="13" style="0" customWidth="1"/>
    <x:col min="12293" max="12293" width="110" style="0" customWidth="1"/>
    <x:col min="12294" max="12299" width="56" style="0" customWidth="1"/>
    <x:col min="12300" max="12300" width="13" style="0" customWidth="1"/>
    <x:col min="12301" max="12301" width="110" style="0" customWidth="1"/>
    <x:col min="12302" max="12302" width="13" style="0" customWidth="1"/>
    <x:col min="12303" max="12303" width="110" style="0" customWidth="1"/>
    <x:col min="12304" max="12305" width="23.664062" style="0" customWidth="1"/>
    <x:col min="12306" max="12306" width="19.441406" style="0" customWidth="1"/>
    <x:col min="12307" max="12307" width="13" style="0" customWidth="1"/>
    <x:col min="12308" max="12308" width="45.332031" style="0" customWidth="1"/>
    <x:col min="12309" max="12310" width="13" style="0" customWidth="1"/>
    <x:col min="12311" max="12311" width="110" style="0" customWidth="1"/>
    <x:col min="12312" max="12312" width="45.332031" style="0" customWidth="1"/>
    <x:col min="12313" max="12313" width="23.664062" style="0" customWidth="1"/>
    <x:col min="12314" max="12314" width="66.886719" style="0" customWidth="1"/>
    <x:col min="12315" max="12319" width="45.332031" style="0" customWidth="1"/>
    <x:col min="12320" max="12323" width="10.664062" style="0" customWidth="1"/>
    <x:col min="12324" max="12325" width="13" style="0" customWidth="1"/>
    <x:col min="12326" max="12326" width="110" style="0" customWidth="1"/>
    <x:col min="12327" max="12328" width="13" style="0" customWidth="1"/>
    <x:col min="12329" max="12329" width="110" style="0" customWidth="1"/>
    <x:col min="12330" max="12333" width="15.109375" style="0" customWidth="1"/>
    <x:col min="12334" max="12334" width="13" style="0" customWidth="1"/>
    <x:col min="12335" max="12335" width="110" style="0" customWidth="1"/>
    <x:col min="12336" max="12336" width="15.109375" style="0" customWidth="1"/>
    <x:col min="12337" max="12337" width="23.664062" style="0" customWidth="1"/>
    <x:col min="12338" max="12343" width="15.109375" style="0" customWidth="1"/>
    <x:col min="12344" max="12344" width="10.664062" style="0" customWidth="1"/>
    <x:col min="12345" max="12345" width="34.441406" style="0" customWidth="1"/>
    <x:col min="12346" max="12349" width="10.664062" style="0" customWidth="1"/>
    <x:col min="12350" max="12350" width="13" style="0" customWidth="1"/>
    <x:col min="12351" max="12351" width="14" style="0" customWidth="1"/>
    <x:col min="12352" max="12352" width="153.109375" style="0" customWidth="1"/>
    <x:col min="12353" max="12353" width="13" style="0" customWidth="1"/>
    <x:col min="12354" max="12354" width="23.664062" style="0" customWidth="1"/>
    <x:col min="12355" max="12355" width="153.109375" style="0" customWidth="1"/>
    <x:col min="12356" max="12356" width="13" style="0" customWidth="1"/>
    <x:col min="12357" max="12357" width="14" style="0" customWidth="1"/>
    <x:col min="12358" max="12358" width="153.109375" style="0" customWidth="1"/>
    <x:col min="12359" max="12359" width="19.441406" style="0" customWidth="1"/>
    <x:col min="12360" max="12360" width="13" style="0" customWidth="1"/>
    <x:col min="12361" max="12361" width="23.664062" style="0" customWidth="1"/>
    <x:col min="12362" max="12363" width="13" style="0" customWidth="1"/>
    <x:col min="12364" max="12364" width="45.332031" style="0" customWidth="1"/>
    <x:col min="12365" max="12365" width="110" style="0" customWidth="1"/>
    <x:col min="12366" max="12367" width="15.109375" style="0" customWidth="1"/>
    <x:col min="12368" max="12368" width="13" style="0" customWidth="1"/>
    <x:col min="12369" max="12377" width="110" style="0" customWidth="1"/>
    <x:col min="12378" max="12378" width="15.109375" style="0" customWidth="1"/>
    <x:col min="12379" max="12379" width="23.664062" style="0" customWidth="1"/>
    <x:col min="12380" max="12380" width="13" style="0" customWidth="1"/>
    <x:col min="12381" max="12384" width="34.441406" style="0" customWidth="1"/>
    <x:col min="12385" max="12385" width="239.332031" style="0" customWidth="1"/>
    <x:col min="12386" max="12387" width="15.109375" style="0" customWidth="1"/>
    <x:col min="12388" max="12389" width="34.441406" style="0" customWidth="1"/>
    <x:col min="12390" max="12544" width="9.140625" style="0" customWidth="1"/>
    <x:col min="12545" max="12545" width="15.109375" style="0" customWidth="1"/>
    <x:col min="12546" max="12547" width="110" style="0" customWidth="1"/>
    <x:col min="12548" max="12548" width="13" style="0" customWidth="1"/>
    <x:col min="12549" max="12549" width="110" style="0" customWidth="1"/>
    <x:col min="12550" max="12555" width="56" style="0" customWidth="1"/>
    <x:col min="12556" max="12556" width="13" style="0" customWidth="1"/>
    <x:col min="12557" max="12557" width="110" style="0" customWidth="1"/>
    <x:col min="12558" max="12558" width="13" style="0" customWidth="1"/>
    <x:col min="12559" max="12559" width="110" style="0" customWidth="1"/>
    <x:col min="12560" max="12561" width="23.664062" style="0" customWidth="1"/>
    <x:col min="12562" max="12562" width="19.441406" style="0" customWidth="1"/>
    <x:col min="12563" max="12563" width="13" style="0" customWidth="1"/>
    <x:col min="12564" max="12564" width="45.332031" style="0" customWidth="1"/>
    <x:col min="12565" max="12566" width="13" style="0" customWidth="1"/>
    <x:col min="12567" max="12567" width="110" style="0" customWidth="1"/>
    <x:col min="12568" max="12568" width="45.332031" style="0" customWidth="1"/>
    <x:col min="12569" max="12569" width="23.664062" style="0" customWidth="1"/>
    <x:col min="12570" max="12570" width="66.886719" style="0" customWidth="1"/>
    <x:col min="12571" max="12575" width="45.332031" style="0" customWidth="1"/>
    <x:col min="12576" max="12579" width="10.664062" style="0" customWidth="1"/>
    <x:col min="12580" max="12581" width="13" style="0" customWidth="1"/>
    <x:col min="12582" max="12582" width="110" style="0" customWidth="1"/>
    <x:col min="12583" max="12584" width="13" style="0" customWidth="1"/>
    <x:col min="12585" max="12585" width="110" style="0" customWidth="1"/>
    <x:col min="12586" max="12589" width="15.109375" style="0" customWidth="1"/>
    <x:col min="12590" max="12590" width="13" style="0" customWidth="1"/>
    <x:col min="12591" max="12591" width="110" style="0" customWidth="1"/>
    <x:col min="12592" max="12592" width="15.109375" style="0" customWidth="1"/>
    <x:col min="12593" max="12593" width="23.664062" style="0" customWidth="1"/>
    <x:col min="12594" max="12599" width="15.109375" style="0" customWidth="1"/>
    <x:col min="12600" max="12600" width="10.664062" style="0" customWidth="1"/>
    <x:col min="12601" max="12601" width="34.441406" style="0" customWidth="1"/>
    <x:col min="12602" max="12605" width="10.664062" style="0" customWidth="1"/>
    <x:col min="12606" max="12606" width="13" style="0" customWidth="1"/>
    <x:col min="12607" max="12607" width="14" style="0" customWidth="1"/>
    <x:col min="12608" max="12608" width="153.109375" style="0" customWidth="1"/>
    <x:col min="12609" max="12609" width="13" style="0" customWidth="1"/>
    <x:col min="12610" max="12610" width="23.664062" style="0" customWidth="1"/>
    <x:col min="12611" max="12611" width="153.109375" style="0" customWidth="1"/>
    <x:col min="12612" max="12612" width="13" style="0" customWidth="1"/>
    <x:col min="12613" max="12613" width="14" style="0" customWidth="1"/>
    <x:col min="12614" max="12614" width="153.109375" style="0" customWidth="1"/>
    <x:col min="12615" max="12615" width="19.441406" style="0" customWidth="1"/>
    <x:col min="12616" max="12616" width="13" style="0" customWidth="1"/>
    <x:col min="12617" max="12617" width="23.664062" style="0" customWidth="1"/>
    <x:col min="12618" max="12619" width="13" style="0" customWidth="1"/>
    <x:col min="12620" max="12620" width="45.332031" style="0" customWidth="1"/>
    <x:col min="12621" max="12621" width="110" style="0" customWidth="1"/>
    <x:col min="12622" max="12623" width="15.109375" style="0" customWidth="1"/>
    <x:col min="12624" max="12624" width="13" style="0" customWidth="1"/>
    <x:col min="12625" max="12633" width="110" style="0" customWidth="1"/>
    <x:col min="12634" max="12634" width="15.109375" style="0" customWidth="1"/>
    <x:col min="12635" max="12635" width="23.664062" style="0" customWidth="1"/>
    <x:col min="12636" max="12636" width="13" style="0" customWidth="1"/>
    <x:col min="12637" max="12640" width="34.441406" style="0" customWidth="1"/>
    <x:col min="12641" max="12641" width="239.332031" style="0" customWidth="1"/>
    <x:col min="12642" max="12643" width="15.109375" style="0" customWidth="1"/>
    <x:col min="12644" max="12645" width="34.441406" style="0" customWidth="1"/>
    <x:col min="12646" max="12800" width="9.140625" style="0" customWidth="1"/>
    <x:col min="12801" max="12801" width="15.109375" style="0" customWidth="1"/>
    <x:col min="12802" max="12803" width="110" style="0" customWidth="1"/>
    <x:col min="12804" max="12804" width="13" style="0" customWidth="1"/>
    <x:col min="12805" max="12805" width="110" style="0" customWidth="1"/>
    <x:col min="12806" max="12811" width="56" style="0" customWidth="1"/>
    <x:col min="12812" max="12812" width="13" style="0" customWidth="1"/>
    <x:col min="12813" max="12813" width="110" style="0" customWidth="1"/>
    <x:col min="12814" max="12814" width="13" style="0" customWidth="1"/>
    <x:col min="12815" max="12815" width="110" style="0" customWidth="1"/>
    <x:col min="12816" max="12817" width="23.664062" style="0" customWidth="1"/>
    <x:col min="12818" max="12818" width="19.441406" style="0" customWidth="1"/>
    <x:col min="12819" max="12819" width="13" style="0" customWidth="1"/>
    <x:col min="12820" max="12820" width="45.332031" style="0" customWidth="1"/>
    <x:col min="12821" max="12822" width="13" style="0" customWidth="1"/>
    <x:col min="12823" max="12823" width="110" style="0" customWidth="1"/>
    <x:col min="12824" max="12824" width="45.332031" style="0" customWidth="1"/>
    <x:col min="12825" max="12825" width="23.664062" style="0" customWidth="1"/>
    <x:col min="12826" max="12826" width="66.886719" style="0" customWidth="1"/>
    <x:col min="12827" max="12831" width="45.332031" style="0" customWidth="1"/>
    <x:col min="12832" max="12835" width="10.664062" style="0" customWidth="1"/>
    <x:col min="12836" max="12837" width="13" style="0" customWidth="1"/>
    <x:col min="12838" max="12838" width="110" style="0" customWidth="1"/>
    <x:col min="12839" max="12840" width="13" style="0" customWidth="1"/>
    <x:col min="12841" max="12841" width="110" style="0" customWidth="1"/>
    <x:col min="12842" max="12845" width="15.109375" style="0" customWidth="1"/>
    <x:col min="12846" max="12846" width="13" style="0" customWidth="1"/>
    <x:col min="12847" max="12847" width="110" style="0" customWidth="1"/>
    <x:col min="12848" max="12848" width="15.109375" style="0" customWidth="1"/>
    <x:col min="12849" max="12849" width="23.664062" style="0" customWidth="1"/>
    <x:col min="12850" max="12855" width="15.109375" style="0" customWidth="1"/>
    <x:col min="12856" max="12856" width="10.664062" style="0" customWidth="1"/>
    <x:col min="12857" max="12857" width="34.441406" style="0" customWidth="1"/>
    <x:col min="12858" max="12861" width="10.664062" style="0" customWidth="1"/>
    <x:col min="12862" max="12862" width="13" style="0" customWidth="1"/>
    <x:col min="12863" max="12863" width="14" style="0" customWidth="1"/>
    <x:col min="12864" max="12864" width="153.109375" style="0" customWidth="1"/>
    <x:col min="12865" max="12865" width="13" style="0" customWidth="1"/>
    <x:col min="12866" max="12866" width="23.664062" style="0" customWidth="1"/>
    <x:col min="12867" max="12867" width="153.109375" style="0" customWidth="1"/>
    <x:col min="12868" max="12868" width="13" style="0" customWidth="1"/>
    <x:col min="12869" max="12869" width="14" style="0" customWidth="1"/>
    <x:col min="12870" max="12870" width="153.109375" style="0" customWidth="1"/>
    <x:col min="12871" max="12871" width="19.441406" style="0" customWidth="1"/>
    <x:col min="12872" max="12872" width="13" style="0" customWidth="1"/>
    <x:col min="12873" max="12873" width="23.664062" style="0" customWidth="1"/>
    <x:col min="12874" max="12875" width="13" style="0" customWidth="1"/>
    <x:col min="12876" max="12876" width="45.332031" style="0" customWidth="1"/>
    <x:col min="12877" max="12877" width="110" style="0" customWidth="1"/>
    <x:col min="12878" max="12879" width="15.109375" style="0" customWidth="1"/>
    <x:col min="12880" max="12880" width="13" style="0" customWidth="1"/>
    <x:col min="12881" max="12889" width="110" style="0" customWidth="1"/>
    <x:col min="12890" max="12890" width="15.109375" style="0" customWidth="1"/>
    <x:col min="12891" max="12891" width="23.664062" style="0" customWidth="1"/>
    <x:col min="12892" max="12892" width="13" style="0" customWidth="1"/>
    <x:col min="12893" max="12896" width="34.441406" style="0" customWidth="1"/>
    <x:col min="12897" max="12897" width="239.332031" style="0" customWidth="1"/>
    <x:col min="12898" max="12899" width="15.109375" style="0" customWidth="1"/>
    <x:col min="12900" max="12901" width="34.441406" style="0" customWidth="1"/>
    <x:col min="12902" max="13056" width="9.140625" style="0" customWidth="1"/>
    <x:col min="13057" max="13057" width="15.109375" style="0" customWidth="1"/>
    <x:col min="13058" max="13059" width="110" style="0" customWidth="1"/>
    <x:col min="13060" max="13060" width="13" style="0" customWidth="1"/>
    <x:col min="13061" max="13061" width="110" style="0" customWidth="1"/>
    <x:col min="13062" max="13067" width="56" style="0" customWidth="1"/>
    <x:col min="13068" max="13068" width="13" style="0" customWidth="1"/>
    <x:col min="13069" max="13069" width="110" style="0" customWidth="1"/>
    <x:col min="13070" max="13070" width="13" style="0" customWidth="1"/>
    <x:col min="13071" max="13071" width="110" style="0" customWidth="1"/>
    <x:col min="13072" max="13073" width="23.664062" style="0" customWidth="1"/>
    <x:col min="13074" max="13074" width="19.441406" style="0" customWidth="1"/>
    <x:col min="13075" max="13075" width="13" style="0" customWidth="1"/>
    <x:col min="13076" max="13076" width="45.332031" style="0" customWidth="1"/>
    <x:col min="13077" max="13078" width="13" style="0" customWidth="1"/>
    <x:col min="13079" max="13079" width="110" style="0" customWidth="1"/>
    <x:col min="13080" max="13080" width="45.332031" style="0" customWidth="1"/>
    <x:col min="13081" max="13081" width="23.664062" style="0" customWidth="1"/>
    <x:col min="13082" max="13082" width="66.886719" style="0" customWidth="1"/>
    <x:col min="13083" max="13087" width="45.332031" style="0" customWidth="1"/>
    <x:col min="13088" max="13091" width="10.664062" style="0" customWidth="1"/>
    <x:col min="13092" max="13093" width="13" style="0" customWidth="1"/>
    <x:col min="13094" max="13094" width="110" style="0" customWidth="1"/>
    <x:col min="13095" max="13096" width="13" style="0" customWidth="1"/>
    <x:col min="13097" max="13097" width="110" style="0" customWidth="1"/>
    <x:col min="13098" max="13101" width="15.109375" style="0" customWidth="1"/>
    <x:col min="13102" max="13102" width="13" style="0" customWidth="1"/>
    <x:col min="13103" max="13103" width="110" style="0" customWidth="1"/>
    <x:col min="13104" max="13104" width="15.109375" style="0" customWidth="1"/>
    <x:col min="13105" max="13105" width="23.664062" style="0" customWidth="1"/>
    <x:col min="13106" max="13111" width="15.109375" style="0" customWidth="1"/>
    <x:col min="13112" max="13112" width="10.664062" style="0" customWidth="1"/>
    <x:col min="13113" max="13113" width="34.441406" style="0" customWidth="1"/>
    <x:col min="13114" max="13117" width="10.664062" style="0" customWidth="1"/>
    <x:col min="13118" max="13118" width="13" style="0" customWidth="1"/>
    <x:col min="13119" max="13119" width="14" style="0" customWidth="1"/>
    <x:col min="13120" max="13120" width="153.109375" style="0" customWidth="1"/>
    <x:col min="13121" max="13121" width="13" style="0" customWidth="1"/>
    <x:col min="13122" max="13122" width="23.664062" style="0" customWidth="1"/>
    <x:col min="13123" max="13123" width="153.109375" style="0" customWidth="1"/>
    <x:col min="13124" max="13124" width="13" style="0" customWidth="1"/>
    <x:col min="13125" max="13125" width="14" style="0" customWidth="1"/>
    <x:col min="13126" max="13126" width="153.109375" style="0" customWidth="1"/>
    <x:col min="13127" max="13127" width="19.441406" style="0" customWidth="1"/>
    <x:col min="13128" max="13128" width="13" style="0" customWidth="1"/>
    <x:col min="13129" max="13129" width="23.664062" style="0" customWidth="1"/>
    <x:col min="13130" max="13131" width="13" style="0" customWidth="1"/>
    <x:col min="13132" max="13132" width="45.332031" style="0" customWidth="1"/>
    <x:col min="13133" max="13133" width="110" style="0" customWidth="1"/>
    <x:col min="13134" max="13135" width="15.109375" style="0" customWidth="1"/>
    <x:col min="13136" max="13136" width="13" style="0" customWidth="1"/>
    <x:col min="13137" max="13145" width="110" style="0" customWidth="1"/>
    <x:col min="13146" max="13146" width="15.109375" style="0" customWidth="1"/>
    <x:col min="13147" max="13147" width="23.664062" style="0" customWidth="1"/>
    <x:col min="13148" max="13148" width="13" style="0" customWidth="1"/>
    <x:col min="13149" max="13152" width="34.441406" style="0" customWidth="1"/>
    <x:col min="13153" max="13153" width="239.332031" style="0" customWidth="1"/>
    <x:col min="13154" max="13155" width="15.109375" style="0" customWidth="1"/>
    <x:col min="13156" max="13157" width="34.441406" style="0" customWidth="1"/>
    <x:col min="13158" max="13312" width="9.140625" style="0" customWidth="1"/>
    <x:col min="13313" max="13313" width="15.109375" style="0" customWidth="1"/>
    <x:col min="13314" max="13315" width="110" style="0" customWidth="1"/>
    <x:col min="13316" max="13316" width="13" style="0" customWidth="1"/>
    <x:col min="13317" max="13317" width="110" style="0" customWidth="1"/>
    <x:col min="13318" max="13323" width="56" style="0" customWidth="1"/>
    <x:col min="13324" max="13324" width="13" style="0" customWidth="1"/>
    <x:col min="13325" max="13325" width="110" style="0" customWidth="1"/>
    <x:col min="13326" max="13326" width="13" style="0" customWidth="1"/>
    <x:col min="13327" max="13327" width="110" style="0" customWidth="1"/>
    <x:col min="13328" max="13329" width="23.664062" style="0" customWidth="1"/>
    <x:col min="13330" max="13330" width="19.441406" style="0" customWidth="1"/>
    <x:col min="13331" max="13331" width="13" style="0" customWidth="1"/>
    <x:col min="13332" max="13332" width="45.332031" style="0" customWidth="1"/>
    <x:col min="13333" max="13334" width="13" style="0" customWidth="1"/>
    <x:col min="13335" max="13335" width="110" style="0" customWidth="1"/>
    <x:col min="13336" max="13336" width="45.332031" style="0" customWidth="1"/>
    <x:col min="13337" max="13337" width="23.664062" style="0" customWidth="1"/>
    <x:col min="13338" max="13338" width="66.886719" style="0" customWidth="1"/>
    <x:col min="13339" max="13343" width="45.332031" style="0" customWidth="1"/>
    <x:col min="13344" max="13347" width="10.664062" style="0" customWidth="1"/>
    <x:col min="13348" max="13349" width="13" style="0" customWidth="1"/>
    <x:col min="13350" max="13350" width="110" style="0" customWidth="1"/>
    <x:col min="13351" max="13352" width="13" style="0" customWidth="1"/>
    <x:col min="13353" max="13353" width="110" style="0" customWidth="1"/>
    <x:col min="13354" max="13357" width="15.109375" style="0" customWidth="1"/>
    <x:col min="13358" max="13358" width="13" style="0" customWidth="1"/>
    <x:col min="13359" max="13359" width="110" style="0" customWidth="1"/>
    <x:col min="13360" max="13360" width="15.109375" style="0" customWidth="1"/>
    <x:col min="13361" max="13361" width="23.664062" style="0" customWidth="1"/>
    <x:col min="13362" max="13367" width="15.109375" style="0" customWidth="1"/>
    <x:col min="13368" max="13368" width="10.664062" style="0" customWidth="1"/>
    <x:col min="13369" max="13369" width="34.441406" style="0" customWidth="1"/>
    <x:col min="13370" max="13373" width="10.664062" style="0" customWidth="1"/>
    <x:col min="13374" max="13374" width="13" style="0" customWidth="1"/>
    <x:col min="13375" max="13375" width="14" style="0" customWidth="1"/>
    <x:col min="13376" max="13376" width="153.109375" style="0" customWidth="1"/>
    <x:col min="13377" max="13377" width="13" style="0" customWidth="1"/>
    <x:col min="13378" max="13378" width="23.664062" style="0" customWidth="1"/>
    <x:col min="13379" max="13379" width="153.109375" style="0" customWidth="1"/>
    <x:col min="13380" max="13380" width="13" style="0" customWidth="1"/>
    <x:col min="13381" max="13381" width="14" style="0" customWidth="1"/>
    <x:col min="13382" max="13382" width="153.109375" style="0" customWidth="1"/>
    <x:col min="13383" max="13383" width="19.441406" style="0" customWidth="1"/>
    <x:col min="13384" max="13384" width="13" style="0" customWidth="1"/>
    <x:col min="13385" max="13385" width="23.664062" style="0" customWidth="1"/>
    <x:col min="13386" max="13387" width="13" style="0" customWidth="1"/>
    <x:col min="13388" max="13388" width="45.332031" style="0" customWidth="1"/>
    <x:col min="13389" max="13389" width="110" style="0" customWidth="1"/>
    <x:col min="13390" max="13391" width="15.109375" style="0" customWidth="1"/>
    <x:col min="13392" max="13392" width="13" style="0" customWidth="1"/>
    <x:col min="13393" max="13401" width="110" style="0" customWidth="1"/>
    <x:col min="13402" max="13402" width="15.109375" style="0" customWidth="1"/>
    <x:col min="13403" max="13403" width="23.664062" style="0" customWidth="1"/>
    <x:col min="13404" max="13404" width="13" style="0" customWidth="1"/>
    <x:col min="13405" max="13408" width="34.441406" style="0" customWidth="1"/>
    <x:col min="13409" max="13409" width="239.332031" style="0" customWidth="1"/>
    <x:col min="13410" max="13411" width="15.109375" style="0" customWidth="1"/>
    <x:col min="13412" max="13413" width="34.441406" style="0" customWidth="1"/>
    <x:col min="13414" max="13568" width="9.140625" style="0" customWidth="1"/>
    <x:col min="13569" max="13569" width="15.109375" style="0" customWidth="1"/>
    <x:col min="13570" max="13571" width="110" style="0" customWidth="1"/>
    <x:col min="13572" max="13572" width="13" style="0" customWidth="1"/>
    <x:col min="13573" max="13573" width="110" style="0" customWidth="1"/>
    <x:col min="13574" max="13579" width="56" style="0" customWidth="1"/>
    <x:col min="13580" max="13580" width="13" style="0" customWidth="1"/>
    <x:col min="13581" max="13581" width="110" style="0" customWidth="1"/>
    <x:col min="13582" max="13582" width="13" style="0" customWidth="1"/>
    <x:col min="13583" max="13583" width="110" style="0" customWidth="1"/>
    <x:col min="13584" max="13585" width="23.664062" style="0" customWidth="1"/>
    <x:col min="13586" max="13586" width="19.441406" style="0" customWidth="1"/>
    <x:col min="13587" max="13587" width="13" style="0" customWidth="1"/>
    <x:col min="13588" max="13588" width="45.332031" style="0" customWidth="1"/>
    <x:col min="13589" max="13590" width="13" style="0" customWidth="1"/>
    <x:col min="13591" max="13591" width="110" style="0" customWidth="1"/>
    <x:col min="13592" max="13592" width="45.332031" style="0" customWidth="1"/>
    <x:col min="13593" max="13593" width="23.664062" style="0" customWidth="1"/>
    <x:col min="13594" max="13594" width="66.886719" style="0" customWidth="1"/>
    <x:col min="13595" max="13599" width="45.332031" style="0" customWidth="1"/>
    <x:col min="13600" max="13603" width="10.664062" style="0" customWidth="1"/>
    <x:col min="13604" max="13605" width="13" style="0" customWidth="1"/>
    <x:col min="13606" max="13606" width="110" style="0" customWidth="1"/>
    <x:col min="13607" max="13608" width="13" style="0" customWidth="1"/>
    <x:col min="13609" max="13609" width="110" style="0" customWidth="1"/>
    <x:col min="13610" max="13613" width="15.109375" style="0" customWidth="1"/>
    <x:col min="13614" max="13614" width="13" style="0" customWidth="1"/>
    <x:col min="13615" max="13615" width="110" style="0" customWidth="1"/>
    <x:col min="13616" max="13616" width="15.109375" style="0" customWidth="1"/>
    <x:col min="13617" max="13617" width="23.664062" style="0" customWidth="1"/>
    <x:col min="13618" max="13623" width="15.109375" style="0" customWidth="1"/>
    <x:col min="13624" max="13624" width="10.664062" style="0" customWidth="1"/>
    <x:col min="13625" max="13625" width="34.441406" style="0" customWidth="1"/>
    <x:col min="13626" max="13629" width="10.664062" style="0" customWidth="1"/>
    <x:col min="13630" max="13630" width="13" style="0" customWidth="1"/>
    <x:col min="13631" max="13631" width="14" style="0" customWidth="1"/>
    <x:col min="13632" max="13632" width="153.109375" style="0" customWidth="1"/>
    <x:col min="13633" max="13633" width="13" style="0" customWidth="1"/>
    <x:col min="13634" max="13634" width="23.664062" style="0" customWidth="1"/>
    <x:col min="13635" max="13635" width="153.109375" style="0" customWidth="1"/>
    <x:col min="13636" max="13636" width="13" style="0" customWidth="1"/>
    <x:col min="13637" max="13637" width="14" style="0" customWidth="1"/>
    <x:col min="13638" max="13638" width="153.109375" style="0" customWidth="1"/>
    <x:col min="13639" max="13639" width="19.441406" style="0" customWidth="1"/>
    <x:col min="13640" max="13640" width="13" style="0" customWidth="1"/>
    <x:col min="13641" max="13641" width="23.664062" style="0" customWidth="1"/>
    <x:col min="13642" max="13643" width="13" style="0" customWidth="1"/>
    <x:col min="13644" max="13644" width="45.332031" style="0" customWidth="1"/>
    <x:col min="13645" max="13645" width="110" style="0" customWidth="1"/>
    <x:col min="13646" max="13647" width="15.109375" style="0" customWidth="1"/>
    <x:col min="13648" max="13648" width="13" style="0" customWidth="1"/>
    <x:col min="13649" max="13657" width="110" style="0" customWidth="1"/>
    <x:col min="13658" max="13658" width="15.109375" style="0" customWidth="1"/>
    <x:col min="13659" max="13659" width="23.664062" style="0" customWidth="1"/>
    <x:col min="13660" max="13660" width="13" style="0" customWidth="1"/>
    <x:col min="13661" max="13664" width="34.441406" style="0" customWidth="1"/>
    <x:col min="13665" max="13665" width="239.332031" style="0" customWidth="1"/>
    <x:col min="13666" max="13667" width="15.109375" style="0" customWidth="1"/>
    <x:col min="13668" max="13669" width="34.441406" style="0" customWidth="1"/>
    <x:col min="13670" max="13824" width="9.140625" style="0" customWidth="1"/>
    <x:col min="13825" max="13825" width="15.109375" style="0" customWidth="1"/>
    <x:col min="13826" max="13827" width="110" style="0" customWidth="1"/>
    <x:col min="13828" max="13828" width="13" style="0" customWidth="1"/>
    <x:col min="13829" max="13829" width="110" style="0" customWidth="1"/>
    <x:col min="13830" max="13835" width="56" style="0" customWidth="1"/>
    <x:col min="13836" max="13836" width="13" style="0" customWidth="1"/>
    <x:col min="13837" max="13837" width="110" style="0" customWidth="1"/>
    <x:col min="13838" max="13838" width="13" style="0" customWidth="1"/>
    <x:col min="13839" max="13839" width="110" style="0" customWidth="1"/>
    <x:col min="13840" max="13841" width="23.664062" style="0" customWidth="1"/>
    <x:col min="13842" max="13842" width="19.441406" style="0" customWidth="1"/>
    <x:col min="13843" max="13843" width="13" style="0" customWidth="1"/>
    <x:col min="13844" max="13844" width="45.332031" style="0" customWidth="1"/>
    <x:col min="13845" max="13846" width="13" style="0" customWidth="1"/>
    <x:col min="13847" max="13847" width="110" style="0" customWidth="1"/>
    <x:col min="13848" max="13848" width="45.332031" style="0" customWidth="1"/>
    <x:col min="13849" max="13849" width="23.664062" style="0" customWidth="1"/>
    <x:col min="13850" max="13850" width="66.886719" style="0" customWidth="1"/>
    <x:col min="13851" max="13855" width="45.332031" style="0" customWidth="1"/>
    <x:col min="13856" max="13859" width="10.664062" style="0" customWidth="1"/>
    <x:col min="13860" max="13861" width="13" style="0" customWidth="1"/>
    <x:col min="13862" max="13862" width="110" style="0" customWidth="1"/>
    <x:col min="13863" max="13864" width="13" style="0" customWidth="1"/>
    <x:col min="13865" max="13865" width="110" style="0" customWidth="1"/>
    <x:col min="13866" max="13869" width="15.109375" style="0" customWidth="1"/>
    <x:col min="13870" max="13870" width="13" style="0" customWidth="1"/>
    <x:col min="13871" max="13871" width="110" style="0" customWidth="1"/>
    <x:col min="13872" max="13872" width="15.109375" style="0" customWidth="1"/>
    <x:col min="13873" max="13873" width="23.664062" style="0" customWidth="1"/>
    <x:col min="13874" max="13879" width="15.109375" style="0" customWidth="1"/>
    <x:col min="13880" max="13880" width="10.664062" style="0" customWidth="1"/>
    <x:col min="13881" max="13881" width="34.441406" style="0" customWidth="1"/>
    <x:col min="13882" max="13885" width="10.664062" style="0" customWidth="1"/>
    <x:col min="13886" max="13886" width="13" style="0" customWidth="1"/>
    <x:col min="13887" max="13887" width="14" style="0" customWidth="1"/>
    <x:col min="13888" max="13888" width="153.109375" style="0" customWidth="1"/>
    <x:col min="13889" max="13889" width="13" style="0" customWidth="1"/>
    <x:col min="13890" max="13890" width="23.664062" style="0" customWidth="1"/>
    <x:col min="13891" max="13891" width="153.109375" style="0" customWidth="1"/>
    <x:col min="13892" max="13892" width="13" style="0" customWidth="1"/>
    <x:col min="13893" max="13893" width="14" style="0" customWidth="1"/>
    <x:col min="13894" max="13894" width="153.109375" style="0" customWidth="1"/>
    <x:col min="13895" max="13895" width="19.441406" style="0" customWidth="1"/>
    <x:col min="13896" max="13896" width="13" style="0" customWidth="1"/>
    <x:col min="13897" max="13897" width="23.664062" style="0" customWidth="1"/>
    <x:col min="13898" max="13899" width="13" style="0" customWidth="1"/>
    <x:col min="13900" max="13900" width="45.332031" style="0" customWidth="1"/>
    <x:col min="13901" max="13901" width="110" style="0" customWidth="1"/>
    <x:col min="13902" max="13903" width="15.109375" style="0" customWidth="1"/>
    <x:col min="13904" max="13904" width="13" style="0" customWidth="1"/>
    <x:col min="13905" max="13913" width="110" style="0" customWidth="1"/>
    <x:col min="13914" max="13914" width="15.109375" style="0" customWidth="1"/>
    <x:col min="13915" max="13915" width="23.664062" style="0" customWidth="1"/>
    <x:col min="13916" max="13916" width="13" style="0" customWidth="1"/>
    <x:col min="13917" max="13920" width="34.441406" style="0" customWidth="1"/>
    <x:col min="13921" max="13921" width="239.332031" style="0" customWidth="1"/>
    <x:col min="13922" max="13923" width="15.109375" style="0" customWidth="1"/>
    <x:col min="13924" max="13925" width="34.441406" style="0" customWidth="1"/>
    <x:col min="13926" max="14080" width="9.140625" style="0" customWidth="1"/>
    <x:col min="14081" max="14081" width="15.109375" style="0" customWidth="1"/>
    <x:col min="14082" max="14083" width="110" style="0" customWidth="1"/>
    <x:col min="14084" max="14084" width="13" style="0" customWidth="1"/>
    <x:col min="14085" max="14085" width="110" style="0" customWidth="1"/>
    <x:col min="14086" max="14091" width="56" style="0" customWidth="1"/>
    <x:col min="14092" max="14092" width="13" style="0" customWidth="1"/>
    <x:col min="14093" max="14093" width="110" style="0" customWidth="1"/>
    <x:col min="14094" max="14094" width="13" style="0" customWidth="1"/>
    <x:col min="14095" max="14095" width="110" style="0" customWidth="1"/>
    <x:col min="14096" max="14097" width="23.664062" style="0" customWidth="1"/>
    <x:col min="14098" max="14098" width="19.441406" style="0" customWidth="1"/>
    <x:col min="14099" max="14099" width="13" style="0" customWidth="1"/>
    <x:col min="14100" max="14100" width="45.332031" style="0" customWidth="1"/>
    <x:col min="14101" max="14102" width="13" style="0" customWidth="1"/>
    <x:col min="14103" max="14103" width="110" style="0" customWidth="1"/>
    <x:col min="14104" max="14104" width="45.332031" style="0" customWidth="1"/>
    <x:col min="14105" max="14105" width="23.664062" style="0" customWidth="1"/>
    <x:col min="14106" max="14106" width="66.886719" style="0" customWidth="1"/>
    <x:col min="14107" max="14111" width="45.332031" style="0" customWidth="1"/>
    <x:col min="14112" max="14115" width="10.664062" style="0" customWidth="1"/>
    <x:col min="14116" max="14117" width="13" style="0" customWidth="1"/>
    <x:col min="14118" max="14118" width="110" style="0" customWidth="1"/>
    <x:col min="14119" max="14120" width="13" style="0" customWidth="1"/>
    <x:col min="14121" max="14121" width="110" style="0" customWidth="1"/>
    <x:col min="14122" max="14125" width="15.109375" style="0" customWidth="1"/>
    <x:col min="14126" max="14126" width="13" style="0" customWidth="1"/>
    <x:col min="14127" max="14127" width="110" style="0" customWidth="1"/>
    <x:col min="14128" max="14128" width="15.109375" style="0" customWidth="1"/>
    <x:col min="14129" max="14129" width="23.664062" style="0" customWidth="1"/>
    <x:col min="14130" max="14135" width="15.109375" style="0" customWidth="1"/>
    <x:col min="14136" max="14136" width="10.664062" style="0" customWidth="1"/>
    <x:col min="14137" max="14137" width="34.441406" style="0" customWidth="1"/>
    <x:col min="14138" max="14141" width="10.664062" style="0" customWidth="1"/>
    <x:col min="14142" max="14142" width="13" style="0" customWidth="1"/>
    <x:col min="14143" max="14143" width="14" style="0" customWidth="1"/>
    <x:col min="14144" max="14144" width="153.109375" style="0" customWidth="1"/>
    <x:col min="14145" max="14145" width="13" style="0" customWidth="1"/>
    <x:col min="14146" max="14146" width="23.664062" style="0" customWidth="1"/>
    <x:col min="14147" max="14147" width="153.109375" style="0" customWidth="1"/>
    <x:col min="14148" max="14148" width="13" style="0" customWidth="1"/>
    <x:col min="14149" max="14149" width="14" style="0" customWidth="1"/>
    <x:col min="14150" max="14150" width="153.109375" style="0" customWidth="1"/>
    <x:col min="14151" max="14151" width="19.441406" style="0" customWidth="1"/>
    <x:col min="14152" max="14152" width="13" style="0" customWidth="1"/>
    <x:col min="14153" max="14153" width="23.664062" style="0" customWidth="1"/>
    <x:col min="14154" max="14155" width="13" style="0" customWidth="1"/>
    <x:col min="14156" max="14156" width="45.332031" style="0" customWidth="1"/>
    <x:col min="14157" max="14157" width="110" style="0" customWidth="1"/>
    <x:col min="14158" max="14159" width="15.109375" style="0" customWidth="1"/>
    <x:col min="14160" max="14160" width="13" style="0" customWidth="1"/>
    <x:col min="14161" max="14169" width="110" style="0" customWidth="1"/>
    <x:col min="14170" max="14170" width="15.109375" style="0" customWidth="1"/>
    <x:col min="14171" max="14171" width="23.664062" style="0" customWidth="1"/>
    <x:col min="14172" max="14172" width="13" style="0" customWidth="1"/>
    <x:col min="14173" max="14176" width="34.441406" style="0" customWidth="1"/>
    <x:col min="14177" max="14177" width="239.332031" style="0" customWidth="1"/>
    <x:col min="14178" max="14179" width="15.109375" style="0" customWidth="1"/>
    <x:col min="14180" max="14181" width="34.441406" style="0" customWidth="1"/>
    <x:col min="14182" max="14336" width="9.140625" style="0" customWidth="1"/>
    <x:col min="14337" max="14337" width="15.109375" style="0" customWidth="1"/>
    <x:col min="14338" max="14339" width="110" style="0" customWidth="1"/>
    <x:col min="14340" max="14340" width="13" style="0" customWidth="1"/>
    <x:col min="14341" max="14341" width="110" style="0" customWidth="1"/>
    <x:col min="14342" max="14347" width="56" style="0" customWidth="1"/>
    <x:col min="14348" max="14348" width="13" style="0" customWidth="1"/>
    <x:col min="14349" max="14349" width="110" style="0" customWidth="1"/>
    <x:col min="14350" max="14350" width="13" style="0" customWidth="1"/>
    <x:col min="14351" max="14351" width="110" style="0" customWidth="1"/>
    <x:col min="14352" max="14353" width="23.664062" style="0" customWidth="1"/>
    <x:col min="14354" max="14354" width="19.441406" style="0" customWidth="1"/>
    <x:col min="14355" max="14355" width="13" style="0" customWidth="1"/>
    <x:col min="14356" max="14356" width="45.332031" style="0" customWidth="1"/>
    <x:col min="14357" max="14358" width="13" style="0" customWidth="1"/>
    <x:col min="14359" max="14359" width="110" style="0" customWidth="1"/>
    <x:col min="14360" max="14360" width="45.332031" style="0" customWidth="1"/>
    <x:col min="14361" max="14361" width="23.664062" style="0" customWidth="1"/>
    <x:col min="14362" max="14362" width="66.886719" style="0" customWidth="1"/>
    <x:col min="14363" max="14367" width="45.332031" style="0" customWidth="1"/>
    <x:col min="14368" max="14371" width="10.664062" style="0" customWidth="1"/>
    <x:col min="14372" max="14373" width="13" style="0" customWidth="1"/>
    <x:col min="14374" max="14374" width="110" style="0" customWidth="1"/>
    <x:col min="14375" max="14376" width="13" style="0" customWidth="1"/>
    <x:col min="14377" max="14377" width="110" style="0" customWidth="1"/>
    <x:col min="14378" max="14381" width="15.109375" style="0" customWidth="1"/>
    <x:col min="14382" max="14382" width="13" style="0" customWidth="1"/>
    <x:col min="14383" max="14383" width="110" style="0" customWidth="1"/>
    <x:col min="14384" max="14384" width="15.109375" style="0" customWidth="1"/>
    <x:col min="14385" max="14385" width="23.664062" style="0" customWidth="1"/>
    <x:col min="14386" max="14391" width="15.109375" style="0" customWidth="1"/>
    <x:col min="14392" max="14392" width="10.664062" style="0" customWidth="1"/>
    <x:col min="14393" max="14393" width="34.441406" style="0" customWidth="1"/>
    <x:col min="14394" max="14397" width="10.664062" style="0" customWidth="1"/>
    <x:col min="14398" max="14398" width="13" style="0" customWidth="1"/>
    <x:col min="14399" max="14399" width="14" style="0" customWidth="1"/>
    <x:col min="14400" max="14400" width="153.109375" style="0" customWidth="1"/>
    <x:col min="14401" max="14401" width="13" style="0" customWidth="1"/>
    <x:col min="14402" max="14402" width="23.664062" style="0" customWidth="1"/>
    <x:col min="14403" max="14403" width="153.109375" style="0" customWidth="1"/>
    <x:col min="14404" max="14404" width="13" style="0" customWidth="1"/>
    <x:col min="14405" max="14405" width="14" style="0" customWidth="1"/>
    <x:col min="14406" max="14406" width="153.109375" style="0" customWidth="1"/>
    <x:col min="14407" max="14407" width="19.441406" style="0" customWidth="1"/>
    <x:col min="14408" max="14408" width="13" style="0" customWidth="1"/>
    <x:col min="14409" max="14409" width="23.664062" style="0" customWidth="1"/>
    <x:col min="14410" max="14411" width="13" style="0" customWidth="1"/>
    <x:col min="14412" max="14412" width="45.332031" style="0" customWidth="1"/>
    <x:col min="14413" max="14413" width="110" style="0" customWidth="1"/>
    <x:col min="14414" max="14415" width="15.109375" style="0" customWidth="1"/>
    <x:col min="14416" max="14416" width="13" style="0" customWidth="1"/>
    <x:col min="14417" max="14425" width="110" style="0" customWidth="1"/>
    <x:col min="14426" max="14426" width="15.109375" style="0" customWidth="1"/>
    <x:col min="14427" max="14427" width="23.664062" style="0" customWidth="1"/>
    <x:col min="14428" max="14428" width="13" style="0" customWidth="1"/>
    <x:col min="14429" max="14432" width="34.441406" style="0" customWidth="1"/>
    <x:col min="14433" max="14433" width="239.332031" style="0" customWidth="1"/>
    <x:col min="14434" max="14435" width="15.109375" style="0" customWidth="1"/>
    <x:col min="14436" max="14437" width="34.441406" style="0" customWidth="1"/>
    <x:col min="14438" max="14592" width="9.140625" style="0" customWidth="1"/>
    <x:col min="14593" max="14593" width="15.109375" style="0" customWidth="1"/>
    <x:col min="14594" max="14595" width="110" style="0" customWidth="1"/>
    <x:col min="14596" max="14596" width="13" style="0" customWidth="1"/>
    <x:col min="14597" max="14597" width="110" style="0" customWidth="1"/>
    <x:col min="14598" max="14603" width="56" style="0" customWidth="1"/>
    <x:col min="14604" max="14604" width="13" style="0" customWidth="1"/>
    <x:col min="14605" max="14605" width="110" style="0" customWidth="1"/>
    <x:col min="14606" max="14606" width="13" style="0" customWidth="1"/>
    <x:col min="14607" max="14607" width="110" style="0" customWidth="1"/>
    <x:col min="14608" max="14609" width="23.664062" style="0" customWidth="1"/>
    <x:col min="14610" max="14610" width="19.441406" style="0" customWidth="1"/>
    <x:col min="14611" max="14611" width="13" style="0" customWidth="1"/>
    <x:col min="14612" max="14612" width="45.332031" style="0" customWidth="1"/>
    <x:col min="14613" max="14614" width="13" style="0" customWidth="1"/>
    <x:col min="14615" max="14615" width="110" style="0" customWidth="1"/>
    <x:col min="14616" max="14616" width="45.332031" style="0" customWidth="1"/>
    <x:col min="14617" max="14617" width="23.664062" style="0" customWidth="1"/>
    <x:col min="14618" max="14618" width="66.886719" style="0" customWidth="1"/>
    <x:col min="14619" max="14623" width="45.332031" style="0" customWidth="1"/>
    <x:col min="14624" max="14627" width="10.664062" style="0" customWidth="1"/>
    <x:col min="14628" max="14629" width="13" style="0" customWidth="1"/>
    <x:col min="14630" max="14630" width="110" style="0" customWidth="1"/>
    <x:col min="14631" max="14632" width="13" style="0" customWidth="1"/>
    <x:col min="14633" max="14633" width="110" style="0" customWidth="1"/>
    <x:col min="14634" max="14637" width="15.109375" style="0" customWidth="1"/>
    <x:col min="14638" max="14638" width="13" style="0" customWidth="1"/>
    <x:col min="14639" max="14639" width="110" style="0" customWidth="1"/>
    <x:col min="14640" max="14640" width="15.109375" style="0" customWidth="1"/>
    <x:col min="14641" max="14641" width="23.664062" style="0" customWidth="1"/>
    <x:col min="14642" max="14647" width="15.109375" style="0" customWidth="1"/>
    <x:col min="14648" max="14648" width="10.664062" style="0" customWidth="1"/>
    <x:col min="14649" max="14649" width="34.441406" style="0" customWidth="1"/>
    <x:col min="14650" max="14653" width="10.664062" style="0" customWidth="1"/>
    <x:col min="14654" max="14654" width="13" style="0" customWidth="1"/>
    <x:col min="14655" max="14655" width="14" style="0" customWidth="1"/>
    <x:col min="14656" max="14656" width="153.109375" style="0" customWidth="1"/>
    <x:col min="14657" max="14657" width="13" style="0" customWidth="1"/>
    <x:col min="14658" max="14658" width="23.664062" style="0" customWidth="1"/>
    <x:col min="14659" max="14659" width="153.109375" style="0" customWidth="1"/>
    <x:col min="14660" max="14660" width="13" style="0" customWidth="1"/>
    <x:col min="14661" max="14661" width="14" style="0" customWidth="1"/>
    <x:col min="14662" max="14662" width="153.109375" style="0" customWidth="1"/>
    <x:col min="14663" max="14663" width="19.441406" style="0" customWidth="1"/>
    <x:col min="14664" max="14664" width="13" style="0" customWidth="1"/>
    <x:col min="14665" max="14665" width="23.664062" style="0" customWidth="1"/>
    <x:col min="14666" max="14667" width="13" style="0" customWidth="1"/>
    <x:col min="14668" max="14668" width="45.332031" style="0" customWidth="1"/>
    <x:col min="14669" max="14669" width="110" style="0" customWidth="1"/>
    <x:col min="14670" max="14671" width="15.109375" style="0" customWidth="1"/>
    <x:col min="14672" max="14672" width="13" style="0" customWidth="1"/>
    <x:col min="14673" max="14681" width="110" style="0" customWidth="1"/>
    <x:col min="14682" max="14682" width="15.109375" style="0" customWidth="1"/>
    <x:col min="14683" max="14683" width="23.664062" style="0" customWidth="1"/>
    <x:col min="14684" max="14684" width="13" style="0" customWidth="1"/>
    <x:col min="14685" max="14688" width="34.441406" style="0" customWidth="1"/>
    <x:col min="14689" max="14689" width="239.332031" style="0" customWidth="1"/>
    <x:col min="14690" max="14691" width="15.109375" style="0" customWidth="1"/>
    <x:col min="14692" max="14693" width="34.441406" style="0" customWidth="1"/>
    <x:col min="14694" max="14848" width="9.140625" style="0" customWidth="1"/>
    <x:col min="14849" max="14849" width="15.109375" style="0" customWidth="1"/>
    <x:col min="14850" max="14851" width="110" style="0" customWidth="1"/>
    <x:col min="14852" max="14852" width="13" style="0" customWidth="1"/>
    <x:col min="14853" max="14853" width="110" style="0" customWidth="1"/>
    <x:col min="14854" max="14859" width="56" style="0" customWidth="1"/>
    <x:col min="14860" max="14860" width="13" style="0" customWidth="1"/>
    <x:col min="14861" max="14861" width="110" style="0" customWidth="1"/>
    <x:col min="14862" max="14862" width="13" style="0" customWidth="1"/>
    <x:col min="14863" max="14863" width="110" style="0" customWidth="1"/>
    <x:col min="14864" max="14865" width="23.664062" style="0" customWidth="1"/>
    <x:col min="14866" max="14866" width="19.441406" style="0" customWidth="1"/>
    <x:col min="14867" max="14867" width="13" style="0" customWidth="1"/>
    <x:col min="14868" max="14868" width="45.332031" style="0" customWidth="1"/>
    <x:col min="14869" max="14870" width="13" style="0" customWidth="1"/>
    <x:col min="14871" max="14871" width="110" style="0" customWidth="1"/>
    <x:col min="14872" max="14872" width="45.332031" style="0" customWidth="1"/>
    <x:col min="14873" max="14873" width="23.664062" style="0" customWidth="1"/>
    <x:col min="14874" max="14874" width="66.886719" style="0" customWidth="1"/>
    <x:col min="14875" max="14879" width="45.332031" style="0" customWidth="1"/>
    <x:col min="14880" max="14883" width="10.664062" style="0" customWidth="1"/>
    <x:col min="14884" max="14885" width="13" style="0" customWidth="1"/>
    <x:col min="14886" max="14886" width="110" style="0" customWidth="1"/>
    <x:col min="14887" max="14888" width="13" style="0" customWidth="1"/>
    <x:col min="14889" max="14889" width="110" style="0" customWidth="1"/>
    <x:col min="14890" max="14893" width="15.109375" style="0" customWidth="1"/>
    <x:col min="14894" max="14894" width="13" style="0" customWidth="1"/>
    <x:col min="14895" max="14895" width="110" style="0" customWidth="1"/>
    <x:col min="14896" max="14896" width="15.109375" style="0" customWidth="1"/>
    <x:col min="14897" max="14897" width="23.664062" style="0" customWidth="1"/>
    <x:col min="14898" max="14903" width="15.109375" style="0" customWidth="1"/>
    <x:col min="14904" max="14904" width="10.664062" style="0" customWidth="1"/>
    <x:col min="14905" max="14905" width="34.441406" style="0" customWidth="1"/>
    <x:col min="14906" max="14909" width="10.664062" style="0" customWidth="1"/>
    <x:col min="14910" max="14910" width="13" style="0" customWidth="1"/>
    <x:col min="14911" max="14911" width="14" style="0" customWidth="1"/>
    <x:col min="14912" max="14912" width="153.109375" style="0" customWidth="1"/>
    <x:col min="14913" max="14913" width="13" style="0" customWidth="1"/>
    <x:col min="14914" max="14914" width="23.664062" style="0" customWidth="1"/>
    <x:col min="14915" max="14915" width="153.109375" style="0" customWidth="1"/>
    <x:col min="14916" max="14916" width="13" style="0" customWidth="1"/>
    <x:col min="14917" max="14917" width="14" style="0" customWidth="1"/>
    <x:col min="14918" max="14918" width="153.109375" style="0" customWidth="1"/>
    <x:col min="14919" max="14919" width="19.441406" style="0" customWidth="1"/>
    <x:col min="14920" max="14920" width="13" style="0" customWidth="1"/>
    <x:col min="14921" max="14921" width="23.664062" style="0" customWidth="1"/>
    <x:col min="14922" max="14923" width="13" style="0" customWidth="1"/>
    <x:col min="14924" max="14924" width="45.332031" style="0" customWidth="1"/>
    <x:col min="14925" max="14925" width="110" style="0" customWidth="1"/>
    <x:col min="14926" max="14927" width="15.109375" style="0" customWidth="1"/>
    <x:col min="14928" max="14928" width="13" style="0" customWidth="1"/>
    <x:col min="14929" max="14937" width="110" style="0" customWidth="1"/>
    <x:col min="14938" max="14938" width="15.109375" style="0" customWidth="1"/>
    <x:col min="14939" max="14939" width="23.664062" style="0" customWidth="1"/>
    <x:col min="14940" max="14940" width="13" style="0" customWidth="1"/>
    <x:col min="14941" max="14944" width="34.441406" style="0" customWidth="1"/>
    <x:col min="14945" max="14945" width="239.332031" style="0" customWidth="1"/>
    <x:col min="14946" max="14947" width="15.109375" style="0" customWidth="1"/>
    <x:col min="14948" max="14949" width="34.441406" style="0" customWidth="1"/>
    <x:col min="14950" max="15104" width="9.140625" style="0" customWidth="1"/>
    <x:col min="15105" max="15105" width="15.109375" style="0" customWidth="1"/>
    <x:col min="15106" max="15107" width="110" style="0" customWidth="1"/>
    <x:col min="15108" max="15108" width="13" style="0" customWidth="1"/>
    <x:col min="15109" max="15109" width="110" style="0" customWidth="1"/>
    <x:col min="15110" max="15115" width="56" style="0" customWidth="1"/>
    <x:col min="15116" max="15116" width="13" style="0" customWidth="1"/>
    <x:col min="15117" max="15117" width="110" style="0" customWidth="1"/>
    <x:col min="15118" max="15118" width="13" style="0" customWidth="1"/>
    <x:col min="15119" max="15119" width="110" style="0" customWidth="1"/>
    <x:col min="15120" max="15121" width="23.664062" style="0" customWidth="1"/>
    <x:col min="15122" max="15122" width="19.441406" style="0" customWidth="1"/>
    <x:col min="15123" max="15123" width="13" style="0" customWidth="1"/>
    <x:col min="15124" max="15124" width="45.332031" style="0" customWidth="1"/>
    <x:col min="15125" max="15126" width="13" style="0" customWidth="1"/>
    <x:col min="15127" max="15127" width="110" style="0" customWidth="1"/>
    <x:col min="15128" max="15128" width="45.332031" style="0" customWidth="1"/>
    <x:col min="15129" max="15129" width="23.664062" style="0" customWidth="1"/>
    <x:col min="15130" max="15130" width="66.886719" style="0" customWidth="1"/>
    <x:col min="15131" max="15135" width="45.332031" style="0" customWidth="1"/>
    <x:col min="15136" max="15139" width="10.664062" style="0" customWidth="1"/>
    <x:col min="15140" max="15141" width="13" style="0" customWidth="1"/>
    <x:col min="15142" max="15142" width="110" style="0" customWidth="1"/>
    <x:col min="15143" max="15144" width="13" style="0" customWidth="1"/>
    <x:col min="15145" max="15145" width="110" style="0" customWidth="1"/>
    <x:col min="15146" max="15149" width="15.109375" style="0" customWidth="1"/>
    <x:col min="15150" max="15150" width="13" style="0" customWidth="1"/>
    <x:col min="15151" max="15151" width="110" style="0" customWidth="1"/>
    <x:col min="15152" max="15152" width="15.109375" style="0" customWidth="1"/>
    <x:col min="15153" max="15153" width="23.664062" style="0" customWidth="1"/>
    <x:col min="15154" max="15159" width="15.109375" style="0" customWidth="1"/>
    <x:col min="15160" max="15160" width="10.664062" style="0" customWidth="1"/>
    <x:col min="15161" max="15161" width="34.441406" style="0" customWidth="1"/>
    <x:col min="15162" max="15165" width="10.664062" style="0" customWidth="1"/>
    <x:col min="15166" max="15166" width="13" style="0" customWidth="1"/>
    <x:col min="15167" max="15167" width="14" style="0" customWidth="1"/>
    <x:col min="15168" max="15168" width="153.109375" style="0" customWidth="1"/>
    <x:col min="15169" max="15169" width="13" style="0" customWidth="1"/>
    <x:col min="15170" max="15170" width="23.664062" style="0" customWidth="1"/>
    <x:col min="15171" max="15171" width="153.109375" style="0" customWidth="1"/>
    <x:col min="15172" max="15172" width="13" style="0" customWidth="1"/>
    <x:col min="15173" max="15173" width="14" style="0" customWidth="1"/>
    <x:col min="15174" max="15174" width="153.109375" style="0" customWidth="1"/>
    <x:col min="15175" max="15175" width="19.441406" style="0" customWidth="1"/>
    <x:col min="15176" max="15176" width="13" style="0" customWidth="1"/>
    <x:col min="15177" max="15177" width="23.664062" style="0" customWidth="1"/>
    <x:col min="15178" max="15179" width="13" style="0" customWidth="1"/>
    <x:col min="15180" max="15180" width="45.332031" style="0" customWidth="1"/>
    <x:col min="15181" max="15181" width="110" style="0" customWidth="1"/>
    <x:col min="15182" max="15183" width="15.109375" style="0" customWidth="1"/>
    <x:col min="15184" max="15184" width="13" style="0" customWidth="1"/>
    <x:col min="15185" max="15193" width="110" style="0" customWidth="1"/>
    <x:col min="15194" max="15194" width="15.109375" style="0" customWidth="1"/>
    <x:col min="15195" max="15195" width="23.664062" style="0" customWidth="1"/>
    <x:col min="15196" max="15196" width="13" style="0" customWidth="1"/>
    <x:col min="15197" max="15200" width="34.441406" style="0" customWidth="1"/>
    <x:col min="15201" max="15201" width="239.332031" style="0" customWidth="1"/>
    <x:col min="15202" max="15203" width="15.109375" style="0" customWidth="1"/>
    <x:col min="15204" max="15205" width="34.441406" style="0" customWidth="1"/>
    <x:col min="15206" max="15360" width="9.140625" style="0" customWidth="1"/>
    <x:col min="15361" max="15361" width="15.109375" style="0" customWidth="1"/>
    <x:col min="15362" max="15363" width="110" style="0" customWidth="1"/>
    <x:col min="15364" max="15364" width="13" style="0" customWidth="1"/>
    <x:col min="15365" max="15365" width="110" style="0" customWidth="1"/>
    <x:col min="15366" max="15371" width="56" style="0" customWidth="1"/>
    <x:col min="15372" max="15372" width="13" style="0" customWidth="1"/>
    <x:col min="15373" max="15373" width="110" style="0" customWidth="1"/>
    <x:col min="15374" max="15374" width="13" style="0" customWidth="1"/>
    <x:col min="15375" max="15375" width="110" style="0" customWidth="1"/>
    <x:col min="15376" max="15377" width="23.664062" style="0" customWidth="1"/>
    <x:col min="15378" max="15378" width="19.441406" style="0" customWidth="1"/>
    <x:col min="15379" max="15379" width="13" style="0" customWidth="1"/>
    <x:col min="15380" max="15380" width="45.332031" style="0" customWidth="1"/>
    <x:col min="15381" max="15382" width="13" style="0" customWidth="1"/>
    <x:col min="15383" max="15383" width="110" style="0" customWidth="1"/>
    <x:col min="15384" max="15384" width="45.332031" style="0" customWidth="1"/>
    <x:col min="15385" max="15385" width="23.664062" style="0" customWidth="1"/>
    <x:col min="15386" max="15386" width="66.886719" style="0" customWidth="1"/>
    <x:col min="15387" max="15391" width="45.332031" style="0" customWidth="1"/>
    <x:col min="15392" max="15395" width="10.664062" style="0" customWidth="1"/>
    <x:col min="15396" max="15397" width="13" style="0" customWidth="1"/>
    <x:col min="15398" max="15398" width="110" style="0" customWidth="1"/>
    <x:col min="15399" max="15400" width="13" style="0" customWidth="1"/>
    <x:col min="15401" max="15401" width="110" style="0" customWidth="1"/>
    <x:col min="15402" max="15405" width="15.109375" style="0" customWidth="1"/>
    <x:col min="15406" max="15406" width="13" style="0" customWidth="1"/>
    <x:col min="15407" max="15407" width="110" style="0" customWidth="1"/>
    <x:col min="15408" max="15408" width="15.109375" style="0" customWidth="1"/>
    <x:col min="15409" max="15409" width="23.664062" style="0" customWidth="1"/>
    <x:col min="15410" max="15415" width="15.109375" style="0" customWidth="1"/>
    <x:col min="15416" max="15416" width="10.664062" style="0" customWidth="1"/>
    <x:col min="15417" max="15417" width="34.441406" style="0" customWidth="1"/>
    <x:col min="15418" max="15421" width="10.664062" style="0" customWidth="1"/>
    <x:col min="15422" max="15422" width="13" style="0" customWidth="1"/>
    <x:col min="15423" max="15423" width="14" style="0" customWidth="1"/>
    <x:col min="15424" max="15424" width="153.109375" style="0" customWidth="1"/>
    <x:col min="15425" max="15425" width="13" style="0" customWidth="1"/>
    <x:col min="15426" max="15426" width="23.664062" style="0" customWidth="1"/>
    <x:col min="15427" max="15427" width="153.109375" style="0" customWidth="1"/>
    <x:col min="15428" max="15428" width="13" style="0" customWidth="1"/>
    <x:col min="15429" max="15429" width="14" style="0" customWidth="1"/>
    <x:col min="15430" max="15430" width="153.109375" style="0" customWidth="1"/>
    <x:col min="15431" max="15431" width="19.441406" style="0" customWidth="1"/>
    <x:col min="15432" max="15432" width="13" style="0" customWidth="1"/>
    <x:col min="15433" max="15433" width="23.664062" style="0" customWidth="1"/>
    <x:col min="15434" max="15435" width="13" style="0" customWidth="1"/>
    <x:col min="15436" max="15436" width="45.332031" style="0" customWidth="1"/>
    <x:col min="15437" max="15437" width="110" style="0" customWidth="1"/>
    <x:col min="15438" max="15439" width="15.109375" style="0" customWidth="1"/>
    <x:col min="15440" max="15440" width="13" style="0" customWidth="1"/>
    <x:col min="15441" max="15449" width="110" style="0" customWidth="1"/>
    <x:col min="15450" max="15450" width="15.109375" style="0" customWidth="1"/>
    <x:col min="15451" max="15451" width="23.664062" style="0" customWidth="1"/>
    <x:col min="15452" max="15452" width="13" style="0" customWidth="1"/>
    <x:col min="15453" max="15456" width="34.441406" style="0" customWidth="1"/>
    <x:col min="15457" max="15457" width="239.332031" style="0" customWidth="1"/>
    <x:col min="15458" max="15459" width="15.109375" style="0" customWidth="1"/>
    <x:col min="15460" max="15461" width="34.441406" style="0" customWidth="1"/>
    <x:col min="15462" max="15616" width="9.140625" style="0" customWidth="1"/>
    <x:col min="15617" max="15617" width="15.109375" style="0" customWidth="1"/>
    <x:col min="15618" max="15619" width="110" style="0" customWidth="1"/>
    <x:col min="15620" max="15620" width="13" style="0" customWidth="1"/>
    <x:col min="15621" max="15621" width="110" style="0" customWidth="1"/>
    <x:col min="15622" max="15627" width="56" style="0" customWidth="1"/>
    <x:col min="15628" max="15628" width="13" style="0" customWidth="1"/>
    <x:col min="15629" max="15629" width="110" style="0" customWidth="1"/>
    <x:col min="15630" max="15630" width="13" style="0" customWidth="1"/>
    <x:col min="15631" max="15631" width="110" style="0" customWidth="1"/>
    <x:col min="15632" max="15633" width="23.664062" style="0" customWidth="1"/>
    <x:col min="15634" max="15634" width="19.441406" style="0" customWidth="1"/>
    <x:col min="15635" max="15635" width="13" style="0" customWidth="1"/>
    <x:col min="15636" max="15636" width="45.332031" style="0" customWidth="1"/>
    <x:col min="15637" max="15638" width="13" style="0" customWidth="1"/>
    <x:col min="15639" max="15639" width="110" style="0" customWidth="1"/>
    <x:col min="15640" max="15640" width="45.332031" style="0" customWidth="1"/>
    <x:col min="15641" max="15641" width="23.664062" style="0" customWidth="1"/>
    <x:col min="15642" max="15642" width="66.886719" style="0" customWidth="1"/>
    <x:col min="15643" max="15647" width="45.332031" style="0" customWidth="1"/>
    <x:col min="15648" max="15651" width="10.664062" style="0" customWidth="1"/>
    <x:col min="15652" max="15653" width="13" style="0" customWidth="1"/>
    <x:col min="15654" max="15654" width="110" style="0" customWidth="1"/>
    <x:col min="15655" max="15656" width="13" style="0" customWidth="1"/>
    <x:col min="15657" max="15657" width="110" style="0" customWidth="1"/>
    <x:col min="15658" max="15661" width="15.109375" style="0" customWidth="1"/>
    <x:col min="15662" max="15662" width="13" style="0" customWidth="1"/>
    <x:col min="15663" max="15663" width="110" style="0" customWidth="1"/>
    <x:col min="15664" max="15664" width="15.109375" style="0" customWidth="1"/>
    <x:col min="15665" max="15665" width="23.664062" style="0" customWidth="1"/>
    <x:col min="15666" max="15671" width="15.109375" style="0" customWidth="1"/>
    <x:col min="15672" max="15672" width="10.664062" style="0" customWidth="1"/>
    <x:col min="15673" max="15673" width="34.441406" style="0" customWidth="1"/>
    <x:col min="15674" max="15677" width="10.664062" style="0" customWidth="1"/>
    <x:col min="15678" max="15678" width="13" style="0" customWidth="1"/>
    <x:col min="15679" max="15679" width="14" style="0" customWidth="1"/>
    <x:col min="15680" max="15680" width="153.109375" style="0" customWidth="1"/>
    <x:col min="15681" max="15681" width="13" style="0" customWidth="1"/>
    <x:col min="15682" max="15682" width="23.664062" style="0" customWidth="1"/>
    <x:col min="15683" max="15683" width="153.109375" style="0" customWidth="1"/>
    <x:col min="15684" max="15684" width="13" style="0" customWidth="1"/>
    <x:col min="15685" max="15685" width="14" style="0" customWidth="1"/>
    <x:col min="15686" max="15686" width="153.109375" style="0" customWidth="1"/>
    <x:col min="15687" max="15687" width="19.441406" style="0" customWidth="1"/>
    <x:col min="15688" max="15688" width="13" style="0" customWidth="1"/>
    <x:col min="15689" max="15689" width="23.664062" style="0" customWidth="1"/>
    <x:col min="15690" max="15691" width="13" style="0" customWidth="1"/>
    <x:col min="15692" max="15692" width="45.332031" style="0" customWidth="1"/>
    <x:col min="15693" max="15693" width="110" style="0" customWidth="1"/>
    <x:col min="15694" max="15695" width="15.109375" style="0" customWidth="1"/>
    <x:col min="15696" max="15696" width="13" style="0" customWidth="1"/>
    <x:col min="15697" max="15705" width="110" style="0" customWidth="1"/>
    <x:col min="15706" max="15706" width="15.109375" style="0" customWidth="1"/>
    <x:col min="15707" max="15707" width="23.664062" style="0" customWidth="1"/>
    <x:col min="15708" max="15708" width="13" style="0" customWidth="1"/>
    <x:col min="15709" max="15712" width="34.441406" style="0" customWidth="1"/>
    <x:col min="15713" max="15713" width="239.332031" style="0" customWidth="1"/>
    <x:col min="15714" max="15715" width="15.109375" style="0" customWidth="1"/>
    <x:col min="15716" max="15717" width="34.441406" style="0" customWidth="1"/>
    <x:col min="15718" max="15872" width="9.140625" style="0" customWidth="1"/>
    <x:col min="15873" max="15873" width="15.109375" style="0" customWidth="1"/>
    <x:col min="15874" max="15875" width="110" style="0" customWidth="1"/>
    <x:col min="15876" max="15876" width="13" style="0" customWidth="1"/>
    <x:col min="15877" max="15877" width="110" style="0" customWidth="1"/>
    <x:col min="15878" max="15883" width="56" style="0" customWidth="1"/>
    <x:col min="15884" max="15884" width="13" style="0" customWidth="1"/>
    <x:col min="15885" max="15885" width="110" style="0" customWidth="1"/>
    <x:col min="15886" max="15886" width="13" style="0" customWidth="1"/>
    <x:col min="15887" max="15887" width="110" style="0" customWidth="1"/>
    <x:col min="15888" max="15889" width="23.664062" style="0" customWidth="1"/>
    <x:col min="15890" max="15890" width="19.441406" style="0" customWidth="1"/>
    <x:col min="15891" max="15891" width="13" style="0" customWidth="1"/>
    <x:col min="15892" max="15892" width="45.332031" style="0" customWidth="1"/>
    <x:col min="15893" max="15894" width="13" style="0" customWidth="1"/>
    <x:col min="15895" max="15895" width="110" style="0" customWidth="1"/>
    <x:col min="15896" max="15896" width="45.332031" style="0" customWidth="1"/>
    <x:col min="15897" max="15897" width="23.664062" style="0" customWidth="1"/>
    <x:col min="15898" max="15898" width="66.886719" style="0" customWidth="1"/>
    <x:col min="15899" max="15903" width="45.332031" style="0" customWidth="1"/>
    <x:col min="15904" max="15907" width="10.664062" style="0" customWidth="1"/>
    <x:col min="15908" max="15909" width="13" style="0" customWidth="1"/>
    <x:col min="15910" max="15910" width="110" style="0" customWidth="1"/>
    <x:col min="15911" max="15912" width="13" style="0" customWidth="1"/>
    <x:col min="15913" max="15913" width="110" style="0" customWidth="1"/>
    <x:col min="15914" max="15917" width="15.109375" style="0" customWidth="1"/>
    <x:col min="15918" max="15918" width="13" style="0" customWidth="1"/>
    <x:col min="15919" max="15919" width="110" style="0" customWidth="1"/>
    <x:col min="15920" max="15920" width="15.109375" style="0" customWidth="1"/>
    <x:col min="15921" max="15921" width="23.664062" style="0" customWidth="1"/>
    <x:col min="15922" max="15927" width="15.109375" style="0" customWidth="1"/>
    <x:col min="15928" max="15928" width="10.664062" style="0" customWidth="1"/>
    <x:col min="15929" max="15929" width="34.441406" style="0" customWidth="1"/>
    <x:col min="15930" max="15933" width="10.664062" style="0" customWidth="1"/>
    <x:col min="15934" max="15934" width="13" style="0" customWidth="1"/>
    <x:col min="15935" max="15935" width="14" style="0" customWidth="1"/>
    <x:col min="15936" max="15936" width="153.109375" style="0" customWidth="1"/>
    <x:col min="15937" max="15937" width="13" style="0" customWidth="1"/>
    <x:col min="15938" max="15938" width="23.664062" style="0" customWidth="1"/>
    <x:col min="15939" max="15939" width="153.109375" style="0" customWidth="1"/>
    <x:col min="15940" max="15940" width="13" style="0" customWidth="1"/>
    <x:col min="15941" max="15941" width="14" style="0" customWidth="1"/>
    <x:col min="15942" max="15942" width="153.109375" style="0" customWidth="1"/>
    <x:col min="15943" max="15943" width="19.441406" style="0" customWidth="1"/>
    <x:col min="15944" max="15944" width="13" style="0" customWidth="1"/>
    <x:col min="15945" max="15945" width="23.664062" style="0" customWidth="1"/>
    <x:col min="15946" max="15947" width="13" style="0" customWidth="1"/>
    <x:col min="15948" max="15948" width="45.332031" style="0" customWidth="1"/>
    <x:col min="15949" max="15949" width="110" style="0" customWidth="1"/>
    <x:col min="15950" max="15951" width="15.109375" style="0" customWidth="1"/>
    <x:col min="15952" max="15952" width="13" style="0" customWidth="1"/>
    <x:col min="15953" max="15961" width="110" style="0" customWidth="1"/>
    <x:col min="15962" max="15962" width="15.109375" style="0" customWidth="1"/>
    <x:col min="15963" max="15963" width="23.664062" style="0" customWidth="1"/>
    <x:col min="15964" max="15964" width="13" style="0" customWidth="1"/>
    <x:col min="15965" max="15968" width="34.441406" style="0" customWidth="1"/>
    <x:col min="15969" max="15969" width="239.332031" style="0" customWidth="1"/>
    <x:col min="15970" max="15971" width="15.109375" style="0" customWidth="1"/>
    <x:col min="15972" max="15973" width="34.441406" style="0" customWidth="1"/>
    <x:col min="15974" max="16128" width="9.140625" style="0" customWidth="1"/>
    <x:col min="16129" max="16129" width="15.109375" style="0" customWidth="1"/>
    <x:col min="16130" max="16131" width="110" style="0" customWidth="1"/>
    <x:col min="16132" max="16132" width="13" style="0" customWidth="1"/>
    <x:col min="16133" max="16133" width="110" style="0" customWidth="1"/>
    <x:col min="16134" max="16139" width="56" style="0" customWidth="1"/>
    <x:col min="16140" max="16140" width="13" style="0" customWidth="1"/>
    <x:col min="16141" max="16141" width="110" style="0" customWidth="1"/>
    <x:col min="16142" max="16142" width="13" style="0" customWidth="1"/>
    <x:col min="16143" max="16143" width="110" style="0" customWidth="1"/>
    <x:col min="16144" max="16145" width="23.664062" style="0" customWidth="1"/>
    <x:col min="16146" max="16146" width="19.441406" style="0" customWidth="1"/>
    <x:col min="16147" max="16147" width="13" style="0" customWidth="1"/>
    <x:col min="16148" max="16148" width="45.332031" style="0" customWidth="1"/>
    <x:col min="16149" max="16150" width="13" style="0" customWidth="1"/>
    <x:col min="16151" max="16151" width="110" style="0" customWidth="1"/>
    <x:col min="16152" max="16152" width="45.332031" style="0" customWidth="1"/>
    <x:col min="16153" max="16153" width="23.664062" style="0" customWidth="1"/>
    <x:col min="16154" max="16154" width="66.886719" style="0" customWidth="1"/>
    <x:col min="16155" max="16159" width="45.332031" style="0" customWidth="1"/>
    <x:col min="16160" max="16163" width="10.664062" style="0" customWidth="1"/>
    <x:col min="16164" max="16165" width="13" style="0" customWidth="1"/>
    <x:col min="16166" max="16166" width="110" style="0" customWidth="1"/>
    <x:col min="16167" max="16168" width="13" style="0" customWidth="1"/>
    <x:col min="16169" max="16169" width="110" style="0" customWidth="1"/>
    <x:col min="16170" max="16173" width="15.109375" style="0" customWidth="1"/>
    <x:col min="16174" max="16174" width="13" style="0" customWidth="1"/>
    <x:col min="16175" max="16175" width="110" style="0" customWidth="1"/>
    <x:col min="16176" max="16176" width="15.109375" style="0" customWidth="1"/>
    <x:col min="16177" max="16177" width="23.664062" style="0" customWidth="1"/>
    <x:col min="16178" max="16183" width="15.109375" style="0" customWidth="1"/>
    <x:col min="16184" max="16184" width="10.664062" style="0" customWidth="1"/>
    <x:col min="16185" max="16185" width="34.441406" style="0" customWidth="1"/>
    <x:col min="16186" max="16189" width="10.664062" style="0" customWidth="1"/>
    <x:col min="16190" max="16190" width="13" style="0" customWidth="1"/>
    <x:col min="16191" max="16191" width="14" style="0" customWidth="1"/>
    <x:col min="16192" max="16192" width="153.109375" style="0" customWidth="1"/>
    <x:col min="16193" max="16193" width="13" style="0" customWidth="1"/>
    <x:col min="16194" max="16194" width="23.664062" style="0" customWidth="1"/>
    <x:col min="16195" max="16195" width="153.109375" style="0" customWidth="1"/>
    <x:col min="16196" max="16196" width="13" style="0" customWidth="1"/>
    <x:col min="16197" max="16197" width="14" style="0" customWidth="1"/>
    <x:col min="16198" max="16198" width="153.109375" style="0" customWidth="1"/>
    <x:col min="16199" max="16199" width="19.441406" style="0" customWidth="1"/>
    <x:col min="16200" max="16200" width="13" style="0" customWidth="1"/>
    <x:col min="16201" max="16201" width="23.664062" style="0" customWidth="1"/>
    <x:col min="16202" max="16203" width="13" style="0" customWidth="1"/>
    <x:col min="16204" max="16204" width="45.332031" style="0" customWidth="1"/>
    <x:col min="16205" max="16205" width="110" style="0" customWidth="1"/>
    <x:col min="16206" max="16207" width="15.109375" style="0" customWidth="1"/>
    <x:col min="16208" max="16208" width="13" style="0" customWidth="1"/>
    <x:col min="16209" max="16217" width="110" style="0" customWidth="1"/>
    <x:col min="16218" max="16218" width="15.109375" style="0" customWidth="1"/>
    <x:col min="16219" max="16219" width="23.664062" style="0" customWidth="1"/>
    <x:col min="16220" max="16220" width="13" style="0" customWidth="1"/>
    <x:col min="16221" max="16224" width="34.441406" style="0" customWidth="1"/>
    <x:col min="16225" max="16225" width="239.332031" style="0" customWidth="1"/>
    <x:col min="16226" max="16227" width="15.109375" style="0" customWidth="1"/>
    <x:col min="16228" max="16229" width="34.441406" style="0" customWidth="1"/>
  </x:cols>
  <x:sheetData>
    <x:row r="1" spans="1:16229" x14ac:dyDescent="0.3">
      <x:c r="A1" s="140"/>
      <x:c r="B1" s="140"/>
      <x:c r="C1" s="140"/>
      <x:c r="D1" s="140"/>
      <x:c r="E1" s="140"/>
      <x:c r="F1" s="140"/>
      <x:c r="G1" s="140"/>
      <x:c r="H1" s="140"/>
      <x:c r="I1" s="140"/>
      <x:c r="J1" s="140"/>
      <x:c r="K1" s="140"/>
      <x:c r="L1" s="140"/>
      <x:c r="M1" s="140"/>
      <x:c r="N1" s="140"/>
      <x:c r="O1" s="140"/>
      <x:c r="P1" s="140"/>
      <x:c r="Q1" s="140"/>
      <x:c r="R1" s="140"/>
      <x:c r="S1" s="140"/>
      <x:c r="T1" s="140"/>
      <x:c r="U1" s="140"/>
      <x:c r="V1" s="140"/>
      <x:c r="W1" s="140"/>
      <x:c r="X1" s="140"/>
      <x:c r="Y1" s="140"/>
      <x:c r="Z1" s="140"/>
      <x:c r="AA1" s="140"/>
      <x:c r="AB1" s="140"/>
      <x:c r="AC1" s="140"/>
      <x:c r="AD1" s="140"/>
      <x:c r="AE1" s="140"/>
      <x:c r="AF1" s="140"/>
      <x:c r="AG1" s="140"/>
      <x:c r="AH1" s="140"/>
      <x:c r="AI1" s="140"/>
      <x:c r="AJ1" s="140"/>
      <x:c r="AK1" s="140"/>
      <x:c r="AL1" s="140"/>
      <x:c r="AM1" s="140"/>
      <x:c r="AN1" s="140"/>
      <x:c r="AO1" s="140"/>
      <x:c r="AP1" s="141"/>
      <x:c r="AQ1" s="141"/>
      <x:c r="AR1" s="141"/>
      <x:c r="AS1" s="141"/>
      <x:c r="AT1" s="140"/>
      <x:c r="AU1" s="140"/>
      <x:c r="AV1" s="140"/>
      <x:c r="AW1" s="140"/>
      <x:c r="AX1" s="140"/>
      <x:c r="AY1" s="140"/>
      <x:c r="AZ1" s="140"/>
      <x:c r="BA1" s="140"/>
      <x:c r="BB1" s="140"/>
      <x:c r="BC1" s="140"/>
      <x:c r="BD1" s="140"/>
      <x:c r="BE1" s="140"/>
      <x:c r="BF1" s="140"/>
      <x:c r="BG1" s="140"/>
      <x:c r="BH1" s="140"/>
      <x:c r="BI1" s="140"/>
      <x:c r="BJ1" s="140"/>
      <x:c r="BK1" s="140"/>
      <x:c r="BL1" s="140"/>
      <x:c r="BM1" s="140"/>
      <x:c r="BN1" s="140"/>
      <x:c r="BO1" s="140"/>
      <x:c r="BP1" s="140"/>
      <x:c r="BQ1" s="140"/>
      <x:c r="BR1" s="140"/>
      <x:c r="BS1" s="140"/>
      <x:c r="BT1" s="140"/>
      <x:c r="BU1" s="140"/>
      <x:c r="BV1" s="140"/>
      <x:c r="BW1" s="140"/>
      <x:c r="BX1" s="140"/>
      <x:c r="BY1" s="140"/>
      <x:c r="BZ1" s="140"/>
      <x:c r="CA1" s="140"/>
      <x:c r="CB1" s="140"/>
      <x:c r="CC1" s="140"/>
      <x:c r="CD1" s="140"/>
      <x:c r="CE1" s="140"/>
      <x:c r="CF1" s="140"/>
      <x:c r="CG1" s="140"/>
      <x:c r="CH1" s="140"/>
      <x:c r="CI1" s="140"/>
      <x:c r="CJ1" s="140"/>
      <x:c r="CK1" s="140"/>
      <x:c r="CL1" s="140"/>
      <x:c r="CM1" s="140"/>
      <x:c r="CN1" s="140"/>
      <x:c r="CO1" s="140"/>
      <x:c r="CP1" s="140"/>
      <x:c r="CQ1" s="140"/>
      <x:c r="CR1" s="140"/>
      <x:c r="CS1" s="140"/>
      <x:c r="CT1" s="140"/>
      <x:c r="CU1" s="140"/>
      <x:c r="CV1" s="140"/>
      <x:c r="CW1" s="140"/>
    </x:row>
    <x:row r="2" spans="1:16229" x14ac:dyDescent="0.3">
      <x:c r="A2" s="255"/>
      <x:c r="B2" s="142"/>
      <x:c r="C2" s="142"/>
      <x:c r="D2" s="142"/>
      <x:c r="E2" s="142"/>
      <x:c r="F2" s="142"/>
      <x:c r="G2" s="142"/>
      <x:c r="H2" s="142"/>
      <x:c r="I2" s="142"/>
      <x:c r="J2" s="142"/>
      <x:c r="K2" s="142"/>
      <x:c r="L2" s="142"/>
      <x:c r="M2" s="142"/>
      <x:c r="N2" s="142"/>
      <x:c r="O2" s="142"/>
      <x:c r="P2" s="255"/>
      <x:c r="Q2" s="142"/>
      <x:c r="R2" s="142"/>
      <x:c r="S2" s="142"/>
      <x:c r="T2" s="142"/>
      <x:c r="U2" s="142"/>
      <x:c r="V2" s="255"/>
      <x:c r="W2" s="142"/>
      <x:c r="X2" s="142"/>
      <x:c r="Y2" s="142"/>
      <x:c r="Z2" s="142"/>
      <x:c r="AA2" s="142"/>
      <x:c r="AB2" s="142"/>
      <x:c r="AC2" s="255"/>
      <x:c r="AD2" s="142"/>
      <x:c r="AE2" s="142"/>
      <x:c r="AF2" s="1"/>
      <x:c r="AG2" s="1"/>
      <x:c r="AH2" s="1"/>
      <x:c r="AI2" s="1"/>
      <x:c r="AJ2" s="255"/>
      <x:c r="AK2" s="142"/>
      <x:c r="AL2" s="142"/>
      <x:c r="AM2" s="255"/>
      <x:c r="AN2" s="142"/>
      <x:c r="AO2" s="142"/>
      <x:c r="AP2" s="258"/>
      <x:c r="AQ2" s="258"/>
      <x:c r="AR2" s="259"/>
      <x:c r="AS2" s="259"/>
      <x:c r="AT2" s="142"/>
      <x:c r="AU2" s="142"/>
      <x:c r="AV2" s="142"/>
      <x:c r="AW2" s="142"/>
      <x:c r="AX2" s="142"/>
      <x:c r="AY2" s="142"/>
      <x:c r="AZ2" s="142"/>
      <x:c r="BA2" s="142"/>
      <x:c r="BB2" s="142"/>
      <x:c r="BC2" s="142"/>
      <x:c r="BD2" s="1"/>
      <x:c r="BE2" s="142"/>
      <x:c r="BF2" s="1"/>
      <x:c r="BG2" s="1"/>
      <x:c r="BH2" s="1"/>
      <x:c r="BI2" s="1"/>
      <x:c r="BJ2" s="142"/>
      <x:c r="BK2" s="142"/>
      <x:c r="BL2" s="142"/>
      <x:c r="BM2" s="142"/>
      <x:c r="BN2" s="142"/>
      <x:c r="BO2" s="142"/>
      <x:c r="BP2" s="142"/>
      <x:c r="BQ2" s="142"/>
      <x:c r="BR2" s="142"/>
      <x:c r="BS2" s="142"/>
      <x:c r="BT2" s="142"/>
      <x:c r="BU2" s="142"/>
      <x:c r="BV2" s="142"/>
      <x:c r="BW2" s="142"/>
      <x:c r="BX2" s="142"/>
      <x:c r="BY2" s="142"/>
      <x:c r="BZ2" s="255"/>
      <x:c r="CA2" s="255"/>
      <x:c r="CB2" s="142"/>
      <x:c r="CC2" s="142"/>
      <x:c r="CD2" s="142"/>
      <x:c r="CE2" s="142"/>
      <x:c r="CF2" s="142"/>
      <x:c r="CG2" s="142"/>
      <x:c r="CH2" s="142"/>
      <x:c r="CI2" s="255"/>
      <x:c r="CJ2" s="142"/>
      <x:c r="CK2" s="142"/>
      <x:c r="CL2" s="142"/>
      <x:c r="CM2" s="255"/>
      <x:c r="CN2" s="142"/>
      <x:c r="CO2" s="142"/>
      <x:c r="CP2" s="142"/>
      <x:c r="CQ2" s="142"/>
      <x:c r="CR2" s="142"/>
      <x:c r="CS2" s="142"/>
      <x:c r="CT2" s="142"/>
      <x:c r="CU2" s="142"/>
      <x:c r="CV2" s="142"/>
      <x:c r="CW2" s="142"/>
    </x:row>
    <x:row r="3" spans="1:16229" x14ac:dyDescent="0.3">
      <x:c r="A3" s="255"/>
      <x:c r="B3" s="142"/>
      <x:c r="C3" s="142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142"/>
      <x:c r="P3" s="255"/>
      <x:c r="Q3" s="255"/>
      <x:c r="R3" s="142"/>
      <x:c r="S3" s="142"/>
      <x:c r="T3" s="142"/>
      <x:c r="U3" s="142"/>
      <x:c r="V3" s="255"/>
      <x:c r="W3" s="142"/>
      <x:c r="X3" s="142"/>
      <x:c r="Y3" s="142"/>
      <x:c r="Z3" s="142"/>
      <x:c r="AA3" s="142"/>
      <x:c r="AB3" s="142"/>
      <x:c r="AC3" s="142"/>
      <x:c r="AD3" s="142"/>
      <x:c r="AE3" s="142"/>
      <x:c r="AF3" s="1"/>
      <x:c r="AG3" s="1"/>
      <x:c r="AH3" s="1"/>
      <x:c r="AI3" s="1"/>
      <x:c r="AJ3" s="255"/>
      <x:c r="AK3" s="142"/>
      <x:c r="AL3" s="142"/>
      <x:c r="AM3" s="255"/>
      <x:c r="AN3" s="142"/>
      <x:c r="AO3" s="142"/>
      <x:c r="AP3" s="258"/>
      <x:c r="AQ3" s="258"/>
      <x:c r="AR3" s="259"/>
      <x:c r="AS3" s="258"/>
      <x:c r="AT3" s="142"/>
      <x:c r="AU3" s="142"/>
      <x:c r="AV3" s="142"/>
      <x:c r="AW3" s="142"/>
      <x:c r="AX3" s="142"/>
      <x:c r="AY3" s="142"/>
      <x:c r="AZ3" s="142"/>
      <x:c r="BA3" s="142"/>
      <x:c r="BB3" s="142"/>
      <x:c r="BC3" s="142"/>
      <x:c r="BD3" s="1"/>
      <x:c r="BE3" s="142"/>
      <x:c r="BF3" s="1"/>
      <x:c r="BG3" s="1"/>
      <x:c r="BH3" s="1"/>
      <x:c r="BI3" s="1"/>
      <x:c r="BJ3" s="142"/>
      <x:c r="BK3" s="142"/>
      <x:c r="BL3" s="142"/>
      <x:c r="BM3" s="142"/>
      <x:c r="BN3" s="142"/>
      <x:c r="BO3" s="142"/>
      <x:c r="BP3" s="142"/>
      <x:c r="BQ3" s="142"/>
      <x:c r="BR3" s="142"/>
      <x:c r="BS3" s="142"/>
      <x:c r="BT3" s="142"/>
      <x:c r="BU3" s="142"/>
      <x:c r="BV3" s="142"/>
      <x:c r="BW3" s="142"/>
      <x:c r="BX3" s="142"/>
      <x:c r="BY3" s="142"/>
      <x:c r="BZ3" s="255"/>
      <x:c r="CA3" s="255"/>
      <x:c r="CB3" s="142"/>
      <x:c r="CC3" s="142"/>
      <x:c r="CD3" s="142"/>
      <x:c r="CE3" s="142"/>
      <x:c r="CF3" s="142"/>
      <x:c r="CG3" s="142"/>
      <x:c r="CH3" s="142"/>
      <x:c r="CI3" s="142"/>
      <x:c r="CJ3" s="142"/>
      <x:c r="CK3" s="142"/>
      <x:c r="CL3" s="142"/>
      <x:c r="CM3" s="255"/>
      <x:c r="CN3" s="142"/>
      <x:c r="CO3" s="142"/>
      <x:c r="CP3" s="142"/>
      <x:c r="CQ3" s="142"/>
      <x:c r="CR3" s="142"/>
      <x:c r="CS3" s="142"/>
      <x:c r="CT3" s="142"/>
      <x:c r="CU3" s="142"/>
      <x:c r="CV3" s="142"/>
      <x:c r="CW3" s="142"/>
    </x:row>
    <x:row r="4" spans="1:16229" x14ac:dyDescent="0.3">
      <x:c r="A4" s="255"/>
      <x:c r="B4" s="142"/>
      <x:c r="C4" s="142"/>
      <x:c r="D4" s="142"/>
      <x:c r="E4" s="142"/>
      <x:c r="F4" s="142"/>
      <x:c r="G4" s="142"/>
      <x:c r="H4" s="142"/>
      <x:c r="I4" s="142"/>
      <x:c r="J4" s="142"/>
      <x:c r="K4" s="142"/>
      <x:c r="L4" s="142"/>
      <x:c r="M4" s="142"/>
      <x:c r="N4" s="142"/>
      <x:c r="O4" s="142"/>
      <x:c r="P4" s="255"/>
      <x:c r="Q4" s="255"/>
      <x:c r="R4" s="142"/>
      <x:c r="S4" s="142"/>
      <x:c r="T4" s="142"/>
      <x:c r="U4" s="142"/>
      <x:c r="V4" s="255"/>
      <x:c r="W4" s="142"/>
      <x:c r="X4" s="142"/>
      <x:c r="Y4" s="142"/>
      <x:c r="Z4" s="142"/>
      <x:c r="AA4" s="142"/>
      <x:c r="AB4" s="142"/>
      <x:c r="AC4" s="255"/>
      <x:c r="AD4" s="142"/>
      <x:c r="AE4" s="142"/>
      <x:c r="AF4" s="1"/>
      <x:c r="AG4" s="1"/>
      <x:c r="AH4" s="1"/>
      <x:c r="AI4" s="1"/>
      <x:c r="AJ4" s="255"/>
      <x:c r="AK4" s="142"/>
      <x:c r="AL4" s="142"/>
      <x:c r="AM4" s="255"/>
      <x:c r="AN4" s="142"/>
      <x:c r="AO4" s="142"/>
      <x:c r="AP4" s="258"/>
      <x:c r="AQ4" s="258"/>
      <x:c r="AR4" s="259"/>
      <x:c r="AS4" s="259"/>
      <x:c r="AT4" s="142"/>
      <x:c r="AU4" s="142"/>
      <x:c r="AV4" s="142"/>
      <x:c r="AW4" s="142"/>
      <x:c r="AX4" s="142"/>
      <x:c r="AY4" s="142"/>
      <x:c r="AZ4" s="142"/>
      <x:c r="BA4" s="142"/>
      <x:c r="BB4" s="142"/>
      <x:c r="BC4" s="142"/>
      <x:c r="BD4" s="1"/>
      <x:c r="BE4" s="142"/>
      <x:c r="BF4" s="1"/>
      <x:c r="BG4" s="1"/>
      <x:c r="BH4" s="1"/>
      <x:c r="BI4" s="1"/>
      <x:c r="BJ4" s="142"/>
      <x:c r="BK4" s="142"/>
      <x:c r="BL4" s="142"/>
      <x:c r="BM4" s="142"/>
      <x:c r="BN4" s="142"/>
      <x:c r="BO4" s="142"/>
      <x:c r="BP4" s="142"/>
      <x:c r="BQ4" s="142"/>
      <x:c r="BR4" s="142"/>
      <x:c r="BS4" s="142"/>
      <x:c r="BT4" s="142"/>
      <x:c r="BU4" s="142"/>
      <x:c r="BV4" s="142"/>
      <x:c r="BW4" s="142"/>
      <x:c r="BX4" s="142"/>
      <x:c r="BY4" s="142"/>
      <x:c r="BZ4" s="255"/>
      <x:c r="CA4" s="255"/>
      <x:c r="CB4" s="142"/>
      <x:c r="CC4" s="142"/>
      <x:c r="CD4" s="142"/>
      <x:c r="CE4" s="142"/>
      <x:c r="CF4" s="142"/>
      <x:c r="CG4" s="142"/>
      <x:c r="CH4" s="142"/>
      <x:c r="CI4" s="255"/>
      <x:c r="CJ4" s="142"/>
      <x:c r="CK4" s="142"/>
      <x:c r="CL4" s="142"/>
      <x:c r="CM4" s="255"/>
      <x:c r="CN4" s="142"/>
      <x:c r="CO4" s="142"/>
      <x:c r="CP4" s="142"/>
      <x:c r="CQ4" s="142"/>
      <x:c r="CR4" s="142"/>
      <x:c r="CS4" s="142"/>
      <x:c r="CT4" s="142"/>
      <x:c r="CU4" s="142"/>
      <x:c r="CV4" s="142"/>
      <x:c r="CW4" s="142"/>
    </x:row>
    <x:row r="5" spans="1:16229" x14ac:dyDescent="0.3">
      <x:c r="A5" s="255"/>
      <x:c r="B5" s="142"/>
      <x:c r="C5" s="142"/>
      <x:c r="D5" s="142"/>
      <x:c r="E5" s="142"/>
      <x:c r="F5" s="142"/>
      <x:c r="G5" s="142"/>
      <x:c r="H5" s="142"/>
      <x:c r="I5" s="142"/>
      <x:c r="J5" s="142"/>
      <x:c r="K5" s="142"/>
      <x:c r="L5" s="142"/>
      <x:c r="M5" s="142"/>
      <x:c r="N5" s="142"/>
      <x:c r="O5" s="142"/>
      <x:c r="P5" s="255"/>
      <x:c r="Q5" s="255"/>
      <x:c r="R5" s="142"/>
      <x:c r="S5" s="142"/>
      <x:c r="T5" s="142"/>
      <x:c r="U5" s="142"/>
      <x:c r="V5" s="255"/>
      <x:c r="W5" s="142"/>
      <x:c r="X5" s="142"/>
      <x:c r="Y5" s="142"/>
      <x:c r="Z5" s="142"/>
      <x:c r="AA5" s="142"/>
      <x:c r="AB5" s="142"/>
      <x:c r="AC5" s="255"/>
      <x:c r="AD5" s="142"/>
      <x:c r="AE5" s="142"/>
      <x:c r="AF5" s="1"/>
      <x:c r="AG5" s="1"/>
      <x:c r="AH5" s="1"/>
      <x:c r="AI5" s="1"/>
      <x:c r="AJ5" s="255"/>
      <x:c r="AK5" s="142"/>
      <x:c r="AL5" s="142"/>
      <x:c r="AM5" s="255"/>
      <x:c r="AN5" s="142"/>
      <x:c r="AO5" s="142"/>
      <x:c r="AP5" s="258"/>
      <x:c r="AQ5" s="258"/>
      <x:c r="AR5" s="259"/>
      <x:c r="AS5" s="259"/>
      <x:c r="AT5" s="142"/>
      <x:c r="AU5" s="142"/>
      <x:c r="AV5" s="142"/>
      <x:c r="AW5" s="142"/>
      <x:c r="AX5" s="142"/>
      <x:c r="AY5" s="142"/>
      <x:c r="AZ5" s="142"/>
      <x:c r="BA5" s="142"/>
      <x:c r="BB5" s="142"/>
      <x:c r="BC5" s="142"/>
      <x:c r="BD5" s="1"/>
      <x:c r="BE5" s="142"/>
      <x:c r="BF5" s="1"/>
      <x:c r="BG5" s="1"/>
      <x:c r="BH5" s="1"/>
      <x:c r="BI5" s="1"/>
      <x:c r="BJ5" s="142"/>
      <x:c r="BK5" s="142"/>
      <x:c r="BL5" s="142"/>
      <x:c r="BM5" s="142"/>
      <x:c r="BN5" s="142"/>
      <x:c r="BO5" s="142"/>
      <x:c r="BP5" s="142"/>
      <x:c r="BQ5" s="142"/>
      <x:c r="BR5" s="142"/>
      <x:c r="BS5" s="142"/>
      <x:c r="BT5" s="142"/>
      <x:c r="BU5" s="142"/>
      <x:c r="BV5" s="142"/>
      <x:c r="BW5" s="142"/>
      <x:c r="BX5" s="142"/>
      <x:c r="BY5" s="142"/>
      <x:c r="BZ5" s="255"/>
      <x:c r="CA5" s="255"/>
      <x:c r="CB5" s="142"/>
      <x:c r="CC5" s="142"/>
      <x:c r="CD5" s="142"/>
      <x:c r="CE5" s="142"/>
      <x:c r="CF5" s="142"/>
      <x:c r="CG5" s="142"/>
      <x:c r="CH5" s="142"/>
      <x:c r="CI5" s="255"/>
      <x:c r="CJ5" s="142"/>
      <x:c r="CK5" s="142"/>
      <x:c r="CL5" s="142"/>
      <x:c r="CM5" s="255"/>
      <x:c r="CN5" s="142"/>
      <x:c r="CO5" s="142"/>
      <x:c r="CP5" s="142"/>
      <x:c r="CQ5" s="142"/>
      <x:c r="CR5" s="142"/>
      <x:c r="CS5" s="142"/>
      <x:c r="CT5" s="142"/>
      <x:c r="CU5" s="142"/>
      <x:c r="CV5" s="142"/>
      <x:c r="CW5" s="142"/>
    </x:row>
    <x:row r="6" spans="1:16229" x14ac:dyDescent="0.3">
      <x:c r="A6" s="255"/>
      <x:c r="B6" s="142"/>
      <x:c r="C6" s="142"/>
      <x:c r="D6" s="142"/>
      <x:c r="E6" s="142"/>
      <x:c r="F6" s="142"/>
      <x:c r="G6" s="142"/>
      <x:c r="H6" s="142"/>
      <x:c r="I6" s="142"/>
      <x:c r="J6" s="142"/>
      <x:c r="K6" s="142"/>
      <x:c r="L6" s="142"/>
      <x:c r="M6" s="142"/>
      <x:c r="N6" s="142"/>
      <x:c r="O6" s="142"/>
      <x:c r="P6" s="255"/>
      <x:c r="Q6" s="142"/>
      <x:c r="R6" s="142"/>
      <x:c r="S6" s="142"/>
      <x:c r="T6" s="142"/>
      <x:c r="U6" s="142"/>
      <x:c r="V6" s="255"/>
      <x:c r="W6" s="142"/>
      <x:c r="X6" s="142"/>
      <x:c r="Y6" s="142"/>
      <x:c r="Z6" s="142"/>
      <x:c r="AA6" s="142"/>
      <x:c r="AB6" s="142"/>
      <x:c r="AC6" s="255"/>
      <x:c r="AD6" s="142"/>
      <x:c r="AE6" s="142"/>
      <x:c r="AF6" s="1"/>
      <x:c r="AG6" s="1"/>
      <x:c r="AH6" s="1"/>
      <x:c r="AI6" s="1"/>
      <x:c r="AJ6" s="255"/>
      <x:c r="AK6" s="142"/>
      <x:c r="AL6" s="142"/>
      <x:c r="AM6" s="255"/>
      <x:c r="AN6" s="142"/>
      <x:c r="AO6" s="142"/>
      <x:c r="AP6" s="258"/>
      <x:c r="AQ6" s="258"/>
      <x:c r="AR6" s="259"/>
      <x:c r="AS6" s="259"/>
      <x:c r="AT6" s="142"/>
      <x:c r="AU6" s="142"/>
      <x:c r="AV6" s="255"/>
      <x:c r="AW6" s="142"/>
      <x:c r="AX6" s="142"/>
      <x:c r="AY6" s="142"/>
      <x:c r="AZ6" s="142"/>
      <x:c r="BA6" s="142"/>
      <x:c r="BB6" s="255"/>
      <x:c r="BC6" s="142"/>
      <x:c r="BD6" s="1"/>
      <x:c r="BE6" s="142"/>
      <x:c r="BF6" s="1"/>
      <x:c r="BG6" s="1"/>
      <x:c r="BH6" s="1"/>
      <x:c r="BI6" s="1"/>
      <x:c r="BJ6" s="142"/>
      <x:c r="BK6" s="142"/>
      <x:c r="BL6" s="142"/>
      <x:c r="BM6" s="142"/>
      <x:c r="BN6" s="142"/>
      <x:c r="BO6" s="142"/>
      <x:c r="BP6" s="142"/>
      <x:c r="BQ6" s="142"/>
      <x:c r="BR6" s="142"/>
      <x:c r="BS6" s="142"/>
      <x:c r="BT6" s="142"/>
      <x:c r="BU6" s="255"/>
      <x:c r="BV6" s="142"/>
      <x:c r="BW6" s="142"/>
      <x:c r="BX6" s="142"/>
      <x:c r="BY6" s="142"/>
      <x:c r="BZ6" s="255"/>
      <x:c r="CA6" s="255"/>
      <x:c r="CB6" s="142"/>
      <x:c r="CC6" s="142"/>
      <x:c r="CD6" s="142"/>
      <x:c r="CE6" s="142"/>
      <x:c r="CF6" s="142"/>
      <x:c r="CG6" s="142"/>
      <x:c r="CH6" s="142"/>
      <x:c r="CI6" s="255"/>
      <x:c r="CJ6" s="142"/>
      <x:c r="CK6" s="142"/>
      <x:c r="CL6" s="142"/>
      <x:c r="CM6" s="255"/>
      <x:c r="CN6" s="142"/>
      <x:c r="CO6" s="142"/>
      <x:c r="CP6" s="142"/>
      <x:c r="CQ6" s="142"/>
      <x:c r="CR6" s="142"/>
      <x:c r="CS6" s="142"/>
      <x:c r="CT6" s="142"/>
      <x:c r="CU6" s="142"/>
      <x:c r="CV6" s="142"/>
      <x:c r="CW6" s="142"/>
    </x:row>
    <x:row r="7" spans="1:16229" x14ac:dyDescent="0.3">
      <x:c r="A7" s="255"/>
      <x:c r="B7" s="142"/>
      <x:c r="C7" s="142"/>
      <x:c r="D7" s="142"/>
      <x:c r="E7" s="142"/>
      <x:c r="F7" s="142"/>
      <x:c r="G7" s="142"/>
      <x:c r="H7" s="142"/>
      <x:c r="I7" s="142"/>
      <x:c r="J7" s="142"/>
      <x:c r="K7" s="142"/>
      <x:c r="L7" s="142"/>
      <x:c r="M7" s="142"/>
      <x:c r="N7" s="142"/>
      <x:c r="O7" s="142"/>
      <x:c r="P7" s="255"/>
      <x:c r="Q7" s="142"/>
      <x:c r="R7" s="142"/>
      <x:c r="S7" s="142"/>
      <x:c r="T7" s="142"/>
      <x:c r="U7" s="142"/>
      <x:c r="V7" s="255"/>
      <x:c r="W7" s="142"/>
      <x:c r="X7" s="142"/>
      <x:c r="Y7" s="142"/>
      <x:c r="Z7" s="142"/>
      <x:c r="AA7" s="142"/>
      <x:c r="AB7" s="142"/>
      <x:c r="AC7" s="255"/>
      <x:c r="AD7" s="142"/>
      <x:c r="AE7" s="142"/>
      <x:c r="AF7" s="1"/>
      <x:c r="AG7" s="1"/>
      <x:c r="AH7" s="1"/>
      <x:c r="AI7" s="1"/>
      <x:c r="AJ7" s="255"/>
      <x:c r="AK7" s="142"/>
      <x:c r="AL7" s="142"/>
      <x:c r="AM7" s="255"/>
      <x:c r="AN7" s="142"/>
      <x:c r="AO7" s="142"/>
      <x:c r="AP7" s="258"/>
      <x:c r="AQ7" s="258"/>
      <x:c r="AR7" s="259"/>
      <x:c r="AS7" s="259"/>
      <x:c r="AT7" s="142"/>
      <x:c r="AU7" s="142"/>
      <x:c r="AV7" s="255"/>
      <x:c r="AW7" s="142"/>
      <x:c r="AX7" s="142"/>
      <x:c r="AY7" s="255"/>
      <x:c r="AZ7" s="255"/>
      <x:c r="BA7" s="142"/>
      <x:c r="BB7" s="255"/>
      <x:c r="BC7" s="142"/>
      <x:c r="BD7" s="1"/>
      <x:c r="BE7" s="142"/>
      <x:c r="BF7" s="1"/>
      <x:c r="BG7" s="1"/>
      <x:c r="BH7" s="1"/>
      <x:c r="BI7" s="1"/>
      <x:c r="BJ7" s="142"/>
      <x:c r="BK7" s="142"/>
      <x:c r="BL7" s="142"/>
      <x:c r="BM7" s="142"/>
      <x:c r="BN7" s="142"/>
      <x:c r="BO7" s="142"/>
      <x:c r="BP7" s="142"/>
      <x:c r="BQ7" s="142"/>
      <x:c r="BR7" s="142"/>
      <x:c r="BS7" s="142"/>
      <x:c r="BT7" s="142"/>
      <x:c r="BU7" s="255"/>
      <x:c r="BV7" s="142"/>
      <x:c r="BW7" s="142"/>
      <x:c r="BX7" s="142"/>
      <x:c r="BY7" s="142"/>
      <x:c r="BZ7" s="255"/>
      <x:c r="CA7" s="255"/>
      <x:c r="CB7" s="142"/>
      <x:c r="CC7" s="142"/>
      <x:c r="CD7" s="142"/>
      <x:c r="CE7" s="142"/>
      <x:c r="CF7" s="142"/>
      <x:c r="CG7" s="142"/>
      <x:c r="CH7" s="142"/>
      <x:c r="CI7" s="255"/>
      <x:c r="CJ7" s="142"/>
      <x:c r="CK7" s="142"/>
      <x:c r="CL7" s="142"/>
      <x:c r="CM7" s="255"/>
      <x:c r="CN7" s="142"/>
      <x:c r="CO7" s="142"/>
      <x:c r="CP7" s="142"/>
      <x:c r="CQ7" s="142"/>
      <x:c r="CR7" s="142"/>
      <x:c r="CS7" s="142"/>
      <x:c r="CT7" s="142"/>
      <x:c r="CU7" s="142"/>
      <x:c r="CV7" s="142"/>
      <x:c r="CW7" s="142"/>
    </x:row>
    <x:row r="8" spans="1:16229" x14ac:dyDescent="0.3">
      <x:c r="A8" s="255"/>
      <x:c r="B8" s="142"/>
      <x:c r="C8" s="142"/>
      <x:c r="D8" s="142"/>
      <x:c r="E8" s="142"/>
      <x:c r="F8" s="142"/>
      <x:c r="G8" s="142"/>
      <x:c r="H8" s="142"/>
      <x:c r="I8" s="142"/>
      <x:c r="J8" s="142"/>
      <x:c r="K8" s="142"/>
      <x:c r="L8" s="142"/>
      <x:c r="M8" s="142"/>
      <x:c r="N8" s="142"/>
      <x:c r="O8" s="142"/>
      <x:c r="P8" s="255"/>
      <x:c r="Q8" s="255"/>
      <x:c r="R8" s="142"/>
      <x:c r="S8" s="142"/>
      <x:c r="T8" s="142"/>
      <x:c r="U8" s="142"/>
      <x:c r="V8" s="255"/>
      <x:c r="W8" s="142"/>
      <x:c r="X8" s="142"/>
      <x:c r="Y8" s="142"/>
      <x:c r="Z8" s="142"/>
      <x:c r="AA8" s="142"/>
      <x:c r="AB8" s="142"/>
      <x:c r="AC8" s="142"/>
      <x:c r="AD8" s="142"/>
      <x:c r="AE8" s="142"/>
      <x:c r="AF8" s="1"/>
      <x:c r="AG8" s="1"/>
      <x:c r="AH8" s="1"/>
      <x:c r="AI8" s="1"/>
      <x:c r="AJ8" s="255"/>
      <x:c r="AK8" s="142"/>
      <x:c r="AL8" s="142"/>
      <x:c r="AM8" s="255"/>
      <x:c r="AN8" s="142"/>
      <x:c r="AO8" s="142"/>
      <x:c r="AP8" s="258"/>
      <x:c r="AQ8" s="258"/>
      <x:c r="AR8" s="259"/>
      <x:c r="AS8" s="258"/>
      <x:c r="AT8" s="142"/>
      <x:c r="AU8" s="142"/>
      <x:c r="AV8" s="142"/>
      <x:c r="AW8" s="142"/>
      <x:c r="AX8" s="142"/>
      <x:c r="AY8" s="142"/>
      <x:c r="AZ8" s="142"/>
      <x:c r="BA8" s="142"/>
      <x:c r="BB8" s="142"/>
      <x:c r="BC8" s="142"/>
      <x:c r="BD8" s="1"/>
      <x:c r="BE8" s="142"/>
      <x:c r="BF8" s="1"/>
      <x:c r="BG8" s="1"/>
      <x:c r="BH8" s="1"/>
      <x:c r="BI8" s="1"/>
      <x:c r="BJ8" s="142"/>
      <x:c r="BK8" s="142"/>
      <x:c r="BL8" s="142"/>
      <x:c r="BM8" s="142"/>
      <x:c r="BN8" s="142"/>
      <x:c r="BO8" s="142"/>
      <x:c r="BP8" s="142"/>
      <x:c r="BQ8" s="142"/>
      <x:c r="BR8" s="142"/>
      <x:c r="BS8" s="142"/>
      <x:c r="BT8" s="142"/>
      <x:c r="BU8" s="142"/>
      <x:c r="BV8" s="142"/>
      <x:c r="BW8" s="142"/>
      <x:c r="BX8" s="142"/>
      <x:c r="BY8" s="142"/>
      <x:c r="BZ8" s="255"/>
      <x:c r="CA8" s="255"/>
      <x:c r="CB8" s="142"/>
      <x:c r="CC8" s="142"/>
      <x:c r="CD8" s="142"/>
      <x:c r="CE8" s="142"/>
      <x:c r="CF8" s="142"/>
      <x:c r="CG8" s="142"/>
      <x:c r="CH8" s="142"/>
      <x:c r="CI8" s="142"/>
      <x:c r="CJ8" s="142"/>
      <x:c r="CK8" s="142"/>
      <x:c r="CL8" s="142"/>
      <x:c r="CM8" s="255"/>
      <x:c r="CN8" s="142"/>
      <x:c r="CO8" s="142"/>
      <x:c r="CP8" s="142"/>
      <x:c r="CQ8" s="142"/>
      <x:c r="CR8" s="142"/>
      <x:c r="CS8" s="142"/>
      <x:c r="CT8" s="142"/>
      <x:c r="CU8" s="142"/>
      <x:c r="CV8" s="142"/>
      <x:c r="CW8" s="142"/>
    </x:row>
    <x:row r="9" spans="1:16229" x14ac:dyDescent="0.3">
      <x:c r="A9" s="255"/>
      <x:c r="B9" s="142"/>
      <x:c r="C9" s="142"/>
      <x:c r="D9" s="142"/>
      <x:c r="E9" s="142"/>
      <x:c r="F9" s="142"/>
      <x:c r="G9" s="142"/>
      <x:c r="H9" s="142"/>
      <x:c r="I9" s="142"/>
      <x:c r="J9" s="142"/>
      <x:c r="K9" s="142"/>
      <x:c r="L9" s="142"/>
      <x:c r="M9" s="142"/>
      <x:c r="N9" s="142"/>
      <x:c r="O9" s="142"/>
      <x:c r="P9" s="255"/>
      <x:c r="Q9" s="255"/>
      <x:c r="R9" s="142"/>
      <x:c r="S9" s="142"/>
      <x:c r="T9" s="142"/>
      <x:c r="U9" s="142"/>
      <x:c r="V9" s="255"/>
      <x:c r="W9" s="142"/>
      <x:c r="X9" s="142"/>
      <x:c r="Y9" s="142"/>
      <x:c r="Z9" s="142"/>
      <x:c r="AA9" s="142"/>
      <x:c r="AB9" s="142"/>
      <x:c r="AC9" s="142"/>
      <x:c r="AD9" s="142"/>
      <x:c r="AE9" s="142"/>
      <x:c r="AF9" s="1"/>
      <x:c r="AG9" s="1"/>
      <x:c r="AH9" s="1"/>
      <x:c r="AI9" s="1"/>
      <x:c r="AJ9" s="255"/>
      <x:c r="AK9" s="142"/>
      <x:c r="AL9" s="142"/>
      <x:c r="AM9" s="255"/>
      <x:c r="AN9" s="142"/>
      <x:c r="AO9" s="142"/>
      <x:c r="AP9" s="258"/>
      <x:c r="AQ9" s="258"/>
      <x:c r="AR9" s="259"/>
      <x:c r="AS9" s="258"/>
      <x:c r="AT9" s="142"/>
      <x:c r="AU9" s="142"/>
      <x:c r="AV9" s="142"/>
      <x:c r="AW9" s="142"/>
      <x:c r="AX9" s="142"/>
      <x:c r="AY9" s="142"/>
      <x:c r="AZ9" s="142"/>
      <x:c r="BA9" s="142"/>
      <x:c r="BB9" s="142"/>
      <x:c r="BC9" s="142"/>
      <x:c r="BD9" s="1"/>
      <x:c r="BE9" s="142"/>
      <x:c r="BF9" s="1"/>
      <x:c r="BG9" s="1"/>
      <x:c r="BH9" s="1"/>
      <x:c r="BI9" s="1"/>
      <x:c r="BJ9" s="142"/>
      <x:c r="BK9" s="142"/>
      <x:c r="BL9" s="142"/>
      <x:c r="BM9" s="142"/>
      <x:c r="BN9" s="142"/>
      <x:c r="BO9" s="142"/>
      <x:c r="BP9" s="142"/>
      <x:c r="BQ9" s="142"/>
      <x:c r="BR9" s="142"/>
      <x:c r="BS9" s="142"/>
      <x:c r="BT9" s="142"/>
      <x:c r="BU9" s="142"/>
      <x:c r="BV9" s="142"/>
      <x:c r="BW9" s="142"/>
      <x:c r="BX9" s="142"/>
      <x:c r="BY9" s="142"/>
      <x:c r="BZ9" s="255"/>
      <x:c r="CA9" s="255"/>
      <x:c r="CB9" s="142"/>
      <x:c r="CC9" s="142"/>
      <x:c r="CD9" s="142"/>
      <x:c r="CE9" s="142"/>
      <x:c r="CF9" s="142"/>
      <x:c r="CG9" s="142"/>
      <x:c r="CH9" s="142"/>
      <x:c r="CI9" s="142"/>
      <x:c r="CJ9" s="142"/>
      <x:c r="CK9" s="142"/>
      <x:c r="CL9" s="142"/>
      <x:c r="CM9" s="255"/>
      <x:c r="CN9" s="142"/>
      <x:c r="CO9" s="142"/>
      <x:c r="CP9" s="142"/>
      <x:c r="CQ9" s="142"/>
      <x:c r="CR9" s="142"/>
      <x:c r="CS9" s="142"/>
      <x:c r="CT9" s="142"/>
      <x:c r="CU9" s="142"/>
      <x:c r="CV9" s="142"/>
      <x:c r="CW9" s="142"/>
    </x:row>
    <x:row r="10" spans="1:16229" x14ac:dyDescent="0.3">
      <x:c r="A10" s="255"/>
      <x:c r="B10" s="142"/>
      <x:c r="C10" s="142"/>
      <x:c r="D10" s="142"/>
      <x:c r="E10" s="142"/>
      <x:c r="F10" s="142"/>
      <x:c r="G10" s="142"/>
      <x:c r="H10" s="142"/>
      <x:c r="I10" s="142"/>
      <x:c r="J10" s="142"/>
      <x:c r="K10" s="142"/>
      <x:c r="L10" s="142"/>
      <x:c r="M10" s="142"/>
      <x:c r="N10" s="142"/>
      <x:c r="O10" s="142"/>
      <x:c r="P10" s="255"/>
      <x:c r="Q10" s="255"/>
      <x:c r="R10" s="142"/>
      <x:c r="S10" s="142"/>
      <x:c r="T10" s="142"/>
      <x:c r="U10" s="142"/>
      <x:c r="V10" s="255"/>
      <x:c r="W10" s="142"/>
      <x:c r="X10" s="142"/>
      <x:c r="Y10" s="142"/>
      <x:c r="Z10" s="142"/>
      <x:c r="AA10" s="142"/>
      <x:c r="AB10" s="142"/>
      <x:c r="AC10" s="142"/>
      <x:c r="AD10" s="142"/>
      <x:c r="AE10" s="142"/>
      <x:c r="AF10" s="1"/>
      <x:c r="AG10" s="1"/>
      <x:c r="AH10" s="1"/>
      <x:c r="AI10" s="1"/>
      <x:c r="AJ10" s="255"/>
      <x:c r="AK10" s="142"/>
      <x:c r="AL10" s="142"/>
      <x:c r="AM10" s="255"/>
      <x:c r="AN10" s="142"/>
      <x:c r="AO10" s="142"/>
      <x:c r="AP10" s="258"/>
      <x:c r="AQ10" s="258"/>
      <x:c r="AR10" s="259"/>
      <x:c r="AS10" s="258"/>
      <x:c r="AT10" s="142"/>
      <x:c r="AU10" s="142"/>
      <x:c r="AV10" s="142"/>
      <x:c r="AW10" s="142"/>
      <x:c r="AX10" s="142"/>
      <x:c r="AY10" s="142"/>
      <x:c r="AZ10" s="142"/>
      <x:c r="BA10" s="142"/>
      <x:c r="BB10" s="142"/>
      <x:c r="BC10" s="142"/>
      <x:c r="BD10" s="1"/>
      <x:c r="BE10" s="142"/>
      <x:c r="BF10" s="1"/>
      <x:c r="BG10" s="1"/>
      <x:c r="BH10" s="1"/>
      <x:c r="BI10" s="1"/>
      <x:c r="BJ10" s="142"/>
      <x:c r="BK10" s="142"/>
      <x:c r="BL10" s="142"/>
      <x:c r="BM10" s="142"/>
      <x:c r="BN10" s="142"/>
      <x:c r="BO10" s="142"/>
      <x:c r="BP10" s="142"/>
      <x:c r="BQ10" s="142"/>
      <x:c r="BR10" s="142"/>
      <x:c r="BS10" s="142"/>
      <x:c r="BT10" s="142"/>
      <x:c r="BU10" s="142"/>
      <x:c r="BV10" s="142"/>
      <x:c r="BW10" s="142"/>
      <x:c r="BX10" s="142"/>
      <x:c r="BY10" s="142"/>
      <x:c r="BZ10" s="255"/>
      <x:c r="CA10" s="255"/>
      <x:c r="CB10" s="142"/>
      <x:c r="CC10" s="142"/>
      <x:c r="CD10" s="142"/>
      <x:c r="CE10" s="142"/>
      <x:c r="CF10" s="142"/>
      <x:c r="CG10" s="142"/>
      <x:c r="CH10" s="142"/>
      <x:c r="CI10" s="142"/>
      <x:c r="CJ10" s="142"/>
      <x:c r="CK10" s="142"/>
      <x:c r="CL10" s="142"/>
      <x:c r="CM10" s="255"/>
      <x:c r="CN10" s="142"/>
      <x:c r="CO10" s="142"/>
      <x:c r="CP10" s="142"/>
      <x:c r="CQ10" s="142"/>
      <x:c r="CR10" s="142"/>
      <x:c r="CS10" s="142"/>
      <x:c r="CT10" s="142"/>
      <x:c r="CU10" s="142"/>
      <x:c r="CV10" s="142"/>
      <x:c r="CW10" s="142"/>
    </x:row>
    <x:row r="11" spans="1:16229" x14ac:dyDescent="0.3">
      <x:c r="A11" s="255"/>
      <x:c r="B11" s="142"/>
      <x:c r="C11" s="142"/>
      <x:c r="D11" s="142"/>
      <x:c r="E11" s="142"/>
      <x:c r="F11" s="142"/>
      <x:c r="G11" s="142"/>
      <x:c r="H11" s="142"/>
      <x:c r="I11" s="142"/>
      <x:c r="J11" s="142"/>
      <x:c r="K11" s="142"/>
      <x:c r="L11" s="142"/>
      <x:c r="M11" s="142"/>
      <x:c r="N11" s="142"/>
      <x:c r="O11" s="142"/>
      <x:c r="P11" s="255"/>
      <x:c r="Q11" s="255"/>
      <x:c r="R11" s="142"/>
      <x:c r="S11" s="142"/>
      <x:c r="T11" s="142"/>
      <x:c r="U11" s="142"/>
      <x:c r="V11" s="255"/>
      <x:c r="W11" s="142"/>
      <x:c r="X11" s="142"/>
      <x:c r="Y11" s="142"/>
      <x:c r="Z11" s="142"/>
      <x:c r="AA11" s="142"/>
      <x:c r="AB11" s="142"/>
      <x:c r="AC11" s="142"/>
      <x:c r="AD11" s="142"/>
      <x:c r="AE11" s="142"/>
      <x:c r="AF11" s="1"/>
      <x:c r="AG11" s="1"/>
      <x:c r="AH11" s="1"/>
      <x:c r="AI11" s="1"/>
      <x:c r="AJ11" s="255"/>
      <x:c r="AK11" s="142"/>
      <x:c r="AL11" s="142"/>
      <x:c r="AM11" s="255"/>
      <x:c r="AN11" s="142"/>
      <x:c r="AO11" s="142"/>
      <x:c r="AP11" s="258"/>
      <x:c r="AQ11" s="258"/>
      <x:c r="AR11" s="259"/>
      <x:c r="AS11" s="259"/>
      <x:c r="AT11" s="142"/>
      <x:c r="AU11" s="142"/>
      <x:c r="AV11" s="142"/>
      <x:c r="AW11" s="142"/>
      <x:c r="AX11" s="142"/>
      <x:c r="AY11" s="142"/>
      <x:c r="AZ11" s="142"/>
      <x:c r="BA11" s="142"/>
      <x:c r="BB11" s="142"/>
      <x:c r="BC11" s="142"/>
      <x:c r="BD11" s="1"/>
      <x:c r="BE11" s="142"/>
      <x:c r="BF11" s="1"/>
      <x:c r="BG11" s="1"/>
      <x:c r="BH11" s="1"/>
      <x:c r="BI11" s="1"/>
      <x:c r="BJ11" s="142"/>
      <x:c r="BK11" s="142"/>
      <x:c r="BL11" s="142"/>
      <x:c r="BM11" s="142"/>
      <x:c r="BN11" s="142"/>
      <x:c r="BO11" s="142"/>
      <x:c r="BP11" s="142"/>
      <x:c r="BQ11" s="142"/>
      <x:c r="BR11" s="142"/>
      <x:c r="BS11" s="142"/>
      <x:c r="BT11" s="142"/>
      <x:c r="BU11" s="142"/>
      <x:c r="BV11" s="142"/>
      <x:c r="BW11" s="142"/>
      <x:c r="BX11" s="142"/>
      <x:c r="BY11" s="142"/>
      <x:c r="BZ11" s="255"/>
      <x:c r="CA11" s="255"/>
      <x:c r="CB11" s="142"/>
      <x:c r="CC11" s="142"/>
      <x:c r="CD11" s="142"/>
      <x:c r="CE11" s="142"/>
      <x:c r="CF11" s="142"/>
      <x:c r="CG11" s="142"/>
      <x:c r="CH11" s="142"/>
      <x:c r="CI11" s="142"/>
      <x:c r="CJ11" s="142"/>
      <x:c r="CK11" s="142"/>
      <x:c r="CL11" s="142"/>
      <x:c r="CM11" s="255"/>
      <x:c r="CN11" s="142"/>
      <x:c r="CO11" s="142"/>
      <x:c r="CP11" s="142"/>
      <x:c r="CQ11" s="142"/>
      <x:c r="CR11" s="142"/>
      <x:c r="CS11" s="142"/>
      <x:c r="CT11" s="142"/>
      <x:c r="CU11" s="142"/>
      <x:c r="CV11" s="142"/>
      <x:c r="CW11" s="142"/>
    </x:row>
    <x:row r="12" spans="1:16229" x14ac:dyDescent="0.3">
      <x:c r="A12" s="255"/>
      <x:c r="B12" s="142"/>
      <x:c r="C12" s="142"/>
      <x:c r="D12" s="142"/>
      <x:c r="E12" s="142"/>
      <x:c r="F12" s="142"/>
      <x:c r="G12" s="142"/>
      <x:c r="H12" s="142"/>
      <x:c r="I12" s="142"/>
      <x:c r="J12" s="142"/>
      <x:c r="K12" s="142"/>
      <x:c r="L12" s="142"/>
      <x:c r="M12" s="142"/>
      <x:c r="N12" s="142"/>
      <x:c r="O12" s="142"/>
      <x:c r="P12" s="255"/>
      <x:c r="Q12" s="255"/>
      <x:c r="R12" s="142"/>
      <x:c r="S12" s="142"/>
      <x:c r="T12" s="142"/>
      <x:c r="U12" s="142"/>
      <x:c r="V12" s="255"/>
      <x:c r="W12" s="142"/>
      <x:c r="X12" s="142"/>
      <x:c r="Y12" s="142"/>
      <x:c r="Z12" s="142"/>
      <x:c r="AA12" s="142"/>
      <x:c r="AB12" s="142"/>
      <x:c r="AC12" s="142"/>
      <x:c r="AD12" s="142"/>
      <x:c r="AE12" s="142"/>
      <x:c r="AF12" s="1"/>
      <x:c r="AG12" s="1"/>
      <x:c r="AH12" s="1"/>
      <x:c r="AI12" s="1"/>
      <x:c r="AJ12" s="255"/>
      <x:c r="AK12" s="142"/>
      <x:c r="AL12" s="142"/>
      <x:c r="AM12" s="255"/>
      <x:c r="AN12" s="142"/>
      <x:c r="AO12" s="142"/>
      <x:c r="AP12" s="258"/>
      <x:c r="AQ12" s="258"/>
      <x:c r="AR12" s="259"/>
      <x:c r="AS12" s="258"/>
      <x:c r="AT12" s="142"/>
      <x:c r="AU12" s="142"/>
      <x:c r="AV12" s="142"/>
      <x:c r="AW12" s="142"/>
      <x:c r="AX12" s="142"/>
      <x:c r="AY12" s="142"/>
      <x:c r="AZ12" s="142"/>
      <x:c r="BA12" s="142"/>
      <x:c r="BB12" s="142"/>
      <x:c r="BC12" s="142"/>
      <x:c r="BD12" s="1"/>
      <x:c r="BE12" s="142"/>
      <x:c r="BF12" s="1"/>
      <x:c r="BG12" s="1"/>
      <x:c r="BH12" s="1"/>
      <x:c r="BI12" s="1"/>
      <x:c r="BJ12" s="142"/>
      <x:c r="BK12" s="142"/>
      <x:c r="BL12" s="142"/>
      <x:c r="BM12" s="142"/>
      <x:c r="BN12" s="142"/>
      <x:c r="BO12" s="142"/>
      <x:c r="BP12" s="142"/>
      <x:c r="BQ12" s="142"/>
      <x:c r="BR12" s="142"/>
      <x:c r="BS12" s="142"/>
      <x:c r="BT12" s="142"/>
      <x:c r="BU12" s="142"/>
      <x:c r="BV12" s="142"/>
      <x:c r="BW12" s="142"/>
      <x:c r="BX12" s="142"/>
      <x:c r="BY12" s="142"/>
      <x:c r="BZ12" s="255"/>
      <x:c r="CA12" s="255"/>
      <x:c r="CB12" s="142"/>
      <x:c r="CC12" s="142"/>
      <x:c r="CD12" s="142"/>
      <x:c r="CE12" s="142"/>
      <x:c r="CF12" s="142"/>
      <x:c r="CG12" s="142"/>
      <x:c r="CH12" s="142"/>
      <x:c r="CI12" s="142"/>
      <x:c r="CJ12" s="142"/>
      <x:c r="CK12" s="142"/>
      <x:c r="CL12" s="142"/>
      <x:c r="CM12" s="255"/>
      <x:c r="CN12" s="142"/>
      <x:c r="CO12" s="142"/>
      <x:c r="CP12" s="142"/>
      <x:c r="CQ12" s="142"/>
      <x:c r="CR12" s="142"/>
      <x:c r="CS12" s="142"/>
      <x:c r="CT12" s="142"/>
      <x:c r="CU12" s="142"/>
      <x:c r="CV12" s="142"/>
      <x:c r="CW12" s="142"/>
    </x:row>
    <x:row r="13" spans="1:16229" x14ac:dyDescent="0.3">
      <x:c r="A13" s="255"/>
      <x:c r="B13" s="142"/>
      <x:c r="C13" s="142"/>
      <x:c r="D13" s="142"/>
      <x:c r="E13" s="142"/>
      <x:c r="F13" s="142"/>
      <x:c r="G13" s="142"/>
      <x:c r="H13" s="142"/>
      <x:c r="I13" s="142"/>
      <x:c r="J13" s="142"/>
      <x:c r="K13" s="142"/>
      <x:c r="L13" s="142"/>
      <x:c r="M13" s="142"/>
      <x:c r="N13" s="142"/>
      <x:c r="O13" s="142"/>
      <x:c r="P13" s="255"/>
      <x:c r="Q13" s="255"/>
      <x:c r="R13" s="142"/>
      <x:c r="S13" s="142"/>
      <x:c r="T13" s="142"/>
      <x:c r="U13" s="142"/>
      <x:c r="V13" s="255"/>
      <x:c r="W13" s="142"/>
      <x:c r="X13" s="142"/>
      <x:c r="Y13" s="142"/>
      <x:c r="Z13" s="142"/>
      <x:c r="AA13" s="142"/>
      <x:c r="AB13" s="142"/>
      <x:c r="AC13" s="255"/>
      <x:c r="AD13" s="142"/>
      <x:c r="AE13" s="142"/>
      <x:c r="AF13" s="1"/>
      <x:c r="AG13" s="1"/>
      <x:c r="AH13" s="1"/>
      <x:c r="AI13" s="1"/>
      <x:c r="AJ13" s="255"/>
      <x:c r="AK13" s="142"/>
      <x:c r="AL13" s="142"/>
      <x:c r="AM13" s="255"/>
      <x:c r="AN13" s="142"/>
      <x:c r="AO13" s="142"/>
      <x:c r="AP13" s="258"/>
      <x:c r="AQ13" s="258"/>
      <x:c r="AR13" s="259"/>
      <x:c r="AS13" s="259"/>
      <x:c r="AT13" s="142"/>
      <x:c r="AU13" s="142"/>
      <x:c r="AV13" s="142"/>
      <x:c r="AW13" s="142"/>
      <x:c r="AX13" s="142"/>
      <x:c r="AY13" s="142"/>
      <x:c r="AZ13" s="142"/>
      <x:c r="BA13" s="142"/>
      <x:c r="BB13" s="142"/>
      <x:c r="BC13" s="142"/>
      <x:c r="BD13" s="1"/>
      <x:c r="BE13" s="142"/>
      <x:c r="BF13" s="1"/>
      <x:c r="BG13" s="1"/>
      <x:c r="BH13" s="1"/>
      <x:c r="BI13" s="1"/>
      <x:c r="BJ13" s="142"/>
      <x:c r="BK13" s="142"/>
      <x:c r="BL13" s="142"/>
      <x:c r="BM13" s="142"/>
      <x:c r="BN13" s="142"/>
      <x:c r="BO13" s="142"/>
      <x:c r="BP13" s="142"/>
      <x:c r="BQ13" s="142"/>
      <x:c r="BR13" s="142"/>
      <x:c r="BS13" s="142"/>
      <x:c r="BT13" s="142"/>
      <x:c r="BU13" s="142"/>
      <x:c r="BV13" s="142"/>
      <x:c r="BW13" s="142"/>
      <x:c r="BX13" s="142"/>
      <x:c r="BY13" s="142"/>
      <x:c r="BZ13" s="255"/>
      <x:c r="CA13" s="255"/>
      <x:c r="CB13" s="142"/>
      <x:c r="CC13" s="142"/>
      <x:c r="CD13" s="142"/>
      <x:c r="CE13" s="142"/>
      <x:c r="CF13" s="142"/>
      <x:c r="CG13" s="142"/>
      <x:c r="CH13" s="142"/>
      <x:c r="CI13" s="255"/>
      <x:c r="CJ13" s="142"/>
      <x:c r="CK13" s="142"/>
      <x:c r="CL13" s="142"/>
      <x:c r="CM13" s="255"/>
      <x:c r="CN13" s="142"/>
      <x:c r="CO13" s="142"/>
      <x:c r="CP13" s="142"/>
      <x:c r="CQ13" s="142"/>
      <x:c r="CR13" s="142"/>
      <x:c r="CS13" s="142"/>
      <x:c r="CT13" s="142"/>
      <x:c r="CU13" s="142"/>
      <x:c r="CV13" s="142"/>
      <x:c r="CW13" s="142"/>
    </x:row>
    <x:row r="14" spans="1:16229" x14ac:dyDescent="0.3">
      <x:c r="A14" s="255"/>
      <x:c r="B14" s="142"/>
      <x:c r="C14" s="142"/>
      <x:c r="D14" s="142"/>
      <x:c r="E14" s="142"/>
      <x:c r="F14" s="142"/>
      <x:c r="G14" s="142"/>
      <x:c r="H14" s="142"/>
      <x:c r="I14" s="142"/>
      <x:c r="J14" s="142"/>
      <x:c r="K14" s="142"/>
      <x:c r="L14" s="142"/>
      <x:c r="M14" s="142"/>
      <x:c r="N14" s="142"/>
      <x:c r="O14" s="142"/>
      <x:c r="P14" s="255"/>
      <x:c r="Q14" s="255"/>
      <x:c r="R14" s="142"/>
      <x:c r="S14" s="142"/>
      <x:c r="T14" s="142"/>
      <x:c r="U14" s="142"/>
      <x:c r="V14" s="255"/>
      <x:c r="W14" s="142"/>
      <x:c r="X14" s="142"/>
      <x:c r="Y14" s="142"/>
      <x:c r="Z14" s="142"/>
      <x:c r="AA14" s="142"/>
      <x:c r="AB14" s="142"/>
      <x:c r="AC14" s="142"/>
      <x:c r="AD14" s="142"/>
      <x:c r="AE14" s="142"/>
      <x:c r="AF14" s="1"/>
      <x:c r="AG14" s="1"/>
      <x:c r="AH14" s="1"/>
      <x:c r="AI14" s="1"/>
      <x:c r="AJ14" s="255"/>
      <x:c r="AK14" s="142"/>
      <x:c r="AL14" s="142"/>
      <x:c r="AM14" s="255"/>
      <x:c r="AN14" s="142"/>
      <x:c r="AO14" s="142"/>
      <x:c r="AP14" s="258"/>
      <x:c r="AQ14" s="258"/>
      <x:c r="AR14" s="259"/>
      <x:c r="AS14" s="259"/>
      <x:c r="AT14" s="142"/>
      <x:c r="AU14" s="142"/>
      <x:c r="AV14" s="142"/>
      <x:c r="AW14" s="142"/>
      <x:c r="AX14" s="142"/>
      <x:c r="AY14" s="142"/>
      <x:c r="AZ14" s="142"/>
      <x:c r="BA14" s="142"/>
      <x:c r="BB14" s="142"/>
      <x:c r="BC14" s="142"/>
      <x:c r="BD14" s="1"/>
      <x:c r="BE14" s="142"/>
      <x:c r="BF14" s="1"/>
      <x:c r="BG14" s="1"/>
      <x:c r="BH14" s="1"/>
      <x:c r="BI14" s="1"/>
      <x:c r="BJ14" s="142"/>
      <x:c r="BK14" s="142"/>
      <x:c r="BL14" s="142"/>
      <x:c r="BM14" s="142"/>
      <x:c r="BN14" s="142"/>
      <x:c r="BO14" s="142"/>
      <x:c r="BP14" s="142"/>
      <x:c r="BQ14" s="142"/>
      <x:c r="BR14" s="142"/>
      <x:c r="BS14" s="142"/>
      <x:c r="BT14" s="142"/>
      <x:c r="BU14" s="142"/>
      <x:c r="BV14" s="142"/>
      <x:c r="BW14" s="142"/>
      <x:c r="BX14" s="142"/>
      <x:c r="BY14" s="142"/>
      <x:c r="BZ14" s="255"/>
      <x:c r="CA14" s="255"/>
      <x:c r="CB14" s="142"/>
      <x:c r="CC14" s="142"/>
      <x:c r="CD14" s="142"/>
      <x:c r="CE14" s="142"/>
      <x:c r="CF14" s="142"/>
      <x:c r="CG14" s="142"/>
      <x:c r="CH14" s="142"/>
      <x:c r="CI14" s="142"/>
      <x:c r="CJ14" s="142"/>
      <x:c r="CK14" s="142"/>
      <x:c r="CL14" s="142"/>
      <x:c r="CM14" s="255"/>
      <x:c r="CN14" s="142"/>
      <x:c r="CO14" s="142"/>
      <x:c r="CP14" s="142"/>
      <x:c r="CQ14" s="142"/>
      <x:c r="CR14" s="142"/>
      <x:c r="CS14" s="142"/>
      <x:c r="CT14" s="142"/>
      <x:c r="CU14" s="142"/>
      <x:c r="CV14" s="142"/>
      <x:c r="CW14" s="142"/>
    </x:row>
    <x:row r="15" spans="1:16229" x14ac:dyDescent="0.3">
      <x:c r="A15" s="255"/>
      <x:c r="B15" s="142"/>
      <x:c r="C15" s="142"/>
      <x:c r="D15" s="142"/>
      <x:c r="E15" s="142"/>
      <x:c r="F15" s="142"/>
      <x:c r="G15" s="142"/>
      <x:c r="H15" s="142"/>
      <x:c r="I15" s="142"/>
      <x:c r="J15" s="142"/>
      <x:c r="K15" s="142"/>
      <x:c r="L15" s="142"/>
      <x:c r="M15" s="142"/>
      <x:c r="N15" s="142"/>
      <x:c r="O15" s="142"/>
      <x:c r="P15" s="255"/>
      <x:c r="Q15" s="255"/>
      <x:c r="R15" s="142"/>
      <x:c r="S15" s="142"/>
      <x:c r="T15" s="142"/>
      <x:c r="U15" s="142"/>
      <x:c r="V15" s="255"/>
      <x:c r="W15" s="142"/>
      <x:c r="X15" s="142"/>
      <x:c r="Y15" s="142"/>
      <x:c r="Z15" s="142"/>
      <x:c r="AA15" s="142"/>
      <x:c r="AB15" s="142"/>
      <x:c r="AC15" s="255"/>
      <x:c r="AD15" s="142"/>
      <x:c r="AE15" s="142"/>
      <x:c r="AF15" s="1"/>
      <x:c r="AG15" s="1"/>
      <x:c r="AH15" s="1"/>
      <x:c r="AI15" s="1"/>
      <x:c r="AJ15" s="255"/>
      <x:c r="AK15" s="142"/>
      <x:c r="AL15" s="142"/>
      <x:c r="AM15" s="255"/>
      <x:c r="AN15" s="142"/>
      <x:c r="AO15" s="142"/>
      <x:c r="AP15" s="258"/>
      <x:c r="AQ15" s="258"/>
      <x:c r="AR15" s="259"/>
      <x:c r="AS15" s="259"/>
      <x:c r="AT15" s="142"/>
      <x:c r="AU15" s="142"/>
      <x:c r="AV15" s="142"/>
      <x:c r="AW15" s="142"/>
      <x:c r="AX15" s="142"/>
      <x:c r="AY15" s="142"/>
      <x:c r="AZ15" s="142"/>
      <x:c r="BA15" s="142"/>
      <x:c r="BB15" s="142"/>
      <x:c r="BC15" s="142"/>
      <x:c r="BD15" s="1"/>
      <x:c r="BE15" s="142"/>
      <x:c r="BF15" s="1"/>
      <x:c r="BG15" s="1"/>
      <x:c r="BH15" s="1"/>
      <x:c r="BI15" s="1"/>
      <x:c r="BJ15" s="142"/>
      <x:c r="BK15" s="142"/>
      <x:c r="BL15" s="142"/>
      <x:c r="BM15" s="142"/>
      <x:c r="BN15" s="142"/>
      <x:c r="BO15" s="142"/>
      <x:c r="BP15" s="142"/>
      <x:c r="BQ15" s="142"/>
      <x:c r="BR15" s="142"/>
      <x:c r="BS15" s="142"/>
      <x:c r="BT15" s="142"/>
      <x:c r="BU15" s="142"/>
      <x:c r="BV15" s="142"/>
      <x:c r="BW15" s="142"/>
      <x:c r="BX15" s="142"/>
      <x:c r="BY15" s="142"/>
      <x:c r="BZ15" s="255"/>
      <x:c r="CA15" s="255"/>
      <x:c r="CB15" s="142"/>
      <x:c r="CC15" s="142"/>
      <x:c r="CD15" s="142"/>
      <x:c r="CE15" s="142"/>
      <x:c r="CF15" s="142"/>
      <x:c r="CG15" s="142"/>
      <x:c r="CH15" s="142"/>
      <x:c r="CI15" s="255"/>
      <x:c r="CJ15" s="142"/>
      <x:c r="CK15" s="142"/>
      <x:c r="CL15" s="142"/>
      <x:c r="CM15" s="255"/>
      <x:c r="CN15" s="142"/>
      <x:c r="CO15" s="142"/>
      <x:c r="CP15" s="142"/>
      <x:c r="CQ15" s="142"/>
      <x:c r="CR15" s="142"/>
      <x:c r="CS15" s="142"/>
      <x:c r="CT15" s="142"/>
      <x:c r="CU15" s="142"/>
      <x:c r="CV15" s="142"/>
      <x:c r="CW15" s="142"/>
    </x:row>
    <x:row r="16" spans="1:16229" x14ac:dyDescent="0.3">
      <x:c r="A16" s="255"/>
      <x:c r="B16" s="142"/>
      <x:c r="C16" s="142"/>
      <x:c r="D16" s="142"/>
      <x:c r="E16" s="142"/>
      <x:c r="F16" s="142"/>
      <x:c r="G16" s="142"/>
      <x:c r="H16" s="142"/>
      <x:c r="I16" s="142"/>
      <x:c r="J16" s="142"/>
      <x:c r="K16" s="142"/>
      <x:c r="L16" s="142"/>
      <x:c r="M16" s="142"/>
      <x:c r="N16" s="142"/>
      <x:c r="O16" s="142"/>
      <x:c r="P16" s="255"/>
      <x:c r="Q16" s="255"/>
      <x:c r="R16" s="142"/>
      <x:c r="S16" s="142"/>
      <x:c r="T16" s="142"/>
      <x:c r="U16" s="142"/>
      <x:c r="V16" s="255"/>
      <x:c r="W16" s="142"/>
      <x:c r="X16" s="142"/>
      <x:c r="Y16" s="142"/>
      <x:c r="Z16" s="142"/>
      <x:c r="AA16" s="142"/>
      <x:c r="AB16" s="142"/>
      <x:c r="AC16" s="142"/>
      <x:c r="AD16" s="142"/>
      <x:c r="AE16" s="142"/>
      <x:c r="AF16" s="1"/>
      <x:c r="AG16" s="1"/>
      <x:c r="AH16" s="1"/>
      <x:c r="AI16" s="1"/>
      <x:c r="AJ16" s="255"/>
      <x:c r="AK16" s="142"/>
      <x:c r="AL16" s="142"/>
      <x:c r="AM16" s="255"/>
      <x:c r="AN16" s="142"/>
      <x:c r="AO16" s="142"/>
      <x:c r="AP16" s="258"/>
      <x:c r="AQ16" s="258"/>
      <x:c r="AR16" s="258"/>
      <x:c r="AS16" s="258"/>
      <x:c r="AT16" s="142"/>
      <x:c r="AU16" s="142"/>
      <x:c r="AV16" s="142"/>
      <x:c r="AW16" s="142"/>
      <x:c r="AX16" s="142"/>
      <x:c r="AY16" s="142"/>
      <x:c r="AZ16" s="142"/>
      <x:c r="BA16" s="142"/>
      <x:c r="BB16" s="142"/>
      <x:c r="BC16" s="142"/>
      <x:c r="BD16" s="1"/>
      <x:c r="BE16" s="142"/>
      <x:c r="BF16" s="1"/>
      <x:c r="BG16" s="1"/>
      <x:c r="BH16" s="1"/>
      <x:c r="BI16" s="1"/>
      <x:c r="BJ16" s="142"/>
      <x:c r="BK16" s="142"/>
      <x:c r="BL16" s="142"/>
      <x:c r="BM16" s="142"/>
      <x:c r="BN16" s="142"/>
      <x:c r="BO16" s="142"/>
      <x:c r="BP16" s="142"/>
      <x:c r="BQ16" s="142"/>
      <x:c r="BR16" s="142"/>
      <x:c r="BS16" s="142"/>
      <x:c r="BT16" s="142"/>
      <x:c r="BU16" s="142"/>
      <x:c r="BV16" s="142"/>
      <x:c r="BW16" s="142"/>
      <x:c r="BX16" s="142"/>
      <x:c r="BY16" s="142"/>
      <x:c r="BZ16" s="255"/>
      <x:c r="CA16" s="255"/>
      <x:c r="CB16" s="142"/>
      <x:c r="CC16" s="142"/>
      <x:c r="CD16" s="142"/>
      <x:c r="CE16" s="142"/>
      <x:c r="CF16" s="142"/>
      <x:c r="CG16" s="142"/>
      <x:c r="CH16" s="142"/>
      <x:c r="CI16" s="142"/>
      <x:c r="CJ16" s="142"/>
      <x:c r="CK16" s="142"/>
      <x:c r="CL16" s="142"/>
      <x:c r="CM16" s="255"/>
      <x:c r="CN16" s="142"/>
      <x:c r="CO16" s="142"/>
      <x:c r="CP16" s="142"/>
      <x:c r="CQ16" s="142"/>
      <x:c r="CR16" s="142"/>
      <x:c r="CS16" s="142"/>
      <x:c r="CT16" s="142"/>
      <x:c r="CU16" s="142"/>
      <x:c r="CV16" s="142"/>
      <x:c r="CW16" s="142"/>
    </x:row>
    <x:row r="17" spans="1:16229" x14ac:dyDescent="0.3">
      <x:c r="A17" s="255"/>
      <x:c r="B17" s="142"/>
      <x:c r="C17" s="142"/>
      <x:c r="D17" s="142"/>
      <x:c r="E17" s="142"/>
      <x:c r="F17" s="142"/>
      <x:c r="G17" s="142"/>
      <x:c r="H17" s="142"/>
      <x:c r="I17" s="142"/>
      <x:c r="J17" s="142"/>
      <x:c r="K17" s="142"/>
      <x:c r="L17" s="142"/>
      <x:c r="M17" s="142"/>
      <x:c r="N17" s="142"/>
      <x:c r="O17" s="142"/>
      <x:c r="P17" s="255"/>
      <x:c r="Q17" s="255"/>
      <x:c r="R17" s="142"/>
      <x:c r="S17" s="142"/>
      <x:c r="T17" s="142"/>
      <x:c r="U17" s="142"/>
      <x:c r="V17" s="255"/>
      <x:c r="W17" s="142"/>
      <x:c r="X17" s="142"/>
      <x:c r="Y17" s="142"/>
      <x:c r="Z17" s="142"/>
      <x:c r="AA17" s="142"/>
      <x:c r="AB17" s="142"/>
      <x:c r="AC17" s="142"/>
      <x:c r="AD17" s="142"/>
      <x:c r="AE17" s="142"/>
      <x:c r="AF17" s="1"/>
      <x:c r="AG17" s="1"/>
      <x:c r="AH17" s="1"/>
      <x:c r="AI17" s="1"/>
      <x:c r="AJ17" s="255"/>
      <x:c r="AK17" s="142"/>
      <x:c r="AL17" s="142"/>
      <x:c r="AM17" s="255"/>
      <x:c r="AN17" s="142"/>
      <x:c r="AO17" s="142"/>
      <x:c r="AP17" s="259"/>
      <x:c r="AQ17" s="258"/>
      <x:c r="AR17" s="259"/>
      <x:c r="AS17" s="259"/>
      <x:c r="AT17" s="142"/>
      <x:c r="AU17" s="142"/>
      <x:c r="AV17" s="142"/>
      <x:c r="AW17" s="142"/>
      <x:c r="AX17" s="142"/>
      <x:c r="AY17" s="142"/>
      <x:c r="AZ17" s="142"/>
      <x:c r="BA17" s="142"/>
      <x:c r="BB17" s="142"/>
      <x:c r="BC17" s="142"/>
      <x:c r="BD17" s="1"/>
      <x:c r="BE17" s="142"/>
      <x:c r="BF17" s="1"/>
      <x:c r="BG17" s="1"/>
      <x:c r="BH17" s="1"/>
      <x:c r="BI17" s="1"/>
      <x:c r="BJ17" s="142"/>
      <x:c r="BK17" s="142"/>
      <x:c r="BL17" s="142"/>
      <x:c r="BM17" s="142"/>
      <x:c r="BN17" s="142"/>
      <x:c r="BO17" s="142"/>
      <x:c r="BP17" s="142"/>
      <x:c r="BQ17" s="142"/>
      <x:c r="BR17" s="142"/>
      <x:c r="BS17" s="142"/>
      <x:c r="BT17" s="142"/>
      <x:c r="BU17" s="142"/>
      <x:c r="BV17" s="142"/>
      <x:c r="BW17" s="142"/>
      <x:c r="BX17" s="142"/>
      <x:c r="BY17" s="142"/>
      <x:c r="BZ17" s="255"/>
      <x:c r="CA17" s="255"/>
      <x:c r="CB17" s="142"/>
      <x:c r="CC17" s="142"/>
      <x:c r="CD17" s="142"/>
      <x:c r="CE17" s="142"/>
      <x:c r="CF17" s="142"/>
      <x:c r="CG17" s="142"/>
      <x:c r="CH17" s="142"/>
      <x:c r="CI17" s="142"/>
      <x:c r="CJ17" s="142"/>
      <x:c r="CK17" s="142"/>
      <x:c r="CL17" s="142"/>
      <x:c r="CM17" s="255"/>
      <x:c r="CN17" s="142"/>
      <x:c r="CO17" s="142"/>
      <x:c r="CP17" s="142"/>
      <x:c r="CQ17" s="142"/>
      <x:c r="CR17" s="142"/>
      <x:c r="CS17" s="142"/>
      <x:c r="CT17" s="142"/>
      <x:c r="CU17" s="142"/>
      <x:c r="CV17" s="142"/>
      <x:c r="CW17" s="142"/>
    </x:row>
    <x:row r="18" spans="1:16229" x14ac:dyDescent="0.3">
      <x:c r="A18" s="255"/>
      <x:c r="B18" s="142"/>
      <x:c r="C18" s="142"/>
      <x:c r="D18" s="142"/>
      <x:c r="E18" s="142"/>
      <x:c r="F18" s="142"/>
      <x:c r="G18" s="142"/>
      <x:c r="H18" s="142"/>
      <x:c r="I18" s="142"/>
      <x:c r="J18" s="142"/>
      <x:c r="K18" s="142"/>
      <x:c r="L18" s="142"/>
      <x:c r="M18" s="142"/>
      <x:c r="N18" s="142"/>
      <x:c r="O18" s="142"/>
      <x:c r="P18" s="255"/>
      <x:c r="Q18" s="255"/>
      <x:c r="R18" s="142"/>
      <x:c r="S18" s="142"/>
      <x:c r="T18" s="142"/>
      <x:c r="U18" s="142"/>
      <x:c r="V18" s="255"/>
      <x:c r="W18" s="142"/>
      <x:c r="X18" s="142"/>
      <x:c r="Y18" s="142"/>
      <x:c r="Z18" s="142"/>
      <x:c r="AA18" s="255"/>
      <x:c r="AB18" s="142"/>
      <x:c r="AC18" s="142"/>
      <x:c r="AD18" s="142"/>
      <x:c r="AE18" s="142"/>
      <x:c r="AF18" s="1"/>
      <x:c r="AG18" s="1"/>
      <x:c r="AH18" s="1"/>
      <x:c r="AI18" s="1"/>
      <x:c r="AJ18" s="255"/>
      <x:c r="AK18" s="142"/>
      <x:c r="AL18" s="142"/>
      <x:c r="AM18" s="255"/>
      <x:c r="AN18" s="142"/>
      <x:c r="AO18" s="142"/>
      <x:c r="AP18" s="258"/>
      <x:c r="AQ18" s="258"/>
      <x:c r="AR18" s="259"/>
      <x:c r="AS18" s="259"/>
      <x:c r="AT18" s="142"/>
      <x:c r="AU18" s="142"/>
      <x:c r="AV18" s="142"/>
      <x:c r="AW18" s="142"/>
      <x:c r="AX18" s="142"/>
      <x:c r="AY18" s="142"/>
      <x:c r="AZ18" s="142"/>
      <x:c r="BA18" s="142"/>
      <x:c r="BB18" s="142"/>
      <x:c r="BC18" s="142"/>
      <x:c r="BD18" s="1"/>
      <x:c r="BE18" s="142"/>
      <x:c r="BF18" s="1"/>
      <x:c r="BG18" s="1"/>
      <x:c r="BH18" s="1"/>
      <x:c r="BI18" s="1"/>
      <x:c r="BJ18" s="142"/>
      <x:c r="BK18" s="142"/>
      <x:c r="BL18" s="142"/>
      <x:c r="BM18" s="142"/>
      <x:c r="BN18" s="142"/>
      <x:c r="BO18" s="142"/>
      <x:c r="BP18" s="142"/>
      <x:c r="BQ18" s="142"/>
      <x:c r="BR18" s="142"/>
      <x:c r="BS18" s="142"/>
      <x:c r="BT18" s="142"/>
      <x:c r="BU18" s="142"/>
      <x:c r="BV18" s="142"/>
      <x:c r="BW18" s="142"/>
      <x:c r="BX18" s="142"/>
      <x:c r="BY18" s="142"/>
      <x:c r="BZ18" s="255"/>
      <x:c r="CA18" s="255"/>
      <x:c r="CB18" s="142"/>
      <x:c r="CC18" s="142"/>
      <x:c r="CD18" s="142"/>
      <x:c r="CE18" s="142"/>
      <x:c r="CF18" s="142"/>
      <x:c r="CG18" s="142"/>
      <x:c r="CH18" s="142"/>
      <x:c r="CI18" s="142"/>
      <x:c r="CJ18" s="142"/>
      <x:c r="CK18" s="142"/>
      <x:c r="CL18" s="142"/>
      <x:c r="CM18" s="255"/>
      <x:c r="CN18" s="142"/>
      <x:c r="CO18" s="142"/>
      <x:c r="CP18" s="142"/>
      <x:c r="CQ18" s="142"/>
      <x:c r="CR18" s="142"/>
      <x:c r="CS18" s="142"/>
      <x:c r="CT18" s="142"/>
      <x:c r="CU18" s="142"/>
      <x:c r="CV18" s="142"/>
      <x:c r="CW18" s="142"/>
    </x:row>
    <x:row r="19" spans="1:16229" x14ac:dyDescent="0.3">
      <x:c r="A19" s="255"/>
      <x:c r="B19" s="142"/>
      <x:c r="C19" s="142"/>
      <x:c r="D19" s="142"/>
      <x:c r="E19" s="142"/>
      <x:c r="F19" s="142"/>
      <x:c r="G19" s="142"/>
      <x:c r="H19" s="142"/>
      <x:c r="I19" s="142"/>
      <x:c r="J19" s="142"/>
      <x:c r="K19" s="142"/>
      <x:c r="L19" s="142"/>
      <x:c r="M19" s="142"/>
      <x:c r="N19" s="142"/>
      <x:c r="O19" s="142"/>
      <x:c r="P19" s="255"/>
      <x:c r="Q19" s="255"/>
      <x:c r="R19" s="142"/>
      <x:c r="S19" s="142"/>
      <x:c r="T19" s="142"/>
      <x:c r="U19" s="142"/>
      <x:c r="V19" s="255"/>
      <x:c r="W19" s="142"/>
      <x:c r="X19" s="142"/>
      <x:c r="Y19" s="142"/>
      <x:c r="Z19" s="142"/>
      <x:c r="AA19" s="142"/>
      <x:c r="AB19" s="142"/>
      <x:c r="AC19" s="142"/>
      <x:c r="AD19" s="142"/>
      <x:c r="AE19" s="142"/>
      <x:c r="AF19" s="1"/>
      <x:c r="AG19" s="1"/>
      <x:c r="AH19" s="1"/>
      <x:c r="AI19" s="1"/>
      <x:c r="AJ19" s="255"/>
      <x:c r="AK19" s="142"/>
      <x:c r="AL19" s="142"/>
      <x:c r="AM19" s="255"/>
      <x:c r="AN19" s="142"/>
      <x:c r="AO19" s="142"/>
      <x:c r="AP19" s="258"/>
      <x:c r="AQ19" s="258"/>
      <x:c r="AR19" s="259"/>
      <x:c r="AS19" s="259"/>
      <x:c r="AT19" s="142"/>
      <x:c r="AU19" s="142"/>
      <x:c r="AV19" s="142"/>
      <x:c r="AW19" s="142"/>
      <x:c r="AX19" s="142"/>
      <x:c r="AY19" s="142"/>
      <x:c r="AZ19" s="142"/>
      <x:c r="BA19" s="142"/>
      <x:c r="BB19" s="142"/>
      <x:c r="BC19" s="142"/>
      <x:c r="BD19" s="1"/>
      <x:c r="BE19" s="142"/>
      <x:c r="BF19" s="1"/>
      <x:c r="BG19" s="1"/>
      <x:c r="BH19" s="1"/>
      <x:c r="BI19" s="1"/>
      <x:c r="BJ19" s="142"/>
      <x:c r="BK19" s="142"/>
      <x:c r="BL19" s="142"/>
      <x:c r="BM19" s="142"/>
      <x:c r="BN19" s="142"/>
      <x:c r="BO19" s="142"/>
      <x:c r="BP19" s="142"/>
      <x:c r="BQ19" s="142"/>
      <x:c r="BR19" s="142"/>
      <x:c r="BS19" s="142"/>
      <x:c r="BT19" s="142"/>
      <x:c r="BU19" s="142"/>
      <x:c r="BV19" s="142"/>
      <x:c r="BW19" s="142"/>
      <x:c r="BX19" s="142"/>
      <x:c r="BY19" s="142"/>
      <x:c r="BZ19" s="255"/>
      <x:c r="CA19" s="255"/>
      <x:c r="CB19" s="142"/>
      <x:c r="CC19" s="142"/>
      <x:c r="CD19" s="142"/>
      <x:c r="CE19" s="142"/>
      <x:c r="CF19" s="142"/>
      <x:c r="CG19" s="142"/>
      <x:c r="CH19" s="142"/>
      <x:c r="CI19" s="142"/>
      <x:c r="CJ19" s="142"/>
      <x:c r="CK19" s="142"/>
      <x:c r="CL19" s="142"/>
      <x:c r="CM19" s="255"/>
      <x:c r="CN19" s="142"/>
      <x:c r="CO19" s="142"/>
      <x:c r="CP19" s="142"/>
      <x:c r="CQ19" s="142"/>
      <x:c r="CR19" s="142"/>
      <x:c r="CS19" s="142"/>
      <x:c r="CT19" s="142"/>
      <x:c r="CU19" s="142"/>
      <x:c r="CV19" s="142"/>
      <x:c r="CW19" s="142"/>
    </x:row>
    <x:row r="20" spans="1:16229" x14ac:dyDescent="0.3">
      <x:c r="A20" s="255"/>
      <x:c r="B20" s="142"/>
      <x:c r="C20" s="142"/>
      <x:c r="D20" s="142"/>
      <x:c r="E20" s="142"/>
      <x:c r="F20" s="142"/>
      <x:c r="G20" s="142"/>
      <x:c r="H20" s="142"/>
      <x:c r="I20" s="142"/>
      <x:c r="J20" s="142"/>
      <x:c r="K20" s="142"/>
      <x:c r="L20" s="142"/>
      <x:c r="M20" s="142"/>
      <x:c r="N20" s="142"/>
      <x:c r="O20" s="142"/>
      <x:c r="P20" s="255"/>
      <x:c r="Q20" s="255"/>
      <x:c r="R20" s="142"/>
      <x:c r="S20" s="142"/>
      <x:c r="T20" s="142"/>
      <x:c r="U20" s="142"/>
      <x:c r="V20" s="255"/>
      <x:c r="W20" s="142"/>
      <x:c r="X20" s="142"/>
      <x:c r="Y20" s="142"/>
      <x:c r="Z20" s="142"/>
      <x:c r="AA20" s="142"/>
      <x:c r="AB20" s="142"/>
      <x:c r="AC20" s="142"/>
      <x:c r="AD20" s="142"/>
      <x:c r="AE20" s="142"/>
      <x:c r="AF20" s="1"/>
      <x:c r="AG20" s="1"/>
      <x:c r="AH20" s="1"/>
      <x:c r="AI20" s="1"/>
      <x:c r="AJ20" s="255"/>
      <x:c r="AK20" s="142"/>
      <x:c r="AL20" s="142"/>
      <x:c r="AM20" s="255"/>
      <x:c r="AN20" s="142"/>
      <x:c r="AO20" s="142"/>
      <x:c r="AP20" s="258"/>
      <x:c r="AQ20" s="258"/>
      <x:c r="AR20" s="258"/>
      <x:c r="AS20" s="258"/>
      <x:c r="AT20" s="142"/>
      <x:c r="AU20" s="142"/>
      <x:c r="AV20" s="142"/>
      <x:c r="AW20" s="142"/>
      <x:c r="AX20" s="142"/>
      <x:c r="AY20" s="142"/>
      <x:c r="AZ20" s="142"/>
      <x:c r="BA20" s="142"/>
      <x:c r="BB20" s="142"/>
      <x:c r="BC20" s="142"/>
      <x:c r="BD20" s="1"/>
      <x:c r="BE20" s="142"/>
      <x:c r="BF20" s="1"/>
      <x:c r="BG20" s="1"/>
      <x:c r="BH20" s="1"/>
      <x:c r="BI20" s="1"/>
      <x:c r="BJ20" s="142"/>
      <x:c r="BK20" s="142"/>
      <x:c r="BL20" s="142"/>
      <x:c r="BM20" s="142"/>
      <x:c r="BN20" s="142"/>
      <x:c r="BO20" s="142"/>
      <x:c r="BP20" s="142"/>
      <x:c r="BQ20" s="142"/>
      <x:c r="BR20" s="142"/>
      <x:c r="BS20" s="142"/>
      <x:c r="BT20" s="142"/>
      <x:c r="BU20" s="142"/>
      <x:c r="BV20" s="142"/>
      <x:c r="BW20" s="142"/>
      <x:c r="BX20" s="142"/>
      <x:c r="BY20" s="142"/>
      <x:c r="BZ20" s="255"/>
      <x:c r="CA20" s="255"/>
      <x:c r="CB20" s="142"/>
      <x:c r="CC20" s="142"/>
      <x:c r="CD20" s="142"/>
      <x:c r="CE20" s="142"/>
      <x:c r="CF20" s="142"/>
      <x:c r="CG20" s="142"/>
      <x:c r="CH20" s="142"/>
      <x:c r="CI20" s="142"/>
      <x:c r="CJ20" s="142"/>
      <x:c r="CK20" s="142"/>
      <x:c r="CL20" s="142"/>
      <x:c r="CM20" s="255"/>
      <x:c r="CN20" s="142"/>
      <x:c r="CO20" s="142"/>
      <x:c r="CP20" s="142"/>
      <x:c r="CQ20" s="142"/>
      <x:c r="CR20" s="142"/>
      <x:c r="CS20" s="142"/>
      <x:c r="CT20" s="142"/>
      <x:c r="CU20" s="142"/>
      <x:c r="CV20" s="142"/>
      <x:c r="CW20" s="142"/>
    </x:row>
    <x:row r="21" spans="1:16229" x14ac:dyDescent="0.3">
      <x:c r="A21" s="255"/>
      <x:c r="B21" s="142"/>
      <x:c r="C21" s="142"/>
      <x:c r="D21" s="142"/>
      <x:c r="E21" s="142"/>
      <x:c r="F21" s="142"/>
      <x:c r="G21" s="142"/>
      <x:c r="H21" s="142"/>
      <x:c r="I21" s="142"/>
      <x:c r="J21" s="142"/>
      <x:c r="K21" s="142"/>
      <x:c r="L21" s="142"/>
      <x:c r="M21" s="142"/>
      <x:c r="N21" s="142"/>
      <x:c r="O21" s="142"/>
      <x:c r="P21" s="255"/>
      <x:c r="Q21" s="255"/>
      <x:c r="R21" s="142"/>
      <x:c r="S21" s="142"/>
      <x:c r="T21" s="142"/>
      <x:c r="U21" s="142"/>
      <x:c r="V21" s="255"/>
      <x:c r="W21" s="142"/>
      <x:c r="X21" s="142"/>
      <x:c r="Y21" s="142"/>
      <x:c r="Z21" s="142"/>
      <x:c r="AA21" s="142"/>
      <x:c r="AB21" s="142"/>
      <x:c r="AC21" s="142"/>
      <x:c r="AD21" s="142"/>
      <x:c r="AE21" s="142"/>
      <x:c r="AF21" s="1"/>
      <x:c r="AG21" s="1"/>
      <x:c r="AH21" s="1"/>
      <x:c r="AI21" s="1"/>
      <x:c r="AJ21" s="255"/>
      <x:c r="AK21" s="142"/>
      <x:c r="AL21" s="142"/>
      <x:c r="AM21" s="255"/>
      <x:c r="AN21" s="142"/>
      <x:c r="AO21" s="142"/>
      <x:c r="AP21" s="258"/>
      <x:c r="AQ21" s="258"/>
      <x:c r="AR21" s="258"/>
      <x:c r="AS21" s="258"/>
      <x:c r="AT21" s="142"/>
      <x:c r="AU21" s="142"/>
      <x:c r="AV21" s="142"/>
      <x:c r="AW21" s="142"/>
      <x:c r="AX21" s="142"/>
      <x:c r="AY21" s="142"/>
      <x:c r="AZ21" s="142"/>
      <x:c r="BA21" s="142"/>
      <x:c r="BB21" s="142"/>
      <x:c r="BC21" s="142"/>
      <x:c r="BD21" s="1"/>
      <x:c r="BE21" s="142"/>
      <x:c r="BF21" s="1"/>
      <x:c r="BG21" s="1"/>
      <x:c r="BH21" s="1"/>
      <x:c r="BI21" s="1"/>
      <x:c r="BJ21" s="142"/>
      <x:c r="BK21" s="142"/>
      <x:c r="BL21" s="142"/>
      <x:c r="BM21" s="142"/>
      <x:c r="BN21" s="142"/>
      <x:c r="BO21" s="142"/>
      <x:c r="BP21" s="142"/>
      <x:c r="BQ21" s="142"/>
      <x:c r="BR21" s="142"/>
      <x:c r="BS21" s="142"/>
      <x:c r="BT21" s="142"/>
      <x:c r="BU21" s="142"/>
      <x:c r="BV21" s="142"/>
      <x:c r="BW21" s="142"/>
      <x:c r="BX21" s="142"/>
      <x:c r="BY21" s="142"/>
      <x:c r="BZ21" s="255"/>
      <x:c r="CA21" s="255"/>
      <x:c r="CB21" s="142"/>
      <x:c r="CC21" s="142"/>
      <x:c r="CD21" s="142"/>
      <x:c r="CE21" s="142"/>
      <x:c r="CF21" s="142"/>
      <x:c r="CG21" s="142"/>
      <x:c r="CH21" s="142"/>
      <x:c r="CI21" s="142"/>
      <x:c r="CJ21" s="142"/>
      <x:c r="CK21" s="142"/>
      <x:c r="CL21" s="142"/>
      <x:c r="CM21" s="255"/>
      <x:c r="CN21" s="142"/>
      <x:c r="CO21" s="142"/>
      <x:c r="CP21" s="142"/>
      <x:c r="CQ21" s="142"/>
      <x:c r="CR21" s="142"/>
      <x:c r="CS21" s="142"/>
      <x:c r="CT21" s="142"/>
      <x:c r="CU21" s="142"/>
      <x:c r="CV21" s="142"/>
      <x:c r="CW21" s="142"/>
    </x:row>
    <x:row r="22" spans="1:16229" x14ac:dyDescent="0.3">
      <x:c r="A22" s="142"/>
      <x:c r="B22" s="142"/>
      <x:c r="C22" s="142"/>
      <x:c r="D22" s="142"/>
      <x:c r="E22" s="142"/>
      <x:c r="F22" s="142"/>
      <x:c r="G22" s="142"/>
      <x:c r="H22" s="142"/>
      <x:c r="I22" s="142"/>
      <x:c r="J22" s="142"/>
      <x:c r="K22" s="142"/>
      <x:c r="L22" s="142"/>
      <x:c r="M22" s="142"/>
      <x:c r="N22" s="142"/>
      <x:c r="O22" s="142"/>
      <x:c r="P22" s="142"/>
      <x:c r="Q22" s="142"/>
      <x:c r="R22" s="142"/>
      <x:c r="S22" s="142"/>
      <x:c r="T22" s="142"/>
      <x:c r="U22" s="142"/>
      <x:c r="V22" s="142"/>
      <x:c r="W22" s="142"/>
      <x:c r="X22" s="142"/>
      <x:c r="Y22" s="142"/>
      <x:c r="Z22" s="142"/>
      <x:c r="AA22" s="142"/>
      <x:c r="AB22" s="142"/>
      <x:c r="AC22" s="142"/>
      <x:c r="AD22" s="142"/>
      <x:c r="AE22" s="142"/>
      <x:c r="AF22" s="1"/>
      <x:c r="AG22" s="1"/>
      <x:c r="AH22" s="1"/>
      <x:c r="AI22" s="1"/>
      <x:c r="AJ22" s="142"/>
      <x:c r="AK22" s="142"/>
      <x:c r="AL22" s="142"/>
      <x:c r="AM22" s="142"/>
      <x:c r="AN22" s="142"/>
      <x:c r="AO22" s="142"/>
      <x:c r="AP22" s="143"/>
      <x:c r="AQ22" s="144"/>
      <x:c r="AR22" s="145"/>
      <x:c r="AS22" s="143"/>
      <x:c r="AT22" s="142"/>
      <x:c r="AU22" s="142"/>
      <x:c r="AV22" s="142"/>
      <x:c r="AW22" s="142"/>
      <x:c r="AX22" s="142"/>
      <x:c r="AY22" s="142"/>
      <x:c r="AZ22" s="142"/>
      <x:c r="BA22" s="142"/>
      <x:c r="BB22" s="142"/>
      <x:c r="BC22" s="142"/>
      <x:c r="BD22" s="1"/>
      <x:c r="BE22" s="142"/>
      <x:c r="BF22" s="1"/>
      <x:c r="BG22" s="1"/>
      <x:c r="BH22" s="1"/>
      <x:c r="BI22" s="1"/>
      <x:c r="BJ22" s="142"/>
      <x:c r="BK22" s="142"/>
      <x:c r="BL22" s="142"/>
      <x:c r="BM22" s="142"/>
      <x:c r="BN22" s="142"/>
      <x:c r="BO22" s="142"/>
      <x:c r="BP22" s="142"/>
      <x:c r="BQ22" s="142"/>
      <x:c r="BR22" s="142"/>
      <x:c r="BS22" s="142"/>
      <x:c r="BT22" s="142"/>
      <x:c r="BU22" s="142"/>
      <x:c r="BV22" s="142"/>
      <x:c r="BW22" s="142"/>
      <x:c r="BX22" s="142"/>
      <x:c r="BY22" s="142"/>
      <x:c r="BZ22" s="142"/>
      <x:c r="CA22" s="142"/>
      <x:c r="CB22" s="142"/>
      <x:c r="CC22" s="142"/>
      <x:c r="CD22" s="142"/>
      <x:c r="CE22" s="142"/>
      <x:c r="CF22" s="142"/>
      <x:c r="CG22" s="142"/>
      <x:c r="CH22" s="142"/>
      <x:c r="CI22" s="142"/>
      <x:c r="CJ22" s="142"/>
      <x:c r="CK22" s="142"/>
      <x:c r="CL22" s="142"/>
      <x:c r="CM22" s="142"/>
      <x:c r="CN22" s="142"/>
      <x:c r="CO22" s="142"/>
      <x:c r="CP22" s="142"/>
      <x:c r="CQ22" s="142"/>
      <x:c r="CR22" s="142"/>
      <x:c r="CS22" s="142"/>
      <x:c r="CT22" s="142"/>
      <x:c r="CU22" s="142"/>
      <x:c r="CV22" s="142"/>
      <x:c r="CW22" s="142"/>
    </x:row>
    <x:row r="23" spans="1:16229" x14ac:dyDescent="0.3">
      <x:c r="A23" s="142"/>
      <x:c r="B23" s="142"/>
      <x:c r="C23" s="142"/>
      <x:c r="D23" s="142"/>
      <x:c r="E23" s="142"/>
      <x:c r="F23" s="142"/>
      <x:c r="G23" s="142"/>
      <x:c r="H23" s="142"/>
      <x:c r="I23" s="142"/>
      <x:c r="J23" s="142"/>
      <x:c r="K23" s="142"/>
      <x:c r="L23" s="142"/>
      <x:c r="M23" s="142"/>
      <x:c r="N23" s="142"/>
      <x:c r="O23" s="142"/>
      <x:c r="P23" s="142"/>
      <x:c r="Q23" s="142"/>
      <x:c r="R23" s="142"/>
      <x:c r="S23" s="142"/>
      <x:c r="T23" s="142"/>
      <x:c r="U23" s="142"/>
      <x:c r="V23" s="142"/>
      <x:c r="W23" s="142"/>
      <x:c r="X23" s="142"/>
      <x:c r="Y23" s="142"/>
      <x:c r="Z23" s="142"/>
      <x:c r="AA23" s="142"/>
      <x:c r="AB23" s="142"/>
      <x:c r="AC23" s="142"/>
      <x:c r="AD23" s="142"/>
      <x:c r="AE23" s="142"/>
      <x:c r="AF23" s="1"/>
      <x:c r="AG23" s="1"/>
      <x:c r="AH23" s="1"/>
      <x:c r="AI23" s="1"/>
      <x:c r="AJ23" s="142"/>
      <x:c r="AK23" s="142"/>
      <x:c r="AL23" s="142"/>
      <x:c r="AM23" s="142"/>
      <x:c r="AN23" s="142"/>
      <x:c r="AO23" s="142"/>
      <x:c r="AP23" s="143"/>
      <x:c r="AQ23" s="144"/>
      <x:c r="AR23" s="145"/>
      <x:c r="AS23" s="143"/>
      <x:c r="AT23" s="142"/>
      <x:c r="AU23" s="142"/>
      <x:c r="AV23" s="142"/>
      <x:c r="AW23" s="142"/>
      <x:c r="AX23" s="142"/>
      <x:c r="AY23" s="142"/>
      <x:c r="AZ23" s="142"/>
      <x:c r="BA23" s="142"/>
      <x:c r="BB23" s="142"/>
      <x:c r="BC23" s="142"/>
      <x:c r="BD23" s="1"/>
      <x:c r="BE23" s="142"/>
      <x:c r="BF23" s="1"/>
      <x:c r="BG23" s="1"/>
      <x:c r="BH23" s="1"/>
      <x:c r="BI23" s="1"/>
      <x:c r="BJ23" s="142"/>
      <x:c r="BK23" s="142"/>
      <x:c r="BL23" s="142"/>
      <x:c r="BM23" s="142"/>
      <x:c r="BN23" s="142"/>
      <x:c r="BO23" s="142"/>
      <x:c r="BP23" s="142"/>
      <x:c r="BQ23" s="142"/>
      <x:c r="BR23" s="142"/>
      <x:c r="BS23" s="142"/>
      <x:c r="BT23" s="142"/>
      <x:c r="BU23" s="142"/>
      <x:c r="BV23" s="142"/>
      <x:c r="BW23" s="142"/>
      <x:c r="BX23" s="142"/>
      <x:c r="BY23" s="142"/>
      <x:c r="BZ23" s="142"/>
      <x:c r="CA23" s="142"/>
      <x:c r="CB23" s="142"/>
      <x:c r="CC23" s="142"/>
      <x:c r="CD23" s="142"/>
      <x:c r="CE23" s="142"/>
      <x:c r="CF23" s="142"/>
      <x:c r="CG23" s="142"/>
      <x:c r="CH23" s="142"/>
      <x:c r="CI23" s="142"/>
      <x:c r="CJ23" s="142"/>
      <x:c r="CK23" s="142"/>
      <x:c r="CL23" s="142"/>
      <x:c r="CM23" s="142"/>
      <x:c r="CN23" s="142"/>
      <x:c r="CO23" s="142"/>
      <x:c r="CP23" s="142"/>
      <x:c r="CQ23" s="142"/>
      <x:c r="CR23" s="142"/>
      <x:c r="CS23" s="142"/>
      <x:c r="CT23" s="142"/>
      <x:c r="CU23" s="142"/>
      <x:c r="CV23" s="142"/>
      <x:c r="CW23" s="142"/>
    </x:row>
    <x:row r="24" spans="1:16229" x14ac:dyDescent="0.3">
      <x:c r="A24" s="142"/>
      <x:c r="B24" s="142"/>
      <x:c r="C24" s="142"/>
      <x:c r="D24" s="142"/>
      <x:c r="E24" s="142"/>
      <x:c r="F24" s="142"/>
      <x:c r="G24" s="142"/>
      <x:c r="H24" s="142"/>
      <x:c r="I24" s="142"/>
      <x:c r="J24" s="142"/>
      <x:c r="K24" s="142"/>
      <x:c r="L24" s="142"/>
      <x:c r="M24" s="142"/>
      <x:c r="N24" s="142"/>
      <x:c r="O24" s="142"/>
      <x:c r="P24" s="142"/>
      <x:c r="Q24" s="142"/>
      <x:c r="R24" s="142"/>
      <x:c r="S24" s="142"/>
      <x:c r="T24" s="142"/>
      <x:c r="U24" s="142"/>
      <x:c r="V24" s="142"/>
      <x:c r="W24" s="142"/>
      <x:c r="X24" s="142"/>
      <x:c r="Y24" s="142"/>
      <x:c r="Z24" s="142"/>
      <x:c r="AA24" s="142"/>
      <x:c r="AB24" s="142"/>
      <x:c r="AC24" s="142"/>
      <x:c r="AD24" s="142"/>
      <x:c r="AE24" s="142"/>
      <x:c r="AF24" s="1"/>
      <x:c r="AG24" s="1"/>
      <x:c r="AH24" s="1"/>
      <x:c r="AI24" s="1"/>
      <x:c r="AJ24" s="142"/>
      <x:c r="AK24" s="142"/>
      <x:c r="AL24" s="142"/>
      <x:c r="AM24" s="142"/>
      <x:c r="AN24" s="142"/>
      <x:c r="AO24" s="142"/>
      <x:c r="AP24" s="143"/>
      <x:c r="AQ24" s="144"/>
      <x:c r="AR24" s="145"/>
      <x:c r="AS24" s="143"/>
      <x:c r="AT24" s="142"/>
      <x:c r="AU24" s="142"/>
      <x:c r="AV24" s="142"/>
      <x:c r="AW24" s="142"/>
      <x:c r="AX24" s="142"/>
      <x:c r="AY24" s="142"/>
      <x:c r="AZ24" s="142"/>
      <x:c r="BA24" s="142"/>
      <x:c r="BB24" s="142"/>
      <x:c r="BC24" s="142"/>
      <x:c r="BD24" s="1"/>
      <x:c r="BE24" s="142"/>
      <x:c r="BF24" s="1"/>
      <x:c r="BG24" s="1"/>
      <x:c r="BH24" s="1"/>
      <x:c r="BI24" s="1"/>
      <x:c r="BJ24" s="142"/>
      <x:c r="BK24" s="142"/>
      <x:c r="BL24" s="142"/>
      <x:c r="BM24" s="142"/>
      <x:c r="BN24" s="142"/>
      <x:c r="BO24" s="142"/>
      <x:c r="BP24" s="142"/>
      <x:c r="BQ24" s="142"/>
      <x:c r="BR24" s="142"/>
      <x:c r="BS24" s="142"/>
      <x:c r="BT24" s="142"/>
      <x:c r="BU24" s="142"/>
      <x:c r="BV24" s="142"/>
      <x:c r="BW24" s="142"/>
      <x:c r="BX24" s="142"/>
      <x:c r="BY24" s="142"/>
      <x:c r="BZ24" s="142"/>
      <x:c r="CA24" s="142"/>
      <x:c r="CB24" s="142"/>
      <x:c r="CC24" s="142"/>
      <x:c r="CD24" s="142"/>
      <x:c r="CE24" s="142"/>
      <x:c r="CF24" s="142"/>
      <x:c r="CG24" s="142"/>
      <x:c r="CH24" s="142"/>
      <x:c r="CI24" s="142"/>
      <x:c r="CJ24" s="142"/>
      <x:c r="CK24" s="142"/>
      <x:c r="CL24" s="142"/>
      <x:c r="CM24" s="142"/>
      <x:c r="CN24" s="142"/>
      <x:c r="CO24" s="142"/>
      <x:c r="CP24" s="142"/>
      <x:c r="CQ24" s="142"/>
      <x:c r="CR24" s="142"/>
      <x:c r="CS24" s="142"/>
      <x:c r="CT24" s="142"/>
      <x:c r="CU24" s="142"/>
      <x:c r="CV24" s="142"/>
      <x:c r="CW24" s="142"/>
    </x:row>
    <x:row r="25" spans="1:16229" x14ac:dyDescent="0.3">
      <x:c r="A25" s="142"/>
      <x:c r="B25" s="142"/>
      <x:c r="C25" s="142"/>
      <x:c r="D25" s="142"/>
      <x:c r="E25" s="142"/>
      <x:c r="F25" s="142"/>
      <x:c r="G25" s="142"/>
      <x:c r="H25" s="142"/>
      <x:c r="I25" s="142"/>
      <x:c r="J25" s="142"/>
      <x:c r="K25" s="142"/>
      <x:c r="L25" s="142"/>
      <x:c r="M25" s="142"/>
      <x:c r="N25" s="142"/>
      <x:c r="O25" s="142"/>
      <x:c r="P25" s="142"/>
      <x:c r="Q25" s="142"/>
      <x:c r="R25" s="142"/>
      <x:c r="S25" s="142"/>
      <x:c r="T25" s="142"/>
      <x:c r="U25" s="142"/>
      <x:c r="V25" s="142"/>
      <x:c r="W25" s="142"/>
      <x:c r="X25" s="142"/>
      <x:c r="Y25" s="142"/>
      <x:c r="Z25" s="142"/>
      <x:c r="AA25" s="142"/>
      <x:c r="AB25" s="142"/>
      <x:c r="AC25" s="142"/>
      <x:c r="AD25" s="142"/>
      <x:c r="AE25" s="142"/>
      <x:c r="AF25" s="1"/>
      <x:c r="AG25" s="1"/>
      <x:c r="AH25" s="1"/>
      <x:c r="AI25" s="1"/>
      <x:c r="AJ25" s="142"/>
      <x:c r="AK25" s="142"/>
      <x:c r="AL25" s="142"/>
      <x:c r="AM25" s="142"/>
      <x:c r="AN25" s="142"/>
      <x:c r="AO25" s="142"/>
      <x:c r="AP25" s="143"/>
      <x:c r="AQ25" s="144"/>
      <x:c r="AR25" s="145"/>
      <x:c r="AS25" s="143"/>
      <x:c r="AT25" s="142"/>
      <x:c r="AU25" s="142"/>
      <x:c r="AV25" s="142"/>
      <x:c r="AW25" s="142"/>
      <x:c r="AX25" s="142"/>
      <x:c r="AY25" s="142"/>
      <x:c r="AZ25" s="142"/>
      <x:c r="BA25" s="142"/>
      <x:c r="BB25" s="142"/>
      <x:c r="BC25" s="142"/>
      <x:c r="BD25" s="1"/>
      <x:c r="BE25" s="142"/>
      <x:c r="BF25" s="1"/>
      <x:c r="BG25" s="1"/>
      <x:c r="BH25" s="1"/>
      <x:c r="BI25" s="1"/>
      <x:c r="BJ25" s="142"/>
      <x:c r="BK25" s="142"/>
      <x:c r="BL25" s="142"/>
      <x:c r="BM25" s="142"/>
      <x:c r="BN25" s="142"/>
      <x:c r="BO25" s="142"/>
      <x:c r="BP25" s="142"/>
      <x:c r="BQ25" s="142"/>
      <x:c r="BR25" s="142"/>
      <x:c r="BS25" s="142"/>
      <x:c r="BT25" s="142"/>
      <x:c r="BU25" s="142"/>
      <x:c r="BV25" s="142"/>
      <x:c r="BW25" s="142"/>
      <x:c r="BX25" s="142"/>
      <x:c r="BY25" s="142"/>
      <x:c r="BZ25" s="142"/>
      <x:c r="CA25" s="142"/>
      <x:c r="CB25" s="142"/>
      <x:c r="CC25" s="142"/>
      <x:c r="CD25" s="142"/>
      <x:c r="CE25" s="142"/>
      <x:c r="CF25" s="142"/>
      <x:c r="CG25" s="142"/>
      <x:c r="CH25" s="142"/>
      <x:c r="CI25" s="142"/>
      <x:c r="CJ25" s="142"/>
      <x:c r="CK25" s="142"/>
      <x:c r="CL25" s="142"/>
      <x:c r="CM25" s="142"/>
      <x:c r="CN25" s="142"/>
      <x:c r="CO25" s="142"/>
      <x:c r="CP25" s="142"/>
      <x:c r="CQ25" s="142"/>
      <x:c r="CR25" s="142"/>
      <x:c r="CS25" s="142"/>
      <x:c r="CT25" s="142"/>
      <x:c r="CU25" s="142"/>
      <x:c r="CV25" s="142"/>
      <x:c r="CW25" s="142"/>
    </x:row>
    <x:row r="26" spans="1:16229" x14ac:dyDescent="0.3">
      <x:c r="A26" s="142"/>
      <x:c r="B26" s="142"/>
      <x:c r="C26" s="142"/>
      <x:c r="D26" s="142"/>
      <x:c r="E26" s="142"/>
      <x:c r="F26" s="142"/>
      <x:c r="G26" s="142"/>
      <x:c r="H26" s="142"/>
      <x:c r="I26" s="142"/>
      <x:c r="J26" s="142"/>
      <x:c r="K26" s="142"/>
      <x:c r="L26" s="142"/>
      <x:c r="M26" s="142"/>
      <x:c r="N26" s="142"/>
      <x:c r="O26" s="142"/>
      <x:c r="P26" s="142"/>
      <x:c r="Q26" s="142"/>
      <x:c r="R26" s="142"/>
      <x:c r="S26" s="142"/>
      <x:c r="T26" s="142"/>
      <x:c r="U26" s="142"/>
      <x:c r="V26" s="142"/>
      <x:c r="W26" s="142"/>
      <x:c r="X26" s="142"/>
      <x:c r="Y26" s="142"/>
      <x:c r="Z26" s="142"/>
      <x:c r="AA26" s="142"/>
      <x:c r="AB26" s="142"/>
      <x:c r="AC26" s="142"/>
      <x:c r="AD26" s="142"/>
      <x:c r="AE26" s="142"/>
      <x:c r="AF26" s="1"/>
      <x:c r="AG26" s="1"/>
      <x:c r="AH26" s="1"/>
      <x:c r="AI26" s="1"/>
      <x:c r="AJ26" s="142"/>
      <x:c r="AK26" s="142"/>
      <x:c r="AL26" s="142"/>
      <x:c r="AM26" s="142"/>
      <x:c r="AN26" s="142"/>
      <x:c r="AO26" s="142"/>
      <x:c r="AP26" s="143"/>
      <x:c r="AQ26" s="144"/>
      <x:c r="AR26" s="145"/>
      <x:c r="AS26" s="143"/>
      <x:c r="AT26" s="142"/>
      <x:c r="AU26" s="142"/>
      <x:c r="AV26" s="142"/>
      <x:c r="AW26" s="142"/>
      <x:c r="AX26" s="142"/>
      <x:c r="AY26" s="142"/>
      <x:c r="AZ26" s="142"/>
      <x:c r="BA26" s="142"/>
      <x:c r="BB26" s="142"/>
      <x:c r="BC26" s="142"/>
      <x:c r="BD26" s="1"/>
      <x:c r="BE26" s="142"/>
      <x:c r="BF26" s="1"/>
      <x:c r="BG26" s="1"/>
      <x:c r="BH26" s="1"/>
      <x:c r="BI26" s="1"/>
      <x:c r="BJ26" s="142"/>
      <x:c r="BK26" s="142"/>
      <x:c r="BL26" s="142"/>
      <x:c r="BM26" s="142"/>
      <x:c r="BN26" s="142"/>
      <x:c r="BO26" s="142"/>
      <x:c r="BP26" s="142"/>
      <x:c r="BQ26" s="142"/>
      <x:c r="BR26" s="142"/>
      <x:c r="BS26" s="142"/>
      <x:c r="BT26" s="142"/>
      <x:c r="BU26" s="142"/>
      <x:c r="BV26" s="142"/>
      <x:c r="BW26" s="142"/>
      <x:c r="BX26" s="142"/>
      <x:c r="BY26" s="142"/>
      <x:c r="BZ26" s="142"/>
      <x:c r="CA26" s="142"/>
      <x:c r="CB26" s="142"/>
      <x:c r="CC26" s="142"/>
      <x:c r="CD26" s="142"/>
      <x:c r="CE26" s="142"/>
      <x:c r="CF26" s="142"/>
      <x:c r="CG26" s="142"/>
      <x:c r="CH26" s="142"/>
      <x:c r="CI26" s="142"/>
      <x:c r="CJ26" s="142"/>
      <x:c r="CK26" s="142"/>
      <x:c r="CL26" s="142"/>
      <x:c r="CM26" s="142"/>
      <x:c r="CN26" s="142"/>
      <x:c r="CO26" s="142"/>
      <x:c r="CP26" s="142"/>
      <x:c r="CQ26" s="142"/>
      <x:c r="CR26" s="142"/>
      <x:c r="CS26" s="142"/>
      <x:c r="CT26" s="142"/>
      <x:c r="CU26" s="142"/>
      <x:c r="CV26" s="142"/>
      <x:c r="CW26" s="142"/>
    </x:row>
    <x:row r="27" spans="1:16229" x14ac:dyDescent="0.3">
      <x:c r="A27" s="142"/>
      <x:c r="B27" s="142"/>
      <x:c r="C27" s="142"/>
      <x:c r="D27" s="142"/>
      <x:c r="E27" s="142"/>
      <x:c r="F27" s="142"/>
      <x:c r="G27" s="142"/>
      <x:c r="H27" s="142"/>
      <x:c r="I27" s="142"/>
      <x:c r="J27" s="142"/>
      <x:c r="K27" s="142"/>
      <x:c r="L27" s="142"/>
      <x:c r="M27" s="142"/>
      <x:c r="N27" s="142"/>
      <x:c r="O27" s="142"/>
      <x:c r="P27" s="142"/>
      <x:c r="Q27" s="142"/>
      <x:c r="R27" s="142"/>
      <x:c r="S27" s="142"/>
      <x:c r="T27" s="142"/>
      <x:c r="U27" s="142"/>
      <x:c r="V27" s="142"/>
      <x:c r="W27" s="142"/>
      <x:c r="X27" s="142"/>
      <x:c r="Y27" s="142"/>
      <x:c r="Z27" s="142"/>
      <x:c r="AA27" s="142"/>
      <x:c r="AB27" s="142"/>
      <x:c r="AC27" s="142"/>
      <x:c r="AD27" s="142"/>
      <x:c r="AE27" s="142"/>
      <x:c r="AF27" s="1"/>
      <x:c r="AG27" s="1"/>
      <x:c r="AH27" s="1"/>
      <x:c r="AI27" s="1"/>
      <x:c r="AJ27" s="142"/>
      <x:c r="AK27" s="142"/>
      <x:c r="AL27" s="142"/>
      <x:c r="AM27" s="142"/>
      <x:c r="AN27" s="142"/>
      <x:c r="AO27" s="142"/>
      <x:c r="AP27" s="143"/>
      <x:c r="AQ27" s="144"/>
      <x:c r="AR27" s="145"/>
      <x:c r="AS27" s="143"/>
      <x:c r="AT27" s="142"/>
      <x:c r="AU27" s="142"/>
      <x:c r="AV27" s="142"/>
      <x:c r="AW27" s="142"/>
      <x:c r="AX27" s="142"/>
      <x:c r="AY27" s="142"/>
      <x:c r="AZ27" s="142"/>
      <x:c r="BA27" s="142"/>
      <x:c r="BB27" s="142"/>
      <x:c r="BC27" s="142"/>
      <x:c r="BD27" s="1"/>
      <x:c r="BE27" s="142"/>
      <x:c r="BF27" s="1"/>
      <x:c r="BG27" s="1"/>
      <x:c r="BH27" s="1"/>
      <x:c r="BI27" s="1"/>
      <x:c r="BJ27" s="142"/>
      <x:c r="BK27" s="142"/>
      <x:c r="BL27" s="142"/>
      <x:c r="BM27" s="142"/>
      <x:c r="BN27" s="142"/>
      <x:c r="BO27" s="142"/>
      <x:c r="BP27" s="142"/>
      <x:c r="BQ27" s="142"/>
      <x:c r="BR27" s="142"/>
      <x:c r="BS27" s="142"/>
      <x:c r="BT27" s="142"/>
      <x:c r="BU27" s="142"/>
      <x:c r="BV27" s="142"/>
      <x:c r="BW27" s="142"/>
      <x:c r="BX27" s="142"/>
      <x:c r="BY27" s="142"/>
      <x:c r="BZ27" s="142"/>
      <x:c r="CA27" s="142"/>
      <x:c r="CB27" s="142"/>
      <x:c r="CC27" s="142"/>
      <x:c r="CD27" s="142"/>
      <x:c r="CE27" s="142"/>
      <x:c r="CF27" s="142"/>
      <x:c r="CG27" s="142"/>
      <x:c r="CH27" s="142"/>
      <x:c r="CI27" s="142"/>
      <x:c r="CJ27" s="142"/>
      <x:c r="CK27" s="142"/>
      <x:c r="CL27" s="142"/>
      <x:c r="CM27" s="142"/>
      <x:c r="CN27" s="142"/>
      <x:c r="CO27" s="142"/>
      <x:c r="CP27" s="142"/>
      <x:c r="CQ27" s="142"/>
      <x:c r="CR27" s="142"/>
      <x:c r="CS27" s="142"/>
      <x:c r="CT27" s="142"/>
      <x:c r="CU27" s="142"/>
      <x:c r="CV27" s="142"/>
      <x:c r="CW27" s="142"/>
    </x:row>
    <x:row r="28" spans="1:16229" x14ac:dyDescent="0.3">
      <x:c r="A28" s="142"/>
      <x:c r="B28" s="142"/>
      <x:c r="C28" s="142"/>
      <x:c r="D28" s="142"/>
      <x:c r="E28" s="142"/>
      <x:c r="F28" s="142"/>
      <x:c r="G28" s="142"/>
      <x:c r="H28" s="142"/>
      <x:c r="I28" s="142"/>
      <x:c r="J28" s="142"/>
      <x:c r="K28" s="142"/>
      <x:c r="L28" s="142"/>
      <x:c r="M28" s="142"/>
      <x:c r="N28" s="142"/>
      <x:c r="O28" s="142"/>
      <x:c r="P28" s="142"/>
      <x:c r="Q28" s="142"/>
      <x:c r="R28" s="142"/>
      <x:c r="S28" s="142"/>
      <x:c r="T28" s="142"/>
      <x:c r="U28" s="142"/>
      <x:c r="V28" s="142"/>
      <x:c r="W28" s="142"/>
      <x:c r="X28" s="142"/>
      <x:c r="Y28" s="142"/>
      <x:c r="Z28" s="142"/>
      <x:c r="AA28" s="142"/>
      <x:c r="AB28" s="142"/>
      <x:c r="AC28" s="142"/>
      <x:c r="AD28" s="142"/>
      <x:c r="AE28" s="142"/>
      <x:c r="AF28" s="1"/>
      <x:c r="AG28" s="1"/>
      <x:c r="AH28" s="1"/>
      <x:c r="AI28" s="1"/>
      <x:c r="AJ28" s="142"/>
      <x:c r="AK28" s="142"/>
      <x:c r="AL28" s="142"/>
      <x:c r="AM28" s="142"/>
      <x:c r="AN28" s="142"/>
      <x:c r="AO28" s="142"/>
      <x:c r="AP28" s="143"/>
      <x:c r="AQ28" s="144"/>
      <x:c r="AR28" s="145"/>
      <x:c r="AS28" s="143"/>
      <x:c r="AT28" s="142"/>
      <x:c r="AU28" s="142"/>
      <x:c r="AV28" s="142"/>
      <x:c r="AW28" s="142"/>
      <x:c r="AX28" s="142"/>
      <x:c r="AY28" s="142"/>
      <x:c r="AZ28" s="142"/>
      <x:c r="BA28" s="142"/>
      <x:c r="BB28" s="142"/>
      <x:c r="BC28" s="142"/>
      <x:c r="BD28" s="1"/>
      <x:c r="BE28" s="142"/>
      <x:c r="BF28" s="1"/>
      <x:c r="BG28" s="1"/>
      <x:c r="BH28" s="1"/>
      <x:c r="BI28" s="1"/>
      <x:c r="BJ28" s="142"/>
      <x:c r="BK28" s="142"/>
      <x:c r="BL28" s="142"/>
      <x:c r="BM28" s="142"/>
      <x:c r="BN28" s="142"/>
      <x:c r="BO28" s="142"/>
      <x:c r="BP28" s="142"/>
      <x:c r="BQ28" s="142"/>
      <x:c r="BR28" s="142"/>
      <x:c r="BS28" s="142"/>
      <x:c r="BT28" s="142"/>
      <x:c r="BU28" s="142"/>
      <x:c r="BV28" s="142"/>
      <x:c r="BW28" s="142"/>
      <x:c r="BX28" s="142"/>
      <x:c r="BY28" s="142"/>
      <x:c r="BZ28" s="142"/>
      <x:c r="CA28" s="142"/>
      <x:c r="CB28" s="142"/>
      <x:c r="CC28" s="142"/>
      <x:c r="CD28" s="142"/>
      <x:c r="CE28" s="142"/>
      <x:c r="CF28" s="142"/>
      <x:c r="CG28" s="142"/>
      <x:c r="CH28" s="142"/>
      <x:c r="CI28" s="142"/>
      <x:c r="CJ28" s="142"/>
      <x:c r="CK28" s="142"/>
      <x:c r="CL28" s="142"/>
      <x:c r="CM28" s="142"/>
      <x:c r="CN28" s="142"/>
      <x:c r="CO28" s="142"/>
      <x:c r="CP28" s="142"/>
      <x:c r="CQ28" s="142"/>
      <x:c r="CR28" s="142"/>
      <x:c r="CS28" s="142"/>
      <x:c r="CT28" s="142"/>
      <x:c r="CU28" s="142"/>
      <x:c r="CV28" s="142"/>
      <x:c r="CW28" s="142"/>
    </x:row>
    <x:row r="29" spans="1:16229" x14ac:dyDescent="0.3">
      <x:c r="A29" s="142"/>
      <x:c r="B29" s="142"/>
      <x:c r="C29" s="142"/>
      <x:c r="D29" s="142"/>
      <x:c r="E29" s="142"/>
      <x:c r="F29" s="142"/>
      <x:c r="G29" s="142"/>
      <x:c r="H29" s="142"/>
      <x:c r="I29" s="142"/>
      <x:c r="J29" s="142"/>
      <x:c r="K29" s="142"/>
      <x:c r="L29" s="142"/>
      <x:c r="M29" s="142"/>
      <x:c r="N29" s="142"/>
      <x:c r="O29" s="142"/>
      <x:c r="P29" s="142"/>
      <x:c r="Q29" s="142"/>
      <x:c r="R29" s="142"/>
      <x:c r="S29" s="142"/>
      <x:c r="T29" s="142"/>
      <x:c r="U29" s="142"/>
      <x:c r="V29" s="142"/>
      <x:c r="W29" s="142"/>
      <x:c r="X29" s="142"/>
      <x:c r="Y29" s="142"/>
      <x:c r="Z29" s="142"/>
      <x:c r="AA29" s="142"/>
      <x:c r="AB29" s="142"/>
      <x:c r="AC29" s="142"/>
      <x:c r="AD29" s="142"/>
      <x:c r="AE29" s="142"/>
      <x:c r="AF29" s="1"/>
      <x:c r="AG29" s="1"/>
      <x:c r="AH29" s="1"/>
      <x:c r="AI29" s="1"/>
      <x:c r="AJ29" s="142"/>
      <x:c r="AK29" s="142"/>
      <x:c r="AL29" s="142"/>
      <x:c r="AM29" s="142"/>
      <x:c r="AN29" s="142"/>
      <x:c r="AO29" s="142"/>
      <x:c r="AP29" s="143"/>
      <x:c r="AQ29" s="144"/>
      <x:c r="AR29" s="145"/>
      <x:c r="AS29" s="143"/>
      <x:c r="AT29" s="142"/>
      <x:c r="AU29" s="142"/>
      <x:c r="AV29" s="142"/>
      <x:c r="AW29" s="142"/>
      <x:c r="AX29" s="142"/>
      <x:c r="AY29" s="142"/>
      <x:c r="AZ29" s="142"/>
      <x:c r="BA29" s="142"/>
      <x:c r="BB29" s="142"/>
      <x:c r="BC29" s="142"/>
      <x:c r="BD29" s="1"/>
      <x:c r="BE29" s="142"/>
      <x:c r="BF29" s="1"/>
      <x:c r="BG29" s="1"/>
      <x:c r="BH29" s="1"/>
      <x:c r="BI29" s="1"/>
      <x:c r="BJ29" s="142"/>
      <x:c r="BK29" s="142"/>
      <x:c r="BL29" s="142"/>
      <x:c r="BM29" s="142"/>
      <x:c r="BN29" s="142"/>
      <x:c r="BO29" s="142"/>
      <x:c r="BP29" s="142"/>
      <x:c r="BQ29" s="142"/>
      <x:c r="BR29" s="142"/>
      <x:c r="BS29" s="142"/>
      <x:c r="BT29" s="142"/>
      <x:c r="BU29" s="142"/>
      <x:c r="BV29" s="142"/>
      <x:c r="BW29" s="142"/>
      <x:c r="BX29" s="142"/>
      <x:c r="BY29" s="142"/>
      <x:c r="BZ29" s="142"/>
      <x:c r="CA29" s="142"/>
      <x:c r="CB29" s="142"/>
      <x:c r="CC29" s="142"/>
      <x:c r="CD29" s="142"/>
      <x:c r="CE29" s="142"/>
      <x:c r="CF29" s="142"/>
      <x:c r="CG29" s="142"/>
      <x:c r="CH29" s="142"/>
      <x:c r="CI29" s="142"/>
      <x:c r="CJ29" s="142"/>
      <x:c r="CK29" s="142"/>
      <x:c r="CL29" s="142"/>
      <x:c r="CM29" s="142"/>
      <x:c r="CN29" s="142"/>
      <x:c r="CO29" s="142"/>
      <x:c r="CP29" s="142"/>
      <x:c r="CQ29" s="142"/>
      <x:c r="CR29" s="142"/>
      <x:c r="CS29" s="142"/>
      <x:c r="CT29" s="142"/>
      <x:c r="CU29" s="142"/>
      <x:c r="CV29" s="142"/>
      <x:c r="CW29" s="142"/>
    </x:row>
    <x:row r="30" spans="1:16229" x14ac:dyDescent="0.3">
      <x:c r="A30" s="142"/>
      <x:c r="B30" s="142"/>
      <x:c r="C30" s="142"/>
      <x:c r="D30" s="142"/>
      <x:c r="E30" s="142"/>
      <x:c r="F30" s="142"/>
      <x:c r="G30" s="142"/>
      <x:c r="H30" s="142"/>
      <x:c r="I30" s="142"/>
      <x:c r="J30" s="142"/>
      <x:c r="K30" s="142"/>
      <x:c r="L30" s="142"/>
      <x:c r="M30" s="142"/>
      <x:c r="N30" s="142"/>
      <x:c r="O30" s="142"/>
      <x:c r="P30" s="142"/>
      <x:c r="Q30" s="142"/>
      <x:c r="R30" s="142"/>
      <x:c r="S30" s="142"/>
      <x:c r="T30" s="142"/>
      <x:c r="U30" s="142"/>
      <x:c r="V30" s="142"/>
      <x:c r="W30" s="142"/>
      <x:c r="X30" s="142"/>
      <x:c r="Y30" s="142"/>
      <x:c r="Z30" s="142"/>
      <x:c r="AA30" s="142"/>
      <x:c r="AB30" s="142"/>
      <x:c r="AC30" s="142"/>
      <x:c r="AD30" s="142"/>
      <x:c r="AE30" s="142"/>
      <x:c r="AF30" s="1"/>
      <x:c r="AG30" s="1"/>
      <x:c r="AH30" s="1"/>
      <x:c r="AI30" s="1"/>
      <x:c r="AJ30" s="142"/>
      <x:c r="AK30" s="142"/>
      <x:c r="AL30" s="142"/>
      <x:c r="AM30" s="142"/>
      <x:c r="AN30" s="142"/>
      <x:c r="AO30" s="142"/>
      <x:c r="AP30" s="143"/>
      <x:c r="AQ30" s="144"/>
      <x:c r="AR30" s="145"/>
      <x:c r="AS30" s="143"/>
      <x:c r="AT30" s="142"/>
      <x:c r="AU30" s="142"/>
      <x:c r="AV30" s="142"/>
      <x:c r="AW30" s="142"/>
      <x:c r="AX30" s="142"/>
      <x:c r="AY30" s="142"/>
      <x:c r="AZ30" s="142"/>
      <x:c r="BA30" s="142"/>
      <x:c r="BB30" s="142"/>
      <x:c r="BC30" s="142"/>
      <x:c r="BD30" s="1"/>
      <x:c r="BE30" s="142"/>
      <x:c r="BF30" s="1"/>
      <x:c r="BG30" s="1"/>
      <x:c r="BH30" s="1"/>
      <x:c r="BI30" s="1"/>
      <x:c r="BJ30" s="142"/>
      <x:c r="BK30" s="142"/>
      <x:c r="BL30" s="142"/>
      <x:c r="BM30" s="142"/>
      <x:c r="BN30" s="142"/>
      <x:c r="BO30" s="142"/>
      <x:c r="BP30" s="142"/>
      <x:c r="BQ30" s="142"/>
      <x:c r="BR30" s="142"/>
      <x:c r="BS30" s="142"/>
      <x:c r="BT30" s="142"/>
      <x:c r="BU30" s="142"/>
      <x:c r="BV30" s="142"/>
      <x:c r="BW30" s="142"/>
      <x:c r="BX30" s="142"/>
      <x:c r="BY30" s="142"/>
      <x:c r="BZ30" s="142"/>
      <x:c r="CA30" s="142"/>
      <x:c r="CB30" s="142"/>
      <x:c r="CC30" s="142"/>
      <x:c r="CD30" s="142"/>
      <x:c r="CE30" s="142"/>
      <x:c r="CF30" s="142"/>
      <x:c r="CG30" s="142"/>
      <x:c r="CH30" s="142"/>
      <x:c r="CI30" s="142"/>
      <x:c r="CJ30" s="142"/>
      <x:c r="CK30" s="142"/>
      <x:c r="CL30" s="142"/>
      <x:c r="CM30" s="142"/>
      <x:c r="CN30" s="142"/>
      <x:c r="CO30" s="142"/>
      <x:c r="CP30" s="142"/>
      <x:c r="CQ30" s="142"/>
      <x:c r="CR30" s="142"/>
      <x:c r="CS30" s="142"/>
      <x:c r="CT30" s="142"/>
      <x:c r="CU30" s="142"/>
      <x:c r="CV30" s="142"/>
      <x:c r="CW30" s="142"/>
    </x:row>
    <x:row r="31" spans="1:16229" x14ac:dyDescent="0.3">
      <x:c r="A31" s="142"/>
      <x:c r="B31" s="142"/>
      <x:c r="C31" s="142"/>
      <x:c r="D31" s="142"/>
      <x:c r="E31" s="142"/>
      <x:c r="F31" s="142"/>
      <x:c r="G31" s="142"/>
      <x:c r="H31" s="142"/>
      <x:c r="I31" s="142"/>
      <x:c r="J31" s="142"/>
      <x:c r="K31" s="142"/>
      <x:c r="L31" s="142"/>
      <x:c r="M31" s="142"/>
      <x:c r="N31" s="142"/>
      <x:c r="O31" s="142"/>
      <x:c r="P31" s="142"/>
      <x:c r="Q31" s="142"/>
      <x:c r="R31" s="142"/>
      <x:c r="S31" s="142"/>
      <x:c r="T31" s="142"/>
      <x:c r="U31" s="142"/>
      <x:c r="V31" s="142"/>
      <x:c r="W31" s="142"/>
      <x:c r="X31" s="142"/>
      <x:c r="Y31" s="142"/>
      <x:c r="Z31" s="142"/>
      <x:c r="AA31" s="142"/>
      <x:c r="AB31" s="142"/>
      <x:c r="AC31" s="142"/>
      <x:c r="AD31" s="142"/>
      <x:c r="AE31" s="142"/>
      <x:c r="AF31" s="1"/>
      <x:c r="AG31" s="1"/>
      <x:c r="AH31" s="1"/>
      <x:c r="AI31" s="1"/>
      <x:c r="AJ31" s="142"/>
      <x:c r="AK31" s="142"/>
      <x:c r="AL31" s="142"/>
      <x:c r="AM31" s="142"/>
      <x:c r="AN31" s="142"/>
      <x:c r="AO31" s="142"/>
      <x:c r="AP31" s="143"/>
      <x:c r="AQ31" s="144"/>
      <x:c r="AR31" s="145"/>
      <x:c r="AS31" s="143"/>
      <x:c r="AT31" s="142"/>
      <x:c r="AU31" s="142"/>
      <x:c r="AV31" s="142"/>
      <x:c r="AW31" s="142"/>
      <x:c r="AX31" s="142"/>
      <x:c r="AY31" s="142"/>
      <x:c r="AZ31" s="142"/>
      <x:c r="BA31" s="142"/>
      <x:c r="BB31" s="142"/>
      <x:c r="BC31" s="142"/>
      <x:c r="BD31" s="1"/>
      <x:c r="BE31" s="142"/>
      <x:c r="BF31" s="1"/>
      <x:c r="BG31" s="1"/>
      <x:c r="BH31" s="1"/>
      <x:c r="BI31" s="1"/>
      <x:c r="BJ31" s="142"/>
      <x:c r="BK31" s="142"/>
      <x:c r="BL31" s="142"/>
      <x:c r="BM31" s="142"/>
      <x:c r="BN31" s="142"/>
      <x:c r="BO31" s="142"/>
      <x:c r="BP31" s="142"/>
      <x:c r="BQ31" s="142"/>
      <x:c r="BR31" s="142"/>
      <x:c r="BS31" s="142"/>
      <x:c r="BT31" s="142"/>
      <x:c r="BU31" s="142"/>
      <x:c r="BV31" s="142"/>
      <x:c r="BW31" s="142"/>
      <x:c r="BX31" s="142"/>
      <x:c r="BY31" s="142"/>
      <x:c r="BZ31" s="142"/>
      <x:c r="CA31" s="142"/>
      <x:c r="CB31" s="142"/>
      <x:c r="CC31" s="142"/>
      <x:c r="CD31" s="142"/>
      <x:c r="CE31" s="142"/>
      <x:c r="CF31" s="142"/>
      <x:c r="CG31" s="142"/>
      <x:c r="CH31" s="142"/>
      <x:c r="CI31" s="142"/>
      <x:c r="CJ31" s="142"/>
      <x:c r="CK31" s="142"/>
      <x:c r="CL31" s="142"/>
      <x:c r="CM31" s="142"/>
      <x:c r="CN31" s="142"/>
      <x:c r="CO31" s="142"/>
      <x:c r="CP31" s="142"/>
      <x:c r="CQ31" s="142"/>
      <x:c r="CR31" s="142"/>
      <x:c r="CS31" s="142"/>
      <x:c r="CT31" s="142"/>
      <x:c r="CU31" s="142"/>
      <x:c r="CV31" s="142"/>
      <x:c r="CW31" s="142"/>
    </x:row>
    <x:row r="32" spans="1:16229" x14ac:dyDescent="0.3">
      <x:c r="A32" s="142"/>
      <x:c r="B32" s="142"/>
      <x:c r="C32" s="142"/>
      <x:c r="D32" s="142"/>
      <x:c r="E32" s="142"/>
      <x:c r="F32" s="142"/>
      <x:c r="G32" s="142"/>
      <x:c r="H32" s="142"/>
      <x:c r="I32" s="142"/>
      <x:c r="J32" s="142"/>
      <x:c r="K32" s="142"/>
      <x:c r="L32" s="142"/>
      <x:c r="M32" s="142"/>
      <x:c r="N32" s="142"/>
      <x:c r="O32" s="142"/>
      <x:c r="P32" s="142"/>
      <x:c r="Q32" s="142"/>
      <x:c r="R32" s="142"/>
      <x:c r="S32" s="142"/>
      <x:c r="T32" s="142"/>
      <x:c r="U32" s="142"/>
      <x:c r="V32" s="142"/>
      <x:c r="W32" s="142"/>
      <x:c r="X32" s="142"/>
      <x:c r="Y32" s="142"/>
      <x:c r="Z32" s="142"/>
      <x:c r="AA32" s="142"/>
      <x:c r="AB32" s="142"/>
      <x:c r="AC32" s="142"/>
      <x:c r="AD32" s="142"/>
      <x:c r="AE32" s="142"/>
      <x:c r="AF32" s="1"/>
      <x:c r="AG32" s="1"/>
      <x:c r="AH32" s="1"/>
      <x:c r="AI32" s="1"/>
      <x:c r="AJ32" s="142"/>
      <x:c r="AK32" s="142"/>
      <x:c r="AL32" s="142"/>
      <x:c r="AM32" s="142"/>
      <x:c r="AN32" s="142"/>
      <x:c r="AO32" s="142"/>
      <x:c r="AP32" s="143"/>
      <x:c r="AQ32" s="144"/>
      <x:c r="AR32" s="145"/>
      <x:c r="AS32" s="143"/>
      <x:c r="AT32" s="142"/>
      <x:c r="AU32" s="142"/>
      <x:c r="AV32" s="142"/>
      <x:c r="AW32" s="142"/>
      <x:c r="AX32" s="142"/>
      <x:c r="AY32" s="142"/>
      <x:c r="AZ32" s="142"/>
      <x:c r="BA32" s="142"/>
      <x:c r="BB32" s="142"/>
      <x:c r="BC32" s="142"/>
      <x:c r="BD32" s="1"/>
      <x:c r="BE32" s="142"/>
      <x:c r="BF32" s="1"/>
      <x:c r="BG32" s="1"/>
      <x:c r="BH32" s="1"/>
      <x:c r="BI32" s="1"/>
      <x:c r="BJ32" s="142"/>
      <x:c r="BK32" s="142"/>
      <x:c r="BL32" s="142"/>
      <x:c r="BM32" s="142"/>
      <x:c r="BN32" s="142"/>
      <x:c r="BO32" s="142"/>
      <x:c r="BP32" s="142"/>
      <x:c r="BQ32" s="142"/>
      <x:c r="BR32" s="142"/>
      <x:c r="BS32" s="142"/>
      <x:c r="BT32" s="142"/>
      <x:c r="BU32" s="142"/>
      <x:c r="BV32" s="142"/>
      <x:c r="BW32" s="142"/>
      <x:c r="BX32" s="142"/>
      <x:c r="BY32" s="142"/>
      <x:c r="BZ32" s="142"/>
      <x:c r="CA32" s="142"/>
      <x:c r="CB32" s="142"/>
      <x:c r="CC32" s="142"/>
      <x:c r="CD32" s="142"/>
      <x:c r="CE32" s="142"/>
      <x:c r="CF32" s="142"/>
      <x:c r="CG32" s="142"/>
      <x:c r="CH32" s="142"/>
      <x:c r="CI32" s="142"/>
      <x:c r="CJ32" s="142"/>
      <x:c r="CK32" s="142"/>
      <x:c r="CL32" s="142"/>
      <x:c r="CM32" s="142"/>
      <x:c r="CN32" s="142"/>
      <x:c r="CO32" s="142"/>
      <x:c r="CP32" s="142"/>
      <x:c r="CQ32" s="142"/>
      <x:c r="CR32" s="142"/>
      <x:c r="CS32" s="142"/>
      <x:c r="CT32" s="142"/>
      <x:c r="CU32" s="142"/>
      <x:c r="CV32" s="142"/>
      <x:c r="CW32" s="142"/>
    </x:row>
    <x:row r="33" spans="1:16229" x14ac:dyDescent="0.3">
      <x:c r="A33" s="142"/>
      <x:c r="B33" s="142"/>
      <x:c r="C33" s="142"/>
      <x:c r="D33" s="142"/>
      <x:c r="E33" s="142"/>
      <x:c r="F33" s="142"/>
      <x:c r="G33" s="142"/>
      <x:c r="H33" s="142"/>
      <x:c r="I33" s="142"/>
      <x:c r="J33" s="142"/>
      <x:c r="K33" s="142"/>
      <x:c r="L33" s="142"/>
      <x:c r="M33" s="142"/>
      <x:c r="N33" s="142"/>
      <x:c r="O33" s="142"/>
      <x:c r="P33" s="142"/>
      <x:c r="Q33" s="142"/>
      <x:c r="R33" s="142"/>
      <x:c r="S33" s="142"/>
      <x:c r="T33" s="142"/>
      <x:c r="U33" s="142"/>
      <x:c r="V33" s="142"/>
      <x:c r="W33" s="142"/>
      <x:c r="X33" s="142"/>
      <x:c r="Y33" s="142"/>
      <x:c r="Z33" s="142"/>
      <x:c r="AA33" s="142"/>
      <x:c r="AB33" s="142"/>
      <x:c r="AC33" s="142"/>
      <x:c r="AD33" s="142"/>
      <x:c r="AE33" s="142"/>
      <x:c r="AF33" s="1"/>
      <x:c r="AG33" s="1"/>
      <x:c r="AH33" s="1"/>
      <x:c r="AI33" s="1"/>
      <x:c r="AJ33" s="142"/>
      <x:c r="AK33" s="142"/>
      <x:c r="AL33" s="142"/>
      <x:c r="AM33" s="142"/>
      <x:c r="AN33" s="142"/>
      <x:c r="AO33" s="142"/>
      <x:c r="AP33" s="143"/>
      <x:c r="AQ33" s="144"/>
      <x:c r="AR33" s="145"/>
      <x:c r="AS33" s="143"/>
      <x:c r="AT33" s="142"/>
      <x:c r="AU33" s="142"/>
      <x:c r="AV33" s="142"/>
      <x:c r="AW33" s="142"/>
      <x:c r="AX33" s="142"/>
      <x:c r="AY33" s="142"/>
      <x:c r="AZ33" s="142"/>
      <x:c r="BA33" s="142"/>
      <x:c r="BB33" s="142"/>
      <x:c r="BC33" s="142"/>
      <x:c r="BD33" s="1"/>
      <x:c r="BE33" s="142"/>
      <x:c r="BF33" s="1"/>
      <x:c r="BG33" s="1"/>
      <x:c r="BH33" s="1"/>
      <x:c r="BI33" s="1"/>
      <x:c r="BJ33" s="142"/>
      <x:c r="BK33" s="142"/>
      <x:c r="BL33" s="142"/>
      <x:c r="BM33" s="142"/>
      <x:c r="BN33" s="142"/>
      <x:c r="BO33" s="142"/>
      <x:c r="BP33" s="142"/>
      <x:c r="BQ33" s="142"/>
      <x:c r="BR33" s="142"/>
      <x:c r="BS33" s="142"/>
      <x:c r="BT33" s="142"/>
      <x:c r="BU33" s="142"/>
      <x:c r="BV33" s="142"/>
      <x:c r="BW33" s="142"/>
      <x:c r="BX33" s="142"/>
      <x:c r="BY33" s="142"/>
      <x:c r="BZ33" s="142"/>
      <x:c r="CA33" s="142"/>
      <x:c r="CB33" s="142"/>
      <x:c r="CC33" s="142"/>
      <x:c r="CD33" s="142"/>
      <x:c r="CE33" s="142"/>
      <x:c r="CF33" s="142"/>
      <x:c r="CG33" s="142"/>
      <x:c r="CH33" s="142"/>
      <x:c r="CI33" s="142"/>
      <x:c r="CJ33" s="142"/>
      <x:c r="CK33" s="142"/>
      <x:c r="CL33" s="142"/>
      <x:c r="CM33" s="142"/>
      <x:c r="CN33" s="142"/>
      <x:c r="CO33" s="142"/>
      <x:c r="CP33" s="142"/>
      <x:c r="CQ33" s="142"/>
      <x:c r="CR33" s="142"/>
      <x:c r="CS33" s="142"/>
      <x:c r="CT33" s="142"/>
      <x:c r="CU33" s="142"/>
      <x:c r="CV33" s="142"/>
      <x:c r="CW33" s="14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89EF00B-41C4-4FCB-AC0A-D6A385162202}" mc:Ignorable="x14ac xr xr2 xr3">
  <x:sheetPr>
    <x:tabColor theme="5" tint="0.5999938962981048"/>
    <x:outlinePr summaryBelow="1" summaryRight="1"/>
  </x:sheetPr>
  <x:dimension ref="A1:O1871"/>
  <x:sheetViews>
    <x:sheetView workbookViewId="0">
      <x:selection activeCell="A2" sqref="A2 A2:O1756"/>
    </x:sheetView>
  </x:sheetViews>
  <x:sheetFormatPr defaultColWidth="8.567768" defaultRowHeight="14.4" x14ac:dyDescent="0.3"/>
  <x:cols>
    <x:col min="1" max="13" width="9.109375" style="0" customWidth="1"/>
    <x:col min="14" max="14" width="8.567768" style="0" customWidth="1"/>
    <x:col min="15" max="15" width="9.109375" style="0" customWidth="1"/>
  </x:cols>
  <x:sheetData>
    <x:row r="1" spans="1:15" x14ac:dyDescent="0.3">
      <x:c r="A1" s="0" t="s">
        <x:v>197</x:v>
      </x:c>
      <x:c r="B1" s="0" t="s">
        <x:v>110</x:v>
      </x:c>
      <x:c r="C1" s="0" t="s">
        <x:v>198</x:v>
      </x:c>
      <x:c r="D1" s="0" t="s">
        <x:v>199</x:v>
      </x:c>
      <x:c r="E1" s="0" t="s">
        <x:v>200</x:v>
      </x:c>
      <x:c r="F1" s="0" t="s">
        <x:v>201</x:v>
      </x:c>
      <x:c r="G1" s="0" t="s">
        <x:v>202</x:v>
      </x:c>
      <x:c r="H1" s="0" t="s">
        <x:v>203</x:v>
      </x:c>
      <x:c r="I1" s="0" t="s">
        <x:v>204</x:v>
      </x:c>
      <x:c r="J1" s="0" t="s">
        <x:v>205</x:v>
      </x:c>
      <x:c r="K1" s="0" t="s">
        <x:v>206</x:v>
      </x:c>
      <x:c r="L1" s="0" t="s">
        <x:v>207</x:v>
      </x:c>
      <x:c r="M1" s="0" t="s">
        <x:v>208</x:v>
      </x:c>
      <x:c r="O1" s="0" t="s">
        <x:v>209</x:v>
      </x:c>
    </x:row>
    <x:row r="2" spans="1:15" x14ac:dyDescent="0.3">
      <x:c r="C2" s="23"/>
      <x:c r="E2" s="23"/>
      <x:c r="J2" s="222"/>
      <x:c r="K2" s="226"/>
      <x:c r="L2" s="226"/>
      <x:c r="M2" s="222"/>
    </x:row>
    <x:row r="3" spans="1:15" x14ac:dyDescent="0.3">
      <x:c r="C3" s="23"/>
      <x:c r="E3" s="23"/>
      <x:c r="J3" s="222"/>
      <x:c r="K3" s="226"/>
      <x:c r="L3" s="226"/>
      <x:c r="M3" s="222"/>
    </x:row>
    <x:row r="4" spans="1:15" x14ac:dyDescent="0.3">
      <x:c r="C4" s="23"/>
      <x:c r="E4" s="23"/>
      <x:c r="J4" s="222"/>
      <x:c r="K4" s="226"/>
      <x:c r="L4" s="226"/>
      <x:c r="M4" s="222"/>
    </x:row>
    <x:row r="5" spans="1:15" x14ac:dyDescent="0.3">
      <x:c r="C5" s="23"/>
      <x:c r="E5" s="23"/>
      <x:c r="J5" s="222"/>
      <x:c r="K5" s="226"/>
      <x:c r="L5" s="226"/>
      <x:c r="M5" s="222"/>
    </x:row>
    <x:row r="6" spans="1:15" x14ac:dyDescent="0.3">
      <x:c r="C6" s="23"/>
      <x:c r="E6" s="23"/>
      <x:c r="J6" s="222"/>
      <x:c r="K6" s="226"/>
      <x:c r="L6" s="226"/>
      <x:c r="M6" s="222"/>
    </x:row>
    <x:row r="7" spans="1:15" x14ac:dyDescent="0.3">
      <x:c r="C7" s="23"/>
      <x:c r="E7" s="23"/>
      <x:c r="J7" s="226"/>
      <x:c r="K7" s="226"/>
      <x:c r="L7" s="226"/>
      <x:c r="M7" s="226"/>
    </x:row>
    <x:row r="8" spans="1:15" x14ac:dyDescent="0.3">
      <x:c r="C8" s="23"/>
      <x:c r="E8" s="23"/>
      <x:c r="J8" s="222"/>
      <x:c r="K8" s="226"/>
      <x:c r="L8" s="226"/>
      <x:c r="M8" s="222"/>
    </x:row>
    <x:row r="9" spans="1:15" x14ac:dyDescent="0.3">
      <x:c r="C9" s="23"/>
      <x:c r="E9" s="23"/>
      <x:c r="J9" s="222"/>
      <x:c r="K9" s="226"/>
      <x:c r="L9" s="226"/>
      <x:c r="M9" s="222"/>
    </x:row>
    <x:row r="10" spans="1:15" x14ac:dyDescent="0.3">
      <x:c r="C10" s="23"/>
      <x:c r="E10" s="23"/>
      <x:c r="J10" s="222"/>
      <x:c r="K10" s="226"/>
      <x:c r="L10" s="226"/>
      <x:c r="M10" s="222"/>
    </x:row>
    <x:row r="11" spans="1:15" x14ac:dyDescent="0.3">
      <x:c r="C11" s="23"/>
      <x:c r="E11" s="23"/>
      <x:c r="J11" s="226"/>
      <x:c r="K11" s="226"/>
      <x:c r="L11" s="226"/>
      <x:c r="M11" s="226"/>
    </x:row>
    <x:row r="12" spans="1:15" x14ac:dyDescent="0.3">
      <x:c r="C12" s="23"/>
      <x:c r="E12" s="23"/>
      <x:c r="J12" s="222"/>
      <x:c r="K12" s="226"/>
      <x:c r="L12" s="226"/>
      <x:c r="M12" s="222"/>
    </x:row>
    <x:row r="13" spans="1:15" x14ac:dyDescent="0.3">
      <x:c r="C13" s="23"/>
      <x:c r="E13" s="23"/>
      <x:c r="J13" s="222"/>
      <x:c r="K13" s="226"/>
      <x:c r="L13" s="226"/>
      <x:c r="M13" s="222"/>
    </x:row>
    <x:row r="14" spans="1:15" x14ac:dyDescent="0.3">
      <x:c r="C14" s="23"/>
      <x:c r="E14" s="23"/>
      <x:c r="J14" s="222"/>
      <x:c r="K14" s="226"/>
      <x:c r="L14" s="226"/>
      <x:c r="M14" s="222"/>
    </x:row>
    <x:row r="15" spans="1:15" x14ac:dyDescent="0.3">
      <x:c r="C15" s="23"/>
      <x:c r="E15" s="23"/>
      <x:c r="J15" s="222"/>
      <x:c r="K15" s="226"/>
      <x:c r="L15" s="226"/>
      <x:c r="M15" s="222"/>
    </x:row>
    <x:row r="16" spans="1:15" x14ac:dyDescent="0.3">
      <x:c r="C16" s="23"/>
      <x:c r="E16" s="23"/>
      <x:c r="J16" s="222"/>
      <x:c r="K16" s="226"/>
      <x:c r="L16" s="226"/>
      <x:c r="M16" s="222"/>
    </x:row>
    <x:row r="17" spans="1:15" x14ac:dyDescent="0.3">
      <x:c r="C17" s="23"/>
      <x:c r="E17" s="23"/>
      <x:c r="J17" s="222"/>
      <x:c r="K17" s="226"/>
      <x:c r="L17" s="226"/>
      <x:c r="M17" s="222"/>
    </x:row>
    <x:row r="18" spans="1:15" x14ac:dyDescent="0.3">
      <x:c r="C18" s="23"/>
      <x:c r="E18" s="23"/>
      <x:c r="J18" s="222"/>
      <x:c r="K18" s="226"/>
      <x:c r="L18" s="226"/>
      <x:c r="M18" s="222"/>
    </x:row>
    <x:row r="19" spans="1:15" x14ac:dyDescent="0.3">
      <x:c r="C19" s="23"/>
      <x:c r="E19" s="23"/>
      <x:c r="J19" s="222"/>
      <x:c r="K19" s="226"/>
      <x:c r="L19" s="226"/>
      <x:c r="M19" s="222"/>
    </x:row>
    <x:row r="20" spans="1:15" x14ac:dyDescent="0.3">
      <x:c r="C20" s="23"/>
      <x:c r="E20" s="23"/>
      <x:c r="J20" s="222"/>
      <x:c r="K20" s="226"/>
      <x:c r="L20" s="226"/>
      <x:c r="M20" s="222"/>
    </x:row>
    <x:row r="21" spans="1:15" x14ac:dyDescent="0.3">
      <x:c r="C21" s="23"/>
      <x:c r="E21" s="23"/>
      <x:c r="J21" s="222"/>
      <x:c r="K21" s="226"/>
      <x:c r="L21" s="226"/>
      <x:c r="M21" s="226"/>
    </x:row>
    <x:row r="22" spans="1:15" x14ac:dyDescent="0.3">
      <x:c r="C22" s="23"/>
      <x:c r="E22" s="23"/>
      <x:c r="J22" s="222"/>
      <x:c r="K22" s="226"/>
      <x:c r="L22" s="226"/>
      <x:c r="M22" s="222"/>
    </x:row>
    <x:row r="23" spans="1:15" x14ac:dyDescent="0.3">
      <x:c r="C23" s="23"/>
      <x:c r="E23" s="23"/>
      <x:c r="J23" s="222"/>
      <x:c r="K23" s="226"/>
      <x:c r="L23" s="226"/>
      <x:c r="M23" s="222"/>
    </x:row>
    <x:row r="24" spans="1:15" x14ac:dyDescent="0.3">
      <x:c r="C24" s="23"/>
      <x:c r="E24" s="23"/>
      <x:c r="J24" s="222"/>
      <x:c r="K24" s="226"/>
      <x:c r="L24" s="226"/>
      <x:c r="M24" s="222"/>
    </x:row>
    <x:row r="25" spans="1:15" x14ac:dyDescent="0.3">
      <x:c r="C25" s="23"/>
      <x:c r="E25" s="23"/>
      <x:c r="J25" s="222"/>
      <x:c r="K25" s="226"/>
      <x:c r="L25" s="226"/>
      <x:c r="M25" s="222"/>
    </x:row>
    <x:row r="26" spans="1:15" x14ac:dyDescent="0.3">
      <x:c r="C26" s="23"/>
      <x:c r="E26" s="23"/>
      <x:c r="J26" s="222"/>
      <x:c r="K26" s="226"/>
      <x:c r="L26" s="226"/>
      <x:c r="M26" s="222"/>
    </x:row>
    <x:row r="27" spans="1:15" x14ac:dyDescent="0.3">
      <x:c r="C27" s="23"/>
      <x:c r="E27" s="23"/>
      <x:c r="J27" s="222"/>
      <x:c r="K27" s="226"/>
      <x:c r="L27" s="226"/>
      <x:c r="M27" s="222"/>
    </x:row>
    <x:row r="28" spans="1:15" x14ac:dyDescent="0.3">
      <x:c r="C28" s="23"/>
      <x:c r="E28" s="23"/>
      <x:c r="J28" s="222"/>
      <x:c r="K28" s="226"/>
      <x:c r="L28" s="226"/>
      <x:c r="M28" s="222"/>
    </x:row>
    <x:row r="29" spans="1:15" x14ac:dyDescent="0.3">
      <x:c r="C29" s="23"/>
      <x:c r="E29" s="23"/>
      <x:c r="J29" s="222"/>
      <x:c r="K29" s="226"/>
      <x:c r="L29" s="226"/>
      <x:c r="M29" s="222"/>
    </x:row>
    <x:row r="30" spans="1:15" x14ac:dyDescent="0.3">
      <x:c r="C30" s="23"/>
      <x:c r="E30" s="23"/>
      <x:c r="J30" s="222"/>
      <x:c r="K30" s="226"/>
      <x:c r="L30" s="226"/>
      <x:c r="M30" s="222"/>
    </x:row>
    <x:row r="31" spans="1:15" x14ac:dyDescent="0.3">
      <x:c r="C31" s="23"/>
      <x:c r="E31" s="23"/>
      <x:c r="J31" s="222"/>
      <x:c r="K31" s="226"/>
      <x:c r="L31" s="226"/>
      <x:c r="M31" s="222"/>
    </x:row>
    <x:row r="32" spans="1:15" x14ac:dyDescent="0.3">
      <x:c r="C32" s="23"/>
      <x:c r="E32" s="23"/>
      <x:c r="J32" s="222"/>
      <x:c r="K32" s="226"/>
      <x:c r="L32" s="226"/>
      <x:c r="M32" s="222"/>
    </x:row>
    <x:row r="33" spans="1:15" x14ac:dyDescent="0.3">
      <x:c r="C33" s="23"/>
      <x:c r="E33" s="23"/>
      <x:c r="J33" s="222"/>
      <x:c r="K33" s="226"/>
      <x:c r="L33" s="226"/>
      <x:c r="M33" s="222"/>
    </x:row>
    <x:row r="34" spans="1:15" x14ac:dyDescent="0.3">
      <x:c r="C34" s="23"/>
      <x:c r="E34" s="23"/>
      <x:c r="J34" s="222"/>
      <x:c r="K34" s="226"/>
      <x:c r="L34" s="226"/>
      <x:c r="M34" s="222"/>
    </x:row>
    <x:row r="35" spans="1:15" x14ac:dyDescent="0.3">
      <x:c r="C35" s="23"/>
      <x:c r="E35" s="23"/>
      <x:c r="J35" s="222"/>
      <x:c r="K35" s="226"/>
      <x:c r="L35" s="226"/>
      <x:c r="M35" s="222"/>
    </x:row>
    <x:row r="36" spans="1:15" x14ac:dyDescent="0.3">
      <x:c r="C36" s="23"/>
      <x:c r="E36" s="23"/>
      <x:c r="J36" s="222"/>
      <x:c r="K36" s="226"/>
      <x:c r="L36" s="226"/>
      <x:c r="M36" s="222"/>
    </x:row>
    <x:row r="37" spans="1:15" x14ac:dyDescent="0.3">
      <x:c r="C37" s="23"/>
      <x:c r="E37" s="23"/>
      <x:c r="J37" s="222"/>
      <x:c r="K37" s="226"/>
      <x:c r="L37" s="226"/>
      <x:c r="M37" s="222"/>
    </x:row>
    <x:row r="38" spans="1:15" x14ac:dyDescent="0.3">
      <x:c r="C38" s="23"/>
      <x:c r="E38" s="23"/>
      <x:c r="J38" s="222"/>
      <x:c r="K38" s="226"/>
      <x:c r="L38" s="226"/>
      <x:c r="M38" s="222"/>
    </x:row>
    <x:row r="39" spans="1:15" x14ac:dyDescent="0.3">
      <x:c r="C39" s="23"/>
      <x:c r="E39" s="23"/>
      <x:c r="J39" s="222"/>
      <x:c r="K39" s="226"/>
      <x:c r="L39" s="226"/>
      <x:c r="M39" s="222"/>
    </x:row>
    <x:row r="40" spans="1:15" x14ac:dyDescent="0.3">
      <x:c r="C40" s="23"/>
      <x:c r="E40" s="23"/>
      <x:c r="J40" s="222"/>
      <x:c r="K40" s="226"/>
      <x:c r="L40" s="226"/>
      <x:c r="M40" s="222"/>
    </x:row>
    <x:row r="41" spans="1:15" x14ac:dyDescent="0.3">
      <x:c r="C41" s="23"/>
      <x:c r="E41" s="23"/>
      <x:c r="J41" s="222"/>
      <x:c r="K41" s="226"/>
      <x:c r="L41" s="226"/>
      <x:c r="M41" s="222"/>
    </x:row>
    <x:row r="42" spans="1:15" x14ac:dyDescent="0.3">
      <x:c r="C42" s="23"/>
      <x:c r="E42" s="23"/>
      <x:c r="J42" s="222"/>
      <x:c r="K42" s="226"/>
      <x:c r="L42" s="226"/>
      <x:c r="M42" s="222"/>
    </x:row>
    <x:row r="43" spans="1:15" x14ac:dyDescent="0.3">
      <x:c r="C43" s="23"/>
      <x:c r="E43" s="23"/>
      <x:c r="J43" s="222"/>
      <x:c r="K43" s="226"/>
      <x:c r="L43" s="226"/>
      <x:c r="M43" s="226"/>
    </x:row>
    <x:row r="44" spans="1:15" x14ac:dyDescent="0.3">
      <x:c r="C44" s="23"/>
      <x:c r="E44" s="23"/>
      <x:c r="J44" s="222"/>
      <x:c r="K44" s="226"/>
      <x:c r="L44" s="226"/>
      <x:c r="M44" s="222"/>
    </x:row>
    <x:row r="45" spans="1:15" x14ac:dyDescent="0.3">
      <x:c r="C45" s="23"/>
      <x:c r="E45" s="23"/>
      <x:c r="J45" s="222"/>
      <x:c r="K45" s="226"/>
      <x:c r="L45" s="226"/>
      <x:c r="M45" s="222"/>
    </x:row>
    <x:row r="46" spans="1:15" x14ac:dyDescent="0.3">
      <x:c r="C46" s="23"/>
      <x:c r="E46" s="23"/>
      <x:c r="J46" s="222"/>
      <x:c r="K46" s="226"/>
      <x:c r="L46" s="226"/>
      <x:c r="M46" s="222"/>
    </x:row>
    <x:row r="47" spans="1:15" x14ac:dyDescent="0.3">
      <x:c r="C47" s="23"/>
      <x:c r="E47" s="23"/>
      <x:c r="J47" s="222"/>
      <x:c r="K47" s="226"/>
      <x:c r="L47" s="226"/>
      <x:c r="M47" s="222"/>
    </x:row>
    <x:row r="48" spans="1:15" x14ac:dyDescent="0.3">
      <x:c r="C48" s="23"/>
      <x:c r="E48" s="23"/>
      <x:c r="J48" s="222"/>
      <x:c r="K48" s="226"/>
      <x:c r="L48" s="226"/>
      <x:c r="M48" s="222"/>
    </x:row>
    <x:row r="49" spans="1:15" x14ac:dyDescent="0.3">
      <x:c r="C49" s="23"/>
      <x:c r="E49" s="23"/>
      <x:c r="J49" s="222"/>
      <x:c r="K49" s="226"/>
      <x:c r="L49" s="226"/>
      <x:c r="M49" s="222"/>
    </x:row>
    <x:row r="50" spans="1:15" x14ac:dyDescent="0.3">
      <x:c r="C50" s="23"/>
      <x:c r="E50" s="23"/>
      <x:c r="J50" s="222"/>
      <x:c r="K50" s="226"/>
      <x:c r="L50" s="226"/>
      <x:c r="M50" s="222"/>
    </x:row>
    <x:row r="51" spans="1:15" x14ac:dyDescent="0.3">
      <x:c r="C51" s="23"/>
      <x:c r="E51" s="23"/>
      <x:c r="J51" s="222"/>
      <x:c r="K51" s="226"/>
      <x:c r="L51" s="226"/>
      <x:c r="M51" s="222"/>
    </x:row>
    <x:row r="52" spans="1:15" x14ac:dyDescent="0.3">
      <x:c r="C52" s="23"/>
      <x:c r="E52" s="23"/>
      <x:c r="J52" s="222"/>
      <x:c r="K52" s="226"/>
      <x:c r="L52" s="226"/>
      <x:c r="M52" s="222"/>
    </x:row>
    <x:row r="53" spans="1:15" x14ac:dyDescent="0.3">
      <x:c r="C53" s="23"/>
      <x:c r="E53" s="23"/>
      <x:c r="J53" s="222"/>
      <x:c r="K53" s="226"/>
      <x:c r="L53" s="226"/>
      <x:c r="M53" s="222"/>
    </x:row>
    <x:row r="54" spans="1:15" x14ac:dyDescent="0.3">
      <x:c r="C54" s="23"/>
      <x:c r="E54" s="23"/>
      <x:c r="J54" s="222"/>
      <x:c r="K54" s="226"/>
      <x:c r="L54" s="226"/>
      <x:c r="M54" s="222"/>
    </x:row>
    <x:row r="55" spans="1:15" x14ac:dyDescent="0.3">
      <x:c r="C55" s="23"/>
      <x:c r="E55" s="23"/>
      <x:c r="J55" s="222"/>
      <x:c r="K55" s="226"/>
      <x:c r="L55" s="226"/>
      <x:c r="M55" s="222"/>
    </x:row>
    <x:row r="56" spans="1:15" x14ac:dyDescent="0.3">
      <x:c r="C56" s="23"/>
      <x:c r="E56" s="23"/>
      <x:c r="J56" s="222"/>
      <x:c r="K56" s="226"/>
      <x:c r="L56" s="226"/>
      <x:c r="M56" s="222"/>
    </x:row>
    <x:row r="57" spans="1:15" x14ac:dyDescent="0.3">
      <x:c r="C57" s="23"/>
      <x:c r="E57" s="23"/>
      <x:c r="J57" s="222"/>
      <x:c r="K57" s="226"/>
      <x:c r="L57" s="226"/>
      <x:c r="M57" s="222"/>
    </x:row>
    <x:row r="58" spans="1:15" x14ac:dyDescent="0.3">
      <x:c r="C58" s="23"/>
      <x:c r="E58" s="23"/>
      <x:c r="J58" s="222"/>
      <x:c r="K58" s="226"/>
      <x:c r="L58" s="226"/>
      <x:c r="M58" s="222"/>
    </x:row>
    <x:row r="59" spans="1:15" x14ac:dyDescent="0.3">
      <x:c r="C59" s="23"/>
      <x:c r="E59" s="23"/>
      <x:c r="J59" s="222"/>
      <x:c r="K59" s="226"/>
      <x:c r="L59" s="226"/>
      <x:c r="M59" s="222"/>
    </x:row>
    <x:row r="60" spans="1:15" x14ac:dyDescent="0.3">
      <x:c r="C60" s="23"/>
      <x:c r="E60" s="23"/>
      <x:c r="J60" s="222"/>
      <x:c r="K60" s="226"/>
      <x:c r="L60" s="226"/>
      <x:c r="M60" s="222"/>
    </x:row>
    <x:row r="61" spans="1:15" x14ac:dyDescent="0.3">
      <x:c r="C61" s="23"/>
      <x:c r="E61" s="23"/>
      <x:c r="J61" s="222"/>
      <x:c r="K61" s="226"/>
      <x:c r="L61" s="226"/>
      <x:c r="M61" s="222"/>
    </x:row>
    <x:row r="62" spans="1:15" x14ac:dyDescent="0.3">
      <x:c r="C62" s="23"/>
      <x:c r="E62" s="23"/>
      <x:c r="J62" s="222"/>
      <x:c r="K62" s="226"/>
      <x:c r="L62" s="226"/>
      <x:c r="M62" s="222"/>
    </x:row>
    <x:row r="63" spans="1:15" x14ac:dyDescent="0.3">
      <x:c r="C63" s="23"/>
      <x:c r="E63" s="23"/>
      <x:c r="J63" s="222"/>
      <x:c r="K63" s="226"/>
      <x:c r="L63" s="226"/>
      <x:c r="M63" s="222"/>
    </x:row>
    <x:row r="64" spans="1:15" x14ac:dyDescent="0.3">
      <x:c r="C64" s="23"/>
      <x:c r="E64" s="23"/>
      <x:c r="J64" s="222"/>
      <x:c r="K64" s="226"/>
      <x:c r="L64" s="226"/>
      <x:c r="M64" s="222"/>
    </x:row>
    <x:row r="65" spans="1:15" x14ac:dyDescent="0.3">
      <x:c r="C65" s="23"/>
      <x:c r="E65" s="23"/>
      <x:c r="J65" s="222"/>
      <x:c r="K65" s="226"/>
      <x:c r="L65" s="226"/>
      <x:c r="M65" s="222"/>
    </x:row>
    <x:row r="66" spans="1:15" x14ac:dyDescent="0.3">
      <x:c r="C66" s="23"/>
      <x:c r="E66" s="23"/>
      <x:c r="J66" s="222"/>
      <x:c r="K66" s="226"/>
      <x:c r="L66" s="226"/>
      <x:c r="M66" s="222"/>
    </x:row>
    <x:row r="67" spans="1:15" x14ac:dyDescent="0.3">
      <x:c r="C67" s="23"/>
      <x:c r="E67" s="23"/>
      <x:c r="J67" s="222"/>
      <x:c r="K67" s="226"/>
      <x:c r="L67" s="226"/>
      <x:c r="M67" s="222"/>
    </x:row>
    <x:row r="68" spans="1:15" x14ac:dyDescent="0.3">
      <x:c r="C68" s="23"/>
      <x:c r="E68" s="23"/>
      <x:c r="J68" s="222"/>
      <x:c r="K68" s="226"/>
      <x:c r="L68" s="226"/>
      <x:c r="M68" s="222"/>
    </x:row>
    <x:row r="69" spans="1:15" x14ac:dyDescent="0.3">
      <x:c r="C69" s="23"/>
      <x:c r="E69" s="23"/>
      <x:c r="J69" s="222"/>
      <x:c r="K69" s="226"/>
      <x:c r="L69" s="226"/>
      <x:c r="M69" s="222"/>
    </x:row>
    <x:row r="70" spans="1:15" x14ac:dyDescent="0.3">
      <x:c r="C70" s="23"/>
      <x:c r="E70" s="23"/>
      <x:c r="J70" s="222"/>
      <x:c r="K70" s="226"/>
      <x:c r="L70" s="226"/>
      <x:c r="M70" s="222"/>
    </x:row>
    <x:row r="71" spans="1:15" x14ac:dyDescent="0.3">
      <x:c r="C71" s="23"/>
      <x:c r="E71" s="23"/>
      <x:c r="J71" s="222"/>
      <x:c r="K71" s="226"/>
      <x:c r="L71" s="226"/>
      <x:c r="M71" s="222"/>
    </x:row>
    <x:row r="72" spans="1:15" x14ac:dyDescent="0.3">
      <x:c r="C72" s="23"/>
      <x:c r="E72" s="23"/>
      <x:c r="J72" s="222"/>
      <x:c r="K72" s="226"/>
      <x:c r="L72" s="226"/>
      <x:c r="M72" s="222"/>
    </x:row>
    <x:row r="73" spans="1:15" x14ac:dyDescent="0.3">
      <x:c r="C73" s="23"/>
      <x:c r="E73" s="23"/>
      <x:c r="J73" s="222"/>
      <x:c r="K73" s="226"/>
      <x:c r="L73" s="226"/>
      <x:c r="M73" s="222"/>
    </x:row>
    <x:row r="74" spans="1:15" x14ac:dyDescent="0.3">
      <x:c r="C74" s="23"/>
      <x:c r="E74" s="23"/>
      <x:c r="J74" s="222"/>
      <x:c r="K74" s="226"/>
      <x:c r="L74" s="226"/>
      <x:c r="M74" s="222"/>
    </x:row>
    <x:row r="75" spans="1:15" x14ac:dyDescent="0.3">
      <x:c r="C75" s="23"/>
      <x:c r="E75" s="23"/>
      <x:c r="J75" s="222"/>
      <x:c r="K75" s="226"/>
      <x:c r="L75" s="226"/>
      <x:c r="M75" s="222"/>
    </x:row>
    <x:row r="76" spans="1:15" x14ac:dyDescent="0.3">
      <x:c r="C76" s="23"/>
      <x:c r="E76" s="23"/>
      <x:c r="J76" s="222"/>
      <x:c r="K76" s="226"/>
      <x:c r="L76" s="226"/>
      <x:c r="M76" s="222"/>
    </x:row>
    <x:row r="77" spans="1:15" x14ac:dyDescent="0.3">
      <x:c r="C77" s="23"/>
      <x:c r="E77" s="23"/>
      <x:c r="J77" s="222"/>
      <x:c r="K77" s="226"/>
      <x:c r="L77" s="226"/>
      <x:c r="M77" s="222"/>
    </x:row>
    <x:row r="78" spans="1:15" x14ac:dyDescent="0.3">
      <x:c r="C78" s="23"/>
      <x:c r="E78" s="23"/>
      <x:c r="J78" s="222"/>
      <x:c r="K78" s="226"/>
      <x:c r="L78" s="226"/>
      <x:c r="M78" s="222"/>
    </x:row>
    <x:row r="79" spans="1:15" x14ac:dyDescent="0.3">
      <x:c r="C79" s="23"/>
      <x:c r="E79" s="23"/>
      <x:c r="J79" s="222"/>
      <x:c r="K79" s="226"/>
      <x:c r="L79" s="226"/>
      <x:c r="M79" s="222"/>
    </x:row>
    <x:row r="80" spans="1:15" x14ac:dyDescent="0.3">
      <x:c r="C80" s="23"/>
      <x:c r="E80" s="23"/>
      <x:c r="J80" s="222"/>
      <x:c r="K80" s="226"/>
      <x:c r="L80" s="226"/>
      <x:c r="M80" s="222"/>
    </x:row>
    <x:row r="81" spans="1:15" x14ac:dyDescent="0.3">
      <x:c r="C81" s="23"/>
      <x:c r="E81" s="23"/>
      <x:c r="J81" s="222"/>
      <x:c r="K81" s="226"/>
      <x:c r="L81" s="226"/>
      <x:c r="M81" s="222"/>
    </x:row>
    <x:row r="82" spans="1:15" x14ac:dyDescent="0.3">
      <x:c r="C82" s="23"/>
      <x:c r="E82" s="23"/>
      <x:c r="J82" s="222"/>
      <x:c r="K82" s="226"/>
      <x:c r="L82" s="226"/>
      <x:c r="M82" s="222"/>
    </x:row>
    <x:row r="83" spans="1:15" x14ac:dyDescent="0.3">
      <x:c r="C83" s="23"/>
      <x:c r="E83" s="23"/>
      <x:c r="J83" s="222"/>
      <x:c r="K83" s="226"/>
      <x:c r="L83" s="226"/>
      <x:c r="M83" s="222"/>
    </x:row>
    <x:row r="84" spans="1:15" x14ac:dyDescent="0.3">
      <x:c r="C84" s="23"/>
      <x:c r="E84" s="23"/>
      <x:c r="J84" s="222"/>
      <x:c r="K84" s="226"/>
      <x:c r="L84" s="226"/>
      <x:c r="M84" s="222"/>
    </x:row>
    <x:row r="85" spans="1:15" x14ac:dyDescent="0.3">
      <x:c r="C85" s="23"/>
      <x:c r="E85" s="23"/>
      <x:c r="J85" s="222"/>
      <x:c r="K85" s="226"/>
      <x:c r="L85" s="226"/>
      <x:c r="M85" s="222"/>
    </x:row>
    <x:row r="86" spans="1:15" x14ac:dyDescent="0.3">
      <x:c r="C86" s="23"/>
      <x:c r="E86" s="23"/>
      <x:c r="J86" s="222"/>
      <x:c r="K86" s="226"/>
      <x:c r="L86" s="226"/>
      <x:c r="M86" s="222"/>
    </x:row>
    <x:row r="87" spans="1:15" x14ac:dyDescent="0.3">
      <x:c r="C87" s="23"/>
      <x:c r="E87" s="23"/>
      <x:c r="J87" s="222"/>
      <x:c r="K87" s="226"/>
      <x:c r="L87" s="226"/>
      <x:c r="M87" s="222"/>
    </x:row>
    <x:row r="88" spans="1:15" x14ac:dyDescent="0.3">
      <x:c r="C88" s="23"/>
      <x:c r="E88" s="23"/>
      <x:c r="J88" s="222"/>
      <x:c r="K88" s="226"/>
      <x:c r="L88" s="226"/>
      <x:c r="M88" s="222"/>
    </x:row>
    <x:row r="89" spans="1:15" x14ac:dyDescent="0.3">
      <x:c r="C89" s="23"/>
      <x:c r="E89" s="23"/>
      <x:c r="J89" s="222"/>
      <x:c r="K89" s="226"/>
      <x:c r="L89" s="226"/>
      <x:c r="M89" s="222"/>
    </x:row>
    <x:row r="90" spans="1:15" x14ac:dyDescent="0.3">
      <x:c r="C90" s="23"/>
      <x:c r="E90" s="23"/>
      <x:c r="J90" s="222"/>
      <x:c r="K90" s="226"/>
      <x:c r="L90" s="226"/>
      <x:c r="M90" s="222"/>
    </x:row>
    <x:row r="91" spans="1:15" x14ac:dyDescent="0.3">
      <x:c r="C91" s="23"/>
      <x:c r="E91" s="23"/>
      <x:c r="J91" s="222"/>
      <x:c r="K91" s="226"/>
      <x:c r="L91" s="226"/>
      <x:c r="M91" s="222"/>
    </x:row>
    <x:row r="92" spans="1:15" x14ac:dyDescent="0.3">
      <x:c r="C92" s="23"/>
      <x:c r="E92" s="23"/>
      <x:c r="J92" s="222"/>
      <x:c r="K92" s="226"/>
      <x:c r="L92" s="226"/>
      <x:c r="M92" s="222"/>
    </x:row>
    <x:row r="93" spans="1:15" x14ac:dyDescent="0.3">
      <x:c r="C93" s="23"/>
      <x:c r="E93" s="23"/>
      <x:c r="J93" s="222"/>
      <x:c r="K93" s="226"/>
      <x:c r="L93" s="226"/>
      <x:c r="M93" s="222"/>
    </x:row>
    <x:row r="94" spans="1:15" x14ac:dyDescent="0.3">
      <x:c r="C94" s="23"/>
      <x:c r="E94" s="23"/>
      <x:c r="J94" s="222"/>
      <x:c r="K94" s="226"/>
      <x:c r="L94" s="226"/>
      <x:c r="M94" s="222"/>
    </x:row>
    <x:row r="95" spans="1:15" x14ac:dyDescent="0.3">
      <x:c r="C95" s="23"/>
      <x:c r="E95" s="23"/>
      <x:c r="J95" s="222"/>
      <x:c r="K95" s="226"/>
      <x:c r="L95" s="226"/>
      <x:c r="M95" s="222"/>
    </x:row>
    <x:row r="96" spans="1:15" x14ac:dyDescent="0.3">
      <x:c r="C96" s="23"/>
      <x:c r="E96" s="23"/>
      <x:c r="J96" s="222"/>
      <x:c r="K96" s="226"/>
      <x:c r="L96" s="226"/>
      <x:c r="M96" s="222"/>
    </x:row>
    <x:row r="97" spans="1:15" x14ac:dyDescent="0.3">
      <x:c r="C97" s="23"/>
      <x:c r="E97" s="23"/>
      <x:c r="J97" s="222"/>
      <x:c r="K97" s="226"/>
      <x:c r="L97" s="226"/>
      <x:c r="M97" s="222"/>
    </x:row>
    <x:row r="98" spans="1:15" x14ac:dyDescent="0.3">
      <x:c r="C98" s="23"/>
      <x:c r="E98" s="23"/>
      <x:c r="J98" s="222"/>
      <x:c r="K98" s="226"/>
      <x:c r="L98" s="226"/>
      <x:c r="M98" s="222"/>
    </x:row>
    <x:row r="99" spans="1:15" x14ac:dyDescent="0.3">
      <x:c r="C99" s="23"/>
      <x:c r="E99" s="23"/>
      <x:c r="J99" s="222"/>
      <x:c r="K99" s="226"/>
      <x:c r="L99" s="226"/>
      <x:c r="M99" s="226"/>
    </x:row>
    <x:row r="100" spans="1:15" x14ac:dyDescent="0.3">
      <x:c r="C100" s="23"/>
      <x:c r="E100" s="23"/>
      <x:c r="J100" s="222"/>
      <x:c r="K100" s="226"/>
      <x:c r="L100" s="226"/>
      <x:c r="M100" s="222"/>
    </x:row>
    <x:row r="101" spans="1:15" x14ac:dyDescent="0.3">
      <x:c r="C101" s="23"/>
      <x:c r="E101" s="23"/>
      <x:c r="J101" s="222"/>
      <x:c r="K101" s="226"/>
      <x:c r="L101" s="226"/>
      <x:c r="M101" s="222"/>
    </x:row>
    <x:row r="102" spans="1:15" x14ac:dyDescent="0.3">
      <x:c r="C102" s="23"/>
      <x:c r="E102" s="23"/>
      <x:c r="J102" s="222"/>
      <x:c r="K102" s="226"/>
      <x:c r="L102" s="226"/>
      <x:c r="M102" s="222"/>
    </x:row>
    <x:row r="103" spans="1:15" x14ac:dyDescent="0.3">
      <x:c r="C103" s="23"/>
      <x:c r="E103" s="23"/>
      <x:c r="J103" s="222"/>
      <x:c r="K103" s="226"/>
      <x:c r="L103" s="226"/>
      <x:c r="M103" s="222"/>
    </x:row>
    <x:row r="104" spans="1:15" x14ac:dyDescent="0.3">
      <x:c r="C104" s="23"/>
      <x:c r="E104" s="23"/>
      <x:c r="J104" s="222"/>
      <x:c r="K104" s="226"/>
      <x:c r="L104" s="226"/>
      <x:c r="M104" s="222"/>
    </x:row>
    <x:row r="105" spans="1:15" x14ac:dyDescent="0.3">
      <x:c r="C105" s="23"/>
      <x:c r="E105" s="23"/>
      <x:c r="J105" s="222"/>
      <x:c r="K105" s="226"/>
      <x:c r="L105" s="226"/>
      <x:c r="M105" s="222"/>
    </x:row>
    <x:row r="106" spans="1:15" x14ac:dyDescent="0.3">
      <x:c r="C106" s="23"/>
      <x:c r="E106" s="23"/>
      <x:c r="J106" s="222"/>
      <x:c r="K106" s="226"/>
      <x:c r="L106" s="226"/>
      <x:c r="M106" s="222"/>
    </x:row>
    <x:row r="107" spans="1:15" x14ac:dyDescent="0.3">
      <x:c r="C107" s="23"/>
      <x:c r="E107" s="23"/>
      <x:c r="J107" s="222"/>
      <x:c r="K107" s="226"/>
      <x:c r="L107" s="226"/>
      <x:c r="M107" s="222"/>
    </x:row>
    <x:row r="108" spans="1:15" x14ac:dyDescent="0.3">
      <x:c r="C108" s="23"/>
      <x:c r="E108" s="23"/>
      <x:c r="J108" s="222"/>
      <x:c r="K108" s="226"/>
      <x:c r="L108" s="226"/>
      <x:c r="M108" s="222"/>
    </x:row>
    <x:row r="109" spans="1:15" x14ac:dyDescent="0.3">
      <x:c r="C109" s="23"/>
      <x:c r="E109" s="23"/>
      <x:c r="J109" s="222"/>
      <x:c r="K109" s="226"/>
      <x:c r="L109" s="226"/>
      <x:c r="M109" s="222"/>
    </x:row>
    <x:row r="110" spans="1:15" x14ac:dyDescent="0.3">
      <x:c r="C110" s="23"/>
      <x:c r="E110" s="23"/>
      <x:c r="J110" s="222"/>
      <x:c r="K110" s="226"/>
      <x:c r="L110" s="226"/>
      <x:c r="M110" s="222"/>
    </x:row>
    <x:row r="111" spans="1:15" x14ac:dyDescent="0.3">
      <x:c r="C111" s="23"/>
      <x:c r="E111" s="23"/>
      <x:c r="J111" s="222"/>
      <x:c r="K111" s="226"/>
      <x:c r="L111" s="226"/>
      <x:c r="M111" s="222"/>
    </x:row>
    <x:row r="112" spans="1:15" x14ac:dyDescent="0.3">
      <x:c r="C112" s="23"/>
      <x:c r="E112" s="23"/>
      <x:c r="J112" s="222"/>
      <x:c r="K112" s="226"/>
      <x:c r="L112" s="226"/>
      <x:c r="M112" s="222"/>
    </x:row>
    <x:row r="113" spans="1:15" x14ac:dyDescent="0.3">
      <x:c r="C113" s="23"/>
      <x:c r="E113" s="23"/>
      <x:c r="J113" s="222"/>
      <x:c r="K113" s="226"/>
      <x:c r="L113" s="226"/>
      <x:c r="M113" s="222"/>
    </x:row>
    <x:row r="114" spans="1:15" x14ac:dyDescent="0.3">
      <x:c r="C114" s="23"/>
      <x:c r="E114" s="23"/>
      <x:c r="J114" s="222"/>
      <x:c r="K114" s="226"/>
      <x:c r="L114" s="226"/>
      <x:c r="M114" s="222"/>
    </x:row>
    <x:row r="115" spans="1:15" x14ac:dyDescent="0.3">
      <x:c r="C115" s="23"/>
      <x:c r="E115" s="23"/>
      <x:c r="J115" s="222"/>
      <x:c r="K115" s="226"/>
      <x:c r="L115" s="226"/>
      <x:c r="M115" s="222"/>
    </x:row>
    <x:row r="116" spans="1:15" x14ac:dyDescent="0.3">
      <x:c r="C116" s="23"/>
      <x:c r="E116" s="23"/>
      <x:c r="J116" s="222"/>
      <x:c r="K116" s="226"/>
      <x:c r="L116" s="226"/>
      <x:c r="M116" s="222"/>
    </x:row>
    <x:row r="117" spans="1:15" x14ac:dyDescent="0.3">
      <x:c r="C117" s="23"/>
      <x:c r="E117" s="23"/>
      <x:c r="J117" s="222"/>
      <x:c r="K117" s="226"/>
      <x:c r="L117" s="226"/>
      <x:c r="M117" s="222"/>
    </x:row>
    <x:row r="118" spans="1:15" x14ac:dyDescent="0.3">
      <x:c r="C118" s="23"/>
      <x:c r="E118" s="23"/>
      <x:c r="J118" s="222"/>
      <x:c r="K118" s="226"/>
      <x:c r="L118" s="226"/>
      <x:c r="M118" s="222"/>
    </x:row>
    <x:row r="119" spans="1:15" x14ac:dyDescent="0.3">
      <x:c r="C119" s="23"/>
      <x:c r="E119" s="23"/>
      <x:c r="J119" s="222"/>
      <x:c r="K119" s="226"/>
      <x:c r="L119" s="226"/>
      <x:c r="M119" s="222"/>
    </x:row>
    <x:row r="120" spans="1:15" x14ac:dyDescent="0.3">
      <x:c r="C120" s="23"/>
      <x:c r="E120" s="23"/>
      <x:c r="J120" s="222"/>
      <x:c r="K120" s="226"/>
      <x:c r="L120" s="226"/>
      <x:c r="M120" s="222"/>
    </x:row>
    <x:row r="121" spans="1:15" x14ac:dyDescent="0.3">
      <x:c r="C121" s="23"/>
      <x:c r="E121" s="23"/>
      <x:c r="J121" s="222"/>
      <x:c r="K121" s="226"/>
      <x:c r="L121" s="226"/>
      <x:c r="M121" s="226"/>
    </x:row>
    <x:row r="122" spans="1:15" x14ac:dyDescent="0.3">
      <x:c r="C122" s="23"/>
      <x:c r="E122" s="23"/>
      <x:c r="J122" s="222"/>
      <x:c r="K122" s="226"/>
      <x:c r="L122" s="226"/>
      <x:c r="M122" s="222"/>
    </x:row>
    <x:row r="123" spans="1:15" x14ac:dyDescent="0.3">
      <x:c r="C123" s="23"/>
      <x:c r="E123" s="23"/>
      <x:c r="J123" s="222"/>
      <x:c r="K123" s="226"/>
      <x:c r="L123" s="226"/>
      <x:c r="M123" s="222"/>
    </x:row>
    <x:row r="124" spans="1:15" x14ac:dyDescent="0.3">
      <x:c r="C124" s="23"/>
      <x:c r="E124" s="23"/>
      <x:c r="J124" s="222"/>
      <x:c r="K124" s="226"/>
      <x:c r="L124" s="226"/>
      <x:c r="M124" s="222"/>
    </x:row>
    <x:row r="125" spans="1:15" x14ac:dyDescent="0.3">
      <x:c r="C125" s="23"/>
      <x:c r="E125" s="23"/>
      <x:c r="J125" s="222"/>
      <x:c r="K125" s="226"/>
      <x:c r="L125" s="226"/>
      <x:c r="M125" s="222"/>
    </x:row>
    <x:row r="126" spans="1:15" x14ac:dyDescent="0.3">
      <x:c r="C126" s="23"/>
      <x:c r="E126" s="23"/>
      <x:c r="J126" s="222"/>
      <x:c r="K126" s="226"/>
      <x:c r="L126" s="226"/>
      <x:c r="M126" s="222"/>
    </x:row>
    <x:row r="127" spans="1:15" x14ac:dyDescent="0.3">
      <x:c r="C127" s="23"/>
      <x:c r="E127" s="23"/>
      <x:c r="J127" s="222"/>
      <x:c r="K127" s="226"/>
      <x:c r="L127" s="226"/>
      <x:c r="M127" s="222"/>
    </x:row>
    <x:row r="128" spans="1:15" x14ac:dyDescent="0.3">
      <x:c r="C128" s="23"/>
      <x:c r="E128" s="23"/>
      <x:c r="J128" s="222"/>
      <x:c r="K128" s="226"/>
      <x:c r="L128" s="226"/>
      <x:c r="M128" s="222"/>
    </x:row>
    <x:row r="129" spans="1:15" x14ac:dyDescent="0.3">
      <x:c r="C129" s="23"/>
      <x:c r="E129" s="23"/>
      <x:c r="J129" s="226"/>
      <x:c r="K129" s="226"/>
      <x:c r="L129" s="226"/>
      <x:c r="M129" s="222"/>
    </x:row>
    <x:row r="130" spans="1:15" x14ac:dyDescent="0.3">
      <x:c r="C130" s="23"/>
      <x:c r="E130" s="23"/>
      <x:c r="J130" s="222"/>
      <x:c r="K130" s="226"/>
      <x:c r="L130" s="226"/>
      <x:c r="M130" s="222"/>
    </x:row>
    <x:row r="131" spans="1:15" x14ac:dyDescent="0.3">
      <x:c r="C131" s="23"/>
      <x:c r="E131" s="23"/>
      <x:c r="J131" s="222"/>
      <x:c r="K131" s="226"/>
      <x:c r="L131" s="226"/>
      <x:c r="M131" s="222"/>
    </x:row>
    <x:row r="132" spans="1:15" x14ac:dyDescent="0.3">
      <x:c r="C132" s="23"/>
      <x:c r="E132" s="23"/>
      <x:c r="J132" s="226"/>
      <x:c r="K132" s="226"/>
      <x:c r="L132" s="226"/>
      <x:c r="M132" s="226"/>
    </x:row>
    <x:row r="133" spans="1:15" x14ac:dyDescent="0.3">
      <x:c r="C133" s="23"/>
      <x:c r="E133" s="23"/>
      <x:c r="J133" s="222"/>
      <x:c r="K133" s="226"/>
      <x:c r="L133" s="226"/>
      <x:c r="M133" s="222"/>
    </x:row>
    <x:row r="134" spans="1:15" x14ac:dyDescent="0.3">
      <x:c r="C134" s="23"/>
      <x:c r="E134" s="23"/>
      <x:c r="J134" s="222"/>
      <x:c r="K134" s="226"/>
      <x:c r="L134" s="226"/>
      <x:c r="M134" s="222"/>
    </x:row>
    <x:row r="135" spans="1:15" x14ac:dyDescent="0.3">
      <x:c r="C135" s="23"/>
      <x:c r="E135" s="23"/>
      <x:c r="J135" s="226"/>
      <x:c r="K135" s="226"/>
      <x:c r="L135" s="226"/>
      <x:c r="M135" s="226"/>
    </x:row>
    <x:row r="136" spans="1:15" x14ac:dyDescent="0.3">
      <x:c r="C136" s="23"/>
      <x:c r="E136" s="23"/>
      <x:c r="J136" s="226"/>
      <x:c r="K136" s="226"/>
      <x:c r="L136" s="226"/>
      <x:c r="M136" s="222"/>
    </x:row>
    <x:row r="137" spans="1:15" x14ac:dyDescent="0.3">
      <x:c r="C137" s="23"/>
      <x:c r="E137" s="23"/>
      <x:c r="J137" s="222"/>
      <x:c r="K137" s="226"/>
      <x:c r="L137" s="226"/>
      <x:c r="M137" s="222"/>
    </x:row>
    <x:row r="138" spans="1:15" x14ac:dyDescent="0.3">
      <x:c r="C138" s="23"/>
      <x:c r="E138" s="23"/>
      <x:c r="J138" s="222"/>
      <x:c r="K138" s="226"/>
      <x:c r="L138" s="226"/>
      <x:c r="M138" s="222"/>
    </x:row>
    <x:row r="139" spans="1:15" x14ac:dyDescent="0.3">
      <x:c r="C139" s="23"/>
      <x:c r="E139" s="23"/>
      <x:c r="J139" s="222"/>
      <x:c r="K139" s="226"/>
      <x:c r="L139" s="226"/>
      <x:c r="M139" s="222"/>
    </x:row>
    <x:row r="140" spans="1:15" x14ac:dyDescent="0.3">
      <x:c r="C140" s="23"/>
      <x:c r="E140" s="23"/>
      <x:c r="J140" s="222"/>
      <x:c r="K140" s="226"/>
      <x:c r="L140" s="226"/>
      <x:c r="M140" s="222"/>
    </x:row>
    <x:row r="141" spans="1:15" x14ac:dyDescent="0.3">
      <x:c r="C141" s="23"/>
      <x:c r="E141" s="23"/>
      <x:c r="J141" s="222"/>
      <x:c r="K141" s="226"/>
      <x:c r="L141" s="226"/>
      <x:c r="M141" s="222"/>
    </x:row>
    <x:row r="142" spans="1:15" x14ac:dyDescent="0.3">
      <x:c r="C142" s="23"/>
      <x:c r="E142" s="23"/>
      <x:c r="J142" s="222"/>
      <x:c r="K142" s="226"/>
      <x:c r="L142" s="226"/>
      <x:c r="M142" s="222"/>
    </x:row>
    <x:row r="143" spans="1:15" x14ac:dyDescent="0.3">
      <x:c r="C143" s="23"/>
      <x:c r="E143" s="23"/>
      <x:c r="J143" s="222"/>
      <x:c r="K143" s="226"/>
      <x:c r="L143" s="226"/>
      <x:c r="M143" s="222"/>
    </x:row>
    <x:row r="144" spans="1:15" x14ac:dyDescent="0.3">
      <x:c r="C144" s="23"/>
      <x:c r="E144" s="23"/>
      <x:c r="J144" s="222"/>
      <x:c r="K144" s="226"/>
      <x:c r="L144" s="226"/>
      <x:c r="M144" s="222"/>
    </x:row>
    <x:row r="145" spans="1:15" x14ac:dyDescent="0.3">
      <x:c r="C145" s="23"/>
      <x:c r="E145" s="23"/>
      <x:c r="J145" s="222"/>
      <x:c r="K145" s="226"/>
      <x:c r="L145" s="226"/>
      <x:c r="M145" s="222"/>
    </x:row>
    <x:row r="146" spans="1:15" x14ac:dyDescent="0.3">
      <x:c r="C146" s="23"/>
      <x:c r="E146" s="23"/>
      <x:c r="J146" s="222"/>
      <x:c r="K146" s="226"/>
      <x:c r="L146" s="226"/>
      <x:c r="M146" s="222"/>
    </x:row>
    <x:row r="147" spans="1:15" x14ac:dyDescent="0.3">
      <x:c r="C147" s="23"/>
      <x:c r="E147" s="23"/>
      <x:c r="J147" s="222"/>
      <x:c r="K147" s="226"/>
      <x:c r="L147" s="226"/>
      <x:c r="M147" s="222"/>
    </x:row>
    <x:row r="148" spans="1:15" x14ac:dyDescent="0.3">
      <x:c r="C148" s="23"/>
      <x:c r="E148" s="23"/>
      <x:c r="J148" s="222"/>
      <x:c r="K148" s="226"/>
      <x:c r="L148" s="226"/>
      <x:c r="M148" s="222"/>
    </x:row>
    <x:row r="149" spans="1:15" x14ac:dyDescent="0.3">
      <x:c r="C149" s="23"/>
      <x:c r="E149" s="23"/>
      <x:c r="J149" s="222"/>
      <x:c r="K149" s="226"/>
      <x:c r="L149" s="226"/>
      <x:c r="M149" s="222"/>
    </x:row>
    <x:row r="150" spans="1:15" x14ac:dyDescent="0.3">
      <x:c r="C150" s="23"/>
      <x:c r="E150" s="23"/>
      <x:c r="J150" s="222"/>
      <x:c r="K150" s="226"/>
      <x:c r="L150" s="226"/>
      <x:c r="M150" s="222"/>
    </x:row>
    <x:row r="151" spans="1:15" x14ac:dyDescent="0.3">
      <x:c r="C151" s="23"/>
      <x:c r="E151" s="23"/>
      <x:c r="J151" s="222"/>
      <x:c r="K151" s="226"/>
      <x:c r="L151" s="226"/>
      <x:c r="M151" s="222"/>
    </x:row>
    <x:row r="152" spans="1:15" x14ac:dyDescent="0.3">
      <x:c r="C152" s="23"/>
      <x:c r="E152" s="23"/>
      <x:c r="J152" s="222"/>
      <x:c r="K152" s="226"/>
      <x:c r="L152" s="226"/>
      <x:c r="M152" s="222"/>
    </x:row>
    <x:row r="153" spans="1:15" x14ac:dyDescent="0.3">
      <x:c r="C153" s="23"/>
      <x:c r="E153" s="23"/>
      <x:c r="J153" s="222"/>
      <x:c r="K153" s="226"/>
      <x:c r="L153" s="226"/>
      <x:c r="M153" s="222"/>
    </x:row>
    <x:row r="154" spans="1:15" x14ac:dyDescent="0.3">
      <x:c r="C154" s="23"/>
      <x:c r="E154" s="23"/>
      <x:c r="J154" s="222"/>
      <x:c r="K154" s="226"/>
      <x:c r="L154" s="226"/>
      <x:c r="M154" s="222"/>
    </x:row>
    <x:row r="155" spans="1:15" x14ac:dyDescent="0.3">
      <x:c r="C155" s="23"/>
      <x:c r="E155" s="23"/>
      <x:c r="J155" s="222"/>
      <x:c r="K155" s="226"/>
      <x:c r="L155" s="226"/>
      <x:c r="M155" s="222"/>
    </x:row>
    <x:row r="156" spans="1:15" x14ac:dyDescent="0.3">
      <x:c r="C156" s="23"/>
      <x:c r="E156" s="23"/>
      <x:c r="J156" s="222"/>
      <x:c r="K156" s="226"/>
      <x:c r="L156" s="226"/>
      <x:c r="M156" s="222"/>
    </x:row>
    <x:row r="157" spans="1:15" x14ac:dyDescent="0.3">
      <x:c r="C157" s="23"/>
      <x:c r="E157" s="23"/>
      <x:c r="J157" s="222"/>
      <x:c r="K157" s="226"/>
      <x:c r="L157" s="226"/>
      <x:c r="M157" s="222"/>
    </x:row>
    <x:row r="158" spans="1:15" x14ac:dyDescent="0.3">
      <x:c r="C158" s="23"/>
      <x:c r="E158" s="23"/>
      <x:c r="J158" s="222"/>
      <x:c r="K158" s="226"/>
      <x:c r="L158" s="226"/>
      <x:c r="M158" s="222"/>
    </x:row>
    <x:row r="159" spans="1:15" x14ac:dyDescent="0.3">
      <x:c r="C159" s="23"/>
      <x:c r="E159" s="23"/>
      <x:c r="J159" s="222"/>
      <x:c r="K159" s="226"/>
      <x:c r="L159" s="226"/>
      <x:c r="M159" s="222"/>
    </x:row>
    <x:row r="160" spans="1:15" x14ac:dyDescent="0.3">
      <x:c r="C160" s="23"/>
      <x:c r="E160" s="23"/>
      <x:c r="J160" s="222"/>
      <x:c r="K160" s="226"/>
      <x:c r="L160" s="226"/>
      <x:c r="M160" s="222"/>
    </x:row>
    <x:row r="161" spans="1:15" x14ac:dyDescent="0.3">
      <x:c r="C161" s="23"/>
      <x:c r="E161" s="23"/>
      <x:c r="J161" s="222"/>
      <x:c r="K161" s="226"/>
      <x:c r="L161" s="226"/>
      <x:c r="M161" s="222"/>
    </x:row>
    <x:row r="162" spans="1:15" x14ac:dyDescent="0.3">
      <x:c r="C162" s="23"/>
      <x:c r="E162" s="23"/>
      <x:c r="J162" s="222"/>
      <x:c r="K162" s="226"/>
      <x:c r="L162" s="226"/>
      <x:c r="M162" s="222"/>
    </x:row>
    <x:row r="163" spans="1:15" x14ac:dyDescent="0.3">
      <x:c r="C163" s="23"/>
      <x:c r="E163" s="23"/>
      <x:c r="J163" s="222"/>
      <x:c r="K163" s="226"/>
      <x:c r="L163" s="226"/>
      <x:c r="M163" s="222"/>
    </x:row>
    <x:row r="164" spans="1:15" x14ac:dyDescent="0.3">
      <x:c r="C164" s="23"/>
      <x:c r="E164" s="23"/>
      <x:c r="J164" s="222"/>
      <x:c r="K164" s="226"/>
      <x:c r="L164" s="226"/>
      <x:c r="M164" s="222"/>
    </x:row>
    <x:row r="165" spans="1:15" x14ac:dyDescent="0.3">
      <x:c r="C165" s="23"/>
      <x:c r="E165" s="23"/>
      <x:c r="J165" s="222"/>
      <x:c r="K165" s="226"/>
      <x:c r="L165" s="226"/>
      <x:c r="M165" s="222"/>
    </x:row>
    <x:row r="166" spans="1:15" x14ac:dyDescent="0.3">
      <x:c r="C166" s="23"/>
      <x:c r="E166" s="23"/>
      <x:c r="J166" s="222"/>
      <x:c r="K166" s="226"/>
      <x:c r="L166" s="226"/>
      <x:c r="M166" s="222"/>
    </x:row>
    <x:row r="167" spans="1:15" x14ac:dyDescent="0.3">
      <x:c r="C167" s="23"/>
      <x:c r="E167" s="23"/>
      <x:c r="J167" s="222"/>
      <x:c r="K167" s="226"/>
      <x:c r="L167" s="226"/>
      <x:c r="M167" s="222"/>
    </x:row>
    <x:row r="168" spans="1:15" x14ac:dyDescent="0.3">
      <x:c r="C168" s="23"/>
      <x:c r="E168" s="23"/>
      <x:c r="J168" s="222"/>
      <x:c r="K168" s="226"/>
      <x:c r="L168" s="226"/>
      <x:c r="M168" s="222"/>
    </x:row>
    <x:row r="169" spans="1:15" x14ac:dyDescent="0.3">
      <x:c r="C169" s="23"/>
      <x:c r="E169" s="23"/>
      <x:c r="J169" s="222"/>
      <x:c r="K169" s="226"/>
      <x:c r="L169" s="226"/>
      <x:c r="M169" s="222"/>
    </x:row>
    <x:row r="170" spans="1:15" x14ac:dyDescent="0.3">
      <x:c r="C170" s="23"/>
      <x:c r="E170" s="23"/>
      <x:c r="J170" s="222"/>
      <x:c r="K170" s="226"/>
      <x:c r="L170" s="226"/>
      <x:c r="M170" s="222"/>
    </x:row>
    <x:row r="171" spans="1:15" x14ac:dyDescent="0.3">
      <x:c r="C171" s="23"/>
      <x:c r="E171" s="23"/>
      <x:c r="J171" s="222"/>
      <x:c r="K171" s="226"/>
      <x:c r="L171" s="226"/>
      <x:c r="M171" s="222"/>
    </x:row>
    <x:row r="172" spans="1:15" x14ac:dyDescent="0.3">
      <x:c r="C172" s="23"/>
      <x:c r="E172" s="23"/>
      <x:c r="J172" s="222"/>
      <x:c r="K172" s="226"/>
      <x:c r="L172" s="226"/>
      <x:c r="M172" s="222"/>
    </x:row>
    <x:row r="173" spans="1:15" x14ac:dyDescent="0.3">
      <x:c r="C173" s="23"/>
      <x:c r="E173" s="23"/>
      <x:c r="J173" s="222"/>
      <x:c r="K173" s="226"/>
      <x:c r="L173" s="226"/>
      <x:c r="M173" s="222"/>
    </x:row>
    <x:row r="174" spans="1:15" x14ac:dyDescent="0.3">
      <x:c r="C174" s="23"/>
      <x:c r="E174" s="23"/>
      <x:c r="J174" s="222"/>
      <x:c r="K174" s="226"/>
      <x:c r="L174" s="226"/>
      <x:c r="M174" s="222"/>
    </x:row>
    <x:row r="175" spans="1:15" x14ac:dyDescent="0.3">
      <x:c r="C175" s="23"/>
      <x:c r="E175" s="23"/>
      <x:c r="J175" s="222"/>
      <x:c r="K175" s="226"/>
      <x:c r="L175" s="226"/>
      <x:c r="M175" s="222"/>
    </x:row>
    <x:row r="176" spans="1:15" x14ac:dyDescent="0.3">
      <x:c r="C176" s="23"/>
      <x:c r="E176" s="23"/>
      <x:c r="J176" s="222"/>
      <x:c r="K176" s="226"/>
      <x:c r="L176" s="226"/>
      <x:c r="M176" s="222"/>
    </x:row>
    <x:row r="177" spans="1:15" x14ac:dyDescent="0.3">
      <x:c r="C177" s="23"/>
      <x:c r="E177" s="23"/>
      <x:c r="J177" s="222"/>
      <x:c r="K177" s="226"/>
      <x:c r="L177" s="226"/>
      <x:c r="M177" s="222"/>
    </x:row>
    <x:row r="178" spans="1:15" x14ac:dyDescent="0.3">
      <x:c r="C178" s="23"/>
      <x:c r="E178" s="23"/>
      <x:c r="J178" s="222"/>
      <x:c r="K178" s="226"/>
      <x:c r="L178" s="226"/>
      <x:c r="M178" s="222"/>
    </x:row>
    <x:row r="179" spans="1:15" x14ac:dyDescent="0.3">
      <x:c r="C179" s="23"/>
      <x:c r="E179" s="23"/>
      <x:c r="J179" s="222"/>
      <x:c r="K179" s="226"/>
      <x:c r="L179" s="226"/>
      <x:c r="M179" s="222"/>
    </x:row>
    <x:row r="180" spans="1:15" x14ac:dyDescent="0.3">
      <x:c r="C180" s="23"/>
      <x:c r="E180" s="23"/>
      <x:c r="J180" s="222"/>
      <x:c r="K180" s="226"/>
      <x:c r="L180" s="226"/>
      <x:c r="M180" s="222"/>
    </x:row>
    <x:row r="181" spans="1:15" x14ac:dyDescent="0.3">
      <x:c r="C181" s="23"/>
      <x:c r="E181" s="23"/>
      <x:c r="J181" s="222"/>
      <x:c r="K181" s="226"/>
      <x:c r="L181" s="226"/>
      <x:c r="M181" s="222"/>
    </x:row>
    <x:row r="182" spans="1:15" x14ac:dyDescent="0.3">
      <x:c r="C182" s="23"/>
      <x:c r="E182" s="23"/>
      <x:c r="J182" s="222"/>
      <x:c r="K182" s="226"/>
      <x:c r="L182" s="226"/>
      <x:c r="M182" s="222"/>
    </x:row>
    <x:row r="183" spans="1:15" x14ac:dyDescent="0.3">
      <x:c r="C183" s="23"/>
      <x:c r="E183" s="23"/>
      <x:c r="J183" s="222"/>
      <x:c r="K183" s="226"/>
      <x:c r="L183" s="226"/>
      <x:c r="M183" s="222"/>
    </x:row>
    <x:row r="184" spans="1:15" x14ac:dyDescent="0.3">
      <x:c r="C184" s="23"/>
      <x:c r="E184" s="23"/>
      <x:c r="J184" s="222"/>
      <x:c r="K184" s="226"/>
      <x:c r="L184" s="226"/>
      <x:c r="M184" s="222"/>
    </x:row>
    <x:row r="185" spans="1:15" x14ac:dyDescent="0.3">
      <x:c r="C185" s="23"/>
      <x:c r="E185" s="23"/>
      <x:c r="J185" s="222"/>
      <x:c r="K185" s="226"/>
      <x:c r="L185" s="226"/>
      <x:c r="M185" s="222"/>
    </x:row>
    <x:row r="186" spans="1:15" x14ac:dyDescent="0.3">
      <x:c r="C186" s="23"/>
      <x:c r="E186" s="23"/>
      <x:c r="J186" s="222"/>
      <x:c r="K186" s="226"/>
      <x:c r="L186" s="226"/>
      <x:c r="M186" s="222"/>
    </x:row>
    <x:row r="187" spans="1:15" x14ac:dyDescent="0.3">
      <x:c r="C187" s="23"/>
      <x:c r="E187" s="23"/>
      <x:c r="J187" s="222"/>
      <x:c r="K187" s="226"/>
      <x:c r="L187" s="226"/>
      <x:c r="M187" s="222"/>
    </x:row>
    <x:row r="188" spans="1:15" x14ac:dyDescent="0.3">
      <x:c r="C188" s="23"/>
      <x:c r="E188" s="23"/>
      <x:c r="J188" s="222"/>
      <x:c r="K188" s="226"/>
      <x:c r="L188" s="226"/>
      <x:c r="M188" s="222"/>
    </x:row>
    <x:row r="189" spans="1:15" x14ac:dyDescent="0.3">
      <x:c r="C189" s="23"/>
      <x:c r="E189" s="23"/>
      <x:c r="J189" s="222"/>
      <x:c r="K189" s="226"/>
      <x:c r="L189" s="226"/>
      <x:c r="M189" s="222"/>
    </x:row>
    <x:row r="190" spans="1:15" x14ac:dyDescent="0.3">
      <x:c r="C190" s="23"/>
      <x:c r="E190" s="23"/>
      <x:c r="J190" s="222"/>
      <x:c r="K190" s="226"/>
      <x:c r="L190" s="226"/>
      <x:c r="M190" s="222"/>
    </x:row>
    <x:row r="191" spans="1:15" x14ac:dyDescent="0.3">
      <x:c r="C191" s="23"/>
      <x:c r="E191" s="23"/>
      <x:c r="J191" s="222"/>
      <x:c r="K191" s="226"/>
      <x:c r="L191" s="226"/>
      <x:c r="M191" s="222"/>
    </x:row>
    <x:row r="192" spans="1:15" x14ac:dyDescent="0.3">
      <x:c r="C192" s="23"/>
      <x:c r="E192" s="23"/>
      <x:c r="J192" s="222"/>
      <x:c r="K192" s="226"/>
      <x:c r="L192" s="226"/>
      <x:c r="M192" s="222"/>
    </x:row>
    <x:row r="193" spans="1:15" x14ac:dyDescent="0.3">
      <x:c r="C193" s="23"/>
      <x:c r="E193" s="23"/>
      <x:c r="J193" s="222"/>
      <x:c r="K193" s="226"/>
      <x:c r="L193" s="226"/>
      <x:c r="M193" s="222"/>
    </x:row>
    <x:row r="194" spans="1:15" x14ac:dyDescent="0.3">
      <x:c r="C194" s="23"/>
      <x:c r="E194" s="23"/>
      <x:c r="J194" s="222"/>
      <x:c r="K194" s="226"/>
      <x:c r="L194" s="226"/>
      <x:c r="M194" s="222"/>
    </x:row>
    <x:row r="195" spans="1:15" x14ac:dyDescent="0.3">
      <x:c r="C195" s="23"/>
      <x:c r="E195" s="23"/>
      <x:c r="J195" s="222"/>
      <x:c r="K195" s="226"/>
      <x:c r="L195" s="226"/>
      <x:c r="M195" s="222"/>
    </x:row>
    <x:row r="196" spans="1:15" x14ac:dyDescent="0.3">
      <x:c r="C196" s="23"/>
      <x:c r="E196" s="23"/>
      <x:c r="J196" s="222"/>
      <x:c r="K196" s="226"/>
      <x:c r="L196" s="226"/>
      <x:c r="M196" s="222"/>
    </x:row>
    <x:row r="197" spans="1:15" x14ac:dyDescent="0.3">
      <x:c r="C197" s="23"/>
      <x:c r="E197" s="23"/>
      <x:c r="J197" s="222"/>
      <x:c r="K197" s="226"/>
      <x:c r="L197" s="226"/>
      <x:c r="M197" s="222"/>
    </x:row>
    <x:row r="198" spans="1:15" x14ac:dyDescent="0.3">
      <x:c r="C198" s="23"/>
      <x:c r="E198" s="23"/>
      <x:c r="J198" s="222"/>
      <x:c r="K198" s="226"/>
      <x:c r="L198" s="226"/>
      <x:c r="M198" s="222"/>
    </x:row>
    <x:row r="199" spans="1:15" x14ac:dyDescent="0.3">
      <x:c r="C199" s="23"/>
      <x:c r="E199" s="23"/>
      <x:c r="J199" s="222"/>
      <x:c r="K199" s="226"/>
      <x:c r="L199" s="226"/>
      <x:c r="M199" s="222"/>
    </x:row>
    <x:row r="200" spans="1:15" x14ac:dyDescent="0.3">
      <x:c r="C200" s="23"/>
      <x:c r="E200" s="23"/>
      <x:c r="J200" s="222"/>
      <x:c r="K200" s="226"/>
      <x:c r="L200" s="226"/>
      <x:c r="M200" s="222"/>
    </x:row>
    <x:row r="201" spans="1:15" x14ac:dyDescent="0.3">
      <x:c r="C201" s="23"/>
      <x:c r="E201" s="23"/>
      <x:c r="J201" s="222"/>
      <x:c r="K201" s="226"/>
      <x:c r="L201" s="226"/>
      <x:c r="M201" s="222"/>
    </x:row>
    <x:row r="202" spans="1:15" x14ac:dyDescent="0.3">
      <x:c r="C202" s="23"/>
      <x:c r="E202" s="23"/>
      <x:c r="J202" s="222"/>
      <x:c r="K202" s="226"/>
      <x:c r="L202" s="226"/>
      <x:c r="M202" s="222"/>
    </x:row>
    <x:row r="203" spans="1:15" x14ac:dyDescent="0.3">
      <x:c r="C203" s="23"/>
      <x:c r="E203" s="23"/>
      <x:c r="J203" s="222"/>
      <x:c r="K203" s="226"/>
      <x:c r="L203" s="226"/>
      <x:c r="M203" s="222"/>
    </x:row>
    <x:row r="204" spans="1:15" x14ac:dyDescent="0.3">
      <x:c r="C204" s="23"/>
      <x:c r="E204" s="23"/>
      <x:c r="J204" s="222"/>
      <x:c r="K204" s="226"/>
      <x:c r="L204" s="226"/>
      <x:c r="M204" s="222"/>
    </x:row>
    <x:row r="205" spans="1:15" x14ac:dyDescent="0.3">
      <x:c r="C205" s="23"/>
      <x:c r="E205" s="23"/>
      <x:c r="J205" s="222"/>
      <x:c r="K205" s="226"/>
      <x:c r="L205" s="226"/>
      <x:c r="M205" s="222"/>
    </x:row>
    <x:row r="206" spans="1:15" x14ac:dyDescent="0.3">
      <x:c r="C206" s="23"/>
      <x:c r="E206" s="23"/>
      <x:c r="J206" s="222"/>
      <x:c r="K206" s="226"/>
      <x:c r="L206" s="226"/>
      <x:c r="M206" s="222"/>
    </x:row>
    <x:row r="207" spans="1:15" x14ac:dyDescent="0.3">
      <x:c r="C207" s="23"/>
      <x:c r="E207" s="23"/>
      <x:c r="J207" s="222"/>
      <x:c r="K207" s="226"/>
      <x:c r="L207" s="226"/>
      <x:c r="M207" s="222"/>
    </x:row>
    <x:row r="208" spans="1:15" x14ac:dyDescent="0.3">
      <x:c r="C208" s="23"/>
      <x:c r="E208" s="23"/>
      <x:c r="J208" s="222"/>
      <x:c r="K208" s="226"/>
      <x:c r="L208" s="226"/>
      <x:c r="M208" s="222"/>
    </x:row>
    <x:row r="209" spans="1:15" x14ac:dyDescent="0.3">
      <x:c r="C209" s="23"/>
      <x:c r="E209" s="23"/>
      <x:c r="J209" s="222"/>
      <x:c r="K209" s="226"/>
      <x:c r="L209" s="226"/>
      <x:c r="M209" s="222"/>
    </x:row>
    <x:row r="210" spans="1:15" x14ac:dyDescent="0.3">
      <x:c r="C210" s="23"/>
      <x:c r="E210" s="23"/>
      <x:c r="J210" s="222"/>
      <x:c r="K210" s="226"/>
      <x:c r="L210" s="226"/>
      <x:c r="M210" s="222"/>
    </x:row>
    <x:row r="211" spans="1:15" x14ac:dyDescent="0.3">
      <x:c r="C211" s="23"/>
      <x:c r="E211" s="23"/>
      <x:c r="J211" s="222"/>
      <x:c r="K211" s="226"/>
      <x:c r="L211" s="226"/>
      <x:c r="M211" s="222"/>
    </x:row>
    <x:row r="212" spans="1:15" x14ac:dyDescent="0.3">
      <x:c r="C212" s="23"/>
      <x:c r="E212" s="23"/>
      <x:c r="J212" s="222"/>
      <x:c r="K212" s="226"/>
      <x:c r="L212" s="226"/>
      <x:c r="M212" s="222"/>
    </x:row>
    <x:row r="213" spans="1:15" x14ac:dyDescent="0.3">
      <x:c r="C213" s="23"/>
      <x:c r="E213" s="23"/>
      <x:c r="J213" s="222"/>
      <x:c r="K213" s="226"/>
      <x:c r="L213" s="226"/>
      <x:c r="M213" s="222"/>
    </x:row>
    <x:row r="214" spans="1:15" x14ac:dyDescent="0.3">
      <x:c r="C214" s="23"/>
      <x:c r="E214" s="23"/>
      <x:c r="J214" s="222"/>
      <x:c r="K214" s="226"/>
      <x:c r="L214" s="226"/>
      <x:c r="M214" s="222"/>
    </x:row>
    <x:row r="215" spans="1:15" x14ac:dyDescent="0.3">
      <x:c r="C215" s="23"/>
      <x:c r="E215" s="23"/>
      <x:c r="J215" s="222"/>
      <x:c r="K215" s="226"/>
      <x:c r="L215" s="226"/>
      <x:c r="M215" s="222"/>
    </x:row>
    <x:row r="216" spans="1:15" x14ac:dyDescent="0.3">
      <x:c r="C216" s="23"/>
      <x:c r="E216" s="23"/>
      <x:c r="J216" s="222"/>
      <x:c r="K216" s="226"/>
      <x:c r="L216" s="226"/>
      <x:c r="M216" s="222"/>
    </x:row>
    <x:row r="217" spans="1:15" x14ac:dyDescent="0.3">
      <x:c r="C217" s="23"/>
      <x:c r="E217" s="23"/>
      <x:c r="J217" s="222"/>
      <x:c r="K217" s="226"/>
      <x:c r="L217" s="226"/>
      <x:c r="M217" s="222"/>
    </x:row>
    <x:row r="218" spans="1:15" x14ac:dyDescent="0.3">
      <x:c r="C218" s="23"/>
      <x:c r="E218" s="23"/>
      <x:c r="J218" s="222"/>
      <x:c r="K218" s="226"/>
      <x:c r="L218" s="226"/>
      <x:c r="M218" s="222"/>
    </x:row>
    <x:row r="219" spans="1:15" x14ac:dyDescent="0.3">
      <x:c r="C219" s="23"/>
      <x:c r="E219" s="23"/>
      <x:c r="J219" s="222"/>
      <x:c r="K219" s="226"/>
      <x:c r="L219" s="226"/>
      <x:c r="M219" s="222"/>
    </x:row>
    <x:row r="220" spans="1:15" x14ac:dyDescent="0.3">
      <x:c r="C220" s="23"/>
      <x:c r="E220" s="23"/>
      <x:c r="J220" s="222"/>
      <x:c r="K220" s="226"/>
      <x:c r="L220" s="226"/>
      <x:c r="M220" s="222"/>
    </x:row>
    <x:row r="221" spans="1:15" x14ac:dyDescent="0.3">
      <x:c r="C221" s="23"/>
      <x:c r="E221" s="23"/>
      <x:c r="J221" s="222"/>
      <x:c r="K221" s="226"/>
      <x:c r="L221" s="226"/>
      <x:c r="M221" s="222"/>
    </x:row>
    <x:row r="222" spans="1:15" x14ac:dyDescent="0.3">
      <x:c r="C222" s="23"/>
      <x:c r="E222" s="23"/>
      <x:c r="J222" s="226"/>
      <x:c r="K222" s="226"/>
      <x:c r="L222" s="226"/>
      <x:c r="M222" s="226"/>
    </x:row>
    <x:row r="223" spans="1:15" x14ac:dyDescent="0.3">
      <x:c r="C223" s="23"/>
      <x:c r="E223" s="23"/>
      <x:c r="J223" s="222"/>
      <x:c r="K223" s="226"/>
      <x:c r="L223" s="226"/>
      <x:c r="M223" s="222"/>
    </x:row>
    <x:row r="224" spans="1:15" x14ac:dyDescent="0.3">
      <x:c r="C224" s="23"/>
      <x:c r="E224" s="23"/>
      <x:c r="J224" s="222"/>
      <x:c r="K224" s="226"/>
      <x:c r="L224" s="226"/>
      <x:c r="M224" s="222"/>
    </x:row>
    <x:row r="225" spans="1:15" x14ac:dyDescent="0.3">
      <x:c r="C225" s="23"/>
      <x:c r="E225" s="23"/>
      <x:c r="J225" s="222"/>
      <x:c r="K225" s="226"/>
      <x:c r="L225" s="226"/>
      <x:c r="M225" s="222"/>
    </x:row>
    <x:row r="226" spans="1:15" x14ac:dyDescent="0.3">
      <x:c r="C226" s="23"/>
      <x:c r="E226" s="23"/>
      <x:c r="J226" s="222"/>
      <x:c r="K226" s="226"/>
      <x:c r="L226" s="226"/>
      <x:c r="M226" s="222"/>
    </x:row>
    <x:row r="227" spans="1:15" x14ac:dyDescent="0.3">
      <x:c r="C227" s="23"/>
      <x:c r="E227" s="23"/>
      <x:c r="J227" s="222"/>
      <x:c r="K227" s="226"/>
      <x:c r="L227" s="226"/>
      <x:c r="M227" s="222"/>
    </x:row>
    <x:row r="228" spans="1:15" x14ac:dyDescent="0.3">
      <x:c r="C228" s="23"/>
      <x:c r="E228" s="23"/>
      <x:c r="J228" s="222"/>
      <x:c r="K228" s="226"/>
      <x:c r="L228" s="226"/>
      <x:c r="M228" s="222"/>
    </x:row>
    <x:row r="229" spans="1:15" x14ac:dyDescent="0.3">
      <x:c r="C229" s="23"/>
      <x:c r="E229" s="23"/>
      <x:c r="J229" s="222"/>
      <x:c r="K229" s="226"/>
      <x:c r="L229" s="226"/>
      <x:c r="M229" s="222"/>
    </x:row>
    <x:row r="230" spans="1:15" x14ac:dyDescent="0.3">
      <x:c r="C230" s="23"/>
      <x:c r="E230" s="23"/>
      <x:c r="J230" s="222"/>
      <x:c r="K230" s="226"/>
      <x:c r="L230" s="226"/>
      <x:c r="M230" s="222"/>
    </x:row>
    <x:row r="231" spans="1:15" x14ac:dyDescent="0.3">
      <x:c r="C231" s="23"/>
      <x:c r="E231" s="23"/>
      <x:c r="J231" s="222"/>
      <x:c r="K231" s="226"/>
      <x:c r="L231" s="226"/>
      <x:c r="M231" s="222"/>
    </x:row>
    <x:row r="232" spans="1:15" x14ac:dyDescent="0.3">
      <x:c r="C232" s="23"/>
      <x:c r="E232" s="23"/>
      <x:c r="J232" s="222"/>
      <x:c r="K232" s="226"/>
      <x:c r="L232" s="226"/>
      <x:c r="M232" s="222"/>
    </x:row>
    <x:row r="233" spans="1:15" x14ac:dyDescent="0.3">
      <x:c r="C233" s="23"/>
      <x:c r="E233" s="23"/>
      <x:c r="J233" s="222"/>
      <x:c r="K233" s="226"/>
      <x:c r="L233" s="226"/>
      <x:c r="M233" s="222"/>
    </x:row>
    <x:row r="234" spans="1:15" x14ac:dyDescent="0.3">
      <x:c r="C234" s="23"/>
      <x:c r="E234" s="23"/>
      <x:c r="J234" s="222"/>
      <x:c r="K234" s="226"/>
      <x:c r="L234" s="226"/>
      <x:c r="M234" s="222"/>
    </x:row>
    <x:row r="235" spans="1:15" x14ac:dyDescent="0.3">
      <x:c r="C235" s="23"/>
      <x:c r="E235" s="23"/>
      <x:c r="J235" s="222"/>
      <x:c r="K235" s="226"/>
      <x:c r="L235" s="226"/>
      <x:c r="M235" s="222"/>
    </x:row>
    <x:row r="236" spans="1:15" x14ac:dyDescent="0.3">
      <x:c r="C236" s="23"/>
      <x:c r="E236" s="23"/>
      <x:c r="J236" s="222"/>
      <x:c r="K236" s="226"/>
      <x:c r="L236" s="226"/>
      <x:c r="M236" s="222"/>
    </x:row>
    <x:row r="237" spans="1:15" x14ac:dyDescent="0.3">
      <x:c r="C237" s="23"/>
      <x:c r="E237" s="23"/>
      <x:c r="J237" s="222"/>
      <x:c r="K237" s="226"/>
      <x:c r="L237" s="226"/>
      <x:c r="M237" s="222"/>
    </x:row>
    <x:row r="238" spans="1:15" x14ac:dyDescent="0.3">
      <x:c r="C238" s="23"/>
      <x:c r="E238" s="23"/>
      <x:c r="J238" s="222"/>
      <x:c r="K238" s="226"/>
      <x:c r="L238" s="226"/>
      <x:c r="M238" s="222"/>
    </x:row>
    <x:row r="239" spans="1:15" x14ac:dyDescent="0.3">
      <x:c r="C239" s="23"/>
      <x:c r="E239" s="23"/>
      <x:c r="J239" s="222"/>
      <x:c r="K239" s="226"/>
      <x:c r="L239" s="226"/>
      <x:c r="M239" s="222"/>
    </x:row>
    <x:row r="240" spans="1:15" x14ac:dyDescent="0.3">
      <x:c r="C240" s="23"/>
      <x:c r="E240" s="23"/>
      <x:c r="J240" s="226"/>
      <x:c r="K240" s="226"/>
      <x:c r="L240" s="226"/>
      <x:c r="M240" s="222"/>
    </x:row>
    <x:row r="241" spans="1:15" x14ac:dyDescent="0.3">
      <x:c r="C241" s="23"/>
      <x:c r="E241" s="23"/>
      <x:c r="J241" s="222"/>
      <x:c r="K241" s="226"/>
      <x:c r="L241" s="226"/>
      <x:c r="M241" s="222"/>
    </x:row>
    <x:row r="242" spans="1:15" x14ac:dyDescent="0.3">
      <x:c r="C242" s="23"/>
      <x:c r="E242" s="23"/>
      <x:c r="J242" s="222"/>
      <x:c r="K242" s="226"/>
      <x:c r="L242" s="226"/>
      <x:c r="M242" s="222"/>
    </x:row>
    <x:row r="243" spans="1:15" x14ac:dyDescent="0.3">
      <x:c r="C243" s="23"/>
      <x:c r="E243" s="23"/>
      <x:c r="J243" s="222"/>
      <x:c r="K243" s="226"/>
      <x:c r="L243" s="226"/>
      <x:c r="M243" s="222"/>
    </x:row>
    <x:row r="244" spans="1:15" x14ac:dyDescent="0.3">
      <x:c r="C244" s="23"/>
      <x:c r="E244" s="23"/>
      <x:c r="J244" s="222"/>
      <x:c r="K244" s="226"/>
      <x:c r="L244" s="226"/>
      <x:c r="M244" s="222"/>
    </x:row>
    <x:row r="245" spans="1:15" x14ac:dyDescent="0.3">
      <x:c r="C245" s="23"/>
      <x:c r="E245" s="23"/>
      <x:c r="J245" s="222"/>
      <x:c r="K245" s="226"/>
      <x:c r="L245" s="226"/>
      <x:c r="M245" s="222"/>
    </x:row>
    <x:row r="246" spans="1:15" x14ac:dyDescent="0.3">
      <x:c r="C246" s="23"/>
      <x:c r="E246" s="23"/>
      <x:c r="J246" s="222"/>
      <x:c r="K246" s="226"/>
      <x:c r="L246" s="226"/>
      <x:c r="M246" s="222"/>
    </x:row>
    <x:row r="247" spans="1:15" x14ac:dyDescent="0.3">
      <x:c r="C247" s="23"/>
      <x:c r="E247" s="23"/>
      <x:c r="J247" s="222"/>
      <x:c r="K247" s="226"/>
      <x:c r="L247" s="226"/>
      <x:c r="M247" s="222"/>
    </x:row>
    <x:row r="248" spans="1:15" x14ac:dyDescent="0.3">
      <x:c r="C248" s="23"/>
      <x:c r="E248" s="23"/>
      <x:c r="J248" s="226"/>
      <x:c r="K248" s="226"/>
      <x:c r="L248" s="226"/>
      <x:c r="M248" s="222"/>
    </x:row>
    <x:row r="249" spans="1:15" x14ac:dyDescent="0.3">
      <x:c r="C249" s="23"/>
      <x:c r="E249" s="23"/>
      <x:c r="J249" s="226"/>
      <x:c r="K249" s="226"/>
      <x:c r="L249" s="226"/>
      <x:c r="M249" s="222"/>
    </x:row>
    <x:row r="250" spans="1:15" x14ac:dyDescent="0.3">
      <x:c r="C250" s="23"/>
      <x:c r="E250" s="23"/>
      <x:c r="J250" s="222"/>
      <x:c r="K250" s="226"/>
      <x:c r="L250" s="226"/>
      <x:c r="M250" s="222"/>
    </x:row>
    <x:row r="251" spans="1:15" x14ac:dyDescent="0.3">
      <x:c r="C251" s="23"/>
      <x:c r="E251" s="23"/>
      <x:c r="J251" s="222"/>
      <x:c r="K251" s="226"/>
      <x:c r="L251" s="226"/>
      <x:c r="M251" s="222"/>
    </x:row>
    <x:row r="252" spans="1:15" x14ac:dyDescent="0.3">
      <x:c r="C252" s="23"/>
      <x:c r="E252" s="23"/>
      <x:c r="J252" s="222"/>
      <x:c r="K252" s="226"/>
      <x:c r="L252" s="226"/>
      <x:c r="M252" s="222"/>
    </x:row>
    <x:row r="253" spans="1:15" x14ac:dyDescent="0.3">
      <x:c r="C253" s="23"/>
      <x:c r="E253" s="23"/>
      <x:c r="J253" s="222"/>
      <x:c r="K253" s="226"/>
      <x:c r="L253" s="226"/>
      <x:c r="M253" s="222"/>
    </x:row>
    <x:row r="254" spans="1:15" x14ac:dyDescent="0.3">
      <x:c r="C254" s="23"/>
      <x:c r="E254" s="23"/>
      <x:c r="J254" s="222"/>
      <x:c r="K254" s="226"/>
      <x:c r="L254" s="226"/>
      <x:c r="M254" s="222"/>
    </x:row>
    <x:row r="255" spans="1:15" x14ac:dyDescent="0.3">
      <x:c r="C255" s="23"/>
      <x:c r="E255" s="23"/>
      <x:c r="J255" s="222"/>
      <x:c r="K255" s="226"/>
      <x:c r="L255" s="226"/>
      <x:c r="M255" s="222"/>
    </x:row>
    <x:row r="256" spans="1:15" x14ac:dyDescent="0.3">
      <x:c r="C256" s="23"/>
      <x:c r="E256" s="23"/>
      <x:c r="J256" s="222"/>
      <x:c r="K256" s="226"/>
      <x:c r="L256" s="226"/>
      <x:c r="M256" s="222"/>
    </x:row>
    <x:row r="257" spans="1:15" x14ac:dyDescent="0.3">
      <x:c r="C257" s="23"/>
      <x:c r="E257" s="23"/>
      <x:c r="J257" s="222"/>
      <x:c r="K257" s="226"/>
      <x:c r="L257" s="226"/>
      <x:c r="M257" s="222"/>
    </x:row>
    <x:row r="258" spans="1:15" x14ac:dyDescent="0.3">
      <x:c r="C258" s="23"/>
      <x:c r="E258" s="23"/>
      <x:c r="J258" s="222"/>
      <x:c r="K258" s="226"/>
      <x:c r="L258" s="226"/>
      <x:c r="M258" s="222"/>
    </x:row>
    <x:row r="259" spans="1:15" x14ac:dyDescent="0.3">
      <x:c r="C259" s="23"/>
      <x:c r="E259" s="23"/>
      <x:c r="J259" s="222"/>
      <x:c r="K259" s="226"/>
      <x:c r="L259" s="226"/>
      <x:c r="M259" s="222"/>
    </x:row>
    <x:row r="260" spans="1:15" x14ac:dyDescent="0.3">
      <x:c r="C260" s="23"/>
      <x:c r="E260" s="23"/>
      <x:c r="J260" s="222"/>
      <x:c r="K260" s="226"/>
      <x:c r="L260" s="226"/>
      <x:c r="M260" s="222"/>
    </x:row>
    <x:row r="261" spans="1:15" x14ac:dyDescent="0.3">
      <x:c r="C261" s="23"/>
      <x:c r="E261" s="23"/>
      <x:c r="J261" s="222"/>
      <x:c r="K261" s="226"/>
      <x:c r="L261" s="226"/>
      <x:c r="M261" s="222"/>
    </x:row>
    <x:row r="262" spans="1:15" x14ac:dyDescent="0.3">
      <x:c r="C262" s="23"/>
      <x:c r="E262" s="23"/>
      <x:c r="J262" s="222"/>
      <x:c r="K262" s="226"/>
      <x:c r="L262" s="226"/>
      <x:c r="M262" s="222"/>
    </x:row>
    <x:row r="263" spans="1:15" x14ac:dyDescent="0.3">
      <x:c r="C263" s="23"/>
      <x:c r="E263" s="23"/>
      <x:c r="J263" s="222"/>
      <x:c r="K263" s="226"/>
      <x:c r="L263" s="226"/>
      <x:c r="M263" s="222"/>
    </x:row>
    <x:row r="264" spans="1:15" x14ac:dyDescent="0.3">
      <x:c r="C264" s="23"/>
      <x:c r="E264" s="23"/>
      <x:c r="J264" s="222"/>
      <x:c r="K264" s="226"/>
      <x:c r="L264" s="226"/>
      <x:c r="M264" s="222"/>
    </x:row>
    <x:row r="265" spans="1:15" x14ac:dyDescent="0.3">
      <x:c r="C265" s="23"/>
      <x:c r="E265" s="23"/>
      <x:c r="J265" s="222"/>
      <x:c r="K265" s="226"/>
      <x:c r="L265" s="226"/>
      <x:c r="M265" s="222"/>
    </x:row>
    <x:row r="266" spans="1:15" x14ac:dyDescent="0.3">
      <x:c r="C266" s="23"/>
      <x:c r="E266" s="23"/>
      <x:c r="J266" s="222"/>
      <x:c r="K266" s="226"/>
      <x:c r="L266" s="226"/>
      <x:c r="M266" s="222"/>
    </x:row>
    <x:row r="267" spans="1:15" x14ac:dyDescent="0.3">
      <x:c r="C267" s="23"/>
      <x:c r="E267" s="23"/>
      <x:c r="J267" s="222"/>
      <x:c r="K267" s="226"/>
      <x:c r="L267" s="226"/>
      <x:c r="M267" s="222"/>
    </x:row>
    <x:row r="268" spans="1:15" x14ac:dyDescent="0.3">
      <x:c r="C268" s="23"/>
      <x:c r="E268" s="23"/>
      <x:c r="J268" s="222"/>
      <x:c r="K268" s="226"/>
      <x:c r="L268" s="226"/>
      <x:c r="M268" s="222"/>
    </x:row>
    <x:row r="269" spans="1:15" x14ac:dyDescent="0.3">
      <x:c r="C269" s="23"/>
      <x:c r="E269" s="23"/>
      <x:c r="J269" s="222"/>
      <x:c r="K269" s="226"/>
      <x:c r="L269" s="226"/>
      <x:c r="M269" s="222"/>
    </x:row>
    <x:row r="270" spans="1:15" x14ac:dyDescent="0.3">
      <x:c r="C270" s="23"/>
      <x:c r="E270" s="23"/>
      <x:c r="J270" s="222"/>
      <x:c r="K270" s="226"/>
      <x:c r="L270" s="226"/>
      <x:c r="M270" s="222"/>
    </x:row>
    <x:row r="271" spans="1:15" x14ac:dyDescent="0.3">
      <x:c r="C271" s="23"/>
      <x:c r="E271" s="23"/>
      <x:c r="J271" s="222"/>
      <x:c r="K271" s="226"/>
      <x:c r="L271" s="226"/>
      <x:c r="M271" s="222"/>
    </x:row>
    <x:row r="272" spans="1:15" x14ac:dyDescent="0.3">
      <x:c r="C272" s="23"/>
      <x:c r="E272" s="23"/>
      <x:c r="J272" s="222"/>
      <x:c r="K272" s="226"/>
      <x:c r="L272" s="226"/>
      <x:c r="M272" s="222"/>
    </x:row>
    <x:row r="273" spans="1:15" x14ac:dyDescent="0.3">
      <x:c r="C273" s="23"/>
      <x:c r="E273" s="23"/>
      <x:c r="J273" s="222"/>
      <x:c r="K273" s="226"/>
      <x:c r="L273" s="226"/>
      <x:c r="M273" s="222"/>
    </x:row>
    <x:row r="274" spans="1:15" x14ac:dyDescent="0.3">
      <x:c r="C274" s="23"/>
      <x:c r="E274" s="23"/>
      <x:c r="J274" s="222"/>
      <x:c r="K274" s="226"/>
      <x:c r="L274" s="226"/>
      <x:c r="M274" s="222"/>
    </x:row>
    <x:row r="275" spans="1:15" x14ac:dyDescent="0.3">
      <x:c r="C275" s="23"/>
      <x:c r="E275" s="23"/>
      <x:c r="J275" s="222"/>
      <x:c r="K275" s="226"/>
      <x:c r="L275" s="226"/>
      <x:c r="M275" s="222"/>
    </x:row>
    <x:row r="276" spans="1:15" x14ac:dyDescent="0.3">
      <x:c r="C276" s="23"/>
      <x:c r="E276" s="23"/>
      <x:c r="J276" s="222"/>
      <x:c r="K276" s="226"/>
      <x:c r="L276" s="226"/>
      <x:c r="M276" s="222"/>
    </x:row>
    <x:row r="277" spans="1:15" x14ac:dyDescent="0.3">
      <x:c r="C277" s="23"/>
      <x:c r="E277" s="23"/>
      <x:c r="J277" s="222"/>
      <x:c r="K277" s="226"/>
      <x:c r="L277" s="226"/>
      <x:c r="M277" s="222"/>
    </x:row>
    <x:row r="278" spans="1:15" x14ac:dyDescent="0.3">
      <x:c r="C278" s="23"/>
      <x:c r="E278" s="23"/>
      <x:c r="J278" s="222"/>
      <x:c r="K278" s="226"/>
      <x:c r="L278" s="226"/>
      <x:c r="M278" s="222"/>
    </x:row>
    <x:row r="279" spans="1:15" x14ac:dyDescent="0.3">
      <x:c r="C279" s="23"/>
      <x:c r="E279" s="23"/>
      <x:c r="J279" s="222"/>
      <x:c r="K279" s="226"/>
      <x:c r="L279" s="226"/>
      <x:c r="M279" s="222"/>
    </x:row>
    <x:row r="280" spans="1:15" x14ac:dyDescent="0.3">
      <x:c r="C280" s="23"/>
      <x:c r="E280" s="23"/>
      <x:c r="J280" s="222"/>
      <x:c r="K280" s="226"/>
      <x:c r="L280" s="226"/>
      <x:c r="M280" s="222"/>
    </x:row>
    <x:row r="281" spans="1:15" x14ac:dyDescent="0.3">
      <x:c r="C281" s="23"/>
      <x:c r="E281" s="23"/>
      <x:c r="J281" s="222"/>
      <x:c r="K281" s="226"/>
      <x:c r="L281" s="226"/>
      <x:c r="M281" s="222"/>
    </x:row>
    <x:row r="282" spans="1:15" x14ac:dyDescent="0.3">
      <x:c r="C282" s="23"/>
      <x:c r="E282" s="23"/>
      <x:c r="J282" s="222"/>
      <x:c r="K282" s="226"/>
      <x:c r="L282" s="226"/>
      <x:c r="M282" s="222"/>
    </x:row>
    <x:row r="283" spans="1:15" x14ac:dyDescent="0.3">
      <x:c r="C283" s="23"/>
      <x:c r="E283" s="23"/>
      <x:c r="J283" s="222"/>
      <x:c r="K283" s="226"/>
      <x:c r="L283" s="226"/>
      <x:c r="M283" s="222"/>
    </x:row>
    <x:row r="284" spans="1:15" x14ac:dyDescent="0.3">
      <x:c r="C284" s="23"/>
      <x:c r="E284" s="23"/>
      <x:c r="J284" s="222"/>
      <x:c r="K284" s="226"/>
      <x:c r="L284" s="226"/>
      <x:c r="M284" s="222"/>
    </x:row>
    <x:row r="285" spans="1:15" x14ac:dyDescent="0.3">
      <x:c r="C285" s="23"/>
      <x:c r="E285" s="23"/>
      <x:c r="J285" s="222"/>
      <x:c r="K285" s="226"/>
      <x:c r="L285" s="226"/>
      <x:c r="M285" s="222"/>
    </x:row>
    <x:row r="286" spans="1:15" x14ac:dyDescent="0.3">
      <x:c r="C286" s="23"/>
      <x:c r="E286" s="23"/>
      <x:c r="J286" s="222"/>
      <x:c r="K286" s="226"/>
      <x:c r="L286" s="226"/>
      <x:c r="M286" s="222"/>
    </x:row>
    <x:row r="287" spans="1:15" x14ac:dyDescent="0.3">
      <x:c r="C287" s="23"/>
      <x:c r="E287" s="23"/>
      <x:c r="J287" s="222"/>
      <x:c r="K287" s="226"/>
      <x:c r="L287" s="226"/>
      <x:c r="M287" s="222"/>
    </x:row>
    <x:row r="288" spans="1:15" x14ac:dyDescent="0.3">
      <x:c r="C288" s="23"/>
      <x:c r="E288" s="23"/>
      <x:c r="J288" s="222"/>
      <x:c r="K288" s="226"/>
      <x:c r="L288" s="226"/>
      <x:c r="M288" s="222"/>
    </x:row>
    <x:row r="289" spans="1:15" x14ac:dyDescent="0.3">
      <x:c r="C289" s="23"/>
      <x:c r="E289" s="23"/>
      <x:c r="J289" s="222"/>
      <x:c r="K289" s="226"/>
      <x:c r="L289" s="226"/>
      <x:c r="M289" s="222"/>
    </x:row>
    <x:row r="290" spans="1:15" x14ac:dyDescent="0.3">
      <x:c r="C290" s="23"/>
      <x:c r="E290" s="23"/>
      <x:c r="J290" s="222"/>
      <x:c r="K290" s="226"/>
      <x:c r="L290" s="226"/>
      <x:c r="M290" s="222"/>
    </x:row>
    <x:row r="291" spans="1:15" x14ac:dyDescent="0.3">
      <x:c r="C291" s="23"/>
      <x:c r="E291" s="23"/>
      <x:c r="J291" s="222"/>
      <x:c r="K291" s="226"/>
      <x:c r="L291" s="226"/>
      <x:c r="M291" s="222"/>
    </x:row>
    <x:row r="292" spans="1:15" x14ac:dyDescent="0.3">
      <x:c r="C292" s="23"/>
      <x:c r="E292" s="23"/>
      <x:c r="J292" s="222"/>
      <x:c r="K292" s="226"/>
      <x:c r="L292" s="226"/>
      <x:c r="M292" s="222"/>
    </x:row>
    <x:row r="293" spans="1:15" x14ac:dyDescent="0.3">
      <x:c r="C293" s="23"/>
      <x:c r="E293" s="23"/>
      <x:c r="J293" s="222"/>
      <x:c r="K293" s="226"/>
      <x:c r="L293" s="226"/>
      <x:c r="M293" s="222"/>
    </x:row>
    <x:row r="294" spans="1:15" x14ac:dyDescent="0.3">
      <x:c r="C294" s="23"/>
      <x:c r="E294" s="23"/>
      <x:c r="J294" s="222"/>
      <x:c r="K294" s="226"/>
      <x:c r="L294" s="226"/>
      <x:c r="M294" s="222"/>
    </x:row>
    <x:row r="295" spans="1:15" x14ac:dyDescent="0.3">
      <x:c r="C295" s="23"/>
      <x:c r="E295" s="23"/>
      <x:c r="J295" s="222"/>
      <x:c r="K295" s="226"/>
      <x:c r="L295" s="226"/>
      <x:c r="M295" s="222"/>
    </x:row>
    <x:row r="296" spans="1:15" x14ac:dyDescent="0.3">
      <x:c r="C296" s="23"/>
      <x:c r="E296" s="23"/>
      <x:c r="J296" s="222"/>
      <x:c r="K296" s="226"/>
      <x:c r="L296" s="226"/>
      <x:c r="M296" s="222"/>
    </x:row>
    <x:row r="297" spans="1:15" x14ac:dyDescent="0.3">
      <x:c r="C297" s="23"/>
      <x:c r="E297" s="23"/>
      <x:c r="J297" s="222"/>
      <x:c r="K297" s="226"/>
      <x:c r="L297" s="226"/>
      <x:c r="M297" s="222"/>
    </x:row>
    <x:row r="298" spans="1:15" x14ac:dyDescent="0.3">
      <x:c r="C298" s="23"/>
      <x:c r="E298" s="23"/>
      <x:c r="J298" s="222"/>
      <x:c r="K298" s="226"/>
      <x:c r="L298" s="226"/>
      <x:c r="M298" s="222"/>
    </x:row>
    <x:row r="299" spans="1:15" x14ac:dyDescent="0.3">
      <x:c r="C299" s="23"/>
      <x:c r="E299" s="23"/>
      <x:c r="J299" s="222"/>
      <x:c r="K299" s="226"/>
      <x:c r="L299" s="226"/>
      <x:c r="M299" s="222"/>
    </x:row>
    <x:row r="300" spans="1:15" x14ac:dyDescent="0.3">
      <x:c r="C300" s="23"/>
      <x:c r="E300" s="23"/>
      <x:c r="J300" s="222"/>
      <x:c r="K300" s="226"/>
      <x:c r="L300" s="226"/>
      <x:c r="M300" s="222"/>
    </x:row>
    <x:row r="301" spans="1:15" x14ac:dyDescent="0.3">
      <x:c r="C301" s="23"/>
      <x:c r="E301" s="23"/>
      <x:c r="J301" s="222"/>
      <x:c r="K301" s="226"/>
      <x:c r="L301" s="226"/>
      <x:c r="M301" s="222"/>
    </x:row>
    <x:row r="302" spans="1:15" x14ac:dyDescent="0.3">
      <x:c r="C302" s="23"/>
      <x:c r="E302" s="23"/>
      <x:c r="J302" s="222"/>
      <x:c r="K302" s="226"/>
      <x:c r="L302" s="226"/>
      <x:c r="M302" s="222"/>
    </x:row>
    <x:row r="303" spans="1:15" x14ac:dyDescent="0.3">
      <x:c r="C303" s="23"/>
      <x:c r="E303" s="23"/>
      <x:c r="J303" s="222"/>
      <x:c r="K303" s="226"/>
      <x:c r="L303" s="226"/>
      <x:c r="M303" s="222"/>
    </x:row>
    <x:row r="304" spans="1:15" x14ac:dyDescent="0.3">
      <x:c r="C304" s="23"/>
      <x:c r="E304" s="23"/>
      <x:c r="J304" s="222"/>
      <x:c r="K304" s="226"/>
      <x:c r="L304" s="226"/>
      <x:c r="M304" s="222"/>
    </x:row>
    <x:row r="305" spans="1:15" x14ac:dyDescent="0.3">
      <x:c r="C305" s="23"/>
      <x:c r="E305" s="23"/>
      <x:c r="J305" s="222"/>
      <x:c r="K305" s="226"/>
      <x:c r="L305" s="226"/>
      <x:c r="M305" s="222"/>
    </x:row>
    <x:row r="306" spans="1:15" x14ac:dyDescent="0.3">
      <x:c r="C306" s="23"/>
      <x:c r="E306" s="23"/>
      <x:c r="J306" s="222"/>
      <x:c r="K306" s="226"/>
      <x:c r="L306" s="226"/>
      <x:c r="M306" s="222"/>
    </x:row>
    <x:row r="307" spans="1:15" x14ac:dyDescent="0.3">
      <x:c r="C307" s="23"/>
      <x:c r="E307" s="23"/>
      <x:c r="J307" s="222"/>
      <x:c r="K307" s="226"/>
      <x:c r="L307" s="226"/>
      <x:c r="M307" s="222"/>
    </x:row>
    <x:row r="308" spans="1:15" x14ac:dyDescent="0.3">
      <x:c r="C308" s="23"/>
      <x:c r="E308" s="23"/>
      <x:c r="J308" s="222"/>
      <x:c r="K308" s="226"/>
      <x:c r="L308" s="226"/>
      <x:c r="M308" s="222"/>
    </x:row>
    <x:row r="309" spans="1:15" x14ac:dyDescent="0.3">
      <x:c r="C309" s="23"/>
      <x:c r="E309" s="23"/>
      <x:c r="J309" s="222"/>
      <x:c r="K309" s="226"/>
      <x:c r="L309" s="226"/>
      <x:c r="M309" s="222"/>
    </x:row>
    <x:row r="310" spans="1:15" x14ac:dyDescent="0.3">
      <x:c r="C310" s="23"/>
      <x:c r="E310" s="23"/>
      <x:c r="J310" s="222"/>
      <x:c r="K310" s="226"/>
      <x:c r="L310" s="226"/>
      <x:c r="M310" s="222"/>
    </x:row>
    <x:row r="311" spans="1:15" x14ac:dyDescent="0.3">
      <x:c r="C311" s="23"/>
      <x:c r="E311" s="23"/>
      <x:c r="J311" s="222"/>
      <x:c r="K311" s="226"/>
      <x:c r="L311" s="226"/>
      <x:c r="M311" s="222"/>
    </x:row>
    <x:row r="312" spans="1:15" x14ac:dyDescent="0.3">
      <x:c r="C312" s="23"/>
      <x:c r="E312" s="23"/>
      <x:c r="J312" s="222"/>
      <x:c r="K312" s="226"/>
      <x:c r="L312" s="226"/>
      <x:c r="M312" s="222"/>
    </x:row>
    <x:row r="313" spans="1:15" x14ac:dyDescent="0.3">
      <x:c r="C313" s="23"/>
      <x:c r="E313" s="23"/>
      <x:c r="J313" s="222"/>
      <x:c r="K313" s="226"/>
      <x:c r="L313" s="226"/>
      <x:c r="M313" s="222"/>
    </x:row>
    <x:row r="314" spans="1:15" x14ac:dyDescent="0.3">
      <x:c r="C314" s="23"/>
      <x:c r="E314" s="23"/>
      <x:c r="J314" s="222"/>
      <x:c r="K314" s="226"/>
      <x:c r="L314" s="226"/>
      <x:c r="M314" s="222"/>
    </x:row>
    <x:row r="315" spans="1:15" x14ac:dyDescent="0.3">
      <x:c r="C315" s="23"/>
      <x:c r="E315" s="23"/>
      <x:c r="J315" s="222"/>
      <x:c r="K315" s="226"/>
      <x:c r="L315" s="226"/>
      <x:c r="M315" s="222"/>
    </x:row>
    <x:row r="316" spans="1:15" x14ac:dyDescent="0.3">
      <x:c r="C316" s="23"/>
      <x:c r="E316" s="23"/>
      <x:c r="J316" s="222"/>
      <x:c r="K316" s="226"/>
      <x:c r="L316" s="226"/>
      <x:c r="M316" s="222"/>
    </x:row>
    <x:row r="317" spans="1:15" x14ac:dyDescent="0.3">
      <x:c r="C317" s="23"/>
      <x:c r="E317" s="23"/>
      <x:c r="J317" s="222"/>
      <x:c r="K317" s="226"/>
      <x:c r="L317" s="226"/>
      <x:c r="M317" s="222"/>
    </x:row>
    <x:row r="318" spans="1:15" x14ac:dyDescent="0.3">
      <x:c r="C318" s="23"/>
      <x:c r="E318" s="23"/>
      <x:c r="J318" s="222"/>
      <x:c r="K318" s="226"/>
      <x:c r="L318" s="226"/>
      <x:c r="M318" s="222"/>
    </x:row>
    <x:row r="319" spans="1:15" x14ac:dyDescent="0.3">
      <x:c r="C319" s="23"/>
      <x:c r="E319" s="23"/>
      <x:c r="J319" s="222"/>
      <x:c r="K319" s="226"/>
      <x:c r="L319" s="226"/>
      <x:c r="M319" s="222"/>
    </x:row>
    <x:row r="320" spans="1:15" x14ac:dyDescent="0.3">
      <x:c r="C320" s="23"/>
      <x:c r="E320" s="23"/>
      <x:c r="J320" s="222"/>
      <x:c r="K320" s="226"/>
      <x:c r="L320" s="226"/>
      <x:c r="M320" s="222"/>
    </x:row>
    <x:row r="321" spans="1:15" x14ac:dyDescent="0.3">
      <x:c r="C321" s="23"/>
      <x:c r="E321" s="23"/>
      <x:c r="J321" s="222"/>
      <x:c r="K321" s="226"/>
      <x:c r="L321" s="226"/>
      <x:c r="M321" s="222"/>
    </x:row>
    <x:row r="322" spans="1:15" x14ac:dyDescent="0.3">
      <x:c r="C322" s="23"/>
      <x:c r="E322" s="23"/>
      <x:c r="J322" s="222"/>
      <x:c r="K322" s="226"/>
      <x:c r="L322" s="226"/>
      <x:c r="M322" s="222"/>
    </x:row>
    <x:row r="323" spans="1:15" x14ac:dyDescent="0.3">
      <x:c r="C323" s="23"/>
      <x:c r="E323" s="23"/>
      <x:c r="J323" s="222"/>
      <x:c r="K323" s="226"/>
      <x:c r="L323" s="226"/>
      <x:c r="M323" s="222"/>
    </x:row>
    <x:row r="324" spans="1:15" x14ac:dyDescent="0.3">
      <x:c r="C324" s="23"/>
      <x:c r="E324" s="23"/>
      <x:c r="J324" s="222"/>
      <x:c r="K324" s="226"/>
      <x:c r="L324" s="226"/>
      <x:c r="M324" s="222"/>
    </x:row>
    <x:row r="325" spans="1:15" x14ac:dyDescent="0.3">
      <x:c r="C325" s="23"/>
      <x:c r="E325" s="23"/>
      <x:c r="J325" s="226"/>
      <x:c r="K325" s="226"/>
      <x:c r="L325" s="226"/>
      <x:c r="M325" s="222"/>
    </x:row>
    <x:row r="326" spans="1:15" x14ac:dyDescent="0.3">
      <x:c r="C326" s="23"/>
      <x:c r="E326" s="23"/>
      <x:c r="J326" s="222"/>
      <x:c r="K326" s="226"/>
      <x:c r="L326" s="226"/>
      <x:c r="M326" s="222"/>
    </x:row>
    <x:row r="327" spans="1:15" x14ac:dyDescent="0.3">
      <x:c r="C327" s="23"/>
      <x:c r="E327" s="23"/>
      <x:c r="J327" s="222"/>
      <x:c r="K327" s="226"/>
      <x:c r="L327" s="226"/>
      <x:c r="M327" s="222"/>
    </x:row>
    <x:row r="328" spans="1:15" x14ac:dyDescent="0.3">
      <x:c r="C328" s="23"/>
      <x:c r="E328" s="23"/>
      <x:c r="J328" s="222"/>
      <x:c r="K328" s="226"/>
      <x:c r="L328" s="226"/>
      <x:c r="M328" s="222"/>
    </x:row>
    <x:row r="329" spans="1:15" x14ac:dyDescent="0.3">
      <x:c r="C329" s="23"/>
      <x:c r="E329" s="23"/>
      <x:c r="J329" s="222"/>
      <x:c r="K329" s="226"/>
      <x:c r="L329" s="226"/>
      <x:c r="M329" s="222"/>
    </x:row>
    <x:row r="330" spans="1:15" x14ac:dyDescent="0.3">
      <x:c r="C330" s="23"/>
      <x:c r="E330" s="23"/>
      <x:c r="J330" s="222"/>
      <x:c r="K330" s="226"/>
      <x:c r="L330" s="226"/>
      <x:c r="M330" s="222"/>
    </x:row>
    <x:row r="331" spans="1:15" x14ac:dyDescent="0.3">
      <x:c r="C331" s="23"/>
      <x:c r="E331" s="23"/>
      <x:c r="J331" s="222"/>
      <x:c r="K331" s="226"/>
      <x:c r="L331" s="226"/>
      <x:c r="M331" s="222"/>
    </x:row>
    <x:row r="332" spans="1:15" x14ac:dyDescent="0.3">
      <x:c r="C332" s="23"/>
      <x:c r="E332" s="23"/>
      <x:c r="J332" s="222"/>
      <x:c r="K332" s="226"/>
      <x:c r="L332" s="226"/>
      <x:c r="M332" s="222"/>
    </x:row>
    <x:row r="333" spans="1:15" x14ac:dyDescent="0.3">
      <x:c r="C333" s="23"/>
      <x:c r="E333" s="23"/>
      <x:c r="J333" s="222"/>
      <x:c r="K333" s="226"/>
      <x:c r="L333" s="226"/>
      <x:c r="M333" s="222"/>
    </x:row>
    <x:row r="334" spans="1:15" x14ac:dyDescent="0.3">
      <x:c r="C334" s="23"/>
      <x:c r="E334" s="23"/>
      <x:c r="J334" s="222"/>
      <x:c r="K334" s="226"/>
      <x:c r="L334" s="226"/>
      <x:c r="M334" s="222"/>
    </x:row>
    <x:row r="335" spans="1:15" x14ac:dyDescent="0.3">
      <x:c r="C335" s="23"/>
      <x:c r="E335" s="23"/>
      <x:c r="J335" s="222"/>
      <x:c r="K335" s="226"/>
      <x:c r="L335" s="226"/>
      <x:c r="M335" s="222"/>
    </x:row>
    <x:row r="336" spans="1:15" x14ac:dyDescent="0.3">
      <x:c r="C336" s="23"/>
      <x:c r="E336" s="23"/>
      <x:c r="J336" s="222"/>
      <x:c r="K336" s="226"/>
      <x:c r="L336" s="226"/>
      <x:c r="M336" s="222"/>
    </x:row>
    <x:row r="337" spans="1:15" x14ac:dyDescent="0.3">
      <x:c r="C337" s="23"/>
      <x:c r="E337" s="23"/>
      <x:c r="J337" s="222"/>
      <x:c r="K337" s="226"/>
      <x:c r="L337" s="226"/>
      <x:c r="M337" s="222"/>
    </x:row>
    <x:row r="338" spans="1:15" x14ac:dyDescent="0.3">
      <x:c r="C338" s="23"/>
      <x:c r="E338" s="23"/>
      <x:c r="J338" s="222"/>
      <x:c r="K338" s="226"/>
      <x:c r="L338" s="226"/>
      <x:c r="M338" s="222"/>
    </x:row>
    <x:row r="339" spans="1:15" x14ac:dyDescent="0.3">
      <x:c r="C339" s="23"/>
      <x:c r="E339" s="23"/>
      <x:c r="J339" s="222"/>
      <x:c r="K339" s="226"/>
      <x:c r="L339" s="226"/>
      <x:c r="M339" s="222"/>
    </x:row>
    <x:row r="340" spans="1:15" x14ac:dyDescent="0.3">
      <x:c r="C340" s="23"/>
      <x:c r="E340" s="23"/>
      <x:c r="J340" s="222"/>
      <x:c r="K340" s="226"/>
      <x:c r="L340" s="226"/>
      <x:c r="M340" s="222"/>
    </x:row>
    <x:row r="341" spans="1:15" x14ac:dyDescent="0.3">
      <x:c r="C341" s="23"/>
      <x:c r="E341" s="23"/>
      <x:c r="J341" s="222"/>
      <x:c r="K341" s="226"/>
      <x:c r="L341" s="226"/>
      <x:c r="M341" s="222"/>
    </x:row>
    <x:row r="342" spans="1:15" x14ac:dyDescent="0.3">
      <x:c r="C342" s="23"/>
      <x:c r="E342" s="23"/>
      <x:c r="J342" s="222"/>
      <x:c r="K342" s="226"/>
      <x:c r="L342" s="226"/>
      <x:c r="M342" s="222"/>
    </x:row>
    <x:row r="343" spans="1:15" x14ac:dyDescent="0.3">
      <x:c r="C343" s="23"/>
      <x:c r="E343" s="23"/>
      <x:c r="J343" s="222"/>
      <x:c r="K343" s="226"/>
      <x:c r="L343" s="226"/>
      <x:c r="M343" s="222"/>
    </x:row>
    <x:row r="344" spans="1:15" x14ac:dyDescent="0.3">
      <x:c r="C344" s="23"/>
      <x:c r="E344" s="23"/>
      <x:c r="J344" s="222"/>
      <x:c r="K344" s="226"/>
      <x:c r="L344" s="226"/>
      <x:c r="M344" s="222"/>
    </x:row>
    <x:row r="345" spans="1:15" x14ac:dyDescent="0.3">
      <x:c r="C345" s="23"/>
      <x:c r="E345" s="23"/>
      <x:c r="J345" s="222"/>
      <x:c r="K345" s="226"/>
      <x:c r="L345" s="226"/>
      <x:c r="M345" s="222"/>
    </x:row>
    <x:row r="346" spans="1:15" x14ac:dyDescent="0.3">
      <x:c r="C346" s="23"/>
      <x:c r="E346" s="23"/>
      <x:c r="J346" s="222"/>
      <x:c r="K346" s="226"/>
      <x:c r="L346" s="226"/>
      <x:c r="M346" s="222"/>
    </x:row>
    <x:row r="347" spans="1:15" x14ac:dyDescent="0.3">
      <x:c r="C347" s="23"/>
      <x:c r="E347" s="23"/>
      <x:c r="J347" s="222"/>
      <x:c r="K347" s="226"/>
      <x:c r="L347" s="226"/>
      <x:c r="M347" s="222"/>
    </x:row>
    <x:row r="348" spans="1:15" x14ac:dyDescent="0.3">
      <x:c r="C348" s="23"/>
      <x:c r="E348" s="23"/>
      <x:c r="J348" s="222"/>
      <x:c r="K348" s="226"/>
      <x:c r="L348" s="226"/>
      <x:c r="M348" s="222"/>
    </x:row>
    <x:row r="349" spans="1:15" x14ac:dyDescent="0.3">
      <x:c r="C349" s="23"/>
      <x:c r="E349" s="23"/>
      <x:c r="J349" s="222"/>
      <x:c r="K349" s="226"/>
      <x:c r="L349" s="226"/>
      <x:c r="M349" s="222"/>
    </x:row>
    <x:row r="350" spans="1:15" x14ac:dyDescent="0.3">
      <x:c r="C350" s="23"/>
      <x:c r="E350" s="23"/>
      <x:c r="J350" s="222"/>
      <x:c r="K350" s="226"/>
      <x:c r="L350" s="226"/>
      <x:c r="M350" s="222"/>
    </x:row>
    <x:row r="351" spans="1:15" x14ac:dyDescent="0.3">
      <x:c r="C351" s="23"/>
      <x:c r="E351" s="23"/>
      <x:c r="J351" s="222"/>
      <x:c r="K351" s="226"/>
      <x:c r="L351" s="226"/>
      <x:c r="M351" s="222"/>
    </x:row>
    <x:row r="352" spans="1:15" x14ac:dyDescent="0.3">
      <x:c r="C352" s="23"/>
      <x:c r="E352" s="23"/>
      <x:c r="J352" s="222"/>
      <x:c r="K352" s="226"/>
      <x:c r="L352" s="226"/>
      <x:c r="M352" s="222"/>
    </x:row>
    <x:row r="353" spans="1:15" x14ac:dyDescent="0.3">
      <x:c r="C353" s="23"/>
      <x:c r="E353" s="23"/>
      <x:c r="J353" s="222"/>
      <x:c r="K353" s="226"/>
      <x:c r="L353" s="226"/>
      <x:c r="M353" s="222"/>
    </x:row>
    <x:row r="354" spans="1:15" x14ac:dyDescent="0.3">
      <x:c r="C354" s="23"/>
      <x:c r="E354" s="23"/>
      <x:c r="J354" s="222"/>
      <x:c r="K354" s="226"/>
      <x:c r="L354" s="226"/>
      <x:c r="M354" s="222"/>
    </x:row>
    <x:row r="355" spans="1:15" x14ac:dyDescent="0.3">
      <x:c r="C355" s="23"/>
      <x:c r="E355" s="23"/>
      <x:c r="J355" s="222"/>
      <x:c r="K355" s="226"/>
      <x:c r="L355" s="226"/>
      <x:c r="M355" s="222"/>
    </x:row>
    <x:row r="356" spans="1:15" x14ac:dyDescent="0.3">
      <x:c r="C356" s="23"/>
      <x:c r="E356" s="23"/>
      <x:c r="J356" s="222"/>
      <x:c r="K356" s="226"/>
      <x:c r="L356" s="226"/>
      <x:c r="M356" s="222"/>
    </x:row>
    <x:row r="357" spans="1:15" x14ac:dyDescent="0.3">
      <x:c r="C357" s="23"/>
      <x:c r="E357" s="23"/>
      <x:c r="J357" s="222"/>
      <x:c r="K357" s="226"/>
      <x:c r="L357" s="226"/>
      <x:c r="M357" s="222"/>
    </x:row>
    <x:row r="358" spans="1:15" x14ac:dyDescent="0.3">
      <x:c r="C358" s="23"/>
      <x:c r="E358" s="23"/>
      <x:c r="J358" s="222"/>
      <x:c r="K358" s="226"/>
      <x:c r="L358" s="226"/>
      <x:c r="M358" s="222"/>
    </x:row>
    <x:row r="359" spans="1:15" x14ac:dyDescent="0.3">
      <x:c r="C359" s="23"/>
      <x:c r="E359" s="23"/>
      <x:c r="J359" s="222"/>
      <x:c r="K359" s="226"/>
      <x:c r="L359" s="226"/>
      <x:c r="M359" s="222"/>
    </x:row>
    <x:row r="360" spans="1:15" x14ac:dyDescent="0.3">
      <x:c r="C360" s="23"/>
      <x:c r="E360" s="23"/>
      <x:c r="J360" s="222"/>
      <x:c r="K360" s="226"/>
      <x:c r="L360" s="226"/>
      <x:c r="M360" s="222"/>
    </x:row>
    <x:row r="361" spans="1:15" x14ac:dyDescent="0.3">
      <x:c r="C361" s="23"/>
      <x:c r="E361" s="23"/>
      <x:c r="J361" s="222"/>
      <x:c r="K361" s="226"/>
      <x:c r="L361" s="226"/>
      <x:c r="M361" s="222"/>
    </x:row>
    <x:row r="362" spans="1:15" x14ac:dyDescent="0.3">
      <x:c r="C362" s="23"/>
      <x:c r="E362" s="23"/>
      <x:c r="J362" s="222"/>
      <x:c r="K362" s="226"/>
      <x:c r="L362" s="226"/>
      <x:c r="M362" s="222"/>
    </x:row>
    <x:row r="363" spans="1:15" x14ac:dyDescent="0.3">
      <x:c r="C363" s="23"/>
      <x:c r="E363" s="23"/>
      <x:c r="J363" s="222"/>
      <x:c r="K363" s="226"/>
      <x:c r="L363" s="226"/>
      <x:c r="M363" s="222"/>
    </x:row>
    <x:row r="364" spans="1:15" x14ac:dyDescent="0.3">
      <x:c r="C364" s="23"/>
      <x:c r="E364" s="23"/>
      <x:c r="J364" s="222"/>
      <x:c r="K364" s="226"/>
      <x:c r="L364" s="226"/>
      <x:c r="M364" s="222"/>
    </x:row>
    <x:row r="365" spans="1:15" x14ac:dyDescent="0.3">
      <x:c r="C365" s="23"/>
      <x:c r="E365" s="23"/>
      <x:c r="J365" s="222"/>
      <x:c r="K365" s="226"/>
      <x:c r="L365" s="226"/>
      <x:c r="M365" s="222"/>
    </x:row>
    <x:row r="366" spans="1:15" x14ac:dyDescent="0.3">
      <x:c r="C366" s="23"/>
      <x:c r="E366" s="23"/>
      <x:c r="J366" s="222"/>
      <x:c r="K366" s="226"/>
      <x:c r="L366" s="226"/>
      <x:c r="M366" s="222"/>
    </x:row>
    <x:row r="367" spans="1:15" x14ac:dyDescent="0.3">
      <x:c r="C367" s="23"/>
      <x:c r="E367" s="23"/>
      <x:c r="J367" s="222"/>
      <x:c r="K367" s="226"/>
      <x:c r="L367" s="226"/>
      <x:c r="M367" s="222"/>
    </x:row>
    <x:row r="368" spans="1:15" x14ac:dyDescent="0.3">
      <x:c r="C368" s="23"/>
      <x:c r="E368" s="23"/>
      <x:c r="J368" s="222"/>
      <x:c r="K368" s="226"/>
      <x:c r="L368" s="226"/>
      <x:c r="M368" s="222"/>
    </x:row>
    <x:row r="369" spans="1:15" x14ac:dyDescent="0.3">
      <x:c r="C369" s="23"/>
      <x:c r="E369" s="23"/>
      <x:c r="J369" s="222"/>
      <x:c r="K369" s="226"/>
      <x:c r="L369" s="226"/>
      <x:c r="M369" s="222"/>
    </x:row>
    <x:row r="370" spans="1:15" x14ac:dyDescent="0.3">
      <x:c r="C370" s="23"/>
      <x:c r="E370" s="23"/>
      <x:c r="J370" s="222"/>
      <x:c r="K370" s="226"/>
      <x:c r="L370" s="226"/>
      <x:c r="M370" s="222"/>
    </x:row>
    <x:row r="371" spans="1:15" x14ac:dyDescent="0.3">
      <x:c r="C371" s="23"/>
      <x:c r="E371" s="23"/>
      <x:c r="J371" s="222"/>
      <x:c r="K371" s="226"/>
      <x:c r="L371" s="226"/>
      <x:c r="M371" s="222"/>
    </x:row>
    <x:row r="372" spans="1:15" x14ac:dyDescent="0.3">
      <x:c r="C372" s="23"/>
      <x:c r="E372" s="23"/>
      <x:c r="J372" s="222"/>
      <x:c r="K372" s="226"/>
      <x:c r="L372" s="226"/>
      <x:c r="M372" s="222"/>
    </x:row>
    <x:row r="373" spans="1:15" x14ac:dyDescent="0.3">
      <x:c r="C373" s="23"/>
      <x:c r="E373" s="23"/>
      <x:c r="J373" s="222"/>
      <x:c r="K373" s="226"/>
      <x:c r="L373" s="226"/>
      <x:c r="M373" s="222"/>
    </x:row>
    <x:row r="374" spans="1:15" x14ac:dyDescent="0.3">
      <x:c r="C374" s="23"/>
      <x:c r="E374" s="23"/>
      <x:c r="J374" s="222"/>
      <x:c r="K374" s="226"/>
      <x:c r="L374" s="226"/>
      <x:c r="M374" s="222"/>
    </x:row>
    <x:row r="375" spans="1:15" x14ac:dyDescent="0.3">
      <x:c r="C375" s="23"/>
      <x:c r="E375" s="23"/>
      <x:c r="J375" s="222"/>
      <x:c r="K375" s="226"/>
      <x:c r="L375" s="226"/>
      <x:c r="M375" s="222"/>
    </x:row>
    <x:row r="376" spans="1:15" x14ac:dyDescent="0.3">
      <x:c r="C376" s="23"/>
      <x:c r="E376" s="23"/>
      <x:c r="J376" s="222"/>
      <x:c r="K376" s="226"/>
      <x:c r="L376" s="226"/>
      <x:c r="M376" s="222"/>
    </x:row>
    <x:row r="377" spans="1:15" x14ac:dyDescent="0.3">
      <x:c r="C377" s="23"/>
      <x:c r="E377" s="23"/>
      <x:c r="J377" s="222"/>
      <x:c r="K377" s="226"/>
      <x:c r="L377" s="226"/>
      <x:c r="M377" s="222"/>
    </x:row>
    <x:row r="378" spans="1:15" x14ac:dyDescent="0.3">
      <x:c r="C378" s="23"/>
      <x:c r="E378" s="23"/>
      <x:c r="J378" s="222"/>
      <x:c r="K378" s="226"/>
      <x:c r="L378" s="226"/>
      <x:c r="M378" s="222"/>
    </x:row>
    <x:row r="379" spans="1:15" x14ac:dyDescent="0.3">
      <x:c r="C379" s="23"/>
      <x:c r="E379" s="23"/>
      <x:c r="J379" s="222"/>
      <x:c r="K379" s="226"/>
      <x:c r="L379" s="226"/>
      <x:c r="M379" s="222"/>
    </x:row>
    <x:row r="380" spans="1:15" x14ac:dyDescent="0.3">
      <x:c r="C380" s="23"/>
      <x:c r="E380" s="23"/>
      <x:c r="J380" s="222"/>
      <x:c r="K380" s="226"/>
      <x:c r="L380" s="226"/>
      <x:c r="M380" s="222"/>
    </x:row>
    <x:row r="381" spans="1:15" x14ac:dyDescent="0.3">
      <x:c r="C381" s="23"/>
      <x:c r="E381" s="23"/>
      <x:c r="J381" s="222"/>
      <x:c r="K381" s="226"/>
      <x:c r="L381" s="226"/>
      <x:c r="M381" s="222"/>
    </x:row>
    <x:row r="382" spans="1:15" x14ac:dyDescent="0.3">
      <x:c r="C382" s="23"/>
      <x:c r="E382" s="23"/>
      <x:c r="J382" s="222"/>
      <x:c r="K382" s="226"/>
      <x:c r="L382" s="226"/>
      <x:c r="M382" s="222"/>
    </x:row>
    <x:row r="383" spans="1:15" x14ac:dyDescent="0.3">
      <x:c r="C383" s="23"/>
      <x:c r="E383" s="23"/>
      <x:c r="J383" s="222"/>
      <x:c r="K383" s="226"/>
      <x:c r="L383" s="226"/>
      <x:c r="M383" s="222"/>
    </x:row>
    <x:row r="384" spans="1:15" x14ac:dyDescent="0.3">
      <x:c r="C384" s="23"/>
      <x:c r="E384" s="23"/>
      <x:c r="J384" s="222"/>
      <x:c r="K384" s="226"/>
      <x:c r="L384" s="226"/>
      <x:c r="M384" s="222"/>
    </x:row>
    <x:row r="385" spans="1:15" x14ac:dyDescent="0.3">
      <x:c r="C385" s="23"/>
      <x:c r="E385" s="23"/>
      <x:c r="J385" s="222"/>
      <x:c r="K385" s="226"/>
      <x:c r="L385" s="226"/>
      <x:c r="M385" s="222"/>
    </x:row>
    <x:row r="386" spans="1:15" x14ac:dyDescent="0.3">
      <x:c r="C386" s="23"/>
      <x:c r="E386" s="23"/>
      <x:c r="J386" s="222"/>
      <x:c r="K386" s="226"/>
      <x:c r="L386" s="226"/>
      <x:c r="M386" s="222"/>
    </x:row>
    <x:row r="387" spans="1:15" x14ac:dyDescent="0.3">
      <x:c r="C387" s="23"/>
      <x:c r="E387" s="23"/>
      <x:c r="J387" s="222"/>
      <x:c r="K387" s="226"/>
      <x:c r="L387" s="226"/>
      <x:c r="M387" s="222"/>
    </x:row>
    <x:row r="388" spans="1:15" x14ac:dyDescent="0.3">
      <x:c r="C388" s="23"/>
      <x:c r="E388" s="23"/>
      <x:c r="J388" s="222"/>
      <x:c r="K388" s="226"/>
      <x:c r="L388" s="226"/>
      <x:c r="M388" s="222"/>
    </x:row>
    <x:row r="389" spans="1:15" x14ac:dyDescent="0.3">
      <x:c r="C389" s="23"/>
      <x:c r="E389" s="23"/>
      <x:c r="J389" s="222"/>
      <x:c r="K389" s="226"/>
      <x:c r="L389" s="226"/>
      <x:c r="M389" s="222"/>
    </x:row>
    <x:row r="390" spans="1:15" x14ac:dyDescent="0.3">
      <x:c r="C390" s="23"/>
      <x:c r="E390" s="23"/>
      <x:c r="J390" s="222"/>
      <x:c r="K390" s="226"/>
      <x:c r="L390" s="226"/>
      <x:c r="M390" s="222"/>
    </x:row>
    <x:row r="391" spans="1:15" x14ac:dyDescent="0.3">
      <x:c r="C391" s="23"/>
      <x:c r="E391" s="23"/>
      <x:c r="J391" s="222"/>
      <x:c r="K391" s="226"/>
      <x:c r="L391" s="226"/>
      <x:c r="M391" s="222"/>
    </x:row>
    <x:row r="392" spans="1:15" x14ac:dyDescent="0.3">
      <x:c r="C392" s="23"/>
      <x:c r="E392" s="23"/>
      <x:c r="J392" s="222"/>
      <x:c r="K392" s="226"/>
      <x:c r="L392" s="226"/>
      <x:c r="M392" s="222"/>
    </x:row>
    <x:row r="393" spans="1:15" x14ac:dyDescent="0.3">
      <x:c r="C393" s="23"/>
      <x:c r="E393" s="23"/>
      <x:c r="J393" s="222"/>
      <x:c r="K393" s="226"/>
      <x:c r="L393" s="226"/>
      <x:c r="M393" s="222"/>
    </x:row>
    <x:row r="394" spans="1:15" x14ac:dyDescent="0.3">
      <x:c r="C394" s="23"/>
      <x:c r="E394" s="23"/>
      <x:c r="J394" s="222"/>
      <x:c r="K394" s="226"/>
      <x:c r="L394" s="226"/>
      <x:c r="M394" s="222"/>
    </x:row>
    <x:row r="395" spans="1:15" x14ac:dyDescent="0.3">
      <x:c r="C395" s="23"/>
      <x:c r="E395" s="23"/>
      <x:c r="J395" s="222"/>
      <x:c r="K395" s="226"/>
      <x:c r="L395" s="226"/>
      <x:c r="M395" s="222"/>
    </x:row>
    <x:row r="396" spans="1:15" x14ac:dyDescent="0.3">
      <x:c r="C396" s="23"/>
      <x:c r="E396" s="23"/>
      <x:c r="J396" s="222"/>
      <x:c r="K396" s="226"/>
      <x:c r="L396" s="226"/>
      <x:c r="M396" s="222"/>
    </x:row>
    <x:row r="397" spans="1:15" x14ac:dyDescent="0.3">
      <x:c r="C397" s="23"/>
      <x:c r="E397" s="23"/>
      <x:c r="J397" s="222"/>
      <x:c r="K397" s="226"/>
      <x:c r="L397" s="226"/>
      <x:c r="M397" s="222"/>
    </x:row>
    <x:row r="398" spans="1:15" x14ac:dyDescent="0.3">
      <x:c r="C398" s="23"/>
      <x:c r="E398" s="23"/>
      <x:c r="J398" s="222"/>
      <x:c r="K398" s="226"/>
      <x:c r="L398" s="226"/>
      <x:c r="M398" s="222"/>
    </x:row>
    <x:row r="399" spans="1:15" x14ac:dyDescent="0.3">
      <x:c r="C399" s="23"/>
      <x:c r="E399" s="23"/>
      <x:c r="J399" s="222"/>
      <x:c r="K399" s="226"/>
      <x:c r="L399" s="226"/>
      <x:c r="M399" s="222"/>
    </x:row>
    <x:row r="400" spans="1:15" x14ac:dyDescent="0.3">
      <x:c r="C400" s="23"/>
      <x:c r="E400" s="23"/>
      <x:c r="J400" s="222"/>
      <x:c r="K400" s="226"/>
      <x:c r="L400" s="226"/>
      <x:c r="M400" s="222"/>
    </x:row>
    <x:row r="401" spans="1:15" x14ac:dyDescent="0.3">
      <x:c r="C401" s="23"/>
      <x:c r="E401" s="23"/>
      <x:c r="J401" s="222"/>
      <x:c r="K401" s="226"/>
      <x:c r="L401" s="226"/>
      <x:c r="M401" s="222"/>
    </x:row>
    <x:row r="402" spans="1:15" x14ac:dyDescent="0.3">
      <x:c r="C402" s="23"/>
      <x:c r="E402" s="23"/>
      <x:c r="J402" s="222"/>
      <x:c r="K402" s="226"/>
      <x:c r="L402" s="226"/>
      <x:c r="M402" s="222"/>
    </x:row>
    <x:row r="403" spans="1:15" x14ac:dyDescent="0.3">
      <x:c r="C403" s="23"/>
      <x:c r="E403" s="23"/>
      <x:c r="J403" s="222"/>
      <x:c r="K403" s="226"/>
      <x:c r="L403" s="226"/>
      <x:c r="M403" s="222"/>
    </x:row>
    <x:row r="404" spans="1:15" x14ac:dyDescent="0.3">
      <x:c r="C404" s="23"/>
      <x:c r="E404" s="23"/>
      <x:c r="J404" s="222"/>
      <x:c r="K404" s="226"/>
      <x:c r="L404" s="226"/>
      <x:c r="M404" s="222"/>
    </x:row>
    <x:row r="405" spans="1:15" x14ac:dyDescent="0.3">
      <x:c r="C405" s="23"/>
      <x:c r="E405" s="23"/>
      <x:c r="J405" s="222"/>
      <x:c r="K405" s="226"/>
      <x:c r="L405" s="226"/>
      <x:c r="M405" s="222"/>
    </x:row>
    <x:row r="406" spans="1:15" x14ac:dyDescent="0.3">
      <x:c r="C406" s="23"/>
      <x:c r="E406" s="23"/>
      <x:c r="J406" s="222"/>
      <x:c r="K406" s="226"/>
      <x:c r="L406" s="226"/>
      <x:c r="M406" s="222"/>
    </x:row>
    <x:row r="407" spans="1:15" x14ac:dyDescent="0.3">
      <x:c r="C407" s="23"/>
      <x:c r="E407" s="23"/>
      <x:c r="J407" s="222"/>
      <x:c r="K407" s="226"/>
      <x:c r="L407" s="226"/>
      <x:c r="M407" s="222"/>
    </x:row>
    <x:row r="408" spans="1:15" x14ac:dyDescent="0.3">
      <x:c r="C408" s="23"/>
      <x:c r="E408" s="23"/>
      <x:c r="J408" s="222"/>
      <x:c r="K408" s="226"/>
      <x:c r="L408" s="226"/>
      <x:c r="M408" s="222"/>
    </x:row>
    <x:row r="409" spans="1:15" x14ac:dyDescent="0.3">
      <x:c r="C409" s="23"/>
      <x:c r="E409" s="23"/>
      <x:c r="J409" s="222"/>
      <x:c r="K409" s="226"/>
      <x:c r="L409" s="226"/>
      <x:c r="M409" s="222"/>
    </x:row>
    <x:row r="410" spans="1:15" x14ac:dyDescent="0.3">
      <x:c r="C410" s="23"/>
      <x:c r="E410" s="23"/>
      <x:c r="J410" s="222"/>
      <x:c r="K410" s="226"/>
      <x:c r="L410" s="226"/>
      <x:c r="M410" s="222"/>
    </x:row>
    <x:row r="411" spans="1:15" x14ac:dyDescent="0.3">
      <x:c r="C411" s="23"/>
      <x:c r="E411" s="23"/>
      <x:c r="J411" s="222"/>
      <x:c r="K411" s="226"/>
      <x:c r="L411" s="226"/>
      <x:c r="M411" s="222"/>
    </x:row>
    <x:row r="412" spans="1:15" x14ac:dyDescent="0.3">
      <x:c r="C412" s="23"/>
      <x:c r="E412" s="23"/>
      <x:c r="J412" s="222"/>
      <x:c r="K412" s="226"/>
      <x:c r="L412" s="226"/>
      <x:c r="M412" s="222"/>
    </x:row>
    <x:row r="413" spans="1:15" x14ac:dyDescent="0.3">
      <x:c r="C413" s="23"/>
      <x:c r="E413" s="23"/>
      <x:c r="J413" s="222"/>
      <x:c r="K413" s="226"/>
      <x:c r="L413" s="226"/>
      <x:c r="M413" s="222"/>
    </x:row>
    <x:row r="414" spans="1:15" x14ac:dyDescent="0.3">
      <x:c r="C414" s="23"/>
      <x:c r="E414" s="23"/>
      <x:c r="J414" s="222"/>
      <x:c r="K414" s="226"/>
      <x:c r="L414" s="226"/>
      <x:c r="M414" s="222"/>
    </x:row>
    <x:row r="415" spans="1:15" x14ac:dyDescent="0.3">
      <x:c r="C415" s="23"/>
      <x:c r="E415" s="23"/>
      <x:c r="J415" s="222"/>
      <x:c r="K415" s="226"/>
      <x:c r="L415" s="226"/>
      <x:c r="M415" s="222"/>
    </x:row>
    <x:row r="416" spans="1:15" x14ac:dyDescent="0.3">
      <x:c r="C416" s="23"/>
      <x:c r="E416" s="23"/>
      <x:c r="J416" s="222"/>
      <x:c r="K416" s="226"/>
      <x:c r="L416" s="226"/>
      <x:c r="M416" s="222"/>
    </x:row>
    <x:row r="417" spans="1:15" x14ac:dyDescent="0.3">
      <x:c r="C417" s="23"/>
      <x:c r="E417" s="23"/>
      <x:c r="J417" s="222"/>
      <x:c r="K417" s="226"/>
      <x:c r="L417" s="226"/>
      <x:c r="M417" s="222"/>
    </x:row>
    <x:row r="418" spans="1:15" x14ac:dyDescent="0.3">
      <x:c r="C418" s="23"/>
      <x:c r="E418" s="23"/>
      <x:c r="J418" s="222"/>
      <x:c r="K418" s="226"/>
      <x:c r="L418" s="226"/>
      <x:c r="M418" s="222"/>
    </x:row>
    <x:row r="419" spans="1:15" x14ac:dyDescent="0.3">
      <x:c r="C419" s="23"/>
      <x:c r="E419" s="23"/>
      <x:c r="J419" s="222"/>
      <x:c r="K419" s="226"/>
      <x:c r="L419" s="226"/>
      <x:c r="M419" s="222"/>
    </x:row>
    <x:row r="420" spans="1:15" x14ac:dyDescent="0.3">
      <x:c r="C420" s="23"/>
      <x:c r="E420" s="23"/>
      <x:c r="J420" s="222"/>
      <x:c r="K420" s="226"/>
      <x:c r="L420" s="226"/>
      <x:c r="M420" s="222"/>
    </x:row>
    <x:row r="421" spans="1:15" x14ac:dyDescent="0.3">
      <x:c r="C421" s="23"/>
      <x:c r="E421" s="23"/>
      <x:c r="J421" s="222"/>
      <x:c r="K421" s="226"/>
      <x:c r="L421" s="226"/>
      <x:c r="M421" s="222"/>
    </x:row>
    <x:row r="422" spans="1:15" x14ac:dyDescent="0.3">
      <x:c r="C422" s="23"/>
      <x:c r="E422" s="23"/>
      <x:c r="J422" s="222"/>
      <x:c r="K422" s="226"/>
      <x:c r="L422" s="226"/>
      <x:c r="M422" s="222"/>
    </x:row>
    <x:row r="423" spans="1:15" x14ac:dyDescent="0.3">
      <x:c r="C423" s="23"/>
      <x:c r="E423" s="23"/>
      <x:c r="J423" s="222"/>
      <x:c r="K423" s="226"/>
      <x:c r="L423" s="226"/>
      <x:c r="M423" s="222"/>
    </x:row>
    <x:row r="424" spans="1:15" x14ac:dyDescent="0.3">
      <x:c r="C424" s="23"/>
      <x:c r="E424" s="23"/>
      <x:c r="J424" s="222"/>
      <x:c r="K424" s="226"/>
      <x:c r="L424" s="226"/>
      <x:c r="M424" s="222"/>
    </x:row>
    <x:row r="425" spans="1:15" x14ac:dyDescent="0.3">
      <x:c r="C425" s="23"/>
      <x:c r="E425" s="23"/>
      <x:c r="J425" s="222"/>
      <x:c r="K425" s="226"/>
      <x:c r="L425" s="226"/>
      <x:c r="M425" s="222"/>
    </x:row>
    <x:row r="426" spans="1:15" x14ac:dyDescent="0.3">
      <x:c r="C426" s="23"/>
      <x:c r="E426" s="23"/>
      <x:c r="J426" s="222"/>
      <x:c r="K426" s="226"/>
      <x:c r="L426" s="226"/>
      <x:c r="M426" s="222"/>
    </x:row>
    <x:row r="427" spans="1:15" x14ac:dyDescent="0.3">
      <x:c r="C427" s="23"/>
      <x:c r="E427" s="23"/>
      <x:c r="J427" s="222"/>
      <x:c r="K427" s="226"/>
      <x:c r="L427" s="226"/>
      <x:c r="M427" s="222"/>
    </x:row>
    <x:row r="428" spans="1:15" x14ac:dyDescent="0.3">
      <x:c r="C428" s="23"/>
      <x:c r="E428" s="23"/>
      <x:c r="J428" s="222"/>
      <x:c r="K428" s="226"/>
      <x:c r="L428" s="226"/>
      <x:c r="M428" s="222"/>
    </x:row>
    <x:row r="429" spans="1:15" x14ac:dyDescent="0.3">
      <x:c r="C429" s="23"/>
      <x:c r="E429" s="23"/>
      <x:c r="J429" s="222"/>
      <x:c r="K429" s="226"/>
      <x:c r="L429" s="226"/>
      <x:c r="M429" s="222"/>
    </x:row>
    <x:row r="430" spans="1:15" x14ac:dyDescent="0.3">
      <x:c r="C430" s="23"/>
      <x:c r="E430" s="23"/>
      <x:c r="J430" s="222"/>
      <x:c r="K430" s="226"/>
      <x:c r="L430" s="226"/>
      <x:c r="M430" s="222"/>
    </x:row>
    <x:row r="431" spans="1:15" x14ac:dyDescent="0.3">
      <x:c r="C431" s="23"/>
      <x:c r="E431" s="23"/>
      <x:c r="J431" s="222"/>
      <x:c r="K431" s="226"/>
      <x:c r="L431" s="226"/>
      <x:c r="M431" s="222"/>
    </x:row>
    <x:row r="432" spans="1:15" x14ac:dyDescent="0.3">
      <x:c r="C432" s="23"/>
      <x:c r="E432" s="23"/>
      <x:c r="J432" s="222"/>
      <x:c r="K432" s="226"/>
      <x:c r="L432" s="226"/>
      <x:c r="M432" s="222"/>
    </x:row>
    <x:row r="433" spans="1:15" x14ac:dyDescent="0.3">
      <x:c r="C433" s="23"/>
      <x:c r="E433" s="23"/>
      <x:c r="J433" s="222"/>
      <x:c r="K433" s="226"/>
      <x:c r="L433" s="226"/>
      <x:c r="M433" s="222"/>
    </x:row>
    <x:row r="434" spans="1:15" x14ac:dyDescent="0.3">
      <x:c r="C434" s="23"/>
      <x:c r="E434" s="23"/>
      <x:c r="J434" s="222"/>
      <x:c r="K434" s="226"/>
      <x:c r="L434" s="226"/>
      <x:c r="M434" s="222"/>
    </x:row>
    <x:row r="435" spans="1:15" x14ac:dyDescent="0.3">
      <x:c r="C435" s="23"/>
      <x:c r="E435" s="23"/>
      <x:c r="J435" s="226"/>
      <x:c r="K435" s="226"/>
      <x:c r="L435" s="226"/>
      <x:c r="M435" s="222"/>
    </x:row>
    <x:row r="436" spans="1:15" x14ac:dyDescent="0.3">
      <x:c r="C436" s="23"/>
      <x:c r="E436" s="23"/>
      <x:c r="J436" s="222"/>
      <x:c r="K436" s="226"/>
      <x:c r="L436" s="226"/>
      <x:c r="M436" s="222"/>
    </x:row>
    <x:row r="437" spans="1:15" x14ac:dyDescent="0.3">
      <x:c r="C437" s="23"/>
      <x:c r="E437" s="23"/>
      <x:c r="J437" s="222"/>
      <x:c r="K437" s="226"/>
      <x:c r="L437" s="226"/>
      <x:c r="M437" s="222"/>
    </x:row>
    <x:row r="438" spans="1:15" x14ac:dyDescent="0.3">
      <x:c r="C438" s="23"/>
      <x:c r="E438" s="23"/>
      <x:c r="J438" s="222"/>
      <x:c r="K438" s="226"/>
      <x:c r="L438" s="226"/>
      <x:c r="M438" s="222"/>
    </x:row>
    <x:row r="439" spans="1:15" x14ac:dyDescent="0.3">
      <x:c r="C439" s="23"/>
      <x:c r="E439" s="23"/>
      <x:c r="J439" s="222"/>
      <x:c r="K439" s="226"/>
      <x:c r="L439" s="226"/>
      <x:c r="M439" s="222"/>
    </x:row>
    <x:row r="440" spans="1:15" x14ac:dyDescent="0.3">
      <x:c r="C440" s="23"/>
      <x:c r="E440" s="23"/>
      <x:c r="J440" s="222"/>
      <x:c r="K440" s="226"/>
      <x:c r="L440" s="226"/>
      <x:c r="M440" s="222"/>
    </x:row>
    <x:row r="441" spans="1:15" x14ac:dyDescent="0.3">
      <x:c r="C441" s="23"/>
      <x:c r="E441" s="23"/>
      <x:c r="J441" s="222"/>
      <x:c r="K441" s="226"/>
      <x:c r="L441" s="226"/>
      <x:c r="M441" s="222"/>
    </x:row>
    <x:row r="442" spans="1:15" x14ac:dyDescent="0.3">
      <x:c r="C442" s="23"/>
      <x:c r="E442" s="23"/>
      <x:c r="J442" s="222"/>
      <x:c r="K442" s="226"/>
      <x:c r="L442" s="226"/>
      <x:c r="M442" s="222"/>
    </x:row>
    <x:row r="443" spans="1:15" x14ac:dyDescent="0.3">
      <x:c r="C443" s="23"/>
      <x:c r="E443" s="23"/>
      <x:c r="J443" s="222"/>
      <x:c r="K443" s="226"/>
      <x:c r="L443" s="226"/>
      <x:c r="M443" s="222"/>
    </x:row>
    <x:row r="444" spans="1:15" x14ac:dyDescent="0.3">
      <x:c r="C444" s="23"/>
      <x:c r="E444" s="23"/>
      <x:c r="J444" s="222"/>
      <x:c r="K444" s="226"/>
      <x:c r="L444" s="226"/>
      <x:c r="M444" s="222"/>
    </x:row>
    <x:row r="445" spans="1:15" x14ac:dyDescent="0.3">
      <x:c r="C445" s="23"/>
      <x:c r="E445" s="23"/>
      <x:c r="J445" s="222"/>
      <x:c r="K445" s="226"/>
      <x:c r="L445" s="226"/>
      <x:c r="M445" s="222"/>
    </x:row>
    <x:row r="446" spans="1:15" x14ac:dyDescent="0.3">
      <x:c r="C446" s="23"/>
      <x:c r="E446" s="23"/>
      <x:c r="J446" s="222"/>
      <x:c r="K446" s="226"/>
      <x:c r="L446" s="226"/>
      <x:c r="M446" s="222"/>
    </x:row>
    <x:row r="447" spans="1:15" x14ac:dyDescent="0.3">
      <x:c r="C447" s="23"/>
      <x:c r="E447" s="23"/>
      <x:c r="J447" s="222"/>
      <x:c r="K447" s="226"/>
      <x:c r="L447" s="226"/>
      <x:c r="M447" s="222"/>
    </x:row>
    <x:row r="448" spans="1:15" x14ac:dyDescent="0.3">
      <x:c r="C448" s="23"/>
      <x:c r="E448" s="23"/>
      <x:c r="J448" s="222"/>
      <x:c r="K448" s="226"/>
      <x:c r="L448" s="226"/>
      <x:c r="M448" s="222"/>
    </x:row>
    <x:row r="449" spans="1:15" x14ac:dyDescent="0.3">
      <x:c r="C449" s="23"/>
      <x:c r="E449" s="23"/>
      <x:c r="J449" s="222"/>
      <x:c r="K449" s="226"/>
      <x:c r="L449" s="226"/>
      <x:c r="M449" s="222"/>
    </x:row>
    <x:row r="450" spans="1:15" x14ac:dyDescent="0.3">
      <x:c r="C450" s="23"/>
      <x:c r="E450" s="23"/>
      <x:c r="J450" s="222"/>
      <x:c r="K450" s="226"/>
      <x:c r="L450" s="226"/>
      <x:c r="M450" s="222"/>
    </x:row>
    <x:row r="451" spans="1:15" x14ac:dyDescent="0.3">
      <x:c r="C451" s="23"/>
      <x:c r="E451" s="23"/>
      <x:c r="J451" s="222"/>
      <x:c r="K451" s="226"/>
      <x:c r="L451" s="226"/>
      <x:c r="M451" s="222"/>
    </x:row>
    <x:row r="452" spans="1:15" x14ac:dyDescent="0.3">
      <x:c r="C452" s="23"/>
      <x:c r="E452" s="23"/>
      <x:c r="J452" s="222"/>
      <x:c r="K452" s="226"/>
      <x:c r="L452" s="226"/>
      <x:c r="M452" s="222"/>
    </x:row>
    <x:row r="453" spans="1:15" x14ac:dyDescent="0.3">
      <x:c r="C453" s="23"/>
      <x:c r="E453" s="23"/>
      <x:c r="J453" s="222"/>
      <x:c r="K453" s="226"/>
      <x:c r="L453" s="226"/>
      <x:c r="M453" s="222"/>
    </x:row>
    <x:row r="454" spans="1:15" x14ac:dyDescent="0.3">
      <x:c r="C454" s="23"/>
      <x:c r="E454" s="23"/>
      <x:c r="J454" s="222"/>
      <x:c r="K454" s="226"/>
      <x:c r="L454" s="226"/>
      <x:c r="M454" s="222"/>
    </x:row>
    <x:row r="455" spans="1:15" x14ac:dyDescent="0.3">
      <x:c r="C455" s="23"/>
      <x:c r="E455" s="23"/>
      <x:c r="J455" s="222"/>
      <x:c r="K455" s="226"/>
      <x:c r="L455" s="226"/>
      <x:c r="M455" s="222"/>
    </x:row>
    <x:row r="456" spans="1:15" x14ac:dyDescent="0.3">
      <x:c r="C456" s="23"/>
      <x:c r="E456" s="23"/>
      <x:c r="J456" s="222"/>
      <x:c r="K456" s="226"/>
      <x:c r="L456" s="226"/>
      <x:c r="M456" s="222"/>
    </x:row>
    <x:row r="457" spans="1:15" x14ac:dyDescent="0.3">
      <x:c r="C457" s="23"/>
      <x:c r="E457" s="23"/>
      <x:c r="J457" s="222"/>
      <x:c r="K457" s="226"/>
      <x:c r="L457" s="226"/>
      <x:c r="M457" s="222"/>
    </x:row>
    <x:row r="458" spans="1:15" x14ac:dyDescent="0.3">
      <x:c r="C458" s="23"/>
      <x:c r="E458" s="23"/>
      <x:c r="J458" s="222"/>
      <x:c r="K458" s="226"/>
      <x:c r="L458" s="226"/>
      <x:c r="M458" s="222"/>
    </x:row>
    <x:row r="459" spans="1:15" x14ac:dyDescent="0.3">
      <x:c r="C459" s="23"/>
      <x:c r="E459" s="23"/>
      <x:c r="J459" s="222"/>
      <x:c r="K459" s="226"/>
      <x:c r="L459" s="226"/>
      <x:c r="M459" s="222"/>
    </x:row>
    <x:row r="460" spans="1:15" x14ac:dyDescent="0.3">
      <x:c r="C460" s="23"/>
      <x:c r="E460" s="23"/>
      <x:c r="J460" s="222"/>
      <x:c r="K460" s="226"/>
      <x:c r="L460" s="226"/>
      <x:c r="M460" s="222"/>
    </x:row>
    <x:row r="461" spans="1:15" x14ac:dyDescent="0.3">
      <x:c r="C461" s="23"/>
      <x:c r="E461" s="23"/>
      <x:c r="J461" s="222"/>
      <x:c r="K461" s="226"/>
      <x:c r="L461" s="226"/>
      <x:c r="M461" s="222"/>
    </x:row>
    <x:row r="462" spans="1:15" x14ac:dyDescent="0.3">
      <x:c r="C462" s="23"/>
      <x:c r="E462" s="23"/>
      <x:c r="J462" s="222"/>
      <x:c r="K462" s="226"/>
      <x:c r="L462" s="226"/>
      <x:c r="M462" s="222"/>
    </x:row>
    <x:row r="463" spans="1:15" x14ac:dyDescent="0.3">
      <x:c r="C463" s="23"/>
      <x:c r="E463" s="23"/>
      <x:c r="J463" s="222"/>
      <x:c r="K463" s="226"/>
      <x:c r="L463" s="226"/>
      <x:c r="M463" s="222"/>
    </x:row>
    <x:row r="464" spans="1:15" x14ac:dyDescent="0.3">
      <x:c r="C464" s="23"/>
      <x:c r="E464" s="23"/>
      <x:c r="J464" s="222"/>
      <x:c r="K464" s="226"/>
      <x:c r="L464" s="226"/>
      <x:c r="M464" s="222"/>
    </x:row>
    <x:row r="465" spans="1:15" x14ac:dyDescent="0.3">
      <x:c r="C465" s="23"/>
      <x:c r="E465" s="23"/>
      <x:c r="J465" s="222"/>
      <x:c r="K465" s="226"/>
      <x:c r="L465" s="226"/>
      <x:c r="M465" s="222"/>
    </x:row>
    <x:row r="466" spans="1:15" x14ac:dyDescent="0.3">
      <x:c r="C466" s="23"/>
      <x:c r="E466" s="23"/>
      <x:c r="J466" s="222"/>
      <x:c r="K466" s="226"/>
      <x:c r="L466" s="226"/>
      <x:c r="M466" s="222"/>
    </x:row>
    <x:row r="467" spans="1:15" x14ac:dyDescent="0.3">
      <x:c r="C467" s="23"/>
      <x:c r="E467" s="23"/>
      <x:c r="J467" s="222"/>
      <x:c r="K467" s="226"/>
      <x:c r="L467" s="226"/>
      <x:c r="M467" s="222"/>
    </x:row>
    <x:row r="468" spans="1:15" x14ac:dyDescent="0.3">
      <x:c r="C468" s="23"/>
      <x:c r="E468" s="23"/>
      <x:c r="J468" s="222"/>
      <x:c r="K468" s="226"/>
      <x:c r="L468" s="226"/>
      <x:c r="M468" s="222"/>
    </x:row>
    <x:row r="469" spans="1:15" x14ac:dyDescent="0.3">
      <x:c r="C469" s="23"/>
      <x:c r="E469" s="23"/>
      <x:c r="J469" s="222"/>
      <x:c r="K469" s="226"/>
      <x:c r="L469" s="226"/>
      <x:c r="M469" s="222"/>
    </x:row>
    <x:row r="470" spans="1:15" x14ac:dyDescent="0.3">
      <x:c r="C470" s="23"/>
      <x:c r="E470" s="23"/>
      <x:c r="J470" s="222"/>
      <x:c r="K470" s="226"/>
      <x:c r="L470" s="226"/>
      <x:c r="M470" s="222"/>
    </x:row>
    <x:row r="471" spans="1:15" x14ac:dyDescent="0.3">
      <x:c r="C471" s="23"/>
      <x:c r="E471" s="23"/>
      <x:c r="J471" s="222"/>
      <x:c r="K471" s="226"/>
      <x:c r="L471" s="226"/>
      <x:c r="M471" s="222"/>
    </x:row>
    <x:row r="472" spans="1:15" x14ac:dyDescent="0.3">
      <x:c r="C472" s="23"/>
      <x:c r="E472" s="23"/>
      <x:c r="J472" s="222"/>
      <x:c r="K472" s="226"/>
      <x:c r="L472" s="226"/>
      <x:c r="M472" s="222"/>
    </x:row>
    <x:row r="473" spans="1:15" x14ac:dyDescent="0.3">
      <x:c r="C473" s="23"/>
      <x:c r="E473" s="23"/>
      <x:c r="J473" s="222"/>
      <x:c r="K473" s="226"/>
      <x:c r="L473" s="226"/>
      <x:c r="M473" s="222"/>
    </x:row>
    <x:row r="474" spans="1:15" x14ac:dyDescent="0.3">
      <x:c r="C474" s="23"/>
      <x:c r="E474" s="23"/>
      <x:c r="J474" s="222"/>
      <x:c r="K474" s="226"/>
      <x:c r="L474" s="226"/>
      <x:c r="M474" s="222"/>
    </x:row>
    <x:row r="475" spans="1:15" x14ac:dyDescent="0.3">
      <x:c r="C475" s="23"/>
      <x:c r="E475" s="23"/>
      <x:c r="J475" s="222"/>
      <x:c r="K475" s="226"/>
      <x:c r="L475" s="226"/>
      <x:c r="M475" s="222"/>
    </x:row>
    <x:row r="476" spans="1:15" x14ac:dyDescent="0.3">
      <x:c r="C476" s="23"/>
      <x:c r="E476" s="23"/>
      <x:c r="J476" s="222"/>
      <x:c r="K476" s="226"/>
      <x:c r="L476" s="226"/>
      <x:c r="M476" s="222"/>
    </x:row>
    <x:row r="477" spans="1:15" x14ac:dyDescent="0.3">
      <x:c r="C477" s="23"/>
      <x:c r="E477" s="23"/>
      <x:c r="J477" s="222"/>
      <x:c r="K477" s="226"/>
      <x:c r="L477" s="226"/>
      <x:c r="M477" s="222"/>
    </x:row>
    <x:row r="478" spans="1:15" x14ac:dyDescent="0.3">
      <x:c r="C478" s="23"/>
      <x:c r="E478" s="23"/>
      <x:c r="J478" s="222"/>
      <x:c r="K478" s="226"/>
      <x:c r="L478" s="226"/>
      <x:c r="M478" s="222"/>
    </x:row>
    <x:row r="479" spans="1:15" x14ac:dyDescent="0.3">
      <x:c r="C479" s="23"/>
      <x:c r="E479" s="23"/>
      <x:c r="J479" s="222"/>
      <x:c r="K479" s="226"/>
      <x:c r="L479" s="226"/>
      <x:c r="M479" s="222"/>
    </x:row>
    <x:row r="480" spans="1:15" x14ac:dyDescent="0.3">
      <x:c r="C480" s="23"/>
      <x:c r="E480" s="23"/>
      <x:c r="J480" s="222"/>
      <x:c r="K480" s="226"/>
      <x:c r="L480" s="226"/>
      <x:c r="M480" s="222"/>
    </x:row>
    <x:row r="481" spans="1:15" x14ac:dyDescent="0.3">
      <x:c r="C481" s="23"/>
      <x:c r="E481" s="23"/>
      <x:c r="J481" s="222"/>
      <x:c r="K481" s="226"/>
      <x:c r="L481" s="226"/>
      <x:c r="M481" s="222"/>
    </x:row>
    <x:row r="482" spans="1:15" x14ac:dyDescent="0.3">
      <x:c r="C482" s="23"/>
      <x:c r="E482" s="23"/>
      <x:c r="J482" s="222"/>
      <x:c r="K482" s="226"/>
      <x:c r="L482" s="226"/>
      <x:c r="M482" s="222"/>
    </x:row>
    <x:row r="483" spans="1:15" x14ac:dyDescent="0.3">
      <x:c r="C483" s="23"/>
      <x:c r="E483" s="23"/>
      <x:c r="J483" s="222"/>
      <x:c r="K483" s="226"/>
      <x:c r="L483" s="226"/>
      <x:c r="M483" s="222"/>
    </x:row>
    <x:row r="484" spans="1:15" x14ac:dyDescent="0.3">
      <x:c r="C484" s="23"/>
      <x:c r="E484" s="23"/>
      <x:c r="J484" s="222"/>
      <x:c r="K484" s="226"/>
      <x:c r="L484" s="226"/>
      <x:c r="M484" s="222"/>
    </x:row>
    <x:row r="485" spans="1:15" x14ac:dyDescent="0.3">
      <x:c r="C485" s="23"/>
      <x:c r="E485" s="23"/>
      <x:c r="J485" s="222"/>
      <x:c r="K485" s="226"/>
      <x:c r="L485" s="226"/>
      <x:c r="M485" s="222"/>
    </x:row>
    <x:row r="486" spans="1:15" x14ac:dyDescent="0.3">
      <x:c r="C486" s="23"/>
      <x:c r="E486" s="23"/>
      <x:c r="J486" s="222"/>
      <x:c r="K486" s="226"/>
      <x:c r="L486" s="226"/>
      <x:c r="M486" s="222"/>
    </x:row>
    <x:row r="487" spans="1:15" x14ac:dyDescent="0.3">
      <x:c r="C487" s="23"/>
      <x:c r="E487" s="23"/>
      <x:c r="J487" s="222"/>
      <x:c r="K487" s="226"/>
      <x:c r="L487" s="226"/>
      <x:c r="M487" s="222"/>
    </x:row>
    <x:row r="488" spans="1:15" x14ac:dyDescent="0.3">
      <x:c r="C488" s="23"/>
      <x:c r="E488" s="23"/>
      <x:c r="J488" s="222"/>
      <x:c r="K488" s="226"/>
      <x:c r="L488" s="226"/>
      <x:c r="M488" s="222"/>
    </x:row>
    <x:row r="489" spans="1:15" x14ac:dyDescent="0.3">
      <x:c r="C489" s="23"/>
      <x:c r="E489" s="23"/>
      <x:c r="J489" s="222"/>
      <x:c r="K489" s="226"/>
      <x:c r="L489" s="226"/>
      <x:c r="M489" s="222"/>
    </x:row>
    <x:row r="490" spans="1:15" x14ac:dyDescent="0.3">
      <x:c r="C490" s="23"/>
      <x:c r="E490" s="23"/>
      <x:c r="J490" s="222"/>
      <x:c r="K490" s="226"/>
      <x:c r="L490" s="226"/>
      <x:c r="M490" s="222"/>
    </x:row>
    <x:row r="491" spans="1:15" x14ac:dyDescent="0.3">
      <x:c r="C491" s="23"/>
      <x:c r="E491" s="23"/>
      <x:c r="J491" s="222"/>
      <x:c r="K491" s="226"/>
      <x:c r="L491" s="226"/>
      <x:c r="M491" s="222"/>
    </x:row>
    <x:row r="492" spans="1:15" x14ac:dyDescent="0.3">
      <x:c r="C492" s="23"/>
      <x:c r="E492" s="23"/>
      <x:c r="J492" s="222"/>
      <x:c r="K492" s="226"/>
      <x:c r="L492" s="226"/>
      <x:c r="M492" s="222"/>
    </x:row>
    <x:row r="493" spans="1:15" x14ac:dyDescent="0.3">
      <x:c r="C493" s="23"/>
      <x:c r="E493" s="23"/>
      <x:c r="J493" s="222"/>
      <x:c r="K493" s="226"/>
      <x:c r="L493" s="226"/>
      <x:c r="M493" s="222"/>
    </x:row>
    <x:row r="494" spans="1:15" x14ac:dyDescent="0.3">
      <x:c r="C494" s="23"/>
      <x:c r="E494" s="23"/>
      <x:c r="J494" s="222"/>
      <x:c r="K494" s="226"/>
      <x:c r="L494" s="226"/>
      <x:c r="M494" s="222"/>
    </x:row>
    <x:row r="495" spans="1:15" x14ac:dyDescent="0.3">
      <x:c r="C495" s="23"/>
      <x:c r="E495" s="23"/>
      <x:c r="J495" s="222"/>
      <x:c r="K495" s="226"/>
      <x:c r="L495" s="226"/>
      <x:c r="M495" s="222"/>
    </x:row>
    <x:row r="496" spans="1:15" x14ac:dyDescent="0.3">
      <x:c r="C496" s="23"/>
      <x:c r="E496" s="23"/>
      <x:c r="J496" s="222"/>
      <x:c r="K496" s="226"/>
      <x:c r="L496" s="226"/>
      <x:c r="M496" s="222"/>
    </x:row>
    <x:row r="497" spans="1:15" x14ac:dyDescent="0.3">
      <x:c r="C497" s="23"/>
      <x:c r="E497" s="23"/>
      <x:c r="J497" s="222"/>
      <x:c r="K497" s="226"/>
      <x:c r="L497" s="226"/>
      <x:c r="M497" s="222"/>
    </x:row>
    <x:row r="498" spans="1:15" x14ac:dyDescent="0.3">
      <x:c r="C498" s="23"/>
      <x:c r="E498" s="23"/>
      <x:c r="J498" s="222"/>
      <x:c r="K498" s="226"/>
      <x:c r="L498" s="226"/>
      <x:c r="M498" s="222"/>
    </x:row>
    <x:row r="499" spans="1:15" x14ac:dyDescent="0.3">
      <x:c r="C499" s="23"/>
      <x:c r="E499" s="23"/>
      <x:c r="J499" s="222"/>
      <x:c r="K499" s="226"/>
      <x:c r="L499" s="226"/>
      <x:c r="M499" s="222"/>
    </x:row>
    <x:row r="500" spans="1:15" x14ac:dyDescent="0.3">
      <x:c r="C500" s="23"/>
      <x:c r="E500" s="23"/>
      <x:c r="J500" s="222"/>
      <x:c r="K500" s="226"/>
      <x:c r="L500" s="226"/>
      <x:c r="M500" s="222"/>
    </x:row>
    <x:row r="501" spans="1:15" x14ac:dyDescent="0.3">
      <x:c r="C501" s="23"/>
      <x:c r="E501" s="23"/>
      <x:c r="J501" s="222"/>
      <x:c r="K501" s="226"/>
      <x:c r="L501" s="226"/>
      <x:c r="M501" s="222"/>
    </x:row>
    <x:row r="502" spans="1:15" x14ac:dyDescent="0.3">
      <x:c r="C502" s="23"/>
      <x:c r="E502" s="23"/>
      <x:c r="J502" s="222"/>
      <x:c r="K502" s="226"/>
      <x:c r="L502" s="226"/>
      <x:c r="M502" s="222"/>
    </x:row>
    <x:row r="503" spans="1:15" x14ac:dyDescent="0.3">
      <x:c r="C503" s="23"/>
      <x:c r="E503" s="23"/>
      <x:c r="J503" s="222"/>
      <x:c r="K503" s="226"/>
      <x:c r="L503" s="226"/>
      <x:c r="M503" s="222"/>
    </x:row>
    <x:row r="504" spans="1:15" x14ac:dyDescent="0.3">
      <x:c r="C504" s="23"/>
      <x:c r="E504" s="23"/>
      <x:c r="J504" s="222"/>
      <x:c r="K504" s="226"/>
      <x:c r="L504" s="226"/>
      <x:c r="M504" s="222"/>
    </x:row>
    <x:row r="505" spans="1:15" x14ac:dyDescent="0.3">
      <x:c r="C505" s="23"/>
      <x:c r="E505" s="23"/>
      <x:c r="J505" s="222"/>
      <x:c r="K505" s="226"/>
      <x:c r="L505" s="226"/>
      <x:c r="M505" s="222"/>
    </x:row>
    <x:row r="506" spans="1:15" x14ac:dyDescent="0.3">
      <x:c r="C506" s="23"/>
      <x:c r="E506" s="23"/>
      <x:c r="J506" s="222"/>
      <x:c r="K506" s="226"/>
      <x:c r="L506" s="226"/>
      <x:c r="M506" s="222"/>
    </x:row>
    <x:row r="507" spans="1:15" x14ac:dyDescent="0.3">
      <x:c r="C507" s="23"/>
      <x:c r="E507" s="23"/>
      <x:c r="J507" s="222"/>
      <x:c r="K507" s="226"/>
      <x:c r="L507" s="226"/>
      <x:c r="M507" s="222"/>
    </x:row>
    <x:row r="508" spans="1:15" x14ac:dyDescent="0.3">
      <x:c r="C508" s="23"/>
      <x:c r="E508" s="23"/>
      <x:c r="J508" s="222"/>
      <x:c r="K508" s="226"/>
      <x:c r="L508" s="226"/>
      <x:c r="M508" s="222"/>
    </x:row>
    <x:row r="509" spans="1:15" x14ac:dyDescent="0.3">
      <x:c r="C509" s="23"/>
      <x:c r="E509" s="23"/>
      <x:c r="J509" s="222"/>
      <x:c r="K509" s="226"/>
      <x:c r="L509" s="226"/>
      <x:c r="M509" s="222"/>
    </x:row>
    <x:row r="510" spans="1:15" x14ac:dyDescent="0.3">
      <x:c r="C510" s="23"/>
      <x:c r="E510" s="23"/>
      <x:c r="J510" s="222"/>
      <x:c r="K510" s="226"/>
      <x:c r="L510" s="226"/>
      <x:c r="M510" s="222"/>
    </x:row>
    <x:row r="511" spans="1:15" x14ac:dyDescent="0.3">
      <x:c r="C511" s="23"/>
      <x:c r="E511" s="23"/>
      <x:c r="J511" s="226"/>
      <x:c r="K511" s="226"/>
      <x:c r="L511" s="226"/>
      <x:c r="M511" s="226"/>
    </x:row>
    <x:row r="512" spans="1:15" x14ac:dyDescent="0.3">
      <x:c r="C512" s="23"/>
      <x:c r="E512" s="23"/>
      <x:c r="J512" s="222"/>
      <x:c r="K512" s="226"/>
      <x:c r="L512" s="226"/>
      <x:c r="M512" s="222"/>
    </x:row>
    <x:row r="513" spans="1:15" x14ac:dyDescent="0.3">
      <x:c r="C513" s="23"/>
      <x:c r="E513" s="23"/>
      <x:c r="J513" s="222"/>
      <x:c r="K513" s="226"/>
      <x:c r="L513" s="226"/>
      <x:c r="M513" s="222"/>
    </x:row>
    <x:row r="514" spans="1:15" x14ac:dyDescent="0.3">
      <x:c r="C514" s="23"/>
      <x:c r="E514" s="23"/>
      <x:c r="J514" s="222"/>
      <x:c r="K514" s="226"/>
      <x:c r="L514" s="226"/>
      <x:c r="M514" s="226"/>
    </x:row>
    <x:row r="515" spans="1:15" x14ac:dyDescent="0.3">
      <x:c r="C515" s="23"/>
      <x:c r="E515" s="23"/>
      <x:c r="J515" s="222"/>
      <x:c r="K515" s="226"/>
      <x:c r="L515" s="226"/>
      <x:c r="M515" s="226"/>
    </x:row>
    <x:row r="516" spans="1:15" x14ac:dyDescent="0.3">
      <x:c r="C516" s="23"/>
      <x:c r="E516" s="23"/>
      <x:c r="J516" s="222"/>
      <x:c r="K516" s="226"/>
      <x:c r="L516" s="226"/>
      <x:c r="M516" s="222"/>
    </x:row>
    <x:row r="517" spans="1:15" x14ac:dyDescent="0.3">
      <x:c r="C517" s="23"/>
      <x:c r="E517" s="23"/>
      <x:c r="J517" s="222"/>
      <x:c r="K517" s="226"/>
      <x:c r="L517" s="226"/>
      <x:c r="M517" s="226"/>
    </x:row>
    <x:row r="518" spans="1:15" x14ac:dyDescent="0.3">
      <x:c r="C518" s="23"/>
      <x:c r="E518" s="23"/>
      <x:c r="J518" s="222"/>
      <x:c r="K518" s="226"/>
      <x:c r="L518" s="226"/>
      <x:c r="M518" s="222"/>
    </x:row>
    <x:row r="519" spans="1:15" x14ac:dyDescent="0.3">
      <x:c r="C519" s="23"/>
      <x:c r="E519" s="23"/>
      <x:c r="J519" s="222"/>
      <x:c r="K519" s="226"/>
      <x:c r="L519" s="226"/>
      <x:c r="M519" s="222"/>
    </x:row>
    <x:row r="520" spans="1:15" x14ac:dyDescent="0.3">
      <x:c r="C520" s="23"/>
      <x:c r="E520" s="23"/>
      <x:c r="J520" s="222"/>
      <x:c r="K520" s="226"/>
      <x:c r="L520" s="226"/>
      <x:c r="M520" s="222"/>
    </x:row>
    <x:row r="521" spans="1:15" x14ac:dyDescent="0.3">
      <x:c r="C521" s="23"/>
      <x:c r="E521" s="23"/>
      <x:c r="J521" s="222"/>
      <x:c r="K521" s="226"/>
      <x:c r="L521" s="226"/>
      <x:c r="M521" s="222"/>
    </x:row>
    <x:row r="522" spans="1:15" x14ac:dyDescent="0.3">
      <x:c r="C522" s="23"/>
      <x:c r="E522" s="23"/>
      <x:c r="J522" s="222"/>
      <x:c r="K522" s="226"/>
      <x:c r="L522" s="226"/>
      <x:c r="M522" s="222"/>
    </x:row>
    <x:row r="523" spans="1:15" x14ac:dyDescent="0.3">
      <x:c r="C523" s="23"/>
      <x:c r="E523" s="23"/>
      <x:c r="J523" s="222"/>
      <x:c r="K523" s="226"/>
      <x:c r="L523" s="226"/>
      <x:c r="M523" s="222"/>
    </x:row>
    <x:row r="524" spans="1:15" x14ac:dyDescent="0.3">
      <x:c r="C524" s="23"/>
      <x:c r="E524" s="23"/>
      <x:c r="J524" s="222"/>
      <x:c r="K524" s="226"/>
      <x:c r="L524" s="226"/>
      <x:c r="M524" s="222"/>
    </x:row>
    <x:row r="525" spans="1:15" x14ac:dyDescent="0.3">
      <x:c r="C525" s="23"/>
      <x:c r="E525" s="23"/>
      <x:c r="J525" s="222"/>
      <x:c r="K525" s="226"/>
      <x:c r="L525" s="226"/>
      <x:c r="M525" s="222"/>
    </x:row>
    <x:row r="526" spans="1:15" x14ac:dyDescent="0.3">
      <x:c r="C526" s="23"/>
      <x:c r="E526" s="23"/>
      <x:c r="J526" s="222"/>
      <x:c r="K526" s="226"/>
      <x:c r="L526" s="226"/>
      <x:c r="M526" s="222"/>
    </x:row>
    <x:row r="527" spans="1:15" x14ac:dyDescent="0.3">
      <x:c r="C527" s="23"/>
      <x:c r="E527" s="23"/>
      <x:c r="J527" s="222"/>
      <x:c r="K527" s="226"/>
      <x:c r="L527" s="226"/>
      <x:c r="M527" s="222"/>
    </x:row>
    <x:row r="528" spans="1:15" x14ac:dyDescent="0.3">
      <x:c r="C528" s="23"/>
      <x:c r="E528" s="23"/>
      <x:c r="J528" s="222"/>
      <x:c r="K528" s="226"/>
      <x:c r="L528" s="226"/>
      <x:c r="M528" s="222"/>
    </x:row>
    <x:row r="529" spans="1:15" x14ac:dyDescent="0.3">
      <x:c r="C529" s="23"/>
      <x:c r="E529" s="23"/>
      <x:c r="J529" s="222"/>
      <x:c r="K529" s="226"/>
      <x:c r="L529" s="226"/>
      <x:c r="M529" s="222"/>
    </x:row>
    <x:row r="530" spans="1:15" x14ac:dyDescent="0.3">
      <x:c r="C530" s="23"/>
      <x:c r="E530" s="23"/>
      <x:c r="J530" s="222"/>
      <x:c r="K530" s="226"/>
      <x:c r="L530" s="226"/>
      <x:c r="M530" s="222"/>
    </x:row>
    <x:row r="531" spans="1:15" x14ac:dyDescent="0.3">
      <x:c r="C531" s="23"/>
      <x:c r="E531" s="23"/>
      <x:c r="J531" s="222"/>
      <x:c r="K531" s="226"/>
      <x:c r="L531" s="226"/>
      <x:c r="M531" s="222"/>
    </x:row>
    <x:row r="532" spans="1:15" x14ac:dyDescent="0.3">
      <x:c r="C532" s="23"/>
      <x:c r="E532" s="23"/>
      <x:c r="J532" s="222"/>
      <x:c r="K532" s="226"/>
      <x:c r="L532" s="226"/>
      <x:c r="M532" s="222"/>
    </x:row>
    <x:row r="533" spans="1:15" x14ac:dyDescent="0.3">
      <x:c r="C533" s="23"/>
      <x:c r="E533" s="23"/>
      <x:c r="J533" s="222"/>
      <x:c r="K533" s="226"/>
      <x:c r="L533" s="226"/>
      <x:c r="M533" s="222"/>
    </x:row>
    <x:row r="534" spans="1:15" x14ac:dyDescent="0.3">
      <x:c r="C534" s="23"/>
      <x:c r="E534" s="23"/>
      <x:c r="J534" s="222"/>
      <x:c r="K534" s="226"/>
      <x:c r="L534" s="226"/>
      <x:c r="M534" s="222"/>
    </x:row>
    <x:row r="535" spans="1:15" x14ac:dyDescent="0.3">
      <x:c r="C535" s="23"/>
      <x:c r="E535" s="23"/>
      <x:c r="J535" s="222"/>
      <x:c r="K535" s="226"/>
      <x:c r="L535" s="226"/>
      <x:c r="M535" s="226"/>
    </x:row>
    <x:row r="536" spans="1:15" x14ac:dyDescent="0.3">
      <x:c r="C536" s="23"/>
      <x:c r="E536" s="23"/>
      <x:c r="J536" s="222"/>
      <x:c r="K536" s="226"/>
      <x:c r="L536" s="226"/>
      <x:c r="M536" s="222"/>
    </x:row>
    <x:row r="537" spans="1:15" x14ac:dyDescent="0.3">
      <x:c r="C537" s="23"/>
      <x:c r="E537" s="23"/>
      <x:c r="J537" s="222"/>
      <x:c r="K537" s="226"/>
      <x:c r="L537" s="226"/>
      <x:c r="M537" s="222"/>
    </x:row>
    <x:row r="538" spans="1:15" x14ac:dyDescent="0.3">
      <x:c r="C538" s="23"/>
      <x:c r="E538" s="23"/>
      <x:c r="J538" s="222"/>
      <x:c r="K538" s="226"/>
      <x:c r="L538" s="226"/>
      <x:c r="M538" s="222"/>
    </x:row>
    <x:row r="539" spans="1:15" x14ac:dyDescent="0.3">
      <x:c r="C539" s="23"/>
      <x:c r="E539" s="23"/>
      <x:c r="J539" s="222"/>
      <x:c r="K539" s="226"/>
      <x:c r="L539" s="226"/>
      <x:c r="M539" s="222"/>
    </x:row>
    <x:row r="540" spans="1:15" x14ac:dyDescent="0.3">
      <x:c r="C540" s="23"/>
      <x:c r="E540" s="23"/>
      <x:c r="J540" s="222"/>
      <x:c r="K540" s="226"/>
      <x:c r="L540" s="226"/>
      <x:c r="M540" s="222"/>
    </x:row>
    <x:row r="541" spans="1:15" x14ac:dyDescent="0.3">
      <x:c r="C541" s="23"/>
      <x:c r="E541" s="23"/>
      <x:c r="J541" s="222"/>
      <x:c r="K541" s="226"/>
      <x:c r="L541" s="226"/>
      <x:c r="M541" s="222"/>
    </x:row>
    <x:row r="542" spans="1:15" x14ac:dyDescent="0.3">
      <x:c r="C542" s="23"/>
      <x:c r="E542" s="23"/>
      <x:c r="J542" s="222"/>
      <x:c r="K542" s="226"/>
      <x:c r="L542" s="226"/>
      <x:c r="M542" s="222"/>
    </x:row>
    <x:row r="543" spans="1:15" x14ac:dyDescent="0.3">
      <x:c r="C543" s="23"/>
      <x:c r="E543" s="23"/>
      <x:c r="J543" s="222"/>
      <x:c r="K543" s="226"/>
      <x:c r="L543" s="226"/>
      <x:c r="M543" s="222"/>
    </x:row>
    <x:row r="544" spans="1:15" x14ac:dyDescent="0.3">
      <x:c r="C544" s="23"/>
      <x:c r="E544" s="23"/>
      <x:c r="J544" s="222"/>
      <x:c r="K544" s="226"/>
      <x:c r="L544" s="226"/>
      <x:c r="M544" s="222"/>
    </x:row>
    <x:row r="545" spans="1:15" x14ac:dyDescent="0.3">
      <x:c r="C545" s="23"/>
      <x:c r="E545" s="23"/>
      <x:c r="J545" s="222"/>
      <x:c r="K545" s="226"/>
      <x:c r="L545" s="226"/>
      <x:c r="M545" s="222"/>
    </x:row>
    <x:row r="546" spans="1:15" x14ac:dyDescent="0.3">
      <x:c r="C546" s="23"/>
      <x:c r="E546" s="23"/>
      <x:c r="J546" s="222"/>
      <x:c r="K546" s="226"/>
      <x:c r="L546" s="226"/>
      <x:c r="M546" s="222"/>
    </x:row>
    <x:row r="547" spans="1:15" x14ac:dyDescent="0.3">
      <x:c r="C547" s="23"/>
      <x:c r="E547" s="23"/>
      <x:c r="J547" s="222"/>
      <x:c r="K547" s="226"/>
      <x:c r="L547" s="226"/>
      <x:c r="M547" s="222"/>
    </x:row>
    <x:row r="548" spans="1:15" x14ac:dyDescent="0.3">
      <x:c r="C548" s="23"/>
      <x:c r="E548" s="23"/>
      <x:c r="J548" s="222"/>
      <x:c r="K548" s="226"/>
      <x:c r="L548" s="226"/>
      <x:c r="M548" s="222"/>
    </x:row>
    <x:row r="549" spans="1:15" x14ac:dyDescent="0.3">
      <x:c r="C549" s="23"/>
      <x:c r="E549" s="23"/>
      <x:c r="J549" s="222"/>
      <x:c r="K549" s="226"/>
      <x:c r="L549" s="226"/>
      <x:c r="M549" s="222"/>
    </x:row>
    <x:row r="550" spans="1:15" x14ac:dyDescent="0.3">
      <x:c r="C550" s="23"/>
      <x:c r="E550" s="23"/>
      <x:c r="J550" s="222"/>
      <x:c r="K550" s="226"/>
      <x:c r="L550" s="226"/>
      <x:c r="M550" s="222"/>
    </x:row>
    <x:row r="551" spans="1:15" x14ac:dyDescent="0.3">
      <x:c r="C551" s="23"/>
      <x:c r="E551" s="23"/>
      <x:c r="J551" s="222"/>
      <x:c r="K551" s="226"/>
      <x:c r="L551" s="226"/>
      <x:c r="M551" s="226"/>
    </x:row>
    <x:row r="552" spans="1:15" x14ac:dyDescent="0.3">
      <x:c r="C552" s="23"/>
      <x:c r="E552" s="23"/>
      <x:c r="J552" s="222"/>
      <x:c r="K552" s="226"/>
      <x:c r="L552" s="226"/>
      <x:c r="M552" s="222"/>
    </x:row>
    <x:row r="553" spans="1:15" x14ac:dyDescent="0.3">
      <x:c r="C553" s="23"/>
      <x:c r="E553" s="23"/>
      <x:c r="J553" s="222"/>
      <x:c r="K553" s="226"/>
      <x:c r="L553" s="226"/>
      <x:c r="M553" s="222"/>
    </x:row>
    <x:row r="554" spans="1:15" x14ac:dyDescent="0.3">
      <x:c r="C554" s="23"/>
      <x:c r="E554" s="23"/>
      <x:c r="J554" s="222"/>
      <x:c r="K554" s="226"/>
      <x:c r="L554" s="226"/>
      <x:c r="M554" s="222"/>
    </x:row>
    <x:row r="555" spans="1:15" x14ac:dyDescent="0.3">
      <x:c r="C555" s="23"/>
      <x:c r="E555" s="23"/>
      <x:c r="J555" s="222"/>
      <x:c r="K555" s="226"/>
      <x:c r="L555" s="226"/>
      <x:c r="M555" s="222"/>
    </x:row>
    <x:row r="556" spans="1:15" x14ac:dyDescent="0.3">
      <x:c r="C556" s="23"/>
      <x:c r="E556" s="23"/>
      <x:c r="J556" s="222"/>
      <x:c r="K556" s="226"/>
      <x:c r="L556" s="226"/>
      <x:c r="M556" s="222"/>
    </x:row>
    <x:row r="557" spans="1:15" x14ac:dyDescent="0.3">
      <x:c r="C557" s="23"/>
      <x:c r="E557" s="23"/>
      <x:c r="J557" s="222"/>
      <x:c r="K557" s="226"/>
      <x:c r="L557" s="226"/>
      <x:c r="M557" s="222"/>
    </x:row>
    <x:row r="558" spans="1:15" x14ac:dyDescent="0.3">
      <x:c r="C558" s="23"/>
      <x:c r="E558" s="23"/>
      <x:c r="J558" s="222"/>
      <x:c r="K558" s="226"/>
      <x:c r="L558" s="226"/>
      <x:c r="M558" s="222"/>
    </x:row>
    <x:row r="559" spans="1:15" x14ac:dyDescent="0.3">
      <x:c r="C559" s="23"/>
      <x:c r="E559" s="23"/>
      <x:c r="J559" s="222"/>
      <x:c r="K559" s="226"/>
      <x:c r="L559" s="226"/>
      <x:c r="M559" s="222"/>
    </x:row>
    <x:row r="560" spans="1:15" x14ac:dyDescent="0.3">
      <x:c r="C560" s="23"/>
      <x:c r="E560" s="23"/>
      <x:c r="J560" s="222"/>
      <x:c r="K560" s="226"/>
      <x:c r="L560" s="226"/>
      <x:c r="M560" s="222"/>
    </x:row>
    <x:row r="561" spans="1:15" x14ac:dyDescent="0.3">
      <x:c r="C561" s="23"/>
      <x:c r="E561" s="23"/>
      <x:c r="J561" s="222"/>
      <x:c r="K561" s="226"/>
      <x:c r="L561" s="226"/>
      <x:c r="M561" s="222"/>
    </x:row>
    <x:row r="562" spans="1:15" x14ac:dyDescent="0.3">
      <x:c r="C562" s="23"/>
      <x:c r="E562" s="23"/>
      <x:c r="J562" s="222"/>
      <x:c r="K562" s="226"/>
      <x:c r="L562" s="226"/>
      <x:c r="M562" s="222"/>
    </x:row>
    <x:row r="563" spans="1:15" x14ac:dyDescent="0.3">
      <x:c r="C563" s="23"/>
      <x:c r="E563" s="23"/>
      <x:c r="J563" s="222"/>
      <x:c r="K563" s="226"/>
      <x:c r="L563" s="226"/>
      <x:c r="M563" s="222"/>
    </x:row>
    <x:row r="564" spans="1:15" x14ac:dyDescent="0.3">
      <x:c r="C564" s="23"/>
      <x:c r="E564" s="23"/>
      <x:c r="J564" s="222"/>
      <x:c r="K564" s="226"/>
      <x:c r="L564" s="226"/>
      <x:c r="M564" s="222"/>
    </x:row>
    <x:row r="565" spans="1:15" x14ac:dyDescent="0.3">
      <x:c r="C565" s="23"/>
      <x:c r="E565" s="23"/>
      <x:c r="J565" s="222"/>
      <x:c r="K565" s="226"/>
      <x:c r="L565" s="226"/>
      <x:c r="M565" s="222"/>
    </x:row>
    <x:row r="566" spans="1:15" x14ac:dyDescent="0.3">
      <x:c r="C566" s="23"/>
      <x:c r="E566" s="23"/>
      <x:c r="J566" s="222"/>
      <x:c r="K566" s="226"/>
      <x:c r="L566" s="226"/>
      <x:c r="M566" s="222"/>
    </x:row>
    <x:row r="567" spans="1:15" x14ac:dyDescent="0.3">
      <x:c r="C567" s="23"/>
      <x:c r="E567" s="23"/>
      <x:c r="J567" s="222"/>
      <x:c r="K567" s="226"/>
      <x:c r="L567" s="226"/>
      <x:c r="M567" s="222"/>
    </x:row>
    <x:row r="568" spans="1:15" x14ac:dyDescent="0.3">
      <x:c r="C568" s="23"/>
      <x:c r="E568" s="23"/>
      <x:c r="J568" s="222"/>
      <x:c r="K568" s="226"/>
      <x:c r="L568" s="226"/>
      <x:c r="M568" s="222"/>
    </x:row>
    <x:row r="569" spans="1:15" x14ac:dyDescent="0.3">
      <x:c r="C569" s="23"/>
      <x:c r="E569" s="23"/>
      <x:c r="J569" s="222"/>
      <x:c r="K569" s="226"/>
      <x:c r="L569" s="226"/>
      <x:c r="M569" s="222"/>
    </x:row>
    <x:row r="570" spans="1:15" x14ac:dyDescent="0.3">
      <x:c r="C570" s="23"/>
      <x:c r="E570" s="23"/>
      <x:c r="J570" s="222"/>
      <x:c r="K570" s="226"/>
      <x:c r="L570" s="226"/>
      <x:c r="M570" s="222"/>
    </x:row>
    <x:row r="571" spans="1:15" x14ac:dyDescent="0.3">
      <x:c r="C571" s="23"/>
      <x:c r="E571" s="23"/>
      <x:c r="J571" s="222"/>
      <x:c r="K571" s="226"/>
      <x:c r="L571" s="226"/>
      <x:c r="M571" s="222"/>
    </x:row>
    <x:row r="572" spans="1:15" x14ac:dyDescent="0.3">
      <x:c r="C572" s="23"/>
      <x:c r="E572" s="23"/>
      <x:c r="J572" s="222"/>
      <x:c r="K572" s="226"/>
      <x:c r="L572" s="226"/>
      <x:c r="M572" s="226"/>
    </x:row>
    <x:row r="573" spans="1:15" x14ac:dyDescent="0.3">
      <x:c r="C573" s="23"/>
      <x:c r="E573" s="23"/>
      <x:c r="J573" s="222"/>
      <x:c r="K573" s="226"/>
      <x:c r="L573" s="226"/>
      <x:c r="M573" s="222"/>
    </x:row>
    <x:row r="574" spans="1:15" x14ac:dyDescent="0.3">
      <x:c r="C574" s="23"/>
      <x:c r="E574" s="23"/>
      <x:c r="J574" s="222"/>
      <x:c r="K574" s="226"/>
      <x:c r="L574" s="226"/>
      <x:c r="M574" s="222"/>
    </x:row>
    <x:row r="575" spans="1:15" x14ac:dyDescent="0.3">
      <x:c r="C575" s="23"/>
      <x:c r="E575" s="23"/>
      <x:c r="J575" s="222"/>
      <x:c r="K575" s="226"/>
      <x:c r="L575" s="226"/>
      <x:c r="M575" s="222"/>
    </x:row>
    <x:row r="576" spans="1:15" x14ac:dyDescent="0.3">
      <x:c r="C576" s="23"/>
      <x:c r="E576" s="23"/>
      <x:c r="J576" s="222"/>
      <x:c r="K576" s="226"/>
      <x:c r="L576" s="226"/>
      <x:c r="M576" s="226"/>
    </x:row>
    <x:row r="577" spans="1:15" x14ac:dyDescent="0.3">
      <x:c r="C577" s="23"/>
      <x:c r="E577" s="23"/>
      <x:c r="J577" s="222"/>
      <x:c r="K577" s="226"/>
      <x:c r="L577" s="226"/>
      <x:c r="M577" s="222"/>
    </x:row>
    <x:row r="578" spans="1:15" x14ac:dyDescent="0.3">
      <x:c r="C578" s="23"/>
      <x:c r="E578" s="23"/>
      <x:c r="J578" s="222"/>
      <x:c r="K578" s="226"/>
      <x:c r="L578" s="226"/>
      <x:c r="M578" s="222"/>
    </x:row>
    <x:row r="579" spans="1:15" x14ac:dyDescent="0.3">
      <x:c r="C579" s="23"/>
      <x:c r="E579" s="23"/>
      <x:c r="J579" s="222"/>
      <x:c r="K579" s="226"/>
      <x:c r="L579" s="226"/>
      <x:c r="M579" s="222"/>
    </x:row>
    <x:row r="580" spans="1:15" x14ac:dyDescent="0.3">
      <x:c r="C580" s="23"/>
      <x:c r="E580" s="23"/>
      <x:c r="J580" s="222"/>
      <x:c r="K580" s="226"/>
      <x:c r="L580" s="226"/>
      <x:c r="M580" s="222"/>
    </x:row>
    <x:row r="581" spans="1:15" x14ac:dyDescent="0.3">
      <x:c r="C581" s="23"/>
      <x:c r="E581" s="23"/>
      <x:c r="J581" s="222"/>
      <x:c r="K581" s="226"/>
      <x:c r="L581" s="226"/>
      <x:c r="M581" s="222"/>
    </x:row>
    <x:row r="582" spans="1:15" x14ac:dyDescent="0.3">
      <x:c r="C582" s="23"/>
      <x:c r="E582" s="23"/>
      <x:c r="J582" s="222"/>
      <x:c r="K582" s="226"/>
      <x:c r="L582" s="226"/>
      <x:c r="M582" s="222"/>
    </x:row>
    <x:row r="583" spans="1:15" x14ac:dyDescent="0.3">
      <x:c r="C583" s="23"/>
      <x:c r="E583" s="23"/>
      <x:c r="J583" s="222"/>
      <x:c r="K583" s="226"/>
      <x:c r="L583" s="226"/>
      <x:c r="M583" s="222"/>
    </x:row>
    <x:row r="584" spans="1:15" x14ac:dyDescent="0.3">
      <x:c r="C584" s="23"/>
      <x:c r="E584" s="23"/>
      <x:c r="J584" s="222"/>
      <x:c r="K584" s="226"/>
      <x:c r="L584" s="226"/>
      <x:c r="M584" s="222"/>
    </x:row>
    <x:row r="585" spans="1:15" x14ac:dyDescent="0.3">
      <x:c r="C585" s="23"/>
      <x:c r="E585" s="23"/>
      <x:c r="J585" s="222"/>
      <x:c r="K585" s="226"/>
      <x:c r="L585" s="226"/>
      <x:c r="M585" s="222"/>
    </x:row>
    <x:row r="586" spans="1:15" x14ac:dyDescent="0.3">
      <x:c r="C586" s="23"/>
      <x:c r="E586" s="23"/>
      <x:c r="J586" s="222"/>
      <x:c r="K586" s="226"/>
      <x:c r="L586" s="226"/>
      <x:c r="M586" s="222"/>
    </x:row>
    <x:row r="587" spans="1:15" x14ac:dyDescent="0.3">
      <x:c r="C587" s="23"/>
      <x:c r="E587" s="23"/>
      <x:c r="J587" s="222"/>
      <x:c r="K587" s="226"/>
      <x:c r="L587" s="226"/>
      <x:c r="M587" s="222"/>
    </x:row>
    <x:row r="588" spans="1:15" x14ac:dyDescent="0.3">
      <x:c r="C588" s="23"/>
      <x:c r="E588" s="23"/>
      <x:c r="J588" s="222"/>
      <x:c r="K588" s="226"/>
      <x:c r="L588" s="226"/>
      <x:c r="M588" s="222"/>
    </x:row>
    <x:row r="589" spans="1:15" x14ac:dyDescent="0.3">
      <x:c r="C589" s="23"/>
      <x:c r="E589" s="23"/>
      <x:c r="J589" s="222"/>
      <x:c r="K589" s="226"/>
      <x:c r="L589" s="226"/>
      <x:c r="M589" s="222"/>
    </x:row>
    <x:row r="590" spans="1:15" x14ac:dyDescent="0.3">
      <x:c r="C590" s="23"/>
      <x:c r="E590" s="23"/>
      <x:c r="J590" s="222"/>
      <x:c r="K590" s="226"/>
      <x:c r="L590" s="226"/>
      <x:c r="M590" s="222"/>
    </x:row>
    <x:row r="591" spans="1:15" x14ac:dyDescent="0.3">
      <x:c r="C591" s="23"/>
      <x:c r="E591" s="23"/>
      <x:c r="J591" s="222"/>
      <x:c r="K591" s="226"/>
      <x:c r="L591" s="226"/>
      <x:c r="M591" s="222"/>
    </x:row>
    <x:row r="592" spans="1:15" x14ac:dyDescent="0.3">
      <x:c r="C592" s="23"/>
      <x:c r="E592" s="23"/>
      <x:c r="J592" s="222"/>
      <x:c r="K592" s="226"/>
      <x:c r="L592" s="226"/>
      <x:c r="M592" s="222"/>
    </x:row>
    <x:row r="593" spans="1:15" x14ac:dyDescent="0.3">
      <x:c r="C593" s="23"/>
      <x:c r="E593" s="23"/>
      <x:c r="J593" s="222"/>
      <x:c r="K593" s="226"/>
      <x:c r="L593" s="226"/>
      <x:c r="M593" s="222"/>
    </x:row>
    <x:row r="594" spans="1:15" x14ac:dyDescent="0.3">
      <x:c r="C594" s="23"/>
      <x:c r="E594" s="23"/>
      <x:c r="J594" s="222"/>
      <x:c r="K594" s="226"/>
      <x:c r="L594" s="226"/>
      <x:c r="M594" s="222"/>
    </x:row>
    <x:row r="595" spans="1:15" x14ac:dyDescent="0.3">
      <x:c r="C595" s="23"/>
      <x:c r="E595" s="23"/>
      <x:c r="J595" s="222"/>
      <x:c r="K595" s="226"/>
      <x:c r="L595" s="226"/>
      <x:c r="M595" s="222"/>
    </x:row>
    <x:row r="596" spans="1:15" x14ac:dyDescent="0.3">
      <x:c r="C596" s="23"/>
      <x:c r="E596" s="23"/>
      <x:c r="J596" s="226"/>
      <x:c r="K596" s="226"/>
      <x:c r="L596" s="226"/>
      <x:c r="M596" s="222"/>
    </x:row>
    <x:row r="597" spans="1:15" x14ac:dyDescent="0.3">
      <x:c r="C597" s="23"/>
      <x:c r="E597" s="23"/>
      <x:c r="J597" s="222"/>
      <x:c r="K597" s="226"/>
      <x:c r="L597" s="226"/>
      <x:c r="M597" s="222"/>
    </x:row>
    <x:row r="598" spans="1:15" x14ac:dyDescent="0.3">
      <x:c r="C598" s="23"/>
      <x:c r="E598" s="23"/>
      <x:c r="J598" s="222"/>
      <x:c r="K598" s="226"/>
      <x:c r="L598" s="226"/>
      <x:c r="M598" s="222"/>
    </x:row>
    <x:row r="599" spans="1:15" x14ac:dyDescent="0.3">
      <x:c r="C599" s="23"/>
      <x:c r="E599" s="23"/>
      <x:c r="J599" s="222"/>
      <x:c r="K599" s="226"/>
      <x:c r="L599" s="226"/>
      <x:c r="M599" s="222"/>
    </x:row>
    <x:row r="600" spans="1:15" x14ac:dyDescent="0.3">
      <x:c r="C600" s="23"/>
      <x:c r="E600" s="23"/>
      <x:c r="J600" s="222"/>
      <x:c r="K600" s="226"/>
      <x:c r="L600" s="226"/>
      <x:c r="M600" s="222"/>
    </x:row>
    <x:row r="601" spans="1:15" x14ac:dyDescent="0.3">
      <x:c r="C601" s="23"/>
      <x:c r="E601" s="23"/>
      <x:c r="J601" s="222"/>
      <x:c r="K601" s="226"/>
      <x:c r="L601" s="226"/>
      <x:c r="M601" s="222"/>
    </x:row>
    <x:row r="602" spans="1:15" x14ac:dyDescent="0.3">
      <x:c r="C602" s="23"/>
      <x:c r="E602" s="23"/>
      <x:c r="J602" s="226"/>
      <x:c r="K602" s="226"/>
      <x:c r="L602" s="226"/>
      <x:c r="M602" s="222"/>
    </x:row>
    <x:row r="603" spans="1:15" x14ac:dyDescent="0.3">
      <x:c r="C603" s="23"/>
      <x:c r="E603" s="23"/>
      <x:c r="J603" s="222"/>
      <x:c r="K603" s="226"/>
      <x:c r="L603" s="226"/>
      <x:c r="M603" s="222"/>
    </x:row>
    <x:row r="604" spans="1:15" x14ac:dyDescent="0.3">
      <x:c r="C604" s="23"/>
      <x:c r="E604" s="23"/>
      <x:c r="J604" s="222"/>
      <x:c r="K604" s="226"/>
      <x:c r="L604" s="226"/>
      <x:c r="M604" s="222"/>
    </x:row>
    <x:row r="605" spans="1:15" x14ac:dyDescent="0.3">
      <x:c r="C605" s="23"/>
      <x:c r="E605" s="23"/>
      <x:c r="J605" s="222"/>
      <x:c r="K605" s="226"/>
      <x:c r="L605" s="226"/>
      <x:c r="M605" s="222"/>
    </x:row>
    <x:row r="606" spans="1:15" x14ac:dyDescent="0.3">
      <x:c r="C606" s="23"/>
      <x:c r="E606" s="23"/>
      <x:c r="J606" s="222"/>
      <x:c r="K606" s="226"/>
      <x:c r="L606" s="226"/>
      <x:c r="M606" s="222"/>
    </x:row>
    <x:row r="607" spans="1:15" x14ac:dyDescent="0.3">
      <x:c r="C607" s="23"/>
      <x:c r="E607" s="23"/>
      <x:c r="J607" s="222"/>
      <x:c r="K607" s="226"/>
      <x:c r="L607" s="226"/>
      <x:c r="M607" s="222"/>
    </x:row>
    <x:row r="608" spans="1:15" x14ac:dyDescent="0.3">
      <x:c r="C608" s="23"/>
      <x:c r="E608" s="23"/>
      <x:c r="J608" s="222"/>
      <x:c r="K608" s="226"/>
      <x:c r="L608" s="226"/>
      <x:c r="M608" s="222"/>
    </x:row>
    <x:row r="609" spans="1:15" x14ac:dyDescent="0.3">
      <x:c r="C609" s="23"/>
      <x:c r="E609" s="23"/>
      <x:c r="J609" s="222"/>
      <x:c r="K609" s="226"/>
      <x:c r="L609" s="226"/>
      <x:c r="M609" s="222"/>
    </x:row>
    <x:row r="610" spans="1:15" x14ac:dyDescent="0.3">
      <x:c r="C610" s="23"/>
      <x:c r="E610" s="23"/>
      <x:c r="J610" s="222"/>
      <x:c r="K610" s="226"/>
      <x:c r="L610" s="226"/>
      <x:c r="M610" s="222"/>
    </x:row>
    <x:row r="611" spans="1:15" x14ac:dyDescent="0.3">
      <x:c r="C611" s="23"/>
      <x:c r="E611" s="23"/>
      <x:c r="J611" s="222"/>
      <x:c r="K611" s="226"/>
      <x:c r="L611" s="226"/>
      <x:c r="M611" s="222"/>
    </x:row>
    <x:row r="612" spans="1:15" x14ac:dyDescent="0.3">
      <x:c r="C612" s="23"/>
      <x:c r="E612" s="23"/>
      <x:c r="J612" s="222"/>
      <x:c r="K612" s="226"/>
      <x:c r="L612" s="226"/>
      <x:c r="M612" s="222"/>
    </x:row>
    <x:row r="613" spans="1:15" x14ac:dyDescent="0.3">
      <x:c r="C613" s="23"/>
      <x:c r="E613" s="23"/>
      <x:c r="J613" s="222"/>
      <x:c r="K613" s="226"/>
      <x:c r="L613" s="226"/>
      <x:c r="M613" s="222"/>
    </x:row>
    <x:row r="614" spans="1:15" x14ac:dyDescent="0.3">
      <x:c r="C614" s="23"/>
      <x:c r="E614" s="23"/>
      <x:c r="J614" s="222"/>
      <x:c r="K614" s="226"/>
      <x:c r="L614" s="226"/>
      <x:c r="M614" s="222"/>
    </x:row>
    <x:row r="615" spans="1:15" x14ac:dyDescent="0.3">
      <x:c r="C615" s="23"/>
      <x:c r="E615" s="23"/>
      <x:c r="J615" s="222"/>
      <x:c r="K615" s="226"/>
      <x:c r="L615" s="226"/>
      <x:c r="M615" s="222"/>
    </x:row>
    <x:row r="616" spans="1:15" x14ac:dyDescent="0.3">
      <x:c r="C616" s="23"/>
      <x:c r="E616" s="23"/>
      <x:c r="J616" s="226"/>
      <x:c r="K616" s="226"/>
      <x:c r="L616" s="226"/>
      <x:c r="M616" s="222"/>
    </x:row>
    <x:row r="617" spans="1:15" x14ac:dyDescent="0.3">
      <x:c r="C617" s="23"/>
      <x:c r="E617" s="23"/>
      <x:c r="J617" s="222"/>
      <x:c r="K617" s="226"/>
      <x:c r="L617" s="226"/>
      <x:c r="M617" s="222"/>
    </x:row>
    <x:row r="618" spans="1:15" x14ac:dyDescent="0.3">
      <x:c r="C618" s="23"/>
      <x:c r="E618" s="23"/>
      <x:c r="J618" s="222"/>
      <x:c r="K618" s="226"/>
      <x:c r="L618" s="226"/>
      <x:c r="M618" s="222"/>
    </x:row>
    <x:row r="619" spans="1:15" x14ac:dyDescent="0.3">
      <x:c r="C619" s="23"/>
      <x:c r="E619" s="23"/>
      <x:c r="J619" s="226"/>
      <x:c r="K619" s="226"/>
      <x:c r="L619" s="226"/>
      <x:c r="M619" s="222"/>
    </x:row>
    <x:row r="620" spans="1:15" x14ac:dyDescent="0.3">
      <x:c r="C620" s="23"/>
      <x:c r="E620" s="23"/>
      <x:c r="J620" s="222"/>
      <x:c r="K620" s="226"/>
      <x:c r="L620" s="226"/>
      <x:c r="M620" s="222"/>
    </x:row>
    <x:row r="621" spans="1:15" x14ac:dyDescent="0.3">
      <x:c r="C621" s="23"/>
      <x:c r="E621" s="23"/>
      <x:c r="J621" s="222"/>
      <x:c r="K621" s="226"/>
      <x:c r="L621" s="226"/>
      <x:c r="M621" s="222"/>
    </x:row>
    <x:row r="622" spans="1:15" x14ac:dyDescent="0.3">
      <x:c r="C622" s="23"/>
      <x:c r="E622" s="23"/>
      <x:c r="J622" s="222"/>
      <x:c r="K622" s="226"/>
      <x:c r="L622" s="226"/>
      <x:c r="M622" s="222"/>
    </x:row>
    <x:row r="623" spans="1:15" x14ac:dyDescent="0.3">
      <x:c r="C623" s="23"/>
      <x:c r="E623" s="23"/>
      <x:c r="J623" s="222"/>
      <x:c r="K623" s="226"/>
      <x:c r="L623" s="226"/>
      <x:c r="M623" s="222"/>
    </x:row>
    <x:row r="624" spans="1:15" x14ac:dyDescent="0.3">
      <x:c r="C624" s="23"/>
      <x:c r="E624" s="23"/>
      <x:c r="J624" s="222"/>
      <x:c r="K624" s="226"/>
      <x:c r="L624" s="226"/>
      <x:c r="M624" s="222"/>
    </x:row>
    <x:row r="625" spans="1:15" x14ac:dyDescent="0.3">
      <x:c r="C625" s="23"/>
      <x:c r="E625" s="23"/>
      <x:c r="J625" s="222"/>
      <x:c r="K625" s="226"/>
      <x:c r="L625" s="226"/>
      <x:c r="M625" s="222"/>
    </x:row>
    <x:row r="626" spans="1:15" x14ac:dyDescent="0.3">
      <x:c r="C626" s="23"/>
      <x:c r="E626" s="23"/>
      <x:c r="J626" s="222"/>
      <x:c r="K626" s="226"/>
      <x:c r="L626" s="226"/>
      <x:c r="M626" s="222"/>
    </x:row>
    <x:row r="627" spans="1:15" x14ac:dyDescent="0.3">
      <x:c r="C627" s="23"/>
      <x:c r="E627" s="23"/>
      <x:c r="J627" s="222"/>
      <x:c r="K627" s="226"/>
      <x:c r="L627" s="226"/>
      <x:c r="M627" s="222"/>
    </x:row>
    <x:row r="628" spans="1:15" x14ac:dyDescent="0.3">
      <x:c r="C628" s="23"/>
      <x:c r="E628" s="23"/>
      <x:c r="J628" s="222"/>
      <x:c r="K628" s="226"/>
      <x:c r="L628" s="226"/>
      <x:c r="M628" s="222"/>
    </x:row>
    <x:row r="629" spans="1:15" x14ac:dyDescent="0.3">
      <x:c r="C629" s="23"/>
      <x:c r="E629" s="23"/>
      <x:c r="J629" s="222"/>
      <x:c r="K629" s="226"/>
      <x:c r="L629" s="226"/>
      <x:c r="M629" s="222"/>
    </x:row>
    <x:row r="630" spans="1:15" x14ac:dyDescent="0.3">
      <x:c r="C630" s="23"/>
      <x:c r="E630" s="23"/>
      <x:c r="J630" s="222"/>
      <x:c r="K630" s="226"/>
      <x:c r="L630" s="226"/>
      <x:c r="M630" s="222"/>
    </x:row>
    <x:row r="631" spans="1:15" x14ac:dyDescent="0.3">
      <x:c r="C631" s="23"/>
      <x:c r="E631" s="23"/>
      <x:c r="J631" s="222"/>
      <x:c r="K631" s="226"/>
      <x:c r="L631" s="226"/>
      <x:c r="M631" s="222"/>
    </x:row>
    <x:row r="632" spans="1:15" x14ac:dyDescent="0.3">
      <x:c r="C632" s="23"/>
      <x:c r="E632" s="23"/>
      <x:c r="J632" s="222"/>
      <x:c r="K632" s="226"/>
      <x:c r="L632" s="226"/>
      <x:c r="M632" s="222"/>
    </x:row>
    <x:row r="633" spans="1:15" x14ac:dyDescent="0.3">
      <x:c r="C633" s="23"/>
      <x:c r="E633" s="23"/>
      <x:c r="J633" s="222"/>
      <x:c r="K633" s="226"/>
      <x:c r="L633" s="226"/>
      <x:c r="M633" s="222"/>
    </x:row>
    <x:row r="634" spans="1:15" x14ac:dyDescent="0.3">
      <x:c r="C634" s="23"/>
      <x:c r="E634" s="23"/>
      <x:c r="J634" s="222"/>
      <x:c r="K634" s="226"/>
      <x:c r="L634" s="226"/>
      <x:c r="M634" s="222"/>
    </x:row>
    <x:row r="635" spans="1:15" x14ac:dyDescent="0.3">
      <x:c r="C635" s="23"/>
      <x:c r="E635" s="23"/>
      <x:c r="J635" s="222"/>
      <x:c r="K635" s="226"/>
      <x:c r="L635" s="226"/>
      <x:c r="M635" s="222"/>
    </x:row>
    <x:row r="636" spans="1:15" x14ac:dyDescent="0.3">
      <x:c r="C636" s="23"/>
      <x:c r="E636" s="23"/>
      <x:c r="J636" s="222"/>
      <x:c r="K636" s="226"/>
      <x:c r="L636" s="226"/>
      <x:c r="M636" s="222"/>
    </x:row>
    <x:row r="637" spans="1:15" x14ac:dyDescent="0.3">
      <x:c r="C637" s="23"/>
      <x:c r="E637" s="23"/>
      <x:c r="J637" s="222"/>
      <x:c r="K637" s="226"/>
      <x:c r="L637" s="226"/>
      <x:c r="M637" s="222"/>
    </x:row>
    <x:row r="638" spans="1:15" x14ac:dyDescent="0.3">
      <x:c r="C638" s="23"/>
      <x:c r="E638" s="23"/>
      <x:c r="J638" s="222"/>
      <x:c r="K638" s="226"/>
      <x:c r="L638" s="226"/>
      <x:c r="M638" s="222"/>
    </x:row>
    <x:row r="639" spans="1:15" x14ac:dyDescent="0.3">
      <x:c r="C639" s="23"/>
      <x:c r="E639" s="23"/>
      <x:c r="J639" s="222"/>
      <x:c r="K639" s="226"/>
      <x:c r="L639" s="226"/>
      <x:c r="M639" s="222"/>
    </x:row>
    <x:row r="640" spans="1:15" x14ac:dyDescent="0.3">
      <x:c r="C640" s="23"/>
      <x:c r="E640" s="23"/>
      <x:c r="J640" s="222"/>
      <x:c r="K640" s="226"/>
      <x:c r="L640" s="226"/>
      <x:c r="M640" s="222"/>
    </x:row>
    <x:row r="641" spans="1:15" x14ac:dyDescent="0.3">
      <x:c r="C641" s="23"/>
      <x:c r="E641" s="23"/>
      <x:c r="J641" s="222"/>
      <x:c r="K641" s="226"/>
      <x:c r="L641" s="226"/>
      <x:c r="M641" s="222"/>
    </x:row>
    <x:row r="642" spans="1:15" x14ac:dyDescent="0.3">
      <x:c r="C642" s="23"/>
      <x:c r="E642" s="23"/>
      <x:c r="J642" s="222"/>
      <x:c r="K642" s="226"/>
      <x:c r="L642" s="226"/>
      <x:c r="M642" s="222"/>
    </x:row>
    <x:row r="643" spans="1:15" x14ac:dyDescent="0.3">
      <x:c r="C643" s="23"/>
      <x:c r="E643" s="23"/>
      <x:c r="J643" s="222"/>
      <x:c r="K643" s="226"/>
      <x:c r="L643" s="226"/>
      <x:c r="M643" s="222"/>
    </x:row>
    <x:row r="644" spans="1:15" x14ac:dyDescent="0.3">
      <x:c r="C644" s="23"/>
      <x:c r="E644" s="23"/>
      <x:c r="J644" s="222"/>
      <x:c r="K644" s="226"/>
      <x:c r="L644" s="226"/>
      <x:c r="M644" s="222"/>
    </x:row>
    <x:row r="645" spans="1:15" x14ac:dyDescent="0.3">
      <x:c r="C645" s="23"/>
      <x:c r="E645" s="23"/>
      <x:c r="J645" s="222"/>
      <x:c r="K645" s="226"/>
      <x:c r="L645" s="226"/>
      <x:c r="M645" s="222"/>
    </x:row>
    <x:row r="646" spans="1:15" x14ac:dyDescent="0.3">
      <x:c r="C646" s="23"/>
      <x:c r="E646" s="23"/>
      <x:c r="J646" s="222"/>
      <x:c r="K646" s="226"/>
      <x:c r="L646" s="226"/>
      <x:c r="M646" s="222"/>
    </x:row>
    <x:row r="647" spans="1:15" x14ac:dyDescent="0.3">
      <x:c r="C647" s="23"/>
      <x:c r="E647" s="23"/>
      <x:c r="J647" s="222"/>
      <x:c r="K647" s="226"/>
      <x:c r="L647" s="226"/>
      <x:c r="M647" s="222"/>
    </x:row>
    <x:row r="648" spans="1:15" x14ac:dyDescent="0.3">
      <x:c r="C648" s="23"/>
      <x:c r="E648" s="23"/>
      <x:c r="J648" s="222"/>
      <x:c r="K648" s="226"/>
      <x:c r="L648" s="226"/>
      <x:c r="M648" s="222"/>
    </x:row>
    <x:row r="649" spans="1:15" x14ac:dyDescent="0.3">
      <x:c r="C649" s="23"/>
      <x:c r="E649" s="23"/>
      <x:c r="J649" s="222"/>
      <x:c r="K649" s="226"/>
      <x:c r="L649" s="226"/>
      <x:c r="M649" s="222"/>
    </x:row>
    <x:row r="650" spans="1:15" x14ac:dyDescent="0.3">
      <x:c r="C650" s="23"/>
      <x:c r="E650" s="23"/>
      <x:c r="J650" s="222"/>
      <x:c r="K650" s="226"/>
      <x:c r="L650" s="226"/>
      <x:c r="M650" s="222"/>
    </x:row>
    <x:row r="651" spans="1:15" x14ac:dyDescent="0.3">
      <x:c r="C651" s="23"/>
      <x:c r="E651" s="23"/>
      <x:c r="J651" s="222"/>
      <x:c r="K651" s="226"/>
      <x:c r="L651" s="226"/>
      <x:c r="M651" s="222"/>
    </x:row>
    <x:row r="652" spans="1:15" x14ac:dyDescent="0.3">
      <x:c r="C652" s="23"/>
      <x:c r="E652" s="23"/>
      <x:c r="J652" s="222"/>
      <x:c r="K652" s="226"/>
      <x:c r="L652" s="226"/>
      <x:c r="M652" s="222"/>
    </x:row>
    <x:row r="653" spans="1:15" x14ac:dyDescent="0.3">
      <x:c r="C653" s="23"/>
      <x:c r="E653" s="23"/>
      <x:c r="J653" s="222"/>
      <x:c r="K653" s="226"/>
      <x:c r="L653" s="226"/>
      <x:c r="M653" s="222"/>
    </x:row>
    <x:row r="654" spans="1:15" x14ac:dyDescent="0.3">
      <x:c r="C654" s="23"/>
      <x:c r="E654" s="23"/>
      <x:c r="J654" s="222"/>
      <x:c r="K654" s="226"/>
      <x:c r="L654" s="226"/>
      <x:c r="M654" s="222"/>
    </x:row>
    <x:row r="655" spans="1:15" x14ac:dyDescent="0.3">
      <x:c r="C655" s="23"/>
      <x:c r="E655" s="23"/>
      <x:c r="J655" s="222"/>
      <x:c r="K655" s="226"/>
      <x:c r="L655" s="226"/>
      <x:c r="M655" s="222"/>
    </x:row>
    <x:row r="656" spans="1:15" x14ac:dyDescent="0.3">
      <x:c r="C656" s="23"/>
      <x:c r="E656" s="23"/>
      <x:c r="J656" s="222"/>
      <x:c r="K656" s="226"/>
      <x:c r="L656" s="226"/>
      <x:c r="M656" s="222"/>
    </x:row>
    <x:row r="657" spans="1:15" x14ac:dyDescent="0.3">
      <x:c r="C657" s="23"/>
      <x:c r="E657" s="23"/>
      <x:c r="J657" s="222"/>
      <x:c r="K657" s="226"/>
      <x:c r="L657" s="226"/>
      <x:c r="M657" s="222"/>
    </x:row>
    <x:row r="658" spans="1:15" x14ac:dyDescent="0.3">
      <x:c r="C658" s="23"/>
      <x:c r="E658" s="23"/>
      <x:c r="J658" s="222"/>
      <x:c r="K658" s="226"/>
      <x:c r="L658" s="226"/>
      <x:c r="M658" s="222"/>
    </x:row>
    <x:row r="659" spans="1:15" x14ac:dyDescent="0.3">
      <x:c r="C659" s="23"/>
      <x:c r="E659" s="23"/>
      <x:c r="J659" s="222"/>
      <x:c r="K659" s="226"/>
      <x:c r="L659" s="226"/>
      <x:c r="M659" s="222"/>
    </x:row>
    <x:row r="660" spans="1:15" x14ac:dyDescent="0.3">
      <x:c r="C660" s="23"/>
      <x:c r="E660" s="23"/>
      <x:c r="J660" s="222"/>
      <x:c r="K660" s="226"/>
      <x:c r="L660" s="226"/>
      <x:c r="M660" s="222"/>
    </x:row>
    <x:row r="661" spans="1:15" x14ac:dyDescent="0.3">
      <x:c r="C661" s="23"/>
      <x:c r="E661" s="23"/>
      <x:c r="J661" s="222"/>
      <x:c r="K661" s="226"/>
      <x:c r="L661" s="226"/>
      <x:c r="M661" s="222"/>
    </x:row>
    <x:row r="662" spans="1:15" x14ac:dyDescent="0.3">
      <x:c r="C662" s="23"/>
      <x:c r="E662" s="23"/>
      <x:c r="J662" s="226"/>
      <x:c r="K662" s="226"/>
      <x:c r="L662" s="226"/>
      <x:c r="M662" s="222"/>
    </x:row>
    <x:row r="663" spans="1:15" x14ac:dyDescent="0.3">
      <x:c r="C663" s="23"/>
      <x:c r="E663" s="23"/>
      <x:c r="J663" s="222"/>
      <x:c r="K663" s="226"/>
      <x:c r="L663" s="226"/>
      <x:c r="M663" s="222"/>
    </x:row>
    <x:row r="664" spans="1:15" x14ac:dyDescent="0.3">
      <x:c r="C664" s="23"/>
      <x:c r="E664" s="23"/>
      <x:c r="J664" s="226"/>
      <x:c r="K664" s="226"/>
      <x:c r="L664" s="226"/>
      <x:c r="M664" s="222"/>
    </x:row>
    <x:row r="665" spans="1:15" x14ac:dyDescent="0.3">
      <x:c r="C665" s="23"/>
      <x:c r="E665" s="23"/>
      <x:c r="J665" s="222"/>
      <x:c r="K665" s="226"/>
      <x:c r="L665" s="226"/>
      <x:c r="M665" s="222"/>
    </x:row>
    <x:row r="666" spans="1:15" x14ac:dyDescent="0.3">
      <x:c r="C666" s="23"/>
      <x:c r="E666" s="23"/>
      <x:c r="J666" s="226"/>
      <x:c r="K666" s="226"/>
      <x:c r="L666" s="226"/>
      <x:c r="M666" s="222"/>
    </x:row>
    <x:row r="667" spans="1:15" x14ac:dyDescent="0.3">
      <x:c r="C667" s="23"/>
      <x:c r="E667" s="23"/>
      <x:c r="J667" s="226"/>
      <x:c r="K667" s="226"/>
      <x:c r="L667" s="226"/>
      <x:c r="M667" s="222"/>
    </x:row>
    <x:row r="668" spans="1:15" x14ac:dyDescent="0.3">
      <x:c r="C668" s="23"/>
      <x:c r="E668" s="23"/>
      <x:c r="J668" s="226"/>
      <x:c r="K668" s="226"/>
      <x:c r="L668" s="226"/>
      <x:c r="M668" s="222"/>
    </x:row>
    <x:row r="669" spans="1:15" x14ac:dyDescent="0.3">
      <x:c r="C669" s="23"/>
      <x:c r="E669" s="23"/>
      <x:c r="J669" s="222"/>
      <x:c r="K669" s="226"/>
      <x:c r="L669" s="226"/>
      <x:c r="M669" s="222"/>
    </x:row>
    <x:row r="670" spans="1:15" x14ac:dyDescent="0.3">
      <x:c r="C670" s="23"/>
      <x:c r="E670" s="23"/>
      <x:c r="J670" s="222"/>
      <x:c r="K670" s="226"/>
      <x:c r="L670" s="226"/>
      <x:c r="M670" s="222"/>
    </x:row>
    <x:row r="671" spans="1:15" x14ac:dyDescent="0.3">
      <x:c r="C671" s="23"/>
      <x:c r="E671" s="23"/>
      <x:c r="J671" s="222"/>
      <x:c r="K671" s="226"/>
      <x:c r="L671" s="226"/>
      <x:c r="M671" s="222"/>
    </x:row>
    <x:row r="672" spans="1:15" x14ac:dyDescent="0.3">
      <x:c r="C672" s="23"/>
      <x:c r="E672" s="23"/>
      <x:c r="J672" s="226"/>
      <x:c r="K672" s="226"/>
      <x:c r="L672" s="226"/>
      <x:c r="M672" s="222"/>
    </x:row>
    <x:row r="673" spans="1:15" x14ac:dyDescent="0.3">
      <x:c r="C673" s="23"/>
      <x:c r="E673" s="23"/>
      <x:c r="J673" s="226"/>
      <x:c r="K673" s="226"/>
      <x:c r="L673" s="226"/>
      <x:c r="M673" s="222"/>
    </x:row>
    <x:row r="674" spans="1:15" x14ac:dyDescent="0.3">
      <x:c r="C674" s="23"/>
      <x:c r="E674" s="23"/>
      <x:c r="J674" s="226"/>
      <x:c r="K674" s="226"/>
      <x:c r="L674" s="226"/>
      <x:c r="M674" s="222"/>
    </x:row>
    <x:row r="675" spans="1:15" x14ac:dyDescent="0.3">
      <x:c r="C675" s="23"/>
      <x:c r="E675" s="23"/>
      <x:c r="J675" s="226"/>
      <x:c r="K675" s="226"/>
      <x:c r="L675" s="226"/>
      <x:c r="M675" s="222"/>
    </x:row>
    <x:row r="676" spans="1:15" x14ac:dyDescent="0.3">
      <x:c r="C676" s="23"/>
      <x:c r="E676" s="23"/>
      <x:c r="J676" s="226"/>
      <x:c r="K676" s="226"/>
      <x:c r="L676" s="226"/>
      <x:c r="M676" s="222"/>
    </x:row>
    <x:row r="677" spans="1:15" x14ac:dyDescent="0.3">
      <x:c r="C677" s="23"/>
      <x:c r="E677" s="23"/>
      <x:c r="J677" s="226"/>
      <x:c r="K677" s="226"/>
      <x:c r="L677" s="226"/>
      <x:c r="M677" s="222"/>
    </x:row>
    <x:row r="678" spans="1:15" x14ac:dyDescent="0.3">
      <x:c r="C678" s="23"/>
      <x:c r="E678" s="23"/>
      <x:c r="J678" s="226"/>
      <x:c r="K678" s="226"/>
      <x:c r="L678" s="226"/>
      <x:c r="M678" s="222"/>
    </x:row>
    <x:row r="679" spans="1:15" x14ac:dyDescent="0.3">
      <x:c r="C679" s="23"/>
      <x:c r="E679" s="23"/>
      <x:c r="J679" s="226"/>
      <x:c r="K679" s="226"/>
      <x:c r="L679" s="226"/>
      <x:c r="M679" s="222"/>
    </x:row>
    <x:row r="680" spans="1:15" x14ac:dyDescent="0.3">
      <x:c r="C680" s="23"/>
      <x:c r="E680" s="23"/>
      <x:c r="J680" s="226"/>
      <x:c r="K680" s="226"/>
      <x:c r="L680" s="226"/>
      <x:c r="M680" s="226"/>
    </x:row>
    <x:row r="681" spans="1:15" x14ac:dyDescent="0.3">
      <x:c r="C681" s="23"/>
      <x:c r="E681" s="23"/>
      <x:c r="J681" s="226"/>
      <x:c r="K681" s="226"/>
      <x:c r="L681" s="226"/>
      <x:c r="M681" s="226"/>
    </x:row>
    <x:row r="682" spans="1:15" x14ac:dyDescent="0.3">
      <x:c r="C682" s="23"/>
      <x:c r="E682" s="23"/>
      <x:c r="J682" s="226"/>
      <x:c r="K682" s="226"/>
      <x:c r="L682" s="226"/>
      <x:c r="M682" s="226"/>
    </x:row>
    <x:row r="683" spans="1:15" x14ac:dyDescent="0.3">
      <x:c r="C683" s="23"/>
      <x:c r="E683" s="23"/>
      <x:c r="J683" s="226"/>
      <x:c r="K683" s="226"/>
      <x:c r="L683" s="226"/>
      <x:c r="M683" s="222"/>
    </x:row>
    <x:row r="684" spans="1:15" x14ac:dyDescent="0.3">
      <x:c r="C684" s="23"/>
      <x:c r="E684" s="23"/>
      <x:c r="J684" s="222"/>
      <x:c r="K684" s="226"/>
      <x:c r="L684" s="226"/>
      <x:c r="M684" s="222"/>
    </x:row>
    <x:row r="685" spans="1:15" x14ac:dyDescent="0.3">
      <x:c r="C685" s="23"/>
      <x:c r="E685" s="23"/>
      <x:c r="J685" s="222"/>
      <x:c r="K685" s="226"/>
      <x:c r="L685" s="226"/>
      <x:c r="M685" s="222"/>
    </x:row>
    <x:row r="686" spans="1:15" x14ac:dyDescent="0.3">
      <x:c r="C686" s="23"/>
      <x:c r="E686" s="23"/>
      <x:c r="J686" s="222"/>
      <x:c r="K686" s="226"/>
      <x:c r="L686" s="226"/>
      <x:c r="M686" s="222"/>
    </x:row>
    <x:row r="687" spans="1:15" x14ac:dyDescent="0.3">
      <x:c r="C687" s="23"/>
      <x:c r="E687" s="23"/>
      <x:c r="J687" s="222"/>
      <x:c r="K687" s="226"/>
      <x:c r="L687" s="226"/>
      <x:c r="M687" s="222"/>
    </x:row>
    <x:row r="688" spans="1:15" x14ac:dyDescent="0.3">
      <x:c r="C688" s="23"/>
      <x:c r="E688" s="23"/>
      <x:c r="J688" s="222"/>
      <x:c r="K688" s="226"/>
      <x:c r="L688" s="226"/>
      <x:c r="M688" s="222"/>
    </x:row>
    <x:row r="689" spans="1:15" x14ac:dyDescent="0.3">
      <x:c r="C689" s="23"/>
      <x:c r="E689" s="23"/>
      <x:c r="J689" s="222"/>
      <x:c r="K689" s="226"/>
      <x:c r="L689" s="226"/>
      <x:c r="M689" s="222"/>
    </x:row>
    <x:row r="690" spans="1:15" x14ac:dyDescent="0.3">
      <x:c r="C690" s="23"/>
      <x:c r="E690" s="23"/>
      <x:c r="J690" s="222"/>
      <x:c r="K690" s="226"/>
      <x:c r="L690" s="226"/>
      <x:c r="M690" s="222"/>
    </x:row>
    <x:row r="691" spans="1:15" x14ac:dyDescent="0.3">
      <x:c r="C691" s="23"/>
      <x:c r="E691" s="23"/>
      <x:c r="J691" s="222"/>
      <x:c r="K691" s="226"/>
      <x:c r="L691" s="226"/>
      <x:c r="M691" s="222"/>
    </x:row>
    <x:row r="692" spans="1:15" x14ac:dyDescent="0.3">
      <x:c r="C692" s="23"/>
      <x:c r="E692" s="23"/>
      <x:c r="J692" s="222"/>
      <x:c r="K692" s="226"/>
      <x:c r="L692" s="226"/>
      <x:c r="M692" s="222"/>
    </x:row>
    <x:row r="693" spans="1:15" x14ac:dyDescent="0.3">
      <x:c r="C693" s="23"/>
      <x:c r="E693" s="23"/>
      <x:c r="J693" s="222"/>
      <x:c r="K693" s="226"/>
      <x:c r="L693" s="226"/>
      <x:c r="M693" s="222"/>
    </x:row>
    <x:row r="694" spans="1:15" x14ac:dyDescent="0.3">
      <x:c r="C694" s="23"/>
      <x:c r="E694" s="23"/>
      <x:c r="J694" s="222"/>
      <x:c r="K694" s="226"/>
      <x:c r="L694" s="226"/>
      <x:c r="M694" s="222"/>
    </x:row>
    <x:row r="695" spans="1:15" x14ac:dyDescent="0.3">
      <x:c r="C695" s="23"/>
      <x:c r="E695" s="23"/>
      <x:c r="J695" s="222"/>
      <x:c r="K695" s="226"/>
      <x:c r="L695" s="226"/>
      <x:c r="M695" s="222"/>
    </x:row>
    <x:row r="696" spans="1:15" x14ac:dyDescent="0.3">
      <x:c r="C696" s="23"/>
      <x:c r="E696" s="23"/>
      <x:c r="J696" s="222"/>
      <x:c r="K696" s="226"/>
      <x:c r="L696" s="226"/>
      <x:c r="M696" s="222"/>
    </x:row>
    <x:row r="697" spans="1:15" x14ac:dyDescent="0.3">
      <x:c r="C697" s="23"/>
      <x:c r="E697" s="23"/>
      <x:c r="J697" s="226"/>
      <x:c r="K697" s="226"/>
      <x:c r="L697" s="226"/>
      <x:c r="M697" s="222"/>
    </x:row>
    <x:row r="698" spans="1:15" x14ac:dyDescent="0.3">
      <x:c r="C698" s="23"/>
      <x:c r="E698" s="23"/>
      <x:c r="J698" s="222"/>
      <x:c r="K698" s="226"/>
      <x:c r="L698" s="226"/>
      <x:c r="M698" s="222"/>
    </x:row>
    <x:row r="699" spans="1:15" x14ac:dyDescent="0.3">
      <x:c r="C699" s="23"/>
      <x:c r="E699" s="23"/>
      <x:c r="J699" s="222"/>
      <x:c r="K699" s="226"/>
      <x:c r="L699" s="226"/>
      <x:c r="M699" s="222"/>
    </x:row>
    <x:row r="700" spans="1:15" x14ac:dyDescent="0.3">
      <x:c r="C700" s="23"/>
      <x:c r="E700" s="23"/>
      <x:c r="J700" s="222"/>
      <x:c r="K700" s="226"/>
      <x:c r="L700" s="226"/>
      <x:c r="M700" s="222"/>
    </x:row>
    <x:row r="701" spans="1:15" x14ac:dyDescent="0.3">
      <x:c r="C701" s="23"/>
      <x:c r="E701" s="23"/>
      <x:c r="J701" s="222"/>
      <x:c r="K701" s="226"/>
      <x:c r="L701" s="226"/>
      <x:c r="M701" s="222"/>
    </x:row>
    <x:row r="702" spans="1:15" x14ac:dyDescent="0.3">
      <x:c r="C702" s="23"/>
      <x:c r="E702" s="23"/>
      <x:c r="J702" s="222"/>
      <x:c r="K702" s="226"/>
      <x:c r="L702" s="226"/>
      <x:c r="M702" s="222"/>
    </x:row>
    <x:row r="703" spans="1:15" x14ac:dyDescent="0.3">
      <x:c r="C703" s="23"/>
      <x:c r="E703" s="23"/>
      <x:c r="J703" s="222"/>
      <x:c r="K703" s="226"/>
      <x:c r="L703" s="226"/>
      <x:c r="M703" s="222"/>
    </x:row>
    <x:row r="704" spans="1:15" x14ac:dyDescent="0.3">
      <x:c r="C704" s="23"/>
      <x:c r="E704" s="23"/>
      <x:c r="J704" s="222"/>
      <x:c r="K704" s="226"/>
      <x:c r="L704" s="226"/>
      <x:c r="M704" s="222"/>
    </x:row>
    <x:row r="705" spans="1:15" x14ac:dyDescent="0.3">
      <x:c r="C705" s="23"/>
      <x:c r="E705" s="23"/>
      <x:c r="J705" s="222"/>
      <x:c r="K705" s="226"/>
      <x:c r="L705" s="226"/>
      <x:c r="M705" s="222"/>
    </x:row>
    <x:row r="706" spans="1:15" x14ac:dyDescent="0.3">
      <x:c r="C706" s="23"/>
      <x:c r="E706" s="23"/>
      <x:c r="J706" s="222"/>
      <x:c r="K706" s="226"/>
      <x:c r="L706" s="226"/>
      <x:c r="M706" s="222"/>
    </x:row>
    <x:row r="707" spans="1:15" x14ac:dyDescent="0.3">
      <x:c r="C707" s="23"/>
      <x:c r="E707" s="23"/>
      <x:c r="J707" s="222"/>
      <x:c r="K707" s="226"/>
      <x:c r="L707" s="226"/>
      <x:c r="M707" s="222"/>
    </x:row>
    <x:row r="708" spans="1:15" x14ac:dyDescent="0.3">
      <x:c r="C708" s="23"/>
      <x:c r="E708" s="23"/>
      <x:c r="J708" s="222"/>
      <x:c r="K708" s="226"/>
      <x:c r="L708" s="226"/>
      <x:c r="M708" s="222"/>
    </x:row>
    <x:row r="709" spans="1:15" x14ac:dyDescent="0.3">
      <x:c r="C709" s="23"/>
      <x:c r="E709" s="23"/>
      <x:c r="J709" s="222"/>
      <x:c r="K709" s="226"/>
      <x:c r="L709" s="226"/>
      <x:c r="M709" s="222"/>
    </x:row>
    <x:row r="710" spans="1:15" x14ac:dyDescent="0.3">
      <x:c r="C710" s="23"/>
      <x:c r="E710" s="23"/>
      <x:c r="J710" s="222"/>
      <x:c r="K710" s="226"/>
      <x:c r="L710" s="226"/>
      <x:c r="M710" s="222"/>
    </x:row>
    <x:row r="711" spans="1:15" x14ac:dyDescent="0.3">
      <x:c r="C711" s="23"/>
      <x:c r="E711" s="23"/>
      <x:c r="J711" s="222"/>
      <x:c r="K711" s="226"/>
      <x:c r="L711" s="226"/>
      <x:c r="M711" s="222"/>
    </x:row>
    <x:row r="712" spans="1:15" x14ac:dyDescent="0.3">
      <x:c r="C712" s="23"/>
      <x:c r="E712" s="23"/>
      <x:c r="J712" s="222"/>
      <x:c r="K712" s="226"/>
      <x:c r="L712" s="226"/>
      <x:c r="M712" s="222"/>
    </x:row>
    <x:row r="713" spans="1:15" x14ac:dyDescent="0.3">
      <x:c r="C713" s="23"/>
      <x:c r="E713" s="23"/>
      <x:c r="J713" s="222"/>
      <x:c r="K713" s="226"/>
      <x:c r="L713" s="226"/>
      <x:c r="M713" s="222"/>
    </x:row>
    <x:row r="714" spans="1:15" x14ac:dyDescent="0.3">
      <x:c r="C714" s="23"/>
      <x:c r="E714" s="23"/>
      <x:c r="J714" s="222"/>
      <x:c r="K714" s="226"/>
      <x:c r="L714" s="226"/>
      <x:c r="M714" s="222"/>
    </x:row>
    <x:row r="715" spans="1:15" x14ac:dyDescent="0.3">
      <x:c r="C715" s="23"/>
      <x:c r="E715" s="23"/>
      <x:c r="J715" s="222"/>
      <x:c r="K715" s="226"/>
      <x:c r="L715" s="226"/>
      <x:c r="M715" s="222"/>
    </x:row>
    <x:row r="716" spans="1:15" x14ac:dyDescent="0.3">
      <x:c r="C716" s="23"/>
      <x:c r="E716" s="23"/>
      <x:c r="J716" s="222"/>
      <x:c r="K716" s="226"/>
      <x:c r="L716" s="226"/>
      <x:c r="M716" s="222"/>
    </x:row>
    <x:row r="717" spans="1:15" x14ac:dyDescent="0.3">
      <x:c r="C717" s="23"/>
      <x:c r="E717" s="23"/>
      <x:c r="J717" s="222"/>
      <x:c r="K717" s="226"/>
      <x:c r="L717" s="226"/>
      <x:c r="M717" s="222"/>
    </x:row>
    <x:row r="718" spans="1:15" x14ac:dyDescent="0.3">
      <x:c r="C718" s="23"/>
      <x:c r="E718" s="23"/>
      <x:c r="J718" s="222"/>
      <x:c r="K718" s="226"/>
      <x:c r="L718" s="226"/>
      <x:c r="M718" s="222"/>
    </x:row>
    <x:row r="719" spans="1:15" x14ac:dyDescent="0.3">
      <x:c r="C719" s="23"/>
      <x:c r="E719" s="23"/>
      <x:c r="J719" s="222"/>
      <x:c r="K719" s="226"/>
      <x:c r="L719" s="226"/>
      <x:c r="M719" s="222"/>
    </x:row>
    <x:row r="720" spans="1:15" x14ac:dyDescent="0.3">
      <x:c r="C720" s="23"/>
      <x:c r="E720" s="23"/>
      <x:c r="J720" s="222"/>
      <x:c r="K720" s="226"/>
      <x:c r="L720" s="226"/>
      <x:c r="M720" s="222"/>
    </x:row>
    <x:row r="721" spans="1:15" x14ac:dyDescent="0.3">
      <x:c r="C721" s="23"/>
      <x:c r="E721" s="23"/>
      <x:c r="J721" s="222"/>
      <x:c r="K721" s="226"/>
      <x:c r="L721" s="226"/>
      <x:c r="M721" s="222"/>
    </x:row>
    <x:row r="722" spans="1:15" x14ac:dyDescent="0.3">
      <x:c r="C722" s="23"/>
      <x:c r="E722" s="23"/>
      <x:c r="J722" s="222"/>
      <x:c r="K722" s="226"/>
      <x:c r="L722" s="226"/>
      <x:c r="M722" s="222"/>
    </x:row>
    <x:row r="723" spans="1:15" x14ac:dyDescent="0.3">
      <x:c r="C723" s="23"/>
      <x:c r="E723" s="23"/>
      <x:c r="J723" s="222"/>
      <x:c r="K723" s="226"/>
      <x:c r="L723" s="226"/>
      <x:c r="M723" s="222"/>
    </x:row>
    <x:row r="724" spans="1:15" x14ac:dyDescent="0.3">
      <x:c r="C724" s="23"/>
      <x:c r="E724" s="23"/>
      <x:c r="J724" s="222"/>
      <x:c r="K724" s="226"/>
      <x:c r="L724" s="226"/>
      <x:c r="M724" s="222"/>
    </x:row>
    <x:row r="725" spans="1:15" x14ac:dyDescent="0.3">
      <x:c r="C725" s="23"/>
      <x:c r="E725" s="23"/>
      <x:c r="J725" s="222"/>
      <x:c r="K725" s="226"/>
      <x:c r="L725" s="226"/>
      <x:c r="M725" s="222"/>
    </x:row>
    <x:row r="726" spans="1:15" x14ac:dyDescent="0.3">
      <x:c r="C726" s="23"/>
      <x:c r="E726" s="23"/>
      <x:c r="J726" s="222"/>
      <x:c r="K726" s="226"/>
      <x:c r="L726" s="226"/>
      <x:c r="M726" s="222"/>
    </x:row>
    <x:row r="727" spans="1:15" x14ac:dyDescent="0.3">
      <x:c r="C727" s="23"/>
      <x:c r="E727" s="23"/>
      <x:c r="J727" s="222"/>
      <x:c r="K727" s="226"/>
      <x:c r="L727" s="226"/>
      <x:c r="M727" s="222"/>
    </x:row>
    <x:row r="728" spans="1:15" x14ac:dyDescent="0.3">
      <x:c r="C728" s="23"/>
      <x:c r="E728" s="23"/>
      <x:c r="J728" s="222"/>
      <x:c r="K728" s="226"/>
      <x:c r="L728" s="226"/>
      <x:c r="M728" s="222"/>
    </x:row>
    <x:row r="729" spans="1:15" x14ac:dyDescent="0.3">
      <x:c r="C729" s="23"/>
      <x:c r="E729" s="23"/>
      <x:c r="J729" s="222"/>
      <x:c r="K729" s="226"/>
      <x:c r="L729" s="226"/>
      <x:c r="M729" s="222"/>
    </x:row>
    <x:row r="730" spans="1:15" x14ac:dyDescent="0.3">
      <x:c r="C730" s="23"/>
      <x:c r="E730" s="23"/>
      <x:c r="J730" s="222"/>
      <x:c r="K730" s="226"/>
      <x:c r="L730" s="226"/>
      <x:c r="M730" s="222"/>
    </x:row>
    <x:row r="731" spans="1:15" x14ac:dyDescent="0.3">
      <x:c r="C731" s="23"/>
      <x:c r="E731" s="23"/>
      <x:c r="J731" s="222"/>
      <x:c r="K731" s="226"/>
      <x:c r="L731" s="226"/>
      <x:c r="M731" s="222"/>
    </x:row>
    <x:row r="732" spans="1:15" x14ac:dyDescent="0.3">
      <x:c r="C732" s="23"/>
      <x:c r="E732" s="23"/>
      <x:c r="J732" s="222"/>
      <x:c r="K732" s="226"/>
      <x:c r="L732" s="226"/>
      <x:c r="M732" s="222"/>
    </x:row>
    <x:row r="733" spans="1:15" x14ac:dyDescent="0.3">
      <x:c r="C733" s="23"/>
      <x:c r="E733" s="23"/>
      <x:c r="J733" s="222"/>
      <x:c r="K733" s="226"/>
      <x:c r="L733" s="226"/>
      <x:c r="M733" s="222"/>
    </x:row>
    <x:row r="734" spans="1:15" x14ac:dyDescent="0.3">
      <x:c r="C734" s="23"/>
      <x:c r="E734" s="23"/>
      <x:c r="J734" s="222"/>
      <x:c r="K734" s="226"/>
      <x:c r="L734" s="226"/>
      <x:c r="M734" s="222"/>
    </x:row>
    <x:row r="735" spans="1:15" x14ac:dyDescent="0.3">
      <x:c r="C735" s="23"/>
      <x:c r="E735" s="23"/>
      <x:c r="J735" s="222"/>
      <x:c r="K735" s="226"/>
      <x:c r="L735" s="226"/>
      <x:c r="M735" s="222"/>
    </x:row>
    <x:row r="736" spans="1:15" x14ac:dyDescent="0.3">
      <x:c r="C736" s="23"/>
      <x:c r="E736" s="23"/>
      <x:c r="J736" s="222"/>
      <x:c r="K736" s="226"/>
      <x:c r="L736" s="226"/>
      <x:c r="M736" s="222"/>
    </x:row>
    <x:row r="737" spans="1:15" x14ac:dyDescent="0.3">
      <x:c r="C737" s="23"/>
      <x:c r="E737" s="23"/>
      <x:c r="J737" s="222"/>
      <x:c r="K737" s="226"/>
      <x:c r="L737" s="226"/>
      <x:c r="M737" s="222"/>
    </x:row>
    <x:row r="738" spans="1:15" x14ac:dyDescent="0.3">
      <x:c r="C738" s="23"/>
      <x:c r="E738" s="23"/>
      <x:c r="J738" s="222"/>
      <x:c r="K738" s="226"/>
      <x:c r="L738" s="226"/>
      <x:c r="M738" s="222"/>
    </x:row>
    <x:row r="739" spans="1:15" x14ac:dyDescent="0.3">
      <x:c r="C739" s="23"/>
      <x:c r="E739" s="23"/>
      <x:c r="J739" s="222"/>
      <x:c r="K739" s="226"/>
      <x:c r="L739" s="226"/>
      <x:c r="M739" s="222"/>
    </x:row>
    <x:row r="740" spans="1:15" x14ac:dyDescent="0.3">
      <x:c r="C740" s="23"/>
      <x:c r="E740" s="23"/>
      <x:c r="J740" s="222"/>
      <x:c r="K740" s="226"/>
      <x:c r="L740" s="226"/>
      <x:c r="M740" s="222"/>
    </x:row>
    <x:row r="741" spans="1:15" x14ac:dyDescent="0.3">
      <x:c r="C741" s="23"/>
      <x:c r="E741" s="23"/>
      <x:c r="J741" s="226"/>
      <x:c r="K741" s="226"/>
      <x:c r="L741" s="226"/>
      <x:c r="M741" s="222"/>
    </x:row>
    <x:row r="742" spans="1:15" x14ac:dyDescent="0.3">
      <x:c r="C742" s="23"/>
      <x:c r="E742" s="23"/>
      <x:c r="J742" s="222"/>
      <x:c r="K742" s="226"/>
      <x:c r="L742" s="226"/>
      <x:c r="M742" s="222"/>
    </x:row>
    <x:row r="743" spans="1:15" x14ac:dyDescent="0.3">
      <x:c r="C743" s="23"/>
      <x:c r="E743" s="23"/>
      <x:c r="J743" s="222"/>
      <x:c r="K743" s="226"/>
      <x:c r="L743" s="226"/>
      <x:c r="M743" s="222"/>
    </x:row>
    <x:row r="744" spans="1:15" x14ac:dyDescent="0.3">
      <x:c r="C744" s="23"/>
      <x:c r="E744" s="23"/>
      <x:c r="J744" s="222"/>
      <x:c r="K744" s="226"/>
      <x:c r="L744" s="226"/>
      <x:c r="M744" s="222"/>
    </x:row>
    <x:row r="745" spans="1:15" x14ac:dyDescent="0.3">
      <x:c r="C745" s="23"/>
      <x:c r="E745" s="23"/>
      <x:c r="J745" s="222"/>
      <x:c r="K745" s="226"/>
      <x:c r="L745" s="226"/>
      <x:c r="M745" s="222"/>
    </x:row>
    <x:row r="746" spans="1:15" x14ac:dyDescent="0.3">
      <x:c r="C746" s="23"/>
      <x:c r="E746" s="23"/>
      <x:c r="J746" s="222"/>
      <x:c r="K746" s="226"/>
      <x:c r="L746" s="226"/>
      <x:c r="M746" s="222"/>
    </x:row>
    <x:row r="747" spans="1:15" x14ac:dyDescent="0.3">
      <x:c r="C747" s="23"/>
      <x:c r="E747" s="23"/>
      <x:c r="J747" s="222"/>
      <x:c r="K747" s="226"/>
      <x:c r="L747" s="226"/>
      <x:c r="M747" s="222"/>
    </x:row>
    <x:row r="748" spans="1:15" x14ac:dyDescent="0.3">
      <x:c r="C748" s="23"/>
      <x:c r="E748" s="23"/>
      <x:c r="J748" s="222"/>
      <x:c r="K748" s="226"/>
      <x:c r="L748" s="226"/>
      <x:c r="M748" s="222"/>
    </x:row>
    <x:row r="749" spans="1:15" x14ac:dyDescent="0.3">
      <x:c r="C749" s="23"/>
      <x:c r="E749" s="23"/>
      <x:c r="J749" s="222"/>
      <x:c r="K749" s="226"/>
      <x:c r="L749" s="226"/>
      <x:c r="M749" s="222"/>
    </x:row>
    <x:row r="750" spans="1:15" x14ac:dyDescent="0.3">
      <x:c r="C750" s="23"/>
      <x:c r="E750" s="23"/>
      <x:c r="J750" s="222"/>
      <x:c r="K750" s="226"/>
      <x:c r="L750" s="226"/>
      <x:c r="M750" s="222"/>
    </x:row>
    <x:row r="751" spans="1:15" x14ac:dyDescent="0.3">
      <x:c r="C751" s="23"/>
      <x:c r="E751" s="23"/>
      <x:c r="J751" s="222"/>
      <x:c r="K751" s="226"/>
      <x:c r="L751" s="226"/>
      <x:c r="M751" s="222"/>
    </x:row>
    <x:row r="752" spans="1:15" x14ac:dyDescent="0.3">
      <x:c r="C752" s="23"/>
      <x:c r="E752" s="23"/>
      <x:c r="J752" s="222"/>
      <x:c r="K752" s="226"/>
      <x:c r="L752" s="226"/>
      <x:c r="M752" s="222"/>
    </x:row>
    <x:row r="753" spans="1:15" x14ac:dyDescent="0.3">
      <x:c r="C753" s="23"/>
      <x:c r="E753" s="23"/>
      <x:c r="J753" s="222"/>
      <x:c r="K753" s="226"/>
      <x:c r="L753" s="226"/>
      <x:c r="M753" s="222"/>
    </x:row>
    <x:row r="754" spans="1:15" x14ac:dyDescent="0.3">
      <x:c r="C754" s="23"/>
      <x:c r="E754" s="23"/>
      <x:c r="J754" s="222"/>
      <x:c r="K754" s="226"/>
      <x:c r="L754" s="226"/>
      <x:c r="M754" s="222"/>
    </x:row>
    <x:row r="755" spans="1:15" x14ac:dyDescent="0.3">
      <x:c r="C755" s="23"/>
      <x:c r="E755" s="23"/>
      <x:c r="J755" s="222"/>
      <x:c r="K755" s="226"/>
      <x:c r="L755" s="226"/>
      <x:c r="M755" s="222"/>
    </x:row>
    <x:row r="756" spans="1:15" x14ac:dyDescent="0.3">
      <x:c r="C756" s="23"/>
      <x:c r="E756" s="23"/>
      <x:c r="J756" s="222"/>
      <x:c r="K756" s="226"/>
      <x:c r="L756" s="226"/>
      <x:c r="M756" s="222"/>
    </x:row>
    <x:row r="757" spans="1:15" x14ac:dyDescent="0.3">
      <x:c r="C757" s="23"/>
      <x:c r="E757" s="23"/>
      <x:c r="J757" s="222"/>
      <x:c r="K757" s="226"/>
      <x:c r="L757" s="226"/>
      <x:c r="M757" s="222"/>
    </x:row>
    <x:row r="758" spans="1:15" x14ac:dyDescent="0.3">
      <x:c r="C758" s="23"/>
      <x:c r="E758" s="23"/>
      <x:c r="J758" s="222"/>
      <x:c r="K758" s="226"/>
      <x:c r="L758" s="226"/>
      <x:c r="M758" s="222"/>
    </x:row>
    <x:row r="759" spans="1:15" x14ac:dyDescent="0.3">
      <x:c r="C759" s="23"/>
      <x:c r="E759" s="23"/>
      <x:c r="J759" s="222"/>
      <x:c r="K759" s="226"/>
      <x:c r="L759" s="226"/>
      <x:c r="M759" s="222"/>
    </x:row>
    <x:row r="760" spans="1:15" x14ac:dyDescent="0.3">
      <x:c r="C760" s="23"/>
      <x:c r="E760" s="23"/>
      <x:c r="J760" s="222"/>
      <x:c r="K760" s="226"/>
      <x:c r="L760" s="226"/>
      <x:c r="M760" s="222"/>
    </x:row>
    <x:row r="761" spans="1:15" x14ac:dyDescent="0.3">
      <x:c r="C761" s="23"/>
      <x:c r="E761" s="23"/>
      <x:c r="J761" s="222"/>
      <x:c r="K761" s="226"/>
      <x:c r="L761" s="226"/>
      <x:c r="M761" s="222"/>
    </x:row>
    <x:row r="762" spans="1:15" x14ac:dyDescent="0.3">
      <x:c r="C762" s="23"/>
      <x:c r="E762" s="23"/>
      <x:c r="J762" s="222"/>
      <x:c r="K762" s="226"/>
      <x:c r="L762" s="226"/>
      <x:c r="M762" s="222"/>
    </x:row>
    <x:row r="763" spans="1:15" x14ac:dyDescent="0.3">
      <x:c r="C763" s="23"/>
      <x:c r="E763" s="23"/>
      <x:c r="J763" s="222"/>
      <x:c r="K763" s="226"/>
      <x:c r="L763" s="226"/>
      <x:c r="M763" s="222"/>
    </x:row>
    <x:row r="764" spans="1:15" x14ac:dyDescent="0.3">
      <x:c r="C764" s="23"/>
      <x:c r="E764" s="23"/>
      <x:c r="J764" s="222"/>
      <x:c r="K764" s="226"/>
      <x:c r="L764" s="226"/>
      <x:c r="M764" s="222"/>
    </x:row>
    <x:row r="765" spans="1:15" x14ac:dyDescent="0.3">
      <x:c r="C765" s="23"/>
      <x:c r="E765" s="23"/>
      <x:c r="J765" s="222"/>
      <x:c r="K765" s="226"/>
      <x:c r="L765" s="226"/>
      <x:c r="M765" s="222"/>
    </x:row>
    <x:row r="766" spans="1:15" x14ac:dyDescent="0.3">
      <x:c r="C766" s="23"/>
      <x:c r="E766" s="23"/>
      <x:c r="J766" s="222"/>
      <x:c r="K766" s="226"/>
      <x:c r="L766" s="226"/>
      <x:c r="M766" s="222"/>
    </x:row>
    <x:row r="767" spans="1:15" x14ac:dyDescent="0.3">
      <x:c r="C767" s="23"/>
      <x:c r="E767" s="23"/>
      <x:c r="J767" s="222"/>
      <x:c r="K767" s="226"/>
      <x:c r="L767" s="226"/>
      <x:c r="M767" s="222"/>
    </x:row>
    <x:row r="768" spans="1:15" x14ac:dyDescent="0.3">
      <x:c r="C768" s="23"/>
      <x:c r="E768" s="23"/>
      <x:c r="J768" s="222"/>
      <x:c r="K768" s="226"/>
      <x:c r="L768" s="226"/>
      <x:c r="M768" s="222"/>
    </x:row>
    <x:row r="769" spans="1:15" x14ac:dyDescent="0.3">
      <x:c r="C769" s="23"/>
      <x:c r="E769" s="23"/>
      <x:c r="J769" s="222"/>
      <x:c r="K769" s="226"/>
      <x:c r="L769" s="226"/>
      <x:c r="M769" s="222"/>
    </x:row>
    <x:row r="770" spans="1:15" x14ac:dyDescent="0.3">
      <x:c r="C770" s="23"/>
      <x:c r="E770" s="23"/>
      <x:c r="J770" s="222"/>
      <x:c r="K770" s="226"/>
      <x:c r="L770" s="226"/>
      <x:c r="M770" s="222"/>
    </x:row>
    <x:row r="771" spans="1:15" x14ac:dyDescent="0.3">
      <x:c r="C771" s="23"/>
      <x:c r="E771" s="23"/>
      <x:c r="J771" s="222"/>
      <x:c r="K771" s="226"/>
      <x:c r="L771" s="226"/>
      <x:c r="M771" s="222"/>
    </x:row>
    <x:row r="772" spans="1:15" x14ac:dyDescent="0.3">
      <x:c r="C772" s="23"/>
      <x:c r="E772" s="23"/>
      <x:c r="J772" s="222"/>
      <x:c r="K772" s="226"/>
      <x:c r="L772" s="226"/>
      <x:c r="M772" s="222"/>
    </x:row>
    <x:row r="773" spans="1:15" x14ac:dyDescent="0.3">
      <x:c r="C773" s="23"/>
      <x:c r="E773" s="23"/>
      <x:c r="J773" s="222"/>
      <x:c r="K773" s="226"/>
      <x:c r="L773" s="226"/>
      <x:c r="M773" s="222"/>
    </x:row>
    <x:row r="774" spans="1:15" x14ac:dyDescent="0.3">
      <x:c r="C774" s="23"/>
      <x:c r="E774" s="23"/>
      <x:c r="J774" s="222"/>
      <x:c r="K774" s="226"/>
      <x:c r="L774" s="226"/>
      <x:c r="M774" s="222"/>
    </x:row>
    <x:row r="775" spans="1:15" x14ac:dyDescent="0.3">
      <x:c r="C775" s="23"/>
      <x:c r="E775" s="23"/>
      <x:c r="J775" s="222"/>
      <x:c r="K775" s="226"/>
      <x:c r="L775" s="226"/>
      <x:c r="M775" s="222"/>
    </x:row>
    <x:row r="776" spans="1:15" x14ac:dyDescent="0.3">
      <x:c r="C776" s="23"/>
      <x:c r="E776" s="23"/>
      <x:c r="J776" s="222"/>
      <x:c r="K776" s="226"/>
      <x:c r="L776" s="226"/>
      <x:c r="M776" s="222"/>
    </x:row>
    <x:row r="777" spans="1:15" x14ac:dyDescent="0.3">
      <x:c r="C777" s="23"/>
      <x:c r="E777" s="23"/>
      <x:c r="J777" s="222"/>
      <x:c r="K777" s="226"/>
      <x:c r="L777" s="226"/>
      <x:c r="M777" s="222"/>
    </x:row>
    <x:row r="778" spans="1:15" x14ac:dyDescent="0.3">
      <x:c r="C778" s="23"/>
      <x:c r="E778" s="23"/>
      <x:c r="J778" s="222"/>
      <x:c r="K778" s="226"/>
      <x:c r="L778" s="226"/>
      <x:c r="M778" s="222"/>
    </x:row>
    <x:row r="779" spans="1:15" x14ac:dyDescent="0.3">
      <x:c r="C779" s="23"/>
      <x:c r="E779" s="23"/>
      <x:c r="J779" s="222"/>
      <x:c r="K779" s="226"/>
      <x:c r="L779" s="226"/>
      <x:c r="M779" s="222"/>
    </x:row>
    <x:row r="780" spans="1:15" x14ac:dyDescent="0.3">
      <x:c r="C780" s="23"/>
      <x:c r="E780" s="23"/>
      <x:c r="J780" s="222"/>
      <x:c r="K780" s="226"/>
      <x:c r="L780" s="226"/>
      <x:c r="M780" s="222"/>
    </x:row>
    <x:row r="781" spans="1:15" x14ac:dyDescent="0.3">
      <x:c r="C781" s="23"/>
      <x:c r="E781" s="23"/>
      <x:c r="J781" s="222"/>
      <x:c r="K781" s="226"/>
      <x:c r="L781" s="226"/>
      <x:c r="M781" s="222"/>
    </x:row>
    <x:row r="782" spans="1:15" x14ac:dyDescent="0.3">
      <x:c r="C782" s="23"/>
      <x:c r="E782" s="23"/>
      <x:c r="J782" s="222"/>
      <x:c r="K782" s="226"/>
      <x:c r="L782" s="226"/>
      <x:c r="M782" s="222"/>
    </x:row>
    <x:row r="783" spans="1:15" x14ac:dyDescent="0.3">
      <x:c r="C783" s="23"/>
      <x:c r="E783" s="23"/>
      <x:c r="J783" s="222"/>
      <x:c r="K783" s="226"/>
      <x:c r="L783" s="226"/>
      <x:c r="M783" s="222"/>
    </x:row>
    <x:row r="784" spans="1:15" x14ac:dyDescent="0.3">
      <x:c r="C784" s="23"/>
      <x:c r="E784" s="23"/>
      <x:c r="J784" s="222"/>
      <x:c r="K784" s="226"/>
      <x:c r="L784" s="226"/>
      <x:c r="M784" s="222"/>
    </x:row>
    <x:row r="785" spans="1:15" x14ac:dyDescent="0.3">
      <x:c r="C785" s="23"/>
      <x:c r="E785" s="23"/>
      <x:c r="J785" s="222"/>
      <x:c r="K785" s="226"/>
      <x:c r="L785" s="226"/>
      <x:c r="M785" s="222"/>
    </x:row>
    <x:row r="786" spans="1:15" x14ac:dyDescent="0.3">
      <x:c r="C786" s="23"/>
      <x:c r="E786" s="23"/>
      <x:c r="J786" s="222"/>
      <x:c r="K786" s="226"/>
      <x:c r="L786" s="226"/>
      <x:c r="M786" s="222"/>
    </x:row>
    <x:row r="787" spans="1:15" x14ac:dyDescent="0.3">
      <x:c r="C787" s="23"/>
      <x:c r="E787" s="23"/>
      <x:c r="J787" s="222"/>
      <x:c r="K787" s="226"/>
      <x:c r="L787" s="226"/>
      <x:c r="M787" s="222"/>
    </x:row>
    <x:row r="788" spans="1:15" x14ac:dyDescent="0.3">
      <x:c r="C788" s="23"/>
      <x:c r="E788" s="23"/>
      <x:c r="J788" s="222"/>
      <x:c r="K788" s="226"/>
      <x:c r="L788" s="226"/>
      <x:c r="M788" s="222"/>
    </x:row>
    <x:row r="789" spans="1:15" x14ac:dyDescent="0.3">
      <x:c r="C789" s="23"/>
      <x:c r="E789" s="23"/>
      <x:c r="J789" s="222"/>
      <x:c r="K789" s="226"/>
      <x:c r="L789" s="226"/>
      <x:c r="M789" s="222"/>
    </x:row>
    <x:row r="790" spans="1:15" x14ac:dyDescent="0.3">
      <x:c r="C790" s="23"/>
      <x:c r="E790" s="23"/>
      <x:c r="J790" s="222"/>
      <x:c r="K790" s="226"/>
      <x:c r="L790" s="226"/>
      <x:c r="M790" s="222"/>
    </x:row>
    <x:row r="791" spans="1:15" x14ac:dyDescent="0.3">
      <x:c r="C791" s="23"/>
      <x:c r="E791" s="23"/>
      <x:c r="J791" s="222"/>
      <x:c r="K791" s="226"/>
      <x:c r="L791" s="226"/>
      <x:c r="M791" s="222"/>
    </x:row>
    <x:row r="792" spans="1:15" x14ac:dyDescent="0.3">
      <x:c r="C792" s="23"/>
      <x:c r="E792" s="23"/>
      <x:c r="J792" s="222"/>
      <x:c r="K792" s="226"/>
      <x:c r="L792" s="226"/>
      <x:c r="M792" s="222"/>
    </x:row>
    <x:row r="793" spans="1:15" x14ac:dyDescent="0.3">
      <x:c r="C793" s="23"/>
      <x:c r="E793" s="23"/>
      <x:c r="J793" s="222"/>
      <x:c r="K793" s="226"/>
      <x:c r="L793" s="226"/>
      <x:c r="M793" s="222"/>
    </x:row>
    <x:row r="794" spans="1:15" x14ac:dyDescent="0.3">
      <x:c r="C794" s="23"/>
      <x:c r="E794" s="23"/>
      <x:c r="J794" s="222"/>
      <x:c r="K794" s="226"/>
      <x:c r="L794" s="226"/>
      <x:c r="M794" s="222"/>
    </x:row>
    <x:row r="795" spans="1:15" x14ac:dyDescent="0.3">
      <x:c r="C795" s="23"/>
      <x:c r="E795" s="23"/>
      <x:c r="J795" s="222"/>
      <x:c r="K795" s="226"/>
      <x:c r="L795" s="226"/>
      <x:c r="M795" s="222"/>
    </x:row>
    <x:row r="796" spans="1:15" x14ac:dyDescent="0.3">
      <x:c r="C796" s="23"/>
      <x:c r="E796" s="23"/>
      <x:c r="J796" s="222"/>
      <x:c r="K796" s="226"/>
      <x:c r="L796" s="226"/>
      <x:c r="M796" s="222"/>
    </x:row>
    <x:row r="797" spans="1:15" x14ac:dyDescent="0.3">
      <x:c r="C797" s="23"/>
      <x:c r="E797" s="23"/>
      <x:c r="J797" s="222"/>
      <x:c r="K797" s="226"/>
      <x:c r="L797" s="226"/>
      <x:c r="M797" s="222"/>
    </x:row>
    <x:row r="798" spans="1:15" x14ac:dyDescent="0.3">
      <x:c r="C798" s="23"/>
      <x:c r="E798" s="23"/>
      <x:c r="J798" s="222"/>
      <x:c r="K798" s="226"/>
      <x:c r="L798" s="226"/>
      <x:c r="M798" s="222"/>
    </x:row>
    <x:row r="799" spans="1:15" x14ac:dyDescent="0.3">
      <x:c r="C799" s="23"/>
      <x:c r="E799" s="23"/>
      <x:c r="J799" s="222"/>
      <x:c r="K799" s="226"/>
      <x:c r="L799" s="226"/>
      <x:c r="M799" s="222"/>
    </x:row>
    <x:row r="800" spans="1:15" x14ac:dyDescent="0.3">
      <x:c r="C800" s="23"/>
      <x:c r="E800" s="23"/>
      <x:c r="J800" s="222"/>
      <x:c r="K800" s="226"/>
      <x:c r="L800" s="226"/>
      <x:c r="M800" s="222"/>
    </x:row>
    <x:row r="801" spans="1:15" x14ac:dyDescent="0.3">
      <x:c r="C801" s="23"/>
      <x:c r="E801" s="23"/>
      <x:c r="J801" s="222"/>
      <x:c r="K801" s="226"/>
      <x:c r="L801" s="226"/>
      <x:c r="M801" s="222"/>
    </x:row>
    <x:row r="802" spans="1:15" x14ac:dyDescent="0.3">
      <x:c r="C802" s="23"/>
      <x:c r="E802" s="23"/>
      <x:c r="J802" s="222"/>
      <x:c r="K802" s="226"/>
      <x:c r="L802" s="226"/>
      <x:c r="M802" s="222"/>
    </x:row>
    <x:row r="803" spans="1:15" x14ac:dyDescent="0.3">
      <x:c r="C803" s="23"/>
      <x:c r="E803" s="23"/>
      <x:c r="J803" s="222"/>
      <x:c r="K803" s="226"/>
      <x:c r="L803" s="226"/>
      <x:c r="M803" s="222"/>
    </x:row>
    <x:row r="804" spans="1:15" x14ac:dyDescent="0.3">
      <x:c r="C804" s="23"/>
      <x:c r="E804" s="23"/>
      <x:c r="J804" s="222"/>
      <x:c r="K804" s="226"/>
      <x:c r="L804" s="226"/>
      <x:c r="M804" s="222"/>
    </x:row>
    <x:row r="805" spans="1:15" x14ac:dyDescent="0.3">
      <x:c r="C805" s="23"/>
      <x:c r="E805" s="23"/>
      <x:c r="J805" s="222"/>
      <x:c r="K805" s="226"/>
      <x:c r="L805" s="226"/>
      <x:c r="M805" s="222"/>
    </x:row>
    <x:row r="806" spans="1:15" x14ac:dyDescent="0.3">
      <x:c r="C806" s="23"/>
      <x:c r="E806" s="23"/>
      <x:c r="J806" s="222"/>
      <x:c r="K806" s="226"/>
      <x:c r="L806" s="226"/>
      <x:c r="M806" s="222"/>
    </x:row>
    <x:row r="807" spans="1:15" x14ac:dyDescent="0.3">
      <x:c r="C807" s="23"/>
      <x:c r="E807" s="23"/>
      <x:c r="J807" s="222"/>
      <x:c r="K807" s="226"/>
      <x:c r="L807" s="226"/>
      <x:c r="M807" s="222"/>
    </x:row>
    <x:row r="808" spans="1:15" x14ac:dyDescent="0.3">
      <x:c r="C808" s="23"/>
      <x:c r="E808" s="23"/>
      <x:c r="J808" s="222"/>
      <x:c r="K808" s="226"/>
      <x:c r="L808" s="226"/>
      <x:c r="M808" s="222"/>
    </x:row>
    <x:row r="809" spans="1:15" x14ac:dyDescent="0.3">
      <x:c r="C809" s="23"/>
      <x:c r="E809" s="23"/>
      <x:c r="J809" s="222"/>
      <x:c r="K809" s="226"/>
      <x:c r="L809" s="226"/>
      <x:c r="M809" s="222"/>
    </x:row>
    <x:row r="810" spans="1:15" x14ac:dyDescent="0.3">
      <x:c r="C810" s="23"/>
      <x:c r="E810" s="23"/>
      <x:c r="J810" s="222"/>
      <x:c r="K810" s="226"/>
      <x:c r="L810" s="226"/>
      <x:c r="M810" s="222"/>
    </x:row>
    <x:row r="811" spans="1:15" x14ac:dyDescent="0.3">
      <x:c r="C811" s="23"/>
      <x:c r="E811" s="23"/>
      <x:c r="J811" s="222"/>
      <x:c r="K811" s="226"/>
      <x:c r="L811" s="226"/>
      <x:c r="M811" s="222"/>
    </x:row>
    <x:row r="812" spans="1:15" x14ac:dyDescent="0.3">
      <x:c r="C812" s="23"/>
      <x:c r="E812" s="23"/>
      <x:c r="J812" s="222"/>
      <x:c r="K812" s="226"/>
      <x:c r="L812" s="226"/>
      <x:c r="M812" s="222"/>
    </x:row>
    <x:row r="813" spans="1:15" x14ac:dyDescent="0.3">
      <x:c r="C813" s="23"/>
      <x:c r="E813" s="23"/>
      <x:c r="J813" s="222"/>
      <x:c r="K813" s="226"/>
      <x:c r="L813" s="226"/>
      <x:c r="M813" s="222"/>
    </x:row>
    <x:row r="814" spans="1:15" x14ac:dyDescent="0.3">
      <x:c r="C814" s="23"/>
      <x:c r="E814" s="23"/>
      <x:c r="J814" s="222"/>
      <x:c r="K814" s="226"/>
      <x:c r="L814" s="226"/>
      <x:c r="M814" s="222"/>
    </x:row>
    <x:row r="815" spans="1:15" x14ac:dyDescent="0.3">
      <x:c r="C815" s="23"/>
      <x:c r="E815" s="23"/>
      <x:c r="J815" s="222"/>
      <x:c r="K815" s="226"/>
      <x:c r="L815" s="226"/>
      <x:c r="M815" s="222"/>
    </x:row>
    <x:row r="816" spans="1:15" x14ac:dyDescent="0.3">
      <x:c r="C816" s="23"/>
      <x:c r="E816" s="23"/>
      <x:c r="J816" s="222"/>
      <x:c r="K816" s="226"/>
      <x:c r="L816" s="226"/>
      <x:c r="M816" s="222"/>
    </x:row>
    <x:row r="817" spans="1:15" x14ac:dyDescent="0.3">
      <x:c r="C817" s="23"/>
      <x:c r="E817" s="23"/>
      <x:c r="J817" s="222"/>
      <x:c r="K817" s="226"/>
      <x:c r="L817" s="226"/>
      <x:c r="M817" s="222"/>
    </x:row>
    <x:row r="818" spans="1:15" x14ac:dyDescent="0.3">
      <x:c r="C818" s="23"/>
      <x:c r="E818" s="23"/>
      <x:c r="J818" s="222"/>
      <x:c r="K818" s="226"/>
      <x:c r="L818" s="226"/>
      <x:c r="M818" s="222"/>
    </x:row>
    <x:row r="819" spans="1:15" x14ac:dyDescent="0.3">
      <x:c r="C819" s="23"/>
      <x:c r="E819" s="23"/>
      <x:c r="J819" s="222"/>
      <x:c r="K819" s="226"/>
      <x:c r="L819" s="226"/>
      <x:c r="M819" s="222"/>
    </x:row>
    <x:row r="820" spans="1:15" x14ac:dyDescent="0.3">
      <x:c r="C820" s="23"/>
      <x:c r="E820" s="23"/>
      <x:c r="J820" s="222"/>
      <x:c r="K820" s="226"/>
      <x:c r="L820" s="226"/>
      <x:c r="M820" s="222"/>
    </x:row>
    <x:row r="821" spans="1:15" x14ac:dyDescent="0.3">
      <x:c r="C821" s="23"/>
      <x:c r="E821" s="23"/>
      <x:c r="J821" s="222"/>
      <x:c r="K821" s="226"/>
      <x:c r="L821" s="226"/>
      <x:c r="M821" s="222"/>
    </x:row>
    <x:row r="822" spans="1:15" x14ac:dyDescent="0.3">
      <x:c r="C822" s="23"/>
      <x:c r="E822" s="23"/>
      <x:c r="J822" s="222"/>
      <x:c r="K822" s="226"/>
      <x:c r="L822" s="226"/>
      <x:c r="M822" s="222"/>
    </x:row>
    <x:row r="823" spans="1:15" x14ac:dyDescent="0.3">
      <x:c r="C823" s="23"/>
      <x:c r="E823" s="23"/>
      <x:c r="J823" s="222"/>
      <x:c r="K823" s="226"/>
      <x:c r="L823" s="226"/>
      <x:c r="M823" s="222"/>
    </x:row>
    <x:row r="824" spans="1:15" x14ac:dyDescent="0.3">
      <x:c r="C824" s="23"/>
      <x:c r="E824" s="23"/>
      <x:c r="J824" s="222"/>
      <x:c r="K824" s="226"/>
      <x:c r="L824" s="226"/>
      <x:c r="M824" s="222"/>
    </x:row>
    <x:row r="825" spans="1:15" x14ac:dyDescent="0.3">
      <x:c r="C825" s="23"/>
      <x:c r="E825" s="23"/>
      <x:c r="J825" s="222"/>
      <x:c r="K825" s="226"/>
      <x:c r="L825" s="226"/>
      <x:c r="M825" s="222"/>
    </x:row>
    <x:row r="826" spans="1:15" x14ac:dyDescent="0.3">
      <x:c r="C826" s="23"/>
      <x:c r="E826" s="23"/>
      <x:c r="J826" s="222"/>
      <x:c r="K826" s="226"/>
      <x:c r="L826" s="226"/>
      <x:c r="M826" s="222"/>
    </x:row>
    <x:row r="827" spans="1:15" x14ac:dyDescent="0.3">
      <x:c r="C827" s="23"/>
      <x:c r="E827" s="23"/>
      <x:c r="J827" s="222"/>
      <x:c r="K827" s="226"/>
      <x:c r="L827" s="226"/>
      <x:c r="M827" s="222"/>
    </x:row>
    <x:row r="828" spans="1:15" x14ac:dyDescent="0.3">
      <x:c r="C828" s="23"/>
      <x:c r="E828" s="23"/>
      <x:c r="J828" s="222"/>
      <x:c r="K828" s="226"/>
      <x:c r="L828" s="226"/>
      <x:c r="M828" s="226"/>
    </x:row>
    <x:row r="829" spans="1:15" x14ac:dyDescent="0.3">
      <x:c r="C829" s="23"/>
      <x:c r="E829" s="23"/>
      <x:c r="J829" s="222"/>
      <x:c r="K829" s="226"/>
      <x:c r="L829" s="226"/>
      <x:c r="M829" s="222"/>
    </x:row>
    <x:row r="830" spans="1:15" x14ac:dyDescent="0.3">
      <x:c r="C830" s="23"/>
      <x:c r="E830" s="23"/>
      <x:c r="J830" s="222"/>
      <x:c r="K830" s="226"/>
      <x:c r="L830" s="226"/>
      <x:c r="M830" s="222"/>
    </x:row>
    <x:row r="831" spans="1:15" x14ac:dyDescent="0.3">
      <x:c r="C831" s="23"/>
      <x:c r="E831" s="23"/>
      <x:c r="J831" s="222"/>
      <x:c r="K831" s="226"/>
      <x:c r="L831" s="226"/>
      <x:c r="M831" s="222"/>
    </x:row>
    <x:row r="832" spans="1:15" x14ac:dyDescent="0.3">
      <x:c r="C832" s="23"/>
      <x:c r="E832" s="23"/>
      <x:c r="J832" s="222"/>
      <x:c r="K832" s="226"/>
      <x:c r="L832" s="226"/>
      <x:c r="M832" s="222"/>
    </x:row>
    <x:row r="833" spans="1:15" x14ac:dyDescent="0.3">
      <x:c r="C833" s="23"/>
      <x:c r="E833" s="23"/>
      <x:c r="J833" s="222"/>
      <x:c r="K833" s="226"/>
      <x:c r="L833" s="226"/>
      <x:c r="M833" s="222"/>
    </x:row>
    <x:row r="834" spans="1:15" x14ac:dyDescent="0.3">
      <x:c r="C834" s="23"/>
      <x:c r="E834" s="23"/>
      <x:c r="J834" s="222"/>
      <x:c r="K834" s="226"/>
      <x:c r="L834" s="226"/>
      <x:c r="M834" s="226"/>
    </x:row>
    <x:row r="835" spans="1:15" x14ac:dyDescent="0.3">
      <x:c r="C835" s="23"/>
      <x:c r="E835" s="23"/>
      <x:c r="J835" s="222"/>
      <x:c r="K835" s="226"/>
      <x:c r="L835" s="226"/>
      <x:c r="M835" s="222"/>
    </x:row>
    <x:row r="836" spans="1:15" x14ac:dyDescent="0.3">
      <x:c r="C836" s="23"/>
      <x:c r="E836" s="23"/>
      <x:c r="J836" s="222"/>
      <x:c r="K836" s="226"/>
      <x:c r="L836" s="226"/>
      <x:c r="M836" s="222"/>
    </x:row>
    <x:row r="837" spans="1:15" x14ac:dyDescent="0.3">
      <x:c r="C837" s="23"/>
      <x:c r="E837" s="23"/>
      <x:c r="J837" s="222"/>
      <x:c r="K837" s="226"/>
      <x:c r="L837" s="226"/>
      <x:c r="M837" s="222"/>
    </x:row>
    <x:row r="838" spans="1:15" x14ac:dyDescent="0.3">
      <x:c r="C838" s="23"/>
      <x:c r="E838" s="23"/>
      <x:c r="J838" s="222"/>
      <x:c r="K838" s="226"/>
      <x:c r="L838" s="226"/>
      <x:c r="M838" s="222"/>
    </x:row>
    <x:row r="839" spans="1:15" x14ac:dyDescent="0.3">
      <x:c r="C839" s="23"/>
      <x:c r="E839" s="23"/>
      <x:c r="J839" s="222"/>
      <x:c r="K839" s="226"/>
      <x:c r="L839" s="226"/>
      <x:c r="M839" s="226"/>
    </x:row>
    <x:row r="840" spans="1:15" x14ac:dyDescent="0.3">
      <x:c r="C840" s="23"/>
      <x:c r="E840" s="23"/>
      <x:c r="J840" s="222"/>
      <x:c r="K840" s="226"/>
      <x:c r="L840" s="226"/>
      <x:c r="M840" s="222"/>
    </x:row>
    <x:row r="841" spans="1:15" x14ac:dyDescent="0.3">
      <x:c r="C841" s="23"/>
      <x:c r="E841" s="23"/>
      <x:c r="J841" s="222"/>
      <x:c r="K841" s="226"/>
      <x:c r="L841" s="226"/>
      <x:c r="M841" s="222"/>
    </x:row>
    <x:row r="842" spans="1:15" x14ac:dyDescent="0.3">
      <x:c r="C842" s="23"/>
      <x:c r="E842" s="23"/>
      <x:c r="J842" s="222"/>
      <x:c r="K842" s="226"/>
      <x:c r="L842" s="226"/>
      <x:c r="M842" s="222"/>
    </x:row>
    <x:row r="843" spans="1:15" x14ac:dyDescent="0.3">
      <x:c r="C843" s="23"/>
      <x:c r="E843" s="23"/>
      <x:c r="J843" s="222"/>
      <x:c r="K843" s="226"/>
      <x:c r="L843" s="226"/>
      <x:c r="M843" s="222"/>
    </x:row>
    <x:row r="844" spans="1:15" x14ac:dyDescent="0.3">
      <x:c r="C844" s="23"/>
      <x:c r="E844" s="23"/>
      <x:c r="J844" s="222"/>
      <x:c r="K844" s="226"/>
      <x:c r="L844" s="226"/>
      <x:c r="M844" s="222"/>
    </x:row>
    <x:row r="845" spans="1:15" x14ac:dyDescent="0.3">
      <x:c r="C845" s="23"/>
      <x:c r="E845" s="23"/>
      <x:c r="J845" s="222"/>
      <x:c r="K845" s="226"/>
      <x:c r="L845" s="226"/>
      <x:c r="M845" s="222"/>
    </x:row>
    <x:row r="846" spans="1:15" x14ac:dyDescent="0.3">
      <x:c r="C846" s="23"/>
      <x:c r="E846" s="23"/>
      <x:c r="J846" s="222"/>
      <x:c r="K846" s="226"/>
      <x:c r="L846" s="226"/>
      <x:c r="M846" s="222"/>
    </x:row>
    <x:row r="847" spans="1:15" x14ac:dyDescent="0.3">
      <x:c r="C847" s="23"/>
      <x:c r="E847" s="23"/>
      <x:c r="J847" s="222"/>
      <x:c r="K847" s="226"/>
      <x:c r="L847" s="226"/>
      <x:c r="M847" s="222"/>
    </x:row>
    <x:row r="848" spans="1:15" x14ac:dyDescent="0.3">
      <x:c r="C848" s="23"/>
      <x:c r="E848" s="23"/>
      <x:c r="J848" s="222"/>
      <x:c r="K848" s="226"/>
      <x:c r="L848" s="226"/>
      <x:c r="M848" s="222"/>
    </x:row>
    <x:row r="849" spans="1:15" x14ac:dyDescent="0.3">
      <x:c r="C849" s="23"/>
      <x:c r="E849" s="23"/>
      <x:c r="J849" s="222"/>
      <x:c r="K849" s="226"/>
      <x:c r="L849" s="226"/>
      <x:c r="M849" s="222"/>
    </x:row>
    <x:row r="850" spans="1:15" x14ac:dyDescent="0.3">
      <x:c r="C850" s="23"/>
      <x:c r="E850" s="23"/>
      <x:c r="J850" s="222"/>
      <x:c r="K850" s="226"/>
      <x:c r="L850" s="226"/>
      <x:c r="M850" s="222"/>
    </x:row>
    <x:row r="851" spans="1:15" x14ac:dyDescent="0.3">
      <x:c r="C851" s="23"/>
      <x:c r="E851" s="23"/>
      <x:c r="J851" s="222"/>
      <x:c r="K851" s="226"/>
      <x:c r="L851" s="226"/>
      <x:c r="M851" s="222"/>
    </x:row>
    <x:row r="852" spans="1:15" x14ac:dyDescent="0.3">
      <x:c r="C852" s="23"/>
      <x:c r="E852" s="23"/>
      <x:c r="J852" s="222"/>
      <x:c r="K852" s="226"/>
      <x:c r="L852" s="226"/>
      <x:c r="M852" s="222"/>
    </x:row>
    <x:row r="853" spans="1:15" x14ac:dyDescent="0.3">
      <x:c r="C853" s="23"/>
      <x:c r="E853" s="23"/>
      <x:c r="J853" s="222"/>
      <x:c r="K853" s="226"/>
      <x:c r="L853" s="226"/>
      <x:c r="M853" s="222"/>
    </x:row>
    <x:row r="854" spans="1:15" x14ac:dyDescent="0.3">
      <x:c r="C854" s="23"/>
      <x:c r="E854" s="23"/>
      <x:c r="J854" s="222"/>
      <x:c r="K854" s="226"/>
      <x:c r="L854" s="226"/>
      <x:c r="M854" s="222"/>
    </x:row>
    <x:row r="855" spans="1:15" x14ac:dyDescent="0.3">
      <x:c r="C855" s="23"/>
      <x:c r="E855" s="23"/>
      <x:c r="J855" s="222"/>
      <x:c r="K855" s="226"/>
      <x:c r="L855" s="226"/>
      <x:c r="M855" s="226"/>
    </x:row>
    <x:row r="856" spans="1:15" x14ac:dyDescent="0.3">
      <x:c r="C856" s="23"/>
      <x:c r="E856" s="23"/>
      <x:c r="J856" s="222"/>
      <x:c r="K856" s="226"/>
      <x:c r="L856" s="226"/>
      <x:c r="M856" s="222"/>
    </x:row>
    <x:row r="857" spans="1:15" x14ac:dyDescent="0.3">
      <x:c r="C857" s="23"/>
      <x:c r="E857" s="23"/>
      <x:c r="J857" s="222"/>
      <x:c r="K857" s="226"/>
      <x:c r="L857" s="226"/>
      <x:c r="M857" s="222"/>
    </x:row>
    <x:row r="858" spans="1:15" x14ac:dyDescent="0.3">
      <x:c r="C858" s="23"/>
      <x:c r="E858" s="23"/>
      <x:c r="J858" s="222"/>
      <x:c r="K858" s="226"/>
      <x:c r="L858" s="226"/>
      <x:c r="M858" s="222"/>
    </x:row>
    <x:row r="859" spans="1:15" x14ac:dyDescent="0.3">
      <x:c r="C859" s="23"/>
      <x:c r="E859" s="23"/>
      <x:c r="J859" s="222"/>
      <x:c r="K859" s="226"/>
      <x:c r="L859" s="226"/>
      <x:c r="M859" s="222"/>
    </x:row>
    <x:row r="860" spans="1:15" x14ac:dyDescent="0.3">
      <x:c r="C860" s="23"/>
      <x:c r="E860" s="23"/>
      <x:c r="J860" s="222"/>
      <x:c r="K860" s="226"/>
      <x:c r="L860" s="226"/>
      <x:c r="M860" s="222"/>
    </x:row>
    <x:row r="861" spans="1:15" x14ac:dyDescent="0.3">
      <x:c r="C861" s="23"/>
      <x:c r="E861" s="23"/>
      <x:c r="J861" s="222"/>
      <x:c r="K861" s="226"/>
      <x:c r="L861" s="226"/>
      <x:c r="M861" s="222"/>
    </x:row>
    <x:row r="862" spans="1:15" x14ac:dyDescent="0.3">
      <x:c r="C862" s="23"/>
      <x:c r="E862" s="23"/>
      <x:c r="J862" s="222"/>
      <x:c r="K862" s="226"/>
      <x:c r="L862" s="226"/>
      <x:c r="M862" s="222"/>
    </x:row>
    <x:row r="863" spans="1:15" x14ac:dyDescent="0.3">
      <x:c r="C863" s="23"/>
      <x:c r="E863" s="23"/>
      <x:c r="J863" s="222"/>
      <x:c r="K863" s="226"/>
      <x:c r="L863" s="226"/>
      <x:c r="M863" s="222"/>
    </x:row>
    <x:row r="864" spans="1:15" x14ac:dyDescent="0.3">
      <x:c r="C864" s="23"/>
      <x:c r="E864" s="23"/>
      <x:c r="J864" s="222"/>
      <x:c r="K864" s="226"/>
      <x:c r="L864" s="226"/>
      <x:c r="M864" s="222"/>
    </x:row>
    <x:row r="865" spans="1:15" x14ac:dyDescent="0.3">
      <x:c r="C865" s="23"/>
      <x:c r="E865" s="23"/>
      <x:c r="J865" s="222"/>
      <x:c r="K865" s="226"/>
      <x:c r="L865" s="226"/>
      <x:c r="M865" s="222"/>
    </x:row>
    <x:row r="866" spans="1:15" x14ac:dyDescent="0.3">
      <x:c r="C866" s="23"/>
      <x:c r="E866" s="23"/>
      <x:c r="J866" s="222"/>
      <x:c r="K866" s="226"/>
      <x:c r="L866" s="226"/>
      <x:c r="M866" s="222"/>
    </x:row>
    <x:row r="867" spans="1:15" x14ac:dyDescent="0.3">
      <x:c r="C867" s="23"/>
      <x:c r="E867" s="23"/>
      <x:c r="J867" s="222"/>
      <x:c r="K867" s="226"/>
      <x:c r="L867" s="226"/>
      <x:c r="M867" s="222"/>
    </x:row>
    <x:row r="868" spans="1:15" x14ac:dyDescent="0.3">
      <x:c r="C868" s="23"/>
      <x:c r="E868" s="23"/>
      <x:c r="J868" s="222"/>
      <x:c r="K868" s="226"/>
      <x:c r="L868" s="226"/>
      <x:c r="M868" s="222"/>
    </x:row>
    <x:row r="869" spans="1:15" x14ac:dyDescent="0.3">
      <x:c r="C869" s="23"/>
      <x:c r="E869" s="23"/>
      <x:c r="J869" s="222"/>
      <x:c r="K869" s="226"/>
      <x:c r="L869" s="226"/>
      <x:c r="M869" s="222"/>
    </x:row>
    <x:row r="870" spans="1:15" x14ac:dyDescent="0.3">
      <x:c r="C870" s="23"/>
      <x:c r="E870" s="23"/>
      <x:c r="J870" s="222"/>
      <x:c r="K870" s="226"/>
      <x:c r="L870" s="226"/>
      <x:c r="M870" s="222"/>
    </x:row>
    <x:row r="871" spans="1:15" x14ac:dyDescent="0.3">
      <x:c r="C871" s="23"/>
      <x:c r="E871" s="23"/>
      <x:c r="J871" s="222"/>
      <x:c r="K871" s="226"/>
      <x:c r="L871" s="226"/>
      <x:c r="M871" s="222"/>
    </x:row>
    <x:row r="872" spans="1:15" x14ac:dyDescent="0.3">
      <x:c r="C872" s="23"/>
      <x:c r="E872" s="23"/>
      <x:c r="J872" s="222"/>
      <x:c r="K872" s="226"/>
      <x:c r="L872" s="226"/>
      <x:c r="M872" s="226"/>
    </x:row>
    <x:row r="873" spans="1:15" x14ac:dyDescent="0.3">
      <x:c r="C873" s="23"/>
      <x:c r="E873" s="23"/>
      <x:c r="J873" s="222"/>
      <x:c r="K873" s="226"/>
      <x:c r="L873" s="226"/>
      <x:c r="M873" s="222"/>
    </x:row>
    <x:row r="874" spans="1:15" x14ac:dyDescent="0.3">
      <x:c r="C874" s="23"/>
      <x:c r="E874" s="23"/>
      <x:c r="J874" s="222"/>
      <x:c r="K874" s="226"/>
      <x:c r="L874" s="226"/>
      <x:c r="M874" s="226"/>
    </x:row>
    <x:row r="875" spans="1:15" x14ac:dyDescent="0.3">
      <x:c r="C875" s="23"/>
      <x:c r="E875" s="23"/>
      <x:c r="J875" s="222"/>
      <x:c r="K875" s="226"/>
      <x:c r="L875" s="226"/>
      <x:c r="M875" s="222"/>
    </x:row>
    <x:row r="876" spans="1:15" x14ac:dyDescent="0.3">
      <x:c r="C876" s="23"/>
      <x:c r="E876" s="23"/>
      <x:c r="J876" s="222"/>
      <x:c r="K876" s="226"/>
      <x:c r="L876" s="226"/>
      <x:c r="M876" s="222"/>
    </x:row>
    <x:row r="877" spans="1:15" x14ac:dyDescent="0.3">
      <x:c r="C877" s="23"/>
      <x:c r="E877" s="23"/>
      <x:c r="J877" s="222"/>
      <x:c r="K877" s="226"/>
      <x:c r="L877" s="226"/>
      <x:c r="M877" s="222"/>
    </x:row>
    <x:row r="878" spans="1:15" x14ac:dyDescent="0.3">
      <x:c r="C878" s="23"/>
      <x:c r="E878" s="23"/>
      <x:c r="J878" s="222"/>
      <x:c r="K878" s="226"/>
      <x:c r="L878" s="226"/>
      <x:c r="M878" s="222"/>
    </x:row>
    <x:row r="879" spans="1:15" x14ac:dyDescent="0.3">
      <x:c r="C879" s="23"/>
      <x:c r="E879" s="23"/>
      <x:c r="J879" s="222"/>
      <x:c r="K879" s="226"/>
      <x:c r="L879" s="226"/>
      <x:c r="M879" s="222"/>
    </x:row>
    <x:row r="880" spans="1:15" x14ac:dyDescent="0.3">
      <x:c r="C880" s="23"/>
      <x:c r="E880" s="23"/>
      <x:c r="J880" s="222"/>
      <x:c r="K880" s="226"/>
      <x:c r="L880" s="226"/>
      <x:c r="M880" s="222"/>
    </x:row>
    <x:row r="881" spans="1:15" x14ac:dyDescent="0.3">
      <x:c r="C881" s="23"/>
      <x:c r="E881" s="23"/>
      <x:c r="J881" s="222"/>
      <x:c r="K881" s="226"/>
      <x:c r="L881" s="226"/>
      <x:c r="M881" s="222"/>
    </x:row>
    <x:row r="882" spans="1:15" x14ac:dyDescent="0.3">
      <x:c r="C882" s="23"/>
      <x:c r="E882" s="23"/>
      <x:c r="J882" s="222"/>
      <x:c r="K882" s="226"/>
      <x:c r="L882" s="226"/>
      <x:c r="M882" s="222"/>
    </x:row>
    <x:row r="883" spans="1:15" x14ac:dyDescent="0.3">
      <x:c r="C883" s="23"/>
      <x:c r="E883" s="23"/>
      <x:c r="J883" s="222"/>
      <x:c r="K883" s="226"/>
      <x:c r="L883" s="226"/>
      <x:c r="M883" s="222"/>
    </x:row>
    <x:row r="884" spans="1:15" x14ac:dyDescent="0.3">
      <x:c r="C884" s="23"/>
      <x:c r="E884" s="23"/>
      <x:c r="J884" s="222"/>
      <x:c r="K884" s="226"/>
      <x:c r="L884" s="226"/>
      <x:c r="M884" s="222"/>
    </x:row>
    <x:row r="885" spans="1:15" x14ac:dyDescent="0.3">
      <x:c r="C885" s="23"/>
      <x:c r="E885" s="23"/>
      <x:c r="J885" s="226"/>
      <x:c r="K885" s="226"/>
      <x:c r="L885" s="226"/>
      <x:c r="M885" s="226"/>
    </x:row>
    <x:row r="886" spans="1:15" x14ac:dyDescent="0.3">
      <x:c r="C886" s="23"/>
      <x:c r="E886" s="23"/>
      <x:c r="J886" s="222"/>
      <x:c r="K886" s="226"/>
      <x:c r="L886" s="226"/>
      <x:c r="M886" s="222"/>
    </x:row>
    <x:row r="887" spans="1:15" x14ac:dyDescent="0.3">
      <x:c r="C887" s="23"/>
      <x:c r="E887" s="23"/>
      <x:c r="J887" s="222"/>
      <x:c r="K887" s="226"/>
      <x:c r="L887" s="226"/>
      <x:c r="M887" s="222"/>
    </x:row>
    <x:row r="888" spans="1:15" x14ac:dyDescent="0.3">
      <x:c r="C888" s="23"/>
      <x:c r="E888" s="23"/>
      <x:c r="J888" s="222"/>
      <x:c r="K888" s="226"/>
      <x:c r="L888" s="226"/>
      <x:c r="M888" s="222"/>
    </x:row>
    <x:row r="889" spans="1:15" x14ac:dyDescent="0.3">
      <x:c r="C889" s="23"/>
      <x:c r="E889" s="23"/>
      <x:c r="J889" s="222"/>
      <x:c r="K889" s="226"/>
      <x:c r="L889" s="226"/>
      <x:c r="M889" s="222"/>
    </x:row>
    <x:row r="890" spans="1:15" x14ac:dyDescent="0.3">
      <x:c r="C890" s="23"/>
      <x:c r="E890" s="23"/>
      <x:c r="J890" s="222"/>
      <x:c r="K890" s="226"/>
      <x:c r="L890" s="226"/>
      <x:c r="M890" s="222"/>
    </x:row>
    <x:row r="891" spans="1:15" x14ac:dyDescent="0.3">
      <x:c r="C891" s="23"/>
      <x:c r="E891" s="23"/>
      <x:c r="J891" s="222"/>
      <x:c r="K891" s="226"/>
      <x:c r="L891" s="226"/>
      <x:c r="M891" s="222"/>
    </x:row>
    <x:row r="892" spans="1:15" x14ac:dyDescent="0.3">
      <x:c r="C892" s="23"/>
      <x:c r="E892" s="23"/>
      <x:c r="J892" s="222"/>
      <x:c r="K892" s="226"/>
      <x:c r="L892" s="226"/>
      <x:c r="M892" s="222"/>
    </x:row>
    <x:row r="893" spans="1:15" x14ac:dyDescent="0.3">
      <x:c r="C893" s="23"/>
      <x:c r="E893" s="23"/>
      <x:c r="J893" s="222"/>
      <x:c r="K893" s="226"/>
      <x:c r="L893" s="226"/>
      <x:c r="M893" s="222"/>
    </x:row>
    <x:row r="894" spans="1:15" x14ac:dyDescent="0.3">
      <x:c r="C894" s="23"/>
      <x:c r="E894" s="23"/>
      <x:c r="J894" s="222"/>
      <x:c r="K894" s="226"/>
      <x:c r="L894" s="226"/>
      <x:c r="M894" s="222"/>
    </x:row>
    <x:row r="895" spans="1:15" x14ac:dyDescent="0.3">
      <x:c r="C895" s="23"/>
      <x:c r="E895" s="23"/>
      <x:c r="J895" s="222"/>
      <x:c r="K895" s="226"/>
      <x:c r="L895" s="226"/>
      <x:c r="M895" s="222"/>
    </x:row>
    <x:row r="896" spans="1:15" x14ac:dyDescent="0.3">
      <x:c r="C896" s="23"/>
      <x:c r="E896" s="23"/>
      <x:c r="J896" s="222"/>
      <x:c r="K896" s="226"/>
      <x:c r="L896" s="226"/>
      <x:c r="M896" s="222"/>
    </x:row>
    <x:row r="897" spans="1:15" x14ac:dyDescent="0.3">
      <x:c r="C897" s="23"/>
      <x:c r="E897" s="23"/>
      <x:c r="J897" s="222"/>
      <x:c r="K897" s="226"/>
      <x:c r="L897" s="226"/>
      <x:c r="M897" s="222"/>
    </x:row>
    <x:row r="898" spans="1:15" x14ac:dyDescent="0.3">
      <x:c r="C898" s="23"/>
      <x:c r="E898" s="23"/>
      <x:c r="J898" s="222"/>
      <x:c r="K898" s="226"/>
      <x:c r="L898" s="226"/>
      <x:c r="M898" s="222"/>
    </x:row>
    <x:row r="899" spans="1:15" x14ac:dyDescent="0.3">
      <x:c r="C899" s="23"/>
      <x:c r="E899" s="23"/>
      <x:c r="J899" s="222"/>
      <x:c r="K899" s="226"/>
      <x:c r="L899" s="226"/>
      <x:c r="M899" s="222"/>
    </x:row>
    <x:row r="900" spans="1:15" x14ac:dyDescent="0.3">
      <x:c r="C900" s="23"/>
      <x:c r="E900" s="23"/>
      <x:c r="J900" s="222"/>
      <x:c r="K900" s="226"/>
      <x:c r="L900" s="226"/>
      <x:c r="M900" s="222"/>
    </x:row>
    <x:row r="901" spans="1:15" x14ac:dyDescent="0.3">
      <x:c r="C901" s="23"/>
      <x:c r="E901" s="23"/>
      <x:c r="J901" s="226"/>
      <x:c r="K901" s="226"/>
      <x:c r="L901" s="226"/>
      <x:c r="M901" s="226"/>
    </x:row>
    <x:row r="902" spans="1:15" x14ac:dyDescent="0.3">
      <x:c r="C902" s="23"/>
      <x:c r="E902" s="23"/>
      <x:c r="J902" s="222"/>
      <x:c r="K902" s="226"/>
      <x:c r="L902" s="226"/>
      <x:c r="M902" s="222"/>
    </x:row>
    <x:row r="903" spans="1:15" x14ac:dyDescent="0.3">
      <x:c r="C903" s="23"/>
      <x:c r="E903" s="23"/>
      <x:c r="J903" s="222"/>
      <x:c r="K903" s="226"/>
      <x:c r="L903" s="226"/>
      <x:c r="M903" s="222"/>
    </x:row>
    <x:row r="904" spans="1:15" x14ac:dyDescent="0.3">
      <x:c r="C904" s="23"/>
      <x:c r="E904" s="23"/>
      <x:c r="J904" s="222"/>
      <x:c r="K904" s="226"/>
      <x:c r="L904" s="226"/>
      <x:c r="M904" s="222"/>
    </x:row>
    <x:row r="905" spans="1:15" x14ac:dyDescent="0.3">
      <x:c r="C905" s="23"/>
      <x:c r="E905" s="23"/>
      <x:c r="J905" s="222"/>
      <x:c r="K905" s="226"/>
      <x:c r="L905" s="226"/>
      <x:c r="M905" s="222"/>
    </x:row>
    <x:row r="906" spans="1:15" x14ac:dyDescent="0.3">
      <x:c r="C906" s="23"/>
      <x:c r="E906" s="23"/>
      <x:c r="J906" s="222"/>
      <x:c r="K906" s="226"/>
      <x:c r="L906" s="226"/>
      <x:c r="M906" s="222"/>
    </x:row>
    <x:row r="907" spans="1:15" x14ac:dyDescent="0.3">
      <x:c r="C907" s="23"/>
      <x:c r="E907" s="23"/>
      <x:c r="J907" s="222"/>
      <x:c r="K907" s="226"/>
      <x:c r="L907" s="226"/>
      <x:c r="M907" s="222"/>
    </x:row>
    <x:row r="908" spans="1:15" x14ac:dyDescent="0.3">
      <x:c r="C908" s="23"/>
      <x:c r="E908" s="23"/>
      <x:c r="J908" s="222"/>
      <x:c r="K908" s="226"/>
      <x:c r="L908" s="226"/>
      <x:c r="M908" s="222"/>
    </x:row>
    <x:row r="909" spans="1:15" x14ac:dyDescent="0.3">
      <x:c r="C909" s="23"/>
      <x:c r="E909" s="23"/>
      <x:c r="J909" s="222"/>
      <x:c r="K909" s="226"/>
      <x:c r="L909" s="226"/>
      <x:c r="M909" s="222"/>
    </x:row>
    <x:row r="910" spans="1:15" x14ac:dyDescent="0.3">
      <x:c r="C910" s="23"/>
      <x:c r="E910" s="23"/>
      <x:c r="J910" s="222"/>
      <x:c r="K910" s="226"/>
      <x:c r="L910" s="226"/>
      <x:c r="M910" s="222"/>
    </x:row>
    <x:row r="911" spans="1:15" x14ac:dyDescent="0.3">
      <x:c r="C911" s="23"/>
      <x:c r="E911" s="23"/>
      <x:c r="J911" s="222"/>
      <x:c r="K911" s="226"/>
      <x:c r="L911" s="226"/>
      <x:c r="M911" s="222"/>
    </x:row>
    <x:row r="912" spans="1:15" x14ac:dyDescent="0.3">
      <x:c r="C912" s="23"/>
      <x:c r="E912" s="23"/>
      <x:c r="J912" s="222"/>
      <x:c r="K912" s="226"/>
      <x:c r="L912" s="226"/>
      <x:c r="M912" s="222"/>
    </x:row>
    <x:row r="913" spans="1:15" x14ac:dyDescent="0.3">
      <x:c r="C913" s="23"/>
      <x:c r="E913" s="23"/>
      <x:c r="J913" s="222"/>
      <x:c r="K913" s="226"/>
      <x:c r="L913" s="226"/>
      <x:c r="M913" s="222"/>
    </x:row>
    <x:row r="914" spans="1:15" x14ac:dyDescent="0.3">
      <x:c r="C914" s="23"/>
      <x:c r="E914" s="23"/>
      <x:c r="J914" s="222"/>
      <x:c r="K914" s="226"/>
      <x:c r="L914" s="226"/>
      <x:c r="M914" s="222"/>
    </x:row>
    <x:row r="915" spans="1:15" x14ac:dyDescent="0.3">
      <x:c r="C915" s="23"/>
      <x:c r="E915" s="23"/>
      <x:c r="J915" s="222"/>
      <x:c r="K915" s="226"/>
      <x:c r="L915" s="226"/>
      <x:c r="M915" s="222"/>
    </x:row>
    <x:row r="916" spans="1:15" x14ac:dyDescent="0.3">
      <x:c r="C916" s="23"/>
      <x:c r="E916" s="23"/>
      <x:c r="J916" s="222"/>
      <x:c r="K916" s="226"/>
      <x:c r="L916" s="226"/>
      <x:c r="M916" s="222"/>
    </x:row>
    <x:row r="917" spans="1:15" x14ac:dyDescent="0.3">
      <x:c r="C917" s="23"/>
      <x:c r="E917" s="23"/>
      <x:c r="J917" s="222"/>
      <x:c r="K917" s="226"/>
      <x:c r="L917" s="226"/>
      <x:c r="M917" s="222"/>
    </x:row>
    <x:row r="918" spans="1:15" x14ac:dyDescent="0.3">
      <x:c r="C918" s="23"/>
      <x:c r="E918" s="23"/>
      <x:c r="J918" s="226"/>
      <x:c r="K918" s="226"/>
      <x:c r="L918" s="226"/>
      <x:c r="M918" s="226"/>
    </x:row>
    <x:row r="919" spans="1:15" x14ac:dyDescent="0.3">
      <x:c r="C919" s="23"/>
      <x:c r="E919" s="23"/>
      <x:c r="J919" s="222"/>
      <x:c r="K919" s="226"/>
      <x:c r="L919" s="226"/>
      <x:c r="M919" s="222"/>
    </x:row>
    <x:row r="920" spans="1:15" x14ac:dyDescent="0.3">
      <x:c r="C920" s="23"/>
      <x:c r="E920" s="23"/>
      <x:c r="J920" s="222"/>
      <x:c r="K920" s="226"/>
      <x:c r="L920" s="226"/>
      <x:c r="M920" s="222"/>
    </x:row>
    <x:row r="921" spans="1:15" x14ac:dyDescent="0.3">
      <x:c r="C921" s="23"/>
      <x:c r="E921" s="23"/>
      <x:c r="J921" s="222"/>
      <x:c r="K921" s="226"/>
      <x:c r="L921" s="226"/>
      <x:c r="M921" s="226"/>
    </x:row>
    <x:row r="922" spans="1:15" x14ac:dyDescent="0.3">
      <x:c r="C922" s="23"/>
      <x:c r="E922" s="23"/>
      <x:c r="J922" s="222"/>
      <x:c r="K922" s="226"/>
      <x:c r="L922" s="226"/>
      <x:c r="M922" s="222"/>
    </x:row>
    <x:row r="923" spans="1:15" x14ac:dyDescent="0.3">
      <x:c r="C923" s="23"/>
      <x:c r="E923" s="23"/>
      <x:c r="J923" s="226"/>
      <x:c r="K923" s="226"/>
      <x:c r="L923" s="226"/>
      <x:c r="M923" s="226"/>
    </x:row>
    <x:row r="924" spans="1:15" x14ac:dyDescent="0.3">
      <x:c r="C924" s="23"/>
      <x:c r="E924" s="23"/>
      <x:c r="J924" s="222"/>
      <x:c r="K924" s="226"/>
      <x:c r="L924" s="226"/>
      <x:c r="M924" s="222"/>
    </x:row>
    <x:row r="925" spans="1:15" x14ac:dyDescent="0.3">
      <x:c r="C925" s="23"/>
      <x:c r="E925" s="23"/>
      <x:c r="J925" s="222"/>
      <x:c r="K925" s="226"/>
      <x:c r="L925" s="226"/>
      <x:c r="M925" s="222"/>
    </x:row>
    <x:row r="926" spans="1:15" x14ac:dyDescent="0.3">
      <x:c r="C926" s="23"/>
      <x:c r="E926" s="23"/>
      <x:c r="J926" s="222"/>
      <x:c r="K926" s="226"/>
      <x:c r="L926" s="226"/>
      <x:c r="M926" s="222"/>
    </x:row>
    <x:row r="927" spans="1:15" x14ac:dyDescent="0.3">
      <x:c r="C927" s="23"/>
      <x:c r="E927" s="23"/>
      <x:c r="J927" s="222"/>
      <x:c r="K927" s="226"/>
      <x:c r="L927" s="226"/>
      <x:c r="M927" s="222"/>
    </x:row>
    <x:row r="928" spans="1:15" x14ac:dyDescent="0.3">
      <x:c r="C928" s="23"/>
      <x:c r="E928" s="23"/>
      <x:c r="J928" s="222"/>
      <x:c r="K928" s="226"/>
      <x:c r="L928" s="226"/>
      <x:c r="M928" s="222"/>
    </x:row>
    <x:row r="929" spans="1:15" x14ac:dyDescent="0.3">
      <x:c r="C929" s="23"/>
      <x:c r="E929" s="23"/>
      <x:c r="J929" s="222"/>
      <x:c r="K929" s="226"/>
      <x:c r="L929" s="226"/>
      <x:c r="M929" s="226"/>
    </x:row>
    <x:row r="930" spans="1:15" x14ac:dyDescent="0.3">
      <x:c r="C930" s="23"/>
      <x:c r="E930" s="23"/>
      <x:c r="J930" s="222"/>
      <x:c r="K930" s="226"/>
      <x:c r="L930" s="226"/>
      <x:c r="M930" s="222"/>
    </x:row>
    <x:row r="931" spans="1:15" x14ac:dyDescent="0.3">
      <x:c r="C931" s="23"/>
      <x:c r="E931" s="23"/>
      <x:c r="J931" s="222"/>
      <x:c r="K931" s="226"/>
      <x:c r="L931" s="226"/>
      <x:c r="M931" s="222"/>
    </x:row>
    <x:row r="932" spans="1:15" x14ac:dyDescent="0.3">
      <x:c r="C932" s="23"/>
      <x:c r="E932" s="23"/>
      <x:c r="J932" s="222"/>
      <x:c r="K932" s="226"/>
      <x:c r="L932" s="226"/>
      <x:c r="M932" s="226"/>
    </x:row>
    <x:row r="933" spans="1:15" x14ac:dyDescent="0.3">
      <x:c r="C933" s="23"/>
      <x:c r="E933" s="23"/>
      <x:c r="J933" s="222"/>
      <x:c r="K933" s="226"/>
      <x:c r="L933" s="226"/>
      <x:c r="M933" s="222"/>
    </x:row>
    <x:row r="934" spans="1:15" x14ac:dyDescent="0.3">
      <x:c r="C934" s="23"/>
      <x:c r="E934" s="23"/>
      <x:c r="J934" s="222"/>
      <x:c r="K934" s="226"/>
      <x:c r="L934" s="226"/>
      <x:c r="M934" s="226"/>
    </x:row>
    <x:row r="935" spans="1:15" x14ac:dyDescent="0.3">
      <x:c r="C935" s="23"/>
      <x:c r="E935" s="23"/>
      <x:c r="J935" s="222"/>
      <x:c r="K935" s="226"/>
      <x:c r="L935" s="226"/>
      <x:c r="M935" s="222"/>
    </x:row>
    <x:row r="936" spans="1:15" x14ac:dyDescent="0.3">
      <x:c r="C936" s="23"/>
      <x:c r="E936" s="23"/>
      <x:c r="J936" s="222"/>
      <x:c r="K936" s="226"/>
      <x:c r="L936" s="226"/>
      <x:c r="M936" s="226"/>
    </x:row>
    <x:row r="937" spans="1:15" x14ac:dyDescent="0.3">
      <x:c r="C937" s="23"/>
      <x:c r="E937" s="23"/>
      <x:c r="J937" s="222"/>
      <x:c r="K937" s="226"/>
      <x:c r="L937" s="226"/>
      <x:c r="M937" s="222"/>
    </x:row>
    <x:row r="938" spans="1:15" x14ac:dyDescent="0.3">
      <x:c r="C938" s="23"/>
      <x:c r="E938" s="23"/>
      <x:c r="J938" s="222"/>
      <x:c r="K938" s="226"/>
      <x:c r="L938" s="226"/>
      <x:c r="M938" s="222"/>
    </x:row>
    <x:row r="939" spans="1:15" x14ac:dyDescent="0.3">
      <x:c r="C939" s="23"/>
      <x:c r="E939" s="23"/>
      <x:c r="J939" s="222"/>
      <x:c r="K939" s="226"/>
      <x:c r="L939" s="226"/>
      <x:c r="M939" s="222"/>
    </x:row>
    <x:row r="940" spans="1:15" x14ac:dyDescent="0.3">
      <x:c r="C940" s="23"/>
      <x:c r="E940" s="23"/>
      <x:c r="J940" s="222"/>
      <x:c r="K940" s="226"/>
      <x:c r="L940" s="226"/>
      <x:c r="M940" s="222"/>
    </x:row>
    <x:row r="941" spans="1:15" x14ac:dyDescent="0.3">
      <x:c r="C941" s="23"/>
      <x:c r="E941" s="23"/>
      <x:c r="J941" s="222"/>
      <x:c r="K941" s="226"/>
      <x:c r="L941" s="226"/>
      <x:c r="M941" s="222"/>
    </x:row>
    <x:row r="942" spans="1:15" x14ac:dyDescent="0.3">
      <x:c r="C942" s="23"/>
      <x:c r="E942" s="23"/>
      <x:c r="J942" s="222"/>
      <x:c r="K942" s="226"/>
      <x:c r="L942" s="226"/>
      <x:c r="M942" s="222"/>
    </x:row>
    <x:row r="943" spans="1:15" x14ac:dyDescent="0.3">
      <x:c r="C943" s="23"/>
      <x:c r="E943" s="23"/>
      <x:c r="J943" s="222"/>
      <x:c r="K943" s="226"/>
      <x:c r="L943" s="226"/>
      <x:c r="M943" s="226"/>
    </x:row>
    <x:row r="944" spans="1:15" x14ac:dyDescent="0.3">
      <x:c r="C944" s="23"/>
      <x:c r="E944" s="23"/>
      <x:c r="J944" s="222"/>
      <x:c r="K944" s="226"/>
      <x:c r="L944" s="226"/>
      <x:c r="M944" s="222"/>
    </x:row>
    <x:row r="945" spans="1:15" x14ac:dyDescent="0.3">
      <x:c r="C945" s="23"/>
      <x:c r="E945" s="23"/>
      <x:c r="J945" s="226"/>
      <x:c r="K945" s="226"/>
      <x:c r="L945" s="226"/>
      <x:c r="M945" s="226"/>
    </x:row>
    <x:row r="946" spans="1:15" x14ac:dyDescent="0.3">
      <x:c r="C946" s="23"/>
      <x:c r="E946" s="23"/>
      <x:c r="J946" s="222"/>
      <x:c r="K946" s="226"/>
      <x:c r="L946" s="226"/>
      <x:c r="M946" s="222"/>
    </x:row>
    <x:row r="947" spans="1:15" x14ac:dyDescent="0.3">
      <x:c r="C947" s="23"/>
      <x:c r="E947" s="23"/>
      <x:c r="J947" s="222"/>
      <x:c r="K947" s="226"/>
      <x:c r="L947" s="226"/>
      <x:c r="M947" s="222"/>
    </x:row>
    <x:row r="948" spans="1:15" x14ac:dyDescent="0.3">
      <x:c r="C948" s="23"/>
      <x:c r="E948" s="23"/>
      <x:c r="J948" s="222"/>
      <x:c r="K948" s="226"/>
      <x:c r="L948" s="226"/>
      <x:c r="M948" s="222"/>
    </x:row>
    <x:row r="949" spans="1:15" x14ac:dyDescent="0.3">
      <x:c r="C949" s="23"/>
      <x:c r="E949" s="23"/>
      <x:c r="J949" s="226"/>
      <x:c r="K949" s="226"/>
      <x:c r="L949" s="226"/>
      <x:c r="M949" s="226"/>
    </x:row>
    <x:row r="950" spans="1:15" x14ac:dyDescent="0.3">
      <x:c r="C950" s="23"/>
      <x:c r="E950" s="23"/>
      <x:c r="J950" s="222"/>
      <x:c r="K950" s="226"/>
      <x:c r="L950" s="226"/>
      <x:c r="M950" s="222"/>
    </x:row>
    <x:row r="951" spans="1:15" x14ac:dyDescent="0.3">
      <x:c r="C951" s="23"/>
      <x:c r="E951" s="23"/>
      <x:c r="J951" s="222"/>
      <x:c r="K951" s="226"/>
      <x:c r="L951" s="226"/>
      <x:c r="M951" s="222"/>
    </x:row>
    <x:row r="952" spans="1:15" x14ac:dyDescent="0.3">
      <x:c r="C952" s="23"/>
      <x:c r="E952" s="23"/>
      <x:c r="J952" s="222"/>
      <x:c r="K952" s="226"/>
      <x:c r="L952" s="226"/>
      <x:c r="M952" s="222"/>
    </x:row>
    <x:row r="953" spans="1:15" x14ac:dyDescent="0.3">
      <x:c r="C953" s="23"/>
      <x:c r="E953" s="23"/>
      <x:c r="J953" s="222"/>
      <x:c r="K953" s="226"/>
      <x:c r="L953" s="226"/>
      <x:c r="M953" s="222"/>
    </x:row>
    <x:row r="954" spans="1:15" x14ac:dyDescent="0.3">
      <x:c r="C954" s="23"/>
      <x:c r="E954" s="23"/>
      <x:c r="J954" s="222"/>
      <x:c r="K954" s="226"/>
      <x:c r="L954" s="226"/>
      <x:c r="M954" s="222"/>
    </x:row>
    <x:row r="955" spans="1:15" x14ac:dyDescent="0.3">
      <x:c r="C955" s="23"/>
      <x:c r="E955" s="23"/>
      <x:c r="J955" s="222"/>
      <x:c r="K955" s="226"/>
      <x:c r="L955" s="226"/>
      <x:c r="M955" s="222"/>
    </x:row>
    <x:row r="956" spans="1:15" x14ac:dyDescent="0.3">
      <x:c r="C956" s="23"/>
      <x:c r="E956" s="23"/>
      <x:c r="J956" s="222"/>
      <x:c r="K956" s="226"/>
      <x:c r="L956" s="226"/>
      <x:c r="M956" s="222"/>
    </x:row>
    <x:row r="957" spans="1:15" x14ac:dyDescent="0.3">
      <x:c r="C957" s="23"/>
      <x:c r="E957" s="23"/>
      <x:c r="J957" s="222"/>
      <x:c r="K957" s="226"/>
      <x:c r="L957" s="226"/>
      <x:c r="M957" s="222"/>
    </x:row>
    <x:row r="958" spans="1:15" x14ac:dyDescent="0.3">
      <x:c r="C958" s="23"/>
      <x:c r="E958" s="23"/>
      <x:c r="J958" s="222"/>
      <x:c r="K958" s="226"/>
      <x:c r="L958" s="226"/>
      <x:c r="M958" s="222"/>
    </x:row>
    <x:row r="959" spans="1:15" x14ac:dyDescent="0.3">
      <x:c r="C959" s="23"/>
      <x:c r="E959" s="23"/>
      <x:c r="J959" s="222"/>
      <x:c r="K959" s="226"/>
      <x:c r="L959" s="226"/>
      <x:c r="M959" s="222"/>
    </x:row>
    <x:row r="960" spans="1:15" x14ac:dyDescent="0.3">
      <x:c r="C960" s="23"/>
      <x:c r="E960" s="23"/>
      <x:c r="J960" s="222"/>
      <x:c r="K960" s="226"/>
      <x:c r="L960" s="226"/>
      <x:c r="M960" s="222"/>
    </x:row>
    <x:row r="961" spans="1:15" x14ac:dyDescent="0.3">
      <x:c r="C961" s="23"/>
      <x:c r="E961" s="23"/>
      <x:c r="J961" s="222"/>
      <x:c r="K961" s="226"/>
      <x:c r="L961" s="226"/>
      <x:c r="M961" s="226"/>
    </x:row>
    <x:row r="962" spans="1:15" x14ac:dyDescent="0.3">
      <x:c r="C962" s="23"/>
      <x:c r="E962" s="23"/>
      <x:c r="J962" s="222"/>
      <x:c r="K962" s="226"/>
      <x:c r="L962" s="226"/>
      <x:c r="M962" s="222"/>
    </x:row>
    <x:row r="963" spans="1:15" x14ac:dyDescent="0.3">
      <x:c r="C963" s="23"/>
      <x:c r="E963" s="23"/>
      <x:c r="J963" s="222"/>
      <x:c r="K963" s="226"/>
      <x:c r="L963" s="226"/>
      <x:c r="M963" s="222"/>
    </x:row>
    <x:row r="964" spans="1:15" x14ac:dyDescent="0.3">
      <x:c r="C964" s="23"/>
      <x:c r="E964" s="23"/>
      <x:c r="J964" s="222"/>
      <x:c r="K964" s="226"/>
      <x:c r="L964" s="226"/>
      <x:c r="M964" s="222"/>
    </x:row>
    <x:row r="965" spans="1:15" x14ac:dyDescent="0.3">
      <x:c r="C965" s="23"/>
      <x:c r="E965" s="23"/>
      <x:c r="J965" s="222"/>
      <x:c r="K965" s="226"/>
      <x:c r="L965" s="226"/>
      <x:c r="M965" s="222"/>
    </x:row>
    <x:row r="966" spans="1:15" x14ac:dyDescent="0.3">
      <x:c r="C966" s="23"/>
      <x:c r="E966" s="23"/>
      <x:c r="J966" s="222"/>
      <x:c r="K966" s="226"/>
      <x:c r="L966" s="226"/>
      <x:c r="M966" s="222"/>
    </x:row>
    <x:row r="967" spans="1:15" x14ac:dyDescent="0.3">
      <x:c r="C967" s="23"/>
      <x:c r="E967" s="23"/>
      <x:c r="J967" s="222"/>
      <x:c r="K967" s="226"/>
      <x:c r="L967" s="226"/>
      <x:c r="M967" s="222"/>
    </x:row>
    <x:row r="968" spans="1:15" x14ac:dyDescent="0.3">
      <x:c r="C968" s="23"/>
      <x:c r="E968" s="23"/>
      <x:c r="J968" s="222"/>
      <x:c r="K968" s="226"/>
      <x:c r="L968" s="226"/>
      <x:c r="M968" s="222"/>
    </x:row>
    <x:row r="969" spans="1:15" x14ac:dyDescent="0.3">
      <x:c r="C969" s="23"/>
      <x:c r="E969" s="23"/>
      <x:c r="J969" s="222"/>
      <x:c r="K969" s="226"/>
      <x:c r="L969" s="226"/>
      <x:c r="M969" s="226"/>
    </x:row>
    <x:row r="970" spans="1:15" x14ac:dyDescent="0.3">
      <x:c r="C970" s="23"/>
      <x:c r="E970" s="23"/>
      <x:c r="J970" s="222"/>
      <x:c r="K970" s="226"/>
      <x:c r="L970" s="226"/>
      <x:c r="M970" s="222"/>
    </x:row>
    <x:row r="971" spans="1:15" x14ac:dyDescent="0.3">
      <x:c r="C971" s="23"/>
      <x:c r="E971" s="23"/>
      <x:c r="J971" s="222"/>
      <x:c r="K971" s="226"/>
      <x:c r="L971" s="226"/>
      <x:c r="M971" s="222"/>
    </x:row>
    <x:row r="972" spans="1:15" x14ac:dyDescent="0.3">
      <x:c r="C972" s="23"/>
      <x:c r="E972" s="23"/>
      <x:c r="J972" s="222"/>
      <x:c r="K972" s="226"/>
      <x:c r="L972" s="226"/>
      <x:c r="M972" s="222"/>
    </x:row>
    <x:row r="973" spans="1:15" x14ac:dyDescent="0.3">
      <x:c r="C973" s="23"/>
      <x:c r="E973" s="23"/>
      <x:c r="J973" s="226"/>
      <x:c r="K973" s="226"/>
      <x:c r="L973" s="226"/>
      <x:c r="M973" s="226"/>
    </x:row>
    <x:row r="974" spans="1:15" x14ac:dyDescent="0.3">
      <x:c r="C974" s="23"/>
      <x:c r="E974" s="23"/>
      <x:c r="J974" s="222"/>
      <x:c r="K974" s="226"/>
      <x:c r="L974" s="226"/>
      <x:c r="M974" s="226"/>
    </x:row>
    <x:row r="975" spans="1:15" x14ac:dyDescent="0.3">
      <x:c r="C975" s="23"/>
      <x:c r="E975" s="23"/>
      <x:c r="J975" s="222"/>
      <x:c r="K975" s="226"/>
      <x:c r="L975" s="226"/>
      <x:c r="M975" s="222"/>
    </x:row>
    <x:row r="976" spans="1:15" x14ac:dyDescent="0.3">
      <x:c r="C976" s="23"/>
      <x:c r="E976" s="23"/>
      <x:c r="J976" s="226"/>
      <x:c r="K976" s="226"/>
      <x:c r="L976" s="226"/>
      <x:c r="M976" s="226"/>
    </x:row>
    <x:row r="977" spans="1:15" x14ac:dyDescent="0.3">
      <x:c r="C977" s="23"/>
      <x:c r="E977" s="23"/>
      <x:c r="J977" s="222"/>
      <x:c r="K977" s="226"/>
      <x:c r="L977" s="226"/>
      <x:c r="M977" s="222"/>
    </x:row>
    <x:row r="978" spans="1:15" x14ac:dyDescent="0.3">
      <x:c r="C978" s="23"/>
      <x:c r="E978" s="23"/>
      <x:c r="J978" s="222"/>
      <x:c r="K978" s="226"/>
      <x:c r="L978" s="226"/>
      <x:c r="M978" s="222"/>
    </x:row>
    <x:row r="979" spans="1:15" x14ac:dyDescent="0.3">
      <x:c r="C979" s="23"/>
      <x:c r="E979" s="23"/>
      <x:c r="J979" s="222"/>
      <x:c r="K979" s="226"/>
      <x:c r="L979" s="226"/>
      <x:c r="M979" s="222"/>
    </x:row>
    <x:row r="980" spans="1:15" x14ac:dyDescent="0.3">
      <x:c r="C980" s="23"/>
      <x:c r="E980" s="23"/>
      <x:c r="J980" s="222"/>
      <x:c r="K980" s="226"/>
      <x:c r="L980" s="226"/>
      <x:c r="M980" s="226"/>
    </x:row>
    <x:row r="981" spans="1:15" x14ac:dyDescent="0.3">
      <x:c r="C981" s="23"/>
      <x:c r="E981" s="23"/>
      <x:c r="J981" s="222"/>
      <x:c r="K981" s="226"/>
      <x:c r="L981" s="226"/>
      <x:c r="M981" s="222"/>
    </x:row>
    <x:row r="982" spans="1:15" x14ac:dyDescent="0.3">
      <x:c r="C982" s="23"/>
      <x:c r="E982" s="23"/>
      <x:c r="J982" s="222"/>
      <x:c r="K982" s="226"/>
      <x:c r="L982" s="226"/>
      <x:c r="M982" s="226"/>
    </x:row>
    <x:row r="983" spans="1:15" x14ac:dyDescent="0.3">
      <x:c r="C983" s="23"/>
      <x:c r="E983" s="23"/>
      <x:c r="J983" s="222"/>
      <x:c r="K983" s="226"/>
      <x:c r="L983" s="226"/>
      <x:c r="M983" s="222"/>
    </x:row>
    <x:row r="984" spans="1:15" x14ac:dyDescent="0.3">
      <x:c r="C984" s="23"/>
      <x:c r="E984" s="23"/>
      <x:c r="J984" s="222"/>
      <x:c r="K984" s="226"/>
      <x:c r="L984" s="226"/>
      <x:c r="M984" s="226"/>
    </x:row>
    <x:row r="985" spans="1:15" x14ac:dyDescent="0.3">
      <x:c r="C985" s="23"/>
      <x:c r="E985" s="23"/>
      <x:c r="J985" s="222"/>
      <x:c r="K985" s="226"/>
      <x:c r="L985" s="226"/>
      <x:c r="M985" s="226"/>
    </x:row>
    <x:row r="986" spans="1:15" x14ac:dyDescent="0.3">
      <x:c r="C986" s="23"/>
      <x:c r="E986" s="23"/>
      <x:c r="J986" s="222"/>
      <x:c r="K986" s="226"/>
      <x:c r="L986" s="226"/>
      <x:c r="M986" s="222"/>
    </x:row>
    <x:row r="987" spans="1:15" x14ac:dyDescent="0.3">
      <x:c r="C987" s="23"/>
      <x:c r="E987" s="23"/>
      <x:c r="J987" s="222"/>
      <x:c r="K987" s="226"/>
      <x:c r="L987" s="226"/>
      <x:c r="M987" s="222"/>
    </x:row>
    <x:row r="988" spans="1:15" x14ac:dyDescent="0.3">
      <x:c r="C988" s="23"/>
      <x:c r="E988" s="23"/>
      <x:c r="J988" s="222"/>
      <x:c r="K988" s="226"/>
      <x:c r="L988" s="226"/>
      <x:c r="M988" s="226"/>
    </x:row>
    <x:row r="989" spans="1:15" x14ac:dyDescent="0.3">
      <x:c r="C989" s="23"/>
      <x:c r="E989" s="23"/>
      <x:c r="J989" s="222"/>
      <x:c r="K989" s="226"/>
      <x:c r="L989" s="226"/>
      <x:c r="M989" s="222"/>
    </x:row>
    <x:row r="990" spans="1:15" x14ac:dyDescent="0.3">
      <x:c r="C990" s="23"/>
      <x:c r="E990" s="23"/>
      <x:c r="J990" s="222"/>
      <x:c r="K990" s="226"/>
      <x:c r="L990" s="226"/>
      <x:c r="M990" s="222"/>
    </x:row>
    <x:row r="991" spans="1:15" x14ac:dyDescent="0.3">
      <x:c r="C991" s="23"/>
      <x:c r="E991" s="23"/>
      <x:c r="J991" s="226"/>
      <x:c r="K991" s="226"/>
      <x:c r="L991" s="226"/>
      <x:c r="M991" s="226"/>
    </x:row>
    <x:row r="992" spans="1:15" x14ac:dyDescent="0.3">
      <x:c r="C992" s="23"/>
      <x:c r="E992" s="23"/>
      <x:c r="J992" s="222"/>
      <x:c r="K992" s="226"/>
      <x:c r="L992" s="226"/>
      <x:c r="M992" s="222"/>
    </x:row>
    <x:row r="993" spans="1:15" x14ac:dyDescent="0.3">
      <x:c r="C993" s="23"/>
      <x:c r="E993" s="23"/>
      <x:c r="J993" s="222"/>
      <x:c r="K993" s="226"/>
      <x:c r="L993" s="226"/>
      <x:c r="M993" s="222"/>
    </x:row>
    <x:row r="994" spans="1:15" x14ac:dyDescent="0.3">
      <x:c r="C994" s="23"/>
      <x:c r="E994" s="23"/>
      <x:c r="J994" s="222"/>
      <x:c r="K994" s="226"/>
      <x:c r="L994" s="226"/>
      <x:c r="M994" s="222"/>
    </x:row>
    <x:row r="995" spans="1:15" x14ac:dyDescent="0.3">
      <x:c r="C995" s="23"/>
      <x:c r="E995" s="23"/>
      <x:c r="J995" s="222"/>
      <x:c r="K995" s="226"/>
      <x:c r="L995" s="226"/>
      <x:c r="M995" s="222"/>
    </x:row>
    <x:row r="996" spans="1:15" x14ac:dyDescent="0.3">
      <x:c r="C996" s="23"/>
      <x:c r="E996" s="23"/>
      <x:c r="J996" s="222"/>
      <x:c r="K996" s="226"/>
      <x:c r="L996" s="226"/>
      <x:c r="M996" s="222"/>
    </x:row>
    <x:row r="997" spans="1:15" x14ac:dyDescent="0.3">
      <x:c r="C997" s="23"/>
      <x:c r="E997" s="23"/>
      <x:c r="J997" s="222"/>
      <x:c r="K997" s="226"/>
      <x:c r="L997" s="226"/>
      <x:c r="M997" s="226"/>
    </x:row>
    <x:row r="998" spans="1:15" x14ac:dyDescent="0.3">
      <x:c r="C998" s="23"/>
      <x:c r="E998" s="23"/>
      <x:c r="J998" s="222"/>
      <x:c r="K998" s="226"/>
      <x:c r="L998" s="226"/>
      <x:c r="M998" s="222"/>
    </x:row>
    <x:row r="999" spans="1:15" x14ac:dyDescent="0.3">
      <x:c r="C999" s="23"/>
      <x:c r="E999" s="23"/>
      <x:c r="J999" s="222"/>
      <x:c r="K999" s="226"/>
      <x:c r="L999" s="226"/>
      <x:c r="M999" s="222"/>
    </x:row>
    <x:row r="1000" spans="1:15" x14ac:dyDescent="0.3">
      <x:c r="C1000" s="23"/>
      <x:c r="E1000" s="23"/>
      <x:c r="J1000" s="222"/>
      <x:c r="K1000" s="226"/>
      <x:c r="L1000" s="226"/>
      <x:c r="M1000" s="226"/>
    </x:row>
    <x:row r="1001" spans="1:15" x14ac:dyDescent="0.3">
      <x:c r="C1001" s="23"/>
      <x:c r="E1001" s="23"/>
      <x:c r="J1001" s="222"/>
      <x:c r="K1001" s="226"/>
      <x:c r="L1001" s="226"/>
      <x:c r="M1001" s="222"/>
    </x:row>
    <x:row r="1002" spans="1:15" x14ac:dyDescent="0.3">
      <x:c r="C1002" s="23"/>
      <x:c r="E1002" s="23"/>
      <x:c r="J1002" s="226"/>
      <x:c r="K1002" s="226"/>
      <x:c r="L1002" s="226"/>
      <x:c r="M1002" s="226"/>
    </x:row>
    <x:row r="1003" spans="1:15" x14ac:dyDescent="0.3">
      <x:c r="C1003" s="23"/>
      <x:c r="E1003" s="23"/>
      <x:c r="J1003" s="226"/>
      <x:c r="K1003" s="226"/>
      <x:c r="L1003" s="226"/>
      <x:c r="M1003" s="226"/>
    </x:row>
    <x:row r="1004" spans="1:15" x14ac:dyDescent="0.3">
      <x:c r="C1004" s="23"/>
      <x:c r="E1004" s="23"/>
      <x:c r="J1004" s="222"/>
      <x:c r="K1004" s="226"/>
      <x:c r="L1004" s="226"/>
      <x:c r="M1004" s="226"/>
    </x:row>
    <x:row r="1005" spans="1:15" x14ac:dyDescent="0.3">
      <x:c r="C1005" s="23"/>
      <x:c r="E1005" s="23"/>
      <x:c r="J1005" s="222"/>
      <x:c r="K1005" s="226"/>
      <x:c r="L1005" s="226"/>
      <x:c r="M1005" s="222"/>
    </x:row>
    <x:row r="1006" spans="1:15" x14ac:dyDescent="0.3">
      <x:c r="C1006" s="23"/>
      <x:c r="E1006" s="23"/>
      <x:c r="J1006" s="222"/>
      <x:c r="K1006" s="226"/>
      <x:c r="L1006" s="226"/>
      <x:c r="M1006" s="222"/>
    </x:row>
    <x:row r="1007" spans="1:15" x14ac:dyDescent="0.3">
      <x:c r="C1007" s="23"/>
      <x:c r="E1007" s="23"/>
      <x:c r="J1007" s="222"/>
      <x:c r="K1007" s="226"/>
      <x:c r="L1007" s="226"/>
      <x:c r="M1007" s="222"/>
    </x:row>
    <x:row r="1008" spans="1:15" x14ac:dyDescent="0.3">
      <x:c r="C1008" s="23"/>
      <x:c r="E1008" s="23"/>
      <x:c r="J1008" s="222"/>
      <x:c r="K1008" s="226"/>
      <x:c r="L1008" s="226"/>
      <x:c r="M1008" s="226"/>
    </x:row>
    <x:row r="1009" spans="1:15" x14ac:dyDescent="0.3">
      <x:c r="C1009" s="23"/>
      <x:c r="E1009" s="23"/>
      <x:c r="J1009" s="222"/>
      <x:c r="K1009" s="226"/>
      <x:c r="L1009" s="226"/>
      <x:c r="M1009" s="222"/>
    </x:row>
    <x:row r="1010" spans="1:15" x14ac:dyDescent="0.3">
      <x:c r="C1010" s="23"/>
      <x:c r="E1010" s="23"/>
      <x:c r="J1010" s="222"/>
      <x:c r="K1010" s="226"/>
      <x:c r="L1010" s="226"/>
      <x:c r="M1010" s="226"/>
    </x:row>
    <x:row r="1011" spans="1:15" x14ac:dyDescent="0.3">
      <x:c r="C1011" s="23"/>
      <x:c r="E1011" s="23"/>
      <x:c r="J1011" s="226"/>
      <x:c r="K1011" s="226"/>
      <x:c r="L1011" s="226"/>
      <x:c r="M1011" s="226"/>
    </x:row>
    <x:row r="1012" spans="1:15" x14ac:dyDescent="0.3">
      <x:c r="C1012" s="23"/>
      <x:c r="E1012" s="23"/>
      <x:c r="J1012" s="222"/>
      <x:c r="K1012" s="226"/>
      <x:c r="L1012" s="226"/>
      <x:c r="M1012" s="222"/>
    </x:row>
    <x:row r="1013" spans="1:15" x14ac:dyDescent="0.3">
      <x:c r="C1013" s="23"/>
      <x:c r="E1013" s="23"/>
      <x:c r="J1013" s="222"/>
      <x:c r="K1013" s="226"/>
      <x:c r="L1013" s="226"/>
      <x:c r="M1013" s="226"/>
    </x:row>
    <x:row r="1014" spans="1:15" x14ac:dyDescent="0.3">
      <x:c r="C1014" s="23"/>
      <x:c r="E1014" s="23"/>
      <x:c r="J1014" s="222"/>
      <x:c r="K1014" s="226"/>
      <x:c r="L1014" s="226"/>
      <x:c r="M1014" s="222"/>
    </x:row>
    <x:row r="1015" spans="1:15" x14ac:dyDescent="0.3">
      <x:c r="C1015" s="23"/>
      <x:c r="E1015" s="23"/>
      <x:c r="J1015" s="222"/>
      <x:c r="K1015" s="226"/>
      <x:c r="L1015" s="226"/>
      <x:c r="M1015" s="222"/>
    </x:row>
    <x:row r="1016" spans="1:15" x14ac:dyDescent="0.3">
      <x:c r="C1016" s="23"/>
      <x:c r="E1016" s="23"/>
      <x:c r="J1016" s="222"/>
      <x:c r="K1016" s="226"/>
      <x:c r="L1016" s="226"/>
      <x:c r="M1016" s="222"/>
    </x:row>
    <x:row r="1017" spans="1:15" x14ac:dyDescent="0.3">
      <x:c r="C1017" s="23"/>
      <x:c r="E1017" s="23"/>
      <x:c r="J1017" s="222"/>
      <x:c r="K1017" s="226"/>
      <x:c r="L1017" s="226"/>
      <x:c r="M1017" s="222"/>
    </x:row>
    <x:row r="1018" spans="1:15" x14ac:dyDescent="0.3">
      <x:c r="C1018" s="23"/>
      <x:c r="E1018" s="23"/>
      <x:c r="J1018" s="222"/>
      <x:c r="K1018" s="226"/>
      <x:c r="L1018" s="226"/>
      <x:c r="M1018" s="222"/>
    </x:row>
    <x:row r="1019" spans="1:15" x14ac:dyDescent="0.3">
      <x:c r="C1019" s="23"/>
      <x:c r="E1019" s="23"/>
      <x:c r="J1019" s="222"/>
      <x:c r="K1019" s="226"/>
      <x:c r="L1019" s="226"/>
      <x:c r="M1019" s="222"/>
    </x:row>
    <x:row r="1020" spans="1:15" x14ac:dyDescent="0.3">
      <x:c r="C1020" s="23"/>
      <x:c r="E1020" s="23"/>
      <x:c r="J1020" s="222"/>
      <x:c r="K1020" s="226"/>
      <x:c r="L1020" s="226"/>
      <x:c r="M1020" s="222"/>
    </x:row>
    <x:row r="1021" spans="1:15" x14ac:dyDescent="0.3">
      <x:c r="C1021" s="23"/>
      <x:c r="E1021" s="23"/>
      <x:c r="J1021" s="222"/>
      <x:c r="K1021" s="226"/>
      <x:c r="L1021" s="226"/>
      <x:c r="M1021" s="222"/>
    </x:row>
    <x:row r="1022" spans="1:15" x14ac:dyDescent="0.3">
      <x:c r="C1022" s="23"/>
      <x:c r="E1022" s="23"/>
      <x:c r="J1022" s="222"/>
      <x:c r="K1022" s="226"/>
      <x:c r="L1022" s="226"/>
      <x:c r="M1022" s="222"/>
    </x:row>
    <x:row r="1023" spans="1:15" x14ac:dyDescent="0.3">
      <x:c r="C1023" s="23"/>
      <x:c r="E1023" s="23"/>
      <x:c r="J1023" s="222"/>
      <x:c r="K1023" s="226"/>
      <x:c r="L1023" s="226"/>
      <x:c r="M1023" s="222"/>
    </x:row>
    <x:row r="1024" spans="1:15" x14ac:dyDescent="0.3">
      <x:c r="C1024" s="23"/>
      <x:c r="E1024" s="23"/>
      <x:c r="J1024" s="222"/>
      <x:c r="K1024" s="226"/>
      <x:c r="L1024" s="226"/>
      <x:c r="M1024" s="222"/>
    </x:row>
    <x:row r="1025" spans="1:15" x14ac:dyDescent="0.3">
      <x:c r="C1025" s="23"/>
      <x:c r="E1025" s="23"/>
      <x:c r="J1025" s="222"/>
      <x:c r="K1025" s="226"/>
      <x:c r="L1025" s="226"/>
      <x:c r="M1025" s="222"/>
    </x:row>
    <x:row r="1026" spans="1:15" x14ac:dyDescent="0.3">
      <x:c r="C1026" s="23"/>
      <x:c r="E1026" s="23"/>
      <x:c r="J1026" s="222"/>
      <x:c r="K1026" s="226"/>
      <x:c r="L1026" s="226"/>
      <x:c r="M1026" s="222"/>
    </x:row>
    <x:row r="1027" spans="1:15" x14ac:dyDescent="0.3">
      <x:c r="C1027" s="23"/>
      <x:c r="E1027" s="23"/>
      <x:c r="J1027" s="222"/>
      <x:c r="K1027" s="226"/>
      <x:c r="L1027" s="226"/>
      <x:c r="M1027" s="222"/>
    </x:row>
    <x:row r="1028" spans="1:15" x14ac:dyDescent="0.3">
      <x:c r="C1028" s="23"/>
      <x:c r="E1028" s="23"/>
      <x:c r="J1028" s="222"/>
      <x:c r="K1028" s="226"/>
      <x:c r="L1028" s="226"/>
      <x:c r="M1028" s="222"/>
    </x:row>
    <x:row r="1029" spans="1:15" x14ac:dyDescent="0.3">
      <x:c r="C1029" s="23"/>
      <x:c r="E1029" s="23"/>
      <x:c r="J1029" s="222"/>
      <x:c r="K1029" s="226"/>
      <x:c r="L1029" s="226"/>
      <x:c r="M1029" s="222"/>
    </x:row>
    <x:row r="1030" spans="1:15" x14ac:dyDescent="0.3">
      <x:c r="C1030" s="23"/>
      <x:c r="E1030" s="23"/>
      <x:c r="J1030" s="222"/>
      <x:c r="K1030" s="226"/>
      <x:c r="L1030" s="226"/>
      <x:c r="M1030" s="222"/>
    </x:row>
    <x:row r="1031" spans="1:15" x14ac:dyDescent="0.3">
      <x:c r="C1031" s="23"/>
      <x:c r="E1031" s="23"/>
      <x:c r="J1031" s="222"/>
      <x:c r="K1031" s="226"/>
      <x:c r="L1031" s="226"/>
      <x:c r="M1031" s="222"/>
    </x:row>
    <x:row r="1032" spans="1:15" x14ac:dyDescent="0.3">
      <x:c r="C1032" s="23"/>
      <x:c r="E1032" s="23"/>
      <x:c r="J1032" s="222"/>
      <x:c r="K1032" s="226"/>
      <x:c r="L1032" s="226"/>
      <x:c r="M1032" s="222"/>
    </x:row>
    <x:row r="1033" spans="1:15" x14ac:dyDescent="0.3">
      <x:c r="C1033" s="23"/>
      <x:c r="E1033" s="23"/>
      <x:c r="J1033" s="222"/>
      <x:c r="K1033" s="226"/>
      <x:c r="L1033" s="226"/>
      <x:c r="M1033" s="226"/>
    </x:row>
    <x:row r="1034" spans="1:15" x14ac:dyDescent="0.3">
      <x:c r="C1034" s="23"/>
      <x:c r="E1034" s="23"/>
      <x:c r="J1034" s="222"/>
      <x:c r="K1034" s="226"/>
      <x:c r="L1034" s="226"/>
      <x:c r="M1034" s="222"/>
    </x:row>
    <x:row r="1035" spans="1:15" x14ac:dyDescent="0.3">
      <x:c r="C1035" s="23"/>
      <x:c r="E1035" s="23"/>
      <x:c r="J1035" s="222"/>
      <x:c r="K1035" s="226"/>
      <x:c r="L1035" s="226"/>
      <x:c r="M1035" s="222"/>
    </x:row>
    <x:row r="1036" spans="1:15" x14ac:dyDescent="0.3">
      <x:c r="C1036" s="23"/>
      <x:c r="E1036" s="23"/>
      <x:c r="J1036" s="222"/>
      <x:c r="K1036" s="226"/>
      <x:c r="L1036" s="226"/>
      <x:c r="M1036" s="222"/>
    </x:row>
    <x:row r="1037" spans="1:15" x14ac:dyDescent="0.3">
      <x:c r="C1037" s="23"/>
      <x:c r="E1037" s="23"/>
      <x:c r="J1037" s="222"/>
      <x:c r="K1037" s="226"/>
      <x:c r="L1037" s="226"/>
      <x:c r="M1037" s="222"/>
    </x:row>
    <x:row r="1038" spans="1:15" x14ac:dyDescent="0.3">
      <x:c r="C1038" s="23"/>
      <x:c r="E1038" s="23"/>
      <x:c r="J1038" s="222"/>
      <x:c r="K1038" s="226"/>
      <x:c r="L1038" s="226"/>
      <x:c r="M1038" s="222"/>
    </x:row>
    <x:row r="1039" spans="1:15" x14ac:dyDescent="0.3">
      <x:c r="C1039" s="23"/>
      <x:c r="E1039" s="23"/>
      <x:c r="J1039" s="222"/>
      <x:c r="K1039" s="226"/>
      <x:c r="L1039" s="226"/>
      <x:c r="M1039" s="222"/>
    </x:row>
    <x:row r="1040" spans="1:15" x14ac:dyDescent="0.3">
      <x:c r="C1040" s="23"/>
      <x:c r="E1040" s="23"/>
      <x:c r="J1040" s="226"/>
      <x:c r="K1040" s="226"/>
      <x:c r="L1040" s="226"/>
      <x:c r="M1040" s="222"/>
    </x:row>
    <x:row r="1041" spans="1:15" x14ac:dyDescent="0.3">
      <x:c r="C1041" s="23"/>
      <x:c r="E1041" s="23"/>
      <x:c r="J1041" s="222"/>
      <x:c r="K1041" s="226"/>
      <x:c r="L1041" s="226"/>
      <x:c r="M1041" s="222"/>
    </x:row>
    <x:row r="1042" spans="1:15" x14ac:dyDescent="0.3">
      <x:c r="C1042" s="23"/>
      <x:c r="E1042" s="23"/>
      <x:c r="J1042" s="222"/>
      <x:c r="K1042" s="226"/>
      <x:c r="L1042" s="226"/>
      <x:c r="M1042" s="222"/>
    </x:row>
    <x:row r="1043" spans="1:15" x14ac:dyDescent="0.3">
      <x:c r="C1043" s="23"/>
      <x:c r="E1043" s="23"/>
      <x:c r="J1043" s="222"/>
      <x:c r="K1043" s="226"/>
      <x:c r="L1043" s="226"/>
      <x:c r="M1043" s="222"/>
    </x:row>
    <x:row r="1044" spans="1:15" x14ac:dyDescent="0.3">
      <x:c r="C1044" s="23"/>
      <x:c r="E1044" s="23"/>
      <x:c r="J1044" s="222"/>
      <x:c r="K1044" s="226"/>
      <x:c r="L1044" s="226"/>
      <x:c r="M1044" s="222"/>
    </x:row>
    <x:row r="1045" spans="1:15" x14ac:dyDescent="0.3">
      <x:c r="C1045" s="23"/>
      <x:c r="E1045" s="23"/>
      <x:c r="J1045" s="222"/>
      <x:c r="K1045" s="226"/>
      <x:c r="L1045" s="226"/>
      <x:c r="M1045" s="222"/>
    </x:row>
    <x:row r="1046" spans="1:15" x14ac:dyDescent="0.3">
      <x:c r="C1046" s="23"/>
      <x:c r="E1046" s="23"/>
      <x:c r="J1046" s="222"/>
      <x:c r="K1046" s="226"/>
      <x:c r="L1046" s="226"/>
      <x:c r="M1046" s="222"/>
    </x:row>
    <x:row r="1047" spans="1:15" x14ac:dyDescent="0.3">
      <x:c r="C1047" s="23"/>
      <x:c r="E1047" s="23"/>
      <x:c r="J1047" s="222"/>
      <x:c r="K1047" s="226"/>
      <x:c r="L1047" s="226"/>
      <x:c r="M1047" s="222"/>
    </x:row>
    <x:row r="1048" spans="1:15" x14ac:dyDescent="0.3">
      <x:c r="C1048" s="23"/>
      <x:c r="E1048" s="23"/>
      <x:c r="J1048" s="222"/>
      <x:c r="K1048" s="226"/>
      <x:c r="L1048" s="226"/>
      <x:c r="M1048" s="222"/>
    </x:row>
    <x:row r="1049" spans="1:15" x14ac:dyDescent="0.3">
      <x:c r="C1049" s="23"/>
      <x:c r="E1049" s="23"/>
      <x:c r="J1049" s="222"/>
      <x:c r="K1049" s="226"/>
      <x:c r="L1049" s="226"/>
      <x:c r="M1049" s="226"/>
    </x:row>
    <x:row r="1050" spans="1:15" x14ac:dyDescent="0.3">
      <x:c r="C1050" s="23"/>
      <x:c r="E1050" s="23"/>
      <x:c r="J1050" s="222"/>
      <x:c r="K1050" s="226"/>
      <x:c r="L1050" s="226"/>
      <x:c r="M1050" s="222"/>
    </x:row>
    <x:row r="1051" spans="1:15" x14ac:dyDescent="0.3">
      <x:c r="C1051" s="23"/>
      <x:c r="E1051" s="23"/>
      <x:c r="J1051" s="222"/>
      <x:c r="K1051" s="226"/>
      <x:c r="L1051" s="226"/>
      <x:c r="M1051" s="222"/>
    </x:row>
    <x:row r="1052" spans="1:15" x14ac:dyDescent="0.3">
      <x:c r="C1052" s="23"/>
      <x:c r="E1052" s="23"/>
      <x:c r="J1052" s="222"/>
      <x:c r="K1052" s="226"/>
      <x:c r="L1052" s="226"/>
      <x:c r="M1052" s="226"/>
    </x:row>
    <x:row r="1053" spans="1:15" x14ac:dyDescent="0.3">
      <x:c r="C1053" s="23"/>
      <x:c r="E1053" s="23"/>
      <x:c r="J1053" s="222"/>
      <x:c r="K1053" s="226"/>
      <x:c r="L1053" s="226"/>
      <x:c r="M1053" s="222"/>
    </x:row>
    <x:row r="1054" spans="1:15" x14ac:dyDescent="0.3">
      <x:c r="C1054" s="23"/>
      <x:c r="E1054" s="23"/>
      <x:c r="J1054" s="222"/>
      <x:c r="K1054" s="226"/>
      <x:c r="L1054" s="226"/>
      <x:c r="M1054" s="222"/>
    </x:row>
    <x:row r="1055" spans="1:15" x14ac:dyDescent="0.3">
      <x:c r="C1055" s="23"/>
      <x:c r="E1055" s="23"/>
      <x:c r="J1055" s="222"/>
      <x:c r="K1055" s="226"/>
      <x:c r="L1055" s="226"/>
      <x:c r="M1055" s="222"/>
    </x:row>
    <x:row r="1056" spans="1:15" x14ac:dyDescent="0.3">
      <x:c r="C1056" s="23"/>
      <x:c r="E1056" s="23"/>
      <x:c r="J1056" s="222"/>
      <x:c r="K1056" s="226"/>
      <x:c r="L1056" s="226"/>
      <x:c r="M1056" s="222"/>
    </x:row>
    <x:row r="1057" spans="1:15" x14ac:dyDescent="0.3">
      <x:c r="C1057" s="23"/>
      <x:c r="E1057" s="23"/>
      <x:c r="J1057" s="222"/>
      <x:c r="K1057" s="226"/>
      <x:c r="L1057" s="226"/>
      <x:c r="M1057" s="222"/>
    </x:row>
    <x:row r="1058" spans="1:15" x14ac:dyDescent="0.3">
      <x:c r="C1058" s="23"/>
      <x:c r="E1058" s="23"/>
      <x:c r="J1058" s="222"/>
      <x:c r="K1058" s="226"/>
      <x:c r="L1058" s="226"/>
      <x:c r="M1058" s="222"/>
    </x:row>
    <x:row r="1059" spans="1:15" x14ac:dyDescent="0.3">
      <x:c r="C1059" s="23"/>
      <x:c r="E1059" s="23"/>
      <x:c r="J1059" s="222"/>
      <x:c r="K1059" s="226"/>
      <x:c r="L1059" s="226"/>
      <x:c r="M1059" s="222"/>
    </x:row>
    <x:row r="1060" spans="1:15" x14ac:dyDescent="0.3">
      <x:c r="C1060" s="23"/>
      <x:c r="E1060" s="23"/>
      <x:c r="J1060" s="222"/>
      <x:c r="K1060" s="226"/>
      <x:c r="L1060" s="226"/>
      <x:c r="M1060" s="222"/>
    </x:row>
    <x:row r="1061" spans="1:15" x14ac:dyDescent="0.3">
      <x:c r="C1061" s="23"/>
      <x:c r="E1061" s="23"/>
      <x:c r="J1061" s="222"/>
      <x:c r="K1061" s="226"/>
      <x:c r="L1061" s="226"/>
      <x:c r="M1061" s="226"/>
    </x:row>
    <x:row r="1062" spans="1:15" x14ac:dyDescent="0.3">
      <x:c r="C1062" s="23"/>
      <x:c r="E1062" s="23"/>
      <x:c r="J1062" s="222"/>
      <x:c r="K1062" s="226"/>
      <x:c r="L1062" s="226"/>
      <x:c r="M1062" s="222"/>
    </x:row>
    <x:row r="1063" spans="1:15" x14ac:dyDescent="0.3">
      <x:c r="C1063" s="23"/>
      <x:c r="E1063" s="23"/>
      <x:c r="J1063" s="222"/>
      <x:c r="K1063" s="226"/>
      <x:c r="L1063" s="226"/>
      <x:c r="M1063" s="222"/>
    </x:row>
    <x:row r="1064" spans="1:15" x14ac:dyDescent="0.3">
      <x:c r="C1064" s="23"/>
      <x:c r="E1064" s="23"/>
      <x:c r="J1064" s="222"/>
      <x:c r="K1064" s="226"/>
      <x:c r="L1064" s="226"/>
      <x:c r="M1064" s="222"/>
    </x:row>
    <x:row r="1065" spans="1:15" x14ac:dyDescent="0.3">
      <x:c r="C1065" s="23"/>
      <x:c r="E1065" s="23"/>
      <x:c r="J1065" s="226"/>
      <x:c r="K1065" s="226"/>
      <x:c r="L1065" s="226"/>
      <x:c r="M1065" s="226"/>
    </x:row>
    <x:row r="1066" spans="1:15" x14ac:dyDescent="0.3">
      <x:c r="C1066" s="23"/>
      <x:c r="E1066" s="23"/>
      <x:c r="J1066" s="222"/>
      <x:c r="K1066" s="226"/>
      <x:c r="L1066" s="226"/>
      <x:c r="M1066" s="222"/>
    </x:row>
    <x:row r="1067" spans="1:15" x14ac:dyDescent="0.3">
      <x:c r="C1067" s="23"/>
      <x:c r="E1067" s="23"/>
      <x:c r="J1067" s="222"/>
      <x:c r="K1067" s="226"/>
      <x:c r="L1067" s="226"/>
      <x:c r="M1067" s="222"/>
    </x:row>
    <x:row r="1068" spans="1:15" x14ac:dyDescent="0.3">
      <x:c r="C1068" s="23"/>
      <x:c r="E1068" s="23"/>
      <x:c r="J1068" s="222"/>
      <x:c r="K1068" s="226"/>
      <x:c r="L1068" s="226"/>
      <x:c r="M1068" s="222"/>
    </x:row>
    <x:row r="1069" spans="1:15" x14ac:dyDescent="0.3">
      <x:c r="C1069" s="23"/>
      <x:c r="E1069" s="23"/>
      <x:c r="J1069" s="222"/>
      <x:c r="K1069" s="226"/>
      <x:c r="L1069" s="226"/>
      <x:c r="M1069" s="222"/>
    </x:row>
    <x:row r="1070" spans="1:15" x14ac:dyDescent="0.3">
      <x:c r="C1070" s="23"/>
      <x:c r="E1070" s="23"/>
      <x:c r="J1070" s="222"/>
      <x:c r="K1070" s="226"/>
      <x:c r="L1070" s="226"/>
      <x:c r="M1070" s="222"/>
    </x:row>
    <x:row r="1071" spans="1:15" x14ac:dyDescent="0.3">
      <x:c r="C1071" s="23"/>
      <x:c r="E1071" s="23"/>
      <x:c r="J1071" s="222"/>
      <x:c r="K1071" s="226"/>
      <x:c r="L1071" s="226"/>
      <x:c r="M1071" s="222"/>
    </x:row>
    <x:row r="1072" spans="1:15" x14ac:dyDescent="0.3">
      <x:c r="C1072" s="23"/>
      <x:c r="E1072" s="23"/>
      <x:c r="J1072" s="222"/>
      <x:c r="K1072" s="226"/>
      <x:c r="L1072" s="226"/>
      <x:c r="M1072" s="222"/>
    </x:row>
    <x:row r="1073" spans="1:15" x14ac:dyDescent="0.3">
      <x:c r="C1073" s="23"/>
      <x:c r="E1073" s="23"/>
      <x:c r="J1073" s="226"/>
      <x:c r="K1073" s="226"/>
      <x:c r="L1073" s="226"/>
      <x:c r="M1073" s="226"/>
    </x:row>
    <x:row r="1074" spans="1:15" x14ac:dyDescent="0.3">
      <x:c r="C1074" s="23"/>
      <x:c r="E1074" s="23"/>
      <x:c r="J1074" s="222"/>
      <x:c r="K1074" s="226"/>
      <x:c r="L1074" s="226"/>
      <x:c r="M1074" s="222"/>
    </x:row>
    <x:row r="1075" spans="1:15" x14ac:dyDescent="0.3">
      <x:c r="C1075" s="23"/>
      <x:c r="E1075" s="23"/>
      <x:c r="J1075" s="222"/>
      <x:c r="K1075" s="226"/>
      <x:c r="L1075" s="226"/>
      <x:c r="M1075" s="222"/>
    </x:row>
    <x:row r="1076" spans="1:15" x14ac:dyDescent="0.3">
      <x:c r="C1076" s="23"/>
      <x:c r="E1076" s="23"/>
      <x:c r="J1076" s="222"/>
      <x:c r="K1076" s="226"/>
      <x:c r="L1076" s="226"/>
      <x:c r="M1076" s="222"/>
    </x:row>
    <x:row r="1077" spans="1:15" x14ac:dyDescent="0.3">
      <x:c r="C1077" s="23"/>
      <x:c r="E1077" s="23"/>
      <x:c r="J1077" s="226"/>
      <x:c r="K1077" s="226"/>
      <x:c r="L1077" s="226"/>
      <x:c r="M1077" s="226"/>
    </x:row>
    <x:row r="1078" spans="1:15" x14ac:dyDescent="0.3">
      <x:c r="C1078" s="23"/>
      <x:c r="E1078" s="23"/>
      <x:c r="J1078" s="222"/>
      <x:c r="K1078" s="226"/>
      <x:c r="L1078" s="226"/>
      <x:c r="M1078" s="222"/>
    </x:row>
    <x:row r="1079" spans="1:15" x14ac:dyDescent="0.3">
      <x:c r="C1079" s="23"/>
      <x:c r="E1079" s="23"/>
      <x:c r="J1079" s="222"/>
      <x:c r="K1079" s="226"/>
      <x:c r="L1079" s="226"/>
      <x:c r="M1079" s="222"/>
    </x:row>
    <x:row r="1080" spans="1:15" x14ac:dyDescent="0.3">
      <x:c r="C1080" s="23"/>
      <x:c r="E1080" s="23"/>
      <x:c r="J1080" s="222"/>
      <x:c r="K1080" s="226"/>
      <x:c r="L1080" s="226"/>
      <x:c r="M1080" s="222"/>
    </x:row>
    <x:row r="1081" spans="1:15" x14ac:dyDescent="0.3">
      <x:c r="C1081" s="23"/>
      <x:c r="E1081" s="23"/>
      <x:c r="J1081" s="222"/>
      <x:c r="K1081" s="226"/>
      <x:c r="L1081" s="226"/>
      <x:c r="M1081" s="226"/>
    </x:row>
    <x:row r="1082" spans="1:15" x14ac:dyDescent="0.3">
      <x:c r="C1082" s="23"/>
      <x:c r="E1082" s="23"/>
      <x:c r="J1082" s="222"/>
      <x:c r="K1082" s="226"/>
      <x:c r="L1082" s="226"/>
      <x:c r="M1082" s="222"/>
    </x:row>
    <x:row r="1083" spans="1:15" x14ac:dyDescent="0.3">
      <x:c r="C1083" s="23"/>
      <x:c r="E1083" s="23"/>
      <x:c r="J1083" s="222"/>
      <x:c r="K1083" s="226"/>
      <x:c r="L1083" s="226"/>
      <x:c r="M1083" s="222"/>
    </x:row>
    <x:row r="1084" spans="1:15" x14ac:dyDescent="0.3">
      <x:c r="C1084" s="23"/>
      <x:c r="E1084" s="23"/>
      <x:c r="J1084" s="222"/>
      <x:c r="K1084" s="226"/>
      <x:c r="L1084" s="226"/>
      <x:c r="M1084" s="222"/>
    </x:row>
    <x:row r="1085" spans="1:15" x14ac:dyDescent="0.3">
      <x:c r="C1085" s="23"/>
      <x:c r="E1085" s="23"/>
      <x:c r="J1085" s="222"/>
      <x:c r="K1085" s="226"/>
      <x:c r="L1085" s="226"/>
      <x:c r="M1085" s="222"/>
    </x:row>
    <x:row r="1086" spans="1:15" x14ac:dyDescent="0.3">
      <x:c r="C1086" s="23"/>
      <x:c r="E1086" s="23"/>
      <x:c r="J1086" s="222"/>
      <x:c r="K1086" s="226"/>
      <x:c r="L1086" s="226"/>
      <x:c r="M1086" s="222"/>
    </x:row>
    <x:row r="1087" spans="1:15" x14ac:dyDescent="0.3">
      <x:c r="C1087" s="23"/>
      <x:c r="E1087" s="23"/>
      <x:c r="J1087" s="222"/>
      <x:c r="K1087" s="226"/>
      <x:c r="L1087" s="226"/>
      <x:c r="M1087" s="222"/>
    </x:row>
    <x:row r="1088" spans="1:15" x14ac:dyDescent="0.3">
      <x:c r="C1088" s="23"/>
      <x:c r="E1088" s="23"/>
      <x:c r="J1088" s="222"/>
      <x:c r="K1088" s="226"/>
      <x:c r="L1088" s="226"/>
      <x:c r="M1088" s="222"/>
    </x:row>
    <x:row r="1089" spans="1:15" x14ac:dyDescent="0.3">
      <x:c r="C1089" s="23"/>
      <x:c r="E1089" s="23"/>
      <x:c r="J1089" s="222"/>
      <x:c r="K1089" s="226"/>
      <x:c r="L1089" s="226"/>
      <x:c r="M1089" s="222"/>
    </x:row>
    <x:row r="1090" spans="1:15" x14ac:dyDescent="0.3">
      <x:c r="C1090" s="23"/>
      <x:c r="E1090" s="23"/>
      <x:c r="J1090" s="222"/>
      <x:c r="K1090" s="226"/>
      <x:c r="L1090" s="226"/>
      <x:c r="M1090" s="222"/>
    </x:row>
    <x:row r="1091" spans="1:15" x14ac:dyDescent="0.3">
      <x:c r="C1091" s="23"/>
      <x:c r="E1091" s="23"/>
      <x:c r="J1091" s="226"/>
      <x:c r="K1091" s="226"/>
      <x:c r="L1091" s="226"/>
      <x:c r="M1091" s="226"/>
    </x:row>
    <x:row r="1092" spans="1:15" x14ac:dyDescent="0.3">
      <x:c r="C1092" s="23"/>
      <x:c r="E1092" s="23"/>
      <x:c r="J1092" s="226"/>
      <x:c r="K1092" s="226"/>
      <x:c r="L1092" s="226"/>
      <x:c r="M1092" s="226"/>
    </x:row>
    <x:row r="1093" spans="1:15" x14ac:dyDescent="0.3">
      <x:c r="C1093" s="23"/>
      <x:c r="E1093" s="23"/>
      <x:c r="J1093" s="222"/>
      <x:c r="K1093" s="226"/>
      <x:c r="L1093" s="226"/>
      <x:c r="M1093" s="226"/>
    </x:row>
    <x:row r="1094" spans="1:15" x14ac:dyDescent="0.3">
      <x:c r="C1094" s="23"/>
      <x:c r="E1094" s="23"/>
      <x:c r="J1094" s="222"/>
      <x:c r="K1094" s="226"/>
      <x:c r="L1094" s="226"/>
      <x:c r="M1094" s="226"/>
    </x:row>
    <x:row r="1095" spans="1:15" x14ac:dyDescent="0.3">
      <x:c r="C1095" s="23"/>
      <x:c r="E1095" s="23"/>
      <x:c r="J1095" s="226"/>
      <x:c r="K1095" s="226"/>
      <x:c r="L1095" s="226"/>
      <x:c r="M1095" s="226"/>
    </x:row>
    <x:row r="1096" spans="1:15" x14ac:dyDescent="0.3">
      <x:c r="C1096" s="23"/>
      <x:c r="E1096" s="23"/>
      <x:c r="J1096" s="222"/>
      <x:c r="K1096" s="226"/>
      <x:c r="L1096" s="226"/>
      <x:c r="M1096" s="226"/>
    </x:row>
    <x:row r="1097" spans="1:15" x14ac:dyDescent="0.3">
      <x:c r="C1097" s="23"/>
      <x:c r="E1097" s="23"/>
      <x:c r="J1097" s="226"/>
      <x:c r="K1097" s="226"/>
      <x:c r="L1097" s="226"/>
      <x:c r="M1097" s="226"/>
    </x:row>
    <x:row r="1098" spans="1:15" x14ac:dyDescent="0.3">
      <x:c r="C1098" s="23"/>
      <x:c r="E1098" s="23"/>
      <x:c r="J1098" s="222"/>
      <x:c r="K1098" s="226"/>
      <x:c r="L1098" s="226"/>
      <x:c r="M1098" s="226"/>
    </x:row>
    <x:row r="1099" spans="1:15" x14ac:dyDescent="0.3">
      <x:c r="C1099" s="23"/>
      <x:c r="E1099" s="23"/>
      <x:c r="J1099" s="222"/>
      <x:c r="K1099" s="226"/>
      <x:c r="L1099" s="226"/>
      <x:c r="M1099" s="222"/>
    </x:row>
    <x:row r="1100" spans="1:15" x14ac:dyDescent="0.3">
      <x:c r="C1100" s="23"/>
      <x:c r="E1100" s="23"/>
      <x:c r="J1100" s="222"/>
      <x:c r="K1100" s="226"/>
      <x:c r="L1100" s="226"/>
      <x:c r="M1100" s="222"/>
    </x:row>
    <x:row r="1101" spans="1:15" x14ac:dyDescent="0.3">
      <x:c r="C1101" s="23"/>
      <x:c r="E1101" s="23"/>
      <x:c r="J1101" s="226"/>
      <x:c r="K1101" s="226"/>
      <x:c r="L1101" s="226"/>
      <x:c r="M1101" s="226"/>
    </x:row>
    <x:row r="1102" spans="1:15" x14ac:dyDescent="0.3">
      <x:c r="C1102" s="23"/>
      <x:c r="E1102" s="23"/>
      <x:c r="J1102" s="222"/>
      <x:c r="K1102" s="226"/>
      <x:c r="L1102" s="226"/>
      <x:c r="M1102" s="222"/>
    </x:row>
    <x:row r="1103" spans="1:15" x14ac:dyDescent="0.3">
      <x:c r="C1103" s="23"/>
      <x:c r="E1103" s="23"/>
      <x:c r="J1103" s="222"/>
      <x:c r="K1103" s="226"/>
      <x:c r="L1103" s="226"/>
      <x:c r="M1103" s="222"/>
    </x:row>
    <x:row r="1104" spans="1:15" x14ac:dyDescent="0.3">
      <x:c r="C1104" s="23"/>
      <x:c r="E1104" s="23"/>
      <x:c r="J1104" s="226"/>
      <x:c r="K1104" s="226"/>
      <x:c r="L1104" s="226"/>
      <x:c r="M1104" s="226"/>
    </x:row>
    <x:row r="1105" spans="1:15" x14ac:dyDescent="0.3">
      <x:c r="C1105" s="23"/>
      <x:c r="E1105" s="23"/>
      <x:c r="J1105" s="226"/>
      <x:c r="K1105" s="226"/>
      <x:c r="L1105" s="226"/>
      <x:c r="M1105" s="226"/>
    </x:row>
    <x:row r="1106" spans="1:15" x14ac:dyDescent="0.3">
      <x:c r="C1106" s="23"/>
      <x:c r="E1106" s="23"/>
      <x:c r="J1106" s="222"/>
      <x:c r="K1106" s="226"/>
      <x:c r="L1106" s="226"/>
      <x:c r="M1106" s="222"/>
    </x:row>
    <x:row r="1107" spans="1:15" x14ac:dyDescent="0.3">
      <x:c r="C1107" s="23"/>
      <x:c r="E1107" s="23"/>
      <x:c r="J1107" s="226"/>
      <x:c r="K1107" s="226"/>
      <x:c r="L1107" s="226"/>
      <x:c r="M1107" s="226"/>
    </x:row>
    <x:row r="1108" spans="1:15" x14ac:dyDescent="0.3">
      <x:c r="C1108" s="23"/>
      <x:c r="E1108" s="23"/>
      <x:c r="J1108" s="222"/>
      <x:c r="K1108" s="226"/>
      <x:c r="L1108" s="226"/>
      <x:c r="M1108" s="222"/>
    </x:row>
    <x:row r="1109" spans="1:15" x14ac:dyDescent="0.3">
      <x:c r="C1109" s="23"/>
      <x:c r="E1109" s="23"/>
      <x:c r="J1109" s="222"/>
      <x:c r="K1109" s="226"/>
      <x:c r="L1109" s="226"/>
      <x:c r="M1109" s="222"/>
    </x:row>
    <x:row r="1110" spans="1:15" x14ac:dyDescent="0.3">
      <x:c r="C1110" s="23"/>
      <x:c r="E1110" s="23"/>
      <x:c r="J1110" s="226"/>
      <x:c r="K1110" s="226"/>
      <x:c r="L1110" s="226"/>
      <x:c r="M1110" s="226"/>
    </x:row>
    <x:row r="1111" spans="1:15" x14ac:dyDescent="0.3">
      <x:c r="C1111" s="23"/>
      <x:c r="E1111" s="23"/>
      <x:c r="J1111" s="222"/>
      <x:c r="K1111" s="226"/>
      <x:c r="L1111" s="226"/>
      <x:c r="M1111" s="226"/>
    </x:row>
    <x:row r="1112" spans="1:15" x14ac:dyDescent="0.3">
      <x:c r="C1112" s="23"/>
      <x:c r="E1112" s="23"/>
      <x:c r="J1112" s="222"/>
      <x:c r="K1112" s="226"/>
      <x:c r="L1112" s="226"/>
      <x:c r="M1112" s="222"/>
    </x:row>
    <x:row r="1113" spans="1:15" x14ac:dyDescent="0.3">
      <x:c r="C1113" s="23"/>
      <x:c r="E1113" s="23"/>
      <x:c r="J1113" s="222"/>
      <x:c r="K1113" s="226"/>
      <x:c r="L1113" s="226"/>
      <x:c r="M1113" s="226"/>
    </x:row>
    <x:row r="1114" spans="1:15" x14ac:dyDescent="0.3">
      <x:c r="C1114" s="23"/>
      <x:c r="E1114" s="23"/>
      <x:c r="J1114" s="226"/>
      <x:c r="K1114" s="226"/>
      <x:c r="L1114" s="226"/>
      <x:c r="M1114" s="226"/>
    </x:row>
    <x:row r="1115" spans="1:15" x14ac:dyDescent="0.3">
      <x:c r="C1115" s="23"/>
      <x:c r="E1115" s="23"/>
      <x:c r="J1115" s="226"/>
      <x:c r="K1115" s="226"/>
      <x:c r="L1115" s="226"/>
      <x:c r="M1115" s="226"/>
    </x:row>
    <x:row r="1116" spans="1:15" x14ac:dyDescent="0.3">
      <x:c r="C1116" s="23"/>
      <x:c r="E1116" s="23"/>
      <x:c r="J1116" s="222"/>
      <x:c r="K1116" s="226"/>
      <x:c r="L1116" s="226"/>
      <x:c r="M1116" s="222"/>
    </x:row>
    <x:row r="1117" spans="1:15" x14ac:dyDescent="0.3">
      <x:c r="C1117" s="23"/>
      <x:c r="E1117" s="23"/>
      <x:c r="J1117" s="226"/>
      <x:c r="K1117" s="226"/>
      <x:c r="L1117" s="226"/>
      <x:c r="M1117" s="226"/>
    </x:row>
    <x:row r="1118" spans="1:15" x14ac:dyDescent="0.3">
      <x:c r="C1118" s="23"/>
      <x:c r="E1118" s="23"/>
      <x:c r="J1118" s="226"/>
      <x:c r="K1118" s="226"/>
      <x:c r="L1118" s="226"/>
      <x:c r="M1118" s="226"/>
    </x:row>
    <x:row r="1119" spans="1:15" x14ac:dyDescent="0.3">
      <x:c r="C1119" s="23"/>
      <x:c r="E1119" s="23"/>
      <x:c r="J1119" s="226"/>
      <x:c r="K1119" s="226"/>
      <x:c r="L1119" s="226"/>
      <x:c r="M1119" s="226"/>
    </x:row>
    <x:row r="1120" spans="1:15" x14ac:dyDescent="0.3">
      <x:c r="C1120" s="23"/>
      <x:c r="E1120" s="23"/>
      <x:c r="J1120" s="226"/>
      <x:c r="K1120" s="226"/>
      <x:c r="L1120" s="226"/>
      <x:c r="M1120" s="226"/>
    </x:row>
    <x:row r="1121" spans="1:15" x14ac:dyDescent="0.3">
      <x:c r="C1121" s="23"/>
      <x:c r="E1121" s="23"/>
      <x:c r="J1121" s="226"/>
      <x:c r="K1121" s="226"/>
      <x:c r="L1121" s="226"/>
      <x:c r="M1121" s="226"/>
    </x:row>
    <x:row r="1122" spans="1:15" x14ac:dyDescent="0.3">
      <x:c r="C1122" s="23"/>
      <x:c r="E1122" s="23"/>
      <x:c r="J1122" s="226"/>
      <x:c r="K1122" s="226"/>
      <x:c r="L1122" s="226"/>
      <x:c r="M1122" s="226"/>
    </x:row>
    <x:row r="1123" spans="1:15" x14ac:dyDescent="0.3">
      <x:c r="C1123" s="23"/>
      <x:c r="E1123" s="23"/>
      <x:c r="J1123" s="222"/>
      <x:c r="K1123" s="226"/>
      <x:c r="L1123" s="226"/>
      <x:c r="M1123" s="222"/>
    </x:row>
    <x:row r="1124" spans="1:15" x14ac:dyDescent="0.3">
      <x:c r="C1124" s="23"/>
      <x:c r="E1124" s="23"/>
      <x:c r="J1124" s="222"/>
      <x:c r="K1124" s="226"/>
      <x:c r="L1124" s="226"/>
      <x:c r="M1124" s="226"/>
    </x:row>
    <x:row r="1125" spans="1:15" x14ac:dyDescent="0.3">
      <x:c r="C1125" s="23"/>
      <x:c r="E1125" s="23"/>
      <x:c r="J1125" s="222"/>
      <x:c r="K1125" s="226"/>
      <x:c r="L1125" s="226"/>
      <x:c r="M1125" s="222"/>
    </x:row>
    <x:row r="1126" spans="1:15" x14ac:dyDescent="0.3">
      <x:c r="C1126" s="23"/>
      <x:c r="E1126" s="23"/>
      <x:c r="J1126" s="226"/>
      <x:c r="K1126" s="226"/>
      <x:c r="L1126" s="226"/>
      <x:c r="M1126" s="226"/>
    </x:row>
    <x:row r="1127" spans="1:15" x14ac:dyDescent="0.3">
      <x:c r="C1127" s="23"/>
      <x:c r="E1127" s="23"/>
      <x:c r="J1127" s="226"/>
      <x:c r="K1127" s="226"/>
      <x:c r="L1127" s="226"/>
      <x:c r="M1127" s="226"/>
    </x:row>
    <x:row r="1128" spans="1:15" x14ac:dyDescent="0.3">
      <x:c r="C1128" s="23"/>
      <x:c r="E1128" s="23"/>
      <x:c r="J1128" s="222"/>
      <x:c r="K1128" s="226"/>
      <x:c r="L1128" s="226"/>
      <x:c r="M1128" s="226"/>
    </x:row>
    <x:row r="1129" spans="1:15" x14ac:dyDescent="0.3">
      <x:c r="C1129" s="23"/>
      <x:c r="E1129" s="23"/>
      <x:c r="J1129" s="226"/>
      <x:c r="K1129" s="226"/>
      <x:c r="L1129" s="226"/>
      <x:c r="M1129" s="226"/>
    </x:row>
    <x:row r="1130" spans="1:15" x14ac:dyDescent="0.3">
      <x:c r="C1130" s="23"/>
      <x:c r="E1130" s="23"/>
      <x:c r="J1130" s="226"/>
      <x:c r="K1130" s="226"/>
      <x:c r="L1130" s="226"/>
      <x:c r="M1130" s="226"/>
    </x:row>
    <x:row r="1131" spans="1:15" x14ac:dyDescent="0.3">
      <x:c r="C1131" s="23"/>
      <x:c r="E1131" s="23"/>
      <x:c r="J1131" s="226"/>
      <x:c r="K1131" s="226"/>
      <x:c r="L1131" s="226"/>
      <x:c r="M1131" s="226"/>
    </x:row>
    <x:row r="1132" spans="1:15" x14ac:dyDescent="0.3">
      <x:c r="C1132" s="23"/>
      <x:c r="E1132" s="23"/>
      <x:c r="J1132" s="226"/>
      <x:c r="K1132" s="226"/>
      <x:c r="L1132" s="226"/>
      <x:c r="M1132" s="226"/>
    </x:row>
    <x:row r="1133" spans="1:15" x14ac:dyDescent="0.3">
      <x:c r="C1133" s="23"/>
      <x:c r="E1133" s="23"/>
      <x:c r="J1133" s="226"/>
      <x:c r="K1133" s="226"/>
      <x:c r="L1133" s="226"/>
      <x:c r="M1133" s="226"/>
    </x:row>
    <x:row r="1134" spans="1:15" x14ac:dyDescent="0.3">
      <x:c r="C1134" s="23"/>
      <x:c r="E1134" s="23"/>
      <x:c r="J1134" s="222"/>
      <x:c r="K1134" s="226"/>
      <x:c r="L1134" s="226"/>
      <x:c r="M1134" s="222"/>
    </x:row>
    <x:row r="1135" spans="1:15" x14ac:dyDescent="0.3">
      <x:c r="C1135" s="23"/>
      <x:c r="E1135" s="23"/>
      <x:c r="J1135" s="222"/>
      <x:c r="K1135" s="226"/>
      <x:c r="L1135" s="226"/>
      <x:c r="M1135" s="222"/>
    </x:row>
    <x:row r="1136" spans="1:15" x14ac:dyDescent="0.3">
      <x:c r="C1136" s="23"/>
      <x:c r="E1136" s="23"/>
      <x:c r="J1136" s="222"/>
      <x:c r="K1136" s="226"/>
      <x:c r="L1136" s="226"/>
      <x:c r="M1136" s="226"/>
    </x:row>
    <x:row r="1137" spans="1:15" x14ac:dyDescent="0.3">
      <x:c r="C1137" s="23"/>
      <x:c r="E1137" s="23"/>
      <x:c r="J1137" s="226"/>
      <x:c r="K1137" s="226"/>
      <x:c r="L1137" s="226"/>
      <x:c r="M1137" s="226"/>
    </x:row>
    <x:row r="1138" spans="1:15" x14ac:dyDescent="0.3">
      <x:c r="C1138" s="23"/>
      <x:c r="E1138" s="23"/>
      <x:c r="J1138" s="222"/>
      <x:c r="K1138" s="226"/>
      <x:c r="L1138" s="226"/>
      <x:c r="M1138" s="222"/>
    </x:row>
    <x:row r="1139" spans="1:15" x14ac:dyDescent="0.3">
      <x:c r="C1139" s="23"/>
      <x:c r="E1139" s="23"/>
      <x:c r="J1139" s="226"/>
      <x:c r="K1139" s="226"/>
      <x:c r="L1139" s="226"/>
      <x:c r="M1139" s="226"/>
    </x:row>
    <x:row r="1140" spans="1:15" x14ac:dyDescent="0.3">
      <x:c r="C1140" s="23"/>
      <x:c r="E1140" s="23"/>
      <x:c r="J1140" s="222"/>
      <x:c r="K1140" s="226"/>
      <x:c r="L1140" s="226"/>
      <x:c r="M1140" s="222"/>
    </x:row>
    <x:row r="1141" spans="1:15" x14ac:dyDescent="0.3">
      <x:c r="C1141" s="23"/>
      <x:c r="E1141" s="23"/>
      <x:c r="J1141" s="222"/>
      <x:c r="K1141" s="226"/>
      <x:c r="L1141" s="226"/>
      <x:c r="M1141" s="226"/>
    </x:row>
    <x:row r="1142" spans="1:15" x14ac:dyDescent="0.3">
      <x:c r="C1142" s="23"/>
      <x:c r="E1142" s="23"/>
      <x:c r="J1142" s="222"/>
      <x:c r="K1142" s="226"/>
      <x:c r="L1142" s="226"/>
      <x:c r="M1142" s="222"/>
    </x:row>
    <x:row r="1143" spans="1:15" x14ac:dyDescent="0.3">
      <x:c r="C1143" s="23"/>
      <x:c r="E1143" s="23"/>
      <x:c r="J1143" s="226"/>
      <x:c r="K1143" s="226"/>
      <x:c r="L1143" s="226"/>
      <x:c r="M1143" s="226"/>
    </x:row>
    <x:row r="1144" spans="1:15" x14ac:dyDescent="0.3">
      <x:c r="C1144" s="23"/>
      <x:c r="E1144" s="23"/>
      <x:c r="J1144" s="222"/>
      <x:c r="K1144" s="226"/>
      <x:c r="L1144" s="226"/>
      <x:c r="M1144" s="222"/>
    </x:row>
    <x:row r="1145" spans="1:15" x14ac:dyDescent="0.3">
      <x:c r="C1145" s="23"/>
      <x:c r="E1145" s="23"/>
      <x:c r="J1145" s="222"/>
      <x:c r="K1145" s="226"/>
      <x:c r="L1145" s="226"/>
      <x:c r="M1145" s="222"/>
    </x:row>
    <x:row r="1146" spans="1:15" x14ac:dyDescent="0.3">
      <x:c r="C1146" s="23"/>
      <x:c r="E1146" s="23"/>
      <x:c r="J1146" s="226"/>
      <x:c r="K1146" s="226"/>
      <x:c r="L1146" s="226"/>
      <x:c r="M1146" s="226"/>
    </x:row>
    <x:row r="1147" spans="1:15" x14ac:dyDescent="0.3">
      <x:c r="C1147" s="23"/>
      <x:c r="E1147" s="23"/>
      <x:c r="J1147" s="222"/>
      <x:c r="K1147" s="226"/>
      <x:c r="L1147" s="226"/>
      <x:c r="M1147" s="226"/>
    </x:row>
    <x:row r="1148" spans="1:15" x14ac:dyDescent="0.3">
      <x:c r="C1148" s="23"/>
      <x:c r="E1148" s="23"/>
      <x:c r="J1148" s="222"/>
      <x:c r="K1148" s="226"/>
      <x:c r="L1148" s="226"/>
      <x:c r="M1148" s="226"/>
    </x:row>
    <x:row r="1149" spans="1:15" x14ac:dyDescent="0.3">
      <x:c r="C1149" s="23"/>
      <x:c r="E1149" s="23"/>
      <x:c r="J1149" s="222"/>
      <x:c r="K1149" s="226"/>
      <x:c r="L1149" s="226"/>
      <x:c r="M1149" s="222"/>
    </x:row>
    <x:row r="1150" spans="1:15" x14ac:dyDescent="0.3">
      <x:c r="C1150" s="23"/>
      <x:c r="E1150" s="23"/>
      <x:c r="J1150" s="226"/>
      <x:c r="K1150" s="226"/>
      <x:c r="L1150" s="226"/>
      <x:c r="M1150" s="226"/>
    </x:row>
    <x:row r="1151" spans="1:15" x14ac:dyDescent="0.3">
      <x:c r="C1151" s="23"/>
      <x:c r="E1151" s="23"/>
      <x:c r="J1151" s="226"/>
      <x:c r="K1151" s="226"/>
      <x:c r="L1151" s="226"/>
      <x:c r="M1151" s="226"/>
    </x:row>
    <x:row r="1152" spans="1:15" x14ac:dyDescent="0.3">
      <x:c r="C1152" s="23"/>
      <x:c r="E1152" s="23"/>
      <x:c r="J1152" s="222"/>
      <x:c r="K1152" s="226"/>
      <x:c r="L1152" s="226"/>
      <x:c r="M1152" s="222"/>
    </x:row>
    <x:row r="1153" spans="1:15" x14ac:dyDescent="0.3">
      <x:c r="C1153" s="23"/>
      <x:c r="E1153" s="23"/>
      <x:c r="J1153" s="222"/>
      <x:c r="K1153" s="226"/>
      <x:c r="L1153" s="226"/>
      <x:c r="M1153" s="222"/>
    </x:row>
    <x:row r="1154" spans="1:15" x14ac:dyDescent="0.3">
      <x:c r="C1154" s="23"/>
      <x:c r="E1154" s="23"/>
      <x:c r="J1154" s="222"/>
      <x:c r="K1154" s="226"/>
      <x:c r="L1154" s="226"/>
      <x:c r="M1154" s="226"/>
    </x:row>
    <x:row r="1155" spans="1:15" x14ac:dyDescent="0.3">
      <x:c r="C1155" s="23"/>
      <x:c r="E1155" s="23"/>
      <x:c r="J1155" s="222"/>
      <x:c r="K1155" s="226"/>
      <x:c r="L1155" s="226"/>
      <x:c r="M1155" s="222"/>
    </x:row>
    <x:row r="1156" spans="1:15" x14ac:dyDescent="0.3">
      <x:c r="C1156" s="23"/>
      <x:c r="E1156" s="23"/>
      <x:c r="J1156" s="222"/>
      <x:c r="K1156" s="226"/>
      <x:c r="L1156" s="226"/>
      <x:c r="M1156" s="226"/>
    </x:row>
    <x:row r="1157" spans="1:15" x14ac:dyDescent="0.3">
      <x:c r="C1157" s="23"/>
      <x:c r="E1157" s="23"/>
      <x:c r="J1157" s="226"/>
      <x:c r="K1157" s="226"/>
      <x:c r="L1157" s="226"/>
      <x:c r="M1157" s="226"/>
    </x:row>
    <x:row r="1158" spans="1:15" x14ac:dyDescent="0.3">
      <x:c r="C1158" s="23"/>
      <x:c r="E1158" s="23"/>
      <x:c r="J1158" s="226"/>
      <x:c r="K1158" s="226"/>
      <x:c r="L1158" s="226"/>
      <x:c r="M1158" s="226"/>
    </x:row>
    <x:row r="1159" spans="1:15" x14ac:dyDescent="0.3">
      <x:c r="C1159" s="23"/>
      <x:c r="E1159" s="23"/>
      <x:c r="J1159" s="222"/>
      <x:c r="K1159" s="226"/>
      <x:c r="L1159" s="226"/>
      <x:c r="M1159" s="222"/>
    </x:row>
    <x:row r="1160" spans="1:15" x14ac:dyDescent="0.3">
      <x:c r="C1160" s="23"/>
      <x:c r="E1160" s="23"/>
      <x:c r="J1160" s="226"/>
      <x:c r="K1160" s="226"/>
      <x:c r="L1160" s="226"/>
      <x:c r="M1160" s="226"/>
    </x:row>
    <x:row r="1161" spans="1:15" x14ac:dyDescent="0.3">
      <x:c r="C1161" s="23"/>
      <x:c r="E1161" s="23"/>
      <x:c r="J1161" s="226"/>
      <x:c r="K1161" s="226"/>
      <x:c r="L1161" s="226"/>
      <x:c r="M1161" s="226"/>
    </x:row>
    <x:row r="1162" spans="1:15" x14ac:dyDescent="0.3">
      <x:c r="C1162" s="23"/>
      <x:c r="E1162" s="23"/>
      <x:c r="J1162" s="226"/>
      <x:c r="K1162" s="226"/>
      <x:c r="L1162" s="226"/>
      <x:c r="M1162" s="226"/>
    </x:row>
    <x:row r="1163" spans="1:15" x14ac:dyDescent="0.3">
      <x:c r="C1163" s="23"/>
      <x:c r="E1163" s="23"/>
      <x:c r="J1163" s="226"/>
      <x:c r="K1163" s="226"/>
      <x:c r="L1163" s="226"/>
      <x:c r="M1163" s="226"/>
    </x:row>
    <x:row r="1164" spans="1:15" x14ac:dyDescent="0.3">
      <x:c r="C1164" s="23"/>
      <x:c r="E1164" s="23"/>
      <x:c r="J1164" s="222"/>
      <x:c r="K1164" s="226"/>
      <x:c r="L1164" s="226"/>
      <x:c r="M1164" s="222"/>
    </x:row>
    <x:row r="1165" spans="1:15" x14ac:dyDescent="0.3">
      <x:c r="C1165" s="23"/>
      <x:c r="E1165" s="23"/>
      <x:c r="J1165" s="226"/>
      <x:c r="K1165" s="226"/>
      <x:c r="L1165" s="226"/>
      <x:c r="M1165" s="226"/>
    </x:row>
    <x:row r="1166" spans="1:15" x14ac:dyDescent="0.3">
      <x:c r="C1166" s="23"/>
      <x:c r="E1166" s="23"/>
      <x:c r="J1166" s="222"/>
      <x:c r="K1166" s="226"/>
      <x:c r="L1166" s="226"/>
      <x:c r="M1166" s="222"/>
    </x:row>
    <x:row r="1167" spans="1:15" x14ac:dyDescent="0.3">
      <x:c r="C1167" s="23"/>
      <x:c r="E1167" s="23"/>
      <x:c r="J1167" s="222"/>
      <x:c r="K1167" s="226"/>
      <x:c r="L1167" s="226"/>
      <x:c r="M1167" s="226"/>
    </x:row>
    <x:row r="1168" spans="1:15" x14ac:dyDescent="0.3">
      <x:c r="C1168" s="23"/>
      <x:c r="E1168" s="23"/>
      <x:c r="J1168" s="226"/>
      <x:c r="K1168" s="226"/>
      <x:c r="L1168" s="226"/>
      <x:c r="M1168" s="226"/>
    </x:row>
    <x:row r="1169" spans="1:15" x14ac:dyDescent="0.3">
      <x:c r="C1169" s="23"/>
      <x:c r="E1169" s="23"/>
      <x:c r="J1169" s="226"/>
      <x:c r="K1169" s="226"/>
      <x:c r="L1169" s="226"/>
      <x:c r="M1169" s="226"/>
    </x:row>
    <x:row r="1170" spans="1:15" x14ac:dyDescent="0.3">
      <x:c r="C1170" s="23"/>
      <x:c r="E1170" s="23"/>
      <x:c r="J1170" s="226"/>
      <x:c r="K1170" s="226"/>
      <x:c r="L1170" s="226"/>
      <x:c r="M1170" s="226"/>
    </x:row>
    <x:row r="1171" spans="1:15" x14ac:dyDescent="0.3">
      <x:c r="C1171" s="23"/>
      <x:c r="E1171" s="23"/>
      <x:c r="J1171" s="222"/>
      <x:c r="K1171" s="226"/>
      <x:c r="L1171" s="226"/>
      <x:c r="M1171" s="222"/>
    </x:row>
    <x:row r="1172" spans="1:15" x14ac:dyDescent="0.3">
      <x:c r="C1172" s="23"/>
      <x:c r="E1172" s="23"/>
      <x:c r="J1172" s="226"/>
      <x:c r="K1172" s="226"/>
      <x:c r="L1172" s="226"/>
      <x:c r="M1172" s="226"/>
    </x:row>
    <x:row r="1173" spans="1:15" x14ac:dyDescent="0.3">
      <x:c r="C1173" s="23"/>
      <x:c r="E1173" s="23"/>
      <x:c r="J1173" s="226"/>
      <x:c r="K1173" s="226"/>
      <x:c r="L1173" s="226"/>
      <x:c r="M1173" s="226"/>
    </x:row>
    <x:row r="1174" spans="1:15" x14ac:dyDescent="0.3">
      <x:c r="C1174" s="23"/>
      <x:c r="E1174" s="23"/>
      <x:c r="J1174" s="226"/>
      <x:c r="K1174" s="226"/>
      <x:c r="L1174" s="226"/>
      <x:c r="M1174" s="226"/>
    </x:row>
    <x:row r="1175" spans="1:15" x14ac:dyDescent="0.3">
      <x:c r="C1175" s="23"/>
      <x:c r="E1175" s="23"/>
      <x:c r="J1175" s="226"/>
      <x:c r="K1175" s="226"/>
      <x:c r="L1175" s="226"/>
      <x:c r="M1175" s="226"/>
    </x:row>
    <x:row r="1176" spans="1:15" x14ac:dyDescent="0.3">
      <x:c r="C1176" s="23"/>
      <x:c r="E1176" s="23"/>
      <x:c r="J1176" s="222"/>
      <x:c r="K1176" s="226"/>
      <x:c r="L1176" s="226"/>
      <x:c r="M1176" s="222"/>
    </x:row>
    <x:row r="1177" spans="1:15" x14ac:dyDescent="0.3">
      <x:c r="C1177" s="23"/>
      <x:c r="E1177" s="23"/>
      <x:c r="J1177" s="222"/>
      <x:c r="K1177" s="226"/>
      <x:c r="L1177" s="226"/>
      <x:c r="M1177" s="222"/>
    </x:row>
    <x:row r="1178" spans="1:15" x14ac:dyDescent="0.3">
      <x:c r="C1178" s="23"/>
      <x:c r="E1178" s="23"/>
      <x:c r="J1178" s="222"/>
      <x:c r="K1178" s="226"/>
      <x:c r="L1178" s="226"/>
      <x:c r="M1178" s="222"/>
    </x:row>
    <x:row r="1179" spans="1:15" x14ac:dyDescent="0.3">
      <x:c r="C1179" s="23"/>
      <x:c r="E1179" s="23"/>
      <x:c r="J1179" s="222"/>
      <x:c r="K1179" s="226"/>
      <x:c r="L1179" s="226"/>
      <x:c r="M1179" s="222"/>
    </x:row>
    <x:row r="1180" spans="1:15" x14ac:dyDescent="0.3">
      <x:c r="C1180" s="23"/>
      <x:c r="E1180" s="23"/>
      <x:c r="J1180" s="222"/>
      <x:c r="K1180" s="226"/>
      <x:c r="L1180" s="226"/>
      <x:c r="M1180" s="222"/>
    </x:row>
    <x:row r="1181" spans="1:15" x14ac:dyDescent="0.3">
      <x:c r="C1181" s="23"/>
      <x:c r="E1181" s="23"/>
      <x:c r="J1181" s="222"/>
      <x:c r="K1181" s="226"/>
      <x:c r="L1181" s="226"/>
      <x:c r="M1181" s="222"/>
    </x:row>
    <x:row r="1182" spans="1:15" x14ac:dyDescent="0.3">
      <x:c r="C1182" s="23"/>
      <x:c r="E1182" s="23"/>
      <x:c r="J1182" s="226"/>
      <x:c r="K1182" s="226"/>
      <x:c r="L1182" s="226"/>
      <x:c r="M1182" s="222"/>
    </x:row>
    <x:row r="1183" spans="1:15" x14ac:dyDescent="0.3">
      <x:c r="C1183" s="23"/>
      <x:c r="E1183" s="23"/>
      <x:c r="J1183" s="222"/>
      <x:c r="K1183" s="226"/>
      <x:c r="L1183" s="226"/>
      <x:c r="M1183" s="222"/>
    </x:row>
    <x:row r="1184" spans="1:15" x14ac:dyDescent="0.3">
      <x:c r="C1184" s="23"/>
      <x:c r="E1184" s="23"/>
      <x:c r="J1184" s="222"/>
      <x:c r="K1184" s="226"/>
      <x:c r="L1184" s="226"/>
      <x:c r="M1184" s="222"/>
    </x:row>
    <x:row r="1185" spans="1:15" x14ac:dyDescent="0.3">
      <x:c r="C1185" s="23"/>
      <x:c r="E1185" s="23"/>
      <x:c r="J1185" s="222"/>
      <x:c r="K1185" s="226"/>
      <x:c r="L1185" s="226"/>
      <x:c r="M1185" s="222"/>
    </x:row>
    <x:row r="1186" spans="1:15" x14ac:dyDescent="0.3">
      <x:c r="C1186" s="23"/>
      <x:c r="E1186" s="23"/>
      <x:c r="J1186" s="222"/>
      <x:c r="K1186" s="226"/>
      <x:c r="L1186" s="226"/>
      <x:c r="M1186" s="222"/>
    </x:row>
    <x:row r="1187" spans="1:15" x14ac:dyDescent="0.3">
      <x:c r="C1187" s="23"/>
      <x:c r="E1187" s="23"/>
      <x:c r="J1187" s="222"/>
      <x:c r="K1187" s="226"/>
      <x:c r="L1187" s="226"/>
      <x:c r="M1187" s="222"/>
    </x:row>
    <x:row r="1188" spans="1:15" x14ac:dyDescent="0.3">
      <x:c r="C1188" s="23"/>
      <x:c r="E1188" s="23"/>
      <x:c r="J1188" s="222"/>
      <x:c r="K1188" s="226"/>
      <x:c r="L1188" s="226"/>
      <x:c r="M1188" s="222"/>
    </x:row>
    <x:row r="1189" spans="1:15" x14ac:dyDescent="0.3">
      <x:c r="C1189" s="23"/>
      <x:c r="E1189" s="23"/>
      <x:c r="J1189" s="222"/>
      <x:c r="K1189" s="226"/>
      <x:c r="L1189" s="226"/>
      <x:c r="M1189" s="222"/>
    </x:row>
    <x:row r="1190" spans="1:15" x14ac:dyDescent="0.3">
      <x:c r="C1190" s="23"/>
      <x:c r="E1190" s="23"/>
      <x:c r="J1190" s="222"/>
      <x:c r="K1190" s="226"/>
      <x:c r="L1190" s="226"/>
      <x:c r="M1190" s="222"/>
    </x:row>
    <x:row r="1191" spans="1:15" x14ac:dyDescent="0.3">
      <x:c r="C1191" s="23"/>
      <x:c r="E1191" s="23"/>
      <x:c r="J1191" s="222"/>
      <x:c r="K1191" s="226"/>
      <x:c r="L1191" s="226"/>
      <x:c r="M1191" s="222"/>
    </x:row>
    <x:row r="1192" spans="1:15" x14ac:dyDescent="0.3">
      <x:c r="C1192" s="23"/>
      <x:c r="E1192" s="23"/>
      <x:c r="J1192" s="222"/>
      <x:c r="K1192" s="226"/>
      <x:c r="L1192" s="226"/>
      <x:c r="M1192" s="222"/>
    </x:row>
    <x:row r="1193" spans="1:15" x14ac:dyDescent="0.3">
      <x:c r="C1193" s="23"/>
      <x:c r="E1193" s="23"/>
      <x:c r="J1193" s="222"/>
      <x:c r="K1193" s="226"/>
      <x:c r="L1193" s="226"/>
      <x:c r="M1193" s="222"/>
    </x:row>
    <x:row r="1194" spans="1:15" x14ac:dyDescent="0.3">
      <x:c r="C1194" s="23"/>
      <x:c r="E1194" s="23"/>
      <x:c r="J1194" s="222"/>
      <x:c r="K1194" s="226"/>
      <x:c r="L1194" s="226"/>
      <x:c r="M1194" s="222"/>
    </x:row>
    <x:row r="1195" spans="1:15" x14ac:dyDescent="0.3">
      <x:c r="C1195" s="23"/>
      <x:c r="E1195" s="23"/>
      <x:c r="J1195" s="222"/>
      <x:c r="K1195" s="226"/>
      <x:c r="L1195" s="226"/>
      <x:c r="M1195" s="222"/>
    </x:row>
    <x:row r="1196" spans="1:15" x14ac:dyDescent="0.3">
      <x:c r="C1196" s="23"/>
      <x:c r="E1196" s="23"/>
      <x:c r="J1196" s="222"/>
      <x:c r="K1196" s="226"/>
      <x:c r="L1196" s="226"/>
      <x:c r="M1196" s="222"/>
    </x:row>
    <x:row r="1197" spans="1:15" x14ac:dyDescent="0.3">
      <x:c r="C1197" s="23"/>
      <x:c r="E1197" s="23"/>
      <x:c r="J1197" s="222"/>
      <x:c r="K1197" s="226"/>
      <x:c r="L1197" s="226"/>
      <x:c r="M1197" s="222"/>
    </x:row>
    <x:row r="1198" spans="1:15" x14ac:dyDescent="0.3">
      <x:c r="C1198" s="23"/>
      <x:c r="E1198" s="23"/>
      <x:c r="J1198" s="226"/>
      <x:c r="K1198" s="226"/>
      <x:c r="L1198" s="226"/>
      <x:c r="M1198" s="222"/>
    </x:row>
    <x:row r="1199" spans="1:15" x14ac:dyDescent="0.3">
      <x:c r="C1199" s="23"/>
      <x:c r="E1199" s="23"/>
      <x:c r="J1199" s="222"/>
      <x:c r="K1199" s="226"/>
      <x:c r="L1199" s="226"/>
      <x:c r="M1199" s="222"/>
    </x:row>
    <x:row r="1200" spans="1:15" x14ac:dyDescent="0.3">
      <x:c r="C1200" s="23"/>
      <x:c r="E1200" s="23"/>
      <x:c r="J1200" s="222"/>
      <x:c r="K1200" s="226"/>
      <x:c r="L1200" s="226"/>
      <x:c r="M1200" s="222"/>
    </x:row>
    <x:row r="1201" spans="1:15" x14ac:dyDescent="0.3">
      <x:c r="C1201" s="23"/>
      <x:c r="E1201" s="23"/>
      <x:c r="J1201" s="222"/>
      <x:c r="K1201" s="226"/>
      <x:c r="L1201" s="226"/>
      <x:c r="M1201" s="222"/>
    </x:row>
    <x:row r="1202" spans="1:15" x14ac:dyDescent="0.3">
      <x:c r="C1202" s="23"/>
      <x:c r="E1202" s="23"/>
      <x:c r="J1202" s="222"/>
      <x:c r="K1202" s="226"/>
      <x:c r="L1202" s="226"/>
      <x:c r="M1202" s="222"/>
    </x:row>
    <x:row r="1203" spans="1:15" x14ac:dyDescent="0.3">
      <x:c r="C1203" s="23"/>
      <x:c r="E1203" s="23"/>
      <x:c r="J1203" s="222"/>
      <x:c r="K1203" s="226"/>
      <x:c r="L1203" s="226"/>
      <x:c r="M1203" s="222"/>
    </x:row>
    <x:row r="1204" spans="1:15" x14ac:dyDescent="0.3">
      <x:c r="C1204" s="23"/>
      <x:c r="E1204" s="23"/>
      <x:c r="J1204" s="222"/>
      <x:c r="K1204" s="226"/>
      <x:c r="L1204" s="226"/>
      <x:c r="M1204" s="222"/>
    </x:row>
    <x:row r="1205" spans="1:15" x14ac:dyDescent="0.3">
      <x:c r="C1205" s="23"/>
      <x:c r="E1205" s="23"/>
      <x:c r="J1205" s="222"/>
      <x:c r="K1205" s="226"/>
      <x:c r="L1205" s="226"/>
      <x:c r="M1205" s="222"/>
    </x:row>
    <x:row r="1206" spans="1:15" x14ac:dyDescent="0.3">
      <x:c r="C1206" s="23"/>
      <x:c r="E1206" s="23"/>
      <x:c r="J1206" s="222"/>
      <x:c r="K1206" s="226"/>
      <x:c r="L1206" s="226"/>
      <x:c r="M1206" s="222"/>
    </x:row>
    <x:row r="1207" spans="1:15" x14ac:dyDescent="0.3">
      <x:c r="C1207" s="23"/>
      <x:c r="E1207" s="23"/>
      <x:c r="J1207" s="222"/>
      <x:c r="K1207" s="226"/>
      <x:c r="L1207" s="226"/>
      <x:c r="M1207" s="222"/>
    </x:row>
    <x:row r="1208" spans="1:15" x14ac:dyDescent="0.3">
      <x:c r="C1208" s="23"/>
      <x:c r="E1208" s="23"/>
      <x:c r="J1208" s="222"/>
      <x:c r="K1208" s="226"/>
      <x:c r="L1208" s="226"/>
      <x:c r="M1208" s="222"/>
    </x:row>
    <x:row r="1209" spans="1:15" x14ac:dyDescent="0.3">
      <x:c r="C1209" s="23"/>
      <x:c r="E1209" s="23"/>
      <x:c r="J1209" s="222"/>
      <x:c r="K1209" s="226"/>
      <x:c r="L1209" s="226"/>
      <x:c r="M1209" s="222"/>
    </x:row>
    <x:row r="1210" spans="1:15" x14ac:dyDescent="0.3">
      <x:c r="C1210" s="23"/>
      <x:c r="E1210" s="23"/>
      <x:c r="J1210" s="222"/>
      <x:c r="K1210" s="226"/>
      <x:c r="L1210" s="226"/>
      <x:c r="M1210" s="222"/>
    </x:row>
    <x:row r="1211" spans="1:15" x14ac:dyDescent="0.3">
      <x:c r="C1211" s="23"/>
      <x:c r="E1211" s="23"/>
      <x:c r="J1211" s="226"/>
      <x:c r="K1211" s="226"/>
      <x:c r="L1211" s="226"/>
      <x:c r="M1211" s="226"/>
    </x:row>
    <x:row r="1212" spans="1:15" x14ac:dyDescent="0.3">
      <x:c r="C1212" s="23"/>
      <x:c r="E1212" s="23"/>
      <x:c r="J1212" s="226"/>
      <x:c r="K1212" s="226"/>
      <x:c r="L1212" s="226"/>
      <x:c r="M1212" s="226"/>
    </x:row>
    <x:row r="1213" spans="1:15" x14ac:dyDescent="0.3">
      <x:c r="C1213" s="23"/>
      <x:c r="E1213" s="23"/>
      <x:c r="J1213" s="226"/>
      <x:c r="K1213" s="226"/>
      <x:c r="L1213" s="226"/>
      <x:c r="M1213" s="226"/>
    </x:row>
    <x:row r="1214" spans="1:15" x14ac:dyDescent="0.3">
      <x:c r="C1214" s="23"/>
      <x:c r="E1214" s="23"/>
      <x:c r="J1214" s="226"/>
      <x:c r="K1214" s="226"/>
      <x:c r="L1214" s="226"/>
      <x:c r="M1214" s="226"/>
    </x:row>
    <x:row r="1215" spans="1:15" x14ac:dyDescent="0.3">
      <x:c r="C1215" s="23"/>
      <x:c r="E1215" s="23"/>
      <x:c r="J1215" s="226"/>
      <x:c r="K1215" s="226"/>
      <x:c r="L1215" s="226"/>
      <x:c r="M1215" s="226"/>
    </x:row>
    <x:row r="1216" spans="1:15" x14ac:dyDescent="0.3">
      <x:c r="C1216" s="23"/>
      <x:c r="E1216" s="23"/>
      <x:c r="J1216" s="226"/>
      <x:c r="K1216" s="226"/>
      <x:c r="L1216" s="226"/>
      <x:c r="M1216" s="226"/>
    </x:row>
    <x:row r="1217" spans="1:15" x14ac:dyDescent="0.3">
      <x:c r="C1217" s="23"/>
      <x:c r="E1217" s="23"/>
      <x:c r="J1217" s="226"/>
      <x:c r="K1217" s="226"/>
      <x:c r="L1217" s="226"/>
      <x:c r="M1217" s="226"/>
    </x:row>
    <x:row r="1218" spans="1:15" x14ac:dyDescent="0.3">
      <x:c r="C1218" s="23"/>
      <x:c r="E1218" s="23"/>
      <x:c r="J1218" s="226"/>
      <x:c r="K1218" s="226"/>
      <x:c r="L1218" s="226"/>
      <x:c r="M1218" s="226"/>
    </x:row>
    <x:row r="1219" spans="1:15" x14ac:dyDescent="0.3">
      <x:c r="C1219" s="23"/>
      <x:c r="E1219" s="23"/>
      <x:c r="J1219" s="226"/>
      <x:c r="K1219" s="226"/>
      <x:c r="L1219" s="226"/>
      <x:c r="M1219" s="226"/>
    </x:row>
    <x:row r="1220" spans="1:15" x14ac:dyDescent="0.3">
      <x:c r="C1220" s="23"/>
      <x:c r="E1220" s="23"/>
      <x:c r="J1220" s="226"/>
      <x:c r="K1220" s="226"/>
      <x:c r="L1220" s="226"/>
      <x:c r="M1220" s="226"/>
    </x:row>
    <x:row r="1221" spans="1:15" x14ac:dyDescent="0.3">
      <x:c r="C1221" s="23"/>
      <x:c r="E1221" s="23"/>
      <x:c r="J1221" s="226"/>
      <x:c r="K1221" s="226"/>
      <x:c r="L1221" s="226"/>
      <x:c r="M1221" s="226"/>
    </x:row>
    <x:row r="1222" spans="1:15" x14ac:dyDescent="0.3">
      <x:c r="C1222" s="23"/>
      <x:c r="E1222" s="23"/>
      <x:c r="J1222" s="222"/>
      <x:c r="K1222" s="226"/>
      <x:c r="L1222" s="226"/>
      <x:c r="M1222" s="222"/>
    </x:row>
    <x:row r="1223" spans="1:15" x14ac:dyDescent="0.3">
      <x:c r="C1223" s="23"/>
      <x:c r="E1223" s="23"/>
      <x:c r="J1223" s="222"/>
      <x:c r="K1223" s="226"/>
      <x:c r="L1223" s="226"/>
      <x:c r="M1223" s="222"/>
    </x:row>
    <x:row r="1224" spans="1:15" x14ac:dyDescent="0.3">
      <x:c r="C1224" s="23"/>
      <x:c r="E1224" s="23"/>
      <x:c r="J1224" s="222"/>
      <x:c r="K1224" s="226"/>
      <x:c r="L1224" s="226"/>
      <x:c r="M1224" s="222"/>
    </x:row>
    <x:row r="1225" spans="1:15" x14ac:dyDescent="0.3">
      <x:c r="C1225" s="23"/>
      <x:c r="E1225" s="23"/>
      <x:c r="J1225" s="222"/>
      <x:c r="K1225" s="226"/>
      <x:c r="L1225" s="226"/>
      <x:c r="M1225" s="222"/>
    </x:row>
    <x:row r="1226" spans="1:15" x14ac:dyDescent="0.3">
      <x:c r="C1226" s="23"/>
      <x:c r="E1226" s="23"/>
      <x:c r="J1226" s="222"/>
      <x:c r="K1226" s="226"/>
      <x:c r="L1226" s="226"/>
      <x:c r="M1226" s="222"/>
    </x:row>
    <x:row r="1227" spans="1:15" x14ac:dyDescent="0.3">
      <x:c r="C1227" s="23"/>
      <x:c r="E1227" s="23"/>
      <x:c r="J1227" s="222"/>
      <x:c r="K1227" s="226"/>
      <x:c r="L1227" s="226"/>
      <x:c r="M1227" s="222"/>
    </x:row>
    <x:row r="1228" spans="1:15" x14ac:dyDescent="0.3">
      <x:c r="C1228" s="23"/>
      <x:c r="E1228" s="23"/>
      <x:c r="J1228" s="222"/>
      <x:c r="K1228" s="226"/>
      <x:c r="L1228" s="226"/>
      <x:c r="M1228" s="222"/>
    </x:row>
    <x:row r="1229" spans="1:15" x14ac:dyDescent="0.3">
      <x:c r="C1229" s="23"/>
      <x:c r="E1229" s="23"/>
      <x:c r="J1229" s="222"/>
      <x:c r="K1229" s="226"/>
      <x:c r="L1229" s="226"/>
      <x:c r="M1229" s="222"/>
    </x:row>
    <x:row r="1230" spans="1:15" x14ac:dyDescent="0.3">
      <x:c r="C1230" s="23"/>
      <x:c r="E1230" s="23"/>
      <x:c r="J1230" s="222"/>
      <x:c r="K1230" s="226"/>
      <x:c r="L1230" s="226"/>
      <x:c r="M1230" s="222"/>
    </x:row>
    <x:row r="1231" spans="1:15" x14ac:dyDescent="0.3">
      <x:c r="C1231" s="23"/>
      <x:c r="E1231" s="23"/>
      <x:c r="J1231" s="222"/>
      <x:c r="K1231" s="226"/>
      <x:c r="L1231" s="226"/>
      <x:c r="M1231" s="222"/>
    </x:row>
    <x:row r="1232" spans="1:15" x14ac:dyDescent="0.3">
      <x:c r="C1232" s="23"/>
      <x:c r="E1232" s="23"/>
      <x:c r="J1232" s="222"/>
      <x:c r="K1232" s="226"/>
      <x:c r="L1232" s="226"/>
      <x:c r="M1232" s="222"/>
    </x:row>
    <x:row r="1233" spans="1:15" x14ac:dyDescent="0.3">
      <x:c r="C1233" s="23"/>
      <x:c r="E1233" s="23"/>
      <x:c r="J1233" s="222"/>
      <x:c r="K1233" s="226"/>
      <x:c r="L1233" s="226"/>
      <x:c r="M1233" s="222"/>
    </x:row>
    <x:row r="1234" spans="1:15" x14ac:dyDescent="0.3">
      <x:c r="C1234" s="23"/>
      <x:c r="E1234" s="23"/>
      <x:c r="J1234" s="222"/>
      <x:c r="K1234" s="226"/>
      <x:c r="L1234" s="226"/>
      <x:c r="M1234" s="222"/>
    </x:row>
    <x:row r="1235" spans="1:15" x14ac:dyDescent="0.3">
      <x:c r="C1235" s="23"/>
      <x:c r="E1235" s="23"/>
      <x:c r="J1235" s="222"/>
      <x:c r="K1235" s="226"/>
      <x:c r="L1235" s="226"/>
      <x:c r="M1235" s="222"/>
    </x:row>
    <x:row r="1236" spans="1:15" x14ac:dyDescent="0.3">
      <x:c r="C1236" s="23"/>
      <x:c r="E1236" s="23"/>
      <x:c r="J1236" s="222"/>
      <x:c r="K1236" s="226"/>
      <x:c r="L1236" s="226"/>
      <x:c r="M1236" s="222"/>
    </x:row>
    <x:row r="1237" spans="1:15" x14ac:dyDescent="0.3">
      <x:c r="C1237" s="23"/>
      <x:c r="E1237" s="23"/>
      <x:c r="J1237" s="222"/>
      <x:c r="K1237" s="226"/>
      <x:c r="L1237" s="226"/>
      <x:c r="M1237" s="222"/>
    </x:row>
    <x:row r="1238" spans="1:15" x14ac:dyDescent="0.3">
      <x:c r="C1238" s="23"/>
      <x:c r="E1238" s="23"/>
      <x:c r="J1238" s="222"/>
      <x:c r="K1238" s="226"/>
      <x:c r="L1238" s="226"/>
      <x:c r="M1238" s="222"/>
    </x:row>
    <x:row r="1239" spans="1:15" x14ac:dyDescent="0.3">
      <x:c r="C1239" s="23"/>
      <x:c r="E1239" s="23"/>
      <x:c r="J1239" s="222"/>
      <x:c r="K1239" s="226"/>
      <x:c r="L1239" s="226"/>
      <x:c r="M1239" s="222"/>
    </x:row>
    <x:row r="1240" spans="1:15" x14ac:dyDescent="0.3">
      <x:c r="C1240" s="23"/>
      <x:c r="E1240" s="23"/>
      <x:c r="J1240" s="222"/>
      <x:c r="K1240" s="226"/>
      <x:c r="L1240" s="226"/>
      <x:c r="M1240" s="222"/>
    </x:row>
    <x:row r="1241" spans="1:15" x14ac:dyDescent="0.3">
      <x:c r="C1241" s="23"/>
      <x:c r="E1241" s="23"/>
      <x:c r="J1241" s="222"/>
      <x:c r="K1241" s="226"/>
      <x:c r="L1241" s="226"/>
      <x:c r="M1241" s="222"/>
    </x:row>
    <x:row r="1242" spans="1:15" x14ac:dyDescent="0.3">
      <x:c r="C1242" s="23"/>
      <x:c r="E1242" s="23"/>
      <x:c r="J1242" s="222"/>
      <x:c r="K1242" s="226"/>
      <x:c r="L1242" s="226"/>
      <x:c r="M1242" s="222"/>
    </x:row>
    <x:row r="1243" spans="1:15" x14ac:dyDescent="0.3">
      <x:c r="C1243" s="23"/>
      <x:c r="E1243" s="23"/>
      <x:c r="J1243" s="222"/>
      <x:c r="K1243" s="226"/>
      <x:c r="L1243" s="226"/>
      <x:c r="M1243" s="222"/>
    </x:row>
    <x:row r="1244" spans="1:15" x14ac:dyDescent="0.3">
      <x:c r="C1244" s="23"/>
      <x:c r="E1244" s="23"/>
      <x:c r="J1244" s="226"/>
      <x:c r="K1244" s="226"/>
      <x:c r="L1244" s="226"/>
      <x:c r="M1244" s="226"/>
    </x:row>
    <x:row r="1245" spans="1:15" x14ac:dyDescent="0.3">
      <x:c r="C1245" s="23"/>
      <x:c r="E1245" s="23"/>
      <x:c r="J1245" s="226"/>
      <x:c r="K1245" s="226"/>
      <x:c r="L1245" s="226"/>
      <x:c r="M1245" s="226"/>
    </x:row>
    <x:row r="1246" spans="1:15" x14ac:dyDescent="0.3">
      <x:c r="C1246" s="23"/>
      <x:c r="E1246" s="23"/>
      <x:c r="J1246" s="226"/>
      <x:c r="K1246" s="226"/>
      <x:c r="L1246" s="226"/>
      <x:c r="M1246" s="226"/>
    </x:row>
    <x:row r="1247" spans="1:15" x14ac:dyDescent="0.3">
      <x:c r="C1247" s="23"/>
      <x:c r="E1247" s="23"/>
      <x:c r="J1247" s="226"/>
      <x:c r="K1247" s="226"/>
      <x:c r="L1247" s="226"/>
      <x:c r="M1247" s="226"/>
    </x:row>
    <x:row r="1248" spans="1:15" x14ac:dyDescent="0.3">
      <x:c r="C1248" s="23"/>
      <x:c r="E1248" s="23"/>
      <x:c r="J1248" s="222"/>
      <x:c r="K1248" s="226"/>
      <x:c r="L1248" s="226"/>
      <x:c r="M1248" s="226"/>
    </x:row>
    <x:row r="1249" spans="1:15" x14ac:dyDescent="0.3">
      <x:c r="C1249" s="23"/>
      <x:c r="E1249" s="23"/>
      <x:c r="J1249" s="226"/>
      <x:c r="K1249" s="226"/>
      <x:c r="L1249" s="226"/>
      <x:c r="M1249" s="226"/>
    </x:row>
    <x:row r="1250" spans="1:15" x14ac:dyDescent="0.3">
      <x:c r="C1250" s="23"/>
      <x:c r="E1250" s="23"/>
      <x:c r="J1250" s="222"/>
      <x:c r="K1250" s="226"/>
      <x:c r="L1250" s="226"/>
      <x:c r="M1250" s="226"/>
    </x:row>
    <x:row r="1251" spans="1:15" x14ac:dyDescent="0.3">
      <x:c r="C1251" s="23"/>
      <x:c r="E1251" s="23"/>
      <x:c r="J1251" s="222"/>
      <x:c r="K1251" s="226"/>
      <x:c r="L1251" s="226"/>
      <x:c r="M1251" s="226"/>
    </x:row>
    <x:row r="1252" spans="1:15" x14ac:dyDescent="0.3">
      <x:c r="C1252" s="23"/>
      <x:c r="E1252" s="23"/>
      <x:c r="J1252" s="222"/>
      <x:c r="K1252" s="226"/>
      <x:c r="L1252" s="226"/>
      <x:c r="M1252" s="226"/>
    </x:row>
    <x:row r="1253" spans="1:15" x14ac:dyDescent="0.3">
      <x:c r="C1253" s="23"/>
      <x:c r="E1253" s="23"/>
      <x:c r="J1253" s="226"/>
      <x:c r="K1253" s="226"/>
      <x:c r="L1253" s="226"/>
      <x:c r="M1253" s="226"/>
    </x:row>
    <x:row r="1254" spans="1:15" x14ac:dyDescent="0.3">
      <x:c r="C1254" s="23"/>
      <x:c r="E1254" s="23"/>
      <x:c r="J1254" s="226"/>
      <x:c r="K1254" s="226"/>
      <x:c r="L1254" s="226"/>
      <x:c r="M1254" s="226"/>
    </x:row>
    <x:row r="1255" spans="1:15" x14ac:dyDescent="0.3">
      <x:c r="C1255" s="23"/>
      <x:c r="E1255" s="23"/>
      <x:c r="J1255" s="226"/>
      <x:c r="K1255" s="226"/>
      <x:c r="L1255" s="226"/>
      <x:c r="M1255" s="226"/>
    </x:row>
    <x:row r="1256" spans="1:15" x14ac:dyDescent="0.3">
      <x:c r="C1256" s="23"/>
      <x:c r="E1256" s="23"/>
      <x:c r="J1256" s="226"/>
      <x:c r="K1256" s="226"/>
      <x:c r="L1256" s="226"/>
      <x:c r="M1256" s="226"/>
    </x:row>
    <x:row r="1257" spans="1:15" x14ac:dyDescent="0.3">
      <x:c r="C1257" s="23"/>
      <x:c r="E1257" s="23"/>
      <x:c r="J1257" s="226"/>
      <x:c r="K1257" s="226"/>
      <x:c r="L1257" s="226"/>
      <x:c r="M1257" s="226"/>
    </x:row>
    <x:row r="1258" spans="1:15" x14ac:dyDescent="0.3">
      <x:c r="C1258" s="23"/>
      <x:c r="E1258" s="23"/>
      <x:c r="J1258" s="226"/>
      <x:c r="K1258" s="226"/>
      <x:c r="L1258" s="226"/>
      <x:c r="M1258" s="226"/>
    </x:row>
    <x:row r="1259" spans="1:15" x14ac:dyDescent="0.3">
      <x:c r="C1259" s="23"/>
      <x:c r="E1259" s="23"/>
      <x:c r="J1259" s="226"/>
      <x:c r="K1259" s="226"/>
      <x:c r="L1259" s="226"/>
      <x:c r="M1259" s="226"/>
    </x:row>
    <x:row r="1260" spans="1:15" x14ac:dyDescent="0.3">
      <x:c r="C1260" s="23"/>
      <x:c r="E1260" s="23"/>
      <x:c r="J1260" s="226"/>
      <x:c r="K1260" s="226"/>
      <x:c r="L1260" s="226"/>
      <x:c r="M1260" s="226"/>
    </x:row>
    <x:row r="1261" spans="1:15" x14ac:dyDescent="0.3">
      <x:c r="C1261" s="23"/>
      <x:c r="E1261" s="23"/>
      <x:c r="J1261" s="226"/>
      <x:c r="K1261" s="226"/>
      <x:c r="L1261" s="226"/>
      <x:c r="M1261" s="226"/>
    </x:row>
    <x:row r="1262" spans="1:15" x14ac:dyDescent="0.3">
      <x:c r="C1262" s="23"/>
      <x:c r="E1262" s="23"/>
      <x:c r="J1262" s="226"/>
      <x:c r="K1262" s="226"/>
      <x:c r="L1262" s="226"/>
      <x:c r="M1262" s="226"/>
    </x:row>
    <x:row r="1263" spans="1:15" x14ac:dyDescent="0.3">
      <x:c r="C1263" s="23"/>
      <x:c r="E1263" s="23"/>
      <x:c r="J1263" s="222"/>
      <x:c r="K1263" s="226"/>
      <x:c r="L1263" s="226"/>
      <x:c r="M1263" s="226"/>
    </x:row>
    <x:row r="1264" spans="1:15" x14ac:dyDescent="0.3">
      <x:c r="C1264" s="23"/>
      <x:c r="E1264" s="23"/>
      <x:c r="J1264" s="226"/>
      <x:c r="K1264" s="226"/>
      <x:c r="L1264" s="226"/>
      <x:c r="M1264" s="226"/>
    </x:row>
    <x:row r="1265" spans="1:15" x14ac:dyDescent="0.3">
      <x:c r="C1265" s="23"/>
      <x:c r="E1265" s="23"/>
      <x:c r="J1265" s="222"/>
      <x:c r="K1265" s="226"/>
      <x:c r="L1265" s="226"/>
      <x:c r="M1265" s="222"/>
    </x:row>
    <x:row r="1266" spans="1:15" x14ac:dyDescent="0.3">
      <x:c r="C1266" s="23"/>
      <x:c r="E1266" s="23"/>
      <x:c r="J1266" s="222"/>
      <x:c r="K1266" s="226"/>
      <x:c r="L1266" s="226"/>
      <x:c r="M1266" s="226"/>
    </x:row>
    <x:row r="1267" spans="1:15" x14ac:dyDescent="0.3">
      <x:c r="C1267" s="23"/>
      <x:c r="E1267" s="23"/>
      <x:c r="J1267" s="226"/>
      <x:c r="K1267" s="226"/>
      <x:c r="L1267" s="226"/>
      <x:c r="M1267" s="226"/>
    </x:row>
    <x:row r="1268" spans="1:15" x14ac:dyDescent="0.3">
      <x:c r="C1268" s="23"/>
      <x:c r="E1268" s="23"/>
      <x:c r="J1268" s="222"/>
      <x:c r="K1268" s="226"/>
      <x:c r="L1268" s="226"/>
      <x:c r="M1268" s="222"/>
    </x:row>
    <x:row r="1269" spans="1:15" x14ac:dyDescent="0.3">
      <x:c r="C1269" s="23"/>
      <x:c r="E1269" s="23"/>
      <x:c r="J1269" s="226"/>
      <x:c r="K1269" s="226"/>
      <x:c r="L1269" s="226"/>
      <x:c r="M1269" s="226"/>
    </x:row>
    <x:row r="1270" spans="1:15" x14ac:dyDescent="0.3">
      <x:c r="C1270" s="23"/>
      <x:c r="E1270" s="23"/>
      <x:c r="J1270" s="226"/>
      <x:c r="K1270" s="226"/>
      <x:c r="L1270" s="226"/>
      <x:c r="M1270" s="226"/>
    </x:row>
    <x:row r="1271" spans="1:15" x14ac:dyDescent="0.3">
      <x:c r="C1271" s="23"/>
      <x:c r="E1271" s="23"/>
      <x:c r="J1271" s="226"/>
      <x:c r="K1271" s="226"/>
      <x:c r="L1271" s="226"/>
      <x:c r="M1271" s="226"/>
    </x:row>
    <x:row r="1272" spans="1:15" x14ac:dyDescent="0.3">
      <x:c r="C1272" s="23"/>
      <x:c r="E1272" s="23"/>
      <x:c r="J1272" s="226"/>
      <x:c r="K1272" s="226"/>
      <x:c r="L1272" s="226"/>
      <x:c r="M1272" s="226"/>
    </x:row>
    <x:row r="1273" spans="1:15" x14ac:dyDescent="0.3">
      <x:c r="C1273" s="23"/>
      <x:c r="E1273" s="23"/>
      <x:c r="J1273" s="226"/>
      <x:c r="K1273" s="226"/>
      <x:c r="L1273" s="226"/>
      <x:c r="M1273" s="226"/>
    </x:row>
    <x:row r="1274" spans="1:15" x14ac:dyDescent="0.3">
      <x:c r="C1274" s="23"/>
      <x:c r="E1274" s="23"/>
      <x:c r="J1274" s="222"/>
      <x:c r="K1274" s="226"/>
      <x:c r="L1274" s="226"/>
      <x:c r="M1274" s="226"/>
    </x:row>
    <x:row r="1275" spans="1:15" x14ac:dyDescent="0.3">
      <x:c r="C1275" s="23"/>
      <x:c r="E1275" s="23"/>
      <x:c r="J1275" s="226"/>
      <x:c r="K1275" s="226"/>
      <x:c r="L1275" s="226"/>
      <x:c r="M1275" s="226"/>
    </x:row>
    <x:row r="1276" spans="1:15" x14ac:dyDescent="0.3">
      <x:c r="C1276" s="23"/>
      <x:c r="E1276" s="23"/>
      <x:c r="J1276" s="226"/>
      <x:c r="K1276" s="226"/>
      <x:c r="L1276" s="226"/>
      <x:c r="M1276" s="226"/>
    </x:row>
    <x:row r="1277" spans="1:15" x14ac:dyDescent="0.3">
      <x:c r="C1277" s="23"/>
      <x:c r="E1277" s="23"/>
      <x:c r="J1277" s="222"/>
      <x:c r="K1277" s="226"/>
      <x:c r="L1277" s="226"/>
      <x:c r="M1277" s="226"/>
    </x:row>
    <x:row r="1278" spans="1:15" x14ac:dyDescent="0.3">
      <x:c r="C1278" s="23"/>
      <x:c r="E1278" s="23"/>
      <x:c r="J1278" s="226"/>
      <x:c r="K1278" s="226"/>
      <x:c r="L1278" s="226"/>
      <x:c r="M1278" s="226"/>
    </x:row>
    <x:row r="1279" spans="1:15" x14ac:dyDescent="0.3">
      <x:c r="C1279" s="23"/>
      <x:c r="E1279" s="23"/>
      <x:c r="J1279" s="226"/>
      <x:c r="K1279" s="226"/>
      <x:c r="L1279" s="226"/>
      <x:c r="M1279" s="226"/>
    </x:row>
    <x:row r="1280" spans="1:15" x14ac:dyDescent="0.3">
      <x:c r="C1280" s="23"/>
      <x:c r="E1280" s="23"/>
      <x:c r="J1280" s="222"/>
      <x:c r="K1280" s="226"/>
      <x:c r="L1280" s="226"/>
      <x:c r="M1280" s="226"/>
    </x:row>
    <x:row r="1281" spans="1:15" x14ac:dyDescent="0.3">
      <x:c r="C1281" s="23"/>
      <x:c r="E1281" s="23"/>
      <x:c r="J1281" s="226"/>
      <x:c r="K1281" s="226"/>
      <x:c r="L1281" s="226"/>
      <x:c r="M1281" s="226"/>
    </x:row>
    <x:row r="1282" spans="1:15" x14ac:dyDescent="0.3">
      <x:c r="C1282" s="23"/>
      <x:c r="E1282" s="23"/>
      <x:c r="J1282" s="222"/>
      <x:c r="K1282" s="226"/>
      <x:c r="L1282" s="226"/>
      <x:c r="M1282" s="222"/>
    </x:row>
    <x:row r="1283" spans="1:15" x14ac:dyDescent="0.3">
      <x:c r="C1283" s="23"/>
      <x:c r="E1283" s="23"/>
      <x:c r="J1283" s="226"/>
      <x:c r="K1283" s="226"/>
      <x:c r="L1283" s="226"/>
      <x:c r="M1283" s="226"/>
    </x:row>
    <x:row r="1284" spans="1:15" x14ac:dyDescent="0.3">
      <x:c r="C1284" s="23"/>
      <x:c r="E1284" s="23"/>
      <x:c r="J1284" s="226"/>
      <x:c r="K1284" s="226"/>
      <x:c r="L1284" s="226"/>
      <x:c r="M1284" s="226"/>
    </x:row>
    <x:row r="1285" spans="1:15" x14ac:dyDescent="0.3">
      <x:c r="C1285" s="23"/>
      <x:c r="E1285" s="23"/>
      <x:c r="J1285" s="226"/>
      <x:c r="K1285" s="226"/>
      <x:c r="L1285" s="226"/>
      <x:c r="M1285" s="226"/>
    </x:row>
    <x:row r="1286" spans="1:15" x14ac:dyDescent="0.3">
      <x:c r="C1286" s="23"/>
      <x:c r="E1286" s="23"/>
      <x:c r="J1286" s="226"/>
      <x:c r="K1286" s="226"/>
      <x:c r="L1286" s="226"/>
      <x:c r="M1286" s="226"/>
    </x:row>
    <x:row r="1287" spans="1:15" x14ac:dyDescent="0.3">
      <x:c r="C1287" s="23"/>
      <x:c r="E1287" s="23"/>
      <x:c r="J1287" s="226"/>
      <x:c r="K1287" s="226"/>
      <x:c r="L1287" s="226"/>
      <x:c r="M1287" s="226"/>
    </x:row>
    <x:row r="1288" spans="1:15" x14ac:dyDescent="0.3">
      <x:c r="C1288" s="23"/>
      <x:c r="E1288" s="23"/>
      <x:c r="J1288" s="222"/>
      <x:c r="K1288" s="226"/>
      <x:c r="L1288" s="226"/>
      <x:c r="M1288" s="226"/>
    </x:row>
    <x:row r="1289" spans="1:15" x14ac:dyDescent="0.3">
      <x:c r="C1289" s="23"/>
      <x:c r="E1289" s="23"/>
      <x:c r="J1289" s="226"/>
      <x:c r="K1289" s="226"/>
      <x:c r="L1289" s="226"/>
      <x:c r="M1289" s="226"/>
    </x:row>
    <x:row r="1290" spans="1:15" x14ac:dyDescent="0.3">
      <x:c r="C1290" s="23"/>
      <x:c r="E1290" s="23"/>
      <x:c r="J1290" s="226"/>
      <x:c r="K1290" s="226"/>
      <x:c r="L1290" s="226"/>
      <x:c r="M1290" s="226"/>
    </x:row>
    <x:row r="1291" spans="1:15" x14ac:dyDescent="0.3">
      <x:c r="C1291" s="23"/>
      <x:c r="E1291" s="23"/>
      <x:c r="J1291" s="226"/>
      <x:c r="K1291" s="226"/>
      <x:c r="L1291" s="226"/>
      <x:c r="M1291" s="226"/>
    </x:row>
    <x:row r="1292" spans="1:15" x14ac:dyDescent="0.3">
      <x:c r="C1292" s="23"/>
      <x:c r="E1292" s="23"/>
      <x:c r="J1292" s="226"/>
      <x:c r="K1292" s="226"/>
      <x:c r="L1292" s="226"/>
      <x:c r="M1292" s="226"/>
    </x:row>
    <x:row r="1293" spans="1:15" x14ac:dyDescent="0.3">
      <x:c r="C1293" s="23"/>
      <x:c r="E1293" s="23"/>
      <x:c r="J1293" s="226"/>
      <x:c r="K1293" s="226"/>
      <x:c r="L1293" s="226"/>
      <x:c r="M1293" s="226"/>
    </x:row>
    <x:row r="1294" spans="1:15" x14ac:dyDescent="0.3">
      <x:c r="C1294" s="23"/>
      <x:c r="E1294" s="23"/>
      <x:c r="J1294" s="226"/>
      <x:c r="K1294" s="226"/>
      <x:c r="L1294" s="226"/>
      <x:c r="M1294" s="226"/>
    </x:row>
    <x:row r="1295" spans="1:15" x14ac:dyDescent="0.3">
      <x:c r="C1295" s="23"/>
      <x:c r="E1295" s="23"/>
      <x:c r="J1295" s="226"/>
      <x:c r="K1295" s="226"/>
      <x:c r="L1295" s="226"/>
      <x:c r="M1295" s="226"/>
    </x:row>
    <x:row r="1296" spans="1:15" x14ac:dyDescent="0.3">
      <x:c r="C1296" s="23"/>
      <x:c r="E1296" s="23"/>
      <x:c r="J1296" s="226"/>
      <x:c r="K1296" s="226"/>
      <x:c r="L1296" s="226"/>
      <x:c r="M1296" s="226"/>
    </x:row>
    <x:row r="1297" spans="1:15" x14ac:dyDescent="0.3">
      <x:c r="C1297" s="23"/>
      <x:c r="E1297" s="23"/>
      <x:c r="J1297" s="226"/>
      <x:c r="K1297" s="226"/>
      <x:c r="L1297" s="226"/>
      <x:c r="M1297" s="226"/>
    </x:row>
    <x:row r="1298" spans="1:15" x14ac:dyDescent="0.3">
      <x:c r="C1298" s="23"/>
      <x:c r="E1298" s="23"/>
      <x:c r="J1298" s="226"/>
      <x:c r="K1298" s="226"/>
      <x:c r="L1298" s="226"/>
      <x:c r="M1298" s="226"/>
    </x:row>
    <x:row r="1299" spans="1:15" x14ac:dyDescent="0.3">
      <x:c r="C1299" s="23"/>
      <x:c r="E1299" s="23"/>
      <x:c r="J1299" s="222"/>
      <x:c r="K1299" s="226"/>
      <x:c r="L1299" s="226"/>
      <x:c r="M1299" s="226"/>
    </x:row>
    <x:row r="1300" spans="1:15" x14ac:dyDescent="0.3">
      <x:c r="C1300" s="23"/>
      <x:c r="E1300" s="23"/>
      <x:c r="J1300" s="226"/>
      <x:c r="K1300" s="226"/>
      <x:c r="L1300" s="226"/>
      <x:c r="M1300" s="226"/>
    </x:row>
    <x:row r="1301" spans="1:15" x14ac:dyDescent="0.3">
      <x:c r="C1301" s="23"/>
      <x:c r="E1301" s="23"/>
      <x:c r="J1301" s="226"/>
      <x:c r="K1301" s="226"/>
      <x:c r="L1301" s="226"/>
      <x:c r="M1301" s="226"/>
    </x:row>
    <x:row r="1302" spans="1:15" x14ac:dyDescent="0.3">
      <x:c r="C1302" s="23"/>
      <x:c r="E1302" s="23"/>
      <x:c r="J1302" s="226"/>
      <x:c r="K1302" s="226"/>
      <x:c r="L1302" s="226"/>
      <x:c r="M1302" s="226"/>
    </x:row>
    <x:row r="1303" spans="1:15" x14ac:dyDescent="0.3">
      <x:c r="C1303" s="23"/>
      <x:c r="E1303" s="23"/>
      <x:c r="J1303" s="222"/>
      <x:c r="K1303" s="226"/>
      <x:c r="L1303" s="226"/>
      <x:c r="M1303" s="226"/>
    </x:row>
    <x:row r="1304" spans="1:15" x14ac:dyDescent="0.3">
      <x:c r="C1304" s="23"/>
      <x:c r="E1304" s="23"/>
      <x:c r="J1304" s="226"/>
      <x:c r="K1304" s="226"/>
      <x:c r="L1304" s="226"/>
      <x:c r="M1304" s="226"/>
    </x:row>
    <x:row r="1305" spans="1:15" x14ac:dyDescent="0.3">
      <x:c r="C1305" s="23"/>
      <x:c r="E1305" s="23"/>
      <x:c r="J1305" s="222"/>
      <x:c r="K1305" s="226"/>
      <x:c r="L1305" s="226"/>
      <x:c r="M1305" s="226"/>
    </x:row>
    <x:row r="1306" spans="1:15" x14ac:dyDescent="0.3">
      <x:c r="C1306" s="23"/>
      <x:c r="E1306" s="23"/>
      <x:c r="J1306" s="222"/>
      <x:c r="K1306" s="226"/>
      <x:c r="L1306" s="226"/>
      <x:c r="M1306" s="226"/>
    </x:row>
    <x:row r="1307" spans="1:15" x14ac:dyDescent="0.3">
      <x:c r="C1307" s="23"/>
      <x:c r="E1307" s="23"/>
      <x:c r="J1307" s="226"/>
      <x:c r="K1307" s="226"/>
      <x:c r="L1307" s="226"/>
      <x:c r="M1307" s="226"/>
    </x:row>
    <x:row r="1308" spans="1:15" x14ac:dyDescent="0.3">
      <x:c r="C1308" s="23"/>
      <x:c r="E1308" s="23"/>
      <x:c r="J1308" s="226"/>
      <x:c r="K1308" s="226"/>
      <x:c r="L1308" s="226"/>
      <x:c r="M1308" s="226"/>
    </x:row>
    <x:row r="1309" spans="1:15" x14ac:dyDescent="0.3">
      <x:c r="C1309" s="23"/>
      <x:c r="E1309" s="23"/>
      <x:c r="J1309" s="226"/>
      <x:c r="K1309" s="226"/>
      <x:c r="L1309" s="226"/>
      <x:c r="M1309" s="226"/>
    </x:row>
    <x:row r="1310" spans="1:15" x14ac:dyDescent="0.3">
      <x:c r="C1310" s="23"/>
      <x:c r="E1310" s="23"/>
      <x:c r="J1310" s="222"/>
      <x:c r="K1310" s="226"/>
      <x:c r="L1310" s="226"/>
      <x:c r="M1310" s="226"/>
    </x:row>
    <x:row r="1311" spans="1:15" x14ac:dyDescent="0.3">
      <x:c r="C1311" s="23"/>
      <x:c r="E1311" s="23"/>
      <x:c r="J1311" s="222"/>
      <x:c r="K1311" s="226"/>
      <x:c r="L1311" s="226"/>
      <x:c r="M1311" s="226"/>
    </x:row>
    <x:row r="1312" spans="1:15" x14ac:dyDescent="0.3">
      <x:c r="C1312" s="23"/>
      <x:c r="E1312" s="23"/>
      <x:c r="J1312" s="226"/>
      <x:c r="K1312" s="226"/>
      <x:c r="L1312" s="226"/>
      <x:c r="M1312" s="226"/>
    </x:row>
    <x:row r="1313" spans="1:15" x14ac:dyDescent="0.3">
      <x:c r="C1313" s="23"/>
      <x:c r="E1313" s="23"/>
      <x:c r="J1313" s="226"/>
      <x:c r="K1313" s="226"/>
      <x:c r="L1313" s="226"/>
      <x:c r="M1313" s="226"/>
    </x:row>
    <x:row r="1314" spans="1:15" x14ac:dyDescent="0.3">
      <x:c r="C1314" s="23"/>
      <x:c r="E1314" s="23"/>
      <x:c r="J1314" s="226"/>
      <x:c r="K1314" s="226"/>
      <x:c r="L1314" s="226"/>
      <x:c r="M1314" s="226"/>
    </x:row>
    <x:row r="1315" spans="1:15" x14ac:dyDescent="0.3">
      <x:c r="C1315" s="23"/>
      <x:c r="E1315" s="23"/>
      <x:c r="J1315" s="226"/>
      <x:c r="K1315" s="226"/>
      <x:c r="L1315" s="226"/>
      <x:c r="M1315" s="226"/>
    </x:row>
    <x:row r="1316" spans="1:15" x14ac:dyDescent="0.3">
      <x:c r="C1316" s="23"/>
      <x:c r="E1316" s="23"/>
      <x:c r="J1316" s="226"/>
      <x:c r="K1316" s="226"/>
      <x:c r="L1316" s="226"/>
      <x:c r="M1316" s="226"/>
    </x:row>
    <x:row r="1317" spans="1:15" x14ac:dyDescent="0.3">
      <x:c r="C1317" s="23"/>
      <x:c r="E1317" s="23"/>
      <x:c r="J1317" s="222"/>
      <x:c r="K1317" s="226"/>
      <x:c r="L1317" s="226"/>
      <x:c r="M1317" s="226"/>
    </x:row>
    <x:row r="1318" spans="1:15" x14ac:dyDescent="0.3">
      <x:c r="C1318" s="23"/>
      <x:c r="E1318" s="23"/>
      <x:c r="J1318" s="226"/>
      <x:c r="K1318" s="226"/>
      <x:c r="L1318" s="226"/>
      <x:c r="M1318" s="226"/>
    </x:row>
    <x:row r="1319" spans="1:15" x14ac:dyDescent="0.3">
      <x:c r="C1319" s="23"/>
      <x:c r="E1319" s="23"/>
      <x:c r="J1319" s="226"/>
      <x:c r="K1319" s="226"/>
      <x:c r="L1319" s="226"/>
      <x:c r="M1319" s="226"/>
    </x:row>
    <x:row r="1320" spans="1:15" x14ac:dyDescent="0.3">
      <x:c r="C1320" s="23"/>
      <x:c r="E1320" s="23"/>
      <x:c r="J1320" s="222"/>
      <x:c r="K1320" s="226"/>
      <x:c r="L1320" s="226"/>
      <x:c r="M1320" s="226"/>
    </x:row>
    <x:row r="1321" spans="1:15" x14ac:dyDescent="0.3">
      <x:c r="C1321" s="23"/>
      <x:c r="E1321" s="23"/>
      <x:c r="J1321" s="226"/>
      <x:c r="K1321" s="226"/>
      <x:c r="L1321" s="226"/>
      <x:c r="M1321" s="226"/>
    </x:row>
    <x:row r="1322" spans="1:15" x14ac:dyDescent="0.3">
      <x:c r="C1322" s="23"/>
      <x:c r="E1322" s="23"/>
      <x:c r="J1322" s="222"/>
      <x:c r="K1322" s="226"/>
      <x:c r="L1322" s="226"/>
      <x:c r="M1322" s="226"/>
    </x:row>
    <x:row r="1323" spans="1:15" x14ac:dyDescent="0.3">
      <x:c r="C1323" s="23"/>
      <x:c r="E1323" s="23"/>
      <x:c r="J1323" s="226"/>
      <x:c r="K1323" s="226"/>
      <x:c r="L1323" s="226"/>
      <x:c r="M1323" s="226"/>
    </x:row>
    <x:row r="1324" spans="1:15" x14ac:dyDescent="0.3">
      <x:c r="C1324" s="23"/>
      <x:c r="E1324" s="23"/>
      <x:c r="J1324" s="222"/>
      <x:c r="K1324" s="226"/>
      <x:c r="L1324" s="226"/>
      <x:c r="M1324" s="226"/>
    </x:row>
    <x:row r="1325" spans="1:15" x14ac:dyDescent="0.3">
      <x:c r="C1325" s="23"/>
      <x:c r="E1325" s="23"/>
      <x:c r="J1325" s="226"/>
      <x:c r="K1325" s="226"/>
      <x:c r="L1325" s="226"/>
      <x:c r="M1325" s="226"/>
    </x:row>
    <x:row r="1326" spans="1:15" x14ac:dyDescent="0.3">
      <x:c r="C1326" s="23"/>
      <x:c r="E1326" s="23"/>
      <x:c r="J1326" s="226"/>
      <x:c r="K1326" s="226"/>
      <x:c r="L1326" s="226"/>
      <x:c r="M1326" s="226"/>
    </x:row>
    <x:row r="1327" spans="1:15" x14ac:dyDescent="0.3">
      <x:c r="C1327" s="23"/>
      <x:c r="E1327" s="23"/>
      <x:c r="J1327" s="226"/>
      <x:c r="K1327" s="226"/>
      <x:c r="L1327" s="226"/>
      <x:c r="M1327" s="226"/>
    </x:row>
    <x:row r="1328" spans="1:15" x14ac:dyDescent="0.3">
      <x:c r="C1328" s="23"/>
      <x:c r="E1328" s="23"/>
      <x:c r="J1328" s="226"/>
      <x:c r="K1328" s="226"/>
      <x:c r="L1328" s="226"/>
      <x:c r="M1328" s="226"/>
    </x:row>
    <x:row r="1329" spans="1:15" x14ac:dyDescent="0.3">
      <x:c r="C1329" s="23"/>
      <x:c r="E1329" s="23"/>
      <x:c r="J1329" s="226"/>
      <x:c r="K1329" s="226"/>
      <x:c r="L1329" s="226"/>
      <x:c r="M1329" s="226"/>
    </x:row>
    <x:row r="1330" spans="1:15" x14ac:dyDescent="0.3">
      <x:c r="C1330" s="23"/>
      <x:c r="E1330" s="23"/>
      <x:c r="J1330" s="222"/>
      <x:c r="K1330" s="226"/>
      <x:c r="L1330" s="226"/>
      <x:c r="M1330" s="226"/>
    </x:row>
    <x:row r="1331" spans="1:15" x14ac:dyDescent="0.3">
      <x:c r="C1331" s="23"/>
      <x:c r="E1331" s="23"/>
      <x:c r="J1331" s="226"/>
      <x:c r="K1331" s="226"/>
      <x:c r="L1331" s="226"/>
      <x:c r="M1331" s="226"/>
    </x:row>
    <x:row r="1332" spans="1:15" x14ac:dyDescent="0.3">
      <x:c r="C1332" s="23"/>
      <x:c r="E1332" s="23"/>
      <x:c r="J1332" s="226"/>
      <x:c r="K1332" s="226"/>
      <x:c r="L1332" s="226"/>
      <x:c r="M1332" s="226"/>
    </x:row>
    <x:row r="1333" spans="1:15" x14ac:dyDescent="0.3">
      <x:c r="C1333" s="23"/>
      <x:c r="E1333" s="23"/>
      <x:c r="J1333" s="226"/>
      <x:c r="K1333" s="226"/>
      <x:c r="L1333" s="226"/>
      <x:c r="M1333" s="226"/>
    </x:row>
    <x:row r="1334" spans="1:15" x14ac:dyDescent="0.3">
      <x:c r="C1334" s="23"/>
      <x:c r="E1334" s="23"/>
      <x:c r="J1334" s="226"/>
      <x:c r="K1334" s="226"/>
      <x:c r="L1334" s="226"/>
      <x:c r="M1334" s="226"/>
    </x:row>
    <x:row r="1335" spans="1:15" x14ac:dyDescent="0.3">
      <x:c r="C1335" s="23"/>
      <x:c r="E1335" s="23"/>
      <x:c r="J1335" s="226"/>
      <x:c r="K1335" s="226"/>
      <x:c r="L1335" s="226"/>
      <x:c r="M1335" s="226"/>
    </x:row>
    <x:row r="1336" spans="1:15" x14ac:dyDescent="0.3">
      <x:c r="C1336" s="23"/>
      <x:c r="E1336" s="23"/>
      <x:c r="J1336" s="226"/>
      <x:c r="K1336" s="226"/>
      <x:c r="L1336" s="226"/>
      <x:c r="M1336" s="226"/>
    </x:row>
    <x:row r="1337" spans="1:15" x14ac:dyDescent="0.3">
      <x:c r="C1337" s="23"/>
      <x:c r="E1337" s="23"/>
      <x:c r="J1337" s="222"/>
      <x:c r="K1337" s="226"/>
      <x:c r="L1337" s="226"/>
      <x:c r="M1337" s="226"/>
    </x:row>
    <x:row r="1338" spans="1:15" x14ac:dyDescent="0.3">
      <x:c r="C1338" s="23"/>
      <x:c r="E1338" s="23"/>
      <x:c r="J1338" s="226"/>
      <x:c r="K1338" s="226"/>
      <x:c r="L1338" s="226"/>
      <x:c r="M1338" s="226"/>
    </x:row>
    <x:row r="1339" spans="1:15" x14ac:dyDescent="0.3">
      <x:c r="C1339" s="23"/>
      <x:c r="E1339" s="23"/>
      <x:c r="J1339" s="222"/>
      <x:c r="K1339" s="226"/>
      <x:c r="L1339" s="226"/>
      <x:c r="M1339" s="222"/>
    </x:row>
    <x:row r="1340" spans="1:15" x14ac:dyDescent="0.3">
      <x:c r="C1340" s="23"/>
      <x:c r="E1340" s="23"/>
      <x:c r="J1340" s="226"/>
      <x:c r="K1340" s="226"/>
      <x:c r="L1340" s="226"/>
      <x:c r="M1340" s="226"/>
    </x:row>
    <x:row r="1341" spans="1:15" x14ac:dyDescent="0.3">
      <x:c r="C1341" s="23"/>
      <x:c r="E1341" s="23"/>
      <x:c r="J1341" s="226"/>
      <x:c r="K1341" s="226"/>
      <x:c r="L1341" s="226"/>
      <x:c r="M1341" s="226"/>
    </x:row>
    <x:row r="1342" spans="1:15" x14ac:dyDescent="0.3">
      <x:c r="C1342" s="23"/>
      <x:c r="E1342" s="23"/>
      <x:c r="J1342" s="226"/>
      <x:c r="K1342" s="226"/>
      <x:c r="L1342" s="226"/>
      <x:c r="M1342" s="226"/>
    </x:row>
    <x:row r="1343" spans="1:15" x14ac:dyDescent="0.3">
      <x:c r="C1343" s="23"/>
      <x:c r="E1343" s="23"/>
      <x:c r="J1343" s="226"/>
      <x:c r="K1343" s="226"/>
      <x:c r="L1343" s="226"/>
      <x:c r="M1343" s="226"/>
    </x:row>
    <x:row r="1344" spans="1:15" x14ac:dyDescent="0.3">
      <x:c r="C1344" s="23"/>
      <x:c r="E1344" s="23"/>
      <x:c r="J1344" s="226"/>
      <x:c r="K1344" s="226"/>
      <x:c r="L1344" s="226"/>
      <x:c r="M1344" s="226"/>
    </x:row>
    <x:row r="1345" spans="1:15" x14ac:dyDescent="0.3">
      <x:c r="C1345" s="23"/>
      <x:c r="E1345" s="23"/>
      <x:c r="J1345" s="226"/>
      <x:c r="K1345" s="226"/>
      <x:c r="L1345" s="226"/>
      <x:c r="M1345" s="226"/>
    </x:row>
    <x:row r="1346" spans="1:15" x14ac:dyDescent="0.3">
      <x:c r="C1346" s="23"/>
      <x:c r="E1346" s="23"/>
      <x:c r="J1346" s="226"/>
      <x:c r="K1346" s="226"/>
      <x:c r="L1346" s="226"/>
      <x:c r="M1346" s="226"/>
    </x:row>
    <x:row r="1347" spans="1:15" x14ac:dyDescent="0.3">
      <x:c r="C1347" s="23"/>
      <x:c r="E1347" s="23"/>
      <x:c r="J1347" s="222"/>
      <x:c r="K1347" s="226"/>
      <x:c r="L1347" s="226"/>
      <x:c r="M1347" s="226"/>
    </x:row>
    <x:row r="1348" spans="1:15" x14ac:dyDescent="0.3">
      <x:c r="C1348" s="23"/>
      <x:c r="E1348" s="23"/>
      <x:c r="J1348" s="222"/>
      <x:c r="K1348" s="226"/>
      <x:c r="L1348" s="226"/>
      <x:c r="M1348" s="222"/>
    </x:row>
    <x:row r="1349" spans="1:15" x14ac:dyDescent="0.3">
      <x:c r="C1349" s="23"/>
      <x:c r="E1349" s="23"/>
      <x:c r="J1349" s="226"/>
      <x:c r="K1349" s="226"/>
      <x:c r="L1349" s="226"/>
      <x:c r="M1349" s="226"/>
    </x:row>
    <x:row r="1350" spans="1:15" x14ac:dyDescent="0.3">
      <x:c r="C1350" s="23"/>
      <x:c r="E1350" s="23"/>
      <x:c r="J1350" s="226"/>
      <x:c r="K1350" s="226"/>
      <x:c r="L1350" s="226"/>
      <x:c r="M1350" s="226"/>
    </x:row>
    <x:row r="1351" spans="1:15" x14ac:dyDescent="0.3">
      <x:c r="C1351" s="23"/>
      <x:c r="E1351" s="23"/>
      <x:c r="J1351" s="222"/>
      <x:c r="K1351" s="226"/>
      <x:c r="L1351" s="226"/>
      <x:c r="M1351" s="226"/>
    </x:row>
    <x:row r="1352" spans="1:15" x14ac:dyDescent="0.3">
      <x:c r="C1352" s="23"/>
      <x:c r="E1352" s="23"/>
      <x:c r="J1352" s="226"/>
      <x:c r="K1352" s="226"/>
      <x:c r="L1352" s="226"/>
      <x:c r="M1352" s="226"/>
    </x:row>
    <x:row r="1353" spans="1:15" x14ac:dyDescent="0.3">
      <x:c r="C1353" s="23"/>
      <x:c r="E1353" s="23"/>
      <x:c r="J1353" s="226"/>
      <x:c r="K1353" s="226"/>
      <x:c r="L1353" s="226"/>
      <x:c r="M1353" s="226"/>
    </x:row>
    <x:row r="1354" spans="1:15" x14ac:dyDescent="0.3">
      <x:c r="C1354" s="23"/>
      <x:c r="E1354" s="23"/>
      <x:c r="J1354" s="226"/>
      <x:c r="K1354" s="226"/>
      <x:c r="L1354" s="226"/>
      <x:c r="M1354" s="226"/>
    </x:row>
    <x:row r="1355" spans="1:15" x14ac:dyDescent="0.3">
      <x:c r="C1355" s="23"/>
      <x:c r="E1355" s="23"/>
      <x:c r="J1355" s="226"/>
      <x:c r="K1355" s="226"/>
      <x:c r="L1355" s="226"/>
      <x:c r="M1355" s="226"/>
    </x:row>
    <x:row r="1356" spans="1:15" x14ac:dyDescent="0.3">
      <x:c r="C1356" s="23"/>
      <x:c r="E1356" s="23"/>
      <x:c r="J1356" s="226"/>
      <x:c r="K1356" s="226"/>
      <x:c r="L1356" s="226"/>
      <x:c r="M1356" s="226"/>
    </x:row>
    <x:row r="1357" spans="1:15" x14ac:dyDescent="0.3">
      <x:c r="C1357" s="23"/>
      <x:c r="E1357" s="23"/>
      <x:c r="J1357" s="226"/>
      <x:c r="K1357" s="226"/>
      <x:c r="L1357" s="226"/>
      <x:c r="M1357" s="226"/>
    </x:row>
    <x:row r="1358" spans="1:15" x14ac:dyDescent="0.3">
      <x:c r="C1358" s="23"/>
      <x:c r="E1358" s="23"/>
      <x:c r="J1358" s="226"/>
      <x:c r="K1358" s="226"/>
      <x:c r="L1358" s="226"/>
      <x:c r="M1358" s="226"/>
    </x:row>
    <x:row r="1359" spans="1:15" x14ac:dyDescent="0.3">
      <x:c r="C1359" s="23"/>
      <x:c r="E1359" s="23"/>
      <x:c r="J1359" s="226"/>
      <x:c r="K1359" s="226"/>
      <x:c r="L1359" s="226"/>
      <x:c r="M1359" s="226"/>
    </x:row>
    <x:row r="1360" spans="1:15" x14ac:dyDescent="0.3">
      <x:c r="C1360" s="23"/>
      <x:c r="E1360" s="23"/>
      <x:c r="J1360" s="226"/>
      <x:c r="K1360" s="226"/>
      <x:c r="L1360" s="226"/>
      <x:c r="M1360" s="226"/>
    </x:row>
    <x:row r="1361" spans="1:15" x14ac:dyDescent="0.3">
      <x:c r="C1361" s="23"/>
      <x:c r="E1361" s="23"/>
      <x:c r="J1361" s="222"/>
      <x:c r="K1361" s="226"/>
      <x:c r="L1361" s="226"/>
      <x:c r="M1361" s="226"/>
    </x:row>
    <x:row r="1362" spans="1:15" x14ac:dyDescent="0.3">
      <x:c r="C1362" s="23"/>
      <x:c r="E1362" s="23"/>
      <x:c r="J1362" s="222"/>
      <x:c r="K1362" s="226"/>
      <x:c r="L1362" s="226"/>
      <x:c r="M1362" s="226"/>
    </x:row>
    <x:row r="1363" spans="1:15" x14ac:dyDescent="0.3">
      <x:c r="C1363" s="23"/>
      <x:c r="E1363" s="23"/>
      <x:c r="J1363" s="226"/>
      <x:c r="K1363" s="226"/>
      <x:c r="L1363" s="226"/>
      <x:c r="M1363" s="226"/>
    </x:row>
    <x:row r="1364" spans="1:15" x14ac:dyDescent="0.3">
      <x:c r="C1364" s="23"/>
      <x:c r="E1364" s="23"/>
      <x:c r="J1364" s="222"/>
      <x:c r="K1364" s="226"/>
      <x:c r="L1364" s="226"/>
      <x:c r="M1364" s="226"/>
    </x:row>
    <x:row r="1365" spans="1:15" x14ac:dyDescent="0.3">
      <x:c r="C1365" s="23"/>
      <x:c r="E1365" s="23"/>
      <x:c r="J1365" s="222"/>
      <x:c r="K1365" s="226"/>
      <x:c r="L1365" s="226"/>
      <x:c r="M1365" s="226"/>
    </x:row>
    <x:row r="1366" spans="1:15" x14ac:dyDescent="0.3">
      <x:c r="C1366" s="23"/>
      <x:c r="E1366" s="23"/>
      <x:c r="J1366" s="226"/>
      <x:c r="K1366" s="226"/>
      <x:c r="L1366" s="226"/>
      <x:c r="M1366" s="226"/>
    </x:row>
    <x:row r="1367" spans="1:15" x14ac:dyDescent="0.3">
      <x:c r="C1367" s="23"/>
      <x:c r="E1367" s="23"/>
      <x:c r="J1367" s="222"/>
      <x:c r="K1367" s="226"/>
      <x:c r="L1367" s="226"/>
      <x:c r="M1367" s="226"/>
    </x:row>
    <x:row r="1368" spans="1:15" x14ac:dyDescent="0.3">
      <x:c r="C1368" s="23"/>
      <x:c r="E1368" s="23"/>
      <x:c r="J1368" s="226"/>
      <x:c r="K1368" s="226"/>
      <x:c r="L1368" s="226"/>
      <x:c r="M1368" s="226"/>
    </x:row>
    <x:row r="1369" spans="1:15" x14ac:dyDescent="0.3">
      <x:c r="C1369" s="23"/>
      <x:c r="E1369" s="23"/>
      <x:c r="J1369" s="226"/>
      <x:c r="K1369" s="226"/>
      <x:c r="L1369" s="226"/>
      <x:c r="M1369" s="226"/>
    </x:row>
    <x:row r="1370" spans="1:15" x14ac:dyDescent="0.3">
      <x:c r="C1370" s="23"/>
      <x:c r="E1370" s="23"/>
      <x:c r="J1370" s="222"/>
      <x:c r="K1370" s="226"/>
      <x:c r="L1370" s="226"/>
      <x:c r="M1370" s="226"/>
    </x:row>
    <x:row r="1371" spans="1:15" x14ac:dyDescent="0.3">
      <x:c r="C1371" s="23"/>
      <x:c r="E1371" s="23"/>
      <x:c r="J1371" s="222"/>
      <x:c r="K1371" s="226"/>
      <x:c r="L1371" s="226"/>
      <x:c r="M1371" s="226"/>
    </x:row>
    <x:row r="1372" spans="1:15" x14ac:dyDescent="0.3">
      <x:c r="C1372" s="23"/>
      <x:c r="E1372" s="23"/>
      <x:c r="J1372" s="226"/>
      <x:c r="K1372" s="226"/>
      <x:c r="L1372" s="226"/>
      <x:c r="M1372" s="226"/>
    </x:row>
    <x:row r="1373" spans="1:15" x14ac:dyDescent="0.3">
      <x:c r="C1373" s="23"/>
      <x:c r="E1373" s="23"/>
      <x:c r="J1373" s="226"/>
      <x:c r="K1373" s="226"/>
      <x:c r="L1373" s="226"/>
      <x:c r="M1373" s="226"/>
    </x:row>
    <x:row r="1374" spans="1:15" x14ac:dyDescent="0.3">
      <x:c r="C1374" s="23"/>
      <x:c r="E1374" s="23"/>
      <x:c r="J1374" s="222"/>
      <x:c r="K1374" s="226"/>
      <x:c r="L1374" s="226"/>
      <x:c r="M1374" s="222"/>
    </x:row>
    <x:row r="1375" spans="1:15" x14ac:dyDescent="0.3">
      <x:c r="C1375" s="23"/>
      <x:c r="E1375" s="23"/>
      <x:c r="J1375" s="226"/>
      <x:c r="K1375" s="226"/>
      <x:c r="L1375" s="226"/>
      <x:c r="M1375" s="226"/>
    </x:row>
    <x:row r="1376" spans="1:15" x14ac:dyDescent="0.3">
      <x:c r="C1376" s="23"/>
      <x:c r="E1376" s="23"/>
      <x:c r="J1376" s="226"/>
      <x:c r="K1376" s="226"/>
      <x:c r="L1376" s="226"/>
      <x:c r="M1376" s="226"/>
    </x:row>
    <x:row r="1377" spans="1:15" x14ac:dyDescent="0.3">
      <x:c r="C1377" s="23"/>
      <x:c r="E1377" s="23"/>
      <x:c r="J1377" s="222"/>
      <x:c r="K1377" s="226"/>
      <x:c r="L1377" s="226"/>
      <x:c r="M1377" s="222"/>
    </x:row>
    <x:row r="1378" spans="1:15" x14ac:dyDescent="0.3">
      <x:c r="C1378" s="23"/>
      <x:c r="E1378" s="23"/>
      <x:c r="J1378" s="226"/>
      <x:c r="K1378" s="226"/>
      <x:c r="L1378" s="226"/>
      <x:c r="M1378" s="226"/>
    </x:row>
    <x:row r="1379" spans="1:15" x14ac:dyDescent="0.3">
      <x:c r="C1379" s="23"/>
      <x:c r="E1379" s="23"/>
      <x:c r="J1379" s="226"/>
      <x:c r="K1379" s="226"/>
      <x:c r="L1379" s="226"/>
      <x:c r="M1379" s="226"/>
    </x:row>
    <x:row r="1380" spans="1:15" x14ac:dyDescent="0.3">
      <x:c r="C1380" s="23"/>
      <x:c r="E1380" s="23"/>
      <x:c r="J1380" s="226"/>
      <x:c r="K1380" s="226"/>
      <x:c r="L1380" s="226"/>
      <x:c r="M1380" s="226"/>
    </x:row>
    <x:row r="1381" spans="1:15" x14ac:dyDescent="0.3">
      <x:c r="C1381" s="23"/>
      <x:c r="E1381" s="23"/>
      <x:c r="J1381" s="222"/>
      <x:c r="K1381" s="226"/>
      <x:c r="L1381" s="226"/>
      <x:c r="M1381" s="226"/>
    </x:row>
    <x:row r="1382" spans="1:15" x14ac:dyDescent="0.3">
      <x:c r="C1382" s="23"/>
      <x:c r="E1382" s="23"/>
      <x:c r="J1382" s="226"/>
      <x:c r="K1382" s="226"/>
      <x:c r="L1382" s="226"/>
      <x:c r="M1382" s="226"/>
    </x:row>
    <x:row r="1383" spans="1:15" x14ac:dyDescent="0.3">
      <x:c r="C1383" s="23"/>
      <x:c r="E1383" s="23"/>
      <x:c r="J1383" s="226"/>
      <x:c r="K1383" s="226"/>
      <x:c r="L1383" s="226"/>
      <x:c r="M1383" s="226"/>
    </x:row>
    <x:row r="1384" spans="1:15" x14ac:dyDescent="0.3">
      <x:c r="C1384" s="23"/>
      <x:c r="E1384" s="23"/>
      <x:c r="J1384" s="226"/>
      <x:c r="K1384" s="226"/>
      <x:c r="L1384" s="226"/>
      <x:c r="M1384" s="226"/>
    </x:row>
    <x:row r="1385" spans="1:15" x14ac:dyDescent="0.3">
      <x:c r="C1385" s="23"/>
      <x:c r="E1385" s="23"/>
      <x:c r="J1385" s="222"/>
      <x:c r="K1385" s="226"/>
      <x:c r="L1385" s="226"/>
      <x:c r="M1385" s="222"/>
    </x:row>
    <x:row r="1386" spans="1:15" x14ac:dyDescent="0.3">
      <x:c r="C1386" s="23"/>
      <x:c r="E1386" s="23"/>
      <x:c r="J1386" s="226"/>
      <x:c r="K1386" s="226"/>
      <x:c r="L1386" s="226"/>
      <x:c r="M1386" s="226"/>
    </x:row>
    <x:row r="1387" spans="1:15" x14ac:dyDescent="0.3">
      <x:c r="C1387" s="23"/>
      <x:c r="E1387" s="23"/>
      <x:c r="J1387" s="222"/>
      <x:c r="K1387" s="226"/>
      <x:c r="L1387" s="226"/>
      <x:c r="M1387" s="226"/>
    </x:row>
    <x:row r="1388" spans="1:15" x14ac:dyDescent="0.3">
      <x:c r="C1388" s="23"/>
      <x:c r="E1388" s="23"/>
      <x:c r="J1388" s="226"/>
      <x:c r="K1388" s="226"/>
      <x:c r="L1388" s="226"/>
      <x:c r="M1388" s="226"/>
    </x:row>
    <x:row r="1389" spans="1:15" x14ac:dyDescent="0.3">
      <x:c r="C1389" s="23"/>
      <x:c r="E1389" s="23"/>
      <x:c r="J1389" s="222"/>
      <x:c r="K1389" s="226"/>
      <x:c r="L1389" s="226"/>
      <x:c r="M1389" s="226"/>
    </x:row>
    <x:row r="1390" spans="1:15" x14ac:dyDescent="0.3">
      <x:c r="C1390" s="23"/>
      <x:c r="E1390" s="23"/>
      <x:c r="J1390" s="222"/>
      <x:c r="K1390" s="226"/>
      <x:c r="L1390" s="226"/>
      <x:c r="M1390" s="222"/>
    </x:row>
    <x:row r="1391" spans="1:15" x14ac:dyDescent="0.3">
      <x:c r="C1391" s="23"/>
      <x:c r="E1391" s="23"/>
      <x:c r="J1391" s="222"/>
      <x:c r="K1391" s="226"/>
      <x:c r="L1391" s="226"/>
      <x:c r="M1391" s="226"/>
    </x:row>
    <x:row r="1392" spans="1:15" x14ac:dyDescent="0.3">
      <x:c r="C1392" s="23"/>
      <x:c r="E1392" s="23"/>
      <x:c r="J1392" s="226"/>
      <x:c r="K1392" s="226"/>
      <x:c r="L1392" s="226"/>
      <x:c r="M1392" s="226"/>
    </x:row>
    <x:row r="1393" spans="1:15" x14ac:dyDescent="0.3">
      <x:c r="C1393" s="23"/>
      <x:c r="E1393" s="23"/>
      <x:c r="J1393" s="222"/>
      <x:c r="K1393" s="226"/>
      <x:c r="L1393" s="226"/>
      <x:c r="M1393" s="226"/>
    </x:row>
    <x:row r="1394" spans="1:15" x14ac:dyDescent="0.3">
      <x:c r="C1394" s="23"/>
      <x:c r="E1394" s="23"/>
      <x:c r="J1394" s="222"/>
      <x:c r="K1394" s="226"/>
      <x:c r="L1394" s="226"/>
      <x:c r="M1394" s="226"/>
    </x:row>
    <x:row r="1395" spans="1:15" x14ac:dyDescent="0.3">
      <x:c r="C1395" s="23"/>
      <x:c r="E1395" s="23"/>
      <x:c r="J1395" s="222"/>
      <x:c r="K1395" s="226"/>
      <x:c r="L1395" s="226"/>
      <x:c r="M1395" s="226"/>
    </x:row>
    <x:row r="1396" spans="1:15" x14ac:dyDescent="0.3">
      <x:c r="C1396" s="23"/>
      <x:c r="E1396" s="23"/>
      <x:c r="J1396" s="226"/>
      <x:c r="K1396" s="226"/>
      <x:c r="L1396" s="226"/>
      <x:c r="M1396" s="226"/>
    </x:row>
    <x:row r="1397" spans="1:15" x14ac:dyDescent="0.3">
      <x:c r="C1397" s="23"/>
      <x:c r="E1397" s="23"/>
      <x:c r="J1397" s="222"/>
      <x:c r="K1397" s="226"/>
      <x:c r="L1397" s="226"/>
      <x:c r="M1397" s="226"/>
    </x:row>
    <x:row r="1398" spans="1:15" x14ac:dyDescent="0.3">
      <x:c r="C1398" s="23"/>
      <x:c r="E1398" s="23"/>
      <x:c r="J1398" s="226"/>
      <x:c r="K1398" s="226"/>
      <x:c r="L1398" s="226"/>
      <x:c r="M1398" s="226"/>
    </x:row>
    <x:row r="1399" spans="1:15" x14ac:dyDescent="0.3">
      <x:c r="C1399" s="23"/>
      <x:c r="E1399" s="23"/>
      <x:c r="J1399" s="226"/>
      <x:c r="K1399" s="226"/>
      <x:c r="L1399" s="226"/>
      <x:c r="M1399" s="226"/>
    </x:row>
    <x:row r="1400" spans="1:15" x14ac:dyDescent="0.3">
      <x:c r="C1400" s="23"/>
      <x:c r="E1400" s="23"/>
      <x:c r="J1400" s="222"/>
      <x:c r="K1400" s="226"/>
      <x:c r="L1400" s="226"/>
      <x:c r="M1400" s="226"/>
    </x:row>
    <x:row r="1401" spans="1:15" x14ac:dyDescent="0.3">
      <x:c r="C1401" s="23"/>
      <x:c r="E1401" s="23"/>
      <x:c r="J1401" s="222"/>
      <x:c r="K1401" s="226"/>
      <x:c r="L1401" s="226"/>
      <x:c r="M1401" s="226"/>
    </x:row>
    <x:row r="1402" spans="1:15" x14ac:dyDescent="0.3">
      <x:c r="C1402" s="23"/>
      <x:c r="E1402" s="23"/>
      <x:c r="J1402" s="222"/>
      <x:c r="K1402" s="226"/>
      <x:c r="L1402" s="226"/>
      <x:c r="M1402" s="222"/>
    </x:row>
    <x:row r="1403" spans="1:15" x14ac:dyDescent="0.3">
      <x:c r="C1403" s="23"/>
      <x:c r="E1403" s="23"/>
      <x:c r="J1403" s="226"/>
      <x:c r="K1403" s="226"/>
      <x:c r="L1403" s="226"/>
      <x:c r="M1403" s="226"/>
    </x:row>
    <x:row r="1404" spans="1:15" x14ac:dyDescent="0.3">
      <x:c r="C1404" s="23"/>
      <x:c r="E1404" s="23"/>
      <x:c r="J1404" s="222"/>
      <x:c r="K1404" s="226"/>
      <x:c r="L1404" s="226"/>
      <x:c r="M1404" s="226"/>
    </x:row>
    <x:row r="1405" spans="1:15" x14ac:dyDescent="0.3">
      <x:c r="C1405" s="23"/>
      <x:c r="E1405" s="23"/>
      <x:c r="J1405" s="222"/>
      <x:c r="K1405" s="226"/>
      <x:c r="L1405" s="226"/>
      <x:c r="M1405" s="226"/>
    </x:row>
    <x:row r="1406" spans="1:15" x14ac:dyDescent="0.3">
      <x:c r="C1406" s="23"/>
      <x:c r="E1406" s="23"/>
      <x:c r="J1406" s="226"/>
      <x:c r="K1406" s="226"/>
      <x:c r="L1406" s="226"/>
      <x:c r="M1406" s="226"/>
    </x:row>
    <x:row r="1407" spans="1:15" x14ac:dyDescent="0.3">
      <x:c r="C1407" s="23"/>
      <x:c r="E1407" s="23"/>
      <x:c r="J1407" s="226"/>
      <x:c r="K1407" s="226"/>
      <x:c r="L1407" s="226"/>
      <x:c r="M1407" s="226"/>
    </x:row>
    <x:row r="1408" spans="1:15" x14ac:dyDescent="0.3">
      <x:c r="C1408" s="23"/>
      <x:c r="E1408" s="23"/>
      <x:c r="J1408" s="226"/>
      <x:c r="K1408" s="226"/>
      <x:c r="L1408" s="226"/>
      <x:c r="M1408" s="226"/>
    </x:row>
    <x:row r="1409" spans="1:15" x14ac:dyDescent="0.3">
      <x:c r="C1409" s="23"/>
      <x:c r="E1409" s="23"/>
      <x:c r="J1409" s="226"/>
      <x:c r="K1409" s="226"/>
      <x:c r="L1409" s="226"/>
      <x:c r="M1409" s="226"/>
    </x:row>
    <x:row r="1410" spans="1:15" x14ac:dyDescent="0.3">
      <x:c r="C1410" s="23"/>
      <x:c r="E1410" s="23"/>
      <x:c r="J1410" s="226"/>
      <x:c r="K1410" s="226"/>
      <x:c r="L1410" s="226"/>
      <x:c r="M1410" s="226"/>
    </x:row>
    <x:row r="1411" spans="1:15" x14ac:dyDescent="0.3">
      <x:c r="C1411" s="23"/>
      <x:c r="E1411" s="23"/>
      <x:c r="J1411" s="226"/>
      <x:c r="K1411" s="226"/>
      <x:c r="L1411" s="226"/>
      <x:c r="M1411" s="226"/>
    </x:row>
    <x:row r="1412" spans="1:15" x14ac:dyDescent="0.3">
      <x:c r="C1412" s="23"/>
      <x:c r="E1412" s="23"/>
      <x:c r="J1412" s="226"/>
      <x:c r="K1412" s="226"/>
      <x:c r="L1412" s="226"/>
      <x:c r="M1412" s="226"/>
    </x:row>
    <x:row r="1413" spans="1:15" x14ac:dyDescent="0.3">
      <x:c r="C1413" s="23"/>
      <x:c r="E1413" s="23"/>
      <x:c r="J1413" s="226"/>
      <x:c r="K1413" s="226"/>
      <x:c r="L1413" s="226"/>
      <x:c r="M1413" s="226"/>
    </x:row>
    <x:row r="1414" spans="1:15" x14ac:dyDescent="0.3">
      <x:c r="C1414" s="23"/>
      <x:c r="E1414" s="23"/>
      <x:c r="J1414" s="226"/>
      <x:c r="K1414" s="226"/>
      <x:c r="L1414" s="226"/>
      <x:c r="M1414" s="226"/>
    </x:row>
    <x:row r="1415" spans="1:15" x14ac:dyDescent="0.3">
      <x:c r="C1415" s="23"/>
      <x:c r="E1415" s="23"/>
      <x:c r="J1415" s="226"/>
      <x:c r="K1415" s="226"/>
      <x:c r="L1415" s="226"/>
      <x:c r="M1415" s="226"/>
    </x:row>
    <x:row r="1416" spans="1:15" x14ac:dyDescent="0.3">
      <x:c r="C1416" s="23"/>
      <x:c r="E1416" s="23"/>
      <x:c r="J1416" s="226"/>
      <x:c r="K1416" s="226"/>
      <x:c r="L1416" s="226"/>
      <x:c r="M1416" s="226"/>
    </x:row>
    <x:row r="1417" spans="1:15" x14ac:dyDescent="0.3">
      <x:c r="C1417" s="23"/>
      <x:c r="E1417" s="23"/>
      <x:c r="J1417" s="226"/>
      <x:c r="K1417" s="226"/>
      <x:c r="L1417" s="226"/>
      <x:c r="M1417" s="226"/>
    </x:row>
    <x:row r="1418" spans="1:15" x14ac:dyDescent="0.3">
      <x:c r="C1418" s="23"/>
      <x:c r="E1418" s="23"/>
      <x:c r="J1418" s="226"/>
      <x:c r="K1418" s="226"/>
      <x:c r="L1418" s="226"/>
      <x:c r="M1418" s="226"/>
    </x:row>
    <x:row r="1419" spans="1:15" x14ac:dyDescent="0.3">
      <x:c r="C1419" s="23"/>
      <x:c r="E1419" s="23"/>
      <x:c r="J1419" s="226"/>
      <x:c r="K1419" s="226"/>
      <x:c r="L1419" s="226"/>
      <x:c r="M1419" s="226"/>
    </x:row>
    <x:row r="1420" spans="1:15" x14ac:dyDescent="0.3">
      <x:c r="C1420" s="23"/>
      <x:c r="E1420" s="23"/>
      <x:c r="J1420" s="222"/>
      <x:c r="K1420" s="226"/>
      <x:c r="L1420" s="226"/>
      <x:c r="M1420" s="226"/>
    </x:row>
    <x:row r="1421" spans="1:15" x14ac:dyDescent="0.3">
      <x:c r="C1421" s="23"/>
      <x:c r="E1421" s="23"/>
      <x:c r="J1421" s="226"/>
      <x:c r="K1421" s="226"/>
      <x:c r="L1421" s="226"/>
      <x:c r="M1421" s="226"/>
    </x:row>
    <x:row r="1422" spans="1:15" x14ac:dyDescent="0.3">
      <x:c r="C1422" s="23"/>
      <x:c r="E1422" s="23"/>
      <x:c r="J1422" s="222"/>
      <x:c r="K1422" s="226"/>
      <x:c r="L1422" s="226"/>
      <x:c r="M1422" s="226"/>
    </x:row>
    <x:row r="1423" spans="1:15" x14ac:dyDescent="0.3">
      <x:c r="C1423" s="23"/>
      <x:c r="E1423" s="23"/>
      <x:c r="J1423" s="222"/>
      <x:c r="K1423" s="226"/>
      <x:c r="L1423" s="226"/>
      <x:c r="M1423" s="226"/>
    </x:row>
    <x:row r="1424" spans="1:15" x14ac:dyDescent="0.3">
      <x:c r="C1424" s="23"/>
      <x:c r="E1424" s="23"/>
      <x:c r="J1424" s="222"/>
      <x:c r="K1424" s="226"/>
      <x:c r="L1424" s="226"/>
      <x:c r="M1424" s="226"/>
    </x:row>
    <x:row r="1425" spans="1:15" x14ac:dyDescent="0.3">
      <x:c r="C1425" s="23"/>
      <x:c r="E1425" s="23"/>
      <x:c r="J1425" s="226"/>
      <x:c r="K1425" s="226"/>
      <x:c r="L1425" s="226"/>
      <x:c r="M1425" s="226"/>
    </x:row>
    <x:row r="1426" spans="1:15" x14ac:dyDescent="0.3">
      <x:c r="C1426" s="23"/>
      <x:c r="E1426" s="23"/>
      <x:c r="J1426" s="222"/>
      <x:c r="K1426" s="226"/>
      <x:c r="L1426" s="226"/>
      <x:c r="M1426" s="226"/>
    </x:row>
    <x:row r="1427" spans="1:15" x14ac:dyDescent="0.3">
      <x:c r="C1427" s="23"/>
      <x:c r="E1427" s="23"/>
      <x:c r="J1427" s="226"/>
      <x:c r="K1427" s="226"/>
      <x:c r="L1427" s="226"/>
      <x:c r="M1427" s="226"/>
    </x:row>
    <x:row r="1428" spans="1:15" x14ac:dyDescent="0.3">
      <x:c r="C1428" s="23"/>
      <x:c r="E1428" s="23"/>
      <x:c r="J1428" s="226"/>
      <x:c r="K1428" s="226"/>
      <x:c r="L1428" s="226"/>
      <x:c r="M1428" s="226"/>
    </x:row>
    <x:row r="1429" spans="1:15" x14ac:dyDescent="0.3">
      <x:c r="C1429" s="23"/>
      <x:c r="E1429" s="23"/>
      <x:c r="J1429" s="226"/>
      <x:c r="K1429" s="226"/>
      <x:c r="L1429" s="226"/>
      <x:c r="M1429" s="226"/>
    </x:row>
    <x:row r="1430" spans="1:15" x14ac:dyDescent="0.3">
      <x:c r="C1430" s="23"/>
      <x:c r="E1430" s="23"/>
      <x:c r="J1430" s="226"/>
      <x:c r="K1430" s="226"/>
      <x:c r="L1430" s="226"/>
      <x:c r="M1430" s="226"/>
    </x:row>
    <x:row r="1431" spans="1:15" x14ac:dyDescent="0.3">
      <x:c r="C1431" s="23"/>
      <x:c r="E1431" s="23"/>
      <x:c r="J1431" s="222"/>
      <x:c r="K1431" s="226"/>
      <x:c r="L1431" s="226"/>
      <x:c r="M1431" s="226"/>
    </x:row>
    <x:row r="1432" spans="1:15" x14ac:dyDescent="0.3">
      <x:c r="C1432" s="23"/>
      <x:c r="E1432" s="23"/>
      <x:c r="J1432" s="222"/>
      <x:c r="K1432" s="226"/>
      <x:c r="L1432" s="226"/>
      <x:c r="M1432" s="226"/>
    </x:row>
    <x:row r="1433" spans="1:15" x14ac:dyDescent="0.3">
      <x:c r="C1433" s="23"/>
      <x:c r="E1433" s="23"/>
      <x:c r="J1433" s="226"/>
      <x:c r="K1433" s="226"/>
      <x:c r="L1433" s="226"/>
      <x:c r="M1433" s="226"/>
    </x:row>
    <x:row r="1434" spans="1:15" x14ac:dyDescent="0.3">
      <x:c r="C1434" s="23"/>
      <x:c r="E1434" s="23"/>
      <x:c r="J1434" s="226"/>
      <x:c r="K1434" s="226"/>
      <x:c r="L1434" s="226"/>
      <x:c r="M1434" s="226"/>
    </x:row>
    <x:row r="1435" spans="1:15" x14ac:dyDescent="0.3">
      <x:c r="C1435" s="23"/>
      <x:c r="E1435" s="23"/>
      <x:c r="J1435" s="226"/>
      <x:c r="K1435" s="226"/>
      <x:c r="L1435" s="226"/>
      <x:c r="M1435" s="226"/>
    </x:row>
    <x:row r="1436" spans="1:15" x14ac:dyDescent="0.3">
      <x:c r="C1436" s="23"/>
      <x:c r="E1436" s="23"/>
      <x:c r="J1436" s="222"/>
      <x:c r="K1436" s="226"/>
      <x:c r="L1436" s="226"/>
      <x:c r="M1436" s="226"/>
    </x:row>
    <x:row r="1437" spans="1:15" x14ac:dyDescent="0.3">
      <x:c r="C1437" s="23"/>
      <x:c r="E1437" s="23"/>
      <x:c r="J1437" s="226"/>
      <x:c r="K1437" s="226"/>
      <x:c r="L1437" s="226"/>
      <x:c r="M1437" s="226"/>
    </x:row>
    <x:row r="1438" spans="1:15" x14ac:dyDescent="0.3">
      <x:c r="C1438" s="23"/>
      <x:c r="E1438" s="23"/>
      <x:c r="J1438" s="226"/>
      <x:c r="K1438" s="226"/>
      <x:c r="L1438" s="226"/>
      <x:c r="M1438" s="226"/>
    </x:row>
    <x:row r="1439" spans="1:15" x14ac:dyDescent="0.3">
      <x:c r="C1439" s="23"/>
      <x:c r="E1439" s="23"/>
      <x:c r="J1439" s="226"/>
      <x:c r="K1439" s="226"/>
      <x:c r="L1439" s="226"/>
      <x:c r="M1439" s="226"/>
    </x:row>
    <x:row r="1440" spans="1:15" x14ac:dyDescent="0.3">
      <x:c r="C1440" s="23"/>
      <x:c r="E1440" s="23"/>
      <x:c r="J1440" s="226"/>
      <x:c r="K1440" s="226"/>
      <x:c r="L1440" s="226"/>
      <x:c r="M1440" s="226"/>
    </x:row>
    <x:row r="1441" spans="1:15" x14ac:dyDescent="0.3">
      <x:c r="C1441" s="23"/>
      <x:c r="E1441" s="23"/>
      <x:c r="J1441" s="222"/>
      <x:c r="K1441" s="226"/>
      <x:c r="L1441" s="226"/>
      <x:c r="M1441" s="226"/>
    </x:row>
    <x:row r="1442" spans="1:15" x14ac:dyDescent="0.3">
      <x:c r="C1442" s="23"/>
      <x:c r="E1442" s="23"/>
      <x:c r="J1442" s="226"/>
      <x:c r="K1442" s="226"/>
      <x:c r="L1442" s="226"/>
      <x:c r="M1442" s="226"/>
    </x:row>
    <x:row r="1443" spans="1:15" x14ac:dyDescent="0.3">
      <x:c r="C1443" s="23"/>
      <x:c r="E1443" s="23"/>
      <x:c r="J1443" s="226"/>
      <x:c r="K1443" s="226"/>
      <x:c r="L1443" s="226"/>
      <x:c r="M1443" s="226"/>
    </x:row>
    <x:row r="1444" spans="1:15" x14ac:dyDescent="0.3">
      <x:c r="C1444" s="23"/>
      <x:c r="E1444" s="23"/>
      <x:c r="J1444" s="226"/>
      <x:c r="K1444" s="226"/>
      <x:c r="L1444" s="226"/>
      <x:c r="M1444" s="226"/>
    </x:row>
    <x:row r="1445" spans="1:15" x14ac:dyDescent="0.3">
      <x:c r="C1445" s="23"/>
      <x:c r="E1445" s="23"/>
      <x:c r="J1445" s="222"/>
      <x:c r="K1445" s="226"/>
      <x:c r="L1445" s="226"/>
      <x:c r="M1445" s="226"/>
    </x:row>
    <x:row r="1446" spans="1:15" x14ac:dyDescent="0.3">
      <x:c r="C1446" s="23"/>
      <x:c r="E1446" s="23"/>
      <x:c r="J1446" s="222"/>
      <x:c r="K1446" s="226"/>
      <x:c r="L1446" s="226"/>
      <x:c r="M1446" s="226"/>
    </x:row>
    <x:row r="1447" spans="1:15" x14ac:dyDescent="0.3">
      <x:c r="C1447" s="23"/>
      <x:c r="E1447" s="23"/>
      <x:c r="J1447" s="222"/>
      <x:c r="K1447" s="226"/>
      <x:c r="L1447" s="226"/>
      <x:c r="M1447" s="226"/>
    </x:row>
    <x:row r="1448" spans="1:15" x14ac:dyDescent="0.3">
      <x:c r="C1448" s="23"/>
      <x:c r="E1448" s="23"/>
      <x:c r="J1448" s="226"/>
      <x:c r="K1448" s="226"/>
      <x:c r="L1448" s="226"/>
      <x:c r="M1448" s="226"/>
    </x:row>
    <x:row r="1449" spans="1:15" x14ac:dyDescent="0.3">
      <x:c r="C1449" s="23"/>
      <x:c r="E1449" s="23"/>
      <x:c r="J1449" s="226"/>
      <x:c r="K1449" s="226"/>
      <x:c r="L1449" s="226"/>
      <x:c r="M1449" s="226"/>
    </x:row>
    <x:row r="1450" spans="1:15" x14ac:dyDescent="0.3">
      <x:c r="C1450" s="23"/>
      <x:c r="E1450" s="23"/>
      <x:c r="J1450" s="226"/>
      <x:c r="K1450" s="226"/>
      <x:c r="L1450" s="226"/>
      <x:c r="M1450" s="226"/>
    </x:row>
    <x:row r="1451" spans="1:15" x14ac:dyDescent="0.3">
      <x:c r="C1451" s="23"/>
      <x:c r="E1451" s="23"/>
      <x:c r="J1451" s="226"/>
      <x:c r="K1451" s="226"/>
      <x:c r="L1451" s="226"/>
      <x:c r="M1451" s="226"/>
    </x:row>
    <x:row r="1452" spans="1:15" x14ac:dyDescent="0.3">
      <x:c r="C1452" s="23"/>
      <x:c r="E1452" s="23"/>
      <x:c r="J1452" s="226"/>
      <x:c r="K1452" s="226"/>
      <x:c r="L1452" s="226"/>
      <x:c r="M1452" s="226"/>
    </x:row>
    <x:row r="1453" spans="1:15" x14ac:dyDescent="0.3">
      <x:c r="C1453" s="23"/>
      <x:c r="E1453" s="23"/>
      <x:c r="J1453" s="226"/>
      <x:c r="K1453" s="226"/>
      <x:c r="L1453" s="226"/>
      <x:c r="M1453" s="226"/>
    </x:row>
    <x:row r="1454" spans="1:15" x14ac:dyDescent="0.3">
      <x:c r="C1454" s="23"/>
      <x:c r="E1454" s="23"/>
      <x:c r="J1454" s="226"/>
      <x:c r="K1454" s="226"/>
      <x:c r="L1454" s="226"/>
      <x:c r="M1454" s="226"/>
    </x:row>
    <x:row r="1455" spans="1:15" x14ac:dyDescent="0.3">
      <x:c r="C1455" s="23"/>
      <x:c r="E1455" s="23"/>
      <x:c r="J1455" s="226"/>
      <x:c r="K1455" s="226"/>
      <x:c r="L1455" s="226"/>
      <x:c r="M1455" s="226"/>
    </x:row>
    <x:row r="1456" spans="1:15" x14ac:dyDescent="0.3">
      <x:c r="C1456" s="23"/>
      <x:c r="E1456" s="23"/>
      <x:c r="J1456" s="222"/>
      <x:c r="K1456" s="226"/>
      <x:c r="L1456" s="226"/>
      <x:c r="M1456" s="222"/>
    </x:row>
    <x:row r="1457" spans="1:15" x14ac:dyDescent="0.3">
      <x:c r="C1457" s="23"/>
      <x:c r="E1457" s="23"/>
      <x:c r="J1457" s="226"/>
      <x:c r="K1457" s="226"/>
      <x:c r="L1457" s="226"/>
      <x:c r="M1457" s="226"/>
    </x:row>
    <x:row r="1458" spans="1:15" x14ac:dyDescent="0.3">
      <x:c r="C1458" s="23"/>
      <x:c r="E1458" s="23"/>
      <x:c r="J1458" s="226"/>
      <x:c r="K1458" s="226"/>
      <x:c r="L1458" s="226"/>
      <x:c r="M1458" s="226"/>
    </x:row>
    <x:row r="1459" spans="1:15" x14ac:dyDescent="0.3">
      <x:c r="C1459" s="23"/>
      <x:c r="E1459" s="23"/>
      <x:c r="J1459" s="222"/>
      <x:c r="K1459" s="226"/>
      <x:c r="L1459" s="226"/>
      <x:c r="M1459" s="222"/>
    </x:row>
    <x:row r="1460" spans="1:15" x14ac:dyDescent="0.3">
      <x:c r="C1460" s="23"/>
      <x:c r="E1460" s="23"/>
      <x:c r="J1460" s="226"/>
      <x:c r="K1460" s="226"/>
      <x:c r="L1460" s="226"/>
      <x:c r="M1460" s="226"/>
    </x:row>
    <x:row r="1461" spans="1:15" x14ac:dyDescent="0.3">
      <x:c r="C1461" s="23"/>
      <x:c r="E1461" s="23"/>
      <x:c r="J1461" s="226"/>
      <x:c r="K1461" s="226"/>
      <x:c r="L1461" s="226"/>
      <x:c r="M1461" s="226"/>
    </x:row>
    <x:row r="1462" spans="1:15" x14ac:dyDescent="0.3">
      <x:c r="C1462" s="23"/>
      <x:c r="E1462" s="23"/>
      <x:c r="J1462" s="226"/>
      <x:c r="K1462" s="226"/>
      <x:c r="L1462" s="226"/>
      <x:c r="M1462" s="226"/>
    </x:row>
    <x:row r="1463" spans="1:15" x14ac:dyDescent="0.3">
      <x:c r="C1463" s="23"/>
      <x:c r="E1463" s="23"/>
      <x:c r="J1463" s="226"/>
      <x:c r="K1463" s="226"/>
      <x:c r="L1463" s="226"/>
      <x:c r="M1463" s="226"/>
    </x:row>
    <x:row r="1464" spans="1:15" x14ac:dyDescent="0.3">
      <x:c r="C1464" s="23"/>
      <x:c r="E1464" s="23"/>
      <x:c r="J1464" s="222"/>
      <x:c r="K1464" s="226"/>
      <x:c r="L1464" s="226"/>
      <x:c r="M1464" s="226"/>
    </x:row>
    <x:row r="1465" spans="1:15" x14ac:dyDescent="0.3">
      <x:c r="C1465" s="23"/>
      <x:c r="E1465" s="23"/>
      <x:c r="J1465" s="226"/>
      <x:c r="K1465" s="226"/>
      <x:c r="L1465" s="226"/>
      <x:c r="M1465" s="226"/>
    </x:row>
    <x:row r="1466" spans="1:15" x14ac:dyDescent="0.3">
      <x:c r="C1466" s="23"/>
      <x:c r="E1466" s="23"/>
      <x:c r="J1466" s="226"/>
      <x:c r="K1466" s="226"/>
      <x:c r="L1466" s="226"/>
      <x:c r="M1466" s="226"/>
    </x:row>
    <x:row r="1467" spans="1:15" x14ac:dyDescent="0.3">
      <x:c r="C1467" s="23"/>
      <x:c r="E1467" s="23"/>
      <x:c r="J1467" s="222"/>
      <x:c r="K1467" s="226"/>
      <x:c r="L1467" s="226"/>
      <x:c r="M1467" s="226"/>
    </x:row>
    <x:row r="1468" spans="1:15" x14ac:dyDescent="0.3">
      <x:c r="C1468" s="23"/>
      <x:c r="E1468" s="23"/>
      <x:c r="J1468" s="222"/>
      <x:c r="K1468" s="226"/>
      <x:c r="L1468" s="226"/>
      <x:c r="M1468" s="226"/>
    </x:row>
    <x:row r="1469" spans="1:15" x14ac:dyDescent="0.3">
      <x:c r="C1469" s="23"/>
      <x:c r="E1469" s="23"/>
      <x:c r="J1469" s="222"/>
      <x:c r="K1469" s="226"/>
      <x:c r="L1469" s="226"/>
      <x:c r="M1469" s="226"/>
    </x:row>
    <x:row r="1470" spans="1:15" x14ac:dyDescent="0.3">
      <x:c r="C1470" s="23"/>
      <x:c r="E1470" s="23"/>
      <x:c r="J1470" s="226"/>
      <x:c r="K1470" s="226"/>
      <x:c r="L1470" s="226"/>
      <x:c r="M1470" s="226"/>
    </x:row>
    <x:row r="1471" spans="1:15" x14ac:dyDescent="0.3">
      <x:c r="C1471" s="23"/>
      <x:c r="E1471" s="23"/>
      <x:c r="J1471" s="222"/>
      <x:c r="K1471" s="226"/>
      <x:c r="L1471" s="226"/>
      <x:c r="M1471" s="226"/>
    </x:row>
    <x:row r="1472" spans="1:15" x14ac:dyDescent="0.3">
      <x:c r="C1472" s="23"/>
      <x:c r="E1472" s="23"/>
      <x:c r="J1472" s="226"/>
      <x:c r="K1472" s="226"/>
      <x:c r="L1472" s="226"/>
      <x:c r="M1472" s="226"/>
    </x:row>
    <x:row r="1473" spans="1:15" x14ac:dyDescent="0.3">
      <x:c r="C1473" s="23"/>
      <x:c r="E1473" s="23"/>
      <x:c r="J1473" s="222"/>
      <x:c r="K1473" s="226"/>
      <x:c r="L1473" s="226"/>
      <x:c r="M1473" s="226"/>
    </x:row>
    <x:row r="1474" spans="1:15" x14ac:dyDescent="0.3">
      <x:c r="C1474" s="23"/>
      <x:c r="E1474" s="23"/>
      <x:c r="J1474" s="222"/>
      <x:c r="K1474" s="226"/>
      <x:c r="L1474" s="226"/>
      <x:c r="M1474" s="226"/>
    </x:row>
    <x:row r="1475" spans="1:15" x14ac:dyDescent="0.3">
      <x:c r="C1475" s="23"/>
      <x:c r="E1475" s="23"/>
      <x:c r="J1475" s="222"/>
      <x:c r="K1475" s="226"/>
      <x:c r="L1475" s="226"/>
      <x:c r="M1475" s="226"/>
    </x:row>
    <x:row r="1476" spans="1:15" x14ac:dyDescent="0.3">
      <x:c r="C1476" s="23"/>
      <x:c r="E1476" s="23"/>
      <x:c r="J1476" s="222"/>
      <x:c r="K1476" s="226"/>
      <x:c r="L1476" s="226"/>
      <x:c r="M1476" s="226"/>
    </x:row>
    <x:row r="1477" spans="1:15" x14ac:dyDescent="0.3">
      <x:c r="C1477" s="23"/>
      <x:c r="E1477" s="23"/>
      <x:c r="J1477" s="226"/>
      <x:c r="K1477" s="226"/>
      <x:c r="L1477" s="226"/>
      <x:c r="M1477" s="226"/>
    </x:row>
    <x:row r="1478" spans="1:15" x14ac:dyDescent="0.3">
      <x:c r="C1478" s="23"/>
      <x:c r="E1478" s="23"/>
      <x:c r="J1478" s="226"/>
      <x:c r="K1478" s="226"/>
      <x:c r="L1478" s="226"/>
      <x:c r="M1478" s="226"/>
    </x:row>
    <x:row r="1479" spans="1:15" x14ac:dyDescent="0.3">
      <x:c r="C1479" s="23"/>
      <x:c r="E1479" s="23"/>
      <x:c r="J1479" s="226"/>
      <x:c r="K1479" s="226"/>
      <x:c r="L1479" s="226"/>
      <x:c r="M1479" s="226"/>
    </x:row>
    <x:row r="1480" spans="1:15" x14ac:dyDescent="0.3">
      <x:c r="C1480" s="23"/>
      <x:c r="E1480" s="23"/>
      <x:c r="J1480" s="226"/>
      <x:c r="K1480" s="226"/>
      <x:c r="L1480" s="226"/>
      <x:c r="M1480" s="226"/>
    </x:row>
    <x:row r="1481" spans="1:15" x14ac:dyDescent="0.3">
      <x:c r="C1481" s="23"/>
      <x:c r="E1481" s="23"/>
      <x:c r="J1481" s="226"/>
      <x:c r="K1481" s="226"/>
      <x:c r="L1481" s="226"/>
      <x:c r="M1481" s="222"/>
    </x:row>
    <x:row r="1482" spans="1:15" x14ac:dyDescent="0.3">
      <x:c r="C1482" s="23"/>
      <x:c r="E1482" s="23"/>
      <x:c r="J1482" s="226"/>
      <x:c r="K1482" s="226"/>
      <x:c r="L1482" s="226"/>
      <x:c r="M1482" s="226"/>
    </x:row>
    <x:row r="1483" spans="1:15" x14ac:dyDescent="0.3">
      <x:c r="C1483" s="23"/>
      <x:c r="E1483" s="23"/>
      <x:c r="J1483" s="226"/>
      <x:c r="K1483" s="226"/>
      <x:c r="L1483" s="226"/>
      <x:c r="M1483" s="226"/>
    </x:row>
    <x:row r="1484" spans="1:15" x14ac:dyDescent="0.3">
      <x:c r="C1484" s="23"/>
      <x:c r="E1484" s="23"/>
      <x:c r="J1484" s="226"/>
      <x:c r="K1484" s="226"/>
      <x:c r="L1484" s="226"/>
      <x:c r="M1484" s="222"/>
    </x:row>
    <x:row r="1485" spans="1:15" x14ac:dyDescent="0.3">
      <x:c r="C1485" s="23"/>
      <x:c r="E1485" s="23"/>
      <x:c r="J1485" s="226"/>
      <x:c r="K1485" s="226"/>
      <x:c r="L1485" s="226"/>
      <x:c r="M1485" s="226"/>
    </x:row>
    <x:row r="1486" spans="1:15" x14ac:dyDescent="0.3">
      <x:c r="C1486" s="23"/>
      <x:c r="E1486" s="23"/>
      <x:c r="J1486" s="226"/>
      <x:c r="K1486" s="226"/>
      <x:c r="L1486" s="226"/>
      <x:c r="M1486" s="226"/>
    </x:row>
    <x:row r="1487" spans="1:15" x14ac:dyDescent="0.3">
      <x:c r="C1487" s="23"/>
      <x:c r="E1487" s="23"/>
      <x:c r="J1487" s="226"/>
      <x:c r="K1487" s="226"/>
      <x:c r="L1487" s="226"/>
      <x:c r="M1487" s="226"/>
    </x:row>
    <x:row r="1488" spans="1:15" x14ac:dyDescent="0.3">
      <x:c r="C1488" s="23"/>
      <x:c r="E1488" s="23"/>
      <x:c r="J1488" s="226"/>
      <x:c r="K1488" s="226"/>
      <x:c r="L1488" s="226"/>
      <x:c r="M1488" s="226"/>
    </x:row>
    <x:row r="1489" spans="1:15" x14ac:dyDescent="0.3">
      <x:c r="C1489" s="23"/>
      <x:c r="E1489" s="23"/>
      <x:c r="J1489" s="226"/>
      <x:c r="K1489" s="226"/>
      <x:c r="L1489" s="226"/>
      <x:c r="M1489" s="226"/>
    </x:row>
    <x:row r="1490" spans="1:15" x14ac:dyDescent="0.3">
      <x:c r="C1490" s="23"/>
      <x:c r="E1490" s="23"/>
      <x:c r="J1490" s="226"/>
      <x:c r="K1490" s="226"/>
      <x:c r="L1490" s="226"/>
      <x:c r="M1490" s="222"/>
    </x:row>
    <x:row r="1491" spans="1:15" x14ac:dyDescent="0.3">
      <x:c r="C1491" s="23"/>
      <x:c r="E1491" s="23"/>
      <x:c r="J1491" s="226"/>
      <x:c r="K1491" s="226"/>
      <x:c r="L1491" s="226"/>
      <x:c r="M1491" s="226"/>
    </x:row>
    <x:row r="1492" spans="1:15" x14ac:dyDescent="0.3">
      <x:c r="C1492" s="23"/>
      <x:c r="E1492" s="23"/>
      <x:c r="J1492" s="226"/>
      <x:c r="K1492" s="226"/>
      <x:c r="L1492" s="226"/>
      <x:c r="M1492" s="226"/>
    </x:row>
    <x:row r="1493" spans="1:15" x14ac:dyDescent="0.3">
      <x:c r="C1493" s="23"/>
      <x:c r="E1493" s="23"/>
      <x:c r="J1493" s="226"/>
      <x:c r="K1493" s="226"/>
      <x:c r="L1493" s="226"/>
      <x:c r="M1493" s="226"/>
    </x:row>
    <x:row r="1494" spans="1:15" x14ac:dyDescent="0.3">
      <x:c r="C1494" s="23"/>
      <x:c r="E1494" s="23"/>
      <x:c r="J1494" s="226"/>
      <x:c r="K1494" s="226"/>
      <x:c r="L1494" s="226"/>
      <x:c r="M1494" s="222"/>
    </x:row>
    <x:row r="1495" spans="1:15" x14ac:dyDescent="0.3">
      <x:c r="C1495" s="23"/>
      <x:c r="E1495" s="23"/>
      <x:c r="J1495" s="226"/>
      <x:c r="K1495" s="226"/>
      <x:c r="L1495" s="226"/>
      <x:c r="M1495" s="226"/>
    </x:row>
    <x:row r="1496" spans="1:15" x14ac:dyDescent="0.3">
      <x:c r="C1496" s="23"/>
      <x:c r="E1496" s="23"/>
      <x:c r="J1496" s="226"/>
      <x:c r="K1496" s="226"/>
      <x:c r="L1496" s="226"/>
      <x:c r="M1496" s="222"/>
    </x:row>
    <x:row r="1497" spans="1:15" x14ac:dyDescent="0.3">
      <x:c r="C1497" s="23"/>
      <x:c r="E1497" s="23"/>
      <x:c r="J1497" s="226"/>
      <x:c r="K1497" s="226"/>
      <x:c r="L1497" s="226"/>
      <x:c r="M1497" s="226"/>
    </x:row>
    <x:row r="1498" spans="1:15" x14ac:dyDescent="0.3">
      <x:c r="C1498" s="23"/>
      <x:c r="E1498" s="23"/>
      <x:c r="J1498" s="226"/>
      <x:c r="K1498" s="226"/>
      <x:c r="L1498" s="226"/>
      <x:c r="M1498" s="226"/>
    </x:row>
    <x:row r="1499" spans="1:15" x14ac:dyDescent="0.3">
      <x:c r="C1499" s="23"/>
      <x:c r="E1499" s="23"/>
      <x:c r="J1499" s="226"/>
      <x:c r="K1499" s="226"/>
      <x:c r="L1499" s="226"/>
      <x:c r="M1499" s="226"/>
    </x:row>
    <x:row r="1500" spans="1:15" x14ac:dyDescent="0.3">
      <x:c r="C1500" s="23"/>
      <x:c r="E1500" s="23"/>
      <x:c r="J1500" s="226"/>
      <x:c r="K1500" s="226"/>
      <x:c r="L1500" s="226"/>
      <x:c r="M1500" s="222"/>
    </x:row>
    <x:row r="1501" spans="1:15" x14ac:dyDescent="0.3">
      <x:c r="C1501" s="23"/>
      <x:c r="E1501" s="23"/>
      <x:c r="J1501" s="226"/>
      <x:c r="K1501" s="226"/>
      <x:c r="L1501" s="226"/>
      <x:c r="M1501" s="222"/>
    </x:row>
    <x:row r="1502" spans="1:15" x14ac:dyDescent="0.3">
      <x:c r="C1502" s="23"/>
      <x:c r="E1502" s="23"/>
      <x:c r="J1502" s="226"/>
      <x:c r="K1502" s="226"/>
      <x:c r="L1502" s="226"/>
      <x:c r="M1502" s="226"/>
    </x:row>
    <x:row r="1503" spans="1:15" x14ac:dyDescent="0.3">
      <x:c r="C1503" s="23"/>
      <x:c r="E1503" s="23"/>
      <x:c r="J1503" s="226"/>
      <x:c r="K1503" s="226"/>
      <x:c r="L1503" s="226"/>
      <x:c r="M1503" s="226"/>
    </x:row>
    <x:row r="1504" spans="1:15" x14ac:dyDescent="0.3">
      <x:c r="C1504" s="23"/>
      <x:c r="E1504" s="23"/>
      <x:c r="J1504" s="226"/>
      <x:c r="K1504" s="226"/>
      <x:c r="L1504" s="226"/>
      <x:c r="M1504" s="222"/>
    </x:row>
    <x:row r="1505" spans="1:15" x14ac:dyDescent="0.3">
      <x:c r="C1505" s="23"/>
      <x:c r="E1505" s="23"/>
      <x:c r="J1505" s="226"/>
      <x:c r="K1505" s="226"/>
      <x:c r="L1505" s="226"/>
      <x:c r="M1505" s="226"/>
    </x:row>
    <x:row r="1506" spans="1:15" x14ac:dyDescent="0.3">
      <x:c r="C1506" s="23"/>
      <x:c r="E1506" s="23"/>
      <x:c r="J1506" s="226"/>
      <x:c r="K1506" s="226"/>
      <x:c r="L1506" s="226"/>
      <x:c r="M1506" s="226"/>
    </x:row>
    <x:row r="1507" spans="1:15" x14ac:dyDescent="0.3">
      <x:c r="C1507" s="23"/>
      <x:c r="E1507" s="23"/>
      <x:c r="J1507" s="226"/>
      <x:c r="K1507" s="226"/>
      <x:c r="L1507" s="226"/>
      <x:c r="M1507" s="222"/>
    </x:row>
    <x:row r="1508" spans="1:15" x14ac:dyDescent="0.3">
      <x:c r="C1508" s="23"/>
      <x:c r="E1508" s="23"/>
      <x:c r="J1508" s="226"/>
      <x:c r="K1508" s="226"/>
      <x:c r="L1508" s="226"/>
      <x:c r="M1508" s="226"/>
    </x:row>
    <x:row r="1509" spans="1:15" x14ac:dyDescent="0.3">
      <x:c r="C1509" s="23"/>
      <x:c r="E1509" s="23"/>
      <x:c r="J1509" s="226"/>
      <x:c r="K1509" s="226"/>
      <x:c r="L1509" s="226"/>
      <x:c r="M1509" s="226"/>
    </x:row>
    <x:row r="1510" spans="1:15" x14ac:dyDescent="0.3">
      <x:c r="C1510" s="23"/>
      <x:c r="E1510" s="23"/>
      <x:c r="J1510" s="226"/>
      <x:c r="K1510" s="226"/>
      <x:c r="L1510" s="226"/>
      <x:c r="M1510" s="226"/>
    </x:row>
    <x:row r="1511" spans="1:15" x14ac:dyDescent="0.3">
      <x:c r="C1511" s="23"/>
      <x:c r="E1511" s="23"/>
      <x:c r="J1511" s="226"/>
      <x:c r="K1511" s="226"/>
      <x:c r="L1511" s="226"/>
      <x:c r="M1511" s="222"/>
    </x:row>
    <x:row r="1512" spans="1:15" x14ac:dyDescent="0.3">
      <x:c r="C1512" s="23"/>
      <x:c r="E1512" s="23"/>
      <x:c r="J1512" s="226"/>
      <x:c r="K1512" s="226"/>
      <x:c r="L1512" s="226"/>
      <x:c r="M1512" s="226"/>
    </x:row>
    <x:row r="1513" spans="1:15" x14ac:dyDescent="0.3">
      <x:c r="C1513" s="23"/>
      <x:c r="E1513" s="23"/>
      <x:c r="J1513" s="226"/>
      <x:c r="K1513" s="226"/>
      <x:c r="L1513" s="226"/>
      <x:c r="M1513" s="226"/>
    </x:row>
    <x:row r="1514" spans="1:15" x14ac:dyDescent="0.3">
      <x:c r="C1514" s="23"/>
      <x:c r="E1514" s="23"/>
      <x:c r="J1514" s="226"/>
      <x:c r="K1514" s="226"/>
      <x:c r="L1514" s="226"/>
      <x:c r="M1514" s="226"/>
    </x:row>
    <x:row r="1515" spans="1:15" x14ac:dyDescent="0.3">
      <x:c r="C1515" s="23"/>
      <x:c r="E1515" s="23"/>
      <x:c r="J1515" s="226"/>
      <x:c r="K1515" s="226"/>
      <x:c r="L1515" s="226"/>
      <x:c r="M1515" s="226"/>
    </x:row>
    <x:row r="1516" spans="1:15" x14ac:dyDescent="0.3">
      <x:c r="C1516" s="23"/>
      <x:c r="E1516" s="23"/>
      <x:c r="J1516" s="226"/>
      <x:c r="K1516" s="226"/>
      <x:c r="L1516" s="226"/>
      <x:c r="M1516" s="226"/>
    </x:row>
    <x:row r="1517" spans="1:15" x14ac:dyDescent="0.3">
      <x:c r="C1517" s="23"/>
      <x:c r="E1517" s="23"/>
      <x:c r="J1517" s="226"/>
      <x:c r="K1517" s="226"/>
      <x:c r="L1517" s="226"/>
      <x:c r="M1517" s="222"/>
    </x:row>
    <x:row r="1518" spans="1:15" x14ac:dyDescent="0.3">
      <x:c r="C1518" s="23"/>
      <x:c r="E1518" s="23"/>
      <x:c r="J1518" s="226"/>
      <x:c r="K1518" s="226"/>
      <x:c r="L1518" s="226"/>
      <x:c r="M1518" s="226"/>
    </x:row>
    <x:row r="1519" spans="1:15" x14ac:dyDescent="0.3">
      <x:c r="C1519" s="23"/>
      <x:c r="E1519" s="23"/>
      <x:c r="J1519" s="226"/>
      <x:c r="K1519" s="226"/>
      <x:c r="L1519" s="226"/>
      <x:c r="M1519" s="226"/>
    </x:row>
    <x:row r="1520" spans="1:15" x14ac:dyDescent="0.3">
      <x:c r="C1520" s="23"/>
      <x:c r="E1520" s="23"/>
      <x:c r="J1520" s="226"/>
      <x:c r="K1520" s="226"/>
      <x:c r="L1520" s="226"/>
      <x:c r="M1520" s="226"/>
    </x:row>
    <x:row r="1521" spans="1:15" x14ac:dyDescent="0.3">
      <x:c r="C1521" s="23"/>
      <x:c r="E1521" s="23"/>
      <x:c r="J1521" s="226"/>
      <x:c r="K1521" s="226"/>
      <x:c r="L1521" s="226"/>
      <x:c r="M1521" s="222"/>
    </x:row>
    <x:row r="1522" spans="1:15" x14ac:dyDescent="0.3">
      <x:c r="C1522" s="23"/>
      <x:c r="E1522" s="23"/>
      <x:c r="J1522" s="226"/>
      <x:c r="K1522" s="226"/>
      <x:c r="L1522" s="226"/>
      <x:c r="M1522" s="226"/>
    </x:row>
    <x:row r="1523" spans="1:15" x14ac:dyDescent="0.3">
      <x:c r="C1523" s="23"/>
      <x:c r="E1523" s="23"/>
      <x:c r="J1523" s="226"/>
      <x:c r="K1523" s="226"/>
      <x:c r="L1523" s="226"/>
      <x:c r="M1523" s="222"/>
    </x:row>
    <x:row r="1524" spans="1:15" x14ac:dyDescent="0.3">
      <x:c r="C1524" s="23"/>
      <x:c r="E1524" s="23"/>
      <x:c r="J1524" s="226"/>
      <x:c r="K1524" s="226"/>
      <x:c r="L1524" s="226"/>
      <x:c r="M1524" s="226"/>
    </x:row>
    <x:row r="1525" spans="1:15" x14ac:dyDescent="0.3">
      <x:c r="C1525" s="23"/>
      <x:c r="E1525" s="23"/>
      <x:c r="J1525" s="226"/>
      <x:c r="K1525" s="226"/>
      <x:c r="L1525" s="226"/>
      <x:c r="M1525" s="226"/>
    </x:row>
    <x:row r="1526" spans="1:15" x14ac:dyDescent="0.3">
      <x:c r="C1526" s="23"/>
      <x:c r="E1526" s="23"/>
      <x:c r="J1526" s="226"/>
      <x:c r="K1526" s="226"/>
      <x:c r="L1526" s="226"/>
      <x:c r="M1526" s="222"/>
    </x:row>
    <x:row r="1527" spans="1:15" x14ac:dyDescent="0.3">
      <x:c r="C1527" s="23"/>
      <x:c r="E1527" s="23"/>
      <x:c r="J1527" s="226"/>
      <x:c r="K1527" s="226"/>
      <x:c r="L1527" s="226"/>
      <x:c r="M1527" s="226"/>
    </x:row>
    <x:row r="1528" spans="1:15" x14ac:dyDescent="0.3">
      <x:c r="C1528" s="23"/>
      <x:c r="E1528" s="23"/>
      <x:c r="J1528" s="226"/>
      <x:c r="K1528" s="226"/>
      <x:c r="L1528" s="226"/>
      <x:c r="M1528" s="226"/>
    </x:row>
    <x:row r="1529" spans="1:15" x14ac:dyDescent="0.3">
      <x:c r="C1529" s="23"/>
      <x:c r="E1529" s="23"/>
      <x:c r="J1529" s="226"/>
      <x:c r="K1529" s="226"/>
      <x:c r="L1529" s="226"/>
      <x:c r="M1529" s="226"/>
    </x:row>
    <x:row r="1530" spans="1:15" x14ac:dyDescent="0.3">
      <x:c r="C1530" s="23"/>
      <x:c r="E1530" s="23"/>
      <x:c r="J1530" s="222"/>
      <x:c r="K1530" s="226"/>
      <x:c r="L1530" s="226"/>
      <x:c r="M1530" s="222"/>
    </x:row>
    <x:row r="1531" spans="1:15" x14ac:dyDescent="0.3">
      <x:c r="C1531" s="23"/>
      <x:c r="E1531" s="23"/>
      <x:c r="J1531" s="222"/>
      <x:c r="K1531" s="226"/>
      <x:c r="L1531" s="226"/>
      <x:c r="M1531" s="222"/>
    </x:row>
    <x:row r="1532" spans="1:15" x14ac:dyDescent="0.3">
      <x:c r="C1532" s="23"/>
      <x:c r="E1532" s="23"/>
      <x:c r="J1532" s="222"/>
      <x:c r="K1532" s="226"/>
      <x:c r="L1532" s="226"/>
      <x:c r="M1532" s="222"/>
    </x:row>
    <x:row r="1533" spans="1:15" x14ac:dyDescent="0.3">
      <x:c r="C1533" s="23"/>
      <x:c r="E1533" s="23"/>
      <x:c r="J1533" s="222"/>
      <x:c r="K1533" s="226"/>
      <x:c r="L1533" s="226"/>
      <x:c r="M1533" s="222"/>
    </x:row>
    <x:row r="1534" spans="1:15" x14ac:dyDescent="0.3">
      <x:c r="C1534" s="23"/>
      <x:c r="E1534" s="23"/>
      <x:c r="J1534" s="222"/>
      <x:c r="K1534" s="226"/>
      <x:c r="L1534" s="226"/>
      <x:c r="M1534" s="222"/>
    </x:row>
    <x:row r="1535" spans="1:15" x14ac:dyDescent="0.3">
      <x:c r="C1535" s="23"/>
      <x:c r="E1535" s="23"/>
      <x:c r="J1535" s="222"/>
      <x:c r="K1535" s="226"/>
      <x:c r="L1535" s="226"/>
      <x:c r="M1535" s="222"/>
    </x:row>
    <x:row r="1536" spans="1:15" x14ac:dyDescent="0.3">
      <x:c r="C1536" s="23"/>
      <x:c r="E1536" s="23"/>
      <x:c r="J1536" s="222"/>
      <x:c r="K1536" s="226"/>
      <x:c r="L1536" s="226"/>
      <x:c r="M1536" s="222"/>
    </x:row>
    <x:row r="1537" spans="1:15" x14ac:dyDescent="0.3">
      <x:c r="C1537" s="23"/>
      <x:c r="E1537" s="23"/>
      <x:c r="J1537" s="222"/>
      <x:c r="K1537" s="226"/>
      <x:c r="L1537" s="226"/>
      <x:c r="M1537" s="222"/>
    </x:row>
    <x:row r="1538" spans="1:15" x14ac:dyDescent="0.3">
      <x:c r="C1538" s="23"/>
      <x:c r="E1538" s="23"/>
      <x:c r="J1538" s="222"/>
      <x:c r="K1538" s="226"/>
      <x:c r="L1538" s="226"/>
      <x:c r="M1538" s="222"/>
    </x:row>
    <x:row r="1539" spans="1:15" x14ac:dyDescent="0.3">
      <x:c r="C1539" s="23"/>
      <x:c r="E1539" s="23"/>
      <x:c r="J1539" s="222"/>
      <x:c r="K1539" s="226"/>
      <x:c r="L1539" s="226"/>
      <x:c r="M1539" s="222"/>
    </x:row>
    <x:row r="1540" spans="1:15" x14ac:dyDescent="0.3">
      <x:c r="C1540" s="23"/>
      <x:c r="E1540" s="23"/>
      <x:c r="J1540" s="222"/>
      <x:c r="K1540" s="226"/>
      <x:c r="L1540" s="226"/>
      <x:c r="M1540" s="222"/>
    </x:row>
    <x:row r="1541" spans="1:15" x14ac:dyDescent="0.3">
      <x:c r="C1541" s="23"/>
      <x:c r="E1541" s="23"/>
      <x:c r="J1541" s="222"/>
      <x:c r="K1541" s="226"/>
      <x:c r="L1541" s="226"/>
      <x:c r="M1541" s="222"/>
    </x:row>
    <x:row r="1542" spans="1:15" x14ac:dyDescent="0.3">
      <x:c r="C1542" s="23"/>
      <x:c r="E1542" s="23"/>
      <x:c r="J1542" s="222"/>
      <x:c r="K1542" s="226"/>
      <x:c r="L1542" s="226"/>
      <x:c r="M1542" s="222"/>
    </x:row>
    <x:row r="1543" spans="1:15" x14ac:dyDescent="0.3">
      <x:c r="C1543" s="23"/>
      <x:c r="E1543" s="23"/>
      <x:c r="J1543" s="222"/>
      <x:c r="K1543" s="226"/>
      <x:c r="L1543" s="226"/>
      <x:c r="M1543" s="222"/>
    </x:row>
    <x:row r="1544" spans="1:15" x14ac:dyDescent="0.3">
      <x:c r="C1544" s="23"/>
      <x:c r="E1544" s="23"/>
      <x:c r="J1544" s="222"/>
      <x:c r="K1544" s="226"/>
      <x:c r="L1544" s="226"/>
      <x:c r="M1544" s="222"/>
    </x:row>
    <x:row r="1545" spans="1:15" x14ac:dyDescent="0.3">
      <x:c r="C1545" s="23"/>
      <x:c r="E1545" s="23"/>
      <x:c r="J1545" s="222"/>
      <x:c r="K1545" s="226"/>
      <x:c r="L1545" s="226"/>
      <x:c r="M1545" s="222"/>
    </x:row>
    <x:row r="1546" spans="1:15" x14ac:dyDescent="0.3">
      <x:c r="C1546" s="23"/>
      <x:c r="E1546" s="23"/>
      <x:c r="J1546" s="222"/>
      <x:c r="K1546" s="226"/>
      <x:c r="L1546" s="226"/>
      <x:c r="M1546" s="222"/>
    </x:row>
    <x:row r="1547" spans="1:15" x14ac:dyDescent="0.3">
      <x:c r="C1547" s="23"/>
      <x:c r="E1547" s="23"/>
      <x:c r="J1547" s="222"/>
      <x:c r="K1547" s="226"/>
      <x:c r="L1547" s="226"/>
      <x:c r="M1547" s="222"/>
    </x:row>
    <x:row r="1548" spans="1:15" x14ac:dyDescent="0.3">
      <x:c r="C1548" s="23"/>
      <x:c r="E1548" s="23"/>
      <x:c r="J1548" s="222"/>
      <x:c r="K1548" s="226"/>
      <x:c r="L1548" s="226"/>
      <x:c r="M1548" s="222"/>
    </x:row>
    <x:row r="1549" spans="1:15" x14ac:dyDescent="0.3">
      <x:c r="C1549" s="23"/>
      <x:c r="E1549" s="23"/>
      <x:c r="J1549" s="222"/>
      <x:c r="K1549" s="226"/>
      <x:c r="L1549" s="226"/>
      <x:c r="M1549" s="222"/>
    </x:row>
    <x:row r="1550" spans="1:15" x14ac:dyDescent="0.3">
      <x:c r="C1550" s="23"/>
      <x:c r="E1550" s="23"/>
      <x:c r="J1550" s="222"/>
      <x:c r="K1550" s="226"/>
      <x:c r="L1550" s="226"/>
      <x:c r="M1550" s="222"/>
    </x:row>
    <x:row r="1551" spans="1:15" x14ac:dyDescent="0.3">
      <x:c r="C1551" s="23"/>
      <x:c r="E1551" s="23"/>
      <x:c r="J1551" s="222"/>
      <x:c r="K1551" s="226"/>
      <x:c r="L1551" s="226"/>
      <x:c r="M1551" s="222"/>
    </x:row>
    <x:row r="1552" spans="1:15" x14ac:dyDescent="0.3">
      <x:c r="C1552" s="23"/>
      <x:c r="E1552" s="23"/>
      <x:c r="J1552" s="222"/>
      <x:c r="K1552" s="226"/>
      <x:c r="L1552" s="226"/>
      <x:c r="M1552" s="222"/>
    </x:row>
    <x:row r="1553" spans="1:15" x14ac:dyDescent="0.3">
      <x:c r="C1553" s="23"/>
      <x:c r="E1553" s="23"/>
      <x:c r="J1553" s="222"/>
      <x:c r="K1553" s="226"/>
      <x:c r="L1553" s="226"/>
      <x:c r="M1553" s="222"/>
    </x:row>
    <x:row r="1554" spans="1:15" x14ac:dyDescent="0.3">
      <x:c r="C1554" s="23"/>
      <x:c r="E1554" s="23"/>
      <x:c r="J1554" s="222"/>
      <x:c r="K1554" s="226"/>
      <x:c r="L1554" s="226"/>
      <x:c r="M1554" s="222"/>
    </x:row>
    <x:row r="1555" spans="1:15" x14ac:dyDescent="0.3">
      <x:c r="C1555" s="23"/>
      <x:c r="E1555" s="23"/>
      <x:c r="J1555" s="222"/>
      <x:c r="K1555" s="226"/>
      <x:c r="L1555" s="226"/>
      <x:c r="M1555" s="226"/>
    </x:row>
    <x:row r="1556" spans="1:15" x14ac:dyDescent="0.3">
      <x:c r="C1556" s="23"/>
      <x:c r="E1556" s="23"/>
      <x:c r="J1556" s="222"/>
      <x:c r="K1556" s="226"/>
      <x:c r="L1556" s="226"/>
      <x:c r="M1556" s="226"/>
    </x:row>
    <x:row r="1557" spans="1:15" x14ac:dyDescent="0.3">
      <x:c r="C1557" s="23"/>
      <x:c r="E1557" s="23"/>
      <x:c r="J1557" s="222"/>
      <x:c r="K1557" s="226"/>
      <x:c r="L1557" s="226"/>
      <x:c r="M1557" s="226"/>
    </x:row>
    <x:row r="1558" spans="1:15" x14ac:dyDescent="0.3">
      <x:c r="C1558" s="23"/>
      <x:c r="E1558" s="23"/>
      <x:c r="J1558" s="226"/>
      <x:c r="K1558" s="226"/>
      <x:c r="L1558" s="226"/>
      <x:c r="M1558" s="226"/>
    </x:row>
    <x:row r="1559" spans="1:15" x14ac:dyDescent="0.3">
      <x:c r="C1559" s="23"/>
      <x:c r="E1559" s="23"/>
      <x:c r="J1559" s="222"/>
      <x:c r="K1559" s="226"/>
      <x:c r="L1559" s="226"/>
      <x:c r="M1559" s="226"/>
    </x:row>
    <x:row r="1560" spans="1:15" x14ac:dyDescent="0.3">
      <x:c r="C1560" s="23"/>
      <x:c r="E1560" s="23"/>
      <x:c r="J1560" s="222"/>
      <x:c r="K1560" s="226"/>
      <x:c r="L1560" s="226"/>
      <x:c r="M1560" s="222"/>
    </x:row>
    <x:row r="1561" spans="1:15" x14ac:dyDescent="0.3">
      <x:c r="C1561" s="23"/>
      <x:c r="E1561" s="23"/>
      <x:c r="J1561" s="222"/>
      <x:c r="K1561" s="226"/>
      <x:c r="L1561" s="226"/>
      <x:c r="M1561" s="222"/>
    </x:row>
    <x:row r="1562" spans="1:15" x14ac:dyDescent="0.3">
      <x:c r="C1562" s="23"/>
      <x:c r="E1562" s="23"/>
      <x:c r="J1562" s="226"/>
      <x:c r="K1562" s="226"/>
      <x:c r="L1562" s="226"/>
      <x:c r="M1562" s="226"/>
    </x:row>
    <x:row r="1563" spans="1:15" x14ac:dyDescent="0.3">
      <x:c r="C1563" s="23"/>
      <x:c r="E1563" s="23"/>
      <x:c r="J1563" s="222"/>
      <x:c r="K1563" s="226"/>
      <x:c r="L1563" s="226"/>
      <x:c r="M1563" s="226"/>
    </x:row>
    <x:row r="1564" spans="1:15" x14ac:dyDescent="0.3">
      <x:c r="C1564" s="23"/>
      <x:c r="E1564" s="23"/>
      <x:c r="J1564" s="222"/>
      <x:c r="K1564" s="226"/>
      <x:c r="L1564" s="226"/>
      <x:c r="M1564" s="222"/>
    </x:row>
    <x:row r="1565" spans="1:15" x14ac:dyDescent="0.3">
      <x:c r="C1565" s="23"/>
      <x:c r="E1565" s="23"/>
      <x:c r="J1565" s="222"/>
      <x:c r="K1565" s="226"/>
      <x:c r="L1565" s="226"/>
      <x:c r="M1565" s="222"/>
    </x:row>
    <x:row r="1566" spans="1:15" x14ac:dyDescent="0.3">
      <x:c r="C1566" s="23"/>
      <x:c r="E1566" s="23"/>
      <x:c r="J1566" s="222"/>
      <x:c r="K1566" s="226"/>
      <x:c r="L1566" s="226"/>
      <x:c r="M1566" s="222"/>
    </x:row>
    <x:row r="1567" spans="1:15" x14ac:dyDescent="0.3">
      <x:c r="C1567" s="23"/>
      <x:c r="E1567" s="23"/>
      <x:c r="J1567" s="222"/>
      <x:c r="K1567" s="226"/>
      <x:c r="L1567" s="226"/>
      <x:c r="M1567" s="222"/>
    </x:row>
    <x:row r="1568" spans="1:15" x14ac:dyDescent="0.3">
      <x:c r="C1568" s="23"/>
      <x:c r="E1568" s="23"/>
      <x:c r="J1568" s="222"/>
      <x:c r="K1568" s="226"/>
      <x:c r="L1568" s="226"/>
      <x:c r="M1568" s="222"/>
    </x:row>
    <x:row r="1569" spans="1:15" x14ac:dyDescent="0.3">
      <x:c r="C1569" s="23"/>
      <x:c r="E1569" s="23"/>
      <x:c r="J1569" s="222"/>
      <x:c r="K1569" s="226"/>
      <x:c r="L1569" s="226"/>
      <x:c r="M1569" s="222"/>
    </x:row>
    <x:row r="1570" spans="1:15" x14ac:dyDescent="0.3">
      <x:c r="C1570" s="23"/>
      <x:c r="E1570" s="23"/>
      <x:c r="J1570" s="222"/>
      <x:c r="K1570" s="226"/>
      <x:c r="L1570" s="226"/>
      <x:c r="M1570" s="222"/>
    </x:row>
    <x:row r="1571" spans="1:15" x14ac:dyDescent="0.3">
      <x:c r="C1571" s="23"/>
      <x:c r="E1571" s="23"/>
      <x:c r="J1571" s="222"/>
      <x:c r="K1571" s="226"/>
      <x:c r="L1571" s="226"/>
      <x:c r="M1571" s="222"/>
    </x:row>
    <x:row r="1572" spans="1:15" x14ac:dyDescent="0.3">
      <x:c r="C1572" s="23"/>
      <x:c r="E1572" s="23"/>
      <x:c r="J1572" s="222"/>
      <x:c r="K1572" s="226"/>
      <x:c r="L1572" s="226"/>
      <x:c r="M1572" s="222"/>
    </x:row>
    <x:row r="1573" spans="1:15" x14ac:dyDescent="0.3">
      <x:c r="C1573" s="23"/>
      <x:c r="E1573" s="23"/>
      <x:c r="J1573" s="222"/>
      <x:c r="K1573" s="226"/>
      <x:c r="L1573" s="226"/>
      <x:c r="M1573" s="222"/>
    </x:row>
    <x:row r="1574" spans="1:15" x14ac:dyDescent="0.3">
      <x:c r="C1574" s="23"/>
      <x:c r="E1574" s="23"/>
      <x:c r="J1574" s="222"/>
      <x:c r="K1574" s="226"/>
      <x:c r="L1574" s="226"/>
      <x:c r="M1574" s="222"/>
    </x:row>
    <x:row r="1575" spans="1:15" x14ac:dyDescent="0.3">
      <x:c r="C1575" s="23"/>
      <x:c r="E1575" s="23"/>
      <x:c r="J1575" s="226"/>
      <x:c r="K1575" s="226"/>
      <x:c r="L1575" s="226"/>
      <x:c r="M1575" s="226"/>
    </x:row>
    <x:row r="1576" spans="1:15" x14ac:dyDescent="0.3">
      <x:c r="C1576" s="23"/>
      <x:c r="E1576" s="23"/>
      <x:c r="J1576" s="222"/>
      <x:c r="K1576" s="226"/>
      <x:c r="L1576" s="226"/>
      <x:c r="M1576" s="222"/>
    </x:row>
    <x:row r="1577" spans="1:15" x14ac:dyDescent="0.3">
      <x:c r="C1577" s="23"/>
      <x:c r="E1577" s="23"/>
      <x:c r="J1577" s="222"/>
      <x:c r="K1577" s="226"/>
      <x:c r="L1577" s="226"/>
      <x:c r="M1577" s="222"/>
    </x:row>
    <x:row r="1578" spans="1:15" x14ac:dyDescent="0.3">
      <x:c r="C1578" s="23"/>
      <x:c r="E1578" s="23"/>
      <x:c r="J1578" s="222"/>
      <x:c r="K1578" s="226"/>
      <x:c r="L1578" s="226"/>
      <x:c r="M1578" s="222"/>
    </x:row>
    <x:row r="1579" spans="1:15" x14ac:dyDescent="0.3">
      <x:c r="C1579" s="23"/>
      <x:c r="E1579" s="23"/>
      <x:c r="J1579" s="222"/>
      <x:c r="K1579" s="226"/>
      <x:c r="L1579" s="226"/>
      <x:c r="M1579" s="222"/>
    </x:row>
    <x:row r="1580" spans="1:15" x14ac:dyDescent="0.3">
      <x:c r="C1580" s="23"/>
      <x:c r="E1580" s="23"/>
      <x:c r="J1580" s="222"/>
      <x:c r="K1580" s="226"/>
      <x:c r="L1580" s="226"/>
      <x:c r="M1580" s="222"/>
    </x:row>
    <x:row r="1581" spans="1:15" x14ac:dyDescent="0.3">
      <x:c r="C1581" s="23"/>
      <x:c r="E1581" s="23"/>
      <x:c r="J1581" s="222"/>
      <x:c r="K1581" s="226"/>
      <x:c r="L1581" s="226"/>
      <x:c r="M1581" s="222"/>
    </x:row>
    <x:row r="1582" spans="1:15" x14ac:dyDescent="0.3">
      <x:c r="C1582" s="23"/>
      <x:c r="E1582" s="23"/>
      <x:c r="J1582" s="222"/>
      <x:c r="K1582" s="226"/>
      <x:c r="L1582" s="226"/>
      <x:c r="M1582" s="226"/>
    </x:row>
    <x:row r="1583" spans="1:15" x14ac:dyDescent="0.3">
      <x:c r="C1583" s="23"/>
      <x:c r="E1583" s="23"/>
      <x:c r="J1583" s="222"/>
      <x:c r="K1583" s="226"/>
      <x:c r="L1583" s="226"/>
      <x:c r="M1583" s="226"/>
    </x:row>
    <x:row r="1584" spans="1:15" x14ac:dyDescent="0.3">
      <x:c r="C1584" s="23"/>
      <x:c r="E1584" s="23"/>
      <x:c r="J1584" s="222"/>
      <x:c r="K1584" s="226"/>
      <x:c r="L1584" s="226"/>
      <x:c r="M1584" s="222"/>
    </x:row>
    <x:row r="1585" spans="1:15" x14ac:dyDescent="0.3">
      <x:c r="C1585" s="23"/>
      <x:c r="E1585" s="23"/>
      <x:c r="J1585" s="222"/>
      <x:c r="K1585" s="226"/>
      <x:c r="L1585" s="226"/>
      <x:c r="M1585" s="222"/>
    </x:row>
    <x:row r="1586" spans="1:15" x14ac:dyDescent="0.3">
      <x:c r="C1586" s="23"/>
      <x:c r="E1586" s="23"/>
      <x:c r="J1586" s="222"/>
      <x:c r="K1586" s="226"/>
      <x:c r="L1586" s="226"/>
      <x:c r="M1586" s="226"/>
    </x:row>
    <x:row r="1587" spans="1:15" x14ac:dyDescent="0.3">
      <x:c r="C1587" s="23"/>
      <x:c r="E1587" s="23"/>
      <x:c r="J1587" s="226"/>
      <x:c r="K1587" s="226"/>
      <x:c r="L1587" s="226"/>
      <x:c r="M1587" s="226"/>
    </x:row>
    <x:row r="1588" spans="1:15" x14ac:dyDescent="0.3">
      <x:c r="C1588" s="23"/>
      <x:c r="E1588" s="23"/>
      <x:c r="J1588" s="222"/>
      <x:c r="K1588" s="226"/>
      <x:c r="L1588" s="226"/>
      <x:c r="M1588" s="222"/>
    </x:row>
    <x:row r="1589" spans="1:15" x14ac:dyDescent="0.3">
      <x:c r="C1589" s="23"/>
      <x:c r="E1589" s="23"/>
      <x:c r="J1589" s="222"/>
      <x:c r="K1589" s="226"/>
      <x:c r="L1589" s="226"/>
      <x:c r="M1589" s="222"/>
    </x:row>
    <x:row r="1590" spans="1:15" x14ac:dyDescent="0.3">
      <x:c r="C1590" s="23"/>
      <x:c r="E1590" s="23"/>
      <x:c r="J1590" s="222"/>
      <x:c r="K1590" s="226"/>
      <x:c r="L1590" s="226"/>
      <x:c r="M1590" s="222"/>
    </x:row>
    <x:row r="1591" spans="1:15" x14ac:dyDescent="0.3">
      <x:c r="C1591" s="23"/>
      <x:c r="E1591" s="23"/>
      <x:c r="J1591" s="222"/>
      <x:c r="K1591" s="226"/>
      <x:c r="L1591" s="226"/>
      <x:c r="M1591" s="222"/>
    </x:row>
    <x:row r="1592" spans="1:15" x14ac:dyDescent="0.3">
      <x:c r="C1592" s="23"/>
      <x:c r="E1592" s="23"/>
      <x:c r="J1592" s="222"/>
      <x:c r="K1592" s="226"/>
      <x:c r="L1592" s="226"/>
      <x:c r="M1592" s="222"/>
    </x:row>
    <x:row r="1593" spans="1:15" x14ac:dyDescent="0.3">
      <x:c r="C1593" s="23"/>
      <x:c r="E1593" s="23"/>
      <x:c r="J1593" s="226"/>
      <x:c r="K1593" s="226"/>
      <x:c r="L1593" s="226"/>
      <x:c r="M1593" s="226"/>
    </x:row>
    <x:row r="1594" spans="1:15" x14ac:dyDescent="0.3">
      <x:c r="C1594" s="23"/>
      <x:c r="E1594" s="23"/>
      <x:c r="J1594" s="222"/>
      <x:c r="K1594" s="226"/>
      <x:c r="L1594" s="226"/>
      <x:c r="M1594" s="222"/>
    </x:row>
    <x:row r="1595" spans="1:15" x14ac:dyDescent="0.3">
      <x:c r="C1595" s="23"/>
      <x:c r="E1595" s="23"/>
      <x:c r="J1595" s="222"/>
      <x:c r="K1595" s="226"/>
      <x:c r="L1595" s="226"/>
      <x:c r="M1595" s="222"/>
    </x:row>
    <x:row r="1596" spans="1:15" x14ac:dyDescent="0.3">
      <x:c r="C1596" s="23"/>
      <x:c r="E1596" s="23"/>
      <x:c r="J1596" s="222"/>
      <x:c r="K1596" s="226"/>
      <x:c r="L1596" s="226"/>
      <x:c r="M1596" s="222"/>
    </x:row>
    <x:row r="1597" spans="1:15" x14ac:dyDescent="0.3">
      <x:c r="C1597" s="23"/>
      <x:c r="E1597" s="23"/>
      <x:c r="J1597" s="222"/>
      <x:c r="K1597" s="226"/>
      <x:c r="L1597" s="226"/>
      <x:c r="M1597" s="222"/>
    </x:row>
    <x:row r="1598" spans="1:15" x14ac:dyDescent="0.3">
      <x:c r="C1598" s="23"/>
      <x:c r="E1598" s="23"/>
      <x:c r="J1598" s="222"/>
      <x:c r="K1598" s="226"/>
      <x:c r="L1598" s="226"/>
      <x:c r="M1598" s="226"/>
    </x:row>
    <x:row r="1599" spans="1:15" x14ac:dyDescent="0.3">
      <x:c r="C1599" s="23"/>
      <x:c r="E1599" s="23"/>
      <x:c r="J1599" s="222"/>
      <x:c r="K1599" s="226"/>
      <x:c r="L1599" s="226"/>
      <x:c r="M1599" s="222"/>
    </x:row>
    <x:row r="1600" spans="1:15" x14ac:dyDescent="0.3">
      <x:c r="C1600" s="23"/>
      <x:c r="E1600" s="23"/>
      <x:c r="J1600" s="222"/>
      <x:c r="K1600" s="226"/>
      <x:c r="L1600" s="226"/>
      <x:c r="M1600" s="222"/>
    </x:row>
    <x:row r="1601" spans="1:15" x14ac:dyDescent="0.3">
      <x:c r="C1601" s="23"/>
      <x:c r="E1601" s="23"/>
      <x:c r="J1601" s="222"/>
      <x:c r="K1601" s="226"/>
      <x:c r="L1601" s="226"/>
      <x:c r="M1601" s="222"/>
    </x:row>
    <x:row r="1602" spans="1:15" x14ac:dyDescent="0.3">
      <x:c r="C1602" s="23"/>
      <x:c r="E1602" s="23"/>
      <x:c r="J1602" s="222"/>
      <x:c r="K1602" s="226"/>
      <x:c r="L1602" s="226"/>
      <x:c r="M1602" s="222"/>
    </x:row>
    <x:row r="1603" spans="1:15" x14ac:dyDescent="0.3">
      <x:c r="C1603" s="23"/>
      <x:c r="E1603" s="23"/>
      <x:c r="J1603" s="222"/>
      <x:c r="K1603" s="226"/>
      <x:c r="L1603" s="226"/>
      <x:c r="M1603" s="222"/>
    </x:row>
    <x:row r="1604" spans="1:15" x14ac:dyDescent="0.3">
      <x:c r="C1604" s="23"/>
      <x:c r="E1604" s="23"/>
      <x:c r="J1604" s="222"/>
      <x:c r="K1604" s="226"/>
      <x:c r="L1604" s="226"/>
      <x:c r="M1604" s="222"/>
    </x:row>
    <x:row r="1605" spans="1:15" x14ac:dyDescent="0.3">
      <x:c r="C1605" s="23"/>
      <x:c r="E1605" s="23"/>
      <x:c r="J1605" s="222"/>
      <x:c r="K1605" s="226"/>
      <x:c r="L1605" s="226"/>
      <x:c r="M1605" s="222"/>
    </x:row>
    <x:row r="1606" spans="1:15" x14ac:dyDescent="0.3">
      <x:c r="C1606" s="23"/>
      <x:c r="E1606" s="23"/>
      <x:c r="J1606" s="222"/>
      <x:c r="K1606" s="226"/>
      <x:c r="L1606" s="226"/>
      <x:c r="M1606" s="222"/>
    </x:row>
    <x:row r="1607" spans="1:15" x14ac:dyDescent="0.3">
      <x:c r="C1607" s="23"/>
      <x:c r="E1607" s="23"/>
      <x:c r="J1607" s="226"/>
      <x:c r="K1607" s="226"/>
      <x:c r="L1607" s="226"/>
      <x:c r="M1607" s="226"/>
    </x:row>
    <x:row r="1608" spans="1:15" x14ac:dyDescent="0.3">
      <x:c r="C1608" s="23"/>
      <x:c r="E1608" s="23"/>
      <x:c r="J1608" s="222"/>
      <x:c r="K1608" s="226"/>
      <x:c r="L1608" s="226"/>
      <x:c r="M1608" s="226"/>
    </x:row>
    <x:row r="1609" spans="1:15" x14ac:dyDescent="0.3">
      <x:c r="C1609" s="23"/>
      <x:c r="E1609" s="23"/>
      <x:c r="J1609" s="222"/>
      <x:c r="K1609" s="226"/>
      <x:c r="L1609" s="226"/>
      <x:c r="M1609" s="222"/>
    </x:row>
    <x:row r="1610" spans="1:15" x14ac:dyDescent="0.3">
      <x:c r="C1610" s="23"/>
      <x:c r="E1610" s="23"/>
      <x:c r="J1610" s="222"/>
      <x:c r="K1610" s="226"/>
      <x:c r="L1610" s="226"/>
      <x:c r="M1610" s="222"/>
    </x:row>
    <x:row r="1611" spans="1:15" x14ac:dyDescent="0.3">
      <x:c r="C1611" s="23"/>
      <x:c r="E1611" s="23"/>
      <x:c r="J1611" s="222"/>
      <x:c r="K1611" s="226"/>
      <x:c r="L1611" s="226"/>
      <x:c r="M1611" s="222"/>
    </x:row>
    <x:row r="1612" spans="1:15" x14ac:dyDescent="0.3">
      <x:c r="C1612" s="23"/>
      <x:c r="E1612" s="23"/>
      <x:c r="J1612" s="222"/>
      <x:c r="K1612" s="226"/>
      <x:c r="L1612" s="226"/>
      <x:c r="M1612" s="226"/>
    </x:row>
    <x:row r="1613" spans="1:15" x14ac:dyDescent="0.3">
      <x:c r="C1613" s="23"/>
      <x:c r="E1613" s="23"/>
      <x:c r="J1613" s="222"/>
      <x:c r="K1613" s="226"/>
      <x:c r="L1613" s="226"/>
      <x:c r="M1613" s="226"/>
    </x:row>
    <x:row r="1614" spans="1:15" x14ac:dyDescent="0.3">
      <x:c r="C1614" s="23"/>
      <x:c r="E1614" s="23"/>
      <x:c r="J1614" s="226"/>
      <x:c r="K1614" s="226"/>
      <x:c r="L1614" s="226"/>
      <x:c r="M1614" s="226"/>
    </x:row>
    <x:row r="1615" spans="1:15" x14ac:dyDescent="0.3">
      <x:c r="C1615" s="23"/>
      <x:c r="E1615" s="23"/>
      <x:c r="J1615" s="222"/>
      <x:c r="K1615" s="226"/>
      <x:c r="L1615" s="226"/>
      <x:c r="M1615" s="226"/>
    </x:row>
    <x:row r="1616" spans="1:15" x14ac:dyDescent="0.3">
      <x:c r="C1616" s="23"/>
      <x:c r="E1616" s="23"/>
      <x:c r="J1616" s="222"/>
      <x:c r="K1616" s="226"/>
      <x:c r="L1616" s="226"/>
      <x:c r="M1616" s="222"/>
    </x:row>
    <x:row r="1617" spans="1:15" x14ac:dyDescent="0.3">
      <x:c r="C1617" s="23"/>
      <x:c r="E1617" s="23"/>
      <x:c r="J1617" s="222"/>
      <x:c r="K1617" s="226"/>
      <x:c r="L1617" s="226"/>
      <x:c r="M1617" s="222"/>
    </x:row>
    <x:row r="1618" spans="1:15" x14ac:dyDescent="0.3">
      <x:c r="C1618" s="23"/>
      <x:c r="E1618" s="23"/>
      <x:c r="J1618" s="222"/>
      <x:c r="K1618" s="226"/>
      <x:c r="L1618" s="226"/>
      <x:c r="M1618" s="222"/>
    </x:row>
    <x:row r="1619" spans="1:15" x14ac:dyDescent="0.3">
      <x:c r="C1619" s="23"/>
      <x:c r="E1619" s="23"/>
      <x:c r="J1619" s="226"/>
      <x:c r="K1619" s="226"/>
      <x:c r="L1619" s="226"/>
      <x:c r="M1619" s="226"/>
    </x:row>
    <x:row r="1620" spans="1:15" x14ac:dyDescent="0.3">
      <x:c r="C1620" s="23"/>
      <x:c r="E1620" s="23"/>
      <x:c r="J1620" s="222"/>
      <x:c r="K1620" s="226"/>
      <x:c r="L1620" s="226"/>
      <x:c r="M1620" s="222"/>
    </x:row>
    <x:row r="1621" spans="1:15" x14ac:dyDescent="0.3">
      <x:c r="C1621" s="23"/>
      <x:c r="E1621" s="23"/>
      <x:c r="J1621" s="222"/>
      <x:c r="K1621" s="226"/>
      <x:c r="L1621" s="226"/>
      <x:c r="M1621" s="222"/>
    </x:row>
    <x:row r="1622" spans="1:15" x14ac:dyDescent="0.3">
      <x:c r="C1622" s="23"/>
      <x:c r="E1622" s="23"/>
      <x:c r="J1622" s="222"/>
      <x:c r="K1622" s="226"/>
      <x:c r="L1622" s="226"/>
      <x:c r="M1622" s="222"/>
    </x:row>
    <x:row r="1623" spans="1:15" x14ac:dyDescent="0.3">
      <x:c r="C1623" s="23"/>
      <x:c r="E1623" s="23"/>
      <x:c r="J1623" s="222"/>
      <x:c r="K1623" s="226"/>
      <x:c r="L1623" s="226"/>
      <x:c r="M1623" s="222"/>
    </x:row>
    <x:row r="1624" spans="1:15" x14ac:dyDescent="0.3">
      <x:c r="C1624" s="23"/>
      <x:c r="E1624" s="23"/>
      <x:c r="J1624" s="222"/>
      <x:c r="K1624" s="226"/>
      <x:c r="L1624" s="226"/>
      <x:c r="M1624" s="222"/>
    </x:row>
    <x:row r="1625" spans="1:15" x14ac:dyDescent="0.3">
      <x:c r="C1625" s="23"/>
      <x:c r="E1625" s="23"/>
      <x:c r="J1625" s="222"/>
      <x:c r="K1625" s="226"/>
      <x:c r="L1625" s="226"/>
      <x:c r="M1625" s="222"/>
    </x:row>
    <x:row r="1626" spans="1:15" x14ac:dyDescent="0.3">
      <x:c r="C1626" s="23"/>
      <x:c r="E1626" s="23"/>
      <x:c r="J1626" s="222"/>
      <x:c r="K1626" s="226"/>
      <x:c r="L1626" s="226"/>
      <x:c r="M1626" s="222"/>
    </x:row>
    <x:row r="1627" spans="1:15" x14ac:dyDescent="0.3">
      <x:c r="C1627" s="23"/>
      <x:c r="E1627" s="23"/>
      <x:c r="J1627" s="222"/>
      <x:c r="K1627" s="226"/>
      <x:c r="L1627" s="226"/>
      <x:c r="M1627" s="222"/>
    </x:row>
    <x:row r="1628" spans="1:15" x14ac:dyDescent="0.3">
      <x:c r="C1628" s="23"/>
      <x:c r="E1628" s="23"/>
      <x:c r="J1628" s="222"/>
      <x:c r="K1628" s="226"/>
      <x:c r="L1628" s="226"/>
      <x:c r="M1628" s="222"/>
    </x:row>
    <x:row r="1629" spans="1:15" x14ac:dyDescent="0.3">
      <x:c r="C1629" s="23"/>
      <x:c r="E1629" s="23"/>
      <x:c r="J1629" s="222"/>
      <x:c r="K1629" s="226"/>
      <x:c r="L1629" s="226"/>
      <x:c r="M1629" s="222"/>
    </x:row>
    <x:row r="1630" spans="1:15" x14ac:dyDescent="0.3">
      <x:c r="C1630" s="23"/>
      <x:c r="E1630" s="23"/>
      <x:c r="J1630" s="222"/>
      <x:c r="K1630" s="226"/>
      <x:c r="L1630" s="226"/>
      <x:c r="M1630" s="222"/>
    </x:row>
    <x:row r="1631" spans="1:15" x14ac:dyDescent="0.3">
      <x:c r="C1631" s="23"/>
      <x:c r="E1631" s="23"/>
      <x:c r="J1631" s="222"/>
      <x:c r="K1631" s="226"/>
      <x:c r="L1631" s="226"/>
      <x:c r="M1631" s="222"/>
    </x:row>
    <x:row r="1632" spans="1:15" x14ac:dyDescent="0.3">
      <x:c r="C1632" s="23"/>
      <x:c r="E1632" s="23"/>
      <x:c r="J1632" s="222"/>
      <x:c r="K1632" s="226"/>
      <x:c r="L1632" s="226"/>
      <x:c r="M1632" s="222"/>
    </x:row>
    <x:row r="1633" spans="1:15" x14ac:dyDescent="0.3">
      <x:c r="C1633" s="23"/>
      <x:c r="E1633" s="23"/>
      <x:c r="J1633" s="222"/>
      <x:c r="K1633" s="226"/>
      <x:c r="L1633" s="226"/>
      <x:c r="M1633" s="222"/>
    </x:row>
    <x:row r="1634" spans="1:15" x14ac:dyDescent="0.3">
      <x:c r="C1634" s="23"/>
      <x:c r="E1634" s="23"/>
      <x:c r="J1634" s="222"/>
      <x:c r="K1634" s="226"/>
      <x:c r="L1634" s="226"/>
      <x:c r="M1634" s="222"/>
    </x:row>
    <x:row r="1635" spans="1:15" x14ac:dyDescent="0.3">
      <x:c r="C1635" s="23"/>
      <x:c r="E1635" s="23"/>
      <x:c r="J1635" s="222"/>
      <x:c r="K1635" s="226"/>
      <x:c r="L1635" s="226"/>
      <x:c r="M1635" s="222"/>
    </x:row>
    <x:row r="1636" spans="1:15" x14ac:dyDescent="0.3">
      <x:c r="C1636" s="23"/>
      <x:c r="E1636" s="23"/>
      <x:c r="J1636" s="222"/>
      <x:c r="K1636" s="226"/>
      <x:c r="L1636" s="226"/>
      <x:c r="M1636" s="222"/>
    </x:row>
    <x:row r="1637" spans="1:15" x14ac:dyDescent="0.3">
      <x:c r="C1637" s="23"/>
      <x:c r="E1637" s="23"/>
      <x:c r="J1637" s="222"/>
      <x:c r="K1637" s="226"/>
      <x:c r="L1637" s="226"/>
      <x:c r="M1637" s="222"/>
    </x:row>
    <x:row r="1638" spans="1:15" x14ac:dyDescent="0.3">
      <x:c r="C1638" s="23"/>
      <x:c r="E1638" s="23"/>
      <x:c r="J1638" s="222"/>
      <x:c r="K1638" s="226"/>
      <x:c r="L1638" s="226"/>
      <x:c r="M1638" s="222"/>
    </x:row>
    <x:row r="1639" spans="1:15" x14ac:dyDescent="0.3">
      <x:c r="C1639" s="23"/>
      <x:c r="E1639" s="23"/>
      <x:c r="J1639" s="222"/>
      <x:c r="K1639" s="226"/>
      <x:c r="L1639" s="226"/>
      <x:c r="M1639" s="222"/>
    </x:row>
    <x:row r="1640" spans="1:15" x14ac:dyDescent="0.3">
      <x:c r="C1640" s="23"/>
      <x:c r="E1640" s="23"/>
      <x:c r="J1640" s="222"/>
      <x:c r="K1640" s="226"/>
      <x:c r="L1640" s="226"/>
      <x:c r="M1640" s="222"/>
    </x:row>
    <x:row r="1641" spans="1:15" x14ac:dyDescent="0.3">
      <x:c r="C1641" s="23"/>
      <x:c r="E1641" s="23"/>
      <x:c r="J1641" s="222"/>
      <x:c r="K1641" s="226"/>
      <x:c r="L1641" s="226"/>
      <x:c r="M1641" s="222"/>
    </x:row>
    <x:row r="1642" spans="1:15" x14ac:dyDescent="0.3">
      <x:c r="C1642" s="23"/>
      <x:c r="E1642" s="23"/>
      <x:c r="J1642" s="222"/>
      <x:c r="K1642" s="226"/>
      <x:c r="L1642" s="226"/>
      <x:c r="M1642" s="222"/>
    </x:row>
    <x:row r="1643" spans="1:15" x14ac:dyDescent="0.3">
      <x:c r="C1643" s="23"/>
      <x:c r="E1643" s="23"/>
      <x:c r="J1643" s="222"/>
      <x:c r="K1643" s="226"/>
      <x:c r="L1643" s="226"/>
      <x:c r="M1643" s="222"/>
    </x:row>
    <x:row r="1644" spans="1:15" x14ac:dyDescent="0.3">
      <x:c r="C1644" s="23"/>
      <x:c r="E1644" s="23"/>
      <x:c r="J1644" s="222"/>
      <x:c r="K1644" s="226"/>
      <x:c r="L1644" s="226"/>
      <x:c r="M1644" s="222"/>
    </x:row>
    <x:row r="1645" spans="1:15" x14ac:dyDescent="0.3">
      <x:c r="C1645" s="23"/>
      <x:c r="E1645" s="23"/>
      <x:c r="J1645" s="222"/>
      <x:c r="K1645" s="226"/>
      <x:c r="L1645" s="226"/>
      <x:c r="M1645" s="222"/>
    </x:row>
    <x:row r="1646" spans="1:15" x14ac:dyDescent="0.3">
      <x:c r="C1646" s="23"/>
      <x:c r="E1646" s="23"/>
      <x:c r="J1646" s="222"/>
      <x:c r="K1646" s="226"/>
      <x:c r="L1646" s="226"/>
      <x:c r="M1646" s="222"/>
    </x:row>
    <x:row r="1647" spans="1:15" x14ac:dyDescent="0.3">
      <x:c r="C1647" s="23"/>
      <x:c r="E1647" s="23"/>
      <x:c r="J1647" s="222"/>
      <x:c r="K1647" s="226"/>
      <x:c r="L1647" s="226"/>
      <x:c r="M1647" s="222"/>
    </x:row>
    <x:row r="1648" spans="1:15" x14ac:dyDescent="0.3">
      <x:c r="C1648" s="23"/>
      <x:c r="E1648" s="23"/>
      <x:c r="J1648" s="222"/>
      <x:c r="K1648" s="226"/>
      <x:c r="L1648" s="226"/>
      <x:c r="M1648" s="222"/>
    </x:row>
    <x:row r="1649" spans="1:15" x14ac:dyDescent="0.3">
      <x:c r="C1649" s="23"/>
      <x:c r="E1649" s="23"/>
      <x:c r="J1649" s="222"/>
      <x:c r="K1649" s="226"/>
      <x:c r="L1649" s="226"/>
      <x:c r="M1649" s="222"/>
    </x:row>
    <x:row r="1650" spans="1:15" x14ac:dyDescent="0.3">
      <x:c r="C1650" s="23"/>
      <x:c r="E1650" s="23"/>
      <x:c r="J1650" s="222"/>
      <x:c r="K1650" s="226"/>
      <x:c r="L1650" s="226"/>
      <x:c r="M1650" s="222"/>
    </x:row>
    <x:row r="1651" spans="1:15" x14ac:dyDescent="0.3">
      <x:c r="C1651" s="23"/>
      <x:c r="E1651" s="23"/>
      <x:c r="J1651" s="222"/>
      <x:c r="K1651" s="226"/>
      <x:c r="L1651" s="226"/>
      <x:c r="M1651" s="222"/>
    </x:row>
    <x:row r="1652" spans="1:15" x14ac:dyDescent="0.3">
      <x:c r="C1652" s="23"/>
      <x:c r="E1652" s="23"/>
      <x:c r="J1652" s="222"/>
      <x:c r="K1652" s="226"/>
      <x:c r="L1652" s="226"/>
      <x:c r="M1652" s="222"/>
    </x:row>
    <x:row r="1653" spans="1:15" x14ac:dyDescent="0.3">
      <x:c r="C1653" s="23"/>
      <x:c r="E1653" s="23"/>
      <x:c r="J1653" s="222"/>
      <x:c r="K1653" s="226"/>
      <x:c r="L1653" s="226"/>
      <x:c r="M1653" s="222"/>
    </x:row>
    <x:row r="1654" spans="1:15" x14ac:dyDescent="0.3">
      <x:c r="C1654" s="23"/>
      <x:c r="E1654" s="23"/>
      <x:c r="J1654" s="222"/>
      <x:c r="K1654" s="226"/>
      <x:c r="L1654" s="226"/>
      <x:c r="M1654" s="222"/>
    </x:row>
    <x:row r="1655" spans="1:15" x14ac:dyDescent="0.3">
      <x:c r="C1655" s="23"/>
      <x:c r="E1655" s="23"/>
      <x:c r="J1655" s="222"/>
      <x:c r="K1655" s="226"/>
      <x:c r="L1655" s="226"/>
      <x:c r="M1655" s="222"/>
    </x:row>
    <x:row r="1656" spans="1:15" x14ac:dyDescent="0.3">
      <x:c r="C1656" s="23"/>
      <x:c r="E1656" s="23"/>
      <x:c r="J1656" s="222"/>
      <x:c r="K1656" s="226"/>
      <x:c r="L1656" s="226"/>
      <x:c r="M1656" s="222"/>
    </x:row>
    <x:row r="1657" spans="1:15" x14ac:dyDescent="0.3">
      <x:c r="C1657" s="23"/>
      <x:c r="E1657" s="23"/>
      <x:c r="J1657" s="222"/>
      <x:c r="K1657" s="226"/>
      <x:c r="L1657" s="226"/>
      <x:c r="M1657" s="222"/>
    </x:row>
    <x:row r="1658" spans="1:15" x14ac:dyDescent="0.3">
      <x:c r="C1658" s="23"/>
      <x:c r="E1658" s="23"/>
      <x:c r="J1658" s="222"/>
      <x:c r="K1658" s="226"/>
      <x:c r="L1658" s="226"/>
      <x:c r="M1658" s="222"/>
    </x:row>
    <x:row r="1659" spans="1:15" x14ac:dyDescent="0.3">
      <x:c r="C1659" s="23"/>
      <x:c r="E1659" s="23"/>
      <x:c r="J1659" s="222"/>
      <x:c r="K1659" s="226"/>
      <x:c r="L1659" s="226"/>
      <x:c r="M1659" s="222"/>
    </x:row>
    <x:row r="1660" spans="1:15" x14ac:dyDescent="0.3">
      <x:c r="C1660" s="23"/>
      <x:c r="E1660" s="23"/>
      <x:c r="J1660" s="222"/>
      <x:c r="K1660" s="226"/>
      <x:c r="L1660" s="226"/>
      <x:c r="M1660" s="222"/>
    </x:row>
    <x:row r="1661" spans="1:15" x14ac:dyDescent="0.3">
      <x:c r="C1661" s="23"/>
      <x:c r="E1661" s="23"/>
      <x:c r="J1661" s="222"/>
      <x:c r="K1661" s="226"/>
      <x:c r="L1661" s="226"/>
      <x:c r="M1661" s="222"/>
    </x:row>
    <x:row r="1662" spans="1:15" x14ac:dyDescent="0.3">
      <x:c r="C1662" s="23"/>
      <x:c r="E1662" s="23"/>
      <x:c r="J1662" s="222"/>
      <x:c r="K1662" s="226"/>
      <x:c r="L1662" s="226"/>
      <x:c r="M1662" s="222"/>
    </x:row>
    <x:row r="1663" spans="1:15" x14ac:dyDescent="0.3">
      <x:c r="C1663" s="23"/>
      <x:c r="E1663" s="23"/>
      <x:c r="J1663" s="222"/>
      <x:c r="K1663" s="226"/>
      <x:c r="L1663" s="226"/>
      <x:c r="M1663" s="222"/>
    </x:row>
    <x:row r="1664" spans="1:15" x14ac:dyDescent="0.3">
      <x:c r="C1664" s="23"/>
      <x:c r="E1664" s="23"/>
      <x:c r="J1664" s="222"/>
      <x:c r="K1664" s="226"/>
      <x:c r="L1664" s="226"/>
      <x:c r="M1664" s="222"/>
    </x:row>
    <x:row r="1665" spans="1:15" x14ac:dyDescent="0.3">
      <x:c r="C1665" s="23"/>
      <x:c r="E1665" s="23"/>
      <x:c r="J1665" s="222"/>
      <x:c r="K1665" s="226"/>
      <x:c r="L1665" s="226"/>
      <x:c r="M1665" s="222"/>
    </x:row>
    <x:row r="1666" spans="1:15" x14ac:dyDescent="0.3">
      <x:c r="C1666" s="23"/>
      <x:c r="E1666" s="23"/>
      <x:c r="J1666" s="226"/>
      <x:c r="K1666" s="226"/>
      <x:c r="L1666" s="226"/>
      <x:c r="M1666" s="226"/>
    </x:row>
    <x:row r="1667" spans="1:15" x14ac:dyDescent="0.3">
      <x:c r="C1667" s="23"/>
      <x:c r="E1667" s="23"/>
      <x:c r="J1667" s="222"/>
      <x:c r="K1667" s="226"/>
      <x:c r="L1667" s="226"/>
      <x:c r="M1667" s="222"/>
    </x:row>
    <x:row r="1668" spans="1:15" x14ac:dyDescent="0.3">
      <x:c r="C1668" s="23"/>
      <x:c r="E1668" s="23"/>
      <x:c r="J1668" s="222"/>
      <x:c r="K1668" s="226"/>
      <x:c r="L1668" s="226"/>
      <x:c r="M1668" s="222"/>
    </x:row>
    <x:row r="1669" spans="1:15" x14ac:dyDescent="0.3">
      <x:c r="C1669" s="23"/>
      <x:c r="E1669" s="23"/>
      <x:c r="J1669" s="222"/>
      <x:c r="K1669" s="226"/>
      <x:c r="L1669" s="226"/>
      <x:c r="M1669" s="222"/>
    </x:row>
    <x:row r="1670" spans="1:15" x14ac:dyDescent="0.3">
      <x:c r="C1670" s="23"/>
      <x:c r="E1670" s="23"/>
      <x:c r="J1670" s="222"/>
      <x:c r="K1670" s="226"/>
      <x:c r="L1670" s="226"/>
      <x:c r="M1670" s="222"/>
    </x:row>
    <x:row r="1671" spans="1:15" x14ac:dyDescent="0.3">
      <x:c r="C1671" s="23"/>
      <x:c r="E1671" s="23"/>
      <x:c r="J1671" s="222"/>
      <x:c r="K1671" s="226"/>
      <x:c r="L1671" s="226"/>
      <x:c r="M1671" s="222"/>
    </x:row>
    <x:row r="1672" spans="1:15" x14ac:dyDescent="0.3">
      <x:c r="C1672" s="23"/>
      <x:c r="E1672" s="23"/>
      <x:c r="J1672" s="222"/>
      <x:c r="K1672" s="226"/>
      <x:c r="L1672" s="226"/>
      <x:c r="M1672" s="222"/>
    </x:row>
    <x:row r="1673" spans="1:15" x14ac:dyDescent="0.3">
      <x:c r="C1673" s="23"/>
      <x:c r="E1673" s="23"/>
      <x:c r="J1673" s="222"/>
      <x:c r="K1673" s="226"/>
      <x:c r="L1673" s="226"/>
      <x:c r="M1673" s="226"/>
    </x:row>
    <x:row r="1674" spans="1:15" x14ac:dyDescent="0.3">
      <x:c r="C1674" s="23"/>
      <x:c r="E1674" s="23"/>
      <x:c r="J1674" s="222"/>
      <x:c r="K1674" s="226"/>
      <x:c r="L1674" s="226"/>
      <x:c r="M1674" s="222"/>
    </x:row>
    <x:row r="1675" spans="1:15" x14ac:dyDescent="0.3">
      <x:c r="C1675" s="23"/>
      <x:c r="E1675" s="23"/>
      <x:c r="J1675" s="222"/>
      <x:c r="K1675" s="226"/>
      <x:c r="L1675" s="226"/>
      <x:c r="M1675" s="222"/>
    </x:row>
    <x:row r="1676" spans="1:15" x14ac:dyDescent="0.3">
      <x:c r="C1676" s="23"/>
      <x:c r="E1676" s="23"/>
      <x:c r="J1676" s="222"/>
      <x:c r="K1676" s="226"/>
      <x:c r="L1676" s="226"/>
      <x:c r="M1676" s="222"/>
    </x:row>
    <x:row r="1677" spans="1:15" x14ac:dyDescent="0.3">
      <x:c r="C1677" s="23"/>
      <x:c r="E1677" s="23"/>
      <x:c r="J1677" s="222"/>
      <x:c r="K1677" s="226"/>
      <x:c r="L1677" s="226"/>
      <x:c r="M1677" s="222"/>
    </x:row>
    <x:row r="1678" spans="1:15" x14ac:dyDescent="0.3">
      <x:c r="C1678" s="23"/>
      <x:c r="E1678" s="23"/>
      <x:c r="J1678" s="222"/>
      <x:c r="K1678" s="226"/>
      <x:c r="L1678" s="226"/>
      <x:c r="M1678" s="222"/>
    </x:row>
    <x:row r="1679" spans="1:15" x14ac:dyDescent="0.3">
      <x:c r="C1679" s="23"/>
      <x:c r="E1679" s="23"/>
      <x:c r="J1679" s="222"/>
      <x:c r="K1679" s="226"/>
      <x:c r="L1679" s="226"/>
      <x:c r="M1679" s="222"/>
    </x:row>
    <x:row r="1680" spans="1:15" x14ac:dyDescent="0.3">
      <x:c r="C1680" s="23"/>
      <x:c r="E1680" s="23"/>
      <x:c r="J1680" s="222"/>
      <x:c r="K1680" s="226"/>
      <x:c r="L1680" s="226"/>
      <x:c r="M1680" s="222"/>
    </x:row>
    <x:row r="1681" spans="1:15" x14ac:dyDescent="0.3">
      <x:c r="C1681" s="23"/>
      <x:c r="E1681" s="23"/>
      <x:c r="J1681" s="222"/>
      <x:c r="K1681" s="226"/>
      <x:c r="L1681" s="226"/>
      <x:c r="M1681" s="222"/>
    </x:row>
    <x:row r="1682" spans="1:15" x14ac:dyDescent="0.3">
      <x:c r="C1682" s="23"/>
      <x:c r="E1682" s="23"/>
      <x:c r="J1682" s="222"/>
      <x:c r="K1682" s="226"/>
      <x:c r="L1682" s="226"/>
      <x:c r="M1682" s="222"/>
    </x:row>
    <x:row r="1683" spans="1:15" x14ac:dyDescent="0.3">
      <x:c r="C1683" s="23"/>
      <x:c r="E1683" s="23"/>
      <x:c r="J1683" s="222"/>
      <x:c r="K1683" s="226"/>
      <x:c r="L1683" s="226"/>
      <x:c r="M1683" s="222"/>
    </x:row>
    <x:row r="1684" spans="1:15" x14ac:dyDescent="0.3">
      <x:c r="C1684" s="23"/>
      <x:c r="E1684" s="23"/>
      <x:c r="J1684" s="222"/>
      <x:c r="K1684" s="226"/>
      <x:c r="L1684" s="226"/>
      <x:c r="M1684" s="222"/>
    </x:row>
    <x:row r="1685" spans="1:15" x14ac:dyDescent="0.3">
      <x:c r="C1685" s="23"/>
      <x:c r="E1685" s="23"/>
      <x:c r="J1685" s="222"/>
      <x:c r="K1685" s="226"/>
      <x:c r="L1685" s="226"/>
      <x:c r="M1685" s="226"/>
    </x:row>
    <x:row r="1686" spans="1:15" x14ac:dyDescent="0.3">
      <x:c r="C1686" s="23"/>
      <x:c r="E1686" s="23"/>
      <x:c r="J1686" s="222"/>
      <x:c r="K1686" s="226"/>
      <x:c r="L1686" s="226"/>
      <x:c r="M1686" s="222"/>
    </x:row>
    <x:row r="1687" spans="1:15" x14ac:dyDescent="0.3">
      <x:c r="C1687" s="23"/>
      <x:c r="E1687" s="23"/>
      <x:c r="J1687" s="222"/>
      <x:c r="K1687" s="226"/>
      <x:c r="L1687" s="226"/>
      <x:c r="M1687" s="222"/>
    </x:row>
    <x:row r="1688" spans="1:15" x14ac:dyDescent="0.3">
      <x:c r="C1688" s="23"/>
      <x:c r="E1688" s="23"/>
      <x:c r="J1688" s="222"/>
      <x:c r="K1688" s="226"/>
      <x:c r="L1688" s="226"/>
      <x:c r="M1688" s="222"/>
    </x:row>
    <x:row r="1689" spans="1:15" x14ac:dyDescent="0.3">
      <x:c r="C1689" s="23"/>
      <x:c r="E1689" s="23"/>
      <x:c r="J1689" s="222"/>
      <x:c r="K1689" s="226"/>
      <x:c r="L1689" s="226"/>
      <x:c r="M1689" s="222"/>
    </x:row>
    <x:row r="1690" spans="1:15" x14ac:dyDescent="0.3">
      <x:c r="C1690" s="23"/>
      <x:c r="E1690" s="23"/>
      <x:c r="J1690" s="222"/>
      <x:c r="K1690" s="226"/>
      <x:c r="L1690" s="226"/>
      <x:c r="M1690" s="222"/>
    </x:row>
    <x:row r="1691" spans="1:15" x14ac:dyDescent="0.3">
      <x:c r="C1691" s="23"/>
      <x:c r="E1691" s="23"/>
      <x:c r="J1691" s="222"/>
      <x:c r="K1691" s="226"/>
      <x:c r="L1691" s="226"/>
      <x:c r="M1691" s="222"/>
    </x:row>
    <x:row r="1692" spans="1:15" x14ac:dyDescent="0.3">
      <x:c r="C1692" s="23"/>
      <x:c r="E1692" s="23"/>
      <x:c r="J1692" s="222"/>
      <x:c r="K1692" s="226"/>
      <x:c r="L1692" s="226"/>
      <x:c r="M1692" s="222"/>
    </x:row>
    <x:row r="1693" spans="1:15" x14ac:dyDescent="0.3">
      <x:c r="C1693" s="23"/>
      <x:c r="E1693" s="23"/>
      <x:c r="J1693" s="222"/>
      <x:c r="K1693" s="226"/>
      <x:c r="L1693" s="226"/>
      <x:c r="M1693" s="222"/>
    </x:row>
    <x:row r="1694" spans="1:15" x14ac:dyDescent="0.3">
      <x:c r="C1694" s="23"/>
      <x:c r="E1694" s="23"/>
      <x:c r="J1694" s="222"/>
      <x:c r="K1694" s="226"/>
      <x:c r="L1694" s="226"/>
      <x:c r="M1694" s="222"/>
    </x:row>
    <x:row r="1695" spans="1:15" x14ac:dyDescent="0.3">
      <x:c r="C1695" s="23"/>
      <x:c r="E1695" s="23"/>
      <x:c r="J1695" s="222"/>
      <x:c r="K1695" s="226"/>
      <x:c r="L1695" s="226"/>
      <x:c r="M1695" s="222"/>
    </x:row>
    <x:row r="1696" spans="1:15" x14ac:dyDescent="0.3">
      <x:c r="C1696" s="23"/>
      <x:c r="E1696" s="23"/>
      <x:c r="J1696" s="222"/>
      <x:c r="K1696" s="226"/>
      <x:c r="L1696" s="226"/>
      <x:c r="M1696" s="222"/>
    </x:row>
    <x:row r="1697" spans="1:15" x14ac:dyDescent="0.3">
      <x:c r="C1697" s="23"/>
      <x:c r="E1697" s="23"/>
      <x:c r="J1697" s="222"/>
      <x:c r="K1697" s="226"/>
      <x:c r="L1697" s="226"/>
      <x:c r="M1697" s="222"/>
    </x:row>
    <x:row r="1698" spans="1:15" x14ac:dyDescent="0.3">
      <x:c r="C1698" s="23"/>
      <x:c r="E1698" s="23"/>
      <x:c r="J1698" s="222"/>
      <x:c r="K1698" s="226"/>
      <x:c r="L1698" s="226"/>
      <x:c r="M1698" s="222"/>
    </x:row>
    <x:row r="1699" spans="1:15" x14ac:dyDescent="0.3">
      <x:c r="C1699" s="23"/>
      <x:c r="E1699" s="23"/>
      <x:c r="J1699" s="222"/>
      <x:c r="K1699" s="226"/>
      <x:c r="L1699" s="226"/>
      <x:c r="M1699" s="222"/>
    </x:row>
    <x:row r="1700" spans="1:15" x14ac:dyDescent="0.3">
      <x:c r="C1700" s="23"/>
      <x:c r="E1700" s="23"/>
      <x:c r="J1700" s="222"/>
      <x:c r="K1700" s="226"/>
      <x:c r="L1700" s="226"/>
      <x:c r="M1700" s="222"/>
    </x:row>
    <x:row r="1701" spans="1:15" x14ac:dyDescent="0.3">
      <x:c r="C1701" s="23"/>
      <x:c r="E1701" s="23"/>
      <x:c r="J1701" s="222"/>
      <x:c r="K1701" s="226"/>
      <x:c r="L1701" s="226"/>
      <x:c r="M1701" s="222"/>
    </x:row>
    <x:row r="1702" spans="1:15" x14ac:dyDescent="0.3">
      <x:c r="C1702" s="23"/>
      <x:c r="E1702" s="23"/>
      <x:c r="J1702" s="222"/>
      <x:c r="K1702" s="226"/>
      <x:c r="L1702" s="226"/>
      <x:c r="M1702" s="222"/>
    </x:row>
    <x:row r="1703" spans="1:15" x14ac:dyDescent="0.3">
      <x:c r="C1703" s="23"/>
      <x:c r="E1703" s="23"/>
      <x:c r="J1703" s="222"/>
      <x:c r="K1703" s="226"/>
      <x:c r="L1703" s="226"/>
      <x:c r="M1703" s="222"/>
    </x:row>
    <x:row r="1704" spans="1:15" x14ac:dyDescent="0.3">
      <x:c r="C1704" s="23"/>
      <x:c r="E1704" s="23"/>
      <x:c r="J1704" s="222"/>
      <x:c r="K1704" s="226"/>
      <x:c r="L1704" s="226"/>
      <x:c r="M1704" s="222"/>
    </x:row>
    <x:row r="1705" spans="1:15" x14ac:dyDescent="0.3">
      <x:c r="C1705" s="23"/>
      <x:c r="E1705" s="23"/>
      <x:c r="J1705" s="222"/>
      <x:c r="K1705" s="226"/>
      <x:c r="L1705" s="226"/>
      <x:c r="M1705" s="222"/>
    </x:row>
    <x:row r="1706" spans="1:15" x14ac:dyDescent="0.3">
      <x:c r="C1706" s="23"/>
      <x:c r="E1706" s="23"/>
      <x:c r="J1706" s="222"/>
      <x:c r="K1706" s="226"/>
      <x:c r="L1706" s="226"/>
      <x:c r="M1706" s="222"/>
    </x:row>
    <x:row r="1707" spans="1:15" x14ac:dyDescent="0.3">
      <x:c r="C1707" s="23"/>
      <x:c r="E1707" s="23"/>
      <x:c r="J1707" s="222"/>
      <x:c r="K1707" s="226"/>
      <x:c r="L1707" s="226"/>
      <x:c r="M1707" s="222"/>
    </x:row>
    <x:row r="1708" spans="1:15" x14ac:dyDescent="0.3">
      <x:c r="C1708" s="23"/>
      <x:c r="E1708" s="23"/>
      <x:c r="J1708" s="222"/>
      <x:c r="K1708" s="226"/>
      <x:c r="L1708" s="226"/>
      <x:c r="M1708" s="222"/>
    </x:row>
    <x:row r="1709" spans="1:15" x14ac:dyDescent="0.3">
      <x:c r="C1709" s="23"/>
      <x:c r="E1709" s="23"/>
      <x:c r="J1709" s="222"/>
      <x:c r="K1709" s="226"/>
      <x:c r="L1709" s="226"/>
      <x:c r="M1709" s="222"/>
    </x:row>
    <x:row r="1710" spans="1:15" x14ac:dyDescent="0.3">
      <x:c r="C1710" s="23"/>
      <x:c r="E1710" s="23"/>
      <x:c r="J1710" s="222"/>
      <x:c r="K1710" s="226"/>
      <x:c r="L1710" s="226"/>
      <x:c r="M1710" s="222"/>
    </x:row>
    <x:row r="1711" spans="1:15" x14ac:dyDescent="0.3">
      <x:c r="C1711" s="23"/>
      <x:c r="E1711" s="23"/>
      <x:c r="J1711" s="222"/>
      <x:c r="K1711" s="226"/>
      <x:c r="L1711" s="226"/>
      <x:c r="M1711" s="222"/>
    </x:row>
    <x:row r="1712" spans="1:15" x14ac:dyDescent="0.3">
      <x:c r="C1712" s="23"/>
      <x:c r="E1712" s="23"/>
      <x:c r="J1712" s="222"/>
      <x:c r="K1712" s="226"/>
      <x:c r="L1712" s="226"/>
      <x:c r="M1712" s="222"/>
    </x:row>
    <x:row r="1713" spans="1:15" x14ac:dyDescent="0.3">
      <x:c r="C1713" s="23"/>
      <x:c r="E1713" s="23"/>
      <x:c r="J1713" s="222"/>
      <x:c r="K1713" s="226"/>
      <x:c r="L1713" s="226"/>
      <x:c r="M1713" s="222"/>
    </x:row>
    <x:row r="1714" spans="1:15" x14ac:dyDescent="0.3">
      <x:c r="C1714" s="23"/>
      <x:c r="E1714" s="23"/>
      <x:c r="J1714" s="222"/>
      <x:c r="K1714" s="226"/>
      <x:c r="L1714" s="226"/>
      <x:c r="M1714" s="222"/>
    </x:row>
    <x:row r="1715" spans="1:15" x14ac:dyDescent="0.3">
      <x:c r="C1715" s="23"/>
      <x:c r="E1715" s="23"/>
      <x:c r="J1715" s="222"/>
      <x:c r="K1715" s="226"/>
      <x:c r="L1715" s="226"/>
      <x:c r="M1715" s="222"/>
    </x:row>
    <x:row r="1716" spans="1:15" x14ac:dyDescent="0.3">
      <x:c r="C1716" s="23"/>
      <x:c r="E1716" s="23"/>
      <x:c r="J1716" s="222"/>
      <x:c r="K1716" s="226"/>
      <x:c r="L1716" s="226"/>
      <x:c r="M1716" s="222"/>
    </x:row>
    <x:row r="1717" spans="1:15" x14ac:dyDescent="0.3">
      <x:c r="C1717" s="23"/>
      <x:c r="E1717" s="23"/>
      <x:c r="J1717" s="222"/>
      <x:c r="K1717" s="226"/>
      <x:c r="L1717" s="226"/>
      <x:c r="M1717" s="222"/>
    </x:row>
    <x:row r="1718" spans="1:15" x14ac:dyDescent="0.3">
      <x:c r="C1718" s="23"/>
      <x:c r="E1718" s="23"/>
      <x:c r="J1718" s="222"/>
      <x:c r="K1718" s="226"/>
      <x:c r="L1718" s="226"/>
      <x:c r="M1718" s="222"/>
    </x:row>
    <x:row r="1719" spans="1:15" x14ac:dyDescent="0.3">
      <x:c r="C1719" s="23"/>
      <x:c r="E1719" s="23"/>
      <x:c r="J1719" s="222"/>
      <x:c r="K1719" s="226"/>
      <x:c r="L1719" s="226"/>
      <x:c r="M1719" s="222"/>
    </x:row>
    <x:row r="1720" spans="1:15" x14ac:dyDescent="0.3">
      <x:c r="C1720" s="23"/>
      <x:c r="E1720" s="23"/>
      <x:c r="J1720" s="222"/>
      <x:c r="K1720" s="226"/>
      <x:c r="L1720" s="226"/>
      <x:c r="M1720" s="222"/>
    </x:row>
    <x:row r="1721" spans="1:15" x14ac:dyDescent="0.3">
      <x:c r="C1721" s="23"/>
      <x:c r="E1721" s="23"/>
      <x:c r="J1721" s="222"/>
      <x:c r="K1721" s="226"/>
      <x:c r="L1721" s="226"/>
      <x:c r="M1721" s="222"/>
    </x:row>
    <x:row r="1722" spans="1:15" x14ac:dyDescent="0.3">
      <x:c r="C1722" s="23"/>
      <x:c r="E1722" s="23"/>
      <x:c r="J1722" s="222"/>
      <x:c r="K1722" s="226"/>
      <x:c r="L1722" s="226"/>
      <x:c r="M1722" s="222"/>
    </x:row>
    <x:row r="1723" spans="1:15" x14ac:dyDescent="0.3">
      <x:c r="C1723" s="23"/>
      <x:c r="E1723" s="23"/>
      <x:c r="J1723" s="226"/>
      <x:c r="K1723" s="226"/>
      <x:c r="L1723" s="226"/>
      <x:c r="M1723" s="222"/>
    </x:row>
    <x:row r="1724" spans="1:15" x14ac:dyDescent="0.3">
      <x:c r="C1724" s="23"/>
      <x:c r="E1724" s="23"/>
      <x:c r="J1724" s="222"/>
      <x:c r="K1724" s="226"/>
      <x:c r="L1724" s="226"/>
      <x:c r="M1724" s="222"/>
    </x:row>
    <x:row r="1725" spans="1:15" x14ac:dyDescent="0.3">
      <x:c r="C1725" s="23"/>
      <x:c r="E1725" s="23"/>
      <x:c r="J1725" s="222"/>
      <x:c r="K1725" s="226"/>
      <x:c r="L1725" s="226"/>
      <x:c r="M1725" s="222"/>
    </x:row>
    <x:row r="1726" spans="1:15" x14ac:dyDescent="0.3">
      <x:c r="C1726" s="23"/>
      <x:c r="E1726" s="23"/>
      <x:c r="J1726" s="222"/>
      <x:c r="K1726" s="226"/>
      <x:c r="L1726" s="226"/>
      <x:c r="M1726" s="222"/>
    </x:row>
    <x:row r="1727" spans="1:15" x14ac:dyDescent="0.3">
      <x:c r="C1727" s="23"/>
      <x:c r="E1727" s="23"/>
      <x:c r="J1727" s="222"/>
      <x:c r="K1727" s="226"/>
      <x:c r="L1727" s="226"/>
      <x:c r="M1727" s="222"/>
    </x:row>
    <x:row r="1728" spans="1:15" x14ac:dyDescent="0.3">
      <x:c r="C1728" s="23"/>
      <x:c r="E1728" s="23"/>
      <x:c r="J1728" s="222"/>
      <x:c r="K1728" s="226"/>
      <x:c r="L1728" s="226"/>
      <x:c r="M1728" s="222"/>
    </x:row>
    <x:row r="1729" spans="1:15" x14ac:dyDescent="0.3">
      <x:c r="C1729" s="23"/>
      <x:c r="E1729" s="23"/>
      <x:c r="J1729" s="222"/>
      <x:c r="K1729" s="226"/>
      <x:c r="L1729" s="226"/>
      <x:c r="M1729" s="222"/>
    </x:row>
    <x:row r="1730" spans="1:15" x14ac:dyDescent="0.3">
      <x:c r="C1730" s="23"/>
      <x:c r="E1730" s="23"/>
      <x:c r="J1730" s="222"/>
      <x:c r="K1730" s="226"/>
      <x:c r="L1730" s="226"/>
      <x:c r="M1730" s="222"/>
    </x:row>
    <x:row r="1731" spans="1:15" x14ac:dyDescent="0.3">
      <x:c r="C1731" s="23"/>
      <x:c r="E1731" s="23"/>
      <x:c r="J1731" s="222"/>
      <x:c r="K1731" s="226"/>
      <x:c r="L1731" s="226"/>
      <x:c r="M1731" s="222"/>
    </x:row>
    <x:row r="1732" spans="1:15" x14ac:dyDescent="0.3">
      <x:c r="C1732" s="23"/>
      <x:c r="E1732" s="23"/>
      <x:c r="J1732" s="222"/>
      <x:c r="K1732" s="226"/>
      <x:c r="L1732" s="226"/>
      <x:c r="M1732" s="222"/>
    </x:row>
    <x:row r="1733" spans="1:15" x14ac:dyDescent="0.3">
      <x:c r="C1733" s="23"/>
      <x:c r="E1733" s="23"/>
      <x:c r="J1733" s="222"/>
      <x:c r="K1733" s="226"/>
      <x:c r="L1733" s="226"/>
      <x:c r="M1733" s="222"/>
    </x:row>
    <x:row r="1734" spans="1:15" x14ac:dyDescent="0.3">
      <x:c r="C1734" s="23"/>
      <x:c r="E1734" s="23"/>
      <x:c r="J1734" s="222"/>
      <x:c r="K1734" s="226"/>
      <x:c r="L1734" s="226"/>
      <x:c r="M1734" s="222"/>
    </x:row>
    <x:row r="1735" spans="1:15" x14ac:dyDescent="0.3">
      <x:c r="C1735" s="23"/>
      <x:c r="E1735" s="23"/>
      <x:c r="J1735" s="222"/>
      <x:c r="K1735" s="226"/>
      <x:c r="L1735" s="226"/>
      <x:c r="M1735" s="222"/>
    </x:row>
    <x:row r="1736" spans="1:15" x14ac:dyDescent="0.3">
      <x:c r="C1736" s="23"/>
      <x:c r="E1736" s="23"/>
      <x:c r="J1736" s="222"/>
      <x:c r="K1736" s="226"/>
      <x:c r="L1736" s="226"/>
      <x:c r="M1736" s="222"/>
    </x:row>
    <x:row r="1737" spans="1:15" x14ac:dyDescent="0.3">
      <x:c r="C1737" s="23"/>
      <x:c r="E1737" s="23"/>
      <x:c r="J1737" s="222"/>
      <x:c r="K1737" s="226"/>
      <x:c r="L1737" s="226"/>
      <x:c r="M1737" s="222"/>
    </x:row>
    <x:row r="1738" spans="1:15" x14ac:dyDescent="0.3">
      <x:c r="C1738" s="23"/>
      <x:c r="E1738" s="23"/>
      <x:c r="J1738" s="222"/>
      <x:c r="K1738" s="226"/>
      <x:c r="L1738" s="226"/>
      <x:c r="M1738" s="222"/>
    </x:row>
    <x:row r="1739" spans="1:15" x14ac:dyDescent="0.3">
      <x:c r="C1739" s="23"/>
      <x:c r="E1739" s="23"/>
      <x:c r="J1739" s="222"/>
      <x:c r="K1739" s="226"/>
      <x:c r="L1739" s="226"/>
      <x:c r="M1739" s="222"/>
    </x:row>
    <x:row r="1740" spans="1:15" x14ac:dyDescent="0.3">
      <x:c r="C1740" s="23"/>
      <x:c r="E1740" s="23"/>
      <x:c r="J1740" s="222"/>
      <x:c r="K1740" s="226"/>
      <x:c r="L1740" s="226"/>
      <x:c r="M1740" s="222"/>
    </x:row>
    <x:row r="1741" spans="1:15" x14ac:dyDescent="0.3">
      <x:c r="C1741" s="23"/>
      <x:c r="E1741" s="23"/>
      <x:c r="J1741" s="222"/>
      <x:c r="K1741" s="226"/>
      <x:c r="L1741" s="226"/>
      <x:c r="M1741" s="222"/>
    </x:row>
    <x:row r="1742" spans="1:15" x14ac:dyDescent="0.3">
      <x:c r="C1742" s="23"/>
      <x:c r="E1742" s="23"/>
      <x:c r="J1742" s="222"/>
      <x:c r="K1742" s="226"/>
      <x:c r="L1742" s="226"/>
      <x:c r="M1742" s="222"/>
    </x:row>
    <x:row r="1743" spans="1:15" x14ac:dyDescent="0.3">
      <x:c r="C1743" s="23"/>
      <x:c r="E1743" s="23"/>
      <x:c r="J1743" s="222"/>
      <x:c r="K1743" s="226"/>
      <x:c r="L1743" s="226"/>
      <x:c r="M1743" s="222"/>
    </x:row>
    <x:row r="1744" spans="1:15" x14ac:dyDescent="0.3">
      <x:c r="C1744" s="23"/>
      <x:c r="E1744" s="23"/>
      <x:c r="J1744" s="222"/>
      <x:c r="K1744" s="226"/>
      <x:c r="L1744" s="226"/>
      <x:c r="M1744" s="222"/>
    </x:row>
    <x:row r="1745" spans="1:15" x14ac:dyDescent="0.3">
      <x:c r="C1745" s="23"/>
      <x:c r="E1745" s="23"/>
      <x:c r="J1745" s="222"/>
      <x:c r="K1745" s="226"/>
      <x:c r="L1745" s="226"/>
      <x:c r="M1745" s="222"/>
    </x:row>
    <x:row r="1746" spans="1:15" x14ac:dyDescent="0.3">
      <x:c r="C1746" s="23"/>
      <x:c r="E1746" s="23"/>
      <x:c r="J1746" s="222"/>
      <x:c r="K1746" s="226"/>
      <x:c r="L1746" s="226"/>
      <x:c r="M1746" s="222"/>
    </x:row>
    <x:row r="1747" spans="1:15" x14ac:dyDescent="0.3">
      <x:c r="C1747" s="23"/>
      <x:c r="E1747" s="23"/>
      <x:c r="J1747" s="222"/>
      <x:c r="K1747" s="226"/>
      <x:c r="L1747" s="226"/>
      <x:c r="M1747" s="222"/>
    </x:row>
    <x:row r="1748" spans="1:15" x14ac:dyDescent="0.3">
      <x:c r="C1748" s="23"/>
      <x:c r="E1748" s="23"/>
      <x:c r="J1748" s="222"/>
      <x:c r="K1748" s="226"/>
      <x:c r="L1748" s="226"/>
      <x:c r="M1748" s="222"/>
    </x:row>
    <x:row r="1749" spans="1:15" x14ac:dyDescent="0.3">
      <x:c r="C1749" s="23"/>
      <x:c r="E1749" s="23"/>
      <x:c r="J1749" s="222"/>
      <x:c r="K1749" s="226"/>
      <x:c r="L1749" s="226"/>
      <x:c r="M1749" s="222"/>
    </x:row>
    <x:row r="1750" spans="1:15" x14ac:dyDescent="0.3">
      <x:c r="C1750" s="23"/>
      <x:c r="E1750" s="23"/>
      <x:c r="J1750" s="222"/>
      <x:c r="K1750" s="226"/>
      <x:c r="L1750" s="226"/>
      <x:c r="M1750" s="222"/>
    </x:row>
    <x:row r="1751" spans="1:15" x14ac:dyDescent="0.3">
      <x:c r="C1751" s="23"/>
      <x:c r="E1751" s="23"/>
      <x:c r="J1751" s="222"/>
      <x:c r="K1751" s="226"/>
      <x:c r="L1751" s="226"/>
      <x:c r="M1751" s="222"/>
    </x:row>
    <x:row r="1752" spans="1:15" x14ac:dyDescent="0.3">
      <x:c r="C1752" s="23"/>
      <x:c r="E1752" s="23"/>
      <x:c r="J1752" s="222"/>
      <x:c r="K1752" s="226"/>
      <x:c r="L1752" s="226"/>
      <x:c r="M1752" s="222"/>
    </x:row>
    <x:row r="1753" spans="1:15" x14ac:dyDescent="0.3">
      <x:c r="C1753" s="23"/>
      <x:c r="E1753" s="23"/>
      <x:c r="J1753" s="222"/>
      <x:c r="K1753" s="226"/>
      <x:c r="L1753" s="226"/>
      <x:c r="M1753" s="222"/>
    </x:row>
    <x:row r="1754" spans="1:15" x14ac:dyDescent="0.3">
      <x:c r="C1754" s="23"/>
      <x:c r="E1754" s="23"/>
      <x:c r="J1754" s="222"/>
      <x:c r="K1754" s="226"/>
      <x:c r="L1754" s="226"/>
      <x:c r="M1754" s="226"/>
    </x:row>
    <x:row r="1755" spans="1:15" x14ac:dyDescent="0.3">
      <x:c r="C1755" s="23"/>
      <x:c r="E1755" s="23"/>
      <x:c r="J1755" s="222"/>
      <x:c r="K1755" s="226"/>
      <x:c r="L1755" s="226"/>
      <x:c r="M1755" s="226"/>
    </x:row>
    <x:row r="1756" spans="1:15" x14ac:dyDescent="0.3">
      <x:c r="C1756" s="23"/>
      <x:c r="E1756" s="23"/>
    </x:row>
    <x:row r="1757" spans="1:15" x14ac:dyDescent="0.3">
      <x:c r="C1757" s="23"/>
      <x:c r="E1757" s="23"/>
    </x:row>
    <x:row r="1758" spans="1:15" x14ac:dyDescent="0.3">
      <x:c r="C1758" s="23"/>
      <x:c r="E1758" s="23"/>
    </x:row>
    <x:row r="1759" spans="1:15" x14ac:dyDescent="0.3">
      <x:c r="C1759" s="23"/>
      <x:c r="E1759" s="23"/>
    </x:row>
    <x:row r="1760" spans="1:15" x14ac:dyDescent="0.3">
      <x:c r="C1760" s="23"/>
      <x:c r="E1760" s="23"/>
    </x:row>
    <x:row r="1761" spans="1:15" x14ac:dyDescent="0.3">
      <x:c r="C1761" s="23"/>
      <x:c r="E1761" s="23"/>
    </x:row>
    <x:row r="1762" spans="1:15" x14ac:dyDescent="0.3">
      <x:c r="C1762" s="23"/>
      <x:c r="E1762" s="23"/>
    </x:row>
    <x:row r="1763" spans="1:15" x14ac:dyDescent="0.3">
      <x:c r="C1763" s="23"/>
      <x:c r="E1763" s="23"/>
    </x:row>
    <x:row r="1764" spans="1:15" x14ac:dyDescent="0.3">
      <x:c r="C1764" s="23"/>
      <x:c r="E1764" s="23"/>
    </x:row>
    <x:row r="1765" spans="1:15" x14ac:dyDescent="0.3">
      <x:c r="C1765" s="23"/>
      <x:c r="E1765" s="23"/>
    </x:row>
    <x:row r="1766" spans="1:15" x14ac:dyDescent="0.3">
      <x:c r="C1766" s="23"/>
      <x:c r="E1766" s="23"/>
    </x:row>
    <x:row r="1767" spans="1:15" x14ac:dyDescent="0.3">
      <x:c r="C1767" s="23"/>
      <x:c r="E1767" s="23"/>
    </x:row>
    <x:row r="1768" spans="1:15" x14ac:dyDescent="0.3">
      <x:c r="C1768" s="23"/>
      <x:c r="E1768" s="23"/>
    </x:row>
    <x:row r="1769" spans="1:15" x14ac:dyDescent="0.3">
      <x:c r="C1769" s="23"/>
      <x:c r="E1769" s="23"/>
    </x:row>
    <x:row r="1770" spans="1:15" x14ac:dyDescent="0.3">
      <x:c r="C1770" s="23"/>
      <x:c r="E1770" s="23"/>
    </x:row>
    <x:row r="1771" spans="1:15" x14ac:dyDescent="0.3">
      <x:c r="C1771" s="23"/>
      <x:c r="E1771" s="23"/>
    </x:row>
    <x:row r="1772" spans="1:15" x14ac:dyDescent="0.3">
      <x:c r="C1772" s="23"/>
      <x:c r="E1772" s="23"/>
    </x:row>
    <x:row r="1773" spans="1:15" x14ac:dyDescent="0.3">
      <x:c r="C1773" s="23"/>
      <x:c r="E1773" s="23"/>
    </x:row>
    <x:row r="1774" spans="1:15" x14ac:dyDescent="0.3">
      <x:c r="C1774" s="23"/>
      <x:c r="E1774" s="23"/>
    </x:row>
    <x:row r="1775" spans="1:15" x14ac:dyDescent="0.3">
      <x:c r="C1775" s="23"/>
      <x:c r="E1775" s="23"/>
    </x:row>
    <x:row r="1776" spans="1:15" x14ac:dyDescent="0.3">
      <x:c r="C1776" s="23"/>
      <x:c r="E1776" s="23"/>
    </x:row>
    <x:row r="1777" spans="1:15" x14ac:dyDescent="0.3">
      <x:c r="C1777" s="23"/>
      <x:c r="E1777" s="23"/>
    </x:row>
    <x:row r="1778" spans="1:15" x14ac:dyDescent="0.3">
      <x:c r="C1778" s="23"/>
      <x:c r="E1778" s="23"/>
    </x:row>
    <x:row r="1779" spans="1:15" x14ac:dyDescent="0.3">
      <x:c r="C1779" s="23"/>
      <x:c r="E1779" s="23"/>
    </x:row>
    <x:row r="1780" spans="1:15" x14ac:dyDescent="0.3">
      <x:c r="C1780" s="23"/>
      <x:c r="E1780" s="23"/>
    </x:row>
    <x:row r="1781" spans="1:15" x14ac:dyDescent="0.3">
      <x:c r="C1781" s="23"/>
      <x:c r="E1781" s="23"/>
    </x:row>
    <x:row r="1782" spans="1:15" x14ac:dyDescent="0.3">
      <x:c r="C1782" s="23"/>
      <x:c r="E1782" s="23"/>
    </x:row>
    <x:row r="1783" spans="1:15" x14ac:dyDescent="0.3">
      <x:c r="C1783" s="23"/>
      <x:c r="E1783" s="23"/>
    </x:row>
    <x:row r="1784" spans="1:15" x14ac:dyDescent="0.3">
      <x:c r="C1784" s="23"/>
      <x:c r="E1784" s="23"/>
    </x:row>
    <x:row r="1785" spans="1:15" x14ac:dyDescent="0.3">
      <x:c r="C1785" s="23"/>
      <x:c r="E1785" s="23"/>
    </x:row>
    <x:row r="1786" spans="1:15" x14ac:dyDescent="0.3">
      <x:c r="C1786" s="23"/>
      <x:c r="E1786" s="23"/>
    </x:row>
    <x:row r="1787" spans="1:15" x14ac:dyDescent="0.3">
      <x:c r="C1787" s="23"/>
      <x:c r="E1787" s="23"/>
    </x:row>
    <x:row r="1788" spans="1:15" x14ac:dyDescent="0.3">
      <x:c r="C1788" s="23"/>
      <x:c r="E1788" s="23"/>
    </x:row>
    <x:row r="1789" spans="1:15" x14ac:dyDescent="0.3">
      <x:c r="C1789" s="23"/>
      <x:c r="E1789" s="23"/>
    </x:row>
    <x:row r="1790" spans="1:15" x14ac:dyDescent="0.3">
      <x:c r="C1790" s="23"/>
      <x:c r="E1790" s="23"/>
    </x:row>
    <x:row r="1791" spans="1:15" x14ac:dyDescent="0.3">
      <x:c r="C1791" s="23"/>
      <x:c r="E1791" s="23"/>
    </x:row>
    <x:row r="1792" spans="1:15" x14ac:dyDescent="0.3">
      <x:c r="C1792" s="23"/>
      <x:c r="E1792" s="23"/>
    </x:row>
    <x:row r="1793" spans="1:15" x14ac:dyDescent="0.3">
      <x:c r="C1793" s="23"/>
      <x:c r="E1793" s="23"/>
    </x:row>
    <x:row r="1794" spans="1:15" x14ac:dyDescent="0.3">
      <x:c r="C1794" s="23"/>
      <x:c r="E1794" s="23"/>
    </x:row>
    <x:row r="1795" spans="1:15" x14ac:dyDescent="0.3">
      <x:c r="C1795" s="23"/>
      <x:c r="E1795" s="23"/>
    </x:row>
    <x:row r="1796" spans="1:15" x14ac:dyDescent="0.3">
      <x:c r="C1796" s="23"/>
      <x:c r="E1796" s="23"/>
    </x:row>
    <x:row r="1797" spans="1:15" x14ac:dyDescent="0.3">
      <x:c r="C1797" s="23"/>
      <x:c r="E1797" s="23"/>
    </x:row>
    <x:row r="1798" spans="1:15" x14ac:dyDescent="0.3">
      <x:c r="C1798" s="23"/>
      <x:c r="E1798" s="23"/>
    </x:row>
    <x:row r="1799" spans="1:15" x14ac:dyDescent="0.3">
      <x:c r="C1799" s="23"/>
      <x:c r="E1799" s="23"/>
    </x:row>
    <x:row r="1800" spans="1:15" x14ac:dyDescent="0.3">
      <x:c r="C1800" s="23"/>
      <x:c r="E1800" s="23"/>
    </x:row>
    <x:row r="1801" spans="1:15" x14ac:dyDescent="0.3">
      <x:c r="C1801" s="23"/>
      <x:c r="E1801" s="23"/>
    </x:row>
    <x:row r="1802" spans="1:15" x14ac:dyDescent="0.3">
      <x:c r="C1802" s="23"/>
      <x:c r="E1802" s="23"/>
    </x:row>
    <x:row r="1803" spans="1:15" x14ac:dyDescent="0.3">
      <x:c r="C1803" s="23"/>
      <x:c r="E1803" s="23"/>
    </x:row>
    <x:row r="1804" spans="1:15" x14ac:dyDescent="0.3">
      <x:c r="C1804" s="23"/>
      <x:c r="E1804" s="23"/>
    </x:row>
    <x:row r="1805" spans="1:15" x14ac:dyDescent="0.3">
      <x:c r="C1805" s="23"/>
      <x:c r="E1805" s="23"/>
    </x:row>
    <x:row r="1806" spans="1:15" x14ac:dyDescent="0.3">
      <x:c r="C1806" s="23"/>
      <x:c r="E1806" s="23"/>
    </x:row>
    <x:row r="1807" spans="1:15" x14ac:dyDescent="0.3">
      <x:c r="C1807" s="23"/>
      <x:c r="E1807" s="23"/>
    </x:row>
    <x:row r="1808" spans="1:15" x14ac:dyDescent="0.3">
      <x:c r="C1808" s="23"/>
      <x:c r="E1808" s="23"/>
    </x:row>
    <x:row r="1809" spans="1:15" x14ac:dyDescent="0.3">
      <x:c r="C1809" s="23"/>
      <x:c r="E1809" s="23"/>
    </x:row>
    <x:row r="1810" spans="1:15" x14ac:dyDescent="0.3">
      <x:c r="C1810" s="23"/>
      <x:c r="E1810" s="23"/>
    </x:row>
    <x:row r="1811" spans="1:15" x14ac:dyDescent="0.3">
      <x:c r="C1811" s="23"/>
      <x:c r="E1811" s="23"/>
    </x:row>
    <x:row r="1812" spans="1:15" x14ac:dyDescent="0.3">
      <x:c r="C1812" s="23"/>
      <x:c r="E1812" s="23"/>
    </x:row>
    <x:row r="1813" spans="1:15" x14ac:dyDescent="0.3">
      <x:c r="C1813" s="23"/>
      <x:c r="E1813" s="23"/>
    </x:row>
    <x:row r="1814" spans="1:15" x14ac:dyDescent="0.3">
      <x:c r="C1814" s="23"/>
      <x:c r="E1814" s="23"/>
    </x:row>
    <x:row r="1815" spans="1:15" x14ac:dyDescent="0.3">
      <x:c r="C1815" s="23"/>
      <x:c r="E1815" s="23"/>
    </x:row>
    <x:row r="1816" spans="1:15" x14ac:dyDescent="0.3">
      <x:c r="C1816" s="23"/>
      <x:c r="E1816" s="23"/>
    </x:row>
    <x:row r="1817" spans="1:15" x14ac:dyDescent="0.3">
      <x:c r="C1817" s="23"/>
      <x:c r="E1817" s="23"/>
    </x:row>
    <x:row r="1818" spans="1:15" x14ac:dyDescent="0.3">
      <x:c r="C1818" s="23"/>
      <x:c r="E1818" s="23"/>
    </x:row>
    <x:row r="1819" spans="1:15" x14ac:dyDescent="0.3">
      <x:c r="C1819" s="23"/>
      <x:c r="E1819" s="23"/>
    </x:row>
    <x:row r="1820" spans="1:15" x14ac:dyDescent="0.3">
      <x:c r="C1820" s="23"/>
      <x:c r="E1820" s="23"/>
    </x:row>
    <x:row r="1821" spans="1:15" x14ac:dyDescent="0.3">
      <x:c r="C1821" s="23"/>
      <x:c r="E1821" s="23"/>
    </x:row>
    <x:row r="1822" spans="1:15" x14ac:dyDescent="0.3">
      <x:c r="C1822" s="23"/>
      <x:c r="E1822" s="23"/>
    </x:row>
    <x:row r="1823" spans="1:15" x14ac:dyDescent="0.3">
      <x:c r="C1823" s="23"/>
      <x:c r="E1823" s="23"/>
    </x:row>
    <x:row r="1824" spans="1:15" x14ac:dyDescent="0.3">
      <x:c r="C1824" s="23"/>
      <x:c r="E1824" s="23"/>
    </x:row>
    <x:row r="1825" spans="1:15" x14ac:dyDescent="0.3">
      <x:c r="C1825" s="23"/>
      <x:c r="E1825" s="23"/>
    </x:row>
    <x:row r="1826" spans="1:15" x14ac:dyDescent="0.3">
      <x:c r="C1826" s="23"/>
      <x:c r="E1826" s="23"/>
    </x:row>
    <x:row r="1827" spans="1:15" x14ac:dyDescent="0.3">
      <x:c r="C1827" s="23"/>
      <x:c r="E1827" s="23"/>
    </x:row>
    <x:row r="1828" spans="1:15" x14ac:dyDescent="0.3">
      <x:c r="C1828" s="23"/>
      <x:c r="E1828" s="23"/>
    </x:row>
    <x:row r="1829" spans="1:15" x14ac:dyDescent="0.3">
      <x:c r="C1829" s="23"/>
      <x:c r="E1829" s="23"/>
    </x:row>
    <x:row r="1830" spans="1:15" x14ac:dyDescent="0.3">
      <x:c r="C1830" s="23"/>
      <x:c r="E1830" s="23"/>
    </x:row>
    <x:row r="1831" spans="1:15" x14ac:dyDescent="0.3">
      <x:c r="C1831" s="23"/>
      <x:c r="E1831" s="23"/>
    </x:row>
    <x:row r="1832" spans="1:15" x14ac:dyDescent="0.3">
      <x:c r="C1832" s="23"/>
      <x:c r="E1832" s="23"/>
    </x:row>
    <x:row r="1833" spans="1:15" x14ac:dyDescent="0.3">
      <x:c r="C1833" s="23"/>
      <x:c r="E1833" s="23"/>
    </x:row>
    <x:row r="1834" spans="1:15" x14ac:dyDescent="0.3">
      <x:c r="C1834" s="23"/>
      <x:c r="E1834" s="23"/>
    </x:row>
    <x:row r="1835" spans="1:15" x14ac:dyDescent="0.3">
      <x:c r="C1835" s="23"/>
      <x:c r="E1835" s="23"/>
    </x:row>
    <x:row r="1836" spans="1:15" x14ac:dyDescent="0.3">
      <x:c r="C1836" s="23"/>
      <x:c r="E1836" s="23"/>
    </x:row>
    <x:row r="1837" spans="1:15" x14ac:dyDescent="0.3">
      <x:c r="C1837" s="23"/>
      <x:c r="E1837" s="23"/>
    </x:row>
    <x:row r="1838" spans="1:15" x14ac:dyDescent="0.3">
      <x:c r="C1838" s="23"/>
      <x:c r="E1838" s="23"/>
    </x:row>
    <x:row r="1839" spans="1:15" x14ac:dyDescent="0.3">
      <x:c r="C1839" s="23"/>
      <x:c r="E1839" s="23"/>
    </x:row>
    <x:row r="1840" spans="1:15" x14ac:dyDescent="0.3">
      <x:c r="C1840" s="23"/>
      <x:c r="E1840" s="23"/>
    </x:row>
    <x:row r="1841" spans="1:15" x14ac:dyDescent="0.3">
      <x:c r="C1841" s="23"/>
      <x:c r="E1841" s="23"/>
    </x:row>
    <x:row r="1842" spans="1:15" x14ac:dyDescent="0.3">
      <x:c r="C1842" s="23"/>
      <x:c r="E1842" s="23"/>
    </x:row>
    <x:row r="1843" spans="1:15" x14ac:dyDescent="0.3">
      <x:c r="C1843" s="23"/>
      <x:c r="E1843" s="23"/>
    </x:row>
    <x:row r="1844" spans="1:15" x14ac:dyDescent="0.3">
      <x:c r="C1844" s="23"/>
      <x:c r="E1844" s="23"/>
    </x:row>
    <x:row r="1845" spans="1:15" x14ac:dyDescent="0.3">
      <x:c r="C1845" s="23"/>
      <x:c r="E1845" s="23"/>
    </x:row>
    <x:row r="1846" spans="1:15" x14ac:dyDescent="0.3">
      <x:c r="C1846" s="23"/>
      <x:c r="E1846" s="23"/>
    </x:row>
    <x:row r="1847" spans="1:15" x14ac:dyDescent="0.3">
      <x:c r="C1847" s="23"/>
      <x:c r="E1847" s="23"/>
    </x:row>
    <x:row r="1848" spans="1:15" x14ac:dyDescent="0.3">
      <x:c r="C1848" s="23"/>
      <x:c r="E1848" s="23"/>
    </x:row>
    <x:row r="1849" spans="1:15" x14ac:dyDescent="0.3">
      <x:c r="C1849" s="23"/>
      <x:c r="E1849" s="23"/>
    </x:row>
    <x:row r="1850" spans="1:15" x14ac:dyDescent="0.3">
      <x:c r="C1850" s="23"/>
      <x:c r="E1850" s="23"/>
    </x:row>
    <x:row r="1851" spans="1:15" x14ac:dyDescent="0.3">
      <x:c r="C1851" s="23"/>
      <x:c r="E1851" s="23"/>
    </x:row>
    <x:row r="1852" spans="1:15" x14ac:dyDescent="0.3">
      <x:c r="C1852" s="23"/>
      <x:c r="E1852" s="23"/>
    </x:row>
    <x:row r="1853" spans="1:15" x14ac:dyDescent="0.3">
      <x:c r="C1853" s="23"/>
      <x:c r="E1853" s="23"/>
    </x:row>
    <x:row r="1854" spans="1:15" x14ac:dyDescent="0.3">
      <x:c r="C1854" s="23"/>
      <x:c r="E1854" s="23"/>
    </x:row>
    <x:row r="1855" spans="1:15" x14ac:dyDescent="0.3">
      <x:c r="C1855" s="23"/>
      <x:c r="E1855" s="23"/>
    </x:row>
    <x:row r="1856" spans="1:15" x14ac:dyDescent="0.3">
      <x:c r="C1856" s="23"/>
      <x:c r="E1856" s="23"/>
    </x:row>
    <x:row r="1857" spans="1:15" x14ac:dyDescent="0.3">
      <x:c r="C1857" s="23"/>
      <x:c r="E1857" s="23"/>
    </x:row>
    <x:row r="1858" spans="1:15" x14ac:dyDescent="0.3">
      <x:c r="C1858" s="23"/>
      <x:c r="E1858" s="23"/>
    </x:row>
    <x:row r="1859" spans="1:15" x14ac:dyDescent="0.3">
      <x:c r="C1859" s="23"/>
      <x:c r="E1859" s="23"/>
    </x:row>
    <x:row r="1860" spans="1:15" x14ac:dyDescent="0.3">
      <x:c r="C1860" s="23"/>
      <x:c r="E1860" s="23"/>
    </x:row>
    <x:row r="1861" spans="1:15" x14ac:dyDescent="0.3">
      <x:c r="C1861" s="23"/>
      <x:c r="E1861" s="23"/>
    </x:row>
    <x:row r="1862" spans="1:15" x14ac:dyDescent="0.3">
      <x:c r="C1862" s="23"/>
      <x:c r="E1862" s="23"/>
    </x:row>
    <x:row r="1863" spans="1:15" x14ac:dyDescent="0.3">
      <x:c r="C1863" s="23"/>
      <x:c r="E1863" s="23"/>
    </x:row>
    <x:row r="1864" spans="1:15" x14ac:dyDescent="0.3">
      <x:c r="C1864" s="23"/>
      <x:c r="E1864" s="23"/>
    </x:row>
    <x:row r="1865" spans="1:15" x14ac:dyDescent="0.3">
      <x:c r="C1865" s="23"/>
      <x:c r="E1865" s="23"/>
    </x:row>
    <x:row r="1866" spans="1:15" x14ac:dyDescent="0.3">
      <x:c r="C1866" s="23"/>
      <x:c r="E1866" s="23"/>
    </x:row>
    <x:row r="1867" spans="1:15" x14ac:dyDescent="0.3">
      <x:c r="C1867" s="23"/>
      <x:c r="E1867" s="23"/>
    </x:row>
    <x:row r="1868" spans="1:15" x14ac:dyDescent="0.3">
      <x:c r="C1868" s="23"/>
      <x:c r="E1868" s="23"/>
    </x:row>
    <x:row r="1869" spans="1:15" x14ac:dyDescent="0.3">
      <x:c r="C1869" s="23"/>
      <x:c r="E1869" s="23"/>
    </x:row>
    <x:row r="1871" spans="1:15" x14ac:dyDescent="0.3">
      <x:c r="K1871" s="0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5E54956-2A7C-4F76-B2A2-3CD216BDC3FA}" mc:Ignorable="x14ac xr xr2 xr3">
  <x:sheetPr>
    <x:tabColor theme="5" tint="0.5999938962981048"/>
    <x:outlinePr summaryBelow="1" summaryRight="1"/>
  </x:sheetPr>
  <x:dimension ref="A1:S8740"/>
  <x:sheetViews>
    <x:sheetView workbookViewId="0">
      <x:selection activeCell="R2" sqref="R2"/>
    </x:sheetView>
  </x:sheetViews>
  <x:sheetFormatPr defaultRowHeight="14.4" x14ac:dyDescent="0.3"/>
  <x:cols>
    <x:col min="1" max="1" width="8.441406" style="0" bestFit="1" customWidth="1"/>
    <x:col min="2" max="2" width="9.140625" style="0" customWidth="1"/>
    <x:col min="3" max="3" width="10.332031" style="23" bestFit="1" customWidth="1"/>
    <x:col min="4" max="4" width="9.140625" style="0" customWidth="1"/>
    <x:col min="5" max="5" width="10.441406" style="23" bestFit="1" customWidth="1"/>
    <x:col min="6" max="12" width="9.140625" style="0" customWidth="1"/>
    <x:col min="13" max="13" width="12" style="0" bestFit="1" customWidth="1"/>
    <x:col min="14" max="15" width="9.140625" style="0" customWidth="1"/>
    <x:col min="16" max="16" width="16" style="14" bestFit="1" customWidth="1"/>
    <x:col min="17" max="17" width="9.554688" style="14" bestFit="1" customWidth="1"/>
    <x:col min="18" max="18" width="23.554688" style="14" bestFit="1" customWidth="1"/>
  </x:cols>
  <x:sheetData>
    <x:row r="1" spans="1:19" ht="18" customHeight="1" s="27" customFormat="1" x14ac:dyDescent="0.35">
      <x:c r="A1" s="22" t="s">
        <x:v>197</x:v>
      </x:c>
      <x:c r="B1" s="22" t="s">
        <x:v>110</x:v>
      </x:c>
      <x:c r="C1" s="28" t="s">
        <x:v>198</x:v>
      </x:c>
      <x:c r="D1" s="22" t="s">
        <x:v>199</x:v>
      </x:c>
      <x:c r="E1" s="28" t="s">
        <x:v>200</x:v>
      </x:c>
      <x:c r="F1" s="22" t="s">
        <x:v>201</x:v>
      </x:c>
      <x:c r="G1" s="22" t="s">
        <x:v>202</x:v>
      </x:c>
      <x:c r="H1" s="22" t="s">
        <x:v>203</x:v>
      </x:c>
      <x:c r="I1" s="22" t="s">
        <x:v>204</x:v>
      </x:c>
      <x:c r="J1" s="22" t="s">
        <x:v>205</x:v>
      </x:c>
      <x:c r="K1" s="22" t="s">
        <x:v>206</x:v>
      </x:c>
      <x:c r="L1" s="22" t="s">
        <x:v>207</x:v>
      </x:c>
      <x:c r="M1" s="29" t="s">
        <x:v>208</x:v>
      </x:c>
      <x:c r="N1" s="27" t="s">
        <x:v>209</x:v>
      </x:c>
      <x:c r="P1" s="30" t="s">
        <x:v>211</x:v>
      </x:c>
      <x:c r="Q1" s="30" t="s">
        <x:v>212</x:v>
      </x:c>
      <x:c r="R1" s="181" t="s">
        <x:v>213</x:v>
      </x:c>
    </x:row>
    <x:row r="2" spans="1:19" x14ac:dyDescent="0.3">
      <x:c r="A2" s="0">
        <x:f>'Historical Trades'!A2</x:f>
      </x:c>
      <x:c r="B2" s="0">
        <x:f>'Historical Trades'!B2</x:f>
      </x:c>
      <x:c r="C2" s="23">
        <x:f>'Historical Trades'!C2</x:f>
      </x:c>
      <x:c r="D2" s="0">
        <x:f>'Historical Trades'!D2</x:f>
      </x:c>
      <x:c r="E2" s="23">
        <x:f>'Historical Trades'!E2</x:f>
      </x:c>
      <x:c r="F2" s="0">
        <x:f>'Historical Trades'!F2</x:f>
      </x:c>
      <x:c r="G2" s="0">
        <x:f>'Historical Trades'!G2</x:f>
      </x:c>
      <x:c r="H2" s="0">
        <x:f>'Historical Trades'!H2</x:f>
      </x:c>
      <x:c r="I2" s="0">
        <x:f>'Historical Trades'!I2</x:f>
      </x:c>
      <x:c r="J2" s="0">
        <x:f>'Historical Trades'!J2</x:f>
      </x:c>
      <x:c r="K2" s="0">
        <x:f>'Historical Trades'!K2</x:f>
      </x:c>
      <x:c r="L2" s="0">
        <x:f>'Historical Trades'!L2</x:f>
      </x:c>
      <x:c r="M2" s="0">
        <x:f>'Historical Trades'!M2</x:f>
      </x:c>
      <x:c r="N2" s="0">
        <x:f>CLEAN('Historical Trades'!O2)</x:f>
      </x:c>
      <x:c r="P2" s="14">
        <x:f>IF(G2="sell",M2,-M2)</x:f>
      </x:c>
      <x:c r="Q2" s="14">
        <x:f>VLOOKUP(N2,'Currency Rates'!$A$3:$C$32,3,0)</x:f>
      </x:c>
      <x:c r="R2" s="0">
        <x:f>IF(A2="SPUS",0,IF(A2="FWD",0,P2/Q2))</x:f>
      </x:c>
    </x:row>
    <x:row r="3" spans="1:19" x14ac:dyDescent="0.3">
      <x:c r="A3" s="0">
        <x:f>'Historical Trades'!A3</x:f>
      </x:c>
      <x:c r="B3" s="0">
        <x:f>'Historical Trades'!B3</x:f>
      </x:c>
      <x:c r="C3" s="23">
        <x:f>'Historical Trades'!C3</x:f>
      </x:c>
      <x:c r="D3" s="0">
        <x:f>'Historical Trades'!D3</x:f>
      </x:c>
      <x:c r="E3" s="23">
        <x:f>'Historical Trades'!E3</x:f>
      </x:c>
      <x:c r="F3" s="0">
        <x:f>'Historical Trades'!F3</x:f>
      </x:c>
      <x:c r="G3" s="0">
        <x:f>'Historical Trades'!G3</x:f>
      </x:c>
      <x:c r="H3" s="0">
        <x:f>'Historical Trades'!H3</x:f>
      </x:c>
      <x:c r="I3" s="0">
        <x:f>'Historical Trades'!I3</x:f>
      </x:c>
      <x:c r="J3" s="0">
        <x:f>'Historical Trades'!J3</x:f>
      </x:c>
      <x:c r="K3" s="0">
        <x:f>'Historical Trades'!K3</x:f>
      </x:c>
      <x:c r="L3" s="0">
        <x:f>'Historical Trades'!L3</x:f>
      </x:c>
      <x:c r="M3" s="0">
        <x:f>'Historical Trades'!M3</x:f>
      </x:c>
      <x:c r="N3" s="0">
        <x:f>CLEAN('Historical Trades'!O3)</x:f>
      </x:c>
      <x:c r="P3" s="14">
        <x:f>IF(G3="sell",M3,-M3)</x:f>
      </x:c>
      <x:c r="Q3" s="14">
        <x:f>VLOOKUP(N3,'Currency Rates'!$A$3:$C$32,3,0)</x:f>
      </x:c>
      <x:c r="R3" s="0">
        <x:f>IF(A3="SPUS",0,IF(A3="FWD",0,P3/Q3))</x:f>
      </x:c>
    </x:row>
    <x:row r="4" spans="1:19" x14ac:dyDescent="0.3">
      <x:c r="A4" s="0">
        <x:f>'Historical Trades'!A4</x:f>
      </x:c>
      <x:c r="B4" s="0">
        <x:f>'Historical Trades'!B4</x:f>
      </x:c>
      <x:c r="C4" s="23">
        <x:f>'Historical Trades'!C4</x:f>
      </x:c>
      <x:c r="D4" s="0">
        <x:f>'Historical Trades'!D4</x:f>
      </x:c>
      <x:c r="E4" s="23">
        <x:f>'Historical Trades'!E4</x:f>
      </x:c>
      <x:c r="F4" s="0">
        <x:f>'Historical Trades'!F4</x:f>
      </x:c>
      <x:c r="G4" s="0">
        <x:f>'Historical Trades'!G4</x:f>
      </x:c>
      <x:c r="H4" s="0">
        <x:f>'Historical Trades'!H4</x:f>
      </x:c>
      <x:c r="I4" s="0">
        <x:f>'Historical Trades'!I4</x:f>
      </x:c>
      <x:c r="J4" s="0">
        <x:f>'Historical Trades'!J4</x:f>
      </x:c>
      <x:c r="K4" s="0">
        <x:f>'Historical Trades'!K4</x:f>
      </x:c>
      <x:c r="L4" s="0">
        <x:f>'Historical Trades'!L4</x:f>
      </x:c>
      <x:c r="M4" s="0">
        <x:f>'Historical Trades'!M4</x:f>
      </x:c>
      <x:c r="N4" s="0">
        <x:f>CLEAN('Historical Trades'!O4)</x:f>
      </x:c>
      <x:c r="P4" s="14">
        <x:f>IF(G4="sell",M4,-M4)</x:f>
      </x:c>
      <x:c r="Q4" s="14">
        <x:f>VLOOKUP(N4,'Currency Rates'!$A$3:$C$32,3,0)</x:f>
      </x:c>
      <x:c r="R4" s="0">
        <x:f>IF(A4="SPUS",0,IF(A4="FWD",0,P4/Q4))</x:f>
      </x:c>
    </x:row>
    <x:row r="5" spans="1:19" x14ac:dyDescent="0.3">
      <x:c r="A5" s="0">
        <x:f>'Historical Trades'!A5</x:f>
      </x:c>
      <x:c r="B5" s="0">
        <x:f>'Historical Trades'!B5</x:f>
      </x:c>
      <x:c r="C5" s="23">
        <x:f>'Historical Trades'!C5</x:f>
      </x:c>
      <x:c r="D5" s="0">
        <x:f>'Historical Trades'!D5</x:f>
      </x:c>
      <x:c r="E5" s="23">
        <x:f>'Historical Trades'!E5</x:f>
      </x:c>
      <x:c r="F5" s="0">
        <x:f>'Historical Trades'!F5</x:f>
      </x:c>
      <x:c r="G5" s="0">
        <x:f>'Historical Trades'!G5</x:f>
      </x:c>
      <x:c r="H5" s="0">
        <x:f>'Historical Trades'!H5</x:f>
      </x:c>
      <x:c r="I5" s="0">
        <x:f>'Historical Trades'!I5</x:f>
      </x:c>
      <x:c r="J5" s="0">
        <x:f>'Historical Trades'!J5</x:f>
      </x:c>
      <x:c r="K5" s="0">
        <x:f>'Historical Trades'!K5</x:f>
      </x:c>
      <x:c r="L5" s="0">
        <x:f>'Historical Trades'!L5</x:f>
      </x:c>
      <x:c r="M5" s="0">
        <x:f>'Historical Trades'!M5</x:f>
      </x:c>
      <x:c r="N5" s="0">
        <x:f>CLEAN('Historical Trades'!O5)</x:f>
      </x:c>
      <x:c r="P5" s="14">
        <x:f>IF(G5="sell",M5,-M5)</x:f>
      </x:c>
      <x:c r="Q5" s="14">
        <x:f>VLOOKUP(N5,'Currency Rates'!$A$3:$C$32,3,0)</x:f>
      </x:c>
      <x:c r="R5" s="0">
        <x:f>IF(A5="SPUS",0,IF(A5="FWD",0,P5/Q5))</x:f>
      </x:c>
    </x:row>
    <x:row r="6" spans="1:19" x14ac:dyDescent="0.3">
      <x:c r="A6" s="0">
        <x:f>'Historical Trades'!A6</x:f>
      </x:c>
      <x:c r="B6" s="0">
        <x:f>'Historical Trades'!B6</x:f>
      </x:c>
      <x:c r="C6" s="23">
        <x:f>'Historical Trades'!C6</x:f>
      </x:c>
      <x:c r="D6" s="0">
        <x:f>'Historical Trades'!D6</x:f>
      </x:c>
      <x:c r="E6" s="23">
        <x:f>'Historical Trades'!E6</x:f>
      </x:c>
      <x:c r="F6" s="0">
        <x:f>'Historical Trades'!F6</x:f>
      </x:c>
      <x:c r="G6" s="0">
        <x:f>'Historical Trades'!G6</x:f>
      </x:c>
      <x:c r="H6" s="0">
        <x:f>'Historical Trades'!H6</x:f>
      </x:c>
      <x:c r="I6" s="0">
        <x:f>'Historical Trades'!I6</x:f>
      </x:c>
      <x:c r="J6" s="0">
        <x:f>'Historical Trades'!J6</x:f>
      </x:c>
      <x:c r="K6" s="0">
        <x:f>'Historical Trades'!K6</x:f>
      </x:c>
      <x:c r="L6" s="0">
        <x:f>'Historical Trades'!L6</x:f>
      </x:c>
      <x:c r="M6" s="0">
        <x:f>'Historical Trades'!M6</x:f>
      </x:c>
      <x:c r="N6" s="0">
        <x:f>CLEAN('Historical Trades'!O6)</x:f>
      </x:c>
      <x:c r="P6" s="14">
        <x:f>IF(G6="sell",M6,-M6)</x:f>
      </x:c>
      <x:c r="Q6" s="14">
        <x:f>VLOOKUP(N6,'Currency Rates'!$A$3:$C$32,3,0)</x:f>
      </x:c>
      <x:c r="R6" s="0">
        <x:f>IF(A6="SPUS",0,IF(A6="FWD",0,P6/Q6))</x:f>
      </x:c>
    </x:row>
    <x:row r="7" spans="1:19" x14ac:dyDescent="0.3">
      <x:c r="A7" s="0">
        <x:f>'Historical Trades'!A7</x:f>
      </x:c>
      <x:c r="B7" s="0">
        <x:f>'Historical Trades'!B7</x:f>
      </x:c>
      <x:c r="C7" s="23">
        <x:f>'Historical Trades'!C7</x:f>
      </x:c>
      <x:c r="D7" s="0">
        <x:f>'Historical Trades'!D7</x:f>
      </x:c>
      <x:c r="E7" s="23">
        <x:f>'Historical Trades'!E7</x:f>
      </x:c>
      <x:c r="F7" s="0">
        <x:f>'Historical Trades'!F7</x:f>
      </x:c>
      <x:c r="G7" s="0">
        <x:f>'Historical Trades'!G7</x:f>
      </x:c>
      <x:c r="H7" s="0">
        <x:f>'Historical Trades'!H7</x:f>
      </x:c>
      <x:c r="I7" s="0">
        <x:f>'Historical Trades'!I7</x:f>
      </x:c>
      <x:c r="J7" s="0">
        <x:f>'Historical Trades'!J7</x:f>
      </x:c>
      <x:c r="K7" s="0">
        <x:f>'Historical Trades'!K7</x:f>
      </x:c>
      <x:c r="L7" s="0">
        <x:f>'Historical Trades'!L7</x:f>
      </x:c>
      <x:c r="M7" s="0">
        <x:f>'Historical Trades'!M7</x:f>
      </x:c>
      <x:c r="N7" s="0">
        <x:f>CLEAN('Historical Trades'!O7)</x:f>
      </x:c>
      <x:c r="P7" s="14">
        <x:f>IF(G7="sell",M7,-M7)</x:f>
      </x:c>
      <x:c r="Q7" s="14">
        <x:f>VLOOKUP(N7,'Currency Rates'!$A$3:$C$32,3,0)</x:f>
      </x:c>
      <x:c r="R7" s="0">
        <x:f>IF(A7="SPUS",0,IF(A7="FWD",0,P7/Q7))</x:f>
      </x:c>
    </x:row>
    <x:row r="8" spans="1:19" x14ac:dyDescent="0.3">
      <x:c r="A8" s="0">
        <x:f>'Historical Trades'!A8</x:f>
      </x:c>
      <x:c r="B8" s="0">
        <x:f>'Historical Trades'!B8</x:f>
      </x:c>
      <x:c r="C8" s="23">
        <x:f>'Historical Trades'!C8</x:f>
      </x:c>
      <x:c r="D8" s="0">
        <x:f>'Historical Trades'!D8</x:f>
      </x:c>
      <x:c r="E8" s="23">
        <x:f>'Historical Trades'!E8</x:f>
      </x:c>
      <x:c r="F8" s="0">
        <x:f>'Historical Trades'!F8</x:f>
      </x:c>
      <x:c r="G8" s="0">
        <x:f>'Historical Trades'!G8</x:f>
      </x:c>
      <x:c r="H8" s="0">
        <x:f>'Historical Trades'!H8</x:f>
      </x:c>
      <x:c r="I8" s="0">
        <x:f>'Historical Trades'!I8</x:f>
      </x:c>
      <x:c r="J8" s="0">
        <x:f>'Historical Trades'!J8</x:f>
      </x:c>
      <x:c r="K8" s="0">
        <x:f>'Historical Trades'!K8</x:f>
      </x:c>
      <x:c r="L8" s="0">
        <x:f>'Historical Trades'!L8</x:f>
      </x:c>
      <x:c r="M8" s="0">
        <x:f>'Historical Trades'!M8</x:f>
      </x:c>
      <x:c r="N8" s="0">
        <x:f>CLEAN('Historical Trades'!O8)</x:f>
      </x:c>
      <x:c r="P8" s="14">
        <x:f>IF(G8="sell",M8,-M8)</x:f>
      </x:c>
      <x:c r="Q8" s="14">
        <x:f>VLOOKUP(N8,'Currency Rates'!$A$3:$C$32,3,0)</x:f>
      </x:c>
      <x:c r="R8" s="0">
        <x:f>IF(A8="SPUS",0,IF(A8="FWD",0,P8/Q8))</x:f>
      </x:c>
    </x:row>
    <x:row r="9" spans="1:19" x14ac:dyDescent="0.3">
      <x:c r="A9" s="0">
        <x:f>'Historical Trades'!A9</x:f>
      </x:c>
      <x:c r="B9" s="0">
        <x:f>'Historical Trades'!B9</x:f>
      </x:c>
      <x:c r="C9" s="23">
        <x:f>'Historical Trades'!C9</x:f>
      </x:c>
      <x:c r="D9" s="0">
        <x:f>'Historical Trades'!D9</x:f>
      </x:c>
      <x:c r="E9" s="23">
        <x:f>'Historical Trades'!E9</x:f>
      </x:c>
      <x:c r="F9" s="0">
        <x:f>'Historical Trades'!F9</x:f>
      </x:c>
      <x:c r="G9" s="0">
        <x:f>'Historical Trades'!G9</x:f>
      </x:c>
      <x:c r="H9" s="0">
        <x:f>'Historical Trades'!H9</x:f>
      </x:c>
      <x:c r="I9" s="0">
        <x:f>'Historical Trades'!I9</x:f>
      </x:c>
      <x:c r="J9" s="0">
        <x:f>'Historical Trades'!J9</x:f>
      </x:c>
      <x:c r="K9" s="0">
        <x:f>'Historical Trades'!K9</x:f>
      </x:c>
      <x:c r="L9" s="0">
        <x:f>'Historical Trades'!L9</x:f>
      </x:c>
      <x:c r="M9" s="0">
        <x:f>'Historical Trades'!M9</x:f>
      </x:c>
      <x:c r="N9" s="0">
        <x:f>CLEAN('Historical Trades'!O9)</x:f>
      </x:c>
      <x:c r="P9" s="14">
        <x:f>IF(G9="sell",M9,-M9)</x:f>
      </x:c>
      <x:c r="Q9" s="14">
        <x:f>VLOOKUP(N9,'Currency Rates'!$A$3:$C$32,3,0)</x:f>
      </x:c>
      <x:c r="R9" s="0">
        <x:f>IF(A9="SPUS",0,IF(A9="FWD",0,P9/Q9))</x:f>
      </x:c>
    </x:row>
    <x:row r="10" spans="1:19" x14ac:dyDescent="0.3">
      <x:c r="A10" s="0">
        <x:f>'Historical Trades'!A10</x:f>
      </x:c>
      <x:c r="B10" s="0">
        <x:f>'Historical Trades'!B10</x:f>
      </x:c>
      <x:c r="C10" s="23">
        <x:f>'Historical Trades'!C10</x:f>
      </x:c>
      <x:c r="D10" s="0">
        <x:f>'Historical Trades'!D10</x:f>
      </x:c>
      <x:c r="E10" s="23">
        <x:f>'Historical Trades'!E10</x:f>
      </x:c>
      <x:c r="F10" s="0">
        <x:f>'Historical Trades'!F10</x:f>
      </x:c>
      <x:c r="G10" s="0">
        <x:f>'Historical Trades'!G10</x:f>
      </x:c>
      <x:c r="H10" s="0">
        <x:f>'Historical Trades'!H10</x:f>
      </x:c>
      <x:c r="I10" s="0">
        <x:f>'Historical Trades'!I10</x:f>
      </x:c>
      <x:c r="J10" s="0">
        <x:f>'Historical Trades'!J10</x:f>
      </x:c>
      <x:c r="K10" s="0">
        <x:f>'Historical Trades'!K10</x:f>
      </x:c>
      <x:c r="L10" s="0">
        <x:f>'Historical Trades'!L10</x:f>
      </x:c>
      <x:c r="M10" s="0">
        <x:f>'Historical Trades'!M10</x:f>
      </x:c>
      <x:c r="N10" s="0">
        <x:f>CLEAN('Historical Trades'!O10)</x:f>
      </x:c>
      <x:c r="P10" s="14">
        <x:f>IF(G10="sell",M10,-M10)</x:f>
      </x:c>
      <x:c r="Q10" s="14">
        <x:f>VLOOKUP(N10,'Currency Rates'!$A$3:$C$32,3,0)</x:f>
      </x:c>
      <x:c r="R10" s="0">
        <x:f>IF(A10="SPUS",0,IF(A10="FWD",0,P10/Q10))</x:f>
      </x:c>
    </x:row>
    <x:row r="11" spans="1:19" x14ac:dyDescent="0.3">
      <x:c r="A11" s="0">
        <x:f>'Historical Trades'!A11</x:f>
      </x:c>
      <x:c r="B11" s="0">
        <x:f>'Historical Trades'!B11</x:f>
      </x:c>
      <x:c r="C11" s="23">
        <x:f>'Historical Trades'!C11</x:f>
      </x:c>
      <x:c r="D11" s="0">
        <x:f>'Historical Trades'!D11</x:f>
      </x:c>
      <x:c r="E11" s="23">
        <x:f>'Historical Trades'!E11</x:f>
      </x:c>
      <x:c r="F11" s="0">
        <x:f>'Historical Trades'!F11</x:f>
      </x:c>
      <x:c r="G11" s="0">
        <x:f>'Historical Trades'!G11</x:f>
      </x:c>
      <x:c r="H11" s="0">
        <x:f>'Historical Trades'!H11</x:f>
      </x:c>
      <x:c r="I11" s="0">
        <x:f>'Historical Trades'!I11</x:f>
      </x:c>
      <x:c r="J11" s="0">
        <x:f>'Historical Trades'!J11</x:f>
      </x:c>
      <x:c r="K11" s="0">
        <x:f>'Historical Trades'!K11</x:f>
      </x:c>
      <x:c r="L11" s="0">
        <x:f>'Historical Trades'!L11</x:f>
      </x:c>
      <x:c r="M11" s="0">
        <x:f>'Historical Trades'!M11</x:f>
      </x:c>
      <x:c r="N11" s="0">
        <x:f>CLEAN('Historical Trades'!O11)</x:f>
      </x:c>
      <x:c r="P11" s="14">
        <x:f>IF(G11="sell",M11,-M11)</x:f>
      </x:c>
      <x:c r="Q11" s="14">
        <x:f>VLOOKUP(N11,'Currency Rates'!$A$3:$C$32,3,0)</x:f>
      </x:c>
      <x:c r="R11" s="0">
        <x:f>IF(A11="SPUS",0,IF(A11="FWD",0,P11/Q11))</x:f>
      </x:c>
    </x:row>
    <x:row r="12" spans="1:19" x14ac:dyDescent="0.3">
      <x:c r="A12" s="0">
        <x:f>'Historical Trades'!A12</x:f>
      </x:c>
      <x:c r="B12" s="0">
        <x:f>'Historical Trades'!B12</x:f>
      </x:c>
      <x:c r="C12" s="23">
        <x:f>'Historical Trades'!C12</x:f>
      </x:c>
      <x:c r="D12" s="0">
        <x:f>'Historical Trades'!D12</x:f>
      </x:c>
      <x:c r="E12" s="23">
        <x:f>'Historical Trades'!E12</x:f>
      </x:c>
      <x:c r="F12" s="0">
        <x:f>'Historical Trades'!F12</x:f>
      </x:c>
      <x:c r="G12" s="0">
        <x:f>'Historical Trades'!G12</x:f>
      </x:c>
      <x:c r="H12" s="0">
        <x:f>'Historical Trades'!H12</x:f>
      </x:c>
      <x:c r="I12" s="0">
        <x:f>'Historical Trades'!I12</x:f>
      </x:c>
      <x:c r="J12" s="0">
        <x:f>'Historical Trades'!J12</x:f>
      </x:c>
      <x:c r="K12" s="0">
        <x:f>'Historical Trades'!K12</x:f>
      </x:c>
      <x:c r="L12" s="0">
        <x:f>'Historical Trades'!L12</x:f>
      </x:c>
      <x:c r="M12" s="0">
        <x:f>'Historical Trades'!M12</x:f>
      </x:c>
      <x:c r="N12" s="0">
        <x:f>CLEAN('Historical Trades'!O12)</x:f>
      </x:c>
      <x:c r="P12" s="14">
        <x:f>IF(G12="sell",M12,-M12)</x:f>
      </x:c>
      <x:c r="Q12" s="14">
        <x:f>VLOOKUP(N12,'Currency Rates'!$A$3:$C$32,3,0)</x:f>
      </x:c>
      <x:c r="R12" s="0">
        <x:f>IF(A12="SPUS",0,IF(A12="FWD",0,P12/Q12))</x:f>
      </x:c>
    </x:row>
    <x:row r="13" spans="1:19" x14ac:dyDescent="0.3">
      <x:c r="A13" s="0">
        <x:f>'Historical Trades'!A13</x:f>
      </x:c>
      <x:c r="B13" s="0">
        <x:f>'Historical Trades'!B13</x:f>
      </x:c>
      <x:c r="C13" s="23">
        <x:f>'Historical Trades'!C13</x:f>
      </x:c>
      <x:c r="D13" s="0">
        <x:f>'Historical Trades'!D13</x:f>
      </x:c>
      <x:c r="E13" s="23">
        <x:f>'Historical Trades'!E13</x:f>
      </x:c>
      <x:c r="F13" s="0">
        <x:f>'Historical Trades'!F13</x:f>
      </x:c>
      <x:c r="G13" s="0">
        <x:f>'Historical Trades'!G13</x:f>
      </x:c>
      <x:c r="H13" s="0">
        <x:f>'Historical Trades'!H13</x:f>
      </x:c>
      <x:c r="I13" s="0">
        <x:f>'Historical Trades'!I13</x:f>
      </x:c>
      <x:c r="J13" s="0">
        <x:f>'Historical Trades'!J13</x:f>
      </x:c>
      <x:c r="K13" s="0">
        <x:f>'Historical Trades'!K13</x:f>
      </x:c>
      <x:c r="L13" s="0">
        <x:f>'Historical Trades'!L13</x:f>
      </x:c>
      <x:c r="M13" s="0">
        <x:f>'Historical Trades'!M13</x:f>
      </x:c>
      <x:c r="N13" s="0">
        <x:f>CLEAN('Historical Trades'!O13)</x:f>
      </x:c>
      <x:c r="P13" s="14">
        <x:f>IF(G13="sell",M13,-M13)</x:f>
      </x:c>
      <x:c r="Q13" s="14">
        <x:f>VLOOKUP(N13,'Currency Rates'!$A$3:$C$32,3,0)</x:f>
      </x:c>
      <x:c r="R13" s="0">
        <x:f>IF(A13="SPUS",0,IF(A13="FWD",0,P13/Q13))</x:f>
      </x:c>
    </x:row>
    <x:row r="14" spans="1:19" x14ac:dyDescent="0.3">
      <x:c r="A14" s="0">
        <x:f>'Historical Trades'!A14</x:f>
      </x:c>
      <x:c r="B14" s="0">
        <x:f>'Historical Trades'!B14</x:f>
      </x:c>
      <x:c r="C14" s="23">
        <x:f>'Historical Trades'!C14</x:f>
      </x:c>
      <x:c r="D14" s="0">
        <x:f>'Historical Trades'!D14</x:f>
      </x:c>
      <x:c r="E14" s="23">
        <x:f>'Historical Trades'!E14</x:f>
      </x:c>
      <x:c r="F14" s="0">
        <x:f>'Historical Trades'!F14</x:f>
      </x:c>
      <x:c r="G14" s="0">
        <x:f>'Historical Trades'!G14</x:f>
      </x:c>
      <x:c r="H14" s="0">
        <x:f>'Historical Trades'!H14</x:f>
      </x:c>
      <x:c r="I14" s="0">
        <x:f>'Historical Trades'!I14</x:f>
      </x:c>
      <x:c r="J14" s="0">
        <x:f>'Historical Trades'!J14</x:f>
      </x:c>
      <x:c r="K14" s="0">
        <x:f>'Historical Trades'!K14</x:f>
      </x:c>
      <x:c r="L14" s="0">
        <x:f>'Historical Trades'!L14</x:f>
      </x:c>
      <x:c r="M14" s="0">
        <x:f>'Historical Trades'!M14</x:f>
      </x:c>
      <x:c r="N14" s="0">
        <x:f>CLEAN('Historical Trades'!O14)</x:f>
      </x:c>
      <x:c r="P14" s="14">
        <x:f>IF(G14="sell",M14,-M14)</x:f>
      </x:c>
      <x:c r="Q14" s="14">
        <x:f>VLOOKUP(N14,'Currency Rates'!$A$3:$C$32,3,0)</x:f>
      </x:c>
      <x:c r="R14" s="0">
        <x:f>IF(A14="SPUS",0,IF(A14="FWD",0,P14/Q14))</x:f>
      </x:c>
    </x:row>
    <x:row r="15" spans="1:19" x14ac:dyDescent="0.3">
      <x:c r="A15" s="0">
        <x:f>'Historical Trades'!A15</x:f>
      </x:c>
      <x:c r="B15" s="0">
        <x:f>'Historical Trades'!B15</x:f>
      </x:c>
      <x:c r="C15" s="23">
        <x:f>'Historical Trades'!C15</x:f>
      </x:c>
      <x:c r="D15" s="0">
        <x:f>'Historical Trades'!D15</x:f>
      </x:c>
      <x:c r="E15" s="23">
        <x:f>'Historical Trades'!E15</x:f>
      </x:c>
      <x:c r="F15" s="0">
        <x:f>'Historical Trades'!F15</x:f>
      </x:c>
      <x:c r="G15" s="0">
        <x:f>'Historical Trades'!G15</x:f>
      </x:c>
      <x:c r="H15" s="0">
        <x:f>'Historical Trades'!H15</x:f>
      </x:c>
      <x:c r="I15" s="0">
        <x:f>'Historical Trades'!I15</x:f>
      </x:c>
      <x:c r="J15" s="0">
        <x:f>'Historical Trades'!J15</x:f>
      </x:c>
      <x:c r="K15" s="0">
        <x:f>'Historical Trades'!K15</x:f>
      </x:c>
      <x:c r="L15" s="0">
        <x:f>'Historical Trades'!L15</x:f>
      </x:c>
      <x:c r="M15" s="0">
        <x:f>'Historical Trades'!M15</x:f>
      </x:c>
      <x:c r="N15" s="0">
        <x:f>CLEAN('Historical Trades'!O15)</x:f>
      </x:c>
      <x:c r="P15" s="14">
        <x:f>IF(G15="sell",M15,-M15)</x:f>
      </x:c>
      <x:c r="Q15" s="14">
        <x:f>VLOOKUP(N15,'Currency Rates'!$A$3:$C$32,3,0)</x:f>
      </x:c>
      <x:c r="R15" s="0">
        <x:f>IF(A15="SPUS",0,IF(A15="FWD",0,P15/Q15))</x:f>
      </x:c>
    </x:row>
    <x:row r="16" spans="1:19" x14ac:dyDescent="0.3">
      <x:c r="A16" s="0">
        <x:f>'Historical Trades'!A16</x:f>
      </x:c>
      <x:c r="B16" s="0">
        <x:f>'Historical Trades'!B16</x:f>
      </x:c>
      <x:c r="C16" s="23">
        <x:f>'Historical Trades'!C16</x:f>
      </x:c>
      <x:c r="D16" s="0">
        <x:f>'Historical Trades'!D16</x:f>
      </x:c>
      <x:c r="E16" s="23">
        <x:f>'Historical Trades'!E16</x:f>
      </x:c>
      <x:c r="F16" s="0">
        <x:f>'Historical Trades'!F16</x:f>
      </x:c>
      <x:c r="G16" s="0">
        <x:f>'Historical Trades'!G16</x:f>
      </x:c>
      <x:c r="H16" s="0">
        <x:f>'Historical Trades'!H16</x:f>
      </x:c>
      <x:c r="I16" s="0">
        <x:f>'Historical Trades'!I16</x:f>
      </x:c>
      <x:c r="J16" s="0">
        <x:f>'Historical Trades'!J16</x:f>
      </x:c>
      <x:c r="K16" s="0">
        <x:f>'Historical Trades'!K16</x:f>
      </x:c>
      <x:c r="L16" s="0">
        <x:f>'Historical Trades'!L16</x:f>
      </x:c>
      <x:c r="M16" s="0">
        <x:f>'Historical Trades'!M16</x:f>
      </x:c>
      <x:c r="N16" s="0">
        <x:f>CLEAN('Historical Trades'!O16)</x:f>
      </x:c>
      <x:c r="P16" s="14">
        <x:f>IF(G16="sell",M16,-M16)</x:f>
      </x:c>
      <x:c r="Q16" s="14">
        <x:f>VLOOKUP(N16,'Currency Rates'!$A$3:$C$32,3,0)</x:f>
      </x:c>
      <x:c r="R16" s="0">
        <x:f>IF(A16="SPUS",0,IF(A16="FWD",0,P16/Q16))</x:f>
      </x:c>
    </x:row>
    <x:row r="17" spans="1:19" x14ac:dyDescent="0.3">
      <x:c r="A17" s="0">
        <x:f>'Historical Trades'!A17</x:f>
      </x:c>
      <x:c r="B17" s="0">
        <x:f>'Historical Trades'!B17</x:f>
      </x:c>
      <x:c r="C17" s="23">
        <x:f>'Historical Trades'!C17</x:f>
      </x:c>
      <x:c r="D17" s="0">
        <x:f>'Historical Trades'!D17</x:f>
      </x:c>
      <x:c r="E17" s="23">
        <x:f>'Historical Trades'!E17</x:f>
      </x:c>
      <x:c r="F17" s="0">
        <x:f>'Historical Trades'!F17</x:f>
      </x:c>
      <x:c r="G17" s="0">
        <x:f>'Historical Trades'!G17</x:f>
      </x:c>
      <x:c r="H17" s="0">
        <x:f>'Historical Trades'!H17</x:f>
      </x:c>
      <x:c r="I17" s="0">
        <x:f>'Historical Trades'!I17</x:f>
      </x:c>
      <x:c r="J17" s="0">
        <x:f>'Historical Trades'!J17</x:f>
      </x:c>
      <x:c r="K17" s="0">
        <x:f>'Historical Trades'!K17</x:f>
      </x:c>
      <x:c r="L17" s="0">
        <x:f>'Historical Trades'!L17</x:f>
      </x:c>
      <x:c r="M17" s="0">
        <x:f>'Historical Trades'!M17</x:f>
      </x:c>
      <x:c r="N17" s="0">
        <x:f>CLEAN('Historical Trades'!O17)</x:f>
      </x:c>
      <x:c r="P17" s="14">
        <x:f>IF(G17="sell",M17,-M17)</x:f>
      </x:c>
      <x:c r="Q17" s="14">
        <x:f>VLOOKUP(N17,'Currency Rates'!$A$3:$C$32,3,0)</x:f>
      </x:c>
      <x:c r="R17" s="0">
        <x:f>IF(A17="SPUS",0,IF(A17="FWD",0,P17/Q17))</x:f>
      </x:c>
    </x:row>
    <x:row r="18" spans="1:19" x14ac:dyDescent="0.3">
      <x:c r="A18" s="0">
        <x:f>'Historical Trades'!A18</x:f>
      </x:c>
      <x:c r="B18" s="0">
        <x:f>'Historical Trades'!B18</x:f>
      </x:c>
      <x:c r="C18" s="23">
        <x:f>'Historical Trades'!C18</x:f>
      </x:c>
      <x:c r="D18" s="0">
        <x:f>'Historical Trades'!D18</x:f>
      </x:c>
      <x:c r="E18" s="23">
        <x:f>'Historical Trades'!E18</x:f>
      </x:c>
      <x:c r="F18" s="0">
        <x:f>'Historical Trades'!F18</x:f>
      </x:c>
      <x:c r="G18" s="0">
        <x:f>'Historical Trades'!G18</x:f>
      </x:c>
      <x:c r="H18" s="0">
        <x:f>'Historical Trades'!H18</x:f>
      </x:c>
      <x:c r="I18" s="0">
        <x:f>'Historical Trades'!I18</x:f>
      </x:c>
      <x:c r="J18" s="0">
        <x:f>'Historical Trades'!J18</x:f>
      </x:c>
      <x:c r="K18" s="0">
        <x:f>'Historical Trades'!K18</x:f>
      </x:c>
      <x:c r="L18" s="0">
        <x:f>'Historical Trades'!L18</x:f>
      </x:c>
      <x:c r="M18" s="0">
        <x:f>'Historical Trades'!M18</x:f>
      </x:c>
      <x:c r="N18" s="0">
        <x:f>CLEAN('Historical Trades'!O18)</x:f>
      </x:c>
      <x:c r="P18" s="14">
        <x:f>IF(G18="sell",M18,-M18)</x:f>
      </x:c>
      <x:c r="Q18" s="14">
        <x:f>VLOOKUP(N18,'Currency Rates'!$A$3:$C$32,3,0)</x:f>
      </x:c>
      <x:c r="R18" s="0">
        <x:f>IF(A18="SPUS",0,IF(A18="FWD",0,P18/Q18))</x:f>
      </x:c>
    </x:row>
    <x:row r="19" spans="1:19" x14ac:dyDescent="0.3">
      <x:c r="A19" s="0">
        <x:f>'Historical Trades'!A19</x:f>
      </x:c>
      <x:c r="B19" s="0">
        <x:f>'Historical Trades'!B19</x:f>
      </x:c>
      <x:c r="C19" s="23">
        <x:f>'Historical Trades'!C19</x:f>
      </x:c>
      <x:c r="D19" s="0">
        <x:f>'Historical Trades'!D19</x:f>
      </x:c>
      <x:c r="E19" s="23">
        <x:f>'Historical Trades'!E19</x:f>
      </x:c>
      <x:c r="F19" s="0">
        <x:f>'Historical Trades'!F19</x:f>
      </x:c>
      <x:c r="G19" s="0">
        <x:f>'Historical Trades'!G19</x:f>
      </x:c>
      <x:c r="H19" s="0">
        <x:f>'Historical Trades'!H19</x:f>
      </x:c>
      <x:c r="I19" s="0">
        <x:f>'Historical Trades'!I19</x:f>
      </x:c>
      <x:c r="J19" s="0">
        <x:f>'Historical Trades'!J19</x:f>
      </x:c>
      <x:c r="K19" s="0">
        <x:f>'Historical Trades'!K19</x:f>
      </x:c>
      <x:c r="L19" s="0">
        <x:f>'Historical Trades'!L19</x:f>
      </x:c>
      <x:c r="M19" s="0">
        <x:f>'Historical Trades'!M19</x:f>
      </x:c>
      <x:c r="N19" s="0">
        <x:f>CLEAN('Historical Trades'!O19)</x:f>
      </x:c>
      <x:c r="P19" s="14">
        <x:f>IF(G19="sell",M19,-M19)</x:f>
      </x:c>
      <x:c r="Q19" s="14">
        <x:f>VLOOKUP(N19,'Currency Rates'!$A$3:$C$32,3,0)</x:f>
      </x:c>
      <x:c r="R19" s="0">
        <x:f>IF(A19="SPUS",0,IF(A19="FWD",0,P19/Q19))</x:f>
      </x:c>
    </x:row>
    <x:row r="20" spans="1:19" x14ac:dyDescent="0.3">
      <x:c r="A20" s="0">
        <x:f>'Historical Trades'!A20</x:f>
      </x:c>
      <x:c r="B20" s="0">
        <x:f>'Historical Trades'!B20</x:f>
      </x:c>
      <x:c r="C20" s="23">
        <x:f>'Historical Trades'!C20</x:f>
      </x:c>
      <x:c r="D20" s="0">
        <x:f>'Historical Trades'!D20</x:f>
      </x:c>
      <x:c r="E20" s="23">
        <x:f>'Historical Trades'!E20</x:f>
      </x:c>
      <x:c r="F20" s="0">
        <x:f>'Historical Trades'!F20</x:f>
      </x:c>
      <x:c r="G20" s="0">
        <x:f>'Historical Trades'!G20</x:f>
      </x:c>
      <x:c r="H20" s="0">
        <x:f>'Historical Trades'!H20</x:f>
      </x:c>
      <x:c r="I20" s="0">
        <x:f>'Historical Trades'!I20</x:f>
      </x:c>
      <x:c r="J20" s="0">
        <x:f>'Historical Trades'!J20</x:f>
      </x:c>
      <x:c r="K20" s="0">
        <x:f>'Historical Trades'!K20</x:f>
      </x:c>
      <x:c r="L20" s="0">
        <x:f>'Historical Trades'!L20</x:f>
      </x:c>
      <x:c r="M20" s="0">
        <x:f>'Historical Trades'!M20</x:f>
      </x:c>
      <x:c r="N20" s="0">
        <x:f>CLEAN('Historical Trades'!O20)</x:f>
      </x:c>
      <x:c r="P20" s="14">
        <x:f>IF(G20="sell",M20,-M20)</x:f>
      </x:c>
      <x:c r="Q20" s="14">
        <x:f>VLOOKUP(N20,'Currency Rates'!$A$3:$C$32,3,0)</x:f>
      </x:c>
      <x:c r="R20" s="0">
        <x:f>IF(A20="SPUS",0,IF(A20="FWD",0,P20/Q20))</x:f>
      </x:c>
    </x:row>
    <x:row r="21" spans="1:19" x14ac:dyDescent="0.3">
      <x:c r="A21" s="0">
        <x:f>'Historical Trades'!A21</x:f>
      </x:c>
      <x:c r="B21" s="0">
        <x:f>'Historical Trades'!B21</x:f>
      </x:c>
      <x:c r="C21" s="23">
        <x:f>'Historical Trades'!C21</x:f>
      </x:c>
      <x:c r="D21" s="0">
        <x:f>'Historical Trades'!D21</x:f>
      </x:c>
      <x:c r="E21" s="23">
        <x:f>'Historical Trades'!E21</x:f>
      </x:c>
      <x:c r="F21" s="0">
        <x:f>'Historical Trades'!F21</x:f>
      </x:c>
      <x:c r="G21" s="0">
        <x:f>'Historical Trades'!G21</x:f>
      </x:c>
      <x:c r="H21" s="0">
        <x:f>'Historical Trades'!H21</x:f>
      </x:c>
      <x:c r="I21" s="0">
        <x:f>'Historical Trades'!I21</x:f>
      </x:c>
      <x:c r="J21" s="0">
        <x:f>'Historical Trades'!J21</x:f>
      </x:c>
      <x:c r="K21" s="0">
        <x:f>'Historical Trades'!K21</x:f>
      </x:c>
      <x:c r="L21" s="0">
        <x:f>'Historical Trades'!L21</x:f>
      </x:c>
      <x:c r="M21" s="0">
        <x:f>'Historical Trades'!M21</x:f>
      </x:c>
      <x:c r="N21" s="0">
        <x:f>CLEAN('Historical Trades'!O21)</x:f>
      </x:c>
      <x:c r="P21" s="14">
        <x:f>IF(G21="sell",M21,-M21)</x:f>
      </x:c>
      <x:c r="Q21" s="14">
        <x:f>VLOOKUP(N21,'Currency Rates'!$A$3:$C$32,3,0)</x:f>
      </x:c>
      <x:c r="R21" s="0">
        <x:f>IF(A21="SPUS",0,IF(A21="FWD",0,P21/Q21))</x:f>
      </x:c>
    </x:row>
    <x:row r="22" spans="1:19" x14ac:dyDescent="0.3">
      <x:c r="A22" s="0">
        <x:f>'Historical Trades'!A22</x:f>
      </x:c>
      <x:c r="B22" s="0">
        <x:f>'Historical Trades'!B22</x:f>
      </x:c>
      <x:c r="C22" s="23">
        <x:f>'Historical Trades'!C22</x:f>
      </x:c>
      <x:c r="D22" s="0">
        <x:f>'Historical Trades'!D22</x:f>
      </x:c>
      <x:c r="E22" s="23">
        <x:f>'Historical Trades'!E22</x:f>
      </x:c>
      <x:c r="F22" s="0">
        <x:f>'Historical Trades'!F22</x:f>
      </x:c>
      <x:c r="G22" s="0">
        <x:f>'Historical Trades'!G22</x:f>
      </x:c>
      <x:c r="H22" s="0">
        <x:f>'Historical Trades'!H22</x:f>
      </x:c>
      <x:c r="I22" s="0">
        <x:f>'Historical Trades'!I22</x:f>
      </x:c>
      <x:c r="J22" s="0">
        <x:f>'Historical Trades'!J22</x:f>
      </x:c>
      <x:c r="K22" s="0">
        <x:f>'Historical Trades'!K22</x:f>
      </x:c>
      <x:c r="L22" s="0">
        <x:f>'Historical Trades'!L22</x:f>
      </x:c>
      <x:c r="M22" s="0">
        <x:f>'Historical Trades'!M22</x:f>
      </x:c>
      <x:c r="N22" s="0">
        <x:f>CLEAN('Historical Trades'!O22)</x:f>
      </x:c>
      <x:c r="P22" s="14">
        <x:f>IF(G22="sell",M22,-M22)</x:f>
      </x:c>
      <x:c r="Q22" s="14">
        <x:f>VLOOKUP(N22,'Currency Rates'!$A$3:$C$32,3,0)</x:f>
      </x:c>
      <x:c r="R22" s="0">
        <x:f>IF(A22="SPUS",0,IF(A22="FWD",0,P22/Q22))</x:f>
      </x:c>
    </x:row>
    <x:row r="23" spans="1:19" x14ac:dyDescent="0.3">
      <x:c r="A23" s="0">
        <x:f>'Historical Trades'!A23</x:f>
      </x:c>
      <x:c r="B23" s="0">
        <x:f>'Historical Trades'!B23</x:f>
      </x:c>
      <x:c r="C23" s="23">
        <x:f>'Historical Trades'!C23</x:f>
      </x:c>
      <x:c r="D23" s="0">
        <x:f>'Historical Trades'!D23</x:f>
      </x:c>
      <x:c r="E23" s="23">
        <x:f>'Historical Trades'!E23</x:f>
      </x:c>
      <x:c r="F23" s="0">
        <x:f>'Historical Trades'!F23</x:f>
      </x:c>
      <x:c r="G23" s="0">
        <x:f>'Historical Trades'!G23</x:f>
      </x:c>
      <x:c r="H23" s="0">
        <x:f>'Historical Trades'!H23</x:f>
      </x:c>
      <x:c r="I23" s="0">
        <x:f>'Historical Trades'!I23</x:f>
      </x:c>
      <x:c r="J23" s="0">
        <x:f>'Historical Trades'!J23</x:f>
      </x:c>
      <x:c r="K23" s="0">
        <x:f>'Historical Trades'!K23</x:f>
      </x:c>
      <x:c r="L23" s="0">
        <x:f>'Historical Trades'!L23</x:f>
      </x:c>
      <x:c r="M23" s="0">
        <x:f>'Historical Trades'!M23</x:f>
      </x:c>
      <x:c r="N23" s="0">
        <x:f>CLEAN('Historical Trades'!O23)</x:f>
      </x:c>
      <x:c r="P23" s="14">
        <x:f>IF(G23="sell",M23,-M23)</x:f>
      </x:c>
      <x:c r="Q23" s="14">
        <x:f>VLOOKUP(N23,'Currency Rates'!$A$3:$C$32,3,0)</x:f>
      </x:c>
      <x:c r="R23" s="0">
        <x:f>IF(A23="SPUS",0,IF(A23="FWD",0,P23/Q23))</x:f>
      </x:c>
    </x:row>
    <x:row r="24" spans="1:19" x14ac:dyDescent="0.3">
      <x:c r="A24" s="0">
        <x:f>'Historical Trades'!A24</x:f>
      </x:c>
      <x:c r="B24" s="0">
        <x:f>'Historical Trades'!B24</x:f>
      </x:c>
      <x:c r="C24" s="23">
        <x:f>'Historical Trades'!C24</x:f>
      </x:c>
      <x:c r="D24" s="0">
        <x:f>'Historical Trades'!D24</x:f>
      </x:c>
      <x:c r="E24" s="23">
        <x:f>'Historical Trades'!E24</x:f>
      </x:c>
      <x:c r="F24" s="0">
        <x:f>'Historical Trades'!F24</x:f>
      </x:c>
      <x:c r="G24" s="0">
        <x:f>'Historical Trades'!G24</x:f>
      </x:c>
      <x:c r="H24" s="0">
        <x:f>'Historical Trades'!H24</x:f>
      </x:c>
      <x:c r="I24" s="0">
        <x:f>'Historical Trades'!I24</x:f>
      </x:c>
      <x:c r="J24" s="0">
        <x:f>'Historical Trades'!J24</x:f>
      </x:c>
      <x:c r="K24" s="0">
        <x:f>'Historical Trades'!K24</x:f>
      </x:c>
      <x:c r="L24" s="0">
        <x:f>'Historical Trades'!L24</x:f>
      </x:c>
      <x:c r="M24" s="0">
        <x:f>'Historical Trades'!M24</x:f>
      </x:c>
      <x:c r="N24" s="0">
        <x:f>CLEAN('Historical Trades'!O24)</x:f>
      </x:c>
      <x:c r="P24" s="14">
        <x:f>IF(G24="sell",M24,-M24)</x:f>
      </x:c>
      <x:c r="Q24" s="14">
        <x:f>VLOOKUP(N24,'Currency Rates'!$A$3:$C$32,3,0)</x:f>
      </x:c>
      <x:c r="R24" s="0">
        <x:f>IF(A24="SPUS",0,IF(A24="FWD",0,P24/Q24))</x:f>
      </x:c>
    </x:row>
    <x:row r="25" spans="1:19" x14ac:dyDescent="0.3">
      <x:c r="A25" s="0">
        <x:f>'Historical Trades'!A25</x:f>
      </x:c>
      <x:c r="B25" s="0">
        <x:f>'Historical Trades'!B25</x:f>
      </x:c>
      <x:c r="C25" s="23">
        <x:f>'Historical Trades'!C25</x:f>
      </x:c>
      <x:c r="D25" s="0">
        <x:f>'Historical Trades'!D25</x:f>
      </x:c>
      <x:c r="E25" s="23">
        <x:f>'Historical Trades'!E25</x:f>
      </x:c>
      <x:c r="F25" s="0">
        <x:f>'Historical Trades'!F25</x:f>
      </x:c>
      <x:c r="G25" s="0">
        <x:f>'Historical Trades'!G25</x:f>
      </x:c>
      <x:c r="H25" s="0">
        <x:f>'Historical Trades'!H25</x:f>
      </x:c>
      <x:c r="I25" s="0">
        <x:f>'Historical Trades'!I25</x:f>
      </x:c>
      <x:c r="J25" s="0">
        <x:f>'Historical Trades'!J25</x:f>
      </x:c>
      <x:c r="K25" s="0">
        <x:f>'Historical Trades'!K25</x:f>
      </x:c>
      <x:c r="L25" s="0">
        <x:f>'Historical Trades'!L25</x:f>
      </x:c>
      <x:c r="M25" s="0">
        <x:f>'Historical Trades'!M25</x:f>
      </x:c>
      <x:c r="N25" s="0">
        <x:f>CLEAN('Historical Trades'!O25)</x:f>
      </x:c>
      <x:c r="P25" s="14">
        <x:f>IF(G25="sell",M25,-M25)</x:f>
      </x:c>
      <x:c r="Q25" s="14">
        <x:f>VLOOKUP(N25,'Currency Rates'!$A$3:$C$32,3,0)</x:f>
      </x:c>
      <x:c r="R25" s="0">
        <x:f>IF(A25="SPUS",0,IF(A25="FWD",0,P25/Q25))</x:f>
      </x:c>
    </x:row>
    <x:row r="26" spans="1:19" x14ac:dyDescent="0.3">
      <x:c r="A26" s="0">
        <x:f>'Historical Trades'!A26</x:f>
      </x:c>
      <x:c r="B26" s="0">
        <x:f>'Historical Trades'!B26</x:f>
      </x:c>
      <x:c r="C26" s="23">
        <x:f>'Historical Trades'!C26</x:f>
      </x:c>
      <x:c r="D26" s="0">
        <x:f>'Historical Trades'!D26</x:f>
      </x:c>
      <x:c r="E26" s="23">
        <x:f>'Historical Trades'!E26</x:f>
      </x:c>
      <x:c r="F26" s="0">
        <x:f>'Historical Trades'!F26</x:f>
      </x:c>
      <x:c r="G26" s="0">
        <x:f>'Historical Trades'!G26</x:f>
      </x:c>
      <x:c r="H26" s="0">
        <x:f>'Historical Trades'!H26</x:f>
      </x:c>
      <x:c r="I26" s="0">
        <x:f>'Historical Trades'!I26</x:f>
      </x:c>
      <x:c r="J26" s="0">
        <x:f>'Historical Trades'!J26</x:f>
      </x:c>
      <x:c r="K26" s="0">
        <x:f>'Historical Trades'!K26</x:f>
      </x:c>
      <x:c r="L26" s="0">
        <x:f>'Historical Trades'!L26</x:f>
      </x:c>
      <x:c r="M26" s="0">
        <x:f>'Historical Trades'!M26</x:f>
      </x:c>
      <x:c r="N26" s="0">
        <x:f>CLEAN('Historical Trades'!O26)</x:f>
      </x:c>
      <x:c r="P26" s="14">
        <x:f>IF(G26="sell",M26,-M26)</x:f>
      </x:c>
      <x:c r="Q26" s="14">
        <x:f>VLOOKUP(N26,'Currency Rates'!$A$3:$C$32,3,0)</x:f>
      </x:c>
      <x:c r="R26" s="0">
        <x:f>IF(A26="SPUS",0,IF(A26="FWD",0,P26/Q26))</x:f>
      </x:c>
    </x:row>
    <x:row r="27" spans="1:19" x14ac:dyDescent="0.3">
      <x:c r="A27" s="0">
        <x:f>'Historical Trades'!A27</x:f>
      </x:c>
      <x:c r="B27" s="0">
        <x:f>'Historical Trades'!B27</x:f>
      </x:c>
      <x:c r="C27" s="23">
        <x:f>'Historical Trades'!C27</x:f>
      </x:c>
      <x:c r="D27" s="0">
        <x:f>'Historical Trades'!D27</x:f>
      </x:c>
      <x:c r="E27" s="23">
        <x:f>'Historical Trades'!E27</x:f>
      </x:c>
      <x:c r="F27" s="0">
        <x:f>'Historical Trades'!F27</x:f>
      </x:c>
      <x:c r="G27" s="0">
        <x:f>'Historical Trades'!G27</x:f>
      </x:c>
      <x:c r="H27" s="0">
        <x:f>'Historical Trades'!H27</x:f>
      </x:c>
      <x:c r="I27" s="0">
        <x:f>'Historical Trades'!I27</x:f>
      </x:c>
      <x:c r="J27" s="0">
        <x:f>'Historical Trades'!J27</x:f>
      </x:c>
      <x:c r="K27" s="0">
        <x:f>'Historical Trades'!K27</x:f>
      </x:c>
      <x:c r="L27" s="0">
        <x:f>'Historical Trades'!L27</x:f>
      </x:c>
      <x:c r="M27" s="0">
        <x:f>'Historical Trades'!M27</x:f>
      </x:c>
      <x:c r="N27" s="0">
        <x:f>CLEAN('Historical Trades'!O27)</x:f>
      </x:c>
      <x:c r="P27" s="14">
        <x:f>IF(G27="sell",M27,-M27)</x:f>
      </x:c>
      <x:c r="Q27" s="14">
        <x:f>VLOOKUP(N27,'Currency Rates'!$A$3:$C$32,3,0)</x:f>
      </x:c>
      <x:c r="R27" s="0">
        <x:f>IF(A27="SPUS",0,IF(A27="FWD",0,P27/Q27))</x:f>
      </x:c>
    </x:row>
    <x:row r="28" spans="1:19" x14ac:dyDescent="0.3">
      <x:c r="A28" s="0">
        <x:f>'Historical Trades'!A28</x:f>
      </x:c>
      <x:c r="B28" s="0">
        <x:f>'Historical Trades'!B28</x:f>
      </x:c>
      <x:c r="C28" s="23">
        <x:f>'Historical Trades'!C28</x:f>
      </x:c>
      <x:c r="D28" s="0">
        <x:f>'Historical Trades'!D28</x:f>
      </x:c>
      <x:c r="E28" s="23">
        <x:f>'Historical Trades'!E28</x:f>
      </x:c>
      <x:c r="F28" s="0">
        <x:f>'Historical Trades'!F28</x:f>
      </x:c>
      <x:c r="G28" s="0">
        <x:f>'Historical Trades'!G28</x:f>
      </x:c>
      <x:c r="H28" s="0">
        <x:f>'Historical Trades'!H28</x:f>
      </x:c>
      <x:c r="I28" s="0">
        <x:f>'Historical Trades'!I28</x:f>
      </x:c>
      <x:c r="J28" s="0">
        <x:f>'Historical Trades'!J28</x:f>
      </x:c>
      <x:c r="K28" s="0">
        <x:f>'Historical Trades'!K28</x:f>
      </x:c>
      <x:c r="L28" s="0">
        <x:f>'Historical Trades'!L28</x:f>
      </x:c>
      <x:c r="M28" s="0">
        <x:f>'Historical Trades'!M28</x:f>
      </x:c>
      <x:c r="N28" s="0">
        <x:f>CLEAN('Historical Trades'!O28)</x:f>
      </x:c>
      <x:c r="P28" s="14">
        <x:f>IF(G28="sell",M28,-M28)</x:f>
      </x:c>
      <x:c r="Q28" s="14">
        <x:f>VLOOKUP(N28,'Currency Rates'!$A$3:$C$32,3,0)</x:f>
      </x:c>
      <x:c r="R28" s="0">
        <x:f>IF(A28="SPUS",0,IF(A28="FWD",0,P28/Q28))</x:f>
      </x:c>
    </x:row>
    <x:row r="29" spans="1:19" x14ac:dyDescent="0.3">
      <x:c r="A29" s="0">
        <x:f>'Historical Trades'!A29</x:f>
      </x:c>
      <x:c r="B29" s="0">
        <x:f>'Historical Trades'!B29</x:f>
      </x:c>
      <x:c r="C29" s="23">
        <x:f>'Historical Trades'!C29</x:f>
      </x:c>
      <x:c r="D29" s="0">
        <x:f>'Historical Trades'!D29</x:f>
      </x:c>
      <x:c r="E29" s="23">
        <x:f>'Historical Trades'!E29</x:f>
      </x:c>
      <x:c r="F29" s="0">
        <x:f>'Historical Trades'!F29</x:f>
      </x:c>
      <x:c r="G29" s="0">
        <x:f>'Historical Trades'!G29</x:f>
      </x:c>
      <x:c r="H29" s="0">
        <x:f>'Historical Trades'!H29</x:f>
      </x:c>
      <x:c r="I29" s="0">
        <x:f>'Historical Trades'!I29</x:f>
      </x:c>
      <x:c r="J29" s="0">
        <x:f>'Historical Trades'!J29</x:f>
      </x:c>
      <x:c r="K29" s="0">
        <x:f>'Historical Trades'!K29</x:f>
      </x:c>
      <x:c r="L29" s="0">
        <x:f>'Historical Trades'!L29</x:f>
      </x:c>
      <x:c r="M29" s="0">
        <x:f>'Historical Trades'!M29</x:f>
      </x:c>
      <x:c r="N29" s="0">
        <x:f>CLEAN('Historical Trades'!O29)</x:f>
      </x:c>
      <x:c r="P29" s="14">
        <x:f>IF(G29="sell",M29,-M29)</x:f>
      </x:c>
      <x:c r="Q29" s="14">
        <x:f>VLOOKUP(N29,'Currency Rates'!$A$3:$C$32,3,0)</x:f>
      </x:c>
      <x:c r="R29" s="0">
        <x:f>IF(A29="SPUS",0,IF(A29="FWD",0,P29/Q29))</x:f>
      </x:c>
    </x:row>
    <x:row r="30" spans="1:19" x14ac:dyDescent="0.3">
      <x:c r="A30" s="0">
        <x:f>'Historical Trades'!A30</x:f>
      </x:c>
      <x:c r="B30" s="0">
        <x:f>'Historical Trades'!B30</x:f>
      </x:c>
      <x:c r="C30" s="23">
        <x:f>'Historical Trades'!C30</x:f>
      </x:c>
      <x:c r="D30" s="0">
        <x:f>'Historical Trades'!D30</x:f>
      </x:c>
      <x:c r="E30" s="23">
        <x:f>'Historical Trades'!E30</x:f>
      </x:c>
      <x:c r="F30" s="0">
        <x:f>'Historical Trades'!F30</x:f>
      </x:c>
      <x:c r="G30" s="0">
        <x:f>'Historical Trades'!G30</x:f>
      </x:c>
      <x:c r="H30" s="0">
        <x:f>'Historical Trades'!H30</x:f>
      </x:c>
      <x:c r="I30" s="0">
        <x:f>'Historical Trades'!I30</x:f>
      </x:c>
      <x:c r="J30" s="0">
        <x:f>'Historical Trades'!J30</x:f>
      </x:c>
      <x:c r="K30" s="0">
        <x:f>'Historical Trades'!K30</x:f>
      </x:c>
      <x:c r="L30" s="0">
        <x:f>'Historical Trades'!L30</x:f>
      </x:c>
      <x:c r="M30" s="0">
        <x:f>'Historical Trades'!M30</x:f>
      </x:c>
      <x:c r="N30" s="0">
        <x:f>CLEAN('Historical Trades'!O30)</x:f>
      </x:c>
      <x:c r="P30" s="14">
        <x:f>IF(G30="sell",M30,-M30)</x:f>
      </x:c>
      <x:c r="Q30" s="14">
        <x:f>VLOOKUP(N30,'Currency Rates'!$A$3:$C$32,3,0)</x:f>
      </x:c>
      <x:c r="R30" s="0">
        <x:f>IF(A30="SPUS",0,IF(A30="FWD",0,P30/Q30))</x:f>
      </x:c>
    </x:row>
    <x:row r="31" spans="1:19" x14ac:dyDescent="0.3">
      <x:c r="A31" s="0">
        <x:f>'Historical Trades'!A31</x:f>
      </x:c>
      <x:c r="B31" s="0">
        <x:f>'Historical Trades'!B31</x:f>
      </x:c>
      <x:c r="C31" s="23">
        <x:f>'Historical Trades'!C31</x:f>
      </x:c>
      <x:c r="D31" s="0">
        <x:f>'Historical Trades'!D31</x:f>
      </x:c>
      <x:c r="E31" s="23">
        <x:f>'Historical Trades'!E31</x:f>
      </x:c>
      <x:c r="F31" s="0">
        <x:f>'Historical Trades'!F31</x:f>
      </x:c>
      <x:c r="G31" s="0">
        <x:f>'Historical Trades'!G31</x:f>
      </x:c>
      <x:c r="H31" s="0">
        <x:f>'Historical Trades'!H31</x:f>
      </x:c>
      <x:c r="I31" s="0">
        <x:f>'Historical Trades'!I31</x:f>
      </x:c>
      <x:c r="J31" s="0">
        <x:f>'Historical Trades'!J31</x:f>
      </x:c>
      <x:c r="K31" s="0">
        <x:f>'Historical Trades'!K31</x:f>
      </x:c>
      <x:c r="L31" s="0">
        <x:f>'Historical Trades'!L31</x:f>
      </x:c>
      <x:c r="M31" s="0">
        <x:f>'Historical Trades'!M31</x:f>
      </x:c>
      <x:c r="N31" s="0">
        <x:f>CLEAN('Historical Trades'!O31)</x:f>
      </x:c>
      <x:c r="P31" s="14">
        <x:f>IF(G31="sell",M31,-M31)</x:f>
      </x:c>
      <x:c r="Q31" s="14">
        <x:f>VLOOKUP(N31,'Currency Rates'!$A$3:$C$32,3,0)</x:f>
      </x:c>
      <x:c r="R31" s="0">
        <x:f>IF(A31="SPUS",0,IF(A31="FWD",0,P31/Q31))</x:f>
      </x:c>
    </x:row>
    <x:row r="32" spans="1:19" x14ac:dyDescent="0.3">
      <x:c r="A32" s="0">
        <x:f>'Historical Trades'!A32</x:f>
      </x:c>
      <x:c r="B32" s="0">
        <x:f>'Historical Trades'!B32</x:f>
      </x:c>
      <x:c r="C32" s="23">
        <x:f>'Historical Trades'!C32</x:f>
      </x:c>
      <x:c r="D32" s="0">
        <x:f>'Historical Trades'!D32</x:f>
      </x:c>
      <x:c r="E32" s="23">
        <x:f>'Historical Trades'!E32</x:f>
      </x:c>
      <x:c r="F32" s="0">
        <x:f>'Historical Trades'!F32</x:f>
      </x:c>
      <x:c r="G32" s="0">
        <x:f>'Historical Trades'!G32</x:f>
      </x:c>
      <x:c r="H32" s="0">
        <x:f>'Historical Trades'!H32</x:f>
      </x:c>
      <x:c r="I32" s="0">
        <x:f>'Historical Trades'!I32</x:f>
      </x:c>
      <x:c r="J32" s="0">
        <x:f>'Historical Trades'!J32</x:f>
      </x:c>
      <x:c r="K32" s="0">
        <x:f>'Historical Trades'!K32</x:f>
      </x:c>
      <x:c r="L32" s="0">
        <x:f>'Historical Trades'!L32</x:f>
      </x:c>
      <x:c r="M32" s="0">
        <x:f>'Historical Trades'!M32</x:f>
      </x:c>
      <x:c r="N32" s="0">
        <x:f>CLEAN('Historical Trades'!O32)</x:f>
      </x:c>
      <x:c r="P32" s="14">
        <x:f>IF(G32="sell",M32,-M32)</x:f>
      </x:c>
      <x:c r="Q32" s="14">
        <x:f>VLOOKUP(N32,'Currency Rates'!$A$3:$C$32,3,0)</x:f>
      </x:c>
      <x:c r="R32" s="0">
        <x:f>IF(A32="SPUS",0,IF(A32="FWD",0,P32/Q32))</x:f>
      </x:c>
    </x:row>
    <x:row r="33" spans="1:19" x14ac:dyDescent="0.3">
      <x:c r="A33" s="0">
        <x:f>'Historical Trades'!A33</x:f>
      </x:c>
      <x:c r="B33" s="0">
        <x:f>'Historical Trades'!B33</x:f>
      </x:c>
      <x:c r="C33" s="23">
        <x:f>'Historical Trades'!C33</x:f>
      </x:c>
      <x:c r="D33" s="0">
        <x:f>'Historical Trades'!D33</x:f>
      </x:c>
      <x:c r="E33" s="23">
        <x:f>'Historical Trades'!E33</x:f>
      </x:c>
      <x:c r="F33" s="0">
        <x:f>'Historical Trades'!F33</x:f>
      </x:c>
      <x:c r="G33" s="0">
        <x:f>'Historical Trades'!G33</x:f>
      </x:c>
      <x:c r="H33" s="0">
        <x:f>'Historical Trades'!H33</x:f>
      </x:c>
      <x:c r="I33" s="0">
        <x:f>'Historical Trades'!I33</x:f>
      </x:c>
      <x:c r="J33" s="0">
        <x:f>'Historical Trades'!J33</x:f>
      </x:c>
      <x:c r="K33" s="0">
        <x:f>'Historical Trades'!K33</x:f>
      </x:c>
      <x:c r="L33" s="0">
        <x:f>'Historical Trades'!L33</x:f>
      </x:c>
      <x:c r="M33" s="0">
        <x:f>'Historical Trades'!M33</x:f>
      </x:c>
      <x:c r="N33" s="0">
        <x:f>CLEAN('Historical Trades'!O33)</x:f>
      </x:c>
      <x:c r="P33" s="14">
        <x:f>IF(G33="sell",M33,-M33)</x:f>
      </x:c>
      <x:c r="Q33" s="14">
        <x:f>VLOOKUP(N33,'Currency Rates'!$A$3:$C$32,3,0)</x:f>
      </x:c>
      <x:c r="R33" s="0">
        <x:f>IF(A33="SPUS",0,IF(A33="FWD",0,P33/Q33))</x:f>
      </x:c>
    </x:row>
    <x:row r="34" spans="1:19" x14ac:dyDescent="0.3">
      <x:c r="A34" s="0">
        <x:f>'Historical Trades'!A34</x:f>
      </x:c>
      <x:c r="B34" s="0">
        <x:f>'Historical Trades'!B34</x:f>
      </x:c>
      <x:c r="C34" s="23">
        <x:f>'Historical Trades'!C34</x:f>
      </x:c>
      <x:c r="D34" s="0">
        <x:f>'Historical Trades'!D34</x:f>
      </x:c>
      <x:c r="E34" s="23">
        <x:f>'Historical Trades'!E34</x:f>
      </x:c>
      <x:c r="F34" s="0">
        <x:f>'Historical Trades'!F34</x:f>
      </x:c>
      <x:c r="G34" s="0">
        <x:f>'Historical Trades'!G34</x:f>
      </x:c>
      <x:c r="H34" s="0">
        <x:f>'Historical Trades'!H34</x:f>
      </x:c>
      <x:c r="I34" s="0">
        <x:f>'Historical Trades'!I34</x:f>
      </x:c>
      <x:c r="J34" s="0">
        <x:f>'Historical Trades'!J34</x:f>
      </x:c>
      <x:c r="K34" s="0">
        <x:f>'Historical Trades'!K34</x:f>
      </x:c>
      <x:c r="L34" s="0">
        <x:f>'Historical Trades'!L34</x:f>
      </x:c>
      <x:c r="M34" s="0">
        <x:f>'Historical Trades'!M34</x:f>
      </x:c>
      <x:c r="N34" s="0">
        <x:f>CLEAN('Historical Trades'!O34)</x:f>
      </x:c>
      <x:c r="P34" s="14">
        <x:f>IF(G34="sell",M34,-M34)</x:f>
      </x:c>
      <x:c r="Q34" s="14">
        <x:f>VLOOKUP(N34,'Currency Rates'!$A$3:$C$32,3,0)</x:f>
      </x:c>
      <x:c r="R34" s="0">
        <x:f>IF(A34="SPUS",0,IF(A34="FWD",0,P34/Q34))</x:f>
      </x:c>
    </x:row>
    <x:row r="35" spans="1:19" x14ac:dyDescent="0.3">
      <x:c r="A35" s="0">
        <x:f>'Historical Trades'!A35</x:f>
      </x:c>
      <x:c r="B35" s="0">
        <x:f>'Historical Trades'!B35</x:f>
      </x:c>
      <x:c r="C35" s="23">
        <x:f>'Historical Trades'!C35</x:f>
      </x:c>
      <x:c r="D35" s="0">
        <x:f>'Historical Trades'!D35</x:f>
      </x:c>
      <x:c r="E35" s="23">
        <x:f>'Historical Trades'!E35</x:f>
      </x:c>
      <x:c r="F35" s="0">
        <x:f>'Historical Trades'!F35</x:f>
      </x:c>
      <x:c r="G35" s="0">
        <x:f>'Historical Trades'!G35</x:f>
      </x:c>
      <x:c r="H35" s="0">
        <x:f>'Historical Trades'!H35</x:f>
      </x:c>
      <x:c r="I35" s="0">
        <x:f>'Historical Trades'!I35</x:f>
      </x:c>
      <x:c r="J35" s="0">
        <x:f>'Historical Trades'!J35</x:f>
      </x:c>
      <x:c r="K35" s="0">
        <x:f>'Historical Trades'!K35</x:f>
      </x:c>
      <x:c r="L35" s="0">
        <x:f>'Historical Trades'!L35</x:f>
      </x:c>
      <x:c r="M35" s="0">
        <x:f>'Historical Trades'!M35</x:f>
      </x:c>
      <x:c r="N35" s="0">
        <x:f>CLEAN('Historical Trades'!O35)</x:f>
      </x:c>
      <x:c r="P35" s="14">
        <x:f>IF(G35="sell",M35,-M35)</x:f>
      </x:c>
      <x:c r="Q35" s="14">
        <x:f>VLOOKUP(N35,'Currency Rates'!$A$3:$C$32,3,0)</x:f>
      </x:c>
      <x:c r="R35" s="0">
        <x:f>IF(A35="SPUS",0,IF(A35="FWD",0,P35/Q35))</x:f>
      </x:c>
    </x:row>
    <x:row r="36" spans="1:19" x14ac:dyDescent="0.3">
      <x:c r="A36" s="0">
        <x:f>'Historical Trades'!A36</x:f>
      </x:c>
      <x:c r="B36" s="0">
        <x:f>'Historical Trades'!B36</x:f>
      </x:c>
      <x:c r="C36" s="23">
        <x:f>'Historical Trades'!C36</x:f>
      </x:c>
      <x:c r="D36" s="0">
        <x:f>'Historical Trades'!D36</x:f>
      </x:c>
      <x:c r="E36" s="23">
        <x:f>'Historical Trades'!E36</x:f>
      </x:c>
      <x:c r="F36" s="0">
        <x:f>'Historical Trades'!F36</x:f>
      </x:c>
      <x:c r="G36" s="0">
        <x:f>'Historical Trades'!G36</x:f>
      </x:c>
      <x:c r="H36" s="0">
        <x:f>'Historical Trades'!H36</x:f>
      </x:c>
      <x:c r="I36" s="0">
        <x:f>'Historical Trades'!I36</x:f>
      </x:c>
      <x:c r="J36" s="0">
        <x:f>'Historical Trades'!J36</x:f>
      </x:c>
      <x:c r="K36" s="0">
        <x:f>'Historical Trades'!K36</x:f>
      </x:c>
      <x:c r="L36" s="0">
        <x:f>'Historical Trades'!L36</x:f>
      </x:c>
      <x:c r="M36" s="0">
        <x:f>'Historical Trades'!M36</x:f>
      </x:c>
      <x:c r="N36" s="0">
        <x:f>CLEAN('Historical Trades'!O36)</x:f>
      </x:c>
      <x:c r="P36" s="14">
        <x:f>IF(G36="sell",M36,-M36)</x:f>
      </x:c>
      <x:c r="Q36" s="14">
        <x:f>VLOOKUP(N36,'Currency Rates'!$A$3:$C$32,3,0)</x:f>
      </x:c>
      <x:c r="R36" s="0">
        <x:f>IF(A36="SPUS",0,IF(A36="FWD",0,P36/Q36))</x:f>
      </x:c>
    </x:row>
    <x:row r="37" spans="1:19" x14ac:dyDescent="0.3">
      <x:c r="A37" s="0">
        <x:f>'Historical Trades'!A37</x:f>
      </x:c>
      <x:c r="B37" s="0">
        <x:f>'Historical Trades'!B37</x:f>
      </x:c>
      <x:c r="C37" s="23">
        <x:f>'Historical Trades'!C37</x:f>
      </x:c>
      <x:c r="D37" s="0">
        <x:f>'Historical Trades'!D37</x:f>
      </x:c>
      <x:c r="E37" s="23">
        <x:f>'Historical Trades'!E37</x:f>
      </x:c>
      <x:c r="F37" s="0">
        <x:f>'Historical Trades'!F37</x:f>
      </x:c>
      <x:c r="G37" s="0">
        <x:f>'Historical Trades'!G37</x:f>
      </x:c>
      <x:c r="H37" s="0">
        <x:f>'Historical Trades'!H37</x:f>
      </x:c>
      <x:c r="I37" s="0">
        <x:f>'Historical Trades'!I37</x:f>
      </x:c>
      <x:c r="J37" s="0">
        <x:f>'Historical Trades'!J37</x:f>
      </x:c>
      <x:c r="K37" s="0">
        <x:f>'Historical Trades'!K37</x:f>
      </x:c>
      <x:c r="L37" s="0">
        <x:f>'Historical Trades'!L37</x:f>
      </x:c>
      <x:c r="M37" s="0">
        <x:f>'Historical Trades'!M37</x:f>
      </x:c>
      <x:c r="N37" s="0">
        <x:f>CLEAN('Historical Trades'!O37)</x:f>
      </x:c>
      <x:c r="P37" s="14">
        <x:f>IF(G37="sell",M37,-M37)</x:f>
      </x:c>
      <x:c r="Q37" s="14">
        <x:f>VLOOKUP(N37,'Currency Rates'!$A$3:$C$32,3,0)</x:f>
      </x:c>
      <x:c r="R37" s="0">
        <x:f>IF(A37="SPUS",0,IF(A37="FWD",0,P37/Q37))</x:f>
      </x:c>
    </x:row>
    <x:row r="38" spans="1:19" x14ac:dyDescent="0.3">
      <x:c r="A38" s="0">
        <x:f>'Historical Trades'!A38</x:f>
      </x:c>
      <x:c r="B38" s="0">
        <x:f>'Historical Trades'!B38</x:f>
      </x:c>
      <x:c r="C38" s="23">
        <x:f>'Historical Trades'!C38</x:f>
      </x:c>
      <x:c r="D38" s="0">
        <x:f>'Historical Trades'!D38</x:f>
      </x:c>
      <x:c r="E38" s="23">
        <x:f>'Historical Trades'!E38</x:f>
      </x:c>
      <x:c r="F38" s="0">
        <x:f>'Historical Trades'!F38</x:f>
      </x:c>
      <x:c r="G38" s="0">
        <x:f>'Historical Trades'!G38</x:f>
      </x:c>
      <x:c r="H38" s="0">
        <x:f>'Historical Trades'!H38</x:f>
      </x:c>
      <x:c r="I38" s="0">
        <x:f>'Historical Trades'!I38</x:f>
      </x:c>
      <x:c r="J38" s="0">
        <x:f>'Historical Trades'!J38</x:f>
      </x:c>
      <x:c r="K38" s="0">
        <x:f>'Historical Trades'!K38</x:f>
      </x:c>
      <x:c r="L38" s="0">
        <x:f>'Historical Trades'!L38</x:f>
      </x:c>
      <x:c r="M38" s="0">
        <x:f>'Historical Trades'!M38</x:f>
      </x:c>
      <x:c r="N38" s="0">
        <x:f>CLEAN('Historical Trades'!O38)</x:f>
      </x:c>
      <x:c r="P38" s="14">
        <x:f>IF(G38="sell",M38,-M38)</x:f>
      </x:c>
      <x:c r="Q38" s="14">
        <x:f>VLOOKUP(N38,'Currency Rates'!$A$3:$C$32,3,0)</x:f>
      </x:c>
      <x:c r="R38" s="0">
        <x:f>IF(A38="SPUS",0,IF(A38="FWD",0,P38/Q38))</x:f>
      </x:c>
    </x:row>
    <x:row r="39" spans="1:19" x14ac:dyDescent="0.3">
      <x:c r="A39" s="0">
        <x:f>'Historical Trades'!A39</x:f>
      </x:c>
      <x:c r="B39" s="0">
        <x:f>'Historical Trades'!B39</x:f>
      </x:c>
      <x:c r="C39" s="23">
        <x:f>'Historical Trades'!C39</x:f>
      </x:c>
      <x:c r="D39" s="0">
        <x:f>'Historical Trades'!D39</x:f>
      </x:c>
      <x:c r="E39" s="23">
        <x:f>'Historical Trades'!E39</x:f>
      </x:c>
      <x:c r="F39" s="0">
        <x:f>'Historical Trades'!F39</x:f>
      </x:c>
      <x:c r="G39" s="0">
        <x:f>'Historical Trades'!G39</x:f>
      </x:c>
      <x:c r="H39" s="0">
        <x:f>'Historical Trades'!H39</x:f>
      </x:c>
      <x:c r="I39" s="0">
        <x:f>'Historical Trades'!I39</x:f>
      </x:c>
      <x:c r="J39" s="0">
        <x:f>'Historical Trades'!J39</x:f>
      </x:c>
      <x:c r="K39" s="0">
        <x:f>'Historical Trades'!K39</x:f>
      </x:c>
      <x:c r="L39" s="0">
        <x:f>'Historical Trades'!L39</x:f>
      </x:c>
      <x:c r="M39" s="0">
        <x:f>'Historical Trades'!M39</x:f>
      </x:c>
      <x:c r="N39" s="0">
        <x:f>CLEAN('Historical Trades'!O39)</x:f>
      </x:c>
      <x:c r="P39" s="14">
        <x:f>IF(G39="sell",M39,-M39)</x:f>
      </x:c>
      <x:c r="Q39" s="14">
        <x:f>VLOOKUP(N39,'Currency Rates'!$A$3:$C$32,3,0)</x:f>
      </x:c>
      <x:c r="R39" s="0">
        <x:f>IF(A39="SPUS",0,IF(A39="FWD",0,P39/Q39))</x:f>
      </x:c>
    </x:row>
    <x:row r="40" spans="1:19" x14ac:dyDescent="0.3">
      <x:c r="A40" s="0">
        <x:f>'Historical Trades'!A40</x:f>
      </x:c>
      <x:c r="B40" s="0">
        <x:f>'Historical Trades'!B40</x:f>
      </x:c>
      <x:c r="C40" s="23">
        <x:f>'Historical Trades'!C40</x:f>
      </x:c>
      <x:c r="D40" s="0">
        <x:f>'Historical Trades'!D40</x:f>
      </x:c>
      <x:c r="E40" s="23">
        <x:f>'Historical Trades'!E40</x:f>
      </x:c>
      <x:c r="F40" s="0">
        <x:f>'Historical Trades'!F40</x:f>
      </x:c>
      <x:c r="G40" s="0">
        <x:f>'Historical Trades'!G40</x:f>
      </x:c>
      <x:c r="H40" s="0">
        <x:f>'Historical Trades'!H40</x:f>
      </x:c>
      <x:c r="I40" s="0">
        <x:f>'Historical Trades'!I40</x:f>
      </x:c>
      <x:c r="J40" s="0">
        <x:f>'Historical Trades'!J40</x:f>
      </x:c>
      <x:c r="K40" s="0">
        <x:f>'Historical Trades'!K40</x:f>
      </x:c>
      <x:c r="L40" s="0">
        <x:f>'Historical Trades'!L40</x:f>
      </x:c>
      <x:c r="M40" s="0">
        <x:f>'Historical Trades'!M40</x:f>
      </x:c>
      <x:c r="N40" s="0">
        <x:f>CLEAN('Historical Trades'!O40)</x:f>
      </x:c>
      <x:c r="P40" s="14">
        <x:f>IF(G40="sell",M40,-M40)</x:f>
      </x:c>
      <x:c r="Q40" s="14">
        <x:f>VLOOKUP(N40,'Currency Rates'!$A$3:$C$32,3,0)</x:f>
      </x:c>
      <x:c r="R40" s="0">
        <x:f>IF(A40="SPUS",0,IF(A40="FWD",0,P40/Q40))</x:f>
      </x:c>
    </x:row>
    <x:row r="41" spans="1:19" x14ac:dyDescent="0.3">
      <x:c r="A41" s="0">
        <x:f>'Historical Trades'!A41</x:f>
      </x:c>
      <x:c r="B41" s="0">
        <x:f>'Historical Trades'!B41</x:f>
      </x:c>
      <x:c r="C41" s="23">
        <x:f>'Historical Trades'!C41</x:f>
      </x:c>
      <x:c r="D41" s="0">
        <x:f>'Historical Trades'!D41</x:f>
      </x:c>
      <x:c r="E41" s="23">
        <x:f>'Historical Trades'!E41</x:f>
      </x:c>
      <x:c r="F41" s="0">
        <x:f>'Historical Trades'!F41</x:f>
      </x:c>
      <x:c r="G41" s="0">
        <x:f>'Historical Trades'!G41</x:f>
      </x:c>
      <x:c r="H41" s="0">
        <x:f>'Historical Trades'!H41</x:f>
      </x:c>
      <x:c r="I41" s="0">
        <x:f>'Historical Trades'!I41</x:f>
      </x:c>
      <x:c r="J41" s="0">
        <x:f>'Historical Trades'!J41</x:f>
      </x:c>
      <x:c r="K41" s="0">
        <x:f>'Historical Trades'!K41</x:f>
      </x:c>
      <x:c r="L41" s="0">
        <x:f>'Historical Trades'!L41</x:f>
      </x:c>
      <x:c r="M41" s="0">
        <x:f>'Historical Trades'!M41</x:f>
      </x:c>
      <x:c r="N41" s="0">
        <x:f>CLEAN('Historical Trades'!O41)</x:f>
      </x:c>
      <x:c r="P41" s="14">
        <x:f>IF(G41="sell",M41,-M41)</x:f>
      </x:c>
      <x:c r="Q41" s="14">
        <x:f>VLOOKUP(N41,'Currency Rates'!$A$3:$C$32,3,0)</x:f>
      </x:c>
      <x:c r="R41" s="0">
        <x:f>IF(A41="SPUS",0,IF(A41="FWD",0,P41/Q41))</x:f>
      </x:c>
    </x:row>
    <x:row r="42" spans="1:19" x14ac:dyDescent="0.3">
      <x:c r="A42" s="0">
        <x:f>'Historical Trades'!A42</x:f>
      </x:c>
      <x:c r="B42" s="0">
        <x:f>'Historical Trades'!B42</x:f>
      </x:c>
      <x:c r="C42" s="23">
        <x:f>'Historical Trades'!C42</x:f>
      </x:c>
      <x:c r="D42" s="0">
        <x:f>'Historical Trades'!D42</x:f>
      </x:c>
      <x:c r="E42" s="23">
        <x:f>'Historical Trades'!E42</x:f>
      </x:c>
      <x:c r="F42" s="0">
        <x:f>'Historical Trades'!F42</x:f>
      </x:c>
      <x:c r="G42" s="0">
        <x:f>'Historical Trades'!G42</x:f>
      </x:c>
      <x:c r="H42" s="0">
        <x:f>'Historical Trades'!H42</x:f>
      </x:c>
      <x:c r="I42" s="0">
        <x:f>'Historical Trades'!I42</x:f>
      </x:c>
      <x:c r="J42" s="0">
        <x:f>'Historical Trades'!J42</x:f>
      </x:c>
      <x:c r="K42" s="0">
        <x:f>'Historical Trades'!K42</x:f>
      </x:c>
      <x:c r="L42" s="0">
        <x:f>'Historical Trades'!L42</x:f>
      </x:c>
      <x:c r="M42" s="0">
        <x:f>'Historical Trades'!M42</x:f>
      </x:c>
      <x:c r="N42" s="0">
        <x:f>CLEAN('Historical Trades'!O42)</x:f>
      </x:c>
      <x:c r="P42" s="14">
        <x:f>IF(G42="sell",M42,-M42)</x:f>
      </x:c>
      <x:c r="Q42" s="14">
        <x:f>VLOOKUP(N42,'Currency Rates'!$A$3:$C$32,3,0)</x:f>
      </x:c>
      <x:c r="R42" s="0">
        <x:f>IF(A42="SPUS",0,IF(A42="FWD",0,P42/Q42))</x:f>
      </x:c>
    </x:row>
    <x:row r="43" spans="1:19" x14ac:dyDescent="0.3">
      <x:c r="A43" s="0">
        <x:f>'Historical Trades'!A43</x:f>
      </x:c>
      <x:c r="B43" s="0">
        <x:f>'Historical Trades'!B43</x:f>
      </x:c>
      <x:c r="C43" s="23">
        <x:f>'Historical Trades'!C43</x:f>
      </x:c>
      <x:c r="D43" s="0">
        <x:f>'Historical Trades'!D43</x:f>
      </x:c>
      <x:c r="E43" s="23">
        <x:f>'Historical Trades'!E43</x:f>
      </x:c>
      <x:c r="F43" s="0">
        <x:f>'Historical Trades'!F43</x:f>
      </x:c>
      <x:c r="G43" s="0">
        <x:f>'Historical Trades'!G43</x:f>
      </x:c>
      <x:c r="H43" s="0">
        <x:f>'Historical Trades'!H43</x:f>
      </x:c>
      <x:c r="I43" s="0">
        <x:f>'Historical Trades'!I43</x:f>
      </x:c>
      <x:c r="J43" s="0">
        <x:f>'Historical Trades'!J43</x:f>
      </x:c>
      <x:c r="K43" s="0">
        <x:f>'Historical Trades'!K43</x:f>
      </x:c>
      <x:c r="L43" s="0">
        <x:f>'Historical Trades'!L43</x:f>
      </x:c>
      <x:c r="M43" s="0">
        <x:f>'Historical Trades'!M43</x:f>
      </x:c>
      <x:c r="N43" s="0">
        <x:f>CLEAN('Historical Trades'!O43)</x:f>
      </x:c>
      <x:c r="P43" s="14">
        <x:f>IF(G43="sell",M43,-M43)</x:f>
      </x:c>
      <x:c r="Q43" s="14">
        <x:f>VLOOKUP(N43,'Currency Rates'!$A$3:$C$32,3,0)</x:f>
      </x:c>
      <x:c r="R43" s="0">
        <x:f>IF(A43="SPUS",0,IF(A43="FWD",0,P43/Q43))</x:f>
      </x:c>
    </x:row>
    <x:row r="44" spans="1:19" x14ac:dyDescent="0.3">
      <x:c r="A44" s="0">
        <x:f>'Historical Trades'!A44</x:f>
      </x:c>
      <x:c r="B44" s="0">
        <x:f>'Historical Trades'!B44</x:f>
      </x:c>
      <x:c r="C44" s="23">
        <x:f>'Historical Trades'!C44</x:f>
      </x:c>
      <x:c r="D44" s="0">
        <x:f>'Historical Trades'!D44</x:f>
      </x:c>
      <x:c r="E44" s="23">
        <x:f>'Historical Trades'!E44</x:f>
      </x:c>
      <x:c r="F44" s="0">
        <x:f>'Historical Trades'!F44</x:f>
      </x:c>
      <x:c r="G44" s="0">
        <x:f>'Historical Trades'!G44</x:f>
      </x:c>
      <x:c r="H44" s="0">
        <x:f>'Historical Trades'!H44</x:f>
      </x:c>
      <x:c r="I44" s="0">
        <x:f>'Historical Trades'!I44</x:f>
      </x:c>
      <x:c r="J44" s="0">
        <x:f>'Historical Trades'!J44</x:f>
      </x:c>
      <x:c r="K44" s="0">
        <x:f>'Historical Trades'!K44</x:f>
      </x:c>
      <x:c r="L44" s="0">
        <x:f>'Historical Trades'!L44</x:f>
      </x:c>
      <x:c r="M44" s="0">
        <x:f>'Historical Trades'!M44</x:f>
      </x:c>
      <x:c r="N44" s="0">
        <x:f>CLEAN('Historical Trades'!O44)</x:f>
      </x:c>
      <x:c r="P44" s="14">
        <x:f>IF(G44="sell",M44,-M44)</x:f>
      </x:c>
      <x:c r="Q44" s="14">
        <x:f>VLOOKUP(N44,'Currency Rates'!$A$3:$C$32,3,0)</x:f>
      </x:c>
      <x:c r="R44" s="0">
        <x:f>IF(A44="SPUS",0,IF(A44="FWD",0,P44/Q44))</x:f>
      </x:c>
    </x:row>
    <x:row r="45" spans="1:19" x14ac:dyDescent="0.3">
      <x:c r="A45" s="0">
        <x:f>'Historical Trades'!A45</x:f>
      </x:c>
      <x:c r="B45" s="0">
        <x:f>'Historical Trades'!B45</x:f>
      </x:c>
      <x:c r="C45" s="23">
        <x:f>'Historical Trades'!C45</x:f>
      </x:c>
      <x:c r="D45" s="0">
        <x:f>'Historical Trades'!D45</x:f>
      </x:c>
      <x:c r="E45" s="23">
        <x:f>'Historical Trades'!E45</x:f>
      </x:c>
      <x:c r="F45" s="0">
        <x:f>'Historical Trades'!F45</x:f>
      </x:c>
      <x:c r="G45" s="0">
        <x:f>'Historical Trades'!G45</x:f>
      </x:c>
      <x:c r="H45" s="0">
        <x:f>'Historical Trades'!H45</x:f>
      </x:c>
      <x:c r="I45" s="0">
        <x:f>'Historical Trades'!I45</x:f>
      </x:c>
      <x:c r="J45" s="0">
        <x:f>'Historical Trades'!J45</x:f>
      </x:c>
      <x:c r="K45" s="0">
        <x:f>'Historical Trades'!K45</x:f>
      </x:c>
      <x:c r="L45" s="0">
        <x:f>'Historical Trades'!L45</x:f>
      </x:c>
      <x:c r="M45" s="0">
        <x:f>'Historical Trades'!M45</x:f>
      </x:c>
      <x:c r="N45" s="0">
        <x:f>CLEAN('Historical Trades'!O45)</x:f>
      </x:c>
      <x:c r="P45" s="14">
        <x:f>IF(G45="sell",M45,-M45)</x:f>
      </x:c>
      <x:c r="Q45" s="14">
        <x:f>VLOOKUP(N45,'Currency Rates'!$A$3:$C$32,3,0)</x:f>
      </x:c>
      <x:c r="R45" s="0">
        <x:f>IF(A45="SPUS",0,IF(A45="FWD",0,P45/Q45))</x:f>
      </x:c>
    </x:row>
    <x:row r="46" spans="1:19" x14ac:dyDescent="0.3">
      <x:c r="A46" s="0">
        <x:f>'Historical Trades'!A46</x:f>
      </x:c>
      <x:c r="B46" s="0">
        <x:f>'Historical Trades'!B46</x:f>
      </x:c>
      <x:c r="C46" s="23">
        <x:f>'Historical Trades'!C46</x:f>
      </x:c>
      <x:c r="D46" s="0">
        <x:f>'Historical Trades'!D46</x:f>
      </x:c>
      <x:c r="E46" s="23">
        <x:f>'Historical Trades'!E46</x:f>
      </x:c>
      <x:c r="F46" s="0">
        <x:f>'Historical Trades'!F46</x:f>
      </x:c>
      <x:c r="G46" s="0">
        <x:f>'Historical Trades'!G46</x:f>
      </x:c>
      <x:c r="H46" s="0">
        <x:f>'Historical Trades'!H46</x:f>
      </x:c>
      <x:c r="I46" s="0">
        <x:f>'Historical Trades'!I46</x:f>
      </x:c>
      <x:c r="J46" s="0">
        <x:f>'Historical Trades'!J46</x:f>
      </x:c>
      <x:c r="K46" s="0">
        <x:f>'Historical Trades'!K46</x:f>
      </x:c>
      <x:c r="L46" s="0">
        <x:f>'Historical Trades'!L46</x:f>
      </x:c>
      <x:c r="M46" s="0">
        <x:f>'Historical Trades'!M46</x:f>
      </x:c>
      <x:c r="N46" s="0">
        <x:f>CLEAN('Historical Trades'!O46)</x:f>
      </x:c>
      <x:c r="P46" s="14">
        <x:f>IF(G46="sell",M46,-M46)</x:f>
      </x:c>
      <x:c r="Q46" s="14">
        <x:f>VLOOKUP(N46,'Currency Rates'!$A$3:$C$32,3,0)</x:f>
      </x:c>
      <x:c r="R46" s="0">
        <x:f>IF(A46="SPUS",0,IF(A46="FWD",0,P46/Q46))</x:f>
      </x:c>
    </x:row>
    <x:row r="47" spans="1:19" x14ac:dyDescent="0.3">
      <x:c r="A47" s="0">
        <x:f>'Historical Trades'!A47</x:f>
      </x:c>
      <x:c r="B47" s="0">
        <x:f>'Historical Trades'!B47</x:f>
      </x:c>
      <x:c r="C47" s="23">
        <x:f>'Historical Trades'!C47</x:f>
      </x:c>
      <x:c r="D47" s="0">
        <x:f>'Historical Trades'!D47</x:f>
      </x:c>
      <x:c r="E47" s="23">
        <x:f>'Historical Trades'!E47</x:f>
      </x:c>
      <x:c r="F47" s="0">
        <x:f>'Historical Trades'!F47</x:f>
      </x:c>
      <x:c r="G47" s="0">
        <x:f>'Historical Trades'!G47</x:f>
      </x:c>
      <x:c r="H47" s="0">
        <x:f>'Historical Trades'!H47</x:f>
      </x:c>
      <x:c r="I47" s="0">
        <x:f>'Historical Trades'!I47</x:f>
      </x:c>
      <x:c r="J47" s="0">
        <x:f>'Historical Trades'!J47</x:f>
      </x:c>
      <x:c r="K47" s="0">
        <x:f>'Historical Trades'!K47</x:f>
      </x:c>
      <x:c r="L47" s="0">
        <x:f>'Historical Trades'!L47</x:f>
      </x:c>
      <x:c r="M47" s="0">
        <x:f>'Historical Trades'!M47</x:f>
      </x:c>
      <x:c r="N47" s="0">
        <x:f>CLEAN('Historical Trades'!O47)</x:f>
      </x:c>
      <x:c r="P47" s="14">
        <x:f>IF(G47="sell",M47,-M47)</x:f>
      </x:c>
      <x:c r="Q47" s="14">
        <x:f>VLOOKUP(N47,'Currency Rates'!$A$3:$C$32,3,0)</x:f>
      </x:c>
      <x:c r="R47" s="0">
        <x:f>IF(A47="SPUS",0,IF(A47="FWD",0,P47/Q47))</x:f>
      </x:c>
    </x:row>
    <x:row r="48" spans="1:19" x14ac:dyDescent="0.3">
      <x:c r="A48" s="0">
        <x:f>'Historical Trades'!A48</x:f>
      </x:c>
      <x:c r="B48" s="0">
        <x:f>'Historical Trades'!B48</x:f>
      </x:c>
      <x:c r="C48" s="23">
        <x:f>'Historical Trades'!C48</x:f>
      </x:c>
      <x:c r="D48" s="0">
        <x:f>'Historical Trades'!D48</x:f>
      </x:c>
      <x:c r="E48" s="23">
        <x:f>'Historical Trades'!E48</x:f>
      </x:c>
      <x:c r="F48" s="0">
        <x:f>'Historical Trades'!F48</x:f>
      </x:c>
      <x:c r="G48" s="0">
        <x:f>'Historical Trades'!G48</x:f>
      </x:c>
      <x:c r="H48" s="0">
        <x:f>'Historical Trades'!H48</x:f>
      </x:c>
      <x:c r="I48" s="0">
        <x:f>'Historical Trades'!I48</x:f>
      </x:c>
      <x:c r="J48" s="0">
        <x:f>'Historical Trades'!J48</x:f>
      </x:c>
      <x:c r="K48" s="0">
        <x:f>'Historical Trades'!K48</x:f>
      </x:c>
      <x:c r="L48" s="0">
        <x:f>'Historical Trades'!L48</x:f>
      </x:c>
      <x:c r="M48" s="0">
        <x:f>'Historical Trades'!M48</x:f>
      </x:c>
      <x:c r="N48" s="0">
        <x:f>CLEAN('Historical Trades'!O48)</x:f>
      </x:c>
      <x:c r="P48" s="14">
        <x:f>IF(G48="sell",M48,-M48)</x:f>
      </x:c>
      <x:c r="Q48" s="14">
        <x:f>VLOOKUP(N48,'Currency Rates'!$A$3:$C$32,3,0)</x:f>
      </x:c>
      <x:c r="R48" s="0">
        <x:f>IF(A48="SPUS",0,IF(A48="FWD",0,P48/Q48))</x:f>
      </x:c>
    </x:row>
    <x:row r="49" spans="1:19" x14ac:dyDescent="0.3">
      <x:c r="A49" s="0">
        <x:f>'Historical Trades'!A49</x:f>
      </x:c>
      <x:c r="B49" s="0">
        <x:f>'Historical Trades'!B49</x:f>
      </x:c>
      <x:c r="C49" s="23">
        <x:f>'Historical Trades'!C49</x:f>
      </x:c>
      <x:c r="D49" s="0">
        <x:f>'Historical Trades'!D49</x:f>
      </x:c>
      <x:c r="E49" s="23">
        <x:f>'Historical Trades'!E49</x:f>
      </x:c>
      <x:c r="F49" s="0">
        <x:f>'Historical Trades'!F49</x:f>
      </x:c>
      <x:c r="G49" s="0">
        <x:f>'Historical Trades'!G49</x:f>
      </x:c>
      <x:c r="H49" s="0">
        <x:f>'Historical Trades'!H49</x:f>
      </x:c>
      <x:c r="I49" s="0">
        <x:f>'Historical Trades'!I49</x:f>
      </x:c>
      <x:c r="J49" s="0">
        <x:f>'Historical Trades'!J49</x:f>
      </x:c>
      <x:c r="K49" s="0">
        <x:f>'Historical Trades'!K49</x:f>
      </x:c>
      <x:c r="L49" s="0">
        <x:f>'Historical Trades'!L49</x:f>
      </x:c>
      <x:c r="M49" s="0">
        <x:f>'Historical Trades'!M49</x:f>
      </x:c>
      <x:c r="N49" s="0">
        <x:f>CLEAN('Historical Trades'!O49)</x:f>
      </x:c>
      <x:c r="P49" s="14">
        <x:f>IF(G49="sell",M49,-M49)</x:f>
      </x:c>
      <x:c r="Q49" s="14">
        <x:f>VLOOKUP(N49,'Currency Rates'!$A$3:$C$32,3,0)</x:f>
      </x:c>
      <x:c r="R49" s="0">
        <x:f>IF(A49="SPUS",0,IF(A49="FWD",0,P49/Q49))</x:f>
      </x:c>
    </x:row>
    <x:row r="50" spans="1:19" x14ac:dyDescent="0.3">
      <x:c r="A50" s="0">
        <x:f>'Historical Trades'!A50</x:f>
      </x:c>
      <x:c r="B50" s="0">
        <x:f>'Historical Trades'!B50</x:f>
      </x:c>
      <x:c r="C50" s="23">
        <x:f>'Historical Trades'!C50</x:f>
      </x:c>
      <x:c r="D50" s="0">
        <x:f>'Historical Trades'!D50</x:f>
      </x:c>
      <x:c r="E50" s="23">
        <x:f>'Historical Trades'!E50</x:f>
      </x:c>
      <x:c r="F50" s="0">
        <x:f>'Historical Trades'!F50</x:f>
      </x:c>
      <x:c r="G50" s="0">
        <x:f>'Historical Trades'!G50</x:f>
      </x:c>
      <x:c r="H50" s="0">
        <x:f>'Historical Trades'!H50</x:f>
      </x:c>
      <x:c r="I50" s="0">
        <x:f>'Historical Trades'!I50</x:f>
      </x:c>
      <x:c r="J50" s="0">
        <x:f>'Historical Trades'!J50</x:f>
      </x:c>
      <x:c r="K50" s="0">
        <x:f>'Historical Trades'!K50</x:f>
      </x:c>
      <x:c r="L50" s="0">
        <x:f>'Historical Trades'!L50</x:f>
      </x:c>
      <x:c r="M50" s="0">
        <x:f>'Historical Trades'!M50</x:f>
      </x:c>
      <x:c r="N50" s="0">
        <x:f>CLEAN('Historical Trades'!O50)</x:f>
      </x:c>
      <x:c r="P50" s="14">
        <x:f>IF(G50="sell",M50,-M50)</x:f>
      </x:c>
      <x:c r="Q50" s="14">
        <x:f>VLOOKUP(N50,'Currency Rates'!$A$3:$C$32,3,0)</x:f>
      </x:c>
      <x:c r="R50" s="0">
        <x:f>IF(A50="SPUS",0,IF(A50="FWD",0,P50/Q50))</x:f>
      </x:c>
    </x:row>
    <x:row r="51" spans="1:19" x14ac:dyDescent="0.3">
      <x:c r="A51" s="0">
        <x:f>'Historical Trades'!A51</x:f>
      </x:c>
      <x:c r="B51" s="0">
        <x:f>'Historical Trades'!B51</x:f>
      </x:c>
      <x:c r="C51" s="23">
        <x:f>'Historical Trades'!C51</x:f>
      </x:c>
      <x:c r="D51" s="0">
        <x:f>'Historical Trades'!D51</x:f>
      </x:c>
      <x:c r="E51" s="23">
        <x:f>'Historical Trades'!E51</x:f>
      </x:c>
      <x:c r="F51" s="0">
        <x:f>'Historical Trades'!F51</x:f>
      </x:c>
      <x:c r="G51" s="0">
        <x:f>'Historical Trades'!G51</x:f>
      </x:c>
      <x:c r="H51" s="0">
        <x:f>'Historical Trades'!H51</x:f>
      </x:c>
      <x:c r="I51" s="0">
        <x:f>'Historical Trades'!I51</x:f>
      </x:c>
      <x:c r="J51" s="0">
        <x:f>'Historical Trades'!J51</x:f>
      </x:c>
      <x:c r="K51" s="0">
        <x:f>'Historical Trades'!K51</x:f>
      </x:c>
      <x:c r="L51" s="0">
        <x:f>'Historical Trades'!L51</x:f>
      </x:c>
      <x:c r="M51" s="0">
        <x:f>'Historical Trades'!M51</x:f>
      </x:c>
      <x:c r="N51" s="0">
        <x:f>CLEAN('Historical Trades'!O51)</x:f>
      </x:c>
      <x:c r="P51" s="14">
        <x:f>IF(G51="sell",M51,-M51)</x:f>
      </x:c>
      <x:c r="Q51" s="14">
        <x:f>VLOOKUP(N51,'Currency Rates'!$A$3:$C$32,3,0)</x:f>
      </x:c>
      <x:c r="R51" s="0">
        <x:f>IF(A51="SPUS",0,IF(A51="FWD",0,P51/Q51))</x:f>
      </x:c>
    </x:row>
    <x:row r="52" spans="1:19" x14ac:dyDescent="0.3">
      <x:c r="A52" s="0">
        <x:f>'Historical Trades'!A52</x:f>
      </x:c>
      <x:c r="B52" s="0">
        <x:f>'Historical Trades'!B52</x:f>
      </x:c>
      <x:c r="C52" s="23">
        <x:f>'Historical Trades'!C52</x:f>
      </x:c>
      <x:c r="D52" s="0">
        <x:f>'Historical Trades'!D52</x:f>
      </x:c>
      <x:c r="E52" s="23">
        <x:f>'Historical Trades'!E52</x:f>
      </x:c>
      <x:c r="F52" s="0">
        <x:f>'Historical Trades'!F52</x:f>
      </x:c>
      <x:c r="G52" s="0">
        <x:f>'Historical Trades'!G52</x:f>
      </x:c>
      <x:c r="H52" s="0">
        <x:f>'Historical Trades'!H52</x:f>
      </x:c>
      <x:c r="I52" s="0">
        <x:f>'Historical Trades'!I52</x:f>
      </x:c>
      <x:c r="J52" s="0">
        <x:f>'Historical Trades'!J52</x:f>
      </x:c>
      <x:c r="K52" s="0">
        <x:f>'Historical Trades'!K52</x:f>
      </x:c>
      <x:c r="L52" s="0">
        <x:f>'Historical Trades'!L52</x:f>
      </x:c>
      <x:c r="M52" s="0">
        <x:f>'Historical Trades'!M52</x:f>
      </x:c>
      <x:c r="N52" s="0">
        <x:f>CLEAN('Historical Trades'!O52)</x:f>
      </x:c>
      <x:c r="P52" s="14">
        <x:f>IF(G52="sell",M52,-M52)</x:f>
      </x:c>
      <x:c r="Q52" s="14">
        <x:f>VLOOKUP(N52,'Currency Rates'!$A$3:$C$32,3,0)</x:f>
      </x:c>
      <x:c r="R52" s="0">
        <x:f>IF(A52="SPUS",0,IF(A52="FWD",0,P52/Q52))</x:f>
      </x:c>
    </x:row>
    <x:row r="53" spans="1:19" x14ac:dyDescent="0.3">
      <x:c r="A53" s="0">
        <x:f>'Historical Trades'!A53</x:f>
      </x:c>
      <x:c r="B53" s="0">
        <x:f>'Historical Trades'!B53</x:f>
      </x:c>
      <x:c r="C53" s="23">
        <x:f>'Historical Trades'!C53</x:f>
      </x:c>
      <x:c r="D53" s="0">
        <x:f>'Historical Trades'!D53</x:f>
      </x:c>
      <x:c r="E53" s="23">
        <x:f>'Historical Trades'!E53</x:f>
      </x:c>
      <x:c r="F53" s="0">
        <x:f>'Historical Trades'!F53</x:f>
      </x:c>
      <x:c r="G53" s="0">
        <x:f>'Historical Trades'!G53</x:f>
      </x:c>
      <x:c r="H53" s="0">
        <x:f>'Historical Trades'!H53</x:f>
      </x:c>
      <x:c r="I53" s="0">
        <x:f>'Historical Trades'!I53</x:f>
      </x:c>
      <x:c r="J53" s="0">
        <x:f>'Historical Trades'!J53</x:f>
      </x:c>
      <x:c r="K53" s="0">
        <x:f>'Historical Trades'!K53</x:f>
      </x:c>
      <x:c r="L53" s="0">
        <x:f>'Historical Trades'!L53</x:f>
      </x:c>
      <x:c r="M53" s="0">
        <x:f>'Historical Trades'!M53</x:f>
      </x:c>
      <x:c r="N53" s="0">
        <x:f>CLEAN('Historical Trades'!O53)</x:f>
      </x:c>
      <x:c r="P53" s="14">
        <x:f>IF(G53="sell",M53,-M53)</x:f>
      </x:c>
      <x:c r="Q53" s="14">
        <x:f>VLOOKUP(N53,'Currency Rates'!$A$3:$C$32,3,0)</x:f>
      </x:c>
      <x:c r="R53" s="0">
        <x:f>IF(A53="SPUS",0,IF(A53="FWD",0,P53/Q53))</x:f>
      </x:c>
    </x:row>
    <x:row r="54" spans="1:19" x14ac:dyDescent="0.3">
      <x:c r="A54" s="0">
        <x:f>'Historical Trades'!A54</x:f>
      </x:c>
      <x:c r="B54" s="0">
        <x:f>'Historical Trades'!B54</x:f>
      </x:c>
      <x:c r="C54" s="23">
        <x:f>'Historical Trades'!C54</x:f>
      </x:c>
      <x:c r="D54" s="0">
        <x:f>'Historical Trades'!D54</x:f>
      </x:c>
      <x:c r="E54" s="23">
        <x:f>'Historical Trades'!E54</x:f>
      </x:c>
      <x:c r="F54" s="0">
        <x:f>'Historical Trades'!F54</x:f>
      </x:c>
      <x:c r="G54" s="0">
        <x:f>'Historical Trades'!G54</x:f>
      </x:c>
      <x:c r="H54" s="0">
        <x:f>'Historical Trades'!H54</x:f>
      </x:c>
      <x:c r="I54" s="0">
        <x:f>'Historical Trades'!I54</x:f>
      </x:c>
      <x:c r="J54" s="0">
        <x:f>'Historical Trades'!J54</x:f>
      </x:c>
      <x:c r="K54" s="0">
        <x:f>'Historical Trades'!K54</x:f>
      </x:c>
      <x:c r="L54" s="0">
        <x:f>'Historical Trades'!L54</x:f>
      </x:c>
      <x:c r="M54" s="0">
        <x:f>'Historical Trades'!M54</x:f>
      </x:c>
      <x:c r="N54" s="0">
        <x:f>CLEAN('Historical Trades'!O54)</x:f>
      </x:c>
      <x:c r="P54" s="14">
        <x:f>IF(G54="sell",M54,-M54)</x:f>
      </x:c>
      <x:c r="Q54" s="14">
        <x:f>VLOOKUP(N54,'Currency Rates'!$A$3:$C$32,3,0)</x:f>
      </x:c>
      <x:c r="R54" s="0">
        <x:f>IF(A54="SPUS",0,IF(A54="FWD",0,P54/Q54))</x:f>
      </x:c>
    </x:row>
    <x:row r="55" spans="1:19" x14ac:dyDescent="0.3">
      <x:c r="A55" s="0">
        <x:f>'Historical Trades'!A55</x:f>
      </x:c>
      <x:c r="B55" s="0">
        <x:f>'Historical Trades'!B55</x:f>
      </x:c>
      <x:c r="C55" s="23">
        <x:f>'Historical Trades'!C55</x:f>
      </x:c>
      <x:c r="D55" s="0">
        <x:f>'Historical Trades'!D55</x:f>
      </x:c>
      <x:c r="E55" s="23">
        <x:f>'Historical Trades'!E55</x:f>
      </x:c>
      <x:c r="F55" s="0">
        <x:f>'Historical Trades'!F55</x:f>
      </x:c>
      <x:c r="G55" s="0">
        <x:f>'Historical Trades'!G55</x:f>
      </x:c>
      <x:c r="H55" s="0">
        <x:f>'Historical Trades'!H55</x:f>
      </x:c>
      <x:c r="I55" s="0">
        <x:f>'Historical Trades'!I55</x:f>
      </x:c>
      <x:c r="J55" s="0">
        <x:f>'Historical Trades'!J55</x:f>
      </x:c>
      <x:c r="K55" s="0">
        <x:f>'Historical Trades'!K55</x:f>
      </x:c>
      <x:c r="L55" s="0">
        <x:f>'Historical Trades'!L55</x:f>
      </x:c>
      <x:c r="M55" s="0">
        <x:f>'Historical Trades'!M55</x:f>
      </x:c>
      <x:c r="N55" s="0">
        <x:f>CLEAN('Historical Trades'!O55)</x:f>
      </x:c>
      <x:c r="P55" s="14">
        <x:f>IF(G55="sell",M55,-M55)</x:f>
      </x:c>
      <x:c r="Q55" s="14">
        <x:f>VLOOKUP(N55,'Currency Rates'!$A$3:$C$32,3,0)</x:f>
      </x:c>
      <x:c r="R55" s="0">
        <x:f>IF(A55="SPUS",0,IF(A55="FWD",0,P55/Q55))</x:f>
      </x:c>
    </x:row>
    <x:row r="56" spans="1:19" x14ac:dyDescent="0.3">
      <x:c r="A56" s="0">
        <x:f>'Historical Trades'!A56</x:f>
      </x:c>
      <x:c r="B56" s="0">
        <x:f>'Historical Trades'!B56</x:f>
      </x:c>
      <x:c r="C56" s="23">
        <x:f>'Historical Trades'!C56</x:f>
      </x:c>
      <x:c r="D56" s="0">
        <x:f>'Historical Trades'!D56</x:f>
      </x:c>
      <x:c r="E56" s="23">
        <x:f>'Historical Trades'!E56</x:f>
      </x:c>
      <x:c r="F56" s="0">
        <x:f>'Historical Trades'!F56</x:f>
      </x:c>
      <x:c r="G56" s="0">
        <x:f>'Historical Trades'!G56</x:f>
      </x:c>
      <x:c r="H56" s="0">
        <x:f>'Historical Trades'!H56</x:f>
      </x:c>
      <x:c r="I56" s="0">
        <x:f>'Historical Trades'!I56</x:f>
      </x:c>
      <x:c r="J56" s="0">
        <x:f>'Historical Trades'!J56</x:f>
      </x:c>
      <x:c r="K56" s="0">
        <x:f>'Historical Trades'!K56</x:f>
      </x:c>
      <x:c r="L56" s="0">
        <x:f>'Historical Trades'!L56</x:f>
      </x:c>
      <x:c r="M56" s="0">
        <x:f>'Historical Trades'!M56</x:f>
      </x:c>
      <x:c r="N56" s="0">
        <x:f>CLEAN('Historical Trades'!O56)</x:f>
      </x:c>
      <x:c r="P56" s="14">
        <x:f>IF(G56="sell",M56,-M56)</x:f>
      </x:c>
      <x:c r="Q56" s="14">
        <x:f>VLOOKUP(N56,'Currency Rates'!$A$3:$C$32,3,0)</x:f>
      </x:c>
      <x:c r="R56" s="0">
        <x:f>IF(A56="SPUS",0,IF(A56="FWD",0,P56/Q56))</x:f>
      </x:c>
    </x:row>
    <x:row r="57" spans="1:19" x14ac:dyDescent="0.3">
      <x:c r="A57" s="0">
        <x:f>'Historical Trades'!A57</x:f>
      </x:c>
      <x:c r="B57" s="0">
        <x:f>'Historical Trades'!B57</x:f>
      </x:c>
      <x:c r="C57" s="23">
        <x:f>'Historical Trades'!C57</x:f>
      </x:c>
      <x:c r="D57" s="0">
        <x:f>'Historical Trades'!D57</x:f>
      </x:c>
      <x:c r="E57" s="23">
        <x:f>'Historical Trades'!E57</x:f>
      </x:c>
      <x:c r="F57" s="0">
        <x:f>'Historical Trades'!F57</x:f>
      </x:c>
      <x:c r="G57" s="0">
        <x:f>'Historical Trades'!G57</x:f>
      </x:c>
      <x:c r="H57" s="0">
        <x:f>'Historical Trades'!H57</x:f>
      </x:c>
      <x:c r="I57" s="0">
        <x:f>'Historical Trades'!I57</x:f>
      </x:c>
      <x:c r="J57" s="0">
        <x:f>'Historical Trades'!J57</x:f>
      </x:c>
      <x:c r="K57" s="0">
        <x:f>'Historical Trades'!K57</x:f>
      </x:c>
      <x:c r="L57" s="0">
        <x:f>'Historical Trades'!L57</x:f>
      </x:c>
      <x:c r="M57" s="0">
        <x:f>'Historical Trades'!M57</x:f>
      </x:c>
      <x:c r="N57" s="0">
        <x:f>CLEAN('Historical Trades'!O57)</x:f>
      </x:c>
      <x:c r="P57" s="14">
        <x:f>IF(G57="sell",M57,-M57)</x:f>
      </x:c>
      <x:c r="Q57" s="14">
        <x:f>VLOOKUP(N57,'Currency Rates'!$A$3:$C$32,3,0)</x:f>
      </x:c>
      <x:c r="R57" s="0">
        <x:f>IF(A57="SPUS",0,IF(A57="FWD",0,P57/Q57))</x:f>
      </x:c>
    </x:row>
    <x:row r="58" spans="1:19" x14ac:dyDescent="0.3">
      <x:c r="A58" s="0">
        <x:f>'Historical Trades'!A58</x:f>
      </x:c>
      <x:c r="B58" s="0">
        <x:f>'Historical Trades'!B58</x:f>
      </x:c>
      <x:c r="C58" s="23">
        <x:f>'Historical Trades'!C58</x:f>
      </x:c>
      <x:c r="D58" s="0">
        <x:f>'Historical Trades'!D58</x:f>
      </x:c>
      <x:c r="E58" s="23">
        <x:f>'Historical Trades'!E58</x:f>
      </x:c>
      <x:c r="F58" s="0">
        <x:f>'Historical Trades'!F58</x:f>
      </x:c>
      <x:c r="G58" s="0">
        <x:f>'Historical Trades'!G58</x:f>
      </x:c>
      <x:c r="H58" s="0">
        <x:f>'Historical Trades'!H58</x:f>
      </x:c>
      <x:c r="I58" s="0">
        <x:f>'Historical Trades'!I58</x:f>
      </x:c>
      <x:c r="J58" s="0">
        <x:f>'Historical Trades'!J58</x:f>
      </x:c>
      <x:c r="K58" s="0">
        <x:f>'Historical Trades'!K58</x:f>
      </x:c>
      <x:c r="L58" s="0">
        <x:f>'Historical Trades'!L58</x:f>
      </x:c>
      <x:c r="M58" s="0">
        <x:f>'Historical Trades'!M58</x:f>
      </x:c>
      <x:c r="N58" s="0">
        <x:f>CLEAN('Historical Trades'!O58)</x:f>
      </x:c>
      <x:c r="P58" s="14">
        <x:f>IF(G58="sell",M58,-M58)</x:f>
      </x:c>
      <x:c r="Q58" s="14">
        <x:f>VLOOKUP(N58,'Currency Rates'!$A$3:$C$32,3,0)</x:f>
      </x:c>
      <x:c r="R58" s="0">
        <x:f>IF(A58="SPUS",0,IF(A58="FWD",0,P58/Q58))</x:f>
      </x:c>
    </x:row>
    <x:row r="59" spans="1:19" x14ac:dyDescent="0.3">
      <x:c r="A59" s="0">
        <x:f>'Historical Trades'!A59</x:f>
      </x:c>
      <x:c r="B59" s="0">
        <x:f>'Historical Trades'!B59</x:f>
      </x:c>
      <x:c r="C59" s="23">
        <x:f>'Historical Trades'!C59</x:f>
      </x:c>
      <x:c r="D59" s="0">
        <x:f>'Historical Trades'!D59</x:f>
      </x:c>
      <x:c r="E59" s="23">
        <x:f>'Historical Trades'!E59</x:f>
      </x:c>
      <x:c r="F59" s="0">
        <x:f>'Historical Trades'!F59</x:f>
      </x:c>
      <x:c r="G59" s="0">
        <x:f>'Historical Trades'!G59</x:f>
      </x:c>
      <x:c r="H59" s="0">
        <x:f>'Historical Trades'!H59</x:f>
      </x:c>
      <x:c r="I59" s="0">
        <x:f>'Historical Trades'!I59</x:f>
      </x:c>
      <x:c r="J59" s="0">
        <x:f>'Historical Trades'!J59</x:f>
      </x:c>
      <x:c r="K59" s="0">
        <x:f>'Historical Trades'!K59</x:f>
      </x:c>
      <x:c r="L59" s="0">
        <x:f>'Historical Trades'!L59</x:f>
      </x:c>
      <x:c r="M59" s="0">
        <x:f>'Historical Trades'!M59</x:f>
      </x:c>
      <x:c r="N59" s="0">
        <x:f>CLEAN('Historical Trades'!O59)</x:f>
      </x:c>
      <x:c r="P59" s="14">
        <x:f>IF(G59="sell",M59,-M59)</x:f>
      </x:c>
      <x:c r="Q59" s="14">
        <x:f>VLOOKUP(N59,'Currency Rates'!$A$3:$C$32,3,0)</x:f>
      </x:c>
      <x:c r="R59" s="0">
        <x:f>IF(A59="SPUS",0,IF(A59="FWD",0,P59/Q59))</x:f>
      </x:c>
    </x:row>
    <x:row r="60" spans="1:19" x14ac:dyDescent="0.3">
      <x:c r="A60" s="0">
        <x:f>'Historical Trades'!A60</x:f>
      </x:c>
      <x:c r="B60" s="0">
        <x:f>'Historical Trades'!B60</x:f>
      </x:c>
      <x:c r="C60" s="23">
        <x:f>'Historical Trades'!C60</x:f>
      </x:c>
      <x:c r="D60" s="0">
        <x:f>'Historical Trades'!D60</x:f>
      </x:c>
      <x:c r="E60" s="23">
        <x:f>'Historical Trades'!E60</x:f>
      </x:c>
      <x:c r="F60" s="0">
        <x:f>'Historical Trades'!F60</x:f>
      </x:c>
      <x:c r="G60" s="0">
        <x:f>'Historical Trades'!G60</x:f>
      </x:c>
      <x:c r="H60" s="0">
        <x:f>'Historical Trades'!H60</x:f>
      </x:c>
      <x:c r="I60" s="0">
        <x:f>'Historical Trades'!I60</x:f>
      </x:c>
      <x:c r="J60" s="0">
        <x:f>'Historical Trades'!J60</x:f>
      </x:c>
      <x:c r="K60" s="0">
        <x:f>'Historical Trades'!K60</x:f>
      </x:c>
      <x:c r="L60" s="0">
        <x:f>'Historical Trades'!L60</x:f>
      </x:c>
      <x:c r="M60" s="0">
        <x:f>'Historical Trades'!M60</x:f>
      </x:c>
      <x:c r="N60" s="0">
        <x:f>CLEAN('Historical Trades'!O60)</x:f>
      </x:c>
      <x:c r="P60" s="14">
        <x:f>IF(G60="sell",M60,-M60)</x:f>
      </x:c>
      <x:c r="Q60" s="14">
        <x:f>VLOOKUP(N60,'Currency Rates'!$A$3:$C$32,3,0)</x:f>
      </x:c>
      <x:c r="R60" s="0">
        <x:f>IF(A60="SPUS",0,IF(A60="FWD",0,P60/Q60))</x:f>
      </x:c>
    </x:row>
    <x:row r="61" spans="1:19" x14ac:dyDescent="0.3">
      <x:c r="A61" s="0">
        <x:f>'Historical Trades'!A61</x:f>
      </x:c>
      <x:c r="B61" s="0">
        <x:f>'Historical Trades'!B61</x:f>
      </x:c>
      <x:c r="C61" s="23">
        <x:f>'Historical Trades'!C61</x:f>
      </x:c>
      <x:c r="D61" s="0">
        <x:f>'Historical Trades'!D61</x:f>
      </x:c>
      <x:c r="E61" s="23">
        <x:f>'Historical Trades'!E61</x:f>
      </x:c>
      <x:c r="F61" s="0">
        <x:f>'Historical Trades'!F61</x:f>
      </x:c>
      <x:c r="G61" s="0">
        <x:f>'Historical Trades'!G61</x:f>
      </x:c>
      <x:c r="H61" s="0">
        <x:f>'Historical Trades'!H61</x:f>
      </x:c>
      <x:c r="I61" s="0">
        <x:f>'Historical Trades'!I61</x:f>
      </x:c>
      <x:c r="J61" s="0">
        <x:f>'Historical Trades'!J61</x:f>
      </x:c>
      <x:c r="K61" s="0">
        <x:f>'Historical Trades'!K61</x:f>
      </x:c>
      <x:c r="L61" s="0">
        <x:f>'Historical Trades'!L61</x:f>
      </x:c>
      <x:c r="M61" s="0">
        <x:f>'Historical Trades'!M61</x:f>
      </x:c>
      <x:c r="N61" s="0">
        <x:f>CLEAN('Historical Trades'!O61)</x:f>
      </x:c>
      <x:c r="P61" s="14">
        <x:f>IF(G61="sell",M61,-M61)</x:f>
      </x:c>
      <x:c r="Q61" s="14">
        <x:f>VLOOKUP(N61,'Currency Rates'!$A$3:$C$32,3,0)</x:f>
      </x:c>
      <x:c r="R61" s="0">
        <x:f>IF(A61="SPUS",0,IF(A61="FWD",0,P61/Q61))</x:f>
      </x:c>
    </x:row>
    <x:row r="62" spans="1:19" x14ac:dyDescent="0.3">
      <x:c r="A62" s="0">
        <x:f>'Historical Trades'!A62</x:f>
      </x:c>
      <x:c r="B62" s="0">
        <x:f>'Historical Trades'!B62</x:f>
      </x:c>
      <x:c r="C62" s="23">
        <x:f>'Historical Trades'!C62</x:f>
      </x:c>
      <x:c r="D62" s="0">
        <x:f>'Historical Trades'!D62</x:f>
      </x:c>
      <x:c r="E62" s="23">
        <x:f>'Historical Trades'!E62</x:f>
      </x:c>
      <x:c r="F62" s="0">
        <x:f>'Historical Trades'!F62</x:f>
      </x:c>
      <x:c r="G62" s="0">
        <x:f>'Historical Trades'!G62</x:f>
      </x:c>
      <x:c r="H62" s="0">
        <x:f>'Historical Trades'!H62</x:f>
      </x:c>
      <x:c r="I62" s="0">
        <x:f>'Historical Trades'!I62</x:f>
      </x:c>
      <x:c r="J62" s="0">
        <x:f>'Historical Trades'!J62</x:f>
      </x:c>
      <x:c r="K62" s="0">
        <x:f>'Historical Trades'!K62</x:f>
      </x:c>
      <x:c r="L62" s="0">
        <x:f>'Historical Trades'!L62</x:f>
      </x:c>
      <x:c r="M62" s="0">
        <x:f>'Historical Trades'!M62</x:f>
      </x:c>
      <x:c r="N62" s="0">
        <x:f>CLEAN('Historical Trades'!O62)</x:f>
      </x:c>
      <x:c r="P62" s="14">
        <x:f>IF(G62="sell",M62,-M62)</x:f>
      </x:c>
      <x:c r="Q62" s="14">
        <x:f>VLOOKUP(N62,'Currency Rates'!$A$3:$C$32,3,0)</x:f>
      </x:c>
      <x:c r="R62" s="0">
        <x:f>IF(A62="SPUS",0,IF(A62="FWD",0,P62/Q62))</x:f>
      </x:c>
    </x:row>
    <x:row r="63" spans="1:19" x14ac:dyDescent="0.3">
      <x:c r="A63" s="0">
        <x:f>'Historical Trades'!A63</x:f>
      </x:c>
      <x:c r="B63" s="0">
        <x:f>'Historical Trades'!B63</x:f>
      </x:c>
      <x:c r="C63" s="23">
        <x:f>'Historical Trades'!C63</x:f>
      </x:c>
      <x:c r="D63" s="0">
        <x:f>'Historical Trades'!D63</x:f>
      </x:c>
      <x:c r="E63" s="23">
        <x:f>'Historical Trades'!E63</x:f>
      </x:c>
      <x:c r="F63" s="0">
        <x:f>'Historical Trades'!F63</x:f>
      </x:c>
      <x:c r="G63" s="0">
        <x:f>'Historical Trades'!G63</x:f>
      </x:c>
      <x:c r="H63" s="0">
        <x:f>'Historical Trades'!H63</x:f>
      </x:c>
      <x:c r="I63" s="0">
        <x:f>'Historical Trades'!I63</x:f>
      </x:c>
      <x:c r="J63" s="0">
        <x:f>'Historical Trades'!J63</x:f>
      </x:c>
      <x:c r="K63" s="0">
        <x:f>'Historical Trades'!K63</x:f>
      </x:c>
      <x:c r="L63" s="0">
        <x:f>'Historical Trades'!L63</x:f>
      </x:c>
      <x:c r="M63" s="0">
        <x:f>'Historical Trades'!M63</x:f>
      </x:c>
      <x:c r="N63" s="0">
        <x:f>CLEAN('Historical Trades'!O63)</x:f>
      </x:c>
      <x:c r="P63" s="14">
        <x:f>IF(G63="sell",M63,-M63)</x:f>
      </x:c>
      <x:c r="Q63" s="14">
        <x:f>VLOOKUP(N63,'Currency Rates'!$A$3:$C$32,3,0)</x:f>
      </x:c>
      <x:c r="R63" s="0">
        <x:f>IF(A63="SPUS",0,IF(A63="FWD",0,P63/Q63))</x:f>
      </x:c>
    </x:row>
    <x:row r="64" spans="1:19" x14ac:dyDescent="0.3">
      <x:c r="A64" s="0">
        <x:f>'Historical Trades'!A64</x:f>
      </x:c>
      <x:c r="B64" s="0">
        <x:f>'Historical Trades'!B64</x:f>
      </x:c>
      <x:c r="C64" s="23">
        <x:f>'Historical Trades'!C64</x:f>
      </x:c>
      <x:c r="D64" s="0">
        <x:f>'Historical Trades'!D64</x:f>
      </x:c>
      <x:c r="E64" s="23">
        <x:f>'Historical Trades'!E64</x:f>
      </x:c>
      <x:c r="F64" s="0">
        <x:f>'Historical Trades'!F64</x:f>
      </x:c>
      <x:c r="G64" s="0">
        <x:f>'Historical Trades'!G64</x:f>
      </x:c>
      <x:c r="H64" s="0">
        <x:f>'Historical Trades'!H64</x:f>
      </x:c>
      <x:c r="I64" s="0">
        <x:f>'Historical Trades'!I64</x:f>
      </x:c>
      <x:c r="J64" s="0">
        <x:f>'Historical Trades'!J64</x:f>
      </x:c>
      <x:c r="K64" s="0">
        <x:f>'Historical Trades'!K64</x:f>
      </x:c>
      <x:c r="L64" s="0">
        <x:f>'Historical Trades'!L64</x:f>
      </x:c>
      <x:c r="M64" s="0">
        <x:f>'Historical Trades'!M64</x:f>
      </x:c>
      <x:c r="N64" s="0">
        <x:f>CLEAN('Historical Trades'!O64)</x:f>
      </x:c>
      <x:c r="P64" s="14">
        <x:f>IF(G64="sell",M64,-M64)</x:f>
      </x:c>
      <x:c r="Q64" s="14">
        <x:f>VLOOKUP(N64,'Currency Rates'!$A$3:$C$32,3,0)</x:f>
      </x:c>
      <x:c r="R64" s="0">
        <x:f>IF(A64="SPUS",0,IF(A64="FWD",0,P64/Q64))</x:f>
      </x:c>
    </x:row>
    <x:row r="65" spans="1:19" x14ac:dyDescent="0.3">
      <x:c r="A65" s="0">
        <x:f>'Historical Trades'!A65</x:f>
      </x:c>
      <x:c r="B65" s="0">
        <x:f>'Historical Trades'!B65</x:f>
      </x:c>
      <x:c r="C65" s="23">
        <x:f>'Historical Trades'!C65</x:f>
      </x:c>
      <x:c r="D65" s="0">
        <x:f>'Historical Trades'!D65</x:f>
      </x:c>
      <x:c r="E65" s="23">
        <x:f>'Historical Trades'!E65</x:f>
      </x:c>
      <x:c r="F65" s="0">
        <x:f>'Historical Trades'!F65</x:f>
      </x:c>
      <x:c r="G65" s="0">
        <x:f>'Historical Trades'!G65</x:f>
      </x:c>
      <x:c r="H65" s="0">
        <x:f>'Historical Trades'!H65</x:f>
      </x:c>
      <x:c r="I65" s="0">
        <x:f>'Historical Trades'!I65</x:f>
      </x:c>
      <x:c r="J65" s="0">
        <x:f>'Historical Trades'!J65</x:f>
      </x:c>
      <x:c r="K65" s="0">
        <x:f>'Historical Trades'!K65</x:f>
      </x:c>
      <x:c r="L65" s="0">
        <x:f>'Historical Trades'!L65</x:f>
      </x:c>
      <x:c r="M65" s="0">
        <x:f>'Historical Trades'!M65</x:f>
      </x:c>
      <x:c r="N65" s="0">
        <x:f>CLEAN('Historical Trades'!O65)</x:f>
      </x:c>
      <x:c r="P65" s="14">
        <x:f>IF(G65="sell",M65,-M65)</x:f>
      </x:c>
      <x:c r="Q65" s="14">
        <x:f>VLOOKUP(N65,'Currency Rates'!$A$3:$C$32,3,0)</x:f>
      </x:c>
      <x:c r="R65" s="0">
        <x:f>IF(A65="SPUS",0,IF(A65="FWD",0,P65/Q65))</x:f>
      </x:c>
    </x:row>
    <x:row r="66" spans="1:19" x14ac:dyDescent="0.3">
      <x:c r="A66" s="0">
        <x:f>'Historical Trades'!A66</x:f>
      </x:c>
      <x:c r="B66" s="0">
        <x:f>'Historical Trades'!B66</x:f>
      </x:c>
      <x:c r="C66" s="23">
        <x:f>'Historical Trades'!C66</x:f>
      </x:c>
      <x:c r="D66" s="0">
        <x:f>'Historical Trades'!D66</x:f>
      </x:c>
      <x:c r="E66" s="23">
        <x:f>'Historical Trades'!E66</x:f>
      </x:c>
      <x:c r="F66" s="0">
        <x:f>'Historical Trades'!F66</x:f>
      </x:c>
      <x:c r="G66" s="0">
        <x:f>'Historical Trades'!G66</x:f>
      </x:c>
      <x:c r="H66" s="0">
        <x:f>'Historical Trades'!H66</x:f>
      </x:c>
      <x:c r="I66" s="0">
        <x:f>'Historical Trades'!I66</x:f>
      </x:c>
      <x:c r="J66" s="0">
        <x:f>'Historical Trades'!J66</x:f>
      </x:c>
      <x:c r="K66" s="0">
        <x:f>'Historical Trades'!K66</x:f>
      </x:c>
      <x:c r="L66" s="0">
        <x:f>'Historical Trades'!L66</x:f>
      </x:c>
      <x:c r="M66" s="0">
        <x:f>'Historical Trades'!M66</x:f>
      </x:c>
      <x:c r="N66" s="0">
        <x:f>CLEAN('Historical Trades'!O66)</x:f>
      </x:c>
      <x:c r="P66" s="14">
        <x:f>IF(G66="sell",M66,-M66)</x:f>
      </x:c>
      <x:c r="Q66" s="14">
        <x:f>VLOOKUP(N66,'Currency Rates'!$A$3:$C$32,3,0)</x:f>
      </x:c>
      <x:c r="R66" s="0">
        <x:f>IF(A66="SPUS",0,IF(A66="FWD",0,P66/Q66))</x:f>
      </x:c>
    </x:row>
    <x:row r="67" spans="1:19" x14ac:dyDescent="0.3">
      <x:c r="A67" s="0">
        <x:f>'Historical Trades'!A67</x:f>
      </x:c>
      <x:c r="B67" s="0">
        <x:f>'Historical Trades'!B67</x:f>
      </x:c>
      <x:c r="C67" s="23">
        <x:f>'Historical Trades'!C67</x:f>
      </x:c>
      <x:c r="D67" s="0">
        <x:f>'Historical Trades'!D67</x:f>
      </x:c>
      <x:c r="E67" s="23">
        <x:f>'Historical Trades'!E67</x:f>
      </x:c>
      <x:c r="F67" s="0">
        <x:f>'Historical Trades'!F67</x:f>
      </x:c>
      <x:c r="G67" s="0">
        <x:f>'Historical Trades'!G67</x:f>
      </x:c>
      <x:c r="H67" s="0">
        <x:f>'Historical Trades'!H67</x:f>
      </x:c>
      <x:c r="I67" s="0">
        <x:f>'Historical Trades'!I67</x:f>
      </x:c>
      <x:c r="J67" s="0">
        <x:f>'Historical Trades'!J67</x:f>
      </x:c>
      <x:c r="K67" s="0">
        <x:f>'Historical Trades'!K67</x:f>
      </x:c>
      <x:c r="L67" s="0">
        <x:f>'Historical Trades'!L67</x:f>
      </x:c>
      <x:c r="M67" s="0">
        <x:f>'Historical Trades'!M67</x:f>
      </x:c>
      <x:c r="N67" s="0">
        <x:f>CLEAN('Historical Trades'!O67)</x:f>
      </x:c>
      <x:c r="P67" s="14">
        <x:f>IF(G67="sell",M67,-M67)</x:f>
      </x:c>
      <x:c r="Q67" s="14">
        <x:f>VLOOKUP(N67,'Currency Rates'!$A$3:$C$32,3,0)</x:f>
      </x:c>
      <x:c r="R67" s="0">
        <x:f>IF(A67="SPUS",0,IF(A67="FWD",0,P67/Q67))</x:f>
      </x:c>
    </x:row>
    <x:row r="68" spans="1:19" x14ac:dyDescent="0.3">
      <x:c r="A68" s="0">
        <x:f>'Historical Trades'!A68</x:f>
      </x:c>
      <x:c r="B68" s="0">
        <x:f>'Historical Trades'!B68</x:f>
      </x:c>
      <x:c r="C68" s="23">
        <x:f>'Historical Trades'!C68</x:f>
      </x:c>
      <x:c r="D68" s="0">
        <x:f>'Historical Trades'!D68</x:f>
      </x:c>
      <x:c r="E68" s="23">
        <x:f>'Historical Trades'!E68</x:f>
      </x:c>
      <x:c r="F68" s="0">
        <x:f>'Historical Trades'!F68</x:f>
      </x:c>
      <x:c r="G68" s="0">
        <x:f>'Historical Trades'!G68</x:f>
      </x:c>
      <x:c r="H68" s="0">
        <x:f>'Historical Trades'!H68</x:f>
      </x:c>
      <x:c r="I68" s="0">
        <x:f>'Historical Trades'!I68</x:f>
      </x:c>
      <x:c r="J68" s="0">
        <x:f>'Historical Trades'!J68</x:f>
      </x:c>
      <x:c r="K68" s="0">
        <x:f>'Historical Trades'!K68</x:f>
      </x:c>
      <x:c r="L68" s="0">
        <x:f>'Historical Trades'!L68</x:f>
      </x:c>
      <x:c r="M68" s="0">
        <x:f>'Historical Trades'!M68</x:f>
      </x:c>
      <x:c r="N68" s="0">
        <x:f>CLEAN('Historical Trades'!O68)</x:f>
      </x:c>
      <x:c r="P68" s="14">
        <x:f>IF(G68="sell",M68,-M68)</x:f>
      </x:c>
      <x:c r="Q68" s="14">
        <x:f>VLOOKUP(N68,'Currency Rates'!$A$3:$C$32,3,0)</x:f>
      </x:c>
      <x:c r="R68" s="0">
        <x:f>IF(A68="SPUS",0,IF(A68="FWD",0,P68/Q68))</x:f>
      </x:c>
    </x:row>
    <x:row r="69" spans="1:19" x14ac:dyDescent="0.3">
      <x:c r="A69" s="0">
        <x:f>'Historical Trades'!A69</x:f>
      </x:c>
      <x:c r="B69" s="0">
        <x:f>'Historical Trades'!B69</x:f>
      </x:c>
      <x:c r="C69" s="23">
        <x:f>'Historical Trades'!C69</x:f>
      </x:c>
      <x:c r="D69" s="0">
        <x:f>'Historical Trades'!D69</x:f>
      </x:c>
      <x:c r="E69" s="23">
        <x:f>'Historical Trades'!E69</x:f>
      </x:c>
      <x:c r="F69" s="0">
        <x:f>'Historical Trades'!F69</x:f>
      </x:c>
      <x:c r="G69" s="0">
        <x:f>'Historical Trades'!G69</x:f>
      </x:c>
      <x:c r="H69" s="0">
        <x:f>'Historical Trades'!H69</x:f>
      </x:c>
      <x:c r="I69" s="0">
        <x:f>'Historical Trades'!I69</x:f>
      </x:c>
      <x:c r="J69" s="0">
        <x:f>'Historical Trades'!J69</x:f>
      </x:c>
      <x:c r="K69" s="0">
        <x:f>'Historical Trades'!K69</x:f>
      </x:c>
      <x:c r="L69" s="0">
        <x:f>'Historical Trades'!L69</x:f>
      </x:c>
      <x:c r="M69" s="0">
        <x:f>'Historical Trades'!M69</x:f>
      </x:c>
      <x:c r="N69" s="0">
        <x:f>CLEAN('Historical Trades'!O69)</x:f>
      </x:c>
      <x:c r="P69" s="14">
        <x:f>IF(G69="sell",M69,-M69)</x:f>
      </x:c>
      <x:c r="Q69" s="14">
        <x:f>VLOOKUP(N69,'Currency Rates'!$A$3:$C$32,3,0)</x:f>
      </x:c>
      <x:c r="R69" s="0">
        <x:f>IF(A69="SPUS",0,IF(A69="FWD",0,P69/Q69))</x:f>
      </x:c>
    </x:row>
    <x:row r="70" spans="1:19" x14ac:dyDescent="0.3">
      <x:c r="A70" s="0">
        <x:f>'Historical Trades'!A70</x:f>
      </x:c>
      <x:c r="B70" s="0">
        <x:f>'Historical Trades'!B70</x:f>
      </x:c>
      <x:c r="C70" s="23">
        <x:f>'Historical Trades'!C70</x:f>
      </x:c>
      <x:c r="D70" s="0">
        <x:f>'Historical Trades'!D70</x:f>
      </x:c>
      <x:c r="E70" s="23">
        <x:f>'Historical Trades'!E70</x:f>
      </x:c>
      <x:c r="F70" s="0">
        <x:f>'Historical Trades'!F70</x:f>
      </x:c>
      <x:c r="G70" s="0">
        <x:f>'Historical Trades'!G70</x:f>
      </x:c>
      <x:c r="H70" s="0">
        <x:f>'Historical Trades'!H70</x:f>
      </x:c>
      <x:c r="I70" s="0">
        <x:f>'Historical Trades'!I70</x:f>
      </x:c>
      <x:c r="J70" s="0">
        <x:f>'Historical Trades'!J70</x:f>
      </x:c>
      <x:c r="K70" s="0">
        <x:f>'Historical Trades'!K70</x:f>
      </x:c>
      <x:c r="L70" s="0">
        <x:f>'Historical Trades'!L70</x:f>
      </x:c>
      <x:c r="M70" s="0">
        <x:f>'Historical Trades'!M70</x:f>
      </x:c>
      <x:c r="N70" s="0">
        <x:f>CLEAN('Historical Trades'!O70)</x:f>
      </x:c>
      <x:c r="P70" s="14">
        <x:f>IF(G70="sell",M70,-M70)</x:f>
      </x:c>
      <x:c r="Q70" s="14">
        <x:f>VLOOKUP(N70,'Currency Rates'!$A$3:$C$32,3,0)</x:f>
      </x:c>
      <x:c r="R70" s="0">
        <x:f>IF(A70="SPUS",0,IF(A70="FWD",0,P70/Q70))</x:f>
      </x:c>
    </x:row>
    <x:row r="71" spans="1:19" x14ac:dyDescent="0.3">
      <x:c r="A71" s="0">
        <x:f>'Historical Trades'!A71</x:f>
      </x:c>
      <x:c r="B71" s="0">
        <x:f>'Historical Trades'!B71</x:f>
      </x:c>
      <x:c r="C71" s="23">
        <x:f>'Historical Trades'!C71</x:f>
      </x:c>
      <x:c r="D71" s="0">
        <x:f>'Historical Trades'!D71</x:f>
      </x:c>
      <x:c r="E71" s="23">
        <x:f>'Historical Trades'!E71</x:f>
      </x:c>
      <x:c r="F71" s="0">
        <x:f>'Historical Trades'!F71</x:f>
      </x:c>
      <x:c r="G71" s="0">
        <x:f>'Historical Trades'!G71</x:f>
      </x:c>
      <x:c r="H71" s="0">
        <x:f>'Historical Trades'!H71</x:f>
      </x:c>
      <x:c r="I71" s="0">
        <x:f>'Historical Trades'!I71</x:f>
      </x:c>
      <x:c r="J71" s="0">
        <x:f>'Historical Trades'!J71</x:f>
      </x:c>
      <x:c r="K71" s="0">
        <x:f>'Historical Trades'!K71</x:f>
      </x:c>
      <x:c r="L71" s="0">
        <x:f>'Historical Trades'!L71</x:f>
      </x:c>
      <x:c r="M71" s="0">
        <x:f>'Historical Trades'!M71</x:f>
      </x:c>
      <x:c r="N71" s="0">
        <x:f>CLEAN('Historical Trades'!O71)</x:f>
      </x:c>
      <x:c r="P71" s="14">
        <x:f>IF(G71="sell",M71,-M71)</x:f>
      </x:c>
      <x:c r="Q71" s="14">
        <x:f>VLOOKUP(N71,'Currency Rates'!$A$3:$C$32,3,0)</x:f>
      </x:c>
      <x:c r="R71" s="0">
        <x:f>IF(A71="SPUS",0,IF(A71="FWD",0,P71/Q71))</x:f>
      </x:c>
    </x:row>
    <x:row r="72" spans="1:19" x14ac:dyDescent="0.3">
      <x:c r="A72" s="0">
        <x:f>'Historical Trades'!A72</x:f>
      </x:c>
      <x:c r="B72" s="0">
        <x:f>'Historical Trades'!B72</x:f>
      </x:c>
      <x:c r="C72" s="23">
        <x:f>'Historical Trades'!C72</x:f>
      </x:c>
      <x:c r="D72" s="0">
        <x:f>'Historical Trades'!D72</x:f>
      </x:c>
      <x:c r="E72" s="23">
        <x:f>'Historical Trades'!E72</x:f>
      </x:c>
      <x:c r="F72" s="0">
        <x:f>'Historical Trades'!F72</x:f>
      </x:c>
      <x:c r="G72" s="0">
        <x:f>'Historical Trades'!G72</x:f>
      </x:c>
      <x:c r="H72" s="0">
        <x:f>'Historical Trades'!H72</x:f>
      </x:c>
      <x:c r="I72" s="0">
        <x:f>'Historical Trades'!I72</x:f>
      </x:c>
      <x:c r="J72" s="0">
        <x:f>'Historical Trades'!J72</x:f>
      </x:c>
      <x:c r="K72" s="0">
        <x:f>'Historical Trades'!K72</x:f>
      </x:c>
      <x:c r="L72" s="0">
        <x:f>'Historical Trades'!L72</x:f>
      </x:c>
      <x:c r="M72" s="0">
        <x:f>'Historical Trades'!M72</x:f>
      </x:c>
      <x:c r="N72" s="0">
        <x:f>CLEAN('Historical Trades'!O72)</x:f>
      </x:c>
      <x:c r="P72" s="14">
        <x:f>IF(G72="sell",M72,-M72)</x:f>
      </x:c>
      <x:c r="Q72" s="14">
        <x:f>VLOOKUP(N72,'Currency Rates'!$A$3:$C$32,3,0)</x:f>
      </x:c>
      <x:c r="R72" s="0">
        <x:f>IF(A72="SPUS",0,IF(A72="FWD",0,P72/Q72))</x:f>
      </x:c>
    </x:row>
    <x:row r="73" spans="1:19" x14ac:dyDescent="0.3">
      <x:c r="A73" s="0">
        <x:f>'Historical Trades'!A73</x:f>
      </x:c>
      <x:c r="B73" s="0">
        <x:f>'Historical Trades'!B73</x:f>
      </x:c>
      <x:c r="C73" s="23">
        <x:f>'Historical Trades'!C73</x:f>
      </x:c>
      <x:c r="D73" s="0">
        <x:f>'Historical Trades'!D73</x:f>
      </x:c>
      <x:c r="E73" s="23">
        <x:f>'Historical Trades'!E73</x:f>
      </x:c>
      <x:c r="F73" s="0">
        <x:f>'Historical Trades'!F73</x:f>
      </x:c>
      <x:c r="G73" s="0">
        <x:f>'Historical Trades'!G73</x:f>
      </x:c>
      <x:c r="H73" s="0">
        <x:f>'Historical Trades'!H73</x:f>
      </x:c>
      <x:c r="I73" s="0">
        <x:f>'Historical Trades'!I73</x:f>
      </x:c>
      <x:c r="J73" s="0">
        <x:f>'Historical Trades'!J73</x:f>
      </x:c>
      <x:c r="K73" s="0">
        <x:f>'Historical Trades'!K73</x:f>
      </x:c>
      <x:c r="L73" s="0">
        <x:f>'Historical Trades'!L73</x:f>
      </x:c>
      <x:c r="M73" s="0">
        <x:f>'Historical Trades'!M73</x:f>
      </x:c>
      <x:c r="N73" s="0">
        <x:f>CLEAN('Historical Trades'!O73)</x:f>
      </x:c>
      <x:c r="P73" s="14">
        <x:f>IF(G73="sell",M73,-M73)</x:f>
      </x:c>
      <x:c r="Q73" s="14">
        <x:f>VLOOKUP(N73,'Currency Rates'!$A$3:$C$32,3,0)</x:f>
      </x:c>
      <x:c r="R73" s="0">
        <x:f>IF(A73="SPUS",0,IF(A73="FWD",0,P73/Q73))</x:f>
      </x:c>
    </x:row>
    <x:row r="74" spans="1:19" x14ac:dyDescent="0.3">
      <x:c r="A74" s="0">
        <x:f>'Historical Trades'!A74</x:f>
      </x:c>
      <x:c r="B74" s="0">
        <x:f>'Historical Trades'!B74</x:f>
      </x:c>
      <x:c r="C74" s="23">
        <x:f>'Historical Trades'!C74</x:f>
      </x:c>
      <x:c r="D74" s="0">
        <x:f>'Historical Trades'!D74</x:f>
      </x:c>
      <x:c r="E74" s="23">
        <x:f>'Historical Trades'!E74</x:f>
      </x:c>
      <x:c r="F74" s="0">
        <x:f>'Historical Trades'!F74</x:f>
      </x:c>
      <x:c r="G74" s="0">
        <x:f>'Historical Trades'!G74</x:f>
      </x:c>
      <x:c r="H74" s="0">
        <x:f>'Historical Trades'!H74</x:f>
      </x:c>
      <x:c r="I74" s="0">
        <x:f>'Historical Trades'!I74</x:f>
      </x:c>
      <x:c r="J74" s="0">
        <x:f>'Historical Trades'!J74</x:f>
      </x:c>
      <x:c r="K74" s="0">
        <x:f>'Historical Trades'!K74</x:f>
      </x:c>
      <x:c r="L74" s="0">
        <x:f>'Historical Trades'!L74</x:f>
      </x:c>
      <x:c r="M74" s="0">
        <x:f>'Historical Trades'!M74</x:f>
      </x:c>
      <x:c r="N74" s="0">
        <x:f>CLEAN('Historical Trades'!O74)</x:f>
      </x:c>
      <x:c r="P74" s="14">
        <x:f>IF(G74="sell",M74,-M74)</x:f>
      </x:c>
      <x:c r="Q74" s="14">
        <x:f>VLOOKUP(N74,'Currency Rates'!$A$3:$C$32,3,0)</x:f>
      </x:c>
      <x:c r="R74" s="0">
        <x:f>IF(A74="SPUS",0,IF(A74="FWD",0,P74/Q74))</x:f>
      </x:c>
    </x:row>
    <x:row r="75" spans="1:19" x14ac:dyDescent="0.3">
      <x:c r="A75" s="0">
        <x:f>'Historical Trades'!A75</x:f>
      </x:c>
      <x:c r="B75" s="0">
        <x:f>'Historical Trades'!B75</x:f>
      </x:c>
      <x:c r="C75" s="23">
        <x:f>'Historical Trades'!C75</x:f>
      </x:c>
      <x:c r="D75" s="0">
        <x:f>'Historical Trades'!D75</x:f>
      </x:c>
      <x:c r="E75" s="23">
        <x:f>'Historical Trades'!E75</x:f>
      </x:c>
      <x:c r="F75" s="0">
        <x:f>'Historical Trades'!F75</x:f>
      </x:c>
      <x:c r="G75" s="0">
        <x:f>'Historical Trades'!G75</x:f>
      </x:c>
      <x:c r="H75" s="0">
        <x:f>'Historical Trades'!H75</x:f>
      </x:c>
      <x:c r="I75" s="0">
        <x:f>'Historical Trades'!I75</x:f>
      </x:c>
      <x:c r="J75" s="0">
        <x:f>'Historical Trades'!J75</x:f>
      </x:c>
      <x:c r="K75" s="0">
        <x:f>'Historical Trades'!K75</x:f>
      </x:c>
      <x:c r="L75" s="0">
        <x:f>'Historical Trades'!L75</x:f>
      </x:c>
      <x:c r="M75" s="0">
        <x:f>'Historical Trades'!M75</x:f>
      </x:c>
      <x:c r="N75" s="0">
        <x:f>CLEAN('Historical Trades'!O75)</x:f>
      </x:c>
      <x:c r="P75" s="14">
        <x:f>IF(G75="sell",M75,-M75)</x:f>
      </x:c>
      <x:c r="Q75" s="14">
        <x:f>VLOOKUP(N75,'Currency Rates'!$A$3:$C$32,3,0)</x:f>
      </x:c>
      <x:c r="R75" s="0">
        <x:f>IF(A75="SPUS",0,IF(A75="FWD",0,P75/Q75))</x:f>
      </x:c>
    </x:row>
    <x:row r="76" spans="1:19" x14ac:dyDescent="0.3">
      <x:c r="A76" s="0">
        <x:f>'Historical Trades'!A76</x:f>
      </x:c>
      <x:c r="B76" s="0">
        <x:f>'Historical Trades'!B76</x:f>
      </x:c>
      <x:c r="C76" s="23">
        <x:f>'Historical Trades'!C76</x:f>
      </x:c>
      <x:c r="D76" s="0">
        <x:f>'Historical Trades'!D76</x:f>
      </x:c>
      <x:c r="E76" s="23">
        <x:f>'Historical Trades'!E76</x:f>
      </x:c>
      <x:c r="F76" s="0">
        <x:f>'Historical Trades'!F76</x:f>
      </x:c>
      <x:c r="G76" s="0">
        <x:f>'Historical Trades'!G76</x:f>
      </x:c>
      <x:c r="H76" s="0">
        <x:f>'Historical Trades'!H76</x:f>
      </x:c>
      <x:c r="I76" s="0">
        <x:f>'Historical Trades'!I76</x:f>
      </x:c>
      <x:c r="J76" s="0">
        <x:f>'Historical Trades'!J76</x:f>
      </x:c>
      <x:c r="K76" s="0">
        <x:f>'Historical Trades'!K76</x:f>
      </x:c>
      <x:c r="L76" s="0">
        <x:f>'Historical Trades'!L76</x:f>
      </x:c>
      <x:c r="M76" s="0">
        <x:f>'Historical Trades'!M76</x:f>
      </x:c>
      <x:c r="N76" s="0">
        <x:f>CLEAN('Historical Trades'!O76)</x:f>
      </x:c>
      <x:c r="P76" s="14">
        <x:f>IF(G76="sell",M76,-M76)</x:f>
      </x:c>
      <x:c r="Q76" s="14">
        <x:f>VLOOKUP(N76,'Currency Rates'!$A$3:$C$32,3,0)</x:f>
      </x:c>
      <x:c r="R76" s="0">
        <x:f>IF(A76="SPUS",0,IF(A76="FWD",0,P76/Q76))</x:f>
      </x:c>
    </x:row>
    <x:row r="77" spans="1:19" x14ac:dyDescent="0.3">
      <x:c r="A77" s="0">
        <x:f>'Historical Trades'!A77</x:f>
      </x:c>
      <x:c r="B77" s="0">
        <x:f>'Historical Trades'!B77</x:f>
      </x:c>
      <x:c r="C77" s="23">
        <x:f>'Historical Trades'!C77</x:f>
      </x:c>
      <x:c r="D77" s="0">
        <x:f>'Historical Trades'!D77</x:f>
      </x:c>
      <x:c r="E77" s="23">
        <x:f>'Historical Trades'!E77</x:f>
      </x:c>
      <x:c r="F77" s="0">
        <x:f>'Historical Trades'!F77</x:f>
      </x:c>
      <x:c r="G77" s="0">
        <x:f>'Historical Trades'!G77</x:f>
      </x:c>
      <x:c r="H77" s="0">
        <x:f>'Historical Trades'!H77</x:f>
      </x:c>
      <x:c r="I77" s="0">
        <x:f>'Historical Trades'!I77</x:f>
      </x:c>
      <x:c r="J77" s="0">
        <x:f>'Historical Trades'!J77</x:f>
      </x:c>
      <x:c r="K77" s="0">
        <x:f>'Historical Trades'!K77</x:f>
      </x:c>
      <x:c r="L77" s="0">
        <x:f>'Historical Trades'!L77</x:f>
      </x:c>
      <x:c r="M77" s="0">
        <x:f>'Historical Trades'!M77</x:f>
      </x:c>
      <x:c r="N77" s="0">
        <x:f>CLEAN('Historical Trades'!O77)</x:f>
      </x:c>
      <x:c r="P77" s="14">
        <x:f>IF(G77="sell",M77,-M77)</x:f>
      </x:c>
      <x:c r="Q77" s="14">
        <x:f>VLOOKUP(N77,'Currency Rates'!$A$3:$C$32,3,0)</x:f>
      </x:c>
      <x:c r="R77" s="0">
        <x:f>IF(A77="SPUS",0,IF(A77="FWD",0,P77/Q77))</x:f>
      </x:c>
    </x:row>
    <x:row r="78" spans="1:19" x14ac:dyDescent="0.3">
      <x:c r="A78" s="0">
        <x:f>'Historical Trades'!A78</x:f>
      </x:c>
      <x:c r="B78" s="0">
        <x:f>'Historical Trades'!B78</x:f>
      </x:c>
      <x:c r="C78" s="23">
        <x:f>'Historical Trades'!C78</x:f>
      </x:c>
      <x:c r="D78" s="0">
        <x:f>'Historical Trades'!D78</x:f>
      </x:c>
      <x:c r="E78" s="23">
        <x:f>'Historical Trades'!E78</x:f>
      </x:c>
      <x:c r="F78" s="0">
        <x:f>'Historical Trades'!F78</x:f>
      </x:c>
      <x:c r="G78" s="0">
        <x:f>'Historical Trades'!G78</x:f>
      </x:c>
      <x:c r="H78" s="0">
        <x:f>'Historical Trades'!H78</x:f>
      </x:c>
      <x:c r="I78" s="0">
        <x:f>'Historical Trades'!I78</x:f>
      </x:c>
      <x:c r="J78" s="0">
        <x:f>'Historical Trades'!J78</x:f>
      </x:c>
      <x:c r="K78" s="0">
        <x:f>'Historical Trades'!K78</x:f>
      </x:c>
      <x:c r="L78" s="0">
        <x:f>'Historical Trades'!L78</x:f>
      </x:c>
      <x:c r="M78" s="0">
        <x:f>'Historical Trades'!M78</x:f>
      </x:c>
      <x:c r="N78" s="0">
        <x:f>CLEAN('Historical Trades'!O78)</x:f>
      </x:c>
      <x:c r="P78" s="14">
        <x:f>IF(G78="sell",M78,-M78)</x:f>
      </x:c>
      <x:c r="Q78" s="14">
        <x:f>VLOOKUP(N78,'Currency Rates'!$A$3:$C$32,3,0)</x:f>
      </x:c>
      <x:c r="R78" s="0">
        <x:f>IF(A78="SPUS",0,IF(A78="FWD",0,P78/Q78))</x:f>
      </x:c>
    </x:row>
    <x:row r="79" spans="1:19" x14ac:dyDescent="0.3">
      <x:c r="A79" s="0">
        <x:f>'Historical Trades'!A79</x:f>
      </x:c>
      <x:c r="B79" s="0">
        <x:f>'Historical Trades'!B79</x:f>
      </x:c>
      <x:c r="C79" s="23">
        <x:f>'Historical Trades'!C79</x:f>
      </x:c>
      <x:c r="D79" s="0">
        <x:f>'Historical Trades'!D79</x:f>
      </x:c>
      <x:c r="E79" s="23">
        <x:f>'Historical Trades'!E79</x:f>
      </x:c>
      <x:c r="F79" s="0">
        <x:f>'Historical Trades'!F79</x:f>
      </x:c>
      <x:c r="G79" s="0">
        <x:f>'Historical Trades'!G79</x:f>
      </x:c>
      <x:c r="H79" s="0">
        <x:f>'Historical Trades'!H79</x:f>
      </x:c>
      <x:c r="I79" s="0">
        <x:f>'Historical Trades'!I79</x:f>
      </x:c>
      <x:c r="J79" s="0">
        <x:f>'Historical Trades'!J79</x:f>
      </x:c>
      <x:c r="K79" s="0">
        <x:f>'Historical Trades'!K79</x:f>
      </x:c>
      <x:c r="L79" s="0">
        <x:f>'Historical Trades'!L79</x:f>
      </x:c>
      <x:c r="M79" s="0">
        <x:f>'Historical Trades'!M79</x:f>
      </x:c>
      <x:c r="N79" s="0">
        <x:f>CLEAN('Historical Trades'!O79)</x:f>
      </x:c>
      <x:c r="P79" s="14">
        <x:f>IF(G79="sell",M79,-M79)</x:f>
      </x:c>
      <x:c r="Q79" s="14">
        <x:f>VLOOKUP(N79,'Currency Rates'!$A$3:$C$32,3,0)</x:f>
      </x:c>
      <x:c r="R79" s="0">
        <x:f>IF(A79="SPUS",0,IF(A79="FWD",0,P79/Q79))</x:f>
      </x:c>
    </x:row>
    <x:row r="80" spans="1:19" x14ac:dyDescent="0.3">
      <x:c r="A80" s="0">
        <x:f>'Historical Trades'!A80</x:f>
      </x:c>
      <x:c r="B80" s="0">
        <x:f>'Historical Trades'!B80</x:f>
      </x:c>
      <x:c r="C80" s="23">
        <x:f>'Historical Trades'!C80</x:f>
      </x:c>
      <x:c r="D80" s="0">
        <x:f>'Historical Trades'!D80</x:f>
      </x:c>
      <x:c r="E80" s="23">
        <x:f>'Historical Trades'!E80</x:f>
      </x:c>
      <x:c r="F80" s="0">
        <x:f>'Historical Trades'!F80</x:f>
      </x:c>
      <x:c r="G80" s="0">
        <x:f>'Historical Trades'!G80</x:f>
      </x:c>
      <x:c r="H80" s="0">
        <x:f>'Historical Trades'!H80</x:f>
      </x:c>
      <x:c r="I80" s="0">
        <x:f>'Historical Trades'!I80</x:f>
      </x:c>
      <x:c r="J80" s="0">
        <x:f>'Historical Trades'!J80</x:f>
      </x:c>
      <x:c r="K80" s="0">
        <x:f>'Historical Trades'!K80</x:f>
      </x:c>
      <x:c r="L80" s="0">
        <x:f>'Historical Trades'!L80</x:f>
      </x:c>
      <x:c r="M80" s="0">
        <x:f>'Historical Trades'!M80</x:f>
      </x:c>
      <x:c r="N80" s="0">
        <x:f>CLEAN('Historical Trades'!O80)</x:f>
      </x:c>
      <x:c r="P80" s="14">
        <x:f>IF(G80="sell",M80,-M80)</x:f>
      </x:c>
      <x:c r="Q80" s="14">
        <x:f>VLOOKUP(N80,'Currency Rates'!$A$3:$C$32,3,0)</x:f>
      </x:c>
      <x:c r="R80" s="0">
        <x:f>IF(A80="SPUS",0,IF(A80="FWD",0,P80/Q80))</x:f>
      </x:c>
    </x:row>
    <x:row r="81" spans="1:19" x14ac:dyDescent="0.3">
      <x:c r="A81" s="0">
        <x:f>'Historical Trades'!A81</x:f>
      </x:c>
      <x:c r="B81" s="0">
        <x:f>'Historical Trades'!B81</x:f>
      </x:c>
      <x:c r="C81" s="23">
        <x:f>'Historical Trades'!C81</x:f>
      </x:c>
      <x:c r="D81" s="0">
        <x:f>'Historical Trades'!D81</x:f>
      </x:c>
      <x:c r="E81" s="23">
        <x:f>'Historical Trades'!E81</x:f>
      </x:c>
      <x:c r="F81" s="0">
        <x:f>'Historical Trades'!F81</x:f>
      </x:c>
      <x:c r="G81" s="0">
        <x:f>'Historical Trades'!G81</x:f>
      </x:c>
      <x:c r="H81" s="0">
        <x:f>'Historical Trades'!H81</x:f>
      </x:c>
      <x:c r="I81" s="0">
        <x:f>'Historical Trades'!I81</x:f>
      </x:c>
      <x:c r="J81" s="0">
        <x:f>'Historical Trades'!J81</x:f>
      </x:c>
      <x:c r="K81" s="0">
        <x:f>'Historical Trades'!K81</x:f>
      </x:c>
      <x:c r="L81" s="0">
        <x:f>'Historical Trades'!L81</x:f>
      </x:c>
      <x:c r="M81" s="0">
        <x:f>'Historical Trades'!M81</x:f>
      </x:c>
      <x:c r="N81" s="0">
        <x:f>CLEAN('Historical Trades'!O81)</x:f>
      </x:c>
      <x:c r="P81" s="14">
        <x:f>IF(G81="sell",M81,-M81)</x:f>
      </x:c>
      <x:c r="Q81" s="14">
        <x:f>VLOOKUP(N81,'Currency Rates'!$A$3:$C$32,3,0)</x:f>
      </x:c>
      <x:c r="R81" s="0">
        <x:f>IF(A81="SPUS",0,IF(A81="FWD",0,P81/Q81))</x:f>
      </x:c>
    </x:row>
    <x:row r="82" spans="1:19" x14ac:dyDescent="0.3">
      <x:c r="A82" s="0">
        <x:f>'Historical Trades'!A82</x:f>
      </x:c>
      <x:c r="B82" s="0">
        <x:f>'Historical Trades'!B82</x:f>
      </x:c>
      <x:c r="C82" s="23">
        <x:f>'Historical Trades'!C82</x:f>
      </x:c>
      <x:c r="D82" s="0">
        <x:f>'Historical Trades'!D82</x:f>
      </x:c>
      <x:c r="E82" s="23">
        <x:f>'Historical Trades'!E82</x:f>
      </x:c>
      <x:c r="F82" s="0">
        <x:f>'Historical Trades'!F82</x:f>
      </x:c>
      <x:c r="G82" s="0">
        <x:f>'Historical Trades'!G82</x:f>
      </x:c>
      <x:c r="H82" s="0">
        <x:f>'Historical Trades'!H82</x:f>
      </x:c>
      <x:c r="I82" s="0">
        <x:f>'Historical Trades'!I82</x:f>
      </x:c>
      <x:c r="J82" s="0">
        <x:f>'Historical Trades'!J82</x:f>
      </x:c>
      <x:c r="K82" s="0">
        <x:f>'Historical Trades'!K82</x:f>
      </x:c>
      <x:c r="L82" s="0">
        <x:f>'Historical Trades'!L82</x:f>
      </x:c>
      <x:c r="M82" s="0">
        <x:f>'Historical Trades'!M82</x:f>
      </x:c>
      <x:c r="N82" s="0">
        <x:f>CLEAN('Historical Trades'!O82)</x:f>
      </x:c>
      <x:c r="P82" s="14">
        <x:f>IF(G82="sell",M82,-M82)</x:f>
      </x:c>
      <x:c r="Q82" s="14">
        <x:f>VLOOKUP(N82,'Currency Rates'!$A$3:$C$32,3,0)</x:f>
      </x:c>
      <x:c r="R82" s="0">
        <x:f>IF(A82="SPUS",0,IF(A82="FWD",0,P82/Q82))</x:f>
      </x:c>
    </x:row>
    <x:row r="83" spans="1:19" x14ac:dyDescent="0.3">
      <x:c r="A83" s="0">
        <x:f>'Historical Trades'!A83</x:f>
      </x:c>
      <x:c r="B83" s="0">
        <x:f>'Historical Trades'!B83</x:f>
      </x:c>
      <x:c r="C83" s="23">
        <x:f>'Historical Trades'!C83</x:f>
      </x:c>
      <x:c r="D83" s="0">
        <x:f>'Historical Trades'!D83</x:f>
      </x:c>
      <x:c r="E83" s="23">
        <x:f>'Historical Trades'!E83</x:f>
      </x:c>
      <x:c r="F83" s="0">
        <x:f>'Historical Trades'!F83</x:f>
      </x:c>
      <x:c r="G83" s="0">
        <x:f>'Historical Trades'!G83</x:f>
      </x:c>
      <x:c r="H83" s="0">
        <x:f>'Historical Trades'!H83</x:f>
      </x:c>
      <x:c r="I83" s="0">
        <x:f>'Historical Trades'!I83</x:f>
      </x:c>
      <x:c r="J83" s="0">
        <x:f>'Historical Trades'!J83</x:f>
      </x:c>
      <x:c r="K83" s="0">
        <x:f>'Historical Trades'!K83</x:f>
      </x:c>
      <x:c r="L83" s="0">
        <x:f>'Historical Trades'!L83</x:f>
      </x:c>
      <x:c r="M83" s="0">
        <x:f>'Historical Trades'!M83</x:f>
      </x:c>
      <x:c r="N83" s="0">
        <x:f>CLEAN('Historical Trades'!O83)</x:f>
      </x:c>
      <x:c r="P83" s="14">
        <x:f>IF(G83="sell",M83,-M83)</x:f>
      </x:c>
      <x:c r="Q83" s="14">
        <x:f>VLOOKUP(N83,'Currency Rates'!$A$3:$C$32,3,0)</x:f>
      </x:c>
      <x:c r="R83" s="0">
        <x:f>IF(A83="SPUS",0,IF(A83="FWD",0,P83/Q83))</x:f>
      </x:c>
    </x:row>
    <x:row r="84" spans="1:19" x14ac:dyDescent="0.3">
      <x:c r="A84" s="0">
        <x:f>'Historical Trades'!A84</x:f>
      </x:c>
      <x:c r="B84" s="0">
        <x:f>'Historical Trades'!B84</x:f>
      </x:c>
      <x:c r="C84" s="23">
        <x:f>'Historical Trades'!C84</x:f>
      </x:c>
      <x:c r="D84" s="0">
        <x:f>'Historical Trades'!D84</x:f>
      </x:c>
      <x:c r="E84" s="23">
        <x:f>'Historical Trades'!E84</x:f>
      </x:c>
      <x:c r="F84" s="0">
        <x:f>'Historical Trades'!F84</x:f>
      </x:c>
      <x:c r="G84" s="0">
        <x:f>'Historical Trades'!G84</x:f>
      </x:c>
      <x:c r="H84" s="0">
        <x:f>'Historical Trades'!H84</x:f>
      </x:c>
      <x:c r="I84" s="0">
        <x:f>'Historical Trades'!I84</x:f>
      </x:c>
      <x:c r="J84" s="0">
        <x:f>'Historical Trades'!J84</x:f>
      </x:c>
      <x:c r="K84" s="0">
        <x:f>'Historical Trades'!K84</x:f>
      </x:c>
      <x:c r="L84" s="0">
        <x:f>'Historical Trades'!L84</x:f>
      </x:c>
      <x:c r="M84" s="0">
        <x:f>'Historical Trades'!M84</x:f>
      </x:c>
      <x:c r="N84" s="0">
        <x:f>CLEAN('Historical Trades'!O84)</x:f>
      </x:c>
      <x:c r="P84" s="14">
        <x:f>IF(G84="sell",M84,-M84)</x:f>
      </x:c>
      <x:c r="Q84" s="14">
        <x:f>VLOOKUP(N84,'Currency Rates'!$A$3:$C$32,3,0)</x:f>
      </x:c>
      <x:c r="R84" s="0">
        <x:f>IF(A84="SPUS",0,IF(A84="FWD",0,P84/Q84))</x:f>
      </x:c>
    </x:row>
    <x:row r="85" spans="1:19" x14ac:dyDescent="0.3">
      <x:c r="A85" s="0">
        <x:f>'Historical Trades'!A85</x:f>
      </x:c>
      <x:c r="B85" s="0">
        <x:f>'Historical Trades'!B85</x:f>
      </x:c>
      <x:c r="C85" s="23">
        <x:f>'Historical Trades'!C85</x:f>
      </x:c>
      <x:c r="D85" s="0">
        <x:f>'Historical Trades'!D85</x:f>
      </x:c>
      <x:c r="E85" s="23">
        <x:f>'Historical Trades'!E85</x:f>
      </x:c>
      <x:c r="F85" s="0">
        <x:f>'Historical Trades'!F85</x:f>
      </x:c>
      <x:c r="G85" s="0">
        <x:f>'Historical Trades'!G85</x:f>
      </x:c>
      <x:c r="H85" s="0">
        <x:f>'Historical Trades'!H85</x:f>
      </x:c>
      <x:c r="I85" s="0">
        <x:f>'Historical Trades'!I85</x:f>
      </x:c>
      <x:c r="J85" s="0">
        <x:f>'Historical Trades'!J85</x:f>
      </x:c>
      <x:c r="K85" s="0">
        <x:f>'Historical Trades'!K85</x:f>
      </x:c>
      <x:c r="L85" s="0">
        <x:f>'Historical Trades'!L85</x:f>
      </x:c>
      <x:c r="M85" s="0">
        <x:f>'Historical Trades'!M85</x:f>
      </x:c>
      <x:c r="N85" s="0">
        <x:f>CLEAN('Historical Trades'!O85)</x:f>
      </x:c>
      <x:c r="P85" s="14">
        <x:f>IF(G85="sell",M85,-M85)</x:f>
      </x:c>
      <x:c r="Q85" s="14">
        <x:f>VLOOKUP(N85,'Currency Rates'!$A$3:$C$32,3,0)</x:f>
      </x:c>
      <x:c r="R85" s="0">
        <x:f>IF(A85="SPUS",0,IF(A85="FWD",0,P85/Q85))</x:f>
      </x:c>
    </x:row>
    <x:row r="86" spans="1:19" x14ac:dyDescent="0.3">
      <x:c r="A86" s="0">
        <x:f>'Historical Trades'!A86</x:f>
      </x:c>
      <x:c r="B86" s="0">
        <x:f>'Historical Trades'!B86</x:f>
      </x:c>
      <x:c r="C86" s="23">
        <x:f>'Historical Trades'!C86</x:f>
      </x:c>
      <x:c r="D86" s="0">
        <x:f>'Historical Trades'!D86</x:f>
      </x:c>
      <x:c r="E86" s="23">
        <x:f>'Historical Trades'!E86</x:f>
      </x:c>
      <x:c r="F86" s="0">
        <x:f>'Historical Trades'!F86</x:f>
      </x:c>
      <x:c r="G86" s="0">
        <x:f>'Historical Trades'!G86</x:f>
      </x:c>
      <x:c r="H86" s="0">
        <x:f>'Historical Trades'!H86</x:f>
      </x:c>
      <x:c r="I86" s="0">
        <x:f>'Historical Trades'!I86</x:f>
      </x:c>
      <x:c r="J86" s="0">
        <x:f>'Historical Trades'!J86</x:f>
      </x:c>
      <x:c r="K86" s="0">
        <x:f>'Historical Trades'!K86</x:f>
      </x:c>
      <x:c r="L86" s="0">
        <x:f>'Historical Trades'!L86</x:f>
      </x:c>
      <x:c r="M86" s="0">
        <x:f>'Historical Trades'!M86</x:f>
      </x:c>
      <x:c r="N86" s="0">
        <x:f>CLEAN('Historical Trades'!O86)</x:f>
      </x:c>
      <x:c r="P86" s="14">
        <x:f>IF(G86="sell",M86,-M86)</x:f>
      </x:c>
      <x:c r="Q86" s="14">
        <x:f>VLOOKUP(N86,'Currency Rates'!$A$3:$C$32,3,0)</x:f>
      </x:c>
      <x:c r="R86" s="0">
        <x:f>IF(A86="SPUS",0,IF(A86="FWD",0,P86/Q86))</x:f>
      </x:c>
    </x:row>
    <x:row r="87" spans="1:19" x14ac:dyDescent="0.3">
      <x:c r="A87" s="0">
        <x:f>'Historical Trades'!A87</x:f>
      </x:c>
      <x:c r="B87" s="0">
        <x:f>'Historical Trades'!B87</x:f>
      </x:c>
      <x:c r="C87" s="23">
        <x:f>'Historical Trades'!C87</x:f>
      </x:c>
      <x:c r="D87" s="0">
        <x:f>'Historical Trades'!D87</x:f>
      </x:c>
      <x:c r="E87" s="23">
        <x:f>'Historical Trades'!E87</x:f>
      </x:c>
      <x:c r="F87" s="0">
        <x:f>'Historical Trades'!F87</x:f>
      </x:c>
      <x:c r="G87" s="0">
        <x:f>'Historical Trades'!G87</x:f>
      </x:c>
      <x:c r="H87" s="0">
        <x:f>'Historical Trades'!H87</x:f>
      </x:c>
      <x:c r="I87" s="0">
        <x:f>'Historical Trades'!I87</x:f>
      </x:c>
      <x:c r="J87" s="0">
        <x:f>'Historical Trades'!J87</x:f>
      </x:c>
      <x:c r="K87" s="0">
        <x:f>'Historical Trades'!K87</x:f>
      </x:c>
      <x:c r="L87" s="0">
        <x:f>'Historical Trades'!L87</x:f>
      </x:c>
      <x:c r="M87" s="0">
        <x:f>'Historical Trades'!M87</x:f>
      </x:c>
      <x:c r="N87" s="0">
        <x:f>CLEAN('Historical Trades'!O87)</x:f>
      </x:c>
      <x:c r="P87" s="14">
        <x:f>IF(G87="sell",M87,-M87)</x:f>
      </x:c>
      <x:c r="Q87" s="14">
        <x:f>VLOOKUP(N87,'Currency Rates'!$A$3:$C$32,3,0)</x:f>
      </x:c>
      <x:c r="R87" s="0">
        <x:f>IF(A87="SPUS",0,IF(A87="FWD",0,P87/Q87))</x:f>
      </x:c>
    </x:row>
    <x:row r="88" spans="1:19" x14ac:dyDescent="0.3">
      <x:c r="A88" s="0">
        <x:f>'Historical Trades'!A88</x:f>
      </x:c>
      <x:c r="B88" s="0">
        <x:f>'Historical Trades'!B88</x:f>
      </x:c>
      <x:c r="C88" s="23">
        <x:f>'Historical Trades'!C88</x:f>
      </x:c>
      <x:c r="D88" s="0">
        <x:f>'Historical Trades'!D88</x:f>
      </x:c>
      <x:c r="E88" s="23">
        <x:f>'Historical Trades'!E88</x:f>
      </x:c>
      <x:c r="F88" s="0">
        <x:f>'Historical Trades'!F88</x:f>
      </x:c>
      <x:c r="G88" s="0">
        <x:f>'Historical Trades'!G88</x:f>
      </x:c>
      <x:c r="H88" s="0">
        <x:f>'Historical Trades'!H88</x:f>
      </x:c>
      <x:c r="I88" s="0">
        <x:f>'Historical Trades'!I88</x:f>
      </x:c>
      <x:c r="J88" s="0">
        <x:f>'Historical Trades'!J88</x:f>
      </x:c>
      <x:c r="K88" s="0">
        <x:f>'Historical Trades'!K88</x:f>
      </x:c>
      <x:c r="L88" s="0">
        <x:f>'Historical Trades'!L88</x:f>
      </x:c>
      <x:c r="M88" s="0">
        <x:f>'Historical Trades'!M88</x:f>
      </x:c>
      <x:c r="N88" s="0">
        <x:f>CLEAN('Historical Trades'!O88)</x:f>
      </x:c>
      <x:c r="P88" s="14">
        <x:f>IF(G88="sell",M88,-M88)</x:f>
      </x:c>
      <x:c r="Q88" s="14">
        <x:f>VLOOKUP(N88,'Currency Rates'!$A$3:$C$32,3,0)</x:f>
      </x:c>
      <x:c r="R88" s="0">
        <x:f>IF(A88="SPUS",0,IF(A88="FWD",0,P88/Q88))</x:f>
      </x:c>
    </x:row>
    <x:row r="89" spans="1:19" x14ac:dyDescent="0.3">
      <x:c r="A89" s="0">
        <x:f>'Historical Trades'!A89</x:f>
      </x:c>
      <x:c r="B89" s="0">
        <x:f>'Historical Trades'!B89</x:f>
      </x:c>
      <x:c r="C89" s="23">
        <x:f>'Historical Trades'!C89</x:f>
      </x:c>
      <x:c r="D89" s="0">
        <x:f>'Historical Trades'!D89</x:f>
      </x:c>
      <x:c r="E89" s="23">
        <x:f>'Historical Trades'!E89</x:f>
      </x:c>
      <x:c r="F89" s="0">
        <x:f>'Historical Trades'!F89</x:f>
      </x:c>
      <x:c r="G89" s="0">
        <x:f>'Historical Trades'!G89</x:f>
      </x:c>
      <x:c r="H89" s="0">
        <x:f>'Historical Trades'!H89</x:f>
      </x:c>
      <x:c r="I89" s="0">
        <x:f>'Historical Trades'!I89</x:f>
      </x:c>
      <x:c r="J89" s="0">
        <x:f>'Historical Trades'!J89</x:f>
      </x:c>
      <x:c r="K89" s="0">
        <x:f>'Historical Trades'!K89</x:f>
      </x:c>
      <x:c r="L89" s="0">
        <x:f>'Historical Trades'!L89</x:f>
      </x:c>
      <x:c r="M89" s="0">
        <x:f>'Historical Trades'!M89</x:f>
      </x:c>
      <x:c r="N89" s="0">
        <x:f>CLEAN('Historical Trades'!O89)</x:f>
      </x:c>
      <x:c r="P89" s="14">
        <x:f>IF(G89="sell",M89,-M89)</x:f>
      </x:c>
      <x:c r="Q89" s="14">
        <x:f>VLOOKUP(N89,'Currency Rates'!$A$3:$C$32,3,0)</x:f>
      </x:c>
      <x:c r="R89" s="0">
        <x:f>IF(A89="SPUS",0,IF(A89="FWD",0,P89/Q89))</x:f>
      </x:c>
    </x:row>
    <x:row r="90" spans="1:19" x14ac:dyDescent="0.3">
      <x:c r="A90" s="0">
        <x:f>'Historical Trades'!A90</x:f>
      </x:c>
      <x:c r="B90" s="0">
        <x:f>'Historical Trades'!B90</x:f>
      </x:c>
      <x:c r="C90" s="23">
        <x:f>'Historical Trades'!C90</x:f>
      </x:c>
      <x:c r="D90" s="0">
        <x:f>'Historical Trades'!D90</x:f>
      </x:c>
      <x:c r="E90" s="23">
        <x:f>'Historical Trades'!E90</x:f>
      </x:c>
      <x:c r="F90" s="0">
        <x:f>'Historical Trades'!F90</x:f>
      </x:c>
      <x:c r="G90" s="0">
        <x:f>'Historical Trades'!G90</x:f>
      </x:c>
      <x:c r="H90" s="0">
        <x:f>'Historical Trades'!H90</x:f>
      </x:c>
      <x:c r="I90" s="0">
        <x:f>'Historical Trades'!I90</x:f>
      </x:c>
      <x:c r="J90" s="0">
        <x:f>'Historical Trades'!J90</x:f>
      </x:c>
      <x:c r="K90" s="0">
        <x:f>'Historical Trades'!K90</x:f>
      </x:c>
      <x:c r="L90" s="0">
        <x:f>'Historical Trades'!L90</x:f>
      </x:c>
      <x:c r="M90" s="0">
        <x:f>'Historical Trades'!M90</x:f>
      </x:c>
      <x:c r="N90" s="0">
        <x:f>CLEAN('Historical Trades'!O90)</x:f>
      </x:c>
      <x:c r="P90" s="14">
        <x:f>IF(G90="sell",M90,-M90)</x:f>
      </x:c>
      <x:c r="Q90" s="14">
        <x:f>VLOOKUP(N90,'Currency Rates'!$A$3:$C$32,3,0)</x:f>
      </x:c>
      <x:c r="R90" s="0">
        <x:f>IF(A90="SPUS",0,IF(A90="FWD",0,P90/Q90))</x:f>
      </x:c>
    </x:row>
    <x:row r="91" spans="1:19" x14ac:dyDescent="0.3">
      <x:c r="A91" s="0">
        <x:f>'Historical Trades'!A91</x:f>
      </x:c>
      <x:c r="B91" s="0">
        <x:f>'Historical Trades'!B91</x:f>
      </x:c>
      <x:c r="C91" s="23">
        <x:f>'Historical Trades'!C91</x:f>
      </x:c>
      <x:c r="D91" s="0">
        <x:f>'Historical Trades'!D91</x:f>
      </x:c>
      <x:c r="E91" s="23">
        <x:f>'Historical Trades'!E91</x:f>
      </x:c>
      <x:c r="F91" s="0">
        <x:f>'Historical Trades'!F91</x:f>
      </x:c>
      <x:c r="G91" s="0">
        <x:f>'Historical Trades'!G91</x:f>
      </x:c>
      <x:c r="H91" s="0">
        <x:f>'Historical Trades'!H91</x:f>
      </x:c>
      <x:c r="I91" s="0">
        <x:f>'Historical Trades'!I91</x:f>
      </x:c>
      <x:c r="J91" s="0">
        <x:f>'Historical Trades'!J91</x:f>
      </x:c>
      <x:c r="K91" s="0">
        <x:f>'Historical Trades'!K91</x:f>
      </x:c>
      <x:c r="L91" s="0">
        <x:f>'Historical Trades'!L91</x:f>
      </x:c>
      <x:c r="M91" s="0">
        <x:f>'Historical Trades'!M91</x:f>
      </x:c>
      <x:c r="N91" s="0">
        <x:f>CLEAN('Historical Trades'!O91)</x:f>
      </x:c>
      <x:c r="P91" s="14">
        <x:f>IF(G91="sell",M91,-M91)</x:f>
      </x:c>
      <x:c r="Q91" s="14">
        <x:f>VLOOKUP(N91,'Currency Rates'!$A$3:$C$32,3,0)</x:f>
      </x:c>
      <x:c r="R91" s="0">
        <x:f>IF(A91="SPUS",0,IF(A91="FWD",0,P91/Q91))</x:f>
      </x:c>
    </x:row>
    <x:row r="92" spans="1:19" x14ac:dyDescent="0.3">
      <x:c r="A92" s="0">
        <x:f>'Historical Trades'!A92</x:f>
      </x:c>
      <x:c r="B92" s="0">
        <x:f>'Historical Trades'!B92</x:f>
      </x:c>
      <x:c r="C92" s="23">
        <x:f>'Historical Trades'!C92</x:f>
      </x:c>
      <x:c r="D92" s="0">
        <x:f>'Historical Trades'!D92</x:f>
      </x:c>
      <x:c r="E92" s="23">
        <x:f>'Historical Trades'!E92</x:f>
      </x:c>
      <x:c r="F92" s="0">
        <x:f>'Historical Trades'!F92</x:f>
      </x:c>
      <x:c r="G92" s="0">
        <x:f>'Historical Trades'!G92</x:f>
      </x:c>
      <x:c r="H92" s="0">
        <x:f>'Historical Trades'!H92</x:f>
      </x:c>
      <x:c r="I92" s="0">
        <x:f>'Historical Trades'!I92</x:f>
      </x:c>
      <x:c r="J92" s="0">
        <x:f>'Historical Trades'!J92</x:f>
      </x:c>
      <x:c r="K92" s="0">
        <x:f>'Historical Trades'!K92</x:f>
      </x:c>
      <x:c r="L92" s="0">
        <x:f>'Historical Trades'!L92</x:f>
      </x:c>
      <x:c r="M92" s="0">
        <x:f>'Historical Trades'!M92</x:f>
      </x:c>
      <x:c r="N92" s="0">
        <x:f>CLEAN('Historical Trades'!O92)</x:f>
      </x:c>
      <x:c r="P92" s="14">
        <x:f>IF(G92="sell",M92,-M92)</x:f>
      </x:c>
      <x:c r="Q92" s="14">
        <x:f>VLOOKUP(N92,'Currency Rates'!$A$3:$C$32,3,0)</x:f>
      </x:c>
      <x:c r="R92" s="0">
        <x:f>IF(A92="SPUS",0,IF(A92="FWD",0,P92/Q92))</x:f>
      </x:c>
    </x:row>
    <x:row r="93" spans="1:19" x14ac:dyDescent="0.3">
      <x:c r="A93" s="0">
        <x:f>'Historical Trades'!A93</x:f>
      </x:c>
      <x:c r="B93" s="0">
        <x:f>'Historical Trades'!B93</x:f>
      </x:c>
      <x:c r="C93" s="23">
        <x:f>'Historical Trades'!C93</x:f>
      </x:c>
      <x:c r="D93" s="0">
        <x:f>'Historical Trades'!D93</x:f>
      </x:c>
      <x:c r="E93" s="23">
        <x:f>'Historical Trades'!E93</x:f>
      </x:c>
      <x:c r="F93" s="0">
        <x:f>'Historical Trades'!F93</x:f>
      </x:c>
      <x:c r="G93" s="0">
        <x:f>'Historical Trades'!G93</x:f>
      </x:c>
      <x:c r="H93" s="0">
        <x:f>'Historical Trades'!H93</x:f>
      </x:c>
      <x:c r="I93" s="0">
        <x:f>'Historical Trades'!I93</x:f>
      </x:c>
      <x:c r="J93" s="0">
        <x:f>'Historical Trades'!J93</x:f>
      </x:c>
      <x:c r="K93" s="0">
        <x:f>'Historical Trades'!K93</x:f>
      </x:c>
      <x:c r="L93" s="0">
        <x:f>'Historical Trades'!L93</x:f>
      </x:c>
      <x:c r="M93" s="0">
        <x:f>'Historical Trades'!M93</x:f>
      </x:c>
      <x:c r="N93" s="0">
        <x:f>CLEAN('Historical Trades'!O93)</x:f>
      </x:c>
      <x:c r="P93" s="14">
        <x:f>IF(G93="sell",M93,-M93)</x:f>
      </x:c>
      <x:c r="Q93" s="14">
        <x:f>VLOOKUP(N93,'Currency Rates'!$A$3:$C$32,3,0)</x:f>
      </x:c>
      <x:c r="R93" s="0">
        <x:f>IF(A93="SPUS",0,IF(A93="FWD",0,P93/Q93))</x:f>
      </x:c>
    </x:row>
    <x:row r="94" spans="1:19" x14ac:dyDescent="0.3">
      <x:c r="A94" s="0">
        <x:f>'Historical Trades'!A94</x:f>
      </x:c>
      <x:c r="B94" s="0">
        <x:f>'Historical Trades'!B94</x:f>
      </x:c>
      <x:c r="C94" s="23">
        <x:f>'Historical Trades'!C94</x:f>
      </x:c>
      <x:c r="D94" s="0">
        <x:f>'Historical Trades'!D94</x:f>
      </x:c>
      <x:c r="E94" s="23">
        <x:f>'Historical Trades'!E94</x:f>
      </x:c>
      <x:c r="F94" s="0">
        <x:f>'Historical Trades'!F94</x:f>
      </x:c>
      <x:c r="G94" s="0">
        <x:f>'Historical Trades'!G94</x:f>
      </x:c>
      <x:c r="H94" s="0">
        <x:f>'Historical Trades'!H94</x:f>
      </x:c>
      <x:c r="I94" s="0">
        <x:f>'Historical Trades'!I94</x:f>
      </x:c>
      <x:c r="J94" s="0">
        <x:f>'Historical Trades'!J94</x:f>
      </x:c>
      <x:c r="K94" s="0">
        <x:f>'Historical Trades'!K94</x:f>
      </x:c>
      <x:c r="L94" s="0">
        <x:f>'Historical Trades'!L94</x:f>
      </x:c>
      <x:c r="M94" s="0">
        <x:f>'Historical Trades'!M94</x:f>
      </x:c>
      <x:c r="N94" s="0">
        <x:f>CLEAN('Historical Trades'!O94)</x:f>
      </x:c>
      <x:c r="P94" s="14">
        <x:f>IF(G94="sell",M94,-M94)</x:f>
      </x:c>
      <x:c r="Q94" s="14">
        <x:f>VLOOKUP(N94,'Currency Rates'!$A$3:$C$32,3,0)</x:f>
      </x:c>
      <x:c r="R94" s="0">
        <x:f>IF(A94="SPUS",0,IF(A94="FWD",0,P94/Q94))</x:f>
      </x:c>
    </x:row>
    <x:row r="95" spans="1:19" x14ac:dyDescent="0.3">
      <x:c r="A95" s="0">
        <x:f>'Historical Trades'!A95</x:f>
      </x:c>
      <x:c r="B95" s="0">
        <x:f>'Historical Trades'!B95</x:f>
      </x:c>
      <x:c r="C95" s="23">
        <x:f>'Historical Trades'!C95</x:f>
      </x:c>
      <x:c r="D95" s="0">
        <x:f>'Historical Trades'!D95</x:f>
      </x:c>
      <x:c r="E95" s="23">
        <x:f>'Historical Trades'!E95</x:f>
      </x:c>
      <x:c r="F95" s="0">
        <x:f>'Historical Trades'!F95</x:f>
      </x:c>
      <x:c r="G95" s="0">
        <x:f>'Historical Trades'!G95</x:f>
      </x:c>
      <x:c r="H95" s="0">
        <x:f>'Historical Trades'!H95</x:f>
      </x:c>
      <x:c r="I95" s="0">
        <x:f>'Historical Trades'!I95</x:f>
      </x:c>
      <x:c r="J95" s="0">
        <x:f>'Historical Trades'!J95</x:f>
      </x:c>
      <x:c r="K95" s="0">
        <x:f>'Historical Trades'!K95</x:f>
      </x:c>
      <x:c r="L95" s="0">
        <x:f>'Historical Trades'!L95</x:f>
      </x:c>
      <x:c r="M95" s="0">
        <x:f>'Historical Trades'!M95</x:f>
      </x:c>
      <x:c r="N95" s="0">
        <x:f>CLEAN('Historical Trades'!O95)</x:f>
      </x:c>
      <x:c r="P95" s="14">
        <x:f>IF(G95="sell",M95,-M95)</x:f>
      </x:c>
      <x:c r="Q95" s="14">
        <x:f>VLOOKUP(N95,'Currency Rates'!$A$3:$C$32,3,0)</x:f>
      </x:c>
      <x:c r="R95" s="0">
        <x:f>IF(A95="SPUS",0,IF(A95="FWD",0,P95/Q95))</x:f>
      </x:c>
    </x:row>
    <x:row r="96" spans="1:19" x14ac:dyDescent="0.3">
      <x:c r="A96" s="0">
        <x:f>'Historical Trades'!A96</x:f>
      </x:c>
      <x:c r="B96" s="0">
        <x:f>'Historical Trades'!B96</x:f>
      </x:c>
      <x:c r="C96" s="23">
        <x:f>'Historical Trades'!C96</x:f>
      </x:c>
      <x:c r="D96" s="0">
        <x:f>'Historical Trades'!D96</x:f>
      </x:c>
      <x:c r="E96" s="23">
        <x:f>'Historical Trades'!E96</x:f>
      </x:c>
      <x:c r="F96" s="0">
        <x:f>'Historical Trades'!F96</x:f>
      </x:c>
      <x:c r="G96" s="0">
        <x:f>'Historical Trades'!G96</x:f>
      </x:c>
      <x:c r="H96" s="0">
        <x:f>'Historical Trades'!H96</x:f>
      </x:c>
      <x:c r="I96" s="0">
        <x:f>'Historical Trades'!I96</x:f>
      </x:c>
      <x:c r="J96" s="0">
        <x:f>'Historical Trades'!J96</x:f>
      </x:c>
      <x:c r="K96" s="0">
        <x:f>'Historical Trades'!K96</x:f>
      </x:c>
      <x:c r="L96" s="0">
        <x:f>'Historical Trades'!L96</x:f>
      </x:c>
      <x:c r="M96" s="0">
        <x:f>'Historical Trades'!M96</x:f>
      </x:c>
      <x:c r="N96" s="0">
        <x:f>CLEAN('Historical Trades'!O96)</x:f>
      </x:c>
      <x:c r="P96" s="14">
        <x:f>IF(G96="sell",M96,-M96)</x:f>
      </x:c>
      <x:c r="Q96" s="14">
        <x:f>VLOOKUP(N96,'Currency Rates'!$A$3:$C$32,3,0)</x:f>
      </x:c>
      <x:c r="R96" s="0">
        <x:f>IF(A96="SPUS",0,IF(A96="FWD",0,P96/Q96))</x:f>
      </x:c>
    </x:row>
    <x:row r="97" spans="1:19" x14ac:dyDescent="0.3">
      <x:c r="A97" s="0">
        <x:f>'Historical Trades'!A97</x:f>
      </x:c>
      <x:c r="B97" s="0">
        <x:f>'Historical Trades'!B97</x:f>
      </x:c>
      <x:c r="C97" s="23">
        <x:f>'Historical Trades'!C97</x:f>
      </x:c>
      <x:c r="D97" s="0">
        <x:f>'Historical Trades'!D97</x:f>
      </x:c>
      <x:c r="E97" s="23">
        <x:f>'Historical Trades'!E97</x:f>
      </x:c>
      <x:c r="F97" s="0">
        <x:f>'Historical Trades'!F97</x:f>
      </x:c>
      <x:c r="G97" s="0">
        <x:f>'Historical Trades'!G97</x:f>
      </x:c>
      <x:c r="H97" s="0">
        <x:f>'Historical Trades'!H97</x:f>
      </x:c>
      <x:c r="I97" s="0">
        <x:f>'Historical Trades'!I97</x:f>
      </x:c>
      <x:c r="J97" s="0">
        <x:f>'Historical Trades'!J97</x:f>
      </x:c>
      <x:c r="K97" s="0">
        <x:f>'Historical Trades'!K97</x:f>
      </x:c>
      <x:c r="L97" s="0">
        <x:f>'Historical Trades'!L97</x:f>
      </x:c>
      <x:c r="M97" s="0">
        <x:f>'Historical Trades'!M97</x:f>
      </x:c>
      <x:c r="N97" s="0">
        <x:f>CLEAN('Historical Trades'!O97)</x:f>
      </x:c>
      <x:c r="P97" s="14">
        <x:f>IF(G97="sell",M97,-M97)</x:f>
      </x:c>
      <x:c r="Q97" s="14">
        <x:f>VLOOKUP(N97,'Currency Rates'!$A$3:$C$32,3,0)</x:f>
      </x:c>
      <x:c r="R97" s="0">
        <x:f>IF(A97="SPUS",0,IF(A97="FWD",0,P97/Q97))</x:f>
      </x:c>
    </x:row>
    <x:row r="98" spans="1:19" x14ac:dyDescent="0.3">
      <x:c r="A98" s="0">
        <x:f>'Historical Trades'!A98</x:f>
      </x:c>
      <x:c r="B98" s="0">
        <x:f>'Historical Trades'!B98</x:f>
      </x:c>
      <x:c r="C98" s="23">
        <x:f>'Historical Trades'!C98</x:f>
      </x:c>
      <x:c r="D98" s="0">
        <x:f>'Historical Trades'!D98</x:f>
      </x:c>
      <x:c r="E98" s="23">
        <x:f>'Historical Trades'!E98</x:f>
      </x:c>
      <x:c r="F98" s="0">
        <x:f>'Historical Trades'!F98</x:f>
      </x:c>
      <x:c r="G98" s="0">
        <x:f>'Historical Trades'!G98</x:f>
      </x:c>
      <x:c r="H98" s="0">
        <x:f>'Historical Trades'!H98</x:f>
      </x:c>
      <x:c r="I98" s="0">
        <x:f>'Historical Trades'!I98</x:f>
      </x:c>
      <x:c r="J98" s="0">
        <x:f>'Historical Trades'!J98</x:f>
      </x:c>
      <x:c r="K98" s="0">
        <x:f>'Historical Trades'!K98</x:f>
      </x:c>
      <x:c r="L98" s="0">
        <x:f>'Historical Trades'!L98</x:f>
      </x:c>
      <x:c r="M98" s="0">
        <x:f>'Historical Trades'!M98</x:f>
      </x:c>
      <x:c r="N98" s="0">
        <x:f>CLEAN('Historical Trades'!O98)</x:f>
      </x:c>
      <x:c r="P98" s="14">
        <x:f>IF(G98="sell",M98,-M98)</x:f>
      </x:c>
      <x:c r="Q98" s="14">
        <x:f>VLOOKUP(N98,'Currency Rates'!$A$3:$C$32,3,0)</x:f>
      </x:c>
      <x:c r="R98" s="0">
        <x:f>IF(A98="SPUS",0,IF(A98="FWD",0,P98/Q98))</x:f>
      </x:c>
    </x:row>
    <x:row r="99" spans="1:19" x14ac:dyDescent="0.3">
      <x:c r="A99" s="0">
        <x:f>'Historical Trades'!A99</x:f>
      </x:c>
      <x:c r="B99" s="0">
        <x:f>'Historical Trades'!B99</x:f>
      </x:c>
      <x:c r="C99" s="23">
        <x:f>'Historical Trades'!C99</x:f>
      </x:c>
      <x:c r="D99" s="0">
        <x:f>'Historical Trades'!D99</x:f>
      </x:c>
      <x:c r="E99" s="23">
        <x:f>'Historical Trades'!E99</x:f>
      </x:c>
      <x:c r="F99" s="0">
        <x:f>'Historical Trades'!F99</x:f>
      </x:c>
      <x:c r="G99" s="0">
        <x:f>'Historical Trades'!G99</x:f>
      </x:c>
      <x:c r="H99" s="0">
        <x:f>'Historical Trades'!H99</x:f>
      </x:c>
      <x:c r="I99" s="0">
        <x:f>'Historical Trades'!I99</x:f>
      </x:c>
      <x:c r="J99" s="0">
        <x:f>'Historical Trades'!J99</x:f>
      </x:c>
      <x:c r="K99" s="0">
        <x:f>'Historical Trades'!K99</x:f>
      </x:c>
      <x:c r="L99" s="0">
        <x:f>'Historical Trades'!L99</x:f>
      </x:c>
      <x:c r="M99" s="0">
        <x:f>'Historical Trades'!M99</x:f>
      </x:c>
      <x:c r="N99" s="0">
        <x:f>CLEAN('Historical Trades'!O99)</x:f>
      </x:c>
      <x:c r="P99" s="14">
        <x:f>IF(G99="sell",M99,-M99)</x:f>
      </x:c>
      <x:c r="Q99" s="14">
        <x:f>VLOOKUP(N99,'Currency Rates'!$A$3:$C$32,3,0)</x:f>
      </x:c>
      <x:c r="R99" s="0">
        <x:f>IF(A99="SPUS",0,IF(A99="FWD",0,P99/Q99))</x:f>
      </x:c>
    </x:row>
    <x:row r="100" spans="1:19" x14ac:dyDescent="0.3">
      <x:c r="A100" s="0">
        <x:f>'Historical Trades'!A100</x:f>
      </x:c>
      <x:c r="B100" s="0">
        <x:f>'Historical Trades'!B100</x:f>
      </x:c>
      <x:c r="C100" s="23">
        <x:f>'Historical Trades'!C100</x:f>
      </x:c>
      <x:c r="D100" s="0">
        <x:f>'Historical Trades'!D100</x:f>
      </x:c>
      <x:c r="E100" s="23">
        <x:f>'Historical Trades'!E100</x:f>
      </x:c>
      <x:c r="F100" s="0">
        <x:f>'Historical Trades'!F100</x:f>
      </x:c>
      <x:c r="G100" s="0">
        <x:f>'Historical Trades'!G100</x:f>
      </x:c>
      <x:c r="H100" s="0">
        <x:f>'Historical Trades'!H100</x:f>
      </x:c>
      <x:c r="I100" s="0">
        <x:f>'Historical Trades'!I100</x:f>
      </x:c>
      <x:c r="J100" s="0">
        <x:f>'Historical Trades'!J100</x:f>
      </x:c>
      <x:c r="K100" s="0">
        <x:f>'Historical Trades'!K100</x:f>
      </x:c>
      <x:c r="L100" s="0">
        <x:f>'Historical Trades'!L100</x:f>
      </x:c>
      <x:c r="M100" s="0">
        <x:f>'Historical Trades'!M100</x:f>
      </x:c>
      <x:c r="N100" s="0">
        <x:f>CLEAN('Historical Trades'!O100)</x:f>
      </x:c>
      <x:c r="P100" s="14">
        <x:f>IF(G100="sell",M100,-M100)</x:f>
      </x:c>
      <x:c r="Q100" s="14">
        <x:f>VLOOKUP(N100,'Currency Rates'!$A$3:$C$32,3,0)</x:f>
      </x:c>
      <x:c r="R100" s="0">
        <x:f>IF(A100="SPUS",0,IF(A100="FWD",0,P100/Q100))</x:f>
      </x:c>
    </x:row>
    <x:row r="101" spans="1:19" x14ac:dyDescent="0.3">
      <x:c r="A101" s="0">
        <x:f>'Historical Trades'!A101</x:f>
      </x:c>
      <x:c r="B101" s="0">
        <x:f>'Historical Trades'!B101</x:f>
      </x:c>
      <x:c r="C101" s="23">
        <x:f>'Historical Trades'!C101</x:f>
      </x:c>
      <x:c r="D101" s="0">
        <x:f>'Historical Trades'!D101</x:f>
      </x:c>
      <x:c r="E101" s="23">
        <x:f>'Historical Trades'!E101</x:f>
      </x:c>
      <x:c r="F101" s="0">
        <x:f>'Historical Trades'!F101</x:f>
      </x:c>
      <x:c r="G101" s="0">
        <x:f>'Historical Trades'!G101</x:f>
      </x:c>
      <x:c r="H101" s="0">
        <x:f>'Historical Trades'!H101</x:f>
      </x:c>
      <x:c r="I101" s="0">
        <x:f>'Historical Trades'!I101</x:f>
      </x:c>
      <x:c r="J101" s="0">
        <x:f>'Historical Trades'!J101</x:f>
      </x:c>
      <x:c r="K101" s="0">
        <x:f>'Historical Trades'!K101</x:f>
      </x:c>
      <x:c r="L101" s="0">
        <x:f>'Historical Trades'!L101</x:f>
      </x:c>
      <x:c r="M101" s="0">
        <x:f>'Historical Trades'!M101</x:f>
      </x:c>
      <x:c r="N101" s="0">
        <x:f>CLEAN('Historical Trades'!O101)</x:f>
      </x:c>
      <x:c r="P101" s="14">
        <x:f>IF(G101="sell",M101,-M101)</x:f>
      </x:c>
      <x:c r="Q101" s="14">
        <x:f>VLOOKUP(N101,'Currency Rates'!$A$3:$C$32,3,0)</x:f>
      </x:c>
      <x:c r="R101" s="0">
        <x:f>IF(A101="SPUS",0,IF(A101="FWD",0,P101/Q101))</x:f>
      </x:c>
    </x:row>
    <x:row r="102" spans="1:19" x14ac:dyDescent="0.3">
      <x:c r="A102" s="0">
        <x:f>'Historical Trades'!A102</x:f>
      </x:c>
      <x:c r="B102" s="0">
        <x:f>'Historical Trades'!B102</x:f>
      </x:c>
      <x:c r="C102" s="23">
        <x:f>'Historical Trades'!C102</x:f>
      </x:c>
      <x:c r="D102" s="0">
        <x:f>'Historical Trades'!D102</x:f>
      </x:c>
      <x:c r="E102" s="23">
        <x:f>'Historical Trades'!E102</x:f>
      </x:c>
      <x:c r="F102" s="0">
        <x:f>'Historical Trades'!F102</x:f>
      </x:c>
      <x:c r="G102" s="0">
        <x:f>'Historical Trades'!G102</x:f>
      </x:c>
      <x:c r="H102" s="0">
        <x:f>'Historical Trades'!H102</x:f>
      </x:c>
      <x:c r="I102" s="0">
        <x:f>'Historical Trades'!I102</x:f>
      </x:c>
      <x:c r="J102" s="0">
        <x:f>'Historical Trades'!J102</x:f>
      </x:c>
      <x:c r="K102" s="0">
        <x:f>'Historical Trades'!K102</x:f>
      </x:c>
      <x:c r="L102" s="0">
        <x:f>'Historical Trades'!L102</x:f>
      </x:c>
      <x:c r="M102" s="0">
        <x:f>'Historical Trades'!M102</x:f>
      </x:c>
      <x:c r="N102" s="0">
        <x:f>CLEAN('Historical Trades'!O102)</x:f>
      </x:c>
      <x:c r="P102" s="14">
        <x:f>IF(G102="sell",M102,-M102)</x:f>
      </x:c>
      <x:c r="Q102" s="14">
        <x:f>VLOOKUP(N102,'Currency Rates'!$A$3:$C$32,3,0)</x:f>
      </x:c>
      <x:c r="R102" s="0">
        <x:f>IF(A102="SPUS",0,IF(A102="FWD",0,P102/Q102))</x:f>
      </x:c>
    </x:row>
    <x:row r="103" spans="1:19" x14ac:dyDescent="0.3">
      <x:c r="A103" s="0">
        <x:f>'Historical Trades'!A103</x:f>
      </x:c>
      <x:c r="B103" s="0">
        <x:f>'Historical Trades'!B103</x:f>
      </x:c>
      <x:c r="C103" s="23">
        <x:f>'Historical Trades'!C103</x:f>
      </x:c>
      <x:c r="D103" s="0">
        <x:f>'Historical Trades'!D103</x:f>
      </x:c>
      <x:c r="E103" s="23">
        <x:f>'Historical Trades'!E103</x:f>
      </x:c>
      <x:c r="F103" s="0">
        <x:f>'Historical Trades'!F103</x:f>
      </x:c>
      <x:c r="G103" s="0">
        <x:f>'Historical Trades'!G103</x:f>
      </x:c>
      <x:c r="H103" s="0">
        <x:f>'Historical Trades'!H103</x:f>
      </x:c>
      <x:c r="I103" s="0">
        <x:f>'Historical Trades'!I103</x:f>
      </x:c>
      <x:c r="J103" s="0">
        <x:f>'Historical Trades'!J103</x:f>
      </x:c>
      <x:c r="K103" s="0">
        <x:f>'Historical Trades'!K103</x:f>
      </x:c>
      <x:c r="L103" s="0">
        <x:f>'Historical Trades'!L103</x:f>
      </x:c>
      <x:c r="M103" s="0">
        <x:f>'Historical Trades'!M103</x:f>
      </x:c>
      <x:c r="N103" s="0">
        <x:f>CLEAN('Historical Trades'!O103)</x:f>
      </x:c>
      <x:c r="P103" s="14">
        <x:f>IF(G103="sell",M103,-M103)</x:f>
      </x:c>
      <x:c r="Q103" s="14">
        <x:f>VLOOKUP(N103,'Currency Rates'!$A$3:$C$32,3,0)</x:f>
      </x:c>
      <x:c r="R103" s="0">
        <x:f>IF(A103="SPUS",0,IF(A103="FWD",0,P103/Q103))</x:f>
      </x:c>
    </x:row>
    <x:row r="104" spans="1:19" x14ac:dyDescent="0.3">
      <x:c r="A104" s="0">
        <x:f>'Historical Trades'!A104</x:f>
      </x:c>
      <x:c r="B104" s="0">
        <x:f>'Historical Trades'!B104</x:f>
      </x:c>
      <x:c r="C104" s="23">
        <x:f>'Historical Trades'!C104</x:f>
      </x:c>
      <x:c r="D104" s="0">
        <x:f>'Historical Trades'!D104</x:f>
      </x:c>
      <x:c r="E104" s="23">
        <x:f>'Historical Trades'!E104</x:f>
      </x:c>
      <x:c r="F104" s="0">
        <x:f>'Historical Trades'!F104</x:f>
      </x:c>
      <x:c r="G104" s="0">
        <x:f>'Historical Trades'!G104</x:f>
      </x:c>
      <x:c r="H104" s="0">
        <x:f>'Historical Trades'!H104</x:f>
      </x:c>
      <x:c r="I104" s="0">
        <x:f>'Historical Trades'!I104</x:f>
      </x:c>
      <x:c r="J104" s="0">
        <x:f>'Historical Trades'!J104</x:f>
      </x:c>
      <x:c r="K104" s="0">
        <x:f>'Historical Trades'!K104</x:f>
      </x:c>
      <x:c r="L104" s="0">
        <x:f>'Historical Trades'!L104</x:f>
      </x:c>
      <x:c r="M104" s="0">
        <x:f>'Historical Trades'!M104</x:f>
      </x:c>
      <x:c r="N104" s="0">
        <x:f>CLEAN('Historical Trades'!O104)</x:f>
      </x:c>
      <x:c r="P104" s="14">
        <x:f>IF(G104="sell",M104,-M104)</x:f>
      </x:c>
      <x:c r="Q104" s="14">
        <x:f>VLOOKUP(N104,'Currency Rates'!$A$3:$C$32,3,0)</x:f>
      </x:c>
      <x:c r="R104" s="0">
        <x:f>IF(A104="SPUS",0,IF(A104="FWD",0,P104/Q104))</x:f>
      </x:c>
    </x:row>
    <x:row r="105" spans="1:19" x14ac:dyDescent="0.3">
      <x:c r="A105" s="0">
        <x:f>'Historical Trades'!A105</x:f>
      </x:c>
      <x:c r="B105" s="0">
        <x:f>'Historical Trades'!B105</x:f>
      </x:c>
      <x:c r="C105" s="23">
        <x:f>'Historical Trades'!C105</x:f>
      </x:c>
      <x:c r="D105" s="0">
        <x:f>'Historical Trades'!D105</x:f>
      </x:c>
      <x:c r="E105" s="23">
        <x:f>'Historical Trades'!E105</x:f>
      </x:c>
      <x:c r="F105" s="0">
        <x:f>'Historical Trades'!F105</x:f>
      </x:c>
      <x:c r="G105" s="0">
        <x:f>'Historical Trades'!G105</x:f>
      </x:c>
      <x:c r="H105" s="0">
        <x:f>'Historical Trades'!H105</x:f>
      </x:c>
      <x:c r="I105" s="0">
        <x:f>'Historical Trades'!I105</x:f>
      </x:c>
      <x:c r="J105" s="0">
        <x:f>'Historical Trades'!J105</x:f>
      </x:c>
      <x:c r="K105" s="0">
        <x:f>'Historical Trades'!K105</x:f>
      </x:c>
      <x:c r="L105" s="0">
        <x:f>'Historical Trades'!L105</x:f>
      </x:c>
      <x:c r="M105" s="0">
        <x:f>'Historical Trades'!M105</x:f>
      </x:c>
      <x:c r="N105" s="0">
        <x:f>CLEAN('Historical Trades'!O105)</x:f>
      </x:c>
      <x:c r="P105" s="14">
        <x:f>IF(G105="sell",M105,-M105)</x:f>
      </x:c>
      <x:c r="Q105" s="14">
        <x:f>VLOOKUP(N105,'Currency Rates'!$A$3:$C$32,3,0)</x:f>
      </x:c>
      <x:c r="R105" s="0">
        <x:f>IF(A105="SPUS",0,IF(A105="FWD",0,P105/Q105))</x:f>
      </x:c>
    </x:row>
    <x:row r="106" spans="1:19" x14ac:dyDescent="0.3">
      <x:c r="A106" s="0">
        <x:f>'Historical Trades'!A106</x:f>
      </x:c>
      <x:c r="B106" s="0">
        <x:f>'Historical Trades'!B106</x:f>
      </x:c>
      <x:c r="C106" s="23">
        <x:f>'Historical Trades'!C106</x:f>
      </x:c>
      <x:c r="D106" s="0">
        <x:f>'Historical Trades'!D106</x:f>
      </x:c>
      <x:c r="E106" s="23">
        <x:f>'Historical Trades'!E106</x:f>
      </x:c>
      <x:c r="F106" s="0">
        <x:f>'Historical Trades'!F106</x:f>
      </x:c>
      <x:c r="G106" s="0">
        <x:f>'Historical Trades'!G106</x:f>
      </x:c>
      <x:c r="H106" s="0">
        <x:f>'Historical Trades'!H106</x:f>
      </x:c>
      <x:c r="I106" s="0">
        <x:f>'Historical Trades'!I106</x:f>
      </x:c>
      <x:c r="J106" s="0">
        <x:f>'Historical Trades'!J106</x:f>
      </x:c>
      <x:c r="K106" s="0">
        <x:f>'Historical Trades'!K106</x:f>
      </x:c>
      <x:c r="L106" s="0">
        <x:f>'Historical Trades'!L106</x:f>
      </x:c>
      <x:c r="M106" s="0">
        <x:f>'Historical Trades'!M106</x:f>
      </x:c>
      <x:c r="N106" s="0">
        <x:f>CLEAN('Historical Trades'!O106)</x:f>
      </x:c>
      <x:c r="P106" s="14">
        <x:f>IF(G106="sell",M106,-M106)</x:f>
      </x:c>
      <x:c r="Q106" s="14">
        <x:f>VLOOKUP(N106,'Currency Rates'!$A$3:$C$32,3,0)</x:f>
      </x:c>
      <x:c r="R106" s="0">
        <x:f>IF(A106="SPUS",0,IF(A106="FWD",0,P106/Q106))</x:f>
      </x:c>
    </x:row>
    <x:row r="107" spans="1:19" x14ac:dyDescent="0.3">
      <x:c r="A107" s="0">
        <x:f>'Historical Trades'!A107</x:f>
      </x:c>
      <x:c r="B107" s="0">
        <x:f>'Historical Trades'!B107</x:f>
      </x:c>
      <x:c r="C107" s="23">
        <x:f>'Historical Trades'!C107</x:f>
      </x:c>
      <x:c r="D107" s="0">
        <x:f>'Historical Trades'!D107</x:f>
      </x:c>
      <x:c r="E107" s="23">
        <x:f>'Historical Trades'!E107</x:f>
      </x:c>
      <x:c r="F107" s="0">
        <x:f>'Historical Trades'!F107</x:f>
      </x:c>
      <x:c r="G107" s="0">
        <x:f>'Historical Trades'!G107</x:f>
      </x:c>
      <x:c r="H107" s="0">
        <x:f>'Historical Trades'!H107</x:f>
      </x:c>
      <x:c r="I107" s="0">
        <x:f>'Historical Trades'!I107</x:f>
      </x:c>
      <x:c r="J107" s="0">
        <x:f>'Historical Trades'!J107</x:f>
      </x:c>
      <x:c r="K107" s="0">
        <x:f>'Historical Trades'!K107</x:f>
      </x:c>
      <x:c r="L107" s="0">
        <x:f>'Historical Trades'!L107</x:f>
      </x:c>
      <x:c r="M107" s="0">
        <x:f>'Historical Trades'!M107</x:f>
      </x:c>
      <x:c r="N107" s="0">
        <x:f>CLEAN('Historical Trades'!O107)</x:f>
      </x:c>
      <x:c r="P107" s="14">
        <x:f>IF(G107="sell",M107,-M107)</x:f>
      </x:c>
      <x:c r="Q107" s="14">
        <x:f>VLOOKUP(N107,'Currency Rates'!$A$3:$C$32,3,0)</x:f>
      </x:c>
      <x:c r="R107" s="0">
        <x:f>IF(A107="SPUS",0,IF(A107="FWD",0,P107/Q107))</x:f>
      </x:c>
    </x:row>
    <x:row r="108" spans="1:19" x14ac:dyDescent="0.3">
      <x:c r="A108" s="0">
        <x:f>'Historical Trades'!A108</x:f>
      </x:c>
      <x:c r="B108" s="0">
        <x:f>'Historical Trades'!B108</x:f>
      </x:c>
      <x:c r="C108" s="23">
        <x:f>'Historical Trades'!C108</x:f>
      </x:c>
      <x:c r="D108" s="0">
        <x:f>'Historical Trades'!D108</x:f>
      </x:c>
      <x:c r="E108" s="23">
        <x:f>'Historical Trades'!E108</x:f>
      </x:c>
      <x:c r="F108" s="0">
        <x:f>'Historical Trades'!F108</x:f>
      </x:c>
      <x:c r="G108" s="0">
        <x:f>'Historical Trades'!G108</x:f>
      </x:c>
      <x:c r="H108" s="0">
        <x:f>'Historical Trades'!H108</x:f>
      </x:c>
      <x:c r="I108" s="0">
        <x:f>'Historical Trades'!I108</x:f>
      </x:c>
      <x:c r="J108" s="0">
        <x:f>'Historical Trades'!J108</x:f>
      </x:c>
      <x:c r="K108" s="0">
        <x:f>'Historical Trades'!K108</x:f>
      </x:c>
      <x:c r="L108" s="0">
        <x:f>'Historical Trades'!L108</x:f>
      </x:c>
      <x:c r="M108" s="0">
        <x:f>'Historical Trades'!M108</x:f>
      </x:c>
      <x:c r="N108" s="0">
        <x:f>CLEAN('Historical Trades'!O108)</x:f>
      </x:c>
      <x:c r="P108" s="14">
        <x:f>IF(G108="sell",M108,-M108)</x:f>
      </x:c>
      <x:c r="Q108" s="14">
        <x:f>VLOOKUP(N108,'Currency Rates'!$A$3:$C$32,3,0)</x:f>
      </x:c>
      <x:c r="R108" s="0">
        <x:f>IF(A108="SPUS",0,IF(A108="FWD",0,P108/Q108))</x:f>
      </x:c>
    </x:row>
    <x:row r="109" spans="1:19" x14ac:dyDescent="0.3">
      <x:c r="A109" s="0">
        <x:f>'Historical Trades'!A109</x:f>
      </x:c>
      <x:c r="B109" s="0">
        <x:f>'Historical Trades'!B109</x:f>
      </x:c>
      <x:c r="C109" s="23">
        <x:f>'Historical Trades'!C109</x:f>
      </x:c>
      <x:c r="D109" s="0">
        <x:f>'Historical Trades'!D109</x:f>
      </x:c>
      <x:c r="E109" s="23">
        <x:f>'Historical Trades'!E109</x:f>
      </x:c>
      <x:c r="F109" s="0">
        <x:f>'Historical Trades'!F109</x:f>
      </x:c>
      <x:c r="G109" s="0">
        <x:f>'Historical Trades'!G109</x:f>
      </x:c>
      <x:c r="H109" s="0">
        <x:f>'Historical Trades'!H109</x:f>
      </x:c>
      <x:c r="I109" s="0">
        <x:f>'Historical Trades'!I109</x:f>
      </x:c>
      <x:c r="J109" s="0">
        <x:f>'Historical Trades'!J109</x:f>
      </x:c>
      <x:c r="K109" s="0">
        <x:f>'Historical Trades'!K109</x:f>
      </x:c>
      <x:c r="L109" s="0">
        <x:f>'Historical Trades'!L109</x:f>
      </x:c>
      <x:c r="M109" s="0">
        <x:f>'Historical Trades'!M109</x:f>
      </x:c>
      <x:c r="N109" s="0">
        <x:f>CLEAN('Historical Trades'!O109)</x:f>
      </x:c>
      <x:c r="P109" s="14">
        <x:f>IF(G109="sell",M109,-M109)</x:f>
      </x:c>
      <x:c r="Q109" s="14">
        <x:f>VLOOKUP(N109,'Currency Rates'!$A$3:$C$32,3,0)</x:f>
      </x:c>
      <x:c r="R109" s="0">
        <x:f>IF(A109="SPUS",0,IF(A109="FWD",0,P109/Q109))</x:f>
      </x:c>
    </x:row>
    <x:row r="110" spans="1:19" x14ac:dyDescent="0.3">
      <x:c r="A110" s="0">
        <x:f>'Historical Trades'!A110</x:f>
      </x:c>
      <x:c r="B110" s="0">
        <x:f>'Historical Trades'!B110</x:f>
      </x:c>
      <x:c r="C110" s="23">
        <x:f>'Historical Trades'!C110</x:f>
      </x:c>
      <x:c r="D110" s="0">
        <x:f>'Historical Trades'!D110</x:f>
      </x:c>
      <x:c r="E110" s="23">
        <x:f>'Historical Trades'!E110</x:f>
      </x:c>
      <x:c r="F110" s="0">
        <x:f>'Historical Trades'!F110</x:f>
      </x:c>
      <x:c r="G110" s="0">
        <x:f>'Historical Trades'!G110</x:f>
      </x:c>
      <x:c r="H110" s="0">
        <x:f>'Historical Trades'!H110</x:f>
      </x:c>
      <x:c r="I110" s="0">
        <x:f>'Historical Trades'!I110</x:f>
      </x:c>
      <x:c r="J110" s="0">
        <x:f>'Historical Trades'!J110</x:f>
      </x:c>
      <x:c r="K110" s="0">
        <x:f>'Historical Trades'!K110</x:f>
      </x:c>
      <x:c r="L110" s="0">
        <x:f>'Historical Trades'!L110</x:f>
      </x:c>
      <x:c r="M110" s="0">
        <x:f>'Historical Trades'!M110</x:f>
      </x:c>
      <x:c r="N110" s="0">
        <x:f>CLEAN('Historical Trades'!O110)</x:f>
      </x:c>
      <x:c r="P110" s="14">
        <x:f>IF(G110="sell",M110,-M110)</x:f>
      </x:c>
      <x:c r="Q110" s="14">
        <x:f>VLOOKUP(N110,'Currency Rates'!$A$3:$C$32,3,0)</x:f>
      </x:c>
      <x:c r="R110" s="0">
        <x:f>IF(A110="SPUS",0,IF(A110="FWD",0,P110/Q110))</x:f>
      </x:c>
    </x:row>
    <x:row r="111" spans="1:19" x14ac:dyDescent="0.3">
      <x:c r="A111" s="0">
        <x:f>'Historical Trades'!A111</x:f>
      </x:c>
      <x:c r="B111" s="0">
        <x:f>'Historical Trades'!B111</x:f>
      </x:c>
      <x:c r="C111" s="23">
        <x:f>'Historical Trades'!C111</x:f>
      </x:c>
      <x:c r="D111" s="0">
        <x:f>'Historical Trades'!D111</x:f>
      </x:c>
      <x:c r="E111" s="23">
        <x:f>'Historical Trades'!E111</x:f>
      </x:c>
      <x:c r="F111" s="0">
        <x:f>'Historical Trades'!F111</x:f>
      </x:c>
      <x:c r="G111" s="0">
        <x:f>'Historical Trades'!G111</x:f>
      </x:c>
      <x:c r="H111" s="0">
        <x:f>'Historical Trades'!H111</x:f>
      </x:c>
      <x:c r="I111" s="0">
        <x:f>'Historical Trades'!I111</x:f>
      </x:c>
      <x:c r="J111" s="0">
        <x:f>'Historical Trades'!J111</x:f>
      </x:c>
      <x:c r="K111" s="0">
        <x:f>'Historical Trades'!K111</x:f>
      </x:c>
      <x:c r="L111" s="0">
        <x:f>'Historical Trades'!L111</x:f>
      </x:c>
      <x:c r="M111" s="0">
        <x:f>'Historical Trades'!M111</x:f>
      </x:c>
      <x:c r="N111" s="0">
        <x:f>CLEAN('Historical Trades'!O111)</x:f>
      </x:c>
      <x:c r="P111" s="14">
        <x:f>IF(G111="sell",M111,-M111)</x:f>
      </x:c>
      <x:c r="Q111" s="14">
        <x:f>VLOOKUP(N111,'Currency Rates'!$A$3:$C$32,3,0)</x:f>
      </x:c>
      <x:c r="R111" s="0">
        <x:f>IF(A111="SPUS",0,IF(A111="FWD",0,P111/Q111))</x:f>
      </x:c>
    </x:row>
    <x:row r="112" spans="1:19" x14ac:dyDescent="0.3">
      <x:c r="A112" s="0">
        <x:f>'Historical Trades'!A112</x:f>
      </x:c>
      <x:c r="B112" s="0">
        <x:f>'Historical Trades'!B112</x:f>
      </x:c>
      <x:c r="C112" s="23">
        <x:f>'Historical Trades'!C112</x:f>
      </x:c>
      <x:c r="D112" s="0">
        <x:f>'Historical Trades'!D112</x:f>
      </x:c>
      <x:c r="E112" s="23">
        <x:f>'Historical Trades'!E112</x:f>
      </x:c>
      <x:c r="F112" s="0">
        <x:f>'Historical Trades'!F112</x:f>
      </x:c>
      <x:c r="G112" s="0">
        <x:f>'Historical Trades'!G112</x:f>
      </x:c>
      <x:c r="H112" s="0">
        <x:f>'Historical Trades'!H112</x:f>
      </x:c>
      <x:c r="I112" s="0">
        <x:f>'Historical Trades'!I112</x:f>
      </x:c>
      <x:c r="J112" s="0">
        <x:f>'Historical Trades'!J112</x:f>
      </x:c>
      <x:c r="K112" s="0">
        <x:f>'Historical Trades'!K112</x:f>
      </x:c>
      <x:c r="L112" s="0">
        <x:f>'Historical Trades'!L112</x:f>
      </x:c>
      <x:c r="M112" s="0">
        <x:f>'Historical Trades'!M112</x:f>
      </x:c>
      <x:c r="N112" s="0">
        <x:f>CLEAN('Historical Trades'!O112)</x:f>
      </x:c>
      <x:c r="P112" s="14">
        <x:f>IF(G112="sell",M112,-M112)</x:f>
      </x:c>
      <x:c r="Q112" s="14">
        <x:f>VLOOKUP(N112,'Currency Rates'!$A$3:$C$32,3,0)</x:f>
      </x:c>
      <x:c r="R112" s="0">
        <x:f>IF(A112="SPUS",0,IF(A112="FWD",0,P112/Q112))</x:f>
      </x:c>
    </x:row>
    <x:row r="113" spans="1:19" x14ac:dyDescent="0.3">
      <x:c r="A113" s="0">
        <x:f>'Historical Trades'!A113</x:f>
      </x:c>
      <x:c r="B113" s="0">
        <x:f>'Historical Trades'!B113</x:f>
      </x:c>
      <x:c r="C113" s="23">
        <x:f>'Historical Trades'!C113</x:f>
      </x:c>
      <x:c r="D113" s="0">
        <x:f>'Historical Trades'!D113</x:f>
      </x:c>
      <x:c r="E113" s="23">
        <x:f>'Historical Trades'!E113</x:f>
      </x:c>
      <x:c r="F113" s="0">
        <x:f>'Historical Trades'!F113</x:f>
      </x:c>
      <x:c r="G113" s="0">
        <x:f>'Historical Trades'!G113</x:f>
      </x:c>
      <x:c r="H113" s="0">
        <x:f>'Historical Trades'!H113</x:f>
      </x:c>
      <x:c r="I113" s="0">
        <x:f>'Historical Trades'!I113</x:f>
      </x:c>
      <x:c r="J113" s="0">
        <x:f>'Historical Trades'!J113</x:f>
      </x:c>
      <x:c r="K113" s="0">
        <x:f>'Historical Trades'!K113</x:f>
      </x:c>
      <x:c r="L113" s="0">
        <x:f>'Historical Trades'!L113</x:f>
      </x:c>
      <x:c r="M113" s="0">
        <x:f>'Historical Trades'!M113</x:f>
      </x:c>
      <x:c r="N113" s="0">
        <x:f>CLEAN('Historical Trades'!O113)</x:f>
      </x:c>
      <x:c r="P113" s="14">
        <x:f>IF(G113="sell",M113,-M113)</x:f>
      </x:c>
      <x:c r="Q113" s="14">
        <x:f>VLOOKUP(N113,'Currency Rates'!$A$3:$C$32,3,0)</x:f>
      </x:c>
      <x:c r="R113" s="0">
        <x:f>IF(A113="SPUS",0,IF(A113="FWD",0,P113/Q113))</x:f>
      </x:c>
    </x:row>
    <x:row r="114" spans="1:19" x14ac:dyDescent="0.3">
      <x:c r="A114" s="0">
        <x:f>'Historical Trades'!A114</x:f>
      </x:c>
      <x:c r="B114" s="0">
        <x:f>'Historical Trades'!B114</x:f>
      </x:c>
      <x:c r="C114" s="23">
        <x:f>'Historical Trades'!C114</x:f>
      </x:c>
      <x:c r="D114" s="0">
        <x:f>'Historical Trades'!D114</x:f>
      </x:c>
      <x:c r="E114" s="23">
        <x:f>'Historical Trades'!E114</x:f>
      </x:c>
      <x:c r="F114" s="0">
        <x:f>'Historical Trades'!F114</x:f>
      </x:c>
      <x:c r="G114" s="0">
        <x:f>'Historical Trades'!G114</x:f>
      </x:c>
      <x:c r="H114" s="0">
        <x:f>'Historical Trades'!H114</x:f>
      </x:c>
      <x:c r="I114" s="0">
        <x:f>'Historical Trades'!I114</x:f>
      </x:c>
      <x:c r="J114" s="0">
        <x:f>'Historical Trades'!J114</x:f>
      </x:c>
      <x:c r="K114" s="0">
        <x:f>'Historical Trades'!K114</x:f>
      </x:c>
      <x:c r="L114" s="0">
        <x:f>'Historical Trades'!L114</x:f>
      </x:c>
      <x:c r="M114" s="0">
        <x:f>'Historical Trades'!M114</x:f>
      </x:c>
      <x:c r="N114" s="0">
        <x:f>CLEAN('Historical Trades'!O114)</x:f>
      </x:c>
      <x:c r="P114" s="14">
        <x:f>IF(G114="sell",M114,-M114)</x:f>
      </x:c>
      <x:c r="Q114" s="14">
        <x:f>VLOOKUP(N114,'Currency Rates'!$A$3:$C$32,3,0)</x:f>
      </x:c>
      <x:c r="R114" s="0">
        <x:f>IF(A114="SPUS",0,IF(A114="FWD",0,P114/Q114))</x:f>
      </x:c>
    </x:row>
    <x:row r="115" spans="1:19" x14ac:dyDescent="0.3">
      <x:c r="A115" s="0">
        <x:f>'Historical Trades'!A115</x:f>
      </x:c>
      <x:c r="B115" s="0">
        <x:f>'Historical Trades'!B115</x:f>
      </x:c>
      <x:c r="C115" s="23">
        <x:f>'Historical Trades'!C115</x:f>
      </x:c>
      <x:c r="D115" s="0">
        <x:f>'Historical Trades'!D115</x:f>
      </x:c>
      <x:c r="E115" s="23">
        <x:f>'Historical Trades'!E115</x:f>
      </x:c>
      <x:c r="F115" s="0">
        <x:f>'Historical Trades'!F115</x:f>
      </x:c>
      <x:c r="G115" s="0">
        <x:f>'Historical Trades'!G115</x:f>
      </x:c>
      <x:c r="H115" s="0">
        <x:f>'Historical Trades'!H115</x:f>
      </x:c>
      <x:c r="I115" s="0">
        <x:f>'Historical Trades'!I115</x:f>
      </x:c>
      <x:c r="J115" s="0">
        <x:f>'Historical Trades'!J115</x:f>
      </x:c>
      <x:c r="K115" s="0">
        <x:f>'Historical Trades'!K115</x:f>
      </x:c>
      <x:c r="L115" s="0">
        <x:f>'Historical Trades'!L115</x:f>
      </x:c>
      <x:c r="M115" s="0">
        <x:f>'Historical Trades'!M115</x:f>
      </x:c>
      <x:c r="N115" s="0">
        <x:f>CLEAN('Historical Trades'!O115)</x:f>
      </x:c>
      <x:c r="P115" s="14">
        <x:f>IF(G115="sell",M115,-M115)</x:f>
      </x:c>
      <x:c r="Q115" s="14">
        <x:f>VLOOKUP(N115,'Currency Rates'!$A$3:$C$32,3,0)</x:f>
      </x:c>
      <x:c r="R115" s="0">
        <x:f>IF(A115="SPUS",0,IF(A115="FWD",0,P115/Q115))</x:f>
      </x:c>
    </x:row>
    <x:row r="116" spans="1:19" x14ac:dyDescent="0.3">
      <x:c r="A116" s="0">
        <x:f>'Historical Trades'!A116</x:f>
      </x:c>
      <x:c r="B116" s="0">
        <x:f>'Historical Trades'!B116</x:f>
      </x:c>
      <x:c r="C116" s="23">
        <x:f>'Historical Trades'!C116</x:f>
      </x:c>
      <x:c r="D116" s="0">
        <x:f>'Historical Trades'!D116</x:f>
      </x:c>
      <x:c r="E116" s="23">
        <x:f>'Historical Trades'!E116</x:f>
      </x:c>
      <x:c r="F116" s="0">
        <x:f>'Historical Trades'!F116</x:f>
      </x:c>
      <x:c r="G116" s="0">
        <x:f>'Historical Trades'!G116</x:f>
      </x:c>
      <x:c r="H116" s="0">
        <x:f>'Historical Trades'!H116</x:f>
      </x:c>
      <x:c r="I116" s="0">
        <x:f>'Historical Trades'!I116</x:f>
      </x:c>
      <x:c r="J116" s="0">
        <x:f>'Historical Trades'!J116</x:f>
      </x:c>
      <x:c r="K116" s="0">
        <x:f>'Historical Trades'!K116</x:f>
      </x:c>
      <x:c r="L116" s="0">
        <x:f>'Historical Trades'!L116</x:f>
      </x:c>
      <x:c r="M116" s="0">
        <x:f>'Historical Trades'!M116</x:f>
      </x:c>
      <x:c r="N116" s="0">
        <x:f>CLEAN('Historical Trades'!O116)</x:f>
      </x:c>
      <x:c r="P116" s="14">
        <x:f>IF(G116="sell",M116,-M116)</x:f>
      </x:c>
      <x:c r="Q116" s="14">
        <x:f>VLOOKUP(N116,'Currency Rates'!$A$3:$C$32,3,0)</x:f>
      </x:c>
      <x:c r="R116" s="0">
        <x:f>IF(A116="SPUS",0,IF(A116="FWD",0,P116/Q116))</x:f>
      </x:c>
    </x:row>
    <x:row r="117" spans="1:19" x14ac:dyDescent="0.3">
      <x:c r="A117" s="0">
        <x:f>'Historical Trades'!A117</x:f>
      </x:c>
      <x:c r="B117" s="0">
        <x:f>'Historical Trades'!B117</x:f>
      </x:c>
      <x:c r="C117" s="23">
        <x:f>'Historical Trades'!C117</x:f>
      </x:c>
      <x:c r="D117" s="0">
        <x:f>'Historical Trades'!D117</x:f>
      </x:c>
      <x:c r="E117" s="23">
        <x:f>'Historical Trades'!E117</x:f>
      </x:c>
      <x:c r="F117" s="0">
        <x:f>'Historical Trades'!F117</x:f>
      </x:c>
      <x:c r="G117" s="0">
        <x:f>'Historical Trades'!G117</x:f>
      </x:c>
      <x:c r="H117" s="0">
        <x:f>'Historical Trades'!H117</x:f>
      </x:c>
      <x:c r="I117" s="0">
        <x:f>'Historical Trades'!I117</x:f>
      </x:c>
      <x:c r="J117" s="0">
        <x:f>'Historical Trades'!J117</x:f>
      </x:c>
      <x:c r="K117" s="0">
        <x:f>'Historical Trades'!K117</x:f>
      </x:c>
      <x:c r="L117" s="0">
        <x:f>'Historical Trades'!L117</x:f>
      </x:c>
      <x:c r="M117" s="0">
        <x:f>'Historical Trades'!M117</x:f>
      </x:c>
      <x:c r="N117" s="0">
        <x:f>CLEAN('Historical Trades'!O117)</x:f>
      </x:c>
      <x:c r="P117" s="14">
        <x:f>IF(G117="sell",M117,-M117)</x:f>
      </x:c>
      <x:c r="Q117" s="14">
        <x:f>VLOOKUP(N117,'Currency Rates'!$A$3:$C$32,3,0)</x:f>
      </x:c>
      <x:c r="R117" s="0">
        <x:f>IF(A117="SPUS",0,IF(A117="FWD",0,P117/Q117))</x:f>
      </x:c>
    </x:row>
    <x:row r="118" spans="1:19" x14ac:dyDescent="0.3">
      <x:c r="A118" s="0">
        <x:f>'Historical Trades'!A118</x:f>
      </x:c>
      <x:c r="B118" s="0">
        <x:f>'Historical Trades'!B118</x:f>
      </x:c>
      <x:c r="C118" s="23">
        <x:f>'Historical Trades'!C118</x:f>
      </x:c>
      <x:c r="D118" s="0">
        <x:f>'Historical Trades'!D118</x:f>
      </x:c>
      <x:c r="E118" s="23">
        <x:f>'Historical Trades'!E118</x:f>
      </x:c>
      <x:c r="F118" s="0">
        <x:f>'Historical Trades'!F118</x:f>
      </x:c>
      <x:c r="G118" s="0">
        <x:f>'Historical Trades'!G118</x:f>
      </x:c>
      <x:c r="H118" s="0">
        <x:f>'Historical Trades'!H118</x:f>
      </x:c>
      <x:c r="I118" s="0">
        <x:f>'Historical Trades'!I118</x:f>
      </x:c>
      <x:c r="J118" s="0">
        <x:f>'Historical Trades'!J118</x:f>
      </x:c>
      <x:c r="K118" s="0">
        <x:f>'Historical Trades'!K118</x:f>
      </x:c>
      <x:c r="L118" s="0">
        <x:f>'Historical Trades'!L118</x:f>
      </x:c>
      <x:c r="M118" s="0">
        <x:f>'Historical Trades'!M118</x:f>
      </x:c>
      <x:c r="N118" s="0">
        <x:f>CLEAN('Historical Trades'!O118)</x:f>
      </x:c>
      <x:c r="P118" s="14">
        <x:f>IF(G118="sell",M118,-M118)</x:f>
      </x:c>
      <x:c r="Q118" s="14">
        <x:f>VLOOKUP(N118,'Currency Rates'!$A$3:$C$32,3,0)</x:f>
      </x:c>
      <x:c r="R118" s="0">
        <x:f>IF(A118="SPUS",0,IF(A118="FWD",0,P118/Q118))</x:f>
      </x:c>
    </x:row>
    <x:row r="119" spans="1:19" x14ac:dyDescent="0.3">
      <x:c r="A119" s="0">
        <x:f>'Historical Trades'!A119</x:f>
      </x:c>
      <x:c r="B119" s="0">
        <x:f>'Historical Trades'!B119</x:f>
      </x:c>
      <x:c r="C119" s="23">
        <x:f>'Historical Trades'!C119</x:f>
      </x:c>
      <x:c r="D119" s="0">
        <x:f>'Historical Trades'!D119</x:f>
      </x:c>
      <x:c r="E119" s="23">
        <x:f>'Historical Trades'!E119</x:f>
      </x:c>
      <x:c r="F119" s="0">
        <x:f>'Historical Trades'!F119</x:f>
      </x:c>
      <x:c r="G119" s="0">
        <x:f>'Historical Trades'!G119</x:f>
      </x:c>
      <x:c r="H119" s="0">
        <x:f>'Historical Trades'!H119</x:f>
      </x:c>
      <x:c r="I119" s="0">
        <x:f>'Historical Trades'!I119</x:f>
      </x:c>
      <x:c r="J119" s="0">
        <x:f>'Historical Trades'!J119</x:f>
      </x:c>
      <x:c r="K119" s="0">
        <x:f>'Historical Trades'!K119</x:f>
      </x:c>
      <x:c r="L119" s="0">
        <x:f>'Historical Trades'!L119</x:f>
      </x:c>
      <x:c r="M119" s="0">
        <x:f>'Historical Trades'!M119</x:f>
      </x:c>
      <x:c r="N119" s="0">
        <x:f>CLEAN('Historical Trades'!O119)</x:f>
      </x:c>
      <x:c r="P119" s="14">
        <x:f>IF(G119="sell",M119,-M119)</x:f>
      </x:c>
      <x:c r="Q119" s="14">
        <x:f>VLOOKUP(N119,'Currency Rates'!$A$3:$C$32,3,0)</x:f>
      </x:c>
      <x:c r="R119" s="0">
        <x:f>IF(A119="SPUS",0,IF(A119="FWD",0,P119/Q119))</x:f>
      </x:c>
    </x:row>
    <x:row r="120" spans="1:19" x14ac:dyDescent="0.3">
      <x:c r="A120" s="0">
        <x:f>'Historical Trades'!A120</x:f>
      </x:c>
      <x:c r="B120" s="0">
        <x:f>'Historical Trades'!B120</x:f>
      </x:c>
      <x:c r="C120" s="23">
        <x:f>'Historical Trades'!C120</x:f>
      </x:c>
      <x:c r="D120" s="0">
        <x:f>'Historical Trades'!D120</x:f>
      </x:c>
      <x:c r="E120" s="23">
        <x:f>'Historical Trades'!E120</x:f>
      </x:c>
      <x:c r="F120" s="0">
        <x:f>'Historical Trades'!F120</x:f>
      </x:c>
      <x:c r="G120" s="0">
        <x:f>'Historical Trades'!G120</x:f>
      </x:c>
      <x:c r="H120" s="0">
        <x:f>'Historical Trades'!H120</x:f>
      </x:c>
      <x:c r="I120" s="0">
        <x:f>'Historical Trades'!I120</x:f>
      </x:c>
      <x:c r="J120" s="0">
        <x:f>'Historical Trades'!J120</x:f>
      </x:c>
      <x:c r="K120" s="0">
        <x:f>'Historical Trades'!K120</x:f>
      </x:c>
      <x:c r="L120" s="0">
        <x:f>'Historical Trades'!L120</x:f>
      </x:c>
      <x:c r="M120" s="0">
        <x:f>'Historical Trades'!M120</x:f>
      </x:c>
      <x:c r="N120" s="0">
        <x:f>CLEAN('Historical Trades'!O120)</x:f>
      </x:c>
      <x:c r="P120" s="14">
        <x:f>IF(G120="sell",M120,-M120)</x:f>
      </x:c>
      <x:c r="Q120" s="14">
        <x:f>VLOOKUP(N120,'Currency Rates'!$A$3:$C$32,3,0)</x:f>
      </x:c>
      <x:c r="R120" s="0">
        <x:f>IF(A120="SPUS",0,IF(A120="FWD",0,P120/Q120))</x:f>
      </x:c>
    </x:row>
    <x:row r="121" spans="1:19" x14ac:dyDescent="0.3">
      <x:c r="A121" s="0">
        <x:f>'Historical Trades'!A121</x:f>
      </x:c>
      <x:c r="B121" s="0">
        <x:f>'Historical Trades'!B121</x:f>
      </x:c>
      <x:c r="C121" s="23">
        <x:f>'Historical Trades'!C121</x:f>
      </x:c>
      <x:c r="D121" s="0">
        <x:f>'Historical Trades'!D121</x:f>
      </x:c>
      <x:c r="E121" s="23">
        <x:f>'Historical Trades'!E121</x:f>
      </x:c>
      <x:c r="F121" s="0">
        <x:f>'Historical Trades'!F121</x:f>
      </x:c>
      <x:c r="G121" s="0">
        <x:f>'Historical Trades'!G121</x:f>
      </x:c>
      <x:c r="H121" s="0">
        <x:f>'Historical Trades'!H121</x:f>
      </x:c>
      <x:c r="I121" s="0">
        <x:f>'Historical Trades'!I121</x:f>
      </x:c>
      <x:c r="J121" s="0">
        <x:f>'Historical Trades'!J121</x:f>
      </x:c>
      <x:c r="K121" s="0">
        <x:f>'Historical Trades'!K121</x:f>
      </x:c>
      <x:c r="L121" s="0">
        <x:f>'Historical Trades'!L121</x:f>
      </x:c>
      <x:c r="M121" s="0">
        <x:f>'Historical Trades'!M121</x:f>
      </x:c>
      <x:c r="N121" s="0">
        <x:f>CLEAN('Historical Trades'!O121)</x:f>
      </x:c>
      <x:c r="P121" s="14">
        <x:f>IF(G121="sell",M121,-M121)</x:f>
      </x:c>
      <x:c r="Q121" s="14">
        <x:f>VLOOKUP(N121,'Currency Rates'!$A$3:$C$32,3,0)</x:f>
      </x:c>
      <x:c r="R121" s="0">
        <x:f>IF(A121="SPUS",0,IF(A121="FWD",0,P121/Q121))</x:f>
      </x:c>
    </x:row>
    <x:row r="122" spans="1:19" x14ac:dyDescent="0.3">
      <x:c r="A122" s="0">
        <x:f>'Historical Trades'!A122</x:f>
      </x:c>
      <x:c r="B122" s="0">
        <x:f>'Historical Trades'!B122</x:f>
      </x:c>
      <x:c r="C122" s="23">
        <x:f>'Historical Trades'!C122</x:f>
      </x:c>
      <x:c r="D122" s="0">
        <x:f>'Historical Trades'!D122</x:f>
      </x:c>
      <x:c r="E122" s="23">
        <x:f>'Historical Trades'!E122</x:f>
      </x:c>
      <x:c r="F122" s="0">
        <x:f>'Historical Trades'!F122</x:f>
      </x:c>
      <x:c r="G122" s="0">
        <x:f>'Historical Trades'!G122</x:f>
      </x:c>
      <x:c r="H122" s="0">
        <x:f>'Historical Trades'!H122</x:f>
      </x:c>
      <x:c r="I122" s="0">
        <x:f>'Historical Trades'!I122</x:f>
      </x:c>
      <x:c r="J122" s="0">
        <x:f>'Historical Trades'!J122</x:f>
      </x:c>
      <x:c r="K122" s="0">
        <x:f>'Historical Trades'!K122</x:f>
      </x:c>
      <x:c r="L122" s="0">
        <x:f>'Historical Trades'!L122</x:f>
      </x:c>
      <x:c r="M122" s="0">
        <x:f>'Historical Trades'!M122</x:f>
      </x:c>
      <x:c r="N122" s="0">
        <x:f>CLEAN('Historical Trades'!O122)</x:f>
      </x:c>
      <x:c r="P122" s="14">
        <x:f>IF(G122="sell",M122,-M122)</x:f>
      </x:c>
      <x:c r="Q122" s="14">
        <x:f>VLOOKUP(N122,'Currency Rates'!$A$3:$C$32,3,0)</x:f>
      </x:c>
      <x:c r="R122" s="0">
        <x:f>IF(A122="SPUS",0,IF(A122="FWD",0,P122/Q122))</x:f>
      </x:c>
    </x:row>
    <x:row r="123" spans="1:19" x14ac:dyDescent="0.3">
      <x:c r="A123" s="0">
        <x:f>'Historical Trades'!A123</x:f>
      </x:c>
      <x:c r="B123" s="0">
        <x:f>'Historical Trades'!B123</x:f>
      </x:c>
      <x:c r="C123" s="23">
        <x:f>'Historical Trades'!C123</x:f>
      </x:c>
      <x:c r="D123" s="0">
        <x:f>'Historical Trades'!D123</x:f>
      </x:c>
      <x:c r="E123" s="23">
        <x:f>'Historical Trades'!E123</x:f>
      </x:c>
      <x:c r="F123" s="0">
        <x:f>'Historical Trades'!F123</x:f>
      </x:c>
      <x:c r="G123" s="0">
        <x:f>'Historical Trades'!G123</x:f>
      </x:c>
      <x:c r="H123" s="0">
        <x:f>'Historical Trades'!H123</x:f>
      </x:c>
      <x:c r="I123" s="0">
        <x:f>'Historical Trades'!I123</x:f>
      </x:c>
      <x:c r="J123" s="0">
        <x:f>'Historical Trades'!J123</x:f>
      </x:c>
      <x:c r="K123" s="0">
        <x:f>'Historical Trades'!K123</x:f>
      </x:c>
      <x:c r="L123" s="0">
        <x:f>'Historical Trades'!L123</x:f>
      </x:c>
      <x:c r="M123" s="0">
        <x:f>'Historical Trades'!M123</x:f>
      </x:c>
      <x:c r="N123" s="0">
        <x:f>CLEAN('Historical Trades'!O123)</x:f>
      </x:c>
      <x:c r="P123" s="14">
        <x:f>IF(G123="sell",M123,-M123)</x:f>
      </x:c>
      <x:c r="Q123" s="14">
        <x:f>VLOOKUP(N123,'Currency Rates'!$A$3:$C$32,3,0)</x:f>
      </x:c>
      <x:c r="R123" s="0">
        <x:f>IF(A123="SPUS",0,IF(A123="FWD",0,P123/Q123))</x:f>
      </x:c>
    </x:row>
    <x:row r="124" spans="1:19" x14ac:dyDescent="0.3">
      <x:c r="A124" s="0">
        <x:f>'Historical Trades'!A124</x:f>
      </x:c>
      <x:c r="B124" s="0">
        <x:f>'Historical Trades'!B124</x:f>
      </x:c>
      <x:c r="C124" s="23">
        <x:f>'Historical Trades'!C124</x:f>
      </x:c>
      <x:c r="D124" s="0">
        <x:f>'Historical Trades'!D124</x:f>
      </x:c>
      <x:c r="E124" s="23">
        <x:f>'Historical Trades'!E124</x:f>
      </x:c>
      <x:c r="F124" s="0">
        <x:f>'Historical Trades'!F124</x:f>
      </x:c>
      <x:c r="G124" s="0">
        <x:f>'Historical Trades'!G124</x:f>
      </x:c>
      <x:c r="H124" s="0">
        <x:f>'Historical Trades'!H124</x:f>
      </x:c>
      <x:c r="I124" s="0">
        <x:f>'Historical Trades'!I124</x:f>
      </x:c>
      <x:c r="J124" s="0">
        <x:f>'Historical Trades'!J124</x:f>
      </x:c>
      <x:c r="K124" s="0">
        <x:f>'Historical Trades'!K124</x:f>
      </x:c>
      <x:c r="L124" s="0">
        <x:f>'Historical Trades'!L124</x:f>
      </x:c>
      <x:c r="M124" s="0">
        <x:f>'Historical Trades'!M124</x:f>
      </x:c>
      <x:c r="N124" s="0">
        <x:f>CLEAN('Historical Trades'!O124)</x:f>
      </x:c>
      <x:c r="P124" s="14">
        <x:f>IF(G124="sell",M124,-M124)</x:f>
      </x:c>
      <x:c r="Q124" s="14">
        <x:f>VLOOKUP(N124,'Currency Rates'!$A$3:$C$32,3,0)</x:f>
      </x:c>
      <x:c r="R124" s="0">
        <x:f>IF(A124="SPUS",0,IF(A124="FWD",0,P124/Q124))</x:f>
      </x:c>
    </x:row>
    <x:row r="125" spans="1:19" x14ac:dyDescent="0.3">
      <x:c r="A125" s="0">
        <x:f>'Historical Trades'!A125</x:f>
      </x:c>
      <x:c r="B125" s="0">
        <x:f>'Historical Trades'!B125</x:f>
      </x:c>
      <x:c r="C125" s="23">
        <x:f>'Historical Trades'!C125</x:f>
      </x:c>
      <x:c r="D125" s="0">
        <x:f>'Historical Trades'!D125</x:f>
      </x:c>
      <x:c r="E125" s="23">
        <x:f>'Historical Trades'!E125</x:f>
      </x:c>
      <x:c r="F125" s="0">
        <x:f>'Historical Trades'!F125</x:f>
      </x:c>
      <x:c r="G125" s="0">
        <x:f>'Historical Trades'!G125</x:f>
      </x:c>
      <x:c r="H125" s="0">
        <x:f>'Historical Trades'!H125</x:f>
      </x:c>
      <x:c r="I125" s="0">
        <x:f>'Historical Trades'!I125</x:f>
      </x:c>
      <x:c r="J125" s="0">
        <x:f>'Historical Trades'!J125</x:f>
      </x:c>
      <x:c r="K125" s="0">
        <x:f>'Historical Trades'!K125</x:f>
      </x:c>
      <x:c r="L125" s="0">
        <x:f>'Historical Trades'!L125</x:f>
      </x:c>
      <x:c r="M125" s="0">
        <x:f>'Historical Trades'!M125</x:f>
      </x:c>
      <x:c r="N125" s="0">
        <x:f>CLEAN('Historical Trades'!O125)</x:f>
      </x:c>
      <x:c r="P125" s="14">
        <x:f>IF(G125="sell",M125,-M125)</x:f>
      </x:c>
      <x:c r="Q125" s="14">
        <x:f>VLOOKUP(N125,'Currency Rates'!$A$3:$C$32,3,0)</x:f>
      </x:c>
      <x:c r="R125" s="0">
        <x:f>IF(A125="SPUS",0,IF(A125="FWD",0,P125/Q125))</x:f>
      </x:c>
    </x:row>
    <x:row r="126" spans="1:19" x14ac:dyDescent="0.3">
      <x:c r="A126" s="0">
        <x:f>'Historical Trades'!A126</x:f>
      </x:c>
      <x:c r="B126" s="0">
        <x:f>'Historical Trades'!B126</x:f>
      </x:c>
      <x:c r="C126" s="23">
        <x:f>'Historical Trades'!C126</x:f>
      </x:c>
      <x:c r="D126" s="0">
        <x:f>'Historical Trades'!D126</x:f>
      </x:c>
      <x:c r="E126" s="23">
        <x:f>'Historical Trades'!E126</x:f>
      </x:c>
      <x:c r="F126" s="0">
        <x:f>'Historical Trades'!F126</x:f>
      </x:c>
      <x:c r="G126" s="0">
        <x:f>'Historical Trades'!G126</x:f>
      </x:c>
      <x:c r="H126" s="0">
        <x:f>'Historical Trades'!H126</x:f>
      </x:c>
      <x:c r="I126" s="0">
        <x:f>'Historical Trades'!I126</x:f>
      </x:c>
      <x:c r="J126" s="0">
        <x:f>'Historical Trades'!J126</x:f>
      </x:c>
      <x:c r="K126" s="0">
        <x:f>'Historical Trades'!K126</x:f>
      </x:c>
      <x:c r="L126" s="0">
        <x:f>'Historical Trades'!L126</x:f>
      </x:c>
      <x:c r="M126" s="0">
        <x:f>'Historical Trades'!M126</x:f>
      </x:c>
      <x:c r="N126" s="0">
        <x:f>CLEAN('Historical Trades'!O126)</x:f>
      </x:c>
      <x:c r="P126" s="14">
        <x:f>IF(G126="sell",M126,-M126)</x:f>
      </x:c>
      <x:c r="Q126" s="14">
        <x:f>VLOOKUP(N126,'Currency Rates'!$A$3:$C$32,3,0)</x:f>
      </x:c>
      <x:c r="R126" s="0">
        <x:f>IF(A126="SPUS",0,IF(A126="FWD",0,P126/Q126))</x:f>
      </x:c>
    </x:row>
    <x:row r="127" spans="1:19" x14ac:dyDescent="0.3">
      <x:c r="A127" s="0">
        <x:f>'Historical Trades'!A127</x:f>
      </x:c>
      <x:c r="B127" s="0">
        <x:f>'Historical Trades'!B127</x:f>
      </x:c>
      <x:c r="C127" s="23">
        <x:f>'Historical Trades'!C127</x:f>
      </x:c>
      <x:c r="D127" s="0">
        <x:f>'Historical Trades'!D127</x:f>
      </x:c>
      <x:c r="E127" s="23">
        <x:f>'Historical Trades'!E127</x:f>
      </x:c>
      <x:c r="F127" s="0">
        <x:f>'Historical Trades'!F127</x:f>
      </x:c>
      <x:c r="G127" s="0">
        <x:f>'Historical Trades'!G127</x:f>
      </x:c>
      <x:c r="H127" s="0">
        <x:f>'Historical Trades'!H127</x:f>
      </x:c>
      <x:c r="I127" s="0">
        <x:f>'Historical Trades'!I127</x:f>
      </x:c>
      <x:c r="J127" s="0">
        <x:f>'Historical Trades'!J127</x:f>
      </x:c>
      <x:c r="K127" s="0">
        <x:f>'Historical Trades'!K127</x:f>
      </x:c>
      <x:c r="L127" s="0">
        <x:f>'Historical Trades'!L127</x:f>
      </x:c>
      <x:c r="M127" s="0">
        <x:f>'Historical Trades'!M127</x:f>
      </x:c>
      <x:c r="N127" s="0">
        <x:f>CLEAN('Historical Trades'!O127)</x:f>
      </x:c>
      <x:c r="P127" s="14">
        <x:f>IF(G127="sell",M127,-M127)</x:f>
      </x:c>
      <x:c r="Q127" s="14">
        <x:f>VLOOKUP(N127,'Currency Rates'!$A$3:$C$32,3,0)</x:f>
      </x:c>
      <x:c r="R127" s="0">
        <x:f>IF(A127="SPUS",0,IF(A127="FWD",0,P127/Q127))</x:f>
      </x:c>
    </x:row>
    <x:row r="128" spans="1:19" x14ac:dyDescent="0.3">
      <x:c r="A128" s="0">
        <x:f>'Historical Trades'!A128</x:f>
      </x:c>
      <x:c r="B128" s="0">
        <x:f>'Historical Trades'!B128</x:f>
      </x:c>
      <x:c r="C128" s="23">
        <x:f>'Historical Trades'!C128</x:f>
      </x:c>
      <x:c r="D128" s="0">
        <x:f>'Historical Trades'!D128</x:f>
      </x:c>
      <x:c r="E128" s="23">
        <x:f>'Historical Trades'!E128</x:f>
      </x:c>
      <x:c r="F128" s="0">
        <x:f>'Historical Trades'!F128</x:f>
      </x:c>
      <x:c r="G128" s="0">
        <x:f>'Historical Trades'!G128</x:f>
      </x:c>
      <x:c r="H128" s="0">
        <x:f>'Historical Trades'!H128</x:f>
      </x:c>
      <x:c r="I128" s="0">
        <x:f>'Historical Trades'!I128</x:f>
      </x:c>
      <x:c r="J128" s="0">
        <x:f>'Historical Trades'!J128</x:f>
      </x:c>
      <x:c r="K128" s="0">
        <x:f>'Historical Trades'!K128</x:f>
      </x:c>
      <x:c r="L128" s="0">
        <x:f>'Historical Trades'!L128</x:f>
      </x:c>
      <x:c r="M128" s="0">
        <x:f>'Historical Trades'!M128</x:f>
      </x:c>
      <x:c r="N128" s="0">
        <x:f>CLEAN('Historical Trades'!O128)</x:f>
      </x:c>
      <x:c r="P128" s="14">
        <x:f>IF(G128="sell",M128,-M128)</x:f>
      </x:c>
      <x:c r="Q128" s="14">
        <x:f>VLOOKUP(N128,'Currency Rates'!$A$3:$C$32,3,0)</x:f>
      </x:c>
      <x:c r="R128" s="0">
        <x:f>IF(A128="SPUS",0,IF(A128="FWD",0,P128/Q128))</x:f>
      </x:c>
    </x:row>
    <x:row r="129" spans="1:19" x14ac:dyDescent="0.3">
      <x:c r="A129" s="0">
        <x:f>'Historical Trades'!A129</x:f>
      </x:c>
      <x:c r="B129" s="0">
        <x:f>'Historical Trades'!B129</x:f>
      </x:c>
      <x:c r="C129" s="23">
        <x:f>'Historical Trades'!C129</x:f>
      </x:c>
      <x:c r="D129" s="0">
        <x:f>'Historical Trades'!D129</x:f>
      </x:c>
      <x:c r="E129" s="23">
        <x:f>'Historical Trades'!E129</x:f>
      </x:c>
      <x:c r="F129" s="0">
        <x:f>'Historical Trades'!F129</x:f>
      </x:c>
      <x:c r="G129" s="0">
        <x:f>'Historical Trades'!G129</x:f>
      </x:c>
      <x:c r="H129" s="0">
        <x:f>'Historical Trades'!H129</x:f>
      </x:c>
      <x:c r="I129" s="0">
        <x:f>'Historical Trades'!I129</x:f>
      </x:c>
      <x:c r="J129" s="0">
        <x:f>'Historical Trades'!J129</x:f>
      </x:c>
      <x:c r="K129" s="0">
        <x:f>'Historical Trades'!K129</x:f>
      </x:c>
      <x:c r="L129" s="0">
        <x:f>'Historical Trades'!L129</x:f>
      </x:c>
      <x:c r="M129" s="0">
        <x:f>'Historical Trades'!M129</x:f>
      </x:c>
      <x:c r="N129" s="0">
        <x:f>CLEAN('Historical Trades'!O129)</x:f>
      </x:c>
      <x:c r="P129" s="14">
        <x:f>IF(G129="sell",M129,-M129)</x:f>
      </x:c>
      <x:c r="Q129" s="14">
        <x:f>VLOOKUP(N129,'Currency Rates'!$A$3:$C$32,3,0)</x:f>
      </x:c>
      <x:c r="R129" s="0">
        <x:f>IF(A129="SPUS",0,IF(A129="FWD",0,P129/Q129))</x:f>
      </x:c>
    </x:row>
    <x:row r="130" spans="1:19" x14ac:dyDescent="0.3">
      <x:c r="A130" s="0">
        <x:f>'Historical Trades'!A130</x:f>
      </x:c>
      <x:c r="B130" s="0">
        <x:f>'Historical Trades'!B130</x:f>
      </x:c>
      <x:c r="C130" s="23">
        <x:f>'Historical Trades'!C130</x:f>
      </x:c>
      <x:c r="D130" s="0">
        <x:f>'Historical Trades'!D130</x:f>
      </x:c>
      <x:c r="E130" s="23">
        <x:f>'Historical Trades'!E130</x:f>
      </x:c>
      <x:c r="F130" s="0">
        <x:f>'Historical Trades'!F130</x:f>
      </x:c>
      <x:c r="G130" s="0">
        <x:f>'Historical Trades'!G130</x:f>
      </x:c>
      <x:c r="H130" s="0">
        <x:f>'Historical Trades'!H130</x:f>
      </x:c>
      <x:c r="I130" s="0">
        <x:f>'Historical Trades'!I130</x:f>
      </x:c>
      <x:c r="J130" s="0">
        <x:f>'Historical Trades'!J130</x:f>
      </x:c>
      <x:c r="K130" s="0">
        <x:f>'Historical Trades'!K130</x:f>
      </x:c>
      <x:c r="L130" s="0">
        <x:f>'Historical Trades'!L130</x:f>
      </x:c>
      <x:c r="M130" s="0">
        <x:f>'Historical Trades'!M130</x:f>
      </x:c>
      <x:c r="N130" s="0">
        <x:f>CLEAN('Historical Trades'!O130)</x:f>
      </x:c>
      <x:c r="P130" s="14">
        <x:f>IF(G130="sell",M130,-M130)</x:f>
      </x:c>
      <x:c r="Q130" s="14">
        <x:f>VLOOKUP(N130,'Currency Rates'!$A$3:$C$32,3,0)</x:f>
      </x:c>
      <x:c r="R130" s="0">
        <x:f>IF(A130="SPUS",0,IF(A130="FWD",0,P130/Q130))</x:f>
      </x:c>
    </x:row>
    <x:row r="131" spans="1:19" x14ac:dyDescent="0.3">
      <x:c r="A131" s="0">
        <x:f>'Historical Trades'!A131</x:f>
      </x:c>
      <x:c r="B131" s="0">
        <x:f>'Historical Trades'!B131</x:f>
      </x:c>
      <x:c r="C131" s="23">
        <x:f>'Historical Trades'!C131</x:f>
      </x:c>
      <x:c r="D131" s="0">
        <x:f>'Historical Trades'!D131</x:f>
      </x:c>
      <x:c r="E131" s="23">
        <x:f>'Historical Trades'!E131</x:f>
      </x:c>
      <x:c r="F131" s="0">
        <x:f>'Historical Trades'!F131</x:f>
      </x:c>
      <x:c r="G131" s="0">
        <x:f>'Historical Trades'!G131</x:f>
      </x:c>
      <x:c r="H131" s="0">
        <x:f>'Historical Trades'!H131</x:f>
      </x:c>
      <x:c r="I131" s="0">
        <x:f>'Historical Trades'!I131</x:f>
      </x:c>
      <x:c r="J131" s="0">
        <x:f>'Historical Trades'!J131</x:f>
      </x:c>
      <x:c r="K131" s="0">
        <x:f>'Historical Trades'!K131</x:f>
      </x:c>
      <x:c r="L131" s="0">
        <x:f>'Historical Trades'!L131</x:f>
      </x:c>
      <x:c r="M131" s="0">
        <x:f>'Historical Trades'!M131</x:f>
      </x:c>
      <x:c r="N131" s="0">
        <x:f>CLEAN('Historical Trades'!O131)</x:f>
      </x:c>
      <x:c r="P131" s="14">
        <x:f>IF(G131="sell",M131,-M131)</x:f>
      </x:c>
      <x:c r="Q131" s="14">
        <x:f>VLOOKUP(N131,'Currency Rates'!$A$3:$C$32,3,0)</x:f>
      </x:c>
      <x:c r="R131" s="0">
        <x:f>IF(A131="SPUS",0,IF(A131="FWD",0,P131/Q131))</x:f>
      </x:c>
    </x:row>
    <x:row r="132" spans="1:19" x14ac:dyDescent="0.3">
      <x:c r="A132" s="0">
        <x:f>'Historical Trades'!A132</x:f>
      </x:c>
      <x:c r="B132" s="0">
        <x:f>'Historical Trades'!B132</x:f>
      </x:c>
      <x:c r="C132" s="23">
        <x:f>'Historical Trades'!C132</x:f>
      </x:c>
      <x:c r="D132" s="0">
        <x:f>'Historical Trades'!D132</x:f>
      </x:c>
      <x:c r="E132" s="23">
        <x:f>'Historical Trades'!E132</x:f>
      </x:c>
      <x:c r="F132" s="0">
        <x:f>'Historical Trades'!F132</x:f>
      </x:c>
      <x:c r="G132" s="0">
        <x:f>'Historical Trades'!G132</x:f>
      </x:c>
      <x:c r="H132" s="0">
        <x:f>'Historical Trades'!H132</x:f>
      </x:c>
      <x:c r="I132" s="0">
        <x:f>'Historical Trades'!I132</x:f>
      </x:c>
      <x:c r="J132" s="0">
        <x:f>'Historical Trades'!J132</x:f>
      </x:c>
      <x:c r="K132" s="0">
        <x:f>'Historical Trades'!K132</x:f>
      </x:c>
      <x:c r="L132" s="0">
        <x:f>'Historical Trades'!L132</x:f>
      </x:c>
      <x:c r="M132" s="0">
        <x:f>'Historical Trades'!M132</x:f>
      </x:c>
      <x:c r="N132" s="0">
        <x:f>CLEAN('Historical Trades'!O132)</x:f>
      </x:c>
      <x:c r="P132" s="14">
        <x:f>IF(G132="sell",M132,-M132)</x:f>
      </x:c>
      <x:c r="Q132" s="14">
        <x:f>VLOOKUP(N132,'Currency Rates'!$A$3:$C$32,3,0)</x:f>
      </x:c>
      <x:c r="R132" s="0">
        <x:f>IF(A132="SPUS",0,IF(A132="FWD",0,P132/Q132))</x:f>
      </x:c>
    </x:row>
    <x:row r="133" spans="1:19" x14ac:dyDescent="0.3">
      <x:c r="A133" s="0">
        <x:f>'Historical Trades'!A133</x:f>
      </x:c>
      <x:c r="B133" s="0">
        <x:f>'Historical Trades'!B133</x:f>
      </x:c>
      <x:c r="C133" s="23">
        <x:f>'Historical Trades'!C133</x:f>
      </x:c>
      <x:c r="D133" s="0">
        <x:f>'Historical Trades'!D133</x:f>
      </x:c>
      <x:c r="E133" s="23">
        <x:f>'Historical Trades'!E133</x:f>
      </x:c>
      <x:c r="F133" s="0">
        <x:f>'Historical Trades'!F133</x:f>
      </x:c>
      <x:c r="G133" s="0">
        <x:f>'Historical Trades'!G133</x:f>
      </x:c>
      <x:c r="H133" s="0">
        <x:f>'Historical Trades'!H133</x:f>
      </x:c>
      <x:c r="I133" s="0">
        <x:f>'Historical Trades'!I133</x:f>
      </x:c>
      <x:c r="J133" s="0">
        <x:f>'Historical Trades'!J133</x:f>
      </x:c>
      <x:c r="K133" s="0">
        <x:f>'Historical Trades'!K133</x:f>
      </x:c>
      <x:c r="L133" s="0">
        <x:f>'Historical Trades'!L133</x:f>
      </x:c>
      <x:c r="M133" s="0">
        <x:f>'Historical Trades'!M133</x:f>
      </x:c>
      <x:c r="N133" s="0">
        <x:f>CLEAN('Historical Trades'!O133)</x:f>
      </x:c>
      <x:c r="P133" s="14">
        <x:f>IF(G133="sell",M133,-M133)</x:f>
      </x:c>
      <x:c r="Q133" s="14">
        <x:f>VLOOKUP(N133,'Currency Rates'!$A$3:$C$32,3,0)</x:f>
      </x:c>
      <x:c r="R133" s="0">
        <x:f>IF(A133="SPUS",0,IF(A133="FWD",0,P133/Q133))</x:f>
      </x:c>
    </x:row>
    <x:row r="134" spans="1:19" x14ac:dyDescent="0.3">
      <x:c r="A134" s="0">
        <x:f>'Historical Trades'!A134</x:f>
      </x:c>
      <x:c r="B134" s="0">
        <x:f>'Historical Trades'!B134</x:f>
      </x:c>
      <x:c r="C134" s="23">
        <x:f>'Historical Trades'!C134</x:f>
      </x:c>
      <x:c r="D134" s="0">
        <x:f>'Historical Trades'!D134</x:f>
      </x:c>
      <x:c r="E134" s="23">
        <x:f>'Historical Trades'!E134</x:f>
      </x:c>
      <x:c r="F134" s="0">
        <x:f>'Historical Trades'!F134</x:f>
      </x:c>
      <x:c r="G134" s="0">
        <x:f>'Historical Trades'!G134</x:f>
      </x:c>
      <x:c r="H134" s="0">
        <x:f>'Historical Trades'!H134</x:f>
      </x:c>
      <x:c r="I134" s="0">
        <x:f>'Historical Trades'!I134</x:f>
      </x:c>
      <x:c r="J134" s="0">
        <x:f>'Historical Trades'!J134</x:f>
      </x:c>
      <x:c r="K134" s="0">
        <x:f>'Historical Trades'!K134</x:f>
      </x:c>
      <x:c r="L134" s="0">
        <x:f>'Historical Trades'!L134</x:f>
      </x:c>
      <x:c r="M134" s="0">
        <x:f>'Historical Trades'!M134</x:f>
      </x:c>
      <x:c r="N134" s="0">
        <x:f>CLEAN('Historical Trades'!O134)</x:f>
      </x:c>
      <x:c r="P134" s="14">
        <x:f>IF(G134="sell",M134,-M134)</x:f>
      </x:c>
      <x:c r="Q134" s="14">
        <x:f>VLOOKUP(N134,'Currency Rates'!$A$3:$C$32,3,0)</x:f>
      </x:c>
      <x:c r="R134" s="0">
        <x:f>IF(A134="SPUS",0,IF(A134="FWD",0,P134/Q134))</x:f>
      </x:c>
    </x:row>
    <x:row r="135" spans="1:19" x14ac:dyDescent="0.3">
      <x:c r="A135" s="0">
        <x:f>'Historical Trades'!A135</x:f>
      </x:c>
      <x:c r="B135" s="0">
        <x:f>'Historical Trades'!B135</x:f>
      </x:c>
      <x:c r="C135" s="23">
        <x:f>'Historical Trades'!C135</x:f>
      </x:c>
      <x:c r="D135" s="0">
        <x:f>'Historical Trades'!D135</x:f>
      </x:c>
      <x:c r="E135" s="23">
        <x:f>'Historical Trades'!E135</x:f>
      </x:c>
      <x:c r="F135" s="0">
        <x:f>'Historical Trades'!F135</x:f>
      </x:c>
      <x:c r="G135" s="0">
        <x:f>'Historical Trades'!G135</x:f>
      </x:c>
      <x:c r="H135" s="0">
        <x:f>'Historical Trades'!H135</x:f>
      </x:c>
      <x:c r="I135" s="0">
        <x:f>'Historical Trades'!I135</x:f>
      </x:c>
      <x:c r="J135" s="0">
        <x:f>'Historical Trades'!J135</x:f>
      </x:c>
      <x:c r="K135" s="0">
        <x:f>'Historical Trades'!K135</x:f>
      </x:c>
      <x:c r="L135" s="0">
        <x:f>'Historical Trades'!L135</x:f>
      </x:c>
      <x:c r="M135" s="0">
        <x:f>'Historical Trades'!M135</x:f>
      </x:c>
      <x:c r="N135" s="0">
        <x:f>CLEAN('Historical Trades'!O135)</x:f>
      </x:c>
      <x:c r="P135" s="14">
        <x:f>IF(G135="sell",M135,-M135)</x:f>
      </x:c>
      <x:c r="Q135" s="14">
        <x:f>VLOOKUP(N135,'Currency Rates'!$A$3:$C$32,3,0)</x:f>
      </x:c>
      <x:c r="R135" s="0">
        <x:f>IF(A135="SPUS",0,IF(A135="FWD",0,P135/Q135))</x:f>
      </x:c>
    </x:row>
    <x:row r="136" spans="1:19" x14ac:dyDescent="0.3">
      <x:c r="A136" s="0">
        <x:f>'Historical Trades'!A136</x:f>
      </x:c>
      <x:c r="B136" s="0">
        <x:f>'Historical Trades'!B136</x:f>
      </x:c>
      <x:c r="C136" s="23">
        <x:f>'Historical Trades'!C136</x:f>
      </x:c>
      <x:c r="D136" s="0">
        <x:f>'Historical Trades'!D136</x:f>
      </x:c>
      <x:c r="E136" s="23">
        <x:f>'Historical Trades'!E136</x:f>
      </x:c>
      <x:c r="F136" s="0">
        <x:f>'Historical Trades'!F136</x:f>
      </x:c>
      <x:c r="G136" s="0">
        <x:f>'Historical Trades'!G136</x:f>
      </x:c>
      <x:c r="H136" s="0">
        <x:f>'Historical Trades'!H136</x:f>
      </x:c>
      <x:c r="I136" s="0">
        <x:f>'Historical Trades'!I136</x:f>
      </x:c>
      <x:c r="J136" s="0">
        <x:f>'Historical Trades'!J136</x:f>
      </x:c>
      <x:c r="K136" s="0">
        <x:f>'Historical Trades'!K136</x:f>
      </x:c>
      <x:c r="L136" s="0">
        <x:f>'Historical Trades'!L136</x:f>
      </x:c>
      <x:c r="M136" s="0">
        <x:f>'Historical Trades'!M136</x:f>
      </x:c>
      <x:c r="N136" s="0">
        <x:f>CLEAN('Historical Trades'!O136)</x:f>
      </x:c>
      <x:c r="P136" s="14">
        <x:f>IF(G136="sell",M136,-M136)</x:f>
      </x:c>
      <x:c r="Q136" s="14">
        <x:f>VLOOKUP(N136,'Currency Rates'!$A$3:$C$32,3,0)</x:f>
      </x:c>
      <x:c r="R136" s="0">
        <x:f>IF(A136="SPUS",0,IF(A136="FWD",0,P136/Q136))</x:f>
      </x:c>
    </x:row>
    <x:row r="137" spans="1:19" x14ac:dyDescent="0.3">
      <x:c r="A137" s="0">
        <x:f>'Historical Trades'!A137</x:f>
      </x:c>
      <x:c r="B137" s="0">
        <x:f>'Historical Trades'!B137</x:f>
      </x:c>
      <x:c r="C137" s="23">
        <x:f>'Historical Trades'!C137</x:f>
      </x:c>
      <x:c r="D137" s="0">
        <x:f>'Historical Trades'!D137</x:f>
      </x:c>
      <x:c r="E137" s="23">
        <x:f>'Historical Trades'!E137</x:f>
      </x:c>
      <x:c r="F137" s="0">
        <x:f>'Historical Trades'!F137</x:f>
      </x:c>
      <x:c r="G137" s="0">
        <x:f>'Historical Trades'!G137</x:f>
      </x:c>
      <x:c r="H137" s="0">
        <x:f>'Historical Trades'!H137</x:f>
      </x:c>
      <x:c r="I137" s="0">
        <x:f>'Historical Trades'!I137</x:f>
      </x:c>
      <x:c r="J137" s="0">
        <x:f>'Historical Trades'!J137</x:f>
      </x:c>
      <x:c r="K137" s="0">
        <x:f>'Historical Trades'!K137</x:f>
      </x:c>
      <x:c r="L137" s="0">
        <x:f>'Historical Trades'!L137</x:f>
      </x:c>
      <x:c r="M137" s="0">
        <x:f>'Historical Trades'!M137</x:f>
      </x:c>
      <x:c r="N137" s="0">
        <x:f>CLEAN('Historical Trades'!O137)</x:f>
      </x:c>
      <x:c r="P137" s="14">
        <x:f>IF(G137="sell",M137,-M137)</x:f>
      </x:c>
      <x:c r="Q137" s="14">
        <x:f>VLOOKUP(N137,'Currency Rates'!$A$3:$C$32,3,0)</x:f>
      </x:c>
      <x:c r="R137" s="0">
        <x:f>IF(A137="SPUS",0,IF(A137="FWD",0,P137/Q137))</x:f>
      </x:c>
    </x:row>
    <x:row r="138" spans="1:19" x14ac:dyDescent="0.3">
      <x:c r="A138" s="0">
        <x:f>'Historical Trades'!A138</x:f>
      </x:c>
      <x:c r="B138" s="0">
        <x:f>'Historical Trades'!B138</x:f>
      </x:c>
      <x:c r="C138" s="23">
        <x:f>'Historical Trades'!C138</x:f>
      </x:c>
      <x:c r="D138" s="0">
        <x:f>'Historical Trades'!D138</x:f>
      </x:c>
      <x:c r="E138" s="23">
        <x:f>'Historical Trades'!E138</x:f>
      </x:c>
      <x:c r="F138" s="0">
        <x:f>'Historical Trades'!F138</x:f>
      </x:c>
      <x:c r="G138" s="0">
        <x:f>'Historical Trades'!G138</x:f>
      </x:c>
      <x:c r="H138" s="0">
        <x:f>'Historical Trades'!H138</x:f>
      </x:c>
      <x:c r="I138" s="0">
        <x:f>'Historical Trades'!I138</x:f>
      </x:c>
      <x:c r="J138" s="0">
        <x:f>'Historical Trades'!J138</x:f>
      </x:c>
      <x:c r="K138" s="0">
        <x:f>'Historical Trades'!K138</x:f>
      </x:c>
      <x:c r="L138" s="0">
        <x:f>'Historical Trades'!L138</x:f>
      </x:c>
      <x:c r="M138" s="0">
        <x:f>'Historical Trades'!M138</x:f>
      </x:c>
      <x:c r="N138" s="0">
        <x:f>CLEAN('Historical Trades'!O138)</x:f>
      </x:c>
      <x:c r="P138" s="14">
        <x:f>IF(G138="sell",M138,-M138)</x:f>
      </x:c>
      <x:c r="Q138" s="14">
        <x:f>VLOOKUP(N138,'Currency Rates'!$A$3:$C$32,3,0)</x:f>
      </x:c>
      <x:c r="R138" s="0">
        <x:f>IF(A138="SPUS",0,IF(A138="FWD",0,P138/Q138))</x:f>
      </x:c>
    </x:row>
    <x:row r="139" spans="1:19" x14ac:dyDescent="0.3">
      <x:c r="A139" s="0">
        <x:f>'Historical Trades'!A139</x:f>
      </x:c>
      <x:c r="B139" s="0">
        <x:f>'Historical Trades'!B139</x:f>
      </x:c>
      <x:c r="C139" s="23">
        <x:f>'Historical Trades'!C139</x:f>
      </x:c>
      <x:c r="D139" s="0">
        <x:f>'Historical Trades'!D139</x:f>
      </x:c>
      <x:c r="E139" s="23">
        <x:f>'Historical Trades'!E139</x:f>
      </x:c>
      <x:c r="F139" s="0">
        <x:f>'Historical Trades'!F139</x:f>
      </x:c>
      <x:c r="G139" s="0">
        <x:f>'Historical Trades'!G139</x:f>
      </x:c>
      <x:c r="H139" s="0">
        <x:f>'Historical Trades'!H139</x:f>
      </x:c>
      <x:c r="I139" s="0">
        <x:f>'Historical Trades'!I139</x:f>
      </x:c>
      <x:c r="J139" s="0">
        <x:f>'Historical Trades'!J139</x:f>
      </x:c>
      <x:c r="K139" s="0">
        <x:f>'Historical Trades'!K139</x:f>
      </x:c>
      <x:c r="L139" s="0">
        <x:f>'Historical Trades'!L139</x:f>
      </x:c>
      <x:c r="M139" s="0">
        <x:f>'Historical Trades'!M139</x:f>
      </x:c>
      <x:c r="N139" s="0">
        <x:f>CLEAN('Historical Trades'!O139)</x:f>
      </x:c>
      <x:c r="P139" s="14">
        <x:f>IF(G139="sell",M139,-M139)</x:f>
      </x:c>
      <x:c r="Q139" s="14">
        <x:f>VLOOKUP(N139,'Currency Rates'!$A$3:$C$32,3,0)</x:f>
      </x:c>
      <x:c r="R139" s="0">
        <x:f>IF(A139="SPUS",0,IF(A139="FWD",0,P139/Q139))</x:f>
      </x:c>
    </x:row>
    <x:row r="140" spans="1:19" x14ac:dyDescent="0.3">
      <x:c r="A140" s="0">
        <x:f>'Historical Trades'!A140</x:f>
      </x:c>
      <x:c r="B140" s="0">
        <x:f>'Historical Trades'!B140</x:f>
      </x:c>
      <x:c r="C140" s="23">
        <x:f>'Historical Trades'!C140</x:f>
      </x:c>
      <x:c r="D140" s="0">
        <x:f>'Historical Trades'!D140</x:f>
      </x:c>
      <x:c r="E140" s="23">
        <x:f>'Historical Trades'!E140</x:f>
      </x:c>
      <x:c r="F140" s="0">
        <x:f>'Historical Trades'!F140</x:f>
      </x:c>
      <x:c r="G140" s="0">
        <x:f>'Historical Trades'!G140</x:f>
      </x:c>
      <x:c r="H140" s="0">
        <x:f>'Historical Trades'!H140</x:f>
      </x:c>
      <x:c r="I140" s="0">
        <x:f>'Historical Trades'!I140</x:f>
      </x:c>
      <x:c r="J140" s="0">
        <x:f>'Historical Trades'!J140</x:f>
      </x:c>
      <x:c r="K140" s="0">
        <x:f>'Historical Trades'!K140</x:f>
      </x:c>
      <x:c r="L140" s="0">
        <x:f>'Historical Trades'!L140</x:f>
      </x:c>
      <x:c r="M140" s="0">
        <x:f>'Historical Trades'!M140</x:f>
      </x:c>
      <x:c r="N140" s="0">
        <x:f>CLEAN('Historical Trades'!O140)</x:f>
      </x:c>
      <x:c r="P140" s="14">
        <x:f>IF(G140="sell",M140,-M140)</x:f>
      </x:c>
      <x:c r="Q140" s="14">
        <x:f>VLOOKUP(N140,'Currency Rates'!$A$3:$C$32,3,0)</x:f>
      </x:c>
      <x:c r="R140" s="0">
        <x:f>IF(A140="SPUS",0,IF(A140="FWD",0,P140/Q140))</x:f>
      </x:c>
    </x:row>
    <x:row r="141" spans="1:19" x14ac:dyDescent="0.3">
      <x:c r="A141" s="0">
        <x:f>'Historical Trades'!A141</x:f>
      </x:c>
      <x:c r="B141" s="0">
        <x:f>'Historical Trades'!B141</x:f>
      </x:c>
      <x:c r="C141" s="23">
        <x:f>'Historical Trades'!C141</x:f>
      </x:c>
      <x:c r="D141" s="0">
        <x:f>'Historical Trades'!D141</x:f>
      </x:c>
      <x:c r="E141" s="23">
        <x:f>'Historical Trades'!E141</x:f>
      </x:c>
      <x:c r="F141" s="0">
        <x:f>'Historical Trades'!F141</x:f>
      </x:c>
      <x:c r="G141" s="0">
        <x:f>'Historical Trades'!G141</x:f>
      </x:c>
      <x:c r="H141" s="0">
        <x:f>'Historical Trades'!H141</x:f>
      </x:c>
      <x:c r="I141" s="0">
        <x:f>'Historical Trades'!I141</x:f>
      </x:c>
      <x:c r="J141" s="0">
        <x:f>'Historical Trades'!J141</x:f>
      </x:c>
      <x:c r="K141" s="0">
        <x:f>'Historical Trades'!K141</x:f>
      </x:c>
      <x:c r="L141" s="0">
        <x:f>'Historical Trades'!L141</x:f>
      </x:c>
      <x:c r="M141" s="0">
        <x:f>'Historical Trades'!M141</x:f>
      </x:c>
      <x:c r="N141" s="0">
        <x:f>CLEAN('Historical Trades'!O141)</x:f>
      </x:c>
      <x:c r="P141" s="14">
        <x:f>IF(G141="sell",M141,-M141)</x:f>
      </x:c>
      <x:c r="Q141" s="14">
        <x:f>VLOOKUP(N141,'Currency Rates'!$A$3:$C$32,3,0)</x:f>
      </x:c>
      <x:c r="R141" s="0">
        <x:f>IF(A141="SPUS",0,IF(A141="FWD",0,P141/Q141))</x:f>
      </x:c>
    </x:row>
    <x:row r="142" spans="1:19" x14ac:dyDescent="0.3">
      <x:c r="A142" s="0">
        <x:f>'Historical Trades'!A142</x:f>
      </x:c>
      <x:c r="B142" s="0">
        <x:f>'Historical Trades'!B142</x:f>
      </x:c>
      <x:c r="C142" s="23">
        <x:f>'Historical Trades'!C142</x:f>
      </x:c>
      <x:c r="D142" s="0">
        <x:f>'Historical Trades'!D142</x:f>
      </x:c>
      <x:c r="E142" s="23">
        <x:f>'Historical Trades'!E142</x:f>
      </x:c>
      <x:c r="F142" s="0">
        <x:f>'Historical Trades'!F142</x:f>
      </x:c>
      <x:c r="G142" s="0">
        <x:f>'Historical Trades'!G142</x:f>
      </x:c>
      <x:c r="H142" s="0">
        <x:f>'Historical Trades'!H142</x:f>
      </x:c>
      <x:c r="I142" s="0">
        <x:f>'Historical Trades'!I142</x:f>
      </x:c>
      <x:c r="J142" s="0">
        <x:f>'Historical Trades'!J142</x:f>
      </x:c>
      <x:c r="K142" s="0">
        <x:f>'Historical Trades'!K142</x:f>
      </x:c>
      <x:c r="L142" s="0">
        <x:f>'Historical Trades'!L142</x:f>
      </x:c>
      <x:c r="M142" s="0">
        <x:f>'Historical Trades'!M142</x:f>
      </x:c>
      <x:c r="N142" s="0">
        <x:f>CLEAN('Historical Trades'!O142)</x:f>
      </x:c>
      <x:c r="P142" s="14">
        <x:f>IF(G142="sell",M142,-M142)</x:f>
      </x:c>
      <x:c r="Q142" s="14">
        <x:f>VLOOKUP(N142,'Currency Rates'!$A$3:$C$32,3,0)</x:f>
      </x:c>
      <x:c r="R142" s="0">
        <x:f>IF(A142="SPUS",0,IF(A142="FWD",0,P142/Q142))</x:f>
      </x:c>
    </x:row>
    <x:row r="143" spans="1:19" x14ac:dyDescent="0.3">
      <x:c r="A143" s="0">
        <x:f>'Historical Trades'!A143</x:f>
      </x:c>
      <x:c r="B143" s="0">
        <x:f>'Historical Trades'!B143</x:f>
      </x:c>
      <x:c r="C143" s="23">
        <x:f>'Historical Trades'!C143</x:f>
      </x:c>
      <x:c r="D143" s="0">
        <x:f>'Historical Trades'!D143</x:f>
      </x:c>
      <x:c r="E143" s="23">
        <x:f>'Historical Trades'!E143</x:f>
      </x:c>
      <x:c r="F143" s="0">
        <x:f>'Historical Trades'!F143</x:f>
      </x:c>
      <x:c r="G143" s="0">
        <x:f>'Historical Trades'!G143</x:f>
      </x:c>
      <x:c r="H143" s="0">
        <x:f>'Historical Trades'!H143</x:f>
      </x:c>
      <x:c r="I143" s="0">
        <x:f>'Historical Trades'!I143</x:f>
      </x:c>
      <x:c r="J143" s="0">
        <x:f>'Historical Trades'!J143</x:f>
      </x:c>
      <x:c r="K143" s="0">
        <x:f>'Historical Trades'!K143</x:f>
      </x:c>
      <x:c r="L143" s="0">
        <x:f>'Historical Trades'!L143</x:f>
      </x:c>
      <x:c r="M143" s="0">
        <x:f>'Historical Trades'!M143</x:f>
      </x:c>
      <x:c r="N143" s="0">
        <x:f>CLEAN('Historical Trades'!O143)</x:f>
      </x:c>
      <x:c r="P143" s="14">
        <x:f>IF(G143="sell",M143,-M143)</x:f>
      </x:c>
      <x:c r="Q143" s="14">
        <x:f>VLOOKUP(N143,'Currency Rates'!$A$3:$C$32,3,0)</x:f>
      </x:c>
      <x:c r="R143" s="0">
        <x:f>IF(A143="SPUS",0,IF(A143="FWD",0,P143/Q143))</x:f>
      </x:c>
    </x:row>
    <x:row r="144" spans="1:19" x14ac:dyDescent="0.3">
      <x:c r="A144" s="0">
        <x:f>'Historical Trades'!A144</x:f>
      </x:c>
      <x:c r="B144" s="0">
        <x:f>'Historical Trades'!B144</x:f>
      </x:c>
      <x:c r="C144" s="23">
        <x:f>'Historical Trades'!C144</x:f>
      </x:c>
      <x:c r="D144" s="0">
        <x:f>'Historical Trades'!D144</x:f>
      </x:c>
      <x:c r="E144" s="23">
        <x:f>'Historical Trades'!E144</x:f>
      </x:c>
      <x:c r="F144" s="0">
        <x:f>'Historical Trades'!F144</x:f>
      </x:c>
      <x:c r="G144" s="0">
        <x:f>'Historical Trades'!G144</x:f>
      </x:c>
      <x:c r="H144" s="0">
        <x:f>'Historical Trades'!H144</x:f>
      </x:c>
      <x:c r="I144" s="0">
        <x:f>'Historical Trades'!I144</x:f>
      </x:c>
      <x:c r="J144" s="0">
        <x:f>'Historical Trades'!J144</x:f>
      </x:c>
      <x:c r="K144" s="0">
        <x:f>'Historical Trades'!K144</x:f>
      </x:c>
      <x:c r="L144" s="0">
        <x:f>'Historical Trades'!L144</x:f>
      </x:c>
      <x:c r="M144" s="0">
        <x:f>'Historical Trades'!M144</x:f>
      </x:c>
      <x:c r="N144" s="0">
        <x:f>CLEAN('Historical Trades'!O144)</x:f>
      </x:c>
      <x:c r="P144" s="14">
        <x:f>IF(G144="sell",M144,-M144)</x:f>
      </x:c>
      <x:c r="Q144" s="14">
        <x:f>VLOOKUP(N144,'Currency Rates'!$A$3:$C$32,3,0)</x:f>
      </x:c>
      <x:c r="R144" s="0">
        <x:f>IF(A144="SPUS",0,IF(A144="FWD",0,P144/Q144))</x:f>
      </x:c>
    </x:row>
    <x:row r="145" spans="1:19" x14ac:dyDescent="0.3">
      <x:c r="A145" s="0">
        <x:f>'Historical Trades'!A145</x:f>
      </x:c>
      <x:c r="B145" s="0">
        <x:f>'Historical Trades'!B145</x:f>
      </x:c>
      <x:c r="C145" s="23">
        <x:f>'Historical Trades'!C145</x:f>
      </x:c>
      <x:c r="D145" s="0">
        <x:f>'Historical Trades'!D145</x:f>
      </x:c>
      <x:c r="E145" s="23">
        <x:f>'Historical Trades'!E145</x:f>
      </x:c>
      <x:c r="F145" s="0">
        <x:f>'Historical Trades'!F145</x:f>
      </x:c>
      <x:c r="G145" s="0">
        <x:f>'Historical Trades'!G145</x:f>
      </x:c>
      <x:c r="H145" s="0">
        <x:f>'Historical Trades'!H145</x:f>
      </x:c>
      <x:c r="I145" s="0">
        <x:f>'Historical Trades'!I145</x:f>
      </x:c>
      <x:c r="J145" s="0">
        <x:f>'Historical Trades'!J145</x:f>
      </x:c>
      <x:c r="K145" s="0">
        <x:f>'Historical Trades'!K145</x:f>
      </x:c>
      <x:c r="L145" s="0">
        <x:f>'Historical Trades'!L145</x:f>
      </x:c>
      <x:c r="M145" s="0">
        <x:f>'Historical Trades'!M145</x:f>
      </x:c>
      <x:c r="N145" s="0">
        <x:f>CLEAN('Historical Trades'!O145)</x:f>
      </x:c>
      <x:c r="P145" s="14">
        <x:f>IF(G145="sell",M145,-M145)</x:f>
      </x:c>
      <x:c r="Q145" s="14">
        <x:f>VLOOKUP(N145,'Currency Rates'!$A$3:$C$32,3,0)</x:f>
      </x:c>
      <x:c r="R145" s="0">
        <x:f>IF(A145="SPUS",0,IF(A145="FWD",0,P145/Q145))</x:f>
      </x:c>
    </x:row>
    <x:row r="146" spans="1:19" x14ac:dyDescent="0.3">
      <x:c r="A146" s="0">
        <x:f>'Historical Trades'!A146</x:f>
      </x:c>
      <x:c r="B146" s="0">
        <x:f>'Historical Trades'!B146</x:f>
      </x:c>
      <x:c r="C146" s="23">
        <x:f>'Historical Trades'!C146</x:f>
      </x:c>
      <x:c r="D146" s="0">
        <x:f>'Historical Trades'!D146</x:f>
      </x:c>
      <x:c r="E146" s="23">
        <x:f>'Historical Trades'!E146</x:f>
      </x:c>
      <x:c r="F146" s="0">
        <x:f>'Historical Trades'!F146</x:f>
      </x:c>
      <x:c r="G146" s="0">
        <x:f>'Historical Trades'!G146</x:f>
      </x:c>
      <x:c r="H146" s="0">
        <x:f>'Historical Trades'!H146</x:f>
      </x:c>
      <x:c r="I146" s="0">
        <x:f>'Historical Trades'!I146</x:f>
      </x:c>
      <x:c r="J146" s="0">
        <x:f>'Historical Trades'!J146</x:f>
      </x:c>
      <x:c r="K146" s="0">
        <x:f>'Historical Trades'!K146</x:f>
      </x:c>
      <x:c r="L146" s="0">
        <x:f>'Historical Trades'!L146</x:f>
      </x:c>
      <x:c r="M146" s="0">
        <x:f>'Historical Trades'!M146</x:f>
      </x:c>
      <x:c r="N146" s="0">
        <x:f>CLEAN('Historical Trades'!O146)</x:f>
      </x:c>
      <x:c r="P146" s="14">
        <x:f>IF(G146="sell",M146,-M146)</x:f>
      </x:c>
      <x:c r="Q146" s="14">
        <x:f>VLOOKUP(N146,'Currency Rates'!$A$3:$C$32,3,0)</x:f>
      </x:c>
      <x:c r="R146" s="0">
        <x:f>IF(A146="SPUS",0,IF(A146="FWD",0,P146/Q146))</x:f>
      </x:c>
    </x:row>
    <x:row r="147" spans="1:19" x14ac:dyDescent="0.3">
      <x:c r="A147" s="0">
        <x:f>'Historical Trades'!A147</x:f>
      </x:c>
      <x:c r="B147" s="0">
        <x:f>'Historical Trades'!B147</x:f>
      </x:c>
      <x:c r="C147" s="23">
        <x:f>'Historical Trades'!C147</x:f>
      </x:c>
      <x:c r="D147" s="0">
        <x:f>'Historical Trades'!D147</x:f>
      </x:c>
      <x:c r="E147" s="23">
        <x:f>'Historical Trades'!E147</x:f>
      </x:c>
      <x:c r="F147" s="0">
        <x:f>'Historical Trades'!F147</x:f>
      </x:c>
      <x:c r="G147" s="0">
        <x:f>'Historical Trades'!G147</x:f>
      </x:c>
      <x:c r="H147" s="0">
        <x:f>'Historical Trades'!H147</x:f>
      </x:c>
      <x:c r="I147" s="0">
        <x:f>'Historical Trades'!I147</x:f>
      </x:c>
      <x:c r="J147" s="0">
        <x:f>'Historical Trades'!J147</x:f>
      </x:c>
      <x:c r="K147" s="0">
        <x:f>'Historical Trades'!K147</x:f>
      </x:c>
      <x:c r="L147" s="0">
        <x:f>'Historical Trades'!L147</x:f>
      </x:c>
      <x:c r="M147" s="0">
        <x:f>'Historical Trades'!M147</x:f>
      </x:c>
      <x:c r="N147" s="0">
        <x:f>CLEAN('Historical Trades'!O147)</x:f>
      </x:c>
      <x:c r="P147" s="14">
        <x:f>IF(G147="sell",M147,-M147)</x:f>
      </x:c>
      <x:c r="Q147" s="14">
        <x:f>VLOOKUP(N147,'Currency Rates'!$A$3:$C$32,3,0)</x:f>
      </x:c>
      <x:c r="R147" s="0">
        <x:f>IF(A147="SPUS",0,IF(A147="FWD",0,P147/Q147))</x:f>
      </x:c>
    </x:row>
    <x:row r="148" spans="1:19" x14ac:dyDescent="0.3">
      <x:c r="A148" s="0">
        <x:f>'Historical Trades'!A148</x:f>
      </x:c>
      <x:c r="B148" s="0">
        <x:f>'Historical Trades'!B148</x:f>
      </x:c>
      <x:c r="C148" s="23">
        <x:f>'Historical Trades'!C148</x:f>
      </x:c>
      <x:c r="D148" s="0">
        <x:f>'Historical Trades'!D148</x:f>
      </x:c>
      <x:c r="E148" s="23">
        <x:f>'Historical Trades'!E148</x:f>
      </x:c>
      <x:c r="F148" s="0">
        <x:f>'Historical Trades'!F148</x:f>
      </x:c>
      <x:c r="G148" s="0">
        <x:f>'Historical Trades'!G148</x:f>
      </x:c>
      <x:c r="H148" s="0">
        <x:f>'Historical Trades'!H148</x:f>
      </x:c>
      <x:c r="I148" s="0">
        <x:f>'Historical Trades'!I148</x:f>
      </x:c>
      <x:c r="J148" s="0">
        <x:f>'Historical Trades'!J148</x:f>
      </x:c>
      <x:c r="K148" s="0">
        <x:f>'Historical Trades'!K148</x:f>
      </x:c>
      <x:c r="L148" s="0">
        <x:f>'Historical Trades'!L148</x:f>
      </x:c>
      <x:c r="M148" s="0">
        <x:f>'Historical Trades'!M148</x:f>
      </x:c>
      <x:c r="N148" s="0">
        <x:f>CLEAN('Historical Trades'!O148)</x:f>
      </x:c>
      <x:c r="P148" s="14">
        <x:f>IF(G148="sell",M148,-M148)</x:f>
      </x:c>
      <x:c r="Q148" s="14">
        <x:f>VLOOKUP(N148,'Currency Rates'!$A$3:$C$32,3,0)</x:f>
      </x:c>
      <x:c r="R148" s="0">
        <x:f>IF(A148="SPUS",0,IF(A148="FWD",0,P148/Q148))</x:f>
      </x:c>
    </x:row>
    <x:row r="149" spans="1:19" x14ac:dyDescent="0.3">
      <x:c r="A149" s="0">
        <x:f>'Historical Trades'!A149</x:f>
      </x:c>
      <x:c r="B149" s="0">
        <x:f>'Historical Trades'!B149</x:f>
      </x:c>
      <x:c r="C149" s="23">
        <x:f>'Historical Trades'!C149</x:f>
      </x:c>
      <x:c r="D149" s="0">
        <x:f>'Historical Trades'!D149</x:f>
      </x:c>
      <x:c r="E149" s="23">
        <x:f>'Historical Trades'!E149</x:f>
      </x:c>
      <x:c r="F149" s="0">
        <x:f>'Historical Trades'!F149</x:f>
      </x:c>
      <x:c r="G149" s="0">
        <x:f>'Historical Trades'!G149</x:f>
      </x:c>
      <x:c r="H149" s="0">
        <x:f>'Historical Trades'!H149</x:f>
      </x:c>
      <x:c r="I149" s="0">
        <x:f>'Historical Trades'!I149</x:f>
      </x:c>
      <x:c r="J149" s="0">
        <x:f>'Historical Trades'!J149</x:f>
      </x:c>
      <x:c r="K149" s="0">
        <x:f>'Historical Trades'!K149</x:f>
      </x:c>
      <x:c r="L149" s="0">
        <x:f>'Historical Trades'!L149</x:f>
      </x:c>
      <x:c r="M149" s="0">
        <x:f>'Historical Trades'!M149</x:f>
      </x:c>
      <x:c r="N149" s="0">
        <x:f>CLEAN('Historical Trades'!O149)</x:f>
      </x:c>
      <x:c r="P149" s="14">
        <x:f>IF(G149="sell",M149,-M149)</x:f>
      </x:c>
      <x:c r="Q149" s="14">
        <x:f>VLOOKUP(N149,'Currency Rates'!$A$3:$C$32,3,0)</x:f>
      </x:c>
      <x:c r="R149" s="0">
        <x:f>IF(A149="SPUS",0,IF(A149="FWD",0,P149/Q149))</x:f>
      </x:c>
    </x:row>
    <x:row r="150" spans="1:19" x14ac:dyDescent="0.3">
      <x:c r="A150" s="0">
        <x:f>'Historical Trades'!A150</x:f>
      </x:c>
      <x:c r="B150" s="0">
        <x:f>'Historical Trades'!B150</x:f>
      </x:c>
      <x:c r="C150" s="23">
        <x:f>'Historical Trades'!C150</x:f>
      </x:c>
      <x:c r="D150" s="0">
        <x:f>'Historical Trades'!D150</x:f>
      </x:c>
      <x:c r="E150" s="23">
        <x:f>'Historical Trades'!E150</x:f>
      </x:c>
      <x:c r="F150" s="0">
        <x:f>'Historical Trades'!F150</x:f>
      </x:c>
      <x:c r="G150" s="0">
        <x:f>'Historical Trades'!G150</x:f>
      </x:c>
      <x:c r="H150" s="0">
        <x:f>'Historical Trades'!H150</x:f>
      </x:c>
      <x:c r="I150" s="0">
        <x:f>'Historical Trades'!I150</x:f>
      </x:c>
      <x:c r="J150" s="0">
        <x:f>'Historical Trades'!J150</x:f>
      </x:c>
      <x:c r="K150" s="0">
        <x:f>'Historical Trades'!K150</x:f>
      </x:c>
      <x:c r="L150" s="0">
        <x:f>'Historical Trades'!L150</x:f>
      </x:c>
      <x:c r="M150" s="0">
        <x:f>'Historical Trades'!M150</x:f>
      </x:c>
      <x:c r="N150" s="0">
        <x:f>CLEAN('Historical Trades'!O150)</x:f>
      </x:c>
      <x:c r="P150" s="14">
        <x:f>IF(G150="sell",M150,-M150)</x:f>
      </x:c>
      <x:c r="Q150" s="14">
        <x:f>VLOOKUP(N150,'Currency Rates'!$A$3:$C$32,3,0)</x:f>
      </x:c>
      <x:c r="R150" s="0">
        <x:f>IF(A150="SPUS",0,IF(A150="FWD",0,P150/Q150))</x:f>
      </x:c>
    </x:row>
    <x:row r="151" spans="1:19" x14ac:dyDescent="0.3">
      <x:c r="A151" s="0">
        <x:f>'Historical Trades'!A151</x:f>
      </x:c>
      <x:c r="B151" s="0">
        <x:f>'Historical Trades'!B151</x:f>
      </x:c>
      <x:c r="C151" s="23">
        <x:f>'Historical Trades'!C151</x:f>
      </x:c>
      <x:c r="D151" s="0">
        <x:f>'Historical Trades'!D151</x:f>
      </x:c>
      <x:c r="E151" s="23">
        <x:f>'Historical Trades'!E151</x:f>
      </x:c>
      <x:c r="F151" s="0">
        <x:f>'Historical Trades'!F151</x:f>
      </x:c>
      <x:c r="G151" s="0">
        <x:f>'Historical Trades'!G151</x:f>
      </x:c>
      <x:c r="H151" s="0">
        <x:f>'Historical Trades'!H151</x:f>
      </x:c>
      <x:c r="I151" s="0">
        <x:f>'Historical Trades'!I151</x:f>
      </x:c>
      <x:c r="J151" s="0">
        <x:f>'Historical Trades'!J151</x:f>
      </x:c>
      <x:c r="K151" s="0">
        <x:f>'Historical Trades'!K151</x:f>
      </x:c>
      <x:c r="L151" s="0">
        <x:f>'Historical Trades'!L151</x:f>
      </x:c>
      <x:c r="M151" s="0">
        <x:f>'Historical Trades'!M151</x:f>
      </x:c>
      <x:c r="N151" s="0">
        <x:f>CLEAN('Historical Trades'!O151)</x:f>
      </x:c>
      <x:c r="P151" s="14">
        <x:f>IF(G151="sell",M151,-M151)</x:f>
      </x:c>
      <x:c r="Q151" s="14">
        <x:f>VLOOKUP(N151,'Currency Rates'!$A$3:$C$32,3,0)</x:f>
      </x:c>
      <x:c r="R151" s="0">
        <x:f>IF(A151="SPUS",0,IF(A151="FWD",0,P151/Q151))</x:f>
      </x:c>
    </x:row>
    <x:row r="152" spans="1:19" x14ac:dyDescent="0.3">
      <x:c r="A152" s="0">
        <x:f>'Historical Trades'!A152</x:f>
      </x:c>
      <x:c r="B152" s="0">
        <x:f>'Historical Trades'!B152</x:f>
      </x:c>
      <x:c r="C152" s="23">
        <x:f>'Historical Trades'!C152</x:f>
      </x:c>
      <x:c r="D152" s="0">
        <x:f>'Historical Trades'!D152</x:f>
      </x:c>
      <x:c r="E152" s="23">
        <x:f>'Historical Trades'!E152</x:f>
      </x:c>
      <x:c r="F152" s="0">
        <x:f>'Historical Trades'!F152</x:f>
      </x:c>
      <x:c r="G152" s="0">
        <x:f>'Historical Trades'!G152</x:f>
      </x:c>
      <x:c r="H152" s="0">
        <x:f>'Historical Trades'!H152</x:f>
      </x:c>
      <x:c r="I152" s="0">
        <x:f>'Historical Trades'!I152</x:f>
      </x:c>
      <x:c r="J152" s="0">
        <x:f>'Historical Trades'!J152</x:f>
      </x:c>
      <x:c r="K152" s="0">
        <x:f>'Historical Trades'!K152</x:f>
      </x:c>
      <x:c r="L152" s="0">
        <x:f>'Historical Trades'!L152</x:f>
      </x:c>
      <x:c r="M152" s="0">
        <x:f>'Historical Trades'!M152</x:f>
      </x:c>
      <x:c r="N152" s="0">
        <x:f>CLEAN('Historical Trades'!O152)</x:f>
      </x:c>
      <x:c r="P152" s="14">
        <x:f>IF(G152="sell",M152,-M152)</x:f>
      </x:c>
      <x:c r="Q152" s="14">
        <x:f>VLOOKUP(N152,'Currency Rates'!$A$3:$C$32,3,0)</x:f>
      </x:c>
      <x:c r="R152" s="0">
        <x:f>IF(A152="SPUS",0,IF(A152="FWD",0,P152/Q152))</x:f>
      </x:c>
    </x:row>
    <x:row r="153" spans="1:19" x14ac:dyDescent="0.3">
      <x:c r="A153" s="0">
        <x:f>'Historical Trades'!A153</x:f>
      </x:c>
      <x:c r="B153" s="0">
        <x:f>'Historical Trades'!B153</x:f>
      </x:c>
      <x:c r="C153" s="23">
        <x:f>'Historical Trades'!C153</x:f>
      </x:c>
      <x:c r="D153" s="0">
        <x:f>'Historical Trades'!D153</x:f>
      </x:c>
      <x:c r="E153" s="23">
        <x:f>'Historical Trades'!E153</x:f>
      </x:c>
      <x:c r="F153" s="0">
        <x:f>'Historical Trades'!F153</x:f>
      </x:c>
      <x:c r="G153" s="0">
        <x:f>'Historical Trades'!G153</x:f>
      </x:c>
      <x:c r="H153" s="0">
        <x:f>'Historical Trades'!H153</x:f>
      </x:c>
      <x:c r="I153" s="0">
        <x:f>'Historical Trades'!I153</x:f>
      </x:c>
      <x:c r="J153" s="0">
        <x:f>'Historical Trades'!J153</x:f>
      </x:c>
      <x:c r="K153" s="0">
        <x:f>'Historical Trades'!K153</x:f>
      </x:c>
      <x:c r="L153" s="0">
        <x:f>'Historical Trades'!L153</x:f>
      </x:c>
      <x:c r="M153" s="0">
        <x:f>'Historical Trades'!M153</x:f>
      </x:c>
      <x:c r="N153" s="0">
        <x:f>CLEAN('Historical Trades'!O153)</x:f>
      </x:c>
      <x:c r="P153" s="14">
        <x:f>IF(G153="sell",M153,-M153)</x:f>
      </x:c>
      <x:c r="Q153" s="14">
        <x:f>VLOOKUP(N153,'Currency Rates'!$A$3:$C$32,3,0)</x:f>
      </x:c>
      <x:c r="R153" s="0">
        <x:f>IF(A153="SPUS",0,IF(A153="FWD",0,P153/Q153))</x:f>
      </x:c>
    </x:row>
    <x:row r="154" spans="1:19" x14ac:dyDescent="0.3">
      <x:c r="A154" s="0">
        <x:f>'Historical Trades'!A154</x:f>
      </x:c>
      <x:c r="B154" s="0">
        <x:f>'Historical Trades'!B154</x:f>
      </x:c>
      <x:c r="C154" s="23">
        <x:f>'Historical Trades'!C154</x:f>
      </x:c>
      <x:c r="D154" s="0">
        <x:f>'Historical Trades'!D154</x:f>
      </x:c>
      <x:c r="E154" s="23">
        <x:f>'Historical Trades'!E154</x:f>
      </x:c>
      <x:c r="F154" s="0">
        <x:f>'Historical Trades'!F154</x:f>
      </x:c>
      <x:c r="G154" s="0">
        <x:f>'Historical Trades'!G154</x:f>
      </x:c>
      <x:c r="H154" s="0">
        <x:f>'Historical Trades'!H154</x:f>
      </x:c>
      <x:c r="I154" s="0">
        <x:f>'Historical Trades'!I154</x:f>
      </x:c>
      <x:c r="J154" s="0">
        <x:f>'Historical Trades'!J154</x:f>
      </x:c>
      <x:c r="K154" s="0">
        <x:f>'Historical Trades'!K154</x:f>
      </x:c>
      <x:c r="L154" s="0">
        <x:f>'Historical Trades'!L154</x:f>
      </x:c>
      <x:c r="M154" s="0">
        <x:f>'Historical Trades'!M154</x:f>
      </x:c>
      <x:c r="N154" s="0">
        <x:f>CLEAN('Historical Trades'!O154)</x:f>
      </x:c>
      <x:c r="P154" s="14">
        <x:f>IF(G154="sell",M154,-M154)</x:f>
      </x:c>
      <x:c r="Q154" s="14">
        <x:f>VLOOKUP(N154,'Currency Rates'!$A$3:$C$32,3,0)</x:f>
      </x:c>
      <x:c r="R154" s="0">
        <x:f>IF(A154="SPUS",0,IF(A154="FWD",0,P154/Q154))</x:f>
      </x:c>
    </x:row>
    <x:row r="155" spans="1:19" x14ac:dyDescent="0.3">
      <x:c r="A155" s="0">
        <x:f>'Historical Trades'!A155</x:f>
      </x:c>
      <x:c r="B155" s="0">
        <x:f>'Historical Trades'!B155</x:f>
      </x:c>
      <x:c r="C155" s="23">
        <x:f>'Historical Trades'!C155</x:f>
      </x:c>
      <x:c r="D155" s="0">
        <x:f>'Historical Trades'!D155</x:f>
      </x:c>
      <x:c r="E155" s="23">
        <x:f>'Historical Trades'!E155</x:f>
      </x:c>
      <x:c r="F155" s="0">
        <x:f>'Historical Trades'!F155</x:f>
      </x:c>
      <x:c r="G155" s="0">
        <x:f>'Historical Trades'!G155</x:f>
      </x:c>
      <x:c r="H155" s="0">
        <x:f>'Historical Trades'!H155</x:f>
      </x:c>
      <x:c r="I155" s="0">
        <x:f>'Historical Trades'!I155</x:f>
      </x:c>
      <x:c r="J155" s="0">
        <x:f>'Historical Trades'!J155</x:f>
      </x:c>
      <x:c r="K155" s="0">
        <x:f>'Historical Trades'!K155</x:f>
      </x:c>
      <x:c r="L155" s="0">
        <x:f>'Historical Trades'!L155</x:f>
      </x:c>
      <x:c r="M155" s="0">
        <x:f>'Historical Trades'!M155</x:f>
      </x:c>
      <x:c r="N155" s="0">
        <x:f>CLEAN('Historical Trades'!O155)</x:f>
      </x:c>
      <x:c r="P155" s="14">
        <x:f>IF(G155="sell",M155,-M155)</x:f>
      </x:c>
      <x:c r="Q155" s="14">
        <x:f>VLOOKUP(N155,'Currency Rates'!$A$3:$C$32,3,0)</x:f>
      </x:c>
      <x:c r="R155" s="0">
        <x:f>IF(A155="SPUS",0,IF(A155="FWD",0,P155/Q155))</x:f>
      </x:c>
    </x:row>
    <x:row r="156" spans="1:19" x14ac:dyDescent="0.3">
      <x:c r="A156" s="0">
        <x:f>'Historical Trades'!A156</x:f>
      </x:c>
      <x:c r="B156" s="0">
        <x:f>'Historical Trades'!B156</x:f>
      </x:c>
      <x:c r="C156" s="23">
        <x:f>'Historical Trades'!C156</x:f>
      </x:c>
      <x:c r="D156" s="0">
        <x:f>'Historical Trades'!D156</x:f>
      </x:c>
      <x:c r="E156" s="23">
        <x:f>'Historical Trades'!E156</x:f>
      </x:c>
      <x:c r="F156" s="0">
        <x:f>'Historical Trades'!F156</x:f>
      </x:c>
      <x:c r="G156" s="0">
        <x:f>'Historical Trades'!G156</x:f>
      </x:c>
      <x:c r="H156" s="0">
        <x:f>'Historical Trades'!H156</x:f>
      </x:c>
      <x:c r="I156" s="0">
        <x:f>'Historical Trades'!I156</x:f>
      </x:c>
      <x:c r="J156" s="0">
        <x:f>'Historical Trades'!J156</x:f>
      </x:c>
      <x:c r="K156" s="0">
        <x:f>'Historical Trades'!K156</x:f>
      </x:c>
      <x:c r="L156" s="0">
        <x:f>'Historical Trades'!L156</x:f>
      </x:c>
      <x:c r="M156" s="0">
        <x:f>'Historical Trades'!M156</x:f>
      </x:c>
      <x:c r="N156" s="0">
        <x:f>CLEAN('Historical Trades'!O156)</x:f>
      </x:c>
      <x:c r="P156" s="14">
        <x:f>IF(G156="sell",M156,-M156)</x:f>
      </x:c>
      <x:c r="Q156" s="14">
        <x:f>VLOOKUP(N156,'Currency Rates'!$A$3:$C$32,3,0)</x:f>
      </x:c>
      <x:c r="R156" s="0">
        <x:f>IF(A156="SPUS",0,IF(A156="FWD",0,P156/Q156))</x:f>
      </x:c>
    </x:row>
    <x:row r="157" spans="1:19" x14ac:dyDescent="0.3">
      <x:c r="A157" s="0">
        <x:f>'Historical Trades'!A157</x:f>
      </x:c>
      <x:c r="B157" s="0">
        <x:f>'Historical Trades'!B157</x:f>
      </x:c>
      <x:c r="C157" s="23">
        <x:f>'Historical Trades'!C157</x:f>
      </x:c>
      <x:c r="D157" s="0">
        <x:f>'Historical Trades'!D157</x:f>
      </x:c>
      <x:c r="E157" s="23">
        <x:f>'Historical Trades'!E157</x:f>
      </x:c>
      <x:c r="F157" s="0">
        <x:f>'Historical Trades'!F157</x:f>
      </x:c>
      <x:c r="G157" s="0">
        <x:f>'Historical Trades'!G157</x:f>
      </x:c>
      <x:c r="H157" s="0">
        <x:f>'Historical Trades'!H157</x:f>
      </x:c>
      <x:c r="I157" s="0">
        <x:f>'Historical Trades'!I157</x:f>
      </x:c>
      <x:c r="J157" s="0">
        <x:f>'Historical Trades'!J157</x:f>
      </x:c>
      <x:c r="K157" s="0">
        <x:f>'Historical Trades'!K157</x:f>
      </x:c>
      <x:c r="L157" s="0">
        <x:f>'Historical Trades'!L157</x:f>
      </x:c>
      <x:c r="M157" s="0">
        <x:f>'Historical Trades'!M157</x:f>
      </x:c>
      <x:c r="N157" s="0">
        <x:f>CLEAN('Historical Trades'!O157)</x:f>
      </x:c>
      <x:c r="P157" s="14">
        <x:f>IF(G157="sell",M157,-M157)</x:f>
      </x:c>
      <x:c r="Q157" s="14">
        <x:f>VLOOKUP(N157,'Currency Rates'!$A$3:$C$32,3,0)</x:f>
      </x:c>
      <x:c r="R157" s="0">
        <x:f>IF(A157="SPUS",0,IF(A157="FWD",0,P157/Q157))</x:f>
      </x:c>
    </x:row>
    <x:row r="158" spans="1:19" x14ac:dyDescent="0.3">
      <x:c r="A158" s="0">
        <x:f>'Historical Trades'!A158</x:f>
      </x:c>
      <x:c r="B158" s="0">
        <x:f>'Historical Trades'!B158</x:f>
      </x:c>
      <x:c r="C158" s="23">
        <x:f>'Historical Trades'!C158</x:f>
      </x:c>
      <x:c r="D158" s="0">
        <x:f>'Historical Trades'!D158</x:f>
      </x:c>
      <x:c r="E158" s="23">
        <x:f>'Historical Trades'!E158</x:f>
      </x:c>
      <x:c r="F158" s="0">
        <x:f>'Historical Trades'!F158</x:f>
      </x:c>
      <x:c r="G158" s="0">
        <x:f>'Historical Trades'!G158</x:f>
      </x:c>
      <x:c r="H158" s="0">
        <x:f>'Historical Trades'!H158</x:f>
      </x:c>
      <x:c r="I158" s="0">
        <x:f>'Historical Trades'!I158</x:f>
      </x:c>
      <x:c r="J158" s="0">
        <x:f>'Historical Trades'!J158</x:f>
      </x:c>
      <x:c r="K158" s="0">
        <x:f>'Historical Trades'!K158</x:f>
      </x:c>
      <x:c r="L158" s="0">
        <x:f>'Historical Trades'!L158</x:f>
      </x:c>
      <x:c r="M158" s="0">
        <x:f>'Historical Trades'!M158</x:f>
      </x:c>
      <x:c r="N158" s="0">
        <x:f>CLEAN('Historical Trades'!O158)</x:f>
      </x:c>
      <x:c r="P158" s="14">
        <x:f>IF(G158="sell",M158,-M158)</x:f>
      </x:c>
      <x:c r="Q158" s="14">
        <x:f>VLOOKUP(N158,'Currency Rates'!$A$3:$C$32,3,0)</x:f>
      </x:c>
      <x:c r="R158" s="0">
        <x:f>IF(A158="SPUS",0,IF(A158="FWD",0,P158/Q158))</x:f>
      </x:c>
    </x:row>
    <x:row r="159" spans="1:19" x14ac:dyDescent="0.3">
      <x:c r="A159" s="0">
        <x:f>'Historical Trades'!A159</x:f>
      </x:c>
      <x:c r="B159" s="0">
        <x:f>'Historical Trades'!B159</x:f>
      </x:c>
      <x:c r="C159" s="23">
        <x:f>'Historical Trades'!C159</x:f>
      </x:c>
      <x:c r="D159" s="0">
        <x:f>'Historical Trades'!D159</x:f>
      </x:c>
      <x:c r="E159" s="23">
        <x:f>'Historical Trades'!E159</x:f>
      </x:c>
      <x:c r="F159" s="0">
        <x:f>'Historical Trades'!F159</x:f>
      </x:c>
      <x:c r="G159" s="0">
        <x:f>'Historical Trades'!G159</x:f>
      </x:c>
      <x:c r="H159" s="0">
        <x:f>'Historical Trades'!H159</x:f>
      </x:c>
      <x:c r="I159" s="0">
        <x:f>'Historical Trades'!I159</x:f>
      </x:c>
      <x:c r="J159" s="0">
        <x:f>'Historical Trades'!J159</x:f>
      </x:c>
      <x:c r="K159" s="0">
        <x:f>'Historical Trades'!K159</x:f>
      </x:c>
      <x:c r="L159" s="0">
        <x:f>'Historical Trades'!L159</x:f>
      </x:c>
      <x:c r="M159" s="0">
        <x:f>'Historical Trades'!M159</x:f>
      </x:c>
      <x:c r="N159" s="0">
        <x:f>CLEAN('Historical Trades'!O159)</x:f>
      </x:c>
      <x:c r="P159" s="14">
        <x:f>IF(G159="sell",M159,-M159)</x:f>
      </x:c>
      <x:c r="Q159" s="14">
        <x:f>VLOOKUP(N159,'Currency Rates'!$A$3:$C$32,3,0)</x:f>
      </x:c>
      <x:c r="R159" s="0">
        <x:f>IF(A159="SPUS",0,IF(A159="FWD",0,P159/Q159))</x:f>
      </x:c>
    </x:row>
    <x:row r="160" spans="1:19" x14ac:dyDescent="0.3">
      <x:c r="A160" s="0">
        <x:f>'Historical Trades'!A160</x:f>
      </x:c>
      <x:c r="B160" s="0">
        <x:f>'Historical Trades'!B160</x:f>
      </x:c>
      <x:c r="C160" s="23">
        <x:f>'Historical Trades'!C160</x:f>
      </x:c>
      <x:c r="D160" s="0">
        <x:f>'Historical Trades'!D160</x:f>
      </x:c>
      <x:c r="E160" s="23">
        <x:f>'Historical Trades'!E160</x:f>
      </x:c>
      <x:c r="F160" s="0">
        <x:f>'Historical Trades'!F160</x:f>
      </x:c>
      <x:c r="G160" s="0">
        <x:f>'Historical Trades'!G160</x:f>
      </x:c>
      <x:c r="H160" s="0">
        <x:f>'Historical Trades'!H160</x:f>
      </x:c>
      <x:c r="I160" s="0">
        <x:f>'Historical Trades'!I160</x:f>
      </x:c>
      <x:c r="J160" s="0">
        <x:f>'Historical Trades'!J160</x:f>
      </x:c>
      <x:c r="K160" s="0">
        <x:f>'Historical Trades'!K160</x:f>
      </x:c>
      <x:c r="L160" s="0">
        <x:f>'Historical Trades'!L160</x:f>
      </x:c>
      <x:c r="M160" s="0">
        <x:f>'Historical Trades'!M160</x:f>
      </x:c>
      <x:c r="N160" s="0">
        <x:f>CLEAN('Historical Trades'!O160)</x:f>
      </x:c>
      <x:c r="P160" s="14">
        <x:f>IF(G160="sell",M160,-M160)</x:f>
      </x:c>
      <x:c r="Q160" s="14">
        <x:f>VLOOKUP(N160,'Currency Rates'!$A$3:$C$32,3,0)</x:f>
      </x:c>
      <x:c r="R160" s="0">
        <x:f>IF(A160="SPUS",0,IF(A160="FWD",0,P160/Q160))</x:f>
      </x:c>
    </x:row>
    <x:row r="161" spans="1:19" x14ac:dyDescent="0.3">
      <x:c r="A161" s="0">
        <x:f>'Historical Trades'!A161</x:f>
      </x:c>
      <x:c r="B161" s="0">
        <x:f>'Historical Trades'!B161</x:f>
      </x:c>
      <x:c r="C161" s="23">
        <x:f>'Historical Trades'!C161</x:f>
      </x:c>
      <x:c r="D161" s="0">
        <x:f>'Historical Trades'!D161</x:f>
      </x:c>
      <x:c r="E161" s="23">
        <x:f>'Historical Trades'!E161</x:f>
      </x:c>
      <x:c r="F161" s="0">
        <x:f>'Historical Trades'!F161</x:f>
      </x:c>
      <x:c r="G161" s="0">
        <x:f>'Historical Trades'!G161</x:f>
      </x:c>
      <x:c r="H161" s="0">
        <x:f>'Historical Trades'!H161</x:f>
      </x:c>
      <x:c r="I161" s="0">
        <x:f>'Historical Trades'!I161</x:f>
      </x:c>
      <x:c r="J161" s="0">
        <x:f>'Historical Trades'!J161</x:f>
      </x:c>
      <x:c r="K161" s="0">
        <x:f>'Historical Trades'!K161</x:f>
      </x:c>
      <x:c r="L161" s="0">
        <x:f>'Historical Trades'!L161</x:f>
      </x:c>
      <x:c r="M161" s="0">
        <x:f>'Historical Trades'!M161</x:f>
      </x:c>
      <x:c r="N161" s="0">
        <x:f>CLEAN('Historical Trades'!O161)</x:f>
      </x:c>
      <x:c r="P161" s="14">
        <x:f>IF(G161="sell",M161,-M161)</x:f>
      </x:c>
      <x:c r="Q161" s="14">
        <x:f>VLOOKUP(N161,'Currency Rates'!$A$3:$C$32,3,0)</x:f>
      </x:c>
      <x:c r="R161" s="0">
        <x:f>IF(A161="SPUS",0,IF(A161="FWD",0,P161/Q161))</x:f>
      </x:c>
    </x:row>
    <x:row r="162" spans="1:19" x14ac:dyDescent="0.3">
      <x:c r="A162" s="0">
        <x:f>'Historical Trades'!A162</x:f>
      </x:c>
      <x:c r="B162" s="0">
        <x:f>'Historical Trades'!B162</x:f>
      </x:c>
      <x:c r="C162" s="23">
        <x:f>'Historical Trades'!C162</x:f>
      </x:c>
      <x:c r="D162" s="0">
        <x:f>'Historical Trades'!D162</x:f>
      </x:c>
      <x:c r="E162" s="23">
        <x:f>'Historical Trades'!E162</x:f>
      </x:c>
      <x:c r="F162" s="0">
        <x:f>'Historical Trades'!F162</x:f>
      </x:c>
      <x:c r="G162" s="0">
        <x:f>'Historical Trades'!G162</x:f>
      </x:c>
      <x:c r="H162" s="0">
        <x:f>'Historical Trades'!H162</x:f>
      </x:c>
      <x:c r="I162" s="0">
        <x:f>'Historical Trades'!I162</x:f>
      </x:c>
      <x:c r="J162" s="0">
        <x:f>'Historical Trades'!J162</x:f>
      </x:c>
      <x:c r="K162" s="0">
        <x:f>'Historical Trades'!K162</x:f>
      </x:c>
      <x:c r="L162" s="0">
        <x:f>'Historical Trades'!L162</x:f>
      </x:c>
      <x:c r="M162" s="0">
        <x:f>'Historical Trades'!M162</x:f>
      </x:c>
      <x:c r="N162" s="0">
        <x:f>CLEAN('Historical Trades'!O162)</x:f>
      </x:c>
      <x:c r="P162" s="14">
        <x:f>IF(G162="sell",M162,-M162)</x:f>
      </x:c>
      <x:c r="Q162" s="14">
        <x:f>VLOOKUP(N162,'Currency Rates'!$A$3:$C$32,3,0)</x:f>
      </x:c>
      <x:c r="R162" s="0">
        <x:f>IF(A162="SPUS",0,IF(A162="FWD",0,P162/Q162))</x:f>
      </x:c>
    </x:row>
    <x:row r="163" spans="1:19" x14ac:dyDescent="0.3">
      <x:c r="A163" s="0">
        <x:f>'Historical Trades'!A163</x:f>
      </x:c>
      <x:c r="B163" s="0">
        <x:f>'Historical Trades'!B163</x:f>
      </x:c>
      <x:c r="C163" s="23">
        <x:f>'Historical Trades'!C163</x:f>
      </x:c>
      <x:c r="D163" s="0">
        <x:f>'Historical Trades'!D163</x:f>
      </x:c>
      <x:c r="E163" s="23">
        <x:f>'Historical Trades'!E163</x:f>
      </x:c>
      <x:c r="F163" s="0">
        <x:f>'Historical Trades'!F163</x:f>
      </x:c>
      <x:c r="G163" s="0">
        <x:f>'Historical Trades'!G163</x:f>
      </x:c>
      <x:c r="H163" s="0">
        <x:f>'Historical Trades'!H163</x:f>
      </x:c>
      <x:c r="I163" s="0">
        <x:f>'Historical Trades'!I163</x:f>
      </x:c>
      <x:c r="J163" s="0">
        <x:f>'Historical Trades'!J163</x:f>
      </x:c>
      <x:c r="K163" s="0">
        <x:f>'Historical Trades'!K163</x:f>
      </x:c>
      <x:c r="L163" s="0">
        <x:f>'Historical Trades'!L163</x:f>
      </x:c>
      <x:c r="M163" s="0">
        <x:f>'Historical Trades'!M163</x:f>
      </x:c>
      <x:c r="N163" s="0">
        <x:f>CLEAN('Historical Trades'!O163)</x:f>
      </x:c>
      <x:c r="P163" s="14">
        <x:f>IF(G163="sell",M163,-M163)</x:f>
      </x:c>
      <x:c r="Q163" s="14">
        <x:f>VLOOKUP(N163,'Currency Rates'!$A$3:$C$32,3,0)</x:f>
      </x:c>
      <x:c r="R163" s="0">
        <x:f>IF(A163="SPUS",0,IF(A163="FWD",0,P163/Q163))</x:f>
      </x:c>
    </x:row>
    <x:row r="164" spans="1:19" x14ac:dyDescent="0.3">
      <x:c r="A164" s="0">
        <x:f>'Historical Trades'!A164</x:f>
      </x:c>
      <x:c r="B164" s="0">
        <x:f>'Historical Trades'!B164</x:f>
      </x:c>
      <x:c r="C164" s="23">
        <x:f>'Historical Trades'!C164</x:f>
      </x:c>
      <x:c r="D164" s="0">
        <x:f>'Historical Trades'!D164</x:f>
      </x:c>
      <x:c r="E164" s="23">
        <x:f>'Historical Trades'!E164</x:f>
      </x:c>
      <x:c r="F164" s="0">
        <x:f>'Historical Trades'!F164</x:f>
      </x:c>
      <x:c r="G164" s="0">
        <x:f>'Historical Trades'!G164</x:f>
      </x:c>
      <x:c r="H164" s="0">
        <x:f>'Historical Trades'!H164</x:f>
      </x:c>
      <x:c r="I164" s="0">
        <x:f>'Historical Trades'!I164</x:f>
      </x:c>
      <x:c r="J164" s="0">
        <x:f>'Historical Trades'!J164</x:f>
      </x:c>
      <x:c r="K164" s="0">
        <x:f>'Historical Trades'!K164</x:f>
      </x:c>
      <x:c r="L164" s="0">
        <x:f>'Historical Trades'!L164</x:f>
      </x:c>
      <x:c r="M164" s="0">
        <x:f>'Historical Trades'!M164</x:f>
      </x:c>
      <x:c r="N164" s="0">
        <x:f>CLEAN('Historical Trades'!O164)</x:f>
      </x:c>
      <x:c r="P164" s="14">
        <x:f>IF(G164="sell",M164,-M164)</x:f>
      </x:c>
      <x:c r="Q164" s="14">
        <x:f>VLOOKUP(N164,'Currency Rates'!$A$3:$C$32,3,0)</x:f>
      </x:c>
      <x:c r="R164" s="0">
        <x:f>IF(A164="SPUS",0,IF(A164="FWD",0,P164/Q164))</x:f>
      </x:c>
    </x:row>
    <x:row r="165" spans="1:19" x14ac:dyDescent="0.3">
      <x:c r="A165" s="0">
        <x:f>'Historical Trades'!A165</x:f>
      </x:c>
      <x:c r="B165" s="0">
        <x:f>'Historical Trades'!B165</x:f>
      </x:c>
      <x:c r="C165" s="23">
        <x:f>'Historical Trades'!C165</x:f>
      </x:c>
      <x:c r="D165" s="0">
        <x:f>'Historical Trades'!D165</x:f>
      </x:c>
      <x:c r="E165" s="23">
        <x:f>'Historical Trades'!E165</x:f>
      </x:c>
      <x:c r="F165" s="0">
        <x:f>'Historical Trades'!F165</x:f>
      </x:c>
      <x:c r="G165" s="0">
        <x:f>'Historical Trades'!G165</x:f>
      </x:c>
      <x:c r="H165" s="0">
        <x:f>'Historical Trades'!H165</x:f>
      </x:c>
      <x:c r="I165" s="0">
        <x:f>'Historical Trades'!I165</x:f>
      </x:c>
      <x:c r="J165" s="0">
        <x:f>'Historical Trades'!J165</x:f>
      </x:c>
      <x:c r="K165" s="0">
        <x:f>'Historical Trades'!K165</x:f>
      </x:c>
      <x:c r="L165" s="0">
        <x:f>'Historical Trades'!L165</x:f>
      </x:c>
      <x:c r="M165" s="0">
        <x:f>'Historical Trades'!M165</x:f>
      </x:c>
      <x:c r="N165" s="0">
        <x:f>CLEAN('Historical Trades'!O165)</x:f>
      </x:c>
      <x:c r="P165" s="14">
        <x:f>IF(G165="sell",M165,-M165)</x:f>
      </x:c>
      <x:c r="Q165" s="14">
        <x:f>VLOOKUP(N165,'Currency Rates'!$A$3:$C$32,3,0)</x:f>
      </x:c>
      <x:c r="R165" s="0">
        <x:f>IF(A165="SPUS",0,IF(A165="FWD",0,P165/Q165))</x:f>
      </x:c>
    </x:row>
    <x:row r="166" spans="1:19" x14ac:dyDescent="0.3">
      <x:c r="A166" s="0">
        <x:f>'Historical Trades'!A166</x:f>
      </x:c>
      <x:c r="B166" s="0">
        <x:f>'Historical Trades'!B166</x:f>
      </x:c>
      <x:c r="C166" s="23">
        <x:f>'Historical Trades'!C166</x:f>
      </x:c>
      <x:c r="D166" s="0">
        <x:f>'Historical Trades'!D166</x:f>
      </x:c>
      <x:c r="E166" s="23">
        <x:f>'Historical Trades'!E166</x:f>
      </x:c>
      <x:c r="F166" s="0">
        <x:f>'Historical Trades'!F166</x:f>
      </x:c>
      <x:c r="G166" s="0">
        <x:f>'Historical Trades'!G166</x:f>
      </x:c>
      <x:c r="H166" s="0">
        <x:f>'Historical Trades'!H166</x:f>
      </x:c>
      <x:c r="I166" s="0">
        <x:f>'Historical Trades'!I166</x:f>
      </x:c>
      <x:c r="J166" s="0">
        <x:f>'Historical Trades'!J166</x:f>
      </x:c>
      <x:c r="K166" s="0">
        <x:f>'Historical Trades'!K166</x:f>
      </x:c>
      <x:c r="L166" s="0">
        <x:f>'Historical Trades'!L166</x:f>
      </x:c>
      <x:c r="M166" s="0">
        <x:f>'Historical Trades'!M166</x:f>
      </x:c>
      <x:c r="N166" s="0">
        <x:f>CLEAN('Historical Trades'!O166)</x:f>
      </x:c>
      <x:c r="P166" s="14">
        <x:f>IF(G166="sell",M166,-M166)</x:f>
      </x:c>
      <x:c r="Q166" s="14">
        <x:f>VLOOKUP(N166,'Currency Rates'!$A$3:$C$32,3,0)</x:f>
      </x:c>
      <x:c r="R166" s="0">
        <x:f>IF(A166="SPUS",0,IF(A166="FWD",0,P166/Q166))</x:f>
      </x:c>
    </x:row>
    <x:row r="167" spans="1:19" x14ac:dyDescent="0.3">
      <x:c r="A167" s="0">
        <x:f>'Historical Trades'!A167</x:f>
      </x:c>
      <x:c r="B167" s="0">
        <x:f>'Historical Trades'!B167</x:f>
      </x:c>
      <x:c r="C167" s="23">
        <x:f>'Historical Trades'!C167</x:f>
      </x:c>
      <x:c r="D167" s="0">
        <x:f>'Historical Trades'!D167</x:f>
      </x:c>
      <x:c r="E167" s="23">
        <x:f>'Historical Trades'!E167</x:f>
      </x:c>
      <x:c r="F167" s="0">
        <x:f>'Historical Trades'!F167</x:f>
      </x:c>
      <x:c r="G167" s="0">
        <x:f>'Historical Trades'!G167</x:f>
      </x:c>
      <x:c r="H167" s="0">
        <x:f>'Historical Trades'!H167</x:f>
      </x:c>
      <x:c r="I167" s="0">
        <x:f>'Historical Trades'!I167</x:f>
      </x:c>
      <x:c r="J167" s="0">
        <x:f>'Historical Trades'!J167</x:f>
      </x:c>
      <x:c r="K167" s="0">
        <x:f>'Historical Trades'!K167</x:f>
      </x:c>
      <x:c r="L167" s="0">
        <x:f>'Historical Trades'!L167</x:f>
      </x:c>
      <x:c r="M167" s="0">
        <x:f>'Historical Trades'!M167</x:f>
      </x:c>
      <x:c r="N167" s="0">
        <x:f>CLEAN('Historical Trades'!O167)</x:f>
      </x:c>
      <x:c r="P167" s="14">
        <x:f>IF(G167="sell",M167,-M167)</x:f>
      </x:c>
      <x:c r="Q167" s="14">
        <x:f>VLOOKUP(N167,'Currency Rates'!$A$3:$C$32,3,0)</x:f>
      </x:c>
      <x:c r="R167" s="0">
        <x:f>IF(A167="SPUS",0,IF(A167="FWD",0,P167/Q167))</x:f>
      </x:c>
    </x:row>
    <x:row r="168" spans="1:19" x14ac:dyDescent="0.3">
      <x:c r="A168" s="0">
        <x:f>'Historical Trades'!A168</x:f>
      </x:c>
      <x:c r="B168" s="0">
        <x:f>'Historical Trades'!B168</x:f>
      </x:c>
      <x:c r="C168" s="23">
        <x:f>'Historical Trades'!C168</x:f>
      </x:c>
      <x:c r="D168" s="0">
        <x:f>'Historical Trades'!D168</x:f>
      </x:c>
      <x:c r="E168" s="23">
        <x:f>'Historical Trades'!E168</x:f>
      </x:c>
      <x:c r="F168" s="0">
        <x:f>'Historical Trades'!F168</x:f>
      </x:c>
      <x:c r="G168" s="0">
        <x:f>'Historical Trades'!G168</x:f>
      </x:c>
      <x:c r="H168" s="0">
        <x:f>'Historical Trades'!H168</x:f>
      </x:c>
      <x:c r="I168" s="0">
        <x:f>'Historical Trades'!I168</x:f>
      </x:c>
      <x:c r="J168" s="0">
        <x:f>'Historical Trades'!J168</x:f>
      </x:c>
      <x:c r="K168" s="0">
        <x:f>'Historical Trades'!K168</x:f>
      </x:c>
      <x:c r="L168" s="0">
        <x:f>'Historical Trades'!L168</x:f>
      </x:c>
      <x:c r="M168" s="0">
        <x:f>'Historical Trades'!M168</x:f>
      </x:c>
      <x:c r="N168" s="0">
        <x:f>CLEAN('Historical Trades'!O168)</x:f>
      </x:c>
      <x:c r="P168" s="14">
        <x:f>IF(G168="sell",M168,-M168)</x:f>
      </x:c>
      <x:c r="Q168" s="14">
        <x:f>VLOOKUP(N168,'Currency Rates'!$A$3:$C$32,3,0)</x:f>
      </x:c>
      <x:c r="R168" s="0">
        <x:f>IF(A168="SPUS",0,IF(A168="FWD",0,P168/Q168))</x:f>
      </x:c>
    </x:row>
    <x:row r="169" spans="1:19" x14ac:dyDescent="0.3">
      <x:c r="A169" s="0">
        <x:f>'Historical Trades'!A169</x:f>
      </x:c>
      <x:c r="B169" s="0">
        <x:f>'Historical Trades'!B169</x:f>
      </x:c>
      <x:c r="C169" s="23">
        <x:f>'Historical Trades'!C169</x:f>
      </x:c>
      <x:c r="D169" s="0">
        <x:f>'Historical Trades'!D169</x:f>
      </x:c>
      <x:c r="E169" s="23">
        <x:f>'Historical Trades'!E169</x:f>
      </x:c>
      <x:c r="F169" s="0">
        <x:f>'Historical Trades'!F169</x:f>
      </x:c>
      <x:c r="G169" s="0">
        <x:f>'Historical Trades'!G169</x:f>
      </x:c>
      <x:c r="H169" s="0">
        <x:f>'Historical Trades'!H169</x:f>
      </x:c>
      <x:c r="I169" s="0">
        <x:f>'Historical Trades'!I169</x:f>
      </x:c>
      <x:c r="J169" s="0">
        <x:f>'Historical Trades'!J169</x:f>
      </x:c>
      <x:c r="K169" s="0">
        <x:f>'Historical Trades'!K169</x:f>
      </x:c>
      <x:c r="L169" s="0">
        <x:f>'Historical Trades'!L169</x:f>
      </x:c>
      <x:c r="M169" s="0">
        <x:f>'Historical Trades'!M169</x:f>
      </x:c>
      <x:c r="N169" s="0">
        <x:f>CLEAN('Historical Trades'!O169)</x:f>
      </x:c>
      <x:c r="P169" s="14">
        <x:f>IF(G169="sell",M169,-M169)</x:f>
      </x:c>
      <x:c r="Q169" s="14">
        <x:f>VLOOKUP(N169,'Currency Rates'!$A$3:$C$32,3,0)</x:f>
      </x:c>
      <x:c r="R169" s="0">
        <x:f>IF(A169="SPUS",0,IF(A169="FWD",0,P169/Q169))</x:f>
      </x:c>
    </x:row>
    <x:row r="170" spans="1:19" x14ac:dyDescent="0.3">
      <x:c r="A170" s="0">
        <x:f>'Historical Trades'!A170</x:f>
      </x:c>
      <x:c r="B170" s="0">
        <x:f>'Historical Trades'!B170</x:f>
      </x:c>
      <x:c r="C170" s="23">
        <x:f>'Historical Trades'!C170</x:f>
      </x:c>
      <x:c r="D170" s="0">
        <x:f>'Historical Trades'!D170</x:f>
      </x:c>
      <x:c r="E170" s="23">
        <x:f>'Historical Trades'!E170</x:f>
      </x:c>
      <x:c r="F170" s="0">
        <x:f>'Historical Trades'!F170</x:f>
      </x:c>
      <x:c r="G170" s="0">
        <x:f>'Historical Trades'!G170</x:f>
      </x:c>
      <x:c r="H170" s="0">
        <x:f>'Historical Trades'!H170</x:f>
      </x:c>
      <x:c r="I170" s="0">
        <x:f>'Historical Trades'!I170</x:f>
      </x:c>
      <x:c r="J170" s="0">
        <x:f>'Historical Trades'!J170</x:f>
      </x:c>
      <x:c r="K170" s="0">
        <x:f>'Historical Trades'!K170</x:f>
      </x:c>
      <x:c r="L170" s="0">
        <x:f>'Historical Trades'!L170</x:f>
      </x:c>
      <x:c r="M170" s="0">
        <x:f>'Historical Trades'!M170</x:f>
      </x:c>
      <x:c r="N170" s="0">
        <x:f>CLEAN('Historical Trades'!O170)</x:f>
      </x:c>
      <x:c r="P170" s="14">
        <x:f>IF(G170="sell",M170,-M170)</x:f>
      </x:c>
      <x:c r="Q170" s="14">
        <x:f>VLOOKUP(N170,'Currency Rates'!$A$3:$C$32,3,0)</x:f>
      </x:c>
      <x:c r="R170" s="0">
        <x:f>IF(A170="SPUS",0,IF(A170="FWD",0,P170/Q170))</x:f>
      </x:c>
    </x:row>
    <x:row r="171" spans="1:19" x14ac:dyDescent="0.3">
      <x:c r="A171" s="0">
        <x:f>'Historical Trades'!A171</x:f>
      </x:c>
      <x:c r="B171" s="0">
        <x:f>'Historical Trades'!B171</x:f>
      </x:c>
      <x:c r="C171" s="23">
        <x:f>'Historical Trades'!C171</x:f>
      </x:c>
      <x:c r="D171" s="0">
        <x:f>'Historical Trades'!D171</x:f>
      </x:c>
      <x:c r="E171" s="23">
        <x:f>'Historical Trades'!E171</x:f>
      </x:c>
      <x:c r="F171" s="0">
        <x:f>'Historical Trades'!F171</x:f>
      </x:c>
      <x:c r="G171" s="0">
        <x:f>'Historical Trades'!G171</x:f>
      </x:c>
      <x:c r="H171" s="0">
        <x:f>'Historical Trades'!H171</x:f>
      </x:c>
      <x:c r="I171" s="0">
        <x:f>'Historical Trades'!I171</x:f>
      </x:c>
      <x:c r="J171" s="0">
        <x:f>'Historical Trades'!J171</x:f>
      </x:c>
      <x:c r="K171" s="0">
        <x:f>'Historical Trades'!K171</x:f>
      </x:c>
      <x:c r="L171" s="0">
        <x:f>'Historical Trades'!L171</x:f>
      </x:c>
      <x:c r="M171" s="0">
        <x:f>'Historical Trades'!M171</x:f>
      </x:c>
      <x:c r="N171" s="0">
        <x:f>CLEAN('Historical Trades'!O171)</x:f>
      </x:c>
      <x:c r="P171" s="14">
        <x:f>IF(G171="sell",M171,-M171)</x:f>
      </x:c>
      <x:c r="Q171" s="14">
        <x:f>VLOOKUP(N171,'Currency Rates'!$A$3:$C$32,3,0)</x:f>
      </x:c>
      <x:c r="R171" s="0">
        <x:f>IF(A171="SPUS",0,IF(A171="FWD",0,P171/Q171))</x:f>
      </x:c>
    </x:row>
    <x:row r="172" spans="1:19" x14ac:dyDescent="0.3">
      <x:c r="A172" s="0">
        <x:f>'Historical Trades'!A172</x:f>
      </x:c>
      <x:c r="B172" s="0">
        <x:f>'Historical Trades'!B172</x:f>
      </x:c>
      <x:c r="C172" s="23">
        <x:f>'Historical Trades'!C172</x:f>
      </x:c>
      <x:c r="D172" s="0">
        <x:f>'Historical Trades'!D172</x:f>
      </x:c>
      <x:c r="E172" s="23">
        <x:f>'Historical Trades'!E172</x:f>
      </x:c>
      <x:c r="F172" s="0">
        <x:f>'Historical Trades'!F172</x:f>
      </x:c>
      <x:c r="G172" s="0">
        <x:f>'Historical Trades'!G172</x:f>
      </x:c>
      <x:c r="H172" s="0">
        <x:f>'Historical Trades'!H172</x:f>
      </x:c>
      <x:c r="I172" s="0">
        <x:f>'Historical Trades'!I172</x:f>
      </x:c>
      <x:c r="J172" s="0">
        <x:f>'Historical Trades'!J172</x:f>
      </x:c>
      <x:c r="K172" s="0">
        <x:f>'Historical Trades'!K172</x:f>
      </x:c>
      <x:c r="L172" s="0">
        <x:f>'Historical Trades'!L172</x:f>
      </x:c>
      <x:c r="M172" s="0">
        <x:f>'Historical Trades'!M172</x:f>
      </x:c>
      <x:c r="N172" s="0">
        <x:f>CLEAN('Historical Trades'!O172)</x:f>
      </x:c>
      <x:c r="P172" s="14">
        <x:f>IF(G172="sell",M172,-M172)</x:f>
      </x:c>
      <x:c r="Q172" s="14">
        <x:f>VLOOKUP(N172,'Currency Rates'!$A$3:$C$32,3,0)</x:f>
      </x:c>
      <x:c r="R172" s="0">
        <x:f>IF(A172="SPUS",0,IF(A172="FWD",0,P172/Q172))</x:f>
      </x:c>
    </x:row>
    <x:row r="173" spans="1:19" x14ac:dyDescent="0.3">
      <x:c r="A173" s="0">
        <x:f>'Historical Trades'!A173</x:f>
      </x:c>
      <x:c r="B173" s="0">
        <x:f>'Historical Trades'!B173</x:f>
      </x:c>
      <x:c r="C173" s="23">
        <x:f>'Historical Trades'!C173</x:f>
      </x:c>
      <x:c r="D173" s="0">
        <x:f>'Historical Trades'!D173</x:f>
      </x:c>
      <x:c r="E173" s="23">
        <x:f>'Historical Trades'!E173</x:f>
      </x:c>
      <x:c r="F173" s="0">
        <x:f>'Historical Trades'!F173</x:f>
      </x:c>
      <x:c r="G173" s="0">
        <x:f>'Historical Trades'!G173</x:f>
      </x:c>
      <x:c r="H173" s="0">
        <x:f>'Historical Trades'!H173</x:f>
      </x:c>
      <x:c r="I173" s="0">
        <x:f>'Historical Trades'!I173</x:f>
      </x:c>
      <x:c r="J173" s="0">
        <x:f>'Historical Trades'!J173</x:f>
      </x:c>
      <x:c r="K173" s="0">
        <x:f>'Historical Trades'!K173</x:f>
      </x:c>
      <x:c r="L173" s="0">
        <x:f>'Historical Trades'!L173</x:f>
      </x:c>
      <x:c r="M173" s="0">
        <x:f>'Historical Trades'!M173</x:f>
      </x:c>
      <x:c r="N173" s="0">
        <x:f>CLEAN('Historical Trades'!O173)</x:f>
      </x:c>
      <x:c r="P173" s="14">
        <x:f>IF(G173="sell",M173,-M173)</x:f>
      </x:c>
      <x:c r="Q173" s="14">
        <x:f>VLOOKUP(N173,'Currency Rates'!$A$3:$C$32,3,0)</x:f>
      </x:c>
      <x:c r="R173" s="0">
        <x:f>IF(A173="SPUS",0,IF(A173="FWD",0,P173/Q173))</x:f>
      </x:c>
    </x:row>
    <x:row r="174" spans="1:19" x14ac:dyDescent="0.3">
      <x:c r="A174" s="0">
        <x:f>'Historical Trades'!A174</x:f>
      </x:c>
      <x:c r="B174" s="0">
        <x:f>'Historical Trades'!B174</x:f>
      </x:c>
      <x:c r="C174" s="23">
        <x:f>'Historical Trades'!C174</x:f>
      </x:c>
      <x:c r="D174" s="0">
        <x:f>'Historical Trades'!D174</x:f>
      </x:c>
      <x:c r="E174" s="23">
        <x:f>'Historical Trades'!E174</x:f>
      </x:c>
      <x:c r="F174" s="0">
        <x:f>'Historical Trades'!F174</x:f>
      </x:c>
      <x:c r="G174" s="0">
        <x:f>'Historical Trades'!G174</x:f>
      </x:c>
      <x:c r="H174" s="0">
        <x:f>'Historical Trades'!H174</x:f>
      </x:c>
      <x:c r="I174" s="0">
        <x:f>'Historical Trades'!I174</x:f>
      </x:c>
      <x:c r="J174" s="0">
        <x:f>'Historical Trades'!J174</x:f>
      </x:c>
      <x:c r="K174" s="0">
        <x:f>'Historical Trades'!K174</x:f>
      </x:c>
      <x:c r="L174" s="0">
        <x:f>'Historical Trades'!L174</x:f>
      </x:c>
      <x:c r="M174" s="0">
        <x:f>'Historical Trades'!M174</x:f>
      </x:c>
      <x:c r="N174" s="0">
        <x:f>CLEAN('Historical Trades'!O174)</x:f>
      </x:c>
      <x:c r="P174" s="14">
        <x:f>IF(G174="sell",M174,-M174)</x:f>
      </x:c>
      <x:c r="Q174" s="14">
        <x:f>VLOOKUP(N174,'Currency Rates'!$A$3:$C$32,3,0)</x:f>
      </x:c>
      <x:c r="R174" s="0">
        <x:f>IF(A174="SPUS",0,IF(A174="FWD",0,P174/Q174))</x:f>
      </x:c>
    </x:row>
    <x:row r="175" spans="1:19" x14ac:dyDescent="0.3">
      <x:c r="A175" s="0">
        <x:f>'Historical Trades'!A175</x:f>
      </x:c>
      <x:c r="B175" s="0">
        <x:f>'Historical Trades'!B175</x:f>
      </x:c>
      <x:c r="C175" s="23">
        <x:f>'Historical Trades'!C175</x:f>
      </x:c>
      <x:c r="D175" s="0">
        <x:f>'Historical Trades'!D175</x:f>
      </x:c>
      <x:c r="E175" s="23">
        <x:f>'Historical Trades'!E175</x:f>
      </x:c>
      <x:c r="F175" s="0">
        <x:f>'Historical Trades'!F175</x:f>
      </x:c>
      <x:c r="G175" s="0">
        <x:f>'Historical Trades'!G175</x:f>
      </x:c>
      <x:c r="H175" s="0">
        <x:f>'Historical Trades'!H175</x:f>
      </x:c>
      <x:c r="I175" s="0">
        <x:f>'Historical Trades'!I175</x:f>
      </x:c>
      <x:c r="J175" s="0">
        <x:f>'Historical Trades'!J175</x:f>
      </x:c>
      <x:c r="K175" s="0">
        <x:f>'Historical Trades'!K175</x:f>
      </x:c>
      <x:c r="L175" s="0">
        <x:f>'Historical Trades'!L175</x:f>
      </x:c>
      <x:c r="M175" s="0">
        <x:f>'Historical Trades'!M175</x:f>
      </x:c>
      <x:c r="N175" s="0">
        <x:f>CLEAN('Historical Trades'!O175)</x:f>
      </x:c>
      <x:c r="P175" s="14">
        <x:f>IF(G175="sell",M175,-M175)</x:f>
      </x:c>
      <x:c r="Q175" s="14">
        <x:f>VLOOKUP(N175,'Currency Rates'!$A$3:$C$32,3,0)</x:f>
      </x:c>
      <x:c r="R175" s="0">
        <x:f>IF(A175="SPUS",0,IF(A175="FWD",0,P175/Q175))</x:f>
      </x:c>
    </x:row>
    <x:row r="176" spans="1:19" x14ac:dyDescent="0.3">
      <x:c r="A176" s="0">
        <x:f>'Historical Trades'!A176</x:f>
      </x:c>
      <x:c r="B176" s="0">
        <x:f>'Historical Trades'!B176</x:f>
      </x:c>
      <x:c r="C176" s="23">
        <x:f>'Historical Trades'!C176</x:f>
      </x:c>
      <x:c r="D176" s="0">
        <x:f>'Historical Trades'!D176</x:f>
      </x:c>
      <x:c r="E176" s="23">
        <x:f>'Historical Trades'!E176</x:f>
      </x:c>
      <x:c r="F176" s="0">
        <x:f>'Historical Trades'!F176</x:f>
      </x:c>
      <x:c r="G176" s="0">
        <x:f>'Historical Trades'!G176</x:f>
      </x:c>
      <x:c r="H176" s="0">
        <x:f>'Historical Trades'!H176</x:f>
      </x:c>
      <x:c r="I176" s="0">
        <x:f>'Historical Trades'!I176</x:f>
      </x:c>
      <x:c r="J176" s="0">
        <x:f>'Historical Trades'!J176</x:f>
      </x:c>
      <x:c r="K176" s="0">
        <x:f>'Historical Trades'!K176</x:f>
      </x:c>
      <x:c r="L176" s="0">
        <x:f>'Historical Trades'!L176</x:f>
      </x:c>
      <x:c r="M176" s="0">
        <x:f>'Historical Trades'!M176</x:f>
      </x:c>
      <x:c r="N176" s="0">
        <x:f>CLEAN('Historical Trades'!O176)</x:f>
      </x:c>
      <x:c r="P176" s="14">
        <x:f>IF(G176="sell",M176,-M176)</x:f>
      </x:c>
      <x:c r="Q176" s="14">
        <x:f>VLOOKUP(N176,'Currency Rates'!$A$3:$C$32,3,0)</x:f>
      </x:c>
      <x:c r="R176" s="0">
        <x:f>IF(A176="SPUS",0,IF(A176="FWD",0,P176/Q176))</x:f>
      </x:c>
    </x:row>
    <x:row r="177" spans="1:19" x14ac:dyDescent="0.3">
      <x:c r="A177" s="0">
        <x:f>'Historical Trades'!A177</x:f>
      </x:c>
      <x:c r="B177" s="0">
        <x:f>'Historical Trades'!B177</x:f>
      </x:c>
      <x:c r="C177" s="23">
        <x:f>'Historical Trades'!C177</x:f>
      </x:c>
      <x:c r="D177" s="0">
        <x:f>'Historical Trades'!D177</x:f>
      </x:c>
      <x:c r="E177" s="23">
        <x:f>'Historical Trades'!E177</x:f>
      </x:c>
      <x:c r="F177" s="0">
        <x:f>'Historical Trades'!F177</x:f>
      </x:c>
      <x:c r="G177" s="0">
        <x:f>'Historical Trades'!G177</x:f>
      </x:c>
      <x:c r="H177" s="0">
        <x:f>'Historical Trades'!H177</x:f>
      </x:c>
      <x:c r="I177" s="0">
        <x:f>'Historical Trades'!I177</x:f>
      </x:c>
      <x:c r="J177" s="0">
        <x:f>'Historical Trades'!J177</x:f>
      </x:c>
      <x:c r="K177" s="0">
        <x:f>'Historical Trades'!K177</x:f>
      </x:c>
      <x:c r="L177" s="0">
        <x:f>'Historical Trades'!L177</x:f>
      </x:c>
      <x:c r="M177" s="0">
        <x:f>'Historical Trades'!M177</x:f>
      </x:c>
      <x:c r="N177" s="0">
        <x:f>CLEAN('Historical Trades'!O177)</x:f>
      </x:c>
      <x:c r="P177" s="14">
        <x:f>IF(G177="sell",M177,-M177)</x:f>
      </x:c>
      <x:c r="Q177" s="14">
        <x:f>VLOOKUP(N177,'Currency Rates'!$A$3:$C$32,3,0)</x:f>
      </x:c>
      <x:c r="R177" s="0">
        <x:f>IF(A177="SPUS",0,IF(A177="FWD",0,P177/Q177))</x:f>
      </x:c>
      <x:c r="S177" s="0">
        <x:f>L177*50*I177</x:f>
      </x:c>
    </x:row>
    <x:row r="178" spans="1:19" x14ac:dyDescent="0.3">
      <x:c r="A178" s="0">
        <x:f>'Historical Trades'!A178</x:f>
      </x:c>
      <x:c r="B178" s="0">
        <x:f>'Historical Trades'!B178</x:f>
      </x:c>
      <x:c r="C178" s="23">
        <x:f>'Historical Trades'!C178</x:f>
      </x:c>
      <x:c r="D178" s="0">
        <x:f>'Historical Trades'!D178</x:f>
      </x:c>
      <x:c r="E178" s="23">
        <x:f>'Historical Trades'!E178</x:f>
      </x:c>
      <x:c r="F178" s="0">
        <x:f>'Historical Trades'!F178</x:f>
      </x:c>
      <x:c r="G178" s="0">
        <x:f>'Historical Trades'!G178</x:f>
      </x:c>
      <x:c r="H178" s="0">
        <x:f>'Historical Trades'!H178</x:f>
      </x:c>
      <x:c r="I178" s="0">
        <x:f>'Historical Trades'!I178</x:f>
      </x:c>
      <x:c r="J178" s="0">
        <x:f>'Historical Trades'!J178</x:f>
      </x:c>
      <x:c r="K178" s="0">
        <x:f>'Historical Trades'!K178</x:f>
      </x:c>
      <x:c r="L178" s="0">
        <x:f>'Historical Trades'!L178</x:f>
      </x:c>
      <x:c r="M178" s="0">
        <x:f>'Historical Trades'!M178</x:f>
      </x:c>
      <x:c r="N178" s="0">
        <x:f>CLEAN('Historical Trades'!O178)</x:f>
      </x:c>
      <x:c r="P178" s="14">
        <x:f>IF(G178="sell",M178,-M178)</x:f>
      </x:c>
      <x:c r="Q178" s="14">
        <x:f>VLOOKUP(N178,'Currency Rates'!$A$3:$C$32,3,0)</x:f>
      </x:c>
      <x:c r="R178" s="0">
        <x:f>IF(A178="SPUS",0,IF(A178="FWD",0,P178/Q178))</x:f>
      </x:c>
    </x:row>
    <x:row r="179" spans="1:19" x14ac:dyDescent="0.3">
      <x:c r="A179" s="0">
        <x:f>'Historical Trades'!A179</x:f>
      </x:c>
      <x:c r="B179" s="0">
        <x:f>'Historical Trades'!B179</x:f>
      </x:c>
      <x:c r="C179" s="23">
        <x:f>'Historical Trades'!C179</x:f>
      </x:c>
      <x:c r="D179" s="0">
        <x:f>'Historical Trades'!D179</x:f>
      </x:c>
      <x:c r="E179" s="23">
        <x:f>'Historical Trades'!E179</x:f>
      </x:c>
      <x:c r="F179" s="0">
        <x:f>'Historical Trades'!F179</x:f>
      </x:c>
      <x:c r="G179" s="0">
        <x:f>'Historical Trades'!G179</x:f>
      </x:c>
      <x:c r="H179" s="0">
        <x:f>'Historical Trades'!H179</x:f>
      </x:c>
      <x:c r="I179" s="0">
        <x:f>'Historical Trades'!I179</x:f>
      </x:c>
      <x:c r="J179" s="0">
        <x:f>'Historical Trades'!J179</x:f>
      </x:c>
      <x:c r="K179" s="0">
        <x:f>'Historical Trades'!K179</x:f>
      </x:c>
      <x:c r="L179" s="0">
        <x:f>'Historical Trades'!L179</x:f>
      </x:c>
      <x:c r="M179" s="0">
        <x:f>'Historical Trades'!M179</x:f>
      </x:c>
      <x:c r="N179" s="0">
        <x:f>CLEAN('Historical Trades'!O179)</x:f>
      </x:c>
      <x:c r="P179" s="14">
        <x:f>IF(G179="sell",M179,-M179)</x:f>
      </x:c>
      <x:c r="Q179" s="14">
        <x:f>VLOOKUP(N179,'Currency Rates'!$A$3:$C$32,3,0)</x:f>
      </x:c>
      <x:c r="R179" s="0">
        <x:f>IF(A179="SPUS",0,IF(A179="FWD",0,P179/Q179))</x:f>
      </x:c>
    </x:row>
    <x:row r="180" spans="1:19" x14ac:dyDescent="0.3">
      <x:c r="A180" s="0">
        <x:f>'Historical Trades'!A180</x:f>
      </x:c>
      <x:c r="B180" s="0">
        <x:f>'Historical Trades'!B180</x:f>
      </x:c>
      <x:c r="C180" s="23">
        <x:f>'Historical Trades'!C180</x:f>
      </x:c>
      <x:c r="D180" s="0">
        <x:f>'Historical Trades'!D180</x:f>
      </x:c>
      <x:c r="E180" s="23">
        <x:f>'Historical Trades'!E180</x:f>
      </x:c>
      <x:c r="F180" s="0">
        <x:f>'Historical Trades'!F180</x:f>
      </x:c>
      <x:c r="G180" s="0">
        <x:f>'Historical Trades'!G180</x:f>
      </x:c>
      <x:c r="H180" s="0">
        <x:f>'Historical Trades'!H180</x:f>
      </x:c>
      <x:c r="I180" s="0">
        <x:f>'Historical Trades'!I180</x:f>
      </x:c>
      <x:c r="J180" s="0">
        <x:f>'Historical Trades'!J180</x:f>
      </x:c>
      <x:c r="K180" s="0">
        <x:f>'Historical Trades'!K180</x:f>
      </x:c>
      <x:c r="L180" s="0">
        <x:f>'Historical Trades'!L180</x:f>
      </x:c>
      <x:c r="M180" s="0">
        <x:f>'Historical Trades'!M180</x:f>
      </x:c>
      <x:c r="N180" s="0">
        <x:f>CLEAN('Historical Trades'!O180)</x:f>
      </x:c>
      <x:c r="P180" s="14">
        <x:f>IF(G180="sell",M180,-M180)</x:f>
      </x:c>
      <x:c r="Q180" s="14">
        <x:f>VLOOKUP(N180,'Currency Rates'!$A$3:$C$32,3,0)</x:f>
      </x:c>
      <x:c r="R180" s="0">
        <x:f>IF(A180="SPUS",0,IF(A180="FWD",0,P180/Q180))</x:f>
      </x:c>
    </x:row>
    <x:row r="181" spans="1:19" x14ac:dyDescent="0.3">
      <x:c r="A181" s="0">
        <x:f>'Historical Trades'!A181</x:f>
      </x:c>
      <x:c r="B181" s="0">
        <x:f>'Historical Trades'!B181</x:f>
      </x:c>
      <x:c r="C181" s="23">
        <x:f>'Historical Trades'!C181</x:f>
      </x:c>
      <x:c r="D181" s="0">
        <x:f>'Historical Trades'!D181</x:f>
      </x:c>
      <x:c r="E181" s="23">
        <x:f>'Historical Trades'!E181</x:f>
      </x:c>
      <x:c r="F181" s="0">
        <x:f>'Historical Trades'!F181</x:f>
      </x:c>
      <x:c r="G181" s="0">
        <x:f>'Historical Trades'!G181</x:f>
      </x:c>
      <x:c r="H181" s="0">
        <x:f>'Historical Trades'!H181</x:f>
      </x:c>
      <x:c r="I181" s="0">
        <x:f>'Historical Trades'!I181</x:f>
      </x:c>
      <x:c r="J181" s="0">
        <x:f>'Historical Trades'!J181</x:f>
      </x:c>
      <x:c r="K181" s="0">
        <x:f>'Historical Trades'!K181</x:f>
      </x:c>
      <x:c r="L181" s="0">
        <x:f>'Historical Trades'!L181</x:f>
      </x:c>
      <x:c r="M181" s="0">
        <x:f>'Historical Trades'!M181</x:f>
      </x:c>
      <x:c r="N181" s="0">
        <x:f>CLEAN('Historical Trades'!O181)</x:f>
      </x:c>
      <x:c r="P181" s="14">
        <x:f>IF(G181="sell",M181,-M181)</x:f>
      </x:c>
      <x:c r="Q181" s="14">
        <x:f>VLOOKUP(N181,'Currency Rates'!$A$3:$C$32,3,0)</x:f>
      </x:c>
      <x:c r="R181" s="0">
        <x:f>IF(A181="SPUS",0,IF(A181="FWD",0,P181/Q181))</x:f>
      </x:c>
    </x:row>
    <x:row r="182" spans="1:19" x14ac:dyDescent="0.3">
      <x:c r="A182" s="0">
        <x:f>'Historical Trades'!A182</x:f>
      </x:c>
      <x:c r="B182" s="0">
        <x:f>'Historical Trades'!B182</x:f>
      </x:c>
      <x:c r="C182" s="23">
        <x:f>'Historical Trades'!C182</x:f>
      </x:c>
      <x:c r="D182" s="0">
        <x:f>'Historical Trades'!D182</x:f>
      </x:c>
      <x:c r="E182" s="23">
        <x:f>'Historical Trades'!E182</x:f>
      </x:c>
      <x:c r="F182" s="0">
        <x:f>'Historical Trades'!F182</x:f>
      </x:c>
      <x:c r="G182" s="0">
        <x:f>'Historical Trades'!G182</x:f>
      </x:c>
      <x:c r="H182" s="0">
        <x:f>'Historical Trades'!H182</x:f>
      </x:c>
      <x:c r="I182" s="0">
        <x:f>'Historical Trades'!I182</x:f>
      </x:c>
      <x:c r="J182" s="0">
        <x:f>'Historical Trades'!J182</x:f>
      </x:c>
      <x:c r="K182" s="0">
        <x:f>'Historical Trades'!K182</x:f>
      </x:c>
      <x:c r="L182" s="0">
        <x:f>'Historical Trades'!L182</x:f>
      </x:c>
      <x:c r="M182" s="0">
        <x:f>'Historical Trades'!M182</x:f>
      </x:c>
      <x:c r="N182" s="0">
        <x:f>CLEAN('Historical Trades'!O182)</x:f>
      </x:c>
      <x:c r="P182" s="14">
        <x:f>IF(G182="sell",M182,-M182)</x:f>
      </x:c>
      <x:c r="Q182" s="14">
        <x:f>VLOOKUP(N182,'Currency Rates'!$A$3:$C$32,3,0)</x:f>
      </x:c>
      <x:c r="R182" s="0">
        <x:f>IF(A182="SPUS",0,IF(A182="FWD",0,P182/Q182))</x:f>
      </x:c>
    </x:row>
    <x:row r="183" spans="1:19" x14ac:dyDescent="0.3">
      <x:c r="A183" s="0">
        <x:f>'Historical Trades'!A183</x:f>
      </x:c>
      <x:c r="B183" s="0">
        <x:f>'Historical Trades'!B183</x:f>
      </x:c>
      <x:c r="C183" s="23">
        <x:f>'Historical Trades'!C183</x:f>
      </x:c>
      <x:c r="D183" s="0">
        <x:f>'Historical Trades'!D183</x:f>
      </x:c>
      <x:c r="E183" s="23">
        <x:f>'Historical Trades'!E183</x:f>
      </x:c>
      <x:c r="F183" s="0">
        <x:f>'Historical Trades'!F183</x:f>
      </x:c>
      <x:c r="G183" s="0">
        <x:f>'Historical Trades'!G183</x:f>
      </x:c>
      <x:c r="H183" s="0">
        <x:f>'Historical Trades'!H183</x:f>
      </x:c>
      <x:c r="I183" s="0">
        <x:f>'Historical Trades'!I183</x:f>
      </x:c>
      <x:c r="J183" s="0">
        <x:f>'Historical Trades'!J183</x:f>
      </x:c>
      <x:c r="K183" s="0">
        <x:f>'Historical Trades'!K183</x:f>
      </x:c>
      <x:c r="L183" s="0">
        <x:f>'Historical Trades'!L183</x:f>
      </x:c>
      <x:c r="M183" s="0">
        <x:f>'Historical Trades'!M183</x:f>
      </x:c>
      <x:c r="N183" s="0">
        <x:f>CLEAN('Historical Trades'!O183)</x:f>
      </x:c>
      <x:c r="P183" s="14">
        <x:f>IF(G183="sell",M183,-M183)</x:f>
      </x:c>
      <x:c r="Q183" s="14">
        <x:f>VLOOKUP(N183,'Currency Rates'!$A$3:$C$32,3,0)</x:f>
      </x:c>
      <x:c r="R183" s="0">
        <x:f>IF(A183="SPUS",0,IF(A183="FWD",0,P183/Q183))</x:f>
      </x:c>
    </x:row>
    <x:row r="184" spans="1:19" x14ac:dyDescent="0.3">
      <x:c r="A184" s="0">
        <x:f>'Historical Trades'!A184</x:f>
      </x:c>
      <x:c r="B184" s="0">
        <x:f>'Historical Trades'!B184</x:f>
      </x:c>
      <x:c r="C184" s="23">
        <x:f>'Historical Trades'!C184</x:f>
      </x:c>
      <x:c r="D184" s="0">
        <x:f>'Historical Trades'!D184</x:f>
      </x:c>
      <x:c r="E184" s="23">
        <x:f>'Historical Trades'!E184</x:f>
      </x:c>
      <x:c r="F184" s="0">
        <x:f>'Historical Trades'!F184</x:f>
      </x:c>
      <x:c r="G184" s="0">
        <x:f>'Historical Trades'!G184</x:f>
      </x:c>
      <x:c r="H184" s="0">
        <x:f>'Historical Trades'!H184</x:f>
      </x:c>
      <x:c r="I184" s="0">
        <x:f>'Historical Trades'!I184</x:f>
      </x:c>
      <x:c r="J184" s="0">
        <x:f>'Historical Trades'!J184</x:f>
      </x:c>
      <x:c r="K184" s="0">
        <x:f>'Historical Trades'!K184</x:f>
      </x:c>
      <x:c r="L184" s="0">
        <x:f>'Historical Trades'!L184</x:f>
      </x:c>
      <x:c r="M184" s="0">
        <x:f>'Historical Trades'!M184</x:f>
      </x:c>
      <x:c r="N184" s="0">
        <x:f>CLEAN('Historical Trades'!O184)</x:f>
      </x:c>
      <x:c r="P184" s="14">
        <x:f>IF(G184="sell",M184,-M184)</x:f>
      </x:c>
      <x:c r="Q184" s="14">
        <x:f>VLOOKUP(N184,'Currency Rates'!$A$3:$C$32,3,0)</x:f>
      </x:c>
      <x:c r="R184" s="0">
        <x:f>IF(A184="SPUS",0,IF(A184="FWD",0,P184/Q184))</x:f>
      </x:c>
    </x:row>
    <x:row r="185" spans="1:19" x14ac:dyDescent="0.3">
      <x:c r="A185" s="0">
        <x:f>'Historical Trades'!A185</x:f>
      </x:c>
      <x:c r="B185" s="0">
        <x:f>'Historical Trades'!B185</x:f>
      </x:c>
      <x:c r="C185" s="23">
        <x:f>'Historical Trades'!C185</x:f>
      </x:c>
      <x:c r="D185" s="0">
        <x:f>'Historical Trades'!D185</x:f>
      </x:c>
      <x:c r="E185" s="23">
        <x:f>'Historical Trades'!E185</x:f>
      </x:c>
      <x:c r="F185" s="0">
        <x:f>'Historical Trades'!F185</x:f>
      </x:c>
      <x:c r="G185" s="0">
        <x:f>'Historical Trades'!G185</x:f>
      </x:c>
      <x:c r="H185" s="0">
        <x:f>'Historical Trades'!H185</x:f>
      </x:c>
      <x:c r="I185" s="0">
        <x:f>'Historical Trades'!I185</x:f>
      </x:c>
      <x:c r="J185" s="0">
        <x:f>'Historical Trades'!J185</x:f>
      </x:c>
      <x:c r="K185" s="0">
        <x:f>'Historical Trades'!K185</x:f>
      </x:c>
      <x:c r="L185" s="0">
        <x:f>'Historical Trades'!L185</x:f>
      </x:c>
      <x:c r="M185" s="0">
        <x:f>'Historical Trades'!M185</x:f>
      </x:c>
      <x:c r="N185" s="0">
        <x:f>CLEAN('Historical Trades'!O185)</x:f>
      </x:c>
      <x:c r="P185" s="14">
        <x:f>IF(G185="sell",M185,-M185)</x:f>
      </x:c>
      <x:c r="Q185" s="14">
        <x:f>VLOOKUP(N185,'Currency Rates'!$A$3:$C$32,3,0)</x:f>
      </x:c>
      <x:c r="R185" s="0">
        <x:f>IF(A185="SPUS",0,IF(A185="FWD",0,P185/Q185))</x:f>
      </x:c>
    </x:row>
    <x:row r="186" spans="1:19" x14ac:dyDescent="0.3">
      <x:c r="A186" s="0">
        <x:f>'Historical Trades'!A186</x:f>
      </x:c>
      <x:c r="B186" s="0">
        <x:f>'Historical Trades'!B186</x:f>
      </x:c>
      <x:c r="C186" s="23">
        <x:f>'Historical Trades'!C186</x:f>
      </x:c>
      <x:c r="D186" s="0">
        <x:f>'Historical Trades'!D186</x:f>
      </x:c>
      <x:c r="E186" s="23">
        <x:f>'Historical Trades'!E186</x:f>
      </x:c>
      <x:c r="F186" s="0">
        <x:f>'Historical Trades'!F186</x:f>
      </x:c>
      <x:c r="G186" s="0">
        <x:f>'Historical Trades'!G186</x:f>
      </x:c>
      <x:c r="H186" s="0">
        <x:f>'Historical Trades'!H186</x:f>
      </x:c>
      <x:c r="I186" s="0">
        <x:f>'Historical Trades'!I186</x:f>
      </x:c>
      <x:c r="J186" s="0">
        <x:f>'Historical Trades'!J186</x:f>
      </x:c>
      <x:c r="K186" s="0">
        <x:f>'Historical Trades'!K186</x:f>
      </x:c>
      <x:c r="L186" s="0">
        <x:f>'Historical Trades'!L186</x:f>
      </x:c>
      <x:c r="M186" s="0">
        <x:f>'Historical Trades'!M186</x:f>
      </x:c>
      <x:c r="N186" s="0">
        <x:f>CLEAN('Historical Trades'!O186)</x:f>
      </x:c>
      <x:c r="P186" s="14">
        <x:f>IF(G186="sell",M186,-M186)</x:f>
      </x:c>
      <x:c r="Q186" s="14">
        <x:f>VLOOKUP(N186,'Currency Rates'!$A$3:$C$32,3,0)</x:f>
      </x:c>
      <x:c r="R186" s="0">
        <x:f>IF(A186="SPUS",0,IF(A186="FWD",0,P186/Q186))</x:f>
      </x:c>
    </x:row>
    <x:row r="187" spans="1:19" x14ac:dyDescent="0.3">
      <x:c r="A187" s="0">
        <x:f>'Historical Trades'!A187</x:f>
      </x:c>
      <x:c r="B187" s="0">
        <x:f>'Historical Trades'!B187</x:f>
      </x:c>
      <x:c r="C187" s="23">
        <x:f>'Historical Trades'!C187</x:f>
      </x:c>
      <x:c r="D187" s="0">
        <x:f>'Historical Trades'!D187</x:f>
      </x:c>
      <x:c r="E187" s="23">
        <x:f>'Historical Trades'!E187</x:f>
      </x:c>
      <x:c r="F187" s="0">
        <x:f>'Historical Trades'!F187</x:f>
      </x:c>
      <x:c r="G187" s="0">
        <x:f>'Historical Trades'!G187</x:f>
      </x:c>
      <x:c r="H187" s="0">
        <x:f>'Historical Trades'!H187</x:f>
      </x:c>
      <x:c r="I187" s="0">
        <x:f>'Historical Trades'!I187</x:f>
      </x:c>
      <x:c r="J187" s="0">
        <x:f>'Historical Trades'!J187</x:f>
      </x:c>
      <x:c r="K187" s="0">
        <x:f>'Historical Trades'!K187</x:f>
      </x:c>
      <x:c r="L187" s="0">
        <x:f>'Historical Trades'!L187</x:f>
      </x:c>
      <x:c r="M187" s="0">
        <x:f>'Historical Trades'!M187</x:f>
      </x:c>
      <x:c r="N187" s="0">
        <x:f>CLEAN('Historical Trades'!O187)</x:f>
      </x:c>
      <x:c r="P187" s="14">
        <x:f>IF(G187="sell",M187,-M187)</x:f>
      </x:c>
      <x:c r="Q187" s="14">
        <x:f>VLOOKUP(N187,'Currency Rates'!$A$3:$C$32,3,0)</x:f>
      </x:c>
      <x:c r="R187" s="0">
        <x:f>IF(A187="SPUS",0,IF(A187="FWD",0,P187/Q187))</x:f>
      </x:c>
    </x:row>
    <x:row r="188" spans="1:19" x14ac:dyDescent="0.3">
      <x:c r="A188" s="0">
        <x:f>'Historical Trades'!A188</x:f>
      </x:c>
      <x:c r="B188" s="0">
        <x:f>'Historical Trades'!B188</x:f>
      </x:c>
      <x:c r="C188" s="23">
        <x:f>'Historical Trades'!C188</x:f>
      </x:c>
      <x:c r="D188" s="0">
        <x:f>'Historical Trades'!D188</x:f>
      </x:c>
      <x:c r="E188" s="23">
        <x:f>'Historical Trades'!E188</x:f>
      </x:c>
      <x:c r="F188" s="0">
        <x:f>'Historical Trades'!F188</x:f>
      </x:c>
      <x:c r="G188" s="0">
        <x:f>'Historical Trades'!G188</x:f>
      </x:c>
      <x:c r="H188" s="0">
        <x:f>'Historical Trades'!H188</x:f>
      </x:c>
      <x:c r="I188" s="0">
        <x:f>'Historical Trades'!I188</x:f>
      </x:c>
      <x:c r="J188" s="0">
        <x:f>'Historical Trades'!J188</x:f>
      </x:c>
      <x:c r="K188" s="0">
        <x:f>'Historical Trades'!K188</x:f>
      </x:c>
      <x:c r="L188" s="0">
        <x:f>'Historical Trades'!L188</x:f>
      </x:c>
      <x:c r="M188" s="0">
        <x:f>'Historical Trades'!M188</x:f>
      </x:c>
      <x:c r="N188" s="0">
        <x:f>CLEAN('Historical Trades'!O188)</x:f>
      </x:c>
      <x:c r="P188" s="14">
        <x:f>IF(G188="sell",M188,-M188)</x:f>
      </x:c>
      <x:c r="Q188" s="14">
        <x:f>VLOOKUP(N188,'Currency Rates'!$A$3:$C$32,3,0)</x:f>
      </x:c>
      <x:c r="R188" s="0">
        <x:f>IF(A188="SPUS",0,IF(A188="FWD",0,P188/Q188))</x:f>
      </x:c>
    </x:row>
    <x:row r="189" spans="1:19" x14ac:dyDescent="0.3">
      <x:c r="A189" s="0">
        <x:f>'Historical Trades'!A189</x:f>
      </x:c>
      <x:c r="B189" s="0">
        <x:f>'Historical Trades'!B189</x:f>
      </x:c>
      <x:c r="C189" s="23">
        <x:f>'Historical Trades'!C189</x:f>
      </x:c>
      <x:c r="D189" s="0">
        <x:f>'Historical Trades'!D189</x:f>
      </x:c>
      <x:c r="E189" s="23">
        <x:f>'Historical Trades'!E189</x:f>
      </x:c>
      <x:c r="F189" s="0">
        <x:f>'Historical Trades'!F189</x:f>
      </x:c>
      <x:c r="G189" s="0">
        <x:f>'Historical Trades'!G189</x:f>
      </x:c>
      <x:c r="H189" s="0">
        <x:f>'Historical Trades'!H189</x:f>
      </x:c>
      <x:c r="I189" s="0">
        <x:f>'Historical Trades'!I189</x:f>
      </x:c>
      <x:c r="J189" s="0">
        <x:f>'Historical Trades'!J189</x:f>
      </x:c>
      <x:c r="K189" s="0">
        <x:f>'Historical Trades'!K189</x:f>
      </x:c>
      <x:c r="L189" s="0">
        <x:f>'Historical Trades'!L189</x:f>
      </x:c>
      <x:c r="M189" s="0">
        <x:f>'Historical Trades'!M189</x:f>
      </x:c>
      <x:c r="N189" s="0">
        <x:f>CLEAN('Historical Trades'!O189)</x:f>
      </x:c>
      <x:c r="P189" s="14">
        <x:f>IF(G189="sell",M189,-M189)</x:f>
      </x:c>
      <x:c r="Q189" s="14">
        <x:f>VLOOKUP(N189,'Currency Rates'!$A$3:$C$32,3,0)</x:f>
      </x:c>
      <x:c r="R189" s="0">
        <x:f>IF(A189="SPUS",0,IF(A189="FWD",0,P189/Q189))</x:f>
      </x:c>
    </x:row>
    <x:row r="190" spans="1:19" x14ac:dyDescent="0.3">
      <x:c r="A190" s="0">
        <x:f>'Historical Trades'!A190</x:f>
      </x:c>
      <x:c r="B190" s="0">
        <x:f>'Historical Trades'!B190</x:f>
      </x:c>
      <x:c r="C190" s="23">
        <x:f>'Historical Trades'!C190</x:f>
      </x:c>
      <x:c r="D190" s="0">
        <x:f>'Historical Trades'!D190</x:f>
      </x:c>
      <x:c r="E190" s="23">
        <x:f>'Historical Trades'!E190</x:f>
      </x:c>
      <x:c r="F190" s="0">
        <x:f>'Historical Trades'!F190</x:f>
      </x:c>
      <x:c r="G190" s="0">
        <x:f>'Historical Trades'!G190</x:f>
      </x:c>
      <x:c r="H190" s="0">
        <x:f>'Historical Trades'!H190</x:f>
      </x:c>
      <x:c r="I190" s="0">
        <x:f>'Historical Trades'!I190</x:f>
      </x:c>
      <x:c r="J190" s="0">
        <x:f>'Historical Trades'!J190</x:f>
      </x:c>
      <x:c r="K190" s="0">
        <x:f>'Historical Trades'!K190</x:f>
      </x:c>
      <x:c r="L190" s="0">
        <x:f>'Historical Trades'!L190</x:f>
      </x:c>
      <x:c r="M190" s="0">
        <x:f>'Historical Trades'!M190</x:f>
      </x:c>
      <x:c r="N190" s="0">
        <x:f>CLEAN('Historical Trades'!O190)</x:f>
      </x:c>
      <x:c r="P190" s="14">
        <x:f>IF(G190="sell",M190,-M190)</x:f>
      </x:c>
      <x:c r="Q190" s="14">
        <x:f>VLOOKUP(N190,'Currency Rates'!$A$3:$C$32,3,0)</x:f>
      </x:c>
      <x:c r="R190" s="0">
        <x:f>IF(A190="SPUS",0,IF(A190="FWD",0,P190/Q190))</x:f>
      </x:c>
    </x:row>
    <x:row r="191" spans="1:19" x14ac:dyDescent="0.3">
      <x:c r="A191" s="0">
        <x:f>'Historical Trades'!A191</x:f>
      </x:c>
      <x:c r="B191" s="0">
        <x:f>'Historical Trades'!B191</x:f>
      </x:c>
      <x:c r="C191" s="23">
        <x:f>'Historical Trades'!C191</x:f>
      </x:c>
      <x:c r="D191" s="0">
        <x:f>'Historical Trades'!D191</x:f>
      </x:c>
      <x:c r="E191" s="23">
        <x:f>'Historical Trades'!E191</x:f>
      </x:c>
      <x:c r="F191" s="0">
        <x:f>'Historical Trades'!F191</x:f>
      </x:c>
      <x:c r="G191" s="0">
        <x:f>'Historical Trades'!G191</x:f>
      </x:c>
      <x:c r="H191" s="0">
        <x:f>'Historical Trades'!H191</x:f>
      </x:c>
      <x:c r="I191" s="0">
        <x:f>'Historical Trades'!I191</x:f>
      </x:c>
      <x:c r="J191" s="0">
        <x:f>'Historical Trades'!J191</x:f>
      </x:c>
      <x:c r="K191" s="0">
        <x:f>'Historical Trades'!K191</x:f>
      </x:c>
      <x:c r="L191" s="0">
        <x:f>'Historical Trades'!L191</x:f>
      </x:c>
      <x:c r="M191" s="0">
        <x:f>'Historical Trades'!M191</x:f>
      </x:c>
      <x:c r="N191" s="0">
        <x:f>CLEAN('Historical Trades'!O191)</x:f>
      </x:c>
      <x:c r="P191" s="14">
        <x:f>IF(G191="sell",M191,-M191)</x:f>
      </x:c>
      <x:c r="Q191" s="14">
        <x:f>VLOOKUP(N191,'Currency Rates'!$A$3:$C$32,3,0)</x:f>
      </x:c>
      <x:c r="R191" s="0">
        <x:f>IF(A191="SPUS",0,IF(A191="FWD",0,P191/Q191))</x:f>
      </x:c>
    </x:row>
    <x:row r="192" spans="1:19" x14ac:dyDescent="0.3">
      <x:c r="A192" s="0">
        <x:f>'Historical Trades'!A192</x:f>
      </x:c>
      <x:c r="B192" s="0">
        <x:f>'Historical Trades'!B192</x:f>
      </x:c>
      <x:c r="C192" s="23">
        <x:f>'Historical Trades'!C192</x:f>
      </x:c>
      <x:c r="D192" s="0">
        <x:f>'Historical Trades'!D192</x:f>
      </x:c>
      <x:c r="E192" s="23">
        <x:f>'Historical Trades'!E192</x:f>
      </x:c>
      <x:c r="F192" s="0">
        <x:f>'Historical Trades'!F192</x:f>
      </x:c>
      <x:c r="G192" s="0">
        <x:f>'Historical Trades'!G192</x:f>
      </x:c>
      <x:c r="H192" s="0">
        <x:f>'Historical Trades'!H192</x:f>
      </x:c>
      <x:c r="I192" s="0">
        <x:f>'Historical Trades'!I192</x:f>
      </x:c>
      <x:c r="J192" s="0">
        <x:f>'Historical Trades'!J192</x:f>
      </x:c>
      <x:c r="K192" s="0">
        <x:f>'Historical Trades'!K192</x:f>
      </x:c>
      <x:c r="L192" s="0">
        <x:f>'Historical Trades'!L192</x:f>
      </x:c>
      <x:c r="M192" s="0">
        <x:f>'Historical Trades'!M192</x:f>
      </x:c>
      <x:c r="N192" s="0">
        <x:f>CLEAN('Historical Trades'!O192)</x:f>
      </x:c>
      <x:c r="P192" s="14">
        <x:f>IF(G192="sell",M192,-M192)</x:f>
      </x:c>
      <x:c r="Q192" s="14">
        <x:f>VLOOKUP(N192,'Currency Rates'!$A$3:$C$32,3,0)</x:f>
      </x:c>
      <x:c r="R192" s="0">
        <x:f>IF(A192="SPUS",0,IF(A192="FWD",0,P192/Q192))</x:f>
      </x:c>
    </x:row>
    <x:row r="193" spans="1:19" x14ac:dyDescent="0.3">
      <x:c r="A193" s="0">
        <x:f>'Historical Trades'!A193</x:f>
      </x:c>
      <x:c r="B193" s="0">
        <x:f>'Historical Trades'!B193</x:f>
      </x:c>
      <x:c r="C193" s="23">
        <x:f>'Historical Trades'!C193</x:f>
      </x:c>
      <x:c r="D193" s="0">
        <x:f>'Historical Trades'!D193</x:f>
      </x:c>
      <x:c r="E193" s="23">
        <x:f>'Historical Trades'!E193</x:f>
      </x:c>
      <x:c r="F193" s="0">
        <x:f>'Historical Trades'!F193</x:f>
      </x:c>
      <x:c r="G193" s="0">
        <x:f>'Historical Trades'!G193</x:f>
      </x:c>
      <x:c r="H193" s="0">
        <x:f>'Historical Trades'!H193</x:f>
      </x:c>
      <x:c r="I193" s="0">
        <x:f>'Historical Trades'!I193</x:f>
      </x:c>
      <x:c r="J193" s="0">
        <x:f>'Historical Trades'!J193</x:f>
      </x:c>
      <x:c r="K193" s="0">
        <x:f>'Historical Trades'!K193</x:f>
      </x:c>
      <x:c r="L193" s="0">
        <x:f>'Historical Trades'!L193</x:f>
      </x:c>
      <x:c r="M193" s="0">
        <x:f>'Historical Trades'!M193</x:f>
      </x:c>
      <x:c r="N193" s="0">
        <x:f>CLEAN('Historical Trades'!O193)</x:f>
      </x:c>
      <x:c r="P193" s="14">
        <x:f>IF(G193="sell",M193,-M193)</x:f>
      </x:c>
      <x:c r="Q193" s="14">
        <x:f>VLOOKUP(N193,'Currency Rates'!$A$3:$C$32,3,0)</x:f>
      </x:c>
      <x:c r="R193" s="0">
        <x:f>IF(A193="SPUS",0,IF(A193="FWD",0,P193/Q193))</x:f>
      </x:c>
    </x:row>
    <x:row r="194" spans="1:19" x14ac:dyDescent="0.3">
      <x:c r="A194" s="0">
        <x:f>'Historical Trades'!A194</x:f>
      </x:c>
      <x:c r="B194" s="0">
        <x:f>'Historical Trades'!B194</x:f>
      </x:c>
      <x:c r="C194" s="23">
        <x:f>'Historical Trades'!C194</x:f>
      </x:c>
      <x:c r="D194" s="0">
        <x:f>'Historical Trades'!D194</x:f>
      </x:c>
      <x:c r="E194" s="23">
        <x:f>'Historical Trades'!E194</x:f>
      </x:c>
      <x:c r="F194" s="0">
        <x:f>'Historical Trades'!F194</x:f>
      </x:c>
      <x:c r="G194" s="0">
        <x:f>'Historical Trades'!G194</x:f>
      </x:c>
      <x:c r="H194" s="0">
        <x:f>'Historical Trades'!H194</x:f>
      </x:c>
      <x:c r="I194" s="0">
        <x:f>'Historical Trades'!I194</x:f>
      </x:c>
      <x:c r="J194" s="0">
        <x:f>'Historical Trades'!J194</x:f>
      </x:c>
      <x:c r="K194" s="0">
        <x:f>'Historical Trades'!K194</x:f>
      </x:c>
      <x:c r="L194" s="0">
        <x:f>'Historical Trades'!L194</x:f>
      </x:c>
      <x:c r="M194" s="0">
        <x:f>'Historical Trades'!M194</x:f>
      </x:c>
      <x:c r="N194" s="0">
        <x:f>CLEAN('Historical Trades'!O194)</x:f>
      </x:c>
      <x:c r="P194" s="14">
        <x:f>IF(G194="sell",M194,-M194)</x:f>
      </x:c>
      <x:c r="Q194" s="14">
        <x:f>VLOOKUP(N194,'Currency Rates'!$A$3:$C$32,3,0)</x:f>
      </x:c>
      <x:c r="R194" s="0">
        <x:f>IF(A194="SPUS",0,IF(A194="FWD",0,P194/Q194))</x:f>
      </x:c>
    </x:row>
    <x:row r="195" spans="1:19" x14ac:dyDescent="0.3">
      <x:c r="A195" s="0">
        <x:f>'Historical Trades'!A195</x:f>
      </x:c>
      <x:c r="B195" s="0">
        <x:f>'Historical Trades'!B195</x:f>
      </x:c>
      <x:c r="C195" s="23">
        <x:f>'Historical Trades'!C195</x:f>
      </x:c>
      <x:c r="D195" s="0">
        <x:f>'Historical Trades'!D195</x:f>
      </x:c>
      <x:c r="E195" s="23">
        <x:f>'Historical Trades'!E195</x:f>
      </x:c>
      <x:c r="F195" s="0">
        <x:f>'Historical Trades'!F195</x:f>
      </x:c>
      <x:c r="G195" s="0">
        <x:f>'Historical Trades'!G195</x:f>
      </x:c>
      <x:c r="H195" s="0">
        <x:f>'Historical Trades'!H195</x:f>
      </x:c>
      <x:c r="I195" s="0">
        <x:f>'Historical Trades'!I195</x:f>
      </x:c>
      <x:c r="J195" s="0">
        <x:f>'Historical Trades'!J195</x:f>
      </x:c>
      <x:c r="K195" s="0">
        <x:f>'Historical Trades'!K195</x:f>
      </x:c>
      <x:c r="L195" s="0">
        <x:f>'Historical Trades'!L195</x:f>
      </x:c>
      <x:c r="M195" s="0">
        <x:f>'Historical Trades'!M195</x:f>
      </x:c>
      <x:c r="N195" s="0">
        <x:f>CLEAN('Historical Trades'!O195)</x:f>
      </x:c>
      <x:c r="P195" s="14">
        <x:f>IF(G195="sell",M195,-M195)</x:f>
      </x:c>
      <x:c r="Q195" s="14">
        <x:f>VLOOKUP(N195,'Currency Rates'!$A$3:$C$32,3,0)</x:f>
      </x:c>
      <x:c r="R195" s="0">
        <x:f>IF(A195="SPUS",0,IF(A195="FWD",0,P195/Q195))</x:f>
      </x:c>
    </x:row>
    <x:row r="196" spans="1:19" x14ac:dyDescent="0.3">
      <x:c r="A196" s="0">
        <x:f>'Historical Trades'!A196</x:f>
      </x:c>
      <x:c r="B196" s="0">
        <x:f>'Historical Trades'!B196</x:f>
      </x:c>
      <x:c r="C196" s="23">
        <x:f>'Historical Trades'!C196</x:f>
      </x:c>
      <x:c r="D196" s="0">
        <x:f>'Historical Trades'!D196</x:f>
      </x:c>
      <x:c r="E196" s="23">
        <x:f>'Historical Trades'!E196</x:f>
      </x:c>
      <x:c r="F196" s="0">
        <x:f>'Historical Trades'!F196</x:f>
      </x:c>
      <x:c r="G196" s="0">
        <x:f>'Historical Trades'!G196</x:f>
      </x:c>
      <x:c r="H196" s="0">
        <x:f>'Historical Trades'!H196</x:f>
      </x:c>
      <x:c r="I196" s="0">
        <x:f>'Historical Trades'!I196</x:f>
      </x:c>
      <x:c r="J196" s="0">
        <x:f>'Historical Trades'!J196</x:f>
      </x:c>
      <x:c r="K196" s="0">
        <x:f>'Historical Trades'!K196</x:f>
      </x:c>
      <x:c r="L196" s="0">
        <x:f>'Historical Trades'!L196</x:f>
      </x:c>
      <x:c r="M196" s="0">
        <x:f>'Historical Trades'!M196</x:f>
      </x:c>
      <x:c r="N196" s="0">
        <x:f>CLEAN('Historical Trades'!O196)</x:f>
      </x:c>
      <x:c r="P196" s="14">
        <x:f>IF(G196="sell",M196,-M196)</x:f>
      </x:c>
      <x:c r="Q196" s="14">
        <x:f>VLOOKUP(N196,'Currency Rates'!$A$3:$C$32,3,0)</x:f>
      </x:c>
      <x:c r="R196" s="0">
        <x:f>IF(A196="SPUS",0,IF(A196="FWD",0,P196/Q196))</x:f>
      </x:c>
    </x:row>
    <x:row r="197" spans="1:19" x14ac:dyDescent="0.3">
      <x:c r="A197" s="0">
        <x:f>'Historical Trades'!A197</x:f>
      </x:c>
      <x:c r="B197" s="0">
        <x:f>'Historical Trades'!B197</x:f>
      </x:c>
      <x:c r="C197" s="23">
        <x:f>'Historical Trades'!C197</x:f>
      </x:c>
      <x:c r="D197" s="0">
        <x:f>'Historical Trades'!D197</x:f>
      </x:c>
      <x:c r="E197" s="23">
        <x:f>'Historical Trades'!E197</x:f>
      </x:c>
      <x:c r="F197" s="0">
        <x:f>'Historical Trades'!F197</x:f>
      </x:c>
      <x:c r="G197" s="0">
        <x:f>'Historical Trades'!G197</x:f>
      </x:c>
      <x:c r="H197" s="0">
        <x:f>'Historical Trades'!H197</x:f>
      </x:c>
      <x:c r="I197" s="0">
        <x:f>'Historical Trades'!I197</x:f>
      </x:c>
      <x:c r="J197" s="0">
        <x:f>'Historical Trades'!J197</x:f>
      </x:c>
      <x:c r="K197" s="0">
        <x:f>'Historical Trades'!K197</x:f>
      </x:c>
      <x:c r="L197" s="0">
        <x:f>'Historical Trades'!L197</x:f>
      </x:c>
      <x:c r="M197" s="0">
        <x:f>'Historical Trades'!M197</x:f>
      </x:c>
      <x:c r="N197" s="0">
        <x:f>CLEAN('Historical Trades'!O197)</x:f>
      </x:c>
      <x:c r="P197" s="14">
        <x:f>IF(G197="sell",M197,-M197)</x:f>
      </x:c>
      <x:c r="Q197" s="14">
        <x:f>VLOOKUP(N197,'Currency Rates'!$A$3:$C$32,3,0)</x:f>
      </x:c>
      <x:c r="R197" s="0">
        <x:f>IF(A197="SPUS",0,IF(A197="FWD",0,P197/Q197))</x:f>
      </x:c>
    </x:row>
    <x:row r="198" spans="1:19" x14ac:dyDescent="0.3">
      <x:c r="A198" s="0">
        <x:f>'Historical Trades'!A198</x:f>
      </x:c>
      <x:c r="B198" s="0">
        <x:f>'Historical Trades'!B198</x:f>
      </x:c>
      <x:c r="C198" s="23">
        <x:f>'Historical Trades'!C198</x:f>
      </x:c>
      <x:c r="D198" s="0">
        <x:f>'Historical Trades'!D198</x:f>
      </x:c>
      <x:c r="E198" s="23">
        <x:f>'Historical Trades'!E198</x:f>
      </x:c>
      <x:c r="F198" s="0">
        <x:f>'Historical Trades'!F198</x:f>
      </x:c>
      <x:c r="G198" s="0">
        <x:f>'Historical Trades'!G198</x:f>
      </x:c>
      <x:c r="H198" s="0">
        <x:f>'Historical Trades'!H198</x:f>
      </x:c>
      <x:c r="I198" s="0">
        <x:f>'Historical Trades'!I198</x:f>
      </x:c>
      <x:c r="J198" s="0">
        <x:f>'Historical Trades'!J198</x:f>
      </x:c>
      <x:c r="K198" s="0">
        <x:f>'Historical Trades'!K198</x:f>
      </x:c>
      <x:c r="L198" s="0">
        <x:f>'Historical Trades'!L198</x:f>
      </x:c>
      <x:c r="M198" s="0">
        <x:f>'Historical Trades'!M198</x:f>
      </x:c>
      <x:c r="N198" s="0">
        <x:f>CLEAN('Historical Trades'!O198)</x:f>
      </x:c>
      <x:c r="P198" s="14">
        <x:f>IF(G198="sell",M198,-M198)</x:f>
      </x:c>
      <x:c r="Q198" s="14">
        <x:f>VLOOKUP(N198,'Currency Rates'!$A$3:$C$32,3,0)</x:f>
      </x:c>
      <x:c r="R198" s="0">
        <x:f>IF(A198="SPUS",0,IF(A198="FWD",0,P198/Q198))</x:f>
      </x:c>
    </x:row>
    <x:row r="199" spans="1:19" x14ac:dyDescent="0.3">
      <x:c r="A199" s="0">
        <x:f>'Historical Trades'!A199</x:f>
      </x:c>
      <x:c r="B199" s="0">
        <x:f>'Historical Trades'!B199</x:f>
      </x:c>
      <x:c r="C199" s="23">
        <x:f>'Historical Trades'!C199</x:f>
      </x:c>
      <x:c r="D199" s="0">
        <x:f>'Historical Trades'!D199</x:f>
      </x:c>
      <x:c r="E199" s="23">
        <x:f>'Historical Trades'!E199</x:f>
      </x:c>
      <x:c r="F199" s="0">
        <x:f>'Historical Trades'!F199</x:f>
      </x:c>
      <x:c r="G199" s="0">
        <x:f>'Historical Trades'!G199</x:f>
      </x:c>
      <x:c r="H199" s="0">
        <x:f>'Historical Trades'!H199</x:f>
      </x:c>
      <x:c r="I199" s="0">
        <x:f>'Historical Trades'!I199</x:f>
      </x:c>
      <x:c r="J199" s="0">
        <x:f>'Historical Trades'!J199</x:f>
      </x:c>
      <x:c r="K199" s="0">
        <x:f>'Historical Trades'!K199</x:f>
      </x:c>
      <x:c r="L199" s="0">
        <x:f>'Historical Trades'!L199</x:f>
      </x:c>
      <x:c r="M199" s="0">
        <x:f>'Historical Trades'!M199</x:f>
      </x:c>
      <x:c r="N199" s="0">
        <x:f>CLEAN('Historical Trades'!O199)</x:f>
      </x:c>
      <x:c r="P199" s="14">
        <x:f>IF(G199="sell",M199,-M199)</x:f>
      </x:c>
      <x:c r="Q199" s="14">
        <x:f>VLOOKUP(N199,'Currency Rates'!$A$3:$C$32,3,0)</x:f>
      </x:c>
      <x:c r="R199" s="0">
        <x:f>IF(A199="SPUS",0,IF(A199="FWD",0,P199/Q199))</x:f>
      </x:c>
    </x:row>
    <x:row r="200" spans="1:19" x14ac:dyDescent="0.3">
      <x:c r="A200" s="0">
        <x:f>'Historical Trades'!A200</x:f>
      </x:c>
      <x:c r="B200" s="0">
        <x:f>'Historical Trades'!B200</x:f>
      </x:c>
      <x:c r="C200" s="23">
        <x:f>'Historical Trades'!C200</x:f>
      </x:c>
      <x:c r="D200" s="0">
        <x:f>'Historical Trades'!D200</x:f>
      </x:c>
      <x:c r="E200" s="23">
        <x:f>'Historical Trades'!E200</x:f>
      </x:c>
      <x:c r="F200" s="0">
        <x:f>'Historical Trades'!F200</x:f>
      </x:c>
      <x:c r="G200" s="0">
        <x:f>'Historical Trades'!G200</x:f>
      </x:c>
      <x:c r="H200" s="0">
        <x:f>'Historical Trades'!H200</x:f>
      </x:c>
      <x:c r="I200" s="0">
        <x:f>'Historical Trades'!I200</x:f>
      </x:c>
      <x:c r="J200" s="0">
        <x:f>'Historical Trades'!J200</x:f>
      </x:c>
      <x:c r="K200" s="0">
        <x:f>'Historical Trades'!K200</x:f>
      </x:c>
      <x:c r="L200" s="0">
        <x:f>'Historical Trades'!L200</x:f>
      </x:c>
      <x:c r="M200" s="0">
        <x:f>'Historical Trades'!M200</x:f>
      </x:c>
      <x:c r="N200" s="0">
        <x:f>CLEAN('Historical Trades'!O200)</x:f>
      </x:c>
      <x:c r="P200" s="14">
        <x:f>IF(G200="sell",M200,-M200)</x:f>
      </x:c>
      <x:c r="Q200" s="14">
        <x:f>VLOOKUP(N200,'Currency Rates'!$A$3:$C$32,3,0)</x:f>
      </x:c>
      <x:c r="R200" s="0">
        <x:f>IF(A200="SPUS",0,IF(A200="FWD",0,P200/Q200))</x:f>
      </x:c>
    </x:row>
    <x:row r="201" spans="1:19" x14ac:dyDescent="0.3">
      <x:c r="A201" s="0">
        <x:f>'Historical Trades'!A201</x:f>
      </x:c>
      <x:c r="B201" s="0">
        <x:f>'Historical Trades'!B201</x:f>
      </x:c>
      <x:c r="C201" s="23">
        <x:f>'Historical Trades'!C201</x:f>
      </x:c>
      <x:c r="D201" s="0">
        <x:f>'Historical Trades'!D201</x:f>
      </x:c>
      <x:c r="E201" s="23">
        <x:f>'Historical Trades'!E201</x:f>
      </x:c>
      <x:c r="F201" s="0">
        <x:f>'Historical Trades'!F201</x:f>
      </x:c>
      <x:c r="G201" s="0">
        <x:f>'Historical Trades'!G201</x:f>
      </x:c>
      <x:c r="H201" s="0">
        <x:f>'Historical Trades'!H201</x:f>
      </x:c>
      <x:c r="I201" s="0">
        <x:f>'Historical Trades'!I201</x:f>
      </x:c>
      <x:c r="J201" s="0">
        <x:f>'Historical Trades'!J201</x:f>
      </x:c>
      <x:c r="K201" s="0">
        <x:f>'Historical Trades'!K201</x:f>
      </x:c>
      <x:c r="L201" s="0">
        <x:f>'Historical Trades'!L201</x:f>
      </x:c>
      <x:c r="M201" s="0">
        <x:f>'Historical Trades'!M201</x:f>
      </x:c>
      <x:c r="N201" s="0">
        <x:f>CLEAN('Historical Trades'!O201)</x:f>
      </x:c>
      <x:c r="P201" s="14">
        <x:f>IF(G201="sell",M201,-M201)</x:f>
      </x:c>
      <x:c r="Q201" s="14">
        <x:f>VLOOKUP(N201,'Currency Rates'!$A$3:$C$32,3,0)</x:f>
      </x:c>
      <x:c r="R201" s="0">
        <x:f>IF(A201="SPUS",0,IF(A201="FWD",0,P201/Q201))</x:f>
      </x:c>
    </x:row>
    <x:row r="202" spans="1:19" x14ac:dyDescent="0.3">
      <x:c r="A202" s="0">
        <x:f>'Historical Trades'!A202</x:f>
      </x:c>
      <x:c r="B202" s="0">
        <x:f>'Historical Trades'!B202</x:f>
      </x:c>
      <x:c r="C202" s="23">
        <x:f>'Historical Trades'!C202</x:f>
      </x:c>
      <x:c r="D202" s="0">
        <x:f>'Historical Trades'!D202</x:f>
      </x:c>
      <x:c r="E202" s="23">
        <x:f>'Historical Trades'!E202</x:f>
      </x:c>
      <x:c r="F202" s="0">
        <x:f>'Historical Trades'!F202</x:f>
      </x:c>
      <x:c r="G202" s="0">
        <x:f>'Historical Trades'!G202</x:f>
      </x:c>
      <x:c r="H202" s="0">
        <x:f>'Historical Trades'!H202</x:f>
      </x:c>
      <x:c r="I202" s="0">
        <x:f>'Historical Trades'!I202</x:f>
      </x:c>
      <x:c r="J202" s="0">
        <x:f>'Historical Trades'!J202</x:f>
      </x:c>
      <x:c r="K202" s="0">
        <x:f>'Historical Trades'!K202</x:f>
      </x:c>
      <x:c r="L202" s="0">
        <x:f>'Historical Trades'!L202</x:f>
      </x:c>
      <x:c r="M202" s="0">
        <x:f>'Historical Trades'!M202</x:f>
      </x:c>
      <x:c r="N202" s="0">
        <x:f>CLEAN('Historical Trades'!O202)</x:f>
      </x:c>
      <x:c r="P202" s="14">
        <x:f>IF(G202="sell",M202,-M202)</x:f>
      </x:c>
      <x:c r="Q202" s="14">
        <x:f>VLOOKUP(N202,'Currency Rates'!$A$3:$C$32,3,0)</x:f>
      </x:c>
      <x:c r="R202" s="0">
        <x:f>IF(A202="SPUS",0,IF(A202="FWD",0,P202/Q202))</x:f>
      </x:c>
    </x:row>
    <x:row r="203" spans="1:19" x14ac:dyDescent="0.3">
      <x:c r="A203" s="0">
        <x:f>'Historical Trades'!A203</x:f>
      </x:c>
      <x:c r="B203" s="0">
        <x:f>'Historical Trades'!B203</x:f>
      </x:c>
      <x:c r="C203" s="23">
        <x:f>'Historical Trades'!C203</x:f>
      </x:c>
      <x:c r="D203" s="0">
        <x:f>'Historical Trades'!D203</x:f>
      </x:c>
      <x:c r="E203" s="23">
        <x:f>'Historical Trades'!E203</x:f>
      </x:c>
      <x:c r="F203" s="0">
        <x:f>'Historical Trades'!F203</x:f>
      </x:c>
      <x:c r="G203" s="0">
        <x:f>'Historical Trades'!G203</x:f>
      </x:c>
      <x:c r="H203" s="0">
        <x:f>'Historical Trades'!H203</x:f>
      </x:c>
      <x:c r="I203" s="0">
        <x:f>'Historical Trades'!I203</x:f>
      </x:c>
      <x:c r="J203" s="0">
        <x:f>'Historical Trades'!J203</x:f>
      </x:c>
      <x:c r="K203" s="0">
        <x:f>'Historical Trades'!K203</x:f>
      </x:c>
      <x:c r="L203" s="0">
        <x:f>'Historical Trades'!L203</x:f>
      </x:c>
      <x:c r="M203" s="0">
        <x:f>'Historical Trades'!M203</x:f>
      </x:c>
      <x:c r="N203" s="0">
        <x:f>CLEAN('Historical Trades'!O203)</x:f>
      </x:c>
      <x:c r="P203" s="14">
        <x:f>IF(G203="sell",M203,-M203)</x:f>
      </x:c>
      <x:c r="Q203" s="14">
        <x:f>VLOOKUP(N203,'Currency Rates'!$A$3:$C$32,3,0)</x:f>
      </x:c>
      <x:c r="R203" s="0">
        <x:f>IF(A203="SPUS",0,IF(A203="FWD",0,P203/Q203))</x:f>
      </x:c>
    </x:row>
    <x:row r="204" spans="1:19" x14ac:dyDescent="0.3">
      <x:c r="A204" s="0">
        <x:f>'Historical Trades'!A204</x:f>
      </x:c>
      <x:c r="B204" s="0">
        <x:f>'Historical Trades'!B204</x:f>
      </x:c>
      <x:c r="C204" s="23">
        <x:f>'Historical Trades'!C204</x:f>
      </x:c>
      <x:c r="D204" s="0">
        <x:f>'Historical Trades'!D204</x:f>
      </x:c>
      <x:c r="E204" s="23">
        <x:f>'Historical Trades'!E204</x:f>
      </x:c>
      <x:c r="F204" s="0">
        <x:f>'Historical Trades'!F204</x:f>
      </x:c>
      <x:c r="G204" s="0">
        <x:f>'Historical Trades'!G204</x:f>
      </x:c>
      <x:c r="H204" s="0">
        <x:f>'Historical Trades'!H204</x:f>
      </x:c>
      <x:c r="I204" s="0">
        <x:f>'Historical Trades'!I204</x:f>
      </x:c>
      <x:c r="J204" s="0">
        <x:f>'Historical Trades'!J204</x:f>
      </x:c>
      <x:c r="K204" s="0">
        <x:f>'Historical Trades'!K204</x:f>
      </x:c>
      <x:c r="L204" s="0">
        <x:f>'Historical Trades'!L204</x:f>
      </x:c>
      <x:c r="M204" s="0">
        <x:f>'Historical Trades'!M204</x:f>
      </x:c>
      <x:c r="N204" s="0">
        <x:f>CLEAN('Historical Trades'!O204)</x:f>
      </x:c>
      <x:c r="P204" s="14">
        <x:f>IF(G204="sell",M204,-M204)</x:f>
      </x:c>
      <x:c r="Q204" s="14">
        <x:f>VLOOKUP(N204,'Currency Rates'!$A$3:$C$32,3,0)</x:f>
      </x:c>
      <x:c r="R204" s="0">
        <x:f>IF(A204="SPUS",0,IF(A204="FWD",0,P204/Q204))</x:f>
      </x:c>
    </x:row>
    <x:row r="205" spans="1:19" x14ac:dyDescent="0.3">
      <x:c r="A205" s="0">
        <x:f>'Historical Trades'!A205</x:f>
      </x:c>
      <x:c r="B205" s="0">
        <x:f>'Historical Trades'!B205</x:f>
      </x:c>
      <x:c r="C205" s="23">
        <x:f>'Historical Trades'!C205</x:f>
      </x:c>
      <x:c r="D205" s="0">
        <x:f>'Historical Trades'!D205</x:f>
      </x:c>
      <x:c r="E205" s="23">
        <x:f>'Historical Trades'!E205</x:f>
      </x:c>
      <x:c r="F205" s="0">
        <x:f>'Historical Trades'!F205</x:f>
      </x:c>
      <x:c r="G205" s="0">
        <x:f>'Historical Trades'!G205</x:f>
      </x:c>
      <x:c r="H205" s="0">
        <x:f>'Historical Trades'!H205</x:f>
      </x:c>
      <x:c r="I205" s="0">
        <x:f>'Historical Trades'!I205</x:f>
      </x:c>
      <x:c r="J205" s="0">
        <x:f>'Historical Trades'!J205</x:f>
      </x:c>
      <x:c r="K205" s="0">
        <x:f>'Historical Trades'!K205</x:f>
      </x:c>
      <x:c r="L205" s="0">
        <x:f>'Historical Trades'!L205</x:f>
      </x:c>
      <x:c r="M205" s="0">
        <x:f>'Historical Trades'!M205</x:f>
      </x:c>
      <x:c r="N205" s="0">
        <x:f>CLEAN('Historical Trades'!O205)</x:f>
      </x:c>
      <x:c r="P205" s="14">
        <x:f>IF(G205="sell",M205,-M205)</x:f>
      </x:c>
      <x:c r="Q205" s="14">
        <x:f>VLOOKUP(N205,'Currency Rates'!$A$3:$C$32,3,0)</x:f>
      </x:c>
      <x:c r="R205" s="0">
        <x:f>IF(A205="SPUS",0,IF(A205="FWD",0,P205/Q205))</x:f>
      </x:c>
    </x:row>
    <x:row r="206" spans="1:19" x14ac:dyDescent="0.3">
      <x:c r="A206" s="0">
        <x:f>'Historical Trades'!A206</x:f>
      </x:c>
      <x:c r="B206" s="0">
        <x:f>'Historical Trades'!B206</x:f>
      </x:c>
      <x:c r="C206" s="23">
        <x:f>'Historical Trades'!C206</x:f>
      </x:c>
      <x:c r="D206" s="0">
        <x:f>'Historical Trades'!D206</x:f>
      </x:c>
      <x:c r="E206" s="23">
        <x:f>'Historical Trades'!E206</x:f>
      </x:c>
      <x:c r="F206" s="0">
        <x:f>'Historical Trades'!F206</x:f>
      </x:c>
      <x:c r="G206" s="0">
        <x:f>'Historical Trades'!G206</x:f>
      </x:c>
      <x:c r="H206" s="0">
        <x:f>'Historical Trades'!H206</x:f>
      </x:c>
      <x:c r="I206" s="0">
        <x:f>'Historical Trades'!I206</x:f>
      </x:c>
      <x:c r="J206" s="0">
        <x:f>'Historical Trades'!J206</x:f>
      </x:c>
      <x:c r="K206" s="0">
        <x:f>'Historical Trades'!K206</x:f>
      </x:c>
      <x:c r="L206" s="0">
        <x:f>'Historical Trades'!L206</x:f>
      </x:c>
      <x:c r="M206" s="0">
        <x:f>'Historical Trades'!M206</x:f>
      </x:c>
      <x:c r="N206" s="0">
        <x:f>CLEAN('Historical Trades'!O206)</x:f>
      </x:c>
      <x:c r="P206" s="14">
        <x:f>IF(G206="sell",M206,-M206)</x:f>
      </x:c>
      <x:c r="Q206" s="14">
        <x:f>VLOOKUP(N206,'Currency Rates'!$A$3:$C$32,3,0)</x:f>
      </x:c>
      <x:c r="R206" s="0">
        <x:f>IF(A206="SPUS",0,IF(A206="FWD",0,P206/Q206))</x:f>
      </x:c>
    </x:row>
    <x:row r="207" spans="1:19" x14ac:dyDescent="0.3">
      <x:c r="A207" s="0">
        <x:f>'Historical Trades'!A207</x:f>
      </x:c>
      <x:c r="B207" s="0">
        <x:f>'Historical Trades'!B207</x:f>
      </x:c>
      <x:c r="C207" s="23">
        <x:f>'Historical Trades'!C207</x:f>
      </x:c>
      <x:c r="D207" s="0">
        <x:f>'Historical Trades'!D207</x:f>
      </x:c>
      <x:c r="E207" s="23">
        <x:f>'Historical Trades'!E207</x:f>
      </x:c>
      <x:c r="F207" s="0">
        <x:f>'Historical Trades'!F207</x:f>
      </x:c>
      <x:c r="G207" s="0">
        <x:f>'Historical Trades'!G207</x:f>
      </x:c>
      <x:c r="H207" s="0">
        <x:f>'Historical Trades'!H207</x:f>
      </x:c>
      <x:c r="I207" s="0">
        <x:f>'Historical Trades'!I207</x:f>
      </x:c>
      <x:c r="J207" s="0">
        <x:f>'Historical Trades'!J207</x:f>
      </x:c>
      <x:c r="K207" s="0">
        <x:f>'Historical Trades'!K207</x:f>
      </x:c>
      <x:c r="L207" s="0">
        <x:f>'Historical Trades'!L207</x:f>
      </x:c>
      <x:c r="M207" s="0">
        <x:f>'Historical Trades'!M207</x:f>
      </x:c>
      <x:c r="N207" s="0">
        <x:f>CLEAN('Historical Trades'!O207)</x:f>
      </x:c>
      <x:c r="P207" s="14">
        <x:f>IF(G207="sell",M207,-M207)</x:f>
      </x:c>
      <x:c r="Q207" s="14">
        <x:f>VLOOKUP(N207,'Currency Rates'!$A$3:$C$32,3,0)</x:f>
      </x:c>
      <x:c r="R207" s="0">
        <x:f>IF(A207="SPUS",0,IF(A207="FWD",0,P207/Q207))</x:f>
      </x:c>
    </x:row>
    <x:row r="208" spans="1:19" x14ac:dyDescent="0.3">
      <x:c r="A208" s="0">
        <x:f>'Historical Trades'!A208</x:f>
      </x:c>
      <x:c r="B208" s="0">
        <x:f>'Historical Trades'!B208</x:f>
      </x:c>
      <x:c r="C208" s="23">
        <x:f>'Historical Trades'!C208</x:f>
      </x:c>
      <x:c r="D208" s="0">
        <x:f>'Historical Trades'!D208</x:f>
      </x:c>
      <x:c r="E208" s="23">
        <x:f>'Historical Trades'!E208</x:f>
      </x:c>
      <x:c r="F208" s="0">
        <x:f>'Historical Trades'!F208</x:f>
      </x:c>
      <x:c r="G208" s="0">
        <x:f>'Historical Trades'!G208</x:f>
      </x:c>
      <x:c r="H208" s="0">
        <x:f>'Historical Trades'!H208</x:f>
      </x:c>
      <x:c r="I208" s="0">
        <x:f>'Historical Trades'!I208</x:f>
      </x:c>
      <x:c r="J208" s="0">
        <x:f>'Historical Trades'!J208</x:f>
      </x:c>
      <x:c r="K208" s="0">
        <x:f>'Historical Trades'!K208</x:f>
      </x:c>
      <x:c r="L208" s="0">
        <x:f>'Historical Trades'!L208</x:f>
      </x:c>
      <x:c r="M208" s="0">
        <x:f>'Historical Trades'!M208</x:f>
      </x:c>
      <x:c r="N208" s="0">
        <x:f>CLEAN('Historical Trades'!O208)</x:f>
      </x:c>
      <x:c r="P208" s="14">
        <x:f>IF(G208="sell",M208,-M208)</x:f>
      </x:c>
      <x:c r="Q208" s="14">
        <x:f>VLOOKUP(N208,'Currency Rates'!$A$3:$C$32,3,0)</x:f>
      </x:c>
      <x:c r="R208" s="0">
        <x:f>IF(A208="SPUS",0,IF(A208="FWD",0,P208/Q208))</x:f>
      </x:c>
    </x:row>
    <x:row r="209" spans="1:19" x14ac:dyDescent="0.3">
      <x:c r="A209" s="0">
        <x:f>'Historical Trades'!A209</x:f>
      </x:c>
      <x:c r="B209" s="0">
        <x:f>'Historical Trades'!B209</x:f>
      </x:c>
      <x:c r="C209" s="23">
        <x:f>'Historical Trades'!C209</x:f>
      </x:c>
      <x:c r="D209" s="0">
        <x:f>'Historical Trades'!D209</x:f>
      </x:c>
      <x:c r="E209" s="23">
        <x:f>'Historical Trades'!E209</x:f>
      </x:c>
      <x:c r="F209" s="0">
        <x:f>'Historical Trades'!F209</x:f>
      </x:c>
      <x:c r="G209" s="0">
        <x:f>'Historical Trades'!G209</x:f>
      </x:c>
      <x:c r="H209" s="0">
        <x:f>'Historical Trades'!H209</x:f>
      </x:c>
      <x:c r="I209" s="0">
        <x:f>'Historical Trades'!I209</x:f>
      </x:c>
      <x:c r="J209" s="0">
        <x:f>'Historical Trades'!J209</x:f>
      </x:c>
      <x:c r="K209" s="0">
        <x:f>'Historical Trades'!K209</x:f>
      </x:c>
      <x:c r="L209" s="0">
        <x:f>'Historical Trades'!L209</x:f>
      </x:c>
      <x:c r="M209" s="0">
        <x:f>'Historical Trades'!M209</x:f>
      </x:c>
      <x:c r="N209" s="0">
        <x:f>CLEAN('Historical Trades'!O209)</x:f>
      </x:c>
      <x:c r="P209" s="14">
        <x:f>IF(G209="sell",M209,-M209)</x:f>
      </x:c>
      <x:c r="Q209" s="14">
        <x:f>VLOOKUP(N209,'Currency Rates'!$A$3:$C$32,3,0)</x:f>
      </x:c>
      <x:c r="R209" s="0">
        <x:f>IF(A209="SPUS",0,IF(A209="FWD",0,P209/Q209))</x:f>
      </x:c>
    </x:row>
    <x:row r="210" spans="1:19" x14ac:dyDescent="0.3">
      <x:c r="A210" s="0">
        <x:f>'Historical Trades'!A210</x:f>
      </x:c>
      <x:c r="B210" s="0">
        <x:f>'Historical Trades'!B210</x:f>
      </x:c>
      <x:c r="C210" s="23">
        <x:f>'Historical Trades'!C210</x:f>
      </x:c>
      <x:c r="D210" s="0">
        <x:f>'Historical Trades'!D210</x:f>
      </x:c>
      <x:c r="E210" s="23">
        <x:f>'Historical Trades'!E210</x:f>
      </x:c>
      <x:c r="F210" s="0">
        <x:f>'Historical Trades'!F210</x:f>
      </x:c>
      <x:c r="G210" s="0">
        <x:f>'Historical Trades'!G210</x:f>
      </x:c>
      <x:c r="H210" s="0">
        <x:f>'Historical Trades'!H210</x:f>
      </x:c>
      <x:c r="I210" s="0">
        <x:f>'Historical Trades'!I210</x:f>
      </x:c>
      <x:c r="J210" s="0">
        <x:f>'Historical Trades'!J210</x:f>
      </x:c>
      <x:c r="K210" s="0">
        <x:f>'Historical Trades'!K210</x:f>
      </x:c>
      <x:c r="L210" s="0">
        <x:f>'Historical Trades'!L210</x:f>
      </x:c>
      <x:c r="M210" s="0">
        <x:f>'Historical Trades'!M210</x:f>
      </x:c>
      <x:c r="N210" s="0">
        <x:f>CLEAN('Historical Trades'!O210)</x:f>
      </x:c>
      <x:c r="P210" s="14">
        <x:f>IF(G210="sell",M210,-M210)</x:f>
      </x:c>
      <x:c r="Q210" s="14">
        <x:f>VLOOKUP(N210,'Currency Rates'!$A$3:$C$32,3,0)</x:f>
      </x:c>
      <x:c r="R210" s="0">
        <x:f>IF(A210="SPUS",0,IF(A210="FWD",0,P210/Q210))</x:f>
      </x:c>
    </x:row>
    <x:row r="211" spans="1:19" x14ac:dyDescent="0.3">
      <x:c r="A211" s="0">
        <x:f>'Historical Trades'!A211</x:f>
      </x:c>
      <x:c r="B211" s="0">
        <x:f>'Historical Trades'!B211</x:f>
      </x:c>
      <x:c r="C211" s="23">
        <x:f>'Historical Trades'!C211</x:f>
      </x:c>
      <x:c r="D211" s="0">
        <x:f>'Historical Trades'!D211</x:f>
      </x:c>
      <x:c r="E211" s="23">
        <x:f>'Historical Trades'!E211</x:f>
      </x:c>
      <x:c r="F211" s="0">
        <x:f>'Historical Trades'!F211</x:f>
      </x:c>
      <x:c r="G211" s="0">
        <x:f>'Historical Trades'!G211</x:f>
      </x:c>
      <x:c r="H211" s="0">
        <x:f>'Historical Trades'!H211</x:f>
      </x:c>
      <x:c r="I211" s="0">
        <x:f>'Historical Trades'!I211</x:f>
      </x:c>
      <x:c r="J211" s="0">
        <x:f>'Historical Trades'!J211</x:f>
      </x:c>
      <x:c r="K211" s="0">
        <x:f>'Historical Trades'!K211</x:f>
      </x:c>
      <x:c r="L211" s="0">
        <x:f>'Historical Trades'!L211</x:f>
      </x:c>
      <x:c r="M211" s="0">
        <x:f>'Historical Trades'!M211</x:f>
      </x:c>
      <x:c r="N211" s="0">
        <x:f>CLEAN('Historical Trades'!O211)</x:f>
      </x:c>
      <x:c r="P211" s="14">
        <x:f>IF(G211="sell",M211,-M211)</x:f>
      </x:c>
      <x:c r="Q211" s="14">
        <x:f>VLOOKUP(N211,'Currency Rates'!$A$3:$C$32,3,0)</x:f>
      </x:c>
      <x:c r="R211" s="0">
        <x:f>IF(A211="SPUS",0,IF(A211="FWD",0,P211/Q211))</x:f>
      </x:c>
    </x:row>
    <x:row r="212" spans="1:19" x14ac:dyDescent="0.3">
      <x:c r="A212" s="0">
        <x:f>'Historical Trades'!A212</x:f>
      </x:c>
      <x:c r="B212" s="0">
        <x:f>'Historical Trades'!B212</x:f>
      </x:c>
      <x:c r="C212" s="23">
        <x:f>'Historical Trades'!C212</x:f>
      </x:c>
      <x:c r="D212" s="0">
        <x:f>'Historical Trades'!D212</x:f>
      </x:c>
      <x:c r="E212" s="23">
        <x:f>'Historical Trades'!E212</x:f>
      </x:c>
      <x:c r="F212" s="0">
        <x:f>'Historical Trades'!F212</x:f>
      </x:c>
      <x:c r="G212" s="0">
        <x:f>'Historical Trades'!G212</x:f>
      </x:c>
      <x:c r="H212" s="0">
        <x:f>'Historical Trades'!H212</x:f>
      </x:c>
      <x:c r="I212" s="0">
        <x:f>'Historical Trades'!I212</x:f>
      </x:c>
      <x:c r="J212" s="0">
        <x:f>'Historical Trades'!J212</x:f>
      </x:c>
      <x:c r="K212" s="0">
        <x:f>'Historical Trades'!K212</x:f>
      </x:c>
      <x:c r="L212" s="0">
        <x:f>'Historical Trades'!L212</x:f>
      </x:c>
      <x:c r="M212" s="0">
        <x:f>'Historical Trades'!M212</x:f>
      </x:c>
      <x:c r="N212" s="0">
        <x:f>CLEAN('Historical Trades'!O212)</x:f>
      </x:c>
      <x:c r="P212" s="14">
        <x:f>IF(G212="sell",M212,-M212)</x:f>
      </x:c>
      <x:c r="Q212" s="14">
        <x:f>VLOOKUP(N212,'Currency Rates'!$A$3:$C$32,3,0)</x:f>
      </x:c>
      <x:c r="R212" s="0">
        <x:f>IF(A212="SPUS",0,IF(A212="FWD",0,P212/Q212))</x:f>
      </x:c>
    </x:row>
    <x:row r="213" spans="1:19" x14ac:dyDescent="0.3">
      <x:c r="A213" s="0">
        <x:f>'Historical Trades'!A213</x:f>
      </x:c>
      <x:c r="B213" s="0">
        <x:f>'Historical Trades'!B213</x:f>
      </x:c>
      <x:c r="C213" s="23">
        <x:f>'Historical Trades'!C213</x:f>
      </x:c>
      <x:c r="D213" s="0">
        <x:f>'Historical Trades'!D213</x:f>
      </x:c>
      <x:c r="E213" s="23">
        <x:f>'Historical Trades'!E213</x:f>
      </x:c>
      <x:c r="F213" s="0">
        <x:f>'Historical Trades'!F213</x:f>
      </x:c>
      <x:c r="G213" s="0">
        <x:f>'Historical Trades'!G213</x:f>
      </x:c>
      <x:c r="H213" s="0">
        <x:f>'Historical Trades'!H213</x:f>
      </x:c>
      <x:c r="I213" s="0">
        <x:f>'Historical Trades'!I213</x:f>
      </x:c>
      <x:c r="J213" s="0">
        <x:f>'Historical Trades'!J213</x:f>
      </x:c>
      <x:c r="K213" s="0">
        <x:f>'Historical Trades'!K213</x:f>
      </x:c>
      <x:c r="L213" s="0">
        <x:f>'Historical Trades'!L213</x:f>
      </x:c>
      <x:c r="M213" s="0">
        <x:f>'Historical Trades'!M213</x:f>
      </x:c>
      <x:c r="N213" s="0">
        <x:f>CLEAN('Historical Trades'!O213)</x:f>
      </x:c>
      <x:c r="P213" s="14">
        <x:f>IF(G213="sell",M213,-M213)</x:f>
      </x:c>
      <x:c r="Q213" s="14">
        <x:f>VLOOKUP(N213,'Currency Rates'!$A$3:$C$32,3,0)</x:f>
      </x:c>
      <x:c r="R213" s="0">
        <x:f>IF(A213="SPUS",0,IF(A213="FWD",0,P213/Q213))</x:f>
      </x:c>
    </x:row>
    <x:row r="214" spans="1:19" x14ac:dyDescent="0.3">
      <x:c r="A214" s="0">
        <x:f>'Historical Trades'!A214</x:f>
      </x:c>
      <x:c r="B214" s="0">
        <x:f>'Historical Trades'!B214</x:f>
      </x:c>
      <x:c r="C214" s="23">
        <x:f>'Historical Trades'!C214</x:f>
      </x:c>
      <x:c r="D214" s="0">
        <x:f>'Historical Trades'!D214</x:f>
      </x:c>
      <x:c r="E214" s="23">
        <x:f>'Historical Trades'!E214</x:f>
      </x:c>
      <x:c r="F214" s="0">
        <x:f>'Historical Trades'!F214</x:f>
      </x:c>
      <x:c r="G214" s="0">
        <x:f>'Historical Trades'!G214</x:f>
      </x:c>
      <x:c r="H214" s="0">
        <x:f>'Historical Trades'!H214</x:f>
      </x:c>
      <x:c r="I214" s="0">
        <x:f>'Historical Trades'!I214</x:f>
      </x:c>
      <x:c r="J214" s="0">
        <x:f>'Historical Trades'!J214</x:f>
      </x:c>
      <x:c r="K214" s="0">
        <x:f>'Historical Trades'!K214</x:f>
      </x:c>
      <x:c r="L214" s="0">
        <x:f>'Historical Trades'!L214</x:f>
      </x:c>
      <x:c r="M214" s="0">
        <x:f>'Historical Trades'!M214</x:f>
      </x:c>
      <x:c r="N214" s="0">
        <x:f>CLEAN('Historical Trades'!O214)</x:f>
      </x:c>
      <x:c r="P214" s="14">
        <x:f>IF(G214="sell",M214,-M214)</x:f>
      </x:c>
      <x:c r="Q214" s="14">
        <x:f>VLOOKUP(N214,'Currency Rates'!$A$3:$C$32,3,0)</x:f>
      </x:c>
      <x:c r="R214" s="0">
        <x:f>IF(A214="SPUS",0,IF(A214="FWD",0,P214/Q214))</x:f>
      </x:c>
    </x:row>
    <x:row r="215" spans="1:19" x14ac:dyDescent="0.3">
      <x:c r="A215" s="0">
        <x:f>'Historical Trades'!A215</x:f>
      </x:c>
      <x:c r="B215" s="0">
        <x:f>'Historical Trades'!B215</x:f>
      </x:c>
      <x:c r="C215" s="23">
        <x:f>'Historical Trades'!C215</x:f>
      </x:c>
      <x:c r="D215" s="0">
        <x:f>'Historical Trades'!D215</x:f>
      </x:c>
      <x:c r="E215" s="23">
        <x:f>'Historical Trades'!E215</x:f>
      </x:c>
      <x:c r="F215" s="0">
        <x:f>'Historical Trades'!F215</x:f>
      </x:c>
      <x:c r="G215" s="0">
        <x:f>'Historical Trades'!G215</x:f>
      </x:c>
      <x:c r="H215" s="0">
        <x:f>'Historical Trades'!H215</x:f>
      </x:c>
      <x:c r="I215" s="0">
        <x:f>'Historical Trades'!I215</x:f>
      </x:c>
      <x:c r="J215" s="0">
        <x:f>'Historical Trades'!J215</x:f>
      </x:c>
      <x:c r="K215" s="0">
        <x:f>'Historical Trades'!K215</x:f>
      </x:c>
      <x:c r="L215" s="0">
        <x:f>'Historical Trades'!L215</x:f>
      </x:c>
      <x:c r="M215" s="0">
        <x:f>'Historical Trades'!M215</x:f>
      </x:c>
      <x:c r="N215" s="0">
        <x:f>CLEAN('Historical Trades'!O215)</x:f>
      </x:c>
      <x:c r="P215" s="14">
        <x:f>IF(G215="sell",M215,-M215)</x:f>
      </x:c>
      <x:c r="Q215" s="14">
        <x:f>VLOOKUP(N215,'Currency Rates'!$A$3:$C$32,3,0)</x:f>
      </x:c>
      <x:c r="R215" s="0">
        <x:f>IF(A215="SPUS",0,IF(A215="FWD",0,P215/Q215))</x:f>
      </x:c>
    </x:row>
    <x:row r="216" spans="1:19" x14ac:dyDescent="0.3">
      <x:c r="A216" s="0">
        <x:f>'Historical Trades'!A216</x:f>
      </x:c>
      <x:c r="B216" s="0">
        <x:f>'Historical Trades'!B216</x:f>
      </x:c>
      <x:c r="C216" s="23">
        <x:f>'Historical Trades'!C216</x:f>
      </x:c>
      <x:c r="D216" s="0">
        <x:f>'Historical Trades'!D216</x:f>
      </x:c>
      <x:c r="E216" s="23">
        <x:f>'Historical Trades'!E216</x:f>
      </x:c>
      <x:c r="F216" s="0">
        <x:f>'Historical Trades'!F216</x:f>
      </x:c>
      <x:c r="G216" s="0">
        <x:f>'Historical Trades'!G216</x:f>
      </x:c>
      <x:c r="H216" s="0">
        <x:f>'Historical Trades'!H216</x:f>
      </x:c>
      <x:c r="I216" s="0">
        <x:f>'Historical Trades'!I216</x:f>
      </x:c>
      <x:c r="J216" s="0">
        <x:f>'Historical Trades'!J216</x:f>
      </x:c>
      <x:c r="K216" s="0">
        <x:f>'Historical Trades'!K216</x:f>
      </x:c>
      <x:c r="L216" s="0">
        <x:f>'Historical Trades'!L216</x:f>
      </x:c>
      <x:c r="M216" s="0">
        <x:f>'Historical Trades'!M216</x:f>
      </x:c>
      <x:c r="N216" s="0">
        <x:f>CLEAN('Historical Trades'!O216)</x:f>
      </x:c>
      <x:c r="P216" s="14">
        <x:f>IF(G216="sell",M216,-M216)</x:f>
      </x:c>
      <x:c r="Q216" s="14">
        <x:f>VLOOKUP(N216,'Currency Rates'!$A$3:$C$32,3,0)</x:f>
      </x:c>
      <x:c r="R216" s="0">
        <x:f>IF(A216="SPUS",0,IF(A216="FWD",0,P216/Q216))</x:f>
      </x:c>
    </x:row>
    <x:row r="217" spans="1:19" x14ac:dyDescent="0.3">
      <x:c r="A217" s="0">
        <x:f>'Historical Trades'!A217</x:f>
      </x:c>
      <x:c r="B217" s="0">
        <x:f>'Historical Trades'!B217</x:f>
      </x:c>
      <x:c r="C217" s="23">
        <x:f>'Historical Trades'!C217</x:f>
      </x:c>
      <x:c r="D217" s="0">
        <x:f>'Historical Trades'!D217</x:f>
      </x:c>
      <x:c r="E217" s="23">
        <x:f>'Historical Trades'!E217</x:f>
      </x:c>
      <x:c r="F217" s="0">
        <x:f>'Historical Trades'!F217</x:f>
      </x:c>
      <x:c r="G217" s="0">
        <x:f>'Historical Trades'!G217</x:f>
      </x:c>
      <x:c r="H217" s="0">
        <x:f>'Historical Trades'!H217</x:f>
      </x:c>
      <x:c r="I217" s="0">
        <x:f>'Historical Trades'!I217</x:f>
      </x:c>
      <x:c r="J217" s="0">
        <x:f>'Historical Trades'!J217</x:f>
      </x:c>
      <x:c r="K217" s="0">
        <x:f>'Historical Trades'!K217</x:f>
      </x:c>
      <x:c r="L217" s="0">
        <x:f>'Historical Trades'!L217</x:f>
      </x:c>
      <x:c r="M217" s="0">
        <x:f>'Historical Trades'!M217</x:f>
      </x:c>
      <x:c r="N217" s="0">
        <x:f>CLEAN('Historical Trades'!O217)</x:f>
      </x:c>
      <x:c r="P217" s="14">
        <x:f>IF(G217="sell",M217,-M217)</x:f>
      </x:c>
      <x:c r="Q217" s="14">
        <x:f>VLOOKUP(N217,'Currency Rates'!$A$3:$C$32,3,0)</x:f>
      </x:c>
      <x:c r="R217" s="0">
        <x:f>IF(A217="SPUS",0,IF(A217="FWD",0,P217/Q217))</x:f>
      </x:c>
    </x:row>
    <x:row r="218" spans="1:19" x14ac:dyDescent="0.3">
      <x:c r="A218" s="0">
        <x:f>'Historical Trades'!A218</x:f>
      </x:c>
      <x:c r="B218" s="0">
        <x:f>'Historical Trades'!B218</x:f>
      </x:c>
      <x:c r="C218" s="23">
        <x:f>'Historical Trades'!C218</x:f>
      </x:c>
      <x:c r="D218" s="0">
        <x:f>'Historical Trades'!D218</x:f>
      </x:c>
      <x:c r="E218" s="23">
        <x:f>'Historical Trades'!E218</x:f>
      </x:c>
      <x:c r="F218" s="0">
        <x:f>'Historical Trades'!F218</x:f>
      </x:c>
      <x:c r="G218" s="0">
        <x:f>'Historical Trades'!G218</x:f>
      </x:c>
      <x:c r="H218" s="0">
        <x:f>'Historical Trades'!H218</x:f>
      </x:c>
      <x:c r="I218" s="0">
        <x:f>'Historical Trades'!I218</x:f>
      </x:c>
      <x:c r="J218" s="0">
        <x:f>'Historical Trades'!J218</x:f>
      </x:c>
      <x:c r="K218" s="0">
        <x:f>'Historical Trades'!K218</x:f>
      </x:c>
      <x:c r="L218" s="0">
        <x:f>'Historical Trades'!L218</x:f>
      </x:c>
      <x:c r="M218" s="0">
        <x:f>'Historical Trades'!M218</x:f>
      </x:c>
      <x:c r="N218" s="0">
        <x:f>CLEAN('Historical Trades'!O218)</x:f>
      </x:c>
      <x:c r="P218" s="14">
        <x:f>IF(G218="sell",M218,-M218)</x:f>
      </x:c>
      <x:c r="Q218" s="14">
        <x:f>VLOOKUP(N218,'Currency Rates'!$A$3:$C$32,3,0)</x:f>
      </x:c>
      <x:c r="R218" s="0">
        <x:f>IF(A218="SPUS",0,IF(A218="FWD",0,P218/Q218))</x:f>
      </x:c>
    </x:row>
    <x:row r="219" spans="1:19" x14ac:dyDescent="0.3">
      <x:c r="A219" s="0">
        <x:f>'Historical Trades'!A219</x:f>
      </x:c>
      <x:c r="B219" s="0">
        <x:f>'Historical Trades'!B219</x:f>
      </x:c>
      <x:c r="C219" s="23">
        <x:f>'Historical Trades'!C219</x:f>
      </x:c>
      <x:c r="D219" s="0">
        <x:f>'Historical Trades'!D219</x:f>
      </x:c>
      <x:c r="E219" s="23">
        <x:f>'Historical Trades'!E219</x:f>
      </x:c>
      <x:c r="F219" s="0">
        <x:f>'Historical Trades'!F219</x:f>
      </x:c>
      <x:c r="G219" s="0">
        <x:f>'Historical Trades'!G219</x:f>
      </x:c>
      <x:c r="H219" s="0">
        <x:f>'Historical Trades'!H219</x:f>
      </x:c>
      <x:c r="I219" s="0">
        <x:f>'Historical Trades'!I219</x:f>
      </x:c>
      <x:c r="J219" s="0">
        <x:f>'Historical Trades'!J219</x:f>
      </x:c>
      <x:c r="K219" s="0">
        <x:f>'Historical Trades'!K219</x:f>
      </x:c>
      <x:c r="L219" s="0">
        <x:f>'Historical Trades'!L219</x:f>
      </x:c>
      <x:c r="M219" s="0">
        <x:f>'Historical Trades'!M219</x:f>
      </x:c>
      <x:c r="N219" s="0">
        <x:f>CLEAN('Historical Trades'!O219)</x:f>
      </x:c>
      <x:c r="P219" s="14">
        <x:f>IF(G219="sell",M219,-M219)</x:f>
      </x:c>
      <x:c r="Q219" s="14">
        <x:f>VLOOKUP(N219,'Currency Rates'!$A$3:$C$32,3,0)</x:f>
      </x:c>
      <x:c r="R219" s="0">
        <x:f>IF(A219="SPUS",0,IF(A219="FWD",0,P219/Q219))</x:f>
      </x:c>
    </x:row>
    <x:row r="220" spans="1:19" x14ac:dyDescent="0.3">
      <x:c r="A220" s="0">
        <x:f>'Historical Trades'!A220</x:f>
      </x:c>
      <x:c r="B220" s="0">
        <x:f>'Historical Trades'!B220</x:f>
      </x:c>
      <x:c r="C220" s="23">
        <x:f>'Historical Trades'!C220</x:f>
      </x:c>
      <x:c r="D220" s="0">
        <x:f>'Historical Trades'!D220</x:f>
      </x:c>
      <x:c r="E220" s="23">
        <x:f>'Historical Trades'!E220</x:f>
      </x:c>
      <x:c r="F220" s="0">
        <x:f>'Historical Trades'!F220</x:f>
      </x:c>
      <x:c r="G220" s="0">
        <x:f>'Historical Trades'!G220</x:f>
      </x:c>
      <x:c r="H220" s="0">
        <x:f>'Historical Trades'!H220</x:f>
      </x:c>
      <x:c r="I220" s="0">
        <x:f>'Historical Trades'!I220</x:f>
      </x:c>
      <x:c r="J220" s="0">
        <x:f>'Historical Trades'!J220</x:f>
      </x:c>
      <x:c r="K220" s="0">
        <x:f>'Historical Trades'!K220</x:f>
      </x:c>
      <x:c r="L220" s="0">
        <x:f>'Historical Trades'!L220</x:f>
      </x:c>
      <x:c r="M220" s="0">
        <x:f>'Historical Trades'!M220</x:f>
      </x:c>
      <x:c r="N220" s="0">
        <x:f>CLEAN('Historical Trades'!O220)</x:f>
      </x:c>
      <x:c r="P220" s="14">
        <x:f>IF(G220="sell",M220,-M220)</x:f>
      </x:c>
      <x:c r="Q220" s="14">
        <x:f>VLOOKUP(N220,'Currency Rates'!$A$3:$C$32,3,0)</x:f>
      </x:c>
      <x:c r="R220" s="0">
        <x:f>IF(A220="SPUS",0,IF(A220="FWD",0,P220/Q220))</x:f>
      </x:c>
    </x:row>
    <x:row r="221" spans="1:19" x14ac:dyDescent="0.3">
      <x:c r="A221" s="0">
        <x:f>'Historical Trades'!A221</x:f>
      </x:c>
      <x:c r="B221" s="0">
        <x:f>'Historical Trades'!B221</x:f>
      </x:c>
      <x:c r="C221" s="23">
        <x:f>'Historical Trades'!C221</x:f>
      </x:c>
      <x:c r="D221" s="0">
        <x:f>'Historical Trades'!D221</x:f>
      </x:c>
      <x:c r="E221" s="23">
        <x:f>'Historical Trades'!E221</x:f>
      </x:c>
      <x:c r="F221" s="0">
        <x:f>'Historical Trades'!F221</x:f>
      </x:c>
      <x:c r="G221" s="0">
        <x:f>'Historical Trades'!G221</x:f>
      </x:c>
      <x:c r="H221" s="0">
        <x:f>'Historical Trades'!H221</x:f>
      </x:c>
      <x:c r="I221" s="0">
        <x:f>'Historical Trades'!I221</x:f>
      </x:c>
      <x:c r="J221" s="0">
        <x:f>'Historical Trades'!J221</x:f>
      </x:c>
      <x:c r="K221" s="0">
        <x:f>'Historical Trades'!K221</x:f>
      </x:c>
      <x:c r="L221" s="0">
        <x:f>'Historical Trades'!L221</x:f>
      </x:c>
      <x:c r="M221" s="0">
        <x:f>'Historical Trades'!M221</x:f>
      </x:c>
      <x:c r="N221" s="0">
        <x:f>CLEAN('Historical Trades'!O221)</x:f>
      </x:c>
      <x:c r="P221" s="14">
        <x:f>IF(G221="sell",M221,-M221)</x:f>
      </x:c>
      <x:c r="Q221" s="14">
        <x:f>VLOOKUP(N221,'Currency Rates'!$A$3:$C$32,3,0)</x:f>
      </x:c>
      <x:c r="R221" s="0">
        <x:f>IF(A221="SPUS",0,IF(A221="FWD",0,P221/Q221))</x:f>
      </x:c>
    </x:row>
    <x:row r="222" spans="1:19" x14ac:dyDescent="0.3">
      <x:c r="A222" s="0">
        <x:f>'Historical Trades'!A222</x:f>
      </x:c>
      <x:c r="B222" s="0">
        <x:f>'Historical Trades'!B222</x:f>
      </x:c>
      <x:c r="C222" s="23">
        <x:f>'Historical Trades'!C222</x:f>
      </x:c>
      <x:c r="D222" s="0">
        <x:f>'Historical Trades'!D222</x:f>
      </x:c>
      <x:c r="E222" s="23">
        <x:f>'Historical Trades'!E222</x:f>
      </x:c>
      <x:c r="F222" s="0">
        <x:f>'Historical Trades'!F222</x:f>
      </x:c>
      <x:c r="G222" s="0">
        <x:f>'Historical Trades'!G222</x:f>
      </x:c>
      <x:c r="H222" s="0">
        <x:f>'Historical Trades'!H222</x:f>
      </x:c>
      <x:c r="I222" s="0">
        <x:f>'Historical Trades'!I222</x:f>
      </x:c>
      <x:c r="J222" s="0">
        <x:f>'Historical Trades'!J222</x:f>
      </x:c>
      <x:c r="K222" s="0">
        <x:f>'Historical Trades'!K222</x:f>
      </x:c>
      <x:c r="L222" s="0">
        <x:f>'Historical Trades'!L222</x:f>
      </x:c>
      <x:c r="M222" s="0">
        <x:f>'Historical Trades'!M222</x:f>
      </x:c>
      <x:c r="N222" s="0">
        <x:f>CLEAN('Historical Trades'!O222)</x:f>
      </x:c>
      <x:c r="P222" s="14">
        <x:f>IF(G222="sell",M222,-M222)</x:f>
      </x:c>
      <x:c r="Q222" s="14">
        <x:f>VLOOKUP(N222,'Currency Rates'!$A$3:$C$32,3,0)</x:f>
      </x:c>
      <x:c r="R222" s="0">
        <x:f>IF(A222="SPUS",0,IF(A222="FWD",0,P222/Q222))</x:f>
      </x:c>
    </x:row>
    <x:row r="223" spans="1:19" x14ac:dyDescent="0.3">
      <x:c r="A223" s="0">
        <x:f>'Historical Trades'!A223</x:f>
      </x:c>
      <x:c r="B223" s="0">
        <x:f>'Historical Trades'!B223</x:f>
      </x:c>
      <x:c r="C223" s="23">
        <x:f>'Historical Trades'!C223</x:f>
      </x:c>
      <x:c r="D223" s="0">
        <x:f>'Historical Trades'!D223</x:f>
      </x:c>
      <x:c r="E223" s="23">
        <x:f>'Historical Trades'!E223</x:f>
      </x:c>
      <x:c r="F223" s="0">
        <x:f>'Historical Trades'!F223</x:f>
      </x:c>
      <x:c r="G223" s="0">
        <x:f>'Historical Trades'!G223</x:f>
      </x:c>
      <x:c r="H223" s="0">
        <x:f>'Historical Trades'!H223</x:f>
      </x:c>
      <x:c r="I223" s="0">
        <x:f>'Historical Trades'!I223</x:f>
      </x:c>
      <x:c r="J223" s="0">
        <x:f>'Historical Trades'!J223</x:f>
      </x:c>
      <x:c r="K223" s="0">
        <x:f>'Historical Trades'!K223</x:f>
      </x:c>
      <x:c r="L223" s="0">
        <x:f>'Historical Trades'!L223</x:f>
      </x:c>
      <x:c r="M223" s="0">
        <x:f>'Historical Trades'!M223</x:f>
      </x:c>
      <x:c r="N223" s="0">
        <x:f>CLEAN('Historical Trades'!O223)</x:f>
      </x:c>
      <x:c r="P223" s="14">
        <x:f>IF(G223="sell",M223,-M223)</x:f>
      </x:c>
      <x:c r="Q223" s="14">
        <x:f>VLOOKUP(N223,'Currency Rates'!$A$3:$C$32,3,0)</x:f>
      </x:c>
      <x:c r="R223" s="0">
        <x:f>IF(A223="SPUS",0,IF(A223="FWD",0,P223/Q223))</x:f>
      </x:c>
    </x:row>
    <x:row r="224" spans="1:19" x14ac:dyDescent="0.3">
      <x:c r="A224" s="0">
        <x:f>'Historical Trades'!A224</x:f>
      </x:c>
      <x:c r="B224" s="0">
        <x:f>'Historical Trades'!B224</x:f>
      </x:c>
      <x:c r="C224" s="23">
        <x:f>'Historical Trades'!C224</x:f>
      </x:c>
      <x:c r="D224" s="0">
        <x:f>'Historical Trades'!D224</x:f>
      </x:c>
      <x:c r="E224" s="23">
        <x:f>'Historical Trades'!E224</x:f>
      </x:c>
      <x:c r="F224" s="0">
        <x:f>'Historical Trades'!F224</x:f>
      </x:c>
      <x:c r="G224" s="0">
        <x:f>'Historical Trades'!G224</x:f>
      </x:c>
      <x:c r="H224" s="0">
        <x:f>'Historical Trades'!H224</x:f>
      </x:c>
      <x:c r="I224" s="0">
        <x:f>'Historical Trades'!I224</x:f>
      </x:c>
      <x:c r="J224" s="0">
        <x:f>'Historical Trades'!J224</x:f>
      </x:c>
      <x:c r="K224" s="0">
        <x:f>'Historical Trades'!K224</x:f>
      </x:c>
      <x:c r="L224" s="0">
        <x:f>'Historical Trades'!L224</x:f>
      </x:c>
      <x:c r="M224" s="0">
        <x:f>'Historical Trades'!M224</x:f>
      </x:c>
      <x:c r="N224" s="0">
        <x:f>CLEAN('Historical Trades'!O224)</x:f>
      </x:c>
      <x:c r="P224" s="14">
        <x:f>IF(G224="sell",M224,-M224)</x:f>
      </x:c>
      <x:c r="Q224" s="14">
        <x:f>VLOOKUP(N224,'Currency Rates'!$A$3:$C$32,3,0)</x:f>
      </x:c>
      <x:c r="R224" s="0">
        <x:f>IF(A224="SPUS",0,IF(A224="FWD",0,P224/Q224))</x:f>
      </x:c>
    </x:row>
    <x:row r="225" spans="1:19" x14ac:dyDescent="0.3">
      <x:c r="A225" s="0">
        <x:f>'Historical Trades'!A225</x:f>
      </x:c>
      <x:c r="B225" s="0">
        <x:f>'Historical Trades'!B225</x:f>
      </x:c>
      <x:c r="C225" s="23">
        <x:f>'Historical Trades'!C225</x:f>
      </x:c>
      <x:c r="D225" s="0">
        <x:f>'Historical Trades'!D225</x:f>
      </x:c>
      <x:c r="E225" s="23">
        <x:f>'Historical Trades'!E225</x:f>
      </x:c>
      <x:c r="F225" s="0">
        <x:f>'Historical Trades'!F225</x:f>
      </x:c>
      <x:c r="G225" s="0">
        <x:f>'Historical Trades'!G225</x:f>
      </x:c>
      <x:c r="H225" s="0">
        <x:f>'Historical Trades'!H225</x:f>
      </x:c>
      <x:c r="I225" s="0">
        <x:f>'Historical Trades'!I225</x:f>
      </x:c>
      <x:c r="J225" s="0">
        <x:f>'Historical Trades'!J225</x:f>
      </x:c>
      <x:c r="K225" s="0">
        <x:f>'Historical Trades'!K225</x:f>
      </x:c>
      <x:c r="L225" s="0">
        <x:f>'Historical Trades'!L225</x:f>
      </x:c>
      <x:c r="M225" s="0">
        <x:f>'Historical Trades'!M225</x:f>
      </x:c>
      <x:c r="N225" s="0">
        <x:f>CLEAN('Historical Trades'!O225)</x:f>
      </x:c>
      <x:c r="P225" s="14">
        <x:f>IF(G225="sell",M225,-M225)</x:f>
      </x:c>
      <x:c r="Q225" s="14">
        <x:f>VLOOKUP(N225,'Currency Rates'!$A$3:$C$32,3,0)</x:f>
      </x:c>
      <x:c r="R225" s="0">
        <x:f>IF(A225="SPUS",0,IF(A225="FWD",0,P225/Q225))</x:f>
      </x:c>
    </x:row>
    <x:row r="226" spans="1:19" x14ac:dyDescent="0.3">
      <x:c r="A226" s="0">
        <x:f>'Historical Trades'!A226</x:f>
      </x:c>
      <x:c r="B226" s="0">
        <x:f>'Historical Trades'!B226</x:f>
      </x:c>
      <x:c r="C226" s="23">
        <x:f>'Historical Trades'!C226</x:f>
      </x:c>
      <x:c r="D226" s="0">
        <x:f>'Historical Trades'!D226</x:f>
      </x:c>
      <x:c r="E226" s="23">
        <x:f>'Historical Trades'!E226</x:f>
      </x:c>
      <x:c r="F226" s="0">
        <x:f>'Historical Trades'!F226</x:f>
      </x:c>
      <x:c r="G226" s="0">
        <x:f>'Historical Trades'!G226</x:f>
      </x:c>
      <x:c r="H226" s="0">
        <x:f>'Historical Trades'!H226</x:f>
      </x:c>
      <x:c r="I226" s="0">
        <x:f>'Historical Trades'!I226</x:f>
      </x:c>
      <x:c r="J226" s="0">
        <x:f>'Historical Trades'!J226</x:f>
      </x:c>
      <x:c r="K226" s="0">
        <x:f>'Historical Trades'!K226</x:f>
      </x:c>
      <x:c r="L226" s="0">
        <x:f>'Historical Trades'!L226</x:f>
      </x:c>
      <x:c r="M226" s="0">
        <x:f>'Historical Trades'!M226</x:f>
      </x:c>
      <x:c r="N226" s="0">
        <x:f>CLEAN('Historical Trades'!O226)</x:f>
      </x:c>
      <x:c r="P226" s="14">
        <x:f>IF(G226="sell",M226,-M226)</x:f>
      </x:c>
      <x:c r="Q226" s="14">
        <x:f>VLOOKUP(N226,'Currency Rates'!$A$3:$C$32,3,0)</x:f>
      </x:c>
      <x:c r="R226" s="0">
        <x:f>IF(A226="SPUS",0,IF(A226="FWD",0,P226/Q226))</x:f>
      </x:c>
    </x:row>
    <x:row r="227" spans="1:19" x14ac:dyDescent="0.3">
      <x:c r="A227" s="0">
        <x:f>'Historical Trades'!A227</x:f>
      </x:c>
      <x:c r="B227" s="0">
        <x:f>'Historical Trades'!B227</x:f>
      </x:c>
      <x:c r="C227" s="23">
        <x:f>'Historical Trades'!C227</x:f>
      </x:c>
      <x:c r="D227" s="0">
        <x:f>'Historical Trades'!D227</x:f>
      </x:c>
      <x:c r="E227" s="23">
        <x:f>'Historical Trades'!E227</x:f>
      </x:c>
      <x:c r="F227" s="0">
        <x:f>'Historical Trades'!F227</x:f>
      </x:c>
      <x:c r="G227" s="0">
        <x:f>'Historical Trades'!G227</x:f>
      </x:c>
      <x:c r="H227" s="0">
        <x:f>'Historical Trades'!H227</x:f>
      </x:c>
      <x:c r="I227" s="0">
        <x:f>'Historical Trades'!I227</x:f>
      </x:c>
      <x:c r="J227" s="0">
        <x:f>'Historical Trades'!J227</x:f>
      </x:c>
      <x:c r="K227" s="0">
        <x:f>'Historical Trades'!K227</x:f>
      </x:c>
      <x:c r="L227" s="0">
        <x:f>'Historical Trades'!L227</x:f>
      </x:c>
      <x:c r="M227" s="0">
        <x:f>'Historical Trades'!M227</x:f>
      </x:c>
      <x:c r="N227" s="0">
        <x:f>CLEAN('Historical Trades'!O227)</x:f>
      </x:c>
      <x:c r="P227" s="14">
        <x:f>IF(G227="sell",M227,-M227)</x:f>
      </x:c>
      <x:c r="Q227" s="14">
        <x:f>VLOOKUP(N227,'Currency Rates'!$A$3:$C$32,3,0)</x:f>
      </x:c>
      <x:c r="R227" s="0">
        <x:f>IF(A227="SPUS",0,IF(A227="FWD",0,P227/Q227))</x:f>
      </x:c>
    </x:row>
    <x:row r="228" spans="1:19" x14ac:dyDescent="0.3">
      <x:c r="A228" s="0">
        <x:f>'Historical Trades'!A228</x:f>
      </x:c>
      <x:c r="B228" s="0">
        <x:f>'Historical Trades'!B228</x:f>
      </x:c>
      <x:c r="C228" s="23">
        <x:f>'Historical Trades'!C228</x:f>
      </x:c>
      <x:c r="D228" s="0">
        <x:f>'Historical Trades'!D228</x:f>
      </x:c>
      <x:c r="E228" s="23">
        <x:f>'Historical Trades'!E228</x:f>
      </x:c>
      <x:c r="F228" s="0">
        <x:f>'Historical Trades'!F228</x:f>
      </x:c>
      <x:c r="G228" s="0">
        <x:f>'Historical Trades'!G228</x:f>
      </x:c>
      <x:c r="H228" s="0">
        <x:f>'Historical Trades'!H228</x:f>
      </x:c>
      <x:c r="I228" s="0">
        <x:f>'Historical Trades'!I228</x:f>
      </x:c>
      <x:c r="J228" s="0">
        <x:f>'Historical Trades'!J228</x:f>
      </x:c>
      <x:c r="K228" s="0">
        <x:f>'Historical Trades'!K228</x:f>
      </x:c>
      <x:c r="L228" s="0">
        <x:f>'Historical Trades'!L228</x:f>
      </x:c>
      <x:c r="M228" s="0">
        <x:f>'Historical Trades'!M228</x:f>
      </x:c>
      <x:c r="N228" s="0">
        <x:f>CLEAN('Historical Trades'!O228)</x:f>
      </x:c>
      <x:c r="P228" s="14">
        <x:f>IF(G228="sell",M228,-M228)</x:f>
      </x:c>
      <x:c r="Q228" s="14">
        <x:f>VLOOKUP(N228,'Currency Rates'!$A$3:$C$32,3,0)</x:f>
      </x:c>
      <x:c r="R228" s="0">
        <x:f>IF(A228="SPUS",0,IF(A228="FWD",0,P228/Q228))</x:f>
      </x:c>
    </x:row>
    <x:row r="229" spans="1:19" x14ac:dyDescent="0.3">
      <x:c r="A229" s="0">
        <x:f>'Historical Trades'!A229</x:f>
      </x:c>
      <x:c r="B229" s="0">
        <x:f>'Historical Trades'!B229</x:f>
      </x:c>
      <x:c r="C229" s="23">
        <x:f>'Historical Trades'!C229</x:f>
      </x:c>
      <x:c r="D229" s="0">
        <x:f>'Historical Trades'!D229</x:f>
      </x:c>
      <x:c r="E229" s="23">
        <x:f>'Historical Trades'!E229</x:f>
      </x:c>
      <x:c r="F229" s="0">
        <x:f>'Historical Trades'!F229</x:f>
      </x:c>
      <x:c r="G229" s="0">
        <x:f>'Historical Trades'!G229</x:f>
      </x:c>
      <x:c r="H229" s="0">
        <x:f>'Historical Trades'!H229</x:f>
      </x:c>
      <x:c r="I229" s="0">
        <x:f>'Historical Trades'!I229</x:f>
      </x:c>
      <x:c r="J229" s="0">
        <x:f>'Historical Trades'!J229</x:f>
      </x:c>
      <x:c r="K229" s="0">
        <x:f>'Historical Trades'!K229</x:f>
      </x:c>
      <x:c r="L229" s="0">
        <x:f>'Historical Trades'!L229</x:f>
      </x:c>
      <x:c r="M229" s="0">
        <x:f>'Historical Trades'!M229</x:f>
      </x:c>
      <x:c r="N229" s="0">
        <x:f>CLEAN('Historical Trades'!O229)</x:f>
      </x:c>
      <x:c r="P229" s="14">
        <x:f>IF(G229="sell",M229,-M229)</x:f>
      </x:c>
      <x:c r="Q229" s="14">
        <x:f>VLOOKUP(N229,'Currency Rates'!$A$3:$C$32,3,0)</x:f>
      </x:c>
      <x:c r="R229" s="0">
        <x:f>IF(A229="SPUS",0,IF(A229="FWD",0,P229/Q229))</x:f>
      </x:c>
    </x:row>
    <x:row r="230" spans="1:19" x14ac:dyDescent="0.3">
      <x:c r="A230" s="0">
        <x:f>'Historical Trades'!A230</x:f>
      </x:c>
      <x:c r="B230" s="0">
        <x:f>'Historical Trades'!B230</x:f>
      </x:c>
      <x:c r="C230" s="23">
        <x:f>'Historical Trades'!C230</x:f>
      </x:c>
      <x:c r="D230" s="0">
        <x:f>'Historical Trades'!D230</x:f>
      </x:c>
      <x:c r="E230" s="23">
        <x:f>'Historical Trades'!E230</x:f>
      </x:c>
      <x:c r="F230" s="0">
        <x:f>'Historical Trades'!F230</x:f>
      </x:c>
      <x:c r="G230" s="0">
        <x:f>'Historical Trades'!G230</x:f>
      </x:c>
      <x:c r="H230" s="0">
        <x:f>'Historical Trades'!H230</x:f>
      </x:c>
      <x:c r="I230" s="0">
        <x:f>'Historical Trades'!I230</x:f>
      </x:c>
      <x:c r="J230" s="0">
        <x:f>'Historical Trades'!J230</x:f>
      </x:c>
      <x:c r="K230" s="0">
        <x:f>'Historical Trades'!K230</x:f>
      </x:c>
      <x:c r="L230" s="0">
        <x:f>'Historical Trades'!L230</x:f>
      </x:c>
      <x:c r="M230" s="0">
        <x:f>'Historical Trades'!M230</x:f>
      </x:c>
      <x:c r="N230" s="0">
        <x:f>CLEAN('Historical Trades'!O230)</x:f>
      </x:c>
      <x:c r="P230" s="14">
        <x:f>IF(G230="sell",M230,-M230)</x:f>
      </x:c>
      <x:c r="Q230" s="14">
        <x:f>VLOOKUP(N230,'Currency Rates'!$A$3:$C$32,3,0)</x:f>
      </x:c>
      <x:c r="R230" s="0">
        <x:f>IF(A230="SPUS",0,IF(A230="FWD",0,P230/Q230))</x:f>
      </x:c>
    </x:row>
    <x:row r="231" spans="1:19" x14ac:dyDescent="0.3">
      <x:c r="A231" s="0">
        <x:f>'Historical Trades'!A231</x:f>
      </x:c>
      <x:c r="B231" s="0">
        <x:f>'Historical Trades'!B231</x:f>
      </x:c>
      <x:c r="C231" s="23">
        <x:f>'Historical Trades'!C231</x:f>
      </x:c>
      <x:c r="D231" s="0">
        <x:f>'Historical Trades'!D231</x:f>
      </x:c>
      <x:c r="E231" s="23">
        <x:f>'Historical Trades'!E231</x:f>
      </x:c>
      <x:c r="F231" s="0">
        <x:f>'Historical Trades'!F231</x:f>
      </x:c>
      <x:c r="G231" s="0">
        <x:f>'Historical Trades'!G231</x:f>
      </x:c>
      <x:c r="H231" s="0">
        <x:f>'Historical Trades'!H231</x:f>
      </x:c>
      <x:c r="I231" s="0">
        <x:f>'Historical Trades'!I231</x:f>
      </x:c>
      <x:c r="J231" s="0">
        <x:f>'Historical Trades'!J231</x:f>
      </x:c>
      <x:c r="K231" s="0">
        <x:f>'Historical Trades'!K231</x:f>
      </x:c>
      <x:c r="L231" s="0">
        <x:f>'Historical Trades'!L231</x:f>
      </x:c>
      <x:c r="M231" s="0">
        <x:f>'Historical Trades'!M231</x:f>
      </x:c>
      <x:c r="N231" s="0">
        <x:f>CLEAN('Historical Trades'!O231)</x:f>
      </x:c>
      <x:c r="P231" s="14">
        <x:f>IF(G231="sell",M231,-M231)</x:f>
      </x:c>
      <x:c r="Q231" s="14">
        <x:f>VLOOKUP(N231,'Currency Rates'!$A$3:$C$32,3,0)</x:f>
      </x:c>
      <x:c r="R231" s="0">
        <x:f>IF(A231="SPUS",0,IF(A231="FWD",0,P231/Q231))</x:f>
      </x:c>
    </x:row>
    <x:row r="232" spans="1:19" x14ac:dyDescent="0.3">
      <x:c r="A232" s="0">
        <x:f>'Historical Trades'!A232</x:f>
      </x:c>
      <x:c r="B232" s="0">
        <x:f>'Historical Trades'!B232</x:f>
      </x:c>
      <x:c r="C232" s="23">
        <x:f>'Historical Trades'!C232</x:f>
      </x:c>
      <x:c r="D232" s="0">
        <x:f>'Historical Trades'!D232</x:f>
      </x:c>
      <x:c r="E232" s="23">
        <x:f>'Historical Trades'!E232</x:f>
      </x:c>
      <x:c r="F232" s="0">
        <x:f>'Historical Trades'!F232</x:f>
      </x:c>
      <x:c r="G232" s="0">
        <x:f>'Historical Trades'!G232</x:f>
      </x:c>
      <x:c r="H232" s="0">
        <x:f>'Historical Trades'!H232</x:f>
      </x:c>
      <x:c r="I232" s="0">
        <x:f>'Historical Trades'!I232</x:f>
      </x:c>
      <x:c r="J232" s="0">
        <x:f>'Historical Trades'!J232</x:f>
      </x:c>
      <x:c r="K232" s="0">
        <x:f>'Historical Trades'!K232</x:f>
      </x:c>
      <x:c r="L232" s="0">
        <x:f>'Historical Trades'!L232</x:f>
      </x:c>
      <x:c r="M232" s="0">
        <x:f>'Historical Trades'!M232</x:f>
      </x:c>
      <x:c r="N232" s="0">
        <x:f>CLEAN('Historical Trades'!O232)</x:f>
      </x:c>
      <x:c r="P232" s="14">
        <x:f>IF(G232="sell",M232,-M232)</x:f>
      </x:c>
      <x:c r="Q232" s="14">
        <x:f>VLOOKUP(N232,'Currency Rates'!$A$3:$C$32,3,0)</x:f>
      </x:c>
      <x:c r="R232" s="0">
        <x:f>IF(A232="SPUS",0,IF(A232="FWD",0,P232/Q232))</x:f>
      </x:c>
    </x:row>
    <x:row r="233" spans="1:19" x14ac:dyDescent="0.3">
      <x:c r="A233" s="0">
        <x:f>'Historical Trades'!A233</x:f>
      </x:c>
      <x:c r="B233" s="0">
        <x:f>'Historical Trades'!B233</x:f>
      </x:c>
      <x:c r="C233" s="23">
        <x:f>'Historical Trades'!C233</x:f>
      </x:c>
      <x:c r="D233" s="0">
        <x:f>'Historical Trades'!D233</x:f>
      </x:c>
      <x:c r="E233" s="23">
        <x:f>'Historical Trades'!E233</x:f>
      </x:c>
      <x:c r="F233" s="0">
        <x:f>'Historical Trades'!F233</x:f>
      </x:c>
      <x:c r="G233" s="0">
        <x:f>'Historical Trades'!G233</x:f>
      </x:c>
      <x:c r="H233" s="0">
        <x:f>'Historical Trades'!H233</x:f>
      </x:c>
      <x:c r="I233" s="0">
        <x:f>'Historical Trades'!I233</x:f>
      </x:c>
      <x:c r="J233" s="0">
        <x:f>'Historical Trades'!J233</x:f>
      </x:c>
      <x:c r="K233" s="0">
        <x:f>'Historical Trades'!K233</x:f>
      </x:c>
      <x:c r="L233" s="0">
        <x:f>'Historical Trades'!L233</x:f>
      </x:c>
      <x:c r="M233" s="0">
        <x:f>'Historical Trades'!M233</x:f>
      </x:c>
      <x:c r="N233" s="0">
        <x:f>CLEAN('Historical Trades'!O233)</x:f>
      </x:c>
      <x:c r="P233" s="14">
        <x:f>IF(G233="sell",M233,-M233)</x:f>
      </x:c>
      <x:c r="Q233" s="14">
        <x:f>VLOOKUP(N233,'Currency Rates'!$A$3:$C$32,3,0)</x:f>
      </x:c>
      <x:c r="R233" s="0">
        <x:f>IF(A233="SPUS",0,IF(A233="FWD",0,P233/Q233))</x:f>
      </x:c>
    </x:row>
    <x:row r="234" spans="1:19" x14ac:dyDescent="0.3">
      <x:c r="A234" s="0">
        <x:f>'Historical Trades'!A234</x:f>
      </x:c>
      <x:c r="B234" s="0">
        <x:f>'Historical Trades'!B234</x:f>
      </x:c>
      <x:c r="C234" s="23">
        <x:f>'Historical Trades'!C234</x:f>
      </x:c>
      <x:c r="D234" s="0">
        <x:f>'Historical Trades'!D234</x:f>
      </x:c>
      <x:c r="E234" s="23">
        <x:f>'Historical Trades'!E234</x:f>
      </x:c>
      <x:c r="F234" s="0">
        <x:f>'Historical Trades'!F234</x:f>
      </x:c>
      <x:c r="G234" s="0">
        <x:f>'Historical Trades'!G234</x:f>
      </x:c>
      <x:c r="H234" s="0">
        <x:f>'Historical Trades'!H234</x:f>
      </x:c>
      <x:c r="I234" s="0">
        <x:f>'Historical Trades'!I234</x:f>
      </x:c>
      <x:c r="J234" s="0">
        <x:f>'Historical Trades'!J234</x:f>
      </x:c>
      <x:c r="K234" s="0">
        <x:f>'Historical Trades'!K234</x:f>
      </x:c>
      <x:c r="L234" s="0">
        <x:f>'Historical Trades'!L234</x:f>
      </x:c>
      <x:c r="M234" s="0">
        <x:f>'Historical Trades'!M234</x:f>
      </x:c>
      <x:c r="N234" s="0">
        <x:f>CLEAN('Historical Trades'!O234)</x:f>
      </x:c>
      <x:c r="P234" s="14">
        <x:f>IF(G234="sell",M234,-M234)</x:f>
      </x:c>
      <x:c r="Q234" s="14">
        <x:f>VLOOKUP(N234,'Currency Rates'!$A$3:$C$32,3,0)</x:f>
      </x:c>
      <x:c r="R234" s="0">
        <x:f>IF(A234="SPUS",0,IF(A234="FWD",0,P234/Q234))</x:f>
      </x:c>
    </x:row>
    <x:row r="235" spans="1:19" x14ac:dyDescent="0.3">
      <x:c r="A235" s="0">
        <x:f>'Historical Trades'!A235</x:f>
      </x:c>
      <x:c r="B235" s="0">
        <x:f>'Historical Trades'!B235</x:f>
      </x:c>
      <x:c r="C235" s="23">
        <x:f>'Historical Trades'!C235</x:f>
      </x:c>
      <x:c r="D235" s="0">
        <x:f>'Historical Trades'!D235</x:f>
      </x:c>
      <x:c r="E235" s="23">
        <x:f>'Historical Trades'!E235</x:f>
      </x:c>
      <x:c r="F235" s="0">
        <x:f>'Historical Trades'!F235</x:f>
      </x:c>
      <x:c r="G235" s="0">
        <x:f>'Historical Trades'!G235</x:f>
      </x:c>
      <x:c r="H235" s="0">
        <x:f>'Historical Trades'!H235</x:f>
      </x:c>
      <x:c r="I235" s="0">
        <x:f>'Historical Trades'!I235</x:f>
      </x:c>
      <x:c r="J235" s="0">
        <x:f>'Historical Trades'!J235</x:f>
      </x:c>
      <x:c r="K235" s="0">
        <x:f>'Historical Trades'!K235</x:f>
      </x:c>
      <x:c r="L235" s="0">
        <x:f>'Historical Trades'!L235</x:f>
      </x:c>
      <x:c r="M235" s="0">
        <x:f>'Historical Trades'!M235</x:f>
      </x:c>
      <x:c r="N235" s="0">
        <x:f>CLEAN('Historical Trades'!O235)</x:f>
      </x:c>
      <x:c r="P235" s="14">
        <x:f>IF(G235="sell",M235,-M235)</x:f>
      </x:c>
      <x:c r="Q235" s="14">
        <x:f>VLOOKUP(N235,'Currency Rates'!$A$3:$C$32,3,0)</x:f>
      </x:c>
      <x:c r="R235" s="0">
        <x:f>IF(A235="SPUS",0,IF(A235="FWD",0,P235/Q235))</x:f>
      </x:c>
    </x:row>
    <x:row r="236" spans="1:19" x14ac:dyDescent="0.3">
      <x:c r="A236" s="0">
        <x:f>'Historical Trades'!A236</x:f>
      </x:c>
      <x:c r="B236" s="0">
        <x:f>'Historical Trades'!B236</x:f>
      </x:c>
      <x:c r="C236" s="23">
        <x:f>'Historical Trades'!C236</x:f>
      </x:c>
      <x:c r="D236" s="0">
        <x:f>'Historical Trades'!D236</x:f>
      </x:c>
      <x:c r="E236" s="23">
        <x:f>'Historical Trades'!E236</x:f>
      </x:c>
      <x:c r="F236" s="0">
        <x:f>'Historical Trades'!F236</x:f>
      </x:c>
      <x:c r="G236" s="0">
        <x:f>'Historical Trades'!G236</x:f>
      </x:c>
      <x:c r="H236" s="0">
        <x:f>'Historical Trades'!H236</x:f>
      </x:c>
      <x:c r="I236" s="0">
        <x:f>'Historical Trades'!I236</x:f>
      </x:c>
      <x:c r="J236" s="0">
        <x:f>'Historical Trades'!J236</x:f>
      </x:c>
      <x:c r="K236" s="0">
        <x:f>'Historical Trades'!K236</x:f>
      </x:c>
      <x:c r="L236" s="0">
        <x:f>'Historical Trades'!L236</x:f>
      </x:c>
      <x:c r="M236" s="0">
        <x:f>'Historical Trades'!M236</x:f>
      </x:c>
      <x:c r="N236" s="0">
        <x:f>CLEAN('Historical Trades'!O236)</x:f>
      </x:c>
      <x:c r="P236" s="14">
        <x:f>IF(G236="sell",M236,-M236)</x:f>
      </x:c>
      <x:c r="Q236" s="14">
        <x:f>VLOOKUP(N236,'Currency Rates'!$A$3:$C$32,3,0)</x:f>
      </x:c>
      <x:c r="R236" s="0">
        <x:f>IF(A236="SPUS",0,IF(A236="FWD",0,P236/Q236))</x:f>
      </x:c>
    </x:row>
    <x:row r="237" spans="1:19" x14ac:dyDescent="0.3">
      <x:c r="A237" s="0">
        <x:f>'Historical Trades'!A237</x:f>
      </x:c>
      <x:c r="B237" s="0">
        <x:f>'Historical Trades'!B237</x:f>
      </x:c>
      <x:c r="C237" s="23">
        <x:f>'Historical Trades'!C237</x:f>
      </x:c>
      <x:c r="D237" s="0">
        <x:f>'Historical Trades'!D237</x:f>
      </x:c>
      <x:c r="E237" s="23">
        <x:f>'Historical Trades'!E237</x:f>
      </x:c>
      <x:c r="F237" s="0">
        <x:f>'Historical Trades'!F237</x:f>
      </x:c>
      <x:c r="G237" s="0">
        <x:f>'Historical Trades'!G237</x:f>
      </x:c>
      <x:c r="H237" s="0">
        <x:f>'Historical Trades'!H237</x:f>
      </x:c>
      <x:c r="I237" s="0">
        <x:f>'Historical Trades'!I237</x:f>
      </x:c>
      <x:c r="J237" s="0">
        <x:f>'Historical Trades'!J237</x:f>
      </x:c>
      <x:c r="K237" s="0">
        <x:f>'Historical Trades'!K237</x:f>
      </x:c>
      <x:c r="L237" s="0">
        <x:f>'Historical Trades'!L237</x:f>
      </x:c>
      <x:c r="M237" s="0">
        <x:f>'Historical Trades'!M237</x:f>
      </x:c>
      <x:c r="N237" s="0">
        <x:f>CLEAN('Historical Trades'!O237)</x:f>
      </x:c>
      <x:c r="P237" s="14">
        <x:f>IF(G237="sell",M237,-M237)</x:f>
      </x:c>
      <x:c r="Q237" s="14">
        <x:f>VLOOKUP(N237,'Currency Rates'!$A$3:$C$32,3,0)</x:f>
      </x:c>
      <x:c r="R237" s="0">
        <x:f>IF(A237="SPUS",0,IF(A237="FWD",0,P237/Q237))</x:f>
      </x:c>
    </x:row>
    <x:row r="238" spans="1:19" x14ac:dyDescent="0.3">
      <x:c r="A238" s="0">
        <x:f>'Historical Trades'!A238</x:f>
      </x:c>
      <x:c r="B238" s="0">
        <x:f>'Historical Trades'!B238</x:f>
      </x:c>
      <x:c r="C238" s="23">
        <x:f>'Historical Trades'!C238</x:f>
      </x:c>
      <x:c r="D238" s="0">
        <x:f>'Historical Trades'!D238</x:f>
      </x:c>
      <x:c r="E238" s="23">
        <x:f>'Historical Trades'!E238</x:f>
      </x:c>
      <x:c r="F238" s="0">
        <x:f>'Historical Trades'!F238</x:f>
      </x:c>
      <x:c r="G238" s="0">
        <x:f>'Historical Trades'!G238</x:f>
      </x:c>
      <x:c r="H238" s="0">
        <x:f>'Historical Trades'!H238</x:f>
      </x:c>
      <x:c r="I238" s="0">
        <x:f>'Historical Trades'!I238</x:f>
      </x:c>
      <x:c r="J238" s="0">
        <x:f>'Historical Trades'!J238</x:f>
      </x:c>
      <x:c r="K238" s="0">
        <x:f>'Historical Trades'!K238</x:f>
      </x:c>
      <x:c r="L238" s="0">
        <x:f>'Historical Trades'!L238</x:f>
      </x:c>
      <x:c r="M238" s="0">
        <x:f>'Historical Trades'!M238</x:f>
      </x:c>
      <x:c r="N238" s="0">
        <x:f>CLEAN('Historical Trades'!O238)</x:f>
      </x:c>
      <x:c r="P238" s="14">
        <x:f>IF(G238="sell",M238,-M238)</x:f>
      </x:c>
      <x:c r="Q238" s="14">
        <x:f>VLOOKUP(N238,'Currency Rates'!$A$3:$C$32,3,0)</x:f>
      </x:c>
      <x:c r="R238" s="0">
        <x:f>IF(A238="SPUS",0,IF(A238="FWD",0,P238/Q238))</x:f>
      </x:c>
    </x:row>
    <x:row r="239" spans="1:19" x14ac:dyDescent="0.3">
      <x:c r="A239" s="0">
        <x:f>'Historical Trades'!A239</x:f>
      </x:c>
      <x:c r="B239" s="0">
        <x:f>'Historical Trades'!B239</x:f>
      </x:c>
      <x:c r="C239" s="23">
        <x:f>'Historical Trades'!C239</x:f>
      </x:c>
      <x:c r="D239" s="0">
        <x:f>'Historical Trades'!D239</x:f>
      </x:c>
      <x:c r="E239" s="23">
        <x:f>'Historical Trades'!E239</x:f>
      </x:c>
      <x:c r="F239" s="0">
        <x:f>'Historical Trades'!F239</x:f>
      </x:c>
      <x:c r="G239" s="0">
        <x:f>'Historical Trades'!G239</x:f>
      </x:c>
      <x:c r="H239" s="0">
        <x:f>'Historical Trades'!H239</x:f>
      </x:c>
      <x:c r="I239" s="0">
        <x:f>'Historical Trades'!I239</x:f>
      </x:c>
      <x:c r="J239" s="0">
        <x:f>'Historical Trades'!J239</x:f>
      </x:c>
      <x:c r="K239" s="0">
        <x:f>'Historical Trades'!K239</x:f>
      </x:c>
      <x:c r="L239" s="0">
        <x:f>'Historical Trades'!L239</x:f>
      </x:c>
      <x:c r="M239" s="0">
        <x:f>'Historical Trades'!M239</x:f>
      </x:c>
      <x:c r="N239" s="0">
        <x:f>CLEAN('Historical Trades'!O239)</x:f>
      </x:c>
      <x:c r="P239" s="14">
        <x:f>IF(G239="sell",M239,-M239)</x:f>
      </x:c>
      <x:c r="Q239" s="14">
        <x:f>VLOOKUP(N239,'Currency Rates'!$A$3:$C$32,3,0)</x:f>
      </x:c>
      <x:c r="R239" s="0">
        <x:f>IF(A239="SPUS",0,IF(A239="FWD",0,P239/Q239))</x:f>
      </x:c>
    </x:row>
    <x:row r="240" spans="1:19" x14ac:dyDescent="0.3">
      <x:c r="A240" s="0">
        <x:f>'Historical Trades'!A240</x:f>
      </x:c>
      <x:c r="B240" s="0">
        <x:f>'Historical Trades'!B240</x:f>
      </x:c>
      <x:c r="C240" s="23">
        <x:f>'Historical Trades'!C240</x:f>
      </x:c>
      <x:c r="D240" s="0">
        <x:f>'Historical Trades'!D240</x:f>
      </x:c>
      <x:c r="E240" s="23">
        <x:f>'Historical Trades'!E240</x:f>
      </x:c>
      <x:c r="F240" s="0">
        <x:f>'Historical Trades'!F240</x:f>
      </x:c>
      <x:c r="G240" s="0">
        <x:f>'Historical Trades'!G240</x:f>
      </x:c>
      <x:c r="H240" s="0">
        <x:f>'Historical Trades'!H240</x:f>
      </x:c>
      <x:c r="I240" s="0">
        <x:f>'Historical Trades'!I240</x:f>
      </x:c>
      <x:c r="J240" s="0">
        <x:f>'Historical Trades'!J240</x:f>
      </x:c>
      <x:c r="K240" s="0">
        <x:f>'Historical Trades'!K240</x:f>
      </x:c>
      <x:c r="L240" s="0">
        <x:f>'Historical Trades'!L240</x:f>
      </x:c>
      <x:c r="M240" s="0">
        <x:f>'Historical Trades'!M240</x:f>
      </x:c>
      <x:c r="N240" s="0">
        <x:f>CLEAN('Historical Trades'!O240)</x:f>
      </x:c>
      <x:c r="P240" s="14">
        <x:f>IF(G240="sell",M240,-M240)</x:f>
      </x:c>
      <x:c r="Q240" s="14">
        <x:f>VLOOKUP(N240,'Currency Rates'!$A$3:$C$32,3,0)</x:f>
      </x:c>
      <x:c r="R240" s="0">
        <x:f>IF(A240="SPUS",0,IF(A240="FWD",0,P240/Q240))</x:f>
      </x:c>
    </x:row>
    <x:row r="241" spans="1:19" x14ac:dyDescent="0.3">
      <x:c r="A241" s="0">
        <x:f>'Historical Trades'!A241</x:f>
      </x:c>
      <x:c r="B241" s="0">
        <x:f>'Historical Trades'!B241</x:f>
      </x:c>
      <x:c r="C241" s="23">
        <x:f>'Historical Trades'!C241</x:f>
      </x:c>
      <x:c r="D241" s="0">
        <x:f>'Historical Trades'!D241</x:f>
      </x:c>
      <x:c r="E241" s="23">
        <x:f>'Historical Trades'!E241</x:f>
      </x:c>
      <x:c r="F241" s="0">
        <x:f>'Historical Trades'!F241</x:f>
      </x:c>
      <x:c r="G241" s="0">
        <x:f>'Historical Trades'!G241</x:f>
      </x:c>
      <x:c r="H241" s="0">
        <x:f>'Historical Trades'!H241</x:f>
      </x:c>
      <x:c r="I241" s="0">
        <x:f>'Historical Trades'!I241</x:f>
      </x:c>
      <x:c r="J241" s="0">
        <x:f>'Historical Trades'!J241</x:f>
      </x:c>
      <x:c r="K241" s="0">
        <x:f>'Historical Trades'!K241</x:f>
      </x:c>
      <x:c r="L241" s="0">
        <x:f>'Historical Trades'!L241</x:f>
      </x:c>
      <x:c r="M241" s="0">
        <x:f>'Historical Trades'!M241</x:f>
      </x:c>
      <x:c r="N241" s="0">
        <x:f>CLEAN('Historical Trades'!O241)</x:f>
      </x:c>
      <x:c r="P241" s="14">
        <x:f>IF(G241="sell",M241,-M241)</x:f>
      </x:c>
      <x:c r="Q241" s="14">
        <x:f>VLOOKUP(N241,'Currency Rates'!$A$3:$C$32,3,0)</x:f>
      </x:c>
      <x:c r="R241" s="0">
        <x:f>IF(A241="SPUS",0,IF(A241="FWD",0,P241/Q241))</x:f>
      </x:c>
    </x:row>
    <x:row r="242" spans="1:19" x14ac:dyDescent="0.3">
      <x:c r="A242" s="0">
        <x:f>'Historical Trades'!A242</x:f>
      </x:c>
      <x:c r="B242" s="0">
        <x:f>'Historical Trades'!B242</x:f>
      </x:c>
      <x:c r="C242" s="23">
        <x:f>'Historical Trades'!C242</x:f>
      </x:c>
      <x:c r="D242" s="0">
        <x:f>'Historical Trades'!D242</x:f>
      </x:c>
      <x:c r="E242" s="23">
        <x:f>'Historical Trades'!E242</x:f>
      </x:c>
      <x:c r="F242" s="0">
        <x:f>'Historical Trades'!F242</x:f>
      </x:c>
      <x:c r="G242" s="0">
        <x:f>'Historical Trades'!G242</x:f>
      </x:c>
      <x:c r="H242" s="0">
        <x:f>'Historical Trades'!H242</x:f>
      </x:c>
      <x:c r="I242" s="0">
        <x:f>'Historical Trades'!I242</x:f>
      </x:c>
      <x:c r="J242" s="0">
        <x:f>'Historical Trades'!J242</x:f>
      </x:c>
      <x:c r="K242" s="0">
        <x:f>'Historical Trades'!K242</x:f>
      </x:c>
      <x:c r="L242" s="0">
        <x:f>'Historical Trades'!L242</x:f>
      </x:c>
      <x:c r="M242" s="0">
        <x:f>'Historical Trades'!M242</x:f>
      </x:c>
      <x:c r="N242" s="0">
        <x:f>CLEAN('Historical Trades'!O242)</x:f>
      </x:c>
      <x:c r="P242" s="14">
        <x:f>IF(G242="sell",M242,-M242)</x:f>
      </x:c>
      <x:c r="Q242" s="14">
        <x:f>VLOOKUP(N242,'Currency Rates'!$A$3:$C$32,3,0)</x:f>
      </x:c>
      <x:c r="R242" s="0">
        <x:f>IF(A242="SPUS",0,IF(A242="FWD",0,P242/Q242))</x:f>
      </x:c>
    </x:row>
    <x:row r="243" spans="1:19" x14ac:dyDescent="0.3">
      <x:c r="A243" s="0">
        <x:f>'Historical Trades'!A243</x:f>
      </x:c>
      <x:c r="B243" s="0">
        <x:f>'Historical Trades'!B243</x:f>
      </x:c>
      <x:c r="C243" s="23">
        <x:f>'Historical Trades'!C243</x:f>
      </x:c>
      <x:c r="D243" s="0">
        <x:f>'Historical Trades'!D243</x:f>
      </x:c>
      <x:c r="E243" s="23">
        <x:f>'Historical Trades'!E243</x:f>
      </x:c>
      <x:c r="F243" s="0">
        <x:f>'Historical Trades'!F243</x:f>
      </x:c>
      <x:c r="G243" s="0">
        <x:f>'Historical Trades'!G243</x:f>
      </x:c>
      <x:c r="H243" s="0">
        <x:f>'Historical Trades'!H243</x:f>
      </x:c>
      <x:c r="I243" s="0">
        <x:f>'Historical Trades'!I243</x:f>
      </x:c>
      <x:c r="J243" s="0">
        <x:f>'Historical Trades'!J243</x:f>
      </x:c>
      <x:c r="K243" s="0">
        <x:f>'Historical Trades'!K243</x:f>
      </x:c>
      <x:c r="L243" s="0">
        <x:f>'Historical Trades'!L243</x:f>
      </x:c>
      <x:c r="M243" s="0">
        <x:f>'Historical Trades'!M243</x:f>
      </x:c>
      <x:c r="N243" s="0">
        <x:f>CLEAN('Historical Trades'!O243)</x:f>
      </x:c>
      <x:c r="P243" s="14">
        <x:f>IF(G243="sell",M243,-M243)</x:f>
      </x:c>
      <x:c r="Q243" s="14">
        <x:f>VLOOKUP(N243,'Currency Rates'!$A$3:$C$32,3,0)</x:f>
      </x:c>
      <x:c r="R243" s="0">
        <x:f>IF(A243="SPUS",0,IF(A243="FWD",0,P243/Q243))</x:f>
      </x:c>
    </x:row>
    <x:row r="244" spans="1:19" x14ac:dyDescent="0.3">
      <x:c r="A244" s="0">
        <x:f>'Historical Trades'!A244</x:f>
      </x:c>
      <x:c r="B244" s="0">
        <x:f>'Historical Trades'!B244</x:f>
      </x:c>
      <x:c r="C244" s="23">
        <x:f>'Historical Trades'!C244</x:f>
      </x:c>
      <x:c r="D244" s="0">
        <x:f>'Historical Trades'!D244</x:f>
      </x:c>
      <x:c r="E244" s="23">
        <x:f>'Historical Trades'!E244</x:f>
      </x:c>
      <x:c r="F244" s="0">
        <x:f>'Historical Trades'!F244</x:f>
      </x:c>
      <x:c r="G244" s="0">
        <x:f>'Historical Trades'!G244</x:f>
      </x:c>
      <x:c r="H244" s="0">
        <x:f>'Historical Trades'!H244</x:f>
      </x:c>
      <x:c r="I244" s="0">
        <x:f>'Historical Trades'!I244</x:f>
      </x:c>
      <x:c r="J244" s="0">
        <x:f>'Historical Trades'!J244</x:f>
      </x:c>
      <x:c r="K244" s="0">
        <x:f>'Historical Trades'!K244</x:f>
      </x:c>
      <x:c r="L244" s="0">
        <x:f>'Historical Trades'!L244</x:f>
      </x:c>
      <x:c r="M244" s="0">
        <x:f>'Historical Trades'!M244</x:f>
      </x:c>
      <x:c r="N244" s="0">
        <x:f>CLEAN('Historical Trades'!O244)</x:f>
      </x:c>
      <x:c r="P244" s="14">
        <x:f>IF(G244="sell",M244,-M244)</x:f>
      </x:c>
      <x:c r="Q244" s="14">
        <x:f>VLOOKUP(N244,'Currency Rates'!$A$3:$C$32,3,0)</x:f>
      </x:c>
      <x:c r="R244" s="0">
        <x:f>IF(A244="SPUS",0,IF(A244="FWD",0,P244/Q244))</x:f>
      </x:c>
    </x:row>
    <x:row r="245" spans="1:19" x14ac:dyDescent="0.3">
      <x:c r="A245" s="0">
        <x:f>'Historical Trades'!A245</x:f>
      </x:c>
      <x:c r="B245" s="0">
        <x:f>'Historical Trades'!B245</x:f>
      </x:c>
      <x:c r="C245" s="23">
        <x:f>'Historical Trades'!C245</x:f>
      </x:c>
      <x:c r="D245" s="0">
        <x:f>'Historical Trades'!D245</x:f>
      </x:c>
      <x:c r="E245" s="23">
        <x:f>'Historical Trades'!E245</x:f>
      </x:c>
      <x:c r="F245" s="0">
        <x:f>'Historical Trades'!F245</x:f>
      </x:c>
      <x:c r="G245" s="0">
        <x:f>'Historical Trades'!G245</x:f>
      </x:c>
      <x:c r="H245" s="0">
        <x:f>'Historical Trades'!H245</x:f>
      </x:c>
      <x:c r="I245" s="0">
        <x:f>'Historical Trades'!I245</x:f>
      </x:c>
      <x:c r="J245" s="0">
        <x:f>'Historical Trades'!J245</x:f>
      </x:c>
      <x:c r="K245" s="0">
        <x:f>'Historical Trades'!K245</x:f>
      </x:c>
      <x:c r="L245" s="0">
        <x:f>'Historical Trades'!L245</x:f>
      </x:c>
      <x:c r="M245" s="0">
        <x:f>'Historical Trades'!M245</x:f>
      </x:c>
      <x:c r="N245" s="0">
        <x:f>CLEAN('Historical Trades'!O245)</x:f>
      </x:c>
      <x:c r="P245" s="14">
        <x:f>IF(G245="sell",M245,-M245)</x:f>
      </x:c>
      <x:c r="Q245" s="14">
        <x:f>VLOOKUP(N245,'Currency Rates'!$A$3:$C$32,3,0)</x:f>
      </x:c>
      <x:c r="R245" s="0">
        <x:f>IF(A245="SPUS",0,IF(A245="FWD",0,P245/Q245))</x:f>
      </x:c>
    </x:row>
    <x:row r="246" spans="1:19" x14ac:dyDescent="0.3">
      <x:c r="A246" s="0">
        <x:f>'Historical Trades'!A246</x:f>
      </x:c>
      <x:c r="B246" s="0">
        <x:f>'Historical Trades'!B246</x:f>
      </x:c>
      <x:c r="C246" s="23">
        <x:f>'Historical Trades'!C246</x:f>
      </x:c>
      <x:c r="D246" s="0">
        <x:f>'Historical Trades'!D246</x:f>
      </x:c>
      <x:c r="E246" s="23">
        <x:f>'Historical Trades'!E246</x:f>
      </x:c>
      <x:c r="F246" s="0">
        <x:f>'Historical Trades'!F246</x:f>
      </x:c>
      <x:c r="G246" s="0">
        <x:f>'Historical Trades'!G246</x:f>
      </x:c>
      <x:c r="H246" s="0">
        <x:f>'Historical Trades'!H246</x:f>
      </x:c>
      <x:c r="I246" s="0">
        <x:f>'Historical Trades'!I246</x:f>
      </x:c>
      <x:c r="J246" s="0">
        <x:f>'Historical Trades'!J246</x:f>
      </x:c>
      <x:c r="K246" s="0">
        <x:f>'Historical Trades'!K246</x:f>
      </x:c>
      <x:c r="L246" s="0">
        <x:f>'Historical Trades'!L246</x:f>
      </x:c>
      <x:c r="M246" s="0">
        <x:f>'Historical Trades'!M246</x:f>
      </x:c>
      <x:c r="N246" s="0">
        <x:f>CLEAN('Historical Trades'!O246)</x:f>
      </x:c>
      <x:c r="P246" s="14">
        <x:f>IF(G246="sell",M246,-M246)</x:f>
      </x:c>
      <x:c r="Q246" s="14">
        <x:f>VLOOKUP(N246,'Currency Rates'!$A$3:$C$32,3,0)</x:f>
      </x:c>
      <x:c r="R246" s="0">
        <x:f>IF(A246="SPUS",0,IF(A246="FWD",0,P246/Q246))</x:f>
      </x:c>
    </x:row>
    <x:row r="247" spans="1:19" x14ac:dyDescent="0.3">
      <x:c r="A247" s="0">
        <x:f>'Historical Trades'!A247</x:f>
      </x:c>
      <x:c r="B247" s="0">
        <x:f>'Historical Trades'!B247</x:f>
      </x:c>
      <x:c r="C247" s="23">
        <x:f>'Historical Trades'!C247</x:f>
      </x:c>
      <x:c r="D247" s="0">
        <x:f>'Historical Trades'!D247</x:f>
      </x:c>
      <x:c r="E247" s="23">
        <x:f>'Historical Trades'!E247</x:f>
      </x:c>
      <x:c r="F247" s="0">
        <x:f>'Historical Trades'!F247</x:f>
      </x:c>
      <x:c r="G247" s="0">
        <x:f>'Historical Trades'!G247</x:f>
      </x:c>
      <x:c r="H247" s="0">
        <x:f>'Historical Trades'!H247</x:f>
      </x:c>
      <x:c r="I247" s="0">
        <x:f>'Historical Trades'!I247</x:f>
      </x:c>
      <x:c r="J247" s="0">
        <x:f>'Historical Trades'!J247</x:f>
      </x:c>
      <x:c r="K247" s="0">
        <x:f>'Historical Trades'!K247</x:f>
      </x:c>
      <x:c r="L247" s="0">
        <x:f>'Historical Trades'!L247</x:f>
      </x:c>
      <x:c r="M247" s="0">
        <x:f>'Historical Trades'!M247</x:f>
      </x:c>
      <x:c r="N247" s="0">
        <x:f>CLEAN('Historical Trades'!O247)</x:f>
      </x:c>
      <x:c r="P247" s="14">
        <x:f>IF(G247="sell",M247,-M247)</x:f>
      </x:c>
      <x:c r="Q247" s="14">
        <x:f>VLOOKUP(N247,'Currency Rates'!$A$3:$C$32,3,0)</x:f>
      </x:c>
      <x:c r="R247" s="0">
        <x:f>IF(A247="SPUS",0,IF(A247="FWD",0,P247/Q247))</x:f>
      </x:c>
    </x:row>
    <x:row r="248" spans="1:19" x14ac:dyDescent="0.3">
      <x:c r="A248" s="0">
        <x:f>'Historical Trades'!A248</x:f>
      </x:c>
      <x:c r="B248" s="0">
        <x:f>'Historical Trades'!B248</x:f>
      </x:c>
      <x:c r="C248" s="23">
        <x:f>'Historical Trades'!C248</x:f>
      </x:c>
      <x:c r="D248" s="0">
        <x:f>'Historical Trades'!D248</x:f>
      </x:c>
      <x:c r="E248" s="23">
        <x:f>'Historical Trades'!E248</x:f>
      </x:c>
      <x:c r="F248" s="0">
        <x:f>'Historical Trades'!F248</x:f>
      </x:c>
      <x:c r="G248" s="0">
        <x:f>'Historical Trades'!G248</x:f>
      </x:c>
      <x:c r="H248" s="0">
        <x:f>'Historical Trades'!H248</x:f>
      </x:c>
      <x:c r="I248" s="0">
        <x:f>'Historical Trades'!I248</x:f>
      </x:c>
      <x:c r="J248" s="0">
        <x:f>'Historical Trades'!J248</x:f>
      </x:c>
      <x:c r="K248" s="0">
        <x:f>'Historical Trades'!K248</x:f>
      </x:c>
      <x:c r="L248" s="0">
        <x:f>'Historical Trades'!L248</x:f>
      </x:c>
      <x:c r="M248" s="0">
        <x:f>'Historical Trades'!M248</x:f>
      </x:c>
      <x:c r="N248" s="0">
        <x:f>CLEAN('Historical Trades'!O248)</x:f>
      </x:c>
      <x:c r="P248" s="14">
        <x:f>IF(G248="sell",M248,-M248)</x:f>
      </x:c>
      <x:c r="Q248" s="14">
        <x:f>VLOOKUP(N248,'Currency Rates'!$A$3:$C$32,3,0)</x:f>
      </x:c>
      <x:c r="R248" s="0">
        <x:f>IF(A248="SPUS",0,IF(A248="FWD",0,P248/Q248))</x:f>
      </x:c>
    </x:row>
    <x:row r="249" spans="1:19" x14ac:dyDescent="0.3">
      <x:c r="A249" s="0">
        <x:f>'Historical Trades'!A249</x:f>
      </x:c>
      <x:c r="B249" s="0">
        <x:f>'Historical Trades'!B249</x:f>
      </x:c>
      <x:c r="C249" s="23">
        <x:f>'Historical Trades'!C249</x:f>
      </x:c>
      <x:c r="D249" s="0">
        <x:f>'Historical Trades'!D249</x:f>
      </x:c>
      <x:c r="E249" s="23">
        <x:f>'Historical Trades'!E249</x:f>
      </x:c>
      <x:c r="F249" s="0">
        <x:f>'Historical Trades'!F249</x:f>
      </x:c>
      <x:c r="G249" s="0">
        <x:f>'Historical Trades'!G249</x:f>
      </x:c>
      <x:c r="H249" s="0">
        <x:f>'Historical Trades'!H249</x:f>
      </x:c>
      <x:c r="I249" s="0">
        <x:f>'Historical Trades'!I249</x:f>
      </x:c>
      <x:c r="J249" s="0">
        <x:f>'Historical Trades'!J249</x:f>
      </x:c>
      <x:c r="K249" s="0">
        <x:f>'Historical Trades'!K249</x:f>
      </x:c>
      <x:c r="L249" s="0">
        <x:f>'Historical Trades'!L249</x:f>
      </x:c>
      <x:c r="M249" s="0">
        <x:f>'Historical Trades'!M249</x:f>
      </x:c>
      <x:c r="N249" s="0">
        <x:f>CLEAN('Historical Trades'!O249)</x:f>
      </x:c>
      <x:c r="P249" s="14">
        <x:f>IF(G249="sell",M249,-M249)</x:f>
      </x:c>
      <x:c r="Q249" s="14">
        <x:f>VLOOKUP(N249,'Currency Rates'!$A$3:$C$32,3,0)</x:f>
      </x:c>
      <x:c r="R249" s="0">
        <x:f>IF(A249="SPUS",0,IF(A249="FWD",0,P249/Q249))</x:f>
      </x:c>
    </x:row>
    <x:row r="250" spans="1:19" x14ac:dyDescent="0.3">
      <x:c r="A250" s="0">
        <x:f>'Historical Trades'!A250</x:f>
      </x:c>
      <x:c r="B250" s="0">
        <x:f>'Historical Trades'!B250</x:f>
      </x:c>
      <x:c r="C250" s="23">
        <x:f>'Historical Trades'!C250</x:f>
      </x:c>
      <x:c r="D250" s="0">
        <x:f>'Historical Trades'!D250</x:f>
      </x:c>
      <x:c r="E250" s="23">
        <x:f>'Historical Trades'!E250</x:f>
      </x:c>
      <x:c r="F250" s="0">
        <x:f>'Historical Trades'!F250</x:f>
      </x:c>
      <x:c r="G250" s="0">
        <x:f>'Historical Trades'!G250</x:f>
      </x:c>
      <x:c r="H250" s="0">
        <x:f>'Historical Trades'!H250</x:f>
      </x:c>
      <x:c r="I250" s="0">
        <x:f>'Historical Trades'!I250</x:f>
      </x:c>
      <x:c r="J250" s="0">
        <x:f>'Historical Trades'!J250</x:f>
      </x:c>
      <x:c r="K250" s="0">
        <x:f>'Historical Trades'!K250</x:f>
      </x:c>
      <x:c r="L250" s="0">
        <x:f>'Historical Trades'!L250</x:f>
      </x:c>
      <x:c r="M250" s="0">
        <x:f>'Historical Trades'!M250</x:f>
      </x:c>
      <x:c r="N250" s="0">
        <x:f>CLEAN('Historical Trades'!O250)</x:f>
      </x:c>
      <x:c r="P250" s="14">
        <x:f>IF(G250="sell",M250,-M250)</x:f>
      </x:c>
      <x:c r="Q250" s="14">
        <x:f>VLOOKUP(N250,'Currency Rates'!$A$3:$C$32,3,0)</x:f>
      </x:c>
      <x:c r="R250" s="0">
        <x:f>IF(A250="SPUS",0,IF(A250="FWD",0,P250/Q250))</x:f>
      </x:c>
    </x:row>
    <x:row r="251" spans="1:19" x14ac:dyDescent="0.3">
      <x:c r="A251" s="0">
        <x:f>'Historical Trades'!A251</x:f>
      </x:c>
      <x:c r="B251" s="0">
        <x:f>'Historical Trades'!B251</x:f>
      </x:c>
      <x:c r="C251" s="23">
        <x:f>'Historical Trades'!C251</x:f>
      </x:c>
      <x:c r="D251" s="0">
        <x:f>'Historical Trades'!D251</x:f>
      </x:c>
      <x:c r="E251" s="23">
        <x:f>'Historical Trades'!E251</x:f>
      </x:c>
      <x:c r="F251" s="0">
        <x:f>'Historical Trades'!F251</x:f>
      </x:c>
      <x:c r="G251" s="0">
        <x:f>'Historical Trades'!G251</x:f>
      </x:c>
      <x:c r="H251" s="0">
        <x:f>'Historical Trades'!H251</x:f>
      </x:c>
      <x:c r="I251" s="0">
        <x:f>'Historical Trades'!I251</x:f>
      </x:c>
      <x:c r="J251" s="0">
        <x:f>'Historical Trades'!J251</x:f>
      </x:c>
      <x:c r="K251" s="0">
        <x:f>'Historical Trades'!K251</x:f>
      </x:c>
      <x:c r="L251" s="0">
        <x:f>'Historical Trades'!L251</x:f>
      </x:c>
      <x:c r="M251" s="0">
        <x:f>'Historical Trades'!M251</x:f>
      </x:c>
      <x:c r="N251" s="0">
        <x:f>CLEAN('Historical Trades'!O251)</x:f>
      </x:c>
      <x:c r="P251" s="14">
        <x:f>IF(G251="sell",M251,-M251)</x:f>
      </x:c>
      <x:c r="Q251" s="14">
        <x:f>VLOOKUP(N251,'Currency Rates'!$A$3:$C$32,3,0)</x:f>
      </x:c>
      <x:c r="R251" s="0">
        <x:f>IF(A251="SPUS",0,IF(A251="FWD",0,P251/Q251))</x:f>
      </x:c>
    </x:row>
    <x:row r="252" spans="1:19" x14ac:dyDescent="0.3">
      <x:c r="A252" s="0">
        <x:f>'Historical Trades'!A252</x:f>
      </x:c>
      <x:c r="B252" s="0">
        <x:f>'Historical Trades'!B252</x:f>
      </x:c>
      <x:c r="C252" s="23">
        <x:f>'Historical Trades'!C252</x:f>
      </x:c>
      <x:c r="D252" s="0">
        <x:f>'Historical Trades'!D252</x:f>
      </x:c>
      <x:c r="E252" s="23">
        <x:f>'Historical Trades'!E252</x:f>
      </x:c>
      <x:c r="F252" s="0">
        <x:f>'Historical Trades'!F252</x:f>
      </x:c>
      <x:c r="G252" s="0">
        <x:f>'Historical Trades'!G252</x:f>
      </x:c>
      <x:c r="H252" s="0">
        <x:f>'Historical Trades'!H252</x:f>
      </x:c>
      <x:c r="I252" s="0">
        <x:f>'Historical Trades'!I252</x:f>
      </x:c>
      <x:c r="J252" s="0">
        <x:f>'Historical Trades'!J252</x:f>
      </x:c>
      <x:c r="K252" s="0">
        <x:f>'Historical Trades'!K252</x:f>
      </x:c>
      <x:c r="L252" s="0">
        <x:f>'Historical Trades'!L252</x:f>
      </x:c>
      <x:c r="M252" s="0">
        <x:f>'Historical Trades'!M252</x:f>
      </x:c>
      <x:c r="N252" s="0">
        <x:f>CLEAN('Historical Trades'!O252)</x:f>
      </x:c>
      <x:c r="P252" s="14">
        <x:f>IF(G252="sell",M252,-M252)</x:f>
      </x:c>
      <x:c r="Q252" s="14">
        <x:f>VLOOKUP(N252,'Currency Rates'!$A$3:$C$32,3,0)</x:f>
      </x:c>
      <x:c r="R252" s="0">
        <x:f>IF(A252="SPUS",0,IF(A252="FWD",0,P252/Q252))</x:f>
      </x:c>
    </x:row>
    <x:row r="253" spans="1:19" x14ac:dyDescent="0.3">
      <x:c r="A253" s="0">
        <x:f>'Historical Trades'!A253</x:f>
      </x:c>
      <x:c r="B253" s="0">
        <x:f>'Historical Trades'!B253</x:f>
      </x:c>
      <x:c r="C253" s="23">
        <x:f>'Historical Trades'!C253</x:f>
      </x:c>
      <x:c r="D253" s="0">
        <x:f>'Historical Trades'!D253</x:f>
      </x:c>
      <x:c r="E253" s="23">
        <x:f>'Historical Trades'!E253</x:f>
      </x:c>
      <x:c r="F253" s="0">
        <x:f>'Historical Trades'!F253</x:f>
      </x:c>
      <x:c r="G253" s="0">
        <x:f>'Historical Trades'!G253</x:f>
      </x:c>
      <x:c r="H253" s="0">
        <x:f>'Historical Trades'!H253</x:f>
      </x:c>
      <x:c r="I253" s="0">
        <x:f>'Historical Trades'!I253</x:f>
      </x:c>
      <x:c r="J253" s="0">
        <x:f>'Historical Trades'!J253</x:f>
      </x:c>
      <x:c r="K253" s="0">
        <x:f>'Historical Trades'!K253</x:f>
      </x:c>
      <x:c r="L253" s="0">
        <x:f>'Historical Trades'!L253</x:f>
      </x:c>
      <x:c r="M253" s="0">
        <x:f>'Historical Trades'!M253</x:f>
      </x:c>
      <x:c r="N253" s="0">
        <x:f>CLEAN('Historical Trades'!O253)</x:f>
      </x:c>
      <x:c r="P253" s="14">
        <x:f>IF(G253="sell",M253,-M253)</x:f>
      </x:c>
      <x:c r="Q253" s="14">
        <x:f>VLOOKUP(N253,'Currency Rates'!$A$3:$C$32,3,0)</x:f>
      </x:c>
      <x:c r="R253" s="0">
        <x:f>IF(A253="SPUS",0,IF(A253="FWD",0,P253/Q253))</x:f>
      </x:c>
    </x:row>
    <x:row r="254" spans="1:19" x14ac:dyDescent="0.3">
      <x:c r="A254" s="0">
        <x:f>'Historical Trades'!A254</x:f>
      </x:c>
      <x:c r="B254" s="0">
        <x:f>'Historical Trades'!B254</x:f>
      </x:c>
      <x:c r="C254" s="23">
        <x:f>'Historical Trades'!C254</x:f>
      </x:c>
      <x:c r="D254" s="0">
        <x:f>'Historical Trades'!D254</x:f>
      </x:c>
      <x:c r="E254" s="23">
        <x:f>'Historical Trades'!E254</x:f>
      </x:c>
      <x:c r="F254" s="0">
        <x:f>'Historical Trades'!F254</x:f>
      </x:c>
      <x:c r="G254" s="0">
        <x:f>'Historical Trades'!G254</x:f>
      </x:c>
      <x:c r="H254" s="0">
        <x:f>'Historical Trades'!H254</x:f>
      </x:c>
      <x:c r="I254" s="0">
        <x:f>'Historical Trades'!I254</x:f>
      </x:c>
      <x:c r="J254" s="0">
        <x:f>'Historical Trades'!J254</x:f>
      </x:c>
      <x:c r="K254" s="0">
        <x:f>'Historical Trades'!K254</x:f>
      </x:c>
      <x:c r="L254" s="0">
        <x:f>'Historical Trades'!L254</x:f>
      </x:c>
      <x:c r="M254" s="0">
        <x:f>'Historical Trades'!M254</x:f>
      </x:c>
      <x:c r="N254" s="0">
        <x:f>CLEAN('Historical Trades'!O254)</x:f>
      </x:c>
      <x:c r="P254" s="14">
        <x:f>IF(G254="sell",M254,-M254)</x:f>
      </x:c>
      <x:c r="Q254" s="14">
        <x:f>VLOOKUP(N254,'Currency Rates'!$A$3:$C$32,3,0)</x:f>
      </x:c>
      <x:c r="R254" s="0">
        <x:f>IF(A254="SPUS",0,IF(A254="FWD",0,P254/Q254))</x:f>
      </x:c>
    </x:row>
    <x:row r="255" spans="1:19" x14ac:dyDescent="0.3">
      <x:c r="A255" s="0">
        <x:f>'Historical Trades'!A255</x:f>
      </x:c>
      <x:c r="B255" s="0">
        <x:f>'Historical Trades'!B255</x:f>
      </x:c>
      <x:c r="C255" s="23">
        <x:f>'Historical Trades'!C255</x:f>
      </x:c>
      <x:c r="D255" s="0">
        <x:f>'Historical Trades'!D255</x:f>
      </x:c>
      <x:c r="E255" s="23">
        <x:f>'Historical Trades'!E255</x:f>
      </x:c>
      <x:c r="F255" s="0">
        <x:f>'Historical Trades'!F255</x:f>
      </x:c>
      <x:c r="G255" s="0">
        <x:f>'Historical Trades'!G255</x:f>
      </x:c>
      <x:c r="H255" s="0">
        <x:f>'Historical Trades'!H255</x:f>
      </x:c>
      <x:c r="I255" s="0">
        <x:f>'Historical Trades'!I255</x:f>
      </x:c>
      <x:c r="J255" s="0">
        <x:f>'Historical Trades'!J255</x:f>
      </x:c>
      <x:c r="K255" s="0">
        <x:f>'Historical Trades'!K255</x:f>
      </x:c>
      <x:c r="L255" s="0">
        <x:f>'Historical Trades'!L255</x:f>
      </x:c>
      <x:c r="M255" s="0">
        <x:f>'Historical Trades'!M255</x:f>
      </x:c>
      <x:c r="N255" s="0">
        <x:f>CLEAN('Historical Trades'!O255)</x:f>
      </x:c>
      <x:c r="P255" s="14">
        <x:f>IF(G255="sell",M255,-M255)</x:f>
      </x:c>
      <x:c r="Q255" s="14">
        <x:f>VLOOKUP(N255,'Currency Rates'!$A$3:$C$32,3,0)</x:f>
      </x:c>
      <x:c r="R255" s="0">
        <x:f>IF(A255="SPUS",0,IF(A255="FWD",0,P255/Q255))</x:f>
      </x:c>
    </x:row>
    <x:row r="256" spans="1:19" x14ac:dyDescent="0.3">
      <x:c r="A256" s="0">
        <x:f>'Historical Trades'!A256</x:f>
      </x:c>
      <x:c r="B256" s="0">
        <x:f>'Historical Trades'!B256</x:f>
      </x:c>
      <x:c r="C256" s="23">
        <x:f>'Historical Trades'!C256</x:f>
      </x:c>
      <x:c r="D256" s="0">
        <x:f>'Historical Trades'!D256</x:f>
      </x:c>
      <x:c r="E256" s="23">
        <x:f>'Historical Trades'!E256</x:f>
      </x:c>
      <x:c r="F256" s="0">
        <x:f>'Historical Trades'!F256</x:f>
      </x:c>
      <x:c r="G256" s="0">
        <x:f>'Historical Trades'!G256</x:f>
      </x:c>
      <x:c r="H256" s="0">
        <x:f>'Historical Trades'!H256</x:f>
      </x:c>
      <x:c r="I256" s="0">
        <x:f>'Historical Trades'!I256</x:f>
      </x:c>
      <x:c r="J256" s="0">
        <x:f>'Historical Trades'!J256</x:f>
      </x:c>
      <x:c r="K256" s="0">
        <x:f>'Historical Trades'!K256</x:f>
      </x:c>
      <x:c r="L256" s="0">
        <x:f>'Historical Trades'!L256</x:f>
      </x:c>
      <x:c r="M256" s="0">
        <x:f>'Historical Trades'!M256</x:f>
      </x:c>
      <x:c r="N256" s="0">
        <x:f>CLEAN('Historical Trades'!O256)</x:f>
      </x:c>
      <x:c r="P256" s="14">
        <x:f>IF(G256="sell",M256,-M256)</x:f>
      </x:c>
      <x:c r="Q256" s="14">
        <x:f>VLOOKUP(N256,'Currency Rates'!$A$3:$C$32,3,0)</x:f>
      </x:c>
      <x:c r="R256" s="0">
        <x:f>IF(A256="SPUS",0,IF(A256="FWD",0,P256/Q256))</x:f>
      </x:c>
    </x:row>
    <x:row r="257" spans="1:19" x14ac:dyDescent="0.3">
      <x:c r="A257" s="0">
        <x:f>'Historical Trades'!A257</x:f>
      </x:c>
      <x:c r="B257" s="0">
        <x:f>'Historical Trades'!B257</x:f>
      </x:c>
      <x:c r="C257" s="23">
        <x:f>'Historical Trades'!C257</x:f>
      </x:c>
      <x:c r="D257" s="0">
        <x:f>'Historical Trades'!D257</x:f>
      </x:c>
      <x:c r="E257" s="23">
        <x:f>'Historical Trades'!E257</x:f>
      </x:c>
      <x:c r="F257" s="0">
        <x:f>'Historical Trades'!F257</x:f>
      </x:c>
      <x:c r="G257" s="0">
        <x:f>'Historical Trades'!G257</x:f>
      </x:c>
      <x:c r="H257" s="0">
        <x:f>'Historical Trades'!H257</x:f>
      </x:c>
      <x:c r="I257" s="0">
        <x:f>'Historical Trades'!I257</x:f>
      </x:c>
      <x:c r="J257" s="0">
        <x:f>'Historical Trades'!J257</x:f>
      </x:c>
      <x:c r="K257" s="0">
        <x:f>'Historical Trades'!K257</x:f>
      </x:c>
      <x:c r="L257" s="0">
        <x:f>'Historical Trades'!L257</x:f>
      </x:c>
      <x:c r="M257" s="0">
        <x:f>'Historical Trades'!M257</x:f>
      </x:c>
      <x:c r="N257" s="0">
        <x:f>CLEAN('Historical Trades'!O257)</x:f>
      </x:c>
      <x:c r="P257" s="14">
        <x:f>IF(G257="sell",M257,-M257)</x:f>
      </x:c>
      <x:c r="Q257" s="14">
        <x:f>VLOOKUP(N257,'Currency Rates'!$A$3:$C$32,3,0)</x:f>
      </x:c>
      <x:c r="R257" s="0">
        <x:f>IF(A257="SPUS",0,IF(A257="FWD",0,P257/Q257))</x:f>
      </x:c>
    </x:row>
    <x:row r="258" spans="1:19" x14ac:dyDescent="0.3">
      <x:c r="A258" s="0">
        <x:f>'Historical Trades'!A258</x:f>
      </x:c>
      <x:c r="B258" s="0">
        <x:f>'Historical Trades'!B258</x:f>
      </x:c>
      <x:c r="C258" s="23">
        <x:f>'Historical Trades'!C258</x:f>
      </x:c>
      <x:c r="D258" s="0">
        <x:f>'Historical Trades'!D258</x:f>
      </x:c>
      <x:c r="E258" s="23">
        <x:f>'Historical Trades'!E258</x:f>
      </x:c>
      <x:c r="F258" s="0">
        <x:f>'Historical Trades'!F258</x:f>
      </x:c>
      <x:c r="G258" s="0">
        <x:f>'Historical Trades'!G258</x:f>
      </x:c>
      <x:c r="H258" s="0">
        <x:f>'Historical Trades'!H258</x:f>
      </x:c>
      <x:c r="I258" s="0">
        <x:f>'Historical Trades'!I258</x:f>
      </x:c>
      <x:c r="J258" s="0">
        <x:f>'Historical Trades'!J258</x:f>
      </x:c>
      <x:c r="K258" s="0">
        <x:f>'Historical Trades'!K258</x:f>
      </x:c>
      <x:c r="L258" s="0">
        <x:f>'Historical Trades'!L258</x:f>
      </x:c>
      <x:c r="M258" s="0">
        <x:f>'Historical Trades'!M258</x:f>
      </x:c>
      <x:c r="N258" s="0">
        <x:f>CLEAN('Historical Trades'!O258)</x:f>
      </x:c>
      <x:c r="P258" s="14">
        <x:f>IF(G258="sell",M258,-M258)</x:f>
      </x:c>
      <x:c r="Q258" s="14">
        <x:f>VLOOKUP(N258,'Currency Rates'!$A$3:$C$32,3,0)</x:f>
      </x:c>
      <x:c r="R258" s="0">
        <x:f>IF(A258="SPUS",0,IF(A258="FWD",0,P258/Q258))</x:f>
      </x:c>
    </x:row>
    <x:row r="259" spans="1:19" x14ac:dyDescent="0.3">
      <x:c r="A259" s="0">
        <x:f>'Historical Trades'!A259</x:f>
      </x:c>
      <x:c r="B259" s="0">
        <x:f>'Historical Trades'!B259</x:f>
      </x:c>
      <x:c r="C259" s="23">
        <x:f>'Historical Trades'!C259</x:f>
      </x:c>
      <x:c r="D259" s="0">
        <x:f>'Historical Trades'!D259</x:f>
      </x:c>
      <x:c r="E259" s="23">
        <x:f>'Historical Trades'!E259</x:f>
      </x:c>
      <x:c r="F259" s="0">
        <x:f>'Historical Trades'!F259</x:f>
      </x:c>
      <x:c r="G259" s="0">
        <x:f>'Historical Trades'!G259</x:f>
      </x:c>
      <x:c r="H259" s="0">
        <x:f>'Historical Trades'!H259</x:f>
      </x:c>
      <x:c r="I259" s="0">
        <x:f>'Historical Trades'!I259</x:f>
      </x:c>
      <x:c r="J259" s="0">
        <x:f>'Historical Trades'!J259</x:f>
      </x:c>
      <x:c r="K259" s="0">
        <x:f>'Historical Trades'!K259</x:f>
      </x:c>
      <x:c r="L259" s="0">
        <x:f>'Historical Trades'!L259</x:f>
      </x:c>
      <x:c r="M259" s="0">
        <x:f>'Historical Trades'!M259</x:f>
      </x:c>
      <x:c r="N259" s="0">
        <x:f>CLEAN('Historical Trades'!O259)</x:f>
      </x:c>
      <x:c r="P259" s="14">
        <x:f>IF(G259="sell",M259,-M259)</x:f>
      </x:c>
      <x:c r="Q259" s="14">
        <x:f>VLOOKUP(N259,'Currency Rates'!$A$3:$C$32,3,0)</x:f>
      </x:c>
      <x:c r="R259" s="0">
        <x:f>IF(A259="SPUS",0,IF(A259="FWD",0,P259/Q259))</x:f>
      </x:c>
    </x:row>
    <x:row r="260" spans="1:19" x14ac:dyDescent="0.3">
      <x:c r="A260" s="0">
        <x:f>'Historical Trades'!A260</x:f>
      </x:c>
      <x:c r="B260" s="0">
        <x:f>'Historical Trades'!B260</x:f>
      </x:c>
      <x:c r="C260" s="23">
        <x:f>'Historical Trades'!C260</x:f>
      </x:c>
      <x:c r="D260" s="0">
        <x:f>'Historical Trades'!D260</x:f>
      </x:c>
      <x:c r="E260" s="23">
        <x:f>'Historical Trades'!E260</x:f>
      </x:c>
      <x:c r="F260" s="0">
        <x:f>'Historical Trades'!F260</x:f>
      </x:c>
      <x:c r="G260" s="0">
        <x:f>'Historical Trades'!G260</x:f>
      </x:c>
      <x:c r="H260" s="0">
        <x:f>'Historical Trades'!H260</x:f>
      </x:c>
      <x:c r="I260" s="0">
        <x:f>'Historical Trades'!I260</x:f>
      </x:c>
      <x:c r="J260" s="0">
        <x:f>'Historical Trades'!J260</x:f>
      </x:c>
      <x:c r="K260" s="0">
        <x:f>'Historical Trades'!K260</x:f>
      </x:c>
      <x:c r="L260" s="0">
        <x:f>'Historical Trades'!L260</x:f>
      </x:c>
      <x:c r="M260" s="0">
        <x:f>'Historical Trades'!M260</x:f>
      </x:c>
      <x:c r="N260" s="0">
        <x:f>CLEAN('Historical Trades'!O260)</x:f>
      </x:c>
      <x:c r="P260" s="14">
        <x:f>IF(G260="sell",M260,-M260)</x:f>
      </x:c>
      <x:c r="Q260" s="14">
        <x:f>VLOOKUP(N260,'Currency Rates'!$A$3:$C$32,3,0)</x:f>
      </x:c>
      <x:c r="R260" s="0">
        <x:f>IF(A260="SPUS",0,IF(A260="FWD",0,P260/Q260))</x:f>
      </x:c>
    </x:row>
    <x:row r="261" spans="1:19" x14ac:dyDescent="0.3">
      <x:c r="A261" s="0">
        <x:f>'Historical Trades'!A261</x:f>
      </x:c>
      <x:c r="B261" s="0">
        <x:f>'Historical Trades'!B261</x:f>
      </x:c>
      <x:c r="C261" s="23">
        <x:f>'Historical Trades'!C261</x:f>
      </x:c>
      <x:c r="D261" s="0">
        <x:f>'Historical Trades'!D261</x:f>
      </x:c>
      <x:c r="E261" s="23">
        <x:f>'Historical Trades'!E261</x:f>
      </x:c>
      <x:c r="F261" s="0">
        <x:f>'Historical Trades'!F261</x:f>
      </x:c>
      <x:c r="G261" s="0">
        <x:f>'Historical Trades'!G261</x:f>
      </x:c>
      <x:c r="H261" s="0">
        <x:f>'Historical Trades'!H261</x:f>
      </x:c>
      <x:c r="I261" s="0">
        <x:f>'Historical Trades'!I261</x:f>
      </x:c>
      <x:c r="J261" s="0">
        <x:f>'Historical Trades'!J261</x:f>
      </x:c>
      <x:c r="K261" s="0">
        <x:f>'Historical Trades'!K261</x:f>
      </x:c>
      <x:c r="L261" s="0">
        <x:f>'Historical Trades'!L261</x:f>
      </x:c>
      <x:c r="M261" s="0">
        <x:f>'Historical Trades'!M261</x:f>
      </x:c>
      <x:c r="N261" s="0">
        <x:f>CLEAN('Historical Trades'!O261)</x:f>
      </x:c>
      <x:c r="P261" s="14">
        <x:f>IF(G261="sell",M261,-M261)</x:f>
      </x:c>
      <x:c r="Q261" s="14">
        <x:f>VLOOKUP(N261,'Currency Rates'!$A$3:$C$32,3,0)</x:f>
      </x:c>
      <x:c r="R261" s="0">
        <x:f>IF(A261="SPUS",0,IF(A261="FWD",0,P261/Q261))</x:f>
      </x:c>
    </x:row>
    <x:row r="262" spans="1:19" x14ac:dyDescent="0.3">
      <x:c r="A262" s="0">
        <x:f>'Historical Trades'!A262</x:f>
      </x:c>
      <x:c r="B262" s="0">
        <x:f>'Historical Trades'!B262</x:f>
      </x:c>
      <x:c r="C262" s="23">
        <x:f>'Historical Trades'!C262</x:f>
      </x:c>
      <x:c r="D262" s="0">
        <x:f>'Historical Trades'!D262</x:f>
      </x:c>
      <x:c r="E262" s="23">
        <x:f>'Historical Trades'!E262</x:f>
      </x:c>
      <x:c r="F262" s="0">
        <x:f>'Historical Trades'!F262</x:f>
      </x:c>
      <x:c r="G262" s="0">
        <x:f>'Historical Trades'!G262</x:f>
      </x:c>
      <x:c r="H262" s="0">
        <x:f>'Historical Trades'!H262</x:f>
      </x:c>
      <x:c r="I262" s="0">
        <x:f>'Historical Trades'!I262</x:f>
      </x:c>
      <x:c r="J262" s="0">
        <x:f>'Historical Trades'!J262</x:f>
      </x:c>
      <x:c r="K262" s="0">
        <x:f>'Historical Trades'!K262</x:f>
      </x:c>
      <x:c r="L262" s="0">
        <x:f>'Historical Trades'!L262</x:f>
      </x:c>
      <x:c r="M262" s="0">
        <x:f>'Historical Trades'!M262</x:f>
      </x:c>
      <x:c r="N262" s="0">
        <x:f>CLEAN('Historical Trades'!O262)</x:f>
      </x:c>
      <x:c r="P262" s="14">
        <x:f>IF(G262="sell",M262,-M262)</x:f>
      </x:c>
      <x:c r="Q262" s="14">
        <x:f>VLOOKUP(N262,'Currency Rates'!$A$3:$C$32,3,0)</x:f>
      </x:c>
      <x:c r="R262" s="0">
        <x:f>IF(A262="SPUS",0,IF(A262="FWD",0,P262/Q262))</x:f>
      </x:c>
    </x:row>
    <x:row r="263" spans="1:19" x14ac:dyDescent="0.3">
      <x:c r="A263" s="0">
        <x:f>'Historical Trades'!A263</x:f>
      </x:c>
      <x:c r="B263" s="0">
        <x:f>'Historical Trades'!B263</x:f>
      </x:c>
      <x:c r="C263" s="23">
        <x:f>'Historical Trades'!C263</x:f>
      </x:c>
      <x:c r="D263" s="0">
        <x:f>'Historical Trades'!D263</x:f>
      </x:c>
      <x:c r="E263" s="23">
        <x:f>'Historical Trades'!E263</x:f>
      </x:c>
      <x:c r="F263" s="0">
        <x:f>'Historical Trades'!F263</x:f>
      </x:c>
      <x:c r="G263" s="0">
        <x:f>'Historical Trades'!G263</x:f>
      </x:c>
      <x:c r="H263" s="0">
        <x:f>'Historical Trades'!H263</x:f>
      </x:c>
      <x:c r="I263" s="0">
        <x:f>'Historical Trades'!I263</x:f>
      </x:c>
      <x:c r="J263" s="0">
        <x:f>'Historical Trades'!J263</x:f>
      </x:c>
      <x:c r="K263" s="0">
        <x:f>'Historical Trades'!K263</x:f>
      </x:c>
      <x:c r="L263" s="0">
        <x:f>'Historical Trades'!L263</x:f>
      </x:c>
      <x:c r="M263" s="0">
        <x:f>'Historical Trades'!M263</x:f>
      </x:c>
      <x:c r="N263" s="0">
        <x:f>CLEAN('Historical Trades'!O263)</x:f>
      </x:c>
      <x:c r="P263" s="14">
        <x:f>IF(G263="sell",M263,-M263)</x:f>
      </x:c>
      <x:c r="Q263" s="14">
        <x:f>VLOOKUP(N263,'Currency Rates'!$A$3:$C$32,3,0)</x:f>
      </x:c>
      <x:c r="R263" s="0">
        <x:f>IF(A263="SPUS",0,IF(A263="FWD",0,P263/Q263))</x:f>
      </x:c>
    </x:row>
    <x:row r="264" spans="1:19" x14ac:dyDescent="0.3">
      <x:c r="A264" s="0">
        <x:f>'Historical Trades'!A264</x:f>
      </x:c>
      <x:c r="B264" s="0">
        <x:f>'Historical Trades'!B264</x:f>
      </x:c>
      <x:c r="C264" s="23">
        <x:f>'Historical Trades'!C264</x:f>
      </x:c>
      <x:c r="D264" s="0">
        <x:f>'Historical Trades'!D264</x:f>
      </x:c>
      <x:c r="E264" s="23">
        <x:f>'Historical Trades'!E264</x:f>
      </x:c>
      <x:c r="F264" s="0">
        <x:f>'Historical Trades'!F264</x:f>
      </x:c>
      <x:c r="G264" s="0">
        <x:f>'Historical Trades'!G264</x:f>
      </x:c>
      <x:c r="H264" s="0">
        <x:f>'Historical Trades'!H264</x:f>
      </x:c>
      <x:c r="I264" s="0">
        <x:f>'Historical Trades'!I264</x:f>
      </x:c>
      <x:c r="J264" s="0">
        <x:f>'Historical Trades'!J264</x:f>
      </x:c>
      <x:c r="K264" s="0">
        <x:f>'Historical Trades'!K264</x:f>
      </x:c>
      <x:c r="L264" s="0">
        <x:f>'Historical Trades'!L264</x:f>
      </x:c>
      <x:c r="M264" s="0">
        <x:f>'Historical Trades'!M264</x:f>
      </x:c>
      <x:c r="N264" s="0">
        <x:f>CLEAN('Historical Trades'!O264)</x:f>
      </x:c>
      <x:c r="P264" s="14">
        <x:f>IF(G264="sell",M264,-M264)</x:f>
      </x:c>
      <x:c r="Q264" s="14">
        <x:f>VLOOKUP(N264,'Currency Rates'!$A$3:$C$32,3,0)</x:f>
      </x:c>
      <x:c r="R264" s="0">
        <x:f>IF(A264="SPUS",0,IF(A264="FWD",0,P264/Q264))</x:f>
      </x:c>
    </x:row>
    <x:row r="265" spans="1:19" x14ac:dyDescent="0.3">
      <x:c r="A265" s="0">
        <x:f>'Historical Trades'!A265</x:f>
      </x:c>
      <x:c r="B265" s="0">
        <x:f>'Historical Trades'!B265</x:f>
      </x:c>
      <x:c r="C265" s="23">
        <x:f>'Historical Trades'!C265</x:f>
      </x:c>
      <x:c r="D265" s="0">
        <x:f>'Historical Trades'!D265</x:f>
      </x:c>
      <x:c r="E265" s="23">
        <x:f>'Historical Trades'!E265</x:f>
      </x:c>
      <x:c r="F265" s="0">
        <x:f>'Historical Trades'!F265</x:f>
      </x:c>
      <x:c r="G265" s="0">
        <x:f>'Historical Trades'!G265</x:f>
      </x:c>
      <x:c r="H265" s="0">
        <x:f>'Historical Trades'!H265</x:f>
      </x:c>
      <x:c r="I265" s="0">
        <x:f>'Historical Trades'!I265</x:f>
      </x:c>
      <x:c r="J265" s="0">
        <x:f>'Historical Trades'!J265</x:f>
      </x:c>
      <x:c r="K265" s="0">
        <x:f>'Historical Trades'!K265</x:f>
      </x:c>
      <x:c r="L265" s="0">
        <x:f>'Historical Trades'!L265</x:f>
      </x:c>
      <x:c r="M265" s="0">
        <x:f>'Historical Trades'!M265</x:f>
      </x:c>
      <x:c r="N265" s="0">
        <x:f>CLEAN('Historical Trades'!O265)</x:f>
      </x:c>
      <x:c r="P265" s="14">
        <x:f>IF(G265="sell",M265,-M265)</x:f>
      </x:c>
      <x:c r="Q265" s="14">
        <x:f>VLOOKUP(N265,'Currency Rates'!$A$3:$C$32,3,0)</x:f>
      </x:c>
      <x:c r="R265" s="0">
        <x:f>IF(A265="SPUS",0,IF(A265="FWD",0,P265/Q265))</x:f>
      </x:c>
    </x:row>
    <x:row r="266" spans="1:19" x14ac:dyDescent="0.3">
      <x:c r="A266" s="0">
        <x:f>'Historical Trades'!A266</x:f>
      </x:c>
      <x:c r="B266" s="0">
        <x:f>'Historical Trades'!B266</x:f>
      </x:c>
      <x:c r="C266" s="23">
        <x:f>'Historical Trades'!C266</x:f>
      </x:c>
      <x:c r="D266" s="0">
        <x:f>'Historical Trades'!D266</x:f>
      </x:c>
      <x:c r="E266" s="23">
        <x:f>'Historical Trades'!E266</x:f>
      </x:c>
      <x:c r="F266" s="0">
        <x:f>'Historical Trades'!F266</x:f>
      </x:c>
      <x:c r="G266" s="0">
        <x:f>'Historical Trades'!G266</x:f>
      </x:c>
      <x:c r="H266" s="0">
        <x:f>'Historical Trades'!H266</x:f>
      </x:c>
      <x:c r="I266" s="0">
        <x:f>'Historical Trades'!I266</x:f>
      </x:c>
      <x:c r="J266" s="0">
        <x:f>'Historical Trades'!J266</x:f>
      </x:c>
      <x:c r="K266" s="0">
        <x:f>'Historical Trades'!K266</x:f>
      </x:c>
      <x:c r="L266" s="0">
        <x:f>'Historical Trades'!L266</x:f>
      </x:c>
      <x:c r="M266" s="0">
        <x:f>'Historical Trades'!M266</x:f>
      </x:c>
      <x:c r="N266" s="0">
        <x:f>CLEAN('Historical Trades'!O266)</x:f>
      </x:c>
      <x:c r="P266" s="14">
        <x:f>IF(G266="sell",M266,-M266)</x:f>
      </x:c>
      <x:c r="Q266" s="14">
        <x:f>VLOOKUP(N266,'Currency Rates'!$A$3:$C$32,3,0)</x:f>
      </x:c>
      <x:c r="R266" s="0">
        <x:f>IF(A266="SPUS",0,IF(A266="FWD",0,P266/Q266))</x:f>
      </x:c>
    </x:row>
    <x:row r="267" spans="1:19" x14ac:dyDescent="0.3">
      <x:c r="A267" s="0">
        <x:f>'Historical Trades'!A267</x:f>
      </x:c>
      <x:c r="B267" s="0">
        <x:f>'Historical Trades'!B267</x:f>
      </x:c>
      <x:c r="C267" s="23">
        <x:f>'Historical Trades'!C267</x:f>
      </x:c>
      <x:c r="D267" s="0">
        <x:f>'Historical Trades'!D267</x:f>
      </x:c>
      <x:c r="E267" s="23">
        <x:f>'Historical Trades'!E267</x:f>
      </x:c>
      <x:c r="F267" s="0">
        <x:f>'Historical Trades'!F267</x:f>
      </x:c>
      <x:c r="G267" s="0">
        <x:f>'Historical Trades'!G267</x:f>
      </x:c>
      <x:c r="H267" s="0">
        <x:f>'Historical Trades'!H267</x:f>
      </x:c>
      <x:c r="I267" s="0">
        <x:f>'Historical Trades'!I267</x:f>
      </x:c>
      <x:c r="J267" s="0">
        <x:f>'Historical Trades'!J267</x:f>
      </x:c>
      <x:c r="K267" s="0">
        <x:f>'Historical Trades'!K267</x:f>
      </x:c>
      <x:c r="L267" s="0">
        <x:f>'Historical Trades'!L267</x:f>
      </x:c>
      <x:c r="M267" s="0">
        <x:f>'Historical Trades'!M267</x:f>
      </x:c>
      <x:c r="N267" s="0">
        <x:f>CLEAN('Historical Trades'!O267)</x:f>
      </x:c>
      <x:c r="P267" s="14">
        <x:f>IF(G267="sell",M267,-M267)</x:f>
      </x:c>
      <x:c r="Q267" s="14">
        <x:f>VLOOKUP(N267,'Currency Rates'!$A$3:$C$32,3,0)</x:f>
      </x:c>
      <x:c r="R267" s="0">
        <x:f>IF(A267="SPUS",0,IF(A267="FWD",0,P267/Q267))</x:f>
      </x:c>
    </x:row>
    <x:row r="268" spans="1:19" x14ac:dyDescent="0.3">
      <x:c r="A268" s="0">
        <x:f>'Historical Trades'!A268</x:f>
      </x:c>
      <x:c r="B268" s="0">
        <x:f>'Historical Trades'!B268</x:f>
      </x:c>
      <x:c r="C268" s="23">
        <x:f>'Historical Trades'!C268</x:f>
      </x:c>
      <x:c r="D268" s="0">
        <x:f>'Historical Trades'!D268</x:f>
      </x:c>
      <x:c r="E268" s="23">
        <x:f>'Historical Trades'!E268</x:f>
      </x:c>
      <x:c r="F268" s="0">
        <x:f>'Historical Trades'!F268</x:f>
      </x:c>
      <x:c r="G268" s="0">
        <x:f>'Historical Trades'!G268</x:f>
      </x:c>
      <x:c r="H268" s="0">
        <x:f>'Historical Trades'!H268</x:f>
      </x:c>
      <x:c r="I268" s="0">
        <x:f>'Historical Trades'!I268</x:f>
      </x:c>
      <x:c r="J268" s="0">
        <x:f>'Historical Trades'!J268</x:f>
      </x:c>
      <x:c r="K268" s="0">
        <x:f>'Historical Trades'!K268</x:f>
      </x:c>
      <x:c r="L268" s="0">
        <x:f>'Historical Trades'!L268</x:f>
      </x:c>
      <x:c r="M268" s="0">
        <x:f>'Historical Trades'!M268</x:f>
      </x:c>
      <x:c r="N268" s="0">
        <x:f>CLEAN('Historical Trades'!O268)</x:f>
      </x:c>
      <x:c r="P268" s="14">
        <x:f>IF(G268="sell",M268,-M268)</x:f>
      </x:c>
      <x:c r="Q268" s="14">
        <x:f>VLOOKUP(N268,'Currency Rates'!$A$3:$C$32,3,0)</x:f>
      </x:c>
      <x:c r="R268" s="0">
        <x:f>IF(A268="SPUS",0,IF(A268="FWD",0,P268/Q268))</x:f>
      </x:c>
    </x:row>
    <x:row r="269" spans="1:19" x14ac:dyDescent="0.3">
      <x:c r="A269" s="0">
        <x:f>'Historical Trades'!A269</x:f>
      </x:c>
      <x:c r="B269" s="0">
        <x:f>'Historical Trades'!B269</x:f>
      </x:c>
      <x:c r="C269" s="23">
        <x:f>'Historical Trades'!C269</x:f>
      </x:c>
      <x:c r="D269" s="0">
        <x:f>'Historical Trades'!D269</x:f>
      </x:c>
      <x:c r="E269" s="23">
        <x:f>'Historical Trades'!E269</x:f>
      </x:c>
      <x:c r="F269" s="0">
        <x:f>'Historical Trades'!F269</x:f>
      </x:c>
      <x:c r="G269" s="0">
        <x:f>'Historical Trades'!G269</x:f>
      </x:c>
      <x:c r="H269" s="0">
        <x:f>'Historical Trades'!H269</x:f>
      </x:c>
      <x:c r="I269" s="0">
        <x:f>'Historical Trades'!I269</x:f>
      </x:c>
      <x:c r="J269" s="0">
        <x:f>'Historical Trades'!J269</x:f>
      </x:c>
      <x:c r="K269" s="0">
        <x:f>'Historical Trades'!K269</x:f>
      </x:c>
      <x:c r="L269" s="0">
        <x:f>'Historical Trades'!L269</x:f>
      </x:c>
      <x:c r="M269" s="0">
        <x:f>'Historical Trades'!M269</x:f>
      </x:c>
      <x:c r="N269" s="0">
        <x:f>CLEAN('Historical Trades'!O269)</x:f>
      </x:c>
      <x:c r="P269" s="14">
        <x:f>IF(G269="sell",M269,-M269)</x:f>
      </x:c>
      <x:c r="Q269" s="14">
        <x:f>VLOOKUP(N269,'Currency Rates'!$A$3:$C$32,3,0)</x:f>
      </x:c>
      <x:c r="R269" s="0">
        <x:f>IF(A269="SPUS",0,IF(A269="FWD",0,P269/Q269))</x:f>
      </x:c>
    </x:row>
    <x:row r="270" spans="1:19" x14ac:dyDescent="0.3">
      <x:c r="A270" s="0">
        <x:f>'Historical Trades'!A270</x:f>
      </x:c>
      <x:c r="B270" s="0">
        <x:f>'Historical Trades'!B270</x:f>
      </x:c>
      <x:c r="C270" s="23">
        <x:f>'Historical Trades'!C270</x:f>
      </x:c>
      <x:c r="D270" s="0">
        <x:f>'Historical Trades'!D270</x:f>
      </x:c>
      <x:c r="E270" s="23">
        <x:f>'Historical Trades'!E270</x:f>
      </x:c>
      <x:c r="F270" s="0">
        <x:f>'Historical Trades'!F270</x:f>
      </x:c>
      <x:c r="G270" s="0">
        <x:f>'Historical Trades'!G270</x:f>
      </x:c>
      <x:c r="H270" s="0">
        <x:f>'Historical Trades'!H270</x:f>
      </x:c>
      <x:c r="I270" s="0">
        <x:f>'Historical Trades'!I270</x:f>
      </x:c>
      <x:c r="J270" s="0">
        <x:f>'Historical Trades'!J270</x:f>
      </x:c>
      <x:c r="K270" s="0">
        <x:f>'Historical Trades'!K270</x:f>
      </x:c>
      <x:c r="L270" s="0">
        <x:f>'Historical Trades'!L270</x:f>
      </x:c>
      <x:c r="M270" s="0">
        <x:f>'Historical Trades'!M270</x:f>
      </x:c>
      <x:c r="N270" s="0">
        <x:f>CLEAN('Historical Trades'!O270)</x:f>
      </x:c>
      <x:c r="P270" s="14">
        <x:f>IF(G270="sell",M270,-M270)</x:f>
      </x:c>
      <x:c r="Q270" s="14">
        <x:f>VLOOKUP(N270,'Currency Rates'!$A$3:$C$32,3,0)</x:f>
      </x:c>
      <x:c r="R270" s="0">
        <x:f>IF(A270="SPUS",0,IF(A270="FWD",0,P270/Q270))</x:f>
      </x:c>
    </x:row>
    <x:row r="271" spans="1:19" x14ac:dyDescent="0.3">
      <x:c r="A271" s="0">
        <x:f>'Historical Trades'!A271</x:f>
      </x:c>
      <x:c r="B271" s="0">
        <x:f>'Historical Trades'!B271</x:f>
      </x:c>
      <x:c r="C271" s="23">
        <x:f>'Historical Trades'!C271</x:f>
      </x:c>
      <x:c r="D271" s="0">
        <x:f>'Historical Trades'!D271</x:f>
      </x:c>
      <x:c r="E271" s="23">
        <x:f>'Historical Trades'!E271</x:f>
      </x:c>
      <x:c r="F271" s="0">
        <x:f>'Historical Trades'!F271</x:f>
      </x:c>
      <x:c r="G271" s="0">
        <x:f>'Historical Trades'!G271</x:f>
      </x:c>
      <x:c r="H271" s="0">
        <x:f>'Historical Trades'!H271</x:f>
      </x:c>
      <x:c r="I271" s="0">
        <x:f>'Historical Trades'!I271</x:f>
      </x:c>
      <x:c r="J271" s="0">
        <x:f>'Historical Trades'!J271</x:f>
      </x:c>
      <x:c r="K271" s="0">
        <x:f>'Historical Trades'!K271</x:f>
      </x:c>
      <x:c r="L271" s="0">
        <x:f>'Historical Trades'!L271</x:f>
      </x:c>
      <x:c r="M271" s="0">
        <x:f>'Historical Trades'!M271</x:f>
      </x:c>
      <x:c r="N271" s="0">
        <x:f>CLEAN('Historical Trades'!O271)</x:f>
      </x:c>
      <x:c r="P271" s="14">
        <x:f>IF(G271="sell",M271,-M271)</x:f>
      </x:c>
      <x:c r="Q271" s="14">
        <x:f>VLOOKUP(N271,'Currency Rates'!$A$3:$C$32,3,0)</x:f>
      </x:c>
      <x:c r="R271" s="0">
        <x:f>IF(A271="SPUS",0,IF(A271="FWD",0,P271/Q271))</x:f>
      </x:c>
    </x:row>
    <x:row r="272" spans="1:19" x14ac:dyDescent="0.3">
      <x:c r="A272" s="0">
        <x:f>'Historical Trades'!A272</x:f>
      </x:c>
      <x:c r="B272" s="0">
        <x:f>'Historical Trades'!B272</x:f>
      </x:c>
      <x:c r="C272" s="23">
        <x:f>'Historical Trades'!C272</x:f>
      </x:c>
      <x:c r="D272" s="0">
        <x:f>'Historical Trades'!D272</x:f>
      </x:c>
      <x:c r="E272" s="23">
        <x:f>'Historical Trades'!E272</x:f>
      </x:c>
      <x:c r="F272" s="0">
        <x:f>'Historical Trades'!F272</x:f>
      </x:c>
      <x:c r="G272" s="0">
        <x:f>'Historical Trades'!G272</x:f>
      </x:c>
      <x:c r="H272" s="0">
        <x:f>'Historical Trades'!H272</x:f>
      </x:c>
      <x:c r="I272" s="0">
        <x:f>'Historical Trades'!I272</x:f>
      </x:c>
      <x:c r="J272" s="0">
        <x:f>'Historical Trades'!J272</x:f>
      </x:c>
      <x:c r="K272" s="0">
        <x:f>'Historical Trades'!K272</x:f>
      </x:c>
      <x:c r="L272" s="0">
        <x:f>'Historical Trades'!L272</x:f>
      </x:c>
      <x:c r="M272" s="0">
        <x:f>'Historical Trades'!M272</x:f>
      </x:c>
      <x:c r="N272" s="0">
        <x:f>CLEAN('Historical Trades'!O272)</x:f>
      </x:c>
      <x:c r="P272" s="14">
        <x:f>IF(G272="sell",M272,-M272)</x:f>
      </x:c>
      <x:c r="Q272" s="14">
        <x:f>VLOOKUP(N272,'Currency Rates'!$A$3:$C$32,3,0)</x:f>
      </x:c>
      <x:c r="R272" s="0">
        <x:f>IF(A272="SPUS",0,IF(A272="FWD",0,P272/Q272))</x:f>
      </x:c>
    </x:row>
    <x:row r="273" spans="1:19" x14ac:dyDescent="0.3">
      <x:c r="A273" s="0">
        <x:f>'Historical Trades'!A273</x:f>
      </x:c>
      <x:c r="B273" s="0">
        <x:f>'Historical Trades'!B273</x:f>
      </x:c>
      <x:c r="C273" s="23">
        <x:f>'Historical Trades'!C273</x:f>
      </x:c>
      <x:c r="D273" s="0">
        <x:f>'Historical Trades'!D273</x:f>
      </x:c>
      <x:c r="E273" s="23">
        <x:f>'Historical Trades'!E273</x:f>
      </x:c>
      <x:c r="F273" s="0">
        <x:f>'Historical Trades'!F273</x:f>
      </x:c>
      <x:c r="G273" s="0">
        <x:f>'Historical Trades'!G273</x:f>
      </x:c>
      <x:c r="H273" s="0">
        <x:f>'Historical Trades'!H273</x:f>
      </x:c>
      <x:c r="I273" s="0">
        <x:f>'Historical Trades'!I273</x:f>
      </x:c>
      <x:c r="J273" s="0">
        <x:f>'Historical Trades'!J273</x:f>
      </x:c>
      <x:c r="K273" s="0">
        <x:f>'Historical Trades'!K273</x:f>
      </x:c>
      <x:c r="L273" s="0">
        <x:f>'Historical Trades'!L273</x:f>
      </x:c>
      <x:c r="M273" s="0">
        <x:f>'Historical Trades'!M273</x:f>
      </x:c>
      <x:c r="N273" s="0">
        <x:f>CLEAN('Historical Trades'!O273)</x:f>
      </x:c>
      <x:c r="P273" s="14">
        <x:f>IF(G273="sell",M273,-M273)</x:f>
      </x:c>
      <x:c r="Q273" s="14">
        <x:f>VLOOKUP(N273,'Currency Rates'!$A$3:$C$32,3,0)</x:f>
      </x:c>
      <x:c r="R273" s="0">
        <x:f>IF(A273="SPUS",0,IF(A273="FWD",0,P273/Q273))</x:f>
      </x:c>
    </x:row>
    <x:row r="274" spans="1:19" x14ac:dyDescent="0.3">
      <x:c r="A274" s="0">
        <x:f>'Historical Trades'!A274</x:f>
      </x:c>
      <x:c r="B274" s="0">
        <x:f>'Historical Trades'!B274</x:f>
      </x:c>
      <x:c r="C274" s="23">
        <x:f>'Historical Trades'!C274</x:f>
      </x:c>
      <x:c r="D274" s="0">
        <x:f>'Historical Trades'!D274</x:f>
      </x:c>
      <x:c r="E274" s="23">
        <x:f>'Historical Trades'!E274</x:f>
      </x:c>
      <x:c r="F274" s="0">
        <x:f>'Historical Trades'!F274</x:f>
      </x:c>
      <x:c r="G274" s="0">
        <x:f>'Historical Trades'!G274</x:f>
      </x:c>
      <x:c r="H274" s="0">
        <x:f>'Historical Trades'!H274</x:f>
      </x:c>
      <x:c r="I274" s="0">
        <x:f>'Historical Trades'!I274</x:f>
      </x:c>
      <x:c r="J274" s="0">
        <x:f>'Historical Trades'!J274</x:f>
      </x:c>
      <x:c r="K274" s="0">
        <x:f>'Historical Trades'!K274</x:f>
      </x:c>
      <x:c r="L274" s="0">
        <x:f>'Historical Trades'!L274</x:f>
      </x:c>
      <x:c r="M274" s="0">
        <x:f>'Historical Trades'!M274</x:f>
      </x:c>
      <x:c r="N274" s="0">
        <x:f>CLEAN('Historical Trades'!O274)</x:f>
      </x:c>
      <x:c r="P274" s="14">
        <x:f>IF(G274="sell",M274,-M274)</x:f>
      </x:c>
      <x:c r="Q274" s="14">
        <x:f>VLOOKUP(N274,'Currency Rates'!$A$3:$C$32,3,0)</x:f>
      </x:c>
      <x:c r="R274" s="0">
        <x:f>IF(A274="SPUS",0,IF(A274="FWD",0,P274/Q274))</x:f>
      </x:c>
    </x:row>
    <x:row r="275" spans="1:19" x14ac:dyDescent="0.3">
      <x:c r="A275" s="0">
        <x:f>'Historical Trades'!A275</x:f>
      </x:c>
      <x:c r="B275" s="0">
        <x:f>'Historical Trades'!B275</x:f>
      </x:c>
      <x:c r="C275" s="23">
        <x:f>'Historical Trades'!C275</x:f>
      </x:c>
      <x:c r="D275" s="0">
        <x:f>'Historical Trades'!D275</x:f>
      </x:c>
      <x:c r="E275" s="23">
        <x:f>'Historical Trades'!E275</x:f>
      </x:c>
      <x:c r="F275" s="0">
        <x:f>'Historical Trades'!F275</x:f>
      </x:c>
      <x:c r="G275" s="0">
        <x:f>'Historical Trades'!G275</x:f>
      </x:c>
      <x:c r="H275" s="0">
        <x:f>'Historical Trades'!H275</x:f>
      </x:c>
      <x:c r="I275" s="0">
        <x:f>'Historical Trades'!I275</x:f>
      </x:c>
      <x:c r="J275" s="0">
        <x:f>'Historical Trades'!J275</x:f>
      </x:c>
      <x:c r="K275" s="0">
        <x:f>'Historical Trades'!K275</x:f>
      </x:c>
      <x:c r="L275" s="0">
        <x:f>'Historical Trades'!L275</x:f>
      </x:c>
      <x:c r="M275" s="0">
        <x:f>'Historical Trades'!M275</x:f>
      </x:c>
      <x:c r="N275" s="0">
        <x:f>CLEAN('Historical Trades'!O275)</x:f>
      </x:c>
      <x:c r="P275" s="14">
        <x:f>IF(G275="sell",M275,-M275)</x:f>
      </x:c>
      <x:c r="Q275" s="14">
        <x:f>VLOOKUP(N275,'Currency Rates'!$A$3:$C$32,3,0)</x:f>
      </x:c>
      <x:c r="R275" s="0">
        <x:f>IF(A275="SPUS",0,IF(A275="FWD",0,P275/Q275))</x:f>
      </x:c>
    </x:row>
    <x:row r="276" spans="1:19" x14ac:dyDescent="0.3">
      <x:c r="A276" s="0">
        <x:f>'Historical Trades'!A276</x:f>
      </x:c>
      <x:c r="B276" s="0">
        <x:f>'Historical Trades'!B276</x:f>
      </x:c>
      <x:c r="C276" s="23">
        <x:f>'Historical Trades'!C276</x:f>
      </x:c>
      <x:c r="D276" s="0">
        <x:f>'Historical Trades'!D276</x:f>
      </x:c>
      <x:c r="E276" s="23">
        <x:f>'Historical Trades'!E276</x:f>
      </x:c>
      <x:c r="F276" s="0">
        <x:f>'Historical Trades'!F276</x:f>
      </x:c>
      <x:c r="G276" s="0">
        <x:f>'Historical Trades'!G276</x:f>
      </x:c>
      <x:c r="H276" s="0">
        <x:f>'Historical Trades'!H276</x:f>
      </x:c>
      <x:c r="I276" s="0">
        <x:f>'Historical Trades'!I276</x:f>
      </x:c>
      <x:c r="J276" s="0">
        <x:f>'Historical Trades'!J276</x:f>
      </x:c>
      <x:c r="K276" s="0">
        <x:f>'Historical Trades'!K276</x:f>
      </x:c>
      <x:c r="L276" s="0">
        <x:f>'Historical Trades'!L276</x:f>
      </x:c>
      <x:c r="M276" s="0">
        <x:f>'Historical Trades'!M276</x:f>
      </x:c>
      <x:c r="N276" s="0">
        <x:f>CLEAN('Historical Trades'!O276)</x:f>
      </x:c>
      <x:c r="P276" s="14">
        <x:f>IF(G276="sell",M276,-M276)</x:f>
      </x:c>
      <x:c r="Q276" s="14">
        <x:f>VLOOKUP(N276,'Currency Rates'!$A$3:$C$32,3,0)</x:f>
      </x:c>
      <x:c r="R276" s="0">
        <x:f>IF(A276="SPUS",0,IF(A276="FWD",0,P276/Q276))</x:f>
      </x:c>
    </x:row>
    <x:row r="277" spans="1:19" x14ac:dyDescent="0.3">
      <x:c r="A277" s="0">
        <x:f>'Historical Trades'!A277</x:f>
      </x:c>
      <x:c r="B277" s="0">
        <x:f>'Historical Trades'!B277</x:f>
      </x:c>
      <x:c r="C277" s="23">
        <x:f>'Historical Trades'!C277</x:f>
      </x:c>
      <x:c r="D277" s="0">
        <x:f>'Historical Trades'!D277</x:f>
      </x:c>
      <x:c r="E277" s="23">
        <x:f>'Historical Trades'!E277</x:f>
      </x:c>
      <x:c r="F277" s="0">
        <x:f>'Historical Trades'!F277</x:f>
      </x:c>
      <x:c r="G277" s="0">
        <x:f>'Historical Trades'!G277</x:f>
      </x:c>
      <x:c r="H277" s="0">
        <x:f>'Historical Trades'!H277</x:f>
      </x:c>
      <x:c r="I277" s="0">
        <x:f>'Historical Trades'!I277</x:f>
      </x:c>
      <x:c r="J277" s="0">
        <x:f>'Historical Trades'!J277</x:f>
      </x:c>
      <x:c r="K277" s="0">
        <x:f>'Historical Trades'!K277</x:f>
      </x:c>
      <x:c r="L277" s="0">
        <x:f>'Historical Trades'!L277</x:f>
      </x:c>
      <x:c r="M277" s="0">
        <x:f>'Historical Trades'!M277</x:f>
      </x:c>
      <x:c r="N277" s="0">
        <x:f>CLEAN('Historical Trades'!O277)</x:f>
      </x:c>
      <x:c r="P277" s="14">
        <x:f>IF(G277="sell",M277,-M277)</x:f>
      </x:c>
      <x:c r="Q277" s="14">
        <x:f>VLOOKUP(N277,'Currency Rates'!$A$3:$C$32,3,0)</x:f>
      </x:c>
      <x:c r="R277" s="0">
        <x:f>IF(A277="SPUS",0,IF(A277="FWD",0,P277/Q277))</x:f>
      </x:c>
    </x:row>
    <x:row r="278" spans="1:19" x14ac:dyDescent="0.3">
      <x:c r="A278" s="0">
        <x:f>'Historical Trades'!A278</x:f>
      </x:c>
      <x:c r="B278" s="0">
        <x:f>'Historical Trades'!B278</x:f>
      </x:c>
      <x:c r="C278" s="23">
        <x:f>'Historical Trades'!C278</x:f>
      </x:c>
      <x:c r="D278" s="0">
        <x:f>'Historical Trades'!D278</x:f>
      </x:c>
      <x:c r="E278" s="23">
        <x:f>'Historical Trades'!E278</x:f>
      </x:c>
      <x:c r="F278" s="0">
        <x:f>'Historical Trades'!F278</x:f>
      </x:c>
      <x:c r="G278" s="0">
        <x:f>'Historical Trades'!G278</x:f>
      </x:c>
      <x:c r="H278" s="0">
        <x:f>'Historical Trades'!H278</x:f>
      </x:c>
      <x:c r="I278" s="0">
        <x:f>'Historical Trades'!I278</x:f>
      </x:c>
      <x:c r="J278" s="0">
        <x:f>'Historical Trades'!J278</x:f>
      </x:c>
      <x:c r="K278" s="0">
        <x:f>'Historical Trades'!K278</x:f>
      </x:c>
      <x:c r="L278" s="0">
        <x:f>'Historical Trades'!L278</x:f>
      </x:c>
      <x:c r="M278" s="0">
        <x:f>'Historical Trades'!M278</x:f>
      </x:c>
      <x:c r="N278" s="0">
        <x:f>CLEAN('Historical Trades'!O278)</x:f>
      </x:c>
      <x:c r="P278" s="14">
        <x:f>IF(G278="sell",M278,-M278)</x:f>
      </x:c>
      <x:c r="Q278" s="14">
        <x:f>VLOOKUP(N278,'Currency Rates'!$A$3:$C$32,3,0)</x:f>
      </x:c>
      <x:c r="R278" s="0">
        <x:f>IF(A278="SPUS",0,IF(A278="FWD",0,P278/Q278))</x:f>
      </x:c>
    </x:row>
    <x:row r="279" spans="1:19" x14ac:dyDescent="0.3">
      <x:c r="A279" s="0">
        <x:f>'Historical Trades'!A279</x:f>
      </x:c>
      <x:c r="B279" s="0">
        <x:f>'Historical Trades'!B279</x:f>
      </x:c>
      <x:c r="C279" s="23">
        <x:f>'Historical Trades'!C279</x:f>
      </x:c>
      <x:c r="D279" s="0">
        <x:f>'Historical Trades'!D279</x:f>
      </x:c>
      <x:c r="E279" s="23">
        <x:f>'Historical Trades'!E279</x:f>
      </x:c>
      <x:c r="F279" s="0">
        <x:f>'Historical Trades'!F279</x:f>
      </x:c>
      <x:c r="G279" s="0">
        <x:f>'Historical Trades'!G279</x:f>
      </x:c>
      <x:c r="H279" s="0">
        <x:f>'Historical Trades'!H279</x:f>
      </x:c>
      <x:c r="I279" s="0">
        <x:f>'Historical Trades'!I279</x:f>
      </x:c>
      <x:c r="J279" s="0">
        <x:f>'Historical Trades'!J279</x:f>
      </x:c>
      <x:c r="K279" s="0">
        <x:f>'Historical Trades'!K279</x:f>
      </x:c>
      <x:c r="L279" s="0">
        <x:f>'Historical Trades'!L279</x:f>
      </x:c>
      <x:c r="M279" s="0">
        <x:f>'Historical Trades'!M279</x:f>
      </x:c>
      <x:c r="N279" s="0">
        <x:f>CLEAN('Historical Trades'!O279)</x:f>
      </x:c>
      <x:c r="P279" s="14">
        <x:f>IF(G279="sell",M279,-M279)</x:f>
      </x:c>
      <x:c r="Q279" s="14">
        <x:f>VLOOKUP(N279,'Currency Rates'!$A$3:$C$32,3,0)</x:f>
      </x:c>
      <x:c r="R279" s="0">
        <x:f>IF(A279="SPUS",0,IF(A279="FWD",0,P279/Q279))</x:f>
      </x:c>
    </x:row>
    <x:row r="280" spans="1:19" x14ac:dyDescent="0.3">
      <x:c r="A280" s="0">
        <x:f>'Historical Trades'!A280</x:f>
      </x:c>
      <x:c r="B280" s="0">
        <x:f>'Historical Trades'!B280</x:f>
      </x:c>
      <x:c r="C280" s="23">
        <x:f>'Historical Trades'!C280</x:f>
      </x:c>
      <x:c r="D280" s="0">
        <x:f>'Historical Trades'!D280</x:f>
      </x:c>
      <x:c r="E280" s="23">
        <x:f>'Historical Trades'!E280</x:f>
      </x:c>
      <x:c r="F280" s="0">
        <x:f>'Historical Trades'!F280</x:f>
      </x:c>
      <x:c r="G280" s="0">
        <x:f>'Historical Trades'!G280</x:f>
      </x:c>
      <x:c r="H280" s="0">
        <x:f>'Historical Trades'!H280</x:f>
      </x:c>
      <x:c r="I280" s="0">
        <x:f>'Historical Trades'!I280</x:f>
      </x:c>
      <x:c r="J280" s="0">
        <x:f>'Historical Trades'!J280</x:f>
      </x:c>
      <x:c r="K280" s="0">
        <x:f>'Historical Trades'!K280</x:f>
      </x:c>
      <x:c r="L280" s="0">
        <x:f>'Historical Trades'!L280</x:f>
      </x:c>
      <x:c r="M280" s="0">
        <x:f>'Historical Trades'!M280</x:f>
      </x:c>
      <x:c r="N280" s="0">
        <x:f>CLEAN('Historical Trades'!O280)</x:f>
      </x:c>
      <x:c r="P280" s="14">
        <x:f>IF(G280="sell",M280,-M280)</x:f>
      </x:c>
      <x:c r="Q280" s="14">
        <x:f>VLOOKUP(N280,'Currency Rates'!$A$3:$C$32,3,0)</x:f>
      </x:c>
      <x:c r="R280" s="0">
        <x:f>IF(A280="SPUS",0,IF(A280="FWD",0,P280/Q280))</x:f>
      </x:c>
    </x:row>
    <x:row r="281" spans="1:19" x14ac:dyDescent="0.3">
      <x:c r="A281" s="0">
        <x:f>'Historical Trades'!A281</x:f>
      </x:c>
      <x:c r="B281" s="0">
        <x:f>'Historical Trades'!B281</x:f>
      </x:c>
      <x:c r="C281" s="23">
        <x:f>'Historical Trades'!C281</x:f>
      </x:c>
      <x:c r="D281" s="0">
        <x:f>'Historical Trades'!D281</x:f>
      </x:c>
      <x:c r="E281" s="23">
        <x:f>'Historical Trades'!E281</x:f>
      </x:c>
      <x:c r="F281" s="0">
        <x:f>'Historical Trades'!F281</x:f>
      </x:c>
      <x:c r="G281" s="0">
        <x:f>'Historical Trades'!G281</x:f>
      </x:c>
      <x:c r="H281" s="0">
        <x:f>'Historical Trades'!H281</x:f>
      </x:c>
      <x:c r="I281" s="0">
        <x:f>'Historical Trades'!I281</x:f>
      </x:c>
      <x:c r="J281" s="0">
        <x:f>'Historical Trades'!J281</x:f>
      </x:c>
      <x:c r="K281" s="0">
        <x:f>'Historical Trades'!K281</x:f>
      </x:c>
      <x:c r="L281" s="0">
        <x:f>'Historical Trades'!L281</x:f>
      </x:c>
      <x:c r="M281" s="0">
        <x:f>'Historical Trades'!M281</x:f>
      </x:c>
      <x:c r="N281" s="0">
        <x:f>CLEAN('Historical Trades'!O281)</x:f>
      </x:c>
      <x:c r="P281" s="14">
        <x:f>IF(G281="sell",M281,-M281)</x:f>
      </x:c>
      <x:c r="Q281" s="14">
        <x:f>VLOOKUP(N281,'Currency Rates'!$A$3:$C$32,3,0)</x:f>
      </x:c>
      <x:c r="R281" s="0">
        <x:f>IF(A281="SPUS",0,IF(A281="FWD",0,P281/Q281))</x:f>
      </x:c>
    </x:row>
    <x:row r="282" spans="1:19" x14ac:dyDescent="0.3">
      <x:c r="A282" s="0">
        <x:f>'Historical Trades'!A282</x:f>
      </x:c>
      <x:c r="B282" s="0">
        <x:f>'Historical Trades'!B282</x:f>
      </x:c>
      <x:c r="C282" s="23">
        <x:f>'Historical Trades'!C282</x:f>
      </x:c>
      <x:c r="D282" s="0">
        <x:f>'Historical Trades'!D282</x:f>
      </x:c>
      <x:c r="E282" s="23">
        <x:f>'Historical Trades'!E282</x:f>
      </x:c>
      <x:c r="F282" s="0">
        <x:f>'Historical Trades'!F282</x:f>
      </x:c>
      <x:c r="G282" s="0">
        <x:f>'Historical Trades'!G282</x:f>
      </x:c>
      <x:c r="H282" s="0">
        <x:f>'Historical Trades'!H282</x:f>
      </x:c>
      <x:c r="I282" s="0">
        <x:f>'Historical Trades'!I282</x:f>
      </x:c>
      <x:c r="J282" s="0">
        <x:f>'Historical Trades'!J282</x:f>
      </x:c>
      <x:c r="K282" s="0">
        <x:f>'Historical Trades'!K282</x:f>
      </x:c>
      <x:c r="L282" s="0">
        <x:f>'Historical Trades'!L282</x:f>
      </x:c>
      <x:c r="M282" s="0">
        <x:f>'Historical Trades'!M282</x:f>
      </x:c>
      <x:c r="N282" s="0">
        <x:f>CLEAN('Historical Trades'!O282)</x:f>
      </x:c>
      <x:c r="P282" s="14">
        <x:f>IF(G282="sell",M282,-M282)</x:f>
      </x:c>
      <x:c r="Q282" s="14">
        <x:f>VLOOKUP(N282,'Currency Rates'!$A$3:$C$32,3,0)</x:f>
      </x:c>
      <x:c r="R282" s="0">
        <x:f>IF(A282="SPUS",0,IF(A282="FWD",0,P282/Q282))</x:f>
      </x:c>
    </x:row>
    <x:row r="283" spans="1:19" x14ac:dyDescent="0.3">
      <x:c r="A283" s="0">
        <x:f>'Historical Trades'!A283</x:f>
      </x:c>
      <x:c r="B283" s="0">
        <x:f>'Historical Trades'!B283</x:f>
      </x:c>
      <x:c r="C283" s="23">
        <x:f>'Historical Trades'!C283</x:f>
      </x:c>
      <x:c r="D283" s="0">
        <x:f>'Historical Trades'!D283</x:f>
      </x:c>
      <x:c r="E283" s="23">
        <x:f>'Historical Trades'!E283</x:f>
      </x:c>
      <x:c r="F283" s="0">
        <x:f>'Historical Trades'!F283</x:f>
      </x:c>
      <x:c r="G283" s="0">
        <x:f>'Historical Trades'!G283</x:f>
      </x:c>
      <x:c r="H283" s="0">
        <x:f>'Historical Trades'!H283</x:f>
      </x:c>
      <x:c r="I283" s="0">
        <x:f>'Historical Trades'!I283</x:f>
      </x:c>
      <x:c r="J283" s="0">
        <x:f>'Historical Trades'!J283</x:f>
      </x:c>
      <x:c r="K283" s="0">
        <x:f>'Historical Trades'!K283</x:f>
      </x:c>
      <x:c r="L283" s="0">
        <x:f>'Historical Trades'!L283</x:f>
      </x:c>
      <x:c r="M283" s="0">
        <x:f>'Historical Trades'!M283</x:f>
      </x:c>
      <x:c r="N283" s="0">
        <x:f>CLEAN('Historical Trades'!O283)</x:f>
      </x:c>
      <x:c r="P283" s="14">
        <x:f>IF(G283="sell",M283,-M283)</x:f>
      </x:c>
      <x:c r="Q283" s="14">
        <x:f>VLOOKUP(N283,'Currency Rates'!$A$3:$C$32,3,0)</x:f>
      </x:c>
      <x:c r="R283" s="0">
        <x:f>IF(A283="SPUS",0,IF(A283="FWD",0,P283/Q283))</x:f>
      </x:c>
    </x:row>
    <x:row r="284" spans="1:19" x14ac:dyDescent="0.3">
      <x:c r="A284" s="0">
        <x:f>'Historical Trades'!A284</x:f>
      </x:c>
      <x:c r="B284" s="0">
        <x:f>'Historical Trades'!B284</x:f>
      </x:c>
      <x:c r="C284" s="23">
        <x:f>'Historical Trades'!C284</x:f>
      </x:c>
      <x:c r="D284" s="0">
        <x:f>'Historical Trades'!D284</x:f>
      </x:c>
      <x:c r="E284" s="23">
        <x:f>'Historical Trades'!E284</x:f>
      </x:c>
      <x:c r="F284" s="0">
        <x:f>'Historical Trades'!F284</x:f>
      </x:c>
      <x:c r="G284" s="0">
        <x:f>'Historical Trades'!G284</x:f>
      </x:c>
      <x:c r="H284" s="0">
        <x:f>'Historical Trades'!H284</x:f>
      </x:c>
      <x:c r="I284" s="0">
        <x:f>'Historical Trades'!I284</x:f>
      </x:c>
      <x:c r="J284" s="0">
        <x:f>'Historical Trades'!J284</x:f>
      </x:c>
      <x:c r="K284" s="0">
        <x:f>'Historical Trades'!K284</x:f>
      </x:c>
      <x:c r="L284" s="0">
        <x:f>'Historical Trades'!L284</x:f>
      </x:c>
      <x:c r="M284" s="0">
        <x:f>'Historical Trades'!M284</x:f>
      </x:c>
      <x:c r="N284" s="0">
        <x:f>CLEAN('Historical Trades'!O284)</x:f>
      </x:c>
      <x:c r="P284" s="14">
        <x:f>IF(G284="sell",M284,-M284)</x:f>
      </x:c>
      <x:c r="Q284" s="14">
        <x:f>VLOOKUP(N284,'Currency Rates'!$A$3:$C$32,3,0)</x:f>
      </x:c>
      <x:c r="R284" s="0">
        <x:f>IF(A284="SPUS",0,IF(A284="FWD",0,P284/Q284))</x:f>
      </x:c>
    </x:row>
    <x:row r="285" spans="1:19" x14ac:dyDescent="0.3">
      <x:c r="A285" s="0">
        <x:f>'Historical Trades'!A285</x:f>
      </x:c>
      <x:c r="B285" s="0">
        <x:f>'Historical Trades'!B285</x:f>
      </x:c>
      <x:c r="C285" s="23">
        <x:f>'Historical Trades'!C285</x:f>
      </x:c>
      <x:c r="D285" s="0">
        <x:f>'Historical Trades'!D285</x:f>
      </x:c>
      <x:c r="E285" s="23">
        <x:f>'Historical Trades'!E285</x:f>
      </x:c>
      <x:c r="F285" s="0">
        <x:f>'Historical Trades'!F285</x:f>
      </x:c>
      <x:c r="G285" s="0">
        <x:f>'Historical Trades'!G285</x:f>
      </x:c>
      <x:c r="H285" s="0">
        <x:f>'Historical Trades'!H285</x:f>
      </x:c>
      <x:c r="I285" s="0">
        <x:f>'Historical Trades'!I285</x:f>
      </x:c>
      <x:c r="J285" s="0">
        <x:f>'Historical Trades'!J285</x:f>
      </x:c>
      <x:c r="K285" s="0">
        <x:f>'Historical Trades'!K285</x:f>
      </x:c>
      <x:c r="L285" s="0">
        <x:f>'Historical Trades'!L285</x:f>
      </x:c>
      <x:c r="M285" s="0">
        <x:f>'Historical Trades'!M285</x:f>
      </x:c>
      <x:c r="N285" s="0">
        <x:f>CLEAN('Historical Trades'!O285)</x:f>
      </x:c>
      <x:c r="P285" s="14">
        <x:f>IF(G285="sell",M285,-M285)</x:f>
      </x:c>
      <x:c r="Q285" s="14">
        <x:f>VLOOKUP(N285,'Currency Rates'!$A$3:$C$32,3,0)</x:f>
      </x:c>
      <x:c r="R285" s="0">
        <x:f>IF(A285="SPUS",0,IF(A285="FWD",0,P285/Q285))</x:f>
      </x:c>
    </x:row>
    <x:row r="286" spans="1:19" x14ac:dyDescent="0.3">
      <x:c r="A286" s="0">
        <x:f>'Historical Trades'!A286</x:f>
      </x:c>
      <x:c r="B286" s="0">
        <x:f>'Historical Trades'!B286</x:f>
      </x:c>
      <x:c r="C286" s="23">
        <x:f>'Historical Trades'!C286</x:f>
      </x:c>
      <x:c r="D286" s="0">
        <x:f>'Historical Trades'!D286</x:f>
      </x:c>
      <x:c r="E286" s="23">
        <x:f>'Historical Trades'!E286</x:f>
      </x:c>
      <x:c r="F286" s="0">
        <x:f>'Historical Trades'!F286</x:f>
      </x:c>
      <x:c r="G286" s="0">
        <x:f>'Historical Trades'!G286</x:f>
      </x:c>
      <x:c r="H286" s="0">
        <x:f>'Historical Trades'!H286</x:f>
      </x:c>
      <x:c r="I286" s="0">
        <x:f>'Historical Trades'!I286</x:f>
      </x:c>
      <x:c r="J286" s="0">
        <x:f>'Historical Trades'!J286</x:f>
      </x:c>
      <x:c r="K286" s="0">
        <x:f>'Historical Trades'!K286</x:f>
      </x:c>
      <x:c r="L286" s="0">
        <x:f>'Historical Trades'!L286</x:f>
      </x:c>
      <x:c r="M286" s="0">
        <x:f>'Historical Trades'!M286</x:f>
      </x:c>
      <x:c r="N286" s="0">
        <x:f>CLEAN('Historical Trades'!O286)</x:f>
      </x:c>
      <x:c r="P286" s="14">
        <x:f>IF(G286="sell",M286,-M286)</x:f>
      </x:c>
      <x:c r="Q286" s="14">
        <x:f>VLOOKUP(N286,'Currency Rates'!$A$3:$C$32,3,0)</x:f>
      </x:c>
      <x:c r="R286" s="0">
        <x:f>IF(A286="SPUS",0,IF(A286="FWD",0,P286/Q286))</x:f>
      </x:c>
    </x:row>
    <x:row r="287" spans="1:19" x14ac:dyDescent="0.3">
      <x:c r="A287" s="0">
        <x:f>'Historical Trades'!A287</x:f>
      </x:c>
      <x:c r="B287" s="0">
        <x:f>'Historical Trades'!B287</x:f>
      </x:c>
      <x:c r="C287" s="23">
        <x:f>'Historical Trades'!C287</x:f>
      </x:c>
      <x:c r="D287" s="0">
        <x:f>'Historical Trades'!D287</x:f>
      </x:c>
      <x:c r="E287" s="23">
        <x:f>'Historical Trades'!E287</x:f>
      </x:c>
      <x:c r="F287" s="0">
        <x:f>'Historical Trades'!F287</x:f>
      </x:c>
      <x:c r="G287" s="0">
        <x:f>'Historical Trades'!G287</x:f>
      </x:c>
      <x:c r="H287" s="0">
        <x:f>'Historical Trades'!H287</x:f>
      </x:c>
      <x:c r="I287" s="0">
        <x:f>'Historical Trades'!I287</x:f>
      </x:c>
      <x:c r="J287" s="0">
        <x:f>'Historical Trades'!J287</x:f>
      </x:c>
      <x:c r="K287" s="0">
        <x:f>'Historical Trades'!K287</x:f>
      </x:c>
      <x:c r="L287" s="0">
        <x:f>'Historical Trades'!L287</x:f>
      </x:c>
      <x:c r="M287" s="0">
        <x:f>'Historical Trades'!M287</x:f>
      </x:c>
      <x:c r="N287" s="0">
        <x:f>CLEAN('Historical Trades'!O287)</x:f>
      </x:c>
      <x:c r="P287" s="14">
        <x:f>IF(G287="sell",M287,-M287)</x:f>
      </x:c>
      <x:c r="Q287" s="14">
        <x:f>VLOOKUP(N287,'Currency Rates'!$A$3:$C$32,3,0)</x:f>
      </x:c>
      <x:c r="R287" s="0">
        <x:f>IF(A287="SPUS",0,IF(A287="FWD",0,P287/Q287))</x:f>
      </x:c>
    </x:row>
    <x:row r="288" spans="1:19" x14ac:dyDescent="0.3">
      <x:c r="A288" s="0">
        <x:f>'Historical Trades'!A288</x:f>
      </x:c>
      <x:c r="B288" s="0">
        <x:f>'Historical Trades'!B288</x:f>
      </x:c>
      <x:c r="C288" s="23">
        <x:f>'Historical Trades'!C288</x:f>
      </x:c>
      <x:c r="D288" s="0">
        <x:f>'Historical Trades'!D288</x:f>
      </x:c>
      <x:c r="E288" s="23">
        <x:f>'Historical Trades'!E288</x:f>
      </x:c>
      <x:c r="F288" s="0">
        <x:f>'Historical Trades'!F288</x:f>
      </x:c>
      <x:c r="G288" s="0">
        <x:f>'Historical Trades'!G288</x:f>
      </x:c>
      <x:c r="H288" s="0">
        <x:f>'Historical Trades'!H288</x:f>
      </x:c>
      <x:c r="I288" s="0">
        <x:f>'Historical Trades'!I288</x:f>
      </x:c>
      <x:c r="J288" s="0">
        <x:f>'Historical Trades'!J288</x:f>
      </x:c>
      <x:c r="K288" s="0">
        <x:f>'Historical Trades'!K288</x:f>
      </x:c>
      <x:c r="L288" s="0">
        <x:f>'Historical Trades'!L288</x:f>
      </x:c>
      <x:c r="M288" s="0">
        <x:f>'Historical Trades'!M288</x:f>
      </x:c>
      <x:c r="N288" s="0">
        <x:f>CLEAN('Historical Trades'!O288)</x:f>
      </x:c>
      <x:c r="P288" s="14">
        <x:f>IF(G288="sell",M288,-M288)</x:f>
      </x:c>
      <x:c r="Q288" s="14">
        <x:f>VLOOKUP(N288,'Currency Rates'!$A$3:$C$32,3,0)</x:f>
      </x:c>
      <x:c r="R288" s="0">
        <x:f>IF(A288="SPUS",0,IF(A288="FWD",0,P288/Q288))</x:f>
      </x:c>
    </x:row>
    <x:row r="289" spans="1:19" x14ac:dyDescent="0.3">
      <x:c r="A289" s="0">
        <x:f>'Historical Trades'!A289</x:f>
      </x:c>
      <x:c r="B289" s="0">
        <x:f>'Historical Trades'!B289</x:f>
      </x:c>
      <x:c r="C289" s="23">
        <x:f>'Historical Trades'!C289</x:f>
      </x:c>
      <x:c r="D289" s="0">
        <x:f>'Historical Trades'!D289</x:f>
      </x:c>
      <x:c r="E289" s="23">
        <x:f>'Historical Trades'!E289</x:f>
      </x:c>
      <x:c r="F289" s="0">
        <x:f>'Historical Trades'!F289</x:f>
      </x:c>
      <x:c r="G289" s="0">
        <x:f>'Historical Trades'!G289</x:f>
      </x:c>
      <x:c r="H289" s="0">
        <x:f>'Historical Trades'!H289</x:f>
      </x:c>
      <x:c r="I289" s="0">
        <x:f>'Historical Trades'!I289</x:f>
      </x:c>
      <x:c r="J289" s="0">
        <x:f>'Historical Trades'!J289</x:f>
      </x:c>
      <x:c r="K289" s="0">
        <x:f>'Historical Trades'!K289</x:f>
      </x:c>
      <x:c r="L289" s="0">
        <x:f>'Historical Trades'!L289</x:f>
      </x:c>
      <x:c r="M289" s="0">
        <x:f>'Historical Trades'!M289</x:f>
      </x:c>
      <x:c r="N289" s="0">
        <x:f>CLEAN('Historical Trades'!O289)</x:f>
      </x:c>
      <x:c r="P289" s="14">
        <x:f>IF(G289="sell",M289,-M289)</x:f>
      </x:c>
      <x:c r="Q289" s="14">
        <x:f>VLOOKUP(N289,'Currency Rates'!$A$3:$C$32,3,0)</x:f>
      </x:c>
      <x:c r="R289" s="0">
        <x:f>IF(A289="SPUS",0,IF(A289="FWD",0,P289/Q289))</x:f>
      </x:c>
    </x:row>
    <x:row r="290" spans="1:19" x14ac:dyDescent="0.3">
      <x:c r="A290" s="0">
        <x:f>'Historical Trades'!A290</x:f>
      </x:c>
      <x:c r="B290" s="0">
        <x:f>'Historical Trades'!B290</x:f>
      </x:c>
      <x:c r="C290" s="23">
        <x:f>'Historical Trades'!C290</x:f>
      </x:c>
      <x:c r="D290" s="0">
        <x:f>'Historical Trades'!D290</x:f>
      </x:c>
      <x:c r="E290" s="23">
        <x:f>'Historical Trades'!E290</x:f>
      </x:c>
      <x:c r="F290" s="0">
        <x:f>'Historical Trades'!F290</x:f>
      </x:c>
      <x:c r="G290" s="0">
        <x:f>'Historical Trades'!G290</x:f>
      </x:c>
      <x:c r="H290" s="0">
        <x:f>'Historical Trades'!H290</x:f>
      </x:c>
      <x:c r="I290" s="0">
        <x:f>'Historical Trades'!I290</x:f>
      </x:c>
      <x:c r="J290" s="0">
        <x:f>'Historical Trades'!J290</x:f>
      </x:c>
      <x:c r="K290" s="0">
        <x:f>'Historical Trades'!K290</x:f>
      </x:c>
      <x:c r="L290" s="0">
        <x:f>'Historical Trades'!L290</x:f>
      </x:c>
      <x:c r="M290" s="0">
        <x:f>'Historical Trades'!M290</x:f>
      </x:c>
      <x:c r="N290" s="0">
        <x:f>CLEAN('Historical Trades'!O290)</x:f>
      </x:c>
      <x:c r="P290" s="14">
        <x:f>IF(G290="sell",M290,-M290)</x:f>
      </x:c>
      <x:c r="Q290" s="14">
        <x:f>VLOOKUP(N290,'Currency Rates'!$A$3:$C$32,3,0)</x:f>
      </x:c>
      <x:c r="R290" s="0">
        <x:f>IF(A290="SPUS",0,IF(A290="FWD",0,P290/Q290))</x:f>
      </x:c>
    </x:row>
    <x:row r="291" spans="1:19" x14ac:dyDescent="0.3">
      <x:c r="A291" s="0">
        <x:f>'Historical Trades'!A291</x:f>
      </x:c>
      <x:c r="B291" s="0">
        <x:f>'Historical Trades'!B291</x:f>
      </x:c>
      <x:c r="C291" s="23">
        <x:f>'Historical Trades'!C291</x:f>
      </x:c>
      <x:c r="D291" s="0">
        <x:f>'Historical Trades'!D291</x:f>
      </x:c>
      <x:c r="E291" s="23">
        <x:f>'Historical Trades'!E291</x:f>
      </x:c>
      <x:c r="F291" s="0">
        <x:f>'Historical Trades'!F291</x:f>
      </x:c>
      <x:c r="G291" s="0">
        <x:f>'Historical Trades'!G291</x:f>
      </x:c>
      <x:c r="H291" s="0">
        <x:f>'Historical Trades'!H291</x:f>
      </x:c>
      <x:c r="I291" s="0">
        <x:f>'Historical Trades'!I291</x:f>
      </x:c>
      <x:c r="J291" s="0">
        <x:f>'Historical Trades'!J291</x:f>
      </x:c>
      <x:c r="K291" s="0">
        <x:f>'Historical Trades'!K291</x:f>
      </x:c>
      <x:c r="L291" s="0">
        <x:f>'Historical Trades'!L291</x:f>
      </x:c>
      <x:c r="M291" s="0">
        <x:f>'Historical Trades'!M291</x:f>
      </x:c>
      <x:c r="N291" s="0">
        <x:f>CLEAN('Historical Trades'!O291)</x:f>
      </x:c>
      <x:c r="P291" s="14">
        <x:f>IF(G291="sell",M291,-M291)</x:f>
      </x:c>
      <x:c r="Q291" s="14">
        <x:f>VLOOKUP(N291,'Currency Rates'!$A$3:$C$32,3,0)</x:f>
      </x:c>
      <x:c r="R291" s="0">
        <x:f>IF(A291="SPUS",0,IF(A291="FWD",0,P291/Q291))</x:f>
      </x:c>
    </x:row>
    <x:row r="292" spans="1:19" x14ac:dyDescent="0.3">
      <x:c r="A292" s="0">
        <x:f>'Historical Trades'!A292</x:f>
      </x:c>
      <x:c r="B292" s="0">
        <x:f>'Historical Trades'!B292</x:f>
      </x:c>
      <x:c r="C292" s="23">
        <x:f>'Historical Trades'!C292</x:f>
      </x:c>
      <x:c r="D292" s="0">
        <x:f>'Historical Trades'!D292</x:f>
      </x:c>
      <x:c r="E292" s="23">
        <x:f>'Historical Trades'!E292</x:f>
      </x:c>
      <x:c r="F292" s="0">
        <x:f>'Historical Trades'!F292</x:f>
      </x:c>
      <x:c r="G292" s="0">
        <x:f>'Historical Trades'!G292</x:f>
      </x:c>
      <x:c r="H292" s="0">
        <x:f>'Historical Trades'!H292</x:f>
      </x:c>
      <x:c r="I292" s="0">
        <x:f>'Historical Trades'!I292</x:f>
      </x:c>
      <x:c r="J292" s="0">
        <x:f>'Historical Trades'!J292</x:f>
      </x:c>
      <x:c r="K292" s="0">
        <x:f>'Historical Trades'!K292</x:f>
      </x:c>
      <x:c r="L292" s="0">
        <x:f>'Historical Trades'!L292</x:f>
      </x:c>
      <x:c r="M292" s="0">
        <x:f>'Historical Trades'!M292</x:f>
      </x:c>
      <x:c r="N292" s="0">
        <x:f>CLEAN('Historical Trades'!O292)</x:f>
      </x:c>
      <x:c r="P292" s="14">
        <x:f>IF(G292="sell",M292,-M292)</x:f>
      </x:c>
      <x:c r="Q292" s="14">
        <x:f>VLOOKUP(N292,'Currency Rates'!$A$3:$C$32,3,0)</x:f>
      </x:c>
      <x:c r="R292" s="0">
        <x:f>IF(A292="SPUS",0,IF(A292="FWD",0,P292/Q292))</x:f>
      </x:c>
    </x:row>
    <x:row r="293" spans="1:19" x14ac:dyDescent="0.3">
      <x:c r="A293" s="0">
        <x:f>'Historical Trades'!A293</x:f>
      </x:c>
      <x:c r="B293" s="0">
        <x:f>'Historical Trades'!B293</x:f>
      </x:c>
      <x:c r="C293" s="23">
        <x:f>'Historical Trades'!C293</x:f>
      </x:c>
      <x:c r="D293" s="0">
        <x:f>'Historical Trades'!D293</x:f>
      </x:c>
      <x:c r="E293" s="23">
        <x:f>'Historical Trades'!E293</x:f>
      </x:c>
      <x:c r="F293" s="0">
        <x:f>'Historical Trades'!F293</x:f>
      </x:c>
      <x:c r="G293" s="0">
        <x:f>'Historical Trades'!G293</x:f>
      </x:c>
      <x:c r="H293" s="0">
        <x:f>'Historical Trades'!H293</x:f>
      </x:c>
      <x:c r="I293" s="0">
        <x:f>'Historical Trades'!I293</x:f>
      </x:c>
      <x:c r="J293" s="0">
        <x:f>'Historical Trades'!J293</x:f>
      </x:c>
      <x:c r="K293" s="0">
        <x:f>'Historical Trades'!K293</x:f>
      </x:c>
      <x:c r="L293" s="0">
        <x:f>'Historical Trades'!L293</x:f>
      </x:c>
      <x:c r="M293" s="0">
        <x:f>'Historical Trades'!M293</x:f>
      </x:c>
      <x:c r="N293" s="0">
        <x:f>CLEAN('Historical Trades'!O293)</x:f>
      </x:c>
      <x:c r="P293" s="14">
        <x:f>IF(G293="sell",M293,-M293)</x:f>
      </x:c>
      <x:c r="Q293" s="14">
        <x:f>VLOOKUP(N293,'Currency Rates'!$A$3:$C$32,3,0)</x:f>
      </x:c>
      <x:c r="R293" s="0">
        <x:f>IF(A293="SPUS",0,IF(A293="FWD",0,P293/Q293))</x:f>
      </x:c>
    </x:row>
    <x:row r="294" spans="1:19" x14ac:dyDescent="0.3">
      <x:c r="A294" s="0">
        <x:f>'Historical Trades'!A294</x:f>
      </x:c>
      <x:c r="B294" s="0">
        <x:f>'Historical Trades'!B294</x:f>
      </x:c>
      <x:c r="C294" s="23">
        <x:f>'Historical Trades'!C294</x:f>
      </x:c>
      <x:c r="D294" s="0">
        <x:f>'Historical Trades'!D294</x:f>
      </x:c>
      <x:c r="E294" s="23">
        <x:f>'Historical Trades'!E294</x:f>
      </x:c>
      <x:c r="F294" s="0">
        <x:f>'Historical Trades'!F294</x:f>
      </x:c>
      <x:c r="G294" s="0">
        <x:f>'Historical Trades'!G294</x:f>
      </x:c>
      <x:c r="H294" s="0">
        <x:f>'Historical Trades'!H294</x:f>
      </x:c>
      <x:c r="I294" s="0">
        <x:f>'Historical Trades'!I294</x:f>
      </x:c>
      <x:c r="J294" s="0">
        <x:f>'Historical Trades'!J294</x:f>
      </x:c>
      <x:c r="K294" s="0">
        <x:f>'Historical Trades'!K294</x:f>
      </x:c>
      <x:c r="L294" s="0">
        <x:f>'Historical Trades'!L294</x:f>
      </x:c>
      <x:c r="M294" s="0">
        <x:f>'Historical Trades'!M294</x:f>
      </x:c>
      <x:c r="N294" s="0">
        <x:f>CLEAN('Historical Trades'!O294)</x:f>
      </x:c>
      <x:c r="P294" s="14">
        <x:f>IF(G294="sell",M294,-M294)</x:f>
      </x:c>
      <x:c r="Q294" s="14">
        <x:f>VLOOKUP(N294,'Currency Rates'!$A$3:$C$32,3,0)</x:f>
      </x:c>
      <x:c r="R294" s="0">
        <x:f>IF(A294="SPUS",0,IF(A294="FWD",0,P294/Q294))</x:f>
      </x:c>
    </x:row>
    <x:row r="295" spans="1:19" x14ac:dyDescent="0.3">
      <x:c r="A295" s="0">
        <x:f>'Historical Trades'!A295</x:f>
      </x:c>
      <x:c r="B295" s="0">
        <x:f>'Historical Trades'!B295</x:f>
      </x:c>
      <x:c r="C295" s="23">
        <x:f>'Historical Trades'!C295</x:f>
      </x:c>
      <x:c r="D295" s="0">
        <x:f>'Historical Trades'!D295</x:f>
      </x:c>
      <x:c r="E295" s="23">
        <x:f>'Historical Trades'!E295</x:f>
      </x:c>
      <x:c r="F295" s="0">
        <x:f>'Historical Trades'!F295</x:f>
      </x:c>
      <x:c r="G295" s="0">
        <x:f>'Historical Trades'!G295</x:f>
      </x:c>
      <x:c r="H295" s="0">
        <x:f>'Historical Trades'!H295</x:f>
      </x:c>
      <x:c r="I295" s="0">
        <x:f>'Historical Trades'!I295</x:f>
      </x:c>
      <x:c r="J295" s="0">
        <x:f>'Historical Trades'!J295</x:f>
      </x:c>
      <x:c r="K295" s="0">
        <x:f>'Historical Trades'!K295</x:f>
      </x:c>
      <x:c r="L295" s="0">
        <x:f>'Historical Trades'!L295</x:f>
      </x:c>
      <x:c r="M295" s="0">
        <x:f>'Historical Trades'!M295</x:f>
      </x:c>
      <x:c r="N295" s="0">
        <x:f>CLEAN('Historical Trades'!O295)</x:f>
      </x:c>
      <x:c r="P295" s="14">
        <x:f>IF(G295="sell",M295,-M295)</x:f>
      </x:c>
      <x:c r="Q295" s="14">
        <x:f>VLOOKUP(N295,'Currency Rates'!$A$3:$C$32,3,0)</x:f>
      </x:c>
      <x:c r="R295" s="0">
        <x:f>IF(A295="SPUS",0,IF(A295="FWD",0,P295/Q295))</x:f>
      </x:c>
    </x:row>
    <x:row r="296" spans="1:19" x14ac:dyDescent="0.3">
      <x:c r="A296" s="0">
        <x:f>'Historical Trades'!A296</x:f>
      </x:c>
      <x:c r="B296" s="0">
        <x:f>'Historical Trades'!B296</x:f>
      </x:c>
      <x:c r="C296" s="23">
        <x:f>'Historical Trades'!C296</x:f>
      </x:c>
      <x:c r="D296" s="0">
        <x:f>'Historical Trades'!D296</x:f>
      </x:c>
      <x:c r="E296" s="23">
        <x:f>'Historical Trades'!E296</x:f>
      </x:c>
      <x:c r="F296" s="0">
        <x:f>'Historical Trades'!F296</x:f>
      </x:c>
      <x:c r="G296" s="0">
        <x:f>'Historical Trades'!G296</x:f>
      </x:c>
      <x:c r="H296" s="0">
        <x:f>'Historical Trades'!H296</x:f>
      </x:c>
      <x:c r="I296" s="0">
        <x:f>'Historical Trades'!I296</x:f>
      </x:c>
      <x:c r="J296" s="0">
        <x:f>'Historical Trades'!J296</x:f>
      </x:c>
      <x:c r="K296" s="0">
        <x:f>'Historical Trades'!K296</x:f>
      </x:c>
      <x:c r="L296" s="0">
        <x:f>'Historical Trades'!L296</x:f>
      </x:c>
      <x:c r="M296" s="0">
        <x:f>'Historical Trades'!M296</x:f>
      </x:c>
      <x:c r="N296" s="0">
        <x:f>CLEAN('Historical Trades'!O296)</x:f>
      </x:c>
      <x:c r="P296" s="14">
        <x:f>IF(G296="sell",M296,-M296)</x:f>
      </x:c>
      <x:c r="Q296" s="14">
        <x:f>VLOOKUP(N296,'Currency Rates'!$A$3:$C$32,3,0)</x:f>
      </x:c>
      <x:c r="R296" s="0">
        <x:f>IF(A296="SPUS",0,IF(A296="FWD",0,P296/Q296))</x:f>
      </x:c>
    </x:row>
    <x:row r="297" spans="1:19" x14ac:dyDescent="0.3">
      <x:c r="A297" s="0">
        <x:f>'Historical Trades'!A297</x:f>
      </x:c>
      <x:c r="B297" s="0">
        <x:f>'Historical Trades'!B297</x:f>
      </x:c>
      <x:c r="C297" s="23">
        <x:f>'Historical Trades'!C297</x:f>
      </x:c>
      <x:c r="D297" s="0">
        <x:f>'Historical Trades'!D297</x:f>
      </x:c>
      <x:c r="E297" s="23">
        <x:f>'Historical Trades'!E297</x:f>
      </x:c>
      <x:c r="F297" s="0">
        <x:f>'Historical Trades'!F297</x:f>
      </x:c>
      <x:c r="G297" s="0">
        <x:f>'Historical Trades'!G297</x:f>
      </x:c>
      <x:c r="H297" s="0">
        <x:f>'Historical Trades'!H297</x:f>
      </x:c>
      <x:c r="I297" s="0">
        <x:f>'Historical Trades'!I297</x:f>
      </x:c>
      <x:c r="J297" s="0">
        <x:f>'Historical Trades'!J297</x:f>
      </x:c>
      <x:c r="K297" s="0">
        <x:f>'Historical Trades'!K297</x:f>
      </x:c>
      <x:c r="L297" s="0">
        <x:f>'Historical Trades'!L297</x:f>
      </x:c>
      <x:c r="M297" s="0">
        <x:f>'Historical Trades'!M297</x:f>
      </x:c>
      <x:c r="N297" s="0">
        <x:f>CLEAN('Historical Trades'!O297)</x:f>
      </x:c>
      <x:c r="P297" s="14">
        <x:f>IF(G297="sell",M297,-M297)</x:f>
      </x:c>
      <x:c r="Q297" s="14">
        <x:f>VLOOKUP(N297,'Currency Rates'!$A$3:$C$32,3,0)</x:f>
      </x:c>
      <x:c r="R297" s="0">
        <x:f>IF(A297="SPUS",0,IF(A297="FWD",0,P297/Q297))</x:f>
      </x:c>
    </x:row>
    <x:row r="298" spans="1:19" x14ac:dyDescent="0.3">
      <x:c r="A298" s="0">
        <x:f>'Historical Trades'!A298</x:f>
      </x:c>
      <x:c r="B298" s="0">
        <x:f>'Historical Trades'!B298</x:f>
      </x:c>
      <x:c r="C298" s="23">
        <x:f>'Historical Trades'!C298</x:f>
      </x:c>
      <x:c r="D298" s="0">
        <x:f>'Historical Trades'!D298</x:f>
      </x:c>
      <x:c r="E298" s="23">
        <x:f>'Historical Trades'!E298</x:f>
      </x:c>
      <x:c r="F298" s="0">
        <x:f>'Historical Trades'!F298</x:f>
      </x:c>
      <x:c r="G298" s="0">
        <x:f>'Historical Trades'!G298</x:f>
      </x:c>
      <x:c r="H298" s="0">
        <x:f>'Historical Trades'!H298</x:f>
      </x:c>
      <x:c r="I298" s="0">
        <x:f>'Historical Trades'!I298</x:f>
      </x:c>
      <x:c r="J298" s="0">
        <x:f>'Historical Trades'!J298</x:f>
      </x:c>
      <x:c r="K298" s="0">
        <x:f>'Historical Trades'!K298</x:f>
      </x:c>
      <x:c r="L298" s="0">
        <x:f>'Historical Trades'!L298</x:f>
      </x:c>
      <x:c r="M298" s="0">
        <x:f>'Historical Trades'!M298</x:f>
      </x:c>
      <x:c r="N298" s="0">
        <x:f>CLEAN('Historical Trades'!O298)</x:f>
      </x:c>
      <x:c r="P298" s="14">
        <x:f>IF(G298="sell",M298,-M298)</x:f>
      </x:c>
      <x:c r="Q298" s="14">
        <x:f>VLOOKUP(N298,'Currency Rates'!$A$3:$C$32,3,0)</x:f>
      </x:c>
      <x:c r="R298" s="0">
        <x:f>IF(A298="SPUS",0,IF(A298="FWD",0,P298/Q298))</x:f>
      </x:c>
    </x:row>
    <x:row r="299" spans="1:19" x14ac:dyDescent="0.3">
      <x:c r="A299" s="0">
        <x:f>'Historical Trades'!A299</x:f>
      </x:c>
      <x:c r="B299" s="0">
        <x:f>'Historical Trades'!B299</x:f>
      </x:c>
      <x:c r="C299" s="23">
        <x:f>'Historical Trades'!C299</x:f>
      </x:c>
      <x:c r="D299" s="0">
        <x:f>'Historical Trades'!D299</x:f>
      </x:c>
      <x:c r="E299" s="23">
        <x:f>'Historical Trades'!E299</x:f>
      </x:c>
      <x:c r="F299" s="0">
        <x:f>'Historical Trades'!F299</x:f>
      </x:c>
      <x:c r="G299" s="0">
        <x:f>'Historical Trades'!G299</x:f>
      </x:c>
      <x:c r="H299" s="0">
        <x:f>'Historical Trades'!H299</x:f>
      </x:c>
      <x:c r="I299" s="0">
        <x:f>'Historical Trades'!I299</x:f>
      </x:c>
      <x:c r="J299" s="0">
        <x:f>'Historical Trades'!J299</x:f>
      </x:c>
      <x:c r="K299" s="0">
        <x:f>'Historical Trades'!K299</x:f>
      </x:c>
      <x:c r="L299" s="0">
        <x:f>'Historical Trades'!L299</x:f>
      </x:c>
      <x:c r="M299" s="0">
        <x:f>'Historical Trades'!M299</x:f>
      </x:c>
      <x:c r="N299" s="0">
        <x:f>CLEAN('Historical Trades'!O299)</x:f>
      </x:c>
      <x:c r="P299" s="14">
        <x:f>IF(G299="sell",M299,-M299)</x:f>
      </x:c>
      <x:c r="Q299" s="14">
        <x:f>VLOOKUP(N299,'Currency Rates'!$A$3:$C$32,3,0)</x:f>
      </x:c>
      <x:c r="R299" s="0">
        <x:f>IF(A299="SPUS",0,IF(A299="FWD",0,P299/Q299))</x:f>
      </x:c>
    </x:row>
    <x:row r="300" spans="1:19" x14ac:dyDescent="0.3">
      <x:c r="A300" s="0">
        <x:f>'Historical Trades'!A300</x:f>
      </x:c>
      <x:c r="B300" s="0">
        <x:f>'Historical Trades'!B300</x:f>
      </x:c>
      <x:c r="C300" s="23">
        <x:f>'Historical Trades'!C300</x:f>
      </x:c>
      <x:c r="D300" s="0">
        <x:f>'Historical Trades'!D300</x:f>
      </x:c>
      <x:c r="E300" s="23">
        <x:f>'Historical Trades'!E300</x:f>
      </x:c>
      <x:c r="F300" s="0">
        <x:f>'Historical Trades'!F300</x:f>
      </x:c>
      <x:c r="G300" s="0">
        <x:f>'Historical Trades'!G300</x:f>
      </x:c>
      <x:c r="H300" s="0">
        <x:f>'Historical Trades'!H300</x:f>
      </x:c>
      <x:c r="I300" s="0">
        <x:f>'Historical Trades'!I300</x:f>
      </x:c>
      <x:c r="J300" s="0">
        <x:f>'Historical Trades'!J300</x:f>
      </x:c>
      <x:c r="K300" s="0">
        <x:f>'Historical Trades'!K300</x:f>
      </x:c>
      <x:c r="L300" s="0">
        <x:f>'Historical Trades'!L300</x:f>
      </x:c>
      <x:c r="M300" s="0">
        <x:f>'Historical Trades'!M300</x:f>
      </x:c>
      <x:c r="N300" s="0">
        <x:f>CLEAN('Historical Trades'!O300)</x:f>
      </x:c>
      <x:c r="P300" s="14">
        <x:f>IF(G300="sell",M300,-M300)</x:f>
      </x:c>
      <x:c r="Q300" s="14">
        <x:f>VLOOKUP(N300,'Currency Rates'!$A$3:$C$32,3,0)</x:f>
      </x:c>
      <x:c r="R300" s="0">
        <x:f>IF(A300="SPUS",0,IF(A300="FWD",0,P300/Q300))</x:f>
      </x:c>
    </x:row>
    <x:row r="301" spans="1:19" x14ac:dyDescent="0.3">
      <x:c r="A301" s="0">
        <x:f>'Historical Trades'!A301</x:f>
      </x:c>
      <x:c r="B301" s="0">
        <x:f>'Historical Trades'!B301</x:f>
      </x:c>
      <x:c r="C301" s="23">
        <x:f>'Historical Trades'!C301</x:f>
      </x:c>
      <x:c r="D301" s="0">
        <x:f>'Historical Trades'!D301</x:f>
      </x:c>
      <x:c r="E301" s="23">
        <x:f>'Historical Trades'!E301</x:f>
      </x:c>
      <x:c r="F301" s="0">
        <x:f>'Historical Trades'!F301</x:f>
      </x:c>
      <x:c r="G301" s="0">
        <x:f>'Historical Trades'!G301</x:f>
      </x:c>
      <x:c r="H301" s="0">
        <x:f>'Historical Trades'!H301</x:f>
      </x:c>
      <x:c r="I301" s="0">
        <x:f>'Historical Trades'!I301</x:f>
      </x:c>
      <x:c r="J301" s="0">
        <x:f>'Historical Trades'!J301</x:f>
      </x:c>
      <x:c r="K301" s="0">
        <x:f>'Historical Trades'!K301</x:f>
      </x:c>
      <x:c r="L301" s="0">
        <x:f>'Historical Trades'!L301</x:f>
      </x:c>
      <x:c r="M301" s="0">
        <x:f>'Historical Trades'!M301</x:f>
      </x:c>
      <x:c r="N301" s="0">
        <x:f>CLEAN('Historical Trades'!O301)</x:f>
      </x:c>
      <x:c r="P301" s="14">
        <x:f>IF(G301="sell",M301,-M301)</x:f>
      </x:c>
      <x:c r="Q301" s="14">
        <x:f>VLOOKUP(N301,'Currency Rates'!$A$3:$C$32,3,0)</x:f>
      </x:c>
      <x:c r="R301" s="0">
        <x:f>IF(A301="SPUS",0,IF(A301="FWD",0,P301/Q301))</x:f>
      </x:c>
    </x:row>
    <x:row r="302" spans="1:19" x14ac:dyDescent="0.3">
      <x:c r="A302" s="0">
        <x:f>'Historical Trades'!A302</x:f>
      </x:c>
      <x:c r="B302" s="0">
        <x:f>'Historical Trades'!B302</x:f>
      </x:c>
      <x:c r="C302" s="23">
        <x:f>'Historical Trades'!C302</x:f>
      </x:c>
      <x:c r="D302" s="0">
        <x:f>'Historical Trades'!D302</x:f>
      </x:c>
      <x:c r="E302" s="23">
        <x:f>'Historical Trades'!E302</x:f>
      </x:c>
      <x:c r="F302" s="0">
        <x:f>'Historical Trades'!F302</x:f>
      </x:c>
      <x:c r="G302" s="0">
        <x:f>'Historical Trades'!G302</x:f>
      </x:c>
      <x:c r="H302" s="0">
        <x:f>'Historical Trades'!H302</x:f>
      </x:c>
      <x:c r="I302" s="0">
        <x:f>'Historical Trades'!I302</x:f>
      </x:c>
      <x:c r="J302" s="0">
        <x:f>'Historical Trades'!J302</x:f>
      </x:c>
      <x:c r="K302" s="0">
        <x:f>'Historical Trades'!K302</x:f>
      </x:c>
      <x:c r="L302" s="0">
        <x:f>'Historical Trades'!L302</x:f>
      </x:c>
      <x:c r="M302" s="0">
        <x:f>'Historical Trades'!M302</x:f>
      </x:c>
      <x:c r="N302" s="0">
        <x:f>CLEAN('Historical Trades'!O302)</x:f>
      </x:c>
      <x:c r="P302" s="14">
        <x:f>IF(G302="sell",M302,-M302)</x:f>
      </x:c>
      <x:c r="Q302" s="14">
        <x:f>VLOOKUP(N302,'Currency Rates'!$A$3:$C$32,3,0)</x:f>
      </x:c>
      <x:c r="R302" s="0">
        <x:f>IF(A302="SPUS",0,IF(A302="FWD",0,P302/Q302))</x:f>
      </x:c>
    </x:row>
    <x:row r="303" spans="1:19" x14ac:dyDescent="0.3">
      <x:c r="A303" s="0">
        <x:f>'Historical Trades'!A303</x:f>
      </x:c>
      <x:c r="B303" s="0">
        <x:f>'Historical Trades'!B303</x:f>
      </x:c>
      <x:c r="C303" s="23">
        <x:f>'Historical Trades'!C303</x:f>
      </x:c>
      <x:c r="D303" s="0">
        <x:f>'Historical Trades'!D303</x:f>
      </x:c>
      <x:c r="E303" s="23">
        <x:f>'Historical Trades'!E303</x:f>
      </x:c>
      <x:c r="F303" s="0">
        <x:f>'Historical Trades'!F303</x:f>
      </x:c>
      <x:c r="G303" s="0">
        <x:f>'Historical Trades'!G303</x:f>
      </x:c>
      <x:c r="H303" s="0">
        <x:f>'Historical Trades'!H303</x:f>
      </x:c>
      <x:c r="I303" s="0">
        <x:f>'Historical Trades'!I303</x:f>
      </x:c>
      <x:c r="J303" s="0">
        <x:f>'Historical Trades'!J303</x:f>
      </x:c>
      <x:c r="K303" s="0">
        <x:f>'Historical Trades'!K303</x:f>
      </x:c>
      <x:c r="L303" s="0">
        <x:f>'Historical Trades'!L303</x:f>
      </x:c>
      <x:c r="M303" s="0">
        <x:f>'Historical Trades'!M303</x:f>
      </x:c>
      <x:c r="N303" s="0">
        <x:f>CLEAN('Historical Trades'!O303)</x:f>
      </x:c>
      <x:c r="P303" s="14">
        <x:f>IF(G303="sell",M303,-M303)</x:f>
      </x:c>
      <x:c r="Q303" s="14">
        <x:f>VLOOKUP(N303,'Currency Rates'!$A$3:$C$32,3,0)</x:f>
      </x:c>
      <x:c r="R303" s="0">
        <x:f>IF(A303="SPUS",0,IF(A303="FWD",0,P303/Q303))</x:f>
      </x:c>
    </x:row>
    <x:row r="304" spans="1:19" x14ac:dyDescent="0.3">
      <x:c r="A304" s="0">
        <x:f>'Historical Trades'!A304</x:f>
      </x:c>
      <x:c r="B304" s="0">
        <x:f>'Historical Trades'!B304</x:f>
      </x:c>
      <x:c r="C304" s="23">
        <x:f>'Historical Trades'!C304</x:f>
      </x:c>
      <x:c r="D304" s="0">
        <x:f>'Historical Trades'!D304</x:f>
      </x:c>
      <x:c r="E304" s="23">
        <x:f>'Historical Trades'!E304</x:f>
      </x:c>
      <x:c r="F304" s="0">
        <x:f>'Historical Trades'!F304</x:f>
      </x:c>
      <x:c r="G304" s="0">
        <x:f>'Historical Trades'!G304</x:f>
      </x:c>
      <x:c r="H304" s="0">
        <x:f>'Historical Trades'!H304</x:f>
      </x:c>
      <x:c r="I304" s="0">
        <x:f>'Historical Trades'!I304</x:f>
      </x:c>
      <x:c r="J304" s="0">
        <x:f>'Historical Trades'!J304</x:f>
      </x:c>
      <x:c r="K304" s="0">
        <x:f>'Historical Trades'!K304</x:f>
      </x:c>
      <x:c r="L304" s="0">
        <x:f>'Historical Trades'!L304</x:f>
      </x:c>
      <x:c r="M304" s="0">
        <x:f>'Historical Trades'!M304</x:f>
      </x:c>
      <x:c r="N304" s="0">
        <x:f>CLEAN('Historical Trades'!O304)</x:f>
      </x:c>
      <x:c r="P304" s="14">
        <x:f>IF(G304="sell",M304,-M304)</x:f>
      </x:c>
      <x:c r="Q304" s="14">
        <x:f>VLOOKUP(N304,'Currency Rates'!$A$3:$C$32,3,0)</x:f>
      </x:c>
      <x:c r="R304" s="0">
        <x:f>IF(A304="SPUS",0,IF(A304="FWD",0,P304/Q304))</x:f>
      </x:c>
    </x:row>
    <x:row r="305" spans="1:19" x14ac:dyDescent="0.3">
      <x:c r="A305" s="0">
        <x:f>'Historical Trades'!A305</x:f>
      </x:c>
      <x:c r="B305" s="0">
        <x:f>'Historical Trades'!B305</x:f>
      </x:c>
      <x:c r="C305" s="23">
        <x:f>'Historical Trades'!C305</x:f>
      </x:c>
      <x:c r="D305" s="0">
        <x:f>'Historical Trades'!D305</x:f>
      </x:c>
      <x:c r="E305" s="23">
        <x:f>'Historical Trades'!E305</x:f>
      </x:c>
      <x:c r="F305" s="0">
        <x:f>'Historical Trades'!F305</x:f>
      </x:c>
      <x:c r="G305" s="0">
        <x:f>'Historical Trades'!G305</x:f>
      </x:c>
      <x:c r="H305" s="0">
        <x:f>'Historical Trades'!H305</x:f>
      </x:c>
      <x:c r="I305" s="0">
        <x:f>'Historical Trades'!I305</x:f>
      </x:c>
      <x:c r="J305" s="0">
        <x:f>'Historical Trades'!J305</x:f>
      </x:c>
      <x:c r="K305" s="0">
        <x:f>'Historical Trades'!K305</x:f>
      </x:c>
      <x:c r="L305" s="0">
        <x:f>'Historical Trades'!L305</x:f>
      </x:c>
      <x:c r="M305" s="0">
        <x:f>'Historical Trades'!M305</x:f>
      </x:c>
      <x:c r="N305" s="0">
        <x:f>CLEAN('Historical Trades'!O305)</x:f>
      </x:c>
      <x:c r="P305" s="14">
        <x:f>IF(G305="sell",M305,-M305)</x:f>
      </x:c>
      <x:c r="Q305" s="14">
        <x:f>VLOOKUP(N305,'Currency Rates'!$A$3:$C$32,3,0)</x:f>
      </x:c>
      <x:c r="R305" s="0">
        <x:f>IF(A305="SPUS",0,IF(A305="FWD",0,P305/Q305))</x:f>
      </x:c>
    </x:row>
    <x:row r="306" spans="1:19" x14ac:dyDescent="0.3">
      <x:c r="A306" s="0">
        <x:f>'Historical Trades'!A306</x:f>
      </x:c>
      <x:c r="B306" s="0">
        <x:f>'Historical Trades'!B306</x:f>
      </x:c>
      <x:c r="C306" s="23">
        <x:f>'Historical Trades'!C306</x:f>
      </x:c>
      <x:c r="D306" s="0">
        <x:f>'Historical Trades'!D306</x:f>
      </x:c>
      <x:c r="E306" s="23">
        <x:f>'Historical Trades'!E306</x:f>
      </x:c>
      <x:c r="F306" s="0">
        <x:f>'Historical Trades'!F306</x:f>
      </x:c>
      <x:c r="G306" s="0">
        <x:f>'Historical Trades'!G306</x:f>
      </x:c>
      <x:c r="H306" s="0">
        <x:f>'Historical Trades'!H306</x:f>
      </x:c>
      <x:c r="I306" s="0">
        <x:f>'Historical Trades'!I306</x:f>
      </x:c>
      <x:c r="J306" s="0">
        <x:f>'Historical Trades'!J306</x:f>
      </x:c>
      <x:c r="K306" s="0">
        <x:f>'Historical Trades'!K306</x:f>
      </x:c>
      <x:c r="L306" s="0">
        <x:f>'Historical Trades'!L306</x:f>
      </x:c>
      <x:c r="M306" s="0">
        <x:f>'Historical Trades'!M306</x:f>
      </x:c>
      <x:c r="N306" s="0">
        <x:f>CLEAN('Historical Trades'!O306)</x:f>
      </x:c>
      <x:c r="P306" s="14">
        <x:f>IF(G306="sell",M306,-M306)</x:f>
      </x:c>
      <x:c r="Q306" s="14">
        <x:f>VLOOKUP(N306,'Currency Rates'!$A$3:$C$32,3,0)</x:f>
      </x:c>
      <x:c r="R306" s="0">
        <x:f>IF(A306="SPUS",0,IF(A306="FWD",0,P306/Q306))</x:f>
      </x:c>
    </x:row>
    <x:row r="307" spans="1:19" x14ac:dyDescent="0.3">
      <x:c r="A307" s="0">
        <x:f>'Historical Trades'!A307</x:f>
      </x:c>
      <x:c r="B307" s="0">
        <x:f>'Historical Trades'!B307</x:f>
      </x:c>
      <x:c r="C307" s="23">
        <x:f>'Historical Trades'!C307</x:f>
      </x:c>
      <x:c r="D307" s="0">
        <x:f>'Historical Trades'!D307</x:f>
      </x:c>
      <x:c r="E307" s="23">
        <x:f>'Historical Trades'!E307</x:f>
      </x:c>
      <x:c r="F307" s="0">
        <x:f>'Historical Trades'!F307</x:f>
      </x:c>
      <x:c r="G307" s="0">
        <x:f>'Historical Trades'!G307</x:f>
      </x:c>
      <x:c r="H307" s="0">
        <x:f>'Historical Trades'!H307</x:f>
      </x:c>
      <x:c r="I307" s="0">
        <x:f>'Historical Trades'!I307</x:f>
      </x:c>
      <x:c r="J307" s="0">
        <x:f>'Historical Trades'!J307</x:f>
      </x:c>
      <x:c r="K307" s="0">
        <x:f>'Historical Trades'!K307</x:f>
      </x:c>
      <x:c r="L307" s="0">
        <x:f>'Historical Trades'!L307</x:f>
      </x:c>
      <x:c r="M307" s="0">
        <x:f>'Historical Trades'!M307</x:f>
      </x:c>
      <x:c r="N307" s="0">
        <x:f>CLEAN('Historical Trades'!O307)</x:f>
      </x:c>
      <x:c r="P307" s="14">
        <x:f>IF(G307="sell",M307,-M307)</x:f>
      </x:c>
      <x:c r="Q307" s="14">
        <x:f>VLOOKUP(N307,'Currency Rates'!$A$3:$C$32,3,0)</x:f>
      </x:c>
      <x:c r="R307" s="0">
        <x:f>IF(A307="SPUS",0,IF(A307="FWD",0,P307/Q307))</x:f>
      </x:c>
    </x:row>
    <x:row r="308" spans="1:19" x14ac:dyDescent="0.3">
      <x:c r="A308" s="0">
        <x:f>'Historical Trades'!A308</x:f>
      </x:c>
      <x:c r="B308" s="0">
        <x:f>'Historical Trades'!B308</x:f>
      </x:c>
      <x:c r="C308" s="23">
        <x:f>'Historical Trades'!C308</x:f>
      </x:c>
      <x:c r="D308" s="0">
        <x:f>'Historical Trades'!D308</x:f>
      </x:c>
      <x:c r="E308" s="23">
        <x:f>'Historical Trades'!E308</x:f>
      </x:c>
      <x:c r="F308" s="0">
        <x:f>'Historical Trades'!F308</x:f>
      </x:c>
      <x:c r="G308" s="0">
        <x:f>'Historical Trades'!G308</x:f>
      </x:c>
      <x:c r="H308" s="0">
        <x:f>'Historical Trades'!H308</x:f>
      </x:c>
      <x:c r="I308" s="0">
        <x:f>'Historical Trades'!I308</x:f>
      </x:c>
      <x:c r="J308" s="0">
        <x:f>'Historical Trades'!J308</x:f>
      </x:c>
      <x:c r="K308" s="0">
        <x:f>'Historical Trades'!K308</x:f>
      </x:c>
      <x:c r="L308" s="0">
        <x:f>'Historical Trades'!L308</x:f>
      </x:c>
      <x:c r="M308" s="0">
        <x:f>'Historical Trades'!M308</x:f>
      </x:c>
      <x:c r="N308" s="0">
        <x:f>CLEAN('Historical Trades'!O308)</x:f>
      </x:c>
      <x:c r="P308" s="14">
        <x:f>IF(G308="sell",M308,-M308)</x:f>
      </x:c>
      <x:c r="Q308" s="14">
        <x:f>VLOOKUP(N308,'Currency Rates'!$A$3:$C$32,3,0)</x:f>
      </x:c>
      <x:c r="R308" s="0">
        <x:f>IF(A308="SPUS",0,IF(A308="FWD",0,P308/Q308))</x:f>
      </x:c>
    </x:row>
    <x:row r="309" spans="1:19" x14ac:dyDescent="0.3">
      <x:c r="A309" s="0">
        <x:f>'Historical Trades'!A309</x:f>
      </x:c>
      <x:c r="B309" s="0">
        <x:f>'Historical Trades'!B309</x:f>
      </x:c>
      <x:c r="C309" s="23">
        <x:f>'Historical Trades'!C309</x:f>
      </x:c>
      <x:c r="D309" s="0">
        <x:f>'Historical Trades'!D309</x:f>
      </x:c>
      <x:c r="E309" s="23">
        <x:f>'Historical Trades'!E309</x:f>
      </x:c>
      <x:c r="F309" s="0">
        <x:f>'Historical Trades'!F309</x:f>
      </x:c>
      <x:c r="G309" s="0">
        <x:f>'Historical Trades'!G309</x:f>
      </x:c>
      <x:c r="H309" s="0">
        <x:f>'Historical Trades'!H309</x:f>
      </x:c>
      <x:c r="I309" s="0">
        <x:f>'Historical Trades'!I309</x:f>
      </x:c>
      <x:c r="J309" s="0">
        <x:f>'Historical Trades'!J309</x:f>
      </x:c>
      <x:c r="K309" s="0">
        <x:f>'Historical Trades'!K309</x:f>
      </x:c>
      <x:c r="L309" s="0">
        <x:f>'Historical Trades'!L309</x:f>
      </x:c>
      <x:c r="M309" s="0">
        <x:f>'Historical Trades'!M309</x:f>
      </x:c>
      <x:c r="N309" s="0">
        <x:f>CLEAN('Historical Trades'!O309)</x:f>
      </x:c>
      <x:c r="P309" s="14">
        <x:f>IF(G309="sell",M309,-M309)</x:f>
      </x:c>
      <x:c r="Q309" s="14">
        <x:f>VLOOKUP(N309,'Currency Rates'!$A$3:$C$32,3,0)</x:f>
      </x:c>
      <x:c r="R309" s="0">
        <x:f>IF(A309="SPUS",0,IF(A309="FWD",0,P309/Q309))</x:f>
      </x:c>
    </x:row>
    <x:row r="310" spans="1:19" x14ac:dyDescent="0.3">
      <x:c r="A310" s="0">
        <x:f>'Historical Trades'!A310</x:f>
      </x:c>
      <x:c r="B310" s="0">
        <x:f>'Historical Trades'!B310</x:f>
      </x:c>
      <x:c r="C310" s="23">
        <x:f>'Historical Trades'!C310</x:f>
      </x:c>
      <x:c r="D310" s="0">
        <x:f>'Historical Trades'!D310</x:f>
      </x:c>
      <x:c r="E310" s="23">
        <x:f>'Historical Trades'!E310</x:f>
      </x:c>
      <x:c r="F310" s="0">
        <x:f>'Historical Trades'!F310</x:f>
      </x:c>
      <x:c r="G310" s="0">
        <x:f>'Historical Trades'!G310</x:f>
      </x:c>
      <x:c r="H310" s="0">
        <x:f>'Historical Trades'!H310</x:f>
      </x:c>
      <x:c r="I310" s="0">
        <x:f>'Historical Trades'!I310</x:f>
      </x:c>
      <x:c r="J310" s="0">
        <x:f>'Historical Trades'!J310</x:f>
      </x:c>
      <x:c r="K310" s="0">
        <x:f>'Historical Trades'!K310</x:f>
      </x:c>
      <x:c r="L310" s="0">
        <x:f>'Historical Trades'!L310</x:f>
      </x:c>
      <x:c r="M310" s="0">
        <x:f>'Historical Trades'!M310</x:f>
      </x:c>
      <x:c r="N310" s="0">
        <x:f>CLEAN('Historical Trades'!O310)</x:f>
      </x:c>
      <x:c r="P310" s="14">
        <x:f>IF(G310="sell",M310,-M310)</x:f>
      </x:c>
      <x:c r="Q310" s="14">
        <x:f>VLOOKUP(N310,'Currency Rates'!$A$3:$C$32,3,0)</x:f>
      </x:c>
      <x:c r="R310" s="0">
        <x:f>IF(A310="SPUS",0,IF(A310="FWD",0,P310/Q310))</x:f>
      </x:c>
    </x:row>
    <x:row r="311" spans="1:19" x14ac:dyDescent="0.3">
      <x:c r="A311" s="0">
        <x:f>'Historical Trades'!A311</x:f>
      </x:c>
      <x:c r="B311" s="0">
        <x:f>'Historical Trades'!B311</x:f>
      </x:c>
      <x:c r="C311" s="23">
        <x:f>'Historical Trades'!C311</x:f>
      </x:c>
      <x:c r="D311" s="0">
        <x:f>'Historical Trades'!D311</x:f>
      </x:c>
      <x:c r="E311" s="23">
        <x:f>'Historical Trades'!E311</x:f>
      </x:c>
      <x:c r="F311" s="0">
        <x:f>'Historical Trades'!F311</x:f>
      </x:c>
      <x:c r="G311" s="0">
        <x:f>'Historical Trades'!G311</x:f>
      </x:c>
      <x:c r="H311" s="0">
        <x:f>'Historical Trades'!H311</x:f>
      </x:c>
      <x:c r="I311" s="0">
        <x:f>'Historical Trades'!I311</x:f>
      </x:c>
      <x:c r="J311" s="0">
        <x:f>'Historical Trades'!J311</x:f>
      </x:c>
      <x:c r="K311" s="0">
        <x:f>'Historical Trades'!K311</x:f>
      </x:c>
      <x:c r="L311" s="0">
        <x:f>'Historical Trades'!L311</x:f>
      </x:c>
      <x:c r="M311" s="0">
        <x:f>'Historical Trades'!M311</x:f>
      </x:c>
      <x:c r="N311" s="0">
        <x:f>CLEAN('Historical Trades'!O311)</x:f>
      </x:c>
      <x:c r="P311" s="14">
        <x:f>IF(G311="sell",M311,-M311)</x:f>
      </x:c>
      <x:c r="Q311" s="14">
        <x:f>VLOOKUP(N311,'Currency Rates'!$A$3:$C$32,3,0)</x:f>
      </x:c>
      <x:c r="R311" s="0">
        <x:f>IF(A311="SPUS",0,IF(A311="FWD",0,P311/Q311))</x:f>
      </x:c>
    </x:row>
    <x:row r="312" spans="1:19" x14ac:dyDescent="0.3">
      <x:c r="A312" s="0">
        <x:f>'Historical Trades'!A312</x:f>
      </x:c>
      <x:c r="B312" s="0">
        <x:f>'Historical Trades'!B312</x:f>
      </x:c>
      <x:c r="C312" s="23">
        <x:f>'Historical Trades'!C312</x:f>
      </x:c>
      <x:c r="D312" s="0">
        <x:f>'Historical Trades'!D312</x:f>
      </x:c>
      <x:c r="E312" s="23">
        <x:f>'Historical Trades'!E312</x:f>
      </x:c>
      <x:c r="F312" s="0">
        <x:f>'Historical Trades'!F312</x:f>
      </x:c>
      <x:c r="G312" s="0">
        <x:f>'Historical Trades'!G312</x:f>
      </x:c>
      <x:c r="H312" s="0">
        <x:f>'Historical Trades'!H312</x:f>
      </x:c>
      <x:c r="I312" s="0">
        <x:f>'Historical Trades'!I312</x:f>
      </x:c>
      <x:c r="J312" s="0">
        <x:f>'Historical Trades'!J312</x:f>
      </x:c>
      <x:c r="K312" s="0">
        <x:f>'Historical Trades'!K312</x:f>
      </x:c>
      <x:c r="L312" s="0">
        <x:f>'Historical Trades'!L312</x:f>
      </x:c>
      <x:c r="M312" s="0">
        <x:f>'Historical Trades'!M312</x:f>
      </x:c>
      <x:c r="N312" s="0">
        <x:f>CLEAN('Historical Trades'!O312)</x:f>
      </x:c>
      <x:c r="P312" s="14">
        <x:f>IF(G312="sell",M312,-M312)</x:f>
      </x:c>
      <x:c r="Q312" s="14">
        <x:f>VLOOKUP(N312,'Currency Rates'!$A$3:$C$32,3,0)</x:f>
      </x:c>
      <x:c r="R312" s="0">
        <x:f>IF(A312="SPUS",0,IF(A312="FWD",0,P312/Q312))</x:f>
      </x:c>
    </x:row>
    <x:row r="313" spans="1:19" x14ac:dyDescent="0.3">
      <x:c r="A313" s="0">
        <x:f>'Historical Trades'!A313</x:f>
      </x:c>
      <x:c r="B313" s="0">
        <x:f>'Historical Trades'!B313</x:f>
      </x:c>
      <x:c r="C313" s="23">
        <x:f>'Historical Trades'!C313</x:f>
      </x:c>
      <x:c r="D313" s="0">
        <x:f>'Historical Trades'!D313</x:f>
      </x:c>
      <x:c r="E313" s="23">
        <x:f>'Historical Trades'!E313</x:f>
      </x:c>
      <x:c r="F313" s="0">
        <x:f>'Historical Trades'!F313</x:f>
      </x:c>
      <x:c r="G313" s="0">
        <x:f>'Historical Trades'!G313</x:f>
      </x:c>
      <x:c r="H313" s="0">
        <x:f>'Historical Trades'!H313</x:f>
      </x:c>
      <x:c r="I313" s="0">
        <x:f>'Historical Trades'!I313</x:f>
      </x:c>
      <x:c r="J313" s="0">
        <x:f>'Historical Trades'!J313</x:f>
      </x:c>
      <x:c r="K313" s="0">
        <x:f>'Historical Trades'!K313</x:f>
      </x:c>
      <x:c r="L313" s="0">
        <x:f>'Historical Trades'!L313</x:f>
      </x:c>
      <x:c r="M313" s="0">
        <x:f>'Historical Trades'!M313</x:f>
      </x:c>
      <x:c r="N313" s="0">
        <x:f>CLEAN('Historical Trades'!O313)</x:f>
      </x:c>
      <x:c r="P313" s="14">
        <x:f>IF(G313="sell",M313,-M313)</x:f>
      </x:c>
      <x:c r="Q313" s="14">
        <x:f>VLOOKUP(N313,'Currency Rates'!$A$3:$C$32,3,0)</x:f>
      </x:c>
      <x:c r="R313" s="0">
        <x:f>IF(A313="SPUS",0,IF(A313="FWD",0,P313/Q313))</x:f>
      </x:c>
    </x:row>
    <x:row r="314" spans="1:19" x14ac:dyDescent="0.3">
      <x:c r="A314" s="0">
        <x:f>'Historical Trades'!A314</x:f>
      </x:c>
      <x:c r="B314" s="0">
        <x:f>'Historical Trades'!B314</x:f>
      </x:c>
      <x:c r="C314" s="23">
        <x:f>'Historical Trades'!C314</x:f>
      </x:c>
      <x:c r="D314" s="0">
        <x:f>'Historical Trades'!D314</x:f>
      </x:c>
      <x:c r="E314" s="23">
        <x:f>'Historical Trades'!E314</x:f>
      </x:c>
      <x:c r="F314" s="0">
        <x:f>'Historical Trades'!F314</x:f>
      </x:c>
      <x:c r="G314" s="0">
        <x:f>'Historical Trades'!G314</x:f>
      </x:c>
      <x:c r="H314" s="0">
        <x:f>'Historical Trades'!H314</x:f>
      </x:c>
      <x:c r="I314" s="0">
        <x:f>'Historical Trades'!I314</x:f>
      </x:c>
      <x:c r="J314" s="0">
        <x:f>'Historical Trades'!J314</x:f>
      </x:c>
      <x:c r="K314" s="0">
        <x:f>'Historical Trades'!K314</x:f>
      </x:c>
      <x:c r="L314" s="0">
        <x:f>'Historical Trades'!L314</x:f>
      </x:c>
      <x:c r="M314" s="0">
        <x:f>'Historical Trades'!M314</x:f>
      </x:c>
      <x:c r="N314" s="0">
        <x:f>CLEAN('Historical Trades'!O314)</x:f>
      </x:c>
      <x:c r="P314" s="14">
        <x:f>IF(G314="sell",M314,-M314)</x:f>
      </x:c>
      <x:c r="Q314" s="14">
        <x:f>VLOOKUP(N314,'Currency Rates'!$A$3:$C$32,3,0)</x:f>
      </x:c>
      <x:c r="R314" s="0">
        <x:f>IF(A314="SPUS",0,IF(A314="FWD",0,P314/Q314))</x:f>
      </x:c>
    </x:row>
    <x:row r="315" spans="1:19" x14ac:dyDescent="0.3">
      <x:c r="A315" s="0">
        <x:f>'Historical Trades'!A315</x:f>
      </x:c>
      <x:c r="B315" s="0">
        <x:f>'Historical Trades'!B315</x:f>
      </x:c>
      <x:c r="C315" s="23">
        <x:f>'Historical Trades'!C315</x:f>
      </x:c>
      <x:c r="D315" s="0">
        <x:f>'Historical Trades'!D315</x:f>
      </x:c>
      <x:c r="E315" s="23">
        <x:f>'Historical Trades'!E315</x:f>
      </x:c>
      <x:c r="F315" s="0">
        <x:f>'Historical Trades'!F315</x:f>
      </x:c>
      <x:c r="G315" s="0">
        <x:f>'Historical Trades'!G315</x:f>
      </x:c>
      <x:c r="H315" s="0">
        <x:f>'Historical Trades'!H315</x:f>
      </x:c>
      <x:c r="I315" s="0">
        <x:f>'Historical Trades'!I315</x:f>
      </x:c>
      <x:c r="J315" s="0">
        <x:f>'Historical Trades'!J315</x:f>
      </x:c>
      <x:c r="K315" s="0">
        <x:f>'Historical Trades'!K315</x:f>
      </x:c>
      <x:c r="L315" s="0">
        <x:f>'Historical Trades'!L315</x:f>
      </x:c>
      <x:c r="M315" s="0">
        <x:f>'Historical Trades'!M315</x:f>
      </x:c>
      <x:c r="N315" s="0">
        <x:f>CLEAN('Historical Trades'!O315)</x:f>
      </x:c>
      <x:c r="P315" s="14">
        <x:f>IF(G315="sell",M315,-M315)</x:f>
      </x:c>
      <x:c r="Q315" s="14">
        <x:f>VLOOKUP(N315,'Currency Rates'!$A$3:$C$32,3,0)</x:f>
      </x:c>
      <x:c r="R315" s="0">
        <x:f>IF(A315="SPUS",0,IF(A315="FWD",0,P315/Q315))</x:f>
      </x:c>
    </x:row>
    <x:row r="316" spans="1:19" x14ac:dyDescent="0.3">
      <x:c r="A316" s="0">
        <x:f>'Historical Trades'!A316</x:f>
      </x:c>
      <x:c r="B316" s="0">
        <x:f>'Historical Trades'!B316</x:f>
      </x:c>
      <x:c r="C316" s="23">
        <x:f>'Historical Trades'!C316</x:f>
      </x:c>
      <x:c r="D316" s="0">
        <x:f>'Historical Trades'!D316</x:f>
      </x:c>
      <x:c r="E316" s="23">
        <x:f>'Historical Trades'!E316</x:f>
      </x:c>
      <x:c r="F316" s="0">
        <x:f>'Historical Trades'!F316</x:f>
      </x:c>
      <x:c r="G316" s="0">
        <x:f>'Historical Trades'!G316</x:f>
      </x:c>
      <x:c r="H316" s="0">
        <x:f>'Historical Trades'!H316</x:f>
      </x:c>
      <x:c r="I316" s="0">
        <x:f>'Historical Trades'!I316</x:f>
      </x:c>
      <x:c r="J316" s="0">
        <x:f>'Historical Trades'!J316</x:f>
      </x:c>
      <x:c r="K316" s="0">
        <x:f>'Historical Trades'!K316</x:f>
      </x:c>
      <x:c r="L316" s="0">
        <x:f>'Historical Trades'!L316</x:f>
      </x:c>
      <x:c r="M316" s="0">
        <x:f>'Historical Trades'!M316</x:f>
      </x:c>
      <x:c r="N316" s="0">
        <x:f>CLEAN('Historical Trades'!O316)</x:f>
      </x:c>
      <x:c r="P316" s="14">
        <x:f>IF(G316="sell",M316,-M316)</x:f>
      </x:c>
      <x:c r="Q316" s="14">
        <x:f>VLOOKUP(N316,'Currency Rates'!$A$3:$C$32,3,0)</x:f>
      </x:c>
      <x:c r="R316" s="0">
        <x:f>IF(A316="SPUS",0,IF(A316="FWD",0,P316/Q316))</x:f>
      </x:c>
    </x:row>
    <x:row r="317" spans="1:19" x14ac:dyDescent="0.3">
      <x:c r="A317" s="0">
        <x:f>'Historical Trades'!A317</x:f>
      </x:c>
      <x:c r="B317" s="0">
        <x:f>'Historical Trades'!B317</x:f>
      </x:c>
      <x:c r="C317" s="23">
        <x:f>'Historical Trades'!C317</x:f>
      </x:c>
      <x:c r="D317" s="0">
        <x:f>'Historical Trades'!D317</x:f>
      </x:c>
      <x:c r="E317" s="23">
        <x:f>'Historical Trades'!E317</x:f>
      </x:c>
      <x:c r="F317" s="0">
        <x:f>'Historical Trades'!F317</x:f>
      </x:c>
      <x:c r="G317" s="0">
        <x:f>'Historical Trades'!G317</x:f>
      </x:c>
      <x:c r="H317" s="0">
        <x:f>'Historical Trades'!H317</x:f>
      </x:c>
      <x:c r="I317" s="0">
        <x:f>'Historical Trades'!I317</x:f>
      </x:c>
      <x:c r="J317" s="0">
        <x:f>'Historical Trades'!J317</x:f>
      </x:c>
      <x:c r="K317" s="0">
        <x:f>'Historical Trades'!K317</x:f>
      </x:c>
      <x:c r="L317" s="0">
        <x:f>'Historical Trades'!L317</x:f>
      </x:c>
      <x:c r="M317" s="0">
        <x:f>'Historical Trades'!M317</x:f>
      </x:c>
      <x:c r="N317" s="0">
        <x:f>CLEAN('Historical Trades'!O317)</x:f>
      </x:c>
      <x:c r="P317" s="14">
        <x:f>IF(G317="sell",M317,-M317)</x:f>
      </x:c>
      <x:c r="Q317" s="14">
        <x:f>VLOOKUP(N317,'Currency Rates'!$A$3:$C$32,3,0)</x:f>
      </x:c>
      <x:c r="R317" s="0">
        <x:f>IF(A317="SPUS",0,IF(A317="FWD",0,P317/Q317))</x:f>
      </x:c>
    </x:row>
    <x:row r="318" spans="1:19" x14ac:dyDescent="0.3">
      <x:c r="A318" s="0">
        <x:f>'Historical Trades'!A318</x:f>
      </x:c>
      <x:c r="B318" s="0">
        <x:f>'Historical Trades'!B318</x:f>
      </x:c>
      <x:c r="C318" s="23">
        <x:f>'Historical Trades'!C318</x:f>
      </x:c>
      <x:c r="D318" s="0">
        <x:f>'Historical Trades'!D318</x:f>
      </x:c>
      <x:c r="E318" s="23">
        <x:f>'Historical Trades'!E318</x:f>
      </x:c>
      <x:c r="F318" s="0">
        <x:f>'Historical Trades'!F318</x:f>
      </x:c>
      <x:c r="G318" s="0">
        <x:f>'Historical Trades'!G318</x:f>
      </x:c>
      <x:c r="H318" s="0">
        <x:f>'Historical Trades'!H318</x:f>
      </x:c>
      <x:c r="I318" s="0">
        <x:f>'Historical Trades'!I318</x:f>
      </x:c>
      <x:c r="J318" s="0">
        <x:f>'Historical Trades'!J318</x:f>
      </x:c>
      <x:c r="K318" s="0">
        <x:f>'Historical Trades'!K318</x:f>
      </x:c>
      <x:c r="L318" s="0">
        <x:f>'Historical Trades'!L318</x:f>
      </x:c>
      <x:c r="M318" s="0">
        <x:f>'Historical Trades'!M318</x:f>
      </x:c>
      <x:c r="N318" s="0">
        <x:f>CLEAN('Historical Trades'!O318)</x:f>
      </x:c>
      <x:c r="P318" s="14">
        <x:f>IF(G318="sell",M318,-M318)</x:f>
      </x:c>
      <x:c r="Q318" s="14">
        <x:f>VLOOKUP(N318,'Currency Rates'!$A$3:$C$32,3,0)</x:f>
      </x:c>
      <x:c r="R318" s="0">
        <x:f>IF(A318="SPUS",0,IF(A318="FWD",0,P318/Q318))</x:f>
      </x:c>
    </x:row>
    <x:row r="319" spans="1:19" x14ac:dyDescent="0.3">
      <x:c r="A319" s="0">
        <x:f>'Historical Trades'!A319</x:f>
      </x:c>
      <x:c r="B319" s="0">
        <x:f>'Historical Trades'!B319</x:f>
      </x:c>
      <x:c r="C319" s="23">
        <x:f>'Historical Trades'!C319</x:f>
      </x:c>
      <x:c r="D319" s="0">
        <x:f>'Historical Trades'!D319</x:f>
      </x:c>
      <x:c r="E319" s="23">
        <x:f>'Historical Trades'!E319</x:f>
      </x:c>
      <x:c r="F319" s="0">
        <x:f>'Historical Trades'!F319</x:f>
      </x:c>
      <x:c r="G319" s="0">
        <x:f>'Historical Trades'!G319</x:f>
      </x:c>
      <x:c r="H319" s="0">
        <x:f>'Historical Trades'!H319</x:f>
      </x:c>
      <x:c r="I319" s="0">
        <x:f>'Historical Trades'!I319</x:f>
      </x:c>
      <x:c r="J319" s="0">
        <x:f>'Historical Trades'!J319</x:f>
      </x:c>
      <x:c r="K319" s="0">
        <x:f>'Historical Trades'!K319</x:f>
      </x:c>
      <x:c r="L319" s="0">
        <x:f>'Historical Trades'!L319</x:f>
      </x:c>
      <x:c r="M319" s="0">
        <x:f>'Historical Trades'!M319</x:f>
      </x:c>
      <x:c r="N319" s="0">
        <x:f>CLEAN('Historical Trades'!O319)</x:f>
      </x:c>
      <x:c r="P319" s="14">
        <x:f>IF(G319="sell",M319,-M319)</x:f>
      </x:c>
      <x:c r="Q319" s="14">
        <x:f>VLOOKUP(N319,'Currency Rates'!$A$3:$C$32,3,0)</x:f>
      </x:c>
      <x:c r="R319" s="0">
        <x:f>IF(A319="SPUS",0,IF(A319="FWD",0,P319/Q319))</x:f>
      </x:c>
    </x:row>
    <x:row r="320" spans="1:19" x14ac:dyDescent="0.3">
      <x:c r="A320" s="0">
        <x:f>'Historical Trades'!A320</x:f>
      </x:c>
      <x:c r="B320" s="0">
        <x:f>'Historical Trades'!B320</x:f>
      </x:c>
      <x:c r="C320" s="23">
        <x:f>'Historical Trades'!C320</x:f>
      </x:c>
      <x:c r="D320" s="0">
        <x:f>'Historical Trades'!D320</x:f>
      </x:c>
      <x:c r="E320" s="23">
        <x:f>'Historical Trades'!E320</x:f>
      </x:c>
      <x:c r="F320" s="0">
        <x:f>'Historical Trades'!F320</x:f>
      </x:c>
      <x:c r="G320" s="0">
        <x:f>'Historical Trades'!G320</x:f>
      </x:c>
      <x:c r="H320" s="0">
        <x:f>'Historical Trades'!H320</x:f>
      </x:c>
      <x:c r="I320" s="0">
        <x:f>'Historical Trades'!I320</x:f>
      </x:c>
      <x:c r="J320" s="0">
        <x:f>'Historical Trades'!J320</x:f>
      </x:c>
      <x:c r="K320" s="0">
        <x:f>'Historical Trades'!K320</x:f>
      </x:c>
      <x:c r="L320" s="0">
        <x:f>'Historical Trades'!L320</x:f>
      </x:c>
      <x:c r="M320" s="0">
        <x:f>'Historical Trades'!M320</x:f>
      </x:c>
      <x:c r="N320" s="0">
        <x:f>CLEAN('Historical Trades'!O320)</x:f>
      </x:c>
      <x:c r="P320" s="14">
        <x:f>IF(G320="sell",M320,-M320)</x:f>
      </x:c>
      <x:c r="Q320" s="14">
        <x:f>VLOOKUP(N320,'Currency Rates'!$A$3:$C$32,3,0)</x:f>
      </x:c>
      <x:c r="R320" s="0">
        <x:f>IF(A320="SPUS",0,IF(A320="FWD",0,P320/Q320))</x:f>
      </x:c>
    </x:row>
    <x:row r="321" spans="1:19" x14ac:dyDescent="0.3">
      <x:c r="A321" s="0">
        <x:f>'Historical Trades'!A321</x:f>
      </x:c>
      <x:c r="B321" s="0">
        <x:f>'Historical Trades'!B321</x:f>
      </x:c>
      <x:c r="C321" s="23">
        <x:f>'Historical Trades'!C321</x:f>
      </x:c>
      <x:c r="D321" s="0">
        <x:f>'Historical Trades'!D321</x:f>
      </x:c>
      <x:c r="E321" s="23">
        <x:f>'Historical Trades'!E321</x:f>
      </x:c>
      <x:c r="F321" s="0">
        <x:f>'Historical Trades'!F321</x:f>
      </x:c>
      <x:c r="G321" s="0">
        <x:f>'Historical Trades'!G321</x:f>
      </x:c>
      <x:c r="H321" s="0">
        <x:f>'Historical Trades'!H321</x:f>
      </x:c>
      <x:c r="I321" s="0">
        <x:f>'Historical Trades'!I321</x:f>
      </x:c>
      <x:c r="J321" s="0">
        <x:f>'Historical Trades'!J321</x:f>
      </x:c>
      <x:c r="K321" s="0">
        <x:f>'Historical Trades'!K321</x:f>
      </x:c>
      <x:c r="L321" s="0">
        <x:f>'Historical Trades'!L321</x:f>
      </x:c>
      <x:c r="M321" s="0">
        <x:f>'Historical Trades'!M321</x:f>
      </x:c>
      <x:c r="N321" s="0">
        <x:f>CLEAN('Historical Trades'!O321)</x:f>
      </x:c>
      <x:c r="P321" s="14">
        <x:f>IF(G321="sell",M321,-M321)</x:f>
      </x:c>
      <x:c r="Q321" s="14">
        <x:f>VLOOKUP(N321,'Currency Rates'!$A$3:$C$32,3,0)</x:f>
      </x:c>
      <x:c r="R321" s="0">
        <x:f>IF(A321="SPUS",0,IF(A321="FWD",0,P321/Q321))</x:f>
      </x:c>
    </x:row>
    <x:row r="322" spans="1:19" x14ac:dyDescent="0.3">
      <x:c r="A322" s="0">
        <x:f>'Historical Trades'!A322</x:f>
      </x:c>
      <x:c r="B322" s="0">
        <x:f>'Historical Trades'!B322</x:f>
      </x:c>
      <x:c r="C322" s="23">
        <x:f>'Historical Trades'!C322</x:f>
      </x:c>
      <x:c r="D322" s="0">
        <x:f>'Historical Trades'!D322</x:f>
      </x:c>
      <x:c r="E322" s="23">
        <x:f>'Historical Trades'!E322</x:f>
      </x:c>
      <x:c r="F322" s="0">
        <x:f>'Historical Trades'!F322</x:f>
      </x:c>
      <x:c r="G322" s="0">
        <x:f>'Historical Trades'!G322</x:f>
      </x:c>
      <x:c r="H322" s="0">
        <x:f>'Historical Trades'!H322</x:f>
      </x:c>
      <x:c r="I322" s="0">
        <x:f>'Historical Trades'!I322</x:f>
      </x:c>
      <x:c r="J322" s="0">
        <x:f>'Historical Trades'!J322</x:f>
      </x:c>
      <x:c r="K322" s="0">
        <x:f>'Historical Trades'!K322</x:f>
      </x:c>
      <x:c r="L322" s="0">
        <x:f>'Historical Trades'!L322</x:f>
      </x:c>
      <x:c r="M322" s="0">
        <x:f>'Historical Trades'!M322</x:f>
      </x:c>
      <x:c r="N322" s="0">
        <x:f>CLEAN('Historical Trades'!O322)</x:f>
      </x:c>
      <x:c r="P322" s="14">
        <x:f>IF(G322="sell",M322,-M322)</x:f>
      </x:c>
      <x:c r="Q322" s="14">
        <x:f>VLOOKUP(N322,'Currency Rates'!$A$3:$C$32,3,0)</x:f>
      </x:c>
      <x:c r="R322" s="0">
        <x:f>IF(A322="SPUS",0,IF(A322="FWD",0,P322/Q322))</x:f>
      </x:c>
    </x:row>
    <x:row r="323" spans="1:19" x14ac:dyDescent="0.3">
      <x:c r="A323" s="0">
        <x:f>'Historical Trades'!A323</x:f>
      </x:c>
      <x:c r="B323" s="0">
        <x:f>'Historical Trades'!B323</x:f>
      </x:c>
      <x:c r="C323" s="23">
        <x:f>'Historical Trades'!C323</x:f>
      </x:c>
      <x:c r="D323" s="0">
        <x:f>'Historical Trades'!D323</x:f>
      </x:c>
      <x:c r="E323" s="23">
        <x:f>'Historical Trades'!E323</x:f>
      </x:c>
      <x:c r="F323" s="0">
        <x:f>'Historical Trades'!F323</x:f>
      </x:c>
      <x:c r="G323" s="0">
        <x:f>'Historical Trades'!G323</x:f>
      </x:c>
      <x:c r="H323" s="0">
        <x:f>'Historical Trades'!H323</x:f>
      </x:c>
      <x:c r="I323" s="0">
        <x:f>'Historical Trades'!I323</x:f>
      </x:c>
      <x:c r="J323" s="0">
        <x:f>'Historical Trades'!J323</x:f>
      </x:c>
      <x:c r="K323" s="0">
        <x:f>'Historical Trades'!K323</x:f>
      </x:c>
      <x:c r="L323" s="0">
        <x:f>'Historical Trades'!L323</x:f>
      </x:c>
      <x:c r="M323" s="0">
        <x:f>'Historical Trades'!M323</x:f>
      </x:c>
      <x:c r="N323" s="0">
        <x:f>CLEAN('Historical Trades'!O323)</x:f>
      </x:c>
      <x:c r="P323" s="14">
        <x:f>IF(G323="sell",M323,-M323)</x:f>
      </x:c>
      <x:c r="Q323" s="14">
        <x:f>VLOOKUP(N323,'Currency Rates'!$A$3:$C$32,3,0)</x:f>
      </x:c>
      <x:c r="R323" s="0">
        <x:f>IF(A323="SPUS",0,IF(A323="FWD",0,P323/Q323))</x:f>
      </x:c>
    </x:row>
    <x:row r="324" spans="1:19" x14ac:dyDescent="0.3">
      <x:c r="A324" s="0">
        <x:f>'Historical Trades'!A324</x:f>
      </x:c>
      <x:c r="B324" s="0">
        <x:f>'Historical Trades'!B324</x:f>
      </x:c>
      <x:c r="C324" s="23">
        <x:f>'Historical Trades'!C324</x:f>
      </x:c>
      <x:c r="D324" s="0">
        <x:f>'Historical Trades'!D324</x:f>
      </x:c>
      <x:c r="E324" s="23">
        <x:f>'Historical Trades'!E324</x:f>
      </x:c>
      <x:c r="F324" s="0">
        <x:f>'Historical Trades'!F324</x:f>
      </x:c>
      <x:c r="G324" s="0">
        <x:f>'Historical Trades'!G324</x:f>
      </x:c>
      <x:c r="H324" s="0">
        <x:f>'Historical Trades'!H324</x:f>
      </x:c>
      <x:c r="I324" s="0">
        <x:f>'Historical Trades'!I324</x:f>
      </x:c>
      <x:c r="J324" s="0">
        <x:f>'Historical Trades'!J324</x:f>
      </x:c>
      <x:c r="K324" s="0">
        <x:f>'Historical Trades'!K324</x:f>
      </x:c>
      <x:c r="L324" s="0">
        <x:f>'Historical Trades'!L324</x:f>
      </x:c>
      <x:c r="M324" s="0">
        <x:f>'Historical Trades'!M324</x:f>
      </x:c>
      <x:c r="N324" s="0">
        <x:f>CLEAN('Historical Trades'!O324)</x:f>
      </x:c>
      <x:c r="P324" s="14">
        <x:f>IF(G324="sell",M324,-M324)</x:f>
      </x:c>
      <x:c r="Q324" s="14">
        <x:f>VLOOKUP(N324,'Currency Rates'!$A$3:$C$32,3,0)</x:f>
      </x:c>
      <x:c r="R324" s="0">
        <x:f>IF(A324="SPUS",0,IF(A324="FWD",0,P324/Q324))</x:f>
      </x:c>
    </x:row>
    <x:row r="325" spans="1:19" x14ac:dyDescent="0.3">
      <x:c r="A325" s="0">
        <x:f>'Historical Trades'!A325</x:f>
      </x:c>
      <x:c r="B325" s="0">
        <x:f>'Historical Trades'!B325</x:f>
      </x:c>
      <x:c r="C325" s="23">
        <x:f>'Historical Trades'!C325</x:f>
      </x:c>
      <x:c r="D325" s="0">
        <x:f>'Historical Trades'!D325</x:f>
      </x:c>
      <x:c r="E325" s="23">
        <x:f>'Historical Trades'!E325</x:f>
      </x:c>
      <x:c r="F325" s="0">
        <x:f>'Historical Trades'!F325</x:f>
      </x:c>
      <x:c r="G325" s="0">
        <x:f>'Historical Trades'!G325</x:f>
      </x:c>
      <x:c r="H325" s="0">
        <x:f>'Historical Trades'!H325</x:f>
      </x:c>
      <x:c r="I325" s="0">
        <x:f>'Historical Trades'!I325</x:f>
      </x:c>
      <x:c r="J325" s="0">
        <x:f>'Historical Trades'!J325</x:f>
      </x:c>
      <x:c r="K325" s="0">
        <x:f>'Historical Trades'!K325</x:f>
      </x:c>
      <x:c r="L325" s="0">
        <x:f>'Historical Trades'!L325</x:f>
      </x:c>
      <x:c r="M325" s="0">
        <x:f>'Historical Trades'!M325</x:f>
      </x:c>
      <x:c r="N325" s="0">
        <x:f>CLEAN('Historical Trades'!O325)</x:f>
      </x:c>
      <x:c r="P325" s="14">
        <x:f>IF(G325="sell",M325,-M325)</x:f>
      </x:c>
      <x:c r="Q325" s="14">
        <x:f>VLOOKUP(N325,'Currency Rates'!$A$3:$C$32,3,0)</x:f>
      </x:c>
      <x:c r="R325" s="0">
        <x:f>IF(A325="SPUS",0,IF(A325="FWD",0,P325/Q325))</x:f>
      </x:c>
    </x:row>
    <x:row r="326" spans="1:19" x14ac:dyDescent="0.3">
      <x:c r="A326" s="0">
        <x:f>'Historical Trades'!A326</x:f>
      </x:c>
      <x:c r="B326" s="0">
        <x:f>'Historical Trades'!B326</x:f>
      </x:c>
      <x:c r="C326" s="23">
        <x:f>'Historical Trades'!C326</x:f>
      </x:c>
      <x:c r="D326" s="0">
        <x:f>'Historical Trades'!D326</x:f>
      </x:c>
      <x:c r="E326" s="23">
        <x:f>'Historical Trades'!E326</x:f>
      </x:c>
      <x:c r="F326" s="0">
        <x:f>'Historical Trades'!F326</x:f>
      </x:c>
      <x:c r="G326" s="0">
        <x:f>'Historical Trades'!G326</x:f>
      </x:c>
      <x:c r="H326" s="0">
        <x:f>'Historical Trades'!H326</x:f>
      </x:c>
      <x:c r="I326" s="0">
        <x:f>'Historical Trades'!I326</x:f>
      </x:c>
      <x:c r="J326" s="0">
        <x:f>'Historical Trades'!J326</x:f>
      </x:c>
      <x:c r="K326" s="0">
        <x:f>'Historical Trades'!K326</x:f>
      </x:c>
      <x:c r="L326" s="0">
        <x:f>'Historical Trades'!L326</x:f>
      </x:c>
      <x:c r="M326" s="0">
        <x:f>'Historical Trades'!M326</x:f>
      </x:c>
      <x:c r="N326" s="0">
        <x:f>CLEAN('Historical Trades'!O326)</x:f>
      </x:c>
      <x:c r="P326" s="14">
        <x:f>IF(G326="sell",M326,-M326)</x:f>
      </x:c>
      <x:c r="Q326" s="14">
        <x:f>VLOOKUP(N326,'Currency Rates'!$A$3:$C$32,3,0)</x:f>
      </x:c>
      <x:c r="R326" s="0">
        <x:f>IF(A326="SPUS",0,IF(A326="FWD",0,P326/Q326))</x:f>
      </x:c>
    </x:row>
    <x:row r="327" spans="1:19" x14ac:dyDescent="0.3">
      <x:c r="A327" s="0">
        <x:f>'Historical Trades'!A327</x:f>
      </x:c>
      <x:c r="B327" s="0">
        <x:f>'Historical Trades'!B327</x:f>
      </x:c>
      <x:c r="C327" s="23">
        <x:f>'Historical Trades'!C327</x:f>
      </x:c>
      <x:c r="D327" s="0">
        <x:f>'Historical Trades'!D327</x:f>
      </x:c>
      <x:c r="E327" s="23">
        <x:f>'Historical Trades'!E327</x:f>
      </x:c>
      <x:c r="F327" s="0">
        <x:f>'Historical Trades'!F327</x:f>
      </x:c>
      <x:c r="G327" s="0">
        <x:f>'Historical Trades'!G327</x:f>
      </x:c>
      <x:c r="H327" s="0">
        <x:f>'Historical Trades'!H327</x:f>
      </x:c>
      <x:c r="I327" s="0">
        <x:f>'Historical Trades'!I327</x:f>
      </x:c>
      <x:c r="J327" s="0">
        <x:f>'Historical Trades'!J327</x:f>
      </x:c>
      <x:c r="K327" s="0">
        <x:f>'Historical Trades'!K327</x:f>
      </x:c>
      <x:c r="L327" s="0">
        <x:f>'Historical Trades'!L327</x:f>
      </x:c>
      <x:c r="M327" s="0">
        <x:f>'Historical Trades'!M327</x:f>
      </x:c>
      <x:c r="N327" s="0">
        <x:f>CLEAN('Historical Trades'!O327)</x:f>
      </x:c>
      <x:c r="P327" s="14">
        <x:f>IF(G327="sell",M327,-M327)</x:f>
      </x:c>
      <x:c r="Q327" s="14">
        <x:f>VLOOKUP(N327,'Currency Rates'!$A$3:$C$32,3,0)</x:f>
      </x:c>
      <x:c r="R327" s="0">
        <x:f>IF(A327="SPUS",0,IF(A327="FWD",0,P327/Q327))</x:f>
      </x:c>
    </x:row>
    <x:row r="328" spans="1:19" x14ac:dyDescent="0.3">
      <x:c r="A328" s="0">
        <x:f>'Historical Trades'!A328</x:f>
      </x:c>
      <x:c r="B328" s="0">
        <x:f>'Historical Trades'!B328</x:f>
      </x:c>
      <x:c r="C328" s="23">
        <x:f>'Historical Trades'!C328</x:f>
      </x:c>
      <x:c r="D328" s="0">
        <x:f>'Historical Trades'!D328</x:f>
      </x:c>
      <x:c r="E328" s="23">
        <x:f>'Historical Trades'!E328</x:f>
      </x:c>
      <x:c r="F328" s="0">
        <x:f>'Historical Trades'!F328</x:f>
      </x:c>
      <x:c r="G328" s="0">
        <x:f>'Historical Trades'!G328</x:f>
      </x:c>
      <x:c r="H328" s="0">
        <x:f>'Historical Trades'!H328</x:f>
      </x:c>
      <x:c r="I328" s="0">
        <x:f>'Historical Trades'!I328</x:f>
      </x:c>
      <x:c r="J328" s="0">
        <x:f>'Historical Trades'!J328</x:f>
      </x:c>
      <x:c r="K328" s="0">
        <x:f>'Historical Trades'!K328</x:f>
      </x:c>
      <x:c r="L328" s="0">
        <x:f>'Historical Trades'!L328</x:f>
      </x:c>
      <x:c r="M328" s="0">
        <x:f>'Historical Trades'!M328</x:f>
      </x:c>
      <x:c r="N328" s="0">
        <x:f>CLEAN('Historical Trades'!O328)</x:f>
      </x:c>
      <x:c r="P328" s="14">
        <x:f>IF(G328="sell",M328,-M328)</x:f>
      </x:c>
      <x:c r="Q328" s="14">
        <x:f>VLOOKUP(N328,'Currency Rates'!$A$3:$C$32,3,0)</x:f>
      </x:c>
      <x:c r="R328" s="0">
        <x:f>IF(A328="SPUS",0,IF(A328="FWD",0,P328/Q328))</x:f>
      </x:c>
    </x:row>
    <x:row r="329" spans="1:19" x14ac:dyDescent="0.3">
      <x:c r="A329" s="0">
        <x:f>'Historical Trades'!A329</x:f>
      </x:c>
      <x:c r="B329" s="0">
        <x:f>'Historical Trades'!B329</x:f>
      </x:c>
      <x:c r="C329" s="23">
        <x:f>'Historical Trades'!C329</x:f>
      </x:c>
      <x:c r="D329" s="0">
        <x:f>'Historical Trades'!D329</x:f>
      </x:c>
      <x:c r="E329" s="23">
        <x:f>'Historical Trades'!E329</x:f>
      </x:c>
      <x:c r="F329" s="0">
        <x:f>'Historical Trades'!F329</x:f>
      </x:c>
      <x:c r="G329" s="0">
        <x:f>'Historical Trades'!G329</x:f>
      </x:c>
      <x:c r="H329" s="0">
        <x:f>'Historical Trades'!H329</x:f>
      </x:c>
      <x:c r="I329" s="0">
        <x:f>'Historical Trades'!I329</x:f>
      </x:c>
      <x:c r="J329" s="0">
        <x:f>'Historical Trades'!J329</x:f>
      </x:c>
      <x:c r="K329" s="0">
        <x:f>'Historical Trades'!K329</x:f>
      </x:c>
      <x:c r="L329" s="0">
        <x:f>'Historical Trades'!L329</x:f>
      </x:c>
      <x:c r="M329" s="0">
        <x:f>'Historical Trades'!M329</x:f>
      </x:c>
      <x:c r="N329" s="0">
        <x:f>CLEAN('Historical Trades'!O329)</x:f>
      </x:c>
      <x:c r="P329" s="14">
        <x:f>IF(G329="sell",M329,-M329)</x:f>
      </x:c>
      <x:c r="Q329" s="14">
        <x:f>VLOOKUP(N329,'Currency Rates'!$A$3:$C$32,3,0)</x:f>
      </x:c>
      <x:c r="R329" s="0">
        <x:f>IF(A329="SPUS",0,IF(A329="FWD",0,P329/Q329))</x:f>
      </x:c>
    </x:row>
    <x:row r="330" spans="1:19" x14ac:dyDescent="0.3">
      <x:c r="A330" s="0">
        <x:f>'Historical Trades'!A330</x:f>
      </x:c>
      <x:c r="B330" s="0">
        <x:f>'Historical Trades'!B330</x:f>
      </x:c>
      <x:c r="C330" s="23">
        <x:f>'Historical Trades'!C330</x:f>
      </x:c>
      <x:c r="D330" s="0">
        <x:f>'Historical Trades'!D330</x:f>
      </x:c>
      <x:c r="E330" s="23">
        <x:f>'Historical Trades'!E330</x:f>
      </x:c>
      <x:c r="F330" s="0">
        <x:f>'Historical Trades'!F330</x:f>
      </x:c>
      <x:c r="G330" s="0">
        <x:f>'Historical Trades'!G330</x:f>
      </x:c>
      <x:c r="H330" s="0">
        <x:f>'Historical Trades'!H330</x:f>
      </x:c>
      <x:c r="I330" s="0">
        <x:f>'Historical Trades'!I330</x:f>
      </x:c>
      <x:c r="J330" s="0">
        <x:f>'Historical Trades'!J330</x:f>
      </x:c>
      <x:c r="K330" s="0">
        <x:f>'Historical Trades'!K330</x:f>
      </x:c>
      <x:c r="L330" s="0">
        <x:f>'Historical Trades'!L330</x:f>
      </x:c>
      <x:c r="M330" s="0">
        <x:f>'Historical Trades'!M330</x:f>
      </x:c>
      <x:c r="N330" s="0">
        <x:f>CLEAN('Historical Trades'!O330)</x:f>
      </x:c>
      <x:c r="P330" s="14">
        <x:f>IF(G330="sell",M330,-M330)</x:f>
      </x:c>
      <x:c r="Q330" s="14">
        <x:f>VLOOKUP(N330,'Currency Rates'!$A$3:$C$32,3,0)</x:f>
      </x:c>
      <x:c r="R330" s="0">
        <x:f>IF(A330="SPUS",0,IF(A330="FWD",0,P330/Q330))</x:f>
      </x:c>
    </x:row>
    <x:row r="331" spans="1:19" x14ac:dyDescent="0.3">
      <x:c r="A331" s="0">
        <x:f>'Historical Trades'!A331</x:f>
      </x:c>
      <x:c r="B331" s="0">
        <x:f>'Historical Trades'!B331</x:f>
      </x:c>
      <x:c r="C331" s="23">
        <x:f>'Historical Trades'!C331</x:f>
      </x:c>
      <x:c r="D331" s="0">
        <x:f>'Historical Trades'!D331</x:f>
      </x:c>
      <x:c r="E331" s="23">
        <x:f>'Historical Trades'!E331</x:f>
      </x:c>
      <x:c r="F331" s="0">
        <x:f>'Historical Trades'!F331</x:f>
      </x:c>
      <x:c r="G331" s="0">
        <x:f>'Historical Trades'!G331</x:f>
      </x:c>
      <x:c r="H331" s="0">
        <x:f>'Historical Trades'!H331</x:f>
      </x:c>
      <x:c r="I331" s="0">
        <x:f>'Historical Trades'!I331</x:f>
      </x:c>
      <x:c r="J331" s="0">
        <x:f>'Historical Trades'!J331</x:f>
      </x:c>
      <x:c r="K331" s="0">
        <x:f>'Historical Trades'!K331</x:f>
      </x:c>
      <x:c r="L331" s="0">
        <x:f>'Historical Trades'!L331</x:f>
      </x:c>
      <x:c r="M331" s="0">
        <x:f>'Historical Trades'!M331</x:f>
      </x:c>
      <x:c r="N331" s="0">
        <x:f>CLEAN('Historical Trades'!O331)</x:f>
      </x:c>
      <x:c r="P331" s="14">
        <x:f>IF(G331="sell",M331,-M331)</x:f>
      </x:c>
      <x:c r="Q331" s="14">
        <x:f>VLOOKUP(N331,'Currency Rates'!$A$3:$C$32,3,0)</x:f>
      </x:c>
      <x:c r="R331" s="0">
        <x:f>IF(A331="SPUS",0,IF(A331="FWD",0,P331/Q331))</x:f>
      </x:c>
    </x:row>
    <x:row r="332" spans="1:19" x14ac:dyDescent="0.3">
      <x:c r="A332" s="0">
        <x:f>'Historical Trades'!A332</x:f>
      </x:c>
      <x:c r="B332" s="0">
        <x:f>'Historical Trades'!B332</x:f>
      </x:c>
      <x:c r="C332" s="23">
        <x:f>'Historical Trades'!C332</x:f>
      </x:c>
      <x:c r="D332" s="0">
        <x:f>'Historical Trades'!D332</x:f>
      </x:c>
      <x:c r="E332" s="23">
        <x:f>'Historical Trades'!E332</x:f>
      </x:c>
      <x:c r="F332" s="0">
        <x:f>'Historical Trades'!F332</x:f>
      </x:c>
      <x:c r="G332" s="0">
        <x:f>'Historical Trades'!G332</x:f>
      </x:c>
      <x:c r="H332" s="0">
        <x:f>'Historical Trades'!H332</x:f>
      </x:c>
      <x:c r="I332" s="0">
        <x:f>'Historical Trades'!I332</x:f>
      </x:c>
      <x:c r="J332" s="0">
        <x:f>'Historical Trades'!J332</x:f>
      </x:c>
      <x:c r="K332" s="0">
        <x:f>'Historical Trades'!K332</x:f>
      </x:c>
      <x:c r="L332" s="0">
        <x:f>'Historical Trades'!L332</x:f>
      </x:c>
      <x:c r="M332" s="0">
        <x:f>'Historical Trades'!M332</x:f>
      </x:c>
      <x:c r="N332" s="0">
        <x:f>CLEAN('Historical Trades'!O332)</x:f>
      </x:c>
      <x:c r="P332" s="14">
        <x:f>IF(G332="sell",M332,-M332)</x:f>
      </x:c>
      <x:c r="Q332" s="14">
        <x:f>VLOOKUP(N332,'Currency Rates'!$A$3:$C$32,3,0)</x:f>
      </x:c>
      <x:c r="R332" s="0">
        <x:f>IF(A332="SPUS",0,IF(A332="FWD",0,P332/Q332))</x:f>
      </x:c>
    </x:row>
    <x:row r="333" spans="1:19" x14ac:dyDescent="0.3">
      <x:c r="A333" s="0">
        <x:f>'Historical Trades'!A333</x:f>
      </x:c>
      <x:c r="B333" s="0">
        <x:f>'Historical Trades'!B333</x:f>
      </x:c>
      <x:c r="C333" s="23">
        <x:f>'Historical Trades'!C333</x:f>
      </x:c>
      <x:c r="D333" s="0">
        <x:f>'Historical Trades'!D333</x:f>
      </x:c>
      <x:c r="E333" s="23">
        <x:f>'Historical Trades'!E333</x:f>
      </x:c>
      <x:c r="F333" s="0">
        <x:f>'Historical Trades'!F333</x:f>
      </x:c>
      <x:c r="G333" s="0">
        <x:f>'Historical Trades'!G333</x:f>
      </x:c>
      <x:c r="H333" s="0">
        <x:f>'Historical Trades'!H333</x:f>
      </x:c>
      <x:c r="I333" s="0">
        <x:f>'Historical Trades'!I333</x:f>
      </x:c>
      <x:c r="J333" s="0">
        <x:f>'Historical Trades'!J333</x:f>
      </x:c>
      <x:c r="K333" s="0">
        <x:f>'Historical Trades'!K333</x:f>
      </x:c>
      <x:c r="L333" s="0">
        <x:f>'Historical Trades'!L333</x:f>
      </x:c>
      <x:c r="M333" s="0">
        <x:f>'Historical Trades'!M333</x:f>
      </x:c>
      <x:c r="N333" s="0">
        <x:f>CLEAN('Historical Trades'!O333)</x:f>
      </x:c>
      <x:c r="P333" s="14">
        <x:f>IF(G333="sell",M333,-M333)</x:f>
      </x:c>
      <x:c r="Q333" s="14">
        <x:f>VLOOKUP(N333,'Currency Rates'!$A$3:$C$32,3,0)</x:f>
      </x:c>
      <x:c r="R333" s="0">
        <x:f>IF(A333="SPUS",0,IF(A333="FWD",0,P333/Q333))</x:f>
      </x:c>
    </x:row>
    <x:row r="334" spans="1:19" x14ac:dyDescent="0.3">
      <x:c r="A334" s="0">
        <x:f>'Historical Trades'!A334</x:f>
      </x:c>
      <x:c r="B334" s="0">
        <x:f>'Historical Trades'!B334</x:f>
      </x:c>
      <x:c r="C334" s="23">
        <x:f>'Historical Trades'!C334</x:f>
      </x:c>
      <x:c r="D334" s="0">
        <x:f>'Historical Trades'!D334</x:f>
      </x:c>
      <x:c r="E334" s="23">
        <x:f>'Historical Trades'!E334</x:f>
      </x:c>
      <x:c r="F334" s="0">
        <x:f>'Historical Trades'!F334</x:f>
      </x:c>
      <x:c r="G334" s="0">
        <x:f>'Historical Trades'!G334</x:f>
      </x:c>
      <x:c r="H334" s="0">
        <x:f>'Historical Trades'!H334</x:f>
      </x:c>
      <x:c r="I334" s="0">
        <x:f>'Historical Trades'!I334</x:f>
      </x:c>
      <x:c r="J334" s="0">
        <x:f>'Historical Trades'!J334</x:f>
      </x:c>
      <x:c r="K334" s="0">
        <x:f>'Historical Trades'!K334</x:f>
      </x:c>
      <x:c r="L334" s="0">
        <x:f>'Historical Trades'!L334</x:f>
      </x:c>
      <x:c r="M334" s="0">
        <x:f>'Historical Trades'!M334</x:f>
      </x:c>
      <x:c r="N334" s="0">
        <x:f>CLEAN('Historical Trades'!O334)</x:f>
      </x:c>
      <x:c r="P334" s="14">
        <x:f>IF(G334="sell",M334,-M334)</x:f>
      </x:c>
      <x:c r="Q334" s="14">
        <x:f>VLOOKUP(N334,'Currency Rates'!$A$3:$C$32,3,0)</x:f>
      </x:c>
      <x:c r="R334" s="0">
        <x:f>IF(A334="SPUS",0,IF(A334="FWD",0,P334/Q334))</x:f>
      </x:c>
    </x:row>
    <x:row r="335" spans="1:19" x14ac:dyDescent="0.3">
      <x:c r="A335" s="0">
        <x:f>'Historical Trades'!A335</x:f>
      </x:c>
      <x:c r="B335" s="0">
        <x:f>'Historical Trades'!B335</x:f>
      </x:c>
      <x:c r="C335" s="23">
        <x:f>'Historical Trades'!C335</x:f>
      </x:c>
      <x:c r="D335" s="0">
        <x:f>'Historical Trades'!D335</x:f>
      </x:c>
      <x:c r="E335" s="23">
        <x:f>'Historical Trades'!E335</x:f>
      </x:c>
      <x:c r="F335" s="0">
        <x:f>'Historical Trades'!F335</x:f>
      </x:c>
      <x:c r="G335" s="0">
        <x:f>'Historical Trades'!G335</x:f>
      </x:c>
      <x:c r="H335" s="0">
        <x:f>'Historical Trades'!H335</x:f>
      </x:c>
      <x:c r="I335" s="0">
        <x:f>'Historical Trades'!I335</x:f>
      </x:c>
      <x:c r="J335" s="0">
        <x:f>'Historical Trades'!J335</x:f>
      </x:c>
      <x:c r="K335" s="0">
        <x:f>'Historical Trades'!K335</x:f>
      </x:c>
      <x:c r="L335" s="0">
        <x:f>'Historical Trades'!L335</x:f>
      </x:c>
      <x:c r="M335" s="0">
        <x:f>'Historical Trades'!M335</x:f>
      </x:c>
      <x:c r="N335" s="0">
        <x:f>CLEAN('Historical Trades'!O335)</x:f>
      </x:c>
      <x:c r="P335" s="14">
        <x:f>IF(G335="sell",M335,-M335)</x:f>
      </x:c>
      <x:c r="Q335" s="14">
        <x:f>VLOOKUP(N335,'Currency Rates'!$A$3:$C$32,3,0)</x:f>
      </x:c>
      <x:c r="R335" s="0">
        <x:f>IF(A335="SPUS",0,IF(A335="FWD",0,P335/Q335))</x:f>
      </x:c>
    </x:row>
    <x:row r="336" spans="1:19" x14ac:dyDescent="0.3">
      <x:c r="A336" s="0">
        <x:f>'Historical Trades'!A336</x:f>
      </x:c>
      <x:c r="B336" s="0">
        <x:f>'Historical Trades'!B336</x:f>
      </x:c>
      <x:c r="C336" s="23">
        <x:f>'Historical Trades'!C336</x:f>
      </x:c>
      <x:c r="D336" s="0">
        <x:f>'Historical Trades'!D336</x:f>
      </x:c>
      <x:c r="E336" s="23">
        <x:f>'Historical Trades'!E336</x:f>
      </x:c>
      <x:c r="F336" s="0">
        <x:f>'Historical Trades'!F336</x:f>
      </x:c>
      <x:c r="G336" s="0">
        <x:f>'Historical Trades'!G336</x:f>
      </x:c>
      <x:c r="H336" s="0">
        <x:f>'Historical Trades'!H336</x:f>
      </x:c>
      <x:c r="I336" s="0">
        <x:f>'Historical Trades'!I336</x:f>
      </x:c>
      <x:c r="J336" s="0">
        <x:f>'Historical Trades'!J336</x:f>
      </x:c>
      <x:c r="K336" s="0">
        <x:f>'Historical Trades'!K336</x:f>
      </x:c>
      <x:c r="L336" s="0">
        <x:f>'Historical Trades'!L336</x:f>
      </x:c>
      <x:c r="M336" s="0">
        <x:f>'Historical Trades'!M336</x:f>
      </x:c>
      <x:c r="N336" s="0">
        <x:f>CLEAN('Historical Trades'!O336)</x:f>
      </x:c>
      <x:c r="P336" s="14">
        <x:f>IF(G336="sell",M336,-M336)</x:f>
      </x:c>
      <x:c r="Q336" s="14">
        <x:f>VLOOKUP(N336,'Currency Rates'!$A$3:$C$32,3,0)</x:f>
      </x:c>
      <x:c r="R336" s="0">
        <x:f>IF(A336="SPUS",0,IF(A336="FWD",0,P336/Q336))</x:f>
      </x:c>
    </x:row>
    <x:row r="337" spans="1:19" x14ac:dyDescent="0.3">
      <x:c r="A337" s="0">
        <x:f>'Historical Trades'!A337</x:f>
      </x:c>
      <x:c r="B337" s="0">
        <x:f>'Historical Trades'!B337</x:f>
      </x:c>
      <x:c r="C337" s="23">
        <x:f>'Historical Trades'!C337</x:f>
      </x:c>
      <x:c r="D337" s="0">
        <x:f>'Historical Trades'!D337</x:f>
      </x:c>
      <x:c r="E337" s="23">
        <x:f>'Historical Trades'!E337</x:f>
      </x:c>
      <x:c r="F337" s="0">
        <x:f>'Historical Trades'!F337</x:f>
      </x:c>
      <x:c r="G337" s="0">
        <x:f>'Historical Trades'!G337</x:f>
      </x:c>
      <x:c r="H337" s="0">
        <x:f>'Historical Trades'!H337</x:f>
      </x:c>
      <x:c r="I337" s="0">
        <x:f>'Historical Trades'!I337</x:f>
      </x:c>
      <x:c r="J337" s="0">
        <x:f>'Historical Trades'!J337</x:f>
      </x:c>
      <x:c r="K337" s="0">
        <x:f>'Historical Trades'!K337</x:f>
      </x:c>
      <x:c r="L337" s="0">
        <x:f>'Historical Trades'!L337</x:f>
      </x:c>
      <x:c r="M337" s="0">
        <x:f>'Historical Trades'!M337</x:f>
      </x:c>
      <x:c r="N337" s="0">
        <x:f>CLEAN('Historical Trades'!O337)</x:f>
      </x:c>
      <x:c r="P337" s="14">
        <x:f>IF(G337="sell",M337,-M337)</x:f>
      </x:c>
      <x:c r="Q337" s="14">
        <x:f>VLOOKUP(N337,'Currency Rates'!$A$3:$C$32,3,0)</x:f>
      </x:c>
      <x:c r="R337" s="0">
        <x:f>IF(A337="SPUS",0,IF(A337="FWD",0,P337/Q337))</x:f>
      </x:c>
    </x:row>
    <x:row r="338" spans="1:19" x14ac:dyDescent="0.3">
      <x:c r="A338" s="0">
        <x:f>'Historical Trades'!A338</x:f>
      </x:c>
      <x:c r="B338" s="0">
        <x:f>'Historical Trades'!B338</x:f>
      </x:c>
      <x:c r="C338" s="23">
        <x:f>'Historical Trades'!C338</x:f>
      </x:c>
      <x:c r="D338" s="0">
        <x:f>'Historical Trades'!D338</x:f>
      </x:c>
      <x:c r="E338" s="23">
        <x:f>'Historical Trades'!E338</x:f>
      </x:c>
      <x:c r="F338" s="0">
        <x:f>'Historical Trades'!F338</x:f>
      </x:c>
      <x:c r="G338" s="0">
        <x:f>'Historical Trades'!G338</x:f>
      </x:c>
      <x:c r="H338" s="0">
        <x:f>'Historical Trades'!H338</x:f>
      </x:c>
      <x:c r="I338" s="0">
        <x:f>'Historical Trades'!I338</x:f>
      </x:c>
      <x:c r="J338" s="0">
        <x:f>'Historical Trades'!J338</x:f>
      </x:c>
      <x:c r="K338" s="0">
        <x:f>'Historical Trades'!K338</x:f>
      </x:c>
      <x:c r="L338" s="0">
        <x:f>'Historical Trades'!L338</x:f>
      </x:c>
      <x:c r="M338" s="0">
        <x:f>'Historical Trades'!M338</x:f>
      </x:c>
      <x:c r="N338" s="0">
        <x:f>CLEAN('Historical Trades'!O338)</x:f>
      </x:c>
      <x:c r="P338" s="14">
        <x:f>IF(G338="sell",M338,-M338)</x:f>
      </x:c>
      <x:c r="Q338" s="14">
        <x:f>VLOOKUP(N338,'Currency Rates'!$A$3:$C$32,3,0)</x:f>
      </x:c>
      <x:c r="R338" s="0">
        <x:f>IF(A338="SPUS",0,IF(A338="FWD",0,P338/Q338))</x:f>
      </x:c>
    </x:row>
    <x:row r="339" spans="1:19" x14ac:dyDescent="0.3">
      <x:c r="A339" s="0">
        <x:f>'Historical Trades'!A339</x:f>
      </x:c>
      <x:c r="B339" s="0">
        <x:f>'Historical Trades'!B339</x:f>
      </x:c>
      <x:c r="C339" s="23">
        <x:f>'Historical Trades'!C339</x:f>
      </x:c>
      <x:c r="D339" s="0">
        <x:f>'Historical Trades'!D339</x:f>
      </x:c>
      <x:c r="E339" s="23">
        <x:f>'Historical Trades'!E339</x:f>
      </x:c>
      <x:c r="F339" s="0">
        <x:f>'Historical Trades'!F339</x:f>
      </x:c>
      <x:c r="G339" s="0">
        <x:f>'Historical Trades'!G339</x:f>
      </x:c>
      <x:c r="H339" s="0">
        <x:f>'Historical Trades'!H339</x:f>
      </x:c>
      <x:c r="I339" s="0">
        <x:f>'Historical Trades'!I339</x:f>
      </x:c>
      <x:c r="J339" s="0">
        <x:f>'Historical Trades'!J339</x:f>
      </x:c>
      <x:c r="K339" s="0">
        <x:f>'Historical Trades'!K339</x:f>
      </x:c>
      <x:c r="L339" s="0">
        <x:f>'Historical Trades'!L339</x:f>
      </x:c>
      <x:c r="M339" s="0">
        <x:f>'Historical Trades'!M339</x:f>
      </x:c>
      <x:c r="N339" s="0">
        <x:f>CLEAN('Historical Trades'!O339)</x:f>
      </x:c>
      <x:c r="P339" s="14">
        <x:f>IF(G339="sell",M339,-M339)</x:f>
      </x:c>
      <x:c r="Q339" s="14">
        <x:f>VLOOKUP(N339,'Currency Rates'!$A$3:$C$32,3,0)</x:f>
      </x:c>
      <x:c r="R339" s="0">
        <x:f>IF(A339="SPUS",0,IF(A339="FWD",0,P339/Q339))</x:f>
      </x:c>
    </x:row>
    <x:row r="340" spans="1:19" x14ac:dyDescent="0.3">
      <x:c r="A340" s="0">
        <x:f>'Historical Trades'!A340</x:f>
      </x:c>
      <x:c r="B340" s="0">
        <x:f>'Historical Trades'!B340</x:f>
      </x:c>
      <x:c r="C340" s="23">
        <x:f>'Historical Trades'!C340</x:f>
      </x:c>
      <x:c r="D340" s="0">
        <x:f>'Historical Trades'!D340</x:f>
      </x:c>
      <x:c r="E340" s="23">
        <x:f>'Historical Trades'!E340</x:f>
      </x:c>
      <x:c r="F340" s="0">
        <x:f>'Historical Trades'!F340</x:f>
      </x:c>
      <x:c r="G340" s="0">
        <x:f>'Historical Trades'!G340</x:f>
      </x:c>
      <x:c r="H340" s="0">
        <x:f>'Historical Trades'!H340</x:f>
      </x:c>
      <x:c r="I340" s="0">
        <x:f>'Historical Trades'!I340</x:f>
      </x:c>
      <x:c r="J340" s="0">
        <x:f>'Historical Trades'!J340</x:f>
      </x:c>
      <x:c r="K340" s="0">
        <x:f>'Historical Trades'!K340</x:f>
      </x:c>
      <x:c r="L340" s="0">
        <x:f>'Historical Trades'!L340</x:f>
      </x:c>
      <x:c r="M340" s="0">
        <x:f>'Historical Trades'!M340</x:f>
      </x:c>
      <x:c r="N340" s="0">
        <x:f>CLEAN('Historical Trades'!O340)</x:f>
      </x:c>
      <x:c r="P340" s="14">
        <x:f>IF(G340="sell",M340,-M340)</x:f>
      </x:c>
      <x:c r="Q340" s="14">
        <x:f>VLOOKUP(N340,'Currency Rates'!$A$3:$C$32,3,0)</x:f>
      </x:c>
      <x:c r="R340" s="0">
        <x:f>IF(A340="SPUS",0,IF(A340="FWD",0,P340/Q340))</x:f>
      </x:c>
    </x:row>
    <x:row r="341" spans="1:19" x14ac:dyDescent="0.3">
      <x:c r="A341" s="0">
        <x:f>'Historical Trades'!A341</x:f>
      </x:c>
      <x:c r="B341" s="0">
        <x:f>'Historical Trades'!B341</x:f>
      </x:c>
      <x:c r="C341" s="23">
        <x:f>'Historical Trades'!C341</x:f>
      </x:c>
      <x:c r="D341" s="0">
        <x:f>'Historical Trades'!D341</x:f>
      </x:c>
      <x:c r="E341" s="23">
        <x:f>'Historical Trades'!E341</x:f>
      </x:c>
      <x:c r="F341" s="0">
        <x:f>'Historical Trades'!F341</x:f>
      </x:c>
      <x:c r="G341" s="0">
        <x:f>'Historical Trades'!G341</x:f>
      </x:c>
      <x:c r="H341" s="0">
        <x:f>'Historical Trades'!H341</x:f>
      </x:c>
      <x:c r="I341" s="0">
        <x:f>'Historical Trades'!I341</x:f>
      </x:c>
      <x:c r="J341" s="0">
        <x:f>'Historical Trades'!J341</x:f>
      </x:c>
      <x:c r="K341" s="0">
        <x:f>'Historical Trades'!K341</x:f>
      </x:c>
      <x:c r="L341" s="0">
        <x:f>'Historical Trades'!L341</x:f>
      </x:c>
      <x:c r="M341" s="0">
        <x:f>'Historical Trades'!M341</x:f>
      </x:c>
      <x:c r="N341" s="0">
        <x:f>CLEAN('Historical Trades'!O341)</x:f>
      </x:c>
      <x:c r="P341" s="14">
        <x:f>IF(G341="sell",M341,-M341)</x:f>
      </x:c>
      <x:c r="Q341" s="14">
        <x:f>VLOOKUP(N341,'Currency Rates'!$A$3:$C$32,3,0)</x:f>
      </x:c>
      <x:c r="R341" s="0">
        <x:f>IF(A341="SPUS",0,IF(A341="FWD",0,P341/Q341))</x:f>
      </x:c>
    </x:row>
    <x:row r="342" spans="1:19" x14ac:dyDescent="0.3">
      <x:c r="A342" s="0">
        <x:f>'Historical Trades'!A342</x:f>
      </x:c>
      <x:c r="B342" s="0">
        <x:f>'Historical Trades'!B342</x:f>
      </x:c>
      <x:c r="C342" s="23">
        <x:f>'Historical Trades'!C342</x:f>
      </x:c>
      <x:c r="D342" s="0">
        <x:f>'Historical Trades'!D342</x:f>
      </x:c>
      <x:c r="E342" s="23">
        <x:f>'Historical Trades'!E342</x:f>
      </x:c>
      <x:c r="F342" s="0">
        <x:f>'Historical Trades'!F342</x:f>
      </x:c>
      <x:c r="G342" s="0">
        <x:f>'Historical Trades'!G342</x:f>
      </x:c>
      <x:c r="H342" s="0">
        <x:f>'Historical Trades'!H342</x:f>
      </x:c>
      <x:c r="I342" s="0">
        <x:f>'Historical Trades'!I342</x:f>
      </x:c>
      <x:c r="J342" s="0">
        <x:f>'Historical Trades'!J342</x:f>
      </x:c>
      <x:c r="K342" s="0">
        <x:f>'Historical Trades'!K342</x:f>
      </x:c>
      <x:c r="L342" s="0">
        <x:f>'Historical Trades'!L342</x:f>
      </x:c>
      <x:c r="M342" s="0">
        <x:f>'Historical Trades'!M342</x:f>
      </x:c>
      <x:c r="N342" s="0">
        <x:f>CLEAN('Historical Trades'!O342)</x:f>
      </x:c>
      <x:c r="P342" s="14">
        <x:f>IF(G342="sell",M342,-M342)</x:f>
      </x:c>
      <x:c r="Q342" s="14">
        <x:f>VLOOKUP(N342,'Currency Rates'!$A$3:$C$32,3,0)</x:f>
      </x:c>
      <x:c r="R342" s="0">
        <x:f>IF(A342="SPUS",0,IF(A342="FWD",0,P342/Q342))</x:f>
      </x:c>
    </x:row>
    <x:row r="343" spans="1:19" x14ac:dyDescent="0.3">
      <x:c r="A343" s="0">
        <x:f>'Historical Trades'!A343</x:f>
      </x:c>
      <x:c r="B343" s="0">
        <x:f>'Historical Trades'!B343</x:f>
      </x:c>
      <x:c r="C343" s="23">
        <x:f>'Historical Trades'!C343</x:f>
      </x:c>
      <x:c r="D343" s="0">
        <x:f>'Historical Trades'!D343</x:f>
      </x:c>
      <x:c r="E343" s="23">
        <x:f>'Historical Trades'!E343</x:f>
      </x:c>
      <x:c r="F343" s="0">
        <x:f>'Historical Trades'!F343</x:f>
      </x:c>
      <x:c r="G343" s="0">
        <x:f>'Historical Trades'!G343</x:f>
      </x:c>
      <x:c r="H343" s="0">
        <x:f>'Historical Trades'!H343</x:f>
      </x:c>
      <x:c r="I343" s="0">
        <x:f>'Historical Trades'!I343</x:f>
      </x:c>
      <x:c r="J343" s="0">
        <x:f>'Historical Trades'!J343</x:f>
      </x:c>
      <x:c r="K343" s="0">
        <x:f>'Historical Trades'!K343</x:f>
      </x:c>
      <x:c r="L343" s="0">
        <x:f>'Historical Trades'!L343</x:f>
      </x:c>
      <x:c r="M343" s="0">
        <x:f>'Historical Trades'!M343</x:f>
      </x:c>
      <x:c r="N343" s="0">
        <x:f>CLEAN('Historical Trades'!O343)</x:f>
      </x:c>
      <x:c r="P343" s="14">
        <x:f>IF(G343="sell",M343,-M343)</x:f>
      </x:c>
      <x:c r="Q343" s="14">
        <x:f>VLOOKUP(N343,'Currency Rates'!$A$3:$C$32,3,0)</x:f>
      </x:c>
      <x:c r="R343" s="0">
        <x:f>IF(A343="SPUS",0,IF(A343="FWD",0,P343/Q343))</x:f>
      </x:c>
    </x:row>
    <x:row r="344" spans="1:19" x14ac:dyDescent="0.3">
      <x:c r="A344" s="0">
        <x:f>'Historical Trades'!A344</x:f>
      </x:c>
      <x:c r="B344" s="0">
        <x:f>'Historical Trades'!B344</x:f>
      </x:c>
      <x:c r="C344" s="23">
        <x:f>'Historical Trades'!C344</x:f>
      </x:c>
      <x:c r="D344" s="0">
        <x:f>'Historical Trades'!D344</x:f>
      </x:c>
      <x:c r="E344" s="23">
        <x:f>'Historical Trades'!E344</x:f>
      </x:c>
      <x:c r="F344" s="0">
        <x:f>'Historical Trades'!F344</x:f>
      </x:c>
      <x:c r="G344" s="0">
        <x:f>'Historical Trades'!G344</x:f>
      </x:c>
      <x:c r="H344" s="0">
        <x:f>'Historical Trades'!H344</x:f>
      </x:c>
      <x:c r="I344" s="0">
        <x:f>'Historical Trades'!I344</x:f>
      </x:c>
      <x:c r="J344" s="0">
        <x:f>'Historical Trades'!J344</x:f>
      </x:c>
      <x:c r="K344" s="0">
        <x:f>'Historical Trades'!K344</x:f>
      </x:c>
      <x:c r="L344" s="0">
        <x:f>'Historical Trades'!L344</x:f>
      </x:c>
      <x:c r="M344" s="0">
        <x:f>'Historical Trades'!M344</x:f>
      </x:c>
      <x:c r="N344" s="0">
        <x:f>CLEAN('Historical Trades'!O344)</x:f>
      </x:c>
      <x:c r="P344" s="14">
        <x:f>IF(G344="sell",M344,-M344)</x:f>
      </x:c>
      <x:c r="Q344" s="14">
        <x:f>VLOOKUP(N344,'Currency Rates'!$A$3:$C$32,3,0)</x:f>
      </x:c>
      <x:c r="R344" s="0">
        <x:f>IF(A344="SPUS",0,IF(A344="FWD",0,P344/Q344))</x:f>
      </x:c>
    </x:row>
    <x:row r="345" spans="1:19" x14ac:dyDescent="0.3">
      <x:c r="A345" s="0">
        <x:f>'Historical Trades'!A345</x:f>
      </x:c>
      <x:c r="B345" s="0">
        <x:f>'Historical Trades'!B345</x:f>
      </x:c>
      <x:c r="C345" s="23">
        <x:f>'Historical Trades'!C345</x:f>
      </x:c>
      <x:c r="D345" s="0">
        <x:f>'Historical Trades'!D345</x:f>
      </x:c>
      <x:c r="E345" s="23">
        <x:f>'Historical Trades'!E345</x:f>
      </x:c>
      <x:c r="F345" s="0">
        <x:f>'Historical Trades'!F345</x:f>
      </x:c>
      <x:c r="G345" s="0">
        <x:f>'Historical Trades'!G345</x:f>
      </x:c>
      <x:c r="H345" s="0">
        <x:f>'Historical Trades'!H345</x:f>
      </x:c>
      <x:c r="I345" s="0">
        <x:f>'Historical Trades'!I345</x:f>
      </x:c>
      <x:c r="J345" s="0">
        <x:f>'Historical Trades'!J345</x:f>
      </x:c>
      <x:c r="K345" s="0">
        <x:f>'Historical Trades'!K345</x:f>
      </x:c>
      <x:c r="L345" s="0">
        <x:f>'Historical Trades'!L345</x:f>
      </x:c>
      <x:c r="M345" s="0">
        <x:f>'Historical Trades'!M345</x:f>
      </x:c>
      <x:c r="N345" s="0">
        <x:f>CLEAN('Historical Trades'!O345)</x:f>
      </x:c>
      <x:c r="P345" s="14">
        <x:f>IF(G345="sell",M345,-M345)</x:f>
      </x:c>
      <x:c r="Q345" s="14">
        <x:f>VLOOKUP(N345,'Currency Rates'!$A$3:$C$32,3,0)</x:f>
      </x:c>
      <x:c r="R345" s="0">
        <x:f>IF(A345="SPUS",0,IF(A345="FWD",0,P345/Q345))</x:f>
      </x:c>
    </x:row>
    <x:row r="346" spans="1:19" x14ac:dyDescent="0.3">
      <x:c r="A346" s="0">
        <x:f>'Historical Trades'!A346</x:f>
      </x:c>
      <x:c r="B346" s="0">
        <x:f>'Historical Trades'!B346</x:f>
      </x:c>
      <x:c r="C346" s="23">
        <x:f>'Historical Trades'!C346</x:f>
      </x:c>
      <x:c r="D346" s="0">
        <x:f>'Historical Trades'!D346</x:f>
      </x:c>
      <x:c r="E346" s="23">
        <x:f>'Historical Trades'!E346</x:f>
      </x:c>
      <x:c r="F346" s="0">
        <x:f>'Historical Trades'!F346</x:f>
      </x:c>
      <x:c r="G346" s="0">
        <x:f>'Historical Trades'!G346</x:f>
      </x:c>
      <x:c r="H346" s="0">
        <x:f>'Historical Trades'!H346</x:f>
      </x:c>
      <x:c r="I346" s="0">
        <x:f>'Historical Trades'!I346</x:f>
      </x:c>
      <x:c r="J346" s="0">
        <x:f>'Historical Trades'!J346</x:f>
      </x:c>
      <x:c r="K346" s="0">
        <x:f>'Historical Trades'!K346</x:f>
      </x:c>
      <x:c r="L346" s="0">
        <x:f>'Historical Trades'!L346</x:f>
      </x:c>
      <x:c r="M346" s="0">
        <x:f>'Historical Trades'!M346</x:f>
      </x:c>
      <x:c r="N346" s="0">
        <x:f>CLEAN('Historical Trades'!O346)</x:f>
      </x:c>
      <x:c r="P346" s="14">
        <x:f>IF(G346="sell",M346,-M346)</x:f>
      </x:c>
      <x:c r="Q346" s="14">
        <x:f>VLOOKUP(N346,'Currency Rates'!$A$3:$C$32,3,0)</x:f>
      </x:c>
      <x:c r="R346" s="0">
        <x:f>IF(A346="SPUS",0,IF(A346="FWD",0,P346/Q346))</x:f>
      </x:c>
    </x:row>
    <x:row r="347" spans="1:19" x14ac:dyDescent="0.3">
      <x:c r="A347" s="0">
        <x:f>'Historical Trades'!A347</x:f>
      </x:c>
      <x:c r="B347" s="0">
        <x:f>'Historical Trades'!B347</x:f>
      </x:c>
      <x:c r="C347" s="23">
        <x:f>'Historical Trades'!C347</x:f>
      </x:c>
      <x:c r="D347" s="0">
        <x:f>'Historical Trades'!D347</x:f>
      </x:c>
      <x:c r="E347" s="23">
        <x:f>'Historical Trades'!E347</x:f>
      </x:c>
      <x:c r="F347" s="0">
        <x:f>'Historical Trades'!F347</x:f>
      </x:c>
      <x:c r="G347" s="0">
        <x:f>'Historical Trades'!G347</x:f>
      </x:c>
      <x:c r="H347" s="0">
        <x:f>'Historical Trades'!H347</x:f>
      </x:c>
      <x:c r="I347" s="0">
        <x:f>'Historical Trades'!I347</x:f>
      </x:c>
      <x:c r="J347" s="0">
        <x:f>'Historical Trades'!J347</x:f>
      </x:c>
      <x:c r="K347" s="0">
        <x:f>'Historical Trades'!K347</x:f>
      </x:c>
      <x:c r="L347" s="0">
        <x:f>'Historical Trades'!L347</x:f>
      </x:c>
      <x:c r="M347" s="0">
        <x:f>'Historical Trades'!M347</x:f>
      </x:c>
      <x:c r="N347" s="0">
        <x:f>CLEAN('Historical Trades'!O347)</x:f>
      </x:c>
      <x:c r="P347" s="14">
        <x:f>IF(G347="sell",M347,-M347)</x:f>
      </x:c>
      <x:c r="Q347" s="14">
        <x:f>VLOOKUP(N347,'Currency Rates'!$A$3:$C$32,3,0)</x:f>
      </x:c>
      <x:c r="R347" s="0">
        <x:f>IF(A347="SPUS",0,IF(A347="FWD",0,P347/Q347))</x:f>
      </x:c>
    </x:row>
    <x:row r="348" spans="1:19" x14ac:dyDescent="0.3">
      <x:c r="A348" s="0">
        <x:f>'Historical Trades'!A348</x:f>
      </x:c>
      <x:c r="B348" s="0">
        <x:f>'Historical Trades'!B348</x:f>
      </x:c>
      <x:c r="C348" s="23">
        <x:f>'Historical Trades'!C348</x:f>
      </x:c>
      <x:c r="D348" s="0">
        <x:f>'Historical Trades'!D348</x:f>
      </x:c>
      <x:c r="E348" s="23">
        <x:f>'Historical Trades'!E348</x:f>
      </x:c>
      <x:c r="F348" s="0">
        <x:f>'Historical Trades'!F348</x:f>
      </x:c>
      <x:c r="G348" s="0">
        <x:f>'Historical Trades'!G348</x:f>
      </x:c>
      <x:c r="H348" s="0">
        <x:f>'Historical Trades'!H348</x:f>
      </x:c>
      <x:c r="I348" s="0">
        <x:f>'Historical Trades'!I348</x:f>
      </x:c>
      <x:c r="J348" s="0">
        <x:f>'Historical Trades'!J348</x:f>
      </x:c>
      <x:c r="K348" s="0">
        <x:f>'Historical Trades'!K348</x:f>
      </x:c>
      <x:c r="L348" s="0">
        <x:f>'Historical Trades'!L348</x:f>
      </x:c>
      <x:c r="M348" s="0">
        <x:f>'Historical Trades'!M348</x:f>
      </x:c>
      <x:c r="N348" s="0">
        <x:f>CLEAN('Historical Trades'!O348)</x:f>
      </x:c>
      <x:c r="P348" s="14">
        <x:f>IF(G348="sell",M348,-M348)</x:f>
      </x:c>
      <x:c r="Q348" s="14">
        <x:f>VLOOKUP(N348,'Currency Rates'!$A$3:$C$32,3,0)</x:f>
      </x:c>
      <x:c r="R348" s="0">
        <x:f>IF(A348="SPUS",0,IF(A348="FWD",0,P348/Q348))</x:f>
      </x:c>
    </x:row>
    <x:row r="349" spans="1:19" x14ac:dyDescent="0.3">
      <x:c r="A349" s="0">
        <x:f>'Historical Trades'!A349</x:f>
      </x:c>
      <x:c r="B349" s="0">
        <x:f>'Historical Trades'!B349</x:f>
      </x:c>
      <x:c r="C349" s="23">
        <x:f>'Historical Trades'!C349</x:f>
      </x:c>
      <x:c r="D349" s="0">
        <x:f>'Historical Trades'!D349</x:f>
      </x:c>
      <x:c r="E349" s="23">
        <x:f>'Historical Trades'!E349</x:f>
      </x:c>
      <x:c r="F349" s="0">
        <x:f>'Historical Trades'!F349</x:f>
      </x:c>
      <x:c r="G349" s="0">
        <x:f>'Historical Trades'!G349</x:f>
      </x:c>
      <x:c r="H349" s="0">
        <x:f>'Historical Trades'!H349</x:f>
      </x:c>
      <x:c r="I349" s="0">
        <x:f>'Historical Trades'!I349</x:f>
      </x:c>
      <x:c r="J349" s="0">
        <x:f>'Historical Trades'!J349</x:f>
      </x:c>
      <x:c r="K349" s="0">
        <x:f>'Historical Trades'!K349</x:f>
      </x:c>
      <x:c r="L349" s="0">
        <x:f>'Historical Trades'!L349</x:f>
      </x:c>
      <x:c r="M349" s="0">
        <x:f>'Historical Trades'!M349</x:f>
      </x:c>
      <x:c r="N349" s="0">
        <x:f>CLEAN('Historical Trades'!O349)</x:f>
      </x:c>
      <x:c r="P349" s="14">
        <x:f>IF(G349="sell",M349,-M349)</x:f>
      </x:c>
      <x:c r="Q349" s="14">
        <x:f>VLOOKUP(N349,'Currency Rates'!$A$3:$C$32,3,0)</x:f>
      </x:c>
      <x:c r="R349" s="0">
        <x:f>IF(A349="SPUS",0,IF(A349="FWD",0,P349/Q349))</x:f>
      </x:c>
    </x:row>
    <x:row r="350" spans="1:19" x14ac:dyDescent="0.3">
      <x:c r="A350" s="0">
        <x:f>'Historical Trades'!A350</x:f>
      </x:c>
      <x:c r="B350" s="0">
        <x:f>'Historical Trades'!B350</x:f>
      </x:c>
      <x:c r="C350" s="23">
        <x:f>'Historical Trades'!C350</x:f>
      </x:c>
      <x:c r="D350" s="0">
        <x:f>'Historical Trades'!D350</x:f>
      </x:c>
      <x:c r="E350" s="23">
        <x:f>'Historical Trades'!E350</x:f>
      </x:c>
      <x:c r="F350" s="0">
        <x:f>'Historical Trades'!F350</x:f>
      </x:c>
      <x:c r="G350" s="0">
        <x:f>'Historical Trades'!G350</x:f>
      </x:c>
      <x:c r="H350" s="0">
        <x:f>'Historical Trades'!H350</x:f>
      </x:c>
      <x:c r="I350" s="0">
        <x:f>'Historical Trades'!I350</x:f>
      </x:c>
      <x:c r="J350" s="0">
        <x:f>'Historical Trades'!J350</x:f>
      </x:c>
      <x:c r="K350" s="0">
        <x:f>'Historical Trades'!K350</x:f>
      </x:c>
      <x:c r="L350" s="0">
        <x:f>'Historical Trades'!L350</x:f>
      </x:c>
      <x:c r="M350" s="0">
        <x:f>'Historical Trades'!M350</x:f>
      </x:c>
      <x:c r="N350" s="0">
        <x:f>CLEAN('Historical Trades'!O350)</x:f>
      </x:c>
      <x:c r="P350" s="14">
        <x:f>IF(G350="sell",M350,-M350)</x:f>
      </x:c>
      <x:c r="Q350" s="14">
        <x:f>VLOOKUP(N350,'Currency Rates'!$A$3:$C$32,3,0)</x:f>
      </x:c>
      <x:c r="R350" s="0">
        <x:f>IF(A350="SPUS",0,IF(A350="FWD",0,P350/Q350))</x:f>
      </x:c>
    </x:row>
    <x:row r="351" spans="1:19" x14ac:dyDescent="0.3">
      <x:c r="A351" s="0">
        <x:f>'Historical Trades'!A351</x:f>
      </x:c>
      <x:c r="B351" s="0">
        <x:f>'Historical Trades'!B351</x:f>
      </x:c>
      <x:c r="C351" s="23">
        <x:f>'Historical Trades'!C351</x:f>
      </x:c>
      <x:c r="D351" s="0">
        <x:f>'Historical Trades'!D351</x:f>
      </x:c>
      <x:c r="E351" s="23">
        <x:f>'Historical Trades'!E351</x:f>
      </x:c>
      <x:c r="F351" s="0">
        <x:f>'Historical Trades'!F351</x:f>
      </x:c>
      <x:c r="G351" s="0">
        <x:f>'Historical Trades'!G351</x:f>
      </x:c>
      <x:c r="H351" s="0">
        <x:f>'Historical Trades'!H351</x:f>
      </x:c>
      <x:c r="I351" s="0">
        <x:f>'Historical Trades'!I351</x:f>
      </x:c>
      <x:c r="J351" s="0">
        <x:f>'Historical Trades'!J351</x:f>
      </x:c>
      <x:c r="K351" s="0">
        <x:f>'Historical Trades'!K351</x:f>
      </x:c>
      <x:c r="L351" s="0">
        <x:f>'Historical Trades'!L351</x:f>
      </x:c>
      <x:c r="M351" s="0">
        <x:f>'Historical Trades'!M351</x:f>
      </x:c>
      <x:c r="N351" s="0">
        <x:f>CLEAN('Historical Trades'!O351)</x:f>
      </x:c>
      <x:c r="P351" s="14">
        <x:f>IF(G351="sell",M351,-M351)</x:f>
      </x:c>
      <x:c r="Q351" s="14">
        <x:f>VLOOKUP(N351,'Currency Rates'!$A$3:$C$32,3,0)</x:f>
      </x:c>
      <x:c r="R351" s="0">
        <x:f>IF(A351="SPUS",0,IF(A351="FWD",0,P351/Q351))</x:f>
      </x:c>
    </x:row>
    <x:row r="352" spans="1:19" x14ac:dyDescent="0.3">
      <x:c r="A352" s="0">
        <x:f>'Historical Trades'!A352</x:f>
      </x:c>
      <x:c r="B352" s="0">
        <x:f>'Historical Trades'!B352</x:f>
      </x:c>
      <x:c r="C352" s="23">
        <x:f>'Historical Trades'!C352</x:f>
      </x:c>
      <x:c r="D352" s="0">
        <x:f>'Historical Trades'!D352</x:f>
      </x:c>
      <x:c r="E352" s="23">
        <x:f>'Historical Trades'!E352</x:f>
      </x:c>
      <x:c r="F352" s="0">
        <x:f>'Historical Trades'!F352</x:f>
      </x:c>
      <x:c r="G352" s="0">
        <x:f>'Historical Trades'!G352</x:f>
      </x:c>
      <x:c r="H352" s="0">
        <x:f>'Historical Trades'!H352</x:f>
      </x:c>
      <x:c r="I352" s="0">
        <x:f>'Historical Trades'!I352</x:f>
      </x:c>
      <x:c r="J352" s="0">
        <x:f>'Historical Trades'!J352</x:f>
      </x:c>
      <x:c r="K352" s="0">
        <x:f>'Historical Trades'!K352</x:f>
      </x:c>
      <x:c r="L352" s="0">
        <x:f>'Historical Trades'!L352</x:f>
      </x:c>
      <x:c r="M352" s="0">
        <x:f>'Historical Trades'!M352</x:f>
      </x:c>
      <x:c r="N352" s="0">
        <x:f>CLEAN('Historical Trades'!O352)</x:f>
      </x:c>
      <x:c r="P352" s="14">
        <x:f>IF(G352="sell",M352,-M352)</x:f>
      </x:c>
      <x:c r="Q352" s="14">
        <x:f>VLOOKUP(N352,'Currency Rates'!$A$3:$C$32,3,0)</x:f>
      </x:c>
      <x:c r="R352" s="0">
        <x:f>IF(A352="SPUS",0,IF(A352="FWD",0,P352/Q352))</x:f>
      </x:c>
    </x:row>
    <x:row r="353" spans="1:19" x14ac:dyDescent="0.3">
      <x:c r="A353" s="0">
        <x:f>'Historical Trades'!A353</x:f>
      </x:c>
      <x:c r="B353" s="0">
        <x:f>'Historical Trades'!B353</x:f>
      </x:c>
      <x:c r="C353" s="23">
        <x:f>'Historical Trades'!C353</x:f>
      </x:c>
      <x:c r="D353" s="0">
        <x:f>'Historical Trades'!D353</x:f>
      </x:c>
      <x:c r="E353" s="23">
        <x:f>'Historical Trades'!E353</x:f>
      </x:c>
      <x:c r="F353" s="0">
        <x:f>'Historical Trades'!F353</x:f>
      </x:c>
      <x:c r="G353" s="0">
        <x:f>'Historical Trades'!G353</x:f>
      </x:c>
      <x:c r="H353" s="0">
        <x:f>'Historical Trades'!H353</x:f>
      </x:c>
      <x:c r="I353" s="0">
        <x:f>'Historical Trades'!I353</x:f>
      </x:c>
      <x:c r="J353" s="0">
        <x:f>'Historical Trades'!J353</x:f>
      </x:c>
      <x:c r="K353" s="0">
        <x:f>'Historical Trades'!K353</x:f>
      </x:c>
      <x:c r="L353" s="0">
        <x:f>'Historical Trades'!L353</x:f>
      </x:c>
      <x:c r="M353" s="0">
        <x:f>'Historical Trades'!M353</x:f>
      </x:c>
      <x:c r="N353" s="0">
        <x:f>CLEAN('Historical Trades'!O353)</x:f>
      </x:c>
      <x:c r="P353" s="14">
        <x:f>IF(G353="sell",M353,-M353)</x:f>
      </x:c>
      <x:c r="Q353" s="14">
        <x:f>VLOOKUP(N353,'Currency Rates'!$A$3:$C$32,3,0)</x:f>
      </x:c>
      <x:c r="R353" s="0">
        <x:f>IF(A353="SPUS",0,IF(A353="FWD",0,P353/Q353))</x:f>
      </x:c>
    </x:row>
    <x:row r="354" spans="1:19" x14ac:dyDescent="0.3">
      <x:c r="A354" s="0">
        <x:f>'Historical Trades'!A354</x:f>
      </x:c>
      <x:c r="B354" s="0">
        <x:f>'Historical Trades'!B354</x:f>
      </x:c>
      <x:c r="C354" s="23">
        <x:f>'Historical Trades'!C354</x:f>
      </x:c>
      <x:c r="D354" s="0">
        <x:f>'Historical Trades'!D354</x:f>
      </x:c>
      <x:c r="E354" s="23">
        <x:f>'Historical Trades'!E354</x:f>
      </x:c>
      <x:c r="F354" s="0">
        <x:f>'Historical Trades'!F354</x:f>
      </x:c>
      <x:c r="G354" s="0">
        <x:f>'Historical Trades'!G354</x:f>
      </x:c>
      <x:c r="H354" s="0">
        <x:f>'Historical Trades'!H354</x:f>
      </x:c>
      <x:c r="I354" s="0">
        <x:f>'Historical Trades'!I354</x:f>
      </x:c>
      <x:c r="J354" s="0">
        <x:f>'Historical Trades'!J354</x:f>
      </x:c>
      <x:c r="K354" s="0">
        <x:f>'Historical Trades'!K354</x:f>
      </x:c>
      <x:c r="L354" s="0">
        <x:f>'Historical Trades'!L354</x:f>
      </x:c>
      <x:c r="M354" s="0">
        <x:f>'Historical Trades'!M354</x:f>
      </x:c>
      <x:c r="N354" s="0">
        <x:f>CLEAN('Historical Trades'!O354)</x:f>
      </x:c>
      <x:c r="P354" s="14">
        <x:f>IF(G354="sell",M354,-M354)</x:f>
      </x:c>
      <x:c r="Q354" s="14">
        <x:f>VLOOKUP(N354,'Currency Rates'!$A$3:$C$32,3,0)</x:f>
      </x:c>
      <x:c r="R354" s="0">
        <x:f>IF(A354="SPUS",0,IF(A354="FWD",0,P354/Q354))</x:f>
      </x:c>
    </x:row>
    <x:row r="355" spans="1:19" x14ac:dyDescent="0.3">
      <x:c r="A355" s="0">
        <x:f>'Historical Trades'!A355</x:f>
      </x:c>
      <x:c r="B355" s="0">
        <x:f>'Historical Trades'!B355</x:f>
      </x:c>
      <x:c r="C355" s="23">
        <x:f>'Historical Trades'!C355</x:f>
      </x:c>
      <x:c r="D355" s="0">
        <x:f>'Historical Trades'!D355</x:f>
      </x:c>
      <x:c r="E355" s="23">
        <x:f>'Historical Trades'!E355</x:f>
      </x:c>
      <x:c r="F355" s="0">
        <x:f>'Historical Trades'!F355</x:f>
      </x:c>
      <x:c r="G355" s="0">
        <x:f>'Historical Trades'!G355</x:f>
      </x:c>
      <x:c r="H355" s="0">
        <x:f>'Historical Trades'!H355</x:f>
      </x:c>
      <x:c r="I355" s="0">
        <x:f>'Historical Trades'!I355</x:f>
      </x:c>
      <x:c r="J355" s="0">
        <x:f>'Historical Trades'!J355</x:f>
      </x:c>
      <x:c r="K355" s="0">
        <x:f>'Historical Trades'!K355</x:f>
      </x:c>
      <x:c r="L355" s="0">
        <x:f>'Historical Trades'!L355</x:f>
      </x:c>
      <x:c r="M355" s="0">
        <x:f>'Historical Trades'!M355</x:f>
      </x:c>
      <x:c r="N355" s="0">
        <x:f>CLEAN('Historical Trades'!O355)</x:f>
      </x:c>
      <x:c r="P355" s="14">
        <x:f>IF(G355="sell",M355,-M355)</x:f>
      </x:c>
      <x:c r="Q355" s="14">
        <x:f>VLOOKUP(N355,'Currency Rates'!$A$3:$C$32,3,0)</x:f>
      </x:c>
      <x:c r="R355" s="0">
        <x:f>IF(A355="SPUS",0,IF(A355="FWD",0,P355/Q355))</x:f>
      </x:c>
    </x:row>
    <x:row r="356" spans="1:19" x14ac:dyDescent="0.3">
      <x:c r="A356" s="0">
        <x:f>'Historical Trades'!A356</x:f>
      </x:c>
      <x:c r="B356" s="0">
        <x:f>'Historical Trades'!B356</x:f>
      </x:c>
      <x:c r="C356" s="23">
        <x:f>'Historical Trades'!C356</x:f>
      </x:c>
      <x:c r="D356" s="0">
        <x:f>'Historical Trades'!D356</x:f>
      </x:c>
      <x:c r="E356" s="23">
        <x:f>'Historical Trades'!E356</x:f>
      </x:c>
      <x:c r="F356" s="0">
        <x:f>'Historical Trades'!F356</x:f>
      </x:c>
      <x:c r="G356" s="0">
        <x:f>'Historical Trades'!G356</x:f>
      </x:c>
      <x:c r="H356" s="0">
        <x:f>'Historical Trades'!H356</x:f>
      </x:c>
      <x:c r="I356" s="0">
        <x:f>'Historical Trades'!I356</x:f>
      </x:c>
      <x:c r="J356" s="0">
        <x:f>'Historical Trades'!J356</x:f>
      </x:c>
      <x:c r="K356" s="0">
        <x:f>'Historical Trades'!K356</x:f>
      </x:c>
      <x:c r="L356" s="0">
        <x:f>'Historical Trades'!L356</x:f>
      </x:c>
      <x:c r="M356" s="0">
        <x:f>'Historical Trades'!M356</x:f>
      </x:c>
      <x:c r="N356" s="0">
        <x:f>CLEAN('Historical Trades'!O356)</x:f>
      </x:c>
      <x:c r="P356" s="14">
        <x:f>IF(G356="sell",M356,-M356)</x:f>
      </x:c>
      <x:c r="Q356" s="14">
        <x:f>VLOOKUP(N356,'Currency Rates'!$A$3:$C$32,3,0)</x:f>
      </x:c>
      <x:c r="R356" s="0">
        <x:f>IF(A356="SPUS",0,IF(A356="FWD",0,P356/Q356))</x:f>
      </x:c>
    </x:row>
    <x:row r="357" spans="1:19" x14ac:dyDescent="0.3">
      <x:c r="A357" s="0">
        <x:f>'Historical Trades'!A357</x:f>
      </x:c>
      <x:c r="B357" s="0">
        <x:f>'Historical Trades'!B357</x:f>
      </x:c>
      <x:c r="C357" s="23">
        <x:f>'Historical Trades'!C357</x:f>
      </x:c>
      <x:c r="D357" s="0">
        <x:f>'Historical Trades'!D357</x:f>
      </x:c>
      <x:c r="E357" s="23">
        <x:f>'Historical Trades'!E357</x:f>
      </x:c>
      <x:c r="F357" s="0">
        <x:f>'Historical Trades'!F357</x:f>
      </x:c>
      <x:c r="G357" s="0">
        <x:f>'Historical Trades'!G357</x:f>
      </x:c>
      <x:c r="H357" s="0">
        <x:f>'Historical Trades'!H357</x:f>
      </x:c>
      <x:c r="I357" s="0">
        <x:f>'Historical Trades'!I357</x:f>
      </x:c>
      <x:c r="J357" s="0">
        <x:f>'Historical Trades'!J357</x:f>
      </x:c>
      <x:c r="K357" s="0">
        <x:f>'Historical Trades'!K357</x:f>
      </x:c>
      <x:c r="L357" s="0">
        <x:f>'Historical Trades'!L357</x:f>
      </x:c>
      <x:c r="M357" s="0">
        <x:f>'Historical Trades'!M357</x:f>
      </x:c>
      <x:c r="N357" s="0">
        <x:f>CLEAN('Historical Trades'!O357)</x:f>
      </x:c>
      <x:c r="P357" s="14">
        <x:f>IF(G357="sell",M357,-M357)</x:f>
      </x:c>
      <x:c r="Q357" s="14">
        <x:f>VLOOKUP(N357,'Currency Rates'!$A$3:$C$32,3,0)</x:f>
      </x:c>
      <x:c r="R357" s="0">
        <x:f>IF(A357="SPUS",0,IF(A357="FWD",0,P357/Q357))</x:f>
      </x:c>
    </x:row>
    <x:row r="358" spans="1:19" x14ac:dyDescent="0.3">
      <x:c r="A358" s="0">
        <x:f>'Historical Trades'!A358</x:f>
      </x:c>
      <x:c r="B358" s="0">
        <x:f>'Historical Trades'!B358</x:f>
      </x:c>
      <x:c r="C358" s="23">
        <x:f>'Historical Trades'!C358</x:f>
      </x:c>
      <x:c r="D358" s="0">
        <x:f>'Historical Trades'!D358</x:f>
      </x:c>
      <x:c r="E358" s="23">
        <x:f>'Historical Trades'!E358</x:f>
      </x:c>
      <x:c r="F358" s="0">
        <x:f>'Historical Trades'!F358</x:f>
      </x:c>
      <x:c r="G358" s="0">
        <x:f>'Historical Trades'!G358</x:f>
      </x:c>
      <x:c r="H358" s="0">
        <x:f>'Historical Trades'!H358</x:f>
      </x:c>
      <x:c r="I358" s="0">
        <x:f>'Historical Trades'!I358</x:f>
      </x:c>
      <x:c r="J358" s="0">
        <x:f>'Historical Trades'!J358</x:f>
      </x:c>
      <x:c r="K358" s="0">
        <x:f>'Historical Trades'!K358</x:f>
      </x:c>
      <x:c r="L358" s="0">
        <x:f>'Historical Trades'!L358</x:f>
      </x:c>
      <x:c r="M358" s="0">
        <x:f>'Historical Trades'!M358</x:f>
      </x:c>
      <x:c r="N358" s="0">
        <x:f>CLEAN('Historical Trades'!O358)</x:f>
      </x:c>
      <x:c r="P358" s="14">
        <x:f>IF(G358="sell",M358,-M358)</x:f>
      </x:c>
      <x:c r="Q358" s="14">
        <x:f>VLOOKUP(N358,'Currency Rates'!$A$3:$C$32,3,0)</x:f>
      </x:c>
      <x:c r="R358" s="0">
        <x:f>IF(A358="SPUS",0,IF(A358="FWD",0,P358/Q358))</x:f>
      </x:c>
    </x:row>
    <x:row r="359" spans="1:19" x14ac:dyDescent="0.3">
      <x:c r="A359" s="0">
        <x:f>'Historical Trades'!A359</x:f>
      </x:c>
      <x:c r="B359" s="0">
        <x:f>'Historical Trades'!B359</x:f>
      </x:c>
      <x:c r="C359" s="23">
        <x:f>'Historical Trades'!C359</x:f>
      </x:c>
      <x:c r="D359" s="0">
        <x:f>'Historical Trades'!D359</x:f>
      </x:c>
      <x:c r="E359" s="23">
        <x:f>'Historical Trades'!E359</x:f>
      </x:c>
      <x:c r="F359" s="0">
        <x:f>'Historical Trades'!F359</x:f>
      </x:c>
      <x:c r="G359" s="0">
        <x:f>'Historical Trades'!G359</x:f>
      </x:c>
      <x:c r="H359" s="0">
        <x:f>'Historical Trades'!H359</x:f>
      </x:c>
      <x:c r="I359" s="0">
        <x:f>'Historical Trades'!I359</x:f>
      </x:c>
      <x:c r="J359" s="0">
        <x:f>'Historical Trades'!J359</x:f>
      </x:c>
      <x:c r="K359" s="0">
        <x:f>'Historical Trades'!K359</x:f>
      </x:c>
      <x:c r="L359" s="0">
        <x:f>'Historical Trades'!L359</x:f>
      </x:c>
      <x:c r="M359" s="0">
        <x:f>'Historical Trades'!M359</x:f>
      </x:c>
      <x:c r="N359" s="0">
        <x:f>CLEAN('Historical Trades'!O359)</x:f>
      </x:c>
      <x:c r="P359" s="14">
        <x:f>IF(G359="sell",M359,-M359)</x:f>
      </x:c>
      <x:c r="Q359" s="14">
        <x:f>VLOOKUP(N359,'Currency Rates'!$A$3:$C$32,3,0)</x:f>
      </x:c>
      <x:c r="R359" s="0">
        <x:f>IF(A359="SPUS",0,IF(A359="FWD",0,P359/Q359))</x:f>
      </x:c>
    </x:row>
    <x:row r="360" spans="1:19" x14ac:dyDescent="0.3">
      <x:c r="A360" s="0">
        <x:f>'Historical Trades'!A360</x:f>
      </x:c>
      <x:c r="B360" s="0">
        <x:f>'Historical Trades'!B360</x:f>
      </x:c>
      <x:c r="C360" s="23">
        <x:f>'Historical Trades'!C360</x:f>
      </x:c>
      <x:c r="D360" s="0">
        <x:f>'Historical Trades'!D360</x:f>
      </x:c>
      <x:c r="E360" s="23">
        <x:f>'Historical Trades'!E360</x:f>
      </x:c>
      <x:c r="F360" s="0">
        <x:f>'Historical Trades'!F360</x:f>
      </x:c>
      <x:c r="G360" s="0">
        <x:f>'Historical Trades'!G360</x:f>
      </x:c>
      <x:c r="H360" s="0">
        <x:f>'Historical Trades'!H360</x:f>
      </x:c>
      <x:c r="I360" s="0">
        <x:f>'Historical Trades'!I360</x:f>
      </x:c>
      <x:c r="J360" s="0">
        <x:f>'Historical Trades'!J360</x:f>
      </x:c>
      <x:c r="K360" s="0">
        <x:f>'Historical Trades'!K360</x:f>
      </x:c>
      <x:c r="L360" s="0">
        <x:f>'Historical Trades'!L360</x:f>
      </x:c>
      <x:c r="M360" s="0">
        <x:f>'Historical Trades'!M360</x:f>
      </x:c>
      <x:c r="N360" s="0">
        <x:f>CLEAN('Historical Trades'!O360)</x:f>
      </x:c>
      <x:c r="P360" s="14">
        <x:f>IF(G360="sell",M360,-M360)</x:f>
      </x:c>
      <x:c r="Q360" s="14">
        <x:f>VLOOKUP(N360,'Currency Rates'!$A$3:$C$32,3,0)</x:f>
      </x:c>
      <x:c r="R360" s="0">
        <x:f>IF(A360="SPUS",0,IF(A360="FWD",0,P360/Q360))</x:f>
      </x:c>
    </x:row>
    <x:row r="361" spans="1:19" x14ac:dyDescent="0.3">
      <x:c r="A361" s="0">
        <x:f>'Historical Trades'!A361</x:f>
      </x:c>
      <x:c r="B361" s="0">
        <x:f>'Historical Trades'!B361</x:f>
      </x:c>
      <x:c r="C361" s="23">
        <x:f>'Historical Trades'!C361</x:f>
      </x:c>
      <x:c r="D361" s="0">
        <x:f>'Historical Trades'!D361</x:f>
      </x:c>
      <x:c r="E361" s="23">
        <x:f>'Historical Trades'!E361</x:f>
      </x:c>
      <x:c r="F361" s="0">
        <x:f>'Historical Trades'!F361</x:f>
      </x:c>
      <x:c r="G361" s="0">
        <x:f>'Historical Trades'!G361</x:f>
      </x:c>
      <x:c r="H361" s="0">
        <x:f>'Historical Trades'!H361</x:f>
      </x:c>
      <x:c r="I361" s="0">
        <x:f>'Historical Trades'!I361</x:f>
      </x:c>
      <x:c r="J361" s="0">
        <x:f>'Historical Trades'!J361</x:f>
      </x:c>
      <x:c r="K361" s="0">
        <x:f>'Historical Trades'!K361</x:f>
      </x:c>
      <x:c r="L361" s="0">
        <x:f>'Historical Trades'!L361</x:f>
      </x:c>
      <x:c r="M361" s="0">
        <x:f>'Historical Trades'!M361</x:f>
      </x:c>
      <x:c r="N361" s="0">
        <x:f>CLEAN('Historical Trades'!O361)</x:f>
      </x:c>
      <x:c r="P361" s="14">
        <x:f>IF(G361="sell",M361,-M361)</x:f>
      </x:c>
      <x:c r="Q361" s="14">
        <x:f>VLOOKUP(N361,'Currency Rates'!$A$3:$C$32,3,0)</x:f>
      </x:c>
      <x:c r="R361" s="0">
        <x:f>IF(A361="SPUS",0,IF(A361="FWD",0,P361/Q361))</x:f>
      </x:c>
    </x:row>
    <x:row r="362" spans="1:19" x14ac:dyDescent="0.3">
      <x:c r="A362" s="0">
        <x:f>'Historical Trades'!A362</x:f>
      </x:c>
      <x:c r="B362" s="0">
        <x:f>'Historical Trades'!B362</x:f>
      </x:c>
      <x:c r="C362" s="23">
        <x:f>'Historical Trades'!C362</x:f>
      </x:c>
      <x:c r="D362" s="0">
        <x:f>'Historical Trades'!D362</x:f>
      </x:c>
      <x:c r="E362" s="23">
        <x:f>'Historical Trades'!E362</x:f>
      </x:c>
      <x:c r="F362" s="0">
        <x:f>'Historical Trades'!F362</x:f>
      </x:c>
      <x:c r="G362" s="0">
        <x:f>'Historical Trades'!G362</x:f>
      </x:c>
      <x:c r="H362" s="0">
        <x:f>'Historical Trades'!H362</x:f>
      </x:c>
      <x:c r="I362" s="0">
        <x:f>'Historical Trades'!I362</x:f>
      </x:c>
      <x:c r="J362" s="0">
        <x:f>'Historical Trades'!J362</x:f>
      </x:c>
      <x:c r="K362" s="0">
        <x:f>'Historical Trades'!K362</x:f>
      </x:c>
      <x:c r="L362" s="0">
        <x:f>'Historical Trades'!L362</x:f>
      </x:c>
      <x:c r="M362" s="0">
        <x:f>'Historical Trades'!M362</x:f>
      </x:c>
      <x:c r="N362" s="0">
        <x:f>CLEAN('Historical Trades'!O362)</x:f>
      </x:c>
      <x:c r="P362" s="14">
        <x:f>IF(G362="sell",M362,-M362)</x:f>
      </x:c>
      <x:c r="Q362" s="14">
        <x:f>VLOOKUP(N362,'Currency Rates'!$A$3:$C$32,3,0)</x:f>
      </x:c>
      <x:c r="R362" s="0">
        <x:f>IF(A362="SPUS",0,IF(A362="FWD",0,P362/Q362))</x:f>
      </x:c>
    </x:row>
    <x:row r="363" spans="1:19" x14ac:dyDescent="0.3">
      <x:c r="A363" s="0">
        <x:f>'Historical Trades'!A363</x:f>
      </x:c>
      <x:c r="B363" s="0">
        <x:f>'Historical Trades'!B363</x:f>
      </x:c>
      <x:c r="C363" s="23">
        <x:f>'Historical Trades'!C363</x:f>
      </x:c>
      <x:c r="D363" s="0">
        <x:f>'Historical Trades'!D363</x:f>
      </x:c>
      <x:c r="E363" s="23">
        <x:f>'Historical Trades'!E363</x:f>
      </x:c>
      <x:c r="F363" s="0">
        <x:f>'Historical Trades'!F363</x:f>
      </x:c>
      <x:c r="G363" s="0">
        <x:f>'Historical Trades'!G363</x:f>
      </x:c>
      <x:c r="H363" s="0">
        <x:f>'Historical Trades'!H363</x:f>
      </x:c>
      <x:c r="I363" s="0">
        <x:f>'Historical Trades'!I363</x:f>
      </x:c>
      <x:c r="J363" s="0">
        <x:f>'Historical Trades'!J363</x:f>
      </x:c>
      <x:c r="K363" s="0">
        <x:f>'Historical Trades'!K363</x:f>
      </x:c>
      <x:c r="L363" s="0">
        <x:f>'Historical Trades'!L363</x:f>
      </x:c>
      <x:c r="M363" s="0">
        <x:f>'Historical Trades'!M363</x:f>
      </x:c>
      <x:c r="N363" s="0">
        <x:f>CLEAN('Historical Trades'!O363)</x:f>
      </x:c>
      <x:c r="P363" s="14">
        <x:f>IF(G363="sell",M363,-M363)</x:f>
      </x:c>
      <x:c r="Q363" s="14">
        <x:f>VLOOKUP(N363,'Currency Rates'!$A$3:$C$32,3,0)</x:f>
      </x:c>
      <x:c r="R363" s="0">
        <x:f>IF(A363="SPUS",0,IF(A363="FWD",0,P363/Q363))</x:f>
      </x:c>
    </x:row>
    <x:row r="364" spans="1:19" x14ac:dyDescent="0.3">
      <x:c r="A364" s="0">
        <x:f>'Historical Trades'!A364</x:f>
      </x:c>
      <x:c r="B364" s="0">
        <x:f>'Historical Trades'!B364</x:f>
      </x:c>
      <x:c r="C364" s="23">
        <x:f>'Historical Trades'!C364</x:f>
      </x:c>
      <x:c r="D364" s="0">
        <x:f>'Historical Trades'!D364</x:f>
      </x:c>
      <x:c r="E364" s="23">
        <x:f>'Historical Trades'!E364</x:f>
      </x:c>
      <x:c r="F364" s="0">
        <x:f>'Historical Trades'!F364</x:f>
      </x:c>
      <x:c r="G364" s="0">
        <x:f>'Historical Trades'!G364</x:f>
      </x:c>
      <x:c r="H364" s="0">
        <x:f>'Historical Trades'!H364</x:f>
      </x:c>
      <x:c r="I364" s="0">
        <x:f>'Historical Trades'!I364</x:f>
      </x:c>
      <x:c r="J364" s="0">
        <x:f>'Historical Trades'!J364</x:f>
      </x:c>
      <x:c r="K364" s="0">
        <x:f>'Historical Trades'!K364</x:f>
      </x:c>
      <x:c r="L364" s="0">
        <x:f>'Historical Trades'!L364</x:f>
      </x:c>
      <x:c r="M364" s="0">
        <x:f>'Historical Trades'!M364</x:f>
      </x:c>
      <x:c r="N364" s="0">
        <x:f>CLEAN('Historical Trades'!O364)</x:f>
      </x:c>
      <x:c r="P364" s="14">
        <x:f>IF(G364="sell",M364,-M364)</x:f>
      </x:c>
      <x:c r="Q364" s="14">
        <x:f>VLOOKUP(N364,'Currency Rates'!$A$3:$C$32,3,0)</x:f>
      </x:c>
      <x:c r="R364" s="0">
        <x:f>IF(A364="SPUS",0,IF(A364="FWD",0,P364/Q364))</x:f>
      </x:c>
    </x:row>
    <x:row r="365" spans="1:19" x14ac:dyDescent="0.3">
      <x:c r="A365" s="0">
        <x:f>'Historical Trades'!A365</x:f>
      </x:c>
      <x:c r="B365" s="0">
        <x:f>'Historical Trades'!B365</x:f>
      </x:c>
      <x:c r="C365" s="23">
        <x:f>'Historical Trades'!C365</x:f>
      </x:c>
      <x:c r="D365" s="0">
        <x:f>'Historical Trades'!D365</x:f>
      </x:c>
      <x:c r="E365" s="23">
        <x:f>'Historical Trades'!E365</x:f>
      </x:c>
      <x:c r="F365" s="0">
        <x:f>'Historical Trades'!F365</x:f>
      </x:c>
      <x:c r="G365" s="0">
        <x:f>'Historical Trades'!G365</x:f>
      </x:c>
      <x:c r="H365" s="0">
        <x:f>'Historical Trades'!H365</x:f>
      </x:c>
      <x:c r="I365" s="0">
        <x:f>'Historical Trades'!I365</x:f>
      </x:c>
      <x:c r="J365" s="0">
        <x:f>'Historical Trades'!J365</x:f>
      </x:c>
      <x:c r="K365" s="0">
        <x:f>'Historical Trades'!K365</x:f>
      </x:c>
      <x:c r="L365" s="0">
        <x:f>'Historical Trades'!L365</x:f>
      </x:c>
      <x:c r="M365" s="0">
        <x:f>'Historical Trades'!M365</x:f>
      </x:c>
      <x:c r="N365" s="0">
        <x:f>CLEAN('Historical Trades'!O365)</x:f>
      </x:c>
      <x:c r="P365" s="14">
        <x:f>IF(G365="sell",M365,-M365)</x:f>
      </x:c>
      <x:c r="Q365" s="14">
        <x:f>VLOOKUP(N365,'Currency Rates'!$A$3:$C$32,3,0)</x:f>
      </x:c>
      <x:c r="R365" s="0">
        <x:f>IF(A365="SPUS",0,IF(A365="FWD",0,P365/Q365))</x:f>
      </x:c>
    </x:row>
    <x:row r="366" spans="1:19" x14ac:dyDescent="0.3">
      <x:c r="A366" s="0">
        <x:f>'Historical Trades'!A366</x:f>
      </x:c>
      <x:c r="B366" s="0">
        <x:f>'Historical Trades'!B366</x:f>
      </x:c>
      <x:c r="C366" s="23">
        <x:f>'Historical Trades'!C366</x:f>
      </x:c>
      <x:c r="D366" s="0">
        <x:f>'Historical Trades'!D366</x:f>
      </x:c>
      <x:c r="E366" s="23">
        <x:f>'Historical Trades'!E366</x:f>
      </x:c>
      <x:c r="F366" s="0">
        <x:f>'Historical Trades'!F366</x:f>
      </x:c>
      <x:c r="G366" s="0">
        <x:f>'Historical Trades'!G366</x:f>
      </x:c>
      <x:c r="H366" s="0">
        <x:f>'Historical Trades'!H366</x:f>
      </x:c>
      <x:c r="I366" s="0">
        <x:f>'Historical Trades'!I366</x:f>
      </x:c>
      <x:c r="J366" s="0">
        <x:f>'Historical Trades'!J366</x:f>
      </x:c>
      <x:c r="K366" s="0">
        <x:f>'Historical Trades'!K366</x:f>
      </x:c>
      <x:c r="L366" s="0">
        <x:f>'Historical Trades'!L366</x:f>
      </x:c>
      <x:c r="M366" s="0">
        <x:f>'Historical Trades'!M366</x:f>
      </x:c>
      <x:c r="N366" s="0">
        <x:f>CLEAN('Historical Trades'!O366)</x:f>
      </x:c>
      <x:c r="P366" s="14">
        <x:f>IF(G366="sell",M366,-M366)</x:f>
      </x:c>
      <x:c r="Q366" s="14">
        <x:f>VLOOKUP(N366,'Currency Rates'!$A$3:$C$32,3,0)</x:f>
      </x:c>
      <x:c r="R366" s="0">
        <x:f>IF(A366="SPUS",0,IF(A366="FWD",0,P366/Q366))</x:f>
      </x:c>
    </x:row>
    <x:row r="367" spans="1:19" x14ac:dyDescent="0.3">
      <x:c r="A367" s="0">
        <x:f>'Historical Trades'!A367</x:f>
      </x:c>
      <x:c r="B367" s="0">
        <x:f>'Historical Trades'!B367</x:f>
      </x:c>
      <x:c r="C367" s="23">
        <x:f>'Historical Trades'!C367</x:f>
      </x:c>
      <x:c r="D367" s="0">
        <x:f>'Historical Trades'!D367</x:f>
      </x:c>
      <x:c r="E367" s="23">
        <x:f>'Historical Trades'!E367</x:f>
      </x:c>
      <x:c r="F367" s="0">
        <x:f>'Historical Trades'!F367</x:f>
      </x:c>
      <x:c r="G367" s="0">
        <x:f>'Historical Trades'!G367</x:f>
      </x:c>
      <x:c r="H367" s="0">
        <x:f>'Historical Trades'!H367</x:f>
      </x:c>
      <x:c r="I367" s="0">
        <x:f>'Historical Trades'!I367</x:f>
      </x:c>
      <x:c r="J367" s="0">
        <x:f>'Historical Trades'!J367</x:f>
      </x:c>
      <x:c r="K367" s="0">
        <x:f>'Historical Trades'!K367</x:f>
      </x:c>
      <x:c r="L367" s="0">
        <x:f>'Historical Trades'!L367</x:f>
      </x:c>
      <x:c r="M367" s="0">
        <x:f>'Historical Trades'!M367</x:f>
      </x:c>
      <x:c r="N367" s="0">
        <x:f>CLEAN('Historical Trades'!O367)</x:f>
      </x:c>
      <x:c r="P367" s="14">
        <x:f>IF(G367="sell",M367,-M367)</x:f>
      </x:c>
      <x:c r="Q367" s="14">
        <x:f>VLOOKUP(N367,'Currency Rates'!$A$3:$C$32,3,0)</x:f>
      </x:c>
      <x:c r="R367" s="0">
        <x:f>IF(A367="SPUS",0,IF(A367="FWD",0,P367/Q367))</x:f>
      </x:c>
    </x:row>
    <x:row r="368" spans="1:19" x14ac:dyDescent="0.3">
      <x:c r="A368" s="0">
        <x:f>'Historical Trades'!A368</x:f>
      </x:c>
      <x:c r="B368" s="0">
        <x:f>'Historical Trades'!B368</x:f>
      </x:c>
      <x:c r="C368" s="23">
        <x:f>'Historical Trades'!C368</x:f>
      </x:c>
      <x:c r="D368" s="0">
        <x:f>'Historical Trades'!D368</x:f>
      </x:c>
      <x:c r="E368" s="23">
        <x:f>'Historical Trades'!E368</x:f>
      </x:c>
      <x:c r="F368" s="0">
        <x:f>'Historical Trades'!F368</x:f>
      </x:c>
      <x:c r="G368" s="0">
        <x:f>'Historical Trades'!G368</x:f>
      </x:c>
      <x:c r="H368" s="0">
        <x:f>'Historical Trades'!H368</x:f>
      </x:c>
      <x:c r="I368" s="0">
        <x:f>'Historical Trades'!I368</x:f>
      </x:c>
      <x:c r="J368" s="0">
        <x:f>'Historical Trades'!J368</x:f>
      </x:c>
      <x:c r="K368" s="0">
        <x:f>'Historical Trades'!K368</x:f>
      </x:c>
      <x:c r="L368" s="0">
        <x:f>'Historical Trades'!L368</x:f>
      </x:c>
      <x:c r="M368" s="0">
        <x:f>'Historical Trades'!M368</x:f>
      </x:c>
      <x:c r="N368" s="0">
        <x:f>CLEAN('Historical Trades'!O368)</x:f>
      </x:c>
      <x:c r="P368" s="14">
        <x:f>IF(G368="sell",M368,-M368)</x:f>
      </x:c>
      <x:c r="Q368" s="14">
        <x:f>VLOOKUP(N368,'Currency Rates'!$A$3:$C$32,3,0)</x:f>
      </x:c>
      <x:c r="R368" s="0">
        <x:f>IF(A368="SPUS",0,IF(A368="FWD",0,P368/Q368))</x:f>
      </x:c>
    </x:row>
    <x:row r="369" spans="1:19" x14ac:dyDescent="0.3">
      <x:c r="A369" s="0">
        <x:f>'Historical Trades'!A369</x:f>
      </x:c>
      <x:c r="B369" s="0">
        <x:f>'Historical Trades'!B369</x:f>
      </x:c>
      <x:c r="C369" s="23">
        <x:f>'Historical Trades'!C369</x:f>
      </x:c>
      <x:c r="D369" s="0">
        <x:f>'Historical Trades'!D369</x:f>
      </x:c>
      <x:c r="E369" s="23">
        <x:f>'Historical Trades'!E369</x:f>
      </x:c>
      <x:c r="F369" s="0">
        <x:f>'Historical Trades'!F369</x:f>
      </x:c>
      <x:c r="G369" s="0">
        <x:f>'Historical Trades'!G369</x:f>
      </x:c>
      <x:c r="H369" s="0">
        <x:f>'Historical Trades'!H369</x:f>
      </x:c>
      <x:c r="I369" s="0">
        <x:f>'Historical Trades'!I369</x:f>
      </x:c>
      <x:c r="J369" s="0">
        <x:f>'Historical Trades'!J369</x:f>
      </x:c>
      <x:c r="K369" s="0">
        <x:f>'Historical Trades'!K369</x:f>
      </x:c>
      <x:c r="L369" s="0">
        <x:f>'Historical Trades'!L369</x:f>
      </x:c>
      <x:c r="M369" s="0">
        <x:f>'Historical Trades'!M369</x:f>
      </x:c>
      <x:c r="N369" s="0">
        <x:f>CLEAN('Historical Trades'!O369)</x:f>
      </x:c>
      <x:c r="P369" s="14">
        <x:f>IF(G369="sell",M369,-M369)</x:f>
      </x:c>
      <x:c r="Q369" s="14">
        <x:f>VLOOKUP(N369,'Currency Rates'!$A$3:$C$32,3,0)</x:f>
      </x:c>
      <x:c r="R369" s="0">
        <x:f>IF(A369="SPUS",0,IF(A369="FWD",0,P369/Q369))</x:f>
      </x:c>
    </x:row>
    <x:row r="370" spans="1:19" x14ac:dyDescent="0.3">
      <x:c r="A370" s="0">
        <x:f>'Historical Trades'!A370</x:f>
      </x:c>
      <x:c r="B370" s="0">
        <x:f>'Historical Trades'!B370</x:f>
      </x:c>
      <x:c r="C370" s="23">
        <x:f>'Historical Trades'!C370</x:f>
      </x:c>
      <x:c r="D370" s="0">
        <x:f>'Historical Trades'!D370</x:f>
      </x:c>
      <x:c r="E370" s="23">
        <x:f>'Historical Trades'!E370</x:f>
      </x:c>
      <x:c r="F370" s="0">
        <x:f>'Historical Trades'!F370</x:f>
      </x:c>
      <x:c r="G370" s="0">
        <x:f>'Historical Trades'!G370</x:f>
      </x:c>
      <x:c r="H370" s="0">
        <x:f>'Historical Trades'!H370</x:f>
      </x:c>
      <x:c r="I370" s="0">
        <x:f>'Historical Trades'!I370</x:f>
      </x:c>
      <x:c r="J370" s="0">
        <x:f>'Historical Trades'!J370</x:f>
      </x:c>
      <x:c r="K370" s="0">
        <x:f>'Historical Trades'!K370</x:f>
      </x:c>
      <x:c r="L370" s="0">
        <x:f>'Historical Trades'!L370</x:f>
      </x:c>
      <x:c r="M370" s="0">
        <x:f>'Historical Trades'!M370</x:f>
      </x:c>
      <x:c r="N370" s="0">
        <x:f>CLEAN('Historical Trades'!O370)</x:f>
      </x:c>
      <x:c r="P370" s="14">
        <x:f>IF(G370="sell",M370,-M370)</x:f>
      </x:c>
      <x:c r="Q370" s="14">
        <x:f>VLOOKUP(N370,'Currency Rates'!$A$3:$C$32,3,0)</x:f>
      </x:c>
      <x:c r="R370" s="0">
        <x:f>IF(A370="SPUS",0,IF(A370="FWD",0,P370/Q370))</x:f>
      </x:c>
    </x:row>
    <x:row r="371" spans="1:19" x14ac:dyDescent="0.3">
      <x:c r="A371" s="0">
        <x:f>'Historical Trades'!A371</x:f>
      </x:c>
      <x:c r="B371" s="0">
        <x:f>'Historical Trades'!B371</x:f>
      </x:c>
      <x:c r="C371" s="23">
        <x:f>'Historical Trades'!C371</x:f>
      </x:c>
      <x:c r="D371" s="0">
        <x:f>'Historical Trades'!D371</x:f>
      </x:c>
      <x:c r="E371" s="23">
        <x:f>'Historical Trades'!E371</x:f>
      </x:c>
      <x:c r="F371" s="0">
        <x:f>'Historical Trades'!F371</x:f>
      </x:c>
      <x:c r="G371" s="0">
        <x:f>'Historical Trades'!G371</x:f>
      </x:c>
      <x:c r="H371" s="0">
        <x:f>'Historical Trades'!H371</x:f>
      </x:c>
      <x:c r="I371" s="0">
        <x:f>'Historical Trades'!I371</x:f>
      </x:c>
      <x:c r="J371" s="0">
        <x:f>'Historical Trades'!J371</x:f>
      </x:c>
      <x:c r="K371" s="0">
        <x:f>'Historical Trades'!K371</x:f>
      </x:c>
      <x:c r="L371" s="0">
        <x:f>'Historical Trades'!L371</x:f>
      </x:c>
      <x:c r="M371" s="0">
        <x:f>'Historical Trades'!M371</x:f>
      </x:c>
      <x:c r="N371" s="0">
        <x:f>CLEAN('Historical Trades'!O371)</x:f>
      </x:c>
      <x:c r="P371" s="14">
        <x:f>IF(G371="sell",M371,-M371)</x:f>
      </x:c>
      <x:c r="Q371" s="14">
        <x:f>VLOOKUP(N371,'Currency Rates'!$A$3:$C$32,3,0)</x:f>
      </x:c>
      <x:c r="R371" s="0">
        <x:f>IF(A371="SPUS",0,IF(A371="FWD",0,P371/Q371))</x:f>
      </x:c>
    </x:row>
    <x:row r="372" spans="1:19" x14ac:dyDescent="0.3">
      <x:c r="A372" s="0">
        <x:f>'Historical Trades'!A372</x:f>
      </x:c>
      <x:c r="B372" s="0">
        <x:f>'Historical Trades'!B372</x:f>
      </x:c>
      <x:c r="C372" s="23">
        <x:f>'Historical Trades'!C372</x:f>
      </x:c>
      <x:c r="D372" s="0">
        <x:f>'Historical Trades'!D372</x:f>
      </x:c>
      <x:c r="E372" s="23">
        <x:f>'Historical Trades'!E372</x:f>
      </x:c>
      <x:c r="F372" s="0">
        <x:f>'Historical Trades'!F372</x:f>
      </x:c>
      <x:c r="G372" s="0">
        <x:f>'Historical Trades'!G372</x:f>
      </x:c>
      <x:c r="H372" s="0">
        <x:f>'Historical Trades'!H372</x:f>
      </x:c>
      <x:c r="I372" s="0">
        <x:f>'Historical Trades'!I372</x:f>
      </x:c>
      <x:c r="J372" s="0">
        <x:f>'Historical Trades'!J372</x:f>
      </x:c>
      <x:c r="K372" s="0">
        <x:f>'Historical Trades'!K372</x:f>
      </x:c>
      <x:c r="L372" s="0">
        <x:f>'Historical Trades'!L372</x:f>
      </x:c>
      <x:c r="M372" s="0">
        <x:f>'Historical Trades'!M372</x:f>
      </x:c>
      <x:c r="N372" s="0">
        <x:f>CLEAN('Historical Trades'!O372)</x:f>
      </x:c>
      <x:c r="P372" s="14">
        <x:f>IF(G372="sell",M372,-M372)</x:f>
      </x:c>
      <x:c r="Q372" s="14">
        <x:f>VLOOKUP(N372,'Currency Rates'!$A$3:$C$32,3,0)</x:f>
      </x:c>
      <x:c r="R372" s="0">
        <x:f>IF(A372="SPUS",0,IF(A372="FWD",0,P372/Q372))</x:f>
      </x:c>
    </x:row>
    <x:row r="373" spans="1:19" x14ac:dyDescent="0.3">
      <x:c r="A373" s="0">
        <x:f>'Historical Trades'!A373</x:f>
      </x:c>
      <x:c r="B373" s="0">
        <x:f>'Historical Trades'!B373</x:f>
      </x:c>
      <x:c r="C373" s="23">
        <x:f>'Historical Trades'!C373</x:f>
      </x:c>
      <x:c r="D373" s="0">
        <x:f>'Historical Trades'!D373</x:f>
      </x:c>
      <x:c r="E373" s="23">
        <x:f>'Historical Trades'!E373</x:f>
      </x:c>
      <x:c r="F373" s="0">
        <x:f>'Historical Trades'!F373</x:f>
      </x:c>
      <x:c r="G373" s="0">
        <x:f>'Historical Trades'!G373</x:f>
      </x:c>
      <x:c r="H373" s="0">
        <x:f>'Historical Trades'!H373</x:f>
      </x:c>
      <x:c r="I373" s="0">
        <x:f>'Historical Trades'!I373</x:f>
      </x:c>
      <x:c r="J373" s="0">
        <x:f>'Historical Trades'!J373</x:f>
      </x:c>
      <x:c r="K373" s="0">
        <x:f>'Historical Trades'!K373</x:f>
      </x:c>
      <x:c r="L373" s="0">
        <x:f>'Historical Trades'!L373</x:f>
      </x:c>
      <x:c r="M373" s="0">
        <x:f>'Historical Trades'!M373</x:f>
      </x:c>
      <x:c r="N373" s="0">
        <x:f>CLEAN('Historical Trades'!O373)</x:f>
      </x:c>
      <x:c r="P373" s="14">
        <x:f>IF(G373="sell",M373,-M373)</x:f>
      </x:c>
      <x:c r="Q373" s="14">
        <x:f>VLOOKUP(N373,'Currency Rates'!$A$3:$C$32,3,0)</x:f>
      </x:c>
      <x:c r="R373" s="0">
        <x:f>IF(A373="SPUS",0,IF(A373="FWD",0,P373/Q373))</x:f>
      </x:c>
    </x:row>
    <x:row r="374" spans="1:19" x14ac:dyDescent="0.3">
      <x:c r="A374" s="0">
        <x:f>'Historical Trades'!A374</x:f>
      </x:c>
      <x:c r="B374" s="0">
        <x:f>'Historical Trades'!B374</x:f>
      </x:c>
      <x:c r="C374" s="23">
        <x:f>'Historical Trades'!C374</x:f>
      </x:c>
      <x:c r="D374" s="0">
        <x:f>'Historical Trades'!D374</x:f>
      </x:c>
      <x:c r="E374" s="23">
        <x:f>'Historical Trades'!E374</x:f>
      </x:c>
      <x:c r="F374" s="0">
        <x:f>'Historical Trades'!F374</x:f>
      </x:c>
      <x:c r="G374" s="0">
        <x:f>'Historical Trades'!G374</x:f>
      </x:c>
      <x:c r="H374" s="0">
        <x:f>'Historical Trades'!H374</x:f>
      </x:c>
      <x:c r="I374" s="0">
        <x:f>'Historical Trades'!I374</x:f>
      </x:c>
      <x:c r="J374" s="0">
        <x:f>'Historical Trades'!J374</x:f>
      </x:c>
      <x:c r="K374" s="0">
        <x:f>'Historical Trades'!K374</x:f>
      </x:c>
      <x:c r="L374" s="0">
        <x:f>'Historical Trades'!L374</x:f>
      </x:c>
      <x:c r="M374" s="0">
        <x:f>'Historical Trades'!M374</x:f>
      </x:c>
      <x:c r="N374" s="0">
        <x:f>CLEAN('Historical Trades'!O374)</x:f>
      </x:c>
      <x:c r="P374" s="14">
        <x:f>IF(G374="sell",M374,-M374)</x:f>
      </x:c>
      <x:c r="Q374" s="14">
        <x:f>VLOOKUP(N374,'Currency Rates'!$A$3:$C$32,3,0)</x:f>
      </x:c>
      <x:c r="R374" s="0">
        <x:f>IF(A374="SPUS",0,IF(A374="FWD",0,P374/Q374))</x:f>
      </x:c>
    </x:row>
    <x:row r="375" spans="1:19" x14ac:dyDescent="0.3">
      <x:c r="A375" s="0">
        <x:f>'Historical Trades'!A375</x:f>
      </x:c>
      <x:c r="B375" s="0">
        <x:f>'Historical Trades'!B375</x:f>
      </x:c>
      <x:c r="C375" s="23">
        <x:f>'Historical Trades'!C375</x:f>
      </x:c>
      <x:c r="D375" s="0">
        <x:f>'Historical Trades'!D375</x:f>
      </x:c>
      <x:c r="E375" s="23">
        <x:f>'Historical Trades'!E375</x:f>
      </x:c>
      <x:c r="F375" s="0">
        <x:f>'Historical Trades'!F375</x:f>
      </x:c>
      <x:c r="G375" s="0">
        <x:f>'Historical Trades'!G375</x:f>
      </x:c>
      <x:c r="H375" s="0">
        <x:f>'Historical Trades'!H375</x:f>
      </x:c>
      <x:c r="I375" s="0">
        <x:f>'Historical Trades'!I375</x:f>
      </x:c>
      <x:c r="J375" s="0">
        <x:f>'Historical Trades'!J375</x:f>
      </x:c>
      <x:c r="K375" s="0">
        <x:f>'Historical Trades'!K375</x:f>
      </x:c>
      <x:c r="L375" s="0">
        <x:f>'Historical Trades'!L375</x:f>
      </x:c>
      <x:c r="M375" s="0">
        <x:f>'Historical Trades'!M375</x:f>
      </x:c>
      <x:c r="N375" s="0">
        <x:f>CLEAN('Historical Trades'!O375)</x:f>
      </x:c>
      <x:c r="P375" s="14">
        <x:f>IF(G375="sell",M375,-M375)</x:f>
      </x:c>
      <x:c r="Q375" s="14">
        <x:f>VLOOKUP(N375,'Currency Rates'!$A$3:$C$32,3,0)</x:f>
      </x:c>
      <x:c r="R375" s="0">
        <x:f>IF(A375="SPUS",0,IF(A375="FWD",0,P375/Q375))</x:f>
      </x:c>
    </x:row>
    <x:row r="376" spans="1:19" x14ac:dyDescent="0.3">
      <x:c r="A376" s="0">
        <x:f>'Historical Trades'!A376</x:f>
      </x:c>
      <x:c r="B376" s="0">
        <x:f>'Historical Trades'!B376</x:f>
      </x:c>
      <x:c r="C376" s="23">
        <x:f>'Historical Trades'!C376</x:f>
      </x:c>
      <x:c r="D376" s="0">
        <x:f>'Historical Trades'!D376</x:f>
      </x:c>
      <x:c r="E376" s="23">
        <x:f>'Historical Trades'!E376</x:f>
      </x:c>
      <x:c r="F376" s="0">
        <x:f>'Historical Trades'!F376</x:f>
      </x:c>
      <x:c r="G376" s="0">
        <x:f>'Historical Trades'!G376</x:f>
      </x:c>
      <x:c r="H376" s="0">
        <x:f>'Historical Trades'!H376</x:f>
      </x:c>
      <x:c r="I376" s="0">
        <x:f>'Historical Trades'!I376</x:f>
      </x:c>
      <x:c r="J376" s="0">
        <x:f>'Historical Trades'!J376</x:f>
      </x:c>
      <x:c r="K376" s="0">
        <x:f>'Historical Trades'!K376</x:f>
      </x:c>
      <x:c r="L376" s="0">
        <x:f>'Historical Trades'!L376</x:f>
      </x:c>
      <x:c r="M376" s="0">
        <x:f>'Historical Trades'!M376</x:f>
      </x:c>
      <x:c r="N376" s="0">
        <x:f>CLEAN('Historical Trades'!O376)</x:f>
      </x:c>
      <x:c r="P376" s="14">
        <x:f>IF(G376="sell",M376,-M376)</x:f>
      </x:c>
      <x:c r="Q376" s="14">
        <x:f>VLOOKUP(N376,'Currency Rates'!$A$3:$C$32,3,0)</x:f>
      </x:c>
      <x:c r="R376" s="0">
        <x:f>IF(A376="SPUS",0,IF(A376="FWD",0,P376/Q376))</x:f>
      </x:c>
    </x:row>
    <x:row r="377" spans="1:19" x14ac:dyDescent="0.3">
      <x:c r="A377" s="0">
        <x:f>'Historical Trades'!A377</x:f>
      </x:c>
      <x:c r="B377" s="0">
        <x:f>'Historical Trades'!B377</x:f>
      </x:c>
      <x:c r="C377" s="23">
        <x:f>'Historical Trades'!C377</x:f>
      </x:c>
      <x:c r="D377" s="0">
        <x:f>'Historical Trades'!D377</x:f>
      </x:c>
      <x:c r="E377" s="23">
        <x:f>'Historical Trades'!E377</x:f>
      </x:c>
      <x:c r="F377" s="0">
        <x:f>'Historical Trades'!F377</x:f>
      </x:c>
      <x:c r="G377" s="0">
        <x:f>'Historical Trades'!G377</x:f>
      </x:c>
      <x:c r="H377" s="0">
        <x:f>'Historical Trades'!H377</x:f>
      </x:c>
      <x:c r="I377" s="0">
        <x:f>'Historical Trades'!I377</x:f>
      </x:c>
      <x:c r="J377" s="0">
        <x:f>'Historical Trades'!J377</x:f>
      </x:c>
      <x:c r="K377" s="0">
        <x:f>'Historical Trades'!K377</x:f>
      </x:c>
      <x:c r="L377" s="0">
        <x:f>'Historical Trades'!L377</x:f>
      </x:c>
      <x:c r="M377" s="0">
        <x:f>'Historical Trades'!M377</x:f>
      </x:c>
      <x:c r="N377" s="0">
        <x:f>CLEAN('Historical Trades'!O377)</x:f>
      </x:c>
      <x:c r="P377" s="14">
        <x:f>IF(G377="sell",M377,-M377)</x:f>
      </x:c>
      <x:c r="Q377" s="14">
        <x:f>VLOOKUP(N377,'Currency Rates'!$A$3:$C$32,3,0)</x:f>
      </x:c>
      <x:c r="R377" s="0">
        <x:f>IF(A377="SPUS",0,IF(A377="FWD",0,P377/Q377))</x:f>
      </x:c>
    </x:row>
    <x:row r="378" spans="1:19" x14ac:dyDescent="0.3">
      <x:c r="A378" s="0">
        <x:f>'Historical Trades'!A378</x:f>
      </x:c>
      <x:c r="B378" s="0">
        <x:f>'Historical Trades'!B378</x:f>
      </x:c>
      <x:c r="C378" s="23">
        <x:f>'Historical Trades'!C378</x:f>
      </x:c>
      <x:c r="D378" s="0">
        <x:f>'Historical Trades'!D378</x:f>
      </x:c>
      <x:c r="E378" s="23">
        <x:f>'Historical Trades'!E378</x:f>
      </x:c>
      <x:c r="F378" s="0">
        <x:f>'Historical Trades'!F378</x:f>
      </x:c>
      <x:c r="G378" s="0">
        <x:f>'Historical Trades'!G378</x:f>
      </x:c>
      <x:c r="H378" s="0">
        <x:f>'Historical Trades'!H378</x:f>
      </x:c>
      <x:c r="I378" s="0">
        <x:f>'Historical Trades'!I378</x:f>
      </x:c>
      <x:c r="J378" s="0">
        <x:f>'Historical Trades'!J378</x:f>
      </x:c>
      <x:c r="K378" s="0">
        <x:f>'Historical Trades'!K378</x:f>
      </x:c>
      <x:c r="L378" s="0">
        <x:f>'Historical Trades'!L378</x:f>
      </x:c>
      <x:c r="M378" s="0">
        <x:f>'Historical Trades'!M378</x:f>
      </x:c>
      <x:c r="N378" s="0">
        <x:f>CLEAN('Historical Trades'!O378)</x:f>
      </x:c>
      <x:c r="P378" s="14">
        <x:f>IF(G378="sell",M378,-M378)</x:f>
      </x:c>
      <x:c r="Q378" s="14">
        <x:f>VLOOKUP(N378,'Currency Rates'!$A$3:$C$32,3,0)</x:f>
      </x:c>
      <x:c r="R378" s="0">
        <x:f>IF(A378="SPUS",0,IF(A378="FWD",0,P378/Q378))</x:f>
      </x:c>
    </x:row>
    <x:row r="379" spans="1:19" x14ac:dyDescent="0.3">
      <x:c r="A379" s="0">
        <x:f>'Historical Trades'!A379</x:f>
      </x:c>
      <x:c r="B379" s="0">
        <x:f>'Historical Trades'!B379</x:f>
      </x:c>
      <x:c r="C379" s="23">
        <x:f>'Historical Trades'!C379</x:f>
      </x:c>
      <x:c r="D379" s="0">
        <x:f>'Historical Trades'!D379</x:f>
      </x:c>
      <x:c r="E379" s="23">
        <x:f>'Historical Trades'!E379</x:f>
      </x:c>
      <x:c r="F379" s="0">
        <x:f>'Historical Trades'!F379</x:f>
      </x:c>
      <x:c r="G379" s="0">
        <x:f>'Historical Trades'!G379</x:f>
      </x:c>
      <x:c r="H379" s="0">
        <x:f>'Historical Trades'!H379</x:f>
      </x:c>
      <x:c r="I379" s="0">
        <x:f>'Historical Trades'!I379</x:f>
      </x:c>
      <x:c r="J379" s="0">
        <x:f>'Historical Trades'!J379</x:f>
      </x:c>
      <x:c r="K379" s="0">
        <x:f>'Historical Trades'!K379</x:f>
      </x:c>
      <x:c r="L379" s="0">
        <x:f>'Historical Trades'!L379</x:f>
      </x:c>
      <x:c r="M379" s="0">
        <x:f>'Historical Trades'!M379</x:f>
      </x:c>
      <x:c r="N379" s="0">
        <x:f>CLEAN('Historical Trades'!O379)</x:f>
      </x:c>
      <x:c r="P379" s="14">
        <x:f>IF(G379="sell",M379,-M379)</x:f>
      </x:c>
      <x:c r="Q379" s="14">
        <x:f>VLOOKUP(N379,'Currency Rates'!$A$3:$C$32,3,0)</x:f>
      </x:c>
      <x:c r="R379" s="0">
        <x:f>IF(A379="SPUS",0,IF(A379="FWD",0,P379/Q379))</x:f>
      </x:c>
    </x:row>
    <x:row r="380" spans="1:19" x14ac:dyDescent="0.3">
      <x:c r="A380" s="0">
        <x:f>'Historical Trades'!A380</x:f>
      </x:c>
      <x:c r="B380" s="0">
        <x:f>'Historical Trades'!B380</x:f>
      </x:c>
      <x:c r="C380" s="23">
        <x:f>'Historical Trades'!C380</x:f>
      </x:c>
      <x:c r="D380" s="0">
        <x:f>'Historical Trades'!D380</x:f>
      </x:c>
      <x:c r="E380" s="23">
        <x:f>'Historical Trades'!E380</x:f>
      </x:c>
      <x:c r="F380" s="0">
        <x:f>'Historical Trades'!F380</x:f>
      </x:c>
      <x:c r="G380" s="0">
        <x:f>'Historical Trades'!G380</x:f>
      </x:c>
      <x:c r="H380" s="0">
        <x:f>'Historical Trades'!H380</x:f>
      </x:c>
      <x:c r="I380" s="0">
        <x:f>'Historical Trades'!I380</x:f>
      </x:c>
      <x:c r="J380" s="0">
        <x:f>'Historical Trades'!J380</x:f>
      </x:c>
      <x:c r="K380" s="0">
        <x:f>'Historical Trades'!K380</x:f>
      </x:c>
      <x:c r="L380" s="0">
        <x:f>'Historical Trades'!L380</x:f>
      </x:c>
      <x:c r="M380" s="0">
        <x:f>'Historical Trades'!M380</x:f>
      </x:c>
      <x:c r="N380" s="0">
        <x:f>CLEAN('Historical Trades'!O380)</x:f>
      </x:c>
      <x:c r="P380" s="14">
        <x:f>IF(G380="sell",M380,-M380)</x:f>
      </x:c>
      <x:c r="Q380" s="14">
        <x:f>VLOOKUP(N380,'Currency Rates'!$A$3:$C$32,3,0)</x:f>
      </x:c>
      <x:c r="R380" s="0">
        <x:f>IF(A380="SPUS",0,IF(A380="FWD",0,P380/Q380))</x:f>
      </x:c>
    </x:row>
    <x:row r="381" spans="1:19" x14ac:dyDescent="0.3">
      <x:c r="A381" s="0">
        <x:f>'Historical Trades'!A381</x:f>
      </x:c>
      <x:c r="B381" s="0">
        <x:f>'Historical Trades'!B381</x:f>
      </x:c>
      <x:c r="C381" s="23">
        <x:f>'Historical Trades'!C381</x:f>
      </x:c>
      <x:c r="D381" s="0">
        <x:f>'Historical Trades'!D381</x:f>
      </x:c>
      <x:c r="E381" s="23">
        <x:f>'Historical Trades'!E381</x:f>
      </x:c>
      <x:c r="F381" s="0">
        <x:f>'Historical Trades'!F381</x:f>
      </x:c>
      <x:c r="G381" s="0">
        <x:f>'Historical Trades'!G381</x:f>
      </x:c>
      <x:c r="H381" s="0">
        <x:f>'Historical Trades'!H381</x:f>
      </x:c>
      <x:c r="I381" s="0">
        <x:f>'Historical Trades'!I381</x:f>
      </x:c>
      <x:c r="J381" s="0">
        <x:f>'Historical Trades'!J381</x:f>
      </x:c>
      <x:c r="K381" s="0">
        <x:f>'Historical Trades'!K381</x:f>
      </x:c>
      <x:c r="L381" s="0">
        <x:f>'Historical Trades'!L381</x:f>
      </x:c>
      <x:c r="M381" s="0">
        <x:f>'Historical Trades'!M381</x:f>
      </x:c>
      <x:c r="N381" s="0">
        <x:f>CLEAN('Historical Trades'!O381)</x:f>
      </x:c>
      <x:c r="P381" s="14">
        <x:f>IF(G381="sell",M381,-M381)</x:f>
      </x:c>
      <x:c r="Q381" s="14">
        <x:f>VLOOKUP(N381,'Currency Rates'!$A$3:$C$32,3,0)</x:f>
      </x:c>
      <x:c r="R381" s="0">
        <x:f>IF(A381="SPUS",0,IF(A381="FWD",0,P381/Q381))</x:f>
      </x:c>
    </x:row>
    <x:row r="382" spans="1:19" x14ac:dyDescent="0.3">
      <x:c r="A382" s="0">
        <x:f>'Historical Trades'!A382</x:f>
      </x:c>
      <x:c r="B382" s="0">
        <x:f>'Historical Trades'!B382</x:f>
      </x:c>
      <x:c r="C382" s="23">
        <x:f>'Historical Trades'!C382</x:f>
      </x:c>
      <x:c r="D382" s="0">
        <x:f>'Historical Trades'!D382</x:f>
      </x:c>
      <x:c r="E382" s="23">
        <x:f>'Historical Trades'!E382</x:f>
      </x:c>
      <x:c r="F382" s="0">
        <x:f>'Historical Trades'!F382</x:f>
      </x:c>
      <x:c r="G382" s="0">
        <x:f>'Historical Trades'!G382</x:f>
      </x:c>
      <x:c r="H382" s="0">
        <x:f>'Historical Trades'!H382</x:f>
      </x:c>
      <x:c r="I382" s="0">
        <x:f>'Historical Trades'!I382</x:f>
      </x:c>
      <x:c r="J382" s="0">
        <x:f>'Historical Trades'!J382</x:f>
      </x:c>
      <x:c r="K382" s="0">
        <x:f>'Historical Trades'!K382</x:f>
      </x:c>
      <x:c r="L382" s="0">
        <x:f>'Historical Trades'!L382</x:f>
      </x:c>
      <x:c r="M382" s="0">
        <x:f>'Historical Trades'!M382</x:f>
      </x:c>
      <x:c r="N382" s="0">
        <x:f>CLEAN('Historical Trades'!O382)</x:f>
      </x:c>
      <x:c r="P382" s="14">
        <x:f>IF(G382="sell",M382,-M382)</x:f>
      </x:c>
      <x:c r="Q382" s="14">
        <x:f>VLOOKUP(N382,'Currency Rates'!$A$3:$C$32,3,0)</x:f>
      </x:c>
      <x:c r="R382" s="0">
        <x:f>IF(A382="SPUS",0,IF(A382="FWD",0,P382/Q382))</x:f>
      </x:c>
    </x:row>
    <x:row r="383" spans="1:19" x14ac:dyDescent="0.3">
      <x:c r="A383" s="0">
        <x:f>'Historical Trades'!A383</x:f>
      </x:c>
      <x:c r="B383" s="0">
        <x:f>'Historical Trades'!B383</x:f>
      </x:c>
      <x:c r="C383" s="23">
        <x:f>'Historical Trades'!C383</x:f>
      </x:c>
      <x:c r="D383" s="0">
        <x:f>'Historical Trades'!D383</x:f>
      </x:c>
      <x:c r="E383" s="23">
        <x:f>'Historical Trades'!E383</x:f>
      </x:c>
      <x:c r="F383" s="0">
        <x:f>'Historical Trades'!F383</x:f>
      </x:c>
      <x:c r="G383" s="0">
        <x:f>'Historical Trades'!G383</x:f>
      </x:c>
      <x:c r="H383" s="0">
        <x:f>'Historical Trades'!H383</x:f>
      </x:c>
      <x:c r="I383" s="0">
        <x:f>'Historical Trades'!I383</x:f>
      </x:c>
      <x:c r="J383" s="0">
        <x:f>'Historical Trades'!J383</x:f>
      </x:c>
      <x:c r="K383" s="0">
        <x:f>'Historical Trades'!K383</x:f>
      </x:c>
      <x:c r="L383" s="0">
        <x:f>'Historical Trades'!L383</x:f>
      </x:c>
      <x:c r="M383" s="0">
        <x:f>'Historical Trades'!M383</x:f>
      </x:c>
      <x:c r="N383" s="0">
        <x:f>CLEAN('Historical Trades'!O383)</x:f>
      </x:c>
      <x:c r="P383" s="14">
        <x:f>IF(G383="sell",M383,-M383)</x:f>
      </x:c>
      <x:c r="Q383" s="14">
        <x:f>VLOOKUP(N383,'Currency Rates'!$A$3:$C$32,3,0)</x:f>
      </x:c>
      <x:c r="R383" s="0">
        <x:f>IF(A383="SPUS",0,IF(A383="FWD",0,P383/Q383))</x:f>
      </x:c>
    </x:row>
    <x:row r="384" spans="1:19" x14ac:dyDescent="0.3">
      <x:c r="A384" s="0">
        <x:f>'Historical Trades'!A384</x:f>
      </x:c>
      <x:c r="B384" s="0">
        <x:f>'Historical Trades'!B384</x:f>
      </x:c>
      <x:c r="C384" s="23">
        <x:f>'Historical Trades'!C384</x:f>
      </x:c>
      <x:c r="D384" s="0">
        <x:f>'Historical Trades'!D384</x:f>
      </x:c>
      <x:c r="E384" s="23">
        <x:f>'Historical Trades'!E384</x:f>
      </x:c>
      <x:c r="F384" s="0">
        <x:f>'Historical Trades'!F384</x:f>
      </x:c>
      <x:c r="G384" s="0">
        <x:f>'Historical Trades'!G384</x:f>
      </x:c>
      <x:c r="H384" s="0">
        <x:f>'Historical Trades'!H384</x:f>
      </x:c>
      <x:c r="I384" s="0">
        <x:f>'Historical Trades'!I384</x:f>
      </x:c>
      <x:c r="J384" s="0">
        <x:f>'Historical Trades'!J384</x:f>
      </x:c>
      <x:c r="K384" s="0">
        <x:f>'Historical Trades'!K384</x:f>
      </x:c>
      <x:c r="L384" s="0">
        <x:f>'Historical Trades'!L384</x:f>
      </x:c>
      <x:c r="M384" s="0">
        <x:f>'Historical Trades'!M384</x:f>
      </x:c>
      <x:c r="N384" s="0">
        <x:f>CLEAN('Historical Trades'!O384)</x:f>
      </x:c>
      <x:c r="P384" s="14">
        <x:f>IF(G384="sell",M384,-M384)</x:f>
      </x:c>
      <x:c r="Q384" s="14">
        <x:f>VLOOKUP(N384,'Currency Rates'!$A$3:$C$32,3,0)</x:f>
      </x:c>
      <x:c r="R384" s="0">
        <x:f>IF(A384="SPUS",0,IF(A384="FWD",0,P384/Q384))</x:f>
      </x:c>
    </x:row>
    <x:row r="385" spans="1:19" x14ac:dyDescent="0.3">
      <x:c r="A385" s="0">
        <x:f>'Historical Trades'!A385</x:f>
      </x:c>
      <x:c r="B385" s="0">
        <x:f>'Historical Trades'!B385</x:f>
      </x:c>
      <x:c r="C385" s="23">
        <x:f>'Historical Trades'!C385</x:f>
      </x:c>
      <x:c r="D385" s="0">
        <x:f>'Historical Trades'!D385</x:f>
      </x:c>
      <x:c r="E385" s="23">
        <x:f>'Historical Trades'!E385</x:f>
      </x:c>
      <x:c r="F385" s="0">
        <x:f>'Historical Trades'!F385</x:f>
      </x:c>
      <x:c r="G385" s="0">
        <x:f>'Historical Trades'!G385</x:f>
      </x:c>
      <x:c r="H385" s="0">
        <x:f>'Historical Trades'!H385</x:f>
      </x:c>
      <x:c r="I385" s="0">
        <x:f>'Historical Trades'!I385</x:f>
      </x:c>
      <x:c r="J385" s="0">
        <x:f>'Historical Trades'!J385</x:f>
      </x:c>
      <x:c r="K385" s="0">
        <x:f>'Historical Trades'!K385</x:f>
      </x:c>
      <x:c r="L385" s="0">
        <x:f>'Historical Trades'!L385</x:f>
      </x:c>
      <x:c r="M385" s="0">
        <x:f>'Historical Trades'!M385</x:f>
      </x:c>
      <x:c r="N385" s="0">
        <x:f>CLEAN('Historical Trades'!O385)</x:f>
      </x:c>
      <x:c r="P385" s="14">
        <x:f>IF(G385="sell",M385,-M385)</x:f>
      </x:c>
      <x:c r="Q385" s="14">
        <x:f>VLOOKUP(N385,'Currency Rates'!$A$3:$C$32,3,0)</x:f>
      </x:c>
      <x:c r="R385" s="0">
        <x:f>IF(A385="SPUS",0,IF(A385="FWD",0,P385/Q385))</x:f>
      </x:c>
    </x:row>
    <x:row r="386" spans="1:19" x14ac:dyDescent="0.3">
      <x:c r="A386" s="0">
        <x:f>'Historical Trades'!A386</x:f>
      </x:c>
      <x:c r="B386" s="0">
        <x:f>'Historical Trades'!B386</x:f>
      </x:c>
      <x:c r="C386" s="23">
        <x:f>'Historical Trades'!C386</x:f>
      </x:c>
      <x:c r="D386" s="0">
        <x:f>'Historical Trades'!D386</x:f>
      </x:c>
      <x:c r="E386" s="23">
        <x:f>'Historical Trades'!E386</x:f>
      </x:c>
      <x:c r="F386" s="0">
        <x:f>'Historical Trades'!F386</x:f>
      </x:c>
      <x:c r="G386" s="0">
        <x:f>'Historical Trades'!G386</x:f>
      </x:c>
      <x:c r="H386" s="0">
        <x:f>'Historical Trades'!H386</x:f>
      </x:c>
      <x:c r="I386" s="0">
        <x:f>'Historical Trades'!I386</x:f>
      </x:c>
      <x:c r="J386" s="0">
        <x:f>'Historical Trades'!J386</x:f>
      </x:c>
      <x:c r="K386" s="0">
        <x:f>'Historical Trades'!K386</x:f>
      </x:c>
      <x:c r="L386" s="0">
        <x:f>'Historical Trades'!L386</x:f>
      </x:c>
      <x:c r="M386" s="0">
        <x:f>'Historical Trades'!M386</x:f>
      </x:c>
      <x:c r="N386" s="0">
        <x:f>CLEAN('Historical Trades'!O386)</x:f>
      </x:c>
      <x:c r="P386" s="14">
        <x:f>IF(G386="sell",M386,-M386)</x:f>
      </x:c>
      <x:c r="Q386" s="14">
        <x:f>VLOOKUP(N386,'Currency Rates'!$A$3:$C$32,3,0)</x:f>
      </x:c>
      <x:c r="R386" s="0">
        <x:f>IF(A386="SPUS",0,IF(A386="FWD",0,P386/Q386))</x:f>
      </x:c>
    </x:row>
    <x:row r="387" spans="1:19" x14ac:dyDescent="0.3">
      <x:c r="A387" s="0">
        <x:f>'Historical Trades'!A387</x:f>
      </x:c>
      <x:c r="B387" s="0">
        <x:f>'Historical Trades'!B387</x:f>
      </x:c>
      <x:c r="C387" s="23">
        <x:f>'Historical Trades'!C387</x:f>
      </x:c>
      <x:c r="D387" s="0">
        <x:f>'Historical Trades'!D387</x:f>
      </x:c>
      <x:c r="E387" s="23">
        <x:f>'Historical Trades'!E387</x:f>
      </x:c>
      <x:c r="F387" s="0">
        <x:f>'Historical Trades'!F387</x:f>
      </x:c>
      <x:c r="G387" s="0">
        <x:f>'Historical Trades'!G387</x:f>
      </x:c>
      <x:c r="H387" s="0">
        <x:f>'Historical Trades'!H387</x:f>
      </x:c>
      <x:c r="I387" s="0">
        <x:f>'Historical Trades'!I387</x:f>
      </x:c>
      <x:c r="J387" s="0">
        <x:f>'Historical Trades'!J387</x:f>
      </x:c>
      <x:c r="K387" s="0">
        <x:f>'Historical Trades'!K387</x:f>
      </x:c>
      <x:c r="L387" s="0">
        <x:f>'Historical Trades'!L387</x:f>
      </x:c>
      <x:c r="M387" s="0">
        <x:f>'Historical Trades'!M387</x:f>
      </x:c>
      <x:c r="N387" s="0">
        <x:f>CLEAN('Historical Trades'!O387)</x:f>
      </x:c>
      <x:c r="P387" s="14">
        <x:f>IF(G387="sell",M387,-M387)</x:f>
      </x:c>
      <x:c r="Q387" s="14">
        <x:f>VLOOKUP(N387,'Currency Rates'!$A$3:$C$32,3,0)</x:f>
      </x:c>
      <x:c r="R387" s="0">
        <x:f>IF(A387="SPUS",0,IF(A387="FWD",0,P387/Q387))</x:f>
      </x:c>
    </x:row>
    <x:row r="388" spans="1:19" x14ac:dyDescent="0.3">
      <x:c r="A388" s="0">
        <x:f>'Historical Trades'!A388</x:f>
      </x:c>
      <x:c r="B388" s="0">
        <x:f>'Historical Trades'!B388</x:f>
      </x:c>
      <x:c r="C388" s="23">
        <x:f>'Historical Trades'!C388</x:f>
      </x:c>
      <x:c r="D388" s="0">
        <x:f>'Historical Trades'!D388</x:f>
      </x:c>
      <x:c r="E388" s="23">
        <x:f>'Historical Trades'!E388</x:f>
      </x:c>
      <x:c r="F388" s="0">
        <x:f>'Historical Trades'!F388</x:f>
      </x:c>
      <x:c r="G388" s="0">
        <x:f>'Historical Trades'!G388</x:f>
      </x:c>
      <x:c r="H388" s="0">
        <x:f>'Historical Trades'!H388</x:f>
      </x:c>
      <x:c r="I388" s="0">
        <x:f>'Historical Trades'!I388</x:f>
      </x:c>
      <x:c r="J388" s="0">
        <x:f>'Historical Trades'!J388</x:f>
      </x:c>
      <x:c r="K388" s="0">
        <x:f>'Historical Trades'!K388</x:f>
      </x:c>
      <x:c r="L388" s="0">
        <x:f>'Historical Trades'!L388</x:f>
      </x:c>
      <x:c r="M388" s="0">
        <x:f>'Historical Trades'!M388</x:f>
      </x:c>
      <x:c r="N388" s="0">
        <x:f>CLEAN('Historical Trades'!O388)</x:f>
      </x:c>
      <x:c r="P388" s="14">
        <x:f>IF(G388="sell",M388,-M388)</x:f>
      </x:c>
      <x:c r="Q388" s="14">
        <x:f>VLOOKUP(N388,'Currency Rates'!$A$3:$C$32,3,0)</x:f>
      </x:c>
      <x:c r="R388" s="0">
        <x:f>IF(A388="SPUS",0,IF(A388="FWD",0,P388/Q388))</x:f>
      </x:c>
    </x:row>
    <x:row r="389" spans="1:19" x14ac:dyDescent="0.3">
      <x:c r="A389" s="0">
        <x:f>'Historical Trades'!A389</x:f>
      </x:c>
      <x:c r="B389" s="0">
        <x:f>'Historical Trades'!B389</x:f>
      </x:c>
      <x:c r="C389" s="23">
        <x:f>'Historical Trades'!C389</x:f>
      </x:c>
      <x:c r="D389" s="0">
        <x:f>'Historical Trades'!D389</x:f>
      </x:c>
      <x:c r="E389" s="23">
        <x:f>'Historical Trades'!E389</x:f>
      </x:c>
      <x:c r="F389" s="0">
        <x:f>'Historical Trades'!F389</x:f>
      </x:c>
      <x:c r="G389" s="0">
        <x:f>'Historical Trades'!G389</x:f>
      </x:c>
      <x:c r="H389" s="0">
        <x:f>'Historical Trades'!H389</x:f>
      </x:c>
      <x:c r="I389" s="0">
        <x:f>'Historical Trades'!I389</x:f>
      </x:c>
      <x:c r="J389" s="0">
        <x:f>'Historical Trades'!J389</x:f>
      </x:c>
      <x:c r="K389" s="0">
        <x:f>'Historical Trades'!K389</x:f>
      </x:c>
      <x:c r="L389" s="0">
        <x:f>'Historical Trades'!L389</x:f>
      </x:c>
      <x:c r="M389" s="0">
        <x:f>'Historical Trades'!M389</x:f>
      </x:c>
      <x:c r="N389" s="0">
        <x:f>CLEAN('Historical Trades'!O389)</x:f>
      </x:c>
      <x:c r="P389" s="14">
        <x:f>IF(G389="sell",M389,-M389)</x:f>
      </x:c>
      <x:c r="Q389" s="14">
        <x:f>VLOOKUP(N389,'Currency Rates'!$A$3:$C$32,3,0)</x:f>
      </x:c>
      <x:c r="R389" s="0">
        <x:f>IF(A389="SPUS",0,IF(A389="FWD",0,P389/Q389))</x:f>
      </x:c>
    </x:row>
    <x:row r="390" spans="1:19" x14ac:dyDescent="0.3">
      <x:c r="A390" s="0">
        <x:f>'Historical Trades'!A390</x:f>
      </x:c>
      <x:c r="B390" s="0">
        <x:f>'Historical Trades'!B390</x:f>
      </x:c>
      <x:c r="C390" s="23">
        <x:f>'Historical Trades'!C390</x:f>
      </x:c>
      <x:c r="D390" s="0">
        <x:f>'Historical Trades'!D390</x:f>
      </x:c>
      <x:c r="E390" s="23">
        <x:f>'Historical Trades'!E390</x:f>
      </x:c>
      <x:c r="F390" s="0">
        <x:f>'Historical Trades'!F390</x:f>
      </x:c>
      <x:c r="G390" s="0">
        <x:f>'Historical Trades'!G390</x:f>
      </x:c>
      <x:c r="H390" s="0">
        <x:f>'Historical Trades'!H390</x:f>
      </x:c>
      <x:c r="I390" s="0">
        <x:f>'Historical Trades'!I390</x:f>
      </x:c>
      <x:c r="J390" s="0">
        <x:f>'Historical Trades'!J390</x:f>
      </x:c>
      <x:c r="K390" s="0">
        <x:f>'Historical Trades'!K390</x:f>
      </x:c>
      <x:c r="L390" s="0">
        <x:f>'Historical Trades'!L390</x:f>
      </x:c>
      <x:c r="M390" s="0">
        <x:f>'Historical Trades'!M390</x:f>
      </x:c>
      <x:c r="N390" s="0">
        <x:f>CLEAN('Historical Trades'!O390)</x:f>
      </x:c>
      <x:c r="P390" s="14">
        <x:f>IF(G390="sell",M390,-M390)</x:f>
      </x:c>
      <x:c r="Q390" s="14">
        <x:f>VLOOKUP(N390,'Currency Rates'!$A$3:$C$32,3,0)</x:f>
      </x:c>
      <x:c r="R390" s="0">
        <x:f>IF(A390="SPUS",0,IF(A390="FWD",0,P390/Q390))</x:f>
      </x:c>
    </x:row>
    <x:row r="391" spans="1:19" x14ac:dyDescent="0.3">
      <x:c r="A391" s="0">
        <x:f>'Historical Trades'!A391</x:f>
      </x:c>
      <x:c r="B391" s="0">
        <x:f>'Historical Trades'!B391</x:f>
      </x:c>
      <x:c r="C391" s="23">
        <x:f>'Historical Trades'!C391</x:f>
      </x:c>
      <x:c r="D391" s="0">
        <x:f>'Historical Trades'!D391</x:f>
      </x:c>
      <x:c r="E391" s="23">
        <x:f>'Historical Trades'!E391</x:f>
      </x:c>
      <x:c r="F391" s="0">
        <x:f>'Historical Trades'!F391</x:f>
      </x:c>
      <x:c r="G391" s="0">
        <x:f>'Historical Trades'!G391</x:f>
      </x:c>
      <x:c r="H391" s="0">
        <x:f>'Historical Trades'!H391</x:f>
      </x:c>
      <x:c r="I391" s="0">
        <x:f>'Historical Trades'!I391</x:f>
      </x:c>
      <x:c r="J391" s="0">
        <x:f>'Historical Trades'!J391</x:f>
      </x:c>
      <x:c r="K391" s="0">
        <x:f>'Historical Trades'!K391</x:f>
      </x:c>
      <x:c r="L391" s="0">
        <x:f>'Historical Trades'!L391</x:f>
      </x:c>
      <x:c r="M391" s="0">
        <x:f>'Historical Trades'!M391</x:f>
      </x:c>
      <x:c r="N391" s="0">
        <x:f>CLEAN('Historical Trades'!O391)</x:f>
      </x:c>
      <x:c r="P391" s="14">
        <x:f>IF(G391="sell",M391,-M391)</x:f>
      </x:c>
      <x:c r="Q391" s="14">
        <x:f>VLOOKUP(N391,'Currency Rates'!$A$3:$C$32,3,0)</x:f>
      </x:c>
      <x:c r="R391" s="0">
        <x:f>IF(A391="SPUS",0,IF(A391="FWD",0,P391/Q391))</x:f>
      </x:c>
    </x:row>
    <x:row r="392" spans="1:19" x14ac:dyDescent="0.3">
      <x:c r="A392" s="0">
        <x:f>'Historical Trades'!A392</x:f>
      </x:c>
      <x:c r="B392" s="0">
        <x:f>'Historical Trades'!B392</x:f>
      </x:c>
      <x:c r="C392" s="23">
        <x:f>'Historical Trades'!C392</x:f>
      </x:c>
      <x:c r="D392" s="0">
        <x:f>'Historical Trades'!D392</x:f>
      </x:c>
      <x:c r="E392" s="23">
        <x:f>'Historical Trades'!E392</x:f>
      </x:c>
      <x:c r="F392" s="0">
        <x:f>'Historical Trades'!F392</x:f>
      </x:c>
      <x:c r="G392" s="0">
        <x:f>'Historical Trades'!G392</x:f>
      </x:c>
      <x:c r="H392" s="0">
        <x:f>'Historical Trades'!H392</x:f>
      </x:c>
      <x:c r="I392" s="0">
        <x:f>'Historical Trades'!I392</x:f>
      </x:c>
      <x:c r="J392" s="0">
        <x:f>'Historical Trades'!J392</x:f>
      </x:c>
      <x:c r="K392" s="0">
        <x:f>'Historical Trades'!K392</x:f>
      </x:c>
      <x:c r="L392" s="0">
        <x:f>'Historical Trades'!L392</x:f>
      </x:c>
      <x:c r="M392" s="0">
        <x:f>'Historical Trades'!M392</x:f>
      </x:c>
      <x:c r="N392" s="0">
        <x:f>CLEAN('Historical Trades'!O392)</x:f>
      </x:c>
      <x:c r="P392" s="14">
        <x:f>IF(G392="sell",M392,-M392)</x:f>
      </x:c>
      <x:c r="Q392" s="14">
        <x:f>VLOOKUP(N392,'Currency Rates'!$A$3:$C$32,3,0)</x:f>
      </x:c>
      <x:c r="R392" s="0">
        <x:f>IF(A392="SPUS",0,IF(A392="FWD",0,P392/Q392))</x:f>
      </x:c>
    </x:row>
    <x:row r="393" spans="1:19" x14ac:dyDescent="0.3">
      <x:c r="A393" s="0">
        <x:f>'Historical Trades'!A393</x:f>
      </x:c>
      <x:c r="B393" s="0">
        <x:f>'Historical Trades'!B393</x:f>
      </x:c>
      <x:c r="C393" s="23">
        <x:f>'Historical Trades'!C393</x:f>
      </x:c>
      <x:c r="D393" s="0">
        <x:f>'Historical Trades'!D393</x:f>
      </x:c>
      <x:c r="E393" s="23">
        <x:f>'Historical Trades'!E393</x:f>
      </x:c>
      <x:c r="F393" s="0">
        <x:f>'Historical Trades'!F393</x:f>
      </x:c>
      <x:c r="G393" s="0">
        <x:f>'Historical Trades'!G393</x:f>
      </x:c>
      <x:c r="H393" s="0">
        <x:f>'Historical Trades'!H393</x:f>
      </x:c>
      <x:c r="I393" s="0">
        <x:f>'Historical Trades'!I393</x:f>
      </x:c>
      <x:c r="J393" s="0">
        <x:f>'Historical Trades'!J393</x:f>
      </x:c>
      <x:c r="K393" s="0">
        <x:f>'Historical Trades'!K393</x:f>
      </x:c>
      <x:c r="L393" s="0">
        <x:f>'Historical Trades'!L393</x:f>
      </x:c>
      <x:c r="M393" s="0">
        <x:f>'Historical Trades'!M393</x:f>
      </x:c>
      <x:c r="N393" s="0">
        <x:f>CLEAN('Historical Trades'!O393)</x:f>
      </x:c>
      <x:c r="P393" s="14">
        <x:f>IF(G393="sell",M393,-M393)</x:f>
      </x:c>
      <x:c r="Q393" s="14">
        <x:f>VLOOKUP(N393,'Currency Rates'!$A$3:$C$32,3,0)</x:f>
      </x:c>
      <x:c r="R393" s="0">
        <x:f>IF(A393="SPUS",0,IF(A393="FWD",0,P393/Q393))</x:f>
      </x:c>
    </x:row>
    <x:row r="394" spans="1:19" x14ac:dyDescent="0.3">
      <x:c r="A394" s="0">
        <x:f>'Historical Trades'!A394</x:f>
      </x:c>
      <x:c r="B394" s="0">
        <x:f>'Historical Trades'!B394</x:f>
      </x:c>
      <x:c r="C394" s="23">
        <x:f>'Historical Trades'!C394</x:f>
      </x:c>
      <x:c r="D394" s="0">
        <x:f>'Historical Trades'!D394</x:f>
      </x:c>
      <x:c r="E394" s="23">
        <x:f>'Historical Trades'!E394</x:f>
      </x:c>
      <x:c r="F394" s="0">
        <x:f>'Historical Trades'!F394</x:f>
      </x:c>
      <x:c r="G394" s="0">
        <x:f>'Historical Trades'!G394</x:f>
      </x:c>
      <x:c r="H394" s="0">
        <x:f>'Historical Trades'!H394</x:f>
      </x:c>
      <x:c r="I394" s="0">
        <x:f>'Historical Trades'!I394</x:f>
      </x:c>
      <x:c r="J394" s="0">
        <x:f>'Historical Trades'!J394</x:f>
      </x:c>
      <x:c r="K394" s="0">
        <x:f>'Historical Trades'!K394</x:f>
      </x:c>
      <x:c r="L394" s="0">
        <x:f>'Historical Trades'!L394</x:f>
      </x:c>
      <x:c r="M394" s="0">
        <x:f>'Historical Trades'!M394</x:f>
      </x:c>
      <x:c r="N394" s="0">
        <x:f>CLEAN('Historical Trades'!O394)</x:f>
      </x:c>
      <x:c r="P394" s="14">
        <x:f>IF(G394="sell",M394,-M394)</x:f>
      </x:c>
      <x:c r="Q394" s="14">
        <x:f>VLOOKUP(N394,'Currency Rates'!$A$3:$C$32,3,0)</x:f>
      </x:c>
      <x:c r="R394" s="0">
        <x:f>IF(A394="SPUS",0,IF(A394="FWD",0,P394/Q394))</x:f>
      </x:c>
    </x:row>
    <x:row r="395" spans="1:19" x14ac:dyDescent="0.3">
      <x:c r="A395" s="0">
        <x:f>'Historical Trades'!A395</x:f>
      </x:c>
      <x:c r="B395" s="0">
        <x:f>'Historical Trades'!B395</x:f>
      </x:c>
      <x:c r="C395" s="23">
        <x:f>'Historical Trades'!C395</x:f>
      </x:c>
      <x:c r="D395" s="0">
        <x:f>'Historical Trades'!D395</x:f>
      </x:c>
      <x:c r="E395" s="23">
        <x:f>'Historical Trades'!E395</x:f>
      </x:c>
      <x:c r="F395" s="0">
        <x:f>'Historical Trades'!F395</x:f>
      </x:c>
      <x:c r="G395" s="0">
        <x:f>'Historical Trades'!G395</x:f>
      </x:c>
      <x:c r="H395" s="0">
        <x:f>'Historical Trades'!H395</x:f>
      </x:c>
      <x:c r="I395" s="0">
        <x:f>'Historical Trades'!I395</x:f>
      </x:c>
      <x:c r="J395" s="0">
        <x:f>'Historical Trades'!J395</x:f>
      </x:c>
      <x:c r="K395" s="0">
        <x:f>'Historical Trades'!K395</x:f>
      </x:c>
      <x:c r="L395" s="0">
        <x:f>'Historical Trades'!L395</x:f>
      </x:c>
      <x:c r="M395" s="0">
        <x:f>'Historical Trades'!M395</x:f>
      </x:c>
      <x:c r="N395" s="0">
        <x:f>CLEAN('Historical Trades'!O395)</x:f>
      </x:c>
      <x:c r="P395" s="14">
        <x:f>IF(G395="sell",M395,-M395)</x:f>
      </x:c>
      <x:c r="Q395" s="14">
        <x:f>VLOOKUP(N395,'Currency Rates'!$A$3:$C$32,3,0)</x:f>
      </x:c>
      <x:c r="R395" s="0">
        <x:f>IF(A395="SPUS",0,IF(A395="FWD",0,P395/Q395))</x:f>
      </x:c>
    </x:row>
    <x:row r="396" spans="1:19" x14ac:dyDescent="0.3">
      <x:c r="A396" s="0">
        <x:f>'Historical Trades'!A396</x:f>
      </x:c>
      <x:c r="B396" s="0">
        <x:f>'Historical Trades'!B396</x:f>
      </x:c>
      <x:c r="C396" s="23">
        <x:f>'Historical Trades'!C396</x:f>
      </x:c>
      <x:c r="D396" s="0">
        <x:f>'Historical Trades'!D396</x:f>
      </x:c>
      <x:c r="E396" s="23">
        <x:f>'Historical Trades'!E396</x:f>
      </x:c>
      <x:c r="F396" s="0">
        <x:f>'Historical Trades'!F396</x:f>
      </x:c>
      <x:c r="G396" s="0">
        <x:f>'Historical Trades'!G396</x:f>
      </x:c>
      <x:c r="H396" s="0">
        <x:f>'Historical Trades'!H396</x:f>
      </x:c>
      <x:c r="I396" s="0">
        <x:f>'Historical Trades'!I396</x:f>
      </x:c>
      <x:c r="J396" s="0">
        <x:f>'Historical Trades'!J396</x:f>
      </x:c>
      <x:c r="K396" s="0">
        <x:f>'Historical Trades'!K396</x:f>
      </x:c>
      <x:c r="L396" s="0">
        <x:f>'Historical Trades'!L396</x:f>
      </x:c>
      <x:c r="M396" s="0">
        <x:f>'Historical Trades'!M396</x:f>
      </x:c>
      <x:c r="N396" s="0">
        <x:f>CLEAN('Historical Trades'!O396)</x:f>
      </x:c>
      <x:c r="P396" s="14">
        <x:f>IF(G396="sell",M396,-M396)</x:f>
      </x:c>
      <x:c r="Q396" s="14">
        <x:f>VLOOKUP(N396,'Currency Rates'!$A$3:$C$32,3,0)</x:f>
      </x:c>
      <x:c r="R396" s="0">
        <x:f>IF(A396="SPUS",0,IF(A396="FWD",0,P396/Q396))</x:f>
      </x:c>
    </x:row>
    <x:row r="397" spans="1:19" x14ac:dyDescent="0.3">
      <x:c r="A397" s="0">
        <x:f>'Historical Trades'!A397</x:f>
      </x:c>
      <x:c r="B397" s="0">
        <x:f>'Historical Trades'!B397</x:f>
      </x:c>
      <x:c r="C397" s="23">
        <x:f>'Historical Trades'!C397</x:f>
      </x:c>
      <x:c r="D397" s="0">
        <x:f>'Historical Trades'!D397</x:f>
      </x:c>
      <x:c r="E397" s="23">
        <x:f>'Historical Trades'!E397</x:f>
      </x:c>
      <x:c r="F397" s="0">
        <x:f>'Historical Trades'!F397</x:f>
      </x:c>
      <x:c r="G397" s="0">
        <x:f>'Historical Trades'!G397</x:f>
      </x:c>
      <x:c r="H397" s="0">
        <x:f>'Historical Trades'!H397</x:f>
      </x:c>
      <x:c r="I397" s="0">
        <x:f>'Historical Trades'!I397</x:f>
      </x:c>
      <x:c r="J397" s="0">
        <x:f>'Historical Trades'!J397</x:f>
      </x:c>
      <x:c r="K397" s="0">
        <x:f>'Historical Trades'!K397</x:f>
      </x:c>
      <x:c r="L397" s="0">
        <x:f>'Historical Trades'!L397</x:f>
      </x:c>
      <x:c r="M397" s="0">
        <x:f>'Historical Trades'!M397</x:f>
      </x:c>
      <x:c r="N397" s="0">
        <x:f>CLEAN('Historical Trades'!O397)</x:f>
      </x:c>
      <x:c r="P397" s="14">
        <x:f>IF(G397="sell",M397,-M397)</x:f>
      </x:c>
      <x:c r="Q397" s="14">
        <x:f>VLOOKUP(N397,'Currency Rates'!$A$3:$C$32,3,0)</x:f>
      </x:c>
      <x:c r="R397" s="0">
        <x:f>IF(A397="SPUS",0,IF(A397="FWD",0,P397/Q397))</x:f>
      </x:c>
    </x:row>
    <x:row r="398" spans="1:19" x14ac:dyDescent="0.3">
      <x:c r="A398" s="0">
        <x:f>'Historical Trades'!A398</x:f>
      </x:c>
      <x:c r="B398" s="0">
        <x:f>'Historical Trades'!B398</x:f>
      </x:c>
      <x:c r="C398" s="23">
        <x:f>'Historical Trades'!C398</x:f>
      </x:c>
      <x:c r="D398" s="0">
        <x:f>'Historical Trades'!D398</x:f>
      </x:c>
      <x:c r="E398" s="23">
        <x:f>'Historical Trades'!E398</x:f>
      </x:c>
      <x:c r="F398" s="0">
        <x:f>'Historical Trades'!F398</x:f>
      </x:c>
      <x:c r="G398" s="0">
        <x:f>'Historical Trades'!G398</x:f>
      </x:c>
      <x:c r="H398" s="0">
        <x:f>'Historical Trades'!H398</x:f>
      </x:c>
      <x:c r="I398" s="0">
        <x:f>'Historical Trades'!I398</x:f>
      </x:c>
      <x:c r="J398" s="0">
        <x:f>'Historical Trades'!J398</x:f>
      </x:c>
      <x:c r="K398" s="0">
        <x:f>'Historical Trades'!K398</x:f>
      </x:c>
      <x:c r="L398" s="0">
        <x:f>'Historical Trades'!L398</x:f>
      </x:c>
      <x:c r="M398" s="0">
        <x:f>'Historical Trades'!M398</x:f>
      </x:c>
      <x:c r="N398" s="0">
        <x:f>CLEAN('Historical Trades'!O398)</x:f>
      </x:c>
      <x:c r="P398" s="14">
        <x:f>IF(G398="sell",M398,-M398)</x:f>
      </x:c>
      <x:c r="Q398" s="14">
        <x:f>VLOOKUP(N398,'Currency Rates'!$A$3:$C$32,3,0)</x:f>
      </x:c>
      <x:c r="R398" s="0">
        <x:f>IF(A398="SPUS",0,IF(A398="FWD",0,P398/Q398))</x:f>
      </x:c>
    </x:row>
    <x:row r="399" spans="1:19" x14ac:dyDescent="0.3">
      <x:c r="A399" s="0">
        <x:f>'Historical Trades'!A399</x:f>
      </x:c>
      <x:c r="B399" s="0">
        <x:f>'Historical Trades'!B399</x:f>
      </x:c>
      <x:c r="C399" s="23">
        <x:f>'Historical Trades'!C399</x:f>
      </x:c>
      <x:c r="D399" s="0">
        <x:f>'Historical Trades'!D399</x:f>
      </x:c>
      <x:c r="E399" s="23">
        <x:f>'Historical Trades'!E399</x:f>
      </x:c>
      <x:c r="F399" s="0">
        <x:f>'Historical Trades'!F399</x:f>
      </x:c>
      <x:c r="G399" s="0">
        <x:f>'Historical Trades'!G399</x:f>
      </x:c>
      <x:c r="H399" s="0">
        <x:f>'Historical Trades'!H399</x:f>
      </x:c>
      <x:c r="I399" s="0">
        <x:f>'Historical Trades'!I399</x:f>
      </x:c>
      <x:c r="J399" s="0">
        <x:f>'Historical Trades'!J399</x:f>
      </x:c>
      <x:c r="K399" s="0">
        <x:f>'Historical Trades'!K399</x:f>
      </x:c>
      <x:c r="L399" s="0">
        <x:f>'Historical Trades'!L399</x:f>
      </x:c>
      <x:c r="M399" s="0">
        <x:f>'Historical Trades'!M399</x:f>
      </x:c>
      <x:c r="N399" s="0">
        <x:f>CLEAN('Historical Trades'!O399)</x:f>
      </x:c>
      <x:c r="P399" s="14">
        <x:f>IF(G399="sell",M399,-M399)</x:f>
      </x:c>
      <x:c r="Q399" s="14">
        <x:f>VLOOKUP(N399,'Currency Rates'!$A$3:$C$32,3,0)</x:f>
      </x:c>
      <x:c r="R399" s="0">
        <x:f>IF(A399="SPUS",0,IF(A399="FWD",0,P399/Q399))</x:f>
      </x:c>
    </x:row>
    <x:row r="400" spans="1:19" x14ac:dyDescent="0.3">
      <x:c r="A400" s="0">
        <x:f>'Historical Trades'!A400</x:f>
      </x:c>
      <x:c r="B400" s="0">
        <x:f>'Historical Trades'!B400</x:f>
      </x:c>
      <x:c r="C400" s="23">
        <x:f>'Historical Trades'!C400</x:f>
      </x:c>
      <x:c r="D400" s="0">
        <x:f>'Historical Trades'!D400</x:f>
      </x:c>
      <x:c r="E400" s="23">
        <x:f>'Historical Trades'!E400</x:f>
      </x:c>
      <x:c r="F400" s="0">
        <x:f>'Historical Trades'!F400</x:f>
      </x:c>
      <x:c r="G400" s="0">
        <x:f>'Historical Trades'!G400</x:f>
      </x:c>
      <x:c r="H400" s="0">
        <x:f>'Historical Trades'!H400</x:f>
      </x:c>
      <x:c r="I400" s="0">
        <x:f>'Historical Trades'!I400</x:f>
      </x:c>
      <x:c r="J400" s="0">
        <x:f>'Historical Trades'!J400</x:f>
      </x:c>
      <x:c r="K400" s="0">
        <x:f>'Historical Trades'!K400</x:f>
      </x:c>
      <x:c r="L400" s="0">
        <x:f>'Historical Trades'!L400</x:f>
      </x:c>
      <x:c r="M400" s="0">
        <x:f>'Historical Trades'!M400</x:f>
      </x:c>
      <x:c r="N400" s="0">
        <x:f>CLEAN('Historical Trades'!O400)</x:f>
      </x:c>
      <x:c r="P400" s="14">
        <x:f>IF(G400="sell",M400,-M400)</x:f>
      </x:c>
      <x:c r="Q400" s="14">
        <x:f>VLOOKUP(N400,'Currency Rates'!$A$3:$C$32,3,0)</x:f>
      </x:c>
      <x:c r="R400" s="0">
        <x:f>IF(A400="SPUS",0,IF(A400="FWD",0,P400/Q400))</x:f>
      </x:c>
    </x:row>
    <x:row r="401" spans="1:19" x14ac:dyDescent="0.3">
      <x:c r="A401" s="0">
        <x:f>'Historical Trades'!A401</x:f>
      </x:c>
      <x:c r="B401" s="0">
        <x:f>'Historical Trades'!B401</x:f>
      </x:c>
      <x:c r="C401" s="23">
        <x:f>'Historical Trades'!C401</x:f>
      </x:c>
      <x:c r="D401" s="0">
        <x:f>'Historical Trades'!D401</x:f>
      </x:c>
      <x:c r="E401" s="23">
        <x:f>'Historical Trades'!E401</x:f>
      </x:c>
      <x:c r="F401" s="0">
        <x:f>'Historical Trades'!F401</x:f>
      </x:c>
      <x:c r="G401" s="0">
        <x:f>'Historical Trades'!G401</x:f>
      </x:c>
      <x:c r="H401" s="0">
        <x:f>'Historical Trades'!H401</x:f>
      </x:c>
      <x:c r="I401" s="0">
        <x:f>'Historical Trades'!I401</x:f>
      </x:c>
      <x:c r="J401" s="0">
        <x:f>'Historical Trades'!J401</x:f>
      </x:c>
      <x:c r="K401" s="0">
        <x:f>'Historical Trades'!K401</x:f>
      </x:c>
      <x:c r="L401" s="0">
        <x:f>'Historical Trades'!L401</x:f>
      </x:c>
      <x:c r="M401" s="0">
        <x:f>'Historical Trades'!M401</x:f>
      </x:c>
      <x:c r="N401" s="0">
        <x:f>CLEAN('Historical Trades'!O401)</x:f>
      </x:c>
      <x:c r="P401" s="14">
        <x:f>IF(G401="sell",M401,-M401)</x:f>
      </x:c>
      <x:c r="Q401" s="14">
        <x:f>VLOOKUP(N401,'Currency Rates'!$A$3:$C$32,3,0)</x:f>
      </x:c>
      <x:c r="R401" s="0">
        <x:f>IF(A401="SPUS",0,IF(A401="FWD",0,P401/Q401))</x:f>
      </x:c>
    </x:row>
    <x:row r="402" spans="1:19" x14ac:dyDescent="0.3">
      <x:c r="A402" s="0">
        <x:f>'Historical Trades'!A402</x:f>
      </x:c>
      <x:c r="B402" s="0">
        <x:f>'Historical Trades'!B402</x:f>
      </x:c>
      <x:c r="C402" s="23">
        <x:f>'Historical Trades'!C402</x:f>
      </x:c>
      <x:c r="D402" s="0">
        <x:f>'Historical Trades'!D402</x:f>
      </x:c>
      <x:c r="E402" s="23">
        <x:f>'Historical Trades'!E402</x:f>
      </x:c>
      <x:c r="F402" s="0">
        <x:f>'Historical Trades'!F402</x:f>
      </x:c>
      <x:c r="G402" s="0">
        <x:f>'Historical Trades'!G402</x:f>
      </x:c>
      <x:c r="H402" s="0">
        <x:f>'Historical Trades'!H402</x:f>
      </x:c>
      <x:c r="I402" s="0">
        <x:f>'Historical Trades'!I402</x:f>
      </x:c>
      <x:c r="J402" s="0">
        <x:f>'Historical Trades'!J402</x:f>
      </x:c>
      <x:c r="K402" s="0">
        <x:f>'Historical Trades'!K402</x:f>
      </x:c>
      <x:c r="L402" s="0">
        <x:f>'Historical Trades'!L402</x:f>
      </x:c>
      <x:c r="M402" s="0">
        <x:f>'Historical Trades'!M402</x:f>
      </x:c>
      <x:c r="N402" s="0">
        <x:f>CLEAN('Historical Trades'!O402)</x:f>
      </x:c>
      <x:c r="P402" s="14">
        <x:f>IF(G402="sell",M402,-M402)</x:f>
      </x:c>
      <x:c r="Q402" s="14">
        <x:f>VLOOKUP(N402,'Currency Rates'!$A$3:$C$32,3,0)</x:f>
      </x:c>
      <x:c r="R402" s="0">
        <x:f>IF(A402="SPUS",0,IF(A402="FWD",0,P402/Q402))</x:f>
      </x:c>
    </x:row>
    <x:row r="403" spans="1:19" x14ac:dyDescent="0.3">
      <x:c r="A403" s="0">
        <x:f>'Historical Trades'!A403</x:f>
      </x:c>
      <x:c r="B403" s="0">
        <x:f>'Historical Trades'!B403</x:f>
      </x:c>
      <x:c r="C403" s="23">
        <x:f>'Historical Trades'!C403</x:f>
      </x:c>
      <x:c r="D403" s="0">
        <x:f>'Historical Trades'!D403</x:f>
      </x:c>
      <x:c r="E403" s="23">
        <x:f>'Historical Trades'!E403</x:f>
      </x:c>
      <x:c r="F403" s="0">
        <x:f>'Historical Trades'!F403</x:f>
      </x:c>
      <x:c r="G403" s="0">
        <x:f>'Historical Trades'!G403</x:f>
      </x:c>
      <x:c r="H403" s="0">
        <x:f>'Historical Trades'!H403</x:f>
      </x:c>
      <x:c r="I403" s="0">
        <x:f>'Historical Trades'!I403</x:f>
      </x:c>
      <x:c r="J403" s="0">
        <x:f>'Historical Trades'!J403</x:f>
      </x:c>
      <x:c r="K403" s="0">
        <x:f>'Historical Trades'!K403</x:f>
      </x:c>
      <x:c r="L403" s="0">
        <x:f>'Historical Trades'!L403</x:f>
      </x:c>
      <x:c r="M403" s="0">
        <x:f>'Historical Trades'!M403</x:f>
      </x:c>
      <x:c r="N403" s="0">
        <x:f>CLEAN('Historical Trades'!O403)</x:f>
      </x:c>
      <x:c r="P403" s="14">
        <x:f>IF(G403="sell",M403,-M403)</x:f>
      </x:c>
      <x:c r="Q403" s="14">
        <x:f>VLOOKUP(N403,'Currency Rates'!$A$3:$C$32,3,0)</x:f>
      </x:c>
      <x:c r="R403" s="0">
        <x:f>IF(A403="SPUS",0,IF(A403="FWD",0,P403/Q403))</x:f>
      </x:c>
    </x:row>
    <x:row r="404" spans="1:19" x14ac:dyDescent="0.3">
      <x:c r="A404" s="0">
        <x:f>'Historical Trades'!A404</x:f>
      </x:c>
      <x:c r="B404" s="0">
        <x:f>'Historical Trades'!B404</x:f>
      </x:c>
      <x:c r="C404" s="23">
        <x:f>'Historical Trades'!C404</x:f>
      </x:c>
      <x:c r="D404" s="0">
        <x:f>'Historical Trades'!D404</x:f>
      </x:c>
      <x:c r="E404" s="23">
        <x:f>'Historical Trades'!E404</x:f>
      </x:c>
      <x:c r="F404" s="0">
        <x:f>'Historical Trades'!F404</x:f>
      </x:c>
      <x:c r="G404" s="0">
        <x:f>'Historical Trades'!G404</x:f>
      </x:c>
      <x:c r="H404" s="0">
        <x:f>'Historical Trades'!H404</x:f>
      </x:c>
      <x:c r="I404" s="0">
        <x:f>'Historical Trades'!I404</x:f>
      </x:c>
      <x:c r="J404" s="0">
        <x:f>'Historical Trades'!J404</x:f>
      </x:c>
      <x:c r="K404" s="0">
        <x:f>'Historical Trades'!K404</x:f>
      </x:c>
      <x:c r="L404" s="0">
        <x:f>'Historical Trades'!L404</x:f>
      </x:c>
      <x:c r="M404" s="0">
        <x:f>'Historical Trades'!M404</x:f>
      </x:c>
      <x:c r="N404" s="0">
        <x:f>CLEAN('Historical Trades'!O404)</x:f>
      </x:c>
      <x:c r="P404" s="14">
        <x:f>IF(G404="sell",M404,-M404)</x:f>
      </x:c>
      <x:c r="Q404" s="14">
        <x:f>VLOOKUP(N404,'Currency Rates'!$A$3:$C$32,3,0)</x:f>
      </x:c>
      <x:c r="R404" s="0">
        <x:f>IF(A404="SPUS",0,IF(A404="FWD",0,P404/Q404))</x:f>
      </x:c>
    </x:row>
    <x:row r="405" spans="1:19" x14ac:dyDescent="0.3">
      <x:c r="A405" s="0">
        <x:f>'Historical Trades'!A405</x:f>
      </x:c>
      <x:c r="B405" s="0">
        <x:f>'Historical Trades'!B405</x:f>
      </x:c>
      <x:c r="C405" s="23">
        <x:f>'Historical Trades'!C405</x:f>
      </x:c>
      <x:c r="D405" s="0">
        <x:f>'Historical Trades'!D405</x:f>
      </x:c>
      <x:c r="E405" s="23">
        <x:f>'Historical Trades'!E405</x:f>
      </x:c>
      <x:c r="F405" s="0">
        <x:f>'Historical Trades'!F405</x:f>
      </x:c>
      <x:c r="G405" s="0">
        <x:f>'Historical Trades'!G405</x:f>
      </x:c>
      <x:c r="H405" s="0">
        <x:f>'Historical Trades'!H405</x:f>
      </x:c>
      <x:c r="I405" s="0">
        <x:f>'Historical Trades'!I405</x:f>
      </x:c>
      <x:c r="J405" s="0">
        <x:f>'Historical Trades'!J405</x:f>
      </x:c>
      <x:c r="K405" s="0">
        <x:f>'Historical Trades'!K405</x:f>
      </x:c>
      <x:c r="L405" s="0">
        <x:f>'Historical Trades'!L405</x:f>
      </x:c>
      <x:c r="M405" s="0">
        <x:f>'Historical Trades'!M405</x:f>
      </x:c>
      <x:c r="N405" s="0">
        <x:f>CLEAN('Historical Trades'!O405)</x:f>
      </x:c>
      <x:c r="P405" s="14">
        <x:f>IF(G405="sell",M405,-M405)</x:f>
      </x:c>
      <x:c r="Q405" s="14">
        <x:f>VLOOKUP(N405,'Currency Rates'!$A$3:$C$32,3,0)</x:f>
      </x:c>
      <x:c r="R405" s="0">
        <x:f>IF(A405="SPUS",0,IF(A405="FWD",0,P405/Q405))</x:f>
      </x:c>
    </x:row>
    <x:row r="406" spans="1:19" x14ac:dyDescent="0.3">
      <x:c r="A406" s="0">
        <x:f>'Historical Trades'!A406</x:f>
      </x:c>
      <x:c r="B406" s="0">
        <x:f>'Historical Trades'!B406</x:f>
      </x:c>
      <x:c r="C406" s="23">
        <x:f>'Historical Trades'!C406</x:f>
      </x:c>
      <x:c r="D406" s="0">
        <x:f>'Historical Trades'!D406</x:f>
      </x:c>
      <x:c r="E406" s="23">
        <x:f>'Historical Trades'!E406</x:f>
      </x:c>
      <x:c r="F406" s="0">
        <x:f>'Historical Trades'!F406</x:f>
      </x:c>
      <x:c r="G406" s="0">
        <x:f>'Historical Trades'!G406</x:f>
      </x:c>
      <x:c r="H406" s="0">
        <x:f>'Historical Trades'!H406</x:f>
      </x:c>
      <x:c r="I406" s="0">
        <x:f>'Historical Trades'!I406</x:f>
      </x:c>
      <x:c r="J406" s="0">
        <x:f>'Historical Trades'!J406</x:f>
      </x:c>
      <x:c r="K406" s="0">
        <x:f>'Historical Trades'!K406</x:f>
      </x:c>
      <x:c r="L406" s="0">
        <x:f>'Historical Trades'!L406</x:f>
      </x:c>
      <x:c r="M406" s="0">
        <x:f>'Historical Trades'!M406</x:f>
      </x:c>
      <x:c r="N406" s="0">
        <x:f>CLEAN('Historical Trades'!O406)</x:f>
      </x:c>
      <x:c r="P406" s="14">
        <x:f>IF(G406="sell",M406,-M406)</x:f>
      </x:c>
      <x:c r="Q406" s="14">
        <x:f>VLOOKUP(N406,'Currency Rates'!$A$3:$C$32,3,0)</x:f>
      </x:c>
      <x:c r="R406" s="0">
        <x:f>IF(A406="SPUS",0,IF(A406="FWD",0,P406/Q406))</x:f>
      </x:c>
    </x:row>
    <x:row r="407" spans="1:19" x14ac:dyDescent="0.3">
      <x:c r="A407" s="0">
        <x:f>'Historical Trades'!A407</x:f>
      </x:c>
      <x:c r="B407" s="0">
        <x:f>'Historical Trades'!B407</x:f>
      </x:c>
      <x:c r="C407" s="23">
        <x:f>'Historical Trades'!C407</x:f>
      </x:c>
      <x:c r="D407" s="0">
        <x:f>'Historical Trades'!D407</x:f>
      </x:c>
      <x:c r="E407" s="23">
        <x:f>'Historical Trades'!E407</x:f>
      </x:c>
      <x:c r="F407" s="0">
        <x:f>'Historical Trades'!F407</x:f>
      </x:c>
      <x:c r="G407" s="0">
        <x:f>'Historical Trades'!G407</x:f>
      </x:c>
      <x:c r="H407" s="0">
        <x:f>'Historical Trades'!H407</x:f>
      </x:c>
      <x:c r="I407" s="0">
        <x:f>'Historical Trades'!I407</x:f>
      </x:c>
      <x:c r="J407" s="0">
        <x:f>'Historical Trades'!J407</x:f>
      </x:c>
      <x:c r="K407" s="0">
        <x:f>'Historical Trades'!K407</x:f>
      </x:c>
      <x:c r="L407" s="0">
        <x:f>'Historical Trades'!L407</x:f>
      </x:c>
      <x:c r="M407" s="0">
        <x:f>'Historical Trades'!M407</x:f>
      </x:c>
      <x:c r="N407" s="0">
        <x:f>CLEAN('Historical Trades'!O407)</x:f>
      </x:c>
      <x:c r="P407" s="14">
        <x:f>IF(G407="sell",M407,-M407)</x:f>
      </x:c>
      <x:c r="Q407" s="14">
        <x:f>VLOOKUP(N407,'Currency Rates'!$A$3:$C$32,3,0)</x:f>
      </x:c>
      <x:c r="R407" s="0">
        <x:f>IF(A407="SPUS",0,IF(A407="FWD",0,P407/Q407))</x:f>
      </x:c>
    </x:row>
    <x:row r="408" spans="1:19" x14ac:dyDescent="0.3">
      <x:c r="A408" s="0">
        <x:f>'Historical Trades'!A408</x:f>
      </x:c>
      <x:c r="B408" s="0">
        <x:f>'Historical Trades'!B408</x:f>
      </x:c>
      <x:c r="C408" s="23">
        <x:f>'Historical Trades'!C408</x:f>
      </x:c>
      <x:c r="D408" s="0">
        <x:f>'Historical Trades'!D408</x:f>
      </x:c>
      <x:c r="E408" s="23">
        <x:f>'Historical Trades'!E408</x:f>
      </x:c>
      <x:c r="F408" s="0">
        <x:f>'Historical Trades'!F408</x:f>
      </x:c>
      <x:c r="G408" s="0">
        <x:f>'Historical Trades'!G408</x:f>
      </x:c>
      <x:c r="H408" s="0">
        <x:f>'Historical Trades'!H408</x:f>
      </x:c>
      <x:c r="I408" s="0">
        <x:f>'Historical Trades'!I408</x:f>
      </x:c>
      <x:c r="J408" s="0">
        <x:f>'Historical Trades'!J408</x:f>
      </x:c>
      <x:c r="K408" s="0">
        <x:f>'Historical Trades'!K408</x:f>
      </x:c>
      <x:c r="L408" s="0">
        <x:f>'Historical Trades'!L408</x:f>
      </x:c>
      <x:c r="M408" s="0">
        <x:f>'Historical Trades'!M408</x:f>
      </x:c>
      <x:c r="N408" s="0">
        <x:f>CLEAN('Historical Trades'!O408)</x:f>
      </x:c>
      <x:c r="P408" s="14">
        <x:f>IF(G408="sell",M408,-M408)</x:f>
      </x:c>
      <x:c r="Q408" s="14">
        <x:f>VLOOKUP(N408,'Currency Rates'!$A$3:$C$32,3,0)</x:f>
      </x:c>
      <x:c r="R408" s="0">
        <x:f>IF(A408="SPUS",0,IF(A408="FWD",0,P408/Q408))</x:f>
      </x:c>
    </x:row>
    <x:row r="409" spans="1:19" x14ac:dyDescent="0.3">
      <x:c r="A409" s="0">
        <x:f>'Historical Trades'!A409</x:f>
      </x:c>
      <x:c r="B409" s="0">
        <x:f>'Historical Trades'!B409</x:f>
      </x:c>
      <x:c r="C409" s="23">
        <x:f>'Historical Trades'!C409</x:f>
      </x:c>
      <x:c r="D409" s="0">
        <x:f>'Historical Trades'!D409</x:f>
      </x:c>
      <x:c r="E409" s="23">
        <x:f>'Historical Trades'!E409</x:f>
      </x:c>
      <x:c r="F409" s="0">
        <x:f>'Historical Trades'!F409</x:f>
      </x:c>
      <x:c r="G409" s="0">
        <x:f>'Historical Trades'!G409</x:f>
      </x:c>
      <x:c r="H409" s="0">
        <x:f>'Historical Trades'!H409</x:f>
      </x:c>
      <x:c r="I409" s="0">
        <x:f>'Historical Trades'!I409</x:f>
      </x:c>
      <x:c r="J409" s="0">
        <x:f>'Historical Trades'!J409</x:f>
      </x:c>
      <x:c r="K409" s="0">
        <x:f>'Historical Trades'!K409</x:f>
      </x:c>
      <x:c r="L409" s="0">
        <x:f>'Historical Trades'!L409</x:f>
      </x:c>
      <x:c r="M409" s="0">
        <x:f>'Historical Trades'!M409</x:f>
      </x:c>
      <x:c r="N409" s="0">
        <x:f>CLEAN('Historical Trades'!O409)</x:f>
      </x:c>
      <x:c r="P409" s="14">
        <x:f>IF(G409="sell",M409,-M409)</x:f>
      </x:c>
      <x:c r="Q409" s="14">
        <x:f>VLOOKUP(N409,'Currency Rates'!$A$3:$C$32,3,0)</x:f>
      </x:c>
      <x:c r="R409" s="0">
        <x:f>IF(A409="SPUS",0,IF(A409="FWD",0,P409/Q409))</x:f>
      </x:c>
    </x:row>
    <x:row r="410" spans="1:19" x14ac:dyDescent="0.3">
      <x:c r="A410" s="0">
        <x:f>'Historical Trades'!A410</x:f>
      </x:c>
      <x:c r="B410" s="0">
        <x:f>'Historical Trades'!B410</x:f>
      </x:c>
      <x:c r="C410" s="23">
        <x:f>'Historical Trades'!C410</x:f>
      </x:c>
      <x:c r="D410" s="0">
        <x:f>'Historical Trades'!D410</x:f>
      </x:c>
      <x:c r="E410" s="23">
        <x:f>'Historical Trades'!E410</x:f>
      </x:c>
      <x:c r="F410" s="0">
        <x:f>'Historical Trades'!F410</x:f>
      </x:c>
      <x:c r="G410" s="0">
        <x:f>'Historical Trades'!G410</x:f>
      </x:c>
      <x:c r="H410" s="0">
        <x:f>'Historical Trades'!H410</x:f>
      </x:c>
      <x:c r="I410" s="0">
        <x:f>'Historical Trades'!I410</x:f>
      </x:c>
      <x:c r="J410" s="0">
        <x:f>'Historical Trades'!J410</x:f>
      </x:c>
      <x:c r="K410" s="0">
        <x:f>'Historical Trades'!K410</x:f>
      </x:c>
      <x:c r="L410" s="0">
        <x:f>'Historical Trades'!L410</x:f>
      </x:c>
      <x:c r="M410" s="0">
        <x:f>'Historical Trades'!M410</x:f>
      </x:c>
      <x:c r="N410" s="0">
        <x:f>CLEAN('Historical Trades'!O410)</x:f>
      </x:c>
      <x:c r="P410" s="14">
        <x:f>IF(G410="sell",M410,-M410)</x:f>
      </x:c>
      <x:c r="Q410" s="14">
        <x:f>VLOOKUP(N410,'Currency Rates'!$A$3:$C$32,3,0)</x:f>
      </x:c>
      <x:c r="R410" s="0">
        <x:f>IF(A410="SPUS",0,IF(A410="FWD",0,P410/Q410))</x:f>
      </x:c>
    </x:row>
    <x:row r="411" spans="1:19" x14ac:dyDescent="0.3">
      <x:c r="A411" s="0">
        <x:f>'Historical Trades'!A411</x:f>
      </x:c>
      <x:c r="B411" s="0">
        <x:f>'Historical Trades'!B411</x:f>
      </x:c>
      <x:c r="C411" s="23">
        <x:f>'Historical Trades'!C411</x:f>
      </x:c>
      <x:c r="D411" s="0">
        <x:f>'Historical Trades'!D411</x:f>
      </x:c>
      <x:c r="E411" s="23">
        <x:f>'Historical Trades'!E411</x:f>
      </x:c>
      <x:c r="F411" s="0">
        <x:f>'Historical Trades'!F411</x:f>
      </x:c>
      <x:c r="G411" s="0">
        <x:f>'Historical Trades'!G411</x:f>
      </x:c>
      <x:c r="H411" s="0">
        <x:f>'Historical Trades'!H411</x:f>
      </x:c>
      <x:c r="I411" s="0">
        <x:f>'Historical Trades'!I411</x:f>
      </x:c>
      <x:c r="J411" s="0">
        <x:f>'Historical Trades'!J411</x:f>
      </x:c>
      <x:c r="K411" s="0">
        <x:f>'Historical Trades'!K411</x:f>
      </x:c>
      <x:c r="L411" s="0">
        <x:f>'Historical Trades'!L411</x:f>
      </x:c>
      <x:c r="M411" s="0">
        <x:f>'Historical Trades'!M411</x:f>
      </x:c>
      <x:c r="N411" s="0">
        <x:f>CLEAN('Historical Trades'!O411)</x:f>
      </x:c>
      <x:c r="P411" s="14">
        <x:f>IF(G411="sell",M411,-M411)</x:f>
      </x:c>
      <x:c r="Q411" s="14">
        <x:f>VLOOKUP(N411,'Currency Rates'!$A$3:$C$32,3,0)</x:f>
      </x:c>
      <x:c r="R411" s="0">
        <x:f>IF(A411="SPUS",0,IF(A411="FWD",0,P411/Q411))</x:f>
      </x:c>
    </x:row>
    <x:row r="412" spans="1:19" x14ac:dyDescent="0.3">
      <x:c r="A412" s="0">
        <x:f>'Historical Trades'!A412</x:f>
      </x:c>
      <x:c r="B412" s="0">
        <x:f>'Historical Trades'!B412</x:f>
      </x:c>
      <x:c r="C412" s="23">
        <x:f>'Historical Trades'!C412</x:f>
      </x:c>
      <x:c r="D412" s="0">
        <x:f>'Historical Trades'!D412</x:f>
      </x:c>
      <x:c r="E412" s="23">
        <x:f>'Historical Trades'!E412</x:f>
      </x:c>
      <x:c r="F412" s="0">
        <x:f>'Historical Trades'!F412</x:f>
      </x:c>
      <x:c r="G412" s="0">
        <x:f>'Historical Trades'!G412</x:f>
      </x:c>
      <x:c r="H412" s="0">
        <x:f>'Historical Trades'!H412</x:f>
      </x:c>
      <x:c r="I412" s="0">
        <x:f>'Historical Trades'!I412</x:f>
      </x:c>
      <x:c r="J412" s="0">
        <x:f>'Historical Trades'!J412</x:f>
      </x:c>
      <x:c r="K412" s="0">
        <x:f>'Historical Trades'!K412</x:f>
      </x:c>
      <x:c r="L412" s="0">
        <x:f>'Historical Trades'!L412</x:f>
      </x:c>
      <x:c r="M412" s="0">
        <x:f>'Historical Trades'!M412</x:f>
      </x:c>
      <x:c r="N412" s="0">
        <x:f>CLEAN('Historical Trades'!O412)</x:f>
      </x:c>
      <x:c r="P412" s="14">
        <x:f>IF(G412="sell",M412,-M412)</x:f>
      </x:c>
      <x:c r="Q412" s="14">
        <x:f>VLOOKUP(N412,'Currency Rates'!$A$3:$C$32,3,0)</x:f>
      </x:c>
      <x:c r="R412" s="0">
        <x:f>IF(A412="SPUS",0,IF(A412="FWD",0,P412/Q412))</x:f>
      </x:c>
    </x:row>
    <x:row r="413" spans="1:19" x14ac:dyDescent="0.3">
      <x:c r="A413" s="0">
        <x:f>'Historical Trades'!A413</x:f>
      </x:c>
      <x:c r="B413" s="0">
        <x:f>'Historical Trades'!B413</x:f>
      </x:c>
      <x:c r="C413" s="23">
        <x:f>'Historical Trades'!C413</x:f>
      </x:c>
      <x:c r="D413" s="0">
        <x:f>'Historical Trades'!D413</x:f>
      </x:c>
      <x:c r="E413" s="23">
        <x:f>'Historical Trades'!E413</x:f>
      </x:c>
      <x:c r="F413" s="0">
        <x:f>'Historical Trades'!F413</x:f>
      </x:c>
      <x:c r="G413" s="0">
        <x:f>'Historical Trades'!G413</x:f>
      </x:c>
      <x:c r="H413" s="0">
        <x:f>'Historical Trades'!H413</x:f>
      </x:c>
      <x:c r="I413" s="0">
        <x:f>'Historical Trades'!I413</x:f>
      </x:c>
      <x:c r="J413" s="0">
        <x:f>'Historical Trades'!J413</x:f>
      </x:c>
      <x:c r="K413" s="0">
        <x:f>'Historical Trades'!K413</x:f>
      </x:c>
      <x:c r="L413" s="0">
        <x:f>'Historical Trades'!L413</x:f>
      </x:c>
      <x:c r="M413" s="0">
        <x:f>'Historical Trades'!M413</x:f>
      </x:c>
      <x:c r="N413" s="0">
        <x:f>CLEAN('Historical Trades'!O413)</x:f>
      </x:c>
      <x:c r="P413" s="14">
        <x:f>IF(G413="sell",M413,-M413)</x:f>
      </x:c>
      <x:c r="Q413" s="14">
        <x:f>VLOOKUP(N413,'Currency Rates'!$A$3:$C$32,3,0)</x:f>
      </x:c>
      <x:c r="R413" s="0">
        <x:f>IF(A413="SPUS",0,IF(A413="FWD",0,P413/Q413))</x:f>
      </x:c>
    </x:row>
    <x:row r="414" spans="1:19" x14ac:dyDescent="0.3">
      <x:c r="A414" s="0">
        <x:f>'Historical Trades'!A414</x:f>
      </x:c>
      <x:c r="B414" s="0">
        <x:f>'Historical Trades'!B414</x:f>
      </x:c>
      <x:c r="C414" s="23">
        <x:f>'Historical Trades'!C414</x:f>
      </x:c>
      <x:c r="D414" s="0">
        <x:f>'Historical Trades'!D414</x:f>
      </x:c>
      <x:c r="E414" s="23">
        <x:f>'Historical Trades'!E414</x:f>
      </x:c>
      <x:c r="F414" s="0">
        <x:f>'Historical Trades'!F414</x:f>
      </x:c>
      <x:c r="G414" s="0">
        <x:f>'Historical Trades'!G414</x:f>
      </x:c>
      <x:c r="H414" s="0">
        <x:f>'Historical Trades'!H414</x:f>
      </x:c>
      <x:c r="I414" s="0">
        <x:f>'Historical Trades'!I414</x:f>
      </x:c>
      <x:c r="J414" s="0">
        <x:f>'Historical Trades'!J414</x:f>
      </x:c>
      <x:c r="K414" s="0">
        <x:f>'Historical Trades'!K414</x:f>
      </x:c>
      <x:c r="L414" s="0">
        <x:f>'Historical Trades'!L414</x:f>
      </x:c>
      <x:c r="M414" s="0">
        <x:f>'Historical Trades'!M414</x:f>
      </x:c>
      <x:c r="N414" s="0">
        <x:f>CLEAN('Historical Trades'!O414)</x:f>
      </x:c>
      <x:c r="P414" s="14">
        <x:f>IF(G414="sell",M414,-M414)</x:f>
      </x:c>
      <x:c r="Q414" s="14">
        <x:f>VLOOKUP(N414,'Currency Rates'!$A$3:$C$32,3,0)</x:f>
      </x:c>
      <x:c r="R414" s="0">
        <x:f>IF(A414="SPUS",0,IF(A414="FWD",0,P414/Q414))</x:f>
      </x:c>
    </x:row>
    <x:row r="415" spans="1:19" x14ac:dyDescent="0.3">
      <x:c r="A415" s="0">
        <x:f>'Historical Trades'!A415</x:f>
      </x:c>
      <x:c r="B415" s="0">
        <x:f>'Historical Trades'!B415</x:f>
      </x:c>
      <x:c r="C415" s="23">
        <x:f>'Historical Trades'!C415</x:f>
      </x:c>
      <x:c r="D415" s="0">
        <x:f>'Historical Trades'!D415</x:f>
      </x:c>
      <x:c r="E415" s="23">
        <x:f>'Historical Trades'!E415</x:f>
      </x:c>
      <x:c r="F415" s="0">
        <x:f>'Historical Trades'!F415</x:f>
      </x:c>
      <x:c r="G415" s="0">
        <x:f>'Historical Trades'!G415</x:f>
      </x:c>
      <x:c r="H415" s="0">
        <x:f>'Historical Trades'!H415</x:f>
      </x:c>
      <x:c r="I415" s="0">
        <x:f>'Historical Trades'!I415</x:f>
      </x:c>
      <x:c r="J415" s="0">
        <x:f>'Historical Trades'!J415</x:f>
      </x:c>
      <x:c r="K415" s="0">
        <x:f>'Historical Trades'!K415</x:f>
      </x:c>
      <x:c r="L415" s="0">
        <x:f>'Historical Trades'!L415</x:f>
      </x:c>
      <x:c r="M415" s="0">
        <x:f>'Historical Trades'!M415</x:f>
      </x:c>
      <x:c r="N415" s="0">
        <x:f>CLEAN('Historical Trades'!O415)</x:f>
      </x:c>
      <x:c r="P415" s="14">
        <x:f>IF(G415="sell",M415,-M415)</x:f>
      </x:c>
      <x:c r="Q415" s="14">
        <x:f>VLOOKUP(N415,'Currency Rates'!$A$3:$C$32,3,0)</x:f>
      </x:c>
      <x:c r="R415" s="0">
        <x:f>IF(A415="SPUS",0,IF(A415="FWD",0,P415/Q415))</x:f>
      </x:c>
    </x:row>
    <x:row r="416" spans="1:19" x14ac:dyDescent="0.3">
      <x:c r="A416" s="0">
        <x:f>'Historical Trades'!A416</x:f>
      </x:c>
      <x:c r="B416" s="0">
        <x:f>'Historical Trades'!B416</x:f>
      </x:c>
      <x:c r="C416" s="23">
        <x:f>'Historical Trades'!C416</x:f>
      </x:c>
      <x:c r="D416" s="0">
        <x:f>'Historical Trades'!D416</x:f>
      </x:c>
      <x:c r="E416" s="23">
        <x:f>'Historical Trades'!E416</x:f>
      </x:c>
      <x:c r="F416" s="0">
        <x:f>'Historical Trades'!F416</x:f>
      </x:c>
      <x:c r="G416" s="0">
        <x:f>'Historical Trades'!G416</x:f>
      </x:c>
      <x:c r="H416" s="0">
        <x:f>'Historical Trades'!H416</x:f>
      </x:c>
      <x:c r="I416" s="0">
        <x:f>'Historical Trades'!I416</x:f>
      </x:c>
      <x:c r="J416" s="0">
        <x:f>'Historical Trades'!J416</x:f>
      </x:c>
      <x:c r="K416" s="0">
        <x:f>'Historical Trades'!K416</x:f>
      </x:c>
      <x:c r="L416" s="0">
        <x:f>'Historical Trades'!L416</x:f>
      </x:c>
      <x:c r="M416" s="0">
        <x:f>'Historical Trades'!M416</x:f>
      </x:c>
      <x:c r="N416" s="0">
        <x:f>CLEAN('Historical Trades'!O416)</x:f>
      </x:c>
      <x:c r="P416" s="14">
        <x:f>IF(G416="sell",M416,-M416)</x:f>
      </x:c>
      <x:c r="Q416" s="14">
        <x:f>VLOOKUP(N416,'Currency Rates'!$A$3:$C$32,3,0)</x:f>
      </x:c>
      <x:c r="R416" s="0">
        <x:f>IF(A416="SPUS",0,IF(A416="FWD",0,P416/Q416))</x:f>
      </x:c>
    </x:row>
    <x:row r="417" spans="1:19" x14ac:dyDescent="0.3">
      <x:c r="A417" s="0">
        <x:f>'Historical Trades'!A417</x:f>
      </x:c>
      <x:c r="B417" s="0">
        <x:f>'Historical Trades'!B417</x:f>
      </x:c>
      <x:c r="C417" s="23">
        <x:f>'Historical Trades'!C417</x:f>
      </x:c>
      <x:c r="D417" s="0">
        <x:f>'Historical Trades'!D417</x:f>
      </x:c>
      <x:c r="E417" s="23">
        <x:f>'Historical Trades'!E417</x:f>
      </x:c>
      <x:c r="F417" s="0">
        <x:f>'Historical Trades'!F417</x:f>
      </x:c>
      <x:c r="G417" s="0">
        <x:f>'Historical Trades'!G417</x:f>
      </x:c>
      <x:c r="H417" s="0">
        <x:f>'Historical Trades'!H417</x:f>
      </x:c>
      <x:c r="I417" s="0">
        <x:f>'Historical Trades'!I417</x:f>
      </x:c>
      <x:c r="J417" s="0">
        <x:f>'Historical Trades'!J417</x:f>
      </x:c>
      <x:c r="K417" s="0">
        <x:f>'Historical Trades'!K417</x:f>
      </x:c>
      <x:c r="L417" s="0">
        <x:f>'Historical Trades'!L417</x:f>
      </x:c>
      <x:c r="M417" s="0">
        <x:f>'Historical Trades'!M417</x:f>
      </x:c>
      <x:c r="N417" s="0">
        <x:f>CLEAN('Historical Trades'!O417)</x:f>
      </x:c>
      <x:c r="P417" s="14">
        <x:f>IF(G417="sell",M417,-M417)</x:f>
      </x:c>
      <x:c r="Q417" s="14">
        <x:f>VLOOKUP(N417,'Currency Rates'!$A$3:$C$32,3,0)</x:f>
      </x:c>
      <x:c r="R417" s="0">
        <x:f>IF(A417="SPUS",0,IF(A417="FWD",0,P417/Q417))</x:f>
      </x:c>
    </x:row>
    <x:row r="418" spans="1:19" x14ac:dyDescent="0.3">
      <x:c r="A418" s="0">
        <x:f>'Historical Trades'!A418</x:f>
      </x:c>
      <x:c r="B418" s="0">
        <x:f>'Historical Trades'!B418</x:f>
      </x:c>
      <x:c r="C418" s="23">
        <x:f>'Historical Trades'!C418</x:f>
      </x:c>
      <x:c r="D418" s="0">
        <x:f>'Historical Trades'!D418</x:f>
      </x:c>
      <x:c r="E418" s="23">
        <x:f>'Historical Trades'!E418</x:f>
      </x:c>
      <x:c r="F418" s="0">
        <x:f>'Historical Trades'!F418</x:f>
      </x:c>
      <x:c r="G418" s="0">
        <x:f>'Historical Trades'!G418</x:f>
      </x:c>
      <x:c r="H418" s="0">
        <x:f>'Historical Trades'!H418</x:f>
      </x:c>
      <x:c r="I418" s="0">
        <x:f>'Historical Trades'!I418</x:f>
      </x:c>
      <x:c r="J418" s="0">
        <x:f>'Historical Trades'!J418</x:f>
      </x:c>
      <x:c r="K418" s="0">
        <x:f>'Historical Trades'!K418</x:f>
      </x:c>
      <x:c r="L418" s="0">
        <x:f>'Historical Trades'!L418</x:f>
      </x:c>
      <x:c r="M418" s="0">
        <x:f>'Historical Trades'!M418</x:f>
      </x:c>
      <x:c r="N418" s="0">
        <x:f>CLEAN('Historical Trades'!O418)</x:f>
      </x:c>
      <x:c r="P418" s="14">
        <x:f>IF(G418="sell",M418,-M418)</x:f>
      </x:c>
      <x:c r="Q418" s="14">
        <x:f>VLOOKUP(N418,'Currency Rates'!$A$3:$C$32,3,0)</x:f>
      </x:c>
      <x:c r="R418" s="0">
        <x:f>IF(A418="SPUS",0,IF(A418="FWD",0,P418/Q418))</x:f>
      </x:c>
    </x:row>
    <x:row r="419" spans="1:19" x14ac:dyDescent="0.3">
      <x:c r="A419" s="0">
        <x:f>'Historical Trades'!A419</x:f>
      </x:c>
      <x:c r="B419" s="0">
        <x:f>'Historical Trades'!B419</x:f>
      </x:c>
      <x:c r="C419" s="23">
        <x:f>'Historical Trades'!C419</x:f>
      </x:c>
      <x:c r="D419" s="0">
        <x:f>'Historical Trades'!D419</x:f>
      </x:c>
      <x:c r="E419" s="23">
        <x:f>'Historical Trades'!E419</x:f>
      </x:c>
      <x:c r="F419" s="0">
        <x:f>'Historical Trades'!F419</x:f>
      </x:c>
      <x:c r="G419" s="0">
        <x:f>'Historical Trades'!G419</x:f>
      </x:c>
      <x:c r="H419" s="0">
        <x:f>'Historical Trades'!H419</x:f>
      </x:c>
      <x:c r="I419" s="0">
        <x:f>'Historical Trades'!I419</x:f>
      </x:c>
      <x:c r="J419" s="0">
        <x:f>'Historical Trades'!J419</x:f>
      </x:c>
      <x:c r="K419" s="0">
        <x:f>'Historical Trades'!K419</x:f>
      </x:c>
      <x:c r="L419" s="0">
        <x:f>'Historical Trades'!L419</x:f>
      </x:c>
      <x:c r="M419" s="0">
        <x:f>'Historical Trades'!M419</x:f>
      </x:c>
      <x:c r="N419" s="0">
        <x:f>CLEAN('Historical Trades'!O419)</x:f>
      </x:c>
      <x:c r="P419" s="14">
        <x:f>IF(G419="sell",M419,-M419)</x:f>
      </x:c>
      <x:c r="Q419" s="14">
        <x:f>VLOOKUP(N419,'Currency Rates'!$A$3:$C$32,3,0)</x:f>
      </x:c>
      <x:c r="R419" s="0">
        <x:f>IF(A419="SPUS",0,IF(A419="FWD",0,P419/Q419))</x:f>
      </x:c>
    </x:row>
    <x:row r="420" spans="1:19" x14ac:dyDescent="0.3">
      <x:c r="A420" s="0">
        <x:f>'Historical Trades'!A420</x:f>
      </x:c>
      <x:c r="B420" s="0">
        <x:f>'Historical Trades'!B420</x:f>
      </x:c>
      <x:c r="C420" s="23">
        <x:f>'Historical Trades'!C420</x:f>
      </x:c>
      <x:c r="D420" s="0">
        <x:f>'Historical Trades'!D420</x:f>
      </x:c>
      <x:c r="E420" s="23">
        <x:f>'Historical Trades'!E420</x:f>
      </x:c>
      <x:c r="F420" s="0">
        <x:f>'Historical Trades'!F420</x:f>
      </x:c>
      <x:c r="G420" s="0">
        <x:f>'Historical Trades'!G420</x:f>
      </x:c>
      <x:c r="H420" s="0">
        <x:f>'Historical Trades'!H420</x:f>
      </x:c>
      <x:c r="I420" s="0">
        <x:f>'Historical Trades'!I420</x:f>
      </x:c>
      <x:c r="J420" s="0">
        <x:f>'Historical Trades'!J420</x:f>
      </x:c>
      <x:c r="K420" s="0">
        <x:f>'Historical Trades'!K420</x:f>
      </x:c>
      <x:c r="L420" s="0">
        <x:f>'Historical Trades'!L420</x:f>
      </x:c>
      <x:c r="M420" s="0">
        <x:f>'Historical Trades'!M420</x:f>
      </x:c>
      <x:c r="N420" s="0">
        <x:f>CLEAN('Historical Trades'!O420)</x:f>
      </x:c>
      <x:c r="P420" s="14">
        <x:f>IF(G420="sell",M420,-M420)</x:f>
      </x:c>
      <x:c r="Q420" s="14">
        <x:f>VLOOKUP(N420,'Currency Rates'!$A$3:$C$32,3,0)</x:f>
      </x:c>
      <x:c r="R420" s="0">
        <x:f>IF(A420="SPUS",0,IF(A420="FWD",0,P420/Q420))</x:f>
      </x:c>
    </x:row>
    <x:row r="421" spans="1:19" x14ac:dyDescent="0.3">
      <x:c r="A421" s="0">
        <x:f>'Historical Trades'!A421</x:f>
      </x:c>
      <x:c r="B421" s="0">
        <x:f>'Historical Trades'!B421</x:f>
      </x:c>
      <x:c r="C421" s="23">
        <x:f>'Historical Trades'!C421</x:f>
      </x:c>
      <x:c r="D421" s="0">
        <x:f>'Historical Trades'!D421</x:f>
      </x:c>
      <x:c r="E421" s="23">
        <x:f>'Historical Trades'!E421</x:f>
      </x:c>
      <x:c r="F421" s="0">
        <x:f>'Historical Trades'!F421</x:f>
      </x:c>
      <x:c r="G421" s="0">
        <x:f>'Historical Trades'!G421</x:f>
      </x:c>
      <x:c r="H421" s="0">
        <x:f>'Historical Trades'!H421</x:f>
      </x:c>
      <x:c r="I421" s="0">
        <x:f>'Historical Trades'!I421</x:f>
      </x:c>
      <x:c r="J421" s="0">
        <x:f>'Historical Trades'!J421</x:f>
      </x:c>
      <x:c r="K421" s="0">
        <x:f>'Historical Trades'!K421</x:f>
      </x:c>
      <x:c r="L421" s="0">
        <x:f>'Historical Trades'!L421</x:f>
      </x:c>
      <x:c r="M421" s="0">
        <x:f>'Historical Trades'!M421</x:f>
      </x:c>
      <x:c r="N421" s="0">
        <x:f>CLEAN('Historical Trades'!O421)</x:f>
      </x:c>
      <x:c r="P421" s="14">
        <x:f>IF(G421="sell",M421,-M421)</x:f>
      </x:c>
      <x:c r="Q421" s="14">
        <x:f>VLOOKUP(N421,'Currency Rates'!$A$3:$C$32,3,0)</x:f>
      </x:c>
      <x:c r="R421" s="0">
        <x:f>IF(A421="SPUS",0,IF(A421="FWD",0,P421/Q421))</x:f>
      </x:c>
    </x:row>
    <x:row r="422" spans="1:19" x14ac:dyDescent="0.3">
      <x:c r="A422" s="0">
        <x:f>'Historical Trades'!A422</x:f>
      </x:c>
      <x:c r="B422" s="0">
        <x:f>'Historical Trades'!B422</x:f>
      </x:c>
      <x:c r="C422" s="23">
        <x:f>'Historical Trades'!C422</x:f>
      </x:c>
      <x:c r="D422" s="0">
        <x:f>'Historical Trades'!D422</x:f>
      </x:c>
      <x:c r="E422" s="23">
        <x:f>'Historical Trades'!E422</x:f>
      </x:c>
      <x:c r="F422" s="0">
        <x:f>'Historical Trades'!F422</x:f>
      </x:c>
      <x:c r="G422" s="0">
        <x:f>'Historical Trades'!G422</x:f>
      </x:c>
      <x:c r="H422" s="0">
        <x:f>'Historical Trades'!H422</x:f>
      </x:c>
      <x:c r="I422" s="0">
        <x:f>'Historical Trades'!I422</x:f>
      </x:c>
      <x:c r="J422" s="0">
        <x:f>'Historical Trades'!J422</x:f>
      </x:c>
      <x:c r="K422" s="0">
        <x:f>'Historical Trades'!K422</x:f>
      </x:c>
      <x:c r="L422" s="0">
        <x:f>'Historical Trades'!L422</x:f>
      </x:c>
      <x:c r="M422" s="0">
        <x:f>'Historical Trades'!M422</x:f>
      </x:c>
      <x:c r="N422" s="0">
        <x:f>CLEAN('Historical Trades'!O422)</x:f>
      </x:c>
      <x:c r="P422" s="14">
        <x:f>IF(G422="sell",M422,-M422)</x:f>
      </x:c>
      <x:c r="Q422" s="14">
        <x:f>VLOOKUP(N422,'Currency Rates'!$A$3:$C$32,3,0)</x:f>
      </x:c>
      <x:c r="R422" s="0">
        <x:f>IF(A422="SPUS",0,IF(A422="FWD",0,P422/Q422))</x:f>
      </x:c>
    </x:row>
    <x:row r="423" spans="1:19" x14ac:dyDescent="0.3">
      <x:c r="A423" s="0">
        <x:f>'Historical Trades'!A423</x:f>
      </x:c>
      <x:c r="B423" s="0">
        <x:f>'Historical Trades'!B423</x:f>
      </x:c>
      <x:c r="C423" s="23">
        <x:f>'Historical Trades'!C423</x:f>
      </x:c>
      <x:c r="D423" s="0">
        <x:f>'Historical Trades'!D423</x:f>
      </x:c>
      <x:c r="E423" s="23">
        <x:f>'Historical Trades'!E423</x:f>
      </x:c>
      <x:c r="F423" s="0">
        <x:f>'Historical Trades'!F423</x:f>
      </x:c>
      <x:c r="G423" s="0">
        <x:f>'Historical Trades'!G423</x:f>
      </x:c>
      <x:c r="H423" s="0">
        <x:f>'Historical Trades'!H423</x:f>
      </x:c>
      <x:c r="I423" s="0">
        <x:f>'Historical Trades'!I423</x:f>
      </x:c>
      <x:c r="J423" s="0">
        <x:f>'Historical Trades'!J423</x:f>
      </x:c>
      <x:c r="K423" s="0">
        <x:f>'Historical Trades'!K423</x:f>
      </x:c>
      <x:c r="L423" s="0">
        <x:f>'Historical Trades'!L423</x:f>
      </x:c>
      <x:c r="M423" s="0">
        <x:f>'Historical Trades'!M423</x:f>
      </x:c>
      <x:c r="N423" s="0">
        <x:f>CLEAN('Historical Trades'!O423)</x:f>
      </x:c>
      <x:c r="P423" s="14">
        <x:f>IF(G423="sell",M423,-M423)</x:f>
      </x:c>
      <x:c r="Q423" s="14">
        <x:f>VLOOKUP(N423,'Currency Rates'!$A$3:$C$32,3,0)</x:f>
      </x:c>
      <x:c r="R423" s="0">
        <x:f>IF(A423="SPUS",0,IF(A423="FWD",0,P423/Q423))</x:f>
      </x:c>
    </x:row>
    <x:row r="424" spans="1:19" x14ac:dyDescent="0.3">
      <x:c r="A424" s="0">
        <x:f>'Historical Trades'!A424</x:f>
      </x:c>
      <x:c r="B424" s="0">
        <x:f>'Historical Trades'!B424</x:f>
      </x:c>
      <x:c r="C424" s="23">
        <x:f>'Historical Trades'!C424</x:f>
      </x:c>
      <x:c r="D424" s="0">
        <x:f>'Historical Trades'!D424</x:f>
      </x:c>
      <x:c r="E424" s="23">
        <x:f>'Historical Trades'!E424</x:f>
      </x:c>
      <x:c r="F424" s="0">
        <x:f>'Historical Trades'!F424</x:f>
      </x:c>
      <x:c r="G424" s="0">
        <x:f>'Historical Trades'!G424</x:f>
      </x:c>
      <x:c r="H424" s="0">
        <x:f>'Historical Trades'!H424</x:f>
      </x:c>
      <x:c r="I424" s="0">
        <x:f>'Historical Trades'!I424</x:f>
      </x:c>
      <x:c r="J424" s="0">
        <x:f>'Historical Trades'!J424</x:f>
      </x:c>
      <x:c r="K424" s="0">
        <x:f>'Historical Trades'!K424</x:f>
      </x:c>
      <x:c r="L424" s="0">
        <x:f>'Historical Trades'!L424</x:f>
      </x:c>
      <x:c r="M424" s="0">
        <x:f>'Historical Trades'!M424</x:f>
      </x:c>
      <x:c r="N424" s="0">
        <x:f>CLEAN('Historical Trades'!O424)</x:f>
      </x:c>
      <x:c r="P424" s="14">
        <x:f>IF(G424="sell",M424,-M424)</x:f>
      </x:c>
      <x:c r="Q424" s="14">
        <x:f>VLOOKUP(N424,'Currency Rates'!$A$3:$C$32,3,0)</x:f>
      </x:c>
      <x:c r="R424" s="0">
        <x:f>IF(A424="SPUS",0,IF(A424="FWD",0,P424/Q424))</x:f>
      </x:c>
    </x:row>
    <x:row r="425" spans="1:19" x14ac:dyDescent="0.3">
      <x:c r="A425" s="0">
        <x:f>'Historical Trades'!A425</x:f>
      </x:c>
      <x:c r="B425" s="0">
        <x:f>'Historical Trades'!B425</x:f>
      </x:c>
      <x:c r="C425" s="23">
        <x:f>'Historical Trades'!C425</x:f>
      </x:c>
      <x:c r="D425" s="0">
        <x:f>'Historical Trades'!D425</x:f>
      </x:c>
      <x:c r="E425" s="23">
        <x:f>'Historical Trades'!E425</x:f>
      </x:c>
      <x:c r="F425" s="0">
        <x:f>'Historical Trades'!F425</x:f>
      </x:c>
      <x:c r="G425" s="0">
        <x:f>'Historical Trades'!G425</x:f>
      </x:c>
      <x:c r="H425" s="0">
        <x:f>'Historical Trades'!H425</x:f>
      </x:c>
      <x:c r="I425" s="0">
        <x:f>'Historical Trades'!I425</x:f>
      </x:c>
      <x:c r="J425" s="0">
        <x:f>'Historical Trades'!J425</x:f>
      </x:c>
      <x:c r="K425" s="0">
        <x:f>'Historical Trades'!K425</x:f>
      </x:c>
      <x:c r="L425" s="0">
        <x:f>'Historical Trades'!L425</x:f>
      </x:c>
      <x:c r="M425" s="0">
        <x:f>'Historical Trades'!M425</x:f>
      </x:c>
      <x:c r="N425" s="0">
        <x:f>CLEAN('Historical Trades'!O425)</x:f>
      </x:c>
      <x:c r="P425" s="14">
        <x:f>IF(G425="sell",M425,-M425)</x:f>
      </x:c>
      <x:c r="Q425" s="14">
        <x:f>VLOOKUP(N425,'Currency Rates'!$A$3:$C$32,3,0)</x:f>
      </x:c>
      <x:c r="R425" s="0">
        <x:f>IF(A425="SPUS",0,IF(A425="FWD",0,P425/Q425))</x:f>
      </x:c>
    </x:row>
    <x:row r="426" spans="1:19" x14ac:dyDescent="0.3">
      <x:c r="A426" s="0">
        <x:f>'Historical Trades'!A426</x:f>
      </x:c>
      <x:c r="B426" s="0">
        <x:f>'Historical Trades'!B426</x:f>
      </x:c>
      <x:c r="C426" s="23">
        <x:f>'Historical Trades'!C426</x:f>
      </x:c>
      <x:c r="D426" s="0">
        <x:f>'Historical Trades'!D426</x:f>
      </x:c>
      <x:c r="E426" s="23">
        <x:f>'Historical Trades'!E426</x:f>
      </x:c>
      <x:c r="F426" s="0">
        <x:f>'Historical Trades'!F426</x:f>
      </x:c>
      <x:c r="G426" s="0">
        <x:f>'Historical Trades'!G426</x:f>
      </x:c>
      <x:c r="H426" s="0">
        <x:f>'Historical Trades'!H426</x:f>
      </x:c>
      <x:c r="I426" s="0">
        <x:f>'Historical Trades'!I426</x:f>
      </x:c>
      <x:c r="J426" s="0">
        <x:f>'Historical Trades'!J426</x:f>
      </x:c>
      <x:c r="K426" s="0">
        <x:f>'Historical Trades'!K426</x:f>
      </x:c>
      <x:c r="L426" s="0">
        <x:f>'Historical Trades'!L426</x:f>
      </x:c>
      <x:c r="M426" s="0">
        <x:f>'Historical Trades'!M426</x:f>
      </x:c>
      <x:c r="N426" s="0">
        <x:f>CLEAN('Historical Trades'!O426)</x:f>
      </x:c>
      <x:c r="P426" s="14">
        <x:f>IF(G426="sell",M426,-M426)</x:f>
      </x:c>
      <x:c r="Q426" s="14">
        <x:f>VLOOKUP(N426,'Currency Rates'!$A$3:$C$32,3,0)</x:f>
      </x:c>
      <x:c r="R426" s="0">
        <x:f>IF(A426="SPUS",0,IF(A426="FWD",0,P426/Q426))</x:f>
      </x:c>
    </x:row>
    <x:row r="427" spans="1:19" x14ac:dyDescent="0.3">
      <x:c r="A427" s="0">
        <x:f>'Historical Trades'!A427</x:f>
      </x:c>
      <x:c r="B427" s="0">
        <x:f>'Historical Trades'!B427</x:f>
      </x:c>
      <x:c r="C427" s="23">
        <x:f>'Historical Trades'!C427</x:f>
      </x:c>
      <x:c r="D427" s="0">
        <x:f>'Historical Trades'!D427</x:f>
      </x:c>
      <x:c r="E427" s="23">
        <x:f>'Historical Trades'!E427</x:f>
      </x:c>
      <x:c r="F427" s="0">
        <x:f>'Historical Trades'!F427</x:f>
      </x:c>
      <x:c r="G427" s="0">
        <x:f>'Historical Trades'!G427</x:f>
      </x:c>
      <x:c r="H427" s="0">
        <x:f>'Historical Trades'!H427</x:f>
      </x:c>
      <x:c r="I427" s="0">
        <x:f>'Historical Trades'!I427</x:f>
      </x:c>
      <x:c r="J427" s="0">
        <x:f>'Historical Trades'!J427</x:f>
      </x:c>
      <x:c r="K427" s="0">
        <x:f>'Historical Trades'!K427</x:f>
      </x:c>
      <x:c r="L427" s="0">
        <x:f>'Historical Trades'!L427</x:f>
      </x:c>
      <x:c r="M427" s="0">
        <x:f>'Historical Trades'!M427</x:f>
      </x:c>
      <x:c r="N427" s="0">
        <x:f>CLEAN('Historical Trades'!O427)</x:f>
      </x:c>
      <x:c r="P427" s="14">
        <x:f>IF(G427="sell",M427,-M427)</x:f>
      </x:c>
      <x:c r="Q427" s="14">
        <x:f>VLOOKUP(N427,'Currency Rates'!$A$3:$C$32,3,0)</x:f>
      </x:c>
      <x:c r="R427" s="0">
        <x:f>IF(A427="SPUS",0,IF(A427="FWD",0,P427/Q427))</x:f>
      </x:c>
    </x:row>
    <x:row r="428" spans="1:19" x14ac:dyDescent="0.3">
      <x:c r="A428" s="0">
        <x:f>'Historical Trades'!A428</x:f>
      </x:c>
      <x:c r="B428" s="0">
        <x:f>'Historical Trades'!B428</x:f>
      </x:c>
      <x:c r="C428" s="23">
        <x:f>'Historical Trades'!C428</x:f>
      </x:c>
      <x:c r="D428" s="0">
        <x:f>'Historical Trades'!D428</x:f>
      </x:c>
      <x:c r="E428" s="23">
        <x:f>'Historical Trades'!E428</x:f>
      </x:c>
      <x:c r="F428" s="0">
        <x:f>'Historical Trades'!F428</x:f>
      </x:c>
      <x:c r="G428" s="0">
        <x:f>'Historical Trades'!G428</x:f>
      </x:c>
      <x:c r="H428" s="0">
        <x:f>'Historical Trades'!H428</x:f>
      </x:c>
      <x:c r="I428" s="0">
        <x:f>'Historical Trades'!I428</x:f>
      </x:c>
      <x:c r="J428" s="0">
        <x:f>'Historical Trades'!J428</x:f>
      </x:c>
      <x:c r="K428" s="0">
        <x:f>'Historical Trades'!K428</x:f>
      </x:c>
      <x:c r="L428" s="0">
        <x:f>'Historical Trades'!L428</x:f>
      </x:c>
      <x:c r="M428" s="0">
        <x:f>'Historical Trades'!M428</x:f>
      </x:c>
      <x:c r="N428" s="0">
        <x:f>CLEAN('Historical Trades'!O428)</x:f>
      </x:c>
      <x:c r="P428" s="14">
        <x:f>IF(G428="sell",M428,-M428)</x:f>
      </x:c>
      <x:c r="Q428" s="14">
        <x:f>VLOOKUP(N428,'Currency Rates'!$A$3:$C$32,3,0)</x:f>
      </x:c>
      <x:c r="R428" s="0">
        <x:f>IF(A428="SPUS",0,IF(A428="FWD",0,P428/Q428))</x:f>
      </x:c>
    </x:row>
    <x:row r="429" spans="1:19" x14ac:dyDescent="0.3">
      <x:c r="A429" s="0">
        <x:f>'Historical Trades'!A429</x:f>
      </x:c>
      <x:c r="B429" s="0">
        <x:f>'Historical Trades'!B429</x:f>
      </x:c>
      <x:c r="C429" s="23">
        <x:f>'Historical Trades'!C429</x:f>
      </x:c>
      <x:c r="D429" s="0">
        <x:f>'Historical Trades'!D429</x:f>
      </x:c>
      <x:c r="E429" s="23">
        <x:f>'Historical Trades'!E429</x:f>
      </x:c>
      <x:c r="F429" s="0">
        <x:f>'Historical Trades'!F429</x:f>
      </x:c>
      <x:c r="G429" s="0">
        <x:f>'Historical Trades'!G429</x:f>
      </x:c>
      <x:c r="H429" s="0">
        <x:f>'Historical Trades'!H429</x:f>
      </x:c>
      <x:c r="I429" s="0">
        <x:f>'Historical Trades'!I429</x:f>
      </x:c>
      <x:c r="J429" s="0">
        <x:f>'Historical Trades'!J429</x:f>
      </x:c>
      <x:c r="K429" s="0">
        <x:f>'Historical Trades'!K429</x:f>
      </x:c>
      <x:c r="L429" s="0">
        <x:f>'Historical Trades'!L429</x:f>
      </x:c>
      <x:c r="M429" s="0">
        <x:f>'Historical Trades'!M429</x:f>
      </x:c>
      <x:c r="N429" s="0">
        <x:f>CLEAN('Historical Trades'!O429)</x:f>
      </x:c>
      <x:c r="P429" s="14">
        <x:f>IF(G429="sell",M429,-M429)</x:f>
      </x:c>
      <x:c r="Q429" s="14">
        <x:f>VLOOKUP(N429,'Currency Rates'!$A$3:$C$32,3,0)</x:f>
      </x:c>
      <x:c r="R429" s="0">
        <x:f>IF(A429="SPUS",0,IF(A429="FWD",0,P429/Q429))</x:f>
      </x:c>
    </x:row>
    <x:row r="430" spans="1:19" x14ac:dyDescent="0.3">
      <x:c r="A430" s="0">
        <x:f>'Historical Trades'!A430</x:f>
      </x:c>
      <x:c r="B430" s="0">
        <x:f>'Historical Trades'!B430</x:f>
      </x:c>
      <x:c r="C430" s="23">
        <x:f>'Historical Trades'!C430</x:f>
      </x:c>
      <x:c r="D430" s="0">
        <x:f>'Historical Trades'!D430</x:f>
      </x:c>
      <x:c r="E430" s="23">
        <x:f>'Historical Trades'!E430</x:f>
      </x:c>
      <x:c r="F430" s="0">
        <x:f>'Historical Trades'!F430</x:f>
      </x:c>
      <x:c r="G430" s="0">
        <x:f>'Historical Trades'!G430</x:f>
      </x:c>
      <x:c r="H430" s="0">
        <x:f>'Historical Trades'!H430</x:f>
      </x:c>
      <x:c r="I430" s="0">
        <x:f>'Historical Trades'!I430</x:f>
      </x:c>
      <x:c r="J430" s="0">
        <x:f>'Historical Trades'!J430</x:f>
      </x:c>
      <x:c r="K430" s="0">
        <x:f>'Historical Trades'!K430</x:f>
      </x:c>
      <x:c r="L430" s="0">
        <x:f>'Historical Trades'!L430</x:f>
      </x:c>
      <x:c r="M430" s="0">
        <x:f>'Historical Trades'!M430</x:f>
      </x:c>
      <x:c r="N430" s="0">
        <x:f>CLEAN('Historical Trades'!O430)</x:f>
      </x:c>
      <x:c r="P430" s="14">
        <x:f>IF(G430="sell",M430,-M430)</x:f>
      </x:c>
      <x:c r="Q430" s="14">
        <x:f>VLOOKUP(N430,'Currency Rates'!$A$3:$C$32,3,0)</x:f>
      </x:c>
      <x:c r="R430" s="0">
        <x:f>IF(A430="SPUS",0,IF(A430="FWD",0,P430/Q430))</x:f>
      </x:c>
    </x:row>
    <x:row r="431" spans="1:19" x14ac:dyDescent="0.3">
      <x:c r="A431" s="0">
        <x:f>'Historical Trades'!A431</x:f>
      </x:c>
      <x:c r="B431" s="0">
        <x:f>'Historical Trades'!B431</x:f>
      </x:c>
      <x:c r="C431" s="23">
        <x:f>'Historical Trades'!C431</x:f>
      </x:c>
      <x:c r="D431" s="0">
        <x:f>'Historical Trades'!D431</x:f>
      </x:c>
      <x:c r="E431" s="23">
        <x:f>'Historical Trades'!E431</x:f>
      </x:c>
      <x:c r="F431" s="0">
        <x:f>'Historical Trades'!F431</x:f>
      </x:c>
      <x:c r="G431" s="0">
        <x:f>'Historical Trades'!G431</x:f>
      </x:c>
      <x:c r="H431" s="0">
        <x:f>'Historical Trades'!H431</x:f>
      </x:c>
      <x:c r="I431" s="0">
        <x:f>'Historical Trades'!I431</x:f>
      </x:c>
      <x:c r="J431" s="0">
        <x:f>'Historical Trades'!J431</x:f>
      </x:c>
      <x:c r="K431" s="0">
        <x:f>'Historical Trades'!K431</x:f>
      </x:c>
      <x:c r="L431" s="0">
        <x:f>'Historical Trades'!L431</x:f>
      </x:c>
      <x:c r="M431" s="0">
        <x:f>'Historical Trades'!M431</x:f>
      </x:c>
      <x:c r="N431" s="0">
        <x:f>CLEAN('Historical Trades'!O431)</x:f>
      </x:c>
      <x:c r="P431" s="14">
        <x:f>IF(G431="sell",M431,-M431)</x:f>
      </x:c>
      <x:c r="Q431" s="14">
        <x:f>VLOOKUP(N431,'Currency Rates'!$A$3:$C$32,3,0)</x:f>
      </x:c>
      <x:c r="R431" s="0">
        <x:f>IF(A431="SPUS",0,IF(A431="FWD",0,P431/Q431))</x:f>
      </x:c>
    </x:row>
    <x:row r="432" spans="1:19" x14ac:dyDescent="0.3">
      <x:c r="A432" s="0">
        <x:f>'Historical Trades'!A432</x:f>
      </x:c>
      <x:c r="B432" s="0">
        <x:f>'Historical Trades'!B432</x:f>
      </x:c>
      <x:c r="C432" s="23">
        <x:f>'Historical Trades'!C432</x:f>
      </x:c>
      <x:c r="D432" s="0">
        <x:f>'Historical Trades'!D432</x:f>
      </x:c>
      <x:c r="E432" s="23">
        <x:f>'Historical Trades'!E432</x:f>
      </x:c>
      <x:c r="F432" s="0">
        <x:f>'Historical Trades'!F432</x:f>
      </x:c>
      <x:c r="G432" s="0">
        <x:f>'Historical Trades'!G432</x:f>
      </x:c>
      <x:c r="H432" s="0">
        <x:f>'Historical Trades'!H432</x:f>
      </x:c>
      <x:c r="I432" s="0">
        <x:f>'Historical Trades'!I432</x:f>
      </x:c>
      <x:c r="J432" s="0">
        <x:f>'Historical Trades'!J432</x:f>
      </x:c>
      <x:c r="K432" s="0">
        <x:f>'Historical Trades'!K432</x:f>
      </x:c>
      <x:c r="L432" s="0">
        <x:f>'Historical Trades'!L432</x:f>
      </x:c>
      <x:c r="M432" s="0">
        <x:f>'Historical Trades'!M432</x:f>
      </x:c>
      <x:c r="N432" s="0">
        <x:f>CLEAN('Historical Trades'!O432)</x:f>
      </x:c>
      <x:c r="P432" s="14">
        <x:f>IF(G432="sell",M432,-M432)</x:f>
      </x:c>
      <x:c r="Q432" s="14">
        <x:f>VLOOKUP(N432,'Currency Rates'!$A$3:$C$32,3,0)</x:f>
      </x:c>
      <x:c r="R432" s="0">
        <x:f>IF(A432="SPUS",0,IF(A432="FWD",0,P432/Q432))</x:f>
      </x:c>
    </x:row>
    <x:row r="433" spans="1:19" x14ac:dyDescent="0.3">
      <x:c r="A433" s="0">
        <x:f>'Historical Trades'!A433</x:f>
      </x:c>
      <x:c r="B433" s="0">
        <x:f>'Historical Trades'!B433</x:f>
      </x:c>
      <x:c r="C433" s="23">
        <x:f>'Historical Trades'!C433</x:f>
      </x:c>
      <x:c r="D433" s="0">
        <x:f>'Historical Trades'!D433</x:f>
      </x:c>
      <x:c r="E433" s="23">
        <x:f>'Historical Trades'!E433</x:f>
      </x:c>
      <x:c r="F433" s="0">
        <x:f>'Historical Trades'!F433</x:f>
      </x:c>
      <x:c r="G433" s="0">
        <x:f>'Historical Trades'!G433</x:f>
      </x:c>
      <x:c r="H433" s="0">
        <x:f>'Historical Trades'!H433</x:f>
      </x:c>
      <x:c r="I433" s="0">
        <x:f>'Historical Trades'!I433</x:f>
      </x:c>
      <x:c r="J433" s="0">
        <x:f>'Historical Trades'!J433</x:f>
      </x:c>
      <x:c r="K433" s="0">
        <x:f>'Historical Trades'!K433</x:f>
      </x:c>
      <x:c r="L433" s="0">
        <x:f>'Historical Trades'!L433</x:f>
      </x:c>
      <x:c r="M433" s="0">
        <x:f>'Historical Trades'!M433</x:f>
      </x:c>
      <x:c r="N433" s="0">
        <x:f>CLEAN('Historical Trades'!O433)</x:f>
      </x:c>
      <x:c r="P433" s="14">
        <x:f>IF(G433="sell",M433,-M433)</x:f>
      </x:c>
      <x:c r="Q433" s="14">
        <x:f>VLOOKUP(N433,'Currency Rates'!$A$3:$C$32,3,0)</x:f>
      </x:c>
      <x:c r="R433" s="0">
        <x:f>IF(A433="SPUS",0,IF(A433="FWD",0,P433/Q433))</x:f>
      </x:c>
    </x:row>
    <x:row r="434" spans="1:19" x14ac:dyDescent="0.3">
      <x:c r="A434" s="0">
        <x:f>'Historical Trades'!A434</x:f>
      </x:c>
      <x:c r="B434" s="0">
        <x:f>'Historical Trades'!B434</x:f>
      </x:c>
      <x:c r="C434" s="23">
        <x:f>'Historical Trades'!C434</x:f>
      </x:c>
      <x:c r="D434" s="0">
        <x:f>'Historical Trades'!D434</x:f>
      </x:c>
      <x:c r="E434" s="23">
        <x:f>'Historical Trades'!E434</x:f>
      </x:c>
      <x:c r="F434" s="0">
        <x:f>'Historical Trades'!F434</x:f>
      </x:c>
      <x:c r="G434" s="0">
        <x:f>'Historical Trades'!G434</x:f>
      </x:c>
      <x:c r="H434" s="0">
        <x:f>'Historical Trades'!H434</x:f>
      </x:c>
      <x:c r="I434" s="0">
        <x:f>'Historical Trades'!I434</x:f>
      </x:c>
      <x:c r="J434" s="0">
        <x:f>'Historical Trades'!J434</x:f>
      </x:c>
      <x:c r="K434" s="0">
        <x:f>'Historical Trades'!K434</x:f>
      </x:c>
      <x:c r="L434" s="0">
        <x:f>'Historical Trades'!L434</x:f>
      </x:c>
      <x:c r="M434" s="0">
        <x:f>'Historical Trades'!M434</x:f>
      </x:c>
      <x:c r="N434" s="0">
        <x:f>CLEAN('Historical Trades'!O434)</x:f>
      </x:c>
      <x:c r="P434" s="14">
        <x:f>IF(G434="sell",M434,-M434)</x:f>
      </x:c>
      <x:c r="Q434" s="14">
        <x:f>VLOOKUP(N434,'Currency Rates'!$A$3:$C$32,3,0)</x:f>
      </x:c>
      <x:c r="R434" s="0">
        <x:f>IF(A434="SPUS",0,IF(A434="FWD",0,P434/Q434))</x:f>
      </x:c>
    </x:row>
    <x:row r="435" spans="1:19" x14ac:dyDescent="0.3">
      <x:c r="A435" s="0">
        <x:f>'Historical Trades'!A435</x:f>
      </x:c>
      <x:c r="B435" s="0">
        <x:f>'Historical Trades'!B435</x:f>
      </x:c>
      <x:c r="C435" s="23">
        <x:f>'Historical Trades'!C435</x:f>
      </x:c>
      <x:c r="D435" s="0">
        <x:f>'Historical Trades'!D435</x:f>
      </x:c>
      <x:c r="E435" s="23">
        <x:f>'Historical Trades'!E435</x:f>
      </x:c>
      <x:c r="F435" s="0">
        <x:f>'Historical Trades'!F435</x:f>
      </x:c>
      <x:c r="G435" s="0">
        <x:f>'Historical Trades'!G435</x:f>
      </x:c>
      <x:c r="H435" s="0">
        <x:f>'Historical Trades'!H435</x:f>
      </x:c>
      <x:c r="I435" s="0">
        <x:f>'Historical Trades'!I435</x:f>
      </x:c>
      <x:c r="J435" s="0">
        <x:f>'Historical Trades'!J435</x:f>
      </x:c>
      <x:c r="K435" s="0">
        <x:f>'Historical Trades'!K435</x:f>
      </x:c>
      <x:c r="L435" s="0">
        <x:f>'Historical Trades'!L435</x:f>
      </x:c>
      <x:c r="M435" s="0">
        <x:f>'Historical Trades'!M435</x:f>
      </x:c>
      <x:c r="N435" s="0">
        <x:f>CLEAN('Historical Trades'!O435)</x:f>
      </x:c>
      <x:c r="P435" s="14">
        <x:f>IF(G435="sell",M435,-M435)</x:f>
      </x:c>
      <x:c r="Q435" s="14">
        <x:f>VLOOKUP(N435,'Currency Rates'!$A$3:$C$32,3,0)</x:f>
      </x:c>
      <x:c r="R435" s="0">
        <x:f>IF(A435="SPUS",0,IF(A435="FWD",0,P435/Q435))</x:f>
      </x:c>
    </x:row>
    <x:row r="436" spans="1:19" x14ac:dyDescent="0.3">
      <x:c r="A436" s="0">
        <x:f>'Historical Trades'!A436</x:f>
      </x:c>
      <x:c r="B436" s="0">
        <x:f>'Historical Trades'!B436</x:f>
      </x:c>
      <x:c r="C436" s="23">
        <x:f>'Historical Trades'!C436</x:f>
      </x:c>
      <x:c r="D436" s="0">
        <x:f>'Historical Trades'!D436</x:f>
      </x:c>
      <x:c r="E436" s="23">
        <x:f>'Historical Trades'!E436</x:f>
      </x:c>
      <x:c r="F436" s="0">
        <x:f>'Historical Trades'!F436</x:f>
      </x:c>
      <x:c r="G436" s="0">
        <x:f>'Historical Trades'!G436</x:f>
      </x:c>
      <x:c r="H436" s="0">
        <x:f>'Historical Trades'!H436</x:f>
      </x:c>
      <x:c r="I436" s="0">
        <x:f>'Historical Trades'!I436</x:f>
      </x:c>
      <x:c r="J436" s="0">
        <x:f>'Historical Trades'!J436</x:f>
      </x:c>
      <x:c r="K436" s="0">
        <x:f>'Historical Trades'!K436</x:f>
      </x:c>
      <x:c r="L436" s="0">
        <x:f>'Historical Trades'!L436</x:f>
      </x:c>
      <x:c r="M436" s="0">
        <x:f>'Historical Trades'!M436</x:f>
      </x:c>
      <x:c r="N436" s="0">
        <x:f>CLEAN('Historical Trades'!O436)</x:f>
      </x:c>
      <x:c r="P436" s="14">
        <x:f>IF(G436="sell",M436,-M436)</x:f>
      </x:c>
      <x:c r="Q436" s="14">
        <x:f>VLOOKUP(N436,'Currency Rates'!$A$3:$C$32,3,0)</x:f>
      </x:c>
      <x:c r="R436" s="0">
        <x:f>IF(A436="SPUS",0,IF(A436="FWD",0,P436/Q436))</x:f>
      </x:c>
    </x:row>
    <x:row r="437" spans="1:19" x14ac:dyDescent="0.3">
      <x:c r="A437" s="0">
        <x:f>'Historical Trades'!A437</x:f>
      </x:c>
      <x:c r="B437" s="0">
        <x:f>'Historical Trades'!B437</x:f>
      </x:c>
      <x:c r="C437" s="23">
        <x:f>'Historical Trades'!C437</x:f>
      </x:c>
      <x:c r="D437" s="0">
        <x:f>'Historical Trades'!D437</x:f>
      </x:c>
      <x:c r="E437" s="23">
        <x:f>'Historical Trades'!E437</x:f>
      </x:c>
      <x:c r="F437" s="0">
        <x:f>'Historical Trades'!F437</x:f>
      </x:c>
      <x:c r="G437" s="0">
        <x:f>'Historical Trades'!G437</x:f>
      </x:c>
      <x:c r="H437" s="0">
        <x:f>'Historical Trades'!H437</x:f>
      </x:c>
      <x:c r="I437" s="0">
        <x:f>'Historical Trades'!I437</x:f>
      </x:c>
      <x:c r="J437" s="0">
        <x:f>'Historical Trades'!J437</x:f>
      </x:c>
      <x:c r="K437" s="0">
        <x:f>'Historical Trades'!K437</x:f>
      </x:c>
      <x:c r="L437" s="0">
        <x:f>'Historical Trades'!L437</x:f>
      </x:c>
      <x:c r="M437" s="0">
        <x:f>'Historical Trades'!M437</x:f>
      </x:c>
      <x:c r="N437" s="0">
        <x:f>CLEAN('Historical Trades'!O437)</x:f>
      </x:c>
      <x:c r="P437" s="14">
        <x:f>IF(G437="sell",M437,-M437)</x:f>
      </x:c>
      <x:c r="Q437" s="14">
        <x:f>VLOOKUP(N437,'Currency Rates'!$A$3:$C$32,3,0)</x:f>
      </x:c>
      <x:c r="R437" s="0">
        <x:f>IF(A437="SPUS",0,IF(A437="FWD",0,P437/Q437))</x:f>
      </x:c>
    </x:row>
    <x:row r="438" spans="1:19" x14ac:dyDescent="0.3">
      <x:c r="A438" s="0">
        <x:f>'Historical Trades'!A438</x:f>
      </x:c>
      <x:c r="B438" s="0">
        <x:f>'Historical Trades'!B438</x:f>
      </x:c>
      <x:c r="C438" s="23">
        <x:f>'Historical Trades'!C438</x:f>
      </x:c>
      <x:c r="D438" s="0">
        <x:f>'Historical Trades'!D438</x:f>
      </x:c>
      <x:c r="E438" s="23">
        <x:f>'Historical Trades'!E438</x:f>
      </x:c>
      <x:c r="F438" s="0">
        <x:f>'Historical Trades'!F438</x:f>
      </x:c>
      <x:c r="G438" s="0">
        <x:f>'Historical Trades'!G438</x:f>
      </x:c>
      <x:c r="H438" s="0">
        <x:f>'Historical Trades'!H438</x:f>
      </x:c>
      <x:c r="I438" s="0">
        <x:f>'Historical Trades'!I438</x:f>
      </x:c>
      <x:c r="J438" s="0">
        <x:f>'Historical Trades'!J438</x:f>
      </x:c>
      <x:c r="K438" s="0">
        <x:f>'Historical Trades'!K438</x:f>
      </x:c>
      <x:c r="L438" s="0">
        <x:f>'Historical Trades'!L438</x:f>
      </x:c>
      <x:c r="M438" s="0">
        <x:f>'Historical Trades'!M438</x:f>
      </x:c>
      <x:c r="N438" s="0">
        <x:f>CLEAN('Historical Trades'!O438)</x:f>
      </x:c>
      <x:c r="P438" s="14">
        <x:f>IF(G438="sell",M438,-M438)</x:f>
      </x:c>
      <x:c r="Q438" s="14">
        <x:f>VLOOKUP(N438,'Currency Rates'!$A$3:$C$32,3,0)</x:f>
      </x:c>
      <x:c r="R438" s="0">
        <x:f>IF(A438="SPUS",0,IF(A438="FWD",0,P438/Q438))</x:f>
      </x:c>
    </x:row>
    <x:row r="439" spans="1:19" x14ac:dyDescent="0.3">
      <x:c r="A439" s="0">
        <x:f>'Historical Trades'!A439</x:f>
      </x:c>
      <x:c r="B439" s="0">
        <x:f>'Historical Trades'!B439</x:f>
      </x:c>
      <x:c r="C439" s="23">
        <x:f>'Historical Trades'!C439</x:f>
      </x:c>
      <x:c r="D439" s="0">
        <x:f>'Historical Trades'!D439</x:f>
      </x:c>
      <x:c r="E439" s="23">
        <x:f>'Historical Trades'!E439</x:f>
      </x:c>
      <x:c r="F439" s="0">
        <x:f>'Historical Trades'!F439</x:f>
      </x:c>
      <x:c r="G439" s="0">
        <x:f>'Historical Trades'!G439</x:f>
      </x:c>
      <x:c r="H439" s="0">
        <x:f>'Historical Trades'!H439</x:f>
      </x:c>
      <x:c r="I439" s="0">
        <x:f>'Historical Trades'!I439</x:f>
      </x:c>
      <x:c r="J439" s="0">
        <x:f>'Historical Trades'!J439</x:f>
      </x:c>
      <x:c r="K439" s="0">
        <x:f>'Historical Trades'!K439</x:f>
      </x:c>
      <x:c r="L439" s="0">
        <x:f>'Historical Trades'!L439</x:f>
      </x:c>
      <x:c r="M439" s="0">
        <x:f>'Historical Trades'!M439</x:f>
      </x:c>
      <x:c r="N439" s="0">
        <x:f>CLEAN('Historical Trades'!O439)</x:f>
      </x:c>
      <x:c r="P439" s="14">
        <x:f>IF(G439="sell",M439,-M439)</x:f>
      </x:c>
      <x:c r="Q439" s="14">
        <x:f>VLOOKUP(N439,'Currency Rates'!$A$3:$C$32,3,0)</x:f>
      </x:c>
      <x:c r="R439" s="0">
        <x:f>IF(A439="SPUS",0,IF(A439="FWD",0,P439/Q439))</x:f>
      </x:c>
    </x:row>
    <x:row r="440" spans="1:19" x14ac:dyDescent="0.3">
      <x:c r="A440" s="0">
        <x:f>'Historical Trades'!A440</x:f>
      </x:c>
      <x:c r="B440" s="0">
        <x:f>'Historical Trades'!B440</x:f>
      </x:c>
      <x:c r="C440" s="23">
        <x:f>'Historical Trades'!C440</x:f>
      </x:c>
      <x:c r="D440" s="0">
        <x:f>'Historical Trades'!D440</x:f>
      </x:c>
      <x:c r="E440" s="23">
        <x:f>'Historical Trades'!E440</x:f>
      </x:c>
      <x:c r="F440" s="0">
        <x:f>'Historical Trades'!F440</x:f>
      </x:c>
      <x:c r="G440" s="0">
        <x:f>'Historical Trades'!G440</x:f>
      </x:c>
      <x:c r="H440" s="0">
        <x:f>'Historical Trades'!H440</x:f>
      </x:c>
      <x:c r="I440" s="0">
        <x:f>'Historical Trades'!I440</x:f>
      </x:c>
      <x:c r="J440" s="0">
        <x:f>'Historical Trades'!J440</x:f>
      </x:c>
      <x:c r="K440" s="0">
        <x:f>'Historical Trades'!K440</x:f>
      </x:c>
      <x:c r="L440" s="0">
        <x:f>'Historical Trades'!L440</x:f>
      </x:c>
      <x:c r="M440" s="0">
        <x:f>'Historical Trades'!M440</x:f>
      </x:c>
      <x:c r="N440" s="0">
        <x:f>CLEAN('Historical Trades'!O440)</x:f>
      </x:c>
      <x:c r="P440" s="14">
        <x:f>IF(G440="sell",M440,-M440)</x:f>
      </x:c>
      <x:c r="Q440" s="14">
        <x:f>VLOOKUP(N440,'Currency Rates'!$A$3:$C$32,3,0)</x:f>
      </x:c>
      <x:c r="R440" s="0">
        <x:f>IF(A440="SPUS",0,IF(A440="FWD",0,P440/Q440))</x:f>
      </x:c>
    </x:row>
    <x:row r="441" spans="1:19" x14ac:dyDescent="0.3">
      <x:c r="A441" s="0">
        <x:f>'Historical Trades'!A441</x:f>
      </x:c>
      <x:c r="B441" s="0">
        <x:f>'Historical Trades'!B441</x:f>
      </x:c>
      <x:c r="C441" s="23">
        <x:f>'Historical Trades'!C441</x:f>
      </x:c>
      <x:c r="D441" s="0">
        <x:f>'Historical Trades'!D441</x:f>
      </x:c>
      <x:c r="E441" s="23">
        <x:f>'Historical Trades'!E441</x:f>
      </x:c>
      <x:c r="F441" s="0">
        <x:f>'Historical Trades'!F441</x:f>
      </x:c>
      <x:c r="G441" s="0">
        <x:f>'Historical Trades'!G441</x:f>
      </x:c>
      <x:c r="H441" s="0">
        <x:f>'Historical Trades'!H441</x:f>
      </x:c>
      <x:c r="I441" s="0">
        <x:f>'Historical Trades'!I441</x:f>
      </x:c>
      <x:c r="J441" s="0">
        <x:f>'Historical Trades'!J441</x:f>
      </x:c>
      <x:c r="K441" s="0">
        <x:f>'Historical Trades'!K441</x:f>
      </x:c>
      <x:c r="L441" s="0">
        <x:f>'Historical Trades'!L441</x:f>
      </x:c>
      <x:c r="M441" s="0">
        <x:f>'Historical Trades'!M441</x:f>
      </x:c>
      <x:c r="N441" s="0">
        <x:f>CLEAN('Historical Trades'!O441)</x:f>
      </x:c>
      <x:c r="P441" s="14">
        <x:f>IF(G441="sell",M441,-M441)</x:f>
      </x:c>
      <x:c r="Q441" s="14">
        <x:f>VLOOKUP(N441,'Currency Rates'!$A$3:$C$32,3,0)</x:f>
      </x:c>
      <x:c r="R441" s="0">
        <x:f>IF(A441="SPUS",0,IF(A441="FWD",0,P441/Q441))</x:f>
      </x:c>
    </x:row>
    <x:row r="442" spans="1:19" x14ac:dyDescent="0.3">
      <x:c r="A442" s="0">
        <x:f>'Historical Trades'!A442</x:f>
      </x:c>
      <x:c r="B442" s="0">
        <x:f>'Historical Trades'!B442</x:f>
      </x:c>
      <x:c r="C442" s="23">
        <x:f>'Historical Trades'!C442</x:f>
      </x:c>
      <x:c r="D442" s="0">
        <x:f>'Historical Trades'!D442</x:f>
      </x:c>
      <x:c r="E442" s="23">
        <x:f>'Historical Trades'!E442</x:f>
      </x:c>
      <x:c r="F442" s="0">
        <x:f>'Historical Trades'!F442</x:f>
      </x:c>
      <x:c r="G442" s="0">
        <x:f>'Historical Trades'!G442</x:f>
      </x:c>
      <x:c r="H442" s="0">
        <x:f>'Historical Trades'!H442</x:f>
      </x:c>
      <x:c r="I442" s="0">
        <x:f>'Historical Trades'!I442</x:f>
      </x:c>
      <x:c r="J442" s="0">
        <x:f>'Historical Trades'!J442</x:f>
      </x:c>
      <x:c r="K442" s="0">
        <x:f>'Historical Trades'!K442</x:f>
      </x:c>
      <x:c r="L442" s="0">
        <x:f>'Historical Trades'!L442</x:f>
      </x:c>
      <x:c r="M442" s="0">
        <x:f>'Historical Trades'!M442</x:f>
      </x:c>
      <x:c r="N442" s="0">
        <x:f>CLEAN('Historical Trades'!O442)</x:f>
      </x:c>
      <x:c r="P442" s="14">
        <x:f>IF(G442="sell",M442,-M442)</x:f>
      </x:c>
      <x:c r="Q442" s="14">
        <x:f>VLOOKUP(N442,'Currency Rates'!$A$3:$C$32,3,0)</x:f>
      </x:c>
      <x:c r="R442" s="0">
        <x:f>IF(A442="SPUS",0,IF(A442="FWD",0,P442/Q442))</x:f>
      </x:c>
    </x:row>
    <x:row r="443" spans="1:19" x14ac:dyDescent="0.3">
      <x:c r="A443" s="0">
        <x:f>'Historical Trades'!A443</x:f>
      </x:c>
      <x:c r="B443" s="0">
        <x:f>'Historical Trades'!B443</x:f>
      </x:c>
      <x:c r="C443" s="23">
        <x:f>'Historical Trades'!C443</x:f>
      </x:c>
      <x:c r="D443" s="0">
        <x:f>'Historical Trades'!D443</x:f>
      </x:c>
      <x:c r="E443" s="23">
        <x:f>'Historical Trades'!E443</x:f>
      </x:c>
      <x:c r="F443" s="0">
        <x:f>'Historical Trades'!F443</x:f>
      </x:c>
      <x:c r="G443" s="0">
        <x:f>'Historical Trades'!G443</x:f>
      </x:c>
      <x:c r="H443" s="0">
        <x:f>'Historical Trades'!H443</x:f>
      </x:c>
      <x:c r="I443" s="0">
        <x:f>'Historical Trades'!I443</x:f>
      </x:c>
      <x:c r="J443" s="0">
        <x:f>'Historical Trades'!J443</x:f>
      </x:c>
      <x:c r="K443" s="0">
        <x:f>'Historical Trades'!K443</x:f>
      </x:c>
      <x:c r="L443" s="0">
        <x:f>'Historical Trades'!L443</x:f>
      </x:c>
      <x:c r="M443" s="0">
        <x:f>'Historical Trades'!M443</x:f>
      </x:c>
      <x:c r="N443" s="0">
        <x:f>CLEAN('Historical Trades'!O443)</x:f>
      </x:c>
      <x:c r="P443" s="14">
        <x:f>IF(G443="sell",M443,-M443)</x:f>
      </x:c>
      <x:c r="Q443" s="14">
        <x:f>VLOOKUP(N443,'Currency Rates'!$A$3:$C$32,3,0)</x:f>
      </x:c>
      <x:c r="R443" s="0">
        <x:f>IF(A443="SPUS",0,IF(A443="FWD",0,P443/Q443))</x:f>
      </x:c>
    </x:row>
    <x:row r="444" spans="1:19" x14ac:dyDescent="0.3">
      <x:c r="A444" s="0">
        <x:f>'Historical Trades'!A444</x:f>
      </x:c>
      <x:c r="B444" s="0">
        <x:f>'Historical Trades'!B444</x:f>
      </x:c>
      <x:c r="C444" s="23">
        <x:f>'Historical Trades'!C444</x:f>
      </x:c>
      <x:c r="D444" s="0">
        <x:f>'Historical Trades'!D444</x:f>
      </x:c>
      <x:c r="E444" s="23">
        <x:f>'Historical Trades'!E444</x:f>
      </x:c>
      <x:c r="F444" s="0">
        <x:f>'Historical Trades'!F444</x:f>
      </x:c>
      <x:c r="G444" s="0">
        <x:f>'Historical Trades'!G444</x:f>
      </x:c>
      <x:c r="H444" s="0">
        <x:f>'Historical Trades'!H444</x:f>
      </x:c>
      <x:c r="I444" s="0">
        <x:f>'Historical Trades'!I444</x:f>
      </x:c>
      <x:c r="J444" s="0">
        <x:f>'Historical Trades'!J444</x:f>
      </x:c>
      <x:c r="K444" s="0">
        <x:f>'Historical Trades'!K444</x:f>
      </x:c>
      <x:c r="L444" s="0">
        <x:f>'Historical Trades'!L444</x:f>
      </x:c>
      <x:c r="M444" s="0">
        <x:f>'Historical Trades'!M444</x:f>
      </x:c>
      <x:c r="N444" s="0">
        <x:f>CLEAN('Historical Trades'!O444)</x:f>
      </x:c>
      <x:c r="P444" s="14">
        <x:f>IF(G444="sell",M444,-M444)</x:f>
      </x:c>
      <x:c r="Q444" s="14">
        <x:f>VLOOKUP(N444,'Currency Rates'!$A$3:$C$32,3,0)</x:f>
      </x:c>
      <x:c r="R444" s="0">
        <x:f>IF(A444="SPUS",0,IF(A444="FWD",0,P444/Q444))</x:f>
      </x:c>
    </x:row>
    <x:row r="445" spans="1:19" x14ac:dyDescent="0.3">
      <x:c r="A445" s="0">
        <x:f>'Historical Trades'!A445</x:f>
      </x:c>
      <x:c r="B445" s="0">
        <x:f>'Historical Trades'!B445</x:f>
      </x:c>
      <x:c r="C445" s="23">
        <x:f>'Historical Trades'!C445</x:f>
      </x:c>
      <x:c r="D445" s="0">
        <x:f>'Historical Trades'!D445</x:f>
      </x:c>
      <x:c r="E445" s="23">
        <x:f>'Historical Trades'!E445</x:f>
      </x:c>
      <x:c r="F445" s="0">
        <x:f>'Historical Trades'!F445</x:f>
      </x:c>
      <x:c r="G445" s="0">
        <x:f>'Historical Trades'!G445</x:f>
      </x:c>
      <x:c r="H445" s="0">
        <x:f>'Historical Trades'!H445</x:f>
      </x:c>
      <x:c r="I445" s="0">
        <x:f>'Historical Trades'!I445</x:f>
      </x:c>
      <x:c r="J445" s="0">
        <x:f>'Historical Trades'!J445</x:f>
      </x:c>
      <x:c r="K445" s="0">
        <x:f>'Historical Trades'!K445</x:f>
      </x:c>
      <x:c r="L445" s="0">
        <x:f>'Historical Trades'!L445</x:f>
      </x:c>
      <x:c r="M445" s="0">
        <x:f>'Historical Trades'!M445</x:f>
      </x:c>
      <x:c r="N445" s="0">
        <x:f>CLEAN('Historical Trades'!O445)</x:f>
      </x:c>
      <x:c r="P445" s="14">
        <x:f>IF(G445="sell",M445,-M445)</x:f>
      </x:c>
      <x:c r="Q445" s="14">
        <x:f>VLOOKUP(N445,'Currency Rates'!$A$3:$C$32,3,0)</x:f>
      </x:c>
      <x:c r="R445" s="0">
        <x:f>IF(A445="SPUS",0,IF(A445="FWD",0,P445/Q445))</x:f>
      </x:c>
    </x:row>
    <x:row r="446" spans="1:19" x14ac:dyDescent="0.3">
      <x:c r="A446" s="0">
        <x:f>'Historical Trades'!A446</x:f>
      </x:c>
      <x:c r="B446" s="0">
        <x:f>'Historical Trades'!B446</x:f>
      </x:c>
      <x:c r="C446" s="23">
        <x:f>'Historical Trades'!C446</x:f>
      </x:c>
      <x:c r="D446" s="0">
        <x:f>'Historical Trades'!D446</x:f>
      </x:c>
      <x:c r="E446" s="23">
        <x:f>'Historical Trades'!E446</x:f>
      </x:c>
      <x:c r="F446" s="0">
        <x:f>'Historical Trades'!F446</x:f>
      </x:c>
      <x:c r="G446" s="0">
        <x:f>'Historical Trades'!G446</x:f>
      </x:c>
      <x:c r="H446" s="0">
        <x:f>'Historical Trades'!H446</x:f>
      </x:c>
      <x:c r="I446" s="0">
        <x:f>'Historical Trades'!I446</x:f>
      </x:c>
      <x:c r="J446" s="0">
        <x:f>'Historical Trades'!J446</x:f>
      </x:c>
      <x:c r="K446" s="0">
        <x:f>'Historical Trades'!K446</x:f>
      </x:c>
      <x:c r="L446" s="0">
        <x:f>'Historical Trades'!L446</x:f>
      </x:c>
      <x:c r="M446" s="0">
        <x:f>'Historical Trades'!M446</x:f>
      </x:c>
      <x:c r="N446" s="0">
        <x:f>CLEAN('Historical Trades'!O446)</x:f>
      </x:c>
      <x:c r="P446" s="14">
        <x:f>IF(G446="sell",M446,-M446)</x:f>
      </x:c>
      <x:c r="Q446" s="14">
        <x:f>VLOOKUP(N446,'Currency Rates'!$A$3:$C$32,3,0)</x:f>
      </x:c>
      <x:c r="R446" s="0">
        <x:f>IF(A446="SPUS",0,IF(A446="FWD",0,P446/Q446))</x:f>
      </x:c>
    </x:row>
    <x:row r="447" spans="1:19" x14ac:dyDescent="0.3">
      <x:c r="A447" s="0">
        <x:f>'Historical Trades'!A447</x:f>
      </x:c>
      <x:c r="B447" s="0">
        <x:f>'Historical Trades'!B447</x:f>
      </x:c>
      <x:c r="C447" s="23">
        <x:f>'Historical Trades'!C447</x:f>
      </x:c>
      <x:c r="D447" s="0">
        <x:f>'Historical Trades'!D447</x:f>
      </x:c>
      <x:c r="E447" s="23">
        <x:f>'Historical Trades'!E447</x:f>
      </x:c>
      <x:c r="F447" s="0">
        <x:f>'Historical Trades'!F447</x:f>
      </x:c>
      <x:c r="G447" s="0">
        <x:f>'Historical Trades'!G447</x:f>
      </x:c>
      <x:c r="H447" s="0">
        <x:f>'Historical Trades'!H447</x:f>
      </x:c>
      <x:c r="I447" s="0">
        <x:f>'Historical Trades'!I447</x:f>
      </x:c>
      <x:c r="J447" s="0">
        <x:f>'Historical Trades'!J447</x:f>
      </x:c>
      <x:c r="K447" s="0">
        <x:f>'Historical Trades'!K447</x:f>
      </x:c>
      <x:c r="L447" s="0">
        <x:f>'Historical Trades'!L447</x:f>
      </x:c>
      <x:c r="M447" s="0">
        <x:f>'Historical Trades'!M447</x:f>
      </x:c>
      <x:c r="N447" s="0">
        <x:f>CLEAN('Historical Trades'!O447)</x:f>
      </x:c>
      <x:c r="P447" s="14">
        <x:f>IF(G447="sell",M447,-M447)</x:f>
      </x:c>
      <x:c r="Q447" s="14">
        <x:f>VLOOKUP(N447,'Currency Rates'!$A$3:$C$32,3,0)</x:f>
      </x:c>
      <x:c r="R447" s="0">
        <x:f>IF(A447="SPUS",0,IF(A447="FWD",0,P447/Q447))</x:f>
      </x:c>
    </x:row>
    <x:row r="448" spans="1:19" x14ac:dyDescent="0.3">
      <x:c r="A448" s="0">
        <x:f>'Historical Trades'!A448</x:f>
      </x:c>
      <x:c r="B448" s="0">
        <x:f>'Historical Trades'!B448</x:f>
      </x:c>
      <x:c r="C448" s="23">
        <x:f>'Historical Trades'!C448</x:f>
      </x:c>
      <x:c r="D448" s="0">
        <x:f>'Historical Trades'!D448</x:f>
      </x:c>
      <x:c r="E448" s="23">
        <x:f>'Historical Trades'!E448</x:f>
      </x:c>
      <x:c r="F448" s="0">
        <x:f>'Historical Trades'!F448</x:f>
      </x:c>
      <x:c r="G448" s="0">
        <x:f>'Historical Trades'!G448</x:f>
      </x:c>
      <x:c r="H448" s="0">
        <x:f>'Historical Trades'!H448</x:f>
      </x:c>
      <x:c r="I448" s="0">
        <x:f>'Historical Trades'!I448</x:f>
      </x:c>
      <x:c r="J448" s="0">
        <x:f>'Historical Trades'!J448</x:f>
      </x:c>
      <x:c r="K448" s="0">
        <x:f>'Historical Trades'!K448</x:f>
      </x:c>
      <x:c r="L448" s="0">
        <x:f>'Historical Trades'!L448</x:f>
      </x:c>
      <x:c r="M448" s="0">
        <x:f>'Historical Trades'!M448</x:f>
      </x:c>
      <x:c r="N448" s="0">
        <x:f>CLEAN('Historical Trades'!O448)</x:f>
      </x:c>
      <x:c r="P448" s="14">
        <x:f>IF(G448="sell",M448,-M448)</x:f>
      </x:c>
      <x:c r="Q448" s="14">
        <x:f>VLOOKUP(N448,'Currency Rates'!$A$3:$C$32,3,0)</x:f>
      </x:c>
      <x:c r="R448" s="0">
        <x:f>IF(A448="SPUS",0,IF(A448="FWD",0,P448/Q448))</x:f>
      </x:c>
    </x:row>
    <x:row r="449" spans="1:19" x14ac:dyDescent="0.3">
      <x:c r="A449" s="0">
        <x:f>'Historical Trades'!A449</x:f>
      </x:c>
      <x:c r="B449" s="0">
        <x:f>'Historical Trades'!B449</x:f>
      </x:c>
      <x:c r="C449" s="23">
        <x:f>'Historical Trades'!C449</x:f>
      </x:c>
      <x:c r="D449" s="0">
        <x:f>'Historical Trades'!D449</x:f>
      </x:c>
      <x:c r="E449" s="23">
        <x:f>'Historical Trades'!E449</x:f>
      </x:c>
      <x:c r="F449" s="0">
        <x:f>'Historical Trades'!F449</x:f>
      </x:c>
      <x:c r="G449" s="0">
        <x:f>'Historical Trades'!G449</x:f>
      </x:c>
      <x:c r="H449" s="0">
        <x:f>'Historical Trades'!H449</x:f>
      </x:c>
      <x:c r="I449" s="0">
        <x:f>'Historical Trades'!I449</x:f>
      </x:c>
      <x:c r="J449" s="0">
        <x:f>'Historical Trades'!J449</x:f>
      </x:c>
      <x:c r="K449" s="0">
        <x:f>'Historical Trades'!K449</x:f>
      </x:c>
      <x:c r="L449" s="0">
        <x:f>'Historical Trades'!L449</x:f>
      </x:c>
      <x:c r="M449" s="0">
        <x:f>'Historical Trades'!M449</x:f>
      </x:c>
      <x:c r="N449" s="0">
        <x:f>CLEAN('Historical Trades'!O449)</x:f>
      </x:c>
      <x:c r="P449" s="14">
        <x:f>IF(G449="sell",M449,-M449)</x:f>
      </x:c>
      <x:c r="Q449" s="14">
        <x:f>VLOOKUP(N449,'Currency Rates'!$A$3:$C$32,3,0)</x:f>
      </x:c>
      <x:c r="R449" s="0">
        <x:f>IF(A449="SPUS",0,IF(A449="FWD",0,P449/Q449))</x:f>
      </x:c>
    </x:row>
    <x:row r="450" spans="1:19" x14ac:dyDescent="0.3">
      <x:c r="A450" s="0">
        <x:f>'Historical Trades'!A450</x:f>
      </x:c>
      <x:c r="B450" s="0">
        <x:f>'Historical Trades'!B450</x:f>
      </x:c>
      <x:c r="C450" s="23">
        <x:f>'Historical Trades'!C450</x:f>
      </x:c>
      <x:c r="D450" s="0">
        <x:f>'Historical Trades'!D450</x:f>
      </x:c>
      <x:c r="E450" s="23">
        <x:f>'Historical Trades'!E450</x:f>
      </x:c>
      <x:c r="F450" s="0">
        <x:f>'Historical Trades'!F450</x:f>
      </x:c>
      <x:c r="G450" s="0">
        <x:f>'Historical Trades'!G450</x:f>
      </x:c>
      <x:c r="H450" s="0">
        <x:f>'Historical Trades'!H450</x:f>
      </x:c>
      <x:c r="I450" s="0">
        <x:f>'Historical Trades'!I450</x:f>
      </x:c>
      <x:c r="J450" s="0">
        <x:f>'Historical Trades'!J450</x:f>
      </x:c>
      <x:c r="K450" s="0">
        <x:f>'Historical Trades'!K450</x:f>
      </x:c>
      <x:c r="L450" s="0">
        <x:f>'Historical Trades'!L450</x:f>
      </x:c>
      <x:c r="M450" s="0">
        <x:f>'Historical Trades'!M450</x:f>
      </x:c>
      <x:c r="N450" s="0">
        <x:f>CLEAN('Historical Trades'!O450)</x:f>
      </x:c>
      <x:c r="P450" s="14">
        <x:f>IF(G450="sell",M450,-M450)</x:f>
      </x:c>
      <x:c r="Q450" s="14">
        <x:f>VLOOKUP(N450,'Currency Rates'!$A$3:$C$32,3,0)</x:f>
      </x:c>
      <x:c r="R450" s="0">
        <x:f>IF(A450="SPUS",0,IF(A450="FWD",0,P450/Q450))</x:f>
      </x:c>
    </x:row>
    <x:row r="451" spans="1:19" x14ac:dyDescent="0.3">
      <x:c r="A451" s="0">
        <x:f>'Historical Trades'!A451</x:f>
      </x:c>
      <x:c r="B451" s="0">
        <x:f>'Historical Trades'!B451</x:f>
      </x:c>
      <x:c r="C451" s="23">
        <x:f>'Historical Trades'!C451</x:f>
      </x:c>
      <x:c r="D451" s="0">
        <x:f>'Historical Trades'!D451</x:f>
      </x:c>
      <x:c r="E451" s="23">
        <x:f>'Historical Trades'!E451</x:f>
      </x:c>
      <x:c r="F451" s="0">
        <x:f>'Historical Trades'!F451</x:f>
      </x:c>
      <x:c r="G451" s="0">
        <x:f>'Historical Trades'!G451</x:f>
      </x:c>
      <x:c r="H451" s="0">
        <x:f>'Historical Trades'!H451</x:f>
      </x:c>
      <x:c r="I451" s="0">
        <x:f>'Historical Trades'!I451</x:f>
      </x:c>
      <x:c r="J451" s="0">
        <x:f>'Historical Trades'!J451</x:f>
      </x:c>
      <x:c r="K451" s="0">
        <x:f>'Historical Trades'!K451</x:f>
      </x:c>
      <x:c r="L451" s="0">
        <x:f>'Historical Trades'!L451</x:f>
      </x:c>
      <x:c r="M451" s="0">
        <x:f>'Historical Trades'!M451</x:f>
      </x:c>
      <x:c r="N451" s="0">
        <x:f>CLEAN('Historical Trades'!O451)</x:f>
      </x:c>
      <x:c r="P451" s="14">
        <x:f>IF(G451="sell",M451,-M451)</x:f>
      </x:c>
      <x:c r="Q451" s="14">
        <x:f>VLOOKUP(N451,'Currency Rates'!$A$3:$C$32,3,0)</x:f>
      </x:c>
      <x:c r="R451" s="0">
        <x:f>IF(A451="SPUS",0,IF(A451="FWD",0,P451/Q451))</x:f>
      </x:c>
    </x:row>
    <x:row r="452" spans="1:19" x14ac:dyDescent="0.3">
      <x:c r="A452" s="0">
        <x:f>'Historical Trades'!A452</x:f>
      </x:c>
      <x:c r="B452" s="0">
        <x:f>'Historical Trades'!B452</x:f>
      </x:c>
      <x:c r="C452" s="23">
        <x:f>'Historical Trades'!C452</x:f>
      </x:c>
      <x:c r="D452" s="0">
        <x:f>'Historical Trades'!D452</x:f>
      </x:c>
      <x:c r="E452" s="23">
        <x:f>'Historical Trades'!E452</x:f>
      </x:c>
      <x:c r="F452" s="0">
        <x:f>'Historical Trades'!F452</x:f>
      </x:c>
      <x:c r="G452" s="0">
        <x:f>'Historical Trades'!G452</x:f>
      </x:c>
      <x:c r="H452" s="0">
        <x:f>'Historical Trades'!H452</x:f>
      </x:c>
      <x:c r="I452" s="0">
        <x:f>'Historical Trades'!I452</x:f>
      </x:c>
      <x:c r="J452" s="0">
        <x:f>'Historical Trades'!J452</x:f>
      </x:c>
      <x:c r="K452" s="0">
        <x:f>'Historical Trades'!K452</x:f>
      </x:c>
      <x:c r="L452" s="0">
        <x:f>'Historical Trades'!L452</x:f>
      </x:c>
      <x:c r="M452" s="0">
        <x:f>'Historical Trades'!M452</x:f>
      </x:c>
      <x:c r="N452" s="0">
        <x:f>CLEAN('Historical Trades'!O452)</x:f>
      </x:c>
      <x:c r="P452" s="14">
        <x:f>IF(G452="sell",M452,-M452)</x:f>
      </x:c>
      <x:c r="Q452" s="14">
        <x:f>VLOOKUP(N452,'Currency Rates'!$A$3:$C$32,3,0)</x:f>
      </x:c>
      <x:c r="R452" s="0">
        <x:f>IF(A452="SPUS",0,IF(A452="FWD",0,P452/Q452))</x:f>
      </x:c>
    </x:row>
    <x:row r="453" spans="1:19" x14ac:dyDescent="0.3">
      <x:c r="A453" s="0">
        <x:f>'Historical Trades'!A453</x:f>
      </x:c>
      <x:c r="B453" s="0">
        <x:f>'Historical Trades'!B453</x:f>
      </x:c>
      <x:c r="C453" s="23">
        <x:f>'Historical Trades'!C453</x:f>
      </x:c>
      <x:c r="D453" s="0">
        <x:f>'Historical Trades'!D453</x:f>
      </x:c>
      <x:c r="E453" s="23">
        <x:f>'Historical Trades'!E453</x:f>
      </x:c>
      <x:c r="F453" s="0">
        <x:f>'Historical Trades'!F453</x:f>
      </x:c>
      <x:c r="G453" s="0">
        <x:f>'Historical Trades'!G453</x:f>
      </x:c>
      <x:c r="H453" s="0">
        <x:f>'Historical Trades'!H453</x:f>
      </x:c>
      <x:c r="I453" s="0">
        <x:f>'Historical Trades'!I453</x:f>
      </x:c>
      <x:c r="J453" s="0">
        <x:f>'Historical Trades'!J453</x:f>
      </x:c>
      <x:c r="K453" s="0">
        <x:f>'Historical Trades'!K453</x:f>
      </x:c>
      <x:c r="L453" s="0">
        <x:f>'Historical Trades'!L453</x:f>
      </x:c>
      <x:c r="M453" s="0">
        <x:f>'Historical Trades'!M453</x:f>
      </x:c>
      <x:c r="N453" s="0">
        <x:f>CLEAN('Historical Trades'!O453)</x:f>
      </x:c>
      <x:c r="P453" s="14">
        <x:f>IF(G453="sell",M453,-M453)</x:f>
      </x:c>
      <x:c r="Q453" s="14">
        <x:f>VLOOKUP(N453,'Currency Rates'!$A$3:$C$32,3,0)</x:f>
      </x:c>
      <x:c r="R453" s="0">
        <x:f>IF(A453="SPUS",0,IF(A453="FWD",0,P453/Q453))</x:f>
      </x:c>
    </x:row>
    <x:row r="454" spans="1:19" x14ac:dyDescent="0.3">
      <x:c r="A454" s="0">
        <x:f>'Historical Trades'!A454</x:f>
      </x:c>
      <x:c r="B454" s="0">
        <x:f>'Historical Trades'!B454</x:f>
      </x:c>
      <x:c r="C454" s="23">
        <x:f>'Historical Trades'!C454</x:f>
      </x:c>
      <x:c r="D454" s="0">
        <x:f>'Historical Trades'!D454</x:f>
      </x:c>
      <x:c r="E454" s="23">
        <x:f>'Historical Trades'!E454</x:f>
      </x:c>
      <x:c r="F454" s="0">
        <x:f>'Historical Trades'!F454</x:f>
      </x:c>
      <x:c r="G454" s="0">
        <x:f>'Historical Trades'!G454</x:f>
      </x:c>
      <x:c r="H454" s="0">
        <x:f>'Historical Trades'!H454</x:f>
      </x:c>
      <x:c r="I454" s="0">
        <x:f>'Historical Trades'!I454</x:f>
      </x:c>
      <x:c r="J454" s="0">
        <x:f>'Historical Trades'!J454</x:f>
      </x:c>
      <x:c r="K454" s="0">
        <x:f>'Historical Trades'!K454</x:f>
      </x:c>
      <x:c r="L454" s="0">
        <x:f>'Historical Trades'!L454</x:f>
      </x:c>
      <x:c r="M454" s="0">
        <x:f>'Historical Trades'!M454</x:f>
      </x:c>
      <x:c r="N454" s="0">
        <x:f>CLEAN('Historical Trades'!O454)</x:f>
      </x:c>
      <x:c r="P454" s="14">
        <x:f>IF(G454="sell",M454,-M454)</x:f>
      </x:c>
      <x:c r="Q454" s="14">
        <x:f>VLOOKUP(N454,'Currency Rates'!$A$3:$C$32,3,0)</x:f>
      </x:c>
      <x:c r="R454" s="0">
        <x:f>IF(A454="SPUS",0,IF(A454="FWD",0,P454/Q454))</x:f>
      </x:c>
    </x:row>
    <x:row r="455" spans="1:19" x14ac:dyDescent="0.3">
      <x:c r="A455" s="0">
        <x:f>'Historical Trades'!A455</x:f>
      </x:c>
      <x:c r="B455" s="0">
        <x:f>'Historical Trades'!B455</x:f>
      </x:c>
      <x:c r="C455" s="23">
        <x:f>'Historical Trades'!C455</x:f>
      </x:c>
      <x:c r="D455" s="0">
        <x:f>'Historical Trades'!D455</x:f>
      </x:c>
      <x:c r="E455" s="23">
        <x:f>'Historical Trades'!E455</x:f>
      </x:c>
      <x:c r="F455" s="0">
        <x:f>'Historical Trades'!F455</x:f>
      </x:c>
      <x:c r="G455" s="0">
        <x:f>'Historical Trades'!G455</x:f>
      </x:c>
      <x:c r="H455" s="0">
        <x:f>'Historical Trades'!H455</x:f>
      </x:c>
      <x:c r="I455" s="0">
        <x:f>'Historical Trades'!I455</x:f>
      </x:c>
      <x:c r="J455" s="0">
        <x:f>'Historical Trades'!J455</x:f>
      </x:c>
      <x:c r="K455" s="0">
        <x:f>'Historical Trades'!K455</x:f>
      </x:c>
      <x:c r="L455" s="0">
        <x:f>'Historical Trades'!L455</x:f>
      </x:c>
      <x:c r="M455" s="0">
        <x:f>'Historical Trades'!M455</x:f>
      </x:c>
      <x:c r="N455" s="0">
        <x:f>CLEAN('Historical Trades'!O455)</x:f>
      </x:c>
      <x:c r="P455" s="14">
        <x:f>IF(G455="sell",M455,-M455)</x:f>
      </x:c>
      <x:c r="Q455" s="14">
        <x:f>VLOOKUP(N455,'Currency Rates'!$A$3:$C$32,3,0)</x:f>
      </x:c>
      <x:c r="R455" s="0">
        <x:f>IF(A455="SPUS",0,IF(A455="FWD",0,P455/Q455))</x:f>
      </x:c>
    </x:row>
    <x:row r="456" spans="1:19" x14ac:dyDescent="0.3">
      <x:c r="A456" s="0">
        <x:f>'Historical Trades'!A456</x:f>
      </x:c>
      <x:c r="B456" s="0">
        <x:f>'Historical Trades'!B456</x:f>
      </x:c>
      <x:c r="C456" s="23">
        <x:f>'Historical Trades'!C456</x:f>
      </x:c>
      <x:c r="D456" s="0">
        <x:f>'Historical Trades'!D456</x:f>
      </x:c>
      <x:c r="E456" s="23">
        <x:f>'Historical Trades'!E456</x:f>
      </x:c>
      <x:c r="F456" s="0">
        <x:f>'Historical Trades'!F456</x:f>
      </x:c>
      <x:c r="G456" s="0">
        <x:f>'Historical Trades'!G456</x:f>
      </x:c>
      <x:c r="H456" s="0">
        <x:f>'Historical Trades'!H456</x:f>
      </x:c>
      <x:c r="I456" s="0">
        <x:f>'Historical Trades'!I456</x:f>
      </x:c>
      <x:c r="J456" s="0">
        <x:f>'Historical Trades'!J456</x:f>
      </x:c>
      <x:c r="K456" s="0">
        <x:f>'Historical Trades'!K456</x:f>
      </x:c>
      <x:c r="L456" s="0">
        <x:f>'Historical Trades'!L456</x:f>
      </x:c>
      <x:c r="M456" s="0">
        <x:f>'Historical Trades'!M456</x:f>
      </x:c>
      <x:c r="N456" s="0">
        <x:f>CLEAN('Historical Trades'!O456)</x:f>
      </x:c>
      <x:c r="P456" s="14">
        <x:f>IF(G456="sell",M456,-M456)</x:f>
      </x:c>
      <x:c r="Q456" s="14">
        <x:f>VLOOKUP(N456,'Currency Rates'!$A$3:$C$32,3,0)</x:f>
      </x:c>
      <x:c r="R456" s="0">
        <x:f>IF(A456="SPUS",0,IF(A456="FWD",0,P456/Q456))</x:f>
      </x:c>
    </x:row>
    <x:row r="457" spans="1:19" x14ac:dyDescent="0.3">
      <x:c r="A457" s="0">
        <x:f>'Historical Trades'!A457</x:f>
      </x:c>
      <x:c r="B457" s="0">
        <x:f>'Historical Trades'!B457</x:f>
      </x:c>
      <x:c r="C457" s="23">
        <x:f>'Historical Trades'!C457</x:f>
      </x:c>
      <x:c r="D457" s="0">
        <x:f>'Historical Trades'!D457</x:f>
      </x:c>
      <x:c r="E457" s="23">
        <x:f>'Historical Trades'!E457</x:f>
      </x:c>
      <x:c r="F457" s="0">
        <x:f>'Historical Trades'!F457</x:f>
      </x:c>
      <x:c r="G457" s="0">
        <x:f>'Historical Trades'!G457</x:f>
      </x:c>
      <x:c r="H457" s="0">
        <x:f>'Historical Trades'!H457</x:f>
      </x:c>
      <x:c r="I457" s="0">
        <x:f>'Historical Trades'!I457</x:f>
      </x:c>
      <x:c r="J457" s="0">
        <x:f>'Historical Trades'!J457</x:f>
      </x:c>
      <x:c r="K457" s="0">
        <x:f>'Historical Trades'!K457</x:f>
      </x:c>
      <x:c r="L457" s="0">
        <x:f>'Historical Trades'!L457</x:f>
      </x:c>
      <x:c r="M457" s="0">
        <x:f>'Historical Trades'!M457</x:f>
      </x:c>
      <x:c r="N457" s="0">
        <x:f>CLEAN('Historical Trades'!O457)</x:f>
      </x:c>
      <x:c r="P457" s="14">
        <x:f>IF(G457="sell",M457,-M457)</x:f>
      </x:c>
      <x:c r="Q457" s="14">
        <x:f>VLOOKUP(N457,'Currency Rates'!$A$3:$C$32,3,0)</x:f>
      </x:c>
      <x:c r="R457" s="0">
        <x:f>IF(A457="SPUS",0,IF(A457="FWD",0,P457/Q457))</x:f>
      </x:c>
    </x:row>
    <x:row r="458" spans="1:19" x14ac:dyDescent="0.3">
      <x:c r="A458" s="0">
        <x:f>'Historical Trades'!A458</x:f>
      </x:c>
      <x:c r="B458" s="0">
        <x:f>'Historical Trades'!B458</x:f>
      </x:c>
      <x:c r="C458" s="23">
        <x:f>'Historical Trades'!C458</x:f>
      </x:c>
      <x:c r="D458" s="0">
        <x:f>'Historical Trades'!D458</x:f>
      </x:c>
      <x:c r="E458" s="23">
        <x:f>'Historical Trades'!E458</x:f>
      </x:c>
      <x:c r="F458" s="0">
        <x:f>'Historical Trades'!F458</x:f>
      </x:c>
      <x:c r="G458" s="0">
        <x:f>'Historical Trades'!G458</x:f>
      </x:c>
      <x:c r="H458" s="0">
        <x:f>'Historical Trades'!H458</x:f>
      </x:c>
      <x:c r="I458" s="0">
        <x:f>'Historical Trades'!I458</x:f>
      </x:c>
      <x:c r="J458" s="0">
        <x:f>'Historical Trades'!J458</x:f>
      </x:c>
      <x:c r="K458" s="0">
        <x:f>'Historical Trades'!K458</x:f>
      </x:c>
      <x:c r="L458" s="0">
        <x:f>'Historical Trades'!L458</x:f>
      </x:c>
      <x:c r="M458" s="0">
        <x:f>'Historical Trades'!M458</x:f>
      </x:c>
      <x:c r="N458" s="0">
        <x:f>CLEAN('Historical Trades'!O458)</x:f>
      </x:c>
      <x:c r="P458" s="14">
        <x:f>IF(G458="sell",M458,-M458)</x:f>
      </x:c>
      <x:c r="Q458" s="14">
        <x:f>VLOOKUP(N458,'Currency Rates'!$A$3:$C$32,3,0)</x:f>
      </x:c>
      <x:c r="R458" s="0">
        <x:f>IF(A458="SPUS",0,IF(A458="FWD",0,P458/Q458))</x:f>
      </x:c>
    </x:row>
    <x:row r="459" spans="1:19" x14ac:dyDescent="0.3">
      <x:c r="A459" s="0">
        <x:f>'Historical Trades'!A459</x:f>
      </x:c>
      <x:c r="B459" s="0">
        <x:f>'Historical Trades'!B459</x:f>
      </x:c>
      <x:c r="C459" s="23">
        <x:f>'Historical Trades'!C459</x:f>
      </x:c>
      <x:c r="D459" s="0">
        <x:f>'Historical Trades'!D459</x:f>
      </x:c>
      <x:c r="E459" s="23">
        <x:f>'Historical Trades'!E459</x:f>
      </x:c>
      <x:c r="F459" s="0">
        <x:f>'Historical Trades'!F459</x:f>
      </x:c>
      <x:c r="G459" s="0">
        <x:f>'Historical Trades'!G459</x:f>
      </x:c>
      <x:c r="H459" s="0">
        <x:f>'Historical Trades'!H459</x:f>
      </x:c>
      <x:c r="I459" s="0">
        <x:f>'Historical Trades'!I459</x:f>
      </x:c>
      <x:c r="J459" s="0">
        <x:f>'Historical Trades'!J459</x:f>
      </x:c>
      <x:c r="K459" s="0">
        <x:f>'Historical Trades'!K459</x:f>
      </x:c>
      <x:c r="L459" s="0">
        <x:f>'Historical Trades'!L459</x:f>
      </x:c>
      <x:c r="M459" s="0">
        <x:f>'Historical Trades'!M459</x:f>
      </x:c>
      <x:c r="N459" s="0">
        <x:f>CLEAN('Historical Trades'!O459)</x:f>
      </x:c>
      <x:c r="P459" s="14">
        <x:f>IF(G459="sell",M459,-M459)</x:f>
      </x:c>
      <x:c r="Q459" s="14">
        <x:f>VLOOKUP(N459,'Currency Rates'!$A$3:$C$32,3,0)</x:f>
      </x:c>
      <x:c r="R459" s="0">
        <x:f>IF(A459="SPUS",0,IF(A459="FWD",0,P459/Q459))</x:f>
      </x:c>
    </x:row>
    <x:row r="460" spans="1:19" x14ac:dyDescent="0.3">
      <x:c r="A460" s="0">
        <x:f>'Historical Trades'!A460</x:f>
      </x:c>
      <x:c r="B460" s="0">
        <x:f>'Historical Trades'!B460</x:f>
      </x:c>
      <x:c r="C460" s="23">
        <x:f>'Historical Trades'!C460</x:f>
      </x:c>
      <x:c r="D460" s="0">
        <x:f>'Historical Trades'!D460</x:f>
      </x:c>
      <x:c r="E460" s="23">
        <x:f>'Historical Trades'!E460</x:f>
      </x:c>
      <x:c r="F460" s="0">
        <x:f>'Historical Trades'!F460</x:f>
      </x:c>
      <x:c r="G460" s="0">
        <x:f>'Historical Trades'!G460</x:f>
      </x:c>
      <x:c r="H460" s="0">
        <x:f>'Historical Trades'!H460</x:f>
      </x:c>
      <x:c r="I460" s="0">
        <x:f>'Historical Trades'!I460</x:f>
      </x:c>
      <x:c r="J460" s="0">
        <x:f>'Historical Trades'!J460</x:f>
      </x:c>
      <x:c r="K460" s="0">
        <x:f>'Historical Trades'!K460</x:f>
      </x:c>
      <x:c r="L460" s="0">
        <x:f>'Historical Trades'!L460</x:f>
      </x:c>
      <x:c r="M460" s="0">
        <x:f>'Historical Trades'!M460</x:f>
      </x:c>
      <x:c r="N460" s="0">
        <x:f>CLEAN('Historical Trades'!O460)</x:f>
      </x:c>
      <x:c r="P460" s="14">
        <x:f>IF(G460="sell",M460,-M460)</x:f>
      </x:c>
      <x:c r="Q460" s="14">
        <x:f>VLOOKUP(N460,'Currency Rates'!$A$3:$C$32,3,0)</x:f>
      </x:c>
      <x:c r="R460" s="0">
        <x:f>IF(A460="SPUS",0,IF(A460="FWD",0,P460/Q460))</x:f>
      </x:c>
    </x:row>
    <x:row r="461" spans="1:19" x14ac:dyDescent="0.3">
      <x:c r="A461" s="0">
        <x:f>'Historical Trades'!A461</x:f>
      </x:c>
      <x:c r="B461" s="0">
        <x:f>'Historical Trades'!B461</x:f>
      </x:c>
      <x:c r="C461" s="23">
        <x:f>'Historical Trades'!C461</x:f>
      </x:c>
      <x:c r="D461" s="0">
        <x:f>'Historical Trades'!D461</x:f>
      </x:c>
      <x:c r="E461" s="23">
        <x:f>'Historical Trades'!E461</x:f>
      </x:c>
      <x:c r="F461" s="0">
        <x:f>'Historical Trades'!F461</x:f>
      </x:c>
      <x:c r="G461" s="0">
        <x:f>'Historical Trades'!G461</x:f>
      </x:c>
      <x:c r="H461" s="0">
        <x:f>'Historical Trades'!H461</x:f>
      </x:c>
      <x:c r="I461" s="0">
        <x:f>'Historical Trades'!I461</x:f>
      </x:c>
      <x:c r="J461" s="0">
        <x:f>'Historical Trades'!J461</x:f>
      </x:c>
      <x:c r="K461" s="0">
        <x:f>'Historical Trades'!K461</x:f>
      </x:c>
      <x:c r="L461" s="0">
        <x:f>'Historical Trades'!L461</x:f>
      </x:c>
      <x:c r="M461" s="0">
        <x:f>'Historical Trades'!M461</x:f>
      </x:c>
      <x:c r="N461" s="0">
        <x:f>CLEAN('Historical Trades'!O461)</x:f>
      </x:c>
      <x:c r="P461" s="14">
        <x:f>IF(G461="sell",M461,-M461)</x:f>
      </x:c>
      <x:c r="Q461" s="14">
        <x:f>VLOOKUP(N461,'Currency Rates'!$A$3:$C$32,3,0)</x:f>
      </x:c>
      <x:c r="R461" s="0">
        <x:f>IF(A461="SPUS",0,IF(A461="FWD",0,P461/Q461))</x:f>
      </x:c>
    </x:row>
    <x:row r="462" spans="1:19" x14ac:dyDescent="0.3">
      <x:c r="A462" s="0">
        <x:f>'Historical Trades'!A462</x:f>
      </x:c>
      <x:c r="B462" s="0">
        <x:f>'Historical Trades'!B462</x:f>
      </x:c>
      <x:c r="C462" s="23">
        <x:f>'Historical Trades'!C462</x:f>
      </x:c>
      <x:c r="D462" s="0">
        <x:f>'Historical Trades'!D462</x:f>
      </x:c>
      <x:c r="E462" s="23">
        <x:f>'Historical Trades'!E462</x:f>
      </x:c>
      <x:c r="F462" s="0">
        <x:f>'Historical Trades'!F462</x:f>
      </x:c>
      <x:c r="G462" s="0">
        <x:f>'Historical Trades'!G462</x:f>
      </x:c>
      <x:c r="H462" s="0">
        <x:f>'Historical Trades'!H462</x:f>
      </x:c>
      <x:c r="I462" s="0">
        <x:f>'Historical Trades'!I462</x:f>
      </x:c>
      <x:c r="J462" s="0">
        <x:f>'Historical Trades'!J462</x:f>
      </x:c>
      <x:c r="K462" s="0">
        <x:f>'Historical Trades'!K462</x:f>
      </x:c>
      <x:c r="L462" s="0">
        <x:f>'Historical Trades'!L462</x:f>
      </x:c>
      <x:c r="M462" s="0">
        <x:f>'Historical Trades'!M462</x:f>
      </x:c>
      <x:c r="N462" s="0">
        <x:f>CLEAN('Historical Trades'!O462)</x:f>
      </x:c>
      <x:c r="P462" s="14">
        <x:f>IF(G462="sell",M462,-M462)</x:f>
      </x:c>
      <x:c r="Q462" s="14">
        <x:f>VLOOKUP(N462,'Currency Rates'!$A$3:$C$32,3,0)</x:f>
      </x:c>
      <x:c r="R462" s="0">
        <x:f>IF(A462="SPUS",0,IF(A462="FWD",0,P462/Q462))</x:f>
      </x:c>
    </x:row>
    <x:row r="463" spans="1:19" x14ac:dyDescent="0.3">
      <x:c r="A463" s="0">
        <x:f>'Historical Trades'!A463</x:f>
      </x:c>
      <x:c r="B463" s="0">
        <x:f>'Historical Trades'!B463</x:f>
      </x:c>
      <x:c r="C463" s="23">
        <x:f>'Historical Trades'!C463</x:f>
      </x:c>
      <x:c r="D463" s="0">
        <x:f>'Historical Trades'!D463</x:f>
      </x:c>
      <x:c r="E463" s="23">
        <x:f>'Historical Trades'!E463</x:f>
      </x:c>
      <x:c r="F463" s="0">
        <x:f>'Historical Trades'!F463</x:f>
      </x:c>
      <x:c r="G463" s="0">
        <x:f>'Historical Trades'!G463</x:f>
      </x:c>
      <x:c r="H463" s="0">
        <x:f>'Historical Trades'!H463</x:f>
      </x:c>
      <x:c r="I463" s="0">
        <x:f>'Historical Trades'!I463</x:f>
      </x:c>
      <x:c r="J463" s="0">
        <x:f>'Historical Trades'!J463</x:f>
      </x:c>
      <x:c r="K463" s="0">
        <x:f>'Historical Trades'!K463</x:f>
      </x:c>
      <x:c r="L463" s="0">
        <x:f>'Historical Trades'!L463</x:f>
      </x:c>
      <x:c r="M463" s="0">
        <x:f>'Historical Trades'!M463</x:f>
      </x:c>
      <x:c r="N463" s="0">
        <x:f>CLEAN('Historical Trades'!O463)</x:f>
      </x:c>
      <x:c r="P463" s="14">
        <x:f>IF(G463="sell",M463,-M463)</x:f>
      </x:c>
      <x:c r="Q463" s="14">
        <x:f>VLOOKUP(N463,'Currency Rates'!$A$3:$C$32,3,0)</x:f>
      </x:c>
      <x:c r="R463" s="0">
        <x:f>IF(A463="SPUS",0,IF(A463="FWD",0,P463/Q463))</x:f>
      </x:c>
    </x:row>
    <x:row r="464" spans="1:19" x14ac:dyDescent="0.3">
      <x:c r="A464" s="0">
        <x:f>'Historical Trades'!A464</x:f>
      </x:c>
      <x:c r="B464" s="0">
        <x:f>'Historical Trades'!B464</x:f>
      </x:c>
      <x:c r="C464" s="23">
        <x:f>'Historical Trades'!C464</x:f>
      </x:c>
      <x:c r="D464" s="0">
        <x:f>'Historical Trades'!D464</x:f>
      </x:c>
      <x:c r="E464" s="23">
        <x:f>'Historical Trades'!E464</x:f>
      </x:c>
      <x:c r="F464" s="0">
        <x:f>'Historical Trades'!F464</x:f>
      </x:c>
      <x:c r="G464" s="0">
        <x:f>'Historical Trades'!G464</x:f>
      </x:c>
      <x:c r="H464" s="0">
        <x:f>'Historical Trades'!H464</x:f>
      </x:c>
      <x:c r="I464" s="0">
        <x:f>'Historical Trades'!I464</x:f>
      </x:c>
      <x:c r="J464" s="0">
        <x:f>'Historical Trades'!J464</x:f>
      </x:c>
      <x:c r="K464" s="0">
        <x:f>'Historical Trades'!K464</x:f>
      </x:c>
      <x:c r="L464" s="0">
        <x:f>'Historical Trades'!L464</x:f>
      </x:c>
      <x:c r="M464" s="0">
        <x:f>'Historical Trades'!M464</x:f>
      </x:c>
      <x:c r="N464" s="0">
        <x:f>CLEAN('Historical Trades'!O464)</x:f>
      </x:c>
      <x:c r="P464" s="14">
        <x:f>IF(G464="sell",M464,-M464)</x:f>
      </x:c>
      <x:c r="Q464" s="14">
        <x:f>VLOOKUP(N464,'Currency Rates'!$A$3:$C$32,3,0)</x:f>
      </x:c>
      <x:c r="R464" s="0">
        <x:f>IF(A464="SPUS",0,IF(A464="FWD",0,P464/Q464))</x:f>
      </x:c>
    </x:row>
    <x:row r="465" spans="1:19" x14ac:dyDescent="0.3">
      <x:c r="A465" s="0">
        <x:f>'Historical Trades'!A465</x:f>
      </x:c>
      <x:c r="B465" s="0">
        <x:f>'Historical Trades'!B465</x:f>
      </x:c>
      <x:c r="C465" s="23">
        <x:f>'Historical Trades'!C465</x:f>
      </x:c>
      <x:c r="D465" s="0">
        <x:f>'Historical Trades'!D465</x:f>
      </x:c>
      <x:c r="E465" s="23">
        <x:f>'Historical Trades'!E465</x:f>
      </x:c>
      <x:c r="F465" s="0">
        <x:f>'Historical Trades'!F465</x:f>
      </x:c>
      <x:c r="G465" s="0">
        <x:f>'Historical Trades'!G465</x:f>
      </x:c>
      <x:c r="H465" s="0">
        <x:f>'Historical Trades'!H465</x:f>
      </x:c>
      <x:c r="I465" s="0">
        <x:f>'Historical Trades'!I465</x:f>
      </x:c>
      <x:c r="J465" s="0">
        <x:f>'Historical Trades'!J465</x:f>
      </x:c>
      <x:c r="K465" s="0">
        <x:f>'Historical Trades'!K465</x:f>
      </x:c>
      <x:c r="L465" s="0">
        <x:f>'Historical Trades'!L465</x:f>
      </x:c>
      <x:c r="M465" s="0">
        <x:f>'Historical Trades'!M465</x:f>
      </x:c>
      <x:c r="N465" s="0">
        <x:f>CLEAN('Historical Trades'!O465)</x:f>
      </x:c>
      <x:c r="P465" s="14">
        <x:f>IF(G465="sell",M465,-M465)</x:f>
      </x:c>
      <x:c r="Q465" s="14">
        <x:f>VLOOKUP(N465,'Currency Rates'!$A$3:$C$32,3,0)</x:f>
      </x:c>
      <x:c r="R465" s="0">
        <x:f>IF(A465="SPUS",0,IF(A465="FWD",0,P465/Q465))</x:f>
      </x:c>
    </x:row>
    <x:row r="466" spans="1:19" x14ac:dyDescent="0.3">
      <x:c r="A466" s="0">
        <x:f>'Historical Trades'!A466</x:f>
      </x:c>
      <x:c r="B466" s="0">
        <x:f>'Historical Trades'!B466</x:f>
      </x:c>
      <x:c r="C466" s="23">
        <x:f>'Historical Trades'!C466</x:f>
      </x:c>
      <x:c r="D466" s="0">
        <x:f>'Historical Trades'!D466</x:f>
      </x:c>
      <x:c r="E466" s="23">
        <x:f>'Historical Trades'!E466</x:f>
      </x:c>
      <x:c r="F466" s="0">
        <x:f>'Historical Trades'!F466</x:f>
      </x:c>
      <x:c r="G466" s="0">
        <x:f>'Historical Trades'!G466</x:f>
      </x:c>
      <x:c r="H466" s="0">
        <x:f>'Historical Trades'!H466</x:f>
      </x:c>
      <x:c r="I466" s="0">
        <x:f>'Historical Trades'!I466</x:f>
      </x:c>
      <x:c r="J466" s="0">
        <x:f>'Historical Trades'!J466</x:f>
      </x:c>
      <x:c r="K466" s="0">
        <x:f>'Historical Trades'!K466</x:f>
      </x:c>
      <x:c r="L466" s="0">
        <x:f>'Historical Trades'!L466</x:f>
      </x:c>
      <x:c r="M466" s="0">
        <x:f>'Historical Trades'!M466</x:f>
      </x:c>
      <x:c r="N466" s="0">
        <x:f>CLEAN('Historical Trades'!O466)</x:f>
      </x:c>
      <x:c r="P466" s="14">
        <x:f>IF(G466="sell",M466,-M466)</x:f>
      </x:c>
      <x:c r="Q466" s="14">
        <x:f>VLOOKUP(N466,'Currency Rates'!$A$3:$C$32,3,0)</x:f>
      </x:c>
      <x:c r="R466" s="0">
        <x:f>IF(A466="SPUS",0,IF(A466="FWD",0,P466/Q466))</x:f>
      </x:c>
    </x:row>
    <x:row r="467" spans="1:19" x14ac:dyDescent="0.3">
      <x:c r="A467" s="0">
        <x:f>'Historical Trades'!A467</x:f>
      </x:c>
      <x:c r="B467" s="0">
        <x:f>'Historical Trades'!B467</x:f>
      </x:c>
      <x:c r="C467" s="23">
        <x:f>'Historical Trades'!C467</x:f>
      </x:c>
      <x:c r="D467" s="0">
        <x:f>'Historical Trades'!D467</x:f>
      </x:c>
      <x:c r="E467" s="23">
        <x:f>'Historical Trades'!E467</x:f>
      </x:c>
      <x:c r="F467" s="0">
        <x:f>'Historical Trades'!F467</x:f>
      </x:c>
      <x:c r="G467" s="0">
        <x:f>'Historical Trades'!G467</x:f>
      </x:c>
      <x:c r="H467" s="0">
        <x:f>'Historical Trades'!H467</x:f>
      </x:c>
      <x:c r="I467" s="0">
        <x:f>'Historical Trades'!I467</x:f>
      </x:c>
      <x:c r="J467" s="0">
        <x:f>'Historical Trades'!J467</x:f>
      </x:c>
      <x:c r="K467" s="0">
        <x:f>'Historical Trades'!K467</x:f>
      </x:c>
      <x:c r="L467" s="0">
        <x:f>'Historical Trades'!L467</x:f>
      </x:c>
      <x:c r="M467" s="0">
        <x:f>'Historical Trades'!M467</x:f>
      </x:c>
      <x:c r="N467" s="0">
        <x:f>CLEAN('Historical Trades'!O467)</x:f>
      </x:c>
      <x:c r="P467" s="14">
        <x:f>IF(G467="sell",M467,-M467)</x:f>
      </x:c>
      <x:c r="Q467" s="14">
        <x:f>VLOOKUP(N467,'Currency Rates'!$A$3:$C$32,3,0)</x:f>
      </x:c>
      <x:c r="R467" s="0">
        <x:f>IF(A467="SPUS",0,IF(A467="FWD",0,P467/Q467))</x:f>
      </x:c>
    </x:row>
    <x:row r="468" spans="1:19" x14ac:dyDescent="0.3">
      <x:c r="A468" s="0">
        <x:f>'Historical Trades'!A468</x:f>
      </x:c>
      <x:c r="B468" s="0">
        <x:f>'Historical Trades'!B468</x:f>
      </x:c>
      <x:c r="C468" s="23">
        <x:f>'Historical Trades'!C468</x:f>
      </x:c>
      <x:c r="D468" s="0">
        <x:f>'Historical Trades'!D468</x:f>
      </x:c>
      <x:c r="E468" s="23">
        <x:f>'Historical Trades'!E468</x:f>
      </x:c>
      <x:c r="F468" s="0">
        <x:f>'Historical Trades'!F468</x:f>
      </x:c>
      <x:c r="G468" s="0">
        <x:f>'Historical Trades'!G468</x:f>
      </x:c>
      <x:c r="H468" s="0">
        <x:f>'Historical Trades'!H468</x:f>
      </x:c>
      <x:c r="I468" s="0">
        <x:f>'Historical Trades'!I468</x:f>
      </x:c>
      <x:c r="J468" s="0">
        <x:f>'Historical Trades'!J468</x:f>
      </x:c>
      <x:c r="K468" s="0">
        <x:f>'Historical Trades'!K468</x:f>
      </x:c>
      <x:c r="L468" s="0">
        <x:f>'Historical Trades'!L468</x:f>
      </x:c>
      <x:c r="M468" s="0">
        <x:f>'Historical Trades'!M468</x:f>
      </x:c>
      <x:c r="N468" s="0">
        <x:f>CLEAN('Historical Trades'!O468)</x:f>
      </x:c>
      <x:c r="P468" s="14">
        <x:f>IF(G468="sell",M468,-M468)</x:f>
      </x:c>
      <x:c r="Q468" s="14">
        <x:f>VLOOKUP(N468,'Currency Rates'!$A$3:$C$32,3,0)</x:f>
      </x:c>
      <x:c r="R468" s="0">
        <x:f>IF(A468="SPUS",0,IF(A468="FWD",0,P468/Q468))</x:f>
      </x:c>
    </x:row>
    <x:row r="469" spans="1:19" x14ac:dyDescent="0.3">
      <x:c r="A469" s="0">
        <x:f>'Historical Trades'!A469</x:f>
      </x:c>
      <x:c r="B469" s="0">
        <x:f>'Historical Trades'!B469</x:f>
      </x:c>
      <x:c r="C469" s="23">
        <x:f>'Historical Trades'!C469</x:f>
      </x:c>
      <x:c r="D469" s="0">
        <x:f>'Historical Trades'!D469</x:f>
      </x:c>
      <x:c r="E469" s="23">
        <x:f>'Historical Trades'!E469</x:f>
      </x:c>
      <x:c r="F469" s="0">
        <x:f>'Historical Trades'!F469</x:f>
      </x:c>
      <x:c r="G469" s="0">
        <x:f>'Historical Trades'!G469</x:f>
      </x:c>
      <x:c r="H469" s="0">
        <x:f>'Historical Trades'!H469</x:f>
      </x:c>
      <x:c r="I469" s="0">
        <x:f>'Historical Trades'!I469</x:f>
      </x:c>
      <x:c r="J469" s="0">
        <x:f>'Historical Trades'!J469</x:f>
      </x:c>
      <x:c r="K469" s="0">
        <x:f>'Historical Trades'!K469</x:f>
      </x:c>
      <x:c r="L469" s="0">
        <x:f>'Historical Trades'!L469</x:f>
      </x:c>
      <x:c r="M469" s="0">
        <x:f>'Historical Trades'!M469</x:f>
      </x:c>
      <x:c r="N469" s="0">
        <x:f>CLEAN('Historical Trades'!O469)</x:f>
      </x:c>
      <x:c r="P469" s="14">
        <x:f>IF(G469="sell",M469,-M469)</x:f>
      </x:c>
      <x:c r="Q469" s="14">
        <x:f>VLOOKUP(N469,'Currency Rates'!$A$3:$C$32,3,0)</x:f>
      </x:c>
      <x:c r="R469" s="0">
        <x:f>IF(A469="SPUS",0,IF(A469="FWD",0,P469/Q469))</x:f>
      </x:c>
    </x:row>
    <x:row r="470" spans="1:19" x14ac:dyDescent="0.3">
      <x:c r="A470" s="0">
        <x:f>'Historical Trades'!A470</x:f>
      </x:c>
      <x:c r="B470" s="0">
        <x:f>'Historical Trades'!B470</x:f>
      </x:c>
      <x:c r="C470" s="23">
        <x:f>'Historical Trades'!C470</x:f>
      </x:c>
      <x:c r="D470" s="0">
        <x:f>'Historical Trades'!D470</x:f>
      </x:c>
      <x:c r="E470" s="23">
        <x:f>'Historical Trades'!E470</x:f>
      </x:c>
      <x:c r="F470" s="0">
        <x:f>'Historical Trades'!F470</x:f>
      </x:c>
      <x:c r="G470" s="0">
        <x:f>'Historical Trades'!G470</x:f>
      </x:c>
      <x:c r="H470" s="0">
        <x:f>'Historical Trades'!H470</x:f>
      </x:c>
      <x:c r="I470" s="0">
        <x:f>'Historical Trades'!I470</x:f>
      </x:c>
      <x:c r="J470" s="0">
        <x:f>'Historical Trades'!J470</x:f>
      </x:c>
      <x:c r="K470" s="0">
        <x:f>'Historical Trades'!K470</x:f>
      </x:c>
      <x:c r="L470" s="0">
        <x:f>'Historical Trades'!L470</x:f>
      </x:c>
      <x:c r="M470" s="0">
        <x:f>'Historical Trades'!M470</x:f>
      </x:c>
      <x:c r="N470" s="0">
        <x:f>CLEAN('Historical Trades'!O470)</x:f>
      </x:c>
      <x:c r="P470" s="14">
        <x:f>IF(G470="sell",M470,-M470)</x:f>
      </x:c>
      <x:c r="Q470" s="14">
        <x:f>VLOOKUP(N470,'Currency Rates'!$A$3:$C$32,3,0)</x:f>
      </x:c>
      <x:c r="R470" s="0">
        <x:f>IF(A470="SPUS",0,IF(A470="FWD",0,P470/Q470))</x:f>
      </x:c>
    </x:row>
    <x:row r="471" spans="1:19" x14ac:dyDescent="0.3">
      <x:c r="A471" s="0">
        <x:f>'Historical Trades'!A471</x:f>
      </x:c>
      <x:c r="B471" s="0">
        <x:f>'Historical Trades'!B471</x:f>
      </x:c>
      <x:c r="C471" s="23">
        <x:f>'Historical Trades'!C471</x:f>
      </x:c>
      <x:c r="D471" s="0">
        <x:f>'Historical Trades'!D471</x:f>
      </x:c>
      <x:c r="E471" s="23">
        <x:f>'Historical Trades'!E471</x:f>
      </x:c>
      <x:c r="F471" s="0">
        <x:f>'Historical Trades'!F471</x:f>
      </x:c>
      <x:c r="G471" s="0">
        <x:f>'Historical Trades'!G471</x:f>
      </x:c>
      <x:c r="H471" s="0">
        <x:f>'Historical Trades'!H471</x:f>
      </x:c>
      <x:c r="I471" s="0">
        <x:f>'Historical Trades'!I471</x:f>
      </x:c>
      <x:c r="J471" s="0">
        <x:f>'Historical Trades'!J471</x:f>
      </x:c>
      <x:c r="K471" s="0">
        <x:f>'Historical Trades'!K471</x:f>
      </x:c>
      <x:c r="L471" s="0">
        <x:f>'Historical Trades'!L471</x:f>
      </x:c>
      <x:c r="M471" s="0">
        <x:f>'Historical Trades'!M471</x:f>
      </x:c>
      <x:c r="N471" s="0">
        <x:f>CLEAN('Historical Trades'!O471)</x:f>
      </x:c>
      <x:c r="P471" s="14">
        <x:f>IF(G471="sell",M471,-M471)</x:f>
      </x:c>
      <x:c r="Q471" s="14">
        <x:f>VLOOKUP(N471,'Currency Rates'!$A$3:$C$32,3,0)</x:f>
      </x:c>
      <x:c r="R471" s="0">
        <x:f>IF(A471="SPUS",0,IF(A471="FWD",0,P471/Q471))</x:f>
      </x:c>
    </x:row>
    <x:row r="472" spans="1:19" x14ac:dyDescent="0.3">
      <x:c r="A472" s="0">
        <x:f>'Historical Trades'!A472</x:f>
      </x:c>
      <x:c r="B472" s="0">
        <x:f>'Historical Trades'!B472</x:f>
      </x:c>
      <x:c r="C472" s="23">
        <x:f>'Historical Trades'!C472</x:f>
      </x:c>
      <x:c r="D472" s="0">
        <x:f>'Historical Trades'!D472</x:f>
      </x:c>
      <x:c r="E472" s="23">
        <x:f>'Historical Trades'!E472</x:f>
      </x:c>
      <x:c r="F472" s="0">
        <x:f>'Historical Trades'!F472</x:f>
      </x:c>
      <x:c r="G472" s="0">
        <x:f>'Historical Trades'!G472</x:f>
      </x:c>
      <x:c r="H472" s="0">
        <x:f>'Historical Trades'!H472</x:f>
      </x:c>
      <x:c r="I472" s="0">
        <x:f>'Historical Trades'!I472</x:f>
      </x:c>
      <x:c r="J472" s="0">
        <x:f>'Historical Trades'!J472</x:f>
      </x:c>
      <x:c r="K472" s="0">
        <x:f>'Historical Trades'!K472</x:f>
      </x:c>
      <x:c r="L472" s="0">
        <x:f>'Historical Trades'!L472</x:f>
      </x:c>
      <x:c r="M472" s="0">
        <x:f>'Historical Trades'!M472</x:f>
      </x:c>
      <x:c r="N472" s="0">
        <x:f>CLEAN('Historical Trades'!O472)</x:f>
      </x:c>
      <x:c r="P472" s="14">
        <x:f>IF(G472="sell",M472,-M472)</x:f>
      </x:c>
      <x:c r="Q472" s="14">
        <x:f>VLOOKUP(N472,'Currency Rates'!$A$3:$C$32,3,0)</x:f>
      </x:c>
      <x:c r="R472" s="0">
        <x:f>IF(A472="SPUS",0,IF(A472="FWD",0,P472/Q472))</x:f>
      </x:c>
    </x:row>
    <x:row r="473" spans="1:19" x14ac:dyDescent="0.3">
      <x:c r="A473" s="0">
        <x:f>'Historical Trades'!A473</x:f>
      </x:c>
      <x:c r="B473" s="0">
        <x:f>'Historical Trades'!B473</x:f>
      </x:c>
      <x:c r="C473" s="23">
        <x:f>'Historical Trades'!C473</x:f>
      </x:c>
      <x:c r="D473" s="0">
        <x:f>'Historical Trades'!D473</x:f>
      </x:c>
      <x:c r="E473" s="23">
        <x:f>'Historical Trades'!E473</x:f>
      </x:c>
      <x:c r="F473" s="0">
        <x:f>'Historical Trades'!F473</x:f>
      </x:c>
      <x:c r="G473" s="0">
        <x:f>'Historical Trades'!G473</x:f>
      </x:c>
      <x:c r="H473" s="0">
        <x:f>'Historical Trades'!H473</x:f>
      </x:c>
      <x:c r="I473" s="0">
        <x:f>'Historical Trades'!I473</x:f>
      </x:c>
      <x:c r="J473" s="0">
        <x:f>'Historical Trades'!J473</x:f>
      </x:c>
      <x:c r="K473" s="0">
        <x:f>'Historical Trades'!K473</x:f>
      </x:c>
      <x:c r="L473" s="0">
        <x:f>'Historical Trades'!L473</x:f>
      </x:c>
      <x:c r="M473" s="0">
        <x:f>'Historical Trades'!M473</x:f>
      </x:c>
      <x:c r="N473" s="0">
        <x:f>CLEAN('Historical Trades'!O473)</x:f>
      </x:c>
      <x:c r="P473" s="14">
        <x:f>IF(G473="sell",M473,-M473)</x:f>
      </x:c>
      <x:c r="Q473" s="14">
        <x:f>VLOOKUP(N473,'Currency Rates'!$A$3:$C$32,3,0)</x:f>
      </x:c>
      <x:c r="R473" s="0">
        <x:f>IF(A473="SPUS",0,IF(A473="FWD",0,P473/Q473))</x:f>
      </x:c>
    </x:row>
    <x:row r="474" spans="1:19" x14ac:dyDescent="0.3">
      <x:c r="A474" s="0">
        <x:f>'Historical Trades'!A474</x:f>
      </x:c>
      <x:c r="B474" s="0">
        <x:f>'Historical Trades'!B474</x:f>
      </x:c>
      <x:c r="C474" s="23">
        <x:f>'Historical Trades'!C474</x:f>
      </x:c>
      <x:c r="D474" s="0">
        <x:f>'Historical Trades'!D474</x:f>
      </x:c>
      <x:c r="E474" s="23">
        <x:f>'Historical Trades'!E474</x:f>
      </x:c>
      <x:c r="F474" s="0">
        <x:f>'Historical Trades'!F474</x:f>
      </x:c>
      <x:c r="G474" s="0">
        <x:f>'Historical Trades'!G474</x:f>
      </x:c>
      <x:c r="H474" s="0">
        <x:f>'Historical Trades'!H474</x:f>
      </x:c>
      <x:c r="I474" s="0">
        <x:f>'Historical Trades'!I474</x:f>
      </x:c>
      <x:c r="J474" s="0">
        <x:f>'Historical Trades'!J474</x:f>
      </x:c>
      <x:c r="K474" s="0">
        <x:f>'Historical Trades'!K474</x:f>
      </x:c>
      <x:c r="L474" s="0">
        <x:f>'Historical Trades'!L474</x:f>
      </x:c>
      <x:c r="M474" s="0">
        <x:f>'Historical Trades'!M474</x:f>
      </x:c>
      <x:c r="N474" s="0">
        <x:f>CLEAN('Historical Trades'!O474)</x:f>
      </x:c>
      <x:c r="P474" s="14">
        <x:f>IF(G474="sell",M474,-M474)</x:f>
      </x:c>
      <x:c r="Q474" s="14">
        <x:f>VLOOKUP(N474,'Currency Rates'!$A$3:$C$32,3,0)</x:f>
      </x:c>
      <x:c r="R474" s="0">
        <x:f>IF(A474="SPUS",0,IF(A474="FWD",0,P474/Q474))</x:f>
      </x:c>
    </x:row>
    <x:row r="475" spans="1:19" x14ac:dyDescent="0.3">
      <x:c r="A475" s="0">
        <x:f>'Historical Trades'!A475</x:f>
      </x:c>
      <x:c r="B475" s="0">
        <x:f>'Historical Trades'!B475</x:f>
      </x:c>
      <x:c r="C475" s="23">
        <x:f>'Historical Trades'!C475</x:f>
      </x:c>
      <x:c r="D475" s="0">
        <x:f>'Historical Trades'!D475</x:f>
      </x:c>
      <x:c r="E475" s="23">
        <x:f>'Historical Trades'!E475</x:f>
      </x:c>
      <x:c r="F475" s="0">
        <x:f>'Historical Trades'!F475</x:f>
      </x:c>
      <x:c r="G475" s="0">
        <x:f>'Historical Trades'!G475</x:f>
      </x:c>
      <x:c r="H475" s="0">
        <x:f>'Historical Trades'!H475</x:f>
      </x:c>
      <x:c r="I475" s="0">
        <x:f>'Historical Trades'!I475</x:f>
      </x:c>
      <x:c r="J475" s="0">
        <x:f>'Historical Trades'!J475</x:f>
      </x:c>
      <x:c r="K475" s="0">
        <x:f>'Historical Trades'!K475</x:f>
      </x:c>
      <x:c r="L475" s="0">
        <x:f>'Historical Trades'!L475</x:f>
      </x:c>
      <x:c r="M475" s="0">
        <x:f>'Historical Trades'!M475</x:f>
      </x:c>
      <x:c r="N475" s="0">
        <x:f>CLEAN('Historical Trades'!O475)</x:f>
      </x:c>
      <x:c r="P475" s="14">
        <x:f>IF(G475="sell",M475,-M475)</x:f>
      </x:c>
      <x:c r="Q475" s="14">
        <x:f>VLOOKUP(N475,'Currency Rates'!$A$3:$C$32,3,0)</x:f>
      </x:c>
      <x:c r="R475" s="0">
        <x:f>IF(A475="SPUS",0,IF(A475="FWD",0,P475/Q475))</x:f>
      </x:c>
    </x:row>
    <x:row r="476" spans="1:19" x14ac:dyDescent="0.3">
      <x:c r="A476" s="0">
        <x:f>'Historical Trades'!A476</x:f>
      </x:c>
      <x:c r="B476" s="0">
        <x:f>'Historical Trades'!B476</x:f>
      </x:c>
      <x:c r="C476" s="23">
        <x:f>'Historical Trades'!C476</x:f>
      </x:c>
      <x:c r="D476" s="0">
        <x:f>'Historical Trades'!D476</x:f>
      </x:c>
      <x:c r="E476" s="23">
        <x:f>'Historical Trades'!E476</x:f>
      </x:c>
      <x:c r="F476" s="0">
        <x:f>'Historical Trades'!F476</x:f>
      </x:c>
      <x:c r="G476" s="0">
        <x:f>'Historical Trades'!G476</x:f>
      </x:c>
      <x:c r="H476" s="0">
        <x:f>'Historical Trades'!H476</x:f>
      </x:c>
      <x:c r="I476" s="0">
        <x:f>'Historical Trades'!I476</x:f>
      </x:c>
      <x:c r="J476" s="0">
        <x:f>'Historical Trades'!J476</x:f>
      </x:c>
      <x:c r="K476" s="0">
        <x:f>'Historical Trades'!K476</x:f>
      </x:c>
      <x:c r="L476" s="0">
        <x:f>'Historical Trades'!L476</x:f>
      </x:c>
      <x:c r="M476" s="0">
        <x:f>'Historical Trades'!M476</x:f>
      </x:c>
      <x:c r="N476" s="0">
        <x:f>CLEAN('Historical Trades'!O476)</x:f>
      </x:c>
      <x:c r="P476" s="14">
        <x:f>IF(G476="sell",M476,-M476)</x:f>
      </x:c>
      <x:c r="Q476" s="14">
        <x:f>VLOOKUP(N476,'Currency Rates'!$A$3:$C$32,3,0)</x:f>
      </x:c>
      <x:c r="R476" s="0">
        <x:f>IF(A476="SPUS",0,IF(A476="FWD",0,P476/Q476))</x:f>
      </x:c>
    </x:row>
    <x:row r="477" spans="1:19" x14ac:dyDescent="0.3">
      <x:c r="A477" s="0">
        <x:f>'Historical Trades'!A477</x:f>
      </x:c>
      <x:c r="B477" s="0">
        <x:f>'Historical Trades'!B477</x:f>
      </x:c>
      <x:c r="C477" s="23">
        <x:f>'Historical Trades'!C477</x:f>
      </x:c>
      <x:c r="D477" s="0">
        <x:f>'Historical Trades'!D477</x:f>
      </x:c>
      <x:c r="E477" s="23">
        <x:f>'Historical Trades'!E477</x:f>
      </x:c>
      <x:c r="F477" s="0">
        <x:f>'Historical Trades'!F477</x:f>
      </x:c>
      <x:c r="G477" s="0">
        <x:f>'Historical Trades'!G477</x:f>
      </x:c>
      <x:c r="H477" s="0">
        <x:f>'Historical Trades'!H477</x:f>
      </x:c>
      <x:c r="I477" s="0">
        <x:f>'Historical Trades'!I477</x:f>
      </x:c>
      <x:c r="J477" s="0">
        <x:f>'Historical Trades'!J477</x:f>
      </x:c>
      <x:c r="K477" s="0">
        <x:f>'Historical Trades'!K477</x:f>
      </x:c>
      <x:c r="L477" s="0">
        <x:f>'Historical Trades'!L477</x:f>
      </x:c>
      <x:c r="M477" s="0">
        <x:f>'Historical Trades'!M477</x:f>
      </x:c>
      <x:c r="N477" s="0">
        <x:f>CLEAN('Historical Trades'!O477)</x:f>
      </x:c>
      <x:c r="P477" s="14">
        <x:f>IF(G477="sell",M477,-M477)</x:f>
      </x:c>
      <x:c r="Q477" s="14">
        <x:f>VLOOKUP(N477,'Currency Rates'!$A$3:$C$32,3,0)</x:f>
      </x:c>
      <x:c r="R477" s="0">
        <x:f>IF(A477="SPUS",0,IF(A477="FWD",0,P477/Q477))</x:f>
      </x:c>
    </x:row>
    <x:row r="478" spans="1:19" x14ac:dyDescent="0.3">
      <x:c r="A478" s="0">
        <x:f>'Historical Trades'!A478</x:f>
      </x:c>
      <x:c r="B478" s="0">
        <x:f>'Historical Trades'!B478</x:f>
      </x:c>
      <x:c r="C478" s="23">
        <x:f>'Historical Trades'!C478</x:f>
      </x:c>
      <x:c r="D478" s="0">
        <x:f>'Historical Trades'!D478</x:f>
      </x:c>
      <x:c r="E478" s="23">
        <x:f>'Historical Trades'!E478</x:f>
      </x:c>
      <x:c r="F478" s="0">
        <x:f>'Historical Trades'!F478</x:f>
      </x:c>
      <x:c r="G478" s="0">
        <x:f>'Historical Trades'!G478</x:f>
      </x:c>
      <x:c r="H478" s="0">
        <x:f>'Historical Trades'!H478</x:f>
      </x:c>
      <x:c r="I478" s="0">
        <x:f>'Historical Trades'!I478</x:f>
      </x:c>
      <x:c r="J478" s="0">
        <x:f>'Historical Trades'!J478</x:f>
      </x:c>
      <x:c r="K478" s="0">
        <x:f>'Historical Trades'!K478</x:f>
      </x:c>
      <x:c r="L478" s="0">
        <x:f>'Historical Trades'!L478</x:f>
      </x:c>
      <x:c r="M478" s="0">
        <x:f>'Historical Trades'!M478</x:f>
      </x:c>
      <x:c r="N478" s="0">
        <x:f>CLEAN('Historical Trades'!O478)</x:f>
      </x:c>
      <x:c r="P478" s="14">
        <x:f>IF(G478="sell",M478,-M478)</x:f>
      </x:c>
      <x:c r="Q478" s="14">
        <x:f>VLOOKUP(N478,'Currency Rates'!$A$3:$C$32,3,0)</x:f>
      </x:c>
      <x:c r="R478" s="0">
        <x:f>IF(A478="SPUS",0,IF(A478="FWD",0,P478/Q478))</x:f>
      </x:c>
    </x:row>
    <x:row r="479" spans="1:19" x14ac:dyDescent="0.3">
      <x:c r="A479" s="0">
        <x:f>'Historical Trades'!A479</x:f>
      </x:c>
      <x:c r="B479" s="0">
        <x:f>'Historical Trades'!B479</x:f>
      </x:c>
      <x:c r="C479" s="23">
        <x:f>'Historical Trades'!C479</x:f>
      </x:c>
      <x:c r="D479" s="0">
        <x:f>'Historical Trades'!D479</x:f>
      </x:c>
      <x:c r="E479" s="23">
        <x:f>'Historical Trades'!E479</x:f>
      </x:c>
      <x:c r="F479" s="0">
        <x:f>'Historical Trades'!F479</x:f>
      </x:c>
      <x:c r="G479" s="0">
        <x:f>'Historical Trades'!G479</x:f>
      </x:c>
      <x:c r="H479" s="0">
        <x:f>'Historical Trades'!H479</x:f>
      </x:c>
      <x:c r="I479" s="0">
        <x:f>'Historical Trades'!I479</x:f>
      </x:c>
      <x:c r="J479" s="0">
        <x:f>'Historical Trades'!J479</x:f>
      </x:c>
      <x:c r="K479" s="0">
        <x:f>'Historical Trades'!K479</x:f>
      </x:c>
      <x:c r="L479" s="0">
        <x:f>'Historical Trades'!L479</x:f>
      </x:c>
      <x:c r="M479" s="0">
        <x:f>'Historical Trades'!M479</x:f>
      </x:c>
      <x:c r="N479" s="0">
        <x:f>CLEAN('Historical Trades'!O479)</x:f>
      </x:c>
      <x:c r="P479" s="14">
        <x:f>IF(G479="sell",M479,-M479)</x:f>
      </x:c>
      <x:c r="Q479" s="14">
        <x:f>VLOOKUP(N479,'Currency Rates'!$A$3:$C$32,3,0)</x:f>
      </x:c>
      <x:c r="R479" s="0">
        <x:f>IF(A479="SPUS",0,IF(A479="FWD",0,P479/Q479))</x:f>
      </x:c>
    </x:row>
    <x:row r="480" spans="1:19" x14ac:dyDescent="0.3">
      <x:c r="A480" s="0">
        <x:f>'Historical Trades'!A480</x:f>
      </x:c>
      <x:c r="B480" s="0">
        <x:f>'Historical Trades'!B480</x:f>
      </x:c>
      <x:c r="C480" s="23">
        <x:f>'Historical Trades'!C480</x:f>
      </x:c>
      <x:c r="D480" s="0">
        <x:f>'Historical Trades'!D480</x:f>
      </x:c>
      <x:c r="E480" s="23">
        <x:f>'Historical Trades'!E480</x:f>
      </x:c>
      <x:c r="F480" s="0">
        <x:f>'Historical Trades'!F480</x:f>
      </x:c>
      <x:c r="G480" s="0">
        <x:f>'Historical Trades'!G480</x:f>
      </x:c>
      <x:c r="H480" s="0">
        <x:f>'Historical Trades'!H480</x:f>
      </x:c>
      <x:c r="I480" s="0">
        <x:f>'Historical Trades'!I480</x:f>
      </x:c>
      <x:c r="J480" s="0">
        <x:f>'Historical Trades'!J480</x:f>
      </x:c>
      <x:c r="K480" s="0">
        <x:f>'Historical Trades'!K480</x:f>
      </x:c>
      <x:c r="L480" s="0">
        <x:f>'Historical Trades'!L480</x:f>
      </x:c>
      <x:c r="M480" s="0">
        <x:f>'Historical Trades'!M480</x:f>
      </x:c>
      <x:c r="N480" s="0">
        <x:f>CLEAN('Historical Trades'!O480)</x:f>
      </x:c>
      <x:c r="P480" s="14">
        <x:f>IF(G480="sell",M480,-M480)</x:f>
      </x:c>
      <x:c r="Q480" s="14">
        <x:f>VLOOKUP(N480,'Currency Rates'!$A$3:$C$32,3,0)</x:f>
      </x:c>
      <x:c r="R480" s="0">
        <x:f>IF(A480="SPUS",0,IF(A480="FWD",0,P480/Q480))</x:f>
      </x:c>
    </x:row>
    <x:row r="481" spans="1:19" x14ac:dyDescent="0.3">
      <x:c r="A481" s="0">
        <x:f>'Historical Trades'!A481</x:f>
      </x:c>
      <x:c r="B481" s="0">
        <x:f>'Historical Trades'!B481</x:f>
      </x:c>
      <x:c r="C481" s="23">
        <x:f>'Historical Trades'!C481</x:f>
      </x:c>
      <x:c r="D481" s="0">
        <x:f>'Historical Trades'!D481</x:f>
      </x:c>
      <x:c r="E481" s="23">
        <x:f>'Historical Trades'!E481</x:f>
      </x:c>
      <x:c r="F481" s="0">
        <x:f>'Historical Trades'!F481</x:f>
      </x:c>
      <x:c r="G481" s="0">
        <x:f>'Historical Trades'!G481</x:f>
      </x:c>
      <x:c r="H481" s="0">
        <x:f>'Historical Trades'!H481</x:f>
      </x:c>
      <x:c r="I481" s="0">
        <x:f>'Historical Trades'!I481</x:f>
      </x:c>
      <x:c r="J481" s="0">
        <x:f>'Historical Trades'!J481</x:f>
      </x:c>
      <x:c r="K481" s="0">
        <x:f>'Historical Trades'!K481</x:f>
      </x:c>
      <x:c r="L481" s="0">
        <x:f>'Historical Trades'!L481</x:f>
      </x:c>
      <x:c r="M481" s="0">
        <x:f>'Historical Trades'!M481</x:f>
      </x:c>
      <x:c r="N481" s="0">
        <x:f>CLEAN('Historical Trades'!O481)</x:f>
      </x:c>
      <x:c r="P481" s="14">
        <x:f>IF(G481="sell",M481,-M481)</x:f>
      </x:c>
      <x:c r="Q481" s="14">
        <x:f>VLOOKUP(N481,'Currency Rates'!$A$3:$C$32,3,0)</x:f>
      </x:c>
      <x:c r="R481" s="0">
        <x:f>IF(A481="SPUS",0,IF(A481="FWD",0,P481/Q481))</x:f>
      </x:c>
    </x:row>
    <x:row r="482" spans="1:19" x14ac:dyDescent="0.3">
      <x:c r="A482" s="0">
        <x:f>'Historical Trades'!A482</x:f>
      </x:c>
      <x:c r="B482" s="0">
        <x:f>'Historical Trades'!B482</x:f>
      </x:c>
      <x:c r="C482" s="23">
        <x:f>'Historical Trades'!C482</x:f>
      </x:c>
      <x:c r="D482" s="0">
        <x:f>'Historical Trades'!D482</x:f>
      </x:c>
      <x:c r="E482" s="23">
        <x:f>'Historical Trades'!E482</x:f>
      </x:c>
      <x:c r="F482" s="0">
        <x:f>'Historical Trades'!F482</x:f>
      </x:c>
      <x:c r="G482" s="0">
        <x:f>'Historical Trades'!G482</x:f>
      </x:c>
      <x:c r="H482" s="0">
        <x:f>'Historical Trades'!H482</x:f>
      </x:c>
      <x:c r="I482" s="0">
        <x:f>'Historical Trades'!I482</x:f>
      </x:c>
      <x:c r="J482" s="0">
        <x:f>'Historical Trades'!J482</x:f>
      </x:c>
      <x:c r="K482" s="0">
        <x:f>'Historical Trades'!K482</x:f>
      </x:c>
      <x:c r="L482" s="0">
        <x:f>'Historical Trades'!L482</x:f>
      </x:c>
      <x:c r="M482" s="0">
        <x:f>'Historical Trades'!M482</x:f>
      </x:c>
      <x:c r="N482" s="0">
        <x:f>CLEAN('Historical Trades'!O482)</x:f>
      </x:c>
      <x:c r="P482" s="14">
        <x:f>IF(G482="sell",M482,-M482)</x:f>
      </x:c>
      <x:c r="Q482" s="14">
        <x:f>VLOOKUP(N482,'Currency Rates'!$A$3:$C$32,3,0)</x:f>
      </x:c>
      <x:c r="R482" s="0">
        <x:f>IF(A482="SPUS",0,IF(A482="FWD",0,P482/Q482))</x:f>
      </x:c>
    </x:row>
    <x:row r="483" spans="1:19" x14ac:dyDescent="0.3">
      <x:c r="A483" s="0">
        <x:f>'Historical Trades'!A483</x:f>
      </x:c>
      <x:c r="B483" s="0">
        <x:f>'Historical Trades'!B483</x:f>
      </x:c>
      <x:c r="C483" s="23">
        <x:f>'Historical Trades'!C483</x:f>
      </x:c>
      <x:c r="D483" s="0">
        <x:f>'Historical Trades'!D483</x:f>
      </x:c>
      <x:c r="E483" s="23">
        <x:f>'Historical Trades'!E483</x:f>
      </x:c>
      <x:c r="F483" s="0">
        <x:f>'Historical Trades'!F483</x:f>
      </x:c>
      <x:c r="G483" s="0">
        <x:f>'Historical Trades'!G483</x:f>
      </x:c>
      <x:c r="H483" s="0">
        <x:f>'Historical Trades'!H483</x:f>
      </x:c>
      <x:c r="I483" s="0">
        <x:f>'Historical Trades'!I483</x:f>
      </x:c>
      <x:c r="J483" s="0">
        <x:f>'Historical Trades'!J483</x:f>
      </x:c>
      <x:c r="K483" s="0">
        <x:f>'Historical Trades'!K483</x:f>
      </x:c>
      <x:c r="L483" s="0">
        <x:f>'Historical Trades'!L483</x:f>
      </x:c>
      <x:c r="M483" s="0">
        <x:f>'Historical Trades'!M483</x:f>
      </x:c>
      <x:c r="N483" s="0">
        <x:f>CLEAN('Historical Trades'!O483)</x:f>
      </x:c>
      <x:c r="P483" s="14">
        <x:f>IF(G483="sell",M483,-M483)</x:f>
      </x:c>
      <x:c r="Q483" s="14">
        <x:f>VLOOKUP(N483,'Currency Rates'!$A$3:$C$32,3,0)</x:f>
      </x:c>
      <x:c r="R483" s="0">
        <x:f>IF(A483="SPUS",0,IF(A483="FWD",0,P483/Q483))</x:f>
      </x:c>
    </x:row>
    <x:row r="484" spans="1:19" x14ac:dyDescent="0.3">
      <x:c r="A484" s="0">
        <x:f>'Historical Trades'!A484</x:f>
      </x:c>
      <x:c r="B484" s="0">
        <x:f>'Historical Trades'!B484</x:f>
      </x:c>
      <x:c r="C484" s="23">
        <x:f>'Historical Trades'!C484</x:f>
      </x:c>
      <x:c r="D484" s="0">
        <x:f>'Historical Trades'!D484</x:f>
      </x:c>
      <x:c r="E484" s="23">
        <x:f>'Historical Trades'!E484</x:f>
      </x:c>
      <x:c r="F484" s="0">
        <x:f>'Historical Trades'!F484</x:f>
      </x:c>
      <x:c r="G484" s="0">
        <x:f>'Historical Trades'!G484</x:f>
      </x:c>
      <x:c r="H484" s="0">
        <x:f>'Historical Trades'!H484</x:f>
      </x:c>
      <x:c r="I484" s="0">
        <x:f>'Historical Trades'!I484</x:f>
      </x:c>
      <x:c r="J484" s="0">
        <x:f>'Historical Trades'!J484</x:f>
      </x:c>
      <x:c r="K484" s="0">
        <x:f>'Historical Trades'!K484</x:f>
      </x:c>
      <x:c r="L484" s="0">
        <x:f>'Historical Trades'!L484</x:f>
      </x:c>
      <x:c r="M484" s="0">
        <x:f>'Historical Trades'!M484</x:f>
      </x:c>
      <x:c r="N484" s="0">
        <x:f>CLEAN('Historical Trades'!O484)</x:f>
      </x:c>
      <x:c r="P484" s="14">
        <x:f>IF(G484="sell",M484,-M484)</x:f>
      </x:c>
      <x:c r="Q484" s="14">
        <x:f>VLOOKUP(N484,'Currency Rates'!$A$3:$C$32,3,0)</x:f>
      </x:c>
      <x:c r="R484" s="0">
        <x:f>IF(A484="SPUS",0,IF(A484="FWD",0,P484/Q484))</x:f>
      </x:c>
    </x:row>
    <x:row r="485" spans="1:19" x14ac:dyDescent="0.3">
      <x:c r="A485" s="0">
        <x:f>'Historical Trades'!A485</x:f>
      </x:c>
      <x:c r="B485" s="0">
        <x:f>'Historical Trades'!B485</x:f>
      </x:c>
      <x:c r="C485" s="23">
        <x:f>'Historical Trades'!C485</x:f>
      </x:c>
      <x:c r="D485" s="0">
        <x:f>'Historical Trades'!D485</x:f>
      </x:c>
      <x:c r="E485" s="23">
        <x:f>'Historical Trades'!E485</x:f>
      </x:c>
      <x:c r="F485" s="0">
        <x:f>'Historical Trades'!F485</x:f>
      </x:c>
      <x:c r="G485" s="0">
        <x:f>'Historical Trades'!G485</x:f>
      </x:c>
      <x:c r="H485" s="0">
        <x:f>'Historical Trades'!H485</x:f>
      </x:c>
      <x:c r="I485" s="0">
        <x:f>'Historical Trades'!I485</x:f>
      </x:c>
      <x:c r="J485" s="0">
        <x:f>'Historical Trades'!J485</x:f>
      </x:c>
      <x:c r="K485" s="0">
        <x:f>'Historical Trades'!K485</x:f>
      </x:c>
      <x:c r="L485" s="0">
        <x:f>'Historical Trades'!L485</x:f>
      </x:c>
      <x:c r="M485" s="0">
        <x:f>'Historical Trades'!M485</x:f>
      </x:c>
      <x:c r="N485" s="0">
        <x:f>CLEAN('Historical Trades'!O485)</x:f>
      </x:c>
      <x:c r="P485" s="14">
        <x:f>IF(G485="sell",M485,-M485)</x:f>
      </x:c>
      <x:c r="Q485" s="14">
        <x:f>VLOOKUP(N485,'Currency Rates'!$A$3:$C$32,3,0)</x:f>
      </x:c>
      <x:c r="R485" s="0">
        <x:f>IF(A485="SPUS",0,IF(A485="FWD",0,P485/Q485))</x:f>
      </x:c>
    </x:row>
    <x:row r="486" spans="1:19" x14ac:dyDescent="0.3">
      <x:c r="A486" s="0">
        <x:f>'Historical Trades'!A486</x:f>
      </x:c>
      <x:c r="B486" s="0">
        <x:f>'Historical Trades'!B486</x:f>
      </x:c>
      <x:c r="C486" s="23">
        <x:f>'Historical Trades'!C486</x:f>
      </x:c>
      <x:c r="D486" s="0">
        <x:f>'Historical Trades'!D486</x:f>
      </x:c>
      <x:c r="E486" s="23">
        <x:f>'Historical Trades'!E486</x:f>
      </x:c>
      <x:c r="F486" s="0">
        <x:f>'Historical Trades'!F486</x:f>
      </x:c>
      <x:c r="G486" s="0">
        <x:f>'Historical Trades'!G486</x:f>
      </x:c>
      <x:c r="H486" s="0">
        <x:f>'Historical Trades'!H486</x:f>
      </x:c>
      <x:c r="I486" s="0">
        <x:f>'Historical Trades'!I486</x:f>
      </x:c>
      <x:c r="J486" s="0">
        <x:f>'Historical Trades'!J486</x:f>
      </x:c>
      <x:c r="K486" s="0">
        <x:f>'Historical Trades'!K486</x:f>
      </x:c>
      <x:c r="L486" s="0">
        <x:f>'Historical Trades'!L486</x:f>
      </x:c>
      <x:c r="M486" s="0">
        <x:f>'Historical Trades'!M486</x:f>
      </x:c>
      <x:c r="N486" s="0">
        <x:f>CLEAN('Historical Trades'!O486)</x:f>
      </x:c>
      <x:c r="P486" s="14">
        <x:f>IF(G486="sell",M486,-M486)</x:f>
      </x:c>
      <x:c r="Q486" s="14">
        <x:f>VLOOKUP(N486,'Currency Rates'!$A$3:$C$32,3,0)</x:f>
      </x:c>
      <x:c r="R486" s="0">
        <x:f>IF(A486="SPUS",0,IF(A486="FWD",0,P486/Q486))</x:f>
      </x:c>
    </x:row>
    <x:row r="487" spans="1:19" x14ac:dyDescent="0.3">
      <x:c r="A487" s="0">
        <x:f>'Historical Trades'!A487</x:f>
      </x:c>
      <x:c r="B487" s="0">
        <x:f>'Historical Trades'!B487</x:f>
      </x:c>
      <x:c r="C487" s="23">
        <x:f>'Historical Trades'!C487</x:f>
      </x:c>
      <x:c r="D487" s="0">
        <x:f>'Historical Trades'!D487</x:f>
      </x:c>
      <x:c r="E487" s="23">
        <x:f>'Historical Trades'!E487</x:f>
      </x:c>
      <x:c r="F487" s="0">
        <x:f>'Historical Trades'!F487</x:f>
      </x:c>
      <x:c r="G487" s="0">
        <x:f>'Historical Trades'!G487</x:f>
      </x:c>
      <x:c r="H487" s="0">
        <x:f>'Historical Trades'!H487</x:f>
      </x:c>
      <x:c r="I487" s="0">
        <x:f>'Historical Trades'!I487</x:f>
      </x:c>
      <x:c r="J487" s="0">
        <x:f>'Historical Trades'!J487</x:f>
      </x:c>
      <x:c r="K487" s="0">
        <x:f>'Historical Trades'!K487</x:f>
      </x:c>
      <x:c r="L487" s="0">
        <x:f>'Historical Trades'!L487</x:f>
      </x:c>
      <x:c r="M487" s="0">
        <x:f>'Historical Trades'!M487</x:f>
      </x:c>
      <x:c r="N487" s="0">
        <x:f>CLEAN('Historical Trades'!O487)</x:f>
      </x:c>
      <x:c r="P487" s="14">
        <x:f>IF(G487="sell",M487,-M487)</x:f>
      </x:c>
      <x:c r="Q487" s="14">
        <x:f>VLOOKUP(N487,'Currency Rates'!$A$3:$C$32,3,0)</x:f>
      </x:c>
      <x:c r="R487" s="0">
        <x:f>IF(A487="SPUS",0,IF(A487="FWD",0,P487/Q487))</x:f>
      </x:c>
    </x:row>
    <x:row r="488" spans="1:19" x14ac:dyDescent="0.3">
      <x:c r="A488" s="0">
        <x:f>'Historical Trades'!A488</x:f>
      </x:c>
      <x:c r="B488" s="0">
        <x:f>'Historical Trades'!B488</x:f>
      </x:c>
      <x:c r="C488" s="23">
        <x:f>'Historical Trades'!C488</x:f>
      </x:c>
      <x:c r="D488" s="0">
        <x:f>'Historical Trades'!D488</x:f>
      </x:c>
      <x:c r="E488" s="23">
        <x:f>'Historical Trades'!E488</x:f>
      </x:c>
      <x:c r="F488" s="0">
        <x:f>'Historical Trades'!F488</x:f>
      </x:c>
      <x:c r="G488" s="0">
        <x:f>'Historical Trades'!G488</x:f>
      </x:c>
      <x:c r="H488" s="0">
        <x:f>'Historical Trades'!H488</x:f>
      </x:c>
      <x:c r="I488" s="0">
        <x:f>'Historical Trades'!I488</x:f>
      </x:c>
      <x:c r="J488" s="0">
        <x:f>'Historical Trades'!J488</x:f>
      </x:c>
      <x:c r="K488" s="0">
        <x:f>'Historical Trades'!K488</x:f>
      </x:c>
      <x:c r="L488" s="0">
        <x:f>'Historical Trades'!L488</x:f>
      </x:c>
      <x:c r="M488" s="0">
        <x:f>'Historical Trades'!M488</x:f>
      </x:c>
      <x:c r="N488" s="0">
        <x:f>CLEAN('Historical Trades'!O488)</x:f>
      </x:c>
      <x:c r="P488" s="14">
        <x:f>IF(G488="sell",M488,-M488)</x:f>
      </x:c>
      <x:c r="Q488" s="14">
        <x:f>VLOOKUP(N488,'Currency Rates'!$A$3:$C$32,3,0)</x:f>
      </x:c>
      <x:c r="R488" s="0">
        <x:f>IF(A488="SPUS",0,IF(A488="FWD",0,P488/Q488))</x:f>
      </x:c>
    </x:row>
    <x:row r="489" spans="1:19" x14ac:dyDescent="0.3">
      <x:c r="A489" s="0">
        <x:f>'Historical Trades'!A489</x:f>
      </x:c>
      <x:c r="B489" s="0">
        <x:f>'Historical Trades'!B489</x:f>
      </x:c>
      <x:c r="C489" s="23">
        <x:f>'Historical Trades'!C489</x:f>
      </x:c>
      <x:c r="D489" s="0">
        <x:f>'Historical Trades'!D489</x:f>
      </x:c>
      <x:c r="E489" s="23">
        <x:f>'Historical Trades'!E489</x:f>
      </x:c>
      <x:c r="F489" s="0">
        <x:f>'Historical Trades'!F489</x:f>
      </x:c>
      <x:c r="G489" s="0">
        <x:f>'Historical Trades'!G489</x:f>
      </x:c>
      <x:c r="H489" s="0">
        <x:f>'Historical Trades'!H489</x:f>
      </x:c>
      <x:c r="I489" s="0">
        <x:f>'Historical Trades'!I489</x:f>
      </x:c>
      <x:c r="J489" s="0">
        <x:f>'Historical Trades'!J489</x:f>
      </x:c>
      <x:c r="K489" s="0">
        <x:f>'Historical Trades'!K489</x:f>
      </x:c>
      <x:c r="L489" s="0">
        <x:f>'Historical Trades'!L489</x:f>
      </x:c>
      <x:c r="M489" s="0">
        <x:f>'Historical Trades'!M489</x:f>
      </x:c>
      <x:c r="N489" s="0">
        <x:f>CLEAN('Historical Trades'!O489)</x:f>
      </x:c>
      <x:c r="P489" s="14">
        <x:f>IF(G489="sell",M489,-M489)</x:f>
      </x:c>
      <x:c r="Q489" s="14">
        <x:f>VLOOKUP(N489,'Currency Rates'!$A$3:$C$32,3,0)</x:f>
      </x:c>
      <x:c r="R489" s="0">
        <x:f>IF(A489="SPUS",0,IF(A489="FWD",0,P489/Q489))</x:f>
      </x:c>
    </x:row>
    <x:row r="490" spans="1:19" x14ac:dyDescent="0.3">
      <x:c r="A490" s="0">
        <x:f>'Historical Trades'!A490</x:f>
      </x:c>
      <x:c r="B490" s="0">
        <x:f>'Historical Trades'!B490</x:f>
      </x:c>
      <x:c r="C490" s="23">
        <x:f>'Historical Trades'!C490</x:f>
      </x:c>
      <x:c r="D490" s="0">
        <x:f>'Historical Trades'!D490</x:f>
      </x:c>
      <x:c r="E490" s="23">
        <x:f>'Historical Trades'!E490</x:f>
      </x:c>
      <x:c r="F490" s="0">
        <x:f>'Historical Trades'!F490</x:f>
      </x:c>
      <x:c r="G490" s="0">
        <x:f>'Historical Trades'!G490</x:f>
      </x:c>
      <x:c r="H490" s="0">
        <x:f>'Historical Trades'!H490</x:f>
      </x:c>
      <x:c r="I490" s="0">
        <x:f>'Historical Trades'!I490</x:f>
      </x:c>
      <x:c r="J490" s="0">
        <x:f>'Historical Trades'!J490</x:f>
      </x:c>
      <x:c r="K490" s="0">
        <x:f>'Historical Trades'!K490</x:f>
      </x:c>
      <x:c r="L490" s="0">
        <x:f>'Historical Trades'!L490</x:f>
      </x:c>
      <x:c r="M490" s="0">
        <x:f>'Historical Trades'!M490</x:f>
      </x:c>
      <x:c r="N490" s="0">
        <x:f>CLEAN('Historical Trades'!O490)</x:f>
      </x:c>
      <x:c r="P490" s="14">
        <x:f>IF(G490="sell",M490,-M490)</x:f>
      </x:c>
      <x:c r="Q490" s="14">
        <x:f>VLOOKUP(N490,'Currency Rates'!$A$3:$C$32,3,0)</x:f>
      </x:c>
      <x:c r="R490" s="0">
        <x:f>IF(A490="SPUS",0,IF(A490="FWD",0,P490/Q490))</x:f>
      </x:c>
    </x:row>
    <x:row r="491" spans="1:19" x14ac:dyDescent="0.3">
      <x:c r="A491" s="0">
        <x:f>'Historical Trades'!A491</x:f>
      </x:c>
      <x:c r="B491" s="0">
        <x:f>'Historical Trades'!B491</x:f>
      </x:c>
      <x:c r="C491" s="23">
        <x:f>'Historical Trades'!C491</x:f>
      </x:c>
      <x:c r="D491" s="0">
        <x:f>'Historical Trades'!D491</x:f>
      </x:c>
      <x:c r="E491" s="23">
        <x:f>'Historical Trades'!E491</x:f>
      </x:c>
      <x:c r="F491" s="0">
        <x:f>'Historical Trades'!F491</x:f>
      </x:c>
      <x:c r="G491" s="0">
        <x:f>'Historical Trades'!G491</x:f>
      </x:c>
      <x:c r="H491" s="0">
        <x:f>'Historical Trades'!H491</x:f>
      </x:c>
      <x:c r="I491" s="0">
        <x:f>'Historical Trades'!I491</x:f>
      </x:c>
      <x:c r="J491" s="0">
        <x:f>'Historical Trades'!J491</x:f>
      </x:c>
      <x:c r="K491" s="0">
        <x:f>'Historical Trades'!K491</x:f>
      </x:c>
      <x:c r="L491" s="0">
        <x:f>'Historical Trades'!L491</x:f>
      </x:c>
      <x:c r="M491" s="0">
        <x:f>'Historical Trades'!M491</x:f>
      </x:c>
      <x:c r="N491" s="0">
        <x:f>CLEAN('Historical Trades'!O491)</x:f>
      </x:c>
      <x:c r="P491" s="14">
        <x:f>IF(G491="sell",M491,-M491)</x:f>
      </x:c>
      <x:c r="Q491" s="14">
        <x:f>VLOOKUP(N491,'Currency Rates'!$A$3:$C$32,3,0)</x:f>
      </x:c>
      <x:c r="R491" s="0">
        <x:f>IF(A491="SPUS",0,IF(A491="FWD",0,P491/Q491))</x:f>
      </x:c>
    </x:row>
    <x:row r="492" spans="1:19" x14ac:dyDescent="0.3">
      <x:c r="A492" s="0">
        <x:f>'Historical Trades'!A492</x:f>
      </x:c>
      <x:c r="B492" s="0">
        <x:f>'Historical Trades'!B492</x:f>
      </x:c>
      <x:c r="C492" s="23">
        <x:f>'Historical Trades'!C492</x:f>
      </x:c>
      <x:c r="D492" s="0">
        <x:f>'Historical Trades'!D492</x:f>
      </x:c>
      <x:c r="E492" s="23">
        <x:f>'Historical Trades'!E492</x:f>
      </x:c>
      <x:c r="F492" s="0">
        <x:f>'Historical Trades'!F492</x:f>
      </x:c>
      <x:c r="G492" s="0">
        <x:f>'Historical Trades'!G492</x:f>
      </x:c>
      <x:c r="H492" s="0">
        <x:f>'Historical Trades'!H492</x:f>
      </x:c>
      <x:c r="I492" s="0">
        <x:f>'Historical Trades'!I492</x:f>
      </x:c>
      <x:c r="J492" s="0">
        <x:f>'Historical Trades'!J492</x:f>
      </x:c>
      <x:c r="K492" s="0">
        <x:f>'Historical Trades'!K492</x:f>
      </x:c>
      <x:c r="L492" s="0">
        <x:f>'Historical Trades'!L492</x:f>
      </x:c>
      <x:c r="M492" s="0">
        <x:f>'Historical Trades'!M492</x:f>
      </x:c>
      <x:c r="N492" s="0">
        <x:f>CLEAN('Historical Trades'!O492)</x:f>
      </x:c>
      <x:c r="P492" s="14">
        <x:f>IF(G492="sell",M492,-M492)</x:f>
      </x:c>
      <x:c r="Q492" s="14">
        <x:f>VLOOKUP(N492,'Currency Rates'!$A$3:$C$32,3,0)</x:f>
      </x:c>
      <x:c r="R492" s="0">
        <x:f>IF(A492="SPUS",0,IF(A492="FWD",0,P492/Q492))</x:f>
      </x:c>
    </x:row>
    <x:row r="493" spans="1:19" x14ac:dyDescent="0.3">
      <x:c r="A493" s="0">
        <x:f>'Historical Trades'!A493</x:f>
      </x:c>
      <x:c r="B493" s="0">
        <x:f>'Historical Trades'!B493</x:f>
      </x:c>
      <x:c r="C493" s="23">
        <x:f>'Historical Trades'!C493</x:f>
      </x:c>
      <x:c r="D493" s="0">
        <x:f>'Historical Trades'!D493</x:f>
      </x:c>
      <x:c r="E493" s="23">
        <x:f>'Historical Trades'!E493</x:f>
      </x:c>
      <x:c r="F493" s="0">
        <x:f>'Historical Trades'!F493</x:f>
      </x:c>
      <x:c r="G493" s="0">
        <x:f>'Historical Trades'!G493</x:f>
      </x:c>
      <x:c r="H493" s="0">
        <x:f>'Historical Trades'!H493</x:f>
      </x:c>
      <x:c r="I493" s="0">
        <x:f>'Historical Trades'!I493</x:f>
      </x:c>
      <x:c r="J493" s="0">
        <x:f>'Historical Trades'!J493</x:f>
      </x:c>
      <x:c r="K493" s="0">
        <x:f>'Historical Trades'!K493</x:f>
      </x:c>
      <x:c r="L493" s="0">
        <x:f>'Historical Trades'!L493</x:f>
      </x:c>
      <x:c r="M493" s="0">
        <x:f>'Historical Trades'!M493</x:f>
      </x:c>
      <x:c r="N493" s="0">
        <x:f>CLEAN('Historical Trades'!O493)</x:f>
      </x:c>
      <x:c r="P493" s="14">
        <x:f>IF(G493="sell",M493,-M493)</x:f>
      </x:c>
      <x:c r="Q493" s="14">
        <x:f>VLOOKUP(N493,'Currency Rates'!$A$3:$C$32,3,0)</x:f>
      </x:c>
      <x:c r="R493" s="0">
        <x:f>IF(A493="SPUS",0,IF(A493="FWD",0,P493/Q493))</x:f>
      </x:c>
    </x:row>
    <x:row r="494" spans="1:19" x14ac:dyDescent="0.3">
      <x:c r="A494" s="0">
        <x:f>'Historical Trades'!A494</x:f>
      </x:c>
      <x:c r="B494" s="0">
        <x:f>'Historical Trades'!B494</x:f>
      </x:c>
      <x:c r="C494" s="23">
        <x:f>'Historical Trades'!C494</x:f>
      </x:c>
      <x:c r="D494" s="0">
        <x:f>'Historical Trades'!D494</x:f>
      </x:c>
      <x:c r="E494" s="23">
        <x:f>'Historical Trades'!E494</x:f>
      </x:c>
      <x:c r="F494" s="0">
        <x:f>'Historical Trades'!F494</x:f>
      </x:c>
      <x:c r="G494" s="0">
        <x:f>'Historical Trades'!G494</x:f>
      </x:c>
      <x:c r="H494" s="0">
        <x:f>'Historical Trades'!H494</x:f>
      </x:c>
      <x:c r="I494" s="0">
        <x:f>'Historical Trades'!I494</x:f>
      </x:c>
      <x:c r="J494" s="0">
        <x:f>'Historical Trades'!J494</x:f>
      </x:c>
      <x:c r="K494" s="0">
        <x:f>'Historical Trades'!K494</x:f>
      </x:c>
      <x:c r="L494" s="0">
        <x:f>'Historical Trades'!L494</x:f>
      </x:c>
      <x:c r="M494" s="0">
        <x:f>'Historical Trades'!M494</x:f>
      </x:c>
      <x:c r="N494" s="0">
        <x:f>CLEAN('Historical Trades'!O494)</x:f>
      </x:c>
      <x:c r="P494" s="14">
        <x:f>IF(G494="sell",M494,-M494)</x:f>
      </x:c>
      <x:c r="Q494" s="14">
        <x:f>VLOOKUP(N494,'Currency Rates'!$A$3:$C$32,3,0)</x:f>
      </x:c>
      <x:c r="R494" s="0">
        <x:f>IF(A494="SPUS",0,IF(A494="FWD",0,P494/Q494))</x:f>
      </x:c>
    </x:row>
    <x:row r="495" spans="1:19" x14ac:dyDescent="0.3">
      <x:c r="A495" s="0">
        <x:f>'Historical Trades'!A495</x:f>
      </x:c>
      <x:c r="B495" s="0">
        <x:f>'Historical Trades'!B495</x:f>
      </x:c>
      <x:c r="C495" s="23">
        <x:f>'Historical Trades'!C495</x:f>
      </x:c>
      <x:c r="D495" s="0">
        <x:f>'Historical Trades'!D495</x:f>
      </x:c>
      <x:c r="E495" s="23">
        <x:f>'Historical Trades'!E495</x:f>
      </x:c>
      <x:c r="F495" s="0">
        <x:f>'Historical Trades'!F495</x:f>
      </x:c>
      <x:c r="G495" s="0">
        <x:f>'Historical Trades'!G495</x:f>
      </x:c>
      <x:c r="H495" s="0">
        <x:f>'Historical Trades'!H495</x:f>
      </x:c>
      <x:c r="I495" s="0">
        <x:f>'Historical Trades'!I495</x:f>
      </x:c>
      <x:c r="J495" s="0">
        <x:f>'Historical Trades'!J495</x:f>
      </x:c>
      <x:c r="K495" s="0">
        <x:f>'Historical Trades'!K495</x:f>
      </x:c>
      <x:c r="L495" s="0">
        <x:f>'Historical Trades'!L495</x:f>
      </x:c>
      <x:c r="M495" s="0">
        <x:f>'Historical Trades'!M495</x:f>
      </x:c>
      <x:c r="N495" s="0">
        <x:f>CLEAN('Historical Trades'!O495)</x:f>
      </x:c>
      <x:c r="P495" s="14">
        <x:f>IF(G495="sell",M495,-M495)</x:f>
      </x:c>
      <x:c r="Q495" s="14">
        <x:f>VLOOKUP(N495,'Currency Rates'!$A$3:$C$32,3,0)</x:f>
      </x:c>
      <x:c r="R495" s="0">
        <x:f>IF(A495="SPUS",0,IF(A495="FWD",0,P495/Q495))</x:f>
      </x:c>
    </x:row>
    <x:row r="496" spans="1:19" x14ac:dyDescent="0.3">
      <x:c r="A496" s="0">
        <x:f>'Historical Trades'!A496</x:f>
      </x:c>
      <x:c r="B496" s="0">
        <x:f>'Historical Trades'!B496</x:f>
      </x:c>
      <x:c r="C496" s="23">
        <x:f>'Historical Trades'!C496</x:f>
      </x:c>
      <x:c r="D496" s="0">
        <x:f>'Historical Trades'!D496</x:f>
      </x:c>
      <x:c r="E496" s="23">
        <x:f>'Historical Trades'!E496</x:f>
      </x:c>
      <x:c r="F496" s="0">
        <x:f>'Historical Trades'!F496</x:f>
      </x:c>
      <x:c r="G496" s="0">
        <x:f>'Historical Trades'!G496</x:f>
      </x:c>
      <x:c r="H496" s="0">
        <x:f>'Historical Trades'!H496</x:f>
      </x:c>
      <x:c r="I496" s="0">
        <x:f>'Historical Trades'!I496</x:f>
      </x:c>
      <x:c r="J496" s="0">
        <x:f>'Historical Trades'!J496</x:f>
      </x:c>
      <x:c r="K496" s="0">
        <x:f>'Historical Trades'!K496</x:f>
      </x:c>
      <x:c r="L496" s="0">
        <x:f>'Historical Trades'!L496</x:f>
      </x:c>
      <x:c r="M496" s="0">
        <x:f>'Historical Trades'!M496</x:f>
      </x:c>
      <x:c r="N496" s="0">
        <x:f>CLEAN('Historical Trades'!O496)</x:f>
      </x:c>
      <x:c r="P496" s="14">
        <x:f>IF(G496="sell",M496,-M496)</x:f>
      </x:c>
      <x:c r="Q496" s="14">
        <x:f>VLOOKUP(N496,'Currency Rates'!$A$3:$C$32,3,0)</x:f>
      </x:c>
      <x:c r="R496" s="0">
        <x:f>IF(A496="SPUS",0,IF(A496="FWD",0,P496/Q496))</x:f>
      </x:c>
    </x:row>
    <x:row r="497" spans="1:19" x14ac:dyDescent="0.3">
      <x:c r="A497" s="0">
        <x:f>'Historical Trades'!A497</x:f>
      </x:c>
      <x:c r="B497" s="0">
        <x:f>'Historical Trades'!B497</x:f>
      </x:c>
      <x:c r="C497" s="23">
        <x:f>'Historical Trades'!C497</x:f>
      </x:c>
      <x:c r="D497" s="0">
        <x:f>'Historical Trades'!D497</x:f>
      </x:c>
      <x:c r="E497" s="23">
        <x:f>'Historical Trades'!E497</x:f>
      </x:c>
      <x:c r="F497" s="0">
        <x:f>'Historical Trades'!F497</x:f>
      </x:c>
      <x:c r="G497" s="0">
        <x:f>'Historical Trades'!G497</x:f>
      </x:c>
      <x:c r="H497" s="0">
        <x:f>'Historical Trades'!H497</x:f>
      </x:c>
      <x:c r="I497" s="0">
        <x:f>'Historical Trades'!I497</x:f>
      </x:c>
      <x:c r="J497" s="0">
        <x:f>'Historical Trades'!J497</x:f>
      </x:c>
      <x:c r="K497" s="0">
        <x:f>'Historical Trades'!K497</x:f>
      </x:c>
      <x:c r="L497" s="0">
        <x:f>'Historical Trades'!L497</x:f>
      </x:c>
      <x:c r="M497" s="0">
        <x:f>'Historical Trades'!M497</x:f>
      </x:c>
      <x:c r="N497" s="0">
        <x:f>CLEAN('Historical Trades'!O497)</x:f>
      </x:c>
      <x:c r="P497" s="14">
        <x:f>IF(G497="sell",M497,-M497)</x:f>
      </x:c>
      <x:c r="Q497" s="14">
        <x:f>VLOOKUP(N497,'Currency Rates'!$A$3:$C$32,3,0)</x:f>
      </x:c>
      <x:c r="R497" s="0">
        <x:f>IF(A497="SPUS",0,IF(A497="FWD",0,P497/Q497))</x:f>
      </x:c>
    </x:row>
    <x:row r="498" spans="1:19" x14ac:dyDescent="0.3">
      <x:c r="A498" s="0">
        <x:f>'Historical Trades'!A498</x:f>
      </x:c>
      <x:c r="B498" s="0">
        <x:f>'Historical Trades'!B498</x:f>
      </x:c>
      <x:c r="C498" s="23">
        <x:f>'Historical Trades'!C498</x:f>
      </x:c>
      <x:c r="D498" s="0">
        <x:f>'Historical Trades'!D498</x:f>
      </x:c>
      <x:c r="E498" s="23">
        <x:f>'Historical Trades'!E498</x:f>
      </x:c>
      <x:c r="F498" s="0">
        <x:f>'Historical Trades'!F498</x:f>
      </x:c>
      <x:c r="G498" s="0">
        <x:f>'Historical Trades'!G498</x:f>
      </x:c>
      <x:c r="H498" s="0">
        <x:f>'Historical Trades'!H498</x:f>
      </x:c>
      <x:c r="I498" s="0">
        <x:f>'Historical Trades'!I498</x:f>
      </x:c>
      <x:c r="J498" s="0">
        <x:f>'Historical Trades'!J498</x:f>
      </x:c>
      <x:c r="K498" s="0">
        <x:f>'Historical Trades'!K498</x:f>
      </x:c>
      <x:c r="L498" s="0">
        <x:f>'Historical Trades'!L498</x:f>
      </x:c>
      <x:c r="M498" s="0">
        <x:f>'Historical Trades'!M498</x:f>
      </x:c>
      <x:c r="N498" s="0">
        <x:f>CLEAN('Historical Trades'!O498)</x:f>
      </x:c>
      <x:c r="P498" s="14">
        <x:f>IF(G498="sell",M498,-M498)</x:f>
      </x:c>
      <x:c r="Q498" s="14">
        <x:f>VLOOKUP(N498,'Currency Rates'!$A$3:$C$32,3,0)</x:f>
      </x:c>
      <x:c r="R498" s="0">
        <x:f>IF(A498="SPUS",0,IF(A498="FWD",0,P498/Q498))</x:f>
      </x:c>
    </x:row>
    <x:row r="499" spans="1:19" x14ac:dyDescent="0.3">
      <x:c r="A499" s="0">
        <x:f>'Historical Trades'!A499</x:f>
      </x:c>
      <x:c r="B499" s="0">
        <x:f>'Historical Trades'!B499</x:f>
      </x:c>
      <x:c r="C499" s="23">
        <x:f>'Historical Trades'!C499</x:f>
      </x:c>
      <x:c r="D499" s="0">
        <x:f>'Historical Trades'!D499</x:f>
      </x:c>
      <x:c r="E499" s="23">
        <x:f>'Historical Trades'!E499</x:f>
      </x:c>
      <x:c r="F499" s="0">
        <x:f>'Historical Trades'!F499</x:f>
      </x:c>
      <x:c r="G499" s="0">
        <x:f>'Historical Trades'!G499</x:f>
      </x:c>
      <x:c r="H499" s="0">
        <x:f>'Historical Trades'!H499</x:f>
      </x:c>
      <x:c r="I499" s="0">
        <x:f>'Historical Trades'!I499</x:f>
      </x:c>
      <x:c r="J499" s="0">
        <x:f>'Historical Trades'!J499</x:f>
      </x:c>
      <x:c r="K499" s="0">
        <x:f>'Historical Trades'!K499</x:f>
      </x:c>
      <x:c r="L499" s="0">
        <x:f>'Historical Trades'!L499</x:f>
      </x:c>
      <x:c r="M499" s="0">
        <x:f>'Historical Trades'!M499</x:f>
      </x:c>
      <x:c r="N499" s="0">
        <x:f>CLEAN('Historical Trades'!O499)</x:f>
      </x:c>
      <x:c r="P499" s="14">
        <x:f>IF(G499="sell",M499,-M499)</x:f>
      </x:c>
      <x:c r="Q499" s="14">
        <x:f>VLOOKUP(N499,'Currency Rates'!$A$3:$C$32,3,0)</x:f>
      </x:c>
      <x:c r="R499" s="0">
        <x:f>IF(A499="SPUS",0,IF(A499="FWD",0,P499/Q499))</x:f>
      </x:c>
    </x:row>
    <x:row r="500" spans="1:19" x14ac:dyDescent="0.3">
      <x:c r="A500" s="0">
        <x:f>'Historical Trades'!A500</x:f>
      </x:c>
      <x:c r="B500" s="0">
        <x:f>'Historical Trades'!B500</x:f>
      </x:c>
      <x:c r="C500" s="23">
        <x:f>'Historical Trades'!C500</x:f>
      </x:c>
      <x:c r="D500" s="0">
        <x:f>'Historical Trades'!D500</x:f>
      </x:c>
      <x:c r="E500" s="23">
        <x:f>'Historical Trades'!E500</x:f>
      </x:c>
      <x:c r="F500" s="0">
        <x:f>'Historical Trades'!F500</x:f>
      </x:c>
      <x:c r="G500" s="0">
        <x:f>'Historical Trades'!G500</x:f>
      </x:c>
      <x:c r="H500" s="0">
        <x:f>'Historical Trades'!H500</x:f>
      </x:c>
      <x:c r="I500" s="0">
        <x:f>'Historical Trades'!I500</x:f>
      </x:c>
      <x:c r="J500" s="0">
        <x:f>'Historical Trades'!J500</x:f>
      </x:c>
      <x:c r="K500" s="0">
        <x:f>'Historical Trades'!K500</x:f>
      </x:c>
      <x:c r="L500" s="0">
        <x:f>'Historical Trades'!L500</x:f>
      </x:c>
      <x:c r="M500" s="0">
        <x:f>'Historical Trades'!M500</x:f>
      </x:c>
      <x:c r="N500" s="0">
        <x:f>CLEAN('Historical Trades'!O500)</x:f>
      </x:c>
      <x:c r="P500" s="14">
        <x:f>IF(G500="sell",M500,-M500)</x:f>
      </x:c>
      <x:c r="Q500" s="14">
        <x:f>VLOOKUP(N500,'Currency Rates'!$A$3:$C$32,3,0)</x:f>
      </x:c>
      <x:c r="R500" s="0">
        <x:f>IF(A500="SPUS",0,IF(A500="FWD",0,P500/Q500))</x:f>
      </x:c>
    </x:row>
    <x:row r="501" spans="1:19" x14ac:dyDescent="0.3">
      <x:c r="A501" s="0">
        <x:f>'Historical Trades'!A501</x:f>
      </x:c>
      <x:c r="B501" s="0">
        <x:f>'Historical Trades'!B501</x:f>
      </x:c>
      <x:c r="C501" s="23">
        <x:f>'Historical Trades'!C501</x:f>
      </x:c>
      <x:c r="D501" s="0">
        <x:f>'Historical Trades'!D501</x:f>
      </x:c>
      <x:c r="E501" s="23">
        <x:f>'Historical Trades'!E501</x:f>
      </x:c>
      <x:c r="F501" s="0">
        <x:f>'Historical Trades'!F501</x:f>
      </x:c>
      <x:c r="G501" s="0">
        <x:f>'Historical Trades'!G501</x:f>
      </x:c>
      <x:c r="H501" s="0">
        <x:f>'Historical Trades'!H501</x:f>
      </x:c>
      <x:c r="I501" s="0">
        <x:f>'Historical Trades'!I501</x:f>
      </x:c>
      <x:c r="J501" s="0">
        <x:f>'Historical Trades'!J501</x:f>
      </x:c>
      <x:c r="K501" s="0">
        <x:f>'Historical Trades'!K501</x:f>
      </x:c>
      <x:c r="L501" s="0">
        <x:f>'Historical Trades'!L501</x:f>
      </x:c>
      <x:c r="M501" s="0">
        <x:f>'Historical Trades'!M501</x:f>
      </x:c>
      <x:c r="N501" s="0">
        <x:f>CLEAN('Historical Trades'!O501)</x:f>
      </x:c>
      <x:c r="P501" s="14">
        <x:f>IF(G501="sell",M501,-M501)</x:f>
      </x:c>
      <x:c r="Q501" s="14">
        <x:f>VLOOKUP(N501,'Currency Rates'!$A$3:$C$32,3,0)</x:f>
      </x:c>
      <x:c r="R501" s="0">
        <x:f>IF(A501="SPUS",0,IF(A501="FWD",0,P501/Q501))</x:f>
      </x:c>
    </x:row>
    <x:row r="502" spans="1:19" x14ac:dyDescent="0.3">
      <x:c r="A502" s="0">
        <x:f>'Historical Trades'!A502</x:f>
      </x:c>
      <x:c r="B502" s="0">
        <x:f>'Historical Trades'!B502</x:f>
      </x:c>
      <x:c r="C502" s="23">
        <x:f>'Historical Trades'!C502</x:f>
      </x:c>
      <x:c r="D502" s="0">
        <x:f>'Historical Trades'!D502</x:f>
      </x:c>
      <x:c r="E502" s="23">
        <x:f>'Historical Trades'!E502</x:f>
      </x:c>
      <x:c r="F502" s="0">
        <x:f>'Historical Trades'!F502</x:f>
      </x:c>
      <x:c r="G502" s="0">
        <x:f>'Historical Trades'!G502</x:f>
      </x:c>
      <x:c r="H502" s="0">
        <x:f>'Historical Trades'!H502</x:f>
      </x:c>
      <x:c r="I502" s="0">
        <x:f>'Historical Trades'!I502</x:f>
      </x:c>
      <x:c r="J502" s="0">
        <x:f>'Historical Trades'!J502</x:f>
      </x:c>
      <x:c r="K502" s="0">
        <x:f>'Historical Trades'!K502</x:f>
      </x:c>
      <x:c r="L502" s="0">
        <x:f>'Historical Trades'!L502</x:f>
      </x:c>
      <x:c r="M502" s="0">
        <x:f>'Historical Trades'!M502</x:f>
      </x:c>
      <x:c r="N502" s="0">
        <x:f>CLEAN('Historical Trades'!O502)</x:f>
      </x:c>
      <x:c r="P502" s="14">
        <x:f>IF(G502="sell",M502,-M502)</x:f>
      </x:c>
      <x:c r="Q502" s="14">
        <x:f>VLOOKUP(N502,'Currency Rates'!$A$3:$C$32,3,0)</x:f>
      </x:c>
      <x:c r="R502" s="0">
        <x:f>IF(A502="SPUS",0,IF(A502="FWD",0,P502/Q502))</x:f>
      </x:c>
    </x:row>
    <x:row r="503" spans="1:19" x14ac:dyDescent="0.3">
      <x:c r="A503" s="0">
        <x:f>'Historical Trades'!A503</x:f>
      </x:c>
      <x:c r="B503" s="0">
        <x:f>'Historical Trades'!B503</x:f>
      </x:c>
      <x:c r="C503" s="23">
        <x:f>'Historical Trades'!C503</x:f>
      </x:c>
      <x:c r="D503" s="0">
        <x:f>'Historical Trades'!D503</x:f>
      </x:c>
      <x:c r="E503" s="23">
        <x:f>'Historical Trades'!E503</x:f>
      </x:c>
      <x:c r="F503" s="0">
        <x:f>'Historical Trades'!F503</x:f>
      </x:c>
      <x:c r="G503" s="0">
        <x:f>'Historical Trades'!G503</x:f>
      </x:c>
      <x:c r="H503" s="0">
        <x:f>'Historical Trades'!H503</x:f>
      </x:c>
      <x:c r="I503" s="0">
        <x:f>'Historical Trades'!I503</x:f>
      </x:c>
      <x:c r="J503" s="0">
        <x:f>'Historical Trades'!J503</x:f>
      </x:c>
      <x:c r="K503" s="0">
        <x:f>'Historical Trades'!K503</x:f>
      </x:c>
      <x:c r="L503" s="0">
        <x:f>'Historical Trades'!L503</x:f>
      </x:c>
      <x:c r="M503" s="0">
        <x:f>'Historical Trades'!M503</x:f>
      </x:c>
      <x:c r="N503" s="0">
        <x:f>CLEAN('Historical Trades'!O503)</x:f>
      </x:c>
      <x:c r="P503" s="14">
        <x:f>IF(G503="sell",M503,-M503)</x:f>
      </x:c>
      <x:c r="Q503" s="14">
        <x:f>VLOOKUP(N503,'Currency Rates'!$A$3:$C$32,3,0)</x:f>
      </x:c>
      <x:c r="R503" s="0">
        <x:f>IF(A503="SPUS",0,IF(A503="FWD",0,P503/Q503))</x:f>
      </x:c>
    </x:row>
    <x:row r="504" spans="1:19" x14ac:dyDescent="0.3">
      <x:c r="A504" s="0">
        <x:f>'Historical Trades'!A504</x:f>
      </x:c>
      <x:c r="B504" s="0">
        <x:f>'Historical Trades'!B504</x:f>
      </x:c>
      <x:c r="C504" s="23">
        <x:f>'Historical Trades'!C504</x:f>
      </x:c>
      <x:c r="D504" s="0">
        <x:f>'Historical Trades'!D504</x:f>
      </x:c>
      <x:c r="E504" s="23">
        <x:f>'Historical Trades'!E504</x:f>
      </x:c>
      <x:c r="F504" s="0">
        <x:f>'Historical Trades'!F504</x:f>
      </x:c>
      <x:c r="G504" s="0">
        <x:f>'Historical Trades'!G504</x:f>
      </x:c>
      <x:c r="H504" s="0">
        <x:f>'Historical Trades'!H504</x:f>
      </x:c>
      <x:c r="I504" s="0">
        <x:f>'Historical Trades'!I504</x:f>
      </x:c>
      <x:c r="J504" s="0">
        <x:f>'Historical Trades'!J504</x:f>
      </x:c>
      <x:c r="K504" s="0">
        <x:f>'Historical Trades'!K504</x:f>
      </x:c>
      <x:c r="L504" s="0">
        <x:f>'Historical Trades'!L504</x:f>
      </x:c>
      <x:c r="M504" s="0">
        <x:f>'Historical Trades'!M504</x:f>
      </x:c>
      <x:c r="N504" s="0">
        <x:f>CLEAN('Historical Trades'!O504)</x:f>
      </x:c>
      <x:c r="P504" s="14">
        <x:f>IF(G504="sell",M504,-M504)</x:f>
      </x:c>
      <x:c r="Q504" s="14">
        <x:f>VLOOKUP(N504,'Currency Rates'!$A$3:$C$32,3,0)</x:f>
      </x:c>
      <x:c r="R504" s="0">
        <x:f>IF(A504="SPUS",0,IF(A504="FWD",0,P504/Q504))</x:f>
      </x:c>
    </x:row>
    <x:row r="505" spans="1:19" x14ac:dyDescent="0.3">
      <x:c r="A505" s="0">
        <x:f>'Historical Trades'!A505</x:f>
      </x:c>
      <x:c r="B505" s="0">
        <x:f>'Historical Trades'!B505</x:f>
      </x:c>
      <x:c r="C505" s="23">
        <x:f>'Historical Trades'!C505</x:f>
      </x:c>
      <x:c r="D505" s="0">
        <x:f>'Historical Trades'!D505</x:f>
      </x:c>
      <x:c r="E505" s="23">
        <x:f>'Historical Trades'!E505</x:f>
      </x:c>
      <x:c r="F505" s="0">
        <x:f>'Historical Trades'!F505</x:f>
      </x:c>
      <x:c r="G505" s="0">
        <x:f>'Historical Trades'!G505</x:f>
      </x:c>
      <x:c r="H505" s="0">
        <x:f>'Historical Trades'!H505</x:f>
      </x:c>
      <x:c r="I505" s="0">
        <x:f>'Historical Trades'!I505</x:f>
      </x:c>
      <x:c r="J505" s="0">
        <x:f>'Historical Trades'!J505</x:f>
      </x:c>
      <x:c r="K505" s="0">
        <x:f>'Historical Trades'!K505</x:f>
      </x:c>
      <x:c r="L505" s="0">
        <x:f>'Historical Trades'!L505</x:f>
      </x:c>
      <x:c r="M505" s="0">
        <x:f>'Historical Trades'!M505</x:f>
      </x:c>
      <x:c r="N505" s="0">
        <x:f>CLEAN('Historical Trades'!O505)</x:f>
      </x:c>
      <x:c r="P505" s="14">
        <x:f>IF(G505="sell",M505,-M505)</x:f>
      </x:c>
      <x:c r="Q505" s="14">
        <x:f>VLOOKUP(N505,'Currency Rates'!$A$3:$C$32,3,0)</x:f>
      </x:c>
      <x:c r="R505" s="0">
        <x:f>IF(A505="SPUS",0,IF(A505="FWD",0,P505/Q505))</x:f>
      </x:c>
    </x:row>
    <x:row r="506" spans="1:19" x14ac:dyDescent="0.3">
      <x:c r="A506" s="0">
        <x:f>'Historical Trades'!A506</x:f>
      </x:c>
      <x:c r="B506" s="0">
        <x:f>'Historical Trades'!B506</x:f>
      </x:c>
      <x:c r="C506" s="23">
        <x:f>'Historical Trades'!C506</x:f>
      </x:c>
      <x:c r="D506" s="0">
        <x:f>'Historical Trades'!D506</x:f>
      </x:c>
      <x:c r="E506" s="23">
        <x:f>'Historical Trades'!E506</x:f>
      </x:c>
      <x:c r="F506" s="0">
        <x:f>'Historical Trades'!F506</x:f>
      </x:c>
      <x:c r="G506" s="0">
        <x:f>'Historical Trades'!G506</x:f>
      </x:c>
      <x:c r="H506" s="0">
        <x:f>'Historical Trades'!H506</x:f>
      </x:c>
      <x:c r="I506" s="0">
        <x:f>'Historical Trades'!I506</x:f>
      </x:c>
      <x:c r="J506" s="0">
        <x:f>'Historical Trades'!J506</x:f>
      </x:c>
      <x:c r="K506" s="0">
        <x:f>'Historical Trades'!K506</x:f>
      </x:c>
      <x:c r="L506" s="0">
        <x:f>'Historical Trades'!L506</x:f>
      </x:c>
      <x:c r="M506" s="0">
        <x:f>'Historical Trades'!M506</x:f>
      </x:c>
      <x:c r="N506" s="0">
        <x:f>CLEAN('Historical Trades'!O506)</x:f>
      </x:c>
      <x:c r="P506" s="14">
        <x:f>IF(G506="sell",M506,-M506)</x:f>
      </x:c>
      <x:c r="Q506" s="14">
        <x:f>VLOOKUP(N506,'Currency Rates'!$A$3:$C$32,3,0)</x:f>
      </x:c>
      <x:c r="R506" s="0">
        <x:f>IF(A506="SPUS",0,IF(A506="FWD",0,P506/Q506))</x:f>
      </x:c>
    </x:row>
    <x:row r="507" spans="1:19" x14ac:dyDescent="0.3">
      <x:c r="A507" s="0">
        <x:f>'Historical Trades'!A507</x:f>
      </x:c>
      <x:c r="B507" s="0">
        <x:f>'Historical Trades'!B507</x:f>
      </x:c>
      <x:c r="C507" s="23">
        <x:f>'Historical Trades'!C507</x:f>
      </x:c>
      <x:c r="D507" s="0">
        <x:f>'Historical Trades'!D507</x:f>
      </x:c>
      <x:c r="E507" s="23">
        <x:f>'Historical Trades'!E507</x:f>
      </x:c>
      <x:c r="F507" s="0">
        <x:f>'Historical Trades'!F507</x:f>
      </x:c>
      <x:c r="G507" s="0">
        <x:f>'Historical Trades'!G507</x:f>
      </x:c>
      <x:c r="H507" s="0">
        <x:f>'Historical Trades'!H507</x:f>
      </x:c>
      <x:c r="I507" s="0">
        <x:f>'Historical Trades'!I507</x:f>
      </x:c>
      <x:c r="J507" s="0">
        <x:f>'Historical Trades'!J507</x:f>
      </x:c>
      <x:c r="K507" s="0">
        <x:f>'Historical Trades'!K507</x:f>
      </x:c>
      <x:c r="L507" s="0">
        <x:f>'Historical Trades'!L507</x:f>
      </x:c>
      <x:c r="M507" s="0">
        <x:f>'Historical Trades'!M507</x:f>
      </x:c>
      <x:c r="N507" s="0">
        <x:f>CLEAN('Historical Trades'!O507)</x:f>
      </x:c>
      <x:c r="P507" s="14">
        <x:f>IF(G507="sell",M507,-M507)</x:f>
      </x:c>
      <x:c r="Q507" s="14">
        <x:f>VLOOKUP(N507,'Currency Rates'!$A$3:$C$32,3,0)</x:f>
      </x:c>
      <x:c r="R507" s="0">
        <x:f>IF(A507="SPUS",0,IF(A507="FWD",0,P507/Q507))</x:f>
      </x:c>
    </x:row>
    <x:row r="508" spans="1:19" x14ac:dyDescent="0.3">
      <x:c r="A508" s="0">
        <x:f>'Historical Trades'!A508</x:f>
      </x:c>
      <x:c r="B508" s="0">
        <x:f>'Historical Trades'!B508</x:f>
      </x:c>
      <x:c r="C508" s="23">
        <x:f>'Historical Trades'!C508</x:f>
      </x:c>
      <x:c r="D508" s="0">
        <x:f>'Historical Trades'!D508</x:f>
      </x:c>
      <x:c r="E508" s="23">
        <x:f>'Historical Trades'!E508</x:f>
      </x:c>
      <x:c r="F508" s="0">
        <x:f>'Historical Trades'!F508</x:f>
      </x:c>
      <x:c r="G508" s="0">
        <x:f>'Historical Trades'!G508</x:f>
      </x:c>
      <x:c r="H508" s="0">
        <x:f>'Historical Trades'!H508</x:f>
      </x:c>
      <x:c r="I508" s="0">
        <x:f>'Historical Trades'!I508</x:f>
      </x:c>
      <x:c r="J508" s="0">
        <x:f>'Historical Trades'!J508</x:f>
      </x:c>
      <x:c r="K508" s="0">
        <x:f>'Historical Trades'!K508</x:f>
      </x:c>
      <x:c r="L508" s="0">
        <x:f>'Historical Trades'!L508</x:f>
      </x:c>
      <x:c r="M508" s="0">
        <x:f>'Historical Trades'!M508</x:f>
      </x:c>
      <x:c r="N508" s="0">
        <x:f>CLEAN('Historical Trades'!O508)</x:f>
      </x:c>
      <x:c r="P508" s="14">
        <x:f>IF(G508="sell",M508,-M508)</x:f>
      </x:c>
      <x:c r="Q508" s="14">
        <x:f>VLOOKUP(N508,'Currency Rates'!$A$3:$C$32,3,0)</x:f>
      </x:c>
      <x:c r="R508" s="0">
        <x:f>IF(A508="SPUS",0,IF(A508="FWD",0,P508/Q508))</x:f>
      </x:c>
    </x:row>
    <x:row r="509" spans="1:19" x14ac:dyDescent="0.3">
      <x:c r="A509" s="0">
        <x:f>'Historical Trades'!A509</x:f>
      </x:c>
      <x:c r="B509" s="0">
        <x:f>'Historical Trades'!B509</x:f>
      </x:c>
      <x:c r="C509" s="23">
        <x:f>'Historical Trades'!C509</x:f>
      </x:c>
      <x:c r="D509" s="0">
        <x:f>'Historical Trades'!D509</x:f>
      </x:c>
      <x:c r="E509" s="23">
        <x:f>'Historical Trades'!E509</x:f>
      </x:c>
      <x:c r="F509" s="0">
        <x:f>'Historical Trades'!F509</x:f>
      </x:c>
      <x:c r="G509" s="0">
        <x:f>'Historical Trades'!G509</x:f>
      </x:c>
      <x:c r="H509" s="0">
        <x:f>'Historical Trades'!H509</x:f>
      </x:c>
      <x:c r="I509" s="0">
        <x:f>'Historical Trades'!I509</x:f>
      </x:c>
      <x:c r="J509" s="0">
        <x:f>'Historical Trades'!J509</x:f>
      </x:c>
      <x:c r="K509" s="0">
        <x:f>'Historical Trades'!K509</x:f>
      </x:c>
      <x:c r="L509" s="0">
        <x:f>'Historical Trades'!L509</x:f>
      </x:c>
      <x:c r="M509" s="0">
        <x:f>'Historical Trades'!M509</x:f>
      </x:c>
      <x:c r="N509" s="0">
        <x:f>CLEAN('Historical Trades'!O509)</x:f>
      </x:c>
      <x:c r="P509" s="14">
        <x:f>IF(G509="sell",M509,-M509)</x:f>
      </x:c>
      <x:c r="Q509" s="14">
        <x:f>VLOOKUP(N509,'Currency Rates'!$A$3:$C$32,3,0)</x:f>
      </x:c>
      <x:c r="R509" s="0">
        <x:f>IF(A509="SPUS",0,IF(A509="FWD",0,P509/Q509))</x:f>
      </x:c>
    </x:row>
    <x:row r="510" spans="1:19" x14ac:dyDescent="0.3">
      <x:c r="A510" s="0">
        <x:f>'Historical Trades'!A510</x:f>
      </x:c>
      <x:c r="B510" s="0">
        <x:f>'Historical Trades'!B510</x:f>
      </x:c>
      <x:c r="C510" s="23">
        <x:f>'Historical Trades'!C510</x:f>
      </x:c>
      <x:c r="D510" s="0">
        <x:f>'Historical Trades'!D510</x:f>
      </x:c>
      <x:c r="E510" s="23">
        <x:f>'Historical Trades'!E510</x:f>
      </x:c>
      <x:c r="F510" s="0">
        <x:f>'Historical Trades'!F510</x:f>
      </x:c>
      <x:c r="G510" s="0">
        <x:f>'Historical Trades'!G510</x:f>
      </x:c>
      <x:c r="H510" s="0">
        <x:f>'Historical Trades'!H510</x:f>
      </x:c>
      <x:c r="I510" s="0">
        <x:f>'Historical Trades'!I510</x:f>
      </x:c>
      <x:c r="J510" s="0">
        <x:f>'Historical Trades'!J510</x:f>
      </x:c>
      <x:c r="K510" s="0">
        <x:f>'Historical Trades'!K510</x:f>
      </x:c>
      <x:c r="L510" s="0">
        <x:f>'Historical Trades'!L510</x:f>
      </x:c>
      <x:c r="M510" s="0">
        <x:f>'Historical Trades'!M510</x:f>
      </x:c>
      <x:c r="N510" s="0">
        <x:f>CLEAN('Historical Trades'!O510)</x:f>
      </x:c>
      <x:c r="P510" s="14">
        <x:f>IF(G510="sell",M510,-M510)</x:f>
      </x:c>
      <x:c r="Q510" s="14">
        <x:f>VLOOKUP(N510,'Currency Rates'!$A$3:$C$32,3,0)</x:f>
      </x:c>
      <x:c r="R510" s="0">
        <x:f>IF(A510="SPUS",0,IF(A510="FWD",0,P510/Q510))</x:f>
      </x:c>
    </x:row>
    <x:row r="511" spans="1:19" x14ac:dyDescent="0.3">
      <x:c r="A511" s="0">
        <x:f>'Historical Trades'!A511</x:f>
      </x:c>
      <x:c r="B511" s="0">
        <x:f>'Historical Trades'!B511</x:f>
      </x:c>
      <x:c r="C511" s="23">
        <x:f>'Historical Trades'!C511</x:f>
      </x:c>
      <x:c r="D511" s="0">
        <x:f>'Historical Trades'!D511</x:f>
      </x:c>
      <x:c r="E511" s="23">
        <x:f>'Historical Trades'!E511</x:f>
      </x:c>
      <x:c r="F511" s="0">
        <x:f>'Historical Trades'!F511</x:f>
      </x:c>
      <x:c r="G511" s="0">
        <x:f>'Historical Trades'!G511</x:f>
      </x:c>
      <x:c r="H511" s="0">
        <x:f>'Historical Trades'!H511</x:f>
      </x:c>
      <x:c r="I511" s="0">
        <x:f>'Historical Trades'!I511</x:f>
      </x:c>
      <x:c r="J511" s="0">
        <x:f>'Historical Trades'!J511</x:f>
      </x:c>
      <x:c r="K511" s="0">
        <x:f>'Historical Trades'!K511</x:f>
      </x:c>
      <x:c r="L511" s="0">
        <x:f>'Historical Trades'!L511</x:f>
      </x:c>
      <x:c r="M511" s="0">
        <x:f>'Historical Trades'!M511</x:f>
      </x:c>
      <x:c r="N511" s="0">
        <x:f>CLEAN('Historical Trades'!O511)</x:f>
      </x:c>
      <x:c r="P511" s="14">
        <x:f>IF(G511="sell",M511,-M511)</x:f>
      </x:c>
      <x:c r="Q511" s="14">
        <x:f>VLOOKUP(N511,'Currency Rates'!$A$3:$C$32,3,0)</x:f>
      </x:c>
      <x:c r="R511" s="0">
        <x:f>IF(A511="SPUS",0,IF(A511="FWD",0,P511/Q511))</x:f>
      </x:c>
    </x:row>
    <x:row r="512" spans="1:19" x14ac:dyDescent="0.3">
      <x:c r="A512" s="0">
        <x:f>'Historical Trades'!A512</x:f>
      </x:c>
      <x:c r="B512" s="0">
        <x:f>'Historical Trades'!B512</x:f>
      </x:c>
      <x:c r="C512" s="23">
        <x:f>'Historical Trades'!C512</x:f>
      </x:c>
      <x:c r="D512" s="0">
        <x:f>'Historical Trades'!D512</x:f>
      </x:c>
      <x:c r="E512" s="23">
        <x:f>'Historical Trades'!E512</x:f>
      </x:c>
      <x:c r="F512" s="0">
        <x:f>'Historical Trades'!F512</x:f>
      </x:c>
      <x:c r="G512" s="0">
        <x:f>'Historical Trades'!G512</x:f>
      </x:c>
      <x:c r="H512" s="0">
        <x:f>'Historical Trades'!H512</x:f>
      </x:c>
      <x:c r="I512" s="0">
        <x:f>'Historical Trades'!I512</x:f>
      </x:c>
      <x:c r="J512" s="0">
        <x:f>'Historical Trades'!J512</x:f>
      </x:c>
      <x:c r="K512" s="0">
        <x:f>'Historical Trades'!K512</x:f>
      </x:c>
      <x:c r="L512" s="0">
        <x:f>'Historical Trades'!L512</x:f>
      </x:c>
      <x:c r="M512" s="0">
        <x:f>'Historical Trades'!M512</x:f>
      </x:c>
      <x:c r="N512" s="0">
        <x:f>CLEAN('Historical Trades'!O512)</x:f>
      </x:c>
      <x:c r="P512" s="14">
        <x:f>IF(G512="sell",M512,-M512)</x:f>
      </x:c>
      <x:c r="Q512" s="14">
        <x:f>VLOOKUP(N512,'Currency Rates'!$A$3:$C$32,3,0)</x:f>
      </x:c>
      <x:c r="R512" s="0">
        <x:f>IF(A512="SPUS",0,IF(A512="FWD",0,P512/Q512))</x:f>
      </x:c>
    </x:row>
    <x:row r="513" spans="1:19" x14ac:dyDescent="0.3">
      <x:c r="A513" s="0">
        <x:f>'Historical Trades'!A513</x:f>
      </x:c>
      <x:c r="B513" s="0">
        <x:f>'Historical Trades'!B513</x:f>
      </x:c>
      <x:c r="C513" s="23">
        <x:f>'Historical Trades'!C513</x:f>
      </x:c>
      <x:c r="D513" s="0">
        <x:f>'Historical Trades'!D513</x:f>
      </x:c>
      <x:c r="E513" s="23">
        <x:f>'Historical Trades'!E513</x:f>
      </x:c>
      <x:c r="F513" s="0">
        <x:f>'Historical Trades'!F513</x:f>
      </x:c>
      <x:c r="G513" s="0">
        <x:f>'Historical Trades'!G513</x:f>
      </x:c>
      <x:c r="H513" s="0">
        <x:f>'Historical Trades'!H513</x:f>
      </x:c>
      <x:c r="I513" s="0">
        <x:f>'Historical Trades'!I513</x:f>
      </x:c>
      <x:c r="J513" s="0">
        <x:f>'Historical Trades'!J513</x:f>
      </x:c>
      <x:c r="K513" s="0">
        <x:f>'Historical Trades'!K513</x:f>
      </x:c>
      <x:c r="L513" s="0">
        <x:f>'Historical Trades'!L513</x:f>
      </x:c>
      <x:c r="M513" s="0">
        <x:f>'Historical Trades'!M513</x:f>
      </x:c>
      <x:c r="N513" s="0">
        <x:f>CLEAN('Historical Trades'!O513)</x:f>
      </x:c>
      <x:c r="P513" s="14">
        <x:f>IF(G513="sell",M513,-M513)</x:f>
      </x:c>
      <x:c r="Q513" s="14">
        <x:f>VLOOKUP(N513,'Currency Rates'!$A$3:$C$32,3,0)</x:f>
      </x:c>
      <x:c r="R513" s="0">
        <x:f>IF(A513="SPUS",0,IF(A513="FWD",0,P513/Q513))</x:f>
      </x:c>
    </x:row>
    <x:row r="514" spans="1:19" x14ac:dyDescent="0.3">
      <x:c r="A514" s="0">
        <x:f>'Historical Trades'!A514</x:f>
      </x:c>
      <x:c r="B514" s="0">
        <x:f>'Historical Trades'!B514</x:f>
      </x:c>
      <x:c r="C514" s="23">
        <x:f>'Historical Trades'!C514</x:f>
      </x:c>
      <x:c r="D514" s="0">
        <x:f>'Historical Trades'!D514</x:f>
      </x:c>
      <x:c r="E514" s="23">
        <x:f>'Historical Trades'!E514</x:f>
      </x:c>
      <x:c r="F514" s="0">
        <x:f>'Historical Trades'!F514</x:f>
      </x:c>
      <x:c r="G514" s="0">
        <x:f>'Historical Trades'!G514</x:f>
      </x:c>
      <x:c r="H514" s="0">
        <x:f>'Historical Trades'!H514</x:f>
      </x:c>
      <x:c r="I514" s="0">
        <x:f>'Historical Trades'!I514</x:f>
      </x:c>
      <x:c r="J514" s="0">
        <x:f>'Historical Trades'!J514</x:f>
      </x:c>
      <x:c r="K514" s="0">
        <x:f>'Historical Trades'!K514</x:f>
      </x:c>
      <x:c r="L514" s="0">
        <x:f>'Historical Trades'!L514</x:f>
      </x:c>
      <x:c r="M514" s="0">
        <x:f>'Historical Trades'!M514</x:f>
      </x:c>
      <x:c r="N514" s="0">
        <x:f>CLEAN('Historical Trades'!O514)</x:f>
      </x:c>
      <x:c r="P514" s="14">
        <x:f>IF(G514="sell",M514,-M514)</x:f>
      </x:c>
      <x:c r="Q514" s="14">
        <x:f>VLOOKUP(N514,'Currency Rates'!$A$3:$C$32,3,0)</x:f>
      </x:c>
      <x:c r="R514" s="0">
        <x:f>IF(A514="SPUS",0,IF(A514="FWD",0,P514/Q514))</x:f>
      </x:c>
    </x:row>
    <x:row r="515" spans="1:19" x14ac:dyDescent="0.3">
      <x:c r="A515" s="0">
        <x:f>'Historical Trades'!A515</x:f>
      </x:c>
      <x:c r="B515" s="0">
        <x:f>'Historical Trades'!B515</x:f>
      </x:c>
      <x:c r="C515" s="23">
        <x:f>'Historical Trades'!C515</x:f>
      </x:c>
      <x:c r="D515" s="0">
        <x:f>'Historical Trades'!D515</x:f>
      </x:c>
      <x:c r="E515" s="23">
        <x:f>'Historical Trades'!E515</x:f>
      </x:c>
      <x:c r="F515" s="0">
        <x:f>'Historical Trades'!F515</x:f>
      </x:c>
      <x:c r="G515" s="0">
        <x:f>'Historical Trades'!G515</x:f>
      </x:c>
      <x:c r="H515" s="0">
        <x:f>'Historical Trades'!H515</x:f>
      </x:c>
      <x:c r="I515" s="0">
        <x:f>'Historical Trades'!I515</x:f>
      </x:c>
      <x:c r="J515" s="0">
        <x:f>'Historical Trades'!J515</x:f>
      </x:c>
      <x:c r="K515" s="0">
        <x:f>'Historical Trades'!K515</x:f>
      </x:c>
      <x:c r="L515" s="0">
        <x:f>'Historical Trades'!L515</x:f>
      </x:c>
      <x:c r="M515" s="0">
        <x:f>'Historical Trades'!M515</x:f>
      </x:c>
      <x:c r="N515" s="0">
        <x:f>CLEAN('Historical Trades'!O515)</x:f>
      </x:c>
      <x:c r="P515" s="14">
        <x:f>IF(G515="sell",M515,-M515)</x:f>
      </x:c>
      <x:c r="Q515" s="14">
        <x:f>VLOOKUP(N515,'Currency Rates'!$A$3:$C$32,3,0)</x:f>
      </x:c>
      <x:c r="R515" s="0">
        <x:f>IF(A515="SPUS",0,IF(A515="FWD",0,P515/Q515))</x:f>
      </x:c>
    </x:row>
    <x:row r="516" spans="1:19" x14ac:dyDescent="0.3">
      <x:c r="A516" s="0">
        <x:f>'Historical Trades'!A516</x:f>
      </x:c>
      <x:c r="B516" s="0">
        <x:f>'Historical Trades'!B516</x:f>
      </x:c>
      <x:c r="C516" s="23">
        <x:f>'Historical Trades'!C516</x:f>
      </x:c>
      <x:c r="D516" s="0">
        <x:f>'Historical Trades'!D516</x:f>
      </x:c>
      <x:c r="E516" s="23">
        <x:f>'Historical Trades'!E516</x:f>
      </x:c>
      <x:c r="F516" s="0">
        <x:f>'Historical Trades'!F516</x:f>
      </x:c>
      <x:c r="G516" s="0">
        <x:f>'Historical Trades'!G516</x:f>
      </x:c>
      <x:c r="H516" s="0">
        <x:f>'Historical Trades'!H516</x:f>
      </x:c>
      <x:c r="I516" s="0">
        <x:f>'Historical Trades'!I516</x:f>
      </x:c>
      <x:c r="J516" s="0">
        <x:f>'Historical Trades'!J516</x:f>
      </x:c>
      <x:c r="K516" s="0">
        <x:f>'Historical Trades'!K516</x:f>
      </x:c>
      <x:c r="L516" s="0">
        <x:f>'Historical Trades'!L516</x:f>
      </x:c>
      <x:c r="M516" s="0">
        <x:f>'Historical Trades'!M516</x:f>
      </x:c>
      <x:c r="N516" s="0">
        <x:f>CLEAN('Historical Trades'!O516)</x:f>
      </x:c>
      <x:c r="P516" s="14">
        <x:f>IF(G516="sell",M516,-M516)</x:f>
      </x:c>
      <x:c r="Q516" s="14">
        <x:f>VLOOKUP(N516,'Currency Rates'!$A$3:$C$32,3,0)</x:f>
      </x:c>
      <x:c r="R516" s="0">
        <x:f>IF(A516="SPUS",0,IF(A516="FWD",0,P516/Q516))</x:f>
      </x:c>
    </x:row>
    <x:row r="517" spans="1:19" x14ac:dyDescent="0.3">
      <x:c r="A517" s="0">
        <x:f>'Historical Trades'!A517</x:f>
      </x:c>
      <x:c r="B517" s="0">
        <x:f>'Historical Trades'!B517</x:f>
      </x:c>
      <x:c r="C517" s="23">
        <x:f>'Historical Trades'!C517</x:f>
      </x:c>
      <x:c r="D517" s="0">
        <x:f>'Historical Trades'!D517</x:f>
      </x:c>
      <x:c r="E517" s="23">
        <x:f>'Historical Trades'!E517</x:f>
      </x:c>
      <x:c r="F517" s="0">
        <x:f>'Historical Trades'!F517</x:f>
      </x:c>
      <x:c r="G517" s="0">
        <x:f>'Historical Trades'!G517</x:f>
      </x:c>
      <x:c r="H517" s="0">
        <x:f>'Historical Trades'!H517</x:f>
      </x:c>
      <x:c r="I517" s="0">
        <x:f>'Historical Trades'!I517</x:f>
      </x:c>
      <x:c r="J517" s="0">
        <x:f>'Historical Trades'!J517</x:f>
      </x:c>
      <x:c r="K517" s="0">
        <x:f>'Historical Trades'!K517</x:f>
      </x:c>
      <x:c r="L517" s="0">
        <x:f>'Historical Trades'!L517</x:f>
      </x:c>
      <x:c r="M517" s="0">
        <x:f>'Historical Trades'!M517</x:f>
      </x:c>
      <x:c r="N517" s="0">
        <x:f>CLEAN('Historical Trades'!O517)</x:f>
      </x:c>
      <x:c r="P517" s="14">
        <x:f>IF(G517="sell",M517,-M517)</x:f>
      </x:c>
      <x:c r="Q517" s="14">
        <x:f>VLOOKUP(N517,'Currency Rates'!$A$3:$C$32,3,0)</x:f>
      </x:c>
      <x:c r="R517" s="0">
        <x:f>IF(A517="SPUS",0,IF(A517="FWD",0,P517/Q517))</x:f>
      </x:c>
    </x:row>
    <x:row r="518" spans="1:19" x14ac:dyDescent="0.3">
      <x:c r="A518" s="0">
        <x:f>'Historical Trades'!A518</x:f>
      </x:c>
      <x:c r="B518" s="0">
        <x:f>'Historical Trades'!B518</x:f>
      </x:c>
      <x:c r="C518" s="23">
        <x:f>'Historical Trades'!C518</x:f>
      </x:c>
      <x:c r="D518" s="0">
        <x:f>'Historical Trades'!D518</x:f>
      </x:c>
      <x:c r="E518" s="23">
        <x:f>'Historical Trades'!E518</x:f>
      </x:c>
      <x:c r="F518" s="0">
        <x:f>'Historical Trades'!F518</x:f>
      </x:c>
      <x:c r="G518" s="0">
        <x:f>'Historical Trades'!G518</x:f>
      </x:c>
      <x:c r="H518" s="0">
        <x:f>'Historical Trades'!H518</x:f>
      </x:c>
      <x:c r="I518" s="0">
        <x:f>'Historical Trades'!I518</x:f>
      </x:c>
      <x:c r="J518" s="0">
        <x:f>'Historical Trades'!J518</x:f>
      </x:c>
      <x:c r="K518" s="0">
        <x:f>'Historical Trades'!K518</x:f>
      </x:c>
      <x:c r="L518" s="0">
        <x:f>'Historical Trades'!L518</x:f>
      </x:c>
      <x:c r="M518" s="0">
        <x:f>'Historical Trades'!M518</x:f>
      </x:c>
      <x:c r="N518" s="0">
        <x:f>CLEAN('Historical Trades'!O518)</x:f>
      </x:c>
      <x:c r="P518" s="14">
        <x:f>IF(G518="sell",M518,-M518)</x:f>
      </x:c>
      <x:c r="Q518" s="14">
        <x:f>VLOOKUP(N518,'Currency Rates'!$A$3:$C$32,3,0)</x:f>
      </x:c>
      <x:c r="R518" s="0">
        <x:f>IF(A518="SPUS",0,IF(A518="FWD",0,P518/Q518))</x:f>
      </x:c>
    </x:row>
    <x:row r="519" spans="1:19" x14ac:dyDescent="0.3">
      <x:c r="A519" s="0">
        <x:f>'Historical Trades'!A519</x:f>
      </x:c>
      <x:c r="B519" s="0">
        <x:f>'Historical Trades'!B519</x:f>
      </x:c>
      <x:c r="C519" s="23">
        <x:f>'Historical Trades'!C519</x:f>
      </x:c>
      <x:c r="D519" s="0">
        <x:f>'Historical Trades'!D519</x:f>
      </x:c>
      <x:c r="E519" s="23">
        <x:f>'Historical Trades'!E519</x:f>
      </x:c>
      <x:c r="F519" s="0">
        <x:f>'Historical Trades'!F519</x:f>
      </x:c>
      <x:c r="G519" s="0">
        <x:f>'Historical Trades'!G519</x:f>
      </x:c>
      <x:c r="H519" s="0">
        <x:f>'Historical Trades'!H519</x:f>
      </x:c>
      <x:c r="I519" s="0">
        <x:f>'Historical Trades'!I519</x:f>
      </x:c>
      <x:c r="J519" s="0">
        <x:f>'Historical Trades'!J519</x:f>
      </x:c>
      <x:c r="K519" s="0">
        <x:f>'Historical Trades'!K519</x:f>
      </x:c>
      <x:c r="L519" s="0">
        <x:f>'Historical Trades'!L519</x:f>
      </x:c>
      <x:c r="M519" s="0">
        <x:f>'Historical Trades'!M519</x:f>
      </x:c>
      <x:c r="N519" s="0">
        <x:f>CLEAN('Historical Trades'!O519)</x:f>
      </x:c>
      <x:c r="P519" s="14">
        <x:f>IF(G519="sell",M519,-M519)</x:f>
      </x:c>
      <x:c r="Q519" s="14">
        <x:f>VLOOKUP(N519,'Currency Rates'!$A$3:$C$32,3,0)</x:f>
      </x:c>
      <x:c r="R519" s="0">
        <x:f>IF(A519="SPUS",0,IF(A519="FWD",0,P519/Q519))</x:f>
      </x:c>
    </x:row>
    <x:row r="520" spans="1:19" x14ac:dyDescent="0.3">
      <x:c r="A520" s="0">
        <x:f>'Historical Trades'!A520</x:f>
      </x:c>
      <x:c r="B520" s="0">
        <x:f>'Historical Trades'!B520</x:f>
      </x:c>
      <x:c r="C520" s="23">
        <x:f>'Historical Trades'!C520</x:f>
      </x:c>
      <x:c r="D520" s="0">
        <x:f>'Historical Trades'!D520</x:f>
      </x:c>
      <x:c r="E520" s="23">
        <x:f>'Historical Trades'!E520</x:f>
      </x:c>
      <x:c r="F520" s="0">
        <x:f>'Historical Trades'!F520</x:f>
      </x:c>
      <x:c r="G520" s="0">
        <x:f>'Historical Trades'!G520</x:f>
      </x:c>
      <x:c r="H520" s="0">
        <x:f>'Historical Trades'!H520</x:f>
      </x:c>
      <x:c r="I520" s="0">
        <x:f>'Historical Trades'!I520</x:f>
      </x:c>
      <x:c r="J520" s="0">
        <x:f>'Historical Trades'!J520</x:f>
      </x:c>
      <x:c r="K520" s="0">
        <x:f>'Historical Trades'!K520</x:f>
      </x:c>
      <x:c r="L520" s="0">
        <x:f>'Historical Trades'!L520</x:f>
      </x:c>
      <x:c r="M520" s="0">
        <x:f>'Historical Trades'!M520</x:f>
      </x:c>
      <x:c r="N520" s="0">
        <x:f>CLEAN('Historical Trades'!O520)</x:f>
      </x:c>
      <x:c r="P520" s="14">
        <x:f>IF(G520="sell",M520,-M520)</x:f>
      </x:c>
      <x:c r="Q520" s="14">
        <x:f>VLOOKUP(N520,'Currency Rates'!$A$3:$C$32,3,0)</x:f>
      </x:c>
      <x:c r="R520" s="0">
        <x:f>IF(A520="SPUS",0,IF(A520="FWD",0,P520/Q520))</x:f>
      </x:c>
    </x:row>
    <x:row r="521" spans="1:19" x14ac:dyDescent="0.3">
      <x:c r="A521" s="0">
        <x:f>'Historical Trades'!A521</x:f>
      </x:c>
      <x:c r="B521" s="0">
        <x:f>'Historical Trades'!B521</x:f>
      </x:c>
      <x:c r="C521" s="23">
        <x:f>'Historical Trades'!C521</x:f>
      </x:c>
      <x:c r="D521" s="0">
        <x:f>'Historical Trades'!D521</x:f>
      </x:c>
      <x:c r="E521" s="23">
        <x:f>'Historical Trades'!E521</x:f>
      </x:c>
      <x:c r="F521" s="0">
        <x:f>'Historical Trades'!F521</x:f>
      </x:c>
      <x:c r="G521" s="0">
        <x:f>'Historical Trades'!G521</x:f>
      </x:c>
      <x:c r="H521" s="0">
        <x:f>'Historical Trades'!H521</x:f>
      </x:c>
      <x:c r="I521" s="0">
        <x:f>'Historical Trades'!I521</x:f>
      </x:c>
      <x:c r="J521" s="0">
        <x:f>'Historical Trades'!J521</x:f>
      </x:c>
      <x:c r="K521" s="0">
        <x:f>'Historical Trades'!K521</x:f>
      </x:c>
      <x:c r="L521" s="0">
        <x:f>'Historical Trades'!L521</x:f>
      </x:c>
      <x:c r="M521" s="0">
        <x:f>'Historical Trades'!M521</x:f>
      </x:c>
      <x:c r="N521" s="0">
        <x:f>CLEAN('Historical Trades'!O521)</x:f>
      </x:c>
      <x:c r="P521" s="14">
        <x:f>IF(G521="sell",M521,-M521)</x:f>
      </x:c>
      <x:c r="Q521" s="14">
        <x:f>VLOOKUP(N521,'Currency Rates'!$A$3:$C$32,3,0)</x:f>
      </x:c>
      <x:c r="R521" s="0">
        <x:f>IF(A521="SPUS",0,IF(A521="FWD",0,P521/Q521))</x:f>
      </x:c>
    </x:row>
    <x:row r="522" spans="1:19" x14ac:dyDescent="0.3">
      <x:c r="A522" s="0">
        <x:f>'Historical Trades'!A522</x:f>
      </x:c>
      <x:c r="B522" s="0">
        <x:f>'Historical Trades'!B522</x:f>
      </x:c>
      <x:c r="C522" s="23">
        <x:f>'Historical Trades'!C522</x:f>
      </x:c>
      <x:c r="D522" s="0">
        <x:f>'Historical Trades'!D522</x:f>
      </x:c>
      <x:c r="E522" s="23">
        <x:f>'Historical Trades'!E522</x:f>
      </x:c>
      <x:c r="F522" s="0">
        <x:f>'Historical Trades'!F522</x:f>
      </x:c>
      <x:c r="G522" s="0">
        <x:f>'Historical Trades'!G522</x:f>
      </x:c>
      <x:c r="H522" s="0">
        <x:f>'Historical Trades'!H522</x:f>
      </x:c>
      <x:c r="I522" s="0">
        <x:f>'Historical Trades'!I522</x:f>
      </x:c>
      <x:c r="J522" s="0">
        <x:f>'Historical Trades'!J522</x:f>
      </x:c>
      <x:c r="K522" s="0">
        <x:f>'Historical Trades'!K522</x:f>
      </x:c>
      <x:c r="L522" s="0">
        <x:f>'Historical Trades'!L522</x:f>
      </x:c>
      <x:c r="M522" s="0">
        <x:f>'Historical Trades'!M522</x:f>
      </x:c>
      <x:c r="N522" s="0">
        <x:f>CLEAN('Historical Trades'!O522)</x:f>
      </x:c>
      <x:c r="P522" s="14">
        <x:f>IF(G522="sell",M522,-M522)</x:f>
      </x:c>
      <x:c r="Q522" s="14">
        <x:f>VLOOKUP(N522,'Currency Rates'!$A$3:$C$32,3,0)</x:f>
      </x:c>
      <x:c r="R522" s="0">
        <x:f>IF(A522="SPUS",0,IF(A522="FWD",0,P522/Q522))</x:f>
      </x:c>
    </x:row>
    <x:row r="523" spans="1:19" x14ac:dyDescent="0.3">
      <x:c r="A523" s="0">
        <x:f>'Historical Trades'!A523</x:f>
      </x:c>
      <x:c r="B523" s="0">
        <x:f>'Historical Trades'!B523</x:f>
      </x:c>
      <x:c r="C523" s="23">
        <x:f>'Historical Trades'!C523</x:f>
      </x:c>
      <x:c r="D523" s="0">
        <x:f>'Historical Trades'!D523</x:f>
      </x:c>
      <x:c r="E523" s="23">
        <x:f>'Historical Trades'!E523</x:f>
      </x:c>
      <x:c r="F523" s="0">
        <x:f>'Historical Trades'!F523</x:f>
      </x:c>
      <x:c r="G523" s="0">
        <x:f>'Historical Trades'!G523</x:f>
      </x:c>
      <x:c r="H523" s="0">
        <x:f>'Historical Trades'!H523</x:f>
      </x:c>
      <x:c r="I523" s="0">
        <x:f>'Historical Trades'!I523</x:f>
      </x:c>
      <x:c r="J523" s="0">
        <x:f>'Historical Trades'!J523</x:f>
      </x:c>
      <x:c r="K523" s="0">
        <x:f>'Historical Trades'!K523</x:f>
      </x:c>
      <x:c r="L523" s="0">
        <x:f>'Historical Trades'!L523</x:f>
      </x:c>
      <x:c r="M523" s="0">
        <x:f>'Historical Trades'!M523</x:f>
      </x:c>
      <x:c r="N523" s="0">
        <x:f>CLEAN('Historical Trades'!O523)</x:f>
      </x:c>
      <x:c r="P523" s="14">
        <x:f>IF(G523="sell",M523,-M523)</x:f>
      </x:c>
      <x:c r="Q523" s="14">
        <x:f>VLOOKUP(N523,'Currency Rates'!$A$3:$C$32,3,0)</x:f>
      </x:c>
      <x:c r="R523" s="0">
        <x:f>IF(A523="SPUS",0,IF(A523="FWD",0,P523/Q523))</x:f>
      </x:c>
    </x:row>
    <x:row r="524" spans="1:19" x14ac:dyDescent="0.3">
      <x:c r="A524" s="0">
        <x:f>'Historical Trades'!A524</x:f>
      </x:c>
      <x:c r="B524" s="0">
        <x:f>'Historical Trades'!B524</x:f>
      </x:c>
      <x:c r="C524" s="23">
        <x:f>'Historical Trades'!C524</x:f>
      </x:c>
      <x:c r="D524" s="0">
        <x:f>'Historical Trades'!D524</x:f>
      </x:c>
      <x:c r="E524" s="23">
        <x:f>'Historical Trades'!E524</x:f>
      </x:c>
      <x:c r="F524" s="0">
        <x:f>'Historical Trades'!F524</x:f>
      </x:c>
      <x:c r="G524" s="0">
        <x:f>'Historical Trades'!G524</x:f>
      </x:c>
      <x:c r="H524" s="0">
        <x:f>'Historical Trades'!H524</x:f>
      </x:c>
      <x:c r="I524" s="0">
        <x:f>'Historical Trades'!I524</x:f>
      </x:c>
      <x:c r="J524" s="0">
        <x:f>'Historical Trades'!J524</x:f>
      </x:c>
      <x:c r="K524" s="0">
        <x:f>'Historical Trades'!K524</x:f>
      </x:c>
      <x:c r="L524" s="0">
        <x:f>'Historical Trades'!L524</x:f>
      </x:c>
      <x:c r="M524" s="0">
        <x:f>'Historical Trades'!M524</x:f>
      </x:c>
      <x:c r="N524" s="0">
        <x:f>CLEAN('Historical Trades'!O524)</x:f>
      </x:c>
      <x:c r="P524" s="14">
        <x:f>IF(G524="sell",M524,-M524)</x:f>
      </x:c>
      <x:c r="Q524" s="14">
        <x:f>VLOOKUP(N524,'Currency Rates'!$A$3:$C$32,3,0)</x:f>
      </x:c>
      <x:c r="R524" s="0">
        <x:f>IF(A524="SPUS",0,IF(A524="FWD",0,P524/Q524))</x:f>
      </x:c>
    </x:row>
    <x:row r="525" spans="1:19" x14ac:dyDescent="0.3">
      <x:c r="A525" s="0">
        <x:f>'Historical Trades'!A525</x:f>
      </x:c>
      <x:c r="B525" s="0">
        <x:f>'Historical Trades'!B525</x:f>
      </x:c>
      <x:c r="C525" s="23">
        <x:f>'Historical Trades'!C525</x:f>
      </x:c>
      <x:c r="D525" s="0">
        <x:f>'Historical Trades'!D525</x:f>
      </x:c>
      <x:c r="E525" s="23">
        <x:f>'Historical Trades'!E525</x:f>
      </x:c>
      <x:c r="F525" s="0">
        <x:f>'Historical Trades'!F525</x:f>
      </x:c>
      <x:c r="G525" s="0">
        <x:f>'Historical Trades'!G525</x:f>
      </x:c>
      <x:c r="H525" s="0">
        <x:f>'Historical Trades'!H525</x:f>
      </x:c>
      <x:c r="I525" s="0">
        <x:f>'Historical Trades'!I525</x:f>
      </x:c>
      <x:c r="J525" s="0">
        <x:f>'Historical Trades'!J525</x:f>
      </x:c>
      <x:c r="K525" s="0">
        <x:f>'Historical Trades'!K525</x:f>
      </x:c>
      <x:c r="L525" s="0">
        <x:f>'Historical Trades'!L525</x:f>
      </x:c>
      <x:c r="M525" s="0">
        <x:f>'Historical Trades'!M525</x:f>
      </x:c>
      <x:c r="N525" s="0">
        <x:f>CLEAN('Historical Trades'!O525)</x:f>
      </x:c>
      <x:c r="P525" s="14">
        <x:f>IF(G525="sell",M525,-M525)</x:f>
      </x:c>
      <x:c r="Q525" s="14">
        <x:f>VLOOKUP(N525,'Currency Rates'!$A$3:$C$32,3,0)</x:f>
      </x:c>
      <x:c r="R525" s="0">
        <x:f>IF(A525="SPUS",0,IF(A525="FWD",0,P525/Q525))</x:f>
      </x:c>
    </x:row>
    <x:row r="526" spans="1:19" x14ac:dyDescent="0.3">
      <x:c r="A526" s="0">
        <x:f>'Historical Trades'!A526</x:f>
      </x:c>
      <x:c r="B526" s="0">
        <x:f>'Historical Trades'!B526</x:f>
      </x:c>
      <x:c r="C526" s="23">
        <x:f>'Historical Trades'!C526</x:f>
      </x:c>
      <x:c r="D526" s="0">
        <x:f>'Historical Trades'!D526</x:f>
      </x:c>
      <x:c r="E526" s="23">
        <x:f>'Historical Trades'!E526</x:f>
      </x:c>
      <x:c r="F526" s="0">
        <x:f>'Historical Trades'!F526</x:f>
      </x:c>
      <x:c r="G526" s="0">
        <x:f>'Historical Trades'!G526</x:f>
      </x:c>
      <x:c r="H526" s="0">
        <x:f>'Historical Trades'!H526</x:f>
      </x:c>
      <x:c r="I526" s="0">
        <x:f>'Historical Trades'!I526</x:f>
      </x:c>
      <x:c r="J526" s="0">
        <x:f>'Historical Trades'!J526</x:f>
      </x:c>
      <x:c r="K526" s="0">
        <x:f>'Historical Trades'!K526</x:f>
      </x:c>
      <x:c r="L526" s="0">
        <x:f>'Historical Trades'!L526</x:f>
      </x:c>
      <x:c r="M526" s="0">
        <x:f>'Historical Trades'!M526</x:f>
      </x:c>
      <x:c r="N526" s="0">
        <x:f>CLEAN('Historical Trades'!O526)</x:f>
      </x:c>
      <x:c r="P526" s="14">
        <x:f>IF(G526="sell",M526,-M526)</x:f>
      </x:c>
      <x:c r="Q526" s="14">
        <x:f>VLOOKUP(N526,'Currency Rates'!$A$3:$C$32,3,0)</x:f>
      </x:c>
      <x:c r="R526" s="0">
        <x:f>IF(A526="SPUS",0,IF(A526="FWD",0,P526/Q526))</x:f>
      </x:c>
    </x:row>
    <x:row r="527" spans="1:19" x14ac:dyDescent="0.3">
      <x:c r="A527" s="0">
        <x:f>'Historical Trades'!A527</x:f>
      </x:c>
      <x:c r="B527" s="0">
        <x:f>'Historical Trades'!B527</x:f>
      </x:c>
      <x:c r="C527" s="23">
        <x:f>'Historical Trades'!C527</x:f>
      </x:c>
      <x:c r="D527" s="0">
        <x:f>'Historical Trades'!D527</x:f>
      </x:c>
      <x:c r="E527" s="23">
        <x:f>'Historical Trades'!E527</x:f>
      </x:c>
      <x:c r="F527" s="0">
        <x:f>'Historical Trades'!F527</x:f>
      </x:c>
      <x:c r="G527" s="0">
        <x:f>'Historical Trades'!G527</x:f>
      </x:c>
      <x:c r="H527" s="0">
        <x:f>'Historical Trades'!H527</x:f>
      </x:c>
      <x:c r="I527" s="0">
        <x:f>'Historical Trades'!I527</x:f>
      </x:c>
      <x:c r="J527" s="0">
        <x:f>'Historical Trades'!J527</x:f>
      </x:c>
      <x:c r="K527" s="0">
        <x:f>'Historical Trades'!K527</x:f>
      </x:c>
      <x:c r="L527" s="0">
        <x:f>'Historical Trades'!L527</x:f>
      </x:c>
      <x:c r="M527" s="0">
        <x:f>'Historical Trades'!M527</x:f>
      </x:c>
      <x:c r="N527" s="0">
        <x:f>CLEAN('Historical Trades'!O527)</x:f>
      </x:c>
      <x:c r="P527" s="14">
        <x:f>IF(G527="sell",M527,-M527)</x:f>
      </x:c>
      <x:c r="Q527" s="14">
        <x:f>VLOOKUP(N527,'Currency Rates'!$A$3:$C$32,3,0)</x:f>
      </x:c>
      <x:c r="R527" s="0">
        <x:f>IF(A527="SPUS",0,IF(A527="FWD",0,P527/Q527))</x:f>
      </x:c>
    </x:row>
    <x:row r="528" spans="1:19" x14ac:dyDescent="0.3">
      <x:c r="A528" s="0">
        <x:f>'Historical Trades'!A528</x:f>
      </x:c>
      <x:c r="B528" s="0">
        <x:f>'Historical Trades'!B528</x:f>
      </x:c>
      <x:c r="C528" s="23">
        <x:f>'Historical Trades'!C528</x:f>
      </x:c>
      <x:c r="D528" s="0">
        <x:f>'Historical Trades'!D528</x:f>
      </x:c>
      <x:c r="E528" s="23">
        <x:f>'Historical Trades'!E528</x:f>
      </x:c>
      <x:c r="F528" s="0">
        <x:f>'Historical Trades'!F528</x:f>
      </x:c>
      <x:c r="G528" s="0">
        <x:f>'Historical Trades'!G528</x:f>
      </x:c>
      <x:c r="H528" s="0">
        <x:f>'Historical Trades'!H528</x:f>
      </x:c>
      <x:c r="I528" s="0">
        <x:f>'Historical Trades'!I528</x:f>
      </x:c>
      <x:c r="J528" s="0">
        <x:f>'Historical Trades'!J528</x:f>
      </x:c>
      <x:c r="K528" s="0">
        <x:f>'Historical Trades'!K528</x:f>
      </x:c>
      <x:c r="L528" s="0">
        <x:f>'Historical Trades'!L528</x:f>
      </x:c>
      <x:c r="M528" s="0">
        <x:f>'Historical Trades'!M528</x:f>
      </x:c>
      <x:c r="N528" s="0">
        <x:f>CLEAN('Historical Trades'!O528)</x:f>
      </x:c>
      <x:c r="P528" s="14">
        <x:f>IF(G528="sell",M528,-M528)</x:f>
      </x:c>
      <x:c r="Q528" s="14">
        <x:f>VLOOKUP(N528,'Currency Rates'!$A$3:$C$32,3,0)</x:f>
      </x:c>
      <x:c r="R528" s="0">
        <x:f>IF(A528="SPUS",0,IF(A528="FWD",0,P528/Q528))</x:f>
      </x:c>
    </x:row>
    <x:row r="529" spans="1:19" x14ac:dyDescent="0.3">
      <x:c r="A529" s="0">
        <x:f>'Historical Trades'!A529</x:f>
      </x:c>
      <x:c r="B529" s="0">
        <x:f>'Historical Trades'!B529</x:f>
      </x:c>
      <x:c r="C529" s="23">
        <x:f>'Historical Trades'!C529</x:f>
      </x:c>
      <x:c r="D529" s="0">
        <x:f>'Historical Trades'!D529</x:f>
      </x:c>
      <x:c r="E529" s="23">
        <x:f>'Historical Trades'!E529</x:f>
      </x:c>
      <x:c r="F529" s="0">
        <x:f>'Historical Trades'!F529</x:f>
      </x:c>
      <x:c r="G529" s="0">
        <x:f>'Historical Trades'!G529</x:f>
      </x:c>
      <x:c r="H529" s="0">
        <x:f>'Historical Trades'!H529</x:f>
      </x:c>
      <x:c r="I529" s="0">
        <x:f>'Historical Trades'!I529</x:f>
      </x:c>
      <x:c r="J529" s="0">
        <x:f>'Historical Trades'!J529</x:f>
      </x:c>
      <x:c r="K529" s="0">
        <x:f>'Historical Trades'!K529</x:f>
      </x:c>
      <x:c r="L529" s="0">
        <x:f>'Historical Trades'!L529</x:f>
      </x:c>
      <x:c r="M529" s="0">
        <x:f>'Historical Trades'!M529</x:f>
      </x:c>
      <x:c r="N529" s="0">
        <x:f>CLEAN('Historical Trades'!O529)</x:f>
      </x:c>
      <x:c r="P529" s="14">
        <x:f>IF(G529="sell",M529,-M529)</x:f>
      </x:c>
      <x:c r="Q529" s="14">
        <x:f>VLOOKUP(N529,'Currency Rates'!$A$3:$C$32,3,0)</x:f>
      </x:c>
      <x:c r="R529" s="0">
        <x:f>IF(A529="SPUS",0,IF(A529="FWD",0,P529/Q529))</x:f>
      </x:c>
    </x:row>
    <x:row r="530" spans="1:19" x14ac:dyDescent="0.3">
      <x:c r="A530" s="0">
        <x:f>'Historical Trades'!A530</x:f>
      </x:c>
      <x:c r="B530" s="0">
        <x:f>'Historical Trades'!B530</x:f>
      </x:c>
      <x:c r="C530" s="23">
        <x:f>'Historical Trades'!C530</x:f>
      </x:c>
      <x:c r="D530" s="0">
        <x:f>'Historical Trades'!D530</x:f>
      </x:c>
      <x:c r="E530" s="23">
        <x:f>'Historical Trades'!E530</x:f>
      </x:c>
      <x:c r="F530" s="0">
        <x:f>'Historical Trades'!F530</x:f>
      </x:c>
      <x:c r="G530" s="0">
        <x:f>'Historical Trades'!G530</x:f>
      </x:c>
      <x:c r="H530" s="0">
        <x:f>'Historical Trades'!H530</x:f>
      </x:c>
      <x:c r="I530" s="0">
        <x:f>'Historical Trades'!I530</x:f>
      </x:c>
      <x:c r="J530" s="0">
        <x:f>'Historical Trades'!J530</x:f>
      </x:c>
      <x:c r="K530" s="0">
        <x:f>'Historical Trades'!K530</x:f>
      </x:c>
      <x:c r="L530" s="0">
        <x:f>'Historical Trades'!L530</x:f>
      </x:c>
      <x:c r="M530" s="0">
        <x:f>'Historical Trades'!M530</x:f>
      </x:c>
      <x:c r="N530" s="0">
        <x:f>CLEAN('Historical Trades'!O530)</x:f>
      </x:c>
      <x:c r="P530" s="14">
        <x:f>IF(G530="sell",M530,-M530)</x:f>
      </x:c>
      <x:c r="Q530" s="14">
        <x:f>VLOOKUP(N530,'Currency Rates'!$A$3:$C$32,3,0)</x:f>
      </x:c>
      <x:c r="R530" s="0">
        <x:f>IF(A530="SPUS",0,IF(A530="FWD",0,P530/Q530))</x:f>
      </x:c>
    </x:row>
    <x:row r="531" spans="1:19" x14ac:dyDescent="0.3">
      <x:c r="A531" s="0">
        <x:f>'Historical Trades'!A531</x:f>
      </x:c>
      <x:c r="B531" s="0">
        <x:f>'Historical Trades'!B531</x:f>
      </x:c>
      <x:c r="C531" s="23">
        <x:f>'Historical Trades'!C531</x:f>
      </x:c>
      <x:c r="D531" s="0">
        <x:f>'Historical Trades'!D531</x:f>
      </x:c>
      <x:c r="E531" s="23">
        <x:f>'Historical Trades'!E531</x:f>
      </x:c>
      <x:c r="F531" s="0">
        <x:f>'Historical Trades'!F531</x:f>
      </x:c>
      <x:c r="G531" s="0">
        <x:f>'Historical Trades'!G531</x:f>
      </x:c>
      <x:c r="H531" s="0">
        <x:f>'Historical Trades'!H531</x:f>
      </x:c>
      <x:c r="I531" s="0">
        <x:f>'Historical Trades'!I531</x:f>
      </x:c>
      <x:c r="J531" s="0">
        <x:f>'Historical Trades'!J531</x:f>
      </x:c>
      <x:c r="K531" s="0">
        <x:f>'Historical Trades'!K531</x:f>
      </x:c>
      <x:c r="L531" s="0">
        <x:f>'Historical Trades'!L531</x:f>
      </x:c>
      <x:c r="M531" s="0">
        <x:f>'Historical Trades'!M531</x:f>
      </x:c>
      <x:c r="N531" s="0">
        <x:f>CLEAN('Historical Trades'!O531)</x:f>
      </x:c>
      <x:c r="P531" s="14">
        <x:f>IF(G531="sell",M531,-M531)</x:f>
      </x:c>
      <x:c r="Q531" s="14">
        <x:f>VLOOKUP(N531,'Currency Rates'!$A$3:$C$32,3,0)</x:f>
      </x:c>
      <x:c r="R531" s="0">
        <x:f>IF(A531="SPUS",0,IF(A531="FWD",0,P531/Q531))</x:f>
      </x:c>
    </x:row>
    <x:row r="532" spans="1:19" x14ac:dyDescent="0.3">
      <x:c r="A532" s="0">
        <x:f>'Historical Trades'!A532</x:f>
      </x:c>
      <x:c r="B532" s="0">
        <x:f>'Historical Trades'!B532</x:f>
      </x:c>
      <x:c r="C532" s="23">
        <x:f>'Historical Trades'!C532</x:f>
      </x:c>
      <x:c r="D532" s="0">
        <x:f>'Historical Trades'!D532</x:f>
      </x:c>
      <x:c r="E532" s="23">
        <x:f>'Historical Trades'!E532</x:f>
      </x:c>
      <x:c r="F532" s="0">
        <x:f>'Historical Trades'!F532</x:f>
      </x:c>
      <x:c r="G532" s="0">
        <x:f>'Historical Trades'!G532</x:f>
      </x:c>
      <x:c r="H532" s="0">
        <x:f>'Historical Trades'!H532</x:f>
      </x:c>
      <x:c r="I532" s="0">
        <x:f>'Historical Trades'!I532</x:f>
      </x:c>
      <x:c r="J532" s="0">
        <x:f>'Historical Trades'!J532</x:f>
      </x:c>
      <x:c r="K532" s="0">
        <x:f>'Historical Trades'!K532</x:f>
      </x:c>
      <x:c r="L532" s="0">
        <x:f>'Historical Trades'!L532</x:f>
      </x:c>
      <x:c r="M532" s="0">
        <x:f>'Historical Trades'!M532</x:f>
      </x:c>
      <x:c r="N532" s="0">
        <x:f>CLEAN('Historical Trades'!O532)</x:f>
      </x:c>
      <x:c r="P532" s="14">
        <x:f>IF(G532="sell",M532,-M532)</x:f>
      </x:c>
      <x:c r="Q532" s="14">
        <x:f>VLOOKUP(N532,'Currency Rates'!$A$3:$C$32,3,0)</x:f>
      </x:c>
      <x:c r="R532" s="0">
        <x:f>IF(A532="SPUS",0,IF(A532="FWD",0,P532/Q532))</x:f>
      </x:c>
    </x:row>
    <x:row r="533" spans="1:19" x14ac:dyDescent="0.3">
      <x:c r="A533" s="0">
        <x:f>'Historical Trades'!A533</x:f>
      </x:c>
      <x:c r="B533" s="0">
        <x:f>'Historical Trades'!B533</x:f>
      </x:c>
      <x:c r="C533" s="23">
        <x:f>'Historical Trades'!C533</x:f>
      </x:c>
      <x:c r="D533" s="0">
        <x:f>'Historical Trades'!D533</x:f>
      </x:c>
      <x:c r="E533" s="23">
        <x:f>'Historical Trades'!E533</x:f>
      </x:c>
      <x:c r="F533" s="0">
        <x:f>'Historical Trades'!F533</x:f>
      </x:c>
      <x:c r="G533" s="0">
        <x:f>'Historical Trades'!G533</x:f>
      </x:c>
      <x:c r="H533" s="0">
        <x:f>'Historical Trades'!H533</x:f>
      </x:c>
      <x:c r="I533" s="0">
        <x:f>'Historical Trades'!I533</x:f>
      </x:c>
      <x:c r="J533" s="0">
        <x:f>'Historical Trades'!J533</x:f>
      </x:c>
      <x:c r="K533" s="0">
        <x:f>'Historical Trades'!K533</x:f>
      </x:c>
      <x:c r="L533" s="0">
        <x:f>'Historical Trades'!L533</x:f>
      </x:c>
      <x:c r="M533" s="0">
        <x:f>'Historical Trades'!M533</x:f>
      </x:c>
      <x:c r="N533" s="0">
        <x:f>CLEAN('Historical Trades'!O533)</x:f>
      </x:c>
      <x:c r="P533" s="14">
        <x:f>IF(G533="sell",M533,-M533)</x:f>
      </x:c>
      <x:c r="Q533" s="14">
        <x:f>VLOOKUP(N533,'Currency Rates'!$A$3:$C$32,3,0)</x:f>
      </x:c>
      <x:c r="R533" s="0">
        <x:f>IF(A533="SPUS",0,IF(A533="FWD",0,P533/Q533))</x:f>
      </x:c>
    </x:row>
    <x:row r="534" spans="1:19" x14ac:dyDescent="0.3">
      <x:c r="A534" s="0">
        <x:f>'Historical Trades'!A534</x:f>
      </x:c>
      <x:c r="B534" s="0">
        <x:f>'Historical Trades'!B534</x:f>
      </x:c>
      <x:c r="C534" s="23">
        <x:f>'Historical Trades'!C534</x:f>
      </x:c>
      <x:c r="D534" s="0">
        <x:f>'Historical Trades'!D534</x:f>
      </x:c>
      <x:c r="E534" s="23">
        <x:f>'Historical Trades'!E534</x:f>
      </x:c>
      <x:c r="F534" s="0">
        <x:f>'Historical Trades'!F534</x:f>
      </x:c>
      <x:c r="G534" s="0">
        <x:f>'Historical Trades'!G534</x:f>
      </x:c>
      <x:c r="H534" s="0">
        <x:f>'Historical Trades'!H534</x:f>
      </x:c>
      <x:c r="I534" s="0">
        <x:f>'Historical Trades'!I534</x:f>
      </x:c>
      <x:c r="J534" s="0">
        <x:f>'Historical Trades'!J534</x:f>
      </x:c>
      <x:c r="K534" s="0">
        <x:f>'Historical Trades'!K534</x:f>
      </x:c>
      <x:c r="L534" s="0">
        <x:f>'Historical Trades'!L534</x:f>
      </x:c>
      <x:c r="M534" s="0">
        <x:f>'Historical Trades'!M534</x:f>
      </x:c>
      <x:c r="N534" s="0">
        <x:f>CLEAN('Historical Trades'!O534)</x:f>
      </x:c>
      <x:c r="P534" s="14">
        <x:f>IF(G534="sell",M534,-M534)</x:f>
      </x:c>
      <x:c r="Q534" s="14">
        <x:f>VLOOKUP(N534,'Currency Rates'!$A$3:$C$32,3,0)</x:f>
      </x:c>
      <x:c r="R534" s="0">
        <x:f>IF(A534="SPUS",0,IF(A534="FWD",0,P534/Q534))</x:f>
      </x:c>
    </x:row>
    <x:row r="535" spans="1:19" x14ac:dyDescent="0.3">
      <x:c r="A535" s="0">
        <x:f>'Historical Trades'!A535</x:f>
      </x:c>
      <x:c r="B535" s="0">
        <x:f>'Historical Trades'!B535</x:f>
      </x:c>
      <x:c r="C535" s="23">
        <x:f>'Historical Trades'!C535</x:f>
      </x:c>
      <x:c r="D535" s="0">
        <x:f>'Historical Trades'!D535</x:f>
      </x:c>
      <x:c r="E535" s="23">
        <x:f>'Historical Trades'!E535</x:f>
      </x:c>
      <x:c r="F535" s="0">
        <x:f>'Historical Trades'!F535</x:f>
      </x:c>
      <x:c r="G535" s="0">
        <x:f>'Historical Trades'!G535</x:f>
      </x:c>
      <x:c r="H535" s="0">
        <x:f>'Historical Trades'!H535</x:f>
      </x:c>
      <x:c r="I535" s="0">
        <x:f>'Historical Trades'!I535</x:f>
      </x:c>
      <x:c r="J535" s="0">
        <x:f>'Historical Trades'!J535</x:f>
      </x:c>
      <x:c r="K535" s="0">
        <x:f>'Historical Trades'!K535</x:f>
      </x:c>
      <x:c r="L535" s="0">
        <x:f>'Historical Trades'!L535</x:f>
      </x:c>
      <x:c r="M535" s="0">
        <x:f>'Historical Trades'!M535</x:f>
      </x:c>
      <x:c r="N535" s="0">
        <x:f>CLEAN('Historical Trades'!O535)</x:f>
      </x:c>
      <x:c r="P535" s="14">
        <x:f>IF(G535="sell",M535,-M535)</x:f>
      </x:c>
      <x:c r="Q535" s="14">
        <x:f>VLOOKUP(N535,'Currency Rates'!$A$3:$C$32,3,0)</x:f>
      </x:c>
      <x:c r="R535" s="0">
        <x:f>IF(A535="SPUS",0,IF(A535="FWD",0,P535/Q535))</x:f>
      </x:c>
    </x:row>
    <x:row r="536" spans="1:19" x14ac:dyDescent="0.3">
      <x:c r="A536" s="0">
        <x:f>'Historical Trades'!A536</x:f>
      </x:c>
      <x:c r="B536" s="0">
        <x:f>'Historical Trades'!B536</x:f>
      </x:c>
      <x:c r="C536" s="23">
        <x:f>'Historical Trades'!C536</x:f>
      </x:c>
      <x:c r="D536" s="0">
        <x:f>'Historical Trades'!D536</x:f>
      </x:c>
      <x:c r="E536" s="23">
        <x:f>'Historical Trades'!E536</x:f>
      </x:c>
      <x:c r="F536" s="0">
        <x:f>'Historical Trades'!F536</x:f>
      </x:c>
      <x:c r="G536" s="0">
        <x:f>'Historical Trades'!G536</x:f>
      </x:c>
      <x:c r="H536" s="0">
        <x:f>'Historical Trades'!H536</x:f>
      </x:c>
      <x:c r="I536" s="0">
        <x:f>'Historical Trades'!I536</x:f>
      </x:c>
      <x:c r="J536" s="0">
        <x:f>'Historical Trades'!J536</x:f>
      </x:c>
      <x:c r="K536" s="0">
        <x:f>'Historical Trades'!K536</x:f>
      </x:c>
      <x:c r="L536" s="0">
        <x:f>'Historical Trades'!L536</x:f>
      </x:c>
      <x:c r="M536" s="0">
        <x:f>'Historical Trades'!M536</x:f>
      </x:c>
      <x:c r="N536" s="0">
        <x:f>CLEAN('Historical Trades'!O536)</x:f>
      </x:c>
      <x:c r="P536" s="14">
        <x:f>IF(G536="sell",M536,-M536)</x:f>
      </x:c>
      <x:c r="Q536" s="14">
        <x:f>VLOOKUP(N536,'Currency Rates'!$A$3:$C$32,3,0)</x:f>
      </x:c>
      <x:c r="R536" s="0">
        <x:f>IF(A536="SPUS",0,IF(A536="FWD",0,P536/Q536))</x:f>
      </x:c>
    </x:row>
    <x:row r="537" spans="1:19" x14ac:dyDescent="0.3">
      <x:c r="A537" s="0">
        <x:f>'Historical Trades'!A537</x:f>
      </x:c>
      <x:c r="B537" s="0">
        <x:f>'Historical Trades'!B537</x:f>
      </x:c>
      <x:c r="C537" s="23">
        <x:f>'Historical Trades'!C537</x:f>
      </x:c>
      <x:c r="D537" s="0">
        <x:f>'Historical Trades'!D537</x:f>
      </x:c>
      <x:c r="E537" s="23">
        <x:f>'Historical Trades'!E537</x:f>
      </x:c>
      <x:c r="F537" s="0">
        <x:f>'Historical Trades'!F537</x:f>
      </x:c>
      <x:c r="G537" s="0">
        <x:f>'Historical Trades'!G537</x:f>
      </x:c>
      <x:c r="H537" s="0">
        <x:f>'Historical Trades'!H537</x:f>
      </x:c>
      <x:c r="I537" s="0">
        <x:f>'Historical Trades'!I537</x:f>
      </x:c>
      <x:c r="J537" s="0">
        <x:f>'Historical Trades'!J537</x:f>
      </x:c>
      <x:c r="K537" s="0">
        <x:f>'Historical Trades'!K537</x:f>
      </x:c>
      <x:c r="L537" s="0">
        <x:f>'Historical Trades'!L537</x:f>
      </x:c>
      <x:c r="M537" s="0">
        <x:f>'Historical Trades'!M537</x:f>
      </x:c>
      <x:c r="N537" s="0">
        <x:f>CLEAN('Historical Trades'!O537)</x:f>
      </x:c>
      <x:c r="P537" s="14">
        <x:f>IF(G537="sell",M537,-M537)</x:f>
      </x:c>
      <x:c r="Q537" s="14">
        <x:f>VLOOKUP(N537,'Currency Rates'!$A$3:$C$32,3,0)</x:f>
      </x:c>
      <x:c r="R537" s="0">
        <x:f>IF(A537="SPUS",0,IF(A537="FWD",0,P537/Q537))</x:f>
      </x:c>
    </x:row>
    <x:row r="538" spans="1:19" x14ac:dyDescent="0.3">
      <x:c r="A538" s="0">
        <x:f>'Historical Trades'!A538</x:f>
      </x:c>
      <x:c r="B538" s="0">
        <x:f>'Historical Trades'!B538</x:f>
      </x:c>
      <x:c r="C538" s="23">
        <x:f>'Historical Trades'!C538</x:f>
      </x:c>
      <x:c r="D538" s="0">
        <x:f>'Historical Trades'!D538</x:f>
      </x:c>
      <x:c r="E538" s="23">
        <x:f>'Historical Trades'!E538</x:f>
      </x:c>
      <x:c r="F538" s="0">
        <x:f>'Historical Trades'!F538</x:f>
      </x:c>
      <x:c r="G538" s="0">
        <x:f>'Historical Trades'!G538</x:f>
      </x:c>
      <x:c r="H538" s="0">
        <x:f>'Historical Trades'!H538</x:f>
      </x:c>
      <x:c r="I538" s="0">
        <x:f>'Historical Trades'!I538</x:f>
      </x:c>
      <x:c r="J538" s="0">
        <x:f>'Historical Trades'!J538</x:f>
      </x:c>
      <x:c r="K538" s="0">
        <x:f>'Historical Trades'!K538</x:f>
      </x:c>
      <x:c r="L538" s="0">
        <x:f>'Historical Trades'!L538</x:f>
      </x:c>
      <x:c r="M538" s="0">
        <x:f>'Historical Trades'!M538</x:f>
      </x:c>
      <x:c r="N538" s="0">
        <x:f>CLEAN('Historical Trades'!O538)</x:f>
      </x:c>
      <x:c r="P538" s="14">
        <x:f>IF(G538="sell",M538,-M538)</x:f>
      </x:c>
      <x:c r="Q538" s="14">
        <x:f>VLOOKUP(N538,'Currency Rates'!$A$3:$C$32,3,0)</x:f>
      </x:c>
      <x:c r="R538" s="0">
        <x:f>IF(A538="SPUS",0,IF(A538="FWD",0,P538/Q538))</x:f>
      </x:c>
    </x:row>
    <x:row r="539" spans="1:19" x14ac:dyDescent="0.3">
      <x:c r="A539" s="0">
        <x:f>'Historical Trades'!A539</x:f>
      </x:c>
      <x:c r="B539" s="0">
        <x:f>'Historical Trades'!B539</x:f>
      </x:c>
      <x:c r="C539" s="23">
        <x:f>'Historical Trades'!C539</x:f>
      </x:c>
      <x:c r="D539" s="0">
        <x:f>'Historical Trades'!D539</x:f>
      </x:c>
      <x:c r="E539" s="23">
        <x:f>'Historical Trades'!E539</x:f>
      </x:c>
      <x:c r="F539" s="0">
        <x:f>'Historical Trades'!F539</x:f>
      </x:c>
      <x:c r="G539" s="0">
        <x:f>'Historical Trades'!G539</x:f>
      </x:c>
      <x:c r="H539" s="0">
        <x:f>'Historical Trades'!H539</x:f>
      </x:c>
      <x:c r="I539" s="0">
        <x:f>'Historical Trades'!I539</x:f>
      </x:c>
      <x:c r="J539" s="0">
        <x:f>'Historical Trades'!J539</x:f>
      </x:c>
      <x:c r="K539" s="0">
        <x:f>'Historical Trades'!K539</x:f>
      </x:c>
      <x:c r="L539" s="0">
        <x:f>'Historical Trades'!L539</x:f>
      </x:c>
      <x:c r="M539" s="0">
        <x:f>'Historical Trades'!M539</x:f>
      </x:c>
      <x:c r="N539" s="0">
        <x:f>CLEAN('Historical Trades'!O539)</x:f>
      </x:c>
      <x:c r="P539" s="14">
        <x:f>IF(G539="sell",M539,-M539)</x:f>
      </x:c>
      <x:c r="Q539" s="14">
        <x:f>VLOOKUP(N539,'Currency Rates'!$A$3:$C$32,3,0)</x:f>
      </x:c>
      <x:c r="R539" s="0">
        <x:f>IF(A539="SPUS",0,IF(A539="FWD",0,P539/Q539))</x:f>
      </x:c>
    </x:row>
    <x:row r="540" spans="1:19" x14ac:dyDescent="0.3">
      <x:c r="A540" s="0">
        <x:f>'Historical Trades'!A540</x:f>
      </x:c>
      <x:c r="B540" s="0">
        <x:f>'Historical Trades'!B540</x:f>
      </x:c>
      <x:c r="C540" s="23">
        <x:f>'Historical Trades'!C540</x:f>
      </x:c>
      <x:c r="D540" s="0">
        <x:f>'Historical Trades'!D540</x:f>
      </x:c>
      <x:c r="E540" s="23">
        <x:f>'Historical Trades'!E540</x:f>
      </x:c>
      <x:c r="F540" s="0">
        <x:f>'Historical Trades'!F540</x:f>
      </x:c>
      <x:c r="G540" s="0">
        <x:f>'Historical Trades'!G540</x:f>
      </x:c>
      <x:c r="H540" s="0">
        <x:f>'Historical Trades'!H540</x:f>
      </x:c>
      <x:c r="I540" s="0">
        <x:f>'Historical Trades'!I540</x:f>
      </x:c>
      <x:c r="J540" s="0">
        <x:f>'Historical Trades'!J540</x:f>
      </x:c>
      <x:c r="K540" s="0">
        <x:f>'Historical Trades'!K540</x:f>
      </x:c>
      <x:c r="L540" s="0">
        <x:f>'Historical Trades'!L540</x:f>
      </x:c>
      <x:c r="M540" s="0">
        <x:f>'Historical Trades'!M540</x:f>
      </x:c>
      <x:c r="N540" s="0">
        <x:f>CLEAN('Historical Trades'!O540)</x:f>
      </x:c>
      <x:c r="P540" s="14">
        <x:f>IF(G540="sell",M540,-M540)</x:f>
      </x:c>
      <x:c r="Q540" s="14">
        <x:f>VLOOKUP(N540,'Currency Rates'!$A$3:$C$32,3,0)</x:f>
      </x:c>
      <x:c r="R540" s="0">
        <x:f>IF(A540="SPUS",0,IF(A540="FWD",0,P540/Q540))</x:f>
      </x:c>
    </x:row>
    <x:row r="541" spans="1:19" x14ac:dyDescent="0.3">
      <x:c r="A541" s="0">
        <x:f>'Historical Trades'!A541</x:f>
      </x:c>
      <x:c r="B541" s="0">
        <x:f>'Historical Trades'!B541</x:f>
      </x:c>
      <x:c r="C541" s="23">
        <x:f>'Historical Trades'!C541</x:f>
      </x:c>
      <x:c r="D541" s="0">
        <x:f>'Historical Trades'!D541</x:f>
      </x:c>
      <x:c r="E541" s="23">
        <x:f>'Historical Trades'!E541</x:f>
      </x:c>
      <x:c r="F541" s="0">
        <x:f>'Historical Trades'!F541</x:f>
      </x:c>
      <x:c r="G541" s="0">
        <x:f>'Historical Trades'!G541</x:f>
      </x:c>
      <x:c r="H541" s="0">
        <x:f>'Historical Trades'!H541</x:f>
      </x:c>
      <x:c r="I541" s="0">
        <x:f>'Historical Trades'!I541</x:f>
      </x:c>
      <x:c r="J541" s="0">
        <x:f>'Historical Trades'!J541</x:f>
      </x:c>
      <x:c r="K541" s="0">
        <x:f>'Historical Trades'!K541</x:f>
      </x:c>
      <x:c r="L541" s="0">
        <x:f>'Historical Trades'!L541</x:f>
      </x:c>
      <x:c r="M541" s="0">
        <x:f>'Historical Trades'!M541</x:f>
      </x:c>
      <x:c r="N541" s="0">
        <x:f>CLEAN('Historical Trades'!O541)</x:f>
      </x:c>
      <x:c r="P541" s="14">
        <x:f>IF(G541="sell",M541,-M541)</x:f>
      </x:c>
      <x:c r="Q541" s="14">
        <x:f>VLOOKUP(N541,'Currency Rates'!$A$3:$C$32,3,0)</x:f>
      </x:c>
      <x:c r="R541" s="0">
        <x:f>IF(A541="SPUS",0,IF(A541="FWD",0,P541/Q541))</x:f>
      </x:c>
    </x:row>
    <x:row r="542" spans="1:19" x14ac:dyDescent="0.3">
      <x:c r="A542" s="0">
        <x:f>'Historical Trades'!A542</x:f>
      </x:c>
      <x:c r="B542" s="0">
        <x:f>'Historical Trades'!B542</x:f>
      </x:c>
      <x:c r="C542" s="23">
        <x:f>'Historical Trades'!C542</x:f>
      </x:c>
      <x:c r="D542" s="0">
        <x:f>'Historical Trades'!D542</x:f>
      </x:c>
      <x:c r="E542" s="23">
        <x:f>'Historical Trades'!E542</x:f>
      </x:c>
      <x:c r="F542" s="0">
        <x:f>'Historical Trades'!F542</x:f>
      </x:c>
      <x:c r="G542" s="0">
        <x:f>'Historical Trades'!G542</x:f>
      </x:c>
      <x:c r="H542" s="0">
        <x:f>'Historical Trades'!H542</x:f>
      </x:c>
      <x:c r="I542" s="0">
        <x:f>'Historical Trades'!I542</x:f>
      </x:c>
      <x:c r="J542" s="0">
        <x:f>'Historical Trades'!J542</x:f>
      </x:c>
      <x:c r="K542" s="0">
        <x:f>'Historical Trades'!K542</x:f>
      </x:c>
      <x:c r="L542" s="0">
        <x:f>'Historical Trades'!L542</x:f>
      </x:c>
      <x:c r="M542" s="0">
        <x:f>'Historical Trades'!M542</x:f>
      </x:c>
      <x:c r="N542" s="0">
        <x:f>CLEAN('Historical Trades'!O542)</x:f>
      </x:c>
      <x:c r="P542" s="14">
        <x:f>IF(G542="sell",M542,-M542)</x:f>
      </x:c>
      <x:c r="Q542" s="14">
        <x:f>VLOOKUP(N542,'Currency Rates'!$A$3:$C$32,3,0)</x:f>
      </x:c>
      <x:c r="R542" s="0">
        <x:f>IF(A542="SPUS",0,IF(A542="FWD",0,P542/Q542))</x:f>
      </x:c>
    </x:row>
    <x:row r="543" spans="1:19" x14ac:dyDescent="0.3">
      <x:c r="A543" s="0">
        <x:f>'Historical Trades'!A543</x:f>
      </x:c>
      <x:c r="B543" s="0">
        <x:f>'Historical Trades'!B543</x:f>
      </x:c>
      <x:c r="C543" s="23">
        <x:f>'Historical Trades'!C543</x:f>
      </x:c>
      <x:c r="D543" s="0">
        <x:f>'Historical Trades'!D543</x:f>
      </x:c>
      <x:c r="E543" s="23">
        <x:f>'Historical Trades'!E543</x:f>
      </x:c>
      <x:c r="F543" s="0">
        <x:f>'Historical Trades'!F543</x:f>
      </x:c>
      <x:c r="G543" s="0">
        <x:f>'Historical Trades'!G543</x:f>
      </x:c>
      <x:c r="H543" s="0">
        <x:f>'Historical Trades'!H543</x:f>
      </x:c>
      <x:c r="I543" s="0">
        <x:f>'Historical Trades'!I543</x:f>
      </x:c>
      <x:c r="J543" s="0">
        <x:f>'Historical Trades'!J543</x:f>
      </x:c>
      <x:c r="K543" s="0">
        <x:f>'Historical Trades'!K543</x:f>
      </x:c>
      <x:c r="L543" s="0">
        <x:f>'Historical Trades'!L543</x:f>
      </x:c>
      <x:c r="M543" s="0">
        <x:f>'Historical Trades'!M543</x:f>
      </x:c>
      <x:c r="N543" s="0">
        <x:f>CLEAN('Historical Trades'!O543)</x:f>
      </x:c>
      <x:c r="P543" s="14">
        <x:f>IF(G543="sell",M543,-M543)</x:f>
      </x:c>
      <x:c r="Q543" s="14">
        <x:f>VLOOKUP(N543,'Currency Rates'!$A$3:$C$32,3,0)</x:f>
      </x:c>
      <x:c r="R543" s="0">
        <x:f>IF(A543="SPUS",0,IF(A543="FWD",0,P543/Q543))</x:f>
      </x:c>
    </x:row>
    <x:row r="544" spans="1:19" x14ac:dyDescent="0.3">
      <x:c r="A544" s="0">
        <x:f>'Historical Trades'!A544</x:f>
      </x:c>
      <x:c r="B544" s="0">
        <x:f>'Historical Trades'!B544</x:f>
      </x:c>
      <x:c r="C544" s="23">
        <x:f>'Historical Trades'!C544</x:f>
      </x:c>
      <x:c r="D544" s="0">
        <x:f>'Historical Trades'!D544</x:f>
      </x:c>
      <x:c r="E544" s="23">
        <x:f>'Historical Trades'!E544</x:f>
      </x:c>
      <x:c r="F544" s="0">
        <x:f>'Historical Trades'!F544</x:f>
      </x:c>
      <x:c r="G544" s="0">
        <x:f>'Historical Trades'!G544</x:f>
      </x:c>
      <x:c r="H544" s="0">
        <x:f>'Historical Trades'!H544</x:f>
      </x:c>
      <x:c r="I544" s="0">
        <x:f>'Historical Trades'!I544</x:f>
      </x:c>
      <x:c r="J544" s="0">
        <x:f>'Historical Trades'!J544</x:f>
      </x:c>
      <x:c r="K544" s="0">
        <x:f>'Historical Trades'!K544</x:f>
      </x:c>
      <x:c r="L544" s="0">
        <x:f>'Historical Trades'!L544</x:f>
      </x:c>
      <x:c r="M544" s="0">
        <x:f>'Historical Trades'!M544</x:f>
      </x:c>
      <x:c r="N544" s="0">
        <x:f>CLEAN('Historical Trades'!O544)</x:f>
      </x:c>
      <x:c r="P544" s="14">
        <x:f>IF(G544="sell",M544,-M544)</x:f>
      </x:c>
      <x:c r="Q544" s="14">
        <x:f>VLOOKUP(N544,'Currency Rates'!$A$3:$C$32,3,0)</x:f>
      </x:c>
      <x:c r="R544" s="0">
        <x:f>IF(A544="SPUS",0,IF(A544="FWD",0,P544/Q544))</x:f>
      </x:c>
    </x:row>
    <x:row r="545" spans="1:19" x14ac:dyDescent="0.3">
      <x:c r="A545" s="0">
        <x:f>'Historical Trades'!A545</x:f>
      </x:c>
      <x:c r="B545" s="0">
        <x:f>'Historical Trades'!B545</x:f>
      </x:c>
      <x:c r="C545" s="23">
        <x:f>'Historical Trades'!C545</x:f>
      </x:c>
      <x:c r="D545" s="0">
        <x:f>'Historical Trades'!D545</x:f>
      </x:c>
      <x:c r="E545" s="23">
        <x:f>'Historical Trades'!E545</x:f>
      </x:c>
      <x:c r="F545" s="0">
        <x:f>'Historical Trades'!F545</x:f>
      </x:c>
      <x:c r="G545" s="0">
        <x:f>'Historical Trades'!G545</x:f>
      </x:c>
      <x:c r="H545" s="0">
        <x:f>'Historical Trades'!H545</x:f>
      </x:c>
      <x:c r="I545" s="0">
        <x:f>'Historical Trades'!I545</x:f>
      </x:c>
      <x:c r="J545" s="0">
        <x:f>'Historical Trades'!J545</x:f>
      </x:c>
      <x:c r="K545" s="0">
        <x:f>'Historical Trades'!K545</x:f>
      </x:c>
      <x:c r="L545" s="0">
        <x:f>'Historical Trades'!L545</x:f>
      </x:c>
      <x:c r="M545" s="0">
        <x:f>'Historical Trades'!M545</x:f>
      </x:c>
      <x:c r="N545" s="0">
        <x:f>CLEAN('Historical Trades'!O545)</x:f>
      </x:c>
      <x:c r="P545" s="14">
        <x:f>IF(G545="sell",M545,-M545)</x:f>
      </x:c>
      <x:c r="Q545" s="14">
        <x:f>VLOOKUP(N545,'Currency Rates'!$A$3:$C$32,3,0)</x:f>
      </x:c>
      <x:c r="R545" s="0">
        <x:f>IF(A545="SPUS",0,IF(A545="FWD",0,P545/Q545))</x:f>
      </x:c>
    </x:row>
    <x:row r="546" spans="1:19" x14ac:dyDescent="0.3">
      <x:c r="A546" s="0">
        <x:f>'Historical Trades'!A546</x:f>
      </x:c>
      <x:c r="B546" s="0">
        <x:f>'Historical Trades'!B546</x:f>
      </x:c>
      <x:c r="C546" s="23">
        <x:f>'Historical Trades'!C546</x:f>
      </x:c>
      <x:c r="D546" s="0">
        <x:f>'Historical Trades'!D546</x:f>
      </x:c>
      <x:c r="E546" s="23">
        <x:f>'Historical Trades'!E546</x:f>
      </x:c>
      <x:c r="F546" s="0">
        <x:f>'Historical Trades'!F546</x:f>
      </x:c>
      <x:c r="G546" s="0">
        <x:f>'Historical Trades'!G546</x:f>
      </x:c>
      <x:c r="H546" s="0">
        <x:f>'Historical Trades'!H546</x:f>
      </x:c>
      <x:c r="I546" s="0">
        <x:f>'Historical Trades'!I546</x:f>
      </x:c>
      <x:c r="J546" s="0">
        <x:f>'Historical Trades'!J546</x:f>
      </x:c>
      <x:c r="K546" s="0">
        <x:f>'Historical Trades'!K546</x:f>
      </x:c>
      <x:c r="L546" s="0">
        <x:f>'Historical Trades'!L546</x:f>
      </x:c>
      <x:c r="M546" s="0">
        <x:f>'Historical Trades'!M546</x:f>
      </x:c>
      <x:c r="N546" s="0">
        <x:f>CLEAN('Historical Trades'!O546)</x:f>
      </x:c>
      <x:c r="P546" s="14">
        <x:f>IF(G546="sell",M546,-M546)</x:f>
      </x:c>
      <x:c r="Q546" s="14">
        <x:f>VLOOKUP(N546,'Currency Rates'!$A$3:$C$32,3,0)</x:f>
      </x:c>
      <x:c r="R546" s="0">
        <x:f>IF(A546="SPUS",0,IF(A546="FWD",0,P546/Q546))</x:f>
      </x:c>
    </x:row>
    <x:row r="547" spans="1:19" x14ac:dyDescent="0.3">
      <x:c r="A547" s="0">
        <x:f>'Historical Trades'!A547</x:f>
      </x:c>
      <x:c r="B547" s="0">
        <x:f>'Historical Trades'!B547</x:f>
      </x:c>
      <x:c r="C547" s="23">
        <x:f>'Historical Trades'!C547</x:f>
      </x:c>
      <x:c r="D547" s="0">
        <x:f>'Historical Trades'!D547</x:f>
      </x:c>
      <x:c r="E547" s="23">
        <x:f>'Historical Trades'!E547</x:f>
      </x:c>
      <x:c r="F547" s="0">
        <x:f>'Historical Trades'!F547</x:f>
      </x:c>
      <x:c r="G547" s="0">
        <x:f>'Historical Trades'!G547</x:f>
      </x:c>
      <x:c r="H547" s="0">
        <x:f>'Historical Trades'!H547</x:f>
      </x:c>
      <x:c r="I547" s="0">
        <x:f>'Historical Trades'!I547</x:f>
      </x:c>
      <x:c r="J547" s="0">
        <x:f>'Historical Trades'!J547</x:f>
      </x:c>
      <x:c r="K547" s="0">
        <x:f>'Historical Trades'!K547</x:f>
      </x:c>
      <x:c r="L547" s="0">
        <x:f>'Historical Trades'!L547</x:f>
      </x:c>
      <x:c r="M547" s="0">
        <x:f>'Historical Trades'!M547</x:f>
      </x:c>
      <x:c r="N547" s="0">
        <x:f>CLEAN('Historical Trades'!O547)</x:f>
      </x:c>
      <x:c r="P547" s="14">
        <x:f>IF(G547="sell",M547,-M547)</x:f>
      </x:c>
      <x:c r="Q547" s="14">
        <x:f>VLOOKUP(N547,'Currency Rates'!$A$3:$C$32,3,0)</x:f>
      </x:c>
      <x:c r="R547" s="0">
        <x:f>IF(A547="SPUS",0,IF(A547="FWD",0,P547/Q547))</x:f>
      </x:c>
    </x:row>
    <x:row r="548" spans="1:19" x14ac:dyDescent="0.3">
      <x:c r="A548" s="0">
        <x:f>'Historical Trades'!A548</x:f>
      </x:c>
      <x:c r="B548" s="0">
        <x:f>'Historical Trades'!B548</x:f>
      </x:c>
      <x:c r="C548" s="23">
        <x:f>'Historical Trades'!C548</x:f>
      </x:c>
      <x:c r="D548" s="0">
        <x:f>'Historical Trades'!D548</x:f>
      </x:c>
      <x:c r="E548" s="23">
        <x:f>'Historical Trades'!E548</x:f>
      </x:c>
      <x:c r="F548" s="0">
        <x:f>'Historical Trades'!F548</x:f>
      </x:c>
      <x:c r="G548" s="0">
        <x:f>'Historical Trades'!G548</x:f>
      </x:c>
      <x:c r="H548" s="0">
        <x:f>'Historical Trades'!H548</x:f>
      </x:c>
      <x:c r="I548" s="0">
        <x:f>'Historical Trades'!I548</x:f>
      </x:c>
      <x:c r="J548" s="0">
        <x:f>'Historical Trades'!J548</x:f>
      </x:c>
      <x:c r="K548" s="0">
        <x:f>'Historical Trades'!K548</x:f>
      </x:c>
      <x:c r="L548" s="0">
        <x:f>'Historical Trades'!L548</x:f>
      </x:c>
      <x:c r="M548" s="0">
        <x:f>'Historical Trades'!M548</x:f>
      </x:c>
      <x:c r="N548" s="0">
        <x:f>CLEAN('Historical Trades'!O548)</x:f>
      </x:c>
      <x:c r="P548" s="14">
        <x:f>IF(G548="sell",M548,-M548)</x:f>
      </x:c>
      <x:c r="Q548" s="14">
        <x:f>VLOOKUP(N548,'Currency Rates'!$A$3:$C$32,3,0)</x:f>
      </x:c>
      <x:c r="R548" s="0">
        <x:f>IF(A548="SPUS",0,IF(A548="FWD",0,P548/Q548))</x:f>
      </x:c>
    </x:row>
    <x:row r="549" spans="1:19" x14ac:dyDescent="0.3">
      <x:c r="A549" s="0">
        <x:f>'Historical Trades'!A549</x:f>
      </x:c>
      <x:c r="B549" s="0">
        <x:f>'Historical Trades'!B549</x:f>
      </x:c>
      <x:c r="C549" s="23">
        <x:f>'Historical Trades'!C549</x:f>
      </x:c>
      <x:c r="D549" s="0">
        <x:f>'Historical Trades'!D549</x:f>
      </x:c>
      <x:c r="E549" s="23">
        <x:f>'Historical Trades'!E549</x:f>
      </x:c>
      <x:c r="F549" s="0">
        <x:f>'Historical Trades'!F549</x:f>
      </x:c>
      <x:c r="G549" s="0">
        <x:f>'Historical Trades'!G549</x:f>
      </x:c>
      <x:c r="H549" s="0">
        <x:f>'Historical Trades'!H549</x:f>
      </x:c>
      <x:c r="I549" s="0">
        <x:f>'Historical Trades'!I549</x:f>
      </x:c>
      <x:c r="J549" s="0">
        <x:f>'Historical Trades'!J549</x:f>
      </x:c>
      <x:c r="K549" s="0">
        <x:f>'Historical Trades'!K549</x:f>
      </x:c>
      <x:c r="L549" s="0">
        <x:f>'Historical Trades'!L549</x:f>
      </x:c>
      <x:c r="M549" s="0">
        <x:f>'Historical Trades'!M549</x:f>
      </x:c>
      <x:c r="N549" s="0">
        <x:f>CLEAN('Historical Trades'!O549)</x:f>
      </x:c>
      <x:c r="P549" s="14">
        <x:f>IF(G549="sell",M549,-M549)</x:f>
      </x:c>
      <x:c r="Q549" s="14">
        <x:f>VLOOKUP(N549,'Currency Rates'!$A$3:$C$32,3,0)</x:f>
      </x:c>
      <x:c r="R549" s="0">
        <x:f>IF(A549="SPUS",0,IF(A549="FWD",0,P549/Q549))</x:f>
      </x:c>
    </x:row>
    <x:row r="550" spans="1:19" x14ac:dyDescent="0.3">
      <x:c r="A550" s="0">
        <x:f>'Historical Trades'!A550</x:f>
      </x:c>
      <x:c r="B550" s="0">
        <x:f>'Historical Trades'!B550</x:f>
      </x:c>
      <x:c r="C550" s="23">
        <x:f>'Historical Trades'!C550</x:f>
      </x:c>
      <x:c r="D550" s="0">
        <x:f>'Historical Trades'!D550</x:f>
      </x:c>
      <x:c r="E550" s="23">
        <x:f>'Historical Trades'!E550</x:f>
      </x:c>
      <x:c r="F550" s="0">
        <x:f>'Historical Trades'!F550</x:f>
      </x:c>
      <x:c r="G550" s="0">
        <x:f>'Historical Trades'!G550</x:f>
      </x:c>
      <x:c r="H550" s="0">
        <x:f>'Historical Trades'!H550</x:f>
      </x:c>
      <x:c r="I550" s="0">
        <x:f>'Historical Trades'!I550</x:f>
      </x:c>
      <x:c r="J550" s="0">
        <x:f>'Historical Trades'!J550</x:f>
      </x:c>
      <x:c r="K550" s="0">
        <x:f>'Historical Trades'!K550</x:f>
      </x:c>
      <x:c r="L550" s="0">
        <x:f>'Historical Trades'!L550</x:f>
      </x:c>
      <x:c r="M550" s="0">
        <x:f>'Historical Trades'!M550</x:f>
      </x:c>
      <x:c r="N550" s="0">
        <x:f>CLEAN('Historical Trades'!O550)</x:f>
      </x:c>
      <x:c r="P550" s="14">
        <x:f>IF(G550="sell",M550,-M550)</x:f>
      </x:c>
      <x:c r="Q550" s="14">
        <x:f>VLOOKUP(N550,'Currency Rates'!$A$3:$C$32,3,0)</x:f>
      </x:c>
      <x:c r="R550" s="0">
        <x:f>IF(A550="SPUS",0,IF(A550="FWD",0,P550/Q550))</x:f>
      </x:c>
    </x:row>
    <x:row r="551" spans="1:19" x14ac:dyDescent="0.3">
      <x:c r="A551" s="0">
        <x:f>'Historical Trades'!A551</x:f>
      </x:c>
      <x:c r="B551" s="0">
        <x:f>'Historical Trades'!B551</x:f>
      </x:c>
      <x:c r="C551" s="23">
        <x:f>'Historical Trades'!C551</x:f>
      </x:c>
      <x:c r="D551" s="0">
        <x:f>'Historical Trades'!D551</x:f>
      </x:c>
      <x:c r="E551" s="23">
        <x:f>'Historical Trades'!E551</x:f>
      </x:c>
      <x:c r="F551" s="0">
        <x:f>'Historical Trades'!F551</x:f>
      </x:c>
      <x:c r="G551" s="0">
        <x:f>'Historical Trades'!G551</x:f>
      </x:c>
      <x:c r="H551" s="0">
        <x:f>'Historical Trades'!H551</x:f>
      </x:c>
      <x:c r="I551" s="0">
        <x:f>'Historical Trades'!I551</x:f>
      </x:c>
      <x:c r="J551" s="0">
        <x:f>'Historical Trades'!J551</x:f>
      </x:c>
      <x:c r="K551" s="0">
        <x:f>'Historical Trades'!K551</x:f>
      </x:c>
      <x:c r="L551" s="0">
        <x:f>'Historical Trades'!L551</x:f>
      </x:c>
      <x:c r="M551" s="0">
        <x:f>'Historical Trades'!M551</x:f>
      </x:c>
      <x:c r="N551" s="0">
        <x:f>CLEAN('Historical Trades'!O551)</x:f>
      </x:c>
      <x:c r="P551" s="14">
        <x:f>IF(G551="sell",M551,-M551)</x:f>
      </x:c>
      <x:c r="Q551" s="14">
        <x:f>VLOOKUP(N551,'Currency Rates'!$A$3:$C$32,3,0)</x:f>
      </x:c>
      <x:c r="R551" s="0">
        <x:f>IF(A551="SPUS",0,IF(A551="FWD",0,P551/Q551))</x:f>
      </x:c>
    </x:row>
    <x:row r="552" spans="1:19" x14ac:dyDescent="0.3">
      <x:c r="A552" s="0">
        <x:f>'Historical Trades'!A552</x:f>
      </x:c>
      <x:c r="B552" s="0">
        <x:f>'Historical Trades'!B552</x:f>
      </x:c>
      <x:c r="C552" s="23">
        <x:f>'Historical Trades'!C552</x:f>
      </x:c>
      <x:c r="D552" s="0">
        <x:f>'Historical Trades'!D552</x:f>
      </x:c>
      <x:c r="E552" s="23">
        <x:f>'Historical Trades'!E552</x:f>
      </x:c>
      <x:c r="F552" s="0">
        <x:f>'Historical Trades'!F552</x:f>
      </x:c>
      <x:c r="G552" s="0">
        <x:f>'Historical Trades'!G552</x:f>
      </x:c>
      <x:c r="H552" s="0">
        <x:f>'Historical Trades'!H552</x:f>
      </x:c>
      <x:c r="I552" s="0">
        <x:f>'Historical Trades'!I552</x:f>
      </x:c>
      <x:c r="J552" s="0">
        <x:f>'Historical Trades'!J552</x:f>
      </x:c>
      <x:c r="K552" s="0">
        <x:f>'Historical Trades'!K552</x:f>
      </x:c>
      <x:c r="L552" s="0">
        <x:f>'Historical Trades'!L552</x:f>
      </x:c>
      <x:c r="M552" s="0">
        <x:f>'Historical Trades'!M552</x:f>
      </x:c>
      <x:c r="N552" s="0">
        <x:f>CLEAN('Historical Trades'!O552)</x:f>
      </x:c>
      <x:c r="P552" s="14">
        <x:f>IF(G552="sell",M552,-M552)</x:f>
      </x:c>
      <x:c r="Q552" s="14">
        <x:f>VLOOKUP(N552,'Currency Rates'!$A$3:$C$32,3,0)</x:f>
      </x:c>
      <x:c r="R552" s="0">
        <x:f>IF(A552="SPUS",0,IF(A552="FWD",0,P552/Q552))</x:f>
      </x:c>
    </x:row>
    <x:row r="553" spans="1:19" x14ac:dyDescent="0.3">
      <x:c r="A553" s="0">
        <x:f>'Historical Trades'!A553</x:f>
      </x:c>
      <x:c r="B553" s="0">
        <x:f>'Historical Trades'!B553</x:f>
      </x:c>
      <x:c r="C553" s="23">
        <x:f>'Historical Trades'!C553</x:f>
      </x:c>
      <x:c r="D553" s="0">
        <x:f>'Historical Trades'!D553</x:f>
      </x:c>
      <x:c r="E553" s="23">
        <x:f>'Historical Trades'!E553</x:f>
      </x:c>
      <x:c r="F553" s="0">
        <x:f>'Historical Trades'!F553</x:f>
      </x:c>
      <x:c r="G553" s="0">
        <x:f>'Historical Trades'!G553</x:f>
      </x:c>
      <x:c r="H553" s="0">
        <x:f>'Historical Trades'!H553</x:f>
      </x:c>
      <x:c r="I553" s="0">
        <x:f>'Historical Trades'!I553</x:f>
      </x:c>
      <x:c r="J553" s="0">
        <x:f>'Historical Trades'!J553</x:f>
      </x:c>
      <x:c r="K553" s="0">
        <x:f>'Historical Trades'!K553</x:f>
      </x:c>
      <x:c r="L553" s="0">
        <x:f>'Historical Trades'!L553</x:f>
      </x:c>
      <x:c r="M553" s="0">
        <x:f>'Historical Trades'!M553</x:f>
      </x:c>
      <x:c r="N553" s="0">
        <x:f>CLEAN('Historical Trades'!O553)</x:f>
      </x:c>
      <x:c r="P553" s="14">
        <x:f>IF(G553="sell",M553,-M553)</x:f>
      </x:c>
      <x:c r="Q553" s="14">
        <x:f>VLOOKUP(N553,'Currency Rates'!$A$3:$C$32,3,0)</x:f>
      </x:c>
      <x:c r="R553" s="0">
        <x:f>IF(A553="SPUS",0,IF(A553="FWD",0,P553/Q553))</x:f>
      </x:c>
    </x:row>
    <x:row r="554" spans="1:19" x14ac:dyDescent="0.3">
      <x:c r="A554" s="0">
        <x:f>'Historical Trades'!A554</x:f>
      </x:c>
      <x:c r="B554" s="0">
        <x:f>'Historical Trades'!B554</x:f>
      </x:c>
      <x:c r="C554" s="23">
        <x:f>'Historical Trades'!C554</x:f>
      </x:c>
      <x:c r="D554" s="0">
        <x:f>'Historical Trades'!D554</x:f>
      </x:c>
      <x:c r="E554" s="23">
        <x:f>'Historical Trades'!E554</x:f>
      </x:c>
      <x:c r="F554" s="0">
        <x:f>'Historical Trades'!F554</x:f>
      </x:c>
      <x:c r="G554" s="0">
        <x:f>'Historical Trades'!G554</x:f>
      </x:c>
      <x:c r="H554" s="0">
        <x:f>'Historical Trades'!H554</x:f>
      </x:c>
      <x:c r="I554" s="0">
        <x:f>'Historical Trades'!I554</x:f>
      </x:c>
      <x:c r="J554" s="0">
        <x:f>'Historical Trades'!J554</x:f>
      </x:c>
      <x:c r="K554" s="0">
        <x:f>'Historical Trades'!K554</x:f>
      </x:c>
      <x:c r="L554" s="0">
        <x:f>'Historical Trades'!L554</x:f>
      </x:c>
      <x:c r="M554" s="0">
        <x:f>'Historical Trades'!M554</x:f>
      </x:c>
      <x:c r="N554" s="0">
        <x:f>CLEAN('Historical Trades'!O554)</x:f>
      </x:c>
      <x:c r="P554" s="14">
        <x:f>IF(G554="sell",M554,-M554)</x:f>
      </x:c>
      <x:c r="Q554" s="14">
        <x:f>VLOOKUP(N554,'Currency Rates'!$A$3:$C$32,3,0)</x:f>
      </x:c>
      <x:c r="R554" s="0">
        <x:f>IF(A554="SPUS",0,IF(A554="FWD",0,P554/Q554))</x:f>
      </x:c>
    </x:row>
    <x:row r="555" spans="1:19" x14ac:dyDescent="0.3">
      <x:c r="A555" s="0">
        <x:f>'Historical Trades'!A555</x:f>
      </x:c>
      <x:c r="B555" s="0">
        <x:f>'Historical Trades'!B555</x:f>
      </x:c>
      <x:c r="C555" s="23">
        <x:f>'Historical Trades'!C555</x:f>
      </x:c>
      <x:c r="D555" s="0">
        <x:f>'Historical Trades'!D555</x:f>
      </x:c>
      <x:c r="E555" s="23">
        <x:f>'Historical Trades'!E555</x:f>
      </x:c>
      <x:c r="F555" s="0">
        <x:f>'Historical Trades'!F555</x:f>
      </x:c>
      <x:c r="G555" s="0">
        <x:f>'Historical Trades'!G555</x:f>
      </x:c>
      <x:c r="H555" s="0">
        <x:f>'Historical Trades'!H555</x:f>
      </x:c>
      <x:c r="I555" s="0">
        <x:f>'Historical Trades'!I555</x:f>
      </x:c>
      <x:c r="J555" s="0">
        <x:f>'Historical Trades'!J555</x:f>
      </x:c>
      <x:c r="K555" s="0">
        <x:f>'Historical Trades'!K555</x:f>
      </x:c>
      <x:c r="L555" s="0">
        <x:f>'Historical Trades'!L555</x:f>
      </x:c>
      <x:c r="M555" s="0">
        <x:f>'Historical Trades'!M555</x:f>
      </x:c>
      <x:c r="N555" s="0">
        <x:f>CLEAN('Historical Trades'!O555)</x:f>
      </x:c>
      <x:c r="P555" s="14">
        <x:f>IF(G555="sell",M555,-M555)</x:f>
      </x:c>
      <x:c r="Q555" s="14">
        <x:f>VLOOKUP(N555,'Currency Rates'!$A$3:$C$32,3,0)</x:f>
      </x:c>
      <x:c r="R555" s="0">
        <x:f>IF(A555="SPUS",0,IF(A555="FWD",0,P555/Q555))</x:f>
      </x:c>
    </x:row>
    <x:row r="556" spans="1:19" x14ac:dyDescent="0.3">
      <x:c r="A556" s="0">
        <x:f>'Historical Trades'!A556</x:f>
      </x:c>
      <x:c r="B556" s="0">
        <x:f>'Historical Trades'!B556</x:f>
      </x:c>
      <x:c r="C556" s="23">
        <x:f>'Historical Trades'!C556</x:f>
      </x:c>
      <x:c r="D556" s="0">
        <x:f>'Historical Trades'!D556</x:f>
      </x:c>
      <x:c r="E556" s="23">
        <x:f>'Historical Trades'!E556</x:f>
      </x:c>
      <x:c r="F556" s="0">
        <x:f>'Historical Trades'!F556</x:f>
      </x:c>
      <x:c r="G556" s="0">
        <x:f>'Historical Trades'!G556</x:f>
      </x:c>
      <x:c r="H556" s="0">
        <x:f>'Historical Trades'!H556</x:f>
      </x:c>
      <x:c r="I556" s="0">
        <x:f>'Historical Trades'!I556</x:f>
      </x:c>
      <x:c r="J556" s="0">
        <x:f>'Historical Trades'!J556</x:f>
      </x:c>
      <x:c r="K556" s="0">
        <x:f>'Historical Trades'!K556</x:f>
      </x:c>
      <x:c r="L556" s="0">
        <x:f>'Historical Trades'!L556</x:f>
      </x:c>
      <x:c r="M556" s="0">
        <x:f>'Historical Trades'!M556</x:f>
      </x:c>
      <x:c r="N556" s="0">
        <x:f>CLEAN('Historical Trades'!O556)</x:f>
      </x:c>
      <x:c r="P556" s="14">
        <x:f>IF(G556="sell",M556,-M556)</x:f>
      </x:c>
      <x:c r="Q556" s="14">
        <x:f>VLOOKUP(N556,'Currency Rates'!$A$3:$C$32,3,0)</x:f>
      </x:c>
      <x:c r="R556" s="0">
        <x:f>IF(A556="SPUS",0,IF(A556="FWD",0,P556/Q556))</x:f>
      </x:c>
    </x:row>
    <x:row r="557" spans="1:19" x14ac:dyDescent="0.3">
      <x:c r="A557" s="0">
        <x:f>'Historical Trades'!A557</x:f>
      </x:c>
      <x:c r="B557" s="0">
        <x:f>'Historical Trades'!B557</x:f>
      </x:c>
      <x:c r="C557" s="23">
        <x:f>'Historical Trades'!C557</x:f>
      </x:c>
      <x:c r="D557" s="0">
        <x:f>'Historical Trades'!D557</x:f>
      </x:c>
      <x:c r="E557" s="23">
        <x:f>'Historical Trades'!E557</x:f>
      </x:c>
      <x:c r="F557" s="0">
        <x:f>'Historical Trades'!F557</x:f>
      </x:c>
      <x:c r="G557" s="0">
        <x:f>'Historical Trades'!G557</x:f>
      </x:c>
      <x:c r="H557" s="0">
        <x:f>'Historical Trades'!H557</x:f>
      </x:c>
      <x:c r="I557" s="0">
        <x:f>'Historical Trades'!I557</x:f>
      </x:c>
      <x:c r="J557" s="0">
        <x:f>'Historical Trades'!J557</x:f>
      </x:c>
      <x:c r="K557" s="0">
        <x:f>'Historical Trades'!K557</x:f>
      </x:c>
      <x:c r="L557" s="0">
        <x:f>'Historical Trades'!L557</x:f>
      </x:c>
      <x:c r="M557" s="0">
        <x:f>'Historical Trades'!M557</x:f>
      </x:c>
      <x:c r="N557" s="0">
        <x:f>CLEAN('Historical Trades'!O557)</x:f>
      </x:c>
      <x:c r="P557" s="14">
        <x:f>IF(G557="sell",M557,-M557)</x:f>
      </x:c>
      <x:c r="Q557" s="14">
        <x:f>VLOOKUP(N557,'Currency Rates'!$A$3:$C$32,3,0)</x:f>
      </x:c>
      <x:c r="R557" s="0">
        <x:f>IF(A557="SPUS",0,IF(A557="FWD",0,P557/Q557))</x:f>
      </x:c>
    </x:row>
    <x:row r="558" spans="1:19" x14ac:dyDescent="0.3">
      <x:c r="A558" s="0">
        <x:f>'Historical Trades'!A558</x:f>
      </x:c>
      <x:c r="B558" s="0">
        <x:f>'Historical Trades'!B558</x:f>
      </x:c>
      <x:c r="C558" s="23">
        <x:f>'Historical Trades'!C558</x:f>
      </x:c>
      <x:c r="D558" s="0">
        <x:f>'Historical Trades'!D558</x:f>
      </x:c>
      <x:c r="E558" s="23">
        <x:f>'Historical Trades'!E558</x:f>
      </x:c>
      <x:c r="F558" s="0">
        <x:f>'Historical Trades'!F558</x:f>
      </x:c>
      <x:c r="G558" s="0">
        <x:f>'Historical Trades'!G558</x:f>
      </x:c>
      <x:c r="H558" s="0">
        <x:f>'Historical Trades'!H558</x:f>
      </x:c>
      <x:c r="I558" s="0">
        <x:f>'Historical Trades'!I558</x:f>
      </x:c>
      <x:c r="J558" s="0">
        <x:f>'Historical Trades'!J558</x:f>
      </x:c>
      <x:c r="K558" s="0">
        <x:f>'Historical Trades'!K558</x:f>
      </x:c>
      <x:c r="L558" s="0">
        <x:f>'Historical Trades'!L558</x:f>
      </x:c>
      <x:c r="M558" s="0">
        <x:f>'Historical Trades'!M558</x:f>
      </x:c>
      <x:c r="N558" s="0">
        <x:f>CLEAN('Historical Trades'!O558)</x:f>
      </x:c>
      <x:c r="P558" s="14">
        <x:f>IF(G558="sell",M558,-M558)</x:f>
      </x:c>
      <x:c r="Q558" s="14">
        <x:f>VLOOKUP(N558,'Currency Rates'!$A$3:$C$32,3,0)</x:f>
      </x:c>
      <x:c r="R558" s="0">
        <x:f>IF(A558="SPUS",0,IF(A558="FWD",0,P558/Q558))</x:f>
      </x:c>
    </x:row>
    <x:row r="559" spans="1:19" x14ac:dyDescent="0.3">
      <x:c r="A559" s="0">
        <x:f>'Historical Trades'!A559</x:f>
      </x:c>
      <x:c r="B559" s="0">
        <x:f>'Historical Trades'!B559</x:f>
      </x:c>
      <x:c r="C559" s="23">
        <x:f>'Historical Trades'!C559</x:f>
      </x:c>
      <x:c r="D559" s="0">
        <x:f>'Historical Trades'!D559</x:f>
      </x:c>
      <x:c r="E559" s="23">
        <x:f>'Historical Trades'!E559</x:f>
      </x:c>
      <x:c r="F559" s="0">
        <x:f>'Historical Trades'!F559</x:f>
      </x:c>
      <x:c r="G559" s="0">
        <x:f>'Historical Trades'!G559</x:f>
      </x:c>
      <x:c r="H559" s="0">
        <x:f>'Historical Trades'!H559</x:f>
      </x:c>
      <x:c r="I559" s="0">
        <x:f>'Historical Trades'!I559</x:f>
      </x:c>
      <x:c r="J559" s="0">
        <x:f>'Historical Trades'!J559</x:f>
      </x:c>
      <x:c r="K559" s="0">
        <x:f>'Historical Trades'!K559</x:f>
      </x:c>
      <x:c r="L559" s="0">
        <x:f>'Historical Trades'!L559</x:f>
      </x:c>
      <x:c r="M559" s="0">
        <x:f>'Historical Trades'!M559</x:f>
      </x:c>
      <x:c r="N559" s="0">
        <x:f>CLEAN('Historical Trades'!O559)</x:f>
      </x:c>
      <x:c r="P559" s="14">
        <x:f>IF(G559="sell",M559,-M559)</x:f>
      </x:c>
      <x:c r="Q559" s="14">
        <x:f>VLOOKUP(N559,'Currency Rates'!$A$3:$C$32,3,0)</x:f>
      </x:c>
      <x:c r="R559" s="0">
        <x:f>IF(A559="SPUS",0,IF(A559="FWD",0,P559/Q559))</x:f>
      </x:c>
    </x:row>
    <x:row r="560" spans="1:19" x14ac:dyDescent="0.3">
      <x:c r="A560" s="0">
        <x:f>'Historical Trades'!A560</x:f>
      </x:c>
      <x:c r="B560" s="0">
        <x:f>'Historical Trades'!B560</x:f>
      </x:c>
      <x:c r="C560" s="23">
        <x:f>'Historical Trades'!C560</x:f>
      </x:c>
      <x:c r="D560" s="0">
        <x:f>'Historical Trades'!D560</x:f>
      </x:c>
      <x:c r="E560" s="23">
        <x:f>'Historical Trades'!E560</x:f>
      </x:c>
      <x:c r="F560" s="0">
        <x:f>'Historical Trades'!F560</x:f>
      </x:c>
      <x:c r="G560" s="0">
        <x:f>'Historical Trades'!G560</x:f>
      </x:c>
      <x:c r="H560" s="0">
        <x:f>'Historical Trades'!H560</x:f>
      </x:c>
      <x:c r="I560" s="0">
        <x:f>'Historical Trades'!I560</x:f>
      </x:c>
      <x:c r="J560" s="0">
        <x:f>'Historical Trades'!J560</x:f>
      </x:c>
      <x:c r="K560" s="0">
        <x:f>'Historical Trades'!K560</x:f>
      </x:c>
      <x:c r="L560" s="0">
        <x:f>'Historical Trades'!L560</x:f>
      </x:c>
      <x:c r="M560" s="0">
        <x:f>'Historical Trades'!M560</x:f>
      </x:c>
      <x:c r="N560" s="0">
        <x:f>CLEAN('Historical Trades'!O560)</x:f>
      </x:c>
      <x:c r="P560" s="14">
        <x:f>IF(G560="sell",M560,-M560)</x:f>
      </x:c>
      <x:c r="Q560" s="14">
        <x:f>VLOOKUP(N560,'Currency Rates'!$A$3:$C$32,3,0)</x:f>
      </x:c>
      <x:c r="R560" s="0">
        <x:f>IF(A560="SPUS",0,IF(A560="FWD",0,P560/Q560))</x:f>
      </x:c>
    </x:row>
    <x:row r="561" spans="1:19" x14ac:dyDescent="0.3">
      <x:c r="A561" s="0">
        <x:f>'Historical Trades'!A561</x:f>
      </x:c>
      <x:c r="B561" s="0">
        <x:f>'Historical Trades'!B561</x:f>
      </x:c>
      <x:c r="C561" s="23">
        <x:f>'Historical Trades'!C561</x:f>
      </x:c>
      <x:c r="D561" s="0">
        <x:f>'Historical Trades'!D561</x:f>
      </x:c>
      <x:c r="E561" s="23">
        <x:f>'Historical Trades'!E561</x:f>
      </x:c>
      <x:c r="F561" s="0">
        <x:f>'Historical Trades'!F561</x:f>
      </x:c>
      <x:c r="G561" s="0">
        <x:f>'Historical Trades'!G561</x:f>
      </x:c>
      <x:c r="H561" s="0">
        <x:f>'Historical Trades'!H561</x:f>
      </x:c>
      <x:c r="I561" s="0">
        <x:f>'Historical Trades'!I561</x:f>
      </x:c>
      <x:c r="J561" s="0">
        <x:f>'Historical Trades'!J561</x:f>
      </x:c>
      <x:c r="K561" s="0">
        <x:f>'Historical Trades'!K561</x:f>
      </x:c>
      <x:c r="L561" s="0">
        <x:f>'Historical Trades'!L561</x:f>
      </x:c>
      <x:c r="M561" s="0">
        <x:f>'Historical Trades'!M561</x:f>
      </x:c>
      <x:c r="N561" s="0">
        <x:f>CLEAN('Historical Trades'!O561)</x:f>
      </x:c>
      <x:c r="P561" s="14">
        <x:f>IF(G561="sell",M561,-M561)</x:f>
      </x:c>
      <x:c r="Q561" s="14">
        <x:f>VLOOKUP(N561,'Currency Rates'!$A$3:$C$32,3,0)</x:f>
      </x:c>
      <x:c r="R561" s="0">
        <x:f>IF(A561="SPUS",0,IF(A561="FWD",0,P561/Q561))</x:f>
      </x:c>
    </x:row>
    <x:row r="562" spans="1:19" x14ac:dyDescent="0.3">
      <x:c r="A562" s="0">
        <x:f>'Historical Trades'!A562</x:f>
      </x:c>
      <x:c r="B562" s="0">
        <x:f>'Historical Trades'!B562</x:f>
      </x:c>
      <x:c r="C562" s="23">
        <x:f>'Historical Trades'!C562</x:f>
      </x:c>
      <x:c r="D562" s="0">
        <x:f>'Historical Trades'!D562</x:f>
      </x:c>
      <x:c r="E562" s="23">
        <x:f>'Historical Trades'!E562</x:f>
      </x:c>
      <x:c r="F562" s="0">
        <x:f>'Historical Trades'!F562</x:f>
      </x:c>
      <x:c r="G562" s="0">
        <x:f>'Historical Trades'!G562</x:f>
      </x:c>
      <x:c r="H562" s="0">
        <x:f>'Historical Trades'!H562</x:f>
      </x:c>
      <x:c r="I562" s="0">
        <x:f>'Historical Trades'!I562</x:f>
      </x:c>
      <x:c r="J562" s="0">
        <x:f>'Historical Trades'!J562</x:f>
      </x:c>
      <x:c r="K562" s="0">
        <x:f>'Historical Trades'!K562</x:f>
      </x:c>
      <x:c r="L562" s="0">
        <x:f>'Historical Trades'!L562</x:f>
      </x:c>
      <x:c r="M562" s="0">
        <x:f>'Historical Trades'!M562</x:f>
      </x:c>
      <x:c r="N562" s="0">
        <x:f>CLEAN('Historical Trades'!O562)</x:f>
      </x:c>
      <x:c r="P562" s="14">
        <x:f>IF(G562="sell",M562,-M562)</x:f>
      </x:c>
      <x:c r="Q562" s="14">
        <x:f>VLOOKUP(N562,'Currency Rates'!$A$3:$C$32,3,0)</x:f>
      </x:c>
      <x:c r="R562" s="0">
        <x:f>IF(A562="SPUS",0,IF(A562="FWD",0,P562/Q562))</x:f>
      </x:c>
    </x:row>
    <x:row r="563" spans="1:19" x14ac:dyDescent="0.3">
      <x:c r="A563" s="0">
        <x:f>'Historical Trades'!A563</x:f>
      </x:c>
      <x:c r="B563" s="0">
        <x:f>'Historical Trades'!B563</x:f>
      </x:c>
      <x:c r="C563" s="23">
        <x:f>'Historical Trades'!C563</x:f>
      </x:c>
      <x:c r="D563" s="0">
        <x:f>'Historical Trades'!D563</x:f>
      </x:c>
      <x:c r="E563" s="23">
        <x:f>'Historical Trades'!E563</x:f>
      </x:c>
      <x:c r="F563" s="0">
        <x:f>'Historical Trades'!F563</x:f>
      </x:c>
      <x:c r="G563" s="0">
        <x:f>'Historical Trades'!G563</x:f>
      </x:c>
      <x:c r="H563" s="0">
        <x:f>'Historical Trades'!H563</x:f>
      </x:c>
      <x:c r="I563" s="0">
        <x:f>'Historical Trades'!I563</x:f>
      </x:c>
      <x:c r="J563" s="0">
        <x:f>'Historical Trades'!J563</x:f>
      </x:c>
      <x:c r="K563" s="0">
        <x:f>'Historical Trades'!K563</x:f>
      </x:c>
      <x:c r="L563" s="0">
        <x:f>'Historical Trades'!L563</x:f>
      </x:c>
      <x:c r="M563" s="0">
        <x:f>'Historical Trades'!M563</x:f>
      </x:c>
      <x:c r="N563" s="0">
        <x:f>CLEAN('Historical Trades'!O563)</x:f>
      </x:c>
      <x:c r="P563" s="14">
        <x:f>IF(G563="sell",M563,-M563)</x:f>
      </x:c>
      <x:c r="Q563" s="14">
        <x:f>VLOOKUP(N563,'Currency Rates'!$A$3:$C$32,3,0)</x:f>
      </x:c>
      <x:c r="R563" s="0">
        <x:f>IF(A563="SPUS",0,IF(A563="FWD",0,P563/Q563))</x:f>
      </x:c>
    </x:row>
    <x:row r="564" spans="1:19" x14ac:dyDescent="0.3">
      <x:c r="A564" s="0">
        <x:f>'Historical Trades'!A564</x:f>
      </x:c>
      <x:c r="B564" s="0">
        <x:f>'Historical Trades'!B564</x:f>
      </x:c>
      <x:c r="C564" s="23">
        <x:f>'Historical Trades'!C564</x:f>
      </x:c>
      <x:c r="D564" s="0">
        <x:f>'Historical Trades'!D564</x:f>
      </x:c>
      <x:c r="E564" s="23">
        <x:f>'Historical Trades'!E564</x:f>
      </x:c>
      <x:c r="F564" s="0">
        <x:f>'Historical Trades'!F564</x:f>
      </x:c>
      <x:c r="G564" s="0">
        <x:f>'Historical Trades'!G564</x:f>
      </x:c>
      <x:c r="H564" s="0">
        <x:f>'Historical Trades'!H564</x:f>
      </x:c>
      <x:c r="I564" s="0">
        <x:f>'Historical Trades'!I564</x:f>
      </x:c>
      <x:c r="J564" s="0">
        <x:f>'Historical Trades'!J564</x:f>
      </x:c>
      <x:c r="K564" s="0">
        <x:f>'Historical Trades'!K564</x:f>
      </x:c>
      <x:c r="L564" s="0">
        <x:f>'Historical Trades'!L564</x:f>
      </x:c>
      <x:c r="M564" s="0">
        <x:f>'Historical Trades'!M564</x:f>
      </x:c>
      <x:c r="N564" s="0">
        <x:f>CLEAN('Historical Trades'!O564)</x:f>
      </x:c>
      <x:c r="P564" s="14">
        <x:f>IF(G564="sell",M564,-M564)</x:f>
      </x:c>
      <x:c r="Q564" s="14">
        <x:f>VLOOKUP(N564,'Currency Rates'!$A$3:$C$32,3,0)</x:f>
      </x:c>
      <x:c r="R564" s="0">
        <x:f>IF(A564="SPUS",0,IF(A564="FWD",0,P564/Q564))</x:f>
      </x:c>
    </x:row>
    <x:row r="565" spans="1:19" x14ac:dyDescent="0.3">
      <x:c r="A565" s="0">
        <x:f>'Historical Trades'!A565</x:f>
      </x:c>
      <x:c r="B565" s="0">
        <x:f>'Historical Trades'!B565</x:f>
      </x:c>
      <x:c r="C565" s="23">
        <x:f>'Historical Trades'!C565</x:f>
      </x:c>
      <x:c r="D565" s="0">
        <x:f>'Historical Trades'!D565</x:f>
      </x:c>
      <x:c r="E565" s="23">
        <x:f>'Historical Trades'!E565</x:f>
      </x:c>
      <x:c r="F565" s="0">
        <x:f>'Historical Trades'!F565</x:f>
      </x:c>
      <x:c r="G565" s="0">
        <x:f>'Historical Trades'!G565</x:f>
      </x:c>
      <x:c r="H565" s="0">
        <x:f>'Historical Trades'!H565</x:f>
      </x:c>
      <x:c r="I565" s="0">
        <x:f>'Historical Trades'!I565</x:f>
      </x:c>
      <x:c r="J565" s="0">
        <x:f>'Historical Trades'!J565</x:f>
      </x:c>
      <x:c r="K565" s="0">
        <x:f>'Historical Trades'!K565</x:f>
      </x:c>
      <x:c r="L565" s="0">
        <x:f>'Historical Trades'!L565</x:f>
      </x:c>
      <x:c r="M565" s="0">
        <x:f>'Historical Trades'!M565</x:f>
      </x:c>
      <x:c r="N565" s="0">
        <x:f>CLEAN('Historical Trades'!O565)</x:f>
      </x:c>
      <x:c r="P565" s="14">
        <x:f>IF(G565="sell",M565,-M565)</x:f>
      </x:c>
      <x:c r="Q565" s="14">
        <x:f>VLOOKUP(N565,'Currency Rates'!$A$3:$C$32,3,0)</x:f>
      </x:c>
      <x:c r="R565" s="0">
        <x:f>IF(A565="SPUS",0,IF(A565="FWD",0,P565/Q565))</x:f>
      </x:c>
    </x:row>
    <x:row r="566" spans="1:19" x14ac:dyDescent="0.3">
      <x:c r="A566" s="0">
        <x:f>'Historical Trades'!A566</x:f>
      </x:c>
      <x:c r="B566" s="0">
        <x:f>'Historical Trades'!B566</x:f>
      </x:c>
      <x:c r="C566" s="23">
        <x:f>'Historical Trades'!C566</x:f>
      </x:c>
      <x:c r="D566" s="0">
        <x:f>'Historical Trades'!D566</x:f>
      </x:c>
      <x:c r="E566" s="23">
        <x:f>'Historical Trades'!E566</x:f>
      </x:c>
      <x:c r="F566" s="0">
        <x:f>'Historical Trades'!F566</x:f>
      </x:c>
      <x:c r="G566" s="0">
        <x:f>'Historical Trades'!G566</x:f>
      </x:c>
      <x:c r="H566" s="0">
        <x:f>'Historical Trades'!H566</x:f>
      </x:c>
      <x:c r="I566" s="0">
        <x:f>'Historical Trades'!I566</x:f>
      </x:c>
      <x:c r="J566" s="0">
        <x:f>'Historical Trades'!J566</x:f>
      </x:c>
      <x:c r="K566" s="0">
        <x:f>'Historical Trades'!K566</x:f>
      </x:c>
      <x:c r="L566" s="0">
        <x:f>'Historical Trades'!L566</x:f>
      </x:c>
      <x:c r="M566" s="0">
        <x:f>'Historical Trades'!M566</x:f>
      </x:c>
      <x:c r="N566" s="0">
        <x:f>CLEAN('Historical Trades'!O566)</x:f>
      </x:c>
      <x:c r="P566" s="14">
        <x:f>IF(G566="sell",M566,-M566)</x:f>
      </x:c>
      <x:c r="Q566" s="14">
        <x:f>VLOOKUP(N566,'Currency Rates'!$A$3:$C$32,3,0)</x:f>
      </x:c>
      <x:c r="R566" s="0">
        <x:f>IF(A566="SPUS",0,IF(A566="FWD",0,P566/Q566))</x:f>
      </x:c>
    </x:row>
    <x:row r="567" spans="1:19" x14ac:dyDescent="0.3">
      <x:c r="A567" s="0">
        <x:f>'Historical Trades'!A567</x:f>
      </x:c>
      <x:c r="B567" s="0">
        <x:f>'Historical Trades'!B567</x:f>
      </x:c>
      <x:c r="C567" s="23">
        <x:f>'Historical Trades'!C567</x:f>
      </x:c>
      <x:c r="D567" s="0">
        <x:f>'Historical Trades'!D567</x:f>
      </x:c>
      <x:c r="E567" s="23">
        <x:f>'Historical Trades'!E567</x:f>
      </x:c>
      <x:c r="F567" s="0">
        <x:f>'Historical Trades'!F567</x:f>
      </x:c>
      <x:c r="G567" s="0">
        <x:f>'Historical Trades'!G567</x:f>
      </x:c>
      <x:c r="H567" s="0">
        <x:f>'Historical Trades'!H567</x:f>
      </x:c>
      <x:c r="I567" s="0">
        <x:f>'Historical Trades'!I567</x:f>
      </x:c>
      <x:c r="J567" s="0">
        <x:f>'Historical Trades'!J567</x:f>
      </x:c>
      <x:c r="K567" s="0">
        <x:f>'Historical Trades'!K567</x:f>
      </x:c>
      <x:c r="L567" s="0">
        <x:f>'Historical Trades'!L567</x:f>
      </x:c>
      <x:c r="M567" s="0">
        <x:f>'Historical Trades'!M567</x:f>
      </x:c>
      <x:c r="N567" s="0">
        <x:f>CLEAN('Historical Trades'!O567)</x:f>
      </x:c>
      <x:c r="P567" s="14">
        <x:f>IF(G567="sell",M567,-M567)</x:f>
      </x:c>
      <x:c r="Q567" s="14">
        <x:f>VLOOKUP(N567,'Currency Rates'!$A$3:$C$32,3,0)</x:f>
      </x:c>
      <x:c r="R567" s="0">
        <x:f>IF(A567="SPUS",0,IF(A567="FWD",0,P567/Q567))</x:f>
      </x:c>
    </x:row>
    <x:row r="568" spans="1:19" x14ac:dyDescent="0.3">
      <x:c r="A568" s="0">
        <x:f>'Historical Trades'!A568</x:f>
      </x:c>
      <x:c r="B568" s="0">
        <x:f>'Historical Trades'!B568</x:f>
      </x:c>
      <x:c r="C568" s="23">
        <x:f>'Historical Trades'!C568</x:f>
      </x:c>
      <x:c r="D568" s="0">
        <x:f>'Historical Trades'!D568</x:f>
      </x:c>
      <x:c r="E568" s="23">
        <x:f>'Historical Trades'!E568</x:f>
      </x:c>
      <x:c r="F568" s="0">
        <x:f>'Historical Trades'!F568</x:f>
      </x:c>
      <x:c r="G568" s="0">
        <x:f>'Historical Trades'!G568</x:f>
      </x:c>
      <x:c r="H568" s="0">
        <x:f>'Historical Trades'!H568</x:f>
      </x:c>
      <x:c r="I568" s="0">
        <x:f>'Historical Trades'!I568</x:f>
      </x:c>
      <x:c r="J568" s="0">
        <x:f>'Historical Trades'!J568</x:f>
      </x:c>
      <x:c r="K568" s="0">
        <x:f>'Historical Trades'!K568</x:f>
      </x:c>
      <x:c r="L568" s="0">
        <x:f>'Historical Trades'!L568</x:f>
      </x:c>
      <x:c r="M568" s="0">
        <x:f>'Historical Trades'!M568</x:f>
      </x:c>
      <x:c r="N568" s="0">
        <x:f>CLEAN('Historical Trades'!O568)</x:f>
      </x:c>
      <x:c r="P568" s="14">
        <x:f>IF(G568="sell",M568,-M568)</x:f>
      </x:c>
      <x:c r="Q568" s="14">
        <x:f>VLOOKUP(N568,'Currency Rates'!$A$3:$C$32,3,0)</x:f>
      </x:c>
      <x:c r="R568" s="0">
        <x:f>IF(A568="SPUS",0,IF(A568="FWD",0,P568/Q568))</x:f>
      </x:c>
    </x:row>
    <x:row r="569" spans="1:19" x14ac:dyDescent="0.3">
      <x:c r="A569" s="0">
        <x:f>'Historical Trades'!A569</x:f>
      </x:c>
      <x:c r="B569" s="0">
        <x:f>'Historical Trades'!B569</x:f>
      </x:c>
      <x:c r="C569" s="23">
        <x:f>'Historical Trades'!C569</x:f>
      </x:c>
      <x:c r="D569" s="0">
        <x:f>'Historical Trades'!D569</x:f>
      </x:c>
      <x:c r="E569" s="23">
        <x:f>'Historical Trades'!E569</x:f>
      </x:c>
      <x:c r="F569" s="0">
        <x:f>'Historical Trades'!F569</x:f>
      </x:c>
      <x:c r="G569" s="0">
        <x:f>'Historical Trades'!G569</x:f>
      </x:c>
      <x:c r="H569" s="0">
        <x:f>'Historical Trades'!H569</x:f>
      </x:c>
      <x:c r="I569" s="0">
        <x:f>'Historical Trades'!I569</x:f>
      </x:c>
      <x:c r="J569" s="0">
        <x:f>'Historical Trades'!J569</x:f>
      </x:c>
      <x:c r="K569" s="0">
        <x:f>'Historical Trades'!K569</x:f>
      </x:c>
      <x:c r="L569" s="0">
        <x:f>'Historical Trades'!L569</x:f>
      </x:c>
      <x:c r="M569" s="0">
        <x:f>'Historical Trades'!M569</x:f>
      </x:c>
      <x:c r="N569" s="0">
        <x:f>CLEAN('Historical Trades'!O569)</x:f>
      </x:c>
      <x:c r="P569" s="14">
        <x:f>IF(G569="sell",M569,-M569)</x:f>
      </x:c>
      <x:c r="Q569" s="14">
        <x:f>VLOOKUP(N569,'Currency Rates'!$A$3:$C$32,3,0)</x:f>
      </x:c>
      <x:c r="R569" s="0">
        <x:f>IF(A569="SPUS",0,IF(A569="FWD",0,P569/Q569))</x:f>
      </x:c>
    </x:row>
    <x:row r="570" spans="1:19" x14ac:dyDescent="0.3">
      <x:c r="A570" s="0">
        <x:f>'Historical Trades'!A570</x:f>
      </x:c>
      <x:c r="B570" s="0">
        <x:f>'Historical Trades'!B570</x:f>
      </x:c>
      <x:c r="C570" s="23">
        <x:f>'Historical Trades'!C570</x:f>
      </x:c>
      <x:c r="D570" s="0">
        <x:f>'Historical Trades'!D570</x:f>
      </x:c>
      <x:c r="E570" s="23">
        <x:f>'Historical Trades'!E570</x:f>
      </x:c>
      <x:c r="F570" s="0">
        <x:f>'Historical Trades'!F570</x:f>
      </x:c>
      <x:c r="G570" s="0">
        <x:f>'Historical Trades'!G570</x:f>
      </x:c>
      <x:c r="H570" s="0">
        <x:f>'Historical Trades'!H570</x:f>
      </x:c>
      <x:c r="I570" s="0">
        <x:f>'Historical Trades'!I570</x:f>
      </x:c>
      <x:c r="J570" s="0">
        <x:f>'Historical Trades'!J570</x:f>
      </x:c>
      <x:c r="K570" s="0">
        <x:f>'Historical Trades'!K570</x:f>
      </x:c>
      <x:c r="L570" s="0">
        <x:f>'Historical Trades'!L570</x:f>
      </x:c>
      <x:c r="M570" s="0">
        <x:f>'Historical Trades'!M570</x:f>
      </x:c>
      <x:c r="N570" s="0">
        <x:f>CLEAN('Historical Trades'!O570)</x:f>
      </x:c>
      <x:c r="P570" s="14">
        <x:f>IF(G570="sell",M570,-M570)</x:f>
      </x:c>
      <x:c r="Q570" s="14">
        <x:f>VLOOKUP(N570,'Currency Rates'!$A$3:$C$32,3,0)</x:f>
      </x:c>
      <x:c r="R570" s="0">
        <x:f>IF(A570="SPUS",0,IF(A570="FWD",0,P570/Q570))</x:f>
      </x:c>
    </x:row>
    <x:row r="571" spans="1:19" x14ac:dyDescent="0.3">
      <x:c r="A571" s="0">
        <x:f>'Historical Trades'!A571</x:f>
      </x:c>
      <x:c r="B571" s="0">
        <x:f>'Historical Trades'!B571</x:f>
      </x:c>
      <x:c r="C571" s="23">
        <x:f>'Historical Trades'!C571</x:f>
      </x:c>
      <x:c r="D571" s="0">
        <x:f>'Historical Trades'!D571</x:f>
      </x:c>
      <x:c r="E571" s="23">
        <x:f>'Historical Trades'!E571</x:f>
      </x:c>
      <x:c r="F571" s="0">
        <x:f>'Historical Trades'!F571</x:f>
      </x:c>
      <x:c r="G571" s="0">
        <x:f>'Historical Trades'!G571</x:f>
      </x:c>
      <x:c r="H571" s="0">
        <x:f>'Historical Trades'!H571</x:f>
      </x:c>
      <x:c r="I571" s="0">
        <x:f>'Historical Trades'!I571</x:f>
      </x:c>
      <x:c r="J571" s="0">
        <x:f>'Historical Trades'!J571</x:f>
      </x:c>
      <x:c r="K571" s="0">
        <x:f>'Historical Trades'!K571</x:f>
      </x:c>
      <x:c r="L571" s="0">
        <x:f>'Historical Trades'!L571</x:f>
      </x:c>
      <x:c r="M571" s="0">
        <x:f>'Historical Trades'!M571</x:f>
      </x:c>
      <x:c r="N571" s="0">
        <x:f>CLEAN('Historical Trades'!O571)</x:f>
      </x:c>
      <x:c r="P571" s="14">
        <x:f>IF(G571="sell",M571,-M571)</x:f>
      </x:c>
      <x:c r="Q571" s="14">
        <x:f>VLOOKUP(N571,'Currency Rates'!$A$3:$C$32,3,0)</x:f>
      </x:c>
      <x:c r="R571" s="0">
        <x:f>IF(A571="SPUS",0,IF(A571="FWD",0,P571/Q571))</x:f>
      </x:c>
    </x:row>
    <x:row r="572" spans="1:19" x14ac:dyDescent="0.3">
      <x:c r="A572" s="0">
        <x:f>'Historical Trades'!A572</x:f>
      </x:c>
      <x:c r="B572" s="0">
        <x:f>'Historical Trades'!B572</x:f>
      </x:c>
      <x:c r="C572" s="23">
        <x:f>'Historical Trades'!C572</x:f>
      </x:c>
      <x:c r="D572" s="0">
        <x:f>'Historical Trades'!D572</x:f>
      </x:c>
      <x:c r="E572" s="23">
        <x:f>'Historical Trades'!E572</x:f>
      </x:c>
      <x:c r="F572" s="0">
        <x:f>'Historical Trades'!F572</x:f>
      </x:c>
      <x:c r="G572" s="0">
        <x:f>'Historical Trades'!G572</x:f>
      </x:c>
      <x:c r="H572" s="0">
        <x:f>'Historical Trades'!H572</x:f>
      </x:c>
      <x:c r="I572" s="0">
        <x:f>'Historical Trades'!I572</x:f>
      </x:c>
      <x:c r="J572" s="0">
        <x:f>'Historical Trades'!J572</x:f>
      </x:c>
      <x:c r="K572" s="0">
        <x:f>'Historical Trades'!K572</x:f>
      </x:c>
      <x:c r="L572" s="0">
        <x:f>'Historical Trades'!L572</x:f>
      </x:c>
      <x:c r="M572" s="0">
        <x:f>'Historical Trades'!M572</x:f>
      </x:c>
      <x:c r="N572" s="0">
        <x:f>CLEAN('Historical Trades'!O572)</x:f>
      </x:c>
      <x:c r="P572" s="14">
        <x:f>IF(G572="sell",M572,-M572)</x:f>
      </x:c>
      <x:c r="Q572" s="14">
        <x:f>VLOOKUP(N572,'Currency Rates'!$A$3:$C$32,3,0)</x:f>
      </x:c>
      <x:c r="R572" s="0">
        <x:f>IF(A572="SPUS",0,IF(A572="FWD",0,P572/Q572))</x:f>
      </x:c>
    </x:row>
    <x:row r="573" spans="1:19" x14ac:dyDescent="0.3">
      <x:c r="A573" s="0">
        <x:f>'Historical Trades'!A573</x:f>
      </x:c>
      <x:c r="B573" s="0">
        <x:f>'Historical Trades'!B573</x:f>
      </x:c>
      <x:c r="C573" s="23">
        <x:f>'Historical Trades'!C573</x:f>
      </x:c>
      <x:c r="D573" s="0">
        <x:f>'Historical Trades'!D573</x:f>
      </x:c>
      <x:c r="E573" s="23">
        <x:f>'Historical Trades'!E573</x:f>
      </x:c>
      <x:c r="F573" s="0">
        <x:f>'Historical Trades'!F573</x:f>
      </x:c>
      <x:c r="G573" s="0">
        <x:f>'Historical Trades'!G573</x:f>
      </x:c>
      <x:c r="H573" s="0">
        <x:f>'Historical Trades'!H573</x:f>
      </x:c>
      <x:c r="I573" s="0">
        <x:f>'Historical Trades'!I573</x:f>
      </x:c>
      <x:c r="J573" s="0">
        <x:f>'Historical Trades'!J573</x:f>
      </x:c>
      <x:c r="K573" s="0">
        <x:f>'Historical Trades'!K573</x:f>
      </x:c>
      <x:c r="L573" s="0">
        <x:f>'Historical Trades'!L573</x:f>
      </x:c>
      <x:c r="M573" s="0">
        <x:f>'Historical Trades'!M573</x:f>
      </x:c>
      <x:c r="N573" s="0">
        <x:f>CLEAN('Historical Trades'!O573)</x:f>
      </x:c>
      <x:c r="P573" s="14">
        <x:f>IF(G573="sell",M573,-M573)</x:f>
      </x:c>
      <x:c r="Q573" s="14">
        <x:f>VLOOKUP(N573,'Currency Rates'!$A$3:$C$32,3,0)</x:f>
      </x:c>
      <x:c r="R573" s="0">
        <x:f>IF(A573="SPUS",0,IF(A573="FWD",0,P573/Q573))</x:f>
      </x:c>
    </x:row>
    <x:row r="574" spans="1:19" x14ac:dyDescent="0.3">
      <x:c r="A574" s="0">
        <x:f>'Historical Trades'!A574</x:f>
      </x:c>
      <x:c r="B574" s="0">
        <x:f>'Historical Trades'!B574</x:f>
      </x:c>
      <x:c r="C574" s="23">
        <x:f>'Historical Trades'!C574</x:f>
      </x:c>
      <x:c r="D574" s="0">
        <x:f>'Historical Trades'!D574</x:f>
      </x:c>
      <x:c r="E574" s="23">
        <x:f>'Historical Trades'!E574</x:f>
      </x:c>
      <x:c r="F574" s="0">
        <x:f>'Historical Trades'!F574</x:f>
      </x:c>
      <x:c r="G574" s="0">
        <x:f>'Historical Trades'!G574</x:f>
      </x:c>
      <x:c r="H574" s="0">
        <x:f>'Historical Trades'!H574</x:f>
      </x:c>
      <x:c r="I574" s="0">
        <x:f>'Historical Trades'!I574</x:f>
      </x:c>
      <x:c r="J574" s="0">
        <x:f>'Historical Trades'!J574</x:f>
      </x:c>
      <x:c r="K574" s="0">
        <x:f>'Historical Trades'!K574</x:f>
      </x:c>
      <x:c r="L574" s="0">
        <x:f>'Historical Trades'!L574</x:f>
      </x:c>
      <x:c r="M574" s="0">
        <x:f>'Historical Trades'!M574</x:f>
      </x:c>
      <x:c r="N574" s="0">
        <x:f>CLEAN('Historical Trades'!O574)</x:f>
      </x:c>
      <x:c r="P574" s="14">
        <x:f>IF(G574="sell",M574,-M574)</x:f>
      </x:c>
      <x:c r="Q574" s="14">
        <x:f>VLOOKUP(N574,'Currency Rates'!$A$3:$C$32,3,0)</x:f>
      </x:c>
      <x:c r="R574" s="0">
        <x:f>IF(A574="SPUS",0,IF(A574="FWD",0,P574/Q574))</x:f>
      </x:c>
    </x:row>
    <x:row r="575" spans="1:19" x14ac:dyDescent="0.3">
      <x:c r="A575" s="0">
        <x:f>'Historical Trades'!A575</x:f>
      </x:c>
      <x:c r="B575" s="0">
        <x:f>'Historical Trades'!B575</x:f>
      </x:c>
      <x:c r="C575" s="23">
        <x:f>'Historical Trades'!C575</x:f>
      </x:c>
      <x:c r="D575" s="0">
        <x:f>'Historical Trades'!D575</x:f>
      </x:c>
      <x:c r="E575" s="23">
        <x:f>'Historical Trades'!E575</x:f>
      </x:c>
      <x:c r="F575" s="0">
        <x:f>'Historical Trades'!F575</x:f>
      </x:c>
      <x:c r="G575" s="0">
        <x:f>'Historical Trades'!G575</x:f>
      </x:c>
      <x:c r="H575" s="0">
        <x:f>'Historical Trades'!H575</x:f>
      </x:c>
      <x:c r="I575" s="0">
        <x:f>'Historical Trades'!I575</x:f>
      </x:c>
      <x:c r="J575" s="0">
        <x:f>'Historical Trades'!J575</x:f>
      </x:c>
      <x:c r="K575" s="0">
        <x:f>'Historical Trades'!K575</x:f>
      </x:c>
      <x:c r="L575" s="0">
        <x:f>'Historical Trades'!L575</x:f>
      </x:c>
      <x:c r="M575" s="0">
        <x:f>'Historical Trades'!M575</x:f>
      </x:c>
      <x:c r="N575" s="0">
        <x:f>CLEAN('Historical Trades'!O575)</x:f>
      </x:c>
      <x:c r="P575" s="14">
        <x:f>IF(G575="sell",M575,-M575)</x:f>
      </x:c>
      <x:c r="Q575" s="14">
        <x:f>VLOOKUP(N575,'Currency Rates'!$A$3:$C$32,3,0)</x:f>
      </x:c>
      <x:c r="R575" s="0">
        <x:f>IF(A575="SPUS",0,IF(A575="FWD",0,P575/Q575))</x:f>
      </x:c>
    </x:row>
    <x:row r="576" spans="1:19" x14ac:dyDescent="0.3">
      <x:c r="A576" s="0">
        <x:f>'Historical Trades'!A576</x:f>
      </x:c>
      <x:c r="B576" s="0">
        <x:f>'Historical Trades'!B576</x:f>
      </x:c>
      <x:c r="C576" s="23">
        <x:f>'Historical Trades'!C576</x:f>
      </x:c>
      <x:c r="D576" s="0">
        <x:f>'Historical Trades'!D576</x:f>
      </x:c>
      <x:c r="E576" s="23">
        <x:f>'Historical Trades'!E576</x:f>
      </x:c>
      <x:c r="F576" s="0">
        <x:f>'Historical Trades'!F576</x:f>
      </x:c>
      <x:c r="G576" s="0">
        <x:f>'Historical Trades'!G576</x:f>
      </x:c>
      <x:c r="H576" s="0">
        <x:f>'Historical Trades'!H576</x:f>
      </x:c>
      <x:c r="I576" s="0">
        <x:f>'Historical Trades'!I576</x:f>
      </x:c>
      <x:c r="J576" s="0">
        <x:f>'Historical Trades'!J576</x:f>
      </x:c>
      <x:c r="K576" s="0">
        <x:f>'Historical Trades'!K576</x:f>
      </x:c>
      <x:c r="L576" s="0">
        <x:f>'Historical Trades'!L576</x:f>
      </x:c>
      <x:c r="M576" s="0">
        <x:f>'Historical Trades'!M576</x:f>
      </x:c>
      <x:c r="N576" s="0">
        <x:f>CLEAN('Historical Trades'!O576)</x:f>
      </x:c>
      <x:c r="P576" s="14">
        <x:f>IF(G576="sell",M576,-M576)</x:f>
      </x:c>
      <x:c r="Q576" s="14">
        <x:f>VLOOKUP(N576,'Currency Rates'!$A$3:$C$32,3,0)</x:f>
      </x:c>
      <x:c r="R576" s="0">
        <x:f>IF(A576="SPUS",0,IF(A576="FWD",0,P576/Q576))</x:f>
      </x:c>
    </x:row>
    <x:row r="577" spans="1:19" x14ac:dyDescent="0.3">
      <x:c r="A577" s="0">
        <x:f>'Historical Trades'!A577</x:f>
      </x:c>
      <x:c r="B577" s="0">
        <x:f>'Historical Trades'!B577</x:f>
      </x:c>
      <x:c r="C577" s="23">
        <x:f>'Historical Trades'!C577</x:f>
      </x:c>
      <x:c r="D577" s="0">
        <x:f>'Historical Trades'!D577</x:f>
      </x:c>
      <x:c r="E577" s="23">
        <x:f>'Historical Trades'!E577</x:f>
      </x:c>
      <x:c r="F577" s="0">
        <x:f>'Historical Trades'!F577</x:f>
      </x:c>
      <x:c r="G577" s="0">
        <x:f>'Historical Trades'!G577</x:f>
      </x:c>
      <x:c r="H577" s="0">
        <x:f>'Historical Trades'!H577</x:f>
      </x:c>
      <x:c r="I577" s="0">
        <x:f>'Historical Trades'!I577</x:f>
      </x:c>
      <x:c r="J577" s="0">
        <x:f>'Historical Trades'!J577</x:f>
      </x:c>
      <x:c r="K577" s="0">
        <x:f>'Historical Trades'!K577</x:f>
      </x:c>
      <x:c r="L577" s="0">
        <x:f>'Historical Trades'!L577</x:f>
      </x:c>
      <x:c r="M577" s="0">
        <x:f>'Historical Trades'!M577</x:f>
      </x:c>
      <x:c r="N577" s="0">
        <x:f>CLEAN('Historical Trades'!O577)</x:f>
      </x:c>
      <x:c r="P577" s="14">
        <x:f>IF(G577="sell",M577,-M577)</x:f>
      </x:c>
      <x:c r="Q577" s="14">
        <x:f>VLOOKUP(N577,'Currency Rates'!$A$3:$C$32,3,0)</x:f>
      </x:c>
      <x:c r="R577" s="0">
        <x:f>IF(A577="SPUS",0,IF(A577="FWD",0,P577/Q577))</x:f>
      </x:c>
    </x:row>
    <x:row r="578" spans="1:19" x14ac:dyDescent="0.3">
      <x:c r="A578" s="0">
        <x:f>'Historical Trades'!A578</x:f>
      </x:c>
      <x:c r="B578" s="0">
        <x:f>'Historical Trades'!B578</x:f>
      </x:c>
      <x:c r="C578" s="23">
        <x:f>'Historical Trades'!C578</x:f>
      </x:c>
      <x:c r="D578" s="0">
        <x:f>'Historical Trades'!D578</x:f>
      </x:c>
      <x:c r="E578" s="23">
        <x:f>'Historical Trades'!E578</x:f>
      </x:c>
      <x:c r="F578" s="0">
        <x:f>'Historical Trades'!F578</x:f>
      </x:c>
      <x:c r="G578" s="0">
        <x:f>'Historical Trades'!G578</x:f>
      </x:c>
      <x:c r="H578" s="0">
        <x:f>'Historical Trades'!H578</x:f>
      </x:c>
      <x:c r="I578" s="0">
        <x:f>'Historical Trades'!I578</x:f>
      </x:c>
      <x:c r="J578" s="0">
        <x:f>'Historical Trades'!J578</x:f>
      </x:c>
      <x:c r="K578" s="0">
        <x:f>'Historical Trades'!K578</x:f>
      </x:c>
      <x:c r="L578" s="0">
        <x:f>'Historical Trades'!L578</x:f>
      </x:c>
      <x:c r="M578" s="0">
        <x:f>'Historical Trades'!M578</x:f>
      </x:c>
      <x:c r="N578" s="0">
        <x:f>CLEAN('Historical Trades'!O578)</x:f>
      </x:c>
      <x:c r="P578" s="14">
        <x:f>IF(G578="sell",M578,-M578)</x:f>
      </x:c>
      <x:c r="Q578" s="14">
        <x:f>VLOOKUP(N578,'Currency Rates'!$A$3:$C$32,3,0)</x:f>
      </x:c>
      <x:c r="R578" s="0">
        <x:f>IF(A578="SPUS",0,IF(A578="FWD",0,P578/Q578))</x:f>
      </x:c>
    </x:row>
    <x:row r="579" spans="1:19" x14ac:dyDescent="0.3">
      <x:c r="A579" s="0">
        <x:f>'Historical Trades'!A579</x:f>
      </x:c>
      <x:c r="B579" s="0">
        <x:f>'Historical Trades'!B579</x:f>
      </x:c>
      <x:c r="C579" s="23">
        <x:f>'Historical Trades'!C579</x:f>
      </x:c>
      <x:c r="D579" s="0">
        <x:f>'Historical Trades'!D579</x:f>
      </x:c>
      <x:c r="E579" s="23">
        <x:f>'Historical Trades'!E579</x:f>
      </x:c>
      <x:c r="F579" s="0">
        <x:f>'Historical Trades'!F579</x:f>
      </x:c>
      <x:c r="G579" s="0">
        <x:f>'Historical Trades'!G579</x:f>
      </x:c>
      <x:c r="H579" s="0">
        <x:f>'Historical Trades'!H579</x:f>
      </x:c>
      <x:c r="I579" s="0">
        <x:f>'Historical Trades'!I579</x:f>
      </x:c>
      <x:c r="J579" s="0">
        <x:f>'Historical Trades'!J579</x:f>
      </x:c>
      <x:c r="K579" s="0">
        <x:f>'Historical Trades'!K579</x:f>
      </x:c>
      <x:c r="L579" s="0">
        <x:f>'Historical Trades'!L579</x:f>
      </x:c>
      <x:c r="M579" s="0">
        <x:f>'Historical Trades'!M579</x:f>
      </x:c>
      <x:c r="N579" s="0">
        <x:f>CLEAN('Historical Trades'!O579)</x:f>
      </x:c>
      <x:c r="P579" s="14">
        <x:f>IF(G579="sell",M579,-M579)</x:f>
      </x:c>
      <x:c r="Q579" s="14">
        <x:f>VLOOKUP(N579,'Currency Rates'!$A$3:$C$32,3,0)</x:f>
      </x:c>
      <x:c r="R579" s="0">
        <x:f>IF(A579="SPUS",0,IF(A579="FWD",0,P579/Q579))</x:f>
      </x:c>
    </x:row>
    <x:row r="580" spans="1:19" x14ac:dyDescent="0.3">
      <x:c r="A580" s="0">
        <x:f>'Historical Trades'!A580</x:f>
      </x:c>
      <x:c r="B580" s="0">
        <x:f>'Historical Trades'!B580</x:f>
      </x:c>
      <x:c r="C580" s="23">
        <x:f>'Historical Trades'!C580</x:f>
      </x:c>
      <x:c r="D580" s="0">
        <x:f>'Historical Trades'!D580</x:f>
      </x:c>
      <x:c r="E580" s="23">
        <x:f>'Historical Trades'!E580</x:f>
      </x:c>
      <x:c r="F580" s="0">
        <x:f>'Historical Trades'!F580</x:f>
      </x:c>
      <x:c r="G580" s="0">
        <x:f>'Historical Trades'!G580</x:f>
      </x:c>
      <x:c r="H580" s="0">
        <x:f>'Historical Trades'!H580</x:f>
      </x:c>
      <x:c r="I580" s="0">
        <x:f>'Historical Trades'!I580</x:f>
      </x:c>
      <x:c r="J580" s="0">
        <x:f>'Historical Trades'!J580</x:f>
      </x:c>
      <x:c r="K580" s="0">
        <x:f>'Historical Trades'!K580</x:f>
      </x:c>
      <x:c r="L580" s="0">
        <x:f>'Historical Trades'!L580</x:f>
      </x:c>
      <x:c r="M580" s="0">
        <x:f>'Historical Trades'!M580</x:f>
      </x:c>
      <x:c r="N580" s="0">
        <x:f>CLEAN('Historical Trades'!O580)</x:f>
      </x:c>
      <x:c r="P580" s="14">
        <x:f>IF(G580="sell",M580,-M580)</x:f>
      </x:c>
      <x:c r="Q580" s="14">
        <x:f>VLOOKUP(N580,'Currency Rates'!$A$3:$C$32,3,0)</x:f>
      </x:c>
      <x:c r="R580" s="0">
        <x:f>IF(A580="SPUS",0,IF(A580="FWD",0,P580/Q580))</x:f>
      </x:c>
    </x:row>
    <x:row r="581" spans="1:19" x14ac:dyDescent="0.3">
      <x:c r="A581" s="0">
        <x:f>'Historical Trades'!A581</x:f>
      </x:c>
      <x:c r="B581" s="0">
        <x:f>'Historical Trades'!B581</x:f>
      </x:c>
      <x:c r="C581" s="23">
        <x:f>'Historical Trades'!C581</x:f>
      </x:c>
      <x:c r="D581" s="0">
        <x:f>'Historical Trades'!D581</x:f>
      </x:c>
      <x:c r="E581" s="23">
        <x:f>'Historical Trades'!E581</x:f>
      </x:c>
      <x:c r="F581" s="0">
        <x:f>'Historical Trades'!F581</x:f>
      </x:c>
      <x:c r="G581" s="0">
        <x:f>'Historical Trades'!G581</x:f>
      </x:c>
      <x:c r="H581" s="0">
        <x:f>'Historical Trades'!H581</x:f>
      </x:c>
      <x:c r="I581" s="0">
        <x:f>'Historical Trades'!I581</x:f>
      </x:c>
      <x:c r="J581" s="0">
        <x:f>'Historical Trades'!J581</x:f>
      </x:c>
      <x:c r="K581" s="0">
        <x:f>'Historical Trades'!K581</x:f>
      </x:c>
      <x:c r="L581" s="0">
        <x:f>'Historical Trades'!L581</x:f>
      </x:c>
      <x:c r="M581" s="0">
        <x:f>'Historical Trades'!M581</x:f>
      </x:c>
      <x:c r="N581" s="0">
        <x:f>CLEAN('Historical Trades'!O581)</x:f>
      </x:c>
      <x:c r="P581" s="14">
        <x:f>IF(G581="sell",M581,-M581)</x:f>
      </x:c>
      <x:c r="Q581" s="14">
        <x:f>VLOOKUP(N581,'Currency Rates'!$A$3:$C$32,3,0)</x:f>
      </x:c>
      <x:c r="R581" s="0">
        <x:f>IF(A581="SPUS",0,IF(A581="FWD",0,P581/Q581))</x:f>
      </x:c>
    </x:row>
    <x:row r="582" spans="1:19" x14ac:dyDescent="0.3">
      <x:c r="A582" s="0">
        <x:f>'Historical Trades'!A582</x:f>
      </x:c>
      <x:c r="B582" s="0">
        <x:f>'Historical Trades'!B582</x:f>
      </x:c>
      <x:c r="C582" s="23">
        <x:f>'Historical Trades'!C582</x:f>
      </x:c>
      <x:c r="D582" s="0">
        <x:f>'Historical Trades'!D582</x:f>
      </x:c>
      <x:c r="E582" s="23">
        <x:f>'Historical Trades'!E582</x:f>
      </x:c>
      <x:c r="F582" s="0">
        <x:f>'Historical Trades'!F582</x:f>
      </x:c>
      <x:c r="G582" s="0">
        <x:f>'Historical Trades'!G582</x:f>
      </x:c>
      <x:c r="H582" s="0">
        <x:f>'Historical Trades'!H582</x:f>
      </x:c>
      <x:c r="I582" s="0">
        <x:f>'Historical Trades'!I582</x:f>
      </x:c>
      <x:c r="J582" s="0">
        <x:f>'Historical Trades'!J582</x:f>
      </x:c>
      <x:c r="K582" s="0">
        <x:f>'Historical Trades'!K582</x:f>
      </x:c>
      <x:c r="L582" s="0">
        <x:f>'Historical Trades'!L582</x:f>
      </x:c>
      <x:c r="M582" s="0">
        <x:f>'Historical Trades'!M582</x:f>
      </x:c>
      <x:c r="N582" s="0">
        <x:f>CLEAN('Historical Trades'!O582)</x:f>
      </x:c>
      <x:c r="P582" s="14">
        <x:f>IF(G582="sell",M582,-M582)</x:f>
      </x:c>
      <x:c r="Q582" s="14">
        <x:f>VLOOKUP(N582,'Currency Rates'!$A$3:$C$32,3,0)</x:f>
      </x:c>
      <x:c r="R582" s="0">
        <x:f>IF(A582="SPUS",0,IF(A582="FWD",0,P582/Q582))</x:f>
      </x:c>
    </x:row>
    <x:row r="583" spans="1:19" x14ac:dyDescent="0.3">
      <x:c r="A583" s="0">
        <x:f>'Historical Trades'!A583</x:f>
      </x:c>
      <x:c r="B583" s="0">
        <x:f>'Historical Trades'!B583</x:f>
      </x:c>
      <x:c r="C583" s="23">
        <x:f>'Historical Trades'!C583</x:f>
      </x:c>
      <x:c r="D583" s="0">
        <x:f>'Historical Trades'!D583</x:f>
      </x:c>
      <x:c r="E583" s="23">
        <x:f>'Historical Trades'!E583</x:f>
      </x:c>
      <x:c r="F583" s="0">
        <x:f>'Historical Trades'!F583</x:f>
      </x:c>
      <x:c r="G583" s="0">
        <x:f>'Historical Trades'!G583</x:f>
      </x:c>
      <x:c r="H583" s="0">
        <x:f>'Historical Trades'!H583</x:f>
      </x:c>
      <x:c r="I583" s="0">
        <x:f>'Historical Trades'!I583</x:f>
      </x:c>
      <x:c r="J583" s="0">
        <x:f>'Historical Trades'!J583</x:f>
      </x:c>
      <x:c r="K583" s="0">
        <x:f>'Historical Trades'!K583</x:f>
      </x:c>
      <x:c r="L583" s="0">
        <x:f>'Historical Trades'!L583</x:f>
      </x:c>
      <x:c r="M583" s="0">
        <x:f>'Historical Trades'!M583</x:f>
      </x:c>
      <x:c r="N583" s="0">
        <x:f>CLEAN('Historical Trades'!O583)</x:f>
      </x:c>
      <x:c r="P583" s="14">
        <x:f>IF(G583="sell",M583,-M583)</x:f>
      </x:c>
      <x:c r="Q583" s="14">
        <x:f>VLOOKUP(N583,'Currency Rates'!$A$3:$C$32,3,0)</x:f>
      </x:c>
      <x:c r="R583" s="0">
        <x:f>IF(A583="SPUS",0,IF(A583="FWD",0,P583/Q583))</x:f>
      </x:c>
    </x:row>
    <x:row r="584" spans="1:19" x14ac:dyDescent="0.3">
      <x:c r="A584" s="0">
        <x:f>'Historical Trades'!A584</x:f>
      </x:c>
      <x:c r="B584" s="0">
        <x:f>'Historical Trades'!B584</x:f>
      </x:c>
      <x:c r="C584" s="23">
        <x:f>'Historical Trades'!C584</x:f>
      </x:c>
      <x:c r="D584" s="0">
        <x:f>'Historical Trades'!D584</x:f>
      </x:c>
      <x:c r="E584" s="23">
        <x:f>'Historical Trades'!E584</x:f>
      </x:c>
      <x:c r="F584" s="0">
        <x:f>'Historical Trades'!F584</x:f>
      </x:c>
      <x:c r="G584" s="0">
        <x:f>'Historical Trades'!G584</x:f>
      </x:c>
      <x:c r="H584" s="0">
        <x:f>'Historical Trades'!H584</x:f>
      </x:c>
      <x:c r="I584" s="0">
        <x:f>'Historical Trades'!I584</x:f>
      </x:c>
      <x:c r="J584" s="0">
        <x:f>'Historical Trades'!J584</x:f>
      </x:c>
      <x:c r="K584" s="0">
        <x:f>'Historical Trades'!K584</x:f>
      </x:c>
      <x:c r="L584" s="0">
        <x:f>'Historical Trades'!L584</x:f>
      </x:c>
      <x:c r="M584" s="0">
        <x:f>'Historical Trades'!M584</x:f>
      </x:c>
      <x:c r="N584" s="0">
        <x:f>CLEAN('Historical Trades'!O584)</x:f>
      </x:c>
      <x:c r="P584" s="14">
        <x:f>IF(G584="sell",M584,-M584)</x:f>
      </x:c>
      <x:c r="Q584" s="14">
        <x:f>VLOOKUP(N584,'Currency Rates'!$A$3:$C$32,3,0)</x:f>
      </x:c>
      <x:c r="R584" s="0">
        <x:f>IF(A584="SPUS",0,IF(A584="FWD",0,P584/Q584))</x:f>
      </x:c>
    </x:row>
    <x:row r="585" spans="1:19" x14ac:dyDescent="0.3">
      <x:c r="A585" s="0">
        <x:f>'Historical Trades'!A585</x:f>
      </x:c>
      <x:c r="B585" s="0">
        <x:f>'Historical Trades'!B585</x:f>
      </x:c>
      <x:c r="C585" s="23">
        <x:f>'Historical Trades'!C585</x:f>
      </x:c>
      <x:c r="D585" s="0">
        <x:f>'Historical Trades'!D585</x:f>
      </x:c>
      <x:c r="E585" s="23">
        <x:f>'Historical Trades'!E585</x:f>
      </x:c>
      <x:c r="F585" s="0">
        <x:f>'Historical Trades'!F585</x:f>
      </x:c>
      <x:c r="G585" s="0">
        <x:f>'Historical Trades'!G585</x:f>
      </x:c>
      <x:c r="H585" s="0">
        <x:f>'Historical Trades'!H585</x:f>
      </x:c>
      <x:c r="I585" s="0">
        <x:f>'Historical Trades'!I585</x:f>
      </x:c>
      <x:c r="J585" s="0">
        <x:f>'Historical Trades'!J585</x:f>
      </x:c>
      <x:c r="K585" s="0">
        <x:f>'Historical Trades'!K585</x:f>
      </x:c>
      <x:c r="L585" s="0">
        <x:f>'Historical Trades'!L585</x:f>
      </x:c>
      <x:c r="M585" s="0">
        <x:f>'Historical Trades'!M585</x:f>
      </x:c>
      <x:c r="N585" s="0">
        <x:f>CLEAN('Historical Trades'!O585)</x:f>
      </x:c>
      <x:c r="P585" s="14">
        <x:f>IF(G585="sell",M585,-M585)</x:f>
      </x:c>
      <x:c r="Q585" s="14">
        <x:f>VLOOKUP(N585,'Currency Rates'!$A$3:$C$32,3,0)</x:f>
      </x:c>
      <x:c r="R585" s="0">
        <x:f>IF(A585="SPUS",0,IF(A585="FWD",0,P585/Q585))</x:f>
      </x:c>
    </x:row>
    <x:row r="586" spans="1:19" x14ac:dyDescent="0.3">
      <x:c r="A586" s="0">
        <x:f>'Historical Trades'!A586</x:f>
      </x:c>
      <x:c r="B586" s="0">
        <x:f>'Historical Trades'!B586</x:f>
      </x:c>
      <x:c r="C586" s="23">
        <x:f>'Historical Trades'!C586</x:f>
      </x:c>
      <x:c r="D586" s="0">
        <x:f>'Historical Trades'!D586</x:f>
      </x:c>
      <x:c r="E586" s="23">
        <x:f>'Historical Trades'!E586</x:f>
      </x:c>
      <x:c r="F586" s="0">
        <x:f>'Historical Trades'!F586</x:f>
      </x:c>
      <x:c r="G586" s="0">
        <x:f>'Historical Trades'!G586</x:f>
      </x:c>
      <x:c r="H586" s="0">
        <x:f>'Historical Trades'!H586</x:f>
      </x:c>
      <x:c r="I586" s="0">
        <x:f>'Historical Trades'!I586</x:f>
      </x:c>
      <x:c r="J586" s="0">
        <x:f>'Historical Trades'!J586</x:f>
      </x:c>
      <x:c r="K586" s="0">
        <x:f>'Historical Trades'!K586</x:f>
      </x:c>
      <x:c r="L586" s="0">
        <x:f>'Historical Trades'!L586</x:f>
      </x:c>
      <x:c r="M586" s="0">
        <x:f>'Historical Trades'!M586</x:f>
      </x:c>
      <x:c r="N586" s="0">
        <x:f>CLEAN('Historical Trades'!O586)</x:f>
      </x:c>
      <x:c r="P586" s="14">
        <x:f>IF(G586="sell",M586,-M586)</x:f>
      </x:c>
      <x:c r="Q586" s="14">
        <x:f>VLOOKUP(N586,'Currency Rates'!$A$3:$C$32,3,0)</x:f>
      </x:c>
      <x:c r="R586" s="0">
        <x:f>IF(A586="SPUS",0,IF(A586="FWD",0,P586/Q586))</x:f>
      </x:c>
    </x:row>
    <x:row r="587" spans="1:19" x14ac:dyDescent="0.3">
      <x:c r="A587" s="0">
        <x:f>'Historical Trades'!A587</x:f>
      </x:c>
      <x:c r="B587" s="0">
        <x:f>'Historical Trades'!B587</x:f>
      </x:c>
      <x:c r="C587" s="23">
        <x:f>'Historical Trades'!C587</x:f>
      </x:c>
      <x:c r="D587" s="0">
        <x:f>'Historical Trades'!D587</x:f>
      </x:c>
      <x:c r="E587" s="23">
        <x:f>'Historical Trades'!E587</x:f>
      </x:c>
      <x:c r="F587" s="0">
        <x:f>'Historical Trades'!F587</x:f>
      </x:c>
      <x:c r="G587" s="0">
        <x:f>'Historical Trades'!G587</x:f>
      </x:c>
      <x:c r="H587" s="0">
        <x:f>'Historical Trades'!H587</x:f>
      </x:c>
      <x:c r="I587" s="0">
        <x:f>'Historical Trades'!I587</x:f>
      </x:c>
      <x:c r="J587" s="0">
        <x:f>'Historical Trades'!J587</x:f>
      </x:c>
      <x:c r="K587" s="0">
        <x:f>'Historical Trades'!K587</x:f>
      </x:c>
      <x:c r="L587" s="0">
        <x:f>'Historical Trades'!L587</x:f>
      </x:c>
      <x:c r="M587" s="0">
        <x:f>'Historical Trades'!M587</x:f>
      </x:c>
      <x:c r="N587" s="0">
        <x:f>CLEAN('Historical Trades'!O587)</x:f>
      </x:c>
      <x:c r="P587" s="14">
        <x:f>IF(G587="sell",M587,-M587)</x:f>
      </x:c>
      <x:c r="Q587" s="14">
        <x:f>VLOOKUP(N587,'Currency Rates'!$A$3:$C$32,3,0)</x:f>
      </x:c>
      <x:c r="R587" s="0">
        <x:f>IF(A587="SPUS",0,IF(A587="FWD",0,P587/Q587))</x:f>
      </x:c>
    </x:row>
    <x:row r="588" spans="1:19" x14ac:dyDescent="0.3">
      <x:c r="A588" s="0">
        <x:f>'Historical Trades'!A588</x:f>
      </x:c>
      <x:c r="B588" s="0">
        <x:f>'Historical Trades'!B588</x:f>
      </x:c>
      <x:c r="C588" s="23">
        <x:f>'Historical Trades'!C588</x:f>
      </x:c>
      <x:c r="D588" s="0">
        <x:f>'Historical Trades'!D588</x:f>
      </x:c>
      <x:c r="E588" s="23">
        <x:f>'Historical Trades'!E588</x:f>
      </x:c>
      <x:c r="F588" s="0">
        <x:f>'Historical Trades'!F588</x:f>
      </x:c>
      <x:c r="G588" s="0">
        <x:f>'Historical Trades'!G588</x:f>
      </x:c>
      <x:c r="H588" s="0">
        <x:f>'Historical Trades'!H588</x:f>
      </x:c>
      <x:c r="I588" s="0">
        <x:f>'Historical Trades'!I588</x:f>
      </x:c>
      <x:c r="J588" s="0">
        <x:f>'Historical Trades'!J588</x:f>
      </x:c>
      <x:c r="K588" s="0">
        <x:f>'Historical Trades'!K588</x:f>
      </x:c>
      <x:c r="L588" s="0">
        <x:f>'Historical Trades'!L588</x:f>
      </x:c>
      <x:c r="M588" s="0">
        <x:f>'Historical Trades'!M588</x:f>
      </x:c>
      <x:c r="N588" s="0">
        <x:f>CLEAN('Historical Trades'!O588)</x:f>
      </x:c>
      <x:c r="P588" s="14">
        <x:f>IF(G588="sell",M588,-M588)</x:f>
      </x:c>
      <x:c r="Q588" s="14">
        <x:f>VLOOKUP(N588,'Currency Rates'!$A$3:$C$32,3,0)</x:f>
      </x:c>
      <x:c r="R588" s="0">
        <x:f>IF(A588="SPUS",0,IF(A588="FWD",0,P588/Q588))</x:f>
      </x:c>
    </x:row>
    <x:row r="589" spans="1:19" x14ac:dyDescent="0.3">
      <x:c r="A589" s="0">
        <x:f>'Historical Trades'!A589</x:f>
      </x:c>
      <x:c r="B589" s="0">
        <x:f>'Historical Trades'!B589</x:f>
      </x:c>
      <x:c r="C589" s="23">
        <x:f>'Historical Trades'!C589</x:f>
      </x:c>
      <x:c r="D589" s="0">
        <x:f>'Historical Trades'!D589</x:f>
      </x:c>
      <x:c r="E589" s="23">
        <x:f>'Historical Trades'!E589</x:f>
      </x:c>
      <x:c r="F589" s="0">
        <x:f>'Historical Trades'!F589</x:f>
      </x:c>
      <x:c r="G589" s="0">
        <x:f>'Historical Trades'!G589</x:f>
      </x:c>
      <x:c r="H589" s="0">
        <x:f>'Historical Trades'!H589</x:f>
      </x:c>
      <x:c r="I589" s="0">
        <x:f>'Historical Trades'!I589</x:f>
      </x:c>
      <x:c r="J589" s="0">
        <x:f>'Historical Trades'!J589</x:f>
      </x:c>
      <x:c r="K589" s="0">
        <x:f>'Historical Trades'!K589</x:f>
      </x:c>
      <x:c r="L589" s="0">
        <x:f>'Historical Trades'!L589</x:f>
      </x:c>
      <x:c r="M589" s="0">
        <x:f>'Historical Trades'!M589</x:f>
      </x:c>
      <x:c r="N589" s="0">
        <x:f>CLEAN('Historical Trades'!O589)</x:f>
      </x:c>
      <x:c r="P589" s="14">
        <x:f>IF(G589="sell",M589,-M589)</x:f>
      </x:c>
      <x:c r="Q589" s="14">
        <x:f>VLOOKUP(N589,'Currency Rates'!$A$3:$C$32,3,0)</x:f>
      </x:c>
      <x:c r="R589" s="0">
        <x:f>IF(A589="SPUS",0,IF(A589="FWD",0,P589/Q589))</x:f>
      </x:c>
    </x:row>
    <x:row r="590" spans="1:19" x14ac:dyDescent="0.3">
      <x:c r="A590" s="0">
        <x:f>'Historical Trades'!A590</x:f>
      </x:c>
      <x:c r="B590" s="0">
        <x:f>'Historical Trades'!B590</x:f>
      </x:c>
      <x:c r="C590" s="23">
        <x:f>'Historical Trades'!C590</x:f>
      </x:c>
      <x:c r="D590" s="0">
        <x:f>'Historical Trades'!D590</x:f>
      </x:c>
      <x:c r="E590" s="23">
        <x:f>'Historical Trades'!E590</x:f>
      </x:c>
      <x:c r="F590" s="0">
        <x:f>'Historical Trades'!F590</x:f>
      </x:c>
      <x:c r="G590" s="0">
        <x:f>'Historical Trades'!G590</x:f>
      </x:c>
      <x:c r="H590" s="0">
        <x:f>'Historical Trades'!H590</x:f>
      </x:c>
      <x:c r="I590" s="0">
        <x:f>'Historical Trades'!I590</x:f>
      </x:c>
      <x:c r="J590" s="0">
        <x:f>'Historical Trades'!J590</x:f>
      </x:c>
      <x:c r="K590" s="0">
        <x:f>'Historical Trades'!K590</x:f>
      </x:c>
      <x:c r="L590" s="0">
        <x:f>'Historical Trades'!L590</x:f>
      </x:c>
      <x:c r="M590" s="0">
        <x:f>'Historical Trades'!M590</x:f>
      </x:c>
      <x:c r="N590" s="0">
        <x:f>CLEAN('Historical Trades'!O590)</x:f>
      </x:c>
      <x:c r="P590" s="14">
        <x:f>IF(G590="sell",M590,-M590)</x:f>
      </x:c>
      <x:c r="Q590" s="14">
        <x:f>VLOOKUP(N590,'Currency Rates'!$A$3:$C$32,3,0)</x:f>
      </x:c>
      <x:c r="R590" s="0">
        <x:f>IF(A590="SPUS",0,IF(A590="FWD",0,P590/Q590))</x:f>
      </x:c>
    </x:row>
    <x:row r="591" spans="1:19" x14ac:dyDescent="0.3">
      <x:c r="A591" s="0">
        <x:f>'Historical Trades'!A591</x:f>
      </x:c>
      <x:c r="B591" s="0">
        <x:f>'Historical Trades'!B591</x:f>
      </x:c>
      <x:c r="C591" s="23">
        <x:f>'Historical Trades'!C591</x:f>
      </x:c>
      <x:c r="D591" s="0">
        <x:f>'Historical Trades'!D591</x:f>
      </x:c>
      <x:c r="E591" s="23">
        <x:f>'Historical Trades'!E591</x:f>
      </x:c>
      <x:c r="F591" s="0">
        <x:f>'Historical Trades'!F591</x:f>
      </x:c>
      <x:c r="G591" s="0">
        <x:f>'Historical Trades'!G591</x:f>
      </x:c>
      <x:c r="H591" s="0">
        <x:f>'Historical Trades'!H591</x:f>
      </x:c>
      <x:c r="I591" s="0">
        <x:f>'Historical Trades'!I591</x:f>
      </x:c>
      <x:c r="J591" s="0">
        <x:f>'Historical Trades'!J591</x:f>
      </x:c>
      <x:c r="K591" s="0">
        <x:f>'Historical Trades'!K591</x:f>
      </x:c>
      <x:c r="L591" s="0">
        <x:f>'Historical Trades'!L591</x:f>
      </x:c>
      <x:c r="M591" s="0">
        <x:f>'Historical Trades'!M591</x:f>
      </x:c>
      <x:c r="N591" s="0">
        <x:f>CLEAN('Historical Trades'!O591)</x:f>
      </x:c>
      <x:c r="P591" s="14">
        <x:f>IF(G591="sell",M591,-M591)</x:f>
      </x:c>
      <x:c r="Q591" s="14">
        <x:f>VLOOKUP(N591,'Currency Rates'!$A$3:$C$32,3,0)</x:f>
      </x:c>
      <x:c r="R591" s="0">
        <x:f>IF(A591="SPUS",0,IF(A591="FWD",0,P591/Q591))</x:f>
      </x:c>
    </x:row>
    <x:row r="592" spans="1:19" x14ac:dyDescent="0.3">
      <x:c r="A592" s="0">
        <x:f>'Historical Trades'!A592</x:f>
      </x:c>
      <x:c r="B592" s="0">
        <x:f>'Historical Trades'!B592</x:f>
      </x:c>
      <x:c r="C592" s="23">
        <x:f>'Historical Trades'!C592</x:f>
      </x:c>
      <x:c r="D592" s="0">
        <x:f>'Historical Trades'!D592</x:f>
      </x:c>
      <x:c r="E592" s="23">
        <x:f>'Historical Trades'!E592</x:f>
      </x:c>
      <x:c r="F592" s="0">
        <x:f>'Historical Trades'!F592</x:f>
      </x:c>
      <x:c r="G592" s="0">
        <x:f>'Historical Trades'!G592</x:f>
      </x:c>
      <x:c r="H592" s="0">
        <x:f>'Historical Trades'!H592</x:f>
      </x:c>
      <x:c r="I592" s="0">
        <x:f>'Historical Trades'!I592</x:f>
      </x:c>
      <x:c r="J592" s="0">
        <x:f>'Historical Trades'!J592</x:f>
      </x:c>
      <x:c r="K592" s="0">
        <x:f>'Historical Trades'!K592</x:f>
      </x:c>
      <x:c r="L592" s="0">
        <x:f>'Historical Trades'!L592</x:f>
      </x:c>
      <x:c r="M592" s="0">
        <x:f>'Historical Trades'!M592</x:f>
      </x:c>
      <x:c r="N592" s="0">
        <x:f>CLEAN('Historical Trades'!O592)</x:f>
      </x:c>
      <x:c r="P592" s="14">
        <x:f>IF(G592="sell",M592,-M592)</x:f>
      </x:c>
      <x:c r="Q592" s="14">
        <x:f>VLOOKUP(N592,'Currency Rates'!$A$3:$C$32,3,0)</x:f>
      </x:c>
      <x:c r="R592" s="0">
        <x:f>IF(A592="SPUS",0,IF(A592="FWD",0,P592/Q592))</x:f>
      </x:c>
    </x:row>
    <x:row r="593" spans="1:19" x14ac:dyDescent="0.3">
      <x:c r="A593" s="0">
        <x:f>'Historical Trades'!A593</x:f>
      </x:c>
      <x:c r="B593" s="0">
        <x:f>'Historical Trades'!B593</x:f>
      </x:c>
      <x:c r="C593" s="23">
        <x:f>'Historical Trades'!C593</x:f>
      </x:c>
      <x:c r="D593" s="0">
        <x:f>'Historical Trades'!D593</x:f>
      </x:c>
      <x:c r="E593" s="23">
        <x:f>'Historical Trades'!E593</x:f>
      </x:c>
      <x:c r="F593" s="0">
        <x:f>'Historical Trades'!F593</x:f>
      </x:c>
      <x:c r="G593" s="0">
        <x:f>'Historical Trades'!G593</x:f>
      </x:c>
      <x:c r="H593" s="0">
        <x:f>'Historical Trades'!H593</x:f>
      </x:c>
      <x:c r="I593" s="0">
        <x:f>'Historical Trades'!I593</x:f>
      </x:c>
      <x:c r="J593" s="0">
        <x:f>'Historical Trades'!J593</x:f>
      </x:c>
      <x:c r="K593" s="0">
        <x:f>'Historical Trades'!K593</x:f>
      </x:c>
      <x:c r="L593" s="0">
        <x:f>'Historical Trades'!L593</x:f>
      </x:c>
      <x:c r="M593" s="0">
        <x:f>'Historical Trades'!M593</x:f>
      </x:c>
      <x:c r="N593" s="0">
        <x:f>CLEAN('Historical Trades'!O593)</x:f>
      </x:c>
      <x:c r="P593" s="14">
        <x:f>IF(G593="sell",M593,-M593)</x:f>
      </x:c>
      <x:c r="Q593" s="14">
        <x:f>VLOOKUP(N593,'Currency Rates'!$A$3:$C$32,3,0)</x:f>
      </x:c>
      <x:c r="R593" s="0">
        <x:f>IF(A593="SPUS",0,IF(A593="FWD",0,P593/Q593))</x:f>
      </x:c>
    </x:row>
    <x:row r="594" spans="1:19" x14ac:dyDescent="0.3">
      <x:c r="A594" s="0">
        <x:f>'Historical Trades'!A594</x:f>
      </x:c>
      <x:c r="B594" s="0">
        <x:f>'Historical Trades'!B594</x:f>
      </x:c>
      <x:c r="C594" s="23">
        <x:f>'Historical Trades'!C594</x:f>
      </x:c>
      <x:c r="D594" s="0">
        <x:f>'Historical Trades'!D594</x:f>
      </x:c>
      <x:c r="E594" s="23">
        <x:f>'Historical Trades'!E594</x:f>
      </x:c>
      <x:c r="F594" s="0">
        <x:f>'Historical Trades'!F594</x:f>
      </x:c>
      <x:c r="G594" s="0">
        <x:f>'Historical Trades'!G594</x:f>
      </x:c>
      <x:c r="H594" s="0">
        <x:f>'Historical Trades'!H594</x:f>
      </x:c>
      <x:c r="I594" s="0">
        <x:f>'Historical Trades'!I594</x:f>
      </x:c>
      <x:c r="J594" s="0">
        <x:f>'Historical Trades'!J594</x:f>
      </x:c>
      <x:c r="K594" s="0">
        <x:f>'Historical Trades'!K594</x:f>
      </x:c>
      <x:c r="L594" s="0">
        <x:f>'Historical Trades'!L594</x:f>
      </x:c>
      <x:c r="M594" s="0">
        <x:f>'Historical Trades'!M594</x:f>
      </x:c>
      <x:c r="N594" s="0">
        <x:f>CLEAN('Historical Trades'!O594)</x:f>
      </x:c>
      <x:c r="P594" s="14">
        <x:f>IF(G594="sell",M594,-M594)</x:f>
      </x:c>
      <x:c r="Q594" s="14">
        <x:f>VLOOKUP(N594,'Currency Rates'!$A$3:$C$32,3,0)</x:f>
      </x:c>
      <x:c r="R594" s="0">
        <x:f>IF(A594="SPUS",0,IF(A594="FWD",0,P594/Q594))</x:f>
      </x:c>
    </x:row>
    <x:row r="595" spans="1:19" x14ac:dyDescent="0.3">
      <x:c r="A595" s="0">
        <x:f>'Historical Trades'!A595</x:f>
      </x:c>
      <x:c r="B595" s="0">
        <x:f>'Historical Trades'!B595</x:f>
      </x:c>
      <x:c r="C595" s="23">
        <x:f>'Historical Trades'!C595</x:f>
      </x:c>
      <x:c r="D595" s="0">
        <x:f>'Historical Trades'!D595</x:f>
      </x:c>
      <x:c r="E595" s="23">
        <x:f>'Historical Trades'!E595</x:f>
      </x:c>
      <x:c r="F595" s="0">
        <x:f>'Historical Trades'!F595</x:f>
      </x:c>
      <x:c r="G595" s="0">
        <x:f>'Historical Trades'!G595</x:f>
      </x:c>
      <x:c r="H595" s="0">
        <x:f>'Historical Trades'!H595</x:f>
      </x:c>
      <x:c r="I595" s="0">
        <x:f>'Historical Trades'!I595</x:f>
      </x:c>
      <x:c r="J595" s="0">
        <x:f>'Historical Trades'!J595</x:f>
      </x:c>
      <x:c r="K595" s="0">
        <x:f>'Historical Trades'!K595</x:f>
      </x:c>
      <x:c r="L595" s="0">
        <x:f>'Historical Trades'!L595</x:f>
      </x:c>
      <x:c r="M595" s="0">
        <x:f>'Historical Trades'!M595</x:f>
      </x:c>
      <x:c r="N595" s="0">
        <x:f>CLEAN('Historical Trades'!O595)</x:f>
      </x:c>
      <x:c r="P595" s="14">
        <x:f>IF(G595="sell",M595,-M595)</x:f>
      </x:c>
      <x:c r="Q595" s="14">
        <x:f>VLOOKUP(N595,'Currency Rates'!$A$3:$C$32,3,0)</x:f>
      </x:c>
      <x:c r="R595" s="0">
        <x:f>IF(A595="SPUS",0,IF(A595="FWD",0,P595/Q595))</x:f>
      </x:c>
    </x:row>
    <x:row r="596" spans="1:19" x14ac:dyDescent="0.3">
      <x:c r="A596" s="0">
        <x:f>'Historical Trades'!A596</x:f>
      </x:c>
      <x:c r="B596" s="0">
        <x:f>'Historical Trades'!B596</x:f>
      </x:c>
      <x:c r="C596" s="23">
        <x:f>'Historical Trades'!C596</x:f>
      </x:c>
      <x:c r="D596" s="0">
        <x:f>'Historical Trades'!D596</x:f>
      </x:c>
      <x:c r="E596" s="23">
        <x:f>'Historical Trades'!E596</x:f>
      </x:c>
      <x:c r="F596" s="0">
        <x:f>'Historical Trades'!F596</x:f>
      </x:c>
      <x:c r="G596" s="0">
        <x:f>'Historical Trades'!G596</x:f>
      </x:c>
      <x:c r="H596" s="0">
        <x:f>'Historical Trades'!H596</x:f>
      </x:c>
      <x:c r="I596" s="0">
        <x:f>'Historical Trades'!I596</x:f>
      </x:c>
      <x:c r="J596" s="0">
        <x:f>'Historical Trades'!J596</x:f>
      </x:c>
      <x:c r="K596" s="0">
        <x:f>'Historical Trades'!K596</x:f>
      </x:c>
      <x:c r="L596" s="0">
        <x:f>'Historical Trades'!L596</x:f>
      </x:c>
      <x:c r="M596" s="0">
        <x:f>'Historical Trades'!M596</x:f>
      </x:c>
      <x:c r="N596" s="0">
        <x:f>CLEAN('Historical Trades'!O596)</x:f>
      </x:c>
      <x:c r="P596" s="14">
        <x:f>IF(G596="sell",M596,-M596)</x:f>
      </x:c>
      <x:c r="Q596" s="14">
        <x:f>VLOOKUP(N596,'Currency Rates'!$A$3:$C$32,3,0)</x:f>
      </x:c>
      <x:c r="R596" s="0">
        <x:f>IF(A596="SPUS",0,IF(A596="FWD",0,P596/Q596))</x:f>
      </x:c>
    </x:row>
    <x:row r="597" spans="1:19" x14ac:dyDescent="0.3">
      <x:c r="A597" s="0">
        <x:f>'Historical Trades'!A597</x:f>
      </x:c>
      <x:c r="B597" s="0">
        <x:f>'Historical Trades'!B597</x:f>
      </x:c>
      <x:c r="C597" s="23">
        <x:f>'Historical Trades'!C597</x:f>
      </x:c>
      <x:c r="D597" s="0">
        <x:f>'Historical Trades'!D597</x:f>
      </x:c>
      <x:c r="E597" s="23">
        <x:f>'Historical Trades'!E597</x:f>
      </x:c>
      <x:c r="F597" s="0">
        <x:f>'Historical Trades'!F597</x:f>
      </x:c>
      <x:c r="G597" s="0">
        <x:f>'Historical Trades'!G597</x:f>
      </x:c>
      <x:c r="H597" s="0">
        <x:f>'Historical Trades'!H597</x:f>
      </x:c>
      <x:c r="I597" s="0">
        <x:f>'Historical Trades'!I597</x:f>
      </x:c>
      <x:c r="J597" s="0">
        <x:f>'Historical Trades'!J597</x:f>
      </x:c>
      <x:c r="K597" s="0">
        <x:f>'Historical Trades'!K597</x:f>
      </x:c>
      <x:c r="L597" s="0">
        <x:f>'Historical Trades'!L597</x:f>
      </x:c>
      <x:c r="M597" s="0">
        <x:f>'Historical Trades'!M597</x:f>
      </x:c>
      <x:c r="N597" s="0">
        <x:f>CLEAN('Historical Trades'!O597)</x:f>
      </x:c>
      <x:c r="P597" s="14">
        <x:f>IF(G597="sell",M597,-M597)</x:f>
      </x:c>
      <x:c r="Q597" s="14">
        <x:f>VLOOKUP(N597,'Currency Rates'!$A$3:$C$32,3,0)</x:f>
      </x:c>
      <x:c r="R597" s="0">
        <x:f>IF(A597="SPUS",0,IF(A597="FWD",0,P597/Q597))</x:f>
      </x:c>
    </x:row>
    <x:row r="598" spans="1:19" x14ac:dyDescent="0.3">
      <x:c r="A598" s="0">
        <x:f>'Historical Trades'!A598</x:f>
      </x:c>
      <x:c r="B598" s="0">
        <x:f>'Historical Trades'!B598</x:f>
      </x:c>
      <x:c r="C598" s="23">
        <x:f>'Historical Trades'!C598</x:f>
      </x:c>
      <x:c r="D598" s="0">
        <x:f>'Historical Trades'!D598</x:f>
      </x:c>
      <x:c r="E598" s="23">
        <x:f>'Historical Trades'!E598</x:f>
      </x:c>
      <x:c r="F598" s="0">
        <x:f>'Historical Trades'!F598</x:f>
      </x:c>
      <x:c r="G598" s="0">
        <x:f>'Historical Trades'!G598</x:f>
      </x:c>
      <x:c r="H598" s="0">
        <x:f>'Historical Trades'!H598</x:f>
      </x:c>
      <x:c r="I598" s="0">
        <x:f>'Historical Trades'!I598</x:f>
      </x:c>
      <x:c r="J598" s="0">
        <x:f>'Historical Trades'!J598</x:f>
      </x:c>
      <x:c r="K598" s="0">
        <x:f>'Historical Trades'!K598</x:f>
      </x:c>
      <x:c r="L598" s="0">
        <x:f>'Historical Trades'!L598</x:f>
      </x:c>
      <x:c r="M598" s="0">
        <x:f>'Historical Trades'!M598</x:f>
      </x:c>
      <x:c r="N598" s="0">
        <x:f>CLEAN('Historical Trades'!O598)</x:f>
      </x:c>
      <x:c r="P598" s="14">
        <x:f>IF(G598="sell",M598,-M598)</x:f>
      </x:c>
      <x:c r="Q598" s="14">
        <x:f>VLOOKUP(N598,'Currency Rates'!$A$3:$C$32,3,0)</x:f>
      </x:c>
      <x:c r="R598" s="0">
        <x:f>IF(A598="SPUS",0,IF(A598="FWD",0,P598/Q598))</x:f>
      </x:c>
    </x:row>
    <x:row r="599" spans="1:19" x14ac:dyDescent="0.3">
      <x:c r="A599" s="0">
        <x:f>'Historical Trades'!A599</x:f>
      </x:c>
      <x:c r="B599" s="0">
        <x:f>'Historical Trades'!B599</x:f>
      </x:c>
      <x:c r="C599" s="23">
        <x:f>'Historical Trades'!C599</x:f>
      </x:c>
      <x:c r="D599" s="0">
        <x:f>'Historical Trades'!D599</x:f>
      </x:c>
      <x:c r="E599" s="23">
        <x:f>'Historical Trades'!E599</x:f>
      </x:c>
      <x:c r="F599" s="0">
        <x:f>'Historical Trades'!F599</x:f>
      </x:c>
      <x:c r="G599" s="0">
        <x:f>'Historical Trades'!G599</x:f>
      </x:c>
      <x:c r="H599" s="0">
        <x:f>'Historical Trades'!H599</x:f>
      </x:c>
      <x:c r="I599" s="0">
        <x:f>'Historical Trades'!I599</x:f>
      </x:c>
      <x:c r="J599" s="0">
        <x:f>'Historical Trades'!J599</x:f>
      </x:c>
      <x:c r="K599" s="0">
        <x:f>'Historical Trades'!K599</x:f>
      </x:c>
      <x:c r="L599" s="0">
        <x:f>'Historical Trades'!L599</x:f>
      </x:c>
      <x:c r="M599" s="0">
        <x:f>'Historical Trades'!M599</x:f>
      </x:c>
      <x:c r="N599" s="0">
        <x:f>CLEAN('Historical Trades'!O599)</x:f>
      </x:c>
      <x:c r="P599" s="14">
        <x:f>IF(G599="sell",M599,-M599)</x:f>
      </x:c>
      <x:c r="Q599" s="14">
        <x:f>VLOOKUP(N599,'Currency Rates'!$A$3:$C$32,3,0)</x:f>
      </x:c>
      <x:c r="R599" s="0">
        <x:f>IF(A599="SPUS",0,IF(A599="FWD",0,P599/Q599))</x:f>
      </x:c>
    </x:row>
    <x:row r="600" spans="1:19" x14ac:dyDescent="0.3">
      <x:c r="A600" s="0">
        <x:f>'Historical Trades'!A600</x:f>
      </x:c>
      <x:c r="B600" s="0">
        <x:f>'Historical Trades'!B600</x:f>
      </x:c>
      <x:c r="C600" s="23">
        <x:f>'Historical Trades'!C600</x:f>
      </x:c>
      <x:c r="D600" s="0">
        <x:f>'Historical Trades'!D600</x:f>
      </x:c>
      <x:c r="E600" s="23">
        <x:f>'Historical Trades'!E600</x:f>
      </x:c>
      <x:c r="F600" s="0">
        <x:f>'Historical Trades'!F600</x:f>
      </x:c>
      <x:c r="G600" s="0">
        <x:f>'Historical Trades'!G600</x:f>
      </x:c>
      <x:c r="H600" s="0">
        <x:f>'Historical Trades'!H600</x:f>
      </x:c>
      <x:c r="I600" s="0">
        <x:f>'Historical Trades'!I600</x:f>
      </x:c>
      <x:c r="J600" s="0">
        <x:f>'Historical Trades'!J600</x:f>
      </x:c>
      <x:c r="K600" s="0">
        <x:f>'Historical Trades'!K600</x:f>
      </x:c>
      <x:c r="L600" s="0">
        <x:f>'Historical Trades'!L600</x:f>
      </x:c>
      <x:c r="M600" s="0">
        <x:f>'Historical Trades'!M600</x:f>
      </x:c>
      <x:c r="N600" s="0">
        <x:f>CLEAN('Historical Trades'!O600)</x:f>
      </x:c>
      <x:c r="P600" s="14">
        <x:f>IF(G600="sell",M600,-M600)</x:f>
      </x:c>
      <x:c r="Q600" s="14">
        <x:f>VLOOKUP(N600,'Currency Rates'!$A$3:$C$32,3,0)</x:f>
      </x:c>
      <x:c r="R600" s="0">
        <x:f>IF(A600="SPUS",0,IF(A600="FWD",0,P600/Q600))</x:f>
      </x:c>
    </x:row>
    <x:row r="601" spans="1:19" x14ac:dyDescent="0.3">
      <x:c r="A601" s="0">
        <x:f>'Historical Trades'!A601</x:f>
      </x:c>
      <x:c r="B601" s="0">
        <x:f>'Historical Trades'!B601</x:f>
      </x:c>
      <x:c r="C601" s="23">
        <x:f>'Historical Trades'!C601</x:f>
      </x:c>
      <x:c r="D601" s="0">
        <x:f>'Historical Trades'!D601</x:f>
      </x:c>
      <x:c r="E601" s="23">
        <x:f>'Historical Trades'!E601</x:f>
      </x:c>
      <x:c r="F601" s="0">
        <x:f>'Historical Trades'!F601</x:f>
      </x:c>
      <x:c r="G601" s="0">
        <x:f>'Historical Trades'!G601</x:f>
      </x:c>
      <x:c r="H601" s="0">
        <x:f>'Historical Trades'!H601</x:f>
      </x:c>
      <x:c r="I601" s="0">
        <x:f>'Historical Trades'!I601</x:f>
      </x:c>
      <x:c r="J601" s="0">
        <x:f>'Historical Trades'!J601</x:f>
      </x:c>
      <x:c r="K601" s="0">
        <x:f>'Historical Trades'!K601</x:f>
      </x:c>
      <x:c r="L601" s="0">
        <x:f>'Historical Trades'!L601</x:f>
      </x:c>
      <x:c r="M601" s="0">
        <x:f>'Historical Trades'!M601</x:f>
      </x:c>
      <x:c r="N601" s="0">
        <x:f>CLEAN('Historical Trades'!O601)</x:f>
      </x:c>
      <x:c r="P601" s="14">
        <x:f>IF(G601="sell",M601,-M601)</x:f>
      </x:c>
      <x:c r="Q601" s="14">
        <x:f>VLOOKUP(N601,'Currency Rates'!$A$3:$C$32,3,0)</x:f>
      </x:c>
      <x:c r="R601" s="0">
        <x:f>IF(A601="SPUS",0,IF(A601="FWD",0,P601/Q601))</x:f>
      </x:c>
    </x:row>
    <x:row r="602" spans="1:19" x14ac:dyDescent="0.3">
      <x:c r="A602" s="0">
        <x:f>'Historical Trades'!A602</x:f>
      </x:c>
      <x:c r="B602" s="0">
        <x:f>'Historical Trades'!B602</x:f>
      </x:c>
      <x:c r="C602" s="23">
        <x:f>'Historical Trades'!C602</x:f>
      </x:c>
      <x:c r="D602" s="0">
        <x:f>'Historical Trades'!D602</x:f>
      </x:c>
      <x:c r="E602" s="23">
        <x:f>'Historical Trades'!E602</x:f>
      </x:c>
      <x:c r="F602" s="0">
        <x:f>'Historical Trades'!F602</x:f>
      </x:c>
      <x:c r="G602" s="0">
        <x:f>'Historical Trades'!G602</x:f>
      </x:c>
      <x:c r="H602" s="0">
        <x:f>'Historical Trades'!H602</x:f>
      </x:c>
      <x:c r="I602" s="0">
        <x:f>'Historical Trades'!I602</x:f>
      </x:c>
      <x:c r="J602" s="0">
        <x:f>'Historical Trades'!J602</x:f>
      </x:c>
      <x:c r="K602" s="0">
        <x:f>'Historical Trades'!K602</x:f>
      </x:c>
      <x:c r="L602" s="0">
        <x:f>'Historical Trades'!L602</x:f>
      </x:c>
      <x:c r="M602" s="0">
        <x:f>'Historical Trades'!M602</x:f>
      </x:c>
      <x:c r="N602" s="0">
        <x:f>CLEAN('Historical Trades'!O602)</x:f>
      </x:c>
      <x:c r="P602" s="14">
        <x:f>IF(G602="sell",M602,-M602)</x:f>
      </x:c>
      <x:c r="Q602" s="14">
        <x:f>VLOOKUP(N602,'Currency Rates'!$A$3:$C$32,3,0)</x:f>
      </x:c>
      <x:c r="R602" s="0">
        <x:f>IF(A602="SPUS",0,IF(A602="FWD",0,P602/Q602))</x:f>
      </x:c>
    </x:row>
    <x:row r="603" spans="1:19" x14ac:dyDescent="0.3">
      <x:c r="A603" s="0">
        <x:f>'Historical Trades'!A603</x:f>
      </x:c>
      <x:c r="B603" s="0">
        <x:f>'Historical Trades'!B603</x:f>
      </x:c>
      <x:c r="C603" s="23">
        <x:f>'Historical Trades'!C603</x:f>
      </x:c>
      <x:c r="D603" s="0">
        <x:f>'Historical Trades'!D603</x:f>
      </x:c>
      <x:c r="E603" s="23">
        <x:f>'Historical Trades'!E603</x:f>
      </x:c>
      <x:c r="F603" s="0">
        <x:f>'Historical Trades'!F603</x:f>
      </x:c>
      <x:c r="G603" s="0">
        <x:f>'Historical Trades'!G603</x:f>
      </x:c>
      <x:c r="H603" s="0">
        <x:f>'Historical Trades'!H603</x:f>
      </x:c>
      <x:c r="I603" s="0">
        <x:f>'Historical Trades'!I603</x:f>
      </x:c>
      <x:c r="J603" s="0">
        <x:f>'Historical Trades'!J603</x:f>
      </x:c>
      <x:c r="K603" s="0">
        <x:f>'Historical Trades'!K603</x:f>
      </x:c>
      <x:c r="L603" s="0">
        <x:f>'Historical Trades'!L603</x:f>
      </x:c>
      <x:c r="M603" s="0">
        <x:f>'Historical Trades'!M603</x:f>
      </x:c>
      <x:c r="N603" s="0">
        <x:f>CLEAN('Historical Trades'!O603)</x:f>
      </x:c>
      <x:c r="P603" s="14">
        <x:f>IF(G603="sell",M603,-M603)</x:f>
      </x:c>
      <x:c r="Q603" s="14">
        <x:f>VLOOKUP(N603,'Currency Rates'!$A$3:$C$32,3,0)</x:f>
      </x:c>
      <x:c r="R603" s="0">
        <x:f>IF(A603="SPUS",0,IF(A603="FWD",0,P603/Q603))</x:f>
      </x:c>
    </x:row>
    <x:row r="604" spans="1:19" x14ac:dyDescent="0.3">
      <x:c r="A604" s="0">
        <x:f>'Historical Trades'!A604</x:f>
      </x:c>
      <x:c r="B604" s="0">
        <x:f>'Historical Trades'!B604</x:f>
      </x:c>
      <x:c r="C604" s="23">
        <x:f>'Historical Trades'!C604</x:f>
      </x:c>
      <x:c r="D604" s="0">
        <x:f>'Historical Trades'!D604</x:f>
      </x:c>
      <x:c r="E604" s="23">
        <x:f>'Historical Trades'!E604</x:f>
      </x:c>
      <x:c r="F604" s="0">
        <x:f>'Historical Trades'!F604</x:f>
      </x:c>
      <x:c r="G604" s="0">
        <x:f>'Historical Trades'!G604</x:f>
      </x:c>
      <x:c r="H604" s="0">
        <x:f>'Historical Trades'!H604</x:f>
      </x:c>
      <x:c r="I604" s="0">
        <x:f>'Historical Trades'!I604</x:f>
      </x:c>
      <x:c r="J604" s="0">
        <x:f>'Historical Trades'!J604</x:f>
      </x:c>
      <x:c r="K604" s="0">
        <x:f>'Historical Trades'!K604</x:f>
      </x:c>
      <x:c r="L604" s="0">
        <x:f>'Historical Trades'!L604</x:f>
      </x:c>
      <x:c r="M604" s="0">
        <x:f>'Historical Trades'!M604</x:f>
      </x:c>
      <x:c r="N604" s="0">
        <x:f>CLEAN('Historical Trades'!O604)</x:f>
      </x:c>
      <x:c r="P604" s="14">
        <x:f>IF(G604="sell",M604,-M604)</x:f>
      </x:c>
      <x:c r="Q604" s="14">
        <x:f>VLOOKUP(N604,'Currency Rates'!$A$3:$C$32,3,0)</x:f>
      </x:c>
      <x:c r="R604" s="0">
        <x:f>IF(A604="SPUS",0,IF(A604="FWD",0,P604/Q604))</x:f>
      </x:c>
    </x:row>
    <x:row r="605" spans="1:19" x14ac:dyDescent="0.3">
      <x:c r="A605" s="0">
        <x:f>'Historical Trades'!A605</x:f>
      </x:c>
      <x:c r="B605" s="0">
        <x:f>'Historical Trades'!B605</x:f>
      </x:c>
      <x:c r="C605" s="23">
        <x:f>'Historical Trades'!C605</x:f>
      </x:c>
      <x:c r="D605" s="0">
        <x:f>'Historical Trades'!D605</x:f>
      </x:c>
      <x:c r="E605" s="23">
        <x:f>'Historical Trades'!E605</x:f>
      </x:c>
      <x:c r="F605" s="0">
        <x:f>'Historical Trades'!F605</x:f>
      </x:c>
      <x:c r="G605" s="0">
        <x:f>'Historical Trades'!G605</x:f>
      </x:c>
      <x:c r="H605" s="0">
        <x:f>'Historical Trades'!H605</x:f>
      </x:c>
      <x:c r="I605" s="0">
        <x:f>'Historical Trades'!I605</x:f>
      </x:c>
      <x:c r="J605" s="0">
        <x:f>'Historical Trades'!J605</x:f>
      </x:c>
      <x:c r="K605" s="0">
        <x:f>'Historical Trades'!K605</x:f>
      </x:c>
      <x:c r="L605" s="0">
        <x:f>'Historical Trades'!L605</x:f>
      </x:c>
      <x:c r="M605" s="0">
        <x:f>'Historical Trades'!M605</x:f>
      </x:c>
      <x:c r="N605" s="0">
        <x:f>CLEAN('Historical Trades'!O605)</x:f>
      </x:c>
      <x:c r="P605" s="14">
        <x:f>IF(G605="sell",M605,-M605)</x:f>
      </x:c>
      <x:c r="Q605" s="14">
        <x:f>VLOOKUP(N605,'Currency Rates'!$A$3:$C$32,3,0)</x:f>
      </x:c>
      <x:c r="R605" s="0">
        <x:f>IF(A605="SPUS",0,IF(A605="FWD",0,P605/Q605))</x:f>
      </x:c>
    </x:row>
    <x:row r="606" spans="1:19" x14ac:dyDescent="0.3">
      <x:c r="A606" s="0">
        <x:f>'Historical Trades'!A606</x:f>
      </x:c>
      <x:c r="B606" s="0">
        <x:f>'Historical Trades'!B606</x:f>
      </x:c>
      <x:c r="C606" s="23">
        <x:f>'Historical Trades'!C606</x:f>
      </x:c>
      <x:c r="D606" s="0">
        <x:f>'Historical Trades'!D606</x:f>
      </x:c>
      <x:c r="E606" s="23">
        <x:f>'Historical Trades'!E606</x:f>
      </x:c>
      <x:c r="F606" s="0">
        <x:f>'Historical Trades'!F606</x:f>
      </x:c>
      <x:c r="G606" s="0">
        <x:f>'Historical Trades'!G606</x:f>
      </x:c>
      <x:c r="H606" s="0">
        <x:f>'Historical Trades'!H606</x:f>
      </x:c>
      <x:c r="I606" s="0">
        <x:f>'Historical Trades'!I606</x:f>
      </x:c>
      <x:c r="J606" s="0">
        <x:f>'Historical Trades'!J606</x:f>
      </x:c>
      <x:c r="K606" s="0">
        <x:f>'Historical Trades'!K606</x:f>
      </x:c>
      <x:c r="L606" s="0">
        <x:f>'Historical Trades'!L606</x:f>
      </x:c>
      <x:c r="M606" s="0">
        <x:f>'Historical Trades'!M606</x:f>
      </x:c>
      <x:c r="N606" s="0">
        <x:f>CLEAN('Historical Trades'!O606)</x:f>
      </x:c>
      <x:c r="P606" s="14">
        <x:f>IF(G606="sell",M606,-M606)</x:f>
      </x:c>
      <x:c r="Q606" s="14">
        <x:f>VLOOKUP(N606,'Currency Rates'!$A$3:$C$32,3,0)</x:f>
      </x:c>
      <x:c r="R606" s="0">
        <x:f>IF(A606="SPUS",0,IF(A606="FWD",0,P606/Q606))</x:f>
      </x:c>
    </x:row>
    <x:row r="607" spans="1:19" x14ac:dyDescent="0.3">
      <x:c r="A607" s="0">
        <x:f>'Historical Trades'!A607</x:f>
      </x:c>
      <x:c r="B607" s="0">
        <x:f>'Historical Trades'!B607</x:f>
      </x:c>
      <x:c r="C607" s="23">
        <x:f>'Historical Trades'!C607</x:f>
      </x:c>
      <x:c r="D607" s="0">
        <x:f>'Historical Trades'!D607</x:f>
      </x:c>
      <x:c r="E607" s="23">
        <x:f>'Historical Trades'!E607</x:f>
      </x:c>
      <x:c r="F607" s="0">
        <x:f>'Historical Trades'!F607</x:f>
      </x:c>
      <x:c r="G607" s="0">
        <x:f>'Historical Trades'!G607</x:f>
      </x:c>
      <x:c r="H607" s="0">
        <x:f>'Historical Trades'!H607</x:f>
      </x:c>
      <x:c r="I607" s="0">
        <x:f>'Historical Trades'!I607</x:f>
      </x:c>
      <x:c r="J607" s="0">
        <x:f>'Historical Trades'!J607</x:f>
      </x:c>
      <x:c r="K607" s="0">
        <x:f>'Historical Trades'!K607</x:f>
      </x:c>
      <x:c r="L607" s="0">
        <x:f>'Historical Trades'!L607</x:f>
      </x:c>
      <x:c r="M607" s="0">
        <x:f>'Historical Trades'!M607</x:f>
      </x:c>
      <x:c r="N607" s="0">
        <x:f>CLEAN('Historical Trades'!O607)</x:f>
      </x:c>
      <x:c r="P607" s="14">
        <x:f>IF(G607="sell",M607,-M607)</x:f>
      </x:c>
      <x:c r="Q607" s="14">
        <x:f>VLOOKUP(N607,'Currency Rates'!$A$3:$C$32,3,0)</x:f>
      </x:c>
      <x:c r="R607" s="0">
        <x:f>IF(A607="SPUS",0,IF(A607="FWD",0,P607/Q607))</x:f>
      </x:c>
    </x:row>
    <x:row r="608" spans="1:19" x14ac:dyDescent="0.3">
      <x:c r="A608" s="0">
        <x:f>'Historical Trades'!A608</x:f>
      </x:c>
      <x:c r="B608" s="0">
        <x:f>'Historical Trades'!B608</x:f>
      </x:c>
      <x:c r="C608" s="23">
        <x:f>'Historical Trades'!C608</x:f>
      </x:c>
      <x:c r="D608" s="0">
        <x:f>'Historical Trades'!D608</x:f>
      </x:c>
      <x:c r="E608" s="23">
        <x:f>'Historical Trades'!E608</x:f>
      </x:c>
      <x:c r="F608" s="0">
        <x:f>'Historical Trades'!F608</x:f>
      </x:c>
      <x:c r="G608" s="0">
        <x:f>'Historical Trades'!G608</x:f>
      </x:c>
      <x:c r="H608" s="0">
        <x:f>'Historical Trades'!H608</x:f>
      </x:c>
      <x:c r="I608" s="0">
        <x:f>'Historical Trades'!I608</x:f>
      </x:c>
      <x:c r="J608" s="0">
        <x:f>'Historical Trades'!J608</x:f>
      </x:c>
      <x:c r="K608" s="0">
        <x:f>'Historical Trades'!K608</x:f>
      </x:c>
      <x:c r="L608" s="0">
        <x:f>'Historical Trades'!L608</x:f>
      </x:c>
      <x:c r="M608" s="0">
        <x:f>'Historical Trades'!M608</x:f>
      </x:c>
      <x:c r="N608" s="0">
        <x:f>CLEAN('Historical Trades'!O608)</x:f>
      </x:c>
      <x:c r="P608" s="14">
        <x:f>IF(G608="sell",M608,-M608)</x:f>
      </x:c>
      <x:c r="Q608" s="14">
        <x:f>VLOOKUP(N608,'Currency Rates'!$A$3:$C$32,3,0)</x:f>
      </x:c>
      <x:c r="R608" s="0">
        <x:f>IF(A608="SPUS",0,IF(A608="FWD",0,P608/Q608))</x:f>
      </x:c>
    </x:row>
    <x:row r="609" spans="1:19" x14ac:dyDescent="0.3">
      <x:c r="A609" s="0">
        <x:f>'Historical Trades'!A609</x:f>
      </x:c>
      <x:c r="B609" s="0">
        <x:f>'Historical Trades'!B609</x:f>
      </x:c>
      <x:c r="C609" s="23">
        <x:f>'Historical Trades'!C609</x:f>
      </x:c>
      <x:c r="D609" s="0">
        <x:f>'Historical Trades'!D609</x:f>
      </x:c>
      <x:c r="E609" s="23">
        <x:f>'Historical Trades'!E609</x:f>
      </x:c>
      <x:c r="F609" s="0">
        <x:f>'Historical Trades'!F609</x:f>
      </x:c>
      <x:c r="G609" s="0">
        <x:f>'Historical Trades'!G609</x:f>
      </x:c>
      <x:c r="H609" s="0">
        <x:f>'Historical Trades'!H609</x:f>
      </x:c>
      <x:c r="I609" s="0">
        <x:f>'Historical Trades'!I609</x:f>
      </x:c>
      <x:c r="J609" s="0">
        <x:f>'Historical Trades'!J609</x:f>
      </x:c>
      <x:c r="K609" s="0">
        <x:f>'Historical Trades'!K609</x:f>
      </x:c>
      <x:c r="L609" s="0">
        <x:f>'Historical Trades'!L609</x:f>
      </x:c>
      <x:c r="M609" s="0">
        <x:f>'Historical Trades'!M609</x:f>
      </x:c>
      <x:c r="N609" s="0">
        <x:f>CLEAN('Historical Trades'!O609)</x:f>
      </x:c>
      <x:c r="P609" s="14">
        <x:f>IF(G609="sell",M609,-M609)</x:f>
      </x:c>
      <x:c r="Q609" s="14">
        <x:f>VLOOKUP(N609,'Currency Rates'!$A$3:$C$32,3,0)</x:f>
      </x:c>
      <x:c r="R609" s="0">
        <x:f>IF(A609="SPUS",0,IF(A609="FWD",0,P609/Q609))</x:f>
      </x:c>
    </x:row>
    <x:row r="610" spans="1:19" x14ac:dyDescent="0.3">
      <x:c r="A610" s="0">
        <x:f>'Historical Trades'!A610</x:f>
      </x:c>
      <x:c r="B610" s="0">
        <x:f>'Historical Trades'!B610</x:f>
      </x:c>
      <x:c r="C610" s="23">
        <x:f>'Historical Trades'!C610</x:f>
      </x:c>
      <x:c r="D610" s="0">
        <x:f>'Historical Trades'!D610</x:f>
      </x:c>
      <x:c r="E610" s="23">
        <x:f>'Historical Trades'!E610</x:f>
      </x:c>
      <x:c r="F610" s="0">
        <x:f>'Historical Trades'!F610</x:f>
      </x:c>
      <x:c r="G610" s="0">
        <x:f>'Historical Trades'!G610</x:f>
      </x:c>
      <x:c r="H610" s="0">
        <x:f>'Historical Trades'!H610</x:f>
      </x:c>
      <x:c r="I610" s="0">
        <x:f>'Historical Trades'!I610</x:f>
      </x:c>
      <x:c r="J610" s="0">
        <x:f>'Historical Trades'!J610</x:f>
      </x:c>
      <x:c r="K610" s="0">
        <x:f>'Historical Trades'!K610</x:f>
      </x:c>
      <x:c r="L610" s="0">
        <x:f>'Historical Trades'!L610</x:f>
      </x:c>
      <x:c r="M610" s="0">
        <x:f>'Historical Trades'!M610</x:f>
      </x:c>
      <x:c r="N610" s="0">
        <x:f>CLEAN('Historical Trades'!O610)</x:f>
      </x:c>
      <x:c r="P610" s="14">
        <x:f>IF(G610="sell",M610,-M610)</x:f>
      </x:c>
      <x:c r="Q610" s="14">
        <x:f>VLOOKUP(N610,'Currency Rates'!$A$3:$C$32,3,0)</x:f>
      </x:c>
      <x:c r="R610" s="0">
        <x:f>IF(A610="SPUS",0,IF(A610="FWD",0,P610/Q610))</x:f>
      </x:c>
    </x:row>
    <x:row r="611" spans="1:19" x14ac:dyDescent="0.3">
      <x:c r="A611" s="0">
        <x:f>'Historical Trades'!A611</x:f>
      </x:c>
      <x:c r="B611" s="0">
        <x:f>'Historical Trades'!B611</x:f>
      </x:c>
      <x:c r="C611" s="23">
        <x:f>'Historical Trades'!C611</x:f>
      </x:c>
      <x:c r="D611" s="0">
        <x:f>'Historical Trades'!D611</x:f>
      </x:c>
      <x:c r="E611" s="23">
        <x:f>'Historical Trades'!E611</x:f>
      </x:c>
      <x:c r="F611" s="0">
        <x:f>'Historical Trades'!F611</x:f>
      </x:c>
      <x:c r="G611" s="0">
        <x:f>'Historical Trades'!G611</x:f>
      </x:c>
      <x:c r="H611" s="0">
        <x:f>'Historical Trades'!H611</x:f>
      </x:c>
      <x:c r="I611" s="0">
        <x:f>'Historical Trades'!I611</x:f>
      </x:c>
      <x:c r="J611" s="0">
        <x:f>'Historical Trades'!J611</x:f>
      </x:c>
      <x:c r="K611" s="0">
        <x:f>'Historical Trades'!K611</x:f>
      </x:c>
      <x:c r="L611" s="0">
        <x:f>'Historical Trades'!L611</x:f>
      </x:c>
      <x:c r="M611" s="0">
        <x:f>'Historical Trades'!M611</x:f>
      </x:c>
      <x:c r="N611" s="0">
        <x:f>CLEAN('Historical Trades'!O611)</x:f>
      </x:c>
      <x:c r="P611" s="14">
        <x:f>IF(G611="sell",M611,-M611)</x:f>
      </x:c>
      <x:c r="Q611" s="14">
        <x:f>VLOOKUP(N611,'Currency Rates'!$A$3:$C$32,3,0)</x:f>
      </x:c>
      <x:c r="R611" s="0">
        <x:f>IF(A611="SPUS",0,IF(A611="FWD",0,P611/Q611))</x:f>
      </x:c>
    </x:row>
    <x:row r="612" spans="1:19" x14ac:dyDescent="0.3">
      <x:c r="A612" s="0">
        <x:f>'Historical Trades'!A612</x:f>
      </x:c>
      <x:c r="B612" s="0">
        <x:f>'Historical Trades'!B612</x:f>
      </x:c>
      <x:c r="C612" s="23">
        <x:f>'Historical Trades'!C612</x:f>
      </x:c>
      <x:c r="D612" s="0">
        <x:f>'Historical Trades'!D612</x:f>
      </x:c>
      <x:c r="E612" s="23">
        <x:f>'Historical Trades'!E612</x:f>
      </x:c>
      <x:c r="F612" s="0">
        <x:f>'Historical Trades'!F612</x:f>
      </x:c>
      <x:c r="G612" s="0">
        <x:f>'Historical Trades'!G612</x:f>
      </x:c>
      <x:c r="H612" s="0">
        <x:f>'Historical Trades'!H612</x:f>
      </x:c>
      <x:c r="I612" s="0">
        <x:f>'Historical Trades'!I612</x:f>
      </x:c>
      <x:c r="J612" s="0">
        <x:f>'Historical Trades'!J612</x:f>
      </x:c>
      <x:c r="K612" s="0">
        <x:f>'Historical Trades'!K612</x:f>
      </x:c>
      <x:c r="L612" s="0">
        <x:f>'Historical Trades'!L612</x:f>
      </x:c>
      <x:c r="M612" s="0">
        <x:f>'Historical Trades'!M612</x:f>
      </x:c>
      <x:c r="N612" s="0">
        <x:f>CLEAN('Historical Trades'!O612)</x:f>
      </x:c>
      <x:c r="P612" s="14">
        <x:f>IF(G612="sell",M612,-M612)</x:f>
      </x:c>
      <x:c r="Q612" s="14">
        <x:f>VLOOKUP(N612,'Currency Rates'!$A$3:$C$32,3,0)</x:f>
      </x:c>
      <x:c r="R612" s="0">
        <x:f>IF(A612="SPUS",0,IF(A612="FWD",0,P612/Q612))</x:f>
      </x:c>
    </x:row>
    <x:row r="613" spans="1:19" x14ac:dyDescent="0.3">
      <x:c r="A613" s="0">
        <x:f>'Historical Trades'!A613</x:f>
      </x:c>
      <x:c r="B613" s="0">
        <x:f>'Historical Trades'!B613</x:f>
      </x:c>
      <x:c r="C613" s="23">
        <x:f>'Historical Trades'!C613</x:f>
      </x:c>
      <x:c r="D613" s="0">
        <x:f>'Historical Trades'!D613</x:f>
      </x:c>
      <x:c r="E613" s="23">
        <x:f>'Historical Trades'!E613</x:f>
      </x:c>
      <x:c r="F613" s="0">
        <x:f>'Historical Trades'!F613</x:f>
      </x:c>
      <x:c r="G613" s="0">
        <x:f>'Historical Trades'!G613</x:f>
      </x:c>
      <x:c r="H613" s="0">
        <x:f>'Historical Trades'!H613</x:f>
      </x:c>
      <x:c r="I613" s="0">
        <x:f>'Historical Trades'!I613</x:f>
      </x:c>
      <x:c r="J613" s="0">
        <x:f>'Historical Trades'!J613</x:f>
      </x:c>
      <x:c r="K613" s="0">
        <x:f>'Historical Trades'!K613</x:f>
      </x:c>
      <x:c r="L613" s="0">
        <x:f>'Historical Trades'!L613</x:f>
      </x:c>
      <x:c r="M613" s="0">
        <x:f>'Historical Trades'!M613</x:f>
      </x:c>
      <x:c r="N613" s="0">
        <x:f>CLEAN('Historical Trades'!O613)</x:f>
      </x:c>
      <x:c r="P613" s="14">
        <x:f>IF(G613="sell",M613,-M613)</x:f>
      </x:c>
      <x:c r="Q613" s="14">
        <x:f>VLOOKUP(N613,'Currency Rates'!$A$3:$C$32,3,0)</x:f>
      </x:c>
      <x:c r="R613" s="0">
        <x:f>IF(A613="SPUS",0,IF(A613="FWD",0,P613/Q613))</x:f>
      </x:c>
    </x:row>
    <x:row r="614" spans="1:19" x14ac:dyDescent="0.3">
      <x:c r="A614" s="0">
        <x:f>'Historical Trades'!A614</x:f>
      </x:c>
      <x:c r="B614" s="0">
        <x:f>'Historical Trades'!B614</x:f>
      </x:c>
      <x:c r="C614" s="23">
        <x:f>'Historical Trades'!C614</x:f>
      </x:c>
      <x:c r="D614" s="0">
        <x:f>'Historical Trades'!D614</x:f>
      </x:c>
      <x:c r="E614" s="23">
        <x:f>'Historical Trades'!E614</x:f>
      </x:c>
      <x:c r="F614" s="0">
        <x:f>'Historical Trades'!F614</x:f>
      </x:c>
      <x:c r="G614" s="0">
        <x:f>'Historical Trades'!G614</x:f>
      </x:c>
      <x:c r="H614" s="0">
        <x:f>'Historical Trades'!H614</x:f>
      </x:c>
      <x:c r="I614" s="0">
        <x:f>'Historical Trades'!I614</x:f>
      </x:c>
      <x:c r="J614" s="0">
        <x:f>'Historical Trades'!J614</x:f>
      </x:c>
      <x:c r="K614" s="0">
        <x:f>'Historical Trades'!K614</x:f>
      </x:c>
      <x:c r="L614" s="0">
        <x:f>'Historical Trades'!L614</x:f>
      </x:c>
      <x:c r="M614" s="0">
        <x:f>'Historical Trades'!M614</x:f>
      </x:c>
      <x:c r="N614" s="0">
        <x:f>CLEAN('Historical Trades'!O614)</x:f>
      </x:c>
      <x:c r="P614" s="14">
        <x:f>IF(G614="sell",M614,-M614)</x:f>
      </x:c>
      <x:c r="Q614" s="14">
        <x:f>VLOOKUP(N614,'Currency Rates'!$A$3:$C$32,3,0)</x:f>
      </x:c>
      <x:c r="R614" s="0">
        <x:f>IF(A614="SPUS",0,IF(A614="FWD",0,P614/Q614))</x:f>
      </x:c>
    </x:row>
    <x:row r="615" spans="1:19" x14ac:dyDescent="0.3">
      <x:c r="A615" s="0">
        <x:f>'Historical Trades'!A615</x:f>
      </x:c>
      <x:c r="B615" s="0">
        <x:f>'Historical Trades'!B615</x:f>
      </x:c>
      <x:c r="C615" s="23">
        <x:f>'Historical Trades'!C615</x:f>
      </x:c>
      <x:c r="D615" s="0">
        <x:f>'Historical Trades'!D615</x:f>
      </x:c>
      <x:c r="E615" s="23">
        <x:f>'Historical Trades'!E615</x:f>
      </x:c>
      <x:c r="F615" s="0">
        <x:f>'Historical Trades'!F615</x:f>
      </x:c>
      <x:c r="G615" s="0">
        <x:f>'Historical Trades'!G615</x:f>
      </x:c>
      <x:c r="H615" s="0">
        <x:f>'Historical Trades'!H615</x:f>
      </x:c>
      <x:c r="I615" s="0">
        <x:f>'Historical Trades'!I615</x:f>
      </x:c>
      <x:c r="J615" s="0">
        <x:f>'Historical Trades'!J615</x:f>
      </x:c>
      <x:c r="K615" s="0">
        <x:f>'Historical Trades'!K615</x:f>
      </x:c>
      <x:c r="L615" s="0">
        <x:f>'Historical Trades'!L615</x:f>
      </x:c>
      <x:c r="M615" s="0">
        <x:f>'Historical Trades'!M615</x:f>
      </x:c>
      <x:c r="N615" s="0">
        <x:f>CLEAN('Historical Trades'!O615)</x:f>
      </x:c>
      <x:c r="P615" s="14">
        <x:f>IF(G615="sell",M615,-M615)</x:f>
      </x:c>
      <x:c r="Q615" s="14">
        <x:f>VLOOKUP(N615,'Currency Rates'!$A$3:$C$32,3,0)</x:f>
      </x:c>
      <x:c r="R615" s="0">
        <x:f>IF(A615="SPUS",0,IF(A615="FWD",0,P615/Q615))</x:f>
      </x:c>
    </x:row>
    <x:row r="616" spans="1:19" x14ac:dyDescent="0.3">
      <x:c r="A616" s="0">
        <x:f>'Historical Trades'!A616</x:f>
      </x:c>
      <x:c r="B616" s="0">
        <x:f>'Historical Trades'!B616</x:f>
      </x:c>
      <x:c r="C616" s="23">
        <x:f>'Historical Trades'!C616</x:f>
      </x:c>
      <x:c r="D616" s="0">
        <x:f>'Historical Trades'!D616</x:f>
      </x:c>
      <x:c r="E616" s="23">
        <x:f>'Historical Trades'!E616</x:f>
      </x:c>
      <x:c r="F616" s="0">
        <x:f>'Historical Trades'!F616</x:f>
      </x:c>
      <x:c r="G616" s="0">
        <x:f>'Historical Trades'!G616</x:f>
      </x:c>
      <x:c r="H616" s="0">
        <x:f>'Historical Trades'!H616</x:f>
      </x:c>
      <x:c r="I616" s="0">
        <x:f>'Historical Trades'!I616</x:f>
      </x:c>
      <x:c r="J616" s="0">
        <x:f>'Historical Trades'!J616</x:f>
      </x:c>
      <x:c r="K616" s="0">
        <x:f>'Historical Trades'!K616</x:f>
      </x:c>
      <x:c r="L616" s="0">
        <x:f>'Historical Trades'!L616</x:f>
      </x:c>
      <x:c r="M616" s="0">
        <x:f>'Historical Trades'!M616</x:f>
      </x:c>
      <x:c r="N616" s="0">
        <x:f>CLEAN('Historical Trades'!O616)</x:f>
      </x:c>
      <x:c r="P616" s="14">
        <x:f>IF(G616="sell",M616,-M616)</x:f>
      </x:c>
      <x:c r="Q616" s="14">
        <x:f>VLOOKUP(N616,'Currency Rates'!$A$3:$C$32,3,0)</x:f>
      </x:c>
      <x:c r="R616" s="0">
        <x:f>IF(A616="SPUS",0,IF(A616="FWD",0,P616/Q616))</x:f>
      </x:c>
    </x:row>
    <x:row r="617" spans="1:19" x14ac:dyDescent="0.3">
      <x:c r="A617" s="0">
        <x:f>'Historical Trades'!A617</x:f>
      </x:c>
      <x:c r="B617" s="0">
        <x:f>'Historical Trades'!B617</x:f>
      </x:c>
      <x:c r="C617" s="23">
        <x:f>'Historical Trades'!C617</x:f>
      </x:c>
      <x:c r="D617" s="0">
        <x:f>'Historical Trades'!D617</x:f>
      </x:c>
      <x:c r="E617" s="23">
        <x:f>'Historical Trades'!E617</x:f>
      </x:c>
      <x:c r="F617" s="0">
        <x:f>'Historical Trades'!F617</x:f>
      </x:c>
      <x:c r="G617" s="0">
        <x:f>'Historical Trades'!G617</x:f>
      </x:c>
      <x:c r="H617" s="0">
        <x:f>'Historical Trades'!H617</x:f>
      </x:c>
      <x:c r="I617" s="0">
        <x:f>'Historical Trades'!I617</x:f>
      </x:c>
      <x:c r="J617" s="0">
        <x:f>'Historical Trades'!J617</x:f>
      </x:c>
      <x:c r="K617" s="0">
        <x:f>'Historical Trades'!K617</x:f>
      </x:c>
      <x:c r="L617" s="0">
        <x:f>'Historical Trades'!L617</x:f>
      </x:c>
      <x:c r="M617" s="0">
        <x:f>'Historical Trades'!M617</x:f>
      </x:c>
      <x:c r="N617" s="0">
        <x:f>CLEAN('Historical Trades'!O617)</x:f>
      </x:c>
      <x:c r="P617" s="14">
        <x:f>IF(G617="sell",M617,-M617)</x:f>
      </x:c>
      <x:c r="Q617" s="14">
        <x:f>VLOOKUP(N617,'Currency Rates'!$A$3:$C$32,3,0)</x:f>
      </x:c>
      <x:c r="R617" s="0">
        <x:f>IF(A617="SPUS",0,IF(A617="FWD",0,P617/Q617))</x:f>
      </x:c>
    </x:row>
    <x:row r="618" spans="1:19" x14ac:dyDescent="0.3">
      <x:c r="A618" s="0">
        <x:f>'Historical Trades'!A618</x:f>
      </x:c>
      <x:c r="B618" s="0">
        <x:f>'Historical Trades'!B618</x:f>
      </x:c>
      <x:c r="C618" s="23">
        <x:f>'Historical Trades'!C618</x:f>
      </x:c>
      <x:c r="D618" s="0">
        <x:f>'Historical Trades'!D618</x:f>
      </x:c>
      <x:c r="E618" s="23">
        <x:f>'Historical Trades'!E618</x:f>
      </x:c>
      <x:c r="F618" s="0">
        <x:f>'Historical Trades'!F618</x:f>
      </x:c>
      <x:c r="G618" s="0">
        <x:f>'Historical Trades'!G618</x:f>
      </x:c>
      <x:c r="H618" s="0">
        <x:f>'Historical Trades'!H618</x:f>
      </x:c>
      <x:c r="I618" s="0">
        <x:f>'Historical Trades'!I618</x:f>
      </x:c>
      <x:c r="J618" s="0">
        <x:f>'Historical Trades'!J618</x:f>
      </x:c>
      <x:c r="K618" s="0">
        <x:f>'Historical Trades'!K618</x:f>
      </x:c>
      <x:c r="L618" s="0">
        <x:f>'Historical Trades'!L618</x:f>
      </x:c>
      <x:c r="M618" s="0">
        <x:f>'Historical Trades'!M618</x:f>
      </x:c>
      <x:c r="N618" s="0">
        <x:f>CLEAN('Historical Trades'!O618)</x:f>
      </x:c>
      <x:c r="P618" s="14">
        <x:f>IF(G618="sell",M618,-M618)</x:f>
      </x:c>
      <x:c r="Q618" s="14">
        <x:f>VLOOKUP(N618,'Currency Rates'!$A$3:$C$32,3,0)</x:f>
      </x:c>
      <x:c r="R618" s="0">
        <x:f>IF(A618="SPUS",0,IF(A618="FWD",0,P618/Q618))</x:f>
      </x:c>
    </x:row>
    <x:row r="619" spans="1:19" x14ac:dyDescent="0.3">
      <x:c r="A619" s="0">
        <x:f>'Historical Trades'!A619</x:f>
      </x:c>
      <x:c r="B619" s="0">
        <x:f>'Historical Trades'!B619</x:f>
      </x:c>
      <x:c r="C619" s="23">
        <x:f>'Historical Trades'!C619</x:f>
      </x:c>
      <x:c r="D619" s="0">
        <x:f>'Historical Trades'!D619</x:f>
      </x:c>
      <x:c r="E619" s="23">
        <x:f>'Historical Trades'!E619</x:f>
      </x:c>
      <x:c r="F619" s="0">
        <x:f>'Historical Trades'!F619</x:f>
      </x:c>
      <x:c r="G619" s="0">
        <x:f>'Historical Trades'!G619</x:f>
      </x:c>
      <x:c r="H619" s="0">
        <x:f>'Historical Trades'!H619</x:f>
      </x:c>
      <x:c r="I619" s="0">
        <x:f>'Historical Trades'!I619</x:f>
      </x:c>
      <x:c r="J619" s="0">
        <x:f>'Historical Trades'!J619</x:f>
      </x:c>
      <x:c r="K619" s="0">
        <x:f>'Historical Trades'!K619</x:f>
      </x:c>
      <x:c r="L619" s="0">
        <x:f>'Historical Trades'!L619</x:f>
      </x:c>
      <x:c r="M619" s="0">
        <x:f>'Historical Trades'!M619</x:f>
      </x:c>
      <x:c r="N619" s="0">
        <x:f>CLEAN('Historical Trades'!O619)</x:f>
      </x:c>
      <x:c r="P619" s="14">
        <x:f>IF(G619="sell",M619,-M619)</x:f>
      </x:c>
      <x:c r="Q619" s="14">
        <x:f>VLOOKUP(N619,'Currency Rates'!$A$3:$C$32,3,0)</x:f>
      </x:c>
      <x:c r="R619" s="0">
        <x:f>IF(A619="SPUS",0,IF(A619="FWD",0,P619/Q619))</x:f>
      </x:c>
    </x:row>
    <x:row r="620" spans="1:19" x14ac:dyDescent="0.3">
      <x:c r="A620" s="0">
        <x:f>'Historical Trades'!A620</x:f>
      </x:c>
      <x:c r="B620" s="0">
        <x:f>'Historical Trades'!B620</x:f>
      </x:c>
      <x:c r="C620" s="23">
        <x:f>'Historical Trades'!C620</x:f>
      </x:c>
      <x:c r="D620" s="0">
        <x:f>'Historical Trades'!D620</x:f>
      </x:c>
      <x:c r="E620" s="23">
        <x:f>'Historical Trades'!E620</x:f>
      </x:c>
      <x:c r="F620" s="0">
        <x:f>'Historical Trades'!F620</x:f>
      </x:c>
      <x:c r="G620" s="0">
        <x:f>'Historical Trades'!G620</x:f>
      </x:c>
      <x:c r="H620" s="0">
        <x:f>'Historical Trades'!H620</x:f>
      </x:c>
      <x:c r="I620" s="0">
        <x:f>'Historical Trades'!I620</x:f>
      </x:c>
      <x:c r="J620" s="0">
        <x:f>'Historical Trades'!J620</x:f>
      </x:c>
      <x:c r="K620" s="0">
        <x:f>'Historical Trades'!K620</x:f>
      </x:c>
      <x:c r="L620" s="0">
        <x:f>'Historical Trades'!L620</x:f>
      </x:c>
      <x:c r="M620" s="0">
        <x:f>'Historical Trades'!M620</x:f>
      </x:c>
      <x:c r="N620" s="0">
        <x:f>CLEAN('Historical Trades'!O620)</x:f>
      </x:c>
      <x:c r="P620" s="14">
        <x:f>IF(G620="sell",M620,-M620)</x:f>
      </x:c>
      <x:c r="Q620" s="14">
        <x:f>VLOOKUP(N620,'Currency Rates'!$A$3:$C$32,3,0)</x:f>
      </x:c>
      <x:c r="R620" s="0">
        <x:f>IF(A620="SPUS",0,IF(A620="FWD",0,P620/Q620))</x:f>
      </x:c>
    </x:row>
    <x:row r="621" spans="1:19" x14ac:dyDescent="0.3">
      <x:c r="A621" s="0">
        <x:f>'Historical Trades'!A621</x:f>
      </x:c>
      <x:c r="B621" s="0">
        <x:f>'Historical Trades'!B621</x:f>
      </x:c>
      <x:c r="C621" s="23">
        <x:f>'Historical Trades'!C621</x:f>
      </x:c>
      <x:c r="D621" s="0">
        <x:f>'Historical Trades'!D621</x:f>
      </x:c>
      <x:c r="E621" s="23">
        <x:f>'Historical Trades'!E621</x:f>
      </x:c>
      <x:c r="F621" s="0">
        <x:f>'Historical Trades'!F621</x:f>
      </x:c>
      <x:c r="G621" s="0">
        <x:f>'Historical Trades'!G621</x:f>
      </x:c>
      <x:c r="H621" s="0">
        <x:f>'Historical Trades'!H621</x:f>
      </x:c>
      <x:c r="I621" s="0">
        <x:f>'Historical Trades'!I621</x:f>
      </x:c>
      <x:c r="J621" s="0">
        <x:f>'Historical Trades'!J621</x:f>
      </x:c>
      <x:c r="K621" s="0">
        <x:f>'Historical Trades'!K621</x:f>
      </x:c>
      <x:c r="L621" s="0">
        <x:f>'Historical Trades'!L621</x:f>
      </x:c>
      <x:c r="M621" s="0">
        <x:f>'Historical Trades'!M621</x:f>
      </x:c>
      <x:c r="N621" s="0">
        <x:f>CLEAN('Historical Trades'!O621)</x:f>
      </x:c>
      <x:c r="P621" s="14">
        <x:f>IF(G621="sell",M621,-M621)</x:f>
      </x:c>
      <x:c r="Q621" s="14">
        <x:f>VLOOKUP(N621,'Currency Rates'!$A$3:$C$32,3,0)</x:f>
      </x:c>
      <x:c r="R621" s="0">
        <x:f>IF(A621="SPUS",0,IF(A621="FWD",0,P621/Q621))</x:f>
      </x:c>
    </x:row>
    <x:row r="622" spans="1:19" x14ac:dyDescent="0.3">
      <x:c r="A622" s="0">
        <x:f>'Historical Trades'!A622</x:f>
      </x:c>
      <x:c r="B622" s="0">
        <x:f>'Historical Trades'!B622</x:f>
      </x:c>
      <x:c r="C622" s="23">
        <x:f>'Historical Trades'!C622</x:f>
      </x:c>
      <x:c r="D622" s="0">
        <x:f>'Historical Trades'!D622</x:f>
      </x:c>
      <x:c r="E622" s="23">
        <x:f>'Historical Trades'!E622</x:f>
      </x:c>
      <x:c r="F622" s="0">
        <x:f>'Historical Trades'!F622</x:f>
      </x:c>
      <x:c r="G622" s="0">
        <x:f>'Historical Trades'!G622</x:f>
      </x:c>
      <x:c r="H622" s="0">
        <x:f>'Historical Trades'!H622</x:f>
      </x:c>
      <x:c r="I622" s="0">
        <x:f>'Historical Trades'!I622</x:f>
      </x:c>
      <x:c r="J622" s="0">
        <x:f>'Historical Trades'!J622</x:f>
      </x:c>
      <x:c r="K622" s="0">
        <x:f>'Historical Trades'!K622</x:f>
      </x:c>
      <x:c r="L622" s="0">
        <x:f>'Historical Trades'!L622</x:f>
      </x:c>
      <x:c r="M622" s="0">
        <x:f>'Historical Trades'!M622</x:f>
      </x:c>
      <x:c r="N622" s="0">
        <x:f>CLEAN('Historical Trades'!O622)</x:f>
      </x:c>
      <x:c r="P622" s="14">
        <x:f>IF(G622="sell",M622,-M622)</x:f>
      </x:c>
      <x:c r="Q622" s="14">
        <x:f>VLOOKUP(N622,'Currency Rates'!$A$3:$C$32,3,0)</x:f>
      </x:c>
      <x:c r="R622" s="0">
        <x:f>IF(A622="SPUS",0,IF(A622="FWD",0,P622/Q622))</x:f>
      </x:c>
    </x:row>
    <x:row r="623" spans="1:19" x14ac:dyDescent="0.3">
      <x:c r="A623" s="0">
        <x:f>'Historical Trades'!A623</x:f>
      </x:c>
      <x:c r="B623" s="0">
        <x:f>'Historical Trades'!B623</x:f>
      </x:c>
      <x:c r="C623" s="23">
        <x:f>'Historical Trades'!C623</x:f>
      </x:c>
      <x:c r="D623" s="0">
        <x:f>'Historical Trades'!D623</x:f>
      </x:c>
      <x:c r="E623" s="23">
        <x:f>'Historical Trades'!E623</x:f>
      </x:c>
      <x:c r="F623" s="0">
        <x:f>'Historical Trades'!F623</x:f>
      </x:c>
      <x:c r="G623" s="0">
        <x:f>'Historical Trades'!G623</x:f>
      </x:c>
      <x:c r="H623" s="0">
        <x:f>'Historical Trades'!H623</x:f>
      </x:c>
      <x:c r="I623" s="0">
        <x:f>'Historical Trades'!I623</x:f>
      </x:c>
      <x:c r="J623" s="0">
        <x:f>'Historical Trades'!J623</x:f>
      </x:c>
      <x:c r="K623" s="0">
        <x:f>'Historical Trades'!K623</x:f>
      </x:c>
      <x:c r="L623" s="0">
        <x:f>'Historical Trades'!L623</x:f>
      </x:c>
      <x:c r="M623" s="0">
        <x:f>'Historical Trades'!M623</x:f>
      </x:c>
      <x:c r="N623" s="0">
        <x:f>CLEAN('Historical Trades'!O623)</x:f>
      </x:c>
      <x:c r="P623" s="14">
        <x:f>IF(G623="sell",M623,-M623)</x:f>
      </x:c>
      <x:c r="Q623" s="14">
        <x:f>VLOOKUP(N623,'Currency Rates'!$A$3:$C$32,3,0)</x:f>
      </x:c>
      <x:c r="R623" s="0">
        <x:f>IF(A623="SPUS",0,IF(A623="FWD",0,P623/Q623))</x:f>
      </x:c>
    </x:row>
    <x:row r="624" spans="1:19" x14ac:dyDescent="0.3">
      <x:c r="A624" s="0">
        <x:f>'Historical Trades'!A624</x:f>
      </x:c>
      <x:c r="B624" s="0">
        <x:f>'Historical Trades'!B624</x:f>
      </x:c>
      <x:c r="C624" s="23">
        <x:f>'Historical Trades'!C624</x:f>
      </x:c>
      <x:c r="D624" s="0">
        <x:f>'Historical Trades'!D624</x:f>
      </x:c>
      <x:c r="E624" s="23">
        <x:f>'Historical Trades'!E624</x:f>
      </x:c>
      <x:c r="F624" s="0">
        <x:f>'Historical Trades'!F624</x:f>
      </x:c>
      <x:c r="G624" s="0">
        <x:f>'Historical Trades'!G624</x:f>
      </x:c>
      <x:c r="H624" s="0">
        <x:f>'Historical Trades'!H624</x:f>
      </x:c>
      <x:c r="I624" s="0">
        <x:f>'Historical Trades'!I624</x:f>
      </x:c>
      <x:c r="J624" s="0">
        <x:f>'Historical Trades'!J624</x:f>
      </x:c>
      <x:c r="K624" s="0">
        <x:f>'Historical Trades'!K624</x:f>
      </x:c>
      <x:c r="L624" s="0">
        <x:f>'Historical Trades'!L624</x:f>
      </x:c>
      <x:c r="M624" s="0">
        <x:f>'Historical Trades'!M624</x:f>
      </x:c>
      <x:c r="N624" s="0">
        <x:f>CLEAN('Historical Trades'!O624)</x:f>
      </x:c>
      <x:c r="P624" s="14">
        <x:f>IF(G624="sell",M624,-M624)</x:f>
      </x:c>
      <x:c r="Q624" s="14">
        <x:f>VLOOKUP(N624,'Currency Rates'!$A$3:$C$32,3,0)</x:f>
      </x:c>
      <x:c r="R624" s="0">
        <x:f>IF(A624="SPUS",0,IF(A624="FWD",0,P624/Q624))</x:f>
      </x:c>
    </x:row>
    <x:row r="625" spans="1:19" x14ac:dyDescent="0.3">
      <x:c r="A625" s="0">
        <x:f>'Historical Trades'!A625</x:f>
      </x:c>
      <x:c r="B625" s="0">
        <x:f>'Historical Trades'!B625</x:f>
      </x:c>
      <x:c r="C625" s="23">
        <x:f>'Historical Trades'!C625</x:f>
      </x:c>
      <x:c r="D625" s="0">
        <x:f>'Historical Trades'!D625</x:f>
      </x:c>
      <x:c r="E625" s="23">
        <x:f>'Historical Trades'!E625</x:f>
      </x:c>
      <x:c r="F625" s="0">
        <x:f>'Historical Trades'!F625</x:f>
      </x:c>
      <x:c r="G625" s="0">
        <x:f>'Historical Trades'!G625</x:f>
      </x:c>
      <x:c r="H625" s="0">
        <x:f>'Historical Trades'!H625</x:f>
      </x:c>
      <x:c r="I625" s="0">
        <x:f>'Historical Trades'!I625</x:f>
      </x:c>
      <x:c r="J625" s="0">
        <x:f>'Historical Trades'!J625</x:f>
      </x:c>
      <x:c r="K625" s="0">
        <x:f>'Historical Trades'!K625</x:f>
      </x:c>
      <x:c r="L625" s="0">
        <x:f>'Historical Trades'!L625</x:f>
      </x:c>
      <x:c r="M625" s="0">
        <x:f>'Historical Trades'!M625</x:f>
      </x:c>
      <x:c r="N625" s="0">
        <x:f>CLEAN('Historical Trades'!O625)</x:f>
      </x:c>
      <x:c r="P625" s="14">
        <x:f>IF(G625="sell",M625,-M625)</x:f>
      </x:c>
      <x:c r="Q625" s="14">
        <x:f>VLOOKUP(N625,'Currency Rates'!$A$3:$C$32,3,0)</x:f>
      </x:c>
      <x:c r="R625" s="0">
        <x:f>IF(A625="SPUS",0,IF(A625="FWD",0,P625/Q625))</x:f>
      </x:c>
    </x:row>
    <x:row r="626" spans="1:19" x14ac:dyDescent="0.3">
      <x:c r="A626" s="0">
        <x:f>'Historical Trades'!A626</x:f>
      </x:c>
      <x:c r="B626" s="0">
        <x:f>'Historical Trades'!B626</x:f>
      </x:c>
      <x:c r="C626" s="23">
        <x:f>'Historical Trades'!C626</x:f>
      </x:c>
      <x:c r="D626" s="0">
        <x:f>'Historical Trades'!D626</x:f>
      </x:c>
      <x:c r="E626" s="23">
        <x:f>'Historical Trades'!E626</x:f>
      </x:c>
      <x:c r="F626" s="0">
        <x:f>'Historical Trades'!F626</x:f>
      </x:c>
      <x:c r="G626" s="0">
        <x:f>'Historical Trades'!G626</x:f>
      </x:c>
      <x:c r="H626" s="0">
        <x:f>'Historical Trades'!H626</x:f>
      </x:c>
      <x:c r="I626" s="0">
        <x:f>'Historical Trades'!I626</x:f>
      </x:c>
      <x:c r="J626" s="0">
        <x:f>'Historical Trades'!J626</x:f>
      </x:c>
      <x:c r="K626" s="0">
        <x:f>'Historical Trades'!K626</x:f>
      </x:c>
      <x:c r="L626" s="0">
        <x:f>'Historical Trades'!L626</x:f>
      </x:c>
      <x:c r="M626" s="0">
        <x:f>'Historical Trades'!M626</x:f>
      </x:c>
      <x:c r="N626" s="0">
        <x:f>CLEAN('Historical Trades'!O626)</x:f>
      </x:c>
      <x:c r="P626" s="14">
        <x:f>IF(G626="sell",M626,-M626)</x:f>
      </x:c>
      <x:c r="Q626" s="14">
        <x:f>VLOOKUP(N626,'Currency Rates'!$A$3:$C$32,3,0)</x:f>
      </x:c>
      <x:c r="R626" s="0">
        <x:f>IF(A626="SPUS",0,IF(A626="FWD",0,P626/Q626))</x:f>
      </x:c>
    </x:row>
    <x:row r="627" spans="1:19" x14ac:dyDescent="0.3">
      <x:c r="A627" s="0">
        <x:f>'Historical Trades'!A627</x:f>
      </x:c>
      <x:c r="B627" s="0">
        <x:f>'Historical Trades'!B627</x:f>
      </x:c>
      <x:c r="C627" s="23">
        <x:f>'Historical Trades'!C627</x:f>
      </x:c>
      <x:c r="D627" s="0">
        <x:f>'Historical Trades'!D627</x:f>
      </x:c>
      <x:c r="E627" s="23">
        <x:f>'Historical Trades'!E627</x:f>
      </x:c>
      <x:c r="F627" s="0">
        <x:f>'Historical Trades'!F627</x:f>
      </x:c>
      <x:c r="G627" s="0">
        <x:f>'Historical Trades'!G627</x:f>
      </x:c>
      <x:c r="H627" s="0">
        <x:f>'Historical Trades'!H627</x:f>
      </x:c>
      <x:c r="I627" s="0">
        <x:f>'Historical Trades'!I627</x:f>
      </x:c>
      <x:c r="J627" s="0">
        <x:f>'Historical Trades'!J627</x:f>
      </x:c>
      <x:c r="K627" s="0">
        <x:f>'Historical Trades'!K627</x:f>
      </x:c>
      <x:c r="L627" s="0">
        <x:f>'Historical Trades'!L627</x:f>
      </x:c>
      <x:c r="M627" s="0">
        <x:f>'Historical Trades'!M627</x:f>
      </x:c>
      <x:c r="N627" s="0">
        <x:f>CLEAN('Historical Trades'!O627)</x:f>
      </x:c>
      <x:c r="P627" s="14">
        <x:f>IF(G627="sell",M627,-M627)</x:f>
      </x:c>
      <x:c r="Q627" s="14">
        <x:f>VLOOKUP(N627,'Currency Rates'!$A$3:$C$32,3,0)</x:f>
      </x:c>
      <x:c r="R627" s="0">
        <x:f>IF(A627="SPUS",0,IF(A627="FWD",0,P627/Q627))</x:f>
      </x:c>
    </x:row>
    <x:row r="628" spans="1:19" x14ac:dyDescent="0.3">
      <x:c r="A628" s="0">
        <x:f>'Historical Trades'!A628</x:f>
      </x:c>
      <x:c r="B628" s="0">
        <x:f>'Historical Trades'!B628</x:f>
      </x:c>
      <x:c r="C628" s="23">
        <x:f>'Historical Trades'!C628</x:f>
      </x:c>
      <x:c r="D628" s="0">
        <x:f>'Historical Trades'!D628</x:f>
      </x:c>
      <x:c r="E628" s="23">
        <x:f>'Historical Trades'!E628</x:f>
      </x:c>
      <x:c r="F628" s="0">
        <x:f>'Historical Trades'!F628</x:f>
      </x:c>
      <x:c r="G628" s="0">
        <x:f>'Historical Trades'!G628</x:f>
      </x:c>
      <x:c r="H628" s="0">
        <x:f>'Historical Trades'!H628</x:f>
      </x:c>
      <x:c r="I628" s="0">
        <x:f>'Historical Trades'!I628</x:f>
      </x:c>
      <x:c r="J628" s="0">
        <x:f>'Historical Trades'!J628</x:f>
      </x:c>
      <x:c r="K628" s="0">
        <x:f>'Historical Trades'!K628</x:f>
      </x:c>
      <x:c r="L628" s="0">
        <x:f>'Historical Trades'!L628</x:f>
      </x:c>
      <x:c r="M628" s="0">
        <x:f>'Historical Trades'!M628</x:f>
      </x:c>
      <x:c r="N628" s="0">
        <x:f>CLEAN('Historical Trades'!O628)</x:f>
      </x:c>
      <x:c r="P628" s="14">
        <x:f>IF(G628="sell",M628,-M628)</x:f>
      </x:c>
      <x:c r="Q628" s="14">
        <x:f>VLOOKUP(N628,'Currency Rates'!$A$3:$C$32,3,0)</x:f>
      </x:c>
      <x:c r="R628" s="0">
        <x:f>IF(A628="SPUS",0,IF(A628="FWD",0,P628/Q628))</x:f>
      </x:c>
    </x:row>
    <x:row r="629" spans="1:19" x14ac:dyDescent="0.3">
      <x:c r="A629" s="0">
        <x:f>'Historical Trades'!A629</x:f>
      </x:c>
      <x:c r="B629" s="0">
        <x:f>'Historical Trades'!B629</x:f>
      </x:c>
      <x:c r="C629" s="23">
        <x:f>'Historical Trades'!C629</x:f>
      </x:c>
      <x:c r="D629" s="0">
        <x:f>'Historical Trades'!D629</x:f>
      </x:c>
      <x:c r="E629" s="23">
        <x:f>'Historical Trades'!E629</x:f>
      </x:c>
      <x:c r="F629" s="0">
        <x:f>'Historical Trades'!F629</x:f>
      </x:c>
      <x:c r="G629" s="0">
        <x:f>'Historical Trades'!G629</x:f>
      </x:c>
      <x:c r="H629" s="0">
        <x:f>'Historical Trades'!H629</x:f>
      </x:c>
      <x:c r="I629" s="0">
        <x:f>'Historical Trades'!I629</x:f>
      </x:c>
      <x:c r="J629" s="0">
        <x:f>'Historical Trades'!J629</x:f>
      </x:c>
      <x:c r="K629" s="0">
        <x:f>'Historical Trades'!K629</x:f>
      </x:c>
      <x:c r="L629" s="0">
        <x:f>'Historical Trades'!L629</x:f>
      </x:c>
      <x:c r="M629" s="0">
        <x:f>'Historical Trades'!M629</x:f>
      </x:c>
      <x:c r="N629" s="0">
        <x:f>CLEAN('Historical Trades'!O629)</x:f>
      </x:c>
      <x:c r="P629" s="14">
        <x:f>IF(G629="sell",M629,-M629)</x:f>
      </x:c>
      <x:c r="Q629" s="14">
        <x:f>VLOOKUP(N629,'Currency Rates'!$A$3:$C$32,3,0)</x:f>
      </x:c>
      <x:c r="R629" s="0">
        <x:f>IF(A629="SPUS",0,IF(A629="FWD",0,P629/Q629))</x:f>
      </x:c>
    </x:row>
    <x:row r="630" spans="1:19" x14ac:dyDescent="0.3">
      <x:c r="A630" s="0">
        <x:f>'Historical Trades'!A630</x:f>
      </x:c>
      <x:c r="B630" s="0">
        <x:f>'Historical Trades'!B630</x:f>
      </x:c>
      <x:c r="C630" s="23">
        <x:f>'Historical Trades'!C630</x:f>
      </x:c>
      <x:c r="D630" s="0">
        <x:f>'Historical Trades'!D630</x:f>
      </x:c>
      <x:c r="E630" s="23">
        <x:f>'Historical Trades'!E630</x:f>
      </x:c>
      <x:c r="F630" s="0">
        <x:f>'Historical Trades'!F630</x:f>
      </x:c>
      <x:c r="G630" s="0">
        <x:f>'Historical Trades'!G630</x:f>
      </x:c>
      <x:c r="H630" s="0">
        <x:f>'Historical Trades'!H630</x:f>
      </x:c>
      <x:c r="I630" s="0">
        <x:f>'Historical Trades'!I630</x:f>
      </x:c>
      <x:c r="J630" s="0">
        <x:f>'Historical Trades'!J630</x:f>
      </x:c>
      <x:c r="K630" s="0">
        <x:f>'Historical Trades'!K630</x:f>
      </x:c>
      <x:c r="L630" s="0">
        <x:f>'Historical Trades'!L630</x:f>
      </x:c>
      <x:c r="M630" s="0">
        <x:f>'Historical Trades'!M630</x:f>
      </x:c>
      <x:c r="N630" s="0">
        <x:f>CLEAN('Historical Trades'!O630)</x:f>
      </x:c>
      <x:c r="P630" s="14">
        <x:f>IF(G630="sell",M630,-M630)</x:f>
      </x:c>
      <x:c r="Q630" s="14">
        <x:f>VLOOKUP(N630,'Currency Rates'!$A$3:$C$32,3,0)</x:f>
      </x:c>
      <x:c r="R630" s="0">
        <x:f>IF(A630="SPUS",0,IF(A630="FWD",0,P630/Q630))</x:f>
      </x:c>
    </x:row>
    <x:row r="631" spans="1:19" x14ac:dyDescent="0.3">
      <x:c r="A631" s="0">
        <x:f>'Historical Trades'!A631</x:f>
      </x:c>
      <x:c r="B631" s="0">
        <x:f>'Historical Trades'!B631</x:f>
      </x:c>
      <x:c r="C631" s="23">
        <x:f>'Historical Trades'!C631</x:f>
      </x:c>
      <x:c r="D631" s="0">
        <x:f>'Historical Trades'!D631</x:f>
      </x:c>
      <x:c r="E631" s="23">
        <x:f>'Historical Trades'!E631</x:f>
      </x:c>
      <x:c r="F631" s="0">
        <x:f>'Historical Trades'!F631</x:f>
      </x:c>
      <x:c r="G631" s="0">
        <x:f>'Historical Trades'!G631</x:f>
      </x:c>
      <x:c r="H631" s="0">
        <x:f>'Historical Trades'!H631</x:f>
      </x:c>
      <x:c r="I631" s="0">
        <x:f>'Historical Trades'!I631</x:f>
      </x:c>
      <x:c r="J631" s="0">
        <x:f>'Historical Trades'!J631</x:f>
      </x:c>
      <x:c r="K631" s="0">
        <x:f>'Historical Trades'!K631</x:f>
      </x:c>
      <x:c r="L631" s="0">
        <x:f>'Historical Trades'!L631</x:f>
      </x:c>
      <x:c r="M631" s="0">
        <x:f>'Historical Trades'!M631</x:f>
      </x:c>
      <x:c r="N631" s="0">
        <x:f>CLEAN('Historical Trades'!O631)</x:f>
      </x:c>
      <x:c r="P631" s="14">
        <x:f>IF(G631="sell",M631,-M631)</x:f>
      </x:c>
      <x:c r="Q631" s="14">
        <x:f>VLOOKUP(N631,'Currency Rates'!$A$3:$C$32,3,0)</x:f>
      </x:c>
      <x:c r="R631" s="0">
        <x:f>IF(A631="SPUS",0,IF(A631="FWD",0,P631/Q631))</x:f>
      </x:c>
    </x:row>
    <x:row r="632" spans="1:19" x14ac:dyDescent="0.3">
      <x:c r="A632" s="0">
        <x:f>'Historical Trades'!A632</x:f>
      </x:c>
      <x:c r="B632" s="0">
        <x:f>'Historical Trades'!B632</x:f>
      </x:c>
      <x:c r="C632" s="23">
        <x:f>'Historical Trades'!C632</x:f>
      </x:c>
      <x:c r="D632" s="0">
        <x:f>'Historical Trades'!D632</x:f>
      </x:c>
      <x:c r="E632" s="23">
        <x:f>'Historical Trades'!E632</x:f>
      </x:c>
      <x:c r="F632" s="0">
        <x:f>'Historical Trades'!F632</x:f>
      </x:c>
      <x:c r="G632" s="0">
        <x:f>'Historical Trades'!G632</x:f>
      </x:c>
      <x:c r="H632" s="0">
        <x:f>'Historical Trades'!H632</x:f>
      </x:c>
      <x:c r="I632" s="0">
        <x:f>'Historical Trades'!I632</x:f>
      </x:c>
      <x:c r="J632" s="0">
        <x:f>'Historical Trades'!J632</x:f>
      </x:c>
      <x:c r="K632" s="0">
        <x:f>'Historical Trades'!K632</x:f>
      </x:c>
      <x:c r="L632" s="0">
        <x:f>'Historical Trades'!L632</x:f>
      </x:c>
      <x:c r="M632" s="0">
        <x:f>'Historical Trades'!M632</x:f>
      </x:c>
      <x:c r="N632" s="0">
        <x:f>CLEAN('Historical Trades'!O632)</x:f>
      </x:c>
      <x:c r="P632" s="14">
        <x:f>IF(G632="sell",M632,-M632)</x:f>
      </x:c>
      <x:c r="Q632" s="14">
        <x:f>VLOOKUP(N632,'Currency Rates'!$A$3:$C$32,3,0)</x:f>
      </x:c>
      <x:c r="R632" s="0">
        <x:f>IF(A632="SPUS",0,IF(A632="FWD",0,P632/Q632))</x:f>
      </x:c>
    </x:row>
    <x:row r="633" spans="1:19" x14ac:dyDescent="0.3">
      <x:c r="A633" s="0">
        <x:f>'Historical Trades'!A633</x:f>
      </x:c>
      <x:c r="B633" s="0">
        <x:f>'Historical Trades'!B633</x:f>
      </x:c>
      <x:c r="C633" s="23">
        <x:f>'Historical Trades'!C633</x:f>
      </x:c>
      <x:c r="D633" s="0">
        <x:f>'Historical Trades'!D633</x:f>
      </x:c>
      <x:c r="E633" s="23">
        <x:f>'Historical Trades'!E633</x:f>
      </x:c>
      <x:c r="F633" s="0">
        <x:f>'Historical Trades'!F633</x:f>
      </x:c>
      <x:c r="G633" s="0">
        <x:f>'Historical Trades'!G633</x:f>
      </x:c>
      <x:c r="H633" s="0">
        <x:f>'Historical Trades'!H633</x:f>
      </x:c>
      <x:c r="I633" s="0">
        <x:f>'Historical Trades'!I633</x:f>
      </x:c>
      <x:c r="J633" s="0">
        <x:f>'Historical Trades'!J633</x:f>
      </x:c>
      <x:c r="K633" s="0">
        <x:f>'Historical Trades'!K633</x:f>
      </x:c>
      <x:c r="L633" s="0">
        <x:f>'Historical Trades'!L633</x:f>
      </x:c>
      <x:c r="M633" s="0">
        <x:f>'Historical Trades'!M633</x:f>
      </x:c>
      <x:c r="N633" s="0">
        <x:f>CLEAN('Historical Trades'!O633)</x:f>
      </x:c>
      <x:c r="P633" s="14">
        <x:f>IF(G633="sell",M633,-M633)</x:f>
      </x:c>
      <x:c r="Q633" s="14">
        <x:f>VLOOKUP(N633,'Currency Rates'!$A$3:$C$32,3,0)</x:f>
      </x:c>
      <x:c r="R633" s="0">
        <x:f>IF(A633="SPUS",0,IF(A633="FWD",0,P633/Q633))</x:f>
      </x:c>
    </x:row>
    <x:row r="634" spans="1:19" x14ac:dyDescent="0.3">
      <x:c r="A634" s="0">
        <x:f>'Historical Trades'!A634</x:f>
      </x:c>
      <x:c r="B634" s="0">
        <x:f>'Historical Trades'!B634</x:f>
      </x:c>
      <x:c r="C634" s="23">
        <x:f>'Historical Trades'!C634</x:f>
      </x:c>
      <x:c r="D634" s="0">
        <x:f>'Historical Trades'!D634</x:f>
      </x:c>
      <x:c r="E634" s="23">
        <x:f>'Historical Trades'!E634</x:f>
      </x:c>
      <x:c r="F634" s="0">
        <x:f>'Historical Trades'!F634</x:f>
      </x:c>
      <x:c r="G634" s="0">
        <x:f>'Historical Trades'!G634</x:f>
      </x:c>
      <x:c r="H634" s="0">
        <x:f>'Historical Trades'!H634</x:f>
      </x:c>
      <x:c r="I634" s="0">
        <x:f>'Historical Trades'!I634</x:f>
      </x:c>
      <x:c r="J634" s="0">
        <x:f>'Historical Trades'!J634</x:f>
      </x:c>
      <x:c r="K634" s="0">
        <x:f>'Historical Trades'!K634</x:f>
      </x:c>
      <x:c r="L634" s="0">
        <x:f>'Historical Trades'!L634</x:f>
      </x:c>
      <x:c r="M634" s="0">
        <x:f>'Historical Trades'!M634</x:f>
      </x:c>
      <x:c r="N634" s="0">
        <x:f>CLEAN('Historical Trades'!O634)</x:f>
      </x:c>
      <x:c r="P634" s="14">
        <x:f>IF(G634="sell",M634,-M634)</x:f>
      </x:c>
      <x:c r="Q634" s="14">
        <x:f>VLOOKUP(N634,'Currency Rates'!$A$3:$C$32,3,0)</x:f>
      </x:c>
      <x:c r="R634" s="0">
        <x:f>IF(A634="SPUS",0,IF(A634="FWD",0,P634/Q634))</x:f>
      </x:c>
    </x:row>
    <x:row r="635" spans="1:19" x14ac:dyDescent="0.3">
      <x:c r="A635" s="0">
        <x:f>'Historical Trades'!A635</x:f>
      </x:c>
      <x:c r="B635" s="0">
        <x:f>'Historical Trades'!B635</x:f>
      </x:c>
      <x:c r="C635" s="23">
        <x:f>'Historical Trades'!C635</x:f>
      </x:c>
      <x:c r="D635" s="0">
        <x:f>'Historical Trades'!D635</x:f>
      </x:c>
      <x:c r="E635" s="23">
        <x:f>'Historical Trades'!E635</x:f>
      </x:c>
      <x:c r="F635" s="0">
        <x:f>'Historical Trades'!F635</x:f>
      </x:c>
      <x:c r="G635" s="0">
        <x:f>'Historical Trades'!G635</x:f>
      </x:c>
      <x:c r="H635" s="0">
        <x:f>'Historical Trades'!H635</x:f>
      </x:c>
      <x:c r="I635" s="0">
        <x:f>'Historical Trades'!I635</x:f>
      </x:c>
      <x:c r="J635" s="0">
        <x:f>'Historical Trades'!J635</x:f>
      </x:c>
      <x:c r="K635" s="0">
        <x:f>'Historical Trades'!K635</x:f>
      </x:c>
      <x:c r="L635" s="0">
        <x:f>'Historical Trades'!L635</x:f>
      </x:c>
      <x:c r="M635" s="0">
        <x:f>'Historical Trades'!M635</x:f>
      </x:c>
      <x:c r="N635" s="0">
        <x:f>CLEAN('Historical Trades'!O635)</x:f>
      </x:c>
      <x:c r="P635" s="14">
        <x:f>IF(G635="sell",M635,-M635)</x:f>
      </x:c>
      <x:c r="Q635" s="14">
        <x:f>VLOOKUP(N635,'Currency Rates'!$A$3:$C$32,3,0)</x:f>
      </x:c>
      <x:c r="R635" s="0">
        <x:f>IF(A635="SPUS",0,IF(A635="FWD",0,P635/Q635))</x:f>
      </x:c>
    </x:row>
    <x:row r="636" spans="1:19" x14ac:dyDescent="0.3">
      <x:c r="A636" s="0">
        <x:f>'Historical Trades'!A636</x:f>
      </x:c>
      <x:c r="B636" s="0">
        <x:f>'Historical Trades'!B636</x:f>
      </x:c>
      <x:c r="C636" s="23">
        <x:f>'Historical Trades'!C636</x:f>
      </x:c>
      <x:c r="D636" s="0">
        <x:f>'Historical Trades'!D636</x:f>
      </x:c>
      <x:c r="E636" s="23">
        <x:f>'Historical Trades'!E636</x:f>
      </x:c>
      <x:c r="F636" s="0">
        <x:f>'Historical Trades'!F636</x:f>
      </x:c>
      <x:c r="G636" s="0">
        <x:f>'Historical Trades'!G636</x:f>
      </x:c>
      <x:c r="H636" s="0">
        <x:f>'Historical Trades'!H636</x:f>
      </x:c>
      <x:c r="I636" s="0">
        <x:f>'Historical Trades'!I636</x:f>
      </x:c>
      <x:c r="J636" s="0">
        <x:f>'Historical Trades'!J636</x:f>
      </x:c>
      <x:c r="K636" s="0">
        <x:f>'Historical Trades'!K636</x:f>
      </x:c>
      <x:c r="L636" s="0">
        <x:f>'Historical Trades'!L636</x:f>
      </x:c>
      <x:c r="M636" s="0">
        <x:f>'Historical Trades'!M636</x:f>
      </x:c>
      <x:c r="N636" s="0">
        <x:f>CLEAN('Historical Trades'!O636)</x:f>
      </x:c>
      <x:c r="P636" s="14">
        <x:f>IF(G636="sell",M636,-M636)</x:f>
      </x:c>
      <x:c r="Q636" s="14">
        <x:f>VLOOKUP(N636,'Currency Rates'!$A$3:$C$32,3,0)</x:f>
      </x:c>
      <x:c r="R636" s="0">
        <x:f>IF(A636="SPUS",0,IF(A636="FWD",0,P636/Q636))</x:f>
      </x:c>
    </x:row>
    <x:row r="637" spans="1:19" x14ac:dyDescent="0.3">
      <x:c r="A637" s="0">
        <x:f>'Historical Trades'!A637</x:f>
      </x:c>
      <x:c r="B637" s="0">
        <x:f>'Historical Trades'!B637</x:f>
      </x:c>
      <x:c r="C637" s="23">
        <x:f>'Historical Trades'!C637</x:f>
      </x:c>
      <x:c r="D637" s="0">
        <x:f>'Historical Trades'!D637</x:f>
      </x:c>
      <x:c r="E637" s="23">
        <x:f>'Historical Trades'!E637</x:f>
      </x:c>
      <x:c r="F637" s="0">
        <x:f>'Historical Trades'!F637</x:f>
      </x:c>
      <x:c r="G637" s="0">
        <x:f>'Historical Trades'!G637</x:f>
      </x:c>
      <x:c r="H637" s="0">
        <x:f>'Historical Trades'!H637</x:f>
      </x:c>
      <x:c r="I637" s="0">
        <x:f>'Historical Trades'!I637</x:f>
      </x:c>
      <x:c r="J637" s="0">
        <x:f>'Historical Trades'!J637</x:f>
      </x:c>
      <x:c r="K637" s="0">
        <x:f>'Historical Trades'!K637</x:f>
      </x:c>
      <x:c r="L637" s="0">
        <x:f>'Historical Trades'!L637</x:f>
      </x:c>
      <x:c r="M637" s="0">
        <x:f>'Historical Trades'!M637</x:f>
      </x:c>
      <x:c r="N637" s="0">
        <x:f>CLEAN('Historical Trades'!O637)</x:f>
      </x:c>
      <x:c r="P637" s="14">
        <x:f>IF(G637="sell",M637,-M637)</x:f>
      </x:c>
      <x:c r="Q637" s="14">
        <x:f>VLOOKUP(N637,'Currency Rates'!$A$3:$C$32,3,0)</x:f>
      </x:c>
      <x:c r="R637" s="0">
        <x:f>IF(A637="SPUS",0,IF(A637="FWD",0,P637/Q637))</x:f>
      </x:c>
    </x:row>
    <x:row r="638" spans="1:19" x14ac:dyDescent="0.3">
      <x:c r="A638" s="0">
        <x:f>'Historical Trades'!A638</x:f>
      </x:c>
      <x:c r="B638" s="0">
        <x:f>'Historical Trades'!B638</x:f>
      </x:c>
      <x:c r="C638" s="23">
        <x:f>'Historical Trades'!C638</x:f>
      </x:c>
      <x:c r="D638" s="0">
        <x:f>'Historical Trades'!D638</x:f>
      </x:c>
      <x:c r="E638" s="23">
        <x:f>'Historical Trades'!E638</x:f>
      </x:c>
      <x:c r="F638" s="0">
        <x:f>'Historical Trades'!F638</x:f>
      </x:c>
      <x:c r="G638" s="0">
        <x:f>'Historical Trades'!G638</x:f>
      </x:c>
      <x:c r="H638" s="0">
        <x:f>'Historical Trades'!H638</x:f>
      </x:c>
      <x:c r="I638" s="0">
        <x:f>'Historical Trades'!I638</x:f>
      </x:c>
      <x:c r="J638" s="0">
        <x:f>'Historical Trades'!J638</x:f>
      </x:c>
      <x:c r="K638" s="0">
        <x:f>'Historical Trades'!K638</x:f>
      </x:c>
      <x:c r="L638" s="0">
        <x:f>'Historical Trades'!L638</x:f>
      </x:c>
      <x:c r="M638" s="0">
        <x:f>'Historical Trades'!M638</x:f>
      </x:c>
      <x:c r="N638" s="0">
        <x:f>CLEAN('Historical Trades'!O638)</x:f>
      </x:c>
      <x:c r="P638" s="14">
        <x:f>IF(G638="sell",M638,-M638)</x:f>
      </x:c>
      <x:c r="Q638" s="14">
        <x:f>VLOOKUP(N638,'Currency Rates'!$A$3:$C$32,3,0)</x:f>
      </x:c>
      <x:c r="R638" s="0">
        <x:f>IF(A638="SPUS",0,IF(A638="FWD",0,P638/Q638))</x:f>
      </x:c>
    </x:row>
    <x:row r="639" spans="1:19" x14ac:dyDescent="0.3">
      <x:c r="A639" s="0">
        <x:f>'Historical Trades'!A639</x:f>
      </x:c>
      <x:c r="B639" s="0">
        <x:f>'Historical Trades'!B639</x:f>
      </x:c>
      <x:c r="C639" s="23">
        <x:f>'Historical Trades'!C639</x:f>
      </x:c>
      <x:c r="D639" s="0">
        <x:f>'Historical Trades'!D639</x:f>
      </x:c>
      <x:c r="E639" s="23">
        <x:f>'Historical Trades'!E639</x:f>
      </x:c>
      <x:c r="F639" s="0">
        <x:f>'Historical Trades'!F639</x:f>
      </x:c>
      <x:c r="G639" s="0">
        <x:f>'Historical Trades'!G639</x:f>
      </x:c>
      <x:c r="H639" s="0">
        <x:f>'Historical Trades'!H639</x:f>
      </x:c>
      <x:c r="I639" s="0">
        <x:f>'Historical Trades'!I639</x:f>
      </x:c>
      <x:c r="J639" s="0">
        <x:f>'Historical Trades'!J639</x:f>
      </x:c>
      <x:c r="K639" s="0">
        <x:f>'Historical Trades'!K639</x:f>
      </x:c>
      <x:c r="L639" s="0">
        <x:f>'Historical Trades'!L639</x:f>
      </x:c>
      <x:c r="M639" s="0">
        <x:f>'Historical Trades'!M639</x:f>
      </x:c>
      <x:c r="N639" s="0">
        <x:f>CLEAN('Historical Trades'!O639)</x:f>
      </x:c>
      <x:c r="P639" s="14">
        <x:f>IF(G639="sell",M639,-M639)</x:f>
      </x:c>
      <x:c r="Q639" s="14">
        <x:f>VLOOKUP(N639,'Currency Rates'!$A$3:$C$32,3,0)</x:f>
      </x:c>
      <x:c r="R639" s="0">
        <x:f>IF(A639="SPUS",0,IF(A639="FWD",0,P639/Q639))</x:f>
      </x:c>
    </x:row>
    <x:row r="640" spans="1:19" x14ac:dyDescent="0.3">
      <x:c r="A640" s="0">
        <x:f>'Historical Trades'!A640</x:f>
      </x:c>
      <x:c r="B640" s="0">
        <x:f>'Historical Trades'!B640</x:f>
      </x:c>
      <x:c r="C640" s="23">
        <x:f>'Historical Trades'!C640</x:f>
      </x:c>
      <x:c r="D640" s="0">
        <x:f>'Historical Trades'!D640</x:f>
      </x:c>
      <x:c r="E640" s="23">
        <x:f>'Historical Trades'!E640</x:f>
      </x:c>
      <x:c r="F640" s="0">
        <x:f>'Historical Trades'!F640</x:f>
      </x:c>
      <x:c r="G640" s="0">
        <x:f>'Historical Trades'!G640</x:f>
      </x:c>
      <x:c r="H640" s="0">
        <x:f>'Historical Trades'!H640</x:f>
      </x:c>
      <x:c r="I640" s="0">
        <x:f>'Historical Trades'!I640</x:f>
      </x:c>
      <x:c r="J640" s="0">
        <x:f>'Historical Trades'!J640</x:f>
      </x:c>
      <x:c r="K640" s="0">
        <x:f>'Historical Trades'!K640</x:f>
      </x:c>
      <x:c r="L640" s="0">
        <x:f>'Historical Trades'!L640</x:f>
      </x:c>
      <x:c r="M640" s="0">
        <x:f>'Historical Trades'!M640</x:f>
      </x:c>
      <x:c r="N640" s="0">
        <x:f>CLEAN('Historical Trades'!O640)</x:f>
      </x:c>
      <x:c r="P640" s="14">
        <x:f>IF(G640="sell",M640,-M640)</x:f>
      </x:c>
      <x:c r="Q640" s="14">
        <x:f>VLOOKUP(N640,'Currency Rates'!$A$3:$C$32,3,0)</x:f>
      </x:c>
      <x:c r="R640" s="0">
        <x:f>IF(A640="SPUS",0,IF(A640="FWD",0,P640/Q640))</x:f>
      </x:c>
    </x:row>
    <x:row r="641" spans="1:19" x14ac:dyDescent="0.3">
      <x:c r="A641" s="0">
        <x:f>'Historical Trades'!A641</x:f>
      </x:c>
      <x:c r="B641" s="0">
        <x:f>'Historical Trades'!B641</x:f>
      </x:c>
      <x:c r="C641" s="23">
        <x:f>'Historical Trades'!C641</x:f>
      </x:c>
      <x:c r="D641" s="0">
        <x:f>'Historical Trades'!D641</x:f>
      </x:c>
      <x:c r="E641" s="23">
        <x:f>'Historical Trades'!E641</x:f>
      </x:c>
      <x:c r="F641" s="0">
        <x:f>'Historical Trades'!F641</x:f>
      </x:c>
      <x:c r="G641" s="0">
        <x:f>'Historical Trades'!G641</x:f>
      </x:c>
      <x:c r="H641" s="0">
        <x:f>'Historical Trades'!H641</x:f>
      </x:c>
      <x:c r="I641" s="0">
        <x:f>'Historical Trades'!I641</x:f>
      </x:c>
      <x:c r="J641" s="0">
        <x:f>'Historical Trades'!J641</x:f>
      </x:c>
      <x:c r="K641" s="0">
        <x:f>'Historical Trades'!K641</x:f>
      </x:c>
      <x:c r="L641" s="0">
        <x:f>'Historical Trades'!L641</x:f>
      </x:c>
      <x:c r="M641" s="0">
        <x:f>'Historical Trades'!M641</x:f>
      </x:c>
      <x:c r="N641" s="0">
        <x:f>CLEAN('Historical Trades'!O641)</x:f>
      </x:c>
      <x:c r="P641" s="14">
        <x:f>IF(G641="sell",M641,-M641)</x:f>
      </x:c>
      <x:c r="Q641" s="14">
        <x:f>VLOOKUP(N641,'Currency Rates'!$A$3:$C$32,3,0)</x:f>
      </x:c>
      <x:c r="R641" s="0">
        <x:f>IF(A641="SPUS",0,IF(A641="FWD",0,P641/Q641))</x:f>
      </x:c>
    </x:row>
    <x:row r="642" spans="1:19" x14ac:dyDescent="0.3">
      <x:c r="A642" s="0">
        <x:f>'Historical Trades'!A642</x:f>
      </x:c>
      <x:c r="B642" s="0">
        <x:f>'Historical Trades'!B642</x:f>
      </x:c>
      <x:c r="C642" s="23">
        <x:f>'Historical Trades'!C642</x:f>
      </x:c>
      <x:c r="D642" s="0">
        <x:f>'Historical Trades'!D642</x:f>
      </x:c>
      <x:c r="E642" s="23">
        <x:f>'Historical Trades'!E642</x:f>
      </x:c>
      <x:c r="F642" s="0">
        <x:f>'Historical Trades'!F642</x:f>
      </x:c>
      <x:c r="G642" s="0">
        <x:f>'Historical Trades'!G642</x:f>
      </x:c>
      <x:c r="H642" s="0">
        <x:f>'Historical Trades'!H642</x:f>
      </x:c>
      <x:c r="I642" s="0">
        <x:f>'Historical Trades'!I642</x:f>
      </x:c>
      <x:c r="J642" s="0">
        <x:f>'Historical Trades'!J642</x:f>
      </x:c>
      <x:c r="K642" s="0">
        <x:f>'Historical Trades'!K642</x:f>
      </x:c>
      <x:c r="L642" s="0">
        <x:f>'Historical Trades'!L642</x:f>
      </x:c>
      <x:c r="M642" s="0">
        <x:f>'Historical Trades'!M642</x:f>
      </x:c>
      <x:c r="N642" s="0">
        <x:f>CLEAN('Historical Trades'!O642)</x:f>
      </x:c>
      <x:c r="P642" s="14">
        <x:f>IF(G642="sell",M642,-M642)</x:f>
      </x:c>
      <x:c r="Q642" s="14">
        <x:f>VLOOKUP(N642,'Currency Rates'!$A$3:$C$32,3,0)</x:f>
      </x:c>
      <x:c r="R642" s="0">
        <x:f>IF(A642="SPUS",0,IF(A642="FWD",0,P642/Q642))</x:f>
      </x:c>
    </x:row>
    <x:row r="643" spans="1:19" x14ac:dyDescent="0.3">
      <x:c r="A643" s="0">
        <x:f>'Historical Trades'!A643</x:f>
      </x:c>
      <x:c r="B643" s="0">
        <x:f>'Historical Trades'!B643</x:f>
      </x:c>
      <x:c r="C643" s="23">
        <x:f>'Historical Trades'!C643</x:f>
      </x:c>
      <x:c r="D643" s="0">
        <x:f>'Historical Trades'!D643</x:f>
      </x:c>
      <x:c r="E643" s="23">
        <x:f>'Historical Trades'!E643</x:f>
      </x:c>
      <x:c r="F643" s="0">
        <x:f>'Historical Trades'!F643</x:f>
      </x:c>
      <x:c r="G643" s="0">
        <x:f>'Historical Trades'!G643</x:f>
      </x:c>
      <x:c r="H643" s="0">
        <x:f>'Historical Trades'!H643</x:f>
      </x:c>
      <x:c r="I643" s="0">
        <x:f>'Historical Trades'!I643</x:f>
      </x:c>
      <x:c r="J643" s="0">
        <x:f>'Historical Trades'!J643</x:f>
      </x:c>
      <x:c r="K643" s="0">
        <x:f>'Historical Trades'!K643</x:f>
      </x:c>
      <x:c r="L643" s="0">
        <x:f>'Historical Trades'!L643</x:f>
      </x:c>
      <x:c r="M643" s="0">
        <x:f>'Historical Trades'!M643</x:f>
      </x:c>
      <x:c r="N643" s="0">
        <x:f>CLEAN('Historical Trades'!O643)</x:f>
      </x:c>
      <x:c r="P643" s="14">
        <x:f>IF(G643="sell",M643,-M643)</x:f>
      </x:c>
      <x:c r="Q643" s="14">
        <x:f>VLOOKUP(N643,'Currency Rates'!$A$3:$C$32,3,0)</x:f>
      </x:c>
      <x:c r="R643" s="0">
        <x:f>IF(A643="SPUS",0,IF(A643="FWD",0,P643/Q643))</x:f>
      </x:c>
    </x:row>
    <x:row r="644" spans="1:19" x14ac:dyDescent="0.3">
      <x:c r="A644" s="0">
        <x:f>'Historical Trades'!A644</x:f>
      </x:c>
      <x:c r="B644" s="0">
        <x:f>'Historical Trades'!B644</x:f>
      </x:c>
      <x:c r="C644" s="23">
        <x:f>'Historical Trades'!C644</x:f>
      </x:c>
      <x:c r="D644" s="0">
        <x:f>'Historical Trades'!D644</x:f>
      </x:c>
      <x:c r="E644" s="23">
        <x:f>'Historical Trades'!E644</x:f>
      </x:c>
      <x:c r="F644" s="0">
        <x:f>'Historical Trades'!F644</x:f>
      </x:c>
      <x:c r="G644" s="0">
        <x:f>'Historical Trades'!G644</x:f>
      </x:c>
      <x:c r="H644" s="0">
        <x:f>'Historical Trades'!H644</x:f>
      </x:c>
      <x:c r="I644" s="0">
        <x:f>'Historical Trades'!I644</x:f>
      </x:c>
      <x:c r="J644" s="0">
        <x:f>'Historical Trades'!J644</x:f>
      </x:c>
      <x:c r="K644" s="0">
        <x:f>'Historical Trades'!K644</x:f>
      </x:c>
      <x:c r="L644" s="0">
        <x:f>'Historical Trades'!L644</x:f>
      </x:c>
      <x:c r="M644" s="0">
        <x:f>'Historical Trades'!M644</x:f>
      </x:c>
      <x:c r="N644" s="0">
        <x:f>CLEAN('Historical Trades'!O644)</x:f>
      </x:c>
      <x:c r="P644" s="14">
        <x:f>IF(G644="sell",M644,-M644)</x:f>
      </x:c>
      <x:c r="Q644" s="14">
        <x:f>VLOOKUP(N644,'Currency Rates'!$A$3:$C$32,3,0)</x:f>
      </x:c>
      <x:c r="R644" s="0">
        <x:f>IF(A644="SPUS",0,IF(A644="FWD",0,P644/Q644))</x:f>
      </x:c>
    </x:row>
    <x:row r="645" spans="1:19" x14ac:dyDescent="0.3">
      <x:c r="A645" s="0">
        <x:f>'Historical Trades'!A645</x:f>
      </x:c>
      <x:c r="B645" s="0">
        <x:f>'Historical Trades'!B645</x:f>
      </x:c>
      <x:c r="C645" s="23">
        <x:f>'Historical Trades'!C645</x:f>
      </x:c>
      <x:c r="D645" s="0">
        <x:f>'Historical Trades'!D645</x:f>
      </x:c>
      <x:c r="E645" s="23">
        <x:f>'Historical Trades'!E645</x:f>
      </x:c>
      <x:c r="F645" s="0">
        <x:f>'Historical Trades'!F645</x:f>
      </x:c>
      <x:c r="G645" s="0">
        <x:f>'Historical Trades'!G645</x:f>
      </x:c>
      <x:c r="H645" s="0">
        <x:f>'Historical Trades'!H645</x:f>
      </x:c>
      <x:c r="I645" s="0">
        <x:f>'Historical Trades'!I645</x:f>
      </x:c>
      <x:c r="J645" s="0">
        <x:f>'Historical Trades'!J645</x:f>
      </x:c>
      <x:c r="K645" s="0">
        <x:f>'Historical Trades'!K645</x:f>
      </x:c>
      <x:c r="L645" s="0">
        <x:f>'Historical Trades'!L645</x:f>
      </x:c>
      <x:c r="M645" s="0">
        <x:f>'Historical Trades'!M645</x:f>
      </x:c>
      <x:c r="N645" s="0">
        <x:f>CLEAN('Historical Trades'!O645)</x:f>
      </x:c>
      <x:c r="P645" s="14">
        <x:f>IF(G645="sell",M645,-M645)</x:f>
      </x:c>
      <x:c r="Q645" s="14">
        <x:f>VLOOKUP(N645,'Currency Rates'!$A$3:$C$32,3,0)</x:f>
      </x:c>
      <x:c r="R645" s="0">
        <x:f>IF(A645="SPUS",0,IF(A645="FWD",0,P645/Q645))</x:f>
      </x:c>
    </x:row>
    <x:row r="646" spans="1:19" x14ac:dyDescent="0.3">
      <x:c r="A646" s="0">
        <x:f>'Historical Trades'!A646</x:f>
      </x:c>
      <x:c r="B646" s="0">
        <x:f>'Historical Trades'!B646</x:f>
      </x:c>
      <x:c r="C646" s="23">
        <x:f>'Historical Trades'!C646</x:f>
      </x:c>
      <x:c r="D646" s="0">
        <x:f>'Historical Trades'!D646</x:f>
      </x:c>
      <x:c r="E646" s="23">
        <x:f>'Historical Trades'!E646</x:f>
      </x:c>
      <x:c r="F646" s="0">
        <x:f>'Historical Trades'!F646</x:f>
      </x:c>
      <x:c r="G646" s="0">
        <x:f>'Historical Trades'!G646</x:f>
      </x:c>
      <x:c r="H646" s="0">
        <x:f>'Historical Trades'!H646</x:f>
      </x:c>
      <x:c r="I646" s="0">
        <x:f>'Historical Trades'!I646</x:f>
      </x:c>
      <x:c r="J646" s="0">
        <x:f>'Historical Trades'!J646</x:f>
      </x:c>
      <x:c r="K646" s="0">
        <x:f>'Historical Trades'!K646</x:f>
      </x:c>
      <x:c r="L646" s="0">
        <x:f>'Historical Trades'!L646</x:f>
      </x:c>
      <x:c r="M646" s="0">
        <x:f>'Historical Trades'!M646</x:f>
      </x:c>
      <x:c r="N646" s="0">
        <x:f>CLEAN('Historical Trades'!O646)</x:f>
      </x:c>
      <x:c r="P646" s="14">
        <x:f>IF(G646="sell",M646,-M646)</x:f>
      </x:c>
      <x:c r="Q646" s="14">
        <x:f>VLOOKUP(N646,'Currency Rates'!$A$3:$C$32,3,0)</x:f>
      </x:c>
      <x:c r="R646" s="0">
        <x:f>IF(A646="SPUS",0,IF(A646="FWD",0,P646/Q646))</x:f>
      </x:c>
    </x:row>
    <x:row r="647" spans="1:19" x14ac:dyDescent="0.3">
      <x:c r="A647" s="0">
        <x:f>'Historical Trades'!A647</x:f>
      </x:c>
      <x:c r="B647" s="0">
        <x:f>'Historical Trades'!B647</x:f>
      </x:c>
      <x:c r="C647" s="23">
        <x:f>'Historical Trades'!C647</x:f>
      </x:c>
      <x:c r="D647" s="0">
        <x:f>'Historical Trades'!D647</x:f>
      </x:c>
      <x:c r="E647" s="23">
        <x:f>'Historical Trades'!E647</x:f>
      </x:c>
      <x:c r="F647" s="0">
        <x:f>'Historical Trades'!F647</x:f>
      </x:c>
      <x:c r="G647" s="0">
        <x:f>'Historical Trades'!G647</x:f>
      </x:c>
      <x:c r="H647" s="0">
        <x:f>'Historical Trades'!H647</x:f>
      </x:c>
      <x:c r="I647" s="0">
        <x:f>'Historical Trades'!I647</x:f>
      </x:c>
      <x:c r="J647" s="0">
        <x:f>'Historical Trades'!J647</x:f>
      </x:c>
      <x:c r="K647" s="0">
        <x:f>'Historical Trades'!K647</x:f>
      </x:c>
      <x:c r="L647" s="0">
        <x:f>'Historical Trades'!L647</x:f>
      </x:c>
      <x:c r="M647" s="0">
        <x:f>'Historical Trades'!M647</x:f>
      </x:c>
      <x:c r="N647" s="0">
        <x:f>CLEAN('Historical Trades'!O647)</x:f>
      </x:c>
      <x:c r="P647" s="14">
        <x:f>IF(G647="sell",M647,-M647)</x:f>
      </x:c>
      <x:c r="Q647" s="14">
        <x:f>VLOOKUP(N647,'Currency Rates'!$A$3:$C$32,3,0)</x:f>
      </x:c>
      <x:c r="R647" s="0">
        <x:f>IF(A647="SPUS",0,IF(A647="FWD",0,P647/Q647))</x:f>
      </x:c>
    </x:row>
    <x:row r="648" spans="1:19" x14ac:dyDescent="0.3">
      <x:c r="A648" s="0">
        <x:f>'Historical Trades'!A648</x:f>
      </x:c>
      <x:c r="B648" s="0">
        <x:f>'Historical Trades'!B648</x:f>
      </x:c>
      <x:c r="C648" s="23">
        <x:f>'Historical Trades'!C648</x:f>
      </x:c>
      <x:c r="D648" s="0">
        <x:f>'Historical Trades'!D648</x:f>
      </x:c>
      <x:c r="E648" s="23">
        <x:f>'Historical Trades'!E648</x:f>
      </x:c>
      <x:c r="F648" s="0">
        <x:f>'Historical Trades'!F648</x:f>
      </x:c>
      <x:c r="G648" s="0">
        <x:f>'Historical Trades'!G648</x:f>
      </x:c>
      <x:c r="H648" s="0">
        <x:f>'Historical Trades'!H648</x:f>
      </x:c>
      <x:c r="I648" s="0">
        <x:f>'Historical Trades'!I648</x:f>
      </x:c>
      <x:c r="J648" s="0">
        <x:f>'Historical Trades'!J648</x:f>
      </x:c>
      <x:c r="K648" s="0">
        <x:f>'Historical Trades'!K648</x:f>
      </x:c>
      <x:c r="L648" s="0">
        <x:f>'Historical Trades'!L648</x:f>
      </x:c>
      <x:c r="M648" s="0">
        <x:f>'Historical Trades'!M648</x:f>
      </x:c>
      <x:c r="N648" s="0">
        <x:f>CLEAN('Historical Trades'!O648)</x:f>
      </x:c>
      <x:c r="P648" s="14">
        <x:f>IF(G648="sell",M648,-M648)</x:f>
      </x:c>
      <x:c r="Q648" s="14">
        <x:f>VLOOKUP(N648,'Currency Rates'!$A$3:$C$32,3,0)</x:f>
      </x:c>
      <x:c r="R648" s="0">
        <x:f>IF(A648="SPUS",0,IF(A648="FWD",0,P648/Q648))</x:f>
      </x:c>
    </x:row>
    <x:row r="649" spans="1:19" x14ac:dyDescent="0.3">
      <x:c r="A649" s="0">
        <x:f>'Historical Trades'!A649</x:f>
      </x:c>
      <x:c r="B649" s="0">
        <x:f>'Historical Trades'!B649</x:f>
      </x:c>
      <x:c r="C649" s="23">
        <x:f>'Historical Trades'!C649</x:f>
      </x:c>
      <x:c r="D649" s="0">
        <x:f>'Historical Trades'!D649</x:f>
      </x:c>
      <x:c r="E649" s="23">
        <x:f>'Historical Trades'!E649</x:f>
      </x:c>
      <x:c r="F649" s="0">
        <x:f>'Historical Trades'!F649</x:f>
      </x:c>
      <x:c r="G649" s="0">
        <x:f>'Historical Trades'!G649</x:f>
      </x:c>
      <x:c r="H649" s="0">
        <x:f>'Historical Trades'!H649</x:f>
      </x:c>
      <x:c r="I649" s="0">
        <x:f>'Historical Trades'!I649</x:f>
      </x:c>
      <x:c r="J649" s="0">
        <x:f>'Historical Trades'!J649</x:f>
      </x:c>
      <x:c r="K649" s="0">
        <x:f>'Historical Trades'!K649</x:f>
      </x:c>
      <x:c r="L649" s="0">
        <x:f>'Historical Trades'!L649</x:f>
      </x:c>
      <x:c r="M649" s="0">
        <x:f>'Historical Trades'!M649</x:f>
      </x:c>
      <x:c r="N649" s="0">
        <x:f>CLEAN('Historical Trades'!O649)</x:f>
      </x:c>
      <x:c r="P649" s="14">
        <x:f>IF(G649="sell",M649,-M649)</x:f>
      </x:c>
      <x:c r="Q649" s="14">
        <x:f>VLOOKUP(N649,'Currency Rates'!$A$3:$C$32,3,0)</x:f>
      </x:c>
      <x:c r="R649" s="0">
        <x:f>IF(A649="SPUS",0,IF(A649="FWD",0,P649/Q649))</x:f>
      </x:c>
    </x:row>
    <x:row r="650" spans="1:19" x14ac:dyDescent="0.3">
      <x:c r="A650" s="0">
        <x:f>'Historical Trades'!A650</x:f>
      </x:c>
      <x:c r="B650" s="0">
        <x:f>'Historical Trades'!B650</x:f>
      </x:c>
      <x:c r="C650" s="23">
        <x:f>'Historical Trades'!C650</x:f>
      </x:c>
      <x:c r="D650" s="0">
        <x:f>'Historical Trades'!D650</x:f>
      </x:c>
      <x:c r="E650" s="23">
        <x:f>'Historical Trades'!E650</x:f>
      </x:c>
      <x:c r="F650" s="0">
        <x:f>'Historical Trades'!F650</x:f>
      </x:c>
      <x:c r="G650" s="0">
        <x:f>'Historical Trades'!G650</x:f>
      </x:c>
      <x:c r="H650" s="0">
        <x:f>'Historical Trades'!H650</x:f>
      </x:c>
      <x:c r="I650" s="0">
        <x:f>'Historical Trades'!I650</x:f>
      </x:c>
      <x:c r="J650" s="0">
        <x:f>'Historical Trades'!J650</x:f>
      </x:c>
      <x:c r="K650" s="0">
        <x:f>'Historical Trades'!K650</x:f>
      </x:c>
      <x:c r="L650" s="0">
        <x:f>'Historical Trades'!L650</x:f>
      </x:c>
      <x:c r="M650" s="0">
        <x:f>'Historical Trades'!M650</x:f>
      </x:c>
      <x:c r="N650" s="0">
        <x:f>CLEAN('Historical Trades'!O650)</x:f>
      </x:c>
      <x:c r="P650" s="14">
        <x:f>IF(G650="sell",M650,-M650)</x:f>
      </x:c>
      <x:c r="Q650" s="14">
        <x:f>VLOOKUP(N650,'Currency Rates'!$A$3:$C$32,3,0)</x:f>
      </x:c>
      <x:c r="R650" s="0">
        <x:f>IF(A650="SPUS",0,IF(A650="FWD",0,P650/Q650))</x:f>
      </x:c>
    </x:row>
    <x:row r="651" spans="1:19" x14ac:dyDescent="0.3">
      <x:c r="A651" s="0">
        <x:f>'Historical Trades'!A651</x:f>
      </x:c>
      <x:c r="B651" s="0">
        <x:f>'Historical Trades'!B651</x:f>
      </x:c>
      <x:c r="C651" s="23">
        <x:f>'Historical Trades'!C651</x:f>
      </x:c>
      <x:c r="D651" s="0">
        <x:f>'Historical Trades'!D651</x:f>
      </x:c>
      <x:c r="E651" s="23">
        <x:f>'Historical Trades'!E651</x:f>
      </x:c>
      <x:c r="F651" s="0">
        <x:f>'Historical Trades'!F651</x:f>
      </x:c>
      <x:c r="G651" s="0">
        <x:f>'Historical Trades'!G651</x:f>
      </x:c>
      <x:c r="H651" s="0">
        <x:f>'Historical Trades'!H651</x:f>
      </x:c>
      <x:c r="I651" s="0">
        <x:f>'Historical Trades'!I651</x:f>
      </x:c>
      <x:c r="J651" s="0">
        <x:f>'Historical Trades'!J651</x:f>
      </x:c>
      <x:c r="K651" s="0">
        <x:f>'Historical Trades'!K651</x:f>
      </x:c>
      <x:c r="L651" s="0">
        <x:f>'Historical Trades'!L651</x:f>
      </x:c>
      <x:c r="M651" s="0">
        <x:f>'Historical Trades'!M651</x:f>
      </x:c>
      <x:c r="N651" s="0">
        <x:f>CLEAN('Historical Trades'!O651)</x:f>
      </x:c>
      <x:c r="P651" s="14">
        <x:f>IF(G651="sell",M651,-M651)</x:f>
      </x:c>
      <x:c r="Q651" s="14">
        <x:f>VLOOKUP(N651,'Currency Rates'!$A$3:$C$32,3,0)</x:f>
      </x:c>
      <x:c r="R651" s="0">
        <x:f>IF(A651="SPUS",0,IF(A651="FWD",0,P651/Q651))</x:f>
      </x:c>
    </x:row>
    <x:row r="652" spans="1:19" x14ac:dyDescent="0.3">
      <x:c r="A652" s="0">
        <x:f>'Historical Trades'!A652</x:f>
      </x:c>
      <x:c r="B652" s="0">
        <x:f>'Historical Trades'!B652</x:f>
      </x:c>
      <x:c r="C652" s="23">
        <x:f>'Historical Trades'!C652</x:f>
      </x:c>
      <x:c r="D652" s="0">
        <x:f>'Historical Trades'!D652</x:f>
      </x:c>
      <x:c r="E652" s="23">
        <x:f>'Historical Trades'!E652</x:f>
      </x:c>
      <x:c r="F652" s="0">
        <x:f>'Historical Trades'!F652</x:f>
      </x:c>
      <x:c r="G652" s="0">
        <x:f>'Historical Trades'!G652</x:f>
      </x:c>
      <x:c r="H652" s="0">
        <x:f>'Historical Trades'!H652</x:f>
      </x:c>
      <x:c r="I652" s="0">
        <x:f>'Historical Trades'!I652</x:f>
      </x:c>
      <x:c r="J652" s="0">
        <x:f>'Historical Trades'!J652</x:f>
      </x:c>
      <x:c r="K652" s="0">
        <x:f>'Historical Trades'!K652</x:f>
      </x:c>
      <x:c r="L652" s="0">
        <x:f>'Historical Trades'!L652</x:f>
      </x:c>
      <x:c r="M652" s="0">
        <x:f>'Historical Trades'!M652</x:f>
      </x:c>
      <x:c r="N652" s="0">
        <x:f>CLEAN('Historical Trades'!O652)</x:f>
      </x:c>
      <x:c r="P652" s="14">
        <x:f>IF(G652="sell",M652,-M652)</x:f>
      </x:c>
      <x:c r="Q652" s="14">
        <x:f>VLOOKUP(N652,'Currency Rates'!$A$3:$C$32,3,0)</x:f>
      </x:c>
      <x:c r="R652" s="0">
        <x:f>IF(A652="SPUS",0,IF(A652="FWD",0,P652/Q652))</x:f>
      </x:c>
    </x:row>
    <x:row r="653" spans="1:19" x14ac:dyDescent="0.3">
      <x:c r="A653" s="0">
        <x:f>'Historical Trades'!A653</x:f>
      </x:c>
      <x:c r="B653" s="0">
        <x:f>'Historical Trades'!B653</x:f>
      </x:c>
      <x:c r="C653" s="23">
        <x:f>'Historical Trades'!C653</x:f>
      </x:c>
      <x:c r="D653" s="0">
        <x:f>'Historical Trades'!D653</x:f>
      </x:c>
      <x:c r="E653" s="23">
        <x:f>'Historical Trades'!E653</x:f>
      </x:c>
      <x:c r="F653" s="0">
        <x:f>'Historical Trades'!F653</x:f>
      </x:c>
      <x:c r="G653" s="0">
        <x:f>'Historical Trades'!G653</x:f>
      </x:c>
      <x:c r="H653" s="0">
        <x:f>'Historical Trades'!H653</x:f>
      </x:c>
      <x:c r="I653" s="0">
        <x:f>'Historical Trades'!I653</x:f>
      </x:c>
      <x:c r="J653" s="0">
        <x:f>'Historical Trades'!J653</x:f>
      </x:c>
      <x:c r="K653" s="0">
        <x:f>'Historical Trades'!K653</x:f>
      </x:c>
      <x:c r="L653" s="0">
        <x:f>'Historical Trades'!L653</x:f>
      </x:c>
      <x:c r="M653" s="0">
        <x:f>'Historical Trades'!M653</x:f>
      </x:c>
      <x:c r="N653" s="0">
        <x:f>CLEAN('Historical Trades'!O653)</x:f>
      </x:c>
      <x:c r="P653" s="14">
        <x:f>IF(G653="sell",M653,-M653)</x:f>
      </x:c>
      <x:c r="Q653" s="14">
        <x:f>VLOOKUP(N653,'Currency Rates'!$A$3:$C$32,3,0)</x:f>
      </x:c>
      <x:c r="R653" s="0">
        <x:f>IF(A653="SPUS",0,IF(A653="FWD",0,P653/Q653))</x:f>
      </x:c>
    </x:row>
    <x:row r="654" spans="1:19" x14ac:dyDescent="0.3">
      <x:c r="A654" s="0">
        <x:f>'Historical Trades'!A654</x:f>
      </x:c>
      <x:c r="B654" s="0">
        <x:f>'Historical Trades'!B654</x:f>
      </x:c>
      <x:c r="C654" s="23">
        <x:f>'Historical Trades'!C654</x:f>
      </x:c>
      <x:c r="D654" s="0">
        <x:f>'Historical Trades'!D654</x:f>
      </x:c>
      <x:c r="E654" s="23">
        <x:f>'Historical Trades'!E654</x:f>
      </x:c>
      <x:c r="F654" s="0">
        <x:f>'Historical Trades'!F654</x:f>
      </x:c>
      <x:c r="G654" s="0">
        <x:f>'Historical Trades'!G654</x:f>
      </x:c>
      <x:c r="H654" s="0">
        <x:f>'Historical Trades'!H654</x:f>
      </x:c>
      <x:c r="I654" s="0">
        <x:f>'Historical Trades'!I654</x:f>
      </x:c>
      <x:c r="J654" s="0">
        <x:f>'Historical Trades'!J654</x:f>
      </x:c>
      <x:c r="K654" s="0">
        <x:f>'Historical Trades'!K654</x:f>
      </x:c>
      <x:c r="L654" s="0">
        <x:f>'Historical Trades'!L654</x:f>
      </x:c>
      <x:c r="M654" s="0">
        <x:f>'Historical Trades'!M654</x:f>
      </x:c>
      <x:c r="N654" s="0">
        <x:f>CLEAN('Historical Trades'!O654)</x:f>
      </x:c>
      <x:c r="P654" s="14">
        <x:f>IF(G654="sell",M654,-M654)</x:f>
      </x:c>
      <x:c r="Q654" s="14">
        <x:f>VLOOKUP(N654,'Currency Rates'!$A$3:$C$32,3,0)</x:f>
      </x:c>
      <x:c r="R654" s="0">
        <x:f>IF(A654="SPUS",0,IF(A654="FWD",0,P654/Q654))</x:f>
      </x:c>
    </x:row>
    <x:row r="655" spans="1:19" x14ac:dyDescent="0.3">
      <x:c r="A655" s="0">
        <x:f>'Historical Trades'!A655</x:f>
      </x:c>
      <x:c r="B655" s="0">
        <x:f>'Historical Trades'!B655</x:f>
      </x:c>
      <x:c r="C655" s="23">
        <x:f>'Historical Trades'!C655</x:f>
      </x:c>
      <x:c r="D655" s="0">
        <x:f>'Historical Trades'!D655</x:f>
      </x:c>
      <x:c r="E655" s="23">
        <x:f>'Historical Trades'!E655</x:f>
      </x:c>
      <x:c r="F655" s="0">
        <x:f>'Historical Trades'!F655</x:f>
      </x:c>
      <x:c r="G655" s="0">
        <x:f>'Historical Trades'!G655</x:f>
      </x:c>
      <x:c r="H655" s="0">
        <x:f>'Historical Trades'!H655</x:f>
      </x:c>
      <x:c r="I655" s="0">
        <x:f>'Historical Trades'!I655</x:f>
      </x:c>
      <x:c r="J655" s="0">
        <x:f>'Historical Trades'!J655</x:f>
      </x:c>
      <x:c r="K655" s="0">
        <x:f>'Historical Trades'!K655</x:f>
      </x:c>
      <x:c r="L655" s="0">
        <x:f>'Historical Trades'!L655</x:f>
      </x:c>
      <x:c r="M655" s="0">
        <x:f>'Historical Trades'!M655</x:f>
      </x:c>
      <x:c r="N655" s="0">
        <x:f>CLEAN('Historical Trades'!O655)</x:f>
      </x:c>
      <x:c r="P655" s="14">
        <x:f>IF(G655="sell",M655,-M655)</x:f>
      </x:c>
      <x:c r="Q655" s="14">
        <x:f>VLOOKUP(N655,'Currency Rates'!$A$3:$C$32,3,0)</x:f>
      </x:c>
      <x:c r="R655" s="0">
        <x:f>IF(A655="SPUS",0,IF(A655="FWD",0,P655/Q655))</x:f>
      </x:c>
    </x:row>
    <x:row r="656" spans="1:19" x14ac:dyDescent="0.3">
      <x:c r="A656" s="0">
        <x:f>'Historical Trades'!A656</x:f>
      </x:c>
      <x:c r="B656" s="0">
        <x:f>'Historical Trades'!B656</x:f>
      </x:c>
      <x:c r="C656" s="23">
        <x:f>'Historical Trades'!C656</x:f>
      </x:c>
      <x:c r="D656" s="0">
        <x:f>'Historical Trades'!D656</x:f>
      </x:c>
      <x:c r="E656" s="23">
        <x:f>'Historical Trades'!E656</x:f>
      </x:c>
      <x:c r="F656" s="0">
        <x:f>'Historical Trades'!F656</x:f>
      </x:c>
      <x:c r="G656" s="0">
        <x:f>'Historical Trades'!G656</x:f>
      </x:c>
      <x:c r="H656" s="0">
        <x:f>'Historical Trades'!H656</x:f>
      </x:c>
      <x:c r="I656" s="0">
        <x:f>'Historical Trades'!I656</x:f>
      </x:c>
      <x:c r="J656" s="0">
        <x:f>'Historical Trades'!J656</x:f>
      </x:c>
      <x:c r="K656" s="0">
        <x:f>'Historical Trades'!K656</x:f>
      </x:c>
      <x:c r="L656" s="0">
        <x:f>'Historical Trades'!L656</x:f>
      </x:c>
      <x:c r="M656" s="0">
        <x:f>'Historical Trades'!M656</x:f>
      </x:c>
      <x:c r="N656" s="0">
        <x:f>CLEAN('Historical Trades'!O656)</x:f>
      </x:c>
      <x:c r="P656" s="14">
        <x:f>IF(G656="sell",M656,-M656)</x:f>
      </x:c>
      <x:c r="Q656" s="14">
        <x:f>VLOOKUP(N656,'Currency Rates'!$A$3:$C$32,3,0)</x:f>
      </x:c>
      <x:c r="R656" s="0">
        <x:f>IF(A656="SPUS",0,IF(A656="FWD",0,P656/Q656))</x:f>
      </x:c>
    </x:row>
    <x:row r="657" spans="1:19" x14ac:dyDescent="0.3">
      <x:c r="A657" s="0">
        <x:f>'Historical Trades'!A657</x:f>
      </x:c>
      <x:c r="B657" s="0">
        <x:f>'Historical Trades'!B657</x:f>
      </x:c>
      <x:c r="C657" s="23">
        <x:f>'Historical Trades'!C657</x:f>
      </x:c>
      <x:c r="D657" s="0">
        <x:f>'Historical Trades'!D657</x:f>
      </x:c>
      <x:c r="E657" s="23">
        <x:f>'Historical Trades'!E657</x:f>
      </x:c>
      <x:c r="F657" s="0">
        <x:f>'Historical Trades'!F657</x:f>
      </x:c>
      <x:c r="G657" s="0">
        <x:f>'Historical Trades'!G657</x:f>
      </x:c>
      <x:c r="H657" s="0">
        <x:f>'Historical Trades'!H657</x:f>
      </x:c>
      <x:c r="I657" s="0">
        <x:f>'Historical Trades'!I657</x:f>
      </x:c>
      <x:c r="J657" s="0">
        <x:f>'Historical Trades'!J657</x:f>
      </x:c>
      <x:c r="K657" s="0">
        <x:f>'Historical Trades'!K657</x:f>
      </x:c>
      <x:c r="L657" s="0">
        <x:f>'Historical Trades'!L657</x:f>
      </x:c>
      <x:c r="M657" s="0">
        <x:f>'Historical Trades'!M657</x:f>
      </x:c>
      <x:c r="N657" s="0">
        <x:f>CLEAN('Historical Trades'!O657)</x:f>
      </x:c>
      <x:c r="P657" s="14">
        <x:f>IF(G657="sell",M657,-M657)</x:f>
      </x:c>
      <x:c r="Q657" s="14">
        <x:f>VLOOKUP(N657,'Currency Rates'!$A$3:$C$32,3,0)</x:f>
      </x:c>
      <x:c r="R657" s="0">
        <x:f>IF(A657="SPUS",0,IF(A657="FWD",0,P657/Q657))</x:f>
      </x:c>
    </x:row>
    <x:row r="658" spans="1:19" x14ac:dyDescent="0.3">
      <x:c r="A658" s="0">
        <x:f>'Historical Trades'!A658</x:f>
      </x:c>
      <x:c r="B658" s="0">
        <x:f>'Historical Trades'!B658</x:f>
      </x:c>
      <x:c r="C658" s="23">
        <x:f>'Historical Trades'!C658</x:f>
      </x:c>
      <x:c r="D658" s="0">
        <x:f>'Historical Trades'!D658</x:f>
      </x:c>
      <x:c r="E658" s="23">
        <x:f>'Historical Trades'!E658</x:f>
      </x:c>
      <x:c r="F658" s="0">
        <x:f>'Historical Trades'!F658</x:f>
      </x:c>
      <x:c r="G658" s="0">
        <x:f>'Historical Trades'!G658</x:f>
      </x:c>
      <x:c r="H658" s="0">
        <x:f>'Historical Trades'!H658</x:f>
      </x:c>
      <x:c r="I658" s="0">
        <x:f>'Historical Trades'!I658</x:f>
      </x:c>
      <x:c r="J658" s="0">
        <x:f>'Historical Trades'!J658</x:f>
      </x:c>
      <x:c r="K658" s="0">
        <x:f>'Historical Trades'!K658</x:f>
      </x:c>
      <x:c r="L658" s="0">
        <x:f>'Historical Trades'!L658</x:f>
      </x:c>
      <x:c r="M658" s="0">
        <x:f>'Historical Trades'!M658</x:f>
      </x:c>
      <x:c r="N658" s="0">
        <x:f>CLEAN('Historical Trades'!O658)</x:f>
      </x:c>
      <x:c r="P658" s="14">
        <x:f>IF(G658="sell",M658,-M658)</x:f>
      </x:c>
      <x:c r="Q658" s="14">
        <x:f>VLOOKUP(N658,'Currency Rates'!$A$3:$C$32,3,0)</x:f>
      </x:c>
      <x:c r="R658" s="0">
        <x:f>IF(A658="SPUS",0,IF(A658="FWD",0,P658/Q658))</x:f>
      </x:c>
    </x:row>
    <x:row r="659" spans="1:19" x14ac:dyDescent="0.3">
      <x:c r="A659" s="0">
        <x:f>'Historical Trades'!A659</x:f>
      </x:c>
      <x:c r="B659" s="0">
        <x:f>'Historical Trades'!B659</x:f>
      </x:c>
      <x:c r="C659" s="23">
        <x:f>'Historical Trades'!C659</x:f>
      </x:c>
      <x:c r="D659" s="0">
        <x:f>'Historical Trades'!D659</x:f>
      </x:c>
      <x:c r="E659" s="23">
        <x:f>'Historical Trades'!E659</x:f>
      </x:c>
      <x:c r="F659" s="0">
        <x:f>'Historical Trades'!F659</x:f>
      </x:c>
      <x:c r="G659" s="0">
        <x:f>'Historical Trades'!G659</x:f>
      </x:c>
      <x:c r="H659" s="0">
        <x:f>'Historical Trades'!H659</x:f>
      </x:c>
      <x:c r="I659" s="0">
        <x:f>'Historical Trades'!I659</x:f>
      </x:c>
      <x:c r="J659" s="0">
        <x:f>'Historical Trades'!J659</x:f>
      </x:c>
      <x:c r="K659" s="0">
        <x:f>'Historical Trades'!K659</x:f>
      </x:c>
      <x:c r="L659" s="0">
        <x:f>'Historical Trades'!L659</x:f>
      </x:c>
      <x:c r="M659" s="0">
        <x:f>'Historical Trades'!M659</x:f>
      </x:c>
      <x:c r="N659" s="0">
        <x:f>CLEAN('Historical Trades'!O659)</x:f>
      </x:c>
      <x:c r="P659" s="14">
        <x:f>IF(G659="sell",M659,-M659)</x:f>
      </x:c>
      <x:c r="Q659" s="14">
        <x:f>VLOOKUP(N659,'Currency Rates'!$A$3:$C$32,3,0)</x:f>
      </x:c>
      <x:c r="R659" s="0">
        <x:f>IF(A659="SPUS",0,IF(A659="FWD",0,P659/Q659))</x:f>
      </x:c>
    </x:row>
    <x:row r="660" spans="1:19" x14ac:dyDescent="0.3">
      <x:c r="A660" s="0">
        <x:f>'Historical Trades'!A660</x:f>
      </x:c>
      <x:c r="B660" s="0">
        <x:f>'Historical Trades'!B660</x:f>
      </x:c>
      <x:c r="C660" s="23">
        <x:f>'Historical Trades'!C660</x:f>
      </x:c>
      <x:c r="D660" s="0">
        <x:f>'Historical Trades'!D660</x:f>
      </x:c>
      <x:c r="E660" s="23">
        <x:f>'Historical Trades'!E660</x:f>
      </x:c>
      <x:c r="F660" s="0">
        <x:f>'Historical Trades'!F660</x:f>
      </x:c>
      <x:c r="G660" s="0">
        <x:f>'Historical Trades'!G660</x:f>
      </x:c>
      <x:c r="H660" s="0">
        <x:f>'Historical Trades'!H660</x:f>
      </x:c>
      <x:c r="I660" s="0">
        <x:f>'Historical Trades'!I660</x:f>
      </x:c>
      <x:c r="J660" s="0">
        <x:f>'Historical Trades'!J660</x:f>
      </x:c>
      <x:c r="K660" s="0">
        <x:f>'Historical Trades'!K660</x:f>
      </x:c>
      <x:c r="L660" s="0">
        <x:f>'Historical Trades'!L660</x:f>
      </x:c>
      <x:c r="M660" s="0">
        <x:f>'Historical Trades'!M660</x:f>
      </x:c>
      <x:c r="N660" s="0">
        <x:f>CLEAN('Historical Trades'!O660)</x:f>
      </x:c>
      <x:c r="P660" s="14">
        <x:f>IF(G660="sell",M660,-M660)</x:f>
      </x:c>
      <x:c r="Q660" s="14">
        <x:f>VLOOKUP(N660,'Currency Rates'!$A$3:$C$32,3,0)</x:f>
      </x:c>
      <x:c r="R660" s="0">
        <x:f>IF(A660="SPUS",0,IF(A660="FWD",0,P660/Q660))</x:f>
      </x:c>
    </x:row>
    <x:row r="661" spans="1:19" x14ac:dyDescent="0.3">
      <x:c r="A661" s="0">
        <x:f>'Historical Trades'!A661</x:f>
      </x:c>
      <x:c r="B661" s="0">
        <x:f>'Historical Trades'!B661</x:f>
      </x:c>
      <x:c r="C661" s="23">
        <x:f>'Historical Trades'!C661</x:f>
      </x:c>
      <x:c r="D661" s="0">
        <x:f>'Historical Trades'!D661</x:f>
      </x:c>
      <x:c r="E661" s="23">
        <x:f>'Historical Trades'!E661</x:f>
      </x:c>
      <x:c r="F661" s="0">
        <x:f>'Historical Trades'!F661</x:f>
      </x:c>
      <x:c r="G661" s="0">
        <x:f>'Historical Trades'!G661</x:f>
      </x:c>
      <x:c r="H661" s="0">
        <x:f>'Historical Trades'!H661</x:f>
      </x:c>
      <x:c r="I661" s="0">
        <x:f>'Historical Trades'!I661</x:f>
      </x:c>
      <x:c r="J661" s="0">
        <x:f>'Historical Trades'!J661</x:f>
      </x:c>
      <x:c r="K661" s="0">
        <x:f>'Historical Trades'!K661</x:f>
      </x:c>
      <x:c r="L661" s="0">
        <x:f>'Historical Trades'!L661</x:f>
      </x:c>
      <x:c r="M661" s="0">
        <x:f>'Historical Trades'!M661</x:f>
      </x:c>
      <x:c r="N661" s="0">
        <x:f>CLEAN('Historical Trades'!O661)</x:f>
      </x:c>
      <x:c r="P661" s="14">
        <x:f>IF(G661="sell",M661,-M661)</x:f>
      </x:c>
      <x:c r="Q661" s="14">
        <x:f>VLOOKUP(N661,'Currency Rates'!$A$3:$C$32,3,0)</x:f>
      </x:c>
      <x:c r="R661" s="0">
        <x:f>IF(A661="SPUS",0,IF(A661="FWD",0,P661/Q661))</x:f>
      </x:c>
    </x:row>
    <x:row r="662" spans="1:19" x14ac:dyDescent="0.3">
      <x:c r="A662" s="0">
        <x:f>'Historical Trades'!A662</x:f>
      </x:c>
      <x:c r="B662" s="0">
        <x:f>'Historical Trades'!B662</x:f>
      </x:c>
      <x:c r="C662" s="23">
        <x:f>'Historical Trades'!C662</x:f>
      </x:c>
      <x:c r="D662" s="0">
        <x:f>'Historical Trades'!D662</x:f>
      </x:c>
      <x:c r="E662" s="23">
        <x:f>'Historical Trades'!E662</x:f>
      </x:c>
      <x:c r="F662" s="0">
        <x:f>'Historical Trades'!F662</x:f>
      </x:c>
      <x:c r="G662" s="0">
        <x:f>'Historical Trades'!G662</x:f>
      </x:c>
      <x:c r="H662" s="0">
        <x:f>'Historical Trades'!H662</x:f>
      </x:c>
      <x:c r="I662" s="0">
        <x:f>'Historical Trades'!I662</x:f>
      </x:c>
      <x:c r="J662" s="0">
        <x:f>'Historical Trades'!J662</x:f>
      </x:c>
      <x:c r="K662" s="0">
        <x:f>'Historical Trades'!K662</x:f>
      </x:c>
      <x:c r="L662" s="0">
        <x:f>'Historical Trades'!L662</x:f>
      </x:c>
      <x:c r="M662" s="0">
        <x:f>'Historical Trades'!M662</x:f>
      </x:c>
      <x:c r="N662" s="0">
        <x:f>CLEAN('Historical Trades'!O662)</x:f>
      </x:c>
      <x:c r="P662" s="14">
        <x:f>IF(G662="sell",M662,-M662)</x:f>
      </x:c>
      <x:c r="Q662" s="14">
        <x:f>VLOOKUP(N662,'Currency Rates'!$A$3:$C$32,3,0)</x:f>
      </x:c>
      <x:c r="R662" s="0">
        <x:f>IF(A662="SPUS",0,IF(A662="FWD",0,P662/Q662))</x:f>
      </x:c>
    </x:row>
    <x:row r="663" spans="1:19" x14ac:dyDescent="0.3">
      <x:c r="A663" s="0">
        <x:f>'Historical Trades'!A663</x:f>
      </x:c>
      <x:c r="B663" s="0">
        <x:f>'Historical Trades'!B663</x:f>
      </x:c>
      <x:c r="C663" s="23">
        <x:f>'Historical Trades'!C663</x:f>
      </x:c>
      <x:c r="D663" s="0">
        <x:f>'Historical Trades'!D663</x:f>
      </x:c>
      <x:c r="E663" s="23">
        <x:f>'Historical Trades'!E663</x:f>
      </x:c>
      <x:c r="F663" s="0">
        <x:f>'Historical Trades'!F663</x:f>
      </x:c>
      <x:c r="G663" s="0">
        <x:f>'Historical Trades'!G663</x:f>
      </x:c>
      <x:c r="H663" s="0">
        <x:f>'Historical Trades'!H663</x:f>
      </x:c>
      <x:c r="I663" s="0">
        <x:f>'Historical Trades'!I663</x:f>
      </x:c>
      <x:c r="J663" s="0">
        <x:f>'Historical Trades'!J663</x:f>
      </x:c>
      <x:c r="K663" s="0">
        <x:f>'Historical Trades'!K663</x:f>
      </x:c>
      <x:c r="L663" s="0">
        <x:f>'Historical Trades'!L663</x:f>
      </x:c>
      <x:c r="M663" s="0">
        <x:f>'Historical Trades'!M663</x:f>
      </x:c>
      <x:c r="N663" s="0">
        <x:f>CLEAN('Historical Trades'!O663)</x:f>
      </x:c>
      <x:c r="P663" s="14">
        <x:f>IF(G663="sell",M663,-M663)</x:f>
      </x:c>
      <x:c r="Q663" s="14">
        <x:f>VLOOKUP(N663,'Currency Rates'!$A$3:$C$32,3,0)</x:f>
      </x:c>
      <x:c r="R663" s="0">
        <x:f>IF(A663="SPUS",0,IF(A663="FWD",0,P663/Q663))</x:f>
      </x:c>
    </x:row>
    <x:row r="664" spans="1:19" x14ac:dyDescent="0.3">
      <x:c r="A664" s="0">
        <x:f>'Historical Trades'!A664</x:f>
      </x:c>
      <x:c r="B664" s="0">
        <x:f>'Historical Trades'!B664</x:f>
      </x:c>
      <x:c r="C664" s="23">
        <x:f>'Historical Trades'!C664</x:f>
      </x:c>
      <x:c r="D664" s="0">
        <x:f>'Historical Trades'!D664</x:f>
      </x:c>
      <x:c r="E664" s="23">
        <x:f>'Historical Trades'!E664</x:f>
      </x:c>
      <x:c r="F664" s="0">
        <x:f>'Historical Trades'!F664</x:f>
      </x:c>
      <x:c r="G664" s="0">
        <x:f>'Historical Trades'!G664</x:f>
      </x:c>
      <x:c r="H664" s="0">
        <x:f>'Historical Trades'!H664</x:f>
      </x:c>
      <x:c r="I664" s="0">
        <x:f>'Historical Trades'!I664</x:f>
      </x:c>
      <x:c r="J664" s="0">
        <x:f>'Historical Trades'!J664</x:f>
      </x:c>
      <x:c r="K664" s="0">
        <x:f>'Historical Trades'!K664</x:f>
      </x:c>
      <x:c r="L664" s="0">
        <x:f>'Historical Trades'!L664</x:f>
      </x:c>
      <x:c r="M664" s="0">
        <x:f>'Historical Trades'!M664</x:f>
      </x:c>
      <x:c r="N664" s="0">
        <x:f>CLEAN('Historical Trades'!O664)</x:f>
      </x:c>
      <x:c r="P664" s="14">
        <x:f>IF(G664="sell",M664,-M664)</x:f>
      </x:c>
      <x:c r="Q664" s="14">
        <x:f>VLOOKUP(N664,'Currency Rates'!$A$3:$C$32,3,0)</x:f>
      </x:c>
      <x:c r="R664" s="0">
        <x:f>IF(A664="SPUS",0,IF(A664="FWD",0,P664/Q664))</x:f>
      </x:c>
    </x:row>
    <x:row r="665" spans="1:19" x14ac:dyDescent="0.3">
      <x:c r="A665" s="0">
        <x:f>'Historical Trades'!A665</x:f>
      </x:c>
      <x:c r="B665" s="0">
        <x:f>'Historical Trades'!B665</x:f>
      </x:c>
      <x:c r="C665" s="23">
        <x:f>'Historical Trades'!C665</x:f>
      </x:c>
      <x:c r="D665" s="0">
        <x:f>'Historical Trades'!D665</x:f>
      </x:c>
      <x:c r="E665" s="23">
        <x:f>'Historical Trades'!E665</x:f>
      </x:c>
      <x:c r="F665" s="0">
        <x:f>'Historical Trades'!F665</x:f>
      </x:c>
      <x:c r="G665" s="0">
        <x:f>'Historical Trades'!G665</x:f>
      </x:c>
      <x:c r="H665" s="0">
        <x:f>'Historical Trades'!H665</x:f>
      </x:c>
      <x:c r="I665" s="0">
        <x:f>'Historical Trades'!I665</x:f>
      </x:c>
      <x:c r="J665" s="0">
        <x:f>'Historical Trades'!J665</x:f>
      </x:c>
      <x:c r="K665" s="0">
        <x:f>'Historical Trades'!K665</x:f>
      </x:c>
      <x:c r="L665" s="0">
        <x:f>'Historical Trades'!L665</x:f>
      </x:c>
      <x:c r="M665" s="0">
        <x:f>'Historical Trades'!M665</x:f>
      </x:c>
      <x:c r="N665" s="0">
        <x:f>CLEAN('Historical Trades'!O665)</x:f>
      </x:c>
      <x:c r="P665" s="14">
        <x:f>IF(G665="sell",M665,-M665)</x:f>
      </x:c>
      <x:c r="Q665" s="14">
        <x:f>VLOOKUP(N665,'Currency Rates'!$A$3:$C$32,3,0)</x:f>
      </x:c>
      <x:c r="R665" s="0">
        <x:f>IF(A665="SPUS",0,IF(A665="FWD",0,P665/Q665))</x:f>
      </x:c>
    </x:row>
    <x:row r="666" spans="1:19" x14ac:dyDescent="0.3">
      <x:c r="A666" s="0">
        <x:f>'Historical Trades'!A666</x:f>
      </x:c>
      <x:c r="B666" s="0">
        <x:f>'Historical Trades'!B666</x:f>
      </x:c>
      <x:c r="C666" s="23">
        <x:f>'Historical Trades'!C666</x:f>
      </x:c>
      <x:c r="D666" s="0">
        <x:f>'Historical Trades'!D666</x:f>
      </x:c>
      <x:c r="E666" s="23">
        <x:f>'Historical Trades'!E666</x:f>
      </x:c>
      <x:c r="F666" s="0">
        <x:f>'Historical Trades'!F666</x:f>
      </x:c>
      <x:c r="G666" s="0">
        <x:f>'Historical Trades'!G666</x:f>
      </x:c>
      <x:c r="H666" s="0">
        <x:f>'Historical Trades'!H666</x:f>
      </x:c>
      <x:c r="I666" s="0">
        <x:f>'Historical Trades'!I666</x:f>
      </x:c>
      <x:c r="J666" s="0">
        <x:f>'Historical Trades'!J666</x:f>
      </x:c>
      <x:c r="K666" s="0">
        <x:f>'Historical Trades'!K666</x:f>
      </x:c>
      <x:c r="L666" s="0">
        <x:f>'Historical Trades'!L666</x:f>
      </x:c>
      <x:c r="M666" s="0">
        <x:f>'Historical Trades'!M666</x:f>
      </x:c>
      <x:c r="N666" s="0">
        <x:f>CLEAN('Historical Trades'!O666)</x:f>
      </x:c>
      <x:c r="P666" s="14">
        <x:f>IF(G666="sell",M666,-M666)</x:f>
      </x:c>
      <x:c r="Q666" s="14">
        <x:f>VLOOKUP(N666,'Currency Rates'!$A$3:$C$32,3,0)</x:f>
      </x:c>
      <x:c r="R666" s="0">
        <x:f>IF(A666="SPUS",0,IF(A666="FWD",0,P666/Q666))</x:f>
      </x:c>
    </x:row>
    <x:row r="667" spans="1:19" x14ac:dyDescent="0.3">
      <x:c r="A667" s="0">
        <x:f>'Historical Trades'!A667</x:f>
      </x:c>
      <x:c r="B667" s="0">
        <x:f>'Historical Trades'!B667</x:f>
      </x:c>
      <x:c r="C667" s="23">
        <x:f>'Historical Trades'!C667</x:f>
      </x:c>
      <x:c r="D667" s="0">
        <x:f>'Historical Trades'!D667</x:f>
      </x:c>
      <x:c r="E667" s="23">
        <x:f>'Historical Trades'!E667</x:f>
      </x:c>
      <x:c r="F667" s="0">
        <x:f>'Historical Trades'!F667</x:f>
      </x:c>
      <x:c r="G667" s="0">
        <x:f>'Historical Trades'!G667</x:f>
      </x:c>
      <x:c r="H667" s="0">
        <x:f>'Historical Trades'!H667</x:f>
      </x:c>
      <x:c r="I667" s="0">
        <x:f>'Historical Trades'!I667</x:f>
      </x:c>
      <x:c r="J667" s="0">
        <x:f>'Historical Trades'!J667</x:f>
      </x:c>
      <x:c r="K667" s="0">
        <x:f>'Historical Trades'!K667</x:f>
      </x:c>
      <x:c r="L667" s="0">
        <x:f>'Historical Trades'!L667</x:f>
      </x:c>
      <x:c r="M667" s="0">
        <x:f>'Historical Trades'!M667</x:f>
      </x:c>
      <x:c r="N667" s="0">
        <x:f>CLEAN('Historical Trades'!O667)</x:f>
      </x:c>
      <x:c r="P667" s="14">
        <x:f>IF(G667="sell",M667,-M667)</x:f>
      </x:c>
      <x:c r="Q667" s="14">
        <x:f>VLOOKUP(N667,'Currency Rates'!$A$3:$C$32,3,0)</x:f>
      </x:c>
      <x:c r="R667" s="0">
        <x:f>IF(A667="SPUS",0,IF(A667="FWD",0,P667/Q667))</x:f>
      </x:c>
    </x:row>
    <x:row r="668" spans="1:19" x14ac:dyDescent="0.3">
      <x:c r="A668" s="0">
        <x:f>'Historical Trades'!A668</x:f>
      </x:c>
      <x:c r="B668" s="0">
        <x:f>'Historical Trades'!B668</x:f>
      </x:c>
      <x:c r="C668" s="23">
        <x:f>'Historical Trades'!C668</x:f>
      </x:c>
      <x:c r="D668" s="0">
        <x:f>'Historical Trades'!D668</x:f>
      </x:c>
      <x:c r="E668" s="23">
        <x:f>'Historical Trades'!E668</x:f>
      </x:c>
      <x:c r="F668" s="0">
        <x:f>'Historical Trades'!F668</x:f>
      </x:c>
      <x:c r="G668" s="0">
        <x:f>'Historical Trades'!G668</x:f>
      </x:c>
      <x:c r="H668" s="0">
        <x:f>'Historical Trades'!H668</x:f>
      </x:c>
      <x:c r="I668" s="0">
        <x:f>'Historical Trades'!I668</x:f>
      </x:c>
      <x:c r="J668" s="0">
        <x:f>'Historical Trades'!J668</x:f>
      </x:c>
      <x:c r="K668" s="0">
        <x:f>'Historical Trades'!K668</x:f>
      </x:c>
      <x:c r="L668" s="0">
        <x:f>'Historical Trades'!L668</x:f>
      </x:c>
      <x:c r="M668" s="0">
        <x:f>'Historical Trades'!M668</x:f>
      </x:c>
      <x:c r="N668" s="0">
        <x:f>CLEAN('Historical Trades'!O668)</x:f>
      </x:c>
      <x:c r="P668" s="14">
        <x:f>IF(G668="sell",M668,-M668)</x:f>
      </x:c>
      <x:c r="Q668" s="14">
        <x:f>VLOOKUP(N668,'Currency Rates'!$A$3:$C$32,3,0)</x:f>
      </x:c>
      <x:c r="R668" s="0">
        <x:f>IF(A668="SPUS",0,IF(A668="FWD",0,P668/Q668))</x:f>
      </x:c>
    </x:row>
    <x:row r="669" spans="1:19" x14ac:dyDescent="0.3">
      <x:c r="A669" s="0">
        <x:f>'Historical Trades'!A669</x:f>
      </x:c>
      <x:c r="B669" s="0">
        <x:f>'Historical Trades'!B669</x:f>
      </x:c>
      <x:c r="C669" s="23">
        <x:f>'Historical Trades'!C669</x:f>
      </x:c>
      <x:c r="D669" s="0">
        <x:f>'Historical Trades'!D669</x:f>
      </x:c>
      <x:c r="E669" s="23">
        <x:f>'Historical Trades'!E669</x:f>
      </x:c>
      <x:c r="F669" s="0">
        <x:f>'Historical Trades'!F669</x:f>
      </x:c>
      <x:c r="G669" s="0">
        <x:f>'Historical Trades'!G669</x:f>
      </x:c>
      <x:c r="H669" s="0">
        <x:f>'Historical Trades'!H669</x:f>
      </x:c>
      <x:c r="I669" s="0">
        <x:f>'Historical Trades'!I669</x:f>
      </x:c>
      <x:c r="J669" s="0">
        <x:f>'Historical Trades'!J669</x:f>
      </x:c>
      <x:c r="K669" s="0">
        <x:f>'Historical Trades'!K669</x:f>
      </x:c>
      <x:c r="L669" s="0">
        <x:f>'Historical Trades'!L669</x:f>
      </x:c>
      <x:c r="M669" s="0">
        <x:f>'Historical Trades'!M669</x:f>
      </x:c>
      <x:c r="N669" s="0">
        <x:f>CLEAN('Historical Trades'!O669)</x:f>
      </x:c>
      <x:c r="P669" s="14">
        <x:f>IF(G669="sell",M669,-M669)</x:f>
      </x:c>
      <x:c r="Q669" s="14">
        <x:f>VLOOKUP(N669,'Currency Rates'!$A$3:$C$32,3,0)</x:f>
      </x:c>
      <x:c r="R669" s="0">
        <x:f>IF(A669="SPUS",0,IF(A669="FWD",0,P669/Q669))</x:f>
      </x:c>
    </x:row>
    <x:row r="670" spans="1:19" x14ac:dyDescent="0.3">
      <x:c r="A670" s="0">
        <x:f>'Historical Trades'!A670</x:f>
      </x:c>
      <x:c r="B670" s="0">
        <x:f>'Historical Trades'!B670</x:f>
      </x:c>
      <x:c r="C670" s="23">
        <x:f>'Historical Trades'!C670</x:f>
      </x:c>
      <x:c r="D670" s="0">
        <x:f>'Historical Trades'!D670</x:f>
      </x:c>
      <x:c r="E670" s="23">
        <x:f>'Historical Trades'!E670</x:f>
      </x:c>
      <x:c r="F670" s="0">
        <x:f>'Historical Trades'!F670</x:f>
      </x:c>
      <x:c r="G670" s="0">
        <x:f>'Historical Trades'!G670</x:f>
      </x:c>
      <x:c r="H670" s="0">
        <x:f>'Historical Trades'!H670</x:f>
      </x:c>
      <x:c r="I670" s="0">
        <x:f>'Historical Trades'!I670</x:f>
      </x:c>
      <x:c r="J670" s="0">
        <x:f>'Historical Trades'!J670</x:f>
      </x:c>
      <x:c r="K670" s="0">
        <x:f>'Historical Trades'!K670</x:f>
      </x:c>
      <x:c r="L670" s="0">
        <x:f>'Historical Trades'!L670</x:f>
      </x:c>
      <x:c r="M670" s="0">
        <x:f>'Historical Trades'!M670</x:f>
      </x:c>
      <x:c r="N670" s="0">
        <x:f>CLEAN('Historical Trades'!O670)</x:f>
      </x:c>
      <x:c r="P670" s="14">
        <x:f>IF(G670="sell",M670,-M670)</x:f>
      </x:c>
      <x:c r="Q670" s="14">
        <x:f>VLOOKUP(N670,'Currency Rates'!$A$3:$C$32,3,0)</x:f>
      </x:c>
      <x:c r="R670" s="0">
        <x:f>IF(A670="SPUS",0,IF(A670="FWD",0,P670/Q670))</x:f>
      </x:c>
    </x:row>
    <x:row r="671" spans="1:19" x14ac:dyDescent="0.3">
      <x:c r="A671" s="0">
        <x:f>'Historical Trades'!A671</x:f>
      </x:c>
      <x:c r="B671" s="0">
        <x:f>'Historical Trades'!B671</x:f>
      </x:c>
      <x:c r="C671" s="23">
        <x:f>'Historical Trades'!C671</x:f>
      </x:c>
      <x:c r="D671" s="0">
        <x:f>'Historical Trades'!D671</x:f>
      </x:c>
      <x:c r="E671" s="23">
        <x:f>'Historical Trades'!E671</x:f>
      </x:c>
      <x:c r="F671" s="0">
        <x:f>'Historical Trades'!F671</x:f>
      </x:c>
      <x:c r="G671" s="0">
        <x:f>'Historical Trades'!G671</x:f>
      </x:c>
      <x:c r="H671" s="0">
        <x:f>'Historical Trades'!H671</x:f>
      </x:c>
      <x:c r="I671" s="0">
        <x:f>'Historical Trades'!I671</x:f>
      </x:c>
      <x:c r="J671" s="0">
        <x:f>'Historical Trades'!J671</x:f>
      </x:c>
      <x:c r="K671" s="0">
        <x:f>'Historical Trades'!K671</x:f>
      </x:c>
      <x:c r="L671" s="0">
        <x:f>'Historical Trades'!L671</x:f>
      </x:c>
      <x:c r="M671" s="0">
        <x:f>'Historical Trades'!M671</x:f>
      </x:c>
      <x:c r="N671" s="0">
        <x:f>CLEAN('Historical Trades'!O671)</x:f>
      </x:c>
      <x:c r="P671" s="14">
        <x:f>IF(G671="sell",M671,-M671)</x:f>
      </x:c>
      <x:c r="Q671" s="14">
        <x:f>VLOOKUP(N671,'Currency Rates'!$A$3:$C$32,3,0)</x:f>
      </x:c>
      <x:c r="R671" s="0">
        <x:f>IF(A671="SPUS",0,IF(A671="FWD",0,P671/Q671))</x:f>
      </x:c>
    </x:row>
    <x:row r="672" spans="1:19" x14ac:dyDescent="0.3">
      <x:c r="A672" s="0">
        <x:f>'Historical Trades'!A672</x:f>
      </x:c>
      <x:c r="B672" s="0">
        <x:f>'Historical Trades'!B672</x:f>
      </x:c>
      <x:c r="C672" s="23">
        <x:f>'Historical Trades'!C672</x:f>
      </x:c>
      <x:c r="D672" s="0">
        <x:f>'Historical Trades'!D672</x:f>
      </x:c>
      <x:c r="E672" s="23">
        <x:f>'Historical Trades'!E672</x:f>
      </x:c>
      <x:c r="F672" s="0">
        <x:f>'Historical Trades'!F672</x:f>
      </x:c>
      <x:c r="G672" s="0">
        <x:f>'Historical Trades'!G672</x:f>
      </x:c>
      <x:c r="H672" s="0">
        <x:f>'Historical Trades'!H672</x:f>
      </x:c>
      <x:c r="I672" s="0">
        <x:f>'Historical Trades'!I672</x:f>
      </x:c>
      <x:c r="J672" s="0">
        <x:f>'Historical Trades'!J672</x:f>
      </x:c>
      <x:c r="K672" s="0">
        <x:f>'Historical Trades'!K672</x:f>
      </x:c>
      <x:c r="L672" s="0">
        <x:f>'Historical Trades'!L672</x:f>
      </x:c>
      <x:c r="M672" s="0">
        <x:f>'Historical Trades'!M672</x:f>
      </x:c>
      <x:c r="N672" s="0">
        <x:f>CLEAN('Historical Trades'!O672)</x:f>
      </x:c>
      <x:c r="P672" s="14">
        <x:f>IF(G672="sell",M672,-M672)</x:f>
      </x:c>
      <x:c r="Q672" s="14">
        <x:f>VLOOKUP(N672,'Currency Rates'!$A$3:$C$32,3,0)</x:f>
      </x:c>
      <x:c r="R672" s="0">
        <x:f>IF(A672="SPUS",0,IF(A672="FWD",0,P672/Q672))</x:f>
      </x:c>
    </x:row>
    <x:row r="673" spans="1:19" x14ac:dyDescent="0.3">
      <x:c r="A673" s="0">
        <x:f>'Historical Trades'!A673</x:f>
      </x:c>
      <x:c r="B673" s="0">
        <x:f>'Historical Trades'!B673</x:f>
      </x:c>
      <x:c r="C673" s="23">
        <x:f>'Historical Trades'!C673</x:f>
      </x:c>
      <x:c r="D673" s="0">
        <x:f>'Historical Trades'!D673</x:f>
      </x:c>
      <x:c r="E673" s="23">
        <x:f>'Historical Trades'!E673</x:f>
      </x:c>
      <x:c r="F673" s="0">
        <x:f>'Historical Trades'!F673</x:f>
      </x:c>
      <x:c r="G673" s="0">
        <x:f>'Historical Trades'!G673</x:f>
      </x:c>
      <x:c r="H673" s="0">
        <x:f>'Historical Trades'!H673</x:f>
      </x:c>
      <x:c r="I673" s="0">
        <x:f>'Historical Trades'!I673</x:f>
      </x:c>
      <x:c r="J673" s="0">
        <x:f>'Historical Trades'!J673</x:f>
      </x:c>
      <x:c r="K673" s="0">
        <x:f>'Historical Trades'!K673</x:f>
      </x:c>
      <x:c r="L673" s="0">
        <x:f>'Historical Trades'!L673</x:f>
      </x:c>
      <x:c r="M673" s="0">
        <x:f>'Historical Trades'!M673</x:f>
      </x:c>
      <x:c r="N673" s="0">
        <x:f>CLEAN('Historical Trades'!O673)</x:f>
      </x:c>
      <x:c r="P673" s="14">
        <x:f>IF(G673="sell",M673,-M673)</x:f>
      </x:c>
      <x:c r="Q673" s="14">
        <x:f>VLOOKUP(N673,'Currency Rates'!$A$3:$C$32,3,0)</x:f>
      </x:c>
      <x:c r="R673" s="0">
        <x:f>IF(A673="SPUS",0,IF(A673="FWD",0,P673/Q673))</x:f>
      </x:c>
    </x:row>
    <x:row r="674" spans="1:19" x14ac:dyDescent="0.3">
      <x:c r="A674" s="0">
        <x:f>'Historical Trades'!A674</x:f>
      </x:c>
      <x:c r="B674" s="0">
        <x:f>'Historical Trades'!B674</x:f>
      </x:c>
      <x:c r="C674" s="23">
        <x:f>'Historical Trades'!C674</x:f>
      </x:c>
      <x:c r="D674" s="0">
        <x:f>'Historical Trades'!D674</x:f>
      </x:c>
      <x:c r="E674" s="23">
        <x:f>'Historical Trades'!E674</x:f>
      </x:c>
      <x:c r="F674" s="0">
        <x:f>'Historical Trades'!F674</x:f>
      </x:c>
      <x:c r="G674" s="0">
        <x:f>'Historical Trades'!G674</x:f>
      </x:c>
      <x:c r="H674" s="0">
        <x:f>'Historical Trades'!H674</x:f>
      </x:c>
      <x:c r="I674" s="0">
        <x:f>'Historical Trades'!I674</x:f>
      </x:c>
      <x:c r="J674" s="0">
        <x:f>'Historical Trades'!J674</x:f>
      </x:c>
      <x:c r="K674" s="0">
        <x:f>'Historical Trades'!K674</x:f>
      </x:c>
      <x:c r="L674" s="0">
        <x:f>'Historical Trades'!L674</x:f>
      </x:c>
      <x:c r="M674" s="0">
        <x:f>'Historical Trades'!M674</x:f>
      </x:c>
      <x:c r="N674" s="0">
        <x:f>CLEAN('Historical Trades'!O674)</x:f>
      </x:c>
      <x:c r="P674" s="14">
        <x:f>IF(G674="sell",M674,-M674)</x:f>
      </x:c>
      <x:c r="Q674" s="14">
        <x:f>VLOOKUP(N674,'Currency Rates'!$A$3:$C$32,3,0)</x:f>
      </x:c>
      <x:c r="R674" s="0">
        <x:f>IF(A674="SPUS",0,IF(A674="FWD",0,P674/Q674))</x:f>
      </x:c>
    </x:row>
    <x:row r="675" spans="1:19" x14ac:dyDescent="0.3">
      <x:c r="A675" s="0">
        <x:f>'Historical Trades'!A675</x:f>
      </x:c>
      <x:c r="B675" s="0">
        <x:f>'Historical Trades'!B675</x:f>
      </x:c>
      <x:c r="C675" s="23">
        <x:f>'Historical Trades'!C675</x:f>
      </x:c>
      <x:c r="D675" s="0">
        <x:f>'Historical Trades'!D675</x:f>
      </x:c>
      <x:c r="E675" s="23">
        <x:f>'Historical Trades'!E675</x:f>
      </x:c>
      <x:c r="F675" s="0">
        <x:f>'Historical Trades'!F675</x:f>
      </x:c>
      <x:c r="G675" s="0">
        <x:f>'Historical Trades'!G675</x:f>
      </x:c>
      <x:c r="H675" s="0">
        <x:f>'Historical Trades'!H675</x:f>
      </x:c>
      <x:c r="I675" s="0">
        <x:f>'Historical Trades'!I675</x:f>
      </x:c>
      <x:c r="J675" s="0">
        <x:f>'Historical Trades'!J675</x:f>
      </x:c>
      <x:c r="K675" s="0">
        <x:f>'Historical Trades'!K675</x:f>
      </x:c>
      <x:c r="L675" s="0">
        <x:f>'Historical Trades'!L675</x:f>
      </x:c>
      <x:c r="M675" s="0">
        <x:f>'Historical Trades'!M675</x:f>
      </x:c>
      <x:c r="N675" s="0">
        <x:f>CLEAN('Historical Trades'!O675)</x:f>
      </x:c>
      <x:c r="P675" s="14">
        <x:f>IF(G675="sell",M675,-M675)</x:f>
      </x:c>
      <x:c r="Q675" s="14">
        <x:f>VLOOKUP(N675,'Currency Rates'!$A$3:$C$32,3,0)</x:f>
      </x:c>
      <x:c r="R675" s="0">
        <x:f>IF(A675="SPUS",0,IF(A675="FWD",0,P675/Q675))</x:f>
      </x:c>
    </x:row>
    <x:row r="676" spans="1:19" x14ac:dyDescent="0.3">
      <x:c r="A676" s="0">
        <x:f>'Historical Trades'!A676</x:f>
      </x:c>
      <x:c r="B676" s="0">
        <x:f>'Historical Trades'!B676</x:f>
      </x:c>
      <x:c r="C676" s="23">
        <x:f>'Historical Trades'!C676</x:f>
      </x:c>
      <x:c r="D676" s="0">
        <x:f>'Historical Trades'!D676</x:f>
      </x:c>
      <x:c r="E676" s="23">
        <x:f>'Historical Trades'!E676</x:f>
      </x:c>
      <x:c r="F676" s="0">
        <x:f>'Historical Trades'!F676</x:f>
      </x:c>
      <x:c r="G676" s="0">
        <x:f>'Historical Trades'!G676</x:f>
      </x:c>
      <x:c r="H676" s="0">
        <x:f>'Historical Trades'!H676</x:f>
      </x:c>
      <x:c r="I676" s="0">
        <x:f>'Historical Trades'!I676</x:f>
      </x:c>
      <x:c r="J676" s="0">
        <x:f>'Historical Trades'!J676</x:f>
      </x:c>
      <x:c r="K676" s="0">
        <x:f>'Historical Trades'!K676</x:f>
      </x:c>
      <x:c r="L676" s="0">
        <x:f>'Historical Trades'!L676</x:f>
      </x:c>
      <x:c r="M676" s="0">
        <x:f>'Historical Trades'!M676</x:f>
      </x:c>
      <x:c r="N676" s="0">
        <x:f>CLEAN('Historical Trades'!O676)</x:f>
      </x:c>
      <x:c r="P676" s="14">
        <x:f>IF(G676="sell",M676,-M676)</x:f>
      </x:c>
      <x:c r="Q676" s="14">
        <x:f>VLOOKUP(N676,'Currency Rates'!$A$3:$C$32,3,0)</x:f>
      </x:c>
      <x:c r="R676" s="0">
        <x:f>IF(A676="SPUS",0,IF(A676="FWD",0,P676/Q676))</x:f>
      </x:c>
    </x:row>
    <x:row r="677" spans="1:19" x14ac:dyDescent="0.3">
      <x:c r="A677" s="0">
        <x:f>'Historical Trades'!A677</x:f>
      </x:c>
      <x:c r="B677" s="0">
        <x:f>'Historical Trades'!B677</x:f>
      </x:c>
      <x:c r="C677" s="23">
        <x:f>'Historical Trades'!C677</x:f>
      </x:c>
      <x:c r="D677" s="0">
        <x:f>'Historical Trades'!D677</x:f>
      </x:c>
      <x:c r="E677" s="23">
        <x:f>'Historical Trades'!E677</x:f>
      </x:c>
      <x:c r="F677" s="0">
        <x:f>'Historical Trades'!F677</x:f>
      </x:c>
      <x:c r="G677" s="0">
        <x:f>'Historical Trades'!G677</x:f>
      </x:c>
      <x:c r="H677" s="0">
        <x:f>'Historical Trades'!H677</x:f>
      </x:c>
      <x:c r="I677" s="0">
        <x:f>'Historical Trades'!I677</x:f>
      </x:c>
      <x:c r="J677" s="0">
        <x:f>'Historical Trades'!J677</x:f>
      </x:c>
      <x:c r="K677" s="0">
        <x:f>'Historical Trades'!K677</x:f>
      </x:c>
      <x:c r="L677" s="0">
        <x:f>'Historical Trades'!L677</x:f>
      </x:c>
      <x:c r="M677" s="0">
        <x:f>'Historical Trades'!M677</x:f>
      </x:c>
      <x:c r="N677" s="0">
        <x:f>CLEAN('Historical Trades'!O677)</x:f>
      </x:c>
      <x:c r="P677" s="14">
        <x:f>IF(G677="sell",M677,-M677)</x:f>
      </x:c>
      <x:c r="Q677" s="14">
        <x:f>VLOOKUP(N677,'Currency Rates'!$A$3:$C$32,3,0)</x:f>
      </x:c>
      <x:c r="R677" s="0">
        <x:f>IF(A677="SPUS",0,IF(A677="FWD",0,P677/Q677))</x:f>
      </x:c>
    </x:row>
    <x:row r="678" spans="1:19" x14ac:dyDescent="0.3">
      <x:c r="A678" s="0">
        <x:f>'Historical Trades'!A678</x:f>
      </x:c>
      <x:c r="B678" s="0">
        <x:f>'Historical Trades'!B678</x:f>
      </x:c>
      <x:c r="C678" s="23">
        <x:f>'Historical Trades'!C678</x:f>
      </x:c>
      <x:c r="D678" s="0">
        <x:f>'Historical Trades'!D678</x:f>
      </x:c>
      <x:c r="E678" s="23">
        <x:f>'Historical Trades'!E678</x:f>
      </x:c>
      <x:c r="F678" s="0">
        <x:f>'Historical Trades'!F678</x:f>
      </x:c>
      <x:c r="G678" s="0">
        <x:f>'Historical Trades'!G678</x:f>
      </x:c>
      <x:c r="H678" s="0">
        <x:f>'Historical Trades'!H678</x:f>
      </x:c>
      <x:c r="I678" s="0">
        <x:f>'Historical Trades'!I678</x:f>
      </x:c>
      <x:c r="J678" s="0">
        <x:f>'Historical Trades'!J678</x:f>
      </x:c>
      <x:c r="K678" s="0">
        <x:f>'Historical Trades'!K678</x:f>
      </x:c>
      <x:c r="L678" s="0">
        <x:f>'Historical Trades'!L678</x:f>
      </x:c>
      <x:c r="M678" s="0">
        <x:f>'Historical Trades'!M678</x:f>
      </x:c>
      <x:c r="N678" s="0">
        <x:f>CLEAN('Historical Trades'!O678)</x:f>
      </x:c>
      <x:c r="P678" s="14">
        <x:f>IF(G678="sell",M678,-M678)</x:f>
      </x:c>
      <x:c r="Q678" s="14">
        <x:f>VLOOKUP(N678,'Currency Rates'!$A$3:$C$32,3,0)</x:f>
      </x:c>
      <x:c r="R678" s="0">
        <x:f>IF(A678="SPUS",0,IF(A678="FWD",0,P678/Q678))</x:f>
      </x:c>
    </x:row>
    <x:row r="679" spans="1:19" x14ac:dyDescent="0.3">
      <x:c r="A679" s="0">
        <x:f>'Historical Trades'!A679</x:f>
      </x:c>
      <x:c r="B679" s="0">
        <x:f>'Historical Trades'!B679</x:f>
      </x:c>
      <x:c r="C679" s="23">
        <x:f>'Historical Trades'!C679</x:f>
      </x:c>
      <x:c r="D679" s="0">
        <x:f>'Historical Trades'!D679</x:f>
      </x:c>
      <x:c r="E679" s="23">
        <x:f>'Historical Trades'!E679</x:f>
      </x:c>
      <x:c r="F679" s="0">
        <x:f>'Historical Trades'!F679</x:f>
      </x:c>
      <x:c r="G679" s="0">
        <x:f>'Historical Trades'!G679</x:f>
      </x:c>
      <x:c r="H679" s="0">
        <x:f>'Historical Trades'!H679</x:f>
      </x:c>
      <x:c r="I679" s="0">
        <x:f>'Historical Trades'!I679</x:f>
      </x:c>
      <x:c r="J679" s="0">
        <x:f>'Historical Trades'!J679</x:f>
      </x:c>
      <x:c r="K679" s="0">
        <x:f>'Historical Trades'!K679</x:f>
      </x:c>
      <x:c r="L679" s="0">
        <x:f>'Historical Trades'!L679</x:f>
      </x:c>
      <x:c r="M679" s="0">
        <x:f>'Historical Trades'!M679</x:f>
      </x:c>
      <x:c r="N679" s="0">
        <x:f>CLEAN('Historical Trades'!O679)</x:f>
      </x:c>
      <x:c r="P679" s="14">
        <x:f>IF(G679="sell",M679,-M679)</x:f>
      </x:c>
      <x:c r="Q679" s="14">
        <x:f>VLOOKUP(N679,'Currency Rates'!$A$3:$C$32,3,0)</x:f>
      </x:c>
      <x:c r="R679" s="0">
        <x:f>IF(A679="SPUS",0,IF(A679="FWD",0,P679/Q679))</x:f>
      </x:c>
    </x:row>
    <x:row r="680" spans="1:19" x14ac:dyDescent="0.3">
      <x:c r="A680" s="0">
        <x:f>'Historical Trades'!A680</x:f>
      </x:c>
      <x:c r="B680" s="0">
        <x:f>'Historical Trades'!B680</x:f>
      </x:c>
      <x:c r="C680" s="23">
        <x:f>'Historical Trades'!C680</x:f>
      </x:c>
      <x:c r="D680" s="0">
        <x:f>'Historical Trades'!D680</x:f>
      </x:c>
      <x:c r="E680" s="23">
        <x:f>'Historical Trades'!E680</x:f>
      </x:c>
      <x:c r="F680" s="0">
        <x:f>'Historical Trades'!F680</x:f>
      </x:c>
      <x:c r="G680" s="0">
        <x:f>'Historical Trades'!G680</x:f>
      </x:c>
      <x:c r="H680" s="0">
        <x:f>'Historical Trades'!H680</x:f>
      </x:c>
      <x:c r="I680" s="0">
        <x:f>'Historical Trades'!I680</x:f>
      </x:c>
      <x:c r="J680" s="0">
        <x:f>'Historical Trades'!J680</x:f>
      </x:c>
      <x:c r="K680" s="0">
        <x:f>'Historical Trades'!K680</x:f>
      </x:c>
      <x:c r="L680" s="0">
        <x:f>'Historical Trades'!L680</x:f>
      </x:c>
      <x:c r="M680" s="0">
        <x:f>'Historical Trades'!M680</x:f>
      </x:c>
      <x:c r="N680" s="0">
        <x:f>CLEAN('Historical Trades'!O680)</x:f>
      </x:c>
      <x:c r="P680" s="14">
        <x:f>IF(G680="sell",M680,-M680)</x:f>
      </x:c>
      <x:c r="Q680" s="14">
        <x:f>VLOOKUP(N680,'Currency Rates'!$A$3:$C$32,3,0)</x:f>
      </x:c>
      <x:c r="R680" s="0">
        <x:f>IF(A680="SPUS",0,IF(A680="FWD",0,P680/Q680))</x:f>
      </x:c>
    </x:row>
    <x:row r="681" spans="1:19" x14ac:dyDescent="0.3">
      <x:c r="A681" s="0">
        <x:f>'Historical Trades'!A681</x:f>
      </x:c>
      <x:c r="B681" s="0">
        <x:f>'Historical Trades'!B681</x:f>
      </x:c>
      <x:c r="C681" s="23">
        <x:f>'Historical Trades'!C681</x:f>
      </x:c>
      <x:c r="D681" s="0">
        <x:f>'Historical Trades'!D681</x:f>
      </x:c>
      <x:c r="E681" s="23">
        <x:f>'Historical Trades'!E681</x:f>
      </x:c>
      <x:c r="F681" s="0">
        <x:f>'Historical Trades'!F681</x:f>
      </x:c>
      <x:c r="G681" s="0">
        <x:f>'Historical Trades'!G681</x:f>
      </x:c>
      <x:c r="H681" s="0">
        <x:f>'Historical Trades'!H681</x:f>
      </x:c>
      <x:c r="I681" s="0">
        <x:f>'Historical Trades'!I681</x:f>
      </x:c>
      <x:c r="J681" s="0">
        <x:f>'Historical Trades'!J681</x:f>
      </x:c>
      <x:c r="K681" s="0">
        <x:f>'Historical Trades'!K681</x:f>
      </x:c>
      <x:c r="L681" s="0">
        <x:f>'Historical Trades'!L681</x:f>
      </x:c>
      <x:c r="M681" s="0">
        <x:f>'Historical Trades'!M681</x:f>
      </x:c>
      <x:c r="N681" s="0">
        <x:f>CLEAN('Historical Trades'!O681)</x:f>
      </x:c>
      <x:c r="P681" s="14">
        <x:f>IF(G681="sell",M681,-M681)</x:f>
      </x:c>
      <x:c r="Q681" s="14">
        <x:f>VLOOKUP(N681,'Currency Rates'!$A$3:$C$32,3,0)</x:f>
      </x:c>
      <x:c r="R681" s="0">
        <x:f>IF(A681="SPUS",0,IF(A681="FWD",0,P681/Q681))</x:f>
      </x:c>
    </x:row>
    <x:row r="682" spans="1:19" x14ac:dyDescent="0.3">
      <x:c r="A682" s="0">
        <x:f>'Historical Trades'!A682</x:f>
      </x:c>
      <x:c r="B682" s="0">
        <x:f>'Historical Trades'!B682</x:f>
      </x:c>
      <x:c r="C682" s="23">
        <x:f>'Historical Trades'!C682</x:f>
      </x:c>
      <x:c r="D682" s="0">
        <x:f>'Historical Trades'!D682</x:f>
      </x:c>
      <x:c r="E682" s="23">
        <x:f>'Historical Trades'!E682</x:f>
      </x:c>
      <x:c r="F682" s="0">
        <x:f>'Historical Trades'!F682</x:f>
      </x:c>
      <x:c r="G682" s="0">
        <x:f>'Historical Trades'!G682</x:f>
      </x:c>
      <x:c r="H682" s="0">
        <x:f>'Historical Trades'!H682</x:f>
      </x:c>
      <x:c r="I682" s="0">
        <x:f>'Historical Trades'!I682</x:f>
      </x:c>
      <x:c r="J682" s="0">
        <x:f>'Historical Trades'!J682</x:f>
      </x:c>
      <x:c r="K682" s="0">
        <x:f>'Historical Trades'!K682</x:f>
      </x:c>
      <x:c r="L682" s="0">
        <x:f>'Historical Trades'!L682</x:f>
      </x:c>
      <x:c r="M682" s="0">
        <x:f>'Historical Trades'!M682</x:f>
      </x:c>
      <x:c r="N682" s="0">
        <x:f>CLEAN('Historical Trades'!O682)</x:f>
      </x:c>
      <x:c r="P682" s="14">
        <x:f>IF(G682="sell",M682,-M682)</x:f>
      </x:c>
      <x:c r="Q682" s="14">
        <x:f>VLOOKUP(N682,'Currency Rates'!$A$3:$C$32,3,0)</x:f>
      </x:c>
      <x:c r="R682" s="0">
        <x:f>IF(A682="SPUS",0,IF(A682="FWD",0,P682/Q682))</x:f>
      </x:c>
    </x:row>
    <x:row r="683" spans="1:19" x14ac:dyDescent="0.3">
      <x:c r="A683" s="0">
        <x:f>'Historical Trades'!A683</x:f>
      </x:c>
      <x:c r="B683" s="0">
        <x:f>'Historical Trades'!B683</x:f>
      </x:c>
      <x:c r="C683" s="23">
        <x:f>'Historical Trades'!C683</x:f>
      </x:c>
      <x:c r="D683" s="0">
        <x:f>'Historical Trades'!D683</x:f>
      </x:c>
      <x:c r="E683" s="23">
        <x:f>'Historical Trades'!E683</x:f>
      </x:c>
      <x:c r="F683" s="0">
        <x:f>'Historical Trades'!F683</x:f>
      </x:c>
      <x:c r="G683" s="0">
        <x:f>'Historical Trades'!G683</x:f>
      </x:c>
      <x:c r="H683" s="0">
        <x:f>'Historical Trades'!H683</x:f>
      </x:c>
      <x:c r="I683" s="0">
        <x:f>'Historical Trades'!I683</x:f>
      </x:c>
      <x:c r="J683" s="0">
        <x:f>'Historical Trades'!J683</x:f>
      </x:c>
      <x:c r="K683" s="0">
        <x:f>'Historical Trades'!K683</x:f>
      </x:c>
      <x:c r="L683" s="0">
        <x:f>'Historical Trades'!L683</x:f>
      </x:c>
      <x:c r="M683" s="0">
        <x:f>'Historical Trades'!M683</x:f>
      </x:c>
      <x:c r="N683" s="0">
        <x:f>CLEAN('Historical Trades'!O683)</x:f>
      </x:c>
      <x:c r="P683" s="14">
        <x:f>IF(G683="sell",M683,-M683)</x:f>
      </x:c>
      <x:c r="Q683" s="14">
        <x:f>VLOOKUP(N683,'Currency Rates'!$A$3:$C$32,3,0)</x:f>
      </x:c>
      <x:c r="R683" s="0">
        <x:f>IF(A683="SPUS",0,IF(A683="FWD",0,P683/Q683))</x:f>
      </x:c>
    </x:row>
    <x:row r="684" spans="1:19" x14ac:dyDescent="0.3">
      <x:c r="A684" s="0">
        <x:f>'Historical Trades'!A684</x:f>
      </x:c>
      <x:c r="B684" s="0">
        <x:f>'Historical Trades'!B684</x:f>
      </x:c>
      <x:c r="C684" s="23">
        <x:f>'Historical Trades'!C684</x:f>
      </x:c>
      <x:c r="D684" s="0">
        <x:f>'Historical Trades'!D684</x:f>
      </x:c>
      <x:c r="E684" s="23">
        <x:f>'Historical Trades'!E684</x:f>
      </x:c>
      <x:c r="F684" s="0">
        <x:f>'Historical Trades'!F684</x:f>
      </x:c>
      <x:c r="G684" s="0">
        <x:f>'Historical Trades'!G684</x:f>
      </x:c>
      <x:c r="H684" s="0">
        <x:f>'Historical Trades'!H684</x:f>
      </x:c>
      <x:c r="I684" s="0">
        <x:f>'Historical Trades'!I684</x:f>
      </x:c>
      <x:c r="J684" s="0">
        <x:f>'Historical Trades'!J684</x:f>
      </x:c>
      <x:c r="K684" s="0">
        <x:f>'Historical Trades'!K684</x:f>
      </x:c>
      <x:c r="L684" s="0">
        <x:f>'Historical Trades'!L684</x:f>
      </x:c>
      <x:c r="M684" s="0">
        <x:f>'Historical Trades'!M684</x:f>
      </x:c>
      <x:c r="N684" s="0">
        <x:f>CLEAN('Historical Trades'!O684)</x:f>
      </x:c>
      <x:c r="P684" s="14">
        <x:f>IF(G684="sell",M684,-M684)</x:f>
      </x:c>
      <x:c r="Q684" s="14">
        <x:f>VLOOKUP(N684,'Currency Rates'!$A$3:$C$32,3,0)</x:f>
      </x:c>
      <x:c r="R684" s="0">
        <x:f>IF(A684="SPUS",0,IF(A684="FWD",0,P684/Q684))</x:f>
      </x:c>
    </x:row>
    <x:row r="685" spans="1:19" x14ac:dyDescent="0.3">
      <x:c r="A685" s="0">
        <x:f>'Historical Trades'!A685</x:f>
      </x:c>
      <x:c r="B685" s="0">
        <x:f>'Historical Trades'!B685</x:f>
      </x:c>
      <x:c r="C685" s="23">
        <x:f>'Historical Trades'!C685</x:f>
      </x:c>
      <x:c r="D685" s="0">
        <x:f>'Historical Trades'!D685</x:f>
      </x:c>
      <x:c r="E685" s="23">
        <x:f>'Historical Trades'!E685</x:f>
      </x:c>
      <x:c r="F685" s="0">
        <x:f>'Historical Trades'!F685</x:f>
      </x:c>
      <x:c r="G685" s="0">
        <x:f>'Historical Trades'!G685</x:f>
      </x:c>
      <x:c r="H685" s="0">
        <x:f>'Historical Trades'!H685</x:f>
      </x:c>
      <x:c r="I685" s="0">
        <x:f>'Historical Trades'!I685</x:f>
      </x:c>
      <x:c r="J685" s="0">
        <x:f>'Historical Trades'!J685</x:f>
      </x:c>
      <x:c r="K685" s="0">
        <x:f>'Historical Trades'!K685</x:f>
      </x:c>
      <x:c r="L685" s="0">
        <x:f>'Historical Trades'!L685</x:f>
      </x:c>
      <x:c r="M685" s="0">
        <x:f>'Historical Trades'!M685</x:f>
      </x:c>
      <x:c r="N685" s="0">
        <x:f>CLEAN('Historical Trades'!O685)</x:f>
      </x:c>
      <x:c r="P685" s="14">
        <x:f>IF(G685="sell",M685,-M685)</x:f>
      </x:c>
      <x:c r="Q685" s="14">
        <x:f>VLOOKUP(N685,'Currency Rates'!$A$3:$C$32,3,0)</x:f>
      </x:c>
      <x:c r="R685" s="0">
        <x:f>IF(A685="SPUS",0,IF(A685="FWD",0,P685/Q685))</x:f>
      </x:c>
    </x:row>
    <x:row r="686" spans="1:19" x14ac:dyDescent="0.3">
      <x:c r="A686" s="0">
        <x:f>'Historical Trades'!A686</x:f>
      </x:c>
      <x:c r="B686" s="0">
        <x:f>'Historical Trades'!B686</x:f>
      </x:c>
      <x:c r="C686" s="23">
        <x:f>'Historical Trades'!C686</x:f>
      </x:c>
      <x:c r="D686" s="0">
        <x:f>'Historical Trades'!D686</x:f>
      </x:c>
      <x:c r="E686" s="23">
        <x:f>'Historical Trades'!E686</x:f>
      </x:c>
      <x:c r="F686" s="0">
        <x:f>'Historical Trades'!F686</x:f>
      </x:c>
      <x:c r="G686" s="0">
        <x:f>'Historical Trades'!G686</x:f>
      </x:c>
      <x:c r="H686" s="0">
        <x:f>'Historical Trades'!H686</x:f>
      </x:c>
      <x:c r="I686" s="0">
        <x:f>'Historical Trades'!I686</x:f>
      </x:c>
      <x:c r="J686" s="0">
        <x:f>'Historical Trades'!J686</x:f>
      </x:c>
      <x:c r="K686" s="0">
        <x:f>'Historical Trades'!K686</x:f>
      </x:c>
      <x:c r="L686" s="0">
        <x:f>'Historical Trades'!L686</x:f>
      </x:c>
      <x:c r="M686" s="0">
        <x:f>'Historical Trades'!M686</x:f>
      </x:c>
      <x:c r="N686" s="0">
        <x:f>CLEAN('Historical Trades'!O686)</x:f>
      </x:c>
      <x:c r="P686" s="14">
        <x:f>IF(G686="sell",M686,-M686)</x:f>
      </x:c>
      <x:c r="Q686" s="14">
        <x:f>VLOOKUP(N686,'Currency Rates'!$A$3:$C$32,3,0)</x:f>
      </x:c>
      <x:c r="R686" s="0">
        <x:f>IF(A686="SPUS",0,IF(A686="FWD",0,P686/Q686))</x:f>
      </x:c>
    </x:row>
    <x:row r="687" spans="1:19" x14ac:dyDescent="0.3">
      <x:c r="A687" s="0">
        <x:f>'Historical Trades'!A687</x:f>
      </x:c>
      <x:c r="B687" s="0">
        <x:f>'Historical Trades'!B687</x:f>
      </x:c>
      <x:c r="C687" s="23">
        <x:f>'Historical Trades'!C687</x:f>
      </x:c>
      <x:c r="D687" s="0">
        <x:f>'Historical Trades'!D687</x:f>
      </x:c>
      <x:c r="E687" s="23">
        <x:f>'Historical Trades'!E687</x:f>
      </x:c>
      <x:c r="F687" s="0">
        <x:f>'Historical Trades'!F687</x:f>
      </x:c>
      <x:c r="G687" s="0">
        <x:f>'Historical Trades'!G687</x:f>
      </x:c>
      <x:c r="H687" s="0">
        <x:f>'Historical Trades'!H687</x:f>
      </x:c>
      <x:c r="I687" s="0">
        <x:f>'Historical Trades'!I687</x:f>
      </x:c>
      <x:c r="J687" s="0">
        <x:f>'Historical Trades'!J687</x:f>
      </x:c>
      <x:c r="K687" s="0">
        <x:f>'Historical Trades'!K687</x:f>
      </x:c>
      <x:c r="L687" s="0">
        <x:f>'Historical Trades'!L687</x:f>
      </x:c>
      <x:c r="M687" s="0">
        <x:f>'Historical Trades'!M687</x:f>
      </x:c>
      <x:c r="N687" s="0">
        <x:f>CLEAN('Historical Trades'!O687)</x:f>
      </x:c>
      <x:c r="P687" s="14">
        <x:f>IF(G687="sell",M687,-M687)</x:f>
      </x:c>
      <x:c r="Q687" s="14">
        <x:f>VLOOKUP(N687,'Currency Rates'!$A$3:$C$32,3,0)</x:f>
      </x:c>
      <x:c r="R687" s="0">
        <x:f>IF(A687="SPUS",0,IF(A687="FWD",0,P687/Q687))</x:f>
      </x:c>
    </x:row>
    <x:row r="688" spans="1:19" x14ac:dyDescent="0.3">
      <x:c r="A688" s="0">
        <x:f>'Historical Trades'!A688</x:f>
      </x:c>
      <x:c r="B688" s="0">
        <x:f>'Historical Trades'!B688</x:f>
      </x:c>
      <x:c r="C688" s="23">
        <x:f>'Historical Trades'!C688</x:f>
      </x:c>
      <x:c r="D688" s="0">
        <x:f>'Historical Trades'!D688</x:f>
      </x:c>
      <x:c r="E688" s="23">
        <x:f>'Historical Trades'!E688</x:f>
      </x:c>
      <x:c r="F688" s="0">
        <x:f>'Historical Trades'!F688</x:f>
      </x:c>
      <x:c r="G688" s="0">
        <x:f>'Historical Trades'!G688</x:f>
      </x:c>
      <x:c r="H688" s="0">
        <x:f>'Historical Trades'!H688</x:f>
      </x:c>
      <x:c r="I688" s="0">
        <x:f>'Historical Trades'!I688</x:f>
      </x:c>
      <x:c r="J688" s="0">
        <x:f>'Historical Trades'!J688</x:f>
      </x:c>
      <x:c r="K688" s="0">
        <x:f>'Historical Trades'!K688</x:f>
      </x:c>
      <x:c r="L688" s="0">
        <x:f>'Historical Trades'!L688</x:f>
      </x:c>
      <x:c r="M688" s="0">
        <x:f>'Historical Trades'!M688</x:f>
      </x:c>
      <x:c r="N688" s="0">
        <x:f>CLEAN('Historical Trades'!O688)</x:f>
      </x:c>
      <x:c r="P688" s="14">
        <x:f>IF(G688="sell",M688,-M688)</x:f>
      </x:c>
      <x:c r="Q688" s="14">
        <x:f>VLOOKUP(N688,'Currency Rates'!$A$3:$C$32,3,0)</x:f>
      </x:c>
      <x:c r="R688" s="0">
        <x:f>IF(A688="SPUS",0,IF(A688="FWD",0,P688/Q688))</x:f>
      </x:c>
    </x:row>
    <x:row r="689" spans="1:19" x14ac:dyDescent="0.3">
      <x:c r="A689" s="0">
        <x:f>'Historical Trades'!A689</x:f>
      </x:c>
      <x:c r="B689" s="0">
        <x:f>'Historical Trades'!B689</x:f>
      </x:c>
      <x:c r="C689" s="23">
        <x:f>'Historical Trades'!C689</x:f>
      </x:c>
      <x:c r="D689" s="0">
        <x:f>'Historical Trades'!D689</x:f>
      </x:c>
      <x:c r="E689" s="23">
        <x:f>'Historical Trades'!E689</x:f>
      </x:c>
      <x:c r="F689" s="0">
        <x:f>'Historical Trades'!F689</x:f>
      </x:c>
      <x:c r="G689" s="0">
        <x:f>'Historical Trades'!G689</x:f>
      </x:c>
      <x:c r="H689" s="0">
        <x:f>'Historical Trades'!H689</x:f>
      </x:c>
      <x:c r="I689" s="0">
        <x:f>'Historical Trades'!I689</x:f>
      </x:c>
      <x:c r="J689" s="0">
        <x:f>'Historical Trades'!J689</x:f>
      </x:c>
      <x:c r="K689" s="0">
        <x:f>'Historical Trades'!K689</x:f>
      </x:c>
      <x:c r="L689" s="0">
        <x:f>'Historical Trades'!L689</x:f>
      </x:c>
      <x:c r="M689" s="0">
        <x:f>'Historical Trades'!M689</x:f>
      </x:c>
      <x:c r="N689" s="0">
        <x:f>CLEAN('Historical Trades'!O689)</x:f>
      </x:c>
      <x:c r="P689" s="14">
        <x:f>IF(G689="sell",M689,-M689)</x:f>
      </x:c>
      <x:c r="Q689" s="14">
        <x:f>VLOOKUP(N689,'Currency Rates'!$A$3:$C$32,3,0)</x:f>
      </x:c>
      <x:c r="R689" s="0">
        <x:f>IF(A689="SPUS",0,IF(A689="FWD",0,P689/Q689))</x:f>
      </x:c>
    </x:row>
    <x:row r="690" spans="1:19" x14ac:dyDescent="0.3">
      <x:c r="A690" s="0">
        <x:f>'Historical Trades'!A690</x:f>
      </x:c>
      <x:c r="B690" s="0">
        <x:f>'Historical Trades'!B690</x:f>
      </x:c>
      <x:c r="C690" s="23">
        <x:f>'Historical Trades'!C690</x:f>
      </x:c>
      <x:c r="D690" s="0">
        <x:f>'Historical Trades'!D690</x:f>
      </x:c>
      <x:c r="E690" s="23">
        <x:f>'Historical Trades'!E690</x:f>
      </x:c>
      <x:c r="F690" s="0">
        <x:f>'Historical Trades'!F690</x:f>
      </x:c>
      <x:c r="G690" s="0">
        <x:f>'Historical Trades'!G690</x:f>
      </x:c>
      <x:c r="H690" s="0">
        <x:f>'Historical Trades'!H690</x:f>
      </x:c>
      <x:c r="I690" s="0">
        <x:f>'Historical Trades'!I690</x:f>
      </x:c>
      <x:c r="J690" s="0">
        <x:f>'Historical Trades'!J690</x:f>
      </x:c>
      <x:c r="K690" s="0">
        <x:f>'Historical Trades'!K690</x:f>
      </x:c>
      <x:c r="L690" s="0">
        <x:f>'Historical Trades'!L690</x:f>
      </x:c>
      <x:c r="M690" s="0">
        <x:f>'Historical Trades'!M690</x:f>
      </x:c>
      <x:c r="N690" s="0">
        <x:f>CLEAN('Historical Trades'!O690)</x:f>
      </x:c>
      <x:c r="P690" s="14">
        <x:f>IF(G690="sell",M690,-M690)</x:f>
      </x:c>
      <x:c r="Q690" s="14">
        <x:f>VLOOKUP(N690,'Currency Rates'!$A$3:$C$32,3,0)</x:f>
      </x:c>
      <x:c r="R690" s="0">
        <x:f>IF(A690="SPUS",0,IF(A690="FWD",0,P690/Q690))</x:f>
      </x:c>
    </x:row>
    <x:row r="691" spans="1:19" x14ac:dyDescent="0.3">
      <x:c r="A691" s="0">
        <x:f>'Historical Trades'!A691</x:f>
      </x:c>
      <x:c r="B691" s="0">
        <x:f>'Historical Trades'!B691</x:f>
      </x:c>
      <x:c r="C691" s="23">
        <x:f>'Historical Trades'!C691</x:f>
      </x:c>
      <x:c r="D691" s="0">
        <x:f>'Historical Trades'!D691</x:f>
      </x:c>
      <x:c r="E691" s="23">
        <x:f>'Historical Trades'!E691</x:f>
      </x:c>
      <x:c r="F691" s="0">
        <x:f>'Historical Trades'!F691</x:f>
      </x:c>
      <x:c r="G691" s="0">
        <x:f>'Historical Trades'!G691</x:f>
      </x:c>
      <x:c r="H691" s="0">
        <x:f>'Historical Trades'!H691</x:f>
      </x:c>
      <x:c r="I691" s="0">
        <x:f>'Historical Trades'!I691</x:f>
      </x:c>
      <x:c r="J691" s="0">
        <x:f>'Historical Trades'!J691</x:f>
      </x:c>
      <x:c r="K691" s="0">
        <x:f>'Historical Trades'!K691</x:f>
      </x:c>
      <x:c r="L691" s="0">
        <x:f>'Historical Trades'!L691</x:f>
      </x:c>
      <x:c r="M691" s="0">
        <x:f>'Historical Trades'!M691</x:f>
      </x:c>
      <x:c r="N691" s="0">
        <x:f>CLEAN('Historical Trades'!O691)</x:f>
      </x:c>
      <x:c r="P691" s="14">
        <x:f>IF(G691="sell",M691,-M691)</x:f>
      </x:c>
      <x:c r="Q691" s="14">
        <x:f>VLOOKUP(N691,'Currency Rates'!$A$3:$C$32,3,0)</x:f>
      </x:c>
      <x:c r="R691" s="0">
        <x:f>IF(A691="SPUS",0,IF(A691="FWD",0,P691/Q691))</x:f>
      </x:c>
    </x:row>
    <x:row r="692" spans="1:19" x14ac:dyDescent="0.3">
      <x:c r="A692" s="0">
        <x:f>'Historical Trades'!A692</x:f>
      </x:c>
      <x:c r="B692" s="0">
        <x:f>'Historical Trades'!B692</x:f>
      </x:c>
      <x:c r="C692" s="23">
        <x:f>'Historical Trades'!C692</x:f>
      </x:c>
      <x:c r="D692" s="0">
        <x:f>'Historical Trades'!D692</x:f>
      </x:c>
      <x:c r="E692" s="23">
        <x:f>'Historical Trades'!E692</x:f>
      </x:c>
      <x:c r="F692" s="0">
        <x:f>'Historical Trades'!F692</x:f>
      </x:c>
      <x:c r="G692" s="0">
        <x:f>'Historical Trades'!G692</x:f>
      </x:c>
      <x:c r="H692" s="0">
        <x:f>'Historical Trades'!H692</x:f>
      </x:c>
      <x:c r="I692" s="0">
        <x:f>'Historical Trades'!I692</x:f>
      </x:c>
      <x:c r="J692" s="0">
        <x:f>'Historical Trades'!J692</x:f>
      </x:c>
      <x:c r="K692" s="0">
        <x:f>'Historical Trades'!K692</x:f>
      </x:c>
      <x:c r="L692" s="0">
        <x:f>'Historical Trades'!L692</x:f>
      </x:c>
      <x:c r="M692" s="0">
        <x:f>'Historical Trades'!M692</x:f>
      </x:c>
      <x:c r="N692" s="0">
        <x:f>CLEAN('Historical Trades'!O692)</x:f>
      </x:c>
      <x:c r="P692" s="14">
        <x:f>IF(G692="sell",M692,-M692)</x:f>
      </x:c>
      <x:c r="Q692" s="14">
        <x:f>VLOOKUP(N692,'Currency Rates'!$A$3:$C$32,3,0)</x:f>
      </x:c>
      <x:c r="R692" s="0">
        <x:f>IF(A692="SPUS",0,IF(A692="FWD",0,P692/Q692))</x:f>
      </x:c>
    </x:row>
    <x:row r="693" spans="1:19" x14ac:dyDescent="0.3">
      <x:c r="A693" s="0">
        <x:f>'Historical Trades'!A693</x:f>
      </x:c>
      <x:c r="B693" s="0">
        <x:f>'Historical Trades'!B693</x:f>
      </x:c>
      <x:c r="C693" s="23">
        <x:f>'Historical Trades'!C693</x:f>
      </x:c>
      <x:c r="D693" s="0">
        <x:f>'Historical Trades'!D693</x:f>
      </x:c>
      <x:c r="E693" s="23">
        <x:f>'Historical Trades'!E693</x:f>
      </x:c>
      <x:c r="F693" s="0">
        <x:f>'Historical Trades'!F693</x:f>
      </x:c>
      <x:c r="G693" s="0">
        <x:f>'Historical Trades'!G693</x:f>
      </x:c>
      <x:c r="H693" s="0">
        <x:f>'Historical Trades'!H693</x:f>
      </x:c>
      <x:c r="I693" s="0">
        <x:f>'Historical Trades'!I693</x:f>
      </x:c>
      <x:c r="J693" s="0">
        <x:f>'Historical Trades'!J693</x:f>
      </x:c>
      <x:c r="K693" s="0">
        <x:f>'Historical Trades'!K693</x:f>
      </x:c>
      <x:c r="L693" s="0">
        <x:f>'Historical Trades'!L693</x:f>
      </x:c>
      <x:c r="M693" s="0">
        <x:f>'Historical Trades'!M693</x:f>
      </x:c>
      <x:c r="N693" s="0">
        <x:f>CLEAN('Historical Trades'!O693)</x:f>
      </x:c>
      <x:c r="P693" s="14">
        <x:f>IF(G693="sell",M693,-M693)</x:f>
      </x:c>
      <x:c r="Q693" s="14">
        <x:f>VLOOKUP(N693,'Currency Rates'!$A$3:$C$32,3,0)</x:f>
      </x:c>
      <x:c r="R693" s="0">
        <x:f>IF(A693="SPUS",0,IF(A693="FWD",0,P693/Q693))</x:f>
      </x:c>
    </x:row>
    <x:row r="694" spans="1:19" x14ac:dyDescent="0.3">
      <x:c r="A694" s="0">
        <x:f>'Historical Trades'!A694</x:f>
      </x:c>
      <x:c r="B694" s="0">
        <x:f>'Historical Trades'!B694</x:f>
      </x:c>
      <x:c r="C694" s="23">
        <x:f>'Historical Trades'!C694</x:f>
      </x:c>
      <x:c r="D694" s="0">
        <x:f>'Historical Trades'!D694</x:f>
      </x:c>
      <x:c r="E694" s="23">
        <x:f>'Historical Trades'!E694</x:f>
      </x:c>
      <x:c r="F694" s="0">
        <x:f>'Historical Trades'!F694</x:f>
      </x:c>
      <x:c r="G694" s="0">
        <x:f>'Historical Trades'!G694</x:f>
      </x:c>
      <x:c r="H694" s="0">
        <x:f>'Historical Trades'!H694</x:f>
      </x:c>
      <x:c r="I694" s="0">
        <x:f>'Historical Trades'!I694</x:f>
      </x:c>
      <x:c r="J694" s="0">
        <x:f>'Historical Trades'!J694</x:f>
      </x:c>
      <x:c r="K694" s="0">
        <x:f>'Historical Trades'!K694</x:f>
      </x:c>
      <x:c r="L694" s="0">
        <x:f>'Historical Trades'!L694</x:f>
      </x:c>
      <x:c r="M694" s="0">
        <x:f>'Historical Trades'!M694</x:f>
      </x:c>
      <x:c r="N694" s="0">
        <x:f>CLEAN('Historical Trades'!O694)</x:f>
      </x:c>
      <x:c r="P694" s="14">
        <x:f>IF(G694="sell",M694,-M694)</x:f>
      </x:c>
      <x:c r="Q694" s="14">
        <x:f>VLOOKUP(N694,'Currency Rates'!$A$3:$C$32,3,0)</x:f>
      </x:c>
      <x:c r="R694" s="0">
        <x:f>IF(A694="SPUS",0,IF(A694="FWD",0,P694/Q694))</x:f>
      </x:c>
    </x:row>
    <x:row r="695" spans="1:19" x14ac:dyDescent="0.3">
      <x:c r="A695" s="0">
        <x:f>'Historical Trades'!A695</x:f>
      </x:c>
      <x:c r="B695" s="0">
        <x:f>'Historical Trades'!B695</x:f>
      </x:c>
      <x:c r="C695" s="23">
        <x:f>'Historical Trades'!C695</x:f>
      </x:c>
      <x:c r="D695" s="0">
        <x:f>'Historical Trades'!D695</x:f>
      </x:c>
      <x:c r="E695" s="23">
        <x:f>'Historical Trades'!E695</x:f>
      </x:c>
      <x:c r="F695" s="0">
        <x:f>'Historical Trades'!F695</x:f>
      </x:c>
      <x:c r="G695" s="0">
        <x:f>'Historical Trades'!G695</x:f>
      </x:c>
      <x:c r="H695" s="0">
        <x:f>'Historical Trades'!H695</x:f>
      </x:c>
      <x:c r="I695" s="0">
        <x:f>'Historical Trades'!I695</x:f>
      </x:c>
      <x:c r="J695" s="0">
        <x:f>'Historical Trades'!J695</x:f>
      </x:c>
      <x:c r="K695" s="0">
        <x:f>'Historical Trades'!K695</x:f>
      </x:c>
      <x:c r="L695" s="0">
        <x:f>'Historical Trades'!L695</x:f>
      </x:c>
      <x:c r="M695" s="0">
        <x:f>'Historical Trades'!M695</x:f>
      </x:c>
      <x:c r="N695" s="0">
        <x:f>CLEAN('Historical Trades'!O695)</x:f>
      </x:c>
      <x:c r="P695" s="14">
        <x:f>IF(G695="sell",M695,-M695)</x:f>
      </x:c>
      <x:c r="Q695" s="14">
        <x:f>VLOOKUP(N695,'Currency Rates'!$A$3:$C$32,3,0)</x:f>
      </x:c>
      <x:c r="R695" s="0">
        <x:f>IF(A695="SPUS",0,IF(A695="FWD",0,P695/Q695))</x:f>
      </x:c>
    </x:row>
    <x:row r="696" spans="1:19" x14ac:dyDescent="0.3">
      <x:c r="A696" s="0">
        <x:f>'Historical Trades'!A696</x:f>
      </x:c>
      <x:c r="B696" s="0">
        <x:f>'Historical Trades'!B696</x:f>
      </x:c>
      <x:c r="C696" s="23">
        <x:f>'Historical Trades'!C696</x:f>
      </x:c>
      <x:c r="D696" s="0">
        <x:f>'Historical Trades'!D696</x:f>
      </x:c>
      <x:c r="E696" s="23">
        <x:f>'Historical Trades'!E696</x:f>
      </x:c>
      <x:c r="F696" s="0">
        <x:f>'Historical Trades'!F696</x:f>
      </x:c>
      <x:c r="G696" s="0">
        <x:f>'Historical Trades'!G696</x:f>
      </x:c>
      <x:c r="H696" s="0">
        <x:f>'Historical Trades'!H696</x:f>
      </x:c>
      <x:c r="I696" s="0">
        <x:f>'Historical Trades'!I696</x:f>
      </x:c>
      <x:c r="J696" s="0">
        <x:f>'Historical Trades'!J696</x:f>
      </x:c>
      <x:c r="K696" s="0">
        <x:f>'Historical Trades'!K696</x:f>
      </x:c>
      <x:c r="L696" s="0">
        <x:f>'Historical Trades'!L696</x:f>
      </x:c>
      <x:c r="M696" s="0">
        <x:f>'Historical Trades'!M696</x:f>
      </x:c>
      <x:c r="N696" s="0">
        <x:f>CLEAN('Historical Trades'!O696)</x:f>
      </x:c>
      <x:c r="P696" s="14">
        <x:f>IF(G696="sell",M696,-M696)</x:f>
      </x:c>
      <x:c r="Q696" s="14">
        <x:f>VLOOKUP(N696,'Currency Rates'!$A$3:$C$32,3,0)</x:f>
      </x:c>
      <x:c r="R696" s="0">
        <x:f>IF(A696="SPUS",0,IF(A696="FWD",0,P696/Q696))</x:f>
      </x:c>
    </x:row>
    <x:row r="697" spans="1:19" x14ac:dyDescent="0.3">
      <x:c r="A697" s="0">
        <x:f>'Historical Trades'!A697</x:f>
      </x:c>
      <x:c r="B697" s="0">
        <x:f>'Historical Trades'!B697</x:f>
      </x:c>
      <x:c r="C697" s="23">
        <x:f>'Historical Trades'!C697</x:f>
      </x:c>
      <x:c r="D697" s="0">
        <x:f>'Historical Trades'!D697</x:f>
      </x:c>
      <x:c r="E697" s="23">
        <x:f>'Historical Trades'!E697</x:f>
      </x:c>
      <x:c r="F697" s="0">
        <x:f>'Historical Trades'!F697</x:f>
      </x:c>
      <x:c r="G697" s="0">
        <x:f>'Historical Trades'!G697</x:f>
      </x:c>
      <x:c r="H697" s="0">
        <x:f>'Historical Trades'!H697</x:f>
      </x:c>
      <x:c r="I697" s="0">
        <x:f>'Historical Trades'!I697</x:f>
      </x:c>
      <x:c r="J697" s="0">
        <x:f>'Historical Trades'!J697</x:f>
      </x:c>
      <x:c r="K697" s="0">
        <x:f>'Historical Trades'!K697</x:f>
      </x:c>
      <x:c r="L697" s="0">
        <x:f>'Historical Trades'!L697</x:f>
      </x:c>
      <x:c r="M697" s="0">
        <x:f>'Historical Trades'!M697</x:f>
      </x:c>
      <x:c r="N697" s="0">
        <x:f>CLEAN('Historical Trades'!O697)</x:f>
      </x:c>
      <x:c r="P697" s="14">
        <x:f>IF(G697="sell",M697,-M697)</x:f>
      </x:c>
      <x:c r="Q697" s="14">
        <x:f>VLOOKUP(N697,'Currency Rates'!$A$3:$C$32,3,0)</x:f>
      </x:c>
      <x:c r="R697" s="0">
        <x:f>IF(A697="SPUS",0,IF(A697="FWD",0,P697/Q697))</x:f>
      </x:c>
    </x:row>
    <x:row r="698" spans="1:19" x14ac:dyDescent="0.3">
      <x:c r="A698" s="0">
        <x:f>'Historical Trades'!A698</x:f>
      </x:c>
      <x:c r="B698" s="0">
        <x:f>'Historical Trades'!B698</x:f>
      </x:c>
      <x:c r="C698" s="23">
        <x:f>'Historical Trades'!C698</x:f>
      </x:c>
      <x:c r="D698" s="0">
        <x:f>'Historical Trades'!D698</x:f>
      </x:c>
      <x:c r="E698" s="23">
        <x:f>'Historical Trades'!E698</x:f>
      </x:c>
      <x:c r="F698" s="0">
        <x:f>'Historical Trades'!F698</x:f>
      </x:c>
      <x:c r="G698" s="0">
        <x:f>'Historical Trades'!G698</x:f>
      </x:c>
      <x:c r="H698" s="0">
        <x:f>'Historical Trades'!H698</x:f>
      </x:c>
      <x:c r="I698" s="0">
        <x:f>'Historical Trades'!I698</x:f>
      </x:c>
      <x:c r="J698" s="0">
        <x:f>'Historical Trades'!J698</x:f>
      </x:c>
      <x:c r="K698" s="0">
        <x:f>'Historical Trades'!K698</x:f>
      </x:c>
      <x:c r="L698" s="0">
        <x:f>'Historical Trades'!L698</x:f>
      </x:c>
      <x:c r="M698" s="0">
        <x:f>'Historical Trades'!M698</x:f>
      </x:c>
      <x:c r="N698" s="0">
        <x:f>CLEAN('Historical Trades'!O698)</x:f>
      </x:c>
      <x:c r="P698" s="14">
        <x:f>IF(G698="sell",M698,-M698)</x:f>
      </x:c>
      <x:c r="Q698" s="14">
        <x:f>VLOOKUP(N698,'Currency Rates'!$A$3:$C$32,3,0)</x:f>
      </x:c>
      <x:c r="R698" s="0">
        <x:f>IF(A698="SPUS",0,IF(A698="FWD",0,P698/Q698))</x:f>
      </x:c>
    </x:row>
    <x:row r="699" spans="1:19" x14ac:dyDescent="0.3">
      <x:c r="A699" s="0">
        <x:f>'Historical Trades'!A699</x:f>
      </x:c>
      <x:c r="B699" s="0">
        <x:f>'Historical Trades'!B699</x:f>
      </x:c>
      <x:c r="C699" s="23">
        <x:f>'Historical Trades'!C699</x:f>
      </x:c>
      <x:c r="D699" s="0">
        <x:f>'Historical Trades'!D699</x:f>
      </x:c>
      <x:c r="E699" s="23">
        <x:f>'Historical Trades'!E699</x:f>
      </x:c>
      <x:c r="F699" s="0">
        <x:f>'Historical Trades'!F699</x:f>
      </x:c>
      <x:c r="G699" s="0">
        <x:f>'Historical Trades'!G699</x:f>
      </x:c>
      <x:c r="H699" s="0">
        <x:f>'Historical Trades'!H699</x:f>
      </x:c>
      <x:c r="I699" s="0">
        <x:f>'Historical Trades'!I699</x:f>
      </x:c>
      <x:c r="J699" s="0">
        <x:f>'Historical Trades'!J699</x:f>
      </x:c>
      <x:c r="K699" s="0">
        <x:f>'Historical Trades'!K699</x:f>
      </x:c>
      <x:c r="L699" s="0">
        <x:f>'Historical Trades'!L699</x:f>
      </x:c>
      <x:c r="M699" s="0">
        <x:f>'Historical Trades'!M699</x:f>
      </x:c>
      <x:c r="N699" s="0">
        <x:f>CLEAN('Historical Trades'!O699)</x:f>
      </x:c>
      <x:c r="P699" s="14">
        <x:f>IF(G699="sell",M699,-M699)</x:f>
      </x:c>
      <x:c r="Q699" s="14">
        <x:f>VLOOKUP(N699,'Currency Rates'!$A$3:$C$32,3,0)</x:f>
      </x:c>
      <x:c r="R699" s="0">
        <x:f>IF(A699="SPUS",0,IF(A699="FWD",0,P699/Q699))</x:f>
      </x:c>
    </x:row>
    <x:row r="700" spans="1:19" x14ac:dyDescent="0.3">
      <x:c r="A700" s="0">
        <x:f>'Historical Trades'!A700</x:f>
      </x:c>
      <x:c r="B700" s="0">
        <x:f>'Historical Trades'!B700</x:f>
      </x:c>
      <x:c r="C700" s="23">
        <x:f>'Historical Trades'!C700</x:f>
      </x:c>
      <x:c r="D700" s="0">
        <x:f>'Historical Trades'!D700</x:f>
      </x:c>
      <x:c r="E700" s="23">
        <x:f>'Historical Trades'!E700</x:f>
      </x:c>
      <x:c r="F700" s="0">
        <x:f>'Historical Trades'!F700</x:f>
      </x:c>
      <x:c r="G700" s="0">
        <x:f>'Historical Trades'!G700</x:f>
      </x:c>
      <x:c r="H700" s="0">
        <x:f>'Historical Trades'!H700</x:f>
      </x:c>
      <x:c r="I700" s="0">
        <x:f>'Historical Trades'!I700</x:f>
      </x:c>
      <x:c r="J700" s="0">
        <x:f>'Historical Trades'!J700</x:f>
      </x:c>
      <x:c r="K700" s="0">
        <x:f>'Historical Trades'!K700</x:f>
      </x:c>
      <x:c r="L700" s="0">
        <x:f>'Historical Trades'!L700</x:f>
      </x:c>
      <x:c r="M700" s="0">
        <x:f>'Historical Trades'!M700</x:f>
      </x:c>
      <x:c r="N700" s="0">
        <x:f>CLEAN('Historical Trades'!O700)</x:f>
      </x:c>
      <x:c r="P700" s="14">
        <x:f>IF(G700="sell",M700,-M700)</x:f>
      </x:c>
      <x:c r="Q700" s="14">
        <x:f>VLOOKUP(N700,'Currency Rates'!$A$3:$C$32,3,0)</x:f>
      </x:c>
      <x:c r="R700" s="0">
        <x:f>IF(A700="SPUS",0,IF(A700="FWD",0,P700/Q700))</x:f>
      </x:c>
    </x:row>
    <x:row r="701" spans="1:19" x14ac:dyDescent="0.3">
      <x:c r="A701" s="0">
        <x:f>'Historical Trades'!A701</x:f>
      </x:c>
      <x:c r="B701" s="0">
        <x:f>'Historical Trades'!B701</x:f>
      </x:c>
      <x:c r="C701" s="23">
        <x:f>'Historical Trades'!C701</x:f>
      </x:c>
      <x:c r="D701" s="0">
        <x:f>'Historical Trades'!D701</x:f>
      </x:c>
      <x:c r="E701" s="23">
        <x:f>'Historical Trades'!E701</x:f>
      </x:c>
      <x:c r="F701" s="0">
        <x:f>'Historical Trades'!F701</x:f>
      </x:c>
      <x:c r="G701" s="0">
        <x:f>'Historical Trades'!G701</x:f>
      </x:c>
      <x:c r="H701" s="0">
        <x:f>'Historical Trades'!H701</x:f>
      </x:c>
      <x:c r="I701" s="0">
        <x:f>'Historical Trades'!I701</x:f>
      </x:c>
      <x:c r="J701" s="0">
        <x:f>'Historical Trades'!J701</x:f>
      </x:c>
      <x:c r="K701" s="0">
        <x:f>'Historical Trades'!K701</x:f>
      </x:c>
      <x:c r="L701" s="0">
        <x:f>'Historical Trades'!L701</x:f>
      </x:c>
      <x:c r="M701" s="0">
        <x:f>'Historical Trades'!M701</x:f>
      </x:c>
      <x:c r="N701" s="0">
        <x:f>CLEAN('Historical Trades'!O701)</x:f>
      </x:c>
      <x:c r="P701" s="14">
        <x:f>IF(G701="sell",M701,-M701)</x:f>
      </x:c>
      <x:c r="Q701" s="14">
        <x:f>VLOOKUP(N701,'Currency Rates'!$A$3:$C$32,3,0)</x:f>
      </x:c>
      <x:c r="R701" s="0">
        <x:f>IF(A701="SPUS",0,IF(A701="FWD",0,P701/Q701))</x:f>
      </x:c>
    </x:row>
    <x:row r="702" spans="1:19" x14ac:dyDescent="0.3">
      <x:c r="A702" s="0">
        <x:f>'Historical Trades'!A702</x:f>
      </x:c>
      <x:c r="B702" s="0">
        <x:f>'Historical Trades'!B702</x:f>
      </x:c>
      <x:c r="C702" s="23">
        <x:f>'Historical Trades'!C702</x:f>
      </x:c>
      <x:c r="D702" s="0">
        <x:f>'Historical Trades'!D702</x:f>
      </x:c>
      <x:c r="E702" s="23">
        <x:f>'Historical Trades'!E702</x:f>
      </x:c>
      <x:c r="F702" s="0">
        <x:f>'Historical Trades'!F702</x:f>
      </x:c>
      <x:c r="G702" s="0">
        <x:f>'Historical Trades'!G702</x:f>
      </x:c>
      <x:c r="H702" s="0">
        <x:f>'Historical Trades'!H702</x:f>
      </x:c>
      <x:c r="I702" s="0">
        <x:f>'Historical Trades'!I702</x:f>
      </x:c>
      <x:c r="J702" s="0">
        <x:f>'Historical Trades'!J702</x:f>
      </x:c>
      <x:c r="K702" s="0">
        <x:f>'Historical Trades'!K702</x:f>
      </x:c>
      <x:c r="L702" s="0">
        <x:f>'Historical Trades'!L702</x:f>
      </x:c>
      <x:c r="M702" s="0">
        <x:f>'Historical Trades'!M702</x:f>
      </x:c>
      <x:c r="N702" s="0">
        <x:f>CLEAN('Historical Trades'!O702)</x:f>
      </x:c>
      <x:c r="P702" s="14">
        <x:f>IF(G702="sell",M702,-M702)</x:f>
      </x:c>
      <x:c r="Q702" s="14">
        <x:f>VLOOKUP(N702,'Currency Rates'!$A$3:$C$32,3,0)</x:f>
      </x:c>
      <x:c r="R702" s="0">
        <x:f>IF(A702="SPUS",0,IF(A702="FWD",0,P702/Q702))</x:f>
      </x:c>
    </x:row>
    <x:row r="703" spans="1:19" x14ac:dyDescent="0.3">
      <x:c r="A703" s="0">
        <x:f>'Historical Trades'!A703</x:f>
      </x:c>
      <x:c r="B703" s="0">
        <x:f>'Historical Trades'!B703</x:f>
      </x:c>
      <x:c r="C703" s="23">
        <x:f>'Historical Trades'!C703</x:f>
      </x:c>
      <x:c r="D703" s="0">
        <x:f>'Historical Trades'!D703</x:f>
      </x:c>
      <x:c r="E703" s="23">
        <x:f>'Historical Trades'!E703</x:f>
      </x:c>
      <x:c r="F703" s="0">
        <x:f>'Historical Trades'!F703</x:f>
      </x:c>
      <x:c r="G703" s="0">
        <x:f>'Historical Trades'!G703</x:f>
      </x:c>
      <x:c r="H703" s="0">
        <x:f>'Historical Trades'!H703</x:f>
      </x:c>
      <x:c r="I703" s="0">
        <x:f>'Historical Trades'!I703</x:f>
      </x:c>
      <x:c r="J703" s="0">
        <x:f>'Historical Trades'!J703</x:f>
      </x:c>
      <x:c r="K703" s="0">
        <x:f>'Historical Trades'!K703</x:f>
      </x:c>
      <x:c r="L703" s="0">
        <x:f>'Historical Trades'!L703</x:f>
      </x:c>
      <x:c r="M703" s="0">
        <x:f>'Historical Trades'!M703</x:f>
      </x:c>
      <x:c r="N703" s="0">
        <x:f>CLEAN('Historical Trades'!O703)</x:f>
      </x:c>
      <x:c r="P703" s="14">
        <x:f>IF(G703="sell",M703,-M703)</x:f>
      </x:c>
      <x:c r="Q703" s="14">
        <x:f>VLOOKUP(N703,'Currency Rates'!$A$3:$C$32,3,0)</x:f>
      </x:c>
      <x:c r="R703" s="0">
        <x:f>IF(A703="SPUS",0,IF(A703="FWD",0,P703/Q703))</x:f>
      </x:c>
    </x:row>
    <x:row r="704" spans="1:19" x14ac:dyDescent="0.3">
      <x:c r="A704" s="0">
        <x:f>'Historical Trades'!A704</x:f>
      </x:c>
      <x:c r="B704" s="0">
        <x:f>'Historical Trades'!B704</x:f>
      </x:c>
      <x:c r="C704" s="23">
        <x:f>'Historical Trades'!C704</x:f>
      </x:c>
      <x:c r="D704" s="0">
        <x:f>'Historical Trades'!D704</x:f>
      </x:c>
      <x:c r="E704" s="23">
        <x:f>'Historical Trades'!E704</x:f>
      </x:c>
      <x:c r="F704" s="0">
        <x:f>'Historical Trades'!F704</x:f>
      </x:c>
      <x:c r="G704" s="0">
        <x:f>'Historical Trades'!G704</x:f>
      </x:c>
      <x:c r="H704" s="0">
        <x:f>'Historical Trades'!H704</x:f>
      </x:c>
      <x:c r="I704" s="0">
        <x:f>'Historical Trades'!I704</x:f>
      </x:c>
      <x:c r="J704" s="0">
        <x:f>'Historical Trades'!J704</x:f>
      </x:c>
      <x:c r="K704" s="0">
        <x:f>'Historical Trades'!K704</x:f>
      </x:c>
      <x:c r="L704" s="0">
        <x:f>'Historical Trades'!L704</x:f>
      </x:c>
      <x:c r="M704" s="0">
        <x:f>'Historical Trades'!M704</x:f>
      </x:c>
      <x:c r="N704" s="0">
        <x:f>CLEAN('Historical Trades'!O704)</x:f>
      </x:c>
      <x:c r="P704" s="14">
        <x:f>IF(G704="sell",M704,-M704)</x:f>
      </x:c>
      <x:c r="Q704" s="14">
        <x:f>VLOOKUP(N704,'Currency Rates'!$A$3:$C$32,3,0)</x:f>
      </x:c>
      <x:c r="R704" s="0">
        <x:f>IF(A704="SPUS",0,IF(A704="FWD",0,P704/Q704))</x:f>
      </x:c>
    </x:row>
    <x:row r="705" spans="1:19" x14ac:dyDescent="0.3">
      <x:c r="A705" s="0">
        <x:f>'Historical Trades'!A705</x:f>
      </x:c>
      <x:c r="B705" s="0">
        <x:f>'Historical Trades'!B705</x:f>
      </x:c>
      <x:c r="C705" s="23">
        <x:f>'Historical Trades'!C705</x:f>
      </x:c>
      <x:c r="D705" s="0">
        <x:f>'Historical Trades'!D705</x:f>
      </x:c>
      <x:c r="E705" s="23">
        <x:f>'Historical Trades'!E705</x:f>
      </x:c>
      <x:c r="F705" s="0">
        <x:f>'Historical Trades'!F705</x:f>
      </x:c>
      <x:c r="G705" s="0">
        <x:f>'Historical Trades'!G705</x:f>
      </x:c>
      <x:c r="H705" s="0">
        <x:f>'Historical Trades'!H705</x:f>
      </x:c>
      <x:c r="I705" s="0">
        <x:f>'Historical Trades'!I705</x:f>
      </x:c>
      <x:c r="J705" s="0">
        <x:f>'Historical Trades'!J705</x:f>
      </x:c>
      <x:c r="K705" s="0">
        <x:f>'Historical Trades'!K705</x:f>
      </x:c>
      <x:c r="L705" s="0">
        <x:f>'Historical Trades'!L705</x:f>
      </x:c>
      <x:c r="M705" s="0">
        <x:f>'Historical Trades'!M705</x:f>
      </x:c>
      <x:c r="N705" s="0">
        <x:f>CLEAN('Historical Trades'!O705)</x:f>
      </x:c>
      <x:c r="P705" s="14">
        <x:f>IF(G705="sell",M705,-M705)</x:f>
      </x:c>
      <x:c r="Q705" s="14">
        <x:f>VLOOKUP(N705,'Currency Rates'!$A$3:$C$32,3,0)</x:f>
      </x:c>
      <x:c r="R705" s="0">
        <x:f>IF(A705="SPUS",0,IF(A705="FWD",0,P705/Q705))</x:f>
      </x:c>
    </x:row>
    <x:row r="706" spans="1:19" x14ac:dyDescent="0.3">
      <x:c r="A706" s="0">
        <x:f>'Historical Trades'!A706</x:f>
      </x:c>
      <x:c r="B706" s="0">
        <x:f>'Historical Trades'!B706</x:f>
      </x:c>
      <x:c r="C706" s="23">
        <x:f>'Historical Trades'!C706</x:f>
      </x:c>
      <x:c r="D706" s="0">
        <x:f>'Historical Trades'!D706</x:f>
      </x:c>
      <x:c r="E706" s="23">
        <x:f>'Historical Trades'!E706</x:f>
      </x:c>
      <x:c r="F706" s="0">
        <x:f>'Historical Trades'!F706</x:f>
      </x:c>
      <x:c r="G706" s="0">
        <x:f>'Historical Trades'!G706</x:f>
      </x:c>
      <x:c r="H706" s="0">
        <x:f>'Historical Trades'!H706</x:f>
      </x:c>
      <x:c r="I706" s="0">
        <x:f>'Historical Trades'!I706</x:f>
      </x:c>
      <x:c r="J706" s="0">
        <x:f>'Historical Trades'!J706</x:f>
      </x:c>
      <x:c r="K706" s="0">
        <x:f>'Historical Trades'!K706</x:f>
      </x:c>
      <x:c r="L706" s="0">
        <x:f>'Historical Trades'!L706</x:f>
      </x:c>
      <x:c r="M706" s="0">
        <x:f>'Historical Trades'!M706</x:f>
      </x:c>
      <x:c r="N706" s="0">
        <x:f>CLEAN('Historical Trades'!O706)</x:f>
      </x:c>
      <x:c r="P706" s="14">
        <x:f>IF(G706="sell",M706,-M706)</x:f>
      </x:c>
      <x:c r="Q706" s="14">
        <x:f>VLOOKUP(N706,'Currency Rates'!$A$3:$C$32,3,0)</x:f>
      </x:c>
      <x:c r="R706" s="0">
        <x:f>IF(A706="SPUS",0,IF(A706="FWD",0,P706/Q706))</x:f>
      </x:c>
    </x:row>
    <x:row r="707" spans="1:19" x14ac:dyDescent="0.3">
      <x:c r="A707" s="0">
        <x:f>'Historical Trades'!A707</x:f>
      </x:c>
      <x:c r="B707" s="0">
        <x:f>'Historical Trades'!B707</x:f>
      </x:c>
      <x:c r="C707" s="23">
        <x:f>'Historical Trades'!C707</x:f>
      </x:c>
      <x:c r="D707" s="0">
        <x:f>'Historical Trades'!D707</x:f>
      </x:c>
      <x:c r="E707" s="23">
        <x:f>'Historical Trades'!E707</x:f>
      </x:c>
      <x:c r="F707" s="0">
        <x:f>'Historical Trades'!F707</x:f>
      </x:c>
      <x:c r="G707" s="0">
        <x:f>'Historical Trades'!G707</x:f>
      </x:c>
      <x:c r="H707" s="0">
        <x:f>'Historical Trades'!H707</x:f>
      </x:c>
      <x:c r="I707" s="0">
        <x:f>'Historical Trades'!I707</x:f>
      </x:c>
      <x:c r="J707" s="0">
        <x:f>'Historical Trades'!J707</x:f>
      </x:c>
      <x:c r="K707" s="0">
        <x:f>'Historical Trades'!K707</x:f>
      </x:c>
      <x:c r="L707" s="0">
        <x:f>'Historical Trades'!L707</x:f>
      </x:c>
      <x:c r="M707" s="0">
        <x:f>'Historical Trades'!M707</x:f>
      </x:c>
      <x:c r="N707" s="0">
        <x:f>CLEAN('Historical Trades'!O707)</x:f>
      </x:c>
      <x:c r="P707" s="14">
        <x:f>IF(G707="sell",M707,-M707)</x:f>
      </x:c>
      <x:c r="Q707" s="14">
        <x:f>VLOOKUP(N707,'Currency Rates'!$A$3:$C$32,3,0)</x:f>
      </x:c>
      <x:c r="R707" s="0">
        <x:f>IF(A707="SPUS",0,IF(A707="FWD",0,P707/Q707))</x:f>
      </x:c>
    </x:row>
    <x:row r="708" spans="1:19" x14ac:dyDescent="0.3">
      <x:c r="A708" s="0">
        <x:f>'Historical Trades'!A708</x:f>
      </x:c>
      <x:c r="B708" s="0">
        <x:f>'Historical Trades'!B708</x:f>
      </x:c>
      <x:c r="C708" s="23">
        <x:f>'Historical Trades'!C708</x:f>
      </x:c>
      <x:c r="D708" s="0">
        <x:f>'Historical Trades'!D708</x:f>
      </x:c>
      <x:c r="E708" s="23">
        <x:f>'Historical Trades'!E708</x:f>
      </x:c>
      <x:c r="F708" s="0">
        <x:f>'Historical Trades'!F708</x:f>
      </x:c>
      <x:c r="G708" s="0">
        <x:f>'Historical Trades'!G708</x:f>
      </x:c>
      <x:c r="H708" s="0">
        <x:f>'Historical Trades'!H708</x:f>
      </x:c>
      <x:c r="I708" s="0">
        <x:f>'Historical Trades'!I708</x:f>
      </x:c>
      <x:c r="J708" s="0">
        <x:f>'Historical Trades'!J708</x:f>
      </x:c>
      <x:c r="K708" s="0">
        <x:f>'Historical Trades'!K708</x:f>
      </x:c>
      <x:c r="L708" s="0">
        <x:f>'Historical Trades'!L708</x:f>
      </x:c>
      <x:c r="M708" s="0">
        <x:f>'Historical Trades'!M708</x:f>
      </x:c>
      <x:c r="N708" s="0">
        <x:f>CLEAN('Historical Trades'!O708)</x:f>
      </x:c>
      <x:c r="P708" s="14">
        <x:f>IF(G708="sell",M708,-M708)</x:f>
      </x:c>
      <x:c r="Q708" s="14">
        <x:f>VLOOKUP(N708,'Currency Rates'!$A$3:$C$32,3,0)</x:f>
      </x:c>
      <x:c r="R708" s="0">
        <x:f>IF(A708="SPUS",0,IF(A708="FWD",0,P708/Q708))</x:f>
      </x:c>
    </x:row>
    <x:row r="709" spans="1:19" x14ac:dyDescent="0.3">
      <x:c r="A709" s="0">
        <x:f>'Historical Trades'!A709</x:f>
      </x:c>
      <x:c r="B709" s="0">
        <x:f>'Historical Trades'!B709</x:f>
      </x:c>
      <x:c r="C709" s="23">
        <x:f>'Historical Trades'!C709</x:f>
      </x:c>
      <x:c r="D709" s="0">
        <x:f>'Historical Trades'!D709</x:f>
      </x:c>
      <x:c r="E709" s="23">
        <x:f>'Historical Trades'!E709</x:f>
      </x:c>
      <x:c r="F709" s="0">
        <x:f>'Historical Trades'!F709</x:f>
      </x:c>
      <x:c r="G709" s="0">
        <x:f>'Historical Trades'!G709</x:f>
      </x:c>
      <x:c r="H709" s="0">
        <x:f>'Historical Trades'!H709</x:f>
      </x:c>
      <x:c r="I709" s="0">
        <x:f>'Historical Trades'!I709</x:f>
      </x:c>
      <x:c r="J709" s="0">
        <x:f>'Historical Trades'!J709</x:f>
      </x:c>
      <x:c r="K709" s="0">
        <x:f>'Historical Trades'!K709</x:f>
      </x:c>
      <x:c r="L709" s="0">
        <x:f>'Historical Trades'!L709</x:f>
      </x:c>
      <x:c r="M709" s="0">
        <x:f>'Historical Trades'!M709</x:f>
      </x:c>
      <x:c r="N709" s="0">
        <x:f>CLEAN('Historical Trades'!O709)</x:f>
      </x:c>
      <x:c r="P709" s="14">
        <x:f>IF(G709="sell",M709,-M709)</x:f>
      </x:c>
      <x:c r="Q709" s="14">
        <x:f>VLOOKUP(N709,'Currency Rates'!$A$3:$C$32,3,0)</x:f>
      </x:c>
      <x:c r="R709" s="0">
        <x:f>IF(A709="SPUS",0,IF(A709="FWD",0,P709/Q709))</x:f>
      </x:c>
    </x:row>
    <x:row r="710" spans="1:19" x14ac:dyDescent="0.3">
      <x:c r="A710" s="0">
        <x:f>'Historical Trades'!A710</x:f>
      </x:c>
      <x:c r="B710" s="0">
        <x:f>'Historical Trades'!B710</x:f>
      </x:c>
      <x:c r="C710" s="23">
        <x:f>'Historical Trades'!C710</x:f>
      </x:c>
      <x:c r="D710" s="0">
        <x:f>'Historical Trades'!D710</x:f>
      </x:c>
      <x:c r="E710" s="23">
        <x:f>'Historical Trades'!E710</x:f>
      </x:c>
      <x:c r="F710" s="0">
        <x:f>'Historical Trades'!F710</x:f>
      </x:c>
      <x:c r="G710" s="0">
        <x:f>'Historical Trades'!G710</x:f>
      </x:c>
      <x:c r="H710" s="0">
        <x:f>'Historical Trades'!H710</x:f>
      </x:c>
      <x:c r="I710" s="0">
        <x:f>'Historical Trades'!I710</x:f>
      </x:c>
      <x:c r="J710" s="0">
        <x:f>'Historical Trades'!J710</x:f>
      </x:c>
      <x:c r="K710" s="0">
        <x:f>'Historical Trades'!K710</x:f>
      </x:c>
      <x:c r="L710" s="0">
        <x:f>'Historical Trades'!L710</x:f>
      </x:c>
      <x:c r="M710" s="0">
        <x:f>'Historical Trades'!M710</x:f>
      </x:c>
      <x:c r="N710" s="0">
        <x:f>CLEAN('Historical Trades'!O710)</x:f>
      </x:c>
      <x:c r="P710" s="14">
        <x:f>IF(G710="sell",M710,-M710)</x:f>
      </x:c>
      <x:c r="Q710" s="14">
        <x:f>VLOOKUP(N710,'Currency Rates'!$A$3:$C$32,3,0)</x:f>
      </x:c>
      <x:c r="R710" s="0">
        <x:f>IF(A710="SPUS",0,IF(A710="FWD",0,P710/Q710))</x:f>
      </x:c>
    </x:row>
    <x:row r="711" spans="1:19" x14ac:dyDescent="0.3">
      <x:c r="A711" s="0">
        <x:f>'Historical Trades'!A711</x:f>
      </x:c>
      <x:c r="B711" s="0">
        <x:f>'Historical Trades'!B711</x:f>
      </x:c>
      <x:c r="C711" s="23">
        <x:f>'Historical Trades'!C711</x:f>
      </x:c>
      <x:c r="D711" s="0">
        <x:f>'Historical Trades'!D711</x:f>
      </x:c>
      <x:c r="E711" s="23">
        <x:f>'Historical Trades'!E711</x:f>
      </x:c>
      <x:c r="F711" s="0">
        <x:f>'Historical Trades'!F711</x:f>
      </x:c>
      <x:c r="G711" s="0">
        <x:f>'Historical Trades'!G711</x:f>
      </x:c>
      <x:c r="H711" s="0">
        <x:f>'Historical Trades'!H711</x:f>
      </x:c>
      <x:c r="I711" s="0">
        <x:f>'Historical Trades'!I711</x:f>
      </x:c>
      <x:c r="J711" s="0">
        <x:f>'Historical Trades'!J711</x:f>
      </x:c>
      <x:c r="K711" s="0">
        <x:f>'Historical Trades'!K711</x:f>
      </x:c>
      <x:c r="L711" s="0">
        <x:f>'Historical Trades'!L711</x:f>
      </x:c>
      <x:c r="M711" s="0">
        <x:f>'Historical Trades'!M711</x:f>
      </x:c>
      <x:c r="N711" s="0">
        <x:f>CLEAN('Historical Trades'!O711)</x:f>
      </x:c>
      <x:c r="P711" s="14">
        <x:f>IF(G711="sell",M711,-M711)</x:f>
      </x:c>
      <x:c r="Q711" s="14">
        <x:f>VLOOKUP(N711,'Currency Rates'!$A$3:$C$32,3,0)</x:f>
      </x:c>
      <x:c r="R711" s="0">
        <x:f>IF(A711="SPUS",0,IF(A711="FWD",0,P711/Q711))</x:f>
      </x:c>
    </x:row>
    <x:row r="712" spans="1:19" x14ac:dyDescent="0.3">
      <x:c r="A712" s="0">
        <x:f>'Historical Trades'!A712</x:f>
      </x:c>
      <x:c r="B712" s="0">
        <x:f>'Historical Trades'!B712</x:f>
      </x:c>
      <x:c r="C712" s="23">
        <x:f>'Historical Trades'!C712</x:f>
      </x:c>
      <x:c r="D712" s="0">
        <x:f>'Historical Trades'!D712</x:f>
      </x:c>
      <x:c r="E712" s="23">
        <x:f>'Historical Trades'!E712</x:f>
      </x:c>
      <x:c r="F712" s="0">
        <x:f>'Historical Trades'!F712</x:f>
      </x:c>
      <x:c r="G712" s="0">
        <x:f>'Historical Trades'!G712</x:f>
      </x:c>
      <x:c r="H712" s="0">
        <x:f>'Historical Trades'!H712</x:f>
      </x:c>
      <x:c r="I712" s="0">
        <x:f>'Historical Trades'!I712</x:f>
      </x:c>
      <x:c r="J712" s="0">
        <x:f>'Historical Trades'!J712</x:f>
      </x:c>
      <x:c r="K712" s="0">
        <x:f>'Historical Trades'!K712</x:f>
      </x:c>
      <x:c r="L712" s="0">
        <x:f>'Historical Trades'!L712</x:f>
      </x:c>
      <x:c r="M712" s="0">
        <x:f>'Historical Trades'!M712</x:f>
      </x:c>
      <x:c r="N712" s="0">
        <x:f>CLEAN('Historical Trades'!O712)</x:f>
      </x:c>
      <x:c r="P712" s="14">
        <x:f>IF(G712="sell",M712,-M712)</x:f>
      </x:c>
      <x:c r="Q712" s="14">
        <x:f>VLOOKUP(N712,'Currency Rates'!$A$3:$C$32,3,0)</x:f>
      </x:c>
      <x:c r="R712" s="0">
        <x:f>IF(A712="SPUS",0,IF(A712="FWD",0,P712/Q712))</x:f>
      </x:c>
    </x:row>
    <x:row r="713" spans="1:19" x14ac:dyDescent="0.3">
      <x:c r="A713" s="0">
        <x:f>'Historical Trades'!A713</x:f>
      </x:c>
      <x:c r="B713" s="0">
        <x:f>'Historical Trades'!B713</x:f>
      </x:c>
      <x:c r="C713" s="23">
        <x:f>'Historical Trades'!C713</x:f>
      </x:c>
      <x:c r="D713" s="0">
        <x:f>'Historical Trades'!D713</x:f>
      </x:c>
      <x:c r="E713" s="23">
        <x:f>'Historical Trades'!E713</x:f>
      </x:c>
      <x:c r="F713" s="0">
        <x:f>'Historical Trades'!F713</x:f>
      </x:c>
      <x:c r="G713" s="0">
        <x:f>'Historical Trades'!G713</x:f>
      </x:c>
      <x:c r="H713" s="0">
        <x:f>'Historical Trades'!H713</x:f>
      </x:c>
      <x:c r="I713" s="0">
        <x:f>'Historical Trades'!I713</x:f>
      </x:c>
      <x:c r="J713" s="0">
        <x:f>'Historical Trades'!J713</x:f>
      </x:c>
      <x:c r="K713" s="0">
        <x:f>'Historical Trades'!K713</x:f>
      </x:c>
      <x:c r="L713" s="0">
        <x:f>'Historical Trades'!L713</x:f>
      </x:c>
      <x:c r="M713" s="0">
        <x:f>'Historical Trades'!M713</x:f>
      </x:c>
      <x:c r="N713" s="0">
        <x:f>CLEAN('Historical Trades'!O713)</x:f>
      </x:c>
      <x:c r="P713" s="14">
        <x:f>IF(G713="sell",M713,-M713)</x:f>
      </x:c>
      <x:c r="Q713" s="14">
        <x:f>VLOOKUP(N713,'Currency Rates'!$A$3:$C$32,3,0)</x:f>
      </x:c>
      <x:c r="R713" s="0">
        <x:f>IF(A713="SPUS",0,IF(A713="FWD",0,P713/Q713))</x:f>
      </x:c>
    </x:row>
    <x:row r="714" spans="1:19" x14ac:dyDescent="0.3">
      <x:c r="A714" s="0">
        <x:f>'Historical Trades'!A714</x:f>
      </x:c>
      <x:c r="B714" s="0">
        <x:f>'Historical Trades'!B714</x:f>
      </x:c>
      <x:c r="C714" s="23">
        <x:f>'Historical Trades'!C714</x:f>
      </x:c>
      <x:c r="D714" s="0">
        <x:f>'Historical Trades'!D714</x:f>
      </x:c>
      <x:c r="E714" s="23">
        <x:f>'Historical Trades'!E714</x:f>
      </x:c>
      <x:c r="F714" s="0">
        <x:f>'Historical Trades'!F714</x:f>
      </x:c>
      <x:c r="G714" s="0">
        <x:f>'Historical Trades'!G714</x:f>
      </x:c>
      <x:c r="H714" s="0">
        <x:f>'Historical Trades'!H714</x:f>
      </x:c>
      <x:c r="I714" s="0">
        <x:f>'Historical Trades'!I714</x:f>
      </x:c>
      <x:c r="J714" s="0">
        <x:f>'Historical Trades'!J714</x:f>
      </x:c>
      <x:c r="K714" s="0">
        <x:f>'Historical Trades'!K714</x:f>
      </x:c>
      <x:c r="L714" s="0">
        <x:f>'Historical Trades'!L714</x:f>
      </x:c>
      <x:c r="M714" s="0">
        <x:f>'Historical Trades'!M714</x:f>
      </x:c>
      <x:c r="N714" s="0">
        <x:f>CLEAN('Historical Trades'!O714)</x:f>
      </x:c>
      <x:c r="P714" s="14">
        <x:f>IF(G714="sell",M714,-M714)</x:f>
      </x:c>
      <x:c r="Q714" s="14">
        <x:f>VLOOKUP(N714,'Currency Rates'!$A$3:$C$32,3,0)</x:f>
      </x:c>
      <x:c r="R714" s="0">
        <x:f>IF(A714="SPUS",0,IF(A714="FWD",0,P714/Q714))</x:f>
      </x:c>
    </x:row>
    <x:row r="715" spans="1:19" x14ac:dyDescent="0.3">
      <x:c r="A715" s="0">
        <x:f>'Historical Trades'!A715</x:f>
      </x:c>
      <x:c r="B715" s="0">
        <x:f>'Historical Trades'!B715</x:f>
      </x:c>
      <x:c r="C715" s="23">
        <x:f>'Historical Trades'!C715</x:f>
      </x:c>
      <x:c r="D715" s="0">
        <x:f>'Historical Trades'!D715</x:f>
      </x:c>
      <x:c r="E715" s="23">
        <x:f>'Historical Trades'!E715</x:f>
      </x:c>
      <x:c r="F715" s="0">
        <x:f>'Historical Trades'!F715</x:f>
      </x:c>
      <x:c r="G715" s="0">
        <x:f>'Historical Trades'!G715</x:f>
      </x:c>
      <x:c r="H715" s="0">
        <x:f>'Historical Trades'!H715</x:f>
      </x:c>
      <x:c r="I715" s="0">
        <x:f>'Historical Trades'!I715</x:f>
      </x:c>
      <x:c r="J715" s="0">
        <x:f>'Historical Trades'!J715</x:f>
      </x:c>
      <x:c r="K715" s="0">
        <x:f>'Historical Trades'!K715</x:f>
      </x:c>
      <x:c r="L715" s="0">
        <x:f>'Historical Trades'!L715</x:f>
      </x:c>
      <x:c r="M715" s="0">
        <x:f>'Historical Trades'!M715</x:f>
      </x:c>
      <x:c r="N715" s="0">
        <x:f>CLEAN('Historical Trades'!O715)</x:f>
      </x:c>
      <x:c r="P715" s="14">
        <x:f>IF(G715="sell",M715,-M715)</x:f>
      </x:c>
      <x:c r="Q715" s="14">
        <x:f>VLOOKUP(N715,'Currency Rates'!$A$3:$C$32,3,0)</x:f>
      </x:c>
      <x:c r="R715" s="0">
        <x:f>IF(A715="SPUS",0,IF(A715="FWD",0,P715/Q715))</x:f>
      </x:c>
    </x:row>
    <x:row r="716" spans="1:19" x14ac:dyDescent="0.3">
      <x:c r="A716" s="0">
        <x:f>'Historical Trades'!A716</x:f>
      </x:c>
      <x:c r="B716" s="0">
        <x:f>'Historical Trades'!B716</x:f>
      </x:c>
      <x:c r="C716" s="23">
        <x:f>'Historical Trades'!C716</x:f>
      </x:c>
      <x:c r="D716" s="0">
        <x:f>'Historical Trades'!D716</x:f>
      </x:c>
      <x:c r="E716" s="23">
        <x:f>'Historical Trades'!E716</x:f>
      </x:c>
      <x:c r="F716" s="0">
        <x:f>'Historical Trades'!F716</x:f>
      </x:c>
      <x:c r="G716" s="0">
        <x:f>'Historical Trades'!G716</x:f>
      </x:c>
      <x:c r="H716" s="0">
        <x:f>'Historical Trades'!H716</x:f>
      </x:c>
      <x:c r="I716" s="0">
        <x:f>'Historical Trades'!I716</x:f>
      </x:c>
      <x:c r="J716" s="0">
        <x:f>'Historical Trades'!J716</x:f>
      </x:c>
      <x:c r="K716" s="0">
        <x:f>'Historical Trades'!K716</x:f>
      </x:c>
      <x:c r="L716" s="0">
        <x:f>'Historical Trades'!L716</x:f>
      </x:c>
      <x:c r="M716" s="0">
        <x:f>'Historical Trades'!M716</x:f>
      </x:c>
      <x:c r="N716" s="0">
        <x:f>CLEAN('Historical Trades'!O716)</x:f>
      </x:c>
      <x:c r="P716" s="14">
        <x:f>IF(G716="sell",M716,-M716)</x:f>
      </x:c>
      <x:c r="Q716" s="14">
        <x:f>VLOOKUP(N716,'Currency Rates'!$A$3:$C$32,3,0)</x:f>
      </x:c>
      <x:c r="R716" s="0">
        <x:f>IF(A716="SPUS",0,IF(A716="FWD",0,P716/Q716))</x:f>
      </x:c>
    </x:row>
    <x:row r="717" spans="1:19" x14ac:dyDescent="0.3">
      <x:c r="A717" s="0">
        <x:f>'Historical Trades'!A717</x:f>
      </x:c>
      <x:c r="B717" s="0">
        <x:f>'Historical Trades'!B717</x:f>
      </x:c>
      <x:c r="C717" s="23">
        <x:f>'Historical Trades'!C717</x:f>
      </x:c>
      <x:c r="D717" s="0">
        <x:f>'Historical Trades'!D717</x:f>
      </x:c>
      <x:c r="E717" s="23">
        <x:f>'Historical Trades'!E717</x:f>
      </x:c>
      <x:c r="F717" s="0">
        <x:f>'Historical Trades'!F717</x:f>
      </x:c>
      <x:c r="G717" s="0">
        <x:f>'Historical Trades'!G717</x:f>
      </x:c>
      <x:c r="H717" s="0">
        <x:f>'Historical Trades'!H717</x:f>
      </x:c>
      <x:c r="I717" s="0">
        <x:f>'Historical Trades'!I717</x:f>
      </x:c>
      <x:c r="J717" s="0">
        <x:f>'Historical Trades'!J717</x:f>
      </x:c>
      <x:c r="K717" s="0">
        <x:f>'Historical Trades'!K717</x:f>
      </x:c>
      <x:c r="L717" s="0">
        <x:f>'Historical Trades'!L717</x:f>
      </x:c>
      <x:c r="M717" s="0">
        <x:f>'Historical Trades'!M717</x:f>
      </x:c>
      <x:c r="N717" s="0">
        <x:f>CLEAN('Historical Trades'!O717)</x:f>
      </x:c>
      <x:c r="P717" s="14">
        <x:f>IF(G717="sell",M717,-M717)</x:f>
      </x:c>
      <x:c r="Q717" s="14">
        <x:f>VLOOKUP(N717,'Currency Rates'!$A$3:$C$32,3,0)</x:f>
      </x:c>
      <x:c r="R717" s="0">
        <x:f>IF(A717="SPUS",0,IF(A717="FWD",0,P717/Q717))</x:f>
      </x:c>
    </x:row>
    <x:row r="718" spans="1:19" x14ac:dyDescent="0.3">
      <x:c r="A718" s="0">
        <x:f>'Historical Trades'!A718</x:f>
      </x:c>
      <x:c r="B718" s="0">
        <x:f>'Historical Trades'!B718</x:f>
      </x:c>
      <x:c r="C718" s="23">
        <x:f>'Historical Trades'!C718</x:f>
      </x:c>
      <x:c r="D718" s="0">
        <x:f>'Historical Trades'!D718</x:f>
      </x:c>
      <x:c r="E718" s="23">
        <x:f>'Historical Trades'!E718</x:f>
      </x:c>
      <x:c r="F718" s="0">
        <x:f>'Historical Trades'!F718</x:f>
      </x:c>
      <x:c r="G718" s="0">
        <x:f>'Historical Trades'!G718</x:f>
      </x:c>
      <x:c r="H718" s="0">
        <x:f>'Historical Trades'!H718</x:f>
      </x:c>
      <x:c r="I718" s="0">
        <x:f>'Historical Trades'!I718</x:f>
      </x:c>
      <x:c r="J718" s="0">
        <x:f>'Historical Trades'!J718</x:f>
      </x:c>
      <x:c r="K718" s="0">
        <x:f>'Historical Trades'!K718</x:f>
      </x:c>
      <x:c r="L718" s="0">
        <x:f>'Historical Trades'!L718</x:f>
      </x:c>
      <x:c r="M718" s="0">
        <x:f>'Historical Trades'!M718</x:f>
      </x:c>
      <x:c r="N718" s="0">
        <x:f>CLEAN('Historical Trades'!O718)</x:f>
      </x:c>
      <x:c r="P718" s="14">
        <x:f>IF(G718="sell",M718,-M718)</x:f>
      </x:c>
      <x:c r="Q718" s="14">
        <x:f>VLOOKUP(N718,'Currency Rates'!$A$3:$C$32,3,0)</x:f>
      </x:c>
      <x:c r="R718" s="0">
        <x:f>IF(A718="SPUS",0,IF(A718="FWD",0,P718/Q718))</x:f>
      </x:c>
    </x:row>
    <x:row r="719" spans="1:19" x14ac:dyDescent="0.3">
      <x:c r="A719" s="0">
        <x:f>'Historical Trades'!A719</x:f>
      </x:c>
      <x:c r="B719" s="0">
        <x:f>'Historical Trades'!B719</x:f>
      </x:c>
      <x:c r="C719" s="23">
        <x:f>'Historical Trades'!C719</x:f>
      </x:c>
      <x:c r="D719" s="0">
        <x:f>'Historical Trades'!D719</x:f>
      </x:c>
      <x:c r="E719" s="23">
        <x:f>'Historical Trades'!E719</x:f>
      </x:c>
      <x:c r="F719" s="0">
        <x:f>'Historical Trades'!F719</x:f>
      </x:c>
      <x:c r="G719" s="0">
        <x:f>'Historical Trades'!G719</x:f>
      </x:c>
      <x:c r="H719" s="0">
        <x:f>'Historical Trades'!H719</x:f>
      </x:c>
      <x:c r="I719" s="0">
        <x:f>'Historical Trades'!I719</x:f>
      </x:c>
      <x:c r="J719" s="0">
        <x:f>'Historical Trades'!J719</x:f>
      </x:c>
      <x:c r="K719" s="0">
        <x:f>'Historical Trades'!K719</x:f>
      </x:c>
      <x:c r="L719" s="0">
        <x:f>'Historical Trades'!L719</x:f>
      </x:c>
      <x:c r="M719" s="0">
        <x:f>'Historical Trades'!M719</x:f>
      </x:c>
      <x:c r="N719" s="0">
        <x:f>CLEAN('Historical Trades'!O719)</x:f>
      </x:c>
      <x:c r="P719" s="14">
        <x:f>IF(G719="sell",M719,-M719)</x:f>
      </x:c>
      <x:c r="Q719" s="14">
        <x:f>VLOOKUP(N719,'Currency Rates'!$A$3:$C$32,3,0)</x:f>
      </x:c>
      <x:c r="R719" s="0">
        <x:f>IF(A719="SPUS",0,IF(A719="FWD",0,P719/Q719))</x:f>
      </x:c>
    </x:row>
    <x:row r="720" spans="1:19" x14ac:dyDescent="0.3">
      <x:c r="A720" s="0">
        <x:f>'Historical Trades'!A720</x:f>
      </x:c>
      <x:c r="B720" s="0">
        <x:f>'Historical Trades'!B720</x:f>
      </x:c>
      <x:c r="C720" s="23">
        <x:f>'Historical Trades'!C720</x:f>
      </x:c>
      <x:c r="D720" s="0">
        <x:f>'Historical Trades'!D720</x:f>
      </x:c>
      <x:c r="E720" s="23">
        <x:f>'Historical Trades'!E720</x:f>
      </x:c>
      <x:c r="F720" s="0">
        <x:f>'Historical Trades'!F720</x:f>
      </x:c>
      <x:c r="G720" s="0">
        <x:f>'Historical Trades'!G720</x:f>
      </x:c>
      <x:c r="H720" s="0">
        <x:f>'Historical Trades'!H720</x:f>
      </x:c>
      <x:c r="I720" s="0">
        <x:f>'Historical Trades'!I720</x:f>
      </x:c>
      <x:c r="J720" s="0">
        <x:f>'Historical Trades'!J720</x:f>
      </x:c>
      <x:c r="K720" s="0">
        <x:f>'Historical Trades'!K720</x:f>
      </x:c>
      <x:c r="L720" s="0">
        <x:f>'Historical Trades'!L720</x:f>
      </x:c>
      <x:c r="M720" s="0">
        <x:f>'Historical Trades'!M720</x:f>
      </x:c>
      <x:c r="N720" s="0">
        <x:f>CLEAN('Historical Trades'!O720)</x:f>
      </x:c>
      <x:c r="P720" s="14">
        <x:f>IF(G720="sell",M720,-M720)</x:f>
      </x:c>
      <x:c r="Q720" s="14">
        <x:f>VLOOKUP(N720,'Currency Rates'!$A$3:$C$32,3,0)</x:f>
      </x:c>
      <x:c r="R720" s="0">
        <x:f>IF(A720="SPUS",0,IF(A720="FWD",0,P720/Q720))</x:f>
      </x:c>
    </x:row>
    <x:row r="721" spans="1:19" x14ac:dyDescent="0.3">
      <x:c r="A721" s="0">
        <x:f>'Historical Trades'!A721</x:f>
      </x:c>
      <x:c r="B721" s="0">
        <x:f>'Historical Trades'!B721</x:f>
      </x:c>
      <x:c r="C721" s="23">
        <x:f>'Historical Trades'!C721</x:f>
      </x:c>
      <x:c r="D721" s="0">
        <x:f>'Historical Trades'!D721</x:f>
      </x:c>
      <x:c r="E721" s="23">
        <x:f>'Historical Trades'!E721</x:f>
      </x:c>
      <x:c r="F721" s="0">
        <x:f>'Historical Trades'!F721</x:f>
      </x:c>
      <x:c r="G721" s="0">
        <x:f>'Historical Trades'!G721</x:f>
      </x:c>
      <x:c r="H721" s="0">
        <x:f>'Historical Trades'!H721</x:f>
      </x:c>
      <x:c r="I721" s="0">
        <x:f>'Historical Trades'!I721</x:f>
      </x:c>
      <x:c r="J721" s="0">
        <x:f>'Historical Trades'!J721</x:f>
      </x:c>
      <x:c r="K721" s="0">
        <x:f>'Historical Trades'!K721</x:f>
      </x:c>
      <x:c r="L721" s="0">
        <x:f>'Historical Trades'!L721</x:f>
      </x:c>
      <x:c r="M721" s="0">
        <x:f>'Historical Trades'!M721</x:f>
      </x:c>
      <x:c r="N721" s="0">
        <x:f>CLEAN('Historical Trades'!O721)</x:f>
      </x:c>
      <x:c r="P721" s="14">
        <x:f>IF(G721="sell",M721,-M721)</x:f>
      </x:c>
      <x:c r="Q721" s="14">
        <x:f>VLOOKUP(N721,'Currency Rates'!$A$3:$C$32,3,0)</x:f>
      </x:c>
      <x:c r="R721" s="0">
        <x:f>IF(A721="SPUS",0,IF(A721="FWD",0,P721/Q721))</x:f>
      </x:c>
    </x:row>
    <x:row r="722" spans="1:19" x14ac:dyDescent="0.3">
      <x:c r="A722" s="0">
        <x:f>'Historical Trades'!A722</x:f>
      </x:c>
      <x:c r="B722" s="0">
        <x:f>'Historical Trades'!B722</x:f>
      </x:c>
      <x:c r="C722" s="23">
        <x:f>'Historical Trades'!C722</x:f>
      </x:c>
      <x:c r="D722" s="0">
        <x:f>'Historical Trades'!D722</x:f>
      </x:c>
      <x:c r="E722" s="23">
        <x:f>'Historical Trades'!E722</x:f>
      </x:c>
      <x:c r="F722" s="0">
        <x:f>'Historical Trades'!F722</x:f>
      </x:c>
      <x:c r="G722" s="0">
        <x:f>'Historical Trades'!G722</x:f>
      </x:c>
      <x:c r="H722" s="0">
        <x:f>'Historical Trades'!H722</x:f>
      </x:c>
      <x:c r="I722" s="0">
        <x:f>'Historical Trades'!I722</x:f>
      </x:c>
      <x:c r="J722" s="0">
        <x:f>'Historical Trades'!J722</x:f>
      </x:c>
      <x:c r="K722" s="0">
        <x:f>'Historical Trades'!K722</x:f>
      </x:c>
      <x:c r="L722" s="0">
        <x:f>'Historical Trades'!L722</x:f>
      </x:c>
      <x:c r="M722" s="0">
        <x:f>'Historical Trades'!M722</x:f>
      </x:c>
      <x:c r="N722" s="0">
        <x:f>CLEAN('Historical Trades'!O722)</x:f>
      </x:c>
      <x:c r="P722" s="14">
        <x:f>IF(G722="sell",M722,-M722)</x:f>
      </x:c>
      <x:c r="Q722" s="14">
        <x:f>VLOOKUP(N722,'Currency Rates'!$A$3:$C$32,3,0)</x:f>
      </x:c>
      <x:c r="R722" s="0">
        <x:f>IF(A722="SPUS",0,IF(A722="FWD",0,P722/Q722))</x:f>
      </x:c>
    </x:row>
    <x:row r="723" spans="1:19" x14ac:dyDescent="0.3">
      <x:c r="A723" s="0">
        <x:f>'Historical Trades'!A723</x:f>
      </x:c>
      <x:c r="B723" s="0">
        <x:f>'Historical Trades'!B723</x:f>
      </x:c>
      <x:c r="C723" s="23">
        <x:f>'Historical Trades'!C723</x:f>
      </x:c>
      <x:c r="D723" s="0">
        <x:f>'Historical Trades'!D723</x:f>
      </x:c>
      <x:c r="E723" s="23">
        <x:f>'Historical Trades'!E723</x:f>
      </x:c>
      <x:c r="F723" s="0">
        <x:f>'Historical Trades'!F723</x:f>
      </x:c>
      <x:c r="G723" s="0">
        <x:f>'Historical Trades'!G723</x:f>
      </x:c>
      <x:c r="H723" s="0">
        <x:f>'Historical Trades'!H723</x:f>
      </x:c>
      <x:c r="I723" s="0">
        <x:f>'Historical Trades'!I723</x:f>
      </x:c>
      <x:c r="J723" s="0">
        <x:f>'Historical Trades'!J723</x:f>
      </x:c>
      <x:c r="K723" s="0">
        <x:f>'Historical Trades'!K723</x:f>
      </x:c>
      <x:c r="L723" s="0">
        <x:f>'Historical Trades'!L723</x:f>
      </x:c>
      <x:c r="M723" s="0">
        <x:f>'Historical Trades'!M723</x:f>
      </x:c>
      <x:c r="N723" s="0">
        <x:f>CLEAN('Historical Trades'!O723)</x:f>
      </x:c>
      <x:c r="P723" s="14">
        <x:f>IF(G723="sell",M723,-M723)</x:f>
      </x:c>
      <x:c r="Q723" s="14">
        <x:f>VLOOKUP(N723,'Currency Rates'!$A$3:$C$32,3,0)</x:f>
      </x:c>
      <x:c r="R723" s="0">
        <x:f>IF(A723="SPUS",0,IF(A723="FWD",0,P723/Q723))</x:f>
      </x:c>
    </x:row>
    <x:row r="724" spans="1:19" x14ac:dyDescent="0.3">
      <x:c r="A724" s="0">
        <x:f>'Historical Trades'!A724</x:f>
      </x:c>
      <x:c r="B724" s="0">
        <x:f>'Historical Trades'!B724</x:f>
      </x:c>
      <x:c r="C724" s="23">
        <x:f>'Historical Trades'!C724</x:f>
      </x:c>
      <x:c r="D724" s="0">
        <x:f>'Historical Trades'!D724</x:f>
      </x:c>
      <x:c r="E724" s="23">
        <x:f>'Historical Trades'!E724</x:f>
      </x:c>
      <x:c r="F724" s="0">
        <x:f>'Historical Trades'!F724</x:f>
      </x:c>
      <x:c r="G724" s="0">
        <x:f>'Historical Trades'!G724</x:f>
      </x:c>
      <x:c r="H724" s="0">
        <x:f>'Historical Trades'!H724</x:f>
      </x:c>
      <x:c r="I724" s="0">
        <x:f>'Historical Trades'!I724</x:f>
      </x:c>
      <x:c r="J724" s="0">
        <x:f>'Historical Trades'!J724</x:f>
      </x:c>
      <x:c r="K724" s="0">
        <x:f>'Historical Trades'!K724</x:f>
      </x:c>
      <x:c r="L724" s="0">
        <x:f>'Historical Trades'!L724</x:f>
      </x:c>
      <x:c r="M724" s="0">
        <x:f>'Historical Trades'!M724</x:f>
      </x:c>
      <x:c r="N724" s="0">
        <x:f>CLEAN('Historical Trades'!O724)</x:f>
      </x:c>
      <x:c r="P724" s="14">
        <x:f>IF(G724="sell",M724,-M724)</x:f>
      </x:c>
      <x:c r="Q724" s="14">
        <x:f>VLOOKUP(N724,'Currency Rates'!$A$3:$C$32,3,0)</x:f>
      </x:c>
      <x:c r="R724" s="0">
        <x:f>IF(A724="SPUS",0,IF(A724="FWD",0,P724/Q724))</x:f>
      </x:c>
    </x:row>
    <x:row r="725" spans="1:19" x14ac:dyDescent="0.3">
      <x:c r="A725" s="0">
        <x:f>'Historical Trades'!A725</x:f>
      </x:c>
      <x:c r="B725" s="0">
        <x:f>'Historical Trades'!B725</x:f>
      </x:c>
      <x:c r="C725" s="23">
        <x:f>'Historical Trades'!C725</x:f>
      </x:c>
      <x:c r="D725" s="0">
        <x:f>'Historical Trades'!D725</x:f>
      </x:c>
      <x:c r="E725" s="23">
        <x:f>'Historical Trades'!E725</x:f>
      </x:c>
      <x:c r="F725" s="0">
        <x:f>'Historical Trades'!F725</x:f>
      </x:c>
      <x:c r="G725" s="0">
        <x:f>'Historical Trades'!G725</x:f>
      </x:c>
      <x:c r="H725" s="0">
        <x:f>'Historical Trades'!H725</x:f>
      </x:c>
      <x:c r="I725" s="0">
        <x:f>'Historical Trades'!I725</x:f>
      </x:c>
      <x:c r="J725" s="0">
        <x:f>'Historical Trades'!J725</x:f>
      </x:c>
      <x:c r="K725" s="0">
        <x:f>'Historical Trades'!K725</x:f>
      </x:c>
      <x:c r="L725" s="0">
        <x:f>'Historical Trades'!L725</x:f>
      </x:c>
      <x:c r="M725" s="0">
        <x:f>'Historical Trades'!M725</x:f>
      </x:c>
      <x:c r="N725" s="0">
        <x:f>CLEAN('Historical Trades'!O725)</x:f>
      </x:c>
      <x:c r="P725" s="14">
        <x:f>IF(G725="sell",M725,-M725)</x:f>
      </x:c>
      <x:c r="Q725" s="14">
        <x:f>VLOOKUP(N725,'Currency Rates'!$A$3:$C$32,3,0)</x:f>
      </x:c>
      <x:c r="R725" s="0">
        <x:f>IF(A725="SPUS",0,IF(A725="FWD",0,P725/Q725))</x:f>
      </x:c>
    </x:row>
    <x:row r="726" spans="1:19" x14ac:dyDescent="0.3">
      <x:c r="A726" s="0">
        <x:f>'Historical Trades'!A726</x:f>
      </x:c>
      <x:c r="B726" s="0">
        <x:f>'Historical Trades'!B726</x:f>
      </x:c>
      <x:c r="C726" s="23">
        <x:f>'Historical Trades'!C726</x:f>
      </x:c>
      <x:c r="D726" s="0">
        <x:f>'Historical Trades'!D726</x:f>
      </x:c>
      <x:c r="E726" s="23">
        <x:f>'Historical Trades'!E726</x:f>
      </x:c>
      <x:c r="F726" s="0">
        <x:f>'Historical Trades'!F726</x:f>
      </x:c>
      <x:c r="G726" s="0">
        <x:f>'Historical Trades'!G726</x:f>
      </x:c>
      <x:c r="H726" s="0">
        <x:f>'Historical Trades'!H726</x:f>
      </x:c>
      <x:c r="I726" s="0">
        <x:f>'Historical Trades'!I726</x:f>
      </x:c>
      <x:c r="J726" s="0">
        <x:f>'Historical Trades'!J726</x:f>
      </x:c>
      <x:c r="K726" s="0">
        <x:f>'Historical Trades'!K726</x:f>
      </x:c>
      <x:c r="L726" s="0">
        <x:f>'Historical Trades'!L726</x:f>
      </x:c>
      <x:c r="M726" s="0">
        <x:f>'Historical Trades'!M726</x:f>
      </x:c>
      <x:c r="N726" s="0">
        <x:f>CLEAN('Historical Trades'!O726)</x:f>
      </x:c>
      <x:c r="P726" s="14">
        <x:f>IF(G726="sell",M726,-M726)</x:f>
      </x:c>
      <x:c r="Q726" s="14">
        <x:f>VLOOKUP(N726,'Currency Rates'!$A$3:$C$32,3,0)</x:f>
      </x:c>
      <x:c r="R726" s="0">
        <x:f>IF(A726="SPUS",0,IF(A726="FWD",0,P726/Q726))</x:f>
      </x:c>
    </x:row>
    <x:row r="727" spans="1:19" x14ac:dyDescent="0.3">
      <x:c r="A727" s="0">
        <x:f>'Historical Trades'!A727</x:f>
      </x:c>
      <x:c r="B727" s="0">
        <x:f>'Historical Trades'!B727</x:f>
      </x:c>
      <x:c r="C727" s="23">
        <x:f>'Historical Trades'!C727</x:f>
      </x:c>
      <x:c r="D727" s="0">
        <x:f>'Historical Trades'!D727</x:f>
      </x:c>
      <x:c r="E727" s="23">
        <x:f>'Historical Trades'!E727</x:f>
      </x:c>
      <x:c r="F727" s="0">
        <x:f>'Historical Trades'!F727</x:f>
      </x:c>
      <x:c r="G727" s="0">
        <x:f>'Historical Trades'!G727</x:f>
      </x:c>
      <x:c r="H727" s="0">
        <x:f>'Historical Trades'!H727</x:f>
      </x:c>
      <x:c r="I727" s="0">
        <x:f>'Historical Trades'!I727</x:f>
      </x:c>
      <x:c r="J727" s="0">
        <x:f>'Historical Trades'!J727</x:f>
      </x:c>
      <x:c r="K727" s="0">
        <x:f>'Historical Trades'!K727</x:f>
      </x:c>
      <x:c r="L727" s="0">
        <x:f>'Historical Trades'!L727</x:f>
      </x:c>
      <x:c r="M727" s="0">
        <x:f>'Historical Trades'!M727</x:f>
      </x:c>
      <x:c r="N727" s="0">
        <x:f>CLEAN('Historical Trades'!O727)</x:f>
      </x:c>
      <x:c r="P727" s="14">
        <x:f>IF(G727="sell",M727,-M727)</x:f>
      </x:c>
      <x:c r="Q727" s="14">
        <x:f>VLOOKUP(N727,'Currency Rates'!$A$3:$C$32,3,0)</x:f>
      </x:c>
      <x:c r="R727" s="0">
        <x:f>IF(A727="SPUS",0,IF(A727="FWD",0,P727/Q727))</x:f>
      </x:c>
    </x:row>
    <x:row r="728" spans="1:19" x14ac:dyDescent="0.3">
      <x:c r="A728" s="0">
        <x:f>'Historical Trades'!A728</x:f>
      </x:c>
      <x:c r="B728" s="0">
        <x:f>'Historical Trades'!B728</x:f>
      </x:c>
      <x:c r="C728" s="23">
        <x:f>'Historical Trades'!C728</x:f>
      </x:c>
      <x:c r="D728" s="0">
        <x:f>'Historical Trades'!D728</x:f>
      </x:c>
      <x:c r="E728" s="23">
        <x:f>'Historical Trades'!E728</x:f>
      </x:c>
      <x:c r="F728" s="0">
        <x:f>'Historical Trades'!F728</x:f>
      </x:c>
      <x:c r="G728" s="0">
        <x:f>'Historical Trades'!G728</x:f>
      </x:c>
      <x:c r="H728" s="0">
        <x:f>'Historical Trades'!H728</x:f>
      </x:c>
      <x:c r="I728" s="0">
        <x:f>'Historical Trades'!I728</x:f>
      </x:c>
      <x:c r="J728" s="0">
        <x:f>'Historical Trades'!J728</x:f>
      </x:c>
      <x:c r="K728" s="0">
        <x:f>'Historical Trades'!K728</x:f>
      </x:c>
      <x:c r="L728" s="0">
        <x:f>'Historical Trades'!L728</x:f>
      </x:c>
      <x:c r="M728" s="0">
        <x:f>'Historical Trades'!M728</x:f>
      </x:c>
      <x:c r="N728" s="0">
        <x:f>CLEAN('Historical Trades'!O728)</x:f>
      </x:c>
      <x:c r="P728" s="14">
        <x:f>IF(G728="sell",M728,-M728)</x:f>
      </x:c>
      <x:c r="Q728" s="14">
        <x:f>VLOOKUP(N728,'Currency Rates'!$A$3:$C$32,3,0)</x:f>
      </x:c>
      <x:c r="R728" s="0">
        <x:f>IF(A728="SPUS",0,IF(A728="FWD",0,P728/Q728))</x:f>
      </x:c>
    </x:row>
    <x:row r="729" spans="1:19" x14ac:dyDescent="0.3">
      <x:c r="A729" s="0">
        <x:f>'Historical Trades'!A729</x:f>
      </x:c>
      <x:c r="B729" s="0">
        <x:f>'Historical Trades'!B729</x:f>
      </x:c>
      <x:c r="C729" s="23">
        <x:f>'Historical Trades'!C729</x:f>
      </x:c>
      <x:c r="D729" s="0">
        <x:f>'Historical Trades'!D729</x:f>
      </x:c>
      <x:c r="E729" s="23">
        <x:f>'Historical Trades'!E729</x:f>
      </x:c>
      <x:c r="F729" s="0">
        <x:f>'Historical Trades'!F729</x:f>
      </x:c>
      <x:c r="G729" s="0">
        <x:f>'Historical Trades'!G729</x:f>
      </x:c>
      <x:c r="H729" s="0">
        <x:f>'Historical Trades'!H729</x:f>
      </x:c>
      <x:c r="I729" s="0">
        <x:f>'Historical Trades'!I729</x:f>
      </x:c>
      <x:c r="J729" s="0">
        <x:f>'Historical Trades'!J729</x:f>
      </x:c>
      <x:c r="K729" s="0">
        <x:f>'Historical Trades'!K729</x:f>
      </x:c>
      <x:c r="L729" s="0">
        <x:f>'Historical Trades'!L729</x:f>
      </x:c>
      <x:c r="M729" s="0">
        <x:f>'Historical Trades'!M729</x:f>
      </x:c>
      <x:c r="N729" s="0">
        <x:f>CLEAN('Historical Trades'!O729)</x:f>
      </x:c>
      <x:c r="P729" s="14">
        <x:f>IF(G729="sell",M729,-M729)</x:f>
      </x:c>
      <x:c r="Q729" s="14">
        <x:f>VLOOKUP(N729,'Currency Rates'!$A$3:$C$32,3,0)</x:f>
      </x:c>
      <x:c r="R729" s="0">
        <x:f>IF(A729="SPUS",0,IF(A729="FWD",0,P729/Q729))</x:f>
      </x:c>
    </x:row>
    <x:row r="730" spans="1:19" x14ac:dyDescent="0.3">
      <x:c r="A730" s="0">
        <x:f>'Historical Trades'!A730</x:f>
      </x:c>
      <x:c r="B730" s="0">
        <x:f>'Historical Trades'!B730</x:f>
      </x:c>
      <x:c r="C730" s="23">
        <x:f>'Historical Trades'!C730</x:f>
      </x:c>
      <x:c r="D730" s="0">
        <x:f>'Historical Trades'!D730</x:f>
      </x:c>
      <x:c r="E730" s="23">
        <x:f>'Historical Trades'!E730</x:f>
      </x:c>
      <x:c r="F730" s="0">
        <x:f>'Historical Trades'!F730</x:f>
      </x:c>
      <x:c r="G730" s="0">
        <x:f>'Historical Trades'!G730</x:f>
      </x:c>
      <x:c r="H730" s="0">
        <x:f>'Historical Trades'!H730</x:f>
      </x:c>
      <x:c r="I730" s="0">
        <x:f>'Historical Trades'!I730</x:f>
      </x:c>
      <x:c r="J730" s="0">
        <x:f>'Historical Trades'!J730</x:f>
      </x:c>
      <x:c r="K730" s="0">
        <x:f>'Historical Trades'!K730</x:f>
      </x:c>
      <x:c r="L730" s="0">
        <x:f>'Historical Trades'!L730</x:f>
      </x:c>
      <x:c r="M730" s="0">
        <x:f>'Historical Trades'!M730</x:f>
      </x:c>
      <x:c r="N730" s="0">
        <x:f>CLEAN('Historical Trades'!O730)</x:f>
      </x:c>
      <x:c r="P730" s="14">
        <x:f>IF(G730="sell",M730,-M730)</x:f>
      </x:c>
      <x:c r="Q730" s="14">
        <x:f>VLOOKUP(N730,'Currency Rates'!$A$3:$C$32,3,0)</x:f>
      </x:c>
      <x:c r="R730" s="0">
        <x:f>IF(A730="SPUS",0,IF(A730="FWD",0,P730/Q730))</x:f>
      </x:c>
    </x:row>
    <x:row r="731" spans="1:19" x14ac:dyDescent="0.3">
      <x:c r="A731" s="0">
        <x:f>'Historical Trades'!A731</x:f>
      </x:c>
      <x:c r="B731" s="0">
        <x:f>'Historical Trades'!B731</x:f>
      </x:c>
      <x:c r="C731" s="23">
        <x:f>'Historical Trades'!C731</x:f>
      </x:c>
      <x:c r="D731" s="0">
        <x:f>'Historical Trades'!D731</x:f>
      </x:c>
      <x:c r="E731" s="23">
        <x:f>'Historical Trades'!E731</x:f>
      </x:c>
      <x:c r="F731" s="0">
        <x:f>'Historical Trades'!F731</x:f>
      </x:c>
      <x:c r="G731" s="0">
        <x:f>'Historical Trades'!G731</x:f>
      </x:c>
      <x:c r="H731" s="0">
        <x:f>'Historical Trades'!H731</x:f>
      </x:c>
      <x:c r="I731" s="0">
        <x:f>'Historical Trades'!I731</x:f>
      </x:c>
      <x:c r="J731" s="0">
        <x:f>'Historical Trades'!J731</x:f>
      </x:c>
      <x:c r="K731" s="0">
        <x:f>'Historical Trades'!K731</x:f>
      </x:c>
      <x:c r="L731" s="0">
        <x:f>'Historical Trades'!L731</x:f>
      </x:c>
      <x:c r="M731" s="0">
        <x:f>'Historical Trades'!M731</x:f>
      </x:c>
      <x:c r="N731" s="0">
        <x:f>CLEAN('Historical Trades'!O731)</x:f>
      </x:c>
      <x:c r="P731" s="14">
        <x:f>IF(G731="sell",M731,-M731)</x:f>
      </x:c>
      <x:c r="Q731" s="14">
        <x:f>VLOOKUP(N731,'Currency Rates'!$A$3:$C$32,3,0)</x:f>
      </x:c>
      <x:c r="R731" s="0">
        <x:f>IF(A731="SPUS",0,IF(A731="FWD",0,P731/Q731))</x:f>
      </x:c>
    </x:row>
    <x:row r="732" spans="1:19" x14ac:dyDescent="0.3">
      <x:c r="A732" s="0">
        <x:f>'Historical Trades'!A732</x:f>
      </x:c>
      <x:c r="B732" s="0">
        <x:f>'Historical Trades'!B732</x:f>
      </x:c>
      <x:c r="C732" s="23">
        <x:f>'Historical Trades'!C732</x:f>
      </x:c>
      <x:c r="D732" s="0">
        <x:f>'Historical Trades'!D732</x:f>
      </x:c>
      <x:c r="E732" s="23">
        <x:f>'Historical Trades'!E732</x:f>
      </x:c>
      <x:c r="F732" s="0">
        <x:f>'Historical Trades'!F732</x:f>
      </x:c>
      <x:c r="G732" s="0">
        <x:f>'Historical Trades'!G732</x:f>
      </x:c>
      <x:c r="H732" s="0">
        <x:f>'Historical Trades'!H732</x:f>
      </x:c>
      <x:c r="I732" s="0">
        <x:f>'Historical Trades'!I732</x:f>
      </x:c>
      <x:c r="J732" s="0">
        <x:f>'Historical Trades'!J732</x:f>
      </x:c>
      <x:c r="K732" s="0">
        <x:f>'Historical Trades'!K732</x:f>
      </x:c>
      <x:c r="L732" s="0">
        <x:f>'Historical Trades'!L732</x:f>
      </x:c>
      <x:c r="M732" s="0">
        <x:f>'Historical Trades'!M732</x:f>
      </x:c>
      <x:c r="N732" s="0">
        <x:f>CLEAN('Historical Trades'!O732)</x:f>
      </x:c>
      <x:c r="P732" s="14">
        <x:f>IF(G732="sell",M732,-M732)</x:f>
      </x:c>
      <x:c r="Q732" s="14">
        <x:f>VLOOKUP(N732,'Currency Rates'!$A$3:$C$32,3,0)</x:f>
      </x:c>
      <x:c r="R732" s="0">
        <x:f>IF(A732="SPUS",0,IF(A732="FWD",0,P732/Q732))</x:f>
      </x:c>
    </x:row>
    <x:row r="733" spans="1:19" x14ac:dyDescent="0.3">
      <x:c r="A733" s="0">
        <x:f>'Historical Trades'!A733</x:f>
      </x:c>
      <x:c r="B733" s="0">
        <x:f>'Historical Trades'!B733</x:f>
      </x:c>
      <x:c r="C733" s="23">
        <x:f>'Historical Trades'!C733</x:f>
      </x:c>
      <x:c r="D733" s="0">
        <x:f>'Historical Trades'!D733</x:f>
      </x:c>
      <x:c r="E733" s="23">
        <x:f>'Historical Trades'!E733</x:f>
      </x:c>
      <x:c r="F733" s="0">
        <x:f>'Historical Trades'!F733</x:f>
      </x:c>
      <x:c r="G733" s="0">
        <x:f>'Historical Trades'!G733</x:f>
      </x:c>
      <x:c r="H733" s="0">
        <x:f>'Historical Trades'!H733</x:f>
      </x:c>
      <x:c r="I733" s="0">
        <x:f>'Historical Trades'!I733</x:f>
      </x:c>
      <x:c r="J733" s="0">
        <x:f>'Historical Trades'!J733</x:f>
      </x:c>
      <x:c r="K733" s="0">
        <x:f>'Historical Trades'!K733</x:f>
      </x:c>
      <x:c r="L733" s="0">
        <x:f>'Historical Trades'!L733</x:f>
      </x:c>
      <x:c r="M733" s="0">
        <x:f>'Historical Trades'!M733</x:f>
      </x:c>
      <x:c r="N733" s="0">
        <x:f>CLEAN('Historical Trades'!O733)</x:f>
      </x:c>
      <x:c r="P733" s="14">
        <x:f>IF(G733="sell",M733,-M733)</x:f>
      </x:c>
      <x:c r="Q733" s="14">
        <x:f>VLOOKUP(N733,'Currency Rates'!$A$3:$C$32,3,0)</x:f>
      </x:c>
      <x:c r="R733" s="0">
        <x:f>IF(A733="SPUS",0,IF(A733="FWD",0,P733/Q733))</x:f>
      </x:c>
    </x:row>
    <x:row r="734" spans="1:19" x14ac:dyDescent="0.3">
      <x:c r="A734" s="0">
        <x:f>'Historical Trades'!A734</x:f>
      </x:c>
      <x:c r="B734" s="0">
        <x:f>'Historical Trades'!B734</x:f>
      </x:c>
      <x:c r="C734" s="23">
        <x:f>'Historical Trades'!C734</x:f>
      </x:c>
      <x:c r="D734" s="0">
        <x:f>'Historical Trades'!D734</x:f>
      </x:c>
      <x:c r="E734" s="23">
        <x:f>'Historical Trades'!E734</x:f>
      </x:c>
      <x:c r="F734" s="0">
        <x:f>'Historical Trades'!F734</x:f>
      </x:c>
      <x:c r="G734" s="0">
        <x:f>'Historical Trades'!G734</x:f>
      </x:c>
      <x:c r="H734" s="0">
        <x:f>'Historical Trades'!H734</x:f>
      </x:c>
      <x:c r="I734" s="0">
        <x:f>'Historical Trades'!I734</x:f>
      </x:c>
      <x:c r="J734" s="0">
        <x:f>'Historical Trades'!J734</x:f>
      </x:c>
      <x:c r="K734" s="0">
        <x:f>'Historical Trades'!K734</x:f>
      </x:c>
      <x:c r="L734" s="0">
        <x:f>'Historical Trades'!L734</x:f>
      </x:c>
      <x:c r="M734" s="0">
        <x:f>'Historical Trades'!M734</x:f>
      </x:c>
      <x:c r="N734" s="0">
        <x:f>CLEAN('Historical Trades'!O734)</x:f>
      </x:c>
      <x:c r="P734" s="14">
        <x:f>IF(G734="sell",M734,-M734)</x:f>
      </x:c>
      <x:c r="Q734" s="14">
        <x:f>VLOOKUP(N734,'Currency Rates'!$A$3:$C$32,3,0)</x:f>
      </x:c>
      <x:c r="R734" s="0">
        <x:f>IF(A734="SPUS",0,IF(A734="FWD",0,P734/Q734))</x:f>
      </x:c>
    </x:row>
    <x:row r="735" spans="1:19" x14ac:dyDescent="0.3">
      <x:c r="A735" s="0">
        <x:f>'Historical Trades'!A735</x:f>
      </x:c>
      <x:c r="B735" s="0">
        <x:f>'Historical Trades'!B735</x:f>
      </x:c>
      <x:c r="C735" s="23">
        <x:f>'Historical Trades'!C735</x:f>
      </x:c>
      <x:c r="D735" s="0">
        <x:f>'Historical Trades'!D735</x:f>
      </x:c>
      <x:c r="E735" s="23">
        <x:f>'Historical Trades'!E735</x:f>
      </x:c>
      <x:c r="F735" s="0">
        <x:f>'Historical Trades'!F735</x:f>
      </x:c>
      <x:c r="G735" s="0">
        <x:f>'Historical Trades'!G735</x:f>
      </x:c>
      <x:c r="H735" s="0">
        <x:f>'Historical Trades'!H735</x:f>
      </x:c>
      <x:c r="I735" s="0">
        <x:f>'Historical Trades'!I735</x:f>
      </x:c>
      <x:c r="J735" s="0">
        <x:f>'Historical Trades'!J735</x:f>
      </x:c>
      <x:c r="K735" s="0">
        <x:f>'Historical Trades'!K735</x:f>
      </x:c>
      <x:c r="L735" s="0">
        <x:f>'Historical Trades'!L735</x:f>
      </x:c>
      <x:c r="M735" s="0">
        <x:f>'Historical Trades'!M735</x:f>
      </x:c>
      <x:c r="N735" s="0">
        <x:f>CLEAN('Historical Trades'!O735)</x:f>
      </x:c>
      <x:c r="P735" s="14">
        <x:f>IF(G735="sell",M735,-M735)</x:f>
      </x:c>
      <x:c r="Q735" s="14">
        <x:f>VLOOKUP(N735,'Currency Rates'!$A$3:$C$32,3,0)</x:f>
      </x:c>
      <x:c r="R735" s="0">
        <x:f>IF(A735="SPUS",0,IF(A735="FWD",0,P735/Q735))</x:f>
      </x:c>
    </x:row>
    <x:row r="736" spans="1:19" x14ac:dyDescent="0.3">
      <x:c r="A736" s="0">
        <x:f>'Historical Trades'!A736</x:f>
      </x:c>
      <x:c r="B736" s="0">
        <x:f>'Historical Trades'!B736</x:f>
      </x:c>
      <x:c r="C736" s="23">
        <x:f>'Historical Trades'!C736</x:f>
      </x:c>
      <x:c r="D736" s="0">
        <x:f>'Historical Trades'!D736</x:f>
      </x:c>
      <x:c r="E736" s="23">
        <x:f>'Historical Trades'!E736</x:f>
      </x:c>
      <x:c r="F736" s="0">
        <x:f>'Historical Trades'!F736</x:f>
      </x:c>
      <x:c r="G736" s="0">
        <x:f>'Historical Trades'!G736</x:f>
      </x:c>
      <x:c r="H736" s="0">
        <x:f>'Historical Trades'!H736</x:f>
      </x:c>
      <x:c r="I736" s="0">
        <x:f>'Historical Trades'!I736</x:f>
      </x:c>
      <x:c r="J736" s="0">
        <x:f>'Historical Trades'!J736</x:f>
      </x:c>
      <x:c r="K736" s="0">
        <x:f>'Historical Trades'!K736</x:f>
      </x:c>
      <x:c r="L736" s="0">
        <x:f>'Historical Trades'!L736</x:f>
      </x:c>
      <x:c r="M736" s="0">
        <x:f>'Historical Trades'!M736</x:f>
      </x:c>
      <x:c r="N736" s="0">
        <x:f>CLEAN('Historical Trades'!O736)</x:f>
      </x:c>
      <x:c r="P736" s="14">
        <x:f>IF(G736="sell",M736,-M736)</x:f>
      </x:c>
      <x:c r="Q736" s="14">
        <x:f>VLOOKUP(N736,'Currency Rates'!$A$3:$C$32,3,0)</x:f>
      </x:c>
      <x:c r="R736" s="0">
        <x:f>IF(A736="SPUS",0,IF(A736="FWD",0,P736/Q736))</x:f>
      </x:c>
    </x:row>
    <x:row r="737" spans="1:19" x14ac:dyDescent="0.3">
      <x:c r="A737" s="0">
        <x:f>'Historical Trades'!A737</x:f>
      </x:c>
      <x:c r="B737" s="0">
        <x:f>'Historical Trades'!B737</x:f>
      </x:c>
      <x:c r="C737" s="23">
        <x:f>'Historical Trades'!C737</x:f>
      </x:c>
      <x:c r="D737" s="0">
        <x:f>'Historical Trades'!D737</x:f>
      </x:c>
      <x:c r="E737" s="23">
        <x:f>'Historical Trades'!E737</x:f>
      </x:c>
      <x:c r="F737" s="0">
        <x:f>'Historical Trades'!F737</x:f>
      </x:c>
      <x:c r="G737" s="0">
        <x:f>'Historical Trades'!G737</x:f>
      </x:c>
      <x:c r="H737" s="0">
        <x:f>'Historical Trades'!H737</x:f>
      </x:c>
      <x:c r="I737" s="0">
        <x:f>'Historical Trades'!I737</x:f>
      </x:c>
      <x:c r="J737" s="0">
        <x:f>'Historical Trades'!J737</x:f>
      </x:c>
      <x:c r="K737" s="0">
        <x:f>'Historical Trades'!K737</x:f>
      </x:c>
      <x:c r="L737" s="0">
        <x:f>'Historical Trades'!L737</x:f>
      </x:c>
      <x:c r="M737" s="0">
        <x:f>'Historical Trades'!M737</x:f>
      </x:c>
      <x:c r="N737" s="0">
        <x:f>CLEAN('Historical Trades'!O737)</x:f>
      </x:c>
      <x:c r="P737" s="14">
        <x:f>IF(G737="sell",M737,-M737)</x:f>
      </x:c>
      <x:c r="Q737" s="14">
        <x:f>VLOOKUP(N737,'Currency Rates'!$A$3:$C$32,3,0)</x:f>
      </x:c>
      <x:c r="R737" s="0">
        <x:f>IF(A737="SPUS",0,IF(A737="FWD",0,P737/Q737))</x:f>
      </x:c>
    </x:row>
    <x:row r="738" spans="1:19" x14ac:dyDescent="0.3">
      <x:c r="A738" s="0">
        <x:f>'Historical Trades'!A738</x:f>
      </x:c>
      <x:c r="B738" s="0">
        <x:f>'Historical Trades'!B738</x:f>
      </x:c>
      <x:c r="C738" s="23">
        <x:f>'Historical Trades'!C738</x:f>
      </x:c>
      <x:c r="D738" s="0">
        <x:f>'Historical Trades'!D738</x:f>
      </x:c>
      <x:c r="E738" s="23">
        <x:f>'Historical Trades'!E738</x:f>
      </x:c>
      <x:c r="F738" s="0">
        <x:f>'Historical Trades'!F738</x:f>
      </x:c>
      <x:c r="G738" s="0">
        <x:f>'Historical Trades'!G738</x:f>
      </x:c>
      <x:c r="H738" s="0">
        <x:f>'Historical Trades'!H738</x:f>
      </x:c>
      <x:c r="I738" s="0">
        <x:f>'Historical Trades'!I738</x:f>
      </x:c>
      <x:c r="J738" s="0">
        <x:f>'Historical Trades'!J738</x:f>
      </x:c>
      <x:c r="K738" s="0">
        <x:f>'Historical Trades'!K738</x:f>
      </x:c>
      <x:c r="L738" s="0">
        <x:f>'Historical Trades'!L738</x:f>
      </x:c>
      <x:c r="M738" s="0">
        <x:f>'Historical Trades'!M738</x:f>
      </x:c>
      <x:c r="N738" s="0">
        <x:f>CLEAN('Historical Trades'!O738)</x:f>
      </x:c>
      <x:c r="P738" s="14">
        <x:f>IF(G738="sell",M738,-M738)</x:f>
      </x:c>
      <x:c r="Q738" s="14">
        <x:f>VLOOKUP(N738,'Currency Rates'!$A$3:$C$32,3,0)</x:f>
      </x:c>
      <x:c r="R738" s="0">
        <x:f>IF(A738="SPUS",0,IF(A738="FWD",0,P738/Q738))</x:f>
      </x:c>
    </x:row>
    <x:row r="739" spans="1:19" x14ac:dyDescent="0.3">
      <x:c r="A739" s="0">
        <x:f>'Historical Trades'!A739</x:f>
      </x:c>
      <x:c r="B739" s="0">
        <x:f>'Historical Trades'!B739</x:f>
      </x:c>
      <x:c r="C739" s="23">
        <x:f>'Historical Trades'!C739</x:f>
      </x:c>
      <x:c r="D739" s="0">
        <x:f>'Historical Trades'!D739</x:f>
      </x:c>
      <x:c r="E739" s="23">
        <x:f>'Historical Trades'!E739</x:f>
      </x:c>
      <x:c r="F739" s="0">
        <x:f>'Historical Trades'!F739</x:f>
      </x:c>
      <x:c r="G739" s="0">
        <x:f>'Historical Trades'!G739</x:f>
      </x:c>
      <x:c r="H739" s="0">
        <x:f>'Historical Trades'!H739</x:f>
      </x:c>
      <x:c r="I739" s="0">
        <x:f>'Historical Trades'!I739</x:f>
      </x:c>
      <x:c r="J739" s="0">
        <x:f>'Historical Trades'!J739</x:f>
      </x:c>
      <x:c r="K739" s="0">
        <x:f>'Historical Trades'!K739</x:f>
      </x:c>
      <x:c r="L739" s="0">
        <x:f>'Historical Trades'!L739</x:f>
      </x:c>
      <x:c r="M739" s="0">
        <x:f>'Historical Trades'!M739</x:f>
      </x:c>
      <x:c r="N739" s="0">
        <x:f>CLEAN('Historical Trades'!O739)</x:f>
      </x:c>
      <x:c r="P739" s="14">
        <x:f>IF(G739="sell",M739,-M739)</x:f>
      </x:c>
      <x:c r="Q739" s="14">
        <x:f>VLOOKUP(N739,'Currency Rates'!$A$3:$C$32,3,0)</x:f>
      </x:c>
      <x:c r="R739" s="0">
        <x:f>IF(A739="SPUS",0,IF(A739="FWD",0,P739/Q739))</x:f>
      </x:c>
    </x:row>
    <x:row r="740" spans="1:19" x14ac:dyDescent="0.3">
      <x:c r="A740" s="0">
        <x:f>'Historical Trades'!A740</x:f>
      </x:c>
      <x:c r="B740" s="0">
        <x:f>'Historical Trades'!B740</x:f>
      </x:c>
      <x:c r="C740" s="23">
        <x:f>'Historical Trades'!C740</x:f>
      </x:c>
      <x:c r="D740" s="0">
        <x:f>'Historical Trades'!D740</x:f>
      </x:c>
      <x:c r="E740" s="23">
        <x:f>'Historical Trades'!E740</x:f>
      </x:c>
      <x:c r="F740" s="0">
        <x:f>'Historical Trades'!F740</x:f>
      </x:c>
      <x:c r="G740" s="0">
        <x:f>'Historical Trades'!G740</x:f>
      </x:c>
      <x:c r="H740" s="0">
        <x:f>'Historical Trades'!H740</x:f>
      </x:c>
      <x:c r="I740" s="0">
        <x:f>'Historical Trades'!I740</x:f>
      </x:c>
      <x:c r="J740" s="0">
        <x:f>'Historical Trades'!J740</x:f>
      </x:c>
      <x:c r="K740" s="0">
        <x:f>'Historical Trades'!K740</x:f>
      </x:c>
      <x:c r="L740" s="0">
        <x:f>'Historical Trades'!L740</x:f>
      </x:c>
      <x:c r="M740" s="0">
        <x:f>'Historical Trades'!M740</x:f>
      </x:c>
      <x:c r="N740" s="0">
        <x:f>CLEAN('Historical Trades'!O740)</x:f>
      </x:c>
      <x:c r="P740" s="14">
        <x:f>IF(G740="sell",M740,-M740)</x:f>
      </x:c>
      <x:c r="Q740" s="14">
        <x:f>VLOOKUP(N740,'Currency Rates'!$A$3:$C$32,3,0)</x:f>
      </x:c>
      <x:c r="R740" s="0">
        <x:f>IF(A740="SPUS",0,IF(A740="FWD",0,P740/Q740))</x:f>
      </x:c>
    </x:row>
    <x:row r="741" spans="1:19" x14ac:dyDescent="0.3">
      <x:c r="A741" s="0">
        <x:f>'Historical Trades'!A741</x:f>
      </x:c>
      <x:c r="B741" s="0">
        <x:f>'Historical Trades'!B741</x:f>
      </x:c>
      <x:c r="C741" s="23">
        <x:f>'Historical Trades'!C741</x:f>
      </x:c>
      <x:c r="D741" s="0">
        <x:f>'Historical Trades'!D741</x:f>
      </x:c>
      <x:c r="E741" s="23">
        <x:f>'Historical Trades'!E741</x:f>
      </x:c>
      <x:c r="F741" s="0">
        <x:f>'Historical Trades'!F741</x:f>
      </x:c>
      <x:c r="G741" s="0">
        <x:f>'Historical Trades'!G741</x:f>
      </x:c>
      <x:c r="H741" s="0">
        <x:f>'Historical Trades'!H741</x:f>
      </x:c>
      <x:c r="I741" s="0">
        <x:f>'Historical Trades'!I741</x:f>
      </x:c>
      <x:c r="J741" s="0">
        <x:f>'Historical Trades'!J741</x:f>
      </x:c>
      <x:c r="K741" s="0">
        <x:f>'Historical Trades'!K741</x:f>
      </x:c>
      <x:c r="L741" s="0">
        <x:f>'Historical Trades'!L741</x:f>
      </x:c>
      <x:c r="M741" s="0">
        <x:f>'Historical Trades'!M741</x:f>
      </x:c>
      <x:c r="N741" s="0">
        <x:f>CLEAN('Historical Trades'!O741)</x:f>
      </x:c>
      <x:c r="P741" s="14">
        <x:f>IF(G741="sell",M741,-M741)</x:f>
      </x:c>
      <x:c r="Q741" s="14">
        <x:f>VLOOKUP(N741,'Currency Rates'!$A$3:$C$32,3,0)</x:f>
      </x:c>
      <x:c r="R741" s="0">
        <x:f>IF(A741="SPUS",0,IF(A741="FWD",0,P741/Q741))</x:f>
      </x:c>
    </x:row>
    <x:row r="742" spans="1:19" x14ac:dyDescent="0.3">
      <x:c r="A742" s="0">
        <x:f>'Historical Trades'!A742</x:f>
      </x:c>
      <x:c r="B742" s="0">
        <x:f>'Historical Trades'!B742</x:f>
      </x:c>
      <x:c r="C742" s="23">
        <x:f>'Historical Trades'!C742</x:f>
      </x:c>
      <x:c r="D742" s="0">
        <x:f>'Historical Trades'!D742</x:f>
      </x:c>
      <x:c r="E742" s="23">
        <x:f>'Historical Trades'!E742</x:f>
      </x:c>
      <x:c r="F742" s="0">
        <x:f>'Historical Trades'!F742</x:f>
      </x:c>
      <x:c r="G742" s="0">
        <x:f>'Historical Trades'!G742</x:f>
      </x:c>
      <x:c r="H742" s="0">
        <x:f>'Historical Trades'!H742</x:f>
      </x:c>
      <x:c r="I742" s="0">
        <x:f>'Historical Trades'!I742</x:f>
      </x:c>
      <x:c r="J742" s="0">
        <x:f>'Historical Trades'!J742</x:f>
      </x:c>
      <x:c r="K742" s="0">
        <x:f>'Historical Trades'!K742</x:f>
      </x:c>
      <x:c r="L742" s="0">
        <x:f>'Historical Trades'!L742</x:f>
      </x:c>
      <x:c r="M742" s="0">
        <x:f>'Historical Trades'!M742</x:f>
      </x:c>
      <x:c r="N742" s="0">
        <x:f>CLEAN('Historical Trades'!O742)</x:f>
      </x:c>
      <x:c r="P742" s="14">
        <x:f>IF(G742="sell",M742,-M742)</x:f>
      </x:c>
      <x:c r="Q742" s="14">
        <x:f>VLOOKUP(N742,'Currency Rates'!$A$3:$C$32,3,0)</x:f>
      </x:c>
      <x:c r="R742" s="0">
        <x:f>IF(A742="SPUS",0,IF(A742="FWD",0,P742/Q742))</x:f>
      </x:c>
    </x:row>
    <x:row r="743" spans="1:19" x14ac:dyDescent="0.3">
      <x:c r="A743" s="0">
        <x:f>'Historical Trades'!A743</x:f>
      </x:c>
      <x:c r="B743" s="0">
        <x:f>'Historical Trades'!B743</x:f>
      </x:c>
      <x:c r="C743" s="23">
        <x:f>'Historical Trades'!C743</x:f>
      </x:c>
      <x:c r="D743" s="0">
        <x:f>'Historical Trades'!D743</x:f>
      </x:c>
      <x:c r="E743" s="23">
        <x:f>'Historical Trades'!E743</x:f>
      </x:c>
      <x:c r="F743" s="0">
        <x:f>'Historical Trades'!F743</x:f>
      </x:c>
      <x:c r="G743" s="0">
        <x:f>'Historical Trades'!G743</x:f>
      </x:c>
      <x:c r="H743" s="0">
        <x:f>'Historical Trades'!H743</x:f>
      </x:c>
      <x:c r="I743" s="0">
        <x:f>'Historical Trades'!I743</x:f>
      </x:c>
      <x:c r="J743" s="0">
        <x:f>'Historical Trades'!J743</x:f>
      </x:c>
      <x:c r="K743" s="0">
        <x:f>'Historical Trades'!K743</x:f>
      </x:c>
      <x:c r="L743" s="0">
        <x:f>'Historical Trades'!L743</x:f>
      </x:c>
      <x:c r="M743" s="0">
        <x:f>'Historical Trades'!M743</x:f>
      </x:c>
      <x:c r="N743" s="0">
        <x:f>CLEAN('Historical Trades'!O743)</x:f>
      </x:c>
      <x:c r="P743" s="14">
        <x:f>IF(G743="sell",M743,-M743)</x:f>
      </x:c>
      <x:c r="Q743" s="14">
        <x:f>VLOOKUP(N743,'Currency Rates'!$A$3:$C$32,3,0)</x:f>
      </x:c>
      <x:c r="R743" s="0">
        <x:f>IF(A743="SPUS",0,IF(A743="FWD",0,P743/Q743))</x:f>
      </x:c>
    </x:row>
    <x:row r="744" spans="1:19" x14ac:dyDescent="0.3">
      <x:c r="A744" s="0">
        <x:f>'Historical Trades'!A744</x:f>
      </x:c>
      <x:c r="B744" s="0">
        <x:f>'Historical Trades'!B744</x:f>
      </x:c>
      <x:c r="C744" s="23">
        <x:f>'Historical Trades'!C744</x:f>
      </x:c>
      <x:c r="D744" s="0">
        <x:f>'Historical Trades'!D744</x:f>
      </x:c>
      <x:c r="E744" s="23">
        <x:f>'Historical Trades'!E744</x:f>
      </x:c>
      <x:c r="F744" s="0">
        <x:f>'Historical Trades'!F744</x:f>
      </x:c>
      <x:c r="G744" s="0">
        <x:f>'Historical Trades'!G744</x:f>
      </x:c>
      <x:c r="H744" s="0">
        <x:f>'Historical Trades'!H744</x:f>
      </x:c>
      <x:c r="I744" s="0">
        <x:f>'Historical Trades'!I744</x:f>
      </x:c>
      <x:c r="J744" s="0">
        <x:f>'Historical Trades'!J744</x:f>
      </x:c>
      <x:c r="K744" s="0">
        <x:f>'Historical Trades'!K744</x:f>
      </x:c>
      <x:c r="L744" s="0">
        <x:f>'Historical Trades'!L744</x:f>
      </x:c>
      <x:c r="M744" s="0">
        <x:f>'Historical Trades'!M744</x:f>
      </x:c>
      <x:c r="N744" s="0">
        <x:f>CLEAN('Historical Trades'!O744)</x:f>
      </x:c>
      <x:c r="P744" s="14">
        <x:f>IF(G744="sell",M744,-M744)</x:f>
      </x:c>
      <x:c r="Q744" s="14">
        <x:f>VLOOKUP(N744,'Currency Rates'!$A$3:$C$32,3,0)</x:f>
      </x:c>
      <x:c r="R744" s="0">
        <x:f>IF(A744="SPUS",0,IF(A744="FWD",0,P744/Q744))</x:f>
      </x:c>
    </x:row>
    <x:row r="745" spans="1:19" x14ac:dyDescent="0.3">
      <x:c r="A745" s="0">
        <x:f>'Historical Trades'!A745</x:f>
      </x:c>
      <x:c r="B745" s="0">
        <x:f>'Historical Trades'!B745</x:f>
      </x:c>
      <x:c r="C745" s="23">
        <x:f>'Historical Trades'!C745</x:f>
      </x:c>
      <x:c r="D745" s="0">
        <x:f>'Historical Trades'!D745</x:f>
      </x:c>
      <x:c r="E745" s="23">
        <x:f>'Historical Trades'!E745</x:f>
      </x:c>
      <x:c r="F745" s="0">
        <x:f>'Historical Trades'!F745</x:f>
      </x:c>
      <x:c r="G745" s="0">
        <x:f>'Historical Trades'!G745</x:f>
      </x:c>
      <x:c r="H745" s="0">
        <x:f>'Historical Trades'!H745</x:f>
      </x:c>
      <x:c r="I745" s="0">
        <x:f>'Historical Trades'!I745</x:f>
      </x:c>
      <x:c r="J745" s="0">
        <x:f>'Historical Trades'!J745</x:f>
      </x:c>
      <x:c r="K745" s="0">
        <x:f>'Historical Trades'!K745</x:f>
      </x:c>
      <x:c r="L745" s="0">
        <x:f>'Historical Trades'!L745</x:f>
      </x:c>
      <x:c r="M745" s="0">
        <x:f>'Historical Trades'!M745</x:f>
      </x:c>
      <x:c r="N745" s="0">
        <x:f>CLEAN('Historical Trades'!O745)</x:f>
      </x:c>
      <x:c r="P745" s="14">
        <x:f>IF(G745="sell",M745,-M745)</x:f>
      </x:c>
      <x:c r="Q745" s="14">
        <x:f>VLOOKUP(N745,'Currency Rates'!$A$3:$C$32,3,0)</x:f>
      </x:c>
      <x:c r="R745" s="0">
        <x:f>IF(A745="SPUS",0,IF(A745="FWD",0,P745/Q745))</x:f>
      </x:c>
    </x:row>
    <x:row r="746" spans="1:19" x14ac:dyDescent="0.3">
      <x:c r="A746" s="0">
        <x:f>'Historical Trades'!A746</x:f>
      </x:c>
      <x:c r="B746" s="0">
        <x:f>'Historical Trades'!B746</x:f>
      </x:c>
      <x:c r="C746" s="23">
        <x:f>'Historical Trades'!C746</x:f>
      </x:c>
      <x:c r="D746" s="0">
        <x:f>'Historical Trades'!D746</x:f>
      </x:c>
      <x:c r="E746" s="23">
        <x:f>'Historical Trades'!E746</x:f>
      </x:c>
      <x:c r="F746" s="0">
        <x:f>'Historical Trades'!F746</x:f>
      </x:c>
      <x:c r="G746" s="0">
        <x:f>'Historical Trades'!G746</x:f>
      </x:c>
      <x:c r="H746" s="0">
        <x:f>'Historical Trades'!H746</x:f>
      </x:c>
      <x:c r="I746" s="0">
        <x:f>'Historical Trades'!I746</x:f>
      </x:c>
      <x:c r="J746" s="0">
        <x:f>'Historical Trades'!J746</x:f>
      </x:c>
      <x:c r="K746" s="0">
        <x:f>'Historical Trades'!K746</x:f>
      </x:c>
      <x:c r="L746" s="0">
        <x:f>'Historical Trades'!L746</x:f>
      </x:c>
      <x:c r="M746" s="0">
        <x:f>'Historical Trades'!M746</x:f>
      </x:c>
      <x:c r="N746" s="0">
        <x:f>CLEAN('Historical Trades'!O746)</x:f>
      </x:c>
      <x:c r="P746" s="14">
        <x:f>IF(G746="sell",M746,-M746)</x:f>
      </x:c>
      <x:c r="Q746" s="14">
        <x:f>VLOOKUP(N746,'Currency Rates'!$A$3:$C$32,3,0)</x:f>
      </x:c>
      <x:c r="R746" s="0">
        <x:f>IF(A746="SPUS",0,IF(A746="FWD",0,P746/Q746))</x:f>
      </x:c>
    </x:row>
    <x:row r="747" spans="1:19" x14ac:dyDescent="0.3">
      <x:c r="A747" s="0">
        <x:f>'Historical Trades'!A747</x:f>
      </x:c>
      <x:c r="B747" s="0">
        <x:f>'Historical Trades'!B747</x:f>
      </x:c>
      <x:c r="C747" s="23">
        <x:f>'Historical Trades'!C747</x:f>
      </x:c>
      <x:c r="D747" s="0">
        <x:f>'Historical Trades'!D747</x:f>
      </x:c>
      <x:c r="E747" s="23">
        <x:f>'Historical Trades'!E747</x:f>
      </x:c>
      <x:c r="F747" s="0">
        <x:f>'Historical Trades'!F747</x:f>
      </x:c>
      <x:c r="G747" s="0">
        <x:f>'Historical Trades'!G747</x:f>
      </x:c>
      <x:c r="H747" s="0">
        <x:f>'Historical Trades'!H747</x:f>
      </x:c>
      <x:c r="I747" s="0">
        <x:f>'Historical Trades'!I747</x:f>
      </x:c>
      <x:c r="J747" s="0">
        <x:f>'Historical Trades'!J747</x:f>
      </x:c>
      <x:c r="K747" s="0">
        <x:f>'Historical Trades'!K747</x:f>
      </x:c>
      <x:c r="L747" s="0">
        <x:f>'Historical Trades'!L747</x:f>
      </x:c>
      <x:c r="M747" s="0">
        <x:f>'Historical Trades'!M747</x:f>
      </x:c>
      <x:c r="N747" s="0">
        <x:f>CLEAN('Historical Trades'!O747)</x:f>
      </x:c>
      <x:c r="P747" s="14">
        <x:f>IF(G747="sell",M747,-M747)</x:f>
      </x:c>
      <x:c r="Q747" s="14">
        <x:f>VLOOKUP(N747,'Currency Rates'!$A$3:$C$32,3,0)</x:f>
      </x:c>
      <x:c r="R747" s="0">
        <x:f>IF(A747="SPUS",0,IF(A747="FWD",0,P747/Q747))</x:f>
      </x:c>
    </x:row>
    <x:row r="748" spans="1:19" x14ac:dyDescent="0.3">
      <x:c r="A748" s="0">
        <x:f>'Historical Trades'!A748</x:f>
      </x:c>
      <x:c r="B748" s="0">
        <x:f>'Historical Trades'!B748</x:f>
      </x:c>
      <x:c r="C748" s="23">
        <x:f>'Historical Trades'!C748</x:f>
      </x:c>
      <x:c r="D748" s="0">
        <x:f>'Historical Trades'!D748</x:f>
      </x:c>
      <x:c r="E748" s="23">
        <x:f>'Historical Trades'!E748</x:f>
      </x:c>
      <x:c r="F748" s="0">
        <x:f>'Historical Trades'!F748</x:f>
      </x:c>
      <x:c r="G748" s="0">
        <x:f>'Historical Trades'!G748</x:f>
      </x:c>
      <x:c r="H748" s="0">
        <x:f>'Historical Trades'!H748</x:f>
      </x:c>
      <x:c r="I748" s="0">
        <x:f>'Historical Trades'!I748</x:f>
      </x:c>
      <x:c r="J748" s="0">
        <x:f>'Historical Trades'!J748</x:f>
      </x:c>
      <x:c r="K748" s="0">
        <x:f>'Historical Trades'!K748</x:f>
      </x:c>
      <x:c r="L748" s="0">
        <x:f>'Historical Trades'!L748</x:f>
      </x:c>
      <x:c r="M748" s="0">
        <x:f>'Historical Trades'!M748</x:f>
      </x:c>
      <x:c r="N748" s="0">
        <x:f>CLEAN('Historical Trades'!O748)</x:f>
      </x:c>
      <x:c r="P748" s="14">
        <x:f>IF(G748="sell",M748,-M748)</x:f>
      </x:c>
      <x:c r="Q748" s="14">
        <x:f>VLOOKUP(N748,'Currency Rates'!$A$3:$C$32,3,0)</x:f>
      </x:c>
      <x:c r="R748" s="0">
        <x:f>IF(A748="SPUS",0,IF(A748="FWD",0,P748/Q748))</x:f>
      </x:c>
    </x:row>
    <x:row r="749" spans="1:19" x14ac:dyDescent="0.3">
      <x:c r="A749" s="0">
        <x:f>'Historical Trades'!A749</x:f>
      </x:c>
      <x:c r="B749" s="0">
        <x:f>'Historical Trades'!B749</x:f>
      </x:c>
      <x:c r="C749" s="23">
        <x:f>'Historical Trades'!C749</x:f>
      </x:c>
      <x:c r="D749" s="0">
        <x:f>'Historical Trades'!D749</x:f>
      </x:c>
      <x:c r="E749" s="23">
        <x:f>'Historical Trades'!E749</x:f>
      </x:c>
      <x:c r="F749" s="0">
        <x:f>'Historical Trades'!F749</x:f>
      </x:c>
      <x:c r="G749" s="0">
        <x:f>'Historical Trades'!G749</x:f>
      </x:c>
      <x:c r="H749" s="0">
        <x:f>'Historical Trades'!H749</x:f>
      </x:c>
      <x:c r="I749" s="0">
        <x:f>'Historical Trades'!I749</x:f>
      </x:c>
      <x:c r="J749" s="0">
        <x:f>'Historical Trades'!J749</x:f>
      </x:c>
      <x:c r="K749" s="0">
        <x:f>'Historical Trades'!K749</x:f>
      </x:c>
      <x:c r="L749" s="0">
        <x:f>'Historical Trades'!L749</x:f>
      </x:c>
      <x:c r="M749" s="0">
        <x:f>'Historical Trades'!M749</x:f>
      </x:c>
      <x:c r="N749" s="0">
        <x:f>CLEAN('Historical Trades'!O749)</x:f>
      </x:c>
      <x:c r="P749" s="14">
        <x:f>IF(G749="sell",M749,-M749)</x:f>
      </x:c>
      <x:c r="Q749" s="14">
        <x:f>VLOOKUP(N749,'Currency Rates'!$A$3:$C$32,3,0)</x:f>
      </x:c>
      <x:c r="R749" s="0">
        <x:f>IF(A749="SPUS",0,IF(A749="FWD",0,P749/Q749))</x:f>
      </x:c>
    </x:row>
    <x:row r="750" spans="1:19" x14ac:dyDescent="0.3">
      <x:c r="A750" s="0">
        <x:f>'Historical Trades'!A750</x:f>
      </x:c>
      <x:c r="B750" s="0">
        <x:f>'Historical Trades'!B750</x:f>
      </x:c>
      <x:c r="C750" s="23">
        <x:f>'Historical Trades'!C750</x:f>
      </x:c>
      <x:c r="D750" s="0">
        <x:f>'Historical Trades'!D750</x:f>
      </x:c>
      <x:c r="E750" s="23">
        <x:f>'Historical Trades'!E750</x:f>
      </x:c>
      <x:c r="F750" s="0">
        <x:f>'Historical Trades'!F750</x:f>
      </x:c>
      <x:c r="G750" s="0">
        <x:f>'Historical Trades'!G750</x:f>
      </x:c>
      <x:c r="H750" s="0">
        <x:f>'Historical Trades'!H750</x:f>
      </x:c>
      <x:c r="I750" s="0">
        <x:f>'Historical Trades'!I750</x:f>
      </x:c>
      <x:c r="J750" s="0">
        <x:f>'Historical Trades'!J750</x:f>
      </x:c>
      <x:c r="K750" s="0">
        <x:f>'Historical Trades'!K750</x:f>
      </x:c>
      <x:c r="L750" s="0">
        <x:f>'Historical Trades'!L750</x:f>
      </x:c>
      <x:c r="M750" s="0">
        <x:f>'Historical Trades'!M750</x:f>
      </x:c>
      <x:c r="N750" s="0">
        <x:f>CLEAN('Historical Trades'!O750)</x:f>
      </x:c>
      <x:c r="P750" s="14">
        <x:f>IF(G750="sell",M750,-M750)</x:f>
      </x:c>
      <x:c r="Q750" s="14">
        <x:f>VLOOKUP(N750,'Currency Rates'!$A$3:$C$32,3,0)</x:f>
      </x:c>
      <x:c r="R750" s="0">
        <x:f>IF(A750="SPUS",0,IF(A750="FWD",0,P750/Q750))</x:f>
      </x:c>
    </x:row>
    <x:row r="751" spans="1:19" x14ac:dyDescent="0.3">
      <x:c r="A751" s="0">
        <x:f>'Historical Trades'!A751</x:f>
      </x:c>
      <x:c r="B751" s="0">
        <x:f>'Historical Trades'!B751</x:f>
      </x:c>
      <x:c r="C751" s="23">
        <x:f>'Historical Trades'!C751</x:f>
      </x:c>
      <x:c r="D751" s="0">
        <x:f>'Historical Trades'!D751</x:f>
      </x:c>
      <x:c r="E751" s="23">
        <x:f>'Historical Trades'!E751</x:f>
      </x:c>
      <x:c r="F751" s="0">
        <x:f>'Historical Trades'!F751</x:f>
      </x:c>
      <x:c r="G751" s="0">
        <x:f>'Historical Trades'!G751</x:f>
      </x:c>
      <x:c r="H751" s="0">
        <x:f>'Historical Trades'!H751</x:f>
      </x:c>
      <x:c r="I751" s="0">
        <x:f>'Historical Trades'!I751</x:f>
      </x:c>
      <x:c r="J751" s="0">
        <x:f>'Historical Trades'!J751</x:f>
      </x:c>
      <x:c r="K751" s="0">
        <x:f>'Historical Trades'!K751</x:f>
      </x:c>
      <x:c r="L751" s="0">
        <x:f>'Historical Trades'!L751</x:f>
      </x:c>
      <x:c r="M751" s="0">
        <x:f>'Historical Trades'!M751</x:f>
      </x:c>
      <x:c r="N751" s="0">
        <x:f>CLEAN('Historical Trades'!O751)</x:f>
      </x:c>
      <x:c r="P751" s="14">
        <x:f>IF(G751="sell",M751,-M751)</x:f>
      </x:c>
      <x:c r="Q751" s="14">
        <x:f>VLOOKUP(N751,'Currency Rates'!$A$3:$C$32,3,0)</x:f>
      </x:c>
      <x:c r="R751" s="0">
        <x:f>IF(A751="SPUS",0,IF(A751="FWD",0,P751/Q751))</x:f>
      </x:c>
    </x:row>
    <x:row r="752" spans="1:19" x14ac:dyDescent="0.3">
      <x:c r="A752" s="0">
        <x:f>'Historical Trades'!A752</x:f>
      </x:c>
      <x:c r="B752" s="0">
        <x:f>'Historical Trades'!B752</x:f>
      </x:c>
      <x:c r="C752" s="23">
        <x:f>'Historical Trades'!C752</x:f>
      </x:c>
      <x:c r="D752" s="0">
        <x:f>'Historical Trades'!D752</x:f>
      </x:c>
      <x:c r="E752" s="23">
        <x:f>'Historical Trades'!E752</x:f>
      </x:c>
      <x:c r="F752" s="0">
        <x:f>'Historical Trades'!F752</x:f>
      </x:c>
      <x:c r="G752" s="0">
        <x:f>'Historical Trades'!G752</x:f>
      </x:c>
      <x:c r="H752" s="0">
        <x:f>'Historical Trades'!H752</x:f>
      </x:c>
      <x:c r="I752" s="0">
        <x:f>'Historical Trades'!I752</x:f>
      </x:c>
      <x:c r="J752" s="0">
        <x:f>'Historical Trades'!J752</x:f>
      </x:c>
      <x:c r="K752" s="0">
        <x:f>'Historical Trades'!K752</x:f>
      </x:c>
      <x:c r="L752" s="0">
        <x:f>'Historical Trades'!L752</x:f>
      </x:c>
      <x:c r="M752" s="0">
        <x:f>'Historical Trades'!M752</x:f>
      </x:c>
      <x:c r="N752" s="0">
        <x:f>CLEAN('Historical Trades'!O752)</x:f>
      </x:c>
      <x:c r="P752" s="14">
        <x:f>IF(G752="sell",M752,-M752)</x:f>
      </x:c>
      <x:c r="Q752" s="14">
        <x:f>VLOOKUP(N752,'Currency Rates'!$A$3:$C$32,3,0)</x:f>
      </x:c>
      <x:c r="R752" s="0">
        <x:f>IF(A752="SPUS",0,IF(A752="FWD",0,P752/Q752))</x:f>
      </x:c>
    </x:row>
    <x:row r="753" spans="1:19" x14ac:dyDescent="0.3">
      <x:c r="A753" s="0">
        <x:f>'Historical Trades'!A753</x:f>
      </x:c>
      <x:c r="B753" s="0">
        <x:f>'Historical Trades'!B753</x:f>
      </x:c>
      <x:c r="C753" s="23">
        <x:f>'Historical Trades'!C753</x:f>
      </x:c>
      <x:c r="D753" s="0">
        <x:f>'Historical Trades'!D753</x:f>
      </x:c>
      <x:c r="E753" s="23">
        <x:f>'Historical Trades'!E753</x:f>
      </x:c>
      <x:c r="F753" s="0">
        <x:f>'Historical Trades'!F753</x:f>
      </x:c>
      <x:c r="G753" s="0">
        <x:f>'Historical Trades'!G753</x:f>
      </x:c>
      <x:c r="H753" s="0">
        <x:f>'Historical Trades'!H753</x:f>
      </x:c>
      <x:c r="I753" s="0">
        <x:f>'Historical Trades'!I753</x:f>
      </x:c>
      <x:c r="J753" s="0">
        <x:f>'Historical Trades'!J753</x:f>
      </x:c>
      <x:c r="K753" s="0">
        <x:f>'Historical Trades'!K753</x:f>
      </x:c>
      <x:c r="L753" s="0">
        <x:f>'Historical Trades'!L753</x:f>
      </x:c>
      <x:c r="M753" s="0">
        <x:f>'Historical Trades'!M753</x:f>
      </x:c>
      <x:c r="N753" s="0">
        <x:f>CLEAN('Historical Trades'!O753)</x:f>
      </x:c>
      <x:c r="P753" s="14">
        <x:f>IF(G753="sell",M753,-M753)</x:f>
      </x:c>
      <x:c r="Q753" s="14">
        <x:f>VLOOKUP(N753,'Currency Rates'!$A$3:$C$32,3,0)</x:f>
      </x:c>
      <x:c r="R753" s="0">
        <x:f>IF(A753="SPUS",0,IF(A753="FWD",0,P753/Q753))</x:f>
      </x:c>
    </x:row>
    <x:row r="754" spans="1:19" x14ac:dyDescent="0.3">
      <x:c r="A754" s="0">
        <x:f>'Historical Trades'!A754</x:f>
      </x:c>
      <x:c r="B754" s="0">
        <x:f>'Historical Trades'!B754</x:f>
      </x:c>
      <x:c r="C754" s="23">
        <x:f>'Historical Trades'!C754</x:f>
      </x:c>
      <x:c r="D754" s="0">
        <x:f>'Historical Trades'!D754</x:f>
      </x:c>
      <x:c r="E754" s="23">
        <x:f>'Historical Trades'!E754</x:f>
      </x:c>
      <x:c r="F754" s="0">
        <x:f>'Historical Trades'!F754</x:f>
      </x:c>
      <x:c r="G754" s="0">
        <x:f>'Historical Trades'!G754</x:f>
      </x:c>
      <x:c r="H754" s="0">
        <x:f>'Historical Trades'!H754</x:f>
      </x:c>
      <x:c r="I754" s="0">
        <x:f>'Historical Trades'!I754</x:f>
      </x:c>
      <x:c r="J754" s="0">
        <x:f>'Historical Trades'!J754</x:f>
      </x:c>
      <x:c r="K754" s="0">
        <x:f>'Historical Trades'!K754</x:f>
      </x:c>
      <x:c r="L754" s="0">
        <x:f>'Historical Trades'!L754</x:f>
      </x:c>
      <x:c r="M754" s="0">
        <x:f>'Historical Trades'!M754</x:f>
      </x:c>
      <x:c r="N754" s="0">
        <x:f>CLEAN('Historical Trades'!O754)</x:f>
      </x:c>
      <x:c r="P754" s="14">
        <x:f>IF(G754="sell",M754,-M754)</x:f>
      </x:c>
      <x:c r="Q754" s="14">
        <x:f>VLOOKUP(N754,'Currency Rates'!$A$3:$C$32,3,0)</x:f>
      </x:c>
      <x:c r="R754" s="0">
        <x:f>IF(A754="SPUS",0,IF(A754="FWD",0,P754/Q754))</x:f>
      </x:c>
    </x:row>
    <x:row r="755" spans="1:19" x14ac:dyDescent="0.3">
      <x:c r="A755" s="0">
        <x:f>'Historical Trades'!A755</x:f>
      </x:c>
      <x:c r="B755" s="0">
        <x:f>'Historical Trades'!B755</x:f>
      </x:c>
      <x:c r="C755" s="23">
        <x:f>'Historical Trades'!C755</x:f>
      </x:c>
      <x:c r="D755" s="0">
        <x:f>'Historical Trades'!D755</x:f>
      </x:c>
      <x:c r="E755" s="23">
        <x:f>'Historical Trades'!E755</x:f>
      </x:c>
      <x:c r="F755" s="0">
        <x:f>'Historical Trades'!F755</x:f>
      </x:c>
      <x:c r="G755" s="0">
        <x:f>'Historical Trades'!G755</x:f>
      </x:c>
      <x:c r="H755" s="0">
        <x:f>'Historical Trades'!H755</x:f>
      </x:c>
      <x:c r="I755" s="0">
        <x:f>'Historical Trades'!I755</x:f>
      </x:c>
      <x:c r="J755" s="0">
        <x:f>'Historical Trades'!J755</x:f>
      </x:c>
      <x:c r="K755" s="0">
        <x:f>'Historical Trades'!K755</x:f>
      </x:c>
      <x:c r="L755" s="0">
        <x:f>'Historical Trades'!L755</x:f>
      </x:c>
      <x:c r="M755" s="0">
        <x:f>'Historical Trades'!M755</x:f>
      </x:c>
      <x:c r="N755" s="0">
        <x:f>CLEAN('Historical Trades'!O755)</x:f>
      </x:c>
      <x:c r="P755" s="14">
        <x:f>IF(G755="sell",M755,-M755)</x:f>
      </x:c>
      <x:c r="Q755" s="14">
        <x:f>VLOOKUP(N755,'Currency Rates'!$A$3:$C$32,3,0)</x:f>
      </x:c>
      <x:c r="R755" s="0">
        <x:f>IF(A755="SPUS",0,IF(A755="FWD",0,P755/Q755))</x:f>
      </x:c>
    </x:row>
    <x:row r="756" spans="1:19" x14ac:dyDescent="0.3">
      <x:c r="A756" s="0">
        <x:f>'Historical Trades'!A756</x:f>
      </x:c>
      <x:c r="B756" s="0">
        <x:f>'Historical Trades'!B756</x:f>
      </x:c>
      <x:c r="C756" s="23">
        <x:f>'Historical Trades'!C756</x:f>
      </x:c>
      <x:c r="D756" s="0">
        <x:f>'Historical Trades'!D756</x:f>
      </x:c>
      <x:c r="E756" s="23">
        <x:f>'Historical Trades'!E756</x:f>
      </x:c>
      <x:c r="F756" s="0">
        <x:f>'Historical Trades'!F756</x:f>
      </x:c>
      <x:c r="G756" s="0">
        <x:f>'Historical Trades'!G756</x:f>
      </x:c>
      <x:c r="H756" s="0">
        <x:f>'Historical Trades'!H756</x:f>
      </x:c>
      <x:c r="I756" s="0">
        <x:f>'Historical Trades'!I756</x:f>
      </x:c>
      <x:c r="J756" s="0">
        <x:f>'Historical Trades'!J756</x:f>
      </x:c>
      <x:c r="K756" s="0">
        <x:f>'Historical Trades'!K756</x:f>
      </x:c>
      <x:c r="L756" s="0">
        <x:f>'Historical Trades'!L756</x:f>
      </x:c>
      <x:c r="M756" s="0">
        <x:f>'Historical Trades'!M756</x:f>
      </x:c>
      <x:c r="N756" s="0">
        <x:f>CLEAN('Historical Trades'!O756)</x:f>
      </x:c>
      <x:c r="P756" s="14">
        <x:f>IF(G756="sell",M756,-M756)</x:f>
      </x:c>
      <x:c r="Q756" s="14">
        <x:f>VLOOKUP(N756,'Currency Rates'!$A$3:$C$32,3,0)</x:f>
      </x:c>
      <x:c r="R756" s="0">
        <x:f>IF(A756="SPUS",0,IF(A756="FWD",0,P756/Q756))</x:f>
      </x:c>
    </x:row>
    <x:row r="757" spans="1:19" x14ac:dyDescent="0.3">
      <x:c r="A757" s="0">
        <x:f>'Historical Trades'!A757</x:f>
      </x:c>
      <x:c r="B757" s="0">
        <x:f>'Historical Trades'!B757</x:f>
      </x:c>
      <x:c r="C757" s="23">
        <x:f>'Historical Trades'!C757</x:f>
      </x:c>
      <x:c r="D757" s="0">
        <x:f>'Historical Trades'!D757</x:f>
      </x:c>
      <x:c r="E757" s="23">
        <x:f>'Historical Trades'!E757</x:f>
      </x:c>
      <x:c r="F757" s="0">
        <x:f>'Historical Trades'!F757</x:f>
      </x:c>
      <x:c r="G757" s="0">
        <x:f>'Historical Trades'!G757</x:f>
      </x:c>
      <x:c r="H757" s="0">
        <x:f>'Historical Trades'!H757</x:f>
      </x:c>
      <x:c r="I757" s="0">
        <x:f>'Historical Trades'!I757</x:f>
      </x:c>
      <x:c r="J757" s="0">
        <x:f>'Historical Trades'!J757</x:f>
      </x:c>
      <x:c r="K757" s="0">
        <x:f>'Historical Trades'!K757</x:f>
      </x:c>
      <x:c r="L757" s="0">
        <x:f>'Historical Trades'!L757</x:f>
      </x:c>
      <x:c r="M757" s="0">
        <x:f>'Historical Trades'!M757</x:f>
      </x:c>
      <x:c r="N757" s="0">
        <x:f>CLEAN('Historical Trades'!O757)</x:f>
      </x:c>
      <x:c r="P757" s="14">
        <x:f>IF(G757="sell",M757,-M757)</x:f>
      </x:c>
      <x:c r="Q757" s="14">
        <x:f>VLOOKUP(N757,'Currency Rates'!$A$3:$C$32,3,0)</x:f>
      </x:c>
      <x:c r="R757" s="0">
        <x:f>IF(A757="SPUS",0,IF(A757="FWD",0,P757/Q757))</x:f>
      </x:c>
    </x:row>
    <x:row r="758" spans="1:19" x14ac:dyDescent="0.3">
      <x:c r="A758" s="0">
        <x:f>'Historical Trades'!A758</x:f>
      </x:c>
      <x:c r="B758" s="0">
        <x:f>'Historical Trades'!B758</x:f>
      </x:c>
      <x:c r="C758" s="23">
        <x:f>'Historical Trades'!C758</x:f>
      </x:c>
      <x:c r="D758" s="0">
        <x:f>'Historical Trades'!D758</x:f>
      </x:c>
      <x:c r="E758" s="23">
        <x:f>'Historical Trades'!E758</x:f>
      </x:c>
      <x:c r="F758" s="0">
        <x:f>'Historical Trades'!F758</x:f>
      </x:c>
      <x:c r="G758" s="0">
        <x:f>'Historical Trades'!G758</x:f>
      </x:c>
      <x:c r="H758" s="0">
        <x:f>'Historical Trades'!H758</x:f>
      </x:c>
      <x:c r="I758" s="0">
        <x:f>'Historical Trades'!I758</x:f>
      </x:c>
      <x:c r="J758" s="0">
        <x:f>'Historical Trades'!J758</x:f>
      </x:c>
      <x:c r="K758" s="0">
        <x:f>'Historical Trades'!K758</x:f>
      </x:c>
      <x:c r="L758" s="0">
        <x:f>'Historical Trades'!L758</x:f>
      </x:c>
      <x:c r="M758" s="0">
        <x:f>'Historical Trades'!M758</x:f>
      </x:c>
      <x:c r="N758" s="0">
        <x:f>CLEAN('Historical Trades'!O758)</x:f>
      </x:c>
      <x:c r="P758" s="14">
        <x:f>IF(G758="sell",M758,-M758)</x:f>
      </x:c>
      <x:c r="Q758" s="14">
        <x:f>VLOOKUP(N758,'Currency Rates'!$A$3:$C$32,3,0)</x:f>
      </x:c>
      <x:c r="R758" s="0">
        <x:f>IF(A758="SPUS",0,IF(A758="FWD",0,P758/Q758))</x:f>
      </x:c>
    </x:row>
    <x:row r="759" spans="1:19" x14ac:dyDescent="0.3">
      <x:c r="A759" s="0">
        <x:f>'Historical Trades'!A759</x:f>
      </x:c>
      <x:c r="B759" s="0">
        <x:f>'Historical Trades'!B759</x:f>
      </x:c>
      <x:c r="C759" s="23">
        <x:f>'Historical Trades'!C759</x:f>
      </x:c>
      <x:c r="D759" s="0">
        <x:f>'Historical Trades'!D759</x:f>
      </x:c>
      <x:c r="E759" s="23">
        <x:f>'Historical Trades'!E759</x:f>
      </x:c>
      <x:c r="F759" s="0">
        <x:f>'Historical Trades'!F759</x:f>
      </x:c>
      <x:c r="G759" s="0">
        <x:f>'Historical Trades'!G759</x:f>
      </x:c>
      <x:c r="H759" s="0">
        <x:f>'Historical Trades'!H759</x:f>
      </x:c>
      <x:c r="I759" s="0">
        <x:f>'Historical Trades'!I759</x:f>
      </x:c>
      <x:c r="J759" s="0">
        <x:f>'Historical Trades'!J759</x:f>
      </x:c>
      <x:c r="K759" s="0">
        <x:f>'Historical Trades'!K759</x:f>
      </x:c>
      <x:c r="L759" s="0">
        <x:f>'Historical Trades'!L759</x:f>
      </x:c>
      <x:c r="M759" s="0">
        <x:f>'Historical Trades'!M759</x:f>
      </x:c>
      <x:c r="N759" s="0">
        <x:f>CLEAN('Historical Trades'!O759)</x:f>
      </x:c>
      <x:c r="P759" s="14">
        <x:f>IF(G759="sell",M759,-M759)</x:f>
      </x:c>
      <x:c r="Q759" s="14">
        <x:f>VLOOKUP(N759,'Currency Rates'!$A$3:$C$32,3,0)</x:f>
      </x:c>
      <x:c r="R759" s="0">
        <x:f>IF(A759="SPUS",0,IF(A759="FWD",0,P759/Q759))</x:f>
      </x:c>
    </x:row>
    <x:row r="760" spans="1:19" x14ac:dyDescent="0.3">
      <x:c r="A760" s="0">
        <x:f>'Historical Trades'!A760</x:f>
      </x:c>
      <x:c r="B760" s="0">
        <x:f>'Historical Trades'!B760</x:f>
      </x:c>
      <x:c r="C760" s="23">
        <x:f>'Historical Trades'!C760</x:f>
      </x:c>
      <x:c r="D760" s="0">
        <x:f>'Historical Trades'!D760</x:f>
      </x:c>
      <x:c r="E760" s="23">
        <x:f>'Historical Trades'!E760</x:f>
      </x:c>
      <x:c r="F760" s="0">
        <x:f>'Historical Trades'!F760</x:f>
      </x:c>
      <x:c r="G760" s="0">
        <x:f>'Historical Trades'!G760</x:f>
      </x:c>
      <x:c r="H760" s="0">
        <x:f>'Historical Trades'!H760</x:f>
      </x:c>
      <x:c r="I760" s="0">
        <x:f>'Historical Trades'!I760</x:f>
      </x:c>
      <x:c r="J760" s="0">
        <x:f>'Historical Trades'!J760</x:f>
      </x:c>
      <x:c r="K760" s="0">
        <x:f>'Historical Trades'!K760</x:f>
      </x:c>
      <x:c r="L760" s="0">
        <x:f>'Historical Trades'!L760</x:f>
      </x:c>
      <x:c r="M760" s="0">
        <x:f>'Historical Trades'!M760</x:f>
      </x:c>
      <x:c r="N760" s="0">
        <x:f>CLEAN('Historical Trades'!O760)</x:f>
      </x:c>
      <x:c r="P760" s="14">
        <x:f>IF(G760="sell",M760,-M760)</x:f>
      </x:c>
      <x:c r="Q760" s="14">
        <x:f>VLOOKUP(N760,'Currency Rates'!$A$3:$C$32,3,0)</x:f>
      </x:c>
      <x:c r="R760" s="0">
        <x:f>IF(A760="SPUS",0,IF(A760="FWD",0,P760/Q760))</x:f>
      </x:c>
    </x:row>
    <x:row r="761" spans="1:19" x14ac:dyDescent="0.3">
      <x:c r="A761" s="0">
        <x:f>'Historical Trades'!A761</x:f>
      </x:c>
      <x:c r="B761" s="0">
        <x:f>'Historical Trades'!B761</x:f>
      </x:c>
      <x:c r="C761" s="23">
        <x:f>'Historical Trades'!C761</x:f>
      </x:c>
      <x:c r="D761" s="0">
        <x:f>'Historical Trades'!D761</x:f>
      </x:c>
      <x:c r="E761" s="23">
        <x:f>'Historical Trades'!E761</x:f>
      </x:c>
      <x:c r="F761" s="0">
        <x:f>'Historical Trades'!F761</x:f>
      </x:c>
      <x:c r="G761" s="0">
        <x:f>'Historical Trades'!G761</x:f>
      </x:c>
      <x:c r="H761" s="0">
        <x:f>'Historical Trades'!H761</x:f>
      </x:c>
      <x:c r="I761" s="0">
        <x:f>'Historical Trades'!I761</x:f>
      </x:c>
      <x:c r="J761" s="0">
        <x:f>'Historical Trades'!J761</x:f>
      </x:c>
      <x:c r="K761" s="0">
        <x:f>'Historical Trades'!K761</x:f>
      </x:c>
      <x:c r="L761" s="0">
        <x:f>'Historical Trades'!L761</x:f>
      </x:c>
      <x:c r="M761" s="0">
        <x:f>'Historical Trades'!M761</x:f>
      </x:c>
      <x:c r="N761" s="0">
        <x:f>CLEAN('Historical Trades'!O761)</x:f>
      </x:c>
      <x:c r="P761" s="14">
        <x:f>IF(G761="sell",M761,-M761)</x:f>
      </x:c>
      <x:c r="Q761" s="14">
        <x:f>VLOOKUP(N761,'Currency Rates'!$A$3:$C$32,3,0)</x:f>
      </x:c>
      <x:c r="R761" s="0">
        <x:f>IF(A761="SPUS",0,IF(A761="FWD",0,P761/Q761))</x:f>
      </x:c>
    </x:row>
    <x:row r="762" spans="1:19" x14ac:dyDescent="0.3">
      <x:c r="A762" s="0">
        <x:f>'Historical Trades'!A762</x:f>
      </x:c>
      <x:c r="B762" s="0">
        <x:f>'Historical Trades'!B762</x:f>
      </x:c>
      <x:c r="C762" s="23">
        <x:f>'Historical Trades'!C762</x:f>
      </x:c>
      <x:c r="D762" s="0">
        <x:f>'Historical Trades'!D762</x:f>
      </x:c>
      <x:c r="E762" s="23">
        <x:f>'Historical Trades'!E762</x:f>
      </x:c>
      <x:c r="F762" s="0">
        <x:f>'Historical Trades'!F762</x:f>
      </x:c>
      <x:c r="G762" s="0">
        <x:f>'Historical Trades'!G762</x:f>
      </x:c>
      <x:c r="H762" s="0">
        <x:f>'Historical Trades'!H762</x:f>
      </x:c>
      <x:c r="I762" s="0">
        <x:f>'Historical Trades'!I762</x:f>
      </x:c>
      <x:c r="J762" s="0">
        <x:f>'Historical Trades'!J762</x:f>
      </x:c>
      <x:c r="K762" s="0">
        <x:f>'Historical Trades'!K762</x:f>
      </x:c>
      <x:c r="L762" s="0">
        <x:f>'Historical Trades'!L762</x:f>
      </x:c>
      <x:c r="M762" s="0">
        <x:f>'Historical Trades'!M762</x:f>
      </x:c>
      <x:c r="N762" s="0">
        <x:f>CLEAN('Historical Trades'!O762)</x:f>
      </x:c>
      <x:c r="P762" s="14">
        <x:f>IF(G762="sell",M762,-M762)</x:f>
      </x:c>
      <x:c r="Q762" s="14">
        <x:f>VLOOKUP(N762,'Currency Rates'!$A$3:$C$32,3,0)</x:f>
      </x:c>
      <x:c r="R762" s="0">
        <x:f>IF(A762="SPUS",0,IF(A762="FWD",0,P762/Q762))</x:f>
      </x:c>
    </x:row>
    <x:row r="763" spans="1:19" x14ac:dyDescent="0.3">
      <x:c r="A763" s="0">
        <x:f>'Historical Trades'!A763</x:f>
      </x:c>
      <x:c r="B763" s="0">
        <x:f>'Historical Trades'!B763</x:f>
      </x:c>
      <x:c r="C763" s="23">
        <x:f>'Historical Trades'!C763</x:f>
      </x:c>
      <x:c r="D763" s="0">
        <x:f>'Historical Trades'!D763</x:f>
      </x:c>
      <x:c r="E763" s="23">
        <x:f>'Historical Trades'!E763</x:f>
      </x:c>
      <x:c r="F763" s="0">
        <x:f>'Historical Trades'!F763</x:f>
      </x:c>
      <x:c r="G763" s="0">
        <x:f>'Historical Trades'!G763</x:f>
      </x:c>
      <x:c r="H763" s="0">
        <x:f>'Historical Trades'!H763</x:f>
      </x:c>
      <x:c r="I763" s="0">
        <x:f>'Historical Trades'!I763</x:f>
      </x:c>
      <x:c r="J763" s="0">
        <x:f>'Historical Trades'!J763</x:f>
      </x:c>
      <x:c r="K763" s="0">
        <x:f>'Historical Trades'!K763</x:f>
      </x:c>
      <x:c r="L763" s="0">
        <x:f>'Historical Trades'!L763</x:f>
      </x:c>
      <x:c r="M763" s="0">
        <x:f>'Historical Trades'!M763</x:f>
      </x:c>
      <x:c r="N763" s="0">
        <x:f>CLEAN('Historical Trades'!O763)</x:f>
      </x:c>
      <x:c r="P763" s="14">
        <x:f>IF(G763="sell",M763,-M763)</x:f>
      </x:c>
      <x:c r="Q763" s="14">
        <x:f>VLOOKUP(N763,'Currency Rates'!$A$3:$C$32,3,0)</x:f>
      </x:c>
      <x:c r="R763" s="0">
        <x:f>IF(A763="SPUS",0,IF(A763="FWD",0,P763/Q763))</x:f>
      </x:c>
    </x:row>
    <x:row r="764" spans="1:19" x14ac:dyDescent="0.3">
      <x:c r="A764" s="0">
        <x:f>'Historical Trades'!A764</x:f>
      </x:c>
      <x:c r="B764" s="0">
        <x:f>'Historical Trades'!B764</x:f>
      </x:c>
      <x:c r="C764" s="23">
        <x:f>'Historical Trades'!C764</x:f>
      </x:c>
      <x:c r="D764" s="0">
        <x:f>'Historical Trades'!D764</x:f>
      </x:c>
      <x:c r="E764" s="23">
        <x:f>'Historical Trades'!E764</x:f>
      </x:c>
      <x:c r="F764" s="0">
        <x:f>'Historical Trades'!F764</x:f>
      </x:c>
      <x:c r="G764" s="0">
        <x:f>'Historical Trades'!G764</x:f>
      </x:c>
      <x:c r="H764" s="0">
        <x:f>'Historical Trades'!H764</x:f>
      </x:c>
      <x:c r="I764" s="0">
        <x:f>'Historical Trades'!I764</x:f>
      </x:c>
      <x:c r="J764" s="0">
        <x:f>'Historical Trades'!J764</x:f>
      </x:c>
      <x:c r="K764" s="0">
        <x:f>'Historical Trades'!K764</x:f>
      </x:c>
      <x:c r="L764" s="0">
        <x:f>'Historical Trades'!L764</x:f>
      </x:c>
      <x:c r="M764" s="0">
        <x:f>'Historical Trades'!M764</x:f>
      </x:c>
      <x:c r="N764" s="0">
        <x:f>CLEAN('Historical Trades'!O764)</x:f>
      </x:c>
      <x:c r="P764" s="14">
        <x:f>IF(G764="sell",M764,-M764)</x:f>
      </x:c>
      <x:c r="Q764" s="14">
        <x:f>VLOOKUP(N764,'Currency Rates'!$A$3:$C$32,3,0)</x:f>
      </x:c>
      <x:c r="R764" s="0">
        <x:f>IF(A764="SPUS",0,IF(A764="FWD",0,P764/Q764))</x:f>
      </x:c>
    </x:row>
    <x:row r="765" spans="1:19" x14ac:dyDescent="0.3">
      <x:c r="A765" s="0">
        <x:f>'Historical Trades'!A765</x:f>
      </x:c>
      <x:c r="B765" s="0">
        <x:f>'Historical Trades'!B765</x:f>
      </x:c>
      <x:c r="C765" s="23">
        <x:f>'Historical Trades'!C765</x:f>
      </x:c>
      <x:c r="D765" s="0">
        <x:f>'Historical Trades'!D765</x:f>
      </x:c>
      <x:c r="E765" s="23">
        <x:f>'Historical Trades'!E765</x:f>
      </x:c>
      <x:c r="F765" s="0">
        <x:f>'Historical Trades'!F765</x:f>
      </x:c>
      <x:c r="G765" s="0">
        <x:f>'Historical Trades'!G765</x:f>
      </x:c>
      <x:c r="H765" s="0">
        <x:f>'Historical Trades'!H765</x:f>
      </x:c>
      <x:c r="I765" s="0">
        <x:f>'Historical Trades'!I765</x:f>
      </x:c>
      <x:c r="J765" s="0">
        <x:f>'Historical Trades'!J765</x:f>
      </x:c>
      <x:c r="K765" s="0">
        <x:f>'Historical Trades'!K765</x:f>
      </x:c>
      <x:c r="L765" s="0">
        <x:f>'Historical Trades'!L765</x:f>
      </x:c>
      <x:c r="M765" s="0">
        <x:f>'Historical Trades'!M765</x:f>
      </x:c>
      <x:c r="N765" s="0">
        <x:f>CLEAN('Historical Trades'!O765)</x:f>
      </x:c>
      <x:c r="P765" s="14">
        <x:f>IF(G765="sell",M765,-M765)</x:f>
      </x:c>
      <x:c r="Q765" s="14">
        <x:f>VLOOKUP(N765,'Currency Rates'!$A$3:$C$32,3,0)</x:f>
      </x:c>
      <x:c r="R765" s="0">
        <x:f>IF(A765="SPUS",0,IF(A765="FWD",0,P765/Q765))</x:f>
      </x:c>
    </x:row>
    <x:row r="766" spans="1:19" x14ac:dyDescent="0.3">
      <x:c r="A766" s="0">
        <x:f>'Historical Trades'!A766</x:f>
      </x:c>
      <x:c r="B766" s="0">
        <x:f>'Historical Trades'!B766</x:f>
      </x:c>
      <x:c r="C766" s="23">
        <x:f>'Historical Trades'!C766</x:f>
      </x:c>
      <x:c r="D766" s="0">
        <x:f>'Historical Trades'!D766</x:f>
      </x:c>
      <x:c r="E766" s="23">
        <x:f>'Historical Trades'!E766</x:f>
      </x:c>
      <x:c r="F766" s="0">
        <x:f>'Historical Trades'!F766</x:f>
      </x:c>
      <x:c r="G766" s="0">
        <x:f>'Historical Trades'!G766</x:f>
      </x:c>
      <x:c r="H766" s="0">
        <x:f>'Historical Trades'!H766</x:f>
      </x:c>
      <x:c r="I766" s="0">
        <x:f>'Historical Trades'!I766</x:f>
      </x:c>
      <x:c r="J766" s="0">
        <x:f>'Historical Trades'!J766</x:f>
      </x:c>
      <x:c r="K766" s="0">
        <x:f>'Historical Trades'!K766</x:f>
      </x:c>
      <x:c r="L766" s="0">
        <x:f>'Historical Trades'!L766</x:f>
      </x:c>
      <x:c r="M766" s="0">
        <x:f>'Historical Trades'!M766</x:f>
      </x:c>
      <x:c r="N766" s="0">
        <x:f>CLEAN('Historical Trades'!O766)</x:f>
      </x:c>
      <x:c r="P766" s="14">
        <x:f>IF(G766="sell",M766,-M766)</x:f>
      </x:c>
      <x:c r="Q766" s="14">
        <x:f>VLOOKUP(N766,'Currency Rates'!$A$3:$C$32,3,0)</x:f>
      </x:c>
      <x:c r="R766" s="0">
        <x:f>IF(A766="SPUS",0,IF(A766="FWD",0,P766/Q766))</x:f>
      </x:c>
    </x:row>
    <x:row r="767" spans="1:19" x14ac:dyDescent="0.3">
      <x:c r="A767" s="0">
        <x:f>'Historical Trades'!A767</x:f>
      </x:c>
      <x:c r="B767" s="0">
        <x:f>'Historical Trades'!B767</x:f>
      </x:c>
      <x:c r="C767" s="23">
        <x:f>'Historical Trades'!C767</x:f>
      </x:c>
      <x:c r="D767" s="0">
        <x:f>'Historical Trades'!D767</x:f>
      </x:c>
      <x:c r="E767" s="23">
        <x:f>'Historical Trades'!E767</x:f>
      </x:c>
      <x:c r="F767" s="0">
        <x:f>'Historical Trades'!F767</x:f>
      </x:c>
      <x:c r="G767" s="0">
        <x:f>'Historical Trades'!G767</x:f>
      </x:c>
      <x:c r="H767" s="0">
        <x:f>'Historical Trades'!H767</x:f>
      </x:c>
      <x:c r="I767" s="0">
        <x:f>'Historical Trades'!I767</x:f>
      </x:c>
      <x:c r="J767" s="0">
        <x:f>'Historical Trades'!J767</x:f>
      </x:c>
      <x:c r="K767" s="0">
        <x:f>'Historical Trades'!K767</x:f>
      </x:c>
      <x:c r="L767" s="0">
        <x:f>'Historical Trades'!L767</x:f>
      </x:c>
      <x:c r="M767" s="0">
        <x:f>'Historical Trades'!M767</x:f>
      </x:c>
      <x:c r="N767" s="0">
        <x:f>CLEAN('Historical Trades'!O767)</x:f>
      </x:c>
      <x:c r="P767" s="14">
        <x:f>IF(G767="sell",M767,-M767)</x:f>
      </x:c>
      <x:c r="Q767" s="14">
        <x:f>VLOOKUP(N767,'Currency Rates'!$A$3:$C$32,3,0)</x:f>
      </x:c>
      <x:c r="R767" s="0">
        <x:f>IF(A767="SPUS",0,IF(A767="FWD",0,P767/Q767))</x:f>
      </x:c>
    </x:row>
    <x:row r="768" spans="1:19" x14ac:dyDescent="0.3">
      <x:c r="A768" s="0">
        <x:f>'Historical Trades'!A768</x:f>
      </x:c>
      <x:c r="B768" s="0">
        <x:f>'Historical Trades'!B768</x:f>
      </x:c>
      <x:c r="C768" s="23">
        <x:f>'Historical Trades'!C768</x:f>
      </x:c>
      <x:c r="D768" s="0">
        <x:f>'Historical Trades'!D768</x:f>
      </x:c>
      <x:c r="E768" s="23">
        <x:f>'Historical Trades'!E768</x:f>
      </x:c>
      <x:c r="F768" s="0">
        <x:f>'Historical Trades'!F768</x:f>
      </x:c>
      <x:c r="G768" s="0">
        <x:f>'Historical Trades'!G768</x:f>
      </x:c>
      <x:c r="H768" s="0">
        <x:f>'Historical Trades'!H768</x:f>
      </x:c>
      <x:c r="I768" s="0">
        <x:f>'Historical Trades'!I768</x:f>
      </x:c>
      <x:c r="J768" s="0">
        <x:f>'Historical Trades'!J768</x:f>
      </x:c>
      <x:c r="K768" s="0">
        <x:f>'Historical Trades'!K768</x:f>
      </x:c>
      <x:c r="L768" s="0">
        <x:f>'Historical Trades'!L768</x:f>
      </x:c>
      <x:c r="M768" s="0">
        <x:f>'Historical Trades'!M768</x:f>
      </x:c>
      <x:c r="N768" s="0">
        <x:f>CLEAN('Historical Trades'!O768)</x:f>
      </x:c>
      <x:c r="P768" s="14">
        <x:f>IF(G768="sell",M768,-M768)</x:f>
      </x:c>
      <x:c r="Q768" s="14">
        <x:f>VLOOKUP(N768,'Currency Rates'!$A$3:$C$32,3,0)</x:f>
      </x:c>
      <x:c r="R768" s="0">
        <x:f>IF(A768="SPUS",0,IF(A768="FWD",0,P768/Q768))</x:f>
      </x:c>
    </x:row>
    <x:row r="769" spans="1:19" x14ac:dyDescent="0.3">
      <x:c r="A769" s="0">
        <x:f>'Historical Trades'!A769</x:f>
      </x:c>
      <x:c r="B769" s="0">
        <x:f>'Historical Trades'!B769</x:f>
      </x:c>
      <x:c r="C769" s="23">
        <x:f>'Historical Trades'!C769</x:f>
      </x:c>
      <x:c r="D769" s="0">
        <x:f>'Historical Trades'!D769</x:f>
      </x:c>
      <x:c r="E769" s="23">
        <x:f>'Historical Trades'!E769</x:f>
      </x:c>
      <x:c r="F769" s="0">
        <x:f>'Historical Trades'!F769</x:f>
      </x:c>
      <x:c r="G769" s="0">
        <x:f>'Historical Trades'!G769</x:f>
      </x:c>
      <x:c r="H769" s="0">
        <x:f>'Historical Trades'!H769</x:f>
      </x:c>
      <x:c r="I769" s="0">
        <x:f>'Historical Trades'!I769</x:f>
      </x:c>
      <x:c r="J769" s="0">
        <x:f>'Historical Trades'!J769</x:f>
      </x:c>
      <x:c r="K769" s="0">
        <x:f>'Historical Trades'!K769</x:f>
      </x:c>
      <x:c r="L769" s="0">
        <x:f>'Historical Trades'!L769</x:f>
      </x:c>
      <x:c r="M769" s="0">
        <x:f>'Historical Trades'!M769</x:f>
      </x:c>
      <x:c r="N769" s="0">
        <x:f>CLEAN('Historical Trades'!O769)</x:f>
      </x:c>
      <x:c r="P769" s="14">
        <x:f>IF(G769="sell",M769,-M769)</x:f>
      </x:c>
      <x:c r="Q769" s="14">
        <x:f>VLOOKUP(N769,'Currency Rates'!$A$3:$C$32,3,0)</x:f>
      </x:c>
      <x:c r="R769" s="0">
        <x:f>IF(A769="SPUS",0,IF(A769="FWD",0,P769/Q769))</x:f>
      </x:c>
    </x:row>
    <x:row r="770" spans="1:19" x14ac:dyDescent="0.3">
      <x:c r="A770" s="0">
        <x:f>'Historical Trades'!A770</x:f>
      </x:c>
      <x:c r="B770" s="0">
        <x:f>'Historical Trades'!B770</x:f>
      </x:c>
      <x:c r="C770" s="23">
        <x:f>'Historical Trades'!C770</x:f>
      </x:c>
      <x:c r="D770" s="0">
        <x:f>'Historical Trades'!D770</x:f>
      </x:c>
      <x:c r="E770" s="23">
        <x:f>'Historical Trades'!E770</x:f>
      </x:c>
      <x:c r="F770" s="0">
        <x:f>'Historical Trades'!F770</x:f>
      </x:c>
      <x:c r="G770" s="0">
        <x:f>'Historical Trades'!G770</x:f>
      </x:c>
      <x:c r="H770" s="0">
        <x:f>'Historical Trades'!H770</x:f>
      </x:c>
      <x:c r="I770" s="0">
        <x:f>'Historical Trades'!I770</x:f>
      </x:c>
      <x:c r="J770" s="0">
        <x:f>'Historical Trades'!J770</x:f>
      </x:c>
      <x:c r="K770" s="0">
        <x:f>'Historical Trades'!K770</x:f>
      </x:c>
      <x:c r="L770" s="0">
        <x:f>'Historical Trades'!L770</x:f>
      </x:c>
      <x:c r="M770" s="0">
        <x:f>'Historical Trades'!M770</x:f>
      </x:c>
      <x:c r="N770" s="0">
        <x:f>CLEAN('Historical Trades'!O770)</x:f>
      </x:c>
      <x:c r="P770" s="14">
        <x:f>IF(G770="sell",M770,-M770)</x:f>
      </x:c>
      <x:c r="Q770" s="14">
        <x:f>VLOOKUP(N770,'Currency Rates'!$A$3:$C$32,3,0)</x:f>
      </x:c>
      <x:c r="R770" s="0">
        <x:f>IF(A770="SPUS",0,IF(A770="FWD",0,P770/Q770))</x:f>
      </x:c>
    </x:row>
    <x:row r="771" spans="1:19" x14ac:dyDescent="0.3">
      <x:c r="A771" s="0">
        <x:f>'Historical Trades'!A771</x:f>
      </x:c>
      <x:c r="B771" s="0">
        <x:f>'Historical Trades'!B771</x:f>
      </x:c>
      <x:c r="C771" s="23">
        <x:f>'Historical Trades'!C771</x:f>
      </x:c>
      <x:c r="D771" s="0">
        <x:f>'Historical Trades'!D771</x:f>
      </x:c>
      <x:c r="E771" s="23">
        <x:f>'Historical Trades'!E771</x:f>
      </x:c>
      <x:c r="F771" s="0">
        <x:f>'Historical Trades'!F771</x:f>
      </x:c>
      <x:c r="G771" s="0">
        <x:f>'Historical Trades'!G771</x:f>
      </x:c>
      <x:c r="H771" s="0">
        <x:f>'Historical Trades'!H771</x:f>
      </x:c>
      <x:c r="I771" s="0">
        <x:f>'Historical Trades'!I771</x:f>
      </x:c>
      <x:c r="J771" s="0">
        <x:f>'Historical Trades'!J771</x:f>
      </x:c>
      <x:c r="K771" s="0">
        <x:f>'Historical Trades'!K771</x:f>
      </x:c>
      <x:c r="L771" s="0">
        <x:f>'Historical Trades'!L771</x:f>
      </x:c>
      <x:c r="M771" s="0">
        <x:f>'Historical Trades'!M771</x:f>
      </x:c>
      <x:c r="N771" s="0">
        <x:f>CLEAN('Historical Trades'!O771)</x:f>
      </x:c>
      <x:c r="P771" s="14">
        <x:f>IF(G771="sell",M771,-M771)</x:f>
      </x:c>
      <x:c r="Q771" s="14">
        <x:f>VLOOKUP(N771,'Currency Rates'!$A$3:$C$32,3,0)</x:f>
      </x:c>
      <x:c r="R771" s="0">
        <x:f>IF(A771="SPUS",0,IF(A771="FWD",0,P771/Q771))</x:f>
      </x:c>
    </x:row>
    <x:row r="772" spans="1:19" x14ac:dyDescent="0.3">
      <x:c r="A772" s="0">
        <x:f>'Historical Trades'!A772</x:f>
      </x:c>
      <x:c r="B772" s="0">
        <x:f>'Historical Trades'!B772</x:f>
      </x:c>
      <x:c r="C772" s="23">
        <x:f>'Historical Trades'!C772</x:f>
      </x:c>
      <x:c r="D772" s="0">
        <x:f>'Historical Trades'!D772</x:f>
      </x:c>
      <x:c r="E772" s="23">
        <x:f>'Historical Trades'!E772</x:f>
      </x:c>
      <x:c r="F772" s="0">
        <x:f>'Historical Trades'!F772</x:f>
      </x:c>
      <x:c r="G772" s="0">
        <x:f>'Historical Trades'!G772</x:f>
      </x:c>
      <x:c r="H772" s="0">
        <x:f>'Historical Trades'!H772</x:f>
      </x:c>
      <x:c r="I772" s="0">
        <x:f>'Historical Trades'!I772</x:f>
      </x:c>
      <x:c r="J772" s="0">
        <x:f>'Historical Trades'!J772</x:f>
      </x:c>
      <x:c r="K772" s="0">
        <x:f>'Historical Trades'!K772</x:f>
      </x:c>
      <x:c r="L772" s="0">
        <x:f>'Historical Trades'!L772</x:f>
      </x:c>
      <x:c r="M772" s="0">
        <x:f>'Historical Trades'!M772</x:f>
      </x:c>
      <x:c r="N772" s="0">
        <x:f>CLEAN('Historical Trades'!O772)</x:f>
      </x:c>
      <x:c r="P772" s="14">
        <x:f>IF(G772="sell",M772,-M772)</x:f>
      </x:c>
      <x:c r="Q772" s="14">
        <x:f>VLOOKUP(N772,'Currency Rates'!$A$3:$C$32,3,0)</x:f>
      </x:c>
      <x:c r="R772" s="0">
        <x:f>IF(A772="SPUS",0,IF(A772="FWD",0,P772/Q772))</x:f>
      </x:c>
    </x:row>
    <x:row r="773" spans="1:19" x14ac:dyDescent="0.3">
      <x:c r="A773" s="0">
        <x:f>'Historical Trades'!A773</x:f>
      </x:c>
      <x:c r="B773" s="0">
        <x:f>'Historical Trades'!B773</x:f>
      </x:c>
      <x:c r="C773" s="23">
        <x:f>'Historical Trades'!C773</x:f>
      </x:c>
      <x:c r="D773" s="0">
        <x:f>'Historical Trades'!D773</x:f>
      </x:c>
      <x:c r="E773" s="23">
        <x:f>'Historical Trades'!E773</x:f>
      </x:c>
      <x:c r="F773" s="0">
        <x:f>'Historical Trades'!F773</x:f>
      </x:c>
      <x:c r="G773" s="0">
        <x:f>'Historical Trades'!G773</x:f>
      </x:c>
      <x:c r="H773" s="0">
        <x:f>'Historical Trades'!H773</x:f>
      </x:c>
      <x:c r="I773" s="0">
        <x:f>'Historical Trades'!I773</x:f>
      </x:c>
      <x:c r="J773" s="0">
        <x:f>'Historical Trades'!J773</x:f>
      </x:c>
      <x:c r="K773" s="0">
        <x:f>'Historical Trades'!K773</x:f>
      </x:c>
      <x:c r="L773" s="0">
        <x:f>'Historical Trades'!L773</x:f>
      </x:c>
      <x:c r="M773" s="0">
        <x:f>'Historical Trades'!M773</x:f>
      </x:c>
      <x:c r="N773" s="0">
        <x:f>CLEAN('Historical Trades'!O773)</x:f>
      </x:c>
      <x:c r="P773" s="14">
        <x:f>IF(G773="sell",M773,-M773)</x:f>
      </x:c>
      <x:c r="Q773" s="14">
        <x:f>VLOOKUP(N773,'Currency Rates'!$A$3:$C$32,3,0)</x:f>
      </x:c>
      <x:c r="R773" s="0">
        <x:f>IF(A773="SPUS",0,IF(A773="FWD",0,P773/Q773))</x:f>
      </x:c>
    </x:row>
    <x:row r="774" spans="1:19" x14ac:dyDescent="0.3">
      <x:c r="A774" s="0">
        <x:f>'Historical Trades'!A774</x:f>
      </x:c>
      <x:c r="B774" s="0">
        <x:f>'Historical Trades'!B774</x:f>
      </x:c>
      <x:c r="C774" s="23">
        <x:f>'Historical Trades'!C774</x:f>
      </x:c>
      <x:c r="D774" s="0">
        <x:f>'Historical Trades'!D774</x:f>
      </x:c>
      <x:c r="E774" s="23">
        <x:f>'Historical Trades'!E774</x:f>
      </x:c>
      <x:c r="F774" s="0">
        <x:f>'Historical Trades'!F774</x:f>
      </x:c>
      <x:c r="G774" s="0">
        <x:f>'Historical Trades'!G774</x:f>
      </x:c>
      <x:c r="H774" s="0">
        <x:f>'Historical Trades'!H774</x:f>
      </x:c>
      <x:c r="I774" s="0">
        <x:f>'Historical Trades'!I774</x:f>
      </x:c>
      <x:c r="J774" s="0">
        <x:f>'Historical Trades'!J774</x:f>
      </x:c>
      <x:c r="K774" s="0">
        <x:f>'Historical Trades'!K774</x:f>
      </x:c>
      <x:c r="L774" s="0">
        <x:f>'Historical Trades'!L774</x:f>
      </x:c>
      <x:c r="M774" s="0">
        <x:f>'Historical Trades'!M774</x:f>
      </x:c>
      <x:c r="N774" s="0">
        <x:f>CLEAN('Historical Trades'!O774)</x:f>
      </x:c>
      <x:c r="P774" s="14">
        <x:f>IF(G774="sell",M774,-M774)</x:f>
      </x:c>
      <x:c r="Q774" s="14">
        <x:f>VLOOKUP(N774,'Currency Rates'!$A$3:$C$32,3,0)</x:f>
      </x:c>
      <x:c r="R774" s="0">
        <x:f>IF(A774="SPUS",0,IF(A774="FWD",0,P774/Q774))</x:f>
      </x:c>
    </x:row>
    <x:row r="775" spans="1:19" x14ac:dyDescent="0.3">
      <x:c r="A775" s="0">
        <x:f>'Historical Trades'!A775</x:f>
      </x:c>
      <x:c r="B775" s="0">
        <x:f>'Historical Trades'!B775</x:f>
      </x:c>
      <x:c r="C775" s="23">
        <x:f>'Historical Trades'!C775</x:f>
      </x:c>
      <x:c r="D775" s="0">
        <x:f>'Historical Trades'!D775</x:f>
      </x:c>
      <x:c r="E775" s="23">
        <x:f>'Historical Trades'!E775</x:f>
      </x:c>
      <x:c r="F775" s="0">
        <x:f>'Historical Trades'!F775</x:f>
      </x:c>
      <x:c r="G775" s="0">
        <x:f>'Historical Trades'!G775</x:f>
      </x:c>
      <x:c r="H775" s="0">
        <x:f>'Historical Trades'!H775</x:f>
      </x:c>
      <x:c r="I775" s="0">
        <x:f>'Historical Trades'!I775</x:f>
      </x:c>
      <x:c r="J775" s="0">
        <x:f>'Historical Trades'!J775</x:f>
      </x:c>
      <x:c r="K775" s="0">
        <x:f>'Historical Trades'!K775</x:f>
      </x:c>
      <x:c r="L775" s="0">
        <x:f>'Historical Trades'!L775</x:f>
      </x:c>
      <x:c r="M775" s="0">
        <x:f>'Historical Trades'!M775</x:f>
      </x:c>
      <x:c r="N775" s="0">
        <x:f>CLEAN('Historical Trades'!O775)</x:f>
      </x:c>
      <x:c r="P775" s="14">
        <x:f>IF(G775="sell",M775,-M775)</x:f>
      </x:c>
      <x:c r="Q775" s="14">
        <x:f>VLOOKUP(N775,'Currency Rates'!$A$3:$C$32,3,0)</x:f>
      </x:c>
      <x:c r="R775" s="0">
        <x:f>IF(A775="SPUS",0,IF(A775="FWD",0,P775/Q775))</x:f>
      </x:c>
    </x:row>
    <x:row r="776" spans="1:19" x14ac:dyDescent="0.3">
      <x:c r="A776" s="0">
        <x:f>'Historical Trades'!A776</x:f>
      </x:c>
      <x:c r="B776" s="0">
        <x:f>'Historical Trades'!B776</x:f>
      </x:c>
      <x:c r="C776" s="23">
        <x:f>'Historical Trades'!C776</x:f>
      </x:c>
      <x:c r="D776" s="0">
        <x:f>'Historical Trades'!D776</x:f>
      </x:c>
      <x:c r="E776" s="23">
        <x:f>'Historical Trades'!E776</x:f>
      </x:c>
      <x:c r="F776" s="0">
        <x:f>'Historical Trades'!F776</x:f>
      </x:c>
      <x:c r="G776" s="0">
        <x:f>'Historical Trades'!G776</x:f>
      </x:c>
      <x:c r="H776" s="0">
        <x:f>'Historical Trades'!H776</x:f>
      </x:c>
      <x:c r="I776" s="0">
        <x:f>'Historical Trades'!I776</x:f>
      </x:c>
      <x:c r="J776" s="0">
        <x:f>'Historical Trades'!J776</x:f>
      </x:c>
      <x:c r="K776" s="0">
        <x:f>'Historical Trades'!K776</x:f>
      </x:c>
      <x:c r="L776" s="0">
        <x:f>'Historical Trades'!L776</x:f>
      </x:c>
      <x:c r="M776" s="0">
        <x:f>'Historical Trades'!M776</x:f>
      </x:c>
      <x:c r="N776" s="0">
        <x:f>CLEAN('Historical Trades'!O776)</x:f>
      </x:c>
      <x:c r="P776" s="14">
        <x:f>IF(G776="sell",M776,-M776)</x:f>
      </x:c>
      <x:c r="Q776" s="14">
        <x:f>VLOOKUP(N776,'Currency Rates'!$A$3:$C$32,3,0)</x:f>
      </x:c>
      <x:c r="R776" s="0">
        <x:f>IF(A776="SPUS",0,IF(A776="FWD",0,P776/Q776))</x:f>
      </x:c>
    </x:row>
    <x:row r="777" spans="1:19" x14ac:dyDescent="0.3">
      <x:c r="A777" s="0">
        <x:f>'Historical Trades'!A777</x:f>
      </x:c>
      <x:c r="B777" s="0">
        <x:f>'Historical Trades'!B777</x:f>
      </x:c>
      <x:c r="C777" s="23">
        <x:f>'Historical Trades'!C777</x:f>
      </x:c>
      <x:c r="D777" s="0">
        <x:f>'Historical Trades'!D777</x:f>
      </x:c>
      <x:c r="E777" s="23">
        <x:f>'Historical Trades'!E777</x:f>
      </x:c>
      <x:c r="F777" s="0">
        <x:f>'Historical Trades'!F777</x:f>
      </x:c>
      <x:c r="G777" s="0">
        <x:f>'Historical Trades'!G777</x:f>
      </x:c>
      <x:c r="H777" s="0">
        <x:f>'Historical Trades'!H777</x:f>
      </x:c>
      <x:c r="I777" s="0">
        <x:f>'Historical Trades'!I777</x:f>
      </x:c>
      <x:c r="J777" s="0">
        <x:f>'Historical Trades'!J777</x:f>
      </x:c>
      <x:c r="K777" s="0">
        <x:f>'Historical Trades'!K777</x:f>
      </x:c>
      <x:c r="L777" s="0">
        <x:f>'Historical Trades'!L777</x:f>
      </x:c>
      <x:c r="M777" s="0">
        <x:f>'Historical Trades'!M777</x:f>
      </x:c>
      <x:c r="N777" s="0">
        <x:f>CLEAN('Historical Trades'!O777)</x:f>
      </x:c>
      <x:c r="P777" s="14">
        <x:f>IF(G777="sell",M777,-M777)</x:f>
      </x:c>
      <x:c r="Q777" s="14">
        <x:f>VLOOKUP(N777,'Currency Rates'!$A$3:$C$32,3,0)</x:f>
      </x:c>
      <x:c r="R777" s="0">
        <x:f>IF(A777="SPUS",0,IF(A777="FWD",0,P777/Q777))</x:f>
      </x:c>
    </x:row>
    <x:row r="778" spans="1:19" x14ac:dyDescent="0.3">
      <x:c r="A778" s="0">
        <x:f>'Historical Trades'!A778</x:f>
      </x:c>
      <x:c r="B778" s="0">
        <x:f>'Historical Trades'!B778</x:f>
      </x:c>
      <x:c r="C778" s="23">
        <x:f>'Historical Trades'!C778</x:f>
      </x:c>
      <x:c r="D778" s="0">
        <x:f>'Historical Trades'!D778</x:f>
      </x:c>
      <x:c r="E778" s="23">
        <x:f>'Historical Trades'!E778</x:f>
      </x:c>
      <x:c r="F778" s="0">
        <x:f>'Historical Trades'!F778</x:f>
      </x:c>
      <x:c r="G778" s="0">
        <x:f>'Historical Trades'!G778</x:f>
      </x:c>
      <x:c r="H778" s="0">
        <x:f>'Historical Trades'!H778</x:f>
      </x:c>
      <x:c r="I778" s="0">
        <x:f>'Historical Trades'!I778</x:f>
      </x:c>
      <x:c r="J778" s="0">
        <x:f>'Historical Trades'!J778</x:f>
      </x:c>
      <x:c r="K778" s="0">
        <x:f>'Historical Trades'!K778</x:f>
      </x:c>
      <x:c r="L778" s="0">
        <x:f>'Historical Trades'!L778</x:f>
      </x:c>
      <x:c r="M778" s="0">
        <x:f>'Historical Trades'!M778</x:f>
      </x:c>
      <x:c r="N778" s="0">
        <x:f>CLEAN('Historical Trades'!O778)</x:f>
      </x:c>
      <x:c r="P778" s="14">
        <x:f>IF(G778="sell",M778,-M778)</x:f>
      </x:c>
      <x:c r="Q778" s="14">
        <x:f>VLOOKUP(N778,'Currency Rates'!$A$3:$C$32,3,0)</x:f>
      </x:c>
      <x:c r="R778" s="0">
        <x:f>IF(A778="SPUS",0,IF(A778="FWD",0,P778/Q778))</x:f>
      </x:c>
    </x:row>
    <x:row r="779" spans="1:19" x14ac:dyDescent="0.3">
      <x:c r="A779" s="0">
        <x:f>'Historical Trades'!A779</x:f>
      </x:c>
      <x:c r="B779" s="0">
        <x:f>'Historical Trades'!B779</x:f>
      </x:c>
      <x:c r="C779" s="23">
        <x:f>'Historical Trades'!C779</x:f>
      </x:c>
      <x:c r="D779" s="0">
        <x:f>'Historical Trades'!D779</x:f>
      </x:c>
      <x:c r="E779" s="23">
        <x:f>'Historical Trades'!E779</x:f>
      </x:c>
      <x:c r="F779" s="0">
        <x:f>'Historical Trades'!F779</x:f>
      </x:c>
      <x:c r="G779" s="0">
        <x:f>'Historical Trades'!G779</x:f>
      </x:c>
      <x:c r="H779" s="0">
        <x:f>'Historical Trades'!H779</x:f>
      </x:c>
      <x:c r="I779" s="0">
        <x:f>'Historical Trades'!I779</x:f>
      </x:c>
      <x:c r="J779" s="0">
        <x:f>'Historical Trades'!J779</x:f>
      </x:c>
      <x:c r="K779" s="0">
        <x:f>'Historical Trades'!K779</x:f>
      </x:c>
      <x:c r="L779" s="0">
        <x:f>'Historical Trades'!L779</x:f>
      </x:c>
      <x:c r="M779" s="0">
        <x:f>'Historical Trades'!M779</x:f>
      </x:c>
      <x:c r="N779" s="0">
        <x:f>CLEAN('Historical Trades'!O779)</x:f>
      </x:c>
      <x:c r="P779" s="14">
        <x:f>IF(G779="sell",M779,-M779)</x:f>
      </x:c>
      <x:c r="Q779" s="14">
        <x:f>VLOOKUP(N779,'Currency Rates'!$A$3:$C$32,3,0)</x:f>
      </x:c>
      <x:c r="R779" s="0">
        <x:f>IF(A779="SPUS",0,IF(A779="FWD",0,P779/Q779))</x:f>
      </x:c>
    </x:row>
    <x:row r="780" spans="1:19" x14ac:dyDescent="0.3">
      <x:c r="A780" s="0">
        <x:f>'Historical Trades'!A780</x:f>
      </x:c>
      <x:c r="B780" s="0">
        <x:f>'Historical Trades'!B780</x:f>
      </x:c>
      <x:c r="C780" s="23">
        <x:f>'Historical Trades'!C780</x:f>
      </x:c>
      <x:c r="D780" s="0">
        <x:f>'Historical Trades'!D780</x:f>
      </x:c>
      <x:c r="E780" s="23">
        <x:f>'Historical Trades'!E780</x:f>
      </x:c>
      <x:c r="F780" s="0">
        <x:f>'Historical Trades'!F780</x:f>
      </x:c>
      <x:c r="G780" s="0">
        <x:f>'Historical Trades'!G780</x:f>
      </x:c>
      <x:c r="H780" s="0">
        <x:f>'Historical Trades'!H780</x:f>
      </x:c>
      <x:c r="I780" s="0">
        <x:f>'Historical Trades'!I780</x:f>
      </x:c>
      <x:c r="J780" s="0">
        <x:f>'Historical Trades'!J780</x:f>
      </x:c>
      <x:c r="K780" s="0">
        <x:f>'Historical Trades'!K780</x:f>
      </x:c>
      <x:c r="L780" s="0">
        <x:f>'Historical Trades'!L780</x:f>
      </x:c>
      <x:c r="M780" s="0">
        <x:f>'Historical Trades'!M780</x:f>
      </x:c>
      <x:c r="N780" s="0">
        <x:f>CLEAN('Historical Trades'!O780)</x:f>
      </x:c>
      <x:c r="P780" s="14">
        <x:f>IF(G780="sell",M780,-M780)</x:f>
      </x:c>
      <x:c r="Q780" s="14">
        <x:f>VLOOKUP(N780,'Currency Rates'!$A$3:$C$32,3,0)</x:f>
      </x:c>
      <x:c r="R780" s="0">
        <x:f>IF(A780="SPUS",0,IF(A780="FWD",0,P780/Q780))</x:f>
      </x:c>
    </x:row>
    <x:row r="781" spans="1:19" x14ac:dyDescent="0.3">
      <x:c r="A781" s="0">
        <x:f>'Historical Trades'!A781</x:f>
      </x:c>
      <x:c r="B781" s="0">
        <x:f>'Historical Trades'!B781</x:f>
      </x:c>
      <x:c r="C781" s="23">
        <x:f>'Historical Trades'!C781</x:f>
      </x:c>
      <x:c r="D781" s="0">
        <x:f>'Historical Trades'!D781</x:f>
      </x:c>
      <x:c r="E781" s="23">
        <x:f>'Historical Trades'!E781</x:f>
      </x:c>
      <x:c r="F781" s="0">
        <x:f>'Historical Trades'!F781</x:f>
      </x:c>
      <x:c r="G781" s="0">
        <x:f>'Historical Trades'!G781</x:f>
      </x:c>
      <x:c r="H781" s="0">
        <x:f>'Historical Trades'!H781</x:f>
      </x:c>
      <x:c r="I781" s="0">
        <x:f>'Historical Trades'!I781</x:f>
      </x:c>
      <x:c r="J781" s="0">
        <x:f>'Historical Trades'!J781</x:f>
      </x:c>
      <x:c r="K781" s="0">
        <x:f>'Historical Trades'!K781</x:f>
      </x:c>
      <x:c r="L781" s="0">
        <x:f>'Historical Trades'!L781</x:f>
      </x:c>
      <x:c r="M781" s="0">
        <x:f>'Historical Trades'!M781</x:f>
      </x:c>
      <x:c r="N781" s="0">
        <x:f>CLEAN('Historical Trades'!O781)</x:f>
      </x:c>
      <x:c r="P781" s="14">
        <x:f>IF(G781="sell",M781,-M781)</x:f>
      </x:c>
      <x:c r="Q781" s="14">
        <x:f>VLOOKUP(N781,'Currency Rates'!$A$3:$C$32,3,0)</x:f>
      </x:c>
      <x:c r="R781" s="0">
        <x:f>IF(A781="SPUS",0,IF(A781="FWD",0,P781/Q781))</x:f>
      </x:c>
    </x:row>
    <x:row r="782" spans="1:19" x14ac:dyDescent="0.3">
      <x:c r="A782" s="0">
        <x:f>'Historical Trades'!A782</x:f>
      </x:c>
      <x:c r="B782" s="0">
        <x:f>'Historical Trades'!B782</x:f>
      </x:c>
      <x:c r="C782" s="23">
        <x:f>'Historical Trades'!C782</x:f>
      </x:c>
      <x:c r="D782" s="0">
        <x:f>'Historical Trades'!D782</x:f>
      </x:c>
      <x:c r="E782" s="23">
        <x:f>'Historical Trades'!E782</x:f>
      </x:c>
      <x:c r="F782" s="0">
        <x:f>'Historical Trades'!F782</x:f>
      </x:c>
      <x:c r="G782" s="0">
        <x:f>'Historical Trades'!G782</x:f>
      </x:c>
      <x:c r="H782" s="0">
        <x:f>'Historical Trades'!H782</x:f>
      </x:c>
      <x:c r="I782" s="0">
        <x:f>'Historical Trades'!I782</x:f>
      </x:c>
      <x:c r="J782" s="0">
        <x:f>'Historical Trades'!J782</x:f>
      </x:c>
      <x:c r="K782" s="0">
        <x:f>'Historical Trades'!K782</x:f>
      </x:c>
      <x:c r="L782" s="0">
        <x:f>'Historical Trades'!L782</x:f>
      </x:c>
      <x:c r="M782" s="0">
        <x:f>'Historical Trades'!M782</x:f>
      </x:c>
      <x:c r="N782" s="0">
        <x:f>CLEAN('Historical Trades'!O782)</x:f>
      </x:c>
      <x:c r="P782" s="14">
        <x:f>IF(G782="sell",M782,-M782)</x:f>
      </x:c>
      <x:c r="Q782" s="14">
        <x:f>VLOOKUP(N782,'Currency Rates'!$A$3:$C$32,3,0)</x:f>
      </x:c>
      <x:c r="R782" s="0">
        <x:f>IF(A782="SPUS",0,IF(A782="FWD",0,P782/Q782))</x:f>
      </x:c>
    </x:row>
    <x:row r="783" spans="1:19" x14ac:dyDescent="0.3">
      <x:c r="A783" s="0">
        <x:f>'Historical Trades'!A783</x:f>
      </x:c>
      <x:c r="B783" s="0">
        <x:f>'Historical Trades'!B783</x:f>
      </x:c>
      <x:c r="C783" s="23">
        <x:f>'Historical Trades'!C783</x:f>
      </x:c>
      <x:c r="D783" s="0">
        <x:f>'Historical Trades'!D783</x:f>
      </x:c>
      <x:c r="E783" s="23">
        <x:f>'Historical Trades'!E783</x:f>
      </x:c>
      <x:c r="F783" s="0">
        <x:f>'Historical Trades'!F783</x:f>
      </x:c>
      <x:c r="G783" s="0">
        <x:f>'Historical Trades'!G783</x:f>
      </x:c>
      <x:c r="H783" s="0">
        <x:f>'Historical Trades'!H783</x:f>
      </x:c>
      <x:c r="I783" s="0">
        <x:f>'Historical Trades'!I783</x:f>
      </x:c>
      <x:c r="J783" s="0">
        <x:f>'Historical Trades'!J783</x:f>
      </x:c>
      <x:c r="K783" s="0">
        <x:f>'Historical Trades'!K783</x:f>
      </x:c>
      <x:c r="L783" s="0">
        <x:f>'Historical Trades'!L783</x:f>
      </x:c>
      <x:c r="M783" s="0">
        <x:f>'Historical Trades'!M783</x:f>
      </x:c>
      <x:c r="N783" s="0">
        <x:f>CLEAN('Historical Trades'!O783)</x:f>
      </x:c>
      <x:c r="P783" s="14">
        <x:f>IF(G783="sell",M783,-M783)</x:f>
      </x:c>
      <x:c r="Q783" s="14">
        <x:f>VLOOKUP(N783,'Currency Rates'!$A$3:$C$32,3,0)</x:f>
      </x:c>
      <x:c r="R783" s="0">
        <x:f>IF(A783="SPUS",0,IF(A783="FWD",0,P783/Q783))</x:f>
      </x:c>
    </x:row>
    <x:row r="784" spans="1:19" x14ac:dyDescent="0.3">
      <x:c r="A784" s="0">
        <x:f>'Historical Trades'!A784</x:f>
      </x:c>
      <x:c r="B784" s="0">
        <x:f>'Historical Trades'!B784</x:f>
      </x:c>
      <x:c r="C784" s="23">
        <x:f>'Historical Trades'!C784</x:f>
      </x:c>
      <x:c r="D784" s="0">
        <x:f>'Historical Trades'!D784</x:f>
      </x:c>
      <x:c r="E784" s="23">
        <x:f>'Historical Trades'!E784</x:f>
      </x:c>
      <x:c r="F784" s="0">
        <x:f>'Historical Trades'!F784</x:f>
      </x:c>
      <x:c r="G784" s="0">
        <x:f>'Historical Trades'!G784</x:f>
      </x:c>
      <x:c r="H784" s="0">
        <x:f>'Historical Trades'!H784</x:f>
      </x:c>
      <x:c r="I784" s="0">
        <x:f>'Historical Trades'!I784</x:f>
      </x:c>
      <x:c r="J784" s="0">
        <x:f>'Historical Trades'!J784</x:f>
      </x:c>
      <x:c r="K784" s="0">
        <x:f>'Historical Trades'!K784</x:f>
      </x:c>
      <x:c r="L784" s="0">
        <x:f>'Historical Trades'!L784</x:f>
      </x:c>
      <x:c r="M784" s="0">
        <x:f>'Historical Trades'!M784</x:f>
      </x:c>
      <x:c r="N784" s="0">
        <x:f>CLEAN('Historical Trades'!O784)</x:f>
      </x:c>
      <x:c r="P784" s="14">
        <x:f>IF(G784="sell",M784,-M784)</x:f>
      </x:c>
      <x:c r="Q784" s="14">
        <x:f>VLOOKUP(N784,'Currency Rates'!$A$3:$C$32,3,0)</x:f>
      </x:c>
      <x:c r="R784" s="0">
        <x:f>IF(A784="SPUS",0,IF(A784="FWD",0,P784/Q784))</x:f>
      </x:c>
    </x:row>
    <x:row r="785" spans="1:19" x14ac:dyDescent="0.3">
      <x:c r="A785" s="0">
        <x:f>'Historical Trades'!A785</x:f>
      </x:c>
      <x:c r="B785" s="0">
        <x:f>'Historical Trades'!B785</x:f>
      </x:c>
      <x:c r="C785" s="23">
        <x:f>'Historical Trades'!C785</x:f>
      </x:c>
      <x:c r="D785" s="0">
        <x:f>'Historical Trades'!D785</x:f>
      </x:c>
      <x:c r="E785" s="23">
        <x:f>'Historical Trades'!E785</x:f>
      </x:c>
      <x:c r="F785" s="0">
        <x:f>'Historical Trades'!F785</x:f>
      </x:c>
      <x:c r="G785" s="0">
        <x:f>'Historical Trades'!G785</x:f>
      </x:c>
      <x:c r="H785" s="0">
        <x:f>'Historical Trades'!H785</x:f>
      </x:c>
      <x:c r="I785" s="0">
        <x:f>'Historical Trades'!I785</x:f>
      </x:c>
      <x:c r="J785" s="0">
        <x:f>'Historical Trades'!J785</x:f>
      </x:c>
      <x:c r="K785" s="0">
        <x:f>'Historical Trades'!K785</x:f>
      </x:c>
      <x:c r="L785" s="0">
        <x:f>'Historical Trades'!L785</x:f>
      </x:c>
      <x:c r="M785" s="0">
        <x:f>'Historical Trades'!M785</x:f>
      </x:c>
      <x:c r="N785" s="0">
        <x:f>CLEAN('Historical Trades'!O785)</x:f>
      </x:c>
      <x:c r="P785" s="14">
        <x:f>IF(G785="sell",M785,-M785)</x:f>
      </x:c>
      <x:c r="Q785" s="14">
        <x:f>VLOOKUP(N785,'Currency Rates'!$A$3:$C$32,3,0)</x:f>
      </x:c>
      <x:c r="R785" s="0">
        <x:f>IF(A785="SPUS",0,IF(A785="FWD",0,P785/Q785))</x:f>
      </x:c>
    </x:row>
    <x:row r="786" spans="1:19" x14ac:dyDescent="0.3">
      <x:c r="A786" s="0">
        <x:f>'Historical Trades'!A786</x:f>
      </x:c>
      <x:c r="B786" s="0">
        <x:f>'Historical Trades'!B786</x:f>
      </x:c>
      <x:c r="C786" s="23">
        <x:f>'Historical Trades'!C786</x:f>
      </x:c>
      <x:c r="D786" s="0">
        <x:f>'Historical Trades'!D786</x:f>
      </x:c>
      <x:c r="E786" s="23">
        <x:f>'Historical Trades'!E786</x:f>
      </x:c>
      <x:c r="F786" s="0">
        <x:f>'Historical Trades'!F786</x:f>
      </x:c>
      <x:c r="G786" s="0">
        <x:f>'Historical Trades'!G786</x:f>
      </x:c>
      <x:c r="H786" s="0">
        <x:f>'Historical Trades'!H786</x:f>
      </x:c>
      <x:c r="I786" s="0">
        <x:f>'Historical Trades'!I786</x:f>
      </x:c>
      <x:c r="J786" s="0">
        <x:f>'Historical Trades'!J786</x:f>
      </x:c>
      <x:c r="K786" s="0">
        <x:f>'Historical Trades'!K786</x:f>
      </x:c>
      <x:c r="L786" s="0">
        <x:f>'Historical Trades'!L786</x:f>
      </x:c>
      <x:c r="M786" s="0">
        <x:f>'Historical Trades'!M786</x:f>
      </x:c>
      <x:c r="N786" s="0">
        <x:f>CLEAN('Historical Trades'!O786)</x:f>
      </x:c>
      <x:c r="P786" s="14">
        <x:f>IF(G786="sell",M786,-M786)</x:f>
      </x:c>
      <x:c r="Q786" s="14">
        <x:f>VLOOKUP(N786,'Currency Rates'!$A$3:$C$32,3,0)</x:f>
      </x:c>
      <x:c r="R786" s="0">
        <x:f>IF(A786="SPUS",0,IF(A786="FWD",0,P786/Q786))</x:f>
      </x:c>
    </x:row>
    <x:row r="787" spans="1:19" x14ac:dyDescent="0.3">
      <x:c r="A787" s="0">
        <x:f>'Historical Trades'!A787</x:f>
      </x:c>
      <x:c r="B787" s="0">
        <x:f>'Historical Trades'!B787</x:f>
      </x:c>
      <x:c r="C787" s="23">
        <x:f>'Historical Trades'!C787</x:f>
      </x:c>
      <x:c r="D787" s="0">
        <x:f>'Historical Trades'!D787</x:f>
      </x:c>
      <x:c r="E787" s="23">
        <x:f>'Historical Trades'!E787</x:f>
      </x:c>
      <x:c r="F787" s="0">
        <x:f>'Historical Trades'!F787</x:f>
      </x:c>
      <x:c r="G787" s="0">
        <x:f>'Historical Trades'!G787</x:f>
      </x:c>
      <x:c r="H787" s="0">
        <x:f>'Historical Trades'!H787</x:f>
      </x:c>
      <x:c r="I787" s="0">
        <x:f>'Historical Trades'!I787</x:f>
      </x:c>
      <x:c r="J787" s="0">
        <x:f>'Historical Trades'!J787</x:f>
      </x:c>
      <x:c r="K787" s="0">
        <x:f>'Historical Trades'!K787</x:f>
      </x:c>
      <x:c r="L787" s="0">
        <x:f>'Historical Trades'!L787</x:f>
      </x:c>
      <x:c r="M787" s="0">
        <x:f>'Historical Trades'!M787</x:f>
      </x:c>
      <x:c r="N787" s="0">
        <x:f>CLEAN('Historical Trades'!O787)</x:f>
      </x:c>
      <x:c r="P787" s="14">
        <x:f>IF(G787="sell",M787,-M787)</x:f>
      </x:c>
      <x:c r="Q787" s="14">
        <x:f>VLOOKUP(N787,'Currency Rates'!$A$3:$C$32,3,0)</x:f>
      </x:c>
      <x:c r="R787" s="0">
        <x:f>IF(A787="SPUS",0,IF(A787="FWD",0,P787/Q787))</x:f>
      </x:c>
    </x:row>
    <x:row r="788" spans="1:19" x14ac:dyDescent="0.3">
      <x:c r="A788" s="0">
        <x:f>'Historical Trades'!A788</x:f>
      </x:c>
      <x:c r="B788" s="0">
        <x:f>'Historical Trades'!B788</x:f>
      </x:c>
      <x:c r="C788" s="23">
        <x:f>'Historical Trades'!C788</x:f>
      </x:c>
      <x:c r="D788" s="0">
        <x:f>'Historical Trades'!D788</x:f>
      </x:c>
      <x:c r="E788" s="23">
        <x:f>'Historical Trades'!E788</x:f>
      </x:c>
      <x:c r="F788" s="0">
        <x:f>'Historical Trades'!F788</x:f>
      </x:c>
      <x:c r="G788" s="0">
        <x:f>'Historical Trades'!G788</x:f>
      </x:c>
      <x:c r="H788" s="0">
        <x:f>'Historical Trades'!H788</x:f>
      </x:c>
      <x:c r="I788" s="0">
        <x:f>'Historical Trades'!I788</x:f>
      </x:c>
      <x:c r="J788" s="0">
        <x:f>'Historical Trades'!J788</x:f>
      </x:c>
      <x:c r="K788" s="0">
        <x:f>'Historical Trades'!K788</x:f>
      </x:c>
      <x:c r="L788" s="0">
        <x:f>'Historical Trades'!L788</x:f>
      </x:c>
      <x:c r="M788" s="0">
        <x:f>'Historical Trades'!M788</x:f>
      </x:c>
      <x:c r="N788" s="0">
        <x:f>CLEAN('Historical Trades'!O788)</x:f>
      </x:c>
      <x:c r="P788" s="14">
        <x:f>IF(G788="sell",M788,-M788)</x:f>
      </x:c>
      <x:c r="Q788" s="14">
        <x:f>VLOOKUP(N788,'Currency Rates'!$A$3:$C$32,3,0)</x:f>
      </x:c>
      <x:c r="R788" s="0">
        <x:f>IF(A788="SPUS",0,IF(A788="FWD",0,P788/Q788))</x:f>
      </x:c>
    </x:row>
    <x:row r="789" spans="1:19" x14ac:dyDescent="0.3">
      <x:c r="A789" s="0">
        <x:f>'Historical Trades'!A789</x:f>
      </x:c>
      <x:c r="B789" s="0">
        <x:f>'Historical Trades'!B789</x:f>
      </x:c>
      <x:c r="C789" s="23">
        <x:f>'Historical Trades'!C789</x:f>
      </x:c>
      <x:c r="D789" s="0">
        <x:f>'Historical Trades'!D789</x:f>
      </x:c>
      <x:c r="E789" s="23">
        <x:f>'Historical Trades'!E789</x:f>
      </x:c>
      <x:c r="F789" s="0">
        <x:f>'Historical Trades'!F789</x:f>
      </x:c>
      <x:c r="G789" s="0">
        <x:f>'Historical Trades'!G789</x:f>
      </x:c>
      <x:c r="H789" s="0">
        <x:f>'Historical Trades'!H789</x:f>
      </x:c>
      <x:c r="I789" s="0">
        <x:f>'Historical Trades'!I789</x:f>
      </x:c>
      <x:c r="J789" s="0">
        <x:f>'Historical Trades'!J789</x:f>
      </x:c>
      <x:c r="K789" s="0">
        <x:f>'Historical Trades'!K789</x:f>
      </x:c>
      <x:c r="L789" s="0">
        <x:f>'Historical Trades'!L789</x:f>
      </x:c>
      <x:c r="M789" s="0">
        <x:f>'Historical Trades'!M789</x:f>
      </x:c>
      <x:c r="N789" s="0">
        <x:f>CLEAN('Historical Trades'!O789)</x:f>
      </x:c>
      <x:c r="P789" s="14">
        <x:f>IF(G789="sell",M789,-M789)</x:f>
      </x:c>
      <x:c r="Q789" s="14">
        <x:f>VLOOKUP(N789,'Currency Rates'!$A$3:$C$32,3,0)</x:f>
      </x:c>
      <x:c r="R789" s="0">
        <x:f>IF(A789="SPUS",0,IF(A789="FWD",0,P789/Q789))</x:f>
      </x:c>
    </x:row>
    <x:row r="790" spans="1:19" x14ac:dyDescent="0.3">
      <x:c r="A790" s="0">
        <x:f>'Historical Trades'!A790</x:f>
      </x:c>
      <x:c r="B790" s="0">
        <x:f>'Historical Trades'!B790</x:f>
      </x:c>
      <x:c r="C790" s="23">
        <x:f>'Historical Trades'!C790</x:f>
      </x:c>
      <x:c r="D790" s="0">
        <x:f>'Historical Trades'!D790</x:f>
      </x:c>
      <x:c r="E790" s="23">
        <x:f>'Historical Trades'!E790</x:f>
      </x:c>
      <x:c r="F790" s="0">
        <x:f>'Historical Trades'!F790</x:f>
      </x:c>
      <x:c r="G790" s="0">
        <x:f>'Historical Trades'!G790</x:f>
      </x:c>
      <x:c r="H790" s="0">
        <x:f>'Historical Trades'!H790</x:f>
      </x:c>
      <x:c r="I790" s="0">
        <x:f>'Historical Trades'!I790</x:f>
      </x:c>
      <x:c r="J790" s="0">
        <x:f>'Historical Trades'!J790</x:f>
      </x:c>
      <x:c r="K790" s="0">
        <x:f>'Historical Trades'!K790</x:f>
      </x:c>
      <x:c r="L790" s="0">
        <x:f>'Historical Trades'!L790</x:f>
      </x:c>
      <x:c r="M790" s="0">
        <x:f>'Historical Trades'!M790</x:f>
      </x:c>
      <x:c r="N790" s="0">
        <x:f>CLEAN('Historical Trades'!O790)</x:f>
      </x:c>
      <x:c r="P790" s="14">
        <x:f>IF(G790="sell",M790,-M790)</x:f>
      </x:c>
      <x:c r="Q790" s="14">
        <x:f>VLOOKUP(N790,'Currency Rates'!$A$3:$C$32,3,0)</x:f>
      </x:c>
      <x:c r="R790" s="0">
        <x:f>IF(A790="SPUS",0,IF(A790="FWD",0,P790/Q790))</x:f>
      </x:c>
    </x:row>
    <x:row r="791" spans="1:19" x14ac:dyDescent="0.3">
      <x:c r="A791" s="0">
        <x:f>'Historical Trades'!A791</x:f>
      </x:c>
      <x:c r="B791" s="0">
        <x:f>'Historical Trades'!B791</x:f>
      </x:c>
      <x:c r="C791" s="23">
        <x:f>'Historical Trades'!C791</x:f>
      </x:c>
      <x:c r="D791" s="0">
        <x:f>'Historical Trades'!D791</x:f>
      </x:c>
      <x:c r="E791" s="23">
        <x:f>'Historical Trades'!E791</x:f>
      </x:c>
      <x:c r="F791" s="0">
        <x:f>'Historical Trades'!F791</x:f>
      </x:c>
      <x:c r="G791" s="0">
        <x:f>'Historical Trades'!G791</x:f>
      </x:c>
      <x:c r="H791" s="0">
        <x:f>'Historical Trades'!H791</x:f>
      </x:c>
      <x:c r="I791" s="0">
        <x:f>'Historical Trades'!I791</x:f>
      </x:c>
      <x:c r="J791" s="0">
        <x:f>'Historical Trades'!J791</x:f>
      </x:c>
      <x:c r="K791" s="0">
        <x:f>'Historical Trades'!K791</x:f>
      </x:c>
      <x:c r="L791" s="0">
        <x:f>'Historical Trades'!L791</x:f>
      </x:c>
      <x:c r="M791" s="0">
        <x:f>'Historical Trades'!M791</x:f>
      </x:c>
      <x:c r="N791" s="0">
        <x:f>CLEAN('Historical Trades'!O791)</x:f>
      </x:c>
      <x:c r="P791" s="14">
        <x:f>IF(G791="sell",M791,-M791)</x:f>
      </x:c>
      <x:c r="Q791" s="14">
        <x:f>VLOOKUP(N791,'Currency Rates'!$A$3:$C$32,3,0)</x:f>
      </x:c>
      <x:c r="R791" s="0">
        <x:f>IF(A791="SPUS",0,IF(A791="FWD",0,P791/Q791))</x:f>
      </x:c>
    </x:row>
    <x:row r="792" spans="1:19" x14ac:dyDescent="0.3">
      <x:c r="A792" s="0">
        <x:f>'Historical Trades'!A792</x:f>
      </x:c>
      <x:c r="B792" s="0">
        <x:f>'Historical Trades'!B792</x:f>
      </x:c>
      <x:c r="C792" s="23">
        <x:f>'Historical Trades'!C792</x:f>
      </x:c>
      <x:c r="D792" s="0">
        <x:f>'Historical Trades'!D792</x:f>
      </x:c>
      <x:c r="E792" s="23">
        <x:f>'Historical Trades'!E792</x:f>
      </x:c>
      <x:c r="F792" s="0">
        <x:f>'Historical Trades'!F792</x:f>
      </x:c>
      <x:c r="G792" s="0">
        <x:f>'Historical Trades'!G792</x:f>
      </x:c>
      <x:c r="H792" s="0">
        <x:f>'Historical Trades'!H792</x:f>
      </x:c>
      <x:c r="I792" s="0">
        <x:f>'Historical Trades'!I792</x:f>
      </x:c>
      <x:c r="J792" s="0">
        <x:f>'Historical Trades'!J792</x:f>
      </x:c>
      <x:c r="K792" s="0">
        <x:f>'Historical Trades'!K792</x:f>
      </x:c>
      <x:c r="L792" s="0">
        <x:f>'Historical Trades'!L792</x:f>
      </x:c>
      <x:c r="M792" s="0">
        <x:f>'Historical Trades'!M792</x:f>
      </x:c>
      <x:c r="N792" s="0">
        <x:f>CLEAN('Historical Trades'!O792)</x:f>
      </x:c>
      <x:c r="P792" s="14">
        <x:f>IF(G792="sell",M792,-M792)</x:f>
      </x:c>
      <x:c r="Q792" s="14">
        <x:f>VLOOKUP(N792,'Currency Rates'!$A$3:$C$32,3,0)</x:f>
      </x:c>
      <x:c r="R792" s="0">
        <x:f>IF(A792="SPUS",0,IF(A792="FWD",0,P792/Q792))</x:f>
      </x:c>
    </x:row>
    <x:row r="793" spans="1:19" x14ac:dyDescent="0.3">
      <x:c r="A793" s="0">
        <x:f>'Historical Trades'!A793</x:f>
      </x:c>
      <x:c r="B793" s="0">
        <x:f>'Historical Trades'!B793</x:f>
      </x:c>
      <x:c r="C793" s="23">
        <x:f>'Historical Trades'!C793</x:f>
      </x:c>
      <x:c r="D793" s="0">
        <x:f>'Historical Trades'!D793</x:f>
      </x:c>
      <x:c r="E793" s="23">
        <x:f>'Historical Trades'!E793</x:f>
      </x:c>
      <x:c r="F793" s="0">
        <x:f>'Historical Trades'!F793</x:f>
      </x:c>
      <x:c r="G793" s="0">
        <x:f>'Historical Trades'!G793</x:f>
      </x:c>
      <x:c r="H793" s="0">
        <x:f>'Historical Trades'!H793</x:f>
      </x:c>
      <x:c r="I793" s="0">
        <x:f>'Historical Trades'!I793</x:f>
      </x:c>
      <x:c r="J793" s="0">
        <x:f>'Historical Trades'!J793</x:f>
      </x:c>
      <x:c r="K793" s="0">
        <x:f>'Historical Trades'!K793</x:f>
      </x:c>
      <x:c r="L793" s="0">
        <x:f>'Historical Trades'!L793</x:f>
      </x:c>
      <x:c r="M793" s="0">
        <x:f>'Historical Trades'!M793</x:f>
      </x:c>
      <x:c r="N793" s="0">
        <x:f>CLEAN('Historical Trades'!O793)</x:f>
      </x:c>
      <x:c r="P793" s="14">
        <x:f>IF(G793="sell",M793,-M793)</x:f>
      </x:c>
      <x:c r="Q793" s="14">
        <x:f>VLOOKUP(N793,'Currency Rates'!$A$3:$C$32,3,0)</x:f>
      </x:c>
      <x:c r="R793" s="0">
        <x:f>IF(A793="SPUS",0,IF(A793="FWD",0,P793/Q793))</x:f>
      </x:c>
    </x:row>
    <x:row r="794" spans="1:19" x14ac:dyDescent="0.3">
      <x:c r="A794" s="0">
        <x:f>'Historical Trades'!A794</x:f>
      </x:c>
      <x:c r="B794" s="0">
        <x:f>'Historical Trades'!B794</x:f>
      </x:c>
      <x:c r="C794" s="23">
        <x:f>'Historical Trades'!C794</x:f>
      </x:c>
      <x:c r="D794" s="0">
        <x:f>'Historical Trades'!D794</x:f>
      </x:c>
      <x:c r="E794" s="23">
        <x:f>'Historical Trades'!E794</x:f>
      </x:c>
      <x:c r="F794" s="0">
        <x:f>'Historical Trades'!F794</x:f>
      </x:c>
      <x:c r="G794" s="0">
        <x:f>'Historical Trades'!G794</x:f>
      </x:c>
      <x:c r="H794" s="0">
        <x:f>'Historical Trades'!H794</x:f>
      </x:c>
      <x:c r="I794" s="0">
        <x:f>'Historical Trades'!I794</x:f>
      </x:c>
      <x:c r="J794" s="0">
        <x:f>'Historical Trades'!J794</x:f>
      </x:c>
      <x:c r="K794" s="0">
        <x:f>'Historical Trades'!K794</x:f>
      </x:c>
      <x:c r="L794" s="0">
        <x:f>'Historical Trades'!L794</x:f>
      </x:c>
      <x:c r="M794" s="0">
        <x:f>'Historical Trades'!M794</x:f>
      </x:c>
      <x:c r="N794" s="0">
        <x:f>CLEAN('Historical Trades'!O794)</x:f>
      </x:c>
      <x:c r="P794" s="14">
        <x:f>IF(G794="sell",M794,-M794)</x:f>
      </x:c>
      <x:c r="Q794" s="14">
        <x:f>VLOOKUP(N794,'Currency Rates'!$A$3:$C$32,3,0)</x:f>
      </x:c>
      <x:c r="R794" s="0">
        <x:f>IF(A794="SPUS",0,IF(A794="FWD",0,P794/Q794))</x:f>
      </x:c>
    </x:row>
    <x:row r="795" spans="1:19" x14ac:dyDescent="0.3">
      <x:c r="A795" s="0">
        <x:f>'Historical Trades'!A795</x:f>
      </x:c>
      <x:c r="B795" s="0">
        <x:f>'Historical Trades'!B795</x:f>
      </x:c>
      <x:c r="C795" s="23">
        <x:f>'Historical Trades'!C795</x:f>
      </x:c>
      <x:c r="D795" s="0">
        <x:f>'Historical Trades'!D795</x:f>
      </x:c>
      <x:c r="E795" s="23">
        <x:f>'Historical Trades'!E795</x:f>
      </x:c>
      <x:c r="F795" s="0">
        <x:f>'Historical Trades'!F795</x:f>
      </x:c>
      <x:c r="G795" s="0">
        <x:f>'Historical Trades'!G795</x:f>
      </x:c>
      <x:c r="H795" s="0">
        <x:f>'Historical Trades'!H795</x:f>
      </x:c>
      <x:c r="I795" s="0">
        <x:f>'Historical Trades'!I795</x:f>
      </x:c>
      <x:c r="J795" s="0">
        <x:f>'Historical Trades'!J795</x:f>
      </x:c>
      <x:c r="K795" s="0">
        <x:f>'Historical Trades'!K795</x:f>
      </x:c>
      <x:c r="L795" s="0">
        <x:f>'Historical Trades'!L795</x:f>
      </x:c>
      <x:c r="M795" s="0">
        <x:f>'Historical Trades'!M795</x:f>
      </x:c>
      <x:c r="N795" s="0">
        <x:f>CLEAN('Historical Trades'!O795)</x:f>
      </x:c>
      <x:c r="P795" s="14">
        <x:f>IF(G795="sell",M795,-M795)</x:f>
      </x:c>
      <x:c r="Q795" s="14">
        <x:f>VLOOKUP(N795,'Currency Rates'!$A$3:$C$32,3,0)</x:f>
      </x:c>
      <x:c r="R795" s="0">
        <x:f>IF(A795="SPUS",0,IF(A795="FWD",0,P795/Q795))</x:f>
      </x:c>
    </x:row>
    <x:row r="796" spans="1:19" x14ac:dyDescent="0.3">
      <x:c r="A796" s="0">
        <x:f>'Historical Trades'!A796</x:f>
      </x:c>
      <x:c r="B796" s="0">
        <x:f>'Historical Trades'!B796</x:f>
      </x:c>
      <x:c r="C796" s="23">
        <x:f>'Historical Trades'!C796</x:f>
      </x:c>
      <x:c r="D796" s="0">
        <x:f>'Historical Trades'!D796</x:f>
      </x:c>
      <x:c r="E796" s="23">
        <x:f>'Historical Trades'!E796</x:f>
      </x:c>
      <x:c r="F796" s="0">
        <x:f>'Historical Trades'!F796</x:f>
      </x:c>
      <x:c r="G796" s="0">
        <x:f>'Historical Trades'!G796</x:f>
      </x:c>
      <x:c r="H796" s="0">
        <x:f>'Historical Trades'!H796</x:f>
      </x:c>
      <x:c r="I796" s="0">
        <x:f>'Historical Trades'!I796</x:f>
      </x:c>
      <x:c r="J796" s="0">
        <x:f>'Historical Trades'!J796</x:f>
      </x:c>
      <x:c r="K796" s="0">
        <x:f>'Historical Trades'!K796</x:f>
      </x:c>
      <x:c r="L796" s="0">
        <x:f>'Historical Trades'!L796</x:f>
      </x:c>
      <x:c r="M796" s="0">
        <x:f>'Historical Trades'!M796</x:f>
      </x:c>
      <x:c r="N796" s="0">
        <x:f>CLEAN('Historical Trades'!O796)</x:f>
      </x:c>
      <x:c r="P796" s="14">
        <x:f>IF(G796="sell",M796,-M796)</x:f>
      </x:c>
      <x:c r="Q796" s="14">
        <x:f>VLOOKUP(N796,'Currency Rates'!$A$3:$C$32,3,0)</x:f>
      </x:c>
      <x:c r="R796" s="0">
        <x:f>IF(A796="SPUS",0,IF(A796="FWD",0,P796/Q796))</x:f>
      </x:c>
    </x:row>
    <x:row r="797" spans="1:19" x14ac:dyDescent="0.3">
      <x:c r="A797" s="0">
        <x:f>'Historical Trades'!A797</x:f>
      </x:c>
      <x:c r="B797" s="0">
        <x:f>'Historical Trades'!B797</x:f>
      </x:c>
      <x:c r="C797" s="23">
        <x:f>'Historical Trades'!C797</x:f>
      </x:c>
      <x:c r="D797" s="0">
        <x:f>'Historical Trades'!D797</x:f>
      </x:c>
      <x:c r="E797" s="23">
        <x:f>'Historical Trades'!E797</x:f>
      </x:c>
      <x:c r="F797" s="0">
        <x:f>'Historical Trades'!F797</x:f>
      </x:c>
      <x:c r="G797" s="0">
        <x:f>'Historical Trades'!G797</x:f>
      </x:c>
      <x:c r="H797" s="0">
        <x:f>'Historical Trades'!H797</x:f>
      </x:c>
      <x:c r="I797" s="0">
        <x:f>'Historical Trades'!I797</x:f>
      </x:c>
      <x:c r="J797" s="0">
        <x:f>'Historical Trades'!J797</x:f>
      </x:c>
      <x:c r="K797" s="0">
        <x:f>'Historical Trades'!K797</x:f>
      </x:c>
      <x:c r="L797" s="0">
        <x:f>'Historical Trades'!L797</x:f>
      </x:c>
      <x:c r="M797" s="0">
        <x:f>'Historical Trades'!M797</x:f>
      </x:c>
      <x:c r="N797" s="0">
        <x:f>CLEAN('Historical Trades'!O797)</x:f>
      </x:c>
      <x:c r="P797" s="14">
        <x:f>IF(G797="sell",M797,-M797)</x:f>
      </x:c>
      <x:c r="Q797" s="14">
        <x:f>VLOOKUP(N797,'Currency Rates'!$A$3:$C$32,3,0)</x:f>
      </x:c>
      <x:c r="R797" s="0">
        <x:f>IF(A797="SPUS",0,IF(A797="FWD",0,P797/Q797))</x:f>
      </x:c>
    </x:row>
    <x:row r="798" spans="1:19" x14ac:dyDescent="0.3">
      <x:c r="A798" s="0">
        <x:f>'Historical Trades'!A798</x:f>
      </x:c>
      <x:c r="B798" s="0">
        <x:f>'Historical Trades'!B798</x:f>
      </x:c>
      <x:c r="C798" s="23">
        <x:f>'Historical Trades'!C798</x:f>
      </x:c>
      <x:c r="D798" s="0">
        <x:f>'Historical Trades'!D798</x:f>
      </x:c>
      <x:c r="E798" s="23">
        <x:f>'Historical Trades'!E798</x:f>
      </x:c>
      <x:c r="F798" s="0">
        <x:f>'Historical Trades'!F798</x:f>
      </x:c>
      <x:c r="G798" s="0">
        <x:f>'Historical Trades'!G798</x:f>
      </x:c>
      <x:c r="H798" s="0">
        <x:f>'Historical Trades'!H798</x:f>
      </x:c>
      <x:c r="I798" s="0">
        <x:f>'Historical Trades'!I798</x:f>
      </x:c>
      <x:c r="J798" s="0">
        <x:f>'Historical Trades'!J798</x:f>
      </x:c>
      <x:c r="K798" s="0">
        <x:f>'Historical Trades'!K798</x:f>
      </x:c>
      <x:c r="L798" s="0">
        <x:f>'Historical Trades'!L798</x:f>
      </x:c>
      <x:c r="M798" s="0">
        <x:f>'Historical Trades'!M798</x:f>
      </x:c>
      <x:c r="N798" s="0">
        <x:f>CLEAN('Historical Trades'!O798)</x:f>
      </x:c>
      <x:c r="P798" s="14">
        <x:f>IF(G798="sell",M798,-M798)</x:f>
      </x:c>
      <x:c r="Q798" s="14">
        <x:f>VLOOKUP(N798,'Currency Rates'!$A$3:$C$32,3,0)</x:f>
      </x:c>
      <x:c r="R798" s="0">
        <x:f>IF(A798="SPUS",0,IF(A798="FWD",0,P798/Q798))</x:f>
      </x:c>
    </x:row>
    <x:row r="799" spans="1:19" x14ac:dyDescent="0.3">
      <x:c r="A799" s="0">
        <x:f>'Historical Trades'!A799</x:f>
      </x:c>
      <x:c r="B799" s="0">
        <x:f>'Historical Trades'!B799</x:f>
      </x:c>
      <x:c r="C799" s="23">
        <x:f>'Historical Trades'!C799</x:f>
      </x:c>
      <x:c r="D799" s="0">
        <x:f>'Historical Trades'!D799</x:f>
      </x:c>
      <x:c r="E799" s="23">
        <x:f>'Historical Trades'!E799</x:f>
      </x:c>
      <x:c r="F799" s="0">
        <x:f>'Historical Trades'!F799</x:f>
      </x:c>
      <x:c r="G799" s="0">
        <x:f>'Historical Trades'!G799</x:f>
      </x:c>
      <x:c r="H799" s="0">
        <x:f>'Historical Trades'!H799</x:f>
      </x:c>
      <x:c r="I799" s="0">
        <x:f>'Historical Trades'!I799</x:f>
      </x:c>
      <x:c r="J799" s="0">
        <x:f>'Historical Trades'!J799</x:f>
      </x:c>
      <x:c r="K799" s="0">
        <x:f>'Historical Trades'!K799</x:f>
      </x:c>
      <x:c r="L799" s="0">
        <x:f>'Historical Trades'!L799</x:f>
      </x:c>
      <x:c r="M799" s="0">
        <x:f>'Historical Trades'!M799</x:f>
      </x:c>
      <x:c r="N799" s="0">
        <x:f>CLEAN('Historical Trades'!O799)</x:f>
      </x:c>
      <x:c r="P799" s="14">
        <x:f>IF(G799="sell",M799,-M799)</x:f>
      </x:c>
      <x:c r="Q799" s="14">
        <x:f>VLOOKUP(N799,'Currency Rates'!$A$3:$C$32,3,0)</x:f>
      </x:c>
      <x:c r="R799" s="0">
        <x:f>IF(A799="SPUS",0,IF(A799="FWD",0,P799/Q799))</x:f>
      </x:c>
    </x:row>
    <x:row r="800" spans="1:19" x14ac:dyDescent="0.3">
      <x:c r="A800" s="0">
        <x:f>'Historical Trades'!A800</x:f>
      </x:c>
      <x:c r="B800" s="0">
        <x:f>'Historical Trades'!B800</x:f>
      </x:c>
      <x:c r="C800" s="23">
        <x:f>'Historical Trades'!C800</x:f>
      </x:c>
      <x:c r="D800" s="0">
        <x:f>'Historical Trades'!D800</x:f>
      </x:c>
      <x:c r="E800" s="23">
        <x:f>'Historical Trades'!E800</x:f>
      </x:c>
      <x:c r="F800" s="0">
        <x:f>'Historical Trades'!F800</x:f>
      </x:c>
      <x:c r="G800" s="0">
        <x:f>'Historical Trades'!G800</x:f>
      </x:c>
      <x:c r="H800" s="0">
        <x:f>'Historical Trades'!H800</x:f>
      </x:c>
      <x:c r="I800" s="0">
        <x:f>'Historical Trades'!I800</x:f>
      </x:c>
      <x:c r="J800" s="0">
        <x:f>'Historical Trades'!J800</x:f>
      </x:c>
      <x:c r="K800" s="0">
        <x:f>'Historical Trades'!K800</x:f>
      </x:c>
      <x:c r="L800" s="0">
        <x:f>'Historical Trades'!L800</x:f>
      </x:c>
      <x:c r="M800" s="0">
        <x:f>'Historical Trades'!M800</x:f>
      </x:c>
      <x:c r="N800" s="0">
        <x:f>CLEAN('Historical Trades'!O800)</x:f>
      </x:c>
      <x:c r="P800" s="14">
        <x:f>IF(G800="sell",M800,-M800)</x:f>
      </x:c>
      <x:c r="Q800" s="14">
        <x:f>VLOOKUP(N800,'Currency Rates'!$A$3:$C$32,3,0)</x:f>
      </x:c>
      <x:c r="R800" s="0">
        <x:f>IF(A800="SPUS",0,IF(A800="FWD",0,P800/Q800))</x:f>
      </x:c>
    </x:row>
    <x:row r="801" spans="1:19" x14ac:dyDescent="0.3">
      <x:c r="A801" s="0">
        <x:f>'Historical Trades'!A801</x:f>
      </x:c>
      <x:c r="B801" s="0">
        <x:f>'Historical Trades'!B801</x:f>
      </x:c>
      <x:c r="C801" s="23">
        <x:f>'Historical Trades'!C801</x:f>
      </x:c>
      <x:c r="D801" s="0">
        <x:f>'Historical Trades'!D801</x:f>
      </x:c>
      <x:c r="E801" s="23">
        <x:f>'Historical Trades'!E801</x:f>
      </x:c>
      <x:c r="F801" s="0">
        <x:f>'Historical Trades'!F801</x:f>
      </x:c>
      <x:c r="G801" s="0">
        <x:f>'Historical Trades'!G801</x:f>
      </x:c>
      <x:c r="H801" s="0">
        <x:f>'Historical Trades'!H801</x:f>
      </x:c>
      <x:c r="I801" s="0">
        <x:f>'Historical Trades'!I801</x:f>
      </x:c>
      <x:c r="J801" s="0">
        <x:f>'Historical Trades'!J801</x:f>
      </x:c>
      <x:c r="K801" s="0">
        <x:f>'Historical Trades'!K801</x:f>
      </x:c>
      <x:c r="L801" s="0">
        <x:f>'Historical Trades'!L801</x:f>
      </x:c>
      <x:c r="M801" s="0">
        <x:f>'Historical Trades'!M801</x:f>
      </x:c>
      <x:c r="N801" s="0">
        <x:f>CLEAN('Historical Trades'!O801)</x:f>
      </x:c>
      <x:c r="P801" s="14">
        <x:f>IF(G801="sell",M801,-M801)</x:f>
      </x:c>
      <x:c r="Q801" s="14">
        <x:f>VLOOKUP(N801,'Currency Rates'!$A$3:$C$32,3,0)</x:f>
      </x:c>
      <x:c r="R801" s="0">
        <x:f>IF(A801="SPUS",0,IF(A801="FWD",0,P801/Q801))</x:f>
      </x:c>
    </x:row>
    <x:row r="802" spans="1:19" x14ac:dyDescent="0.3">
      <x:c r="A802" s="0">
        <x:f>'Historical Trades'!A802</x:f>
      </x:c>
      <x:c r="B802" s="0">
        <x:f>'Historical Trades'!B802</x:f>
      </x:c>
      <x:c r="C802" s="23">
        <x:f>'Historical Trades'!C802</x:f>
      </x:c>
      <x:c r="D802" s="0">
        <x:f>'Historical Trades'!D802</x:f>
      </x:c>
      <x:c r="E802" s="23">
        <x:f>'Historical Trades'!E802</x:f>
      </x:c>
      <x:c r="F802" s="0">
        <x:f>'Historical Trades'!F802</x:f>
      </x:c>
      <x:c r="G802" s="0">
        <x:f>'Historical Trades'!G802</x:f>
      </x:c>
      <x:c r="H802" s="0">
        <x:f>'Historical Trades'!H802</x:f>
      </x:c>
      <x:c r="I802" s="0">
        <x:f>'Historical Trades'!I802</x:f>
      </x:c>
      <x:c r="J802" s="0">
        <x:f>'Historical Trades'!J802</x:f>
      </x:c>
      <x:c r="K802" s="0">
        <x:f>'Historical Trades'!K802</x:f>
      </x:c>
      <x:c r="L802" s="0">
        <x:f>'Historical Trades'!L802</x:f>
      </x:c>
      <x:c r="M802" s="0">
        <x:f>'Historical Trades'!M802</x:f>
      </x:c>
      <x:c r="N802" s="0">
        <x:f>CLEAN('Historical Trades'!O802)</x:f>
      </x:c>
      <x:c r="P802" s="14">
        <x:f>IF(G802="sell",M802,-M802)</x:f>
      </x:c>
      <x:c r="Q802" s="14">
        <x:f>VLOOKUP(N802,'Currency Rates'!$A$3:$C$32,3,0)</x:f>
      </x:c>
      <x:c r="R802" s="0">
        <x:f>IF(A802="SPUS",0,IF(A802="FWD",0,P802/Q802))</x:f>
      </x:c>
    </x:row>
    <x:row r="803" spans="1:19" x14ac:dyDescent="0.3">
      <x:c r="A803" s="0">
        <x:f>'Historical Trades'!A803</x:f>
      </x:c>
      <x:c r="B803" s="0">
        <x:f>'Historical Trades'!B803</x:f>
      </x:c>
      <x:c r="C803" s="23">
        <x:f>'Historical Trades'!C803</x:f>
      </x:c>
      <x:c r="D803" s="0">
        <x:f>'Historical Trades'!D803</x:f>
      </x:c>
      <x:c r="E803" s="23">
        <x:f>'Historical Trades'!E803</x:f>
      </x:c>
      <x:c r="F803" s="0">
        <x:f>'Historical Trades'!F803</x:f>
      </x:c>
      <x:c r="G803" s="0">
        <x:f>'Historical Trades'!G803</x:f>
      </x:c>
      <x:c r="H803" s="0">
        <x:f>'Historical Trades'!H803</x:f>
      </x:c>
      <x:c r="I803" s="0">
        <x:f>'Historical Trades'!I803</x:f>
      </x:c>
      <x:c r="J803" s="0">
        <x:f>'Historical Trades'!J803</x:f>
      </x:c>
      <x:c r="K803" s="0">
        <x:f>'Historical Trades'!K803</x:f>
      </x:c>
      <x:c r="L803" s="0">
        <x:f>'Historical Trades'!L803</x:f>
      </x:c>
      <x:c r="M803" s="0">
        <x:f>'Historical Trades'!M803</x:f>
      </x:c>
      <x:c r="N803" s="0">
        <x:f>CLEAN('Historical Trades'!O803)</x:f>
      </x:c>
      <x:c r="P803" s="14">
        <x:f>IF(G803="sell",M803,-M803)</x:f>
      </x:c>
      <x:c r="Q803" s="14">
        <x:f>VLOOKUP(N803,'Currency Rates'!$A$3:$C$32,3,0)</x:f>
      </x:c>
      <x:c r="R803" s="0">
        <x:f>IF(A803="SPUS",0,IF(A803="FWD",0,P803/Q803))</x:f>
      </x:c>
    </x:row>
    <x:row r="804" spans="1:19" x14ac:dyDescent="0.3">
      <x:c r="A804" s="0">
        <x:f>'Historical Trades'!A804</x:f>
      </x:c>
      <x:c r="B804" s="0">
        <x:f>'Historical Trades'!B804</x:f>
      </x:c>
      <x:c r="C804" s="23">
        <x:f>'Historical Trades'!C804</x:f>
      </x:c>
      <x:c r="D804" s="0">
        <x:f>'Historical Trades'!D804</x:f>
      </x:c>
      <x:c r="E804" s="23">
        <x:f>'Historical Trades'!E804</x:f>
      </x:c>
      <x:c r="F804" s="0">
        <x:f>'Historical Trades'!F804</x:f>
      </x:c>
      <x:c r="G804" s="0">
        <x:f>'Historical Trades'!G804</x:f>
      </x:c>
      <x:c r="H804" s="0">
        <x:f>'Historical Trades'!H804</x:f>
      </x:c>
      <x:c r="I804" s="0">
        <x:f>'Historical Trades'!I804</x:f>
      </x:c>
      <x:c r="J804" s="0">
        <x:f>'Historical Trades'!J804</x:f>
      </x:c>
      <x:c r="K804" s="0">
        <x:f>'Historical Trades'!K804</x:f>
      </x:c>
      <x:c r="L804" s="0">
        <x:f>'Historical Trades'!L804</x:f>
      </x:c>
      <x:c r="M804" s="0">
        <x:f>'Historical Trades'!M804</x:f>
      </x:c>
      <x:c r="N804" s="0">
        <x:f>CLEAN('Historical Trades'!O804)</x:f>
      </x:c>
      <x:c r="P804" s="14">
        <x:f>IF(G804="sell",M804,-M804)</x:f>
      </x:c>
      <x:c r="Q804" s="14">
        <x:f>VLOOKUP(N804,'Currency Rates'!$A$3:$C$32,3,0)</x:f>
      </x:c>
      <x:c r="R804" s="0">
        <x:f>IF(A804="SPUS",0,IF(A804="FWD",0,P804/Q804))</x:f>
      </x:c>
    </x:row>
    <x:row r="805" spans="1:19" x14ac:dyDescent="0.3">
      <x:c r="A805" s="0">
        <x:f>'Historical Trades'!A805</x:f>
      </x:c>
      <x:c r="B805" s="0">
        <x:f>'Historical Trades'!B805</x:f>
      </x:c>
      <x:c r="C805" s="23">
        <x:f>'Historical Trades'!C805</x:f>
      </x:c>
      <x:c r="D805" s="0">
        <x:f>'Historical Trades'!D805</x:f>
      </x:c>
      <x:c r="E805" s="23">
        <x:f>'Historical Trades'!E805</x:f>
      </x:c>
      <x:c r="F805" s="0">
        <x:f>'Historical Trades'!F805</x:f>
      </x:c>
      <x:c r="G805" s="0">
        <x:f>'Historical Trades'!G805</x:f>
      </x:c>
      <x:c r="H805" s="0">
        <x:f>'Historical Trades'!H805</x:f>
      </x:c>
      <x:c r="I805" s="0">
        <x:f>'Historical Trades'!I805</x:f>
      </x:c>
      <x:c r="J805" s="0">
        <x:f>'Historical Trades'!J805</x:f>
      </x:c>
      <x:c r="K805" s="0">
        <x:f>'Historical Trades'!K805</x:f>
      </x:c>
      <x:c r="L805" s="0">
        <x:f>'Historical Trades'!L805</x:f>
      </x:c>
      <x:c r="M805" s="0">
        <x:f>'Historical Trades'!M805</x:f>
      </x:c>
      <x:c r="N805" s="0">
        <x:f>CLEAN('Historical Trades'!O805)</x:f>
      </x:c>
      <x:c r="P805" s="14">
        <x:f>IF(G805="sell",M805,-M805)</x:f>
      </x:c>
      <x:c r="Q805" s="14">
        <x:f>VLOOKUP(N805,'Currency Rates'!$A$3:$C$32,3,0)</x:f>
      </x:c>
      <x:c r="R805" s="0">
        <x:f>IF(A805="SPUS",0,IF(A805="FWD",0,P805/Q805))</x:f>
      </x:c>
    </x:row>
    <x:row r="806" spans="1:19" x14ac:dyDescent="0.3">
      <x:c r="A806" s="0">
        <x:f>'Historical Trades'!A806</x:f>
      </x:c>
      <x:c r="B806" s="0">
        <x:f>'Historical Trades'!B806</x:f>
      </x:c>
      <x:c r="C806" s="23">
        <x:f>'Historical Trades'!C806</x:f>
      </x:c>
      <x:c r="D806" s="0">
        <x:f>'Historical Trades'!D806</x:f>
      </x:c>
      <x:c r="E806" s="23">
        <x:f>'Historical Trades'!E806</x:f>
      </x:c>
      <x:c r="F806" s="0">
        <x:f>'Historical Trades'!F806</x:f>
      </x:c>
      <x:c r="G806" s="0">
        <x:f>'Historical Trades'!G806</x:f>
      </x:c>
      <x:c r="H806" s="0">
        <x:f>'Historical Trades'!H806</x:f>
      </x:c>
      <x:c r="I806" s="0">
        <x:f>'Historical Trades'!I806</x:f>
      </x:c>
      <x:c r="J806" s="0">
        <x:f>'Historical Trades'!J806</x:f>
      </x:c>
      <x:c r="K806" s="0">
        <x:f>'Historical Trades'!K806</x:f>
      </x:c>
      <x:c r="L806" s="0">
        <x:f>'Historical Trades'!L806</x:f>
      </x:c>
      <x:c r="M806" s="0">
        <x:f>'Historical Trades'!M806</x:f>
      </x:c>
      <x:c r="N806" s="0">
        <x:f>CLEAN('Historical Trades'!O806)</x:f>
      </x:c>
      <x:c r="P806" s="14">
        <x:f>IF(G806="sell",M806,-M806)</x:f>
      </x:c>
      <x:c r="Q806" s="14">
        <x:f>VLOOKUP(N806,'Currency Rates'!$A$3:$C$32,3,0)</x:f>
      </x:c>
      <x:c r="R806" s="0">
        <x:f>IF(A806="SPUS",0,IF(A806="FWD",0,P806/Q806))</x:f>
      </x:c>
    </x:row>
    <x:row r="807" spans="1:19" x14ac:dyDescent="0.3">
      <x:c r="A807" s="0">
        <x:f>'Historical Trades'!A807</x:f>
      </x:c>
      <x:c r="B807" s="0">
        <x:f>'Historical Trades'!B807</x:f>
      </x:c>
      <x:c r="C807" s="23">
        <x:f>'Historical Trades'!C807</x:f>
      </x:c>
      <x:c r="D807" s="0">
        <x:f>'Historical Trades'!D807</x:f>
      </x:c>
      <x:c r="E807" s="23">
        <x:f>'Historical Trades'!E807</x:f>
      </x:c>
      <x:c r="F807" s="0">
        <x:f>'Historical Trades'!F807</x:f>
      </x:c>
      <x:c r="G807" s="0">
        <x:f>'Historical Trades'!G807</x:f>
      </x:c>
      <x:c r="H807" s="0">
        <x:f>'Historical Trades'!H807</x:f>
      </x:c>
      <x:c r="I807" s="0">
        <x:f>'Historical Trades'!I807</x:f>
      </x:c>
      <x:c r="J807" s="0">
        <x:f>'Historical Trades'!J807</x:f>
      </x:c>
      <x:c r="K807" s="0">
        <x:f>'Historical Trades'!K807</x:f>
      </x:c>
      <x:c r="L807" s="0">
        <x:f>'Historical Trades'!L807</x:f>
      </x:c>
      <x:c r="M807" s="0">
        <x:f>'Historical Trades'!M807</x:f>
      </x:c>
      <x:c r="N807" s="0">
        <x:f>CLEAN('Historical Trades'!O807)</x:f>
      </x:c>
      <x:c r="P807" s="14">
        <x:f>IF(G807="sell",M807,-M807)</x:f>
      </x:c>
      <x:c r="Q807" s="14">
        <x:f>VLOOKUP(N807,'Currency Rates'!$A$3:$C$32,3,0)</x:f>
      </x:c>
      <x:c r="R807" s="0">
        <x:f>IF(A807="SPUS",0,IF(A807="FWD",0,P807/Q807))</x:f>
      </x:c>
    </x:row>
    <x:row r="808" spans="1:19" x14ac:dyDescent="0.3">
      <x:c r="A808" s="0">
        <x:f>'Historical Trades'!A808</x:f>
      </x:c>
      <x:c r="B808" s="0">
        <x:f>'Historical Trades'!B808</x:f>
      </x:c>
      <x:c r="C808" s="23">
        <x:f>'Historical Trades'!C808</x:f>
      </x:c>
      <x:c r="D808" s="0">
        <x:f>'Historical Trades'!D808</x:f>
      </x:c>
      <x:c r="E808" s="23">
        <x:f>'Historical Trades'!E808</x:f>
      </x:c>
      <x:c r="F808" s="0">
        <x:f>'Historical Trades'!F808</x:f>
      </x:c>
      <x:c r="G808" s="0">
        <x:f>'Historical Trades'!G808</x:f>
      </x:c>
      <x:c r="H808" s="0">
        <x:f>'Historical Trades'!H808</x:f>
      </x:c>
      <x:c r="I808" s="0">
        <x:f>'Historical Trades'!I808</x:f>
      </x:c>
      <x:c r="J808" s="0">
        <x:f>'Historical Trades'!J808</x:f>
      </x:c>
      <x:c r="K808" s="0">
        <x:f>'Historical Trades'!K808</x:f>
      </x:c>
      <x:c r="L808" s="0">
        <x:f>'Historical Trades'!L808</x:f>
      </x:c>
      <x:c r="M808" s="0">
        <x:f>'Historical Trades'!M808</x:f>
      </x:c>
      <x:c r="N808" s="0">
        <x:f>CLEAN('Historical Trades'!O808)</x:f>
      </x:c>
      <x:c r="P808" s="14">
        <x:f>IF(G808="sell",M808,-M808)</x:f>
      </x:c>
      <x:c r="Q808" s="14">
        <x:f>VLOOKUP(N808,'Currency Rates'!$A$3:$C$32,3,0)</x:f>
      </x:c>
      <x:c r="R808" s="0">
        <x:f>IF(A808="SPUS",0,IF(A808="FWD",0,P808/Q808))</x:f>
      </x:c>
    </x:row>
    <x:row r="809" spans="1:19" x14ac:dyDescent="0.3">
      <x:c r="A809" s="0">
        <x:f>'Historical Trades'!A809</x:f>
      </x:c>
      <x:c r="B809" s="0">
        <x:f>'Historical Trades'!B809</x:f>
      </x:c>
      <x:c r="C809" s="23">
        <x:f>'Historical Trades'!C809</x:f>
      </x:c>
      <x:c r="D809" s="0">
        <x:f>'Historical Trades'!D809</x:f>
      </x:c>
      <x:c r="E809" s="23">
        <x:f>'Historical Trades'!E809</x:f>
      </x:c>
      <x:c r="F809" s="0">
        <x:f>'Historical Trades'!F809</x:f>
      </x:c>
      <x:c r="G809" s="0">
        <x:f>'Historical Trades'!G809</x:f>
      </x:c>
      <x:c r="H809" s="0">
        <x:f>'Historical Trades'!H809</x:f>
      </x:c>
      <x:c r="I809" s="0">
        <x:f>'Historical Trades'!I809</x:f>
      </x:c>
      <x:c r="J809" s="0">
        <x:f>'Historical Trades'!J809</x:f>
      </x:c>
      <x:c r="K809" s="0">
        <x:f>'Historical Trades'!K809</x:f>
      </x:c>
      <x:c r="L809" s="0">
        <x:f>'Historical Trades'!L809</x:f>
      </x:c>
      <x:c r="M809" s="0">
        <x:f>'Historical Trades'!M809</x:f>
      </x:c>
      <x:c r="N809" s="0">
        <x:f>CLEAN('Historical Trades'!O809)</x:f>
      </x:c>
      <x:c r="P809" s="14">
        <x:f>IF(G809="sell",M809,-M809)</x:f>
      </x:c>
      <x:c r="Q809" s="14">
        <x:f>VLOOKUP(N809,'Currency Rates'!$A$3:$C$32,3,0)</x:f>
      </x:c>
      <x:c r="R809" s="0">
        <x:f>IF(A809="SPUS",0,IF(A809="FWD",0,P809/Q809))</x:f>
      </x:c>
    </x:row>
    <x:row r="810" spans="1:19" x14ac:dyDescent="0.3">
      <x:c r="A810" s="0">
        <x:f>'Historical Trades'!A810</x:f>
      </x:c>
      <x:c r="B810" s="0">
        <x:f>'Historical Trades'!B810</x:f>
      </x:c>
      <x:c r="C810" s="23">
        <x:f>'Historical Trades'!C810</x:f>
      </x:c>
      <x:c r="D810" s="0">
        <x:f>'Historical Trades'!D810</x:f>
      </x:c>
      <x:c r="E810" s="23">
        <x:f>'Historical Trades'!E810</x:f>
      </x:c>
      <x:c r="F810" s="0">
        <x:f>'Historical Trades'!F810</x:f>
      </x:c>
      <x:c r="G810" s="0">
        <x:f>'Historical Trades'!G810</x:f>
      </x:c>
      <x:c r="H810" s="0">
        <x:f>'Historical Trades'!H810</x:f>
      </x:c>
      <x:c r="I810" s="0">
        <x:f>'Historical Trades'!I810</x:f>
      </x:c>
      <x:c r="J810" s="0">
        <x:f>'Historical Trades'!J810</x:f>
      </x:c>
      <x:c r="K810" s="0">
        <x:f>'Historical Trades'!K810</x:f>
      </x:c>
      <x:c r="L810" s="0">
        <x:f>'Historical Trades'!L810</x:f>
      </x:c>
      <x:c r="M810" s="0">
        <x:f>'Historical Trades'!M810</x:f>
      </x:c>
      <x:c r="N810" s="0">
        <x:f>CLEAN('Historical Trades'!O810)</x:f>
      </x:c>
      <x:c r="P810" s="14">
        <x:f>IF(G810="sell",M810,-M810)</x:f>
      </x:c>
      <x:c r="Q810" s="14">
        <x:f>VLOOKUP(N810,'Currency Rates'!$A$3:$C$32,3,0)</x:f>
      </x:c>
      <x:c r="R810" s="0">
        <x:f>IF(A810="SPUS",0,IF(A810="FWD",0,P810/Q810))</x:f>
      </x:c>
    </x:row>
    <x:row r="811" spans="1:19" x14ac:dyDescent="0.3">
      <x:c r="A811" s="0">
        <x:f>'Historical Trades'!A811</x:f>
      </x:c>
      <x:c r="B811" s="0">
        <x:f>'Historical Trades'!B811</x:f>
      </x:c>
      <x:c r="C811" s="23">
        <x:f>'Historical Trades'!C811</x:f>
      </x:c>
      <x:c r="D811" s="0">
        <x:f>'Historical Trades'!D811</x:f>
      </x:c>
      <x:c r="E811" s="23">
        <x:f>'Historical Trades'!E811</x:f>
      </x:c>
      <x:c r="F811" s="0">
        <x:f>'Historical Trades'!F811</x:f>
      </x:c>
      <x:c r="G811" s="0">
        <x:f>'Historical Trades'!G811</x:f>
      </x:c>
      <x:c r="H811" s="0">
        <x:f>'Historical Trades'!H811</x:f>
      </x:c>
      <x:c r="I811" s="0">
        <x:f>'Historical Trades'!I811</x:f>
      </x:c>
      <x:c r="J811" s="0">
        <x:f>'Historical Trades'!J811</x:f>
      </x:c>
      <x:c r="K811" s="0">
        <x:f>'Historical Trades'!K811</x:f>
      </x:c>
      <x:c r="L811" s="0">
        <x:f>'Historical Trades'!L811</x:f>
      </x:c>
      <x:c r="M811" s="0">
        <x:f>'Historical Trades'!M811</x:f>
      </x:c>
      <x:c r="N811" s="0">
        <x:f>CLEAN('Historical Trades'!O811)</x:f>
      </x:c>
      <x:c r="P811" s="14">
        <x:f>IF(G811="sell",M811,-M811)</x:f>
      </x:c>
      <x:c r="Q811" s="14">
        <x:f>VLOOKUP(N811,'Currency Rates'!$A$3:$C$32,3,0)</x:f>
      </x:c>
      <x:c r="R811" s="0">
        <x:f>IF(A811="SPUS",0,IF(A811="FWD",0,P811/Q811))</x:f>
      </x:c>
    </x:row>
    <x:row r="812" spans="1:19" x14ac:dyDescent="0.3">
      <x:c r="A812" s="0">
        <x:f>'Historical Trades'!A812</x:f>
      </x:c>
      <x:c r="B812" s="0">
        <x:f>'Historical Trades'!B812</x:f>
      </x:c>
      <x:c r="C812" s="23">
        <x:f>'Historical Trades'!C812</x:f>
      </x:c>
      <x:c r="D812" s="0">
        <x:f>'Historical Trades'!D812</x:f>
      </x:c>
      <x:c r="E812" s="23">
        <x:f>'Historical Trades'!E812</x:f>
      </x:c>
      <x:c r="F812" s="0">
        <x:f>'Historical Trades'!F812</x:f>
      </x:c>
      <x:c r="G812" s="0">
        <x:f>'Historical Trades'!G812</x:f>
      </x:c>
      <x:c r="H812" s="0">
        <x:f>'Historical Trades'!H812</x:f>
      </x:c>
      <x:c r="I812" s="0">
        <x:f>'Historical Trades'!I812</x:f>
      </x:c>
      <x:c r="J812" s="0">
        <x:f>'Historical Trades'!J812</x:f>
      </x:c>
      <x:c r="K812" s="0">
        <x:f>'Historical Trades'!K812</x:f>
      </x:c>
      <x:c r="L812" s="0">
        <x:f>'Historical Trades'!L812</x:f>
      </x:c>
      <x:c r="M812" s="0">
        <x:f>'Historical Trades'!M812</x:f>
      </x:c>
      <x:c r="N812" s="0">
        <x:f>CLEAN('Historical Trades'!O812)</x:f>
      </x:c>
      <x:c r="P812" s="14">
        <x:f>IF(G812="sell",M812,-M812)</x:f>
      </x:c>
      <x:c r="Q812" s="14">
        <x:f>VLOOKUP(N812,'Currency Rates'!$A$3:$C$32,3,0)</x:f>
      </x:c>
      <x:c r="R812" s="0">
        <x:f>IF(A812="SPUS",0,IF(A812="FWD",0,P812/Q812))</x:f>
      </x:c>
    </x:row>
    <x:row r="813" spans="1:19" x14ac:dyDescent="0.3">
      <x:c r="A813" s="0">
        <x:f>'Historical Trades'!A813</x:f>
      </x:c>
      <x:c r="B813" s="0">
        <x:f>'Historical Trades'!B813</x:f>
      </x:c>
      <x:c r="C813" s="23">
        <x:f>'Historical Trades'!C813</x:f>
      </x:c>
      <x:c r="D813" s="0">
        <x:f>'Historical Trades'!D813</x:f>
      </x:c>
      <x:c r="E813" s="23">
        <x:f>'Historical Trades'!E813</x:f>
      </x:c>
      <x:c r="F813" s="0">
        <x:f>'Historical Trades'!F813</x:f>
      </x:c>
      <x:c r="G813" s="0">
        <x:f>'Historical Trades'!G813</x:f>
      </x:c>
      <x:c r="H813" s="0">
        <x:f>'Historical Trades'!H813</x:f>
      </x:c>
      <x:c r="I813" s="0">
        <x:f>'Historical Trades'!I813</x:f>
      </x:c>
      <x:c r="J813" s="0">
        <x:f>'Historical Trades'!J813</x:f>
      </x:c>
      <x:c r="K813" s="0">
        <x:f>'Historical Trades'!K813</x:f>
      </x:c>
      <x:c r="L813" s="0">
        <x:f>'Historical Trades'!L813</x:f>
      </x:c>
      <x:c r="M813" s="0">
        <x:f>'Historical Trades'!M813</x:f>
      </x:c>
      <x:c r="N813" s="0">
        <x:f>CLEAN('Historical Trades'!O813)</x:f>
      </x:c>
      <x:c r="P813" s="14">
        <x:f>IF(G813="sell",M813,-M813)</x:f>
      </x:c>
      <x:c r="Q813" s="14">
        <x:f>VLOOKUP(N813,'Currency Rates'!$A$3:$C$32,3,0)</x:f>
      </x:c>
      <x:c r="R813" s="0">
        <x:f>IF(A813="SPUS",0,IF(A813="FWD",0,P813/Q813))</x:f>
      </x:c>
    </x:row>
    <x:row r="814" spans="1:19" x14ac:dyDescent="0.3">
      <x:c r="A814" s="0">
        <x:f>'Historical Trades'!A814</x:f>
      </x:c>
      <x:c r="B814" s="0">
        <x:f>'Historical Trades'!B814</x:f>
      </x:c>
      <x:c r="C814" s="23">
        <x:f>'Historical Trades'!C814</x:f>
      </x:c>
      <x:c r="D814" s="0">
        <x:f>'Historical Trades'!D814</x:f>
      </x:c>
      <x:c r="E814" s="23">
        <x:f>'Historical Trades'!E814</x:f>
      </x:c>
      <x:c r="F814" s="0">
        <x:f>'Historical Trades'!F814</x:f>
      </x:c>
      <x:c r="G814" s="0">
        <x:f>'Historical Trades'!G814</x:f>
      </x:c>
      <x:c r="H814" s="0">
        <x:f>'Historical Trades'!H814</x:f>
      </x:c>
      <x:c r="I814" s="0">
        <x:f>'Historical Trades'!I814</x:f>
      </x:c>
      <x:c r="J814" s="0">
        <x:f>'Historical Trades'!J814</x:f>
      </x:c>
      <x:c r="K814" s="0">
        <x:f>'Historical Trades'!K814</x:f>
      </x:c>
      <x:c r="L814" s="0">
        <x:f>'Historical Trades'!L814</x:f>
      </x:c>
      <x:c r="M814" s="0">
        <x:f>'Historical Trades'!M814</x:f>
      </x:c>
      <x:c r="N814" s="0">
        <x:f>CLEAN('Historical Trades'!O814)</x:f>
      </x:c>
      <x:c r="P814" s="14">
        <x:f>IF(G814="sell",M814,-M814)</x:f>
      </x:c>
      <x:c r="Q814" s="14">
        <x:f>VLOOKUP(N814,'Currency Rates'!$A$3:$C$32,3,0)</x:f>
      </x:c>
      <x:c r="R814" s="0">
        <x:f>IF(A814="SPUS",0,IF(A814="FWD",0,P814/Q814))</x:f>
      </x:c>
    </x:row>
    <x:row r="815" spans="1:19" x14ac:dyDescent="0.3">
      <x:c r="A815" s="0">
        <x:f>'Historical Trades'!A815</x:f>
      </x:c>
      <x:c r="B815" s="0">
        <x:f>'Historical Trades'!B815</x:f>
      </x:c>
      <x:c r="C815" s="23">
        <x:f>'Historical Trades'!C815</x:f>
      </x:c>
      <x:c r="D815" s="0">
        <x:f>'Historical Trades'!D815</x:f>
      </x:c>
      <x:c r="E815" s="23">
        <x:f>'Historical Trades'!E815</x:f>
      </x:c>
      <x:c r="F815" s="0">
        <x:f>'Historical Trades'!F815</x:f>
      </x:c>
      <x:c r="G815" s="0">
        <x:f>'Historical Trades'!G815</x:f>
      </x:c>
      <x:c r="H815" s="0">
        <x:f>'Historical Trades'!H815</x:f>
      </x:c>
      <x:c r="I815" s="0">
        <x:f>'Historical Trades'!I815</x:f>
      </x:c>
      <x:c r="J815" s="0">
        <x:f>'Historical Trades'!J815</x:f>
      </x:c>
      <x:c r="K815" s="0">
        <x:f>'Historical Trades'!K815</x:f>
      </x:c>
      <x:c r="L815" s="0">
        <x:f>'Historical Trades'!L815</x:f>
      </x:c>
      <x:c r="M815" s="0">
        <x:f>'Historical Trades'!M815</x:f>
      </x:c>
      <x:c r="N815" s="0">
        <x:f>CLEAN('Historical Trades'!O815)</x:f>
      </x:c>
      <x:c r="P815" s="14">
        <x:f>IF(G815="sell",M815,-M815)</x:f>
      </x:c>
      <x:c r="Q815" s="14">
        <x:f>VLOOKUP(N815,'Currency Rates'!$A$3:$C$32,3,0)</x:f>
      </x:c>
      <x:c r="R815" s="0">
        <x:f>IF(A815="SPUS",0,IF(A815="FWD",0,P815/Q815))</x:f>
      </x:c>
    </x:row>
    <x:row r="816" spans="1:19" x14ac:dyDescent="0.3">
      <x:c r="A816" s="0">
        <x:f>'Historical Trades'!A816</x:f>
      </x:c>
      <x:c r="B816" s="0">
        <x:f>'Historical Trades'!B816</x:f>
      </x:c>
      <x:c r="C816" s="23">
        <x:f>'Historical Trades'!C816</x:f>
      </x:c>
      <x:c r="D816" s="0">
        <x:f>'Historical Trades'!D816</x:f>
      </x:c>
      <x:c r="E816" s="23">
        <x:f>'Historical Trades'!E816</x:f>
      </x:c>
      <x:c r="F816" s="0">
        <x:f>'Historical Trades'!F816</x:f>
      </x:c>
      <x:c r="G816" s="0">
        <x:f>'Historical Trades'!G816</x:f>
      </x:c>
      <x:c r="H816" s="0">
        <x:f>'Historical Trades'!H816</x:f>
      </x:c>
      <x:c r="I816" s="0">
        <x:f>'Historical Trades'!I816</x:f>
      </x:c>
      <x:c r="J816" s="0">
        <x:f>'Historical Trades'!J816</x:f>
      </x:c>
      <x:c r="K816" s="0">
        <x:f>'Historical Trades'!K816</x:f>
      </x:c>
      <x:c r="L816" s="0">
        <x:f>'Historical Trades'!L816</x:f>
      </x:c>
      <x:c r="M816" s="0">
        <x:f>'Historical Trades'!M816</x:f>
      </x:c>
      <x:c r="N816" s="0">
        <x:f>CLEAN('Historical Trades'!O816)</x:f>
      </x:c>
      <x:c r="P816" s="14">
        <x:f>IF(G816="sell",M816,-M816)</x:f>
      </x:c>
      <x:c r="Q816" s="14">
        <x:f>VLOOKUP(N816,'Currency Rates'!$A$3:$C$32,3,0)</x:f>
      </x:c>
      <x:c r="R816" s="0">
        <x:f>IF(A816="SPUS",0,IF(A816="FWD",0,P816/Q816))</x:f>
      </x:c>
    </x:row>
    <x:row r="817" spans="1:19" x14ac:dyDescent="0.3">
      <x:c r="A817" s="0">
        <x:f>'Historical Trades'!A817</x:f>
      </x:c>
      <x:c r="B817" s="0">
        <x:f>'Historical Trades'!B817</x:f>
      </x:c>
      <x:c r="C817" s="23">
        <x:f>'Historical Trades'!C817</x:f>
      </x:c>
      <x:c r="D817" s="0">
        <x:f>'Historical Trades'!D817</x:f>
      </x:c>
      <x:c r="E817" s="23">
        <x:f>'Historical Trades'!E817</x:f>
      </x:c>
      <x:c r="F817" s="0">
        <x:f>'Historical Trades'!F817</x:f>
      </x:c>
      <x:c r="G817" s="0">
        <x:f>'Historical Trades'!G817</x:f>
      </x:c>
      <x:c r="H817" s="0">
        <x:f>'Historical Trades'!H817</x:f>
      </x:c>
      <x:c r="I817" s="0">
        <x:f>'Historical Trades'!I817</x:f>
      </x:c>
      <x:c r="J817" s="0">
        <x:f>'Historical Trades'!J817</x:f>
      </x:c>
      <x:c r="K817" s="0">
        <x:f>'Historical Trades'!K817</x:f>
      </x:c>
      <x:c r="L817" s="0">
        <x:f>'Historical Trades'!L817</x:f>
      </x:c>
      <x:c r="M817" s="0">
        <x:f>'Historical Trades'!M817</x:f>
      </x:c>
      <x:c r="N817" s="0">
        <x:f>CLEAN('Historical Trades'!O817)</x:f>
      </x:c>
      <x:c r="P817" s="14">
        <x:f>IF(G817="sell",M817,-M817)</x:f>
      </x:c>
      <x:c r="Q817" s="14">
        <x:f>VLOOKUP(N817,'Currency Rates'!$A$3:$C$32,3,0)</x:f>
      </x:c>
      <x:c r="R817" s="0">
        <x:f>IF(A817="SPUS",0,IF(A817="FWD",0,P817/Q817))</x:f>
      </x:c>
    </x:row>
    <x:row r="818" spans="1:19" x14ac:dyDescent="0.3">
      <x:c r="A818" s="0">
        <x:f>'Historical Trades'!A818</x:f>
      </x:c>
      <x:c r="B818" s="0">
        <x:f>'Historical Trades'!B818</x:f>
      </x:c>
      <x:c r="C818" s="23">
        <x:f>'Historical Trades'!C818</x:f>
      </x:c>
      <x:c r="D818" s="0">
        <x:f>'Historical Trades'!D818</x:f>
      </x:c>
      <x:c r="E818" s="23">
        <x:f>'Historical Trades'!E818</x:f>
      </x:c>
      <x:c r="F818" s="0">
        <x:f>'Historical Trades'!F818</x:f>
      </x:c>
      <x:c r="G818" s="0">
        <x:f>'Historical Trades'!G818</x:f>
      </x:c>
      <x:c r="H818" s="0">
        <x:f>'Historical Trades'!H818</x:f>
      </x:c>
      <x:c r="I818" s="0">
        <x:f>'Historical Trades'!I818</x:f>
      </x:c>
      <x:c r="J818" s="0">
        <x:f>'Historical Trades'!J818</x:f>
      </x:c>
      <x:c r="K818" s="0">
        <x:f>'Historical Trades'!K818</x:f>
      </x:c>
      <x:c r="L818" s="0">
        <x:f>'Historical Trades'!L818</x:f>
      </x:c>
      <x:c r="M818" s="0">
        <x:f>'Historical Trades'!M818</x:f>
      </x:c>
      <x:c r="N818" s="0">
        <x:f>CLEAN('Historical Trades'!O818)</x:f>
      </x:c>
      <x:c r="P818" s="14">
        <x:f>IF(G818="sell",M818,-M818)</x:f>
      </x:c>
      <x:c r="Q818" s="14">
        <x:f>VLOOKUP(N818,'Currency Rates'!$A$3:$C$32,3,0)</x:f>
      </x:c>
      <x:c r="R818" s="0">
        <x:f>IF(A818="SPUS",0,IF(A818="FWD",0,P818/Q818))</x:f>
      </x:c>
    </x:row>
    <x:row r="819" spans="1:19" x14ac:dyDescent="0.3">
      <x:c r="A819" s="0">
        <x:f>'Historical Trades'!A819</x:f>
      </x:c>
      <x:c r="B819" s="0">
        <x:f>'Historical Trades'!B819</x:f>
      </x:c>
      <x:c r="C819" s="23">
        <x:f>'Historical Trades'!C819</x:f>
      </x:c>
      <x:c r="D819" s="0">
        <x:f>'Historical Trades'!D819</x:f>
      </x:c>
      <x:c r="E819" s="23">
        <x:f>'Historical Trades'!E819</x:f>
      </x:c>
      <x:c r="F819" s="0">
        <x:f>'Historical Trades'!F819</x:f>
      </x:c>
      <x:c r="G819" s="0">
        <x:f>'Historical Trades'!G819</x:f>
      </x:c>
      <x:c r="H819" s="0">
        <x:f>'Historical Trades'!H819</x:f>
      </x:c>
      <x:c r="I819" s="0">
        <x:f>'Historical Trades'!I819</x:f>
      </x:c>
      <x:c r="J819" s="0">
        <x:f>'Historical Trades'!J819</x:f>
      </x:c>
      <x:c r="K819" s="0">
        <x:f>'Historical Trades'!K819</x:f>
      </x:c>
      <x:c r="L819" s="0">
        <x:f>'Historical Trades'!L819</x:f>
      </x:c>
      <x:c r="M819" s="0">
        <x:f>'Historical Trades'!M819</x:f>
      </x:c>
      <x:c r="N819" s="0">
        <x:f>CLEAN('Historical Trades'!O819)</x:f>
      </x:c>
      <x:c r="P819" s="14">
        <x:f>IF(G819="sell",M819,-M819)</x:f>
      </x:c>
      <x:c r="Q819" s="14">
        <x:f>VLOOKUP(N819,'Currency Rates'!$A$3:$C$32,3,0)</x:f>
      </x:c>
      <x:c r="R819" s="0">
        <x:f>IF(A819="SPUS",0,IF(A819="FWD",0,P819/Q819))</x:f>
      </x:c>
    </x:row>
    <x:row r="820" spans="1:19" x14ac:dyDescent="0.3">
      <x:c r="A820" s="0">
        <x:f>'Historical Trades'!A820</x:f>
      </x:c>
      <x:c r="B820" s="0">
        <x:f>'Historical Trades'!B820</x:f>
      </x:c>
      <x:c r="C820" s="23">
        <x:f>'Historical Trades'!C820</x:f>
      </x:c>
      <x:c r="D820" s="0">
        <x:f>'Historical Trades'!D820</x:f>
      </x:c>
      <x:c r="E820" s="23">
        <x:f>'Historical Trades'!E820</x:f>
      </x:c>
      <x:c r="F820" s="0">
        <x:f>'Historical Trades'!F820</x:f>
      </x:c>
      <x:c r="G820" s="0">
        <x:f>'Historical Trades'!G820</x:f>
      </x:c>
      <x:c r="H820" s="0">
        <x:f>'Historical Trades'!H820</x:f>
      </x:c>
      <x:c r="I820" s="0">
        <x:f>'Historical Trades'!I820</x:f>
      </x:c>
      <x:c r="J820" s="0">
        <x:f>'Historical Trades'!J820</x:f>
      </x:c>
      <x:c r="K820" s="0">
        <x:f>'Historical Trades'!K820</x:f>
      </x:c>
      <x:c r="L820" s="0">
        <x:f>'Historical Trades'!L820</x:f>
      </x:c>
      <x:c r="M820" s="0">
        <x:f>'Historical Trades'!M820</x:f>
      </x:c>
      <x:c r="N820" s="0">
        <x:f>CLEAN('Historical Trades'!O820)</x:f>
      </x:c>
      <x:c r="P820" s="14">
        <x:f>IF(G820="sell",M820,-M820)</x:f>
      </x:c>
      <x:c r="Q820" s="14">
        <x:f>VLOOKUP(N820,'Currency Rates'!$A$3:$C$32,3,0)</x:f>
      </x:c>
      <x:c r="R820" s="0">
        <x:f>IF(A820="SPUS",0,IF(A820="FWD",0,P820/Q820))</x:f>
      </x:c>
    </x:row>
    <x:row r="821" spans="1:19" x14ac:dyDescent="0.3">
      <x:c r="A821" s="0">
        <x:f>'Historical Trades'!A821</x:f>
      </x:c>
      <x:c r="B821" s="0">
        <x:f>'Historical Trades'!B821</x:f>
      </x:c>
      <x:c r="C821" s="23">
        <x:f>'Historical Trades'!C821</x:f>
      </x:c>
      <x:c r="D821" s="0">
        <x:f>'Historical Trades'!D821</x:f>
      </x:c>
      <x:c r="E821" s="23">
        <x:f>'Historical Trades'!E821</x:f>
      </x:c>
      <x:c r="F821" s="0">
        <x:f>'Historical Trades'!F821</x:f>
      </x:c>
      <x:c r="G821" s="0">
        <x:f>'Historical Trades'!G821</x:f>
      </x:c>
      <x:c r="H821" s="0">
        <x:f>'Historical Trades'!H821</x:f>
      </x:c>
      <x:c r="I821" s="0">
        <x:f>'Historical Trades'!I821</x:f>
      </x:c>
      <x:c r="J821" s="0">
        <x:f>'Historical Trades'!J821</x:f>
      </x:c>
      <x:c r="K821" s="0">
        <x:f>'Historical Trades'!K821</x:f>
      </x:c>
      <x:c r="L821" s="0">
        <x:f>'Historical Trades'!L821</x:f>
      </x:c>
      <x:c r="M821" s="0">
        <x:f>'Historical Trades'!M821</x:f>
      </x:c>
      <x:c r="N821" s="0">
        <x:f>CLEAN('Historical Trades'!O821)</x:f>
      </x:c>
      <x:c r="P821" s="14">
        <x:f>IF(G821="sell",M821,-M821)</x:f>
      </x:c>
      <x:c r="Q821" s="14">
        <x:f>VLOOKUP(N821,'Currency Rates'!$A$3:$C$32,3,0)</x:f>
      </x:c>
      <x:c r="R821" s="0">
        <x:f>IF(A821="SPUS",0,IF(A821="FWD",0,P821/Q821))</x:f>
      </x:c>
    </x:row>
    <x:row r="822" spans="1:19" x14ac:dyDescent="0.3">
      <x:c r="A822" s="0">
        <x:f>'Historical Trades'!A822</x:f>
      </x:c>
      <x:c r="B822" s="0">
        <x:f>'Historical Trades'!B822</x:f>
      </x:c>
      <x:c r="C822" s="23">
        <x:f>'Historical Trades'!C822</x:f>
      </x:c>
      <x:c r="D822" s="0">
        <x:f>'Historical Trades'!D822</x:f>
      </x:c>
      <x:c r="E822" s="23">
        <x:f>'Historical Trades'!E822</x:f>
      </x:c>
      <x:c r="F822" s="0">
        <x:f>'Historical Trades'!F822</x:f>
      </x:c>
      <x:c r="G822" s="0">
        <x:f>'Historical Trades'!G822</x:f>
      </x:c>
      <x:c r="H822" s="0">
        <x:f>'Historical Trades'!H822</x:f>
      </x:c>
      <x:c r="I822" s="0">
        <x:f>'Historical Trades'!I822</x:f>
      </x:c>
      <x:c r="J822" s="0">
        <x:f>'Historical Trades'!J822</x:f>
      </x:c>
      <x:c r="K822" s="0">
        <x:f>'Historical Trades'!K822</x:f>
      </x:c>
      <x:c r="L822" s="0">
        <x:f>'Historical Trades'!L822</x:f>
      </x:c>
      <x:c r="M822" s="0">
        <x:f>'Historical Trades'!M822</x:f>
      </x:c>
      <x:c r="N822" s="0">
        <x:f>CLEAN('Historical Trades'!O822)</x:f>
      </x:c>
      <x:c r="P822" s="14">
        <x:f>IF(G822="sell",M822,-M822)</x:f>
      </x:c>
      <x:c r="Q822" s="14">
        <x:f>VLOOKUP(N822,'Currency Rates'!$A$3:$C$32,3,0)</x:f>
      </x:c>
      <x:c r="R822" s="0">
        <x:f>IF(A822="SPUS",0,IF(A822="FWD",0,P822/Q822))</x:f>
      </x:c>
    </x:row>
    <x:row r="823" spans="1:19" x14ac:dyDescent="0.3">
      <x:c r="A823" s="0">
        <x:f>'Historical Trades'!A823</x:f>
      </x:c>
      <x:c r="B823" s="0">
        <x:f>'Historical Trades'!B823</x:f>
      </x:c>
      <x:c r="C823" s="23">
        <x:f>'Historical Trades'!C823</x:f>
      </x:c>
      <x:c r="D823" s="0">
        <x:f>'Historical Trades'!D823</x:f>
      </x:c>
      <x:c r="E823" s="23">
        <x:f>'Historical Trades'!E823</x:f>
      </x:c>
      <x:c r="F823" s="0">
        <x:f>'Historical Trades'!F823</x:f>
      </x:c>
      <x:c r="G823" s="0">
        <x:f>'Historical Trades'!G823</x:f>
      </x:c>
      <x:c r="H823" s="0">
        <x:f>'Historical Trades'!H823</x:f>
      </x:c>
      <x:c r="I823" s="0">
        <x:f>'Historical Trades'!I823</x:f>
      </x:c>
      <x:c r="J823" s="0">
        <x:f>'Historical Trades'!J823</x:f>
      </x:c>
      <x:c r="K823" s="0">
        <x:f>'Historical Trades'!K823</x:f>
      </x:c>
      <x:c r="L823" s="0">
        <x:f>'Historical Trades'!L823</x:f>
      </x:c>
      <x:c r="M823" s="0">
        <x:f>'Historical Trades'!M823</x:f>
      </x:c>
      <x:c r="N823" s="0">
        <x:f>CLEAN('Historical Trades'!O823)</x:f>
      </x:c>
      <x:c r="P823" s="14">
        <x:f>IF(G823="sell",M823,-M823)</x:f>
      </x:c>
      <x:c r="Q823" s="14">
        <x:f>VLOOKUP(N823,'Currency Rates'!$A$3:$C$32,3,0)</x:f>
      </x:c>
      <x:c r="R823" s="0">
        <x:f>IF(A823="SPUS",0,IF(A823="FWD",0,P823/Q823))</x:f>
      </x:c>
    </x:row>
    <x:row r="824" spans="1:19" x14ac:dyDescent="0.3">
      <x:c r="A824" s="0">
        <x:f>'Historical Trades'!A824</x:f>
      </x:c>
      <x:c r="B824" s="0">
        <x:f>'Historical Trades'!B824</x:f>
      </x:c>
      <x:c r="C824" s="23">
        <x:f>'Historical Trades'!C824</x:f>
      </x:c>
      <x:c r="D824" s="0">
        <x:f>'Historical Trades'!D824</x:f>
      </x:c>
      <x:c r="E824" s="23">
        <x:f>'Historical Trades'!E824</x:f>
      </x:c>
      <x:c r="F824" s="0">
        <x:f>'Historical Trades'!F824</x:f>
      </x:c>
      <x:c r="G824" s="0">
        <x:f>'Historical Trades'!G824</x:f>
      </x:c>
      <x:c r="H824" s="0">
        <x:f>'Historical Trades'!H824</x:f>
      </x:c>
      <x:c r="I824" s="0">
        <x:f>'Historical Trades'!I824</x:f>
      </x:c>
      <x:c r="J824" s="0">
        <x:f>'Historical Trades'!J824</x:f>
      </x:c>
      <x:c r="K824" s="0">
        <x:f>'Historical Trades'!K824</x:f>
      </x:c>
      <x:c r="L824" s="0">
        <x:f>'Historical Trades'!L824</x:f>
      </x:c>
      <x:c r="M824" s="0">
        <x:f>'Historical Trades'!M824</x:f>
      </x:c>
      <x:c r="N824" s="0">
        <x:f>CLEAN('Historical Trades'!O824)</x:f>
      </x:c>
      <x:c r="P824" s="14">
        <x:f>IF(G824="sell",M824,-M824)</x:f>
      </x:c>
      <x:c r="Q824" s="14">
        <x:f>VLOOKUP(N824,'Currency Rates'!$A$3:$C$32,3,0)</x:f>
      </x:c>
      <x:c r="R824" s="0">
        <x:f>IF(A824="SPUS",0,IF(A824="FWD",0,P824/Q824))</x:f>
      </x:c>
    </x:row>
    <x:row r="825" spans="1:19" x14ac:dyDescent="0.3">
      <x:c r="A825" s="0">
        <x:f>'Historical Trades'!A825</x:f>
      </x:c>
      <x:c r="B825" s="0">
        <x:f>'Historical Trades'!B825</x:f>
      </x:c>
      <x:c r="C825" s="23">
        <x:f>'Historical Trades'!C825</x:f>
      </x:c>
      <x:c r="D825" s="0">
        <x:f>'Historical Trades'!D825</x:f>
      </x:c>
      <x:c r="E825" s="23">
        <x:f>'Historical Trades'!E825</x:f>
      </x:c>
      <x:c r="F825" s="0">
        <x:f>'Historical Trades'!F825</x:f>
      </x:c>
      <x:c r="G825" s="0">
        <x:f>'Historical Trades'!G825</x:f>
      </x:c>
      <x:c r="H825" s="0">
        <x:f>'Historical Trades'!H825</x:f>
      </x:c>
      <x:c r="I825" s="0">
        <x:f>'Historical Trades'!I825</x:f>
      </x:c>
      <x:c r="J825" s="0">
        <x:f>'Historical Trades'!J825</x:f>
      </x:c>
      <x:c r="K825" s="0">
        <x:f>'Historical Trades'!K825</x:f>
      </x:c>
      <x:c r="L825" s="0">
        <x:f>'Historical Trades'!L825</x:f>
      </x:c>
      <x:c r="M825" s="0">
        <x:f>'Historical Trades'!M825</x:f>
      </x:c>
      <x:c r="N825" s="0">
        <x:f>CLEAN('Historical Trades'!O825)</x:f>
      </x:c>
      <x:c r="P825" s="14">
        <x:f>IF(G825="sell",M825,-M825)</x:f>
      </x:c>
      <x:c r="Q825" s="14">
        <x:f>VLOOKUP(N825,'Currency Rates'!$A$3:$C$32,3,0)</x:f>
      </x:c>
      <x:c r="R825" s="0">
        <x:f>IF(A825="SPUS",0,IF(A825="FWD",0,P825/Q825))</x:f>
      </x:c>
    </x:row>
    <x:row r="826" spans="1:19" x14ac:dyDescent="0.3">
      <x:c r="A826" s="0">
        <x:f>'Historical Trades'!A826</x:f>
      </x:c>
      <x:c r="B826" s="0">
        <x:f>'Historical Trades'!B826</x:f>
      </x:c>
      <x:c r="C826" s="23">
        <x:f>'Historical Trades'!C826</x:f>
      </x:c>
      <x:c r="D826" s="0">
        <x:f>'Historical Trades'!D826</x:f>
      </x:c>
      <x:c r="E826" s="23">
        <x:f>'Historical Trades'!E826</x:f>
      </x:c>
      <x:c r="F826" s="0">
        <x:f>'Historical Trades'!F826</x:f>
      </x:c>
      <x:c r="G826" s="0">
        <x:f>'Historical Trades'!G826</x:f>
      </x:c>
      <x:c r="H826" s="0">
        <x:f>'Historical Trades'!H826</x:f>
      </x:c>
      <x:c r="I826" s="0">
        <x:f>'Historical Trades'!I826</x:f>
      </x:c>
      <x:c r="J826" s="0">
        <x:f>'Historical Trades'!J826</x:f>
      </x:c>
      <x:c r="K826" s="0">
        <x:f>'Historical Trades'!K826</x:f>
      </x:c>
      <x:c r="L826" s="0">
        <x:f>'Historical Trades'!L826</x:f>
      </x:c>
      <x:c r="M826" s="0">
        <x:f>'Historical Trades'!M826</x:f>
      </x:c>
      <x:c r="N826" s="0">
        <x:f>CLEAN('Historical Trades'!O826)</x:f>
      </x:c>
      <x:c r="P826" s="14">
        <x:f>IF(G826="sell",M826,-M826)</x:f>
      </x:c>
      <x:c r="Q826" s="14">
        <x:f>VLOOKUP(N826,'Currency Rates'!$A$3:$C$32,3,0)</x:f>
      </x:c>
      <x:c r="R826" s="0">
        <x:f>IF(A826="SPUS",0,IF(A826="FWD",0,P826/Q826))</x:f>
      </x:c>
    </x:row>
    <x:row r="827" spans="1:19" x14ac:dyDescent="0.3">
      <x:c r="A827" s="0">
        <x:f>'Historical Trades'!A827</x:f>
      </x:c>
      <x:c r="B827" s="0">
        <x:f>'Historical Trades'!B827</x:f>
      </x:c>
      <x:c r="C827" s="23">
        <x:f>'Historical Trades'!C827</x:f>
      </x:c>
      <x:c r="D827" s="0">
        <x:f>'Historical Trades'!D827</x:f>
      </x:c>
      <x:c r="E827" s="23">
        <x:f>'Historical Trades'!E827</x:f>
      </x:c>
      <x:c r="F827" s="0">
        <x:f>'Historical Trades'!F827</x:f>
      </x:c>
      <x:c r="G827" s="0">
        <x:f>'Historical Trades'!G827</x:f>
      </x:c>
      <x:c r="H827" s="0">
        <x:f>'Historical Trades'!H827</x:f>
      </x:c>
      <x:c r="I827" s="0">
        <x:f>'Historical Trades'!I827</x:f>
      </x:c>
      <x:c r="J827" s="0">
        <x:f>'Historical Trades'!J827</x:f>
      </x:c>
      <x:c r="K827" s="0">
        <x:f>'Historical Trades'!K827</x:f>
      </x:c>
      <x:c r="L827" s="0">
        <x:f>'Historical Trades'!L827</x:f>
      </x:c>
      <x:c r="M827" s="0">
        <x:f>'Historical Trades'!M827</x:f>
      </x:c>
      <x:c r="N827" s="0">
        <x:f>CLEAN('Historical Trades'!O827)</x:f>
      </x:c>
      <x:c r="P827" s="14">
        <x:f>IF(G827="sell",M827,-M827)</x:f>
      </x:c>
      <x:c r="Q827" s="14">
        <x:f>VLOOKUP(N827,'Currency Rates'!$A$3:$C$32,3,0)</x:f>
      </x:c>
      <x:c r="R827" s="0">
        <x:f>IF(A827="SPUS",0,IF(A827="FWD",0,P827/Q827))</x:f>
      </x:c>
    </x:row>
    <x:row r="828" spans="1:19" x14ac:dyDescent="0.3">
      <x:c r="A828" s="0">
        <x:f>'Historical Trades'!A828</x:f>
      </x:c>
      <x:c r="B828" s="0">
        <x:f>'Historical Trades'!B828</x:f>
      </x:c>
      <x:c r="C828" s="23">
        <x:f>'Historical Trades'!C828</x:f>
      </x:c>
      <x:c r="D828" s="0">
        <x:f>'Historical Trades'!D828</x:f>
      </x:c>
      <x:c r="E828" s="23">
        <x:f>'Historical Trades'!E828</x:f>
      </x:c>
      <x:c r="F828" s="0">
        <x:f>'Historical Trades'!F828</x:f>
      </x:c>
      <x:c r="G828" s="0">
        <x:f>'Historical Trades'!G828</x:f>
      </x:c>
      <x:c r="H828" s="0">
        <x:f>'Historical Trades'!H828</x:f>
      </x:c>
      <x:c r="I828" s="0">
        <x:f>'Historical Trades'!I828</x:f>
      </x:c>
      <x:c r="J828" s="0">
        <x:f>'Historical Trades'!J828</x:f>
      </x:c>
      <x:c r="K828" s="0">
        <x:f>'Historical Trades'!K828</x:f>
      </x:c>
      <x:c r="L828" s="0">
        <x:f>'Historical Trades'!L828</x:f>
      </x:c>
      <x:c r="M828" s="0">
        <x:f>'Historical Trades'!M828</x:f>
      </x:c>
      <x:c r="N828" s="0">
        <x:f>CLEAN('Historical Trades'!O828)</x:f>
      </x:c>
      <x:c r="P828" s="14">
        <x:f>IF(G828="sell",M828,-M828)</x:f>
      </x:c>
      <x:c r="Q828" s="14">
        <x:f>VLOOKUP(N828,'Currency Rates'!$A$3:$C$32,3,0)</x:f>
      </x:c>
      <x:c r="R828" s="0">
        <x:f>IF(A828="SPUS",0,IF(A828="FWD",0,P828/Q828))</x:f>
      </x:c>
    </x:row>
    <x:row r="829" spans="1:19" x14ac:dyDescent="0.3">
      <x:c r="A829" s="0">
        <x:f>'Historical Trades'!A829</x:f>
      </x:c>
      <x:c r="B829" s="0">
        <x:f>'Historical Trades'!B829</x:f>
      </x:c>
      <x:c r="C829" s="23">
        <x:f>'Historical Trades'!C829</x:f>
      </x:c>
      <x:c r="D829" s="0">
        <x:f>'Historical Trades'!D829</x:f>
      </x:c>
      <x:c r="E829" s="23">
        <x:f>'Historical Trades'!E829</x:f>
      </x:c>
      <x:c r="F829" s="0">
        <x:f>'Historical Trades'!F829</x:f>
      </x:c>
      <x:c r="G829" s="0">
        <x:f>'Historical Trades'!G829</x:f>
      </x:c>
      <x:c r="H829" s="0">
        <x:f>'Historical Trades'!H829</x:f>
      </x:c>
      <x:c r="I829" s="0">
        <x:f>'Historical Trades'!I829</x:f>
      </x:c>
      <x:c r="J829" s="0">
        <x:f>'Historical Trades'!J829</x:f>
      </x:c>
      <x:c r="K829" s="0">
        <x:f>'Historical Trades'!K829</x:f>
      </x:c>
      <x:c r="L829" s="0">
        <x:f>'Historical Trades'!L829</x:f>
      </x:c>
      <x:c r="M829" s="0">
        <x:f>'Historical Trades'!M829</x:f>
      </x:c>
      <x:c r="N829" s="0">
        <x:f>CLEAN('Historical Trades'!O829)</x:f>
      </x:c>
      <x:c r="P829" s="14">
        <x:f>IF(G829="sell",M829,-M829)</x:f>
      </x:c>
      <x:c r="Q829" s="14">
        <x:f>VLOOKUP(N829,'Currency Rates'!$A$3:$C$32,3,0)</x:f>
      </x:c>
      <x:c r="R829" s="0">
        <x:f>IF(A829="SPUS",0,IF(A829="FWD",0,P829/Q829))</x:f>
      </x:c>
    </x:row>
    <x:row r="830" spans="1:19" x14ac:dyDescent="0.3">
      <x:c r="A830" s="0">
        <x:f>'Historical Trades'!A830</x:f>
      </x:c>
      <x:c r="B830" s="0">
        <x:f>'Historical Trades'!B830</x:f>
      </x:c>
      <x:c r="C830" s="23">
        <x:f>'Historical Trades'!C830</x:f>
      </x:c>
      <x:c r="D830" s="0">
        <x:f>'Historical Trades'!D830</x:f>
      </x:c>
      <x:c r="E830" s="23">
        <x:f>'Historical Trades'!E830</x:f>
      </x:c>
      <x:c r="F830" s="0">
        <x:f>'Historical Trades'!F830</x:f>
      </x:c>
      <x:c r="G830" s="0">
        <x:f>'Historical Trades'!G830</x:f>
      </x:c>
      <x:c r="H830" s="0">
        <x:f>'Historical Trades'!H830</x:f>
      </x:c>
      <x:c r="I830" s="0">
        <x:f>'Historical Trades'!I830</x:f>
      </x:c>
      <x:c r="J830" s="0">
        <x:f>'Historical Trades'!J830</x:f>
      </x:c>
      <x:c r="K830" s="0">
        <x:f>'Historical Trades'!K830</x:f>
      </x:c>
      <x:c r="L830" s="0">
        <x:f>'Historical Trades'!L830</x:f>
      </x:c>
      <x:c r="M830" s="0">
        <x:f>'Historical Trades'!M830</x:f>
      </x:c>
      <x:c r="N830" s="0">
        <x:f>CLEAN('Historical Trades'!O830)</x:f>
      </x:c>
      <x:c r="P830" s="14">
        <x:f>IF(G830="sell",M830,-M830)</x:f>
      </x:c>
      <x:c r="Q830" s="14">
        <x:f>VLOOKUP(N830,'Currency Rates'!$A$3:$C$32,3,0)</x:f>
      </x:c>
      <x:c r="R830" s="0">
        <x:f>IF(A830="SPUS",0,IF(A830="FWD",0,P830/Q830))</x:f>
      </x:c>
    </x:row>
    <x:row r="831" spans="1:19" x14ac:dyDescent="0.3">
      <x:c r="A831" s="0">
        <x:f>'Historical Trades'!A831</x:f>
      </x:c>
      <x:c r="B831" s="0">
        <x:f>'Historical Trades'!B831</x:f>
      </x:c>
      <x:c r="C831" s="23">
        <x:f>'Historical Trades'!C831</x:f>
      </x:c>
      <x:c r="D831" s="0">
        <x:f>'Historical Trades'!D831</x:f>
      </x:c>
      <x:c r="E831" s="23">
        <x:f>'Historical Trades'!E831</x:f>
      </x:c>
      <x:c r="F831" s="0">
        <x:f>'Historical Trades'!F831</x:f>
      </x:c>
      <x:c r="G831" s="0">
        <x:f>'Historical Trades'!G831</x:f>
      </x:c>
      <x:c r="H831" s="0">
        <x:f>'Historical Trades'!H831</x:f>
      </x:c>
      <x:c r="I831" s="0">
        <x:f>'Historical Trades'!I831</x:f>
      </x:c>
      <x:c r="J831" s="0">
        <x:f>'Historical Trades'!J831</x:f>
      </x:c>
      <x:c r="K831" s="0">
        <x:f>'Historical Trades'!K831</x:f>
      </x:c>
      <x:c r="L831" s="0">
        <x:f>'Historical Trades'!L831</x:f>
      </x:c>
      <x:c r="M831" s="0">
        <x:f>'Historical Trades'!M831</x:f>
      </x:c>
      <x:c r="N831" s="0">
        <x:f>CLEAN('Historical Trades'!O831)</x:f>
      </x:c>
      <x:c r="P831" s="14">
        <x:f>IF(G831="sell",M831,-M831)</x:f>
      </x:c>
      <x:c r="Q831" s="14">
        <x:f>VLOOKUP(N831,'Currency Rates'!$A$3:$C$32,3,0)</x:f>
      </x:c>
      <x:c r="R831" s="0">
        <x:f>IF(A831="SPUS",0,IF(A831="FWD",0,P831/Q831))</x:f>
      </x:c>
    </x:row>
    <x:row r="832" spans="1:19" x14ac:dyDescent="0.3">
      <x:c r="A832" s="0">
        <x:f>'Historical Trades'!A832</x:f>
      </x:c>
      <x:c r="B832" s="0">
        <x:f>'Historical Trades'!B832</x:f>
      </x:c>
      <x:c r="C832" s="23">
        <x:f>'Historical Trades'!C832</x:f>
      </x:c>
      <x:c r="D832" s="0">
        <x:f>'Historical Trades'!D832</x:f>
      </x:c>
      <x:c r="E832" s="23">
        <x:f>'Historical Trades'!E832</x:f>
      </x:c>
      <x:c r="F832" s="0">
        <x:f>'Historical Trades'!F832</x:f>
      </x:c>
      <x:c r="G832" s="0">
        <x:f>'Historical Trades'!G832</x:f>
      </x:c>
      <x:c r="H832" s="0">
        <x:f>'Historical Trades'!H832</x:f>
      </x:c>
      <x:c r="I832" s="0">
        <x:f>'Historical Trades'!I832</x:f>
      </x:c>
      <x:c r="J832" s="0">
        <x:f>'Historical Trades'!J832</x:f>
      </x:c>
      <x:c r="K832" s="0">
        <x:f>'Historical Trades'!K832</x:f>
      </x:c>
      <x:c r="L832" s="0">
        <x:f>'Historical Trades'!L832</x:f>
      </x:c>
      <x:c r="M832" s="0">
        <x:f>'Historical Trades'!M832</x:f>
      </x:c>
      <x:c r="N832" s="0">
        <x:f>CLEAN('Historical Trades'!O832)</x:f>
      </x:c>
      <x:c r="P832" s="14">
        <x:f>IF(G832="sell",M832,-M832)</x:f>
      </x:c>
      <x:c r="Q832" s="14">
        <x:f>VLOOKUP(N832,'Currency Rates'!$A$3:$C$32,3,0)</x:f>
      </x:c>
      <x:c r="R832" s="0">
        <x:f>IF(A832="SPUS",0,IF(A832="FWD",0,P832/Q832))</x:f>
      </x:c>
    </x:row>
    <x:row r="833" spans="1:19" x14ac:dyDescent="0.3">
      <x:c r="A833" s="0">
        <x:f>'Historical Trades'!A833</x:f>
      </x:c>
      <x:c r="B833" s="0">
        <x:f>'Historical Trades'!B833</x:f>
      </x:c>
      <x:c r="C833" s="23">
        <x:f>'Historical Trades'!C833</x:f>
      </x:c>
      <x:c r="D833" s="0">
        <x:f>'Historical Trades'!D833</x:f>
      </x:c>
      <x:c r="E833" s="23">
        <x:f>'Historical Trades'!E833</x:f>
      </x:c>
      <x:c r="F833" s="0">
        <x:f>'Historical Trades'!F833</x:f>
      </x:c>
      <x:c r="G833" s="0">
        <x:f>'Historical Trades'!G833</x:f>
      </x:c>
      <x:c r="H833" s="0">
        <x:f>'Historical Trades'!H833</x:f>
      </x:c>
      <x:c r="I833" s="0">
        <x:f>'Historical Trades'!I833</x:f>
      </x:c>
      <x:c r="J833" s="0">
        <x:f>'Historical Trades'!J833</x:f>
      </x:c>
      <x:c r="K833" s="0">
        <x:f>'Historical Trades'!K833</x:f>
      </x:c>
      <x:c r="L833" s="0">
        <x:f>'Historical Trades'!L833</x:f>
      </x:c>
      <x:c r="M833" s="0">
        <x:f>'Historical Trades'!M833</x:f>
      </x:c>
      <x:c r="N833" s="0">
        <x:f>CLEAN('Historical Trades'!O833)</x:f>
      </x:c>
      <x:c r="P833" s="14">
        <x:f>IF(G833="sell",M833,-M833)</x:f>
      </x:c>
      <x:c r="Q833" s="14">
        <x:f>VLOOKUP(N833,'Currency Rates'!$A$3:$C$32,3,0)</x:f>
      </x:c>
      <x:c r="R833" s="0">
        <x:f>IF(A833="SPUS",0,IF(A833="FWD",0,P833/Q833))</x:f>
      </x:c>
    </x:row>
    <x:row r="834" spans="1:19" x14ac:dyDescent="0.3">
      <x:c r="A834" s="0">
        <x:f>'Historical Trades'!A834</x:f>
      </x:c>
      <x:c r="B834" s="0">
        <x:f>'Historical Trades'!B834</x:f>
      </x:c>
      <x:c r="C834" s="23">
        <x:f>'Historical Trades'!C834</x:f>
      </x:c>
      <x:c r="D834" s="0">
        <x:f>'Historical Trades'!D834</x:f>
      </x:c>
      <x:c r="E834" s="23">
        <x:f>'Historical Trades'!E834</x:f>
      </x:c>
      <x:c r="F834" s="0">
        <x:f>'Historical Trades'!F834</x:f>
      </x:c>
      <x:c r="G834" s="0">
        <x:f>'Historical Trades'!G834</x:f>
      </x:c>
      <x:c r="H834" s="0">
        <x:f>'Historical Trades'!H834</x:f>
      </x:c>
      <x:c r="I834" s="0">
        <x:f>'Historical Trades'!I834</x:f>
      </x:c>
      <x:c r="J834" s="0">
        <x:f>'Historical Trades'!J834</x:f>
      </x:c>
      <x:c r="K834" s="0">
        <x:f>'Historical Trades'!K834</x:f>
      </x:c>
      <x:c r="L834" s="0">
        <x:f>'Historical Trades'!L834</x:f>
      </x:c>
      <x:c r="M834" s="0">
        <x:f>'Historical Trades'!M834</x:f>
      </x:c>
      <x:c r="N834" s="0">
        <x:f>CLEAN('Historical Trades'!O834)</x:f>
      </x:c>
      <x:c r="P834" s="14">
        <x:f>IF(G834="sell",M834,-M834)</x:f>
      </x:c>
      <x:c r="Q834" s="14">
        <x:f>VLOOKUP(N834,'Currency Rates'!$A$3:$C$32,3,0)</x:f>
      </x:c>
      <x:c r="R834" s="0">
        <x:f>IF(A834="SPUS",0,IF(A834="FWD",0,P834/Q834))</x:f>
      </x:c>
    </x:row>
    <x:row r="835" spans="1:19" x14ac:dyDescent="0.3">
      <x:c r="A835" s="0">
        <x:f>'Historical Trades'!A835</x:f>
      </x:c>
      <x:c r="B835" s="0">
        <x:f>'Historical Trades'!B835</x:f>
      </x:c>
      <x:c r="C835" s="23">
        <x:f>'Historical Trades'!C835</x:f>
      </x:c>
      <x:c r="D835" s="0">
        <x:f>'Historical Trades'!D835</x:f>
      </x:c>
      <x:c r="E835" s="23">
        <x:f>'Historical Trades'!E835</x:f>
      </x:c>
      <x:c r="F835" s="0">
        <x:f>'Historical Trades'!F835</x:f>
      </x:c>
      <x:c r="G835" s="0">
        <x:f>'Historical Trades'!G835</x:f>
      </x:c>
      <x:c r="H835" s="0">
        <x:f>'Historical Trades'!H835</x:f>
      </x:c>
      <x:c r="I835" s="0">
        <x:f>'Historical Trades'!I835</x:f>
      </x:c>
      <x:c r="J835" s="0">
        <x:f>'Historical Trades'!J835</x:f>
      </x:c>
      <x:c r="K835" s="0">
        <x:f>'Historical Trades'!K835</x:f>
      </x:c>
      <x:c r="L835" s="0">
        <x:f>'Historical Trades'!L835</x:f>
      </x:c>
      <x:c r="M835" s="0">
        <x:f>'Historical Trades'!M835</x:f>
      </x:c>
      <x:c r="N835" s="0">
        <x:f>CLEAN('Historical Trades'!O835)</x:f>
      </x:c>
      <x:c r="P835" s="14">
        <x:f>IF(G835="sell",M835,-M835)</x:f>
      </x:c>
      <x:c r="Q835" s="14">
        <x:f>VLOOKUP(N835,'Currency Rates'!$A$3:$C$32,3,0)</x:f>
      </x:c>
      <x:c r="R835" s="0">
        <x:f>IF(A835="SPUS",0,IF(A835="FWD",0,P835/Q835))</x:f>
      </x:c>
    </x:row>
    <x:row r="836" spans="1:19" x14ac:dyDescent="0.3">
      <x:c r="A836" s="0">
        <x:f>'Historical Trades'!A836</x:f>
      </x:c>
      <x:c r="B836" s="0">
        <x:f>'Historical Trades'!B836</x:f>
      </x:c>
      <x:c r="C836" s="23">
        <x:f>'Historical Trades'!C836</x:f>
      </x:c>
      <x:c r="D836" s="0">
        <x:f>'Historical Trades'!D836</x:f>
      </x:c>
      <x:c r="E836" s="23">
        <x:f>'Historical Trades'!E836</x:f>
      </x:c>
      <x:c r="F836" s="0">
        <x:f>'Historical Trades'!F836</x:f>
      </x:c>
      <x:c r="G836" s="0">
        <x:f>'Historical Trades'!G836</x:f>
      </x:c>
      <x:c r="H836" s="0">
        <x:f>'Historical Trades'!H836</x:f>
      </x:c>
      <x:c r="I836" s="0">
        <x:f>'Historical Trades'!I836</x:f>
      </x:c>
      <x:c r="J836" s="0">
        <x:f>'Historical Trades'!J836</x:f>
      </x:c>
      <x:c r="K836" s="0">
        <x:f>'Historical Trades'!K836</x:f>
      </x:c>
      <x:c r="L836" s="0">
        <x:f>'Historical Trades'!L836</x:f>
      </x:c>
      <x:c r="M836" s="0">
        <x:f>'Historical Trades'!M836</x:f>
      </x:c>
      <x:c r="N836" s="0">
        <x:f>CLEAN('Historical Trades'!O836)</x:f>
      </x:c>
      <x:c r="P836" s="14">
        <x:f>IF(G836="sell",M836,-M836)</x:f>
      </x:c>
      <x:c r="Q836" s="14">
        <x:f>VLOOKUP(N836,'Currency Rates'!$A$3:$C$32,3,0)</x:f>
      </x:c>
      <x:c r="R836" s="0">
        <x:f>IF(A836="SPUS",0,IF(A836="FWD",0,P836/Q836))</x:f>
      </x:c>
    </x:row>
    <x:row r="837" spans="1:19" x14ac:dyDescent="0.3">
      <x:c r="A837" s="0">
        <x:f>'Historical Trades'!A837</x:f>
      </x:c>
      <x:c r="B837" s="0">
        <x:f>'Historical Trades'!B837</x:f>
      </x:c>
      <x:c r="C837" s="23">
        <x:f>'Historical Trades'!C837</x:f>
      </x:c>
      <x:c r="D837" s="0">
        <x:f>'Historical Trades'!D837</x:f>
      </x:c>
      <x:c r="E837" s="23">
        <x:f>'Historical Trades'!E837</x:f>
      </x:c>
      <x:c r="F837" s="0">
        <x:f>'Historical Trades'!F837</x:f>
      </x:c>
      <x:c r="G837" s="0">
        <x:f>'Historical Trades'!G837</x:f>
      </x:c>
      <x:c r="H837" s="0">
        <x:f>'Historical Trades'!H837</x:f>
      </x:c>
      <x:c r="I837" s="0">
        <x:f>'Historical Trades'!I837</x:f>
      </x:c>
      <x:c r="J837" s="0">
        <x:f>'Historical Trades'!J837</x:f>
      </x:c>
      <x:c r="K837" s="0">
        <x:f>'Historical Trades'!K837</x:f>
      </x:c>
      <x:c r="L837" s="0">
        <x:f>'Historical Trades'!L837</x:f>
      </x:c>
      <x:c r="M837" s="0">
        <x:f>'Historical Trades'!M837</x:f>
      </x:c>
      <x:c r="N837" s="0">
        <x:f>CLEAN('Historical Trades'!O837)</x:f>
      </x:c>
      <x:c r="P837" s="14">
        <x:f>IF(G837="sell",M837,-M837)</x:f>
      </x:c>
      <x:c r="Q837" s="14">
        <x:f>VLOOKUP(N837,'Currency Rates'!$A$3:$C$32,3,0)</x:f>
      </x:c>
      <x:c r="R837" s="0">
        <x:f>IF(A837="SPUS",0,IF(A837="FWD",0,P837/Q837))</x:f>
      </x:c>
    </x:row>
    <x:row r="838" spans="1:19" x14ac:dyDescent="0.3">
      <x:c r="A838" s="0">
        <x:f>'Historical Trades'!A838</x:f>
      </x:c>
      <x:c r="B838" s="0">
        <x:f>'Historical Trades'!B838</x:f>
      </x:c>
      <x:c r="C838" s="23">
        <x:f>'Historical Trades'!C838</x:f>
      </x:c>
      <x:c r="D838" s="0">
        <x:f>'Historical Trades'!D838</x:f>
      </x:c>
      <x:c r="E838" s="23">
        <x:f>'Historical Trades'!E838</x:f>
      </x:c>
      <x:c r="F838" s="0">
        <x:f>'Historical Trades'!F838</x:f>
      </x:c>
      <x:c r="G838" s="0">
        <x:f>'Historical Trades'!G838</x:f>
      </x:c>
      <x:c r="H838" s="0">
        <x:f>'Historical Trades'!H838</x:f>
      </x:c>
      <x:c r="I838" s="0">
        <x:f>'Historical Trades'!I838</x:f>
      </x:c>
      <x:c r="J838" s="0">
        <x:f>'Historical Trades'!J838</x:f>
      </x:c>
      <x:c r="K838" s="0">
        <x:f>'Historical Trades'!K838</x:f>
      </x:c>
      <x:c r="L838" s="0">
        <x:f>'Historical Trades'!L838</x:f>
      </x:c>
      <x:c r="M838" s="0">
        <x:f>'Historical Trades'!M838</x:f>
      </x:c>
      <x:c r="N838" s="0">
        <x:f>CLEAN('Historical Trades'!O838)</x:f>
      </x:c>
      <x:c r="P838" s="14">
        <x:f>IF(G838="sell",M838,-M838)</x:f>
      </x:c>
      <x:c r="Q838" s="14">
        <x:f>VLOOKUP(N838,'Currency Rates'!$A$3:$C$32,3,0)</x:f>
      </x:c>
      <x:c r="R838" s="0">
        <x:f>IF(A838="SPUS",0,IF(A838="FWD",0,P838/Q838))</x:f>
      </x:c>
    </x:row>
    <x:row r="839" spans="1:19" x14ac:dyDescent="0.3">
      <x:c r="A839" s="0">
        <x:f>'Historical Trades'!A839</x:f>
      </x:c>
      <x:c r="B839" s="0">
        <x:f>'Historical Trades'!B839</x:f>
      </x:c>
      <x:c r="C839" s="23">
        <x:f>'Historical Trades'!C839</x:f>
      </x:c>
      <x:c r="D839" s="0">
        <x:f>'Historical Trades'!D839</x:f>
      </x:c>
      <x:c r="E839" s="23">
        <x:f>'Historical Trades'!E839</x:f>
      </x:c>
      <x:c r="F839" s="0">
        <x:f>'Historical Trades'!F839</x:f>
      </x:c>
      <x:c r="G839" s="0">
        <x:f>'Historical Trades'!G839</x:f>
      </x:c>
      <x:c r="H839" s="0">
        <x:f>'Historical Trades'!H839</x:f>
      </x:c>
      <x:c r="I839" s="0">
        <x:f>'Historical Trades'!I839</x:f>
      </x:c>
      <x:c r="J839" s="0">
        <x:f>'Historical Trades'!J839</x:f>
      </x:c>
      <x:c r="K839" s="0">
        <x:f>'Historical Trades'!K839</x:f>
      </x:c>
      <x:c r="L839" s="0">
        <x:f>'Historical Trades'!L839</x:f>
      </x:c>
      <x:c r="M839" s="0">
        <x:f>'Historical Trades'!M839</x:f>
      </x:c>
      <x:c r="N839" s="0">
        <x:f>CLEAN('Historical Trades'!O839)</x:f>
      </x:c>
      <x:c r="P839" s="14">
        <x:f>IF(G839="sell",M839,-M839)</x:f>
      </x:c>
      <x:c r="Q839" s="14">
        <x:f>VLOOKUP(N839,'Currency Rates'!$A$3:$C$32,3,0)</x:f>
      </x:c>
      <x:c r="R839" s="0">
        <x:f>IF(A839="SPUS",0,IF(A839="FWD",0,P839/Q839))</x:f>
      </x:c>
    </x:row>
    <x:row r="840" spans="1:19" x14ac:dyDescent="0.3">
      <x:c r="A840" s="0">
        <x:f>'Historical Trades'!A840</x:f>
      </x:c>
      <x:c r="B840" s="0">
        <x:f>'Historical Trades'!B840</x:f>
      </x:c>
      <x:c r="C840" s="23">
        <x:f>'Historical Trades'!C840</x:f>
      </x:c>
      <x:c r="D840" s="0">
        <x:f>'Historical Trades'!D840</x:f>
      </x:c>
      <x:c r="E840" s="23">
        <x:f>'Historical Trades'!E840</x:f>
      </x:c>
      <x:c r="F840" s="0">
        <x:f>'Historical Trades'!F840</x:f>
      </x:c>
      <x:c r="G840" s="0">
        <x:f>'Historical Trades'!G840</x:f>
      </x:c>
      <x:c r="H840" s="0">
        <x:f>'Historical Trades'!H840</x:f>
      </x:c>
      <x:c r="I840" s="0">
        <x:f>'Historical Trades'!I840</x:f>
      </x:c>
      <x:c r="J840" s="0">
        <x:f>'Historical Trades'!J840</x:f>
      </x:c>
      <x:c r="K840" s="0">
        <x:f>'Historical Trades'!K840</x:f>
      </x:c>
      <x:c r="L840" s="0">
        <x:f>'Historical Trades'!L840</x:f>
      </x:c>
      <x:c r="M840" s="0">
        <x:f>'Historical Trades'!M840</x:f>
      </x:c>
      <x:c r="N840" s="0">
        <x:f>CLEAN('Historical Trades'!O840)</x:f>
      </x:c>
      <x:c r="P840" s="14">
        <x:f>IF(G840="sell",M840,-M840)</x:f>
      </x:c>
      <x:c r="Q840" s="14">
        <x:f>VLOOKUP(N840,'Currency Rates'!$A$3:$C$32,3,0)</x:f>
      </x:c>
      <x:c r="R840" s="0">
        <x:f>IF(A840="SPUS",0,IF(A840="FWD",0,P840/Q840))</x:f>
      </x:c>
    </x:row>
    <x:row r="841" spans="1:19" x14ac:dyDescent="0.3">
      <x:c r="A841" s="0">
        <x:f>'Historical Trades'!A841</x:f>
      </x:c>
      <x:c r="B841" s="0">
        <x:f>'Historical Trades'!B841</x:f>
      </x:c>
      <x:c r="C841" s="23">
        <x:f>'Historical Trades'!C841</x:f>
      </x:c>
      <x:c r="D841" s="0">
        <x:f>'Historical Trades'!D841</x:f>
      </x:c>
      <x:c r="E841" s="23">
        <x:f>'Historical Trades'!E841</x:f>
      </x:c>
      <x:c r="F841" s="0">
        <x:f>'Historical Trades'!F841</x:f>
      </x:c>
      <x:c r="G841" s="0">
        <x:f>'Historical Trades'!G841</x:f>
      </x:c>
      <x:c r="H841" s="0">
        <x:f>'Historical Trades'!H841</x:f>
      </x:c>
      <x:c r="I841" s="0">
        <x:f>'Historical Trades'!I841</x:f>
      </x:c>
      <x:c r="J841" s="0">
        <x:f>'Historical Trades'!J841</x:f>
      </x:c>
      <x:c r="K841" s="0">
        <x:f>'Historical Trades'!K841</x:f>
      </x:c>
      <x:c r="L841" s="0">
        <x:f>'Historical Trades'!L841</x:f>
      </x:c>
      <x:c r="M841" s="0">
        <x:f>'Historical Trades'!M841</x:f>
      </x:c>
      <x:c r="N841" s="0">
        <x:f>CLEAN('Historical Trades'!O841)</x:f>
      </x:c>
      <x:c r="P841" s="14">
        <x:f>IF(G841="sell",M841,-M841)</x:f>
      </x:c>
      <x:c r="Q841" s="14">
        <x:f>VLOOKUP(N841,'Currency Rates'!$A$3:$C$32,3,0)</x:f>
      </x:c>
      <x:c r="R841" s="0">
        <x:f>IF(A841="SPUS",0,IF(A841="FWD",0,P841/Q841))</x:f>
      </x:c>
    </x:row>
    <x:row r="842" spans="1:19" x14ac:dyDescent="0.3">
      <x:c r="A842" s="0">
        <x:f>'Historical Trades'!A842</x:f>
      </x:c>
      <x:c r="B842" s="0">
        <x:f>'Historical Trades'!B842</x:f>
      </x:c>
      <x:c r="C842" s="23">
        <x:f>'Historical Trades'!C842</x:f>
      </x:c>
      <x:c r="D842" s="0">
        <x:f>'Historical Trades'!D842</x:f>
      </x:c>
      <x:c r="E842" s="23">
        <x:f>'Historical Trades'!E842</x:f>
      </x:c>
      <x:c r="F842" s="0">
        <x:f>'Historical Trades'!F842</x:f>
      </x:c>
      <x:c r="G842" s="0">
        <x:f>'Historical Trades'!G842</x:f>
      </x:c>
      <x:c r="H842" s="0">
        <x:f>'Historical Trades'!H842</x:f>
      </x:c>
      <x:c r="I842" s="0">
        <x:f>'Historical Trades'!I842</x:f>
      </x:c>
      <x:c r="J842" s="0">
        <x:f>'Historical Trades'!J842</x:f>
      </x:c>
      <x:c r="K842" s="0">
        <x:f>'Historical Trades'!K842</x:f>
      </x:c>
      <x:c r="L842" s="0">
        <x:f>'Historical Trades'!L842</x:f>
      </x:c>
      <x:c r="M842" s="0">
        <x:f>'Historical Trades'!M842</x:f>
      </x:c>
      <x:c r="N842" s="0">
        <x:f>CLEAN('Historical Trades'!O842)</x:f>
      </x:c>
      <x:c r="P842" s="14">
        <x:f>IF(G842="sell",M842,-M842)</x:f>
      </x:c>
      <x:c r="Q842" s="14">
        <x:f>VLOOKUP(N842,'Currency Rates'!$A$3:$C$32,3,0)</x:f>
      </x:c>
      <x:c r="R842" s="0">
        <x:f>IF(A842="SPUS",0,IF(A842="FWD",0,P842/Q842))</x:f>
      </x:c>
    </x:row>
    <x:row r="843" spans="1:19" x14ac:dyDescent="0.3">
      <x:c r="A843" s="0">
        <x:f>'Historical Trades'!A843</x:f>
      </x:c>
      <x:c r="B843" s="0">
        <x:f>'Historical Trades'!B843</x:f>
      </x:c>
      <x:c r="C843" s="23">
        <x:f>'Historical Trades'!C843</x:f>
      </x:c>
      <x:c r="D843" s="0">
        <x:f>'Historical Trades'!D843</x:f>
      </x:c>
      <x:c r="E843" s="23">
        <x:f>'Historical Trades'!E843</x:f>
      </x:c>
      <x:c r="F843" s="0">
        <x:f>'Historical Trades'!F843</x:f>
      </x:c>
      <x:c r="G843" s="0">
        <x:f>'Historical Trades'!G843</x:f>
      </x:c>
      <x:c r="H843" s="0">
        <x:f>'Historical Trades'!H843</x:f>
      </x:c>
      <x:c r="I843" s="0">
        <x:f>'Historical Trades'!I843</x:f>
      </x:c>
      <x:c r="J843" s="0">
        <x:f>'Historical Trades'!J843</x:f>
      </x:c>
      <x:c r="K843" s="0">
        <x:f>'Historical Trades'!K843</x:f>
      </x:c>
      <x:c r="L843" s="0">
        <x:f>'Historical Trades'!L843</x:f>
      </x:c>
      <x:c r="M843" s="0">
        <x:f>'Historical Trades'!M843</x:f>
      </x:c>
      <x:c r="N843" s="0">
        <x:f>CLEAN('Historical Trades'!O843)</x:f>
      </x:c>
      <x:c r="P843" s="14">
        <x:f>IF(G843="sell",M843,-M843)</x:f>
      </x:c>
      <x:c r="Q843" s="14">
        <x:f>VLOOKUP(N843,'Currency Rates'!$A$3:$C$32,3,0)</x:f>
      </x:c>
      <x:c r="R843" s="0">
        <x:f>IF(A843="SPUS",0,IF(A843="FWD",0,P843/Q843))</x:f>
      </x:c>
    </x:row>
    <x:row r="844" spans="1:19" x14ac:dyDescent="0.3">
      <x:c r="A844" s="0">
        <x:f>'Historical Trades'!A844</x:f>
      </x:c>
      <x:c r="B844" s="0">
        <x:f>'Historical Trades'!B844</x:f>
      </x:c>
      <x:c r="C844" s="23">
        <x:f>'Historical Trades'!C844</x:f>
      </x:c>
      <x:c r="D844" s="0">
        <x:f>'Historical Trades'!D844</x:f>
      </x:c>
      <x:c r="E844" s="23">
        <x:f>'Historical Trades'!E844</x:f>
      </x:c>
      <x:c r="F844" s="0">
        <x:f>'Historical Trades'!F844</x:f>
      </x:c>
      <x:c r="G844" s="0">
        <x:f>'Historical Trades'!G844</x:f>
      </x:c>
      <x:c r="H844" s="0">
        <x:f>'Historical Trades'!H844</x:f>
      </x:c>
      <x:c r="I844" s="0">
        <x:f>'Historical Trades'!I844</x:f>
      </x:c>
      <x:c r="J844" s="0">
        <x:f>'Historical Trades'!J844</x:f>
      </x:c>
      <x:c r="K844" s="0">
        <x:f>'Historical Trades'!K844</x:f>
      </x:c>
      <x:c r="L844" s="0">
        <x:f>'Historical Trades'!L844</x:f>
      </x:c>
      <x:c r="M844" s="0">
        <x:f>'Historical Trades'!M844</x:f>
      </x:c>
      <x:c r="N844" s="0">
        <x:f>CLEAN('Historical Trades'!O844)</x:f>
      </x:c>
      <x:c r="P844" s="14">
        <x:f>IF(G844="sell",M844,-M844)</x:f>
      </x:c>
      <x:c r="Q844" s="14">
        <x:f>VLOOKUP(N844,'Currency Rates'!$A$3:$C$32,3,0)</x:f>
      </x:c>
      <x:c r="R844" s="0">
        <x:f>IF(A844="SPUS",0,IF(A844="FWD",0,P844/Q844))</x:f>
      </x:c>
    </x:row>
    <x:row r="845" spans="1:19" x14ac:dyDescent="0.3">
      <x:c r="A845" s="0">
        <x:f>'Historical Trades'!A845</x:f>
      </x:c>
      <x:c r="B845" s="0">
        <x:f>'Historical Trades'!B845</x:f>
      </x:c>
      <x:c r="C845" s="23">
        <x:f>'Historical Trades'!C845</x:f>
      </x:c>
      <x:c r="D845" s="0">
        <x:f>'Historical Trades'!D845</x:f>
      </x:c>
      <x:c r="E845" s="23">
        <x:f>'Historical Trades'!E845</x:f>
      </x:c>
      <x:c r="F845" s="0">
        <x:f>'Historical Trades'!F845</x:f>
      </x:c>
      <x:c r="G845" s="0">
        <x:f>'Historical Trades'!G845</x:f>
      </x:c>
      <x:c r="H845" s="0">
        <x:f>'Historical Trades'!H845</x:f>
      </x:c>
      <x:c r="I845" s="0">
        <x:f>'Historical Trades'!I845</x:f>
      </x:c>
      <x:c r="J845" s="0">
        <x:f>'Historical Trades'!J845</x:f>
      </x:c>
      <x:c r="K845" s="0">
        <x:f>'Historical Trades'!K845</x:f>
      </x:c>
      <x:c r="L845" s="0">
        <x:f>'Historical Trades'!L845</x:f>
      </x:c>
      <x:c r="M845" s="0">
        <x:f>'Historical Trades'!M845</x:f>
      </x:c>
      <x:c r="N845" s="0">
        <x:f>CLEAN('Historical Trades'!O845)</x:f>
      </x:c>
      <x:c r="P845" s="14">
        <x:f>IF(G845="sell",M845,-M845)</x:f>
      </x:c>
      <x:c r="Q845" s="14">
        <x:f>VLOOKUP(N845,'Currency Rates'!$A$3:$C$32,3,0)</x:f>
      </x:c>
      <x:c r="R845" s="0">
        <x:f>IF(A845="SPUS",0,IF(A845="FWD",0,P845/Q845))</x:f>
      </x:c>
    </x:row>
    <x:row r="846" spans="1:19" x14ac:dyDescent="0.3">
      <x:c r="A846" s="0">
        <x:f>'Historical Trades'!A846</x:f>
      </x:c>
      <x:c r="B846" s="0">
        <x:f>'Historical Trades'!B846</x:f>
      </x:c>
      <x:c r="C846" s="23">
        <x:f>'Historical Trades'!C846</x:f>
      </x:c>
      <x:c r="D846" s="0">
        <x:f>'Historical Trades'!D846</x:f>
      </x:c>
      <x:c r="E846" s="23">
        <x:f>'Historical Trades'!E846</x:f>
      </x:c>
      <x:c r="F846" s="0">
        <x:f>'Historical Trades'!F846</x:f>
      </x:c>
      <x:c r="G846" s="0">
        <x:f>'Historical Trades'!G846</x:f>
      </x:c>
      <x:c r="H846" s="0">
        <x:f>'Historical Trades'!H846</x:f>
      </x:c>
      <x:c r="I846" s="0">
        <x:f>'Historical Trades'!I846</x:f>
      </x:c>
      <x:c r="J846" s="0">
        <x:f>'Historical Trades'!J846</x:f>
      </x:c>
      <x:c r="K846" s="0">
        <x:f>'Historical Trades'!K846</x:f>
      </x:c>
      <x:c r="L846" s="0">
        <x:f>'Historical Trades'!L846</x:f>
      </x:c>
      <x:c r="M846" s="0">
        <x:f>'Historical Trades'!M846</x:f>
      </x:c>
      <x:c r="N846" s="0">
        <x:f>CLEAN('Historical Trades'!O846)</x:f>
      </x:c>
      <x:c r="P846" s="14">
        <x:f>IF(G846="sell",M846,-M846)</x:f>
      </x:c>
      <x:c r="Q846" s="14">
        <x:f>VLOOKUP(N846,'Currency Rates'!$A$3:$C$32,3,0)</x:f>
      </x:c>
      <x:c r="R846" s="0">
        <x:f>IF(A846="SPUS",0,IF(A846="FWD",0,P846/Q846))</x:f>
      </x:c>
    </x:row>
    <x:row r="847" spans="1:19" x14ac:dyDescent="0.3">
      <x:c r="A847" s="0">
        <x:f>'Historical Trades'!A847</x:f>
      </x:c>
      <x:c r="B847" s="0">
        <x:f>'Historical Trades'!B847</x:f>
      </x:c>
      <x:c r="C847" s="23">
        <x:f>'Historical Trades'!C847</x:f>
      </x:c>
      <x:c r="D847" s="0">
        <x:f>'Historical Trades'!D847</x:f>
      </x:c>
      <x:c r="E847" s="23">
        <x:f>'Historical Trades'!E847</x:f>
      </x:c>
      <x:c r="F847" s="0">
        <x:f>'Historical Trades'!F847</x:f>
      </x:c>
      <x:c r="G847" s="0">
        <x:f>'Historical Trades'!G847</x:f>
      </x:c>
      <x:c r="H847" s="0">
        <x:f>'Historical Trades'!H847</x:f>
      </x:c>
      <x:c r="I847" s="0">
        <x:f>'Historical Trades'!I847</x:f>
      </x:c>
      <x:c r="J847" s="0">
        <x:f>'Historical Trades'!J847</x:f>
      </x:c>
      <x:c r="K847" s="0">
        <x:f>'Historical Trades'!K847</x:f>
      </x:c>
      <x:c r="L847" s="0">
        <x:f>'Historical Trades'!L847</x:f>
      </x:c>
      <x:c r="M847" s="0">
        <x:f>'Historical Trades'!M847</x:f>
      </x:c>
      <x:c r="N847" s="0">
        <x:f>CLEAN('Historical Trades'!O847)</x:f>
      </x:c>
      <x:c r="P847" s="14">
        <x:f>IF(G847="sell",M847,-M847)</x:f>
      </x:c>
      <x:c r="Q847" s="14">
        <x:f>VLOOKUP(N847,'Currency Rates'!$A$3:$C$32,3,0)</x:f>
      </x:c>
      <x:c r="R847" s="0">
        <x:f>IF(A847="SPUS",0,IF(A847="FWD",0,P847/Q847))</x:f>
      </x:c>
    </x:row>
    <x:row r="848" spans="1:19" x14ac:dyDescent="0.3">
      <x:c r="A848" s="0">
        <x:f>'Historical Trades'!A848</x:f>
      </x:c>
      <x:c r="B848" s="0">
        <x:f>'Historical Trades'!B848</x:f>
      </x:c>
      <x:c r="C848" s="23">
        <x:f>'Historical Trades'!C848</x:f>
      </x:c>
      <x:c r="D848" s="0">
        <x:f>'Historical Trades'!D848</x:f>
      </x:c>
      <x:c r="E848" s="23">
        <x:f>'Historical Trades'!E848</x:f>
      </x:c>
      <x:c r="F848" s="0">
        <x:f>'Historical Trades'!F848</x:f>
      </x:c>
      <x:c r="G848" s="0">
        <x:f>'Historical Trades'!G848</x:f>
      </x:c>
      <x:c r="H848" s="0">
        <x:f>'Historical Trades'!H848</x:f>
      </x:c>
      <x:c r="I848" s="0">
        <x:f>'Historical Trades'!I848</x:f>
      </x:c>
      <x:c r="J848" s="0">
        <x:f>'Historical Trades'!J848</x:f>
      </x:c>
      <x:c r="K848" s="0">
        <x:f>'Historical Trades'!K848</x:f>
      </x:c>
      <x:c r="L848" s="0">
        <x:f>'Historical Trades'!L848</x:f>
      </x:c>
      <x:c r="M848" s="0">
        <x:f>'Historical Trades'!M848</x:f>
      </x:c>
      <x:c r="N848" s="0">
        <x:f>CLEAN('Historical Trades'!O848)</x:f>
      </x:c>
      <x:c r="P848" s="14">
        <x:f>IF(G848="sell",M848,-M848)</x:f>
      </x:c>
      <x:c r="Q848" s="14">
        <x:f>VLOOKUP(N848,'Currency Rates'!$A$3:$C$32,3,0)</x:f>
      </x:c>
      <x:c r="R848" s="0">
        <x:f>IF(A848="SPUS",0,IF(A848="FWD",0,P848/Q848))</x:f>
      </x:c>
    </x:row>
    <x:row r="849" spans="1:19" x14ac:dyDescent="0.3">
      <x:c r="A849" s="0">
        <x:f>'Historical Trades'!A849</x:f>
      </x:c>
      <x:c r="B849" s="0">
        <x:f>'Historical Trades'!B849</x:f>
      </x:c>
      <x:c r="C849" s="23">
        <x:f>'Historical Trades'!C849</x:f>
      </x:c>
      <x:c r="D849" s="0">
        <x:f>'Historical Trades'!D849</x:f>
      </x:c>
      <x:c r="E849" s="23">
        <x:f>'Historical Trades'!E849</x:f>
      </x:c>
      <x:c r="F849" s="0">
        <x:f>'Historical Trades'!F849</x:f>
      </x:c>
      <x:c r="G849" s="0">
        <x:f>'Historical Trades'!G849</x:f>
      </x:c>
      <x:c r="H849" s="0">
        <x:f>'Historical Trades'!H849</x:f>
      </x:c>
      <x:c r="I849" s="0">
        <x:f>'Historical Trades'!I849</x:f>
      </x:c>
      <x:c r="J849" s="0">
        <x:f>'Historical Trades'!J849</x:f>
      </x:c>
      <x:c r="K849" s="0">
        <x:f>'Historical Trades'!K849</x:f>
      </x:c>
      <x:c r="L849" s="0">
        <x:f>'Historical Trades'!L849</x:f>
      </x:c>
      <x:c r="M849" s="0">
        <x:f>'Historical Trades'!M849</x:f>
      </x:c>
      <x:c r="N849" s="0">
        <x:f>CLEAN('Historical Trades'!O849)</x:f>
      </x:c>
      <x:c r="P849" s="14">
        <x:f>IF(G849="sell",M849,-M849)</x:f>
      </x:c>
      <x:c r="Q849" s="14">
        <x:f>VLOOKUP(N849,'Currency Rates'!$A$3:$C$32,3,0)</x:f>
      </x:c>
      <x:c r="R849" s="0">
        <x:f>IF(A849="SPUS",0,IF(A849="FWD",0,P849/Q849))</x:f>
      </x:c>
    </x:row>
    <x:row r="850" spans="1:19" x14ac:dyDescent="0.3">
      <x:c r="A850" s="0">
        <x:f>'Historical Trades'!A850</x:f>
      </x:c>
      <x:c r="B850" s="0">
        <x:f>'Historical Trades'!B850</x:f>
      </x:c>
      <x:c r="C850" s="23">
        <x:f>'Historical Trades'!C850</x:f>
      </x:c>
      <x:c r="D850" s="0">
        <x:f>'Historical Trades'!D850</x:f>
      </x:c>
      <x:c r="E850" s="23">
        <x:f>'Historical Trades'!E850</x:f>
      </x:c>
      <x:c r="F850" s="0">
        <x:f>'Historical Trades'!F850</x:f>
      </x:c>
      <x:c r="G850" s="0">
        <x:f>'Historical Trades'!G850</x:f>
      </x:c>
      <x:c r="H850" s="0">
        <x:f>'Historical Trades'!H850</x:f>
      </x:c>
      <x:c r="I850" s="0">
        <x:f>'Historical Trades'!I850</x:f>
      </x:c>
      <x:c r="J850" s="0">
        <x:f>'Historical Trades'!J850</x:f>
      </x:c>
      <x:c r="K850" s="0">
        <x:f>'Historical Trades'!K850</x:f>
      </x:c>
      <x:c r="L850" s="0">
        <x:f>'Historical Trades'!L850</x:f>
      </x:c>
      <x:c r="M850" s="0">
        <x:f>'Historical Trades'!M850</x:f>
      </x:c>
      <x:c r="N850" s="0">
        <x:f>CLEAN('Historical Trades'!O850)</x:f>
      </x:c>
      <x:c r="P850" s="14">
        <x:f>IF(G850="sell",M850,-M850)</x:f>
      </x:c>
      <x:c r="Q850" s="14">
        <x:f>VLOOKUP(N850,'Currency Rates'!$A$3:$C$32,3,0)</x:f>
      </x:c>
      <x:c r="R850" s="0">
        <x:f>IF(A850="SPUS",0,IF(A850="FWD",0,P850/Q850))</x:f>
      </x:c>
    </x:row>
    <x:row r="851" spans="1:19" x14ac:dyDescent="0.3">
      <x:c r="A851" s="0">
        <x:f>'Historical Trades'!A851</x:f>
      </x:c>
      <x:c r="B851" s="0">
        <x:f>'Historical Trades'!B851</x:f>
      </x:c>
      <x:c r="C851" s="23">
        <x:f>'Historical Trades'!C851</x:f>
      </x:c>
      <x:c r="D851" s="0">
        <x:f>'Historical Trades'!D851</x:f>
      </x:c>
      <x:c r="E851" s="23">
        <x:f>'Historical Trades'!E851</x:f>
      </x:c>
      <x:c r="F851" s="0">
        <x:f>'Historical Trades'!F851</x:f>
      </x:c>
      <x:c r="G851" s="0">
        <x:f>'Historical Trades'!G851</x:f>
      </x:c>
      <x:c r="H851" s="0">
        <x:f>'Historical Trades'!H851</x:f>
      </x:c>
      <x:c r="I851" s="0">
        <x:f>'Historical Trades'!I851</x:f>
      </x:c>
      <x:c r="J851" s="0">
        <x:f>'Historical Trades'!J851</x:f>
      </x:c>
      <x:c r="K851" s="0">
        <x:f>'Historical Trades'!K851</x:f>
      </x:c>
      <x:c r="L851" s="0">
        <x:f>'Historical Trades'!L851</x:f>
      </x:c>
      <x:c r="M851" s="0">
        <x:f>'Historical Trades'!M851</x:f>
      </x:c>
      <x:c r="N851" s="0">
        <x:f>CLEAN('Historical Trades'!O851)</x:f>
      </x:c>
      <x:c r="P851" s="14">
        <x:f>IF(G851="sell",M851,-M851)</x:f>
      </x:c>
      <x:c r="Q851" s="14">
        <x:f>VLOOKUP(N851,'Currency Rates'!$A$3:$C$32,3,0)</x:f>
      </x:c>
      <x:c r="R851" s="0">
        <x:f>IF(A851="SPUS",0,IF(A851="FWD",0,P851/Q851))</x:f>
      </x:c>
    </x:row>
    <x:row r="852" spans="1:19" x14ac:dyDescent="0.3">
      <x:c r="A852" s="0">
        <x:f>'Historical Trades'!A852</x:f>
      </x:c>
      <x:c r="B852" s="0">
        <x:f>'Historical Trades'!B852</x:f>
      </x:c>
      <x:c r="C852" s="23">
        <x:f>'Historical Trades'!C852</x:f>
      </x:c>
      <x:c r="D852" s="0">
        <x:f>'Historical Trades'!D852</x:f>
      </x:c>
      <x:c r="E852" s="23">
        <x:f>'Historical Trades'!E852</x:f>
      </x:c>
      <x:c r="F852" s="0">
        <x:f>'Historical Trades'!F852</x:f>
      </x:c>
      <x:c r="G852" s="0">
        <x:f>'Historical Trades'!G852</x:f>
      </x:c>
      <x:c r="H852" s="0">
        <x:f>'Historical Trades'!H852</x:f>
      </x:c>
      <x:c r="I852" s="0">
        <x:f>'Historical Trades'!I852</x:f>
      </x:c>
      <x:c r="J852" s="0">
        <x:f>'Historical Trades'!J852</x:f>
      </x:c>
      <x:c r="K852" s="0">
        <x:f>'Historical Trades'!K852</x:f>
      </x:c>
      <x:c r="L852" s="0">
        <x:f>'Historical Trades'!L852</x:f>
      </x:c>
      <x:c r="M852" s="0">
        <x:f>'Historical Trades'!M852</x:f>
      </x:c>
      <x:c r="N852" s="0">
        <x:f>CLEAN('Historical Trades'!O852)</x:f>
      </x:c>
      <x:c r="P852" s="14">
        <x:f>IF(G852="sell",M852,-M852)</x:f>
      </x:c>
      <x:c r="Q852" s="14">
        <x:f>VLOOKUP(N852,'Currency Rates'!$A$3:$C$32,3,0)</x:f>
      </x:c>
      <x:c r="R852" s="0">
        <x:f>IF(A852="SPUS",0,IF(A852="FWD",0,P852/Q852))</x:f>
      </x:c>
    </x:row>
    <x:row r="853" spans="1:19" x14ac:dyDescent="0.3">
      <x:c r="A853" s="0">
        <x:f>'Historical Trades'!A853</x:f>
      </x:c>
      <x:c r="B853" s="0">
        <x:f>'Historical Trades'!B853</x:f>
      </x:c>
      <x:c r="C853" s="23">
        <x:f>'Historical Trades'!C853</x:f>
      </x:c>
      <x:c r="D853" s="0">
        <x:f>'Historical Trades'!D853</x:f>
      </x:c>
      <x:c r="E853" s="23">
        <x:f>'Historical Trades'!E853</x:f>
      </x:c>
      <x:c r="F853" s="0">
        <x:f>'Historical Trades'!F853</x:f>
      </x:c>
      <x:c r="G853" s="0">
        <x:f>'Historical Trades'!G853</x:f>
      </x:c>
      <x:c r="H853" s="0">
        <x:f>'Historical Trades'!H853</x:f>
      </x:c>
      <x:c r="I853" s="0">
        <x:f>'Historical Trades'!I853</x:f>
      </x:c>
      <x:c r="J853" s="0">
        <x:f>'Historical Trades'!J853</x:f>
      </x:c>
      <x:c r="K853" s="0">
        <x:f>'Historical Trades'!K853</x:f>
      </x:c>
      <x:c r="L853" s="0">
        <x:f>'Historical Trades'!L853</x:f>
      </x:c>
      <x:c r="M853" s="0">
        <x:f>'Historical Trades'!M853</x:f>
      </x:c>
      <x:c r="N853" s="0">
        <x:f>CLEAN('Historical Trades'!O853)</x:f>
      </x:c>
      <x:c r="P853" s="14">
        <x:f>IF(G853="sell",M853,-M853)</x:f>
      </x:c>
      <x:c r="Q853" s="14">
        <x:f>VLOOKUP(N853,'Currency Rates'!$A$3:$C$32,3,0)</x:f>
      </x:c>
      <x:c r="R853" s="0">
        <x:f>IF(A853="SPUS",0,IF(A853="FWD",0,P853/Q853))</x:f>
      </x:c>
    </x:row>
    <x:row r="854" spans="1:19" x14ac:dyDescent="0.3">
      <x:c r="A854" s="0">
        <x:f>'Historical Trades'!A854</x:f>
      </x:c>
      <x:c r="B854" s="0">
        <x:f>'Historical Trades'!B854</x:f>
      </x:c>
      <x:c r="C854" s="23">
        <x:f>'Historical Trades'!C854</x:f>
      </x:c>
      <x:c r="D854" s="0">
        <x:f>'Historical Trades'!D854</x:f>
      </x:c>
      <x:c r="E854" s="23">
        <x:f>'Historical Trades'!E854</x:f>
      </x:c>
      <x:c r="F854" s="0">
        <x:f>'Historical Trades'!F854</x:f>
      </x:c>
      <x:c r="G854" s="0">
        <x:f>'Historical Trades'!G854</x:f>
      </x:c>
      <x:c r="H854" s="0">
        <x:f>'Historical Trades'!H854</x:f>
      </x:c>
      <x:c r="I854" s="0">
        <x:f>'Historical Trades'!I854</x:f>
      </x:c>
      <x:c r="J854" s="0">
        <x:f>'Historical Trades'!J854</x:f>
      </x:c>
      <x:c r="K854" s="0">
        <x:f>'Historical Trades'!K854</x:f>
      </x:c>
      <x:c r="L854" s="0">
        <x:f>'Historical Trades'!L854</x:f>
      </x:c>
      <x:c r="M854" s="0">
        <x:f>'Historical Trades'!M854</x:f>
      </x:c>
      <x:c r="N854" s="0">
        <x:f>CLEAN('Historical Trades'!O854)</x:f>
      </x:c>
      <x:c r="P854" s="14">
        <x:f>IF(G854="sell",M854,-M854)</x:f>
      </x:c>
      <x:c r="Q854" s="14">
        <x:f>VLOOKUP(N854,'Currency Rates'!$A$3:$C$32,3,0)</x:f>
      </x:c>
      <x:c r="R854" s="0">
        <x:f>IF(A854="SPUS",0,IF(A854="FWD",0,P854/Q854))</x:f>
      </x:c>
    </x:row>
    <x:row r="855" spans="1:19" x14ac:dyDescent="0.3">
      <x:c r="A855" s="0">
        <x:f>'Historical Trades'!A855</x:f>
      </x:c>
      <x:c r="B855" s="0">
        <x:f>'Historical Trades'!B855</x:f>
      </x:c>
      <x:c r="C855" s="23">
        <x:f>'Historical Trades'!C855</x:f>
      </x:c>
      <x:c r="D855" s="0">
        <x:f>'Historical Trades'!D855</x:f>
      </x:c>
      <x:c r="E855" s="23">
        <x:f>'Historical Trades'!E855</x:f>
      </x:c>
      <x:c r="F855" s="0">
        <x:f>'Historical Trades'!F855</x:f>
      </x:c>
      <x:c r="G855" s="0">
        <x:f>'Historical Trades'!G855</x:f>
      </x:c>
      <x:c r="H855" s="0">
        <x:f>'Historical Trades'!H855</x:f>
      </x:c>
      <x:c r="I855" s="0">
        <x:f>'Historical Trades'!I855</x:f>
      </x:c>
      <x:c r="J855" s="0">
        <x:f>'Historical Trades'!J855</x:f>
      </x:c>
      <x:c r="K855" s="0">
        <x:f>'Historical Trades'!K855</x:f>
      </x:c>
      <x:c r="L855" s="0">
        <x:f>'Historical Trades'!L855</x:f>
      </x:c>
      <x:c r="M855" s="0">
        <x:f>'Historical Trades'!M855</x:f>
      </x:c>
      <x:c r="N855" s="0">
        <x:f>CLEAN('Historical Trades'!O855)</x:f>
      </x:c>
      <x:c r="P855" s="14">
        <x:f>IF(G855="sell",M855,-M855)</x:f>
      </x:c>
      <x:c r="Q855" s="14">
        <x:f>VLOOKUP(N855,'Currency Rates'!$A$3:$C$32,3,0)</x:f>
      </x:c>
      <x:c r="R855" s="0">
        <x:f>IF(A855="SPUS",0,IF(A855="FWD",0,P855/Q855))</x:f>
      </x:c>
    </x:row>
    <x:row r="856" spans="1:19" x14ac:dyDescent="0.3">
      <x:c r="A856" s="0">
        <x:f>'Historical Trades'!A856</x:f>
      </x:c>
      <x:c r="B856" s="0">
        <x:f>'Historical Trades'!B856</x:f>
      </x:c>
      <x:c r="C856" s="23">
        <x:f>'Historical Trades'!C856</x:f>
      </x:c>
      <x:c r="D856" s="0">
        <x:f>'Historical Trades'!D856</x:f>
      </x:c>
      <x:c r="E856" s="23">
        <x:f>'Historical Trades'!E856</x:f>
      </x:c>
      <x:c r="F856" s="0">
        <x:f>'Historical Trades'!F856</x:f>
      </x:c>
      <x:c r="G856" s="0">
        <x:f>'Historical Trades'!G856</x:f>
      </x:c>
      <x:c r="H856" s="0">
        <x:f>'Historical Trades'!H856</x:f>
      </x:c>
      <x:c r="I856" s="0">
        <x:f>'Historical Trades'!I856</x:f>
      </x:c>
      <x:c r="J856" s="0">
        <x:f>'Historical Trades'!J856</x:f>
      </x:c>
      <x:c r="K856" s="0">
        <x:f>'Historical Trades'!K856</x:f>
      </x:c>
      <x:c r="L856" s="0">
        <x:f>'Historical Trades'!L856</x:f>
      </x:c>
      <x:c r="M856" s="0">
        <x:f>'Historical Trades'!M856</x:f>
      </x:c>
      <x:c r="N856" s="0">
        <x:f>CLEAN('Historical Trades'!O856)</x:f>
      </x:c>
      <x:c r="P856" s="14">
        <x:f>IF(G856="sell",M856,-M856)</x:f>
      </x:c>
      <x:c r="Q856" s="14">
        <x:f>VLOOKUP(N856,'Currency Rates'!$A$3:$C$32,3,0)</x:f>
      </x:c>
      <x:c r="R856" s="0">
        <x:f>IF(A856="SPUS",0,IF(A856="FWD",0,P856/Q856))</x:f>
      </x:c>
    </x:row>
    <x:row r="857" spans="1:19" x14ac:dyDescent="0.3">
      <x:c r="A857" s="0">
        <x:f>'Historical Trades'!A857</x:f>
      </x:c>
      <x:c r="B857" s="0">
        <x:f>'Historical Trades'!B857</x:f>
      </x:c>
      <x:c r="C857" s="23">
        <x:f>'Historical Trades'!C857</x:f>
      </x:c>
      <x:c r="D857" s="0">
        <x:f>'Historical Trades'!D857</x:f>
      </x:c>
      <x:c r="E857" s="23">
        <x:f>'Historical Trades'!E857</x:f>
      </x:c>
      <x:c r="F857" s="0">
        <x:f>'Historical Trades'!F857</x:f>
      </x:c>
      <x:c r="G857" s="0">
        <x:f>'Historical Trades'!G857</x:f>
      </x:c>
      <x:c r="H857" s="0">
        <x:f>'Historical Trades'!H857</x:f>
      </x:c>
      <x:c r="I857" s="0">
        <x:f>'Historical Trades'!I857</x:f>
      </x:c>
      <x:c r="J857" s="0">
        <x:f>'Historical Trades'!J857</x:f>
      </x:c>
      <x:c r="K857" s="0">
        <x:f>'Historical Trades'!K857</x:f>
      </x:c>
      <x:c r="L857" s="0">
        <x:f>'Historical Trades'!L857</x:f>
      </x:c>
      <x:c r="M857" s="0">
        <x:f>'Historical Trades'!M857</x:f>
      </x:c>
      <x:c r="N857" s="0">
        <x:f>CLEAN('Historical Trades'!O857)</x:f>
      </x:c>
      <x:c r="P857" s="14">
        <x:f>IF(G857="sell",M857,-M857)</x:f>
      </x:c>
      <x:c r="Q857" s="14">
        <x:f>VLOOKUP(N857,'Currency Rates'!$A$3:$C$32,3,0)</x:f>
      </x:c>
      <x:c r="R857" s="0">
        <x:f>IF(A857="SPUS",0,IF(A857="FWD",0,P857/Q857))</x:f>
      </x:c>
    </x:row>
    <x:row r="858" spans="1:19" x14ac:dyDescent="0.3">
      <x:c r="A858" s="0">
        <x:f>'Historical Trades'!A858</x:f>
      </x:c>
      <x:c r="B858" s="0">
        <x:f>'Historical Trades'!B858</x:f>
      </x:c>
      <x:c r="C858" s="23">
        <x:f>'Historical Trades'!C858</x:f>
      </x:c>
      <x:c r="D858" s="0">
        <x:f>'Historical Trades'!D858</x:f>
      </x:c>
      <x:c r="E858" s="23">
        <x:f>'Historical Trades'!E858</x:f>
      </x:c>
      <x:c r="F858" s="0">
        <x:f>'Historical Trades'!F858</x:f>
      </x:c>
      <x:c r="G858" s="0">
        <x:f>'Historical Trades'!G858</x:f>
      </x:c>
      <x:c r="H858" s="0">
        <x:f>'Historical Trades'!H858</x:f>
      </x:c>
      <x:c r="I858" s="0">
        <x:f>'Historical Trades'!I858</x:f>
      </x:c>
      <x:c r="J858" s="0">
        <x:f>'Historical Trades'!J858</x:f>
      </x:c>
      <x:c r="K858" s="0">
        <x:f>'Historical Trades'!K858</x:f>
      </x:c>
      <x:c r="L858" s="0">
        <x:f>'Historical Trades'!L858</x:f>
      </x:c>
      <x:c r="M858" s="0">
        <x:f>'Historical Trades'!M858</x:f>
      </x:c>
      <x:c r="N858" s="0">
        <x:f>CLEAN('Historical Trades'!O858)</x:f>
      </x:c>
      <x:c r="P858" s="14">
        <x:f>IF(G858="sell",M858,-M858)</x:f>
      </x:c>
      <x:c r="Q858" s="14">
        <x:f>VLOOKUP(N858,'Currency Rates'!$A$3:$C$32,3,0)</x:f>
      </x:c>
      <x:c r="R858" s="0">
        <x:f>IF(A858="SPUS",0,IF(A858="FWD",0,P858/Q858))</x:f>
      </x:c>
    </x:row>
    <x:row r="859" spans="1:19" x14ac:dyDescent="0.3">
      <x:c r="A859" s="0">
        <x:f>'Historical Trades'!A859</x:f>
      </x:c>
      <x:c r="B859" s="0">
        <x:f>'Historical Trades'!B859</x:f>
      </x:c>
      <x:c r="C859" s="23">
        <x:f>'Historical Trades'!C859</x:f>
      </x:c>
      <x:c r="D859" s="0">
        <x:f>'Historical Trades'!D859</x:f>
      </x:c>
      <x:c r="E859" s="23">
        <x:f>'Historical Trades'!E859</x:f>
      </x:c>
      <x:c r="F859" s="0">
        <x:f>'Historical Trades'!F859</x:f>
      </x:c>
      <x:c r="G859" s="0">
        <x:f>'Historical Trades'!G859</x:f>
      </x:c>
      <x:c r="H859" s="0">
        <x:f>'Historical Trades'!H859</x:f>
      </x:c>
      <x:c r="I859" s="0">
        <x:f>'Historical Trades'!I859</x:f>
      </x:c>
      <x:c r="J859" s="0">
        <x:f>'Historical Trades'!J859</x:f>
      </x:c>
      <x:c r="K859" s="0">
        <x:f>'Historical Trades'!K859</x:f>
      </x:c>
      <x:c r="L859" s="0">
        <x:f>'Historical Trades'!L859</x:f>
      </x:c>
      <x:c r="M859" s="0">
        <x:f>'Historical Trades'!M859</x:f>
      </x:c>
      <x:c r="N859" s="0">
        <x:f>CLEAN('Historical Trades'!O859)</x:f>
      </x:c>
      <x:c r="P859" s="14">
        <x:f>IF(G859="sell",M859,-M859)</x:f>
      </x:c>
      <x:c r="Q859" s="14">
        <x:f>VLOOKUP(N859,'Currency Rates'!$A$3:$C$32,3,0)</x:f>
      </x:c>
      <x:c r="R859" s="0">
        <x:f>IF(A859="SPUS",0,IF(A859="FWD",0,P859/Q859))</x:f>
      </x:c>
    </x:row>
    <x:row r="860" spans="1:19" x14ac:dyDescent="0.3">
      <x:c r="A860" s="0">
        <x:f>'Historical Trades'!A860</x:f>
      </x:c>
      <x:c r="B860" s="0">
        <x:f>'Historical Trades'!B860</x:f>
      </x:c>
      <x:c r="C860" s="23">
        <x:f>'Historical Trades'!C860</x:f>
      </x:c>
      <x:c r="D860" s="0">
        <x:f>'Historical Trades'!D860</x:f>
      </x:c>
      <x:c r="E860" s="23">
        <x:f>'Historical Trades'!E860</x:f>
      </x:c>
      <x:c r="F860" s="0">
        <x:f>'Historical Trades'!F860</x:f>
      </x:c>
      <x:c r="G860" s="0">
        <x:f>'Historical Trades'!G860</x:f>
      </x:c>
      <x:c r="H860" s="0">
        <x:f>'Historical Trades'!H860</x:f>
      </x:c>
      <x:c r="I860" s="0">
        <x:f>'Historical Trades'!I860</x:f>
      </x:c>
      <x:c r="J860" s="0">
        <x:f>'Historical Trades'!J860</x:f>
      </x:c>
      <x:c r="K860" s="0">
        <x:f>'Historical Trades'!K860</x:f>
      </x:c>
      <x:c r="L860" s="0">
        <x:f>'Historical Trades'!L860</x:f>
      </x:c>
      <x:c r="M860" s="0">
        <x:f>'Historical Trades'!M860</x:f>
      </x:c>
      <x:c r="N860" s="0">
        <x:f>CLEAN('Historical Trades'!O860)</x:f>
      </x:c>
      <x:c r="P860" s="14">
        <x:f>IF(G860="sell",M860,-M860)</x:f>
      </x:c>
      <x:c r="Q860" s="14">
        <x:f>VLOOKUP(N860,'Currency Rates'!$A$3:$C$32,3,0)</x:f>
      </x:c>
      <x:c r="R860" s="0">
        <x:f>IF(A860="SPUS",0,IF(A860="FWD",0,P860/Q860))</x:f>
      </x:c>
    </x:row>
    <x:row r="861" spans="1:19" x14ac:dyDescent="0.3">
      <x:c r="A861" s="0">
        <x:f>'Historical Trades'!A861</x:f>
      </x:c>
      <x:c r="B861" s="0">
        <x:f>'Historical Trades'!B861</x:f>
      </x:c>
      <x:c r="C861" s="23">
        <x:f>'Historical Trades'!C861</x:f>
      </x:c>
      <x:c r="D861" s="0">
        <x:f>'Historical Trades'!D861</x:f>
      </x:c>
      <x:c r="E861" s="23">
        <x:f>'Historical Trades'!E861</x:f>
      </x:c>
      <x:c r="F861" s="0">
        <x:f>'Historical Trades'!F861</x:f>
      </x:c>
      <x:c r="G861" s="0">
        <x:f>'Historical Trades'!G861</x:f>
      </x:c>
      <x:c r="H861" s="0">
        <x:f>'Historical Trades'!H861</x:f>
      </x:c>
      <x:c r="I861" s="0">
        <x:f>'Historical Trades'!I861</x:f>
      </x:c>
      <x:c r="J861" s="0">
        <x:f>'Historical Trades'!J861</x:f>
      </x:c>
      <x:c r="K861" s="0">
        <x:f>'Historical Trades'!K861</x:f>
      </x:c>
      <x:c r="L861" s="0">
        <x:f>'Historical Trades'!L861</x:f>
      </x:c>
      <x:c r="M861" s="0">
        <x:f>'Historical Trades'!M861</x:f>
      </x:c>
      <x:c r="N861" s="0">
        <x:f>CLEAN('Historical Trades'!O861)</x:f>
      </x:c>
      <x:c r="P861" s="14">
        <x:f>IF(G861="sell",M861,-M861)</x:f>
      </x:c>
      <x:c r="Q861" s="14">
        <x:f>VLOOKUP(N861,'Currency Rates'!$A$3:$C$32,3,0)</x:f>
      </x:c>
      <x:c r="R861" s="0">
        <x:f>IF(A861="SPUS",0,IF(A861="FWD",0,P861/Q861))</x:f>
      </x:c>
    </x:row>
    <x:row r="862" spans="1:19" x14ac:dyDescent="0.3">
      <x:c r="A862" s="0">
        <x:f>'Historical Trades'!A862</x:f>
      </x:c>
      <x:c r="B862" s="0">
        <x:f>'Historical Trades'!B862</x:f>
      </x:c>
      <x:c r="C862" s="23">
        <x:f>'Historical Trades'!C862</x:f>
      </x:c>
      <x:c r="D862" s="0">
        <x:f>'Historical Trades'!D862</x:f>
      </x:c>
      <x:c r="E862" s="23">
        <x:f>'Historical Trades'!E862</x:f>
      </x:c>
      <x:c r="F862" s="0">
        <x:f>'Historical Trades'!F862</x:f>
      </x:c>
      <x:c r="G862" s="0">
        <x:f>'Historical Trades'!G862</x:f>
      </x:c>
      <x:c r="H862" s="0">
        <x:f>'Historical Trades'!H862</x:f>
      </x:c>
      <x:c r="I862" s="0">
        <x:f>'Historical Trades'!I862</x:f>
      </x:c>
      <x:c r="J862" s="0">
        <x:f>'Historical Trades'!J862</x:f>
      </x:c>
      <x:c r="K862" s="0">
        <x:f>'Historical Trades'!K862</x:f>
      </x:c>
      <x:c r="L862" s="0">
        <x:f>'Historical Trades'!L862</x:f>
      </x:c>
      <x:c r="M862" s="0">
        <x:f>'Historical Trades'!M862</x:f>
      </x:c>
      <x:c r="N862" s="0">
        <x:f>CLEAN('Historical Trades'!O862)</x:f>
      </x:c>
      <x:c r="P862" s="14">
        <x:f>IF(G862="sell",M862,-M862)</x:f>
      </x:c>
      <x:c r="Q862" s="14">
        <x:f>VLOOKUP(N862,'Currency Rates'!$A$3:$C$32,3,0)</x:f>
      </x:c>
      <x:c r="R862" s="0">
        <x:f>IF(A862="SPUS",0,IF(A862="FWD",0,P862/Q862))</x:f>
      </x:c>
    </x:row>
    <x:row r="863" spans="1:19" x14ac:dyDescent="0.3">
      <x:c r="A863" s="0">
        <x:f>'Historical Trades'!A863</x:f>
      </x:c>
      <x:c r="B863" s="0">
        <x:f>'Historical Trades'!B863</x:f>
      </x:c>
      <x:c r="C863" s="23">
        <x:f>'Historical Trades'!C863</x:f>
      </x:c>
      <x:c r="D863" s="0">
        <x:f>'Historical Trades'!D863</x:f>
      </x:c>
      <x:c r="E863" s="23">
        <x:f>'Historical Trades'!E863</x:f>
      </x:c>
      <x:c r="F863" s="0">
        <x:f>'Historical Trades'!F863</x:f>
      </x:c>
      <x:c r="G863" s="0">
        <x:f>'Historical Trades'!G863</x:f>
      </x:c>
      <x:c r="H863" s="0">
        <x:f>'Historical Trades'!H863</x:f>
      </x:c>
      <x:c r="I863" s="0">
        <x:f>'Historical Trades'!I863</x:f>
      </x:c>
      <x:c r="J863" s="0">
        <x:f>'Historical Trades'!J863</x:f>
      </x:c>
      <x:c r="K863" s="0">
        <x:f>'Historical Trades'!K863</x:f>
      </x:c>
      <x:c r="L863" s="0">
        <x:f>'Historical Trades'!L863</x:f>
      </x:c>
      <x:c r="M863" s="0">
        <x:f>'Historical Trades'!M863</x:f>
      </x:c>
      <x:c r="N863" s="0">
        <x:f>CLEAN('Historical Trades'!O863)</x:f>
      </x:c>
      <x:c r="P863" s="14">
        <x:f>IF(G863="sell",M863,-M863)</x:f>
      </x:c>
      <x:c r="Q863" s="14">
        <x:f>VLOOKUP(N863,'Currency Rates'!$A$3:$C$32,3,0)</x:f>
      </x:c>
      <x:c r="R863" s="0">
        <x:f>IF(A863="SPUS",0,IF(A863="FWD",0,P863/Q863))</x:f>
      </x:c>
    </x:row>
    <x:row r="864" spans="1:19" x14ac:dyDescent="0.3">
      <x:c r="A864" s="0">
        <x:f>'Historical Trades'!A864</x:f>
      </x:c>
      <x:c r="B864" s="0">
        <x:f>'Historical Trades'!B864</x:f>
      </x:c>
      <x:c r="C864" s="23">
        <x:f>'Historical Trades'!C864</x:f>
      </x:c>
      <x:c r="D864" s="0">
        <x:f>'Historical Trades'!D864</x:f>
      </x:c>
      <x:c r="E864" s="23">
        <x:f>'Historical Trades'!E864</x:f>
      </x:c>
      <x:c r="F864" s="0">
        <x:f>'Historical Trades'!F864</x:f>
      </x:c>
      <x:c r="G864" s="0">
        <x:f>'Historical Trades'!G864</x:f>
      </x:c>
      <x:c r="H864" s="0">
        <x:f>'Historical Trades'!H864</x:f>
      </x:c>
      <x:c r="I864" s="0">
        <x:f>'Historical Trades'!I864</x:f>
      </x:c>
      <x:c r="J864" s="0">
        <x:f>'Historical Trades'!J864</x:f>
      </x:c>
      <x:c r="K864" s="0">
        <x:f>'Historical Trades'!K864</x:f>
      </x:c>
      <x:c r="L864" s="0">
        <x:f>'Historical Trades'!L864</x:f>
      </x:c>
      <x:c r="M864" s="0">
        <x:f>'Historical Trades'!M864</x:f>
      </x:c>
      <x:c r="N864" s="0">
        <x:f>CLEAN('Historical Trades'!O864)</x:f>
      </x:c>
      <x:c r="P864" s="14">
        <x:f>IF(G864="sell",M864,-M864)</x:f>
      </x:c>
      <x:c r="Q864" s="14">
        <x:f>VLOOKUP(N864,'Currency Rates'!$A$3:$C$32,3,0)</x:f>
      </x:c>
      <x:c r="R864" s="0">
        <x:f>IF(A864="SPUS",0,IF(A864="FWD",0,P864/Q864))</x:f>
      </x:c>
    </x:row>
    <x:row r="865" spans="1:19" x14ac:dyDescent="0.3">
      <x:c r="A865" s="0">
        <x:f>'Historical Trades'!A865</x:f>
      </x:c>
      <x:c r="B865" s="0">
        <x:f>'Historical Trades'!B865</x:f>
      </x:c>
      <x:c r="C865" s="23">
        <x:f>'Historical Trades'!C865</x:f>
      </x:c>
      <x:c r="D865" s="0">
        <x:f>'Historical Trades'!D865</x:f>
      </x:c>
      <x:c r="E865" s="23">
        <x:f>'Historical Trades'!E865</x:f>
      </x:c>
      <x:c r="F865" s="0">
        <x:f>'Historical Trades'!F865</x:f>
      </x:c>
      <x:c r="G865" s="0">
        <x:f>'Historical Trades'!G865</x:f>
      </x:c>
      <x:c r="H865" s="0">
        <x:f>'Historical Trades'!H865</x:f>
      </x:c>
      <x:c r="I865" s="0">
        <x:f>'Historical Trades'!I865</x:f>
      </x:c>
      <x:c r="J865" s="0">
        <x:f>'Historical Trades'!J865</x:f>
      </x:c>
      <x:c r="K865" s="0">
        <x:f>'Historical Trades'!K865</x:f>
      </x:c>
      <x:c r="L865" s="0">
        <x:f>'Historical Trades'!L865</x:f>
      </x:c>
      <x:c r="M865" s="0">
        <x:f>'Historical Trades'!M865</x:f>
      </x:c>
      <x:c r="N865" s="0">
        <x:f>CLEAN('Historical Trades'!O865)</x:f>
      </x:c>
      <x:c r="P865" s="14">
        <x:f>IF(G865="sell",M865,-M865)</x:f>
      </x:c>
      <x:c r="Q865" s="14">
        <x:f>VLOOKUP(N865,'Currency Rates'!$A$3:$C$32,3,0)</x:f>
      </x:c>
      <x:c r="R865" s="0">
        <x:f>IF(A865="SPUS",0,IF(A865="FWD",0,P865/Q865))</x:f>
      </x:c>
    </x:row>
    <x:row r="866" spans="1:19" x14ac:dyDescent="0.3">
      <x:c r="A866" s="0">
        <x:f>'Historical Trades'!A866</x:f>
      </x:c>
      <x:c r="B866" s="0">
        <x:f>'Historical Trades'!B866</x:f>
      </x:c>
      <x:c r="C866" s="23">
        <x:f>'Historical Trades'!C866</x:f>
      </x:c>
      <x:c r="D866" s="0">
        <x:f>'Historical Trades'!D866</x:f>
      </x:c>
      <x:c r="E866" s="23">
        <x:f>'Historical Trades'!E866</x:f>
      </x:c>
      <x:c r="F866" s="0">
        <x:f>'Historical Trades'!F866</x:f>
      </x:c>
      <x:c r="G866" s="0">
        <x:f>'Historical Trades'!G866</x:f>
      </x:c>
      <x:c r="H866" s="0">
        <x:f>'Historical Trades'!H866</x:f>
      </x:c>
      <x:c r="I866" s="0">
        <x:f>'Historical Trades'!I866</x:f>
      </x:c>
      <x:c r="J866" s="0">
        <x:f>'Historical Trades'!J866</x:f>
      </x:c>
      <x:c r="K866" s="0">
        <x:f>'Historical Trades'!K866</x:f>
      </x:c>
      <x:c r="L866" s="0">
        <x:f>'Historical Trades'!L866</x:f>
      </x:c>
      <x:c r="M866" s="0">
        <x:f>'Historical Trades'!M866</x:f>
      </x:c>
      <x:c r="N866" s="0">
        <x:f>CLEAN('Historical Trades'!O866)</x:f>
      </x:c>
      <x:c r="P866" s="14">
        <x:f>IF(G866="sell",M866,-M866)</x:f>
      </x:c>
      <x:c r="Q866" s="14">
        <x:f>VLOOKUP(N866,'Currency Rates'!$A$3:$C$32,3,0)</x:f>
      </x:c>
      <x:c r="R866" s="0">
        <x:f>IF(A866="SPUS",0,IF(A866="FWD",0,P866/Q866))</x:f>
      </x:c>
    </x:row>
    <x:row r="867" spans="1:19" x14ac:dyDescent="0.3">
      <x:c r="A867" s="0">
        <x:f>'Historical Trades'!A867</x:f>
      </x:c>
      <x:c r="B867" s="0">
        <x:f>'Historical Trades'!B867</x:f>
      </x:c>
      <x:c r="C867" s="23">
        <x:f>'Historical Trades'!C867</x:f>
      </x:c>
      <x:c r="D867" s="0">
        <x:f>'Historical Trades'!D867</x:f>
      </x:c>
      <x:c r="E867" s="23">
        <x:f>'Historical Trades'!E867</x:f>
      </x:c>
      <x:c r="F867" s="0">
        <x:f>'Historical Trades'!F867</x:f>
      </x:c>
      <x:c r="G867" s="0">
        <x:f>'Historical Trades'!G867</x:f>
      </x:c>
      <x:c r="H867" s="0">
        <x:f>'Historical Trades'!H867</x:f>
      </x:c>
      <x:c r="I867" s="0">
        <x:f>'Historical Trades'!I867</x:f>
      </x:c>
      <x:c r="J867" s="0">
        <x:f>'Historical Trades'!J867</x:f>
      </x:c>
      <x:c r="K867" s="0">
        <x:f>'Historical Trades'!K867</x:f>
      </x:c>
      <x:c r="L867" s="0">
        <x:f>'Historical Trades'!L867</x:f>
      </x:c>
      <x:c r="M867" s="0">
        <x:f>'Historical Trades'!M867</x:f>
      </x:c>
      <x:c r="N867" s="0">
        <x:f>CLEAN('Historical Trades'!O867)</x:f>
      </x:c>
      <x:c r="P867" s="14">
        <x:f>IF(G867="sell",M867,-M867)</x:f>
      </x:c>
      <x:c r="Q867" s="14">
        <x:f>VLOOKUP(N867,'Currency Rates'!$A$3:$C$32,3,0)</x:f>
      </x:c>
      <x:c r="R867" s="0">
        <x:f>IF(A867="SPUS",0,IF(A867="FWD",0,P867/Q867))</x:f>
      </x:c>
    </x:row>
    <x:row r="868" spans="1:19" x14ac:dyDescent="0.3">
      <x:c r="A868" s="0">
        <x:f>'Historical Trades'!A868</x:f>
      </x:c>
      <x:c r="B868" s="0">
        <x:f>'Historical Trades'!B868</x:f>
      </x:c>
      <x:c r="C868" s="23">
        <x:f>'Historical Trades'!C868</x:f>
      </x:c>
      <x:c r="D868" s="0">
        <x:f>'Historical Trades'!D868</x:f>
      </x:c>
      <x:c r="E868" s="23">
        <x:f>'Historical Trades'!E868</x:f>
      </x:c>
      <x:c r="F868" s="0">
        <x:f>'Historical Trades'!F868</x:f>
      </x:c>
      <x:c r="G868" s="0">
        <x:f>'Historical Trades'!G868</x:f>
      </x:c>
      <x:c r="H868" s="0">
        <x:f>'Historical Trades'!H868</x:f>
      </x:c>
      <x:c r="I868" s="0">
        <x:f>'Historical Trades'!I868</x:f>
      </x:c>
      <x:c r="J868" s="0">
        <x:f>'Historical Trades'!J868</x:f>
      </x:c>
      <x:c r="K868" s="0">
        <x:f>'Historical Trades'!K868</x:f>
      </x:c>
      <x:c r="L868" s="0">
        <x:f>'Historical Trades'!L868</x:f>
      </x:c>
      <x:c r="M868" s="0">
        <x:f>'Historical Trades'!M868</x:f>
      </x:c>
      <x:c r="N868" s="0">
        <x:f>CLEAN('Historical Trades'!O868)</x:f>
      </x:c>
      <x:c r="P868" s="14">
        <x:f>IF(G868="sell",M868,-M868)</x:f>
      </x:c>
      <x:c r="Q868" s="14">
        <x:f>VLOOKUP(N868,'Currency Rates'!$A$3:$C$32,3,0)</x:f>
      </x:c>
      <x:c r="R868" s="0">
        <x:f>IF(A868="SPUS",0,IF(A868="FWD",0,P868/Q868))</x:f>
      </x:c>
    </x:row>
    <x:row r="869" spans="1:19" x14ac:dyDescent="0.3">
      <x:c r="A869" s="0">
        <x:f>'Historical Trades'!A869</x:f>
      </x:c>
      <x:c r="B869" s="0">
        <x:f>'Historical Trades'!B869</x:f>
      </x:c>
      <x:c r="C869" s="23">
        <x:f>'Historical Trades'!C869</x:f>
      </x:c>
      <x:c r="D869" s="0">
        <x:f>'Historical Trades'!D869</x:f>
      </x:c>
      <x:c r="E869" s="23">
        <x:f>'Historical Trades'!E869</x:f>
      </x:c>
      <x:c r="F869" s="0">
        <x:f>'Historical Trades'!F869</x:f>
      </x:c>
      <x:c r="G869" s="0">
        <x:f>'Historical Trades'!G869</x:f>
      </x:c>
      <x:c r="H869" s="0">
        <x:f>'Historical Trades'!H869</x:f>
      </x:c>
      <x:c r="I869" s="0">
        <x:f>'Historical Trades'!I869</x:f>
      </x:c>
      <x:c r="J869" s="0">
        <x:f>'Historical Trades'!J869</x:f>
      </x:c>
      <x:c r="K869" s="0">
        <x:f>'Historical Trades'!K869</x:f>
      </x:c>
      <x:c r="L869" s="0">
        <x:f>'Historical Trades'!L869</x:f>
      </x:c>
      <x:c r="M869" s="0">
        <x:f>'Historical Trades'!M869</x:f>
      </x:c>
      <x:c r="N869" s="0">
        <x:f>CLEAN('Historical Trades'!O869)</x:f>
      </x:c>
      <x:c r="P869" s="14">
        <x:f>IF(G869="sell",M869,-M869)</x:f>
      </x:c>
      <x:c r="Q869" s="14">
        <x:f>VLOOKUP(N869,'Currency Rates'!$A$3:$C$32,3,0)</x:f>
      </x:c>
      <x:c r="R869" s="0">
        <x:f>IF(A869="SPUS",0,IF(A869="FWD",0,P869/Q869))</x:f>
      </x:c>
    </x:row>
    <x:row r="870" spans="1:19" x14ac:dyDescent="0.3">
      <x:c r="A870" s="0">
        <x:f>'Historical Trades'!A870</x:f>
      </x:c>
      <x:c r="B870" s="0">
        <x:f>'Historical Trades'!B870</x:f>
      </x:c>
      <x:c r="C870" s="23">
        <x:f>'Historical Trades'!C870</x:f>
      </x:c>
      <x:c r="D870" s="0">
        <x:f>'Historical Trades'!D870</x:f>
      </x:c>
      <x:c r="E870" s="23">
        <x:f>'Historical Trades'!E870</x:f>
      </x:c>
      <x:c r="F870" s="0">
        <x:f>'Historical Trades'!F870</x:f>
      </x:c>
      <x:c r="G870" s="0">
        <x:f>'Historical Trades'!G870</x:f>
      </x:c>
      <x:c r="H870" s="0">
        <x:f>'Historical Trades'!H870</x:f>
      </x:c>
      <x:c r="I870" s="0">
        <x:f>'Historical Trades'!I870</x:f>
      </x:c>
      <x:c r="J870" s="0">
        <x:f>'Historical Trades'!J870</x:f>
      </x:c>
      <x:c r="K870" s="0">
        <x:f>'Historical Trades'!K870</x:f>
      </x:c>
      <x:c r="L870" s="0">
        <x:f>'Historical Trades'!L870</x:f>
      </x:c>
      <x:c r="M870" s="0">
        <x:f>'Historical Trades'!M870</x:f>
      </x:c>
      <x:c r="N870" s="0">
        <x:f>CLEAN('Historical Trades'!O870)</x:f>
      </x:c>
      <x:c r="P870" s="14">
        <x:f>IF(G870="sell",M870,-M870)</x:f>
      </x:c>
      <x:c r="Q870" s="14">
        <x:f>VLOOKUP(N870,'Currency Rates'!$A$3:$C$32,3,0)</x:f>
      </x:c>
      <x:c r="R870" s="0">
        <x:f>IF(A870="SPUS",0,IF(A870="FWD",0,P870/Q870))</x:f>
      </x:c>
    </x:row>
    <x:row r="871" spans="1:19" x14ac:dyDescent="0.3">
      <x:c r="A871" s="0">
        <x:f>'Historical Trades'!A871</x:f>
      </x:c>
      <x:c r="B871" s="0">
        <x:f>'Historical Trades'!B871</x:f>
      </x:c>
      <x:c r="C871" s="23">
        <x:f>'Historical Trades'!C871</x:f>
      </x:c>
      <x:c r="D871" s="0">
        <x:f>'Historical Trades'!D871</x:f>
      </x:c>
      <x:c r="E871" s="23">
        <x:f>'Historical Trades'!E871</x:f>
      </x:c>
      <x:c r="F871" s="0">
        <x:f>'Historical Trades'!F871</x:f>
      </x:c>
      <x:c r="G871" s="0">
        <x:f>'Historical Trades'!G871</x:f>
      </x:c>
      <x:c r="H871" s="0">
        <x:f>'Historical Trades'!H871</x:f>
      </x:c>
      <x:c r="I871" s="0">
        <x:f>'Historical Trades'!I871</x:f>
      </x:c>
      <x:c r="J871" s="0">
        <x:f>'Historical Trades'!J871</x:f>
      </x:c>
      <x:c r="K871" s="0">
        <x:f>'Historical Trades'!K871</x:f>
      </x:c>
      <x:c r="L871" s="0">
        <x:f>'Historical Trades'!L871</x:f>
      </x:c>
      <x:c r="M871" s="0">
        <x:f>'Historical Trades'!M871</x:f>
      </x:c>
      <x:c r="N871" s="0">
        <x:f>CLEAN('Historical Trades'!O871)</x:f>
      </x:c>
      <x:c r="P871" s="14">
        <x:f>IF(G871="sell",M871,-M871)</x:f>
      </x:c>
      <x:c r="Q871" s="14">
        <x:f>VLOOKUP(N871,'Currency Rates'!$A$3:$C$32,3,0)</x:f>
      </x:c>
      <x:c r="R871" s="0">
        <x:f>IF(A871="SPUS",0,IF(A871="FWD",0,P871/Q871))</x:f>
      </x:c>
    </x:row>
    <x:row r="872" spans="1:19" x14ac:dyDescent="0.3">
      <x:c r="A872" s="0">
        <x:f>'Historical Trades'!A872</x:f>
      </x:c>
      <x:c r="B872" s="0">
        <x:f>'Historical Trades'!B872</x:f>
      </x:c>
      <x:c r="C872" s="23">
        <x:f>'Historical Trades'!C872</x:f>
      </x:c>
      <x:c r="D872" s="0">
        <x:f>'Historical Trades'!D872</x:f>
      </x:c>
      <x:c r="E872" s="23">
        <x:f>'Historical Trades'!E872</x:f>
      </x:c>
      <x:c r="F872" s="0">
        <x:f>'Historical Trades'!F872</x:f>
      </x:c>
      <x:c r="G872" s="0">
        <x:f>'Historical Trades'!G872</x:f>
      </x:c>
      <x:c r="H872" s="0">
        <x:f>'Historical Trades'!H872</x:f>
      </x:c>
      <x:c r="I872" s="0">
        <x:f>'Historical Trades'!I872</x:f>
      </x:c>
      <x:c r="J872" s="0">
        <x:f>'Historical Trades'!J872</x:f>
      </x:c>
      <x:c r="K872" s="0">
        <x:f>'Historical Trades'!K872</x:f>
      </x:c>
      <x:c r="L872" s="0">
        <x:f>'Historical Trades'!L872</x:f>
      </x:c>
      <x:c r="M872" s="0">
        <x:f>'Historical Trades'!M872</x:f>
      </x:c>
      <x:c r="N872" s="0">
        <x:f>CLEAN('Historical Trades'!O872)</x:f>
      </x:c>
      <x:c r="P872" s="14">
        <x:f>IF(G872="sell",M872,-M872)</x:f>
      </x:c>
      <x:c r="Q872" s="14">
        <x:f>VLOOKUP(N872,'Currency Rates'!$A$3:$C$32,3,0)</x:f>
      </x:c>
      <x:c r="R872" s="0">
        <x:f>IF(A872="SPUS",0,IF(A872="FWD",0,P872/Q872))</x:f>
      </x:c>
    </x:row>
    <x:row r="873" spans="1:19" x14ac:dyDescent="0.3">
      <x:c r="A873" s="0">
        <x:f>'Historical Trades'!A873</x:f>
      </x:c>
      <x:c r="B873" s="0">
        <x:f>'Historical Trades'!B873</x:f>
      </x:c>
      <x:c r="C873" s="23">
        <x:f>'Historical Trades'!C873</x:f>
      </x:c>
      <x:c r="D873" s="0">
        <x:f>'Historical Trades'!D873</x:f>
      </x:c>
      <x:c r="E873" s="23">
        <x:f>'Historical Trades'!E873</x:f>
      </x:c>
      <x:c r="F873" s="0">
        <x:f>'Historical Trades'!F873</x:f>
      </x:c>
      <x:c r="G873" s="0">
        <x:f>'Historical Trades'!G873</x:f>
      </x:c>
      <x:c r="H873" s="0">
        <x:f>'Historical Trades'!H873</x:f>
      </x:c>
      <x:c r="I873" s="0">
        <x:f>'Historical Trades'!I873</x:f>
      </x:c>
      <x:c r="J873" s="0">
        <x:f>'Historical Trades'!J873</x:f>
      </x:c>
      <x:c r="K873" s="0">
        <x:f>'Historical Trades'!K873</x:f>
      </x:c>
      <x:c r="L873" s="0">
        <x:f>'Historical Trades'!L873</x:f>
      </x:c>
      <x:c r="M873" s="0">
        <x:f>'Historical Trades'!M873</x:f>
      </x:c>
      <x:c r="N873" s="0">
        <x:f>CLEAN('Historical Trades'!O873)</x:f>
      </x:c>
      <x:c r="P873" s="14">
        <x:f>IF(G873="sell",M873,-M873)</x:f>
      </x:c>
      <x:c r="Q873" s="14">
        <x:f>VLOOKUP(N873,'Currency Rates'!$A$3:$C$32,3,0)</x:f>
      </x:c>
      <x:c r="R873" s="0">
        <x:f>IF(A873="SPUS",0,IF(A873="FWD",0,P873/Q873))</x:f>
      </x:c>
    </x:row>
    <x:row r="874" spans="1:19" x14ac:dyDescent="0.3">
      <x:c r="A874" s="0">
        <x:f>'Historical Trades'!A874</x:f>
      </x:c>
      <x:c r="B874" s="0">
        <x:f>'Historical Trades'!B874</x:f>
      </x:c>
      <x:c r="C874" s="23">
        <x:f>'Historical Trades'!C874</x:f>
      </x:c>
      <x:c r="D874" s="0">
        <x:f>'Historical Trades'!D874</x:f>
      </x:c>
      <x:c r="E874" s="23">
        <x:f>'Historical Trades'!E874</x:f>
      </x:c>
      <x:c r="F874" s="0">
        <x:f>'Historical Trades'!F874</x:f>
      </x:c>
      <x:c r="G874" s="0">
        <x:f>'Historical Trades'!G874</x:f>
      </x:c>
      <x:c r="H874" s="0">
        <x:f>'Historical Trades'!H874</x:f>
      </x:c>
      <x:c r="I874" s="0">
        <x:f>'Historical Trades'!I874</x:f>
      </x:c>
      <x:c r="J874" s="0">
        <x:f>'Historical Trades'!J874</x:f>
      </x:c>
      <x:c r="K874" s="0">
        <x:f>'Historical Trades'!K874</x:f>
      </x:c>
      <x:c r="L874" s="0">
        <x:f>'Historical Trades'!L874</x:f>
      </x:c>
      <x:c r="M874" s="0">
        <x:f>'Historical Trades'!M874</x:f>
      </x:c>
      <x:c r="N874" s="0">
        <x:f>CLEAN('Historical Trades'!O874)</x:f>
      </x:c>
      <x:c r="P874" s="14">
        <x:f>IF(G874="sell",M874,-M874)</x:f>
      </x:c>
      <x:c r="Q874" s="14">
        <x:f>VLOOKUP(N874,'Currency Rates'!$A$3:$C$32,3,0)</x:f>
      </x:c>
      <x:c r="R874" s="0">
        <x:f>IF(A874="SPUS",0,IF(A874="FWD",0,P874/Q874))</x:f>
      </x:c>
    </x:row>
    <x:row r="875" spans="1:19" x14ac:dyDescent="0.3">
      <x:c r="A875" s="0">
        <x:f>'Historical Trades'!A875</x:f>
      </x:c>
      <x:c r="B875" s="0">
        <x:f>'Historical Trades'!B875</x:f>
      </x:c>
      <x:c r="C875" s="23">
        <x:f>'Historical Trades'!C875</x:f>
      </x:c>
      <x:c r="D875" s="0">
        <x:f>'Historical Trades'!D875</x:f>
      </x:c>
      <x:c r="E875" s="23">
        <x:f>'Historical Trades'!E875</x:f>
      </x:c>
      <x:c r="F875" s="0">
        <x:f>'Historical Trades'!F875</x:f>
      </x:c>
      <x:c r="G875" s="0">
        <x:f>'Historical Trades'!G875</x:f>
      </x:c>
      <x:c r="H875" s="0">
        <x:f>'Historical Trades'!H875</x:f>
      </x:c>
      <x:c r="I875" s="0">
        <x:f>'Historical Trades'!I875</x:f>
      </x:c>
      <x:c r="J875" s="0">
        <x:f>'Historical Trades'!J875</x:f>
      </x:c>
      <x:c r="K875" s="0">
        <x:f>'Historical Trades'!K875</x:f>
      </x:c>
      <x:c r="L875" s="0">
        <x:f>'Historical Trades'!L875</x:f>
      </x:c>
      <x:c r="M875" s="0">
        <x:f>'Historical Trades'!M875</x:f>
      </x:c>
      <x:c r="N875" s="0">
        <x:f>CLEAN('Historical Trades'!O875)</x:f>
      </x:c>
      <x:c r="P875" s="14">
        <x:f>IF(G875="sell",M875,-M875)</x:f>
      </x:c>
      <x:c r="Q875" s="14">
        <x:f>VLOOKUP(N875,'Currency Rates'!$A$3:$C$32,3,0)</x:f>
      </x:c>
      <x:c r="R875" s="0">
        <x:f>IF(A875="SPUS",0,IF(A875="FWD",0,P875/Q875))</x:f>
      </x:c>
    </x:row>
    <x:row r="876" spans="1:19" x14ac:dyDescent="0.3">
      <x:c r="A876" s="0">
        <x:f>'Historical Trades'!A876</x:f>
      </x:c>
      <x:c r="B876" s="0">
        <x:f>'Historical Trades'!B876</x:f>
      </x:c>
      <x:c r="C876" s="23">
        <x:f>'Historical Trades'!C876</x:f>
      </x:c>
      <x:c r="D876" s="0">
        <x:f>'Historical Trades'!D876</x:f>
      </x:c>
      <x:c r="E876" s="23">
        <x:f>'Historical Trades'!E876</x:f>
      </x:c>
      <x:c r="F876" s="0">
        <x:f>'Historical Trades'!F876</x:f>
      </x:c>
      <x:c r="G876" s="0">
        <x:f>'Historical Trades'!G876</x:f>
      </x:c>
      <x:c r="H876" s="0">
        <x:f>'Historical Trades'!H876</x:f>
      </x:c>
      <x:c r="I876" s="0">
        <x:f>'Historical Trades'!I876</x:f>
      </x:c>
      <x:c r="J876" s="0">
        <x:f>'Historical Trades'!J876</x:f>
      </x:c>
      <x:c r="K876" s="0">
        <x:f>'Historical Trades'!K876</x:f>
      </x:c>
      <x:c r="L876" s="0">
        <x:f>'Historical Trades'!L876</x:f>
      </x:c>
      <x:c r="M876" s="0">
        <x:f>'Historical Trades'!M876</x:f>
      </x:c>
      <x:c r="N876" s="0">
        <x:f>CLEAN('Historical Trades'!O876)</x:f>
      </x:c>
      <x:c r="P876" s="14">
        <x:f>IF(G876="sell",M876,-M876)</x:f>
      </x:c>
      <x:c r="Q876" s="14">
        <x:f>VLOOKUP(N876,'Currency Rates'!$A$3:$C$32,3,0)</x:f>
      </x:c>
      <x:c r="R876" s="0">
        <x:f>IF(A876="SPUS",0,IF(A876="FWD",0,P876/Q876))</x:f>
      </x:c>
    </x:row>
    <x:row r="877" spans="1:19" x14ac:dyDescent="0.3">
      <x:c r="A877" s="0">
        <x:f>'Historical Trades'!A877</x:f>
      </x:c>
      <x:c r="B877" s="0">
        <x:f>'Historical Trades'!B877</x:f>
      </x:c>
      <x:c r="C877" s="23">
        <x:f>'Historical Trades'!C877</x:f>
      </x:c>
      <x:c r="D877" s="0">
        <x:f>'Historical Trades'!D877</x:f>
      </x:c>
      <x:c r="E877" s="23">
        <x:f>'Historical Trades'!E877</x:f>
      </x:c>
      <x:c r="F877" s="0">
        <x:f>'Historical Trades'!F877</x:f>
      </x:c>
      <x:c r="G877" s="0">
        <x:f>'Historical Trades'!G877</x:f>
      </x:c>
      <x:c r="H877" s="0">
        <x:f>'Historical Trades'!H877</x:f>
      </x:c>
      <x:c r="I877" s="0">
        <x:f>'Historical Trades'!I877</x:f>
      </x:c>
      <x:c r="J877" s="0">
        <x:f>'Historical Trades'!J877</x:f>
      </x:c>
      <x:c r="K877" s="0">
        <x:f>'Historical Trades'!K877</x:f>
      </x:c>
      <x:c r="L877" s="0">
        <x:f>'Historical Trades'!L877</x:f>
      </x:c>
      <x:c r="M877" s="0">
        <x:f>'Historical Trades'!M877</x:f>
      </x:c>
      <x:c r="N877" s="0">
        <x:f>CLEAN('Historical Trades'!O877)</x:f>
      </x:c>
      <x:c r="P877" s="14">
        <x:f>IF(G877="sell",M877,-M877)</x:f>
      </x:c>
      <x:c r="Q877" s="14">
        <x:f>VLOOKUP(N877,'Currency Rates'!$A$3:$C$32,3,0)</x:f>
      </x:c>
      <x:c r="R877" s="0">
        <x:f>IF(A877="SPUS",0,IF(A877="FWD",0,P877/Q877))</x:f>
      </x:c>
    </x:row>
    <x:row r="878" spans="1:19" x14ac:dyDescent="0.3">
      <x:c r="A878" s="0">
        <x:f>'Historical Trades'!A878</x:f>
      </x:c>
      <x:c r="B878" s="0">
        <x:f>'Historical Trades'!B878</x:f>
      </x:c>
      <x:c r="C878" s="23">
        <x:f>'Historical Trades'!C878</x:f>
      </x:c>
      <x:c r="D878" s="0">
        <x:f>'Historical Trades'!D878</x:f>
      </x:c>
      <x:c r="E878" s="23">
        <x:f>'Historical Trades'!E878</x:f>
      </x:c>
      <x:c r="F878" s="0">
        <x:f>'Historical Trades'!F878</x:f>
      </x:c>
      <x:c r="G878" s="0">
        <x:f>'Historical Trades'!G878</x:f>
      </x:c>
      <x:c r="H878" s="0">
        <x:f>'Historical Trades'!H878</x:f>
      </x:c>
      <x:c r="I878" s="0">
        <x:f>'Historical Trades'!I878</x:f>
      </x:c>
      <x:c r="J878" s="0">
        <x:f>'Historical Trades'!J878</x:f>
      </x:c>
      <x:c r="K878" s="0">
        <x:f>'Historical Trades'!K878</x:f>
      </x:c>
      <x:c r="L878" s="0">
        <x:f>'Historical Trades'!L878</x:f>
      </x:c>
      <x:c r="M878" s="0">
        <x:f>'Historical Trades'!M878</x:f>
      </x:c>
      <x:c r="N878" s="0">
        <x:f>CLEAN('Historical Trades'!O878)</x:f>
      </x:c>
      <x:c r="P878" s="14">
        <x:f>IF(G878="sell",M878,-M878)</x:f>
      </x:c>
      <x:c r="Q878" s="14">
        <x:f>VLOOKUP(N878,'Currency Rates'!$A$3:$C$32,3,0)</x:f>
      </x:c>
      <x:c r="R878" s="0">
        <x:f>IF(A878="SPUS",0,IF(A878="FWD",0,P878/Q878))</x:f>
      </x:c>
    </x:row>
    <x:row r="879" spans="1:19" x14ac:dyDescent="0.3">
      <x:c r="A879" s="0">
        <x:f>'Historical Trades'!A879</x:f>
      </x:c>
      <x:c r="B879" s="0">
        <x:f>'Historical Trades'!B879</x:f>
      </x:c>
      <x:c r="C879" s="23">
        <x:f>'Historical Trades'!C879</x:f>
      </x:c>
      <x:c r="D879" s="0">
        <x:f>'Historical Trades'!D879</x:f>
      </x:c>
      <x:c r="E879" s="23">
        <x:f>'Historical Trades'!E879</x:f>
      </x:c>
      <x:c r="F879" s="0">
        <x:f>'Historical Trades'!F879</x:f>
      </x:c>
      <x:c r="G879" s="0">
        <x:f>'Historical Trades'!G879</x:f>
      </x:c>
      <x:c r="H879" s="0">
        <x:f>'Historical Trades'!H879</x:f>
      </x:c>
      <x:c r="I879" s="0">
        <x:f>'Historical Trades'!I879</x:f>
      </x:c>
      <x:c r="J879" s="0">
        <x:f>'Historical Trades'!J879</x:f>
      </x:c>
      <x:c r="K879" s="0">
        <x:f>'Historical Trades'!K879</x:f>
      </x:c>
      <x:c r="L879" s="0">
        <x:f>'Historical Trades'!L879</x:f>
      </x:c>
      <x:c r="M879" s="0">
        <x:f>'Historical Trades'!M879</x:f>
      </x:c>
      <x:c r="N879" s="0">
        <x:f>CLEAN('Historical Trades'!O879)</x:f>
      </x:c>
      <x:c r="P879" s="14">
        <x:f>IF(G879="sell",M879,-M879)</x:f>
      </x:c>
      <x:c r="Q879" s="14">
        <x:f>VLOOKUP(N879,'Currency Rates'!$A$3:$C$32,3,0)</x:f>
      </x:c>
      <x:c r="R879" s="0">
        <x:f>IF(A879="SPUS",0,IF(A879="FWD",0,P879/Q879))</x:f>
      </x:c>
    </x:row>
    <x:row r="880" spans="1:19" x14ac:dyDescent="0.3">
      <x:c r="A880" s="0">
        <x:f>'Historical Trades'!A880</x:f>
      </x:c>
      <x:c r="B880" s="0">
        <x:f>'Historical Trades'!B880</x:f>
      </x:c>
      <x:c r="C880" s="23">
        <x:f>'Historical Trades'!C880</x:f>
      </x:c>
      <x:c r="D880" s="0">
        <x:f>'Historical Trades'!D880</x:f>
      </x:c>
      <x:c r="E880" s="23">
        <x:f>'Historical Trades'!E880</x:f>
      </x:c>
      <x:c r="F880" s="0">
        <x:f>'Historical Trades'!F880</x:f>
      </x:c>
      <x:c r="G880" s="0">
        <x:f>'Historical Trades'!G880</x:f>
      </x:c>
      <x:c r="H880" s="0">
        <x:f>'Historical Trades'!H880</x:f>
      </x:c>
      <x:c r="I880" s="0">
        <x:f>'Historical Trades'!I880</x:f>
      </x:c>
      <x:c r="J880" s="0">
        <x:f>'Historical Trades'!J880</x:f>
      </x:c>
      <x:c r="K880" s="0">
        <x:f>'Historical Trades'!K880</x:f>
      </x:c>
      <x:c r="L880" s="0">
        <x:f>'Historical Trades'!L880</x:f>
      </x:c>
      <x:c r="M880" s="0">
        <x:f>'Historical Trades'!M880</x:f>
      </x:c>
      <x:c r="N880" s="0">
        <x:f>CLEAN('Historical Trades'!O880)</x:f>
      </x:c>
      <x:c r="P880" s="14">
        <x:f>IF(G880="sell",M880,-M880)</x:f>
      </x:c>
      <x:c r="Q880" s="14">
        <x:f>VLOOKUP(N880,'Currency Rates'!$A$3:$C$32,3,0)</x:f>
      </x:c>
      <x:c r="R880" s="0">
        <x:f>IF(A880="SPUS",0,IF(A880="FWD",0,P880/Q880))</x:f>
      </x:c>
    </x:row>
    <x:row r="881" spans="1:19" x14ac:dyDescent="0.3">
      <x:c r="A881" s="0">
        <x:f>'Historical Trades'!A881</x:f>
      </x:c>
      <x:c r="B881" s="0">
        <x:f>'Historical Trades'!B881</x:f>
      </x:c>
      <x:c r="C881" s="23">
        <x:f>'Historical Trades'!C881</x:f>
      </x:c>
      <x:c r="D881" s="0">
        <x:f>'Historical Trades'!D881</x:f>
      </x:c>
      <x:c r="E881" s="23">
        <x:f>'Historical Trades'!E881</x:f>
      </x:c>
      <x:c r="F881" s="0">
        <x:f>'Historical Trades'!F881</x:f>
      </x:c>
      <x:c r="G881" s="0">
        <x:f>'Historical Trades'!G881</x:f>
      </x:c>
      <x:c r="H881" s="0">
        <x:f>'Historical Trades'!H881</x:f>
      </x:c>
      <x:c r="I881" s="0">
        <x:f>'Historical Trades'!I881</x:f>
      </x:c>
      <x:c r="J881" s="0">
        <x:f>'Historical Trades'!J881</x:f>
      </x:c>
      <x:c r="K881" s="0">
        <x:f>'Historical Trades'!K881</x:f>
      </x:c>
      <x:c r="L881" s="0">
        <x:f>'Historical Trades'!L881</x:f>
      </x:c>
      <x:c r="M881" s="0">
        <x:f>'Historical Trades'!M881</x:f>
      </x:c>
      <x:c r="N881" s="0">
        <x:f>CLEAN('Historical Trades'!O881)</x:f>
      </x:c>
      <x:c r="P881" s="14">
        <x:f>IF(G881="sell",M881,-M881)</x:f>
      </x:c>
      <x:c r="Q881" s="14">
        <x:f>VLOOKUP(N881,'Currency Rates'!$A$3:$C$32,3,0)</x:f>
      </x:c>
      <x:c r="R881" s="0">
        <x:f>IF(A881="SPUS",0,IF(A881="FWD",0,P881/Q881))</x:f>
      </x:c>
    </x:row>
    <x:row r="882" spans="1:19" x14ac:dyDescent="0.3">
      <x:c r="A882" s="0">
        <x:f>'Historical Trades'!A882</x:f>
      </x:c>
      <x:c r="B882" s="0">
        <x:f>'Historical Trades'!B882</x:f>
      </x:c>
      <x:c r="C882" s="23">
        <x:f>'Historical Trades'!C882</x:f>
      </x:c>
      <x:c r="D882" s="0">
        <x:f>'Historical Trades'!D882</x:f>
      </x:c>
      <x:c r="E882" s="23">
        <x:f>'Historical Trades'!E882</x:f>
      </x:c>
      <x:c r="F882" s="0">
        <x:f>'Historical Trades'!F882</x:f>
      </x:c>
      <x:c r="G882" s="0">
        <x:f>'Historical Trades'!G882</x:f>
      </x:c>
      <x:c r="H882" s="0">
        <x:f>'Historical Trades'!H882</x:f>
      </x:c>
      <x:c r="I882" s="0">
        <x:f>'Historical Trades'!I882</x:f>
      </x:c>
      <x:c r="J882" s="0">
        <x:f>'Historical Trades'!J882</x:f>
      </x:c>
      <x:c r="K882" s="0">
        <x:f>'Historical Trades'!K882</x:f>
      </x:c>
      <x:c r="L882" s="0">
        <x:f>'Historical Trades'!L882</x:f>
      </x:c>
      <x:c r="M882" s="0">
        <x:f>'Historical Trades'!M882</x:f>
      </x:c>
      <x:c r="N882" s="0">
        <x:f>CLEAN('Historical Trades'!O882)</x:f>
      </x:c>
      <x:c r="P882" s="14">
        <x:f>IF(G882="sell",M882,-M882)</x:f>
      </x:c>
      <x:c r="Q882" s="14">
        <x:f>VLOOKUP(N882,'Currency Rates'!$A$3:$C$32,3,0)</x:f>
      </x:c>
      <x:c r="R882" s="0">
        <x:f>IF(A882="SPUS",0,IF(A882="FWD",0,P882/Q882))</x:f>
      </x:c>
    </x:row>
    <x:row r="883" spans="1:19" x14ac:dyDescent="0.3">
      <x:c r="A883" s="0">
        <x:f>'Historical Trades'!A883</x:f>
      </x:c>
      <x:c r="B883" s="0">
        <x:f>'Historical Trades'!B883</x:f>
      </x:c>
      <x:c r="C883" s="23">
        <x:f>'Historical Trades'!C883</x:f>
      </x:c>
      <x:c r="D883" s="0">
        <x:f>'Historical Trades'!D883</x:f>
      </x:c>
      <x:c r="E883" s="23">
        <x:f>'Historical Trades'!E883</x:f>
      </x:c>
      <x:c r="F883" s="0">
        <x:f>'Historical Trades'!F883</x:f>
      </x:c>
      <x:c r="G883" s="0">
        <x:f>'Historical Trades'!G883</x:f>
      </x:c>
      <x:c r="H883" s="0">
        <x:f>'Historical Trades'!H883</x:f>
      </x:c>
      <x:c r="I883" s="0">
        <x:f>'Historical Trades'!I883</x:f>
      </x:c>
      <x:c r="J883" s="0">
        <x:f>'Historical Trades'!J883</x:f>
      </x:c>
      <x:c r="K883" s="0">
        <x:f>'Historical Trades'!K883</x:f>
      </x:c>
      <x:c r="L883" s="0">
        <x:f>'Historical Trades'!L883</x:f>
      </x:c>
      <x:c r="M883" s="0">
        <x:f>'Historical Trades'!M883</x:f>
      </x:c>
      <x:c r="N883" s="0">
        <x:f>CLEAN('Historical Trades'!O883)</x:f>
      </x:c>
      <x:c r="P883" s="14">
        <x:f>IF(G883="sell",M883,-M883)</x:f>
      </x:c>
      <x:c r="Q883" s="14">
        <x:f>VLOOKUP(N883,'Currency Rates'!$A$3:$C$32,3,0)</x:f>
      </x:c>
      <x:c r="R883" s="0">
        <x:f>IF(A883="SPUS",0,IF(A883="FWD",0,P883/Q883))</x:f>
      </x:c>
    </x:row>
    <x:row r="884" spans="1:19" x14ac:dyDescent="0.3">
      <x:c r="A884" s="0">
        <x:f>'Historical Trades'!A884</x:f>
      </x:c>
      <x:c r="B884" s="0">
        <x:f>'Historical Trades'!B884</x:f>
      </x:c>
      <x:c r="C884" s="23">
        <x:f>'Historical Trades'!C884</x:f>
      </x:c>
      <x:c r="D884" s="0">
        <x:f>'Historical Trades'!D884</x:f>
      </x:c>
      <x:c r="E884" s="23">
        <x:f>'Historical Trades'!E884</x:f>
      </x:c>
      <x:c r="F884" s="0">
        <x:f>'Historical Trades'!F884</x:f>
      </x:c>
      <x:c r="G884" s="0">
        <x:f>'Historical Trades'!G884</x:f>
      </x:c>
      <x:c r="H884" s="0">
        <x:f>'Historical Trades'!H884</x:f>
      </x:c>
      <x:c r="I884" s="0">
        <x:f>'Historical Trades'!I884</x:f>
      </x:c>
      <x:c r="J884" s="0">
        <x:f>'Historical Trades'!J884</x:f>
      </x:c>
      <x:c r="K884" s="0">
        <x:f>'Historical Trades'!K884</x:f>
      </x:c>
      <x:c r="L884" s="0">
        <x:f>'Historical Trades'!L884</x:f>
      </x:c>
      <x:c r="M884" s="0">
        <x:f>'Historical Trades'!M884</x:f>
      </x:c>
      <x:c r="N884" s="0">
        <x:f>CLEAN('Historical Trades'!O884)</x:f>
      </x:c>
      <x:c r="P884" s="14">
        <x:f>IF(G884="sell",M884,-M884)</x:f>
      </x:c>
      <x:c r="Q884" s="14">
        <x:f>VLOOKUP(N884,'Currency Rates'!$A$3:$C$32,3,0)</x:f>
      </x:c>
      <x:c r="R884" s="0">
        <x:f>IF(A884="SPUS",0,IF(A884="FWD",0,P884/Q884))</x:f>
      </x:c>
    </x:row>
    <x:row r="885" spans="1:19" x14ac:dyDescent="0.3">
      <x:c r="A885" s="0">
        <x:f>'Historical Trades'!A885</x:f>
      </x:c>
      <x:c r="B885" s="0">
        <x:f>'Historical Trades'!B885</x:f>
      </x:c>
      <x:c r="C885" s="23">
        <x:f>'Historical Trades'!C885</x:f>
      </x:c>
      <x:c r="D885" s="0">
        <x:f>'Historical Trades'!D885</x:f>
      </x:c>
      <x:c r="E885" s="23">
        <x:f>'Historical Trades'!E885</x:f>
      </x:c>
      <x:c r="F885" s="0">
        <x:f>'Historical Trades'!F885</x:f>
      </x:c>
      <x:c r="G885" s="0">
        <x:f>'Historical Trades'!G885</x:f>
      </x:c>
      <x:c r="H885" s="0">
        <x:f>'Historical Trades'!H885</x:f>
      </x:c>
      <x:c r="I885" s="0">
        <x:f>'Historical Trades'!I885</x:f>
      </x:c>
      <x:c r="J885" s="0">
        <x:f>'Historical Trades'!J885</x:f>
      </x:c>
      <x:c r="K885" s="0">
        <x:f>'Historical Trades'!K885</x:f>
      </x:c>
      <x:c r="L885" s="0">
        <x:f>'Historical Trades'!L885</x:f>
      </x:c>
      <x:c r="M885" s="0">
        <x:f>'Historical Trades'!M885</x:f>
      </x:c>
      <x:c r="N885" s="0">
        <x:f>CLEAN('Historical Trades'!O885)</x:f>
      </x:c>
      <x:c r="P885" s="14">
        <x:f>IF(G885="sell",M885,-M885)</x:f>
      </x:c>
      <x:c r="Q885" s="14">
        <x:f>VLOOKUP(N885,'Currency Rates'!$A$3:$C$32,3,0)</x:f>
      </x:c>
      <x:c r="R885" s="0">
        <x:f>IF(A885="SPUS",0,IF(A885="FWD",0,P885/Q885))</x:f>
      </x:c>
    </x:row>
    <x:row r="886" spans="1:19" x14ac:dyDescent="0.3">
      <x:c r="A886" s="0">
        <x:f>'Historical Trades'!A886</x:f>
      </x:c>
      <x:c r="B886" s="0">
        <x:f>'Historical Trades'!B886</x:f>
      </x:c>
      <x:c r="C886" s="23">
        <x:f>'Historical Trades'!C886</x:f>
      </x:c>
      <x:c r="D886" s="0">
        <x:f>'Historical Trades'!D886</x:f>
      </x:c>
      <x:c r="E886" s="23">
        <x:f>'Historical Trades'!E886</x:f>
      </x:c>
      <x:c r="F886" s="0">
        <x:f>'Historical Trades'!F886</x:f>
      </x:c>
      <x:c r="G886" s="0">
        <x:f>'Historical Trades'!G886</x:f>
      </x:c>
      <x:c r="H886" s="0">
        <x:f>'Historical Trades'!H886</x:f>
      </x:c>
      <x:c r="I886" s="0">
        <x:f>'Historical Trades'!I886</x:f>
      </x:c>
      <x:c r="J886" s="0">
        <x:f>'Historical Trades'!J886</x:f>
      </x:c>
      <x:c r="K886" s="0">
        <x:f>'Historical Trades'!K886</x:f>
      </x:c>
      <x:c r="L886" s="0">
        <x:f>'Historical Trades'!L886</x:f>
      </x:c>
      <x:c r="M886" s="0">
        <x:f>'Historical Trades'!M886</x:f>
      </x:c>
      <x:c r="N886" s="0">
        <x:f>CLEAN('Historical Trades'!O886)</x:f>
      </x:c>
      <x:c r="P886" s="14">
        <x:f>IF(G886="sell",M886,-M886)</x:f>
      </x:c>
      <x:c r="Q886" s="14">
        <x:f>VLOOKUP(N886,'Currency Rates'!$A$3:$C$32,3,0)</x:f>
      </x:c>
      <x:c r="R886" s="0">
        <x:f>IF(A886="SPUS",0,IF(A886="FWD",0,P886/Q886))</x:f>
      </x:c>
    </x:row>
    <x:row r="887" spans="1:19" x14ac:dyDescent="0.3">
      <x:c r="A887" s="0">
        <x:f>'Historical Trades'!A887</x:f>
      </x:c>
      <x:c r="B887" s="0">
        <x:f>'Historical Trades'!B887</x:f>
      </x:c>
      <x:c r="C887" s="23">
        <x:f>'Historical Trades'!C887</x:f>
      </x:c>
      <x:c r="D887" s="0">
        <x:f>'Historical Trades'!D887</x:f>
      </x:c>
      <x:c r="E887" s="23">
        <x:f>'Historical Trades'!E887</x:f>
      </x:c>
      <x:c r="F887" s="0">
        <x:f>'Historical Trades'!F887</x:f>
      </x:c>
      <x:c r="G887" s="0">
        <x:f>'Historical Trades'!G887</x:f>
      </x:c>
      <x:c r="H887" s="0">
        <x:f>'Historical Trades'!H887</x:f>
      </x:c>
      <x:c r="I887" s="0">
        <x:f>'Historical Trades'!I887</x:f>
      </x:c>
      <x:c r="J887" s="0">
        <x:f>'Historical Trades'!J887</x:f>
      </x:c>
      <x:c r="K887" s="0">
        <x:f>'Historical Trades'!K887</x:f>
      </x:c>
      <x:c r="L887" s="0">
        <x:f>'Historical Trades'!L887</x:f>
      </x:c>
      <x:c r="M887" s="0">
        <x:f>'Historical Trades'!M887</x:f>
      </x:c>
      <x:c r="N887" s="0">
        <x:f>CLEAN('Historical Trades'!O887)</x:f>
      </x:c>
      <x:c r="P887" s="14">
        <x:f>IF(G887="sell",M887,-M887)</x:f>
      </x:c>
      <x:c r="Q887" s="14">
        <x:f>VLOOKUP(N887,'Currency Rates'!$A$3:$C$32,3,0)</x:f>
      </x:c>
      <x:c r="R887" s="0">
        <x:f>IF(A887="SPUS",0,IF(A887="FWD",0,P887/Q887))</x:f>
      </x:c>
    </x:row>
    <x:row r="888" spans="1:19" x14ac:dyDescent="0.3">
      <x:c r="A888" s="0">
        <x:f>'Historical Trades'!A888</x:f>
      </x:c>
      <x:c r="B888" s="0">
        <x:f>'Historical Trades'!B888</x:f>
      </x:c>
      <x:c r="C888" s="23">
        <x:f>'Historical Trades'!C888</x:f>
      </x:c>
      <x:c r="D888" s="0">
        <x:f>'Historical Trades'!D888</x:f>
      </x:c>
      <x:c r="E888" s="23">
        <x:f>'Historical Trades'!E888</x:f>
      </x:c>
      <x:c r="F888" s="0">
        <x:f>'Historical Trades'!F888</x:f>
      </x:c>
      <x:c r="G888" s="0">
        <x:f>'Historical Trades'!G888</x:f>
      </x:c>
      <x:c r="H888" s="0">
        <x:f>'Historical Trades'!H888</x:f>
      </x:c>
      <x:c r="I888" s="0">
        <x:f>'Historical Trades'!I888</x:f>
      </x:c>
      <x:c r="J888" s="0">
        <x:f>'Historical Trades'!J888</x:f>
      </x:c>
      <x:c r="K888" s="0">
        <x:f>'Historical Trades'!K888</x:f>
      </x:c>
      <x:c r="L888" s="0">
        <x:f>'Historical Trades'!L888</x:f>
      </x:c>
      <x:c r="M888" s="0">
        <x:f>'Historical Trades'!M888</x:f>
      </x:c>
      <x:c r="N888" s="0">
        <x:f>CLEAN('Historical Trades'!O888)</x:f>
      </x:c>
      <x:c r="P888" s="14">
        <x:f>IF(G888="sell",M888,-M888)</x:f>
      </x:c>
      <x:c r="Q888" s="14">
        <x:f>VLOOKUP(N888,'Currency Rates'!$A$3:$C$32,3,0)</x:f>
      </x:c>
      <x:c r="R888" s="0">
        <x:f>IF(A888="SPUS",0,IF(A888="FWD",0,P888/Q888))</x:f>
      </x:c>
    </x:row>
    <x:row r="889" spans="1:19" x14ac:dyDescent="0.3">
      <x:c r="A889" s="0">
        <x:f>'Historical Trades'!A889</x:f>
      </x:c>
      <x:c r="B889" s="0">
        <x:f>'Historical Trades'!B889</x:f>
      </x:c>
      <x:c r="C889" s="23">
        <x:f>'Historical Trades'!C889</x:f>
      </x:c>
      <x:c r="D889" s="0">
        <x:f>'Historical Trades'!D889</x:f>
      </x:c>
      <x:c r="E889" s="23">
        <x:f>'Historical Trades'!E889</x:f>
      </x:c>
      <x:c r="F889" s="0">
        <x:f>'Historical Trades'!F889</x:f>
      </x:c>
      <x:c r="G889" s="0">
        <x:f>'Historical Trades'!G889</x:f>
      </x:c>
      <x:c r="H889" s="0">
        <x:f>'Historical Trades'!H889</x:f>
      </x:c>
      <x:c r="I889" s="0">
        <x:f>'Historical Trades'!I889</x:f>
      </x:c>
      <x:c r="J889" s="0">
        <x:f>'Historical Trades'!J889</x:f>
      </x:c>
      <x:c r="K889" s="0">
        <x:f>'Historical Trades'!K889</x:f>
      </x:c>
      <x:c r="L889" s="0">
        <x:f>'Historical Trades'!L889</x:f>
      </x:c>
      <x:c r="M889" s="0">
        <x:f>'Historical Trades'!M889</x:f>
      </x:c>
      <x:c r="N889" s="0">
        <x:f>CLEAN('Historical Trades'!O889)</x:f>
      </x:c>
      <x:c r="P889" s="14">
        <x:f>IF(G889="sell",M889,-M889)</x:f>
      </x:c>
      <x:c r="Q889" s="14">
        <x:f>VLOOKUP(N889,'Currency Rates'!$A$3:$C$32,3,0)</x:f>
      </x:c>
      <x:c r="R889" s="0">
        <x:f>IF(A889="SPUS",0,IF(A889="FWD",0,P889/Q889))</x:f>
      </x:c>
    </x:row>
    <x:row r="890" spans="1:19" x14ac:dyDescent="0.3">
      <x:c r="A890" s="0">
        <x:f>'Historical Trades'!A890</x:f>
      </x:c>
      <x:c r="B890" s="0">
        <x:f>'Historical Trades'!B890</x:f>
      </x:c>
      <x:c r="C890" s="23">
        <x:f>'Historical Trades'!C890</x:f>
      </x:c>
      <x:c r="D890" s="0">
        <x:f>'Historical Trades'!D890</x:f>
      </x:c>
      <x:c r="E890" s="23">
        <x:f>'Historical Trades'!E890</x:f>
      </x:c>
      <x:c r="F890" s="0">
        <x:f>'Historical Trades'!F890</x:f>
      </x:c>
      <x:c r="G890" s="0">
        <x:f>'Historical Trades'!G890</x:f>
      </x:c>
      <x:c r="H890" s="0">
        <x:f>'Historical Trades'!H890</x:f>
      </x:c>
      <x:c r="I890" s="0">
        <x:f>'Historical Trades'!I890</x:f>
      </x:c>
      <x:c r="J890" s="0">
        <x:f>'Historical Trades'!J890</x:f>
      </x:c>
      <x:c r="K890" s="0">
        <x:f>'Historical Trades'!K890</x:f>
      </x:c>
      <x:c r="L890" s="0">
        <x:f>'Historical Trades'!L890</x:f>
      </x:c>
      <x:c r="M890" s="0">
        <x:f>'Historical Trades'!M890</x:f>
      </x:c>
      <x:c r="N890" s="0">
        <x:f>CLEAN('Historical Trades'!O890)</x:f>
      </x:c>
      <x:c r="P890" s="14">
        <x:f>IF(G890="sell",M890,-M890)</x:f>
      </x:c>
      <x:c r="Q890" s="14">
        <x:f>VLOOKUP(N890,'Currency Rates'!$A$3:$C$32,3,0)</x:f>
      </x:c>
      <x:c r="R890" s="0">
        <x:f>IF(A890="SPUS",0,IF(A890="FWD",0,P890/Q890))</x:f>
      </x:c>
    </x:row>
    <x:row r="891" spans="1:19" x14ac:dyDescent="0.3">
      <x:c r="A891" s="0">
        <x:f>'Historical Trades'!A891</x:f>
      </x:c>
      <x:c r="B891" s="0">
        <x:f>'Historical Trades'!B891</x:f>
      </x:c>
      <x:c r="C891" s="23">
        <x:f>'Historical Trades'!C891</x:f>
      </x:c>
      <x:c r="D891" s="0">
        <x:f>'Historical Trades'!D891</x:f>
      </x:c>
      <x:c r="E891" s="23">
        <x:f>'Historical Trades'!E891</x:f>
      </x:c>
      <x:c r="F891" s="0">
        <x:f>'Historical Trades'!F891</x:f>
      </x:c>
      <x:c r="G891" s="0">
        <x:f>'Historical Trades'!G891</x:f>
      </x:c>
      <x:c r="H891" s="0">
        <x:f>'Historical Trades'!H891</x:f>
      </x:c>
      <x:c r="I891" s="0">
        <x:f>'Historical Trades'!I891</x:f>
      </x:c>
      <x:c r="J891" s="0">
        <x:f>'Historical Trades'!J891</x:f>
      </x:c>
      <x:c r="K891" s="0">
        <x:f>'Historical Trades'!K891</x:f>
      </x:c>
      <x:c r="L891" s="0">
        <x:f>'Historical Trades'!L891</x:f>
      </x:c>
      <x:c r="M891" s="0">
        <x:f>'Historical Trades'!M891</x:f>
      </x:c>
      <x:c r="N891" s="0">
        <x:f>CLEAN('Historical Trades'!O891)</x:f>
      </x:c>
      <x:c r="P891" s="14">
        <x:f>IF(G891="sell",M891,-M891)</x:f>
      </x:c>
      <x:c r="Q891" s="14">
        <x:f>VLOOKUP(N891,'Currency Rates'!$A$3:$C$32,3,0)</x:f>
      </x:c>
      <x:c r="R891" s="0">
        <x:f>IF(A891="SPUS",0,IF(A891="FWD",0,P891/Q891))</x:f>
      </x:c>
    </x:row>
    <x:row r="892" spans="1:19" x14ac:dyDescent="0.3">
      <x:c r="A892" s="0">
        <x:f>'Historical Trades'!A892</x:f>
      </x:c>
      <x:c r="B892" s="0">
        <x:f>'Historical Trades'!B892</x:f>
      </x:c>
      <x:c r="C892" s="23">
        <x:f>'Historical Trades'!C892</x:f>
      </x:c>
      <x:c r="D892" s="0">
        <x:f>'Historical Trades'!D892</x:f>
      </x:c>
      <x:c r="E892" s="23">
        <x:f>'Historical Trades'!E892</x:f>
      </x:c>
      <x:c r="F892" s="0">
        <x:f>'Historical Trades'!F892</x:f>
      </x:c>
      <x:c r="G892" s="0">
        <x:f>'Historical Trades'!G892</x:f>
      </x:c>
      <x:c r="H892" s="0">
        <x:f>'Historical Trades'!H892</x:f>
      </x:c>
      <x:c r="I892" s="0">
        <x:f>'Historical Trades'!I892</x:f>
      </x:c>
      <x:c r="J892" s="0">
        <x:f>'Historical Trades'!J892</x:f>
      </x:c>
      <x:c r="K892" s="0">
        <x:f>'Historical Trades'!K892</x:f>
      </x:c>
      <x:c r="L892" s="0">
        <x:f>'Historical Trades'!L892</x:f>
      </x:c>
      <x:c r="M892" s="0">
        <x:f>'Historical Trades'!M892</x:f>
      </x:c>
      <x:c r="N892" s="0">
        <x:f>CLEAN('Historical Trades'!O892)</x:f>
      </x:c>
      <x:c r="P892" s="14">
        <x:f>IF(G892="sell",M892,-M892)</x:f>
      </x:c>
      <x:c r="Q892" s="14">
        <x:f>VLOOKUP(N892,'Currency Rates'!$A$3:$C$32,3,0)</x:f>
      </x:c>
      <x:c r="R892" s="0">
        <x:f>IF(A892="SPUS",0,IF(A892="FWD",0,P892/Q892))</x:f>
      </x:c>
    </x:row>
    <x:row r="893" spans="1:19" x14ac:dyDescent="0.3">
      <x:c r="A893" s="0">
        <x:f>'Historical Trades'!A893</x:f>
      </x:c>
      <x:c r="B893" s="0">
        <x:f>'Historical Trades'!B893</x:f>
      </x:c>
      <x:c r="C893" s="23">
        <x:f>'Historical Trades'!C893</x:f>
      </x:c>
      <x:c r="D893" s="0">
        <x:f>'Historical Trades'!D893</x:f>
      </x:c>
      <x:c r="E893" s="23">
        <x:f>'Historical Trades'!E893</x:f>
      </x:c>
      <x:c r="F893" s="0">
        <x:f>'Historical Trades'!F893</x:f>
      </x:c>
      <x:c r="G893" s="0">
        <x:f>'Historical Trades'!G893</x:f>
      </x:c>
      <x:c r="H893" s="0">
        <x:f>'Historical Trades'!H893</x:f>
      </x:c>
      <x:c r="I893" s="0">
        <x:f>'Historical Trades'!I893</x:f>
      </x:c>
      <x:c r="J893" s="0">
        <x:f>'Historical Trades'!J893</x:f>
      </x:c>
      <x:c r="K893" s="0">
        <x:f>'Historical Trades'!K893</x:f>
      </x:c>
      <x:c r="L893" s="0">
        <x:f>'Historical Trades'!L893</x:f>
      </x:c>
      <x:c r="M893" s="0">
        <x:f>'Historical Trades'!M893</x:f>
      </x:c>
      <x:c r="N893" s="0">
        <x:f>CLEAN('Historical Trades'!O893)</x:f>
      </x:c>
      <x:c r="P893" s="14">
        <x:f>IF(G893="sell",M893,-M893)</x:f>
      </x:c>
      <x:c r="Q893" s="14">
        <x:f>VLOOKUP(N893,'Currency Rates'!$A$3:$C$32,3,0)</x:f>
      </x:c>
      <x:c r="R893" s="0">
        <x:f>IF(A893="SPUS",0,IF(A893="FWD",0,P893/Q893))</x:f>
      </x:c>
    </x:row>
    <x:row r="894" spans="1:19" x14ac:dyDescent="0.3">
      <x:c r="A894" s="0">
        <x:f>'Historical Trades'!A894</x:f>
      </x:c>
      <x:c r="B894" s="0">
        <x:f>'Historical Trades'!B894</x:f>
      </x:c>
      <x:c r="C894" s="23">
        <x:f>'Historical Trades'!C894</x:f>
      </x:c>
      <x:c r="D894" s="0">
        <x:f>'Historical Trades'!D894</x:f>
      </x:c>
      <x:c r="E894" s="23">
        <x:f>'Historical Trades'!E894</x:f>
      </x:c>
      <x:c r="F894" s="0">
        <x:f>'Historical Trades'!F894</x:f>
      </x:c>
      <x:c r="G894" s="0">
        <x:f>'Historical Trades'!G894</x:f>
      </x:c>
      <x:c r="H894" s="0">
        <x:f>'Historical Trades'!H894</x:f>
      </x:c>
      <x:c r="I894" s="0">
        <x:f>'Historical Trades'!I894</x:f>
      </x:c>
      <x:c r="J894" s="0">
        <x:f>'Historical Trades'!J894</x:f>
      </x:c>
      <x:c r="K894" s="0">
        <x:f>'Historical Trades'!K894</x:f>
      </x:c>
      <x:c r="L894" s="0">
        <x:f>'Historical Trades'!L894</x:f>
      </x:c>
      <x:c r="M894" s="0">
        <x:f>'Historical Trades'!M894</x:f>
      </x:c>
      <x:c r="N894" s="0">
        <x:f>CLEAN('Historical Trades'!O894)</x:f>
      </x:c>
      <x:c r="P894" s="14">
        <x:f>IF(G894="sell",M894,-M894)</x:f>
      </x:c>
      <x:c r="Q894" s="14">
        <x:f>VLOOKUP(N894,'Currency Rates'!$A$3:$C$32,3,0)</x:f>
      </x:c>
      <x:c r="R894" s="0">
        <x:f>IF(A894="SPUS",0,IF(A894="FWD",0,P894/Q894))</x:f>
      </x:c>
    </x:row>
    <x:row r="895" spans="1:19" x14ac:dyDescent="0.3">
      <x:c r="A895" s="0">
        <x:f>'Historical Trades'!A895</x:f>
      </x:c>
      <x:c r="B895" s="0">
        <x:f>'Historical Trades'!B895</x:f>
      </x:c>
      <x:c r="C895" s="23">
        <x:f>'Historical Trades'!C895</x:f>
      </x:c>
      <x:c r="D895" s="0">
        <x:f>'Historical Trades'!D895</x:f>
      </x:c>
      <x:c r="E895" s="23">
        <x:f>'Historical Trades'!E895</x:f>
      </x:c>
      <x:c r="F895" s="0">
        <x:f>'Historical Trades'!F895</x:f>
      </x:c>
      <x:c r="G895" s="0">
        <x:f>'Historical Trades'!G895</x:f>
      </x:c>
      <x:c r="H895" s="0">
        <x:f>'Historical Trades'!H895</x:f>
      </x:c>
      <x:c r="I895" s="0">
        <x:f>'Historical Trades'!I895</x:f>
      </x:c>
      <x:c r="J895" s="0">
        <x:f>'Historical Trades'!J895</x:f>
      </x:c>
      <x:c r="K895" s="0">
        <x:f>'Historical Trades'!K895</x:f>
      </x:c>
      <x:c r="L895" s="0">
        <x:f>'Historical Trades'!L895</x:f>
      </x:c>
      <x:c r="M895" s="0">
        <x:f>'Historical Trades'!M895</x:f>
      </x:c>
      <x:c r="N895" s="0">
        <x:f>CLEAN('Historical Trades'!O895)</x:f>
      </x:c>
      <x:c r="P895" s="14">
        <x:f>IF(G895="sell",M895,-M895)</x:f>
      </x:c>
      <x:c r="Q895" s="14">
        <x:f>VLOOKUP(N895,'Currency Rates'!$A$3:$C$32,3,0)</x:f>
      </x:c>
      <x:c r="R895" s="0">
        <x:f>IF(A895="SPUS",0,IF(A895="FWD",0,P895/Q895))</x:f>
      </x:c>
    </x:row>
    <x:row r="896" spans="1:19" x14ac:dyDescent="0.3">
      <x:c r="A896" s="0">
        <x:f>'Historical Trades'!A896</x:f>
      </x:c>
      <x:c r="B896" s="0">
        <x:f>'Historical Trades'!B896</x:f>
      </x:c>
      <x:c r="C896" s="23">
        <x:f>'Historical Trades'!C896</x:f>
      </x:c>
      <x:c r="D896" s="0">
        <x:f>'Historical Trades'!D896</x:f>
      </x:c>
      <x:c r="E896" s="23">
        <x:f>'Historical Trades'!E896</x:f>
      </x:c>
      <x:c r="F896" s="0">
        <x:f>'Historical Trades'!F896</x:f>
      </x:c>
      <x:c r="G896" s="0">
        <x:f>'Historical Trades'!G896</x:f>
      </x:c>
      <x:c r="H896" s="0">
        <x:f>'Historical Trades'!H896</x:f>
      </x:c>
      <x:c r="I896" s="0">
        <x:f>'Historical Trades'!I896</x:f>
      </x:c>
      <x:c r="J896" s="0">
        <x:f>'Historical Trades'!J896</x:f>
      </x:c>
      <x:c r="K896" s="0">
        <x:f>'Historical Trades'!K896</x:f>
      </x:c>
      <x:c r="L896" s="0">
        <x:f>'Historical Trades'!L896</x:f>
      </x:c>
      <x:c r="M896" s="0">
        <x:f>'Historical Trades'!M896</x:f>
      </x:c>
      <x:c r="N896" s="0">
        <x:f>CLEAN('Historical Trades'!O896)</x:f>
      </x:c>
      <x:c r="P896" s="14">
        <x:f>IF(G896="sell",M896,-M896)</x:f>
      </x:c>
      <x:c r="Q896" s="14">
        <x:f>VLOOKUP(N896,'Currency Rates'!$A$3:$C$32,3,0)</x:f>
      </x:c>
      <x:c r="R896" s="0">
        <x:f>IF(A896="SPUS",0,IF(A896="FWD",0,P896/Q896))</x:f>
      </x:c>
    </x:row>
    <x:row r="897" spans="1:19" x14ac:dyDescent="0.3">
      <x:c r="A897" s="0">
        <x:f>'Historical Trades'!A897</x:f>
      </x:c>
      <x:c r="B897" s="0">
        <x:f>'Historical Trades'!B897</x:f>
      </x:c>
      <x:c r="C897" s="23">
        <x:f>'Historical Trades'!C897</x:f>
      </x:c>
      <x:c r="D897" s="0">
        <x:f>'Historical Trades'!D897</x:f>
      </x:c>
      <x:c r="E897" s="23">
        <x:f>'Historical Trades'!E897</x:f>
      </x:c>
      <x:c r="F897" s="0">
        <x:f>'Historical Trades'!F897</x:f>
      </x:c>
      <x:c r="G897" s="0">
        <x:f>'Historical Trades'!G897</x:f>
      </x:c>
      <x:c r="H897" s="0">
        <x:f>'Historical Trades'!H897</x:f>
      </x:c>
      <x:c r="I897" s="0">
        <x:f>'Historical Trades'!I897</x:f>
      </x:c>
      <x:c r="J897" s="0">
        <x:f>'Historical Trades'!J897</x:f>
      </x:c>
      <x:c r="K897" s="0">
        <x:f>'Historical Trades'!K897</x:f>
      </x:c>
      <x:c r="L897" s="0">
        <x:f>'Historical Trades'!L897</x:f>
      </x:c>
      <x:c r="M897" s="0">
        <x:f>'Historical Trades'!M897</x:f>
      </x:c>
      <x:c r="N897" s="0">
        <x:f>CLEAN('Historical Trades'!O897)</x:f>
      </x:c>
      <x:c r="P897" s="14">
        <x:f>IF(G897="sell",M897,-M897)</x:f>
      </x:c>
      <x:c r="Q897" s="14">
        <x:f>VLOOKUP(N897,'Currency Rates'!$A$3:$C$32,3,0)</x:f>
      </x:c>
      <x:c r="R897" s="0">
        <x:f>IF(A897="SPUS",0,IF(A897="FWD",0,P897/Q897))</x:f>
      </x:c>
    </x:row>
    <x:row r="898" spans="1:19" x14ac:dyDescent="0.3">
      <x:c r="A898" s="0">
        <x:f>'Historical Trades'!A898</x:f>
      </x:c>
      <x:c r="B898" s="0">
        <x:f>'Historical Trades'!B898</x:f>
      </x:c>
      <x:c r="C898" s="23">
        <x:f>'Historical Trades'!C898</x:f>
      </x:c>
      <x:c r="D898" s="0">
        <x:f>'Historical Trades'!D898</x:f>
      </x:c>
      <x:c r="E898" s="23">
        <x:f>'Historical Trades'!E898</x:f>
      </x:c>
      <x:c r="F898" s="0">
        <x:f>'Historical Trades'!F898</x:f>
      </x:c>
      <x:c r="G898" s="0">
        <x:f>'Historical Trades'!G898</x:f>
      </x:c>
      <x:c r="H898" s="0">
        <x:f>'Historical Trades'!H898</x:f>
      </x:c>
      <x:c r="I898" s="0">
        <x:f>'Historical Trades'!I898</x:f>
      </x:c>
      <x:c r="J898" s="0">
        <x:f>'Historical Trades'!J898</x:f>
      </x:c>
      <x:c r="K898" s="0">
        <x:f>'Historical Trades'!K898</x:f>
      </x:c>
      <x:c r="L898" s="0">
        <x:f>'Historical Trades'!L898</x:f>
      </x:c>
      <x:c r="M898" s="0">
        <x:f>'Historical Trades'!M898</x:f>
      </x:c>
      <x:c r="N898" s="0">
        <x:f>CLEAN('Historical Trades'!O898)</x:f>
      </x:c>
      <x:c r="P898" s="14">
        <x:f>IF(G898="sell",M898,-M898)</x:f>
      </x:c>
      <x:c r="Q898" s="14">
        <x:f>VLOOKUP(N898,'Currency Rates'!$A$3:$C$32,3,0)</x:f>
      </x:c>
      <x:c r="R898" s="0">
        <x:f>IF(A898="SPUS",0,IF(A898="FWD",0,P898/Q898))</x:f>
      </x:c>
    </x:row>
    <x:row r="899" spans="1:19" x14ac:dyDescent="0.3">
      <x:c r="A899" s="0">
        <x:f>'Historical Trades'!A899</x:f>
      </x:c>
      <x:c r="B899" s="0">
        <x:f>'Historical Trades'!B899</x:f>
      </x:c>
      <x:c r="C899" s="23">
        <x:f>'Historical Trades'!C899</x:f>
      </x:c>
      <x:c r="D899" s="0">
        <x:f>'Historical Trades'!D899</x:f>
      </x:c>
      <x:c r="E899" s="23">
        <x:f>'Historical Trades'!E899</x:f>
      </x:c>
      <x:c r="F899" s="0">
        <x:f>'Historical Trades'!F899</x:f>
      </x:c>
      <x:c r="G899" s="0">
        <x:f>'Historical Trades'!G899</x:f>
      </x:c>
      <x:c r="H899" s="0">
        <x:f>'Historical Trades'!H899</x:f>
      </x:c>
      <x:c r="I899" s="0">
        <x:f>'Historical Trades'!I899</x:f>
      </x:c>
      <x:c r="J899" s="0">
        <x:f>'Historical Trades'!J899</x:f>
      </x:c>
      <x:c r="K899" s="0">
        <x:f>'Historical Trades'!K899</x:f>
      </x:c>
      <x:c r="L899" s="0">
        <x:f>'Historical Trades'!L899</x:f>
      </x:c>
      <x:c r="M899" s="0">
        <x:f>'Historical Trades'!M899</x:f>
      </x:c>
      <x:c r="N899" s="0">
        <x:f>CLEAN('Historical Trades'!O899)</x:f>
      </x:c>
      <x:c r="P899" s="14">
        <x:f>IF(G899="sell",M899,-M899)</x:f>
      </x:c>
      <x:c r="Q899" s="14">
        <x:f>VLOOKUP(N899,'Currency Rates'!$A$3:$C$32,3,0)</x:f>
      </x:c>
      <x:c r="R899" s="0">
        <x:f>IF(A899="SPUS",0,IF(A899="FWD",0,P899/Q899))</x:f>
      </x:c>
    </x:row>
    <x:row r="900" spans="1:19" x14ac:dyDescent="0.3">
      <x:c r="A900" s="0">
        <x:f>'Historical Trades'!A900</x:f>
      </x:c>
      <x:c r="B900" s="0">
        <x:f>'Historical Trades'!B900</x:f>
      </x:c>
      <x:c r="C900" s="23">
        <x:f>'Historical Trades'!C900</x:f>
      </x:c>
      <x:c r="D900" s="0">
        <x:f>'Historical Trades'!D900</x:f>
      </x:c>
      <x:c r="E900" s="23">
        <x:f>'Historical Trades'!E900</x:f>
      </x:c>
      <x:c r="F900" s="0">
        <x:f>'Historical Trades'!F900</x:f>
      </x:c>
      <x:c r="G900" s="0">
        <x:f>'Historical Trades'!G900</x:f>
      </x:c>
      <x:c r="H900" s="0">
        <x:f>'Historical Trades'!H900</x:f>
      </x:c>
      <x:c r="I900" s="0">
        <x:f>'Historical Trades'!I900</x:f>
      </x:c>
      <x:c r="J900" s="0">
        <x:f>'Historical Trades'!J900</x:f>
      </x:c>
      <x:c r="K900" s="0">
        <x:f>'Historical Trades'!K900</x:f>
      </x:c>
      <x:c r="L900" s="0">
        <x:f>'Historical Trades'!L900</x:f>
      </x:c>
      <x:c r="M900" s="0">
        <x:f>'Historical Trades'!M900</x:f>
      </x:c>
      <x:c r="N900" s="0">
        <x:f>CLEAN('Historical Trades'!O900)</x:f>
      </x:c>
      <x:c r="P900" s="14">
        <x:f>IF(G900="sell",M900,-M900)</x:f>
      </x:c>
      <x:c r="Q900" s="14">
        <x:f>VLOOKUP(N900,'Currency Rates'!$A$3:$C$32,3,0)</x:f>
      </x:c>
      <x:c r="R900" s="0">
        <x:f>IF(A900="SPUS",0,IF(A900="FWD",0,P900/Q900))</x:f>
      </x:c>
    </x:row>
    <x:row r="901" spans="1:19" x14ac:dyDescent="0.3">
      <x:c r="A901" s="0">
        <x:f>'Historical Trades'!A901</x:f>
      </x:c>
      <x:c r="B901" s="0">
        <x:f>'Historical Trades'!B901</x:f>
      </x:c>
      <x:c r="C901" s="23">
        <x:f>'Historical Trades'!C901</x:f>
      </x:c>
      <x:c r="D901" s="0">
        <x:f>'Historical Trades'!D901</x:f>
      </x:c>
      <x:c r="E901" s="23">
        <x:f>'Historical Trades'!E901</x:f>
      </x:c>
      <x:c r="F901" s="0">
        <x:f>'Historical Trades'!F901</x:f>
      </x:c>
      <x:c r="G901" s="0">
        <x:f>'Historical Trades'!G901</x:f>
      </x:c>
      <x:c r="H901" s="0">
        <x:f>'Historical Trades'!H901</x:f>
      </x:c>
      <x:c r="I901" s="0">
        <x:f>'Historical Trades'!I901</x:f>
      </x:c>
      <x:c r="J901" s="0">
        <x:f>'Historical Trades'!J901</x:f>
      </x:c>
      <x:c r="K901" s="0">
        <x:f>'Historical Trades'!K901</x:f>
      </x:c>
      <x:c r="L901" s="0">
        <x:f>'Historical Trades'!L901</x:f>
      </x:c>
      <x:c r="M901" s="0">
        <x:f>'Historical Trades'!M901</x:f>
      </x:c>
      <x:c r="N901" s="0">
        <x:f>CLEAN('Historical Trades'!O901)</x:f>
      </x:c>
      <x:c r="P901" s="14">
        <x:f>IF(G901="sell",M901,-M901)</x:f>
      </x:c>
      <x:c r="Q901" s="14">
        <x:f>VLOOKUP(N901,'Currency Rates'!$A$3:$C$32,3,0)</x:f>
      </x:c>
      <x:c r="R901" s="0">
        <x:f>IF(A901="SPUS",0,IF(A901="FWD",0,P901/Q901))</x:f>
      </x:c>
    </x:row>
    <x:row r="902" spans="1:19" x14ac:dyDescent="0.3">
      <x:c r="A902" s="0">
        <x:f>'Historical Trades'!A902</x:f>
      </x:c>
      <x:c r="B902" s="0">
        <x:f>'Historical Trades'!B902</x:f>
      </x:c>
      <x:c r="C902" s="23">
        <x:f>'Historical Trades'!C902</x:f>
      </x:c>
      <x:c r="D902" s="0">
        <x:f>'Historical Trades'!D902</x:f>
      </x:c>
      <x:c r="E902" s="23">
        <x:f>'Historical Trades'!E902</x:f>
      </x:c>
      <x:c r="F902" s="0">
        <x:f>'Historical Trades'!F902</x:f>
      </x:c>
      <x:c r="G902" s="0">
        <x:f>'Historical Trades'!G902</x:f>
      </x:c>
      <x:c r="H902" s="0">
        <x:f>'Historical Trades'!H902</x:f>
      </x:c>
      <x:c r="I902" s="0">
        <x:f>'Historical Trades'!I902</x:f>
      </x:c>
      <x:c r="J902" s="0">
        <x:f>'Historical Trades'!J902</x:f>
      </x:c>
      <x:c r="K902" s="0">
        <x:f>'Historical Trades'!K902</x:f>
      </x:c>
      <x:c r="L902" s="0">
        <x:f>'Historical Trades'!L902</x:f>
      </x:c>
      <x:c r="M902" s="0">
        <x:f>'Historical Trades'!M902</x:f>
      </x:c>
      <x:c r="N902" s="0">
        <x:f>CLEAN('Historical Trades'!O902)</x:f>
      </x:c>
      <x:c r="P902" s="14">
        <x:f>IF(G902="sell",M902,-M902)</x:f>
      </x:c>
      <x:c r="Q902" s="14">
        <x:f>VLOOKUP(N902,'Currency Rates'!$A$3:$C$32,3,0)</x:f>
      </x:c>
      <x:c r="R902" s="0">
        <x:f>IF(A902="SPUS",0,IF(A902="FWD",0,P902/Q902))</x:f>
      </x:c>
    </x:row>
    <x:row r="903" spans="1:19" x14ac:dyDescent="0.3">
      <x:c r="A903" s="0">
        <x:f>'Historical Trades'!A903</x:f>
      </x:c>
      <x:c r="B903" s="0">
        <x:f>'Historical Trades'!B903</x:f>
      </x:c>
      <x:c r="C903" s="23">
        <x:f>'Historical Trades'!C903</x:f>
      </x:c>
      <x:c r="D903" s="0">
        <x:f>'Historical Trades'!D903</x:f>
      </x:c>
      <x:c r="E903" s="23">
        <x:f>'Historical Trades'!E903</x:f>
      </x:c>
      <x:c r="F903" s="0">
        <x:f>'Historical Trades'!F903</x:f>
      </x:c>
      <x:c r="G903" s="0">
        <x:f>'Historical Trades'!G903</x:f>
      </x:c>
      <x:c r="H903" s="0">
        <x:f>'Historical Trades'!H903</x:f>
      </x:c>
      <x:c r="I903" s="0">
        <x:f>'Historical Trades'!I903</x:f>
      </x:c>
      <x:c r="J903" s="0">
        <x:f>'Historical Trades'!J903</x:f>
      </x:c>
      <x:c r="K903" s="0">
        <x:f>'Historical Trades'!K903</x:f>
      </x:c>
      <x:c r="L903" s="0">
        <x:f>'Historical Trades'!L903</x:f>
      </x:c>
      <x:c r="M903" s="0">
        <x:f>'Historical Trades'!M903</x:f>
      </x:c>
      <x:c r="N903" s="0">
        <x:f>CLEAN('Historical Trades'!O903)</x:f>
      </x:c>
      <x:c r="P903" s="14">
        <x:f>IF(G903="sell",M903,-M903)</x:f>
      </x:c>
      <x:c r="Q903" s="14">
        <x:f>VLOOKUP(N903,'Currency Rates'!$A$3:$C$32,3,0)</x:f>
      </x:c>
      <x:c r="R903" s="0">
        <x:f>IF(A903="SPUS",0,IF(A903="FWD",0,P903/Q903))</x:f>
      </x:c>
    </x:row>
    <x:row r="904" spans="1:19" x14ac:dyDescent="0.3">
      <x:c r="A904" s="0">
        <x:f>'Historical Trades'!A904</x:f>
      </x:c>
      <x:c r="B904" s="0">
        <x:f>'Historical Trades'!B904</x:f>
      </x:c>
      <x:c r="C904" s="23">
        <x:f>'Historical Trades'!C904</x:f>
      </x:c>
      <x:c r="D904" s="0">
        <x:f>'Historical Trades'!D904</x:f>
      </x:c>
      <x:c r="E904" s="23">
        <x:f>'Historical Trades'!E904</x:f>
      </x:c>
      <x:c r="F904" s="0">
        <x:f>'Historical Trades'!F904</x:f>
      </x:c>
      <x:c r="G904" s="0">
        <x:f>'Historical Trades'!G904</x:f>
      </x:c>
      <x:c r="H904" s="0">
        <x:f>'Historical Trades'!H904</x:f>
      </x:c>
      <x:c r="I904" s="0">
        <x:f>'Historical Trades'!I904</x:f>
      </x:c>
      <x:c r="J904" s="0">
        <x:f>'Historical Trades'!J904</x:f>
      </x:c>
      <x:c r="K904" s="0">
        <x:f>'Historical Trades'!K904</x:f>
      </x:c>
      <x:c r="L904" s="0">
        <x:f>'Historical Trades'!L904</x:f>
      </x:c>
      <x:c r="M904" s="0">
        <x:f>'Historical Trades'!M904</x:f>
      </x:c>
      <x:c r="N904" s="0">
        <x:f>CLEAN('Historical Trades'!O904)</x:f>
      </x:c>
      <x:c r="P904" s="14">
        <x:f>IF(G904="sell",M904,-M904)</x:f>
      </x:c>
      <x:c r="Q904" s="14">
        <x:f>VLOOKUP(N904,'Currency Rates'!$A$3:$C$32,3,0)</x:f>
      </x:c>
      <x:c r="R904" s="0">
        <x:f>IF(A904="SPUS",0,IF(A904="FWD",0,P904/Q904))</x:f>
      </x:c>
    </x:row>
    <x:row r="905" spans="1:19" x14ac:dyDescent="0.3">
      <x:c r="A905" s="0">
        <x:f>'Historical Trades'!A905</x:f>
      </x:c>
      <x:c r="B905" s="0">
        <x:f>'Historical Trades'!B905</x:f>
      </x:c>
      <x:c r="C905" s="23">
        <x:f>'Historical Trades'!C905</x:f>
      </x:c>
      <x:c r="D905" s="0">
        <x:f>'Historical Trades'!D905</x:f>
      </x:c>
      <x:c r="E905" s="23">
        <x:f>'Historical Trades'!E905</x:f>
      </x:c>
      <x:c r="F905" s="0">
        <x:f>'Historical Trades'!F905</x:f>
      </x:c>
      <x:c r="G905" s="0">
        <x:f>'Historical Trades'!G905</x:f>
      </x:c>
      <x:c r="H905" s="0">
        <x:f>'Historical Trades'!H905</x:f>
      </x:c>
      <x:c r="I905" s="0">
        <x:f>'Historical Trades'!I905</x:f>
      </x:c>
      <x:c r="J905" s="0">
        <x:f>'Historical Trades'!J905</x:f>
      </x:c>
      <x:c r="K905" s="0">
        <x:f>'Historical Trades'!K905</x:f>
      </x:c>
      <x:c r="L905" s="0">
        <x:f>'Historical Trades'!L905</x:f>
      </x:c>
      <x:c r="M905" s="0">
        <x:f>'Historical Trades'!M905</x:f>
      </x:c>
      <x:c r="N905" s="0">
        <x:f>CLEAN('Historical Trades'!O905)</x:f>
      </x:c>
      <x:c r="P905" s="14">
        <x:f>IF(G905="sell",M905,-M905)</x:f>
      </x:c>
      <x:c r="Q905" s="14">
        <x:f>VLOOKUP(N905,'Currency Rates'!$A$3:$C$32,3,0)</x:f>
      </x:c>
      <x:c r="R905" s="0">
        <x:f>IF(A905="SPUS",0,IF(A905="FWD",0,P905/Q905))</x:f>
      </x:c>
    </x:row>
    <x:row r="906" spans="1:19" x14ac:dyDescent="0.3">
      <x:c r="A906" s="0">
        <x:f>'Historical Trades'!A906</x:f>
      </x:c>
      <x:c r="B906" s="0">
        <x:f>'Historical Trades'!B906</x:f>
      </x:c>
      <x:c r="C906" s="23">
        <x:f>'Historical Trades'!C906</x:f>
      </x:c>
      <x:c r="D906" s="0">
        <x:f>'Historical Trades'!D906</x:f>
      </x:c>
      <x:c r="E906" s="23">
        <x:f>'Historical Trades'!E906</x:f>
      </x:c>
      <x:c r="F906" s="0">
        <x:f>'Historical Trades'!F906</x:f>
      </x:c>
      <x:c r="G906" s="0">
        <x:f>'Historical Trades'!G906</x:f>
      </x:c>
      <x:c r="H906" s="0">
        <x:f>'Historical Trades'!H906</x:f>
      </x:c>
      <x:c r="I906" s="0">
        <x:f>'Historical Trades'!I906</x:f>
      </x:c>
      <x:c r="J906" s="0">
        <x:f>'Historical Trades'!J906</x:f>
      </x:c>
      <x:c r="K906" s="0">
        <x:f>'Historical Trades'!K906</x:f>
      </x:c>
      <x:c r="L906" s="0">
        <x:f>'Historical Trades'!L906</x:f>
      </x:c>
      <x:c r="M906" s="0">
        <x:f>'Historical Trades'!M906</x:f>
      </x:c>
      <x:c r="N906" s="0">
        <x:f>CLEAN('Historical Trades'!O906)</x:f>
      </x:c>
      <x:c r="P906" s="14">
        <x:f>IF(G906="sell",M906,-M906)</x:f>
      </x:c>
      <x:c r="Q906" s="14">
        <x:f>VLOOKUP(N906,'Currency Rates'!$A$3:$C$32,3,0)</x:f>
      </x:c>
      <x:c r="R906" s="0">
        <x:f>IF(A906="SPUS",0,IF(A906="FWD",0,P906/Q906))</x:f>
      </x:c>
    </x:row>
    <x:row r="907" spans="1:19" x14ac:dyDescent="0.3">
      <x:c r="A907" s="0">
        <x:f>'Historical Trades'!A907</x:f>
      </x:c>
      <x:c r="B907" s="0">
        <x:f>'Historical Trades'!B907</x:f>
      </x:c>
      <x:c r="C907" s="23">
        <x:f>'Historical Trades'!C907</x:f>
      </x:c>
      <x:c r="D907" s="0">
        <x:f>'Historical Trades'!D907</x:f>
      </x:c>
      <x:c r="E907" s="23">
        <x:f>'Historical Trades'!E907</x:f>
      </x:c>
      <x:c r="F907" s="0">
        <x:f>'Historical Trades'!F907</x:f>
      </x:c>
      <x:c r="G907" s="0">
        <x:f>'Historical Trades'!G907</x:f>
      </x:c>
      <x:c r="H907" s="0">
        <x:f>'Historical Trades'!H907</x:f>
      </x:c>
      <x:c r="I907" s="0">
        <x:f>'Historical Trades'!I907</x:f>
      </x:c>
      <x:c r="J907" s="0">
        <x:f>'Historical Trades'!J907</x:f>
      </x:c>
      <x:c r="K907" s="0">
        <x:f>'Historical Trades'!K907</x:f>
      </x:c>
      <x:c r="L907" s="0">
        <x:f>'Historical Trades'!L907</x:f>
      </x:c>
      <x:c r="M907" s="0">
        <x:f>'Historical Trades'!M907</x:f>
      </x:c>
      <x:c r="N907" s="0">
        <x:f>CLEAN('Historical Trades'!O907)</x:f>
      </x:c>
      <x:c r="P907" s="14">
        <x:f>IF(G907="sell",M907,-M907)</x:f>
      </x:c>
      <x:c r="Q907" s="14">
        <x:f>VLOOKUP(N907,'Currency Rates'!$A$3:$C$32,3,0)</x:f>
      </x:c>
      <x:c r="R907" s="0">
        <x:f>IF(A907="SPUS",0,IF(A907="FWD",0,P907/Q907))</x:f>
      </x:c>
    </x:row>
    <x:row r="908" spans="1:19" x14ac:dyDescent="0.3">
      <x:c r="A908" s="0">
        <x:f>'Historical Trades'!A908</x:f>
      </x:c>
      <x:c r="B908" s="0">
        <x:f>'Historical Trades'!B908</x:f>
      </x:c>
      <x:c r="C908" s="23">
        <x:f>'Historical Trades'!C908</x:f>
      </x:c>
      <x:c r="D908" s="0">
        <x:f>'Historical Trades'!D908</x:f>
      </x:c>
      <x:c r="E908" s="23">
        <x:f>'Historical Trades'!E908</x:f>
      </x:c>
      <x:c r="F908" s="0">
        <x:f>'Historical Trades'!F908</x:f>
      </x:c>
      <x:c r="G908" s="0">
        <x:f>'Historical Trades'!G908</x:f>
      </x:c>
      <x:c r="H908" s="0">
        <x:f>'Historical Trades'!H908</x:f>
      </x:c>
      <x:c r="I908" s="0">
        <x:f>'Historical Trades'!I908</x:f>
      </x:c>
      <x:c r="J908" s="0">
        <x:f>'Historical Trades'!J908</x:f>
      </x:c>
      <x:c r="K908" s="0">
        <x:f>'Historical Trades'!K908</x:f>
      </x:c>
      <x:c r="L908" s="0">
        <x:f>'Historical Trades'!L908</x:f>
      </x:c>
      <x:c r="M908" s="0">
        <x:f>'Historical Trades'!M908</x:f>
      </x:c>
      <x:c r="N908" s="0">
        <x:f>CLEAN('Historical Trades'!O908)</x:f>
      </x:c>
      <x:c r="P908" s="14">
        <x:f>IF(G908="sell",M908,-M908)</x:f>
      </x:c>
      <x:c r="Q908" s="14">
        <x:f>VLOOKUP(N908,'Currency Rates'!$A$3:$C$32,3,0)</x:f>
      </x:c>
      <x:c r="R908" s="0">
        <x:f>IF(A908="SPUS",0,IF(A908="FWD",0,P908/Q908))</x:f>
      </x:c>
    </x:row>
    <x:row r="909" spans="1:19" x14ac:dyDescent="0.3">
      <x:c r="A909" s="0">
        <x:f>'Historical Trades'!A909</x:f>
      </x:c>
      <x:c r="B909" s="0">
        <x:f>'Historical Trades'!B909</x:f>
      </x:c>
      <x:c r="C909" s="23">
        <x:f>'Historical Trades'!C909</x:f>
      </x:c>
      <x:c r="D909" s="0">
        <x:f>'Historical Trades'!D909</x:f>
      </x:c>
      <x:c r="E909" s="23">
        <x:f>'Historical Trades'!E909</x:f>
      </x:c>
      <x:c r="F909" s="0">
        <x:f>'Historical Trades'!F909</x:f>
      </x:c>
      <x:c r="G909" s="0">
        <x:f>'Historical Trades'!G909</x:f>
      </x:c>
      <x:c r="H909" s="0">
        <x:f>'Historical Trades'!H909</x:f>
      </x:c>
      <x:c r="I909" s="0">
        <x:f>'Historical Trades'!I909</x:f>
      </x:c>
      <x:c r="J909" s="0">
        <x:f>'Historical Trades'!J909</x:f>
      </x:c>
      <x:c r="K909" s="0">
        <x:f>'Historical Trades'!K909</x:f>
      </x:c>
      <x:c r="L909" s="0">
        <x:f>'Historical Trades'!L909</x:f>
      </x:c>
      <x:c r="M909" s="0">
        <x:f>'Historical Trades'!M909</x:f>
      </x:c>
      <x:c r="N909" s="0">
        <x:f>CLEAN('Historical Trades'!O909)</x:f>
      </x:c>
      <x:c r="P909" s="14">
        <x:f>IF(G909="sell",M909,-M909)</x:f>
      </x:c>
      <x:c r="Q909" s="14">
        <x:f>VLOOKUP(N909,'Currency Rates'!$A$3:$C$32,3,0)</x:f>
      </x:c>
      <x:c r="R909" s="0">
        <x:f>IF(A909="SPUS",0,IF(A909="FWD",0,P909/Q909))</x:f>
      </x:c>
    </x:row>
    <x:row r="910" spans="1:19" x14ac:dyDescent="0.3">
      <x:c r="A910" s="0">
        <x:f>'Historical Trades'!A910</x:f>
      </x:c>
      <x:c r="B910" s="0">
        <x:f>'Historical Trades'!B910</x:f>
      </x:c>
      <x:c r="C910" s="23">
        <x:f>'Historical Trades'!C910</x:f>
      </x:c>
      <x:c r="D910" s="0">
        <x:f>'Historical Trades'!D910</x:f>
      </x:c>
      <x:c r="E910" s="23">
        <x:f>'Historical Trades'!E910</x:f>
      </x:c>
      <x:c r="F910" s="0">
        <x:f>'Historical Trades'!F910</x:f>
      </x:c>
      <x:c r="G910" s="0">
        <x:f>'Historical Trades'!G910</x:f>
      </x:c>
      <x:c r="H910" s="0">
        <x:f>'Historical Trades'!H910</x:f>
      </x:c>
      <x:c r="I910" s="0">
        <x:f>'Historical Trades'!I910</x:f>
      </x:c>
      <x:c r="J910" s="0">
        <x:f>'Historical Trades'!J910</x:f>
      </x:c>
      <x:c r="K910" s="0">
        <x:f>'Historical Trades'!K910</x:f>
      </x:c>
      <x:c r="L910" s="0">
        <x:f>'Historical Trades'!L910</x:f>
      </x:c>
      <x:c r="M910" s="0">
        <x:f>'Historical Trades'!M910</x:f>
      </x:c>
      <x:c r="N910" s="0">
        <x:f>CLEAN('Historical Trades'!O910)</x:f>
      </x:c>
      <x:c r="P910" s="14">
        <x:f>IF(G910="sell",M910,-M910)</x:f>
      </x:c>
      <x:c r="Q910" s="14">
        <x:f>VLOOKUP(N910,'Currency Rates'!$A$3:$C$32,3,0)</x:f>
      </x:c>
      <x:c r="R910" s="0">
        <x:f>IF(A910="SPUS",0,IF(A910="FWD",0,P910/Q910))</x:f>
      </x:c>
    </x:row>
    <x:row r="911" spans="1:19" x14ac:dyDescent="0.3">
      <x:c r="A911" s="0">
        <x:f>'Historical Trades'!A911</x:f>
      </x:c>
      <x:c r="B911" s="0">
        <x:f>'Historical Trades'!B911</x:f>
      </x:c>
      <x:c r="C911" s="23">
        <x:f>'Historical Trades'!C911</x:f>
      </x:c>
      <x:c r="D911" s="0">
        <x:f>'Historical Trades'!D911</x:f>
      </x:c>
      <x:c r="E911" s="23">
        <x:f>'Historical Trades'!E911</x:f>
      </x:c>
      <x:c r="F911" s="0">
        <x:f>'Historical Trades'!F911</x:f>
      </x:c>
      <x:c r="G911" s="0">
        <x:f>'Historical Trades'!G911</x:f>
      </x:c>
      <x:c r="H911" s="0">
        <x:f>'Historical Trades'!H911</x:f>
      </x:c>
      <x:c r="I911" s="0">
        <x:f>'Historical Trades'!I911</x:f>
      </x:c>
      <x:c r="J911" s="0">
        <x:f>'Historical Trades'!J911</x:f>
      </x:c>
      <x:c r="K911" s="0">
        <x:f>'Historical Trades'!K911</x:f>
      </x:c>
      <x:c r="L911" s="0">
        <x:f>'Historical Trades'!L911</x:f>
      </x:c>
      <x:c r="M911" s="0">
        <x:f>'Historical Trades'!M911</x:f>
      </x:c>
      <x:c r="N911" s="0">
        <x:f>CLEAN('Historical Trades'!O911)</x:f>
      </x:c>
      <x:c r="P911" s="14">
        <x:f>IF(G911="sell",M911,-M911)</x:f>
      </x:c>
      <x:c r="Q911" s="14">
        <x:f>VLOOKUP(N911,'Currency Rates'!$A$3:$C$32,3,0)</x:f>
      </x:c>
      <x:c r="R911" s="0">
        <x:f>IF(A911="SPUS",0,IF(A911="FWD",0,P911/Q911))</x:f>
      </x:c>
    </x:row>
    <x:row r="912" spans="1:19" x14ac:dyDescent="0.3">
      <x:c r="A912" s="0">
        <x:f>'Historical Trades'!A912</x:f>
      </x:c>
      <x:c r="B912" s="0">
        <x:f>'Historical Trades'!B912</x:f>
      </x:c>
      <x:c r="C912" s="23">
        <x:f>'Historical Trades'!C912</x:f>
      </x:c>
      <x:c r="D912" s="0">
        <x:f>'Historical Trades'!D912</x:f>
      </x:c>
      <x:c r="E912" s="23">
        <x:f>'Historical Trades'!E912</x:f>
      </x:c>
      <x:c r="F912" s="0">
        <x:f>'Historical Trades'!F912</x:f>
      </x:c>
      <x:c r="G912" s="0">
        <x:f>'Historical Trades'!G912</x:f>
      </x:c>
      <x:c r="H912" s="0">
        <x:f>'Historical Trades'!H912</x:f>
      </x:c>
      <x:c r="I912" s="0">
        <x:f>'Historical Trades'!I912</x:f>
      </x:c>
      <x:c r="J912" s="0">
        <x:f>'Historical Trades'!J912</x:f>
      </x:c>
      <x:c r="K912" s="0">
        <x:f>'Historical Trades'!K912</x:f>
      </x:c>
      <x:c r="L912" s="0">
        <x:f>'Historical Trades'!L912</x:f>
      </x:c>
      <x:c r="M912" s="0">
        <x:f>'Historical Trades'!M912</x:f>
      </x:c>
      <x:c r="N912" s="0">
        <x:f>CLEAN('Historical Trades'!O912)</x:f>
      </x:c>
      <x:c r="P912" s="14">
        <x:f>IF(G912="sell",M912,-M912)</x:f>
      </x:c>
      <x:c r="Q912" s="14">
        <x:f>VLOOKUP(N912,'Currency Rates'!$A$3:$C$32,3,0)</x:f>
      </x:c>
      <x:c r="R912" s="0">
        <x:f>IF(A912="SPUS",0,IF(A912="FWD",0,P912/Q912))</x:f>
      </x:c>
    </x:row>
    <x:row r="913" spans="1:19" x14ac:dyDescent="0.3">
      <x:c r="A913" s="0">
        <x:f>'Historical Trades'!A913</x:f>
      </x:c>
      <x:c r="B913" s="0">
        <x:f>'Historical Trades'!B913</x:f>
      </x:c>
      <x:c r="C913" s="23">
        <x:f>'Historical Trades'!C913</x:f>
      </x:c>
      <x:c r="D913" s="0">
        <x:f>'Historical Trades'!D913</x:f>
      </x:c>
      <x:c r="E913" s="23">
        <x:f>'Historical Trades'!E913</x:f>
      </x:c>
      <x:c r="F913" s="0">
        <x:f>'Historical Trades'!F913</x:f>
      </x:c>
      <x:c r="G913" s="0">
        <x:f>'Historical Trades'!G913</x:f>
      </x:c>
      <x:c r="H913" s="0">
        <x:f>'Historical Trades'!H913</x:f>
      </x:c>
      <x:c r="I913" s="0">
        <x:f>'Historical Trades'!I913</x:f>
      </x:c>
      <x:c r="J913" s="0">
        <x:f>'Historical Trades'!J913</x:f>
      </x:c>
      <x:c r="K913" s="0">
        <x:f>'Historical Trades'!K913</x:f>
      </x:c>
      <x:c r="L913" s="0">
        <x:f>'Historical Trades'!L913</x:f>
      </x:c>
      <x:c r="M913" s="0">
        <x:f>'Historical Trades'!M913</x:f>
      </x:c>
      <x:c r="N913" s="0">
        <x:f>CLEAN('Historical Trades'!O913)</x:f>
      </x:c>
      <x:c r="P913" s="14">
        <x:f>IF(G913="sell",M913,-M913)</x:f>
      </x:c>
      <x:c r="Q913" s="14">
        <x:f>VLOOKUP(N913,'Currency Rates'!$A$3:$C$32,3,0)</x:f>
      </x:c>
      <x:c r="R913" s="0">
        <x:f>IF(A913="SPUS",0,IF(A913="FWD",0,P913/Q913))</x:f>
      </x:c>
    </x:row>
    <x:row r="914" spans="1:19" x14ac:dyDescent="0.3">
      <x:c r="A914" s="0">
        <x:f>'Historical Trades'!A914</x:f>
      </x:c>
      <x:c r="B914" s="0">
        <x:f>'Historical Trades'!B914</x:f>
      </x:c>
      <x:c r="C914" s="23">
        <x:f>'Historical Trades'!C914</x:f>
      </x:c>
      <x:c r="D914" s="0">
        <x:f>'Historical Trades'!D914</x:f>
      </x:c>
      <x:c r="E914" s="23">
        <x:f>'Historical Trades'!E914</x:f>
      </x:c>
      <x:c r="F914" s="0">
        <x:f>'Historical Trades'!F914</x:f>
      </x:c>
      <x:c r="G914" s="0">
        <x:f>'Historical Trades'!G914</x:f>
      </x:c>
      <x:c r="H914" s="0">
        <x:f>'Historical Trades'!H914</x:f>
      </x:c>
      <x:c r="I914" s="0">
        <x:f>'Historical Trades'!I914</x:f>
      </x:c>
      <x:c r="J914" s="0">
        <x:f>'Historical Trades'!J914</x:f>
      </x:c>
      <x:c r="K914" s="0">
        <x:f>'Historical Trades'!K914</x:f>
      </x:c>
      <x:c r="L914" s="0">
        <x:f>'Historical Trades'!L914</x:f>
      </x:c>
      <x:c r="M914" s="0">
        <x:f>'Historical Trades'!M914</x:f>
      </x:c>
      <x:c r="N914" s="0">
        <x:f>CLEAN('Historical Trades'!O914)</x:f>
      </x:c>
      <x:c r="P914" s="14">
        <x:f>IF(G914="sell",M914,-M914)</x:f>
      </x:c>
      <x:c r="Q914" s="14">
        <x:f>VLOOKUP(N914,'Currency Rates'!$A$3:$C$32,3,0)</x:f>
      </x:c>
      <x:c r="R914" s="0">
        <x:f>IF(A914="SPUS",0,IF(A914="FWD",0,P914/Q914))</x:f>
      </x:c>
    </x:row>
    <x:row r="915" spans="1:19" x14ac:dyDescent="0.3">
      <x:c r="A915" s="0">
        <x:f>'Historical Trades'!A915</x:f>
      </x:c>
      <x:c r="B915" s="0">
        <x:f>'Historical Trades'!B915</x:f>
      </x:c>
      <x:c r="C915" s="23">
        <x:f>'Historical Trades'!C915</x:f>
      </x:c>
      <x:c r="D915" s="0">
        <x:f>'Historical Trades'!D915</x:f>
      </x:c>
      <x:c r="E915" s="23">
        <x:f>'Historical Trades'!E915</x:f>
      </x:c>
      <x:c r="F915" s="0">
        <x:f>'Historical Trades'!F915</x:f>
      </x:c>
      <x:c r="G915" s="0">
        <x:f>'Historical Trades'!G915</x:f>
      </x:c>
      <x:c r="H915" s="0">
        <x:f>'Historical Trades'!H915</x:f>
      </x:c>
      <x:c r="I915" s="0">
        <x:f>'Historical Trades'!I915</x:f>
      </x:c>
      <x:c r="J915" s="0">
        <x:f>'Historical Trades'!J915</x:f>
      </x:c>
      <x:c r="K915" s="0">
        <x:f>'Historical Trades'!K915</x:f>
      </x:c>
      <x:c r="L915" s="0">
        <x:f>'Historical Trades'!L915</x:f>
      </x:c>
      <x:c r="M915" s="0">
        <x:f>'Historical Trades'!M915</x:f>
      </x:c>
      <x:c r="N915" s="0">
        <x:f>CLEAN('Historical Trades'!O915)</x:f>
      </x:c>
      <x:c r="P915" s="14">
        <x:f>IF(G915="sell",M915,-M915)</x:f>
      </x:c>
      <x:c r="Q915" s="14">
        <x:f>VLOOKUP(N915,'Currency Rates'!$A$3:$C$32,3,0)</x:f>
      </x:c>
      <x:c r="R915" s="0">
        <x:f>IF(A915="SPUS",0,IF(A915="FWD",0,P915/Q915))</x:f>
      </x:c>
    </x:row>
    <x:row r="916" spans="1:19" x14ac:dyDescent="0.3">
      <x:c r="A916" s="0">
        <x:f>'Historical Trades'!A916</x:f>
      </x:c>
      <x:c r="B916" s="0">
        <x:f>'Historical Trades'!B916</x:f>
      </x:c>
      <x:c r="C916" s="23">
        <x:f>'Historical Trades'!C916</x:f>
      </x:c>
      <x:c r="D916" s="0">
        <x:f>'Historical Trades'!D916</x:f>
      </x:c>
      <x:c r="E916" s="23">
        <x:f>'Historical Trades'!E916</x:f>
      </x:c>
      <x:c r="F916" s="0">
        <x:f>'Historical Trades'!F916</x:f>
      </x:c>
      <x:c r="G916" s="0">
        <x:f>'Historical Trades'!G916</x:f>
      </x:c>
      <x:c r="H916" s="0">
        <x:f>'Historical Trades'!H916</x:f>
      </x:c>
      <x:c r="I916" s="0">
        <x:f>'Historical Trades'!I916</x:f>
      </x:c>
      <x:c r="J916" s="0">
        <x:f>'Historical Trades'!J916</x:f>
      </x:c>
      <x:c r="K916" s="0">
        <x:f>'Historical Trades'!K916</x:f>
      </x:c>
      <x:c r="L916" s="0">
        <x:f>'Historical Trades'!L916</x:f>
      </x:c>
      <x:c r="M916" s="0">
        <x:f>'Historical Trades'!M916</x:f>
      </x:c>
      <x:c r="N916" s="0">
        <x:f>CLEAN('Historical Trades'!O916)</x:f>
      </x:c>
      <x:c r="P916" s="14">
        <x:f>IF(G916="sell",M916,-M916)</x:f>
      </x:c>
      <x:c r="Q916" s="14">
        <x:f>VLOOKUP(N916,'Currency Rates'!$A$3:$C$32,3,0)</x:f>
      </x:c>
      <x:c r="R916" s="0">
        <x:f>IF(A916="SPUS",0,IF(A916="FWD",0,P916/Q916))</x:f>
      </x:c>
    </x:row>
    <x:row r="917" spans="1:19" x14ac:dyDescent="0.3">
      <x:c r="A917" s="0">
        <x:f>'Historical Trades'!A917</x:f>
      </x:c>
      <x:c r="B917" s="0">
        <x:f>'Historical Trades'!B917</x:f>
      </x:c>
      <x:c r="C917" s="23">
        <x:f>'Historical Trades'!C917</x:f>
      </x:c>
      <x:c r="D917" s="0">
        <x:f>'Historical Trades'!D917</x:f>
      </x:c>
      <x:c r="E917" s="23">
        <x:f>'Historical Trades'!E917</x:f>
      </x:c>
      <x:c r="F917" s="0">
        <x:f>'Historical Trades'!F917</x:f>
      </x:c>
      <x:c r="G917" s="0">
        <x:f>'Historical Trades'!G917</x:f>
      </x:c>
      <x:c r="H917" s="0">
        <x:f>'Historical Trades'!H917</x:f>
      </x:c>
      <x:c r="I917" s="0">
        <x:f>'Historical Trades'!I917</x:f>
      </x:c>
      <x:c r="J917" s="0">
        <x:f>'Historical Trades'!J917</x:f>
      </x:c>
      <x:c r="K917" s="0">
        <x:f>'Historical Trades'!K917</x:f>
      </x:c>
      <x:c r="L917" s="0">
        <x:f>'Historical Trades'!L917</x:f>
      </x:c>
      <x:c r="M917" s="0">
        <x:f>'Historical Trades'!M917</x:f>
      </x:c>
      <x:c r="N917" s="0">
        <x:f>CLEAN('Historical Trades'!O917)</x:f>
      </x:c>
      <x:c r="P917" s="14">
        <x:f>IF(G917="sell",M917,-M917)</x:f>
      </x:c>
      <x:c r="Q917" s="14">
        <x:f>VLOOKUP(N917,'Currency Rates'!$A$3:$C$32,3,0)</x:f>
      </x:c>
      <x:c r="R917" s="0">
        <x:f>IF(A917="SPUS",0,IF(A917="FWD",0,P917/Q917))</x:f>
      </x:c>
    </x:row>
    <x:row r="918" spans="1:19" x14ac:dyDescent="0.3">
      <x:c r="A918" s="0">
        <x:f>'Historical Trades'!A918</x:f>
      </x:c>
      <x:c r="B918" s="0">
        <x:f>'Historical Trades'!B918</x:f>
      </x:c>
      <x:c r="C918" s="23">
        <x:f>'Historical Trades'!C918</x:f>
      </x:c>
      <x:c r="D918" s="0">
        <x:f>'Historical Trades'!D918</x:f>
      </x:c>
      <x:c r="E918" s="23">
        <x:f>'Historical Trades'!E918</x:f>
      </x:c>
      <x:c r="F918" s="0">
        <x:f>'Historical Trades'!F918</x:f>
      </x:c>
      <x:c r="G918" s="0">
        <x:f>'Historical Trades'!G918</x:f>
      </x:c>
      <x:c r="H918" s="0">
        <x:f>'Historical Trades'!H918</x:f>
      </x:c>
      <x:c r="I918" s="0">
        <x:f>'Historical Trades'!I918</x:f>
      </x:c>
      <x:c r="J918" s="0">
        <x:f>'Historical Trades'!J918</x:f>
      </x:c>
      <x:c r="K918" s="0">
        <x:f>'Historical Trades'!K918</x:f>
      </x:c>
      <x:c r="L918" s="0">
        <x:f>'Historical Trades'!L918</x:f>
      </x:c>
      <x:c r="M918" s="0">
        <x:f>'Historical Trades'!M918</x:f>
      </x:c>
      <x:c r="N918" s="0">
        <x:f>CLEAN('Historical Trades'!O918)</x:f>
      </x:c>
      <x:c r="P918" s="14">
        <x:f>IF(G918="sell",M918,-M918)</x:f>
      </x:c>
      <x:c r="Q918" s="14">
        <x:f>VLOOKUP(N918,'Currency Rates'!$A$3:$C$32,3,0)</x:f>
      </x:c>
      <x:c r="R918" s="0">
        <x:f>IF(A918="SPUS",0,IF(A918="FWD",0,P918/Q918))</x:f>
      </x:c>
    </x:row>
    <x:row r="919" spans="1:19" x14ac:dyDescent="0.3">
      <x:c r="A919" s="0">
        <x:f>'Historical Trades'!A919</x:f>
      </x:c>
      <x:c r="B919" s="0">
        <x:f>'Historical Trades'!B919</x:f>
      </x:c>
      <x:c r="C919" s="23">
        <x:f>'Historical Trades'!C919</x:f>
      </x:c>
      <x:c r="D919" s="0">
        <x:f>'Historical Trades'!D919</x:f>
      </x:c>
      <x:c r="E919" s="23">
        <x:f>'Historical Trades'!E919</x:f>
      </x:c>
      <x:c r="F919" s="0">
        <x:f>'Historical Trades'!F919</x:f>
      </x:c>
      <x:c r="G919" s="0">
        <x:f>'Historical Trades'!G919</x:f>
      </x:c>
      <x:c r="H919" s="0">
        <x:f>'Historical Trades'!H919</x:f>
      </x:c>
      <x:c r="I919" s="0">
        <x:f>'Historical Trades'!I919</x:f>
      </x:c>
      <x:c r="J919" s="0">
        <x:f>'Historical Trades'!J919</x:f>
      </x:c>
      <x:c r="K919" s="0">
        <x:f>'Historical Trades'!K919</x:f>
      </x:c>
      <x:c r="L919" s="0">
        <x:f>'Historical Trades'!L919</x:f>
      </x:c>
      <x:c r="M919" s="0">
        <x:f>'Historical Trades'!M919</x:f>
      </x:c>
      <x:c r="N919" s="0">
        <x:f>CLEAN('Historical Trades'!O919)</x:f>
      </x:c>
      <x:c r="P919" s="14">
        <x:f>IF(G919="sell",M919,-M919)</x:f>
      </x:c>
      <x:c r="Q919" s="14">
        <x:f>VLOOKUP(N919,'Currency Rates'!$A$3:$C$32,3,0)</x:f>
      </x:c>
      <x:c r="R919" s="0">
        <x:f>IF(A919="SPUS",0,IF(A919="FWD",0,P919/Q919))</x:f>
      </x:c>
    </x:row>
    <x:row r="920" spans="1:19" x14ac:dyDescent="0.3">
      <x:c r="A920" s="0">
        <x:f>'Historical Trades'!A920</x:f>
      </x:c>
      <x:c r="B920" s="0">
        <x:f>'Historical Trades'!B920</x:f>
      </x:c>
      <x:c r="C920" s="23">
        <x:f>'Historical Trades'!C920</x:f>
      </x:c>
      <x:c r="D920" s="0">
        <x:f>'Historical Trades'!D920</x:f>
      </x:c>
      <x:c r="E920" s="23">
        <x:f>'Historical Trades'!E920</x:f>
      </x:c>
      <x:c r="F920" s="0">
        <x:f>'Historical Trades'!F920</x:f>
      </x:c>
      <x:c r="G920" s="0">
        <x:f>'Historical Trades'!G920</x:f>
      </x:c>
      <x:c r="H920" s="0">
        <x:f>'Historical Trades'!H920</x:f>
      </x:c>
      <x:c r="I920" s="0">
        <x:f>'Historical Trades'!I920</x:f>
      </x:c>
      <x:c r="J920" s="0">
        <x:f>'Historical Trades'!J920</x:f>
      </x:c>
      <x:c r="K920" s="0">
        <x:f>'Historical Trades'!K920</x:f>
      </x:c>
      <x:c r="L920" s="0">
        <x:f>'Historical Trades'!L920</x:f>
      </x:c>
      <x:c r="M920" s="0">
        <x:f>'Historical Trades'!M920</x:f>
      </x:c>
      <x:c r="N920" s="0">
        <x:f>CLEAN('Historical Trades'!O920)</x:f>
      </x:c>
      <x:c r="P920" s="14">
        <x:f>IF(G920="sell",M920,-M920)</x:f>
      </x:c>
      <x:c r="Q920" s="14">
        <x:f>VLOOKUP(N920,'Currency Rates'!$A$3:$C$32,3,0)</x:f>
      </x:c>
      <x:c r="R920" s="0">
        <x:f>IF(A920="SPUS",0,IF(A920="FWD",0,P920/Q920))</x:f>
      </x:c>
    </x:row>
    <x:row r="921" spans="1:19" x14ac:dyDescent="0.3">
      <x:c r="A921" s="0">
        <x:f>'Historical Trades'!A921</x:f>
      </x:c>
      <x:c r="B921" s="0">
        <x:f>'Historical Trades'!B921</x:f>
      </x:c>
      <x:c r="C921" s="23">
        <x:f>'Historical Trades'!C921</x:f>
      </x:c>
      <x:c r="D921" s="0">
        <x:f>'Historical Trades'!D921</x:f>
      </x:c>
      <x:c r="E921" s="23">
        <x:f>'Historical Trades'!E921</x:f>
      </x:c>
      <x:c r="F921" s="0">
        <x:f>'Historical Trades'!F921</x:f>
      </x:c>
      <x:c r="G921" s="0">
        <x:f>'Historical Trades'!G921</x:f>
      </x:c>
      <x:c r="H921" s="0">
        <x:f>'Historical Trades'!H921</x:f>
      </x:c>
      <x:c r="I921" s="0">
        <x:f>'Historical Trades'!I921</x:f>
      </x:c>
      <x:c r="J921" s="0">
        <x:f>'Historical Trades'!J921</x:f>
      </x:c>
      <x:c r="K921" s="0">
        <x:f>'Historical Trades'!K921</x:f>
      </x:c>
      <x:c r="L921" s="0">
        <x:f>'Historical Trades'!L921</x:f>
      </x:c>
      <x:c r="M921" s="0">
        <x:f>'Historical Trades'!M921</x:f>
      </x:c>
      <x:c r="N921" s="0">
        <x:f>CLEAN('Historical Trades'!O921)</x:f>
      </x:c>
      <x:c r="P921" s="14">
        <x:f>IF(G921="sell",M921,-M921)</x:f>
      </x:c>
      <x:c r="Q921" s="14">
        <x:f>VLOOKUP(N921,'Currency Rates'!$A$3:$C$32,3,0)</x:f>
      </x:c>
      <x:c r="R921" s="0">
        <x:f>IF(A921="SPUS",0,IF(A921="FWD",0,P921/Q921))</x:f>
      </x:c>
    </x:row>
    <x:row r="922" spans="1:19" x14ac:dyDescent="0.3">
      <x:c r="A922" s="0">
        <x:f>'Historical Trades'!A922</x:f>
      </x:c>
      <x:c r="B922" s="0">
        <x:f>'Historical Trades'!B922</x:f>
      </x:c>
      <x:c r="C922" s="23">
        <x:f>'Historical Trades'!C922</x:f>
      </x:c>
      <x:c r="D922" s="0">
        <x:f>'Historical Trades'!D922</x:f>
      </x:c>
      <x:c r="E922" s="23">
        <x:f>'Historical Trades'!E922</x:f>
      </x:c>
      <x:c r="F922" s="0">
        <x:f>'Historical Trades'!F922</x:f>
      </x:c>
      <x:c r="G922" s="0">
        <x:f>'Historical Trades'!G922</x:f>
      </x:c>
      <x:c r="H922" s="0">
        <x:f>'Historical Trades'!H922</x:f>
      </x:c>
      <x:c r="I922" s="0">
        <x:f>'Historical Trades'!I922</x:f>
      </x:c>
      <x:c r="J922" s="0">
        <x:f>'Historical Trades'!J922</x:f>
      </x:c>
      <x:c r="K922" s="0">
        <x:f>'Historical Trades'!K922</x:f>
      </x:c>
      <x:c r="L922" s="0">
        <x:f>'Historical Trades'!L922</x:f>
      </x:c>
      <x:c r="M922" s="0">
        <x:f>'Historical Trades'!M922</x:f>
      </x:c>
      <x:c r="N922" s="0">
        <x:f>CLEAN('Historical Trades'!O922)</x:f>
      </x:c>
      <x:c r="P922" s="14">
        <x:f>IF(G922="sell",M922,-M922)</x:f>
      </x:c>
      <x:c r="Q922" s="14">
        <x:f>VLOOKUP(N922,'Currency Rates'!$A$3:$C$32,3,0)</x:f>
      </x:c>
      <x:c r="R922" s="0">
        <x:f>IF(A922="SPUS",0,IF(A922="FWD",0,P922/Q922))</x:f>
      </x:c>
    </x:row>
    <x:row r="923" spans="1:19" x14ac:dyDescent="0.3">
      <x:c r="A923" s="0">
        <x:f>'Historical Trades'!A923</x:f>
      </x:c>
      <x:c r="B923" s="0">
        <x:f>'Historical Trades'!B923</x:f>
      </x:c>
      <x:c r="C923" s="23">
        <x:f>'Historical Trades'!C923</x:f>
      </x:c>
      <x:c r="D923" s="0">
        <x:f>'Historical Trades'!D923</x:f>
      </x:c>
      <x:c r="E923" s="23">
        <x:f>'Historical Trades'!E923</x:f>
      </x:c>
      <x:c r="F923" s="0">
        <x:f>'Historical Trades'!F923</x:f>
      </x:c>
      <x:c r="G923" s="0">
        <x:f>'Historical Trades'!G923</x:f>
      </x:c>
      <x:c r="H923" s="0">
        <x:f>'Historical Trades'!H923</x:f>
      </x:c>
      <x:c r="I923" s="0">
        <x:f>'Historical Trades'!I923</x:f>
      </x:c>
      <x:c r="J923" s="0">
        <x:f>'Historical Trades'!J923</x:f>
      </x:c>
      <x:c r="K923" s="0">
        <x:f>'Historical Trades'!K923</x:f>
      </x:c>
      <x:c r="L923" s="0">
        <x:f>'Historical Trades'!L923</x:f>
      </x:c>
      <x:c r="M923" s="0">
        <x:f>'Historical Trades'!M923</x:f>
      </x:c>
      <x:c r="N923" s="0">
        <x:f>CLEAN('Historical Trades'!O923)</x:f>
      </x:c>
      <x:c r="P923" s="14">
        <x:f>IF(G923="sell",M923,-M923)</x:f>
      </x:c>
      <x:c r="Q923" s="14">
        <x:f>VLOOKUP(N923,'Currency Rates'!$A$3:$C$32,3,0)</x:f>
      </x:c>
      <x:c r="R923" s="0">
        <x:f>IF(A923="SPUS",0,IF(A923="FWD",0,P923/Q923))</x:f>
      </x:c>
    </x:row>
    <x:row r="924" spans="1:19" x14ac:dyDescent="0.3">
      <x:c r="A924" s="0">
        <x:f>'Historical Trades'!A924</x:f>
      </x:c>
      <x:c r="B924" s="0">
        <x:f>'Historical Trades'!B924</x:f>
      </x:c>
      <x:c r="C924" s="23">
        <x:f>'Historical Trades'!C924</x:f>
      </x:c>
      <x:c r="D924" s="0">
        <x:f>'Historical Trades'!D924</x:f>
      </x:c>
      <x:c r="E924" s="23">
        <x:f>'Historical Trades'!E924</x:f>
      </x:c>
      <x:c r="F924" s="0">
        <x:f>'Historical Trades'!F924</x:f>
      </x:c>
      <x:c r="G924" s="0">
        <x:f>'Historical Trades'!G924</x:f>
      </x:c>
      <x:c r="H924" s="0">
        <x:f>'Historical Trades'!H924</x:f>
      </x:c>
      <x:c r="I924" s="0">
        <x:f>'Historical Trades'!I924</x:f>
      </x:c>
      <x:c r="J924" s="0">
        <x:f>'Historical Trades'!J924</x:f>
      </x:c>
      <x:c r="K924" s="0">
        <x:f>'Historical Trades'!K924</x:f>
      </x:c>
      <x:c r="L924" s="0">
        <x:f>'Historical Trades'!L924</x:f>
      </x:c>
      <x:c r="M924" s="0">
        <x:f>'Historical Trades'!M924</x:f>
      </x:c>
      <x:c r="N924" s="0">
        <x:f>CLEAN('Historical Trades'!O924)</x:f>
      </x:c>
      <x:c r="P924" s="14">
        <x:f>IF(G924="sell",M924,-M924)</x:f>
      </x:c>
      <x:c r="Q924" s="14">
        <x:f>VLOOKUP(N924,'Currency Rates'!$A$3:$C$32,3,0)</x:f>
      </x:c>
      <x:c r="R924" s="0">
        <x:f>IF(A924="SPUS",0,IF(A924="FWD",0,P924/Q924))</x:f>
      </x:c>
    </x:row>
    <x:row r="925" spans="1:19" x14ac:dyDescent="0.3">
      <x:c r="A925" s="0">
        <x:f>'Historical Trades'!A925</x:f>
      </x:c>
      <x:c r="B925" s="0">
        <x:f>'Historical Trades'!B925</x:f>
      </x:c>
      <x:c r="C925" s="23">
        <x:f>'Historical Trades'!C925</x:f>
      </x:c>
      <x:c r="D925" s="0">
        <x:f>'Historical Trades'!D925</x:f>
      </x:c>
      <x:c r="E925" s="23">
        <x:f>'Historical Trades'!E925</x:f>
      </x:c>
      <x:c r="F925" s="0">
        <x:f>'Historical Trades'!F925</x:f>
      </x:c>
      <x:c r="G925" s="0">
        <x:f>'Historical Trades'!G925</x:f>
      </x:c>
      <x:c r="H925" s="0">
        <x:f>'Historical Trades'!H925</x:f>
      </x:c>
      <x:c r="I925" s="0">
        <x:f>'Historical Trades'!I925</x:f>
      </x:c>
      <x:c r="J925" s="0">
        <x:f>'Historical Trades'!J925</x:f>
      </x:c>
      <x:c r="K925" s="0">
        <x:f>'Historical Trades'!K925</x:f>
      </x:c>
      <x:c r="L925" s="0">
        <x:f>'Historical Trades'!L925</x:f>
      </x:c>
      <x:c r="M925" s="0">
        <x:f>'Historical Trades'!M925</x:f>
      </x:c>
      <x:c r="N925" s="0">
        <x:f>CLEAN('Historical Trades'!O925)</x:f>
      </x:c>
      <x:c r="P925" s="14">
        <x:f>IF(G925="sell",M925,-M925)</x:f>
      </x:c>
      <x:c r="Q925" s="14">
        <x:f>VLOOKUP(N925,'Currency Rates'!$A$3:$C$32,3,0)</x:f>
      </x:c>
      <x:c r="R925" s="0">
        <x:f>IF(A925="SPUS",0,IF(A925="FWD",0,P925/Q925))</x:f>
      </x:c>
    </x:row>
    <x:row r="926" spans="1:19" x14ac:dyDescent="0.3">
      <x:c r="A926" s="0">
        <x:f>'Historical Trades'!A926</x:f>
      </x:c>
      <x:c r="B926" s="0">
        <x:f>'Historical Trades'!B926</x:f>
      </x:c>
      <x:c r="C926" s="23">
        <x:f>'Historical Trades'!C926</x:f>
      </x:c>
      <x:c r="D926" s="0">
        <x:f>'Historical Trades'!D926</x:f>
      </x:c>
      <x:c r="E926" s="23">
        <x:f>'Historical Trades'!E926</x:f>
      </x:c>
      <x:c r="F926" s="0">
        <x:f>'Historical Trades'!F926</x:f>
      </x:c>
      <x:c r="G926" s="0">
        <x:f>'Historical Trades'!G926</x:f>
      </x:c>
      <x:c r="H926" s="0">
        <x:f>'Historical Trades'!H926</x:f>
      </x:c>
      <x:c r="I926" s="0">
        <x:f>'Historical Trades'!I926</x:f>
      </x:c>
      <x:c r="J926" s="0">
        <x:f>'Historical Trades'!J926</x:f>
      </x:c>
      <x:c r="K926" s="0">
        <x:f>'Historical Trades'!K926</x:f>
      </x:c>
      <x:c r="L926" s="0">
        <x:f>'Historical Trades'!L926</x:f>
      </x:c>
      <x:c r="M926" s="0">
        <x:f>'Historical Trades'!M926</x:f>
      </x:c>
      <x:c r="N926" s="0">
        <x:f>CLEAN('Historical Trades'!O926)</x:f>
      </x:c>
      <x:c r="P926" s="14">
        <x:f>IF(G926="sell",M926,-M926)</x:f>
      </x:c>
      <x:c r="Q926" s="14">
        <x:f>VLOOKUP(N926,'Currency Rates'!$A$3:$C$32,3,0)</x:f>
      </x:c>
      <x:c r="R926" s="0">
        <x:f>IF(A926="SPUS",0,IF(A926="FWD",0,P926/Q926))</x:f>
      </x:c>
    </x:row>
    <x:row r="927" spans="1:19" x14ac:dyDescent="0.3">
      <x:c r="A927" s="0">
        <x:f>'Historical Trades'!A927</x:f>
      </x:c>
      <x:c r="B927" s="0">
        <x:f>'Historical Trades'!B927</x:f>
      </x:c>
      <x:c r="C927" s="23">
        <x:f>'Historical Trades'!C927</x:f>
      </x:c>
      <x:c r="D927" s="0">
        <x:f>'Historical Trades'!D927</x:f>
      </x:c>
      <x:c r="E927" s="23">
        <x:f>'Historical Trades'!E927</x:f>
      </x:c>
      <x:c r="F927" s="0">
        <x:f>'Historical Trades'!F927</x:f>
      </x:c>
      <x:c r="G927" s="0">
        <x:f>'Historical Trades'!G927</x:f>
      </x:c>
      <x:c r="H927" s="0">
        <x:f>'Historical Trades'!H927</x:f>
      </x:c>
      <x:c r="I927" s="0">
        <x:f>'Historical Trades'!I927</x:f>
      </x:c>
      <x:c r="J927" s="0">
        <x:f>'Historical Trades'!J927</x:f>
      </x:c>
      <x:c r="K927" s="0">
        <x:f>'Historical Trades'!K927</x:f>
      </x:c>
      <x:c r="L927" s="0">
        <x:f>'Historical Trades'!L927</x:f>
      </x:c>
      <x:c r="M927" s="0">
        <x:f>'Historical Trades'!M927</x:f>
      </x:c>
      <x:c r="N927" s="0">
        <x:f>CLEAN('Historical Trades'!O927)</x:f>
      </x:c>
      <x:c r="P927" s="14">
        <x:f>IF(G927="sell",M927,-M927)</x:f>
      </x:c>
      <x:c r="Q927" s="14">
        <x:f>VLOOKUP(N927,'Currency Rates'!$A$3:$C$32,3,0)</x:f>
      </x:c>
      <x:c r="R927" s="0">
        <x:f>IF(A927="SPUS",0,IF(A927="FWD",0,P927/Q927))</x:f>
      </x:c>
    </x:row>
    <x:row r="928" spans="1:19" x14ac:dyDescent="0.3">
      <x:c r="A928" s="0">
        <x:f>'Historical Trades'!A928</x:f>
      </x:c>
      <x:c r="B928" s="0">
        <x:f>'Historical Trades'!B928</x:f>
      </x:c>
      <x:c r="C928" s="23">
        <x:f>'Historical Trades'!C928</x:f>
      </x:c>
      <x:c r="D928" s="0">
        <x:f>'Historical Trades'!D928</x:f>
      </x:c>
      <x:c r="E928" s="23">
        <x:f>'Historical Trades'!E928</x:f>
      </x:c>
      <x:c r="F928" s="0">
        <x:f>'Historical Trades'!F928</x:f>
      </x:c>
      <x:c r="G928" s="0">
        <x:f>'Historical Trades'!G928</x:f>
      </x:c>
      <x:c r="H928" s="0">
        <x:f>'Historical Trades'!H928</x:f>
      </x:c>
      <x:c r="I928" s="0">
        <x:f>'Historical Trades'!I928</x:f>
      </x:c>
      <x:c r="J928" s="0">
        <x:f>'Historical Trades'!J928</x:f>
      </x:c>
      <x:c r="K928" s="0">
        <x:f>'Historical Trades'!K928</x:f>
      </x:c>
      <x:c r="L928" s="0">
        <x:f>'Historical Trades'!L928</x:f>
      </x:c>
      <x:c r="M928" s="0">
        <x:f>'Historical Trades'!M928</x:f>
      </x:c>
      <x:c r="N928" s="0">
        <x:f>CLEAN('Historical Trades'!O928)</x:f>
      </x:c>
      <x:c r="P928" s="14">
        <x:f>IF(G928="sell",M928,-M928)</x:f>
      </x:c>
      <x:c r="Q928" s="14">
        <x:f>VLOOKUP(N928,'Currency Rates'!$A$3:$C$32,3,0)</x:f>
      </x:c>
      <x:c r="R928" s="0">
        <x:f>IF(A928="SPUS",0,IF(A928="FWD",0,P928/Q928))</x:f>
      </x:c>
    </x:row>
    <x:row r="929" spans="1:19" x14ac:dyDescent="0.3">
      <x:c r="A929" s="0">
        <x:f>'Historical Trades'!A929</x:f>
      </x:c>
      <x:c r="B929" s="0">
        <x:f>'Historical Trades'!B929</x:f>
      </x:c>
      <x:c r="C929" s="23">
        <x:f>'Historical Trades'!C929</x:f>
      </x:c>
      <x:c r="D929" s="0">
        <x:f>'Historical Trades'!D929</x:f>
      </x:c>
      <x:c r="E929" s="23">
        <x:f>'Historical Trades'!E929</x:f>
      </x:c>
      <x:c r="F929" s="0">
        <x:f>'Historical Trades'!F929</x:f>
      </x:c>
      <x:c r="G929" s="0">
        <x:f>'Historical Trades'!G929</x:f>
      </x:c>
      <x:c r="H929" s="0">
        <x:f>'Historical Trades'!H929</x:f>
      </x:c>
      <x:c r="I929" s="0">
        <x:f>'Historical Trades'!I929</x:f>
      </x:c>
      <x:c r="J929" s="0">
        <x:f>'Historical Trades'!J929</x:f>
      </x:c>
      <x:c r="K929" s="0">
        <x:f>'Historical Trades'!K929</x:f>
      </x:c>
      <x:c r="L929" s="0">
        <x:f>'Historical Trades'!L929</x:f>
      </x:c>
      <x:c r="M929" s="0">
        <x:f>'Historical Trades'!M929</x:f>
      </x:c>
      <x:c r="N929" s="0">
        <x:f>CLEAN('Historical Trades'!O929)</x:f>
      </x:c>
      <x:c r="P929" s="14">
        <x:f>IF(G929="sell",M929,-M929)</x:f>
      </x:c>
      <x:c r="Q929" s="14">
        <x:f>VLOOKUP(N929,'Currency Rates'!$A$3:$C$32,3,0)</x:f>
      </x:c>
      <x:c r="R929" s="0">
        <x:f>IF(A929="SPUS",0,IF(A929="FWD",0,P929/Q929))</x:f>
      </x:c>
    </x:row>
    <x:row r="930" spans="1:19" x14ac:dyDescent="0.3">
      <x:c r="A930" s="0">
        <x:f>'Historical Trades'!A930</x:f>
      </x:c>
      <x:c r="B930" s="0">
        <x:f>'Historical Trades'!B930</x:f>
      </x:c>
      <x:c r="C930" s="23">
        <x:f>'Historical Trades'!C930</x:f>
      </x:c>
      <x:c r="D930" s="0">
        <x:f>'Historical Trades'!D930</x:f>
      </x:c>
      <x:c r="E930" s="23">
        <x:f>'Historical Trades'!E930</x:f>
      </x:c>
      <x:c r="F930" s="0">
        <x:f>'Historical Trades'!F930</x:f>
      </x:c>
      <x:c r="G930" s="0">
        <x:f>'Historical Trades'!G930</x:f>
      </x:c>
      <x:c r="H930" s="0">
        <x:f>'Historical Trades'!H930</x:f>
      </x:c>
      <x:c r="I930" s="0">
        <x:f>'Historical Trades'!I930</x:f>
      </x:c>
      <x:c r="J930" s="0">
        <x:f>'Historical Trades'!J930</x:f>
      </x:c>
      <x:c r="K930" s="0">
        <x:f>'Historical Trades'!K930</x:f>
      </x:c>
      <x:c r="L930" s="0">
        <x:f>'Historical Trades'!L930</x:f>
      </x:c>
      <x:c r="M930" s="0">
        <x:f>'Historical Trades'!M930</x:f>
      </x:c>
      <x:c r="N930" s="0">
        <x:f>CLEAN('Historical Trades'!O930)</x:f>
      </x:c>
      <x:c r="P930" s="14">
        <x:f>IF(G930="sell",M930,-M930)</x:f>
      </x:c>
      <x:c r="Q930" s="14">
        <x:f>VLOOKUP(N930,'Currency Rates'!$A$3:$C$32,3,0)</x:f>
      </x:c>
      <x:c r="R930" s="0">
        <x:f>IF(A930="SPUS",0,IF(A930="FWD",0,P930/Q930))</x:f>
      </x:c>
    </x:row>
    <x:row r="931" spans="1:19" x14ac:dyDescent="0.3">
      <x:c r="A931" s="0">
        <x:f>'Historical Trades'!A931</x:f>
      </x:c>
      <x:c r="B931" s="0">
        <x:f>'Historical Trades'!B931</x:f>
      </x:c>
      <x:c r="C931" s="23">
        <x:f>'Historical Trades'!C931</x:f>
      </x:c>
      <x:c r="D931" s="0">
        <x:f>'Historical Trades'!D931</x:f>
      </x:c>
      <x:c r="E931" s="23">
        <x:f>'Historical Trades'!E931</x:f>
      </x:c>
      <x:c r="F931" s="0">
        <x:f>'Historical Trades'!F931</x:f>
      </x:c>
      <x:c r="G931" s="0">
        <x:f>'Historical Trades'!G931</x:f>
      </x:c>
      <x:c r="H931" s="0">
        <x:f>'Historical Trades'!H931</x:f>
      </x:c>
      <x:c r="I931" s="0">
        <x:f>'Historical Trades'!I931</x:f>
      </x:c>
      <x:c r="J931" s="0">
        <x:f>'Historical Trades'!J931</x:f>
      </x:c>
      <x:c r="K931" s="0">
        <x:f>'Historical Trades'!K931</x:f>
      </x:c>
      <x:c r="L931" s="0">
        <x:f>'Historical Trades'!L931</x:f>
      </x:c>
      <x:c r="M931" s="0">
        <x:f>'Historical Trades'!M931</x:f>
      </x:c>
      <x:c r="N931" s="0">
        <x:f>CLEAN('Historical Trades'!O931)</x:f>
      </x:c>
      <x:c r="P931" s="14">
        <x:f>IF(G931="sell",M931,-M931)</x:f>
      </x:c>
      <x:c r="Q931" s="14">
        <x:f>VLOOKUP(N931,'Currency Rates'!$A$3:$C$32,3,0)</x:f>
      </x:c>
      <x:c r="R931" s="0">
        <x:f>IF(A931="SPUS",0,IF(A931="FWD",0,P931/Q931))</x:f>
      </x:c>
    </x:row>
    <x:row r="932" spans="1:19" x14ac:dyDescent="0.3">
      <x:c r="A932" s="0">
        <x:f>'Historical Trades'!A932</x:f>
      </x:c>
      <x:c r="B932" s="0">
        <x:f>'Historical Trades'!B932</x:f>
      </x:c>
      <x:c r="C932" s="23">
        <x:f>'Historical Trades'!C932</x:f>
      </x:c>
      <x:c r="D932" s="0">
        <x:f>'Historical Trades'!D932</x:f>
      </x:c>
      <x:c r="E932" s="23">
        <x:f>'Historical Trades'!E932</x:f>
      </x:c>
      <x:c r="F932" s="0">
        <x:f>'Historical Trades'!F932</x:f>
      </x:c>
      <x:c r="G932" s="0">
        <x:f>'Historical Trades'!G932</x:f>
      </x:c>
      <x:c r="H932" s="0">
        <x:f>'Historical Trades'!H932</x:f>
      </x:c>
      <x:c r="I932" s="0">
        <x:f>'Historical Trades'!I932</x:f>
      </x:c>
      <x:c r="J932" s="0">
        <x:f>'Historical Trades'!J932</x:f>
      </x:c>
      <x:c r="K932" s="0">
        <x:f>'Historical Trades'!K932</x:f>
      </x:c>
      <x:c r="L932" s="0">
        <x:f>'Historical Trades'!L932</x:f>
      </x:c>
      <x:c r="M932" s="0">
        <x:f>'Historical Trades'!M932</x:f>
      </x:c>
      <x:c r="N932" s="0">
        <x:f>CLEAN('Historical Trades'!O932)</x:f>
      </x:c>
      <x:c r="P932" s="14">
        <x:f>IF(G932="sell",M932,-M932)</x:f>
      </x:c>
      <x:c r="Q932" s="14">
        <x:f>VLOOKUP(N932,'Currency Rates'!$A$3:$C$32,3,0)</x:f>
      </x:c>
      <x:c r="R932" s="0">
        <x:f>IF(A932="SPUS",0,IF(A932="FWD",0,P932/Q932))</x:f>
      </x:c>
    </x:row>
    <x:row r="933" spans="1:19" x14ac:dyDescent="0.3">
      <x:c r="A933" s="0">
        <x:f>'Historical Trades'!A933</x:f>
      </x:c>
      <x:c r="B933" s="0">
        <x:f>'Historical Trades'!B933</x:f>
      </x:c>
      <x:c r="C933" s="23">
        <x:f>'Historical Trades'!C933</x:f>
      </x:c>
      <x:c r="D933" s="0">
        <x:f>'Historical Trades'!D933</x:f>
      </x:c>
      <x:c r="E933" s="23">
        <x:f>'Historical Trades'!E933</x:f>
      </x:c>
      <x:c r="F933" s="0">
        <x:f>'Historical Trades'!F933</x:f>
      </x:c>
      <x:c r="G933" s="0">
        <x:f>'Historical Trades'!G933</x:f>
      </x:c>
      <x:c r="H933" s="0">
        <x:f>'Historical Trades'!H933</x:f>
      </x:c>
      <x:c r="I933" s="0">
        <x:f>'Historical Trades'!I933</x:f>
      </x:c>
      <x:c r="J933" s="0">
        <x:f>'Historical Trades'!J933</x:f>
      </x:c>
      <x:c r="K933" s="0">
        <x:f>'Historical Trades'!K933</x:f>
      </x:c>
      <x:c r="L933" s="0">
        <x:f>'Historical Trades'!L933</x:f>
      </x:c>
      <x:c r="M933" s="0">
        <x:f>'Historical Trades'!M933</x:f>
      </x:c>
      <x:c r="N933" s="0">
        <x:f>CLEAN('Historical Trades'!O933)</x:f>
      </x:c>
      <x:c r="P933" s="14">
        <x:f>IF(G933="sell",M933,-M933)</x:f>
      </x:c>
      <x:c r="Q933" s="14">
        <x:f>VLOOKUP(N933,'Currency Rates'!$A$3:$C$32,3,0)</x:f>
      </x:c>
      <x:c r="R933" s="0">
        <x:f>IF(A933="SPUS",0,IF(A933="FWD",0,P933/Q933))</x:f>
      </x:c>
    </x:row>
    <x:row r="934" spans="1:19" x14ac:dyDescent="0.3">
      <x:c r="A934" s="0">
        <x:f>'Historical Trades'!A934</x:f>
      </x:c>
      <x:c r="B934" s="0">
        <x:f>'Historical Trades'!B934</x:f>
      </x:c>
      <x:c r="C934" s="23">
        <x:f>'Historical Trades'!C934</x:f>
      </x:c>
      <x:c r="D934" s="0">
        <x:f>'Historical Trades'!D934</x:f>
      </x:c>
      <x:c r="E934" s="23">
        <x:f>'Historical Trades'!E934</x:f>
      </x:c>
      <x:c r="F934" s="0">
        <x:f>'Historical Trades'!F934</x:f>
      </x:c>
      <x:c r="G934" s="0">
        <x:f>'Historical Trades'!G934</x:f>
      </x:c>
      <x:c r="H934" s="0">
        <x:f>'Historical Trades'!H934</x:f>
      </x:c>
      <x:c r="I934" s="0">
        <x:f>'Historical Trades'!I934</x:f>
      </x:c>
      <x:c r="J934" s="0">
        <x:f>'Historical Trades'!J934</x:f>
      </x:c>
      <x:c r="K934" s="0">
        <x:f>'Historical Trades'!K934</x:f>
      </x:c>
      <x:c r="L934" s="0">
        <x:f>'Historical Trades'!L934</x:f>
      </x:c>
      <x:c r="M934" s="0">
        <x:f>'Historical Trades'!M934</x:f>
      </x:c>
      <x:c r="N934" s="0">
        <x:f>CLEAN('Historical Trades'!O934)</x:f>
      </x:c>
      <x:c r="P934" s="14">
        <x:f>IF(G934="sell",M934,-M934)</x:f>
      </x:c>
      <x:c r="Q934" s="14">
        <x:f>VLOOKUP(N934,'Currency Rates'!$A$3:$C$32,3,0)</x:f>
      </x:c>
      <x:c r="R934" s="0">
        <x:f>IF(A934="SPUS",0,IF(A934="FWD",0,P934/Q934))</x:f>
      </x:c>
    </x:row>
    <x:row r="935" spans="1:19" x14ac:dyDescent="0.3">
      <x:c r="A935" s="0">
        <x:f>'Historical Trades'!A935</x:f>
      </x:c>
      <x:c r="B935" s="0">
        <x:f>'Historical Trades'!B935</x:f>
      </x:c>
      <x:c r="C935" s="23">
        <x:f>'Historical Trades'!C935</x:f>
      </x:c>
      <x:c r="D935" s="0">
        <x:f>'Historical Trades'!D935</x:f>
      </x:c>
      <x:c r="E935" s="23">
        <x:f>'Historical Trades'!E935</x:f>
      </x:c>
      <x:c r="F935" s="0">
        <x:f>'Historical Trades'!F935</x:f>
      </x:c>
      <x:c r="G935" s="0">
        <x:f>'Historical Trades'!G935</x:f>
      </x:c>
      <x:c r="H935" s="0">
        <x:f>'Historical Trades'!H935</x:f>
      </x:c>
      <x:c r="I935" s="0">
        <x:f>'Historical Trades'!I935</x:f>
      </x:c>
      <x:c r="J935" s="0">
        <x:f>'Historical Trades'!J935</x:f>
      </x:c>
      <x:c r="K935" s="0">
        <x:f>'Historical Trades'!K935</x:f>
      </x:c>
      <x:c r="L935" s="0">
        <x:f>'Historical Trades'!L935</x:f>
      </x:c>
      <x:c r="M935" s="0">
        <x:f>'Historical Trades'!M935</x:f>
      </x:c>
      <x:c r="N935" s="0">
        <x:f>CLEAN('Historical Trades'!O935)</x:f>
      </x:c>
      <x:c r="P935" s="14">
        <x:f>IF(G935="sell",M935,-M935)</x:f>
      </x:c>
      <x:c r="Q935" s="14">
        <x:f>VLOOKUP(N935,'Currency Rates'!$A$3:$C$32,3,0)</x:f>
      </x:c>
      <x:c r="R935" s="0">
        <x:f>IF(A935="SPUS",0,IF(A935="FWD",0,P935/Q935))</x:f>
      </x:c>
    </x:row>
    <x:row r="936" spans="1:19" x14ac:dyDescent="0.3">
      <x:c r="A936" s="0">
        <x:f>'Historical Trades'!A936</x:f>
      </x:c>
      <x:c r="B936" s="0">
        <x:f>'Historical Trades'!B936</x:f>
      </x:c>
      <x:c r="C936" s="23">
        <x:f>'Historical Trades'!C936</x:f>
      </x:c>
      <x:c r="D936" s="0">
        <x:f>'Historical Trades'!D936</x:f>
      </x:c>
      <x:c r="E936" s="23">
        <x:f>'Historical Trades'!E936</x:f>
      </x:c>
      <x:c r="F936" s="0">
        <x:f>'Historical Trades'!F936</x:f>
      </x:c>
      <x:c r="G936" s="0">
        <x:f>'Historical Trades'!G936</x:f>
      </x:c>
      <x:c r="H936" s="0">
        <x:f>'Historical Trades'!H936</x:f>
      </x:c>
      <x:c r="I936" s="0">
        <x:f>'Historical Trades'!I936</x:f>
      </x:c>
      <x:c r="J936" s="0">
        <x:f>'Historical Trades'!J936</x:f>
      </x:c>
      <x:c r="K936" s="0">
        <x:f>'Historical Trades'!K936</x:f>
      </x:c>
      <x:c r="L936" s="0">
        <x:f>'Historical Trades'!L936</x:f>
      </x:c>
      <x:c r="M936" s="0">
        <x:f>'Historical Trades'!M936</x:f>
      </x:c>
      <x:c r="N936" s="0">
        <x:f>CLEAN('Historical Trades'!O936)</x:f>
      </x:c>
      <x:c r="P936" s="14">
        <x:f>IF(G936="sell",M936,-M936)</x:f>
      </x:c>
      <x:c r="Q936" s="14">
        <x:f>VLOOKUP(N936,'Currency Rates'!$A$3:$C$32,3,0)</x:f>
      </x:c>
      <x:c r="R936" s="0">
        <x:f>IF(A936="SPUS",0,IF(A936="FWD",0,P936/Q936))</x:f>
      </x:c>
    </x:row>
    <x:row r="937" spans="1:19" x14ac:dyDescent="0.3">
      <x:c r="A937" s="0">
        <x:f>'Historical Trades'!A937</x:f>
      </x:c>
      <x:c r="B937" s="0">
        <x:f>'Historical Trades'!B937</x:f>
      </x:c>
      <x:c r="C937" s="23">
        <x:f>'Historical Trades'!C937</x:f>
      </x:c>
      <x:c r="D937" s="0">
        <x:f>'Historical Trades'!D937</x:f>
      </x:c>
      <x:c r="E937" s="23">
        <x:f>'Historical Trades'!E937</x:f>
      </x:c>
      <x:c r="F937" s="0">
        <x:f>'Historical Trades'!F937</x:f>
      </x:c>
      <x:c r="G937" s="0">
        <x:f>'Historical Trades'!G937</x:f>
      </x:c>
      <x:c r="H937" s="0">
        <x:f>'Historical Trades'!H937</x:f>
      </x:c>
      <x:c r="I937" s="0">
        <x:f>'Historical Trades'!I937</x:f>
      </x:c>
      <x:c r="J937" s="0">
        <x:f>'Historical Trades'!J937</x:f>
      </x:c>
      <x:c r="K937" s="0">
        <x:f>'Historical Trades'!K937</x:f>
      </x:c>
      <x:c r="L937" s="0">
        <x:f>'Historical Trades'!L937</x:f>
      </x:c>
      <x:c r="M937" s="0">
        <x:f>'Historical Trades'!M937</x:f>
      </x:c>
      <x:c r="N937" s="0">
        <x:f>CLEAN('Historical Trades'!O937)</x:f>
      </x:c>
      <x:c r="P937" s="14">
        <x:f>IF(G937="sell",M937,-M937)</x:f>
      </x:c>
      <x:c r="Q937" s="14">
        <x:f>VLOOKUP(N937,'Currency Rates'!$A$3:$C$32,3,0)</x:f>
      </x:c>
      <x:c r="R937" s="0">
        <x:f>IF(A937="SPUS",0,IF(A937="FWD",0,P937/Q937))</x:f>
      </x:c>
    </x:row>
    <x:row r="938" spans="1:19" x14ac:dyDescent="0.3">
      <x:c r="A938" s="0">
        <x:f>'Historical Trades'!A938</x:f>
      </x:c>
      <x:c r="B938" s="0">
        <x:f>'Historical Trades'!B938</x:f>
      </x:c>
      <x:c r="C938" s="23">
        <x:f>'Historical Trades'!C938</x:f>
      </x:c>
      <x:c r="D938" s="0">
        <x:f>'Historical Trades'!D938</x:f>
      </x:c>
      <x:c r="E938" s="23">
        <x:f>'Historical Trades'!E938</x:f>
      </x:c>
      <x:c r="F938" s="0">
        <x:f>'Historical Trades'!F938</x:f>
      </x:c>
      <x:c r="G938" s="0">
        <x:f>'Historical Trades'!G938</x:f>
      </x:c>
      <x:c r="H938" s="0">
        <x:f>'Historical Trades'!H938</x:f>
      </x:c>
      <x:c r="I938" s="0">
        <x:f>'Historical Trades'!I938</x:f>
      </x:c>
      <x:c r="J938" s="0">
        <x:f>'Historical Trades'!J938</x:f>
      </x:c>
      <x:c r="K938" s="0">
        <x:f>'Historical Trades'!K938</x:f>
      </x:c>
      <x:c r="L938" s="0">
        <x:f>'Historical Trades'!L938</x:f>
      </x:c>
      <x:c r="M938" s="0">
        <x:f>'Historical Trades'!M938</x:f>
      </x:c>
      <x:c r="N938" s="0">
        <x:f>CLEAN('Historical Trades'!O938)</x:f>
      </x:c>
      <x:c r="P938" s="14">
        <x:f>IF(G938="sell",M938,-M938)</x:f>
      </x:c>
      <x:c r="Q938" s="14">
        <x:f>VLOOKUP(N938,'Currency Rates'!$A$3:$C$32,3,0)</x:f>
      </x:c>
      <x:c r="R938" s="0">
        <x:f>IF(A938="SPUS",0,IF(A938="FWD",0,P938/Q938))</x:f>
      </x:c>
    </x:row>
    <x:row r="939" spans="1:19" x14ac:dyDescent="0.3">
      <x:c r="A939" s="0">
        <x:f>'Historical Trades'!A939</x:f>
      </x:c>
      <x:c r="B939" s="0">
        <x:f>'Historical Trades'!B939</x:f>
      </x:c>
      <x:c r="C939" s="23">
        <x:f>'Historical Trades'!C939</x:f>
      </x:c>
      <x:c r="D939" s="0">
        <x:f>'Historical Trades'!D939</x:f>
      </x:c>
      <x:c r="E939" s="23">
        <x:f>'Historical Trades'!E939</x:f>
      </x:c>
      <x:c r="F939" s="0">
        <x:f>'Historical Trades'!F939</x:f>
      </x:c>
      <x:c r="G939" s="0">
        <x:f>'Historical Trades'!G939</x:f>
      </x:c>
      <x:c r="H939" s="0">
        <x:f>'Historical Trades'!H939</x:f>
      </x:c>
      <x:c r="I939" s="0">
        <x:f>'Historical Trades'!I939</x:f>
      </x:c>
      <x:c r="J939" s="0">
        <x:f>'Historical Trades'!J939</x:f>
      </x:c>
      <x:c r="K939" s="0">
        <x:f>'Historical Trades'!K939</x:f>
      </x:c>
      <x:c r="L939" s="0">
        <x:f>'Historical Trades'!L939</x:f>
      </x:c>
      <x:c r="M939" s="0">
        <x:f>'Historical Trades'!M939</x:f>
      </x:c>
      <x:c r="N939" s="0">
        <x:f>CLEAN('Historical Trades'!O939)</x:f>
      </x:c>
      <x:c r="P939" s="14">
        <x:f>IF(G939="sell",M939,-M939)</x:f>
      </x:c>
      <x:c r="Q939" s="14">
        <x:f>VLOOKUP(N939,'Currency Rates'!$A$3:$C$32,3,0)</x:f>
      </x:c>
      <x:c r="R939" s="0">
        <x:f>IF(A939="SPUS",0,IF(A939="FWD",0,P939/Q939))</x:f>
      </x:c>
    </x:row>
    <x:row r="940" spans="1:19" x14ac:dyDescent="0.3">
      <x:c r="A940" s="0">
        <x:f>'Historical Trades'!A940</x:f>
      </x:c>
      <x:c r="B940" s="0">
        <x:f>'Historical Trades'!B940</x:f>
      </x:c>
      <x:c r="C940" s="23">
        <x:f>'Historical Trades'!C940</x:f>
      </x:c>
      <x:c r="D940" s="0">
        <x:f>'Historical Trades'!D940</x:f>
      </x:c>
      <x:c r="E940" s="23">
        <x:f>'Historical Trades'!E940</x:f>
      </x:c>
      <x:c r="F940" s="0">
        <x:f>'Historical Trades'!F940</x:f>
      </x:c>
      <x:c r="G940" s="0">
        <x:f>'Historical Trades'!G940</x:f>
      </x:c>
      <x:c r="H940" s="0">
        <x:f>'Historical Trades'!H940</x:f>
      </x:c>
      <x:c r="I940" s="0">
        <x:f>'Historical Trades'!I940</x:f>
      </x:c>
      <x:c r="J940" s="0">
        <x:f>'Historical Trades'!J940</x:f>
      </x:c>
      <x:c r="K940" s="0">
        <x:f>'Historical Trades'!K940</x:f>
      </x:c>
      <x:c r="L940" s="0">
        <x:f>'Historical Trades'!L940</x:f>
      </x:c>
      <x:c r="M940" s="0">
        <x:f>'Historical Trades'!M940</x:f>
      </x:c>
      <x:c r="N940" s="0">
        <x:f>CLEAN('Historical Trades'!O940)</x:f>
      </x:c>
      <x:c r="P940" s="14">
        <x:f>IF(G940="sell",M940,-M940)</x:f>
      </x:c>
      <x:c r="Q940" s="14">
        <x:f>VLOOKUP(N940,'Currency Rates'!$A$3:$C$32,3,0)</x:f>
      </x:c>
      <x:c r="R940" s="0">
        <x:f>IF(A940="SPUS",0,IF(A940="FWD",0,P940/Q940))</x:f>
      </x:c>
    </x:row>
    <x:row r="941" spans="1:19" x14ac:dyDescent="0.3">
      <x:c r="A941" s="0">
        <x:f>'Historical Trades'!A941</x:f>
      </x:c>
      <x:c r="B941" s="0">
        <x:f>'Historical Trades'!B941</x:f>
      </x:c>
      <x:c r="C941" s="23">
        <x:f>'Historical Trades'!C941</x:f>
      </x:c>
      <x:c r="D941" s="0">
        <x:f>'Historical Trades'!D941</x:f>
      </x:c>
      <x:c r="E941" s="23">
        <x:f>'Historical Trades'!E941</x:f>
      </x:c>
      <x:c r="F941" s="0">
        <x:f>'Historical Trades'!F941</x:f>
      </x:c>
      <x:c r="G941" s="0">
        <x:f>'Historical Trades'!G941</x:f>
      </x:c>
      <x:c r="H941" s="0">
        <x:f>'Historical Trades'!H941</x:f>
      </x:c>
      <x:c r="I941" s="0">
        <x:f>'Historical Trades'!I941</x:f>
      </x:c>
      <x:c r="J941" s="0">
        <x:f>'Historical Trades'!J941</x:f>
      </x:c>
      <x:c r="K941" s="0">
        <x:f>'Historical Trades'!K941</x:f>
      </x:c>
      <x:c r="L941" s="0">
        <x:f>'Historical Trades'!L941</x:f>
      </x:c>
      <x:c r="M941" s="0">
        <x:f>'Historical Trades'!M941</x:f>
      </x:c>
      <x:c r="N941" s="0">
        <x:f>CLEAN('Historical Trades'!O941)</x:f>
      </x:c>
      <x:c r="P941" s="14">
        <x:f>IF(G941="sell",M941,-M941)</x:f>
      </x:c>
      <x:c r="Q941" s="14">
        <x:f>VLOOKUP(N941,'Currency Rates'!$A$3:$C$32,3,0)</x:f>
      </x:c>
      <x:c r="R941" s="0">
        <x:f>IF(A941="SPUS",0,IF(A941="FWD",0,P941/Q941))</x:f>
      </x:c>
    </x:row>
    <x:row r="942" spans="1:19" x14ac:dyDescent="0.3">
      <x:c r="A942" s="0">
        <x:f>'Historical Trades'!A942</x:f>
      </x:c>
      <x:c r="B942" s="0">
        <x:f>'Historical Trades'!B942</x:f>
      </x:c>
      <x:c r="C942" s="23">
        <x:f>'Historical Trades'!C942</x:f>
      </x:c>
      <x:c r="D942" s="0">
        <x:f>'Historical Trades'!D942</x:f>
      </x:c>
      <x:c r="E942" s="23">
        <x:f>'Historical Trades'!E942</x:f>
      </x:c>
      <x:c r="F942" s="0">
        <x:f>'Historical Trades'!F942</x:f>
      </x:c>
      <x:c r="G942" s="0">
        <x:f>'Historical Trades'!G942</x:f>
      </x:c>
      <x:c r="H942" s="0">
        <x:f>'Historical Trades'!H942</x:f>
      </x:c>
      <x:c r="I942" s="0">
        <x:f>'Historical Trades'!I942</x:f>
      </x:c>
      <x:c r="J942" s="0">
        <x:f>'Historical Trades'!J942</x:f>
      </x:c>
      <x:c r="K942" s="0">
        <x:f>'Historical Trades'!K942</x:f>
      </x:c>
      <x:c r="L942" s="0">
        <x:f>'Historical Trades'!L942</x:f>
      </x:c>
      <x:c r="M942" s="0">
        <x:f>'Historical Trades'!M942</x:f>
      </x:c>
      <x:c r="N942" s="0">
        <x:f>CLEAN('Historical Trades'!O942)</x:f>
      </x:c>
      <x:c r="P942" s="14">
        <x:f>IF(G942="sell",M942,-M942)</x:f>
      </x:c>
      <x:c r="Q942" s="14">
        <x:f>VLOOKUP(N942,'Currency Rates'!$A$3:$C$32,3,0)</x:f>
      </x:c>
      <x:c r="R942" s="0">
        <x:f>IF(A942="SPUS",0,IF(A942="FWD",0,P942/Q942))</x:f>
      </x:c>
    </x:row>
    <x:row r="943" spans="1:19" x14ac:dyDescent="0.3">
      <x:c r="A943" s="0">
        <x:f>'Historical Trades'!A943</x:f>
      </x:c>
      <x:c r="B943" s="0">
        <x:f>'Historical Trades'!B943</x:f>
      </x:c>
      <x:c r="C943" s="23">
        <x:f>'Historical Trades'!C943</x:f>
      </x:c>
      <x:c r="D943" s="0">
        <x:f>'Historical Trades'!D943</x:f>
      </x:c>
      <x:c r="E943" s="23">
        <x:f>'Historical Trades'!E943</x:f>
      </x:c>
      <x:c r="F943" s="0">
        <x:f>'Historical Trades'!F943</x:f>
      </x:c>
      <x:c r="G943" s="0">
        <x:f>'Historical Trades'!G943</x:f>
      </x:c>
      <x:c r="H943" s="0">
        <x:f>'Historical Trades'!H943</x:f>
      </x:c>
      <x:c r="I943" s="0">
        <x:f>'Historical Trades'!I943</x:f>
      </x:c>
      <x:c r="J943" s="0">
        <x:f>'Historical Trades'!J943</x:f>
      </x:c>
      <x:c r="K943" s="0">
        <x:f>'Historical Trades'!K943</x:f>
      </x:c>
      <x:c r="L943" s="0">
        <x:f>'Historical Trades'!L943</x:f>
      </x:c>
      <x:c r="M943" s="0">
        <x:f>'Historical Trades'!M943</x:f>
      </x:c>
      <x:c r="N943" s="0">
        <x:f>CLEAN('Historical Trades'!O943)</x:f>
      </x:c>
      <x:c r="P943" s="14">
        <x:f>IF(G943="sell",M943,-M943)</x:f>
      </x:c>
      <x:c r="Q943" s="14">
        <x:f>VLOOKUP(N943,'Currency Rates'!$A$3:$C$32,3,0)</x:f>
      </x:c>
      <x:c r="R943" s="0">
        <x:f>IF(A943="SPUS",0,IF(A943="FWD",0,P943/Q943))</x:f>
      </x:c>
    </x:row>
    <x:row r="944" spans="1:19" x14ac:dyDescent="0.3">
      <x:c r="A944" s="0">
        <x:f>'Historical Trades'!A944</x:f>
      </x:c>
      <x:c r="B944" s="0">
        <x:f>'Historical Trades'!B944</x:f>
      </x:c>
      <x:c r="C944" s="23">
        <x:f>'Historical Trades'!C944</x:f>
      </x:c>
      <x:c r="D944" s="0">
        <x:f>'Historical Trades'!D944</x:f>
      </x:c>
      <x:c r="E944" s="23">
        <x:f>'Historical Trades'!E944</x:f>
      </x:c>
      <x:c r="F944" s="0">
        <x:f>'Historical Trades'!F944</x:f>
      </x:c>
      <x:c r="G944" s="0">
        <x:f>'Historical Trades'!G944</x:f>
      </x:c>
      <x:c r="H944" s="0">
        <x:f>'Historical Trades'!H944</x:f>
      </x:c>
      <x:c r="I944" s="0">
        <x:f>'Historical Trades'!I944</x:f>
      </x:c>
      <x:c r="J944" s="0">
        <x:f>'Historical Trades'!J944</x:f>
      </x:c>
      <x:c r="K944" s="0">
        <x:f>'Historical Trades'!K944</x:f>
      </x:c>
      <x:c r="L944" s="0">
        <x:f>'Historical Trades'!L944</x:f>
      </x:c>
      <x:c r="M944" s="0">
        <x:f>'Historical Trades'!M944</x:f>
      </x:c>
      <x:c r="N944" s="0">
        <x:f>CLEAN('Historical Trades'!O944)</x:f>
      </x:c>
      <x:c r="P944" s="14">
        <x:f>IF(G944="sell",M944,-M944)</x:f>
      </x:c>
      <x:c r="Q944" s="14">
        <x:f>VLOOKUP(N944,'Currency Rates'!$A$3:$C$32,3,0)</x:f>
      </x:c>
      <x:c r="R944" s="0">
        <x:f>IF(A944="SPUS",0,IF(A944="FWD",0,P944/Q944))</x:f>
      </x:c>
    </x:row>
    <x:row r="945" spans="1:19" x14ac:dyDescent="0.3">
      <x:c r="A945" s="0">
        <x:f>'Historical Trades'!A945</x:f>
      </x:c>
      <x:c r="B945" s="0">
        <x:f>'Historical Trades'!B945</x:f>
      </x:c>
      <x:c r="C945" s="23">
        <x:f>'Historical Trades'!C945</x:f>
      </x:c>
      <x:c r="D945" s="0">
        <x:f>'Historical Trades'!D945</x:f>
      </x:c>
      <x:c r="E945" s="23">
        <x:f>'Historical Trades'!E945</x:f>
      </x:c>
      <x:c r="F945" s="0">
        <x:f>'Historical Trades'!F945</x:f>
      </x:c>
      <x:c r="G945" s="0">
        <x:f>'Historical Trades'!G945</x:f>
      </x:c>
      <x:c r="H945" s="0">
        <x:f>'Historical Trades'!H945</x:f>
      </x:c>
      <x:c r="I945" s="0">
        <x:f>'Historical Trades'!I945</x:f>
      </x:c>
      <x:c r="J945" s="0">
        <x:f>'Historical Trades'!J945</x:f>
      </x:c>
      <x:c r="K945" s="0">
        <x:f>'Historical Trades'!K945</x:f>
      </x:c>
      <x:c r="L945" s="0">
        <x:f>'Historical Trades'!L945</x:f>
      </x:c>
      <x:c r="M945" s="0">
        <x:f>'Historical Trades'!M945</x:f>
      </x:c>
      <x:c r="N945" s="0">
        <x:f>CLEAN('Historical Trades'!O945)</x:f>
      </x:c>
      <x:c r="P945" s="14">
        <x:f>IF(G945="sell",M945,-M945)</x:f>
      </x:c>
      <x:c r="Q945" s="14">
        <x:f>VLOOKUP(N945,'Currency Rates'!$A$3:$C$32,3,0)</x:f>
      </x:c>
      <x:c r="R945" s="0">
        <x:f>IF(A945="SPUS",0,IF(A945="FWD",0,P945/Q945))</x:f>
      </x:c>
    </x:row>
    <x:row r="946" spans="1:19" x14ac:dyDescent="0.3">
      <x:c r="A946" s="0">
        <x:f>'Historical Trades'!A946</x:f>
      </x:c>
      <x:c r="B946" s="0">
        <x:f>'Historical Trades'!B946</x:f>
      </x:c>
      <x:c r="C946" s="23">
        <x:f>'Historical Trades'!C946</x:f>
      </x:c>
      <x:c r="D946" s="0">
        <x:f>'Historical Trades'!D946</x:f>
      </x:c>
      <x:c r="E946" s="23">
        <x:f>'Historical Trades'!E946</x:f>
      </x:c>
      <x:c r="F946" s="0">
        <x:f>'Historical Trades'!F946</x:f>
      </x:c>
      <x:c r="G946" s="0">
        <x:f>'Historical Trades'!G946</x:f>
      </x:c>
      <x:c r="H946" s="0">
        <x:f>'Historical Trades'!H946</x:f>
      </x:c>
      <x:c r="I946" s="0">
        <x:f>'Historical Trades'!I946</x:f>
      </x:c>
      <x:c r="J946" s="0">
        <x:f>'Historical Trades'!J946</x:f>
      </x:c>
      <x:c r="K946" s="0">
        <x:f>'Historical Trades'!K946</x:f>
      </x:c>
      <x:c r="L946" s="0">
        <x:f>'Historical Trades'!L946</x:f>
      </x:c>
      <x:c r="M946" s="0">
        <x:f>'Historical Trades'!M946</x:f>
      </x:c>
      <x:c r="N946" s="0">
        <x:f>CLEAN('Historical Trades'!O946)</x:f>
      </x:c>
      <x:c r="P946" s="14">
        <x:f>IF(G946="sell",M946,-M946)</x:f>
      </x:c>
      <x:c r="Q946" s="14">
        <x:f>VLOOKUP(N946,'Currency Rates'!$A$3:$C$32,3,0)</x:f>
      </x:c>
      <x:c r="R946" s="0">
        <x:f>IF(A946="SPUS",0,IF(A946="FWD",0,P946/Q946))</x:f>
      </x:c>
    </x:row>
    <x:row r="947" spans="1:19" x14ac:dyDescent="0.3">
      <x:c r="A947" s="0">
        <x:f>'Historical Trades'!A947</x:f>
      </x:c>
      <x:c r="B947" s="0">
        <x:f>'Historical Trades'!B947</x:f>
      </x:c>
      <x:c r="C947" s="23">
        <x:f>'Historical Trades'!C947</x:f>
      </x:c>
      <x:c r="D947" s="0">
        <x:f>'Historical Trades'!D947</x:f>
      </x:c>
      <x:c r="E947" s="23">
        <x:f>'Historical Trades'!E947</x:f>
      </x:c>
      <x:c r="F947" s="0">
        <x:f>'Historical Trades'!F947</x:f>
      </x:c>
      <x:c r="G947" s="0">
        <x:f>'Historical Trades'!G947</x:f>
      </x:c>
      <x:c r="H947" s="0">
        <x:f>'Historical Trades'!H947</x:f>
      </x:c>
      <x:c r="I947" s="0">
        <x:f>'Historical Trades'!I947</x:f>
      </x:c>
      <x:c r="J947" s="0">
        <x:f>'Historical Trades'!J947</x:f>
      </x:c>
      <x:c r="K947" s="0">
        <x:f>'Historical Trades'!K947</x:f>
      </x:c>
      <x:c r="L947" s="0">
        <x:f>'Historical Trades'!L947</x:f>
      </x:c>
      <x:c r="M947" s="0">
        <x:f>'Historical Trades'!M947</x:f>
      </x:c>
      <x:c r="N947" s="0">
        <x:f>CLEAN('Historical Trades'!O947)</x:f>
      </x:c>
      <x:c r="P947" s="14">
        <x:f>IF(G947="sell",M947,-M947)</x:f>
      </x:c>
      <x:c r="Q947" s="14">
        <x:f>VLOOKUP(N947,'Currency Rates'!$A$3:$C$32,3,0)</x:f>
      </x:c>
      <x:c r="R947" s="0">
        <x:f>IF(A947="SPUS",0,IF(A947="FWD",0,P947/Q947))</x:f>
      </x:c>
    </x:row>
    <x:row r="948" spans="1:19" x14ac:dyDescent="0.3">
      <x:c r="A948" s="0">
        <x:f>'Historical Trades'!A948</x:f>
      </x:c>
      <x:c r="B948" s="0">
        <x:f>'Historical Trades'!B948</x:f>
      </x:c>
      <x:c r="C948" s="23">
        <x:f>'Historical Trades'!C948</x:f>
      </x:c>
      <x:c r="D948" s="0">
        <x:f>'Historical Trades'!D948</x:f>
      </x:c>
      <x:c r="E948" s="23">
        <x:f>'Historical Trades'!E948</x:f>
      </x:c>
      <x:c r="F948" s="0">
        <x:f>'Historical Trades'!F948</x:f>
      </x:c>
      <x:c r="G948" s="0">
        <x:f>'Historical Trades'!G948</x:f>
      </x:c>
      <x:c r="H948" s="0">
        <x:f>'Historical Trades'!H948</x:f>
      </x:c>
      <x:c r="I948" s="0">
        <x:f>'Historical Trades'!I948</x:f>
      </x:c>
      <x:c r="J948" s="0">
        <x:f>'Historical Trades'!J948</x:f>
      </x:c>
      <x:c r="K948" s="0">
        <x:f>'Historical Trades'!K948</x:f>
      </x:c>
      <x:c r="L948" s="0">
        <x:f>'Historical Trades'!L948</x:f>
      </x:c>
      <x:c r="M948" s="0">
        <x:f>'Historical Trades'!M948</x:f>
      </x:c>
      <x:c r="N948" s="0">
        <x:f>CLEAN('Historical Trades'!O948)</x:f>
      </x:c>
      <x:c r="P948" s="14">
        <x:f>IF(G948="sell",M948,-M948)</x:f>
      </x:c>
      <x:c r="Q948" s="14">
        <x:f>VLOOKUP(N948,'Currency Rates'!$A$3:$C$32,3,0)</x:f>
      </x:c>
      <x:c r="R948" s="0">
        <x:f>IF(A948="SPUS",0,IF(A948="FWD",0,P948/Q948))</x:f>
      </x:c>
    </x:row>
    <x:row r="949" spans="1:19" x14ac:dyDescent="0.3">
      <x:c r="A949" s="0">
        <x:f>'Historical Trades'!A949</x:f>
      </x:c>
      <x:c r="B949" s="0">
        <x:f>'Historical Trades'!B949</x:f>
      </x:c>
      <x:c r="C949" s="23">
        <x:f>'Historical Trades'!C949</x:f>
      </x:c>
      <x:c r="D949" s="0">
        <x:f>'Historical Trades'!D949</x:f>
      </x:c>
      <x:c r="E949" s="23">
        <x:f>'Historical Trades'!E949</x:f>
      </x:c>
      <x:c r="F949" s="0">
        <x:f>'Historical Trades'!F949</x:f>
      </x:c>
      <x:c r="G949" s="0">
        <x:f>'Historical Trades'!G949</x:f>
      </x:c>
      <x:c r="H949" s="0">
        <x:f>'Historical Trades'!H949</x:f>
      </x:c>
      <x:c r="I949" s="0">
        <x:f>'Historical Trades'!I949</x:f>
      </x:c>
      <x:c r="J949" s="0">
        <x:f>'Historical Trades'!J949</x:f>
      </x:c>
      <x:c r="K949" s="0">
        <x:f>'Historical Trades'!K949</x:f>
      </x:c>
      <x:c r="L949" s="0">
        <x:f>'Historical Trades'!L949</x:f>
      </x:c>
      <x:c r="M949" s="0">
        <x:f>'Historical Trades'!M949</x:f>
      </x:c>
      <x:c r="N949" s="0">
        <x:f>CLEAN('Historical Trades'!O949)</x:f>
      </x:c>
      <x:c r="P949" s="14">
        <x:f>IF(G949="sell",M949,-M949)</x:f>
      </x:c>
      <x:c r="Q949" s="14">
        <x:f>VLOOKUP(N949,'Currency Rates'!$A$3:$C$32,3,0)</x:f>
      </x:c>
      <x:c r="R949" s="0">
        <x:f>IF(A949="SPUS",0,IF(A949="FWD",0,P949/Q949))</x:f>
      </x:c>
    </x:row>
    <x:row r="950" spans="1:19" x14ac:dyDescent="0.3">
      <x:c r="A950" s="0">
        <x:f>'Historical Trades'!A950</x:f>
      </x:c>
      <x:c r="B950" s="0">
        <x:f>'Historical Trades'!B950</x:f>
      </x:c>
      <x:c r="C950" s="23">
        <x:f>'Historical Trades'!C950</x:f>
      </x:c>
      <x:c r="D950" s="0">
        <x:f>'Historical Trades'!D950</x:f>
      </x:c>
      <x:c r="E950" s="23">
        <x:f>'Historical Trades'!E950</x:f>
      </x:c>
      <x:c r="F950" s="0">
        <x:f>'Historical Trades'!F950</x:f>
      </x:c>
      <x:c r="G950" s="0">
        <x:f>'Historical Trades'!G950</x:f>
      </x:c>
      <x:c r="H950" s="0">
        <x:f>'Historical Trades'!H950</x:f>
      </x:c>
      <x:c r="I950" s="0">
        <x:f>'Historical Trades'!I950</x:f>
      </x:c>
      <x:c r="J950" s="0">
        <x:f>'Historical Trades'!J950</x:f>
      </x:c>
      <x:c r="K950" s="0">
        <x:f>'Historical Trades'!K950</x:f>
      </x:c>
      <x:c r="L950" s="0">
        <x:f>'Historical Trades'!L950</x:f>
      </x:c>
      <x:c r="M950" s="0">
        <x:f>'Historical Trades'!M950</x:f>
      </x:c>
      <x:c r="N950" s="0">
        <x:f>CLEAN('Historical Trades'!O950)</x:f>
      </x:c>
      <x:c r="P950" s="14">
        <x:f>IF(G950="sell",M950,-M950)</x:f>
      </x:c>
      <x:c r="Q950" s="14">
        <x:f>VLOOKUP(N950,'Currency Rates'!$A$3:$C$32,3,0)</x:f>
      </x:c>
      <x:c r="R950" s="0">
        <x:f>IF(A950="SPUS",0,IF(A950="FWD",0,P950/Q950))</x:f>
      </x:c>
    </x:row>
    <x:row r="951" spans="1:19" x14ac:dyDescent="0.3">
      <x:c r="A951" s="0">
        <x:f>'Historical Trades'!A951</x:f>
      </x:c>
      <x:c r="B951" s="0">
        <x:f>'Historical Trades'!B951</x:f>
      </x:c>
      <x:c r="C951" s="23">
        <x:f>'Historical Trades'!C951</x:f>
      </x:c>
      <x:c r="D951" s="0">
        <x:f>'Historical Trades'!D951</x:f>
      </x:c>
      <x:c r="E951" s="23">
        <x:f>'Historical Trades'!E951</x:f>
      </x:c>
      <x:c r="F951" s="0">
        <x:f>'Historical Trades'!F951</x:f>
      </x:c>
      <x:c r="G951" s="0">
        <x:f>'Historical Trades'!G951</x:f>
      </x:c>
      <x:c r="H951" s="0">
        <x:f>'Historical Trades'!H951</x:f>
      </x:c>
      <x:c r="I951" s="0">
        <x:f>'Historical Trades'!I951</x:f>
      </x:c>
      <x:c r="J951" s="0">
        <x:f>'Historical Trades'!J951</x:f>
      </x:c>
      <x:c r="K951" s="0">
        <x:f>'Historical Trades'!K951</x:f>
      </x:c>
      <x:c r="L951" s="0">
        <x:f>'Historical Trades'!L951</x:f>
      </x:c>
      <x:c r="M951" s="0">
        <x:f>'Historical Trades'!M951</x:f>
      </x:c>
      <x:c r="N951" s="0">
        <x:f>CLEAN('Historical Trades'!O951)</x:f>
      </x:c>
      <x:c r="P951" s="14">
        <x:f>IF(G951="sell",M951,-M951)</x:f>
      </x:c>
      <x:c r="Q951" s="14">
        <x:f>VLOOKUP(N951,'Currency Rates'!$A$3:$C$32,3,0)</x:f>
      </x:c>
      <x:c r="R951" s="0">
        <x:f>IF(A951="SPUS",0,IF(A951="FWD",0,P951/Q951))</x:f>
      </x:c>
    </x:row>
    <x:row r="952" spans="1:19" x14ac:dyDescent="0.3">
      <x:c r="A952" s="0">
        <x:f>'Historical Trades'!A952</x:f>
      </x:c>
      <x:c r="B952" s="0">
        <x:f>'Historical Trades'!B952</x:f>
      </x:c>
      <x:c r="C952" s="23">
        <x:f>'Historical Trades'!C952</x:f>
      </x:c>
      <x:c r="D952" s="0">
        <x:f>'Historical Trades'!D952</x:f>
      </x:c>
      <x:c r="E952" s="23">
        <x:f>'Historical Trades'!E952</x:f>
      </x:c>
      <x:c r="F952" s="0">
        <x:f>'Historical Trades'!F952</x:f>
      </x:c>
      <x:c r="G952" s="0">
        <x:f>'Historical Trades'!G952</x:f>
      </x:c>
      <x:c r="H952" s="0">
        <x:f>'Historical Trades'!H952</x:f>
      </x:c>
      <x:c r="I952" s="0">
        <x:f>'Historical Trades'!I952</x:f>
      </x:c>
      <x:c r="J952" s="0">
        <x:f>'Historical Trades'!J952</x:f>
      </x:c>
      <x:c r="K952" s="0">
        <x:f>'Historical Trades'!K952</x:f>
      </x:c>
      <x:c r="L952" s="0">
        <x:f>'Historical Trades'!L952</x:f>
      </x:c>
      <x:c r="M952" s="0">
        <x:f>'Historical Trades'!M952</x:f>
      </x:c>
      <x:c r="N952" s="0">
        <x:f>CLEAN('Historical Trades'!O952)</x:f>
      </x:c>
      <x:c r="P952" s="14">
        <x:f>IF(G952="sell",M952,-M952)</x:f>
      </x:c>
      <x:c r="Q952" s="14">
        <x:f>VLOOKUP(N952,'Currency Rates'!$A$3:$C$32,3,0)</x:f>
      </x:c>
      <x:c r="R952" s="0">
        <x:f>IF(A952="SPUS",0,IF(A952="FWD",0,P952/Q952))</x:f>
      </x:c>
    </x:row>
    <x:row r="953" spans="1:19" x14ac:dyDescent="0.3">
      <x:c r="A953" s="0">
        <x:f>'Historical Trades'!A953</x:f>
      </x:c>
      <x:c r="B953" s="0">
        <x:f>'Historical Trades'!B953</x:f>
      </x:c>
      <x:c r="C953" s="23">
        <x:f>'Historical Trades'!C953</x:f>
      </x:c>
      <x:c r="D953" s="0">
        <x:f>'Historical Trades'!D953</x:f>
      </x:c>
      <x:c r="E953" s="23">
        <x:f>'Historical Trades'!E953</x:f>
      </x:c>
      <x:c r="F953" s="0">
        <x:f>'Historical Trades'!F953</x:f>
      </x:c>
      <x:c r="G953" s="0">
        <x:f>'Historical Trades'!G953</x:f>
      </x:c>
      <x:c r="H953" s="0">
        <x:f>'Historical Trades'!H953</x:f>
      </x:c>
      <x:c r="I953" s="0">
        <x:f>'Historical Trades'!I953</x:f>
      </x:c>
      <x:c r="J953" s="0">
        <x:f>'Historical Trades'!J953</x:f>
      </x:c>
      <x:c r="K953" s="0">
        <x:f>'Historical Trades'!K953</x:f>
      </x:c>
      <x:c r="L953" s="0">
        <x:f>'Historical Trades'!L953</x:f>
      </x:c>
      <x:c r="M953" s="0">
        <x:f>'Historical Trades'!M953</x:f>
      </x:c>
      <x:c r="N953" s="0">
        <x:f>CLEAN('Historical Trades'!O953)</x:f>
      </x:c>
      <x:c r="P953" s="14">
        <x:f>IF(G953="sell",M953,-M953)</x:f>
      </x:c>
      <x:c r="Q953" s="14">
        <x:f>VLOOKUP(N953,'Currency Rates'!$A$3:$C$32,3,0)</x:f>
      </x:c>
      <x:c r="R953" s="0">
        <x:f>IF(A953="SPUS",0,IF(A953="FWD",0,P953/Q953))</x:f>
      </x:c>
    </x:row>
    <x:row r="954" spans="1:19" x14ac:dyDescent="0.3">
      <x:c r="A954" s="0">
        <x:f>'Historical Trades'!A954</x:f>
      </x:c>
      <x:c r="B954" s="0">
        <x:f>'Historical Trades'!B954</x:f>
      </x:c>
      <x:c r="C954" s="23">
        <x:f>'Historical Trades'!C954</x:f>
      </x:c>
      <x:c r="D954" s="0">
        <x:f>'Historical Trades'!D954</x:f>
      </x:c>
      <x:c r="E954" s="23">
        <x:f>'Historical Trades'!E954</x:f>
      </x:c>
      <x:c r="F954" s="0">
        <x:f>'Historical Trades'!F954</x:f>
      </x:c>
      <x:c r="G954" s="0">
        <x:f>'Historical Trades'!G954</x:f>
      </x:c>
      <x:c r="H954" s="0">
        <x:f>'Historical Trades'!H954</x:f>
      </x:c>
      <x:c r="I954" s="0">
        <x:f>'Historical Trades'!I954</x:f>
      </x:c>
      <x:c r="J954" s="0">
        <x:f>'Historical Trades'!J954</x:f>
      </x:c>
      <x:c r="K954" s="0">
        <x:f>'Historical Trades'!K954</x:f>
      </x:c>
      <x:c r="L954" s="0">
        <x:f>'Historical Trades'!L954</x:f>
      </x:c>
      <x:c r="M954" s="0">
        <x:f>'Historical Trades'!M954</x:f>
      </x:c>
      <x:c r="N954" s="0">
        <x:f>CLEAN('Historical Trades'!O954)</x:f>
      </x:c>
      <x:c r="P954" s="14">
        <x:f>IF(G954="sell",M954,-M954)</x:f>
      </x:c>
      <x:c r="Q954" s="14">
        <x:f>VLOOKUP(N954,'Currency Rates'!$A$3:$C$32,3,0)</x:f>
      </x:c>
      <x:c r="R954" s="0">
        <x:f>IF(A954="SPUS",0,IF(A954="FWD",0,P954/Q954))</x:f>
      </x:c>
    </x:row>
    <x:row r="955" spans="1:19" x14ac:dyDescent="0.3">
      <x:c r="A955" s="0">
        <x:f>'Historical Trades'!A955</x:f>
      </x:c>
      <x:c r="B955" s="0">
        <x:f>'Historical Trades'!B955</x:f>
      </x:c>
      <x:c r="C955" s="23">
        <x:f>'Historical Trades'!C955</x:f>
      </x:c>
      <x:c r="D955" s="0">
        <x:f>'Historical Trades'!D955</x:f>
      </x:c>
      <x:c r="E955" s="23">
        <x:f>'Historical Trades'!E955</x:f>
      </x:c>
      <x:c r="F955" s="0">
        <x:f>'Historical Trades'!F955</x:f>
      </x:c>
      <x:c r="G955" s="0">
        <x:f>'Historical Trades'!G955</x:f>
      </x:c>
      <x:c r="H955" s="0">
        <x:f>'Historical Trades'!H955</x:f>
      </x:c>
      <x:c r="I955" s="0">
        <x:f>'Historical Trades'!I955</x:f>
      </x:c>
      <x:c r="J955" s="0">
        <x:f>'Historical Trades'!J955</x:f>
      </x:c>
      <x:c r="K955" s="0">
        <x:f>'Historical Trades'!K955</x:f>
      </x:c>
      <x:c r="L955" s="0">
        <x:f>'Historical Trades'!L955</x:f>
      </x:c>
      <x:c r="M955" s="0">
        <x:f>'Historical Trades'!M955</x:f>
      </x:c>
      <x:c r="N955" s="0">
        <x:f>CLEAN('Historical Trades'!O955)</x:f>
      </x:c>
      <x:c r="P955" s="14">
        <x:f>IF(G955="sell",M955,-M955)</x:f>
      </x:c>
      <x:c r="Q955" s="14">
        <x:f>VLOOKUP(N955,'Currency Rates'!$A$3:$C$32,3,0)</x:f>
      </x:c>
      <x:c r="R955" s="0">
        <x:f>IF(A955="SPUS",0,IF(A955="FWD",0,P955/Q955))</x:f>
      </x:c>
    </x:row>
    <x:row r="956" spans="1:19" x14ac:dyDescent="0.3">
      <x:c r="A956" s="0">
        <x:f>'Historical Trades'!A956</x:f>
      </x:c>
      <x:c r="B956" s="0">
        <x:f>'Historical Trades'!B956</x:f>
      </x:c>
      <x:c r="C956" s="23">
        <x:f>'Historical Trades'!C956</x:f>
      </x:c>
      <x:c r="D956" s="0">
        <x:f>'Historical Trades'!D956</x:f>
      </x:c>
      <x:c r="E956" s="23">
        <x:f>'Historical Trades'!E956</x:f>
      </x:c>
      <x:c r="F956" s="0">
        <x:f>'Historical Trades'!F956</x:f>
      </x:c>
      <x:c r="G956" s="0">
        <x:f>'Historical Trades'!G956</x:f>
      </x:c>
      <x:c r="H956" s="0">
        <x:f>'Historical Trades'!H956</x:f>
      </x:c>
      <x:c r="I956" s="0">
        <x:f>'Historical Trades'!I956</x:f>
      </x:c>
      <x:c r="J956" s="0">
        <x:f>'Historical Trades'!J956</x:f>
      </x:c>
      <x:c r="K956" s="0">
        <x:f>'Historical Trades'!K956</x:f>
      </x:c>
      <x:c r="L956" s="0">
        <x:f>'Historical Trades'!L956</x:f>
      </x:c>
      <x:c r="M956" s="0">
        <x:f>'Historical Trades'!M956</x:f>
      </x:c>
      <x:c r="N956" s="0">
        <x:f>CLEAN('Historical Trades'!O956)</x:f>
      </x:c>
      <x:c r="P956" s="14">
        <x:f>IF(G956="sell",M956,-M956)</x:f>
      </x:c>
      <x:c r="Q956" s="14">
        <x:f>VLOOKUP(N956,'Currency Rates'!$A$3:$C$32,3,0)</x:f>
      </x:c>
      <x:c r="R956" s="0">
        <x:f>IF(A956="SPUS",0,IF(A956="FWD",0,P956/Q956))</x:f>
      </x:c>
    </x:row>
    <x:row r="957" spans="1:19" x14ac:dyDescent="0.3">
      <x:c r="A957" s="0">
        <x:f>'Historical Trades'!A957</x:f>
      </x:c>
      <x:c r="B957" s="0">
        <x:f>'Historical Trades'!B957</x:f>
      </x:c>
      <x:c r="C957" s="23">
        <x:f>'Historical Trades'!C957</x:f>
      </x:c>
      <x:c r="D957" s="0">
        <x:f>'Historical Trades'!D957</x:f>
      </x:c>
      <x:c r="E957" s="23">
        <x:f>'Historical Trades'!E957</x:f>
      </x:c>
      <x:c r="F957" s="0">
        <x:f>'Historical Trades'!F957</x:f>
      </x:c>
      <x:c r="G957" s="0">
        <x:f>'Historical Trades'!G957</x:f>
      </x:c>
      <x:c r="H957" s="0">
        <x:f>'Historical Trades'!H957</x:f>
      </x:c>
      <x:c r="I957" s="0">
        <x:f>'Historical Trades'!I957</x:f>
      </x:c>
      <x:c r="J957" s="0">
        <x:f>'Historical Trades'!J957</x:f>
      </x:c>
      <x:c r="K957" s="0">
        <x:f>'Historical Trades'!K957</x:f>
      </x:c>
      <x:c r="L957" s="0">
        <x:f>'Historical Trades'!L957</x:f>
      </x:c>
      <x:c r="M957" s="0">
        <x:f>'Historical Trades'!M957</x:f>
      </x:c>
      <x:c r="N957" s="0">
        <x:f>CLEAN('Historical Trades'!O957)</x:f>
      </x:c>
      <x:c r="P957" s="14">
        <x:f>IF(G957="sell",M957,-M957)</x:f>
      </x:c>
      <x:c r="Q957" s="14">
        <x:f>VLOOKUP(N957,'Currency Rates'!$A$3:$C$32,3,0)</x:f>
      </x:c>
      <x:c r="R957" s="0">
        <x:f>IF(A957="SPUS",0,IF(A957="FWD",0,P957/Q957))</x:f>
      </x:c>
    </x:row>
    <x:row r="958" spans="1:19" x14ac:dyDescent="0.3">
      <x:c r="A958" s="0">
        <x:f>'Historical Trades'!A958</x:f>
      </x:c>
      <x:c r="B958" s="0">
        <x:f>'Historical Trades'!B958</x:f>
      </x:c>
      <x:c r="C958" s="23">
        <x:f>'Historical Trades'!C958</x:f>
      </x:c>
      <x:c r="D958" s="0">
        <x:f>'Historical Trades'!D958</x:f>
      </x:c>
      <x:c r="E958" s="23">
        <x:f>'Historical Trades'!E958</x:f>
      </x:c>
      <x:c r="F958" s="0">
        <x:f>'Historical Trades'!F958</x:f>
      </x:c>
      <x:c r="G958" s="0">
        <x:f>'Historical Trades'!G958</x:f>
      </x:c>
      <x:c r="H958" s="0">
        <x:f>'Historical Trades'!H958</x:f>
      </x:c>
      <x:c r="I958" s="0">
        <x:f>'Historical Trades'!I958</x:f>
      </x:c>
      <x:c r="J958" s="0">
        <x:f>'Historical Trades'!J958</x:f>
      </x:c>
      <x:c r="K958" s="0">
        <x:f>'Historical Trades'!K958</x:f>
      </x:c>
      <x:c r="L958" s="0">
        <x:f>'Historical Trades'!L958</x:f>
      </x:c>
      <x:c r="M958" s="0">
        <x:f>'Historical Trades'!M958</x:f>
      </x:c>
      <x:c r="N958" s="0">
        <x:f>CLEAN('Historical Trades'!O958)</x:f>
      </x:c>
      <x:c r="P958" s="14">
        <x:f>IF(G958="sell",M958,-M958)</x:f>
      </x:c>
      <x:c r="Q958" s="14">
        <x:f>VLOOKUP(N958,'Currency Rates'!$A$3:$C$32,3,0)</x:f>
      </x:c>
      <x:c r="R958" s="0">
        <x:f>IF(A958="SPUS",0,IF(A958="FWD",0,P958/Q958))</x:f>
      </x:c>
    </x:row>
    <x:row r="959" spans="1:19" x14ac:dyDescent="0.3">
      <x:c r="A959" s="0">
        <x:f>'Historical Trades'!A959</x:f>
      </x:c>
      <x:c r="B959" s="0">
        <x:f>'Historical Trades'!B959</x:f>
      </x:c>
      <x:c r="C959" s="23">
        <x:f>'Historical Trades'!C959</x:f>
      </x:c>
      <x:c r="D959" s="0">
        <x:f>'Historical Trades'!D959</x:f>
      </x:c>
      <x:c r="E959" s="23">
        <x:f>'Historical Trades'!E959</x:f>
      </x:c>
      <x:c r="F959" s="0">
        <x:f>'Historical Trades'!F959</x:f>
      </x:c>
      <x:c r="G959" s="0">
        <x:f>'Historical Trades'!G959</x:f>
      </x:c>
      <x:c r="H959" s="0">
        <x:f>'Historical Trades'!H959</x:f>
      </x:c>
      <x:c r="I959" s="0">
        <x:f>'Historical Trades'!I959</x:f>
      </x:c>
      <x:c r="J959" s="0">
        <x:f>'Historical Trades'!J959</x:f>
      </x:c>
      <x:c r="K959" s="0">
        <x:f>'Historical Trades'!K959</x:f>
      </x:c>
      <x:c r="L959" s="0">
        <x:f>'Historical Trades'!L959</x:f>
      </x:c>
      <x:c r="M959" s="0">
        <x:f>'Historical Trades'!M959</x:f>
      </x:c>
      <x:c r="N959" s="0">
        <x:f>CLEAN('Historical Trades'!O959)</x:f>
      </x:c>
      <x:c r="P959" s="14">
        <x:f>IF(G959="sell",M959,-M959)</x:f>
      </x:c>
      <x:c r="Q959" s="14">
        <x:f>VLOOKUP(N959,'Currency Rates'!$A$3:$C$32,3,0)</x:f>
      </x:c>
      <x:c r="R959" s="0">
        <x:f>IF(A959="SPUS",0,IF(A959="FWD",0,P959/Q959))</x:f>
      </x:c>
    </x:row>
    <x:row r="960" spans="1:19" x14ac:dyDescent="0.3">
      <x:c r="A960" s="0">
        <x:f>'Historical Trades'!A960</x:f>
      </x:c>
      <x:c r="B960" s="0">
        <x:f>'Historical Trades'!B960</x:f>
      </x:c>
      <x:c r="C960" s="23">
        <x:f>'Historical Trades'!C960</x:f>
      </x:c>
      <x:c r="D960" s="0">
        <x:f>'Historical Trades'!D960</x:f>
      </x:c>
      <x:c r="E960" s="23">
        <x:f>'Historical Trades'!E960</x:f>
      </x:c>
      <x:c r="F960" s="0">
        <x:f>'Historical Trades'!F960</x:f>
      </x:c>
      <x:c r="G960" s="0">
        <x:f>'Historical Trades'!G960</x:f>
      </x:c>
      <x:c r="H960" s="0">
        <x:f>'Historical Trades'!H960</x:f>
      </x:c>
      <x:c r="I960" s="0">
        <x:f>'Historical Trades'!I960</x:f>
      </x:c>
      <x:c r="J960" s="0">
        <x:f>'Historical Trades'!J960</x:f>
      </x:c>
      <x:c r="K960" s="0">
        <x:f>'Historical Trades'!K960</x:f>
      </x:c>
      <x:c r="L960" s="0">
        <x:f>'Historical Trades'!L960</x:f>
      </x:c>
      <x:c r="M960" s="0">
        <x:f>'Historical Trades'!M960</x:f>
      </x:c>
      <x:c r="N960" s="0">
        <x:f>CLEAN('Historical Trades'!O960)</x:f>
      </x:c>
      <x:c r="P960" s="14">
        <x:f>IF(G960="sell",M960,-M960)</x:f>
      </x:c>
      <x:c r="Q960" s="14">
        <x:f>VLOOKUP(N960,'Currency Rates'!$A$3:$C$32,3,0)</x:f>
      </x:c>
      <x:c r="R960" s="0">
        <x:f>IF(A960="SPUS",0,IF(A960="FWD",0,P960/Q960))</x:f>
      </x:c>
    </x:row>
    <x:row r="961" spans="1:19" x14ac:dyDescent="0.3">
      <x:c r="A961" s="0">
        <x:f>'Historical Trades'!A961</x:f>
      </x:c>
      <x:c r="B961" s="0">
        <x:f>'Historical Trades'!B961</x:f>
      </x:c>
      <x:c r="C961" s="23">
        <x:f>'Historical Trades'!C961</x:f>
      </x:c>
      <x:c r="D961" s="0">
        <x:f>'Historical Trades'!D961</x:f>
      </x:c>
      <x:c r="E961" s="23">
        <x:f>'Historical Trades'!E961</x:f>
      </x:c>
      <x:c r="F961" s="0">
        <x:f>'Historical Trades'!F961</x:f>
      </x:c>
      <x:c r="G961" s="0">
        <x:f>'Historical Trades'!G961</x:f>
      </x:c>
      <x:c r="H961" s="0">
        <x:f>'Historical Trades'!H961</x:f>
      </x:c>
      <x:c r="I961" s="0">
        <x:f>'Historical Trades'!I961</x:f>
      </x:c>
      <x:c r="J961" s="0">
        <x:f>'Historical Trades'!J961</x:f>
      </x:c>
      <x:c r="K961" s="0">
        <x:f>'Historical Trades'!K961</x:f>
      </x:c>
      <x:c r="L961" s="0">
        <x:f>'Historical Trades'!L961</x:f>
      </x:c>
      <x:c r="M961" s="0">
        <x:f>'Historical Trades'!M961</x:f>
      </x:c>
      <x:c r="N961" s="0">
        <x:f>CLEAN('Historical Trades'!O961)</x:f>
      </x:c>
      <x:c r="P961" s="14">
        <x:f>IF(G961="sell",M961,-M961)</x:f>
      </x:c>
      <x:c r="Q961" s="14">
        <x:f>VLOOKUP(N961,'Currency Rates'!$A$3:$C$32,3,0)</x:f>
      </x:c>
      <x:c r="R961" s="0">
        <x:f>IF(A961="SPUS",0,IF(A961="FWD",0,P961/Q961))</x:f>
      </x:c>
    </x:row>
    <x:row r="962" spans="1:19" x14ac:dyDescent="0.3">
      <x:c r="A962" s="0">
        <x:f>'Historical Trades'!A962</x:f>
      </x:c>
      <x:c r="B962" s="0">
        <x:f>'Historical Trades'!B962</x:f>
      </x:c>
      <x:c r="C962" s="23">
        <x:f>'Historical Trades'!C962</x:f>
      </x:c>
      <x:c r="D962" s="0">
        <x:f>'Historical Trades'!D962</x:f>
      </x:c>
      <x:c r="E962" s="23">
        <x:f>'Historical Trades'!E962</x:f>
      </x:c>
      <x:c r="F962" s="0">
        <x:f>'Historical Trades'!F962</x:f>
      </x:c>
      <x:c r="G962" s="0">
        <x:f>'Historical Trades'!G962</x:f>
      </x:c>
      <x:c r="H962" s="0">
        <x:f>'Historical Trades'!H962</x:f>
      </x:c>
      <x:c r="I962" s="0">
        <x:f>'Historical Trades'!I962</x:f>
      </x:c>
      <x:c r="J962" s="0">
        <x:f>'Historical Trades'!J962</x:f>
      </x:c>
      <x:c r="K962" s="0">
        <x:f>'Historical Trades'!K962</x:f>
      </x:c>
      <x:c r="L962" s="0">
        <x:f>'Historical Trades'!L962</x:f>
      </x:c>
      <x:c r="M962" s="0">
        <x:f>'Historical Trades'!M962</x:f>
      </x:c>
      <x:c r="N962" s="0">
        <x:f>CLEAN('Historical Trades'!O962)</x:f>
      </x:c>
      <x:c r="P962" s="14">
        <x:f>IF(G962="sell",M962,-M962)</x:f>
      </x:c>
      <x:c r="Q962" s="14">
        <x:f>VLOOKUP(N962,'Currency Rates'!$A$3:$C$32,3,0)</x:f>
      </x:c>
      <x:c r="R962" s="0">
        <x:f>IF(A962="SPUS",0,IF(A962="FWD",0,P962/Q962))</x:f>
      </x:c>
    </x:row>
    <x:row r="963" spans="1:19" x14ac:dyDescent="0.3">
      <x:c r="A963" s="0">
        <x:f>'Historical Trades'!A963</x:f>
      </x:c>
      <x:c r="B963" s="0">
        <x:f>'Historical Trades'!B963</x:f>
      </x:c>
      <x:c r="C963" s="23">
        <x:f>'Historical Trades'!C963</x:f>
      </x:c>
      <x:c r="D963" s="0">
        <x:f>'Historical Trades'!D963</x:f>
      </x:c>
      <x:c r="E963" s="23">
        <x:f>'Historical Trades'!E963</x:f>
      </x:c>
      <x:c r="F963" s="0">
        <x:f>'Historical Trades'!F963</x:f>
      </x:c>
      <x:c r="G963" s="0">
        <x:f>'Historical Trades'!G963</x:f>
      </x:c>
      <x:c r="H963" s="0">
        <x:f>'Historical Trades'!H963</x:f>
      </x:c>
      <x:c r="I963" s="0">
        <x:f>'Historical Trades'!I963</x:f>
      </x:c>
      <x:c r="J963" s="0">
        <x:f>'Historical Trades'!J963</x:f>
      </x:c>
      <x:c r="K963" s="0">
        <x:f>'Historical Trades'!K963</x:f>
      </x:c>
      <x:c r="L963" s="0">
        <x:f>'Historical Trades'!L963</x:f>
      </x:c>
      <x:c r="M963" s="0">
        <x:f>'Historical Trades'!M963</x:f>
      </x:c>
      <x:c r="N963" s="0">
        <x:f>CLEAN('Historical Trades'!O963)</x:f>
      </x:c>
      <x:c r="P963" s="14">
        <x:f>IF(G963="sell",M963,-M963)</x:f>
      </x:c>
      <x:c r="Q963" s="14">
        <x:f>VLOOKUP(N963,'Currency Rates'!$A$3:$C$32,3,0)</x:f>
      </x:c>
      <x:c r="R963" s="0">
        <x:f>IF(A963="SPUS",0,IF(A963="FWD",0,P963/Q963))</x:f>
      </x:c>
    </x:row>
    <x:row r="964" spans="1:19" x14ac:dyDescent="0.3">
      <x:c r="A964" s="0">
        <x:f>'Historical Trades'!A964</x:f>
      </x:c>
      <x:c r="B964" s="0">
        <x:f>'Historical Trades'!B964</x:f>
      </x:c>
      <x:c r="C964" s="23">
        <x:f>'Historical Trades'!C964</x:f>
      </x:c>
      <x:c r="D964" s="0">
        <x:f>'Historical Trades'!D964</x:f>
      </x:c>
      <x:c r="E964" s="23">
        <x:f>'Historical Trades'!E964</x:f>
      </x:c>
      <x:c r="F964" s="0">
        <x:f>'Historical Trades'!F964</x:f>
      </x:c>
      <x:c r="G964" s="0">
        <x:f>'Historical Trades'!G964</x:f>
      </x:c>
      <x:c r="H964" s="0">
        <x:f>'Historical Trades'!H964</x:f>
      </x:c>
      <x:c r="I964" s="0">
        <x:f>'Historical Trades'!I964</x:f>
      </x:c>
      <x:c r="J964" s="0">
        <x:f>'Historical Trades'!J964</x:f>
      </x:c>
      <x:c r="K964" s="0">
        <x:f>'Historical Trades'!K964</x:f>
      </x:c>
      <x:c r="L964" s="0">
        <x:f>'Historical Trades'!L964</x:f>
      </x:c>
      <x:c r="M964" s="0">
        <x:f>'Historical Trades'!M964</x:f>
      </x:c>
      <x:c r="N964" s="0">
        <x:f>CLEAN('Historical Trades'!O964)</x:f>
      </x:c>
      <x:c r="P964" s="14">
        <x:f>IF(G964="sell",M964,-M964)</x:f>
      </x:c>
      <x:c r="Q964" s="14">
        <x:f>VLOOKUP(N964,'Currency Rates'!$A$3:$C$32,3,0)</x:f>
      </x:c>
      <x:c r="R964" s="0">
        <x:f>IF(A964="SPUS",0,IF(A964="FWD",0,P964/Q964))</x:f>
      </x:c>
    </x:row>
    <x:row r="965" spans="1:19" x14ac:dyDescent="0.3">
      <x:c r="A965" s="0">
        <x:f>'Historical Trades'!A965</x:f>
      </x:c>
      <x:c r="B965" s="0">
        <x:f>'Historical Trades'!B965</x:f>
      </x:c>
      <x:c r="C965" s="23">
        <x:f>'Historical Trades'!C965</x:f>
      </x:c>
      <x:c r="D965" s="0">
        <x:f>'Historical Trades'!D965</x:f>
      </x:c>
      <x:c r="E965" s="23">
        <x:f>'Historical Trades'!E965</x:f>
      </x:c>
      <x:c r="F965" s="0">
        <x:f>'Historical Trades'!F965</x:f>
      </x:c>
      <x:c r="G965" s="0">
        <x:f>'Historical Trades'!G965</x:f>
      </x:c>
      <x:c r="H965" s="0">
        <x:f>'Historical Trades'!H965</x:f>
      </x:c>
      <x:c r="I965" s="0">
        <x:f>'Historical Trades'!I965</x:f>
      </x:c>
      <x:c r="J965" s="0">
        <x:f>'Historical Trades'!J965</x:f>
      </x:c>
      <x:c r="K965" s="0">
        <x:f>'Historical Trades'!K965</x:f>
      </x:c>
      <x:c r="L965" s="0">
        <x:f>'Historical Trades'!L965</x:f>
      </x:c>
      <x:c r="M965" s="0">
        <x:f>'Historical Trades'!M965</x:f>
      </x:c>
      <x:c r="N965" s="0">
        <x:f>CLEAN('Historical Trades'!O965)</x:f>
      </x:c>
      <x:c r="P965" s="14">
        <x:f>IF(G965="sell",M965,-M965)</x:f>
      </x:c>
      <x:c r="Q965" s="14">
        <x:f>VLOOKUP(N965,'Currency Rates'!$A$3:$C$32,3,0)</x:f>
      </x:c>
      <x:c r="R965" s="0">
        <x:f>IF(A965="SPUS",0,IF(A965="FWD",0,P965/Q965))</x:f>
      </x:c>
    </x:row>
    <x:row r="966" spans="1:19" x14ac:dyDescent="0.3">
      <x:c r="A966" s="0">
        <x:f>'Historical Trades'!A966</x:f>
      </x:c>
      <x:c r="B966" s="0">
        <x:f>'Historical Trades'!B966</x:f>
      </x:c>
      <x:c r="C966" s="23">
        <x:f>'Historical Trades'!C966</x:f>
      </x:c>
      <x:c r="D966" s="0">
        <x:f>'Historical Trades'!D966</x:f>
      </x:c>
      <x:c r="E966" s="23">
        <x:f>'Historical Trades'!E966</x:f>
      </x:c>
      <x:c r="F966" s="0">
        <x:f>'Historical Trades'!F966</x:f>
      </x:c>
      <x:c r="G966" s="0">
        <x:f>'Historical Trades'!G966</x:f>
      </x:c>
      <x:c r="H966" s="0">
        <x:f>'Historical Trades'!H966</x:f>
      </x:c>
      <x:c r="I966" s="0">
        <x:f>'Historical Trades'!I966</x:f>
      </x:c>
      <x:c r="J966" s="0">
        <x:f>'Historical Trades'!J966</x:f>
      </x:c>
      <x:c r="K966" s="0">
        <x:f>'Historical Trades'!K966</x:f>
      </x:c>
      <x:c r="L966" s="0">
        <x:f>'Historical Trades'!L966</x:f>
      </x:c>
      <x:c r="M966" s="0">
        <x:f>'Historical Trades'!M966</x:f>
      </x:c>
      <x:c r="N966" s="0">
        <x:f>CLEAN('Historical Trades'!O966)</x:f>
      </x:c>
      <x:c r="P966" s="14">
        <x:f>IF(G966="sell",M966,-M966)</x:f>
      </x:c>
      <x:c r="Q966" s="14">
        <x:f>VLOOKUP(N966,'Currency Rates'!$A$3:$C$32,3,0)</x:f>
      </x:c>
      <x:c r="R966" s="0">
        <x:f>IF(A966="SPUS",0,IF(A966="FWD",0,P966/Q966))</x:f>
      </x:c>
    </x:row>
    <x:row r="967" spans="1:19" x14ac:dyDescent="0.3">
      <x:c r="A967" s="0">
        <x:f>'Historical Trades'!A967</x:f>
      </x:c>
      <x:c r="B967" s="0">
        <x:f>'Historical Trades'!B967</x:f>
      </x:c>
      <x:c r="C967" s="23">
        <x:f>'Historical Trades'!C967</x:f>
      </x:c>
      <x:c r="D967" s="0">
        <x:f>'Historical Trades'!D967</x:f>
      </x:c>
      <x:c r="E967" s="23">
        <x:f>'Historical Trades'!E967</x:f>
      </x:c>
      <x:c r="F967" s="0">
        <x:f>'Historical Trades'!F967</x:f>
      </x:c>
      <x:c r="G967" s="0">
        <x:f>'Historical Trades'!G967</x:f>
      </x:c>
      <x:c r="H967" s="0">
        <x:f>'Historical Trades'!H967</x:f>
      </x:c>
      <x:c r="I967" s="0">
        <x:f>'Historical Trades'!I967</x:f>
      </x:c>
      <x:c r="J967" s="0">
        <x:f>'Historical Trades'!J967</x:f>
      </x:c>
      <x:c r="K967" s="0">
        <x:f>'Historical Trades'!K967</x:f>
      </x:c>
      <x:c r="L967" s="0">
        <x:f>'Historical Trades'!L967</x:f>
      </x:c>
      <x:c r="M967" s="0">
        <x:f>'Historical Trades'!M967</x:f>
      </x:c>
      <x:c r="N967" s="0">
        <x:f>CLEAN('Historical Trades'!O967)</x:f>
      </x:c>
      <x:c r="P967" s="14">
        <x:f>IF(G967="sell",M967,-M967)</x:f>
      </x:c>
      <x:c r="Q967" s="14">
        <x:f>VLOOKUP(N967,'Currency Rates'!$A$3:$C$32,3,0)</x:f>
      </x:c>
      <x:c r="R967" s="0">
        <x:f>IF(A967="SPUS",0,IF(A967="FWD",0,P967/Q967))</x:f>
      </x:c>
    </x:row>
    <x:row r="968" spans="1:19" x14ac:dyDescent="0.3">
      <x:c r="A968" s="0">
        <x:f>'Historical Trades'!A968</x:f>
      </x:c>
      <x:c r="B968" s="0">
        <x:f>'Historical Trades'!B968</x:f>
      </x:c>
      <x:c r="C968" s="23">
        <x:f>'Historical Trades'!C968</x:f>
      </x:c>
      <x:c r="D968" s="0">
        <x:f>'Historical Trades'!D968</x:f>
      </x:c>
      <x:c r="E968" s="23">
        <x:f>'Historical Trades'!E968</x:f>
      </x:c>
      <x:c r="F968" s="0">
        <x:f>'Historical Trades'!F968</x:f>
      </x:c>
      <x:c r="G968" s="0">
        <x:f>'Historical Trades'!G968</x:f>
      </x:c>
      <x:c r="H968" s="0">
        <x:f>'Historical Trades'!H968</x:f>
      </x:c>
      <x:c r="I968" s="0">
        <x:f>'Historical Trades'!I968</x:f>
      </x:c>
      <x:c r="J968" s="0">
        <x:f>'Historical Trades'!J968</x:f>
      </x:c>
      <x:c r="K968" s="0">
        <x:f>'Historical Trades'!K968</x:f>
      </x:c>
      <x:c r="L968" s="0">
        <x:f>'Historical Trades'!L968</x:f>
      </x:c>
      <x:c r="M968" s="0">
        <x:f>'Historical Trades'!M968</x:f>
      </x:c>
      <x:c r="N968" s="0">
        <x:f>CLEAN('Historical Trades'!O968)</x:f>
      </x:c>
      <x:c r="P968" s="14">
        <x:f>IF(G968="sell",M968,-M968)</x:f>
      </x:c>
      <x:c r="Q968" s="14">
        <x:f>VLOOKUP(N968,'Currency Rates'!$A$3:$C$32,3,0)</x:f>
      </x:c>
      <x:c r="R968" s="0">
        <x:f>IF(A968="SPUS",0,IF(A968="FWD",0,P968/Q968))</x:f>
      </x:c>
    </x:row>
    <x:row r="969" spans="1:19" x14ac:dyDescent="0.3">
      <x:c r="A969" s="0">
        <x:f>'Historical Trades'!A969</x:f>
      </x:c>
      <x:c r="B969" s="0">
        <x:f>'Historical Trades'!B969</x:f>
      </x:c>
      <x:c r="C969" s="23">
        <x:f>'Historical Trades'!C969</x:f>
      </x:c>
      <x:c r="D969" s="0">
        <x:f>'Historical Trades'!D969</x:f>
      </x:c>
      <x:c r="E969" s="23">
        <x:f>'Historical Trades'!E969</x:f>
      </x:c>
      <x:c r="F969" s="0">
        <x:f>'Historical Trades'!F969</x:f>
      </x:c>
      <x:c r="G969" s="0">
        <x:f>'Historical Trades'!G969</x:f>
      </x:c>
      <x:c r="H969" s="0">
        <x:f>'Historical Trades'!H969</x:f>
      </x:c>
      <x:c r="I969" s="0">
        <x:f>'Historical Trades'!I969</x:f>
      </x:c>
      <x:c r="J969" s="0">
        <x:f>'Historical Trades'!J969</x:f>
      </x:c>
      <x:c r="K969" s="0">
        <x:f>'Historical Trades'!K969</x:f>
      </x:c>
      <x:c r="L969" s="0">
        <x:f>'Historical Trades'!L969</x:f>
      </x:c>
      <x:c r="M969" s="0">
        <x:f>'Historical Trades'!M969</x:f>
      </x:c>
      <x:c r="N969" s="0">
        <x:f>CLEAN('Historical Trades'!O969)</x:f>
      </x:c>
      <x:c r="P969" s="14">
        <x:f>IF(G969="sell",M969,-M969)</x:f>
      </x:c>
      <x:c r="Q969" s="14">
        <x:f>VLOOKUP(N969,'Currency Rates'!$A$3:$C$32,3,0)</x:f>
      </x:c>
      <x:c r="R969" s="0">
        <x:f>IF(A969="SPUS",0,IF(A969="FWD",0,P969/Q969))</x:f>
      </x:c>
    </x:row>
    <x:row r="970" spans="1:19" x14ac:dyDescent="0.3">
      <x:c r="A970" s="0">
        <x:f>'Historical Trades'!A970</x:f>
      </x:c>
      <x:c r="B970" s="0">
        <x:f>'Historical Trades'!B970</x:f>
      </x:c>
      <x:c r="C970" s="23">
        <x:f>'Historical Trades'!C970</x:f>
      </x:c>
      <x:c r="D970" s="0">
        <x:f>'Historical Trades'!D970</x:f>
      </x:c>
      <x:c r="E970" s="23">
        <x:f>'Historical Trades'!E970</x:f>
      </x:c>
      <x:c r="F970" s="0">
        <x:f>'Historical Trades'!F970</x:f>
      </x:c>
      <x:c r="G970" s="0">
        <x:f>'Historical Trades'!G970</x:f>
      </x:c>
      <x:c r="H970" s="0">
        <x:f>'Historical Trades'!H970</x:f>
      </x:c>
      <x:c r="I970" s="0">
        <x:f>'Historical Trades'!I970</x:f>
      </x:c>
      <x:c r="J970" s="0">
        <x:f>'Historical Trades'!J970</x:f>
      </x:c>
      <x:c r="K970" s="0">
        <x:f>'Historical Trades'!K970</x:f>
      </x:c>
      <x:c r="L970" s="0">
        <x:f>'Historical Trades'!L970</x:f>
      </x:c>
      <x:c r="M970" s="0">
        <x:f>'Historical Trades'!M970</x:f>
      </x:c>
      <x:c r="N970" s="0">
        <x:f>CLEAN('Historical Trades'!O970)</x:f>
      </x:c>
      <x:c r="P970" s="14">
        <x:f>IF(G970="sell",M970,-M970)</x:f>
      </x:c>
      <x:c r="Q970" s="14">
        <x:f>VLOOKUP(N970,'Currency Rates'!$A$3:$C$32,3,0)</x:f>
      </x:c>
      <x:c r="R970" s="0">
        <x:f>IF(A970="SPUS",0,IF(A970="FWD",0,P970/Q970))</x:f>
      </x:c>
    </x:row>
    <x:row r="971" spans="1:19" x14ac:dyDescent="0.3">
      <x:c r="A971" s="0">
        <x:f>'Historical Trades'!A971</x:f>
      </x:c>
      <x:c r="B971" s="0">
        <x:f>'Historical Trades'!B971</x:f>
      </x:c>
      <x:c r="C971" s="23">
        <x:f>'Historical Trades'!C971</x:f>
      </x:c>
      <x:c r="D971" s="0">
        <x:f>'Historical Trades'!D971</x:f>
      </x:c>
      <x:c r="E971" s="23">
        <x:f>'Historical Trades'!E971</x:f>
      </x:c>
      <x:c r="F971" s="0">
        <x:f>'Historical Trades'!F971</x:f>
      </x:c>
      <x:c r="G971" s="0">
        <x:f>'Historical Trades'!G971</x:f>
      </x:c>
      <x:c r="H971" s="0">
        <x:f>'Historical Trades'!H971</x:f>
      </x:c>
      <x:c r="I971" s="0">
        <x:f>'Historical Trades'!I971</x:f>
      </x:c>
      <x:c r="J971" s="0">
        <x:f>'Historical Trades'!J971</x:f>
      </x:c>
      <x:c r="K971" s="0">
        <x:f>'Historical Trades'!K971</x:f>
      </x:c>
      <x:c r="L971" s="0">
        <x:f>'Historical Trades'!L971</x:f>
      </x:c>
      <x:c r="M971" s="0">
        <x:f>'Historical Trades'!M971</x:f>
      </x:c>
      <x:c r="N971" s="0">
        <x:f>CLEAN('Historical Trades'!O971)</x:f>
      </x:c>
      <x:c r="P971" s="14">
        <x:f>IF(G971="sell",M971,-M971)</x:f>
      </x:c>
      <x:c r="Q971" s="14">
        <x:f>VLOOKUP(N971,'Currency Rates'!$A$3:$C$32,3,0)</x:f>
      </x:c>
      <x:c r="R971" s="0">
        <x:f>IF(A971="SPUS",0,IF(A971="FWD",0,P971/Q971))</x:f>
      </x:c>
    </x:row>
    <x:row r="972" spans="1:19" x14ac:dyDescent="0.3">
      <x:c r="A972" s="0">
        <x:f>'Historical Trades'!A972</x:f>
      </x:c>
      <x:c r="B972" s="0">
        <x:f>'Historical Trades'!B972</x:f>
      </x:c>
      <x:c r="C972" s="23">
        <x:f>'Historical Trades'!C972</x:f>
      </x:c>
      <x:c r="D972" s="0">
        <x:f>'Historical Trades'!D972</x:f>
      </x:c>
      <x:c r="E972" s="23">
        <x:f>'Historical Trades'!E972</x:f>
      </x:c>
      <x:c r="F972" s="0">
        <x:f>'Historical Trades'!F972</x:f>
      </x:c>
      <x:c r="G972" s="0">
        <x:f>'Historical Trades'!G972</x:f>
      </x:c>
      <x:c r="H972" s="0">
        <x:f>'Historical Trades'!H972</x:f>
      </x:c>
      <x:c r="I972" s="0">
        <x:f>'Historical Trades'!I972</x:f>
      </x:c>
      <x:c r="J972" s="0">
        <x:f>'Historical Trades'!J972</x:f>
      </x:c>
      <x:c r="K972" s="0">
        <x:f>'Historical Trades'!K972</x:f>
      </x:c>
      <x:c r="L972" s="0">
        <x:f>'Historical Trades'!L972</x:f>
      </x:c>
      <x:c r="M972" s="0">
        <x:f>'Historical Trades'!M972</x:f>
      </x:c>
      <x:c r="N972" s="0">
        <x:f>CLEAN('Historical Trades'!O972)</x:f>
      </x:c>
      <x:c r="P972" s="14">
        <x:f>IF(G972="sell",M972,-M972)</x:f>
      </x:c>
      <x:c r="Q972" s="14">
        <x:f>VLOOKUP(N972,'Currency Rates'!$A$3:$C$32,3,0)</x:f>
      </x:c>
      <x:c r="R972" s="0">
        <x:f>IF(A972="SPUS",0,IF(A972="FWD",0,P972/Q972))</x:f>
      </x:c>
    </x:row>
    <x:row r="973" spans="1:19" x14ac:dyDescent="0.3">
      <x:c r="A973" s="0">
        <x:f>'Historical Trades'!A973</x:f>
      </x:c>
      <x:c r="B973" s="0">
        <x:f>'Historical Trades'!B973</x:f>
      </x:c>
      <x:c r="C973" s="23">
        <x:f>'Historical Trades'!C973</x:f>
      </x:c>
      <x:c r="D973" s="0">
        <x:f>'Historical Trades'!D973</x:f>
      </x:c>
      <x:c r="E973" s="23">
        <x:f>'Historical Trades'!E973</x:f>
      </x:c>
      <x:c r="F973" s="0">
        <x:f>'Historical Trades'!F973</x:f>
      </x:c>
      <x:c r="G973" s="0">
        <x:f>'Historical Trades'!G973</x:f>
      </x:c>
      <x:c r="H973" s="0">
        <x:f>'Historical Trades'!H973</x:f>
      </x:c>
      <x:c r="I973" s="0">
        <x:f>'Historical Trades'!I973</x:f>
      </x:c>
      <x:c r="J973" s="0">
        <x:f>'Historical Trades'!J973</x:f>
      </x:c>
      <x:c r="K973" s="0">
        <x:f>'Historical Trades'!K973</x:f>
      </x:c>
      <x:c r="L973" s="0">
        <x:f>'Historical Trades'!L973</x:f>
      </x:c>
      <x:c r="M973" s="0">
        <x:f>'Historical Trades'!M973</x:f>
      </x:c>
      <x:c r="N973" s="0">
        <x:f>CLEAN('Historical Trades'!O973)</x:f>
      </x:c>
      <x:c r="P973" s="14">
        <x:f>IF(G973="sell",M973,-M973)</x:f>
      </x:c>
      <x:c r="Q973" s="14">
        <x:f>VLOOKUP(N973,'Currency Rates'!$A$3:$C$32,3,0)</x:f>
      </x:c>
      <x:c r="R973" s="0">
        <x:f>IF(A973="SPUS",0,IF(A973="FWD",0,P973/Q973))</x:f>
      </x:c>
    </x:row>
    <x:row r="974" spans="1:19" x14ac:dyDescent="0.3">
      <x:c r="A974" s="0">
        <x:f>'Historical Trades'!A974</x:f>
      </x:c>
      <x:c r="B974" s="0">
        <x:f>'Historical Trades'!B974</x:f>
      </x:c>
      <x:c r="C974" s="23">
        <x:f>'Historical Trades'!C974</x:f>
      </x:c>
      <x:c r="D974" s="0">
        <x:f>'Historical Trades'!D974</x:f>
      </x:c>
      <x:c r="E974" s="23">
        <x:f>'Historical Trades'!E974</x:f>
      </x:c>
      <x:c r="F974" s="0">
        <x:f>'Historical Trades'!F974</x:f>
      </x:c>
      <x:c r="G974" s="0">
        <x:f>'Historical Trades'!G974</x:f>
      </x:c>
      <x:c r="H974" s="0">
        <x:f>'Historical Trades'!H974</x:f>
      </x:c>
      <x:c r="I974" s="0">
        <x:f>'Historical Trades'!I974</x:f>
      </x:c>
      <x:c r="J974" s="0">
        <x:f>'Historical Trades'!J974</x:f>
      </x:c>
      <x:c r="K974" s="0">
        <x:f>'Historical Trades'!K974</x:f>
      </x:c>
      <x:c r="L974" s="0">
        <x:f>'Historical Trades'!L974</x:f>
      </x:c>
      <x:c r="M974" s="0">
        <x:f>'Historical Trades'!M974</x:f>
      </x:c>
      <x:c r="N974" s="0">
        <x:f>CLEAN('Historical Trades'!O974)</x:f>
      </x:c>
      <x:c r="P974" s="14">
        <x:f>IF(G974="sell",M974,-M974)</x:f>
      </x:c>
      <x:c r="Q974" s="14">
        <x:f>VLOOKUP(N974,'Currency Rates'!$A$3:$C$32,3,0)</x:f>
      </x:c>
      <x:c r="R974" s="0">
        <x:f>IF(A974="SPUS",0,IF(A974="FWD",0,P974/Q974))</x:f>
      </x:c>
    </x:row>
    <x:row r="975" spans="1:19" x14ac:dyDescent="0.3">
      <x:c r="A975" s="0">
        <x:f>'Historical Trades'!A975</x:f>
      </x:c>
      <x:c r="B975" s="0">
        <x:f>'Historical Trades'!B975</x:f>
      </x:c>
      <x:c r="C975" s="23">
        <x:f>'Historical Trades'!C975</x:f>
      </x:c>
      <x:c r="D975" s="0">
        <x:f>'Historical Trades'!D975</x:f>
      </x:c>
      <x:c r="E975" s="23">
        <x:f>'Historical Trades'!E975</x:f>
      </x:c>
      <x:c r="F975" s="0">
        <x:f>'Historical Trades'!F975</x:f>
      </x:c>
      <x:c r="G975" s="0">
        <x:f>'Historical Trades'!G975</x:f>
      </x:c>
      <x:c r="H975" s="0">
        <x:f>'Historical Trades'!H975</x:f>
      </x:c>
      <x:c r="I975" s="0">
        <x:f>'Historical Trades'!I975</x:f>
      </x:c>
      <x:c r="J975" s="0">
        <x:f>'Historical Trades'!J975</x:f>
      </x:c>
      <x:c r="K975" s="0">
        <x:f>'Historical Trades'!K975</x:f>
      </x:c>
      <x:c r="L975" s="0">
        <x:f>'Historical Trades'!L975</x:f>
      </x:c>
      <x:c r="M975" s="0">
        <x:f>'Historical Trades'!M975</x:f>
      </x:c>
      <x:c r="N975" s="0">
        <x:f>CLEAN('Historical Trades'!O975)</x:f>
      </x:c>
      <x:c r="P975" s="14">
        <x:f>IF(G975="sell",M975,-M975)</x:f>
      </x:c>
      <x:c r="Q975" s="14">
        <x:f>VLOOKUP(N975,'Currency Rates'!$A$3:$C$32,3,0)</x:f>
      </x:c>
      <x:c r="R975" s="0">
        <x:f>IF(A975="SPUS",0,IF(A975="FWD",0,P975/Q975))</x:f>
      </x:c>
    </x:row>
    <x:row r="976" spans="1:19" x14ac:dyDescent="0.3">
      <x:c r="A976" s="0">
        <x:f>'Historical Trades'!A976</x:f>
      </x:c>
      <x:c r="B976" s="0">
        <x:f>'Historical Trades'!B976</x:f>
      </x:c>
      <x:c r="C976" s="23">
        <x:f>'Historical Trades'!C976</x:f>
      </x:c>
      <x:c r="D976" s="0">
        <x:f>'Historical Trades'!D976</x:f>
      </x:c>
      <x:c r="E976" s="23">
        <x:f>'Historical Trades'!E976</x:f>
      </x:c>
      <x:c r="F976" s="0">
        <x:f>'Historical Trades'!F976</x:f>
      </x:c>
      <x:c r="G976" s="0">
        <x:f>'Historical Trades'!G976</x:f>
      </x:c>
      <x:c r="H976" s="0">
        <x:f>'Historical Trades'!H976</x:f>
      </x:c>
      <x:c r="I976" s="0">
        <x:f>'Historical Trades'!I976</x:f>
      </x:c>
      <x:c r="J976" s="0">
        <x:f>'Historical Trades'!J976</x:f>
      </x:c>
      <x:c r="K976" s="0">
        <x:f>'Historical Trades'!K976</x:f>
      </x:c>
      <x:c r="L976" s="0">
        <x:f>'Historical Trades'!L976</x:f>
      </x:c>
      <x:c r="M976" s="0">
        <x:f>'Historical Trades'!M976</x:f>
      </x:c>
      <x:c r="N976" s="0">
        <x:f>CLEAN('Historical Trades'!O976)</x:f>
      </x:c>
      <x:c r="P976" s="14">
        <x:f>IF(G976="sell",M976,-M976)</x:f>
      </x:c>
      <x:c r="Q976" s="14">
        <x:f>VLOOKUP(N976,'Currency Rates'!$A$3:$C$32,3,0)</x:f>
      </x:c>
      <x:c r="R976" s="0">
        <x:f>IF(A976="SPUS",0,IF(A976="FWD",0,P976/Q976))</x:f>
      </x:c>
    </x:row>
    <x:row r="977" spans="1:19" x14ac:dyDescent="0.3">
      <x:c r="A977" s="0">
        <x:f>'Historical Trades'!A977</x:f>
      </x:c>
      <x:c r="B977" s="0">
        <x:f>'Historical Trades'!B977</x:f>
      </x:c>
      <x:c r="C977" s="23">
        <x:f>'Historical Trades'!C977</x:f>
      </x:c>
      <x:c r="D977" s="0">
        <x:f>'Historical Trades'!D977</x:f>
      </x:c>
      <x:c r="E977" s="23">
        <x:f>'Historical Trades'!E977</x:f>
      </x:c>
      <x:c r="F977" s="0">
        <x:f>'Historical Trades'!F977</x:f>
      </x:c>
      <x:c r="G977" s="0">
        <x:f>'Historical Trades'!G977</x:f>
      </x:c>
      <x:c r="H977" s="0">
        <x:f>'Historical Trades'!H977</x:f>
      </x:c>
      <x:c r="I977" s="0">
        <x:f>'Historical Trades'!I977</x:f>
      </x:c>
      <x:c r="J977" s="0">
        <x:f>'Historical Trades'!J977</x:f>
      </x:c>
      <x:c r="K977" s="0">
        <x:f>'Historical Trades'!K977</x:f>
      </x:c>
      <x:c r="L977" s="0">
        <x:f>'Historical Trades'!L977</x:f>
      </x:c>
      <x:c r="M977" s="0">
        <x:f>'Historical Trades'!M977</x:f>
      </x:c>
      <x:c r="N977" s="0">
        <x:f>CLEAN('Historical Trades'!O977)</x:f>
      </x:c>
      <x:c r="P977" s="14">
        <x:f>IF(G977="sell",M977,-M977)</x:f>
      </x:c>
      <x:c r="Q977" s="14">
        <x:f>VLOOKUP(N977,'Currency Rates'!$A$3:$C$32,3,0)</x:f>
      </x:c>
      <x:c r="R977" s="0">
        <x:f>IF(A977="SPUS",0,IF(A977="FWD",0,P977/Q977))</x:f>
      </x:c>
    </x:row>
    <x:row r="978" spans="1:19" x14ac:dyDescent="0.3">
      <x:c r="A978" s="0">
        <x:f>'Historical Trades'!A978</x:f>
      </x:c>
      <x:c r="B978" s="0">
        <x:f>'Historical Trades'!B978</x:f>
      </x:c>
      <x:c r="C978" s="23">
        <x:f>'Historical Trades'!C978</x:f>
      </x:c>
      <x:c r="D978" s="0">
        <x:f>'Historical Trades'!D978</x:f>
      </x:c>
      <x:c r="E978" s="23">
        <x:f>'Historical Trades'!E978</x:f>
      </x:c>
      <x:c r="F978" s="0">
        <x:f>'Historical Trades'!F978</x:f>
      </x:c>
      <x:c r="G978" s="0">
        <x:f>'Historical Trades'!G978</x:f>
      </x:c>
      <x:c r="H978" s="0">
        <x:f>'Historical Trades'!H978</x:f>
      </x:c>
      <x:c r="I978" s="0">
        <x:f>'Historical Trades'!I978</x:f>
      </x:c>
      <x:c r="J978" s="0">
        <x:f>'Historical Trades'!J978</x:f>
      </x:c>
      <x:c r="K978" s="0">
        <x:f>'Historical Trades'!K978</x:f>
      </x:c>
      <x:c r="L978" s="0">
        <x:f>'Historical Trades'!L978</x:f>
      </x:c>
      <x:c r="M978" s="0">
        <x:f>'Historical Trades'!M978</x:f>
      </x:c>
      <x:c r="N978" s="0">
        <x:f>CLEAN('Historical Trades'!O978)</x:f>
      </x:c>
      <x:c r="P978" s="14">
        <x:f>IF(G978="sell",M978,-M978)</x:f>
      </x:c>
      <x:c r="Q978" s="14">
        <x:f>VLOOKUP(N978,'Currency Rates'!$A$3:$C$32,3,0)</x:f>
      </x:c>
      <x:c r="R978" s="0">
        <x:f>IF(A978="SPUS",0,IF(A978="FWD",0,P978/Q978))</x:f>
      </x:c>
    </x:row>
    <x:row r="979" spans="1:19" x14ac:dyDescent="0.3">
      <x:c r="A979" s="0">
        <x:f>'Historical Trades'!A979</x:f>
      </x:c>
      <x:c r="B979" s="0">
        <x:f>'Historical Trades'!B979</x:f>
      </x:c>
      <x:c r="C979" s="23">
        <x:f>'Historical Trades'!C979</x:f>
      </x:c>
      <x:c r="D979" s="0">
        <x:f>'Historical Trades'!D979</x:f>
      </x:c>
      <x:c r="E979" s="23">
        <x:f>'Historical Trades'!E979</x:f>
      </x:c>
      <x:c r="F979" s="0">
        <x:f>'Historical Trades'!F979</x:f>
      </x:c>
      <x:c r="G979" s="0">
        <x:f>'Historical Trades'!G979</x:f>
      </x:c>
      <x:c r="H979" s="0">
        <x:f>'Historical Trades'!H979</x:f>
      </x:c>
      <x:c r="I979" s="0">
        <x:f>'Historical Trades'!I979</x:f>
      </x:c>
      <x:c r="J979" s="0">
        <x:f>'Historical Trades'!J979</x:f>
      </x:c>
      <x:c r="K979" s="0">
        <x:f>'Historical Trades'!K979</x:f>
      </x:c>
      <x:c r="L979" s="0">
        <x:f>'Historical Trades'!L979</x:f>
      </x:c>
      <x:c r="M979" s="0">
        <x:f>'Historical Trades'!M979</x:f>
      </x:c>
      <x:c r="N979" s="0">
        <x:f>CLEAN('Historical Trades'!O979)</x:f>
      </x:c>
      <x:c r="P979" s="14">
        <x:f>IF(G979="sell",M979,-M979)</x:f>
      </x:c>
      <x:c r="Q979" s="14">
        <x:f>VLOOKUP(N979,'Currency Rates'!$A$3:$C$32,3,0)</x:f>
      </x:c>
      <x:c r="R979" s="0">
        <x:f>IF(A979="SPUS",0,IF(A979="FWD",0,P979/Q979))</x:f>
      </x:c>
    </x:row>
    <x:row r="980" spans="1:19" x14ac:dyDescent="0.3">
      <x:c r="A980" s="0">
        <x:f>'Historical Trades'!A980</x:f>
      </x:c>
      <x:c r="B980" s="0">
        <x:f>'Historical Trades'!B980</x:f>
      </x:c>
      <x:c r="C980" s="23">
        <x:f>'Historical Trades'!C980</x:f>
      </x:c>
      <x:c r="D980" s="0">
        <x:f>'Historical Trades'!D980</x:f>
      </x:c>
      <x:c r="E980" s="23">
        <x:f>'Historical Trades'!E980</x:f>
      </x:c>
      <x:c r="F980" s="0">
        <x:f>'Historical Trades'!F980</x:f>
      </x:c>
      <x:c r="G980" s="0">
        <x:f>'Historical Trades'!G980</x:f>
      </x:c>
      <x:c r="H980" s="0">
        <x:f>'Historical Trades'!H980</x:f>
      </x:c>
      <x:c r="I980" s="0">
        <x:f>'Historical Trades'!I980</x:f>
      </x:c>
      <x:c r="J980" s="0">
        <x:f>'Historical Trades'!J980</x:f>
      </x:c>
      <x:c r="K980" s="0">
        <x:f>'Historical Trades'!K980</x:f>
      </x:c>
      <x:c r="L980" s="0">
        <x:f>'Historical Trades'!L980</x:f>
      </x:c>
      <x:c r="M980" s="0">
        <x:f>'Historical Trades'!M980</x:f>
      </x:c>
      <x:c r="N980" s="0">
        <x:f>CLEAN('Historical Trades'!O980)</x:f>
      </x:c>
      <x:c r="P980" s="14">
        <x:f>IF(G980="sell",M980,-M980)</x:f>
      </x:c>
      <x:c r="Q980" s="14">
        <x:f>VLOOKUP(N980,'Currency Rates'!$A$3:$C$32,3,0)</x:f>
      </x:c>
      <x:c r="R980" s="0">
        <x:f>IF(A980="SPUS",0,IF(A980="FWD",0,P980/Q980))</x:f>
      </x:c>
    </x:row>
    <x:row r="981" spans="1:19" x14ac:dyDescent="0.3">
      <x:c r="A981" s="0">
        <x:f>'Historical Trades'!A981</x:f>
      </x:c>
      <x:c r="B981" s="0">
        <x:f>'Historical Trades'!B981</x:f>
      </x:c>
      <x:c r="C981" s="23">
        <x:f>'Historical Trades'!C981</x:f>
      </x:c>
      <x:c r="D981" s="0">
        <x:f>'Historical Trades'!D981</x:f>
      </x:c>
      <x:c r="E981" s="23">
        <x:f>'Historical Trades'!E981</x:f>
      </x:c>
      <x:c r="F981" s="0">
        <x:f>'Historical Trades'!F981</x:f>
      </x:c>
      <x:c r="G981" s="0">
        <x:f>'Historical Trades'!G981</x:f>
      </x:c>
      <x:c r="H981" s="0">
        <x:f>'Historical Trades'!H981</x:f>
      </x:c>
      <x:c r="I981" s="0">
        <x:f>'Historical Trades'!I981</x:f>
      </x:c>
      <x:c r="J981" s="0">
        <x:f>'Historical Trades'!J981</x:f>
      </x:c>
      <x:c r="K981" s="0">
        <x:f>'Historical Trades'!K981</x:f>
      </x:c>
      <x:c r="L981" s="0">
        <x:f>'Historical Trades'!L981</x:f>
      </x:c>
      <x:c r="M981" s="0">
        <x:f>'Historical Trades'!M981</x:f>
      </x:c>
      <x:c r="N981" s="0">
        <x:f>CLEAN('Historical Trades'!O981)</x:f>
      </x:c>
      <x:c r="P981" s="14">
        <x:f>IF(G981="sell",M981,-M981)</x:f>
      </x:c>
      <x:c r="Q981" s="14">
        <x:f>VLOOKUP(N981,'Currency Rates'!$A$3:$C$32,3,0)</x:f>
      </x:c>
      <x:c r="R981" s="0">
        <x:f>IF(A981="SPUS",0,IF(A981="FWD",0,P981/Q981))</x:f>
      </x:c>
    </x:row>
    <x:row r="982" spans="1:19" x14ac:dyDescent="0.3">
      <x:c r="A982" s="0">
        <x:f>'Historical Trades'!A982</x:f>
      </x:c>
      <x:c r="B982" s="0">
        <x:f>'Historical Trades'!B982</x:f>
      </x:c>
      <x:c r="C982" s="23">
        <x:f>'Historical Trades'!C982</x:f>
      </x:c>
      <x:c r="D982" s="0">
        <x:f>'Historical Trades'!D982</x:f>
      </x:c>
      <x:c r="E982" s="23">
        <x:f>'Historical Trades'!E982</x:f>
      </x:c>
      <x:c r="F982" s="0">
        <x:f>'Historical Trades'!F982</x:f>
      </x:c>
      <x:c r="G982" s="0">
        <x:f>'Historical Trades'!G982</x:f>
      </x:c>
      <x:c r="H982" s="0">
        <x:f>'Historical Trades'!H982</x:f>
      </x:c>
      <x:c r="I982" s="0">
        <x:f>'Historical Trades'!I982</x:f>
      </x:c>
      <x:c r="J982" s="0">
        <x:f>'Historical Trades'!J982</x:f>
      </x:c>
      <x:c r="K982" s="0">
        <x:f>'Historical Trades'!K982</x:f>
      </x:c>
      <x:c r="L982" s="0">
        <x:f>'Historical Trades'!L982</x:f>
      </x:c>
      <x:c r="M982" s="0">
        <x:f>'Historical Trades'!M982</x:f>
      </x:c>
      <x:c r="N982" s="0">
        <x:f>CLEAN('Historical Trades'!O982)</x:f>
      </x:c>
      <x:c r="P982" s="14">
        <x:f>IF(G982="sell",M982,-M982)</x:f>
      </x:c>
      <x:c r="Q982" s="14">
        <x:f>VLOOKUP(N982,'Currency Rates'!$A$3:$C$32,3,0)</x:f>
      </x:c>
      <x:c r="R982" s="0">
        <x:f>IF(A982="SPUS",0,IF(A982="FWD",0,P982/Q982))</x:f>
      </x:c>
    </x:row>
    <x:row r="983" spans="1:19" x14ac:dyDescent="0.3">
      <x:c r="A983" s="0">
        <x:f>'Historical Trades'!A983</x:f>
      </x:c>
      <x:c r="B983" s="0">
        <x:f>'Historical Trades'!B983</x:f>
      </x:c>
      <x:c r="C983" s="23">
        <x:f>'Historical Trades'!C983</x:f>
      </x:c>
      <x:c r="D983" s="0">
        <x:f>'Historical Trades'!D983</x:f>
      </x:c>
      <x:c r="E983" s="23">
        <x:f>'Historical Trades'!E983</x:f>
      </x:c>
      <x:c r="F983" s="0">
        <x:f>'Historical Trades'!F983</x:f>
      </x:c>
      <x:c r="G983" s="0">
        <x:f>'Historical Trades'!G983</x:f>
      </x:c>
      <x:c r="H983" s="0">
        <x:f>'Historical Trades'!H983</x:f>
      </x:c>
      <x:c r="I983" s="0">
        <x:f>'Historical Trades'!I983</x:f>
      </x:c>
      <x:c r="J983" s="0">
        <x:f>'Historical Trades'!J983</x:f>
      </x:c>
      <x:c r="K983" s="0">
        <x:f>'Historical Trades'!K983</x:f>
      </x:c>
      <x:c r="L983" s="0">
        <x:f>'Historical Trades'!L983</x:f>
      </x:c>
      <x:c r="M983" s="0">
        <x:f>'Historical Trades'!M983</x:f>
      </x:c>
      <x:c r="N983" s="0">
        <x:f>CLEAN('Historical Trades'!O983)</x:f>
      </x:c>
      <x:c r="P983" s="14">
        <x:f>IF(G983="sell",M983,-M983)</x:f>
      </x:c>
      <x:c r="Q983" s="14">
        <x:f>VLOOKUP(N983,'Currency Rates'!$A$3:$C$32,3,0)</x:f>
      </x:c>
      <x:c r="R983" s="0">
        <x:f>IF(A983="SPUS",0,IF(A983="FWD",0,P983/Q983))</x:f>
      </x:c>
    </x:row>
    <x:row r="984" spans="1:19" x14ac:dyDescent="0.3">
      <x:c r="A984" s="0">
        <x:f>'Historical Trades'!A984</x:f>
      </x:c>
      <x:c r="B984" s="0">
        <x:f>'Historical Trades'!B984</x:f>
      </x:c>
      <x:c r="C984" s="23">
        <x:f>'Historical Trades'!C984</x:f>
      </x:c>
      <x:c r="D984" s="0">
        <x:f>'Historical Trades'!D984</x:f>
      </x:c>
      <x:c r="E984" s="23">
        <x:f>'Historical Trades'!E984</x:f>
      </x:c>
      <x:c r="F984" s="0">
        <x:f>'Historical Trades'!F984</x:f>
      </x:c>
      <x:c r="G984" s="0">
        <x:f>'Historical Trades'!G984</x:f>
      </x:c>
      <x:c r="H984" s="0">
        <x:f>'Historical Trades'!H984</x:f>
      </x:c>
      <x:c r="I984" s="0">
        <x:f>'Historical Trades'!I984</x:f>
      </x:c>
      <x:c r="J984" s="0">
        <x:f>'Historical Trades'!J984</x:f>
      </x:c>
      <x:c r="K984" s="0">
        <x:f>'Historical Trades'!K984</x:f>
      </x:c>
      <x:c r="L984" s="0">
        <x:f>'Historical Trades'!L984</x:f>
      </x:c>
      <x:c r="M984" s="0">
        <x:f>'Historical Trades'!M984</x:f>
      </x:c>
      <x:c r="N984" s="0">
        <x:f>CLEAN('Historical Trades'!O984)</x:f>
      </x:c>
      <x:c r="P984" s="14">
        <x:f>IF(G984="sell",M984,-M984)</x:f>
      </x:c>
      <x:c r="Q984" s="14">
        <x:f>VLOOKUP(N984,'Currency Rates'!$A$3:$C$32,3,0)</x:f>
      </x:c>
      <x:c r="R984" s="0">
        <x:f>IF(A984="SPUS",0,IF(A984="FWD",0,P984/Q984))</x:f>
      </x:c>
    </x:row>
    <x:row r="985" spans="1:19" x14ac:dyDescent="0.3">
      <x:c r="A985" s="0">
        <x:f>'Historical Trades'!A985</x:f>
      </x:c>
      <x:c r="B985" s="0">
        <x:f>'Historical Trades'!B985</x:f>
      </x:c>
      <x:c r="C985" s="23">
        <x:f>'Historical Trades'!C985</x:f>
      </x:c>
      <x:c r="D985" s="0">
        <x:f>'Historical Trades'!D985</x:f>
      </x:c>
      <x:c r="E985" s="23">
        <x:f>'Historical Trades'!E985</x:f>
      </x:c>
      <x:c r="F985" s="0">
        <x:f>'Historical Trades'!F985</x:f>
      </x:c>
      <x:c r="G985" s="0">
        <x:f>'Historical Trades'!G985</x:f>
      </x:c>
      <x:c r="H985" s="0">
        <x:f>'Historical Trades'!H985</x:f>
      </x:c>
      <x:c r="I985" s="0">
        <x:f>'Historical Trades'!I985</x:f>
      </x:c>
      <x:c r="J985" s="0">
        <x:f>'Historical Trades'!J985</x:f>
      </x:c>
      <x:c r="K985" s="0">
        <x:f>'Historical Trades'!K985</x:f>
      </x:c>
      <x:c r="L985" s="0">
        <x:f>'Historical Trades'!L985</x:f>
      </x:c>
      <x:c r="M985" s="0">
        <x:f>'Historical Trades'!M985</x:f>
      </x:c>
      <x:c r="N985" s="0">
        <x:f>CLEAN('Historical Trades'!O985)</x:f>
      </x:c>
      <x:c r="P985" s="14">
        <x:f>IF(G985="sell",M985,-M985)</x:f>
      </x:c>
      <x:c r="Q985" s="14">
        <x:f>VLOOKUP(N985,'Currency Rates'!$A$3:$C$32,3,0)</x:f>
      </x:c>
      <x:c r="R985" s="0">
        <x:f>IF(A985="SPUS",0,IF(A985="FWD",0,P985/Q985))</x:f>
      </x:c>
    </x:row>
    <x:row r="986" spans="1:19" x14ac:dyDescent="0.3">
      <x:c r="A986" s="0">
        <x:f>'Historical Trades'!A986</x:f>
      </x:c>
      <x:c r="B986" s="0">
        <x:f>'Historical Trades'!B986</x:f>
      </x:c>
      <x:c r="C986" s="23">
        <x:f>'Historical Trades'!C986</x:f>
      </x:c>
      <x:c r="D986" s="0">
        <x:f>'Historical Trades'!D986</x:f>
      </x:c>
      <x:c r="E986" s="23">
        <x:f>'Historical Trades'!E986</x:f>
      </x:c>
      <x:c r="F986" s="0">
        <x:f>'Historical Trades'!F986</x:f>
      </x:c>
      <x:c r="G986" s="0">
        <x:f>'Historical Trades'!G986</x:f>
      </x:c>
      <x:c r="H986" s="0">
        <x:f>'Historical Trades'!H986</x:f>
      </x:c>
      <x:c r="I986" s="0">
        <x:f>'Historical Trades'!I986</x:f>
      </x:c>
      <x:c r="J986" s="0">
        <x:f>'Historical Trades'!J986</x:f>
      </x:c>
      <x:c r="K986" s="0">
        <x:f>'Historical Trades'!K986</x:f>
      </x:c>
      <x:c r="L986" s="0">
        <x:f>'Historical Trades'!L986</x:f>
      </x:c>
      <x:c r="M986" s="0">
        <x:f>'Historical Trades'!M986</x:f>
      </x:c>
      <x:c r="N986" s="0">
        <x:f>CLEAN('Historical Trades'!O986)</x:f>
      </x:c>
      <x:c r="P986" s="14">
        <x:f>IF(G986="sell",M986,-M986)</x:f>
      </x:c>
      <x:c r="Q986" s="14">
        <x:f>VLOOKUP(N986,'Currency Rates'!$A$3:$C$32,3,0)</x:f>
      </x:c>
      <x:c r="R986" s="0">
        <x:f>IF(A986="SPUS",0,IF(A986="FWD",0,P986/Q986))</x:f>
      </x:c>
    </x:row>
    <x:row r="987" spans="1:19" x14ac:dyDescent="0.3">
      <x:c r="A987" s="0">
        <x:f>'Historical Trades'!A987</x:f>
      </x:c>
      <x:c r="B987" s="0">
        <x:f>'Historical Trades'!B987</x:f>
      </x:c>
      <x:c r="C987" s="23">
        <x:f>'Historical Trades'!C987</x:f>
      </x:c>
      <x:c r="D987" s="0">
        <x:f>'Historical Trades'!D987</x:f>
      </x:c>
      <x:c r="E987" s="23">
        <x:f>'Historical Trades'!E987</x:f>
      </x:c>
      <x:c r="F987" s="0">
        <x:f>'Historical Trades'!F987</x:f>
      </x:c>
      <x:c r="G987" s="0">
        <x:f>'Historical Trades'!G987</x:f>
      </x:c>
      <x:c r="H987" s="0">
        <x:f>'Historical Trades'!H987</x:f>
      </x:c>
      <x:c r="I987" s="0">
        <x:f>'Historical Trades'!I987</x:f>
      </x:c>
      <x:c r="J987" s="0">
        <x:f>'Historical Trades'!J987</x:f>
      </x:c>
      <x:c r="K987" s="0">
        <x:f>'Historical Trades'!K987</x:f>
      </x:c>
      <x:c r="L987" s="0">
        <x:f>'Historical Trades'!L987</x:f>
      </x:c>
      <x:c r="M987" s="0">
        <x:f>'Historical Trades'!M987</x:f>
      </x:c>
      <x:c r="N987" s="0">
        <x:f>CLEAN('Historical Trades'!O987)</x:f>
      </x:c>
      <x:c r="P987" s="14">
        <x:f>IF(G987="sell",M987,-M987)</x:f>
      </x:c>
      <x:c r="Q987" s="14">
        <x:f>VLOOKUP(N987,'Currency Rates'!$A$3:$C$32,3,0)</x:f>
      </x:c>
      <x:c r="R987" s="0">
        <x:f>IF(A987="SPUS",0,IF(A987="FWD",0,P987/Q987))</x:f>
      </x:c>
    </x:row>
    <x:row r="988" spans="1:19" x14ac:dyDescent="0.3">
      <x:c r="A988" s="0">
        <x:f>'Historical Trades'!A988</x:f>
      </x:c>
      <x:c r="B988" s="0">
        <x:f>'Historical Trades'!B988</x:f>
      </x:c>
      <x:c r="C988" s="23">
        <x:f>'Historical Trades'!C988</x:f>
      </x:c>
      <x:c r="D988" s="0">
        <x:f>'Historical Trades'!D988</x:f>
      </x:c>
      <x:c r="E988" s="23">
        <x:f>'Historical Trades'!E988</x:f>
      </x:c>
      <x:c r="F988" s="0">
        <x:f>'Historical Trades'!F988</x:f>
      </x:c>
      <x:c r="G988" s="0">
        <x:f>'Historical Trades'!G988</x:f>
      </x:c>
      <x:c r="H988" s="0">
        <x:f>'Historical Trades'!H988</x:f>
      </x:c>
      <x:c r="I988" s="0">
        <x:f>'Historical Trades'!I988</x:f>
      </x:c>
      <x:c r="J988" s="0">
        <x:f>'Historical Trades'!J988</x:f>
      </x:c>
      <x:c r="K988" s="0">
        <x:f>'Historical Trades'!K988</x:f>
      </x:c>
      <x:c r="L988" s="0">
        <x:f>'Historical Trades'!L988</x:f>
      </x:c>
      <x:c r="M988" s="0">
        <x:f>'Historical Trades'!M988</x:f>
      </x:c>
      <x:c r="N988" s="0">
        <x:f>CLEAN('Historical Trades'!O988)</x:f>
      </x:c>
      <x:c r="P988" s="14">
        <x:f>IF(G988="sell",M988,-M988)</x:f>
      </x:c>
      <x:c r="Q988" s="14">
        <x:f>VLOOKUP(N988,'Currency Rates'!$A$3:$C$32,3,0)</x:f>
      </x:c>
      <x:c r="R988" s="0">
        <x:f>IF(A988="SPUS",0,IF(A988="FWD",0,P988/Q988))</x:f>
      </x:c>
    </x:row>
    <x:row r="989" spans="1:19" x14ac:dyDescent="0.3">
      <x:c r="A989" s="0">
        <x:f>'Historical Trades'!A989</x:f>
      </x:c>
      <x:c r="B989" s="0">
        <x:f>'Historical Trades'!B989</x:f>
      </x:c>
      <x:c r="C989" s="23">
        <x:f>'Historical Trades'!C989</x:f>
      </x:c>
      <x:c r="D989" s="0">
        <x:f>'Historical Trades'!D989</x:f>
      </x:c>
      <x:c r="E989" s="23">
        <x:f>'Historical Trades'!E989</x:f>
      </x:c>
      <x:c r="F989" s="0">
        <x:f>'Historical Trades'!F989</x:f>
      </x:c>
      <x:c r="G989" s="0">
        <x:f>'Historical Trades'!G989</x:f>
      </x:c>
      <x:c r="H989" s="0">
        <x:f>'Historical Trades'!H989</x:f>
      </x:c>
      <x:c r="I989" s="0">
        <x:f>'Historical Trades'!I989</x:f>
      </x:c>
      <x:c r="J989" s="0">
        <x:f>'Historical Trades'!J989</x:f>
      </x:c>
      <x:c r="K989" s="0">
        <x:f>'Historical Trades'!K989</x:f>
      </x:c>
      <x:c r="L989" s="0">
        <x:f>'Historical Trades'!L989</x:f>
      </x:c>
      <x:c r="M989" s="0">
        <x:f>'Historical Trades'!M989</x:f>
      </x:c>
      <x:c r="N989" s="0">
        <x:f>CLEAN('Historical Trades'!O989)</x:f>
      </x:c>
      <x:c r="P989" s="14">
        <x:f>IF(G989="sell",M989,-M989)</x:f>
      </x:c>
      <x:c r="Q989" s="14">
        <x:f>VLOOKUP(N989,'Currency Rates'!$A$3:$C$32,3,0)</x:f>
      </x:c>
      <x:c r="R989" s="0">
        <x:f>IF(A989="SPUS",0,IF(A989="FWD",0,P989/Q989))</x:f>
      </x:c>
    </x:row>
    <x:row r="990" spans="1:19" x14ac:dyDescent="0.3">
      <x:c r="A990" s="0">
        <x:f>'Historical Trades'!A990</x:f>
      </x:c>
      <x:c r="B990" s="0">
        <x:f>'Historical Trades'!B990</x:f>
      </x:c>
      <x:c r="C990" s="23">
        <x:f>'Historical Trades'!C990</x:f>
      </x:c>
      <x:c r="D990" s="0">
        <x:f>'Historical Trades'!D990</x:f>
      </x:c>
      <x:c r="E990" s="23">
        <x:f>'Historical Trades'!E990</x:f>
      </x:c>
      <x:c r="F990" s="0">
        <x:f>'Historical Trades'!F990</x:f>
      </x:c>
      <x:c r="G990" s="0">
        <x:f>'Historical Trades'!G990</x:f>
      </x:c>
      <x:c r="H990" s="0">
        <x:f>'Historical Trades'!H990</x:f>
      </x:c>
      <x:c r="I990" s="0">
        <x:f>'Historical Trades'!I990</x:f>
      </x:c>
      <x:c r="J990" s="0">
        <x:f>'Historical Trades'!J990</x:f>
      </x:c>
      <x:c r="K990" s="0">
        <x:f>'Historical Trades'!K990</x:f>
      </x:c>
      <x:c r="L990" s="0">
        <x:f>'Historical Trades'!L990</x:f>
      </x:c>
      <x:c r="M990" s="0">
        <x:f>'Historical Trades'!M990</x:f>
      </x:c>
      <x:c r="N990" s="0">
        <x:f>CLEAN('Historical Trades'!O990)</x:f>
      </x:c>
      <x:c r="P990" s="14">
        <x:f>IF(G990="sell",M990,-M990)</x:f>
      </x:c>
      <x:c r="Q990" s="14">
        <x:f>VLOOKUP(N990,'Currency Rates'!$A$3:$C$32,3,0)</x:f>
      </x:c>
      <x:c r="R990" s="0">
        <x:f>IF(A990="SPUS",0,IF(A990="FWD",0,P990/Q990))</x:f>
      </x:c>
    </x:row>
    <x:row r="991" spans="1:19" x14ac:dyDescent="0.3">
      <x:c r="A991" s="0">
        <x:f>'Historical Trades'!A991</x:f>
      </x:c>
      <x:c r="B991" s="0">
        <x:f>'Historical Trades'!B991</x:f>
      </x:c>
      <x:c r="C991" s="23">
        <x:f>'Historical Trades'!C991</x:f>
      </x:c>
      <x:c r="D991" s="0">
        <x:f>'Historical Trades'!D991</x:f>
      </x:c>
      <x:c r="E991" s="23">
        <x:f>'Historical Trades'!E991</x:f>
      </x:c>
      <x:c r="F991" s="0">
        <x:f>'Historical Trades'!F991</x:f>
      </x:c>
      <x:c r="G991" s="0">
        <x:f>'Historical Trades'!G991</x:f>
      </x:c>
      <x:c r="H991" s="0">
        <x:f>'Historical Trades'!H991</x:f>
      </x:c>
      <x:c r="I991" s="0">
        <x:f>'Historical Trades'!I991</x:f>
      </x:c>
      <x:c r="J991" s="0">
        <x:f>'Historical Trades'!J991</x:f>
      </x:c>
      <x:c r="K991" s="0">
        <x:f>'Historical Trades'!K991</x:f>
      </x:c>
      <x:c r="L991" s="0">
        <x:f>'Historical Trades'!L991</x:f>
      </x:c>
      <x:c r="M991" s="0">
        <x:f>'Historical Trades'!M991</x:f>
      </x:c>
      <x:c r="N991" s="0">
        <x:f>CLEAN('Historical Trades'!O991)</x:f>
      </x:c>
      <x:c r="P991" s="14">
        <x:f>IF(G991="sell",M991,-M991)</x:f>
      </x:c>
      <x:c r="Q991" s="14">
        <x:f>VLOOKUP(N991,'Currency Rates'!$A$3:$C$32,3,0)</x:f>
      </x:c>
      <x:c r="R991" s="0">
        <x:f>IF(A991="SPUS",0,IF(A991="FWD",0,P991/Q991))</x:f>
      </x:c>
    </x:row>
    <x:row r="992" spans="1:19" x14ac:dyDescent="0.3">
      <x:c r="A992" s="0">
        <x:f>'Historical Trades'!A992</x:f>
      </x:c>
      <x:c r="B992" s="0">
        <x:f>'Historical Trades'!B992</x:f>
      </x:c>
      <x:c r="C992" s="23">
        <x:f>'Historical Trades'!C992</x:f>
      </x:c>
      <x:c r="D992" s="0">
        <x:f>'Historical Trades'!D992</x:f>
      </x:c>
      <x:c r="E992" s="23">
        <x:f>'Historical Trades'!E992</x:f>
      </x:c>
      <x:c r="F992" s="0">
        <x:f>'Historical Trades'!F992</x:f>
      </x:c>
      <x:c r="G992" s="0">
        <x:f>'Historical Trades'!G992</x:f>
      </x:c>
      <x:c r="H992" s="0">
        <x:f>'Historical Trades'!H992</x:f>
      </x:c>
      <x:c r="I992" s="0">
        <x:f>'Historical Trades'!I992</x:f>
      </x:c>
      <x:c r="J992" s="0">
        <x:f>'Historical Trades'!J992</x:f>
      </x:c>
      <x:c r="K992" s="0">
        <x:f>'Historical Trades'!K992</x:f>
      </x:c>
      <x:c r="L992" s="0">
        <x:f>'Historical Trades'!L992</x:f>
      </x:c>
      <x:c r="M992" s="0">
        <x:f>'Historical Trades'!M992</x:f>
      </x:c>
      <x:c r="N992" s="0">
        <x:f>CLEAN('Historical Trades'!O992)</x:f>
      </x:c>
      <x:c r="P992" s="14">
        <x:f>IF(G992="sell",M992,-M992)</x:f>
      </x:c>
      <x:c r="Q992" s="14">
        <x:f>VLOOKUP(N992,'Currency Rates'!$A$3:$C$32,3,0)</x:f>
      </x:c>
      <x:c r="R992" s="0">
        <x:f>IF(A992="SPUS",0,IF(A992="FWD",0,P992/Q992))</x:f>
      </x:c>
    </x:row>
    <x:row r="993" spans="1:19" x14ac:dyDescent="0.3">
      <x:c r="A993" s="0">
        <x:f>'Historical Trades'!A993</x:f>
      </x:c>
      <x:c r="B993" s="0">
        <x:f>'Historical Trades'!B993</x:f>
      </x:c>
      <x:c r="C993" s="23">
        <x:f>'Historical Trades'!C993</x:f>
      </x:c>
      <x:c r="D993" s="0">
        <x:f>'Historical Trades'!D993</x:f>
      </x:c>
      <x:c r="E993" s="23">
        <x:f>'Historical Trades'!E993</x:f>
      </x:c>
      <x:c r="F993" s="0">
        <x:f>'Historical Trades'!F993</x:f>
      </x:c>
      <x:c r="G993" s="0">
        <x:f>'Historical Trades'!G993</x:f>
      </x:c>
      <x:c r="H993" s="0">
        <x:f>'Historical Trades'!H993</x:f>
      </x:c>
      <x:c r="I993" s="0">
        <x:f>'Historical Trades'!I993</x:f>
      </x:c>
      <x:c r="J993" s="0">
        <x:f>'Historical Trades'!J993</x:f>
      </x:c>
      <x:c r="K993" s="0">
        <x:f>'Historical Trades'!K993</x:f>
      </x:c>
      <x:c r="L993" s="0">
        <x:f>'Historical Trades'!L993</x:f>
      </x:c>
      <x:c r="M993" s="0">
        <x:f>'Historical Trades'!M993</x:f>
      </x:c>
      <x:c r="N993" s="0">
        <x:f>CLEAN('Historical Trades'!O993)</x:f>
      </x:c>
      <x:c r="P993" s="14">
        <x:f>IF(G993="sell",M993,-M993)</x:f>
      </x:c>
      <x:c r="Q993" s="14">
        <x:f>VLOOKUP(N993,'Currency Rates'!$A$3:$C$32,3,0)</x:f>
      </x:c>
      <x:c r="R993" s="0">
        <x:f>IF(A993="SPUS",0,IF(A993="FWD",0,P993/Q993))</x:f>
      </x:c>
    </x:row>
    <x:row r="994" spans="1:19" x14ac:dyDescent="0.3">
      <x:c r="A994" s="0">
        <x:f>'Historical Trades'!A994</x:f>
      </x:c>
      <x:c r="B994" s="0">
        <x:f>'Historical Trades'!B994</x:f>
      </x:c>
      <x:c r="C994" s="23">
        <x:f>'Historical Trades'!C994</x:f>
      </x:c>
      <x:c r="D994" s="0">
        <x:f>'Historical Trades'!D994</x:f>
      </x:c>
      <x:c r="E994" s="23">
        <x:f>'Historical Trades'!E994</x:f>
      </x:c>
      <x:c r="F994" s="0">
        <x:f>'Historical Trades'!F994</x:f>
      </x:c>
      <x:c r="G994" s="0">
        <x:f>'Historical Trades'!G994</x:f>
      </x:c>
      <x:c r="H994" s="0">
        <x:f>'Historical Trades'!H994</x:f>
      </x:c>
      <x:c r="I994" s="0">
        <x:f>'Historical Trades'!I994</x:f>
      </x:c>
      <x:c r="J994" s="0">
        <x:f>'Historical Trades'!J994</x:f>
      </x:c>
      <x:c r="K994" s="0">
        <x:f>'Historical Trades'!K994</x:f>
      </x:c>
      <x:c r="L994" s="0">
        <x:f>'Historical Trades'!L994</x:f>
      </x:c>
      <x:c r="M994" s="0">
        <x:f>'Historical Trades'!M994</x:f>
      </x:c>
      <x:c r="N994" s="0">
        <x:f>CLEAN('Historical Trades'!O994)</x:f>
      </x:c>
      <x:c r="P994" s="14">
        <x:f>IF(G994="sell",M994,-M994)</x:f>
      </x:c>
      <x:c r="Q994" s="14">
        <x:f>VLOOKUP(N994,'Currency Rates'!$A$3:$C$32,3,0)</x:f>
      </x:c>
      <x:c r="R994" s="0">
        <x:f>IF(A994="SPUS",0,IF(A994="FWD",0,P994/Q994))</x:f>
      </x:c>
    </x:row>
    <x:row r="995" spans="1:19" x14ac:dyDescent="0.3">
      <x:c r="A995" s="0">
        <x:f>'Historical Trades'!A995</x:f>
      </x:c>
      <x:c r="B995" s="0">
        <x:f>'Historical Trades'!B995</x:f>
      </x:c>
      <x:c r="C995" s="23">
        <x:f>'Historical Trades'!C995</x:f>
      </x:c>
      <x:c r="D995" s="0">
        <x:f>'Historical Trades'!D995</x:f>
      </x:c>
      <x:c r="E995" s="23">
        <x:f>'Historical Trades'!E995</x:f>
      </x:c>
      <x:c r="F995" s="0">
        <x:f>'Historical Trades'!F995</x:f>
      </x:c>
      <x:c r="G995" s="0">
        <x:f>'Historical Trades'!G995</x:f>
      </x:c>
      <x:c r="H995" s="0">
        <x:f>'Historical Trades'!H995</x:f>
      </x:c>
      <x:c r="I995" s="0">
        <x:f>'Historical Trades'!I995</x:f>
      </x:c>
      <x:c r="J995" s="0">
        <x:f>'Historical Trades'!J995</x:f>
      </x:c>
      <x:c r="K995" s="0">
        <x:f>'Historical Trades'!K995</x:f>
      </x:c>
      <x:c r="L995" s="0">
        <x:f>'Historical Trades'!L995</x:f>
      </x:c>
      <x:c r="M995" s="0">
        <x:f>'Historical Trades'!M995</x:f>
      </x:c>
      <x:c r="N995" s="0">
        <x:f>CLEAN('Historical Trades'!O995)</x:f>
      </x:c>
      <x:c r="P995" s="14">
        <x:f>IF(G995="sell",M995,-M995)</x:f>
      </x:c>
      <x:c r="Q995" s="14">
        <x:f>VLOOKUP(N995,'Currency Rates'!$A$3:$C$32,3,0)</x:f>
      </x:c>
      <x:c r="R995" s="0">
        <x:f>IF(A995="SPUS",0,IF(A995="FWD",0,P995/Q995))</x:f>
      </x:c>
    </x:row>
    <x:row r="996" spans="1:19" x14ac:dyDescent="0.3">
      <x:c r="A996" s="0">
        <x:f>'Historical Trades'!A996</x:f>
      </x:c>
      <x:c r="B996" s="0">
        <x:f>'Historical Trades'!B996</x:f>
      </x:c>
      <x:c r="C996" s="23">
        <x:f>'Historical Trades'!C996</x:f>
      </x:c>
      <x:c r="D996" s="0">
        <x:f>'Historical Trades'!D996</x:f>
      </x:c>
      <x:c r="E996" s="23">
        <x:f>'Historical Trades'!E996</x:f>
      </x:c>
      <x:c r="F996" s="0">
        <x:f>'Historical Trades'!F996</x:f>
      </x:c>
      <x:c r="G996" s="0">
        <x:f>'Historical Trades'!G996</x:f>
      </x:c>
      <x:c r="H996" s="0">
        <x:f>'Historical Trades'!H996</x:f>
      </x:c>
      <x:c r="I996" s="0">
        <x:f>'Historical Trades'!I996</x:f>
      </x:c>
      <x:c r="J996" s="0">
        <x:f>'Historical Trades'!J996</x:f>
      </x:c>
      <x:c r="K996" s="0">
        <x:f>'Historical Trades'!K996</x:f>
      </x:c>
      <x:c r="L996" s="0">
        <x:f>'Historical Trades'!L996</x:f>
      </x:c>
      <x:c r="M996" s="0">
        <x:f>'Historical Trades'!M996</x:f>
      </x:c>
      <x:c r="N996" s="0">
        <x:f>CLEAN('Historical Trades'!O996)</x:f>
      </x:c>
      <x:c r="P996" s="14">
        <x:f>IF(G996="sell",M996,-M996)</x:f>
      </x:c>
      <x:c r="Q996" s="14">
        <x:f>VLOOKUP(N996,'Currency Rates'!$A$3:$C$32,3,0)</x:f>
      </x:c>
      <x:c r="R996" s="0">
        <x:f>IF(A996="SPUS",0,IF(A996="FWD",0,P996/Q996))</x:f>
      </x:c>
    </x:row>
    <x:row r="997" spans="1:19" x14ac:dyDescent="0.3">
      <x:c r="A997" s="0">
        <x:f>'Historical Trades'!A997</x:f>
      </x:c>
      <x:c r="B997" s="0">
        <x:f>'Historical Trades'!B997</x:f>
      </x:c>
      <x:c r="C997" s="23">
        <x:f>'Historical Trades'!C997</x:f>
      </x:c>
      <x:c r="D997" s="0">
        <x:f>'Historical Trades'!D997</x:f>
      </x:c>
      <x:c r="E997" s="23">
        <x:f>'Historical Trades'!E997</x:f>
      </x:c>
      <x:c r="F997" s="0">
        <x:f>'Historical Trades'!F997</x:f>
      </x:c>
      <x:c r="G997" s="0">
        <x:f>'Historical Trades'!G997</x:f>
      </x:c>
      <x:c r="H997" s="0">
        <x:f>'Historical Trades'!H997</x:f>
      </x:c>
      <x:c r="I997" s="0">
        <x:f>'Historical Trades'!I997</x:f>
      </x:c>
      <x:c r="J997" s="0">
        <x:f>'Historical Trades'!J997</x:f>
      </x:c>
      <x:c r="K997" s="0">
        <x:f>'Historical Trades'!K997</x:f>
      </x:c>
      <x:c r="L997" s="0">
        <x:f>'Historical Trades'!L997</x:f>
      </x:c>
      <x:c r="M997" s="0">
        <x:f>'Historical Trades'!M997</x:f>
      </x:c>
      <x:c r="N997" s="0">
        <x:f>CLEAN('Historical Trades'!O997)</x:f>
      </x:c>
      <x:c r="P997" s="14">
        <x:f>IF(G997="sell",M997,-M997)</x:f>
      </x:c>
      <x:c r="Q997" s="14">
        <x:f>VLOOKUP(N997,'Currency Rates'!$A$3:$C$32,3,0)</x:f>
      </x:c>
      <x:c r="R997" s="0">
        <x:f>IF(A997="SPUS",0,IF(A997="FWD",0,P997/Q997))</x:f>
      </x:c>
    </x:row>
    <x:row r="998" spans="1:19" x14ac:dyDescent="0.3">
      <x:c r="A998" s="0">
        <x:f>'Historical Trades'!A998</x:f>
      </x:c>
      <x:c r="B998" s="0">
        <x:f>'Historical Trades'!B998</x:f>
      </x:c>
      <x:c r="C998" s="23">
        <x:f>'Historical Trades'!C998</x:f>
      </x:c>
      <x:c r="D998" s="0">
        <x:f>'Historical Trades'!D998</x:f>
      </x:c>
      <x:c r="E998" s="23">
        <x:f>'Historical Trades'!E998</x:f>
      </x:c>
      <x:c r="F998" s="0">
        <x:f>'Historical Trades'!F998</x:f>
      </x:c>
      <x:c r="G998" s="0">
        <x:f>'Historical Trades'!G998</x:f>
      </x:c>
      <x:c r="H998" s="0">
        <x:f>'Historical Trades'!H998</x:f>
      </x:c>
      <x:c r="I998" s="0">
        <x:f>'Historical Trades'!I998</x:f>
      </x:c>
      <x:c r="J998" s="0">
        <x:f>'Historical Trades'!J998</x:f>
      </x:c>
      <x:c r="K998" s="0">
        <x:f>'Historical Trades'!K998</x:f>
      </x:c>
      <x:c r="L998" s="0">
        <x:f>'Historical Trades'!L998</x:f>
      </x:c>
      <x:c r="M998" s="0">
        <x:f>'Historical Trades'!M998</x:f>
      </x:c>
      <x:c r="N998" s="0">
        <x:f>CLEAN('Historical Trades'!O998)</x:f>
      </x:c>
      <x:c r="P998" s="14">
        <x:f>IF(G998="sell",M998,-M998)</x:f>
      </x:c>
      <x:c r="Q998" s="14">
        <x:f>VLOOKUP(N998,'Currency Rates'!$A$3:$C$32,3,0)</x:f>
      </x:c>
      <x:c r="R998" s="0">
        <x:f>IF(A998="SPUS",0,IF(A998="FWD",0,P998/Q998))</x:f>
      </x:c>
    </x:row>
    <x:row r="999" spans="1:19" x14ac:dyDescent="0.3">
      <x:c r="A999" s="0">
        <x:f>'Historical Trades'!A999</x:f>
      </x:c>
      <x:c r="B999" s="0">
        <x:f>'Historical Trades'!B999</x:f>
      </x:c>
      <x:c r="C999" s="23">
        <x:f>'Historical Trades'!C999</x:f>
      </x:c>
      <x:c r="D999" s="0">
        <x:f>'Historical Trades'!D999</x:f>
      </x:c>
      <x:c r="E999" s="23">
        <x:f>'Historical Trades'!E999</x:f>
      </x:c>
      <x:c r="F999" s="0">
        <x:f>'Historical Trades'!F999</x:f>
      </x:c>
      <x:c r="G999" s="0">
        <x:f>'Historical Trades'!G999</x:f>
      </x:c>
      <x:c r="H999" s="0">
        <x:f>'Historical Trades'!H999</x:f>
      </x:c>
      <x:c r="I999" s="0">
        <x:f>'Historical Trades'!I999</x:f>
      </x:c>
      <x:c r="J999" s="0">
        <x:f>'Historical Trades'!J999</x:f>
      </x:c>
      <x:c r="K999" s="0">
        <x:f>'Historical Trades'!K999</x:f>
      </x:c>
      <x:c r="L999" s="0">
        <x:f>'Historical Trades'!L999</x:f>
      </x:c>
      <x:c r="M999" s="0">
        <x:f>'Historical Trades'!M999</x:f>
      </x:c>
      <x:c r="N999" s="0">
        <x:f>CLEAN('Historical Trades'!O999)</x:f>
      </x:c>
      <x:c r="P999" s="14">
        <x:f>IF(G999="sell",M999,-M999)</x:f>
      </x:c>
      <x:c r="Q999" s="14">
        <x:f>VLOOKUP(N999,'Currency Rates'!$A$3:$C$32,3,0)</x:f>
      </x:c>
      <x:c r="R999" s="0">
        <x:f>IF(A999="SPUS",0,IF(A999="FWD",0,P999/Q999))</x:f>
      </x:c>
    </x:row>
    <x:row r="1000" spans="1:19" x14ac:dyDescent="0.3">
      <x:c r="A1000" s="0">
        <x:f>'Historical Trades'!A1000</x:f>
      </x:c>
      <x:c r="B1000" s="0">
        <x:f>'Historical Trades'!B1000</x:f>
      </x:c>
      <x:c r="C1000" s="23">
        <x:f>'Historical Trades'!C1000</x:f>
      </x:c>
      <x:c r="D1000" s="0">
        <x:f>'Historical Trades'!D1000</x:f>
      </x:c>
      <x:c r="E1000" s="23">
        <x:f>'Historical Trades'!E1000</x:f>
      </x:c>
      <x:c r="F1000" s="0">
        <x:f>'Historical Trades'!F1000</x:f>
      </x:c>
      <x:c r="G1000" s="0">
        <x:f>'Historical Trades'!G1000</x:f>
      </x:c>
      <x:c r="H1000" s="0">
        <x:f>'Historical Trades'!H1000</x:f>
      </x:c>
      <x:c r="I1000" s="0">
        <x:f>'Historical Trades'!I1000</x:f>
      </x:c>
      <x:c r="J1000" s="0">
        <x:f>'Historical Trades'!J1000</x:f>
      </x:c>
      <x:c r="K1000" s="0">
        <x:f>'Historical Trades'!K1000</x:f>
      </x:c>
      <x:c r="L1000" s="0">
        <x:f>'Historical Trades'!L1000</x:f>
      </x:c>
      <x:c r="M1000" s="0">
        <x:f>'Historical Trades'!M1000</x:f>
      </x:c>
      <x:c r="N1000" s="0">
        <x:f>CLEAN('Historical Trades'!O1000)</x:f>
      </x:c>
      <x:c r="P1000" s="14">
        <x:f>IF(G1000="sell",M1000,-M1000)</x:f>
      </x:c>
      <x:c r="Q1000" s="14">
        <x:f>VLOOKUP(N1000,'Currency Rates'!$A$3:$C$32,3,0)</x:f>
      </x:c>
      <x:c r="R1000" s="0">
        <x:f>IF(A1000="SPUS",0,IF(A1000="FWD",0,P1000/Q1000))</x:f>
      </x:c>
    </x:row>
    <x:row r="1001" spans="1:19" x14ac:dyDescent="0.3">
      <x:c r="A1001" s="0">
        <x:f>'Historical Trades'!A1001</x:f>
      </x:c>
      <x:c r="B1001" s="0">
        <x:f>'Historical Trades'!B1001</x:f>
      </x:c>
      <x:c r="C1001" s="23">
        <x:f>'Historical Trades'!C1001</x:f>
      </x:c>
      <x:c r="D1001" s="0">
        <x:f>'Historical Trades'!D1001</x:f>
      </x:c>
      <x:c r="E1001" s="23">
        <x:f>'Historical Trades'!E1001</x:f>
      </x:c>
      <x:c r="F1001" s="0">
        <x:f>'Historical Trades'!F1001</x:f>
      </x:c>
      <x:c r="G1001" s="0">
        <x:f>'Historical Trades'!G1001</x:f>
      </x:c>
      <x:c r="H1001" s="0">
        <x:f>'Historical Trades'!H1001</x:f>
      </x:c>
      <x:c r="I1001" s="0">
        <x:f>'Historical Trades'!I1001</x:f>
      </x:c>
      <x:c r="J1001" s="0">
        <x:f>'Historical Trades'!J1001</x:f>
      </x:c>
      <x:c r="K1001" s="0">
        <x:f>'Historical Trades'!K1001</x:f>
      </x:c>
      <x:c r="L1001" s="0">
        <x:f>'Historical Trades'!L1001</x:f>
      </x:c>
      <x:c r="M1001" s="0">
        <x:f>'Historical Trades'!M1001</x:f>
      </x:c>
      <x:c r="N1001" s="0">
        <x:f>CLEAN('Historical Trades'!O1001)</x:f>
      </x:c>
      <x:c r="P1001" s="14">
        <x:f>IF(G1001="sell",M1001,-M1001)</x:f>
      </x:c>
      <x:c r="Q1001" s="14">
        <x:f>VLOOKUP(N1001,'Currency Rates'!$A$3:$C$32,3,0)</x:f>
      </x:c>
      <x:c r="R1001" s="0">
        <x:f>IF(A1001="SPUS",0,IF(A1001="FWD",0,P1001/Q1001))</x:f>
      </x:c>
    </x:row>
    <x:row r="1002" spans="1:19" x14ac:dyDescent="0.3">
      <x:c r="A1002" s="0">
        <x:f>'Historical Trades'!A1002</x:f>
      </x:c>
      <x:c r="B1002" s="0">
        <x:f>'Historical Trades'!B1002</x:f>
      </x:c>
      <x:c r="C1002" s="23">
        <x:f>'Historical Trades'!C1002</x:f>
      </x:c>
      <x:c r="D1002" s="0">
        <x:f>'Historical Trades'!D1002</x:f>
      </x:c>
      <x:c r="E1002" s="23">
        <x:f>'Historical Trades'!E1002</x:f>
      </x:c>
      <x:c r="F1002" s="0">
        <x:f>'Historical Trades'!F1002</x:f>
      </x:c>
      <x:c r="G1002" s="0">
        <x:f>'Historical Trades'!G1002</x:f>
      </x:c>
      <x:c r="H1002" s="0">
        <x:f>'Historical Trades'!H1002</x:f>
      </x:c>
      <x:c r="I1002" s="0">
        <x:f>'Historical Trades'!I1002</x:f>
      </x:c>
      <x:c r="J1002" s="0">
        <x:f>'Historical Trades'!J1002</x:f>
      </x:c>
      <x:c r="K1002" s="0">
        <x:f>'Historical Trades'!K1002</x:f>
      </x:c>
      <x:c r="L1002" s="0">
        <x:f>'Historical Trades'!L1002</x:f>
      </x:c>
      <x:c r="M1002" s="0">
        <x:f>'Historical Trades'!M1002</x:f>
      </x:c>
      <x:c r="N1002" s="0">
        <x:f>CLEAN('Historical Trades'!O1002)</x:f>
      </x:c>
      <x:c r="P1002" s="14">
        <x:f>IF(G1002="sell",M1002,-M1002)</x:f>
      </x:c>
      <x:c r="Q1002" s="14">
        <x:f>VLOOKUP(N1002,'Currency Rates'!$A$3:$C$32,3,0)</x:f>
      </x:c>
      <x:c r="R1002" s="0">
        <x:f>IF(A1002="SPUS",0,IF(A1002="FWD",0,P1002/Q1002))</x:f>
      </x:c>
    </x:row>
    <x:row r="1003" spans="1:19" x14ac:dyDescent="0.3">
      <x:c r="A1003" s="0">
        <x:f>'Historical Trades'!A1003</x:f>
      </x:c>
      <x:c r="B1003" s="0">
        <x:f>'Historical Trades'!B1003</x:f>
      </x:c>
      <x:c r="C1003" s="23">
        <x:f>'Historical Trades'!C1003</x:f>
      </x:c>
      <x:c r="D1003" s="0">
        <x:f>'Historical Trades'!D1003</x:f>
      </x:c>
      <x:c r="E1003" s="23">
        <x:f>'Historical Trades'!E1003</x:f>
      </x:c>
      <x:c r="F1003" s="0">
        <x:f>'Historical Trades'!F1003</x:f>
      </x:c>
      <x:c r="G1003" s="0">
        <x:f>'Historical Trades'!G1003</x:f>
      </x:c>
      <x:c r="H1003" s="0">
        <x:f>'Historical Trades'!H1003</x:f>
      </x:c>
      <x:c r="I1003" s="0">
        <x:f>'Historical Trades'!I1003</x:f>
      </x:c>
      <x:c r="J1003" s="0">
        <x:f>'Historical Trades'!J1003</x:f>
      </x:c>
      <x:c r="K1003" s="0">
        <x:f>'Historical Trades'!K1003</x:f>
      </x:c>
      <x:c r="L1003" s="0">
        <x:f>'Historical Trades'!L1003</x:f>
      </x:c>
      <x:c r="M1003" s="0">
        <x:f>'Historical Trades'!M1003</x:f>
      </x:c>
      <x:c r="N1003" s="0">
        <x:f>CLEAN('Historical Trades'!O1003)</x:f>
      </x:c>
      <x:c r="P1003" s="14">
        <x:f>IF(G1003="sell",M1003,-M1003)</x:f>
      </x:c>
      <x:c r="Q1003" s="14">
        <x:f>VLOOKUP(N1003,'Currency Rates'!$A$3:$C$32,3,0)</x:f>
      </x:c>
      <x:c r="R1003" s="0">
        <x:f>IF(A1003="SPUS",0,IF(A1003="FWD",0,P1003/Q1003))</x:f>
      </x:c>
    </x:row>
    <x:row r="1004" spans="1:19" x14ac:dyDescent="0.3">
      <x:c r="A1004" s="0">
        <x:f>'Historical Trades'!A1004</x:f>
      </x:c>
      <x:c r="B1004" s="0">
        <x:f>'Historical Trades'!B1004</x:f>
      </x:c>
      <x:c r="C1004" s="23">
        <x:f>'Historical Trades'!C1004</x:f>
      </x:c>
      <x:c r="D1004" s="0">
        <x:f>'Historical Trades'!D1004</x:f>
      </x:c>
      <x:c r="E1004" s="23">
        <x:f>'Historical Trades'!E1004</x:f>
      </x:c>
      <x:c r="F1004" s="0">
        <x:f>'Historical Trades'!F1004</x:f>
      </x:c>
      <x:c r="G1004" s="0">
        <x:f>'Historical Trades'!G1004</x:f>
      </x:c>
      <x:c r="H1004" s="0">
        <x:f>'Historical Trades'!H1004</x:f>
      </x:c>
      <x:c r="I1004" s="0">
        <x:f>'Historical Trades'!I1004</x:f>
      </x:c>
      <x:c r="J1004" s="0">
        <x:f>'Historical Trades'!J1004</x:f>
      </x:c>
      <x:c r="K1004" s="0">
        <x:f>'Historical Trades'!K1004</x:f>
      </x:c>
      <x:c r="L1004" s="0">
        <x:f>'Historical Trades'!L1004</x:f>
      </x:c>
      <x:c r="M1004" s="0">
        <x:f>'Historical Trades'!M1004</x:f>
      </x:c>
      <x:c r="N1004" s="0">
        <x:f>CLEAN('Historical Trades'!O1004)</x:f>
      </x:c>
      <x:c r="P1004" s="14">
        <x:f>IF(G1004="sell",M1004,-M1004)</x:f>
      </x:c>
      <x:c r="Q1004" s="14">
        <x:f>VLOOKUP(N1004,'Currency Rates'!$A$3:$C$32,3,0)</x:f>
      </x:c>
      <x:c r="R1004" s="0">
        <x:f>IF(A1004="SPUS",0,IF(A1004="FWD",0,P1004/Q1004))</x:f>
      </x:c>
    </x:row>
    <x:row r="1005" spans="1:19" x14ac:dyDescent="0.3">
      <x:c r="A1005" s="0">
        <x:f>'Historical Trades'!A1005</x:f>
      </x:c>
      <x:c r="B1005" s="0">
        <x:f>'Historical Trades'!B1005</x:f>
      </x:c>
      <x:c r="C1005" s="23">
        <x:f>'Historical Trades'!C1005</x:f>
      </x:c>
      <x:c r="D1005" s="0">
        <x:f>'Historical Trades'!D1005</x:f>
      </x:c>
      <x:c r="E1005" s="23">
        <x:f>'Historical Trades'!E1005</x:f>
      </x:c>
      <x:c r="F1005" s="0">
        <x:f>'Historical Trades'!F1005</x:f>
      </x:c>
      <x:c r="G1005" s="0">
        <x:f>'Historical Trades'!G1005</x:f>
      </x:c>
      <x:c r="H1005" s="0">
        <x:f>'Historical Trades'!H1005</x:f>
      </x:c>
      <x:c r="I1005" s="0">
        <x:f>'Historical Trades'!I1005</x:f>
      </x:c>
      <x:c r="J1005" s="0">
        <x:f>'Historical Trades'!J1005</x:f>
      </x:c>
      <x:c r="K1005" s="0">
        <x:f>'Historical Trades'!K1005</x:f>
      </x:c>
      <x:c r="L1005" s="0">
        <x:f>'Historical Trades'!L1005</x:f>
      </x:c>
      <x:c r="M1005" s="0">
        <x:f>'Historical Trades'!M1005</x:f>
      </x:c>
      <x:c r="N1005" s="0">
        <x:f>CLEAN('Historical Trades'!O1005)</x:f>
      </x:c>
      <x:c r="P1005" s="14">
        <x:f>IF(G1005="sell",M1005,-M1005)</x:f>
      </x:c>
      <x:c r="Q1005" s="14">
        <x:f>VLOOKUP(N1005,'Currency Rates'!$A$3:$C$32,3,0)</x:f>
      </x:c>
      <x:c r="R1005" s="0">
        <x:f>IF(A1005="SPUS",0,IF(A1005="FWD",0,P1005/Q1005))</x:f>
      </x:c>
    </x:row>
    <x:row r="1006" spans="1:19" x14ac:dyDescent="0.3">
      <x:c r="A1006" s="0">
        <x:f>'Historical Trades'!A1006</x:f>
      </x:c>
      <x:c r="B1006" s="0">
        <x:f>'Historical Trades'!B1006</x:f>
      </x:c>
      <x:c r="C1006" s="23">
        <x:f>'Historical Trades'!C1006</x:f>
      </x:c>
      <x:c r="D1006" s="0">
        <x:f>'Historical Trades'!D1006</x:f>
      </x:c>
      <x:c r="E1006" s="23">
        <x:f>'Historical Trades'!E1006</x:f>
      </x:c>
      <x:c r="F1006" s="0">
        <x:f>'Historical Trades'!F1006</x:f>
      </x:c>
      <x:c r="G1006" s="0">
        <x:f>'Historical Trades'!G1006</x:f>
      </x:c>
      <x:c r="H1006" s="0">
        <x:f>'Historical Trades'!H1006</x:f>
      </x:c>
      <x:c r="I1006" s="0">
        <x:f>'Historical Trades'!I1006</x:f>
      </x:c>
      <x:c r="J1006" s="0">
        <x:f>'Historical Trades'!J1006</x:f>
      </x:c>
      <x:c r="K1006" s="0">
        <x:f>'Historical Trades'!K1006</x:f>
      </x:c>
      <x:c r="L1006" s="0">
        <x:f>'Historical Trades'!L1006</x:f>
      </x:c>
      <x:c r="M1006" s="0">
        <x:f>'Historical Trades'!M1006</x:f>
      </x:c>
      <x:c r="N1006" s="0">
        <x:f>CLEAN('Historical Trades'!O1006)</x:f>
      </x:c>
      <x:c r="P1006" s="14">
        <x:f>IF(G1006="sell",M1006,-M1006)</x:f>
      </x:c>
      <x:c r="Q1006" s="14">
        <x:f>VLOOKUP(N1006,'Currency Rates'!$A$3:$C$32,3,0)</x:f>
      </x:c>
      <x:c r="R1006" s="0">
        <x:f>IF(A1006="SPUS",0,IF(A1006="FWD",0,P1006/Q1006))</x:f>
      </x:c>
    </x:row>
    <x:row r="1007" spans="1:19" x14ac:dyDescent="0.3">
      <x:c r="A1007" s="0">
        <x:f>'Historical Trades'!A1007</x:f>
      </x:c>
      <x:c r="B1007" s="0">
        <x:f>'Historical Trades'!B1007</x:f>
      </x:c>
      <x:c r="C1007" s="23">
        <x:f>'Historical Trades'!C1007</x:f>
      </x:c>
      <x:c r="D1007" s="0">
        <x:f>'Historical Trades'!D1007</x:f>
      </x:c>
      <x:c r="E1007" s="23">
        <x:f>'Historical Trades'!E1007</x:f>
      </x:c>
      <x:c r="F1007" s="0">
        <x:f>'Historical Trades'!F1007</x:f>
      </x:c>
      <x:c r="G1007" s="0">
        <x:f>'Historical Trades'!G1007</x:f>
      </x:c>
      <x:c r="H1007" s="0">
        <x:f>'Historical Trades'!H1007</x:f>
      </x:c>
      <x:c r="I1007" s="0">
        <x:f>'Historical Trades'!I1007</x:f>
      </x:c>
      <x:c r="J1007" s="0">
        <x:f>'Historical Trades'!J1007</x:f>
      </x:c>
      <x:c r="K1007" s="0">
        <x:f>'Historical Trades'!K1007</x:f>
      </x:c>
      <x:c r="L1007" s="0">
        <x:f>'Historical Trades'!L1007</x:f>
      </x:c>
      <x:c r="M1007" s="0">
        <x:f>'Historical Trades'!M1007</x:f>
      </x:c>
      <x:c r="N1007" s="0">
        <x:f>CLEAN('Historical Trades'!O1007)</x:f>
      </x:c>
      <x:c r="P1007" s="14">
        <x:f>IF(G1007="sell",M1007,-M1007)</x:f>
      </x:c>
      <x:c r="Q1007" s="14">
        <x:f>VLOOKUP(N1007,'Currency Rates'!$A$3:$C$32,3,0)</x:f>
      </x:c>
      <x:c r="R1007" s="0">
        <x:f>IF(A1007="SPUS",0,IF(A1007="FWD",0,P1007/Q1007))</x:f>
      </x:c>
    </x:row>
    <x:row r="1008" spans="1:19" x14ac:dyDescent="0.3">
      <x:c r="A1008" s="0">
        <x:f>'Historical Trades'!A1008</x:f>
      </x:c>
      <x:c r="B1008" s="0">
        <x:f>'Historical Trades'!B1008</x:f>
      </x:c>
      <x:c r="C1008" s="23">
        <x:f>'Historical Trades'!C1008</x:f>
      </x:c>
      <x:c r="D1008" s="0">
        <x:f>'Historical Trades'!D1008</x:f>
      </x:c>
      <x:c r="E1008" s="23">
        <x:f>'Historical Trades'!E1008</x:f>
      </x:c>
      <x:c r="F1008" s="0">
        <x:f>'Historical Trades'!F1008</x:f>
      </x:c>
      <x:c r="G1008" s="0">
        <x:f>'Historical Trades'!G1008</x:f>
      </x:c>
      <x:c r="H1008" s="0">
        <x:f>'Historical Trades'!H1008</x:f>
      </x:c>
      <x:c r="I1008" s="0">
        <x:f>'Historical Trades'!I1008</x:f>
      </x:c>
      <x:c r="J1008" s="0">
        <x:f>'Historical Trades'!J1008</x:f>
      </x:c>
      <x:c r="K1008" s="0">
        <x:f>'Historical Trades'!K1008</x:f>
      </x:c>
      <x:c r="L1008" s="0">
        <x:f>'Historical Trades'!L1008</x:f>
      </x:c>
      <x:c r="M1008" s="0">
        <x:f>'Historical Trades'!M1008</x:f>
      </x:c>
      <x:c r="N1008" s="0">
        <x:f>CLEAN('Historical Trades'!O1008)</x:f>
      </x:c>
      <x:c r="P1008" s="14">
        <x:f>IF(G1008="sell",M1008,-M1008)</x:f>
      </x:c>
      <x:c r="Q1008" s="14">
        <x:f>VLOOKUP(N1008,'Currency Rates'!$A$3:$C$32,3,0)</x:f>
      </x:c>
      <x:c r="R1008" s="0">
        <x:f>IF(A1008="SPUS",0,IF(A1008="FWD",0,P1008/Q1008))</x:f>
      </x:c>
    </x:row>
    <x:row r="1009" spans="1:19" x14ac:dyDescent="0.3">
      <x:c r="A1009" s="0">
        <x:f>'Historical Trades'!A1009</x:f>
      </x:c>
      <x:c r="B1009" s="0">
        <x:f>'Historical Trades'!B1009</x:f>
      </x:c>
      <x:c r="C1009" s="23">
        <x:f>'Historical Trades'!C1009</x:f>
      </x:c>
      <x:c r="D1009" s="0">
        <x:f>'Historical Trades'!D1009</x:f>
      </x:c>
      <x:c r="E1009" s="23">
        <x:f>'Historical Trades'!E1009</x:f>
      </x:c>
      <x:c r="F1009" s="0">
        <x:f>'Historical Trades'!F1009</x:f>
      </x:c>
      <x:c r="G1009" s="0">
        <x:f>'Historical Trades'!G1009</x:f>
      </x:c>
      <x:c r="H1009" s="0">
        <x:f>'Historical Trades'!H1009</x:f>
      </x:c>
      <x:c r="I1009" s="0">
        <x:f>'Historical Trades'!I1009</x:f>
      </x:c>
      <x:c r="J1009" s="0">
        <x:f>'Historical Trades'!J1009</x:f>
      </x:c>
      <x:c r="K1009" s="0">
        <x:f>'Historical Trades'!K1009</x:f>
      </x:c>
      <x:c r="L1009" s="0">
        <x:f>'Historical Trades'!L1009</x:f>
      </x:c>
      <x:c r="M1009" s="0">
        <x:f>'Historical Trades'!M1009</x:f>
      </x:c>
      <x:c r="N1009" s="0">
        <x:f>CLEAN('Historical Trades'!O1009)</x:f>
      </x:c>
      <x:c r="P1009" s="14">
        <x:f>IF(G1009="sell",M1009,-M1009)</x:f>
      </x:c>
      <x:c r="Q1009" s="14">
        <x:f>VLOOKUP(N1009,'Currency Rates'!$A$3:$C$32,3,0)</x:f>
      </x:c>
      <x:c r="R1009" s="0">
        <x:f>IF(A1009="SPUS",0,IF(A1009="FWD",0,P1009/Q1009))</x:f>
      </x:c>
    </x:row>
    <x:row r="1010" spans="1:19" x14ac:dyDescent="0.3">
      <x:c r="A1010" s="0">
        <x:f>'Historical Trades'!A1010</x:f>
      </x:c>
      <x:c r="B1010" s="0">
        <x:f>'Historical Trades'!B1010</x:f>
      </x:c>
      <x:c r="C1010" s="23">
        <x:f>'Historical Trades'!C1010</x:f>
      </x:c>
      <x:c r="D1010" s="0">
        <x:f>'Historical Trades'!D1010</x:f>
      </x:c>
      <x:c r="E1010" s="23">
        <x:f>'Historical Trades'!E1010</x:f>
      </x:c>
      <x:c r="F1010" s="0">
        <x:f>'Historical Trades'!F1010</x:f>
      </x:c>
      <x:c r="G1010" s="0">
        <x:f>'Historical Trades'!G1010</x:f>
      </x:c>
      <x:c r="H1010" s="0">
        <x:f>'Historical Trades'!H1010</x:f>
      </x:c>
      <x:c r="I1010" s="0">
        <x:f>'Historical Trades'!I1010</x:f>
      </x:c>
      <x:c r="J1010" s="0">
        <x:f>'Historical Trades'!J1010</x:f>
      </x:c>
      <x:c r="K1010" s="0">
        <x:f>'Historical Trades'!K1010</x:f>
      </x:c>
      <x:c r="L1010" s="0">
        <x:f>'Historical Trades'!L1010</x:f>
      </x:c>
      <x:c r="M1010" s="0">
        <x:f>'Historical Trades'!M1010</x:f>
      </x:c>
      <x:c r="N1010" s="0">
        <x:f>CLEAN('Historical Trades'!O1010)</x:f>
      </x:c>
      <x:c r="P1010" s="14">
        <x:f>IF(G1010="sell",M1010,-M1010)</x:f>
      </x:c>
      <x:c r="Q1010" s="14">
        <x:f>VLOOKUP(N1010,'Currency Rates'!$A$3:$C$32,3,0)</x:f>
      </x:c>
      <x:c r="R1010" s="0">
        <x:f>IF(A1010="SPUS",0,IF(A1010="FWD",0,P1010/Q1010))</x:f>
      </x:c>
    </x:row>
    <x:row r="1011" spans="1:19" x14ac:dyDescent="0.3">
      <x:c r="A1011" s="0">
        <x:f>'Historical Trades'!A1011</x:f>
      </x:c>
      <x:c r="B1011" s="0">
        <x:f>'Historical Trades'!B1011</x:f>
      </x:c>
      <x:c r="C1011" s="23">
        <x:f>'Historical Trades'!C1011</x:f>
      </x:c>
      <x:c r="D1011" s="0">
        <x:f>'Historical Trades'!D1011</x:f>
      </x:c>
      <x:c r="E1011" s="23">
        <x:f>'Historical Trades'!E1011</x:f>
      </x:c>
      <x:c r="F1011" s="0">
        <x:f>'Historical Trades'!F1011</x:f>
      </x:c>
      <x:c r="G1011" s="0">
        <x:f>'Historical Trades'!G1011</x:f>
      </x:c>
      <x:c r="H1011" s="0">
        <x:f>'Historical Trades'!H1011</x:f>
      </x:c>
      <x:c r="I1011" s="0">
        <x:f>'Historical Trades'!I1011</x:f>
      </x:c>
      <x:c r="J1011" s="0">
        <x:f>'Historical Trades'!J1011</x:f>
      </x:c>
      <x:c r="K1011" s="0">
        <x:f>'Historical Trades'!K1011</x:f>
      </x:c>
      <x:c r="L1011" s="0">
        <x:f>'Historical Trades'!L1011</x:f>
      </x:c>
      <x:c r="M1011" s="0">
        <x:f>'Historical Trades'!M1011</x:f>
      </x:c>
      <x:c r="N1011" s="0">
        <x:f>CLEAN('Historical Trades'!O1011)</x:f>
      </x:c>
      <x:c r="P1011" s="14">
        <x:f>IF(G1011="sell",M1011,-M1011)</x:f>
      </x:c>
      <x:c r="Q1011" s="14">
        <x:f>VLOOKUP(N1011,'Currency Rates'!$A$3:$C$32,3,0)</x:f>
      </x:c>
      <x:c r="R1011" s="0">
        <x:f>IF(A1011="SPUS",0,IF(A1011="FWD",0,P1011/Q1011))</x:f>
      </x:c>
    </x:row>
    <x:row r="1012" spans="1:19" x14ac:dyDescent="0.3">
      <x:c r="A1012" s="0">
        <x:f>'Historical Trades'!A1012</x:f>
      </x:c>
      <x:c r="B1012" s="0">
        <x:f>'Historical Trades'!B1012</x:f>
      </x:c>
      <x:c r="C1012" s="23">
        <x:f>'Historical Trades'!C1012</x:f>
      </x:c>
      <x:c r="D1012" s="0">
        <x:f>'Historical Trades'!D1012</x:f>
      </x:c>
      <x:c r="E1012" s="23">
        <x:f>'Historical Trades'!E1012</x:f>
      </x:c>
      <x:c r="F1012" s="0">
        <x:f>'Historical Trades'!F1012</x:f>
      </x:c>
      <x:c r="G1012" s="0">
        <x:f>'Historical Trades'!G1012</x:f>
      </x:c>
      <x:c r="H1012" s="0">
        <x:f>'Historical Trades'!H1012</x:f>
      </x:c>
      <x:c r="I1012" s="0">
        <x:f>'Historical Trades'!I1012</x:f>
      </x:c>
      <x:c r="J1012" s="0">
        <x:f>'Historical Trades'!J1012</x:f>
      </x:c>
      <x:c r="K1012" s="0">
        <x:f>'Historical Trades'!K1012</x:f>
      </x:c>
      <x:c r="L1012" s="0">
        <x:f>'Historical Trades'!L1012</x:f>
      </x:c>
      <x:c r="M1012" s="0">
        <x:f>'Historical Trades'!M1012</x:f>
      </x:c>
      <x:c r="N1012" s="0">
        <x:f>CLEAN('Historical Trades'!O1012)</x:f>
      </x:c>
      <x:c r="P1012" s="14">
        <x:f>IF(G1012="sell",M1012,-M1012)</x:f>
      </x:c>
      <x:c r="Q1012" s="14">
        <x:f>VLOOKUP(N1012,'Currency Rates'!$A$3:$C$32,3,0)</x:f>
      </x:c>
      <x:c r="R1012" s="0">
        <x:f>IF(A1012="SPUS",0,IF(A1012="FWD",0,P1012/Q1012))</x:f>
      </x:c>
    </x:row>
    <x:row r="1013" spans="1:19" x14ac:dyDescent="0.3">
      <x:c r="A1013" s="0">
        <x:f>'Historical Trades'!A1013</x:f>
      </x:c>
      <x:c r="B1013" s="0">
        <x:f>'Historical Trades'!B1013</x:f>
      </x:c>
      <x:c r="C1013" s="23">
        <x:f>'Historical Trades'!C1013</x:f>
      </x:c>
      <x:c r="D1013" s="0">
        <x:f>'Historical Trades'!D1013</x:f>
      </x:c>
      <x:c r="E1013" s="23">
        <x:f>'Historical Trades'!E1013</x:f>
      </x:c>
      <x:c r="F1013" s="0">
        <x:f>'Historical Trades'!F1013</x:f>
      </x:c>
      <x:c r="G1013" s="0">
        <x:f>'Historical Trades'!G1013</x:f>
      </x:c>
      <x:c r="H1013" s="0">
        <x:f>'Historical Trades'!H1013</x:f>
      </x:c>
      <x:c r="I1013" s="0">
        <x:f>'Historical Trades'!I1013</x:f>
      </x:c>
      <x:c r="J1013" s="0">
        <x:f>'Historical Trades'!J1013</x:f>
      </x:c>
      <x:c r="K1013" s="0">
        <x:f>'Historical Trades'!K1013</x:f>
      </x:c>
      <x:c r="L1013" s="0">
        <x:f>'Historical Trades'!L1013</x:f>
      </x:c>
      <x:c r="M1013" s="0">
        <x:f>'Historical Trades'!M1013</x:f>
      </x:c>
      <x:c r="N1013" s="0">
        <x:f>CLEAN('Historical Trades'!O1013)</x:f>
      </x:c>
      <x:c r="P1013" s="14">
        <x:f>IF(G1013="sell",M1013,-M1013)</x:f>
      </x:c>
      <x:c r="Q1013" s="14">
        <x:f>VLOOKUP(N1013,'Currency Rates'!$A$3:$C$32,3,0)</x:f>
      </x:c>
      <x:c r="R1013" s="0">
        <x:f>IF(A1013="SPUS",0,IF(A1013="FWD",0,P1013/Q1013))</x:f>
      </x:c>
    </x:row>
    <x:row r="1014" spans="1:19" x14ac:dyDescent="0.3">
      <x:c r="A1014" s="0">
        <x:f>'Historical Trades'!A1014</x:f>
      </x:c>
      <x:c r="B1014" s="0">
        <x:f>'Historical Trades'!B1014</x:f>
      </x:c>
      <x:c r="C1014" s="23">
        <x:f>'Historical Trades'!C1014</x:f>
      </x:c>
      <x:c r="D1014" s="0">
        <x:f>'Historical Trades'!D1014</x:f>
      </x:c>
      <x:c r="E1014" s="23">
        <x:f>'Historical Trades'!E1014</x:f>
      </x:c>
      <x:c r="F1014" s="0">
        <x:f>'Historical Trades'!F1014</x:f>
      </x:c>
      <x:c r="G1014" s="0">
        <x:f>'Historical Trades'!G1014</x:f>
      </x:c>
      <x:c r="H1014" s="0">
        <x:f>'Historical Trades'!H1014</x:f>
      </x:c>
      <x:c r="I1014" s="0">
        <x:f>'Historical Trades'!I1014</x:f>
      </x:c>
      <x:c r="J1014" s="0">
        <x:f>'Historical Trades'!J1014</x:f>
      </x:c>
      <x:c r="K1014" s="0">
        <x:f>'Historical Trades'!K1014</x:f>
      </x:c>
      <x:c r="L1014" s="0">
        <x:f>'Historical Trades'!L1014</x:f>
      </x:c>
      <x:c r="M1014" s="0">
        <x:f>'Historical Trades'!M1014</x:f>
      </x:c>
      <x:c r="N1014" s="0">
        <x:f>CLEAN('Historical Trades'!O1014)</x:f>
      </x:c>
      <x:c r="P1014" s="14">
        <x:f>IF(G1014="sell",M1014,-M1014)</x:f>
      </x:c>
      <x:c r="Q1014" s="14">
        <x:f>VLOOKUP(N1014,'Currency Rates'!$A$3:$C$32,3,0)</x:f>
      </x:c>
      <x:c r="R1014" s="0">
        <x:f>IF(A1014="SPUS",0,IF(A1014="FWD",0,P1014/Q1014))</x:f>
      </x:c>
    </x:row>
    <x:row r="1015" spans="1:19" x14ac:dyDescent="0.3">
      <x:c r="A1015" s="0">
        <x:f>'Historical Trades'!A1015</x:f>
      </x:c>
      <x:c r="B1015" s="0">
        <x:f>'Historical Trades'!B1015</x:f>
      </x:c>
      <x:c r="C1015" s="23">
        <x:f>'Historical Trades'!C1015</x:f>
      </x:c>
      <x:c r="D1015" s="0">
        <x:f>'Historical Trades'!D1015</x:f>
      </x:c>
      <x:c r="E1015" s="23">
        <x:f>'Historical Trades'!E1015</x:f>
      </x:c>
      <x:c r="F1015" s="0">
        <x:f>'Historical Trades'!F1015</x:f>
      </x:c>
      <x:c r="G1015" s="0">
        <x:f>'Historical Trades'!G1015</x:f>
      </x:c>
      <x:c r="H1015" s="0">
        <x:f>'Historical Trades'!H1015</x:f>
      </x:c>
      <x:c r="I1015" s="0">
        <x:f>'Historical Trades'!I1015</x:f>
      </x:c>
      <x:c r="J1015" s="0">
        <x:f>'Historical Trades'!J1015</x:f>
      </x:c>
      <x:c r="K1015" s="0">
        <x:f>'Historical Trades'!K1015</x:f>
      </x:c>
      <x:c r="L1015" s="0">
        <x:f>'Historical Trades'!L1015</x:f>
      </x:c>
      <x:c r="M1015" s="0">
        <x:f>'Historical Trades'!M1015</x:f>
      </x:c>
      <x:c r="N1015" s="0">
        <x:f>CLEAN('Historical Trades'!O1015)</x:f>
      </x:c>
      <x:c r="P1015" s="14">
        <x:f>IF(G1015="sell",M1015,-M1015)</x:f>
      </x:c>
      <x:c r="Q1015" s="14">
        <x:f>VLOOKUP(N1015,'Currency Rates'!$A$3:$C$32,3,0)</x:f>
      </x:c>
      <x:c r="R1015" s="0">
        <x:f>IF(A1015="SPUS",0,IF(A1015="FWD",0,P1015/Q1015))</x:f>
      </x:c>
    </x:row>
    <x:row r="1016" spans="1:19" x14ac:dyDescent="0.3">
      <x:c r="A1016" s="0">
        <x:f>'Historical Trades'!A1016</x:f>
      </x:c>
      <x:c r="B1016" s="0">
        <x:f>'Historical Trades'!B1016</x:f>
      </x:c>
      <x:c r="C1016" s="23">
        <x:f>'Historical Trades'!C1016</x:f>
      </x:c>
      <x:c r="D1016" s="0">
        <x:f>'Historical Trades'!D1016</x:f>
      </x:c>
      <x:c r="E1016" s="23">
        <x:f>'Historical Trades'!E1016</x:f>
      </x:c>
      <x:c r="F1016" s="0">
        <x:f>'Historical Trades'!F1016</x:f>
      </x:c>
      <x:c r="G1016" s="0">
        <x:f>'Historical Trades'!G1016</x:f>
      </x:c>
      <x:c r="H1016" s="0">
        <x:f>'Historical Trades'!H1016</x:f>
      </x:c>
      <x:c r="I1016" s="0">
        <x:f>'Historical Trades'!I1016</x:f>
      </x:c>
      <x:c r="J1016" s="0">
        <x:f>'Historical Trades'!J1016</x:f>
      </x:c>
      <x:c r="K1016" s="0">
        <x:f>'Historical Trades'!K1016</x:f>
      </x:c>
      <x:c r="L1016" s="0">
        <x:f>'Historical Trades'!L1016</x:f>
      </x:c>
      <x:c r="M1016" s="0">
        <x:f>'Historical Trades'!M1016</x:f>
      </x:c>
      <x:c r="N1016" s="0">
        <x:f>CLEAN('Historical Trades'!O1016)</x:f>
      </x:c>
      <x:c r="P1016" s="14">
        <x:f>IF(G1016="sell",M1016,-M1016)</x:f>
      </x:c>
      <x:c r="Q1016" s="14">
        <x:f>VLOOKUP(N1016,'Currency Rates'!$A$3:$C$32,3,0)</x:f>
      </x:c>
      <x:c r="R1016" s="0">
        <x:f>IF(A1016="SPUS",0,IF(A1016="FWD",0,P1016/Q1016))</x:f>
      </x:c>
    </x:row>
    <x:row r="1017" spans="1:19" x14ac:dyDescent="0.3">
      <x:c r="A1017" s="0">
        <x:f>'Historical Trades'!A1017</x:f>
      </x:c>
      <x:c r="B1017" s="0">
        <x:f>'Historical Trades'!B1017</x:f>
      </x:c>
      <x:c r="C1017" s="23">
        <x:f>'Historical Trades'!C1017</x:f>
      </x:c>
      <x:c r="D1017" s="0">
        <x:f>'Historical Trades'!D1017</x:f>
      </x:c>
      <x:c r="E1017" s="23">
        <x:f>'Historical Trades'!E1017</x:f>
      </x:c>
      <x:c r="F1017" s="0">
        <x:f>'Historical Trades'!F1017</x:f>
      </x:c>
      <x:c r="G1017" s="0">
        <x:f>'Historical Trades'!G1017</x:f>
      </x:c>
      <x:c r="H1017" s="0">
        <x:f>'Historical Trades'!H1017</x:f>
      </x:c>
      <x:c r="I1017" s="0">
        <x:f>'Historical Trades'!I1017</x:f>
      </x:c>
      <x:c r="J1017" s="0">
        <x:f>'Historical Trades'!J1017</x:f>
      </x:c>
      <x:c r="K1017" s="0">
        <x:f>'Historical Trades'!K1017</x:f>
      </x:c>
      <x:c r="L1017" s="0">
        <x:f>'Historical Trades'!L1017</x:f>
      </x:c>
      <x:c r="M1017" s="0">
        <x:f>'Historical Trades'!M1017</x:f>
      </x:c>
      <x:c r="N1017" s="0">
        <x:f>CLEAN('Historical Trades'!O1017)</x:f>
      </x:c>
      <x:c r="P1017" s="14">
        <x:f>IF(G1017="sell",M1017,-M1017)</x:f>
      </x:c>
      <x:c r="Q1017" s="14">
        <x:f>VLOOKUP(N1017,'Currency Rates'!$A$3:$C$32,3,0)</x:f>
      </x:c>
      <x:c r="R1017" s="0">
        <x:f>IF(A1017="SPUS",0,IF(A1017="FWD",0,P1017/Q1017))</x:f>
      </x:c>
    </x:row>
    <x:row r="1018" spans="1:19" x14ac:dyDescent="0.3">
      <x:c r="A1018" s="0">
        <x:f>'Historical Trades'!A1018</x:f>
      </x:c>
      <x:c r="B1018" s="0">
        <x:f>'Historical Trades'!B1018</x:f>
      </x:c>
      <x:c r="C1018" s="23">
        <x:f>'Historical Trades'!C1018</x:f>
      </x:c>
      <x:c r="D1018" s="0">
        <x:f>'Historical Trades'!D1018</x:f>
      </x:c>
      <x:c r="E1018" s="23">
        <x:f>'Historical Trades'!E1018</x:f>
      </x:c>
      <x:c r="F1018" s="0">
        <x:f>'Historical Trades'!F1018</x:f>
      </x:c>
      <x:c r="G1018" s="0">
        <x:f>'Historical Trades'!G1018</x:f>
      </x:c>
      <x:c r="H1018" s="0">
        <x:f>'Historical Trades'!H1018</x:f>
      </x:c>
      <x:c r="I1018" s="0">
        <x:f>'Historical Trades'!I1018</x:f>
      </x:c>
      <x:c r="J1018" s="0">
        <x:f>'Historical Trades'!J1018</x:f>
      </x:c>
      <x:c r="K1018" s="0">
        <x:f>'Historical Trades'!K1018</x:f>
      </x:c>
      <x:c r="L1018" s="0">
        <x:f>'Historical Trades'!L1018</x:f>
      </x:c>
      <x:c r="M1018" s="0">
        <x:f>'Historical Trades'!M1018</x:f>
      </x:c>
      <x:c r="N1018" s="0">
        <x:f>CLEAN('Historical Trades'!O1018)</x:f>
      </x:c>
      <x:c r="P1018" s="14">
        <x:f>IF(G1018="sell",M1018,-M1018)</x:f>
      </x:c>
      <x:c r="Q1018" s="14">
        <x:f>VLOOKUP(N1018,'Currency Rates'!$A$3:$C$32,3,0)</x:f>
      </x:c>
      <x:c r="R1018" s="0">
        <x:f>IF(A1018="SPUS",0,IF(A1018="FWD",0,P1018/Q1018))</x:f>
      </x:c>
    </x:row>
    <x:row r="1019" spans="1:19" x14ac:dyDescent="0.3">
      <x:c r="A1019" s="0">
        <x:f>'Historical Trades'!A1019</x:f>
      </x:c>
      <x:c r="B1019" s="0">
        <x:f>'Historical Trades'!B1019</x:f>
      </x:c>
      <x:c r="C1019" s="23">
        <x:f>'Historical Trades'!C1019</x:f>
      </x:c>
      <x:c r="D1019" s="0">
        <x:f>'Historical Trades'!D1019</x:f>
      </x:c>
      <x:c r="E1019" s="23">
        <x:f>'Historical Trades'!E1019</x:f>
      </x:c>
      <x:c r="F1019" s="0">
        <x:f>'Historical Trades'!F1019</x:f>
      </x:c>
      <x:c r="G1019" s="0">
        <x:f>'Historical Trades'!G1019</x:f>
      </x:c>
      <x:c r="H1019" s="0">
        <x:f>'Historical Trades'!H1019</x:f>
      </x:c>
      <x:c r="I1019" s="0">
        <x:f>'Historical Trades'!I1019</x:f>
      </x:c>
      <x:c r="J1019" s="0">
        <x:f>'Historical Trades'!J1019</x:f>
      </x:c>
      <x:c r="K1019" s="0">
        <x:f>'Historical Trades'!K1019</x:f>
      </x:c>
      <x:c r="L1019" s="0">
        <x:f>'Historical Trades'!L1019</x:f>
      </x:c>
      <x:c r="M1019" s="0">
        <x:f>'Historical Trades'!M1019</x:f>
      </x:c>
      <x:c r="N1019" s="0">
        <x:f>CLEAN('Historical Trades'!O1019)</x:f>
      </x:c>
      <x:c r="P1019" s="14">
        <x:f>IF(G1019="sell",M1019,-M1019)</x:f>
      </x:c>
      <x:c r="Q1019" s="14">
        <x:f>VLOOKUP(N1019,'Currency Rates'!$A$3:$C$32,3,0)</x:f>
      </x:c>
      <x:c r="R1019" s="0">
        <x:f>IF(A1019="SPUS",0,IF(A1019="FWD",0,P1019/Q1019))</x:f>
      </x:c>
    </x:row>
    <x:row r="1020" spans="1:19" x14ac:dyDescent="0.3">
      <x:c r="A1020" s="0">
        <x:f>'Historical Trades'!A1020</x:f>
      </x:c>
      <x:c r="B1020" s="0">
        <x:f>'Historical Trades'!B1020</x:f>
      </x:c>
      <x:c r="C1020" s="23">
        <x:f>'Historical Trades'!C1020</x:f>
      </x:c>
      <x:c r="D1020" s="0">
        <x:f>'Historical Trades'!D1020</x:f>
      </x:c>
      <x:c r="E1020" s="23">
        <x:f>'Historical Trades'!E1020</x:f>
      </x:c>
      <x:c r="F1020" s="0">
        <x:f>'Historical Trades'!F1020</x:f>
      </x:c>
      <x:c r="G1020" s="0">
        <x:f>'Historical Trades'!G1020</x:f>
      </x:c>
      <x:c r="H1020" s="0">
        <x:f>'Historical Trades'!H1020</x:f>
      </x:c>
      <x:c r="I1020" s="0">
        <x:f>'Historical Trades'!I1020</x:f>
      </x:c>
      <x:c r="J1020" s="0">
        <x:f>'Historical Trades'!J1020</x:f>
      </x:c>
      <x:c r="K1020" s="0">
        <x:f>'Historical Trades'!K1020</x:f>
      </x:c>
      <x:c r="L1020" s="0">
        <x:f>'Historical Trades'!L1020</x:f>
      </x:c>
      <x:c r="M1020" s="0">
        <x:f>'Historical Trades'!M1020</x:f>
      </x:c>
      <x:c r="N1020" s="0">
        <x:f>CLEAN('Historical Trades'!O1020)</x:f>
      </x:c>
      <x:c r="P1020" s="14">
        <x:f>IF(G1020="sell",M1020,-M1020)</x:f>
      </x:c>
      <x:c r="Q1020" s="14">
        <x:f>VLOOKUP(N1020,'Currency Rates'!$A$3:$C$32,3,0)</x:f>
      </x:c>
      <x:c r="R1020" s="0">
        <x:f>IF(A1020="SPUS",0,IF(A1020="FWD",0,P1020/Q1020))</x:f>
      </x:c>
    </x:row>
    <x:row r="1021" spans="1:19" x14ac:dyDescent="0.3">
      <x:c r="A1021" s="0">
        <x:f>'Historical Trades'!A1021</x:f>
      </x:c>
      <x:c r="B1021" s="0">
        <x:f>'Historical Trades'!B1021</x:f>
      </x:c>
      <x:c r="C1021" s="23">
        <x:f>'Historical Trades'!C1021</x:f>
      </x:c>
      <x:c r="D1021" s="0">
        <x:f>'Historical Trades'!D1021</x:f>
      </x:c>
      <x:c r="E1021" s="23">
        <x:f>'Historical Trades'!E1021</x:f>
      </x:c>
      <x:c r="F1021" s="0">
        <x:f>'Historical Trades'!F1021</x:f>
      </x:c>
      <x:c r="G1021" s="0">
        <x:f>'Historical Trades'!G1021</x:f>
      </x:c>
      <x:c r="H1021" s="0">
        <x:f>'Historical Trades'!H1021</x:f>
      </x:c>
      <x:c r="I1021" s="0">
        <x:f>'Historical Trades'!I1021</x:f>
      </x:c>
      <x:c r="J1021" s="0">
        <x:f>'Historical Trades'!J1021</x:f>
      </x:c>
      <x:c r="K1021" s="0">
        <x:f>'Historical Trades'!K1021</x:f>
      </x:c>
      <x:c r="L1021" s="0">
        <x:f>'Historical Trades'!L1021</x:f>
      </x:c>
      <x:c r="M1021" s="0">
        <x:f>'Historical Trades'!M1021</x:f>
      </x:c>
      <x:c r="N1021" s="0">
        <x:f>CLEAN('Historical Trades'!O1021)</x:f>
      </x:c>
      <x:c r="P1021" s="14">
        <x:f>IF(G1021="sell",M1021,-M1021)</x:f>
      </x:c>
      <x:c r="Q1021" s="14">
        <x:f>VLOOKUP(N1021,'Currency Rates'!$A$3:$C$32,3,0)</x:f>
      </x:c>
      <x:c r="R1021" s="0">
        <x:f>IF(A1021="SPUS",0,IF(A1021="FWD",0,P1021/Q1021))</x:f>
      </x:c>
    </x:row>
    <x:row r="1022" spans="1:19" x14ac:dyDescent="0.3">
      <x:c r="A1022" s="0">
        <x:f>'Historical Trades'!A1022</x:f>
      </x:c>
      <x:c r="B1022" s="0">
        <x:f>'Historical Trades'!B1022</x:f>
      </x:c>
      <x:c r="C1022" s="23">
        <x:f>'Historical Trades'!C1022</x:f>
      </x:c>
      <x:c r="D1022" s="0">
        <x:f>'Historical Trades'!D1022</x:f>
      </x:c>
      <x:c r="E1022" s="23">
        <x:f>'Historical Trades'!E1022</x:f>
      </x:c>
      <x:c r="F1022" s="0">
        <x:f>'Historical Trades'!F1022</x:f>
      </x:c>
      <x:c r="G1022" s="0">
        <x:f>'Historical Trades'!G1022</x:f>
      </x:c>
      <x:c r="H1022" s="0">
        <x:f>'Historical Trades'!H1022</x:f>
      </x:c>
      <x:c r="I1022" s="0">
        <x:f>'Historical Trades'!I1022</x:f>
      </x:c>
      <x:c r="J1022" s="0">
        <x:f>'Historical Trades'!J1022</x:f>
      </x:c>
      <x:c r="K1022" s="0">
        <x:f>'Historical Trades'!K1022</x:f>
      </x:c>
      <x:c r="L1022" s="0">
        <x:f>'Historical Trades'!L1022</x:f>
      </x:c>
      <x:c r="M1022" s="0">
        <x:f>'Historical Trades'!M1022</x:f>
      </x:c>
      <x:c r="N1022" s="0">
        <x:f>CLEAN('Historical Trades'!O1022)</x:f>
      </x:c>
      <x:c r="P1022" s="14">
        <x:f>IF(G1022="sell",M1022,-M1022)</x:f>
      </x:c>
      <x:c r="Q1022" s="14">
        <x:f>VLOOKUP(N1022,'Currency Rates'!$A$3:$C$32,3,0)</x:f>
      </x:c>
      <x:c r="R1022" s="0">
        <x:f>IF(A1022="SPUS",0,IF(A1022="FWD",0,P1022/Q1022))</x:f>
      </x:c>
    </x:row>
    <x:row r="1023" spans="1:19" x14ac:dyDescent="0.3">
      <x:c r="A1023" s="0">
        <x:f>'Historical Trades'!A1023</x:f>
      </x:c>
      <x:c r="B1023" s="0">
        <x:f>'Historical Trades'!B1023</x:f>
      </x:c>
      <x:c r="C1023" s="23">
        <x:f>'Historical Trades'!C1023</x:f>
      </x:c>
      <x:c r="D1023" s="0">
        <x:f>'Historical Trades'!D1023</x:f>
      </x:c>
      <x:c r="E1023" s="23">
        <x:f>'Historical Trades'!E1023</x:f>
      </x:c>
      <x:c r="F1023" s="0">
        <x:f>'Historical Trades'!F1023</x:f>
      </x:c>
      <x:c r="G1023" s="0">
        <x:f>'Historical Trades'!G1023</x:f>
      </x:c>
      <x:c r="H1023" s="0">
        <x:f>'Historical Trades'!H1023</x:f>
      </x:c>
      <x:c r="I1023" s="0">
        <x:f>'Historical Trades'!I1023</x:f>
      </x:c>
      <x:c r="J1023" s="0">
        <x:f>'Historical Trades'!J1023</x:f>
      </x:c>
      <x:c r="K1023" s="0">
        <x:f>'Historical Trades'!K1023</x:f>
      </x:c>
      <x:c r="L1023" s="0">
        <x:f>'Historical Trades'!L1023</x:f>
      </x:c>
      <x:c r="M1023" s="0">
        <x:f>'Historical Trades'!M1023</x:f>
      </x:c>
      <x:c r="N1023" s="0">
        <x:f>CLEAN('Historical Trades'!O1023)</x:f>
      </x:c>
      <x:c r="P1023" s="14">
        <x:f>IF(G1023="sell",M1023,-M1023)</x:f>
      </x:c>
      <x:c r="Q1023" s="14">
        <x:f>VLOOKUP(N1023,'Currency Rates'!$A$3:$C$32,3,0)</x:f>
      </x:c>
      <x:c r="R1023" s="0">
        <x:f>IF(A1023="SPUS",0,IF(A1023="FWD",0,P1023/Q1023))</x:f>
      </x:c>
    </x:row>
    <x:row r="1024" spans="1:19" x14ac:dyDescent="0.3">
      <x:c r="A1024" s="0">
        <x:f>'Historical Trades'!A1024</x:f>
      </x:c>
      <x:c r="B1024" s="0">
        <x:f>'Historical Trades'!B1024</x:f>
      </x:c>
      <x:c r="C1024" s="23">
        <x:f>'Historical Trades'!C1024</x:f>
      </x:c>
      <x:c r="D1024" s="0">
        <x:f>'Historical Trades'!D1024</x:f>
      </x:c>
      <x:c r="E1024" s="23">
        <x:f>'Historical Trades'!E1024</x:f>
      </x:c>
      <x:c r="F1024" s="0">
        <x:f>'Historical Trades'!F1024</x:f>
      </x:c>
      <x:c r="G1024" s="0">
        <x:f>'Historical Trades'!G1024</x:f>
      </x:c>
      <x:c r="H1024" s="0">
        <x:f>'Historical Trades'!H1024</x:f>
      </x:c>
      <x:c r="I1024" s="0">
        <x:f>'Historical Trades'!I1024</x:f>
      </x:c>
      <x:c r="J1024" s="0">
        <x:f>'Historical Trades'!J1024</x:f>
      </x:c>
      <x:c r="K1024" s="0">
        <x:f>'Historical Trades'!K1024</x:f>
      </x:c>
      <x:c r="L1024" s="0">
        <x:f>'Historical Trades'!L1024</x:f>
      </x:c>
      <x:c r="M1024" s="0">
        <x:f>'Historical Trades'!M1024</x:f>
      </x:c>
      <x:c r="N1024" s="0">
        <x:f>CLEAN('Historical Trades'!O1024)</x:f>
      </x:c>
      <x:c r="P1024" s="14">
        <x:f>IF(G1024="sell",M1024,-M1024)</x:f>
      </x:c>
      <x:c r="Q1024" s="14">
        <x:f>VLOOKUP(N1024,'Currency Rates'!$A$3:$C$32,3,0)</x:f>
      </x:c>
      <x:c r="R1024" s="0">
        <x:f>IF(A1024="SPUS",0,IF(A1024="FWD",0,P1024/Q1024))</x:f>
      </x:c>
    </x:row>
    <x:row r="1025" spans="1:19" x14ac:dyDescent="0.3">
      <x:c r="A1025" s="0">
        <x:f>'Historical Trades'!A1025</x:f>
      </x:c>
      <x:c r="B1025" s="0">
        <x:f>'Historical Trades'!B1025</x:f>
      </x:c>
      <x:c r="C1025" s="23">
        <x:f>'Historical Trades'!C1025</x:f>
      </x:c>
      <x:c r="D1025" s="0">
        <x:f>'Historical Trades'!D1025</x:f>
      </x:c>
      <x:c r="E1025" s="23">
        <x:f>'Historical Trades'!E1025</x:f>
      </x:c>
      <x:c r="F1025" s="0">
        <x:f>'Historical Trades'!F1025</x:f>
      </x:c>
      <x:c r="G1025" s="0">
        <x:f>'Historical Trades'!G1025</x:f>
      </x:c>
      <x:c r="H1025" s="0">
        <x:f>'Historical Trades'!H1025</x:f>
      </x:c>
      <x:c r="I1025" s="0">
        <x:f>'Historical Trades'!I1025</x:f>
      </x:c>
      <x:c r="J1025" s="0">
        <x:f>'Historical Trades'!J1025</x:f>
      </x:c>
      <x:c r="K1025" s="0">
        <x:f>'Historical Trades'!K1025</x:f>
      </x:c>
      <x:c r="L1025" s="0">
        <x:f>'Historical Trades'!L1025</x:f>
      </x:c>
      <x:c r="M1025" s="0">
        <x:f>'Historical Trades'!M1025</x:f>
      </x:c>
      <x:c r="N1025" s="0">
        <x:f>CLEAN('Historical Trades'!O1025)</x:f>
      </x:c>
      <x:c r="P1025" s="14">
        <x:f>IF(G1025="sell",M1025,-M1025)</x:f>
      </x:c>
      <x:c r="Q1025" s="14">
        <x:f>VLOOKUP(N1025,'Currency Rates'!$A$3:$C$32,3,0)</x:f>
      </x:c>
      <x:c r="R1025" s="0">
        <x:f>IF(A1025="SPUS",0,IF(A1025="FWD",0,P1025/Q1025))</x:f>
      </x:c>
    </x:row>
    <x:row r="1026" spans="1:19" x14ac:dyDescent="0.3">
      <x:c r="A1026" s="0">
        <x:f>'Historical Trades'!A1026</x:f>
      </x:c>
      <x:c r="B1026" s="0">
        <x:f>'Historical Trades'!B1026</x:f>
      </x:c>
      <x:c r="C1026" s="23">
        <x:f>'Historical Trades'!C1026</x:f>
      </x:c>
      <x:c r="D1026" s="0">
        <x:f>'Historical Trades'!D1026</x:f>
      </x:c>
      <x:c r="E1026" s="23">
        <x:f>'Historical Trades'!E1026</x:f>
      </x:c>
      <x:c r="F1026" s="0">
        <x:f>'Historical Trades'!F1026</x:f>
      </x:c>
      <x:c r="G1026" s="0">
        <x:f>'Historical Trades'!G1026</x:f>
      </x:c>
      <x:c r="H1026" s="0">
        <x:f>'Historical Trades'!H1026</x:f>
      </x:c>
      <x:c r="I1026" s="0">
        <x:f>'Historical Trades'!I1026</x:f>
      </x:c>
      <x:c r="J1026" s="0">
        <x:f>'Historical Trades'!J1026</x:f>
      </x:c>
      <x:c r="K1026" s="0">
        <x:f>'Historical Trades'!K1026</x:f>
      </x:c>
      <x:c r="L1026" s="0">
        <x:f>'Historical Trades'!L1026</x:f>
      </x:c>
      <x:c r="M1026" s="0">
        <x:f>'Historical Trades'!M1026</x:f>
      </x:c>
      <x:c r="N1026" s="0">
        <x:f>CLEAN('Historical Trades'!O1026)</x:f>
      </x:c>
      <x:c r="P1026" s="14">
        <x:f>IF(G1026="sell",M1026,-M1026)</x:f>
      </x:c>
      <x:c r="Q1026" s="14">
        <x:f>VLOOKUP(N1026,'Currency Rates'!$A$3:$C$32,3,0)</x:f>
      </x:c>
      <x:c r="R1026" s="0">
        <x:f>IF(A1026="SPUS",0,IF(A1026="FWD",0,P1026/Q1026))</x:f>
      </x:c>
    </x:row>
    <x:row r="1027" spans="1:19" x14ac:dyDescent="0.3">
      <x:c r="A1027" s="0">
        <x:f>'Historical Trades'!A1027</x:f>
      </x:c>
      <x:c r="B1027" s="0">
        <x:f>'Historical Trades'!B1027</x:f>
      </x:c>
      <x:c r="C1027" s="23">
        <x:f>'Historical Trades'!C1027</x:f>
      </x:c>
      <x:c r="D1027" s="0">
        <x:f>'Historical Trades'!D1027</x:f>
      </x:c>
      <x:c r="E1027" s="23">
        <x:f>'Historical Trades'!E1027</x:f>
      </x:c>
      <x:c r="F1027" s="0">
        <x:f>'Historical Trades'!F1027</x:f>
      </x:c>
      <x:c r="G1027" s="0">
        <x:f>'Historical Trades'!G1027</x:f>
      </x:c>
      <x:c r="H1027" s="0">
        <x:f>'Historical Trades'!H1027</x:f>
      </x:c>
      <x:c r="I1027" s="0">
        <x:f>'Historical Trades'!I1027</x:f>
      </x:c>
      <x:c r="J1027" s="0">
        <x:f>'Historical Trades'!J1027</x:f>
      </x:c>
      <x:c r="K1027" s="0">
        <x:f>'Historical Trades'!K1027</x:f>
      </x:c>
      <x:c r="L1027" s="0">
        <x:f>'Historical Trades'!L1027</x:f>
      </x:c>
      <x:c r="M1027" s="0">
        <x:f>'Historical Trades'!M1027</x:f>
      </x:c>
      <x:c r="N1027" s="0">
        <x:f>CLEAN('Historical Trades'!O1027)</x:f>
      </x:c>
      <x:c r="P1027" s="14">
        <x:f>IF(G1027="sell",M1027,-M1027)</x:f>
      </x:c>
      <x:c r="Q1027" s="14">
        <x:f>VLOOKUP(N1027,'Currency Rates'!$A$3:$C$32,3,0)</x:f>
      </x:c>
      <x:c r="R1027" s="0">
        <x:f>IF(A1027="SPUS",0,IF(A1027="FWD",0,P1027/Q1027))</x:f>
      </x:c>
    </x:row>
    <x:row r="1028" spans="1:19" x14ac:dyDescent="0.3">
      <x:c r="A1028" s="0">
        <x:f>'Historical Trades'!A1028</x:f>
      </x:c>
      <x:c r="B1028" s="0">
        <x:f>'Historical Trades'!B1028</x:f>
      </x:c>
      <x:c r="C1028" s="23">
        <x:f>'Historical Trades'!C1028</x:f>
      </x:c>
      <x:c r="D1028" s="0">
        <x:f>'Historical Trades'!D1028</x:f>
      </x:c>
      <x:c r="E1028" s="23">
        <x:f>'Historical Trades'!E1028</x:f>
      </x:c>
      <x:c r="F1028" s="0">
        <x:f>'Historical Trades'!F1028</x:f>
      </x:c>
      <x:c r="G1028" s="0">
        <x:f>'Historical Trades'!G1028</x:f>
      </x:c>
      <x:c r="H1028" s="0">
        <x:f>'Historical Trades'!H1028</x:f>
      </x:c>
      <x:c r="I1028" s="0">
        <x:f>'Historical Trades'!I1028</x:f>
      </x:c>
      <x:c r="J1028" s="0">
        <x:f>'Historical Trades'!J1028</x:f>
      </x:c>
      <x:c r="K1028" s="0">
        <x:f>'Historical Trades'!K1028</x:f>
      </x:c>
      <x:c r="L1028" s="0">
        <x:f>'Historical Trades'!L1028</x:f>
      </x:c>
      <x:c r="M1028" s="0">
        <x:f>'Historical Trades'!M1028</x:f>
      </x:c>
      <x:c r="N1028" s="0">
        <x:f>CLEAN('Historical Trades'!O1028)</x:f>
      </x:c>
      <x:c r="P1028" s="14">
        <x:f>IF(G1028="sell",M1028,-M1028)</x:f>
      </x:c>
      <x:c r="Q1028" s="14">
        <x:f>VLOOKUP(N1028,'Currency Rates'!$A$3:$C$32,3,0)</x:f>
      </x:c>
      <x:c r="R1028" s="0">
        <x:f>IF(A1028="SPUS",0,IF(A1028="FWD",0,P1028/Q1028))</x:f>
      </x:c>
    </x:row>
    <x:row r="1029" spans="1:19" x14ac:dyDescent="0.3">
      <x:c r="A1029" s="0">
        <x:f>'Historical Trades'!A1029</x:f>
      </x:c>
      <x:c r="B1029" s="0">
        <x:f>'Historical Trades'!B1029</x:f>
      </x:c>
      <x:c r="C1029" s="23">
        <x:f>'Historical Trades'!C1029</x:f>
      </x:c>
      <x:c r="D1029" s="0">
        <x:f>'Historical Trades'!D1029</x:f>
      </x:c>
      <x:c r="E1029" s="23">
        <x:f>'Historical Trades'!E1029</x:f>
      </x:c>
      <x:c r="F1029" s="0">
        <x:f>'Historical Trades'!F1029</x:f>
      </x:c>
      <x:c r="G1029" s="0">
        <x:f>'Historical Trades'!G1029</x:f>
      </x:c>
      <x:c r="H1029" s="0">
        <x:f>'Historical Trades'!H1029</x:f>
      </x:c>
      <x:c r="I1029" s="0">
        <x:f>'Historical Trades'!I1029</x:f>
      </x:c>
      <x:c r="J1029" s="0">
        <x:f>'Historical Trades'!J1029</x:f>
      </x:c>
      <x:c r="K1029" s="0">
        <x:f>'Historical Trades'!K1029</x:f>
      </x:c>
      <x:c r="L1029" s="0">
        <x:f>'Historical Trades'!L1029</x:f>
      </x:c>
      <x:c r="M1029" s="0">
        <x:f>'Historical Trades'!M1029</x:f>
      </x:c>
      <x:c r="N1029" s="0">
        <x:f>CLEAN('Historical Trades'!O1029)</x:f>
      </x:c>
      <x:c r="P1029" s="14">
        <x:f>IF(G1029="sell",M1029,-M1029)</x:f>
      </x:c>
      <x:c r="Q1029" s="14">
        <x:f>VLOOKUP(N1029,'Currency Rates'!$A$3:$C$32,3,0)</x:f>
      </x:c>
      <x:c r="R1029" s="0">
        <x:f>IF(A1029="SPUS",0,IF(A1029="FWD",0,P1029/Q1029))</x:f>
      </x:c>
    </x:row>
    <x:row r="1030" spans="1:19" x14ac:dyDescent="0.3">
      <x:c r="A1030" s="0">
        <x:f>'Historical Trades'!A1030</x:f>
      </x:c>
      <x:c r="B1030" s="0">
        <x:f>'Historical Trades'!B1030</x:f>
      </x:c>
      <x:c r="C1030" s="23">
        <x:f>'Historical Trades'!C1030</x:f>
      </x:c>
      <x:c r="D1030" s="0">
        <x:f>'Historical Trades'!D1030</x:f>
      </x:c>
      <x:c r="E1030" s="23">
        <x:f>'Historical Trades'!E1030</x:f>
      </x:c>
      <x:c r="F1030" s="0">
        <x:f>'Historical Trades'!F1030</x:f>
      </x:c>
      <x:c r="G1030" s="0">
        <x:f>'Historical Trades'!G1030</x:f>
      </x:c>
      <x:c r="H1030" s="0">
        <x:f>'Historical Trades'!H1030</x:f>
      </x:c>
      <x:c r="I1030" s="0">
        <x:f>'Historical Trades'!I1030</x:f>
      </x:c>
      <x:c r="J1030" s="0">
        <x:f>'Historical Trades'!J1030</x:f>
      </x:c>
      <x:c r="K1030" s="0">
        <x:f>'Historical Trades'!K1030</x:f>
      </x:c>
      <x:c r="L1030" s="0">
        <x:f>'Historical Trades'!L1030</x:f>
      </x:c>
      <x:c r="M1030" s="0">
        <x:f>'Historical Trades'!M1030</x:f>
      </x:c>
      <x:c r="N1030" s="0">
        <x:f>CLEAN('Historical Trades'!O1030)</x:f>
      </x:c>
      <x:c r="P1030" s="14">
        <x:f>IF(G1030="sell",M1030,-M1030)</x:f>
      </x:c>
      <x:c r="Q1030" s="14">
        <x:f>VLOOKUP(N1030,'Currency Rates'!$A$3:$C$32,3,0)</x:f>
      </x:c>
      <x:c r="R1030" s="0">
        <x:f>IF(A1030="SPUS",0,IF(A1030="FWD",0,P1030/Q1030))</x:f>
      </x:c>
    </x:row>
    <x:row r="1031" spans="1:19" x14ac:dyDescent="0.3">
      <x:c r="A1031" s="0">
        <x:f>'Historical Trades'!A1031</x:f>
      </x:c>
      <x:c r="B1031" s="0">
        <x:f>'Historical Trades'!B1031</x:f>
      </x:c>
      <x:c r="C1031" s="23">
        <x:f>'Historical Trades'!C1031</x:f>
      </x:c>
      <x:c r="D1031" s="0">
        <x:f>'Historical Trades'!D1031</x:f>
      </x:c>
      <x:c r="E1031" s="23">
        <x:f>'Historical Trades'!E1031</x:f>
      </x:c>
      <x:c r="F1031" s="0">
        <x:f>'Historical Trades'!F1031</x:f>
      </x:c>
      <x:c r="G1031" s="0">
        <x:f>'Historical Trades'!G1031</x:f>
      </x:c>
      <x:c r="H1031" s="0">
        <x:f>'Historical Trades'!H1031</x:f>
      </x:c>
      <x:c r="I1031" s="0">
        <x:f>'Historical Trades'!I1031</x:f>
      </x:c>
      <x:c r="J1031" s="0">
        <x:f>'Historical Trades'!J1031</x:f>
      </x:c>
      <x:c r="K1031" s="0">
        <x:f>'Historical Trades'!K1031</x:f>
      </x:c>
      <x:c r="L1031" s="0">
        <x:f>'Historical Trades'!L1031</x:f>
      </x:c>
      <x:c r="M1031" s="0">
        <x:f>'Historical Trades'!M1031</x:f>
      </x:c>
      <x:c r="N1031" s="0">
        <x:f>CLEAN('Historical Trades'!O1031)</x:f>
      </x:c>
      <x:c r="P1031" s="14">
        <x:f>IF(G1031="sell",M1031,-M1031)</x:f>
      </x:c>
      <x:c r="Q1031" s="14">
        <x:f>VLOOKUP(N1031,'Currency Rates'!$A$3:$C$32,3,0)</x:f>
      </x:c>
      <x:c r="R1031" s="0">
        <x:f>IF(A1031="SPUS",0,IF(A1031="FWD",0,P1031/Q1031))</x:f>
      </x:c>
    </x:row>
    <x:row r="1032" spans="1:19" x14ac:dyDescent="0.3">
      <x:c r="A1032" s="0">
        <x:f>'Historical Trades'!A1032</x:f>
      </x:c>
      <x:c r="B1032" s="0">
        <x:f>'Historical Trades'!B1032</x:f>
      </x:c>
      <x:c r="C1032" s="23">
        <x:f>'Historical Trades'!C1032</x:f>
      </x:c>
      <x:c r="D1032" s="0">
        <x:f>'Historical Trades'!D1032</x:f>
      </x:c>
      <x:c r="E1032" s="23">
        <x:f>'Historical Trades'!E1032</x:f>
      </x:c>
      <x:c r="F1032" s="0">
        <x:f>'Historical Trades'!F1032</x:f>
      </x:c>
      <x:c r="G1032" s="0">
        <x:f>'Historical Trades'!G1032</x:f>
      </x:c>
      <x:c r="H1032" s="0">
        <x:f>'Historical Trades'!H1032</x:f>
      </x:c>
      <x:c r="I1032" s="0">
        <x:f>'Historical Trades'!I1032</x:f>
      </x:c>
      <x:c r="J1032" s="0">
        <x:f>'Historical Trades'!J1032</x:f>
      </x:c>
      <x:c r="K1032" s="0">
        <x:f>'Historical Trades'!K1032</x:f>
      </x:c>
      <x:c r="L1032" s="0">
        <x:f>'Historical Trades'!L1032</x:f>
      </x:c>
      <x:c r="M1032" s="0">
        <x:f>'Historical Trades'!M1032</x:f>
      </x:c>
      <x:c r="N1032" s="0">
        <x:f>CLEAN('Historical Trades'!O1032)</x:f>
      </x:c>
      <x:c r="P1032" s="14">
        <x:f>IF(G1032="sell",M1032,-M1032)</x:f>
      </x:c>
      <x:c r="Q1032" s="14">
        <x:f>VLOOKUP(N1032,'Currency Rates'!$A$3:$C$32,3,0)</x:f>
      </x:c>
      <x:c r="R1032" s="0">
        <x:f>IF(A1032="SPUS",0,IF(A1032="FWD",0,P1032/Q1032))</x:f>
      </x:c>
    </x:row>
    <x:row r="1033" spans="1:19" x14ac:dyDescent="0.3">
      <x:c r="A1033" s="0">
        <x:f>'Historical Trades'!A1033</x:f>
      </x:c>
      <x:c r="B1033" s="0">
        <x:f>'Historical Trades'!B1033</x:f>
      </x:c>
      <x:c r="C1033" s="23">
        <x:f>'Historical Trades'!C1033</x:f>
      </x:c>
      <x:c r="D1033" s="0">
        <x:f>'Historical Trades'!D1033</x:f>
      </x:c>
      <x:c r="E1033" s="23">
        <x:f>'Historical Trades'!E1033</x:f>
      </x:c>
      <x:c r="F1033" s="0">
        <x:f>'Historical Trades'!F1033</x:f>
      </x:c>
      <x:c r="G1033" s="0">
        <x:f>'Historical Trades'!G1033</x:f>
      </x:c>
      <x:c r="H1033" s="0">
        <x:f>'Historical Trades'!H1033</x:f>
      </x:c>
      <x:c r="I1033" s="0">
        <x:f>'Historical Trades'!I1033</x:f>
      </x:c>
      <x:c r="J1033" s="0">
        <x:f>'Historical Trades'!J1033</x:f>
      </x:c>
      <x:c r="K1033" s="0">
        <x:f>'Historical Trades'!K1033</x:f>
      </x:c>
      <x:c r="L1033" s="0">
        <x:f>'Historical Trades'!L1033</x:f>
      </x:c>
      <x:c r="M1033" s="0">
        <x:f>'Historical Trades'!M1033</x:f>
      </x:c>
      <x:c r="N1033" s="0">
        <x:f>CLEAN('Historical Trades'!O1033)</x:f>
      </x:c>
      <x:c r="P1033" s="14">
        <x:f>IF(G1033="sell",M1033,-M1033)</x:f>
      </x:c>
      <x:c r="Q1033" s="14">
        <x:f>VLOOKUP(N1033,'Currency Rates'!$A$3:$C$32,3,0)</x:f>
      </x:c>
      <x:c r="R1033" s="0">
        <x:f>IF(A1033="SPUS",0,IF(A1033="FWD",0,P1033/Q1033))</x:f>
      </x:c>
    </x:row>
    <x:row r="1034" spans="1:19" x14ac:dyDescent="0.3">
      <x:c r="A1034" s="0">
        <x:f>'Historical Trades'!A1034</x:f>
      </x:c>
      <x:c r="B1034" s="0">
        <x:f>'Historical Trades'!B1034</x:f>
      </x:c>
      <x:c r="C1034" s="23">
        <x:f>'Historical Trades'!C1034</x:f>
      </x:c>
      <x:c r="D1034" s="0">
        <x:f>'Historical Trades'!D1034</x:f>
      </x:c>
      <x:c r="E1034" s="23">
        <x:f>'Historical Trades'!E1034</x:f>
      </x:c>
      <x:c r="F1034" s="0">
        <x:f>'Historical Trades'!F1034</x:f>
      </x:c>
      <x:c r="G1034" s="0">
        <x:f>'Historical Trades'!G1034</x:f>
      </x:c>
      <x:c r="H1034" s="0">
        <x:f>'Historical Trades'!H1034</x:f>
      </x:c>
      <x:c r="I1034" s="0">
        <x:f>'Historical Trades'!I1034</x:f>
      </x:c>
      <x:c r="J1034" s="0">
        <x:f>'Historical Trades'!J1034</x:f>
      </x:c>
      <x:c r="K1034" s="0">
        <x:f>'Historical Trades'!K1034</x:f>
      </x:c>
      <x:c r="L1034" s="0">
        <x:f>'Historical Trades'!L1034</x:f>
      </x:c>
      <x:c r="M1034" s="0">
        <x:f>'Historical Trades'!M1034</x:f>
      </x:c>
      <x:c r="N1034" s="0">
        <x:f>CLEAN('Historical Trades'!O1034)</x:f>
      </x:c>
      <x:c r="P1034" s="14">
        <x:f>IF(G1034="sell",M1034,-M1034)</x:f>
      </x:c>
      <x:c r="Q1034" s="14">
        <x:f>VLOOKUP(N1034,'Currency Rates'!$A$3:$C$32,3,0)</x:f>
      </x:c>
      <x:c r="R1034" s="0">
        <x:f>IF(A1034="SPUS",0,IF(A1034="FWD",0,P1034/Q1034))</x:f>
      </x:c>
    </x:row>
    <x:row r="1035" spans="1:19" x14ac:dyDescent="0.3">
      <x:c r="A1035" s="0">
        <x:f>'Historical Trades'!A1035</x:f>
      </x:c>
      <x:c r="B1035" s="0">
        <x:f>'Historical Trades'!B1035</x:f>
      </x:c>
      <x:c r="C1035" s="23">
        <x:f>'Historical Trades'!C1035</x:f>
      </x:c>
      <x:c r="D1035" s="0">
        <x:f>'Historical Trades'!D1035</x:f>
      </x:c>
      <x:c r="E1035" s="23">
        <x:f>'Historical Trades'!E1035</x:f>
      </x:c>
      <x:c r="F1035" s="0">
        <x:f>'Historical Trades'!F1035</x:f>
      </x:c>
      <x:c r="G1035" s="0">
        <x:f>'Historical Trades'!G1035</x:f>
      </x:c>
      <x:c r="H1035" s="0">
        <x:f>'Historical Trades'!H1035</x:f>
      </x:c>
      <x:c r="I1035" s="0">
        <x:f>'Historical Trades'!I1035</x:f>
      </x:c>
      <x:c r="J1035" s="0">
        <x:f>'Historical Trades'!J1035</x:f>
      </x:c>
      <x:c r="K1035" s="0">
        <x:f>'Historical Trades'!K1035</x:f>
      </x:c>
      <x:c r="L1035" s="0">
        <x:f>'Historical Trades'!L1035</x:f>
      </x:c>
      <x:c r="M1035" s="0">
        <x:f>'Historical Trades'!M1035</x:f>
      </x:c>
      <x:c r="N1035" s="0">
        <x:f>CLEAN('Historical Trades'!O1035)</x:f>
      </x:c>
      <x:c r="P1035" s="14">
        <x:f>IF(G1035="sell",M1035,-M1035)</x:f>
      </x:c>
      <x:c r="Q1035" s="14">
        <x:f>VLOOKUP(N1035,'Currency Rates'!$A$3:$C$32,3,0)</x:f>
      </x:c>
      <x:c r="R1035" s="0">
        <x:f>IF(A1035="SPUS",0,IF(A1035="FWD",0,P1035/Q1035))</x:f>
      </x:c>
    </x:row>
    <x:row r="1036" spans="1:19" x14ac:dyDescent="0.3">
      <x:c r="A1036" s="0">
        <x:f>'Historical Trades'!A1036</x:f>
      </x:c>
      <x:c r="B1036" s="0">
        <x:f>'Historical Trades'!B1036</x:f>
      </x:c>
      <x:c r="C1036" s="23">
        <x:f>'Historical Trades'!C1036</x:f>
      </x:c>
      <x:c r="D1036" s="0">
        <x:f>'Historical Trades'!D1036</x:f>
      </x:c>
      <x:c r="E1036" s="23">
        <x:f>'Historical Trades'!E1036</x:f>
      </x:c>
      <x:c r="F1036" s="0">
        <x:f>'Historical Trades'!F1036</x:f>
      </x:c>
      <x:c r="G1036" s="0">
        <x:f>'Historical Trades'!G1036</x:f>
      </x:c>
      <x:c r="H1036" s="0">
        <x:f>'Historical Trades'!H1036</x:f>
      </x:c>
      <x:c r="I1036" s="0">
        <x:f>'Historical Trades'!I1036</x:f>
      </x:c>
      <x:c r="J1036" s="0">
        <x:f>'Historical Trades'!J1036</x:f>
      </x:c>
      <x:c r="K1036" s="0">
        <x:f>'Historical Trades'!K1036</x:f>
      </x:c>
      <x:c r="L1036" s="0">
        <x:f>'Historical Trades'!L1036</x:f>
      </x:c>
      <x:c r="M1036" s="0">
        <x:f>'Historical Trades'!M1036</x:f>
      </x:c>
      <x:c r="N1036" s="0">
        <x:f>CLEAN('Historical Trades'!O1036)</x:f>
      </x:c>
      <x:c r="P1036" s="14">
        <x:f>IF(G1036="sell",M1036,-M1036)</x:f>
      </x:c>
      <x:c r="Q1036" s="14">
        <x:f>VLOOKUP(N1036,'Currency Rates'!$A$3:$C$32,3,0)</x:f>
      </x:c>
      <x:c r="R1036" s="0">
        <x:f>IF(A1036="SPUS",0,IF(A1036="FWD",0,P1036/Q1036))</x:f>
      </x:c>
    </x:row>
    <x:row r="1037" spans="1:19" x14ac:dyDescent="0.3">
      <x:c r="A1037" s="0">
        <x:f>'Historical Trades'!A1037</x:f>
      </x:c>
      <x:c r="B1037" s="0">
        <x:f>'Historical Trades'!B1037</x:f>
      </x:c>
      <x:c r="C1037" s="23">
        <x:f>'Historical Trades'!C1037</x:f>
      </x:c>
      <x:c r="D1037" s="0">
        <x:f>'Historical Trades'!D1037</x:f>
      </x:c>
      <x:c r="E1037" s="23">
        <x:f>'Historical Trades'!E1037</x:f>
      </x:c>
      <x:c r="F1037" s="0">
        <x:f>'Historical Trades'!F1037</x:f>
      </x:c>
      <x:c r="G1037" s="0">
        <x:f>'Historical Trades'!G1037</x:f>
      </x:c>
      <x:c r="H1037" s="0">
        <x:f>'Historical Trades'!H1037</x:f>
      </x:c>
      <x:c r="I1037" s="0">
        <x:f>'Historical Trades'!I1037</x:f>
      </x:c>
      <x:c r="J1037" s="0">
        <x:f>'Historical Trades'!J1037</x:f>
      </x:c>
      <x:c r="K1037" s="0">
        <x:f>'Historical Trades'!K1037</x:f>
      </x:c>
      <x:c r="L1037" s="0">
        <x:f>'Historical Trades'!L1037</x:f>
      </x:c>
      <x:c r="M1037" s="0">
        <x:f>'Historical Trades'!M1037</x:f>
      </x:c>
      <x:c r="N1037" s="0">
        <x:f>CLEAN('Historical Trades'!O1037)</x:f>
      </x:c>
      <x:c r="P1037" s="14">
        <x:f>IF(G1037="sell",M1037,-M1037)</x:f>
      </x:c>
      <x:c r="Q1037" s="14">
        <x:f>VLOOKUP(N1037,'Currency Rates'!$A$3:$C$32,3,0)</x:f>
      </x:c>
      <x:c r="R1037" s="0">
        <x:f>IF(A1037="SPUS",0,IF(A1037="FWD",0,P1037/Q1037))</x:f>
      </x:c>
    </x:row>
    <x:row r="1038" spans="1:19" x14ac:dyDescent="0.3">
      <x:c r="A1038" s="0">
        <x:f>'Historical Trades'!A1038</x:f>
      </x:c>
      <x:c r="B1038" s="0">
        <x:f>'Historical Trades'!B1038</x:f>
      </x:c>
      <x:c r="C1038" s="23">
        <x:f>'Historical Trades'!C1038</x:f>
      </x:c>
      <x:c r="D1038" s="0">
        <x:f>'Historical Trades'!D1038</x:f>
      </x:c>
      <x:c r="E1038" s="23">
        <x:f>'Historical Trades'!E1038</x:f>
      </x:c>
      <x:c r="F1038" s="0">
        <x:f>'Historical Trades'!F1038</x:f>
      </x:c>
      <x:c r="G1038" s="0">
        <x:f>'Historical Trades'!G1038</x:f>
      </x:c>
      <x:c r="H1038" s="0">
        <x:f>'Historical Trades'!H1038</x:f>
      </x:c>
      <x:c r="I1038" s="0">
        <x:f>'Historical Trades'!I1038</x:f>
      </x:c>
      <x:c r="J1038" s="0">
        <x:f>'Historical Trades'!J1038</x:f>
      </x:c>
      <x:c r="K1038" s="0">
        <x:f>'Historical Trades'!K1038</x:f>
      </x:c>
      <x:c r="L1038" s="0">
        <x:f>'Historical Trades'!L1038</x:f>
      </x:c>
      <x:c r="M1038" s="0">
        <x:f>'Historical Trades'!M1038</x:f>
      </x:c>
      <x:c r="N1038" s="0">
        <x:f>CLEAN('Historical Trades'!O1038)</x:f>
      </x:c>
      <x:c r="P1038" s="14">
        <x:f>IF(G1038="sell",M1038,-M1038)</x:f>
      </x:c>
      <x:c r="Q1038" s="14">
        <x:f>VLOOKUP(N1038,'Currency Rates'!$A$3:$C$32,3,0)</x:f>
      </x:c>
      <x:c r="R1038" s="0">
        <x:f>IF(A1038="SPUS",0,IF(A1038="FWD",0,P1038/Q1038))</x:f>
      </x:c>
    </x:row>
    <x:row r="1039" spans="1:19" x14ac:dyDescent="0.3">
      <x:c r="A1039" s="0">
        <x:f>'Historical Trades'!A1039</x:f>
      </x:c>
      <x:c r="B1039" s="0">
        <x:f>'Historical Trades'!B1039</x:f>
      </x:c>
      <x:c r="C1039" s="23">
        <x:f>'Historical Trades'!C1039</x:f>
      </x:c>
      <x:c r="D1039" s="0">
        <x:f>'Historical Trades'!D1039</x:f>
      </x:c>
      <x:c r="E1039" s="23">
        <x:f>'Historical Trades'!E1039</x:f>
      </x:c>
      <x:c r="F1039" s="0">
        <x:f>'Historical Trades'!F1039</x:f>
      </x:c>
      <x:c r="G1039" s="0">
        <x:f>'Historical Trades'!G1039</x:f>
      </x:c>
      <x:c r="H1039" s="0">
        <x:f>'Historical Trades'!H1039</x:f>
      </x:c>
      <x:c r="I1039" s="0">
        <x:f>'Historical Trades'!I1039</x:f>
      </x:c>
      <x:c r="J1039" s="0">
        <x:f>'Historical Trades'!J1039</x:f>
      </x:c>
      <x:c r="K1039" s="0">
        <x:f>'Historical Trades'!K1039</x:f>
      </x:c>
      <x:c r="L1039" s="0">
        <x:f>'Historical Trades'!L1039</x:f>
      </x:c>
      <x:c r="M1039" s="0">
        <x:f>'Historical Trades'!M1039</x:f>
      </x:c>
      <x:c r="N1039" s="0">
        <x:f>CLEAN('Historical Trades'!O1039)</x:f>
      </x:c>
      <x:c r="P1039" s="14">
        <x:f>IF(G1039="sell",M1039,-M1039)</x:f>
      </x:c>
      <x:c r="Q1039" s="14">
        <x:f>VLOOKUP(N1039,'Currency Rates'!$A$3:$C$32,3,0)</x:f>
      </x:c>
      <x:c r="R1039" s="0">
        <x:f>IF(A1039="SPUS",0,IF(A1039="FWD",0,P1039/Q1039))</x:f>
      </x:c>
    </x:row>
    <x:row r="1040" spans="1:19" x14ac:dyDescent="0.3">
      <x:c r="A1040" s="0">
        <x:f>'Historical Trades'!A1040</x:f>
      </x:c>
      <x:c r="B1040" s="0">
        <x:f>'Historical Trades'!B1040</x:f>
      </x:c>
      <x:c r="C1040" s="23">
        <x:f>'Historical Trades'!C1040</x:f>
      </x:c>
      <x:c r="D1040" s="0">
        <x:f>'Historical Trades'!D1040</x:f>
      </x:c>
      <x:c r="E1040" s="23">
        <x:f>'Historical Trades'!E1040</x:f>
      </x:c>
      <x:c r="F1040" s="0">
        <x:f>'Historical Trades'!F1040</x:f>
      </x:c>
      <x:c r="G1040" s="0">
        <x:f>'Historical Trades'!G1040</x:f>
      </x:c>
      <x:c r="H1040" s="0">
        <x:f>'Historical Trades'!H1040</x:f>
      </x:c>
      <x:c r="I1040" s="0">
        <x:f>'Historical Trades'!I1040</x:f>
      </x:c>
      <x:c r="J1040" s="0">
        <x:f>'Historical Trades'!J1040</x:f>
      </x:c>
      <x:c r="K1040" s="0">
        <x:f>'Historical Trades'!K1040</x:f>
      </x:c>
      <x:c r="L1040" s="0">
        <x:f>'Historical Trades'!L1040</x:f>
      </x:c>
      <x:c r="M1040" s="0">
        <x:f>'Historical Trades'!M1040</x:f>
      </x:c>
      <x:c r="N1040" s="0">
        <x:f>CLEAN('Historical Trades'!O1040)</x:f>
      </x:c>
      <x:c r="P1040" s="14">
        <x:f>IF(G1040="sell",M1040,-M1040)</x:f>
      </x:c>
      <x:c r="Q1040" s="14">
        <x:f>VLOOKUP(N1040,'Currency Rates'!$A$3:$C$32,3,0)</x:f>
      </x:c>
      <x:c r="R1040" s="0">
        <x:f>IF(A1040="SPUS",0,IF(A1040="FWD",0,P1040/Q1040))</x:f>
      </x:c>
    </x:row>
    <x:row r="1041" spans="1:19" x14ac:dyDescent="0.3">
      <x:c r="A1041" s="0">
        <x:f>'Historical Trades'!A1041</x:f>
      </x:c>
      <x:c r="B1041" s="0">
        <x:f>'Historical Trades'!B1041</x:f>
      </x:c>
      <x:c r="C1041" s="23">
        <x:f>'Historical Trades'!C1041</x:f>
      </x:c>
      <x:c r="D1041" s="0">
        <x:f>'Historical Trades'!D1041</x:f>
      </x:c>
      <x:c r="E1041" s="23">
        <x:f>'Historical Trades'!E1041</x:f>
      </x:c>
      <x:c r="F1041" s="0">
        <x:f>'Historical Trades'!F1041</x:f>
      </x:c>
      <x:c r="G1041" s="0">
        <x:f>'Historical Trades'!G1041</x:f>
      </x:c>
      <x:c r="H1041" s="0">
        <x:f>'Historical Trades'!H1041</x:f>
      </x:c>
      <x:c r="I1041" s="0">
        <x:f>'Historical Trades'!I1041</x:f>
      </x:c>
      <x:c r="J1041" s="0">
        <x:f>'Historical Trades'!J1041</x:f>
      </x:c>
      <x:c r="K1041" s="0">
        <x:f>'Historical Trades'!K1041</x:f>
      </x:c>
      <x:c r="L1041" s="0">
        <x:f>'Historical Trades'!L1041</x:f>
      </x:c>
      <x:c r="M1041" s="0">
        <x:f>'Historical Trades'!M1041</x:f>
      </x:c>
      <x:c r="N1041" s="0">
        <x:f>CLEAN('Historical Trades'!O1041)</x:f>
      </x:c>
      <x:c r="P1041" s="14">
        <x:f>IF(G1041="sell",M1041,-M1041)</x:f>
      </x:c>
      <x:c r="Q1041" s="14">
        <x:f>VLOOKUP(N1041,'Currency Rates'!$A$3:$C$32,3,0)</x:f>
      </x:c>
      <x:c r="R1041" s="0">
        <x:f>IF(A1041="SPUS",0,IF(A1041="FWD",0,P1041/Q1041))</x:f>
      </x:c>
    </x:row>
    <x:row r="1042" spans="1:19" x14ac:dyDescent="0.3">
      <x:c r="A1042" s="0">
        <x:f>'Historical Trades'!A1042</x:f>
      </x:c>
      <x:c r="B1042" s="0">
        <x:f>'Historical Trades'!B1042</x:f>
      </x:c>
      <x:c r="C1042" s="23">
        <x:f>'Historical Trades'!C1042</x:f>
      </x:c>
      <x:c r="D1042" s="0">
        <x:f>'Historical Trades'!D1042</x:f>
      </x:c>
      <x:c r="E1042" s="23">
        <x:f>'Historical Trades'!E1042</x:f>
      </x:c>
      <x:c r="F1042" s="0">
        <x:f>'Historical Trades'!F1042</x:f>
      </x:c>
      <x:c r="G1042" s="0">
        <x:f>'Historical Trades'!G1042</x:f>
      </x:c>
      <x:c r="H1042" s="0">
        <x:f>'Historical Trades'!H1042</x:f>
      </x:c>
      <x:c r="I1042" s="0">
        <x:f>'Historical Trades'!I1042</x:f>
      </x:c>
      <x:c r="J1042" s="0">
        <x:f>'Historical Trades'!J1042</x:f>
      </x:c>
      <x:c r="K1042" s="0">
        <x:f>'Historical Trades'!K1042</x:f>
      </x:c>
      <x:c r="L1042" s="0">
        <x:f>'Historical Trades'!L1042</x:f>
      </x:c>
      <x:c r="M1042" s="0">
        <x:f>'Historical Trades'!M1042</x:f>
      </x:c>
      <x:c r="N1042" s="0">
        <x:f>CLEAN('Historical Trades'!O1042)</x:f>
      </x:c>
      <x:c r="P1042" s="14">
        <x:f>IF(G1042="sell",M1042,-M1042)</x:f>
      </x:c>
      <x:c r="Q1042" s="14">
        <x:f>VLOOKUP(N1042,'Currency Rates'!$A$3:$C$32,3,0)</x:f>
      </x:c>
      <x:c r="R1042" s="0">
        <x:f>IF(A1042="SPUS",0,IF(A1042="FWD",0,P1042/Q1042))</x:f>
      </x:c>
    </x:row>
    <x:row r="1043" spans="1:19" x14ac:dyDescent="0.3">
      <x:c r="A1043" s="0">
        <x:f>'Historical Trades'!A1043</x:f>
      </x:c>
      <x:c r="B1043" s="0">
        <x:f>'Historical Trades'!B1043</x:f>
      </x:c>
      <x:c r="C1043" s="23">
        <x:f>'Historical Trades'!C1043</x:f>
      </x:c>
      <x:c r="D1043" s="0">
        <x:f>'Historical Trades'!D1043</x:f>
      </x:c>
      <x:c r="E1043" s="23">
        <x:f>'Historical Trades'!E1043</x:f>
      </x:c>
      <x:c r="F1043" s="0">
        <x:f>'Historical Trades'!F1043</x:f>
      </x:c>
      <x:c r="G1043" s="0">
        <x:f>'Historical Trades'!G1043</x:f>
      </x:c>
      <x:c r="H1043" s="0">
        <x:f>'Historical Trades'!H1043</x:f>
      </x:c>
      <x:c r="I1043" s="0">
        <x:f>'Historical Trades'!I1043</x:f>
      </x:c>
      <x:c r="J1043" s="0">
        <x:f>'Historical Trades'!J1043</x:f>
      </x:c>
      <x:c r="K1043" s="0">
        <x:f>'Historical Trades'!K1043</x:f>
      </x:c>
      <x:c r="L1043" s="0">
        <x:f>'Historical Trades'!L1043</x:f>
      </x:c>
      <x:c r="M1043" s="0">
        <x:f>'Historical Trades'!M1043</x:f>
      </x:c>
      <x:c r="N1043" s="0">
        <x:f>CLEAN('Historical Trades'!O1043)</x:f>
      </x:c>
      <x:c r="P1043" s="14">
        <x:f>IF(G1043="sell",M1043,-M1043)</x:f>
      </x:c>
      <x:c r="Q1043" s="14">
        <x:f>VLOOKUP(N1043,'Currency Rates'!$A$3:$C$32,3,0)</x:f>
      </x:c>
      <x:c r="R1043" s="0">
        <x:f>IF(A1043="SPUS",0,IF(A1043="FWD",0,P1043/Q1043))</x:f>
      </x:c>
    </x:row>
    <x:row r="1044" spans="1:19" x14ac:dyDescent="0.3">
      <x:c r="A1044" s="0">
        <x:f>'Historical Trades'!A1044</x:f>
      </x:c>
      <x:c r="B1044" s="0">
        <x:f>'Historical Trades'!B1044</x:f>
      </x:c>
      <x:c r="C1044" s="23">
        <x:f>'Historical Trades'!C1044</x:f>
      </x:c>
      <x:c r="D1044" s="0">
        <x:f>'Historical Trades'!D1044</x:f>
      </x:c>
      <x:c r="E1044" s="23">
        <x:f>'Historical Trades'!E1044</x:f>
      </x:c>
      <x:c r="F1044" s="0">
        <x:f>'Historical Trades'!F1044</x:f>
      </x:c>
      <x:c r="G1044" s="0">
        <x:f>'Historical Trades'!G1044</x:f>
      </x:c>
      <x:c r="H1044" s="0">
        <x:f>'Historical Trades'!H1044</x:f>
      </x:c>
      <x:c r="I1044" s="0">
        <x:f>'Historical Trades'!I1044</x:f>
      </x:c>
      <x:c r="J1044" s="0">
        <x:f>'Historical Trades'!J1044</x:f>
      </x:c>
      <x:c r="K1044" s="0">
        <x:f>'Historical Trades'!K1044</x:f>
      </x:c>
      <x:c r="L1044" s="0">
        <x:f>'Historical Trades'!L1044</x:f>
      </x:c>
      <x:c r="M1044" s="0">
        <x:f>'Historical Trades'!M1044</x:f>
      </x:c>
      <x:c r="N1044" s="0">
        <x:f>CLEAN('Historical Trades'!O1044)</x:f>
      </x:c>
      <x:c r="P1044" s="14">
        <x:f>IF(G1044="sell",M1044,-M1044)</x:f>
      </x:c>
      <x:c r="Q1044" s="14">
        <x:f>VLOOKUP(N1044,'Currency Rates'!$A$3:$C$32,3,0)</x:f>
      </x:c>
      <x:c r="R1044" s="0">
        <x:f>IF(A1044="SPUS",0,IF(A1044="FWD",0,P1044/Q1044))</x:f>
      </x:c>
    </x:row>
    <x:row r="1045" spans="1:19" x14ac:dyDescent="0.3">
      <x:c r="A1045" s="0">
        <x:f>'Historical Trades'!A1045</x:f>
      </x:c>
      <x:c r="B1045" s="0">
        <x:f>'Historical Trades'!B1045</x:f>
      </x:c>
      <x:c r="C1045" s="23">
        <x:f>'Historical Trades'!C1045</x:f>
      </x:c>
      <x:c r="D1045" s="0">
        <x:f>'Historical Trades'!D1045</x:f>
      </x:c>
      <x:c r="E1045" s="23">
        <x:f>'Historical Trades'!E1045</x:f>
      </x:c>
      <x:c r="F1045" s="0">
        <x:f>'Historical Trades'!F1045</x:f>
      </x:c>
      <x:c r="G1045" s="0">
        <x:f>'Historical Trades'!G1045</x:f>
      </x:c>
      <x:c r="H1045" s="0">
        <x:f>'Historical Trades'!H1045</x:f>
      </x:c>
      <x:c r="I1045" s="0">
        <x:f>'Historical Trades'!I1045</x:f>
      </x:c>
      <x:c r="J1045" s="0">
        <x:f>'Historical Trades'!J1045</x:f>
      </x:c>
      <x:c r="K1045" s="0">
        <x:f>'Historical Trades'!K1045</x:f>
      </x:c>
      <x:c r="L1045" s="0">
        <x:f>'Historical Trades'!L1045</x:f>
      </x:c>
      <x:c r="M1045" s="0">
        <x:f>'Historical Trades'!M1045</x:f>
      </x:c>
      <x:c r="N1045" s="0">
        <x:f>CLEAN('Historical Trades'!O1045)</x:f>
      </x:c>
      <x:c r="P1045" s="14">
        <x:f>IF(G1045="sell",M1045,-M1045)</x:f>
      </x:c>
      <x:c r="Q1045" s="14">
        <x:f>VLOOKUP(N1045,'Currency Rates'!$A$3:$C$32,3,0)</x:f>
      </x:c>
      <x:c r="R1045" s="0">
        <x:f>IF(A1045="SPUS",0,IF(A1045="FWD",0,P1045/Q1045))</x:f>
      </x:c>
    </x:row>
    <x:row r="1046" spans="1:19" x14ac:dyDescent="0.3">
      <x:c r="A1046" s="0">
        <x:f>'Historical Trades'!A1046</x:f>
      </x:c>
      <x:c r="B1046" s="0">
        <x:f>'Historical Trades'!B1046</x:f>
      </x:c>
      <x:c r="C1046" s="23">
        <x:f>'Historical Trades'!C1046</x:f>
      </x:c>
      <x:c r="D1046" s="0">
        <x:f>'Historical Trades'!D1046</x:f>
      </x:c>
      <x:c r="E1046" s="23">
        <x:f>'Historical Trades'!E1046</x:f>
      </x:c>
      <x:c r="F1046" s="0">
        <x:f>'Historical Trades'!F1046</x:f>
      </x:c>
      <x:c r="G1046" s="0">
        <x:f>'Historical Trades'!G1046</x:f>
      </x:c>
      <x:c r="H1046" s="0">
        <x:f>'Historical Trades'!H1046</x:f>
      </x:c>
      <x:c r="I1046" s="0">
        <x:f>'Historical Trades'!I1046</x:f>
      </x:c>
      <x:c r="J1046" s="0">
        <x:f>'Historical Trades'!J1046</x:f>
      </x:c>
      <x:c r="K1046" s="0">
        <x:f>'Historical Trades'!K1046</x:f>
      </x:c>
      <x:c r="L1046" s="0">
        <x:f>'Historical Trades'!L1046</x:f>
      </x:c>
      <x:c r="M1046" s="0">
        <x:f>'Historical Trades'!M1046</x:f>
      </x:c>
      <x:c r="N1046" s="0">
        <x:f>CLEAN('Historical Trades'!O1046)</x:f>
      </x:c>
      <x:c r="P1046" s="14">
        <x:f>IF(G1046="sell",M1046,-M1046)</x:f>
      </x:c>
      <x:c r="Q1046" s="14">
        <x:f>VLOOKUP(N1046,'Currency Rates'!$A$3:$C$32,3,0)</x:f>
      </x:c>
      <x:c r="R1046" s="0">
        <x:f>IF(A1046="SPUS",0,IF(A1046="FWD",0,P1046/Q1046))</x:f>
      </x:c>
    </x:row>
    <x:row r="1047" spans="1:19" x14ac:dyDescent="0.3">
      <x:c r="A1047" s="0">
        <x:f>'Historical Trades'!A1047</x:f>
      </x:c>
      <x:c r="B1047" s="0">
        <x:f>'Historical Trades'!B1047</x:f>
      </x:c>
      <x:c r="C1047" s="23">
        <x:f>'Historical Trades'!C1047</x:f>
      </x:c>
      <x:c r="D1047" s="0">
        <x:f>'Historical Trades'!D1047</x:f>
      </x:c>
      <x:c r="E1047" s="23">
        <x:f>'Historical Trades'!E1047</x:f>
      </x:c>
      <x:c r="F1047" s="0">
        <x:f>'Historical Trades'!F1047</x:f>
      </x:c>
      <x:c r="G1047" s="0">
        <x:f>'Historical Trades'!G1047</x:f>
      </x:c>
      <x:c r="H1047" s="0">
        <x:f>'Historical Trades'!H1047</x:f>
      </x:c>
      <x:c r="I1047" s="0">
        <x:f>'Historical Trades'!I1047</x:f>
      </x:c>
      <x:c r="J1047" s="0">
        <x:f>'Historical Trades'!J1047</x:f>
      </x:c>
      <x:c r="K1047" s="0">
        <x:f>'Historical Trades'!K1047</x:f>
      </x:c>
      <x:c r="L1047" s="0">
        <x:f>'Historical Trades'!L1047</x:f>
      </x:c>
      <x:c r="M1047" s="0">
        <x:f>'Historical Trades'!M1047</x:f>
      </x:c>
      <x:c r="N1047" s="0">
        <x:f>CLEAN('Historical Trades'!O1047)</x:f>
      </x:c>
      <x:c r="P1047" s="14">
        <x:f>IF(G1047="sell",M1047,-M1047)</x:f>
      </x:c>
      <x:c r="Q1047" s="14">
        <x:f>VLOOKUP(N1047,'Currency Rates'!$A$3:$C$32,3,0)</x:f>
      </x:c>
      <x:c r="R1047" s="0">
        <x:f>IF(A1047="SPUS",0,IF(A1047="FWD",0,P1047/Q1047))</x:f>
      </x:c>
    </x:row>
    <x:row r="1048" spans="1:19" x14ac:dyDescent="0.3">
      <x:c r="A1048" s="0">
        <x:f>'Historical Trades'!A1048</x:f>
      </x:c>
      <x:c r="B1048" s="0">
        <x:f>'Historical Trades'!B1048</x:f>
      </x:c>
      <x:c r="C1048" s="23">
        <x:f>'Historical Trades'!C1048</x:f>
      </x:c>
      <x:c r="D1048" s="0">
        <x:f>'Historical Trades'!D1048</x:f>
      </x:c>
      <x:c r="E1048" s="23">
        <x:f>'Historical Trades'!E1048</x:f>
      </x:c>
      <x:c r="F1048" s="0">
        <x:f>'Historical Trades'!F1048</x:f>
      </x:c>
      <x:c r="G1048" s="0">
        <x:f>'Historical Trades'!G1048</x:f>
      </x:c>
      <x:c r="H1048" s="0">
        <x:f>'Historical Trades'!H1048</x:f>
      </x:c>
      <x:c r="I1048" s="0">
        <x:f>'Historical Trades'!I1048</x:f>
      </x:c>
      <x:c r="J1048" s="0">
        <x:f>'Historical Trades'!J1048</x:f>
      </x:c>
      <x:c r="K1048" s="0">
        <x:f>'Historical Trades'!K1048</x:f>
      </x:c>
      <x:c r="L1048" s="0">
        <x:f>'Historical Trades'!L1048</x:f>
      </x:c>
      <x:c r="M1048" s="0">
        <x:f>'Historical Trades'!M1048</x:f>
      </x:c>
      <x:c r="N1048" s="0">
        <x:f>CLEAN('Historical Trades'!O1048)</x:f>
      </x:c>
      <x:c r="P1048" s="14">
        <x:f>IF(G1048="sell",M1048,-M1048)</x:f>
      </x:c>
      <x:c r="Q1048" s="14">
        <x:f>VLOOKUP(N1048,'Currency Rates'!$A$3:$C$32,3,0)</x:f>
      </x:c>
      <x:c r="R1048" s="0">
        <x:f>IF(A1048="SPUS",0,IF(A1048="FWD",0,P1048/Q1048))</x:f>
      </x:c>
    </x:row>
    <x:row r="1049" spans="1:19" x14ac:dyDescent="0.3">
      <x:c r="A1049" s="0">
        <x:f>'Historical Trades'!A1049</x:f>
      </x:c>
      <x:c r="B1049" s="0">
        <x:f>'Historical Trades'!B1049</x:f>
      </x:c>
      <x:c r="C1049" s="23">
        <x:f>'Historical Trades'!C1049</x:f>
      </x:c>
      <x:c r="D1049" s="0">
        <x:f>'Historical Trades'!D1049</x:f>
      </x:c>
      <x:c r="E1049" s="23">
        <x:f>'Historical Trades'!E1049</x:f>
      </x:c>
      <x:c r="F1049" s="0">
        <x:f>'Historical Trades'!F1049</x:f>
      </x:c>
      <x:c r="G1049" s="0">
        <x:f>'Historical Trades'!G1049</x:f>
      </x:c>
      <x:c r="H1049" s="0">
        <x:f>'Historical Trades'!H1049</x:f>
      </x:c>
      <x:c r="I1049" s="0">
        <x:f>'Historical Trades'!I1049</x:f>
      </x:c>
      <x:c r="J1049" s="0">
        <x:f>'Historical Trades'!J1049</x:f>
      </x:c>
      <x:c r="K1049" s="0">
        <x:f>'Historical Trades'!K1049</x:f>
      </x:c>
      <x:c r="L1049" s="0">
        <x:f>'Historical Trades'!L1049</x:f>
      </x:c>
      <x:c r="M1049" s="0">
        <x:f>'Historical Trades'!M1049</x:f>
      </x:c>
      <x:c r="N1049" s="0">
        <x:f>CLEAN('Historical Trades'!O1049)</x:f>
      </x:c>
      <x:c r="P1049" s="14">
        <x:f>IF(G1049="sell",M1049,-M1049)</x:f>
      </x:c>
      <x:c r="Q1049" s="14">
        <x:f>VLOOKUP(N1049,'Currency Rates'!$A$3:$C$32,3,0)</x:f>
      </x:c>
      <x:c r="R1049" s="0">
        <x:f>IF(A1049="SPUS",0,IF(A1049="FWD",0,P1049/Q1049))</x:f>
      </x:c>
    </x:row>
    <x:row r="1050" spans="1:19" x14ac:dyDescent="0.3">
      <x:c r="A1050" s="0">
        <x:f>'Historical Trades'!A1050</x:f>
      </x:c>
      <x:c r="B1050" s="0">
        <x:f>'Historical Trades'!B1050</x:f>
      </x:c>
      <x:c r="C1050" s="23">
        <x:f>'Historical Trades'!C1050</x:f>
      </x:c>
      <x:c r="D1050" s="0">
        <x:f>'Historical Trades'!D1050</x:f>
      </x:c>
      <x:c r="E1050" s="23">
        <x:f>'Historical Trades'!E1050</x:f>
      </x:c>
      <x:c r="F1050" s="0">
        <x:f>'Historical Trades'!F1050</x:f>
      </x:c>
      <x:c r="G1050" s="0">
        <x:f>'Historical Trades'!G1050</x:f>
      </x:c>
      <x:c r="H1050" s="0">
        <x:f>'Historical Trades'!H1050</x:f>
      </x:c>
      <x:c r="I1050" s="0">
        <x:f>'Historical Trades'!I1050</x:f>
      </x:c>
      <x:c r="J1050" s="0">
        <x:f>'Historical Trades'!J1050</x:f>
      </x:c>
      <x:c r="K1050" s="0">
        <x:f>'Historical Trades'!K1050</x:f>
      </x:c>
      <x:c r="L1050" s="0">
        <x:f>'Historical Trades'!L1050</x:f>
      </x:c>
      <x:c r="M1050" s="0">
        <x:f>'Historical Trades'!M1050</x:f>
      </x:c>
      <x:c r="N1050" s="0">
        <x:f>CLEAN('Historical Trades'!O1050)</x:f>
      </x:c>
      <x:c r="P1050" s="14">
        <x:f>IF(G1050="sell",M1050,-M1050)</x:f>
      </x:c>
      <x:c r="Q1050" s="14">
        <x:f>VLOOKUP(N1050,'Currency Rates'!$A$3:$C$32,3,0)</x:f>
      </x:c>
      <x:c r="R1050" s="0">
        <x:f>IF(A1050="SPUS",0,IF(A1050="FWD",0,P1050/Q1050))</x:f>
      </x:c>
    </x:row>
    <x:row r="1051" spans="1:19" x14ac:dyDescent="0.3">
      <x:c r="A1051" s="0">
        <x:f>'Historical Trades'!A1051</x:f>
      </x:c>
      <x:c r="B1051" s="0">
        <x:f>'Historical Trades'!B1051</x:f>
      </x:c>
      <x:c r="C1051" s="23">
        <x:f>'Historical Trades'!C1051</x:f>
      </x:c>
      <x:c r="D1051" s="0">
        <x:f>'Historical Trades'!D1051</x:f>
      </x:c>
      <x:c r="E1051" s="23">
        <x:f>'Historical Trades'!E1051</x:f>
      </x:c>
      <x:c r="F1051" s="0">
        <x:f>'Historical Trades'!F1051</x:f>
      </x:c>
      <x:c r="G1051" s="0">
        <x:f>'Historical Trades'!G1051</x:f>
      </x:c>
      <x:c r="H1051" s="0">
        <x:f>'Historical Trades'!H1051</x:f>
      </x:c>
      <x:c r="I1051" s="0">
        <x:f>'Historical Trades'!I1051</x:f>
      </x:c>
      <x:c r="J1051" s="0">
        <x:f>'Historical Trades'!J1051</x:f>
      </x:c>
      <x:c r="K1051" s="0">
        <x:f>'Historical Trades'!K1051</x:f>
      </x:c>
      <x:c r="L1051" s="0">
        <x:f>'Historical Trades'!L1051</x:f>
      </x:c>
      <x:c r="M1051" s="0">
        <x:f>'Historical Trades'!M1051</x:f>
      </x:c>
      <x:c r="N1051" s="0">
        <x:f>CLEAN('Historical Trades'!O1051)</x:f>
      </x:c>
      <x:c r="P1051" s="14">
        <x:f>IF(G1051="sell",M1051,-M1051)</x:f>
      </x:c>
      <x:c r="Q1051" s="14">
        <x:f>VLOOKUP(N1051,'Currency Rates'!$A$3:$C$32,3,0)</x:f>
      </x:c>
      <x:c r="R1051" s="0">
        <x:f>IF(A1051="SPUS",0,IF(A1051="FWD",0,P1051/Q1051))</x:f>
      </x:c>
    </x:row>
    <x:row r="1052" spans="1:19" x14ac:dyDescent="0.3">
      <x:c r="A1052" s="0">
        <x:f>'Historical Trades'!A1052</x:f>
      </x:c>
      <x:c r="B1052" s="0">
        <x:f>'Historical Trades'!B1052</x:f>
      </x:c>
      <x:c r="C1052" s="23">
        <x:f>'Historical Trades'!C1052</x:f>
      </x:c>
      <x:c r="D1052" s="0">
        <x:f>'Historical Trades'!D1052</x:f>
      </x:c>
      <x:c r="E1052" s="23">
        <x:f>'Historical Trades'!E1052</x:f>
      </x:c>
      <x:c r="F1052" s="0">
        <x:f>'Historical Trades'!F1052</x:f>
      </x:c>
      <x:c r="G1052" s="0">
        <x:f>'Historical Trades'!G1052</x:f>
      </x:c>
      <x:c r="H1052" s="0">
        <x:f>'Historical Trades'!H1052</x:f>
      </x:c>
      <x:c r="I1052" s="0">
        <x:f>'Historical Trades'!I1052</x:f>
      </x:c>
      <x:c r="J1052" s="0">
        <x:f>'Historical Trades'!J1052</x:f>
      </x:c>
      <x:c r="K1052" s="0">
        <x:f>'Historical Trades'!K1052</x:f>
      </x:c>
      <x:c r="L1052" s="0">
        <x:f>'Historical Trades'!L1052</x:f>
      </x:c>
      <x:c r="M1052" s="0">
        <x:f>'Historical Trades'!M1052</x:f>
      </x:c>
      <x:c r="N1052" s="0">
        <x:f>CLEAN('Historical Trades'!O1052)</x:f>
      </x:c>
      <x:c r="P1052" s="14">
        <x:f>IF(G1052="sell",M1052,-M1052)</x:f>
      </x:c>
      <x:c r="Q1052" s="14">
        <x:f>VLOOKUP(N1052,'Currency Rates'!$A$3:$C$32,3,0)</x:f>
      </x:c>
      <x:c r="R1052" s="0">
        <x:f>IF(A1052="SPUS",0,IF(A1052="FWD",0,P1052/Q1052))</x:f>
      </x:c>
    </x:row>
    <x:row r="1053" spans="1:19" x14ac:dyDescent="0.3">
      <x:c r="A1053" s="0">
        <x:f>'Historical Trades'!A1053</x:f>
      </x:c>
      <x:c r="B1053" s="0">
        <x:f>'Historical Trades'!B1053</x:f>
      </x:c>
      <x:c r="C1053" s="23">
        <x:f>'Historical Trades'!C1053</x:f>
      </x:c>
      <x:c r="D1053" s="0">
        <x:f>'Historical Trades'!D1053</x:f>
      </x:c>
      <x:c r="E1053" s="23">
        <x:f>'Historical Trades'!E1053</x:f>
      </x:c>
      <x:c r="F1053" s="0">
        <x:f>'Historical Trades'!F1053</x:f>
      </x:c>
      <x:c r="G1053" s="0">
        <x:f>'Historical Trades'!G1053</x:f>
      </x:c>
      <x:c r="H1053" s="0">
        <x:f>'Historical Trades'!H1053</x:f>
      </x:c>
      <x:c r="I1053" s="0">
        <x:f>'Historical Trades'!I1053</x:f>
      </x:c>
      <x:c r="J1053" s="0">
        <x:f>'Historical Trades'!J1053</x:f>
      </x:c>
      <x:c r="K1053" s="0">
        <x:f>'Historical Trades'!K1053</x:f>
      </x:c>
      <x:c r="L1053" s="0">
        <x:f>'Historical Trades'!L1053</x:f>
      </x:c>
      <x:c r="M1053" s="0">
        <x:f>'Historical Trades'!M1053</x:f>
      </x:c>
      <x:c r="N1053" s="0">
        <x:f>CLEAN('Historical Trades'!O1053)</x:f>
      </x:c>
      <x:c r="P1053" s="14">
        <x:f>IF(G1053="sell",M1053,-M1053)</x:f>
      </x:c>
      <x:c r="Q1053" s="14">
        <x:f>VLOOKUP(N1053,'Currency Rates'!$A$3:$C$32,3,0)</x:f>
      </x:c>
      <x:c r="R1053" s="0">
        <x:f>IF(A1053="SPUS",0,IF(A1053="FWD",0,P1053/Q1053))</x:f>
      </x:c>
    </x:row>
    <x:row r="1054" spans="1:19" x14ac:dyDescent="0.3">
      <x:c r="A1054" s="0">
        <x:f>'Historical Trades'!A1054</x:f>
      </x:c>
      <x:c r="B1054" s="0">
        <x:f>'Historical Trades'!B1054</x:f>
      </x:c>
      <x:c r="C1054" s="23">
        <x:f>'Historical Trades'!C1054</x:f>
      </x:c>
      <x:c r="D1054" s="0">
        <x:f>'Historical Trades'!D1054</x:f>
      </x:c>
      <x:c r="E1054" s="23">
        <x:f>'Historical Trades'!E1054</x:f>
      </x:c>
      <x:c r="F1054" s="0">
        <x:f>'Historical Trades'!F1054</x:f>
      </x:c>
      <x:c r="G1054" s="0">
        <x:f>'Historical Trades'!G1054</x:f>
      </x:c>
      <x:c r="H1054" s="0">
        <x:f>'Historical Trades'!H1054</x:f>
      </x:c>
      <x:c r="I1054" s="0">
        <x:f>'Historical Trades'!I1054</x:f>
      </x:c>
      <x:c r="J1054" s="0">
        <x:f>'Historical Trades'!J1054</x:f>
      </x:c>
      <x:c r="K1054" s="0">
        <x:f>'Historical Trades'!K1054</x:f>
      </x:c>
      <x:c r="L1054" s="0">
        <x:f>'Historical Trades'!L1054</x:f>
      </x:c>
      <x:c r="M1054" s="0">
        <x:f>'Historical Trades'!M1054</x:f>
      </x:c>
      <x:c r="N1054" s="0">
        <x:f>CLEAN('Historical Trades'!O1054)</x:f>
      </x:c>
      <x:c r="P1054" s="14">
        <x:f>IF(G1054="sell",M1054,-M1054)</x:f>
      </x:c>
      <x:c r="Q1054" s="14">
        <x:f>VLOOKUP(N1054,'Currency Rates'!$A$3:$C$32,3,0)</x:f>
      </x:c>
      <x:c r="R1054" s="0">
        <x:f>IF(A1054="SPUS",0,IF(A1054="FWD",0,P1054/Q1054))</x:f>
      </x:c>
    </x:row>
    <x:row r="1055" spans="1:19" x14ac:dyDescent="0.3">
      <x:c r="A1055" s="0">
        <x:f>'Historical Trades'!A1055</x:f>
      </x:c>
      <x:c r="B1055" s="0">
        <x:f>'Historical Trades'!B1055</x:f>
      </x:c>
      <x:c r="C1055" s="23">
        <x:f>'Historical Trades'!C1055</x:f>
      </x:c>
      <x:c r="D1055" s="0">
        <x:f>'Historical Trades'!D1055</x:f>
      </x:c>
      <x:c r="E1055" s="23">
        <x:f>'Historical Trades'!E1055</x:f>
      </x:c>
      <x:c r="F1055" s="0">
        <x:f>'Historical Trades'!F1055</x:f>
      </x:c>
      <x:c r="G1055" s="0">
        <x:f>'Historical Trades'!G1055</x:f>
      </x:c>
      <x:c r="H1055" s="0">
        <x:f>'Historical Trades'!H1055</x:f>
      </x:c>
      <x:c r="I1055" s="0">
        <x:f>'Historical Trades'!I1055</x:f>
      </x:c>
      <x:c r="J1055" s="0">
        <x:f>'Historical Trades'!J1055</x:f>
      </x:c>
      <x:c r="K1055" s="0">
        <x:f>'Historical Trades'!K1055</x:f>
      </x:c>
      <x:c r="L1055" s="0">
        <x:f>'Historical Trades'!L1055</x:f>
      </x:c>
      <x:c r="M1055" s="0">
        <x:f>'Historical Trades'!M1055</x:f>
      </x:c>
      <x:c r="N1055" s="0">
        <x:f>CLEAN('Historical Trades'!O1055)</x:f>
      </x:c>
      <x:c r="P1055" s="14">
        <x:f>IF(G1055="sell",M1055,-M1055)</x:f>
      </x:c>
      <x:c r="Q1055" s="14">
        <x:f>VLOOKUP(N1055,'Currency Rates'!$A$3:$C$32,3,0)</x:f>
      </x:c>
      <x:c r="R1055" s="0">
        <x:f>IF(A1055="SPUS",0,IF(A1055="FWD",0,P1055/Q1055))</x:f>
      </x:c>
    </x:row>
    <x:row r="1056" spans="1:19" x14ac:dyDescent="0.3">
      <x:c r="A1056" s="0">
        <x:f>'Historical Trades'!A1056</x:f>
      </x:c>
      <x:c r="B1056" s="0">
        <x:f>'Historical Trades'!B1056</x:f>
      </x:c>
      <x:c r="C1056" s="23">
        <x:f>'Historical Trades'!C1056</x:f>
      </x:c>
      <x:c r="D1056" s="0">
        <x:f>'Historical Trades'!D1056</x:f>
      </x:c>
      <x:c r="E1056" s="23">
        <x:f>'Historical Trades'!E1056</x:f>
      </x:c>
      <x:c r="F1056" s="0">
        <x:f>'Historical Trades'!F1056</x:f>
      </x:c>
      <x:c r="G1056" s="0">
        <x:f>'Historical Trades'!G1056</x:f>
      </x:c>
      <x:c r="H1056" s="0">
        <x:f>'Historical Trades'!H1056</x:f>
      </x:c>
      <x:c r="I1056" s="0">
        <x:f>'Historical Trades'!I1056</x:f>
      </x:c>
      <x:c r="J1056" s="0">
        <x:f>'Historical Trades'!J1056</x:f>
      </x:c>
      <x:c r="K1056" s="0">
        <x:f>'Historical Trades'!K1056</x:f>
      </x:c>
      <x:c r="L1056" s="0">
        <x:f>'Historical Trades'!L1056</x:f>
      </x:c>
      <x:c r="M1056" s="0">
        <x:f>'Historical Trades'!M1056</x:f>
      </x:c>
      <x:c r="N1056" s="0">
        <x:f>CLEAN('Historical Trades'!O1056)</x:f>
      </x:c>
      <x:c r="P1056" s="14">
        <x:f>IF(G1056="sell",M1056,-M1056)</x:f>
      </x:c>
      <x:c r="Q1056" s="14">
        <x:f>VLOOKUP(N1056,'Currency Rates'!$A$3:$C$32,3,0)</x:f>
      </x:c>
      <x:c r="R1056" s="0">
        <x:f>IF(A1056="SPUS",0,IF(A1056="FWD",0,P1056/Q1056))</x:f>
      </x:c>
    </x:row>
    <x:row r="1057" spans="1:19" x14ac:dyDescent="0.3">
      <x:c r="A1057" s="0">
        <x:f>'Historical Trades'!A1057</x:f>
      </x:c>
      <x:c r="B1057" s="0">
        <x:f>'Historical Trades'!B1057</x:f>
      </x:c>
      <x:c r="C1057" s="23">
        <x:f>'Historical Trades'!C1057</x:f>
      </x:c>
      <x:c r="D1057" s="0">
        <x:f>'Historical Trades'!D1057</x:f>
      </x:c>
      <x:c r="E1057" s="23">
        <x:f>'Historical Trades'!E1057</x:f>
      </x:c>
      <x:c r="F1057" s="0">
        <x:f>'Historical Trades'!F1057</x:f>
      </x:c>
      <x:c r="G1057" s="0">
        <x:f>'Historical Trades'!G1057</x:f>
      </x:c>
      <x:c r="H1057" s="0">
        <x:f>'Historical Trades'!H1057</x:f>
      </x:c>
      <x:c r="I1057" s="0">
        <x:f>'Historical Trades'!I1057</x:f>
      </x:c>
      <x:c r="J1057" s="0">
        <x:f>'Historical Trades'!J1057</x:f>
      </x:c>
      <x:c r="K1057" s="0">
        <x:f>'Historical Trades'!K1057</x:f>
      </x:c>
      <x:c r="L1057" s="0">
        <x:f>'Historical Trades'!L1057</x:f>
      </x:c>
      <x:c r="M1057" s="0">
        <x:f>'Historical Trades'!M1057</x:f>
      </x:c>
      <x:c r="N1057" s="0">
        <x:f>CLEAN('Historical Trades'!O1057)</x:f>
      </x:c>
      <x:c r="P1057" s="14">
        <x:f>IF(G1057="sell",M1057,-M1057)</x:f>
      </x:c>
      <x:c r="Q1057" s="14">
        <x:f>VLOOKUP(N1057,'Currency Rates'!$A$3:$C$32,3,0)</x:f>
      </x:c>
      <x:c r="R1057" s="0">
        <x:f>IF(A1057="SPUS",0,IF(A1057="FWD",0,P1057/Q1057))</x:f>
      </x:c>
    </x:row>
    <x:row r="1058" spans="1:19" x14ac:dyDescent="0.3">
      <x:c r="A1058" s="0">
        <x:f>'Historical Trades'!A1058</x:f>
      </x:c>
      <x:c r="B1058" s="0">
        <x:f>'Historical Trades'!B1058</x:f>
      </x:c>
      <x:c r="C1058" s="23">
        <x:f>'Historical Trades'!C1058</x:f>
      </x:c>
      <x:c r="D1058" s="0">
        <x:f>'Historical Trades'!D1058</x:f>
      </x:c>
      <x:c r="E1058" s="23">
        <x:f>'Historical Trades'!E1058</x:f>
      </x:c>
      <x:c r="F1058" s="0">
        <x:f>'Historical Trades'!F1058</x:f>
      </x:c>
      <x:c r="G1058" s="0">
        <x:f>'Historical Trades'!G1058</x:f>
      </x:c>
      <x:c r="H1058" s="0">
        <x:f>'Historical Trades'!H1058</x:f>
      </x:c>
      <x:c r="I1058" s="0">
        <x:f>'Historical Trades'!I1058</x:f>
      </x:c>
      <x:c r="J1058" s="0">
        <x:f>'Historical Trades'!J1058</x:f>
      </x:c>
      <x:c r="K1058" s="0">
        <x:f>'Historical Trades'!K1058</x:f>
      </x:c>
      <x:c r="L1058" s="0">
        <x:f>'Historical Trades'!L1058</x:f>
      </x:c>
      <x:c r="M1058" s="0">
        <x:f>'Historical Trades'!M1058</x:f>
      </x:c>
      <x:c r="N1058" s="0">
        <x:f>CLEAN('Historical Trades'!O1058)</x:f>
      </x:c>
      <x:c r="P1058" s="14">
        <x:f>IF(G1058="sell",M1058,-M1058)</x:f>
      </x:c>
      <x:c r="Q1058" s="14">
        <x:f>VLOOKUP(N1058,'Currency Rates'!$A$3:$C$32,3,0)</x:f>
      </x:c>
      <x:c r="R1058" s="0">
        <x:f>IF(A1058="SPUS",0,IF(A1058="FWD",0,P1058/Q1058))</x:f>
      </x:c>
    </x:row>
    <x:row r="1059" spans="1:19" x14ac:dyDescent="0.3">
      <x:c r="A1059" s="0">
        <x:f>'Historical Trades'!A1059</x:f>
      </x:c>
      <x:c r="B1059" s="0">
        <x:f>'Historical Trades'!B1059</x:f>
      </x:c>
      <x:c r="C1059" s="23">
        <x:f>'Historical Trades'!C1059</x:f>
      </x:c>
      <x:c r="D1059" s="0">
        <x:f>'Historical Trades'!D1059</x:f>
      </x:c>
      <x:c r="E1059" s="23">
        <x:f>'Historical Trades'!E1059</x:f>
      </x:c>
      <x:c r="F1059" s="0">
        <x:f>'Historical Trades'!F1059</x:f>
      </x:c>
      <x:c r="G1059" s="0">
        <x:f>'Historical Trades'!G1059</x:f>
      </x:c>
      <x:c r="H1059" s="0">
        <x:f>'Historical Trades'!H1059</x:f>
      </x:c>
      <x:c r="I1059" s="0">
        <x:f>'Historical Trades'!I1059</x:f>
      </x:c>
      <x:c r="J1059" s="0">
        <x:f>'Historical Trades'!J1059</x:f>
      </x:c>
      <x:c r="K1059" s="0">
        <x:f>'Historical Trades'!K1059</x:f>
      </x:c>
      <x:c r="L1059" s="0">
        <x:f>'Historical Trades'!L1059</x:f>
      </x:c>
      <x:c r="M1059" s="0">
        <x:f>'Historical Trades'!M1059</x:f>
      </x:c>
      <x:c r="N1059" s="0">
        <x:f>CLEAN('Historical Trades'!O1059)</x:f>
      </x:c>
      <x:c r="P1059" s="14">
        <x:f>IF(G1059="sell",M1059,-M1059)</x:f>
      </x:c>
      <x:c r="Q1059" s="14">
        <x:f>VLOOKUP(N1059,'Currency Rates'!$A$3:$C$32,3,0)</x:f>
      </x:c>
      <x:c r="R1059" s="0">
        <x:f>IF(A1059="SPUS",0,IF(A1059="FWD",0,P1059/Q1059))</x:f>
      </x:c>
    </x:row>
    <x:row r="1060" spans="1:19" x14ac:dyDescent="0.3">
      <x:c r="A1060" s="0">
        <x:f>'Historical Trades'!A1060</x:f>
      </x:c>
      <x:c r="B1060" s="0">
        <x:f>'Historical Trades'!B1060</x:f>
      </x:c>
      <x:c r="C1060" s="23">
        <x:f>'Historical Trades'!C1060</x:f>
      </x:c>
      <x:c r="D1060" s="0">
        <x:f>'Historical Trades'!D1060</x:f>
      </x:c>
      <x:c r="E1060" s="23">
        <x:f>'Historical Trades'!E1060</x:f>
      </x:c>
      <x:c r="F1060" s="0">
        <x:f>'Historical Trades'!F1060</x:f>
      </x:c>
      <x:c r="G1060" s="0">
        <x:f>'Historical Trades'!G1060</x:f>
      </x:c>
      <x:c r="H1060" s="0">
        <x:f>'Historical Trades'!H1060</x:f>
      </x:c>
      <x:c r="I1060" s="0">
        <x:f>'Historical Trades'!I1060</x:f>
      </x:c>
      <x:c r="J1060" s="0">
        <x:f>'Historical Trades'!J1060</x:f>
      </x:c>
      <x:c r="K1060" s="0">
        <x:f>'Historical Trades'!K1060</x:f>
      </x:c>
      <x:c r="L1060" s="0">
        <x:f>'Historical Trades'!L1060</x:f>
      </x:c>
      <x:c r="M1060" s="0">
        <x:f>'Historical Trades'!M1060</x:f>
      </x:c>
      <x:c r="N1060" s="0">
        <x:f>CLEAN('Historical Trades'!O1060)</x:f>
      </x:c>
      <x:c r="P1060" s="14">
        <x:f>IF(G1060="sell",M1060,-M1060)</x:f>
      </x:c>
      <x:c r="Q1060" s="14">
        <x:f>VLOOKUP(N1060,'Currency Rates'!$A$3:$C$32,3,0)</x:f>
      </x:c>
      <x:c r="R1060" s="0">
        <x:f>IF(A1060="SPUS",0,IF(A1060="FWD",0,P1060/Q1060))</x:f>
      </x:c>
    </x:row>
    <x:row r="1061" spans="1:19" x14ac:dyDescent="0.3">
      <x:c r="A1061" s="0">
        <x:f>'Historical Trades'!A1061</x:f>
      </x:c>
      <x:c r="B1061" s="0">
        <x:f>'Historical Trades'!B1061</x:f>
      </x:c>
      <x:c r="C1061" s="23">
        <x:f>'Historical Trades'!C1061</x:f>
      </x:c>
      <x:c r="D1061" s="0">
        <x:f>'Historical Trades'!D1061</x:f>
      </x:c>
      <x:c r="E1061" s="23">
        <x:f>'Historical Trades'!E1061</x:f>
      </x:c>
      <x:c r="F1061" s="0">
        <x:f>'Historical Trades'!F1061</x:f>
      </x:c>
      <x:c r="G1061" s="0">
        <x:f>'Historical Trades'!G1061</x:f>
      </x:c>
      <x:c r="H1061" s="0">
        <x:f>'Historical Trades'!H1061</x:f>
      </x:c>
      <x:c r="I1061" s="0">
        <x:f>'Historical Trades'!I1061</x:f>
      </x:c>
      <x:c r="J1061" s="0">
        <x:f>'Historical Trades'!J1061</x:f>
      </x:c>
      <x:c r="K1061" s="0">
        <x:f>'Historical Trades'!K1061</x:f>
      </x:c>
      <x:c r="L1061" s="0">
        <x:f>'Historical Trades'!L1061</x:f>
      </x:c>
      <x:c r="M1061" s="0">
        <x:f>'Historical Trades'!M1061</x:f>
      </x:c>
      <x:c r="N1061" s="0">
        <x:f>CLEAN('Historical Trades'!O1061)</x:f>
      </x:c>
      <x:c r="P1061" s="14">
        <x:f>IF(G1061="sell",M1061,-M1061)</x:f>
      </x:c>
      <x:c r="Q1061" s="14">
        <x:f>VLOOKUP(N1061,'Currency Rates'!$A$3:$C$32,3,0)</x:f>
      </x:c>
      <x:c r="R1061" s="0">
        <x:f>IF(A1061="SPUS",0,IF(A1061="FWD",0,P1061/Q1061))</x:f>
      </x:c>
    </x:row>
    <x:row r="1062" spans="1:19" x14ac:dyDescent="0.3">
      <x:c r="A1062" s="0">
        <x:f>'Historical Trades'!A1062</x:f>
      </x:c>
      <x:c r="B1062" s="0">
        <x:f>'Historical Trades'!B1062</x:f>
      </x:c>
      <x:c r="C1062" s="23">
        <x:f>'Historical Trades'!C1062</x:f>
      </x:c>
      <x:c r="D1062" s="0">
        <x:f>'Historical Trades'!D1062</x:f>
      </x:c>
      <x:c r="E1062" s="23">
        <x:f>'Historical Trades'!E1062</x:f>
      </x:c>
      <x:c r="F1062" s="0">
        <x:f>'Historical Trades'!F1062</x:f>
      </x:c>
      <x:c r="G1062" s="0">
        <x:f>'Historical Trades'!G1062</x:f>
      </x:c>
      <x:c r="H1062" s="0">
        <x:f>'Historical Trades'!H1062</x:f>
      </x:c>
      <x:c r="I1062" s="0">
        <x:f>'Historical Trades'!I1062</x:f>
      </x:c>
      <x:c r="J1062" s="0">
        <x:f>'Historical Trades'!J1062</x:f>
      </x:c>
      <x:c r="K1062" s="0">
        <x:f>'Historical Trades'!K1062</x:f>
      </x:c>
      <x:c r="L1062" s="0">
        <x:f>'Historical Trades'!L1062</x:f>
      </x:c>
      <x:c r="M1062" s="0">
        <x:f>'Historical Trades'!M1062</x:f>
      </x:c>
      <x:c r="N1062" s="0">
        <x:f>CLEAN('Historical Trades'!O1062)</x:f>
      </x:c>
      <x:c r="P1062" s="14">
        <x:f>IF(G1062="sell",M1062,-M1062)</x:f>
      </x:c>
      <x:c r="Q1062" s="14">
        <x:f>VLOOKUP(N1062,'Currency Rates'!$A$3:$C$32,3,0)</x:f>
      </x:c>
      <x:c r="R1062" s="0">
        <x:f>IF(A1062="SPUS",0,IF(A1062="FWD",0,P1062/Q1062))</x:f>
      </x:c>
    </x:row>
    <x:row r="1063" spans="1:19" x14ac:dyDescent="0.3">
      <x:c r="A1063" s="0">
        <x:f>'Historical Trades'!A1063</x:f>
      </x:c>
      <x:c r="B1063" s="0">
        <x:f>'Historical Trades'!B1063</x:f>
      </x:c>
      <x:c r="C1063" s="23">
        <x:f>'Historical Trades'!C1063</x:f>
      </x:c>
      <x:c r="D1063" s="0">
        <x:f>'Historical Trades'!D1063</x:f>
      </x:c>
      <x:c r="E1063" s="23">
        <x:f>'Historical Trades'!E1063</x:f>
      </x:c>
      <x:c r="F1063" s="0">
        <x:f>'Historical Trades'!F1063</x:f>
      </x:c>
      <x:c r="G1063" s="0">
        <x:f>'Historical Trades'!G1063</x:f>
      </x:c>
      <x:c r="H1063" s="0">
        <x:f>'Historical Trades'!H1063</x:f>
      </x:c>
      <x:c r="I1063" s="0">
        <x:f>'Historical Trades'!I1063</x:f>
      </x:c>
      <x:c r="J1063" s="0">
        <x:f>'Historical Trades'!J1063</x:f>
      </x:c>
      <x:c r="K1063" s="0">
        <x:f>'Historical Trades'!K1063</x:f>
      </x:c>
      <x:c r="L1063" s="0">
        <x:f>'Historical Trades'!L1063</x:f>
      </x:c>
      <x:c r="M1063" s="0">
        <x:f>'Historical Trades'!M1063</x:f>
      </x:c>
      <x:c r="N1063" s="0">
        <x:f>CLEAN('Historical Trades'!O1063)</x:f>
      </x:c>
      <x:c r="P1063" s="14">
        <x:f>IF(G1063="sell",M1063,-M1063)</x:f>
      </x:c>
      <x:c r="Q1063" s="14">
        <x:f>VLOOKUP(N1063,'Currency Rates'!$A$3:$C$32,3,0)</x:f>
      </x:c>
      <x:c r="R1063" s="0">
        <x:f>IF(A1063="SPUS",0,IF(A1063="FWD",0,P1063/Q1063))</x:f>
      </x:c>
    </x:row>
    <x:row r="1064" spans="1:19" x14ac:dyDescent="0.3">
      <x:c r="A1064" s="0">
        <x:f>'Historical Trades'!A1064</x:f>
      </x:c>
      <x:c r="B1064" s="0">
        <x:f>'Historical Trades'!B1064</x:f>
      </x:c>
      <x:c r="C1064" s="23">
        <x:f>'Historical Trades'!C1064</x:f>
      </x:c>
      <x:c r="D1064" s="0">
        <x:f>'Historical Trades'!D1064</x:f>
      </x:c>
      <x:c r="E1064" s="23">
        <x:f>'Historical Trades'!E1064</x:f>
      </x:c>
      <x:c r="F1064" s="0">
        <x:f>'Historical Trades'!F1064</x:f>
      </x:c>
      <x:c r="G1064" s="0">
        <x:f>'Historical Trades'!G1064</x:f>
      </x:c>
      <x:c r="H1064" s="0">
        <x:f>'Historical Trades'!H1064</x:f>
      </x:c>
      <x:c r="I1064" s="0">
        <x:f>'Historical Trades'!I1064</x:f>
      </x:c>
      <x:c r="J1064" s="0">
        <x:f>'Historical Trades'!J1064</x:f>
      </x:c>
      <x:c r="K1064" s="0">
        <x:f>'Historical Trades'!K1064</x:f>
      </x:c>
      <x:c r="L1064" s="0">
        <x:f>'Historical Trades'!L1064</x:f>
      </x:c>
      <x:c r="M1064" s="0">
        <x:f>'Historical Trades'!M1064</x:f>
      </x:c>
      <x:c r="N1064" s="0">
        <x:f>CLEAN('Historical Trades'!O1064)</x:f>
      </x:c>
      <x:c r="P1064" s="14">
        <x:f>IF(G1064="sell",M1064,-M1064)</x:f>
      </x:c>
      <x:c r="Q1064" s="14">
        <x:f>VLOOKUP(N1064,'Currency Rates'!$A$3:$C$32,3,0)</x:f>
      </x:c>
      <x:c r="R1064" s="0">
        <x:f>IF(A1064="SPUS",0,IF(A1064="FWD",0,P1064/Q1064))</x:f>
      </x:c>
    </x:row>
    <x:row r="1065" spans="1:19" x14ac:dyDescent="0.3">
      <x:c r="A1065" s="0">
        <x:f>'Historical Trades'!A1065</x:f>
      </x:c>
      <x:c r="B1065" s="0">
        <x:f>'Historical Trades'!B1065</x:f>
      </x:c>
      <x:c r="C1065" s="23">
        <x:f>'Historical Trades'!C1065</x:f>
      </x:c>
      <x:c r="D1065" s="0">
        <x:f>'Historical Trades'!D1065</x:f>
      </x:c>
      <x:c r="E1065" s="23">
        <x:f>'Historical Trades'!E1065</x:f>
      </x:c>
      <x:c r="F1065" s="0">
        <x:f>'Historical Trades'!F1065</x:f>
      </x:c>
      <x:c r="G1065" s="0">
        <x:f>'Historical Trades'!G1065</x:f>
      </x:c>
      <x:c r="H1065" s="0">
        <x:f>'Historical Trades'!H1065</x:f>
      </x:c>
      <x:c r="I1065" s="0">
        <x:f>'Historical Trades'!I1065</x:f>
      </x:c>
      <x:c r="J1065" s="0">
        <x:f>'Historical Trades'!J1065</x:f>
      </x:c>
      <x:c r="K1065" s="0">
        <x:f>'Historical Trades'!K1065</x:f>
      </x:c>
      <x:c r="L1065" s="0">
        <x:f>'Historical Trades'!L1065</x:f>
      </x:c>
      <x:c r="M1065" s="0">
        <x:f>'Historical Trades'!M1065</x:f>
      </x:c>
      <x:c r="N1065" s="0">
        <x:f>CLEAN('Historical Trades'!O1065)</x:f>
      </x:c>
      <x:c r="P1065" s="14">
        <x:f>IF(G1065="sell",M1065,-M1065)</x:f>
      </x:c>
      <x:c r="Q1065" s="14">
        <x:f>VLOOKUP(N1065,'Currency Rates'!$A$3:$C$32,3,0)</x:f>
      </x:c>
      <x:c r="R1065" s="0">
        <x:f>IF(A1065="SPUS",0,IF(A1065="FWD",0,P1065/Q1065))</x:f>
      </x:c>
    </x:row>
    <x:row r="1066" spans="1:19" x14ac:dyDescent="0.3">
      <x:c r="A1066" s="0">
        <x:f>'Historical Trades'!A1066</x:f>
      </x:c>
      <x:c r="B1066" s="0">
        <x:f>'Historical Trades'!B1066</x:f>
      </x:c>
      <x:c r="C1066" s="23">
        <x:f>'Historical Trades'!C1066</x:f>
      </x:c>
      <x:c r="D1066" s="0">
        <x:f>'Historical Trades'!D1066</x:f>
      </x:c>
      <x:c r="E1066" s="23">
        <x:f>'Historical Trades'!E1066</x:f>
      </x:c>
      <x:c r="F1066" s="0">
        <x:f>'Historical Trades'!F1066</x:f>
      </x:c>
      <x:c r="G1066" s="0">
        <x:f>'Historical Trades'!G1066</x:f>
      </x:c>
      <x:c r="H1066" s="0">
        <x:f>'Historical Trades'!H1066</x:f>
      </x:c>
      <x:c r="I1066" s="0">
        <x:f>'Historical Trades'!I1066</x:f>
      </x:c>
      <x:c r="J1066" s="0">
        <x:f>'Historical Trades'!J1066</x:f>
      </x:c>
      <x:c r="K1066" s="0">
        <x:f>'Historical Trades'!K1066</x:f>
      </x:c>
      <x:c r="L1066" s="0">
        <x:f>'Historical Trades'!L1066</x:f>
      </x:c>
      <x:c r="M1066" s="0">
        <x:f>'Historical Trades'!M1066</x:f>
      </x:c>
      <x:c r="N1066" s="0">
        <x:f>CLEAN('Historical Trades'!O1066)</x:f>
      </x:c>
      <x:c r="P1066" s="14">
        <x:f>IF(G1066="sell",M1066,-M1066)</x:f>
      </x:c>
      <x:c r="Q1066" s="14">
        <x:f>VLOOKUP(N1066,'Currency Rates'!$A$3:$C$32,3,0)</x:f>
      </x:c>
      <x:c r="R1066" s="0">
        <x:f>IF(A1066="SPUS",0,IF(A1066="FWD",0,P1066/Q1066))</x:f>
      </x:c>
    </x:row>
    <x:row r="1067" spans="1:19" x14ac:dyDescent="0.3">
      <x:c r="A1067" s="0">
        <x:f>'Historical Trades'!A1067</x:f>
      </x:c>
      <x:c r="B1067" s="0">
        <x:f>'Historical Trades'!B1067</x:f>
      </x:c>
      <x:c r="C1067" s="23">
        <x:f>'Historical Trades'!C1067</x:f>
      </x:c>
      <x:c r="D1067" s="0">
        <x:f>'Historical Trades'!D1067</x:f>
      </x:c>
      <x:c r="E1067" s="23">
        <x:f>'Historical Trades'!E1067</x:f>
      </x:c>
      <x:c r="F1067" s="0">
        <x:f>'Historical Trades'!F1067</x:f>
      </x:c>
      <x:c r="G1067" s="0">
        <x:f>'Historical Trades'!G1067</x:f>
      </x:c>
      <x:c r="H1067" s="0">
        <x:f>'Historical Trades'!H1067</x:f>
      </x:c>
      <x:c r="I1067" s="0">
        <x:f>'Historical Trades'!I1067</x:f>
      </x:c>
      <x:c r="J1067" s="0">
        <x:f>'Historical Trades'!J1067</x:f>
      </x:c>
      <x:c r="K1067" s="0">
        <x:f>'Historical Trades'!K1067</x:f>
      </x:c>
      <x:c r="L1067" s="0">
        <x:f>'Historical Trades'!L1067</x:f>
      </x:c>
      <x:c r="M1067" s="0">
        <x:f>'Historical Trades'!M1067</x:f>
      </x:c>
      <x:c r="N1067" s="0">
        <x:f>CLEAN('Historical Trades'!O1067)</x:f>
      </x:c>
      <x:c r="P1067" s="14">
        <x:f>IF(G1067="sell",M1067,-M1067)</x:f>
      </x:c>
      <x:c r="Q1067" s="14">
        <x:f>VLOOKUP(N1067,'Currency Rates'!$A$3:$C$32,3,0)</x:f>
      </x:c>
      <x:c r="R1067" s="0">
        <x:f>IF(A1067="SPUS",0,IF(A1067="FWD",0,P1067/Q1067))</x:f>
      </x:c>
    </x:row>
    <x:row r="1068" spans="1:19" x14ac:dyDescent="0.3">
      <x:c r="A1068" s="0">
        <x:f>'Historical Trades'!A1068</x:f>
      </x:c>
      <x:c r="B1068" s="0">
        <x:f>'Historical Trades'!B1068</x:f>
      </x:c>
      <x:c r="C1068" s="23">
        <x:f>'Historical Trades'!C1068</x:f>
      </x:c>
      <x:c r="D1068" s="0">
        <x:f>'Historical Trades'!D1068</x:f>
      </x:c>
      <x:c r="E1068" s="23">
        <x:f>'Historical Trades'!E1068</x:f>
      </x:c>
      <x:c r="F1068" s="0">
        <x:f>'Historical Trades'!F1068</x:f>
      </x:c>
      <x:c r="G1068" s="0">
        <x:f>'Historical Trades'!G1068</x:f>
      </x:c>
      <x:c r="H1068" s="0">
        <x:f>'Historical Trades'!H1068</x:f>
      </x:c>
      <x:c r="I1068" s="0">
        <x:f>'Historical Trades'!I1068</x:f>
      </x:c>
      <x:c r="J1068" s="0">
        <x:f>'Historical Trades'!J1068</x:f>
      </x:c>
      <x:c r="K1068" s="0">
        <x:f>'Historical Trades'!K1068</x:f>
      </x:c>
      <x:c r="L1068" s="0">
        <x:f>'Historical Trades'!L1068</x:f>
      </x:c>
      <x:c r="M1068" s="0">
        <x:f>'Historical Trades'!M1068</x:f>
      </x:c>
      <x:c r="N1068" s="0">
        <x:f>CLEAN('Historical Trades'!O1068)</x:f>
      </x:c>
      <x:c r="P1068" s="14">
        <x:f>IF(G1068="sell",M1068,-M1068)</x:f>
      </x:c>
      <x:c r="Q1068" s="14">
        <x:f>VLOOKUP(N1068,'Currency Rates'!$A$3:$C$32,3,0)</x:f>
      </x:c>
      <x:c r="R1068" s="0">
        <x:f>IF(A1068="SPUS",0,IF(A1068="FWD",0,P1068/Q1068))</x:f>
      </x:c>
    </x:row>
    <x:row r="1069" spans="1:19" x14ac:dyDescent="0.3">
      <x:c r="A1069" s="0">
        <x:f>'Historical Trades'!A1069</x:f>
      </x:c>
      <x:c r="B1069" s="0">
        <x:f>'Historical Trades'!B1069</x:f>
      </x:c>
      <x:c r="C1069" s="23">
        <x:f>'Historical Trades'!C1069</x:f>
      </x:c>
      <x:c r="D1069" s="0">
        <x:f>'Historical Trades'!D1069</x:f>
      </x:c>
      <x:c r="E1069" s="23">
        <x:f>'Historical Trades'!E1069</x:f>
      </x:c>
      <x:c r="F1069" s="0">
        <x:f>'Historical Trades'!F1069</x:f>
      </x:c>
      <x:c r="G1069" s="0">
        <x:f>'Historical Trades'!G1069</x:f>
      </x:c>
      <x:c r="H1069" s="0">
        <x:f>'Historical Trades'!H1069</x:f>
      </x:c>
      <x:c r="I1069" s="0">
        <x:f>'Historical Trades'!I1069</x:f>
      </x:c>
      <x:c r="J1069" s="0">
        <x:f>'Historical Trades'!J1069</x:f>
      </x:c>
      <x:c r="K1069" s="0">
        <x:f>'Historical Trades'!K1069</x:f>
      </x:c>
      <x:c r="L1069" s="0">
        <x:f>'Historical Trades'!L1069</x:f>
      </x:c>
      <x:c r="M1069" s="0">
        <x:f>'Historical Trades'!M1069</x:f>
      </x:c>
      <x:c r="N1069" s="0">
        <x:f>CLEAN('Historical Trades'!O1069)</x:f>
      </x:c>
      <x:c r="P1069" s="14">
        <x:f>IF(G1069="sell",M1069,-M1069)</x:f>
      </x:c>
      <x:c r="Q1069" s="14">
        <x:f>VLOOKUP(N1069,'Currency Rates'!$A$3:$C$32,3,0)</x:f>
      </x:c>
      <x:c r="R1069" s="0">
        <x:f>IF(A1069="SPUS",0,IF(A1069="FWD",0,P1069/Q1069))</x:f>
      </x:c>
    </x:row>
    <x:row r="1070" spans="1:19" x14ac:dyDescent="0.3">
      <x:c r="A1070" s="0">
        <x:f>'Historical Trades'!A1070</x:f>
      </x:c>
      <x:c r="B1070" s="0">
        <x:f>'Historical Trades'!B1070</x:f>
      </x:c>
      <x:c r="C1070" s="23">
        <x:f>'Historical Trades'!C1070</x:f>
      </x:c>
      <x:c r="D1070" s="0">
        <x:f>'Historical Trades'!D1070</x:f>
      </x:c>
      <x:c r="E1070" s="23">
        <x:f>'Historical Trades'!E1070</x:f>
      </x:c>
      <x:c r="F1070" s="0">
        <x:f>'Historical Trades'!F1070</x:f>
      </x:c>
      <x:c r="G1070" s="0">
        <x:f>'Historical Trades'!G1070</x:f>
      </x:c>
      <x:c r="H1070" s="0">
        <x:f>'Historical Trades'!H1070</x:f>
      </x:c>
      <x:c r="I1070" s="0">
        <x:f>'Historical Trades'!I1070</x:f>
      </x:c>
      <x:c r="J1070" s="0">
        <x:f>'Historical Trades'!J1070</x:f>
      </x:c>
      <x:c r="K1070" s="0">
        <x:f>'Historical Trades'!K1070</x:f>
      </x:c>
      <x:c r="L1070" s="0">
        <x:f>'Historical Trades'!L1070</x:f>
      </x:c>
      <x:c r="M1070" s="0">
        <x:f>'Historical Trades'!M1070</x:f>
      </x:c>
      <x:c r="N1070" s="0">
        <x:f>CLEAN('Historical Trades'!O1070)</x:f>
      </x:c>
      <x:c r="P1070" s="14">
        <x:f>IF(G1070="sell",M1070,-M1070)</x:f>
      </x:c>
      <x:c r="Q1070" s="14">
        <x:f>VLOOKUP(N1070,'Currency Rates'!$A$3:$C$32,3,0)</x:f>
      </x:c>
      <x:c r="R1070" s="0">
        <x:f>IF(A1070="SPUS",0,IF(A1070="FWD",0,P1070/Q1070))</x:f>
      </x:c>
    </x:row>
    <x:row r="1071" spans="1:19" x14ac:dyDescent="0.3">
      <x:c r="A1071" s="0">
        <x:f>'Historical Trades'!A1071</x:f>
      </x:c>
      <x:c r="B1071" s="0">
        <x:f>'Historical Trades'!B1071</x:f>
      </x:c>
      <x:c r="C1071" s="23">
        <x:f>'Historical Trades'!C1071</x:f>
      </x:c>
      <x:c r="D1071" s="0">
        <x:f>'Historical Trades'!D1071</x:f>
      </x:c>
      <x:c r="E1071" s="23">
        <x:f>'Historical Trades'!E1071</x:f>
      </x:c>
      <x:c r="F1071" s="0">
        <x:f>'Historical Trades'!F1071</x:f>
      </x:c>
      <x:c r="G1071" s="0">
        <x:f>'Historical Trades'!G1071</x:f>
      </x:c>
      <x:c r="H1071" s="0">
        <x:f>'Historical Trades'!H1071</x:f>
      </x:c>
      <x:c r="I1071" s="0">
        <x:f>'Historical Trades'!I1071</x:f>
      </x:c>
      <x:c r="J1071" s="0">
        <x:f>'Historical Trades'!J1071</x:f>
      </x:c>
      <x:c r="K1071" s="0">
        <x:f>'Historical Trades'!K1071</x:f>
      </x:c>
      <x:c r="L1071" s="0">
        <x:f>'Historical Trades'!L1071</x:f>
      </x:c>
      <x:c r="M1071" s="0">
        <x:f>'Historical Trades'!M1071</x:f>
      </x:c>
      <x:c r="N1071" s="0">
        <x:f>CLEAN('Historical Trades'!O1071)</x:f>
      </x:c>
      <x:c r="P1071" s="14">
        <x:f>IF(G1071="sell",M1071,-M1071)</x:f>
      </x:c>
      <x:c r="Q1071" s="14">
        <x:f>VLOOKUP(N1071,'Currency Rates'!$A$3:$C$32,3,0)</x:f>
      </x:c>
      <x:c r="R1071" s="0">
        <x:f>IF(A1071="SPUS",0,IF(A1071="FWD",0,P1071/Q1071))</x:f>
      </x:c>
    </x:row>
    <x:row r="1072" spans="1:19" x14ac:dyDescent="0.3">
      <x:c r="A1072" s="0">
        <x:f>'Historical Trades'!A1072</x:f>
      </x:c>
      <x:c r="B1072" s="0">
        <x:f>'Historical Trades'!B1072</x:f>
      </x:c>
      <x:c r="C1072" s="23">
        <x:f>'Historical Trades'!C1072</x:f>
      </x:c>
      <x:c r="D1072" s="0">
        <x:f>'Historical Trades'!D1072</x:f>
      </x:c>
      <x:c r="E1072" s="23">
        <x:f>'Historical Trades'!E1072</x:f>
      </x:c>
      <x:c r="F1072" s="0">
        <x:f>'Historical Trades'!F1072</x:f>
      </x:c>
      <x:c r="G1072" s="0">
        <x:f>'Historical Trades'!G1072</x:f>
      </x:c>
      <x:c r="H1072" s="0">
        <x:f>'Historical Trades'!H1072</x:f>
      </x:c>
      <x:c r="I1072" s="0">
        <x:f>'Historical Trades'!I1072</x:f>
      </x:c>
      <x:c r="J1072" s="0">
        <x:f>'Historical Trades'!J1072</x:f>
      </x:c>
      <x:c r="K1072" s="0">
        <x:f>'Historical Trades'!K1072</x:f>
      </x:c>
      <x:c r="L1072" s="0">
        <x:f>'Historical Trades'!L1072</x:f>
      </x:c>
      <x:c r="M1072" s="0">
        <x:f>'Historical Trades'!M1072</x:f>
      </x:c>
      <x:c r="N1072" s="0">
        <x:f>CLEAN('Historical Trades'!O1072)</x:f>
      </x:c>
      <x:c r="P1072" s="14">
        <x:f>IF(G1072="sell",M1072,-M1072)</x:f>
      </x:c>
      <x:c r="Q1072" s="14">
        <x:f>VLOOKUP(N1072,'Currency Rates'!$A$3:$C$32,3,0)</x:f>
      </x:c>
      <x:c r="R1072" s="0">
        <x:f>IF(A1072="SPUS",0,IF(A1072="FWD",0,P1072/Q1072))</x:f>
      </x:c>
    </x:row>
    <x:row r="1073" spans="1:19" x14ac:dyDescent="0.3">
      <x:c r="A1073" s="0">
        <x:f>'Historical Trades'!A1073</x:f>
      </x:c>
      <x:c r="B1073" s="0">
        <x:f>'Historical Trades'!B1073</x:f>
      </x:c>
      <x:c r="C1073" s="23">
        <x:f>'Historical Trades'!C1073</x:f>
      </x:c>
      <x:c r="D1073" s="0">
        <x:f>'Historical Trades'!D1073</x:f>
      </x:c>
      <x:c r="E1073" s="23">
        <x:f>'Historical Trades'!E1073</x:f>
      </x:c>
      <x:c r="F1073" s="0">
        <x:f>'Historical Trades'!F1073</x:f>
      </x:c>
      <x:c r="G1073" s="0">
        <x:f>'Historical Trades'!G1073</x:f>
      </x:c>
      <x:c r="H1073" s="0">
        <x:f>'Historical Trades'!H1073</x:f>
      </x:c>
      <x:c r="I1073" s="0">
        <x:f>'Historical Trades'!I1073</x:f>
      </x:c>
      <x:c r="J1073" s="0">
        <x:f>'Historical Trades'!J1073</x:f>
      </x:c>
      <x:c r="K1073" s="0">
        <x:f>'Historical Trades'!K1073</x:f>
      </x:c>
      <x:c r="L1073" s="0">
        <x:f>'Historical Trades'!L1073</x:f>
      </x:c>
      <x:c r="M1073" s="0">
        <x:f>'Historical Trades'!M1073</x:f>
      </x:c>
      <x:c r="N1073" s="0">
        <x:f>CLEAN('Historical Trades'!O1073)</x:f>
      </x:c>
      <x:c r="P1073" s="14">
        <x:f>IF(G1073="sell",M1073,-M1073)</x:f>
      </x:c>
      <x:c r="Q1073" s="14">
        <x:f>VLOOKUP(N1073,'Currency Rates'!$A$3:$C$32,3,0)</x:f>
      </x:c>
      <x:c r="R1073" s="0">
        <x:f>IF(A1073="SPUS",0,IF(A1073="FWD",0,P1073/Q1073))</x:f>
      </x:c>
    </x:row>
    <x:row r="1074" spans="1:19" x14ac:dyDescent="0.3">
      <x:c r="A1074" s="0">
        <x:f>'Historical Trades'!A1074</x:f>
      </x:c>
      <x:c r="B1074" s="0">
        <x:f>'Historical Trades'!B1074</x:f>
      </x:c>
      <x:c r="C1074" s="23">
        <x:f>'Historical Trades'!C1074</x:f>
      </x:c>
      <x:c r="D1074" s="0">
        <x:f>'Historical Trades'!D1074</x:f>
      </x:c>
      <x:c r="E1074" s="23">
        <x:f>'Historical Trades'!E1074</x:f>
      </x:c>
      <x:c r="F1074" s="0">
        <x:f>'Historical Trades'!F1074</x:f>
      </x:c>
      <x:c r="G1074" s="0">
        <x:f>'Historical Trades'!G1074</x:f>
      </x:c>
      <x:c r="H1074" s="0">
        <x:f>'Historical Trades'!H1074</x:f>
      </x:c>
      <x:c r="I1074" s="0">
        <x:f>'Historical Trades'!I1074</x:f>
      </x:c>
      <x:c r="J1074" s="0">
        <x:f>'Historical Trades'!J1074</x:f>
      </x:c>
      <x:c r="K1074" s="0">
        <x:f>'Historical Trades'!K1074</x:f>
      </x:c>
      <x:c r="L1074" s="0">
        <x:f>'Historical Trades'!L1074</x:f>
      </x:c>
      <x:c r="M1074" s="0">
        <x:f>'Historical Trades'!M1074</x:f>
      </x:c>
      <x:c r="N1074" s="0">
        <x:f>CLEAN('Historical Trades'!O1074)</x:f>
      </x:c>
      <x:c r="P1074" s="14">
        <x:f>IF(G1074="sell",M1074,-M1074)</x:f>
      </x:c>
      <x:c r="Q1074" s="14">
        <x:f>VLOOKUP(N1074,'Currency Rates'!$A$3:$C$32,3,0)</x:f>
      </x:c>
      <x:c r="R1074" s="0">
        <x:f>IF(A1074="SPUS",0,IF(A1074="FWD",0,P1074/Q1074))</x:f>
      </x:c>
    </x:row>
    <x:row r="1075" spans="1:19" x14ac:dyDescent="0.3">
      <x:c r="A1075" s="0">
        <x:f>'Historical Trades'!A1075</x:f>
      </x:c>
      <x:c r="B1075" s="0">
        <x:f>'Historical Trades'!B1075</x:f>
      </x:c>
      <x:c r="C1075" s="23">
        <x:f>'Historical Trades'!C1075</x:f>
      </x:c>
      <x:c r="D1075" s="0">
        <x:f>'Historical Trades'!D1075</x:f>
      </x:c>
      <x:c r="E1075" s="23">
        <x:f>'Historical Trades'!E1075</x:f>
      </x:c>
      <x:c r="F1075" s="0">
        <x:f>'Historical Trades'!F1075</x:f>
      </x:c>
      <x:c r="G1075" s="0">
        <x:f>'Historical Trades'!G1075</x:f>
      </x:c>
      <x:c r="H1075" s="0">
        <x:f>'Historical Trades'!H1075</x:f>
      </x:c>
      <x:c r="I1075" s="0">
        <x:f>'Historical Trades'!I1075</x:f>
      </x:c>
      <x:c r="J1075" s="0">
        <x:f>'Historical Trades'!J1075</x:f>
      </x:c>
      <x:c r="K1075" s="0">
        <x:f>'Historical Trades'!K1075</x:f>
      </x:c>
      <x:c r="L1075" s="0">
        <x:f>'Historical Trades'!L1075</x:f>
      </x:c>
      <x:c r="M1075" s="0">
        <x:f>'Historical Trades'!M1075</x:f>
      </x:c>
      <x:c r="N1075" s="0">
        <x:f>CLEAN('Historical Trades'!O1075)</x:f>
      </x:c>
      <x:c r="P1075" s="14">
        <x:f>IF(G1075="sell",M1075,-M1075)</x:f>
      </x:c>
      <x:c r="Q1075" s="14">
        <x:f>VLOOKUP(N1075,'Currency Rates'!$A$3:$C$32,3,0)</x:f>
      </x:c>
      <x:c r="R1075" s="0">
        <x:f>IF(A1075="SPUS",0,IF(A1075="FWD",0,P1075/Q1075))</x:f>
      </x:c>
    </x:row>
    <x:row r="1076" spans="1:19" x14ac:dyDescent="0.3">
      <x:c r="A1076" s="0">
        <x:f>'Historical Trades'!A1076</x:f>
      </x:c>
      <x:c r="B1076" s="0">
        <x:f>'Historical Trades'!B1076</x:f>
      </x:c>
      <x:c r="C1076" s="23">
        <x:f>'Historical Trades'!C1076</x:f>
      </x:c>
      <x:c r="D1076" s="0">
        <x:f>'Historical Trades'!D1076</x:f>
      </x:c>
      <x:c r="E1076" s="23">
        <x:f>'Historical Trades'!E1076</x:f>
      </x:c>
      <x:c r="F1076" s="0">
        <x:f>'Historical Trades'!F1076</x:f>
      </x:c>
      <x:c r="G1076" s="0">
        <x:f>'Historical Trades'!G1076</x:f>
      </x:c>
      <x:c r="H1076" s="0">
        <x:f>'Historical Trades'!H1076</x:f>
      </x:c>
      <x:c r="I1076" s="0">
        <x:f>'Historical Trades'!I1076</x:f>
      </x:c>
      <x:c r="J1076" s="0">
        <x:f>'Historical Trades'!J1076</x:f>
      </x:c>
      <x:c r="K1076" s="0">
        <x:f>'Historical Trades'!K1076</x:f>
      </x:c>
      <x:c r="L1076" s="0">
        <x:f>'Historical Trades'!L1076</x:f>
      </x:c>
      <x:c r="M1076" s="0">
        <x:f>'Historical Trades'!M1076</x:f>
      </x:c>
      <x:c r="N1076" s="0">
        <x:f>CLEAN('Historical Trades'!O1076)</x:f>
      </x:c>
      <x:c r="P1076" s="14">
        <x:f>IF(G1076="sell",M1076,-M1076)</x:f>
      </x:c>
      <x:c r="Q1076" s="14">
        <x:f>VLOOKUP(N1076,'Currency Rates'!$A$3:$C$32,3,0)</x:f>
      </x:c>
      <x:c r="R1076" s="0">
        <x:f>IF(A1076="SPUS",0,IF(A1076="FWD",0,P1076/Q1076))</x:f>
      </x:c>
    </x:row>
    <x:row r="1077" spans="1:19" x14ac:dyDescent="0.3">
      <x:c r="A1077" s="0">
        <x:f>'Historical Trades'!A1077</x:f>
      </x:c>
      <x:c r="B1077" s="0">
        <x:f>'Historical Trades'!B1077</x:f>
      </x:c>
      <x:c r="C1077" s="23">
        <x:f>'Historical Trades'!C1077</x:f>
      </x:c>
      <x:c r="D1077" s="0">
        <x:f>'Historical Trades'!D1077</x:f>
      </x:c>
      <x:c r="E1077" s="23">
        <x:f>'Historical Trades'!E1077</x:f>
      </x:c>
      <x:c r="F1077" s="0">
        <x:f>'Historical Trades'!F1077</x:f>
      </x:c>
      <x:c r="G1077" s="0">
        <x:f>'Historical Trades'!G1077</x:f>
      </x:c>
      <x:c r="H1077" s="0">
        <x:f>'Historical Trades'!H1077</x:f>
      </x:c>
      <x:c r="I1077" s="0">
        <x:f>'Historical Trades'!I1077</x:f>
      </x:c>
      <x:c r="J1077" s="0">
        <x:f>'Historical Trades'!J1077</x:f>
      </x:c>
      <x:c r="K1077" s="0">
        <x:f>'Historical Trades'!K1077</x:f>
      </x:c>
      <x:c r="L1077" s="0">
        <x:f>'Historical Trades'!L1077</x:f>
      </x:c>
      <x:c r="M1077" s="0">
        <x:f>'Historical Trades'!M1077</x:f>
      </x:c>
      <x:c r="N1077" s="0">
        <x:f>CLEAN('Historical Trades'!O1077)</x:f>
      </x:c>
      <x:c r="P1077" s="14">
        <x:f>IF(G1077="sell",M1077,-M1077)</x:f>
      </x:c>
      <x:c r="Q1077" s="14">
        <x:f>VLOOKUP(N1077,'Currency Rates'!$A$3:$C$32,3,0)</x:f>
      </x:c>
      <x:c r="R1077" s="0">
        <x:f>IF(A1077="SPUS",0,IF(A1077="FWD",0,P1077/Q1077))</x:f>
      </x:c>
    </x:row>
    <x:row r="1078" spans="1:19" x14ac:dyDescent="0.3">
      <x:c r="A1078" s="0">
        <x:f>'Historical Trades'!A1078</x:f>
      </x:c>
      <x:c r="B1078" s="0">
        <x:f>'Historical Trades'!B1078</x:f>
      </x:c>
      <x:c r="C1078" s="23">
        <x:f>'Historical Trades'!C1078</x:f>
      </x:c>
      <x:c r="D1078" s="0">
        <x:f>'Historical Trades'!D1078</x:f>
      </x:c>
      <x:c r="E1078" s="23">
        <x:f>'Historical Trades'!E1078</x:f>
      </x:c>
      <x:c r="F1078" s="0">
        <x:f>'Historical Trades'!F1078</x:f>
      </x:c>
      <x:c r="G1078" s="0">
        <x:f>'Historical Trades'!G1078</x:f>
      </x:c>
      <x:c r="H1078" s="0">
        <x:f>'Historical Trades'!H1078</x:f>
      </x:c>
      <x:c r="I1078" s="0">
        <x:f>'Historical Trades'!I1078</x:f>
      </x:c>
      <x:c r="J1078" s="0">
        <x:f>'Historical Trades'!J1078</x:f>
      </x:c>
      <x:c r="K1078" s="0">
        <x:f>'Historical Trades'!K1078</x:f>
      </x:c>
      <x:c r="L1078" s="0">
        <x:f>'Historical Trades'!L1078</x:f>
      </x:c>
      <x:c r="M1078" s="0">
        <x:f>'Historical Trades'!M1078</x:f>
      </x:c>
      <x:c r="N1078" s="0">
        <x:f>CLEAN('Historical Trades'!O1078)</x:f>
      </x:c>
      <x:c r="P1078" s="14">
        <x:f>IF(G1078="sell",M1078,-M1078)</x:f>
      </x:c>
      <x:c r="Q1078" s="14">
        <x:f>VLOOKUP(N1078,'Currency Rates'!$A$3:$C$32,3,0)</x:f>
      </x:c>
      <x:c r="R1078" s="0">
        <x:f>IF(A1078="SPUS",0,IF(A1078="FWD",0,P1078/Q1078))</x:f>
      </x:c>
    </x:row>
    <x:row r="1079" spans="1:19" x14ac:dyDescent="0.3">
      <x:c r="A1079" s="0">
        <x:f>'Historical Trades'!A1079</x:f>
      </x:c>
      <x:c r="B1079" s="0">
        <x:f>'Historical Trades'!B1079</x:f>
      </x:c>
      <x:c r="C1079" s="23">
        <x:f>'Historical Trades'!C1079</x:f>
      </x:c>
      <x:c r="D1079" s="0">
        <x:f>'Historical Trades'!D1079</x:f>
      </x:c>
      <x:c r="E1079" s="23">
        <x:f>'Historical Trades'!E1079</x:f>
      </x:c>
      <x:c r="F1079" s="0">
        <x:f>'Historical Trades'!F1079</x:f>
      </x:c>
      <x:c r="G1079" s="0">
        <x:f>'Historical Trades'!G1079</x:f>
      </x:c>
      <x:c r="H1079" s="0">
        <x:f>'Historical Trades'!H1079</x:f>
      </x:c>
      <x:c r="I1079" s="0">
        <x:f>'Historical Trades'!I1079</x:f>
      </x:c>
      <x:c r="J1079" s="0">
        <x:f>'Historical Trades'!J1079</x:f>
      </x:c>
      <x:c r="K1079" s="0">
        <x:f>'Historical Trades'!K1079</x:f>
      </x:c>
      <x:c r="L1079" s="0">
        <x:f>'Historical Trades'!L1079</x:f>
      </x:c>
      <x:c r="M1079" s="0">
        <x:f>'Historical Trades'!M1079</x:f>
      </x:c>
      <x:c r="N1079" s="0">
        <x:f>CLEAN('Historical Trades'!O1079)</x:f>
      </x:c>
      <x:c r="P1079" s="14">
        <x:f>IF(G1079="sell",M1079,-M1079)</x:f>
      </x:c>
      <x:c r="Q1079" s="14">
        <x:f>VLOOKUP(N1079,'Currency Rates'!$A$3:$C$32,3,0)</x:f>
      </x:c>
      <x:c r="R1079" s="0">
        <x:f>IF(A1079="SPUS",0,IF(A1079="FWD",0,P1079/Q1079))</x:f>
      </x:c>
    </x:row>
    <x:row r="1080" spans="1:19" x14ac:dyDescent="0.3">
      <x:c r="A1080" s="0">
        <x:f>'Historical Trades'!A1080</x:f>
      </x:c>
      <x:c r="B1080" s="0">
        <x:f>'Historical Trades'!B1080</x:f>
      </x:c>
      <x:c r="C1080" s="23">
        <x:f>'Historical Trades'!C1080</x:f>
      </x:c>
      <x:c r="D1080" s="0">
        <x:f>'Historical Trades'!D1080</x:f>
      </x:c>
      <x:c r="E1080" s="23">
        <x:f>'Historical Trades'!E1080</x:f>
      </x:c>
      <x:c r="F1080" s="0">
        <x:f>'Historical Trades'!F1080</x:f>
      </x:c>
      <x:c r="G1080" s="0">
        <x:f>'Historical Trades'!G1080</x:f>
      </x:c>
      <x:c r="H1080" s="0">
        <x:f>'Historical Trades'!H1080</x:f>
      </x:c>
      <x:c r="I1080" s="0">
        <x:f>'Historical Trades'!I1080</x:f>
      </x:c>
      <x:c r="J1080" s="0">
        <x:f>'Historical Trades'!J1080</x:f>
      </x:c>
      <x:c r="K1080" s="0">
        <x:f>'Historical Trades'!K1080</x:f>
      </x:c>
      <x:c r="L1080" s="0">
        <x:f>'Historical Trades'!L1080</x:f>
      </x:c>
      <x:c r="M1080" s="0">
        <x:f>'Historical Trades'!M1080</x:f>
      </x:c>
      <x:c r="N1080" s="0">
        <x:f>CLEAN('Historical Trades'!O1080)</x:f>
      </x:c>
      <x:c r="P1080" s="14">
        <x:f>IF(G1080="sell",M1080,-M1080)</x:f>
      </x:c>
      <x:c r="Q1080" s="14">
        <x:f>VLOOKUP(N1080,'Currency Rates'!$A$3:$C$32,3,0)</x:f>
      </x:c>
      <x:c r="R1080" s="0">
        <x:f>IF(A1080="SPUS",0,IF(A1080="FWD",0,P1080/Q1080))</x:f>
      </x:c>
    </x:row>
    <x:row r="1081" spans="1:19" x14ac:dyDescent="0.3">
      <x:c r="A1081" s="0">
        <x:f>'Historical Trades'!A1081</x:f>
      </x:c>
      <x:c r="B1081" s="0">
        <x:f>'Historical Trades'!B1081</x:f>
      </x:c>
      <x:c r="C1081" s="23">
        <x:f>'Historical Trades'!C1081</x:f>
      </x:c>
      <x:c r="D1081" s="0">
        <x:f>'Historical Trades'!D1081</x:f>
      </x:c>
      <x:c r="E1081" s="23">
        <x:f>'Historical Trades'!E1081</x:f>
      </x:c>
      <x:c r="F1081" s="0">
        <x:f>'Historical Trades'!F1081</x:f>
      </x:c>
      <x:c r="G1081" s="0">
        <x:f>'Historical Trades'!G1081</x:f>
      </x:c>
      <x:c r="H1081" s="0">
        <x:f>'Historical Trades'!H1081</x:f>
      </x:c>
      <x:c r="I1081" s="0">
        <x:f>'Historical Trades'!I1081</x:f>
      </x:c>
      <x:c r="J1081" s="0">
        <x:f>'Historical Trades'!J1081</x:f>
      </x:c>
      <x:c r="K1081" s="0">
        <x:f>'Historical Trades'!K1081</x:f>
      </x:c>
      <x:c r="L1081" s="0">
        <x:f>'Historical Trades'!L1081</x:f>
      </x:c>
      <x:c r="M1081" s="0">
        <x:f>'Historical Trades'!M1081</x:f>
      </x:c>
      <x:c r="N1081" s="0">
        <x:f>CLEAN('Historical Trades'!O1081)</x:f>
      </x:c>
      <x:c r="P1081" s="14">
        <x:f>IF(G1081="sell",M1081,-M1081)</x:f>
      </x:c>
      <x:c r="Q1081" s="14">
        <x:f>VLOOKUP(N1081,'Currency Rates'!$A$3:$C$32,3,0)</x:f>
      </x:c>
      <x:c r="R1081" s="0">
        <x:f>IF(A1081="SPUS",0,IF(A1081="FWD",0,P1081/Q1081))</x:f>
      </x:c>
    </x:row>
    <x:row r="1082" spans="1:19" x14ac:dyDescent="0.3">
      <x:c r="A1082" s="0">
        <x:f>'Historical Trades'!A1082</x:f>
      </x:c>
      <x:c r="B1082" s="0">
        <x:f>'Historical Trades'!B1082</x:f>
      </x:c>
      <x:c r="C1082" s="23">
        <x:f>'Historical Trades'!C1082</x:f>
      </x:c>
      <x:c r="D1082" s="0">
        <x:f>'Historical Trades'!D1082</x:f>
      </x:c>
      <x:c r="E1082" s="23">
        <x:f>'Historical Trades'!E1082</x:f>
      </x:c>
      <x:c r="F1082" s="0">
        <x:f>'Historical Trades'!F1082</x:f>
      </x:c>
      <x:c r="G1082" s="0">
        <x:f>'Historical Trades'!G1082</x:f>
      </x:c>
      <x:c r="H1082" s="0">
        <x:f>'Historical Trades'!H1082</x:f>
      </x:c>
      <x:c r="I1082" s="0">
        <x:f>'Historical Trades'!I1082</x:f>
      </x:c>
      <x:c r="J1082" s="0">
        <x:f>'Historical Trades'!J1082</x:f>
      </x:c>
      <x:c r="K1082" s="0">
        <x:f>'Historical Trades'!K1082</x:f>
      </x:c>
      <x:c r="L1082" s="0">
        <x:f>'Historical Trades'!L1082</x:f>
      </x:c>
      <x:c r="M1082" s="0">
        <x:f>'Historical Trades'!M1082</x:f>
      </x:c>
      <x:c r="N1082" s="0">
        <x:f>CLEAN('Historical Trades'!O1082)</x:f>
      </x:c>
      <x:c r="P1082" s="14">
        <x:f>IF(G1082="sell",M1082,-M1082)</x:f>
      </x:c>
      <x:c r="Q1082" s="14">
        <x:f>VLOOKUP(N1082,'Currency Rates'!$A$3:$C$32,3,0)</x:f>
      </x:c>
      <x:c r="R1082" s="0">
        <x:f>IF(A1082="SPUS",0,IF(A1082="FWD",0,P1082/Q1082))</x:f>
      </x:c>
    </x:row>
    <x:row r="1083" spans="1:19" x14ac:dyDescent="0.3">
      <x:c r="A1083" s="0">
        <x:f>'Historical Trades'!A1083</x:f>
      </x:c>
      <x:c r="B1083" s="0">
        <x:f>'Historical Trades'!B1083</x:f>
      </x:c>
      <x:c r="C1083" s="23">
        <x:f>'Historical Trades'!C1083</x:f>
      </x:c>
      <x:c r="D1083" s="0">
        <x:f>'Historical Trades'!D1083</x:f>
      </x:c>
      <x:c r="E1083" s="23">
        <x:f>'Historical Trades'!E1083</x:f>
      </x:c>
      <x:c r="F1083" s="0">
        <x:f>'Historical Trades'!F1083</x:f>
      </x:c>
      <x:c r="G1083" s="0">
        <x:f>'Historical Trades'!G1083</x:f>
      </x:c>
      <x:c r="H1083" s="0">
        <x:f>'Historical Trades'!H1083</x:f>
      </x:c>
      <x:c r="I1083" s="0">
        <x:f>'Historical Trades'!I1083</x:f>
      </x:c>
      <x:c r="J1083" s="0">
        <x:f>'Historical Trades'!J1083</x:f>
      </x:c>
      <x:c r="K1083" s="0">
        <x:f>'Historical Trades'!K1083</x:f>
      </x:c>
      <x:c r="L1083" s="0">
        <x:f>'Historical Trades'!L1083</x:f>
      </x:c>
      <x:c r="M1083" s="0">
        <x:f>'Historical Trades'!M1083</x:f>
      </x:c>
      <x:c r="N1083" s="0">
        <x:f>CLEAN('Historical Trades'!O1083)</x:f>
      </x:c>
      <x:c r="P1083" s="14">
        <x:f>IF(G1083="sell",M1083,-M1083)</x:f>
      </x:c>
      <x:c r="Q1083" s="14">
        <x:f>VLOOKUP(N1083,'Currency Rates'!$A$3:$C$32,3,0)</x:f>
      </x:c>
      <x:c r="R1083" s="0">
        <x:f>IF(A1083="SPUS",0,IF(A1083="FWD",0,P1083/Q1083))</x:f>
      </x:c>
    </x:row>
    <x:row r="1084" spans="1:19" x14ac:dyDescent="0.3">
      <x:c r="A1084" s="0">
        <x:f>'Historical Trades'!A1084</x:f>
      </x:c>
      <x:c r="B1084" s="0">
        <x:f>'Historical Trades'!B1084</x:f>
      </x:c>
      <x:c r="C1084" s="23">
        <x:f>'Historical Trades'!C1084</x:f>
      </x:c>
      <x:c r="D1084" s="0">
        <x:f>'Historical Trades'!D1084</x:f>
      </x:c>
      <x:c r="E1084" s="23">
        <x:f>'Historical Trades'!E1084</x:f>
      </x:c>
      <x:c r="F1084" s="0">
        <x:f>'Historical Trades'!F1084</x:f>
      </x:c>
      <x:c r="G1084" s="0">
        <x:f>'Historical Trades'!G1084</x:f>
      </x:c>
      <x:c r="H1084" s="0">
        <x:f>'Historical Trades'!H1084</x:f>
      </x:c>
      <x:c r="I1084" s="0">
        <x:f>'Historical Trades'!I1084</x:f>
      </x:c>
      <x:c r="J1084" s="0">
        <x:f>'Historical Trades'!J1084</x:f>
      </x:c>
      <x:c r="K1084" s="0">
        <x:f>'Historical Trades'!K1084</x:f>
      </x:c>
      <x:c r="L1084" s="0">
        <x:f>'Historical Trades'!L1084</x:f>
      </x:c>
      <x:c r="M1084" s="0">
        <x:f>'Historical Trades'!M1084</x:f>
      </x:c>
      <x:c r="N1084" s="0">
        <x:f>CLEAN('Historical Trades'!O1084)</x:f>
      </x:c>
      <x:c r="P1084" s="14">
        <x:f>IF(G1084="sell",M1084,-M1084)</x:f>
      </x:c>
      <x:c r="Q1084" s="14">
        <x:f>VLOOKUP(N1084,'Currency Rates'!$A$3:$C$32,3,0)</x:f>
      </x:c>
      <x:c r="R1084" s="0">
        <x:f>IF(A1084="SPUS",0,IF(A1084="FWD",0,P1084/Q1084))</x:f>
      </x:c>
    </x:row>
    <x:row r="1085" spans="1:19" x14ac:dyDescent="0.3">
      <x:c r="A1085" s="0">
        <x:f>'Historical Trades'!A1085</x:f>
      </x:c>
      <x:c r="B1085" s="0">
        <x:f>'Historical Trades'!B1085</x:f>
      </x:c>
      <x:c r="C1085" s="23">
        <x:f>'Historical Trades'!C1085</x:f>
      </x:c>
      <x:c r="D1085" s="0">
        <x:f>'Historical Trades'!D1085</x:f>
      </x:c>
      <x:c r="E1085" s="23">
        <x:f>'Historical Trades'!E1085</x:f>
      </x:c>
      <x:c r="F1085" s="0">
        <x:f>'Historical Trades'!F1085</x:f>
      </x:c>
      <x:c r="G1085" s="0">
        <x:f>'Historical Trades'!G1085</x:f>
      </x:c>
      <x:c r="H1085" s="0">
        <x:f>'Historical Trades'!H1085</x:f>
      </x:c>
      <x:c r="I1085" s="0">
        <x:f>'Historical Trades'!I1085</x:f>
      </x:c>
      <x:c r="J1085" s="0">
        <x:f>'Historical Trades'!J1085</x:f>
      </x:c>
      <x:c r="K1085" s="0">
        <x:f>'Historical Trades'!K1085</x:f>
      </x:c>
      <x:c r="L1085" s="0">
        <x:f>'Historical Trades'!L1085</x:f>
      </x:c>
      <x:c r="M1085" s="0">
        <x:f>'Historical Trades'!M1085</x:f>
      </x:c>
      <x:c r="N1085" s="0">
        <x:f>CLEAN('Historical Trades'!O1085)</x:f>
      </x:c>
      <x:c r="P1085" s="14">
        <x:f>IF(G1085="sell",M1085,-M1085)</x:f>
      </x:c>
      <x:c r="Q1085" s="14">
        <x:f>VLOOKUP(N1085,'Currency Rates'!$A$3:$C$32,3,0)</x:f>
      </x:c>
      <x:c r="R1085" s="0">
        <x:f>IF(A1085="SPUS",0,IF(A1085="FWD",0,P1085/Q1085))</x:f>
      </x:c>
    </x:row>
    <x:row r="1086" spans="1:19" x14ac:dyDescent="0.3">
      <x:c r="A1086" s="0">
        <x:f>'Historical Trades'!A1086</x:f>
      </x:c>
      <x:c r="B1086" s="0">
        <x:f>'Historical Trades'!B1086</x:f>
      </x:c>
      <x:c r="C1086" s="23">
        <x:f>'Historical Trades'!C1086</x:f>
      </x:c>
      <x:c r="D1086" s="0">
        <x:f>'Historical Trades'!D1086</x:f>
      </x:c>
      <x:c r="E1086" s="23">
        <x:f>'Historical Trades'!E1086</x:f>
      </x:c>
      <x:c r="F1086" s="0">
        <x:f>'Historical Trades'!F1086</x:f>
      </x:c>
      <x:c r="G1086" s="0">
        <x:f>'Historical Trades'!G1086</x:f>
      </x:c>
      <x:c r="H1086" s="0">
        <x:f>'Historical Trades'!H1086</x:f>
      </x:c>
      <x:c r="I1086" s="0">
        <x:f>'Historical Trades'!I1086</x:f>
      </x:c>
      <x:c r="J1086" s="0">
        <x:f>'Historical Trades'!J1086</x:f>
      </x:c>
      <x:c r="K1086" s="0">
        <x:f>'Historical Trades'!K1086</x:f>
      </x:c>
      <x:c r="L1086" s="0">
        <x:f>'Historical Trades'!L1086</x:f>
      </x:c>
      <x:c r="M1086" s="0">
        <x:f>'Historical Trades'!M1086</x:f>
      </x:c>
      <x:c r="N1086" s="0">
        <x:f>CLEAN('Historical Trades'!O1086)</x:f>
      </x:c>
      <x:c r="P1086" s="14">
        <x:f>IF(G1086="sell",M1086,-M1086)</x:f>
      </x:c>
      <x:c r="Q1086" s="14">
        <x:f>VLOOKUP(N1086,'Currency Rates'!$A$3:$C$32,3,0)</x:f>
      </x:c>
      <x:c r="R1086" s="0">
        <x:f>IF(A1086="SPUS",0,IF(A1086="FWD",0,P1086/Q1086))</x:f>
      </x:c>
    </x:row>
    <x:row r="1087" spans="1:19" x14ac:dyDescent="0.3">
      <x:c r="A1087" s="0">
        <x:f>'Historical Trades'!A1087</x:f>
      </x:c>
      <x:c r="B1087" s="0">
        <x:f>'Historical Trades'!B1087</x:f>
      </x:c>
      <x:c r="C1087" s="23">
        <x:f>'Historical Trades'!C1087</x:f>
      </x:c>
      <x:c r="D1087" s="0">
        <x:f>'Historical Trades'!D1087</x:f>
      </x:c>
      <x:c r="E1087" s="23">
        <x:f>'Historical Trades'!E1087</x:f>
      </x:c>
      <x:c r="F1087" s="0">
        <x:f>'Historical Trades'!F1087</x:f>
      </x:c>
      <x:c r="G1087" s="0">
        <x:f>'Historical Trades'!G1087</x:f>
      </x:c>
      <x:c r="H1087" s="0">
        <x:f>'Historical Trades'!H1087</x:f>
      </x:c>
      <x:c r="I1087" s="0">
        <x:f>'Historical Trades'!I1087</x:f>
      </x:c>
      <x:c r="J1087" s="0">
        <x:f>'Historical Trades'!J1087</x:f>
      </x:c>
      <x:c r="K1087" s="0">
        <x:f>'Historical Trades'!K1087</x:f>
      </x:c>
      <x:c r="L1087" s="0">
        <x:f>'Historical Trades'!L1087</x:f>
      </x:c>
      <x:c r="M1087" s="0">
        <x:f>'Historical Trades'!M1087</x:f>
      </x:c>
      <x:c r="N1087" s="0">
        <x:f>CLEAN('Historical Trades'!O1087)</x:f>
      </x:c>
      <x:c r="P1087" s="14">
        <x:f>IF(G1087="sell",M1087,-M1087)</x:f>
      </x:c>
      <x:c r="Q1087" s="14">
        <x:f>VLOOKUP(N1087,'Currency Rates'!$A$3:$C$32,3,0)</x:f>
      </x:c>
      <x:c r="R1087" s="0">
        <x:f>IF(A1087="SPUS",0,IF(A1087="FWD",0,P1087/Q1087))</x:f>
      </x:c>
    </x:row>
    <x:row r="1088" spans="1:19" x14ac:dyDescent="0.3">
      <x:c r="A1088" s="0">
        <x:f>'Historical Trades'!A1088</x:f>
      </x:c>
      <x:c r="B1088" s="0">
        <x:f>'Historical Trades'!B1088</x:f>
      </x:c>
      <x:c r="C1088" s="23">
        <x:f>'Historical Trades'!C1088</x:f>
      </x:c>
      <x:c r="D1088" s="0">
        <x:f>'Historical Trades'!D1088</x:f>
      </x:c>
      <x:c r="E1088" s="23">
        <x:f>'Historical Trades'!E1088</x:f>
      </x:c>
      <x:c r="F1088" s="0">
        <x:f>'Historical Trades'!F1088</x:f>
      </x:c>
      <x:c r="G1088" s="0">
        <x:f>'Historical Trades'!G1088</x:f>
      </x:c>
      <x:c r="H1088" s="0">
        <x:f>'Historical Trades'!H1088</x:f>
      </x:c>
      <x:c r="I1088" s="0">
        <x:f>'Historical Trades'!I1088</x:f>
      </x:c>
      <x:c r="J1088" s="0">
        <x:f>'Historical Trades'!J1088</x:f>
      </x:c>
      <x:c r="K1088" s="0">
        <x:f>'Historical Trades'!K1088</x:f>
      </x:c>
      <x:c r="L1088" s="0">
        <x:f>'Historical Trades'!L1088</x:f>
      </x:c>
      <x:c r="M1088" s="0">
        <x:f>'Historical Trades'!M1088</x:f>
      </x:c>
      <x:c r="N1088" s="0">
        <x:f>CLEAN('Historical Trades'!O1088)</x:f>
      </x:c>
      <x:c r="P1088" s="14">
        <x:f>IF(G1088="sell",M1088,-M1088)</x:f>
      </x:c>
      <x:c r="Q1088" s="14">
        <x:f>VLOOKUP(N1088,'Currency Rates'!$A$3:$C$32,3,0)</x:f>
      </x:c>
      <x:c r="R1088" s="0">
        <x:f>IF(A1088="SPUS",0,IF(A1088="FWD",0,P1088/Q1088))</x:f>
      </x:c>
    </x:row>
    <x:row r="1089" spans="1:19" x14ac:dyDescent="0.3">
      <x:c r="A1089" s="0">
        <x:f>'Historical Trades'!A1089</x:f>
      </x:c>
      <x:c r="B1089" s="0">
        <x:f>'Historical Trades'!B1089</x:f>
      </x:c>
      <x:c r="C1089" s="23">
        <x:f>'Historical Trades'!C1089</x:f>
      </x:c>
      <x:c r="D1089" s="0">
        <x:f>'Historical Trades'!D1089</x:f>
      </x:c>
      <x:c r="E1089" s="23">
        <x:f>'Historical Trades'!E1089</x:f>
      </x:c>
      <x:c r="F1089" s="0">
        <x:f>'Historical Trades'!F1089</x:f>
      </x:c>
      <x:c r="G1089" s="0">
        <x:f>'Historical Trades'!G1089</x:f>
      </x:c>
      <x:c r="H1089" s="0">
        <x:f>'Historical Trades'!H1089</x:f>
      </x:c>
      <x:c r="I1089" s="0">
        <x:f>'Historical Trades'!I1089</x:f>
      </x:c>
      <x:c r="J1089" s="0">
        <x:f>'Historical Trades'!J1089</x:f>
      </x:c>
      <x:c r="K1089" s="0">
        <x:f>'Historical Trades'!K1089</x:f>
      </x:c>
      <x:c r="L1089" s="0">
        <x:f>'Historical Trades'!L1089</x:f>
      </x:c>
      <x:c r="M1089" s="0">
        <x:f>'Historical Trades'!M1089</x:f>
      </x:c>
      <x:c r="N1089" s="0">
        <x:f>CLEAN('Historical Trades'!O1089)</x:f>
      </x:c>
      <x:c r="P1089" s="14">
        <x:f>IF(G1089="sell",M1089,-M1089)</x:f>
      </x:c>
      <x:c r="Q1089" s="14">
        <x:f>VLOOKUP(N1089,'Currency Rates'!$A$3:$C$32,3,0)</x:f>
      </x:c>
      <x:c r="R1089" s="0">
        <x:f>IF(A1089="SPUS",0,IF(A1089="FWD",0,P1089/Q1089))</x:f>
      </x:c>
    </x:row>
    <x:row r="1090" spans="1:19" x14ac:dyDescent="0.3">
      <x:c r="A1090" s="0">
        <x:f>'Historical Trades'!A1090</x:f>
      </x:c>
      <x:c r="B1090" s="0">
        <x:f>'Historical Trades'!B1090</x:f>
      </x:c>
      <x:c r="C1090" s="23">
        <x:f>'Historical Trades'!C1090</x:f>
      </x:c>
      <x:c r="D1090" s="0">
        <x:f>'Historical Trades'!D1090</x:f>
      </x:c>
      <x:c r="E1090" s="23">
        <x:f>'Historical Trades'!E1090</x:f>
      </x:c>
      <x:c r="F1090" s="0">
        <x:f>'Historical Trades'!F1090</x:f>
      </x:c>
      <x:c r="G1090" s="0">
        <x:f>'Historical Trades'!G1090</x:f>
      </x:c>
      <x:c r="H1090" s="0">
        <x:f>'Historical Trades'!H1090</x:f>
      </x:c>
      <x:c r="I1090" s="0">
        <x:f>'Historical Trades'!I1090</x:f>
      </x:c>
      <x:c r="J1090" s="0">
        <x:f>'Historical Trades'!J1090</x:f>
      </x:c>
      <x:c r="K1090" s="0">
        <x:f>'Historical Trades'!K1090</x:f>
      </x:c>
      <x:c r="L1090" s="0">
        <x:f>'Historical Trades'!L1090</x:f>
      </x:c>
      <x:c r="M1090" s="0">
        <x:f>'Historical Trades'!M1090</x:f>
      </x:c>
      <x:c r="N1090" s="0">
        <x:f>CLEAN('Historical Trades'!O1090)</x:f>
      </x:c>
      <x:c r="P1090" s="14">
        <x:f>IF(G1090="sell",M1090,-M1090)</x:f>
      </x:c>
      <x:c r="Q1090" s="14">
        <x:f>VLOOKUP(N1090,'Currency Rates'!$A$3:$C$32,3,0)</x:f>
      </x:c>
      <x:c r="R1090" s="0">
        <x:f>IF(A1090="SPUS",0,IF(A1090="FWD",0,P1090/Q1090))</x:f>
      </x:c>
    </x:row>
    <x:row r="1091" spans="1:19" x14ac:dyDescent="0.3">
      <x:c r="A1091" s="0">
        <x:f>'Historical Trades'!A1091</x:f>
      </x:c>
      <x:c r="B1091" s="0">
        <x:f>'Historical Trades'!B1091</x:f>
      </x:c>
      <x:c r="C1091" s="23">
        <x:f>'Historical Trades'!C1091</x:f>
      </x:c>
      <x:c r="D1091" s="0">
        <x:f>'Historical Trades'!D1091</x:f>
      </x:c>
      <x:c r="E1091" s="23">
        <x:f>'Historical Trades'!E1091</x:f>
      </x:c>
      <x:c r="F1091" s="0">
        <x:f>'Historical Trades'!F1091</x:f>
      </x:c>
      <x:c r="G1091" s="0">
        <x:f>'Historical Trades'!G1091</x:f>
      </x:c>
      <x:c r="H1091" s="0">
        <x:f>'Historical Trades'!H1091</x:f>
      </x:c>
      <x:c r="I1091" s="0">
        <x:f>'Historical Trades'!I1091</x:f>
      </x:c>
      <x:c r="J1091" s="0">
        <x:f>'Historical Trades'!J1091</x:f>
      </x:c>
      <x:c r="K1091" s="0">
        <x:f>'Historical Trades'!K1091</x:f>
      </x:c>
      <x:c r="L1091" s="0">
        <x:f>'Historical Trades'!L1091</x:f>
      </x:c>
      <x:c r="M1091" s="0">
        <x:f>'Historical Trades'!M1091</x:f>
      </x:c>
      <x:c r="N1091" s="0">
        <x:f>CLEAN('Historical Trades'!O1091)</x:f>
      </x:c>
      <x:c r="P1091" s="14">
        <x:f>IF(G1091="sell",M1091,-M1091)</x:f>
      </x:c>
      <x:c r="Q1091" s="14">
        <x:f>VLOOKUP(N1091,'Currency Rates'!$A$3:$C$32,3,0)</x:f>
      </x:c>
      <x:c r="R1091" s="0">
        <x:f>IF(A1091="SPUS",0,IF(A1091="FWD",0,P1091/Q1091))</x:f>
      </x:c>
    </x:row>
    <x:row r="1092" spans="1:19" x14ac:dyDescent="0.3">
      <x:c r="A1092" s="0">
        <x:f>'Historical Trades'!A1092</x:f>
      </x:c>
      <x:c r="B1092" s="0">
        <x:f>'Historical Trades'!B1092</x:f>
      </x:c>
      <x:c r="C1092" s="23">
        <x:f>'Historical Trades'!C1092</x:f>
      </x:c>
      <x:c r="D1092" s="0">
        <x:f>'Historical Trades'!D1092</x:f>
      </x:c>
      <x:c r="E1092" s="23">
        <x:f>'Historical Trades'!E1092</x:f>
      </x:c>
      <x:c r="F1092" s="0">
        <x:f>'Historical Trades'!F1092</x:f>
      </x:c>
      <x:c r="G1092" s="0">
        <x:f>'Historical Trades'!G1092</x:f>
      </x:c>
      <x:c r="H1092" s="0">
        <x:f>'Historical Trades'!H1092</x:f>
      </x:c>
      <x:c r="I1092" s="0">
        <x:f>'Historical Trades'!I1092</x:f>
      </x:c>
      <x:c r="J1092" s="0">
        <x:f>'Historical Trades'!J1092</x:f>
      </x:c>
      <x:c r="K1092" s="0">
        <x:f>'Historical Trades'!K1092</x:f>
      </x:c>
      <x:c r="L1092" s="0">
        <x:f>'Historical Trades'!L1092</x:f>
      </x:c>
      <x:c r="M1092" s="0">
        <x:f>'Historical Trades'!M1092</x:f>
      </x:c>
      <x:c r="N1092" s="0">
        <x:f>CLEAN('Historical Trades'!O1092)</x:f>
      </x:c>
      <x:c r="P1092" s="14">
        <x:f>IF(G1092="sell",M1092,-M1092)</x:f>
      </x:c>
      <x:c r="Q1092" s="14">
        <x:f>VLOOKUP(N1092,'Currency Rates'!$A$3:$C$32,3,0)</x:f>
      </x:c>
      <x:c r="R1092" s="0">
        <x:f>IF(A1092="SPUS",0,IF(A1092="FWD",0,P1092/Q1092))</x:f>
      </x:c>
    </x:row>
    <x:row r="1093" spans="1:19" x14ac:dyDescent="0.3">
      <x:c r="A1093" s="0">
        <x:f>'Historical Trades'!A1093</x:f>
      </x:c>
      <x:c r="B1093" s="0">
        <x:f>'Historical Trades'!B1093</x:f>
      </x:c>
      <x:c r="C1093" s="23">
        <x:f>'Historical Trades'!C1093</x:f>
      </x:c>
      <x:c r="D1093" s="0">
        <x:f>'Historical Trades'!D1093</x:f>
      </x:c>
      <x:c r="E1093" s="23">
        <x:f>'Historical Trades'!E1093</x:f>
      </x:c>
      <x:c r="F1093" s="0">
        <x:f>'Historical Trades'!F1093</x:f>
      </x:c>
      <x:c r="G1093" s="0">
        <x:f>'Historical Trades'!G1093</x:f>
      </x:c>
      <x:c r="H1093" s="0">
        <x:f>'Historical Trades'!H1093</x:f>
      </x:c>
      <x:c r="I1093" s="0">
        <x:f>'Historical Trades'!I1093</x:f>
      </x:c>
      <x:c r="J1093" s="0">
        <x:f>'Historical Trades'!J1093</x:f>
      </x:c>
      <x:c r="K1093" s="0">
        <x:f>'Historical Trades'!K1093</x:f>
      </x:c>
      <x:c r="L1093" s="0">
        <x:f>'Historical Trades'!L1093</x:f>
      </x:c>
      <x:c r="M1093" s="0">
        <x:f>'Historical Trades'!M1093</x:f>
      </x:c>
      <x:c r="N1093" s="0">
        <x:f>CLEAN('Historical Trades'!O1093)</x:f>
      </x:c>
      <x:c r="P1093" s="14">
        <x:f>IF(G1093="sell",M1093,-M1093)</x:f>
      </x:c>
      <x:c r="Q1093" s="14">
        <x:f>VLOOKUP(N1093,'Currency Rates'!$A$3:$C$32,3,0)</x:f>
      </x:c>
      <x:c r="R1093" s="0">
        <x:f>IF(A1093="SPUS",0,IF(A1093="FWD",0,P1093/Q1093))</x:f>
      </x:c>
    </x:row>
    <x:row r="1094" spans="1:19" x14ac:dyDescent="0.3">
      <x:c r="A1094" s="0">
        <x:f>'Historical Trades'!A1094</x:f>
      </x:c>
      <x:c r="B1094" s="0">
        <x:f>'Historical Trades'!B1094</x:f>
      </x:c>
      <x:c r="C1094" s="23">
        <x:f>'Historical Trades'!C1094</x:f>
      </x:c>
      <x:c r="D1094" s="0">
        <x:f>'Historical Trades'!D1094</x:f>
      </x:c>
      <x:c r="E1094" s="23">
        <x:f>'Historical Trades'!E1094</x:f>
      </x:c>
      <x:c r="F1094" s="0">
        <x:f>'Historical Trades'!F1094</x:f>
      </x:c>
      <x:c r="G1094" s="0">
        <x:f>'Historical Trades'!G1094</x:f>
      </x:c>
      <x:c r="H1094" s="0">
        <x:f>'Historical Trades'!H1094</x:f>
      </x:c>
      <x:c r="I1094" s="0">
        <x:f>'Historical Trades'!I1094</x:f>
      </x:c>
      <x:c r="J1094" s="0">
        <x:f>'Historical Trades'!J1094</x:f>
      </x:c>
      <x:c r="K1094" s="0">
        <x:f>'Historical Trades'!K1094</x:f>
      </x:c>
      <x:c r="L1094" s="0">
        <x:f>'Historical Trades'!L1094</x:f>
      </x:c>
      <x:c r="M1094" s="0">
        <x:f>'Historical Trades'!M1094</x:f>
      </x:c>
      <x:c r="N1094" s="0">
        <x:f>CLEAN('Historical Trades'!O1094)</x:f>
      </x:c>
      <x:c r="P1094" s="14">
        <x:f>IF(G1094="sell",M1094,-M1094)</x:f>
      </x:c>
      <x:c r="Q1094" s="14">
        <x:f>VLOOKUP(N1094,'Currency Rates'!$A$3:$C$32,3,0)</x:f>
      </x:c>
      <x:c r="R1094" s="0">
        <x:f>IF(A1094="SPUS",0,IF(A1094="FWD",0,P1094/Q1094))</x:f>
      </x:c>
    </x:row>
    <x:row r="1095" spans="1:19" x14ac:dyDescent="0.3">
      <x:c r="A1095" s="0">
        <x:f>'Historical Trades'!A1095</x:f>
      </x:c>
      <x:c r="B1095" s="0">
        <x:f>'Historical Trades'!B1095</x:f>
      </x:c>
      <x:c r="C1095" s="23">
        <x:f>'Historical Trades'!C1095</x:f>
      </x:c>
      <x:c r="D1095" s="0">
        <x:f>'Historical Trades'!D1095</x:f>
      </x:c>
      <x:c r="E1095" s="23">
        <x:f>'Historical Trades'!E1095</x:f>
      </x:c>
      <x:c r="F1095" s="0">
        <x:f>'Historical Trades'!F1095</x:f>
      </x:c>
      <x:c r="G1095" s="0">
        <x:f>'Historical Trades'!G1095</x:f>
      </x:c>
      <x:c r="H1095" s="0">
        <x:f>'Historical Trades'!H1095</x:f>
      </x:c>
      <x:c r="I1095" s="0">
        <x:f>'Historical Trades'!I1095</x:f>
      </x:c>
      <x:c r="J1095" s="0">
        <x:f>'Historical Trades'!J1095</x:f>
      </x:c>
      <x:c r="K1095" s="0">
        <x:f>'Historical Trades'!K1095</x:f>
      </x:c>
      <x:c r="L1095" s="0">
        <x:f>'Historical Trades'!L1095</x:f>
      </x:c>
      <x:c r="M1095" s="0">
        <x:f>'Historical Trades'!M1095</x:f>
      </x:c>
      <x:c r="N1095" s="0">
        <x:f>CLEAN('Historical Trades'!O1095)</x:f>
      </x:c>
      <x:c r="P1095" s="14">
        <x:f>IF(G1095="sell",M1095,-M1095)</x:f>
      </x:c>
      <x:c r="Q1095" s="14">
        <x:f>VLOOKUP(N1095,'Currency Rates'!$A$3:$C$32,3,0)</x:f>
      </x:c>
      <x:c r="R1095" s="0">
        <x:f>IF(A1095="SPUS",0,IF(A1095="FWD",0,P1095/Q1095))</x:f>
      </x:c>
    </x:row>
    <x:row r="1096" spans="1:19" x14ac:dyDescent="0.3">
      <x:c r="A1096" s="0">
        <x:f>'Historical Trades'!A1096</x:f>
      </x:c>
      <x:c r="B1096" s="0">
        <x:f>'Historical Trades'!B1096</x:f>
      </x:c>
      <x:c r="C1096" s="23">
        <x:f>'Historical Trades'!C1096</x:f>
      </x:c>
      <x:c r="D1096" s="0">
        <x:f>'Historical Trades'!D1096</x:f>
      </x:c>
      <x:c r="E1096" s="23">
        <x:f>'Historical Trades'!E1096</x:f>
      </x:c>
      <x:c r="F1096" s="0">
        <x:f>'Historical Trades'!F1096</x:f>
      </x:c>
      <x:c r="G1096" s="0">
        <x:f>'Historical Trades'!G1096</x:f>
      </x:c>
      <x:c r="H1096" s="0">
        <x:f>'Historical Trades'!H1096</x:f>
      </x:c>
      <x:c r="I1096" s="0">
        <x:f>'Historical Trades'!I1096</x:f>
      </x:c>
      <x:c r="J1096" s="0">
        <x:f>'Historical Trades'!J1096</x:f>
      </x:c>
      <x:c r="K1096" s="0">
        <x:f>'Historical Trades'!K1096</x:f>
      </x:c>
      <x:c r="L1096" s="0">
        <x:f>'Historical Trades'!L1096</x:f>
      </x:c>
      <x:c r="M1096" s="0">
        <x:f>'Historical Trades'!M1096</x:f>
      </x:c>
      <x:c r="N1096" s="0">
        <x:f>CLEAN('Historical Trades'!O1096)</x:f>
      </x:c>
      <x:c r="P1096" s="14">
        <x:f>IF(G1096="sell",M1096,-M1096)</x:f>
      </x:c>
      <x:c r="Q1096" s="14">
        <x:f>VLOOKUP(N1096,'Currency Rates'!$A$3:$C$32,3,0)</x:f>
      </x:c>
      <x:c r="R1096" s="0">
        <x:f>IF(A1096="SPUS",0,IF(A1096="FWD",0,P1096/Q1096))</x:f>
      </x:c>
    </x:row>
    <x:row r="1097" spans="1:19" x14ac:dyDescent="0.3">
      <x:c r="A1097" s="0">
        <x:f>'Historical Trades'!A1097</x:f>
      </x:c>
      <x:c r="B1097" s="0">
        <x:f>'Historical Trades'!B1097</x:f>
      </x:c>
      <x:c r="C1097" s="23">
        <x:f>'Historical Trades'!C1097</x:f>
      </x:c>
      <x:c r="D1097" s="0">
        <x:f>'Historical Trades'!D1097</x:f>
      </x:c>
      <x:c r="E1097" s="23">
        <x:f>'Historical Trades'!E1097</x:f>
      </x:c>
      <x:c r="F1097" s="0">
        <x:f>'Historical Trades'!F1097</x:f>
      </x:c>
      <x:c r="G1097" s="0">
        <x:f>'Historical Trades'!G1097</x:f>
      </x:c>
      <x:c r="H1097" s="0">
        <x:f>'Historical Trades'!H1097</x:f>
      </x:c>
      <x:c r="I1097" s="0">
        <x:f>'Historical Trades'!I1097</x:f>
      </x:c>
      <x:c r="J1097" s="0">
        <x:f>'Historical Trades'!J1097</x:f>
      </x:c>
      <x:c r="K1097" s="0">
        <x:f>'Historical Trades'!K1097</x:f>
      </x:c>
      <x:c r="L1097" s="0">
        <x:f>'Historical Trades'!L1097</x:f>
      </x:c>
      <x:c r="M1097" s="0">
        <x:f>'Historical Trades'!M1097</x:f>
      </x:c>
      <x:c r="N1097" s="0">
        <x:f>CLEAN('Historical Trades'!O1097)</x:f>
      </x:c>
      <x:c r="P1097" s="14">
        <x:f>IF(G1097="sell",M1097,-M1097)</x:f>
      </x:c>
      <x:c r="Q1097" s="14">
        <x:f>VLOOKUP(N1097,'Currency Rates'!$A$3:$C$32,3,0)</x:f>
      </x:c>
      <x:c r="R1097" s="0">
        <x:f>IF(A1097="SPUS",0,IF(A1097="FWD",0,P1097/Q1097))</x:f>
      </x:c>
    </x:row>
    <x:row r="1098" spans="1:19" x14ac:dyDescent="0.3">
      <x:c r="A1098" s="0">
        <x:f>'Historical Trades'!A1098</x:f>
      </x:c>
      <x:c r="B1098" s="0">
        <x:f>'Historical Trades'!B1098</x:f>
      </x:c>
      <x:c r="C1098" s="23">
        <x:f>'Historical Trades'!C1098</x:f>
      </x:c>
      <x:c r="D1098" s="0">
        <x:f>'Historical Trades'!D1098</x:f>
      </x:c>
      <x:c r="E1098" s="23">
        <x:f>'Historical Trades'!E1098</x:f>
      </x:c>
      <x:c r="F1098" s="0">
        <x:f>'Historical Trades'!F1098</x:f>
      </x:c>
      <x:c r="G1098" s="0">
        <x:f>'Historical Trades'!G1098</x:f>
      </x:c>
      <x:c r="H1098" s="0">
        <x:f>'Historical Trades'!H1098</x:f>
      </x:c>
      <x:c r="I1098" s="0">
        <x:f>'Historical Trades'!I1098</x:f>
      </x:c>
      <x:c r="J1098" s="0">
        <x:f>'Historical Trades'!J1098</x:f>
      </x:c>
      <x:c r="K1098" s="0">
        <x:f>'Historical Trades'!K1098</x:f>
      </x:c>
      <x:c r="L1098" s="0">
        <x:f>'Historical Trades'!L1098</x:f>
      </x:c>
      <x:c r="M1098" s="0">
        <x:f>'Historical Trades'!M1098</x:f>
      </x:c>
      <x:c r="N1098" s="0">
        <x:f>CLEAN('Historical Trades'!O1098)</x:f>
      </x:c>
      <x:c r="P1098" s="14">
        <x:f>IF(G1098="sell",M1098,-M1098)</x:f>
      </x:c>
      <x:c r="Q1098" s="14">
        <x:f>VLOOKUP(N1098,'Currency Rates'!$A$3:$C$32,3,0)</x:f>
      </x:c>
      <x:c r="R1098" s="0">
        <x:f>IF(A1098="SPUS",0,IF(A1098="FWD",0,P1098/Q1098))</x:f>
      </x:c>
    </x:row>
    <x:row r="1099" spans="1:19" x14ac:dyDescent="0.3">
      <x:c r="A1099" s="0">
        <x:f>'Historical Trades'!A1099</x:f>
      </x:c>
      <x:c r="B1099" s="0">
        <x:f>'Historical Trades'!B1099</x:f>
      </x:c>
      <x:c r="C1099" s="23">
        <x:f>'Historical Trades'!C1099</x:f>
      </x:c>
      <x:c r="D1099" s="0">
        <x:f>'Historical Trades'!D1099</x:f>
      </x:c>
      <x:c r="E1099" s="23">
        <x:f>'Historical Trades'!E1099</x:f>
      </x:c>
      <x:c r="F1099" s="0">
        <x:f>'Historical Trades'!F1099</x:f>
      </x:c>
      <x:c r="G1099" s="0">
        <x:f>'Historical Trades'!G1099</x:f>
      </x:c>
      <x:c r="H1099" s="0">
        <x:f>'Historical Trades'!H1099</x:f>
      </x:c>
      <x:c r="I1099" s="0">
        <x:f>'Historical Trades'!I1099</x:f>
      </x:c>
      <x:c r="J1099" s="0">
        <x:f>'Historical Trades'!J1099</x:f>
      </x:c>
      <x:c r="K1099" s="0">
        <x:f>'Historical Trades'!K1099</x:f>
      </x:c>
      <x:c r="L1099" s="0">
        <x:f>'Historical Trades'!L1099</x:f>
      </x:c>
      <x:c r="M1099" s="0">
        <x:f>'Historical Trades'!M1099</x:f>
      </x:c>
      <x:c r="N1099" s="0">
        <x:f>CLEAN('Historical Trades'!O1099)</x:f>
      </x:c>
      <x:c r="P1099" s="14">
        <x:f>IF(G1099="sell",M1099,-M1099)</x:f>
      </x:c>
      <x:c r="Q1099" s="14">
        <x:f>VLOOKUP(N1099,'Currency Rates'!$A$3:$C$32,3,0)</x:f>
      </x:c>
      <x:c r="R1099" s="0">
        <x:f>IF(A1099="SPUS",0,IF(A1099="FWD",0,P1099/Q1099))</x:f>
      </x:c>
    </x:row>
    <x:row r="1100" spans="1:19" x14ac:dyDescent="0.3">
      <x:c r="A1100" s="0">
        <x:f>'Historical Trades'!A1100</x:f>
      </x:c>
      <x:c r="B1100" s="0">
        <x:f>'Historical Trades'!B1100</x:f>
      </x:c>
      <x:c r="C1100" s="23">
        <x:f>'Historical Trades'!C1100</x:f>
      </x:c>
      <x:c r="D1100" s="0">
        <x:f>'Historical Trades'!D1100</x:f>
      </x:c>
      <x:c r="E1100" s="23">
        <x:f>'Historical Trades'!E1100</x:f>
      </x:c>
      <x:c r="F1100" s="0">
        <x:f>'Historical Trades'!F1100</x:f>
      </x:c>
      <x:c r="G1100" s="0">
        <x:f>'Historical Trades'!G1100</x:f>
      </x:c>
      <x:c r="H1100" s="0">
        <x:f>'Historical Trades'!H1100</x:f>
      </x:c>
      <x:c r="I1100" s="0">
        <x:f>'Historical Trades'!I1100</x:f>
      </x:c>
      <x:c r="J1100" s="0">
        <x:f>'Historical Trades'!J1100</x:f>
      </x:c>
      <x:c r="K1100" s="0">
        <x:f>'Historical Trades'!K1100</x:f>
      </x:c>
      <x:c r="L1100" s="0">
        <x:f>'Historical Trades'!L1100</x:f>
      </x:c>
      <x:c r="M1100" s="0">
        <x:f>'Historical Trades'!M1100</x:f>
      </x:c>
      <x:c r="N1100" s="0">
        <x:f>CLEAN('Historical Trades'!O1100)</x:f>
      </x:c>
      <x:c r="P1100" s="14">
        <x:f>IF(G1100="sell",M1100,-M1100)</x:f>
      </x:c>
      <x:c r="Q1100" s="14">
        <x:f>VLOOKUP(N1100,'Currency Rates'!$A$3:$C$32,3,0)</x:f>
      </x:c>
      <x:c r="R1100" s="0">
        <x:f>IF(A1100="SPUS",0,IF(A1100="FWD",0,P1100/Q1100))</x:f>
      </x:c>
    </x:row>
    <x:row r="1101" spans="1:19" x14ac:dyDescent="0.3">
      <x:c r="A1101" s="0">
        <x:f>'Historical Trades'!A1101</x:f>
      </x:c>
      <x:c r="B1101" s="0">
        <x:f>'Historical Trades'!B1101</x:f>
      </x:c>
      <x:c r="C1101" s="23">
        <x:f>'Historical Trades'!C1101</x:f>
      </x:c>
      <x:c r="D1101" s="0">
        <x:f>'Historical Trades'!D1101</x:f>
      </x:c>
      <x:c r="E1101" s="23">
        <x:f>'Historical Trades'!E1101</x:f>
      </x:c>
      <x:c r="F1101" s="0">
        <x:f>'Historical Trades'!F1101</x:f>
      </x:c>
      <x:c r="G1101" s="0">
        <x:f>'Historical Trades'!G1101</x:f>
      </x:c>
      <x:c r="H1101" s="0">
        <x:f>'Historical Trades'!H1101</x:f>
      </x:c>
      <x:c r="I1101" s="0">
        <x:f>'Historical Trades'!I1101</x:f>
      </x:c>
      <x:c r="J1101" s="0">
        <x:f>'Historical Trades'!J1101</x:f>
      </x:c>
      <x:c r="K1101" s="0">
        <x:f>'Historical Trades'!K1101</x:f>
      </x:c>
      <x:c r="L1101" s="0">
        <x:f>'Historical Trades'!L1101</x:f>
      </x:c>
      <x:c r="M1101" s="0">
        <x:f>'Historical Trades'!M1101</x:f>
      </x:c>
      <x:c r="N1101" s="0">
        <x:f>CLEAN('Historical Trades'!O1101)</x:f>
      </x:c>
      <x:c r="P1101" s="14">
        <x:f>IF(G1101="sell",M1101,-M1101)</x:f>
      </x:c>
      <x:c r="Q1101" s="14">
        <x:f>VLOOKUP(N1101,'Currency Rates'!$A$3:$C$32,3,0)</x:f>
      </x:c>
      <x:c r="R1101" s="0">
        <x:f>IF(A1101="SPUS",0,IF(A1101="FWD",0,P1101/Q1101))</x:f>
      </x:c>
    </x:row>
    <x:row r="1102" spans="1:19" x14ac:dyDescent="0.3">
      <x:c r="A1102" s="0">
        <x:f>'Historical Trades'!A1102</x:f>
      </x:c>
      <x:c r="B1102" s="0">
        <x:f>'Historical Trades'!B1102</x:f>
      </x:c>
      <x:c r="C1102" s="23">
        <x:f>'Historical Trades'!C1102</x:f>
      </x:c>
      <x:c r="D1102" s="0">
        <x:f>'Historical Trades'!D1102</x:f>
      </x:c>
      <x:c r="E1102" s="23">
        <x:f>'Historical Trades'!E1102</x:f>
      </x:c>
      <x:c r="F1102" s="0">
        <x:f>'Historical Trades'!F1102</x:f>
      </x:c>
      <x:c r="G1102" s="0">
        <x:f>'Historical Trades'!G1102</x:f>
      </x:c>
      <x:c r="H1102" s="0">
        <x:f>'Historical Trades'!H1102</x:f>
      </x:c>
      <x:c r="I1102" s="0">
        <x:f>'Historical Trades'!I1102</x:f>
      </x:c>
      <x:c r="J1102" s="0">
        <x:f>'Historical Trades'!J1102</x:f>
      </x:c>
      <x:c r="K1102" s="0">
        <x:f>'Historical Trades'!K1102</x:f>
      </x:c>
      <x:c r="L1102" s="0">
        <x:f>'Historical Trades'!L1102</x:f>
      </x:c>
      <x:c r="M1102" s="0">
        <x:f>'Historical Trades'!M1102</x:f>
      </x:c>
      <x:c r="N1102" s="0">
        <x:f>CLEAN('Historical Trades'!O1102)</x:f>
      </x:c>
      <x:c r="P1102" s="14">
        <x:f>IF(G1102="sell",M1102,-M1102)</x:f>
      </x:c>
      <x:c r="Q1102" s="14">
        <x:f>VLOOKUP(N1102,'Currency Rates'!$A$3:$C$32,3,0)</x:f>
      </x:c>
      <x:c r="R1102" s="0">
        <x:f>IF(A1102="SPUS",0,IF(A1102="FWD",0,P1102/Q1102))</x:f>
      </x:c>
    </x:row>
    <x:row r="1103" spans="1:19" x14ac:dyDescent="0.3">
      <x:c r="A1103" s="0">
        <x:f>'Historical Trades'!A1103</x:f>
      </x:c>
      <x:c r="B1103" s="0">
        <x:f>'Historical Trades'!B1103</x:f>
      </x:c>
      <x:c r="C1103" s="23">
        <x:f>'Historical Trades'!C1103</x:f>
      </x:c>
      <x:c r="D1103" s="0">
        <x:f>'Historical Trades'!D1103</x:f>
      </x:c>
      <x:c r="E1103" s="23">
        <x:f>'Historical Trades'!E1103</x:f>
      </x:c>
      <x:c r="F1103" s="0">
        <x:f>'Historical Trades'!F1103</x:f>
      </x:c>
      <x:c r="G1103" s="0">
        <x:f>'Historical Trades'!G1103</x:f>
      </x:c>
      <x:c r="H1103" s="0">
        <x:f>'Historical Trades'!H1103</x:f>
      </x:c>
      <x:c r="I1103" s="0">
        <x:f>'Historical Trades'!I1103</x:f>
      </x:c>
      <x:c r="J1103" s="0">
        <x:f>'Historical Trades'!J1103</x:f>
      </x:c>
      <x:c r="K1103" s="0">
        <x:f>'Historical Trades'!K1103</x:f>
      </x:c>
      <x:c r="L1103" s="0">
        <x:f>'Historical Trades'!L1103</x:f>
      </x:c>
      <x:c r="M1103" s="0">
        <x:f>'Historical Trades'!M1103</x:f>
      </x:c>
      <x:c r="N1103" s="0">
        <x:f>CLEAN('Historical Trades'!O1103)</x:f>
      </x:c>
      <x:c r="P1103" s="14">
        <x:f>IF(G1103="sell",M1103,-M1103)</x:f>
      </x:c>
      <x:c r="Q1103" s="14">
        <x:f>VLOOKUP(N1103,'Currency Rates'!$A$3:$C$32,3,0)</x:f>
      </x:c>
      <x:c r="R1103" s="0">
        <x:f>IF(A1103="SPUS",0,IF(A1103="FWD",0,P1103/Q1103))</x:f>
      </x:c>
    </x:row>
    <x:row r="1104" spans="1:19" x14ac:dyDescent="0.3">
      <x:c r="A1104" s="0">
        <x:f>'Historical Trades'!A1104</x:f>
      </x:c>
      <x:c r="B1104" s="0">
        <x:f>'Historical Trades'!B1104</x:f>
      </x:c>
      <x:c r="C1104" s="23">
        <x:f>'Historical Trades'!C1104</x:f>
      </x:c>
      <x:c r="D1104" s="0">
        <x:f>'Historical Trades'!D1104</x:f>
      </x:c>
      <x:c r="E1104" s="23">
        <x:f>'Historical Trades'!E1104</x:f>
      </x:c>
      <x:c r="F1104" s="0">
        <x:f>'Historical Trades'!F1104</x:f>
      </x:c>
      <x:c r="G1104" s="0">
        <x:f>'Historical Trades'!G1104</x:f>
      </x:c>
      <x:c r="H1104" s="0">
        <x:f>'Historical Trades'!H1104</x:f>
      </x:c>
      <x:c r="I1104" s="0">
        <x:f>'Historical Trades'!I1104</x:f>
      </x:c>
      <x:c r="J1104" s="0">
        <x:f>'Historical Trades'!J1104</x:f>
      </x:c>
      <x:c r="K1104" s="0">
        <x:f>'Historical Trades'!K1104</x:f>
      </x:c>
      <x:c r="L1104" s="0">
        <x:f>'Historical Trades'!L1104</x:f>
      </x:c>
      <x:c r="M1104" s="0">
        <x:f>'Historical Trades'!M1104</x:f>
      </x:c>
      <x:c r="N1104" s="0">
        <x:f>CLEAN('Historical Trades'!O1104)</x:f>
      </x:c>
      <x:c r="P1104" s="14">
        <x:f>IF(G1104="sell",M1104,-M1104)</x:f>
      </x:c>
      <x:c r="Q1104" s="14">
        <x:f>VLOOKUP(N1104,'Currency Rates'!$A$3:$C$32,3,0)</x:f>
      </x:c>
      <x:c r="R1104" s="0">
        <x:f>IF(A1104="SPUS",0,IF(A1104="FWD",0,P1104/Q1104))</x:f>
      </x:c>
    </x:row>
    <x:row r="1105" spans="1:19" x14ac:dyDescent="0.3">
      <x:c r="A1105" s="0">
        <x:f>'Historical Trades'!A1105</x:f>
      </x:c>
      <x:c r="B1105" s="0">
        <x:f>'Historical Trades'!B1105</x:f>
      </x:c>
      <x:c r="C1105" s="23">
        <x:f>'Historical Trades'!C1105</x:f>
      </x:c>
      <x:c r="D1105" s="0">
        <x:f>'Historical Trades'!D1105</x:f>
      </x:c>
      <x:c r="E1105" s="23">
        <x:f>'Historical Trades'!E1105</x:f>
      </x:c>
      <x:c r="F1105" s="0">
        <x:f>'Historical Trades'!F1105</x:f>
      </x:c>
      <x:c r="G1105" s="0">
        <x:f>'Historical Trades'!G1105</x:f>
      </x:c>
      <x:c r="H1105" s="0">
        <x:f>'Historical Trades'!H1105</x:f>
      </x:c>
      <x:c r="I1105" s="0">
        <x:f>'Historical Trades'!I1105</x:f>
      </x:c>
      <x:c r="J1105" s="0">
        <x:f>'Historical Trades'!J1105</x:f>
      </x:c>
      <x:c r="K1105" s="0">
        <x:f>'Historical Trades'!K1105</x:f>
      </x:c>
      <x:c r="L1105" s="0">
        <x:f>'Historical Trades'!L1105</x:f>
      </x:c>
      <x:c r="M1105" s="0">
        <x:f>'Historical Trades'!M1105</x:f>
      </x:c>
      <x:c r="N1105" s="0">
        <x:f>CLEAN('Historical Trades'!O1105)</x:f>
      </x:c>
      <x:c r="P1105" s="14">
        <x:f>IF(G1105="sell",M1105,-M1105)</x:f>
      </x:c>
      <x:c r="Q1105" s="14">
        <x:f>VLOOKUP(N1105,'Currency Rates'!$A$3:$C$32,3,0)</x:f>
      </x:c>
      <x:c r="R1105" s="0">
        <x:f>IF(A1105="SPUS",0,IF(A1105="FWD",0,P1105/Q1105))</x:f>
      </x:c>
    </x:row>
    <x:row r="1106" spans="1:19" x14ac:dyDescent="0.3">
      <x:c r="A1106" s="0">
        <x:f>'Historical Trades'!A1106</x:f>
      </x:c>
      <x:c r="B1106" s="0">
        <x:f>'Historical Trades'!B1106</x:f>
      </x:c>
      <x:c r="C1106" s="23">
        <x:f>'Historical Trades'!C1106</x:f>
      </x:c>
      <x:c r="D1106" s="0">
        <x:f>'Historical Trades'!D1106</x:f>
      </x:c>
      <x:c r="E1106" s="23">
        <x:f>'Historical Trades'!E1106</x:f>
      </x:c>
      <x:c r="F1106" s="0">
        <x:f>'Historical Trades'!F1106</x:f>
      </x:c>
      <x:c r="G1106" s="0">
        <x:f>'Historical Trades'!G1106</x:f>
      </x:c>
      <x:c r="H1106" s="0">
        <x:f>'Historical Trades'!H1106</x:f>
      </x:c>
      <x:c r="I1106" s="0">
        <x:f>'Historical Trades'!I1106</x:f>
      </x:c>
      <x:c r="J1106" s="0">
        <x:f>'Historical Trades'!J1106</x:f>
      </x:c>
      <x:c r="K1106" s="0">
        <x:f>'Historical Trades'!K1106</x:f>
      </x:c>
      <x:c r="L1106" s="0">
        <x:f>'Historical Trades'!L1106</x:f>
      </x:c>
      <x:c r="M1106" s="0">
        <x:f>'Historical Trades'!M1106</x:f>
      </x:c>
      <x:c r="N1106" s="0">
        <x:f>CLEAN('Historical Trades'!O1106)</x:f>
      </x:c>
      <x:c r="P1106" s="14">
        <x:f>IF(G1106="sell",M1106,-M1106)</x:f>
      </x:c>
      <x:c r="Q1106" s="14">
        <x:f>VLOOKUP(N1106,'Currency Rates'!$A$3:$C$32,3,0)</x:f>
      </x:c>
      <x:c r="R1106" s="0">
        <x:f>IF(A1106="SPUS",0,IF(A1106="FWD",0,P1106/Q1106))</x:f>
      </x:c>
    </x:row>
    <x:row r="1107" spans="1:19" x14ac:dyDescent="0.3">
      <x:c r="A1107" s="0">
        <x:f>'Historical Trades'!A1107</x:f>
      </x:c>
      <x:c r="B1107" s="0">
        <x:f>'Historical Trades'!B1107</x:f>
      </x:c>
      <x:c r="C1107" s="23">
        <x:f>'Historical Trades'!C1107</x:f>
      </x:c>
      <x:c r="D1107" s="0">
        <x:f>'Historical Trades'!D1107</x:f>
      </x:c>
      <x:c r="E1107" s="23">
        <x:f>'Historical Trades'!E1107</x:f>
      </x:c>
      <x:c r="F1107" s="0">
        <x:f>'Historical Trades'!F1107</x:f>
      </x:c>
      <x:c r="G1107" s="0">
        <x:f>'Historical Trades'!G1107</x:f>
      </x:c>
      <x:c r="H1107" s="0">
        <x:f>'Historical Trades'!H1107</x:f>
      </x:c>
      <x:c r="I1107" s="0">
        <x:f>'Historical Trades'!I1107</x:f>
      </x:c>
      <x:c r="J1107" s="0">
        <x:f>'Historical Trades'!J1107</x:f>
      </x:c>
      <x:c r="K1107" s="0">
        <x:f>'Historical Trades'!K1107</x:f>
      </x:c>
      <x:c r="L1107" s="0">
        <x:f>'Historical Trades'!L1107</x:f>
      </x:c>
      <x:c r="M1107" s="0">
        <x:f>'Historical Trades'!M1107</x:f>
      </x:c>
      <x:c r="N1107" s="0">
        <x:f>CLEAN('Historical Trades'!O1107)</x:f>
      </x:c>
      <x:c r="P1107" s="14">
        <x:f>IF(G1107="sell",M1107,-M1107)</x:f>
      </x:c>
      <x:c r="Q1107" s="14">
        <x:f>VLOOKUP(N1107,'Currency Rates'!$A$3:$C$32,3,0)</x:f>
      </x:c>
      <x:c r="R1107" s="0">
        <x:f>IF(A1107="SPUS",0,IF(A1107="FWD",0,P1107/Q1107))</x:f>
      </x:c>
    </x:row>
    <x:row r="1108" spans="1:19" x14ac:dyDescent="0.3">
      <x:c r="A1108" s="0">
        <x:f>'Historical Trades'!A1108</x:f>
      </x:c>
      <x:c r="B1108" s="0">
        <x:f>'Historical Trades'!B1108</x:f>
      </x:c>
      <x:c r="C1108" s="23">
        <x:f>'Historical Trades'!C1108</x:f>
      </x:c>
      <x:c r="D1108" s="0">
        <x:f>'Historical Trades'!D1108</x:f>
      </x:c>
      <x:c r="E1108" s="23">
        <x:f>'Historical Trades'!E1108</x:f>
      </x:c>
      <x:c r="F1108" s="0">
        <x:f>'Historical Trades'!F1108</x:f>
      </x:c>
      <x:c r="G1108" s="0">
        <x:f>'Historical Trades'!G1108</x:f>
      </x:c>
      <x:c r="H1108" s="0">
        <x:f>'Historical Trades'!H1108</x:f>
      </x:c>
      <x:c r="I1108" s="0">
        <x:f>'Historical Trades'!I1108</x:f>
      </x:c>
      <x:c r="J1108" s="0">
        <x:f>'Historical Trades'!J1108</x:f>
      </x:c>
      <x:c r="K1108" s="0">
        <x:f>'Historical Trades'!K1108</x:f>
      </x:c>
      <x:c r="L1108" s="0">
        <x:f>'Historical Trades'!L1108</x:f>
      </x:c>
      <x:c r="M1108" s="0">
        <x:f>'Historical Trades'!M1108</x:f>
      </x:c>
      <x:c r="N1108" s="0">
        <x:f>CLEAN('Historical Trades'!O1108)</x:f>
      </x:c>
      <x:c r="P1108" s="14">
        <x:f>IF(G1108="sell",M1108,-M1108)</x:f>
      </x:c>
      <x:c r="Q1108" s="14">
        <x:f>VLOOKUP(N1108,'Currency Rates'!$A$3:$C$32,3,0)</x:f>
      </x:c>
      <x:c r="R1108" s="0">
        <x:f>IF(A1108="SPUS",0,IF(A1108="FWD",0,P1108/Q1108))</x:f>
      </x:c>
    </x:row>
    <x:row r="1109" spans="1:19" x14ac:dyDescent="0.3">
      <x:c r="A1109" s="0">
        <x:f>'Historical Trades'!A1109</x:f>
      </x:c>
      <x:c r="B1109" s="0">
        <x:f>'Historical Trades'!B1109</x:f>
      </x:c>
      <x:c r="C1109" s="23">
        <x:f>'Historical Trades'!C1109</x:f>
      </x:c>
      <x:c r="D1109" s="0">
        <x:f>'Historical Trades'!D1109</x:f>
      </x:c>
      <x:c r="E1109" s="23">
        <x:f>'Historical Trades'!E1109</x:f>
      </x:c>
      <x:c r="F1109" s="0">
        <x:f>'Historical Trades'!F1109</x:f>
      </x:c>
      <x:c r="G1109" s="0">
        <x:f>'Historical Trades'!G1109</x:f>
      </x:c>
      <x:c r="H1109" s="0">
        <x:f>'Historical Trades'!H1109</x:f>
      </x:c>
      <x:c r="I1109" s="0">
        <x:f>'Historical Trades'!I1109</x:f>
      </x:c>
      <x:c r="J1109" s="0">
        <x:f>'Historical Trades'!J1109</x:f>
      </x:c>
      <x:c r="K1109" s="0">
        <x:f>'Historical Trades'!K1109</x:f>
      </x:c>
      <x:c r="L1109" s="0">
        <x:f>'Historical Trades'!L1109</x:f>
      </x:c>
      <x:c r="M1109" s="0">
        <x:f>'Historical Trades'!M1109</x:f>
      </x:c>
      <x:c r="N1109" s="0">
        <x:f>CLEAN('Historical Trades'!O1109)</x:f>
      </x:c>
      <x:c r="P1109" s="14">
        <x:f>IF(G1109="sell",M1109,-M1109)</x:f>
      </x:c>
      <x:c r="Q1109" s="14">
        <x:f>VLOOKUP(N1109,'Currency Rates'!$A$3:$C$32,3,0)</x:f>
      </x:c>
      <x:c r="R1109" s="0">
        <x:f>IF(A1109="SPUS",0,IF(A1109="FWD",0,P1109/Q1109))</x:f>
      </x:c>
    </x:row>
    <x:row r="1110" spans="1:19" x14ac:dyDescent="0.3">
      <x:c r="A1110" s="0">
        <x:f>'Historical Trades'!A1110</x:f>
      </x:c>
      <x:c r="B1110" s="0">
        <x:f>'Historical Trades'!B1110</x:f>
      </x:c>
      <x:c r="C1110" s="23">
        <x:f>'Historical Trades'!C1110</x:f>
      </x:c>
      <x:c r="D1110" s="0">
        <x:f>'Historical Trades'!D1110</x:f>
      </x:c>
      <x:c r="E1110" s="23">
        <x:f>'Historical Trades'!E1110</x:f>
      </x:c>
      <x:c r="F1110" s="0">
        <x:f>'Historical Trades'!F1110</x:f>
      </x:c>
      <x:c r="G1110" s="0">
        <x:f>'Historical Trades'!G1110</x:f>
      </x:c>
      <x:c r="H1110" s="0">
        <x:f>'Historical Trades'!H1110</x:f>
      </x:c>
      <x:c r="I1110" s="0">
        <x:f>'Historical Trades'!I1110</x:f>
      </x:c>
      <x:c r="J1110" s="0">
        <x:f>'Historical Trades'!J1110</x:f>
      </x:c>
      <x:c r="K1110" s="0">
        <x:f>'Historical Trades'!K1110</x:f>
      </x:c>
      <x:c r="L1110" s="0">
        <x:f>'Historical Trades'!L1110</x:f>
      </x:c>
      <x:c r="M1110" s="0">
        <x:f>'Historical Trades'!M1110</x:f>
      </x:c>
      <x:c r="N1110" s="0">
        <x:f>CLEAN('Historical Trades'!O1110)</x:f>
      </x:c>
      <x:c r="P1110" s="14">
        <x:f>IF(G1110="sell",M1110,-M1110)</x:f>
      </x:c>
      <x:c r="Q1110" s="14">
        <x:f>VLOOKUP(N1110,'Currency Rates'!$A$3:$C$32,3,0)</x:f>
      </x:c>
      <x:c r="R1110" s="0">
        <x:f>IF(A1110="SPUS",0,IF(A1110="FWD",0,P1110/Q1110))</x:f>
      </x:c>
    </x:row>
    <x:row r="1111" spans="1:19" x14ac:dyDescent="0.3">
      <x:c r="A1111" s="0">
        <x:f>'Historical Trades'!A1111</x:f>
      </x:c>
      <x:c r="B1111" s="0">
        <x:f>'Historical Trades'!B1111</x:f>
      </x:c>
      <x:c r="C1111" s="23">
        <x:f>'Historical Trades'!C1111</x:f>
      </x:c>
      <x:c r="D1111" s="0">
        <x:f>'Historical Trades'!D1111</x:f>
      </x:c>
      <x:c r="E1111" s="23">
        <x:f>'Historical Trades'!E1111</x:f>
      </x:c>
      <x:c r="F1111" s="0">
        <x:f>'Historical Trades'!F1111</x:f>
      </x:c>
      <x:c r="G1111" s="0">
        <x:f>'Historical Trades'!G1111</x:f>
      </x:c>
      <x:c r="H1111" s="0">
        <x:f>'Historical Trades'!H1111</x:f>
      </x:c>
      <x:c r="I1111" s="0">
        <x:f>'Historical Trades'!I1111</x:f>
      </x:c>
      <x:c r="J1111" s="0">
        <x:f>'Historical Trades'!J1111</x:f>
      </x:c>
      <x:c r="K1111" s="0">
        <x:f>'Historical Trades'!K1111</x:f>
      </x:c>
      <x:c r="L1111" s="0">
        <x:f>'Historical Trades'!L1111</x:f>
      </x:c>
      <x:c r="M1111" s="0">
        <x:f>'Historical Trades'!M1111</x:f>
      </x:c>
      <x:c r="N1111" s="0">
        <x:f>CLEAN('Historical Trades'!O1111)</x:f>
      </x:c>
      <x:c r="P1111" s="14">
        <x:f>IF(G1111="sell",M1111,-M1111)</x:f>
      </x:c>
      <x:c r="Q1111" s="14">
        <x:f>VLOOKUP(N1111,'Currency Rates'!$A$3:$C$32,3,0)</x:f>
      </x:c>
      <x:c r="R1111" s="0">
        <x:f>IF(A1111="SPUS",0,IF(A1111="FWD",0,P1111/Q1111))</x:f>
      </x:c>
    </x:row>
    <x:row r="1112" spans="1:19" x14ac:dyDescent="0.3">
      <x:c r="A1112" s="0">
        <x:f>'Historical Trades'!A1112</x:f>
      </x:c>
      <x:c r="B1112" s="0">
        <x:f>'Historical Trades'!B1112</x:f>
      </x:c>
      <x:c r="C1112" s="23">
        <x:f>'Historical Trades'!C1112</x:f>
      </x:c>
      <x:c r="D1112" s="0">
        <x:f>'Historical Trades'!D1112</x:f>
      </x:c>
      <x:c r="E1112" s="23">
        <x:f>'Historical Trades'!E1112</x:f>
      </x:c>
      <x:c r="F1112" s="0">
        <x:f>'Historical Trades'!F1112</x:f>
      </x:c>
      <x:c r="G1112" s="0">
        <x:f>'Historical Trades'!G1112</x:f>
      </x:c>
      <x:c r="H1112" s="0">
        <x:f>'Historical Trades'!H1112</x:f>
      </x:c>
      <x:c r="I1112" s="0">
        <x:f>'Historical Trades'!I1112</x:f>
      </x:c>
      <x:c r="J1112" s="0">
        <x:f>'Historical Trades'!J1112</x:f>
      </x:c>
      <x:c r="K1112" s="0">
        <x:f>'Historical Trades'!K1112</x:f>
      </x:c>
      <x:c r="L1112" s="0">
        <x:f>'Historical Trades'!L1112</x:f>
      </x:c>
      <x:c r="M1112" s="0">
        <x:f>'Historical Trades'!M1112</x:f>
      </x:c>
      <x:c r="N1112" s="0">
        <x:f>CLEAN('Historical Trades'!O1112)</x:f>
      </x:c>
      <x:c r="P1112" s="14">
        <x:f>IF(G1112="sell",M1112,-M1112)</x:f>
      </x:c>
      <x:c r="Q1112" s="14">
        <x:f>VLOOKUP(N1112,'Currency Rates'!$A$3:$C$32,3,0)</x:f>
      </x:c>
      <x:c r="R1112" s="0">
        <x:f>IF(A1112="SPUS",0,IF(A1112="FWD",0,P1112/Q1112))</x:f>
      </x:c>
    </x:row>
    <x:row r="1113" spans="1:19" x14ac:dyDescent="0.3">
      <x:c r="A1113" s="0">
        <x:f>'Historical Trades'!A1113</x:f>
      </x:c>
      <x:c r="B1113" s="0">
        <x:f>'Historical Trades'!B1113</x:f>
      </x:c>
      <x:c r="C1113" s="23">
        <x:f>'Historical Trades'!C1113</x:f>
      </x:c>
      <x:c r="D1113" s="0">
        <x:f>'Historical Trades'!D1113</x:f>
      </x:c>
      <x:c r="E1113" s="23">
        <x:f>'Historical Trades'!E1113</x:f>
      </x:c>
      <x:c r="F1113" s="0">
        <x:f>'Historical Trades'!F1113</x:f>
      </x:c>
      <x:c r="G1113" s="0">
        <x:f>'Historical Trades'!G1113</x:f>
      </x:c>
      <x:c r="H1113" s="0">
        <x:f>'Historical Trades'!H1113</x:f>
      </x:c>
      <x:c r="I1113" s="0">
        <x:f>'Historical Trades'!I1113</x:f>
      </x:c>
      <x:c r="J1113" s="0">
        <x:f>'Historical Trades'!J1113</x:f>
      </x:c>
      <x:c r="K1113" s="0">
        <x:f>'Historical Trades'!K1113</x:f>
      </x:c>
      <x:c r="L1113" s="0">
        <x:f>'Historical Trades'!L1113</x:f>
      </x:c>
      <x:c r="M1113" s="0">
        <x:f>'Historical Trades'!M1113</x:f>
      </x:c>
      <x:c r="N1113" s="0">
        <x:f>CLEAN('Historical Trades'!O1113)</x:f>
      </x:c>
      <x:c r="P1113" s="14">
        <x:f>IF(G1113="sell",M1113,-M1113)</x:f>
      </x:c>
      <x:c r="Q1113" s="14">
        <x:f>VLOOKUP(N1113,'Currency Rates'!$A$3:$C$32,3,0)</x:f>
      </x:c>
      <x:c r="R1113" s="0">
        <x:f>IF(A1113="SPUS",0,IF(A1113="FWD",0,P1113/Q1113))</x:f>
      </x:c>
    </x:row>
    <x:row r="1114" spans="1:19" x14ac:dyDescent="0.3">
      <x:c r="A1114" s="0">
        <x:f>'Historical Trades'!A1114</x:f>
      </x:c>
      <x:c r="B1114" s="0">
        <x:f>'Historical Trades'!B1114</x:f>
      </x:c>
      <x:c r="C1114" s="23">
        <x:f>'Historical Trades'!C1114</x:f>
      </x:c>
      <x:c r="D1114" s="0">
        <x:f>'Historical Trades'!D1114</x:f>
      </x:c>
      <x:c r="E1114" s="23">
        <x:f>'Historical Trades'!E1114</x:f>
      </x:c>
      <x:c r="F1114" s="0">
        <x:f>'Historical Trades'!F1114</x:f>
      </x:c>
      <x:c r="G1114" s="0">
        <x:f>'Historical Trades'!G1114</x:f>
      </x:c>
      <x:c r="H1114" s="0">
        <x:f>'Historical Trades'!H1114</x:f>
      </x:c>
      <x:c r="I1114" s="0">
        <x:f>'Historical Trades'!I1114</x:f>
      </x:c>
      <x:c r="J1114" s="0">
        <x:f>'Historical Trades'!J1114</x:f>
      </x:c>
      <x:c r="K1114" s="0">
        <x:f>'Historical Trades'!K1114</x:f>
      </x:c>
      <x:c r="L1114" s="0">
        <x:f>'Historical Trades'!L1114</x:f>
      </x:c>
      <x:c r="M1114" s="0">
        <x:f>'Historical Trades'!M1114</x:f>
      </x:c>
      <x:c r="N1114" s="0">
        <x:f>CLEAN('Historical Trades'!O1114)</x:f>
      </x:c>
      <x:c r="P1114" s="14">
        <x:f>IF(G1114="sell",M1114,-M1114)</x:f>
      </x:c>
      <x:c r="Q1114" s="14">
        <x:f>VLOOKUP(N1114,'Currency Rates'!$A$3:$C$32,3,0)</x:f>
      </x:c>
      <x:c r="R1114" s="0">
        <x:f>IF(A1114="SPUS",0,IF(A1114="FWD",0,P1114/Q1114))</x:f>
      </x:c>
    </x:row>
    <x:row r="1115" spans="1:19" x14ac:dyDescent="0.3">
      <x:c r="A1115" s="0">
        <x:f>'Historical Trades'!A1115</x:f>
      </x:c>
      <x:c r="B1115" s="0">
        <x:f>'Historical Trades'!B1115</x:f>
      </x:c>
      <x:c r="C1115" s="23">
        <x:f>'Historical Trades'!C1115</x:f>
      </x:c>
      <x:c r="D1115" s="0">
        <x:f>'Historical Trades'!D1115</x:f>
      </x:c>
      <x:c r="E1115" s="23">
        <x:f>'Historical Trades'!E1115</x:f>
      </x:c>
      <x:c r="F1115" s="0">
        <x:f>'Historical Trades'!F1115</x:f>
      </x:c>
      <x:c r="G1115" s="0">
        <x:f>'Historical Trades'!G1115</x:f>
      </x:c>
      <x:c r="H1115" s="0">
        <x:f>'Historical Trades'!H1115</x:f>
      </x:c>
      <x:c r="I1115" s="0">
        <x:f>'Historical Trades'!I1115</x:f>
      </x:c>
      <x:c r="J1115" s="0">
        <x:f>'Historical Trades'!J1115</x:f>
      </x:c>
      <x:c r="K1115" s="0">
        <x:f>'Historical Trades'!K1115</x:f>
      </x:c>
      <x:c r="L1115" s="0">
        <x:f>'Historical Trades'!L1115</x:f>
      </x:c>
      <x:c r="M1115" s="0">
        <x:f>'Historical Trades'!M1115</x:f>
      </x:c>
      <x:c r="N1115" s="0">
        <x:f>CLEAN('Historical Trades'!O1115)</x:f>
      </x:c>
      <x:c r="P1115" s="14">
        <x:f>IF(G1115="sell",M1115,-M1115)</x:f>
      </x:c>
      <x:c r="Q1115" s="14">
        <x:f>VLOOKUP(N1115,'Currency Rates'!$A$3:$C$32,3,0)</x:f>
      </x:c>
      <x:c r="R1115" s="0">
        <x:f>IF(A1115="SPUS",0,IF(A1115="FWD",0,P1115/Q1115))</x:f>
      </x:c>
    </x:row>
    <x:row r="1116" spans="1:19" x14ac:dyDescent="0.3">
      <x:c r="A1116" s="0">
        <x:f>'Historical Trades'!A1116</x:f>
      </x:c>
      <x:c r="B1116" s="0">
        <x:f>'Historical Trades'!B1116</x:f>
      </x:c>
      <x:c r="C1116" s="23">
        <x:f>'Historical Trades'!C1116</x:f>
      </x:c>
      <x:c r="D1116" s="0">
        <x:f>'Historical Trades'!D1116</x:f>
      </x:c>
      <x:c r="E1116" s="23">
        <x:f>'Historical Trades'!E1116</x:f>
      </x:c>
      <x:c r="F1116" s="0">
        <x:f>'Historical Trades'!F1116</x:f>
      </x:c>
      <x:c r="G1116" s="0">
        <x:f>'Historical Trades'!G1116</x:f>
      </x:c>
      <x:c r="H1116" s="0">
        <x:f>'Historical Trades'!H1116</x:f>
      </x:c>
      <x:c r="I1116" s="0">
        <x:f>'Historical Trades'!I1116</x:f>
      </x:c>
      <x:c r="J1116" s="0">
        <x:f>'Historical Trades'!J1116</x:f>
      </x:c>
      <x:c r="K1116" s="0">
        <x:f>'Historical Trades'!K1116</x:f>
      </x:c>
      <x:c r="L1116" s="0">
        <x:f>'Historical Trades'!L1116</x:f>
      </x:c>
      <x:c r="M1116" s="0">
        <x:f>'Historical Trades'!M1116</x:f>
      </x:c>
      <x:c r="N1116" s="0">
        <x:f>CLEAN('Historical Trades'!O1116)</x:f>
      </x:c>
      <x:c r="P1116" s="14">
        <x:f>IF(G1116="sell",M1116,-M1116)</x:f>
      </x:c>
      <x:c r="Q1116" s="14">
        <x:f>VLOOKUP(N1116,'Currency Rates'!$A$3:$C$32,3,0)</x:f>
      </x:c>
      <x:c r="R1116" s="0">
        <x:f>IF(A1116="SPUS",0,IF(A1116="FWD",0,P1116/Q1116))</x:f>
      </x:c>
    </x:row>
    <x:row r="1117" spans="1:19" x14ac:dyDescent="0.3">
      <x:c r="A1117" s="0">
        <x:f>'Historical Trades'!A1117</x:f>
      </x:c>
      <x:c r="B1117" s="0">
        <x:f>'Historical Trades'!B1117</x:f>
      </x:c>
      <x:c r="C1117" s="23">
        <x:f>'Historical Trades'!C1117</x:f>
      </x:c>
      <x:c r="D1117" s="0">
        <x:f>'Historical Trades'!D1117</x:f>
      </x:c>
      <x:c r="E1117" s="23">
        <x:f>'Historical Trades'!E1117</x:f>
      </x:c>
      <x:c r="F1117" s="0">
        <x:f>'Historical Trades'!F1117</x:f>
      </x:c>
      <x:c r="G1117" s="0">
        <x:f>'Historical Trades'!G1117</x:f>
      </x:c>
      <x:c r="H1117" s="0">
        <x:f>'Historical Trades'!H1117</x:f>
      </x:c>
      <x:c r="I1117" s="0">
        <x:f>'Historical Trades'!I1117</x:f>
      </x:c>
      <x:c r="J1117" s="0">
        <x:f>'Historical Trades'!J1117</x:f>
      </x:c>
      <x:c r="K1117" s="0">
        <x:f>'Historical Trades'!K1117</x:f>
      </x:c>
      <x:c r="L1117" s="0">
        <x:f>'Historical Trades'!L1117</x:f>
      </x:c>
      <x:c r="M1117" s="0">
        <x:f>'Historical Trades'!M1117</x:f>
      </x:c>
      <x:c r="N1117" s="0">
        <x:f>CLEAN('Historical Trades'!O1117)</x:f>
      </x:c>
      <x:c r="P1117" s="14">
        <x:f>IF(G1117="sell",M1117,-M1117)</x:f>
      </x:c>
      <x:c r="Q1117" s="14">
        <x:f>VLOOKUP(N1117,'Currency Rates'!$A$3:$C$32,3,0)</x:f>
      </x:c>
      <x:c r="R1117" s="0">
        <x:f>IF(A1117="SPUS",0,IF(A1117="FWD",0,P1117/Q1117))</x:f>
      </x:c>
    </x:row>
    <x:row r="1118" spans="1:19" x14ac:dyDescent="0.3">
      <x:c r="A1118" s="0">
        <x:f>'Historical Trades'!A1118</x:f>
      </x:c>
      <x:c r="B1118" s="0">
        <x:f>'Historical Trades'!B1118</x:f>
      </x:c>
      <x:c r="C1118" s="23">
        <x:f>'Historical Trades'!C1118</x:f>
      </x:c>
      <x:c r="D1118" s="0">
        <x:f>'Historical Trades'!D1118</x:f>
      </x:c>
      <x:c r="E1118" s="23">
        <x:f>'Historical Trades'!E1118</x:f>
      </x:c>
      <x:c r="F1118" s="0">
        <x:f>'Historical Trades'!F1118</x:f>
      </x:c>
      <x:c r="G1118" s="0">
        <x:f>'Historical Trades'!G1118</x:f>
      </x:c>
      <x:c r="H1118" s="0">
        <x:f>'Historical Trades'!H1118</x:f>
      </x:c>
      <x:c r="I1118" s="0">
        <x:f>'Historical Trades'!I1118</x:f>
      </x:c>
      <x:c r="J1118" s="0">
        <x:f>'Historical Trades'!J1118</x:f>
      </x:c>
      <x:c r="K1118" s="0">
        <x:f>'Historical Trades'!K1118</x:f>
      </x:c>
      <x:c r="L1118" s="0">
        <x:f>'Historical Trades'!L1118</x:f>
      </x:c>
      <x:c r="M1118" s="0">
        <x:f>'Historical Trades'!M1118</x:f>
      </x:c>
      <x:c r="N1118" s="0">
        <x:f>CLEAN('Historical Trades'!O1118)</x:f>
      </x:c>
      <x:c r="P1118" s="14">
        <x:f>IF(G1118="sell",M1118,-M1118)</x:f>
      </x:c>
      <x:c r="Q1118" s="14">
        <x:f>VLOOKUP(N1118,'Currency Rates'!$A$3:$C$32,3,0)</x:f>
      </x:c>
      <x:c r="R1118" s="0">
        <x:f>IF(A1118="SPUS",0,IF(A1118="FWD",0,P1118/Q1118))</x:f>
      </x:c>
    </x:row>
    <x:row r="1119" spans="1:19" x14ac:dyDescent="0.3">
      <x:c r="A1119" s="0">
        <x:f>'Historical Trades'!A1119</x:f>
      </x:c>
      <x:c r="B1119" s="0">
        <x:f>'Historical Trades'!B1119</x:f>
      </x:c>
      <x:c r="C1119" s="23">
        <x:f>'Historical Trades'!C1119</x:f>
      </x:c>
      <x:c r="D1119" s="0">
        <x:f>'Historical Trades'!D1119</x:f>
      </x:c>
      <x:c r="E1119" s="23">
        <x:f>'Historical Trades'!E1119</x:f>
      </x:c>
      <x:c r="F1119" s="0">
        <x:f>'Historical Trades'!F1119</x:f>
      </x:c>
      <x:c r="G1119" s="0">
        <x:f>'Historical Trades'!G1119</x:f>
      </x:c>
      <x:c r="H1119" s="0">
        <x:f>'Historical Trades'!H1119</x:f>
      </x:c>
      <x:c r="I1119" s="0">
        <x:f>'Historical Trades'!I1119</x:f>
      </x:c>
      <x:c r="J1119" s="0">
        <x:f>'Historical Trades'!J1119</x:f>
      </x:c>
      <x:c r="K1119" s="0">
        <x:f>'Historical Trades'!K1119</x:f>
      </x:c>
      <x:c r="L1119" s="0">
        <x:f>'Historical Trades'!L1119</x:f>
      </x:c>
      <x:c r="M1119" s="0">
        <x:f>'Historical Trades'!M1119</x:f>
      </x:c>
      <x:c r="N1119" s="0">
        <x:f>CLEAN('Historical Trades'!O1119)</x:f>
      </x:c>
      <x:c r="P1119" s="14">
        <x:f>IF(G1119="sell",M1119,-M1119)</x:f>
      </x:c>
      <x:c r="Q1119" s="14">
        <x:f>VLOOKUP(N1119,'Currency Rates'!$A$3:$C$32,3,0)</x:f>
      </x:c>
      <x:c r="R1119" s="0">
        <x:f>IF(A1119="SPUS",0,IF(A1119="FWD",0,P1119/Q1119))</x:f>
      </x:c>
    </x:row>
    <x:row r="1120" spans="1:19" x14ac:dyDescent="0.3">
      <x:c r="A1120" s="0">
        <x:f>'Historical Trades'!A1120</x:f>
      </x:c>
      <x:c r="B1120" s="0">
        <x:f>'Historical Trades'!B1120</x:f>
      </x:c>
      <x:c r="C1120" s="23">
        <x:f>'Historical Trades'!C1120</x:f>
      </x:c>
      <x:c r="D1120" s="0">
        <x:f>'Historical Trades'!D1120</x:f>
      </x:c>
      <x:c r="E1120" s="23">
        <x:f>'Historical Trades'!E1120</x:f>
      </x:c>
      <x:c r="F1120" s="0">
        <x:f>'Historical Trades'!F1120</x:f>
      </x:c>
      <x:c r="G1120" s="0">
        <x:f>'Historical Trades'!G1120</x:f>
      </x:c>
      <x:c r="H1120" s="0">
        <x:f>'Historical Trades'!H1120</x:f>
      </x:c>
      <x:c r="I1120" s="0">
        <x:f>'Historical Trades'!I1120</x:f>
      </x:c>
      <x:c r="J1120" s="0">
        <x:f>'Historical Trades'!J1120</x:f>
      </x:c>
      <x:c r="K1120" s="0">
        <x:f>'Historical Trades'!K1120</x:f>
      </x:c>
      <x:c r="L1120" s="0">
        <x:f>'Historical Trades'!L1120</x:f>
      </x:c>
      <x:c r="M1120" s="0">
        <x:f>'Historical Trades'!M1120</x:f>
      </x:c>
      <x:c r="N1120" s="0">
        <x:f>CLEAN('Historical Trades'!O1120)</x:f>
      </x:c>
      <x:c r="P1120" s="14">
        <x:f>IF(G1120="sell",M1120,-M1120)</x:f>
      </x:c>
      <x:c r="Q1120" s="14">
        <x:f>VLOOKUP(N1120,'Currency Rates'!$A$3:$C$32,3,0)</x:f>
      </x:c>
      <x:c r="R1120" s="0">
        <x:f>IF(A1120="SPUS",0,IF(A1120="FWD",0,P1120/Q1120))</x:f>
      </x:c>
    </x:row>
    <x:row r="1121" spans="1:19" x14ac:dyDescent="0.3">
      <x:c r="A1121" s="0">
        <x:f>'Historical Trades'!A1121</x:f>
      </x:c>
      <x:c r="B1121" s="0">
        <x:f>'Historical Trades'!B1121</x:f>
      </x:c>
      <x:c r="C1121" s="23">
        <x:f>'Historical Trades'!C1121</x:f>
      </x:c>
      <x:c r="D1121" s="0">
        <x:f>'Historical Trades'!D1121</x:f>
      </x:c>
      <x:c r="E1121" s="23">
        <x:f>'Historical Trades'!E1121</x:f>
      </x:c>
      <x:c r="F1121" s="0">
        <x:f>'Historical Trades'!F1121</x:f>
      </x:c>
      <x:c r="G1121" s="0">
        <x:f>'Historical Trades'!G1121</x:f>
      </x:c>
      <x:c r="H1121" s="0">
        <x:f>'Historical Trades'!H1121</x:f>
      </x:c>
      <x:c r="I1121" s="0">
        <x:f>'Historical Trades'!I1121</x:f>
      </x:c>
      <x:c r="J1121" s="0">
        <x:f>'Historical Trades'!J1121</x:f>
      </x:c>
      <x:c r="K1121" s="0">
        <x:f>'Historical Trades'!K1121</x:f>
      </x:c>
      <x:c r="L1121" s="0">
        <x:f>'Historical Trades'!L1121</x:f>
      </x:c>
      <x:c r="M1121" s="0">
        <x:f>'Historical Trades'!M1121</x:f>
      </x:c>
      <x:c r="N1121" s="0">
        <x:f>CLEAN('Historical Trades'!O1121)</x:f>
      </x:c>
      <x:c r="P1121" s="14">
        <x:f>IF(G1121="sell",M1121,-M1121)</x:f>
      </x:c>
      <x:c r="Q1121" s="14">
        <x:f>VLOOKUP(N1121,'Currency Rates'!$A$3:$C$32,3,0)</x:f>
      </x:c>
      <x:c r="R1121" s="0">
        <x:f>IF(A1121="SPUS",0,IF(A1121="FWD",0,P1121/Q1121))</x:f>
      </x:c>
    </x:row>
    <x:row r="1122" spans="1:19" x14ac:dyDescent="0.3">
      <x:c r="A1122" s="0">
        <x:f>'Historical Trades'!A1122</x:f>
      </x:c>
      <x:c r="B1122" s="0">
        <x:f>'Historical Trades'!B1122</x:f>
      </x:c>
      <x:c r="C1122" s="23">
        <x:f>'Historical Trades'!C1122</x:f>
      </x:c>
      <x:c r="D1122" s="0">
        <x:f>'Historical Trades'!D1122</x:f>
      </x:c>
      <x:c r="E1122" s="23">
        <x:f>'Historical Trades'!E1122</x:f>
      </x:c>
      <x:c r="F1122" s="0">
        <x:f>'Historical Trades'!F1122</x:f>
      </x:c>
      <x:c r="G1122" s="0">
        <x:f>'Historical Trades'!G1122</x:f>
      </x:c>
      <x:c r="H1122" s="0">
        <x:f>'Historical Trades'!H1122</x:f>
      </x:c>
      <x:c r="I1122" s="0">
        <x:f>'Historical Trades'!I1122</x:f>
      </x:c>
      <x:c r="J1122" s="0">
        <x:f>'Historical Trades'!J1122</x:f>
      </x:c>
      <x:c r="K1122" s="0">
        <x:f>'Historical Trades'!K1122</x:f>
      </x:c>
      <x:c r="L1122" s="0">
        <x:f>'Historical Trades'!L1122</x:f>
      </x:c>
      <x:c r="M1122" s="0">
        <x:f>'Historical Trades'!M1122</x:f>
      </x:c>
      <x:c r="N1122" s="0">
        <x:f>CLEAN('Historical Trades'!O1122)</x:f>
      </x:c>
      <x:c r="P1122" s="14">
        <x:f>IF(G1122="sell",M1122,-M1122)</x:f>
      </x:c>
      <x:c r="Q1122" s="14">
        <x:f>VLOOKUP(N1122,'Currency Rates'!$A$3:$C$32,3,0)</x:f>
      </x:c>
      <x:c r="R1122" s="0">
        <x:f>IF(A1122="SPUS",0,IF(A1122="FWD",0,P1122/Q1122))</x:f>
      </x:c>
    </x:row>
    <x:row r="1123" spans="1:19" x14ac:dyDescent="0.3">
      <x:c r="A1123" s="0">
        <x:f>'Historical Trades'!A1123</x:f>
      </x:c>
      <x:c r="B1123" s="0">
        <x:f>'Historical Trades'!B1123</x:f>
      </x:c>
      <x:c r="C1123" s="23">
        <x:f>'Historical Trades'!C1123</x:f>
      </x:c>
      <x:c r="D1123" s="0">
        <x:f>'Historical Trades'!D1123</x:f>
      </x:c>
      <x:c r="E1123" s="23">
        <x:f>'Historical Trades'!E1123</x:f>
      </x:c>
      <x:c r="F1123" s="0">
        <x:f>'Historical Trades'!F1123</x:f>
      </x:c>
      <x:c r="G1123" s="0">
        <x:f>'Historical Trades'!G1123</x:f>
      </x:c>
      <x:c r="H1123" s="0">
        <x:f>'Historical Trades'!H1123</x:f>
      </x:c>
      <x:c r="I1123" s="0">
        <x:f>'Historical Trades'!I1123</x:f>
      </x:c>
      <x:c r="J1123" s="0">
        <x:f>'Historical Trades'!J1123</x:f>
      </x:c>
      <x:c r="K1123" s="0">
        <x:f>'Historical Trades'!K1123</x:f>
      </x:c>
      <x:c r="L1123" s="0">
        <x:f>'Historical Trades'!L1123</x:f>
      </x:c>
      <x:c r="M1123" s="0">
        <x:f>'Historical Trades'!M1123</x:f>
      </x:c>
      <x:c r="N1123" s="0">
        <x:f>CLEAN('Historical Trades'!O1123)</x:f>
      </x:c>
      <x:c r="P1123" s="14">
        <x:f>IF(G1123="sell",M1123,-M1123)</x:f>
      </x:c>
      <x:c r="Q1123" s="14">
        <x:f>VLOOKUP(N1123,'Currency Rates'!$A$3:$C$32,3,0)</x:f>
      </x:c>
      <x:c r="R1123" s="0">
        <x:f>IF(A1123="SPUS",0,IF(A1123="FWD",0,P1123/Q1123))</x:f>
      </x:c>
    </x:row>
    <x:row r="1124" spans="1:19" x14ac:dyDescent="0.3">
      <x:c r="A1124" s="0">
        <x:f>'Historical Trades'!A1124</x:f>
      </x:c>
      <x:c r="B1124" s="0">
        <x:f>'Historical Trades'!B1124</x:f>
      </x:c>
      <x:c r="C1124" s="23">
        <x:f>'Historical Trades'!C1124</x:f>
      </x:c>
      <x:c r="D1124" s="0">
        <x:f>'Historical Trades'!D1124</x:f>
      </x:c>
      <x:c r="E1124" s="23">
        <x:f>'Historical Trades'!E1124</x:f>
      </x:c>
      <x:c r="F1124" s="0">
        <x:f>'Historical Trades'!F1124</x:f>
      </x:c>
      <x:c r="G1124" s="0">
        <x:f>'Historical Trades'!G1124</x:f>
      </x:c>
      <x:c r="H1124" s="0">
        <x:f>'Historical Trades'!H1124</x:f>
      </x:c>
      <x:c r="I1124" s="0">
        <x:f>'Historical Trades'!I1124</x:f>
      </x:c>
      <x:c r="J1124" s="0">
        <x:f>'Historical Trades'!J1124</x:f>
      </x:c>
      <x:c r="K1124" s="0">
        <x:f>'Historical Trades'!K1124</x:f>
      </x:c>
      <x:c r="L1124" s="0">
        <x:f>'Historical Trades'!L1124</x:f>
      </x:c>
      <x:c r="M1124" s="0">
        <x:f>'Historical Trades'!M1124</x:f>
      </x:c>
      <x:c r="N1124" s="0">
        <x:f>CLEAN('Historical Trades'!O1124)</x:f>
      </x:c>
      <x:c r="P1124" s="14">
        <x:f>IF(G1124="sell",M1124,-M1124)</x:f>
      </x:c>
      <x:c r="Q1124" s="14">
        <x:f>VLOOKUP(N1124,'Currency Rates'!$A$3:$C$32,3,0)</x:f>
      </x:c>
      <x:c r="R1124" s="0">
        <x:f>IF(A1124="SPUS",0,IF(A1124="FWD",0,P1124/Q1124))</x:f>
      </x:c>
    </x:row>
    <x:row r="1125" spans="1:19" x14ac:dyDescent="0.3">
      <x:c r="A1125" s="0">
        <x:f>'Historical Trades'!A1125</x:f>
      </x:c>
      <x:c r="B1125" s="0">
        <x:f>'Historical Trades'!B1125</x:f>
      </x:c>
      <x:c r="C1125" s="23">
        <x:f>'Historical Trades'!C1125</x:f>
      </x:c>
      <x:c r="D1125" s="0">
        <x:f>'Historical Trades'!D1125</x:f>
      </x:c>
      <x:c r="E1125" s="23">
        <x:f>'Historical Trades'!E1125</x:f>
      </x:c>
      <x:c r="F1125" s="0">
        <x:f>'Historical Trades'!F1125</x:f>
      </x:c>
      <x:c r="G1125" s="0">
        <x:f>'Historical Trades'!G1125</x:f>
      </x:c>
      <x:c r="H1125" s="0">
        <x:f>'Historical Trades'!H1125</x:f>
      </x:c>
      <x:c r="I1125" s="0">
        <x:f>'Historical Trades'!I1125</x:f>
      </x:c>
      <x:c r="J1125" s="0">
        <x:f>'Historical Trades'!J1125</x:f>
      </x:c>
      <x:c r="K1125" s="0">
        <x:f>'Historical Trades'!K1125</x:f>
      </x:c>
      <x:c r="L1125" s="0">
        <x:f>'Historical Trades'!L1125</x:f>
      </x:c>
      <x:c r="M1125" s="0">
        <x:f>'Historical Trades'!M1125</x:f>
      </x:c>
      <x:c r="N1125" s="0">
        <x:f>CLEAN('Historical Trades'!O1125)</x:f>
      </x:c>
      <x:c r="P1125" s="14">
        <x:f>IF(G1125="sell",M1125,-M1125)</x:f>
      </x:c>
      <x:c r="Q1125" s="14">
        <x:f>VLOOKUP(N1125,'Currency Rates'!$A$3:$C$32,3,0)</x:f>
      </x:c>
      <x:c r="R1125" s="0">
        <x:f>IF(A1125="SPUS",0,IF(A1125="FWD",0,P1125/Q1125))</x:f>
      </x:c>
    </x:row>
    <x:row r="1126" spans="1:19" x14ac:dyDescent="0.3">
      <x:c r="A1126" s="0">
        <x:f>'Historical Trades'!A1126</x:f>
      </x:c>
      <x:c r="B1126" s="0">
        <x:f>'Historical Trades'!B1126</x:f>
      </x:c>
      <x:c r="C1126" s="23">
        <x:f>'Historical Trades'!C1126</x:f>
      </x:c>
      <x:c r="D1126" s="0">
        <x:f>'Historical Trades'!D1126</x:f>
      </x:c>
      <x:c r="E1126" s="23">
        <x:f>'Historical Trades'!E1126</x:f>
      </x:c>
      <x:c r="F1126" s="0">
        <x:f>'Historical Trades'!F1126</x:f>
      </x:c>
      <x:c r="G1126" s="0">
        <x:f>'Historical Trades'!G1126</x:f>
      </x:c>
      <x:c r="H1126" s="0">
        <x:f>'Historical Trades'!H1126</x:f>
      </x:c>
      <x:c r="I1126" s="0">
        <x:f>'Historical Trades'!I1126</x:f>
      </x:c>
      <x:c r="J1126" s="0">
        <x:f>'Historical Trades'!J1126</x:f>
      </x:c>
      <x:c r="K1126" s="0">
        <x:f>'Historical Trades'!K1126</x:f>
      </x:c>
      <x:c r="L1126" s="0">
        <x:f>'Historical Trades'!L1126</x:f>
      </x:c>
      <x:c r="M1126" s="0">
        <x:f>'Historical Trades'!M1126</x:f>
      </x:c>
      <x:c r="N1126" s="0">
        <x:f>CLEAN('Historical Trades'!O1126)</x:f>
      </x:c>
      <x:c r="P1126" s="14">
        <x:f>IF(G1126="sell",M1126,-M1126)</x:f>
      </x:c>
      <x:c r="Q1126" s="14">
        <x:f>VLOOKUP(N1126,'Currency Rates'!$A$3:$C$32,3,0)</x:f>
      </x:c>
      <x:c r="R1126" s="0">
        <x:f>IF(A1126="SPUS",0,IF(A1126="FWD",0,P1126/Q1126))</x:f>
      </x:c>
    </x:row>
    <x:row r="1127" spans="1:19" x14ac:dyDescent="0.3">
      <x:c r="A1127" s="0">
        <x:f>'Historical Trades'!A1127</x:f>
      </x:c>
      <x:c r="B1127" s="0">
        <x:f>'Historical Trades'!B1127</x:f>
      </x:c>
      <x:c r="C1127" s="23">
        <x:f>'Historical Trades'!C1127</x:f>
      </x:c>
      <x:c r="D1127" s="0">
        <x:f>'Historical Trades'!D1127</x:f>
      </x:c>
      <x:c r="E1127" s="23">
        <x:f>'Historical Trades'!E1127</x:f>
      </x:c>
      <x:c r="F1127" s="0">
        <x:f>'Historical Trades'!F1127</x:f>
      </x:c>
      <x:c r="G1127" s="0">
        <x:f>'Historical Trades'!G1127</x:f>
      </x:c>
      <x:c r="H1127" s="0">
        <x:f>'Historical Trades'!H1127</x:f>
      </x:c>
      <x:c r="I1127" s="0">
        <x:f>'Historical Trades'!I1127</x:f>
      </x:c>
      <x:c r="J1127" s="0">
        <x:f>'Historical Trades'!J1127</x:f>
      </x:c>
      <x:c r="K1127" s="0">
        <x:f>'Historical Trades'!K1127</x:f>
      </x:c>
      <x:c r="L1127" s="0">
        <x:f>'Historical Trades'!L1127</x:f>
      </x:c>
      <x:c r="M1127" s="0">
        <x:f>'Historical Trades'!M1127</x:f>
      </x:c>
      <x:c r="N1127" s="0">
        <x:f>CLEAN('Historical Trades'!O1127)</x:f>
      </x:c>
      <x:c r="P1127" s="14">
        <x:f>IF(G1127="sell",M1127,-M1127)</x:f>
      </x:c>
      <x:c r="Q1127" s="14">
        <x:f>VLOOKUP(N1127,'Currency Rates'!$A$3:$C$32,3,0)</x:f>
      </x:c>
      <x:c r="R1127" s="0">
        <x:f>IF(A1127="SPUS",0,IF(A1127="FWD",0,P1127/Q1127))</x:f>
      </x:c>
    </x:row>
    <x:row r="1128" spans="1:19" x14ac:dyDescent="0.3">
      <x:c r="A1128" s="0">
        <x:f>'Historical Trades'!A1128</x:f>
      </x:c>
      <x:c r="B1128" s="0">
        <x:f>'Historical Trades'!B1128</x:f>
      </x:c>
      <x:c r="C1128" s="23">
        <x:f>'Historical Trades'!C1128</x:f>
      </x:c>
      <x:c r="D1128" s="0">
        <x:f>'Historical Trades'!D1128</x:f>
      </x:c>
      <x:c r="E1128" s="23">
        <x:f>'Historical Trades'!E1128</x:f>
      </x:c>
      <x:c r="F1128" s="0">
        <x:f>'Historical Trades'!F1128</x:f>
      </x:c>
      <x:c r="G1128" s="0">
        <x:f>'Historical Trades'!G1128</x:f>
      </x:c>
      <x:c r="H1128" s="0">
        <x:f>'Historical Trades'!H1128</x:f>
      </x:c>
      <x:c r="I1128" s="0">
        <x:f>'Historical Trades'!I1128</x:f>
      </x:c>
      <x:c r="J1128" s="0">
        <x:f>'Historical Trades'!J1128</x:f>
      </x:c>
      <x:c r="K1128" s="0">
        <x:f>'Historical Trades'!K1128</x:f>
      </x:c>
      <x:c r="L1128" s="0">
        <x:f>'Historical Trades'!L1128</x:f>
      </x:c>
      <x:c r="M1128" s="0">
        <x:f>'Historical Trades'!M1128</x:f>
      </x:c>
      <x:c r="N1128" s="0">
        <x:f>CLEAN('Historical Trades'!O1128)</x:f>
      </x:c>
      <x:c r="P1128" s="14">
        <x:f>IF(G1128="sell",M1128,-M1128)</x:f>
      </x:c>
      <x:c r="Q1128" s="14">
        <x:f>VLOOKUP(N1128,'Currency Rates'!$A$3:$C$32,3,0)</x:f>
      </x:c>
      <x:c r="R1128" s="0">
        <x:f>IF(A1128="SPUS",0,IF(A1128="FWD",0,P1128/Q1128))</x:f>
      </x:c>
    </x:row>
    <x:row r="1129" spans="1:19" x14ac:dyDescent="0.3">
      <x:c r="A1129" s="0">
        <x:f>'Historical Trades'!A1129</x:f>
      </x:c>
      <x:c r="B1129" s="0">
        <x:f>'Historical Trades'!B1129</x:f>
      </x:c>
      <x:c r="C1129" s="23">
        <x:f>'Historical Trades'!C1129</x:f>
      </x:c>
      <x:c r="D1129" s="0">
        <x:f>'Historical Trades'!D1129</x:f>
      </x:c>
      <x:c r="E1129" s="23">
        <x:f>'Historical Trades'!E1129</x:f>
      </x:c>
      <x:c r="F1129" s="0">
        <x:f>'Historical Trades'!F1129</x:f>
      </x:c>
      <x:c r="G1129" s="0">
        <x:f>'Historical Trades'!G1129</x:f>
      </x:c>
      <x:c r="H1129" s="0">
        <x:f>'Historical Trades'!H1129</x:f>
      </x:c>
      <x:c r="I1129" s="0">
        <x:f>'Historical Trades'!I1129</x:f>
      </x:c>
      <x:c r="J1129" s="0">
        <x:f>'Historical Trades'!J1129</x:f>
      </x:c>
      <x:c r="K1129" s="0">
        <x:f>'Historical Trades'!K1129</x:f>
      </x:c>
      <x:c r="L1129" s="0">
        <x:f>'Historical Trades'!L1129</x:f>
      </x:c>
      <x:c r="M1129" s="0">
        <x:f>'Historical Trades'!M1129</x:f>
      </x:c>
      <x:c r="N1129" s="0">
        <x:f>CLEAN('Historical Trades'!O1129)</x:f>
      </x:c>
      <x:c r="P1129" s="14">
        <x:f>IF(G1129="sell",M1129,-M1129)</x:f>
      </x:c>
      <x:c r="Q1129" s="14">
        <x:f>VLOOKUP(N1129,'Currency Rates'!$A$3:$C$32,3,0)</x:f>
      </x:c>
      <x:c r="R1129" s="0">
        <x:f>IF(A1129="SPUS",0,IF(A1129="FWD",0,P1129/Q1129))</x:f>
      </x:c>
    </x:row>
    <x:row r="1130" spans="1:19" x14ac:dyDescent="0.3">
      <x:c r="A1130" s="0">
        <x:f>'Historical Trades'!A1130</x:f>
      </x:c>
      <x:c r="B1130" s="0">
        <x:f>'Historical Trades'!B1130</x:f>
      </x:c>
      <x:c r="C1130" s="23">
        <x:f>'Historical Trades'!C1130</x:f>
      </x:c>
      <x:c r="D1130" s="0">
        <x:f>'Historical Trades'!D1130</x:f>
      </x:c>
      <x:c r="E1130" s="23">
        <x:f>'Historical Trades'!E1130</x:f>
      </x:c>
      <x:c r="F1130" s="0">
        <x:f>'Historical Trades'!F1130</x:f>
      </x:c>
      <x:c r="G1130" s="0">
        <x:f>'Historical Trades'!G1130</x:f>
      </x:c>
      <x:c r="H1130" s="0">
        <x:f>'Historical Trades'!H1130</x:f>
      </x:c>
      <x:c r="I1130" s="0">
        <x:f>'Historical Trades'!I1130</x:f>
      </x:c>
      <x:c r="J1130" s="0">
        <x:f>'Historical Trades'!J1130</x:f>
      </x:c>
      <x:c r="K1130" s="0">
        <x:f>'Historical Trades'!K1130</x:f>
      </x:c>
      <x:c r="L1130" s="0">
        <x:f>'Historical Trades'!L1130</x:f>
      </x:c>
      <x:c r="M1130" s="0">
        <x:f>'Historical Trades'!M1130</x:f>
      </x:c>
      <x:c r="N1130" s="0">
        <x:f>CLEAN('Historical Trades'!O1130)</x:f>
      </x:c>
      <x:c r="P1130" s="14">
        <x:f>IF(G1130="sell",M1130,-M1130)</x:f>
      </x:c>
      <x:c r="Q1130" s="14">
        <x:f>VLOOKUP(N1130,'Currency Rates'!$A$3:$C$32,3,0)</x:f>
      </x:c>
      <x:c r="R1130" s="0">
        <x:f>IF(A1130="SPUS",0,IF(A1130="FWD",0,P1130/Q1130))</x:f>
      </x:c>
    </x:row>
    <x:row r="1131" spans="1:19" x14ac:dyDescent="0.3">
      <x:c r="A1131" s="0">
        <x:f>'Historical Trades'!A1131</x:f>
      </x:c>
      <x:c r="B1131" s="0">
        <x:f>'Historical Trades'!B1131</x:f>
      </x:c>
      <x:c r="C1131" s="23">
        <x:f>'Historical Trades'!C1131</x:f>
      </x:c>
      <x:c r="D1131" s="0">
        <x:f>'Historical Trades'!D1131</x:f>
      </x:c>
      <x:c r="E1131" s="23">
        <x:f>'Historical Trades'!E1131</x:f>
      </x:c>
      <x:c r="F1131" s="0">
        <x:f>'Historical Trades'!F1131</x:f>
      </x:c>
      <x:c r="G1131" s="0">
        <x:f>'Historical Trades'!G1131</x:f>
      </x:c>
      <x:c r="H1131" s="0">
        <x:f>'Historical Trades'!H1131</x:f>
      </x:c>
      <x:c r="I1131" s="0">
        <x:f>'Historical Trades'!I1131</x:f>
      </x:c>
      <x:c r="J1131" s="0">
        <x:f>'Historical Trades'!J1131</x:f>
      </x:c>
      <x:c r="K1131" s="0">
        <x:f>'Historical Trades'!K1131</x:f>
      </x:c>
      <x:c r="L1131" s="0">
        <x:f>'Historical Trades'!L1131</x:f>
      </x:c>
      <x:c r="M1131" s="0">
        <x:f>'Historical Trades'!M1131</x:f>
      </x:c>
      <x:c r="N1131" s="0">
        <x:f>CLEAN('Historical Trades'!O1131)</x:f>
      </x:c>
      <x:c r="P1131" s="14">
        <x:f>IF(G1131="sell",M1131,-M1131)</x:f>
      </x:c>
      <x:c r="Q1131" s="14">
        <x:f>VLOOKUP(N1131,'Currency Rates'!$A$3:$C$32,3,0)</x:f>
      </x:c>
      <x:c r="R1131" s="0">
        <x:f>IF(A1131="SPUS",0,IF(A1131="FWD",0,P1131/Q1131))</x:f>
      </x:c>
    </x:row>
    <x:row r="1132" spans="1:19" x14ac:dyDescent="0.3">
      <x:c r="A1132" s="0">
        <x:f>'Historical Trades'!A1132</x:f>
      </x:c>
      <x:c r="B1132" s="0">
        <x:f>'Historical Trades'!B1132</x:f>
      </x:c>
      <x:c r="C1132" s="23">
        <x:f>'Historical Trades'!C1132</x:f>
      </x:c>
      <x:c r="D1132" s="0">
        <x:f>'Historical Trades'!D1132</x:f>
      </x:c>
      <x:c r="E1132" s="23">
        <x:f>'Historical Trades'!E1132</x:f>
      </x:c>
      <x:c r="F1132" s="0">
        <x:f>'Historical Trades'!F1132</x:f>
      </x:c>
      <x:c r="G1132" s="0">
        <x:f>'Historical Trades'!G1132</x:f>
      </x:c>
      <x:c r="H1132" s="0">
        <x:f>'Historical Trades'!H1132</x:f>
      </x:c>
      <x:c r="I1132" s="0">
        <x:f>'Historical Trades'!I1132</x:f>
      </x:c>
      <x:c r="J1132" s="0">
        <x:f>'Historical Trades'!J1132</x:f>
      </x:c>
      <x:c r="K1132" s="0">
        <x:f>'Historical Trades'!K1132</x:f>
      </x:c>
      <x:c r="L1132" s="0">
        <x:f>'Historical Trades'!L1132</x:f>
      </x:c>
      <x:c r="M1132" s="0">
        <x:f>'Historical Trades'!M1132</x:f>
      </x:c>
      <x:c r="N1132" s="0">
        <x:f>CLEAN('Historical Trades'!O1132)</x:f>
      </x:c>
      <x:c r="P1132" s="14">
        <x:f>IF(G1132="sell",M1132,-M1132)</x:f>
      </x:c>
      <x:c r="Q1132" s="14">
        <x:f>VLOOKUP(N1132,'Currency Rates'!$A$3:$C$32,3,0)</x:f>
      </x:c>
      <x:c r="R1132" s="0">
        <x:f>IF(A1132="SPUS",0,IF(A1132="FWD",0,P1132/Q1132))</x:f>
      </x:c>
    </x:row>
    <x:row r="1133" spans="1:19" x14ac:dyDescent="0.3">
      <x:c r="A1133" s="0">
        <x:f>'Historical Trades'!A1133</x:f>
      </x:c>
      <x:c r="B1133" s="0">
        <x:f>'Historical Trades'!B1133</x:f>
      </x:c>
      <x:c r="C1133" s="23">
        <x:f>'Historical Trades'!C1133</x:f>
      </x:c>
      <x:c r="D1133" s="0">
        <x:f>'Historical Trades'!D1133</x:f>
      </x:c>
      <x:c r="E1133" s="23">
        <x:f>'Historical Trades'!E1133</x:f>
      </x:c>
      <x:c r="F1133" s="0">
        <x:f>'Historical Trades'!F1133</x:f>
      </x:c>
      <x:c r="G1133" s="0">
        <x:f>'Historical Trades'!G1133</x:f>
      </x:c>
      <x:c r="H1133" s="0">
        <x:f>'Historical Trades'!H1133</x:f>
      </x:c>
      <x:c r="I1133" s="0">
        <x:f>'Historical Trades'!I1133</x:f>
      </x:c>
      <x:c r="J1133" s="0">
        <x:f>'Historical Trades'!J1133</x:f>
      </x:c>
      <x:c r="K1133" s="0">
        <x:f>'Historical Trades'!K1133</x:f>
      </x:c>
      <x:c r="L1133" s="0">
        <x:f>'Historical Trades'!L1133</x:f>
      </x:c>
      <x:c r="M1133" s="0">
        <x:f>'Historical Trades'!M1133</x:f>
      </x:c>
      <x:c r="N1133" s="0">
        <x:f>CLEAN('Historical Trades'!O1133)</x:f>
      </x:c>
      <x:c r="P1133" s="14">
        <x:f>IF(G1133="sell",M1133,-M1133)</x:f>
      </x:c>
      <x:c r="Q1133" s="14">
        <x:f>VLOOKUP(N1133,'Currency Rates'!$A$3:$C$32,3,0)</x:f>
      </x:c>
      <x:c r="R1133" s="0">
        <x:f>IF(A1133="SPUS",0,IF(A1133="FWD",0,P1133/Q1133))</x:f>
      </x:c>
    </x:row>
    <x:row r="1134" spans="1:19" x14ac:dyDescent="0.3">
      <x:c r="A1134" s="0">
        <x:f>'Historical Trades'!A1134</x:f>
      </x:c>
      <x:c r="B1134" s="0">
        <x:f>'Historical Trades'!B1134</x:f>
      </x:c>
      <x:c r="C1134" s="23">
        <x:f>'Historical Trades'!C1134</x:f>
      </x:c>
      <x:c r="D1134" s="0">
        <x:f>'Historical Trades'!D1134</x:f>
      </x:c>
      <x:c r="E1134" s="23">
        <x:f>'Historical Trades'!E1134</x:f>
      </x:c>
      <x:c r="F1134" s="0">
        <x:f>'Historical Trades'!F1134</x:f>
      </x:c>
      <x:c r="G1134" s="0">
        <x:f>'Historical Trades'!G1134</x:f>
      </x:c>
      <x:c r="H1134" s="0">
        <x:f>'Historical Trades'!H1134</x:f>
      </x:c>
      <x:c r="I1134" s="0">
        <x:f>'Historical Trades'!I1134</x:f>
      </x:c>
      <x:c r="J1134" s="0">
        <x:f>'Historical Trades'!J1134</x:f>
      </x:c>
      <x:c r="K1134" s="0">
        <x:f>'Historical Trades'!K1134</x:f>
      </x:c>
      <x:c r="L1134" s="0">
        <x:f>'Historical Trades'!L1134</x:f>
      </x:c>
      <x:c r="M1134" s="0">
        <x:f>'Historical Trades'!M1134</x:f>
      </x:c>
      <x:c r="N1134" s="0">
        <x:f>CLEAN('Historical Trades'!O1134)</x:f>
      </x:c>
      <x:c r="P1134" s="14">
        <x:f>IF(G1134="sell",M1134,-M1134)</x:f>
      </x:c>
      <x:c r="Q1134" s="14">
        <x:f>VLOOKUP(N1134,'Currency Rates'!$A$3:$C$32,3,0)</x:f>
      </x:c>
      <x:c r="R1134" s="0">
        <x:f>IF(A1134="SPUS",0,IF(A1134="FWD",0,P1134/Q1134))</x:f>
      </x:c>
    </x:row>
    <x:row r="1135" spans="1:19" x14ac:dyDescent="0.3">
      <x:c r="A1135" s="0">
        <x:f>'Historical Trades'!A1135</x:f>
      </x:c>
      <x:c r="B1135" s="0">
        <x:f>'Historical Trades'!B1135</x:f>
      </x:c>
      <x:c r="C1135" s="23">
        <x:f>'Historical Trades'!C1135</x:f>
      </x:c>
      <x:c r="D1135" s="0">
        <x:f>'Historical Trades'!D1135</x:f>
      </x:c>
      <x:c r="E1135" s="23">
        <x:f>'Historical Trades'!E1135</x:f>
      </x:c>
      <x:c r="F1135" s="0">
        <x:f>'Historical Trades'!F1135</x:f>
      </x:c>
      <x:c r="G1135" s="0">
        <x:f>'Historical Trades'!G1135</x:f>
      </x:c>
      <x:c r="H1135" s="0">
        <x:f>'Historical Trades'!H1135</x:f>
      </x:c>
      <x:c r="I1135" s="0">
        <x:f>'Historical Trades'!I1135</x:f>
      </x:c>
      <x:c r="J1135" s="0">
        <x:f>'Historical Trades'!J1135</x:f>
      </x:c>
      <x:c r="K1135" s="0">
        <x:f>'Historical Trades'!K1135</x:f>
      </x:c>
      <x:c r="L1135" s="0">
        <x:f>'Historical Trades'!L1135</x:f>
      </x:c>
      <x:c r="M1135" s="0">
        <x:f>'Historical Trades'!M1135</x:f>
      </x:c>
      <x:c r="N1135" s="0">
        <x:f>CLEAN('Historical Trades'!O1135)</x:f>
      </x:c>
      <x:c r="P1135" s="14">
        <x:f>IF(G1135="sell",M1135,-M1135)</x:f>
      </x:c>
      <x:c r="Q1135" s="14">
        <x:f>VLOOKUP(N1135,'Currency Rates'!$A$3:$C$32,3,0)</x:f>
      </x:c>
      <x:c r="R1135" s="0">
        <x:f>IF(A1135="SPUS",0,IF(A1135="FWD",0,P1135/Q1135))</x:f>
      </x:c>
    </x:row>
    <x:row r="1136" spans="1:19" x14ac:dyDescent="0.3">
      <x:c r="A1136" s="0">
        <x:f>'Historical Trades'!A1136</x:f>
      </x:c>
      <x:c r="B1136" s="0">
        <x:f>'Historical Trades'!B1136</x:f>
      </x:c>
      <x:c r="C1136" s="23">
        <x:f>'Historical Trades'!C1136</x:f>
      </x:c>
      <x:c r="D1136" s="0">
        <x:f>'Historical Trades'!D1136</x:f>
      </x:c>
      <x:c r="E1136" s="23">
        <x:f>'Historical Trades'!E1136</x:f>
      </x:c>
      <x:c r="F1136" s="0">
        <x:f>'Historical Trades'!F1136</x:f>
      </x:c>
      <x:c r="G1136" s="0">
        <x:f>'Historical Trades'!G1136</x:f>
      </x:c>
      <x:c r="H1136" s="0">
        <x:f>'Historical Trades'!H1136</x:f>
      </x:c>
      <x:c r="I1136" s="0">
        <x:f>'Historical Trades'!I1136</x:f>
      </x:c>
      <x:c r="J1136" s="0">
        <x:f>'Historical Trades'!J1136</x:f>
      </x:c>
      <x:c r="K1136" s="0">
        <x:f>'Historical Trades'!K1136</x:f>
      </x:c>
      <x:c r="L1136" s="0">
        <x:f>'Historical Trades'!L1136</x:f>
      </x:c>
      <x:c r="M1136" s="0">
        <x:f>'Historical Trades'!M1136</x:f>
      </x:c>
      <x:c r="N1136" s="0">
        <x:f>CLEAN('Historical Trades'!O1136)</x:f>
      </x:c>
      <x:c r="P1136" s="14">
        <x:f>IF(G1136="sell",M1136,-M1136)</x:f>
      </x:c>
      <x:c r="Q1136" s="14">
        <x:f>VLOOKUP(N1136,'Currency Rates'!$A$3:$C$32,3,0)</x:f>
      </x:c>
      <x:c r="R1136" s="0">
        <x:f>IF(A1136="SPUS",0,IF(A1136="FWD",0,P1136/Q1136))</x:f>
      </x:c>
    </x:row>
    <x:row r="1137" spans="1:19" x14ac:dyDescent="0.3">
      <x:c r="A1137" s="0">
        <x:f>'Historical Trades'!A1137</x:f>
      </x:c>
      <x:c r="B1137" s="0">
        <x:f>'Historical Trades'!B1137</x:f>
      </x:c>
      <x:c r="C1137" s="23">
        <x:f>'Historical Trades'!C1137</x:f>
      </x:c>
      <x:c r="D1137" s="0">
        <x:f>'Historical Trades'!D1137</x:f>
      </x:c>
      <x:c r="E1137" s="23">
        <x:f>'Historical Trades'!E1137</x:f>
      </x:c>
      <x:c r="F1137" s="0">
        <x:f>'Historical Trades'!F1137</x:f>
      </x:c>
      <x:c r="G1137" s="0">
        <x:f>'Historical Trades'!G1137</x:f>
      </x:c>
      <x:c r="H1137" s="0">
        <x:f>'Historical Trades'!H1137</x:f>
      </x:c>
      <x:c r="I1137" s="0">
        <x:f>'Historical Trades'!I1137</x:f>
      </x:c>
      <x:c r="J1137" s="0">
        <x:f>'Historical Trades'!J1137</x:f>
      </x:c>
      <x:c r="K1137" s="0">
        <x:f>'Historical Trades'!K1137</x:f>
      </x:c>
      <x:c r="L1137" s="0">
        <x:f>'Historical Trades'!L1137</x:f>
      </x:c>
      <x:c r="M1137" s="0">
        <x:f>'Historical Trades'!M1137</x:f>
      </x:c>
      <x:c r="N1137" s="0">
        <x:f>CLEAN('Historical Trades'!O1137)</x:f>
      </x:c>
      <x:c r="P1137" s="14">
        <x:f>IF(G1137="sell",M1137,-M1137)</x:f>
      </x:c>
      <x:c r="Q1137" s="14">
        <x:f>VLOOKUP(N1137,'Currency Rates'!$A$3:$C$32,3,0)</x:f>
      </x:c>
      <x:c r="R1137" s="0">
        <x:f>IF(A1137="SPUS",0,IF(A1137="FWD",0,P1137/Q1137))</x:f>
      </x:c>
    </x:row>
    <x:row r="1138" spans="1:19" x14ac:dyDescent="0.3">
      <x:c r="A1138" s="0">
        <x:f>'Historical Trades'!A1138</x:f>
      </x:c>
      <x:c r="B1138" s="0">
        <x:f>'Historical Trades'!B1138</x:f>
      </x:c>
      <x:c r="C1138" s="23">
        <x:f>'Historical Trades'!C1138</x:f>
      </x:c>
      <x:c r="D1138" s="0">
        <x:f>'Historical Trades'!D1138</x:f>
      </x:c>
      <x:c r="E1138" s="23">
        <x:f>'Historical Trades'!E1138</x:f>
      </x:c>
      <x:c r="F1138" s="0">
        <x:f>'Historical Trades'!F1138</x:f>
      </x:c>
      <x:c r="G1138" s="0">
        <x:f>'Historical Trades'!G1138</x:f>
      </x:c>
      <x:c r="H1138" s="0">
        <x:f>'Historical Trades'!H1138</x:f>
      </x:c>
      <x:c r="I1138" s="0">
        <x:f>'Historical Trades'!I1138</x:f>
      </x:c>
      <x:c r="J1138" s="0">
        <x:f>'Historical Trades'!J1138</x:f>
      </x:c>
      <x:c r="K1138" s="0">
        <x:f>'Historical Trades'!K1138</x:f>
      </x:c>
      <x:c r="L1138" s="0">
        <x:f>'Historical Trades'!L1138</x:f>
      </x:c>
      <x:c r="M1138" s="0">
        <x:f>'Historical Trades'!M1138</x:f>
      </x:c>
      <x:c r="N1138" s="0">
        <x:f>CLEAN('Historical Trades'!O1138)</x:f>
      </x:c>
      <x:c r="P1138" s="14">
        <x:f>IF(G1138="sell",M1138,-M1138)</x:f>
      </x:c>
      <x:c r="Q1138" s="14">
        <x:f>VLOOKUP(N1138,'Currency Rates'!$A$3:$C$32,3,0)</x:f>
      </x:c>
      <x:c r="R1138" s="0">
        <x:f>IF(A1138="SPUS",0,IF(A1138="FWD",0,P1138/Q1138))</x:f>
      </x:c>
    </x:row>
    <x:row r="1139" spans="1:19" x14ac:dyDescent="0.3">
      <x:c r="A1139" s="0">
        <x:f>'Historical Trades'!A1139</x:f>
      </x:c>
      <x:c r="B1139" s="0">
        <x:f>'Historical Trades'!B1139</x:f>
      </x:c>
      <x:c r="C1139" s="23">
        <x:f>'Historical Trades'!C1139</x:f>
      </x:c>
      <x:c r="D1139" s="0">
        <x:f>'Historical Trades'!D1139</x:f>
      </x:c>
      <x:c r="E1139" s="23">
        <x:f>'Historical Trades'!E1139</x:f>
      </x:c>
      <x:c r="F1139" s="0">
        <x:f>'Historical Trades'!F1139</x:f>
      </x:c>
      <x:c r="G1139" s="0">
        <x:f>'Historical Trades'!G1139</x:f>
      </x:c>
      <x:c r="H1139" s="0">
        <x:f>'Historical Trades'!H1139</x:f>
      </x:c>
      <x:c r="I1139" s="0">
        <x:f>'Historical Trades'!I1139</x:f>
      </x:c>
      <x:c r="J1139" s="0">
        <x:f>'Historical Trades'!J1139</x:f>
      </x:c>
      <x:c r="K1139" s="0">
        <x:f>'Historical Trades'!K1139</x:f>
      </x:c>
      <x:c r="L1139" s="0">
        <x:f>'Historical Trades'!L1139</x:f>
      </x:c>
      <x:c r="M1139" s="0">
        <x:f>'Historical Trades'!M1139</x:f>
      </x:c>
      <x:c r="N1139" s="0">
        <x:f>CLEAN('Historical Trades'!O1139)</x:f>
      </x:c>
      <x:c r="P1139" s="14">
        <x:f>IF(G1139="sell",M1139,-M1139)</x:f>
      </x:c>
      <x:c r="Q1139" s="14">
        <x:f>VLOOKUP(N1139,'Currency Rates'!$A$3:$C$32,3,0)</x:f>
      </x:c>
      <x:c r="R1139" s="0">
        <x:f>IF(A1139="SPUS",0,IF(A1139="FWD",0,P1139/Q1139))</x:f>
      </x:c>
    </x:row>
    <x:row r="1140" spans="1:19" x14ac:dyDescent="0.3">
      <x:c r="A1140" s="0">
        <x:f>'Historical Trades'!A1140</x:f>
      </x:c>
      <x:c r="B1140" s="0">
        <x:f>'Historical Trades'!B1140</x:f>
      </x:c>
      <x:c r="C1140" s="23">
        <x:f>'Historical Trades'!C1140</x:f>
      </x:c>
      <x:c r="D1140" s="0">
        <x:f>'Historical Trades'!D1140</x:f>
      </x:c>
      <x:c r="E1140" s="23">
        <x:f>'Historical Trades'!E1140</x:f>
      </x:c>
      <x:c r="F1140" s="0">
        <x:f>'Historical Trades'!F1140</x:f>
      </x:c>
      <x:c r="G1140" s="0">
        <x:f>'Historical Trades'!G1140</x:f>
      </x:c>
      <x:c r="H1140" s="0">
        <x:f>'Historical Trades'!H1140</x:f>
      </x:c>
      <x:c r="I1140" s="0">
        <x:f>'Historical Trades'!I1140</x:f>
      </x:c>
      <x:c r="J1140" s="0">
        <x:f>'Historical Trades'!J1140</x:f>
      </x:c>
      <x:c r="K1140" s="0">
        <x:f>'Historical Trades'!K1140</x:f>
      </x:c>
      <x:c r="L1140" s="0">
        <x:f>'Historical Trades'!L1140</x:f>
      </x:c>
      <x:c r="M1140" s="0">
        <x:f>'Historical Trades'!M1140</x:f>
      </x:c>
      <x:c r="N1140" s="0">
        <x:f>CLEAN('Historical Trades'!O1140)</x:f>
      </x:c>
      <x:c r="P1140" s="14">
        <x:f>IF(G1140="sell",M1140,-M1140)</x:f>
      </x:c>
      <x:c r="Q1140" s="14">
        <x:f>VLOOKUP(N1140,'Currency Rates'!$A$3:$C$32,3,0)</x:f>
      </x:c>
      <x:c r="R1140" s="0">
        <x:f>IF(A1140="SPUS",0,IF(A1140="FWD",0,P1140/Q1140))</x:f>
      </x:c>
    </x:row>
    <x:row r="1141" spans="1:19" x14ac:dyDescent="0.3">
      <x:c r="A1141" s="0">
        <x:f>'Historical Trades'!A1141</x:f>
      </x:c>
      <x:c r="B1141" s="0">
        <x:f>'Historical Trades'!B1141</x:f>
      </x:c>
      <x:c r="C1141" s="23">
        <x:f>'Historical Trades'!C1141</x:f>
      </x:c>
      <x:c r="D1141" s="0">
        <x:f>'Historical Trades'!D1141</x:f>
      </x:c>
      <x:c r="E1141" s="23">
        <x:f>'Historical Trades'!E1141</x:f>
      </x:c>
      <x:c r="F1141" s="0">
        <x:f>'Historical Trades'!F1141</x:f>
      </x:c>
      <x:c r="G1141" s="0">
        <x:f>'Historical Trades'!G1141</x:f>
      </x:c>
      <x:c r="H1141" s="0">
        <x:f>'Historical Trades'!H1141</x:f>
      </x:c>
      <x:c r="I1141" s="0">
        <x:f>'Historical Trades'!I1141</x:f>
      </x:c>
      <x:c r="J1141" s="0">
        <x:f>'Historical Trades'!J1141</x:f>
      </x:c>
      <x:c r="K1141" s="0">
        <x:f>'Historical Trades'!K1141</x:f>
      </x:c>
      <x:c r="L1141" s="0">
        <x:f>'Historical Trades'!L1141</x:f>
      </x:c>
      <x:c r="M1141" s="0">
        <x:f>'Historical Trades'!M1141</x:f>
      </x:c>
      <x:c r="N1141" s="0">
        <x:f>CLEAN('Historical Trades'!O1141)</x:f>
      </x:c>
      <x:c r="P1141" s="14">
        <x:f>IF(G1141="sell",M1141,-M1141)</x:f>
      </x:c>
      <x:c r="Q1141" s="14">
        <x:f>VLOOKUP(N1141,'Currency Rates'!$A$3:$C$32,3,0)</x:f>
      </x:c>
      <x:c r="R1141" s="0">
        <x:f>IF(A1141="SPUS",0,IF(A1141="FWD",0,P1141/Q1141))</x:f>
      </x:c>
    </x:row>
    <x:row r="1142" spans="1:19" x14ac:dyDescent="0.3">
      <x:c r="A1142" s="0">
        <x:f>'Historical Trades'!A1142</x:f>
      </x:c>
      <x:c r="B1142" s="0">
        <x:f>'Historical Trades'!B1142</x:f>
      </x:c>
      <x:c r="C1142" s="23">
        <x:f>'Historical Trades'!C1142</x:f>
      </x:c>
      <x:c r="D1142" s="0">
        <x:f>'Historical Trades'!D1142</x:f>
      </x:c>
      <x:c r="E1142" s="23">
        <x:f>'Historical Trades'!E1142</x:f>
      </x:c>
      <x:c r="F1142" s="0">
        <x:f>'Historical Trades'!F1142</x:f>
      </x:c>
      <x:c r="G1142" s="0">
        <x:f>'Historical Trades'!G1142</x:f>
      </x:c>
      <x:c r="H1142" s="0">
        <x:f>'Historical Trades'!H1142</x:f>
      </x:c>
      <x:c r="I1142" s="0">
        <x:f>'Historical Trades'!I1142</x:f>
      </x:c>
      <x:c r="J1142" s="0">
        <x:f>'Historical Trades'!J1142</x:f>
      </x:c>
      <x:c r="K1142" s="0">
        <x:f>'Historical Trades'!K1142</x:f>
      </x:c>
      <x:c r="L1142" s="0">
        <x:f>'Historical Trades'!L1142</x:f>
      </x:c>
      <x:c r="M1142" s="0">
        <x:f>'Historical Trades'!M1142</x:f>
      </x:c>
      <x:c r="N1142" s="0">
        <x:f>CLEAN('Historical Trades'!O1142)</x:f>
      </x:c>
      <x:c r="P1142" s="14">
        <x:f>IF(G1142="sell",M1142,-M1142)</x:f>
      </x:c>
      <x:c r="Q1142" s="14">
        <x:f>VLOOKUP(N1142,'Currency Rates'!$A$3:$C$32,3,0)</x:f>
      </x:c>
      <x:c r="R1142" s="0">
        <x:f>IF(A1142="SPUS",0,IF(A1142="FWD",0,P1142/Q1142))</x:f>
      </x:c>
    </x:row>
    <x:row r="1143" spans="1:19" x14ac:dyDescent="0.3">
      <x:c r="A1143" s="0">
        <x:f>'Historical Trades'!A1143</x:f>
      </x:c>
      <x:c r="B1143" s="0">
        <x:f>'Historical Trades'!B1143</x:f>
      </x:c>
      <x:c r="C1143" s="23">
        <x:f>'Historical Trades'!C1143</x:f>
      </x:c>
      <x:c r="D1143" s="0">
        <x:f>'Historical Trades'!D1143</x:f>
      </x:c>
      <x:c r="E1143" s="23">
        <x:f>'Historical Trades'!E1143</x:f>
      </x:c>
      <x:c r="F1143" s="0">
        <x:f>'Historical Trades'!F1143</x:f>
      </x:c>
      <x:c r="G1143" s="0">
        <x:f>'Historical Trades'!G1143</x:f>
      </x:c>
      <x:c r="H1143" s="0">
        <x:f>'Historical Trades'!H1143</x:f>
      </x:c>
      <x:c r="I1143" s="0">
        <x:f>'Historical Trades'!I1143</x:f>
      </x:c>
      <x:c r="J1143" s="0">
        <x:f>'Historical Trades'!J1143</x:f>
      </x:c>
      <x:c r="K1143" s="0">
        <x:f>'Historical Trades'!K1143</x:f>
      </x:c>
      <x:c r="L1143" s="0">
        <x:f>'Historical Trades'!L1143</x:f>
      </x:c>
      <x:c r="M1143" s="0">
        <x:f>'Historical Trades'!M1143</x:f>
      </x:c>
      <x:c r="N1143" s="0">
        <x:f>CLEAN('Historical Trades'!O1143)</x:f>
      </x:c>
      <x:c r="P1143" s="14">
        <x:f>IF(G1143="sell",M1143,-M1143)</x:f>
      </x:c>
      <x:c r="Q1143" s="14">
        <x:f>VLOOKUP(N1143,'Currency Rates'!$A$3:$C$32,3,0)</x:f>
      </x:c>
      <x:c r="R1143" s="0">
        <x:f>IF(A1143="SPUS",0,IF(A1143="FWD",0,P1143/Q1143))</x:f>
      </x:c>
    </x:row>
    <x:row r="1144" spans="1:19" x14ac:dyDescent="0.3">
      <x:c r="A1144" s="0">
        <x:f>'Historical Trades'!A1144</x:f>
      </x:c>
      <x:c r="B1144" s="0">
        <x:f>'Historical Trades'!B1144</x:f>
      </x:c>
      <x:c r="C1144" s="23">
        <x:f>'Historical Trades'!C1144</x:f>
      </x:c>
      <x:c r="D1144" s="0">
        <x:f>'Historical Trades'!D1144</x:f>
      </x:c>
      <x:c r="E1144" s="23">
        <x:f>'Historical Trades'!E1144</x:f>
      </x:c>
      <x:c r="F1144" s="0">
        <x:f>'Historical Trades'!F1144</x:f>
      </x:c>
      <x:c r="G1144" s="0">
        <x:f>'Historical Trades'!G1144</x:f>
      </x:c>
      <x:c r="H1144" s="0">
        <x:f>'Historical Trades'!H1144</x:f>
      </x:c>
      <x:c r="I1144" s="0">
        <x:f>'Historical Trades'!I1144</x:f>
      </x:c>
      <x:c r="J1144" s="0">
        <x:f>'Historical Trades'!J1144</x:f>
      </x:c>
      <x:c r="K1144" s="0">
        <x:f>'Historical Trades'!K1144</x:f>
      </x:c>
      <x:c r="L1144" s="0">
        <x:f>'Historical Trades'!L1144</x:f>
      </x:c>
      <x:c r="M1144" s="0">
        <x:f>'Historical Trades'!M1144</x:f>
      </x:c>
      <x:c r="N1144" s="0">
        <x:f>CLEAN('Historical Trades'!O1144)</x:f>
      </x:c>
      <x:c r="P1144" s="14">
        <x:f>IF(G1144="sell",M1144,-M1144)</x:f>
      </x:c>
      <x:c r="Q1144" s="14">
        <x:f>VLOOKUP(N1144,'Currency Rates'!$A$3:$C$32,3,0)</x:f>
      </x:c>
      <x:c r="R1144" s="0">
        <x:f>IF(A1144="SPUS",0,IF(A1144="FWD",0,P1144/Q1144))</x:f>
      </x:c>
    </x:row>
    <x:row r="1145" spans="1:19" x14ac:dyDescent="0.3">
      <x:c r="A1145" s="0">
        <x:f>'Historical Trades'!A1145</x:f>
      </x:c>
      <x:c r="B1145" s="0">
        <x:f>'Historical Trades'!B1145</x:f>
      </x:c>
      <x:c r="C1145" s="23">
        <x:f>'Historical Trades'!C1145</x:f>
      </x:c>
      <x:c r="D1145" s="0">
        <x:f>'Historical Trades'!D1145</x:f>
      </x:c>
      <x:c r="E1145" s="23">
        <x:f>'Historical Trades'!E1145</x:f>
      </x:c>
      <x:c r="F1145" s="0">
        <x:f>'Historical Trades'!F1145</x:f>
      </x:c>
      <x:c r="G1145" s="0">
        <x:f>'Historical Trades'!G1145</x:f>
      </x:c>
      <x:c r="H1145" s="0">
        <x:f>'Historical Trades'!H1145</x:f>
      </x:c>
      <x:c r="I1145" s="0">
        <x:f>'Historical Trades'!I1145</x:f>
      </x:c>
      <x:c r="J1145" s="0">
        <x:f>'Historical Trades'!J1145</x:f>
      </x:c>
      <x:c r="K1145" s="0">
        <x:f>'Historical Trades'!K1145</x:f>
      </x:c>
      <x:c r="L1145" s="0">
        <x:f>'Historical Trades'!L1145</x:f>
      </x:c>
      <x:c r="M1145" s="0">
        <x:f>'Historical Trades'!M1145</x:f>
      </x:c>
      <x:c r="N1145" s="0">
        <x:f>CLEAN('Historical Trades'!O1145)</x:f>
      </x:c>
      <x:c r="P1145" s="14">
        <x:f>IF(G1145="sell",M1145,-M1145)</x:f>
      </x:c>
      <x:c r="Q1145" s="14">
        <x:f>VLOOKUP(N1145,'Currency Rates'!$A$3:$C$32,3,0)</x:f>
      </x:c>
      <x:c r="R1145" s="0">
        <x:f>IF(A1145="SPUS",0,IF(A1145="FWD",0,P1145/Q1145))</x:f>
      </x:c>
    </x:row>
    <x:row r="1146" spans="1:19" x14ac:dyDescent="0.3">
      <x:c r="A1146" s="0">
        <x:f>'Historical Trades'!A1146</x:f>
      </x:c>
      <x:c r="B1146" s="0">
        <x:f>'Historical Trades'!B1146</x:f>
      </x:c>
      <x:c r="C1146" s="23">
        <x:f>'Historical Trades'!C1146</x:f>
      </x:c>
      <x:c r="D1146" s="0">
        <x:f>'Historical Trades'!D1146</x:f>
      </x:c>
      <x:c r="E1146" s="23">
        <x:f>'Historical Trades'!E1146</x:f>
      </x:c>
      <x:c r="F1146" s="0">
        <x:f>'Historical Trades'!F1146</x:f>
      </x:c>
      <x:c r="G1146" s="0">
        <x:f>'Historical Trades'!G1146</x:f>
      </x:c>
      <x:c r="H1146" s="0">
        <x:f>'Historical Trades'!H1146</x:f>
      </x:c>
      <x:c r="I1146" s="0">
        <x:f>'Historical Trades'!I1146</x:f>
      </x:c>
      <x:c r="J1146" s="0">
        <x:f>'Historical Trades'!J1146</x:f>
      </x:c>
      <x:c r="K1146" s="0">
        <x:f>'Historical Trades'!K1146</x:f>
      </x:c>
      <x:c r="L1146" s="0">
        <x:f>'Historical Trades'!L1146</x:f>
      </x:c>
      <x:c r="M1146" s="0">
        <x:f>'Historical Trades'!M1146</x:f>
      </x:c>
      <x:c r="N1146" s="0">
        <x:f>CLEAN('Historical Trades'!O1146)</x:f>
      </x:c>
      <x:c r="P1146" s="14">
        <x:f>IF(G1146="sell",M1146,-M1146)</x:f>
      </x:c>
      <x:c r="Q1146" s="14">
        <x:f>VLOOKUP(N1146,'Currency Rates'!$A$3:$C$32,3,0)</x:f>
      </x:c>
      <x:c r="R1146" s="0">
        <x:f>IF(A1146="SPUS",0,IF(A1146="FWD",0,P1146/Q1146))</x:f>
      </x:c>
    </x:row>
    <x:row r="1147" spans="1:19" x14ac:dyDescent="0.3">
      <x:c r="A1147" s="0">
        <x:f>'Historical Trades'!A1147</x:f>
      </x:c>
      <x:c r="B1147" s="0">
        <x:f>'Historical Trades'!B1147</x:f>
      </x:c>
      <x:c r="C1147" s="23">
        <x:f>'Historical Trades'!C1147</x:f>
      </x:c>
      <x:c r="D1147" s="0">
        <x:f>'Historical Trades'!D1147</x:f>
      </x:c>
      <x:c r="E1147" s="23">
        <x:f>'Historical Trades'!E1147</x:f>
      </x:c>
      <x:c r="F1147" s="0">
        <x:f>'Historical Trades'!F1147</x:f>
      </x:c>
      <x:c r="G1147" s="0">
        <x:f>'Historical Trades'!G1147</x:f>
      </x:c>
      <x:c r="H1147" s="0">
        <x:f>'Historical Trades'!H1147</x:f>
      </x:c>
      <x:c r="I1147" s="0">
        <x:f>'Historical Trades'!I1147</x:f>
      </x:c>
      <x:c r="J1147" s="0">
        <x:f>'Historical Trades'!J1147</x:f>
      </x:c>
      <x:c r="K1147" s="0">
        <x:f>'Historical Trades'!K1147</x:f>
      </x:c>
      <x:c r="L1147" s="0">
        <x:f>'Historical Trades'!L1147</x:f>
      </x:c>
      <x:c r="M1147" s="0">
        <x:f>'Historical Trades'!M1147</x:f>
      </x:c>
      <x:c r="N1147" s="0">
        <x:f>CLEAN('Historical Trades'!O1147)</x:f>
      </x:c>
      <x:c r="P1147" s="14">
        <x:f>IF(G1147="sell",M1147,-M1147)</x:f>
      </x:c>
      <x:c r="Q1147" s="14">
        <x:f>VLOOKUP(N1147,'Currency Rates'!$A$3:$C$32,3,0)</x:f>
      </x:c>
      <x:c r="R1147" s="0">
        <x:f>IF(A1147="SPUS",0,IF(A1147="FWD",0,P1147/Q1147))</x:f>
      </x:c>
    </x:row>
    <x:row r="1148" spans="1:19" x14ac:dyDescent="0.3">
      <x:c r="A1148" s="0">
        <x:f>'Historical Trades'!A1148</x:f>
      </x:c>
      <x:c r="B1148" s="0">
        <x:f>'Historical Trades'!B1148</x:f>
      </x:c>
      <x:c r="C1148" s="23">
        <x:f>'Historical Trades'!C1148</x:f>
      </x:c>
      <x:c r="D1148" s="0">
        <x:f>'Historical Trades'!D1148</x:f>
      </x:c>
      <x:c r="E1148" s="23">
        <x:f>'Historical Trades'!E1148</x:f>
      </x:c>
      <x:c r="F1148" s="0">
        <x:f>'Historical Trades'!F1148</x:f>
      </x:c>
      <x:c r="G1148" s="0">
        <x:f>'Historical Trades'!G1148</x:f>
      </x:c>
      <x:c r="H1148" s="0">
        <x:f>'Historical Trades'!H1148</x:f>
      </x:c>
      <x:c r="I1148" s="0">
        <x:f>'Historical Trades'!I1148</x:f>
      </x:c>
      <x:c r="J1148" s="0">
        <x:f>'Historical Trades'!J1148</x:f>
      </x:c>
      <x:c r="K1148" s="0">
        <x:f>'Historical Trades'!K1148</x:f>
      </x:c>
      <x:c r="L1148" s="0">
        <x:f>'Historical Trades'!L1148</x:f>
      </x:c>
      <x:c r="M1148" s="0">
        <x:f>'Historical Trades'!M1148</x:f>
      </x:c>
      <x:c r="N1148" s="0">
        <x:f>CLEAN('Historical Trades'!O1148)</x:f>
      </x:c>
      <x:c r="P1148" s="14">
        <x:f>IF(G1148="sell",M1148,-M1148)</x:f>
      </x:c>
      <x:c r="Q1148" s="14">
        <x:f>VLOOKUP(N1148,'Currency Rates'!$A$3:$C$32,3,0)</x:f>
      </x:c>
      <x:c r="R1148" s="0">
        <x:f>IF(A1148="SPUS",0,IF(A1148="FWD",0,P1148/Q1148))</x:f>
      </x:c>
    </x:row>
    <x:row r="1149" spans="1:19" x14ac:dyDescent="0.3">
      <x:c r="A1149" s="0">
        <x:f>'Historical Trades'!A1149</x:f>
      </x:c>
      <x:c r="B1149" s="0">
        <x:f>'Historical Trades'!B1149</x:f>
      </x:c>
      <x:c r="C1149" s="23">
        <x:f>'Historical Trades'!C1149</x:f>
      </x:c>
      <x:c r="D1149" s="0">
        <x:f>'Historical Trades'!D1149</x:f>
      </x:c>
      <x:c r="E1149" s="23">
        <x:f>'Historical Trades'!E1149</x:f>
      </x:c>
      <x:c r="F1149" s="0">
        <x:f>'Historical Trades'!F1149</x:f>
      </x:c>
      <x:c r="G1149" s="0">
        <x:f>'Historical Trades'!G1149</x:f>
      </x:c>
      <x:c r="H1149" s="0">
        <x:f>'Historical Trades'!H1149</x:f>
      </x:c>
      <x:c r="I1149" s="0">
        <x:f>'Historical Trades'!I1149</x:f>
      </x:c>
      <x:c r="J1149" s="0">
        <x:f>'Historical Trades'!J1149</x:f>
      </x:c>
      <x:c r="K1149" s="0">
        <x:f>'Historical Trades'!K1149</x:f>
      </x:c>
      <x:c r="L1149" s="0">
        <x:f>'Historical Trades'!L1149</x:f>
      </x:c>
      <x:c r="M1149" s="0">
        <x:f>'Historical Trades'!M1149</x:f>
      </x:c>
      <x:c r="N1149" s="0">
        <x:f>CLEAN('Historical Trades'!O1149)</x:f>
      </x:c>
      <x:c r="P1149" s="14">
        <x:f>IF(G1149="sell",M1149,-M1149)</x:f>
      </x:c>
      <x:c r="Q1149" s="14">
        <x:f>VLOOKUP(N1149,'Currency Rates'!$A$3:$C$32,3,0)</x:f>
      </x:c>
      <x:c r="R1149" s="0">
        <x:f>IF(A1149="SPUS",0,IF(A1149="FWD",0,P1149/Q1149))</x:f>
      </x:c>
    </x:row>
    <x:row r="1150" spans="1:19" x14ac:dyDescent="0.3">
      <x:c r="A1150" s="0">
        <x:f>'Historical Trades'!A1150</x:f>
      </x:c>
      <x:c r="B1150" s="0">
        <x:f>'Historical Trades'!B1150</x:f>
      </x:c>
      <x:c r="C1150" s="23">
        <x:f>'Historical Trades'!C1150</x:f>
      </x:c>
      <x:c r="D1150" s="0">
        <x:f>'Historical Trades'!D1150</x:f>
      </x:c>
      <x:c r="E1150" s="23">
        <x:f>'Historical Trades'!E1150</x:f>
      </x:c>
      <x:c r="F1150" s="0">
        <x:f>'Historical Trades'!F1150</x:f>
      </x:c>
      <x:c r="G1150" s="0">
        <x:f>'Historical Trades'!G1150</x:f>
      </x:c>
      <x:c r="H1150" s="0">
        <x:f>'Historical Trades'!H1150</x:f>
      </x:c>
      <x:c r="I1150" s="0">
        <x:f>'Historical Trades'!I1150</x:f>
      </x:c>
      <x:c r="J1150" s="0">
        <x:f>'Historical Trades'!J1150</x:f>
      </x:c>
      <x:c r="K1150" s="0">
        <x:f>'Historical Trades'!K1150</x:f>
      </x:c>
      <x:c r="L1150" s="0">
        <x:f>'Historical Trades'!L1150</x:f>
      </x:c>
      <x:c r="M1150" s="0">
        <x:f>'Historical Trades'!M1150</x:f>
      </x:c>
      <x:c r="N1150" s="0">
        <x:f>CLEAN('Historical Trades'!O1150)</x:f>
      </x:c>
      <x:c r="P1150" s="14">
        <x:f>IF(G1150="sell",M1150,-M1150)</x:f>
      </x:c>
      <x:c r="Q1150" s="14">
        <x:f>VLOOKUP(N1150,'Currency Rates'!$A$3:$C$32,3,0)</x:f>
      </x:c>
      <x:c r="R1150" s="0">
        <x:f>IF(A1150="SPUS",0,IF(A1150="FWD",0,P1150/Q1150))</x:f>
      </x:c>
    </x:row>
    <x:row r="1151" spans="1:19" x14ac:dyDescent="0.3">
      <x:c r="A1151" s="0">
        <x:f>'Historical Trades'!A1151</x:f>
      </x:c>
      <x:c r="B1151" s="0">
        <x:f>'Historical Trades'!B1151</x:f>
      </x:c>
      <x:c r="C1151" s="23">
        <x:f>'Historical Trades'!C1151</x:f>
      </x:c>
      <x:c r="D1151" s="0">
        <x:f>'Historical Trades'!D1151</x:f>
      </x:c>
      <x:c r="E1151" s="23">
        <x:f>'Historical Trades'!E1151</x:f>
      </x:c>
      <x:c r="F1151" s="0">
        <x:f>'Historical Trades'!F1151</x:f>
      </x:c>
      <x:c r="G1151" s="0">
        <x:f>'Historical Trades'!G1151</x:f>
      </x:c>
      <x:c r="H1151" s="0">
        <x:f>'Historical Trades'!H1151</x:f>
      </x:c>
      <x:c r="I1151" s="0">
        <x:f>'Historical Trades'!I1151</x:f>
      </x:c>
      <x:c r="J1151" s="0">
        <x:f>'Historical Trades'!J1151</x:f>
      </x:c>
      <x:c r="K1151" s="0">
        <x:f>'Historical Trades'!K1151</x:f>
      </x:c>
      <x:c r="L1151" s="0">
        <x:f>'Historical Trades'!L1151</x:f>
      </x:c>
      <x:c r="M1151" s="0">
        <x:f>'Historical Trades'!M1151</x:f>
      </x:c>
      <x:c r="N1151" s="0">
        <x:f>CLEAN('Historical Trades'!O1151)</x:f>
      </x:c>
      <x:c r="P1151" s="14">
        <x:f>IF(G1151="sell",M1151,-M1151)</x:f>
      </x:c>
      <x:c r="Q1151" s="14">
        <x:f>VLOOKUP(N1151,'Currency Rates'!$A$3:$C$32,3,0)</x:f>
      </x:c>
      <x:c r="R1151" s="0">
        <x:f>IF(A1151="SPUS",0,IF(A1151="FWD",0,P1151/Q1151))</x:f>
      </x:c>
    </x:row>
    <x:row r="1152" spans="1:19" x14ac:dyDescent="0.3">
      <x:c r="A1152" s="0">
        <x:f>'Historical Trades'!A1152</x:f>
      </x:c>
      <x:c r="B1152" s="0">
        <x:f>'Historical Trades'!B1152</x:f>
      </x:c>
      <x:c r="C1152" s="23">
        <x:f>'Historical Trades'!C1152</x:f>
      </x:c>
      <x:c r="D1152" s="0">
        <x:f>'Historical Trades'!D1152</x:f>
      </x:c>
      <x:c r="E1152" s="23">
        <x:f>'Historical Trades'!E1152</x:f>
      </x:c>
      <x:c r="F1152" s="0">
        <x:f>'Historical Trades'!F1152</x:f>
      </x:c>
      <x:c r="G1152" s="0">
        <x:f>'Historical Trades'!G1152</x:f>
      </x:c>
      <x:c r="H1152" s="0">
        <x:f>'Historical Trades'!H1152</x:f>
      </x:c>
      <x:c r="I1152" s="0">
        <x:f>'Historical Trades'!I1152</x:f>
      </x:c>
      <x:c r="J1152" s="0">
        <x:f>'Historical Trades'!J1152</x:f>
      </x:c>
      <x:c r="K1152" s="0">
        <x:f>'Historical Trades'!K1152</x:f>
      </x:c>
      <x:c r="L1152" s="0">
        <x:f>'Historical Trades'!L1152</x:f>
      </x:c>
      <x:c r="M1152" s="0">
        <x:f>'Historical Trades'!M1152</x:f>
      </x:c>
      <x:c r="N1152" s="0">
        <x:f>CLEAN('Historical Trades'!O1152)</x:f>
      </x:c>
      <x:c r="P1152" s="14">
        <x:f>IF(G1152="sell",M1152,-M1152)</x:f>
      </x:c>
      <x:c r="Q1152" s="14">
        <x:f>VLOOKUP(N1152,'Currency Rates'!$A$3:$C$32,3,0)</x:f>
      </x:c>
      <x:c r="R1152" s="0">
        <x:f>IF(A1152="SPUS",0,IF(A1152="FWD",0,P1152/Q1152))</x:f>
      </x:c>
    </x:row>
    <x:row r="1153" spans="1:19" x14ac:dyDescent="0.3">
      <x:c r="A1153" s="0">
        <x:f>'Historical Trades'!A1153</x:f>
      </x:c>
      <x:c r="B1153" s="0">
        <x:f>'Historical Trades'!B1153</x:f>
      </x:c>
      <x:c r="C1153" s="23">
        <x:f>'Historical Trades'!C1153</x:f>
      </x:c>
      <x:c r="D1153" s="0">
        <x:f>'Historical Trades'!D1153</x:f>
      </x:c>
      <x:c r="E1153" s="23">
        <x:f>'Historical Trades'!E1153</x:f>
      </x:c>
      <x:c r="F1153" s="0">
        <x:f>'Historical Trades'!F1153</x:f>
      </x:c>
      <x:c r="G1153" s="0">
        <x:f>'Historical Trades'!G1153</x:f>
      </x:c>
      <x:c r="H1153" s="0">
        <x:f>'Historical Trades'!H1153</x:f>
      </x:c>
      <x:c r="I1153" s="0">
        <x:f>'Historical Trades'!I1153</x:f>
      </x:c>
      <x:c r="J1153" s="0">
        <x:f>'Historical Trades'!J1153</x:f>
      </x:c>
      <x:c r="K1153" s="0">
        <x:f>'Historical Trades'!K1153</x:f>
      </x:c>
      <x:c r="L1153" s="0">
        <x:f>'Historical Trades'!L1153</x:f>
      </x:c>
      <x:c r="M1153" s="0">
        <x:f>'Historical Trades'!M1153</x:f>
      </x:c>
      <x:c r="N1153" s="0">
        <x:f>CLEAN('Historical Trades'!O1153)</x:f>
      </x:c>
      <x:c r="P1153" s="14">
        <x:f>IF(G1153="sell",M1153,-M1153)</x:f>
      </x:c>
      <x:c r="Q1153" s="14">
        <x:f>VLOOKUP(N1153,'Currency Rates'!$A$3:$C$32,3,0)</x:f>
      </x:c>
      <x:c r="R1153" s="0">
        <x:f>IF(A1153="SPUS",0,IF(A1153="FWD",0,P1153/Q1153))</x:f>
      </x:c>
    </x:row>
    <x:row r="1154" spans="1:19" x14ac:dyDescent="0.3">
      <x:c r="A1154" s="0">
        <x:f>'Historical Trades'!A1154</x:f>
      </x:c>
      <x:c r="B1154" s="0">
        <x:f>'Historical Trades'!B1154</x:f>
      </x:c>
      <x:c r="C1154" s="23">
        <x:f>'Historical Trades'!C1154</x:f>
      </x:c>
      <x:c r="D1154" s="0">
        <x:f>'Historical Trades'!D1154</x:f>
      </x:c>
      <x:c r="E1154" s="23">
        <x:f>'Historical Trades'!E1154</x:f>
      </x:c>
      <x:c r="F1154" s="0">
        <x:f>'Historical Trades'!F1154</x:f>
      </x:c>
      <x:c r="G1154" s="0">
        <x:f>'Historical Trades'!G1154</x:f>
      </x:c>
      <x:c r="H1154" s="0">
        <x:f>'Historical Trades'!H1154</x:f>
      </x:c>
      <x:c r="I1154" s="0">
        <x:f>'Historical Trades'!I1154</x:f>
      </x:c>
      <x:c r="J1154" s="0">
        <x:f>'Historical Trades'!J1154</x:f>
      </x:c>
      <x:c r="K1154" s="0">
        <x:f>'Historical Trades'!K1154</x:f>
      </x:c>
      <x:c r="L1154" s="0">
        <x:f>'Historical Trades'!L1154</x:f>
      </x:c>
      <x:c r="M1154" s="0">
        <x:f>'Historical Trades'!M1154</x:f>
      </x:c>
      <x:c r="N1154" s="0">
        <x:f>CLEAN('Historical Trades'!O1154)</x:f>
      </x:c>
      <x:c r="P1154" s="14">
        <x:f>IF(G1154="sell",M1154,-M1154)</x:f>
      </x:c>
      <x:c r="Q1154" s="14">
        <x:f>VLOOKUP(N1154,'Currency Rates'!$A$3:$C$32,3,0)</x:f>
      </x:c>
      <x:c r="R1154" s="0">
        <x:f>IF(A1154="SPUS",0,IF(A1154="FWD",0,P1154/Q1154))</x:f>
      </x:c>
    </x:row>
    <x:row r="1155" spans="1:19" x14ac:dyDescent="0.3">
      <x:c r="A1155" s="0">
        <x:f>'Historical Trades'!A1155</x:f>
      </x:c>
      <x:c r="B1155" s="0">
        <x:f>'Historical Trades'!B1155</x:f>
      </x:c>
      <x:c r="C1155" s="23">
        <x:f>'Historical Trades'!C1155</x:f>
      </x:c>
      <x:c r="D1155" s="0">
        <x:f>'Historical Trades'!D1155</x:f>
      </x:c>
      <x:c r="E1155" s="23">
        <x:f>'Historical Trades'!E1155</x:f>
      </x:c>
      <x:c r="F1155" s="0">
        <x:f>'Historical Trades'!F1155</x:f>
      </x:c>
      <x:c r="G1155" s="0">
        <x:f>'Historical Trades'!G1155</x:f>
      </x:c>
      <x:c r="H1155" s="0">
        <x:f>'Historical Trades'!H1155</x:f>
      </x:c>
      <x:c r="I1155" s="0">
        <x:f>'Historical Trades'!I1155</x:f>
      </x:c>
      <x:c r="J1155" s="0">
        <x:f>'Historical Trades'!J1155</x:f>
      </x:c>
      <x:c r="K1155" s="0">
        <x:f>'Historical Trades'!K1155</x:f>
      </x:c>
      <x:c r="L1155" s="0">
        <x:f>'Historical Trades'!L1155</x:f>
      </x:c>
      <x:c r="M1155" s="0">
        <x:f>'Historical Trades'!M1155</x:f>
      </x:c>
      <x:c r="N1155" s="0">
        <x:f>CLEAN('Historical Trades'!O1155)</x:f>
      </x:c>
      <x:c r="P1155" s="14">
        <x:f>IF(G1155="sell",M1155,-M1155)</x:f>
      </x:c>
      <x:c r="Q1155" s="14">
        <x:f>VLOOKUP(N1155,'Currency Rates'!$A$3:$C$32,3,0)</x:f>
      </x:c>
      <x:c r="R1155" s="0">
        <x:f>IF(A1155="SPUS",0,IF(A1155="FWD",0,P1155/Q1155))</x:f>
      </x:c>
    </x:row>
    <x:row r="1156" spans="1:19" x14ac:dyDescent="0.3">
      <x:c r="A1156" s="0">
        <x:f>'Historical Trades'!A1156</x:f>
      </x:c>
      <x:c r="B1156" s="0">
        <x:f>'Historical Trades'!B1156</x:f>
      </x:c>
      <x:c r="C1156" s="23">
        <x:f>'Historical Trades'!C1156</x:f>
      </x:c>
      <x:c r="D1156" s="0">
        <x:f>'Historical Trades'!D1156</x:f>
      </x:c>
      <x:c r="E1156" s="23">
        <x:f>'Historical Trades'!E1156</x:f>
      </x:c>
      <x:c r="F1156" s="0">
        <x:f>'Historical Trades'!F1156</x:f>
      </x:c>
      <x:c r="G1156" s="0">
        <x:f>'Historical Trades'!G1156</x:f>
      </x:c>
      <x:c r="H1156" s="0">
        <x:f>'Historical Trades'!H1156</x:f>
      </x:c>
      <x:c r="I1156" s="0">
        <x:f>'Historical Trades'!I1156</x:f>
      </x:c>
      <x:c r="J1156" s="0">
        <x:f>'Historical Trades'!J1156</x:f>
      </x:c>
      <x:c r="K1156" s="0">
        <x:f>'Historical Trades'!K1156</x:f>
      </x:c>
      <x:c r="L1156" s="0">
        <x:f>'Historical Trades'!L1156</x:f>
      </x:c>
      <x:c r="M1156" s="0">
        <x:f>'Historical Trades'!M1156</x:f>
      </x:c>
      <x:c r="N1156" s="0">
        <x:f>CLEAN('Historical Trades'!O1156)</x:f>
      </x:c>
      <x:c r="P1156" s="14">
        <x:f>IF(G1156="sell",M1156,-M1156)</x:f>
      </x:c>
      <x:c r="Q1156" s="14">
        <x:f>VLOOKUP(N1156,'Currency Rates'!$A$3:$C$32,3,0)</x:f>
      </x:c>
      <x:c r="R1156" s="0">
        <x:f>IF(A1156="SPUS",0,IF(A1156="FWD",0,P1156/Q1156))</x:f>
      </x:c>
    </x:row>
    <x:row r="1157" spans="1:19" x14ac:dyDescent="0.3">
      <x:c r="A1157" s="0">
        <x:f>'Historical Trades'!A1157</x:f>
      </x:c>
      <x:c r="B1157" s="0">
        <x:f>'Historical Trades'!B1157</x:f>
      </x:c>
      <x:c r="C1157" s="23">
        <x:f>'Historical Trades'!C1157</x:f>
      </x:c>
      <x:c r="D1157" s="0">
        <x:f>'Historical Trades'!D1157</x:f>
      </x:c>
      <x:c r="E1157" s="23">
        <x:f>'Historical Trades'!E1157</x:f>
      </x:c>
      <x:c r="F1157" s="0">
        <x:f>'Historical Trades'!F1157</x:f>
      </x:c>
      <x:c r="G1157" s="0">
        <x:f>'Historical Trades'!G1157</x:f>
      </x:c>
      <x:c r="H1157" s="0">
        <x:f>'Historical Trades'!H1157</x:f>
      </x:c>
      <x:c r="I1157" s="0">
        <x:f>'Historical Trades'!I1157</x:f>
      </x:c>
      <x:c r="J1157" s="0">
        <x:f>'Historical Trades'!J1157</x:f>
      </x:c>
      <x:c r="K1157" s="0">
        <x:f>'Historical Trades'!K1157</x:f>
      </x:c>
      <x:c r="L1157" s="0">
        <x:f>'Historical Trades'!L1157</x:f>
      </x:c>
      <x:c r="M1157" s="0">
        <x:f>'Historical Trades'!M1157</x:f>
      </x:c>
      <x:c r="N1157" s="0">
        <x:f>CLEAN('Historical Trades'!O1157)</x:f>
      </x:c>
      <x:c r="P1157" s="14">
        <x:f>IF(G1157="sell",M1157,-M1157)</x:f>
      </x:c>
      <x:c r="Q1157" s="14">
        <x:f>VLOOKUP(N1157,'Currency Rates'!$A$3:$C$32,3,0)</x:f>
      </x:c>
      <x:c r="R1157" s="0">
        <x:f>IF(A1157="SPUS",0,IF(A1157="FWD",0,P1157/Q1157))</x:f>
      </x:c>
    </x:row>
    <x:row r="1158" spans="1:19" x14ac:dyDescent="0.3">
      <x:c r="A1158" s="0">
        <x:f>'Historical Trades'!A1158</x:f>
      </x:c>
      <x:c r="B1158" s="0">
        <x:f>'Historical Trades'!B1158</x:f>
      </x:c>
      <x:c r="C1158" s="23">
        <x:f>'Historical Trades'!C1158</x:f>
      </x:c>
      <x:c r="D1158" s="0">
        <x:f>'Historical Trades'!D1158</x:f>
      </x:c>
      <x:c r="E1158" s="23">
        <x:f>'Historical Trades'!E1158</x:f>
      </x:c>
      <x:c r="F1158" s="0">
        <x:f>'Historical Trades'!F1158</x:f>
      </x:c>
      <x:c r="G1158" s="0">
        <x:f>'Historical Trades'!G1158</x:f>
      </x:c>
      <x:c r="H1158" s="0">
        <x:f>'Historical Trades'!H1158</x:f>
      </x:c>
      <x:c r="I1158" s="0">
        <x:f>'Historical Trades'!I1158</x:f>
      </x:c>
      <x:c r="J1158" s="0">
        <x:f>'Historical Trades'!J1158</x:f>
      </x:c>
      <x:c r="K1158" s="0">
        <x:f>'Historical Trades'!K1158</x:f>
      </x:c>
      <x:c r="L1158" s="0">
        <x:f>'Historical Trades'!L1158</x:f>
      </x:c>
      <x:c r="M1158" s="0">
        <x:f>'Historical Trades'!M1158</x:f>
      </x:c>
      <x:c r="N1158" s="0">
        <x:f>CLEAN('Historical Trades'!O1158)</x:f>
      </x:c>
      <x:c r="P1158" s="14">
        <x:f>IF(G1158="sell",M1158,-M1158)</x:f>
      </x:c>
      <x:c r="Q1158" s="14">
        <x:f>VLOOKUP(N1158,'Currency Rates'!$A$3:$C$32,3,0)</x:f>
      </x:c>
      <x:c r="R1158" s="0">
        <x:f>IF(A1158="SPUS",0,IF(A1158="FWD",0,P1158/Q1158))</x:f>
      </x:c>
    </x:row>
    <x:row r="1159" spans="1:19" x14ac:dyDescent="0.3">
      <x:c r="A1159" s="0">
        <x:f>'Historical Trades'!A1159</x:f>
      </x:c>
      <x:c r="B1159" s="0">
        <x:f>'Historical Trades'!B1159</x:f>
      </x:c>
      <x:c r="C1159" s="23">
        <x:f>'Historical Trades'!C1159</x:f>
      </x:c>
      <x:c r="D1159" s="0">
        <x:f>'Historical Trades'!D1159</x:f>
      </x:c>
      <x:c r="E1159" s="23">
        <x:f>'Historical Trades'!E1159</x:f>
      </x:c>
      <x:c r="F1159" s="0">
        <x:f>'Historical Trades'!F1159</x:f>
      </x:c>
      <x:c r="G1159" s="0">
        <x:f>'Historical Trades'!G1159</x:f>
      </x:c>
      <x:c r="H1159" s="0">
        <x:f>'Historical Trades'!H1159</x:f>
      </x:c>
      <x:c r="I1159" s="0">
        <x:f>'Historical Trades'!I1159</x:f>
      </x:c>
      <x:c r="J1159" s="0">
        <x:f>'Historical Trades'!J1159</x:f>
      </x:c>
      <x:c r="K1159" s="0">
        <x:f>'Historical Trades'!K1159</x:f>
      </x:c>
      <x:c r="L1159" s="0">
        <x:f>'Historical Trades'!L1159</x:f>
      </x:c>
      <x:c r="M1159" s="0">
        <x:f>'Historical Trades'!M1159</x:f>
      </x:c>
      <x:c r="N1159" s="0">
        <x:f>CLEAN('Historical Trades'!O1159)</x:f>
      </x:c>
      <x:c r="P1159" s="14">
        <x:f>IF(G1159="sell",M1159,-M1159)</x:f>
      </x:c>
      <x:c r="Q1159" s="14">
        <x:f>VLOOKUP(N1159,'Currency Rates'!$A$3:$C$32,3,0)</x:f>
      </x:c>
      <x:c r="R1159" s="0">
        <x:f>IF(A1159="SPUS",0,IF(A1159="FWD",0,P1159/Q1159))</x:f>
      </x:c>
    </x:row>
    <x:row r="1160" spans="1:19" x14ac:dyDescent="0.3">
      <x:c r="A1160" s="0">
        <x:f>'Historical Trades'!A1160</x:f>
      </x:c>
      <x:c r="B1160" s="0">
        <x:f>'Historical Trades'!B1160</x:f>
      </x:c>
      <x:c r="C1160" s="23">
        <x:f>'Historical Trades'!C1160</x:f>
      </x:c>
      <x:c r="D1160" s="0">
        <x:f>'Historical Trades'!D1160</x:f>
      </x:c>
      <x:c r="E1160" s="23">
        <x:f>'Historical Trades'!E1160</x:f>
      </x:c>
      <x:c r="F1160" s="0">
        <x:f>'Historical Trades'!F1160</x:f>
      </x:c>
      <x:c r="G1160" s="0">
        <x:f>'Historical Trades'!G1160</x:f>
      </x:c>
      <x:c r="H1160" s="0">
        <x:f>'Historical Trades'!H1160</x:f>
      </x:c>
      <x:c r="I1160" s="0">
        <x:f>'Historical Trades'!I1160</x:f>
      </x:c>
      <x:c r="J1160" s="0">
        <x:f>'Historical Trades'!J1160</x:f>
      </x:c>
      <x:c r="K1160" s="0">
        <x:f>'Historical Trades'!K1160</x:f>
      </x:c>
      <x:c r="L1160" s="0">
        <x:f>'Historical Trades'!L1160</x:f>
      </x:c>
      <x:c r="M1160" s="0">
        <x:f>'Historical Trades'!M1160</x:f>
      </x:c>
      <x:c r="N1160" s="0">
        <x:f>CLEAN('Historical Trades'!O1160)</x:f>
      </x:c>
      <x:c r="P1160" s="14">
        <x:f>IF(G1160="sell",M1160,-M1160)</x:f>
      </x:c>
      <x:c r="Q1160" s="14">
        <x:f>VLOOKUP(N1160,'Currency Rates'!$A$3:$C$32,3,0)</x:f>
      </x:c>
      <x:c r="R1160" s="0">
        <x:f>IF(A1160="SPUS",0,IF(A1160="FWD",0,P1160/Q1160))</x:f>
      </x:c>
    </x:row>
    <x:row r="1161" spans="1:19" x14ac:dyDescent="0.3">
      <x:c r="A1161" s="0">
        <x:f>'Historical Trades'!A1161</x:f>
      </x:c>
      <x:c r="B1161" s="0">
        <x:f>'Historical Trades'!B1161</x:f>
      </x:c>
      <x:c r="C1161" s="23">
        <x:f>'Historical Trades'!C1161</x:f>
      </x:c>
      <x:c r="D1161" s="0">
        <x:f>'Historical Trades'!D1161</x:f>
      </x:c>
      <x:c r="E1161" s="23">
        <x:f>'Historical Trades'!E1161</x:f>
      </x:c>
      <x:c r="F1161" s="0">
        <x:f>'Historical Trades'!F1161</x:f>
      </x:c>
      <x:c r="G1161" s="0">
        <x:f>'Historical Trades'!G1161</x:f>
      </x:c>
      <x:c r="H1161" s="0">
        <x:f>'Historical Trades'!H1161</x:f>
      </x:c>
      <x:c r="I1161" s="0">
        <x:f>'Historical Trades'!I1161</x:f>
      </x:c>
      <x:c r="J1161" s="0">
        <x:f>'Historical Trades'!J1161</x:f>
      </x:c>
      <x:c r="K1161" s="0">
        <x:f>'Historical Trades'!K1161</x:f>
      </x:c>
      <x:c r="L1161" s="0">
        <x:f>'Historical Trades'!L1161</x:f>
      </x:c>
      <x:c r="M1161" s="0">
        <x:f>'Historical Trades'!M1161</x:f>
      </x:c>
      <x:c r="N1161" s="0">
        <x:f>CLEAN('Historical Trades'!O1161)</x:f>
      </x:c>
      <x:c r="P1161" s="14">
        <x:f>IF(G1161="sell",M1161,-M1161)</x:f>
      </x:c>
      <x:c r="Q1161" s="14">
        <x:f>VLOOKUP(N1161,'Currency Rates'!$A$3:$C$32,3,0)</x:f>
      </x:c>
      <x:c r="R1161" s="0">
        <x:f>IF(A1161="SPUS",0,IF(A1161="FWD",0,P1161/Q1161))</x:f>
      </x:c>
    </x:row>
    <x:row r="1162" spans="1:19" x14ac:dyDescent="0.3">
      <x:c r="A1162" s="0">
        <x:f>'Historical Trades'!A1162</x:f>
      </x:c>
      <x:c r="B1162" s="0">
        <x:f>'Historical Trades'!B1162</x:f>
      </x:c>
      <x:c r="C1162" s="23">
        <x:f>'Historical Trades'!C1162</x:f>
      </x:c>
      <x:c r="D1162" s="0">
        <x:f>'Historical Trades'!D1162</x:f>
      </x:c>
      <x:c r="E1162" s="23">
        <x:f>'Historical Trades'!E1162</x:f>
      </x:c>
      <x:c r="F1162" s="0">
        <x:f>'Historical Trades'!F1162</x:f>
      </x:c>
      <x:c r="G1162" s="0">
        <x:f>'Historical Trades'!G1162</x:f>
      </x:c>
      <x:c r="H1162" s="0">
        <x:f>'Historical Trades'!H1162</x:f>
      </x:c>
      <x:c r="I1162" s="0">
        <x:f>'Historical Trades'!I1162</x:f>
      </x:c>
      <x:c r="J1162" s="0">
        <x:f>'Historical Trades'!J1162</x:f>
      </x:c>
      <x:c r="K1162" s="0">
        <x:f>'Historical Trades'!K1162</x:f>
      </x:c>
      <x:c r="L1162" s="0">
        <x:f>'Historical Trades'!L1162</x:f>
      </x:c>
      <x:c r="M1162" s="0">
        <x:f>'Historical Trades'!M1162</x:f>
      </x:c>
      <x:c r="N1162" s="0">
        <x:f>CLEAN('Historical Trades'!O1162)</x:f>
      </x:c>
      <x:c r="P1162" s="14">
        <x:f>IF(G1162="sell",M1162,-M1162)</x:f>
      </x:c>
      <x:c r="Q1162" s="14">
        <x:f>VLOOKUP(N1162,'Currency Rates'!$A$3:$C$32,3,0)</x:f>
      </x:c>
      <x:c r="R1162" s="0">
        <x:f>IF(A1162="SPUS",0,IF(A1162="FWD",0,P1162/Q1162))</x:f>
      </x:c>
    </x:row>
    <x:row r="1163" spans="1:19" x14ac:dyDescent="0.3">
      <x:c r="A1163" s="0">
        <x:f>'Historical Trades'!A1163</x:f>
      </x:c>
      <x:c r="B1163" s="0">
        <x:f>'Historical Trades'!B1163</x:f>
      </x:c>
      <x:c r="C1163" s="23">
        <x:f>'Historical Trades'!C1163</x:f>
      </x:c>
      <x:c r="D1163" s="0">
        <x:f>'Historical Trades'!D1163</x:f>
      </x:c>
      <x:c r="E1163" s="23">
        <x:f>'Historical Trades'!E1163</x:f>
      </x:c>
      <x:c r="F1163" s="0">
        <x:f>'Historical Trades'!F1163</x:f>
      </x:c>
      <x:c r="G1163" s="0">
        <x:f>'Historical Trades'!G1163</x:f>
      </x:c>
      <x:c r="H1163" s="0">
        <x:f>'Historical Trades'!H1163</x:f>
      </x:c>
      <x:c r="I1163" s="0">
        <x:f>'Historical Trades'!I1163</x:f>
      </x:c>
      <x:c r="J1163" s="0">
        <x:f>'Historical Trades'!J1163</x:f>
      </x:c>
      <x:c r="K1163" s="0">
        <x:f>'Historical Trades'!K1163</x:f>
      </x:c>
      <x:c r="L1163" s="0">
        <x:f>'Historical Trades'!L1163</x:f>
      </x:c>
      <x:c r="M1163" s="0">
        <x:f>'Historical Trades'!M1163</x:f>
      </x:c>
      <x:c r="N1163" s="0">
        <x:f>CLEAN('Historical Trades'!O1163)</x:f>
      </x:c>
      <x:c r="P1163" s="14">
        <x:f>IF(G1163="sell",M1163,-M1163)</x:f>
      </x:c>
      <x:c r="Q1163" s="14">
        <x:f>VLOOKUP(N1163,'Currency Rates'!$A$3:$C$32,3,0)</x:f>
      </x:c>
      <x:c r="R1163" s="0">
        <x:f>IF(A1163="SPUS",0,IF(A1163="FWD",0,P1163/Q1163))</x:f>
      </x:c>
    </x:row>
    <x:row r="1164" spans="1:19" x14ac:dyDescent="0.3">
      <x:c r="A1164" s="0">
        <x:f>'Historical Trades'!A1164</x:f>
      </x:c>
      <x:c r="B1164" s="0">
        <x:f>'Historical Trades'!B1164</x:f>
      </x:c>
      <x:c r="C1164" s="23">
        <x:f>'Historical Trades'!C1164</x:f>
      </x:c>
      <x:c r="D1164" s="0">
        <x:f>'Historical Trades'!D1164</x:f>
      </x:c>
      <x:c r="E1164" s="23">
        <x:f>'Historical Trades'!E1164</x:f>
      </x:c>
      <x:c r="F1164" s="0">
        <x:f>'Historical Trades'!F1164</x:f>
      </x:c>
      <x:c r="G1164" s="0">
        <x:f>'Historical Trades'!G1164</x:f>
      </x:c>
      <x:c r="H1164" s="0">
        <x:f>'Historical Trades'!H1164</x:f>
      </x:c>
      <x:c r="I1164" s="0">
        <x:f>'Historical Trades'!I1164</x:f>
      </x:c>
      <x:c r="J1164" s="0">
        <x:f>'Historical Trades'!J1164</x:f>
      </x:c>
      <x:c r="K1164" s="0">
        <x:f>'Historical Trades'!K1164</x:f>
      </x:c>
      <x:c r="L1164" s="0">
        <x:f>'Historical Trades'!L1164</x:f>
      </x:c>
      <x:c r="M1164" s="0">
        <x:f>'Historical Trades'!M1164</x:f>
      </x:c>
      <x:c r="N1164" s="0">
        <x:f>CLEAN('Historical Trades'!O1164)</x:f>
      </x:c>
      <x:c r="P1164" s="14">
        <x:f>IF(G1164="sell",M1164,-M1164)</x:f>
      </x:c>
      <x:c r="Q1164" s="14">
        <x:f>VLOOKUP(N1164,'Currency Rates'!$A$3:$C$32,3,0)</x:f>
      </x:c>
      <x:c r="R1164" s="0">
        <x:f>IF(A1164="SPUS",0,IF(A1164="FWD",0,P1164/Q1164))</x:f>
      </x:c>
    </x:row>
    <x:row r="1165" spans="1:19" x14ac:dyDescent="0.3">
      <x:c r="A1165" s="0">
        <x:f>'Historical Trades'!A1165</x:f>
      </x:c>
      <x:c r="B1165" s="0">
        <x:f>'Historical Trades'!B1165</x:f>
      </x:c>
      <x:c r="C1165" s="23">
        <x:f>'Historical Trades'!C1165</x:f>
      </x:c>
      <x:c r="D1165" s="0">
        <x:f>'Historical Trades'!D1165</x:f>
      </x:c>
      <x:c r="E1165" s="23">
        <x:f>'Historical Trades'!E1165</x:f>
      </x:c>
      <x:c r="F1165" s="0">
        <x:f>'Historical Trades'!F1165</x:f>
      </x:c>
      <x:c r="G1165" s="0">
        <x:f>'Historical Trades'!G1165</x:f>
      </x:c>
      <x:c r="H1165" s="0">
        <x:f>'Historical Trades'!H1165</x:f>
      </x:c>
      <x:c r="I1165" s="0">
        <x:f>'Historical Trades'!I1165</x:f>
      </x:c>
      <x:c r="J1165" s="0">
        <x:f>'Historical Trades'!J1165</x:f>
      </x:c>
      <x:c r="K1165" s="0">
        <x:f>'Historical Trades'!K1165</x:f>
      </x:c>
      <x:c r="L1165" s="0">
        <x:f>'Historical Trades'!L1165</x:f>
      </x:c>
      <x:c r="M1165" s="0">
        <x:f>'Historical Trades'!M1165</x:f>
      </x:c>
      <x:c r="N1165" s="0">
        <x:f>CLEAN('Historical Trades'!O1165)</x:f>
      </x:c>
      <x:c r="P1165" s="14">
        <x:f>IF(G1165="sell",M1165,-M1165)</x:f>
      </x:c>
      <x:c r="Q1165" s="14">
        <x:f>VLOOKUP(N1165,'Currency Rates'!$A$3:$C$32,3,0)</x:f>
      </x:c>
      <x:c r="R1165" s="0">
        <x:f>IF(A1165="SPUS",0,IF(A1165="FWD",0,P1165/Q1165))</x:f>
      </x:c>
    </x:row>
    <x:row r="1166" spans="1:19" x14ac:dyDescent="0.3">
      <x:c r="A1166" s="0">
        <x:f>'Historical Trades'!A1166</x:f>
      </x:c>
      <x:c r="B1166" s="0">
        <x:f>'Historical Trades'!B1166</x:f>
      </x:c>
      <x:c r="C1166" s="23">
        <x:f>'Historical Trades'!C1166</x:f>
      </x:c>
      <x:c r="D1166" s="0">
        <x:f>'Historical Trades'!D1166</x:f>
      </x:c>
      <x:c r="E1166" s="23">
        <x:f>'Historical Trades'!E1166</x:f>
      </x:c>
      <x:c r="F1166" s="0">
        <x:f>'Historical Trades'!F1166</x:f>
      </x:c>
      <x:c r="G1166" s="0">
        <x:f>'Historical Trades'!G1166</x:f>
      </x:c>
      <x:c r="H1166" s="0">
        <x:f>'Historical Trades'!H1166</x:f>
      </x:c>
      <x:c r="I1166" s="0">
        <x:f>'Historical Trades'!I1166</x:f>
      </x:c>
      <x:c r="J1166" s="0">
        <x:f>'Historical Trades'!J1166</x:f>
      </x:c>
      <x:c r="K1166" s="0">
        <x:f>'Historical Trades'!K1166</x:f>
      </x:c>
      <x:c r="L1166" s="0">
        <x:f>'Historical Trades'!L1166</x:f>
      </x:c>
      <x:c r="M1166" s="0">
        <x:f>'Historical Trades'!M1166</x:f>
      </x:c>
      <x:c r="N1166" s="0">
        <x:f>CLEAN('Historical Trades'!O1166)</x:f>
      </x:c>
      <x:c r="P1166" s="14">
        <x:f>IF(G1166="sell",M1166,-M1166)</x:f>
      </x:c>
      <x:c r="Q1166" s="14">
        <x:f>VLOOKUP(N1166,'Currency Rates'!$A$3:$C$32,3,0)</x:f>
      </x:c>
      <x:c r="R1166" s="0">
        <x:f>IF(A1166="SPUS",0,IF(A1166="FWD",0,P1166/Q1166))</x:f>
      </x:c>
    </x:row>
    <x:row r="1167" spans="1:19" x14ac:dyDescent="0.3">
      <x:c r="A1167" s="0">
        <x:f>'Historical Trades'!A1167</x:f>
      </x:c>
      <x:c r="B1167" s="0">
        <x:f>'Historical Trades'!B1167</x:f>
      </x:c>
      <x:c r="C1167" s="23">
        <x:f>'Historical Trades'!C1167</x:f>
      </x:c>
      <x:c r="D1167" s="0">
        <x:f>'Historical Trades'!D1167</x:f>
      </x:c>
      <x:c r="E1167" s="23">
        <x:f>'Historical Trades'!E1167</x:f>
      </x:c>
      <x:c r="F1167" s="0">
        <x:f>'Historical Trades'!F1167</x:f>
      </x:c>
      <x:c r="G1167" s="0">
        <x:f>'Historical Trades'!G1167</x:f>
      </x:c>
      <x:c r="H1167" s="0">
        <x:f>'Historical Trades'!H1167</x:f>
      </x:c>
      <x:c r="I1167" s="0">
        <x:f>'Historical Trades'!I1167</x:f>
      </x:c>
      <x:c r="J1167" s="0">
        <x:f>'Historical Trades'!J1167</x:f>
      </x:c>
      <x:c r="K1167" s="0">
        <x:f>'Historical Trades'!K1167</x:f>
      </x:c>
      <x:c r="L1167" s="0">
        <x:f>'Historical Trades'!L1167</x:f>
      </x:c>
      <x:c r="M1167" s="0">
        <x:f>'Historical Trades'!M1167</x:f>
      </x:c>
      <x:c r="N1167" s="0">
        <x:f>CLEAN('Historical Trades'!O1167)</x:f>
      </x:c>
      <x:c r="P1167" s="14">
        <x:f>IF(G1167="sell",M1167,-M1167)</x:f>
      </x:c>
      <x:c r="Q1167" s="14">
        <x:f>VLOOKUP(N1167,'Currency Rates'!$A$3:$C$32,3,0)</x:f>
      </x:c>
      <x:c r="R1167" s="0">
        <x:f>IF(A1167="SPUS",0,IF(A1167="FWD",0,P1167/Q1167))</x:f>
      </x:c>
    </x:row>
    <x:row r="1168" spans="1:19" x14ac:dyDescent="0.3">
      <x:c r="A1168" s="0">
        <x:f>'Historical Trades'!A1168</x:f>
      </x:c>
      <x:c r="B1168" s="0">
        <x:f>'Historical Trades'!B1168</x:f>
      </x:c>
      <x:c r="C1168" s="23">
        <x:f>'Historical Trades'!C1168</x:f>
      </x:c>
      <x:c r="D1168" s="0">
        <x:f>'Historical Trades'!D1168</x:f>
      </x:c>
      <x:c r="E1168" s="23">
        <x:f>'Historical Trades'!E1168</x:f>
      </x:c>
      <x:c r="F1168" s="0">
        <x:f>'Historical Trades'!F1168</x:f>
      </x:c>
      <x:c r="G1168" s="0">
        <x:f>'Historical Trades'!G1168</x:f>
      </x:c>
      <x:c r="H1168" s="0">
        <x:f>'Historical Trades'!H1168</x:f>
      </x:c>
      <x:c r="I1168" s="0">
        <x:f>'Historical Trades'!I1168</x:f>
      </x:c>
      <x:c r="J1168" s="0">
        <x:f>'Historical Trades'!J1168</x:f>
      </x:c>
      <x:c r="K1168" s="0">
        <x:f>'Historical Trades'!K1168</x:f>
      </x:c>
      <x:c r="L1168" s="0">
        <x:f>'Historical Trades'!L1168</x:f>
      </x:c>
      <x:c r="M1168" s="0">
        <x:f>'Historical Trades'!M1168</x:f>
      </x:c>
      <x:c r="N1168" s="0">
        <x:f>CLEAN('Historical Trades'!O1168)</x:f>
      </x:c>
      <x:c r="P1168" s="14">
        <x:f>IF(G1168="sell",M1168,-M1168)</x:f>
      </x:c>
      <x:c r="Q1168" s="14">
        <x:f>VLOOKUP(N1168,'Currency Rates'!$A$3:$C$32,3,0)</x:f>
      </x:c>
      <x:c r="R1168" s="0">
        <x:f>IF(A1168="SPUS",0,IF(A1168="FWD",0,P1168/Q1168))</x:f>
      </x:c>
    </x:row>
    <x:row r="1169" spans="1:19" x14ac:dyDescent="0.3">
      <x:c r="A1169" s="0">
        <x:f>'Historical Trades'!A1169</x:f>
      </x:c>
      <x:c r="B1169" s="0">
        <x:f>'Historical Trades'!B1169</x:f>
      </x:c>
      <x:c r="C1169" s="23">
        <x:f>'Historical Trades'!C1169</x:f>
      </x:c>
      <x:c r="D1169" s="0">
        <x:f>'Historical Trades'!D1169</x:f>
      </x:c>
      <x:c r="E1169" s="23">
        <x:f>'Historical Trades'!E1169</x:f>
      </x:c>
      <x:c r="F1169" s="0">
        <x:f>'Historical Trades'!F1169</x:f>
      </x:c>
      <x:c r="G1169" s="0">
        <x:f>'Historical Trades'!G1169</x:f>
      </x:c>
      <x:c r="H1169" s="0">
        <x:f>'Historical Trades'!H1169</x:f>
      </x:c>
      <x:c r="I1169" s="0">
        <x:f>'Historical Trades'!I1169</x:f>
      </x:c>
      <x:c r="J1169" s="0">
        <x:f>'Historical Trades'!J1169</x:f>
      </x:c>
      <x:c r="K1169" s="0">
        <x:f>'Historical Trades'!K1169</x:f>
      </x:c>
      <x:c r="L1169" s="0">
        <x:f>'Historical Trades'!L1169</x:f>
      </x:c>
      <x:c r="M1169" s="0">
        <x:f>'Historical Trades'!M1169</x:f>
      </x:c>
      <x:c r="N1169" s="0">
        <x:f>CLEAN('Historical Trades'!O1169)</x:f>
      </x:c>
      <x:c r="P1169" s="14">
        <x:f>IF(G1169="sell",M1169,-M1169)</x:f>
      </x:c>
      <x:c r="Q1169" s="14">
        <x:f>VLOOKUP(N1169,'Currency Rates'!$A$3:$C$32,3,0)</x:f>
      </x:c>
      <x:c r="R1169" s="0">
        <x:f>IF(A1169="SPUS",0,IF(A1169="FWD",0,P1169/Q1169))</x:f>
      </x:c>
    </x:row>
    <x:row r="1170" spans="1:19" x14ac:dyDescent="0.3">
      <x:c r="A1170" s="0">
        <x:f>'Historical Trades'!A1170</x:f>
      </x:c>
      <x:c r="B1170" s="0">
        <x:f>'Historical Trades'!B1170</x:f>
      </x:c>
      <x:c r="C1170" s="23">
        <x:f>'Historical Trades'!C1170</x:f>
      </x:c>
      <x:c r="D1170" s="0">
        <x:f>'Historical Trades'!D1170</x:f>
      </x:c>
      <x:c r="E1170" s="23">
        <x:f>'Historical Trades'!E1170</x:f>
      </x:c>
      <x:c r="F1170" s="0">
        <x:f>'Historical Trades'!F1170</x:f>
      </x:c>
      <x:c r="G1170" s="0">
        <x:f>'Historical Trades'!G1170</x:f>
      </x:c>
      <x:c r="H1170" s="0">
        <x:f>'Historical Trades'!H1170</x:f>
      </x:c>
      <x:c r="I1170" s="0">
        <x:f>'Historical Trades'!I1170</x:f>
      </x:c>
      <x:c r="J1170" s="0">
        <x:f>'Historical Trades'!J1170</x:f>
      </x:c>
      <x:c r="K1170" s="0">
        <x:f>'Historical Trades'!K1170</x:f>
      </x:c>
      <x:c r="L1170" s="0">
        <x:f>'Historical Trades'!L1170</x:f>
      </x:c>
      <x:c r="M1170" s="0">
        <x:f>'Historical Trades'!M1170</x:f>
      </x:c>
      <x:c r="N1170" s="0">
        <x:f>CLEAN('Historical Trades'!O1170)</x:f>
      </x:c>
      <x:c r="P1170" s="14">
        <x:f>IF(G1170="sell",M1170,-M1170)</x:f>
      </x:c>
      <x:c r="Q1170" s="14">
        <x:f>VLOOKUP(N1170,'Currency Rates'!$A$3:$C$32,3,0)</x:f>
      </x:c>
      <x:c r="R1170" s="0">
        <x:f>IF(A1170="SPUS",0,IF(A1170="FWD",0,P1170/Q1170))</x:f>
      </x:c>
    </x:row>
    <x:row r="1171" spans="1:19" x14ac:dyDescent="0.3">
      <x:c r="A1171" s="0">
        <x:f>'Historical Trades'!A1171</x:f>
      </x:c>
      <x:c r="B1171" s="0">
        <x:f>'Historical Trades'!B1171</x:f>
      </x:c>
      <x:c r="C1171" s="23">
        <x:f>'Historical Trades'!C1171</x:f>
      </x:c>
      <x:c r="D1171" s="0">
        <x:f>'Historical Trades'!D1171</x:f>
      </x:c>
      <x:c r="E1171" s="23">
        <x:f>'Historical Trades'!E1171</x:f>
      </x:c>
      <x:c r="F1171" s="0">
        <x:f>'Historical Trades'!F1171</x:f>
      </x:c>
      <x:c r="G1171" s="0">
        <x:f>'Historical Trades'!G1171</x:f>
      </x:c>
      <x:c r="H1171" s="0">
        <x:f>'Historical Trades'!H1171</x:f>
      </x:c>
      <x:c r="I1171" s="0">
        <x:f>'Historical Trades'!I1171</x:f>
      </x:c>
      <x:c r="J1171" s="0">
        <x:f>'Historical Trades'!J1171</x:f>
      </x:c>
      <x:c r="K1171" s="0">
        <x:f>'Historical Trades'!K1171</x:f>
      </x:c>
      <x:c r="L1171" s="0">
        <x:f>'Historical Trades'!L1171</x:f>
      </x:c>
      <x:c r="M1171" s="0">
        <x:f>'Historical Trades'!M1171</x:f>
      </x:c>
      <x:c r="N1171" s="0">
        <x:f>CLEAN('Historical Trades'!O1171)</x:f>
      </x:c>
      <x:c r="P1171" s="14">
        <x:f>IF(G1171="sell",M1171,-M1171)</x:f>
      </x:c>
      <x:c r="Q1171" s="14">
        <x:f>VLOOKUP(N1171,'Currency Rates'!$A$3:$C$32,3,0)</x:f>
      </x:c>
      <x:c r="R1171" s="0">
        <x:f>IF(A1171="SPUS",0,IF(A1171="FWD",0,P1171/Q1171))</x:f>
      </x:c>
    </x:row>
    <x:row r="1172" spans="1:19" x14ac:dyDescent="0.3">
      <x:c r="A1172" s="0">
        <x:f>'Historical Trades'!A1172</x:f>
      </x:c>
      <x:c r="B1172" s="0">
        <x:f>'Historical Trades'!B1172</x:f>
      </x:c>
      <x:c r="C1172" s="23">
        <x:f>'Historical Trades'!C1172</x:f>
      </x:c>
      <x:c r="D1172" s="0">
        <x:f>'Historical Trades'!D1172</x:f>
      </x:c>
      <x:c r="E1172" s="23">
        <x:f>'Historical Trades'!E1172</x:f>
      </x:c>
      <x:c r="F1172" s="0">
        <x:f>'Historical Trades'!F1172</x:f>
      </x:c>
      <x:c r="G1172" s="0">
        <x:f>'Historical Trades'!G1172</x:f>
      </x:c>
      <x:c r="H1172" s="0">
        <x:f>'Historical Trades'!H1172</x:f>
      </x:c>
      <x:c r="I1172" s="0">
        <x:f>'Historical Trades'!I1172</x:f>
      </x:c>
      <x:c r="J1172" s="0">
        <x:f>'Historical Trades'!J1172</x:f>
      </x:c>
      <x:c r="K1172" s="0">
        <x:f>'Historical Trades'!K1172</x:f>
      </x:c>
      <x:c r="L1172" s="0">
        <x:f>'Historical Trades'!L1172</x:f>
      </x:c>
      <x:c r="M1172" s="0">
        <x:f>'Historical Trades'!M1172</x:f>
      </x:c>
      <x:c r="N1172" s="0">
        <x:f>CLEAN('Historical Trades'!O1172)</x:f>
      </x:c>
      <x:c r="P1172" s="14">
        <x:f>IF(G1172="sell",M1172,-M1172)</x:f>
      </x:c>
      <x:c r="Q1172" s="14">
        <x:f>VLOOKUP(N1172,'Currency Rates'!$A$3:$C$32,3,0)</x:f>
      </x:c>
      <x:c r="R1172" s="0">
        <x:f>IF(A1172="SPUS",0,IF(A1172="FWD",0,P1172/Q1172))</x:f>
      </x:c>
    </x:row>
    <x:row r="1173" spans="1:19" x14ac:dyDescent="0.3">
      <x:c r="A1173" s="0">
        <x:f>'Historical Trades'!A1173</x:f>
      </x:c>
      <x:c r="B1173" s="0">
        <x:f>'Historical Trades'!B1173</x:f>
      </x:c>
      <x:c r="C1173" s="23">
        <x:f>'Historical Trades'!C1173</x:f>
      </x:c>
      <x:c r="D1173" s="0">
        <x:f>'Historical Trades'!D1173</x:f>
      </x:c>
      <x:c r="E1173" s="23">
        <x:f>'Historical Trades'!E1173</x:f>
      </x:c>
      <x:c r="F1173" s="0">
        <x:f>'Historical Trades'!F1173</x:f>
      </x:c>
      <x:c r="G1173" s="0">
        <x:f>'Historical Trades'!G1173</x:f>
      </x:c>
      <x:c r="H1173" s="0">
        <x:f>'Historical Trades'!H1173</x:f>
      </x:c>
      <x:c r="I1173" s="0">
        <x:f>'Historical Trades'!I1173</x:f>
      </x:c>
      <x:c r="J1173" s="0">
        <x:f>'Historical Trades'!J1173</x:f>
      </x:c>
      <x:c r="K1173" s="0">
        <x:f>'Historical Trades'!K1173</x:f>
      </x:c>
      <x:c r="L1173" s="0">
        <x:f>'Historical Trades'!L1173</x:f>
      </x:c>
      <x:c r="M1173" s="0">
        <x:f>'Historical Trades'!M1173</x:f>
      </x:c>
      <x:c r="N1173" s="0">
        <x:f>CLEAN('Historical Trades'!O1173)</x:f>
      </x:c>
      <x:c r="P1173" s="14">
        <x:f>IF(G1173="sell",M1173,-M1173)</x:f>
      </x:c>
      <x:c r="Q1173" s="14">
        <x:f>VLOOKUP(N1173,'Currency Rates'!$A$3:$C$32,3,0)</x:f>
      </x:c>
      <x:c r="R1173" s="0">
        <x:f>IF(A1173="SPUS",0,IF(A1173="FWD",0,P1173/Q1173))</x:f>
      </x:c>
    </x:row>
    <x:row r="1174" spans="1:19" x14ac:dyDescent="0.3">
      <x:c r="A1174" s="0">
        <x:f>'Historical Trades'!A1174</x:f>
      </x:c>
      <x:c r="B1174" s="0">
        <x:f>'Historical Trades'!B1174</x:f>
      </x:c>
      <x:c r="C1174" s="23">
        <x:f>'Historical Trades'!C1174</x:f>
      </x:c>
      <x:c r="D1174" s="0">
        <x:f>'Historical Trades'!D1174</x:f>
      </x:c>
      <x:c r="E1174" s="23">
        <x:f>'Historical Trades'!E1174</x:f>
      </x:c>
      <x:c r="F1174" s="0">
        <x:f>'Historical Trades'!F1174</x:f>
      </x:c>
      <x:c r="G1174" s="0">
        <x:f>'Historical Trades'!G1174</x:f>
      </x:c>
      <x:c r="H1174" s="0">
        <x:f>'Historical Trades'!H1174</x:f>
      </x:c>
      <x:c r="I1174" s="0">
        <x:f>'Historical Trades'!I1174</x:f>
      </x:c>
      <x:c r="J1174" s="0">
        <x:f>'Historical Trades'!J1174</x:f>
      </x:c>
      <x:c r="K1174" s="0">
        <x:f>'Historical Trades'!K1174</x:f>
      </x:c>
      <x:c r="L1174" s="0">
        <x:f>'Historical Trades'!L1174</x:f>
      </x:c>
      <x:c r="M1174" s="0">
        <x:f>'Historical Trades'!M1174</x:f>
      </x:c>
      <x:c r="N1174" s="0">
        <x:f>CLEAN('Historical Trades'!O1174)</x:f>
      </x:c>
      <x:c r="P1174" s="14">
        <x:f>IF(G1174="sell",M1174,-M1174)</x:f>
      </x:c>
      <x:c r="Q1174" s="14">
        <x:f>VLOOKUP(N1174,'Currency Rates'!$A$3:$C$32,3,0)</x:f>
      </x:c>
      <x:c r="R1174" s="0">
        <x:f>IF(A1174="SPUS",0,IF(A1174="FWD",0,P1174/Q1174))</x:f>
      </x:c>
    </x:row>
    <x:row r="1175" spans="1:19" x14ac:dyDescent="0.3">
      <x:c r="A1175" s="0">
        <x:f>'Historical Trades'!A1175</x:f>
      </x:c>
      <x:c r="B1175" s="0">
        <x:f>'Historical Trades'!B1175</x:f>
      </x:c>
      <x:c r="C1175" s="23">
        <x:f>'Historical Trades'!C1175</x:f>
      </x:c>
      <x:c r="D1175" s="0">
        <x:f>'Historical Trades'!D1175</x:f>
      </x:c>
      <x:c r="E1175" s="23">
        <x:f>'Historical Trades'!E1175</x:f>
      </x:c>
      <x:c r="F1175" s="0">
        <x:f>'Historical Trades'!F1175</x:f>
      </x:c>
      <x:c r="G1175" s="0">
        <x:f>'Historical Trades'!G1175</x:f>
      </x:c>
      <x:c r="H1175" s="0">
        <x:f>'Historical Trades'!H1175</x:f>
      </x:c>
      <x:c r="I1175" s="0">
        <x:f>'Historical Trades'!I1175</x:f>
      </x:c>
      <x:c r="J1175" s="0">
        <x:f>'Historical Trades'!J1175</x:f>
      </x:c>
      <x:c r="K1175" s="0">
        <x:f>'Historical Trades'!K1175</x:f>
      </x:c>
      <x:c r="L1175" s="0">
        <x:f>'Historical Trades'!L1175</x:f>
      </x:c>
      <x:c r="M1175" s="0">
        <x:f>'Historical Trades'!M1175</x:f>
      </x:c>
      <x:c r="N1175" s="0">
        <x:f>CLEAN('Historical Trades'!O1175)</x:f>
      </x:c>
      <x:c r="P1175" s="14">
        <x:f>IF(G1175="sell",M1175,-M1175)</x:f>
      </x:c>
      <x:c r="Q1175" s="14">
        <x:f>VLOOKUP(N1175,'Currency Rates'!$A$3:$C$32,3,0)</x:f>
      </x:c>
      <x:c r="R1175" s="0">
        <x:f>IF(A1175="SPUS",0,IF(A1175="FWD",0,P1175/Q1175))</x:f>
      </x:c>
    </x:row>
    <x:row r="1176" spans="1:19" x14ac:dyDescent="0.3">
      <x:c r="A1176" s="0">
        <x:f>'Historical Trades'!A1176</x:f>
      </x:c>
      <x:c r="B1176" s="0">
        <x:f>'Historical Trades'!B1176</x:f>
      </x:c>
      <x:c r="C1176" s="23">
        <x:f>'Historical Trades'!C1176</x:f>
      </x:c>
      <x:c r="D1176" s="0">
        <x:f>'Historical Trades'!D1176</x:f>
      </x:c>
      <x:c r="E1176" s="23">
        <x:f>'Historical Trades'!E1176</x:f>
      </x:c>
      <x:c r="F1176" s="0">
        <x:f>'Historical Trades'!F1176</x:f>
      </x:c>
      <x:c r="G1176" s="0">
        <x:f>'Historical Trades'!G1176</x:f>
      </x:c>
      <x:c r="H1176" s="0">
        <x:f>'Historical Trades'!H1176</x:f>
      </x:c>
      <x:c r="I1176" s="0">
        <x:f>'Historical Trades'!I1176</x:f>
      </x:c>
      <x:c r="J1176" s="0">
        <x:f>'Historical Trades'!J1176</x:f>
      </x:c>
      <x:c r="K1176" s="0">
        <x:f>'Historical Trades'!K1176</x:f>
      </x:c>
      <x:c r="L1176" s="0">
        <x:f>'Historical Trades'!L1176</x:f>
      </x:c>
      <x:c r="M1176" s="0">
        <x:f>'Historical Trades'!M1176</x:f>
      </x:c>
      <x:c r="N1176" s="0">
        <x:f>CLEAN('Historical Trades'!O1176)</x:f>
      </x:c>
      <x:c r="P1176" s="14">
        <x:f>IF(G1176="sell",M1176,-M1176)</x:f>
      </x:c>
      <x:c r="Q1176" s="14">
        <x:f>VLOOKUP(N1176,'Currency Rates'!$A$3:$C$32,3,0)</x:f>
      </x:c>
      <x:c r="R1176" s="0">
        <x:f>IF(A1176="SPUS",0,IF(A1176="FWD",0,P1176/Q1176))</x:f>
      </x:c>
    </x:row>
    <x:row r="1177" spans="1:19" x14ac:dyDescent="0.3">
      <x:c r="A1177" s="0">
        <x:f>'Historical Trades'!A1177</x:f>
      </x:c>
      <x:c r="B1177" s="0">
        <x:f>'Historical Trades'!B1177</x:f>
      </x:c>
      <x:c r="C1177" s="23">
        <x:f>'Historical Trades'!C1177</x:f>
      </x:c>
      <x:c r="D1177" s="0">
        <x:f>'Historical Trades'!D1177</x:f>
      </x:c>
      <x:c r="E1177" s="23">
        <x:f>'Historical Trades'!E1177</x:f>
      </x:c>
      <x:c r="F1177" s="0">
        <x:f>'Historical Trades'!F1177</x:f>
      </x:c>
      <x:c r="G1177" s="0">
        <x:f>'Historical Trades'!G1177</x:f>
      </x:c>
      <x:c r="H1177" s="0">
        <x:f>'Historical Trades'!H1177</x:f>
      </x:c>
      <x:c r="I1177" s="0">
        <x:f>'Historical Trades'!I1177</x:f>
      </x:c>
      <x:c r="J1177" s="0">
        <x:f>'Historical Trades'!J1177</x:f>
      </x:c>
      <x:c r="K1177" s="0">
        <x:f>'Historical Trades'!K1177</x:f>
      </x:c>
      <x:c r="L1177" s="0">
        <x:f>'Historical Trades'!L1177</x:f>
      </x:c>
      <x:c r="M1177" s="0">
        <x:f>'Historical Trades'!M1177</x:f>
      </x:c>
      <x:c r="N1177" s="0">
        <x:f>CLEAN('Historical Trades'!O1177)</x:f>
      </x:c>
      <x:c r="P1177" s="14">
        <x:f>IF(G1177="sell",M1177,-M1177)</x:f>
      </x:c>
      <x:c r="Q1177" s="14">
        <x:f>VLOOKUP(N1177,'Currency Rates'!$A$3:$C$32,3,0)</x:f>
      </x:c>
      <x:c r="R1177" s="0">
        <x:f>IF(A1177="SPUS",0,IF(A1177="FWD",0,P1177/Q1177))</x:f>
      </x:c>
    </x:row>
    <x:row r="1178" spans="1:19" x14ac:dyDescent="0.3">
      <x:c r="A1178" s="0">
        <x:f>'Historical Trades'!A1178</x:f>
      </x:c>
      <x:c r="B1178" s="0">
        <x:f>'Historical Trades'!B1178</x:f>
      </x:c>
      <x:c r="C1178" s="23">
        <x:f>'Historical Trades'!C1178</x:f>
      </x:c>
      <x:c r="D1178" s="0">
        <x:f>'Historical Trades'!D1178</x:f>
      </x:c>
      <x:c r="E1178" s="23">
        <x:f>'Historical Trades'!E1178</x:f>
      </x:c>
      <x:c r="F1178" s="0">
        <x:f>'Historical Trades'!F1178</x:f>
      </x:c>
      <x:c r="G1178" s="0">
        <x:f>'Historical Trades'!G1178</x:f>
      </x:c>
      <x:c r="H1178" s="0">
        <x:f>'Historical Trades'!H1178</x:f>
      </x:c>
      <x:c r="I1178" s="0">
        <x:f>'Historical Trades'!I1178</x:f>
      </x:c>
      <x:c r="J1178" s="0">
        <x:f>'Historical Trades'!J1178</x:f>
      </x:c>
      <x:c r="K1178" s="0">
        <x:f>'Historical Trades'!K1178</x:f>
      </x:c>
      <x:c r="L1178" s="0">
        <x:f>'Historical Trades'!L1178</x:f>
      </x:c>
      <x:c r="M1178" s="0">
        <x:f>'Historical Trades'!M1178</x:f>
      </x:c>
      <x:c r="N1178" s="0">
        <x:f>CLEAN('Historical Trades'!O1178)</x:f>
      </x:c>
      <x:c r="P1178" s="14">
        <x:f>IF(G1178="sell",M1178,-M1178)</x:f>
      </x:c>
      <x:c r="Q1178" s="14">
        <x:f>VLOOKUP(N1178,'Currency Rates'!$A$3:$C$32,3,0)</x:f>
      </x:c>
      <x:c r="R1178" s="0">
        <x:f>IF(A1178="SPUS",0,IF(A1178="FWD",0,P1178/Q1178))</x:f>
      </x:c>
    </x:row>
    <x:row r="1179" spans="1:19" x14ac:dyDescent="0.3">
      <x:c r="A1179" s="0">
        <x:f>'Historical Trades'!A1179</x:f>
      </x:c>
      <x:c r="B1179" s="0">
        <x:f>'Historical Trades'!B1179</x:f>
      </x:c>
      <x:c r="C1179" s="23">
        <x:f>'Historical Trades'!C1179</x:f>
      </x:c>
      <x:c r="D1179" s="0">
        <x:f>'Historical Trades'!D1179</x:f>
      </x:c>
      <x:c r="E1179" s="23">
        <x:f>'Historical Trades'!E1179</x:f>
      </x:c>
      <x:c r="F1179" s="0">
        <x:f>'Historical Trades'!F1179</x:f>
      </x:c>
      <x:c r="G1179" s="0">
        <x:f>'Historical Trades'!G1179</x:f>
      </x:c>
      <x:c r="H1179" s="0">
        <x:f>'Historical Trades'!H1179</x:f>
      </x:c>
      <x:c r="I1179" s="0">
        <x:f>'Historical Trades'!I1179</x:f>
      </x:c>
      <x:c r="J1179" s="0">
        <x:f>'Historical Trades'!J1179</x:f>
      </x:c>
      <x:c r="K1179" s="0">
        <x:f>'Historical Trades'!K1179</x:f>
      </x:c>
      <x:c r="L1179" s="0">
        <x:f>'Historical Trades'!L1179</x:f>
      </x:c>
      <x:c r="M1179" s="0">
        <x:f>'Historical Trades'!M1179</x:f>
      </x:c>
      <x:c r="N1179" s="0">
        <x:f>CLEAN('Historical Trades'!O1179)</x:f>
      </x:c>
      <x:c r="P1179" s="14">
        <x:f>IF(G1179="sell",M1179,-M1179)</x:f>
      </x:c>
      <x:c r="Q1179" s="14">
        <x:f>VLOOKUP(N1179,'Currency Rates'!$A$3:$C$32,3,0)</x:f>
      </x:c>
      <x:c r="R1179" s="0">
        <x:f>IF(A1179="SPUS",0,IF(A1179="FWD",0,P1179/Q1179))</x:f>
      </x:c>
    </x:row>
    <x:row r="1180" spans="1:19" x14ac:dyDescent="0.3">
      <x:c r="A1180" s="0">
        <x:f>'Historical Trades'!A1180</x:f>
      </x:c>
      <x:c r="B1180" s="0">
        <x:f>'Historical Trades'!B1180</x:f>
      </x:c>
      <x:c r="C1180" s="23">
        <x:f>'Historical Trades'!C1180</x:f>
      </x:c>
      <x:c r="D1180" s="0">
        <x:f>'Historical Trades'!D1180</x:f>
      </x:c>
      <x:c r="E1180" s="23">
        <x:f>'Historical Trades'!E1180</x:f>
      </x:c>
      <x:c r="F1180" s="0">
        <x:f>'Historical Trades'!F1180</x:f>
      </x:c>
      <x:c r="G1180" s="0">
        <x:f>'Historical Trades'!G1180</x:f>
      </x:c>
      <x:c r="H1180" s="0">
        <x:f>'Historical Trades'!H1180</x:f>
      </x:c>
      <x:c r="I1180" s="0">
        <x:f>'Historical Trades'!I1180</x:f>
      </x:c>
      <x:c r="J1180" s="0">
        <x:f>'Historical Trades'!J1180</x:f>
      </x:c>
      <x:c r="K1180" s="0">
        <x:f>'Historical Trades'!K1180</x:f>
      </x:c>
      <x:c r="L1180" s="0">
        <x:f>'Historical Trades'!L1180</x:f>
      </x:c>
      <x:c r="M1180" s="0">
        <x:f>'Historical Trades'!M1180</x:f>
      </x:c>
      <x:c r="N1180" s="0">
        <x:f>CLEAN('Historical Trades'!O1180)</x:f>
      </x:c>
      <x:c r="P1180" s="14">
        <x:f>IF(G1180="sell",M1180,-M1180)</x:f>
      </x:c>
      <x:c r="Q1180" s="14">
        <x:f>VLOOKUP(N1180,'Currency Rates'!$A$3:$C$32,3,0)</x:f>
      </x:c>
      <x:c r="R1180" s="0">
        <x:f>IF(A1180="SPUS",0,IF(A1180="FWD",0,P1180/Q1180))</x:f>
      </x:c>
    </x:row>
    <x:row r="1181" spans="1:19" x14ac:dyDescent="0.3">
      <x:c r="A1181" s="0">
        <x:f>'Historical Trades'!A1181</x:f>
      </x:c>
      <x:c r="B1181" s="0">
        <x:f>'Historical Trades'!B1181</x:f>
      </x:c>
      <x:c r="C1181" s="23">
        <x:f>'Historical Trades'!C1181</x:f>
      </x:c>
      <x:c r="D1181" s="0">
        <x:f>'Historical Trades'!D1181</x:f>
      </x:c>
      <x:c r="E1181" s="23">
        <x:f>'Historical Trades'!E1181</x:f>
      </x:c>
      <x:c r="F1181" s="0">
        <x:f>'Historical Trades'!F1181</x:f>
      </x:c>
      <x:c r="G1181" s="0">
        <x:f>'Historical Trades'!G1181</x:f>
      </x:c>
      <x:c r="H1181" s="0">
        <x:f>'Historical Trades'!H1181</x:f>
      </x:c>
      <x:c r="I1181" s="0">
        <x:f>'Historical Trades'!I1181</x:f>
      </x:c>
      <x:c r="J1181" s="0">
        <x:f>'Historical Trades'!J1181</x:f>
      </x:c>
      <x:c r="K1181" s="0">
        <x:f>'Historical Trades'!K1181</x:f>
      </x:c>
      <x:c r="L1181" s="0">
        <x:f>'Historical Trades'!L1181</x:f>
      </x:c>
      <x:c r="M1181" s="0">
        <x:f>'Historical Trades'!M1181</x:f>
      </x:c>
      <x:c r="N1181" s="0">
        <x:f>CLEAN('Historical Trades'!O1181)</x:f>
      </x:c>
      <x:c r="P1181" s="14">
        <x:f>IF(G1181="sell",M1181,-M1181)</x:f>
      </x:c>
      <x:c r="Q1181" s="14">
        <x:f>VLOOKUP(N1181,'Currency Rates'!$A$3:$C$32,3,0)</x:f>
      </x:c>
      <x:c r="R1181" s="0">
        <x:f>IF(A1181="SPUS",0,IF(A1181="FWD",0,P1181/Q1181))</x:f>
      </x:c>
    </x:row>
    <x:row r="1182" spans="1:19" x14ac:dyDescent="0.3">
      <x:c r="A1182" s="0">
        <x:f>'Historical Trades'!A1182</x:f>
      </x:c>
      <x:c r="B1182" s="0">
        <x:f>'Historical Trades'!B1182</x:f>
      </x:c>
      <x:c r="C1182" s="23">
        <x:f>'Historical Trades'!C1182</x:f>
      </x:c>
      <x:c r="D1182" s="0">
        <x:f>'Historical Trades'!D1182</x:f>
      </x:c>
      <x:c r="E1182" s="23">
        <x:f>'Historical Trades'!E1182</x:f>
      </x:c>
      <x:c r="F1182" s="0">
        <x:f>'Historical Trades'!F1182</x:f>
      </x:c>
      <x:c r="G1182" s="0">
        <x:f>'Historical Trades'!G1182</x:f>
      </x:c>
      <x:c r="H1182" s="0">
        <x:f>'Historical Trades'!H1182</x:f>
      </x:c>
      <x:c r="I1182" s="0">
        <x:f>'Historical Trades'!I1182</x:f>
      </x:c>
      <x:c r="J1182" s="0">
        <x:f>'Historical Trades'!J1182</x:f>
      </x:c>
      <x:c r="K1182" s="0">
        <x:f>'Historical Trades'!K1182</x:f>
      </x:c>
      <x:c r="L1182" s="0">
        <x:f>'Historical Trades'!L1182</x:f>
      </x:c>
      <x:c r="M1182" s="0">
        <x:f>'Historical Trades'!M1182</x:f>
      </x:c>
      <x:c r="N1182" s="0">
        <x:f>CLEAN('Historical Trades'!O1182)</x:f>
      </x:c>
      <x:c r="P1182" s="14">
        <x:f>IF(G1182="sell",M1182,-M1182)</x:f>
      </x:c>
      <x:c r="Q1182" s="14">
        <x:f>VLOOKUP(N1182,'Currency Rates'!$A$3:$C$32,3,0)</x:f>
      </x:c>
      <x:c r="R1182" s="0">
        <x:f>IF(A1182="SPUS",0,IF(A1182="FWD",0,P1182/Q1182))</x:f>
      </x:c>
    </x:row>
    <x:row r="1183" spans="1:19" x14ac:dyDescent="0.3">
      <x:c r="A1183" s="0">
        <x:f>'Historical Trades'!A1183</x:f>
      </x:c>
      <x:c r="B1183" s="0">
        <x:f>'Historical Trades'!B1183</x:f>
      </x:c>
      <x:c r="C1183" s="23">
        <x:f>'Historical Trades'!C1183</x:f>
      </x:c>
      <x:c r="D1183" s="0">
        <x:f>'Historical Trades'!D1183</x:f>
      </x:c>
      <x:c r="E1183" s="23">
        <x:f>'Historical Trades'!E1183</x:f>
      </x:c>
      <x:c r="F1183" s="0">
        <x:f>'Historical Trades'!F1183</x:f>
      </x:c>
      <x:c r="G1183" s="0">
        <x:f>'Historical Trades'!G1183</x:f>
      </x:c>
      <x:c r="H1183" s="0">
        <x:f>'Historical Trades'!H1183</x:f>
      </x:c>
      <x:c r="I1183" s="0">
        <x:f>'Historical Trades'!I1183</x:f>
      </x:c>
      <x:c r="J1183" s="0">
        <x:f>'Historical Trades'!J1183</x:f>
      </x:c>
      <x:c r="K1183" s="0">
        <x:f>'Historical Trades'!K1183</x:f>
      </x:c>
      <x:c r="L1183" s="0">
        <x:f>'Historical Trades'!L1183</x:f>
      </x:c>
      <x:c r="M1183" s="0">
        <x:f>'Historical Trades'!M1183</x:f>
      </x:c>
      <x:c r="N1183" s="0">
        <x:f>CLEAN('Historical Trades'!O1183)</x:f>
      </x:c>
      <x:c r="P1183" s="14">
        <x:f>IF(G1183="sell",M1183,-M1183)</x:f>
      </x:c>
      <x:c r="Q1183" s="14">
        <x:f>VLOOKUP(N1183,'Currency Rates'!$A$3:$C$32,3,0)</x:f>
      </x:c>
      <x:c r="R1183" s="0">
        <x:f>IF(A1183="SPUS",0,IF(A1183="FWD",0,P1183/Q1183))</x:f>
      </x:c>
    </x:row>
    <x:row r="1184" spans="1:19" x14ac:dyDescent="0.3">
      <x:c r="A1184" s="0">
        <x:f>'Historical Trades'!A1184</x:f>
      </x:c>
      <x:c r="B1184" s="0">
        <x:f>'Historical Trades'!B1184</x:f>
      </x:c>
      <x:c r="C1184" s="23">
        <x:f>'Historical Trades'!C1184</x:f>
      </x:c>
      <x:c r="D1184" s="0">
        <x:f>'Historical Trades'!D1184</x:f>
      </x:c>
      <x:c r="E1184" s="23">
        <x:f>'Historical Trades'!E1184</x:f>
      </x:c>
      <x:c r="F1184" s="0">
        <x:f>'Historical Trades'!F1184</x:f>
      </x:c>
      <x:c r="G1184" s="0">
        <x:f>'Historical Trades'!G1184</x:f>
      </x:c>
      <x:c r="H1184" s="0">
        <x:f>'Historical Trades'!H1184</x:f>
      </x:c>
      <x:c r="I1184" s="0">
        <x:f>'Historical Trades'!I1184</x:f>
      </x:c>
      <x:c r="J1184" s="0">
        <x:f>'Historical Trades'!J1184</x:f>
      </x:c>
      <x:c r="K1184" s="0">
        <x:f>'Historical Trades'!K1184</x:f>
      </x:c>
      <x:c r="L1184" s="0">
        <x:f>'Historical Trades'!L1184</x:f>
      </x:c>
      <x:c r="M1184" s="0">
        <x:f>'Historical Trades'!M1184</x:f>
      </x:c>
      <x:c r="N1184" s="0">
        <x:f>CLEAN('Historical Trades'!O1184)</x:f>
      </x:c>
      <x:c r="P1184" s="14">
        <x:f>IF(G1184="sell",M1184,-M1184)</x:f>
      </x:c>
      <x:c r="Q1184" s="14">
        <x:f>VLOOKUP(N1184,'Currency Rates'!$A$3:$C$32,3,0)</x:f>
      </x:c>
      <x:c r="R1184" s="0">
        <x:f>IF(A1184="SPUS",0,IF(A1184="FWD",0,P1184/Q1184))</x:f>
      </x:c>
    </x:row>
    <x:row r="1185" spans="1:19" x14ac:dyDescent="0.3">
      <x:c r="A1185" s="0">
        <x:f>'Historical Trades'!A1185</x:f>
      </x:c>
      <x:c r="B1185" s="0">
        <x:f>'Historical Trades'!B1185</x:f>
      </x:c>
      <x:c r="C1185" s="23">
        <x:f>'Historical Trades'!C1185</x:f>
      </x:c>
      <x:c r="D1185" s="0">
        <x:f>'Historical Trades'!D1185</x:f>
      </x:c>
      <x:c r="E1185" s="23">
        <x:f>'Historical Trades'!E1185</x:f>
      </x:c>
      <x:c r="F1185" s="0">
        <x:f>'Historical Trades'!F1185</x:f>
      </x:c>
      <x:c r="G1185" s="0">
        <x:f>'Historical Trades'!G1185</x:f>
      </x:c>
      <x:c r="H1185" s="0">
        <x:f>'Historical Trades'!H1185</x:f>
      </x:c>
      <x:c r="I1185" s="0">
        <x:f>'Historical Trades'!I1185</x:f>
      </x:c>
      <x:c r="J1185" s="0">
        <x:f>'Historical Trades'!J1185</x:f>
      </x:c>
      <x:c r="K1185" s="0">
        <x:f>'Historical Trades'!K1185</x:f>
      </x:c>
      <x:c r="L1185" s="0">
        <x:f>'Historical Trades'!L1185</x:f>
      </x:c>
      <x:c r="M1185" s="0">
        <x:f>'Historical Trades'!M1185</x:f>
      </x:c>
      <x:c r="N1185" s="0">
        <x:f>CLEAN('Historical Trades'!O1185)</x:f>
      </x:c>
      <x:c r="P1185" s="14">
        <x:f>IF(G1185="sell",M1185,-M1185)</x:f>
      </x:c>
      <x:c r="Q1185" s="14">
        <x:f>VLOOKUP(N1185,'Currency Rates'!$A$3:$C$32,3,0)</x:f>
      </x:c>
      <x:c r="R1185" s="0">
        <x:f>IF(A1185="SPUS",0,IF(A1185="FWD",0,P1185/Q1185))</x:f>
      </x:c>
    </x:row>
    <x:row r="1186" spans="1:19" x14ac:dyDescent="0.3">
      <x:c r="A1186" s="0">
        <x:f>'Historical Trades'!A1186</x:f>
      </x:c>
      <x:c r="B1186" s="0">
        <x:f>'Historical Trades'!B1186</x:f>
      </x:c>
      <x:c r="C1186" s="23">
        <x:f>'Historical Trades'!C1186</x:f>
      </x:c>
      <x:c r="D1186" s="0">
        <x:f>'Historical Trades'!D1186</x:f>
      </x:c>
      <x:c r="E1186" s="23">
        <x:f>'Historical Trades'!E1186</x:f>
      </x:c>
      <x:c r="F1186" s="0">
        <x:f>'Historical Trades'!F1186</x:f>
      </x:c>
      <x:c r="G1186" s="0">
        <x:f>'Historical Trades'!G1186</x:f>
      </x:c>
      <x:c r="H1186" s="0">
        <x:f>'Historical Trades'!H1186</x:f>
      </x:c>
      <x:c r="I1186" s="0">
        <x:f>'Historical Trades'!I1186</x:f>
      </x:c>
      <x:c r="J1186" s="0">
        <x:f>'Historical Trades'!J1186</x:f>
      </x:c>
      <x:c r="K1186" s="0">
        <x:f>'Historical Trades'!K1186</x:f>
      </x:c>
      <x:c r="L1186" s="0">
        <x:f>'Historical Trades'!L1186</x:f>
      </x:c>
      <x:c r="M1186" s="0">
        <x:f>'Historical Trades'!M1186</x:f>
      </x:c>
      <x:c r="N1186" s="0">
        <x:f>CLEAN('Historical Trades'!O1186)</x:f>
      </x:c>
      <x:c r="P1186" s="14">
        <x:f>IF(G1186="sell",M1186,-M1186)</x:f>
      </x:c>
      <x:c r="Q1186" s="14">
        <x:f>VLOOKUP(N1186,'Currency Rates'!$A$3:$C$32,3,0)</x:f>
      </x:c>
      <x:c r="R1186" s="0">
        <x:f>IF(A1186="SPUS",0,IF(A1186="FWD",0,P1186/Q1186))</x:f>
      </x:c>
    </x:row>
    <x:row r="1187" spans="1:19" x14ac:dyDescent="0.3">
      <x:c r="A1187" s="0">
        <x:f>'Historical Trades'!A1187</x:f>
      </x:c>
      <x:c r="B1187" s="0">
        <x:f>'Historical Trades'!B1187</x:f>
      </x:c>
      <x:c r="C1187" s="23">
        <x:f>'Historical Trades'!C1187</x:f>
      </x:c>
      <x:c r="D1187" s="0">
        <x:f>'Historical Trades'!D1187</x:f>
      </x:c>
      <x:c r="E1187" s="23">
        <x:f>'Historical Trades'!E1187</x:f>
      </x:c>
      <x:c r="F1187" s="0">
        <x:f>'Historical Trades'!F1187</x:f>
      </x:c>
      <x:c r="G1187" s="0">
        <x:f>'Historical Trades'!G1187</x:f>
      </x:c>
      <x:c r="H1187" s="0">
        <x:f>'Historical Trades'!H1187</x:f>
      </x:c>
      <x:c r="I1187" s="0">
        <x:f>'Historical Trades'!I1187</x:f>
      </x:c>
      <x:c r="J1187" s="0">
        <x:f>'Historical Trades'!J1187</x:f>
      </x:c>
      <x:c r="K1187" s="0">
        <x:f>'Historical Trades'!K1187</x:f>
      </x:c>
      <x:c r="L1187" s="0">
        <x:f>'Historical Trades'!L1187</x:f>
      </x:c>
      <x:c r="M1187" s="0">
        <x:f>'Historical Trades'!M1187</x:f>
      </x:c>
      <x:c r="N1187" s="0">
        <x:f>CLEAN('Historical Trades'!O1187)</x:f>
      </x:c>
      <x:c r="P1187" s="14">
        <x:f>IF(G1187="sell",M1187,-M1187)</x:f>
      </x:c>
      <x:c r="Q1187" s="14">
        <x:f>VLOOKUP(N1187,'Currency Rates'!$A$3:$C$32,3,0)</x:f>
      </x:c>
      <x:c r="R1187" s="0">
        <x:f>IF(A1187="SPUS",0,IF(A1187="FWD",0,P1187/Q1187))</x:f>
      </x:c>
    </x:row>
    <x:row r="1188" spans="1:19" x14ac:dyDescent="0.3">
      <x:c r="A1188" s="0">
        <x:f>'Historical Trades'!A1188</x:f>
      </x:c>
      <x:c r="B1188" s="0">
        <x:f>'Historical Trades'!B1188</x:f>
      </x:c>
      <x:c r="C1188" s="23">
        <x:f>'Historical Trades'!C1188</x:f>
      </x:c>
      <x:c r="D1188" s="0">
        <x:f>'Historical Trades'!D1188</x:f>
      </x:c>
      <x:c r="E1188" s="23">
        <x:f>'Historical Trades'!E1188</x:f>
      </x:c>
      <x:c r="F1188" s="0">
        <x:f>'Historical Trades'!F1188</x:f>
      </x:c>
      <x:c r="G1188" s="0">
        <x:f>'Historical Trades'!G1188</x:f>
      </x:c>
      <x:c r="H1188" s="0">
        <x:f>'Historical Trades'!H1188</x:f>
      </x:c>
      <x:c r="I1188" s="0">
        <x:f>'Historical Trades'!I1188</x:f>
      </x:c>
      <x:c r="J1188" s="0">
        <x:f>'Historical Trades'!J1188</x:f>
      </x:c>
      <x:c r="K1188" s="0">
        <x:f>'Historical Trades'!K1188</x:f>
      </x:c>
      <x:c r="L1188" s="0">
        <x:f>'Historical Trades'!L1188</x:f>
      </x:c>
      <x:c r="M1188" s="0">
        <x:f>'Historical Trades'!M1188</x:f>
      </x:c>
      <x:c r="N1188" s="0">
        <x:f>CLEAN('Historical Trades'!O1188)</x:f>
      </x:c>
      <x:c r="P1188" s="14">
        <x:f>IF(G1188="sell",M1188,-M1188)</x:f>
      </x:c>
      <x:c r="Q1188" s="14">
        <x:f>VLOOKUP(N1188,'Currency Rates'!$A$3:$C$32,3,0)</x:f>
      </x:c>
      <x:c r="R1188" s="0">
        <x:f>IF(A1188="SPUS",0,IF(A1188="FWD",0,P1188/Q1188))</x:f>
      </x:c>
    </x:row>
    <x:row r="1189" spans="1:19" x14ac:dyDescent="0.3">
      <x:c r="A1189" s="0">
        <x:f>'Historical Trades'!A1189</x:f>
      </x:c>
      <x:c r="B1189" s="0">
        <x:f>'Historical Trades'!B1189</x:f>
      </x:c>
      <x:c r="C1189" s="23">
        <x:f>'Historical Trades'!C1189</x:f>
      </x:c>
      <x:c r="D1189" s="0">
        <x:f>'Historical Trades'!D1189</x:f>
      </x:c>
      <x:c r="E1189" s="23">
        <x:f>'Historical Trades'!E1189</x:f>
      </x:c>
      <x:c r="F1189" s="0">
        <x:f>'Historical Trades'!F1189</x:f>
      </x:c>
      <x:c r="G1189" s="0">
        <x:f>'Historical Trades'!G1189</x:f>
      </x:c>
      <x:c r="H1189" s="0">
        <x:f>'Historical Trades'!H1189</x:f>
      </x:c>
      <x:c r="I1189" s="0">
        <x:f>'Historical Trades'!I1189</x:f>
      </x:c>
      <x:c r="J1189" s="0">
        <x:f>'Historical Trades'!J1189</x:f>
      </x:c>
      <x:c r="K1189" s="0">
        <x:f>'Historical Trades'!K1189</x:f>
      </x:c>
      <x:c r="L1189" s="0">
        <x:f>'Historical Trades'!L1189</x:f>
      </x:c>
      <x:c r="M1189" s="0">
        <x:f>'Historical Trades'!M1189</x:f>
      </x:c>
      <x:c r="N1189" s="0">
        <x:f>CLEAN('Historical Trades'!O1189)</x:f>
      </x:c>
      <x:c r="P1189" s="14">
        <x:f>IF(G1189="sell",M1189,-M1189)</x:f>
      </x:c>
      <x:c r="Q1189" s="14">
        <x:f>VLOOKUP(N1189,'Currency Rates'!$A$3:$C$32,3,0)</x:f>
      </x:c>
      <x:c r="R1189" s="0">
        <x:f>IF(A1189="SPUS",0,IF(A1189="FWD",0,P1189/Q1189))</x:f>
      </x:c>
    </x:row>
    <x:row r="1190" spans="1:19" x14ac:dyDescent="0.3">
      <x:c r="A1190" s="0">
        <x:f>'Historical Trades'!A1190</x:f>
      </x:c>
      <x:c r="B1190" s="0">
        <x:f>'Historical Trades'!B1190</x:f>
      </x:c>
      <x:c r="C1190" s="23">
        <x:f>'Historical Trades'!C1190</x:f>
      </x:c>
      <x:c r="D1190" s="0">
        <x:f>'Historical Trades'!D1190</x:f>
      </x:c>
      <x:c r="E1190" s="23">
        <x:f>'Historical Trades'!E1190</x:f>
      </x:c>
      <x:c r="F1190" s="0">
        <x:f>'Historical Trades'!F1190</x:f>
      </x:c>
      <x:c r="G1190" s="0">
        <x:f>'Historical Trades'!G1190</x:f>
      </x:c>
      <x:c r="H1190" s="0">
        <x:f>'Historical Trades'!H1190</x:f>
      </x:c>
      <x:c r="I1190" s="0">
        <x:f>'Historical Trades'!I1190</x:f>
      </x:c>
      <x:c r="J1190" s="0">
        <x:f>'Historical Trades'!J1190</x:f>
      </x:c>
      <x:c r="K1190" s="0">
        <x:f>'Historical Trades'!K1190</x:f>
      </x:c>
      <x:c r="L1190" s="0">
        <x:f>'Historical Trades'!L1190</x:f>
      </x:c>
      <x:c r="M1190" s="0">
        <x:f>'Historical Trades'!M1190</x:f>
      </x:c>
      <x:c r="N1190" s="0">
        <x:f>CLEAN('Historical Trades'!O1190)</x:f>
      </x:c>
      <x:c r="P1190" s="14">
        <x:f>IF(G1190="sell",M1190,-M1190)</x:f>
      </x:c>
      <x:c r="Q1190" s="14">
        <x:f>VLOOKUP(N1190,'Currency Rates'!$A$3:$C$32,3,0)</x:f>
      </x:c>
      <x:c r="R1190" s="0">
        <x:f>IF(A1190="SPUS",0,IF(A1190="FWD",0,P1190/Q1190))</x:f>
      </x:c>
    </x:row>
    <x:row r="1191" spans="1:19" x14ac:dyDescent="0.3">
      <x:c r="A1191" s="0">
        <x:f>'Historical Trades'!A1191</x:f>
      </x:c>
      <x:c r="B1191" s="0">
        <x:f>'Historical Trades'!B1191</x:f>
      </x:c>
      <x:c r="C1191" s="23">
        <x:f>'Historical Trades'!C1191</x:f>
      </x:c>
      <x:c r="D1191" s="0">
        <x:f>'Historical Trades'!D1191</x:f>
      </x:c>
      <x:c r="E1191" s="23">
        <x:f>'Historical Trades'!E1191</x:f>
      </x:c>
      <x:c r="F1191" s="0">
        <x:f>'Historical Trades'!F1191</x:f>
      </x:c>
      <x:c r="G1191" s="0">
        <x:f>'Historical Trades'!G1191</x:f>
      </x:c>
      <x:c r="H1191" s="0">
        <x:f>'Historical Trades'!H1191</x:f>
      </x:c>
      <x:c r="I1191" s="0">
        <x:f>'Historical Trades'!I1191</x:f>
      </x:c>
      <x:c r="J1191" s="0">
        <x:f>'Historical Trades'!J1191</x:f>
      </x:c>
      <x:c r="K1191" s="0">
        <x:f>'Historical Trades'!K1191</x:f>
      </x:c>
      <x:c r="L1191" s="0">
        <x:f>'Historical Trades'!L1191</x:f>
      </x:c>
      <x:c r="M1191" s="0">
        <x:f>'Historical Trades'!M1191</x:f>
      </x:c>
      <x:c r="N1191" s="0">
        <x:f>CLEAN('Historical Trades'!O1191)</x:f>
      </x:c>
      <x:c r="P1191" s="14">
        <x:f>IF(G1191="sell",M1191,-M1191)</x:f>
      </x:c>
      <x:c r="Q1191" s="14">
        <x:f>VLOOKUP(N1191,'Currency Rates'!$A$3:$C$32,3,0)</x:f>
      </x:c>
      <x:c r="R1191" s="0">
        <x:f>IF(A1191="SPUS",0,IF(A1191="FWD",0,P1191/Q1191))</x:f>
      </x:c>
    </x:row>
    <x:row r="1192" spans="1:19" x14ac:dyDescent="0.3">
      <x:c r="A1192" s="0">
        <x:f>'Historical Trades'!A1192</x:f>
      </x:c>
      <x:c r="B1192" s="0">
        <x:f>'Historical Trades'!B1192</x:f>
      </x:c>
      <x:c r="C1192" s="23">
        <x:f>'Historical Trades'!C1192</x:f>
      </x:c>
      <x:c r="D1192" s="0">
        <x:f>'Historical Trades'!D1192</x:f>
      </x:c>
      <x:c r="E1192" s="23">
        <x:f>'Historical Trades'!E1192</x:f>
      </x:c>
      <x:c r="F1192" s="0">
        <x:f>'Historical Trades'!F1192</x:f>
      </x:c>
      <x:c r="G1192" s="0">
        <x:f>'Historical Trades'!G1192</x:f>
      </x:c>
      <x:c r="H1192" s="0">
        <x:f>'Historical Trades'!H1192</x:f>
      </x:c>
      <x:c r="I1192" s="0">
        <x:f>'Historical Trades'!I1192</x:f>
      </x:c>
      <x:c r="J1192" s="0">
        <x:f>'Historical Trades'!J1192</x:f>
      </x:c>
      <x:c r="K1192" s="0">
        <x:f>'Historical Trades'!K1192</x:f>
      </x:c>
      <x:c r="L1192" s="0">
        <x:f>'Historical Trades'!L1192</x:f>
      </x:c>
      <x:c r="M1192" s="0">
        <x:f>'Historical Trades'!M1192</x:f>
      </x:c>
      <x:c r="N1192" s="0">
        <x:f>CLEAN('Historical Trades'!O1192)</x:f>
      </x:c>
      <x:c r="P1192" s="14">
        <x:f>IF(G1192="sell",M1192,-M1192)</x:f>
      </x:c>
      <x:c r="Q1192" s="14">
        <x:f>VLOOKUP(N1192,'Currency Rates'!$A$3:$C$32,3,0)</x:f>
      </x:c>
      <x:c r="R1192" s="0">
        <x:f>IF(A1192="SPUS",0,IF(A1192="FWD",0,P1192/Q1192))</x:f>
      </x:c>
    </x:row>
    <x:row r="1193" spans="1:19" x14ac:dyDescent="0.3">
      <x:c r="A1193" s="0">
        <x:f>'Historical Trades'!A1193</x:f>
      </x:c>
      <x:c r="B1193" s="0">
        <x:f>'Historical Trades'!B1193</x:f>
      </x:c>
      <x:c r="C1193" s="23">
        <x:f>'Historical Trades'!C1193</x:f>
      </x:c>
      <x:c r="D1193" s="0">
        <x:f>'Historical Trades'!D1193</x:f>
      </x:c>
      <x:c r="E1193" s="23">
        <x:f>'Historical Trades'!E1193</x:f>
      </x:c>
      <x:c r="F1193" s="0">
        <x:f>'Historical Trades'!F1193</x:f>
      </x:c>
      <x:c r="G1193" s="0">
        <x:f>'Historical Trades'!G1193</x:f>
      </x:c>
      <x:c r="H1193" s="0">
        <x:f>'Historical Trades'!H1193</x:f>
      </x:c>
      <x:c r="I1193" s="0">
        <x:f>'Historical Trades'!I1193</x:f>
      </x:c>
      <x:c r="J1193" s="0">
        <x:f>'Historical Trades'!J1193</x:f>
      </x:c>
      <x:c r="K1193" s="0">
        <x:f>'Historical Trades'!K1193</x:f>
      </x:c>
      <x:c r="L1193" s="0">
        <x:f>'Historical Trades'!L1193</x:f>
      </x:c>
      <x:c r="M1193" s="0">
        <x:f>'Historical Trades'!M1193</x:f>
      </x:c>
      <x:c r="N1193" s="0">
        <x:f>CLEAN('Historical Trades'!O1193)</x:f>
      </x:c>
      <x:c r="P1193" s="14">
        <x:f>IF(G1193="sell",M1193,-M1193)</x:f>
      </x:c>
      <x:c r="Q1193" s="14">
        <x:f>VLOOKUP(N1193,'Currency Rates'!$A$3:$C$32,3,0)</x:f>
      </x:c>
      <x:c r="R1193" s="0">
        <x:f>IF(A1193="SPUS",0,IF(A1193="FWD",0,P1193/Q1193))</x:f>
      </x:c>
    </x:row>
    <x:row r="1194" spans="1:19" x14ac:dyDescent="0.3">
      <x:c r="A1194" s="0">
        <x:f>'Historical Trades'!A1194</x:f>
      </x:c>
      <x:c r="B1194" s="0">
        <x:f>'Historical Trades'!B1194</x:f>
      </x:c>
      <x:c r="C1194" s="23">
        <x:f>'Historical Trades'!C1194</x:f>
      </x:c>
      <x:c r="D1194" s="0">
        <x:f>'Historical Trades'!D1194</x:f>
      </x:c>
      <x:c r="E1194" s="23">
        <x:f>'Historical Trades'!E1194</x:f>
      </x:c>
      <x:c r="F1194" s="0">
        <x:f>'Historical Trades'!F1194</x:f>
      </x:c>
      <x:c r="G1194" s="0">
        <x:f>'Historical Trades'!G1194</x:f>
      </x:c>
      <x:c r="H1194" s="0">
        <x:f>'Historical Trades'!H1194</x:f>
      </x:c>
      <x:c r="I1194" s="0">
        <x:f>'Historical Trades'!I1194</x:f>
      </x:c>
      <x:c r="J1194" s="0">
        <x:f>'Historical Trades'!J1194</x:f>
      </x:c>
      <x:c r="K1194" s="0">
        <x:f>'Historical Trades'!K1194</x:f>
      </x:c>
      <x:c r="L1194" s="0">
        <x:f>'Historical Trades'!L1194</x:f>
      </x:c>
      <x:c r="M1194" s="0">
        <x:f>'Historical Trades'!M1194</x:f>
      </x:c>
      <x:c r="N1194" s="0">
        <x:f>CLEAN('Historical Trades'!O1194)</x:f>
      </x:c>
      <x:c r="P1194" s="14">
        <x:f>IF(G1194="sell",M1194,-M1194)</x:f>
      </x:c>
      <x:c r="Q1194" s="14">
        <x:f>VLOOKUP(N1194,'Currency Rates'!$A$3:$C$32,3,0)</x:f>
      </x:c>
      <x:c r="R1194" s="0">
        <x:f>IF(A1194="SPUS",0,IF(A1194="FWD",0,P1194/Q1194))</x:f>
      </x:c>
    </x:row>
    <x:row r="1195" spans="1:19" x14ac:dyDescent="0.3">
      <x:c r="A1195" s="0">
        <x:f>'Historical Trades'!A1195</x:f>
      </x:c>
      <x:c r="B1195" s="0">
        <x:f>'Historical Trades'!B1195</x:f>
      </x:c>
      <x:c r="C1195" s="23">
        <x:f>'Historical Trades'!C1195</x:f>
      </x:c>
      <x:c r="D1195" s="0">
        <x:f>'Historical Trades'!D1195</x:f>
      </x:c>
      <x:c r="E1195" s="23">
        <x:f>'Historical Trades'!E1195</x:f>
      </x:c>
      <x:c r="F1195" s="0">
        <x:f>'Historical Trades'!F1195</x:f>
      </x:c>
      <x:c r="G1195" s="0">
        <x:f>'Historical Trades'!G1195</x:f>
      </x:c>
      <x:c r="H1195" s="0">
        <x:f>'Historical Trades'!H1195</x:f>
      </x:c>
      <x:c r="I1195" s="0">
        <x:f>'Historical Trades'!I1195</x:f>
      </x:c>
      <x:c r="J1195" s="0">
        <x:f>'Historical Trades'!J1195</x:f>
      </x:c>
      <x:c r="K1195" s="0">
        <x:f>'Historical Trades'!K1195</x:f>
      </x:c>
      <x:c r="L1195" s="0">
        <x:f>'Historical Trades'!L1195</x:f>
      </x:c>
      <x:c r="M1195" s="0">
        <x:f>'Historical Trades'!M1195</x:f>
      </x:c>
      <x:c r="N1195" s="0">
        <x:f>CLEAN('Historical Trades'!O1195)</x:f>
      </x:c>
      <x:c r="P1195" s="14">
        <x:f>IF(G1195="sell",M1195,-M1195)</x:f>
      </x:c>
      <x:c r="Q1195" s="14">
        <x:f>VLOOKUP(N1195,'Currency Rates'!$A$3:$C$32,3,0)</x:f>
      </x:c>
      <x:c r="R1195" s="0">
        <x:f>IF(A1195="SPUS",0,IF(A1195="FWD",0,P1195/Q1195))</x:f>
      </x:c>
    </x:row>
    <x:row r="1196" spans="1:19" x14ac:dyDescent="0.3">
      <x:c r="A1196" s="0">
        <x:f>'Historical Trades'!A1196</x:f>
      </x:c>
      <x:c r="B1196" s="0">
        <x:f>'Historical Trades'!B1196</x:f>
      </x:c>
      <x:c r="C1196" s="23">
        <x:f>'Historical Trades'!C1196</x:f>
      </x:c>
      <x:c r="D1196" s="0">
        <x:f>'Historical Trades'!D1196</x:f>
      </x:c>
      <x:c r="E1196" s="23">
        <x:f>'Historical Trades'!E1196</x:f>
      </x:c>
      <x:c r="F1196" s="0">
        <x:f>'Historical Trades'!F1196</x:f>
      </x:c>
      <x:c r="G1196" s="0">
        <x:f>'Historical Trades'!G1196</x:f>
      </x:c>
      <x:c r="H1196" s="0">
        <x:f>'Historical Trades'!H1196</x:f>
      </x:c>
      <x:c r="I1196" s="0">
        <x:f>'Historical Trades'!I1196</x:f>
      </x:c>
      <x:c r="J1196" s="0">
        <x:f>'Historical Trades'!J1196</x:f>
      </x:c>
      <x:c r="K1196" s="0">
        <x:f>'Historical Trades'!K1196</x:f>
      </x:c>
      <x:c r="L1196" s="0">
        <x:f>'Historical Trades'!L1196</x:f>
      </x:c>
      <x:c r="M1196" s="0">
        <x:f>'Historical Trades'!M1196</x:f>
      </x:c>
      <x:c r="N1196" s="0">
        <x:f>CLEAN('Historical Trades'!O1196)</x:f>
      </x:c>
      <x:c r="P1196" s="14">
        <x:f>IF(G1196="sell",M1196,-M1196)</x:f>
      </x:c>
      <x:c r="Q1196" s="14">
        <x:f>VLOOKUP(N1196,'Currency Rates'!$A$3:$C$32,3,0)</x:f>
      </x:c>
      <x:c r="R1196" s="0">
        <x:f>IF(A1196="SPUS",0,IF(A1196="FWD",0,P1196/Q1196))</x:f>
      </x:c>
    </x:row>
    <x:row r="1197" spans="1:19" x14ac:dyDescent="0.3">
      <x:c r="A1197" s="0">
        <x:f>'Historical Trades'!A1197</x:f>
      </x:c>
      <x:c r="B1197" s="0">
        <x:f>'Historical Trades'!B1197</x:f>
      </x:c>
      <x:c r="C1197" s="23">
        <x:f>'Historical Trades'!C1197</x:f>
      </x:c>
      <x:c r="D1197" s="0">
        <x:f>'Historical Trades'!D1197</x:f>
      </x:c>
      <x:c r="E1197" s="23">
        <x:f>'Historical Trades'!E1197</x:f>
      </x:c>
      <x:c r="F1197" s="0">
        <x:f>'Historical Trades'!F1197</x:f>
      </x:c>
      <x:c r="G1197" s="0">
        <x:f>'Historical Trades'!G1197</x:f>
      </x:c>
      <x:c r="H1197" s="0">
        <x:f>'Historical Trades'!H1197</x:f>
      </x:c>
      <x:c r="I1197" s="0">
        <x:f>'Historical Trades'!I1197</x:f>
      </x:c>
      <x:c r="J1197" s="0">
        <x:f>'Historical Trades'!J1197</x:f>
      </x:c>
      <x:c r="K1197" s="0">
        <x:f>'Historical Trades'!K1197</x:f>
      </x:c>
      <x:c r="L1197" s="0">
        <x:f>'Historical Trades'!L1197</x:f>
      </x:c>
      <x:c r="M1197" s="0">
        <x:f>'Historical Trades'!M1197</x:f>
      </x:c>
      <x:c r="N1197" s="0">
        <x:f>CLEAN('Historical Trades'!O1197)</x:f>
      </x:c>
      <x:c r="P1197" s="14">
        <x:f>IF(G1197="sell",M1197,-M1197)</x:f>
      </x:c>
      <x:c r="Q1197" s="14">
        <x:f>VLOOKUP(N1197,'Currency Rates'!$A$3:$C$32,3,0)</x:f>
      </x:c>
      <x:c r="R1197" s="0">
        <x:f>IF(A1197="SPUS",0,IF(A1197="FWD",0,P1197/Q1197))</x:f>
      </x:c>
    </x:row>
    <x:row r="1198" spans="1:19" x14ac:dyDescent="0.3">
      <x:c r="A1198" s="0">
        <x:f>'Historical Trades'!A1198</x:f>
      </x:c>
      <x:c r="B1198" s="0">
        <x:f>'Historical Trades'!B1198</x:f>
      </x:c>
      <x:c r="C1198" s="23">
        <x:f>'Historical Trades'!C1198</x:f>
      </x:c>
      <x:c r="D1198" s="0">
        <x:f>'Historical Trades'!D1198</x:f>
      </x:c>
      <x:c r="E1198" s="23">
        <x:f>'Historical Trades'!E1198</x:f>
      </x:c>
      <x:c r="F1198" s="0">
        <x:f>'Historical Trades'!F1198</x:f>
      </x:c>
      <x:c r="G1198" s="0">
        <x:f>'Historical Trades'!G1198</x:f>
      </x:c>
      <x:c r="H1198" s="0">
        <x:f>'Historical Trades'!H1198</x:f>
      </x:c>
      <x:c r="I1198" s="0">
        <x:f>'Historical Trades'!I1198</x:f>
      </x:c>
      <x:c r="J1198" s="0">
        <x:f>'Historical Trades'!J1198</x:f>
      </x:c>
      <x:c r="K1198" s="0">
        <x:f>'Historical Trades'!K1198</x:f>
      </x:c>
      <x:c r="L1198" s="0">
        <x:f>'Historical Trades'!L1198</x:f>
      </x:c>
      <x:c r="M1198" s="0">
        <x:f>'Historical Trades'!M1198</x:f>
      </x:c>
      <x:c r="N1198" s="0">
        <x:f>CLEAN('Historical Trades'!O1198)</x:f>
      </x:c>
      <x:c r="P1198" s="14">
        <x:f>IF(G1198="sell",M1198,-M1198)</x:f>
      </x:c>
      <x:c r="Q1198" s="14">
        <x:f>VLOOKUP(N1198,'Currency Rates'!$A$3:$C$32,3,0)</x:f>
      </x:c>
      <x:c r="R1198" s="0">
        <x:f>IF(A1198="SPUS",0,IF(A1198="FWD",0,P1198/Q1198))</x:f>
      </x:c>
    </x:row>
    <x:row r="1199" spans="1:19" x14ac:dyDescent="0.3">
      <x:c r="A1199" s="0">
        <x:f>'Historical Trades'!A1199</x:f>
      </x:c>
      <x:c r="B1199" s="0">
        <x:f>'Historical Trades'!B1199</x:f>
      </x:c>
      <x:c r="C1199" s="23">
        <x:f>'Historical Trades'!C1199</x:f>
      </x:c>
      <x:c r="D1199" s="0">
        <x:f>'Historical Trades'!D1199</x:f>
      </x:c>
      <x:c r="E1199" s="23">
        <x:f>'Historical Trades'!E1199</x:f>
      </x:c>
      <x:c r="F1199" s="0">
        <x:f>'Historical Trades'!F1199</x:f>
      </x:c>
      <x:c r="G1199" s="0">
        <x:f>'Historical Trades'!G1199</x:f>
      </x:c>
      <x:c r="H1199" s="0">
        <x:f>'Historical Trades'!H1199</x:f>
      </x:c>
      <x:c r="I1199" s="0">
        <x:f>'Historical Trades'!I1199</x:f>
      </x:c>
      <x:c r="J1199" s="0">
        <x:f>'Historical Trades'!J1199</x:f>
      </x:c>
      <x:c r="K1199" s="0">
        <x:f>'Historical Trades'!K1199</x:f>
      </x:c>
      <x:c r="L1199" s="0">
        <x:f>'Historical Trades'!L1199</x:f>
      </x:c>
      <x:c r="M1199" s="0">
        <x:f>'Historical Trades'!M1199</x:f>
      </x:c>
      <x:c r="N1199" s="0">
        <x:f>CLEAN('Historical Trades'!O1199)</x:f>
      </x:c>
      <x:c r="P1199" s="14">
        <x:f>IF(G1199="sell",M1199,-M1199)</x:f>
      </x:c>
      <x:c r="Q1199" s="14">
        <x:f>VLOOKUP(N1199,'Currency Rates'!$A$3:$C$32,3,0)</x:f>
      </x:c>
      <x:c r="R1199" s="0">
        <x:f>IF(A1199="SPUS",0,IF(A1199="FWD",0,P1199/Q1199))</x:f>
      </x:c>
    </x:row>
    <x:row r="1200" spans="1:19" x14ac:dyDescent="0.3">
      <x:c r="A1200" s="0">
        <x:f>'Historical Trades'!A1200</x:f>
      </x:c>
      <x:c r="B1200" s="0">
        <x:f>'Historical Trades'!B1200</x:f>
      </x:c>
      <x:c r="C1200" s="23">
        <x:f>'Historical Trades'!C1200</x:f>
      </x:c>
      <x:c r="D1200" s="0">
        <x:f>'Historical Trades'!D1200</x:f>
      </x:c>
      <x:c r="E1200" s="23">
        <x:f>'Historical Trades'!E1200</x:f>
      </x:c>
      <x:c r="F1200" s="0">
        <x:f>'Historical Trades'!F1200</x:f>
      </x:c>
      <x:c r="G1200" s="0">
        <x:f>'Historical Trades'!G1200</x:f>
      </x:c>
      <x:c r="H1200" s="0">
        <x:f>'Historical Trades'!H1200</x:f>
      </x:c>
      <x:c r="I1200" s="0">
        <x:f>'Historical Trades'!I1200</x:f>
      </x:c>
      <x:c r="J1200" s="0">
        <x:f>'Historical Trades'!J1200</x:f>
      </x:c>
      <x:c r="K1200" s="0">
        <x:f>'Historical Trades'!K1200</x:f>
      </x:c>
      <x:c r="L1200" s="0">
        <x:f>'Historical Trades'!L1200</x:f>
      </x:c>
      <x:c r="M1200" s="0">
        <x:f>'Historical Trades'!M1200</x:f>
      </x:c>
      <x:c r="N1200" s="0">
        <x:f>CLEAN('Historical Trades'!O1200)</x:f>
      </x:c>
      <x:c r="P1200" s="14">
        <x:f>IF(G1200="sell",M1200,-M1200)</x:f>
      </x:c>
      <x:c r="Q1200" s="14">
        <x:f>VLOOKUP(N1200,'Currency Rates'!$A$3:$C$32,3,0)</x:f>
      </x:c>
      <x:c r="R1200" s="0">
        <x:f>IF(A1200="SPUS",0,IF(A1200="FWD",0,P1200/Q1200))</x:f>
      </x:c>
    </x:row>
    <x:row r="1201" spans="1:19" x14ac:dyDescent="0.3">
      <x:c r="A1201" s="0">
        <x:f>'Historical Trades'!A1201</x:f>
      </x:c>
      <x:c r="B1201" s="0">
        <x:f>'Historical Trades'!B1201</x:f>
      </x:c>
      <x:c r="C1201" s="23">
        <x:f>'Historical Trades'!C1201</x:f>
      </x:c>
      <x:c r="D1201" s="0">
        <x:f>'Historical Trades'!D1201</x:f>
      </x:c>
      <x:c r="E1201" s="23">
        <x:f>'Historical Trades'!E1201</x:f>
      </x:c>
      <x:c r="F1201" s="0">
        <x:f>'Historical Trades'!F1201</x:f>
      </x:c>
      <x:c r="G1201" s="0">
        <x:f>'Historical Trades'!G1201</x:f>
      </x:c>
      <x:c r="H1201" s="0">
        <x:f>'Historical Trades'!H1201</x:f>
      </x:c>
      <x:c r="I1201" s="0">
        <x:f>'Historical Trades'!I1201</x:f>
      </x:c>
      <x:c r="J1201" s="0">
        <x:f>'Historical Trades'!J1201</x:f>
      </x:c>
      <x:c r="K1201" s="0">
        <x:f>'Historical Trades'!K1201</x:f>
      </x:c>
      <x:c r="L1201" s="0">
        <x:f>'Historical Trades'!L1201</x:f>
      </x:c>
      <x:c r="M1201" s="0">
        <x:f>'Historical Trades'!M1201</x:f>
      </x:c>
      <x:c r="N1201" s="0">
        <x:f>CLEAN('Historical Trades'!O1201)</x:f>
      </x:c>
      <x:c r="P1201" s="14">
        <x:f>IF(G1201="sell",M1201,-M1201)</x:f>
      </x:c>
      <x:c r="Q1201" s="14">
        <x:f>VLOOKUP(N1201,'Currency Rates'!$A$3:$C$32,3,0)</x:f>
      </x:c>
      <x:c r="R1201" s="0">
        <x:f>IF(A1201="SPUS",0,IF(A1201="FWD",0,P1201/Q1201))</x:f>
      </x:c>
    </x:row>
    <x:row r="1202" spans="1:19" x14ac:dyDescent="0.3">
      <x:c r="A1202" s="0">
        <x:f>'Historical Trades'!A1202</x:f>
      </x:c>
      <x:c r="B1202" s="0">
        <x:f>'Historical Trades'!B1202</x:f>
      </x:c>
      <x:c r="C1202" s="23">
        <x:f>'Historical Trades'!C1202</x:f>
      </x:c>
      <x:c r="D1202" s="0">
        <x:f>'Historical Trades'!D1202</x:f>
      </x:c>
      <x:c r="E1202" s="23">
        <x:f>'Historical Trades'!E1202</x:f>
      </x:c>
      <x:c r="F1202" s="0">
        <x:f>'Historical Trades'!F1202</x:f>
      </x:c>
      <x:c r="G1202" s="0">
        <x:f>'Historical Trades'!G1202</x:f>
      </x:c>
      <x:c r="H1202" s="0">
        <x:f>'Historical Trades'!H1202</x:f>
      </x:c>
      <x:c r="I1202" s="0">
        <x:f>'Historical Trades'!I1202</x:f>
      </x:c>
      <x:c r="J1202" s="0">
        <x:f>'Historical Trades'!J1202</x:f>
      </x:c>
      <x:c r="K1202" s="0">
        <x:f>'Historical Trades'!K1202</x:f>
      </x:c>
      <x:c r="L1202" s="0">
        <x:f>'Historical Trades'!L1202</x:f>
      </x:c>
      <x:c r="M1202" s="0">
        <x:f>'Historical Trades'!M1202</x:f>
      </x:c>
      <x:c r="N1202" s="0">
        <x:f>CLEAN('Historical Trades'!O1202)</x:f>
      </x:c>
      <x:c r="P1202" s="14">
        <x:f>IF(G1202="sell",M1202,-M1202)</x:f>
      </x:c>
      <x:c r="Q1202" s="14">
        <x:f>VLOOKUP(N1202,'Currency Rates'!$A$3:$C$32,3,0)</x:f>
      </x:c>
      <x:c r="R1202" s="0">
        <x:f>IF(A1202="SPUS",0,IF(A1202="FWD",0,P1202/Q1202))</x:f>
      </x:c>
    </x:row>
    <x:row r="1203" spans="1:19" x14ac:dyDescent="0.3">
      <x:c r="A1203" s="0">
        <x:f>'Historical Trades'!A1203</x:f>
      </x:c>
      <x:c r="B1203" s="0">
        <x:f>'Historical Trades'!B1203</x:f>
      </x:c>
      <x:c r="C1203" s="23">
        <x:f>'Historical Trades'!C1203</x:f>
      </x:c>
      <x:c r="D1203" s="0">
        <x:f>'Historical Trades'!D1203</x:f>
      </x:c>
      <x:c r="E1203" s="23">
        <x:f>'Historical Trades'!E1203</x:f>
      </x:c>
      <x:c r="F1203" s="0">
        <x:f>'Historical Trades'!F1203</x:f>
      </x:c>
      <x:c r="G1203" s="0">
        <x:f>'Historical Trades'!G1203</x:f>
      </x:c>
      <x:c r="H1203" s="0">
        <x:f>'Historical Trades'!H1203</x:f>
      </x:c>
      <x:c r="I1203" s="0">
        <x:f>'Historical Trades'!I1203</x:f>
      </x:c>
      <x:c r="J1203" s="0">
        <x:f>'Historical Trades'!J1203</x:f>
      </x:c>
      <x:c r="K1203" s="0">
        <x:f>'Historical Trades'!K1203</x:f>
      </x:c>
      <x:c r="L1203" s="0">
        <x:f>'Historical Trades'!L1203</x:f>
      </x:c>
      <x:c r="M1203" s="0">
        <x:f>'Historical Trades'!M1203</x:f>
      </x:c>
      <x:c r="N1203" s="0">
        <x:f>CLEAN('Historical Trades'!O1203)</x:f>
      </x:c>
      <x:c r="P1203" s="14">
        <x:f>IF(G1203="sell",M1203,-M1203)</x:f>
      </x:c>
      <x:c r="Q1203" s="14">
        <x:f>VLOOKUP(N1203,'Currency Rates'!$A$3:$C$32,3,0)</x:f>
      </x:c>
      <x:c r="R1203" s="0">
        <x:f>IF(A1203="SPUS",0,IF(A1203="FWD",0,P1203/Q1203))</x:f>
      </x:c>
    </x:row>
    <x:row r="1204" spans="1:19" x14ac:dyDescent="0.3">
      <x:c r="A1204" s="0">
        <x:f>'Historical Trades'!A1204</x:f>
      </x:c>
      <x:c r="B1204" s="0">
        <x:f>'Historical Trades'!B1204</x:f>
      </x:c>
      <x:c r="C1204" s="23">
        <x:f>'Historical Trades'!C1204</x:f>
      </x:c>
      <x:c r="D1204" s="0">
        <x:f>'Historical Trades'!D1204</x:f>
      </x:c>
      <x:c r="E1204" s="23">
        <x:f>'Historical Trades'!E1204</x:f>
      </x:c>
      <x:c r="F1204" s="0">
        <x:f>'Historical Trades'!F1204</x:f>
      </x:c>
      <x:c r="G1204" s="0">
        <x:f>'Historical Trades'!G1204</x:f>
      </x:c>
      <x:c r="H1204" s="0">
        <x:f>'Historical Trades'!H1204</x:f>
      </x:c>
      <x:c r="I1204" s="0">
        <x:f>'Historical Trades'!I1204</x:f>
      </x:c>
      <x:c r="J1204" s="0">
        <x:f>'Historical Trades'!J1204</x:f>
      </x:c>
      <x:c r="K1204" s="0">
        <x:f>'Historical Trades'!K1204</x:f>
      </x:c>
      <x:c r="L1204" s="0">
        <x:f>'Historical Trades'!L1204</x:f>
      </x:c>
      <x:c r="M1204" s="0">
        <x:f>'Historical Trades'!M1204</x:f>
      </x:c>
      <x:c r="N1204" s="0">
        <x:f>CLEAN('Historical Trades'!O1204)</x:f>
      </x:c>
      <x:c r="P1204" s="14">
        <x:f>IF(G1204="sell",M1204,-M1204)</x:f>
      </x:c>
      <x:c r="Q1204" s="14">
        <x:f>VLOOKUP(N1204,'Currency Rates'!$A$3:$C$32,3,0)</x:f>
      </x:c>
      <x:c r="R1204" s="0">
        <x:f>IF(A1204="SPUS",0,IF(A1204="FWD",0,P1204/Q1204))</x:f>
      </x:c>
    </x:row>
    <x:row r="1205" spans="1:19" x14ac:dyDescent="0.3">
      <x:c r="A1205" s="0">
        <x:f>'Historical Trades'!A1205</x:f>
      </x:c>
      <x:c r="B1205" s="0">
        <x:f>'Historical Trades'!B1205</x:f>
      </x:c>
      <x:c r="C1205" s="23">
        <x:f>'Historical Trades'!C1205</x:f>
      </x:c>
      <x:c r="D1205" s="0">
        <x:f>'Historical Trades'!D1205</x:f>
      </x:c>
      <x:c r="E1205" s="23">
        <x:f>'Historical Trades'!E1205</x:f>
      </x:c>
      <x:c r="F1205" s="0">
        <x:f>'Historical Trades'!F1205</x:f>
      </x:c>
      <x:c r="G1205" s="0">
        <x:f>'Historical Trades'!G1205</x:f>
      </x:c>
      <x:c r="H1205" s="0">
        <x:f>'Historical Trades'!H1205</x:f>
      </x:c>
      <x:c r="I1205" s="0">
        <x:f>'Historical Trades'!I1205</x:f>
      </x:c>
      <x:c r="J1205" s="0">
        <x:f>'Historical Trades'!J1205</x:f>
      </x:c>
      <x:c r="K1205" s="0">
        <x:f>'Historical Trades'!K1205</x:f>
      </x:c>
      <x:c r="L1205" s="0">
        <x:f>'Historical Trades'!L1205</x:f>
      </x:c>
      <x:c r="M1205" s="0">
        <x:f>'Historical Trades'!M1205</x:f>
      </x:c>
      <x:c r="N1205" s="0">
        <x:f>CLEAN('Historical Trades'!O1205)</x:f>
      </x:c>
      <x:c r="P1205" s="14">
        <x:f>IF(G1205="sell",M1205,-M1205)</x:f>
      </x:c>
      <x:c r="Q1205" s="14">
        <x:f>VLOOKUP(N1205,'Currency Rates'!$A$3:$C$32,3,0)</x:f>
      </x:c>
      <x:c r="R1205" s="0">
        <x:f>IF(A1205="SPUS",0,IF(A1205="FWD",0,P1205/Q1205))</x:f>
      </x:c>
    </x:row>
    <x:row r="1206" spans="1:19" x14ac:dyDescent="0.3">
      <x:c r="A1206" s="0">
        <x:f>'Historical Trades'!A1206</x:f>
      </x:c>
      <x:c r="B1206" s="0">
        <x:f>'Historical Trades'!B1206</x:f>
      </x:c>
      <x:c r="C1206" s="23">
        <x:f>'Historical Trades'!C1206</x:f>
      </x:c>
      <x:c r="D1206" s="0">
        <x:f>'Historical Trades'!D1206</x:f>
      </x:c>
      <x:c r="E1206" s="23">
        <x:f>'Historical Trades'!E1206</x:f>
      </x:c>
      <x:c r="F1206" s="0">
        <x:f>'Historical Trades'!F1206</x:f>
      </x:c>
      <x:c r="G1206" s="0">
        <x:f>'Historical Trades'!G1206</x:f>
      </x:c>
      <x:c r="H1206" s="0">
        <x:f>'Historical Trades'!H1206</x:f>
      </x:c>
      <x:c r="I1206" s="0">
        <x:f>'Historical Trades'!I1206</x:f>
      </x:c>
      <x:c r="J1206" s="0">
        <x:f>'Historical Trades'!J1206</x:f>
      </x:c>
      <x:c r="K1206" s="0">
        <x:f>'Historical Trades'!K1206</x:f>
      </x:c>
      <x:c r="L1206" s="0">
        <x:f>'Historical Trades'!L1206</x:f>
      </x:c>
      <x:c r="M1206" s="0">
        <x:f>'Historical Trades'!M1206</x:f>
      </x:c>
      <x:c r="N1206" s="0">
        <x:f>CLEAN('Historical Trades'!O1206)</x:f>
      </x:c>
      <x:c r="P1206" s="14">
        <x:f>IF(G1206="sell",M1206,-M1206)</x:f>
      </x:c>
      <x:c r="Q1206" s="14">
        <x:f>VLOOKUP(N1206,'Currency Rates'!$A$3:$C$32,3,0)</x:f>
      </x:c>
      <x:c r="R1206" s="0">
        <x:f>IF(A1206="SPUS",0,IF(A1206="FWD",0,P1206/Q1206))</x:f>
      </x:c>
    </x:row>
    <x:row r="1207" spans="1:19" x14ac:dyDescent="0.3">
      <x:c r="A1207" s="0">
        <x:f>'Historical Trades'!A1207</x:f>
      </x:c>
      <x:c r="B1207" s="0">
        <x:f>'Historical Trades'!B1207</x:f>
      </x:c>
      <x:c r="C1207" s="23">
        <x:f>'Historical Trades'!C1207</x:f>
      </x:c>
      <x:c r="D1207" s="0">
        <x:f>'Historical Trades'!D1207</x:f>
      </x:c>
      <x:c r="E1207" s="23">
        <x:f>'Historical Trades'!E1207</x:f>
      </x:c>
      <x:c r="F1207" s="0">
        <x:f>'Historical Trades'!F1207</x:f>
      </x:c>
      <x:c r="G1207" s="0">
        <x:f>'Historical Trades'!G1207</x:f>
      </x:c>
      <x:c r="H1207" s="0">
        <x:f>'Historical Trades'!H1207</x:f>
      </x:c>
      <x:c r="I1207" s="0">
        <x:f>'Historical Trades'!I1207</x:f>
      </x:c>
      <x:c r="J1207" s="0">
        <x:f>'Historical Trades'!J1207</x:f>
      </x:c>
      <x:c r="K1207" s="0">
        <x:f>'Historical Trades'!K1207</x:f>
      </x:c>
      <x:c r="L1207" s="0">
        <x:f>'Historical Trades'!L1207</x:f>
      </x:c>
      <x:c r="M1207" s="0">
        <x:f>'Historical Trades'!M1207</x:f>
      </x:c>
      <x:c r="N1207" s="0">
        <x:f>CLEAN('Historical Trades'!O1207)</x:f>
      </x:c>
      <x:c r="P1207" s="14">
        <x:f>IF(G1207="sell",M1207,-M1207)</x:f>
      </x:c>
      <x:c r="Q1207" s="14">
        <x:f>VLOOKUP(N1207,'Currency Rates'!$A$3:$C$32,3,0)</x:f>
      </x:c>
      <x:c r="R1207" s="0">
        <x:f>IF(A1207="SPUS",0,IF(A1207="FWD",0,P1207/Q1207))</x:f>
      </x:c>
    </x:row>
    <x:row r="1208" spans="1:19" x14ac:dyDescent="0.3">
      <x:c r="A1208" s="0">
        <x:f>'Historical Trades'!A1208</x:f>
      </x:c>
      <x:c r="B1208" s="0">
        <x:f>'Historical Trades'!B1208</x:f>
      </x:c>
      <x:c r="C1208" s="23">
        <x:f>'Historical Trades'!C1208</x:f>
      </x:c>
      <x:c r="D1208" s="0">
        <x:f>'Historical Trades'!D1208</x:f>
      </x:c>
      <x:c r="E1208" s="23">
        <x:f>'Historical Trades'!E1208</x:f>
      </x:c>
      <x:c r="F1208" s="0">
        <x:f>'Historical Trades'!F1208</x:f>
      </x:c>
      <x:c r="G1208" s="0">
        <x:f>'Historical Trades'!G1208</x:f>
      </x:c>
      <x:c r="H1208" s="0">
        <x:f>'Historical Trades'!H1208</x:f>
      </x:c>
      <x:c r="I1208" s="0">
        <x:f>'Historical Trades'!I1208</x:f>
      </x:c>
      <x:c r="J1208" s="0">
        <x:f>'Historical Trades'!J1208</x:f>
      </x:c>
      <x:c r="K1208" s="0">
        <x:f>'Historical Trades'!K1208</x:f>
      </x:c>
      <x:c r="L1208" s="0">
        <x:f>'Historical Trades'!L1208</x:f>
      </x:c>
      <x:c r="M1208" s="0">
        <x:f>'Historical Trades'!M1208</x:f>
      </x:c>
      <x:c r="N1208" s="0">
        <x:f>CLEAN('Historical Trades'!O1208)</x:f>
      </x:c>
      <x:c r="P1208" s="14">
        <x:f>IF(G1208="sell",M1208,-M1208)</x:f>
      </x:c>
      <x:c r="Q1208" s="14">
        <x:f>VLOOKUP(N1208,'Currency Rates'!$A$3:$C$32,3,0)</x:f>
      </x:c>
      <x:c r="R1208" s="0">
        <x:f>IF(A1208="SPUS",0,IF(A1208="FWD",0,P1208/Q1208))</x:f>
      </x:c>
    </x:row>
    <x:row r="1209" spans="1:19" x14ac:dyDescent="0.3">
      <x:c r="A1209" s="0">
        <x:f>'Historical Trades'!A1209</x:f>
      </x:c>
      <x:c r="B1209" s="0">
        <x:f>'Historical Trades'!B1209</x:f>
      </x:c>
      <x:c r="C1209" s="23">
        <x:f>'Historical Trades'!C1209</x:f>
      </x:c>
      <x:c r="D1209" s="0">
        <x:f>'Historical Trades'!D1209</x:f>
      </x:c>
      <x:c r="E1209" s="23">
        <x:f>'Historical Trades'!E1209</x:f>
      </x:c>
      <x:c r="F1209" s="0">
        <x:f>'Historical Trades'!F1209</x:f>
      </x:c>
      <x:c r="G1209" s="0">
        <x:f>'Historical Trades'!G1209</x:f>
      </x:c>
      <x:c r="H1209" s="0">
        <x:f>'Historical Trades'!H1209</x:f>
      </x:c>
      <x:c r="I1209" s="0">
        <x:f>'Historical Trades'!I1209</x:f>
      </x:c>
      <x:c r="J1209" s="0">
        <x:f>'Historical Trades'!J1209</x:f>
      </x:c>
      <x:c r="K1209" s="0">
        <x:f>'Historical Trades'!K1209</x:f>
      </x:c>
      <x:c r="L1209" s="0">
        <x:f>'Historical Trades'!L1209</x:f>
      </x:c>
      <x:c r="M1209" s="0">
        <x:f>'Historical Trades'!M1209</x:f>
      </x:c>
      <x:c r="N1209" s="0">
        <x:f>CLEAN('Historical Trades'!O1209)</x:f>
      </x:c>
      <x:c r="P1209" s="14">
        <x:f>IF(G1209="sell",M1209,-M1209)</x:f>
      </x:c>
      <x:c r="Q1209" s="14">
        <x:f>VLOOKUP(N1209,'Currency Rates'!$A$3:$C$32,3,0)</x:f>
      </x:c>
      <x:c r="R1209" s="0">
        <x:f>IF(A1209="SPUS",0,IF(A1209="FWD",0,P1209/Q1209))</x:f>
      </x:c>
    </x:row>
    <x:row r="1210" spans="1:19" x14ac:dyDescent="0.3">
      <x:c r="A1210" s="0">
        <x:f>'Historical Trades'!A1210</x:f>
      </x:c>
      <x:c r="B1210" s="0">
        <x:f>'Historical Trades'!B1210</x:f>
      </x:c>
      <x:c r="C1210" s="23">
        <x:f>'Historical Trades'!C1210</x:f>
      </x:c>
      <x:c r="D1210" s="0">
        <x:f>'Historical Trades'!D1210</x:f>
      </x:c>
      <x:c r="E1210" s="23">
        <x:f>'Historical Trades'!E1210</x:f>
      </x:c>
      <x:c r="F1210" s="0">
        <x:f>'Historical Trades'!F1210</x:f>
      </x:c>
      <x:c r="G1210" s="0">
        <x:f>'Historical Trades'!G1210</x:f>
      </x:c>
      <x:c r="H1210" s="0">
        <x:f>'Historical Trades'!H1210</x:f>
      </x:c>
      <x:c r="I1210" s="0">
        <x:f>'Historical Trades'!I1210</x:f>
      </x:c>
      <x:c r="J1210" s="0">
        <x:f>'Historical Trades'!J1210</x:f>
      </x:c>
      <x:c r="K1210" s="0">
        <x:f>'Historical Trades'!K1210</x:f>
      </x:c>
      <x:c r="L1210" s="0">
        <x:f>'Historical Trades'!L1210</x:f>
      </x:c>
      <x:c r="M1210" s="0">
        <x:f>'Historical Trades'!M1210</x:f>
      </x:c>
      <x:c r="N1210" s="0">
        <x:f>CLEAN('Historical Trades'!O1210)</x:f>
      </x:c>
      <x:c r="P1210" s="14">
        <x:f>IF(G1210="sell",M1210,-M1210)</x:f>
      </x:c>
      <x:c r="Q1210" s="14">
        <x:f>VLOOKUP(N1210,'Currency Rates'!$A$3:$C$32,3,0)</x:f>
      </x:c>
      <x:c r="R1210" s="0">
        <x:f>IF(A1210="SPUS",0,IF(A1210="FWD",0,P1210/Q1210))</x:f>
      </x:c>
    </x:row>
    <x:row r="1211" spans="1:19" x14ac:dyDescent="0.3">
      <x:c r="A1211" s="0">
        <x:f>'Historical Trades'!A1211</x:f>
      </x:c>
      <x:c r="B1211" s="0">
        <x:f>'Historical Trades'!B1211</x:f>
      </x:c>
      <x:c r="C1211" s="23">
        <x:f>'Historical Trades'!C1211</x:f>
      </x:c>
      <x:c r="D1211" s="0">
        <x:f>'Historical Trades'!D1211</x:f>
      </x:c>
      <x:c r="E1211" s="23">
        <x:f>'Historical Trades'!E1211</x:f>
      </x:c>
      <x:c r="F1211" s="0">
        <x:f>'Historical Trades'!F1211</x:f>
      </x:c>
      <x:c r="G1211" s="0">
        <x:f>'Historical Trades'!G1211</x:f>
      </x:c>
      <x:c r="H1211" s="0">
        <x:f>'Historical Trades'!H1211</x:f>
      </x:c>
      <x:c r="I1211" s="0">
        <x:f>'Historical Trades'!I1211</x:f>
      </x:c>
      <x:c r="J1211" s="0">
        <x:f>'Historical Trades'!J1211</x:f>
      </x:c>
      <x:c r="K1211" s="0">
        <x:f>'Historical Trades'!K1211</x:f>
      </x:c>
      <x:c r="L1211" s="0">
        <x:f>'Historical Trades'!L1211</x:f>
      </x:c>
      <x:c r="M1211" s="0">
        <x:f>'Historical Trades'!M1211</x:f>
      </x:c>
      <x:c r="N1211" s="0">
        <x:f>CLEAN('Historical Trades'!O1211)</x:f>
      </x:c>
      <x:c r="P1211" s="14">
        <x:f>IF(G1211="sell",M1211,-M1211)</x:f>
      </x:c>
      <x:c r="Q1211" s="14">
        <x:f>VLOOKUP(N1211,'Currency Rates'!$A$3:$C$32,3,0)</x:f>
      </x:c>
      <x:c r="R1211" s="0">
        <x:f>IF(A1211="SPUS",0,IF(A1211="FWD",0,P1211/Q1211))</x:f>
      </x:c>
    </x:row>
    <x:row r="1212" spans="1:19" x14ac:dyDescent="0.3">
      <x:c r="A1212" s="0">
        <x:f>'Historical Trades'!A1212</x:f>
      </x:c>
      <x:c r="B1212" s="0">
        <x:f>'Historical Trades'!B1212</x:f>
      </x:c>
      <x:c r="C1212" s="23">
        <x:f>'Historical Trades'!C1212</x:f>
      </x:c>
      <x:c r="D1212" s="0">
        <x:f>'Historical Trades'!D1212</x:f>
      </x:c>
      <x:c r="E1212" s="23">
        <x:f>'Historical Trades'!E1212</x:f>
      </x:c>
      <x:c r="F1212" s="0">
        <x:f>'Historical Trades'!F1212</x:f>
      </x:c>
      <x:c r="G1212" s="0">
        <x:f>'Historical Trades'!G1212</x:f>
      </x:c>
      <x:c r="H1212" s="0">
        <x:f>'Historical Trades'!H1212</x:f>
      </x:c>
      <x:c r="I1212" s="0">
        <x:f>'Historical Trades'!I1212</x:f>
      </x:c>
      <x:c r="J1212" s="0">
        <x:f>'Historical Trades'!J1212</x:f>
      </x:c>
      <x:c r="K1212" s="0">
        <x:f>'Historical Trades'!K1212</x:f>
      </x:c>
      <x:c r="L1212" s="0">
        <x:f>'Historical Trades'!L1212</x:f>
      </x:c>
      <x:c r="M1212" s="0">
        <x:f>'Historical Trades'!M1212</x:f>
      </x:c>
      <x:c r="N1212" s="0">
        <x:f>CLEAN('Historical Trades'!O1212)</x:f>
      </x:c>
      <x:c r="P1212" s="14">
        <x:f>IF(G1212="sell",M1212,-M1212)</x:f>
      </x:c>
      <x:c r="Q1212" s="14">
        <x:f>VLOOKUP(N1212,'Currency Rates'!$A$3:$C$32,3,0)</x:f>
      </x:c>
      <x:c r="R1212" s="0">
        <x:f>IF(A1212="SPUS",0,IF(A1212="FWD",0,P1212/Q1212))</x:f>
      </x:c>
    </x:row>
    <x:row r="1213" spans="1:19" x14ac:dyDescent="0.3">
      <x:c r="A1213" s="0">
        <x:f>'Historical Trades'!A1213</x:f>
      </x:c>
      <x:c r="B1213" s="0">
        <x:f>'Historical Trades'!B1213</x:f>
      </x:c>
      <x:c r="C1213" s="23">
        <x:f>'Historical Trades'!C1213</x:f>
      </x:c>
      <x:c r="D1213" s="0">
        <x:f>'Historical Trades'!D1213</x:f>
      </x:c>
      <x:c r="E1213" s="23">
        <x:f>'Historical Trades'!E1213</x:f>
      </x:c>
      <x:c r="F1213" s="0">
        <x:f>'Historical Trades'!F1213</x:f>
      </x:c>
      <x:c r="G1213" s="0">
        <x:f>'Historical Trades'!G1213</x:f>
      </x:c>
      <x:c r="H1213" s="0">
        <x:f>'Historical Trades'!H1213</x:f>
      </x:c>
      <x:c r="I1213" s="0">
        <x:f>'Historical Trades'!I1213</x:f>
      </x:c>
      <x:c r="J1213" s="0">
        <x:f>'Historical Trades'!J1213</x:f>
      </x:c>
      <x:c r="K1213" s="0">
        <x:f>'Historical Trades'!K1213</x:f>
      </x:c>
      <x:c r="L1213" s="0">
        <x:f>'Historical Trades'!L1213</x:f>
      </x:c>
      <x:c r="M1213" s="0">
        <x:f>'Historical Trades'!M1213</x:f>
      </x:c>
      <x:c r="N1213" s="0">
        <x:f>CLEAN('Historical Trades'!O1213)</x:f>
      </x:c>
      <x:c r="P1213" s="14">
        <x:f>IF(G1213="sell",M1213,-M1213)</x:f>
      </x:c>
      <x:c r="Q1213" s="14">
        <x:f>VLOOKUP(N1213,'Currency Rates'!$A$3:$C$32,3,0)</x:f>
      </x:c>
      <x:c r="R1213" s="0">
        <x:f>IF(A1213="SPUS",0,IF(A1213="FWD",0,P1213/Q1213))</x:f>
      </x:c>
    </x:row>
    <x:row r="1214" spans="1:19" x14ac:dyDescent="0.3">
      <x:c r="A1214" s="0">
        <x:f>'Historical Trades'!A1214</x:f>
      </x:c>
      <x:c r="B1214" s="0">
        <x:f>'Historical Trades'!B1214</x:f>
      </x:c>
      <x:c r="C1214" s="23">
        <x:f>'Historical Trades'!C1214</x:f>
      </x:c>
      <x:c r="D1214" s="0">
        <x:f>'Historical Trades'!D1214</x:f>
      </x:c>
      <x:c r="E1214" s="23">
        <x:f>'Historical Trades'!E1214</x:f>
      </x:c>
      <x:c r="F1214" s="0">
        <x:f>'Historical Trades'!F1214</x:f>
      </x:c>
      <x:c r="G1214" s="0">
        <x:f>'Historical Trades'!G1214</x:f>
      </x:c>
      <x:c r="H1214" s="0">
        <x:f>'Historical Trades'!H1214</x:f>
      </x:c>
      <x:c r="I1214" s="0">
        <x:f>'Historical Trades'!I1214</x:f>
      </x:c>
      <x:c r="J1214" s="0">
        <x:f>'Historical Trades'!J1214</x:f>
      </x:c>
      <x:c r="K1214" s="0">
        <x:f>'Historical Trades'!K1214</x:f>
      </x:c>
      <x:c r="L1214" s="0">
        <x:f>'Historical Trades'!L1214</x:f>
      </x:c>
      <x:c r="M1214" s="0">
        <x:f>'Historical Trades'!M1214</x:f>
      </x:c>
      <x:c r="N1214" s="0">
        <x:f>CLEAN('Historical Trades'!O1214)</x:f>
      </x:c>
      <x:c r="P1214" s="14">
        <x:f>IF(G1214="sell",M1214,-M1214)</x:f>
      </x:c>
      <x:c r="Q1214" s="14">
        <x:f>VLOOKUP(N1214,'Currency Rates'!$A$3:$C$32,3,0)</x:f>
      </x:c>
      <x:c r="R1214" s="0">
        <x:f>IF(A1214="SPUS",0,IF(A1214="FWD",0,P1214/Q1214))</x:f>
      </x:c>
    </x:row>
    <x:row r="1215" spans="1:19" x14ac:dyDescent="0.3">
      <x:c r="A1215" s="0">
        <x:f>'Historical Trades'!A1215</x:f>
      </x:c>
      <x:c r="B1215" s="0">
        <x:f>'Historical Trades'!B1215</x:f>
      </x:c>
      <x:c r="C1215" s="23">
        <x:f>'Historical Trades'!C1215</x:f>
      </x:c>
      <x:c r="D1215" s="0">
        <x:f>'Historical Trades'!D1215</x:f>
      </x:c>
      <x:c r="E1215" s="23">
        <x:f>'Historical Trades'!E1215</x:f>
      </x:c>
      <x:c r="F1215" s="0">
        <x:f>'Historical Trades'!F1215</x:f>
      </x:c>
      <x:c r="G1215" s="0">
        <x:f>'Historical Trades'!G1215</x:f>
      </x:c>
      <x:c r="H1215" s="0">
        <x:f>'Historical Trades'!H1215</x:f>
      </x:c>
      <x:c r="I1215" s="0">
        <x:f>'Historical Trades'!I1215</x:f>
      </x:c>
      <x:c r="J1215" s="0">
        <x:f>'Historical Trades'!J1215</x:f>
      </x:c>
      <x:c r="K1215" s="0">
        <x:f>'Historical Trades'!K1215</x:f>
      </x:c>
      <x:c r="L1215" s="0">
        <x:f>'Historical Trades'!L1215</x:f>
      </x:c>
      <x:c r="M1215" s="0">
        <x:f>'Historical Trades'!M1215</x:f>
      </x:c>
      <x:c r="N1215" s="0">
        <x:f>CLEAN('Historical Trades'!O1215)</x:f>
      </x:c>
      <x:c r="P1215" s="14">
        <x:f>IF(G1215="sell",M1215,-M1215)</x:f>
      </x:c>
      <x:c r="Q1215" s="14">
        <x:f>VLOOKUP(N1215,'Currency Rates'!$A$3:$C$32,3,0)</x:f>
      </x:c>
      <x:c r="R1215" s="0">
        <x:f>IF(A1215="SPUS",0,IF(A1215="FWD",0,P1215/Q1215))</x:f>
      </x:c>
    </x:row>
    <x:row r="1216" spans="1:19" x14ac:dyDescent="0.3">
      <x:c r="A1216" s="0">
        <x:f>'Historical Trades'!A1216</x:f>
      </x:c>
      <x:c r="B1216" s="0">
        <x:f>'Historical Trades'!B1216</x:f>
      </x:c>
      <x:c r="C1216" s="23">
        <x:f>'Historical Trades'!C1216</x:f>
      </x:c>
      <x:c r="D1216" s="0">
        <x:f>'Historical Trades'!D1216</x:f>
      </x:c>
      <x:c r="E1216" s="23">
        <x:f>'Historical Trades'!E1216</x:f>
      </x:c>
      <x:c r="F1216" s="0">
        <x:f>'Historical Trades'!F1216</x:f>
      </x:c>
      <x:c r="G1216" s="0">
        <x:f>'Historical Trades'!G1216</x:f>
      </x:c>
      <x:c r="H1216" s="0">
        <x:f>'Historical Trades'!H1216</x:f>
      </x:c>
      <x:c r="I1216" s="0">
        <x:f>'Historical Trades'!I1216</x:f>
      </x:c>
      <x:c r="J1216" s="0">
        <x:f>'Historical Trades'!J1216</x:f>
      </x:c>
      <x:c r="K1216" s="0">
        <x:f>'Historical Trades'!K1216</x:f>
      </x:c>
      <x:c r="L1216" s="0">
        <x:f>'Historical Trades'!L1216</x:f>
      </x:c>
      <x:c r="M1216" s="0">
        <x:f>'Historical Trades'!M1216</x:f>
      </x:c>
      <x:c r="N1216" s="0">
        <x:f>CLEAN('Historical Trades'!O1216)</x:f>
      </x:c>
      <x:c r="P1216" s="14">
        <x:f>IF(G1216="sell",M1216,-M1216)</x:f>
      </x:c>
      <x:c r="Q1216" s="14">
        <x:f>VLOOKUP(N1216,'Currency Rates'!$A$3:$C$32,3,0)</x:f>
      </x:c>
      <x:c r="R1216" s="0">
        <x:f>IF(A1216="SPUS",0,IF(A1216="FWD",0,P1216/Q1216))</x:f>
      </x:c>
    </x:row>
    <x:row r="1217" spans="1:19" x14ac:dyDescent="0.3">
      <x:c r="A1217" s="0">
        <x:f>'Historical Trades'!A1217</x:f>
      </x:c>
      <x:c r="B1217" s="0">
        <x:f>'Historical Trades'!B1217</x:f>
      </x:c>
      <x:c r="C1217" s="23">
        <x:f>'Historical Trades'!C1217</x:f>
      </x:c>
      <x:c r="D1217" s="0">
        <x:f>'Historical Trades'!D1217</x:f>
      </x:c>
      <x:c r="E1217" s="23">
        <x:f>'Historical Trades'!E1217</x:f>
      </x:c>
      <x:c r="F1217" s="0">
        <x:f>'Historical Trades'!F1217</x:f>
      </x:c>
      <x:c r="G1217" s="0">
        <x:f>'Historical Trades'!G1217</x:f>
      </x:c>
      <x:c r="H1217" s="0">
        <x:f>'Historical Trades'!H1217</x:f>
      </x:c>
      <x:c r="I1217" s="0">
        <x:f>'Historical Trades'!I1217</x:f>
      </x:c>
      <x:c r="J1217" s="0">
        <x:f>'Historical Trades'!J1217</x:f>
      </x:c>
      <x:c r="K1217" s="0">
        <x:f>'Historical Trades'!K1217</x:f>
      </x:c>
      <x:c r="L1217" s="0">
        <x:f>'Historical Trades'!L1217</x:f>
      </x:c>
      <x:c r="M1217" s="0">
        <x:f>'Historical Trades'!M1217</x:f>
      </x:c>
      <x:c r="N1217" s="0">
        <x:f>CLEAN('Historical Trades'!O1217)</x:f>
      </x:c>
      <x:c r="P1217" s="14">
        <x:f>IF(G1217="sell",M1217,-M1217)</x:f>
      </x:c>
      <x:c r="Q1217" s="14">
        <x:f>VLOOKUP(N1217,'Currency Rates'!$A$3:$C$32,3,0)</x:f>
      </x:c>
      <x:c r="R1217" s="0">
        <x:f>IF(A1217="SPUS",0,IF(A1217="FWD",0,P1217/Q1217))</x:f>
      </x:c>
    </x:row>
    <x:row r="1218" spans="1:19" x14ac:dyDescent="0.3">
      <x:c r="A1218" s="0">
        <x:f>'Historical Trades'!A1218</x:f>
      </x:c>
      <x:c r="B1218" s="0">
        <x:f>'Historical Trades'!B1218</x:f>
      </x:c>
      <x:c r="C1218" s="23">
        <x:f>'Historical Trades'!C1218</x:f>
      </x:c>
      <x:c r="D1218" s="0">
        <x:f>'Historical Trades'!D1218</x:f>
      </x:c>
      <x:c r="E1218" s="23">
        <x:f>'Historical Trades'!E1218</x:f>
      </x:c>
      <x:c r="F1218" s="0">
        <x:f>'Historical Trades'!F1218</x:f>
      </x:c>
      <x:c r="G1218" s="0">
        <x:f>'Historical Trades'!G1218</x:f>
      </x:c>
      <x:c r="H1218" s="0">
        <x:f>'Historical Trades'!H1218</x:f>
      </x:c>
      <x:c r="I1218" s="0">
        <x:f>'Historical Trades'!I1218</x:f>
      </x:c>
      <x:c r="J1218" s="0">
        <x:f>'Historical Trades'!J1218</x:f>
      </x:c>
      <x:c r="K1218" s="0">
        <x:f>'Historical Trades'!K1218</x:f>
      </x:c>
      <x:c r="L1218" s="0">
        <x:f>'Historical Trades'!L1218</x:f>
      </x:c>
      <x:c r="M1218" s="0">
        <x:f>'Historical Trades'!M1218</x:f>
      </x:c>
      <x:c r="N1218" s="0">
        <x:f>CLEAN('Historical Trades'!O1218)</x:f>
      </x:c>
      <x:c r="P1218" s="14">
        <x:f>IF(G1218="sell",M1218,-M1218)</x:f>
      </x:c>
      <x:c r="Q1218" s="14">
        <x:f>VLOOKUP(N1218,'Currency Rates'!$A$3:$C$32,3,0)</x:f>
      </x:c>
      <x:c r="R1218" s="0">
        <x:f>IF(A1218="SPUS",0,IF(A1218="FWD",0,P1218/Q1218))</x:f>
      </x:c>
    </x:row>
    <x:row r="1219" spans="1:19" x14ac:dyDescent="0.3">
      <x:c r="A1219" s="0">
        <x:f>'Historical Trades'!A1219</x:f>
      </x:c>
      <x:c r="B1219" s="0">
        <x:f>'Historical Trades'!B1219</x:f>
      </x:c>
      <x:c r="C1219" s="23">
        <x:f>'Historical Trades'!C1219</x:f>
      </x:c>
      <x:c r="D1219" s="0">
        <x:f>'Historical Trades'!D1219</x:f>
      </x:c>
      <x:c r="E1219" s="23">
        <x:f>'Historical Trades'!E1219</x:f>
      </x:c>
      <x:c r="F1219" s="0">
        <x:f>'Historical Trades'!F1219</x:f>
      </x:c>
      <x:c r="G1219" s="0">
        <x:f>'Historical Trades'!G1219</x:f>
      </x:c>
      <x:c r="H1219" s="0">
        <x:f>'Historical Trades'!H1219</x:f>
      </x:c>
      <x:c r="I1219" s="0">
        <x:f>'Historical Trades'!I1219</x:f>
      </x:c>
      <x:c r="J1219" s="0">
        <x:f>'Historical Trades'!J1219</x:f>
      </x:c>
      <x:c r="K1219" s="0">
        <x:f>'Historical Trades'!K1219</x:f>
      </x:c>
      <x:c r="L1219" s="0">
        <x:f>'Historical Trades'!L1219</x:f>
      </x:c>
      <x:c r="M1219" s="0">
        <x:f>'Historical Trades'!M1219</x:f>
      </x:c>
      <x:c r="N1219" s="0">
        <x:f>CLEAN('Historical Trades'!O1219)</x:f>
      </x:c>
      <x:c r="P1219" s="14">
        <x:f>IF(G1219="sell",M1219,-M1219)</x:f>
      </x:c>
      <x:c r="Q1219" s="14">
        <x:f>VLOOKUP(N1219,'Currency Rates'!$A$3:$C$32,3,0)</x:f>
      </x:c>
      <x:c r="R1219" s="0">
        <x:f>IF(A1219="SPUS",0,IF(A1219="FWD",0,P1219/Q1219))</x:f>
      </x:c>
    </x:row>
    <x:row r="1220" spans="1:19" x14ac:dyDescent="0.3">
      <x:c r="A1220" s="0">
        <x:f>'Historical Trades'!A1220</x:f>
      </x:c>
      <x:c r="B1220" s="0">
        <x:f>'Historical Trades'!B1220</x:f>
      </x:c>
      <x:c r="C1220" s="23">
        <x:f>'Historical Trades'!C1220</x:f>
      </x:c>
      <x:c r="D1220" s="0">
        <x:f>'Historical Trades'!D1220</x:f>
      </x:c>
      <x:c r="E1220" s="23">
        <x:f>'Historical Trades'!E1220</x:f>
      </x:c>
      <x:c r="F1220" s="0">
        <x:f>'Historical Trades'!F1220</x:f>
      </x:c>
      <x:c r="G1220" s="0">
        <x:f>'Historical Trades'!G1220</x:f>
      </x:c>
      <x:c r="H1220" s="0">
        <x:f>'Historical Trades'!H1220</x:f>
      </x:c>
      <x:c r="I1220" s="0">
        <x:f>'Historical Trades'!I1220</x:f>
      </x:c>
      <x:c r="J1220" s="0">
        <x:f>'Historical Trades'!J1220</x:f>
      </x:c>
      <x:c r="K1220" s="0">
        <x:f>'Historical Trades'!K1220</x:f>
      </x:c>
      <x:c r="L1220" s="0">
        <x:f>'Historical Trades'!L1220</x:f>
      </x:c>
      <x:c r="M1220" s="0">
        <x:f>'Historical Trades'!M1220</x:f>
      </x:c>
      <x:c r="N1220" s="0">
        <x:f>CLEAN('Historical Trades'!O1220)</x:f>
      </x:c>
      <x:c r="P1220" s="14">
        <x:f>IF(G1220="sell",M1220,-M1220)</x:f>
      </x:c>
      <x:c r="Q1220" s="14">
        <x:f>VLOOKUP(N1220,'Currency Rates'!$A$3:$C$32,3,0)</x:f>
      </x:c>
      <x:c r="R1220" s="0">
        <x:f>IF(A1220="SPUS",0,IF(A1220="FWD",0,P1220/Q1220))</x:f>
      </x:c>
    </x:row>
    <x:row r="1221" spans="1:19" x14ac:dyDescent="0.3">
      <x:c r="A1221" s="0">
        <x:f>'Historical Trades'!A1221</x:f>
      </x:c>
      <x:c r="B1221" s="0">
        <x:f>'Historical Trades'!B1221</x:f>
      </x:c>
      <x:c r="C1221" s="23">
        <x:f>'Historical Trades'!C1221</x:f>
      </x:c>
      <x:c r="D1221" s="0">
        <x:f>'Historical Trades'!D1221</x:f>
      </x:c>
      <x:c r="E1221" s="23">
        <x:f>'Historical Trades'!E1221</x:f>
      </x:c>
      <x:c r="F1221" s="0">
        <x:f>'Historical Trades'!F1221</x:f>
      </x:c>
      <x:c r="G1221" s="0">
        <x:f>'Historical Trades'!G1221</x:f>
      </x:c>
      <x:c r="H1221" s="0">
        <x:f>'Historical Trades'!H1221</x:f>
      </x:c>
      <x:c r="I1221" s="0">
        <x:f>'Historical Trades'!I1221</x:f>
      </x:c>
      <x:c r="J1221" s="0">
        <x:f>'Historical Trades'!J1221</x:f>
      </x:c>
      <x:c r="K1221" s="0">
        <x:f>'Historical Trades'!K1221</x:f>
      </x:c>
      <x:c r="L1221" s="0">
        <x:f>'Historical Trades'!L1221</x:f>
      </x:c>
      <x:c r="M1221" s="0">
        <x:f>'Historical Trades'!M1221</x:f>
      </x:c>
      <x:c r="N1221" s="0">
        <x:f>CLEAN('Historical Trades'!O1221)</x:f>
      </x:c>
      <x:c r="P1221" s="14">
        <x:f>IF(G1221="sell",M1221,-M1221)</x:f>
      </x:c>
      <x:c r="Q1221" s="14">
        <x:f>VLOOKUP(N1221,'Currency Rates'!$A$3:$C$32,3,0)</x:f>
      </x:c>
      <x:c r="R1221" s="0">
        <x:f>IF(A1221="SPUS",0,IF(A1221="FWD",0,P1221/Q1221))</x:f>
      </x:c>
    </x:row>
    <x:row r="1222" spans="1:19" x14ac:dyDescent="0.3">
      <x:c r="A1222" s="0">
        <x:f>'Historical Trades'!A1222</x:f>
      </x:c>
      <x:c r="B1222" s="0">
        <x:f>'Historical Trades'!B1222</x:f>
      </x:c>
      <x:c r="C1222" s="23">
        <x:f>'Historical Trades'!C1222</x:f>
      </x:c>
      <x:c r="D1222" s="0">
        <x:f>'Historical Trades'!D1222</x:f>
      </x:c>
      <x:c r="E1222" s="23">
        <x:f>'Historical Trades'!E1222</x:f>
      </x:c>
      <x:c r="F1222" s="0">
        <x:f>'Historical Trades'!F1222</x:f>
      </x:c>
      <x:c r="G1222" s="0">
        <x:f>'Historical Trades'!G1222</x:f>
      </x:c>
      <x:c r="H1222" s="0">
        <x:f>'Historical Trades'!H1222</x:f>
      </x:c>
      <x:c r="I1222" s="0">
        <x:f>'Historical Trades'!I1222</x:f>
      </x:c>
      <x:c r="J1222" s="0">
        <x:f>'Historical Trades'!J1222</x:f>
      </x:c>
      <x:c r="K1222" s="0">
        <x:f>'Historical Trades'!K1222</x:f>
      </x:c>
      <x:c r="L1222" s="0">
        <x:f>'Historical Trades'!L1222</x:f>
      </x:c>
      <x:c r="M1222" s="0">
        <x:f>'Historical Trades'!M1222</x:f>
      </x:c>
      <x:c r="N1222" s="0">
        <x:f>CLEAN('Historical Trades'!O1222)</x:f>
      </x:c>
      <x:c r="P1222" s="14">
        <x:f>IF(G1222="sell",M1222,-M1222)</x:f>
      </x:c>
      <x:c r="Q1222" s="14">
        <x:f>VLOOKUP(N1222,'Currency Rates'!$A$3:$C$32,3,0)</x:f>
      </x:c>
      <x:c r="R1222" s="0">
        <x:f>IF(A1222="SPUS",0,IF(A1222="FWD",0,P1222/Q1222))</x:f>
      </x:c>
    </x:row>
    <x:row r="1223" spans="1:19" x14ac:dyDescent="0.3">
      <x:c r="A1223" s="0">
        <x:f>'Historical Trades'!A1223</x:f>
      </x:c>
      <x:c r="B1223" s="0">
        <x:f>'Historical Trades'!B1223</x:f>
      </x:c>
      <x:c r="C1223" s="23">
        <x:f>'Historical Trades'!C1223</x:f>
      </x:c>
      <x:c r="D1223" s="0">
        <x:f>'Historical Trades'!D1223</x:f>
      </x:c>
      <x:c r="E1223" s="23">
        <x:f>'Historical Trades'!E1223</x:f>
      </x:c>
      <x:c r="F1223" s="0">
        <x:f>'Historical Trades'!F1223</x:f>
      </x:c>
      <x:c r="G1223" s="0">
        <x:f>'Historical Trades'!G1223</x:f>
      </x:c>
      <x:c r="H1223" s="0">
        <x:f>'Historical Trades'!H1223</x:f>
      </x:c>
      <x:c r="I1223" s="0">
        <x:f>'Historical Trades'!I1223</x:f>
      </x:c>
      <x:c r="J1223" s="0">
        <x:f>'Historical Trades'!J1223</x:f>
      </x:c>
      <x:c r="K1223" s="0">
        <x:f>'Historical Trades'!K1223</x:f>
      </x:c>
      <x:c r="L1223" s="0">
        <x:f>'Historical Trades'!L1223</x:f>
      </x:c>
      <x:c r="M1223" s="0">
        <x:f>'Historical Trades'!M1223</x:f>
      </x:c>
      <x:c r="N1223" s="0">
        <x:f>CLEAN('Historical Trades'!O1223)</x:f>
      </x:c>
      <x:c r="P1223" s="14">
        <x:f>IF(G1223="sell",M1223,-M1223)</x:f>
      </x:c>
      <x:c r="Q1223" s="14">
        <x:f>VLOOKUP(N1223,'Currency Rates'!$A$3:$C$32,3,0)</x:f>
      </x:c>
      <x:c r="R1223" s="0">
        <x:f>IF(A1223="SPUS",0,IF(A1223="FWD",0,P1223/Q1223))</x:f>
      </x:c>
    </x:row>
    <x:row r="1224" spans="1:19" x14ac:dyDescent="0.3">
      <x:c r="A1224" s="0">
        <x:f>'Historical Trades'!A1224</x:f>
      </x:c>
      <x:c r="B1224" s="0">
        <x:f>'Historical Trades'!B1224</x:f>
      </x:c>
      <x:c r="C1224" s="23">
        <x:f>'Historical Trades'!C1224</x:f>
      </x:c>
      <x:c r="D1224" s="0">
        <x:f>'Historical Trades'!D1224</x:f>
      </x:c>
      <x:c r="E1224" s="23">
        <x:f>'Historical Trades'!E1224</x:f>
      </x:c>
      <x:c r="F1224" s="0">
        <x:f>'Historical Trades'!F1224</x:f>
      </x:c>
      <x:c r="G1224" s="0">
        <x:f>'Historical Trades'!G1224</x:f>
      </x:c>
      <x:c r="H1224" s="0">
        <x:f>'Historical Trades'!H1224</x:f>
      </x:c>
      <x:c r="I1224" s="0">
        <x:f>'Historical Trades'!I1224</x:f>
      </x:c>
      <x:c r="J1224" s="0">
        <x:f>'Historical Trades'!J1224</x:f>
      </x:c>
      <x:c r="K1224" s="0">
        <x:f>'Historical Trades'!K1224</x:f>
      </x:c>
      <x:c r="L1224" s="0">
        <x:f>'Historical Trades'!L1224</x:f>
      </x:c>
      <x:c r="M1224" s="0">
        <x:f>'Historical Trades'!M1224</x:f>
      </x:c>
      <x:c r="N1224" s="0">
        <x:f>CLEAN('Historical Trades'!O1224)</x:f>
      </x:c>
      <x:c r="P1224" s="14">
        <x:f>IF(G1224="sell",M1224,-M1224)</x:f>
      </x:c>
      <x:c r="Q1224" s="14">
        <x:f>VLOOKUP(N1224,'Currency Rates'!$A$3:$C$32,3,0)</x:f>
      </x:c>
      <x:c r="R1224" s="0">
        <x:f>IF(A1224="SPUS",0,IF(A1224="FWD",0,P1224/Q1224))</x:f>
      </x:c>
    </x:row>
    <x:row r="1225" spans="1:19" x14ac:dyDescent="0.3">
      <x:c r="A1225" s="0">
        <x:f>'Historical Trades'!A1225</x:f>
      </x:c>
      <x:c r="B1225" s="0">
        <x:f>'Historical Trades'!B1225</x:f>
      </x:c>
      <x:c r="C1225" s="23">
        <x:f>'Historical Trades'!C1225</x:f>
      </x:c>
      <x:c r="D1225" s="0">
        <x:f>'Historical Trades'!D1225</x:f>
      </x:c>
      <x:c r="E1225" s="23">
        <x:f>'Historical Trades'!E1225</x:f>
      </x:c>
      <x:c r="F1225" s="0">
        <x:f>'Historical Trades'!F1225</x:f>
      </x:c>
      <x:c r="G1225" s="0">
        <x:f>'Historical Trades'!G1225</x:f>
      </x:c>
      <x:c r="H1225" s="0">
        <x:f>'Historical Trades'!H1225</x:f>
      </x:c>
      <x:c r="I1225" s="0">
        <x:f>'Historical Trades'!I1225</x:f>
      </x:c>
      <x:c r="J1225" s="0">
        <x:f>'Historical Trades'!J1225</x:f>
      </x:c>
      <x:c r="K1225" s="0">
        <x:f>'Historical Trades'!K1225</x:f>
      </x:c>
      <x:c r="L1225" s="0">
        <x:f>'Historical Trades'!L1225</x:f>
      </x:c>
      <x:c r="M1225" s="0">
        <x:f>'Historical Trades'!M1225</x:f>
      </x:c>
      <x:c r="N1225" s="0">
        <x:f>CLEAN('Historical Trades'!O1225)</x:f>
      </x:c>
      <x:c r="P1225" s="14">
        <x:f>IF(G1225="sell",M1225,-M1225)</x:f>
      </x:c>
      <x:c r="Q1225" s="14">
        <x:f>VLOOKUP(N1225,'Currency Rates'!$A$3:$C$32,3,0)</x:f>
      </x:c>
      <x:c r="R1225" s="0">
        <x:f>IF(A1225="SPUS",0,IF(A1225="FWD",0,P1225/Q1225))</x:f>
      </x:c>
    </x:row>
    <x:row r="1226" spans="1:19" x14ac:dyDescent="0.3">
      <x:c r="A1226" s="0">
        <x:f>'Historical Trades'!A1226</x:f>
      </x:c>
      <x:c r="B1226" s="0">
        <x:f>'Historical Trades'!B1226</x:f>
      </x:c>
      <x:c r="C1226" s="23">
        <x:f>'Historical Trades'!C1226</x:f>
      </x:c>
      <x:c r="D1226" s="0">
        <x:f>'Historical Trades'!D1226</x:f>
      </x:c>
      <x:c r="E1226" s="23">
        <x:f>'Historical Trades'!E1226</x:f>
      </x:c>
      <x:c r="F1226" s="0">
        <x:f>'Historical Trades'!F1226</x:f>
      </x:c>
      <x:c r="G1226" s="0">
        <x:f>'Historical Trades'!G1226</x:f>
      </x:c>
      <x:c r="H1226" s="0">
        <x:f>'Historical Trades'!H1226</x:f>
      </x:c>
      <x:c r="I1226" s="0">
        <x:f>'Historical Trades'!I1226</x:f>
      </x:c>
      <x:c r="J1226" s="0">
        <x:f>'Historical Trades'!J1226</x:f>
      </x:c>
      <x:c r="K1226" s="0">
        <x:f>'Historical Trades'!K1226</x:f>
      </x:c>
      <x:c r="L1226" s="0">
        <x:f>'Historical Trades'!L1226</x:f>
      </x:c>
      <x:c r="M1226" s="0">
        <x:f>'Historical Trades'!M1226</x:f>
      </x:c>
      <x:c r="N1226" s="0">
        <x:f>CLEAN('Historical Trades'!O1226)</x:f>
      </x:c>
      <x:c r="P1226" s="14">
        <x:f>IF(G1226="sell",M1226,-M1226)</x:f>
      </x:c>
      <x:c r="Q1226" s="14">
        <x:f>VLOOKUP(N1226,'Currency Rates'!$A$3:$C$32,3,0)</x:f>
      </x:c>
      <x:c r="R1226" s="0">
        <x:f>IF(A1226="SPUS",0,IF(A1226="FWD",0,P1226/Q1226))</x:f>
      </x:c>
    </x:row>
    <x:row r="1227" spans="1:19" x14ac:dyDescent="0.3">
      <x:c r="A1227" s="0">
        <x:f>'Historical Trades'!A1227</x:f>
      </x:c>
      <x:c r="B1227" s="0">
        <x:f>'Historical Trades'!B1227</x:f>
      </x:c>
      <x:c r="C1227" s="23">
        <x:f>'Historical Trades'!C1227</x:f>
      </x:c>
      <x:c r="D1227" s="0">
        <x:f>'Historical Trades'!D1227</x:f>
      </x:c>
      <x:c r="E1227" s="23">
        <x:f>'Historical Trades'!E1227</x:f>
      </x:c>
      <x:c r="F1227" s="0">
        <x:f>'Historical Trades'!F1227</x:f>
      </x:c>
      <x:c r="G1227" s="0">
        <x:f>'Historical Trades'!G1227</x:f>
      </x:c>
      <x:c r="H1227" s="0">
        <x:f>'Historical Trades'!H1227</x:f>
      </x:c>
      <x:c r="I1227" s="0">
        <x:f>'Historical Trades'!I1227</x:f>
      </x:c>
      <x:c r="J1227" s="0">
        <x:f>'Historical Trades'!J1227</x:f>
      </x:c>
      <x:c r="K1227" s="0">
        <x:f>'Historical Trades'!K1227</x:f>
      </x:c>
      <x:c r="L1227" s="0">
        <x:f>'Historical Trades'!L1227</x:f>
      </x:c>
      <x:c r="M1227" s="0">
        <x:f>'Historical Trades'!M1227</x:f>
      </x:c>
      <x:c r="N1227" s="0">
        <x:f>CLEAN('Historical Trades'!O1227)</x:f>
      </x:c>
      <x:c r="P1227" s="14">
        <x:f>IF(G1227="sell",M1227,-M1227)</x:f>
      </x:c>
      <x:c r="Q1227" s="14">
        <x:f>VLOOKUP(N1227,'Currency Rates'!$A$3:$C$32,3,0)</x:f>
      </x:c>
      <x:c r="R1227" s="0">
        <x:f>IF(A1227="SPUS",0,IF(A1227="FWD",0,P1227/Q1227))</x:f>
      </x:c>
    </x:row>
    <x:row r="1228" spans="1:19" x14ac:dyDescent="0.3">
      <x:c r="A1228" s="0">
        <x:f>'Historical Trades'!A1228</x:f>
      </x:c>
      <x:c r="B1228" s="0">
        <x:f>'Historical Trades'!B1228</x:f>
      </x:c>
      <x:c r="C1228" s="23">
        <x:f>'Historical Trades'!C1228</x:f>
      </x:c>
      <x:c r="D1228" s="0">
        <x:f>'Historical Trades'!D1228</x:f>
      </x:c>
      <x:c r="E1228" s="23">
        <x:f>'Historical Trades'!E1228</x:f>
      </x:c>
      <x:c r="F1228" s="0">
        <x:f>'Historical Trades'!F1228</x:f>
      </x:c>
      <x:c r="G1228" s="0">
        <x:f>'Historical Trades'!G1228</x:f>
      </x:c>
      <x:c r="H1228" s="0">
        <x:f>'Historical Trades'!H1228</x:f>
      </x:c>
      <x:c r="I1228" s="0">
        <x:f>'Historical Trades'!I1228</x:f>
      </x:c>
      <x:c r="J1228" s="0">
        <x:f>'Historical Trades'!J1228</x:f>
      </x:c>
      <x:c r="K1228" s="0">
        <x:f>'Historical Trades'!K1228</x:f>
      </x:c>
      <x:c r="L1228" s="0">
        <x:f>'Historical Trades'!L1228</x:f>
      </x:c>
      <x:c r="M1228" s="0">
        <x:f>'Historical Trades'!M1228</x:f>
      </x:c>
      <x:c r="N1228" s="0">
        <x:f>CLEAN('Historical Trades'!O1228)</x:f>
      </x:c>
      <x:c r="P1228" s="14">
        <x:f>IF(G1228="sell",M1228,-M1228)</x:f>
      </x:c>
      <x:c r="Q1228" s="14">
        <x:f>VLOOKUP(N1228,'Currency Rates'!$A$3:$C$32,3,0)</x:f>
      </x:c>
      <x:c r="R1228" s="0">
        <x:f>IF(A1228="SPUS",0,IF(A1228="FWD",0,P1228/Q1228))</x:f>
      </x:c>
    </x:row>
    <x:row r="1229" spans="1:19" x14ac:dyDescent="0.3">
      <x:c r="A1229" s="0">
        <x:f>'Historical Trades'!A1229</x:f>
      </x:c>
      <x:c r="B1229" s="0">
        <x:f>'Historical Trades'!B1229</x:f>
      </x:c>
      <x:c r="C1229" s="23">
        <x:f>'Historical Trades'!C1229</x:f>
      </x:c>
      <x:c r="D1229" s="0">
        <x:f>'Historical Trades'!D1229</x:f>
      </x:c>
      <x:c r="E1229" s="23">
        <x:f>'Historical Trades'!E1229</x:f>
      </x:c>
      <x:c r="F1229" s="0">
        <x:f>'Historical Trades'!F1229</x:f>
      </x:c>
      <x:c r="G1229" s="0">
        <x:f>'Historical Trades'!G1229</x:f>
      </x:c>
      <x:c r="H1229" s="0">
        <x:f>'Historical Trades'!H1229</x:f>
      </x:c>
      <x:c r="I1229" s="0">
        <x:f>'Historical Trades'!I1229</x:f>
      </x:c>
      <x:c r="J1229" s="0">
        <x:f>'Historical Trades'!J1229</x:f>
      </x:c>
      <x:c r="K1229" s="0">
        <x:f>'Historical Trades'!K1229</x:f>
      </x:c>
      <x:c r="L1229" s="0">
        <x:f>'Historical Trades'!L1229</x:f>
      </x:c>
      <x:c r="M1229" s="0">
        <x:f>'Historical Trades'!M1229</x:f>
      </x:c>
      <x:c r="N1229" s="0">
        <x:f>CLEAN('Historical Trades'!O1229)</x:f>
      </x:c>
      <x:c r="P1229" s="14">
        <x:f>IF(G1229="sell",M1229,-M1229)</x:f>
      </x:c>
      <x:c r="Q1229" s="14">
        <x:f>VLOOKUP(N1229,'Currency Rates'!$A$3:$C$32,3,0)</x:f>
      </x:c>
      <x:c r="R1229" s="0">
        <x:f>IF(A1229="SPUS",0,IF(A1229="FWD",0,P1229/Q1229))</x:f>
      </x:c>
    </x:row>
    <x:row r="1230" spans="1:19" x14ac:dyDescent="0.3">
      <x:c r="A1230" s="0">
        <x:f>'Historical Trades'!A1230</x:f>
      </x:c>
      <x:c r="B1230" s="0">
        <x:f>'Historical Trades'!B1230</x:f>
      </x:c>
      <x:c r="C1230" s="23">
        <x:f>'Historical Trades'!C1230</x:f>
      </x:c>
      <x:c r="D1230" s="0">
        <x:f>'Historical Trades'!D1230</x:f>
      </x:c>
      <x:c r="E1230" s="23">
        <x:f>'Historical Trades'!E1230</x:f>
      </x:c>
      <x:c r="F1230" s="0">
        <x:f>'Historical Trades'!F1230</x:f>
      </x:c>
      <x:c r="G1230" s="0">
        <x:f>'Historical Trades'!G1230</x:f>
      </x:c>
      <x:c r="H1230" s="0">
        <x:f>'Historical Trades'!H1230</x:f>
      </x:c>
      <x:c r="I1230" s="0">
        <x:f>'Historical Trades'!I1230</x:f>
      </x:c>
      <x:c r="J1230" s="0">
        <x:f>'Historical Trades'!J1230</x:f>
      </x:c>
      <x:c r="K1230" s="0">
        <x:f>'Historical Trades'!K1230</x:f>
      </x:c>
      <x:c r="L1230" s="0">
        <x:f>'Historical Trades'!L1230</x:f>
      </x:c>
      <x:c r="M1230" s="0">
        <x:f>'Historical Trades'!M1230</x:f>
      </x:c>
      <x:c r="N1230" s="0">
        <x:f>CLEAN('Historical Trades'!O1230)</x:f>
      </x:c>
      <x:c r="P1230" s="14">
        <x:f>IF(G1230="sell",M1230,-M1230)</x:f>
      </x:c>
      <x:c r="Q1230" s="14">
        <x:f>VLOOKUP(N1230,'Currency Rates'!$A$3:$C$32,3,0)</x:f>
      </x:c>
      <x:c r="R1230" s="0">
        <x:f>IF(A1230="SPUS",0,IF(A1230="FWD",0,P1230/Q1230))</x:f>
      </x:c>
    </x:row>
    <x:row r="1231" spans="1:19" x14ac:dyDescent="0.3">
      <x:c r="A1231" s="0">
        <x:f>'Historical Trades'!A1231</x:f>
      </x:c>
      <x:c r="B1231" s="0">
        <x:f>'Historical Trades'!B1231</x:f>
      </x:c>
      <x:c r="C1231" s="23">
        <x:f>'Historical Trades'!C1231</x:f>
      </x:c>
      <x:c r="D1231" s="0">
        <x:f>'Historical Trades'!D1231</x:f>
      </x:c>
      <x:c r="E1231" s="23">
        <x:f>'Historical Trades'!E1231</x:f>
      </x:c>
      <x:c r="F1231" s="0">
        <x:f>'Historical Trades'!F1231</x:f>
      </x:c>
      <x:c r="G1231" s="0">
        <x:f>'Historical Trades'!G1231</x:f>
      </x:c>
      <x:c r="H1231" s="0">
        <x:f>'Historical Trades'!H1231</x:f>
      </x:c>
      <x:c r="I1231" s="0">
        <x:f>'Historical Trades'!I1231</x:f>
      </x:c>
      <x:c r="J1231" s="0">
        <x:f>'Historical Trades'!J1231</x:f>
      </x:c>
      <x:c r="K1231" s="0">
        <x:f>'Historical Trades'!K1231</x:f>
      </x:c>
      <x:c r="L1231" s="0">
        <x:f>'Historical Trades'!L1231</x:f>
      </x:c>
      <x:c r="M1231" s="0">
        <x:f>'Historical Trades'!M1231</x:f>
      </x:c>
      <x:c r="N1231" s="0">
        <x:f>CLEAN('Historical Trades'!O1231)</x:f>
      </x:c>
      <x:c r="P1231" s="14">
        <x:f>IF(G1231="sell",M1231,-M1231)</x:f>
      </x:c>
      <x:c r="Q1231" s="14">
        <x:f>VLOOKUP(N1231,'Currency Rates'!$A$3:$C$32,3,0)</x:f>
      </x:c>
      <x:c r="R1231" s="0">
        <x:f>IF(A1231="SPUS",0,IF(A1231="FWD",0,P1231/Q1231))</x:f>
      </x:c>
    </x:row>
    <x:row r="1232" spans="1:19" x14ac:dyDescent="0.3">
      <x:c r="A1232" s="0">
        <x:f>'Historical Trades'!A1232</x:f>
      </x:c>
      <x:c r="B1232" s="0">
        <x:f>'Historical Trades'!B1232</x:f>
      </x:c>
      <x:c r="C1232" s="23">
        <x:f>'Historical Trades'!C1232</x:f>
      </x:c>
      <x:c r="D1232" s="0">
        <x:f>'Historical Trades'!D1232</x:f>
      </x:c>
      <x:c r="E1232" s="23">
        <x:f>'Historical Trades'!E1232</x:f>
      </x:c>
      <x:c r="F1232" s="0">
        <x:f>'Historical Trades'!F1232</x:f>
      </x:c>
      <x:c r="G1232" s="0">
        <x:f>'Historical Trades'!G1232</x:f>
      </x:c>
      <x:c r="H1232" s="0">
        <x:f>'Historical Trades'!H1232</x:f>
      </x:c>
      <x:c r="I1232" s="0">
        <x:f>'Historical Trades'!I1232</x:f>
      </x:c>
      <x:c r="J1232" s="0">
        <x:f>'Historical Trades'!J1232</x:f>
      </x:c>
      <x:c r="K1232" s="0">
        <x:f>'Historical Trades'!K1232</x:f>
      </x:c>
      <x:c r="L1232" s="0">
        <x:f>'Historical Trades'!L1232</x:f>
      </x:c>
      <x:c r="M1232" s="0">
        <x:f>'Historical Trades'!M1232</x:f>
      </x:c>
      <x:c r="N1232" s="0">
        <x:f>CLEAN('Historical Trades'!O1232)</x:f>
      </x:c>
      <x:c r="P1232" s="14">
        <x:f>IF(G1232="sell",M1232,-M1232)</x:f>
      </x:c>
      <x:c r="Q1232" s="14">
        <x:f>VLOOKUP(N1232,'Currency Rates'!$A$3:$C$32,3,0)</x:f>
      </x:c>
      <x:c r="R1232" s="0">
        <x:f>IF(A1232="SPUS",0,IF(A1232="FWD",0,P1232/Q1232))</x:f>
      </x:c>
    </x:row>
    <x:row r="1233" spans="1:19" x14ac:dyDescent="0.3">
      <x:c r="A1233" s="0">
        <x:f>'Historical Trades'!A1233</x:f>
      </x:c>
      <x:c r="B1233" s="0">
        <x:f>'Historical Trades'!B1233</x:f>
      </x:c>
      <x:c r="C1233" s="23">
        <x:f>'Historical Trades'!C1233</x:f>
      </x:c>
      <x:c r="D1233" s="0">
        <x:f>'Historical Trades'!D1233</x:f>
      </x:c>
      <x:c r="E1233" s="23">
        <x:f>'Historical Trades'!E1233</x:f>
      </x:c>
      <x:c r="F1233" s="0">
        <x:f>'Historical Trades'!F1233</x:f>
      </x:c>
      <x:c r="G1233" s="0">
        <x:f>'Historical Trades'!G1233</x:f>
      </x:c>
      <x:c r="H1233" s="0">
        <x:f>'Historical Trades'!H1233</x:f>
      </x:c>
      <x:c r="I1233" s="0">
        <x:f>'Historical Trades'!I1233</x:f>
      </x:c>
      <x:c r="J1233" s="0">
        <x:f>'Historical Trades'!J1233</x:f>
      </x:c>
      <x:c r="K1233" s="0">
        <x:f>'Historical Trades'!K1233</x:f>
      </x:c>
      <x:c r="L1233" s="0">
        <x:f>'Historical Trades'!L1233</x:f>
      </x:c>
      <x:c r="M1233" s="0">
        <x:f>'Historical Trades'!M1233</x:f>
      </x:c>
      <x:c r="N1233" s="0">
        <x:f>CLEAN('Historical Trades'!O1233)</x:f>
      </x:c>
      <x:c r="P1233" s="14">
        <x:f>IF(G1233="sell",M1233,-M1233)</x:f>
      </x:c>
      <x:c r="Q1233" s="14">
        <x:f>VLOOKUP(N1233,'Currency Rates'!$A$3:$C$32,3,0)</x:f>
      </x:c>
      <x:c r="R1233" s="0">
        <x:f>IF(A1233="SPUS",0,IF(A1233="FWD",0,P1233/Q1233))</x:f>
      </x:c>
    </x:row>
    <x:row r="1234" spans="1:19" x14ac:dyDescent="0.3">
      <x:c r="A1234" s="0">
        <x:f>'Historical Trades'!A1234</x:f>
      </x:c>
      <x:c r="B1234" s="0">
        <x:f>'Historical Trades'!B1234</x:f>
      </x:c>
      <x:c r="C1234" s="23">
        <x:f>'Historical Trades'!C1234</x:f>
      </x:c>
      <x:c r="D1234" s="0">
        <x:f>'Historical Trades'!D1234</x:f>
      </x:c>
      <x:c r="E1234" s="23">
        <x:f>'Historical Trades'!E1234</x:f>
      </x:c>
      <x:c r="F1234" s="0">
        <x:f>'Historical Trades'!F1234</x:f>
      </x:c>
      <x:c r="G1234" s="0">
        <x:f>'Historical Trades'!G1234</x:f>
      </x:c>
      <x:c r="H1234" s="0">
        <x:f>'Historical Trades'!H1234</x:f>
      </x:c>
      <x:c r="I1234" s="0">
        <x:f>'Historical Trades'!I1234</x:f>
      </x:c>
      <x:c r="J1234" s="0">
        <x:f>'Historical Trades'!J1234</x:f>
      </x:c>
      <x:c r="K1234" s="0">
        <x:f>'Historical Trades'!K1234</x:f>
      </x:c>
      <x:c r="L1234" s="0">
        <x:f>'Historical Trades'!L1234</x:f>
      </x:c>
      <x:c r="M1234" s="0">
        <x:f>'Historical Trades'!M1234</x:f>
      </x:c>
      <x:c r="N1234" s="0">
        <x:f>CLEAN('Historical Trades'!O1234)</x:f>
      </x:c>
      <x:c r="P1234" s="14">
        <x:f>IF(G1234="sell",M1234,-M1234)</x:f>
      </x:c>
      <x:c r="Q1234" s="14">
        <x:f>VLOOKUP(N1234,'Currency Rates'!$A$3:$C$32,3,0)</x:f>
      </x:c>
      <x:c r="R1234" s="0">
        <x:f>IF(A1234="SPUS",0,IF(A1234="FWD",0,P1234/Q1234))</x:f>
      </x:c>
    </x:row>
    <x:row r="1235" spans="1:19" x14ac:dyDescent="0.3">
      <x:c r="A1235" s="0">
        <x:f>'Historical Trades'!A1235</x:f>
      </x:c>
      <x:c r="B1235" s="0">
        <x:f>'Historical Trades'!B1235</x:f>
      </x:c>
      <x:c r="C1235" s="23">
        <x:f>'Historical Trades'!C1235</x:f>
      </x:c>
      <x:c r="D1235" s="0">
        <x:f>'Historical Trades'!D1235</x:f>
      </x:c>
      <x:c r="E1235" s="23">
        <x:f>'Historical Trades'!E1235</x:f>
      </x:c>
      <x:c r="F1235" s="0">
        <x:f>'Historical Trades'!F1235</x:f>
      </x:c>
      <x:c r="G1235" s="0">
        <x:f>'Historical Trades'!G1235</x:f>
      </x:c>
      <x:c r="H1235" s="0">
        <x:f>'Historical Trades'!H1235</x:f>
      </x:c>
      <x:c r="I1235" s="0">
        <x:f>'Historical Trades'!I1235</x:f>
      </x:c>
      <x:c r="J1235" s="0">
        <x:f>'Historical Trades'!J1235</x:f>
      </x:c>
      <x:c r="K1235" s="0">
        <x:f>'Historical Trades'!K1235</x:f>
      </x:c>
      <x:c r="L1235" s="0">
        <x:f>'Historical Trades'!L1235</x:f>
      </x:c>
      <x:c r="M1235" s="0">
        <x:f>'Historical Trades'!M1235</x:f>
      </x:c>
      <x:c r="N1235" s="0">
        <x:f>CLEAN('Historical Trades'!O1235)</x:f>
      </x:c>
      <x:c r="P1235" s="14">
        <x:f>IF(G1235="sell",M1235,-M1235)</x:f>
      </x:c>
      <x:c r="Q1235" s="14">
        <x:f>VLOOKUP(N1235,'Currency Rates'!$A$3:$C$32,3,0)</x:f>
      </x:c>
      <x:c r="R1235" s="0">
        <x:f>IF(A1235="SPUS",0,IF(A1235="FWD",0,P1235/Q1235))</x:f>
      </x:c>
    </x:row>
    <x:row r="1236" spans="1:19" x14ac:dyDescent="0.3">
      <x:c r="A1236" s="0">
        <x:f>'Historical Trades'!A1236</x:f>
      </x:c>
      <x:c r="B1236" s="0">
        <x:f>'Historical Trades'!B1236</x:f>
      </x:c>
      <x:c r="C1236" s="23">
        <x:f>'Historical Trades'!C1236</x:f>
      </x:c>
      <x:c r="D1236" s="0">
        <x:f>'Historical Trades'!D1236</x:f>
      </x:c>
      <x:c r="E1236" s="23">
        <x:f>'Historical Trades'!E1236</x:f>
      </x:c>
      <x:c r="F1236" s="0">
        <x:f>'Historical Trades'!F1236</x:f>
      </x:c>
      <x:c r="G1236" s="0">
        <x:f>'Historical Trades'!G1236</x:f>
      </x:c>
      <x:c r="H1236" s="0">
        <x:f>'Historical Trades'!H1236</x:f>
      </x:c>
      <x:c r="I1236" s="0">
        <x:f>'Historical Trades'!I1236</x:f>
      </x:c>
      <x:c r="J1236" s="0">
        <x:f>'Historical Trades'!J1236</x:f>
      </x:c>
      <x:c r="K1236" s="0">
        <x:f>'Historical Trades'!K1236</x:f>
      </x:c>
      <x:c r="L1236" s="0">
        <x:f>'Historical Trades'!L1236</x:f>
      </x:c>
      <x:c r="M1236" s="0">
        <x:f>'Historical Trades'!M1236</x:f>
      </x:c>
      <x:c r="N1236" s="0">
        <x:f>CLEAN('Historical Trades'!O1236)</x:f>
      </x:c>
      <x:c r="P1236" s="14">
        <x:f>IF(G1236="sell",M1236,-M1236)</x:f>
      </x:c>
      <x:c r="Q1236" s="14">
        <x:f>VLOOKUP(N1236,'Currency Rates'!$A$3:$C$32,3,0)</x:f>
      </x:c>
      <x:c r="R1236" s="0">
        <x:f>IF(A1236="SPUS",0,IF(A1236="FWD",0,P1236/Q1236))</x:f>
      </x:c>
    </x:row>
    <x:row r="1237" spans="1:19" x14ac:dyDescent="0.3">
      <x:c r="A1237" s="0">
        <x:f>'Historical Trades'!A1237</x:f>
      </x:c>
      <x:c r="B1237" s="0">
        <x:f>'Historical Trades'!B1237</x:f>
      </x:c>
      <x:c r="C1237" s="23">
        <x:f>'Historical Trades'!C1237</x:f>
      </x:c>
      <x:c r="D1237" s="0">
        <x:f>'Historical Trades'!D1237</x:f>
      </x:c>
      <x:c r="E1237" s="23">
        <x:f>'Historical Trades'!E1237</x:f>
      </x:c>
      <x:c r="F1237" s="0">
        <x:f>'Historical Trades'!F1237</x:f>
      </x:c>
      <x:c r="G1237" s="0">
        <x:f>'Historical Trades'!G1237</x:f>
      </x:c>
      <x:c r="H1237" s="0">
        <x:f>'Historical Trades'!H1237</x:f>
      </x:c>
      <x:c r="I1237" s="0">
        <x:f>'Historical Trades'!I1237</x:f>
      </x:c>
      <x:c r="J1237" s="0">
        <x:f>'Historical Trades'!J1237</x:f>
      </x:c>
      <x:c r="K1237" s="0">
        <x:f>'Historical Trades'!K1237</x:f>
      </x:c>
      <x:c r="L1237" s="0">
        <x:f>'Historical Trades'!L1237</x:f>
      </x:c>
      <x:c r="M1237" s="0">
        <x:f>'Historical Trades'!M1237</x:f>
      </x:c>
      <x:c r="N1237" s="0">
        <x:f>CLEAN('Historical Trades'!O1237)</x:f>
      </x:c>
      <x:c r="P1237" s="14">
        <x:f>IF(G1237="sell",M1237,-M1237)</x:f>
      </x:c>
      <x:c r="Q1237" s="14">
        <x:f>VLOOKUP(N1237,'Currency Rates'!$A$3:$C$32,3,0)</x:f>
      </x:c>
      <x:c r="R1237" s="0">
        <x:f>IF(A1237="SPUS",0,IF(A1237="FWD",0,P1237/Q1237))</x:f>
      </x:c>
    </x:row>
    <x:row r="1238" spans="1:19" x14ac:dyDescent="0.3">
      <x:c r="A1238" s="0">
        <x:f>'Historical Trades'!A1238</x:f>
      </x:c>
      <x:c r="B1238" s="0">
        <x:f>'Historical Trades'!B1238</x:f>
      </x:c>
      <x:c r="C1238" s="23">
        <x:f>'Historical Trades'!C1238</x:f>
      </x:c>
      <x:c r="D1238" s="0">
        <x:f>'Historical Trades'!D1238</x:f>
      </x:c>
      <x:c r="E1238" s="23">
        <x:f>'Historical Trades'!E1238</x:f>
      </x:c>
      <x:c r="F1238" s="0">
        <x:f>'Historical Trades'!F1238</x:f>
      </x:c>
      <x:c r="G1238" s="0">
        <x:f>'Historical Trades'!G1238</x:f>
      </x:c>
      <x:c r="H1238" s="0">
        <x:f>'Historical Trades'!H1238</x:f>
      </x:c>
      <x:c r="I1238" s="0">
        <x:f>'Historical Trades'!I1238</x:f>
      </x:c>
      <x:c r="J1238" s="0">
        <x:f>'Historical Trades'!J1238</x:f>
      </x:c>
      <x:c r="K1238" s="0">
        <x:f>'Historical Trades'!K1238</x:f>
      </x:c>
      <x:c r="L1238" s="0">
        <x:f>'Historical Trades'!L1238</x:f>
      </x:c>
      <x:c r="M1238" s="0">
        <x:f>'Historical Trades'!M1238</x:f>
      </x:c>
      <x:c r="N1238" s="0">
        <x:f>CLEAN('Historical Trades'!O1238)</x:f>
      </x:c>
      <x:c r="P1238" s="14">
        <x:f>IF(G1238="sell",M1238,-M1238)</x:f>
      </x:c>
      <x:c r="Q1238" s="14">
        <x:f>VLOOKUP(N1238,'Currency Rates'!$A$3:$C$32,3,0)</x:f>
      </x:c>
      <x:c r="R1238" s="0">
        <x:f>IF(A1238="SPUS",0,IF(A1238="FWD",0,P1238/Q1238))</x:f>
      </x:c>
    </x:row>
    <x:row r="1239" spans="1:19" x14ac:dyDescent="0.3">
      <x:c r="A1239" s="0">
        <x:f>'Historical Trades'!A1239</x:f>
      </x:c>
      <x:c r="B1239" s="0">
        <x:f>'Historical Trades'!B1239</x:f>
      </x:c>
      <x:c r="C1239" s="23">
        <x:f>'Historical Trades'!C1239</x:f>
      </x:c>
      <x:c r="D1239" s="0">
        <x:f>'Historical Trades'!D1239</x:f>
      </x:c>
      <x:c r="E1239" s="23">
        <x:f>'Historical Trades'!E1239</x:f>
      </x:c>
      <x:c r="F1239" s="0">
        <x:f>'Historical Trades'!F1239</x:f>
      </x:c>
      <x:c r="G1239" s="0">
        <x:f>'Historical Trades'!G1239</x:f>
      </x:c>
      <x:c r="H1239" s="0">
        <x:f>'Historical Trades'!H1239</x:f>
      </x:c>
      <x:c r="I1239" s="0">
        <x:f>'Historical Trades'!I1239</x:f>
      </x:c>
      <x:c r="J1239" s="0">
        <x:f>'Historical Trades'!J1239</x:f>
      </x:c>
      <x:c r="K1239" s="0">
        <x:f>'Historical Trades'!K1239</x:f>
      </x:c>
      <x:c r="L1239" s="0">
        <x:f>'Historical Trades'!L1239</x:f>
      </x:c>
      <x:c r="M1239" s="0">
        <x:f>'Historical Trades'!M1239</x:f>
      </x:c>
      <x:c r="N1239" s="0">
        <x:f>CLEAN('Historical Trades'!O1239)</x:f>
      </x:c>
      <x:c r="P1239" s="14">
        <x:f>IF(G1239="sell",M1239,-M1239)</x:f>
      </x:c>
      <x:c r="Q1239" s="14">
        <x:f>VLOOKUP(N1239,'Currency Rates'!$A$3:$C$32,3,0)</x:f>
      </x:c>
      <x:c r="R1239" s="0">
        <x:f>IF(A1239="SPUS",0,IF(A1239="FWD",0,P1239/Q1239))</x:f>
      </x:c>
    </x:row>
    <x:row r="1240" spans="1:19" x14ac:dyDescent="0.3">
      <x:c r="A1240" s="0">
        <x:f>'Historical Trades'!A1240</x:f>
      </x:c>
      <x:c r="B1240" s="0">
        <x:f>'Historical Trades'!B1240</x:f>
      </x:c>
      <x:c r="C1240" s="23">
        <x:f>'Historical Trades'!C1240</x:f>
      </x:c>
      <x:c r="D1240" s="0">
        <x:f>'Historical Trades'!D1240</x:f>
      </x:c>
      <x:c r="E1240" s="23">
        <x:f>'Historical Trades'!E1240</x:f>
      </x:c>
      <x:c r="F1240" s="0">
        <x:f>'Historical Trades'!F1240</x:f>
      </x:c>
      <x:c r="G1240" s="0">
        <x:f>'Historical Trades'!G1240</x:f>
      </x:c>
      <x:c r="H1240" s="0">
        <x:f>'Historical Trades'!H1240</x:f>
      </x:c>
      <x:c r="I1240" s="0">
        <x:f>'Historical Trades'!I1240</x:f>
      </x:c>
      <x:c r="J1240" s="0">
        <x:f>'Historical Trades'!J1240</x:f>
      </x:c>
      <x:c r="K1240" s="0">
        <x:f>'Historical Trades'!K1240</x:f>
      </x:c>
      <x:c r="L1240" s="0">
        <x:f>'Historical Trades'!L1240</x:f>
      </x:c>
      <x:c r="M1240" s="0">
        <x:f>'Historical Trades'!M1240</x:f>
      </x:c>
      <x:c r="N1240" s="0">
        <x:f>CLEAN('Historical Trades'!O1240)</x:f>
      </x:c>
      <x:c r="P1240" s="14">
        <x:f>IF(G1240="sell",M1240,-M1240)</x:f>
      </x:c>
      <x:c r="Q1240" s="14">
        <x:f>VLOOKUP(N1240,'Currency Rates'!$A$3:$C$32,3,0)</x:f>
      </x:c>
      <x:c r="R1240" s="0">
        <x:f>IF(A1240="SPUS",0,IF(A1240="FWD",0,P1240/Q1240))</x:f>
      </x:c>
    </x:row>
    <x:row r="1241" spans="1:19" x14ac:dyDescent="0.3">
      <x:c r="A1241" s="0">
        <x:f>'Historical Trades'!A1241</x:f>
      </x:c>
      <x:c r="B1241" s="0">
        <x:f>'Historical Trades'!B1241</x:f>
      </x:c>
      <x:c r="C1241" s="23">
        <x:f>'Historical Trades'!C1241</x:f>
      </x:c>
      <x:c r="D1241" s="0">
        <x:f>'Historical Trades'!D1241</x:f>
      </x:c>
      <x:c r="E1241" s="23">
        <x:f>'Historical Trades'!E1241</x:f>
      </x:c>
      <x:c r="F1241" s="0">
        <x:f>'Historical Trades'!F1241</x:f>
      </x:c>
      <x:c r="G1241" s="0">
        <x:f>'Historical Trades'!G1241</x:f>
      </x:c>
      <x:c r="H1241" s="0">
        <x:f>'Historical Trades'!H1241</x:f>
      </x:c>
      <x:c r="I1241" s="0">
        <x:f>'Historical Trades'!I1241</x:f>
      </x:c>
      <x:c r="J1241" s="0">
        <x:f>'Historical Trades'!J1241</x:f>
      </x:c>
      <x:c r="K1241" s="0">
        <x:f>'Historical Trades'!K1241</x:f>
      </x:c>
      <x:c r="L1241" s="0">
        <x:f>'Historical Trades'!L1241</x:f>
      </x:c>
      <x:c r="M1241" s="0">
        <x:f>'Historical Trades'!M1241</x:f>
      </x:c>
      <x:c r="N1241" s="0">
        <x:f>CLEAN('Historical Trades'!O1241)</x:f>
      </x:c>
      <x:c r="P1241" s="14">
        <x:f>IF(G1241="sell",M1241,-M1241)</x:f>
      </x:c>
      <x:c r="Q1241" s="14">
        <x:f>VLOOKUP(N1241,'Currency Rates'!$A$3:$C$32,3,0)</x:f>
      </x:c>
      <x:c r="R1241" s="0">
        <x:f>IF(A1241="SPUS",0,IF(A1241="FWD",0,P1241/Q1241))</x:f>
      </x:c>
    </x:row>
    <x:row r="1242" spans="1:19" x14ac:dyDescent="0.3">
      <x:c r="A1242" s="0">
        <x:f>'Historical Trades'!A1242</x:f>
      </x:c>
      <x:c r="B1242" s="0">
        <x:f>'Historical Trades'!B1242</x:f>
      </x:c>
      <x:c r="C1242" s="23">
        <x:f>'Historical Trades'!C1242</x:f>
      </x:c>
      <x:c r="D1242" s="0">
        <x:f>'Historical Trades'!D1242</x:f>
      </x:c>
      <x:c r="E1242" s="23">
        <x:f>'Historical Trades'!E1242</x:f>
      </x:c>
      <x:c r="F1242" s="0">
        <x:f>'Historical Trades'!F1242</x:f>
      </x:c>
      <x:c r="G1242" s="0">
        <x:f>'Historical Trades'!G1242</x:f>
      </x:c>
      <x:c r="H1242" s="0">
        <x:f>'Historical Trades'!H1242</x:f>
      </x:c>
      <x:c r="I1242" s="0">
        <x:f>'Historical Trades'!I1242</x:f>
      </x:c>
      <x:c r="J1242" s="0">
        <x:f>'Historical Trades'!J1242</x:f>
      </x:c>
      <x:c r="K1242" s="0">
        <x:f>'Historical Trades'!K1242</x:f>
      </x:c>
      <x:c r="L1242" s="0">
        <x:f>'Historical Trades'!L1242</x:f>
      </x:c>
      <x:c r="M1242" s="0">
        <x:f>'Historical Trades'!M1242</x:f>
      </x:c>
      <x:c r="N1242" s="0">
        <x:f>CLEAN('Historical Trades'!O1242)</x:f>
      </x:c>
      <x:c r="P1242" s="14">
        <x:f>IF(G1242="sell",M1242,-M1242)</x:f>
      </x:c>
      <x:c r="Q1242" s="14">
        <x:f>VLOOKUP(N1242,'Currency Rates'!$A$3:$C$32,3,0)</x:f>
      </x:c>
      <x:c r="R1242" s="0">
        <x:f>IF(A1242="SPUS",0,IF(A1242="FWD",0,P1242/Q1242))</x:f>
      </x:c>
    </x:row>
    <x:row r="1243" spans="1:19" x14ac:dyDescent="0.3">
      <x:c r="A1243" s="0">
        <x:f>'Historical Trades'!A1243</x:f>
      </x:c>
      <x:c r="B1243" s="0">
        <x:f>'Historical Trades'!B1243</x:f>
      </x:c>
      <x:c r="C1243" s="23">
        <x:f>'Historical Trades'!C1243</x:f>
      </x:c>
      <x:c r="D1243" s="0">
        <x:f>'Historical Trades'!D1243</x:f>
      </x:c>
      <x:c r="E1243" s="23">
        <x:f>'Historical Trades'!E1243</x:f>
      </x:c>
      <x:c r="F1243" s="0">
        <x:f>'Historical Trades'!F1243</x:f>
      </x:c>
      <x:c r="G1243" s="0">
        <x:f>'Historical Trades'!G1243</x:f>
      </x:c>
      <x:c r="H1243" s="0">
        <x:f>'Historical Trades'!H1243</x:f>
      </x:c>
      <x:c r="I1243" s="0">
        <x:f>'Historical Trades'!I1243</x:f>
      </x:c>
      <x:c r="J1243" s="0">
        <x:f>'Historical Trades'!J1243</x:f>
      </x:c>
      <x:c r="K1243" s="0">
        <x:f>'Historical Trades'!K1243</x:f>
      </x:c>
      <x:c r="L1243" s="0">
        <x:f>'Historical Trades'!L1243</x:f>
      </x:c>
      <x:c r="M1243" s="0">
        <x:f>'Historical Trades'!M1243</x:f>
      </x:c>
      <x:c r="N1243" s="0">
        <x:f>CLEAN('Historical Trades'!O1243)</x:f>
      </x:c>
      <x:c r="P1243" s="14">
        <x:f>IF(G1243="sell",M1243,-M1243)</x:f>
      </x:c>
      <x:c r="Q1243" s="14">
        <x:f>VLOOKUP(N1243,'Currency Rates'!$A$3:$C$32,3,0)</x:f>
      </x:c>
      <x:c r="R1243" s="0">
        <x:f>IF(A1243="SPUS",0,IF(A1243="FWD",0,P1243/Q1243))</x:f>
      </x:c>
    </x:row>
    <x:row r="1244" spans="1:19" x14ac:dyDescent="0.3">
      <x:c r="A1244" s="0">
        <x:f>'Historical Trades'!A1244</x:f>
      </x:c>
      <x:c r="B1244" s="0">
        <x:f>'Historical Trades'!B1244</x:f>
      </x:c>
      <x:c r="C1244" s="23">
        <x:f>'Historical Trades'!C1244</x:f>
      </x:c>
      <x:c r="D1244" s="0">
        <x:f>'Historical Trades'!D1244</x:f>
      </x:c>
      <x:c r="E1244" s="23">
        <x:f>'Historical Trades'!E1244</x:f>
      </x:c>
      <x:c r="F1244" s="0">
        <x:f>'Historical Trades'!F1244</x:f>
      </x:c>
      <x:c r="G1244" s="0">
        <x:f>'Historical Trades'!G1244</x:f>
      </x:c>
      <x:c r="H1244" s="0">
        <x:f>'Historical Trades'!H1244</x:f>
      </x:c>
      <x:c r="I1244" s="0">
        <x:f>'Historical Trades'!I1244</x:f>
      </x:c>
      <x:c r="J1244" s="0">
        <x:f>'Historical Trades'!J1244</x:f>
      </x:c>
      <x:c r="K1244" s="0">
        <x:f>'Historical Trades'!K1244</x:f>
      </x:c>
      <x:c r="L1244" s="0">
        <x:f>'Historical Trades'!L1244</x:f>
      </x:c>
      <x:c r="M1244" s="0">
        <x:f>'Historical Trades'!M1244</x:f>
      </x:c>
      <x:c r="N1244" s="0">
        <x:f>CLEAN('Historical Trades'!O1244)</x:f>
      </x:c>
      <x:c r="P1244" s="14">
        <x:f>IF(G1244="sell",M1244,-M1244)</x:f>
      </x:c>
      <x:c r="Q1244" s="14">
        <x:f>VLOOKUP(N1244,'Currency Rates'!$A$3:$C$32,3,0)</x:f>
      </x:c>
      <x:c r="R1244" s="0">
        <x:f>IF(A1244="SPUS",0,IF(A1244="FWD",0,P1244/Q1244))</x:f>
      </x:c>
    </x:row>
    <x:row r="1245" spans="1:19" x14ac:dyDescent="0.3">
      <x:c r="A1245" s="0">
        <x:f>'Historical Trades'!A1245</x:f>
      </x:c>
      <x:c r="B1245" s="0">
        <x:f>'Historical Trades'!B1245</x:f>
      </x:c>
      <x:c r="C1245" s="23">
        <x:f>'Historical Trades'!C1245</x:f>
      </x:c>
      <x:c r="D1245" s="0">
        <x:f>'Historical Trades'!D1245</x:f>
      </x:c>
      <x:c r="E1245" s="23">
        <x:f>'Historical Trades'!E1245</x:f>
      </x:c>
      <x:c r="F1245" s="0">
        <x:f>'Historical Trades'!F1245</x:f>
      </x:c>
      <x:c r="G1245" s="0">
        <x:f>'Historical Trades'!G1245</x:f>
      </x:c>
      <x:c r="H1245" s="0">
        <x:f>'Historical Trades'!H1245</x:f>
      </x:c>
      <x:c r="I1245" s="0">
        <x:f>'Historical Trades'!I1245</x:f>
      </x:c>
      <x:c r="J1245" s="0">
        <x:f>'Historical Trades'!J1245</x:f>
      </x:c>
      <x:c r="K1245" s="0">
        <x:f>'Historical Trades'!K1245</x:f>
      </x:c>
      <x:c r="L1245" s="0">
        <x:f>'Historical Trades'!L1245</x:f>
      </x:c>
      <x:c r="M1245" s="0">
        <x:f>'Historical Trades'!M1245</x:f>
      </x:c>
      <x:c r="N1245" s="0">
        <x:f>CLEAN('Historical Trades'!O1245)</x:f>
      </x:c>
      <x:c r="P1245" s="14">
        <x:f>IF(G1245="sell",M1245,-M1245)</x:f>
      </x:c>
      <x:c r="Q1245" s="14">
        <x:f>VLOOKUP(N1245,'Currency Rates'!$A$3:$C$32,3,0)</x:f>
      </x:c>
      <x:c r="R1245" s="0">
        <x:f>IF(A1245="SPUS",0,IF(A1245="FWD",0,P1245/Q1245))</x:f>
      </x:c>
    </x:row>
    <x:row r="1246" spans="1:19" x14ac:dyDescent="0.3">
      <x:c r="A1246" s="0">
        <x:f>'Historical Trades'!A1246</x:f>
      </x:c>
      <x:c r="B1246" s="0">
        <x:f>'Historical Trades'!B1246</x:f>
      </x:c>
      <x:c r="C1246" s="23">
        <x:f>'Historical Trades'!C1246</x:f>
      </x:c>
      <x:c r="D1246" s="0">
        <x:f>'Historical Trades'!D1246</x:f>
      </x:c>
      <x:c r="E1246" s="23">
        <x:f>'Historical Trades'!E1246</x:f>
      </x:c>
      <x:c r="F1246" s="0">
        <x:f>'Historical Trades'!F1246</x:f>
      </x:c>
      <x:c r="G1246" s="0">
        <x:f>'Historical Trades'!G1246</x:f>
      </x:c>
      <x:c r="H1246" s="0">
        <x:f>'Historical Trades'!H1246</x:f>
      </x:c>
      <x:c r="I1246" s="0">
        <x:f>'Historical Trades'!I1246</x:f>
      </x:c>
      <x:c r="J1246" s="0">
        <x:f>'Historical Trades'!J1246</x:f>
      </x:c>
      <x:c r="K1246" s="0">
        <x:f>'Historical Trades'!K1246</x:f>
      </x:c>
      <x:c r="L1246" s="0">
        <x:f>'Historical Trades'!L1246</x:f>
      </x:c>
      <x:c r="M1246" s="0">
        <x:f>'Historical Trades'!M1246</x:f>
      </x:c>
      <x:c r="N1246" s="0">
        <x:f>CLEAN('Historical Trades'!O1246)</x:f>
      </x:c>
      <x:c r="P1246" s="14">
        <x:f>IF(G1246="sell",M1246,-M1246)</x:f>
      </x:c>
      <x:c r="Q1246" s="14">
        <x:f>VLOOKUP(N1246,'Currency Rates'!$A$3:$C$32,3,0)</x:f>
      </x:c>
      <x:c r="R1246" s="0">
        <x:f>IF(A1246="SPUS",0,IF(A1246="FWD",0,P1246/Q1246))</x:f>
      </x:c>
    </x:row>
    <x:row r="1247" spans="1:19" x14ac:dyDescent="0.3">
      <x:c r="A1247" s="0">
        <x:f>'Historical Trades'!A1247</x:f>
      </x:c>
      <x:c r="B1247" s="0">
        <x:f>'Historical Trades'!B1247</x:f>
      </x:c>
      <x:c r="C1247" s="23">
        <x:f>'Historical Trades'!C1247</x:f>
      </x:c>
      <x:c r="D1247" s="0">
        <x:f>'Historical Trades'!D1247</x:f>
      </x:c>
      <x:c r="E1247" s="23">
        <x:f>'Historical Trades'!E1247</x:f>
      </x:c>
      <x:c r="F1247" s="0">
        <x:f>'Historical Trades'!F1247</x:f>
      </x:c>
      <x:c r="G1247" s="0">
        <x:f>'Historical Trades'!G1247</x:f>
      </x:c>
      <x:c r="H1247" s="0">
        <x:f>'Historical Trades'!H1247</x:f>
      </x:c>
      <x:c r="I1247" s="0">
        <x:f>'Historical Trades'!I1247</x:f>
      </x:c>
      <x:c r="J1247" s="0">
        <x:f>'Historical Trades'!J1247</x:f>
      </x:c>
      <x:c r="K1247" s="0">
        <x:f>'Historical Trades'!K1247</x:f>
      </x:c>
      <x:c r="L1247" s="0">
        <x:f>'Historical Trades'!L1247</x:f>
      </x:c>
      <x:c r="M1247" s="0">
        <x:f>'Historical Trades'!M1247</x:f>
      </x:c>
      <x:c r="N1247" s="0">
        <x:f>CLEAN('Historical Trades'!O1247)</x:f>
      </x:c>
      <x:c r="P1247" s="14">
        <x:f>IF(G1247="sell",M1247,-M1247)</x:f>
      </x:c>
      <x:c r="Q1247" s="14">
        <x:f>VLOOKUP(N1247,'Currency Rates'!$A$3:$C$32,3,0)</x:f>
      </x:c>
      <x:c r="R1247" s="0">
        <x:f>IF(A1247="SPUS",0,IF(A1247="FWD",0,P1247/Q1247))</x:f>
      </x:c>
    </x:row>
    <x:row r="1248" spans="1:19" x14ac:dyDescent="0.3">
      <x:c r="A1248" s="0">
        <x:f>'Historical Trades'!A1248</x:f>
      </x:c>
      <x:c r="B1248" s="0">
        <x:f>'Historical Trades'!B1248</x:f>
      </x:c>
      <x:c r="C1248" s="23">
        <x:f>'Historical Trades'!C1248</x:f>
      </x:c>
      <x:c r="D1248" s="0">
        <x:f>'Historical Trades'!D1248</x:f>
      </x:c>
      <x:c r="E1248" s="23">
        <x:f>'Historical Trades'!E1248</x:f>
      </x:c>
      <x:c r="F1248" s="0">
        <x:f>'Historical Trades'!F1248</x:f>
      </x:c>
      <x:c r="G1248" s="0">
        <x:f>'Historical Trades'!G1248</x:f>
      </x:c>
      <x:c r="H1248" s="0">
        <x:f>'Historical Trades'!H1248</x:f>
      </x:c>
      <x:c r="I1248" s="0">
        <x:f>'Historical Trades'!I1248</x:f>
      </x:c>
      <x:c r="J1248" s="0">
        <x:f>'Historical Trades'!J1248</x:f>
      </x:c>
      <x:c r="K1248" s="0">
        <x:f>'Historical Trades'!K1248</x:f>
      </x:c>
      <x:c r="L1248" s="0">
        <x:f>'Historical Trades'!L1248</x:f>
      </x:c>
      <x:c r="M1248" s="0">
        <x:f>'Historical Trades'!M1248</x:f>
      </x:c>
      <x:c r="N1248" s="0">
        <x:f>CLEAN('Historical Trades'!O1248)</x:f>
      </x:c>
      <x:c r="P1248" s="14">
        <x:f>IF(G1248="sell",M1248,-M1248)</x:f>
      </x:c>
      <x:c r="Q1248" s="14">
        <x:f>VLOOKUP(N1248,'Currency Rates'!$A$3:$C$32,3,0)</x:f>
      </x:c>
      <x:c r="R1248" s="0">
        <x:f>IF(A1248="SPUS",0,IF(A1248="FWD",0,P1248/Q1248))</x:f>
      </x:c>
    </x:row>
    <x:row r="1249" spans="1:19" x14ac:dyDescent="0.3">
      <x:c r="A1249" s="0">
        <x:f>'Historical Trades'!A1249</x:f>
      </x:c>
      <x:c r="B1249" s="0">
        <x:f>'Historical Trades'!B1249</x:f>
      </x:c>
      <x:c r="C1249" s="23">
        <x:f>'Historical Trades'!C1249</x:f>
      </x:c>
      <x:c r="D1249" s="0">
        <x:f>'Historical Trades'!D1249</x:f>
      </x:c>
      <x:c r="E1249" s="23">
        <x:f>'Historical Trades'!E1249</x:f>
      </x:c>
      <x:c r="F1249" s="0">
        <x:f>'Historical Trades'!F1249</x:f>
      </x:c>
      <x:c r="G1249" s="0">
        <x:f>'Historical Trades'!G1249</x:f>
      </x:c>
      <x:c r="H1249" s="0">
        <x:f>'Historical Trades'!H1249</x:f>
      </x:c>
      <x:c r="I1249" s="0">
        <x:f>'Historical Trades'!I1249</x:f>
      </x:c>
      <x:c r="J1249" s="0">
        <x:f>'Historical Trades'!J1249</x:f>
      </x:c>
      <x:c r="K1249" s="0">
        <x:f>'Historical Trades'!K1249</x:f>
      </x:c>
      <x:c r="L1249" s="0">
        <x:f>'Historical Trades'!L1249</x:f>
      </x:c>
      <x:c r="M1249" s="0">
        <x:f>'Historical Trades'!M1249</x:f>
      </x:c>
      <x:c r="N1249" s="0">
        <x:f>CLEAN('Historical Trades'!O1249)</x:f>
      </x:c>
      <x:c r="P1249" s="14">
        <x:f>IF(G1249="sell",M1249,-M1249)</x:f>
      </x:c>
      <x:c r="Q1249" s="14">
        <x:f>VLOOKUP(N1249,'Currency Rates'!$A$3:$C$32,3,0)</x:f>
      </x:c>
      <x:c r="R1249" s="0">
        <x:f>IF(A1249="SPUS",0,IF(A1249="FWD",0,P1249/Q1249))</x:f>
      </x:c>
    </x:row>
    <x:row r="1250" spans="1:19" x14ac:dyDescent="0.3">
      <x:c r="A1250" s="0">
        <x:f>'Historical Trades'!A1250</x:f>
      </x:c>
      <x:c r="B1250" s="0">
        <x:f>'Historical Trades'!B1250</x:f>
      </x:c>
      <x:c r="C1250" s="23">
        <x:f>'Historical Trades'!C1250</x:f>
      </x:c>
      <x:c r="D1250" s="0">
        <x:f>'Historical Trades'!D1250</x:f>
      </x:c>
      <x:c r="E1250" s="23">
        <x:f>'Historical Trades'!E1250</x:f>
      </x:c>
      <x:c r="F1250" s="0">
        <x:f>'Historical Trades'!F1250</x:f>
      </x:c>
      <x:c r="G1250" s="0">
        <x:f>'Historical Trades'!G1250</x:f>
      </x:c>
      <x:c r="H1250" s="0">
        <x:f>'Historical Trades'!H1250</x:f>
      </x:c>
      <x:c r="I1250" s="0">
        <x:f>'Historical Trades'!I1250</x:f>
      </x:c>
      <x:c r="J1250" s="0">
        <x:f>'Historical Trades'!J1250</x:f>
      </x:c>
      <x:c r="K1250" s="0">
        <x:f>'Historical Trades'!K1250</x:f>
      </x:c>
      <x:c r="L1250" s="0">
        <x:f>'Historical Trades'!L1250</x:f>
      </x:c>
      <x:c r="M1250" s="0">
        <x:f>'Historical Trades'!M1250</x:f>
      </x:c>
      <x:c r="N1250" s="0">
        <x:f>CLEAN('Historical Trades'!O1250)</x:f>
      </x:c>
      <x:c r="P1250" s="14">
        <x:f>IF(G1250="sell",M1250,-M1250)</x:f>
      </x:c>
      <x:c r="Q1250" s="14">
        <x:f>VLOOKUP(N1250,'Currency Rates'!$A$3:$C$32,3,0)</x:f>
      </x:c>
      <x:c r="R1250" s="0">
        <x:f>IF(A1250="SPUS",0,IF(A1250="FWD",0,P1250/Q1250))</x:f>
      </x:c>
    </x:row>
    <x:row r="1251" spans="1:19" x14ac:dyDescent="0.3">
      <x:c r="A1251" s="0">
        <x:f>'Historical Trades'!A1251</x:f>
      </x:c>
      <x:c r="B1251" s="0">
        <x:f>'Historical Trades'!B1251</x:f>
      </x:c>
      <x:c r="C1251" s="23">
        <x:f>'Historical Trades'!C1251</x:f>
      </x:c>
      <x:c r="D1251" s="0">
        <x:f>'Historical Trades'!D1251</x:f>
      </x:c>
      <x:c r="E1251" s="23">
        <x:f>'Historical Trades'!E1251</x:f>
      </x:c>
      <x:c r="F1251" s="0">
        <x:f>'Historical Trades'!F1251</x:f>
      </x:c>
      <x:c r="G1251" s="0">
        <x:f>'Historical Trades'!G1251</x:f>
      </x:c>
      <x:c r="H1251" s="0">
        <x:f>'Historical Trades'!H1251</x:f>
      </x:c>
      <x:c r="I1251" s="0">
        <x:f>'Historical Trades'!I1251</x:f>
      </x:c>
      <x:c r="J1251" s="0">
        <x:f>'Historical Trades'!J1251</x:f>
      </x:c>
      <x:c r="K1251" s="0">
        <x:f>'Historical Trades'!K1251</x:f>
      </x:c>
      <x:c r="L1251" s="0">
        <x:f>'Historical Trades'!L1251</x:f>
      </x:c>
      <x:c r="M1251" s="0">
        <x:f>'Historical Trades'!M1251</x:f>
      </x:c>
      <x:c r="N1251" s="0">
        <x:f>CLEAN('Historical Trades'!O1251)</x:f>
      </x:c>
      <x:c r="P1251" s="14">
        <x:f>IF(G1251="sell",M1251,-M1251)</x:f>
      </x:c>
      <x:c r="Q1251" s="14">
        <x:f>VLOOKUP(N1251,'Currency Rates'!$A$3:$C$32,3,0)</x:f>
      </x:c>
      <x:c r="R1251" s="0">
        <x:f>IF(A1251="SPUS",0,IF(A1251="FWD",0,P1251/Q1251))</x:f>
      </x:c>
    </x:row>
    <x:row r="1252" spans="1:19" x14ac:dyDescent="0.3">
      <x:c r="A1252" s="0">
        <x:f>'Historical Trades'!A1252</x:f>
      </x:c>
      <x:c r="B1252" s="0">
        <x:f>'Historical Trades'!B1252</x:f>
      </x:c>
      <x:c r="C1252" s="23">
        <x:f>'Historical Trades'!C1252</x:f>
      </x:c>
      <x:c r="D1252" s="0">
        <x:f>'Historical Trades'!D1252</x:f>
      </x:c>
      <x:c r="E1252" s="23">
        <x:f>'Historical Trades'!E1252</x:f>
      </x:c>
      <x:c r="F1252" s="0">
        <x:f>'Historical Trades'!F1252</x:f>
      </x:c>
      <x:c r="G1252" s="0">
        <x:f>'Historical Trades'!G1252</x:f>
      </x:c>
      <x:c r="H1252" s="0">
        <x:f>'Historical Trades'!H1252</x:f>
      </x:c>
      <x:c r="I1252" s="0">
        <x:f>'Historical Trades'!I1252</x:f>
      </x:c>
      <x:c r="J1252" s="0">
        <x:f>'Historical Trades'!J1252</x:f>
      </x:c>
      <x:c r="K1252" s="0">
        <x:f>'Historical Trades'!K1252</x:f>
      </x:c>
      <x:c r="L1252" s="0">
        <x:f>'Historical Trades'!L1252</x:f>
      </x:c>
      <x:c r="M1252" s="0">
        <x:f>'Historical Trades'!M1252</x:f>
      </x:c>
      <x:c r="N1252" s="0">
        <x:f>CLEAN('Historical Trades'!O1252)</x:f>
      </x:c>
      <x:c r="P1252" s="14">
        <x:f>IF(G1252="sell",M1252,-M1252)</x:f>
      </x:c>
      <x:c r="Q1252" s="14">
        <x:f>VLOOKUP(N1252,'Currency Rates'!$A$3:$C$32,3,0)</x:f>
      </x:c>
      <x:c r="R1252" s="0">
        <x:f>IF(A1252="SPUS",0,IF(A1252="FWD",0,P1252/Q1252))</x:f>
      </x:c>
    </x:row>
    <x:row r="1253" spans="1:19" x14ac:dyDescent="0.3">
      <x:c r="A1253" s="0">
        <x:f>'Historical Trades'!A1253</x:f>
      </x:c>
      <x:c r="B1253" s="0">
        <x:f>'Historical Trades'!B1253</x:f>
      </x:c>
      <x:c r="C1253" s="23">
        <x:f>'Historical Trades'!C1253</x:f>
      </x:c>
      <x:c r="D1253" s="0">
        <x:f>'Historical Trades'!D1253</x:f>
      </x:c>
      <x:c r="E1253" s="23">
        <x:f>'Historical Trades'!E1253</x:f>
      </x:c>
      <x:c r="F1253" s="0">
        <x:f>'Historical Trades'!F1253</x:f>
      </x:c>
      <x:c r="G1253" s="0">
        <x:f>'Historical Trades'!G1253</x:f>
      </x:c>
      <x:c r="H1253" s="0">
        <x:f>'Historical Trades'!H1253</x:f>
      </x:c>
      <x:c r="I1253" s="0">
        <x:f>'Historical Trades'!I1253</x:f>
      </x:c>
      <x:c r="J1253" s="0">
        <x:f>'Historical Trades'!J1253</x:f>
      </x:c>
      <x:c r="K1253" s="0">
        <x:f>'Historical Trades'!K1253</x:f>
      </x:c>
      <x:c r="L1253" s="0">
        <x:f>'Historical Trades'!L1253</x:f>
      </x:c>
      <x:c r="M1253" s="0">
        <x:f>'Historical Trades'!M1253</x:f>
      </x:c>
      <x:c r="N1253" s="0">
        <x:f>CLEAN('Historical Trades'!O1253)</x:f>
      </x:c>
      <x:c r="P1253" s="14">
        <x:f>IF(G1253="sell",M1253,-M1253)</x:f>
      </x:c>
      <x:c r="Q1253" s="14">
        <x:f>VLOOKUP(N1253,'Currency Rates'!$A$3:$C$32,3,0)</x:f>
      </x:c>
      <x:c r="R1253" s="0">
        <x:f>IF(A1253="SPUS",0,IF(A1253="FWD",0,P1253/Q1253))</x:f>
      </x:c>
    </x:row>
    <x:row r="1254" spans="1:19" x14ac:dyDescent="0.3">
      <x:c r="A1254" s="0">
        <x:f>'Historical Trades'!A1254</x:f>
      </x:c>
      <x:c r="B1254" s="0">
        <x:f>'Historical Trades'!B1254</x:f>
      </x:c>
      <x:c r="C1254" s="23">
        <x:f>'Historical Trades'!C1254</x:f>
      </x:c>
      <x:c r="D1254" s="0">
        <x:f>'Historical Trades'!D1254</x:f>
      </x:c>
      <x:c r="E1254" s="23">
        <x:f>'Historical Trades'!E1254</x:f>
      </x:c>
      <x:c r="F1254" s="0">
        <x:f>'Historical Trades'!F1254</x:f>
      </x:c>
      <x:c r="G1254" s="0">
        <x:f>'Historical Trades'!G1254</x:f>
      </x:c>
      <x:c r="H1254" s="0">
        <x:f>'Historical Trades'!H1254</x:f>
      </x:c>
      <x:c r="I1254" s="0">
        <x:f>'Historical Trades'!I1254</x:f>
      </x:c>
      <x:c r="J1254" s="0">
        <x:f>'Historical Trades'!J1254</x:f>
      </x:c>
      <x:c r="K1254" s="0">
        <x:f>'Historical Trades'!K1254</x:f>
      </x:c>
      <x:c r="L1254" s="0">
        <x:f>'Historical Trades'!L1254</x:f>
      </x:c>
      <x:c r="M1254" s="0">
        <x:f>'Historical Trades'!M1254</x:f>
      </x:c>
      <x:c r="N1254" s="0">
        <x:f>CLEAN('Historical Trades'!O1254)</x:f>
      </x:c>
      <x:c r="P1254" s="14">
        <x:f>IF(G1254="sell",M1254,-M1254)</x:f>
      </x:c>
      <x:c r="Q1254" s="14">
        <x:f>VLOOKUP(N1254,'Currency Rates'!$A$3:$C$32,3,0)</x:f>
      </x:c>
      <x:c r="R1254" s="0">
        <x:f>IF(A1254="SPUS",0,IF(A1254="FWD",0,P1254/Q1254))</x:f>
      </x:c>
    </x:row>
    <x:row r="1255" spans="1:19" x14ac:dyDescent="0.3">
      <x:c r="A1255" s="0">
        <x:f>'Historical Trades'!A1255</x:f>
      </x:c>
      <x:c r="B1255" s="0">
        <x:f>'Historical Trades'!B1255</x:f>
      </x:c>
      <x:c r="C1255" s="23">
        <x:f>'Historical Trades'!C1255</x:f>
      </x:c>
      <x:c r="D1255" s="0">
        <x:f>'Historical Trades'!D1255</x:f>
      </x:c>
      <x:c r="E1255" s="23">
        <x:f>'Historical Trades'!E1255</x:f>
      </x:c>
      <x:c r="F1255" s="0">
        <x:f>'Historical Trades'!F1255</x:f>
      </x:c>
      <x:c r="G1255" s="0">
        <x:f>'Historical Trades'!G1255</x:f>
      </x:c>
      <x:c r="H1255" s="0">
        <x:f>'Historical Trades'!H1255</x:f>
      </x:c>
      <x:c r="I1255" s="0">
        <x:f>'Historical Trades'!I1255</x:f>
      </x:c>
      <x:c r="J1255" s="0">
        <x:f>'Historical Trades'!J1255</x:f>
      </x:c>
      <x:c r="K1255" s="0">
        <x:f>'Historical Trades'!K1255</x:f>
      </x:c>
      <x:c r="L1255" s="0">
        <x:f>'Historical Trades'!L1255</x:f>
      </x:c>
      <x:c r="M1255" s="0">
        <x:f>'Historical Trades'!M1255</x:f>
      </x:c>
      <x:c r="N1255" s="0">
        <x:f>CLEAN('Historical Trades'!O1255)</x:f>
      </x:c>
      <x:c r="P1255" s="14">
        <x:f>IF(G1255="sell",M1255,-M1255)</x:f>
      </x:c>
      <x:c r="Q1255" s="14">
        <x:f>VLOOKUP(N1255,'Currency Rates'!$A$3:$C$32,3,0)</x:f>
      </x:c>
      <x:c r="R1255" s="0">
        <x:f>IF(A1255="SPUS",0,IF(A1255="FWD",0,P1255/Q1255))</x:f>
      </x:c>
    </x:row>
    <x:row r="1256" spans="1:19" x14ac:dyDescent="0.3">
      <x:c r="A1256" s="0">
        <x:f>'Historical Trades'!A1256</x:f>
      </x:c>
      <x:c r="B1256" s="0">
        <x:f>'Historical Trades'!B1256</x:f>
      </x:c>
      <x:c r="C1256" s="23">
        <x:f>'Historical Trades'!C1256</x:f>
      </x:c>
      <x:c r="D1256" s="0">
        <x:f>'Historical Trades'!D1256</x:f>
      </x:c>
      <x:c r="E1256" s="23">
        <x:f>'Historical Trades'!E1256</x:f>
      </x:c>
      <x:c r="F1256" s="0">
        <x:f>'Historical Trades'!F1256</x:f>
      </x:c>
      <x:c r="G1256" s="0">
        <x:f>'Historical Trades'!G1256</x:f>
      </x:c>
      <x:c r="H1256" s="0">
        <x:f>'Historical Trades'!H1256</x:f>
      </x:c>
      <x:c r="I1256" s="0">
        <x:f>'Historical Trades'!I1256</x:f>
      </x:c>
      <x:c r="J1256" s="0">
        <x:f>'Historical Trades'!J1256</x:f>
      </x:c>
      <x:c r="K1256" s="0">
        <x:f>'Historical Trades'!K1256</x:f>
      </x:c>
      <x:c r="L1256" s="0">
        <x:f>'Historical Trades'!L1256</x:f>
      </x:c>
      <x:c r="M1256" s="0">
        <x:f>'Historical Trades'!M1256</x:f>
      </x:c>
      <x:c r="N1256" s="0">
        <x:f>CLEAN('Historical Trades'!O1256)</x:f>
      </x:c>
      <x:c r="P1256" s="14">
        <x:f>IF(G1256="sell",M1256,-M1256)</x:f>
      </x:c>
      <x:c r="Q1256" s="14">
        <x:f>VLOOKUP(N1256,'Currency Rates'!$A$3:$C$32,3,0)</x:f>
      </x:c>
      <x:c r="R1256" s="0">
        <x:f>IF(A1256="SPUS",0,IF(A1256="FWD",0,P1256/Q1256))</x:f>
      </x:c>
    </x:row>
    <x:row r="1257" spans="1:19" x14ac:dyDescent="0.3">
      <x:c r="A1257" s="0">
        <x:f>'Historical Trades'!A1257</x:f>
      </x:c>
      <x:c r="B1257" s="0">
        <x:f>'Historical Trades'!B1257</x:f>
      </x:c>
      <x:c r="C1257" s="23">
        <x:f>'Historical Trades'!C1257</x:f>
      </x:c>
      <x:c r="D1257" s="0">
        <x:f>'Historical Trades'!D1257</x:f>
      </x:c>
      <x:c r="E1257" s="23">
        <x:f>'Historical Trades'!E1257</x:f>
      </x:c>
      <x:c r="F1257" s="0">
        <x:f>'Historical Trades'!F1257</x:f>
      </x:c>
      <x:c r="G1257" s="0">
        <x:f>'Historical Trades'!G1257</x:f>
      </x:c>
      <x:c r="H1257" s="0">
        <x:f>'Historical Trades'!H1257</x:f>
      </x:c>
      <x:c r="I1257" s="0">
        <x:f>'Historical Trades'!I1257</x:f>
      </x:c>
      <x:c r="J1257" s="0">
        <x:f>'Historical Trades'!J1257</x:f>
      </x:c>
      <x:c r="K1257" s="0">
        <x:f>'Historical Trades'!K1257</x:f>
      </x:c>
      <x:c r="L1257" s="0">
        <x:f>'Historical Trades'!L1257</x:f>
      </x:c>
      <x:c r="M1257" s="0">
        <x:f>'Historical Trades'!M1257</x:f>
      </x:c>
      <x:c r="N1257" s="0">
        <x:f>CLEAN('Historical Trades'!O1257)</x:f>
      </x:c>
      <x:c r="P1257" s="14">
        <x:f>IF(G1257="sell",M1257,-M1257)</x:f>
      </x:c>
      <x:c r="Q1257" s="14">
        <x:f>VLOOKUP(N1257,'Currency Rates'!$A$3:$C$32,3,0)</x:f>
      </x:c>
      <x:c r="R1257" s="0">
        <x:f>IF(A1257="SPUS",0,IF(A1257="FWD",0,P1257/Q1257))</x:f>
      </x:c>
    </x:row>
    <x:row r="1258" spans="1:19" x14ac:dyDescent="0.3">
      <x:c r="A1258" s="0">
        <x:f>'Historical Trades'!A1258</x:f>
      </x:c>
      <x:c r="B1258" s="0">
        <x:f>'Historical Trades'!B1258</x:f>
      </x:c>
      <x:c r="C1258" s="23">
        <x:f>'Historical Trades'!C1258</x:f>
      </x:c>
      <x:c r="D1258" s="0">
        <x:f>'Historical Trades'!D1258</x:f>
      </x:c>
      <x:c r="E1258" s="23">
        <x:f>'Historical Trades'!E1258</x:f>
      </x:c>
      <x:c r="F1258" s="0">
        <x:f>'Historical Trades'!F1258</x:f>
      </x:c>
      <x:c r="G1258" s="0">
        <x:f>'Historical Trades'!G1258</x:f>
      </x:c>
      <x:c r="H1258" s="0">
        <x:f>'Historical Trades'!H1258</x:f>
      </x:c>
      <x:c r="I1258" s="0">
        <x:f>'Historical Trades'!I1258</x:f>
      </x:c>
      <x:c r="J1258" s="0">
        <x:f>'Historical Trades'!J1258</x:f>
      </x:c>
      <x:c r="K1258" s="0">
        <x:f>'Historical Trades'!K1258</x:f>
      </x:c>
      <x:c r="L1258" s="0">
        <x:f>'Historical Trades'!L1258</x:f>
      </x:c>
      <x:c r="M1258" s="0">
        <x:f>'Historical Trades'!M1258</x:f>
      </x:c>
      <x:c r="N1258" s="0">
        <x:f>CLEAN('Historical Trades'!O1258)</x:f>
      </x:c>
      <x:c r="P1258" s="14">
        <x:f>IF(G1258="sell",M1258,-M1258)</x:f>
      </x:c>
      <x:c r="Q1258" s="14">
        <x:f>VLOOKUP(N1258,'Currency Rates'!$A$3:$C$32,3,0)</x:f>
      </x:c>
      <x:c r="R1258" s="0">
        <x:f>IF(A1258="SPUS",0,IF(A1258="FWD",0,P1258/Q1258))</x:f>
      </x:c>
    </x:row>
    <x:row r="1259" spans="1:19" x14ac:dyDescent="0.3">
      <x:c r="A1259" s="0">
        <x:f>'Historical Trades'!A1259</x:f>
      </x:c>
      <x:c r="B1259" s="0">
        <x:f>'Historical Trades'!B1259</x:f>
      </x:c>
      <x:c r="C1259" s="23">
        <x:f>'Historical Trades'!C1259</x:f>
      </x:c>
      <x:c r="D1259" s="0">
        <x:f>'Historical Trades'!D1259</x:f>
      </x:c>
      <x:c r="E1259" s="23">
        <x:f>'Historical Trades'!E1259</x:f>
      </x:c>
      <x:c r="F1259" s="0">
        <x:f>'Historical Trades'!F1259</x:f>
      </x:c>
      <x:c r="G1259" s="0">
        <x:f>'Historical Trades'!G1259</x:f>
      </x:c>
      <x:c r="H1259" s="0">
        <x:f>'Historical Trades'!H1259</x:f>
      </x:c>
      <x:c r="I1259" s="0">
        <x:f>'Historical Trades'!I1259</x:f>
      </x:c>
      <x:c r="J1259" s="0">
        <x:f>'Historical Trades'!J1259</x:f>
      </x:c>
      <x:c r="K1259" s="0">
        <x:f>'Historical Trades'!K1259</x:f>
      </x:c>
      <x:c r="L1259" s="0">
        <x:f>'Historical Trades'!L1259</x:f>
      </x:c>
      <x:c r="M1259" s="0">
        <x:f>'Historical Trades'!M1259</x:f>
      </x:c>
      <x:c r="N1259" s="0">
        <x:f>CLEAN('Historical Trades'!O1259)</x:f>
      </x:c>
      <x:c r="P1259" s="14">
        <x:f>IF(G1259="sell",M1259,-M1259)</x:f>
      </x:c>
      <x:c r="Q1259" s="14">
        <x:f>VLOOKUP(N1259,'Currency Rates'!$A$3:$C$32,3,0)</x:f>
      </x:c>
      <x:c r="R1259" s="0">
        <x:f>IF(A1259="SPUS",0,IF(A1259="FWD",0,P1259/Q1259))</x:f>
      </x:c>
    </x:row>
    <x:row r="1260" spans="1:19" x14ac:dyDescent="0.3">
      <x:c r="A1260" s="0">
        <x:f>'Historical Trades'!A1260</x:f>
      </x:c>
      <x:c r="B1260" s="0">
        <x:f>'Historical Trades'!B1260</x:f>
      </x:c>
      <x:c r="C1260" s="23">
        <x:f>'Historical Trades'!C1260</x:f>
      </x:c>
      <x:c r="D1260" s="0">
        <x:f>'Historical Trades'!D1260</x:f>
      </x:c>
      <x:c r="E1260" s="23">
        <x:f>'Historical Trades'!E1260</x:f>
      </x:c>
      <x:c r="F1260" s="0">
        <x:f>'Historical Trades'!F1260</x:f>
      </x:c>
      <x:c r="G1260" s="0">
        <x:f>'Historical Trades'!G1260</x:f>
      </x:c>
      <x:c r="H1260" s="0">
        <x:f>'Historical Trades'!H1260</x:f>
      </x:c>
      <x:c r="I1260" s="0">
        <x:f>'Historical Trades'!I1260</x:f>
      </x:c>
      <x:c r="J1260" s="0">
        <x:f>'Historical Trades'!J1260</x:f>
      </x:c>
      <x:c r="K1260" s="0">
        <x:f>'Historical Trades'!K1260</x:f>
      </x:c>
      <x:c r="L1260" s="0">
        <x:f>'Historical Trades'!L1260</x:f>
      </x:c>
      <x:c r="M1260" s="0">
        <x:f>'Historical Trades'!M1260</x:f>
      </x:c>
      <x:c r="N1260" s="0">
        <x:f>CLEAN('Historical Trades'!O1260)</x:f>
      </x:c>
      <x:c r="P1260" s="14">
        <x:f>IF(G1260="sell",M1260,-M1260)</x:f>
      </x:c>
      <x:c r="Q1260" s="14">
        <x:f>VLOOKUP(N1260,'Currency Rates'!$A$3:$C$32,3,0)</x:f>
      </x:c>
      <x:c r="R1260" s="0">
        <x:f>IF(A1260="SPUS",0,IF(A1260="FWD",0,P1260/Q1260))</x:f>
      </x:c>
    </x:row>
    <x:row r="1261" spans="1:19" x14ac:dyDescent="0.3">
      <x:c r="A1261" s="0">
        <x:f>'Historical Trades'!A1261</x:f>
      </x:c>
      <x:c r="B1261" s="0">
        <x:f>'Historical Trades'!B1261</x:f>
      </x:c>
      <x:c r="C1261" s="23">
        <x:f>'Historical Trades'!C1261</x:f>
      </x:c>
      <x:c r="D1261" s="0">
        <x:f>'Historical Trades'!D1261</x:f>
      </x:c>
      <x:c r="E1261" s="23">
        <x:f>'Historical Trades'!E1261</x:f>
      </x:c>
      <x:c r="F1261" s="0">
        <x:f>'Historical Trades'!F1261</x:f>
      </x:c>
      <x:c r="G1261" s="0">
        <x:f>'Historical Trades'!G1261</x:f>
      </x:c>
      <x:c r="H1261" s="0">
        <x:f>'Historical Trades'!H1261</x:f>
      </x:c>
      <x:c r="I1261" s="0">
        <x:f>'Historical Trades'!I1261</x:f>
      </x:c>
      <x:c r="J1261" s="0">
        <x:f>'Historical Trades'!J1261</x:f>
      </x:c>
      <x:c r="K1261" s="0">
        <x:f>'Historical Trades'!K1261</x:f>
      </x:c>
      <x:c r="L1261" s="0">
        <x:f>'Historical Trades'!L1261</x:f>
      </x:c>
      <x:c r="M1261" s="0">
        <x:f>'Historical Trades'!M1261</x:f>
      </x:c>
      <x:c r="N1261" s="0">
        <x:f>CLEAN('Historical Trades'!O1261)</x:f>
      </x:c>
      <x:c r="P1261" s="14">
        <x:f>IF(G1261="sell",M1261,-M1261)</x:f>
      </x:c>
      <x:c r="Q1261" s="14">
        <x:f>VLOOKUP(N1261,'Currency Rates'!$A$3:$C$32,3,0)</x:f>
      </x:c>
      <x:c r="R1261" s="0">
        <x:f>IF(A1261="SPUS",0,IF(A1261="FWD",0,P1261/Q1261))</x:f>
      </x:c>
    </x:row>
    <x:row r="1262" spans="1:19" x14ac:dyDescent="0.3">
      <x:c r="A1262" s="0">
        <x:f>'Historical Trades'!A1262</x:f>
      </x:c>
      <x:c r="B1262" s="0">
        <x:f>'Historical Trades'!B1262</x:f>
      </x:c>
      <x:c r="C1262" s="23">
        <x:f>'Historical Trades'!C1262</x:f>
      </x:c>
      <x:c r="D1262" s="0">
        <x:f>'Historical Trades'!D1262</x:f>
      </x:c>
      <x:c r="E1262" s="23">
        <x:f>'Historical Trades'!E1262</x:f>
      </x:c>
      <x:c r="F1262" s="0">
        <x:f>'Historical Trades'!F1262</x:f>
      </x:c>
      <x:c r="G1262" s="0">
        <x:f>'Historical Trades'!G1262</x:f>
      </x:c>
      <x:c r="H1262" s="0">
        <x:f>'Historical Trades'!H1262</x:f>
      </x:c>
      <x:c r="I1262" s="0">
        <x:f>'Historical Trades'!I1262</x:f>
      </x:c>
      <x:c r="J1262" s="0">
        <x:f>'Historical Trades'!J1262</x:f>
      </x:c>
      <x:c r="K1262" s="0">
        <x:f>'Historical Trades'!K1262</x:f>
      </x:c>
      <x:c r="L1262" s="0">
        <x:f>'Historical Trades'!L1262</x:f>
      </x:c>
      <x:c r="M1262" s="0">
        <x:f>'Historical Trades'!M1262</x:f>
      </x:c>
      <x:c r="N1262" s="0">
        <x:f>CLEAN('Historical Trades'!O1262)</x:f>
      </x:c>
      <x:c r="P1262" s="14">
        <x:f>IF(G1262="sell",M1262,-M1262)</x:f>
      </x:c>
      <x:c r="Q1262" s="14">
        <x:f>VLOOKUP(N1262,'Currency Rates'!$A$3:$C$32,3,0)</x:f>
      </x:c>
      <x:c r="R1262" s="0">
        <x:f>IF(A1262="SPUS",0,IF(A1262="FWD",0,P1262/Q1262))</x:f>
      </x:c>
    </x:row>
    <x:row r="1263" spans="1:19" x14ac:dyDescent="0.3">
      <x:c r="A1263" s="0">
        <x:f>'Historical Trades'!A1263</x:f>
      </x:c>
      <x:c r="B1263" s="0">
        <x:f>'Historical Trades'!B1263</x:f>
      </x:c>
      <x:c r="C1263" s="23">
        <x:f>'Historical Trades'!C1263</x:f>
      </x:c>
      <x:c r="D1263" s="0">
        <x:f>'Historical Trades'!D1263</x:f>
      </x:c>
      <x:c r="E1263" s="23">
        <x:f>'Historical Trades'!E1263</x:f>
      </x:c>
      <x:c r="F1263" s="0">
        <x:f>'Historical Trades'!F1263</x:f>
      </x:c>
      <x:c r="G1263" s="0">
        <x:f>'Historical Trades'!G1263</x:f>
      </x:c>
      <x:c r="H1263" s="0">
        <x:f>'Historical Trades'!H1263</x:f>
      </x:c>
      <x:c r="I1263" s="0">
        <x:f>'Historical Trades'!I1263</x:f>
      </x:c>
      <x:c r="J1263" s="0">
        <x:f>'Historical Trades'!J1263</x:f>
      </x:c>
      <x:c r="K1263" s="0">
        <x:f>'Historical Trades'!K1263</x:f>
      </x:c>
      <x:c r="L1263" s="0">
        <x:f>'Historical Trades'!L1263</x:f>
      </x:c>
      <x:c r="M1263" s="0">
        <x:f>'Historical Trades'!M1263</x:f>
      </x:c>
      <x:c r="N1263" s="0">
        <x:f>CLEAN('Historical Trades'!O1263)</x:f>
      </x:c>
      <x:c r="P1263" s="14">
        <x:f>IF(G1263="sell",M1263,-M1263)</x:f>
      </x:c>
      <x:c r="Q1263" s="14">
        <x:f>VLOOKUP(N1263,'Currency Rates'!$A$3:$C$32,3,0)</x:f>
      </x:c>
      <x:c r="R1263" s="0">
        <x:f>IF(A1263="SPUS",0,IF(A1263="FWD",0,P1263/Q1263))</x:f>
      </x:c>
    </x:row>
    <x:row r="1264" spans="1:19" x14ac:dyDescent="0.3">
      <x:c r="A1264" s="0">
        <x:f>'Historical Trades'!A1264</x:f>
      </x:c>
      <x:c r="B1264" s="0">
        <x:f>'Historical Trades'!B1264</x:f>
      </x:c>
      <x:c r="C1264" s="23">
        <x:f>'Historical Trades'!C1264</x:f>
      </x:c>
      <x:c r="D1264" s="0">
        <x:f>'Historical Trades'!D1264</x:f>
      </x:c>
      <x:c r="E1264" s="23">
        <x:f>'Historical Trades'!E1264</x:f>
      </x:c>
      <x:c r="F1264" s="0">
        <x:f>'Historical Trades'!F1264</x:f>
      </x:c>
      <x:c r="G1264" s="0">
        <x:f>'Historical Trades'!G1264</x:f>
      </x:c>
      <x:c r="H1264" s="0">
        <x:f>'Historical Trades'!H1264</x:f>
      </x:c>
      <x:c r="I1264" s="0">
        <x:f>'Historical Trades'!I1264</x:f>
      </x:c>
      <x:c r="J1264" s="0">
        <x:f>'Historical Trades'!J1264</x:f>
      </x:c>
      <x:c r="K1264" s="0">
        <x:f>'Historical Trades'!K1264</x:f>
      </x:c>
      <x:c r="L1264" s="0">
        <x:f>'Historical Trades'!L1264</x:f>
      </x:c>
      <x:c r="M1264" s="0">
        <x:f>'Historical Trades'!M1264</x:f>
      </x:c>
      <x:c r="N1264" s="0">
        <x:f>CLEAN('Historical Trades'!O1264)</x:f>
      </x:c>
      <x:c r="P1264" s="14">
        <x:f>IF(G1264="sell",M1264,-M1264)</x:f>
      </x:c>
      <x:c r="Q1264" s="14">
        <x:f>VLOOKUP(N1264,'Currency Rates'!$A$3:$C$32,3,0)</x:f>
      </x:c>
      <x:c r="R1264" s="0">
        <x:f>IF(A1264="SPUS",0,IF(A1264="FWD",0,P1264/Q1264))</x:f>
      </x:c>
    </x:row>
    <x:row r="1265" spans="1:19" x14ac:dyDescent="0.3">
      <x:c r="A1265" s="0">
        <x:f>'Historical Trades'!A1265</x:f>
      </x:c>
      <x:c r="B1265" s="0">
        <x:f>'Historical Trades'!B1265</x:f>
      </x:c>
      <x:c r="C1265" s="23">
        <x:f>'Historical Trades'!C1265</x:f>
      </x:c>
      <x:c r="D1265" s="0">
        <x:f>'Historical Trades'!D1265</x:f>
      </x:c>
      <x:c r="E1265" s="23">
        <x:f>'Historical Trades'!E1265</x:f>
      </x:c>
      <x:c r="F1265" s="0">
        <x:f>'Historical Trades'!F1265</x:f>
      </x:c>
      <x:c r="G1265" s="0">
        <x:f>'Historical Trades'!G1265</x:f>
      </x:c>
      <x:c r="H1265" s="0">
        <x:f>'Historical Trades'!H1265</x:f>
      </x:c>
      <x:c r="I1265" s="0">
        <x:f>'Historical Trades'!I1265</x:f>
      </x:c>
      <x:c r="J1265" s="0">
        <x:f>'Historical Trades'!J1265</x:f>
      </x:c>
      <x:c r="K1265" s="0">
        <x:f>'Historical Trades'!K1265</x:f>
      </x:c>
      <x:c r="L1265" s="0">
        <x:f>'Historical Trades'!L1265</x:f>
      </x:c>
      <x:c r="M1265" s="0">
        <x:f>'Historical Trades'!M1265</x:f>
      </x:c>
      <x:c r="N1265" s="0">
        <x:f>CLEAN('Historical Trades'!O1265)</x:f>
      </x:c>
      <x:c r="P1265" s="14">
        <x:f>IF(G1265="sell",M1265,-M1265)</x:f>
      </x:c>
      <x:c r="Q1265" s="14">
        <x:f>VLOOKUP(N1265,'Currency Rates'!$A$3:$C$32,3,0)</x:f>
      </x:c>
      <x:c r="R1265" s="0">
        <x:f>IF(A1265="SPUS",0,IF(A1265="FWD",0,P1265/Q1265))</x:f>
      </x:c>
    </x:row>
    <x:row r="1266" spans="1:19" x14ac:dyDescent="0.3">
      <x:c r="A1266" s="0">
        <x:f>'Historical Trades'!A1266</x:f>
      </x:c>
      <x:c r="B1266" s="0">
        <x:f>'Historical Trades'!B1266</x:f>
      </x:c>
      <x:c r="C1266" s="23">
        <x:f>'Historical Trades'!C1266</x:f>
      </x:c>
      <x:c r="D1266" s="0">
        <x:f>'Historical Trades'!D1266</x:f>
      </x:c>
      <x:c r="E1266" s="23">
        <x:f>'Historical Trades'!E1266</x:f>
      </x:c>
      <x:c r="F1266" s="0">
        <x:f>'Historical Trades'!F1266</x:f>
      </x:c>
      <x:c r="G1266" s="0">
        <x:f>'Historical Trades'!G1266</x:f>
      </x:c>
      <x:c r="H1266" s="0">
        <x:f>'Historical Trades'!H1266</x:f>
      </x:c>
      <x:c r="I1266" s="0">
        <x:f>'Historical Trades'!I1266</x:f>
      </x:c>
      <x:c r="J1266" s="0">
        <x:f>'Historical Trades'!J1266</x:f>
      </x:c>
      <x:c r="K1266" s="0">
        <x:f>'Historical Trades'!K1266</x:f>
      </x:c>
      <x:c r="L1266" s="0">
        <x:f>'Historical Trades'!L1266</x:f>
      </x:c>
      <x:c r="M1266" s="0">
        <x:f>'Historical Trades'!M1266</x:f>
      </x:c>
      <x:c r="N1266" s="0">
        <x:f>CLEAN('Historical Trades'!O1266)</x:f>
      </x:c>
      <x:c r="P1266" s="14">
        <x:f>IF(G1266="sell",M1266,-M1266)</x:f>
      </x:c>
      <x:c r="Q1266" s="14">
        <x:f>VLOOKUP(N1266,'Currency Rates'!$A$3:$C$32,3,0)</x:f>
      </x:c>
      <x:c r="R1266" s="0">
        <x:f>IF(A1266="SPUS",0,IF(A1266="FWD",0,P1266/Q1266))</x:f>
      </x:c>
    </x:row>
    <x:row r="1267" spans="1:19" x14ac:dyDescent="0.3">
      <x:c r="A1267" s="0">
        <x:f>'Historical Trades'!A1267</x:f>
      </x:c>
      <x:c r="B1267" s="0">
        <x:f>'Historical Trades'!B1267</x:f>
      </x:c>
      <x:c r="C1267" s="23">
        <x:f>'Historical Trades'!C1267</x:f>
      </x:c>
      <x:c r="D1267" s="0">
        <x:f>'Historical Trades'!D1267</x:f>
      </x:c>
      <x:c r="E1267" s="23">
        <x:f>'Historical Trades'!E1267</x:f>
      </x:c>
      <x:c r="F1267" s="0">
        <x:f>'Historical Trades'!F1267</x:f>
      </x:c>
      <x:c r="G1267" s="0">
        <x:f>'Historical Trades'!G1267</x:f>
      </x:c>
      <x:c r="H1267" s="0">
        <x:f>'Historical Trades'!H1267</x:f>
      </x:c>
      <x:c r="I1267" s="0">
        <x:f>'Historical Trades'!I1267</x:f>
      </x:c>
      <x:c r="J1267" s="0">
        <x:f>'Historical Trades'!J1267</x:f>
      </x:c>
      <x:c r="K1267" s="0">
        <x:f>'Historical Trades'!K1267</x:f>
      </x:c>
      <x:c r="L1267" s="0">
        <x:f>'Historical Trades'!L1267</x:f>
      </x:c>
      <x:c r="M1267" s="0">
        <x:f>'Historical Trades'!M1267</x:f>
      </x:c>
      <x:c r="N1267" s="0">
        <x:f>CLEAN('Historical Trades'!O1267)</x:f>
      </x:c>
      <x:c r="P1267" s="14">
        <x:f>IF(G1267="sell",M1267,-M1267)</x:f>
      </x:c>
      <x:c r="Q1267" s="14">
        <x:f>VLOOKUP(N1267,'Currency Rates'!$A$3:$C$32,3,0)</x:f>
      </x:c>
      <x:c r="R1267" s="0">
        <x:f>IF(A1267="SPUS",0,IF(A1267="FWD",0,P1267/Q1267))</x:f>
      </x:c>
    </x:row>
    <x:row r="1268" spans="1:19" x14ac:dyDescent="0.3">
      <x:c r="A1268" s="0">
        <x:f>'Historical Trades'!A1268</x:f>
      </x:c>
      <x:c r="B1268" s="0">
        <x:f>'Historical Trades'!B1268</x:f>
      </x:c>
      <x:c r="C1268" s="23">
        <x:f>'Historical Trades'!C1268</x:f>
      </x:c>
      <x:c r="D1268" s="0">
        <x:f>'Historical Trades'!D1268</x:f>
      </x:c>
      <x:c r="E1268" s="23">
        <x:f>'Historical Trades'!E1268</x:f>
      </x:c>
      <x:c r="F1268" s="0">
        <x:f>'Historical Trades'!F1268</x:f>
      </x:c>
      <x:c r="G1268" s="0">
        <x:f>'Historical Trades'!G1268</x:f>
      </x:c>
      <x:c r="H1268" s="0">
        <x:f>'Historical Trades'!H1268</x:f>
      </x:c>
      <x:c r="I1268" s="0">
        <x:f>'Historical Trades'!I1268</x:f>
      </x:c>
      <x:c r="J1268" s="0">
        <x:f>'Historical Trades'!J1268</x:f>
      </x:c>
      <x:c r="K1268" s="0">
        <x:f>'Historical Trades'!K1268</x:f>
      </x:c>
      <x:c r="L1268" s="0">
        <x:f>'Historical Trades'!L1268</x:f>
      </x:c>
      <x:c r="M1268" s="0">
        <x:f>'Historical Trades'!M1268</x:f>
      </x:c>
      <x:c r="N1268" s="0">
        <x:f>CLEAN('Historical Trades'!O1268)</x:f>
      </x:c>
      <x:c r="P1268" s="14">
        <x:f>IF(G1268="sell",M1268,-M1268)</x:f>
      </x:c>
      <x:c r="Q1268" s="14">
        <x:f>VLOOKUP(N1268,'Currency Rates'!$A$3:$C$32,3,0)</x:f>
      </x:c>
      <x:c r="R1268" s="0">
        <x:f>IF(A1268="SPUS",0,IF(A1268="FWD",0,P1268/Q1268))</x:f>
      </x:c>
    </x:row>
    <x:row r="1269" spans="1:19" x14ac:dyDescent="0.3">
      <x:c r="A1269" s="0">
        <x:f>'Historical Trades'!A1269</x:f>
      </x:c>
      <x:c r="B1269" s="0">
        <x:f>'Historical Trades'!B1269</x:f>
      </x:c>
      <x:c r="C1269" s="23">
        <x:f>'Historical Trades'!C1269</x:f>
      </x:c>
      <x:c r="D1269" s="0">
        <x:f>'Historical Trades'!D1269</x:f>
      </x:c>
      <x:c r="E1269" s="23">
        <x:f>'Historical Trades'!E1269</x:f>
      </x:c>
      <x:c r="F1269" s="0">
        <x:f>'Historical Trades'!F1269</x:f>
      </x:c>
      <x:c r="G1269" s="0">
        <x:f>'Historical Trades'!G1269</x:f>
      </x:c>
      <x:c r="H1269" s="0">
        <x:f>'Historical Trades'!H1269</x:f>
      </x:c>
      <x:c r="I1269" s="0">
        <x:f>'Historical Trades'!I1269</x:f>
      </x:c>
      <x:c r="J1269" s="0">
        <x:f>'Historical Trades'!J1269</x:f>
      </x:c>
      <x:c r="K1269" s="0">
        <x:f>'Historical Trades'!K1269</x:f>
      </x:c>
      <x:c r="L1269" s="0">
        <x:f>'Historical Trades'!L1269</x:f>
      </x:c>
      <x:c r="M1269" s="0">
        <x:f>'Historical Trades'!M1269</x:f>
      </x:c>
      <x:c r="N1269" s="0">
        <x:f>CLEAN('Historical Trades'!O1269)</x:f>
      </x:c>
      <x:c r="P1269" s="14">
        <x:f>IF(G1269="sell",M1269,-M1269)</x:f>
      </x:c>
      <x:c r="Q1269" s="14">
        <x:f>VLOOKUP(N1269,'Currency Rates'!$A$3:$C$32,3,0)</x:f>
      </x:c>
      <x:c r="R1269" s="0">
        <x:f>IF(A1269="SPUS",0,IF(A1269="FWD",0,P1269/Q1269))</x:f>
      </x:c>
    </x:row>
    <x:row r="1270" spans="1:19" x14ac:dyDescent="0.3">
      <x:c r="A1270" s="0">
        <x:f>'Historical Trades'!A1270</x:f>
      </x:c>
      <x:c r="B1270" s="0">
        <x:f>'Historical Trades'!B1270</x:f>
      </x:c>
      <x:c r="C1270" s="23">
        <x:f>'Historical Trades'!C1270</x:f>
      </x:c>
      <x:c r="D1270" s="0">
        <x:f>'Historical Trades'!D1270</x:f>
      </x:c>
      <x:c r="E1270" s="23">
        <x:f>'Historical Trades'!E1270</x:f>
      </x:c>
      <x:c r="F1270" s="0">
        <x:f>'Historical Trades'!F1270</x:f>
      </x:c>
      <x:c r="G1270" s="0">
        <x:f>'Historical Trades'!G1270</x:f>
      </x:c>
      <x:c r="H1270" s="0">
        <x:f>'Historical Trades'!H1270</x:f>
      </x:c>
      <x:c r="I1270" s="0">
        <x:f>'Historical Trades'!I1270</x:f>
      </x:c>
      <x:c r="J1270" s="0">
        <x:f>'Historical Trades'!J1270</x:f>
      </x:c>
      <x:c r="K1270" s="0">
        <x:f>'Historical Trades'!K1270</x:f>
      </x:c>
      <x:c r="L1270" s="0">
        <x:f>'Historical Trades'!L1270</x:f>
      </x:c>
      <x:c r="M1270" s="0">
        <x:f>'Historical Trades'!M1270</x:f>
      </x:c>
      <x:c r="N1270" s="0">
        <x:f>CLEAN('Historical Trades'!O1270)</x:f>
      </x:c>
      <x:c r="P1270" s="14">
        <x:f>IF(G1270="sell",M1270,-M1270)</x:f>
      </x:c>
      <x:c r="Q1270" s="14">
        <x:f>VLOOKUP(N1270,'Currency Rates'!$A$3:$C$32,3,0)</x:f>
      </x:c>
      <x:c r="R1270" s="0">
        <x:f>IF(A1270="SPUS",0,IF(A1270="FWD",0,P1270/Q1270))</x:f>
      </x:c>
    </x:row>
    <x:row r="1271" spans="1:19" x14ac:dyDescent="0.3">
      <x:c r="A1271" s="0">
        <x:f>'Historical Trades'!A1271</x:f>
      </x:c>
      <x:c r="B1271" s="0">
        <x:f>'Historical Trades'!B1271</x:f>
      </x:c>
      <x:c r="C1271" s="23">
        <x:f>'Historical Trades'!C1271</x:f>
      </x:c>
      <x:c r="D1271" s="0">
        <x:f>'Historical Trades'!D1271</x:f>
      </x:c>
      <x:c r="E1271" s="23">
        <x:f>'Historical Trades'!E1271</x:f>
      </x:c>
      <x:c r="F1271" s="0">
        <x:f>'Historical Trades'!F1271</x:f>
      </x:c>
      <x:c r="G1271" s="0">
        <x:f>'Historical Trades'!G1271</x:f>
      </x:c>
      <x:c r="H1271" s="0">
        <x:f>'Historical Trades'!H1271</x:f>
      </x:c>
      <x:c r="I1271" s="0">
        <x:f>'Historical Trades'!I1271</x:f>
      </x:c>
      <x:c r="J1271" s="0">
        <x:f>'Historical Trades'!J1271</x:f>
      </x:c>
      <x:c r="K1271" s="0">
        <x:f>'Historical Trades'!K1271</x:f>
      </x:c>
      <x:c r="L1271" s="0">
        <x:f>'Historical Trades'!L1271</x:f>
      </x:c>
      <x:c r="M1271" s="0">
        <x:f>'Historical Trades'!M1271</x:f>
      </x:c>
      <x:c r="N1271" s="0">
        <x:f>CLEAN('Historical Trades'!O1271)</x:f>
      </x:c>
      <x:c r="P1271" s="14">
        <x:f>IF(G1271="sell",M1271,-M1271)</x:f>
      </x:c>
      <x:c r="Q1271" s="14">
        <x:f>VLOOKUP(N1271,'Currency Rates'!$A$3:$C$32,3,0)</x:f>
      </x:c>
      <x:c r="R1271" s="0">
        <x:f>IF(A1271="SPUS",0,IF(A1271="FWD",0,P1271/Q1271))</x:f>
      </x:c>
    </x:row>
    <x:row r="1272" spans="1:19" x14ac:dyDescent="0.3">
      <x:c r="A1272" s="0">
        <x:f>'Historical Trades'!A1272</x:f>
      </x:c>
      <x:c r="B1272" s="0">
        <x:f>'Historical Trades'!B1272</x:f>
      </x:c>
      <x:c r="C1272" s="23">
        <x:f>'Historical Trades'!C1272</x:f>
      </x:c>
      <x:c r="D1272" s="0">
        <x:f>'Historical Trades'!D1272</x:f>
      </x:c>
      <x:c r="E1272" s="23">
        <x:f>'Historical Trades'!E1272</x:f>
      </x:c>
      <x:c r="F1272" s="0">
        <x:f>'Historical Trades'!F1272</x:f>
      </x:c>
      <x:c r="G1272" s="0">
        <x:f>'Historical Trades'!G1272</x:f>
      </x:c>
      <x:c r="H1272" s="0">
        <x:f>'Historical Trades'!H1272</x:f>
      </x:c>
      <x:c r="I1272" s="0">
        <x:f>'Historical Trades'!I1272</x:f>
      </x:c>
      <x:c r="J1272" s="0">
        <x:f>'Historical Trades'!J1272</x:f>
      </x:c>
      <x:c r="K1272" s="0">
        <x:f>'Historical Trades'!K1272</x:f>
      </x:c>
      <x:c r="L1272" s="0">
        <x:f>'Historical Trades'!L1272</x:f>
      </x:c>
      <x:c r="M1272" s="0">
        <x:f>'Historical Trades'!M1272</x:f>
      </x:c>
      <x:c r="N1272" s="0">
        <x:f>CLEAN('Historical Trades'!O1272)</x:f>
      </x:c>
      <x:c r="P1272" s="14">
        <x:f>IF(G1272="sell",M1272,-M1272)</x:f>
      </x:c>
      <x:c r="Q1272" s="14">
        <x:f>VLOOKUP(N1272,'Currency Rates'!$A$3:$C$32,3,0)</x:f>
      </x:c>
      <x:c r="R1272" s="0">
        <x:f>IF(A1272="SPUS",0,IF(A1272="FWD",0,P1272/Q1272))</x:f>
      </x:c>
    </x:row>
    <x:row r="1273" spans="1:19" x14ac:dyDescent="0.3">
      <x:c r="A1273" s="0">
        <x:f>'Historical Trades'!A1273</x:f>
      </x:c>
      <x:c r="B1273" s="0">
        <x:f>'Historical Trades'!B1273</x:f>
      </x:c>
      <x:c r="C1273" s="23">
        <x:f>'Historical Trades'!C1273</x:f>
      </x:c>
      <x:c r="D1273" s="0">
        <x:f>'Historical Trades'!D1273</x:f>
      </x:c>
      <x:c r="E1273" s="23">
        <x:f>'Historical Trades'!E1273</x:f>
      </x:c>
      <x:c r="F1273" s="0">
        <x:f>'Historical Trades'!F1273</x:f>
      </x:c>
      <x:c r="G1273" s="0">
        <x:f>'Historical Trades'!G1273</x:f>
      </x:c>
      <x:c r="H1273" s="0">
        <x:f>'Historical Trades'!H1273</x:f>
      </x:c>
      <x:c r="I1273" s="0">
        <x:f>'Historical Trades'!I1273</x:f>
      </x:c>
      <x:c r="J1273" s="0">
        <x:f>'Historical Trades'!J1273</x:f>
      </x:c>
      <x:c r="K1273" s="0">
        <x:f>'Historical Trades'!K1273</x:f>
      </x:c>
      <x:c r="L1273" s="0">
        <x:f>'Historical Trades'!L1273</x:f>
      </x:c>
      <x:c r="M1273" s="0">
        <x:f>'Historical Trades'!M1273</x:f>
      </x:c>
      <x:c r="N1273" s="0">
        <x:f>CLEAN('Historical Trades'!O1273)</x:f>
      </x:c>
      <x:c r="P1273" s="14">
        <x:f>IF(G1273="sell",M1273,-M1273)</x:f>
      </x:c>
      <x:c r="Q1273" s="14">
        <x:f>VLOOKUP(N1273,'Currency Rates'!$A$3:$C$32,3,0)</x:f>
      </x:c>
      <x:c r="R1273" s="0">
        <x:f>IF(A1273="SPUS",0,IF(A1273="FWD",0,P1273/Q1273))</x:f>
      </x:c>
    </x:row>
    <x:row r="1274" spans="1:19" x14ac:dyDescent="0.3">
      <x:c r="A1274" s="0">
        <x:f>'Historical Trades'!A1274</x:f>
      </x:c>
      <x:c r="B1274" s="0">
        <x:f>'Historical Trades'!B1274</x:f>
      </x:c>
      <x:c r="C1274" s="23">
        <x:f>'Historical Trades'!C1274</x:f>
      </x:c>
      <x:c r="D1274" s="0">
        <x:f>'Historical Trades'!D1274</x:f>
      </x:c>
      <x:c r="E1274" s="23">
        <x:f>'Historical Trades'!E1274</x:f>
      </x:c>
      <x:c r="F1274" s="0">
        <x:f>'Historical Trades'!F1274</x:f>
      </x:c>
      <x:c r="G1274" s="0">
        <x:f>'Historical Trades'!G1274</x:f>
      </x:c>
      <x:c r="H1274" s="0">
        <x:f>'Historical Trades'!H1274</x:f>
      </x:c>
      <x:c r="I1274" s="0">
        <x:f>'Historical Trades'!I1274</x:f>
      </x:c>
      <x:c r="J1274" s="0">
        <x:f>'Historical Trades'!J1274</x:f>
      </x:c>
      <x:c r="K1274" s="0">
        <x:f>'Historical Trades'!K1274</x:f>
      </x:c>
      <x:c r="L1274" s="0">
        <x:f>'Historical Trades'!L1274</x:f>
      </x:c>
      <x:c r="M1274" s="0">
        <x:f>'Historical Trades'!M1274</x:f>
      </x:c>
      <x:c r="N1274" s="0">
        <x:f>CLEAN('Historical Trades'!O1274)</x:f>
      </x:c>
      <x:c r="P1274" s="14">
        <x:f>IF(G1274="sell",M1274,-M1274)</x:f>
      </x:c>
      <x:c r="Q1274" s="14">
        <x:f>VLOOKUP(N1274,'Currency Rates'!$A$3:$C$32,3,0)</x:f>
      </x:c>
      <x:c r="R1274" s="0">
        <x:f>IF(A1274="SPUS",0,IF(A1274="FWD",0,P1274/Q1274))</x:f>
      </x:c>
    </x:row>
    <x:row r="1275" spans="1:19" x14ac:dyDescent="0.3">
      <x:c r="A1275" s="0">
        <x:f>'Historical Trades'!A1275</x:f>
      </x:c>
      <x:c r="B1275" s="0">
        <x:f>'Historical Trades'!B1275</x:f>
      </x:c>
      <x:c r="C1275" s="23">
        <x:f>'Historical Trades'!C1275</x:f>
      </x:c>
      <x:c r="D1275" s="0">
        <x:f>'Historical Trades'!D1275</x:f>
      </x:c>
      <x:c r="E1275" s="23">
        <x:f>'Historical Trades'!E1275</x:f>
      </x:c>
      <x:c r="F1275" s="0">
        <x:f>'Historical Trades'!F1275</x:f>
      </x:c>
      <x:c r="G1275" s="0">
        <x:f>'Historical Trades'!G1275</x:f>
      </x:c>
      <x:c r="H1275" s="0">
        <x:f>'Historical Trades'!H1275</x:f>
      </x:c>
      <x:c r="I1275" s="0">
        <x:f>'Historical Trades'!I1275</x:f>
      </x:c>
      <x:c r="J1275" s="0">
        <x:f>'Historical Trades'!J1275</x:f>
      </x:c>
      <x:c r="K1275" s="0">
        <x:f>'Historical Trades'!K1275</x:f>
      </x:c>
      <x:c r="L1275" s="0">
        <x:f>'Historical Trades'!L1275</x:f>
      </x:c>
      <x:c r="M1275" s="0">
        <x:f>'Historical Trades'!M1275</x:f>
      </x:c>
      <x:c r="N1275" s="0">
        <x:f>CLEAN('Historical Trades'!O1275)</x:f>
      </x:c>
      <x:c r="P1275" s="14">
        <x:f>IF(G1275="sell",M1275,-M1275)</x:f>
      </x:c>
      <x:c r="Q1275" s="14">
        <x:f>VLOOKUP(N1275,'Currency Rates'!$A$3:$C$32,3,0)</x:f>
      </x:c>
      <x:c r="R1275" s="0">
        <x:f>IF(A1275="SPUS",0,IF(A1275="FWD",0,P1275/Q1275))</x:f>
      </x:c>
    </x:row>
    <x:row r="1276" spans="1:19" x14ac:dyDescent="0.3">
      <x:c r="A1276" s="0">
        <x:f>'Historical Trades'!A1276</x:f>
      </x:c>
      <x:c r="B1276" s="0">
        <x:f>'Historical Trades'!B1276</x:f>
      </x:c>
      <x:c r="C1276" s="23">
        <x:f>'Historical Trades'!C1276</x:f>
      </x:c>
      <x:c r="D1276" s="0">
        <x:f>'Historical Trades'!D1276</x:f>
      </x:c>
      <x:c r="E1276" s="23">
        <x:f>'Historical Trades'!E1276</x:f>
      </x:c>
      <x:c r="F1276" s="0">
        <x:f>'Historical Trades'!F1276</x:f>
      </x:c>
      <x:c r="G1276" s="0">
        <x:f>'Historical Trades'!G1276</x:f>
      </x:c>
      <x:c r="H1276" s="0">
        <x:f>'Historical Trades'!H1276</x:f>
      </x:c>
      <x:c r="I1276" s="0">
        <x:f>'Historical Trades'!I1276</x:f>
      </x:c>
      <x:c r="J1276" s="0">
        <x:f>'Historical Trades'!J1276</x:f>
      </x:c>
      <x:c r="K1276" s="0">
        <x:f>'Historical Trades'!K1276</x:f>
      </x:c>
      <x:c r="L1276" s="0">
        <x:f>'Historical Trades'!L1276</x:f>
      </x:c>
      <x:c r="M1276" s="0">
        <x:f>'Historical Trades'!M1276</x:f>
      </x:c>
      <x:c r="N1276" s="0">
        <x:f>CLEAN('Historical Trades'!O1276)</x:f>
      </x:c>
      <x:c r="P1276" s="14">
        <x:f>IF(G1276="sell",M1276,-M1276)</x:f>
      </x:c>
      <x:c r="Q1276" s="14">
        <x:f>VLOOKUP(N1276,'Currency Rates'!$A$3:$C$32,3,0)</x:f>
      </x:c>
      <x:c r="R1276" s="0">
        <x:f>IF(A1276="SPUS",0,IF(A1276="FWD",0,P1276/Q1276))</x:f>
      </x:c>
    </x:row>
    <x:row r="1277" spans="1:19" x14ac:dyDescent="0.3">
      <x:c r="A1277" s="0">
        <x:f>'Historical Trades'!A1277</x:f>
      </x:c>
      <x:c r="B1277" s="0">
        <x:f>'Historical Trades'!B1277</x:f>
      </x:c>
      <x:c r="C1277" s="23">
        <x:f>'Historical Trades'!C1277</x:f>
      </x:c>
      <x:c r="D1277" s="0">
        <x:f>'Historical Trades'!D1277</x:f>
      </x:c>
      <x:c r="E1277" s="23">
        <x:f>'Historical Trades'!E1277</x:f>
      </x:c>
      <x:c r="F1277" s="0">
        <x:f>'Historical Trades'!F1277</x:f>
      </x:c>
      <x:c r="G1277" s="0">
        <x:f>'Historical Trades'!G1277</x:f>
      </x:c>
      <x:c r="H1277" s="0">
        <x:f>'Historical Trades'!H1277</x:f>
      </x:c>
      <x:c r="I1277" s="0">
        <x:f>'Historical Trades'!I1277</x:f>
      </x:c>
      <x:c r="J1277" s="0">
        <x:f>'Historical Trades'!J1277</x:f>
      </x:c>
      <x:c r="K1277" s="0">
        <x:f>'Historical Trades'!K1277</x:f>
      </x:c>
      <x:c r="L1277" s="0">
        <x:f>'Historical Trades'!L1277</x:f>
      </x:c>
      <x:c r="M1277" s="0">
        <x:f>'Historical Trades'!M1277</x:f>
      </x:c>
      <x:c r="N1277" s="0">
        <x:f>CLEAN('Historical Trades'!O1277)</x:f>
      </x:c>
      <x:c r="P1277" s="14">
        <x:f>IF(G1277="sell",M1277,-M1277)</x:f>
      </x:c>
      <x:c r="Q1277" s="14">
        <x:f>VLOOKUP(N1277,'Currency Rates'!$A$3:$C$32,3,0)</x:f>
      </x:c>
      <x:c r="R1277" s="0">
        <x:f>IF(A1277="SPUS",0,IF(A1277="FWD",0,P1277/Q1277))</x:f>
      </x:c>
    </x:row>
    <x:row r="1278" spans="1:19" x14ac:dyDescent="0.3">
      <x:c r="A1278" s="0">
        <x:f>'Historical Trades'!A1278</x:f>
      </x:c>
      <x:c r="B1278" s="0">
        <x:f>'Historical Trades'!B1278</x:f>
      </x:c>
      <x:c r="C1278" s="23">
        <x:f>'Historical Trades'!C1278</x:f>
      </x:c>
      <x:c r="D1278" s="0">
        <x:f>'Historical Trades'!D1278</x:f>
      </x:c>
      <x:c r="E1278" s="23">
        <x:f>'Historical Trades'!E1278</x:f>
      </x:c>
      <x:c r="F1278" s="0">
        <x:f>'Historical Trades'!F1278</x:f>
      </x:c>
      <x:c r="G1278" s="0">
        <x:f>'Historical Trades'!G1278</x:f>
      </x:c>
      <x:c r="H1278" s="0">
        <x:f>'Historical Trades'!H1278</x:f>
      </x:c>
      <x:c r="I1278" s="0">
        <x:f>'Historical Trades'!I1278</x:f>
      </x:c>
      <x:c r="J1278" s="0">
        <x:f>'Historical Trades'!J1278</x:f>
      </x:c>
      <x:c r="K1278" s="0">
        <x:f>'Historical Trades'!K1278</x:f>
      </x:c>
      <x:c r="L1278" s="0">
        <x:f>'Historical Trades'!L1278</x:f>
      </x:c>
      <x:c r="M1278" s="0">
        <x:f>'Historical Trades'!M1278</x:f>
      </x:c>
      <x:c r="N1278" s="0">
        <x:f>CLEAN('Historical Trades'!O1278)</x:f>
      </x:c>
      <x:c r="P1278" s="14">
        <x:f>IF(G1278="sell",M1278,-M1278)</x:f>
      </x:c>
      <x:c r="Q1278" s="14">
        <x:f>VLOOKUP(N1278,'Currency Rates'!$A$3:$C$32,3,0)</x:f>
      </x:c>
      <x:c r="R1278" s="0">
        <x:f>IF(A1278="SPUS",0,IF(A1278="FWD",0,P1278/Q1278))</x:f>
      </x:c>
    </x:row>
    <x:row r="1279" spans="1:19" x14ac:dyDescent="0.3">
      <x:c r="A1279" s="0">
        <x:f>'Historical Trades'!A1279</x:f>
      </x:c>
      <x:c r="B1279" s="0">
        <x:f>'Historical Trades'!B1279</x:f>
      </x:c>
      <x:c r="C1279" s="23">
        <x:f>'Historical Trades'!C1279</x:f>
      </x:c>
      <x:c r="D1279" s="0">
        <x:f>'Historical Trades'!D1279</x:f>
      </x:c>
      <x:c r="E1279" s="23">
        <x:f>'Historical Trades'!E1279</x:f>
      </x:c>
      <x:c r="F1279" s="0">
        <x:f>'Historical Trades'!F1279</x:f>
      </x:c>
      <x:c r="G1279" s="0">
        <x:f>'Historical Trades'!G1279</x:f>
      </x:c>
      <x:c r="H1279" s="0">
        <x:f>'Historical Trades'!H1279</x:f>
      </x:c>
      <x:c r="I1279" s="0">
        <x:f>'Historical Trades'!I1279</x:f>
      </x:c>
      <x:c r="J1279" s="0">
        <x:f>'Historical Trades'!J1279</x:f>
      </x:c>
      <x:c r="K1279" s="0">
        <x:f>'Historical Trades'!K1279</x:f>
      </x:c>
      <x:c r="L1279" s="0">
        <x:f>'Historical Trades'!L1279</x:f>
      </x:c>
      <x:c r="M1279" s="0">
        <x:f>'Historical Trades'!M1279</x:f>
      </x:c>
      <x:c r="N1279" s="0">
        <x:f>CLEAN('Historical Trades'!O1279)</x:f>
      </x:c>
      <x:c r="P1279" s="14">
        <x:f>IF(G1279="sell",M1279,-M1279)</x:f>
      </x:c>
      <x:c r="Q1279" s="14">
        <x:f>VLOOKUP(N1279,'Currency Rates'!$A$3:$C$32,3,0)</x:f>
      </x:c>
      <x:c r="R1279" s="0">
        <x:f>IF(A1279="SPUS",0,IF(A1279="FWD",0,P1279/Q1279))</x:f>
      </x:c>
    </x:row>
    <x:row r="1280" spans="1:19" x14ac:dyDescent="0.3">
      <x:c r="A1280" s="0">
        <x:f>'Historical Trades'!A1280</x:f>
      </x:c>
      <x:c r="B1280" s="0">
        <x:f>'Historical Trades'!B1280</x:f>
      </x:c>
      <x:c r="C1280" s="23">
        <x:f>'Historical Trades'!C1280</x:f>
      </x:c>
      <x:c r="D1280" s="0">
        <x:f>'Historical Trades'!D1280</x:f>
      </x:c>
      <x:c r="E1280" s="23">
        <x:f>'Historical Trades'!E1280</x:f>
      </x:c>
      <x:c r="F1280" s="0">
        <x:f>'Historical Trades'!F1280</x:f>
      </x:c>
      <x:c r="G1280" s="0">
        <x:f>'Historical Trades'!G1280</x:f>
      </x:c>
      <x:c r="H1280" s="0">
        <x:f>'Historical Trades'!H1280</x:f>
      </x:c>
      <x:c r="I1280" s="0">
        <x:f>'Historical Trades'!I1280</x:f>
      </x:c>
      <x:c r="J1280" s="0">
        <x:f>'Historical Trades'!J1280</x:f>
      </x:c>
      <x:c r="K1280" s="0">
        <x:f>'Historical Trades'!K1280</x:f>
      </x:c>
      <x:c r="L1280" s="0">
        <x:f>'Historical Trades'!L1280</x:f>
      </x:c>
      <x:c r="M1280" s="0">
        <x:f>'Historical Trades'!M1280</x:f>
      </x:c>
      <x:c r="N1280" s="0">
        <x:f>CLEAN('Historical Trades'!O1280)</x:f>
      </x:c>
      <x:c r="P1280" s="14">
        <x:f>IF(G1280="sell",M1280,-M1280)</x:f>
      </x:c>
      <x:c r="Q1280" s="14">
        <x:f>VLOOKUP(N1280,'Currency Rates'!$A$3:$C$32,3,0)</x:f>
      </x:c>
      <x:c r="R1280" s="0">
        <x:f>IF(A1280="SPUS",0,IF(A1280="FWD",0,P1280/Q1280))</x:f>
      </x:c>
    </x:row>
    <x:row r="1281" spans="1:19" x14ac:dyDescent="0.3">
      <x:c r="A1281" s="0">
        <x:f>'Historical Trades'!A1281</x:f>
      </x:c>
      <x:c r="B1281" s="0">
        <x:f>'Historical Trades'!B1281</x:f>
      </x:c>
      <x:c r="C1281" s="23">
        <x:f>'Historical Trades'!C1281</x:f>
      </x:c>
      <x:c r="D1281" s="0">
        <x:f>'Historical Trades'!D1281</x:f>
      </x:c>
      <x:c r="E1281" s="23">
        <x:f>'Historical Trades'!E1281</x:f>
      </x:c>
      <x:c r="F1281" s="0">
        <x:f>'Historical Trades'!F1281</x:f>
      </x:c>
      <x:c r="G1281" s="0">
        <x:f>'Historical Trades'!G1281</x:f>
      </x:c>
      <x:c r="H1281" s="0">
        <x:f>'Historical Trades'!H1281</x:f>
      </x:c>
      <x:c r="I1281" s="0">
        <x:f>'Historical Trades'!I1281</x:f>
      </x:c>
      <x:c r="J1281" s="0">
        <x:f>'Historical Trades'!J1281</x:f>
      </x:c>
      <x:c r="K1281" s="0">
        <x:f>'Historical Trades'!K1281</x:f>
      </x:c>
      <x:c r="L1281" s="0">
        <x:f>'Historical Trades'!L1281</x:f>
      </x:c>
      <x:c r="M1281" s="0">
        <x:f>'Historical Trades'!M1281</x:f>
      </x:c>
      <x:c r="N1281" s="0">
        <x:f>CLEAN('Historical Trades'!O1281)</x:f>
      </x:c>
      <x:c r="P1281" s="14">
        <x:f>IF(G1281="sell",M1281,-M1281)</x:f>
      </x:c>
      <x:c r="Q1281" s="14">
        <x:f>VLOOKUP(N1281,'Currency Rates'!$A$3:$C$32,3,0)</x:f>
      </x:c>
      <x:c r="R1281" s="0">
        <x:f>IF(A1281="SPUS",0,IF(A1281="FWD",0,P1281/Q1281))</x:f>
      </x:c>
    </x:row>
    <x:row r="1282" spans="1:19" x14ac:dyDescent="0.3">
      <x:c r="A1282" s="0">
        <x:f>'Historical Trades'!A1282</x:f>
      </x:c>
      <x:c r="B1282" s="0">
        <x:f>'Historical Trades'!B1282</x:f>
      </x:c>
      <x:c r="C1282" s="23">
        <x:f>'Historical Trades'!C1282</x:f>
      </x:c>
      <x:c r="D1282" s="0">
        <x:f>'Historical Trades'!D1282</x:f>
      </x:c>
      <x:c r="E1282" s="23">
        <x:f>'Historical Trades'!E1282</x:f>
      </x:c>
      <x:c r="F1282" s="0">
        <x:f>'Historical Trades'!F1282</x:f>
      </x:c>
      <x:c r="G1282" s="0">
        <x:f>'Historical Trades'!G1282</x:f>
      </x:c>
      <x:c r="H1282" s="0">
        <x:f>'Historical Trades'!H1282</x:f>
      </x:c>
      <x:c r="I1282" s="0">
        <x:f>'Historical Trades'!I1282</x:f>
      </x:c>
      <x:c r="J1282" s="0">
        <x:f>'Historical Trades'!J1282</x:f>
      </x:c>
      <x:c r="K1282" s="0">
        <x:f>'Historical Trades'!K1282</x:f>
      </x:c>
      <x:c r="L1282" s="0">
        <x:f>'Historical Trades'!L1282</x:f>
      </x:c>
      <x:c r="M1282" s="0">
        <x:f>'Historical Trades'!M1282</x:f>
      </x:c>
      <x:c r="N1282" s="0">
        <x:f>CLEAN('Historical Trades'!O1282)</x:f>
      </x:c>
      <x:c r="P1282" s="14">
        <x:f>IF(G1282="sell",M1282,-M1282)</x:f>
      </x:c>
      <x:c r="Q1282" s="14">
        <x:f>VLOOKUP(N1282,'Currency Rates'!$A$3:$C$32,3,0)</x:f>
      </x:c>
      <x:c r="R1282" s="0">
        <x:f>IF(A1282="SPUS",0,IF(A1282="FWD",0,P1282/Q1282))</x:f>
      </x:c>
    </x:row>
    <x:row r="1283" spans="1:19" x14ac:dyDescent="0.3">
      <x:c r="A1283" s="0">
        <x:f>'Historical Trades'!A1283</x:f>
      </x:c>
      <x:c r="B1283" s="0">
        <x:f>'Historical Trades'!B1283</x:f>
      </x:c>
      <x:c r="C1283" s="23">
        <x:f>'Historical Trades'!C1283</x:f>
      </x:c>
      <x:c r="D1283" s="0">
        <x:f>'Historical Trades'!D1283</x:f>
      </x:c>
      <x:c r="E1283" s="23">
        <x:f>'Historical Trades'!E1283</x:f>
      </x:c>
      <x:c r="F1283" s="0">
        <x:f>'Historical Trades'!F1283</x:f>
      </x:c>
      <x:c r="G1283" s="0">
        <x:f>'Historical Trades'!G1283</x:f>
      </x:c>
      <x:c r="H1283" s="0">
        <x:f>'Historical Trades'!H1283</x:f>
      </x:c>
      <x:c r="I1283" s="0">
        <x:f>'Historical Trades'!I1283</x:f>
      </x:c>
      <x:c r="J1283" s="0">
        <x:f>'Historical Trades'!J1283</x:f>
      </x:c>
      <x:c r="K1283" s="0">
        <x:f>'Historical Trades'!K1283</x:f>
      </x:c>
      <x:c r="L1283" s="0">
        <x:f>'Historical Trades'!L1283</x:f>
      </x:c>
      <x:c r="M1283" s="0">
        <x:f>'Historical Trades'!M1283</x:f>
      </x:c>
      <x:c r="N1283" s="0">
        <x:f>CLEAN('Historical Trades'!O1283)</x:f>
      </x:c>
      <x:c r="P1283" s="14">
        <x:f>IF(G1283="sell",M1283,-M1283)</x:f>
      </x:c>
      <x:c r="Q1283" s="14">
        <x:f>VLOOKUP(N1283,'Currency Rates'!$A$3:$C$32,3,0)</x:f>
      </x:c>
      <x:c r="R1283" s="0">
        <x:f>IF(A1283="SPUS",0,IF(A1283="FWD",0,P1283/Q1283))</x:f>
      </x:c>
    </x:row>
    <x:row r="1284" spans="1:19" x14ac:dyDescent="0.3">
      <x:c r="A1284" s="0">
        <x:f>'Historical Trades'!A1284</x:f>
      </x:c>
      <x:c r="B1284" s="0">
        <x:f>'Historical Trades'!B1284</x:f>
      </x:c>
      <x:c r="C1284" s="23">
        <x:f>'Historical Trades'!C1284</x:f>
      </x:c>
      <x:c r="D1284" s="0">
        <x:f>'Historical Trades'!D1284</x:f>
      </x:c>
      <x:c r="E1284" s="23">
        <x:f>'Historical Trades'!E1284</x:f>
      </x:c>
      <x:c r="F1284" s="0">
        <x:f>'Historical Trades'!F1284</x:f>
      </x:c>
      <x:c r="G1284" s="0">
        <x:f>'Historical Trades'!G1284</x:f>
      </x:c>
      <x:c r="H1284" s="0">
        <x:f>'Historical Trades'!H1284</x:f>
      </x:c>
      <x:c r="I1284" s="0">
        <x:f>'Historical Trades'!I1284</x:f>
      </x:c>
      <x:c r="J1284" s="0">
        <x:f>'Historical Trades'!J1284</x:f>
      </x:c>
      <x:c r="K1284" s="0">
        <x:f>'Historical Trades'!K1284</x:f>
      </x:c>
      <x:c r="L1284" s="0">
        <x:f>'Historical Trades'!L1284</x:f>
      </x:c>
      <x:c r="M1284" s="0">
        <x:f>'Historical Trades'!M1284</x:f>
      </x:c>
      <x:c r="N1284" s="0">
        <x:f>CLEAN('Historical Trades'!O1284)</x:f>
      </x:c>
      <x:c r="P1284" s="14">
        <x:f>IF(G1284="sell",M1284,-M1284)</x:f>
      </x:c>
      <x:c r="Q1284" s="14">
        <x:f>VLOOKUP(N1284,'Currency Rates'!$A$3:$C$32,3,0)</x:f>
      </x:c>
      <x:c r="R1284" s="0">
        <x:f>IF(A1284="SPUS",0,IF(A1284="FWD",0,P1284/Q1284))</x:f>
      </x:c>
    </x:row>
    <x:row r="1285" spans="1:19" x14ac:dyDescent="0.3">
      <x:c r="A1285" s="0">
        <x:f>'Historical Trades'!A1285</x:f>
      </x:c>
      <x:c r="B1285" s="0">
        <x:f>'Historical Trades'!B1285</x:f>
      </x:c>
      <x:c r="C1285" s="23">
        <x:f>'Historical Trades'!C1285</x:f>
      </x:c>
      <x:c r="D1285" s="0">
        <x:f>'Historical Trades'!D1285</x:f>
      </x:c>
      <x:c r="E1285" s="23">
        <x:f>'Historical Trades'!E1285</x:f>
      </x:c>
      <x:c r="F1285" s="0">
        <x:f>'Historical Trades'!F1285</x:f>
      </x:c>
      <x:c r="G1285" s="0">
        <x:f>'Historical Trades'!G1285</x:f>
      </x:c>
      <x:c r="H1285" s="0">
        <x:f>'Historical Trades'!H1285</x:f>
      </x:c>
      <x:c r="I1285" s="0">
        <x:f>'Historical Trades'!I1285</x:f>
      </x:c>
      <x:c r="J1285" s="0">
        <x:f>'Historical Trades'!J1285</x:f>
      </x:c>
      <x:c r="K1285" s="0">
        <x:f>'Historical Trades'!K1285</x:f>
      </x:c>
      <x:c r="L1285" s="0">
        <x:f>'Historical Trades'!L1285</x:f>
      </x:c>
      <x:c r="M1285" s="0">
        <x:f>'Historical Trades'!M1285</x:f>
      </x:c>
      <x:c r="N1285" s="0">
        <x:f>CLEAN('Historical Trades'!O1285)</x:f>
      </x:c>
      <x:c r="P1285" s="14">
        <x:f>IF(G1285="sell",M1285,-M1285)</x:f>
      </x:c>
      <x:c r="Q1285" s="14">
        <x:f>VLOOKUP(N1285,'Currency Rates'!$A$3:$C$32,3,0)</x:f>
      </x:c>
      <x:c r="R1285" s="0">
        <x:f>IF(A1285="SPUS",0,IF(A1285="FWD",0,P1285/Q1285))</x:f>
      </x:c>
    </x:row>
    <x:row r="1286" spans="1:19" x14ac:dyDescent="0.3">
      <x:c r="A1286" s="0">
        <x:f>'Historical Trades'!A1286</x:f>
      </x:c>
      <x:c r="B1286" s="0">
        <x:f>'Historical Trades'!B1286</x:f>
      </x:c>
      <x:c r="C1286" s="23">
        <x:f>'Historical Trades'!C1286</x:f>
      </x:c>
      <x:c r="D1286" s="0">
        <x:f>'Historical Trades'!D1286</x:f>
      </x:c>
      <x:c r="E1286" s="23">
        <x:f>'Historical Trades'!E1286</x:f>
      </x:c>
      <x:c r="F1286" s="0">
        <x:f>'Historical Trades'!F1286</x:f>
      </x:c>
      <x:c r="G1286" s="0">
        <x:f>'Historical Trades'!G1286</x:f>
      </x:c>
      <x:c r="H1286" s="0">
        <x:f>'Historical Trades'!H1286</x:f>
      </x:c>
      <x:c r="I1286" s="0">
        <x:f>'Historical Trades'!I1286</x:f>
      </x:c>
      <x:c r="J1286" s="0">
        <x:f>'Historical Trades'!J1286</x:f>
      </x:c>
      <x:c r="K1286" s="0">
        <x:f>'Historical Trades'!K1286</x:f>
      </x:c>
      <x:c r="L1286" s="0">
        <x:f>'Historical Trades'!L1286</x:f>
      </x:c>
      <x:c r="M1286" s="0">
        <x:f>'Historical Trades'!M1286</x:f>
      </x:c>
      <x:c r="N1286" s="0">
        <x:f>CLEAN('Historical Trades'!O1286)</x:f>
      </x:c>
      <x:c r="P1286" s="14">
        <x:f>IF(G1286="sell",M1286,-M1286)</x:f>
      </x:c>
      <x:c r="Q1286" s="14">
        <x:f>VLOOKUP(N1286,'Currency Rates'!$A$3:$C$32,3,0)</x:f>
      </x:c>
      <x:c r="R1286" s="0">
        <x:f>IF(A1286="SPUS",0,IF(A1286="FWD",0,P1286/Q1286))</x:f>
      </x:c>
    </x:row>
    <x:row r="1287" spans="1:19" x14ac:dyDescent="0.3">
      <x:c r="A1287" s="0">
        <x:f>'Historical Trades'!A1287</x:f>
      </x:c>
      <x:c r="B1287" s="0">
        <x:f>'Historical Trades'!B1287</x:f>
      </x:c>
      <x:c r="C1287" s="23">
        <x:f>'Historical Trades'!C1287</x:f>
      </x:c>
      <x:c r="D1287" s="0">
        <x:f>'Historical Trades'!D1287</x:f>
      </x:c>
      <x:c r="E1287" s="23">
        <x:f>'Historical Trades'!E1287</x:f>
      </x:c>
      <x:c r="F1287" s="0">
        <x:f>'Historical Trades'!F1287</x:f>
      </x:c>
      <x:c r="G1287" s="0">
        <x:f>'Historical Trades'!G1287</x:f>
      </x:c>
      <x:c r="H1287" s="0">
        <x:f>'Historical Trades'!H1287</x:f>
      </x:c>
      <x:c r="I1287" s="0">
        <x:f>'Historical Trades'!I1287</x:f>
      </x:c>
      <x:c r="J1287" s="0">
        <x:f>'Historical Trades'!J1287</x:f>
      </x:c>
      <x:c r="K1287" s="0">
        <x:f>'Historical Trades'!K1287</x:f>
      </x:c>
      <x:c r="L1287" s="0">
        <x:f>'Historical Trades'!L1287</x:f>
      </x:c>
      <x:c r="M1287" s="0">
        <x:f>'Historical Trades'!M1287</x:f>
      </x:c>
      <x:c r="N1287" s="0">
        <x:f>CLEAN('Historical Trades'!O1287)</x:f>
      </x:c>
      <x:c r="P1287" s="14">
        <x:f>IF(G1287="sell",M1287,-M1287)</x:f>
      </x:c>
      <x:c r="Q1287" s="14">
        <x:f>VLOOKUP(N1287,'Currency Rates'!$A$3:$C$32,3,0)</x:f>
      </x:c>
      <x:c r="R1287" s="0">
        <x:f>IF(A1287="SPUS",0,IF(A1287="FWD",0,P1287/Q1287))</x:f>
      </x:c>
    </x:row>
    <x:row r="1288" spans="1:19" x14ac:dyDescent="0.3">
      <x:c r="A1288" s="0">
        <x:f>'Historical Trades'!A1288</x:f>
      </x:c>
      <x:c r="B1288" s="0">
        <x:f>'Historical Trades'!B1288</x:f>
      </x:c>
      <x:c r="C1288" s="23">
        <x:f>'Historical Trades'!C1288</x:f>
      </x:c>
      <x:c r="D1288" s="0">
        <x:f>'Historical Trades'!D1288</x:f>
      </x:c>
      <x:c r="E1288" s="23">
        <x:f>'Historical Trades'!E1288</x:f>
      </x:c>
      <x:c r="F1288" s="0">
        <x:f>'Historical Trades'!F1288</x:f>
      </x:c>
      <x:c r="G1288" s="0">
        <x:f>'Historical Trades'!G1288</x:f>
      </x:c>
      <x:c r="H1288" s="0">
        <x:f>'Historical Trades'!H1288</x:f>
      </x:c>
      <x:c r="I1288" s="0">
        <x:f>'Historical Trades'!I1288</x:f>
      </x:c>
      <x:c r="J1288" s="0">
        <x:f>'Historical Trades'!J1288</x:f>
      </x:c>
      <x:c r="K1288" s="0">
        <x:f>'Historical Trades'!K1288</x:f>
      </x:c>
      <x:c r="L1288" s="0">
        <x:f>'Historical Trades'!L1288</x:f>
      </x:c>
      <x:c r="M1288" s="0">
        <x:f>'Historical Trades'!M1288</x:f>
      </x:c>
      <x:c r="N1288" s="0">
        <x:f>CLEAN('Historical Trades'!O1288)</x:f>
      </x:c>
      <x:c r="P1288" s="14">
        <x:f>IF(G1288="sell",M1288,-M1288)</x:f>
      </x:c>
      <x:c r="Q1288" s="14">
        <x:f>VLOOKUP(N1288,'Currency Rates'!$A$3:$C$32,3,0)</x:f>
      </x:c>
      <x:c r="R1288" s="0">
        <x:f>IF(A1288="SPUS",0,IF(A1288="FWD",0,P1288/Q1288))</x:f>
      </x:c>
    </x:row>
    <x:row r="1289" spans="1:19" x14ac:dyDescent="0.3">
      <x:c r="A1289" s="0">
        <x:f>'Historical Trades'!A1289</x:f>
      </x:c>
      <x:c r="B1289" s="0">
        <x:f>'Historical Trades'!B1289</x:f>
      </x:c>
      <x:c r="C1289" s="23">
        <x:f>'Historical Trades'!C1289</x:f>
      </x:c>
      <x:c r="D1289" s="0">
        <x:f>'Historical Trades'!D1289</x:f>
      </x:c>
      <x:c r="E1289" s="23">
        <x:f>'Historical Trades'!E1289</x:f>
      </x:c>
      <x:c r="F1289" s="0">
        <x:f>'Historical Trades'!F1289</x:f>
      </x:c>
      <x:c r="G1289" s="0">
        <x:f>'Historical Trades'!G1289</x:f>
      </x:c>
      <x:c r="H1289" s="0">
        <x:f>'Historical Trades'!H1289</x:f>
      </x:c>
      <x:c r="I1289" s="0">
        <x:f>'Historical Trades'!I1289</x:f>
      </x:c>
      <x:c r="J1289" s="0">
        <x:f>'Historical Trades'!J1289</x:f>
      </x:c>
      <x:c r="K1289" s="0">
        <x:f>'Historical Trades'!K1289</x:f>
      </x:c>
      <x:c r="L1289" s="0">
        <x:f>'Historical Trades'!L1289</x:f>
      </x:c>
      <x:c r="M1289" s="0">
        <x:f>'Historical Trades'!M1289</x:f>
      </x:c>
      <x:c r="N1289" s="0">
        <x:f>CLEAN('Historical Trades'!O1289)</x:f>
      </x:c>
      <x:c r="P1289" s="14">
        <x:f>IF(G1289="sell",M1289,-M1289)</x:f>
      </x:c>
      <x:c r="Q1289" s="14">
        <x:f>VLOOKUP(N1289,'Currency Rates'!$A$3:$C$32,3,0)</x:f>
      </x:c>
      <x:c r="R1289" s="0">
        <x:f>IF(A1289="SPUS",0,IF(A1289="FWD",0,P1289/Q1289))</x:f>
      </x:c>
    </x:row>
    <x:row r="1290" spans="1:19" x14ac:dyDescent="0.3">
      <x:c r="A1290" s="0">
        <x:f>'Historical Trades'!A1290</x:f>
      </x:c>
      <x:c r="B1290" s="0">
        <x:f>'Historical Trades'!B1290</x:f>
      </x:c>
      <x:c r="C1290" s="23">
        <x:f>'Historical Trades'!C1290</x:f>
      </x:c>
      <x:c r="D1290" s="0">
        <x:f>'Historical Trades'!D1290</x:f>
      </x:c>
      <x:c r="E1290" s="23">
        <x:f>'Historical Trades'!E1290</x:f>
      </x:c>
      <x:c r="F1290" s="0">
        <x:f>'Historical Trades'!F1290</x:f>
      </x:c>
      <x:c r="G1290" s="0">
        <x:f>'Historical Trades'!G1290</x:f>
      </x:c>
      <x:c r="H1290" s="0">
        <x:f>'Historical Trades'!H1290</x:f>
      </x:c>
      <x:c r="I1290" s="0">
        <x:f>'Historical Trades'!I1290</x:f>
      </x:c>
      <x:c r="J1290" s="0">
        <x:f>'Historical Trades'!J1290</x:f>
      </x:c>
      <x:c r="K1290" s="0">
        <x:f>'Historical Trades'!K1290</x:f>
      </x:c>
      <x:c r="L1290" s="0">
        <x:f>'Historical Trades'!L1290</x:f>
      </x:c>
      <x:c r="M1290" s="0">
        <x:f>'Historical Trades'!M1290</x:f>
      </x:c>
      <x:c r="N1290" s="0">
        <x:f>CLEAN('Historical Trades'!O1290)</x:f>
      </x:c>
      <x:c r="P1290" s="14">
        <x:f>IF(G1290="sell",M1290,-M1290)</x:f>
      </x:c>
      <x:c r="Q1290" s="14">
        <x:f>VLOOKUP(N1290,'Currency Rates'!$A$3:$C$32,3,0)</x:f>
      </x:c>
      <x:c r="R1290" s="0">
        <x:f>IF(A1290="SPUS",0,IF(A1290="FWD",0,P1290/Q1290))</x:f>
      </x:c>
    </x:row>
    <x:row r="1291" spans="1:19" x14ac:dyDescent="0.3">
      <x:c r="A1291" s="0">
        <x:f>'Historical Trades'!A1291</x:f>
      </x:c>
      <x:c r="B1291" s="0">
        <x:f>'Historical Trades'!B1291</x:f>
      </x:c>
      <x:c r="C1291" s="23">
        <x:f>'Historical Trades'!C1291</x:f>
      </x:c>
      <x:c r="D1291" s="0">
        <x:f>'Historical Trades'!D1291</x:f>
      </x:c>
      <x:c r="E1291" s="23">
        <x:f>'Historical Trades'!E1291</x:f>
      </x:c>
      <x:c r="F1291" s="0">
        <x:f>'Historical Trades'!F1291</x:f>
      </x:c>
      <x:c r="G1291" s="0">
        <x:f>'Historical Trades'!G1291</x:f>
      </x:c>
      <x:c r="H1291" s="0">
        <x:f>'Historical Trades'!H1291</x:f>
      </x:c>
      <x:c r="I1291" s="0">
        <x:f>'Historical Trades'!I1291</x:f>
      </x:c>
      <x:c r="J1291" s="0">
        <x:f>'Historical Trades'!J1291</x:f>
      </x:c>
      <x:c r="K1291" s="0">
        <x:f>'Historical Trades'!K1291</x:f>
      </x:c>
      <x:c r="L1291" s="0">
        <x:f>'Historical Trades'!L1291</x:f>
      </x:c>
      <x:c r="M1291" s="0">
        <x:f>'Historical Trades'!M1291</x:f>
      </x:c>
      <x:c r="N1291" s="0">
        <x:f>CLEAN('Historical Trades'!O1291)</x:f>
      </x:c>
      <x:c r="P1291" s="14">
        <x:f>IF(G1291="sell",M1291,-M1291)</x:f>
      </x:c>
      <x:c r="Q1291" s="14">
        <x:f>VLOOKUP(N1291,'Currency Rates'!$A$3:$C$32,3,0)</x:f>
      </x:c>
      <x:c r="R1291" s="0">
        <x:f>IF(A1291="SPUS",0,IF(A1291="FWD",0,P1291/Q1291))</x:f>
      </x:c>
    </x:row>
    <x:row r="1292" spans="1:19" x14ac:dyDescent="0.3">
      <x:c r="A1292" s="0">
        <x:f>'Historical Trades'!A1292</x:f>
      </x:c>
      <x:c r="B1292" s="0">
        <x:f>'Historical Trades'!B1292</x:f>
      </x:c>
      <x:c r="C1292" s="23">
        <x:f>'Historical Trades'!C1292</x:f>
      </x:c>
      <x:c r="D1292" s="0">
        <x:f>'Historical Trades'!D1292</x:f>
      </x:c>
      <x:c r="E1292" s="23">
        <x:f>'Historical Trades'!E1292</x:f>
      </x:c>
      <x:c r="F1292" s="0">
        <x:f>'Historical Trades'!F1292</x:f>
      </x:c>
      <x:c r="G1292" s="0">
        <x:f>'Historical Trades'!G1292</x:f>
      </x:c>
      <x:c r="H1292" s="0">
        <x:f>'Historical Trades'!H1292</x:f>
      </x:c>
      <x:c r="I1292" s="0">
        <x:f>'Historical Trades'!I1292</x:f>
      </x:c>
      <x:c r="J1292" s="0">
        <x:f>'Historical Trades'!J1292</x:f>
      </x:c>
      <x:c r="K1292" s="0">
        <x:f>'Historical Trades'!K1292</x:f>
      </x:c>
      <x:c r="L1292" s="0">
        <x:f>'Historical Trades'!L1292</x:f>
      </x:c>
      <x:c r="M1292" s="0">
        <x:f>'Historical Trades'!M1292</x:f>
      </x:c>
      <x:c r="N1292" s="0">
        <x:f>CLEAN('Historical Trades'!O1292)</x:f>
      </x:c>
      <x:c r="P1292" s="14">
        <x:f>IF(G1292="sell",M1292,-M1292)</x:f>
      </x:c>
      <x:c r="Q1292" s="14">
        <x:f>VLOOKUP(N1292,'Currency Rates'!$A$3:$C$32,3,0)</x:f>
      </x:c>
      <x:c r="R1292" s="0">
        <x:f>IF(A1292="SPUS",0,IF(A1292="FWD",0,P1292/Q1292))</x:f>
      </x:c>
    </x:row>
    <x:row r="1293" spans="1:19" x14ac:dyDescent="0.3">
      <x:c r="A1293" s="0">
        <x:f>'Historical Trades'!A1293</x:f>
      </x:c>
      <x:c r="B1293" s="0">
        <x:f>'Historical Trades'!B1293</x:f>
      </x:c>
      <x:c r="C1293" s="23">
        <x:f>'Historical Trades'!C1293</x:f>
      </x:c>
      <x:c r="D1293" s="0">
        <x:f>'Historical Trades'!D1293</x:f>
      </x:c>
      <x:c r="E1293" s="23">
        <x:f>'Historical Trades'!E1293</x:f>
      </x:c>
      <x:c r="F1293" s="0">
        <x:f>'Historical Trades'!F1293</x:f>
      </x:c>
      <x:c r="G1293" s="0">
        <x:f>'Historical Trades'!G1293</x:f>
      </x:c>
      <x:c r="H1293" s="0">
        <x:f>'Historical Trades'!H1293</x:f>
      </x:c>
      <x:c r="I1293" s="0">
        <x:f>'Historical Trades'!I1293</x:f>
      </x:c>
      <x:c r="J1293" s="0">
        <x:f>'Historical Trades'!J1293</x:f>
      </x:c>
      <x:c r="K1293" s="0">
        <x:f>'Historical Trades'!K1293</x:f>
      </x:c>
      <x:c r="L1293" s="0">
        <x:f>'Historical Trades'!L1293</x:f>
      </x:c>
      <x:c r="M1293" s="0">
        <x:f>'Historical Trades'!M1293</x:f>
      </x:c>
      <x:c r="N1293" s="0">
        <x:f>CLEAN('Historical Trades'!O1293)</x:f>
      </x:c>
      <x:c r="P1293" s="14">
        <x:f>IF(G1293="sell",M1293,-M1293)</x:f>
      </x:c>
      <x:c r="Q1293" s="14">
        <x:f>VLOOKUP(N1293,'Currency Rates'!$A$3:$C$32,3,0)</x:f>
      </x:c>
      <x:c r="R1293" s="0">
        <x:f>IF(A1293="SPUS",0,IF(A1293="FWD",0,P1293/Q1293))</x:f>
      </x:c>
    </x:row>
    <x:row r="1294" spans="1:19" x14ac:dyDescent="0.3">
      <x:c r="A1294" s="0">
        <x:f>'Historical Trades'!A1294</x:f>
      </x:c>
      <x:c r="B1294" s="0">
        <x:f>'Historical Trades'!B1294</x:f>
      </x:c>
      <x:c r="C1294" s="23">
        <x:f>'Historical Trades'!C1294</x:f>
      </x:c>
      <x:c r="D1294" s="0">
        <x:f>'Historical Trades'!D1294</x:f>
      </x:c>
      <x:c r="E1294" s="23">
        <x:f>'Historical Trades'!E1294</x:f>
      </x:c>
      <x:c r="F1294" s="0">
        <x:f>'Historical Trades'!F1294</x:f>
      </x:c>
      <x:c r="G1294" s="0">
        <x:f>'Historical Trades'!G1294</x:f>
      </x:c>
      <x:c r="H1294" s="0">
        <x:f>'Historical Trades'!H1294</x:f>
      </x:c>
      <x:c r="I1294" s="0">
        <x:f>'Historical Trades'!I1294</x:f>
      </x:c>
      <x:c r="J1294" s="0">
        <x:f>'Historical Trades'!J1294</x:f>
      </x:c>
      <x:c r="K1294" s="0">
        <x:f>'Historical Trades'!K1294</x:f>
      </x:c>
      <x:c r="L1294" s="0">
        <x:f>'Historical Trades'!L1294</x:f>
      </x:c>
      <x:c r="M1294" s="0">
        <x:f>'Historical Trades'!M1294</x:f>
      </x:c>
      <x:c r="N1294" s="0">
        <x:f>CLEAN('Historical Trades'!O1294)</x:f>
      </x:c>
      <x:c r="P1294" s="14">
        <x:f>IF(G1294="sell",M1294,-M1294)</x:f>
      </x:c>
      <x:c r="Q1294" s="14">
        <x:f>VLOOKUP(N1294,'Currency Rates'!$A$3:$C$32,3,0)</x:f>
      </x:c>
      <x:c r="R1294" s="0">
        <x:f>IF(A1294="SPUS",0,IF(A1294="FWD",0,P1294/Q1294))</x:f>
      </x:c>
    </x:row>
    <x:row r="1295" spans="1:19" x14ac:dyDescent="0.3">
      <x:c r="A1295" s="0">
        <x:f>'Historical Trades'!A1295</x:f>
      </x:c>
      <x:c r="B1295" s="0">
        <x:f>'Historical Trades'!B1295</x:f>
      </x:c>
      <x:c r="C1295" s="23">
        <x:f>'Historical Trades'!C1295</x:f>
      </x:c>
      <x:c r="D1295" s="0">
        <x:f>'Historical Trades'!D1295</x:f>
      </x:c>
      <x:c r="E1295" s="23">
        <x:f>'Historical Trades'!E1295</x:f>
      </x:c>
      <x:c r="F1295" s="0">
        <x:f>'Historical Trades'!F1295</x:f>
      </x:c>
      <x:c r="G1295" s="0">
        <x:f>'Historical Trades'!G1295</x:f>
      </x:c>
      <x:c r="H1295" s="0">
        <x:f>'Historical Trades'!H1295</x:f>
      </x:c>
      <x:c r="I1295" s="0">
        <x:f>'Historical Trades'!I1295</x:f>
      </x:c>
      <x:c r="J1295" s="0">
        <x:f>'Historical Trades'!J1295</x:f>
      </x:c>
      <x:c r="K1295" s="0">
        <x:f>'Historical Trades'!K1295</x:f>
      </x:c>
      <x:c r="L1295" s="0">
        <x:f>'Historical Trades'!L1295</x:f>
      </x:c>
      <x:c r="M1295" s="0">
        <x:f>'Historical Trades'!M1295</x:f>
      </x:c>
      <x:c r="N1295" s="0">
        <x:f>CLEAN('Historical Trades'!O1295)</x:f>
      </x:c>
      <x:c r="P1295" s="14">
        <x:f>IF(G1295="sell",M1295,-M1295)</x:f>
      </x:c>
      <x:c r="Q1295" s="14">
        <x:f>VLOOKUP(N1295,'Currency Rates'!$A$3:$C$32,3,0)</x:f>
      </x:c>
      <x:c r="R1295" s="0">
        <x:f>IF(A1295="SPUS",0,IF(A1295="FWD",0,P1295/Q1295))</x:f>
      </x:c>
    </x:row>
    <x:row r="1296" spans="1:19" x14ac:dyDescent="0.3">
      <x:c r="A1296" s="0">
        <x:f>'Historical Trades'!A1296</x:f>
      </x:c>
      <x:c r="B1296" s="0">
        <x:f>'Historical Trades'!B1296</x:f>
      </x:c>
      <x:c r="C1296" s="23">
        <x:f>'Historical Trades'!C1296</x:f>
      </x:c>
      <x:c r="D1296" s="0">
        <x:f>'Historical Trades'!D1296</x:f>
      </x:c>
      <x:c r="E1296" s="23">
        <x:f>'Historical Trades'!E1296</x:f>
      </x:c>
      <x:c r="F1296" s="0">
        <x:f>'Historical Trades'!F1296</x:f>
      </x:c>
      <x:c r="G1296" s="0">
        <x:f>'Historical Trades'!G1296</x:f>
      </x:c>
      <x:c r="H1296" s="0">
        <x:f>'Historical Trades'!H1296</x:f>
      </x:c>
      <x:c r="I1296" s="0">
        <x:f>'Historical Trades'!I1296</x:f>
      </x:c>
      <x:c r="J1296" s="0">
        <x:f>'Historical Trades'!J1296</x:f>
      </x:c>
      <x:c r="K1296" s="0">
        <x:f>'Historical Trades'!K1296</x:f>
      </x:c>
      <x:c r="L1296" s="0">
        <x:f>'Historical Trades'!L1296</x:f>
      </x:c>
      <x:c r="M1296" s="0">
        <x:f>'Historical Trades'!M1296</x:f>
      </x:c>
      <x:c r="N1296" s="0">
        <x:f>CLEAN('Historical Trades'!O1296)</x:f>
      </x:c>
      <x:c r="P1296" s="14">
        <x:f>IF(G1296="sell",M1296,-M1296)</x:f>
      </x:c>
      <x:c r="Q1296" s="14">
        <x:f>VLOOKUP(N1296,'Currency Rates'!$A$3:$C$32,3,0)</x:f>
      </x:c>
      <x:c r="R1296" s="0">
        <x:f>IF(A1296="SPUS",0,IF(A1296="FWD",0,P1296/Q1296))</x:f>
      </x:c>
    </x:row>
    <x:row r="1297" spans="1:19" x14ac:dyDescent="0.3">
      <x:c r="A1297" s="0">
        <x:f>'Historical Trades'!A1297</x:f>
      </x:c>
      <x:c r="B1297" s="0">
        <x:f>'Historical Trades'!B1297</x:f>
      </x:c>
      <x:c r="C1297" s="23">
        <x:f>'Historical Trades'!C1297</x:f>
      </x:c>
      <x:c r="D1297" s="0">
        <x:f>'Historical Trades'!D1297</x:f>
      </x:c>
      <x:c r="E1297" s="23">
        <x:f>'Historical Trades'!E1297</x:f>
      </x:c>
      <x:c r="F1297" s="0">
        <x:f>'Historical Trades'!F1297</x:f>
      </x:c>
      <x:c r="G1297" s="0">
        <x:f>'Historical Trades'!G1297</x:f>
      </x:c>
      <x:c r="H1297" s="0">
        <x:f>'Historical Trades'!H1297</x:f>
      </x:c>
      <x:c r="I1297" s="0">
        <x:f>'Historical Trades'!I1297</x:f>
      </x:c>
      <x:c r="J1297" s="0">
        <x:f>'Historical Trades'!J1297</x:f>
      </x:c>
      <x:c r="K1297" s="0">
        <x:f>'Historical Trades'!K1297</x:f>
      </x:c>
      <x:c r="L1297" s="0">
        <x:f>'Historical Trades'!L1297</x:f>
      </x:c>
      <x:c r="M1297" s="0">
        <x:f>'Historical Trades'!M1297</x:f>
      </x:c>
      <x:c r="N1297" s="0">
        <x:f>CLEAN('Historical Trades'!O1297)</x:f>
      </x:c>
      <x:c r="P1297" s="14">
        <x:f>IF(G1297="sell",M1297,-M1297)</x:f>
      </x:c>
      <x:c r="Q1297" s="14">
        <x:f>VLOOKUP(N1297,'Currency Rates'!$A$3:$C$32,3,0)</x:f>
      </x:c>
      <x:c r="R1297" s="0">
        <x:f>IF(A1297="SPUS",0,IF(A1297="FWD",0,P1297/Q1297))</x:f>
      </x:c>
    </x:row>
    <x:row r="1298" spans="1:19" x14ac:dyDescent="0.3">
      <x:c r="A1298" s="0">
        <x:f>'Historical Trades'!A1298</x:f>
      </x:c>
      <x:c r="B1298" s="0">
        <x:f>'Historical Trades'!B1298</x:f>
      </x:c>
      <x:c r="C1298" s="23">
        <x:f>'Historical Trades'!C1298</x:f>
      </x:c>
      <x:c r="D1298" s="0">
        <x:f>'Historical Trades'!D1298</x:f>
      </x:c>
      <x:c r="E1298" s="23">
        <x:f>'Historical Trades'!E1298</x:f>
      </x:c>
      <x:c r="F1298" s="0">
        <x:f>'Historical Trades'!F1298</x:f>
      </x:c>
      <x:c r="G1298" s="0">
        <x:f>'Historical Trades'!G1298</x:f>
      </x:c>
      <x:c r="H1298" s="0">
        <x:f>'Historical Trades'!H1298</x:f>
      </x:c>
      <x:c r="I1298" s="0">
        <x:f>'Historical Trades'!I1298</x:f>
      </x:c>
      <x:c r="J1298" s="0">
        <x:f>'Historical Trades'!J1298</x:f>
      </x:c>
      <x:c r="K1298" s="0">
        <x:f>'Historical Trades'!K1298</x:f>
      </x:c>
      <x:c r="L1298" s="0">
        <x:f>'Historical Trades'!L1298</x:f>
      </x:c>
      <x:c r="M1298" s="0">
        <x:f>'Historical Trades'!M1298</x:f>
      </x:c>
      <x:c r="N1298" s="0">
        <x:f>CLEAN('Historical Trades'!O1298)</x:f>
      </x:c>
      <x:c r="P1298" s="14">
        <x:f>IF(G1298="sell",M1298,-M1298)</x:f>
      </x:c>
      <x:c r="Q1298" s="14">
        <x:f>VLOOKUP(N1298,'Currency Rates'!$A$3:$C$32,3,0)</x:f>
      </x:c>
      <x:c r="R1298" s="0">
        <x:f>IF(A1298="SPUS",0,IF(A1298="FWD",0,P1298/Q1298))</x:f>
      </x:c>
    </x:row>
    <x:row r="1299" spans="1:19" x14ac:dyDescent="0.3">
      <x:c r="A1299" s="0">
        <x:f>'Historical Trades'!A1299</x:f>
      </x:c>
      <x:c r="B1299" s="0">
        <x:f>'Historical Trades'!B1299</x:f>
      </x:c>
      <x:c r="C1299" s="23">
        <x:f>'Historical Trades'!C1299</x:f>
      </x:c>
      <x:c r="D1299" s="0">
        <x:f>'Historical Trades'!D1299</x:f>
      </x:c>
      <x:c r="E1299" s="23">
        <x:f>'Historical Trades'!E1299</x:f>
      </x:c>
      <x:c r="F1299" s="0">
        <x:f>'Historical Trades'!F1299</x:f>
      </x:c>
      <x:c r="G1299" s="0">
        <x:f>'Historical Trades'!G1299</x:f>
      </x:c>
      <x:c r="H1299" s="0">
        <x:f>'Historical Trades'!H1299</x:f>
      </x:c>
      <x:c r="I1299" s="0">
        <x:f>'Historical Trades'!I1299</x:f>
      </x:c>
      <x:c r="J1299" s="0">
        <x:f>'Historical Trades'!J1299</x:f>
      </x:c>
      <x:c r="K1299" s="0">
        <x:f>'Historical Trades'!K1299</x:f>
      </x:c>
      <x:c r="L1299" s="0">
        <x:f>'Historical Trades'!L1299</x:f>
      </x:c>
      <x:c r="M1299" s="0">
        <x:f>'Historical Trades'!M1299</x:f>
      </x:c>
      <x:c r="N1299" s="0">
        <x:f>CLEAN('Historical Trades'!O1299)</x:f>
      </x:c>
      <x:c r="P1299" s="14">
        <x:f>IF(G1299="sell",M1299,-M1299)</x:f>
      </x:c>
      <x:c r="Q1299" s="14">
        <x:f>VLOOKUP(N1299,'Currency Rates'!$A$3:$C$32,3,0)</x:f>
      </x:c>
      <x:c r="R1299" s="0">
        <x:f>IF(A1299="SPUS",0,IF(A1299="FWD",0,P1299/Q1299))</x:f>
      </x:c>
    </x:row>
    <x:row r="1300" spans="1:19" x14ac:dyDescent="0.3">
      <x:c r="A1300" s="0">
        <x:f>'Historical Trades'!A1300</x:f>
      </x:c>
      <x:c r="B1300" s="0">
        <x:f>'Historical Trades'!B1300</x:f>
      </x:c>
      <x:c r="C1300" s="23">
        <x:f>'Historical Trades'!C1300</x:f>
      </x:c>
      <x:c r="D1300" s="0">
        <x:f>'Historical Trades'!D1300</x:f>
      </x:c>
      <x:c r="E1300" s="23">
        <x:f>'Historical Trades'!E1300</x:f>
      </x:c>
      <x:c r="F1300" s="0">
        <x:f>'Historical Trades'!F1300</x:f>
      </x:c>
      <x:c r="G1300" s="0">
        <x:f>'Historical Trades'!G1300</x:f>
      </x:c>
      <x:c r="H1300" s="0">
        <x:f>'Historical Trades'!H1300</x:f>
      </x:c>
      <x:c r="I1300" s="0">
        <x:f>'Historical Trades'!I1300</x:f>
      </x:c>
      <x:c r="J1300" s="0">
        <x:f>'Historical Trades'!J1300</x:f>
      </x:c>
      <x:c r="K1300" s="0">
        <x:f>'Historical Trades'!K1300</x:f>
      </x:c>
      <x:c r="L1300" s="0">
        <x:f>'Historical Trades'!L1300</x:f>
      </x:c>
      <x:c r="M1300" s="0">
        <x:f>'Historical Trades'!M1300</x:f>
      </x:c>
      <x:c r="N1300" s="0">
        <x:f>CLEAN('Historical Trades'!O1300)</x:f>
      </x:c>
      <x:c r="P1300" s="14">
        <x:f>IF(G1300="sell",M1300,-M1300)</x:f>
      </x:c>
      <x:c r="Q1300" s="14">
        <x:f>VLOOKUP(N1300,'Currency Rates'!$A$3:$C$32,3,0)</x:f>
      </x:c>
      <x:c r="R1300" s="0">
        <x:f>IF(A1300="SPUS",0,IF(A1300="FWD",0,P1300/Q1300))</x:f>
      </x:c>
    </x:row>
    <x:row r="1301" spans="1:19" x14ac:dyDescent="0.3">
      <x:c r="A1301" s="0">
        <x:f>'Historical Trades'!A1301</x:f>
      </x:c>
      <x:c r="B1301" s="0">
        <x:f>'Historical Trades'!B1301</x:f>
      </x:c>
      <x:c r="C1301" s="23">
        <x:f>'Historical Trades'!C1301</x:f>
      </x:c>
      <x:c r="D1301" s="0">
        <x:f>'Historical Trades'!D1301</x:f>
      </x:c>
      <x:c r="E1301" s="23">
        <x:f>'Historical Trades'!E1301</x:f>
      </x:c>
      <x:c r="F1301" s="0">
        <x:f>'Historical Trades'!F1301</x:f>
      </x:c>
      <x:c r="G1301" s="0">
        <x:f>'Historical Trades'!G1301</x:f>
      </x:c>
      <x:c r="H1301" s="0">
        <x:f>'Historical Trades'!H1301</x:f>
      </x:c>
      <x:c r="I1301" s="0">
        <x:f>'Historical Trades'!I1301</x:f>
      </x:c>
      <x:c r="J1301" s="0">
        <x:f>'Historical Trades'!J1301</x:f>
      </x:c>
      <x:c r="K1301" s="0">
        <x:f>'Historical Trades'!K1301</x:f>
      </x:c>
      <x:c r="L1301" s="0">
        <x:f>'Historical Trades'!L1301</x:f>
      </x:c>
      <x:c r="M1301" s="0">
        <x:f>'Historical Trades'!M1301</x:f>
      </x:c>
      <x:c r="N1301" s="0">
        <x:f>CLEAN('Historical Trades'!O1301)</x:f>
      </x:c>
      <x:c r="P1301" s="14">
        <x:f>IF(G1301="sell",M1301,-M1301)</x:f>
      </x:c>
      <x:c r="Q1301" s="14">
        <x:f>VLOOKUP(N1301,'Currency Rates'!$A$3:$C$32,3,0)</x:f>
      </x:c>
      <x:c r="R1301" s="0">
        <x:f>IF(A1301="SPUS",0,IF(A1301="FWD",0,P1301/Q1301))</x:f>
      </x:c>
    </x:row>
    <x:row r="1302" spans="1:19" x14ac:dyDescent="0.3">
      <x:c r="A1302" s="0">
        <x:f>'Historical Trades'!A1302</x:f>
      </x:c>
      <x:c r="B1302" s="0">
        <x:f>'Historical Trades'!B1302</x:f>
      </x:c>
      <x:c r="C1302" s="23">
        <x:f>'Historical Trades'!C1302</x:f>
      </x:c>
      <x:c r="D1302" s="0">
        <x:f>'Historical Trades'!D1302</x:f>
      </x:c>
      <x:c r="E1302" s="23">
        <x:f>'Historical Trades'!E1302</x:f>
      </x:c>
      <x:c r="F1302" s="0">
        <x:f>'Historical Trades'!F1302</x:f>
      </x:c>
      <x:c r="G1302" s="0">
        <x:f>'Historical Trades'!G1302</x:f>
      </x:c>
      <x:c r="H1302" s="0">
        <x:f>'Historical Trades'!H1302</x:f>
      </x:c>
      <x:c r="I1302" s="0">
        <x:f>'Historical Trades'!I1302</x:f>
      </x:c>
      <x:c r="J1302" s="0">
        <x:f>'Historical Trades'!J1302</x:f>
      </x:c>
      <x:c r="K1302" s="0">
        <x:f>'Historical Trades'!K1302</x:f>
      </x:c>
      <x:c r="L1302" s="0">
        <x:f>'Historical Trades'!L1302</x:f>
      </x:c>
      <x:c r="M1302" s="0">
        <x:f>'Historical Trades'!M1302</x:f>
      </x:c>
      <x:c r="N1302" s="0">
        <x:f>CLEAN('Historical Trades'!O1302)</x:f>
      </x:c>
      <x:c r="P1302" s="14">
        <x:f>IF(G1302="sell",M1302,-M1302)</x:f>
      </x:c>
      <x:c r="Q1302" s="14">
        <x:f>VLOOKUP(N1302,'Currency Rates'!$A$3:$C$32,3,0)</x:f>
      </x:c>
      <x:c r="R1302" s="0">
        <x:f>IF(A1302="SPUS",0,IF(A1302="FWD",0,P1302/Q1302))</x:f>
      </x:c>
    </x:row>
    <x:row r="1303" spans="1:19" x14ac:dyDescent="0.3">
      <x:c r="A1303" s="0">
        <x:f>'Historical Trades'!A1303</x:f>
      </x:c>
      <x:c r="B1303" s="0">
        <x:f>'Historical Trades'!B1303</x:f>
      </x:c>
      <x:c r="C1303" s="23">
        <x:f>'Historical Trades'!C1303</x:f>
      </x:c>
      <x:c r="D1303" s="0">
        <x:f>'Historical Trades'!D1303</x:f>
      </x:c>
      <x:c r="E1303" s="23">
        <x:f>'Historical Trades'!E1303</x:f>
      </x:c>
      <x:c r="F1303" s="0">
        <x:f>'Historical Trades'!F1303</x:f>
      </x:c>
      <x:c r="G1303" s="0">
        <x:f>'Historical Trades'!G1303</x:f>
      </x:c>
      <x:c r="H1303" s="0">
        <x:f>'Historical Trades'!H1303</x:f>
      </x:c>
      <x:c r="I1303" s="0">
        <x:f>'Historical Trades'!I1303</x:f>
      </x:c>
      <x:c r="J1303" s="0">
        <x:f>'Historical Trades'!J1303</x:f>
      </x:c>
      <x:c r="K1303" s="0">
        <x:f>'Historical Trades'!K1303</x:f>
      </x:c>
      <x:c r="L1303" s="0">
        <x:f>'Historical Trades'!L1303</x:f>
      </x:c>
      <x:c r="M1303" s="0">
        <x:f>'Historical Trades'!M1303</x:f>
      </x:c>
      <x:c r="N1303" s="0">
        <x:f>CLEAN('Historical Trades'!O1303)</x:f>
      </x:c>
      <x:c r="P1303" s="14">
        <x:f>IF(G1303="sell",M1303,-M1303)</x:f>
      </x:c>
      <x:c r="Q1303" s="14">
        <x:f>VLOOKUP(N1303,'Currency Rates'!$A$3:$C$32,3,0)</x:f>
      </x:c>
      <x:c r="R1303" s="0">
        <x:f>IF(A1303="SPUS",0,IF(A1303="FWD",0,P1303/Q1303))</x:f>
      </x:c>
    </x:row>
    <x:row r="1304" spans="1:19" x14ac:dyDescent="0.3">
      <x:c r="A1304" s="0">
        <x:f>'Historical Trades'!A1304</x:f>
      </x:c>
      <x:c r="B1304" s="0">
        <x:f>'Historical Trades'!B1304</x:f>
      </x:c>
      <x:c r="C1304" s="23">
        <x:f>'Historical Trades'!C1304</x:f>
      </x:c>
      <x:c r="D1304" s="0">
        <x:f>'Historical Trades'!D1304</x:f>
      </x:c>
      <x:c r="E1304" s="23">
        <x:f>'Historical Trades'!E1304</x:f>
      </x:c>
      <x:c r="F1304" s="0">
        <x:f>'Historical Trades'!F1304</x:f>
      </x:c>
      <x:c r="G1304" s="0">
        <x:f>'Historical Trades'!G1304</x:f>
      </x:c>
      <x:c r="H1304" s="0">
        <x:f>'Historical Trades'!H1304</x:f>
      </x:c>
      <x:c r="I1304" s="0">
        <x:f>'Historical Trades'!I1304</x:f>
      </x:c>
      <x:c r="J1304" s="0">
        <x:f>'Historical Trades'!J1304</x:f>
      </x:c>
      <x:c r="K1304" s="0">
        <x:f>'Historical Trades'!K1304</x:f>
      </x:c>
      <x:c r="L1304" s="0">
        <x:f>'Historical Trades'!L1304</x:f>
      </x:c>
      <x:c r="M1304" s="0">
        <x:f>'Historical Trades'!M1304</x:f>
      </x:c>
      <x:c r="N1304" s="0">
        <x:f>CLEAN('Historical Trades'!O1304)</x:f>
      </x:c>
      <x:c r="P1304" s="14">
        <x:f>IF(G1304="sell",M1304,-M1304)</x:f>
      </x:c>
      <x:c r="Q1304" s="14">
        <x:f>VLOOKUP(N1304,'Currency Rates'!$A$3:$C$32,3,0)</x:f>
      </x:c>
      <x:c r="R1304" s="0">
        <x:f>IF(A1304="SPUS",0,IF(A1304="FWD",0,P1304/Q1304))</x:f>
      </x:c>
    </x:row>
    <x:row r="1305" spans="1:19" x14ac:dyDescent="0.3">
      <x:c r="A1305" s="0">
        <x:f>'Historical Trades'!A1305</x:f>
      </x:c>
      <x:c r="B1305" s="0">
        <x:f>'Historical Trades'!B1305</x:f>
      </x:c>
      <x:c r="C1305" s="23">
        <x:f>'Historical Trades'!C1305</x:f>
      </x:c>
      <x:c r="D1305" s="0">
        <x:f>'Historical Trades'!D1305</x:f>
      </x:c>
      <x:c r="E1305" s="23">
        <x:f>'Historical Trades'!E1305</x:f>
      </x:c>
      <x:c r="F1305" s="0">
        <x:f>'Historical Trades'!F1305</x:f>
      </x:c>
      <x:c r="G1305" s="0">
        <x:f>'Historical Trades'!G1305</x:f>
      </x:c>
      <x:c r="H1305" s="0">
        <x:f>'Historical Trades'!H1305</x:f>
      </x:c>
      <x:c r="I1305" s="0">
        <x:f>'Historical Trades'!I1305</x:f>
      </x:c>
      <x:c r="J1305" s="0">
        <x:f>'Historical Trades'!J1305</x:f>
      </x:c>
      <x:c r="K1305" s="0">
        <x:f>'Historical Trades'!K1305</x:f>
      </x:c>
      <x:c r="L1305" s="0">
        <x:f>'Historical Trades'!L1305</x:f>
      </x:c>
      <x:c r="M1305" s="0">
        <x:f>'Historical Trades'!M1305</x:f>
      </x:c>
      <x:c r="N1305" s="0">
        <x:f>CLEAN('Historical Trades'!O1305)</x:f>
      </x:c>
      <x:c r="P1305" s="14">
        <x:f>IF(G1305="sell",M1305,-M1305)</x:f>
      </x:c>
      <x:c r="Q1305" s="14">
        <x:f>VLOOKUP(N1305,'Currency Rates'!$A$3:$C$32,3,0)</x:f>
      </x:c>
      <x:c r="R1305" s="0">
        <x:f>IF(A1305="SPUS",0,IF(A1305="FWD",0,P1305/Q1305))</x:f>
      </x:c>
    </x:row>
    <x:row r="1306" spans="1:19" x14ac:dyDescent="0.3">
      <x:c r="A1306" s="0">
        <x:f>'Historical Trades'!A1306</x:f>
      </x:c>
      <x:c r="B1306" s="0">
        <x:f>'Historical Trades'!B1306</x:f>
      </x:c>
      <x:c r="C1306" s="23">
        <x:f>'Historical Trades'!C1306</x:f>
      </x:c>
      <x:c r="D1306" s="0">
        <x:f>'Historical Trades'!D1306</x:f>
      </x:c>
      <x:c r="E1306" s="23">
        <x:f>'Historical Trades'!E1306</x:f>
      </x:c>
      <x:c r="F1306" s="0">
        <x:f>'Historical Trades'!F1306</x:f>
      </x:c>
      <x:c r="G1306" s="0">
        <x:f>'Historical Trades'!G1306</x:f>
      </x:c>
      <x:c r="H1306" s="0">
        <x:f>'Historical Trades'!H1306</x:f>
      </x:c>
      <x:c r="I1306" s="0">
        <x:f>'Historical Trades'!I1306</x:f>
      </x:c>
      <x:c r="J1306" s="0">
        <x:f>'Historical Trades'!J1306</x:f>
      </x:c>
      <x:c r="K1306" s="0">
        <x:f>'Historical Trades'!K1306</x:f>
      </x:c>
      <x:c r="L1306" s="0">
        <x:f>'Historical Trades'!L1306</x:f>
      </x:c>
      <x:c r="M1306" s="0">
        <x:f>'Historical Trades'!M1306</x:f>
      </x:c>
      <x:c r="N1306" s="0">
        <x:f>CLEAN('Historical Trades'!O1306)</x:f>
      </x:c>
      <x:c r="P1306" s="14">
        <x:f>IF(G1306="sell",M1306,-M1306)</x:f>
      </x:c>
      <x:c r="Q1306" s="14">
        <x:f>VLOOKUP(N1306,'Currency Rates'!$A$3:$C$32,3,0)</x:f>
      </x:c>
      <x:c r="R1306" s="0">
        <x:f>IF(A1306="SPUS",0,IF(A1306="FWD",0,P1306/Q1306))</x:f>
      </x:c>
    </x:row>
    <x:row r="1307" spans="1:19" x14ac:dyDescent="0.3">
      <x:c r="A1307" s="0">
        <x:f>'Historical Trades'!A1307</x:f>
      </x:c>
      <x:c r="B1307" s="0">
        <x:f>'Historical Trades'!B1307</x:f>
      </x:c>
      <x:c r="C1307" s="23">
        <x:f>'Historical Trades'!C1307</x:f>
      </x:c>
      <x:c r="D1307" s="0">
        <x:f>'Historical Trades'!D1307</x:f>
      </x:c>
      <x:c r="E1307" s="23">
        <x:f>'Historical Trades'!E1307</x:f>
      </x:c>
      <x:c r="F1307" s="0">
        <x:f>'Historical Trades'!F1307</x:f>
      </x:c>
      <x:c r="G1307" s="0">
        <x:f>'Historical Trades'!G1307</x:f>
      </x:c>
      <x:c r="H1307" s="0">
        <x:f>'Historical Trades'!H1307</x:f>
      </x:c>
      <x:c r="I1307" s="0">
        <x:f>'Historical Trades'!I1307</x:f>
      </x:c>
      <x:c r="J1307" s="0">
        <x:f>'Historical Trades'!J1307</x:f>
      </x:c>
      <x:c r="K1307" s="0">
        <x:f>'Historical Trades'!K1307</x:f>
      </x:c>
      <x:c r="L1307" s="0">
        <x:f>'Historical Trades'!L1307</x:f>
      </x:c>
      <x:c r="M1307" s="0">
        <x:f>'Historical Trades'!M1307</x:f>
      </x:c>
      <x:c r="N1307" s="0">
        <x:f>CLEAN('Historical Trades'!O1307)</x:f>
      </x:c>
      <x:c r="P1307" s="14">
        <x:f>IF(G1307="sell",M1307,-M1307)</x:f>
      </x:c>
      <x:c r="Q1307" s="14">
        <x:f>VLOOKUP(N1307,'Currency Rates'!$A$3:$C$32,3,0)</x:f>
      </x:c>
      <x:c r="R1307" s="0">
        <x:f>IF(A1307="SPUS",0,IF(A1307="FWD",0,P1307/Q1307))</x:f>
      </x:c>
    </x:row>
    <x:row r="1308" spans="1:19" x14ac:dyDescent="0.3">
      <x:c r="A1308" s="0">
        <x:f>'Historical Trades'!A1308</x:f>
      </x:c>
      <x:c r="B1308" s="0">
        <x:f>'Historical Trades'!B1308</x:f>
      </x:c>
      <x:c r="C1308" s="23">
        <x:f>'Historical Trades'!C1308</x:f>
      </x:c>
      <x:c r="D1308" s="0">
        <x:f>'Historical Trades'!D1308</x:f>
      </x:c>
      <x:c r="E1308" s="23">
        <x:f>'Historical Trades'!E1308</x:f>
      </x:c>
      <x:c r="F1308" s="0">
        <x:f>'Historical Trades'!F1308</x:f>
      </x:c>
      <x:c r="G1308" s="0">
        <x:f>'Historical Trades'!G1308</x:f>
      </x:c>
      <x:c r="H1308" s="0">
        <x:f>'Historical Trades'!H1308</x:f>
      </x:c>
      <x:c r="I1308" s="0">
        <x:f>'Historical Trades'!I1308</x:f>
      </x:c>
      <x:c r="J1308" s="0">
        <x:f>'Historical Trades'!J1308</x:f>
      </x:c>
      <x:c r="K1308" s="0">
        <x:f>'Historical Trades'!K1308</x:f>
      </x:c>
      <x:c r="L1308" s="0">
        <x:f>'Historical Trades'!L1308</x:f>
      </x:c>
      <x:c r="M1308" s="0">
        <x:f>'Historical Trades'!M1308</x:f>
      </x:c>
      <x:c r="N1308" s="0">
        <x:f>CLEAN('Historical Trades'!O1308)</x:f>
      </x:c>
      <x:c r="P1308" s="14">
        <x:f>IF(G1308="sell",M1308,-M1308)</x:f>
      </x:c>
      <x:c r="Q1308" s="14">
        <x:f>VLOOKUP(N1308,'Currency Rates'!$A$3:$C$32,3,0)</x:f>
      </x:c>
      <x:c r="R1308" s="0">
        <x:f>IF(A1308="SPUS",0,IF(A1308="FWD",0,P1308/Q1308))</x:f>
      </x:c>
    </x:row>
    <x:row r="1309" spans="1:19" x14ac:dyDescent="0.3">
      <x:c r="A1309" s="0">
        <x:f>'Historical Trades'!A1309</x:f>
      </x:c>
      <x:c r="B1309" s="0">
        <x:f>'Historical Trades'!B1309</x:f>
      </x:c>
      <x:c r="C1309" s="23">
        <x:f>'Historical Trades'!C1309</x:f>
      </x:c>
      <x:c r="D1309" s="0">
        <x:f>'Historical Trades'!D1309</x:f>
      </x:c>
      <x:c r="E1309" s="23">
        <x:f>'Historical Trades'!E1309</x:f>
      </x:c>
      <x:c r="F1309" s="0">
        <x:f>'Historical Trades'!F1309</x:f>
      </x:c>
      <x:c r="G1309" s="0">
        <x:f>'Historical Trades'!G1309</x:f>
      </x:c>
      <x:c r="H1309" s="0">
        <x:f>'Historical Trades'!H1309</x:f>
      </x:c>
      <x:c r="I1309" s="0">
        <x:f>'Historical Trades'!I1309</x:f>
      </x:c>
      <x:c r="J1309" s="0">
        <x:f>'Historical Trades'!J1309</x:f>
      </x:c>
      <x:c r="K1309" s="0">
        <x:f>'Historical Trades'!K1309</x:f>
      </x:c>
      <x:c r="L1309" s="0">
        <x:f>'Historical Trades'!L1309</x:f>
      </x:c>
      <x:c r="M1309" s="0">
        <x:f>'Historical Trades'!M1309</x:f>
      </x:c>
      <x:c r="N1309" s="0">
        <x:f>CLEAN('Historical Trades'!O1309)</x:f>
      </x:c>
      <x:c r="P1309" s="14">
        <x:f>IF(G1309="sell",M1309,-M1309)</x:f>
      </x:c>
      <x:c r="Q1309" s="14">
        <x:f>VLOOKUP(N1309,'Currency Rates'!$A$3:$C$32,3,0)</x:f>
      </x:c>
      <x:c r="R1309" s="0">
        <x:f>IF(A1309="SPUS",0,IF(A1309="FWD",0,P1309/Q1309))</x:f>
      </x:c>
    </x:row>
    <x:row r="1310" spans="1:19" x14ac:dyDescent="0.3">
      <x:c r="A1310" s="0">
        <x:f>'Historical Trades'!A1310</x:f>
      </x:c>
      <x:c r="B1310" s="0">
        <x:f>'Historical Trades'!B1310</x:f>
      </x:c>
      <x:c r="C1310" s="23">
        <x:f>'Historical Trades'!C1310</x:f>
      </x:c>
      <x:c r="D1310" s="0">
        <x:f>'Historical Trades'!D1310</x:f>
      </x:c>
      <x:c r="E1310" s="23">
        <x:f>'Historical Trades'!E1310</x:f>
      </x:c>
      <x:c r="F1310" s="0">
        <x:f>'Historical Trades'!F1310</x:f>
      </x:c>
      <x:c r="G1310" s="0">
        <x:f>'Historical Trades'!G1310</x:f>
      </x:c>
      <x:c r="H1310" s="0">
        <x:f>'Historical Trades'!H1310</x:f>
      </x:c>
      <x:c r="I1310" s="0">
        <x:f>'Historical Trades'!I1310</x:f>
      </x:c>
      <x:c r="J1310" s="0">
        <x:f>'Historical Trades'!J1310</x:f>
      </x:c>
      <x:c r="K1310" s="0">
        <x:f>'Historical Trades'!K1310</x:f>
      </x:c>
      <x:c r="L1310" s="0">
        <x:f>'Historical Trades'!L1310</x:f>
      </x:c>
      <x:c r="M1310" s="0">
        <x:f>'Historical Trades'!M1310</x:f>
      </x:c>
      <x:c r="N1310" s="0">
        <x:f>CLEAN('Historical Trades'!O1310)</x:f>
      </x:c>
      <x:c r="P1310" s="14">
        <x:f>IF(G1310="sell",M1310,-M1310)</x:f>
      </x:c>
      <x:c r="Q1310" s="14">
        <x:f>VLOOKUP(N1310,'Currency Rates'!$A$3:$C$32,3,0)</x:f>
      </x:c>
      <x:c r="R1310" s="0">
        <x:f>IF(A1310="SPUS",0,IF(A1310="FWD",0,P1310/Q1310))</x:f>
      </x:c>
    </x:row>
    <x:row r="1311" spans="1:19" x14ac:dyDescent="0.3">
      <x:c r="A1311" s="0">
        <x:f>'Historical Trades'!A1311</x:f>
      </x:c>
      <x:c r="B1311" s="0">
        <x:f>'Historical Trades'!B1311</x:f>
      </x:c>
      <x:c r="C1311" s="23">
        <x:f>'Historical Trades'!C1311</x:f>
      </x:c>
      <x:c r="D1311" s="0">
        <x:f>'Historical Trades'!D1311</x:f>
      </x:c>
      <x:c r="E1311" s="23">
        <x:f>'Historical Trades'!E1311</x:f>
      </x:c>
      <x:c r="F1311" s="0">
        <x:f>'Historical Trades'!F1311</x:f>
      </x:c>
      <x:c r="G1311" s="0">
        <x:f>'Historical Trades'!G1311</x:f>
      </x:c>
      <x:c r="H1311" s="0">
        <x:f>'Historical Trades'!H1311</x:f>
      </x:c>
      <x:c r="I1311" s="0">
        <x:f>'Historical Trades'!I1311</x:f>
      </x:c>
      <x:c r="J1311" s="0">
        <x:f>'Historical Trades'!J1311</x:f>
      </x:c>
      <x:c r="K1311" s="0">
        <x:f>'Historical Trades'!K1311</x:f>
      </x:c>
      <x:c r="L1311" s="0">
        <x:f>'Historical Trades'!L1311</x:f>
      </x:c>
      <x:c r="M1311" s="0">
        <x:f>'Historical Trades'!M1311</x:f>
      </x:c>
      <x:c r="N1311" s="0">
        <x:f>CLEAN('Historical Trades'!O1311)</x:f>
      </x:c>
      <x:c r="P1311" s="14">
        <x:f>IF(G1311="sell",M1311,-M1311)</x:f>
      </x:c>
      <x:c r="Q1311" s="14">
        <x:f>VLOOKUP(N1311,'Currency Rates'!$A$3:$C$32,3,0)</x:f>
      </x:c>
      <x:c r="R1311" s="0">
        <x:f>IF(A1311="SPUS",0,IF(A1311="FWD",0,P1311/Q1311))</x:f>
      </x:c>
    </x:row>
    <x:row r="1312" spans="1:19" x14ac:dyDescent="0.3">
      <x:c r="A1312" s="0">
        <x:f>'Historical Trades'!A1312</x:f>
      </x:c>
      <x:c r="B1312" s="0">
        <x:f>'Historical Trades'!B1312</x:f>
      </x:c>
      <x:c r="C1312" s="23">
        <x:f>'Historical Trades'!C1312</x:f>
      </x:c>
      <x:c r="D1312" s="0">
        <x:f>'Historical Trades'!D1312</x:f>
      </x:c>
      <x:c r="E1312" s="23">
        <x:f>'Historical Trades'!E1312</x:f>
      </x:c>
      <x:c r="F1312" s="0">
        <x:f>'Historical Trades'!F1312</x:f>
      </x:c>
      <x:c r="G1312" s="0">
        <x:f>'Historical Trades'!G1312</x:f>
      </x:c>
      <x:c r="H1312" s="0">
        <x:f>'Historical Trades'!H1312</x:f>
      </x:c>
      <x:c r="I1312" s="0">
        <x:f>'Historical Trades'!I1312</x:f>
      </x:c>
      <x:c r="J1312" s="0">
        <x:f>'Historical Trades'!J1312</x:f>
      </x:c>
      <x:c r="K1312" s="0">
        <x:f>'Historical Trades'!K1312</x:f>
      </x:c>
      <x:c r="L1312" s="0">
        <x:f>'Historical Trades'!L1312</x:f>
      </x:c>
      <x:c r="M1312" s="0">
        <x:f>'Historical Trades'!M1312</x:f>
      </x:c>
      <x:c r="N1312" s="0">
        <x:f>CLEAN('Historical Trades'!O1312)</x:f>
      </x:c>
      <x:c r="P1312" s="14">
        <x:f>IF(G1312="sell",M1312,-M1312)</x:f>
      </x:c>
      <x:c r="Q1312" s="14">
        <x:f>VLOOKUP(N1312,'Currency Rates'!$A$3:$C$32,3,0)</x:f>
      </x:c>
      <x:c r="R1312" s="0">
        <x:f>IF(A1312="SPUS",0,IF(A1312="FWD",0,P1312/Q1312))</x:f>
      </x:c>
    </x:row>
    <x:row r="1313" spans="1:19" x14ac:dyDescent="0.3">
      <x:c r="A1313" s="0">
        <x:f>'Historical Trades'!A1313</x:f>
      </x:c>
      <x:c r="B1313" s="0">
        <x:f>'Historical Trades'!B1313</x:f>
      </x:c>
      <x:c r="C1313" s="23">
        <x:f>'Historical Trades'!C1313</x:f>
      </x:c>
      <x:c r="D1313" s="0">
        <x:f>'Historical Trades'!D1313</x:f>
      </x:c>
      <x:c r="E1313" s="23">
        <x:f>'Historical Trades'!E1313</x:f>
      </x:c>
      <x:c r="F1313" s="0">
        <x:f>'Historical Trades'!F1313</x:f>
      </x:c>
      <x:c r="G1313" s="0">
        <x:f>'Historical Trades'!G1313</x:f>
      </x:c>
      <x:c r="H1313" s="0">
        <x:f>'Historical Trades'!H1313</x:f>
      </x:c>
      <x:c r="I1313" s="0">
        <x:f>'Historical Trades'!I1313</x:f>
      </x:c>
      <x:c r="J1313" s="0">
        <x:f>'Historical Trades'!J1313</x:f>
      </x:c>
      <x:c r="K1313" s="0">
        <x:f>'Historical Trades'!K1313</x:f>
      </x:c>
      <x:c r="L1313" s="0">
        <x:f>'Historical Trades'!L1313</x:f>
      </x:c>
      <x:c r="M1313" s="0">
        <x:f>'Historical Trades'!M1313</x:f>
      </x:c>
      <x:c r="N1313" s="0">
        <x:f>CLEAN('Historical Trades'!O1313)</x:f>
      </x:c>
      <x:c r="P1313" s="14">
        <x:f>IF(G1313="sell",M1313,-M1313)</x:f>
      </x:c>
      <x:c r="Q1313" s="14">
        <x:f>VLOOKUP(N1313,'Currency Rates'!$A$3:$C$32,3,0)</x:f>
      </x:c>
      <x:c r="R1313" s="0">
        <x:f>IF(A1313="SPUS",0,IF(A1313="FWD",0,P1313/Q1313))</x:f>
      </x:c>
    </x:row>
    <x:row r="1314" spans="1:19" x14ac:dyDescent="0.3">
      <x:c r="A1314" s="0">
        <x:f>'Historical Trades'!A1314</x:f>
      </x:c>
      <x:c r="B1314" s="0">
        <x:f>'Historical Trades'!B1314</x:f>
      </x:c>
      <x:c r="C1314" s="23">
        <x:f>'Historical Trades'!C1314</x:f>
      </x:c>
      <x:c r="D1314" s="0">
        <x:f>'Historical Trades'!D1314</x:f>
      </x:c>
      <x:c r="E1314" s="23">
        <x:f>'Historical Trades'!E1314</x:f>
      </x:c>
      <x:c r="F1314" s="0">
        <x:f>'Historical Trades'!F1314</x:f>
      </x:c>
      <x:c r="G1314" s="0">
        <x:f>'Historical Trades'!G1314</x:f>
      </x:c>
      <x:c r="H1314" s="0">
        <x:f>'Historical Trades'!H1314</x:f>
      </x:c>
      <x:c r="I1314" s="0">
        <x:f>'Historical Trades'!I1314</x:f>
      </x:c>
      <x:c r="J1314" s="0">
        <x:f>'Historical Trades'!J1314</x:f>
      </x:c>
      <x:c r="K1314" s="0">
        <x:f>'Historical Trades'!K1314</x:f>
      </x:c>
      <x:c r="L1314" s="0">
        <x:f>'Historical Trades'!L1314</x:f>
      </x:c>
      <x:c r="M1314" s="0">
        <x:f>'Historical Trades'!M1314</x:f>
      </x:c>
      <x:c r="N1314" s="0">
        <x:f>CLEAN('Historical Trades'!O1314)</x:f>
      </x:c>
      <x:c r="P1314" s="14">
        <x:f>IF(G1314="sell",M1314,-M1314)</x:f>
      </x:c>
      <x:c r="Q1314" s="14">
        <x:f>VLOOKUP(N1314,'Currency Rates'!$A$3:$C$32,3,0)</x:f>
      </x:c>
      <x:c r="R1314" s="0">
        <x:f>IF(A1314="SPUS",0,IF(A1314="FWD",0,P1314/Q1314))</x:f>
      </x:c>
    </x:row>
    <x:row r="1315" spans="1:19" x14ac:dyDescent="0.3">
      <x:c r="A1315" s="0">
        <x:f>'Historical Trades'!A1315</x:f>
      </x:c>
      <x:c r="B1315" s="0">
        <x:f>'Historical Trades'!B1315</x:f>
      </x:c>
      <x:c r="C1315" s="23">
        <x:f>'Historical Trades'!C1315</x:f>
      </x:c>
      <x:c r="D1315" s="0">
        <x:f>'Historical Trades'!D1315</x:f>
      </x:c>
      <x:c r="E1315" s="23">
        <x:f>'Historical Trades'!E1315</x:f>
      </x:c>
      <x:c r="F1315" s="0">
        <x:f>'Historical Trades'!F1315</x:f>
      </x:c>
      <x:c r="G1315" s="0">
        <x:f>'Historical Trades'!G1315</x:f>
      </x:c>
      <x:c r="H1315" s="0">
        <x:f>'Historical Trades'!H1315</x:f>
      </x:c>
      <x:c r="I1315" s="0">
        <x:f>'Historical Trades'!I1315</x:f>
      </x:c>
      <x:c r="J1315" s="0">
        <x:f>'Historical Trades'!J1315</x:f>
      </x:c>
      <x:c r="K1315" s="0">
        <x:f>'Historical Trades'!K1315</x:f>
      </x:c>
      <x:c r="L1315" s="0">
        <x:f>'Historical Trades'!L1315</x:f>
      </x:c>
      <x:c r="M1315" s="0">
        <x:f>'Historical Trades'!M1315</x:f>
      </x:c>
      <x:c r="N1315" s="0">
        <x:f>CLEAN('Historical Trades'!O1315)</x:f>
      </x:c>
      <x:c r="P1315" s="14">
        <x:f>IF(G1315="sell",M1315,-M1315)</x:f>
      </x:c>
      <x:c r="Q1315" s="14">
        <x:f>VLOOKUP(N1315,'Currency Rates'!$A$3:$C$32,3,0)</x:f>
      </x:c>
      <x:c r="R1315" s="0">
        <x:f>IF(A1315="SPUS",0,IF(A1315="FWD",0,P1315/Q1315))</x:f>
      </x:c>
    </x:row>
    <x:row r="1316" spans="1:19" x14ac:dyDescent="0.3">
      <x:c r="A1316" s="0">
        <x:f>'Historical Trades'!A1316</x:f>
      </x:c>
      <x:c r="B1316" s="0">
        <x:f>'Historical Trades'!B1316</x:f>
      </x:c>
      <x:c r="C1316" s="23">
        <x:f>'Historical Trades'!C1316</x:f>
      </x:c>
      <x:c r="D1316" s="0">
        <x:f>'Historical Trades'!D1316</x:f>
      </x:c>
      <x:c r="E1316" s="23">
        <x:f>'Historical Trades'!E1316</x:f>
      </x:c>
      <x:c r="F1316" s="0">
        <x:f>'Historical Trades'!F1316</x:f>
      </x:c>
      <x:c r="G1316" s="0">
        <x:f>'Historical Trades'!G1316</x:f>
      </x:c>
      <x:c r="H1316" s="0">
        <x:f>'Historical Trades'!H1316</x:f>
      </x:c>
      <x:c r="I1316" s="0">
        <x:f>'Historical Trades'!I1316</x:f>
      </x:c>
      <x:c r="J1316" s="0">
        <x:f>'Historical Trades'!J1316</x:f>
      </x:c>
      <x:c r="K1316" s="0">
        <x:f>'Historical Trades'!K1316</x:f>
      </x:c>
      <x:c r="L1316" s="0">
        <x:f>'Historical Trades'!L1316</x:f>
      </x:c>
      <x:c r="M1316" s="0">
        <x:f>'Historical Trades'!M1316</x:f>
      </x:c>
      <x:c r="N1316" s="0">
        <x:f>CLEAN('Historical Trades'!O1316)</x:f>
      </x:c>
      <x:c r="P1316" s="14">
        <x:f>IF(G1316="sell",M1316,-M1316)</x:f>
      </x:c>
      <x:c r="Q1316" s="14">
        <x:f>VLOOKUP(N1316,'Currency Rates'!$A$3:$C$32,3,0)</x:f>
      </x:c>
      <x:c r="R1316" s="0">
        <x:f>IF(A1316="SPUS",0,IF(A1316="FWD",0,P1316/Q1316))</x:f>
      </x:c>
    </x:row>
    <x:row r="1317" spans="1:19" x14ac:dyDescent="0.3">
      <x:c r="A1317" s="0">
        <x:f>'Historical Trades'!A1317</x:f>
      </x:c>
      <x:c r="B1317" s="0">
        <x:f>'Historical Trades'!B1317</x:f>
      </x:c>
      <x:c r="C1317" s="23">
        <x:f>'Historical Trades'!C1317</x:f>
      </x:c>
      <x:c r="D1317" s="0">
        <x:f>'Historical Trades'!D1317</x:f>
      </x:c>
      <x:c r="E1317" s="23">
        <x:f>'Historical Trades'!E1317</x:f>
      </x:c>
      <x:c r="F1317" s="0">
        <x:f>'Historical Trades'!F1317</x:f>
      </x:c>
      <x:c r="G1317" s="0">
        <x:f>'Historical Trades'!G1317</x:f>
      </x:c>
      <x:c r="H1317" s="0">
        <x:f>'Historical Trades'!H1317</x:f>
      </x:c>
      <x:c r="I1317" s="0">
        <x:f>'Historical Trades'!I1317</x:f>
      </x:c>
      <x:c r="J1317" s="0">
        <x:f>'Historical Trades'!J1317</x:f>
      </x:c>
      <x:c r="K1317" s="0">
        <x:f>'Historical Trades'!K1317</x:f>
      </x:c>
      <x:c r="L1317" s="0">
        <x:f>'Historical Trades'!L1317</x:f>
      </x:c>
      <x:c r="M1317" s="0">
        <x:f>'Historical Trades'!M1317</x:f>
      </x:c>
      <x:c r="N1317" s="0">
        <x:f>CLEAN('Historical Trades'!O1317)</x:f>
      </x:c>
      <x:c r="P1317" s="14">
        <x:f>IF(G1317="sell",M1317,-M1317)</x:f>
      </x:c>
      <x:c r="Q1317" s="14">
        <x:f>VLOOKUP(N1317,'Currency Rates'!$A$3:$C$32,3,0)</x:f>
      </x:c>
      <x:c r="R1317" s="0">
        <x:f>IF(A1317="SPUS",0,IF(A1317="FWD",0,P1317/Q1317))</x:f>
      </x:c>
    </x:row>
    <x:row r="1318" spans="1:19" x14ac:dyDescent="0.3">
      <x:c r="A1318" s="0">
        <x:f>'Historical Trades'!A1318</x:f>
      </x:c>
      <x:c r="B1318" s="0">
        <x:f>'Historical Trades'!B1318</x:f>
      </x:c>
      <x:c r="C1318" s="23">
        <x:f>'Historical Trades'!C1318</x:f>
      </x:c>
      <x:c r="D1318" s="0">
        <x:f>'Historical Trades'!D1318</x:f>
      </x:c>
      <x:c r="E1318" s="23">
        <x:f>'Historical Trades'!E1318</x:f>
      </x:c>
      <x:c r="F1318" s="0">
        <x:f>'Historical Trades'!F1318</x:f>
      </x:c>
      <x:c r="G1318" s="0">
        <x:f>'Historical Trades'!G1318</x:f>
      </x:c>
      <x:c r="H1318" s="0">
        <x:f>'Historical Trades'!H1318</x:f>
      </x:c>
      <x:c r="I1318" s="0">
        <x:f>'Historical Trades'!I1318</x:f>
      </x:c>
      <x:c r="J1318" s="0">
        <x:f>'Historical Trades'!J1318</x:f>
      </x:c>
      <x:c r="K1318" s="0">
        <x:f>'Historical Trades'!K1318</x:f>
      </x:c>
      <x:c r="L1318" s="0">
        <x:f>'Historical Trades'!L1318</x:f>
      </x:c>
      <x:c r="M1318" s="0">
        <x:f>'Historical Trades'!M1318</x:f>
      </x:c>
      <x:c r="N1318" s="0">
        <x:f>CLEAN('Historical Trades'!O1318)</x:f>
      </x:c>
      <x:c r="P1318" s="14">
        <x:f>IF(G1318="sell",M1318,-M1318)</x:f>
      </x:c>
      <x:c r="Q1318" s="14">
        <x:f>VLOOKUP(N1318,'Currency Rates'!$A$3:$C$32,3,0)</x:f>
      </x:c>
      <x:c r="R1318" s="0">
        <x:f>IF(A1318="SPUS",0,IF(A1318="FWD",0,P1318/Q1318))</x:f>
      </x:c>
    </x:row>
    <x:row r="1319" spans="1:19" x14ac:dyDescent="0.3">
      <x:c r="A1319" s="0">
        <x:f>'Historical Trades'!A1319</x:f>
      </x:c>
      <x:c r="B1319" s="0">
        <x:f>'Historical Trades'!B1319</x:f>
      </x:c>
      <x:c r="C1319" s="23">
        <x:f>'Historical Trades'!C1319</x:f>
      </x:c>
      <x:c r="D1319" s="0">
        <x:f>'Historical Trades'!D1319</x:f>
      </x:c>
      <x:c r="E1319" s="23">
        <x:f>'Historical Trades'!E1319</x:f>
      </x:c>
      <x:c r="F1319" s="0">
        <x:f>'Historical Trades'!F1319</x:f>
      </x:c>
      <x:c r="G1319" s="0">
        <x:f>'Historical Trades'!G1319</x:f>
      </x:c>
      <x:c r="H1319" s="0">
        <x:f>'Historical Trades'!H1319</x:f>
      </x:c>
      <x:c r="I1319" s="0">
        <x:f>'Historical Trades'!I1319</x:f>
      </x:c>
      <x:c r="J1319" s="0">
        <x:f>'Historical Trades'!J1319</x:f>
      </x:c>
      <x:c r="K1319" s="0">
        <x:f>'Historical Trades'!K1319</x:f>
      </x:c>
      <x:c r="L1319" s="0">
        <x:f>'Historical Trades'!L1319</x:f>
      </x:c>
      <x:c r="M1319" s="0">
        <x:f>'Historical Trades'!M1319</x:f>
      </x:c>
      <x:c r="N1319" s="0">
        <x:f>CLEAN('Historical Trades'!O1319)</x:f>
      </x:c>
      <x:c r="P1319" s="14">
        <x:f>IF(G1319="sell",M1319,-M1319)</x:f>
      </x:c>
      <x:c r="Q1319" s="14">
        <x:f>VLOOKUP(N1319,'Currency Rates'!$A$3:$C$32,3,0)</x:f>
      </x:c>
      <x:c r="R1319" s="0">
        <x:f>IF(A1319="SPUS",0,IF(A1319="FWD",0,P1319/Q1319))</x:f>
      </x:c>
    </x:row>
    <x:row r="1320" spans="1:19" x14ac:dyDescent="0.3">
      <x:c r="A1320" s="0">
        <x:f>'Historical Trades'!A1320</x:f>
      </x:c>
      <x:c r="B1320" s="0">
        <x:f>'Historical Trades'!B1320</x:f>
      </x:c>
      <x:c r="C1320" s="23">
        <x:f>'Historical Trades'!C1320</x:f>
      </x:c>
      <x:c r="D1320" s="0">
        <x:f>'Historical Trades'!D1320</x:f>
      </x:c>
      <x:c r="E1320" s="23">
        <x:f>'Historical Trades'!E1320</x:f>
      </x:c>
      <x:c r="F1320" s="0">
        <x:f>'Historical Trades'!F1320</x:f>
      </x:c>
      <x:c r="G1320" s="0">
        <x:f>'Historical Trades'!G1320</x:f>
      </x:c>
      <x:c r="H1320" s="0">
        <x:f>'Historical Trades'!H1320</x:f>
      </x:c>
      <x:c r="I1320" s="0">
        <x:f>'Historical Trades'!I1320</x:f>
      </x:c>
      <x:c r="J1320" s="0">
        <x:f>'Historical Trades'!J1320</x:f>
      </x:c>
      <x:c r="K1320" s="0">
        <x:f>'Historical Trades'!K1320</x:f>
      </x:c>
      <x:c r="L1320" s="0">
        <x:f>'Historical Trades'!L1320</x:f>
      </x:c>
      <x:c r="M1320" s="0">
        <x:f>'Historical Trades'!M1320</x:f>
      </x:c>
      <x:c r="N1320" s="0">
        <x:f>CLEAN('Historical Trades'!O1320)</x:f>
      </x:c>
      <x:c r="P1320" s="14">
        <x:f>IF(G1320="sell",M1320,-M1320)</x:f>
      </x:c>
      <x:c r="Q1320" s="14">
        <x:f>VLOOKUP(N1320,'Currency Rates'!$A$3:$C$32,3,0)</x:f>
      </x:c>
      <x:c r="R1320" s="0">
        <x:f>IF(A1320="SPUS",0,IF(A1320="FWD",0,P1320/Q1320))</x:f>
      </x:c>
    </x:row>
    <x:row r="1321" spans="1:19" x14ac:dyDescent="0.3">
      <x:c r="A1321" s="0">
        <x:f>'Historical Trades'!A1321</x:f>
      </x:c>
      <x:c r="B1321" s="0">
        <x:f>'Historical Trades'!B1321</x:f>
      </x:c>
      <x:c r="C1321" s="23">
        <x:f>'Historical Trades'!C1321</x:f>
      </x:c>
      <x:c r="D1321" s="0">
        <x:f>'Historical Trades'!D1321</x:f>
      </x:c>
      <x:c r="E1321" s="23">
        <x:f>'Historical Trades'!E1321</x:f>
      </x:c>
      <x:c r="F1321" s="0">
        <x:f>'Historical Trades'!F1321</x:f>
      </x:c>
      <x:c r="G1321" s="0">
        <x:f>'Historical Trades'!G1321</x:f>
      </x:c>
      <x:c r="H1321" s="0">
        <x:f>'Historical Trades'!H1321</x:f>
      </x:c>
      <x:c r="I1321" s="0">
        <x:f>'Historical Trades'!I1321</x:f>
      </x:c>
      <x:c r="J1321" s="0">
        <x:f>'Historical Trades'!J1321</x:f>
      </x:c>
      <x:c r="K1321" s="0">
        <x:f>'Historical Trades'!K1321</x:f>
      </x:c>
      <x:c r="L1321" s="0">
        <x:f>'Historical Trades'!L1321</x:f>
      </x:c>
      <x:c r="M1321" s="0">
        <x:f>'Historical Trades'!M1321</x:f>
      </x:c>
      <x:c r="N1321" s="0">
        <x:f>CLEAN('Historical Trades'!O1321)</x:f>
      </x:c>
      <x:c r="P1321" s="14">
        <x:f>IF(G1321="sell",M1321,-M1321)</x:f>
      </x:c>
      <x:c r="Q1321" s="14">
        <x:f>VLOOKUP(N1321,'Currency Rates'!$A$3:$C$32,3,0)</x:f>
      </x:c>
      <x:c r="R1321" s="0">
        <x:f>IF(A1321="SPUS",0,IF(A1321="FWD",0,P1321/Q1321))</x:f>
      </x:c>
    </x:row>
    <x:row r="1322" spans="1:19" x14ac:dyDescent="0.3">
      <x:c r="A1322" s="0">
        <x:f>'Historical Trades'!A1322</x:f>
      </x:c>
      <x:c r="B1322" s="0">
        <x:f>'Historical Trades'!B1322</x:f>
      </x:c>
      <x:c r="C1322" s="23">
        <x:f>'Historical Trades'!C1322</x:f>
      </x:c>
      <x:c r="D1322" s="0">
        <x:f>'Historical Trades'!D1322</x:f>
      </x:c>
      <x:c r="E1322" s="23">
        <x:f>'Historical Trades'!E1322</x:f>
      </x:c>
      <x:c r="F1322" s="0">
        <x:f>'Historical Trades'!F1322</x:f>
      </x:c>
      <x:c r="G1322" s="0">
        <x:f>'Historical Trades'!G1322</x:f>
      </x:c>
      <x:c r="H1322" s="0">
        <x:f>'Historical Trades'!H1322</x:f>
      </x:c>
      <x:c r="I1322" s="0">
        <x:f>'Historical Trades'!I1322</x:f>
      </x:c>
      <x:c r="J1322" s="0">
        <x:f>'Historical Trades'!J1322</x:f>
      </x:c>
      <x:c r="K1322" s="0">
        <x:f>'Historical Trades'!K1322</x:f>
      </x:c>
      <x:c r="L1322" s="0">
        <x:f>'Historical Trades'!L1322</x:f>
      </x:c>
      <x:c r="M1322" s="0">
        <x:f>'Historical Trades'!M1322</x:f>
      </x:c>
      <x:c r="N1322" s="0">
        <x:f>CLEAN('Historical Trades'!O1322)</x:f>
      </x:c>
      <x:c r="P1322" s="14">
        <x:f>IF(G1322="sell",M1322,-M1322)</x:f>
      </x:c>
      <x:c r="Q1322" s="14">
        <x:f>VLOOKUP(N1322,'Currency Rates'!$A$3:$C$32,3,0)</x:f>
      </x:c>
      <x:c r="R1322" s="0">
        <x:f>IF(A1322="SPUS",0,IF(A1322="FWD",0,P1322/Q1322))</x:f>
      </x:c>
    </x:row>
    <x:row r="1323" spans="1:19" x14ac:dyDescent="0.3">
      <x:c r="A1323" s="0">
        <x:f>'Historical Trades'!A1323</x:f>
      </x:c>
      <x:c r="B1323" s="0">
        <x:f>'Historical Trades'!B1323</x:f>
      </x:c>
      <x:c r="C1323" s="23">
        <x:f>'Historical Trades'!C1323</x:f>
      </x:c>
      <x:c r="D1323" s="0">
        <x:f>'Historical Trades'!D1323</x:f>
      </x:c>
      <x:c r="E1323" s="23">
        <x:f>'Historical Trades'!E1323</x:f>
      </x:c>
      <x:c r="F1323" s="0">
        <x:f>'Historical Trades'!F1323</x:f>
      </x:c>
      <x:c r="G1323" s="0">
        <x:f>'Historical Trades'!G1323</x:f>
      </x:c>
      <x:c r="H1323" s="0">
        <x:f>'Historical Trades'!H1323</x:f>
      </x:c>
      <x:c r="I1323" s="0">
        <x:f>'Historical Trades'!I1323</x:f>
      </x:c>
      <x:c r="J1323" s="0">
        <x:f>'Historical Trades'!J1323</x:f>
      </x:c>
      <x:c r="K1323" s="0">
        <x:f>'Historical Trades'!K1323</x:f>
      </x:c>
      <x:c r="L1323" s="0">
        <x:f>'Historical Trades'!L1323</x:f>
      </x:c>
      <x:c r="M1323" s="0">
        <x:f>'Historical Trades'!M1323</x:f>
      </x:c>
      <x:c r="N1323" s="0">
        <x:f>CLEAN('Historical Trades'!O1323)</x:f>
      </x:c>
      <x:c r="P1323" s="14">
        <x:f>IF(G1323="sell",M1323,-M1323)</x:f>
      </x:c>
      <x:c r="Q1323" s="14">
        <x:f>VLOOKUP(N1323,'Currency Rates'!$A$3:$C$32,3,0)</x:f>
      </x:c>
      <x:c r="R1323" s="0">
        <x:f>IF(A1323="SPUS",0,IF(A1323="FWD",0,P1323/Q1323))</x:f>
      </x:c>
    </x:row>
    <x:row r="1324" spans="1:19" x14ac:dyDescent="0.3">
      <x:c r="A1324" s="0">
        <x:f>'Historical Trades'!A1324</x:f>
      </x:c>
      <x:c r="B1324" s="0">
        <x:f>'Historical Trades'!B1324</x:f>
      </x:c>
      <x:c r="C1324" s="23">
        <x:f>'Historical Trades'!C1324</x:f>
      </x:c>
      <x:c r="D1324" s="0">
        <x:f>'Historical Trades'!D1324</x:f>
      </x:c>
      <x:c r="E1324" s="23">
        <x:f>'Historical Trades'!E1324</x:f>
      </x:c>
      <x:c r="F1324" s="0">
        <x:f>'Historical Trades'!F1324</x:f>
      </x:c>
      <x:c r="G1324" s="0">
        <x:f>'Historical Trades'!G1324</x:f>
      </x:c>
      <x:c r="H1324" s="0">
        <x:f>'Historical Trades'!H1324</x:f>
      </x:c>
      <x:c r="I1324" s="0">
        <x:f>'Historical Trades'!I1324</x:f>
      </x:c>
      <x:c r="J1324" s="0">
        <x:f>'Historical Trades'!J1324</x:f>
      </x:c>
      <x:c r="K1324" s="0">
        <x:f>'Historical Trades'!K1324</x:f>
      </x:c>
      <x:c r="L1324" s="0">
        <x:f>'Historical Trades'!L1324</x:f>
      </x:c>
      <x:c r="M1324" s="0">
        <x:f>'Historical Trades'!M1324</x:f>
      </x:c>
      <x:c r="N1324" s="0">
        <x:f>CLEAN('Historical Trades'!O1324)</x:f>
      </x:c>
      <x:c r="P1324" s="14">
        <x:f>IF(G1324="sell",M1324,-M1324)</x:f>
      </x:c>
      <x:c r="Q1324" s="14">
        <x:f>VLOOKUP(N1324,'Currency Rates'!$A$3:$C$32,3,0)</x:f>
      </x:c>
      <x:c r="R1324" s="0">
        <x:f>IF(A1324="SPUS",0,IF(A1324="FWD",0,P1324/Q1324))</x:f>
      </x:c>
    </x:row>
    <x:row r="1325" spans="1:19" x14ac:dyDescent="0.3">
      <x:c r="A1325" s="0">
        <x:f>'Historical Trades'!A1325</x:f>
      </x:c>
      <x:c r="B1325" s="0">
        <x:f>'Historical Trades'!B1325</x:f>
      </x:c>
      <x:c r="C1325" s="23">
        <x:f>'Historical Trades'!C1325</x:f>
      </x:c>
      <x:c r="D1325" s="0">
        <x:f>'Historical Trades'!D1325</x:f>
      </x:c>
      <x:c r="E1325" s="23">
        <x:f>'Historical Trades'!E1325</x:f>
      </x:c>
      <x:c r="F1325" s="0">
        <x:f>'Historical Trades'!F1325</x:f>
      </x:c>
      <x:c r="G1325" s="0">
        <x:f>'Historical Trades'!G1325</x:f>
      </x:c>
      <x:c r="H1325" s="0">
        <x:f>'Historical Trades'!H1325</x:f>
      </x:c>
      <x:c r="I1325" s="0">
        <x:f>'Historical Trades'!I1325</x:f>
      </x:c>
      <x:c r="J1325" s="0">
        <x:f>'Historical Trades'!J1325</x:f>
      </x:c>
      <x:c r="K1325" s="0">
        <x:f>'Historical Trades'!K1325</x:f>
      </x:c>
      <x:c r="L1325" s="0">
        <x:f>'Historical Trades'!L1325</x:f>
      </x:c>
      <x:c r="M1325" s="0">
        <x:f>'Historical Trades'!M1325</x:f>
      </x:c>
      <x:c r="N1325" s="0">
        <x:f>CLEAN('Historical Trades'!O1325)</x:f>
      </x:c>
      <x:c r="P1325" s="14">
        <x:f>IF(G1325="sell",M1325,-M1325)</x:f>
      </x:c>
      <x:c r="Q1325" s="14">
        <x:f>VLOOKUP(N1325,'Currency Rates'!$A$3:$C$32,3,0)</x:f>
      </x:c>
      <x:c r="R1325" s="0">
        <x:f>IF(A1325="SPUS",0,IF(A1325="FWD",0,P1325/Q1325))</x:f>
      </x:c>
    </x:row>
    <x:row r="1326" spans="1:19" x14ac:dyDescent="0.3">
      <x:c r="A1326" s="0">
        <x:f>'Historical Trades'!A1326</x:f>
      </x:c>
      <x:c r="B1326" s="0">
        <x:f>'Historical Trades'!B1326</x:f>
      </x:c>
      <x:c r="C1326" s="23">
        <x:f>'Historical Trades'!C1326</x:f>
      </x:c>
      <x:c r="D1326" s="0">
        <x:f>'Historical Trades'!D1326</x:f>
      </x:c>
      <x:c r="E1326" s="23">
        <x:f>'Historical Trades'!E1326</x:f>
      </x:c>
      <x:c r="F1326" s="0">
        <x:f>'Historical Trades'!F1326</x:f>
      </x:c>
      <x:c r="G1326" s="0">
        <x:f>'Historical Trades'!G1326</x:f>
      </x:c>
      <x:c r="H1326" s="0">
        <x:f>'Historical Trades'!H1326</x:f>
      </x:c>
      <x:c r="I1326" s="0">
        <x:f>'Historical Trades'!I1326</x:f>
      </x:c>
      <x:c r="J1326" s="0">
        <x:f>'Historical Trades'!J1326</x:f>
      </x:c>
      <x:c r="K1326" s="0">
        <x:f>'Historical Trades'!K1326</x:f>
      </x:c>
      <x:c r="L1326" s="0">
        <x:f>'Historical Trades'!L1326</x:f>
      </x:c>
      <x:c r="M1326" s="0">
        <x:f>'Historical Trades'!M1326</x:f>
      </x:c>
      <x:c r="N1326" s="0">
        <x:f>CLEAN('Historical Trades'!O1326)</x:f>
      </x:c>
      <x:c r="P1326" s="14">
        <x:f>IF(G1326="sell",M1326,-M1326)</x:f>
      </x:c>
      <x:c r="Q1326" s="14">
        <x:f>VLOOKUP(N1326,'Currency Rates'!$A$3:$C$32,3,0)</x:f>
      </x:c>
      <x:c r="R1326" s="0">
        <x:f>IF(A1326="SPUS",0,IF(A1326="FWD",0,P1326/Q1326))</x:f>
      </x:c>
    </x:row>
    <x:row r="1327" spans="1:19" x14ac:dyDescent="0.3">
      <x:c r="A1327" s="0">
        <x:f>'Historical Trades'!A1327</x:f>
      </x:c>
      <x:c r="B1327" s="0">
        <x:f>'Historical Trades'!B1327</x:f>
      </x:c>
      <x:c r="C1327" s="23">
        <x:f>'Historical Trades'!C1327</x:f>
      </x:c>
      <x:c r="D1327" s="0">
        <x:f>'Historical Trades'!D1327</x:f>
      </x:c>
      <x:c r="E1327" s="23">
        <x:f>'Historical Trades'!E1327</x:f>
      </x:c>
      <x:c r="F1327" s="0">
        <x:f>'Historical Trades'!F1327</x:f>
      </x:c>
      <x:c r="G1327" s="0">
        <x:f>'Historical Trades'!G1327</x:f>
      </x:c>
      <x:c r="H1327" s="0">
        <x:f>'Historical Trades'!H1327</x:f>
      </x:c>
      <x:c r="I1327" s="0">
        <x:f>'Historical Trades'!I1327</x:f>
      </x:c>
      <x:c r="J1327" s="0">
        <x:f>'Historical Trades'!J1327</x:f>
      </x:c>
      <x:c r="K1327" s="0">
        <x:f>'Historical Trades'!K1327</x:f>
      </x:c>
      <x:c r="L1327" s="0">
        <x:f>'Historical Trades'!L1327</x:f>
      </x:c>
      <x:c r="M1327" s="0">
        <x:f>'Historical Trades'!M1327</x:f>
      </x:c>
      <x:c r="N1327" s="0">
        <x:f>CLEAN('Historical Trades'!O1327)</x:f>
      </x:c>
      <x:c r="P1327" s="14">
        <x:f>IF(G1327="sell",M1327,-M1327)</x:f>
      </x:c>
      <x:c r="Q1327" s="14">
        <x:f>VLOOKUP(N1327,'Currency Rates'!$A$3:$C$32,3,0)</x:f>
      </x:c>
      <x:c r="R1327" s="0">
        <x:f>IF(A1327="SPUS",0,IF(A1327="FWD",0,P1327/Q1327))</x:f>
      </x:c>
    </x:row>
    <x:row r="1328" spans="1:19" x14ac:dyDescent="0.3">
      <x:c r="A1328" s="0">
        <x:f>'Historical Trades'!A1328</x:f>
      </x:c>
      <x:c r="B1328" s="0">
        <x:f>'Historical Trades'!B1328</x:f>
      </x:c>
      <x:c r="C1328" s="23">
        <x:f>'Historical Trades'!C1328</x:f>
      </x:c>
      <x:c r="D1328" s="0">
        <x:f>'Historical Trades'!D1328</x:f>
      </x:c>
      <x:c r="E1328" s="23">
        <x:f>'Historical Trades'!E1328</x:f>
      </x:c>
      <x:c r="F1328" s="0">
        <x:f>'Historical Trades'!F1328</x:f>
      </x:c>
      <x:c r="G1328" s="0">
        <x:f>'Historical Trades'!G1328</x:f>
      </x:c>
      <x:c r="H1328" s="0">
        <x:f>'Historical Trades'!H1328</x:f>
      </x:c>
      <x:c r="I1328" s="0">
        <x:f>'Historical Trades'!I1328</x:f>
      </x:c>
      <x:c r="J1328" s="0">
        <x:f>'Historical Trades'!J1328</x:f>
      </x:c>
      <x:c r="K1328" s="0">
        <x:f>'Historical Trades'!K1328</x:f>
      </x:c>
      <x:c r="L1328" s="0">
        <x:f>'Historical Trades'!L1328</x:f>
      </x:c>
      <x:c r="M1328" s="0">
        <x:f>'Historical Trades'!M1328</x:f>
      </x:c>
      <x:c r="N1328" s="0">
        <x:f>CLEAN('Historical Trades'!O1328)</x:f>
      </x:c>
      <x:c r="P1328" s="14">
        <x:f>IF(G1328="sell",M1328,-M1328)</x:f>
      </x:c>
      <x:c r="Q1328" s="14">
        <x:f>VLOOKUP(N1328,'Currency Rates'!$A$3:$C$32,3,0)</x:f>
      </x:c>
      <x:c r="R1328" s="0">
        <x:f>IF(A1328="SPUS",0,IF(A1328="FWD",0,P1328/Q1328))</x:f>
      </x:c>
    </x:row>
    <x:row r="1329" spans="1:19" x14ac:dyDescent="0.3">
      <x:c r="A1329" s="0">
        <x:f>'Historical Trades'!A1329</x:f>
      </x:c>
      <x:c r="B1329" s="0">
        <x:f>'Historical Trades'!B1329</x:f>
      </x:c>
      <x:c r="C1329" s="23">
        <x:f>'Historical Trades'!C1329</x:f>
      </x:c>
      <x:c r="D1329" s="0">
        <x:f>'Historical Trades'!D1329</x:f>
      </x:c>
      <x:c r="E1329" s="23">
        <x:f>'Historical Trades'!E1329</x:f>
      </x:c>
      <x:c r="F1329" s="0">
        <x:f>'Historical Trades'!F1329</x:f>
      </x:c>
      <x:c r="G1329" s="0">
        <x:f>'Historical Trades'!G1329</x:f>
      </x:c>
      <x:c r="H1329" s="0">
        <x:f>'Historical Trades'!H1329</x:f>
      </x:c>
      <x:c r="I1329" s="0">
        <x:f>'Historical Trades'!I1329</x:f>
      </x:c>
      <x:c r="J1329" s="0">
        <x:f>'Historical Trades'!J1329</x:f>
      </x:c>
      <x:c r="K1329" s="0">
        <x:f>'Historical Trades'!K1329</x:f>
      </x:c>
      <x:c r="L1329" s="0">
        <x:f>'Historical Trades'!L1329</x:f>
      </x:c>
      <x:c r="M1329" s="0">
        <x:f>'Historical Trades'!M1329</x:f>
      </x:c>
      <x:c r="N1329" s="0">
        <x:f>CLEAN('Historical Trades'!O1329)</x:f>
      </x:c>
      <x:c r="P1329" s="14">
        <x:f>IF(G1329="sell",M1329,-M1329)</x:f>
      </x:c>
      <x:c r="Q1329" s="14">
        <x:f>VLOOKUP(N1329,'Currency Rates'!$A$3:$C$32,3,0)</x:f>
      </x:c>
      <x:c r="R1329" s="0">
        <x:f>IF(A1329="SPUS",0,IF(A1329="FWD",0,P1329/Q1329))</x:f>
      </x:c>
    </x:row>
    <x:row r="1330" spans="1:19" x14ac:dyDescent="0.3">
      <x:c r="A1330" s="0">
        <x:f>'Historical Trades'!A1330</x:f>
      </x:c>
      <x:c r="B1330" s="0">
        <x:f>'Historical Trades'!B1330</x:f>
      </x:c>
      <x:c r="C1330" s="23">
        <x:f>'Historical Trades'!C1330</x:f>
      </x:c>
      <x:c r="D1330" s="0">
        <x:f>'Historical Trades'!D1330</x:f>
      </x:c>
      <x:c r="E1330" s="23">
        <x:f>'Historical Trades'!E1330</x:f>
      </x:c>
      <x:c r="F1330" s="0">
        <x:f>'Historical Trades'!F1330</x:f>
      </x:c>
      <x:c r="G1330" s="0">
        <x:f>'Historical Trades'!G1330</x:f>
      </x:c>
      <x:c r="H1330" s="0">
        <x:f>'Historical Trades'!H1330</x:f>
      </x:c>
      <x:c r="I1330" s="0">
        <x:f>'Historical Trades'!I1330</x:f>
      </x:c>
      <x:c r="J1330" s="0">
        <x:f>'Historical Trades'!J1330</x:f>
      </x:c>
      <x:c r="K1330" s="0">
        <x:f>'Historical Trades'!K1330</x:f>
      </x:c>
      <x:c r="L1330" s="0">
        <x:f>'Historical Trades'!L1330</x:f>
      </x:c>
      <x:c r="M1330" s="0">
        <x:f>'Historical Trades'!M1330</x:f>
      </x:c>
      <x:c r="N1330" s="0">
        <x:f>CLEAN('Historical Trades'!O1330)</x:f>
      </x:c>
      <x:c r="P1330" s="14">
        <x:f>IF(G1330="sell",M1330,-M1330)</x:f>
      </x:c>
      <x:c r="Q1330" s="14">
        <x:f>VLOOKUP(N1330,'Currency Rates'!$A$3:$C$32,3,0)</x:f>
      </x:c>
      <x:c r="R1330" s="0">
        <x:f>IF(A1330="SPUS",0,IF(A1330="FWD",0,P1330/Q1330))</x:f>
      </x:c>
    </x:row>
    <x:row r="1331" spans="1:19" x14ac:dyDescent="0.3">
      <x:c r="A1331" s="0">
        <x:f>'Historical Trades'!A1331</x:f>
      </x:c>
      <x:c r="B1331" s="0">
        <x:f>'Historical Trades'!B1331</x:f>
      </x:c>
      <x:c r="C1331" s="23">
        <x:f>'Historical Trades'!C1331</x:f>
      </x:c>
      <x:c r="D1331" s="0">
        <x:f>'Historical Trades'!D1331</x:f>
      </x:c>
      <x:c r="E1331" s="23">
        <x:f>'Historical Trades'!E1331</x:f>
      </x:c>
      <x:c r="F1331" s="0">
        <x:f>'Historical Trades'!F1331</x:f>
      </x:c>
      <x:c r="G1331" s="0">
        <x:f>'Historical Trades'!G1331</x:f>
      </x:c>
      <x:c r="H1331" s="0">
        <x:f>'Historical Trades'!H1331</x:f>
      </x:c>
      <x:c r="I1331" s="0">
        <x:f>'Historical Trades'!I1331</x:f>
      </x:c>
      <x:c r="J1331" s="0">
        <x:f>'Historical Trades'!J1331</x:f>
      </x:c>
      <x:c r="K1331" s="0">
        <x:f>'Historical Trades'!K1331</x:f>
      </x:c>
      <x:c r="L1331" s="0">
        <x:f>'Historical Trades'!L1331</x:f>
      </x:c>
      <x:c r="M1331" s="0">
        <x:f>'Historical Trades'!M1331</x:f>
      </x:c>
      <x:c r="N1331" s="0">
        <x:f>CLEAN('Historical Trades'!O1331)</x:f>
      </x:c>
      <x:c r="P1331" s="14">
        <x:f>IF(G1331="sell",M1331,-M1331)</x:f>
      </x:c>
      <x:c r="Q1331" s="14">
        <x:f>VLOOKUP(N1331,'Currency Rates'!$A$3:$C$32,3,0)</x:f>
      </x:c>
      <x:c r="R1331" s="0">
        <x:f>IF(A1331="SPUS",0,IF(A1331="FWD",0,P1331/Q1331))</x:f>
      </x:c>
    </x:row>
    <x:row r="1332" spans="1:19" x14ac:dyDescent="0.3">
      <x:c r="A1332" s="0">
        <x:f>'Historical Trades'!A1332</x:f>
      </x:c>
      <x:c r="B1332" s="0">
        <x:f>'Historical Trades'!B1332</x:f>
      </x:c>
      <x:c r="C1332" s="23">
        <x:f>'Historical Trades'!C1332</x:f>
      </x:c>
      <x:c r="D1332" s="0">
        <x:f>'Historical Trades'!D1332</x:f>
      </x:c>
      <x:c r="E1332" s="23">
        <x:f>'Historical Trades'!E1332</x:f>
      </x:c>
      <x:c r="F1332" s="0">
        <x:f>'Historical Trades'!F1332</x:f>
      </x:c>
      <x:c r="G1332" s="0">
        <x:f>'Historical Trades'!G1332</x:f>
      </x:c>
      <x:c r="H1332" s="0">
        <x:f>'Historical Trades'!H1332</x:f>
      </x:c>
      <x:c r="I1332" s="0">
        <x:f>'Historical Trades'!I1332</x:f>
      </x:c>
      <x:c r="J1332" s="0">
        <x:f>'Historical Trades'!J1332</x:f>
      </x:c>
      <x:c r="K1332" s="0">
        <x:f>'Historical Trades'!K1332</x:f>
      </x:c>
      <x:c r="L1332" s="0">
        <x:f>'Historical Trades'!L1332</x:f>
      </x:c>
      <x:c r="M1332" s="0">
        <x:f>'Historical Trades'!M1332</x:f>
      </x:c>
      <x:c r="N1332" s="0">
        <x:f>CLEAN('Historical Trades'!O1332)</x:f>
      </x:c>
      <x:c r="P1332" s="14">
        <x:f>IF(G1332="sell",M1332,-M1332)</x:f>
      </x:c>
      <x:c r="Q1332" s="14">
        <x:f>VLOOKUP(N1332,'Currency Rates'!$A$3:$C$32,3,0)</x:f>
      </x:c>
      <x:c r="R1332" s="0">
        <x:f>IF(A1332="SPUS",0,IF(A1332="FWD",0,P1332/Q1332))</x:f>
      </x:c>
    </x:row>
    <x:row r="1333" spans="1:19" x14ac:dyDescent="0.3">
      <x:c r="A1333" s="0">
        <x:f>'Historical Trades'!A1333</x:f>
      </x:c>
      <x:c r="B1333" s="0">
        <x:f>'Historical Trades'!B1333</x:f>
      </x:c>
      <x:c r="C1333" s="23">
        <x:f>'Historical Trades'!C1333</x:f>
      </x:c>
      <x:c r="D1333" s="0">
        <x:f>'Historical Trades'!D1333</x:f>
      </x:c>
      <x:c r="E1333" s="23">
        <x:f>'Historical Trades'!E1333</x:f>
      </x:c>
      <x:c r="F1333" s="0">
        <x:f>'Historical Trades'!F1333</x:f>
      </x:c>
      <x:c r="G1333" s="0">
        <x:f>'Historical Trades'!G1333</x:f>
      </x:c>
      <x:c r="H1333" s="0">
        <x:f>'Historical Trades'!H1333</x:f>
      </x:c>
      <x:c r="I1333" s="0">
        <x:f>'Historical Trades'!I1333</x:f>
      </x:c>
      <x:c r="J1333" s="0">
        <x:f>'Historical Trades'!J1333</x:f>
      </x:c>
      <x:c r="K1333" s="0">
        <x:f>'Historical Trades'!K1333</x:f>
      </x:c>
      <x:c r="L1333" s="0">
        <x:f>'Historical Trades'!L1333</x:f>
      </x:c>
      <x:c r="M1333" s="0">
        <x:f>'Historical Trades'!M1333</x:f>
      </x:c>
      <x:c r="N1333" s="0">
        <x:f>CLEAN('Historical Trades'!O1333)</x:f>
      </x:c>
      <x:c r="P1333" s="14">
        <x:f>IF(G1333="sell",M1333,-M1333)</x:f>
      </x:c>
      <x:c r="Q1333" s="14">
        <x:f>VLOOKUP(N1333,'Currency Rates'!$A$3:$C$32,3,0)</x:f>
      </x:c>
      <x:c r="R1333" s="0">
        <x:f>IF(A1333="SPUS",0,IF(A1333="FWD",0,P1333/Q1333))</x:f>
      </x:c>
    </x:row>
    <x:row r="1334" spans="1:19" x14ac:dyDescent="0.3">
      <x:c r="A1334" s="0">
        <x:f>'Historical Trades'!A1334</x:f>
      </x:c>
      <x:c r="B1334" s="0">
        <x:f>'Historical Trades'!B1334</x:f>
      </x:c>
      <x:c r="C1334" s="23">
        <x:f>'Historical Trades'!C1334</x:f>
      </x:c>
      <x:c r="D1334" s="0">
        <x:f>'Historical Trades'!D1334</x:f>
      </x:c>
      <x:c r="E1334" s="23">
        <x:f>'Historical Trades'!E1334</x:f>
      </x:c>
      <x:c r="F1334" s="0">
        <x:f>'Historical Trades'!F1334</x:f>
      </x:c>
      <x:c r="G1334" s="0">
        <x:f>'Historical Trades'!G1334</x:f>
      </x:c>
      <x:c r="H1334" s="0">
        <x:f>'Historical Trades'!H1334</x:f>
      </x:c>
      <x:c r="I1334" s="0">
        <x:f>'Historical Trades'!I1334</x:f>
      </x:c>
      <x:c r="J1334" s="0">
        <x:f>'Historical Trades'!J1334</x:f>
      </x:c>
      <x:c r="K1334" s="0">
        <x:f>'Historical Trades'!K1334</x:f>
      </x:c>
      <x:c r="L1334" s="0">
        <x:f>'Historical Trades'!L1334</x:f>
      </x:c>
      <x:c r="M1334" s="0">
        <x:f>'Historical Trades'!M1334</x:f>
      </x:c>
      <x:c r="N1334" s="0">
        <x:f>CLEAN('Historical Trades'!O1334)</x:f>
      </x:c>
      <x:c r="P1334" s="14">
        <x:f>IF(G1334="sell",M1334,-M1334)</x:f>
      </x:c>
      <x:c r="Q1334" s="14">
        <x:f>VLOOKUP(N1334,'Currency Rates'!$A$3:$C$32,3,0)</x:f>
      </x:c>
      <x:c r="R1334" s="0">
        <x:f>IF(A1334="SPUS",0,IF(A1334="FWD",0,P1334/Q1334))</x:f>
      </x:c>
    </x:row>
    <x:row r="1335" spans="1:19" x14ac:dyDescent="0.3">
      <x:c r="A1335" s="0">
        <x:f>'Historical Trades'!A1335</x:f>
      </x:c>
      <x:c r="B1335" s="0">
        <x:f>'Historical Trades'!B1335</x:f>
      </x:c>
      <x:c r="C1335" s="23">
        <x:f>'Historical Trades'!C1335</x:f>
      </x:c>
      <x:c r="D1335" s="0">
        <x:f>'Historical Trades'!D1335</x:f>
      </x:c>
      <x:c r="E1335" s="23">
        <x:f>'Historical Trades'!E1335</x:f>
      </x:c>
      <x:c r="F1335" s="0">
        <x:f>'Historical Trades'!F1335</x:f>
      </x:c>
      <x:c r="G1335" s="0">
        <x:f>'Historical Trades'!G1335</x:f>
      </x:c>
      <x:c r="H1335" s="0">
        <x:f>'Historical Trades'!H1335</x:f>
      </x:c>
      <x:c r="I1335" s="0">
        <x:f>'Historical Trades'!I1335</x:f>
      </x:c>
      <x:c r="J1335" s="0">
        <x:f>'Historical Trades'!J1335</x:f>
      </x:c>
      <x:c r="K1335" s="0">
        <x:f>'Historical Trades'!K1335</x:f>
      </x:c>
      <x:c r="L1335" s="0">
        <x:f>'Historical Trades'!L1335</x:f>
      </x:c>
      <x:c r="M1335" s="0">
        <x:f>'Historical Trades'!M1335</x:f>
      </x:c>
      <x:c r="N1335" s="0">
        <x:f>CLEAN('Historical Trades'!O1335)</x:f>
      </x:c>
      <x:c r="P1335" s="14">
        <x:f>IF(G1335="sell",M1335,-M1335)</x:f>
      </x:c>
      <x:c r="Q1335" s="14">
        <x:f>VLOOKUP(N1335,'Currency Rates'!$A$3:$C$32,3,0)</x:f>
      </x:c>
      <x:c r="R1335" s="0">
        <x:f>IF(A1335="SPUS",0,IF(A1335="FWD",0,P1335/Q1335))</x:f>
      </x:c>
    </x:row>
    <x:row r="1336" spans="1:19" x14ac:dyDescent="0.3">
      <x:c r="A1336" s="0">
        <x:f>'Historical Trades'!A1336</x:f>
      </x:c>
      <x:c r="B1336" s="0">
        <x:f>'Historical Trades'!B1336</x:f>
      </x:c>
      <x:c r="C1336" s="23">
        <x:f>'Historical Trades'!C1336</x:f>
      </x:c>
      <x:c r="D1336" s="0">
        <x:f>'Historical Trades'!D1336</x:f>
      </x:c>
      <x:c r="E1336" s="23">
        <x:f>'Historical Trades'!E1336</x:f>
      </x:c>
      <x:c r="F1336" s="0">
        <x:f>'Historical Trades'!F1336</x:f>
      </x:c>
      <x:c r="G1336" s="0">
        <x:f>'Historical Trades'!G1336</x:f>
      </x:c>
      <x:c r="H1336" s="0">
        <x:f>'Historical Trades'!H1336</x:f>
      </x:c>
      <x:c r="I1336" s="0">
        <x:f>'Historical Trades'!I1336</x:f>
      </x:c>
      <x:c r="J1336" s="0">
        <x:f>'Historical Trades'!J1336</x:f>
      </x:c>
      <x:c r="K1336" s="0">
        <x:f>'Historical Trades'!K1336</x:f>
      </x:c>
      <x:c r="L1336" s="0">
        <x:f>'Historical Trades'!L1336</x:f>
      </x:c>
      <x:c r="M1336" s="0">
        <x:f>'Historical Trades'!M1336</x:f>
      </x:c>
      <x:c r="N1336" s="0">
        <x:f>CLEAN('Historical Trades'!O1336)</x:f>
      </x:c>
      <x:c r="P1336" s="14">
        <x:f>IF(G1336="sell",M1336,-M1336)</x:f>
      </x:c>
      <x:c r="Q1336" s="14">
        <x:f>VLOOKUP(N1336,'Currency Rates'!$A$3:$C$32,3,0)</x:f>
      </x:c>
      <x:c r="R1336" s="0">
        <x:f>IF(A1336="SPUS",0,IF(A1336="FWD",0,P1336/Q1336))</x:f>
      </x:c>
    </x:row>
    <x:row r="1337" spans="1:19" x14ac:dyDescent="0.3">
      <x:c r="A1337" s="0">
        <x:f>'Historical Trades'!A1337</x:f>
      </x:c>
      <x:c r="B1337" s="0">
        <x:f>'Historical Trades'!B1337</x:f>
      </x:c>
      <x:c r="C1337" s="23">
        <x:f>'Historical Trades'!C1337</x:f>
      </x:c>
      <x:c r="D1337" s="0">
        <x:f>'Historical Trades'!D1337</x:f>
      </x:c>
      <x:c r="E1337" s="23">
        <x:f>'Historical Trades'!E1337</x:f>
      </x:c>
      <x:c r="F1337" s="0">
        <x:f>'Historical Trades'!F1337</x:f>
      </x:c>
      <x:c r="G1337" s="0">
        <x:f>'Historical Trades'!G1337</x:f>
      </x:c>
      <x:c r="H1337" s="0">
        <x:f>'Historical Trades'!H1337</x:f>
      </x:c>
      <x:c r="I1337" s="0">
        <x:f>'Historical Trades'!I1337</x:f>
      </x:c>
      <x:c r="J1337" s="0">
        <x:f>'Historical Trades'!J1337</x:f>
      </x:c>
      <x:c r="K1337" s="0">
        <x:f>'Historical Trades'!K1337</x:f>
      </x:c>
      <x:c r="L1337" s="0">
        <x:f>'Historical Trades'!L1337</x:f>
      </x:c>
      <x:c r="M1337" s="0">
        <x:f>'Historical Trades'!M1337</x:f>
      </x:c>
      <x:c r="N1337" s="0">
        <x:f>CLEAN('Historical Trades'!O1337)</x:f>
      </x:c>
      <x:c r="P1337" s="14">
        <x:f>IF(G1337="sell",M1337,-M1337)</x:f>
      </x:c>
      <x:c r="Q1337" s="14">
        <x:f>VLOOKUP(N1337,'Currency Rates'!$A$3:$C$32,3,0)</x:f>
      </x:c>
      <x:c r="R1337" s="0">
        <x:f>IF(A1337="SPUS",0,IF(A1337="FWD",0,P1337/Q1337))</x:f>
      </x:c>
    </x:row>
    <x:row r="1338" spans="1:19" x14ac:dyDescent="0.3">
      <x:c r="A1338" s="0">
        <x:f>'Historical Trades'!A1338</x:f>
      </x:c>
      <x:c r="B1338" s="0">
        <x:f>'Historical Trades'!B1338</x:f>
      </x:c>
      <x:c r="C1338" s="23">
        <x:f>'Historical Trades'!C1338</x:f>
      </x:c>
      <x:c r="D1338" s="0">
        <x:f>'Historical Trades'!D1338</x:f>
      </x:c>
      <x:c r="E1338" s="23">
        <x:f>'Historical Trades'!E1338</x:f>
      </x:c>
      <x:c r="F1338" s="0">
        <x:f>'Historical Trades'!F1338</x:f>
      </x:c>
      <x:c r="G1338" s="0">
        <x:f>'Historical Trades'!G1338</x:f>
      </x:c>
      <x:c r="H1338" s="0">
        <x:f>'Historical Trades'!H1338</x:f>
      </x:c>
      <x:c r="I1338" s="0">
        <x:f>'Historical Trades'!I1338</x:f>
      </x:c>
      <x:c r="J1338" s="0">
        <x:f>'Historical Trades'!J1338</x:f>
      </x:c>
      <x:c r="K1338" s="0">
        <x:f>'Historical Trades'!K1338</x:f>
      </x:c>
      <x:c r="L1338" s="0">
        <x:f>'Historical Trades'!L1338</x:f>
      </x:c>
      <x:c r="M1338" s="0">
        <x:f>'Historical Trades'!M1338</x:f>
      </x:c>
      <x:c r="N1338" s="0">
        <x:f>CLEAN('Historical Trades'!O1338)</x:f>
      </x:c>
      <x:c r="P1338" s="14">
        <x:f>IF(G1338="sell",M1338,-M1338)</x:f>
      </x:c>
      <x:c r="Q1338" s="14">
        <x:f>VLOOKUP(N1338,'Currency Rates'!$A$3:$C$32,3,0)</x:f>
      </x:c>
      <x:c r="R1338" s="0">
        <x:f>IF(A1338="SPUS",0,IF(A1338="FWD",0,P1338/Q1338))</x:f>
      </x:c>
    </x:row>
    <x:row r="1339" spans="1:19" x14ac:dyDescent="0.3">
      <x:c r="A1339" s="0">
        <x:f>'Historical Trades'!A1339</x:f>
      </x:c>
      <x:c r="B1339" s="0">
        <x:f>'Historical Trades'!B1339</x:f>
      </x:c>
      <x:c r="C1339" s="23">
        <x:f>'Historical Trades'!C1339</x:f>
      </x:c>
      <x:c r="D1339" s="0">
        <x:f>'Historical Trades'!D1339</x:f>
      </x:c>
      <x:c r="E1339" s="23">
        <x:f>'Historical Trades'!E1339</x:f>
      </x:c>
      <x:c r="F1339" s="0">
        <x:f>'Historical Trades'!F1339</x:f>
      </x:c>
      <x:c r="G1339" s="0">
        <x:f>'Historical Trades'!G1339</x:f>
      </x:c>
      <x:c r="H1339" s="0">
        <x:f>'Historical Trades'!H1339</x:f>
      </x:c>
      <x:c r="I1339" s="0">
        <x:f>'Historical Trades'!I1339</x:f>
      </x:c>
      <x:c r="J1339" s="0">
        <x:f>'Historical Trades'!J1339</x:f>
      </x:c>
      <x:c r="K1339" s="0">
        <x:f>'Historical Trades'!K1339</x:f>
      </x:c>
      <x:c r="L1339" s="0">
        <x:f>'Historical Trades'!L1339</x:f>
      </x:c>
      <x:c r="M1339" s="0">
        <x:f>'Historical Trades'!M1339</x:f>
      </x:c>
      <x:c r="N1339" s="0">
        <x:f>CLEAN('Historical Trades'!O1339)</x:f>
      </x:c>
      <x:c r="P1339" s="14">
        <x:f>IF(G1339="sell",M1339,-M1339)</x:f>
      </x:c>
      <x:c r="Q1339" s="14">
        <x:f>VLOOKUP(N1339,'Currency Rates'!$A$3:$C$32,3,0)</x:f>
      </x:c>
      <x:c r="R1339" s="0">
        <x:f>IF(A1339="SPUS",0,IF(A1339="FWD",0,P1339/Q1339))</x:f>
      </x:c>
    </x:row>
    <x:row r="1340" spans="1:19" x14ac:dyDescent="0.3">
      <x:c r="A1340" s="0">
        <x:f>'Historical Trades'!A1340</x:f>
      </x:c>
      <x:c r="B1340" s="0">
        <x:f>'Historical Trades'!B1340</x:f>
      </x:c>
      <x:c r="C1340" s="23">
        <x:f>'Historical Trades'!C1340</x:f>
      </x:c>
      <x:c r="D1340" s="0">
        <x:f>'Historical Trades'!D1340</x:f>
      </x:c>
      <x:c r="E1340" s="23">
        <x:f>'Historical Trades'!E1340</x:f>
      </x:c>
      <x:c r="F1340" s="0">
        <x:f>'Historical Trades'!F1340</x:f>
      </x:c>
      <x:c r="G1340" s="0">
        <x:f>'Historical Trades'!G1340</x:f>
      </x:c>
      <x:c r="H1340" s="0">
        <x:f>'Historical Trades'!H1340</x:f>
      </x:c>
      <x:c r="I1340" s="0">
        <x:f>'Historical Trades'!I1340</x:f>
      </x:c>
      <x:c r="J1340" s="0">
        <x:f>'Historical Trades'!J1340</x:f>
      </x:c>
      <x:c r="K1340" s="0">
        <x:f>'Historical Trades'!K1340</x:f>
      </x:c>
      <x:c r="L1340" s="0">
        <x:f>'Historical Trades'!L1340</x:f>
      </x:c>
      <x:c r="M1340" s="0">
        <x:f>'Historical Trades'!M1340</x:f>
      </x:c>
      <x:c r="N1340" s="0">
        <x:f>CLEAN('Historical Trades'!O1340)</x:f>
      </x:c>
      <x:c r="P1340" s="14">
        <x:f>IF(G1340="sell",M1340,-M1340)</x:f>
      </x:c>
      <x:c r="Q1340" s="14">
        <x:f>VLOOKUP(N1340,'Currency Rates'!$A$3:$C$32,3,0)</x:f>
      </x:c>
      <x:c r="R1340" s="0">
        <x:f>IF(A1340="SPUS",0,IF(A1340="FWD",0,P1340/Q1340))</x:f>
      </x:c>
    </x:row>
    <x:row r="1341" spans="1:19" x14ac:dyDescent="0.3">
      <x:c r="A1341" s="0">
        <x:f>'Historical Trades'!A1341</x:f>
      </x:c>
      <x:c r="B1341" s="0">
        <x:f>'Historical Trades'!B1341</x:f>
      </x:c>
      <x:c r="C1341" s="23">
        <x:f>'Historical Trades'!C1341</x:f>
      </x:c>
      <x:c r="D1341" s="0">
        <x:f>'Historical Trades'!D1341</x:f>
      </x:c>
      <x:c r="E1341" s="23">
        <x:f>'Historical Trades'!E1341</x:f>
      </x:c>
      <x:c r="F1341" s="0">
        <x:f>'Historical Trades'!F1341</x:f>
      </x:c>
      <x:c r="G1341" s="0">
        <x:f>'Historical Trades'!G1341</x:f>
      </x:c>
      <x:c r="H1341" s="0">
        <x:f>'Historical Trades'!H1341</x:f>
      </x:c>
      <x:c r="I1341" s="0">
        <x:f>'Historical Trades'!I1341</x:f>
      </x:c>
      <x:c r="J1341" s="0">
        <x:f>'Historical Trades'!J1341</x:f>
      </x:c>
      <x:c r="K1341" s="0">
        <x:f>'Historical Trades'!K1341</x:f>
      </x:c>
      <x:c r="L1341" s="0">
        <x:f>'Historical Trades'!L1341</x:f>
      </x:c>
      <x:c r="M1341" s="0">
        <x:f>'Historical Trades'!M1341</x:f>
      </x:c>
      <x:c r="N1341" s="0">
        <x:f>CLEAN('Historical Trades'!O1341)</x:f>
      </x:c>
      <x:c r="P1341" s="14">
        <x:f>IF(G1341="sell",M1341,-M1341)</x:f>
      </x:c>
      <x:c r="Q1341" s="14">
        <x:f>VLOOKUP(N1341,'Currency Rates'!$A$3:$C$32,3,0)</x:f>
      </x:c>
      <x:c r="R1341" s="0">
        <x:f>IF(A1341="SPUS",0,IF(A1341="FWD",0,P1341/Q1341))</x:f>
      </x:c>
    </x:row>
    <x:row r="1342" spans="1:19" x14ac:dyDescent="0.3">
      <x:c r="A1342" s="0">
        <x:f>'Historical Trades'!A1342</x:f>
      </x:c>
      <x:c r="B1342" s="0">
        <x:f>'Historical Trades'!B1342</x:f>
      </x:c>
      <x:c r="C1342" s="23">
        <x:f>'Historical Trades'!C1342</x:f>
      </x:c>
      <x:c r="D1342" s="0">
        <x:f>'Historical Trades'!D1342</x:f>
      </x:c>
      <x:c r="E1342" s="23">
        <x:f>'Historical Trades'!E1342</x:f>
      </x:c>
      <x:c r="F1342" s="0">
        <x:f>'Historical Trades'!F1342</x:f>
      </x:c>
      <x:c r="G1342" s="0">
        <x:f>'Historical Trades'!G1342</x:f>
      </x:c>
      <x:c r="H1342" s="0">
        <x:f>'Historical Trades'!H1342</x:f>
      </x:c>
      <x:c r="I1342" s="0">
        <x:f>'Historical Trades'!I1342</x:f>
      </x:c>
      <x:c r="J1342" s="0">
        <x:f>'Historical Trades'!J1342</x:f>
      </x:c>
      <x:c r="K1342" s="0">
        <x:f>'Historical Trades'!K1342</x:f>
      </x:c>
      <x:c r="L1342" s="0">
        <x:f>'Historical Trades'!L1342</x:f>
      </x:c>
      <x:c r="M1342" s="0">
        <x:f>'Historical Trades'!M1342</x:f>
      </x:c>
      <x:c r="N1342" s="0">
        <x:f>CLEAN('Historical Trades'!O1342)</x:f>
      </x:c>
      <x:c r="P1342" s="14">
        <x:f>IF(G1342="sell",M1342,-M1342)</x:f>
      </x:c>
      <x:c r="Q1342" s="14">
        <x:f>VLOOKUP(N1342,'Currency Rates'!$A$3:$C$32,3,0)</x:f>
      </x:c>
      <x:c r="R1342" s="0">
        <x:f>IF(A1342="SPUS",0,IF(A1342="FWD",0,P1342/Q1342))</x:f>
      </x:c>
    </x:row>
    <x:row r="1343" spans="1:19" x14ac:dyDescent="0.3">
      <x:c r="A1343" s="0">
        <x:f>'Historical Trades'!A1343</x:f>
      </x:c>
      <x:c r="B1343" s="0">
        <x:f>'Historical Trades'!B1343</x:f>
      </x:c>
      <x:c r="C1343" s="23">
        <x:f>'Historical Trades'!C1343</x:f>
      </x:c>
      <x:c r="D1343" s="0">
        <x:f>'Historical Trades'!D1343</x:f>
      </x:c>
      <x:c r="E1343" s="23">
        <x:f>'Historical Trades'!E1343</x:f>
      </x:c>
      <x:c r="F1343" s="0">
        <x:f>'Historical Trades'!F1343</x:f>
      </x:c>
      <x:c r="G1343" s="0">
        <x:f>'Historical Trades'!G1343</x:f>
      </x:c>
      <x:c r="H1343" s="0">
        <x:f>'Historical Trades'!H1343</x:f>
      </x:c>
      <x:c r="I1343" s="0">
        <x:f>'Historical Trades'!I1343</x:f>
      </x:c>
      <x:c r="J1343" s="0">
        <x:f>'Historical Trades'!J1343</x:f>
      </x:c>
      <x:c r="K1343" s="0">
        <x:f>'Historical Trades'!K1343</x:f>
      </x:c>
      <x:c r="L1343" s="0">
        <x:f>'Historical Trades'!L1343</x:f>
      </x:c>
      <x:c r="M1343" s="0">
        <x:f>'Historical Trades'!M1343</x:f>
      </x:c>
      <x:c r="N1343" s="0">
        <x:f>CLEAN('Historical Trades'!O1343)</x:f>
      </x:c>
      <x:c r="P1343" s="14">
        <x:f>IF(G1343="sell",M1343,-M1343)</x:f>
      </x:c>
      <x:c r="Q1343" s="14">
        <x:f>VLOOKUP(N1343,'Currency Rates'!$A$3:$C$32,3,0)</x:f>
      </x:c>
      <x:c r="R1343" s="0">
        <x:f>IF(A1343="SPUS",0,IF(A1343="FWD",0,P1343/Q1343))</x:f>
      </x:c>
    </x:row>
    <x:row r="1344" spans="1:19" x14ac:dyDescent="0.3">
      <x:c r="A1344" s="0">
        <x:f>'Historical Trades'!A1344</x:f>
      </x:c>
      <x:c r="B1344" s="0">
        <x:f>'Historical Trades'!B1344</x:f>
      </x:c>
      <x:c r="C1344" s="23">
        <x:f>'Historical Trades'!C1344</x:f>
      </x:c>
      <x:c r="D1344" s="0">
        <x:f>'Historical Trades'!D1344</x:f>
      </x:c>
      <x:c r="E1344" s="23">
        <x:f>'Historical Trades'!E1344</x:f>
      </x:c>
      <x:c r="F1344" s="0">
        <x:f>'Historical Trades'!F1344</x:f>
      </x:c>
      <x:c r="G1344" s="0">
        <x:f>'Historical Trades'!G1344</x:f>
      </x:c>
      <x:c r="H1344" s="0">
        <x:f>'Historical Trades'!H1344</x:f>
      </x:c>
      <x:c r="I1344" s="0">
        <x:f>'Historical Trades'!I1344</x:f>
      </x:c>
      <x:c r="J1344" s="0">
        <x:f>'Historical Trades'!J1344</x:f>
      </x:c>
      <x:c r="K1344" s="0">
        <x:f>'Historical Trades'!K1344</x:f>
      </x:c>
      <x:c r="L1344" s="0">
        <x:f>'Historical Trades'!L1344</x:f>
      </x:c>
      <x:c r="M1344" s="0">
        <x:f>'Historical Trades'!M1344</x:f>
      </x:c>
      <x:c r="N1344" s="0">
        <x:f>CLEAN('Historical Trades'!O1344)</x:f>
      </x:c>
      <x:c r="P1344" s="14">
        <x:f>IF(G1344="sell",M1344,-M1344)</x:f>
      </x:c>
      <x:c r="Q1344" s="14">
        <x:f>VLOOKUP(N1344,'Currency Rates'!$A$3:$C$32,3,0)</x:f>
      </x:c>
      <x:c r="R1344" s="0">
        <x:f>IF(A1344="SPUS",0,IF(A1344="FWD",0,P1344/Q1344))</x:f>
      </x:c>
    </x:row>
    <x:row r="1345" spans="1:19" x14ac:dyDescent="0.3">
      <x:c r="A1345" s="0">
        <x:f>'Historical Trades'!A1345</x:f>
      </x:c>
      <x:c r="B1345" s="0">
        <x:f>'Historical Trades'!B1345</x:f>
      </x:c>
      <x:c r="C1345" s="23">
        <x:f>'Historical Trades'!C1345</x:f>
      </x:c>
      <x:c r="D1345" s="0">
        <x:f>'Historical Trades'!D1345</x:f>
      </x:c>
      <x:c r="E1345" s="23">
        <x:f>'Historical Trades'!E1345</x:f>
      </x:c>
      <x:c r="F1345" s="0">
        <x:f>'Historical Trades'!F1345</x:f>
      </x:c>
      <x:c r="G1345" s="0">
        <x:f>'Historical Trades'!G1345</x:f>
      </x:c>
      <x:c r="H1345" s="0">
        <x:f>'Historical Trades'!H1345</x:f>
      </x:c>
      <x:c r="I1345" s="0">
        <x:f>'Historical Trades'!I1345</x:f>
      </x:c>
      <x:c r="J1345" s="0">
        <x:f>'Historical Trades'!J1345</x:f>
      </x:c>
      <x:c r="K1345" s="0">
        <x:f>'Historical Trades'!K1345</x:f>
      </x:c>
      <x:c r="L1345" s="0">
        <x:f>'Historical Trades'!L1345</x:f>
      </x:c>
      <x:c r="M1345" s="0">
        <x:f>'Historical Trades'!M1345</x:f>
      </x:c>
      <x:c r="N1345" s="0">
        <x:f>CLEAN('Historical Trades'!O1345)</x:f>
      </x:c>
      <x:c r="P1345" s="14">
        <x:f>IF(G1345="sell",M1345,-M1345)</x:f>
      </x:c>
      <x:c r="Q1345" s="14">
        <x:f>VLOOKUP(N1345,'Currency Rates'!$A$3:$C$32,3,0)</x:f>
      </x:c>
      <x:c r="R1345" s="0">
        <x:f>IF(A1345="SPUS",0,IF(A1345="FWD",0,P1345/Q1345))</x:f>
      </x:c>
    </x:row>
    <x:row r="1346" spans="1:19" x14ac:dyDescent="0.3">
      <x:c r="A1346" s="0">
        <x:f>'Historical Trades'!A1346</x:f>
      </x:c>
      <x:c r="B1346" s="0">
        <x:f>'Historical Trades'!B1346</x:f>
      </x:c>
      <x:c r="C1346" s="23">
        <x:f>'Historical Trades'!C1346</x:f>
      </x:c>
      <x:c r="D1346" s="0">
        <x:f>'Historical Trades'!D1346</x:f>
      </x:c>
      <x:c r="E1346" s="23">
        <x:f>'Historical Trades'!E1346</x:f>
      </x:c>
      <x:c r="F1346" s="0">
        <x:f>'Historical Trades'!F1346</x:f>
      </x:c>
      <x:c r="G1346" s="0">
        <x:f>'Historical Trades'!G1346</x:f>
      </x:c>
      <x:c r="H1346" s="0">
        <x:f>'Historical Trades'!H1346</x:f>
      </x:c>
      <x:c r="I1346" s="0">
        <x:f>'Historical Trades'!I1346</x:f>
      </x:c>
      <x:c r="J1346" s="0">
        <x:f>'Historical Trades'!J1346</x:f>
      </x:c>
      <x:c r="K1346" s="0">
        <x:f>'Historical Trades'!K1346</x:f>
      </x:c>
      <x:c r="L1346" s="0">
        <x:f>'Historical Trades'!L1346</x:f>
      </x:c>
      <x:c r="M1346" s="0">
        <x:f>'Historical Trades'!M1346</x:f>
      </x:c>
      <x:c r="N1346" s="0">
        <x:f>CLEAN('Historical Trades'!O1346)</x:f>
      </x:c>
      <x:c r="P1346" s="14">
        <x:f>IF(G1346="sell",M1346,-M1346)</x:f>
      </x:c>
      <x:c r="Q1346" s="14">
        <x:f>VLOOKUP(N1346,'Currency Rates'!$A$3:$C$32,3,0)</x:f>
      </x:c>
      <x:c r="R1346" s="0">
        <x:f>IF(A1346="SPUS",0,IF(A1346="FWD",0,P1346/Q1346))</x:f>
      </x:c>
    </x:row>
    <x:row r="1347" spans="1:19" x14ac:dyDescent="0.3">
      <x:c r="A1347" s="0">
        <x:f>'Historical Trades'!A1347</x:f>
      </x:c>
      <x:c r="B1347" s="0">
        <x:f>'Historical Trades'!B1347</x:f>
      </x:c>
      <x:c r="C1347" s="23">
        <x:f>'Historical Trades'!C1347</x:f>
      </x:c>
      <x:c r="D1347" s="0">
        <x:f>'Historical Trades'!D1347</x:f>
      </x:c>
      <x:c r="E1347" s="23">
        <x:f>'Historical Trades'!E1347</x:f>
      </x:c>
      <x:c r="F1347" s="0">
        <x:f>'Historical Trades'!F1347</x:f>
      </x:c>
      <x:c r="G1347" s="0">
        <x:f>'Historical Trades'!G1347</x:f>
      </x:c>
      <x:c r="H1347" s="0">
        <x:f>'Historical Trades'!H1347</x:f>
      </x:c>
      <x:c r="I1347" s="0">
        <x:f>'Historical Trades'!I1347</x:f>
      </x:c>
      <x:c r="J1347" s="0">
        <x:f>'Historical Trades'!J1347</x:f>
      </x:c>
      <x:c r="K1347" s="0">
        <x:f>'Historical Trades'!K1347</x:f>
      </x:c>
      <x:c r="L1347" s="0">
        <x:f>'Historical Trades'!L1347</x:f>
      </x:c>
      <x:c r="M1347" s="0">
        <x:f>'Historical Trades'!M1347</x:f>
      </x:c>
      <x:c r="N1347" s="0">
        <x:f>CLEAN('Historical Trades'!O1347)</x:f>
      </x:c>
      <x:c r="P1347" s="14">
        <x:f>IF(G1347="sell",M1347,-M1347)</x:f>
      </x:c>
      <x:c r="Q1347" s="14">
        <x:f>VLOOKUP(N1347,'Currency Rates'!$A$3:$C$32,3,0)</x:f>
      </x:c>
      <x:c r="R1347" s="0">
        <x:f>IF(A1347="SPUS",0,IF(A1347="FWD",0,P1347/Q1347))</x:f>
      </x:c>
    </x:row>
    <x:row r="1348" spans="1:19" x14ac:dyDescent="0.3">
      <x:c r="A1348" s="0">
        <x:f>'Historical Trades'!A1348</x:f>
      </x:c>
      <x:c r="B1348" s="0">
        <x:f>'Historical Trades'!B1348</x:f>
      </x:c>
      <x:c r="C1348" s="23">
        <x:f>'Historical Trades'!C1348</x:f>
      </x:c>
      <x:c r="D1348" s="0">
        <x:f>'Historical Trades'!D1348</x:f>
      </x:c>
      <x:c r="E1348" s="23">
        <x:f>'Historical Trades'!E1348</x:f>
      </x:c>
      <x:c r="F1348" s="0">
        <x:f>'Historical Trades'!F1348</x:f>
      </x:c>
      <x:c r="G1348" s="0">
        <x:f>'Historical Trades'!G1348</x:f>
      </x:c>
      <x:c r="H1348" s="0">
        <x:f>'Historical Trades'!H1348</x:f>
      </x:c>
      <x:c r="I1348" s="0">
        <x:f>'Historical Trades'!I1348</x:f>
      </x:c>
      <x:c r="J1348" s="0">
        <x:f>'Historical Trades'!J1348</x:f>
      </x:c>
      <x:c r="K1348" s="0">
        <x:f>'Historical Trades'!K1348</x:f>
      </x:c>
      <x:c r="L1348" s="0">
        <x:f>'Historical Trades'!L1348</x:f>
      </x:c>
      <x:c r="M1348" s="0">
        <x:f>'Historical Trades'!M1348</x:f>
      </x:c>
      <x:c r="N1348" s="0">
        <x:f>CLEAN('Historical Trades'!O1348)</x:f>
      </x:c>
      <x:c r="P1348" s="14">
        <x:f>IF(G1348="sell",M1348,-M1348)</x:f>
      </x:c>
      <x:c r="Q1348" s="14">
        <x:f>VLOOKUP(N1348,'Currency Rates'!$A$3:$C$32,3,0)</x:f>
      </x:c>
      <x:c r="R1348" s="0">
        <x:f>IF(A1348="SPUS",0,IF(A1348="FWD",0,P1348/Q1348))</x:f>
      </x:c>
    </x:row>
    <x:row r="1349" spans="1:19" x14ac:dyDescent="0.3">
      <x:c r="A1349" s="0">
        <x:f>'Historical Trades'!A1349</x:f>
      </x:c>
      <x:c r="B1349" s="0">
        <x:f>'Historical Trades'!B1349</x:f>
      </x:c>
      <x:c r="C1349" s="23">
        <x:f>'Historical Trades'!C1349</x:f>
      </x:c>
      <x:c r="D1349" s="0">
        <x:f>'Historical Trades'!D1349</x:f>
      </x:c>
      <x:c r="E1349" s="23">
        <x:f>'Historical Trades'!E1349</x:f>
      </x:c>
      <x:c r="F1349" s="0">
        <x:f>'Historical Trades'!F1349</x:f>
      </x:c>
      <x:c r="G1349" s="0">
        <x:f>'Historical Trades'!G1349</x:f>
      </x:c>
      <x:c r="H1349" s="0">
        <x:f>'Historical Trades'!H1349</x:f>
      </x:c>
      <x:c r="I1349" s="0">
        <x:f>'Historical Trades'!I1349</x:f>
      </x:c>
      <x:c r="J1349" s="0">
        <x:f>'Historical Trades'!J1349</x:f>
      </x:c>
      <x:c r="K1349" s="0">
        <x:f>'Historical Trades'!K1349</x:f>
      </x:c>
      <x:c r="L1349" s="0">
        <x:f>'Historical Trades'!L1349</x:f>
      </x:c>
      <x:c r="M1349" s="0">
        <x:f>'Historical Trades'!M1349</x:f>
      </x:c>
      <x:c r="N1349" s="0">
        <x:f>CLEAN('Historical Trades'!O1349)</x:f>
      </x:c>
      <x:c r="P1349" s="14">
        <x:f>IF(G1349="sell",M1349,-M1349)</x:f>
      </x:c>
      <x:c r="Q1349" s="14">
        <x:f>VLOOKUP(N1349,'Currency Rates'!$A$3:$C$32,3,0)</x:f>
      </x:c>
      <x:c r="R1349" s="0">
        <x:f>IF(A1349="SPUS",0,IF(A1349="FWD",0,P1349/Q1349))</x:f>
      </x:c>
    </x:row>
    <x:row r="1350" spans="1:19" x14ac:dyDescent="0.3">
      <x:c r="A1350" s="0">
        <x:f>'Historical Trades'!A1350</x:f>
      </x:c>
      <x:c r="B1350" s="0">
        <x:f>'Historical Trades'!B1350</x:f>
      </x:c>
      <x:c r="C1350" s="23">
        <x:f>'Historical Trades'!C1350</x:f>
      </x:c>
      <x:c r="D1350" s="0">
        <x:f>'Historical Trades'!D1350</x:f>
      </x:c>
      <x:c r="E1350" s="23">
        <x:f>'Historical Trades'!E1350</x:f>
      </x:c>
      <x:c r="F1350" s="0">
        <x:f>'Historical Trades'!F1350</x:f>
      </x:c>
      <x:c r="G1350" s="0">
        <x:f>'Historical Trades'!G1350</x:f>
      </x:c>
      <x:c r="H1350" s="0">
        <x:f>'Historical Trades'!H1350</x:f>
      </x:c>
      <x:c r="I1350" s="0">
        <x:f>'Historical Trades'!I1350</x:f>
      </x:c>
      <x:c r="J1350" s="0">
        <x:f>'Historical Trades'!J1350</x:f>
      </x:c>
      <x:c r="K1350" s="0">
        <x:f>'Historical Trades'!K1350</x:f>
      </x:c>
      <x:c r="L1350" s="0">
        <x:f>'Historical Trades'!L1350</x:f>
      </x:c>
      <x:c r="M1350" s="0">
        <x:f>'Historical Trades'!M1350</x:f>
      </x:c>
      <x:c r="N1350" s="0">
        <x:f>CLEAN('Historical Trades'!O1350)</x:f>
      </x:c>
      <x:c r="P1350" s="14">
        <x:f>IF(G1350="sell",M1350,-M1350)</x:f>
      </x:c>
      <x:c r="Q1350" s="14">
        <x:f>VLOOKUP(N1350,'Currency Rates'!$A$3:$C$32,3,0)</x:f>
      </x:c>
      <x:c r="R1350" s="0">
        <x:f>IF(A1350="SPUS",0,IF(A1350="FWD",0,P1350/Q1350))</x:f>
      </x:c>
    </x:row>
    <x:row r="1351" spans="1:19" x14ac:dyDescent="0.3">
      <x:c r="A1351" s="0">
        <x:f>'Historical Trades'!A1351</x:f>
      </x:c>
      <x:c r="B1351" s="0">
        <x:f>'Historical Trades'!B1351</x:f>
      </x:c>
      <x:c r="C1351" s="23">
        <x:f>'Historical Trades'!C1351</x:f>
      </x:c>
      <x:c r="D1351" s="0">
        <x:f>'Historical Trades'!D1351</x:f>
      </x:c>
      <x:c r="E1351" s="23">
        <x:f>'Historical Trades'!E1351</x:f>
      </x:c>
      <x:c r="F1351" s="0">
        <x:f>'Historical Trades'!F1351</x:f>
      </x:c>
      <x:c r="G1351" s="0">
        <x:f>'Historical Trades'!G1351</x:f>
      </x:c>
      <x:c r="H1351" s="0">
        <x:f>'Historical Trades'!H1351</x:f>
      </x:c>
      <x:c r="I1351" s="0">
        <x:f>'Historical Trades'!I1351</x:f>
      </x:c>
      <x:c r="J1351" s="0">
        <x:f>'Historical Trades'!J1351</x:f>
      </x:c>
      <x:c r="K1351" s="0">
        <x:f>'Historical Trades'!K1351</x:f>
      </x:c>
      <x:c r="L1351" s="0">
        <x:f>'Historical Trades'!L1351</x:f>
      </x:c>
      <x:c r="M1351" s="0">
        <x:f>'Historical Trades'!M1351</x:f>
      </x:c>
      <x:c r="N1351" s="0">
        <x:f>CLEAN('Historical Trades'!O1351)</x:f>
      </x:c>
      <x:c r="P1351" s="14">
        <x:f>IF(G1351="sell",M1351,-M1351)</x:f>
      </x:c>
      <x:c r="Q1351" s="14">
        <x:f>VLOOKUP(N1351,'Currency Rates'!$A$3:$C$32,3,0)</x:f>
      </x:c>
      <x:c r="R1351" s="0">
        <x:f>IF(A1351="SPUS",0,IF(A1351="FWD",0,P1351/Q1351))</x:f>
      </x:c>
    </x:row>
    <x:row r="1352" spans="1:19" x14ac:dyDescent="0.3">
      <x:c r="A1352" s="0">
        <x:f>'Historical Trades'!A1352</x:f>
      </x:c>
      <x:c r="B1352" s="0">
        <x:f>'Historical Trades'!B1352</x:f>
      </x:c>
      <x:c r="C1352" s="23">
        <x:f>'Historical Trades'!C1352</x:f>
      </x:c>
      <x:c r="D1352" s="0">
        <x:f>'Historical Trades'!D1352</x:f>
      </x:c>
      <x:c r="E1352" s="23">
        <x:f>'Historical Trades'!E1352</x:f>
      </x:c>
      <x:c r="F1352" s="0">
        <x:f>'Historical Trades'!F1352</x:f>
      </x:c>
      <x:c r="G1352" s="0">
        <x:f>'Historical Trades'!G1352</x:f>
      </x:c>
      <x:c r="H1352" s="0">
        <x:f>'Historical Trades'!H1352</x:f>
      </x:c>
      <x:c r="I1352" s="0">
        <x:f>'Historical Trades'!I1352</x:f>
      </x:c>
      <x:c r="J1352" s="0">
        <x:f>'Historical Trades'!J1352</x:f>
      </x:c>
      <x:c r="K1352" s="0">
        <x:f>'Historical Trades'!K1352</x:f>
      </x:c>
      <x:c r="L1352" s="0">
        <x:f>'Historical Trades'!L1352</x:f>
      </x:c>
      <x:c r="M1352" s="0">
        <x:f>'Historical Trades'!M1352</x:f>
      </x:c>
      <x:c r="N1352" s="0">
        <x:f>CLEAN('Historical Trades'!O1352)</x:f>
      </x:c>
      <x:c r="P1352" s="14">
        <x:f>IF(G1352="sell",M1352,-M1352)</x:f>
      </x:c>
      <x:c r="Q1352" s="14">
        <x:f>VLOOKUP(N1352,'Currency Rates'!$A$3:$C$32,3,0)</x:f>
      </x:c>
      <x:c r="R1352" s="0">
        <x:f>IF(A1352="SPUS",0,IF(A1352="FWD",0,P1352/Q1352))</x:f>
      </x:c>
    </x:row>
    <x:row r="1353" spans="1:19" x14ac:dyDescent="0.3">
      <x:c r="A1353" s="0">
        <x:f>'Historical Trades'!A1353</x:f>
      </x:c>
      <x:c r="B1353" s="0">
        <x:f>'Historical Trades'!B1353</x:f>
      </x:c>
      <x:c r="C1353" s="23">
        <x:f>'Historical Trades'!C1353</x:f>
      </x:c>
      <x:c r="D1353" s="0">
        <x:f>'Historical Trades'!D1353</x:f>
      </x:c>
      <x:c r="E1353" s="23">
        <x:f>'Historical Trades'!E1353</x:f>
      </x:c>
      <x:c r="F1353" s="0">
        <x:f>'Historical Trades'!F1353</x:f>
      </x:c>
      <x:c r="G1353" s="0">
        <x:f>'Historical Trades'!G1353</x:f>
      </x:c>
      <x:c r="H1353" s="0">
        <x:f>'Historical Trades'!H1353</x:f>
      </x:c>
      <x:c r="I1353" s="0">
        <x:f>'Historical Trades'!I1353</x:f>
      </x:c>
      <x:c r="J1353" s="0">
        <x:f>'Historical Trades'!J1353</x:f>
      </x:c>
      <x:c r="K1353" s="0">
        <x:f>'Historical Trades'!K1353</x:f>
      </x:c>
      <x:c r="L1353" s="0">
        <x:f>'Historical Trades'!L1353</x:f>
      </x:c>
      <x:c r="M1353" s="0">
        <x:f>'Historical Trades'!M1353</x:f>
      </x:c>
      <x:c r="N1353" s="0">
        <x:f>CLEAN('Historical Trades'!O1353)</x:f>
      </x:c>
      <x:c r="P1353" s="14">
        <x:f>IF(G1353="sell",M1353,-M1353)</x:f>
      </x:c>
      <x:c r="Q1353" s="14">
        <x:f>VLOOKUP(N1353,'Currency Rates'!$A$3:$C$32,3,0)</x:f>
      </x:c>
      <x:c r="R1353" s="0">
        <x:f>IF(A1353="SPUS",0,IF(A1353="FWD",0,P1353/Q1353))</x:f>
      </x:c>
    </x:row>
    <x:row r="1354" spans="1:19" x14ac:dyDescent="0.3">
      <x:c r="A1354" s="0">
        <x:f>'Historical Trades'!A1354</x:f>
      </x:c>
      <x:c r="B1354" s="0">
        <x:f>'Historical Trades'!B1354</x:f>
      </x:c>
      <x:c r="C1354" s="23">
        <x:f>'Historical Trades'!C1354</x:f>
      </x:c>
      <x:c r="D1354" s="0">
        <x:f>'Historical Trades'!D1354</x:f>
      </x:c>
      <x:c r="E1354" s="23">
        <x:f>'Historical Trades'!E1354</x:f>
      </x:c>
      <x:c r="F1354" s="0">
        <x:f>'Historical Trades'!F1354</x:f>
      </x:c>
      <x:c r="G1354" s="0">
        <x:f>'Historical Trades'!G1354</x:f>
      </x:c>
      <x:c r="H1354" s="0">
        <x:f>'Historical Trades'!H1354</x:f>
      </x:c>
      <x:c r="I1354" s="0">
        <x:f>'Historical Trades'!I1354</x:f>
      </x:c>
      <x:c r="J1354" s="0">
        <x:f>'Historical Trades'!J1354</x:f>
      </x:c>
      <x:c r="K1354" s="0">
        <x:f>'Historical Trades'!K1354</x:f>
      </x:c>
      <x:c r="L1354" s="0">
        <x:f>'Historical Trades'!L1354</x:f>
      </x:c>
      <x:c r="M1354" s="0">
        <x:f>'Historical Trades'!M1354</x:f>
      </x:c>
      <x:c r="N1354" s="0">
        <x:f>CLEAN('Historical Trades'!O1354)</x:f>
      </x:c>
      <x:c r="P1354" s="14">
        <x:f>IF(G1354="sell",M1354,-M1354)</x:f>
      </x:c>
      <x:c r="Q1354" s="14">
        <x:f>VLOOKUP(N1354,'Currency Rates'!$A$3:$C$32,3,0)</x:f>
      </x:c>
      <x:c r="R1354" s="0">
        <x:f>IF(A1354="SPUS",0,IF(A1354="FWD",0,P1354/Q1354))</x:f>
      </x:c>
    </x:row>
    <x:row r="1355" spans="1:19" x14ac:dyDescent="0.3">
      <x:c r="A1355" s="0">
        <x:f>'Historical Trades'!A1355</x:f>
      </x:c>
      <x:c r="B1355" s="0">
        <x:f>'Historical Trades'!B1355</x:f>
      </x:c>
      <x:c r="C1355" s="23">
        <x:f>'Historical Trades'!C1355</x:f>
      </x:c>
      <x:c r="D1355" s="0">
        <x:f>'Historical Trades'!D1355</x:f>
      </x:c>
      <x:c r="E1355" s="23">
        <x:f>'Historical Trades'!E1355</x:f>
      </x:c>
      <x:c r="F1355" s="0">
        <x:f>'Historical Trades'!F1355</x:f>
      </x:c>
      <x:c r="G1355" s="0">
        <x:f>'Historical Trades'!G1355</x:f>
      </x:c>
      <x:c r="H1355" s="0">
        <x:f>'Historical Trades'!H1355</x:f>
      </x:c>
      <x:c r="I1355" s="0">
        <x:f>'Historical Trades'!I1355</x:f>
      </x:c>
      <x:c r="J1355" s="0">
        <x:f>'Historical Trades'!J1355</x:f>
      </x:c>
      <x:c r="K1355" s="0">
        <x:f>'Historical Trades'!K1355</x:f>
      </x:c>
      <x:c r="L1355" s="0">
        <x:f>'Historical Trades'!L1355</x:f>
      </x:c>
      <x:c r="M1355" s="0">
        <x:f>'Historical Trades'!M1355</x:f>
      </x:c>
      <x:c r="N1355" s="0">
        <x:f>CLEAN('Historical Trades'!O1355)</x:f>
      </x:c>
      <x:c r="P1355" s="14">
        <x:f>IF(G1355="sell",M1355,-M1355)</x:f>
      </x:c>
      <x:c r="Q1355" s="14">
        <x:f>VLOOKUP(N1355,'Currency Rates'!$A$3:$C$32,3,0)</x:f>
      </x:c>
      <x:c r="R1355" s="0">
        <x:f>IF(A1355="SPUS",0,IF(A1355="FWD",0,P1355/Q1355))</x:f>
      </x:c>
    </x:row>
    <x:row r="1356" spans="1:19" x14ac:dyDescent="0.3">
      <x:c r="A1356" s="0">
        <x:f>'Historical Trades'!A1356</x:f>
      </x:c>
      <x:c r="B1356" s="0">
        <x:f>'Historical Trades'!B1356</x:f>
      </x:c>
      <x:c r="C1356" s="23">
        <x:f>'Historical Trades'!C1356</x:f>
      </x:c>
      <x:c r="D1356" s="0">
        <x:f>'Historical Trades'!D1356</x:f>
      </x:c>
      <x:c r="E1356" s="23">
        <x:f>'Historical Trades'!E1356</x:f>
      </x:c>
      <x:c r="F1356" s="0">
        <x:f>'Historical Trades'!F1356</x:f>
      </x:c>
      <x:c r="G1356" s="0">
        <x:f>'Historical Trades'!G1356</x:f>
      </x:c>
      <x:c r="H1356" s="0">
        <x:f>'Historical Trades'!H1356</x:f>
      </x:c>
      <x:c r="I1356" s="0">
        <x:f>'Historical Trades'!I1356</x:f>
      </x:c>
      <x:c r="J1356" s="0">
        <x:f>'Historical Trades'!J1356</x:f>
      </x:c>
      <x:c r="K1356" s="0">
        <x:f>'Historical Trades'!K1356</x:f>
      </x:c>
      <x:c r="L1356" s="0">
        <x:f>'Historical Trades'!L1356</x:f>
      </x:c>
      <x:c r="M1356" s="0">
        <x:f>'Historical Trades'!M1356</x:f>
      </x:c>
      <x:c r="N1356" s="0">
        <x:f>CLEAN('Historical Trades'!O1356)</x:f>
      </x:c>
      <x:c r="P1356" s="14">
        <x:f>IF(G1356="sell",M1356,-M1356)</x:f>
      </x:c>
      <x:c r="Q1356" s="14">
        <x:f>VLOOKUP(N1356,'Currency Rates'!$A$3:$C$32,3,0)</x:f>
      </x:c>
      <x:c r="R1356" s="0">
        <x:f>IF(A1356="SPUS",0,IF(A1356="FWD",0,P1356/Q1356))</x:f>
      </x:c>
    </x:row>
    <x:row r="1357" spans="1:19" x14ac:dyDescent="0.3">
      <x:c r="A1357" s="0">
        <x:f>'Historical Trades'!A1357</x:f>
      </x:c>
      <x:c r="B1357" s="0">
        <x:f>'Historical Trades'!B1357</x:f>
      </x:c>
      <x:c r="C1357" s="23">
        <x:f>'Historical Trades'!C1357</x:f>
      </x:c>
      <x:c r="D1357" s="0">
        <x:f>'Historical Trades'!D1357</x:f>
      </x:c>
      <x:c r="E1357" s="23">
        <x:f>'Historical Trades'!E1357</x:f>
      </x:c>
      <x:c r="F1357" s="0">
        <x:f>'Historical Trades'!F1357</x:f>
      </x:c>
      <x:c r="G1357" s="0">
        <x:f>'Historical Trades'!G1357</x:f>
      </x:c>
      <x:c r="H1357" s="0">
        <x:f>'Historical Trades'!H1357</x:f>
      </x:c>
      <x:c r="I1357" s="0">
        <x:f>'Historical Trades'!I1357</x:f>
      </x:c>
      <x:c r="J1357" s="0">
        <x:f>'Historical Trades'!J1357</x:f>
      </x:c>
      <x:c r="K1357" s="0">
        <x:f>'Historical Trades'!K1357</x:f>
      </x:c>
      <x:c r="L1357" s="0">
        <x:f>'Historical Trades'!L1357</x:f>
      </x:c>
      <x:c r="M1357" s="0">
        <x:f>'Historical Trades'!M1357</x:f>
      </x:c>
      <x:c r="N1357" s="0">
        <x:f>CLEAN('Historical Trades'!O1357)</x:f>
      </x:c>
      <x:c r="P1357" s="14">
        <x:f>IF(G1357="sell",M1357,-M1357)</x:f>
      </x:c>
      <x:c r="Q1357" s="14">
        <x:f>VLOOKUP(N1357,'Currency Rates'!$A$3:$C$32,3,0)</x:f>
      </x:c>
      <x:c r="R1357" s="0">
        <x:f>IF(A1357="SPUS",0,IF(A1357="FWD",0,P1357/Q1357))</x:f>
      </x:c>
    </x:row>
    <x:row r="1358" spans="1:19" x14ac:dyDescent="0.3">
      <x:c r="A1358" s="0">
        <x:f>'Historical Trades'!A1358</x:f>
      </x:c>
      <x:c r="B1358" s="0">
        <x:f>'Historical Trades'!B1358</x:f>
      </x:c>
      <x:c r="C1358" s="23">
        <x:f>'Historical Trades'!C1358</x:f>
      </x:c>
      <x:c r="D1358" s="0">
        <x:f>'Historical Trades'!D1358</x:f>
      </x:c>
      <x:c r="E1358" s="23">
        <x:f>'Historical Trades'!E1358</x:f>
      </x:c>
      <x:c r="F1358" s="0">
        <x:f>'Historical Trades'!F1358</x:f>
      </x:c>
      <x:c r="G1358" s="0">
        <x:f>'Historical Trades'!G1358</x:f>
      </x:c>
      <x:c r="H1358" s="0">
        <x:f>'Historical Trades'!H1358</x:f>
      </x:c>
      <x:c r="I1358" s="0">
        <x:f>'Historical Trades'!I1358</x:f>
      </x:c>
      <x:c r="J1358" s="0">
        <x:f>'Historical Trades'!J1358</x:f>
      </x:c>
      <x:c r="K1358" s="0">
        <x:f>'Historical Trades'!K1358</x:f>
      </x:c>
      <x:c r="L1358" s="0">
        <x:f>'Historical Trades'!L1358</x:f>
      </x:c>
      <x:c r="M1358" s="0">
        <x:f>'Historical Trades'!M1358</x:f>
      </x:c>
      <x:c r="N1358" s="0">
        <x:f>CLEAN('Historical Trades'!O1358)</x:f>
      </x:c>
      <x:c r="P1358" s="14">
        <x:f>IF(G1358="sell",M1358,-M1358)</x:f>
      </x:c>
      <x:c r="Q1358" s="14">
        <x:f>VLOOKUP(N1358,'Currency Rates'!$A$3:$C$32,3,0)</x:f>
      </x:c>
      <x:c r="R1358" s="0">
        <x:f>IF(A1358="SPUS",0,IF(A1358="FWD",0,P1358/Q1358))</x:f>
      </x:c>
    </x:row>
    <x:row r="1359" spans="1:19" x14ac:dyDescent="0.3">
      <x:c r="A1359" s="0">
        <x:f>'Historical Trades'!A1359</x:f>
      </x:c>
      <x:c r="B1359" s="0">
        <x:f>'Historical Trades'!B1359</x:f>
      </x:c>
      <x:c r="C1359" s="23">
        <x:f>'Historical Trades'!C1359</x:f>
      </x:c>
      <x:c r="D1359" s="0">
        <x:f>'Historical Trades'!D1359</x:f>
      </x:c>
      <x:c r="E1359" s="23">
        <x:f>'Historical Trades'!E1359</x:f>
      </x:c>
      <x:c r="F1359" s="0">
        <x:f>'Historical Trades'!F1359</x:f>
      </x:c>
      <x:c r="G1359" s="0">
        <x:f>'Historical Trades'!G1359</x:f>
      </x:c>
      <x:c r="H1359" s="0">
        <x:f>'Historical Trades'!H1359</x:f>
      </x:c>
      <x:c r="I1359" s="0">
        <x:f>'Historical Trades'!I1359</x:f>
      </x:c>
      <x:c r="J1359" s="0">
        <x:f>'Historical Trades'!J1359</x:f>
      </x:c>
      <x:c r="K1359" s="0">
        <x:f>'Historical Trades'!K1359</x:f>
      </x:c>
      <x:c r="L1359" s="0">
        <x:f>'Historical Trades'!L1359</x:f>
      </x:c>
      <x:c r="M1359" s="0">
        <x:f>'Historical Trades'!M1359</x:f>
      </x:c>
      <x:c r="N1359" s="0">
        <x:f>CLEAN('Historical Trades'!O1359)</x:f>
      </x:c>
      <x:c r="P1359" s="14">
        <x:f>IF(G1359="sell",M1359,-M1359)</x:f>
      </x:c>
      <x:c r="Q1359" s="14">
        <x:f>VLOOKUP(N1359,'Currency Rates'!$A$3:$C$32,3,0)</x:f>
      </x:c>
      <x:c r="R1359" s="0">
        <x:f>IF(A1359="SPUS",0,IF(A1359="FWD",0,P1359/Q1359))</x:f>
      </x:c>
    </x:row>
    <x:row r="1360" spans="1:19" x14ac:dyDescent="0.3">
      <x:c r="A1360" s="0">
        <x:f>'Historical Trades'!A1360</x:f>
      </x:c>
      <x:c r="B1360" s="0">
        <x:f>'Historical Trades'!B1360</x:f>
      </x:c>
      <x:c r="C1360" s="23">
        <x:f>'Historical Trades'!C1360</x:f>
      </x:c>
      <x:c r="D1360" s="0">
        <x:f>'Historical Trades'!D1360</x:f>
      </x:c>
      <x:c r="E1360" s="23">
        <x:f>'Historical Trades'!E1360</x:f>
      </x:c>
      <x:c r="F1360" s="0">
        <x:f>'Historical Trades'!F1360</x:f>
      </x:c>
      <x:c r="G1360" s="0">
        <x:f>'Historical Trades'!G1360</x:f>
      </x:c>
      <x:c r="H1360" s="0">
        <x:f>'Historical Trades'!H1360</x:f>
      </x:c>
      <x:c r="I1360" s="0">
        <x:f>'Historical Trades'!I1360</x:f>
      </x:c>
      <x:c r="J1360" s="0">
        <x:f>'Historical Trades'!J1360</x:f>
      </x:c>
      <x:c r="K1360" s="0">
        <x:f>'Historical Trades'!K1360</x:f>
      </x:c>
      <x:c r="L1360" s="0">
        <x:f>'Historical Trades'!L1360</x:f>
      </x:c>
      <x:c r="M1360" s="0">
        <x:f>'Historical Trades'!M1360</x:f>
      </x:c>
      <x:c r="N1360" s="0">
        <x:f>CLEAN('Historical Trades'!O1360)</x:f>
      </x:c>
      <x:c r="P1360" s="14">
        <x:f>IF(G1360="sell",M1360,-M1360)</x:f>
      </x:c>
      <x:c r="Q1360" s="14">
        <x:f>VLOOKUP(N1360,'Currency Rates'!$A$3:$C$32,3,0)</x:f>
      </x:c>
      <x:c r="R1360" s="0">
        <x:f>IF(A1360="SPUS",0,IF(A1360="FWD",0,P1360/Q1360))</x:f>
      </x:c>
    </x:row>
    <x:row r="1361" spans="1:19" x14ac:dyDescent="0.3">
      <x:c r="A1361" s="0">
        <x:f>'Historical Trades'!A1361</x:f>
      </x:c>
      <x:c r="B1361" s="0">
        <x:f>'Historical Trades'!B1361</x:f>
      </x:c>
      <x:c r="C1361" s="23">
        <x:f>'Historical Trades'!C1361</x:f>
      </x:c>
      <x:c r="D1361" s="0">
        <x:f>'Historical Trades'!D1361</x:f>
      </x:c>
      <x:c r="E1361" s="23">
        <x:f>'Historical Trades'!E1361</x:f>
      </x:c>
      <x:c r="F1361" s="0">
        <x:f>'Historical Trades'!F1361</x:f>
      </x:c>
      <x:c r="G1361" s="0">
        <x:f>'Historical Trades'!G1361</x:f>
      </x:c>
      <x:c r="H1361" s="0">
        <x:f>'Historical Trades'!H1361</x:f>
      </x:c>
      <x:c r="I1361" s="0">
        <x:f>'Historical Trades'!I1361</x:f>
      </x:c>
      <x:c r="J1361" s="0">
        <x:f>'Historical Trades'!J1361</x:f>
      </x:c>
      <x:c r="K1361" s="0">
        <x:f>'Historical Trades'!K1361</x:f>
      </x:c>
      <x:c r="L1361" s="0">
        <x:f>'Historical Trades'!L1361</x:f>
      </x:c>
      <x:c r="M1361" s="0">
        <x:f>'Historical Trades'!M1361</x:f>
      </x:c>
      <x:c r="N1361" s="0">
        <x:f>CLEAN('Historical Trades'!O1361)</x:f>
      </x:c>
      <x:c r="P1361" s="14">
        <x:f>IF(G1361="sell",M1361,-M1361)</x:f>
      </x:c>
      <x:c r="Q1361" s="14">
        <x:f>VLOOKUP(N1361,'Currency Rates'!$A$3:$C$32,3,0)</x:f>
      </x:c>
      <x:c r="R1361" s="0">
        <x:f>IF(A1361="SPUS",0,IF(A1361="FWD",0,P1361/Q1361))</x:f>
      </x:c>
    </x:row>
    <x:row r="1362" spans="1:19" x14ac:dyDescent="0.3">
      <x:c r="A1362" s="0">
        <x:f>'Historical Trades'!A1362</x:f>
      </x:c>
      <x:c r="B1362" s="0">
        <x:f>'Historical Trades'!B1362</x:f>
      </x:c>
      <x:c r="C1362" s="23">
        <x:f>'Historical Trades'!C1362</x:f>
      </x:c>
      <x:c r="D1362" s="0">
        <x:f>'Historical Trades'!D1362</x:f>
      </x:c>
      <x:c r="E1362" s="23">
        <x:f>'Historical Trades'!E1362</x:f>
      </x:c>
      <x:c r="F1362" s="0">
        <x:f>'Historical Trades'!F1362</x:f>
      </x:c>
      <x:c r="G1362" s="0">
        <x:f>'Historical Trades'!G1362</x:f>
      </x:c>
      <x:c r="H1362" s="0">
        <x:f>'Historical Trades'!H1362</x:f>
      </x:c>
      <x:c r="I1362" s="0">
        <x:f>'Historical Trades'!I1362</x:f>
      </x:c>
      <x:c r="J1362" s="0">
        <x:f>'Historical Trades'!J1362</x:f>
      </x:c>
      <x:c r="K1362" s="0">
        <x:f>'Historical Trades'!K1362</x:f>
      </x:c>
      <x:c r="L1362" s="0">
        <x:f>'Historical Trades'!L1362</x:f>
      </x:c>
      <x:c r="M1362" s="0">
        <x:f>'Historical Trades'!M1362</x:f>
      </x:c>
      <x:c r="N1362" s="0">
        <x:f>CLEAN('Historical Trades'!O1362)</x:f>
      </x:c>
      <x:c r="P1362" s="14">
        <x:f>IF(G1362="sell",M1362,-M1362)</x:f>
      </x:c>
      <x:c r="Q1362" s="14">
        <x:f>VLOOKUP(N1362,'Currency Rates'!$A$3:$C$32,3,0)</x:f>
      </x:c>
      <x:c r="R1362" s="0">
        <x:f>IF(A1362="SPUS",0,IF(A1362="FWD",0,P1362/Q1362))</x:f>
      </x:c>
    </x:row>
    <x:row r="1363" spans="1:19" x14ac:dyDescent="0.3">
      <x:c r="A1363" s="0">
        <x:f>'Historical Trades'!A1363</x:f>
      </x:c>
      <x:c r="B1363" s="0">
        <x:f>'Historical Trades'!B1363</x:f>
      </x:c>
      <x:c r="C1363" s="23">
        <x:f>'Historical Trades'!C1363</x:f>
      </x:c>
      <x:c r="D1363" s="0">
        <x:f>'Historical Trades'!D1363</x:f>
      </x:c>
      <x:c r="E1363" s="23">
        <x:f>'Historical Trades'!E1363</x:f>
      </x:c>
      <x:c r="F1363" s="0">
        <x:f>'Historical Trades'!F1363</x:f>
      </x:c>
      <x:c r="G1363" s="0">
        <x:f>'Historical Trades'!G1363</x:f>
      </x:c>
      <x:c r="H1363" s="0">
        <x:f>'Historical Trades'!H1363</x:f>
      </x:c>
      <x:c r="I1363" s="0">
        <x:f>'Historical Trades'!I1363</x:f>
      </x:c>
      <x:c r="J1363" s="0">
        <x:f>'Historical Trades'!J1363</x:f>
      </x:c>
      <x:c r="K1363" s="0">
        <x:f>'Historical Trades'!K1363</x:f>
      </x:c>
      <x:c r="L1363" s="0">
        <x:f>'Historical Trades'!L1363</x:f>
      </x:c>
      <x:c r="M1363" s="0">
        <x:f>'Historical Trades'!M1363</x:f>
      </x:c>
      <x:c r="N1363" s="0">
        <x:f>CLEAN('Historical Trades'!O1363)</x:f>
      </x:c>
      <x:c r="P1363" s="14">
        <x:f>IF(G1363="sell",M1363,-M1363)</x:f>
      </x:c>
      <x:c r="Q1363" s="14">
        <x:f>VLOOKUP(N1363,'Currency Rates'!$A$3:$C$32,3,0)</x:f>
      </x:c>
      <x:c r="R1363" s="0">
        <x:f>IF(A1363="SPUS",0,IF(A1363="FWD",0,P1363/Q1363))</x:f>
      </x:c>
    </x:row>
    <x:row r="1364" spans="1:19" x14ac:dyDescent="0.3">
      <x:c r="A1364" s="0">
        <x:f>'Historical Trades'!A1364</x:f>
      </x:c>
      <x:c r="B1364" s="0">
        <x:f>'Historical Trades'!B1364</x:f>
      </x:c>
      <x:c r="C1364" s="23">
        <x:f>'Historical Trades'!C1364</x:f>
      </x:c>
      <x:c r="D1364" s="0">
        <x:f>'Historical Trades'!D1364</x:f>
      </x:c>
      <x:c r="E1364" s="23">
        <x:f>'Historical Trades'!E1364</x:f>
      </x:c>
      <x:c r="F1364" s="0">
        <x:f>'Historical Trades'!F1364</x:f>
      </x:c>
      <x:c r="G1364" s="0">
        <x:f>'Historical Trades'!G1364</x:f>
      </x:c>
      <x:c r="H1364" s="0">
        <x:f>'Historical Trades'!H1364</x:f>
      </x:c>
      <x:c r="I1364" s="0">
        <x:f>'Historical Trades'!I1364</x:f>
      </x:c>
      <x:c r="J1364" s="0">
        <x:f>'Historical Trades'!J1364</x:f>
      </x:c>
      <x:c r="K1364" s="0">
        <x:f>'Historical Trades'!K1364</x:f>
      </x:c>
      <x:c r="L1364" s="0">
        <x:f>'Historical Trades'!L1364</x:f>
      </x:c>
      <x:c r="M1364" s="0">
        <x:f>'Historical Trades'!M1364</x:f>
      </x:c>
      <x:c r="N1364" s="0">
        <x:f>CLEAN('Historical Trades'!O1364)</x:f>
      </x:c>
      <x:c r="P1364" s="14">
        <x:f>IF(G1364="sell",M1364,-M1364)</x:f>
      </x:c>
      <x:c r="Q1364" s="14">
        <x:f>VLOOKUP(N1364,'Currency Rates'!$A$3:$C$32,3,0)</x:f>
      </x:c>
      <x:c r="R1364" s="0">
        <x:f>IF(A1364="SPUS",0,IF(A1364="FWD",0,P1364/Q1364))</x:f>
      </x:c>
    </x:row>
    <x:row r="1365" spans="1:19" x14ac:dyDescent="0.3">
      <x:c r="A1365" s="0">
        <x:f>'Historical Trades'!A1365</x:f>
      </x:c>
      <x:c r="B1365" s="0">
        <x:f>'Historical Trades'!B1365</x:f>
      </x:c>
      <x:c r="C1365" s="23">
        <x:f>'Historical Trades'!C1365</x:f>
      </x:c>
      <x:c r="D1365" s="0">
        <x:f>'Historical Trades'!D1365</x:f>
      </x:c>
      <x:c r="E1365" s="23">
        <x:f>'Historical Trades'!E1365</x:f>
      </x:c>
      <x:c r="F1365" s="0">
        <x:f>'Historical Trades'!F1365</x:f>
      </x:c>
      <x:c r="G1365" s="0">
        <x:f>'Historical Trades'!G1365</x:f>
      </x:c>
      <x:c r="H1365" s="0">
        <x:f>'Historical Trades'!H1365</x:f>
      </x:c>
      <x:c r="I1365" s="0">
        <x:f>'Historical Trades'!I1365</x:f>
      </x:c>
      <x:c r="J1365" s="0">
        <x:f>'Historical Trades'!J1365</x:f>
      </x:c>
      <x:c r="K1365" s="0">
        <x:f>'Historical Trades'!K1365</x:f>
      </x:c>
      <x:c r="L1365" s="0">
        <x:f>'Historical Trades'!L1365</x:f>
      </x:c>
      <x:c r="M1365" s="0">
        <x:f>'Historical Trades'!M1365</x:f>
      </x:c>
      <x:c r="N1365" s="0">
        <x:f>CLEAN('Historical Trades'!O1365)</x:f>
      </x:c>
      <x:c r="P1365" s="14">
        <x:f>IF(G1365="sell",M1365,-M1365)</x:f>
      </x:c>
      <x:c r="Q1365" s="14">
        <x:f>VLOOKUP(N1365,'Currency Rates'!$A$3:$C$32,3,0)</x:f>
      </x:c>
      <x:c r="R1365" s="0">
        <x:f>IF(A1365="SPUS",0,IF(A1365="FWD",0,P1365/Q1365))</x:f>
      </x:c>
    </x:row>
    <x:row r="1366" spans="1:19" x14ac:dyDescent="0.3">
      <x:c r="A1366" s="0">
        <x:f>'Historical Trades'!A1366</x:f>
      </x:c>
      <x:c r="B1366" s="0">
        <x:f>'Historical Trades'!B1366</x:f>
      </x:c>
      <x:c r="C1366" s="23">
        <x:f>'Historical Trades'!C1366</x:f>
      </x:c>
      <x:c r="D1366" s="0">
        <x:f>'Historical Trades'!D1366</x:f>
      </x:c>
      <x:c r="E1366" s="23">
        <x:f>'Historical Trades'!E1366</x:f>
      </x:c>
      <x:c r="F1366" s="0">
        <x:f>'Historical Trades'!F1366</x:f>
      </x:c>
      <x:c r="G1366" s="0">
        <x:f>'Historical Trades'!G1366</x:f>
      </x:c>
      <x:c r="H1366" s="0">
        <x:f>'Historical Trades'!H1366</x:f>
      </x:c>
      <x:c r="I1366" s="0">
        <x:f>'Historical Trades'!I1366</x:f>
      </x:c>
      <x:c r="J1366" s="0">
        <x:f>'Historical Trades'!J1366</x:f>
      </x:c>
      <x:c r="K1366" s="0">
        <x:f>'Historical Trades'!K1366</x:f>
      </x:c>
      <x:c r="L1366" s="0">
        <x:f>'Historical Trades'!L1366</x:f>
      </x:c>
      <x:c r="M1366" s="0">
        <x:f>'Historical Trades'!M1366</x:f>
      </x:c>
      <x:c r="N1366" s="0">
        <x:f>CLEAN('Historical Trades'!O1366)</x:f>
      </x:c>
      <x:c r="P1366" s="14">
        <x:f>IF(G1366="sell",M1366,-M1366)</x:f>
      </x:c>
      <x:c r="Q1366" s="14">
        <x:f>VLOOKUP(N1366,'Currency Rates'!$A$3:$C$32,3,0)</x:f>
      </x:c>
      <x:c r="R1366" s="0">
        <x:f>IF(A1366="SPUS",0,IF(A1366="FWD",0,P1366/Q1366))</x:f>
      </x:c>
    </x:row>
    <x:row r="1367" spans="1:19" x14ac:dyDescent="0.3">
      <x:c r="A1367" s="0">
        <x:f>'Historical Trades'!A1367</x:f>
      </x:c>
      <x:c r="B1367" s="0">
        <x:f>'Historical Trades'!B1367</x:f>
      </x:c>
      <x:c r="C1367" s="23">
        <x:f>'Historical Trades'!C1367</x:f>
      </x:c>
      <x:c r="D1367" s="0">
        <x:f>'Historical Trades'!D1367</x:f>
      </x:c>
      <x:c r="E1367" s="23">
        <x:f>'Historical Trades'!E1367</x:f>
      </x:c>
      <x:c r="F1367" s="0">
        <x:f>'Historical Trades'!F1367</x:f>
      </x:c>
      <x:c r="G1367" s="0">
        <x:f>'Historical Trades'!G1367</x:f>
      </x:c>
      <x:c r="H1367" s="0">
        <x:f>'Historical Trades'!H1367</x:f>
      </x:c>
      <x:c r="I1367" s="0">
        <x:f>'Historical Trades'!I1367</x:f>
      </x:c>
      <x:c r="J1367" s="0">
        <x:f>'Historical Trades'!J1367</x:f>
      </x:c>
      <x:c r="K1367" s="0">
        <x:f>'Historical Trades'!K1367</x:f>
      </x:c>
      <x:c r="L1367" s="0">
        <x:f>'Historical Trades'!L1367</x:f>
      </x:c>
      <x:c r="M1367" s="0">
        <x:f>'Historical Trades'!M1367</x:f>
      </x:c>
      <x:c r="N1367" s="0">
        <x:f>CLEAN('Historical Trades'!O1367)</x:f>
      </x:c>
      <x:c r="P1367" s="14">
        <x:f>IF(G1367="sell",M1367,-M1367)</x:f>
      </x:c>
      <x:c r="Q1367" s="14">
        <x:f>VLOOKUP(N1367,'Currency Rates'!$A$3:$C$32,3,0)</x:f>
      </x:c>
      <x:c r="R1367" s="0">
        <x:f>IF(A1367="SPUS",0,IF(A1367="FWD",0,P1367/Q1367))</x:f>
      </x:c>
    </x:row>
    <x:row r="1368" spans="1:19" x14ac:dyDescent="0.3">
      <x:c r="A1368" s="0">
        <x:f>'Historical Trades'!A1368</x:f>
      </x:c>
      <x:c r="B1368" s="0">
        <x:f>'Historical Trades'!B1368</x:f>
      </x:c>
      <x:c r="C1368" s="23">
        <x:f>'Historical Trades'!C1368</x:f>
      </x:c>
      <x:c r="D1368" s="0">
        <x:f>'Historical Trades'!D1368</x:f>
      </x:c>
      <x:c r="E1368" s="23">
        <x:f>'Historical Trades'!E1368</x:f>
      </x:c>
      <x:c r="F1368" s="0">
        <x:f>'Historical Trades'!F1368</x:f>
      </x:c>
      <x:c r="G1368" s="0">
        <x:f>'Historical Trades'!G1368</x:f>
      </x:c>
      <x:c r="H1368" s="0">
        <x:f>'Historical Trades'!H1368</x:f>
      </x:c>
      <x:c r="I1368" s="0">
        <x:f>'Historical Trades'!I1368</x:f>
      </x:c>
      <x:c r="J1368" s="0">
        <x:f>'Historical Trades'!J1368</x:f>
      </x:c>
      <x:c r="K1368" s="0">
        <x:f>'Historical Trades'!K1368</x:f>
      </x:c>
      <x:c r="L1368" s="0">
        <x:f>'Historical Trades'!L1368</x:f>
      </x:c>
      <x:c r="M1368" s="0">
        <x:f>'Historical Trades'!M1368</x:f>
      </x:c>
      <x:c r="N1368" s="0">
        <x:f>CLEAN('Historical Trades'!O1368)</x:f>
      </x:c>
      <x:c r="P1368" s="14">
        <x:f>IF(G1368="sell",M1368,-M1368)</x:f>
      </x:c>
      <x:c r="Q1368" s="14">
        <x:f>VLOOKUP(N1368,'Currency Rates'!$A$3:$C$32,3,0)</x:f>
      </x:c>
      <x:c r="R1368" s="0">
        <x:f>IF(A1368="SPUS",0,IF(A1368="FWD",0,P1368/Q1368))</x:f>
      </x:c>
    </x:row>
    <x:row r="1369" spans="1:19" x14ac:dyDescent="0.3">
      <x:c r="A1369" s="0">
        <x:f>'Historical Trades'!A1369</x:f>
      </x:c>
      <x:c r="B1369" s="0">
        <x:f>'Historical Trades'!B1369</x:f>
      </x:c>
      <x:c r="C1369" s="23">
        <x:f>'Historical Trades'!C1369</x:f>
      </x:c>
      <x:c r="D1369" s="0">
        <x:f>'Historical Trades'!D1369</x:f>
      </x:c>
      <x:c r="E1369" s="23">
        <x:f>'Historical Trades'!E1369</x:f>
      </x:c>
      <x:c r="F1369" s="0">
        <x:f>'Historical Trades'!F1369</x:f>
      </x:c>
      <x:c r="G1369" s="0">
        <x:f>'Historical Trades'!G1369</x:f>
      </x:c>
      <x:c r="H1369" s="0">
        <x:f>'Historical Trades'!H1369</x:f>
      </x:c>
      <x:c r="I1369" s="0">
        <x:f>'Historical Trades'!I1369</x:f>
      </x:c>
      <x:c r="J1369" s="0">
        <x:f>'Historical Trades'!J1369</x:f>
      </x:c>
      <x:c r="K1369" s="0">
        <x:f>'Historical Trades'!K1369</x:f>
      </x:c>
      <x:c r="L1369" s="0">
        <x:f>'Historical Trades'!L1369</x:f>
      </x:c>
      <x:c r="M1369" s="0">
        <x:f>'Historical Trades'!M1369</x:f>
      </x:c>
      <x:c r="N1369" s="0">
        <x:f>CLEAN('Historical Trades'!O1369)</x:f>
      </x:c>
      <x:c r="P1369" s="14">
        <x:f>IF(G1369="sell",M1369,-M1369)</x:f>
      </x:c>
      <x:c r="Q1369" s="14">
        <x:f>VLOOKUP(N1369,'Currency Rates'!$A$3:$C$32,3,0)</x:f>
      </x:c>
      <x:c r="R1369" s="0">
        <x:f>IF(A1369="SPUS",0,IF(A1369="FWD",0,P1369/Q1369))</x:f>
      </x:c>
    </x:row>
    <x:row r="1370" spans="1:19" x14ac:dyDescent="0.3">
      <x:c r="A1370" s="0">
        <x:f>'Historical Trades'!A1370</x:f>
      </x:c>
      <x:c r="B1370" s="0">
        <x:f>'Historical Trades'!B1370</x:f>
      </x:c>
      <x:c r="C1370" s="23">
        <x:f>'Historical Trades'!C1370</x:f>
      </x:c>
      <x:c r="D1370" s="0">
        <x:f>'Historical Trades'!D1370</x:f>
      </x:c>
      <x:c r="E1370" s="23">
        <x:f>'Historical Trades'!E1370</x:f>
      </x:c>
      <x:c r="F1370" s="0">
        <x:f>'Historical Trades'!F1370</x:f>
      </x:c>
      <x:c r="G1370" s="0">
        <x:f>'Historical Trades'!G1370</x:f>
      </x:c>
      <x:c r="H1370" s="0">
        <x:f>'Historical Trades'!H1370</x:f>
      </x:c>
      <x:c r="I1370" s="0">
        <x:f>'Historical Trades'!I1370</x:f>
      </x:c>
      <x:c r="J1370" s="0">
        <x:f>'Historical Trades'!J1370</x:f>
      </x:c>
      <x:c r="K1370" s="0">
        <x:f>'Historical Trades'!K1370</x:f>
      </x:c>
      <x:c r="L1370" s="0">
        <x:f>'Historical Trades'!L1370</x:f>
      </x:c>
      <x:c r="M1370" s="0">
        <x:f>'Historical Trades'!M1370</x:f>
      </x:c>
      <x:c r="N1370" s="0">
        <x:f>CLEAN('Historical Trades'!O1370)</x:f>
      </x:c>
      <x:c r="P1370" s="14">
        <x:f>IF(G1370="sell",M1370,-M1370)</x:f>
      </x:c>
      <x:c r="Q1370" s="14">
        <x:f>VLOOKUP(N1370,'Currency Rates'!$A$3:$C$32,3,0)</x:f>
      </x:c>
      <x:c r="R1370" s="0">
        <x:f>IF(A1370="SPUS",0,IF(A1370="FWD",0,P1370/Q1370))</x:f>
      </x:c>
    </x:row>
    <x:row r="1371" spans="1:19" x14ac:dyDescent="0.3">
      <x:c r="A1371" s="0">
        <x:f>'Historical Trades'!A1371</x:f>
      </x:c>
      <x:c r="B1371" s="0">
        <x:f>'Historical Trades'!B1371</x:f>
      </x:c>
      <x:c r="C1371" s="23">
        <x:f>'Historical Trades'!C1371</x:f>
      </x:c>
      <x:c r="D1371" s="0">
        <x:f>'Historical Trades'!D1371</x:f>
      </x:c>
      <x:c r="E1371" s="23">
        <x:f>'Historical Trades'!E1371</x:f>
      </x:c>
      <x:c r="F1371" s="0">
        <x:f>'Historical Trades'!F1371</x:f>
      </x:c>
      <x:c r="G1371" s="0">
        <x:f>'Historical Trades'!G1371</x:f>
      </x:c>
      <x:c r="H1371" s="0">
        <x:f>'Historical Trades'!H1371</x:f>
      </x:c>
      <x:c r="I1371" s="0">
        <x:f>'Historical Trades'!I1371</x:f>
      </x:c>
      <x:c r="J1371" s="0">
        <x:f>'Historical Trades'!J1371</x:f>
      </x:c>
      <x:c r="K1371" s="0">
        <x:f>'Historical Trades'!K1371</x:f>
      </x:c>
      <x:c r="L1371" s="0">
        <x:f>'Historical Trades'!L1371</x:f>
      </x:c>
      <x:c r="M1371" s="0">
        <x:f>'Historical Trades'!M1371</x:f>
      </x:c>
      <x:c r="N1371" s="0">
        <x:f>CLEAN('Historical Trades'!O1371)</x:f>
      </x:c>
      <x:c r="P1371" s="14">
        <x:f>IF(G1371="sell",M1371,-M1371)</x:f>
      </x:c>
      <x:c r="Q1371" s="14">
        <x:f>VLOOKUP(N1371,'Currency Rates'!$A$3:$C$32,3,0)</x:f>
      </x:c>
      <x:c r="R1371" s="0">
        <x:f>IF(A1371="SPUS",0,IF(A1371="FWD",0,P1371/Q1371))</x:f>
      </x:c>
    </x:row>
    <x:row r="1372" spans="1:19" x14ac:dyDescent="0.3">
      <x:c r="A1372" s="0">
        <x:f>'Historical Trades'!A1372</x:f>
      </x:c>
      <x:c r="B1372" s="0">
        <x:f>'Historical Trades'!B1372</x:f>
      </x:c>
      <x:c r="C1372" s="23">
        <x:f>'Historical Trades'!C1372</x:f>
      </x:c>
      <x:c r="D1372" s="0">
        <x:f>'Historical Trades'!D1372</x:f>
      </x:c>
      <x:c r="E1372" s="23">
        <x:f>'Historical Trades'!E1372</x:f>
      </x:c>
      <x:c r="F1372" s="0">
        <x:f>'Historical Trades'!F1372</x:f>
      </x:c>
      <x:c r="G1372" s="0">
        <x:f>'Historical Trades'!G1372</x:f>
      </x:c>
      <x:c r="H1372" s="0">
        <x:f>'Historical Trades'!H1372</x:f>
      </x:c>
      <x:c r="I1372" s="0">
        <x:f>'Historical Trades'!I1372</x:f>
      </x:c>
      <x:c r="J1372" s="0">
        <x:f>'Historical Trades'!J1372</x:f>
      </x:c>
      <x:c r="K1372" s="0">
        <x:f>'Historical Trades'!K1372</x:f>
      </x:c>
      <x:c r="L1372" s="0">
        <x:f>'Historical Trades'!L1372</x:f>
      </x:c>
      <x:c r="M1372" s="0">
        <x:f>'Historical Trades'!M1372</x:f>
      </x:c>
      <x:c r="N1372" s="0">
        <x:f>CLEAN('Historical Trades'!O1372)</x:f>
      </x:c>
      <x:c r="P1372" s="14">
        <x:f>IF(G1372="sell",M1372,-M1372)</x:f>
      </x:c>
      <x:c r="Q1372" s="14">
        <x:f>VLOOKUP(N1372,'Currency Rates'!$A$3:$C$32,3,0)</x:f>
      </x:c>
      <x:c r="R1372" s="0">
        <x:f>IF(A1372="SPUS",0,IF(A1372="FWD",0,P1372/Q1372))</x:f>
      </x:c>
    </x:row>
    <x:row r="1373" spans="1:19" x14ac:dyDescent="0.3">
      <x:c r="A1373" s="0">
        <x:f>'Historical Trades'!A1373</x:f>
      </x:c>
      <x:c r="B1373" s="0">
        <x:f>'Historical Trades'!B1373</x:f>
      </x:c>
      <x:c r="C1373" s="23">
        <x:f>'Historical Trades'!C1373</x:f>
      </x:c>
      <x:c r="D1373" s="0">
        <x:f>'Historical Trades'!D1373</x:f>
      </x:c>
      <x:c r="E1373" s="23">
        <x:f>'Historical Trades'!E1373</x:f>
      </x:c>
      <x:c r="F1373" s="0">
        <x:f>'Historical Trades'!F1373</x:f>
      </x:c>
      <x:c r="G1373" s="0">
        <x:f>'Historical Trades'!G1373</x:f>
      </x:c>
      <x:c r="H1373" s="0">
        <x:f>'Historical Trades'!H1373</x:f>
      </x:c>
      <x:c r="I1373" s="0">
        <x:f>'Historical Trades'!I1373</x:f>
      </x:c>
      <x:c r="J1373" s="0">
        <x:f>'Historical Trades'!J1373</x:f>
      </x:c>
      <x:c r="K1373" s="0">
        <x:f>'Historical Trades'!K1373</x:f>
      </x:c>
      <x:c r="L1373" s="0">
        <x:f>'Historical Trades'!L1373</x:f>
      </x:c>
      <x:c r="M1373" s="0">
        <x:f>'Historical Trades'!M1373</x:f>
      </x:c>
      <x:c r="N1373" s="0">
        <x:f>CLEAN('Historical Trades'!O1373)</x:f>
      </x:c>
      <x:c r="P1373" s="14">
        <x:f>IF(G1373="sell",M1373,-M1373)</x:f>
      </x:c>
      <x:c r="Q1373" s="14">
        <x:f>VLOOKUP(N1373,'Currency Rates'!$A$3:$C$32,3,0)</x:f>
      </x:c>
      <x:c r="R1373" s="0">
        <x:f>IF(A1373="SPUS",0,IF(A1373="FWD",0,P1373/Q1373))</x:f>
      </x:c>
    </x:row>
    <x:row r="1374" spans="1:19" x14ac:dyDescent="0.3">
      <x:c r="A1374" s="0">
        <x:f>'Historical Trades'!A1374</x:f>
      </x:c>
      <x:c r="B1374" s="0">
        <x:f>'Historical Trades'!B1374</x:f>
      </x:c>
      <x:c r="C1374" s="23">
        <x:f>'Historical Trades'!C1374</x:f>
      </x:c>
      <x:c r="D1374" s="0">
        <x:f>'Historical Trades'!D1374</x:f>
      </x:c>
      <x:c r="E1374" s="23">
        <x:f>'Historical Trades'!E1374</x:f>
      </x:c>
      <x:c r="F1374" s="0">
        <x:f>'Historical Trades'!F1374</x:f>
      </x:c>
      <x:c r="G1374" s="0">
        <x:f>'Historical Trades'!G1374</x:f>
      </x:c>
      <x:c r="H1374" s="0">
        <x:f>'Historical Trades'!H1374</x:f>
      </x:c>
      <x:c r="I1374" s="0">
        <x:f>'Historical Trades'!I1374</x:f>
      </x:c>
      <x:c r="J1374" s="0">
        <x:f>'Historical Trades'!J1374</x:f>
      </x:c>
      <x:c r="K1374" s="0">
        <x:f>'Historical Trades'!K1374</x:f>
      </x:c>
      <x:c r="L1374" s="0">
        <x:f>'Historical Trades'!L1374</x:f>
      </x:c>
      <x:c r="M1374" s="0">
        <x:f>'Historical Trades'!M1374</x:f>
      </x:c>
      <x:c r="N1374" s="0">
        <x:f>CLEAN('Historical Trades'!O1374)</x:f>
      </x:c>
      <x:c r="P1374" s="14">
        <x:f>IF(G1374="sell",M1374,-M1374)</x:f>
      </x:c>
      <x:c r="Q1374" s="14">
        <x:f>VLOOKUP(N1374,'Currency Rates'!$A$3:$C$32,3,0)</x:f>
      </x:c>
      <x:c r="R1374" s="0">
        <x:f>IF(A1374="SPUS",0,IF(A1374="FWD",0,P1374/Q1374))</x:f>
      </x:c>
    </x:row>
    <x:row r="1375" spans="1:19" x14ac:dyDescent="0.3">
      <x:c r="A1375" s="0">
        <x:f>'Historical Trades'!A1375</x:f>
      </x:c>
      <x:c r="B1375" s="0">
        <x:f>'Historical Trades'!B1375</x:f>
      </x:c>
      <x:c r="C1375" s="23">
        <x:f>'Historical Trades'!C1375</x:f>
      </x:c>
      <x:c r="D1375" s="0">
        <x:f>'Historical Trades'!D1375</x:f>
      </x:c>
      <x:c r="E1375" s="23">
        <x:f>'Historical Trades'!E1375</x:f>
      </x:c>
      <x:c r="F1375" s="0">
        <x:f>'Historical Trades'!F1375</x:f>
      </x:c>
      <x:c r="G1375" s="0">
        <x:f>'Historical Trades'!G1375</x:f>
      </x:c>
      <x:c r="H1375" s="0">
        <x:f>'Historical Trades'!H1375</x:f>
      </x:c>
      <x:c r="I1375" s="0">
        <x:f>'Historical Trades'!I1375</x:f>
      </x:c>
      <x:c r="J1375" s="0">
        <x:f>'Historical Trades'!J1375</x:f>
      </x:c>
      <x:c r="K1375" s="0">
        <x:f>'Historical Trades'!K1375</x:f>
      </x:c>
      <x:c r="L1375" s="0">
        <x:f>'Historical Trades'!L1375</x:f>
      </x:c>
      <x:c r="M1375" s="0">
        <x:f>'Historical Trades'!M1375</x:f>
      </x:c>
      <x:c r="N1375" s="0">
        <x:f>CLEAN('Historical Trades'!O1375)</x:f>
      </x:c>
      <x:c r="P1375" s="14">
        <x:f>IF(G1375="sell",M1375,-M1375)</x:f>
      </x:c>
      <x:c r="Q1375" s="14">
        <x:f>VLOOKUP(N1375,'Currency Rates'!$A$3:$C$32,3,0)</x:f>
      </x:c>
      <x:c r="R1375" s="0">
        <x:f>IF(A1375="SPUS",0,IF(A1375="FWD",0,P1375/Q1375))</x:f>
      </x:c>
    </x:row>
    <x:row r="1376" spans="1:19" x14ac:dyDescent="0.3">
      <x:c r="A1376" s="0">
        <x:f>'Historical Trades'!A1376</x:f>
      </x:c>
      <x:c r="B1376" s="0">
        <x:f>'Historical Trades'!B1376</x:f>
      </x:c>
      <x:c r="C1376" s="23">
        <x:f>'Historical Trades'!C1376</x:f>
      </x:c>
      <x:c r="D1376" s="0">
        <x:f>'Historical Trades'!D1376</x:f>
      </x:c>
      <x:c r="E1376" s="23">
        <x:f>'Historical Trades'!E1376</x:f>
      </x:c>
      <x:c r="F1376" s="0">
        <x:f>'Historical Trades'!F1376</x:f>
      </x:c>
      <x:c r="G1376" s="0">
        <x:f>'Historical Trades'!G1376</x:f>
      </x:c>
      <x:c r="H1376" s="0">
        <x:f>'Historical Trades'!H1376</x:f>
      </x:c>
      <x:c r="I1376" s="0">
        <x:f>'Historical Trades'!I1376</x:f>
      </x:c>
      <x:c r="J1376" s="0">
        <x:f>'Historical Trades'!J1376</x:f>
      </x:c>
      <x:c r="K1376" s="0">
        <x:f>'Historical Trades'!K1376</x:f>
      </x:c>
      <x:c r="L1376" s="0">
        <x:f>'Historical Trades'!L1376</x:f>
      </x:c>
      <x:c r="M1376" s="0">
        <x:f>'Historical Trades'!M1376</x:f>
      </x:c>
      <x:c r="N1376" s="0">
        <x:f>CLEAN('Historical Trades'!O1376)</x:f>
      </x:c>
      <x:c r="P1376" s="14">
        <x:f>IF(G1376="sell",M1376,-M1376)</x:f>
      </x:c>
      <x:c r="Q1376" s="14">
        <x:f>VLOOKUP(N1376,'Currency Rates'!$A$3:$C$32,3,0)</x:f>
      </x:c>
      <x:c r="R1376" s="0">
        <x:f>IF(A1376="SPUS",0,IF(A1376="FWD",0,P1376/Q1376))</x:f>
      </x:c>
    </x:row>
    <x:row r="1377" spans="1:19" x14ac:dyDescent="0.3">
      <x:c r="A1377" s="0">
        <x:f>'Historical Trades'!A1377</x:f>
      </x:c>
      <x:c r="B1377" s="0">
        <x:f>'Historical Trades'!B1377</x:f>
      </x:c>
      <x:c r="C1377" s="23">
        <x:f>'Historical Trades'!C1377</x:f>
      </x:c>
      <x:c r="D1377" s="0">
        <x:f>'Historical Trades'!D1377</x:f>
      </x:c>
      <x:c r="E1377" s="23">
        <x:f>'Historical Trades'!E1377</x:f>
      </x:c>
      <x:c r="F1377" s="0">
        <x:f>'Historical Trades'!F1377</x:f>
      </x:c>
      <x:c r="G1377" s="0">
        <x:f>'Historical Trades'!G1377</x:f>
      </x:c>
      <x:c r="H1377" s="0">
        <x:f>'Historical Trades'!H1377</x:f>
      </x:c>
      <x:c r="I1377" s="0">
        <x:f>'Historical Trades'!I1377</x:f>
      </x:c>
      <x:c r="J1377" s="0">
        <x:f>'Historical Trades'!J1377</x:f>
      </x:c>
      <x:c r="K1377" s="0">
        <x:f>'Historical Trades'!K1377</x:f>
      </x:c>
      <x:c r="L1377" s="0">
        <x:f>'Historical Trades'!L1377</x:f>
      </x:c>
      <x:c r="M1377" s="0">
        <x:f>'Historical Trades'!M1377</x:f>
      </x:c>
      <x:c r="N1377" s="0">
        <x:f>CLEAN('Historical Trades'!O1377)</x:f>
      </x:c>
      <x:c r="P1377" s="14">
        <x:f>IF(G1377="sell",M1377,-M1377)</x:f>
      </x:c>
      <x:c r="Q1377" s="14">
        <x:f>VLOOKUP(N1377,'Currency Rates'!$A$3:$C$32,3,0)</x:f>
      </x:c>
      <x:c r="R1377" s="0">
        <x:f>IF(A1377="SPUS",0,IF(A1377="FWD",0,P1377/Q1377))</x:f>
      </x:c>
    </x:row>
    <x:row r="1378" spans="1:19" x14ac:dyDescent="0.3">
      <x:c r="A1378" s="0">
        <x:f>'Historical Trades'!A1378</x:f>
      </x:c>
      <x:c r="B1378" s="0">
        <x:f>'Historical Trades'!B1378</x:f>
      </x:c>
      <x:c r="C1378" s="23">
        <x:f>'Historical Trades'!C1378</x:f>
      </x:c>
      <x:c r="D1378" s="0">
        <x:f>'Historical Trades'!D1378</x:f>
      </x:c>
      <x:c r="E1378" s="23">
        <x:f>'Historical Trades'!E1378</x:f>
      </x:c>
      <x:c r="F1378" s="0">
        <x:f>'Historical Trades'!F1378</x:f>
      </x:c>
      <x:c r="G1378" s="0">
        <x:f>'Historical Trades'!G1378</x:f>
      </x:c>
      <x:c r="H1378" s="0">
        <x:f>'Historical Trades'!H1378</x:f>
      </x:c>
      <x:c r="I1378" s="0">
        <x:f>'Historical Trades'!I1378</x:f>
      </x:c>
      <x:c r="J1378" s="0">
        <x:f>'Historical Trades'!J1378</x:f>
      </x:c>
      <x:c r="K1378" s="0">
        <x:f>'Historical Trades'!K1378</x:f>
      </x:c>
      <x:c r="L1378" s="0">
        <x:f>'Historical Trades'!L1378</x:f>
      </x:c>
      <x:c r="M1378" s="0">
        <x:f>'Historical Trades'!M1378</x:f>
      </x:c>
      <x:c r="N1378" s="0">
        <x:f>CLEAN('Historical Trades'!O1378)</x:f>
      </x:c>
      <x:c r="P1378" s="14">
        <x:f>IF(G1378="sell",M1378,-M1378)</x:f>
      </x:c>
      <x:c r="Q1378" s="14">
        <x:f>VLOOKUP(N1378,'Currency Rates'!$A$3:$C$32,3,0)</x:f>
      </x:c>
      <x:c r="R1378" s="0">
        <x:f>IF(A1378="SPUS",0,IF(A1378="FWD",0,P1378/Q1378))</x:f>
      </x:c>
    </x:row>
    <x:row r="1379" spans="1:19" x14ac:dyDescent="0.3">
      <x:c r="A1379" s="0">
        <x:f>'Historical Trades'!A1379</x:f>
      </x:c>
      <x:c r="B1379" s="0">
        <x:f>'Historical Trades'!B1379</x:f>
      </x:c>
      <x:c r="C1379" s="23">
        <x:f>'Historical Trades'!C1379</x:f>
      </x:c>
      <x:c r="D1379" s="0">
        <x:f>'Historical Trades'!D1379</x:f>
      </x:c>
      <x:c r="E1379" s="23">
        <x:f>'Historical Trades'!E1379</x:f>
      </x:c>
      <x:c r="F1379" s="0">
        <x:f>'Historical Trades'!F1379</x:f>
      </x:c>
      <x:c r="G1379" s="0">
        <x:f>'Historical Trades'!G1379</x:f>
      </x:c>
      <x:c r="H1379" s="0">
        <x:f>'Historical Trades'!H1379</x:f>
      </x:c>
      <x:c r="I1379" s="0">
        <x:f>'Historical Trades'!I1379</x:f>
      </x:c>
      <x:c r="J1379" s="0">
        <x:f>'Historical Trades'!J1379</x:f>
      </x:c>
      <x:c r="K1379" s="0">
        <x:f>'Historical Trades'!K1379</x:f>
      </x:c>
      <x:c r="L1379" s="0">
        <x:f>'Historical Trades'!L1379</x:f>
      </x:c>
      <x:c r="M1379" s="0">
        <x:f>'Historical Trades'!M1379</x:f>
      </x:c>
      <x:c r="N1379" s="0">
        <x:f>CLEAN('Historical Trades'!O1379)</x:f>
      </x:c>
      <x:c r="P1379" s="14">
        <x:f>IF(G1379="sell",M1379,-M1379)</x:f>
      </x:c>
      <x:c r="Q1379" s="14">
        <x:f>VLOOKUP(N1379,'Currency Rates'!$A$3:$C$32,3,0)</x:f>
      </x:c>
      <x:c r="R1379" s="0">
        <x:f>IF(A1379="SPUS",0,IF(A1379="FWD",0,P1379/Q1379))</x:f>
      </x:c>
    </x:row>
    <x:row r="1380" spans="1:19" x14ac:dyDescent="0.3">
      <x:c r="A1380" s="0">
        <x:f>'Historical Trades'!A1380</x:f>
      </x:c>
      <x:c r="B1380" s="0">
        <x:f>'Historical Trades'!B1380</x:f>
      </x:c>
      <x:c r="C1380" s="23">
        <x:f>'Historical Trades'!C1380</x:f>
      </x:c>
      <x:c r="D1380" s="0">
        <x:f>'Historical Trades'!D1380</x:f>
      </x:c>
      <x:c r="E1380" s="23">
        <x:f>'Historical Trades'!E1380</x:f>
      </x:c>
      <x:c r="F1380" s="0">
        <x:f>'Historical Trades'!F1380</x:f>
      </x:c>
      <x:c r="G1380" s="0">
        <x:f>'Historical Trades'!G1380</x:f>
      </x:c>
      <x:c r="H1380" s="0">
        <x:f>'Historical Trades'!H1380</x:f>
      </x:c>
      <x:c r="I1380" s="0">
        <x:f>'Historical Trades'!I1380</x:f>
      </x:c>
      <x:c r="J1380" s="0">
        <x:f>'Historical Trades'!J1380</x:f>
      </x:c>
      <x:c r="K1380" s="0">
        <x:f>'Historical Trades'!K1380</x:f>
      </x:c>
      <x:c r="L1380" s="0">
        <x:f>'Historical Trades'!L1380</x:f>
      </x:c>
      <x:c r="M1380" s="0">
        <x:f>'Historical Trades'!M1380</x:f>
      </x:c>
      <x:c r="N1380" s="0">
        <x:f>CLEAN('Historical Trades'!O1380)</x:f>
      </x:c>
      <x:c r="P1380" s="14">
        <x:f>IF(G1380="sell",M1380,-M1380)</x:f>
      </x:c>
      <x:c r="Q1380" s="14">
        <x:f>VLOOKUP(N1380,'Currency Rates'!$A$3:$C$32,3,0)</x:f>
      </x:c>
      <x:c r="R1380" s="0">
        <x:f>IF(A1380="SPUS",0,IF(A1380="FWD",0,P1380/Q1380))</x:f>
      </x:c>
    </x:row>
    <x:row r="1381" spans="1:19" x14ac:dyDescent="0.3">
      <x:c r="A1381" s="0">
        <x:f>'Historical Trades'!A1381</x:f>
      </x:c>
      <x:c r="B1381" s="0">
        <x:f>'Historical Trades'!B1381</x:f>
      </x:c>
      <x:c r="C1381" s="23">
        <x:f>'Historical Trades'!C1381</x:f>
      </x:c>
      <x:c r="D1381" s="0">
        <x:f>'Historical Trades'!D1381</x:f>
      </x:c>
      <x:c r="E1381" s="23">
        <x:f>'Historical Trades'!E1381</x:f>
      </x:c>
      <x:c r="F1381" s="0">
        <x:f>'Historical Trades'!F1381</x:f>
      </x:c>
      <x:c r="G1381" s="0">
        <x:f>'Historical Trades'!G1381</x:f>
      </x:c>
      <x:c r="H1381" s="0">
        <x:f>'Historical Trades'!H1381</x:f>
      </x:c>
      <x:c r="I1381" s="0">
        <x:f>'Historical Trades'!I1381</x:f>
      </x:c>
      <x:c r="J1381" s="0">
        <x:f>'Historical Trades'!J1381</x:f>
      </x:c>
      <x:c r="K1381" s="0">
        <x:f>'Historical Trades'!K1381</x:f>
      </x:c>
      <x:c r="L1381" s="0">
        <x:f>'Historical Trades'!L1381</x:f>
      </x:c>
      <x:c r="M1381" s="0">
        <x:f>'Historical Trades'!M1381</x:f>
      </x:c>
      <x:c r="N1381" s="0">
        <x:f>CLEAN('Historical Trades'!O1381)</x:f>
      </x:c>
      <x:c r="P1381" s="14">
        <x:f>IF(G1381="sell",M1381,-M1381)</x:f>
      </x:c>
      <x:c r="Q1381" s="14">
        <x:f>VLOOKUP(N1381,'Currency Rates'!$A$3:$C$32,3,0)</x:f>
      </x:c>
      <x:c r="R1381" s="0">
        <x:f>IF(A1381="SPUS",0,IF(A1381="FWD",0,P1381/Q1381))</x:f>
      </x:c>
    </x:row>
    <x:row r="1382" spans="1:19" x14ac:dyDescent="0.3">
      <x:c r="A1382" s="0">
        <x:f>'Historical Trades'!A1382</x:f>
      </x:c>
      <x:c r="B1382" s="0">
        <x:f>'Historical Trades'!B1382</x:f>
      </x:c>
      <x:c r="C1382" s="23">
        <x:f>'Historical Trades'!C1382</x:f>
      </x:c>
      <x:c r="D1382" s="0">
        <x:f>'Historical Trades'!D1382</x:f>
      </x:c>
      <x:c r="E1382" s="23">
        <x:f>'Historical Trades'!E1382</x:f>
      </x:c>
      <x:c r="F1382" s="0">
        <x:f>'Historical Trades'!F1382</x:f>
      </x:c>
      <x:c r="G1382" s="0">
        <x:f>'Historical Trades'!G1382</x:f>
      </x:c>
      <x:c r="H1382" s="0">
        <x:f>'Historical Trades'!H1382</x:f>
      </x:c>
      <x:c r="I1382" s="0">
        <x:f>'Historical Trades'!I1382</x:f>
      </x:c>
      <x:c r="J1382" s="0">
        <x:f>'Historical Trades'!J1382</x:f>
      </x:c>
      <x:c r="K1382" s="0">
        <x:f>'Historical Trades'!K1382</x:f>
      </x:c>
      <x:c r="L1382" s="0">
        <x:f>'Historical Trades'!L1382</x:f>
      </x:c>
      <x:c r="M1382" s="0">
        <x:f>'Historical Trades'!M1382</x:f>
      </x:c>
      <x:c r="N1382" s="0">
        <x:f>CLEAN('Historical Trades'!O1382)</x:f>
      </x:c>
      <x:c r="P1382" s="14">
        <x:f>IF(G1382="sell",M1382,-M1382)</x:f>
      </x:c>
      <x:c r="Q1382" s="14">
        <x:f>VLOOKUP(N1382,'Currency Rates'!$A$3:$C$32,3,0)</x:f>
      </x:c>
      <x:c r="R1382" s="0">
        <x:f>IF(A1382="SPUS",0,IF(A1382="FWD",0,P1382/Q1382))</x:f>
      </x:c>
    </x:row>
    <x:row r="1383" spans="1:19" x14ac:dyDescent="0.3">
      <x:c r="A1383" s="0">
        <x:f>'Historical Trades'!A1383</x:f>
      </x:c>
      <x:c r="B1383" s="0">
        <x:f>'Historical Trades'!B1383</x:f>
      </x:c>
      <x:c r="C1383" s="23">
        <x:f>'Historical Trades'!C1383</x:f>
      </x:c>
      <x:c r="D1383" s="0">
        <x:f>'Historical Trades'!D1383</x:f>
      </x:c>
      <x:c r="E1383" s="23">
        <x:f>'Historical Trades'!E1383</x:f>
      </x:c>
      <x:c r="F1383" s="0">
        <x:f>'Historical Trades'!F1383</x:f>
      </x:c>
      <x:c r="G1383" s="0">
        <x:f>'Historical Trades'!G1383</x:f>
      </x:c>
      <x:c r="H1383" s="0">
        <x:f>'Historical Trades'!H1383</x:f>
      </x:c>
      <x:c r="I1383" s="0">
        <x:f>'Historical Trades'!I1383</x:f>
      </x:c>
      <x:c r="J1383" s="0">
        <x:f>'Historical Trades'!J1383</x:f>
      </x:c>
      <x:c r="K1383" s="0">
        <x:f>'Historical Trades'!K1383</x:f>
      </x:c>
      <x:c r="L1383" s="0">
        <x:f>'Historical Trades'!L1383</x:f>
      </x:c>
      <x:c r="M1383" s="0">
        <x:f>'Historical Trades'!M1383</x:f>
      </x:c>
      <x:c r="N1383" s="0">
        <x:f>CLEAN('Historical Trades'!O1383)</x:f>
      </x:c>
      <x:c r="P1383" s="14">
        <x:f>IF(G1383="sell",M1383,-M1383)</x:f>
      </x:c>
      <x:c r="Q1383" s="14">
        <x:f>VLOOKUP(N1383,'Currency Rates'!$A$3:$C$32,3,0)</x:f>
      </x:c>
      <x:c r="R1383" s="0">
        <x:f>IF(A1383="SPUS",0,IF(A1383="FWD",0,P1383/Q1383))</x:f>
      </x:c>
    </x:row>
    <x:row r="1384" spans="1:19" x14ac:dyDescent="0.3">
      <x:c r="A1384" s="0">
        <x:f>'Historical Trades'!A1384</x:f>
      </x:c>
      <x:c r="B1384" s="0">
        <x:f>'Historical Trades'!B1384</x:f>
      </x:c>
      <x:c r="C1384" s="23">
        <x:f>'Historical Trades'!C1384</x:f>
      </x:c>
      <x:c r="D1384" s="0">
        <x:f>'Historical Trades'!D1384</x:f>
      </x:c>
      <x:c r="E1384" s="23">
        <x:f>'Historical Trades'!E1384</x:f>
      </x:c>
      <x:c r="F1384" s="0">
        <x:f>'Historical Trades'!F1384</x:f>
      </x:c>
      <x:c r="G1384" s="0">
        <x:f>'Historical Trades'!G1384</x:f>
      </x:c>
      <x:c r="H1384" s="0">
        <x:f>'Historical Trades'!H1384</x:f>
      </x:c>
      <x:c r="I1384" s="0">
        <x:f>'Historical Trades'!I1384</x:f>
      </x:c>
      <x:c r="J1384" s="0">
        <x:f>'Historical Trades'!J1384</x:f>
      </x:c>
      <x:c r="K1384" s="0">
        <x:f>'Historical Trades'!K1384</x:f>
      </x:c>
      <x:c r="L1384" s="0">
        <x:f>'Historical Trades'!L1384</x:f>
      </x:c>
      <x:c r="M1384" s="0">
        <x:f>'Historical Trades'!M1384</x:f>
      </x:c>
      <x:c r="N1384" s="0">
        <x:f>CLEAN('Historical Trades'!O1384)</x:f>
      </x:c>
      <x:c r="P1384" s="14">
        <x:f>IF(G1384="sell",M1384,-M1384)</x:f>
      </x:c>
      <x:c r="Q1384" s="14">
        <x:f>VLOOKUP(N1384,'Currency Rates'!$A$3:$C$32,3,0)</x:f>
      </x:c>
      <x:c r="R1384" s="0">
        <x:f>IF(A1384="SPUS",0,IF(A1384="FWD",0,P1384/Q1384))</x:f>
      </x:c>
    </x:row>
    <x:row r="1385" spans="1:19" x14ac:dyDescent="0.3">
      <x:c r="A1385" s="0">
        <x:f>'Historical Trades'!A1385</x:f>
      </x:c>
      <x:c r="B1385" s="0">
        <x:f>'Historical Trades'!B1385</x:f>
      </x:c>
      <x:c r="C1385" s="23">
        <x:f>'Historical Trades'!C1385</x:f>
      </x:c>
      <x:c r="D1385" s="0">
        <x:f>'Historical Trades'!D1385</x:f>
      </x:c>
      <x:c r="E1385" s="23">
        <x:f>'Historical Trades'!E1385</x:f>
      </x:c>
      <x:c r="F1385" s="0">
        <x:f>'Historical Trades'!F1385</x:f>
      </x:c>
      <x:c r="G1385" s="0">
        <x:f>'Historical Trades'!G1385</x:f>
      </x:c>
      <x:c r="H1385" s="0">
        <x:f>'Historical Trades'!H1385</x:f>
      </x:c>
      <x:c r="I1385" s="0">
        <x:f>'Historical Trades'!I1385</x:f>
      </x:c>
      <x:c r="J1385" s="0">
        <x:f>'Historical Trades'!J1385</x:f>
      </x:c>
      <x:c r="K1385" s="0">
        <x:f>'Historical Trades'!K1385</x:f>
      </x:c>
      <x:c r="L1385" s="0">
        <x:f>'Historical Trades'!L1385</x:f>
      </x:c>
      <x:c r="M1385" s="0">
        <x:f>'Historical Trades'!M1385</x:f>
      </x:c>
      <x:c r="N1385" s="0">
        <x:f>CLEAN('Historical Trades'!O1385)</x:f>
      </x:c>
      <x:c r="P1385" s="14">
        <x:f>IF(G1385="sell",M1385,-M1385)</x:f>
      </x:c>
      <x:c r="Q1385" s="14">
        <x:f>VLOOKUP(N1385,'Currency Rates'!$A$3:$C$32,3,0)</x:f>
      </x:c>
      <x:c r="R1385" s="0">
        <x:f>IF(A1385="SPUS",0,IF(A1385="FWD",0,P1385/Q1385))</x:f>
      </x:c>
    </x:row>
    <x:row r="1386" spans="1:19" x14ac:dyDescent="0.3">
      <x:c r="A1386" s="0">
        <x:f>'Historical Trades'!A1386</x:f>
      </x:c>
      <x:c r="B1386" s="0">
        <x:f>'Historical Trades'!B1386</x:f>
      </x:c>
      <x:c r="C1386" s="23">
        <x:f>'Historical Trades'!C1386</x:f>
      </x:c>
      <x:c r="D1386" s="0">
        <x:f>'Historical Trades'!D1386</x:f>
      </x:c>
      <x:c r="E1386" s="23">
        <x:f>'Historical Trades'!E1386</x:f>
      </x:c>
      <x:c r="F1386" s="0">
        <x:f>'Historical Trades'!F1386</x:f>
      </x:c>
      <x:c r="G1386" s="0">
        <x:f>'Historical Trades'!G1386</x:f>
      </x:c>
      <x:c r="H1386" s="0">
        <x:f>'Historical Trades'!H1386</x:f>
      </x:c>
      <x:c r="I1386" s="0">
        <x:f>'Historical Trades'!I1386</x:f>
      </x:c>
      <x:c r="J1386" s="0">
        <x:f>'Historical Trades'!J1386</x:f>
      </x:c>
      <x:c r="K1386" s="0">
        <x:f>'Historical Trades'!K1386</x:f>
      </x:c>
      <x:c r="L1386" s="0">
        <x:f>'Historical Trades'!L1386</x:f>
      </x:c>
      <x:c r="M1386" s="0">
        <x:f>'Historical Trades'!M1386</x:f>
      </x:c>
      <x:c r="N1386" s="0">
        <x:f>CLEAN('Historical Trades'!O1386)</x:f>
      </x:c>
      <x:c r="P1386" s="14">
        <x:f>IF(G1386="sell",M1386,-M1386)</x:f>
      </x:c>
      <x:c r="Q1386" s="14">
        <x:f>VLOOKUP(N1386,'Currency Rates'!$A$3:$C$32,3,0)</x:f>
      </x:c>
      <x:c r="R1386" s="0">
        <x:f>IF(A1386="SPUS",0,IF(A1386="FWD",0,P1386/Q1386))</x:f>
      </x:c>
    </x:row>
    <x:row r="1387" spans="1:19" x14ac:dyDescent="0.3">
      <x:c r="A1387" s="0">
        <x:f>'Historical Trades'!A1387</x:f>
      </x:c>
      <x:c r="B1387" s="0">
        <x:f>'Historical Trades'!B1387</x:f>
      </x:c>
      <x:c r="C1387" s="23">
        <x:f>'Historical Trades'!C1387</x:f>
      </x:c>
      <x:c r="D1387" s="0">
        <x:f>'Historical Trades'!D1387</x:f>
      </x:c>
      <x:c r="E1387" s="23">
        <x:f>'Historical Trades'!E1387</x:f>
      </x:c>
      <x:c r="F1387" s="0">
        <x:f>'Historical Trades'!F1387</x:f>
      </x:c>
      <x:c r="G1387" s="0">
        <x:f>'Historical Trades'!G1387</x:f>
      </x:c>
      <x:c r="H1387" s="0">
        <x:f>'Historical Trades'!H1387</x:f>
      </x:c>
      <x:c r="I1387" s="0">
        <x:f>'Historical Trades'!I1387</x:f>
      </x:c>
      <x:c r="J1387" s="0">
        <x:f>'Historical Trades'!J1387</x:f>
      </x:c>
      <x:c r="K1387" s="0">
        <x:f>'Historical Trades'!K1387</x:f>
      </x:c>
      <x:c r="L1387" s="0">
        <x:f>'Historical Trades'!L1387</x:f>
      </x:c>
      <x:c r="M1387" s="0">
        <x:f>'Historical Trades'!M1387</x:f>
      </x:c>
      <x:c r="N1387" s="0">
        <x:f>CLEAN('Historical Trades'!O1387)</x:f>
      </x:c>
      <x:c r="P1387" s="14">
        <x:f>IF(G1387="sell",M1387,-M1387)</x:f>
      </x:c>
      <x:c r="Q1387" s="14">
        <x:f>VLOOKUP(N1387,'Currency Rates'!$A$3:$C$32,3,0)</x:f>
      </x:c>
      <x:c r="R1387" s="0">
        <x:f>IF(A1387="SPUS",0,IF(A1387="FWD",0,P1387/Q1387))</x:f>
      </x:c>
    </x:row>
    <x:row r="1388" spans="1:19" x14ac:dyDescent="0.3">
      <x:c r="A1388" s="0">
        <x:f>'Historical Trades'!A1388</x:f>
      </x:c>
      <x:c r="B1388" s="0">
        <x:f>'Historical Trades'!B1388</x:f>
      </x:c>
      <x:c r="C1388" s="23">
        <x:f>'Historical Trades'!C1388</x:f>
      </x:c>
      <x:c r="D1388" s="0">
        <x:f>'Historical Trades'!D1388</x:f>
      </x:c>
      <x:c r="E1388" s="23">
        <x:f>'Historical Trades'!E1388</x:f>
      </x:c>
      <x:c r="F1388" s="0">
        <x:f>'Historical Trades'!F1388</x:f>
      </x:c>
      <x:c r="G1388" s="0">
        <x:f>'Historical Trades'!G1388</x:f>
      </x:c>
      <x:c r="H1388" s="0">
        <x:f>'Historical Trades'!H1388</x:f>
      </x:c>
      <x:c r="I1388" s="0">
        <x:f>'Historical Trades'!I1388</x:f>
      </x:c>
      <x:c r="J1388" s="0">
        <x:f>'Historical Trades'!J1388</x:f>
      </x:c>
      <x:c r="K1388" s="0">
        <x:f>'Historical Trades'!K1388</x:f>
      </x:c>
      <x:c r="L1388" s="0">
        <x:f>'Historical Trades'!L1388</x:f>
      </x:c>
      <x:c r="M1388" s="0">
        <x:f>'Historical Trades'!M1388</x:f>
      </x:c>
      <x:c r="N1388" s="0">
        <x:f>CLEAN('Historical Trades'!O1388)</x:f>
      </x:c>
      <x:c r="P1388" s="14">
        <x:f>IF(G1388="sell",M1388,-M1388)</x:f>
      </x:c>
      <x:c r="Q1388" s="14">
        <x:f>VLOOKUP(N1388,'Currency Rates'!$A$3:$C$32,3,0)</x:f>
      </x:c>
      <x:c r="R1388" s="0">
        <x:f>IF(A1388="SPUS",0,IF(A1388="FWD",0,P1388/Q1388))</x:f>
      </x:c>
    </x:row>
    <x:row r="1389" spans="1:19" x14ac:dyDescent="0.3">
      <x:c r="A1389" s="0">
        <x:f>'Historical Trades'!A1389</x:f>
      </x:c>
      <x:c r="B1389" s="0">
        <x:f>'Historical Trades'!B1389</x:f>
      </x:c>
      <x:c r="C1389" s="23">
        <x:f>'Historical Trades'!C1389</x:f>
      </x:c>
      <x:c r="D1389" s="0">
        <x:f>'Historical Trades'!D1389</x:f>
      </x:c>
      <x:c r="E1389" s="23">
        <x:f>'Historical Trades'!E1389</x:f>
      </x:c>
      <x:c r="F1389" s="0">
        <x:f>'Historical Trades'!F1389</x:f>
      </x:c>
      <x:c r="G1389" s="0">
        <x:f>'Historical Trades'!G1389</x:f>
      </x:c>
      <x:c r="H1389" s="0">
        <x:f>'Historical Trades'!H1389</x:f>
      </x:c>
      <x:c r="I1389" s="0">
        <x:f>'Historical Trades'!I1389</x:f>
      </x:c>
      <x:c r="J1389" s="0">
        <x:f>'Historical Trades'!J1389</x:f>
      </x:c>
      <x:c r="K1389" s="0">
        <x:f>'Historical Trades'!K1389</x:f>
      </x:c>
      <x:c r="L1389" s="0">
        <x:f>'Historical Trades'!L1389</x:f>
      </x:c>
      <x:c r="M1389" s="0">
        <x:f>'Historical Trades'!M1389</x:f>
      </x:c>
      <x:c r="N1389" s="0">
        <x:f>CLEAN('Historical Trades'!O1389)</x:f>
      </x:c>
      <x:c r="P1389" s="14">
        <x:f>IF(G1389="sell",M1389,-M1389)</x:f>
      </x:c>
      <x:c r="Q1389" s="14">
        <x:f>VLOOKUP(N1389,'Currency Rates'!$A$3:$C$32,3,0)</x:f>
      </x:c>
      <x:c r="R1389" s="0">
        <x:f>IF(A1389="SPUS",0,IF(A1389="FWD",0,P1389/Q1389))</x:f>
      </x:c>
    </x:row>
    <x:row r="1390" spans="1:19" x14ac:dyDescent="0.3">
      <x:c r="A1390" s="0">
        <x:f>'Historical Trades'!A1390</x:f>
      </x:c>
      <x:c r="B1390" s="0">
        <x:f>'Historical Trades'!B1390</x:f>
      </x:c>
      <x:c r="C1390" s="23">
        <x:f>'Historical Trades'!C1390</x:f>
      </x:c>
      <x:c r="D1390" s="0">
        <x:f>'Historical Trades'!D1390</x:f>
      </x:c>
      <x:c r="E1390" s="23">
        <x:f>'Historical Trades'!E1390</x:f>
      </x:c>
      <x:c r="F1390" s="0">
        <x:f>'Historical Trades'!F1390</x:f>
      </x:c>
      <x:c r="G1390" s="0">
        <x:f>'Historical Trades'!G1390</x:f>
      </x:c>
      <x:c r="H1390" s="0">
        <x:f>'Historical Trades'!H1390</x:f>
      </x:c>
      <x:c r="I1390" s="0">
        <x:f>'Historical Trades'!I1390</x:f>
      </x:c>
      <x:c r="J1390" s="0">
        <x:f>'Historical Trades'!J1390</x:f>
      </x:c>
      <x:c r="K1390" s="0">
        <x:f>'Historical Trades'!K1390</x:f>
      </x:c>
      <x:c r="L1390" s="0">
        <x:f>'Historical Trades'!L1390</x:f>
      </x:c>
      <x:c r="M1390" s="0">
        <x:f>'Historical Trades'!M1390</x:f>
      </x:c>
      <x:c r="N1390" s="0">
        <x:f>CLEAN('Historical Trades'!O1390)</x:f>
      </x:c>
      <x:c r="P1390" s="14">
        <x:f>IF(G1390="sell",M1390,-M1390)</x:f>
      </x:c>
      <x:c r="Q1390" s="14">
        <x:f>VLOOKUP(N1390,'Currency Rates'!$A$3:$C$32,3,0)</x:f>
      </x:c>
      <x:c r="R1390" s="0">
        <x:f>IF(A1390="SPUS",0,IF(A1390="FWD",0,P1390/Q1390))</x:f>
      </x:c>
    </x:row>
    <x:row r="1391" spans="1:19" x14ac:dyDescent="0.3">
      <x:c r="A1391" s="0">
        <x:f>'Historical Trades'!A1391</x:f>
      </x:c>
      <x:c r="B1391" s="0">
        <x:f>'Historical Trades'!B1391</x:f>
      </x:c>
      <x:c r="C1391" s="23">
        <x:f>'Historical Trades'!C1391</x:f>
      </x:c>
      <x:c r="D1391" s="0">
        <x:f>'Historical Trades'!D1391</x:f>
      </x:c>
      <x:c r="E1391" s="23">
        <x:f>'Historical Trades'!E1391</x:f>
      </x:c>
      <x:c r="F1391" s="0">
        <x:f>'Historical Trades'!F1391</x:f>
      </x:c>
      <x:c r="G1391" s="0">
        <x:f>'Historical Trades'!G1391</x:f>
      </x:c>
      <x:c r="H1391" s="0">
        <x:f>'Historical Trades'!H1391</x:f>
      </x:c>
      <x:c r="I1391" s="0">
        <x:f>'Historical Trades'!I1391</x:f>
      </x:c>
      <x:c r="J1391" s="0">
        <x:f>'Historical Trades'!J1391</x:f>
      </x:c>
      <x:c r="K1391" s="0">
        <x:f>'Historical Trades'!K1391</x:f>
      </x:c>
      <x:c r="L1391" s="0">
        <x:f>'Historical Trades'!L1391</x:f>
      </x:c>
      <x:c r="M1391" s="0">
        <x:f>'Historical Trades'!M1391</x:f>
      </x:c>
      <x:c r="N1391" s="0">
        <x:f>CLEAN('Historical Trades'!O1391)</x:f>
      </x:c>
      <x:c r="P1391" s="14">
        <x:f>IF(G1391="sell",M1391,-M1391)</x:f>
      </x:c>
      <x:c r="Q1391" s="14">
        <x:f>VLOOKUP(N1391,'Currency Rates'!$A$3:$C$32,3,0)</x:f>
      </x:c>
      <x:c r="R1391" s="0">
        <x:f>IF(A1391="SPUS",0,IF(A1391="FWD",0,P1391/Q1391))</x:f>
      </x:c>
    </x:row>
    <x:row r="1392" spans="1:19" x14ac:dyDescent="0.3">
      <x:c r="A1392" s="0">
        <x:f>'Historical Trades'!A1392</x:f>
      </x:c>
      <x:c r="B1392" s="0">
        <x:f>'Historical Trades'!B1392</x:f>
      </x:c>
      <x:c r="C1392" s="23">
        <x:f>'Historical Trades'!C1392</x:f>
      </x:c>
      <x:c r="D1392" s="0">
        <x:f>'Historical Trades'!D1392</x:f>
      </x:c>
      <x:c r="E1392" s="23">
        <x:f>'Historical Trades'!E1392</x:f>
      </x:c>
      <x:c r="F1392" s="0">
        <x:f>'Historical Trades'!F1392</x:f>
      </x:c>
      <x:c r="G1392" s="0">
        <x:f>'Historical Trades'!G1392</x:f>
      </x:c>
      <x:c r="H1392" s="0">
        <x:f>'Historical Trades'!H1392</x:f>
      </x:c>
      <x:c r="I1392" s="0">
        <x:f>'Historical Trades'!I1392</x:f>
      </x:c>
      <x:c r="J1392" s="0">
        <x:f>'Historical Trades'!J1392</x:f>
      </x:c>
      <x:c r="K1392" s="0">
        <x:f>'Historical Trades'!K1392</x:f>
      </x:c>
      <x:c r="L1392" s="0">
        <x:f>'Historical Trades'!L1392</x:f>
      </x:c>
      <x:c r="M1392" s="0">
        <x:f>'Historical Trades'!M1392</x:f>
      </x:c>
      <x:c r="N1392" s="0">
        <x:f>CLEAN('Historical Trades'!O1392)</x:f>
      </x:c>
      <x:c r="P1392" s="14">
        <x:f>IF(G1392="sell",M1392,-M1392)</x:f>
      </x:c>
      <x:c r="Q1392" s="14">
        <x:f>VLOOKUP(N1392,'Currency Rates'!$A$3:$C$32,3,0)</x:f>
      </x:c>
      <x:c r="R1392" s="0">
        <x:f>IF(A1392="SPUS",0,IF(A1392="FWD",0,P1392/Q1392))</x:f>
      </x:c>
    </x:row>
    <x:row r="1393" spans="1:19" x14ac:dyDescent="0.3">
      <x:c r="A1393" s="0">
        <x:f>'Historical Trades'!A1393</x:f>
      </x:c>
      <x:c r="B1393" s="0">
        <x:f>'Historical Trades'!B1393</x:f>
      </x:c>
      <x:c r="C1393" s="23">
        <x:f>'Historical Trades'!C1393</x:f>
      </x:c>
      <x:c r="D1393" s="0">
        <x:f>'Historical Trades'!D1393</x:f>
      </x:c>
      <x:c r="E1393" s="23">
        <x:f>'Historical Trades'!E1393</x:f>
      </x:c>
      <x:c r="F1393" s="0">
        <x:f>'Historical Trades'!F1393</x:f>
      </x:c>
      <x:c r="G1393" s="0">
        <x:f>'Historical Trades'!G1393</x:f>
      </x:c>
      <x:c r="H1393" s="0">
        <x:f>'Historical Trades'!H1393</x:f>
      </x:c>
      <x:c r="I1393" s="0">
        <x:f>'Historical Trades'!I1393</x:f>
      </x:c>
      <x:c r="J1393" s="0">
        <x:f>'Historical Trades'!J1393</x:f>
      </x:c>
      <x:c r="K1393" s="0">
        <x:f>'Historical Trades'!K1393</x:f>
      </x:c>
      <x:c r="L1393" s="0">
        <x:f>'Historical Trades'!L1393</x:f>
      </x:c>
      <x:c r="M1393" s="0">
        <x:f>'Historical Trades'!M1393</x:f>
      </x:c>
      <x:c r="N1393" s="0">
        <x:f>CLEAN('Historical Trades'!O1393)</x:f>
      </x:c>
      <x:c r="P1393" s="14">
        <x:f>IF(G1393="sell",M1393,-M1393)</x:f>
      </x:c>
      <x:c r="Q1393" s="14">
        <x:f>VLOOKUP(N1393,'Currency Rates'!$A$3:$C$32,3,0)</x:f>
      </x:c>
      <x:c r="R1393" s="0">
        <x:f>IF(A1393="SPUS",0,IF(A1393="FWD",0,P1393/Q1393))</x:f>
      </x:c>
    </x:row>
    <x:row r="1394" spans="1:19" x14ac:dyDescent="0.3">
      <x:c r="A1394" s="0">
        <x:f>'Historical Trades'!A1394</x:f>
      </x:c>
      <x:c r="B1394" s="0">
        <x:f>'Historical Trades'!B1394</x:f>
      </x:c>
      <x:c r="C1394" s="23">
        <x:f>'Historical Trades'!C1394</x:f>
      </x:c>
      <x:c r="D1394" s="0">
        <x:f>'Historical Trades'!D1394</x:f>
      </x:c>
      <x:c r="E1394" s="23">
        <x:f>'Historical Trades'!E1394</x:f>
      </x:c>
      <x:c r="F1394" s="0">
        <x:f>'Historical Trades'!F1394</x:f>
      </x:c>
      <x:c r="G1394" s="0">
        <x:f>'Historical Trades'!G1394</x:f>
      </x:c>
      <x:c r="H1394" s="0">
        <x:f>'Historical Trades'!H1394</x:f>
      </x:c>
      <x:c r="I1394" s="0">
        <x:f>'Historical Trades'!I1394</x:f>
      </x:c>
      <x:c r="J1394" s="0">
        <x:f>'Historical Trades'!J1394</x:f>
      </x:c>
      <x:c r="K1394" s="0">
        <x:f>'Historical Trades'!K1394</x:f>
      </x:c>
      <x:c r="L1394" s="0">
        <x:f>'Historical Trades'!L1394</x:f>
      </x:c>
      <x:c r="M1394" s="0">
        <x:f>'Historical Trades'!M1394</x:f>
      </x:c>
      <x:c r="N1394" s="0">
        <x:f>CLEAN('Historical Trades'!O1394)</x:f>
      </x:c>
      <x:c r="P1394" s="14">
        <x:f>IF(G1394="sell",M1394,-M1394)</x:f>
      </x:c>
      <x:c r="Q1394" s="14">
        <x:f>VLOOKUP(N1394,'Currency Rates'!$A$3:$C$32,3,0)</x:f>
      </x:c>
      <x:c r="R1394" s="0">
        <x:f>IF(A1394="SPUS",0,IF(A1394="FWD",0,P1394/Q1394))</x:f>
      </x:c>
    </x:row>
    <x:row r="1395" spans="1:19" x14ac:dyDescent="0.3">
      <x:c r="A1395" s="0">
        <x:f>'Historical Trades'!A1395</x:f>
      </x:c>
      <x:c r="B1395" s="0">
        <x:f>'Historical Trades'!B1395</x:f>
      </x:c>
      <x:c r="C1395" s="23">
        <x:f>'Historical Trades'!C1395</x:f>
      </x:c>
      <x:c r="D1395" s="0">
        <x:f>'Historical Trades'!D1395</x:f>
      </x:c>
      <x:c r="E1395" s="23">
        <x:f>'Historical Trades'!E1395</x:f>
      </x:c>
      <x:c r="F1395" s="0">
        <x:f>'Historical Trades'!F1395</x:f>
      </x:c>
      <x:c r="G1395" s="0">
        <x:f>'Historical Trades'!G1395</x:f>
      </x:c>
      <x:c r="H1395" s="0">
        <x:f>'Historical Trades'!H1395</x:f>
      </x:c>
      <x:c r="I1395" s="0">
        <x:f>'Historical Trades'!I1395</x:f>
      </x:c>
      <x:c r="J1395" s="0">
        <x:f>'Historical Trades'!J1395</x:f>
      </x:c>
      <x:c r="K1395" s="0">
        <x:f>'Historical Trades'!K1395</x:f>
      </x:c>
      <x:c r="L1395" s="0">
        <x:f>'Historical Trades'!L1395</x:f>
      </x:c>
      <x:c r="M1395" s="0">
        <x:f>'Historical Trades'!M1395</x:f>
      </x:c>
      <x:c r="N1395" s="0">
        <x:f>CLEAN('Historical Trades'!O1395)</x:f>
      </x:c>
      <x:c r="P1395" s="14">
        <x:f>IF(G1395="sell",M1395,-M1395)</x:f>
      </x:c>
      <x:c r="Q1395" s="14">
        <x:f>VLOOKUP(N1395,'Currency Rates'!$A$3:$C$32,3,0)</x:f>
      </x:c>
      <x:c r="R1395" s="0">
        <x:f>IF(A1395="SPUS",0,IF(A1395="FWD",0,P1395/Q1395))</x:f>
      </x:c>
    </x:row>
    <x:row r="1396" spans="1:19" x14ac:dyDescent="0.3">
      <x:c r="A1396" s="0">
        <x:f>'Historical Trades'!A1396</x:f>
      </x:c>
      <x:c r="B1396" s="0">
        <x:f>'Historical Trades'!B1396</x:f>
      </x:c>
      <x:c r="C1396" s="23">
        <x:f>'Historical Trades'!C1396</x:f>
      </x:c>
      <x:c r="D1396" s="0">
        <x:f>'Historical Trades'!D1396</x:f>
      </x:c>
      <x:c r="E1396" s="23">
        <x:f>'Historical Trades'!E1396</x:f>
      </x:c>
      <x:c r="F1396" s="0">
        <x:f>'Historical Trades'!F1396</x:f>
      </x:c>
      <x:c r="G1396" s="0">
        <x:f>'Historical Trades'!G1396</x:f>
      </x:c>
      <x:c r="H1396" s="0">
        <x:f>'Historical Trades'!H1396</x:f>
      </x:c>
      <x:c r="I1396" s="0">
        <x:f>'Historical Trades'!I1396</x:f>
      </x:c>
      <x:c r="J1396" s="0">
        <x:f>'Historical Trades'!J1396</x:f>
      </x:c>
      <x:c r="K1396" s="0">
        <x:f>'Historical Trades'!K1396</x:f>
      </x:c>
      <x:c r="L1396" s="0">
        <x:f>'Historical Trades'!L1396</x:f>
      </x:c>
      <x:c r="M1396" s="0">
        <x:f>'Historical Trades'!M1396</x:f>
      </x:c>
      <x:c r="N1396" s="0">
        <x:f>CLEAN('Historical Trades'!O1396)</x:f>
      </x:c>
      <x:c r="P1396" s="14">
        <x:f>IF(G1396="sell",M1396,-M1396)</x:f>
      </x:c>
      <x:c r="Q1396" s="14">
        <x:f>VLOOKUP(N1396,'Currency Rates'!$A$3:$C$32,3,0)</x:f>
      </x:c>
      <x:c r="R1396" s="0">
        <x:f>IF(A1396="SPUS",0,IF(A1396="FWD",0,P1396/Q1396))</x:f>
      </x:c>
    </x:row>
    <x:row r="1397" spans="1:19" x14ac:dyDescent="0.3">
      <x:c r="A1397" s="0">
        <x:f>'Historical Trades'!A1397</x:f>
      </x:c>
      <x:c r="B1397" s="0">
        <x:f>'Historical Trades'!B1397</x:f>
      </x:c>
      <x:c r="C1397" s="23">
        <x:f>'Historical Trades'!C1397</x:f>
      </x:c>
      <x:c r="D1397" s="0">
        <x:f>'Historical Trades'!D1397</x:f>
      </x:c>
      <x:c r="E1397" s="23">
        <x:f>'Historical Trades'!E1397</x:f>
      </x:c>
      <x:c r="F1397" s="0">
        <x:f>'Historical Trades'!F1397</x:f>
      </x:c>
      <x:c r="G1397" s="0">
        <x:f>'Historical Trades'!G1397</x:f>
      </x:c>
      <x:c r="H1397" s="0">
        <x:f>'Historical Trades'!H1397</x:f>
      </x:c>
      <x:c r="I1397" s="0">
        <x:f>'Historical Trades'!I1397</x:f>
      </x:c>
      <x:c r="J1397" s="0">
        <x:f>'Historical Trades'!J1397</x:f>
      </x:c>
      <x:c r="K1397" s="0">
        <x:f>'Historical Trades'!K1397</x:f>
      </x:c>
      <x:c r="L1397" s="0">
        <x:f>'Historical Trades'!L1397</x:f>
      </x:c>
      <x:c r="M1397" s="0">
        <x:f>'Historical Trades'!M1397</x:f>
      </x:c>
      <x:c r="N1397" s="0">
        <x:f>CLEAN('Historical Trades'!O1397)</x:f>
      </x:c>
      <x:c r="P1397" s="14">
        <x:f>IF(G1397="sell",M1397,-M1397)</x:f>
      </x:c>
      <x:c r="Q1397" s="14">
        <x:f>VLOOKUP(N1397,'Currency Rates'!$A$3:$C$32,3,0)</x:f>
      </x:c>
      <x:c r="R1397" s="0">
        <x:f>IF(A1397="SPUS",0,IF(A1397="FWD",0,P1397/Q1397))</x:f>
      </x:c>
    </x:row>
    <x:row r="1398" spans="1:19" x14ac:dyDescent="0.3">
      <x:c r="A1398" s="0">
        <x:f>'Historical Trades'!A1398</x:f>
      </x:c>
      <x:c r="B1398" s="0">
        <x:f>'Historical Trades'!B1398</x:f>
      </x:c>
      <x:c r="C1398" s="23">
        <x:f>'Historical Trades'!C1398</x:f>
      </x:c>
      <x:c r="D1398" s="0">
        <x:f>'Historical Trades'!D1398</x:f>
      </x:c>
      <x:c r="E1398" s="23">
        <x:f>'Historical Trades'!E1398</x:f>
      </x:c>
      <x:c r="F1398" s="0">
        <x:f>'Historical Trades'!F1398</x:f>
      </x:c>
      <x:c r="G1398" s="0">
        <x:f>'Historical Trades'!G1398</x:f>
      </x:c>
      <x:c r="H1398" s="0">
        <x:f>'Historical Trades'!H1398</x:f>
      </x:c>
      <x:c r="I1398" s="0">
        <x:f>'Historical Trades'!I1398</x:f>
      </x:c>
      <x:c r="J1398" s="0">
        <x:f>'Historical Trades'!J1398</x:f>
      </x:c>
      <x:c r="K1398" s="0">
        <x:f>'Historical Trades'!K1398</x:f>
      </x:c>
      <x:c r="L1398" s="0">
        <x:f>'Historical Trades'!L1398</x:f>
      </x:c>
      <x:c r="M1398" s="0">
        <x:f>'Historical Trades'!M1398</x:f>
      </x:c>
      <x:c r="N1398" s="0">
        <x:f>CLEAN('Historical Trades'!O1398)</x:f>
      </x:c>
      <x:c r="P1398" s="14">
        <x:f>IF(G1398="sell",M1398,-M1398)</x:f>
      </x:c>
      <x:c r="Q1398" s="14">
        <x:f>VLOOKUP(N1398,'Currency Rates'!$A$3:$C$32,3,0)</x:f>
      </x:c>
      <x:c r="R1398" s="0">
        <x:f>IF(A1398="SPUS",0,IF(A1398="FWD",0,P1398/Q1398))</x:f>
      </x:c>
    </x:row>
    <x:row r="1399" spans="1:19" x14ac:dyDescent="0.3">
      <x:c r="A1399" s="0">
        <x:f>'Historical Trades'!A1399</x:f>
      </x:c>
      <x:c r="B1399" s="0">
        <x:f>'Historical Trades'!B1399</x:f>
      </x:c>
      <x:c r="C1399" s="23">
        <x:f>'Historical Trades'!C1399</x:f>
      </x:c>
      <x:c r="D1399" s="0">
        <x:f>'Historical Trades'!D1399</x:f>
      </x:c>
      <x:c r="E1399" s="23">
        <x:f>'Historical Trades'!E1399</x:f>
      </x:c>
      <x:c r="F1399" s="0">
        <x:f>'Historical Trades'!F1399</x:f>
      </x:c>
      <x:c r="G1399" s="0">
        <x:f>'Historical Trades'!G1399</x:f>
      </x:c>
      <x:c r="H1399" s="0">
        <x:f>'Historical Trades'!H1399</x:f>
      </x:c>
      <x:c r="I1399" s="0">
        <x:f>'Historical Trades'!I1399</x:f>
      </x:c>
      <x:c r="J1399" s="0">
        <x:f>'Historical Trades'!J1399</x:f>
      </x:c>
      <x:c r="K1399" s="0">
        <x:f>'Historical Trades'!K1399</x:f>
      </x:c>
      <x:c r="L1399" s="0">
        <x:f>'Historical Trades'!L1399</x:f>
      </x:c>
      <x:c r="M1399" s="0">
        <x:f>'Historical Trades'!M1399</x:f>
      </x:c>
      <x:c r="N1399" s="0">
        <x:f>CLEAN('Historical Trades'!O1399)</x:f>
      </x:c>
      <x:c r="P1399" s="14">
        <x:f>IF(G1399="sell",M1399,-M1399)</x:f>
      </x:c>
      <x:c r="Q1399" s="14">
        <x:f>VLOOKUP(N1399,'Currency Rates'!$A$3:$C$32,3,0)</x:f>
      </x:c>
      <x:c r="R1399" s="0">
        <x:f>IF(A1399="SPUS",0,IF(A1399="FWD",0,P1399/Q1399))</x:f>
      </x:c>
    </x:row>
    <x:row r="1400" spans="1:19" x14ac:dyDescent="0.3">
      <x:c r="A1400" s="0">
        <x:f>'Historical Trades'!A1400</x:f>
      </x:c>
      <x:c r="B1400" s="0">
        <x:f>'Historical Trades'!B1400</x:f>
      </x:c>
      <x:c r="C1400" s="23">
        <x:f>'Historical Trades'!C1400</x:f>
      </x:c>
      <x:c r="D1400" s="0">
        <x:f>'Historical Trades'!D1400</x:f>
      </x:c>
      <x:c r="E1400" s="23">
        <x:f>'Historical Trades'!E1400</x:f>
      </x:c>
      <x:c r="F1400" s="0">
        <x:f>'Historical Trades'!F1400</x:f>
      </x:c>
      <x:c r="G1400" s="0">
        <x:f>'Historical Trades'!G1400</x:f>
      </x:c>
      <x:c r="H1400" s="0">
        <x:f>'Historical Trades'!H1400</x:f>
      </x:c>
      <x:c r="I1400" s="0">
        <x:f>'Historical Trades'!I1400</x:f>
      </x:c>
      <x:c r="J1400" s="0">
        <x:f>'Historical Trades'!J1400</x:f>
      </x:c>
      <x:c r="K1400" s="0">
        <x:f>'Historical Trades'!K1400</x:f>
      </x:c>
      <x:c r="L1400" s="0">
        <x:f>'Historical Trades'!L1400</x:f>
      </x:c>
      <x:c r="M1400" s="0">
        <x:f>'Historical Trades'!M1400</x:f>
      </x:c>
      <x:c r="N1400" s="0">
        <x:f>CLEAN('Historical Trades'!O1400)</x:f>
      </x:c>
      <x:c r="P1400" s="14">
        <x:f>IF(G1400="sell",M1400,-M1400)</x:f>
      </x:c>
      <x:c r="Q1400" s="14">
        <x:f>VLOOKUP(N1400,'Currency Rates'!$A$3:$C$32,3,0)</x:f>
      </x:c>
      <x:c r="R1400" s="0">
        <x:f>IF(A1400="SPUS",0,IF(A1400="FWD",0,P1400/Q1400))</x:f>
      </x:c>
    </x:row>
    <x:row r="1401" spans="1:19" x14ac:dyDescent="0.3">
      <x:c r="A1401" s="0">
        <x:f>'Historical Trades'!A1401</x:f>
      </x:c>
      <x:c r="B1401" s="0">
        <x:f>'Historical Trades'!B1401</x:f>
      </x:c>
      <x:c r="C1401" s="23">
        <x:f>'Historical Trades'!C1401</x:f>
      </x:c>
      <x:c r="D1401" s="0">
        <x:f>'Historical Trades'!D1401</x:f>
      </x:c>
      <x:c r="E1401" s="23">
        <x:f>'Historical Trades'!E1401</x:f>
      </x:c>
      <x:c r="F1401" s="0">
        <x:f>'Historical Trades'!F1401</x:f>
      </x:c>
      <x:c r="G1401" s="0">
        <x:f>'Historical Trades'!G1401</x:f>
      </x:c>
      <x:c r="H1401" s="0">
        <x:f>'Historical Trades'!H1401</x:f>
      </x:c>
      <x:c r="I1401" s="0">
        <x:f>'Historical Trades'!I1401</x:f>
      </x:c>
      <x:c r="J1401" s="0">
        <x:f>'Historical Trades'!J1401</x:f>
      </x:c>
      <x:c r="K1401" s="0">
        <x:f>'Historical Trades'!K1401</x:f>
      </x:c>
      <x:c r="L1401" s="0">
        <x:f>'Historical Trades'!L1401</x:f>
      </x:c>
      <x:c r="M1401" s="0">
        <x:f>'Historical Trades'!M1401</x:f>
      </x:c>
      <x:c r="N1401" s="0">
        <x:f>CLEAN('Historical Trades'!O1401)</x:f>
      </x:c>
      <x:c r="P1401" s="14">
        <x:f>IF(G1401="sell",M1401,-M1401)</x:f>
      </x:c>
      <x:c r="Q1401" s="14">
        <x:f>VLOOKUP(N1401,'Currency Rates'!$A$3:$C$32,3,0)</x:f>
      </x:c>
      <x:c r="R1401" s="0">
        <x:f>IF(A1401="SPUS",0,IF(A1401="FWD",0,P1401/Q1401))</x:f>
      </x:c>
    </x:row>
    <x:row r="1402" spans="1:19" x14ac:dyDescent="0.3">
      <x:c r="A1402" s="0">
        <x:f>'Historical Trades'!A1402</x:f>
      </x:c>
      <x:c r="B1402" s="0">
        <x:f>'Historical Trades'!B1402</x:f>
      </x:c>
      <x:c r="C1402" s="23">
        <x:f>'Historical Trades'!C1402</x:f>
      </x:c>
      <x:c r="D1402" s="0">
        <x:f>'Historical Trades'!D1402</x:f>
      </x:c>
      <x:c r="E1402" s="23">
        <x:f>'Historical Trades'!E1402</x:f>
      </x:c>
      <x:c r="F1402" s="0">
        <x:f>'Historical Trades'!F1402</x:f>
      </x:c>
      <x:c r="G1402" s="0">
        <x:f>'Historical Trades'!G1402</x:f>
      </x:c>
      <x:c r="H1402" s="0">
        <x:f>'Historical Trades'!H1402</x:f>
      </x:c>
      <x:c r="I1402" s="0">
        <x:f>'Historical Trades'!I1402</x:f>
      </x:c>
      <x:c r="J1402" s="0">
        <x:f>'Historical Trades'!J1402</x:f>
      </x:c>
      <x:c r="K1402" s="0">
        <x:f>'Historical Trades'!K1402</x:f>
      </x:c>
      <x:c r="L1402" s="0">
        <x:f>'Historical Trades'!L1402</x:f>
      </x:c>
      <x:c r="M1402" s="0">
        <x:f>'Historical Trades'!M1402</x:f>
      </x:c>
      <x:c r="N1402" s="0">
        <x:f>CLEAN('Historical Trades'!O1402)</x:f>
      </x:c>
      <x:c r="P1402" s="14">
        <x:f>IF(G1402="sell",M1402,-M1402)</x:f>
      </x:c>
      <x:c r="Q1402" s="14">
        <x:f>VLOOKUP(N1402,'Currency Rates'!$A$3:$C$32,3,0)</x:f>
      </x:c>
      <x:c r="R1402" s="0">
        <x:f>IF(A1402="SPUS",0,IF(A1402="FWD",0,P1402/Q1402))</x:f>
      </x:c>
    </x:row>
    <x:row r="1403" spans="1:19" x14ac:dyDescent="0.3">
      <x:c r="A1403" s="0">
        <x:f>'Historical Trades'!A1403</x:f>
      </x:c>
      <x:c r="B1403" s="0">
        <x:f>'Historical Trades'!B1403</x:f>
      </x:c>
      <x:c r="C1403" s="23">
        <x:f>'Historical Trades'!C1403</x:f>
      </x:c>
      <x:c r="D1403" s="0">
        <x:f>'Historical Trades'!D1403</x:f>
      </x:c>
      <x:c r="E1403" s="23">
        <x:f>'Historical Trades'!E1403</x:f>
      </x:c>
      <x:c r="F1403" s="0">
        <x:f>'Historical Trades'!F1403</x:f>
      </x:c>
      <x:c r="G1403" s="0">
        <x:f>'Historical Trades'!G1403</x:f>
      </x:c>
      <x:c r="H1403" s="0">
        <x:f>'Historical Trades'!H1403</x:f>
      </x:c>
      <x:c r="I1403" s="0">
        <x:f>'Historical Trades'!I1403</x:f>
      </x:c>
      <x:c r="J1403" s="0">
        <x:f>'Historical Trades'!J1403</x:f>
      </x:c>
      <x:c r="K1403" s="0">
        <x:f>'Historical Trades'!K1403</x:f>
      </x:c>
      <x:c r="L1403" s="0">
        <x:f>'Historical Trades'!L1403</x:f>
      </x:c>
      <x:c r="M1403" s="0">
        <x:f>'Historical Trades'!M1403</x:f>
      </x:c>
      <x:c r="N1403" s="0">
        <x:f>CLEAN('Historical Trades'!O1403)</x:f>
      </x:c>
      <x:c r="P1403" s="14">
        <x:f>IF(G1403="sell",M1403,-M1403)</x:f>
      </x:c>
      <x:c r="Q1403" s="14">
        <x:f>VLOOKUP(N1403,'Currency Rates'!$A$3:$C$32,3,0)</x:f>
      </x:c>
      <x:c r="R1403" s="0">
        <x:f>IF(A1403="SPUS",0,IF(A1403="FWD",0,P1403/Q1403))</x:f>
      </x:c>
    </x:row>
    <x:row r="1404" spans="1:19" x14ac:dyDescent="0.3">
      <x:c r="A1404" s="0">
        <x:f>'Historical Trades'!A1404</x:f>
      </x:c>
      <x:c r="B1404" s="0">
        <x:f>'Historical Trades'!B1404</x:f>
      </x:c>
      <x:c r="C1404" s="23">
        <x:f>'Historical Trades'!C1404</x:f>
      </x:c>
      <x:c r="D1404" s="0">
        <x:f>'Historical Trades'!D1404</x:f>
      </x:c>
      <x:c r="E1404" s="23">
        <x:f>'Historical Trades'!E1404</x:f>
      </x:c>
      <x:c r="F1404" s="0">
        <x:f>'Historical Trades'!F1404</x:f>
      </x:c>
      <x:c r="G1404" s="0">
        <x:f>'Historical Trades'!G1404</x:f>
      </x:c>
      <x:c r="H1404" s="0">
        <x:f>'Historical Trades'!H1404</x:f>
      </x:c>
      <x:c r="I1404" s="0">
        <x:f>'Historical Trades'!I1404</x:f>
      </x:c>
      <x:c r="J1404" s="0">
        <x:f>'Historical Trades'!J1404</x:f>
      </x:c>
      <x:c r="K1404" s="0">
        <x:f>'Historical Trades'!K1404</x:f>
      </x:c>
      <x:c r="L1404" s="0">
        <x:f>'Historical Trades'!L1404</x:f>
      </x:c>
      <x:c r="M1404" s="0">
        <x:f>'Historical Trades'!M1404</x:f>
      </x:c>
      <x:c r="N1404" s="0">
        <x:f>CLEAN('Historical Trades'!O1404)</x:f>
      </x:c>
      <x:c r="P1404" s="14">
        <x:f>IF(G1404="sell",M1404,-M1404)</x:f>
      </x:c>
      <x:c r="Q1404" s="14">
        <x:f>VLOOKUP(N1404,'Currency Rates'!$A$3:$C$32,3,0)</x:f>
      </x:c>
      <x:c r="R1404" s="0">
        <x:f>IF(A1404="SPUS",0,IF(A1404="FWD",0,P1404/Q1404))</x:f>
      </x:c>
    </x:row>
    <x:row r="1405" spans="1:19" x14ac:dyDescent="0.3">
      <x:c r="A1405" s="0">
        <x:f>'Historical Trades'!A1405</x:f>
      </x:c>
      <x:c r="B1405" s="0">
        <x:f>'Historical Trades'!B1405</x:f>
      </x:c>
      <x:c r="C1405" s="23">
        <x:f>'Historical Trades'!C1405</x:f>
      </x:c>
      <x:c r="D1405" s="0">
        <x:f>'Historical Trades'!D1405</x:f>
      </x:c>
      <x:c r="E1405" s="23">
        <x:f>'Historical Trades'!E1405</x:f>
      </x:c>
      <x:c r="F1405" s="0">
        <x:f>'Historical Trades'!F1405</x:f>
      </x:c>
      <x:c r="G1405" s="0">
        <x:f>'Historical Trades'!G1405</x:f>
      </x:c>
      <x:c r="H1405" s="0">
        <x:f>'Historical Trades'!H1405</x:f>
      </x:c>
      <x:c r="I1405" s="0">
        <x:f>'Historical Trades'!I1405</x:f>
      </x:c>
      <x:c r="J1405" s="0">
        <x:f>'Historical Trades'!J1405</x:f>
      </x:c>
      <x:c r="K1405" s="0">
        <x:f>'Historical Trades'!K1405</x:f>
      </x:c>
      <x:c r="L1405" s="0">
        <x:f>'Historical Trades'!L1405</x:f>
      </x:c>
      <x:c r="M1405" s="0">
        <x:f>'Historical Trades'!M1405</x:f>
      </x:c>
      <x:c r="N1405" s="0">
        <x:f>CLEAN('Historical Trades'!O1405)</x:f>
      </x:c>
      <x:c r="P1405" s="14">
        <x:f>IF(G1405="sell",M1405,-M1405)</x:f>
      </x:c>
      <x:c r="Q1405" s="14">
        <x:f>VLOOKUP(N1405,'Currency Rates'!$A$3:$C$32,3,0)</x:f>
      </x:c>
      <x:c r="R1405" s="0">
        <x:f>IF(A1405="SPUS",0,IF(A1405="FWD",0,P1405/Q1405))</x:f>
      </x:c>
    </x:row>
    <x:row r="1406" spans="1:19" x14ac:dyDescent="0.3">
      <x:c r="A1406" s="0">
        <x:f>'Historical Trades'!A1406</x:f>
      </x:c>
      <x:c r="B1406" s="0">
        <x:f>'Historical Trades'!B1406</x:f>
      </x:c>
      <x:c r="C1406" s="23">
        <x:f>'Historical Trades'!C1406</x:f>
      </x:c>
      <x:c r="D1406" s="0">
        <x:f>'Historical Trades'!D1406</x:f>
      </x:c>
      <x:c r="E1406" s="23">
        <x:f>'Historical Trades'!E1406</x:f>
      </x:c>
      <x:c r="F1406" s="0">
        <x:f>'Historical Trades'!F1406</x:f>
      </x:c>
      <x:c r="G1406" s="0">
        <x:f>'Historical Trades'!G1406</x:f>
      </x:c>
      <x:c r="H1406" s="0">
        <x:f>'Historical Trades'!H1406</x:f>
      </x:c>
      <x:c r="I1406" s="0">
        <x:f>'Historical Trades'!I1406</x:f>
      </x:c>
      <x:c r="J1406" s="0">
        <x:f>'Historical Trades'!J1406</x:f>
      </x:c>
      <x:c r="K1406" s="0">
        <x:f>'Historical Trades'!K1406</x:f>
      </x:c>
      <x:c r="L1406" s="0">
        <x:f>'Historical Trades'!L1406</x:f>
      </x:c>
      <x:c r="M1406" s="0">
        <x:f>'Historical Trades'!M1406</x:f>
      </x:c>
      <x:c r="N1406" s="0">
        <x:f>CLEAN('Historical Trades'!O1406)</x:f>
      </x:c>
      <x:c r="P1406" s="14">
        <x:f>IF(G1406="sell",M1406,-M1406)</x:f>
      </x:c>
      <x:c r="Q1406" s="14">
        <x:f>VLOOKUP(N1406,'Currency Rates'!$A$3:$C$32,3,0)</x:f>
      </x:c>
      <x:c r="R1406" s="0">
        <x:f>IF(A1406="SPUS",0,IF(A1406="FWD",0,P1406/Q1406))</x:f>
      </x:c>
    </x:row>
    <x:row r="1407" spans="1:19" x14ac:dyDescent="0.3">
      <x:c r="A1407" s="0">
        <x:f>'Historical Trades'!A1407</x:f>
      </x:c>
      <x:c r="B1407" s="0">
        <x:f>'Historical Trades'!B1407</x:f>
      </x:c>
      <x:c r="C1407" s="23">
        <x:f>'Historical Trades'!C1407</x:f>
      </x:c>
      <x:c r="D1407" s="0">
        <x:f>'Historical Trades'!D1407</x:f>
      </x:c>
      <x:c r="E1407" s="23">
        <x:f>'Historical Trades'!E1407</x:f>
      </x:c>
      <x:c r="F1407" s="0">
        <x:f>'Historical Trades'!F1407</x:f>
      </x:c>
      <x:c r="G1407" s="0">
        <x:f>'Historical Trades'!G1407</x:f>
      </x:c>
      <x:c r="H1407" s="0">
        <x:f>'Historical Trades'!H1407</x:f>
      </x:c>
      <x:c r="I1407" s="0">
        <x:f>'Historical Trades'!I1407</x:f>
      </x:c>
      <x:c r="J1407" s="0">
        <x:f>'Historical Trades'!J1407</x:f>
      </x:c>
      <x:c r="K1407" s="0">
        <x:f>'Historical Trades'!K1407</x:f>
      </x:c>
      <x:c r="L1407" s="0">
        <x:f>'Historical Trades'!L1407</x:f>
      </x:c>
      <x:c r="M1407" s="0">
        <x:f>'Historical Trades'!M1407</x:f>
      </x:c>
      <x:c r="N1407" s="0">
        <x:f>CLEAN('Historical Trades'!O1407)</x:f>
      </x:c>
      <x:c r="P1407" s="14">
        <x:f>IF(G1407="sell",M1407,-M1407)</x:f>
      </x:c>
      <x:c r="Q1407" s="14">
        <x:f>VLOOKUP(N1407,'Currency Rates'!$A$3:$C$32,3,0)</x:f>
      </x:c>
      <x:c r="R1407" s="0">
        <x:f>IF(A1407="SPUS",0,IF(A1407="FWD",0,P1407/Q1407))</x:f>
      </x:c>
    </x:row>
    <x:row r="1408" spans="1:19" x14ac:dyDescent="0.3">
      <x:c r="A1408" s="0">
        <x:f>'Historical Trades'!A1408</x:f>
      </x:c>
      <x:c r="B1408" s="0">
        <x:f>'Historical Trades'!B1408</x:f>
      </x:c>
      <x:c r="C1408" s="23">
        <x:f>'Historical Trades'!C1408</x:f>
      </x:c>
      <x:c r="D1408" s="0">
        <x:f>'Historical Trades'!D1408</x:f>
      </x:c>
      <x:c r="E1408" s="23">
        <x:f>'Historical Trades'!E1408</x:f>
      </x:c>
      <x:c r="F1408" s="0">
        <x:f>'Historical Trades'!F1408</x:f>
      </x:c>
      <x:c r="G1408" s="0">
        <x:f>'Historical Trades'!G1408</x:f>
      </x:c>
      <x:c r="H1408" s="0">
        <x:f>'Historical Trades'!H1408</x:f>
      </x:c>
      <x:c r="I1408" s="0">
        <x:f>'Historical Trades'!I1408</x:f>
      </x:c>
      <x:c r="J1408" s="0">
        <x:f>'Historical Trades'!J1408</x:f>
      </x:c>
      <x:c r="K1408" s="0">
        <x:f>'Historical Trades'!K1408</x:f>
      </x:c>
      <x:c r="L1408" s="0">
        <x:f>'Historical Trades'!L1408</x:f>
      </x:c>
      <x:c r="M1408" s="0">
        <x:f>'Historical Trades'!M1408</x:f>
      </x:c>
      <x:c r="N1408" s="0">
        <x:f>CLEAN('Historical Trades'!O1408)</x:f>
      </x:c>
      <x:c r="P1408" s="14">
        <x:f>IF(G1408="sell",M1408,-M1408)</x:f>
      </x:c>
      <x:c r="Q1408" s="14">
        <x:f>VLOOKUP(N1408,'Currency Rates'!$A$3:$C$32,3,0)</x:f>
      </x:c>
      <x:c r="R1408" s="0">
        <x:f>IF(A1408="SPUS",0,IF(A1408="FWD",0,P1408/Q1408))</x:f>
      </x:c>
    </x:row>
    <x:row r="1409" spans="1:19" x14ac:dyDescent="0.3">
      <x:c r="A1409" s="0">
        <x:f>'Historical Trades'!A1409</x:f>
      </x:c>
      <x:c r="B1409" s="0">
        <x:f>'Historical Trades'!B1409</x:f>
      </x:c>
      <x:c r="C1409" s="23">
        <x:f>'Historical Trades'!C1409</x:f>
      </x:c>
      <x:c r="D1409" s="0">
        <x:f>'Historical Trades'!D1409</x:f>
      </x:c>
      <x:c r="E1409" s="23">
        <x:f>'Historical Trades'!E1409</x:f>
      </x:c>
      <x:c r="F1409" s="0">
        <x:f>'Historical Trades'!F1409</x:f>
      </x:c>
      <x:c r="G1409" s="0">
        <x:f>'Historical Trades'!G1409</x:f>
      </x:c>
      <x:c r="H1409" s="0">
        <x:f>'Historical Trades'!H1409</x:f>
      </x:c>
      <x:c r="I1409" s="0">
        <x:f>'Historical Trades'!I1409</x:f>
      </x:c>
      <x:c r="J1409" s="0">
        <x:f>'Historical Trades'!J1409</x:f>
      </x:c>
      <x:c r="K1409" s="0">
        <x:f>'Historical Trades'!K1409</x:f>
      </x:c>
      <x:c r="L1409" s="0">
        <x:f>'Historical Trades'!L1409</x:f>
      </x:c>
      <x:c r="M1409" s="0">
        <x:f>'Historical Trades'!M1409</x:f>
      </x:c>
      <x:c r="N1409" s="0">
        <x:f>CLEAN('Historical Trades'!O1409)</x:f>
      </x:c>
      <x:c r="P1409" s="14">
        <x:f>IF(G1409="sell",M1409,-M1409)</x:f>
      </x:c>
      <x:c r="Q1409" s="14">
        <x:f>VLOOKUP(N1409,'Currency Rates'!$A$3:$C$32,3,0)</x:f>
      </x:c>
      <x:c r="R1409" s="0">
        <x:f>IF(A1409="SPUS",0,IF(A1409="FWD",0,P1409/Q1409))</x:f>
      </x:c>
    </x:row>
    <x:row r="1410" spans="1:19" x14ac:dyDescent="0.3">
      <x:c r="A1410" s="0">
        <x:f>'Historical Trades'!A1410</x:f>
      </x:c>
      <x:c r="B1410" s="0">
        <x:f>'Historical Trades'!B1410</x:f>
      </x:c>
      <x:c r="C1410" s="23">
        <x:f>'Historical Trades'!C1410</x:f>
      </x:c>
      <x:c r="D1410" s="0">
        <x:f>'Historical Trades'!D1410</x:f>
      </x:c>
      <x:c r="E1410" s="23">
        <x:f>'Historical Trades'!E1410</x:f>
      </x:c>
      <x:c r="F1410" s="0">
        <x:f>'Historical Trades'!F1410</x:f>
      </x:c>
      <x:c r="G1410" s="0">
        <x:f>'Historical Trades'!G1410</x:f>
      </x:c>
      <x:c r="H1410" s="0">
        <x:f>'Historical Trades'!H1410</x:f>
      </x:c>
      <x:c r="I1410" s="0">
        <x:f>'Historical Trades'!I1410</x:f>
      </x:c>
      <x:c r="J1410" s="0">
        <x:f>'Historical Trades'!J1410</x:f>
      </x:c>
      <x:c r="K1410" s="0">
        <x:f>'Historical Trades'!K1410</x:f>
      </x:c>
      <x:c r="L1410" s="0">
        <x:f>'Historical Trades'!L1410</x:f>
      </x:c>
      <x:c r="M1410" s="0">
        <x:f>'Historical Trades'!M1410</x:f>
      </x:c>
      <x:c r="N1410" s="0">
        <x:f>CLEAN('Historical Trades'!O1410)</x:f>
      </x:c>
      <x:c r="P1410" s="14">
        <x:f>IF(G1410="sell",M1410,-M1410)</x:f>
      </x:c>
      <x:c r="Q1410" s="14">
        <x:f>VLOOKUP(N1410,'Currency Rates'!$A$3:$C$32,3,0)</x:f>
      </x:c>
      <x:c r="R1410" s="0">
        <x:f>IF(A1410="SPUS",0,IF(A1410="FWD",0,P1410/Q1410))</x:f>
      </x:c>
    </x:row>
    <x:row r="1411" spans="1:19" x14ac:dyDescent="0.3">
      <x:c r="A1411" s="0">
        <x:f>'Historical Trades'!A1411</x:f>
      </x:c>
      <x:c r="B1411" s="0">
        <x:f>'Historical Trades'!B1411</x:f>
      </x:c>
      <x:c r="C1411" s="23">
        <x:f>'Historical Trades'!C1411</x:f>
      </x:c>
      <x:c r="D1411" s="0">
        <x:f>'Historical Trades'!D1411</x:f>
      </x:c>
      <x:c r="E1411" s="23">
        <x:f>'Historical Trades'!E1411</x:f>
      </x:c>
      <x:c r="F1411" s="0">
        <x:f>'Historical Trades'!F1411</x:f>
      </x:c>
      <x:c r="G1411" s="0">
        <x:f>'Historical Trades'!G1411</x:f>
      </x:c>
      <x:c r="H1411" s="0">
        <x:f>'Historical Trades'!H1411</x:f>
      </x:c>
      <x:c r="I1411" s="0">
        <x:f>'Historical Trades'!I1411</x:f>
      </x:c>
      <x:c r="J1411" s="0">
        <x:f>'Historical Trades'!J1411</x:f>
      </x:c>
      <x:c r="K1411" s="0">
        <x:f>'Historical Trades'!K1411</x:f>
      </x:c>
      <x:c r="L1411" s="0">
        <x:f>'Historical Trades'!L1411</x:f>
      </x:c>
      <x:c r="M1411" s="0">
        <x:f>'Historical Trades'!M1411</x:f>
      </x:c>
      <x:c r="N1411" s="0">
        <x:f>CLEAN('Historical Trades'!O1411)</x:f>
      </x:c>
      <x:c r="P1411" s="14">
        <x:f>IF(G1411="sell",M1411,-M1411)</x:f>
      </x:c>
      <x:c r="Q1411" s="14">
        <x:f>VLOOKUP(N1411,'Currency Rates'!$A$3:$C$32,3,0)</x:f>
      </x:c>
      <x:c r="R1411" s="0">
        <x:f>IF(A1411="SPUS",0,IF(A1411="FWD",0,P1411/Q1411))</x:f>
      </x:c>
    </x:row>
    <x:row r="1412" spans="1:19" x14ac:dyDescent="0.3">
      <x:c r="A1412" s="0">
        <x:f>'Historical Trades'!A1412</x:f>
      </x:c>
      <x:c r="B1412" s="0">
        <x:f>'Historical Trades'!B1412</x:f>
      </x:c>
      <x:c r="C1412" s="23">
        <x:f>'Historical Trades'!C1412</x:f>
      </x:c>
      <x:c r="D1412" s="0">
        <x:f>'Historical Trades'!D1412</x:f>
      </x:c>
      <x:c r="E1412" s="23">
        <x:f>'Historical Trades'!E1412</x:f>
      </x:c>
      <x:c r="F1412" s="0">
        <x:f>'Historical Trades'!F1412</x:f>
      </x:c>
      <x:c r="G1412" s="0">
        <x:f>'Historical Trades'!G1412</x:f>
      </x:c>
      <x:c r="H1412" s="0">
        <x:f>'Historical Trades'!H1412</x:f>
      </x:c>
      <x:c r="I1412" s="0">
        <x:f>'Historical Trades'!I1412</x:f>
      </x:c>
      <x:c r="J1412" s="0">
        <x:f>'Historical Trades'!J1412</x:f>
      </x:c>
      <x:c r="K1412" s="0">
        <x:f>'Historical Trades'!K1412</x:f>
      </x:c>
      <x:c r="L1412" s="0">
        <x:f>'Historical Trades'!L1412</x:f>
      </x:c>
      <x:c r="M1412" s="0">
        <x:f>'Historical Trades'!M1412</x:f>
      </x:c>
      <x:c r="N1412" s="0">
        <x:f>CLEAN('Historical Trades'!O1412)</x:f>
      </x:c>
      <x:c r="P1412" s="14">
        <x:f>IF(G1412="sell",M1412,-M1412)</x:f>
      </x:c>
      <x:c r="Q1412" s="14">
        <x:f>VLOOKUP(N1412,'Currency Rates'!$A$3:$C$32,3,0)</x:f>
      </x:c>
      <x:c r="R1412" s="0">
        <x:f>IF(A1412="SPUS",0,IF(A1412="FWD",0,P1412/Q1412))</x:f>
      </x:c>
    </x:row>
    <x:row r="1413" spans="1:19" x14ac:dyDescent="0.3">
      <x:c r="A1413" s="0">
        <x:f>'Historical Trades'!A1413</x:f>
      </x:c>
      <x:c r="B1413" s="0">
        <x:f>'Historical Trades'!B1413</x:f>
      </x:c>
      <x:c r="C1413" s="23">
        <x:f>'Historical Trades'!C1413</x:f>
      </x:c>
      <x:c r="D1413" s="0">
        <x:f>'Historical Trades'!D1413</x:f>
      </x:c>
      <x:c r="E1413" s="23">
        <x:f>'Historical Trades'!E1413</x:f>
      </x:c>
      <x:c r="F1413" s="0">
        <x:f>'Historical Trades'!F1413</x:f>
      </x:c>
      <x:c r="G1413" s="0">
        <x:f>'Historical Trades'!G1413</x:f>
      </x:c>
      <x:c r="H1413" s="0">
        <x:f>'Historical Trades'!H1413</x:f>
      </x:c>
      <x:c r="I1413" s="0">
        <x:f>'Historical Trades'!I1413</x:f>
      </x:c>
      <x:c r="J1413" s="0">
        <x:f>'Historical Trades'!J1413</x:f>
      </x:c>
      <x:c r="K1413" s="0">
        <x:f>'Historical Trades'!K1413</x:f>
      </x:c>
      <x:c r="L1413" s="0">
        <x:f>'Historical Trades'!L1413</x:f>
      </x:c>
      <x:c r="M1413" s="0">
        <x:f>'Historical Trades'!M1413</x:f>
      </x:c>
      <x:c r="N1413" s="0">
        <x:f>CLEAN('Historical Trades'!O1413)</x:f>
      </x:c>
      <x:c r="P1413" s="14">
        <x:f>IF(G1413="sell",M1413,-M1413)</x:f>
      </x:c>
      <x:c r="Q1413" s="14">
        <x:f>VLOOKUP(N1413,'Currency Rates'!$A$3:$C$32,3,0)</x:f>
      </x:c>
      <x:c r="R1413" s="0">
        <x:f>IF(A1413="SPUS",0,IF(A1413="FWD",0,P1413/Q1413))</x:f>
      </x:c>
    </x:row>
    <x:row r="1414" spans="1:19" x14ac:dyDescent="0.3">
      <x:c r="A1414" s="0">
        <x:f>'Historical Trades'!A1414</x:f>
      </x:c>
      <x:c r="B1414" s="0">
        <x:f>'Historical Trades'!B1414</x:f>
      </x:c>
      <x:c r="C1414" s="23">
        <x:f>'Historical Trades'!C1414</x:f>
      </x:c>
      <x:c r="D1414" s="0">
        <x:f>'Historical Trades'!D1414</x:f>
      </x:c>
      <x:c r="E1414" s="23">
        <x:f>'Historical Trades'!E1414</x:f>
      </x:c>
      <x:c r="F1414" s="0">
        <x:f>'Historical Trades'!F1414</x:f>
      </x:c>
      <x:c r="G1414" s="0">
        <x:f>'Historical Trades'!G1414</x:f>
      </x:c>
      <x:c r="H1414" s="0">
        <x:f>'Historical Trades'!H1414</x:f>
      </x:c>
      <x:c r="I1414" s="0">
        <x:f>'Historical Trades'!I1414</x:f>
      </x:c>
      <x:c r="J1414" s="0">
        <x:f>'Historical Trades'!J1414</x:f>
      </x:c>
      <x:c r="K1414" s="0">
        <x:f>'Historical Trades'!K1414</x:f>
      </x:c>
      <x:c r="L1414" s="0">
        <x:f>'Historical Trades'!L1414</x:f>
      </x:c>
      <x:c r="M1414" s="0">
        <x:f>'Historical Trades'!M1414</x:f>
      </x:c>
      <x:c r="N1414" s="0">
        <x:f>CLEAN('Historical Trades'!O1414)</x:f>
      </x:c>
      <x:c r="P1414" s="14">
        <x:f>IF(G1414="sell",M1414,-M1414)</x:f>
      </x:c>
      <x:c r="Q1414" s="14">
        <x:f>VLOOKUP(N1414,'Currency Rates'!$A$3:$C$32,3,0)</x:f>
      </x:c>
      <x:c r="R1414" s="0">
        <x:f>IF(A1414="SPUS",0,IF(A1414="FWD",0,P1414/Q1414))</x:f>
      </x:c>
    </x:row>
    <x:row r="1415" spans="1:19" x14ac:dyDescent="0.3">
      <x:c r="A1415" s="0">
        <x:f>'Historical Trades'!A1415</x:f>
      </x:c>
      <x:c r="B1415" s="0">
        <x:f>'Historical Trades'!B1415</x:f>
      </x:c>
      <x:c r="C1415" s="23">
        <x:f>'Historical Trades'!C1415</x:f>
      </x:c>
      <x:c r="D1415" s="0">
        <x:f>'Historical Trades'!D1415</x:f>
      </x:c>
      <x:c r="E1415" s="23">
        <x:f>'Historical Trades'!E1415</x:f>
      </x:c>
      <x:c r="F1415" s="0">
        <x:f>'Historical Trades'!F1415</x:f>
      </x:c>
      <x:c r="G1415" s="0">
        <x:f>'Historical Trades'!G1415</x:f>
      </x:c>
      <x:c r="H1415" s="0">
        <x:f>'Historical Trades'!H1415</x:f>
      </x:c>
      <x:c r="I1415" s="0">
        <x:f>'Historical Trades'!I1415</x:f>
      </x:c>
      <x:c r="J1415" s="0">
        <x:f>'Historical Trades'!J1415</x:f>
      </x:c>
      <x:c r="K1415" s="0">
        <x:f>'Historical Trades'!K1415</x:f>
      </x:c>
      <x:c r="L1415" s="0">
        <x:f>'Historical Trades'!L1415</x:f>
      </x:c>
      <x:c r="M1415" s="0">
        <x:f>'Historical Trades'!M1415</x:f>
      </x:c>
      <x:c r="N1415" s="0">
        <x:f>CLEAN('Historical Trades'!O1415)</x:f>
      </x:c>
      <x:c r="P1415" s="14">
        <x:f>IF(G1415="sell",M1415,-M1415)</x:f>
      </x:c>
      <x:c r="Q1415" s="14">
        <x:f>VLOOKUP(N1415,'Currency Rates'!$A$3:$C$32,3,0)</x:f>
      </x:c>
      <x:c r="R1415" s="0">
        <x:f>IF(A1415="SPUS",0,IF(A1415="FWD",0,P1415/Q1415))</x:f>
      </x:c>
    </x:row>
    <x:row r="1416" spans="1:19" x14ac:dyDescent="0.3">
      <x:c r="A1416" s="0">
        <x:f>'Historical Trades'!A1416</x:f>
      </x:c>
      <x:c r="B1416" s="0">
        <x:f>'Historical Trades'!B1416</x:f>
      </x:c>
      <x:c r="C1416" s="23">
        <x:f>'Historical Trades'!C1416</x:f>
      </x:c>
      <x:c r="D1416" s="0">
        <x:f>'Historical Trades'!D1416</x:f>
      </x:c>
      <x:c r="E1416" s="23">
        <x:f>'Historical Trades'!E1416</x:f>
      </x:c>
      <x:c r="F1416" s="0">
        <x:f>'Historical Trades'!F1416</x:f>
      </x:c>
      <x:c r="G1416" s="0">
        <x:f>'Historical Trades'!G1416</x:f>
      </x:c>
      <x:c r="H1416" s="0">
        <x:f>'Historical Trades'!H1416</x:f>
      </x:c>
      <x:c r="I1416" s="0">
        <x:f>'Historical Trades'!I1416</x:f>
      </x:c>
      <x:c r="J1416" s="0">
        <x:f>'Historical Trades'!J1416</x:f>
      </x:c>
      <x:c r="K1416" s="0">
        <x:f>'Historical Trades'!K1416</x:f>
      </x:c>
      <x:c r="L1416" s="0">
        <x:f>'Historical Trades'!L1416</x:f>
      </x:c>
      <x:c r="M1416" s="0">
        <x:f>'Historical Trades'!M1416</x:f>
      </x:c>
      <x:c r="N1416" s="0">
        <x:f>CLEAN('Historical Trades'!O1416)</x:f>
      </x:c>
      <x:c r="P1416" s="14">
        <x:f>IF(G1416="sell",M1416,-M1416)</x:f>
      </x:c>
      <x:c r="Q1416" s="14">
        <x:f>VLOOKUP(N1416,'Currency Rates'!$A$3:$C$32,3,0)</x:f>
      </x:c>
      <x:c r="R1416" s="0">
        <x:f>IF(A1416="SPUS",0,IF(A1416="FWD",0,P1416/Q1416))</x:f>
      </x:c>
    </x:row>
    <x:row r="1417" spans="1:19" x14ac:dyDescent="0.3">
      <x:c r="A1417" s="0">
        <x:f>'Historical Trades'!A1417</x:f>
      </x:c>
      <x:c r="B1417" s="0">
        <x:f>'Historical Trades'!B1417</x:f>
      </x:c>
      <x:c r="C1417" s="23">
        <x:f>'Historical Trades'!C1417</x:f>
      </x:c>
      <x:c r="D1417" s="0">
        <x:f>'Historical Trades'!D1417</x:f>
      </x:c>
      <x:c r="E1417" s="23">
        <x:f>'Historical Trades'!E1417</x:f>
      </x:c>
      <x:c r="F1417" s="0">
        <x:f>'Historical Trades'!F1417</x:f>
      </x:c>
      <x:c r="G1417" s="0">
        <x:f>'Historical Trades'!G1417</x:f>
      </x:c>
      <x:c r="H1417" s="0">
        <x:f>'Historical Trades'!H1417</x:f>
      </x:c>
      <x:c r="I1417" s="0">
        <x:f>'Historical Trades'!I1417</x:f>
      </x:c>
      <x:c r="J1417" s="0">
        <x:f>'Historical Trades'!J1417</x:f>
      </x:c>
      <x:c r="K1417" s="0">
        <x:f>'Historical Trades'!K1417</x:f>
      </x:c>
      <x:c r="L1417" s="0">
        <x:f>'Historical Trades'!L1417</x:f>
      </x:c>
      <x:c r="M1417" s="0">
        <x:f>'Historical Trades'!M1417</x:f>
      </x:c>
      <x:c r="N1417" s="0">
        <x:f>CLEAN('Historical Trades'!O1417)</x:f>
      </x:c>
      <x:c r="P1417" s="14">
        <x:f>IF(G1417="sell",M1417,-M1417)</x:f>
      </x:c>
      <x:c r="Q1417" s="14">
        <x:f>VLOOKUP(N1417,'Currency Rates'!$A$3:$C$32,3,0)</x:f>
      </x:c>
      <x:c r="R1417" s="0">
        <x:f>IF(A1417="SPUS",0,IF(A1417="FWD",0,P1417/Q1417))</x:f>
      </x:c>
    </x:row>
    <x:row r="1418" spans="1:19" x14ac:dyDescent="0.3">
      <x:c r="A1418" s="0">
        <x:f>'Historical Trades'!A1418</x:f>
      </x:c>
      <x:c r="B1418" s="0">
        <x:f>'Historical Trades'!B1418</x:f>
      </x:c>
      <x:c r="C1418" s="23">
        <x:f>'Historical Trades'!C1418</x:f>
      </x:c>
      <x:c r="D1418" s="0">
        <x:f>'Historical Trades'!D1418</x:f>
      </x:c>
      <x:c r="E1418" s="23">
        <x:f>'Historical Trades'!E1418</x:f>
      </x:c>
      <x:c r="F1418" s="0">
        <x:f>'Historical Trades'!F1418</x:f>
      </x:c>
      <x:c r="G1418" s="0">
        <x:f>'Historical Trades'!G1418</x:f>
      </x:c>
      <x:c r="H1418" s="0">
        <x:f>'Historical Trades'!H1418</x:f>
      </x:c>
      <x:c r="I1418" s="0">
        <x:f>'Historical Trades'!I1418</x:f>
      </x:c>
      <x:c r="J1418" s="0">
        <x:f>'Historical Trades'!J1418</x:f>
      </x:c>
      <x:c r="K1418" s="0">
        <x:f>'Historical Trades'!K1418</x:f>
      </x:c>
      <x:c r="L1418" s="0">
        <x:f>'Historical Trades'!L1418</x:f>
      </x:c>
      <x:c r="M1418" s="0">
        <x:f>'Historical Trades'!M1418</x:f>
      </x:c>
      <x:c r="N1418" s="0">
        <x:f>CLEAN('Historical Trades'!O1418)</x:f>
      </x:c>
      <x:c r="P1418" s="14">
        <x:f>IF(G1418="sell",M1418,-M1418)</x:f>
      </x:c>
      <x:c r="Q1418" s="14">
        <x:f>VLOOKUP(N1418,'Currency Rates'!$A$3:$C$32,3,0)</x:f>
      </x:c>
      <x:c r="R1418" s="0">
        <x:f>IF(A1418="SPUS",0,IF(A1418="FWD",0,P1418/Q1418))</x:f>
      </x:c>
    </x:row>
    <x:row r="1419" spans="1:19" x14ac:dyDescent="0.3">
      <x:c r="A1419" s="0">
        <x:f>'Historical Trades'!A1419</x:f>
      </x:c>
      <x:c r="B1419" s="0">
        <x:f>'Historical Trades'!B1419</x:f>
      </x:c>
      <x:c r="C1419" s="23">
        <x:f>'Historical Trades'!C1419</x:f>
      </x:c>
      <x:c r="D1419" s="0">
        <x:f>'Historical Trades'!D1419</x:f>
      </x:c>
      <x:c r="E1419" s="23">
        <x:f>'Historical Trades'!E1419</x:f>
      </x:c>
      <x:c r="F1419" s="0">
        <x:f>'Historical Trades'!F1419</x:f>
      </x:c>
      <x:c r="G1419" s="0">
        <x:f>'Historical Trades'!G1419</x:f>
      </x:c>
      <x:c r="H1419" s="0">
        <x:f>'Historical Trades'!H1419</x:f>
      </x:c>
      <x:c r="I1419" s="0">
        <x:f>'Historical Trades'!I1419</x:f>
      </x:c>
      <x:c r="J1419" s="0">
        <x:f>'Historical Trades'!J1419</x:f>
      </x:c>
      <x:c r="K1419" s="0">
        <x:f>'Historical Trades'!K1419</x:f>
      </x:c>
      <x:c r="L1419" s="0">
        <x:f>'Historical Trades'!L1419</x:f>
      </x:c>
      <x:c r="M1419" s="0">
        <x:f>'Historical Trades'!M1419</x:f>
      </x:c>
      <x:c r="N1419" s="0">
        <x:f>CLEAN('Historical Trades'!O1419)</x:f>
      </x:c>
      <x:c r="P1419" s="14">
        <x:f>IF(G1419="sell",M1419,-M1419)</x:f>
      </x:c>
      <x:c r="Q1419" s="14">
        <x:f>VLOOKUP(N1419,'Currency Rates'!$A$3:$C$32,3,0)</x:f>
      </x:c>
      <x:c r="R1419" s="0">
        <x:f>IF(A1419="SPUS",0,IF(A1419="FWD",0,P1419/Q1419))</x:f>
      </x:c>
    </x:row>
    <x:row r="1420" spans="1:19" x14ac:dyDescent="0.3">
      <x:c r="A1420" s="0">
        <x:f>'Historical Trades'!A1420</x:f>
      </x:c>
      <x:c r="B1420" s="0">
        <x:f>'Historical Trades'!B1420</x:f>
      </x:c>
      <x:c r="C1420" s="23">
        <x:f>'Historical Trades'!C1420</x:f>
      </x:c>
      <x:c r="D1420" s="0">
        <x:f>'Historical Trades'!D1420</x:f>
      </x:c>
      <x:c r="E1420" s="23">
        <x:f>'Historical Trades'!E1420</x:f>
      </x:c>
      <x:c r="F1420" s="0">
        <x:f>'Historical Trades'!F1420</x:f>
      </x:c>
      <x:c r="G1420" s="0">
        <x:f>'Historical Trades'!G1420</x:f>
      </x:c>
      <x:c r="H1420" s="0">
        <x:f>'Historical Trades'!H1420</x:f>
      </x:c>
      <x:c r="I1420" s="0">
        <x:f>'Historical Trades'!I1420</x:f>
      </x:c>
      <x:c r="J1420" s="0">
        <x:f>'Historical Trades'!J1420</x:f>
      </x:c>
      <x:c r="K1420" s="0">
        <x:f>'Historical Trades'!K1420</x:f>
      </x:c>
      <x:c r="L1420" s="0">
        <x:f>'Historical Trades'!L1420</x:f>
      </x:c>
      <x:c r="M1420" s="0">
        <x:f>'Historical Trades'!M1420</x:f>
      </x:c>
      <x:c r="N1420" s="0">
        <x:f>CLEAN('Historical Trades'!O1420)</x:f>
      </x:c>
      <x:c r="P1420" s="14">
        <x:f>IF(G1420="sell",M1420,-M1420)</x:f>
      </x:c>
      <x:c r="Q1420" s="14">
        <x:f>VLOOKUP(N1420,'Currency Rates'!$A$3:$C$32,3,0)</x:f>
      </x:c>
      <x:c r="R1420" s="0">
        <x:f>IF(A1420="SPUS",0,IF(A1420="FWD",0,P1420/Q1420))</x:f>
      </x:c>
    </x:row>
    <x:row r="1421" spans="1:19" x14ac:dyDescent="0.3">
      <x:c r="A1421" s="0">
        <x:f>'Historical Trades'!A1421</x:f>
      </x:c>
      <x:c r="B1421" s="0">
        <x:f>'Historical Trades'!B1421</x:f>
      </x:c>
      <x:c r="C1421" s="23">
        <x:f>'Historical Trades'!C1421</x:f>
      </x:c>
      <x:c r="D1421" s="0">
        <x:f>'Historical Trades'!D1421</x:f>
      </x:c>
      <x:c r="E1421" s="23">
        <x:f>'Historical Trades'!E1421</x:f>
      </x:c>
      <x:c r="F1421" s="0">
        <x:f>'Historical Trades'!F1421</x:f>
      </x:c>
      <x:c r="G1421" s="0">
        <x:f>'Historical Trades'!G1421</x:f>
      </x:c>
      <x:c r="H1421" s="0">
        <x:f>'Historical Trades'!H1421</x:f>
      </x:c>
      <x:c r="I1421" s="0">
        <x:f>'Historical Trades'!I1421</x:f>
      </x:c>
      <x:c r="J1421" s="0">
        <x:f>'Historical Trades'!J1421</x:f>
      </x:c>
      <x:c r="K1421" s="0">
        <x:f>'Historical Trades'!K1421</x:f>
      </x:c>
      <x:c r="L1421" s="0">
        <x:f>'Historical Trades'!L1421</x:f>
      </x:c>
      <x:c r="M1421" s="0">
        <x:f>'Historical Trades'!M1421</x:f>
      </x:c>
      <x:c r="N1421" s="0">
        <x:f>CLEAN('Historical Trades'!O1421)</x:f>
      </x:c>
      <x:c r="P1421" s="14">
        <x:f>IF(G1421="sell",M1421,-M1421)</x:f>
      </x:c>
      <x:c r="Q1421" s="14">
        <x:f>VLOOKUP(N1421,'Currency Rates'!$A$3:$C$32,3,0)</x:f>
      </x:c>
      <x:c r="R1421" s="0">
        <x:f>IF(A1421="SPUS",0,IF(A1421="FWD",0,P1421/Q1421))</x:f>
      </x:c>
    </x:row>
    <x:row r="1422" spans="1:19" x14ac:dyDescent="0.3">
      <x:c r="A1422" s="0">
        <x:f>'Historical Trades'!A1422</x:f>
      </x:c>
      <x:c r="B1422" s="0">
        <x:f>'Historical Trades'!B1422</x:f>
      </x:c>
      <x:c r="C1422" s="23">
        <x:f>'Historical Trades'!C1422</x:f>
      </x:c>
      <x:c r="D1422" s="0">
        <x:f>'Historical Trades'!D1422</x:f>
      </x:c>
      <x:c r="E1422" s="23">
        <x:f>'Historical Trades'!E1422</x:f>
      </x:c>
      <x:c r="F1422" s="0">
        <x:f>'Historical Trades'!F1422</x:f>
      </x:c>
      <x:c r="G1422" s="0">
        <x:f>'Historical Trades'!G1422</x:f>
      </x:c>
      <x:c r="H1422" s="0">
        <x:f>'Historical Trades'!H1422</x:f>
      </x:c>
      <x:c r="I1422" s="0">
        <x:f>'Historical Trades'!I1422</x:f>
      </x:c>
      <x:c r="J1422" s="0">
        <x:f>'Historical Trades'!J1422</x:f>
      </x:c>
      <x:c r="K1422" s="0">
        <x:f>'Historical Trades'!K1422</x:f>
      </x:c>
      <x:c r="L1422" s="0">
        <x:f>'Historical Trades'!L1422</x:f>
      </x:c>
      <x:c r="M1422" s="0">
        <x:f>'Historical Trades'!M1422</x:f>
      </x:c>
      <x:c r="N1422" s="0">
        <x:f>CLEAN('Historical Trades'!O1422)</x:f>
      </x:c>
      <x:c r="P1422" s="14">
        <x:f>IF(G1422="sell",M1422,-M1422)</x:f>
      </x:c>
      <x:c r="Q1422" s="14">
        <x:f>VLOOKUP(N1422,'Currency Rates'!$A$3:$C$32,3,0)</x:f>
      </x:c>
      <x:c r="R1422" s="0">
        <x:f>IF(A1422="SPUS",0,IF(A1422="FWD",0,P1422/Q1422))</x:f>
      </x:c>
    </x:row>
    <x:row r="1423" spans="1:19" x14ac:dyDescent="0.3">
      <x:c r="A1423" s="0">
        <x:f>'Historical Trades'!A1423</x:f>
      </x:c>
      <x:c r="B1423" s="0">
        <x:f>'Historical Trades'!B1423</x:f>
      </x:c>
      <x:c r="C1423" s="23">
        <x:f>'Historical Trades'!C1423</x:f>
      </x:c>
      <x:c r="D1423" s="0">
        <x:f>'Historical Trades'!D1423</x:f>
      </x:c>
      <x:c r="E1423" s="23">
        <x:f>'Historical Trades'!E1423</x:f>
      </x:c>
      <x:c r="F1423" s="0">
        <x:f>'Historical Trades'!F1423</x:f>
      </x:c>
      <x:c r="G1423" s="0">
        <x:f>'Historical Trades'!G1423</x:f>
      </x:c>
      <x:c r="H1423" s="0">
        <x:f>'Historical Trades'!H1423</x:f>
      </x:c>
      <x:c r="I1423" s="0">
        <x:f>'Historical Trades'!I1423</x:f>
      </x:c>
      <x:c r="J1423" s="0">
        <x:f>'Historical Trades'!J1423</x:f>
      </x:c>
      <x:c r="K1423" s="0">
        <x:f>'Historical Trades'!K1423</x:f>
      </x:c>
      <x:c r="L1423" s="0">
        <x:f>'Historical Trades'!L1423</x:f>
      </x:c>
      <x:c r="M1423" s="0">
        <x:f>'Historical Trades'!M1423</x:f>
      </x:c>
      <x:c r="N1423" s="0">
        <x:f>CLEAN('Historical Trades'!O1423)</x:f>
      </x:c>
      <x:c r="P1423" s="14">
        <x:f>IF(G1423="sell",M1423,-M1423)</x:f>
      </x:c>
      <x:c r="Q1423" s="14">
        <x:f>VLOOKUP(N1423,'Currency Rates'!$A$3:$C$32,3,0)</x:f>
      </x:c>
      <x:c r="R1423" s="0">
        <x:f>IF(A1423="SPUS",0,IF(A1423="FWD",0,P1423/Q1423))</x:f>
      </x:c>
    </x:row>
    <x:row r="1424" spans="1:19" x14ac:dyDescent="0.3">
      <x:c r="A1424" s="0">
        <x:f>'Historical Trades'!A1424</x:f>
      </x:c>
      <x:c r="B1424" s="0">
        <x:f>'Historical Trades'!B1424</x:f>
      </x:c>
      <x:c r="C1424" s="23">
        <x:f>'Historical Trades'!C1424</x:f>
      </x:c>
      <x:c r="D1424" s="0">
        <x:f>'Historical Trades'!D1424</x:f>
      </x:c>
      <x:c r="E1424" s="23">
        <x:f>'Historical Trades'!E1424</x:f>
      </x:c>
      <x:c r="F1424" s="0">
        <x:f>'Historical Trades'!F1424</x:f>
      </x:c>
      <x:c r="G1424" s="0">
        <x:f>'Historical Trades'!G1424</x:f>
      </x:c>
      <x:c r="H1424" s="0">
        <x:f>'Historical Trades'!H1424</x:f>
      </x:c>
      <x:c r="I1424" s="0">
        <x:f>'Historical Trades'!I1424</x:f>
      </x:c>
      <x:c r="J1424" s="0">
        <x:f>'Historical Trades'!J1424</x:f>
      </x:c>
      <x:c r="K1424" s="0">
        <x:f>'Historical Trades'!K1424</x:f>
      </x:c>
      <x:c r="L1424" s="0">
        <x:f>'Historical Trades'!L1424</x:f>
      </x:c>
      <x:c r="M1424" s="0">
        <x:f>'Historical Trades'!M1424</x:f>
      </x:c>
      <x:c r="N1424" s="0">
        <x:f>CLEAN('Historical Trades'!O1424)</x:f>
      </x:c>
      <x:c r="P1424" s="14">
        <x:f>IF(G1424="sell",M1424,-M1424)</x:f>
      </x:c>
      <x:c r="Q1424" s="14">
        <x:f>VLOOKUP(N1424,'Currency Rates'!$A$3:$C$32,3,0)</x:f>
      </x:c>
      <x:c r="R1424" s="0">
        <x:f>IF(A1424="SPUS",0,IF(A1424="FWD",0,P1424/Q1424))</x:f>
      </x:c>
    </x:row>
    <x:row r="1425" spans="1:19" x14ac:dyDescent="0.3">
      <x:c r="A1425" s="0">
        <x:f>'Historical Trades'!A1425</x:f>
      </x:c>
      <x:c r="B1425" s="0">
        <x:f>'Historical Trades'!B1425</x:f>
      </x:c>
      <x:c r="C1425" s="23">
        <x:f>'Historical Trades'!C1425</x:f>
      </x:c>
      <x:c r="D1425" s="0">
        <x:f>'Historical Trades'!D1425</x:f>
      </x:c>
      <x:c r="E1425" s="23">
        <x:f>'Historical Trades'!E1425</x:f>
      </x:c>
      <x:c r="F1425" s="0">
        <x:f>'Historical Trades'!F1425</x:f>
      </x:c>
      <x:c r="G1425" s="0">
        <x:f>'Historical Trades'!G1425</x:f>
      </x:c>
      <x:c r="H1425" s="0">
        <x:f>'Historical Trades'!H1425</x:f>
      </x:c>
      <x:c r="I1425" s="0">
        <x:f>'Historical Trades'!I1425</x:f>
      </x:c>
      <x:c r="J1425" s="0">
        <x:f>'Historical Trades'!J1425</x:f>
      </x:c>
      <x:c r="K1425" s="0">
        <x:f>'Historical Trades'!K1425</x:f>
      </x:c>
      <x:c r="L1425" s="0">
        <x:f>'Historical Trades'!L1425</x:f>
      </x:c>
      <x:c r="M1425" s="0">
        <x:f>'Historical Trades'!M1425</x:f>
      </x:c>
      <x:c r="N1425" s="0">
        <x:f>CLEAN('Historical Trades'!O1425)</x:f>
      </x:c>
      <x:c r="P1425" s="14">
        <x:f>IF(G1425="sell",M1425,-M1425)</x:f>
      </x:c>
      <x:c r="Q1425" s="14">
        <x:f>VLOOKUP(N1425,'Currency Rates'!$A$3:$C$32,3,0)</x:f>
      </x:c>
      <x:c r="R1425" s="0">
        <x:f>IF(A1425="SPUS",0,IF(A1425="FWD",0,P1425/Q1425))</x:f>
      </x:c>
    </x:row>
    <x:row r="1426" spans="1:19" x14ac:dyDescent="0.3">
      <x:c r="A1426" s="0">
        <x:f>'Historical Trades'!A1426</x:f>
      </x:c>
      <x:c r="B1426" s="0">
        <x:f>'Historical Trades'!B1426</x:f>
      </x:c>
      <x:c r="C1426" s="23">
        <x:f>'Historical Trades'!C1426</x:f>
      </x:c>
      <x:c r="D1426" s="0">
        <x:f>'Historical Trades'!D1426</x:f>
      </x:c>
      <x:c r="E1426" s="23">
        <x:f>'Historical Trades'!E1426</x:f>
      </x:c>
      <x:c r="F1426" s="0">
        <x:f>'Historical Trades'!F1426</x:f>
      </x:c>
      <x:c r="G1426" s="0">
        <x:f>'Historical Trades'!G1426</x:f>
      </x:c>
      <x:c r="H1426" s="0">
        <x:f>'Historical Trades'!H1426</x:f>
      </x:c>
      <x:c r="I1426" s="0">
        <x:f>'Historical Trades'!I1426</x:f>
      </x:c>
      <x:c r="J1426" s="0">
        <x:f>'Historical Trades'!J1426</x:f>
      </x:c>
      <x:c r="K1426" s="0">
        <x:f>'Historical Trades'!K1426</x:f>
      </x:c>
      <x:c r="L1426" s="0">
        <x:f>'Historical Trades'!L1426</x:f>
      </x:c>
      <x:c r="M1426" s="0">
        <x:f>'Historical Trades'!M1426</x:f>
      </x:c>
      <x:c r="N1426" s="0">
        <x:f>CLEAN('Historical Trades'!O1426)</x:f>
      </x:c>
      <x:c r="P1426" s="14">
        <x:f>IF(G1426="sell",M1426,-M1426)</x:f>
      </x:c>
      <x:c r="Q1426" s="14">
        <x:f>VLOOKUP(N1426,'Currency Rates'!$A$3:$C$32,3,0)</x:f>
      </x:c>
      <x:c r="R1426" s="0">
        <x:f>IF(A1426="SPUS",0,IF(A1426="FWD",0,P1426/Q1426))</x:f>
      </x:c>
    </x:row>
    <x:row r="1427" spans="1:19" x14ac:dyDescent="0.3">
      <x:c r="A1427" s="0">
        <x:f>'Historical Trades'!A1427</x:f>
      </x:c>
      <x:c r="B1427" s="0">
        <x:f>'Historical Trades'!B1427</x:f>
      </x:c>
      <x:c r="C1427" s="23">
        <x:f>'Historical Trades'!C1427</x:f>
      </x:c>
      <x:c r="D1427" s="0">
        <x:f>'Historical Trades'!D1427</x:f>
      </x:c>
      <x:c r="E1427" s="23">
        <x:f>'Historical Trades'!E1427</x:f>
      </x:c>
      <x:c r="F1427" s="0">
        <x:f>'Historical Trades'!F1427</x:f>
      </x:c>
      <x:c r="G1427" s="0">
        <x:f>'Historical Trades'!G1427</x:f>
      </x:c>
      <x:c r="H1427" s="0">
        <x:f>'Historical Trades'!H1427</x:f>
      </x:c>
      <x:c r="I1427" s="0">
        <x:f>'Historical Trades'!I1427</x:f>
      </x:c>
      <x:c r="J1427" s="0">
        <x:f>'Historical Trades'!J1427</x:f>
      </x:c>
      <x:c r="K1427" s="0">
        <x:f>'Historical Trades'!K1427</x:f>
      </x:c>
      <x:c r="L1427" s="0">
        <x:f>'Historical Trades'!L1427</x:f>
      </x:c>
      <x:c r="M1427" s="0">
        <x:f>'Historical Trades'!M1427</x:f>
      </x:c>
      <x:c r="N1427" s="0">
        <x:f>CLEAN('Historical Trades'!O1427)</x:f>
      </x:c>
      <x:c r="P1427" s="14">
        <x:f>IF(G1427="sell",M1427,-M1427)</x:f>
      </x:c>
      <x:c r="Q1427" s="14">
        <x:f>VLOOKUP(N1427,'Currency Rates'!$A$3:$C$32,3,0)</x:f>
      </x:c>
      <x:c r="R1427" s="0">
        <x:f>IF(A1427="SPUS",0,IF(A1427="FWD",0,P1427/Q1427))</x:f>
      </x:c>
    </x:row>
    <x:row r="1428" spans="1:19" x14ac:dyDescent="0.3">
      <x:c r="A1428" s="0">
        <x:f>'Historical Trades'!A1428</x:f>
      </x:c>
      <x:c r="B1428" s="0">
        <x:f>'Historical Trades'!B1428</x:f>
      </x:c>
      <x:c r="C1428" s="23">
        <x:f>'Historical Trades'!C1428</x:f>
      </x:c>
      <x:c r="D1428" s="0">
        <x:f>'Historical Trades'!D1428</x:f>
      </x:c>
      <x:c r="E1428" s="23">
        <x:f>'Historical Trades'!E1428</x:f>
      </x:c>
      <x:c r="F1428" s="0">
        <x:f>'Historical Trades'!F1428</x:f>
      </x:c>
      <x:c r="G1428" s="0">
        <x:f>'Historical Trades'!G1428</x:f>
      </x:c>
      <x:c r="H1428" s="0">
        <x:f>'Historical Trades'!H1428</x:f>
      </x:c>
      <x:c r="I1428" s="0">
        <x:f>'Historical Trades'!I1428</x:f>
      </x:c>
      <x:c r="J1428" s="0">
        <x:f>'Historical Trades'!J1428</x:f>
      </x:c>
      <x:c r="K1428" s="0">
        <x:f>'Historical Trades'!K1428</x:f>
      </x:c>
      <x:c r="L1428" s="0">
        <x:f>'Historical Trades'!L1428</x:f>
      </x:c>
      <x:c r="M1428" s="0">
        <x:f>'Historical Trades'!M1428</x:f>
      </x:c>
      <x:c r="N1428" s="0">
        <x:f>CLEAN('Historical Trades'!O1428)</x:f>
      </x:c>
      <x:c r="P1428" s="14">
        <x:f>IF(G1428="sell",M1428,-M1428)</x:f>
      </x:c>
      <x:c r="Q1428" s="14">
        <x:f>VLOOKUP(N1428,'Currency Rates'!$A$3:$C$32,3,0)</x:f>
      </x:c>
      <x:c r="R1428" s="0">
        <x:f>IF(A1428="SPUS",0,IF(A1428="FWD",0,P1428/Q1428))</x:f>
      </x:c>
    </x:row>
    <x:row r="1429" spans="1:19" x14ac:dyDescent="0.3">
      <x:c r="A1429" s="0">
        <x:f>'Historical Trades'!A1429</x:f>
      </x:c>
      <x:c r="B1429" s="0">
        <x:f>'Historical Trades'!B1429</x:f>
      </x:c>
      <x:c r="C1429" s="23">
        <x:f>'Historical Trades'!C1429</x:f>
      </x:c>
      <x:c r="D1429" s="0">
        <x:f>'Historical Trades'!D1429</x:f>
      </x:c>
      <x:c r="E1429" s="23">
        <x:f>'Historical Trades'!E1429</x:f>
      </x:c>
      <x:c r="F1429" s="0">
        <x:f>'Historical Trades'!F1429</x:f>
      </x:c>
      <x:c r="G1429" s="0">
        <x:f>'Historical Trades'!G1429</x:f>
      </x:c>
      <x:c r="H1429" s="0">
        <x:f>'Historical Trades'!H1429</x:f>
      </x:c>
      <x:c r="I1429" s="0">
        <x:f>'Historical Trades'!I1429</x:f>
      </x:c>
      <x:c r="J1429" s="0">
        <x:f>'Historical Trades'!J1429</x:f>
      </x:c>
      <x:c r="K1429" s="0">
        <x:f>'Historical Trades'!K1429</x:f>
      </x:c>
      <x:c r="L1429" s="0">
        <x:f>'Historical Trades'!L1429</x:f>
      </x:c>
      <x:c r="M1429" s="0">
        <x:f>'Historical Trades'!M1429</x:f>
      </x:c>
      <x:c r="N1429" s="0">
        <x:f>CLEAN('Historical Trades'!O1429)</x:f>
      </x:c>
      <x:c r="P1429" s="14">
        <x:f>IF(G1429="sell",M1429,-M1429)</x:f>
      </x:c>
      <x:c r="Q1429" s="14">
        <x:f>VLOOKUP(N1429,'Currency Rates'!$A$3:$C$32,3,0)</x:f>
      </x:c>
      <x:c r="R1429" s="0">
        <x:f>IF(A1429="SPUS",0,IF(A1429="FWD",0,P1429/Q1429))</x:f>
      </x:c>
    </x:row>
    <x:row r="1430" spans="1:19" x14ac:dyDescent="0.3">
      <x:c r="A1430" s="0">
        <x:f>'Historical Trades'!A1430</x:f>
      </x:c>
      <x:c r="B1430" s="0">
        <x:f>'Historical Trades'!B1430</x:f>
      </x:c>
      <x:c r="C1430" s="23">
        <x:f>'Historical Trades'!C1430</x:f>
      </x:c>
      <x:c r="D1430" s="0">
        <x:f>'Historical Trades'!D1430</x:f>
      </x:c>
      <x:c r="E1430" s="23">
        <x:f>'Historical Trades'!E1430</x:f>
      </x:c>
      <x:c r="F1430" s="0">
        <x:f>'Historical Trades'!F1430</x:f>
      </x:c>
      <x:c r="G1430" s="0">
        <x:f>'Historical Trades'!G1430</x:f>
      </x:c>
      <x:c r="H1430" s="0">
        <x:f>'Historical Trades'!H1430</x:f>
      </x:c>
      <x:c r="I1430" s="0">
        <x:f>'Historical Trades'!I1430</x:f>
      </x:c>
      <x:c r="J1430" s="0">
        <x:f>'Historical Trades'!J1430</x:f>
      </x:c>
      <x:c r="K1430" s="0">
        <x:f>'Historical Trades'!K1430</x:f>
      </x:c>
      <x:c r="L1430" s="0">
        <x:f>'Historical Trades'!L1430</x:f>
      </x:c>
      <x:c r="M1430" s="0">
        <x:f>'Historical Trades'!M1430</x:f>
      </x:c>
      <x:c r="N1430" s="0">
        <x:f>CLEAN('Historical Trades'!O1430)</x:f>
      </x:c>
      <x:c r="P1430" s="14">
        <x:f>IF(G1430="sell",M1430,-M1430)</x:f>
      </x:c>
      <x:c r="Q1430" s="14">
        <x:f>VLOOKUP(N1430,'Currency Rates'!$A$3:$C$32,3,0)</x:f>
      </x:c>
      <x:c r="R1430" s="0">
        <x:f>IF(A1430="SPUS",0,IF(A1430="FWD",0,P1430/Q1430))</x:f>
      </x:c>
    </x:row>
    <x:row r="1431" spans="1:19" x14ac:dyDescent="0.3">
      <x:c r="A1431" s="0">
        <x:f>'Historical Trades'!A1431</x:f>
      </x:c>
      <x:c r="B1431" s="0">
        <x:f>'Historical Trades'!B1431</x:f>
      </x:c>
      <x:c r="C1431" s="23">
        <x:f>'Historical Trades'!C1431</x:f>
      </x:c>
      <x:c r="D1431" s="0">
        <x:f>'Historical Trades'!D1431</x:f>
      </x:c>
      <x:c r="E1431" s="23">
        <x:f>'Historical Trades'!E1431</x:f>
      </x:c>
      <x:c r="F1431" s="0">
        <x:f>'Historical Trades'!F1431</x:f>
      </x:c>
      <x:c r="G1431" s="0">
        <x:f>'Historical Trades'!G1431</x:f>
      </x:c>
      <x:c r="H1431" s="0">
        <x:f>'Historical Trades'!H1431</x:f>
      </x:c>
      <x:c r="I1431" s="0">
        <x:f>'Historical Trades'!I1431</x:f>
      </x:c>
      <x:c r="J1431" s="0">
        <x:f>'Historical Trades'!J1431</x:f>
      </x:c>
      <x:c r="K1431" s="0">
        <x:f>'Historical Trades'!K1431</x:f>
      </x:c>
      <x:c r="L1431" s="0">
        <x:f>'Historical Trades'!L1431</x:f>
      </x:c>
      <x:c r="M1431" s="0">
        <x:f>'Historical Trades'!M1431</x:f>
      </x:c>
      <x:c r="N1431" s="0">
        <x:f>CLEAN('Historical Trades'!O1431)</x:f>
      </x:c>
      <x:c r="P1431" s="14">
        <x:f>IF(G1431="sell",M1431,-M1431)</x:f>
      </x:c>
      <x:c r="Q1431" s="14">
        <x:f>VLOOKUP(N1431,'Currency Rates'!$A$3:$C$32,3,0)</x:f>
      </x:c>
      <x:c r="R1431" s="0">
        <x:f>IF(A1431="SPUS",0,IF(A1431="FWD",0,P1431/Q1431))</x:f>
      </x:c>
    </x:row>
    <x:row r="1432" spans="1:19" x14ac:dyDescent="0.3">
      <x:c r="A1432" s="0">
        <x:f>'Historical Trades'!A1432</x:f>
      </x:c>
      <x:c r="B1432" s="0">
        <x:f>'Historical Trades'!B1432</x:f>
      </x:c>
      <x:c r="C1432" s="23">
        <x:f>'Historical Trades'!C1432</x:f>
      </x:c>
      <x:c r="D1432" s="0">
        <x:f>'Historical Trades'!D1432</x:f>
      </x:c>
      <x:c r="E1432" s="23">
        <x:f>'Historical Trades'!E1432</x:f>
      </x:c>
      <x:c r="F1432" s="0">
        <x:f>'Historical Trades'!F1432</x:f>
      </x:c>
      <x:c r="G1432" s="0">
        <x:f>'Historical Trades'!G1432</x:f>
      </x:c>
      <x:c r="H1432" s="0">
        <x:f>'Historical Trades'!H1432</x:f>
      </x:c>
      <x:c r="I1432" s="0">
        <x:f>'Historical Trades'!I1432</x:f>
      </x:c>
      <x:c r="J1432" s="0">
        <x:f>'Historical Trades'!J1432</x:f>
      </x:c>
      <x:c r="K1432" s="0">
        <x:f>'Historical Trades'!K1432</x:f>
      </x:c>
      <x:c r="L1432" s="0">
        <x:f>'Historical Trades'!L1432</x:f>
      </x:c>
      <x:c r="M1432" s="0">
        <x:f>'Historical Trades'!M1432</x:f>
      </x:c>
      <x:c r="N1432" s="0">
        <x:f>CLEAN('Historical Trades'!O1432)</x:f>
      </x:c>
      <x:c r="P1432" s="14">
        <x:f>IF(G1432="sell",M1432,-M1432)</x:f>
      </x:c>
      <x:c r="Q1432" s="14">
        <x:f>VLOOKUP(N1432,'Currency Rates'!$A$3:$C$32,3,0)</x:f>
      </x:c>
      <x:c r="R1432" s="0">
        <x:f>IF(A1432="SPUS",0,IF(A1432="FWD",0,P1432/Q1432))</x:f>
      </x:c>
    </x:row>
    <x:row r="1433" spans="1:19" x14ac:dyDescent="0.3">
      <x:c r="A1433" s="0">
        <x:f>'Historical Trades'!A1433</x:f>
      </x:c>
      <x:c r="B1433" s="0">
        <x:f>'Historical Trades'!B1433</x:f>
      </x:c>
      <x:c r="C1433" s="23">
        <x:f>'Historical Trades'!C1433</x:f>
      </x:c>
      <x:c r="D1433" s="0">
        <x:f>'Historical Trades'!D1433</x:f>
      </x:c>
      <x:c r="E1433" s="23">
        <x:f>'Historical Trades'!E1433</x:f>
      </x:c>
      <x:c r="F1433" s="0">
        <x:f>'Historical Trades'!F1433</x:f>
      </x:c>
      <x:c r="G1433" s="0">
        <x:f>'Historical Trades'!G1433</x:f>
      </x:c>
      <x:c r="H1433" s="0">
        <x:f>'Historical Trades'!H1433</x:f>
      </x:c>
      <x:c r="I1433" s="0">
        <x:f>'Historical Trades'!I1433</x:f>
      </x:c>
      <x:c r="J1433" s="0">
        <x:f>'Historical Trades'!J1433</x:f>
      </x:c>
      <x:c r="K1433" s="0">
        <x:f>'Historical Trades'!K1433</x:f>
      </x:c>
      <x:c r="L1433" s="0">
        <x:f>'Historical Trades'!L1433</x:f>
      </x:c>
      <x:c r="M1433" s="0">
        <x:f>'Historical Trades'!M1433</x:f>
      </x:c>
      <x:c r="N1433" s="0">
        <x:f>CLEAN('Historical Trades'!O1433)</x:f>
      </x:c>
      <x:c r="P1433" s="14">
        <x:f>IF(G1433="sell",M1433,-M1433)</x:f>
      </x:c>
      <x:c r="Q1433" s="14">
        <x:f>VLOOKUP(N1433,'Currency Rates'!$A$3:$C$32,3,0)</x:f>
      </x:c>
      <x:c r="R1433" s="0">
        <x:f>IF(A1433="SPUS",0,IF(A1433="FWD",0,P1433/Q1433))</x:f>
      </x:c>
    </x:row>
    <x:row r="1434" spans="1:19" x14ac:dyDescent="0.3">
      <x:c r="A1434" s="0">
        <x:f>'Historical Trades'!A1434</x:f>
      </x:c>
      <x:c r="B1434" s="0">
        <x:f>'Historical Trades'!B1434</x:f>
      </x:c>
      <x:c r="C1434" s="23">
        <x:f>'Historical Trades'!C1434</x:f>
      </x:c>
      <x:c r="D1434" s="0">
        <x:f>'Historical Trades'!D1434</x:f>
      </x:c>
      <x:c r="E1434" s="23">
        <x:f>'Historical Trades'!E1434</x:f>
      </x:c>
      <x:c r="F1434" s="0">
        <x:f>'Historical Trades'!F1434</x:f>
      </x:c>
      <x:c r="G1434" s="0">
        <x:f>'Historical Trades'!G1434</x:f>
      </x:c>
      <x:c r="H1434" s="0">
        <x:f>'Historical Trades'!H1434</x:f>
      </x:c>
      <x:c r="I1434" s="0">
        <x:f>'Historical Trades'!I1434</x:f>
      </x:c>
      <x:c r="J1434" s="0">
        <x:f>'Historical Trades'!J1434</x:f>
      </x:c>
      <x:c r="K1434" s="0">
        <x:f>'Historical Trades'!K1434</x:f>
      </x:c>
      <x:c r="L1434" s="0">
        <x:f>'Historical Trades'!L1434</x:f>
      </x:c>
      <x:c r="M1434" s="0">
        <x:f>'Historical Trades'!M1434</x:f>
      </x:c>
      <x:c r="N1434" s="0">
        <x:f>CLEAN('Historical Trades'!O1434)</x:f>
      </x:c>
      <x:c r="P1434" s="14">
        <x:f>IF(G1434="sell",M1434,-M1434)</x:f>
      </x:c>
      <x:c r="Q1434" s="14">
        <x:f>VLOOKUP(N1434,'Currency Rates'!$A$3:$C$32,3,0)</x:f>
      </x:c>
      <x:c r="R1434" s="0">
        <x:f>IF(A1434="SPUS",0,IF(A1434="FWD",0,P1434/Q1434))</x:f>
      </x:c>
    </x:row>
    <x:row r="1435" spans="1:19" x14ac:dyDescent="0.3">
      <x:c r="A1435" s="0">
        <x:f>'Historical Trades'!A1435</x:f>
      </x:c>
      <x:c r="B1435" s="0">
        <x:f>'Historical Trades'!B1435</x:f>
      </x:c>
      <x:c r="C1435" s="23">
        <x:f>'Historical Trades'!C1435</x:f>
      </x:c>
      <x:c r="D1435" s="0">
        <x:f>'Historical Trades'!D1435</x:f>
      </x:c>
      <x:c r="E1435" s="23">
        <x:f>'Historical Trades'!E1435</x:f>
      </x:c>
      <x:c r="F1435" s="0">
        <x:f>'Historical Trades'!F1435</x:f>
      </x:c>
      <x:c r="G1435" s="0">
        <x:f>'Historical Trades'!G1435</x:f>
      </x:c>
      <x:c r="H1435" s="0">
        <x:f>'Historical Trades'!H1435</x:f>
      </x:c>
      <x:c r="I1435" s="0">
        <x:f>'Historical Trades'!I1435</x:f>
      </x:c>
      <x:c r="J1435" s="0">
        <x:f>'Historical Trades'!J1435</x:f>
      </x:c>
      <x:c r="K1435" s="0">
        <x:f>'Historical Trades'!K1435</x:f>
      </x:c>
      <x:c r="L1435" s="0">
        <x:f>'Historical Trades'!L1435</x:f>
      </x:c>
      <x:c r="M1435" s="0">
        <x:f>'Historical Trades'!M1435</x:f>
      </x:c>
      <x:c r="N1435" s="0">
        <x:f>CLEAN('Historical Trades'!O1435)</x:f>
      </x:c>
      <x:c r="P1435" s="14">
        <x:f>IF(G1435="sell",M1435,-M1435)</x:f>
      </x:c>
      <x:c r="Q1435" s="14">
        <x:f>VLOOKUP(N1435,'Currency Rates'!$A$3:$C$32,3,0)</x:f>
      </x:c>
      <x:c r="R1435" s="0">
        <x:f>IF(A1435="SPUS",0,IF(A1435="FWD",0,P1435/Q1435))</x:f>
      </x:c>
    </x:row>
    <x:row r="1436" spans="1:19" x14ac:dyDescent="0.3">
      <x:c r="A1436" s="0">
        <x:f>'Historical Trades'!A1436</x:f>
      </x:c>
      <x:c r="B1436" s="0">
        <x:f>'Historical Trades'!B1436</x:f>
      </x:c>
      <x:c r="C1436" s="23">
        <x:f>'Historical Trades'!C1436</x:f>
      </x:c>
      <x:c r="D1436" s="0">
        <x:f>'Historical Trades'!D1436</x:f>
      </x:c>
      <x:c r="E1436" s="23">
        <x:f>'Historical Trades'!E1436</x:f>
      </x:c>
      <x:c r="F1436" s="0">
        <x:f>'Historical Trades'!F1436</x:f>
      </x:c>
      <x:c r="G1436" s="0">
        <x:f>'Historical Trades'!G1436</x:f>
      </x:c>
      <x:c r="H1436" s="0">
        <x:f>'Historical Trades'!H1436</x:f>
      </x:c>
      <x:c r="I1436" s="0">
        <x:f>'Historical Trades'!I1436</x:f>
      </x:c>
      <x:c r="J1436" s="0">
        <x:f>'Historical Trades'!J1436</x:f>
      </x:c>
      <x:c r="K1436" s="0">
        <x:f>'Historical Trades'!K1436</x:f>
      </x:c>
      <x:c r="L1436" s="0">
        <x:f>'Historical Trades'!L1436</x:f>
      </x:c>
      <x:c r="M1436" s="0">
        <x:f>'Historical Trades'!M1436</x:f>
      </x:c>
      <x:c r="N1436" s="0">
        <x:f>CLEAN('Historical Trades'!O1436)</x:f>
      </x:c>
      <x:c r="P1436" s="14">
        <x:f>IF(G1436="sell",M1436,-M1436)</x:f>
      </x:c>
      <x:c r="Q1436" s="14">
        <x:f>VLOOKUP(N1436,'Currency Rates'!$A$3:$C$32,3,0)</x:f>
      </x:c>
      <x:c r="R1436" s="0">
        <x:f>IF(A1436="SPUS",0,IF(A1436="FWD",0,P1436/Q1436))</x:f>
      </x:c>
    </x:row>
    <x:row r="1437" spans="1:19" x14ac:dyDescent="0.3">
      <x:c r="A1437" s="0">
        <x:f>'Historical Trades'!A1437</x:f>
      </x:c>
      <x:c r="B1437" s="0">
        <x:f>'Historical Trades'!B1437</x:f>
      </x:c>
      <x:c r="C1437" s="23">
        <x:f>'Historical Trades'!C1437</x:f>
      </x:c>
      <x:c r="D1437" s="0">
        <x:f>'Historical Trades'!D1437</x:f>
      </x:c>
      <x:c r="E1437" s="23">
        <x:f>'Historical Trades'!E1437</x:f>
      </x:c>
      <x:c r="F1437" s="0">
        <x:f>'Historical Trades'!F1437</x:f>
      </x:c>
      <x:c r="G1437" s="0">
        <x:f>'Historical Trades'!G1437</x:f>
      </x:c>
      <x:c r="H1437" s="0">
        <x:f>'Historical Trades'!H1437</x:f>
      </x:c>
      <x:c r="I1437" s="0">
        <x:f>'Historical Trades'!I1437</x:f>
      </x:c>
      <x:c r="J1437" s="0">
        <x:f>'Historical Trades'!J1437</x:f>
      </x:c>
      <x:c r="K1437" s="0">
        <x:f>'Historical Trades'!K1437</x:f>
      </x:c>
      <x:c r="L1437" s="0">
        <x:f>'Historical Trades'!L1437</x:f>
      </x:c>
      <x:c r="M1437" s="0">
        <x:f>'Historical Trades'!M1437</x:f>
      </x:c>
      <x:c r="N1437" s="0">
        <x:f>CLEAN('Historical Trades'!O1437)</x:f>
      </x:c>
      <x:c r="P1437" s="14">
        <x:f>IF(G1437="sell",M1437,-M1437)</x:f>
      </x:c>
      <x:c r="Q1437" s="14">
        <x:f>VLOOKUP(N1437,'Currency Rates'!$A$3:$C$32,3,0)</x:f>
      </x:c>
      <x:c r="R1437" s="0">
        <x:f>IF(A1437="SPUS",0,IF(A1437="FWD",0,P1437/Q1437))</x:f>
      </x:c>
    </x:row>
    <x:row r="1438" spans="1:19" x14ac:dyDescent="0.3">
      <x:c r="A1438" s="0">
        <x:f>'Historical Trades'!A1438</x:f>
      </x:c>
      <x:c r="B1438" s="0">
        <x:f>'Historical Trades'!B1438</x:f>
      </x:c>
      <x:c r="C1438" s="23">
        <x:f>'Historical Trades'!C1438</x:f>
      </x:c>
      <x:c r="D1438" s="0">
        <x:f>'Historical Trades'!D1438</x:f>
      </x:c>
      <x:c r="E1438" s="23">
        <x:f>'Historical Trades'!E1438</x:f>
      </x:c>
      <x:c r="F1438" s="0">
        <x:f>'Historical Trades'!F1438</x:f>
      </x:c>
      <x:c r="G1438" s="0">
        <x:f>'Historical Trades'!G1438</x:f>
      </x:c>
      <x:c r="H1438" s="0">
        <x:f>'Historical Trades'!H1438</x:f>
      </x:c>
      <x:c r="I1438" s="0">
        <x:f>'Historical Trades'!I1438</x:f>
      </x:c>
      <x:c r="J1438" s="0">
        <x:f>'Historical Trades'!J1438</x:f>
      </x:c>
      <x:c r="K1438" s="0">
        <x:f>'Historical Trades'!K1438</x:f>
      </x:c>
      <x:c r="L1438" s="0">
        <x:f>'Historical Trades'!L1438</x:f>
      </x:c>
      <x:c r="M1438" s="0">
        <x:f>'Historical Trades'!M1438</x:f>
      </x:c>
      <x:c r="N1438" s="0">
        <x:f>CLEAN('Historical Trades'!O1438)</x:f>
      </x:c>
      <x:c r="P1438" s="14">
        <x:f>IF(G1438="sell",M1438,-M1438)</x:f>
      </x:c>
      <x:c r="Q1438" s="14">
        <x:f>VLOOKUP(N1438,'Currency Rates'!$A$3:$C$32,3,0)</x:f>
      </x:c>
      <x:c r="R1438" s="0">
        <x:f>IF(A1438="SPUS",0,IF(A1438="FWD",0,P1438/Q1438))</x:f>
      </x:c>
    </x:row>
    <x:row r="1439" spans="1:19" x14ac:dyDescent="0.3">
      <x:c r="A1439" s="0">
        <x:f>'Historical Trades'!A1439</x:f>
      </x:c>
      <x:c r="B1439" s="0">
        <x:f>'Historical Trades'!B1439</x:f>
      </x:c>
      <x:c r="C1439" s="23">
        <x:f>'Historical Trades'!C1439</x:f>
      </x:c>
      <x:c r="D1439" s="0">
        <x:f>'Historical Trades'!D1439</x:f>
      </x:c>
      <x:c r="E1439" s="23">
        <x:f>'Historical Trades'!E1439</x:f>
      </x:c>
      <x:c r="F1439" s="0">
        <x:f>'Historical Trades'!F1439</x:f>
      </x:c>
      <x:c r="G1439" s="0">
        <x:f>'Historical Trades'!G1439</x:f>
      </x:c>
      <x:c r="H1439" s="0">
        <x:f>'Historical Trades'!H1439</x:f>
      </x:c>
      <x:c r="I1439" s="0">
        <x:f>'Historical Trades'!I1439</x:f>
      </x:c>
      <x:c r="J1439" s="0">
        <x:f>'Historical Trades'!J1439</x:f>
      </x:c>
      <x:c r="K1439" s="0">
        <x:f>'Historical Trades'!K1439</x:f>
      </x:c>
      <x:c r="L1439" s="0">
        <x:f>'Historical Trades'!L1439</x:f>
      </x:c>
      <x:c r="M1439" s="0">
        <x:f>'Historical Trades'!M1439</x:f>
      </x:c>
      <x:c r="N1439" s="0">
        <x:f>CLEAN('Historical Trades'!O1439)</x:f>
      </x:c>
      <x:c r="P1439" s="14">
        <x:f>IF(G1439="sell",M1439,-M1439)</x:f>
      </x:c>
      <x:c r="Q1439" s="14">
        <x:f>VLOOKUP(N1439,'Currency Rates'!$A$3:$C$32,3,0)</x:f>
      </x:c>
      <x:c r="R1439" s="0">
        <x:f>IF(A1439="SPUS",0,IF(A1439="FWD",0,P1439/Q1439))</x:f>
      </x:c>
    </x:row>
    <x:row r="1440" spans="1:19" x14ac:dyDescent="0.3">
      <x:c r="A1440" s="0">
        <x:f>'Historical Trades'!A1440</x:f>
      </x:c>
      <x:c r="B1440" s="0">
        <x:f>'Historical Trades'!B1440</x:f>
      </x:c>
      <x:c r="C1440" s="23">
        <x:f>'Historical Trades'!C1440</x:f>
      </x:c>
      <x:c r="D1440" s="0">
        <x:f>'Historical Trades'!D1440</x:f>
      </x:c>
      <x:c r="E1440" s="23">
        <x:f>'Historical Trades'!E1440</x:f>
      </x:c>
      <x:c r="F1440" s="0">
        <x:f>'Historical Trades'!F1440</x:f>
      </x:c>
      <x:c r="G1440" s="0">
        <x:f>'Historical Trades'!G1440</x:f>
      </x:c>
      <x:c r="H1440" s="0">
        <x:f>'Historical Trades'!H1440</x:f>
      </x:c>
      <x:c r="I1440" s="0">
        <x:f>'Historical Trades'!I1440</x:f>
      </x:c>
      <x:c r="J1440" s="0">
        <x:f>'Historical Trades'!J1440</x:f>
      </x:c>
      <x:c r="K1440" s="0">
        <x:f>'Historical Trades'!K1440</x:f>
      </x:c>
      <x:c r="L1440" s="0">
        <x:f>'Historical Trades'!L1440</x:f>
      </x:c>
      <x:c r="M1440" s="0">
        <x:f>'Historical Trades'!M1440</x:f>
      </x:c>
      <x:c r="N1440" s="0">
        <x:f>CLEAN('Historical Trades'!O1440)</x:f>
      </x:c>
      <x:c r="P1440" s="14">
        <x:f>IF(G1440="sell",M1440,-M1440)</x:f>
      </x:c>
      <x:c r="Q1440" s="14">
        <x:f>VLOOKUP(N1440,'Currency Rates'!$A$3:$C$32,3,0)</x:f>
      </x:c>
      <x:c r="R1440" s="0">
        <x:f>IF(A1440="SPUS",0,IF(A1440="FWD",0,P1440/Q1440))</x:f>
      </x:c>
    </x:row>
    <x:row r="1441" spans="1:19" x14ac:dyDescent="0.3">
      <x:c r="A1441" s="0">
        <x:f>'Historical Trades'!A1441</x:f>
      </x:c>
      <x:c r="B1441" s="0">
        <x:f>'Historical Trades'!B1441</x:f>
      </x:c>
      <x:c r="C1441" s="23">
        <x:f>'Historical Trades'!C1441</x:f>
      </x:c>
      <x:c r="D1441" s="0">
        <x:f>'Historical Trades'!D1441</x:f>
      </x:c>
      <x:c r="E1441" s="23">
        <x:f>'Historical Trades'!E1441</x:f>
      </x:c>
      <x:c r="F1441" s="0">
        <x:f>'Historical Trades'!F1441</x:f>
      </x:c>
      <x:c r="G1441" s="0">
        <x:f>'Historical Trades'!G1441</x:f>
      </x:c>
      <x:c r="H1441" s="0">
        <x:f>'Historical Trades'!H1441</x:f>
      </x:c>
      <x:c r="I1441" s="0">
        <x:f>'Historical Trades'!I1441</x:f>
      </x:c>
      <x:c r="J1441" s="0">
        <x:f>'Historical Trades'!J1441</x:f>
      </x:c>
      <x:c r="K1441" s="0">
        <x:f>'Historical Trades'!K1441</x:f>
      </x:c>
      <x:c r="L1441" s="0">
        <x:f>'Historical Trades'!L1441</x:f>
      </x:c>
      <x:c r="M1441" s="0">
        <x:f>'Historical Trades'!M1441</x:f>
      </x:c>
      <x:c r="N1441" s="0">
        <x:f>CLEAN('Historical Trades'!O1441)</x:f>
      </x:c>
      <x:c r="P1441" s="14">
        <x:f>IF(G1441="sell",M1441,-M1441)</x:f>
      </x:c>
      <x:c r="Q1441" s="14">
        <x:f>VLOOKUP(N1441,'Currency Rates'!$A$3:$C$32,3,0)</x:f>
      </x:c>
      <x:c r="R1441" s="0">
        <x:f>IF(A1441="SPUS",0,IF(A1441="FWD",0,P1441/Q1441))</x:f>
      </x:c>
    </x:row>
    <x:row r="1442" spans="1:19" x14ac:dyDescent="0.3">
      <x:c r="A1442" s="0">
        <x:f>'Historical Trades'!A1442</x:f>
      </x:c>
      <x:c r="B1442" s="0">
        <x:f>'Historical Trades'!B1442</x:f>
      </x:c>
      <x:c r="C1442" s="23">
        <x:f>'Historical Trades'!C1442</x:f>
      </x:c>
      <x:c r="D1442" s="0">
        <x:f>'Historical Trades'!D1442</x:f>
      </x:c>
      <x:c r="E1442" s="23">
        <x:f>'Historical Trades'!E1442</x:f>
      </x:c>
      <x:c r="F1442" s="0">
        <x:f>'Historical Trades'!F1442</x:f>
      </x:c>
      <x:c r="G1442" s="0">
        <x:f>'Historical Trades'!G1442</x:f>
      </x:c>
      <x:c r="H1442" s="0">
        <x:f>'Historical Trades'!H1442</x:f>
      </x:c>
      <x:c r="I1442" s="0">
        <x:f>'Historical Trades'!I1442</x:f>
      </x:c>
      <x:c r="J1442" s="0">
        <x:f>'Historical Trades'!J1442</x:f>
      </x:c>
      <x:c r="K1442" s="0">
        <x:f>'Historical Trades'!K1442</x:f>
      </x:c>
      <x:c r="L1442" s="0">
        <x:f>'Historical Trades'!L1442</x:f>
      </x:c>
      <x:c r="M1442" s="0">
        <x:f>'Historical Trades'!M1442</x:f>
      </x:c>
      <x:c r="N1442" s="0">
        <x:f>CLEAN('Historical Trades'!O1442)</x:f>
      </x:c>
      <x:c r="P1442" s="14">
        <x:f>IF(G1442="sell",M1442,-M1442)</x:f>
      </x:c>
      <x:c r="Q1442" s="14">
        <x:f>VLOOKUP(N1442,'Currency Rates'!$A$3:$C$32,3,0)</x:f>
      </x:c>
      <x:c r="R1442" s="0">
        <x:f>IF(A1442="SPUS",0,IF(A1442="FWD",0,P1442/Q1442))</x:f>
      </x:c>
    </x:row>
    <x:row r="1443" spans="1:19" x14ac:dyDescent="0.3">
      <x:c r="A1443" s="0">
        <x:f>'Historical Trades'!A1443</x:f>
      </x:c>
      <x:c r="B1443" s="0">
        <x:f>'Historical Trades'!B1443</x:f>
      </x:c>
      <x:c r="C1443" s="23">
        <x:f>'Historical Trades'!C1443</x:f>
      </x:c>
      <x:c r="D1443" s="0">
        <x:f>'Historical Trades'!D1443</x:f>
      </x:c>
      <x:c r="E1443" s="23">
        <x:f>'Historical Trades'!E1443</x:f>
      </x:c>
      <x:c r="F1443" s="0">
        <x:f>'Historical Trades'!F1443</x:f>
      </x:c>
      <x:c r="G1443" s="0">
        <x:f>'Historical Trades'!G1443</x:f>
      </x:c>
      <x:c r="H1443" s="0">
        <x:f>'Historical Trades'!H1443</x:f>
      </x:c>
      <x:c r="I1443" s="0">
        <x:f>'Historical Trades'!I1443</x:f>
      </x:c>
      <x:c r="J1443" s="0">
        <x:f>'Historical Trades'!J1443</x:f>
      </x:c>
      <x:c r="K1443" s="0">
        <x:f>'Historical Trades'!K1443</x:f>
      </x:c>
      <x:c r="L1443" s="0">
        <x:f>'Historical Trades'!L1443</x:f>
      </x:c>
      <x:c r="M1443" s="0">
        <x:f>'Historical Trades'!M1443</x:f>
      </x:c>
      <x:c r="N1443" s="0">
        <x:f>CLEAN('Historical Trades'!O1443)</x:f>
      </x:c>
      <x:c r="P1443" s="14">
        <x:f>IF(G1443="sell",M1443,-M1443)</x:f>
      </x:c>
      <x:c r="Q1443" s="14">
        <x:f>VLOOKUP(N1443,'Currency Rates'!$A$3:$C$32,3,0)</x:f>
      </x:c>
      <x:c r="R1443" s="0">
        <x:f>IF(A1443="SPUS",0,IF(A1443="FWD",0,P1443/Q1443))</x:f>
      </x:c>
    </x:row>
    <x:row r="1444" spans="1:19" x14ac:dyDescent="0.3">
      <x:c r="A1444" s="0">
        <x:f>'Historical Trades'!A1444</x:f>
      </x:c>
      <x:c r="B1444" s="0">
        <x:f>'Historical Trades'!B1444</x:f>
      </x:c>
      <x:c r="C1444" s="23">
        <x:f>'Historical Trades'!C1444</x:f>
      </x:c>
      <x:c r="D1444" s="0">
        <x:f>'Historical Trades'!D1444</x:f>
      </x:c>
      <x:c r="E1444" s="23">
        <x:f>'Historical Trades'!E1444</x:f>
      </x:c>
      <x:c r="F1444" s="0">
        <x:f>'Historical Trades'!F1444</x:f>
      </x:c>
      <x:c r="G1444" s="0">
        <x:f>'Historical Trades'!G1444</x:f>
      </x:c>
      <x:c r="H1444" s="0">
        <x:f>'Historical Trades'!H1444</x:f>
      </x:c>
      <x:c r="I1444" s="0">
        <x:f>'Historical Trades'!I1444</x:f>
      </x:c>
      <x:c r="J1444" s="0">
        <x:f>'Historical Trades'!J1444</x:f>
      </x:c>
      <x:c r="K1444" s="0">
        <x:f>'Historical Trades'!K1444</x:f>
      </x:c>
      <x:c r="L1444" s="0">
        <x:f>'Historical Trades'!L1444</x:f>
      </x:c>
      <x:c r="M1444" s="0">
        <x:f>'Historical Trades'!M1444</x:f>
      </x:c>
      <x:c r="N1444" s="0">
        <x:f>CLEAN('Historical Trades'!O1444)</x:f>
      </x:c>
      <x:c r="P1444" s="14">
        <x:f>IF(G1444="sell",M1444,-M1444)</x:f>
      </x:c>
      <x:c r="Q1444" s="14">
        <x:f>VLOOKUP(N1444,'Currency Rates'!$A$3:$C$32,3,0)</x:f>
      </x:c>
      <x:c r="R1444" s="0">
        <x:f>IF(A1444="SPUS",0,IF(A1444="FWD",0,P1444/Q1444))</x:f>
      </x:c>
    </x:row>
    <x:row r="1445" spans="1:19" x14ac:dyDescent="0.3">
      <x:c r="A1445" s="0">
        <x:f>'Historical Trades'!A1445</x:f>
      </x:c>
      <x:c r="B1445" s="0">
        <x:f>'Historical Trades'!B1445</x:f>
      </x:c>
      <x:c r="C1445" s="23">
        <x:f>'Historical Trades'!C1445</x:f>
      </x:c>
      <x:c r="D1445" s="0">
        <x:f>'Historical Trades'!D1445</x:f>
      </x:c>
      <x:c r="E1445" s="23">
        <x:f>'Historical Trades'!E1445</x:f>
      </x:c>
      <x:c r="F1445" s="0">
        <x:f>'Historical Trades'!F1445</x:f>
      </x:c>
      <x:c r="G1445" s="0">
        <x:f>'Historical Trades'!G1445</x:f>
      </x:c>
      <x:c r="H1445" s="0">
        <x:f>'Historical Trades'!H1445</x:f>
      </x:c>
      <x:c r="I1445" s="0">
        <x:f>'Historical Trades'!I1445</x:f>
      </x:c>
      <x:c r="J1445" s="0">
        <x:f>'Historical Trades'!J1445</x:f>
      </x:c>
      <x:c r="K1445" s="0">
        <x:f>'Historical Trades'!K1445</x:f>
      </x:c>
      <x:c r="L1445" s="0">
        <x:f>'Historical Trades'!L1445</x:f>
      </x:c>
      <x:c r="M1445" s="0">
        <x:f>'Historical Trades'!M1445</x:f>
      </x:c>
      <x:c r="N1445" s="0">
        <x:f>CLEAN('Historical Trades'!O1445)</x:f>
      </x:c>
      <x:c r="P1445" s="14">
        <x:f>IF(G1445="sell",M1445,-M1445)</x:f>
      </x:c>
      <x:c r="Q1445" s="14">
        <x:f>VLOOKUP(N1445,'Currency Rates'!$A$3:$C$32,3,0)</x:f>
      </x:c>
      <x:c r="R1445" s="0">
        <x:f>IF(A1445="SPUS",0,IF(A1445="FWD",0,P1445/Q1445))</x:f>
      </x:c>
    </x:row>
    <x:row r="1446" spans="1:19" x14ac:dyDescent="0.3">
      <x:c r="A1446" s="0">
        <x:f>'Historical Trades'!A1446</x:f>
      </x:c>
      <x:c r="B1446" s="0">
        <x:f>'Historical Trades'!B1446</x:f>
      </x:c>
      <x:c r="C1446" s="23">
        <x:f>'Historical Trades'!C1446</x:f>
      </x:c>
      <x:c r="D1446" s="0">
        <x:f>'Historical Trades'!D1446</x:f>
      </x:c>
      <x:c r="E1446" s="23">
        <x:f>'Historical Trades'!E1446</x:f>
      </x:c>
      <x:c r="F1446" s="0">
        <x:f>'Historical Trades'!F1446</x:f>
      </x:c>
      <x:c r="G1446" s="0">
        <x:f>'Historical Trades'!G1446</x:f>
      </x:c>
      <x:c r="H1446" s="0">
        <x:f>'Historical Trades'!H1446</x:f>
      </x:c>
      <x:c r="I1446" s="0">
        <x:f>'Historical Trades'!I1446</x:f>
      </x:c>
      <x:c r="J1446" s="0">
        <x:f>'Historical Trades'!J1446</x:f>
      </x:c>
      <x:c r="K1446" s="0">
        <x:f>'Historical Trades'!K1446</x:f>
      </x:c>
      <x:c r="L1446" s="0">
        <x:f>'Historical Trades'!L1446</x:f>
      </x:c>
      <x:c r="M1446" s="0">
        <x:f>'Historical Trades'!M1446</x:f>
      </x:c>
      <x:c r="N1446" s="0">
        <x:f>CLEAN('Historical Trades'!O1446)</x:f>
      </x:c>
      <x:c r="P1446" s="14">
        <x:f>IF(G1446="sell",M1446,-M1446)</x:f>
      </x:c>
      <x:c r="Q1446" s="14">
        <x:f>VLOOKUP(N1446,'Currency Rates'!$A$3:$C$32,3,0)</x:f>
      </x:c>
      <x:c r="R1446" s="0">
        <x:f>IF(A1446="SPUS",0,IF(A1446="FWD",0,P1446/Q1446))</x:f>
      </x:c>
    </x:row>
    <x:row r="1447" spans="1:19" x14ac:dyDescent="0.3">
      <x:c r="A1447" s="0">
        <x:f>'Historical Trades'!A1447</x:f>
      </x:c>
      <x:c r="B1447" s="0">
        <x:f>'Historical Trades'!B1447</x:f>
      </x:c>
      <x:c r="C1447" s="23">
        <x:f>'Historical Trades'!C1447</x:f>
      </x:c>
      <x:c r="D1447" s="0">
        <x:f>'Historical Trades'!D1447</x:f>
      </x:c>
      <x:c r="E1447" s="23">
        <x:f>'Historical Trades'!E1447</x:f>
      </x:c>
      <x:c r="F1447" s="0">
        <x:f>'Historical Trades'!F1447</x:f>
      </x:c>
      <x:c r="G1447" s="0">
        <x:f>'Historical Trades'!G1447</x:f>
      </x:c>
      <x:c r="H1447" s="0">
        <x:f>'Historical Trades'!H1447</x:f>
      </x:c>
      <x:c r="I1447" s="0">
        <x:f>'Historical Trades'!I1447</x:f>
      </x:c>
      <x:c r="J1447" s="0">
        <x:f>'Historical Trades'!J1447</x:f>
      </x:c>
      <x:c r="K1447" s="0">
        <x:f>'Historical Trades'!K1447</x:f>
      </x:c>
      <x:c r="L1447" s="0">
        <x:f>'Historical Trades'!L1447</x:f>
      </x:c>
      <x:c r="M1447" s="0">
        <x:f>'Historical Trades'!M1447</x:f>
      </x:c>
      <x:c r="N1447" s="0">
        <x:f>CLEAN('Historical Trades'!O1447)</x:f>
      </x:c>
      <x:c r="P1447" s="14">
        <x:f>IF(G1447="sell",M1447,-M1447)</x:f>
      </x:c>
      <x:c r="Q1447" s="14">
        <x:f>VLOOKUP(N1447,'Currency Rates'!$A$3:$C$32,3,0)</x:f>
      </x:c>
      <x:c r="R1447" s="0">
        <x:f>IF(A1447="SPUS",0,IF(A1447="FWD",0,P1447/Q1447))</x:f>
      </x:c>
    </x:row>
    <x:row r="1448" spans="1:19" x14ac:dyDescent="0.3">
      <x:c r="A1448" s="0">
        <x:f>'Historical Trades'!A1448</x:f>
      </x:c>
      <x:c r="B1448" s="0">
        <x:f>'Historical Trades'!B1448</x:f>
      </x:c>
      <x:c r="C1448" s="23">
        <x:f>'Historical Trades'!C1448</x:f>
      </x:c>
      <x:c r="D1448" s="0">
        <x:f>'Historical Trades'!D1448</x:f>
      </x:c>
      <x:c r="E1448" s="23">
        <x:f>'Historical Trades'!E1448</x:f>
      </x:c>
      <x:c r="F1448" s="0">
        <x:f>'Historical Trades'!F1448</x:f>
      </x:c>
      <x:c r="G1448" s="0">
        <x:f>'Historical Trades'!G1448</x:f>
      </x:c>
      <x:c r="H1448" s="0">
        <x:f>'Historical Trades'!H1448</x:f>
      </x:c>
      <x:c r="I1448" s="0">
        <x:f>'Historical Trades'!I1448</x:f>
      </x:c>
      <x:c r="J1448" s="0">
        <x:f>'Historical Trades'!J1448</x:f>
      </x:c>
      <x:c r="K1448" s="0">
        <x:f>'Historical Trades'!K1448</x:f>
      </x:c>
      <x:c r="L1448" s="0">
        <x:f>'Historical Trades'!L1448</x:f>
      </x:c>
      <x:c r="M1448" s="0">
        <x:f>'Historical Trades'!M1448</x:f>
      </x:c>
      <x:c r="N1448" s="0">
        <x:f>CLEAN('Historical Trades'!O1448)</x:f>
      </x:c>
      <x:c r="P1448" s="14">
        <x:f>IF(G1448="sell",M1448,-M1448)</x:f>
      </x:c>
      <x:c r="Q1448" s="14">
        <x:f>VLOOKUP(N1448,'Currency Rates'!$A$3:$C$32,3,0)</x:f>
      </x:c>
      <x:c r="R1448" s="0">
        <x:f>IF(A1448="SPUS",0,IF(A1448="FWD",0,P1448/Q1448))</x:f>
      </x:c>
    </x:row>
    <x:row r="1449" spans="1:19" x14ac:dyDescent="0.3">
      <x:c r="A1449" s="0">
        <x:f>'Historical Trades'!A1449</x:f>
      </x:c>
      <x:c r="B1449" s="0">
        <x:f>'Historical Trades'!B1449</x:f>
      </x:c>
      <x:c r="C1449" s="23">
        <x:f>'Historical Trades'!C1449</x:f>
      </x:c>
      <x:c r="D1449" s="0">
        <x:f>'Historical Trades'!D1449</x:f>
      </x:c>
      <x:c r="E1449" s="23">
        <x:f>'Historical Trades'!E1449</x:f>
      </x:c>
      <x:c r="F1449" s="0">
        <x:f>'Historical Trades'!F1449</x:f>
      </x:c>
      <x:c r="G1449" s="0">
        <x:f>'Historical Trades'!G1449</x:f>
      </x:c>
      <x:c r="H1449" s="0">
        <x:f>'Historical Trades'!H1449</x:f>
      </x:c>
      <x:c r="I1449" s="0">
        <x:f>'Historical Trades'!I1449</x:f>
      </x:c>
      <x:c r="J1449" s="0">
        <x:f>'Historical Trades'!J1449</x:f>
      </x:c>
      <x:c r="K1449" s="0">
        <x:f>'Historical Trades'!K1449</x:f>
      </x:c>
      <x:c r="L1449" s="0">
        <x:f>'Historical Trades'!L1449</x:f>
      </x:c>
      <x:c r="M1449" s="0">
        <x:f>'Historical Trades'!M1449</x:f>
      </x:c>
      <x:c r="N1449" s="0">
        <x:f>CLEAN('Historical Trades'!O1449)</x:f>
      </x:c>
      <x:c r="P1449" s="14">
        <x:f>IF(G1449="sell",M1449,-M1449)</x:f>
      </x:c>
      <x:c r="Q1449" s="14">
        <x:f>VLOOKUP(N1449,'Currency Rates'!$A$3:$C$32,3,0)</x:f>
      </x:c>
      <x:c r="R1449" s="0">
        <x:f>IF(A1449="SPUS",0,IF(A1449="FWD",0,P1449/Q1449))</x:f>
      </x:c>
    </x:row>
    <x:row r="1450" spans="1:19" x14ac:dyDescent="0.3">
      <x:c r="A1450" s="0">
        <x:f>'Historical Trades'!A1450</x:f>
      </x:c>
      <x:c r="B1450" s="0">
        <x:f>'Historical Trades'!B1450</x:f>
      </x:c>
      <x:c r="C1450" s="23">
        <x:f>'Historical Trades'!C1450</x:f>
      </x:c>
      <x:c r="D1450" s="0">
        <x:f>'Historical Trades'!D1450</x:f>
      </x:c>
      <x:c r="E1450" s="23">
        <x:f>'Historical Trades'!E1450</x:f>
      </x:c>
      <x:c r="F1450" s="0">
        <x:f>'Historical Trades'!F1450</x:f>
      </x:c>
      <x:c r="G1450" s="0">
        <x:f>'Historical Trades'!G1450</x:f>
      </x:c>
      <x:c r="H1450" s="0">
        <x:f>'Historical Trades'!H1450</x:f>
      </x:c>
      <x:c r="I1450" s="0">
        <x:f>'Historical Trades'!I1450</x:f>
      </x:c>
      <x:c r="J1450" s="0">
        <x:f>'Historical Trades'!J1450</x:f>
      </x:c>
      <x:c r="K1450" s="0">
        <x:f>'Historical Trades'!K1450</x:f>
      </x:c>
      <x:c r="L1450" s="0">
        <x:f>'Historical Trades'!L1450</x:f>
      </x:c>
      <x:c r="M1450" s="0">
        <x:f>'Historical Trades'!M1450</x:f>
      </x:c>
      <x:c r="N1450" s="0">
        <x:f>CLEAN('Historical Trades'!O1450)</x:f>
      </x:c>
      <x:c r="P1450" s="14">
        <x:f>IF(G1450="sell",M1450,-M1450)</x:f>
      </x:c>
      <x:c r="Q1450" s="14">
        <x:f>VLOOKUP(N1450,'Currency Rates'!$A$3:$C$32,3,0)</x:f>
      </x:c>
      <x:c r="R1450" s="0">
        <x:f>IF(A1450="SPUS",0,IF(A1450="FWD",0,P1450/Q1450))</x:f>
      </x:c>
    </x:row>
    <x:row r="1451" spans="1:19" x14ac:dyDescent="0.3">
      <x:c r="A1451" s="0">
        <x:f>'Historical Trades'!A1451</x:f>
      </x:c>
      <x:c r="B1451" s="0">
        <x:f>'Historical Trades'!B1451</x:f>
      </x:c>
      <x:c r="C1451" s="23">
        <x:f>'Historical Trades'!C1451</x:f>
      </x:c>
      <x:c r="D1451" s="0">
        <x:f>'Historical Trades'!D1451</x:f>
      </x:c>
      <x:c r="E1451" s="23">
        <x:f>'Historical Trades'!E1451</x:f>
      </x:c>
      <x:c r="F1451" s="0">
        <x:f>'Historical Trades'!F1451</x:f>
      </x:c>
      <x:c r="G1451" s="0">
        <x:f>'Historical Trades'!G1451</x:f>
      </x:c>
      <x:c r="H1451" s="0">
        <x:f>'Historical Trades'!H1451</x:f>
      </x:c>
      <x:c r="I1451" s="0">
        <x:f>'Historical Trades'!I1451</x:f>
      </x:c>
      <x:c r="J1451" s="0">
        <x:f>'Historical Trades'!J1451</x:f>
      </x:c>
      <x:c r="K1451" s="0">
        <x:f>'Historical Trades'!K1451</x:f>
      </x:c>
      <x:c r="L1451" s="0">
        <x:f>'Historical Trades'!L1451</x:f>
      </x:c>
      <x:c r="M1451" s="0">
        <x:f>'Historical Trades'!M1451</x:f>
      </x:c>
      <x:c r="N1451" s="0">
        <x:f>CLEAN('Historical Trades'!O1451)</x:f>
      </x:c>
      <x:c r="P1451" s="14">
        <x:f>IF(G1451="sell",M1451,-M1451)</x:f>
      </x:c>
      <x:c r="Q1451" s="14">
        <x:f>VLOOKUP(N1451,'Currency Rates'!$A$3:$C$32,3,0)</x:f>
      </x:c>
      <x:c r="R1451" s="0">
        <x:f>IF(A1451="SPUS",0,IF(A1451="FWD",0,P1451/Q1451))</x:f>
      </x:c>
    </x:row>
    <x:row r="1452" spans="1:19" x14ac:dyDescent="0.3">
      <x:c r="A1452" s="0">
        <x:f>'Historical Trades'!A1452</x:f>
      </x:c>
      <x:c r="B1452" s="0">
        <x:f>'Historical Trades'!B1452</x:f>
      </x:c>
      <x:c r="C1452" s="23">
        <x:f>'Historical Trades'!C1452</x:f>
      </x:c>
      <x:c r="D1452" s="0">
        <x:f>'Historical Trades'!D1452</x:f>
      </x:c>
      <x:c r="E1452" s="23">
        <x:f>'Historical Trades'!E1452</x:f>
      </x:c>
      <x:c r="F1452" s="0">
        <x:f>'Historical Trades'!F1452</x:f>
      </x:c>
      <x:c r="G1452" s="0">
        <x:f>'Historical Trades'!G1452</x:f>
      </x:c>
      <x:c r="H1452" s="0">
        <x:f>'Historical Trades'!H1452</x:f>
      </x:c>
      <x:c r="I1452" s="0">
        <x:f>'Historical Trades'!I1452</x:f>
      </x:c>
      <x:c r="J1452" s="0">
        <x:f>'Historical Trades'!J1452</x:f>
      </x:c>
      <x:c r="K1452" s="0">
        <x:f>'Historical Trades'!K1452</x:f>
      </x:c>
      <x:c r="L1452" s="0">
        <x:f>'Historical Trades'!L1452</x:f>
      </x:c>
      <x:c r="M1452" s="0">
        <x:f>'Historical Trades'!M1452</x:f>
      </x:c>
      <x:c r="N1452" s="0">
        <x:f>CLEAN('Historical Trades'!O1452)</x:f>
      </x:c>
      <x:c r="P1452" s="14">
        <x:f>IF(G1452="sell",M1452,-M1452)</x:f>
      </x:c>
      <x:c r="Q1452" s="14">
        <x:f>VLOOKUP(N1452,'Currency Rates'!$A$3:$C$32,3,0)</x:f>
      </x:c>
      <x:c r="R1452" s="0">
        <x:f>IF(A1452="SPUS",0,IF(A1452="FWD",0,P1452/Q1452))</x:f>
      </x:c>
    </x:row>
    <x:row r="1453" spans="1:19" x14ac:dyDescent="0.3">
      <x:c r="A1453" s="0">
        <x:f>'Historical Trades'!A1453</x:f>
      </x:c>
      <x:c r="B1453" s="0">
        <x:f>'Historical Trades'!B1453</x:f>
      </x:c>
      <x:c r="C1453" s="23">
        <x:f>'Historical Trades'!C1453</x:f>
      </x:c>
      <x:c r="D1453" s="0">
        <x:f>'Historical Trades'!D1453</x:f>
      </x:c>
      <x:c r="E1453" s="23">
        <x:f>'Historical Trades'!E1453</x:f>
      </x:c>
      <x:c r="F1453" s="0">
        <x:f>'Historical Trades'!F1453</x:f>
      </x:c>
      <x:c r="G1453" s="0">
        <x:f>'Historical Trades'!G1453</x:f>
      </x:c>
      <x:c r="H1453" s="0">
        <x:f>'Historical Trades'!H1453</x:f>
      </x:c>
      <x:c r="I1453" s="0">
        <x:f>'Historical Trades'!I1453</x:f>
      </x:c>
      <x:c r="J1453" s="0">
        <x:f>'Historical Trades'!J1453</x:f>
      </x:c>
      <x:c r="K1453" s="0">
        <x:f>'Historical Trades'!K1453</x:f>
      </x:c>
      <x:c r="L1453" s="0">
        <x:f>'Historical Trades'!L1453</x:f>
      </x:c>
      <x:c r="M1453" s="0">
        <x:f>'Historical Trades'!M1453</x:f>
      </x:c>
      <x:c r="N1453" s="0">
        <x:f>CLEAN('Historical Trades'!O1453)</x:f>
      </x:c>
      <x:c r="P1453" s="14">
        <x:f>IF(G1453="sell",M1453,-M1453)</x:f>
      </x:c>
      <x:c r="Q1453" s="14">
        <x:f>VLOOKUP(N1453,'Currency Rates'!$A$3:$C$32,3,0)</x:f>
      </x:c>
      <x:c r="R1453" s="0">
        <x:f>IF(A1453="SPUS",0,IF(A1453="FWD",0,P1453/Q1453))</x:f>
      </x:c>
    </x:row>
    <x:row r="1454" spans="1:19" x14ac:dyDescent="0.3">
      <x:c r="A1454" s="0">
        <x:f>'Historical Trades'!A1454</x:f>
      </x:c>
      <x:c r="B1454" s="0">
        <x:f>'Historical Trades'!B1454</x:f>
      </x:c>
      <x:c r="C1454" s="23">
        <x:f>'Historical Trades'!C1454</x:f>
      </x:c>
      <x:c r="D1454" s="0">
        <x:f>'Historical Trades'!D1454</x:f>
      </x:c>
      <x:c r="E1454" s="23">
        <x:f>'Historical Trades'!E1454</x:f>
      </x:c>
      <x:c r="F1454" s="0">
        <x:f>'Historical Trades'!F1454</x:f>
      </x:c>
      <x:c r="G1454" s="0">
        <x:f>'Historical Trades'!G1454</x:f>
      </x:c>
      <x:c r="H1454" s="0">
        <x:f>'Historical Trades'!H1454</x:f>
      </x:c>
      <x:c r="I1454" s="0">
        <x:f>'Historical Trades'!I1454</x:f>
      </x:c>
      <x:c r="J1454" s="0">
        <x:f>'Historical Trades'!J1454</x:f>
      </x:c>
      <x:c r="K1454" s="0">
        <x:f>'Historical Trades'!K1454</x:f>
      </x:c>
      <x:c r="L1454" s="0">
        <x:f>'Historical Trades'!L1454</x:f>
      </x:c>
      <x:c r="M1454" s="0">
        <x:f>'Historical Trades'!M1454</x:f>
      </x:c>
      <x:c r="N1454" s="0">
        <x:f>CLEAN('Historical Trades'!O1454)</x:f>
      </x:c>
      <x:c r="P1454" s="14">
        <x:f>IF(G1454="sell",M1454,-M1454)</x:f>
      </x:c>
      <x:c r="Q1454" s="14">
        <x:f>VLOOKUP(N1454,'Currency Rates'!$A$3:$C$32,3,0)</x:f>
      </x:c>
      <x:c r="R1454" s="0">
        <x:f>IF(A1454="SPUS",0,IF(A1454="FWD",0,P1454/Q1454))</x:f>
      </x:c>
    </x:row>
    <x:row r="1455" spans="1:19" x14ac:dyDescent="0.3">
      <x:c r="A1455" s="0">
        <x:f>'Historical Trades'!A1455</x:f>
      </x:c>
      <x:c r="B1455" s="0">
        <x:f>'Historical Trades'!B1455</x:f>
      </x:c>
      <x:c r="C1455" s="23">
        <x:f>'Historical Trades'!C1455</x:f>
      </x:c>
      <x:c r="D1455" s="0">
        <x:f>'Historical Trades'!D1455</x:f>
      </x:c>
      <x:c r="E1455" s="23">
        <x:f>'Historical Trades'!E1455</x:f>
      </x:c>
      <x:c r="F1455" s="0">
        <x:f>'Historical Trades'!F1455</x:f>
      </x:c>
      <x:c r="G1455" s="0">
        <x:f>'Historical Trades'!G1455</x:f>
      </x:c>
      <x:c r="H1455" s="0">
        <x:f>'Historical Trades'!H1455</x:f>
      </x:c>
      <x:c r="I1455" s="0">
        <x:f>'Historical Trades'!I1455</x:f>
      </x:c>
      <x:c r="J1455" s="0">
        <x:f>'Historical Trades'!J1455</x:f>
      </x:c>
      <x:c r="K1455" s="0">
        <x:f>'Historical Trades'!K1455</x:f>
      </x:c>
      <x:c r="L1455" s="0">
        <x:f>'Historical Trades'!L1455</x:f>
      </x:c>
      <x:c r="M1455" s="0">
        <x:f>'Historical Trades'!M1455</x:f>
      </x:c>
      <x:c r="N1455" s="0">
        <x:f>CLEAN('Historical Trades'!O1455)</x:f>
      </x:c>
      <x:c r="P1455" s="14">
        <x:f>IF(G1455="sell",M1455,-M1455)</x:f>
      </x:c>
      <x:c r="Q1455" s="14">
        <x:f>VLOOKUP(N1455,'Currency Rates'!$A$3:$C$32,3,0)</x:f>
      </x:c>
      <x:c r="R1455" s="0">
        <x:f>IF(A1455="SPUS",0,IF(A1455="FWD",0,P1455/Q1455))</x:f>
      </x:c>
    </x:row>
    <x:row r="1456" spans="1:19" x14ac:dyDescent="0.3">
      <x:c r="A1456" s="0">
        <x:f>'Historical Trades'!A1456</x:f>
      </x:c>
      <x:c r="B1456" s="0">
        <x:f>'Historical Trades'!B1456</x:f>
      </x:c>
      <x:c r="C1456" s="23">
        <x:f>'Historical Trades'!C1456</x:f>
      </x:c>
      <x:c r="D1456" s="0">
        <x:f>'Historical Trades'!D1456</x:f>
      </x:c>
      <x:c r="E1456" s="23">
        <x:f>'Historical Trades'!E1456</x:f>
      </x:c>
      <x:c r="F1456" s="0">
        <x:f>'Historical Trades'!F1456</x:f>
      </x:c>
      <x:c r="G1456" s="0">
        <x:f>'Historical Trades'!G1456</x:f>
      </x:c>
      <x:c r="H1456" s="0">
        <x:f>'Historical Trades'!H1456</x:f>
      </x:c>
      <x:c r="I1456" s="0">
        <x:f>'Historical Trades'!I1456</x:f>
      </x:c>
      <x:c r="J1456" s="0">
        <x:f>'Historical Trades'!J1456</x:f>
      </x:c>
      <x:c r="K1456" s="0">
        <x:f>'Historical Trades'!K1456</x:f>
      </x:c>
      <x:c r="L1456" s="0">
        <x:f>'Historical Trades'!L1456</x:f>
      </x:c>
      <x:c r="M1456" s="0">
        <x:f>'Historical Trades'!M1456</x:f>
      </x:c>
      <x:c r="N1456" s="0">
        <x:f>CLEAN('Historical Trades'!O1456)</x:f>
      </x:c>
      <x:c r="P1456" s="14">
        <x:f>IF(G1456="sell",M1456,-M1456)</x:f>
      </x:c>
      <x:c r="Q1456" s="14">
        <x:f>VLOOKUP(N1456,'Currency Rates'!$A$3:$C$32,3,0)</x:f>
      </x:c>
      <x:c r="R1456" s="0">
        <x:f>IF(A1456="SPUS",0,IF(A1456="FWD",0,P1456/Q1456))</x:f>
      </x:c>
    </x:row>
    <x:row r="1457" spans="1:19" x14ac:dyDescent="0.3">
      <x:c r="A1457" s="0">
        <x:f>'Historical Trades'!A1457</x:f>
      </x:c>
      <x:c r="B1457" s="0">
        <x:f>'Historical Trades'!B1457</x:f>
      </x:c>
      <x:c r="C1457" s="23">
        <x:f>'Historical Trades'!C1457</x:f>
      </x:c>
      <x:c r="D1457" s="0">
        <x:f>'Historical Trades'!D1457</x:f>
      </x:c>
      <x:c r="E1457" s="23">
        <x:f>'Historical Trades'!E1457</x:f>
      </x:c>
      <x:c r="F1457" s="0">
        <x:f>'Historical Trades'!F1457</x:f>
      </x:c>
      <x:c r="G1457" s="0">
        <x:f>'Historical Trades'!G1457</x:f>
      </x:c>
      <x:c r="H1457" s="0">
        <x:f>'Historical Trades'!H1457</x:f>
      </x:c>
      <x:c r="I1457" s="0">
        <x:f>'Historical Trades'!I1457</x:f>
      </x:c>
      <x:c r="J1457" s="0">
        <x:f>'Historical Trades'!J1457</x:f>
      </x:c>
      <x:c r="K1457" s="0">
        <x:f>'Historical Trades'!K1457</x:f>
      </x:c>
      <x:c r="L1457" s="0">
        <x:f>'Historical Trades'!L1457</x:f>
      </x:c>
      <x:c r="M1457" s="0">
        <x:f>'Historical Trades'!M1457</x:f>
      </x:c>
      <x:c r="N1457" s="0">
        <x:f>CLEAN('Historical Trades'!O1457)</x:f>
      </x:c>
      <x:c r="P1457" s="14">
        <x:f>IF(G1457="sell",M1457,-M1457)</x:f>
      </x:c>
      <x:c r="Q1457" s="14">
        <x:f>VLOOKUP(N1457,'Currency Rates'!$A$3:$C$32,3,0)</x:f>
      </x:c>
      <x:c r="R1457" s="0">
        <x:f>IF(A1457="SPUS",0,IF(A1457="FWD",0,P1457/Q1457))</x:f>
      </x:c>
    </x:row>
    <x:row r="1458" spans="1:19" x14ac:dyDescent="0.3">
      <x:c r="A1458" s="0">
        <x:f>'Historical Trades'!A1458</x:f>
      </x:c>
      <x:c r="B1458" s="0">
        <x:f>'Historical Trades'!B1458</x:f>
      </x:c>
      <x:c r="C1458" s="23">
        <x:f>'Historical Trades'!C1458</x:f>
      </x:c>
      <x:c r="D1458" s="0">
        <x:f>'Historical Trades'!D1458</x:f>
      </x:c>
      <x:c r="E1458" s="23">
        <x:f>'Historical Trades'!E1458</x:f>
      </x:c>
      <x:c r="F1458" s="0">
        <x:f>'Historical Trades'!F1458</x:f>
      </x:c>
      <x:c r="G1458" s="0">
        <x:f>'Historical Trades'!G1458</x:f>
      </x:c>
      <x:c r="H1458" s="0">
        <x:f>'Historical Trades'!H1458</x:f>
      </x:c>
      <x:c r="I1458" s="0">
        <x:f>'Historical Trades'!I1458</x:f>
      </x:c>
      <x:c r="J1458" s="0">
        <x:f>'Historical Trades'!J1458</x:f>
      </x:c>
      <x:c r="K1458" s="0">
        <x:f>'Historical Trades'!K1458</x:f>
      </x:c>
      <x:c r="L1458" s="0">
        <x:f>'Historical Trades'!L1458</x:f>
      </x:c>
      <x:c r="M1458" s="0">
        <x:f>'Historical Trades'!M1458</x:f>
      </x:c>
      <x:c r="N1458" s="0">
        <x:f>CLEAN('Historical Trades'!O1458)</x:f>
      </x:c>
      <x:c r="P1458" s="14">
        <x:f>IF(G1458="sell",M1458,-M1458)</x:f>
      </x:c>
      <x:c r="Q1458" s="14">
        <x:f>VLOOKUP(N1458,'Currency Rates'!$A$3:$C$32,3,0)</x:f>
      </x:c>
      <x:c r="R1458" s="0">
        <x:f>IF(A1458="SPUS",0,IF(A1458="FWD",0,P1458/Q1458))</x:f>
      </x:c>
    </x:row>
    <x:row r="1459" spans="1:19" x14ac:dyDescent="0.3">
      <x:c r="A1459" s="0">
        <x:f>'Historical Trades'!A1459</x:f>
      </x:c>
      <x:c r="B1459" s="0">
        <x:f>'Historical Trades'!B1459</x:f>
      </x:c>
      <x:c r="C1459" s="23">
        <x:f>'Historical Trades'!C1459</x:f>
      </x:c>
      <x:c r="D1459" s="0">
        <x:f>'Historical Trades'!D1459</x:f>
      </x:c>
      <x:c r="E1459" s="23">
        <x:f>'Historical Trades'!E1459</x:f>
      </x:c>
      <x:c r="F1459" s="0">
        <x:f>'Historical Trades'!F1459</x:f>
      </x:c>
      <x:c r="G1459" s="0">
        <x:f>'Historical Trades'!G1459</x:f>
      </x:c>
      <x:c r="H1459" s="0">
        <x:f>'Historical Trades'!H1459</x:f>
      </x:c>
      <x:c r="I1459" s="0">
        <x:f>'Historical Trades'!I1459</x:f>
      </x:c>
      <x:c r="J1459" s="0">
        <x:f>'Historical Trades'!J1459</x:f>
      </x:c>
      <x:c r="K1459" s="0">
        <x:f>'Historical Trades'!K1459</x:f>
      </x:c>
      <x:c r="L1459" s="0">
        <x:f>'Historical Trades'!L1459</x:f>
      </x:c>
      <x:c r="M1459" s="0">
        <x:f>'Historical Trades'!M1459</x:f>
      </x:c>
      <x:c r="N1459" s="0">
        <x:f>CLEAN('Historical Trades'!O1459)</x:f>
      </x:c>
      <x:c r="P1459" s="14">
        <x:f>IF(G1459="sell",M1459,-M1459)</x:f>
      </x:c>
      <x:c r="Q1459" s="14">
        <x:f>VLOOKUP(N1459,'Currency Rates'!$A$3:$C$32,3,0)</x:f>
      </x:c>
      <x:c r="R1459" s="0">
        <x:f>IF(A1459="SPUS",0,IF(A1459="FWD",0,P1459/Q1459))</x:f>
      </x:c>
    </x:row>
    <x:row r="1460" spans="1:19" x14ac:dyDescent="0.3">
      <x:c r="A1460" s="0">
        <x:f>'Historical Trades'!A1460</x:f>
      </x:c>
      <x:c r="B1460" s="0">
        <x:f>'Historical Trades'!B1460</x:f>
      </x:c>
      <x:c r="C1460" s="23">
        <x:f>'Historical Trades'!C1460</x:f>
      </x:c>
      <x:c r="D1460" s="0">
        <x:f>'Historical Trades'!D1460</x:f>
      </x:c>
      <x:c r="E1460" s="23">
        <x:f>'Historical Trades'!E1460</x:f>
      </x:c>
      <x:c r="F1460" s="0">
        <x:f>'Historical Trades'!F1460</x:f>
      </x:c>
      <x:c r="G1460" s="0">
        <x:f>'Historical Trades'!G1460</x:f>
      </x:c>
      <x:c r="H1460" s="0">
        <x:f>'Historical Trades'!H1460</x:f>
      </x:c>
      <x:c r="I1460" s="0">
        <x:f>'Historical Trades'!I1460</x:f>
      </x:c>
      <x:c r="J1460" s="0">
        <x:f>'Historical Trades'!J1460</x:f>
      </x:c>
      <x:c r="K1460" s="0">
        <x:f>'Historical Trades'!K1460</x:f>
      </x:c>
      <x:c r="L1460" s="0">
        <x:f>'Historical Trades'!L1460</x:f>
      </x:c>
      <x:c r="M1460" s="0">
        <x:f>'Historical Trades'!M1460</x:f>
      </x:c>
      <x:c r="N1460" s="0">
        <x:f>CLEAN('Historical Trades'!O1460)</x:f>
      </x:c>
      <x:c r="P1460" s="14">
        <x:f>IF(G1460="sell",M1460,-M1460)</x:f>
      </x:c>
      <x:c r="Q1460" s="14">
        <x:f>VLOOKUP(N1460,'Currency Rates'!$A$3:$C$32,3,0)</x:f>
      </x:c>
      <x:c r="R1460" s="0">
        <x:f>IF(A1460="SPUS",0,IF(A1460="FWD",0,P1460/Q1460))</x:f>
      </x:c>
    </x:row>
    <x:row r="1461" spans="1:19" x14ac:dyDescent="0.3">
      <x:c r="A1461" s="0">
        <x:f>'Historical Trades'!A1461</x:f>
      </x:c>
      <x:c r="B1461" s="0">
        <x:f>'Historical Trades'!B1461</x:f>
      </x:c>
      <x:c r="C1461" s="23">
        <x:f>'Historical Trades'!C1461</x:f>
      </x:c>
      <x:c r="D1461" s="0">
        <x:f>'Historical Trades'!D1461</x:f>
      </x:c>
      <x:c r="E1461" s="23">
        <x:f>'Historical Trades'!E1461</x:f>
      </x:c>
      <x:c r="F1461" s="0">
        <x:f>'Historical Trades'!F1461</x:f>
      </x:c>
      <x:c r="G1461" s="0">
        <x:f>'Historical Trades'!G1461</x:f>
      </x:c>
      <x:c r="H1461" s="0">
        <x:f>'Historical Trades'!H1461</x:f>
      </x:c>
      <x:c r="I1461" s="0">
        <x:f>'Historical Trades'!I1461</x:f>
      </x:c>
      <x:c r="J1461" s="0">
        <x:f>'Historical Trades'!J1461</x:f>
      </x:c>
      <x:c r="K1461" s="0">
        <x:f>'Historical Trades'!K1461</x:f>
      </x:c>
      <x:c r="L1461" s="0">
        <x:f>'Historical Trades'!L1461</x:f>
      </x:c>
      <x:c r="M1461" s="0">
        <x:f>'Historical Trades'!M1461</x:f>
      </x:c>
      <x:c r="N1461" s="0">
        <x:f>CLEAN('Historical Trades'!O1461)</x:f>
      </x:c>
      <x:c r="P1461" s="14">
        <x:f>IF(G1461="sell",M1461,-M1461)</x:f>
      </x:c>
      <x:c r="Q1461" s="14">
        <x:f>VLOOKUP(N1461,'Currency Rates'!$A$3:$C$32,3,0)</x:f>
      </x:c>
      <x:c r="R1461" s="0">
        <x:f>IF(A1461="SPUS",0,IF(A1461="FWD",0,P1461/Q1461))</x:f>
      </x:c>
    </x:row>
    <x:row r="1462" spans="1:19" x14ac:dyDescent="0.3">
      <x:c r="A1462" s="0">
        <x:f>'Historical Trades'!A1462</x:f>
      </x:c>
      <x:c r="B1462" s="0">
        <x:f>'Historical Trades'!B1462</x:f>
      </x:c>
      <x:c r="C1462" s="23">
        <x:f>'Historical Trades'!C1462</x:f>
      </x:c>
      <x:c r="D1462" s="0">
        <x:f>'Historical Trades'!D1462</x:f>
      </x:c>
      <x:c r="E1462" s="23">
        <x:f>'Historical Trades'!E1462</x:f>
      </x:c>
      <x:c r="F1462" s="0">
        <x:f>'Historical Trades'!F1462</x:f>
      </x:c>
      <x:c r="G1462" s="0">
        <x:f>'Historical Trades'!G1462</x:f>
      </x:c>
      <x:c r="H1462" s="0">
        <x:f>'Historical Trades'!H1462</x:f>
      </x:c>
      <x:c r="I1462" s="0">
        <x:f>'Historical Trades'!I1462</x:f>
      </x:c>
      <x:c r="J1462" s="0">
        <x:f>'Historical Trades'!J1462</x:f>
      </x:c>
      <x:c r="K1462" s="0">
        <x:f>'Historical Trades'!K1462</x:f>
      </x:c>
      <x:c r="L1462" s="0">
        <x:f>'Historical Trades'!L1462</x:f>
      </x:c>
      <x:c r="M1462" s="0">
        <x:f>'Historical Trades'!M1462</x:f>
      </x:c>
      <x:c r="N1462" s="0">
        <x:f>CLEAN('Historical Trades'!O1462)</x:f>
      </x:c>
      <x:c r="P1462" s="14">
        <x:f>IF(G1462="sell",M1462,-M1462)</x:f>
      </x:c>
      <x:c r="Q1462" s="14">
        <x:f>VLOOKUP(N1462,'Currency Rates'!$A$3:$C$32,3,0)</x:f>
      </x:c>
      <x:c r="R1462" s="0">
        <x:f>IF(A1462="SPUS",0,IF(A1462="FWD",0,P1462/Q1462))</x:f>
      </x:c>
    </x:row>
    <x:row r="1463" spans="1:19" x14ac:dyDescent="0.3">
      <x:c r="A1463" s="0">
        <x:f>'Historical Trades'!A1463</x:f>
      </x:c>
      <x:c r="B1463" s="0">
        <x:f>'Historical Trades'!B1463</x:f>
      </x:c>
      <x:c r="C1463" s="23">
        <x:f>'Historical Trades'!C1463</x:f>
      </x:c>
      <x:c r="D1463" s="0">
        <x:f>'Historical Trades'!D1463</x:f>
      </x:c>
      <x:c r="E1463" s="23">
        <x:f>'Historical Trades'!E1463</x:f>
      </x:c>
      <x:c r="F1463" s="0">
        <x:f>'Historical Trades'!F1463</x:f>
      </x:c>
      <x:c r="G1463" s="0">
        <x:f>'Historical Trades'!G1463</x:f>
      </x:c>
      <x:c r="H1463" s="0">
        <x:f>'Historical Trades'!H1463</x:f>
      </x:c>
      <x:c r="I1463" s="0">
        <x:f>'Historical Trades'!I1463</x:f>
      </x:c>
      <x:c r="J1463" s="0">
        <x:f>'Historical Trades'!J1463</x:f>
      </x:c>
      <x:c r="K1463" s="0">
        <x:f>'Historical Trades'!K1463</x:f>
      </x:c>
      <x:c r="L1463" s="0">
        <x:f>'Historical Trades'!L1463</x:f>
      </x:c>
      <x:c r="M1463" s="0">
        <x:f>'Historical Trades'!M1463</x:f>
      </x:c>
      <x:c r="N1463" s="0">
        <x:f>CLEAN('Historical Trades'!O1463)</x:f>
      </x:c>
      <x:c r="P1463" s="14">
        <x:f>IF(G1463="sell",M1463,-M1463)</x:f>
      </x:c>
      <x:c r="Q1463" s="14">
        <x:f>VLOOKUP(N1463,'Currency Rates'!$A$3:$C$32,3,0)</x:f>
      </x:c>
      <x:c r="R1463" s="0">
        <x:f>IF(A1463="SPUS",0,IF(A1463="FWD",0,P1463/Q1463))</x:f>
      </x:c>
    </x:row>
    <x:row r="1464" spans="1:19" x14ac:dyDescent="0.3">
      <x:c r="A1464" s="0">
        <x:f>'Historical Trades'!A1464</x:f>
      </x:c>
      <x:c r="B1464" s="0">
        <x:f>'Historical Trades'!B1464</x:f>
      </x:c>
      <x:c r="C1464" s="23">
        <x:f>'Historical Trades'!C1464</x:f>
      </x:c>
      <x:c r="D1464" s="0">
        <x:f>'Historical Trades'!D1464</x:f>
      </x:c>
      <x:c r="E1464" s="23">
        <x:f>'Historical Trades'!E1464</x:f>
      </x:c>
      <x:c r="F1464" s="0">
        <x:f>'Historical Trades'!F1464</x:f>
      </x:c>
      <x:c r="G1464" s="0">
        <x:f>'Historical Trades'!G1464</x:f>
      </x:c>
      <x:c r="H1464" s="0">
        <x:f>'Historical Trades'!H1464</x:f>
      </x:c>
      <x:c r="I1464" s="0">
        <x:f>'Historical Trades'!I1464</x:f>
      </x:c>
      <x:c r="J1464" s="0">
        <x:f>'Historical Trades'!J1464</x:f>
      </x:c>
      <x:c r="K1464" s="0">
        <x:f>'Historical Trades'!K1464</x:f>
      </x:c>
      <x:c r="L1464" s="0">
        <x:f>'Historical Trades'!L1464</x:f>
      </x:c>
      <x:c r="M1464" s="0">
        <x:f>'Historical Trades'!M1464</x:f>
      </x:c>
      <x:c r="N1464" s="0">
        <x:f>CLEAN('Historical Trades'!O1464)</x:f>
      </x:c>
      <x:c r="P1464" s="14">
        <x:f>IF(G1464="sell",M1464,-M1464)</x:f>
      </x:c>
      <x:c r="Q1464" s="14">
        <x:f>VLOOKUP(N1464,'Currency Rates'!$A$3:$C$32,3,0)</x:f>
      </x:c>
      <x:c r="R1464" s="0">
        <x:f>IF(A1464="SPUS",0,IF(A1464="FWD",0,P1464/Q1464))</x:f>
      </x:c>
    </x:row>
    <x:row r="1465" spans="1:19" x14ac:dyDescent="0.3">
      <x:c r="A1465" s="0">
        <x:f>'Historical Trades'!A1465</x:f>
      </x:c>
      <x:c r="B1465" s="0">
        <x:f>'Historical Trades'!B1465</x:f>
      </x:c>
      <x:c r="C1465" s="23">
        <x:f>'Historical Trades'!C1465</x:f>
      </x:c>
      <x:c r="D1465" s="0">
        <x:f>'Historical Trades'!D1465</x:f>
      </x:c>
      <x:c r="E1465" s="23">
        <x:f>'Historical Trades'!E1465</x:f>
      </x:c>
      <x:c r="F1465" s="0">
        <x:f>'Historical Trades'!F1465</x:f>
      </x:c>
      <x:c r="G1465" s="0">
        <x:f>'Historical Trades'!G1465</x:f>
      </x:c>
      <x:c r="H1465" s="0">
        <x:f>'Historical Trades'!H1465</x:f>
      </x:c>
      <x:c r="I1465" s="0">
        <x:f>'Historical Trades'!I1465</x:f>
      </x:c>
      <x:c r="J1465" s="0">
        <x:f>'Historical Trades'!J1465</x:f>
      </x:c>
      <x:c r="K1465" s="0">
        <x:f>'Historical Trades'!K1465</x:f>
      </x:c>
      <x:c r="L1465" s="0">
        <x:f>'Historical Trades'!L1465</x:f>
      </x:c>
      <x:c r="M1465" s="0">
        <x:f>'Historical Trades'!M1465</x:f>
      </x:c>
      <x:c r="N1465" s="0">
        <x:f>CLEAN('Historical Trades'!O1465)</x:f>
      </x:c>
      <x:c r="P1465" s="14">
        <x:f>IF(G1465="sell",M1465,-M1465)</x:f>
      </x:c>
      <x:c r="Q1465" s="14">
        <x:f>VLOOKUP(N1465,'Currency Rates'!$A$3:$C$32,3,0)</x:f>
      </x:c>
      <x:c r="R1465" s="0">
        <x:f>IF(A1465="SPUS",0,IF(A1465="FWD",0,P1465/Q1465))</x:f>
      </x:c>
    </x:row>
    <x:row r="1466" spans="1:19" x14ac:dyDescent="0.3">
      <x:c r="A1466" s="0">
        <x:f>'Historical Trades'!A1466</x:f>
      </x:c>
      <x:c r="B1466" s="0">
        <x:f>'Historical Trades'!B1466</x:f>
      </x:c>
      <x:c r="C1466" s="23">
        <x:f>'Historical Trades'!C1466</x:f>
      </x:c>
      <x:c r="D1466" s="0">
        <x:f>'Historical Trades'!D1466</x:f>
      </x:c>
      <x:c r="E1466" s="23">
        <x:f>'Historical Trades'!E1466</x:f>
      </x:c>
      <x:c r="F1466" s="0">
        <x:f>'Historical Trades'!F1466</x:f>
      </x:c>
      <x:c r="G1466" s="0">
        <x:f>'Historical Trades'!G1466</x:f>
      </x:c>
      <x:c r="H1466" s="0">
        <x:f>'Historical Trades'!H1466</x:f>
      </x:c>
      <x:c r="I1466" s="0">
        <x:f>'Historical Trades'!I1466</x:f>
      </x:c>
      <x:c r="J1466" s="0">
        <x:f>'Historical Trades'!J1466</x:f>
      </x:c>
      <x:c r="K1466" s="0">
        <x:f>'Historical Trades'!K1466</x:f>
      </x:c>
      <x:c r="L1466" s="0">
        <x:f>'Historical Trades'!L1466</x:f>
      </x:c>
      <x:c r="M1466" s="0">
        <x:f>'Historical Trades'!M1466</x:f>
      </x:c>
      <x:c r="N1466" s="0">
        <x:f>CLEAN('Historical Trades'!O1466)</x:f>
      </x:c>
      <x:c r="P1466" s="14">
        <x:f>IF(G1466="sell",M1466,-M1466)</x:f>
      </x:c>
      <x:c r="Q1466" s="14">
        <x:f>VLOOKUP(N1466,'Currency Rates'!$A$3:$C$32,3,0)</x:f>
      </x:c>
      <x:c r="R1466" s="0">
        <x:f>IF(A1466="SPUS",0,IF(A1466="FWD",0,P1466/Q1466))</x:f>
      </x:c>
    </x:row>
    <x:row r="1467" spans="1:19" x14ac:dyDescent="0.3">
      <x:c r="A1467" s="0">
        <x:f>'Historical Trades'!A1467</x:f>
      </x:c>
      <x:c r="B1467" s="0">
        <x:f>'Historical Trades'!B1467</x:f>
      </x:c>
      <x:c r="C1467" s="23">
        <x:f>'Historical Trades'!C1467</x:f>
      </x:c>
      <x:c r="D1467" s="0">
        <x:f>'Historical Trades'!D1467</x:f>
      </x:c>
      <x:c r="E1467" s="23">
        <x:f>'Historical Trades'!E1467</x:f>
      </x:c>
      <x:c r="F1467" s="0">
        <x:f>'Historical Trades'!F1467</x:f>
      </x:c>
      <x:c r="G1467" s="0">
        <x:f>'Historical Trades'!G1467</x:f>
      </x:c>
      <x:c r="H1467" s="0">
        <x:f>'Historical Trades'!H1467</x:f>
      </x:c>
      <x:c r="I1467" s="0">
        <x:f>'Historical Trades'!I1467</x:f>
      </x:c>
      <x:c r="J1467" s="0">
        <x:f>'Historical Trades'!J1467</x:f>
      </x:c>
      <x:c r="K1467" s="0">
        <x:f>'Historical Trades'!K1467</x:f>
      </x:c>
      <x:c r="L1467" s="0">
        <x:f>'Historical Trades'!L1467</x:f>
      </x:c>
      <x:c r="M1467" s="0">
        <x:f>'Historical Trades'!M1467</x:f>
      </x:c>
      <x:c r="N1467" s="0">
        <x:f>CLEAN('Historical Trades'!O1467)</x:f>
      </x:c>
      <x:c r="P1467" s="14">
        <x:f>IF(G1467="sell",M1467,-M1467)</x:f>
      </x:c>
      <x:c r="Q1467" s="14">
        <x:f>VLOOKUP(N1467,'Currency Rates'!$A$3:$C$32,3,0)</x:f>
      </x:c>
      <x:c r="R1467" s="0">
        <x:f>IF(A1467="SPUS",0,IF(A1467="FWD",0,P1467/Q1467))</x:f>
      </x:c>
    </x:row>
    <x:row r="1468" spans="1:19" x14ac:dyDescent="0.3">
      <x:c r="A1468" s="0">
        <x:f>'Historical Trades'!A1468</x:f>
      </x:c>
      <x:c r="B1468" s="0">
        <x:f>'Historical Trades'!B1468</x:f>
      </x:c>
      <x:c r="C1468" s="23">
        <x:f>'Historical Trades'!C1468</x:f>
      </x:c>
      <x:c r="D1468" s="0">
        <x:f>'Historical Trades'!D1468</x:f>
      </x:c>
      <x:c r="E1468" s="23">
        <x:f>'Historical Trades'!E1468</x:f>
      </x:c>
      <x:c r="F1468" s="0">
        <x:f>'Historical Trades'!F1468</x:f>
      </x:c>
      <x:c r="G1468" s="0">
        <x:f>'Historical Trades'!G1468</x:f>
      </x:c>
      <x:c r="H1468" s="0">
        <x:f>'Historical Trades'!H1468</x:f>
      </x:c>
      <x:c r="I1468" s="0">
        <x:f>'Historical Trades'!I1468</x:f>
      </x:c>
      <x:c r="J1468" s="0">
        <x:f>'Historical Trades'!J1468</x:f>
      </x:c>
      <x:c r="K1468" s="0">
        <x:f>'Historical Trades'!K1468</x:f>
      </x:c>
      <x:c r="L1468" s="0">
        <x:f>'Historical Trades'!L1468</x:f>
      </x:c>
      <x:c r="M1468" s="0">
        <x:f>'Historical Trades'!M1468</x:f>
      </x:c>
      <x:c r="N1468" s="0">
        <x:f>CLEAN('Historical Trades'!O1468)</x:f>
      </x:c>
      <x:c r="P1468" s="14">
        <x:f>IF(G1468="sell",M1468,-M1468)</x:f>
      </x:c>
      <x:c r="Q1468" s="14">
        <x:f>VLOOKUP(N1468,'Currency Rates'!$A$3:$C$32,3,0)</x:f>
      </x:c>
      <x:c r="R1468" s="0">
        <x:f>IF(A1468="SPUS",0,IF(A1468="FWD",0,P1468/Q1468))</x:f>
      </x:c>
    </x:row>
    <x:row r="1469" spans="1:19" x14ac:dyDescent="0.3">
      <x:c r="A1469" s="0">
        <x:f>'Historical Trades'!A1469</x:f>
      </x:c>
      <x:c r="B1469" s="0">
        <x:f>'Historical Trades'!B1469</x:f>
      </x:c>
      <x:c r="C1469" s="23">
        <x:f>'Historical Trades'!C1469</x:f>
      </x:c>
      <x:c r="D1469" s="0">
        <x:f>'Historical Trades'!D1469</x:f>
      </x:c>
      <x:c r="E1469" s="23">
        <x:f>'Historical Trades'!E1469</x:f>
      </x:c>
      <x:c r="F1469" s="0">
        <x:f>'Historical Trades'!F1469</x:f>
      </x:c>
      <x:c r="G1469" s="0">
        <x:f>'Historical Trades'!G1469</x:f>
      </x:c>
      <x:c r="H1469" s="0">
        <x:f>'Historical Trades'!H1469</x:f>
      </x:c>
      <x:c r="I1469" s="0">
        <x:f>'Historical Trades'!I1469</x:f>
      </x:c>
      <x:c r="J1469" s="0">
        <x:f>'Historical Trades'!J1469</x:f>
      </x:c>
      <x:c r="K1469" s="0">
        <x:f>'Historical Trades'!K1469</x:f>
      </x:c>
      <x:c r="L1469" s="0">
        <x:f>'Historical Trades'!L1469</x:f>
      </x:c>
      <x:c r="M1469" s="0">
        <x:f>'Historical Trades'!M1469</x:f>
      </x:c>
      <x:c r="N1469" s="0">
        <x:f>CLEAN('Historical Trades'!O1469)</x:f>
      </x:c>
      <x:c r="P1469" s="14">
        <x:f>IF(G1469="sell",M1469,-M1469)</x:f>
      </x:c>
      <x:c r="Q1469" s="14">
        <x:f>VLOOKUP(N1469,'Currency Rates'!$A$3:$C$32,3,0)</x:f>
      </x:c>
      <x:c r="R1469" s="0">
        <x:f>IF(A1469="SPUS",0,IF(A1469="FWD",0,P1469/Q1469))</x:f>
      </x:c>
    </x:row>
    <x:row r="1470" spans="1:19" x14ac:dyDescent="0.3">
      <x:c r="A1470" s="0">
        <x:f>'Historical Trades'!A1470</x:f>
      </x:c>
      <x:c r="B1470" s="0">
        <x:f>'Historical Trades'!B1470</x:f>
      </x:c>
      <x:c r="C1470" s="23">
        <x:f>'Historical Trades'!C1470</x:f>
      </x:c>
      <x:c r="D1470" s="0">
        <x:f>'Historical Trades'!D1470</x:f>
      </x:c>
      <x:c r="E1470" s="23">
        <x:f>'Historical Trades'!E1470</x:f>
      </x:c>
      <x:c r="F1470" s="0">
        <x:f>'Historical Trades'!F1470</x:f>
      </x:c>
      <x:c r="G1470" s="0">
        <x:f>'Historical Trades'!G1470</x:f>
      </x:c>
      <x:c r="H1470" s="0">
        <x:f>'Historical Trades'!H1470</x:f>
      </x:c>
      <x:c r="I1470" s="0">
        <x:f>'Historical Trades'!I1470</x:f>
      </x:c>
      <x:c r="J1470" s="0">
        <x:f>'Historical Trades'!J1470</x:f>
      </x:c>
      <x:c r="K1470" s="0">
        <x:f>'Historical Trades'!K1470</x:f>
      </x:c>
      <x:c r="L1470" s="0">
        <x:f>'Historical Trades'!L1470</x:f>
      </x:c>
      <x:c r="M1470" s="0">
        <x:f>'Historical Trades'!M1470</x:f>
      </x:c>
      <x:c r="N1470" s="0">
        <x:f>CLEAN('Historical Trades'!O1470)</x:f>
      </x:c>
      <x:c r="P1470" s="14">
        <x:f>IF(G1470="sell",M1470,-M1470)</x:f>
      </x:c>
      <x:c r="Q1470" s="14">
        <x:f>VLOOKUP(N1470,'Currency Rates'!$A$3:$C$32,3,0)</x:f>
      </x:c>
      <x:c r="R1470" s="0">
        <x:f>IF(A1470="SPUS",0,IF(A1470="FWD",0,P1470/Q1470))</x:f>
      </x:c>
    </x:row>
    <x:row r="1471" spans="1:19" x14ac:dyDescent="0.3">
      <x:c r="A1471" s="0">
        <x:f>'Historical Trades'!A1471</x:f>
      </x:c>
      <x:c r="B1471" s="0">
        <x:f>'Historical Trades'!B1471</x:f>
      </x:c>
      <x:c r="C1471" s="23">
        <x:f>'Historical Trades'!C1471</x:f>
      </x:c>
      <x:c r="D1471" s="0">
        <x:f>'Historical Trades'!D1471</x:f>
      </x:c>
      <x:c r="E1471" s="23">
        <x:f>'Historical Trades'!E1471</x:f>
      </x:c>
      <x:c r="F1471" s="0">
        <x:f>'Historical Trades'!F1471</x:f>
      </x:c>
      <x:c r="G1471" s="0">
        <x:f>'Historical Trades'!G1471</x:f>
      </x:c>
      <x:c r="H1471" s="0">
        <x:f>'Historical Trades'!H1471</x:f>
      </x:c>
      <x:c r="I1471" s="0">
        <x:f>'Historical Trades'!I1471</x:f>
      </x:c>
      <x:c r="J1471" s="0">
        <x:f>'Historical Trades'!J1471</x:f>
      </x:c>
      <x:c r="K1471" s="0">
        <x:f>'Historical Trades'!K1471</x:f>
      </x:c>
      <x:c r="L1471" s="0">
        <x:f>'Historical Trades'!L1471</x:f>
      </x:c>
      <x:c r="M1471" s="0">
        <x:f>'Historical Trades'!M1471</x:f>
      </x:c>
      <x:c r="N1471" s="0">
        <x:f>CLEAN('Historical Trades'!O1471)</x:f>
      </x:c>
      <x:c r="P1471" s="14">
        <x:f>IF(G1471="sell",M1471,-M1471)</x:f>
      </x:c>
      <x:c r="Q1471" s="14">
        <x:f>VLOOKUP(N1471,'Currency Rates'!$A$3:$C$32,3,0)</x:f>
      </x:c>
      <x:c r="R1471" s="0">
        <x:f>IF(A1471="SPUS",0,IF(A1471="FWD",0,P1471/Q1471))</x:f>
      </x:c>
    </x:row>
    <x:row r="1472" spans="1:19" x14ac:dyDescent="0.3">
      <x:c r="A1472" s="0">
        <x:f>'Historical Trades'!A1472</x:f>
      </x:c>
      <x:c r="B1472" s="0">
        <x:f>'Historical Trades'!B1472</x:f>
      </x:c>
      <x:c r="C1472" s="23">
        <x:f>'Historical Trades'!C1472</x:f>
      </x:c>
      <x:c r="D1472" s="0">
        <x:f>'Historical Trades'!D1472</x:f>
      </x:c>
      <x:c r="E1472" s="23">
        <x:f>'Historical Trades'!E1472</x:f>
      </x:c>
      <x:c r="F1472" s="0">
        <x:f>'Historical Trades'!F1472</x:f>
      </x:c>
      <x:c r="G1472" s="0">
        <x:f>'Historical Trades'!G1472</x:f>
      </x:c>
      <x:c r="H1472" s="0">
        <x:f>'Historical Trades'!H1472</x:f>
      </x:c>
      <x:c r="I1472" s="0">
        <x:f>'Historical Trades'!I1472</x:f>
      </x:c>
      <x:c r="J1472" s="0">
        <x:f>'Historical Trades'!J1472</x:f>
      </x:c>
      <x:c r="K1472" s="0">
        <x:f>'Historical Trades'!K1472</x:f>
      </x:c>
      <x:c r="L1472" s="0">
        <x:f>'Historical Trades'!L1472</x:f>
      </x:c>
      <x:c r="M1472" s="0">
        <x:f>'Historical Trades'!M1472</x:f>
      </x:c>
      <x:c r="N1472" s="0">
        <x:f>CLEAN('Historical Trades'!O1472)</x:f>
      </x:c>
      <x:c r="P1472" s="14">
        <x:f>IF(G1472="sell",M1472,-M1472)</x:f>
      </x:c>
      <x:c r="Q1472" s="14">
        <x:f>VLOOKUP(N1472,'Currency Rates'!$A$3:$C$32,3,0)</x:f>
      </x:c>
      <x:c r="R1472" s="0">
        <x:f>IF(A1472="SPUS",0,IF(A1472="FWD",0,P1472/Q1472))</x:f>
      </x:c>
    </x:row>
    <x:row r="1473" spans="1:19" x14ac:dyDescent="0.3">
      <x:c r="A1473" s="0">
        <x:f>'Historical Trades'!A1473</x:f>
      </x:c>
      <x:c r="B1473" s="0">
        <x:f>'Historical Trades'!B1473</x:f>
      </x:c>
      <x:c r="C1473" s="23">
        <x:f>'Historical Trades'!C1473</x:f>
      </x:c>
      <x:c r="D1473" s="0">
        <x:f>'Historical Trades'!D1473</x:f>
      </x:c>
      <x:c r="E1473" s="23">
        <x:f>'Historical Trades'!E1473</x:f>
      </x:c>
      <x:c r="F1473" s="0">
        <x:f>'Historical Trades'!F1473</x:f>
      </x:c>
      <x:c r="G1473" s="0">
        <x:f>'Historical Trades'!G1473</x:f>
      </x:c>
      <x:c r="H1473" s="0">
        <x:f>'Historical Trades'!H1473</x:f>
      </x:c>
      <x:c r="I1473" s="0">
        <x:f>'Historical Trades'!I1473</x:f>
      </x:c>
      <x:c r="J1473" s="0">
        <x:f>'Historical Trades'!J1473</x:f>
      </x:c>
      <x:c r="K1473" s="0">
        <x:f>'Historical Trades'!K1473</x:f>
      </x:c>
      <x:c r="L1473" s="0">
        <x:f>'Historical Trades'!L1473</x:f>
      </x:c>
      <x:c r="M1473" s="0">
        <x:f>'Historical Trades'!M1473</x:f>
      </x:c>
      <x:c r="N1473" s="0">
        <x:f>CLEAN('Historical Trades'!O1473)</x:f>
      </x:c>
      <x:c r="P1473" s="14">
        <x:f>IF(G1473="sell",M1473,-M1473)</x:f>
      </x:c>
      <x:c r="Q1473" s="14">
        <x:f>VLOOKUP(N1473,'Currency Rates'!$A$3:$C$32,3,0)</x:f>
      </x:c>
      <x:c r="R1473" s="0">
        <x:f>IF(A1473="SPUS",0,IF(A1473="FWD",0,P1473/Q1473))</x:f>
      </x:c>
    </x:row>
    <x:row r="1474" spans="1:19" x14ac:dyDescent="0.3">
      <x:c r="A1474" s="0">
        <x:f>'Historical Trades'!A1474</x:f>
      </x:c>
      <x:c r="B1474" s="0">
        <x:f>'Historical Trades'!B1474</x:f>
      </x:c>
      <x:c r="C1474" s="23">
        <x:f>'Historical Trades'!C1474</x:f>
      </x:c>
      <x:c r="D1474" s="0">
        <x:f>'Historical Trades'!D1474</x:f>
      </x:c>
      <x:c r="E1474" s="23">
        <x:f>'Historical Trades'!E1474</x:f>
      </x:c>
      <x:c r="F1474" s="0">
        <x:f>'Historical Trades'!F1474</x:f>
      </x:c>
      <x:c r="G1474" s="0">
        <x:f>'Historical Trades'!G1474</x:f>
      </x:c>
      <x:c r="H1474" s="0">
        <x:f>'Historical Trades'!H1474</x:f>
      </x:c>
      <x:c r="I1474" s="0">
        <x:f>'Historical Trades'!I1474</x:f>
      </x:c>
      <x:c r="J1474" s="0">
        <x:f>'Historical Trades'!J1474</x:f>
      </x:c>
      <x:c r="K1474" s="0">
        <x:f>'Historical Trades'!K1474</x:f>
      </x:c>
      <x:c r="L1474" s="0">
        <x:f>'Historical Trades'!L1474</x:f>
      </x:c>
      <x:c r="M1474" s="0">
        <x:f>'Historical Trades'!M1474</x:f>
      </x:c>
      <x:c r="N1474" s="0">
        <x:f>CLEAN('Historical Trades'!O1474)</x:f>
      </x:c>
      <x:c r="P1474" s="14">
        <x:f>IF(G1474="sell",M1474,-M1474)</x:f>
      </x:c>
      <x:c r="Q1474" s="14">
        <x:f>VLOOKUP(N1474,'Currency Rates'!$A$3:$C$32,3,0)</x:f>
      </x:c>
      <x:c r="R1474" s="0">
        <x:f>IF(A1474="SPUS",0,IF(A1474="FWD",0,P1474/Q1474))</x:f>
      </x:c>
    </x:row>
    <x:row r="1475" spans="1:19" x14ac:dyDescent="0.3">
      <x:c r="A1475" s="0">
        <x:f>'Historical Trades'!A1475</x:f>
      </x:c>
      <x:c r="B1475" s="0">
        <x:f>'Historical Trades'!B1475</x:f>
      </x:c>
      <x:c r="C1475" s="23">
        <x:f>'Historical Trades'!C1475</x:f>
      </x:c>
      <x:c r="D1475" s="0">
        <x:f>'Historical Trades'!D1475</x:f>
      </x:c>
      <x:c r="E1475" s="23">
        <x:f>'Historical Trades'!E1475</x:f>
      </x:c>
      <x:c r="F1475" s="0">
        <x:f>'Historical Trades'!F1475</x:f>
      </x:c>
      <x:c r="G1475" s="0">
        <x:f>'Historical Trades'!G1475</x:f>
      </x:c>
      <x:c r="H1475" s="0">
        <x:f>'Historical Trades'!H1475</x:f>
      </x:c>
      <x:c r="I1475" s="0">
        <x:f>'Historical Trades'!I1475</x:f>
      </x:c>
      <x:c r="J1475" s="0">
        <x:f>'Historical Trades'!J1475</x:f>
      </x:c>
      <x:c r="K1475" s="0">
        <x:f>'Historical Trades'!K1475</x:f>
      </x:c>
      <x:c r="L1475" s="0">
        <x:f>'Historical Trades'!L1475</x:f>
      </x:c>
      <x:c r="M1475" s="0">
        <x:f>'Historical Trades'!M1475</x:f>
      </x:c>
      <x:c r="N1475" s="0">
        <x:f>CLEAN('Historical Trades'!O1475)</x:f>
      </x:c>
      <x:c r="P1475" s="14">
        <x:f>IF(G1475="sell",M1475,-M1475)</x:f>
      </x:c>
      <x:c r="Q1475" s="14">
        <x:f>VLOOKUP(N1475,'Currency Rates'!$A$3:$C$32,3,0)</x:f>
      </x:c>
      <x:c r="R1475" s="0">
        <x:f>IF(A1475="SPUS",0,IF(A1475="FWD",0,P1475/Q1475))</x:f>
      </x:c>
    </x:row>
    <x:row r="1476" spans="1:19" x14ac:dyDescent="0.3">
      <x:c r="A1476" s="0">
        <x:f>'Historical Trades'!A1476</x:f>
      </x:c>
      <x:c r="B1476" s="0">
        <x:f>'Historical Trades'!B1476</x:f>
      </x:c>
      <x:c r="C1476" s="23">
        <x:f>'Historical Trades'!C1476</x:f>
      </x:c>
      <x:c r="D1476" s="0">
        <x:f>'Historical Trades'!D1476</x:f>
      </x:c>
      <x:c r="E1476" s="23">
        <x:f>'Historical Trades'!E1476</x:f>
      </x:c>
      <x:c r="F1476" s="0">
        <x:f>'Historical Trades'!F1476</x:f>
      </x:c>
      <x:c r="G1476" s="0">
        <x:f>'Historical Trades'!G1476</x:f>
      </x:c>
      <x:c r="H1476" s="0">
        <x:f>'Historical Trades'!H1476</x:f>
      </x:c>
      <x:c r="I1476" s="0">
        <x:f>'Historical Trades'!I1476</x:f>
      </x:c>
      <x:c r="J1476" s="0">
        <x:f>'Historical Trades'!J1476</x:f>
      </x:c>
      <x:c r="K1476" s="0">
        <x:f>'Historical Trades'!K1476</x:f>
      </x:c>
      <x:c r="L1476" s="0">
        <x:f>'Historical Trades'!L1476</x:f>
      </x:c>
      <x:c r="M1476" s="0">
        <x:f>'Historical Trades'!M1476</x:f>
      </x:c>
      <x:c r="N1476" s="0">
        <x:f>CLEAN('Historical Trades'!O1476)</x:f>
      </x:c>
      <x:c r="P1476" s="14">
        <x:f>IF(G1476="sell",M1476,-M1476)</x:f>
      </x:c>
      <x:c r="Q1476" s="14">
        <x:f>VLOOKUP(N1476,'Currency Rates'!$A$3:$C$32,3,0)</x:f>
      </x:c>
      <x:c r="R1476" s="0">
        <x:f>IF(A1476="SPUS",0,IF(A1476="FWD",0,P1476/Q1476))</x:f>
      </x:c>
    </x:row>
    <x:row r="1477" spans="1:19" x14ac:dyDescent="0.3">
      <x:c r="A1477" s="0">
        <x:f>'Historical Trades'!A1477</x:f>
      </x:c>
      <x:c r="B1477" s="0">
        <x:f>'Historical Trades'!B1477</x:f>
      </x:c>
      <x:c r="C1477" s="23">
        <x:f>'Historical Trades'!C1477</x:f>
      </x:c>
      <x:c r="D1477" s="0">
        <x:f>'Historical Trades'!D1477</x:f>
      </x:c>
      <x:c r="E1477" s="23">
        <x:f>'Historical Trades'!E1477</x:f>
      </x:c>
      <x:c r="F1477" s="0">
        <x:f>'Historical Trades'!F1477</x:f>
      </x:c>
      <x:c r="G1477" s="0">
        <x:f>'Historical Trades'!G1477</x:f>
      </x:c>
      <x:c r="H1477" s="0">
        <x:f>'Historical Trades'!H1477</x:f>
      </x:c>
      <x:c r="I1477" s="0">
        <x:f>'Historical Trades'!I1477</x:f>
      </x:c>
      <x:c r="J1477" s="0">
        <x:f>'Historical Trades'!J1477</x:f>
      </x:c>
      <x:c r="K1477" s="0">
        <x:f>'Historical Trades'!K1477</x:f>
      </x:c>
      <x:c r="L1477" s="0">
        <x:f>'Historical Trades'!L1477</x:f>
      </x:c>
      <x:c r="M1477" s="0">
        <x:f>'Historical Trades'!M1477</x:f>
      </x:c>
      <x:c r="N1477" s="0">
        <x:f>CLEAN('Historical Trades'!O1477)</x:f>
      </x:c>
      <x:c r="P1477" s="14">
        <x:f>IF(G1477="sell",M1477,-M1477)</x:f>
      </x:c>
      <x:c r="Q1477" s="14">
        <x:f>VLOOKUP(N1477,'Currency Rates'!$A$3:$C$32,3,0)</x:f>
      </x:c>
      <x:c r="R1477" s="0">
        <x:f>IF(A1477="SPUS",0,IF(A1477="FWD",0,P1477/Q1477))</x:f>
      </x:c>
    </x:row>
    <x:row r="1478" spans="1:19" x14ac:dyDescent="0.3">
      <x:c r="A1478" s="0">
        <x:f>'Historical Trades'!A1478</x:f>
      </x:c>
      <x:c r="B1478" s="0">
        <x:f>'Historical Trades'!B1478</x:f>
      </x:c>
      <x:c r="C1478" s="23">
        <x:f>'Historical Trades'!C1478</x:f>
      </x:c>
      <x:c r="D1478" s="0">
        <x:f>'Historical Trades'!D1478</x:f>
      </x:c>
      <x:c r="E1478" s="23">
        <x:f>'Historical Trades'!E1478</x:f>
      </x:c>
      <x:c r="F1478" s="0">
        <x:f>'Historical Trades'!F1478</x:f>
      </x:c>
      <x:c r="G1478" s="0">
        <x:f>'Historical Trades'!G1478</x:f>
      </x:c>
      <x:c r="H1478" s="0">
        <x:f>'Historical Trades'!H1478</x:f>
      </x:c>
      <x:c r="I1478" s="0">
        <x:f>'Historical Trades'!I1478</x:f>
      </x:c>
      <x:c r="J1478" s="0">
        <x:f>'Historical Trades'!J1478</x:f>
      </x:c>
      <x:c r="K1478" s="0">
        <x:f>'Historical Trades'!K1478</x:f>
      </x:c>
      <x:c r="L1478" s="0">
        <x:f>'Historical Trades'!L1478</x:f>
      </x:c>
      <x:c r="M1478" s="0">
        <x:f>'Historical Trades'!M1478</x:f>
      </x:c>
      <x:c r="N1478" s="0">
        <x:f>CLEAN('Historical Trades'!O1478)</x:f>
      </x:c>
      <x:c r="P1478" s="14">
        <x:f>IF(G1478="sell",M1478,-M1478)</x:f>
      </x:c>
      <x:c r="Q1478" s="14">
        <x:f>VLOOKUP(N1478,'Currency Rates'!$A$3:$C$32,3,0)</x:f>
      </x:c>
      <x:c r="R1478" s="0">
        <x:f>IF(A1478="SPUS",0,IF(A1478="FWD",0,P1478/Q1478))</x:f>
      </x:c>
    </x:row>
    <x:row r="1479" spans="1:19" x14ac:dyDescent="0.3">
      <x:c r="A1479" s="0">
        <x:f>'Historical Trades'!A1479</x:f>
      </x:c>
      <x:c r="B1479" s="0">
        <x:f>'Historical Trades'!B1479</x:f>
      </x:c>
      <x:c r="C1479" s="23">
        <x:f>'Historical Trades'!C1479</x:f>
      </x:c>
      <x:c r="D1479" s="0">
        <x:f>'Historical Trades'!D1479</x:f>
      </x:c>
      <x:c r="E1479" s="23">
        <x:f>'Historical Trades'!E1479</x:f>
      </x:c>
      <x:c r="F1479" s="0">
        <x:f>'Historical Trades'!F1479</x:f>
      </x:c>
      <x:c r="G1479" s="0">
        <x:f>'Historical Trades'!G1479</x:f>
      </x:c>
      <x:c r="H1479" s="0">
        <x:f>'Historical Trades'!H1479</x:f>
      </x:c>
      <x:c r="I1479" s="0">
        <x:f>'Historical Trades'!I1479</x:f>
      </x:c>
      <x:c r="J1479" s="0">
        <x:f>'Historical Trades'!J1479</x:f>
      </x:c>
      <x:c r="K1479" s="0">
        <x:f>'Historical Trades'!K1479</x:f>
      </x:c>
      <x:c r="L1479" s="0">
        <x:f>'Historical Trades'!L1479</x:f>
      </x:c>
      <x:c r="M1479" s="0">
        <x:f>'Historical Trades'!M1479</x:f>
      </x:c>
      <x:c r="N1479" s="0">
        <x:f>CLEAN('Historical Trades'!O1479)</x:f>
      </x:c>
      <x:c r="P1479" s="14">
        <x:f>IF(G1479="sell",M1479,-M1479)</x:f>
      </x:c>
      <x:c r="Q1479" s="14">
        <x:f>VLOOKUP(N1479,'Currency Rates'!$A$3:$C$32,3,0)</x:f>
      </x:c>
      <x:c r="R1479" s="0">
        <x:f>IF(A1479="SPUS",0,IF(A1479="FWD",0,P1479/Q1479))</x:f>
      </x:c>
    </x:row>
    <x:row r="1480" spans="1:19" x14ac:dyDescent="0.3">
      <x:c r="A1480" s="0">
        <x:f>'Historical Trades'!A1480</x:f>
      </x:c>
      <x:c r="B1480" s="0">
        <x:f>'Historical Trades'!B1480</x:f>
      </x:c>
      <x:c r="C1480" s="23">
        <x:f>'Historical Trades'!C1480</x:f>
      </x:c>
      <x:c r="D1480" s="0">
        <x:f>'Historical Trades'!D1480</x:f>
      </x:c>
      <x:c r="E1480" s="23">
        <x:f>'Historical Trades'!E1480</x:f>
      </x:c>
      <x:c r="F1480" s="0">
        <x:f>'Historical Trades'!F1480</x:f>
      </x:c>
      <x:c r="G1480" s="0">
        <x:f>'Historical Trades'!G1480</x:f>
      </x:c>
      <x:c r="H1480" s="0">
        <x:f>'Historical Trades'!H1480</x:f>
      </x:c>
      <x:c r="I1480" s="0">
        <x:f>'Historical Trades'!I1480</x:f>
      </x:c>
      <x:c r="J1480" s="0">
        <x:f>'Historical Trades'!J1480</x:f>
      </x:c>
      <x:c r="K1480" s="0">
        <x:f>'Historical Trades'!K1480</x:f>
      </x:c>
      <x:c r="L1480" s="0">
        <x:f>'Historical Trades'!L1480</x:f>
      </x:c>
      <x:c r="M1480" s="0">
        <x:f>'Historical Trades'!M1480</x:f>
      </x:c>
      <x:c r="N1480" s="0">
        <x:f>CLEAN('Historical Trades'!O1480)</x:f>
      </x:c>
      <x:c r="P1480" s="14">
        <x:f>IF(G1480="sell",M1480,-M1480)</x:f>
      </x:c>
      <x:c r="Q1480" s="14">
        <x:f>VLOOKUP(N1480,'Currency Rates'!$A$3:$C$32,3,0)</x:f>
      </x:c>
      <x:c r="R1480" s="0">
        <x:f>IF(A1480="SPUS",0,IF(A1480="FWD",0,P1480/Q1480))</x:f>
      </x:c>
    </x:row>
    <x:row r="1481" spans="1:19" x14ac:dyDescent="0.3">
      <x:c r="A1481" s="0">
        <x:f>'Historical Trades'!A1481</x:f>
      </x:c>
      <x:c r="B1481" s="0">
        <x:f>'Historical Trades'!B1481</x:f>
      </x:c>
      <x:c r="C1481" s="23">
        <x:f>'Historical Trades'!C1481</x:f>
      </x:c>
      <x:c r="D1481" s="0">
        <x:f>'Historical Trades'!D1481</x:f>
      </x:c>
      <x:c r="E1481" s="23">
        <x:f>'Historical Trades'!E1481</x:f>
      </x:c>
      <x:c r="F1481" s="0">
        <x:f>'Historical Trades'!F1481</x:f>
      </x:c>
      <x:c r="G1481" s="0">
        <x:f>'Historical Trades'!G1481</x:f>
      </x:c>
      <x:c r="H1481" s="0">
        <x:f>'Historical Trades'!H1481</x:f>
      </x:c>
      <x:c r="I1481" s="0">
        <x:f>'Historical Trades'!I1481</x:f>
      </x:c>
      <x:c r="J1481" s="0">
        <x:f>'Historical Trades'!J1481</x:f>
      </x:c>
      <x:c r="K1481" s="0">
        <x:f>'Historical Trades'!K1481</x:f>
      </x:c>
      <x:c r="L1481" s="0">
        <x:f>'Historical Trades'!L1481</x:f>
      </x:c>
      <x:c r="M1481" s="0">
        <x:f>'Historical Trades'!M1481</x:f>
      </x:c>
      <x:c r="N1481" s="0">
        <x:f>CLEAN('Historical Trades'!O1481)</x:f>
      </x:c>
      <x:c r="P1481" s="14">
        <x:f>IF(G1481="sell",M1481,-M1481)</x:f>
      </x:c>
      <x:c r="Q1481" s="14">
        <x:f>VLOOKUP(N1481,'Currency Rates'!$A$3:$C$32,3,0)</x:f>
      </x:c>
      <x:c r="R1481" s="0">
        <x:f>IF(A1481="SPUS",0,IF(A1481="FWD",0,P1481/Q1481))</x:f>
      </x:c>
    </x:row>
    <x:row r="1482" spans="1:19" x14ac:dyDescent="0.3">
      <x:c r="A1482" s="0">
        <x:f>'Historical Trades'!A1482</x:f>
      </x:c>
      <x:c r="B1482" s="0">
        <x:f>'Historical Trades'!B1482</x:f>
      </x:c>
      <x:c r="C1482" s="23">
        <x:f>'Historical Trades'!C1482</x:f>
      </x:c>
      <x:c r="D1482" s="0">
        <x:f>'Historical Trades'!D1482</x:f>
      </x:c>
      <x:c r="E1482" s="23">
        <x:f>'Historical Trades'!E1482</x:f>
      </x:c>
      <x:c r="F1482" s="0">
        <x:f>'Historical Trades'!F1482</x:f>
      </x:c>
      <x:c r="G1482" s="0">
        <x:f>'Historical Trades'!G1482</x:f>
      </x:c>
      <x:c r="H1482" s="0">
        <x:f>'Historical Trades'!H1482</x:f>
      </x:c>
      <x:c r="I1482" s="0">
        <x:f>'Historical Trades'!I1482</x:f>
      </x:c>
      <x:c r="J1482" s="0">
        <x:f>'Historical Trades'!J1482</x:f>
      </x:c>
      <x:c r="K1482" s="0">
        <x:f>'Historical Trades'!K1482</x:f>
      </x:c>
      <x:c r="L1482" s="0">
        <x:f>'Historical Trades'!L1482</x:f>
      </x:c>
      <x:c r="M1482" s="0">
        <x:f>'Historical Trades'!M1482</x:f>
      </x:c>
      <x:c r="N1482" s="0">
        <x:f>CLEAN('Historical Trades'!O1482)</x:f>
      </x:c>
      <x:c r="P1482" s="14">
        <x:f>IF(G1482="sell",M1482,-M1482)</x:f>
      </x:c>
      <x:c r="Q1482" s="14">
        <x:f>VLOOKUP(N1482,'Currency Rates'!$A$3:$C$32,3,0)</x:f>
      </x:c>
      <x:c r="R1482" s="0">
        <x:f>IF(A1482="SPUS",0,IF(A1482="FWD",0,P1482/Q1482))</x:f>
      </x:c>
    </x:row>
    <x:row r="1483" spans="1:19" x14ac:dyDescent="0.3">
      <x:c r="A1483" s="0">
        <x:f>'Historical Trades'!A1483</x:f>
      </x:c>
      <x:c r="B1483" s="0">
        <x:f>'Historical Trades'!B1483</x:f>
      </x:c>
      <x:c r="C1483" s="23">
        <x:f>'Historical Trades'!C1483</x:f>
      </x:c>
      <x:c r="D1483" s="0">
        <x:f>'Historical Trades'!D1483</x:f>
      </x:c>
      <x:c r="E1483" s="23">
        <x:f>'Historical Trades'!E1483</x:f>
      </x:c>
      <x:c r="F1483" s="0">
        <x:f>'Historical Trades'!F1483</x:f>
      </x:c>
      <x:c r="G1483" s="0">
        <x:f>'Historical Trades'!G1483</x:f>
      </x:c>
      <x:c r="H1483" s="0">
        <x:f>'Historical Trades'!H1483</x:f>
      </x:c>
      <x:c r="I1483" s="0">
        <x:f>'Historical Trades'!I1483</x:f>
      </x:c>
      <x:c r="J1483" s="0">
        <x:f>'Historical Trades'!J1483</x:f>
      </x:c>
      <x:c r="K1483" s="0">
        <x:f>'Historical Trades'!K1483</x:f>
      </x:c>
      <x:c r="L1483" s="0">
        <x:f>'Historical Trades'!L1483</x:f>
      </x:c>
      <x:c r="M1483" s="0">
        <x:f>'Historical Trades'!M1483</x:f>
      </x:c>
      <x:c r="N1483" s="0">
        <x:f>CLEAN('Historical Trades'!O1483)</x:f>
      </x:c>
      <x:c r="P1483" s="14">
        <x:f>IF(G1483="sell",M1483,-M1483)</x:f>
      </x:c>
      <x:c r="Q1483" s="14">
        <x:f>VLOOKUP(N1483,'Currency Rates'!$A$3:$C$32,3,0)</x:f>
      </x:c>
      <x:c r="R1483" s="0">
        <x:f>IF(A1483="SPUS",0,IF(A1483="FWD",0,P1483/Q1483))</x:f>
      </x:c>
    </x:row>
    <x:row r="1484" spans="1:19" x14ac:dyDescent="0.3">
      <x:c r="A1484" s="0">
        <x:f>'Historical Trades'!A1484</x:f>
      </x:c>
      <x:c r="B1484" s="0">
        <x:f>'Historical Trades'!B1484</x:f>
      </x:c>
      <x:c r="C1484" s="23">
        <x:f>'Historical Trades'!C1484</x:f>
      </x:c>
      <x:c r="D1484" s="0">
        <x:f>'Historical Trades'!D1484</x:f>
      </x:c>
      <x:c r="E1484" s="23">
        <x:f>'Historical Trades'!E1484</x:f>
      </x:c>
      <x:c r="F1484" s="0">
        <x:f>'Historical Trades'!F1484</x:f>
      </x:c>
      <x:c r="G1484" s="0">
        <x:f>'Historical Trades'!G1484</x:f>
      </x:c>
      <x:c r="H1484" s="0">
        <x:f>'Historical Trades'!H1484</x:f>
      </x:c>
      <x:c r="I1484" s="0">
        <x:f>'Historical Trades'!I1484</x:f>
      </x:c>
      <x:c r="J1484" s="0">
        <x:f>'Historical Trades'!J1484</x:f>
      </x:c>
      <x:c r="K1484" s="0">
        <x:f>'Historical Trades'!K1484</x:f>
      </x:c>
      <x:c r="L1484" s="0">
        <x:f>'Historical Trades'!L1484</x:f>
      </x:c>
      <x:c r="M1484" s="0">
        <x:f>'Historical Trades'!M1484</x:f>
      </x:c>
      <x:c r="N1484" s="0">
        <x:f>CLEAN('Historical Trades'!O1484)</x:f>
      </x:c>
      <x:c r="P1484" s="14">
        <x:f>IF(G1484="sell",M1484,-M1484)</x:f>
      </x:c>
      <x:c r="Q1484" s="14">
        <x:f>VLOOKUP(N1484,'Currency Rates'!$A$3:$C$32,3,0)</x:f>
      </x:c>
      <x:c r="R1484" s="0">
        <x:f>IF(A1484="SPUS",0,IF(A1484="FWD",0,P1484/Q1484))</x:f>
      </x:c>
    </x:row>
    <x:row r="1485" spans="1:19" x14ac:dyDescent="0.3">
      <x:c r="A1485" s="0">
        <x:f>'Historical Trades'!A1485</x:f>
      </x:c>
      <x:c r="B1485" s="0">
        <x:f>'Historical Trades'!B1485</x:f>
      </x:c>
      <x:c r="C1485" s="23">
        <x:f>'Historical Trades'!C1485</x:f>
      </x:c>
      <x:c r="D1485" s="0">
        <x:f>'Historical Trades'!D1485</x:f>
      </x:c>
      <x:c r="E1485" s="23">
        <x:f>'Historical Trades'!E1485</x:f>
      </x:c>
      <x:c r="F1485" s="0">
        <x:f>'Historical Trades'!F1485</x:f>
      </x:c>
      <x:c r="G1485" s="0">
        <x:f>'Historical Trades'!G1485</x:f>
      </x:c>
      <x:c r="H1485" s="0">
        <x:f>'Historical Trades'!H1485</x:f>
      </x:c>
      <x:c r="I1485" s="0">
        <x:f>'Historical Trades'!I1485</x:f>
      </x:c>
      <x:c r="J1485" s="0">
        <x:f>'Historical Trades'!J1485</x:f>
      </x:c>
      <x:c r="K1485" s="0">
        <x:f>'Historical Trades'!K1485</x:f>
      </x:c>
      <x:c r="L1485" s="0">
        <x:f>'Historical Trades'!L1485</x:f>
      </x:c>
      <x:c r="M1485" s="0">
        <x:f>'Historical Trades'!M1485</x:f>
      </x:c>
      <x:c r="N1485" s="0">
        <x:f>CLEAN('Historical Trades'!O1485)</x:f>
      </x:c>
      <x:c r="P1485" s="14">
        <x:f>IF(G1485="sell",M1485,-M1485)</x:f>
      </x:c>
      <x:c r="Q1485" s="14">
        <x:f>VLOOKUP(N1485,'Currency Rates'!$A$3:$C$32,3,0)</x:f>
      </x:c>
      <x:c r="R1485" s="0">
        <x:f>IF(A1485="SPUS",0,IF(A1485="FWD",0,P1485/Q1485))</x:f>
      </x:c>
    </x:row>
    <x:row r="1486" spans="1:19" x14ac:dyDescent="0.3">
      <x:c r="A1486" s="0">
        <x:f>'Historical Trades'!A1486</x:f>
      </x:c>
      <x:c r="B1486" s="0">
        <x:f>'Historical Trades'!B1486</x:f>
      </x:c>
      <x:c r="C1486" s="23">
        <x:f>'Historical Trades'!C1486</x:f>
      </x:c>
      <x:c r="D1486" s="0">
        <x:f>'Historical Trades'!D1486</x:f>
      </x:c>
      <x:c r="E1486" s="23">
        <x:f>'Historical Trades'!E1486</x:f>
      </x:c>
      <x:c r="F1486" s="0">
        <x:f>'Historical Trades'!F1486</x:f>
      </x:c>
      <x:c r="G1486" s="0">
        <x:f>'Historical Trades'!G1486</x:f>
      </x:c>
      <x:c r="H1486" s="0">
        <x:f>'Historical Trades'!H1486</x:f>
      </x:c>
      <x:c r="I1486" s="0">
        <x:f>'Historical Trades'!I1486</x:f>
      </x:c>
      <x:c r="J1486" s="0">
        <x:f>'Historical Trades'!J1486</x:f>
      </x:c>
      <x:c r="K1486" s="0">
        <x:f>'Historical Trades'!K1486</x:f>
      </x:c>
      <x:c r="L1486" s="0">
        <x:f>'Historical Trades'!L1486</x:f>
      </x:c>
      <x:c r="M1486" s="0">
        <x:f>'Historical Trades'!M1486</x:f>
      </x:c>
      <x:c r="N1486" s="0">
        <x:f>CLEAN('Historical Trades'!O1486)</x:f>
      </x:c>
      <x:c r="P1486" s="14">
        <x:f>IF(G1486="sell",M1486,-M1486)</x:f>
      </x:c>
      <x:c r="Q1486" s="14">
        <x:f>VLOOKUP(N1486,'Currency Rates'!$A$3:$C$32,3,0)</x:f>
      </x:c>
      <x:c r="R1486" s="0">
        <x:f>IF(A1486="SPUS",0,IF(A1486="FWD",0,P1486/Q1486))</x:f>
      </x:c>
    </x:row>
    <x:row r="1487" spans="1:19" x14ac:dyDescent="0.3">
      <x:c r="A1487" s="0">
        <x:f>'Historical Trades'!A1487</x:f>
      </x:c>
      <x:c r="B1487" s="0">
        <x:f>'Historical Trades'!B1487</x:f>
      </x:c>
      <x:c r="C1487" s="23">
        <x:f>'Historical Trades'!C1487</x:f>
      </x:c>
      <x:c r="D1487" s="0">
        <x:f>'Historical Trades'!D1487</x:f>
      </x:c>
      <x:c r="E1487" s="23">
        <x:f>'Historical Trades'!E1487</x:f>
      </x:c>
      <x:c r="F1487" s="0">
        <x:f>'Historical Trades'!F1487</x:f>
      </x:c>
      <x:c r="G1487" s="0">
        <x:f>'Historical Trades'!G1487</x:f>
      </x:c>
      <x:c r="H1487" s="0">
        <x:f>'Historical Trades'!H1487</x:f>
      </x:c>
      <x:c r="I1487" s="0">
        <x:f>'Historical Trades'!I1487</x:f>
      </x:c>
      <x:c r="J1487" s="0">
        <x:f>'Historical Trades'!J1487</x:f>
      </x:c>
      <x:c r="K1487" s="0">
        <x:f>'Historical Trades'!K1487</x:f>
      </x:c>
      <x:c r="L1487" s="0">
        <x:f>'Historical Trades'!L1487</x:f>
      </x:c>
      <x:c r="M1487" s="0">
        <x:f>'Historical Trades'!M1487</x:f>
      </x:c>
      <x:c r="N1487" s="0">
        <x:f>CLEAN('Historical Trades'!O1487)</x:f>
      </x:c>
      <x:c r="P1487" s="14">
        <x:f>IF(G1487="sell",M1487,-M1487)</x:f>
      </x:c>
      <x:c r="Q1487" s="14">
        <x:f>VLOOKUP(N1487,'Currency Rates'!$A$3:$C$32,3,0)</x:f>
      </x:c>
      <x:c r="R1487" s="0">
        <x:f>IF(A1487="SPUS",0,IF(A1487="FWD",0,P1487/Q1487))</x:f>
      </x:c>
    </x:row>
    <x:row r="1488" spans="1:19" x14ac:dyDescent="0.3">
      <x:c r="A1488" s="0">
        <x:f>'Historical Trades'!A1488</x:f>
      </x:c>
      <x:c r="B1488" s="0">
        <x:f>'Historical Trades'!B1488</x:f>
      </x:c>
      <x:c r="C1488" s="23">
        <x:f>'Historical Trades'!C1488</x:f>
      </x:c>
      <x:c r="D1488" s="0">
        <x:f>'Historical Trades'!D1488</x:f>
      </x:c>
      <x:c r="E1488" s="23">
        <x:f>'Historical Trades'!E1488</x:f>
      </x:c>
      <x:c r="F1488" s="0">
        <x:f>'Historical Trades'!F1488</x:f>
      </x:c>
      <x:c r="G1488" s="0">
        <x:f>'Historical Trades'!G1488</x:f>
      </x:c>
      <x:c r="H1488" s="0">
        <x:f>'Historical Trades'!H1488</x:f>
      </x:c>
      <x:c r="I1488" s="0">
        <x:f>'Historical Trades'!I1488</x:f>
      </x:c>
      <x:c r="J1488" s="0">
        <x:f>'Historical Trades'!J1488</x:f>
      </x:c>
      <x:c r="K1488" s="0">
        <x:f>'Historical Trades'!K1488</x:f>
      </x:c>
      <x:c r="L1488" s="0">
        <x:f>'Historical Trades'!L1488</x:f>
      </x:c>
      <x:c r="M1488" s="0">
        <x:f>'Historical Trades'!M1488</x:f>
      </x:c>
      <x:c r="N1488" s="0">
        <x:f>CLEAN('Historical Trades'!O1488)</x:f>
      </x:c>
      <x:c r="P1488" s="14">
        <x:f>IF(G1488="sell",M1488,-M1488)</x:f>
      </x:c>
      <x:c r="Q1488" s="14">
        <x:f>VLOOKUP(N1488,'Currency Rates'!$A$3:$C$32,3,0)</x:f>
      </x:c>
      <x:c r="R1488" s="0">
        <x:f>IF(A1488="SPUS",0,IF(A1488="FWD",0,P1488/Q1488))</x:f>
      </x:c>
    </x:row>
    <x:row r="1489" spans="1:19" x14ac:dyDescent="0.3">
      <x:c r="A1489" s="0">
        <x:f>'Historical Trades'!A1489</x:f>
      </x:c>
      <x:c r="B1489" s="0">
        <x:f>'Historical Trades'!B1489</x:f>
      </x:c>
      <x:c r="C1489" s="23">
        <x:f>'Historical Trades'!C1489</x:f>
      </x:c>
      <x:c r="D1489" s="0">
        <x:f>'Historical Trades'!D1489</x:f>
      </x:c>
      <x:c r="E1489" s="23">
        <x:f>'Historical Trades'!E1489</x:f>
      </x:c>
      <x:c r="F1489" s="0">
        <x:f>'Historical Trades'!F1489</x:f>
      </x:c>
      <x:c r="G1489" s="0">
        <x:f>'Historical Trades'!G1489</x:f>
      </x:c>
      <x:c r="H1489" s="0">
        <x:f>'Historical Trades'!H1489</x:f>
      </x:c>
      <x:c r="I1489" s="0">
        <x:f>'Historical Trades'!I1489</x:f>
      </x:c>
      <x:c r="J1489" s="0">
        <x:f>'Historical Trades'!J1489</x:f>
      </x:c>
      <x:c r="K1489" s="0">
        <x:f>'Historical Trades'!K1489</x:f>
      </x:c>
      <x:c r="L1489" s="0">
        <x:f>'Historical Trades'!L1489</x:f>
      </x:c>
      <x:c r="M1489" s="0">
        <x:f>'Historical Trades'!M1489</x:f>
      </x:c>
      <x:c r="N1489" s="0">
        <x:f>CLEAN('Historical Trades'!O1489)</x:f>
      </x:c>
      <x:c r="P1489" s="14">
        <x:f>IF(G1489="sell",M1489,-M1489)</x:f>
      </x:c>
      <x:c r="Q1489" s="14">
        <x:f>VLOOKUP(N1489,'Currency Rates'!$A$3:$C$32,3,0)</x:f>
      </x:c>
      <x:c r="R1489" s="0">
        <x:f>IF(A1489="SPUS",0,IF(A1489="FWD",0,P1489/Q1489))</x:f>
      </x:c>
    </x:row>
    <x:row r="1490" spans="1:19" x14ac:dyDescent="0.3">
      <x:c r="A1490" s="0">
        <x:f>'Historical Trades'!A1490</x:f>
      </x:c>
      <x:c r="B1490" s="0">
        <x:f>'Historical Trades'!B1490</x:f>
      </x:c>
      <x:c r="C1490" s="23">
        <x:f>'Historical Trades'!C1490</x:f>
      </x:c>
      <x:c r="D1490" s="0">
        <x:f>'Historical Trades'!D1490</x:f>
      </x:c>
      <x:c r="E1490" s="23">
        <x:f>'Historical Trades'!E1490</x:f>
      </x:c>
      <x:c r="F1490" s="0">
        <x:f>'Historical Trades'!F1490</x:f>
      </x:c>
      <x:c r="G1490" s="0">
        <x:f>'Historical Trades'!G1490</x:f>
      </x:c>
      <x:c r="H1490" s="0">
        <x:f>'Historical Trades'!H1490</x:f>
      </x:c>
      <x:c r="I1490" s="0">
        <x:f>'Historical Trades'!I1490</x:f>
      </x:c>
      <x:c r="J1490" s="0">
        <x:f>'Historical Trades'!J1490</x:f>
      </x:c>
      <x:c r="K1490" s="0">
        <x:f>'Historical Trades'!K1490</x:f>
      </x:c>
      <x:c r="L1490" s="0">
        <x:f>'Historical Trades'!L1490</x:f>
      </x:c>
      <x:c r="M1490" s="0">
        <x:f>'Historical Trades'!M1490</x:f>
      </x:c>
      <x:c r="N1490" s="0">
        <x:f>CLEAN('Historical Trades'!O1490)</x:f>
      </x:c>
      <x:c r="P1490" s="14">
        <x:f>IF(G1490="sell",M1490,-M1490)</x:f>
      </x:c>
      <x:c r="Q1490" s="14">
        <x:f>VLOOKUP(N1490,'Currency Rates'!$A$3:$C$32,3,0)</x:f>
      </x:c>
      <x:c r="R1490" s="0">
        <x:f>IF(A1490="SPUS",0,IF(A1490="FWD",0,P1490/Q1490))</x:f>
      </x:c>
    </x:row>
    <x:row r="1491" spans="1:19" x14ac:dyDescent="0.3">
      <x:c r="A1491" s="0">
        <x:f>'Historical Trades'!A1491</x:f>
      </x:c>
      <x:c r="B1491" s="0">
        <x:f>'Historical Trades'!B1491</x:f>
      </x:c>
      <x:c r="C1491" s="23">
        <x:f>'Historical Trades'!C1491</x:f>
      </x:c>
      <x:c r="D1491" s="0">
        <x:f>'Historical Trades'!D1491</x:f>
      </x:c>
      <x:c r="E1491" s="23">
        <x:f>'Historical Trades'!E1491</x:f>
      </x:c>
      <x:c r="F1491" s="0">
        <x:f>'Historical Trades'!F1491</x:f>
      </x:c>
      <x:c r="G1491" s="0">
        <x:f>'Historical Trades'!G1491</x:f>
      </x:c>
      <x:c r="H1491" s="0">
        <x:f>'Historical Trades'!H1491</x:f>
      </x:c>
      <x:c r="I1491" s="0">
        <x:f>'Historical Trades'!I1491</x:f>
      </x:c>
      <x:c r="J1491" s="0">
        <x:f>'Historical Trades'!J1491</x:f>
      </x:c>
      <x:c r="K1491" s="0">
        <x:f>'Historical Trades'!K1491</x:f>
      </x:c>
      <x:c r="L1491" s="0">
        <x:f>'Historical Trades'!L1491</x:f>
      </x:c>
      <x:c r="M1491" s="0">
        <x:f>'Historical Trades'!M1491</x:f>
      </x:c>
      <x:c r="N1491" s="0">
        <x:f>CLEAN('Historical Trades'!O1491)</x:f>
      </x:c>
      <x:c r="P1491" s="14">
        <x:f>IF(G1491="sell",M1491,-M1491)</x:f>
      </x:c>
      <x:c r="Q1491" s="14">
        <x:f>VLOOKUP(N1491,'Currency Rates'!$A$3:$C$32,3,0)</x:f>
      </x:c>
      <x:c r="R1491" s="0">
        <x:f>IF(A1491="SPUS",0,IF(A1491="FWD",0,P1491/Q1491))</x:f>
      </x:c>
    </x:row>
    <x:row r="1492" spans="1:19" x14ac:dyDescent="0.3">
      <x:c r="A1492" s="0">
        <x:f>'Historical Trades'!A1492</x:f>
      </x:c>
      <x:c r="B1492" s="0">
        <x:f>'Historical Trades'!B1492</x:f>
      </x:c>
      <x:c r="C1492" s="23">
        <x:f>'Historical Trades'!C1492</x:f>
      </x:c>
      <x:c r="D1492" s="0">
        <x:f>'Historical Trades'!D1492</x:f>
      </x:c>
      <x:c r="E1492" s="23">
        <x:f>'Historical Trades'!E1492</x:f>
      </x:c>
      <x:c r="F1492" s="0">
        <x:f>'Historical Trades'!F1492</x:f>
      </x:c>
      <x:c r="G1492" s="0">
        <x:f>'Historical Trades'!G1492</x:f>
      </x:c>
      <x:c r="H1492" s="0">
        <x:f>'Historical Trades'!H1492</x:f>
      </x:c>
      <x:c r="I1492" s="0">
        <x:f>'Historical Trades'!I1492</x:f>
      </x:c>
      <x:c r="J1492" s="0">
        <x:f>'Historical Trades'!J1492</x:f>
      </x:c>
      <x:c r="K1492" s="0">
        <x:f>'Historical Trades'!K1492</x:f>
      </x:c>
      <x:c r="L1492" s="0">
        <x:f>'Historical Trades'!L1492</x:f>
      </x:c>
      <x:c r="M1492" s="0">
        <x:f>'Historical Trades'!M1492</x:f>
      </x:c>
      <x:c r="N1492" s="0">
        <x:f>CLEAN('Historical Trades'!O1492)</x:f>
      </x:c>
      <x:c r="P1492" s="14">
        <x:f>IF(G1492="sell",M1492,-M1492)</x:f>
      </x:c>
      <x:c r="Q1492" s="14">
        <x:f>VLOOKUP(N1492,'Currency Rates'!$A$3:$C$32,3,0)</x:f>
      </x:c>
      <x:c r="R1492" s="0">
        <x:f>IF(A1492="SPUS",0,IF(A1492="FWD",0,P1492/Q1492))</x:f>
      </x:c>
    </x:row>
    <x:row r="1493" spans="1:19" x14ac:dyDescent="0.3">
      <x:c r="A1493" s="0">
        <x:f>'Historical Trades'!A1493</x:f>
      </x:c>
      <x:c r="B1493" s="0">
        <x:f>'Historical Trades'!B1493</x:f>
      </x:c>
      <x:c r="C1493" s="23">
        <x:f>'Historical Trades'!C1493</x:f>
      </x:c>
      <x:c r="D1493" s="0">
        <x:f>'Historical Trades'!D1493</x:f>
      </x:c>
      <x:c r="E1493" s="23">
        <x:f>'Historical Trades'!E1493</x:f>
      </x:c>
      <x:c r="F1493" s="0">
        <x:f>'Historical Trades'!F1493</x:f>
      </x:c>
      <x:c r="G1493" s="0">
        <x:f>'Historical Trades'!G1493</x:f>
      </x:c>
      <x:c r="H1493" s="0">
        <x:f>'Historical Trades'!H1493</x:f>
      </x:c>
      <x:c r="I1493" s="0">
        <x:f>'Historical Trades'!I1493</x:f>
      </x:c>
      <x:c r="J1493" s="0">
        <x:f>'Historical Trades'!J1493</x:f>
      </x:c>
      <x:c r="K1493" s="0">
        <x:f>'Historical Trades'!K1493</x:f>
      </x:c>
      <x:c r="L1493" s="0">
        <x:f>'Historical Trades'!L1493</x:f>
      </x:c>
      <x:c r="M1493" s="0">
        <x:f>'Historical Trades'!M1493</x:f>
      </x:c>
      <x:c r="N1493" s="0">
        <x:f>CLEAN('Historical Trades'!O1493)</x:f>
      </x:c>
      <x:c r="P1493" s="14">
        <x:f>IF(G1493="sell",M1493,-M1493)</x:f>
      </x:c>
      <x:c r="Q1493" s="14">
        <x:f>VLOOKUP(N1493,'Currency Rates'!$A$3:$C$32,3,0)</x:f>
      </x:c>
      <x:c r="R1493" s="0">
        <x:f>IF(A1493="SPUS",0,IF(A1493="FWD",0,P1493/Q1493))</x:f>
      </x:c>
    </x:row>
    <x:row r="1494" spans="1:19" x14ac:dyDescent="0.3">
      <x:c r="A1494" s="0">
        <x:f>'Historical Trades'!A1494</x:f>
      </x:c>
      <x:c r="B1494" s="0">
        <x:f>'Historical Trades'!B1494</x:f>
      </x:c>
      <x:c r="C1494" s="23">
        <x:f>'Historical Trades'!C1494</x:f>
      </x:c>
      <x:c r="D1494" s="0">
        <x:f>'Historical Trades'!D1494</x:f>
      </x:c>
      <x:c r="E1494" s="23">
        <x:f>'Historical Trades'!E1494</x:f>
      </x:c>
      <x:c r="F1494" s="0">
        <x:f>'Historical Trades'!F1494</x:f>
      </x:c>
      <x:c r="G1494" s="0">
        <x:f>'Historical Trades'!G1494</x:f>
      </x:c>
      <x:c r="H1494" s="0">
        <x:f>'Historical Trades'!H1494</x:f>
      </x:c>
      <x:c r="I1494" s="0">
        <x:f>'Historical Trades'!I1494</x:f>
      </x:c>
      <x:c r="J1494" s="0">
        <x:f>'Historical Trades'!J1494</x:f>
      </x:c>
      <x:c r="K1494" s="0">
        <x:f>'Historical Trades'!K1494</x:f>
      </x:c>
      <x:c r="L1494" s="0">
        <x:f>'Historical Trades'!L1494</x:f>
      </x:c>
      <x:c r="M1494" s="0">
        <x:f>'Historical Trades'!M1494</x:f>
      </x:c>
      <x:c r="N1494" s="0">
        <x:f>CLEAN('Historical Trades'!O1494)</x:f>
      </x:c>
      <x:c r="P1494" s="14">
        <x:f>IF(G1494="sell",M1494,-M1494)</x:f>
      </x:c>
      <x:c r="Q1494" s="14">
        <x:f>VLOOKUP(N1494,'Currency Rates'!$A$3:$C$32,3,0)</x:f>
      </x:c>
      <x:c r="R1494" s="0">
        <x:f>IF(A1494="SPUS",0,IF(A1494="FWD",0,P1494/Q1494))</x:f>
      </x:c>
    </x:row>
    <x:row r="1495" spans="1:19" x14ac:dyDescent="0.3">
      <x:c r="A1495" s="0">
        <x:f>'Historical Trades'!A1495</x:f>
      </x:c>
      <x:c r="B1495" s="0">
        <x:f>'Historical Trades'!B1495</x:f>
      </x:c>
      <x:c r="C1495" s="23">
        <x:f>'Historical Trades'!C1495</x:f>
      </x:c>
      <x:c r="D1495" s="0">
        <x:f>'Historical Trades'!D1495</x:f>
      </x:c>
      <x:c r="E1495" s="23">
        <x:f>'Historical Trades'!E1495</x:f>
      </x:c>
      <x:c r="F1495" s="0">
        <x:f>'Historical Trades'!F1495</x:f>
      </x:c>
      <x:c r="G1495" s="0">
        <x:f>'Historical Trades'!G1495</x:f>
      </x:c>
      <x:c r="H1495" s="0">
        <x:f>'Historical Trades'!H1495</x:f>
      </x:c>
      <x:c r="I1495" s="0">
        <x:f>'Historical Trades'!I1495</x:f>
      </x:c>
      <x:c r="J1495" s="0">
        <x:f>'Historical Trades'!J1495</x:f>
      </x:c>
      <x:c r="K1495" s="0">
        <x:f>'Historical Trades'!K1495</x:f>
      </x:c>
      <x:c r="L1495" s="0">
        <x:f>'Historical Trades'!L1495</x:f>
      </x:c>
      <x:c r="M1495" s="0">
        <x:f>'Historical Trades'!M1495</x:f>
      </x:c>
      <x:c r="N1495" s="0">
        <x:f>CLEAN('Historical Trades'!O1495)</x:f>
      </x:c>
      <x:c r="P1495" s="14">
        <x:f>IF(G1495="sell",M1495,-M1495)</x:f>
      </x:c>
      <x:c r="Q1495" s="14">
        <x:f>VLOOKUP(N1495,'Currency Rates'!$A$3:$C$32,3,0)</x:f>
      </x:c>
      <x:c r="R1495" s="0">
        <x:f>IF(A1495="SPUS",0,IF(A1495="FWD",0,P1495/Q1495))</x:f>
      </x:c>
    </x:row>
    <x:row r="1496" spans="1:19" x14ac:dyDescent="0.3">
      <x:c r="A1496" s="0">
        <x:f>'Historical Trades'!A1496</x:f>
      </x:c>
      <x:c r="B1496" s="0">
        <x:f>'Historical Trades'!B1496</x:f>
      </x:c>
      <x:c r="C1496" s="23">
        <x:f>'Historical Trades'!C1496</x:f>
      </x:c>
      <x:c r="D1496" s="0">
        <x:f>'Historical Trades'!D1496</x:f>
      </x:c>
      <x:c r="E1496" s="23">
        <x:f>'Historical Trades'!E1496</x:f>
      </x:c>
      <x:c r="F1496" s="0">
        <x:f>'Historical Trades'!F1496</x:f>
      </x:c>
      <x:c r="G1496" s="0">
        <x:f>'Historical Trades'!G1496</x:f>
      </x:c>
      <x:c r="H1496" s="0">
        <x:f>'Historical Trades'!H1496</x:f>
      </x:c>
      <x:c r="I1496" s="0">
        <x:f>'Historical Trades'!I1496</x:f>
      </x:c>
      <x:c r="J1496" s="0">
        <x:f>'Historical Trades'!J1496</x:f>
      </x:c>
      <x:c r="K1496" s="0">
        <x:f>'Historical Trades'!K1496</x:f>
      </x:c>
      <x:c r="L1496" s="0">
        <x:f>'Historical Trades'!L1496</x:f>
      </x:c>
      <x:c r="M1496" s="0">
        <x:f>'Historical Trades'!M1496</x:f>
      </x:c>
      <x:c r="N1496" s="0">
        <x:f>CLEAN('Historical Trades'!O1496)</x:f>
      </x:c>
      <x:c r="P1496" s="14">
        <x:f>IF(G1496="sell",M1496,-M1496)</x:f>
      </x:c>
      <x:c r="Q1496" s="14">
        <x:f>VLOOKUP(N1496,'Currency Rates'!$A$3:$C$32,3,0)</x:f>
      </x:c>
      <x:c r="R1496" s="0">
        <x:f>IF(A1496="SPUS",0,IF(A1496="FWD",0,P1496/Q1496))</x:f>
      </x:c>
    </x:row>
    <x:row r="1497" spans="1:19" x14ac:dyDescent="0.3">
      <x:c r="A1497" s="0">
        <x:f>'Historical Trades'!A1497</x:f>
      </x:c>
      <x:c r="B1497" s="0">
        <x:f>'Historical Trades'!B1497</x:f>
      </x:c>
      <x:c r="C1497" s="23">
        <x:f>'Historical Trades'!C1497</x:f>
      </x:c>
      <x:c r="D1497" s="0">
        <x:f>'Historical Trades'!D1497</x:f>
      </x:c>
      <x:c r="E1497" s="23">
        <x:f>'Historical Trades'!E1497</x:f>
      </x:c>
      <x:c r="F1497" s="0">
        <x:f>'Historical Trades'!F1497</x:f>
      </x:c>
      <x:c r="G1497" s="0">
        <x:f>'Historical Trades'!G1497</x:f>
      </x:c>
      <x:c r="H1497" s="0">
        <x:f>'Historical Trades'!H1497</x:f>
      </x:c>
      <x:c r="I1497" s="0">
        <x:f>'Historical Trades'!I1497</x:f>
      </x:c>
      <x:c r="J1497" s="0">
        <x:f>'Historical Trades'!J1497</x:f>
      </x:c>
      <x:c r="K1497" s="0">
        <x:f>'Historical Trades'!K1497</x:f>
      </x:c>
      <x:c r="L1497" s="0">
        <x:f>'Historical Trades'!L1497</x:f>
      </x:c>
      <x:c r="M1497" s="0">
        <x:f>'Historical Trades'!M1497</x:f>
      </x:c>
      <x:c r="N1497" s="0">
        <x:f>CLEAN('Historical Trades'!O1497)</x:f>
      </x:c>
      <x:c r="P1497" s="14">
        <x:f>IF(G1497="sell",M1497,-M1497)</x:f>
      </x:c>
      <x:c r="Q1497" s="14">
        <x:f>VLOOKUP(N1497,'Currency Rates'!$A$3:$C$32,3,0)</x:f>
      </x:c>
      <x:c r="R1497" s="0">
        <x:f>IF(A1497="SPUS",0,IF(A1497="FWD",0,P1497/Q1497))</x:f>
      </x:c>
    </x:row>
    <x:row r="1498" spans="1:19" x14ac:dyDescent="0.3">
      <x:c r="A1498" s="0">
        <x:f>'Historical Trades'!A1498</x:f>
      </x:c>
      <x:c r="B1498" s="0">
        <x:f>'Historical Trades'!B1498</x:f>
      </x:c>
      <x:c r="C1498" s="23">
        <x:f>'Historical Trades'!C1498</x:f>
      </x:c>
      <x:c r="D1498" s="0">
        <x:f>'Historical Trades'!D1498</x:f>
      </x:c>
      <x:c r="E1498" s="23">
        <x:f>'Historical Trades'!E1498</x:f>
      </x:c>
      <x:c r="F1498" s="0">
        <x:f>'Historical Trades'!F1498</x:f>
      </x:c>
      <x:c r="G1498" s="0">
        <x:f>'Historical Trades'!G1498</x:f>
      </x:c>
      <x:c r="H1498" s="0">
        <x:f>'Historical Trades'!H1498</x:f>
      </x:c>
      <x:c r="I1498" s="0">
        <x:f>'Historical Trades'!I1498</x:f>
      </x:c>
      <x:c r="J1498" s="0">
        <x:f>'Historical Trades'!J1498</x:f>
      </x:c>
      <x:c r="K1498" s="0">
        <x:f>'Historical Trades'!K1498</x:f>
      </x:c>
      <x:c r="L1498" s="0">
        <x:f>'Historical Trades'!L1498</x:f>
      </x:c>
      <x:c r="M1498" s="0">
        <x:f>'Historical Trades'!M1498</x:f>
      </x:c>
      <x:c r="N1498" s="0">
        <x:f>CLEAN('Historical Trades'!O1498)</x:f>
      </x:c>
      <x:c r="P1498" s="14">
        <x:f>IF(G1498="sell",M1498,-M1498)</x:f>
      </x:c>
      <x:c r="Q1498" s="14">
        <x:f>VLOOKUP(N1498,'Currency Rates'!$A$3:$C$32,3,0)</x:f>
      </x:c>
      <x:c r="R1498" s="0">
        <x:f>IF(A1498="SPUS",0,IF(A1498="FWD",0,P1498/Q1498))</x:f>
      </x:c>
    </x:row>
    <x:row r="1499" spans="1:19" x14ac:dyDescent="0.3">
      <x:c r="A1499" s="0">
        <x:f>'Historical Trades'!A1499</x:f>
      </x:c>
      <x:c r="B1499" s="0">
        <x:f>'Historical Trades'!B1499</x:f>
      </x:c>
      <x:c r="C1499" s="23">
        <x:f>'Historical Trades'!C1499</x:f>
      </x:c>
      <x:c r="D1499" s="0">
        <x:f>'Historical Trades'!D1499</x:f>
      </x:c>
      <x:c r="E1499" s="23">
        <x:f>'Historical Trades'!E1499</x:f>
      </x:c>
      <x:c r="F1499" s="0">
        <x:f>'Historical Trades'!F1499</x:f>
      </x:c>
      <x:c r="G1499" s="0">
        <x:f>'Historical Trades'!G1499</x:f>
      </x:c>
      <x:c r="H1499" s="0">
        <x:f>'Historical Trades'!H1499</x:f>
      </x:c>
      <x:c r="I1499" s="0">
        <x:f>'Historical Trades'!I1499</x:f>
      </x:c>
      <x:c r="J1499" s="0">
        <x:f>'Historical Trades'!J1499</x:f>
      </x:c>
      <x:c r="K1499" s="0">
        <x:f>'Historical Trades'!K1499</x:f>
      </x:c>
      <x:c r="L1499" s="0">
        <x:f>'Historical Trades'!L1499</x:f>
      </x:c>
      <x:c r="M1499" s="0">
        <x:f>'Historical Trades'!M1499</x:f>
      </x:c>
      <x:c r="N1499" s="0">
        <x:f>CLEAN('Historical Trades'!O1499)</x:f>
      </x:c>
      <x:c r="P1499" s="14">
        <x:f>IF(G1499="sell",M1499,-M1499)</x:f>
      </x:c>
      <x:c r="Q1499" s="14">
        <x:f>VLOOKUP(N1499,'Currency Rates'!$A$3:$C$32,3,0)</x:f>
      </x:c>
      <x:c r="R1499" s="0">
        <x:f>IF(A1499="SPUS",0,IF(A1499="FWD",0,P1499/Q1499))</x:f>
      </x:c>
    </x:row>
    <x:row r="1500" spans="1:19" x14ac:dyDescent="0.3">
      <x:c r="A1500" s="0">
        <x:f>'Historical Trades'!A1500</x:f>
      </x:c>
      <x:c r="B1500" s="0">
        <x:f>'Historical Trades'!B1500</x:f>
      </x:c>
      <x:c r="C1500" s="23">
        <x:f>'Historical Trades'!C1500</x:f>
      </x:c>
      <x:c r="D1500" s="0">
        <x:f>'Historical Trades'!D1500</x:f>
      </x:c>
      <x:c r="E1500" s="23">
        <x:f>'Historical Trades'!E1500</x:f>
      </x:c>
      <x:c r="F1500" s="0">
        <x:f>'Historical Trades'!F1500</x:f>
      </x:c>
      <x:c r="G1500" s="0">
        <x:f>'Historical Trades'!G1500</x:f>
      </x:c>
      <x:c r="H1500" s="0">
        <x:f>'Historical Trades'!H1500</x:f>
      </x:c>
      <x:c r="I1500" s="0">
        <x:f>'Historical Trades'!I1500</x:f>
      </x:c>
      <x:c r="J1500" s="0">
        <x:f>'Historical Trades'!J1500</x:f>
      </x:c>
      <x:c r="K1500" s="0">
        <x:f>'Historical Trades'!K1500</x:f>
      </x:c>
      <x:c r="L1500" s="0">
        <x:f>'Historical Trades'!L1500</x:f>
      </x:c>
      <x:c r="M1500" s="0">
        <x:f>'Historical Trades'!M1500</x:f>
      </x:c>
      <x:c r="N1500" s="0">
        <x:f>CLEAN('Historical Trades'!O1500)</x:f>
      </x:c>
      <x:c r="P1500" s="14">
        <x:f>IF(G1500="sell",M1500,-M1500)</x:f>
      </x:c>
      <x:c r="Q1500" s="14">
        <x:f>VLOOKUP(N1500,'Currency Rates'!$A$3:$C$32,3,0)</x:f>
      </x:c>
      <x:c r="R1500" s="0">
        <x:f>IF(A1500="SPUS",0,IF(A1500="FWD",0,P1500/Q1500))</x:f>
      </x:c>
    </x:row>
    <x:row r="1501" spans="1:19" x14ac:dyDescent="0.3">
      <x:c r="A1501" s="0">
        <x:f>'Historical Trades'!A1501</x:f>
      </x:c>
      <x:c r="B1501" s="0">
        <x:f>'Historical Trades'!B1501</x:f>
      </x:c>
      <x:c r="C1501" s="23">
        <x:f>'Historical Trades'!C1501</x:f>
      </x:c>
      <x:c r="D1501" s="0">
        <x:f>'Historical Trades'!D1501</x:f>
      </x:c>
      <x:c r="E1501" s="23">
        <x:f>'Historical Trades'!E1501</x:f>
      </x:c>
      <x:c r="F1501" s="0">
        <x:f>'Historical Trades'!F1501</x:f>
      </x:c>
      <x:c r="G1501" s="0">
        <x:f>'Historical Trades'!G1501</x:f>
      </x:c>
      <x:c r="H1501" s="0">
        <x:f>'Historical Trades'!H1501</x:f>
      </x:c>
      <x:c r="I1501" s="0">
        <x:f>'Historical Trades'!I1501</x:f>
      </x:c>
      <x:c r="J1501" s="0">
        <x:f>'Historical Trades'!J1501</x:f>
      </x:c>
      <x:c r="K1501" s="0">
        <x:f>'Historical Trades'!K1501</x:f>
      </x:c>
      <x:c r="L1501" s="0">
        <x:f>'Historical Trades'!L1501</x:f>
      </x:c>
      <x:c r="M1501" s="0">
        <x:f>'Historical Trades'!M1501</x:f>
      </x:c>
      <x:c r="N1501" s="0">
        <x:f>CLEAN('Historical Trades'!O1501)</x:f>
      </x:c>
      <x:c r="P1501" s="14">
        <x:f>IF(G1501="sell",M1501,-M1501)</x:f>
      </x:c>
      <x:c r="Q1501" s="14">
        <x:f>VLOOKUP(N1501,'Currency Rates'!$A$3:$C$32,3,0)</x:f>
      </x:c>
      <x:c r="R1501" s="0">
        <x:f>IF(A1501="SPUS",0,IF(A1501="FWD",0,P1501/Q1501))</x:f>
      </x:c>
    </x:row>
    <x:row r="1502" spans="1:19" x14ac:dyDescent="0.3">
      <x:c r="A1502" s="0">
        <x:f>'Historical Trades'!A1502</x:f>
      </x:c>
      <x:c r="B1502" s="0">
        <x:f>'Historical Trades'!B1502</x:f>
      </x:c>
      <x:c r="C1502" s="23">
        <x:f>'Historical Trades'!C1502</x:f>
      </x:c>
      <x:c r="D1502" s="0">
        <x:f>'Historical Trades'!D1502</x:f>
      </x:c>
      <x:c r="E1502" s="23">
        <x:f>'Historical Trades'!E1502</x:f>
      </x:c>
      <x:c r="F1502" s="0">
        <x:f>'Historical Trades'!F1502</x:f>
      </x:c>
      <x:c r="G1502" s="0">
        <x:f>'Historical Trades'!G1502</x:f>
      </x:c>
      <x:c r="H1502" s="0">
        <x:f>'Historical Trades'!H1502</x:f>
      </x:c>
      <x:c r="I1502" s="0">
        <x:f>'Historical Trades'!I1502</x:f>
      </x:c>
      <x:c r="J1502" s="0">
        <x:f>'Historical Trades'!J1502</x:f>
      </x:c>
      <x:c r="K1502" s="0">
        <x:f>'Historical Trades'!K1502</x:f>
      </x:c>
      <x:c r="L1502" s="0">
        <x:f>'Historical Trades'!L1502</x:f>
      </x:c>
      <x:c r="M1502" s="0">
        <x:f>'Historical Trades'!M1502</x:f>
      </x:c>
      <x:c r="N1502" s="0">
        <x:f>CLEAN('Historical Trades'!O1502)</x:f>
      </x:c>
      <x:c r="P1502" s="14">
        <x:f>IF(G1502="sell",M1502,-M1502)</x:f>
      </x:c>
      <x:c r="Q1502" s="14">
        <x:f>VLOOKUP(N1502,'Currency Rates'!$A$3:$C$32,3,0)</x:f>
      </x:c>
      <x:c r="R1502" s="0">
        <x:f>IF(A1502="SPUS",0,IF(A1502="FWD",0,P1502/Q1502))</x:f>
      </x:c>
    </x:row>
    <x:row r="1503" spans="1:19" x14ac:dyDescent="0.3">
      <x:c r="A1503" s="0">
        <x:f>'Historical Trades'!A1503</x:f>
      </x:c>
      <x:c r="B1503" s="0">
        <x:f>'Historical Trades'!B1503</x:f>
      </x:c>
      <x:c r="C1503" s="23">
        <x:f>'Historical Trades'!C1503</x:f>
      </x:c>
      <x:c r="D1503" s="0">
        <x:f>'Historical Trades'!D1503</x:f>
      </x:c>
      <x:c r="E1503" s="23">
        <x:f>'Historical Trades'!E1503</x:f>
      </x:c>
      <x:c r="F1503" s="0">
        <x:f>'Historical Trades'!F1503</x:f>
      </x:c>
      <x:c r="G1503" s="0">
        <x:f>'Historical Trades'!G1503</x:f>
      </x:c>
      <x:c r="H1503" s="0">
        <x:f>'Historical Trades'!H1503</x:f>
      </x:c>
      <x:c r="I1503" s="0">
        <x:f>'Historical Trades'!I1503</x:f>
      </x:c>
      <x:c r="J1503" s="0">
        <x:f>'Historical Trades'!J1503</x:f>
      </x:c>
      <x:c r="K1503" s="0">
        <x:f>'Historical Trades'!K1503</x:f>
      </x:c>
      <x:c r="L1503" s="0">
        <x:f>'Historical Trades'!L1503</x:f>
      </x:c>
      <x:c r="M1503" s="0">
        <x:f>'Historical Trades'!M1503</x:f>
      </x:c>
      <x:c r="N1503" s="0">
        <x:f>CLEAN('Historical Trades'!O1503)</x:f>
      </x:c>
      <x:c r="P1503" s="14">
        <x:f>IF(G1503="sell",M1503,-M1503)</x:f>
      </x:c>
      <x:c r="Q1503" s="14">
        <x:f>VLOOKUP(N1503,'Currency Rates'!$A$3:$C$32,3,0)</x:f>
      </x:c>
      <x:c r="R1503" s="0">
        <x:f>IF(A1503="SPUS",0,IF(A1503="FWD",0,P1503/Q1503))</x:f>
      </x:c>
    </x:row>
    <x:row r="1504" spans="1:19" x14ac:dyDescent="0.3">
      <x:c r="A1504" s="0">
        <x:f>'Historical Trades'!A1504</x:f>
      </x:c>
      <x:c r="B1504" s="0">
        <x:f>'Historical Trades'!B1504</x:f>
      </x:c>
      <x:c r="C1504" s="23">
        <x:f>'Historical Trades'!C1504</x:f>
      </x:c>
      <x:c r="D1504" s="0">
        <x:f>'Historical Trades'!D1504</x:f>
      </x:c>
      <x:c r="E1504" s="23">
        <x:f>'Historical Trades'!E1504</x:f>
      </x:c>
      <x:c r="F1504" s="0">
        <x:f>'Historical Trades'!F1504</x:f>
      </x:c>
      <x:c r="G1504" s="0">
        <x:f>'Historical Trades'!G1504</x:f>
      </x:c>
      <x:c r="H1504" s="0">
        <x:f>'Historical Trades'!H1504</x:f>
      </x:c>
      <x:c r="I1504" s="0">
        <x:f>'Historical Trades'!I1504</x:f>
      </x:c>
      <x:c r="J1504" s="0">
        <x:f>'Historical Trades'!J1504</x:f>
      </x:c>
      <x:c r="K1504" s="0">
        <x:f>'Historical Trades'!K1504</x:f>
      </x:c>
      <x:c r="L1504" s="0">
        <x:f>'Historical Trades'!L1504</x:f>
      </x:c>
      <x:c r="M1504" s="0">
        <x:f>'Historical Trades'!M1504</x:f>
      </x:c>
      <x:c r="N1504" s="0">
        <x:f>CLEAN('Historical Trades'!O1504)</x:f>
      </x:c>
      <x:c r="P1504" s="14">
        <x:f>IF(G1504="sell",M1504,-M1504)</x:f>
      </x:c>
      <x:c r="Q1504" s="14">
        <x:f>VLOOKUP(N1504,'Currency Rates'!$A$3:$C$32,3,0)</x:f>
      </x:c>
      <x:c r="R1504" s="0">
        <x:f>IF(A1504="SPUS",0,IF(A1504="FWD",0,P1504/Q1504))</x:f>
      </x:c>
    </x:row>
    <x:row r="1505" spans="1:19" x14ac:dyDescent="0.3">
      <x:c r="A1505" s="0">
        <x:f>'Historical Trades'!A1505</x:f>
      </x:c>
      <x:c r="B1505" s="0">
        <x:f>'Historical Trades'!B1505</x:f>
      </x:c>
      <x:c r="C1505" s="23">
        <x:f>'Historical Trades'!C1505</x:f>
      </x:c>
      <x:c r="D1505" s="0">
        <x:f>'Historical Trades'!D1505</x:f>
      </x:c>
      <x:c r="E1505" s="23">
        <x:f>'Historical Trades'!E1505</x:f>
      </x:c>
      <x:c r="F1505" s="0">
        <x:f>'Historical Trades'!F1505</x:f>
      </x:c>
      <x:c r="G1505" s="0">
        <x:f>'Historical Trades'!G1505</x:f>
      </x:c>
      <x:c r="H1505" s="0">
        <x:f>'Historical Trades'!H1505</x:f>
      </x:c>
      <x:c r="I1505" s="0">
        <x:f>'Historical Trades'!I1505</x:f>
      </x:c>
      <x:c r="J1505" s="0">
        <x:f>'Historical Trades'!J1505</x:f>
      </x:c>
      <x:c r="K1505" s="0">
        <x:f>'Historical Trades'!K1505</x:f>
      </x:c>
      <x:c r="L1505" s="0">
        <x:f>'Historical Trades'!L1505</x:f>
      </x:c>
      <x:c r="M1505" s="0">
        <x:f>'Historical Trades'!M1505</x:f>
      </x:c>
      <x:c r="N1505" s="0">
        <x:f>CLEAN('Historical Trades'!O1505)</x:f>
      </x:c>
      <x:c r="P1505" s="14">
        <x:f>IF(G1505="sell",M1505,-M1505)</x:f>
      </x:c>
      <x:c r="Q1505" s="14">
        <x:f>VLOOKUP(N1505,'Currency Rates'!$A$3:$C$32,3,0)</x:f>
      </x:c>
      <x:c r="R1505" s="0">
        <x:f>IF(A1505="SPUS",0,IF(A1505="FWD",0,P1505/Q1505))</x:f>
      </x:c>
    </x:row>
    <x:row r="1506" spans="1:19" x14ac:dyDescent="0.3">
      <x:c r="A1506" s="0">
        <x:f>'Historical Trades'!A1506</x:f>
      </x:c>
      <x:c r="B1506" s="0">
        <x:f>'Historical Trades'!B1506</x:f>
      </x:c>
      <x:c r="C1506" s="23">
        <x:f>'Historical Trades'!C1506</x:f>
      </x:c>
      <x:c r="D1506" s="0">
        <x:f>'Historical Trades'!D1506</x:f>
      </x:c>
      <x:c r="E1506" s="23">
        <x:f>'Historical Trades'!E1506</x:f>
      </x:c>
      <x:c r="F1506" s="0">
        <x:f>'Historical Trades'!F1506</x:f>
      </x:c>
      <x:c r="G1506" s="0">
        <x:f>'Historical Trades'!G1506</x:f>
      </x:c>
      <x:c r="H1506" s="0">
        <x:f>'Historical Trades'!H1506</x:f>
      </x:c>
      <x:c r="I1506" s="0">
        <x:f>'Historical Trades'!I1506</x:f>
      </x:c>
      <x:c r="J1506" s="0">
        <x:f>'Historical Trades'!J1506</x:f>
      </x:c>
      <x:c r="K1506" s="0">
        <x:f>'Historical Trades'!K1506</x:f>
      </x:c>
      <x:c r="L1506" s="0">
        <x:f>'Historical Trades'!L1506</x:f>
      </x:c>
      <x:c r="M1506" s="0">
        <x:f>'Historical Trades'!M1506</x:f>
      </x:c>
      <x:c r="N1506" s="0">
        <x:f>CLEAN('Historical Trades'!O1506)</x:f>
      </x:c>
      <x:c r="P1506" s="14">
        <x:f>IF(G1506="sell",M1506,-M1506)</x:f>
      </x:c>
      <x:c r="Q1506" s="14">
        <x:f>VLOOKUP(N1506,'Currency Rates'!$A$3:$C$32,3,0)</x:f>
      </x:c>
      <x:c r="R1506" s="0">
        <x:f>IF(A1506="SPUS",0,IF(A1506="FWD",0,P1506/Q1506))</x:f>
      </x:c>
    </x:row>
    <x:row r="1507" spans="1:19" x14ac:dyDescent="0.3">
      <x:c r="A1507" s="0">
        <x:f>'Historical Trades'!A1507</x:f>
      </x:c>
      <x:c r="B1507" s="0">
        <x:f>'Historical Trades'!B1507</x:f>
      </x:c>
      <x:c r="C1507" s="23">
        <x:f>'Historical Trades'!C1507</x:f>
      </x:c>
      <x:c r="D1507" s="0">
        <x:f>'Historical Trades'!D1507</x:f>
      </x:c>
      <x:c r="E1507" s="23">
        <x:f>'Historical Trades'!E1507</x:f>
      </x:c>
      <x:c r="F1507" s="0">
        <x:f>'Historical Trades'!F1507</x:f>
      </x:c>
      <x:c r="G1507" s="0">
        <x:f>'Historical Trades'!G1507</x:f>
      </x:c>
      <x:c r="H1507" s="0">
        <x:f>'Historical Trades'!H1507</x:f>
      </x:c>
      <x:c r="I1507" s="0">
        <x:f>'Historical Trades'!I1507</x:f>
      </x:c>
      <x:c r="J1507" s="0">
        <x:f>'Historical Trades'!J1507</x:f>
      </x:c>
      <x:c r="K1507" s="0">
        <x:f>'Historical Trades'!K1507</x:f>
      </x:c>
      <x:c r="L1507" s="0">
        <x:f>'Historical Trades'!L1507</x:f>
      </x:c>
      <x:c r="M1507" s="0">
        <x:f>'Historical Trades'!M1507</x:f>
      </x:c>
      <x:c r="N1507" s="0">
        <x:f>CLEAN('Historical Trades'!O1507)</x:f>
      </x:c>
      <x:c r="P1507" s="14">
        <x:f>IF(G1507="sell",M1507,-M1507)</x:f>
      </x:c>
      <x:c r="Q1507" s="14">
        <x:f>VLOOKUP(N1507,'Currency Rates'!$A$3:$C$32,3,0)</x:f>
      </x:c>
      <x:c r="R1507" s="0">
        <x:f>IF(A1507="SPUS",0,IF(A1507="FWD",0,P1507/Q1507))</x:f>
      </x:c>
    </x:row>
    <x:row r="1508" spans="1:19" x14ac:dyDescent="0.3">
      <x:c r="A1508" s="0">
        <x:f>'Historical Trades'!A1508</x:f>
      </x:c>
      <x:c r="B1508" s="0">
        <x:f>'Historical Trades'!B1508</x:f>
      </x:c>
      <x:c r="C1508" s="23">
        <x:f>'Historical Trades'!C1508</x:f>
      </x:c>
      <x:c r="D1508" s="0">
        <x:f>'Historical Trades'!D1508</x:f>
      </x:c>
      <x:c r="E1508" s="23">
        <x:f>'Historical Trades'!E1508</x:f>
      </x:c>
      <x:c r="F1508" s="0">
        <x:f>'Historical Trades'!F1508</x:f>
      </x:c>
      <x:c r="G1508" s="0">
        <x:f>'Historical Trades'!G1508</x:f>
      </x:c>
      <x:c r="H1508" s="0">
        <x:f>'Historical Trades'!H1508</x:f>
      </x:c>
      <x:c r="I1508" s="0">
        <x:f>'Historical Trades'!I1508</x:f>
      </x:c>
      <x:c r="J1508" s="0">
        <x:f>'Historical Trades'!J1508</x:f>
      </x:c>
      <x:c r="K1508" s="0">
        <x:f>'Historical Trades'!K1508</x:f>
      </x:c>
      <x:c r="L1508" s="0">
        <x:f>'Historical Trades'!L1508</x:f>
      </x:c>
      <x:c r="M1508" s="0">
        <x:f>'Historical Trades'!M1508</x:f>
      </x:c>
      <x:c r="N1508" s="0">
        <x:f>CLEAN('Historical Trades'!O1508)</x:f>
      </x:c>
      <x:c r="P1508" s="14">
        <x:f>IF(G1508="sell",M1508,-M1508)</x:f>
      </x:c>
      <x:c r="Q1508" s="14">
        <x:f>VLOOKUP(N1508,'Currency Rates'!$A$3:$C$32,3,0)</x:f>
      </x:c>
      <x:c r="R1508" s="0">
        <x:f>IF(A1508="SPUS",0,IF(A1508="FWD",0,P1508/Q1508))</x:f>
      </x:c>
    </x:row>
    <x:row r="1509" spans="1:19" x14ac:dyDescent="0.3">
      <x:c r="A1509" s="0">
        <x:f>'Historical Trades'!A1509</x:f>
      </x:c>
      <x:c r="B1509" s="0">
        <x:f>'Historical Trades'!B1509</x:f>
      </x:c>
      <x:c r="C1509" s="23">
        <x:f>'Historical Trades'!C1509</x:f>
      </x:c>
      <x:c r="D1509" s="0">
        <x:f>'Historical Trades'!D1509</x:f>
      </x:c>
      <x:c r="E1509" s="23">
        <x:f>'Historical Trades'!E1509</x:f>
      </x:c>
      <x:c r="F1509" s="0">
        <x:f>'Historical Trades'!F1509</x:f>
      </x:c>
      <x:c r="G1509" s="0">
        <x:f>'Historical Trades'!G1509</x:f>
      </x:c>
      <x:c r="H1509" s="0">
        <x:f>'Historical Trades'!H1509</x:f>
      </x:c>
      <x:c r="I1509" s="0">
        <x:f>'Historical Trades'!I1509</x:f>
      </x:c>
      <x:c r="J1509" s="0">
        <x:f>'Historical Trades'!J1509</x:f>
      </x:c>
      <x:c r="K1509" s="0">
        <x:f>'Historical Trades'!K1509</x:f>
      </x:c>
      <x:c r="L1509" s="0">
        <x:f>'Historical Trades'!L1509</x:f>
      </x:c>
      <x:c r="M1509" s="0">
        <x:f>'Historical Trades'!M1509</x:f>
      </x:c>
      <x:c r="N1509" s="0">
        <x:f>CLEAN('Historical Trades'!O1509)</x:f>
      </x:c>
      <x:c r="P1509" s="14">
        <x:f>IF(G1509="sell",M1509,-M1509)</x:f>
      </x:c>
      <x:c r="Q1509" s="14">
        <x:f>VLOOKUP(N1509,'Currency Rates'!$A$3:$C$32,3,0)</x:f>
      </x:c>
      <x:c r="R1509" s="0">
        <x:f>IF(A1509="SPUS",0,IF(A1509="FWD",0,P1509/Q1509))</x:f>
      </x:c>
    </x:row>
    <x:row r="1510" spans="1:19" x14ac:dyDescent="0.3">
      <x:c r="A1510" s="0">
        <x:f>'Historical Trades'!A1510</x:f>
      </x:c>
      <x:c r="B1510" s="0">
        <x:f>'Historical Trades'!B1510</x:f>
      </x:c>
      <x:c r="C1510" s="23">
        <x:f>'Historical Trades'!C1510</x:f>
      </x:c>
      <x:c r="D1510" s="0">
        <x:f>'Historical Trades'!D1510</x:f>
      </x:c>
      <x:c r="E1510" s="23">
        <x:f>'Historical Trades'!E1510</x:f>
      </x:c>
      <x:c r="F1510" s="0">
        <x:f>'Historical Trades'!F1510</x:f>
      </x:c>
      <x:c r="G1510" s="0">
        <x:f>'Historical Trades'!G1510</x:f>
      </x:c>
      <x:c r="H1510" s="0">
        <x:f>'Historical Trades'!H1510</x:f>
      </x:c>
      <x:c r="I1510" s="0">
        <x:f>'Historical Trades'!I1510</x:f>
      </x:c>
      <x:c r="J1510" s="0">
        <x:f>'Historical Trades'!J1510</x:f>
      </x:c>
      <x:c r="K1510" s="0">
        <x:f>'Historical Trades'!K1510</x:f>
      </x:c>
      <x:c r="L1510" s="0">
        <x:f>'Historical Trades'!L1510</x:f>
      </x:c>
      <x:c r="M1510" s="0">
        <x:f>'Historical Trades'!M1510</x:f>
      </x:c>
      <x:c r="N1510" s="0">
        <x:f>CLEAN('Historical Trades'!O1510)</x:f>
      </x:c>
      <x:c r="P1510" s="14">
        <x:f>IF(G1510="sell",M1510,-M1510)</x:f>
      </x:c>
      <x:c r="Q1510" s="14">
        <x:f>VLOOKUP(N1510,'Currency Rates'!$A$3:$C$32,3,0)</x:f>
      </x:c>
      <x:c r="R1510" s="0">
        <x:f>IF(A1510="SPUS",0,IF(A1510="FWD",0,P1510/Q1510))</x:f>
      </x:c>
    </x:row>
    <x:row r="1511" spans="1:19" x14ac:dyDescent="0.3">
      <x:c r="A1511" s="0">
        <x:f>'Historical Trades'!A1511</x:f>
      </x:c>
      <x:c r="B1511" s="0">
        <x:f>'Historical Trades'!B1511</x:f>
      </x:c>
      <x:c r="C1511" s="23">
        <x:f>'Historical Trades'!C1511</x:f>
      </x:c>
      <x:c r="D1511" s="0">
        <x:f>'Historical Trades'!D1511</x:f>
      </x:c>
      <x:c r="E1511" s="23">
        <x:f>'Historical Trades'!E1511</x:f>
      </x:c>
      <x:c r="F1511" s="0">
        <x:f>'Historical Trades'!F1511</x:f>
      </x:c>
      <x:c r="G1511" s="0">
        <x:f>'Historical Trades'!G1511</x:f>
      </x:c>
      <x:c r="H1511" s="0">
        <x:f>'Historical Trades'!H1511</x:f>
      </x:c>
      <x:c r="I1511" s="0">
        <x:f>'Historical Trades'!I1511</x:f>
      </x:c>
      <x:c r="J1511" s="0">
        <x:f>'Historical Trades'!J1511</x:f>
      </x:c>
      <x:c r="K1511" s="0">
        <x:f>'Historical Trades'!K1511</x:f>
      </x:c>
      <x:c r="L1511" s="0">
        <x:f>'Historical Trades'!L1511</x:f>
      </x:c>
      <x:c r="M1511" s="0">
        <x:f>'Historical Trades'!M1511</x:f>
      </x:c>
      <x:c r="N1511" s="0">
        <x:f>CLEAN('Historical Trades'!O1511)</x:f>
      </x:c>
      <x:c r="P1511" s="14">
        <x:f>IF(G1511="sell",M1511,-M1511)</x:f>
      </x:c>
      <x:c r="Q1511" s="14">
        <x:f>VLOOKUP(N1511,'Currency Rates'!$A$3:$C$32,3,0)</x:f>
      </x:c>
      <x:c r="R1511" s="0">
        <x:f>IF(A1511="SPUS",0,IF(A1511="FWD",0,P1511/Q1511))</x:f>
      </x:c>
    </x:row>
    <x:row r="1512" spans="1:19" x14ac:dyDescent="0.3">
      <x:c r="A1512" s="0">
        <x:f>'Historical Trades'!A1512</x:f>
      </x:c>
      <x:c r="B1512" s="0">
        <x:f>'Historical Trades'!B1512</x:f>
      </x:c>
      <x:c r="C1512" s="23">
        <x:f>'Historical Trades'!C1512</x:f>
      </x:c>
      <x:c r="D1512" s="0">
        <x:f>'Historical Trades'!D1512</x:f>
      </x:c>
      <x:c r="E1512" s="23">
        <x:f>'Historical Trades'!E1512</x:f>
      </x:c>
      <x:c r="F1512" s="0">
        <x:f>'Historical Trades'!F1512</x:f>
      </x:c>
      <x:c r="G1512" s="0">
        <x:f>'Historical Trades'!G1512</x:f>
      </x:c>
      <x:c r="H1512" s="0">
        <x:f>'Historical Trades'!H1512</x:f>
      </x:c>
      <x:c r="I1512" s="0">
        <x:f>'Historical Trades'!I1512</x:f>
      </x:c>
      <x:c r="J1512" s="0">
        <x:f>'Historical Trades'!J1512</x:f>
      </x:c>
      <x:c r="K1512" s="0">
        <x:f>'Historical Trades'!K1512</x:f>
      </x:c>
      <x:c r="L1512" s="0">
        <x:f>'Historical Trades'!L1512</x:f>
      </x:c>
      <x:c r="M1512" s="0">
        <x:f>'Historical Trades'!M1512</x:f>
      </x:c>
      <x:c r="N1512" s="0">
        <x:f>CLEAN('Historical Trades'!O1512)</x:f>
      </x:c>
      <x:c r="P1512" s="14">
        <x:f>IF(G1512="sell",M1512,-M1512)</x:f>
      </x:c>
      <x:c r="Q1512" s="14">
        <x:f>VLOOKUP(N1512,'Currency Rates'!$A$3:$C$32,3,0)</x:f>
      </x:c>
      <x:c r="R1512" s="0">
        <x:f>IF(A1512="SPUS",0,IF(A1512="FWD",0,P1512/Q1512))</x:f>
      </x:c>
    </x:row>
    <x:row r="1513" spans="1:19" x14ac:dyDescent="0.3">
      <x:c r="A1513" s="0">
        <x:f>'Historical Trades'!A1513</x:f>
      </x:c>
      <x:c r="B1513" s="0">
        <x:f>'Historical Trades'!B1513</x:f>
      </x:c>
      <x:c r="C1513" s="23">
        <x:f>'Historical Trades'!C1513</x:f>
      </x:c>
      <x:c r="D1513" s="0">
        <x:f>'Historical Trades'!D1513</x:f>
      </x:c>
      <x:c r="E1513" s="23">
        <x:f>'Historical Trades'!E1513</x:f>
      </x:c>
      <x:c r="F1513" s="0">
        <x:f>'Historical Trades'!F1513</x:f>
      </x:c>
      <x:c r="G1513" s="0">
        <x:f>'Historical Trades'!G1513</x:f>
      </x:c>
      <x:c r="H1513" s="0">
        <x:f>'Historical Trades'!H1513</x:f>
      </x:c>
      <x:c r="I1513" s="0">
        <x:f>'Historical Trades'!I1513</x:f>
      </x:c>
      <x:c r="J1513" s="0">
        <x:f>'Historical Trades'!J1513</x:f>
      </x:c>
      <x:c r="K1513" s="0">
        <x:f>'Historical Trades'!K1513</x:f>
      </x:c>
      <x:c r="L1513" s="0">
        <x:f>'Historical Trades'!L1513</x:f>
      </x:c>
      <x:c r="M1513" s="0">
        <x:f>'Historical Trades'!M1513</x:f>
      </x:c>
      <x:c r="N1513" s="0">
        <x:f>CLEAN('Historical Trades'!O1513)</x:f>
      </x:c>
      <x:c r="P1513" s="14">
        <x:f>IF(G1513="sell",M1513,-M1513)</x:f>
      </x:c>
      <x:c r="Q1513" s="14">
        <x:f>VLOOKUP(N1513,'Currency Rates'!$A$3:$C$32,3,0)</x:f>
      </x:c>
      <x:c r="R1513" s="0">
        <x:f>IF(A1513="SPUS",0,IF(A1513="FWD",0,P1513/Q1513))</x:f>
      </x:c>
    </x:row>
    <x:row r="1514" spans="1:19" x14ac:dyDescent="0.3">
      <x:c r="A1514" s="0">
        <x:f>'Historical Trades'!A1514</x:f>
      </x:c>
      <x:c r="B1514" s="0">
        <x:f>'Historical Trades'!B1514</x:f>
      </x:c>
      <x:c r="C1514" s="23">
        <x:f>'Historical Trades'!C1514</x:f>
      </x:c>
      <x:c r="D1514" s="0">
        <x:f>'Historical Trades'!D1514</x:f>
      </x:c>
      <x:c r="E1514" s="23">
        <x:f>'Historical Trades'!E1514</x:f>
      </x:c>
      <x:c r="F1514" s="0">
        <x:f>'Historical Trades'!F1514</x:f>
      </x:c>
      <x:c r="G1514" s="0">
        <x:f>'Historical Trades'!G1514</x:f>
      </x:c>
      <x:c r="H1514" s="0">
        <x:f>'Historical Trades'!H1514</x:f>
      </x:c>
      <x:c r="I1514" s="0">
        <x:f>'Historical Trades'!I1514</x:f>
      </x:c>
      <x:c r="J1514" s="0">
        <x:f>'Historical Trades'!J1514</x:f>
      </x:c>
      <x:c r="K1514" s="0">
        <x:f>'Historical Trades'!K1514</x:f>
      </x:c>
      <x:c r="L1514" s="0">
        <x:f>'Historical Trades'!L1514</x:f>
      </x:c>
      <x:c r="M1514" s="0">
        <x:f>'Historical Trades'!M1514</x:f>
      </x:c>
      <x:c r="N1514" s="0">
        <x:f>CLEAN('Historical Trades'!O1514)</x:f>
      </x:c>
      <x:c r="P1514" s="14">
        <x:f>IF(G1514="sell",M1514,-M1514)</x:f>
      </x:c>
      <x:c r="Q1514" s="14">
        <x:f>VLOOKUP(N1514,'Currency Rates'!$A$3:$C$32,3,0)</x:f>
      </x:c>
      <x:c r="R1514" s="0">
        <x:f>IF(A1514="SPUS",0,IF(A1514="FWD",0,P1514/Q1514))</x:f>
      </x:c>
    </x:row>
    <x:row r="1515" spans="1:19" x14ac:dyDescent="0.3">
      <x:c r="A1515" s="0">
        <x:f>'Historical Trades'!A1515</x:f>
      </x:c>
      <x:c r="B1515" s="0">
        <x:f>'Historical Trades'!B1515</x:f>
      </x:c>
      <x:c r="C1515" s="23">
        <x:f>'Historical Trades'!C1515</x:f>
      </x:c>
      <x:c r="D1515" s="0">
        <x:f>'Historical Trades'!D1515</x:f>
      </x:c>
      <x:c r="E1515" s="23">
        <x:f>'Historical Trades'!E1515</x:f>
      </x:c>
      <x:c r="F1515" s="0">
        <x:f>'Historical Trades'!F1515</x:f>
      </x:c>
      <x:c r="G1515" s="0">
        <x:f>'Historical Trades'!G1515</x:f>
      </x:c>
      <x:c r="H1515" s="0">
        <x:f>'Historical Trades'!H1515</x:f>
      </x:c>
      <x:c r="I1515" s="0">
        <x:f>'Historical Trades'!I1515</x:f>
      </x:c>
      <x:c r="J1515" s="0">
        <x:f>'Historical Trades'!J1515</x:f>
      </x:c>
      <x:c r="K1515" s="0">
        <x:f>'Historical Trades'!K1515</x:f>
      </x:c>
      <x:c r="L1515" s="0">
        <x:f>'Historical Trades'!L1515</x:f>
      </x:c>
      <x:c r="M1515" s="0">
        <x:f>'Historical Trades'!M1515</x:f>
      </x:c>
      <x:c r="N1515" s="0">
        <x:f>CLEAN('Historical Trades'!O1515)</x:f>
      </x:c>
      <x:c r="P1515" s="14">
        <x:f>IF(G1515="sell",M1515,-M1515)</x:f>
      </x:c>
      <x:c r="Q1515" s="14">
        <x:f>VLOOKUP(N1515,'Currency Rates'!$A$3:$C$32,3,0)</x:f>
      </x:c>
      <x:c r="R1515" s="0">
        <x:f>IF(A1515="SPUS",0,IF(A1515="FWD",0,P1515/Q1515))</x:f>
      </x:c>
    </x:row>
    <x:row r="1516" spans="1:19" x14ac:dyDescent="0.3">
      <x:c r="A1516" s="0">
        <x:f>'Historical Trades'!A1516</x:f>
      </x:c>
      <x:c r="B1516" s="0">
        <x:f>'Historical Trades'!B1516</x:f>
      </x:c>
      <x:c r="C1516" s="23">
        <x:f>'Historical Trades'!C1516</x:f>
      </x:c>
      <x:c r="D1516" s="0">
        <x:f>'Historical Trades'!D1516</x:f>
      </x:c>
      <x:c r="E1516" s="23">
        <x:f>'Historical Trades'!E1516</x:f>
      </x:c>
      <x:c r="F1516" s="0">
        <x:f>'Historical Trades'!F1516</x:f>
      </x:c>
      <x:c r="G1516" s="0">
        <x:f>'Historical Trades'!G1516</x:f>
      </x:c>
      <x:c r="H1516" s="0">
        <x:f>'Historical Trades'!H1516</x:f>
      </x:c>
      <x:c r="I1516" s="0">
        <x:f>'Historical Trades'!I1516</x:f>
      </x:c>
      <x:c r="J1516" s="0">
        <x:f>'Historical Trades'!J1516</x:f>
      </x:c>
      <x:c r="K1516" s="0">
        <x:f>'Historical Trades'!K1516</x:f>
      </x:c>
      <x:c r="L1516" s="0">
        <x:f>'Historical Trades'!L1516</x:f>
      </x:c>
      <x:c r="M1516" s="0">
        <x:f>'Historical Trades'!M1516</x:f>
      </x:c>
      <x:c r="N1516" s="0">
        <x:f>CLEAN('Historical Trades'!O1516)</x:f>
      </x:c>
      <x:c r="P1516" s="14">
        <x:f>IF(G1516="sell",M1516,-M1516)</x:f>
      </x:c>
      <x:c r="Q1516" s="14">
        <x:f>VLOOKUP(N1516,'Currency Rates'!$A$3:$C$32,3,0)</x:f>
      </x:c>
      <x:c r="R1516" s="0">
        <x:f>IF(A1516="SPUS",0,IF(A1516="FWD",0,P1516/Q1516))</x:f>
      </x:c>
    </x:row>
    <x:row r="1517" spans="1:19" x14ac:dyDescent="0.3">
      <x:c r="A1517" s="0">
        <x:f>'Historical Trades'!A1517</x:f>
      </x:c>
      <x:c r="B1517" s="0">
        <x:f>'Historical Trades'!B1517</x:f>
      </x:c>
      <x:c r="C1517" s="23">
        <x:f>'Historical Trades'!C1517</x:f>
      </x:c>
      <x:c r="D1517" s="0">
        <x:f>'Historical Trades'!D1517</x:f>
      </x:c>
      <x:c r="E1517" s="23">
        <x:f>'Historical Trades'!E1517</x:f>
      </x:c>
      <x:c r="F1517" s="0">
        <x:f>'Historical Trades'!F1517</x:f>
      </x:c>
      <x:c r="G1517" s="0">
        <x:f>'Historical Trades'!G1517</x:f>
      </x:c>
      <x:c r="H1517" s="0">
        <x:f>'Historical Trades'!H1517</x:f>
      </x:c>
      <x:c r="I1517" s="0">
        <x:f>'Historical Trades'!I1517</x:f>
      </x:c>
      <x:c r="J1517" s="0">
        <x:f>'Historical Trades'!J1517</x:f>
      </x:c>
      <x:c r="K1517" s="0">
        <x:f>'Historical Trades'!K1517</x:f>
      </x:c>
      <x:c r="L1517" s="0">
        <x:f>'Historical Trades'!L1517</x:f>
      </x:c>
      <x:c r="M1517" s="0">
        <x:f>'Historical Trades'!M1517</x:f>
      </x:c>
      <x:c r="N1517" s="0">
        <x:f>CLEAN('Historical Trades'!O1517)</x:f>
      </x:c>
      <x:c r="P1517" s="14">
        <x:f>IF(G1517="sell",M1517,-M1517)</x:f>
      </x:c>
      <x:c r="Q1517" s="14">
        <x:f>VLOOKUP(N1517,'Currency Rates'!$A$3:$C$32,3,0)</x:f>
      </x:c>
      <x:c r="R1517" s="0">
        <x:f>IF(A1517="SPUS",0,IF(A1517="FWD",0,P1517/Q1517))</x:f>
      </x:c>
    </x:row>
    <x:row r="1518" spans="1:19" x14ac:dyDescent="0.3">
      <x:c r="A1518" s="0">
        <x:f>'Historical Trades'!A1518</x:f>
      </x:c>
      <x:c r="B1518" s="0">
        <x:f>'Historical Trades'!B1518</x:f>
      </x:c>
      <x:c r="C1518" s="23">
        <x:f>'Historical Trades'!C1518</x:f>
      </x:c>
      <x:c r="D1518" s="0">
        <x:f>'Historical Trades'!D1518</x:f>
      </x:c>
      <x:c r="E1518" s="23">
        <x:f>'Historical Trades'!E1518</x:f>
      </x:c>
      <x:c r="F1518" s="0">
        <x:f>'Historical Trades'!F1518</x:f>
      </x:c>
      <x:c r="G1518" s="0">
        <x:f>'Historical Trades'!G1518</x:f>
      </x:c>
      <x:c r="H1518" s="0">
        <x:f>'Historical Trades'!H1518</x:f>
      </x:c>
      <x:c r="I1518" s="0">
        <x:f>'Historical Trades'!I1518</x:f>
      </x:c>
      <x:c r="J1518" s="0">
        <x:f>'Historical Trades'!J1518</x:f>
      </x:c>
      <x:c r="K1518" s="0">
        <x:f>'Historical Trades'!K1518</x:f>
      </x:c>
      <x:c r="L1518" s="0">
        <x:f>'Historical Trades'!L1518</x:f>
      </x:c>
      <x:c r="M1518" s="0">
        <x:f>'Historical Trades'!M1518</x:f>
      </x:c>
      <x:c r="N1518" s="0">
        <x:f>CLEAN('Historical Trades'!O1518)</x:f>
      </x:c>
      <x:c r="P1518" s="14">
        <x:f>IF(G1518="sell",M1518,-M1518)</x:f>
      </x:c>
      <x:c r="Q1518" s="14">
        <x:f>VLOOKUP(N1518,'Currency Rates'!$A$3:$C$32,3,0)</x:f>
      </x:c>
      <x:c r="R1518" s="0">
        <x:f>IF(A1518="SPUS",0,IF(A1518="FWD",0,P1518/Q1518))</x:f>
      </x:c>
    </x:row>
    <x:row r="1519" spans="1:19" x14ac:dyDescent="0.3">
      <x:c r="A1519" s="0">
        <x:f>'Historical Trades'!A1519</x:f>
      </x:c>
      <x:c r="B1519" s="0">
        <x:f>'Historical Trades'!B1519</x:f>
      </x:c>
      <x:c r="C1519" s="23">
        <x:f>'Historical Trades'!C1519</x:f>
      </x:c>
      <x:c r="D1519" s="0">
        <x:f>'Historical Trades'!D1519</x:f>
      </x:c>
      <x:c r="E1519" s="23">
        <x:f>'Historical Trades'!E1519</x:f>
      </x:c>
      <x:c r="F1519" s="0">
        <x:f>'Historical Trades'!F1519</x:f>
      </x:c>
      <x:c r="G1519" s="0">
        <x:f>'Historical Trades'!G1519</x:f>
      </x:c>
      <x:c r="H1519" s="0">
        <x:f>'Historical Trades'!H1519</x:f>
      </x:c>
      <x:c r="I1519" s="0">
        <x:f>'Historical Trades'!I1519</x:f>
      </x:c>
      <x:c r="J1519" s="0">
        <x:f>'Historical Trades'!J1519</x:f>
      </x:c>
      <x:c r="K1519" s="0">
        <x:f>'Historical Trades'!K1519</x:f>
      </x:c>
      <x:c r="L1519" s="0">
        <x:f>'Historical Trades'!L1519</x:f>
      </x:c>
      <x:c r="M1519" s="0">
        <x:f>'Historical Trades'!M1519</x:f>
      </x:c>
      <x:c r="N1519" s="0">
        <x:f>CLEAN('Historical Trades'!O1519)</x:f>
      </x:c>
      <x:c r="P1519" s="14">
        <x:f>IF(G1519="sell",M1519,-M1519)</x:f>
      </x:c>
      <x:c r="Q1519" s="14">
        <x:f>VLOOKUP(N1519,'Currency Rates'!$A$3:$C$32,3,0)</x:f>
      </x:c>
      <x:c r="R1519" s="0">
        <x:f>IF(A1519="SPUS",0,IF(A1519="FWD",0,P1519/Q1519))</x:f>
      </x:c>
    </x:row>
    <x:row r="1520" spans="1:19" x14ac:dyDescent="0.3">
      <x:c r="A1520" s="0">
        <x:f>'Historical Trades'!A1520</x:f>
      </x:c>
      <x:c r="B1520" s="0">
        <x:f>'Historical Trades'!B1520</x:f>
      </x:c>
      <x:c r="C1520" s="23">
        <x:f>'Historical Trades'!C1520</x:f>
      </x:c>
      <x:c r="D1520" s="0">
        <x:f>'Historical Trades'!D1520</x:f>
      </x:c>
      <x:c r="E1520" s="23">
        <x:f>'Historical Trades'!E1520</x:f>
      </x:c>
      <x:c r="F1520" s="0">
        <x:f>'Historical Trades'!F1520</x:f>
      </x:c>
      <x:c r="G1520" s="0">
        <x:f>'Historical Trades'!G1520</x:f>
      </x:c>
      <x:c r="H1520" s="0">
        <x:f>'Historical Trades'!H1520</x:f>
      </x:c>
      <x:c r="I1520" s="0">
        <x:f>'Historical Trades'!I1520</x:f>
      </x:c>
      <x:c r="J1520" s="0">
        <x:f>'Historical Trades'!J1520</x:f>
      </x:c>
      <x:c r="K1520" s="0">
        <x:f>'Historical Trades'!K1520</x:f>
      </x:c>
      <x:c r="L1520" s="0">
        <x:f>'Historical Trades'!L1520</x:f>
      </x:c>
      <x:c r="M1520" s="0">
        <x:f>'Historical Trades'!M1520</x:f>
      </x:c>
      <x:c r="N1520" s="0">
        <x:f>CLEAN('Historical Trades'!O1520)</x:f>
      </x:c>
      <x:c r="P1520" s="14">
        <x:f>IF(G1520="sell",M1520,-M1520)</x:f>
      </x:c>
      <x:c r="Q1520" s="14">
        <x:f>VLOOKUP(N1520,'Currency Rates'!$A$3:$C$32,3,0)</x:f>
      </x:c>
      <x:c r="R1520" s="0">
        <x:f>IF(A1520="SPUS",0,IF(A1520="FWD",0,P1520/Q1520))</x:f>
      </x:c>
    </x:row>
    <x:row r="1521" spans="1:19" x14ac:dyDescent="0.3">
      <x:c r="A1521" s="0">
        <x:f>'Historical Trades'!A1521</x:f>
      </x:c>
      <x:c r="B1521" s="0">
        <x:f>'Historical Trades'!B1521</x:f>
      </x:c>
      <x:c r="C1521" s="23">
        <x:f>'Historical Trades'!C1521</x:f>
      </x:c>
      <x:c r="D1521" s="0">
        <x:f>'Historical Trades'!D1521</x:f>
      </x:c>
      <x:c r="E1521" s="23">
        <x:f>'Historical Trades'!E1521</x:f>
      </x:c>
      <x:c r="F1521" s="0">
        <x:f>'Historical Trades'!F1521</x:f>
      </x:c>
      <x:c r="G1521" s="0">
        <x:f>'Historical Trades'!G1521</x:f>
      </x:c>
      <x:c r="H1521" s="0">
        <x:f>'Historical Trades'!H1521</x:f>
      </x:c>
      <x:c r="I1521" s="0">
        <x:f>'Historical Trades'!I1521</x:f>
      </x:c>
      <x:c r="J1521" s="0">
        <x:f>'Historical Trades'!J1521</x:f>
      </x:c>
      <x:c r="K1521" s="0">
        <x:f>'Historical Trades'!K1521</x:f>
      </x:c>
      <x:c r="L1521" s="0">
        <x:f>'Historical Trades'!L1521</x:f>
      </x:c>
      <x:c r="M1521" s="0">
        <x:f>'Historical Trades'!M1521</x:f>
      </x:c>
      <x:c r="N1521" s="0">
        <x:f>CLEAN('Historical Trades'!O1521)</x:f>
      </x:c>
      <x:c r="P1521" s="14">
        <x:f>IF(G1521="sell",M1521,-M1521)</x:f>
      </x:c>
      <x:c r="Q1521" s="14">
        <x:f>VLOOKUP(N1521,'Currency Rates'!$A$3:$C$32,3,0)</x:f>
      </x:c>
      <x:c r="R1521" s="0">
        <x:f>IF(A1521="SPUS",0,IF(A1521="FWD",0,P1521/Q1521))</x:f>
      </x:c>
    </x:row>
    <x:row r="1522" spans="1:19" x14ac:dyDescent="0.3">
      <x:c r="A1522" s="0">
        <x:f>'Historical Trades'!A1522</x:f>
      </x:c>
      <x:c r="B1522" s="0">
        <x:f>'Historical Trades'!B1522</x:f>
      </x:c>
      <x:c r="C1522" s="23">
        <x:f>'Historical Trades'!C1522</x:f>
      </x:c>
      <x:c r="D1522" s="0">
        <x:f>'Historical Trades'!D1522</x:f>
      </x:c>
      <x:c r="E1522" s="23">
        <x:f>'Historical Trades'!E1522</x:f>
      </x:c>
      <x:c r="F1522" s="0">
        <x:f>'Historical Trades'!F1522</x:f>
      </x:c>
      <x:c r="G1522" s="0">
        <x:f>'Historical Trades'!G1522</x:f>
      </x:c>
      <x:c r="H1522" s="0">
        <x:f>'Historical Trades'!H1522</x:f>
      </x:c>
      <x:c r="I1522" s="0">
        <x:f>'Historical Trades'!I1522</x:f>
      </x:c>
      <x:c r="J1522" s="0">
        <x:f>'Historical Trades'!J1522</x:f>
      </x:c>
      <x:c r="K1522" s="0">
        <x:f>'Historical Trades'!K1522</x:f>
      </x:c>
      <x:c r="L1522" s="0">
        <x:f>'Historical Trades'!L1522</x:f>
      </x:c>
      <x:c r="M1522" s="0">
        <x:f>'Historical Trades'!M1522</x:f>
      </x:c>
      <x:c r="N1522" s="0">
        <x:f>CLEAN('Historical Trades'!O1522)</x:f>
      </x:c>
      <x:c r="P1522" s="14">
        <x:f>IF(G1522="sell",M1522,-M1522)</x:f>
      </x:c>
      <x:c r="Q1522" s="14">
        <x:f>VLOOKUP(N1522,'Currency Rates'!$A$3:$C$32,3,0)</x:f>
      </x:c>
      <x:c r="R1522" s="0">
        <x:f>IF(A1522="SPUS",0,IF(A1522="FWD",0,P1522/Q1522))</x:f>
      </x:c>
    </x:row>
    <x:row r="1523" spans="1:19" x14ac:dyDescent="0.3">
      <x:c r="A1523" s="0">
        <x:f>'Historical Trades'!A1523</x:f>
      </x:c>
      <x:c r="B1523" s="0">
        <x:f>'Historical Trades'!B1523</x:f>
      </x:c>
      <x:c r="C1523" s="23">
        <x:f>'Historical Trades'!C1523</x:f>
      </x:c>
      <x:c r="D1523" s="0">
        <x:f>'Historical Trades'!D1523</x:f>
      </x:c>
      <x:c r="E1523" s="23">
        <x:f>'Historical Trades'!E1523</x:f>
      </x:c>
      <x:c r="F1523" s="0">
        <x:f>'Historical Trades'!F1523</x:f>
      </x:c>
      <x:c r="G1523" s="0">
        <x:f>'Historical Trades'!G1523</x:f>
      </x:c>
      <x:c r="H1523" s="0">
        <x:f>'Historical Trades'!H1523</x:f>
      </x:c>
      <x:c r="I1523" s="0">
        <x:f>'Historical Trades'!I1523</x:f>
      </x:c>
      <x:c r="J1523" s="0">
        <x:f>'Historical Trades'!J1523</x:f>
      </x:c>
      <x:c r="K1523" s="0">
        <x:f>'Historical Trades'!K1523</x:f>
      </x:c>
      <x:c r="L1523" s="0">
        <x:f>'Historical Trades'!L1523</x:f>
      </x:c>
      <x:c r="M1523" s="0">
        <x:f>'Historical Trades'!M1523</x:f>
      </x:c>
      <x:c r="N1523" s="0">
        <x:f>CLEAN('Historical Trades'!O1523)</x:f>
      </x:c>
      <x:c r="P1523" s="14">
        <x:f>IF(G1523="sell",M1523,-M1523)</x:f>
      </x:c>
      <x:c r="Q1523" s="14">
        <x:f>VLOOKUP(N1523,'Currency Rates'!$A$3:$C$32,3,0)</x:f>
      </x:c>
      <x:c r="R1523" s="0">
        <x:f>IF(A1523="SPUS",0,IF(A1523="FWD",0,P1523/Q1523))</x:f>
      </x:c>
    </x:row>
    <x:row r="1524" spans="1:19" x14ac:dyDescent="0.3">
      <x:c r="A1524" s="0">
        <x:f>'Historical Trades'!A1524</x:f>
      </x:c>
      <x:c r="B1524" s="0">
        <x:f>'Historical Trades'!B1524</x:f>
      </x:c>
      <x:c r="C1524" s="23">
        <x:f>'Historical Trades'!C1524</x:f>
      </x:c>
      <x:c r="D1524" s="0">
        <x:f>'Historical Trades'!D1524</x:f>
      </x:c>
      <x:c r="E1524" s="23">
        <x:f>'Historical Trades'!E1524</x:f>
      </x:c>
      <x:c r="F1524" s="0">
        <x:f>'Historical Trades'!F1524</x:f>
      </x:c>
      <x:c r="G1524" s="0">
        <x:f>'Historical Trades'!G1524</x:f>
      </x:c>
      <x:c r="H1524" s="0">
        <x:f>'Historical Trades'!H1524</x:f>
      </x:c>
      <x:c r="I1524" s="0">
        <x:f>'Historical Trades'!I1524</x:f>
      </x:c>
      <x:c r="J1524" s="0">
        <x:f>'Historical Trades'!J1524</x:f>
      </x:c>
      <x:c r="K1524" s="0">
        <x:f>'Historical Trades'!K1524</x:f>
      </x:c>
      <x:c r="L1524" s="0">
        <x:f>'Historical Trades'!L1524</x:f>
      </x:c>
      <x:c r="M1524" s="0">
        <x:f>'Historical Trades'!M1524</x:f>
      </x:c>
      <x:c r="N1524" s="0">
        <x:f>CLEAN('Historical Trades'!O1524)</x:f>
      </x:c>
      <x:c r="P1524" s="14">
        <x:f>IF(G1524="sell",M1524,-M1524)</x:f>
      </x:c>
      <x:c r="Q1524" s="14">
        <x:f>VLOOKUP(N1524,'Currency Rates'!$A$3:$C$32,3,0)</x:f>
      </x:c>
      <x:c r="R1524" s="0">
        <x:f>IF(A1524="SPUS",0,IF(A1524="FWD",0,P1524/Q1524))</x:f>
      </x:c>
    </x:row>
    <x:row r="1525" spans="1:19" x14ac:dyDescent="0.3">
      <x:c r="A1525" s="0">
        <x:f>'Historical Trades'!A1525</x:f>
      </x:c>
      <x:c r="B1525" s="0">
        <x:f>'Historical Trades'!B1525</x:f>
      </x:c>
      <x:c r="C1525" s="23">
        <x:f>'Historical Trades'!C1525</x:f>
      </x:c>
      <x:c r="D1525" s="0">
        <x:f>'Historical Trades'!D1525</x:f>
      </x:c>
      <x:c r="E1525" s="23">
        <x:f>'Historical Trades'!E1525</x:f>
      </x:c>
      <x:c r="F1525" s="0">
        <x:f>'Historical Trades'!F1525</x:f>
      </x:c>
      <x:c r="G1525" s="0">
        <x:f>'Historical Trades'!G1525</x:f>
      </x:c>
      <x:c r="H1525" s="0">
        <x:f>'Historical Trades'!H1525</x:f>
      </x:c>
      <x:c r="I1525" s="0">
        <x:f>'Historical Trades'!I1525</x:f>
      </x:c>
      <x:c r="J1525" s="0">
        <x:f>'Historical Trades'!J1525</x:f>
      </x:c>
      <x:c r="K1525" s="0">
        <x:f>'Historical Trades'!K1525</x:f>
      </x:c>
      <x:c r="L1525" s="0">
        <x:f>'Historical Trades'!L1525</x:f>
      </x:c>
      <x:c r="M1525" s="0">
        <x:f>'Historical Trades'!M1525</x:f>
      </x:c>
      <x:c r="N1525" s="0">
        <x:f>CLEAN('Historical Trades'!O1525)</x:f>
      </x:c>
      <x:c r="P1525" s="14">
        <x:f>IF(G1525="sell",M1525,-M1525)</x:f>
      </x:c>
      <x:c r="Q1525" s="14">
        <x:f>VLOOKUP(N1525,'Currency Rates'!$A$3:$C$32,3,0)</x:f>
      </x:c>
      <x:c r="R1525" s="0">
        <x:f>IF(A1525="SPUS",0,IF(A1525="FWD",0,P1525/Q1525))</x:f>
      </x:c>
    </x:row>
    <x:row r="1526" spans="1:19" x14ac:dyDescent="0.3">
      <x:c r="A1526" s="0">
        <x:f>'Historical Trades'!A1526</x:f>
      </x:c>
      <x:c r="B1526" s="0">
        <x:f>'Historical Trades'!B1526</x:f>
      </x:c>
      <x:c r="C1526" s="23">
        <x:f>'Historical Trades'!C1526</x:f>
      </x:c>
      <x:c r="D1526" s="0">
        <x:f>'Historical Trades'!D1526</x:f>
      </x:c>
      <x:c r="E1526" s="23">
        <x:f>'Historical Trades'!E1526</x:f>
      </x:c>
      <x:c r="F1526" s="0">
        <x:f>'Historical Trades'!F1526</x:f>
      </x:c>
      <x:c r="G1526" s="0">
        <x:f>'Historical Trades'!G1526</x:f>
      </x:c>
      <x:c r="H1526" s="0">
        <x:f>'Historical Trades'!H1526</x:f>
      </x:c>
      <x:c r="I1526" s="0">
        <x:f>'Historical Trades'!I1526</x:f>
      </x:c>
      <x:c r="J1526" s="0">
        <x:f>'Historical Trades'!J1526</x:f>
      </x:c>
      <x:c r="K1526" s="0">
        <x:f>'Historical Trades'!K1526</x:f>
      </x:c>
      <x:c r="L1526" s="0">
        <x:f>'Historical Trades'!L1526</x:f>
      </x:c>
      <x:c r="M1526" s="0">
        <x:f>'Historical Trades'!M1526</x:f>
      </x:c>
      <x:c r="N1526" s="0">
        <x:f>CLEAN('Historical Trades'!O1526)</x:f>
      </x:c>
      <x:c r="P1526" s="14">
        <x:f>IF(G1526="sell",M1526,-M1526)</x:f>
      </x:c>
      <x:c r="Q1526" s="14">
        <x:f>VLOOKUP(N1526,'Currency Rates'!$A$3:$C$32,3,0)</x:f>
      </x:c>
      <x:c r="R1526" s="0">
        <x:f>IF(A1526="SPUS",0,IF(A1526="FWD",0,P1526/Q1526))</x:f>
      </x:c>
    </x:row>
    <x:row r="1527" spans="1:19" x14ac:dyDescent="0.3">
      <x:c r="A1527" s="0">
        <x:f>'Historical Trades'!A1527</x:f>
      </x:c>
      <x:c r="B1527" s="0">
        <x:f>'Historical Trades'!B1527</x:f>
      </x:c>
      <x:c r="C1527" s="23">
        <x:f>'Historical Trades'!C1527</x:f>
      </x:c>
      <x:c r="D1527" s="0">
        <x:f>'Historical Trades'!D1527</x:f>
      </x:c>
      <x:c r="E1527" s="23">
        <x:f>'Historical Trades'!E1527</x:f>
      </x:c>
      <x:c r="F1527" s="0">
        <x:f>'Historical Trades'!F1527</x:f>
      </x:c>
      <x:c r="G1527" s="0">
        <x:f>'Historical Trades'!G1527</x:f>
      </x:c>
      <x:c r="H1527" s="0">
        <x:f>'Historical Trades'!H1527</x:f>
      </x:c>
      <x:c r="I1527" s="0">
        <x:f>'Historical Trades'!I1527</x:f>
      </x:c>
      <x:c r="J1527" s="0">
        <x:f>'Historical Trades'!J1527</x:f>
      </x:c>
      <x:c r="K1527" s="0">
        <x:f>'Historical Trades'!K1527</x:f>
      </x:c>
      <x:c r="L1527" s="0">
        <x:f>'Historical Trades'!L1527</x:f>
      </x:c>
      <x:c r="M1527" s="0">
        <x:f>'Historical Trades'!M1527</x:f>
      </x:c>
      <x:c r="N1527" s="0">
        <x:f>CLEAN('Historical Trades'!O1527)</x:f>
      </x:c>
      <x:c r="P1527" s="14">
        <x:f>IF(G1527="sell",M1527,-M1527)</x:f>
      </x:c>
      <x:c r="Q1527" s="14">
        <x:f>VLOOKUP(N1527,'Currency Rates'!$A$3:$C$32,3,0)</x:f>
      </x:c>
      <x:c r="R1527" s="0">
        <x:f>IF(A1527="SPUS",0,IF(A1527="FWD",0,P1527/Q1527))</x:f>
      </x:c>
    </x:row>
    <x:row r="1528" spans="1:19" x14ac:dyDescent="0.3">
      <x:c r="A1528" s="0">
        <x:f>'Historical Trades'!A1528</x:f>
      </x:c>
      <x:c r="B1528" s="0">
        <x:f>'Historical Trades'!B1528</x:f>
      </x:c>
      <x:c r="C1528" s="23">
        <x:f>'Historical Trades'!C1528</x:f>
      </x:c>
      <x:c r="D1528" s="0">
        <x:f>'Historical Trades'!D1528</x:f>
      </x:c>
      <x:c r="E1528" s="23">
        <x:f>'Historical Trades'!E1528</x:f>
      </x:c>
      <x:c r="F1528" s="0">
        <x:f>'Historical Trades'!F1528</x:f>
      </x:c>
      <x:c r="G1528" s="0">
        <x:f>'Historical Trades'!G1528</x:f>
      </x:c>
      <x:c r="H1528" s="0">
        <x:f>'Historical Trades'!H1528</x:f>
      </x:c>
      <x:c r="I1528" s="0">
        <x:f>'Historical Trades'!I1528</x:f>
      </x:c>
      <x:c r="J1528" s="0">
        <x:f>'Historical Trades'!J1528</x:f>
      </x:c>
      <x:c r="K1528" s="0">
        <x:f>'Historical Trades'!K1528</x:f>
      </x:c>
      <x:c r="L1528" s="0">
        <x:f>'Historical Trades'!L1528</x:f>
      </x:c>
      <x:c r="M1528" s="0">
        <x:f>'Historical Trades'!M1528</x:f>
      </x:c>
      <x:c r="N1528" s="0">
        <x:f>CLEAN('Historical Trades'!O1528)</x:f>
      </x:c>
      <x:c r="P1528" s="14">
        <x:f>IF(G1528="sell",M1528,-M1528)</x:f>
      </x:c>
      <x:c r="Q1528" s="14">
        <x:f>VLOOKUP(N1528,'Currency Rates'!$A$3:$C$32,3,0)</x:f>
      </x:c>
      <x:c r="R1528" s="0">
        <x:f>IF(A1528="SPUS",0,IF(A1528="FWD",0,P1528/Q1528))</x:f>
      </x:c>
    </x:row>
    <x:row r="1529" spans="1:19" x14ac:dyDescent="0.3">
      <x:c r="A1529" s="0">
        <x:f>'Historical Trades'!A1529</x:f>
      </x:c>
      <x:c r="B1529" s="0">
        <x:f>'Historical Trades'!B1529</x:f>
      </x:c>
      <x:c r="C1529" s="23">
        <x:f>'Historical Trades'!C1529</x:f>
      </x:c>
      <x:c r="D1529" s="0">
        <x:f>'Historical Trades'!D1529</x:f>
      </x:c>
      <x:c r="E1529" s="23">
        <x:f>'Historical Trades'!E1529</x:f>
      </x:c>
      <x:c r="F1529" s="0">
        <x:f>'Historical Trades'!F1529</x:f>
      </x:c>
      <x:c r="G1529" s="0">
        <x:f>'Historical Trades'!G1529</x:f>
      </x:c>
      <x:c r="H1529" s="0">
        <x:f>'Historical Trades'!H1529</x:f>
      </x:c>
      <x:c r="I1529" s="0">
        <x:f>'Historical Trades'!I1529</x:f>
      </x:c>
      <x:c r="J1529" s="0">
        <x:f>'Historical Trades'!J1529</x:f>
      </x:c>
      <x:c r="K1529" s="0">
        <x:f>'Historical Trades'!K1529</x:f>
      </x:c>
      <x:c r="L1529" s="0">
        <x:f>'Historical Trades'!L1529</x:f>
      </x:c>
      <x:c r="M1529" s="0">
        <x:f>'Historical Trades'!M1529</x:f>
      </x:c>
      <x:c r="N1529" s="0">
        <x:f>CLEAN('Historical Trades'!O1529)</x:f>
      </x:c>
      <x:c r="P1529" s="14">
        <x:f>IF(G1529="sell",M1529,-M1529)</x:f>
      </x:c>
      <x:c r="Q1529" s="14">
        <x:f>VLOOKUP(N1529,'Currency Rates'!$A$3:$C$32,3,0)</x:f>
      </x:c>
      <x:c r="R1529" s="0">
        <x:f>IF(A1529="SPUS",0,IF(A1529="FWD",0,P1529/Q1529))</x:f>
      </x:c>
    </x:row>
    <x:row r="1530" spans="1:19" x14ac:dyDescent="0.3">
      <x:c r="A1530" s="0">
        <x:f>'Historical Trades'!A1530</x:f>
      </x:c>
      <x:c r="B1530" s="0">
        <x:f>'Historical Trades'!B1530</x:f>
      </x:c>
      <x:c r="C1530" s="23">
        <x:f>'Historical Trades'!C1530</x:f>
      </x:c>
      <x:c r="D1530" s="0">
        <x:f>'Historical Trades'!D1530</x:f>
      </x:c>
      <x:c r="E1530" s="23">
        <x:f>'Historical Trades'!E1530</x:f>
      </x:c>
      <x:c r="F1530" s="0">
        <x:f>'Historical Trades'!F1530</x:f>
      </x:c>
      <x:c r="G1530" s="0">
        <x:f>'Historical Trades'!G1530</x:f>
      </x:c>
      <x:c r="H1530" s="0">
        <x:f>'Historical Trades'!H1530</x:f>
      </x:c>
      <x:c r="I1530" s="0">
        <x:f>'Historical Trades'!I1530</x:f>
      </x:c>
      <x:c r="J1530" s="0">
        <x:f>'Historical Trades'!J1530</x:f>
      </x:c>
      <x:c r="K1530" s="0">
        <x:f>'Historical Trades'!K1530</x:f>
      </x:c>
      <x:c r="L1530" s="0">
        <x:f>'Historical Trades'!L1530</x:f>
      </x:c>
      <x:c r="M1530" s="0">
        <x:f>'Historical Trades'!M1530</x:f>
      </x:c>
      <x:c r="N1530" s="0">
        <x:f>CLEAN('Historical Trades'!O1530)</x:f>
      </x:c>
      <x:c r="P1530" s="14">
        <x:f>IF(G1530="sell",M1530,-M1530)</x:f>
      </x:c>
      <x:c r="Q1530" s="14">
        <x:f>VLOOKUP(N1530,'Currency Rates'!$A$3:$C$32,3,0)</x:f>
      </x:c>
      <x:c r="R1530" s="0">
        <x:f>IF(A1530="SPUS",0,IF(A1530="FWD",0,P1530/Q1530))</x:f>
      </x:c>
    </x:row>
    <x:row r="1531" spans="1:19" x14ac:dyDescent="0.3">
      <x:c r="A1531" s="0">
        <x:f>'Historical Trades'!A1531</x:f>
      </x:c>
      <x:c r="B1531" s="0">
        <x:f>'Historical Trades'!B1531</x:f>
      </x:c>
      <x:c r="C1531" s="23">
        <x:f>'Historical Trades'!C1531</x:f>
      </x:c>
      <x:c r="D1531" s="0">
        <x:f>'Historical Trades'!D1531</x:f>
      </x:c>
      <x:c r="E1531" s="23">
        <x:f>'Historical Trades'!E1531</x:f>
      </x:c>
      <x:c r="F1531" s="0">
        <x:f>'Historical Trades'!F1531</x:f>
      </x:c>
      <x:c r="G1531" s="0">
        <x:f>'Historical Trades'!G1531</x:f>
      </x:c>
      <x:c r="H1531" s="0">
        <x:f>'Historical Trades'!H1531</x:f>
      </x:c>
      <x:c r="I1531" s="0">
        <x:f>'Historical Trades'!I1531</x:f>
      </x:c>
      <x:c r="J1531" s="0">
        <x:f>'Historical Trades'!J1531</x:f>
      </x:c>
      <x:c r="K1531" s="0">
        <x:f>'Historical Trades'!K1531</x:f>
      </x:c>
      <x:c r="L1531" s="0">
        <x:f>'Historical Trades'!L1531</x:f>
      </x:c>
      <x:c r="M1531" s="0">
        <x:f>'Historical Trades'!M1531</x:f>
      </x:c>
      <x:c r="N1531" s="0">
        <x:f>CLEAN('Historical Trades'!O1531)</x:f>
      </x:c>
      <x:c r="P1531" s="14">
        <x:f>IF(G1531="sell",M1531,-M1531)</x:f>
      </x:c>
      <x:c r="Q1531" s="14">
        <x:f>VLOOKUP(N1531,'Currency Rates'!$A$3:$C$32,3,0)</x:f>
      </x:c>
      <x:c r="R1531" s="0">
        <x:f>IF(A1531="SPUS",0,IF(A1531="FWD",0,P1531/Q1531))</x:f>
      </x:c>
    </x:row>
    <x:row r="1532" spans="1:19" x14ac:dyDescent="0.3">
      <x:c r="A1532" s="0">
        <x:f>'Historical Trades'!A1532</x:f>
      </x:c>
      <x:c r="B1532" s="0">
        <x:f>'Historical Trades'!B1532</x:f>
      </x:c>
      <x:c r="C1532" s="23">
        <x:f>'Historical Trades'!C1532</x:f>
      </x:c>
      <x:c r="D1532" s="0">
        <x:f>'Historical Trades'!D1532</x:f>
      </x:c>
      <x:c r="E1532" s="23">
        <x:f>'Historical Trades'!E1532</x:f>
      </x:c>
      <x:c r="F1532" s="0">
        <x:f>'Historical Trades'!F1532</x:f>
      </x:c>
      <x:c r="G1532" s="0">
        <x:f>'Historical Trades'!G1532</x:f>
      </x:c>
      <x:c r="H1532" s="0">
        <x:f>'Historical Trades'!H1532</x:f>
      </x:c>
      <x:c r="I1532" s="0">
        <x:f>'Historical Trades'!I1532</x:f>
      </x:c>
      <x:c r="J1532" s="0">
        <x:f>'Historical Trades'!J1532</x:f>
      </x:c>
      <x:c r="K1532" s="0">
        <x:f>'Historical Trades'!K1532</x:f>
      </x:c>
      <x:c r="L1532" s="0">
        <x:f>'Historical Trades'!L1532</x:f>
      </x:c>
      <x:c r="M1532" s="0">
        <x:f>'Historical Trades'!M1532</x:f>
      </x:c>
      <x:c r="N1532" s="0">
        <x:f>CLEAN('Historical Trades'!O1532)</x:f>
      </x:c>
      <x:c r="P1532" s="14">
        <x:f>IF(G1532="sell",M1532,-M1532)</x:f>
      </x:c>
      <x:c r="Q1532" s="14">
        <x:f>VLOOKUP(N1532,'Currency Rates'!$A$3:$C$32,3,0)</x:f>
      </x:c>
      <x:c r="R1532" s="0">
        <x:f>IF(A1532="SPUS",0,IF(A1532="FWD",0,P1532/Q1532))</x:f>
      </x:c>
    </x:row>
    <x:row r="1533" spans="1:19" x14ac:dyDescent="0.3">
      <x:c r="A1533" s="0">
        <x:f>'Historical Trades'!A1533</x:f>
      </x:c>
      <x:c r="B1533" s="0">
        <x:f>'Historical Trades'!B1533</x:f>
      </x:c>
      <x:c r="C1533" s="23">
        <x:f>'Historical Trades'!C1533</x:f>
      </x:c>
      <x:c r="D1533" s="0">
        <x:f>'Historical Trades'!D1533</x:f>
      </x:c>
      <x:c r="E1533" s="23">
        <x:f>'Historical Trades'!E1533</x:f>
      </x:c>
      <x:c r="F1533" s="0">
        <x:f>'Historical Trades'!F1533</x:f>
      </x:c>
      <x:c r="G1533" s="0">
        <x:f>'Historical Trades'!G1533</x:f>
      </x:c>
      <x:c r="H1533" s="0">
        <x:f>'Historical Trades'!H1533</x:f>
      </x:c>
      <x:c r="I1533" s="0">
        <x:f>'Historical Trades'!I1533</x:f>
      </x:c>
      <x:c r="J1533" s="0">
        <x:f>'Historical Trades'!J1533</x:f>
      </x:c>
      <x:c r="K1533" s="0">
        <x:f>'Historical Trades'!K1533</x:f>
      </x:c>
      <x:c r="L1533" s="0">
        <x:f>'Historical Trades'!L1533</x:f>
      </x:c>
      <x:c r="M1533" s="0">
        <x:f>'Historical Trades'!M1533</x:f>
      </x:c>
      <x:c r="N1533" s="0">
        <x:f>CLEAN('Historical Trades'!O1533)</x:f>
      </x:c>
      <x:c r="P1533" s="14">
        <x:f>IF(G1533="sell",M1533,-M1533)</x:f>
      </x:c>
      <x:c r="Q1533" s="14">
        <x:f>VLOOKUP(N1533,'Currency Rates'!$A$3:$C$32,3,0)</x:f>
      </x:c>
      <x:c r="R1533" s="0">
        <x:f>IF(A1533="SPUS",0,IF(A1533="FWD",0,P1533/Q1533))</x:f>
      </x:c>
    </x:row>
    <x:row r="1534" spans="1:19" x14ac:dyDescent="0.3">
      <x:c r="A1534" s="0">
        <x:f>'Historical Trades'!A1534</x:f>
      </x:c>
      <x:c r="B1534" s="0">
        <x:f>'Historical Trades'!B1534</x:f>
      </x:c>
      <x:c r="C1534" s="23">
        <x:f>'Historical Trades'!C1534</x:f>
      </x:c>
      <x:c r="D1534" s="0">
        <x:f>'Historical Trades'!D1534</x:f>
      </x:c>
      <x:c r="E1534" s="23">
        <x:f>'Historical Trades'!E1534</x:f>
      </x:c>
      <x:c r="F1534" s="0">
        <x:f>'Historical Trades'!F1534</x:f>
      </x:c>
      <x:c r="G1534" s="0">
        <x:f>'Historical Trades'!G1534</x:f>
      </x:c>
      <x:c r="H1534" s="0">
        <x:f>'Historical Trades'!H1534</x:f>
      </x:c>
      <x:c r="I1534" s="0">
        <x:f>'Historical Trades'!I1534</x:f>
      </x:c>
      <x:c r="J1534" s="0">
        <x:f>'Historical Trades'!J1534</x:f>
      </x:c>
      <x:c r="K1534" s="0">
        <x:f>'Historical Trades'!K1534</x:f>
      </x:c>
      <x:c r="L1534" s="0">
        <x:f>'Historical Trades'!L1534</x:f>
      </x:c>
      <x:c r="M1534" s="0">
        <x:f>'Historical Trades'!M1534</x:f>
      </x:c>
      <x:c r="N1534" s="0">
        <x:f>CLEAN('Historical Trades'!O1534)</x:f>
      </x:c>
      <x:c r="P1534" s="14">
        <x:f>IF(G1534="sell",M1534,-M1534)</x:f>
      </x:c>
      <x:c r="Q1534" s="14">
        <x:f>VLOOKUP(N1534,'Currency Rates'!$A$3:$C$32,3,0)</x:f>
      </x:c>
      <x:c r="R1534" s="0">
        <x:f>IF(A1534="SPUS",0,IF(A1534="FWD",0,P1534/Q1534))</x:f>
      </x:c>
    </x:row>
    <x:row r="1535" spans="1:19" x14ac:dyDescent="0.3">
      <x:c r="A1535" s="0">
        <x:f>'Historical Trades'!A1535</x:f>
      </x:c>
      <x:c r="B1535" s="0">
        <x:f>'Historical Trades'!B1535</x:f>
      </x:c>
      <x:c r="C1535" s="23">
        <x:f>'Historical Trades'!C1535</x:f>
      </x:c>
      <x:c r="D1535" s="0">
        <x:f>'Historical Trades'!D1535</x:f>
      </x:c>
      <x:c r="E1535" s="23">
        <x:f>'Historical Trades'!E1535</x:f>
      </x:c>
      <x:c r="F1535" s="0">
        <x:f>'Historical Trades'!F1535</x:f>
      </x:c>
      <x:c r="G1535" s="0">
        <x:f>'Historical Trades'!G1535</x:f>
      </x:c>
      <x:c r="H1535" s="0">
        <x:f>'Historical Trades'!H1535</x:f>
      </x:c>
      <x:c r="I1535" s="0">
        <x:f>'Historical Trades'!I1535</x:f>
      </x:c>
      <x:c r="J1535" s="0">
        <x:f>'Historical Trades'!J1535</x:f>
      </x:c>
      <x:c r="K1535" s="0">
        <x:f>'Historical Trades'!K1535</x:f>
      </x:c>
      <x:c r="L1535" s="0">
        <x:f>'Historical Trades'!L1535</x:f>
      </x:c>
      <x:c r="M1535" s="0">
        <x:f>'Historical Trades'!M1535</x:f>
      </x:c>
      <x:c r="N1535" s="0">
        <x:f>CLEAN('Historical Trades'!O1535)</x:f>
      </x:c>
      <x:c r="P1535" s="14">
        <x:f>IF(G1535="sell",M1535,-M1535)</x:f>
      </x:c>
      <x:c r="Q1535" s="14">
        <x:f>VLOOKUP(N1535,'Currency Rates'!$A$3:$C$32,3,0)</x:f>
      </x:c>
      <x:c r="R1535" s="0">
        <x:f>IF(A1535="SPUS",0,IF(A1535="FWD",0,P1535/Q1535))</x:f>
      </x:c>
    </x:row>
    <x:row r="1536" spans="1:19" x14ac:dyDescent="0.3">
      <x:c r="A1536" s="0">
        <x:f>'Historical Trades'!A1536</x:f>
      </x:c>
      <x:c r="B1536" s="0">
        <x:f>'Historical Trades'!B1536</x:f>
      </x:c>
      <x:c r="C1536" s="23">
        <x:f>'Historical Trades'!C1536</x:f>
      </x:c>
      <x:c r="D1536" s="0">
        <x:f>'Historical Trades'!D1536</x:f>
      </x:c>
      <x:c r="E1536" s="23">
        <x:f>'Historical Trades'!E1536</x:f>
      </x:c>
      <x:c r="F1536" s="0">
        <x:f>'Historical Trades'!F1536</x:f>
      </x:c>
      <x:c r="G1536" s="0">
        <x:f>'Historical Trades'!G1536</x:f>
      </x:c>
      <x:c r="H1536" s="0">
        <x:f>'Historical Trades'!H1536</x:f>
      </x:c>
      <x:c r="I1536" s="0">
        <x:f>'Historical Trades'!I1536</x:f>
      </x:c>
      <x:c r="J1536" s="0">
        <x:f>'Historical Trades'!J1536</x:f>
      </x:c>
      <x:c r="K1536" s="0">
        <x:f>'Historical Trades'!K1536</x:f>
      </x:c>
      <x:c r="L1536" s="0">
        <x:f>'Historical Trades'!L1536</x:f>
      </x:c>
      <x:c r="M1536" s="0">
        <x:f>'Historical Trades'!M1536</x:f>
      </x:c>
      <x:c r="N1536" s="0">
        <x:f>CLEAN('Historical Trades'!O1536)</x:f>
      </x:c>
      <x:c r="P1536" s="14">
        <x:f>IF(G1536="sell",M1536,-M1536)</x:f>
      </x:c>
      <x:c r="Q1536" s="14">
        <x:f>VLOOKUP(N1536,'Currency Rates'!$A$3:$C$32,3,0)</x:f>
      </x:c>
      <x:c r="R1536" s="0">
        <x:f>IF(A1536="SPUS",0,IF(A1536="FWD",0,P1536/Q1536))</x:f>
      </x:c>
    </x:row>
    <x:row r="1537" spans="1:19" x14ac:dyDescent="0.3">
      <x:c r="A1537" s="0">
        <x:f>'Historical Trades'!A1537</x:f>
      </x:c>
      <x:c r="B1537" s="0">
        <x:f>'Historical Trades'!B1537</x:f>
      </x:c>
      <x:c r="C1537" s="23">
        <x:f>'Historical Trades'!C1537</x:f>
      </x:c>
      <x:c r="D1537" s="0">
        <x:f>'Historical Trades'!D1537</x:f>
      </x:c>
      <x:c r="E1537" s="23">
        <x:f>'Historical Trades'!E1537</x:f>
      </x:c>
      <x:c r="F1537" s="0">
        <x:f>'Historical Trades'!F1537</x:f>
      </x:c>
      <x:c r="G1537" s="0">
        <x:f>'Historical Trades'!G1537</x:f>
      </x:c>
      <x:c r="H1537" s="0">
        <x:f>'Historical Trades'!H1537</x:f>
      </x:c>
      <x:c r="I1537" s="0">
        <x:f>'Historical Trades'!I1537</x:f>
      </x:c>
      <x:c r="J1537" s="0">
        <x:f>'Historical Trades'!J1537</x:f>
      </x:c>
      <x:c r="K1537" s="0">
        <x:f>'Historical Trades'!K1537</x:f>
      </x:c>
      <x:c r="L1537" s="0">
        <x:f>'Historical Trades'!L1537</x:f>
      </x:c>
      <x:c r="M1537" s="0">
        <x:f>'Historical Trades'!M1537</x:f>
      </x:c>
      <x:c r="N1537" s="0">
        <x:f>CLEAN('Historical Trades'!O1537)</x:f>
      </x:c>
      <x:c r="P1537" s="14">
        <x:f>IF(G1537="sell",M1537,-M1537)</x:f>
      </x:c>
      <x:c r="Q1537" s="14">
        <x:f>VLOOKUP(N1537,'Currency Rates'!$A$3:$C$32,3,0)</x:f>
      </x:c>
      <x:c r="R1537" s="0">
        <x:f>IF(A1537="SPUS",0,IF(A1537="FWD",0,P1537/Q1537))</x:f>
      </x:c>
    </x:row>
    <x:row r="1538" spans="1:19" x14ac:dyDescent="0.3">
      <x:c r="A1538" s="0">
        <x:f>'Historical Trades'!A1538</x:f>
      </x:c>
      <x:c r="B1538" s="0">
        <x:f>'Historical Trades'!B1538</x:f>
      </x:c>
      <x:c r="C1538" s="23">
        <x:f>'Historical Trades'!C1538</x:f>
      </x:c>
      <x:c r="D1538" s="0">
        <x:f>'Historical Trades'!D1538</x:f>
      </x:c>
      <x:c r="E1538" s="23">
        <x:f>'Historical Trades'!E1538</x:f>
      </x:c>
      <x:c r="F1538" s="0">
        <x:f>'Historical Trades'!F1538</x:f>
      </x:c>
      <x:c r="G1538" s="0">
        <x:f>'Historical Trades'!G1538</x:f>
      </x:c>
      <x:c r="H1538" s="0">
        <x:f>'Historical Trades'!H1538</x:f>
      </x:c>
      <x:c r="I1538" s="0">
        <x:f>'Historical Trades'!I1538</x:f>
      </x:c>
      <x:c r="J1538" s="0">
        <x:f>'Historical Trades'!J1538</x:f>
      </x:c>
      <x:c r="K1538" s="0">
        <x:f>'Historical Trades'!K1538</x:f>
      </x:c>
      <x:c r="L1538" s="0">
        <x:f>'Historical Trades'!L1538</x:f>
      </x:c>
      <x:c r="M1538" s="0">
        <x:f>'Historical Trades'!M1538</x:f>
      </x:c>
      <x:c r="N1538" s="0">
        <x:f>CLEAN('Historical Trades'!O1538)</x:f>
      </x:c>
      <x:c r="P1538" s="14">
        <x:f>IF(G1538="sell",M1538,-M1538)</x:f>
      </x:c>
      <x:c r="Q1538" s="14">
        <x:f>VLOOKUP(N1538,'Currency Rates'!$A$3:$C$32,3,0)</x:f>
      </x:c>
      <x:c r="R1538" s="0">
        <x:f>IF(A1538="SPUS",0,IF(A1538="FWD",0,P1538/Q1538))</x:f>
      </x:c>
    </x:row>
    <x:row r="1539" spans="1:19" x14ac:dyDescent="0.3">
      <x:c r="A1539" s="0">
        <x:f>'Historical Trades'!A1539</x:f>
      </x:c>
      <x:c r="B1539" s="0">
        <x:f>'Historical Trades'!B1539</x:f>
      </x:c>
      <x:c r="C1539" s="23">
        <x:f>'Historical Trades'!C1539</x:f>
      </x:c>
      <x:c r="D1539" s="0">
        <x:f>'Historical Trades'!D1539</x:f>
      </x:c>
      <x:c r="E1539" s="23">
        <x:f>'Historical Trades'!E1539</x:f>
      </x:c>
      <x:c r="F1539" s="0">
        <x:f>'Historical Trades'!F1539</x:f>
      </x:c>
      <x:c r="G1539" s="0">
        <x:f>'Historical Trades'!G1539</x:f>
      </x:c>
      <x:c r="H1539" s="0">
        <x:f>'Historical Trades'!H1539</x:f>
      </x:c>
      <x:c r="I1539" s="0">
        <x:f>'Historical Trades'!I1539</x:f>
      </x:c>
      <x:c r="J1539" s="0">
        <x:f>'Historical Trades'!J1539</x:f>
      </x:c>
      <x:c r="K1539" s="0">
        <x:f>'Historical Trades'!K1539</x:f>
      </x:c>
      <x:c r="L1539" s="0">
        <x:f>'Historical Trades'!L1539</x:f>
      </x:c>
      <x:c r="M1539" s="0">
        <x:f>'Historical Trades'!M1539</x:f>
      </x:c>
      <x:c r="N1539" s="0">
        <x:f>CLEAN('Historical Trades'!O1539)</x:f>
      </x:c>
      <x:c r="P1539" s="14">
        <x:f>IF(G1539="sell",M1539,-M1539)</x:f>
      </x:c>
      <x:c r="Q1539" s="14">
        <x:f>VLOOKUP(N1539,'Currency Rates'!$A$3:$C$32,3,0)</x:f>
      </x:c>
      <x:c r="R1539" s="0">
        <x:f>IF(A1539="SPUS",0,IF(A1539="FWD",0,P1539/Q1539))</x:f>
      </x:c>
    </x:row>
    <x:row r="1540" spans="1:19" x14ac:dyDescent="0.3">
      <x:c r="A1540" s="0">
        <x:f>'Historical Trades'!A1540</x:f>
      </x:c>
      <x:c r="B1540" s="0">
        <x:f>'Historical Trades'!B1540</x:f>
      </x:c>
      <x:c r="C1540" s="23">
        <x:f>'Historical Trades'!C1540</x:f>
      </x:c>
      <x:c r="D1540" s="0">
        <x:f>'Historical Trades'!D1540</x:f>
      </x:c>
      <x:c r="E1540" s="23">
        <x:f>'Historical Trades'!E1540</x:f>
      </x:c>
      <x:c r="F1540" s="0">
        <x:f>'Historical Trades'!F1540</x:f>
      </x:c>
      <x:c r="G1540" s="0">
        <x:f>'Historical Trades'!G1540</x:f>
      </x:c>
      <x:c r="H1540" s="0">
        <x:f>'Historical Trades'!H1540</x:f>
      </x:c>
      <x:c r="I1540" s="0">
        <x:f>'Historical Trades'!I1540</x:f>
      </x:c>
      <x:c r="J1540" s="0">
        <x:f>'Historical Trades'!J1540</x:f>
      </x:c>
      <x:c r="K1540" s="0">
        <x:f>'Historical Trades'!K1540</x:f>
      </x:c>
      <x:c r="L1540" s="0">
        <x:f>'Historical Trades'!L1540</x:f>
      </x:c>
      <x:c r="M1540" s="0">
        <x:f>'Historical Trades'!M1540</x:f>
      </x:c>
      <x:c r="N1540" s="0">
        <x:f>CLEAN('Historical Trades'!O1540)</x:f>
      </x:c>
      <x:c r="P1540" s="14">
        <x:f>IF(G1540="sell",M1540,-M1540)</x:f>
      </x:c>
      <x:c r="Q1540" s="14">
        <x:f>VLOOKUP(N1540,'Currency Rates'!$A$3:$C$32,3,0)</x:f>
      </x:c>
      <x:c r="R1540" s="0">
        <x:f>IF(A1540="SPUS",0,IF(A1540="FWD",0,P1540/Q1540))</x:f>
      </x:c>
    </x:row>
    <x:row r="1541" spans="1:19" x14ac:dyDescent="0.3">
      <x:c r="A1541" s="0">
        <x:f>'Historical Trades'!A1541</x:f>
      </x:c>
      <x:c r="B1541" s="0">
        <x:f>'Historical Trades'!B1541</x:f>
      </x:c>
      <x:c r="C1541" s="23">
        <x:f>'Historical Trades'!C1541</x:f>
      </x:c>
      <x:c r="D1541" s="0">
        <x:f>'Historical Trades'!D1541</x:f>
      </x:c>
      <x:c r="E1541" s="23">
        <x:f>'Historical Trades'!E1541</x:f>
      </x:c>
      <x:c r="F1541" s="0">
        <x:f>'Historical Trades'!F1541</x:f>
      </x:c>
      <x:c r="G1541" s="0">
        <x:f>'Historical Trades'!G1541</x:f>
      </x:c>
      <x:c r="H1541" s="0">
        <x:f>'Historical Trades'!H1541</x:f>
      </x:c>
      <x:c r="I1541" s="0">
        <x:f>'Historical Trades'!I1541</x:f>
      </x:c>
      <x:c r="J1541" s="0">
        <x:f>'Historical Trades'!J1541</x:f>
      </x:c>
      <x:c r="K1541" s="0">
        <x:f>'Historical Trades'!K1541</x:f>
      </x:c>
      <x:c r="L1541" s="0">
        <x:f>'Historical Trades'!L1541</x:f>
      </x:c>
      <x:c r="M1541" s="0">
        <x:f>'Historical Trades'!M1541</x:f>
      </x:c>
      <x:c r="N1541" s="0">
        <x:f>CLEAN('Historical Trades'!O1541)</x:f>
      </x:c>
      <x:c r="P1541" s="14">
        <x:f>IF(G1541="sell",M1541,-M1541)</x:f>
      </x:c>
      <x:c r="Q1541" s="14">
        <x:f>VLOOKUP(N1541,'Currency Rates'!$A$3:$C$32,3,0)</x:f>
      </x:c>
      <x:c r="R1541" s="0">
        <x:f>IF(A1541="SPUS",0,IF(A1541="FWD",0,P1541/Q1541))</x:f>
      </x:c>
    </x:row>
    <x:row r="1542" spans="1:19" x14ac:dyDescent="0.3">
      <x:c r="A1542" s="0">
        <x:f>'Historical Trades'!A1542</x:f>
      </x:c>
      <x:c r="B1542" s="0">
        <x:f>'Historical Trades'!B1542</x:f>
      </x:c>
      <x:c r="C1542" s="23">
        <x:f>'Historical Trades'!C1542</x:f>
      </x:c>
      <x:c r="D1542" s="0">
        <x:f>'Historical Trades'!D1542</x:f>
      </x:c>
      <x:c r="E1542" s="23">
        <x:f>'Historical Trades'!E1542</x:f>
      </x:c>
      <x:c r="F1542" s="0">
        <x:f>'Historical Trades'!F1542</x:f>
      </x:c>
      <x:c r="G1542" s="0">
        <x:f>'Historical Trades'!G1542</x:f>
      </x:c>
      <x:c r="H1542" s="0">
        <x:f>'Historical Trades'!H1542</x:f>
      </x:c>
      <x:c r="I1542" s="0">
        <x:f>'Historical Trades'!I1542</x:f>
      </x:c>
      <x:c r="J1542" s="0">
        <x:f>'Historical Trades'!J1542</x:f>
      </x:c>
      <x:c r="K1542" s="0">
        <x:f>'Historical Trades'!K1542</x:f>
      </x:c>
      <x:c r="L1542" s="0">
        <x:f>'Historical Trades'!L1542</x:f>
      </x:c>
      <x:c r="M1542" s="0">
        <x:f>'Historical Trades'!M1542</x:f>
      </x:c>
      <x:c r="N1542" s="0">
        <x:f>CLEAN('Historical Trades'!O1542)</x:f>
      </x:c>
      <x:c r="P1542" s="14">
        <x:f>IF(G1542="sell",M1542,-M1542)</x:f>
      </x:c>
      <x:c r="Q1542" s="14">
        <x:f>VLOOKUP(N1542,'Currency Rates'!$A$3:$C$32,3,0)</x:f>
      </x:c>
      <x:c r="R1542" s="0">
        <x:f>IF(A1542="SPUS",0,IF(A1542="FWD",0,P1542/Q1542))</x:f>
      </x:c>
    </x:row>
    <x:row r="1543" spans="1:19" x14ac:dyDescent="0.3">
      <x:c r="A1543" s="0">
        <x:f>'Historical Trades'!A1543</x:f>
      </x:c>
      <x:c r="B1543" s="0">
        <x:f>'Historical Trades'!B1543</x:f>
      </x:c>
      <x:c r="C1543" s="23">
        <x:f>'Historical Trades'!C1543</x:f>
      </x:c>
      <x:c r="D1543" s="0">
        <x:f>'Historical Trades'!D1543</x:f>
      </x:c>
      <x:c r="E1543" s="23">
        <x:f>'Historical Trades'!E1543</x:f>
      </x:c>
      <x:c r="F1543" s="0">
        <x:f>'Historical Trades'!F1543</x:f>
      </x:c>
      <x:c r="G1543" s="0">
        <x:f>'Historical Trades'!G1543</x:f>
      </x:c>
      <x:c r="H1543" s="0">
        <x:f>'Historical Trades'!H1543</x:f>
      </x:c>
      <x:c r="I1543" s="0">
        <x:f>'Historical Trades'!I1543</x:f>
      </x:c>
      <x:c r="J1543" s="0">
        <x:f>'Historical Trades'!J1543</x:f>
      </x:c>
      <x:c r="K1543" s="0">
        <x:f>'Historical Trades'!K1543</x:f>
      </x:c>
      <x:c r="L1543" s="0">
        <x:f>'Historical Trades'!L1543</x:f>
      </x:c>
      <x:c r="M1543" s="0">
        <x:f>'Historical Trades'!M1543</x:f>
      </x:c>
      <x:c r="N1543" s="0">
        <x:f>CLEAN('Historical Trades'!O1543)</x:f>
      </x:c>
      <x:c r="P1543" s="14">
        <x:f>IF(G1543="sell",M1543,-M1543)</x:f>
      </x:c>
      <x:c r="Q1543" s="14">
        <x:f>VLOOKUP(N1543,'Currency Rates'!$A$3:$C$32,3,0)</x:f>
      </x:c>
      <x:c r="R1543" s="0">
        <x:f>IF(A1543="SPUS",0,IF(A1543="FWD",0,P1543/Q1543))</x:f>
      </x:c>
    </x:row>
    <x:row r="1544" spans="1:19" x14ac:dyDescent="0.3">
      <x:c r="A1544" s="0">
        <x:f>'Historical Trades'!A1544</x:f>
      </x:c>
      <x:c r="B1544" s="0">
        <x:f>'Historical Trades'!B1544</x:f>
      </x:c>
      <x:c r="C1544" s="23">
        <x:f>'Historical Trades'!C1544</x:f>
      </x:c>
      <x:c r="D1544" s="0">
        <x:f>'Historical Trades'!D1544</x:f>
      </x:c>
      <x:c r="E1544" s="23">
        <x:f>'Historical Trades'!E1544</x:f>
      </x:c>
      <x:c r="F1544" s="0">
        <x:f>'Historical Trades'!F1544</x:f>
      </x:c>
      <x:c r="G1544" s="0">
        <x:f>'Historical Trades'!G1544</x:f>
      </x:c>
      <x:c r="H1544" s="0">
        <x:f>'Historical Trades'!H1544</x:f>
      </x:c>
      <x:c r="I1544" s="0">
        <x:f>'Historical Trades'!I1544</x:f>
      </x:c>
      <x:c r="J1544" s="0">
        <x:f>'Historical Trades'!J1544</x:f>
      </x:c>
      <x:c r="K1544" s="0">
        <x:f>'Historical Trades'!K1544</x:f>
      </x:c>
      <x:c r="L1544" s="0">
        <x:f>'Historical Trades'!L1544</x:f>
      </x:c>
      <x:c r="M1544" s="0">
        <x:f>'Historical Trades'!M1544</x:f>
      </x:c>
      <x:c r="N1544" s="0">
        <x:f>CLEAN('Historical Trades'!O1544)</x:f>
      </x:c>
      <x:c r="P1544" s="14">
        <x:f>IF(G1544="sell",M1544,-M1544)</x:f>
      </x:c>
      <x:c r="Q1544" s="14">
        <x:f>VLOOKUP(N1544,'Currency Rates'!$A$3:$C$32,3,0)</x:f>
      </x:c>
      <x:c r="R1544" s="0">
        <x:f>IF(A1544="SPUS",0,IF(A1544="FWD",0,P1544/Q1544))</x:f>
      </x:c>
    </x:row>
    <x:row r="1545" spans="1:19" x14ac:dyDescent="0.3">
      <x:c r="A1545" s="0">
        <x:f>'Historical Trades'!A1545</x:f>
      </x:c>
      <x:c r="B1545" s="0">
        <x:f>'Historical Trades'!B1545</x:f>
      </x:c>
      <x:c r="C1545" s="23">
        <x:f>'Historical Trades'!C1545</x:f>
      </x:c>
      <x:c r="D1545" s="0">
        <x:f>'Historical Trades'!D1545</x:f>
      </x:c>
      <x:c r="E1545" s="23">
        <x:f>'Historical Trades'!E1545</x:f>
      </x:c>
      <x:c r="F1545" s="0">
        <x:f>'Historical Trades'!F1545</x:f>
      </x:c>
      <x:c r="G1545" s="0">
        <x:f>'Historical Trades'!G1545</x:f>
      </x:c>
      <x:c r="H1545" s="0">
        <x:f>'Historical Trades'!H1545</x:f>
      </x:c>
      <x:c r="I1545" s="0">
        <x:f>'Historical Trades'!I1545</x:f>
      </x:c>
      <x:c r="J1545" s="0">
        <x:f>'Historical Trades'!J1545</x:f>
      </x:c>
      <x:c r="K1545" s="0">
        <x:f>'Historical Trades'!K1545</x:f>
      </x:c>
      <x:c r="L1545" s="0">
        <x:f>'Historical Trades'!L1545</x:f>
      </x:c>
      <x:c r="M1545" s="0">
        <x:f>'Historical Trades'!M1545</x:f>
      </x:c>
      <x:c r="N1545" s="0">
        <x:f>CLEAN('Historical Trades'!O1545)</x:f>
      </x:c>
      <x:c r="P1545" s="14">
        <x:f>IF(G1545="sell",M1545,-M1545)</x:f>
      </x:c>
      <x:c r="Q1545" s="14">
        <x:f>VLOOKUP(N1545,'Currency Rates'!$A$3:$C$32,3,0)</x:f>
      </x:c>
      <x:c r="R1545" s="0">
        <x:f>IF(A1545="SPUS",0,IF(A1545="FWD",0,P1545/Q1545))</x:f>
      </x:c>
    </x:row>
    <x:row r="1546" spans="1:19" x14ac:dyDescent="0.3">
      <x:c r="A1546" s="0">
        <x:f>'Historical Trades'!A1546</x:f>
      </x:c>
      <x:c r="B1546" s="0">
        <x:f>'Historical Trades'!B1546</x:f>
      </x:c>
      <x:c r="C1546" s="23">
        <x:f>'Historical Trades'!C1546</x:f>
      </x:c>
      <x:c r="D1546" s="0">
        <x:f>'Historical Trades'!D1546</x:f>
      </x:c>
      <x:c r="E1546" s="23">
        <x:f>'Historical Trades'!E1546</x:f>
      </x:c>
      <x:c r="F1546" s="0">
        <x:f>'Historical Trades'!F1546</x:f>
      </x:c>
      <x:c r="G1546" s="0">
        <x:f>'Historical Trades'!G1546</x:f>
      </x:c>
      <x:c r="H1546" s="0">
        <x:f>'Historical Trades'!H1546</x:f>
      </x:c>
      <x:c r="I1546" s="0">
        <x:f>'Historical Trades'!I1546</x:f>
      </x:c>
      <x:c r="J1546" s="0">
        <x:f>'Historical Trades'!J1546</x:f>
      </x:c>
      <x:c r="K1546" s="0">
        <x:f>'Historical Trades'!K1546</x:f>
      </x:c>
      <x:c r="L1546" s="0">
        <x:f>'Historical Trades'!L1546</x:f>
      </x:c>
      <x:c r="M1546" s="0">
        <x:f>'Historical Trades'!M1546</x:f>
      </x:c>
      <x:c r="N1546" s="0">
        <x:f>CLEAN('Historical Trades'!O1546)</x:f>
      </x:c>
      <x:c r="P1546" s="14">
        <x:f>IF(G1546="sell",M1546,-M1546)</x:f>
      </x:c>
      <x:c r="Q1546" s="14">
        <x:f>VLOOKUP(N1546,'Currency Rates'!$A$3:$C$32,3,0)</x:f>
      </x:c>
      <x:c r="R1546" s="0">
        <x:f>IF(A1546="SPUS",0,IF(A1546="FWD",0,P1546/Q1546))</x:f>
      </x:c>
    </x:row>
    <x:row r="1547" spans="1:19" x14ac:dyDescent="0.3">
      <x:c r="A1547" s="0">
        <x:f>'Historical Trades'!A1547</x:f>
      </x:c>
      <x:c r="B1547" s="0">
        <x:f>'Historical Trades'!B1547</x:f>
      </x:c>
      <x:c r="C1547" s="23">
        <x:f>'Historical Trades'!C1547</x:f>
      </x:c>
      <x:c r="D1547" s="0">
        <x:f>'Historical Trades'!D1547</x:f>
      </x:c>
      <x:c r="E1547" s="23">
        <x:f>'Historical Trades'!E1547</x:f>
      </x:c>
      <x:c r="F1547" s="0">
        <x:f>'Historical Trades'!F1547</x:f>
      </x:c>
      <x:c r="G1547" s="0">
        <x:f>'Historical Trades'!G1547</x:f>
      </x:c>
      <x:c r="H1547" s="0">
        <x:f>'Historical Trades'!H1547</x:f>
      </x:c>
      <x:c r="I1547" s="0">
        <x:f>'Historical Trades'!I1547</x:f>
      </x:c>
      <x:c r="J1547" s="0">
        <x:f>'Historical Trades'!J1547</x:f>
      </x:c>
      <x:c r="K1547" s="0">
        <x:f>'Historical Trades'!K1547</x:f>
      </x:c>
      <x:c r="L1547" s="0">
        <x:f>'Historical Trades'!L1547</x:f>
      </x:c>
      <x:c r="M1547" s="0">
        <x:f>'Historical Trades'!M1547</x:f>
      </x:c>
      <x:c r="N1547" s="0">
        <x:f>CLEAN('Historical Trades'!O1547)</x:f>
      </x:c>
      <x:c r="P1547" s="14">
        <x:f>IF(G1547="sell",M1547,-M1547)</x:f>
      </x:c>
      <x:c r="Q1547" s="14">
        <x:f>VLOOKUP(N1547,'Currency Rates'!$A$3:$C$32,3,0)</x:f>
      </x:c>
      <x:c r="R1547" s="0">
        <x:f>IF(A1547="SPUS",0,IF(A1547="FWD",0,P1547/Q1547))</x:f>
      </x:c>
    </x:row>
    <x:row r="1548" spans="1:19" x14ac:dyDescent="0.3">
      <x:c r="A1548" s="0">
        <x:f>'Historical Trades'!A1548</x:f>
      </x:c>
      <x:c r="B1548" s="0">
        <x:f>'Historical Trades'!B1548</x:f>
      </x:c>
      <x:c r="C1548" s="23">
        <x:f>'Historical Trades'!C1548</x:f>
      </x:c>
      <x:c r="D1548" s="0">
        <x:f>'Historical Trades'!D1548</x:f>
      </x:c>
      <x:c r="E1548" s="23">
        <x:f>'Historical Trades'!E1548</x:f>
      </x:c>
      <x:c r="F1548" s="0">
        <x:f>'Historical Trades'!F1548</x:f>
      </x:c>
      <x:c r="G1548" s="0">
        <x:f>'Historical Trades'!G1548</x:f>
      </x:c>
      <x:c r="H1548" s="0">
        <x:f>'Historical Trades'!H1548</x:f>
      </x:c>
      <x:c r="I1548" s="0">
        <x:f>'Historical Trades'!I1548</x:f>
      </x:c>
      <x:c r="J1548" s="0">
        <x:f>'Historical Trades'!J1548</x:f>
      </x:c>
      <x:c r="K1548" s="0">
        <x:f>'Historical Trades'!K1548</x:f>
      </x:c>
      <x:c r="L1548" s="0">
        <x:f>'Historical Trades'!L1548</x:f>
      </x:c>
      <x:c r="M1548" s="0">
        <x:f>'Historical Trades'!M1548</x:f>
      </x:c>
      <x:c r="N1548" s="0">
        <x:f>CLEAN('Historical Trades'!O1548)</x:f>
      </x:c>
      <x:c r="P1548" s="14">
        <x:f>IF(G1548="sell",M1548,-M1548)</x:f>
      </x:c>
      <x:c r="Q1548" s="14">
        <x:f>VLOOKUP(N1548,'Currency Rates'!$A$3:$C$32,3,0)</x:f>
      </x:c>
      <x:c r="R1548" s="0">
        <x:f>IF(A1548="SPUS",0,IF(A1548="FWD",0,P1548/Q1548))</x:f>
      </x:c>
    </x:row>
    <x:row r="1549" spans="1:19" x14ac:dyDescent="0.3">
      <x:c r="A1549" s="0">
        <x:f>'Historical Trades'!A1549</x:f>
      </x:c>
      <x:c r="B1549" s="0">
        <x:f>'Historical Trades'!B1549</x:f>
      </x:c>
      <x:c r="C1549" s="23">
        <x:f>'Historical Trades'!C1549</x:f>
      </x:c>
      <x:c r="D1549" s="0">
        <x:f>'Historical Trades'!D1549</x:f>
      </x:c>
      <x:c r="E1549" s="23">
        <x:f>'Historical Trades'!E1549</x:f>
      </x:c>
      <x:c r="F1549" s="0">
        <x:f>'Historical Trades'!F1549</x:f>
      </x:c>
      <x:c r="G1549" s="0">
        <x:f>'Historical Trades'!G1549</x:f>
      </x:c>
      <x:c r="H1549" s="0">
        <x:f>'Historical Trades'!H1549</x:f>
      </x:c>
      <x:c r="I1549" s="0">
        <x:f>'Historical Trades'!I1549</x:f>
      </x:c>
      <x:c r="J1549" s="0">
        <x:f>'Historical Trades'!J1549</x:f>
      </x:c>
      <x:c r="K1549" s="0">
        <x:f>'Historical Trades'!K1549</x:f>
      </x:c>
      <x:c r="L1549" s="0">
        <x:f>'Historical Trades'!L1549</x:f>
      </x:c>
      <x:c r="M1549" s="0">
        <x:f>'Historical Trades'!M1549</x:f>
      </x:c>
      <x:c r="N1549" s="0">
        <x:f>CLEAN('Historical Trades'!O1549)</x:f>
      </x:c>
      <x:c r="P1549" s="14">
        <x:f>IF(G1549="sell",M1549,-M1549)</x:f>
      </x:c>
      <x:c r="Q1549" s="14">
        <x:f>VLOOKUP(N1549,'Currency Rates'!$A$3:$C$32,3,0)</x:f>
      </x:c>
      <x:c r="R1549" s="0">
        <x:f>IF(A1549="SPUS",0,IF(A1549="FWD",0,P1549/Q1549))</x:f>
      </x:c>
    </x:row>
    <x:row r="1550" spans="1:19" x14ac:dyDescent="0.3">
      <x:c r="A1550" s="0">
        <x:f>'Historical Trades'!A1550</x:f>
      </x:c>
      <x:c r="B1550" s="0">
        <x:f>'Historical Trades'!B1550</x:f>
      </x:c>
      <x:c r="C1550" s="23">
        <x:f>'Historical Trades'!C1550</x:f>
      </x:c>
      <x:c r="D1550" s="0">
        <x:f>'Historical Trades'!D1550</x:f>
      </x:c>
      <x:c r="E1550" s="23">
        <x:f>'Historical Trades'!E1550</x:f>
      </x:c>
      <x:c r="F1550" s="0">
        <x:f>'Historical Trades'!F1550</x:f>
      </x:c>
      <x:c r="G1550" s="0">
        <x:f>'Historical Trades'!G1550</x:f>
      </x:c>
      <x:c r="H1550" s="0">
        <x:f>'Historical Trades'!H1550</x:f>
      </x:c>
      <x:c r="I1550" s="0">
        <x:f>'Historical Trades'!I1550</x:f>
      </x:c>
      <x:c r="J1550" s="0">
        <x:f>'Historical Trades'!J1550</x:f>
      </x:c>
      <x:c r="K1550" s="0">
        <x:f>'Historical Trades'!K1550</x:f>
      </x:c>
      <x:c r="L1550" s="0">
        <x:f>'Historical Trades'!L1550</x:f>
      </x:c>
      <x:c r="M1550" s="0">
        <x:f>'Historical Trades'!M1550</x:f>
      </x:c>
      <x:c r="N1550" s="0">
        <x:f>CLEAN('Historical Trades'!O1550)</x:f>
      </x:c>
      <x:c r="P1550" s="14">
        <x:f>IF(G1550="sell",M1550,-M1550)</x:f>
      </x:c>
      <x:c r="Q1550" s="14">
        <x:f>VLOOKUP(N1550,'Currency Rates'!$A$3:$C$32,3,0)</x:f>
      </x:c>
      <x:c r="R1550" s="0">
        <x:f>IF(A1550="SPUS",0,IF(A1550="FWD",0,P1550/Q1550))</x:f>
      </x:c>
    </x:row>
    <x:row r="1551" spans="1:19" x14ac:dyDescent="0.3">
      <x:c r="A1551" s="0">
        <x:f>'Historical Trades'!A1551</x:f>
      </x:c>
      <x:c r="B1551" s="0">
        <x:f>'Historical Trades'!B1551</x:f>
      </x:c>
      <x:c r="C1551" s="23">
        <x:f>'Historical Trades'!C1551</x:f>
      </x:c>
      <x:c r="D1551" s="0">
        <x:f>'Historical Trades'!D1551</x:f>
      </x:c>
      <x:c r="E1551" s="23">
        <x:f>'Historical Trades'!E1551</x:f>
      </x:c>
      <x:c r="F1551" s="0">
        <x:f>'Historical Trades'!F1551</x:f>
      </x:c>
      <x:c r="G1551" s="0">
        <x:f>'Historical Trades'!G1551</x:f>
      </x:c>
      <x:c r="H1551" s="0">
        <x:f>'Historical Trades'!H1551</x:f>
      </x:c>
      <x:c r="I1551" s="0">
        <x:f>'Historical Trades'!I1551</x:f>
      </x:c>
      <x:c r="J1551" s="0">
        <x:f>'Historical Trades'!J1551</x:f>
      </x:c>
      <x:c r="K1551" s="0">
        <x:f>'Historical Trades'!K1551</x:f>
      </x:c>
      <x:c r="L1551" s="0">
        <x:f>'Historical Trades'!L1551</x:f>
      </x:c>
      <x:c r="M1551" s="0">
        <x:f>'Historical Trades'!M1551</x:f>
      </x:c>
      <x:c r="N1551" s="0">
        <x:f>CLEAN('Historical Trades'!O1551)</x:f>
      </x:c>
      <x:c r="P1551" s="14">
        <x:f>IF(G1551="sell",M1551,-M1551)</x:f>
      </x:c>
      <x:c r="Q1551" s="14">
        <x:f>VLOOKUP(N1551,'Currency Rates'!$A$3:$C$32,3,0)</x:f>
      </x:c>
      <x:c r="R1551" s="0">
        <x:f>IF(A1551="SPUS",0,IF(A1551="FWD",0,P1551/Q1551))</x:f>
      </x:c>
    </x:row>
    <x:row r="1552" spans="1:19" x14ac:dyDescent="0.3">
      <x:c r="A1552" s="0">
        <x:f>'Historical Trades'!A1552</x:f>
      </x:c>
      <x:c r="B1552" s="0">
        <x:f>'Historical Trades'!B1552</x:f>
      </x:c>
      <x:c r="C1552" s="23">
        <x:f>'Historical Trades'!C1552</x:f>
      </x:c>
      <x:c r="D1552" s="0">
        <x:f>'Historical Trades'!D1552</x:f>
      </x:c>
      <x:c r="E1552" s="23">
        <x:f>'Historical Trades'!E1552</x:f>
      </x:c>
      <x:c r="F1552" s="0">
        <x:f>'Historical Trades'!F1552</x:f>
      </x:c>
      <x:c r="G1552" s="0">
        <x:f>'Historical Trades'!G1552</x:f>
      </x:c>
      <x:c r="H1552" s="0">
        <x:f>'Historical Trades'!H1552</x:f>
      </x:c>
      <x:c r="I1552" s="0">
        <x:f>'Historical Trades'!I1552</x:f>
      </x:c>
      <x:c r="J1552" s="0">
        <x:f>'Historical Trades'!J1552</x:f>
      </x:c>
      <x:c r="K1552" s="0">
        <x:f>'Historical Trades'!K1552</x:f>
      </x:c>
      <x:c r="L1552" s="0">
        <x:f>'Historical Trades'!L1552</x:f>
      </x:c>
      <x:c r="M1552" s="0">
        <x:f>'Historical Trades'!M1552</x:f>
      </x:c>
      <x:c r="N1552" s="0">
        <x:f>CLEAN('Historical Trades'!O1552)</x:f>
      </x:c>
      <x:c r="P1552" s="14">
        <x:f>IF(G1552="sell",M1552,-M1552)</x:f>
      </x:c>
      <x:c r="Q1552" s="14">
        <x:f>VLOOKUP(N1552,'Currency Rates'!$A$3:$C$32,3,0)</x:f>
      </x:c>
      <x:c r="R1552" s="0">
        <x:f>IF(A1552="SPUS",0,IF(A1552="FWD",0,P1552/Q1552))</x:f>
      </x:c>
    </x:row>
    <x:row r="1553" spans="1:19" x14ac:dyDescent="0.3">
      <x:c r="A1553" s="0">
        <x:f>'Historical Trades'!A1553</x:f>
      </x:c>
      <x:c r="B1553" s="0">
        <x:f>'Historical Trades'!B1553</x:f>
      </x:c>
      <x:c r="C1553" s="23">
        <x:f>'Historical Trades'!C1553</x:f>
      </x:c>
      <x:c r="D1553" s="0">
        <x:f>'Historical Trades'!D1553</x:f>
      </x:c>
      <x:c r="E1553" s="23">
        <x:f>'Historical Trades'!E1553</x:f>
      </x:c>
      <x:c r="F1553" s="0">
        <x:f>'Historical Trades'!F1553</x:f>
      </x:c>
      <x:c r="G1553" s="0">
        <x:f>'Historical Trades'!G1553</x:f>
      </x:c>
      <x:c r="H1553" s="0">
        <x:f>'Historical Trades'!H1553</x:f>
      </x:c>
      <x:c r="I1553" s="0">
        <x:f>'Historical Trades'!I1553</x:f>
      </x:c>
      <x:c r="J1553" s="0">
        <x:f>'Historical Trades'!J1553</x:f>
      </x:c>
      <x:c r="K1553" s="0">
        <x:f>'Historical Trades'!K1553</x:f>
      </x:c>
      <x:c r="L1553" s="0">
        <x:f>'Historical Trades'!L1553</x:f>
      </x:c>
      <x:c r="M1553" s="0">
        <x:f>'Historical Trades'!M1553</x:f>
      </x:c>
      <x:c r="N1553" s="0">
        <x:f>CLEAN('Historical Trades'!O1553)</x:f>
      </x:c>
      <x:c r="P1553" s="14">
        <x:f>IF(G1553="sell",M1553,-M1553)</x:f>
      </x:c>
      <x:c r="Q1553" s="14">
        <x:f>VLOOKUP(N1553,'Currency Rates'!$A$3:$C$32,3,0)</x:f>
      </x:c>
      <x:c r="R1553" s="0">
        <x:f>IF(A1553="SPUS",0,IF(A1553="FWD",0,P1553/Q1553))</x:f>
      </x:c>
    </x:row>
    <x:row r="1554" spans="1:19" x14ac:dyDescent="0.3">
      <x:c r="A1554" s="0">
        <x:f>'Historical Trades'!A1554</x:f>
      </x:c>
      <x:c r="B1554" s="0">
        <x:f>'Historical Trades'!B1554</x:f>
      </x:c>
      <x:c r="C1554" s="23">
        <x:f>'Historical Trades'!C1554</x:f>
      </x:c>
      <x:c r="D1554" s="0">
        <x:f>'Historical Trades'!D1554</x:f>
      </x:c>
      <x:c r="E1554" s="23">
        <x:f>'Historical Trades'!E1554</x:f>
      </x:c>
      <x:c r="F1554" s="0">
        <x:f>'Historical Trades'!F1554</x:f>
      </x:c>
      <x:c r="G1554" s="0">
        <x:f>'Historical Trades'!G1554</x:f>
      </x:c>
      <x:c r="H1554" s="0">
        <x:f>'Historical Trades'!H1554</x:f>
      </x:c>
      <x:c r="I1554" s="0">
        <x:f>'Historical Trades'!I1554</x:f>
      </x:c>
      <x:c r="J1554" s="0">
        <x:f>'Historical Trades'!J1554</x:f>
      </x:c>
      <x:c r="K1554" s="0">
        <x:f>'Historical Trades'!K1554</x:f>
      </x:c>
      <x:c r="L1554" s="0">
        <x:f>'Historical Trades'!L1554</x:f>
      </x:c>
      <x:c r="M1554" s="0">
        <x:f>'Historical Trades'!M1554</x:f>
      </x:c>
      <x:c r="N1554" s="0">
        <x:f>CLEAN('Historical Trades'!O1554)</x:f>
      </x:c>
      <x:c r="P1554" s="14">
        <x:f>IF(G1554="sell",M1554,-M1554)</x:f>
      </x:c>
      <x:c r="Q1554" s="14">
        <x:f>VLOOKUP(N1554,'Currency Rates'!$A$3:$C$32,3,0)</x:f>
      </x:c>
      <x:c r="R1554" s="0">
        <x:f>IF(A1554="SPUS",0,IF(A1554="FWD",0,P1554/Q1554))</x:f>
      </x:c>
    </x:row>
    <x:row r="1555" spans="1:19" x14ac:dyDescent="0.3">
      <x:c r="A1555" s="0">
        <x:f>'Historical Trades'!A1555</x:f>
      </x:c>
      <x:c r="B1555" s="0">
        <x:f>'Historical Trades'!B1555</x:f>
      </x:c>
      <x:c r="C1555" s="23">
        <x:f>'Historical Trades'!C1555</x:f>
      </x:c>
      <x:c r="D1555" s="0">
        <x:f>'Historical Trades'!D1555</x:f>
      </x:c>
      <x:c r="E1555" s="23">
        <x:f>'Historical Trades'!E1555</x:f>
      </x:c>
      <x:c r="F1555" s="0">
        <x:f>'Historical Trades'!F1555</x:f>
      </x:c>
      <x:c r="G1555" s="0">
        <x:f>'Historical Trades'!G1555</x:f>
      </x:c>
      <x:c r="H1555" s="0">
        <x:f>'Historical Trades'!H1555</x:f>
      </x:c>
      <x:c r="I1555" s="0">
        <x:f>'Historical Trades'!I1555</x:f>
      </x:c>
      <x:c r="J1555" s="0">
        <x:f>'Historical Trades'!J1555</x:f>
      </x:c>
      <x:c r="K1555" s="0">
        <x:f>'Historical Trades'!K1555</x:f>
      </x:c>
      <x:c r="L1555" s="0">
        <x:f>'Historical Trades'!L1555</x:f>
      </x:c>
      <x:c r="M1555" s="0">
        <x:f>'Historical Trades'!M1555</x:f>
      </x:c>
      <x:c r="N1555" s="0">
        <x:f>CLEAN('Historical Trades'!O1555)</x:f>
      </x:c>
      <x:c r="P1555" s="14">
        <x:f>IF(G1555="sell",M1555,-M1555)</x:f>
      </x:c>
      <x:c r="Q1555" s="14">
        <x:f>VLOOKUP(N1555,'Currency Rates'!$A$3:$C$32,3,0)</x:f>
      </x:c>
      <x:c r="R1555" s="0">
        <x:f>IF(A1555="SPUS",0,IF(A1555="FWD",0,P1555/Q1555))</x:f>
      </x:c>
    </x:row>
    <x:row r="1556" spans="1:19" x14ac:dyDescent="0.3">
      <x:c r="A1556" s="0">
        <x:f>'Historical Trades'!A1556</x:f>
      </x:c>
      <x:c r="B1556" s="0">
        <x:f>'Historical Trades'!B1556</x:f>
      </x:c>
      <x:c r="C1556" s="23">
        <x:f>'Historical Trades'!C1556</x:f>
      </x:c>
      <x:c r="D1556" s="0">
        <x:f>'Historical Trades'!D1556</x:f>
      </x:c>
      <x:c r="E1556" s="23">
        <x:f>'Historical Trades'!E1556</x:f>
      </x:c>
      <x:c r="F1556" s="0">
        <x:f>'Historical Trades'!F1556</x:f>
      </x:c>
      <x:c r="G1556" s="0">
        <x:f>'Historical Trades'!G1556</x:f>
      </x:c>
      <x:c r="H1556" s="0">
        <x:f>'Historical Trades'!H1556</x:f>
      </x:c>
      <x:c r="I1556" s="0">
        <x:f>'Historical Trades'!I1556</x:f>
      </x:c>
      <x:c r="J1556" s="0">
        <x:f>'Historical Trades'!J1556</x:f>
      </x:c>
      <x:c r="K1556" s="0">
        <x:f>'Historical Trades'!K1556</x:f>
      </x:c>
      <x:c r="L1556" s="0">
        <x:f>'Historical Trades'!L1556</x:f>
      </x:c>
      <x:c r="M1556" s="0">
        <x:f>'Historical Trades'!M1556</x:f>
      </x:c>
      <x:c r="N1556" s="0">
        <x:f>CLEAN('Historical Trades'!O1556)</x:f>
      </x:c>
      <x:c r="P1556" s="14">
        <x:f>IF(G1556="sell",M1556,-M1556)</x:f>
      </x:c>
      <x:c r="Q1556" s="14">
        <x:f>VLOOKUP(N1556,'Currency Rates'!$A$3:$C$32,3,0)</x:f>
      </x:c>
      <x:c r="R1556" s="0">
        <x:f>IF(A1556="SPUS",0,IF(A1556="FWD",0,P1556/Q1556))</x:f>
      </x:c>
    </x:row>
    <x:row r="1557" spans="1:19" x14ac:dyDescent="0.3">
      <x:c r="A1557" s="0">
        <x:f>'Historical Trades'!A1557</x:f>
      </x:c>
      <x:c r="B1557" s="0">
        <x:f>'Historical Trades'!B1557</x:f>
      </x:c>
      <x:c r="C1557" s="23">
        <x:f>'Historical Trades'!C1557</x:f>
      </x:c>
      <x:c r="D1557" s="0">
        <x:f>'Historical Trades'!D1557</x:f>
      </x:c>
      <x:c r="E1557" s="23">
        <x:f>'Historical Trades'!E1557</x:f>
      </x:c>
      <x:c r="F1557" s="0">
        <x:f>'Historical Trades'!F1557</x:f>
      </x:c>
      <x:c r="G1557" s="0">
        <x:f>'Historical Trades'!G1557</x:f>
      </x:c>
      <x:c r="H1557" s="0">
        <x:f>'Historical Trades'!H1557</x:f>
      </x:c>
      <x:c r="I1557" s="0">
        <x:f>'Historical Trades'!I1557</x:f>
      </x:c>
      <x:c r="J1557" s="0">
        <x:f>'Historical Trades'!J1557</x:f>
      </x:c>
      <x:c r="K1557" s="0">
        <x:f>'Historical Trades'!K1557</x:f>
      </x:c>
      <x:c r="L1557" s="0">
        <x:f>'Historical Trades'!L1557</x:f>
      </x:c>
      <x:c r="M1557" s="0">
        <x:f>'Historical Trades'!M1557</x:f>
      </x:c>
      <x:c r="N1557" s="0">
        <x:f>CLEAN('Historical Trades'!O1557)</x:f>
      </x:c>
      <x:c r="P1557" s="14">
        <x:f>IF(G1557="sell",M1557,-M1557)</x:f>
      </x:c>
      <x:c r="Q1557" s="14">
        <x:f>VLOOKUP(N1557,'Currency Rates'!$A$3:$C$32,3,0)</x:f>
      </x:c>
      <x:c r="R1557" s="0">
        <x:f>IF(A1557="SPUS",0,IF(A1557="FWD",0,P1557/Q1557))</x:f>
      </x:c>
    </x:row>
    <x:row r="1558" spans="1:19" x14ac:dyDescent="0.3">
      <x:c r="A1558" s="0">
        <x:f>'Historical Trades'!A1558</x:f>
      </x:c>
      <x:c r="B1558" s="0">
        <x:f>'Historical Trades'!B1558</x:f>
      </x:c>
      <x:c r="C1558" s="23">
        <x:f>'Historical Trades'!C1558</x:f>
      </x:c>
      <x:c r="D1558" s="0">
        <x:f>'Historical Trades'!D1558</x:f>
      </x:c>
      <x:c r="E1558" s="23">
        <x:f>'Historical Trades'!E1558</x:f>
      </x:c>
      <x:c r="F1558" s="0">
        <x:f>'Historical Trades'!F1558</x:f>
      </x:c>
      <x:c r="G1558" s="0">
        <x:f>'Historical Trades'!G1558</x:f>
      </x:c>
      <x:c r="H1558" s="0">
        <x:f>'Historical Trades'!H1558</x:f>
      </x:c>
      <x:c r="I1558" s="0">
        <x:f>'Historical Trades'!I1558</x:f>
      </x:c>
      <x:c r="J1558" s="0">
        <x:f>'Historical Trades'!J1558</x:f>
      </x:c>
      <x:c r="K1558" s="0">
        <x:f>'Historical Trades'!K1558</x:f>
      </x:c>
      <x:c r="L1558" s="0">
        <x:f>'Historical Trades'!L1558</x:f>
      </x:c>
      <x:c r="M1558" s="0">
        <x:f>'Historical Trades'!M1558</x:f>
      </x:c>
      <x:c r="N1558" s="0">
        <x:f>CLEAN('Historical Trades'!O1558)</x:f>
      </x:c>
      <x:c r="P1558" s="14">
        <x:f>IF(G1558="sell",M1558,-M1558)</x:f>
      </x:c>
      <x:c r="Q1558" s="14">
        <x:f>VLOOKUP(N1558,'Currency Rates'!$A$3:$C$32,3,0)</x:f>
      </x:c>
      <x:c r="R1558" s="0">
        <x:f>IF(A1558="SPUS",0,IF(A1558="FWD",0,P1558/Q1558))</x:f>
      </x:c>
    </x:row>
    <x:row r="1559" spans="1:19" x14ac:dyDescent="0.3">
      <x:c r="A1559" s="0">
        <x:f>'Historical Trades'!A1559</x:f>
      </x:c>
      <x:c r="B1559" s="0">
        <x:f>'Historical Trades'!B1559</x:f>
      </x:c>
      <x:c r="C1559" s="23">
        <x:f>'Historical Trades'!C1559</x:f>
      </x:c>
      <x:c r="D1559" s="0">
        <x:f>'Historical Trades'!D1559</x:f>
      </x:c>
      <x:c r="E1559" s="23">
        <x:f>'Historical Trades'!E1559</x:f>
      </x:c>
      <x:c r="F1559" s="0">
        <x:f>'Historical Trades'!F1559</x:f>
      </x:c>
      <x:c r="G1559" s="0">
        <x:f>'Historical Trades'!G1559</x:f>
      </x:c>
      <x:c r="H1559" s="0">
        <x:f>'Historical Trades'!H1559</x:f>
      </x:c>
      <x:c r="I1559" s="0">
        <x:f>'Historical Trades'!I1559</x:f>
      </x:c>
      <x:c r="J1559" s="0">
        <x:f>'Historical Trades'!J1559</x:f>
      </x:c>
      <x:c r="K1559" s="0">
        <x:f>'Historical Trades'!K1559</x:f>
      </x:c>
      <x:c r="L1559" s="0">
        <x:f>'Historical Trades'!L1559</x:f>
      </x:c>
      <x:c r="M1559" s="0">
        <x:f>'Historical Trades'!M1559</x:f>
      </x:c>
      <x:c r="N1559" s="0">
        <x:f>CLEAN('Historical Trades'!O1559)</x:f>
      </x:c>
      <x:c r="P1559" s="14">
        <x:f>IF(G1559="sell",M1559,-M1559)</x:f>
      </x:c>
      <x:c r="Q1559" s="14">
        <x:f>VLOOKUP(N1559,'Currency Rates'!$A$3:$C$32,3,0)</x:f>
      </x:c>
      <x:c r="R1559" s="0">
        <x:f>IF(A1559="SPUS",0,IF(A1559="FWD",0,P1559/Q1559))</x:f>
      </x:c>
    </x:row>
    <x:row r="1560" spans="1:19" x14ac:dyDescent="0.3">
      <x:c r="A1560" s="0">
        <x:f>'Historical Trades'!A1560</x:f>
      </x:c>
      <x:c r="B1560" s="0">
        <x:f>'Historical Trades'!B1560</x:f>
      </x:c>
      <x:c r="C1560" s="23">
        <x:f>'Historical Trades'!C1560</x:f>
      </x:c>
      <x:c r="D1560" s="0">
        <x:f>'Historical Trades'!D1560</x:f>
      </x:c>
      <x:c r="E1560" s="23">
        <x:f>'Historical Trades'!E1560</x:f>
      </x:c>
      <x:c r="F1560" s="0">
        <x:f>'Historical Trades'!F1560</x:f>
      </x:c>
      <x:c r="G1560" s="0">
        <x:f>'Historical Trades'!G1560</x:f>
      </x:c>
      <x:c r="H1560" s="0">
        <x:f>'Historical Trades'!H1560</x:f>
      </x:c>
      <x:c r="I1560" s="0">
        <x:f>'Historical Trades'!I1560</x:f>
      </x:c>
      <x:c r="J1560" s="0">
        <x:f>'Historical Trades'!J1560</x:f>
      </x:c>
      <x:c r="K1560" s="0">
        <x:f>'Historical Trades'!K1560</x:f>
      </x:c>
      <x:c r="L1560" s="0">
        <x:f>'Historical Trades'!L1560</x:f>
      </x:c>
      <x:c r="M1560" s="0">
        <x:f>'Historical Trades'!M1560</x:f>
      </x:c>
      <x:c r="N1560" s="0">
        <x:f>CLEAN('Historical Trades'!O1560)</x:f>
      </x:c>
      <x:c r="P1560" s="14">
        <x:f>IF(G1560="sell",M1560,-M1560)</x:f>
      </x:c>
      <x:c r="Q1560" s="14">
        <x:f>VLOOKUP(N1560,'Currency Rates'!$A$3:$C$32,3,0)</x:f>
      </x:c>
      <x:c r="R1560" s="0">
        <x:f>IF(A1560="SPUS",0,IF(A1560="FWD",0,P1560/Q1560))</x:f>
      </x:c>
    </x:row>
    <x:row r="1561" spans="1:19" x14ac:dyDescent="0.3">
      <x:c r="A1561" s="0">
        <x:f>'Historical Trades'!A1561</x:f>
      </x:c>
      <x:c r="B1561" s="0">
        <x:f>'Historical Trades'!B1561</x:f>
      </x:c>
      <x:c r="C1561" s="23">
        <x:f>'Historical Trades'!C1561</x:f>
      </x:c>
      <x:c r="D1561" s="0">
        <x:f>'Historical Trades'!D1561</x:f>
      </x:c>
      <x:c r="E1561" s="23">
        <x:f>'Historical Trades'!E1561</x:f>
      </x:c>
      <x:c r="F1561" s="0">
        <x:f>'Historical Trades'!F1561</x:f>
      </x:c>
      <x:c r="G1561" s="0">
        <x:f>'Historical Trades'!G1561</x:f>
      </x:c>
      <x:c r="H1561" s="0">
        <x:f>'Historical Trades'!H1561</x:f>
      </x:c>
      <x:c r="I1561" s="0">
        <x:f>'Historical Trades'!I1561</x:f>
      </x:c>
      <x:c r="J1561" s="0">
        <x:f>'Historical Trades'!J1561</x:f>
      </x:c>
      <x:c r="K1561" s="0">
        <x:f>'Historical Trades'!K1561</x:f>
      </x:c>
      <x:c r="L1561" s="0">
        <x:f>'Historical Trades'!L1561</x:f>
      </x:c>
      <x:c r="M1561" s="0">
        <x:f>'Historical Trades'!M1561</x:f>
      </x:c>
      <x:c r="N1561" s="0">
        <x:f>CLEAN('Historical Trades'!O1561)</x:f>
      </x:c>
      <x:c r="P1561" s="14">
        <x:f>IF(G1561="sell",M1561,-M1561)</x:f>
      </x:c>
      <x:c r="Q1561" s="14">
        <x:f>VLOOKUP(N1561,'Currency Rates'!$A$3:$C$32,3,0)</x:f>
      </x:c>
      <x:c r="R1561" s="0">
        <x:f>IF(A1561="SPUS",0,IF(A1561="FWD",0,P1561/Q1561))</x:f>
      </x:c>
    </x:row>
    <x:row r="1562" spans="1:19" x14ac:dyDescent="0.3">
      <x:c r="A1562" s="0">
        <x:f>'Historical Trades'!A1562</x:f>
      </x:c>
      <x:c r="B1562" s="0">
        <x:f>'Historical Trades'!B1562</x:f>
      </x:c>
      <x:c r="C1562" s="23">
        <x:f>'Historical Trades'!C1562</x:f>
      </x:c>
      <x:c r="D1562" s="0">
        <x:f>'Historical Trades'!D1562</x:f>
      </x:c>
      <x:c r="E1562" s="23">
        <x:f>'Historical Trades'!E1562</x:f>
      </x:c>
      <x:c r="F1562" s="0">
        <x:f>'Historical Trades'!F1562</x:f>
      </x:c>
      <x:c r="G1562" s="0">
        <x:f>'Historical Trades'!G1562</x:f>
      </x:c>
      <x:c r="H1562" s="0">
        <x:f>'Historical Trades'!H1562</x:f>
      </x:c>
      <x:c r="I1562" s="0">
        <x:f>'Historical Trades'!I1562</x:f>
      </x:c>
      <x:c r="J1562" s="0">
        <x:f>'Historical Trades'!J1562</x:f>
      </x:c>
      <x:c r="K1562" s="0">
        <x:f>'Historical Trades'!K1562</x:f>
      </x:c>
      <x:c r="L1562" s="0">
        <x:f>'Historical Trades'!L1562</x:f>
      </x:c>
      <x:c r="M1562" s="0">
        <x:f>'Historical Trades'!M1562</x:f>
      </x:c>
      <x:c r="N1562" s="0">
        <x:f>CLEAN('Historical Trades'!O1562)</x:f>
      </x:c>
      <x:c r="P1562" s="14">
        <x:f>IF(G1562="sell",M1562,-M1562)</x:f>
      </x:c>
      <x:c r="Q1562" s="14">
        <x:f>VLOOKUP(N1562,'Currency Rates'!$A$3:$C$32,3,0)</x:f>
      </x:c>
      <x:c r="R1562" s="0">
        <x:f>IF(A1562="SPUS",0,IF(A1562="FWD",0,P1562/Q1562))</x:f>
      </x:c>
    </x:row>
    <x:row r="1563" spans="1:19" x14ac:dyDescent="0.3">
      <x:c r="A1563" s="0">
        <x:f>'Historical Trades'!A1563</x:f>
      </x:c>
      <x:c r="B1563" s="0">
        <x:f>'Historical Trades'!B1563</x:f>
      </x:c>
      <x:c r="C1563" s="23">
        <x:f>'Historical Trades'!C1563</x:f>
      </x:c>
      <x:c r="D1563" s="0">
        <x:f>'Historical Trades'!D1563</x:f>
      </x:c>
      <x:c r="E1563" s="23">
        <x:f>'Historical Trades'!E1563</x:f>
      </x:c>
      <x:c r="F1563" s="0">
        <x:f>'Historical Trades'!F1563</x:f>
      </x:c>
      <x:c r="G1563" s="0">
        <x:f>'Historical Trades'!G1563</x:f>
      </x:c>
      <x:c r="H1563" s="0">
        <x:f>'Historical Trades'!H1563</x:f>
      </x:c>
      <x:c r="I1563" s="0">
        <x:f>'Historical Trades'!I1563</x:f>
      </x:c>
      <x:c r="J1563" s="0">
        <x:f>'Historical Trades'!J1563</x:f>
      </x:c>
      <x:c r="K1563" s="0">
        <x:f>'Historical Trades'!K1563</x:f>
      </x:c>
      <x:c r="L1563" s="0">
        <x:f>'Historical Trades'!L1563</x:f>
      </x:c>
      <x:c r="M1563" s="0">
        <x:f>'Historical Trades'!M1563</x:f>
      </x:c>
      <x:c r="N1563" s="0">
        <x:f>CLEAN('Historical Trades'!O1563)</x:f>
      </x:c>
      <x:c r="P1563" s="14">
        <x:f>IF(G1563="sell",M1563,-M1563)</x:f>
      </x:c>
      <x:c r="Q1563" s="14">
        <x:f>VLOOKUP(N1563,'Currency Rates'!$A$3:$C$32,3,0)</x:f>
      </x:c>
      <x:c r="R1563" s="0">
        <x:f>IF(A1563="SPUS",0,IF(A1563="FWD",0,P1563/Q1563))</x:f>
      </x:c>
    </x:row>
    <x:row r="1564" spans="1:19" x14ac:dyDescent="0.3">
      <x:c r="A1564" s="0">
        <x:f>'Historical Trades'!A1564</x:f>
      </x:c>
      <x:c r="B1564" s="0">
        <x:f>'Historical Trades'!B1564</x:f>
      </x:c>
      <x:c r="C1564" s="23">
        <x:f>'Historical Trades'!C1564</x:f>
      </x:c>
      <x:c r="D1564" s="0">
        <x:f>'Historical Trades'!D1564</x:f>
      </x:c>
      <x:c r="E1564" s="23">
        <x:f>'Historical Trades'!E1564</x:f>
      </x:c>
      <x:c r="F1564" s="0">
        <x:f>'Historical Trades'!F1564</x:f>
      </x:c>
      <x:c r="G1564" s="0">
        <x:f>'Historical Trades'!G1564</x:f>
      </x:c>
      <x:c r="H1564" s="0">
        <x:f>'Historical Trades'!H1564</x:f>
      </x:c>
      <x:c r="I1564" s="0">
        <x:f>'Historical Trades'!I1564</x:f>
      </x:c>
      <x:c r="J1564" s="0">
        <x:f>'Historical Trades'!J1564</x:f>
      </x:c>
      <x:c r="K1564" s="0">
        <x:f>'Historical Trades'!K1564</x:f>
      </x:c>
      <x:c r="L1564" s="0">
        <x:f>'Historical Trades'!L1564</x:f>
      </x:c>
      <x:c r="M1564" s="0">
        <x:f>'Historical Trades'!M1564</x:f>
      </x:c>
      <x:c r="N1564" s="0">
        <x:f>CLEAN('Historical Trades'!O1564)</x:f>
      </x:c>
      <x:c r="P1564" s="14">
        <x:f>IF(G1564="sell",M1564,-M1564)</x:f>
      </x:c>
      <x:c r="Q1564" s="14">
        <x:f>VLOOKUP(N1564,'Currency Rates'!$A$3:$C$32,3,0)</x:f>
      </x:c>
      <x:c r="R1564" s="0">
        <x:f>IF(A1564="SPUS",0,IF(A1564="FWD",0,P1564/Q1564))</x:f>
      </x:c>
    </x:row>
    <x:row r="1565" spans="1:19" x14ac:dyDescent="0.3">
      <x:c r="A1565" s="0">
        <x:f>'Historical Trades'!A1565</x:f>
      </x:c>
      <x:c r="B1565" s="0">
        <x:f>'Historical Trades'!B1565</x:f>
      </x:c>
      <x:c r="C1565" s="23">
        <x:f>'Historical Trades'!C1565</x:f>
      </x:c>
      <x:c r="D1565" s="0">
        <x:f>'Historical Trades'!D1565</x:f>
      </x:c>
      <x:c r="E1565" s="23">
        <x:f>'Historical Trades'!E1565</x:f>
      </x:c>
      <x:c r="F1565" s="0">
        <x:f>'Historical Trades'!F1565</x:f>
      </x:c>
      <x:c r="G1565" s="0">
        <x:f>'Historical Trades'!G1565</x:f>
      </x:c>
      <x:c r="H1565" s="0">
        <x:f>'Historical Trades'!H1565</x:f>
      </x:c>
      <x:c r="I1565" s="0">
        <x:f>'Historical Trades'!I1565</x:f>
      </x:c>
      <x:c r="J1565" s="0">
        <x:f>'Historical Trades'!J1565</x:f>
      </x:c>
      <x:c r="K1565" s="0">
        <x:f>'Historical Trades'!K1565</x:f>
      </x:c>
      <x:c r="L1565" s="0">
        <x:f>'Historical Trades'!L1565</x:f>
      </x:c>
      <x:c r="M1565" s="0">
        <x:f>'Historical Trades'!M1565</x:f>
      </x:c>
      <x:c r="N1565" s="0">
        <x:f>CLEAN('Historical Trades'!O1565)</x:f>
      </x:c>
      <x:c r="P1565" s="14">
        <x:f>IF(G1565="sell",M1565,-M1565)</x:f>
      </x:c>
      <x:c r="Q1565" s="14">
        <x:f>VLOOKUP(N1565,'Currency Rates'!$A$3:$C$32,3,0)</x:f>
      </x:c>
      <x:c r="R1565" s="0">
        <x:f>IF(A1565="SPUS",0,IF(A1565="FWD",0,P1565/Q1565))</x:f>
      </x:c>
    </x:row>
    <x:row r="1566" spans="1:19" x14ac:dyDescent="0.3">
      <x:c r="A1566" s="0">
        <x:f>'Historical Trades'!A1566</x:f>
      </x:c>
      <x:c r="B1566" s="0">
        <x:f>'Historical Trades'!B1566</x:f>
      </x:c>
      <x:c r="C1566" s="23">
        <x:f>'Historical Trades'!C1566</x:f>
      </x:c>
      <x:c r="D1566" s="0">
        <x:f>'Historical Trades'!D1566</x:f>
      </x:c>
      <x:c r="E1566" s="23">
        <x:f>'Historical Trades'!E1566</x:f>
      </x:c>
      <x:c r="F1566" s="0">
        <x:f>'Historical Trades'!F1566</x:f>
      </x:c>
      <x:c r="G1566" s="0">
        <x:f>'Historical Trades'!G1566</x:f>
      </x:c>
      <x:c r="H1566" s="0">
        <x:f>'Historical Trades'!H1566</x:f>
      </x:c>
      <x:c r="I1566" s="0">
        <x:f>'Historical Trades'!I1566</x:f>
      </x:c>
      <x:c r="J1566" s="0">
        <x:f>'Historical Trades'!J1566</x:f>
      </x:c>
      <x:c r="K1566" s="0">
        <x:f>'Historical Trades'!K1566</x:f>
      </x:c>
      <x:c r="L1566" s="0">
        <x:f>'Historical Trades'!L1566</x:f>
      </x:c>
      <x:c r="M1566" s="0">
        <x:f>'Historical Trades'!M1566</x:f>
      </x:c>
      <x:c r="N1566" s="0">
        <x:f>CLEAN('Historical Trades'!O1566)</x:f>
      </x:c>
      <x:c r="P1566" s="14">
        <x:f>IF(G1566="sell",M1566,-M1566)</x:f>
      </x:c>
      <x:c r="Q1566" s="14">
        <x:f>VLOOKUP(N1566,'Currency Rates'!$A$3:$C$32,3,0)</x:f>
      </x:c>
      <x:c r="R1566" s="0">
        <x:f>IF(A1566="SPUS",0,IF(A1566="FWD",0,P1566/Q1566))</x:f>
      </x:c>
    </x:row>
    <x:row r="1567" spans="1:19" x14ac:dyDescent="0.3">
      <x:c r="A1567" s="0">
        <x:f>'Historical Trades'!A1567</x:f>
      </x:c>
      <x:c r="B1567" s="0">
        <x:f>'Historical Trades'!B1567</x:f>
      </x:c>
      <x:c r="C1567" s="23">
        <x:f>'Historical Trades'!C1567</x:f>
      </x:c>
      <x:c r="D1567" s="0">
        <x:f>'Historical Trades'!D1567</x:f>
      </x:c>
      <x:c r="E1567" s="23">
        <x:f>'Historical Trades'!E1567</x:f>
      </x:c>
      <x:c r="F1567" s="0">
        <x:f>'Historical Trades'!F1567</x:f>
      </x:c>
      <x:c r="G1567" s="0">
        <x:f>'Historical Trades'!G1567</x:f>
      </x:c>
      <x:c r="H1567" s="0">
        <x:f>'Historical Trades'!H1567</x:f>
      </x:c>
      <x:c r="I1567" s="0">
        <x:f>'Historical Trades'!I1567</x:f>
      </x:c>
      <x:c r="J1567" s="0">
        <x:f>'Historical Trades'!J1567</x:f>
      </x:c>
      <x:c r="K1567" s="0">
        <x:f>'Historical Trades'!K1567</x:f>
      </x:c>
      <x:c r="L1567" s="0">
        <x:f>'Historical Trades'!L1567</x:f>
      </x:c>
      <x:c r="M1567" s="0">
        <x:f>'Historical Trades'!M1567</x:f>
      </x:c>
      <x:c r="N1567" s="0">
        <x:f>CLEAN('Historical Trades'!O1567)</x:f>
      </x:c>
      <x:c r="P1567" s="14">
        <x:f>IF(G1567="sell",M1567,-M1567)</x:f>
      </x:c>
      <x:c r="Q1567" s="14">
        <x:f>VLOOKUP(N1567,'Currency Rates'!$A$3:$C$32,3,0)</x:f>
      </x:c>
      <x:c r="R1567" s="0">
        <x:f>IF(A1567="SPUS",0,IF(A1567="FWD",0,P1567/Q1567))</x:f>
      </x:c>
    </x:row>
    <x:row r="1568" spans="1:19" x14ac:dyDescent="0.3">
      <x:c r="A1568" s="0">
        <x:f>'Historical Trades'!A1568</x:f>
      </x:c>
      <x:c r="B1568" s="0">
        <x:f>'Historical Trades'!B1568</x:f>
      </x:c>
      <x:c r="C1568" s="23">
        <x:f>'Historical Trades'!C1568</x:f>
      </x:c>
      <x:c r="D1568" s="0">
        <x:f>'Historical Trades'!D1568</x:f>
      </x:c>
      <x:c r="E1568" s="23">
        <x:f>'Historical Trades'!E1568</x:f>
      </x:c>
      <x:c r="F1568" s="0">
        <x:f>'Historical Trades'!F1568</x:f>
      </x:c>
      <x:c r="G1568" s="0">
        <x:f>'Historical Trades'!G1568</x:f>
      </x:c>
      <x:c r="H1568" s="0">
        <x:f>'Historical Trades'!H1568</x:f>
      </x:c>
      <x:c r="I1568" s="0">
        <x:f>'Historical Trades'!I1568</x:f>
      </x:c>
      <x:c r="J1568" s="0">
        <x:f>'Historical Trades'!J1568</x:f>
      </x:c>
      <x:c r="K1568" s="0">
        <x:f>'Historical Trades'!K1568</x:f>
      </x:c>
      <x:c r="L1568" s="0">
        <x:f>'Historical Trades'!L1568</x:f>
      </x:c>
      <x:c r="M1568" s="0">
        <x:f>'Historical Trades'!M1568</x:f>
      </x:c>
      <x:c r="N1568" s="0">
        <x:f>CLEAN('Historical Trades'!O1568)</x:f>
      </x:c>
      <x:c r="P1568" s="14">
        <x:f>IF(G1568="sell",M1568,-M1568)</x:f>
      </x:c>
      <x:c r="Q1568" s="14">
        <x:f>VLOOKUP(N1568,'Currency Rates'!$A$3:$C$32,3,0)</x:f>
      </x:c>
      <x:c r="R1568" s="0">
        <x:f>IF(A1568="SPUS",0,IF(A1568="FWD",0,P1568/Q1568))</x:f>
      </x:c>
    </x:row>
    <x:row r="1569" spans="1:19" x14ac:dyDescent="0.3">
      <x:c r="A1569" s="0">
        <x:f>'Historical Trades'!A1569</x:f>
      </x:c>
      <x:c r="B1569" s="0">
        <x:f>'Historical Trades'!B1569</x:f>
      </x:c>
      <x:c r="C1569" s="23">
        <x:f>'Historical Trades'!C1569</x:f>
      </x:c>
      <x:c r="D1569" s="0">
        <x:f>'Historical Trades'!D1569</x:f>
      </x:c>
      <x:c r="E1569" s="23">
        <x:f>'Historical Trades'!E1569</x:f>
      </x:c>
      <x:c r="F1569" s="0">
        <x:f>'Historical Trades'!F1569</x:f>
      </x:c>
      <x:c r="G1569" s="0">
        <x:f>'Historical Trades'!G1569</x:f>
      </x:c>
      <x:c r="H1569" s="0">
        <x:f>'Historical Trades'!H1569</x:f>
      </x:c>
      <x:c r="I1569" s="0">
        <x:f>'Historical Trades'!I1569</x:f>
      </x:c>
      <x:c r="J1569" s="0">
        <x:f>'Historical Trades'!J1569</x:f>
      </x:c>
      <x:c r="K1569" s="0">
        <x:f>'Historical Trades'!K1569</x:f>
      </x:c>
      <x:c r="L1569" s="0">
        <x:f>'Historical Trades'!L1569</x:f>
      </x:c>
      <x:c r="M1569" s="0">
        <x:f>'Historical Trades'!M1569</x:f>
      </x:c>
      <x:c r="N1569" s="0">
        <x:f>CLEAN('Historical Trades'!O1569)</x:f>
      </x:c>
      <x:c r="P1569" s="14">
        <x:f>IF(G1569="sell",M1569,-M1569)</x:f>
      </x:c>
      <x:c r="Q1569" s="14">
        <x:f>VLOOKUP(N1569,'Currency Rates'!$A$3:$C$32,3,0)</x:f>
      </x:c>
      <x:c r="R1569" s="0">
        <x:f>IF(A1569="SPUS",0,IF(A1569="FWD",0,P1569/Q1569))</x:f>
      </x:c>
    </x:row>
    <x:row r="1570" spans="1:19" x14ac:dyDescent="0.3">
      <x:c r="A1570" s="0">
        <x:f>'Historical Trades'!A1570</x:f>
      </x:c>
      <x:c r="B1570" s="0">
        <x:f>'Historical Trades'!B1570</x:f>
      </x:c>
      <x:c r="C1570" s="23">
        <x:f>'Historical Trades'!C1570</x:f>
      </x:c>
      <x:c r="D1570" s="0">
        <x:f>'Historical Trades'!D1570</x:f>
      </x:c>
      <x:c r="E1570" s="23">
        <x:f>'Historical Trades'!E1570</x:f>
      </x:c>
      <x:c r="F1570" s="0">
        <x:f>'Historical Trades'!F1570</x:f>
      </x:c>
      <x:c r="G1570" s="0">
        <x:f>'Historical Trades'!G1570</x:f>
      </x:c>
      <x:c r="H1570" s="0">
        <x:f>'Historical Trades'!H1570</x:f>
      </x:c>
      <x:c r="I1570" s="0">
        <x:f>'Historical Trades'!I1570</x:f>
      </x:c>
      <x:c r="J1570" s="0">
        <x:f>'Historical Trades'!J1570</x:f>
      </x:c>
      <x:c r="K1570" s="0">
        <x:f>'Historical Trades'!K1570</x:f>
      </x:c>
      <x:c r="L1570" s="0">
        <x:f>'Historical Trades'!L1570</x:f>
      </x:c>
      <x:c r="M1570" s="0">
        <x:f>'Historical Trades'!M1570</x:f>
      </x:c>
      <x:c r="N1570" s="0">
        <x:f>CLEAN('Historical Trades'!O1570)</x:f>
      </x:c>
      <x:c r="P1570" s="14">
        <x:f>IF(G1570="sell",M1570,-M1570)</x:f>
      </x:c>
      <x:c r="Q1570" s="14">
        <x:f>VLOOKUP(N1570,'Currency Rates'!$A$3:$C$32,3,0)</x:f>
      </x:c>
      <x:c r="R1570" s="0">
        <x:f>IF(A1570="SPUS",0,IF(A1570="FWD",0,P1570/Q1570))</x:f>
      </x:c>
    </x:row>
    <x:row r="1571" spans="1:19" x14ac:dyDescent="0.3">
      <x:c r="A1571" s="0">
        <x:f>'Historical Trades'!A1571</x:f>
      </x:c>
      <x:c r="B1571" s="0">
        <x:f>'Historical Trades'!B1571</x:f>
      </x:c>
      <x:c r="C1571" s="23">
        <x:f>'Historical Trades'!C1571</x:f>
      </x:c>
      <x:c r="D1571" s="0">
        <x:f>'Historical Trades'!D1571</x:f>
      </x:c>
      <x:c r="E1571" s="23">
        <x:f>'Historical Trades'!E1571</x:f>
      </x:c>
      <x:c r="F1571" s="0">
        <x:f>'Historical Trades'!F1571</x:f>
      </x:c>
      <x:c r="G1571" s="0">
        <x:f>'Historical Trades'!G1571</x:f>
      </x:c>
      <x:c r="H1571" s="0">
        <x:f>'Historical Trades'!H1571</x:f>
      </x:c>
      <x:c r="I1571" s="0">
        <x:f>'Historical Trades'!I1571</x:f>
      </x:c>
      <x:c r="J1571" s="0">
        <x:f>'Historical Trades'!J1571</x:f>
      </x:c>
      <x:c r="K1571" s="0">
        <x:f>'Historical Trades'!K1571</x:f>
      </x:c>
      <x:c r="L1571" s="0">
        <x:f>'Historical Trades'!L1571</x:f>
      </x:c>
      <x:c r="M1571" s="0">
        <x:f>'Historical Trades'!M1571</x:f>
      </x:c>
      <x:c r="N1571" s="0">
        <x:f>CLEAN('Historical Trades'!O1571)</x:f>
      </x:c>
      <x:c r="P1571" s="14">
        <x:f>IF(G1571="sell",M1571,-M1571)</x:f>
      </x:c>
      <x:c r="Q1571" s="14">
        <x:f>VLOOKUP(N1571,'Currency Rates'!$A$3:$C$32,3,0)</x:f>
      </x:c>
      <x:c r="R1571" s="0">
        <x:f>IF(A1571="SPUS",0,IF(A1571="FWD",0,P1571/Q1571))</x:f>
      </x:c>
    </x:row>
    <x:row r="1572" spans="1:19" x14ac:dyDescent="0.3">
      <x:c r="A1572" s="0">
        <x:f>'Historical Trades'!A1572</x:f>
      </x:c>
      <x:c r="B1572" s="0">
        <x:f>'Historical Trades'!B1572</x:f>
      </x:c>
      <x:c r="C1572" s="23">
        <x:f>'Historical Trades'!C1572</x:f>
      </x:c>
      <x:c r="D1572" s="0">
        <x:f>'Historical Trades'!D1572</x:f>
      </x:c>
      <x:c r="E1572" s="23">
        <x:f>'Historical Trades'!E1572</x:f>
      </x:c>
      <x:c r="F1572" s="0">
        <x:f>'Historical Trades'!F1572</x:f>
      </x:c>
      <x:c r="G1572" s="0">
        <x:f>'Historical Trades'!G1572</x:f>
      </x:c>
      <x:c r="H1572" s="0">
        <x:f>'Historical Trades'!H1572</x:f>
      </x:c>
      <x:c r="I1572" s="0">
        <x:f>'Historical Trades'!I1572</x:f>
      </x:c>
      <x:c r="J1572" s="0">
        <x:f>'Historical Trades'!J1572</x:f>
      </x:c>
      <x:c r="K1572" s="0">
        <x:f>'Historical Trades'!K1572</x:f>
      </x:c>
      <x:c r="L1572" s="0">
        <x:f>'Historical Trades'!L1572</x:f>
      </x:c>
      <x:c r="M1572" s="0">
        <x:f>'Historical Trades'!M1572</x:f>
      </x:c>
      <x:c r="N1572" s="0">
        <x:f>CLEAN('Historical Trades'!O1572)</x:f>
      </x:c>
      <x:c r="P1572" s="14">
        <x:f>IF(G1572="sell",M1572,-M1572)</x:f>
      </x:c>
      <x:c r="Q1572" s="14">
        <x:f>VLOOKUP(N1572,'Currency Rates'!$A$3:$C$32,3,0)</x:f>
      </x:c>
      <x:c r="R1572" s="0">
        <x:f>IF(A1572="SPUS",0,IF(A1572="FWD",0,P1572/Q1572))</x:f>
      </x:c>
    </x:row>
    <x:row r="1573" spans="1:19" x14ac:dyDescent="0.3">
      <x:c r="A1573" s="0">
        <x:f>'Historical Trades'!A1573</x:f>
      </x:c>
      <x:c r="B1573" s="0">
        <x:f>'Historical Trades'!B1573</x:f>
      </x:c>
      <x:c r="C1573" s="23">
        <x:f>'Historical Trades'!C1573</x:f>
      </x:c>
      <x:c r="D1573" s="0">
        <x:f>'Historical Trades'!D1573</x:f>
      </x:c>
      <x:c r="E1573" s="23">
        <x:f>'Historical Trades'!E1573</x:f>
      </x:c>
      <x:c r="F1573" s="0">
        <x:f>'Historical Trades'!F1573</x:f>
      </x:c>
      <x:c r="G1573" s="0">
        <x:f>'Historical Trades'!G1573</x:f>
      </x:c>
      <x:c r="H1573" s="0">
        <x:f>'Historical Trades'!H1573</x:f>
      </x:c>
      <x:c r="I1573" s="0">
        <x:f>'Historical Trades'!I1573</x:f>
      </x:c>
      <x:c r="J1573" s="0">
        <x:f>'Historical Trades'!J1573</x:f>
      </x:c>
      <x:c r="K1573" s="0">
        <x:f>'Historical Trades'!K1573</x:f>
      </x:c>
      <x:c r="L1573" s="0">
        <x:f>'Historical Trades'!L1573</x:f>
      </x:c>
      <x:c r="M1573" s="0">
        <x:f>'Historical Trades'!M1573</x:f>
      </x:c>
      <x:c r="N1573" s="0">
        <x:f>CLEAN('Historical Trades'!O1573)</x:f>
      </x:c>
      <x:c r="P1573" s="14">
        <x:f>IF(G1573="sell",M1573,-M1573)</x:f>
      </x:c>
      <x:c r="Q1573" s="14">
        <x:f>VLOOKUP(N1573,'Currency Rates'!$A$3:$C$32,3,0)</x:f>
      </x:c>
      <x:c r="R1573" s="0">
        <x:f>IF(A1573="SPUS",0,IF(A1573="FWD",0,P1573/Q1573))</x:f>
      </x:c>
    </x:row>
    <x:row r="1574" spans="1:19" x14ac:dyDescent="0.3">
      <x:c r="A1574" s="0">
        <x:f>'Historical Trades'!A1574</x:f>
      </x:c>
      <x:c r="B1574" s="0">
        <x:f>'Historical Trades'!B1574</x:f>
      </x:c>
      <x:c r="C1574" s="23">
        <x:f>'Historical Trades'!C1574</x:f>
      </x:c>
      <x:c r="D1574" s="0">
        <x:f>'Historical Trades'!D1574</x:f>
      </x:c>
      <x:c r="E1574" s="23">
        <x:f>'Historical Trades'!E1574</x:f>
      </x:c>
      <x:c r="F1574" s="0">
        <x:f>'Historical Trades'!F1574</x:f>
      </x:c>
      <x:c r="G1574" s="0">
        <x:f>'Historical Trades'!G1574</x:f>
      </x:c>
      <x:c r="H1574" s="0">
        <x:f>'Historical Trades'!H1574</x:f>
      </x:c>
      <x:c r="I1574" s="0">
        <x:f>'Historical Trades'!I1574</x:f>
      </x:c>
      <x:c r="J1574" s="0">
        <x:f>'Historical Trades'!J1574</x:f>
      </x:c>
      <x:c r="K1574" s="0">
        <x:f>'Historical Trades'!K1574</x:f>
      </x:c>
      <x:c r="L1574" s="0">
        <x:f>'Historical Trades'!L1574</x:f>
      </x:c>
      <x:c r="M1574" s="0">
        <x:f>'Historical Trades'!M1574</x:f>
      </x:c>
      <x:c r="N1574" s="0">
        <x:f>CLEAN('Historical Trades'!O1574)</x:f>
      </x:c>
      <x:c r="P1574" s="14">
        <x:f>IF(G1574="sell",M1574,-M1574)</x:f>
      </x:c>
      <x:c r="Q1574" s="14">
        <x:f>VLOOKUP(N1574,'Currency Rates'!$A$3:$C$32,3,0)</x:f>
      </x:c>
      <x:c r="R1574" s="0">
        <x:f>IF(A1574="SPUS",0,IF(A1574="FWD",0,P1574/Q1574))</x:f>
      </x:c>
    </x:row>
    <x:row r="1575" spans="1:19" x14ac:dyDescent="0.3">
      <x:c r="A1575" s="0">
        <x:f>'Historical Trades'!A1575</x:f>
      </x:c>
      <x:c r="B1575" s="0">
        <x:f>'Historical Trades'!B1575</x:f>
      </x:c>
      <x:c r="C1575" s="23">
        <x:f>'Historical Trades'!C1575</x:f>
      </x:c>
      <x:c r="D1575" s="0">
        <x:f>'Historical Trades'!D1575</x:f>
      </x:c>
      <x:c r="E1575" s="23">
        <x:f>'Historical Trades'!E1575</x:f>
      </x:c>
      <x:c r="F1575" s="0">
        <x:f>'Historical Trades'!F1575</x:f>
      </x:c>
      <x:c r="G1575" s="0">
        <x:f>'Historical Trades'!G1575</x:f>
      </x:c>
      <x:c r="H1575" s="0">
        <x:f>'Historical Trades'!H1575</x:f>
      </x:c>
      <x:c r="I1575" s="0">
        <x:f>'Historical Trades'!I1575</x:f>
      </x:c>
      <x:c r="J1575" s="0">
        <x:f>'Historical Trades'!J1575</x:f>
      </x:c>
      <x:c r="K1575" s="0">
        <x:f>'Historical Trades'!K1575</x:f>
      </x:c>
      <x:c r="L1575" s="0">
        <x:f>'Historical Trades'!L1575</x:f>
      </x:c>
      <x:c r="M1575" s="0">
        <x:f>'Historical Trades'!M1575</x:f>
      </x:c>
      <x:c r="N1575" s="0">
        <x:f>CLEAN('Historical Trades'!O1575)</x:f>
      </x:c>
      <x:c r="P1575" s="14">
        <x:f>IF(G1575="sell",M1575,-M1575)</x:f>
      </x:c>
      <x:c r="Q1575" s="14">
        <x:f>VLOOKUP(N1575,'Currency Rates'!$A$3:$C$32,3,0)</x:f>
      </x:c>
      <x:c r="R1575" s="0">
        <x:f>IF(A1575="SPUS",0,IF(A1575="FWD",0,P1575/Q1575))</x:f>
      </x:c>
    </x:row>
    <x:row r="1576" spans="1:19" x14ac:dyDescent="0.3">
      <x:c r="A1576" s="0">
        <x:f>'Historical Trades'!A1576</x:f>
      </x:c>
      <x:c r="B1576" s="0">
        <x:f>'Historical Trades'!B1576</x:f>
      </x:c>
      <x:c r="C1576" s="23">
        <x:f>'Historical Trades'!C1576</x:f>
      </x:c>
      <x:c r="D1576" s="0">
        <x:f>'Historical Trades'!D1576</x:f>
      </x:c>
      <x:c r="E1576" s="23">
        <x:f>'Historical Trades'!E1576</x:f>
      </x:c>
      <x:c r="F1576" s="0">
        <x:f>'Historical Trades'!F1576</x:f>
      </x:c>
      <x:c r="G1576" s="0">
        <x:f>'Historical Trades'!G1576</x:f>
      </x:c>
      <x:c r="H1576" s="0">
        <x:f>'Historical Trades'!H1576</x:f>
      </x:c>
      <x:c r="I1576" s="0">
        <x:f>'Historical Trades'!I1576</x:f>
      </x:c>
      <x:c r="J1576" s="0">
        <x:f>'Historical Trades'!J1576</x:f>
      </x:c>
      <x:c r="K1576" s="0">
        <x:f>'Historical Trades'!K1576</x:f>
      </x:c>
      <x:c r="L1576" s="0">
        <x:f>'Historical Trades'!L1576</x:f>
      </x:c>
      <x:c r="M1576" s="0">
        <x:f>'Historical Trades'!M1576</x:f>
      </x:c>
      <x:c r="N1576" s="0">
        <x:f>CLEAN('Historical Trades'!O1576)</x:f>
      </x:c>
      <x:c r="P1576" s="14">
        <x:f>IF(G1576="sell",M1576,-M1576)</x:f>
      </x:c>
      <x:c r="Q1576" s="14">
        <x:f>VLOOKUP(N1576,'Currency Rates'!$A$3:$C$32,3,0)</x:f>
      </x:c>
      <x:c r="R1576" s="0">
        <x:f>IF(A1576="SPUS",0,IF(A1576="FWD",0,P1576/Q1576))</x:f>
      </x:c>
    </x:row>
    <x:row r="1577" spans="1:19" x14ac:dyDescent="0.3">
      <x:c r="A1577" s="0">
        <x:f>'Historical Trades'!A1577</x:f>
      </x:c>
      <x:c r="B1577" s="0">
        <x:f>'Historical Trades'!B1577</x:f>
      </x:c>
      <x:c r="C1577" s="23">
        <x:f>'Historical Trades'!C1577</x:f>
      </x:c>
      <x:c r="D1577" s="0">
        <x:f>'Historical Trades'!D1577</x:f>
      </x:c>
      <x:c r="E1577" s="23">
        <x:f>'Historical Trades'!E1577</x:f>
      </x:c>
      <x:c r="F1577" s="0">
        <x:f>'Historical Trades'!F1577</x:f>
      </x:c>
      <x:c r="G1577" s="0">
        <x:f>'Historical Trades'!G1577</x:f>
      </x:c>
      <x:c r="H1577" s="0">
        <x:f>'Historical Trades'!H1577</x:f>
      </x:c>
      <x:c r="I1577" s="0">
        <x:f>'Historical Trades'!I1577</x:f>
      </x:c>
      <x:c r="J1577" s="0">
        <x:f>'Historical Trades'!J1577</x:f>
      </x:c>
      <x:c r="K1577" s="0">
        <x:f>'Historical Trades'!K1577</x:f>
      </x:c>
      <x:c r="L1577" s="0">
        <x:f>'Historical Trades'!L1577</x:f>
      </x:c>
      <x:c r="M1577" s="0">
        <x:f>'Historical Trades'!M1577</x:f>
      </x:c>
      <x:c r="N1577" s="0">
        <x:f>CLEAN('Historical Trades'!O1577)</x:f>
      </x:c>
      <x:c r="P1577" s="14">
        <x:f>IF(G1577="sell",M1577,-M1577)</x:f>
      </x:c>
      <x:c r="Q1577" s="14">
        <x:f>VLOOKUP(N1577,'Currency Rates'!$A$3:$C$32,3,0)</x:f>
      </x:c>
      <x:c r="R1577" s="0">
        <x:f>IF(A1577="SPUS",0,IF(A1577="FWD",0,P1577/Q1577))</x:f>
      </x:c>
    </x:row>
    <x:row r="1578" spans="1:19" x14ac:dyDescent="0.3">
      <x:c r="A1578" s="0">
        <x:f>'Historical Trades'!A1578</x:f>
      </x:c>
      <x:c r="B1578" s="0">
        <x:f>'Historical Trades'!B1578</x:f>
      </x:c>
      <x:c r="C1578" s="23">
        <x:f>'Historical Trades'!C1578</x:f>
      </x:c>
      <x:c r="D1578" s="0">
        <x:f>'Historical Trades'!D1578</x:f>
      </x:c>
      <x:c r="E1578" s="23">
        <x:f>'Historical Trades'!E1578</x:f>
      </x:c>
      <x:c r="F1578" s="0">
        <x:f>'Historical Trades'!F1578</x:f>
      </x:c>
      <x:c r="G1578" s="0">
        <x:f>'Historical Trades'!G1578</x:f>
      </x:c>
      <x:c r="H1578" s="0">
        <x:f>'Historical Trades'!H1578</x:f>
      </x:c>
      <x:c r="I1578" s="0">
        <x:f>'Historical Trades'!I1578</x:f>
      </x:c>
      <x:c r="J1578" s="0">
        <x:f>'Historical Trades'!J1578</x:f>
      </x:c>
      <x:c r="K1578" s="0">
        <x:f>'Historical Trades'!K1578</x:f>
      </x:c>
      <x:c r="L1578" s="0">
        <x:f>'Historical Trades'!L1578</x:f>
      </x:c>
      <x:c r="M1578" s="0">
        <x:f>'Historical Trades'!M1578</x:f>
      </x:c>
      <x:c r="N1578" s="0">
        <x:f>CLEAN('Historical Trades'!O1578)</x:f>
      </x:c>
      <x:c r="P1578" s="14">
        <x:f>IF(G1578="sell",M1578,-M1578)</x:f>
      </x:c>
      <x:c r="Q1578" s="14">
        <x:f>VLOOKUP(N1578,'Currency Rates'!$A$3:$C$32,3,0)</x:f>
      </x:c>
      <x:c r="R1578" s="0">
        <x:f>IF(A1578="SPUS",0,IF(A1578="FWD",0,P1578/Q1578))</x:f>
      </x:c>
    </x:row>
    <x:row r="1579" spans="1:19" x14ac:dyDescent="0.3">
      <x:c r="A1579" s="0">
        <x:f>'Historical Trades'!A1579</x:f>
      </x:c>
      <x:c r="B1579" s="0">
        <x:f>'Historical Trades'!B1579</x:f>
      </x:c>
      <x:c r="C1579" s="23">
        <x:f>'Historical Trades'!C1579</x:f>
      </x:c>
      <x:c r="D1579" s="0">
        <x:f>'Historical Trades'!D1579</x:f>
      </x:c>
      <x:c r="E1579" s="23">
        <x:f>'Historical Trades'!E1579</x:f>
      </x:c>
      <x:c r="F1579" s="0">
        <x:f>'Historical Trades'!F1579</x:f>
      </x:c>
      <x:c r="G1579" s="0">
        <x:f>'Historical Trades'!G1579</x:f>
      </x:c>
      <x:c r="H1579" s="0">
        <x:f>'Historical Trades'!H1579</x:f>
      </x:c>
      <x:c r="I1579" s="0">
        <x:f>'Historical Trades'!I1579</x:f>
      </x:c>
      <x:c r="J1579" s="0">
        <x:f>'Historical Trades'!J1579</x:f>
      </x:c>
      <x:c r="K1579" s="0">
        <x:f>'Historical Trades'!K1579</x:f>
      </x:c>
      <x:c r="L1579" s="0">
        <x:f>'Historical Trades'!L1579</x:f>
      </x:c>
      <x:c r="M1579" s="0">
        <x:f>'Historical Trades'!M1579</x:f>
      </x:c>
      <x:c r="N1579" s="0">
        <x:f>CLEAN('Historical Trades'!O1579)</x:f>
      </x:c>
      <x:c r="P1579" s="14">
        <x:f>IF(G1579="sell",M1579,-M1579)</x:f>
      </x:c>
      <x:c r="Q1579" s="14">
        <x:f>VLOOKUP(N1579,'Currency Rates'!$A$3:$C$32,3,0)</x:f>
      </x:c>
      <x:c r="R1579" s="0">
        <x:f>IF(A1579="SPUS",0,IF(A1579="FWD",0,P1579/Q1579))</x:f>
      </x:c>
    </x:row>
    <x:row r="1580" spans="1:19" x14ac:dyDescent="0.3">
      <x:c r="A1580" s="0">
        <x:f>'Historical Trades'!A1580</x:f>
      </x:c>
      <x:c r="B1580" s="0">
        <x:f>'Historical Trades'!B1580</x:f>
      </x:c>
      <x:c r="C1580" s="23">
        <x:f>'Historical Trades'!C1580</x:f>
      </x:c>
      <x:c r="D1580" s="0">
        <x:f>'Historical Trades'!D1580</x:f>
      </x:c>
      <x:c r="E1580" s="23">
        <x:f>'Historical Trades'!E1580</x:f>
      </x:c>
      <x:c r="F1580" s="0">
        <x:f>'Historical Trades'!F1580</x:f>
      </x:c>
      <x:c r="G1580" s="0">
        <x:f>'Historical Trades'!G1580</x:f>
      </x:c>
      <x:c r="H1580" s="0">
        <x:f>'Historical Trades'!H1580</x:f>
      </x:c>
      <x:c r="I1580" s="0">
        <x:f>'Historical Trades'!I1580</x:f>
      </x:c>
      <x:c r="J1580" s="0">
        <x:f>'Historical Trades'!J1580</x:f>
      </x:c>
      <x:c r="K1580" s="0">
        <x:f>'Historical Trades'!K1580</x:f>
      </x:c>
      <x:c r="L1580" s="0">
        <x:f>'Historical Trades'!L1580</x:f>
      </x:c>
      <x:c r="M1580" s="0">
        <x:f>'Historical Trades'!M1580</x:f>
      </x:c>
      <x:c r="N1580" s="0">
        <x:f>CLEAN('Historical Trades'!O1580)</x:f>
      </x:c>
      <x:c r="P1580" s="14">
        <x:f>IF(G1580="sell",M1580,-M1580)</x:f>
      </x:c>
      <x:c r="Q1580" s="14">
        <x:f>VLOOKUP(N1580,'Currency Rates'!$A$3:$C$32,3,0)</x:f>
      </x:c>
      <x:c r="R1580" s="0">
        <x:f>IF(A1580="SPUS",0,IF(A1580="FWD",0,P1580/Q1580))</x:f>
      </x:c>
    </x:row>
    <x:row r="1581" spans="1:19" x14ac:dyDescent="0.3">
      <x:c r="A1581" s="0">
        <x:f>'Historical Trades'!A1581</x:f>
      </x:c>
      <x:c r="B1581" s="0">
        <x:f>'Historical Trades'!B1581</x:f>
      </x:c>
      <x:c r="C1581" s="23">
        <x:f>'Historical Trades'!C1581</x:f>
      </x:c>
      <x:c r="D1581" s="0">
        <x:f>'Historical Trades'!D1581</x:f>
      </x:c>
      <x:c r="E1581" s="23">
        <x:f>'Historical Trades'!E1581</x:f>
      </x:c>
      <x:c r="F1581" s="0">
        <x:f>'Historical Trades'!F1581</x:f>
      </x:c>
      <x:c r="G1581" s="0">
        <x:f>'Historical Trades'!G1581</x:f>
      </x:c>
      <x:c r="H1581" s="0">
        <x:f>'Historical Trades'!H1581</x:f>
      </x:c>
      <x:c r="I1581" s="0">
        <x:f>'Historical Trades'!I1581</x:f>
      </x:c>
      <x:c r="J1581" s="0">
        <x:f>'Historical Trades'!J1581</x:f>
      </x:c>
      <x:c r="K1581" s="0">
        <x:f>'Historical Trades'!K1581</x:f>
      </x:c>
      <x:c r="L1581" s="0">
        <x:f>'Historical Trades'!L1581</x:f>
      </x:c>
      <x:c r="M1581" s="0">
        <x:f>'Historical Trades'!M1581</x:f>
      </x:c>
      <x:c r="N1581" s="0">
        <x:f>CLEAN('Historical Trades'!O1581)</x:f>
      </x:c>
      <x:c r="P1581" s="14">
        <x:f>IF(G1581="sell",M1581,-M1581)</x:f>
      </x:c>
      <x:c r="Q1581" s="14">
        <x:f>VLOOKUP(N1581,'Currency Rates'!$A$3:$C$32,3,0)</x:f>
      </x:c>
      <x:c r="R1581" s="0">
        <x:f>IF(A1581="SPUS",0,IF(A1581="FWD",0,P1581/Q1581))</x:f>
      </x:c>
    </x:row>
    <x:row r="1582" spans="1:19" x14ac:dyDescent="0.3">
      <x:c r="A1582" s="0">
        <x:f>'Historical Trades'!A1582</x:f>
      </x:c>
      <x:c r="B1582" s="0">
        <x:f>'Historical Trades'!B1582</x:f>
      </x:c>
      <x:c r="C1582" s="23">
        <x:f>'Historical Trades'!C1582</x:f>
      </x:c>
      <x:c r="D1582" s="0">
        <x:f>'Historical Trades'!D1582</x:f>
      </x:c>
      <x:c r="E1582" s="23">
        <x:f>'Historical Trades'!E1582</x:f>
      </x:c>
      <x:c r="F1582" s="0">
        <x:f>'Historical Trades'!F1582</x:f>
      </x:c>
      <x:c r="G1582" s="0">
        <x:f>'Historical Trades'!G1582</x:f>
      </x:c>
      <x:c r="H1582" s="0">
        <x:f>'Historical Trades'!H1582</x:f>
      </x:c>
      <x:c r="I1582" s="0">
        <x:f>'Historical Trades'!I1582</x:f>
      </x:c>
      <x:c r="J1582" s="0">
        <x:f>'Historical Trades'!J1582</x:f>
      </x:c>
      <x:c r="K1582" s="0">
        <x:f>'Historical Trades'!K1582</x:f>
      </x:c>
      <x:c r="L1582" s="0">
        <x:f>'Historical Trades'!L1582</x:f>
      </x:c>
      <x:c r="M1582" s="0">
        <x:f>'Historical Trades'!M1582</x:f>
      </x:c>
      <x:c r="N1582" s="0">
        <x:f>CLEAN('Historical Trades'!O1582)</x:f>
      </x:c>
      <x:c r="P1582" s="14">
        <x:f>IF(G1582="sell",M1582,-M1582)</x:f>
      </x:c>
      <x:c r="Q1582" s="14">
        <x:f>VLOOKUP(N1582,'Currency Rates'!$A$3:$C$32,3,0)</x:f>
      </x:c>
      <x:c r="R1582" s="0">
        <x:f>IF(A1582="SPUS",0,IF(A1582="FWD",0,P1582/Q1582))</x:f>
      </x:c>
    </x:row>
    <x:row r="1583" spans="1:19" x14ac:dyDescent="0.3">
      <x:c r="A1583" s="0">
        <x:f>'Historical Trades'!A1583</x:f>
      </x:c>
      <x:c r="B1583" s="0">
        <x:f>'Historical Trades'!B1583</x:f>
      </x:c>
      <x:c r="C1583" s="23">
        <x:f>'Historical Trades'!C1583</x:f>
      </x:c>
      <x:c r="D1583" s="0">
        <x:f>'Historical Trades'!D1583</x:f>
      </x:c>
      <x:c r="E1583" s="23">
        <x:f>'Historical Trades'!E1583</x:f>
      </x:c>
      <x:c r="F1583" s="0">
        <x:f>'Historical Trades'!F1583</x:f>
      </x:c>
      <x:c r="G1583" s="0">
        <x:f>'Historical Trades'!G1583</x:f>
      </x:c>
      <x:c r="H1583" s="0">
        <x:f>'Historical Trades'!H1583</x:f>
      </x:c>
      <x:c r="I1583" s="0">
        <x:f>'Historical Trades'!I1583</x:f>
      </x:c>
      <x:c r="J1583" s="0">
        <x:f>'Historical Trades'!J1583</x:f>
      </x:c>
      <x:c r="K1583" s="0">
        <x:f>'Historical Trades'!K1583</x:f>
      </x:c>
      <x:c r="L1583" s="0">
        <x:f>'Historical Trades'!L1583</x:f>
      </x:c>
      <x:c r="M1583" s="0">
        <x:f>'Historical Trades'!M1583</x:f>
      </x:c>
      <x:c r="N1583" s="0">
        <x:f>CLEAN('Historical Trades'!O1583)</x:f>
      </x:c>
      <x:c r="P1583" s="14">
        <x:f>IF(G1583="sell",M1583,-M1583)</x:f>
      </x:c>
      <x:c r="Q1583" s="14">
        <x:f>VLOOKUP(N1583,'Currency Rates'!$A$3:$C$32,3,0)</x:f>
      </x:c>
      <x:c r="R1583" s="0">
        <x:f>IF(A1583="SPUS",0,IF(A1583="FWD",0,P1583/Q1583))</x:f>
      </x:c>
    </x:row>
    <x:row r="1584" spans="1:19" x14ac:dyDescent="0.3">
      <x:c r="A1584" s="0">
        <x:f>'Historical Trades'!A1584</x:f>
      </x:c>
      <x:c r="B1584" s="0">
        <x:f>'Historical Trades'!B1584</x:f>
      </x:c>
      <x:c r="C1584" s="23">
        <x:f>'Historical Trades'!C1584</x:f>
      </x:c>
      <x:c r="D1584" s="0">
        <x:f>'Historical Trades'!D1584</x:f>
      </x:c>
      <x:c r="E1584" s="23">
        <x:f>'Historical Trades'!E1584</x:f>
      </x:c>
      <x:c r="F1584" s="0">
        <x:f>'Historical Trades'!F1584</x:f>
      </x:c>
      <x:c r="G1584" s="0">
        <x:f>'Historical Trades'!G1584</x:f>
      </x:c>
      <x:c r="H1584" s="0">
        <x:f>'Historical Trades'!H1584</x:f>
      </x:c>
      <x:c r="I1584" s="0">
        <x:f>'Historical Trades'!I1584</x:f>
      </x:c>
      <x:c r="J1584" s="0">
        <x:f>'Historical Trades'!J1584</x:f>
      </x:c>
      <x:c r="K1584" s="0">
        <x:f>'Historical Trades'!K1584</x:f>
      </x:c>
      <x:c r="L1584" s="0">
        <x:f>'Historical Trades'!L1584</x:f>
      </x:c>
      <x:c r="M1584" s="0">
        <x:f>'Historical Trades'!M1584</x:f>
      </x:c>
      <x:c r="N1584" s="0">
        <x:f>CLEAN('Historical Trades'!O1584)</x:f>
      </x:c>
      <x:c r="P1584" s="14">
        <x:f>IF(G1584="sell",M1584,-M1584)</x:f>
      </x:c>
      <x:c r="Q1584" s="14">
        <x:f>VLOOKUP(N1584,'Currency Rates'!$A$3:$C$32,3,0)</x:f>
      </x:c>
      <x:c r="R1584" s="0">
        <x:f>IF(A1584="SPUS",0,IF(A1584="FWD",0,P1584/Q1584))</x:f>
      </x:c>
    </x:row>
    <x:row r="1585" spans="1:19" x14ac:dyDescent="0.3">
      <x:c r="A1585" s="0">
        <x:f>'Historical Trades'!A1585</x:f>
      </x:c>
      <x:c r="B1585" s="0">
        <x:f>'Historical Trades'!B1585</x:f>
      </x:c>
      <x:c r="C1585" s="23">
        <x:f>'Historical Trades'!C1585</x:f>
      </x:c>
      <x:c r="D1585" s="0">
        <x:f>'Historical Trades'!D1585</x:f>
      </x:c>
      <x:c r="E1585" s="23">
        <x:f>'Historical Trades'!E1585</x:f>
      </x:c>
      <x:c r="F1585" s="0">
        <x:f>'Historical Trades'!F1585</x:f>
      </x:c>
      <x:c r="G1585" s="0">
        <x:f>'Historical Trades'!G1585</x:f>
      </x:c>
      <x:c r="H1585" s="0">
        <x:f>'Historical Trades'!H1585</x:f>
      </x:c>
      <x:c r="I1585" s="0">
        <x:f>'Historical Trades'!I1585</x:f>
      </x:c>
      <x:c r="J1585" s="0">
        <x:f>'Historical Trades'!J1585</x:f>
      </x:c>
      <x:c r="K1585" s="0">
        <x:f>'Historical Trades'!K1585</x:f>
      </x:c>
      <x:c r="L1585" s="0">
        <x:f>'Historical Trades'!L1585</x:f>
      </x:c>
      <x:c r="M1585" s="0">
        <x:f>'Historical Trades'!M1585</x:f>
      </x:c>
      <x:c r="N1585" s="0">
        <x:f>CLEAN('Historical Trades'!O1585)</x:f>
      </x:c>
      <x:c r="P1585" s="14">
        <x:f>IF(G1585="sell",M1585,-M1585)</x:f>
      </x:c>
      <x:c r="Q1585" s="14">
        <x:f>VLOOKUP(N1585,'Currency Rates'!$A$3:$C$32,3,0)</x:f>
      </x:c>
      <x:c r="R1585" s="0">
        <x:f>IF(A1585="SPUS",0,IF(A1585="FWD",0,P1585/Q1585))</x:f>
      </x:c>
    </x:row>
    <x:row r="1586" spans="1:19" x14ac:dyDescent="0.3">
      <x:c r="A1586" s="0">
        <x:f>'Historical Trades'!A1586</x:f>
      </x:c>
      <x:c r="B1586" s="0">
        <x:f>'Historical Trades'!B1586</x:f>
      </x:c>
      <x:c r="C1586" s="23">
        <x:f>'Historical Trades'!C1586</x:f>
      </x:c>
      <x:c r="D1586" s="0">
        <x:f>'Historical Trades'!D1586</x:f>
      </x:c>
      <x:c r="E1586" s="23">
        <x:f>'Historical Trades'!E1586</x:f>
      </x:c>
      <x:c r="F1586" s="0">
        <x:f>'Historical Trades'!F1586</x:f>
      </x:c>
      <x:c r="G1586" s="0">
        <x:f>'Historical Trades'!G1586</x:f>
      </x:c>
      <x:c r="H1586" s="0">
        <x:f>'Historical Trades'!H1586</x:f>
      </x:c>
      <x:c r="I1586" s="0">
        <x:f>'Historical Trades'!I1586</x:f>
      </x:c>
      <x:c r="J1586" s="0">
        <x:f>'Historical Trades'!J1586</x:f>
      </x:c>
      <x:c r="K1586" s="0">
        <x:f>'Historical Trades'!K1586</x:f>
      </x:c>
      <x:c r="L1586" s="0">
        <x:f>'Historical Trades'!L1586</x:f>
      </x:c>
      <x:c r="M1586" s="0">
        <x:f>'Historical Trades'!M1586</x:f>
      </x:c>
      <x:c r="N1586" s="0">
        <x:f>CLEAN('Historical Trades'!O1586)</x:f>
      </x:c>
      <x:c r="P1586" s="14">
        <x:f>IF(G1586="sell",M1586,-M1586)</x:f>
      </x:c>
      <x:c r="Q1586" s="14">
        <x:f>VLOOKUP(N1586,'Currency Rates'!$A$3:$C$32,3,0)</x:f>
      </x:c>
      <x:c r="R1586" s="0">
        <x:f>IF(A1586="SPUS",0,IF(A1586="FWD",0,P1586/Q1586))</x:f>
      </x:c>
    </x:row>
    <x:row r="1587" spans="1:19" x14ac:dyDescent="0.3">
      <x:c r="A1587" s="0">
        <x:f>'Historical Trades'!A1587</x:f>
      </x:c>
      <x:c r="B1587" s="0">
        <x:f>'Historical Trades'!B1587</x:f>
      </x:c>
      <x:c r="C1587" s="23">
        <x:f>'Historical Trades'!C1587</x:f>
      </x:c>
      <x:c r="D1587" s="0">
        <x:f>'Historical Trades'!D1587</x:f>
      </x:c>
      <x:c r="E1587" s="23">
        <x:f>'Historical Trades'!E1587</x:f>
      </x:c>
      <x:c r="F1587" s="0">
        <x:f>'Historical Trades'!F1587</x:f>
      </x:c>
      <x:c r="G1587" s="0">
        <x:f>'Historical Trades'!G1587</x:f>
      </x:c>
      <x:c r="H1587" s="0">
        <x:f>'Historical Trades'!H1587</x:f>
      </x:c>
      <x:c r="I1587" s="0">
        <x:f>'Historical Trades'!I1587</x:f>
      </x:c>
      <x:c r="J1587" s="0">
        <x:f>'Historical Trades'!J1587</x:f>
      </x:c>
      <x:c r="K1587" s="0">
        <x:f>'Historical Trades'!K1587</x:f>
      </x:c>
      <x:c r="L1587" s="0">
        <x:f>'Historical Trades'!L1587</x:f>
      </x:c>
      <x:c r="M1587" s="0">
        <x:f>'Historical Trades'!M1587</x:f>
      </x:c>
      <x:c r="N1587" s="0">
        <x:f>CLEAN('Historical Trades'!O1587)</x:f>
      </x:c>
      <x:c r="P1587" s="14">
        <x:f>IF(G1587="sell",M1587,-M1587)</x:f>
      </x:c>
      <x:c r="Q1587" s="14">
        <x:f>VLOOKUP(N1587,'Currency Rates'!$A$3:$C$32,3,0)</x:f>
      </x:c>
      <x:c r="R1587" s="0">
        <x:f>IF(A1587="SPUS",0,IF(A1587="FWD",0,P1587/Q1587))</x:f>
      </x:c>
    </x:row>
    <x:row r="1588" spans="1:19" x14ac:dyDescent="0.3">
      <x:c r="A1588" s="0">
        <x:f>'Historical Trades'!A1588</x:f>
      </x:c>
      <x:c r="B1588" s="0">
        <x:f>'Historical Trades'!B1588</x:f>
      </x:c>
      <x:c r="C1588" s="23">
        <x:f>'Historical Trades'!C1588</x:f>
      </x:c>
      <x:c r="D1588" s="0">
        <x:f>'Historical Trades'!D1588</x:f>
      </x:c>
      <x:c r="E1588" s="23">
        <x:f>'Historical Trades'!E1588</x:f>
      </x:c>
      <x:c r="F1588" s="0">
        <x:f>'Historical Trades'!F1588</x:f>
      </x:c>
      <x:c r="G1588" s="0">
        <x:f>'Historical Trades'!G1588</x:f>
      </x:c>
      <x:c r="H1588" s="0">
        <x:f>'Historical Trades'!H1588</x:f>
      </x:c>
      <x:c r="I1588" s="0">
        <x:f>'Historical Trades'!I1588</x:f>
      </x:c>
      <x:c r="J1588" s="0">
        <x:f>'Historical Trades'!J1588</x:f>
      </x:c>
      <x:c r="K1588" s="0">
        <x:f>'Historical Trades'!K1588</x:f>
      </x:c>
      <x:c r="L1588" s="0">
        <x:f>'Historical Trades'!L1588</x:f>
      </x:c>
      <x:c r="M1588" s="0">
        <x:f>'Historical Trades'!M1588</x:f>
      </x:c>
      <x:c r="N1588" s="0">
        <x:f>CLEAN('Historical Trades'!O1588)</x:f>
      </x:c>
      <x:c r="P1588" s="14">
        <x:f>IF(G1588="sell",M1588,-M1588)</x:f>
      </x:c>
      <x:c r="Q1588" s="14">
        <x:f>VLOOKUP(N1588,'Currency Rates'!$A$3:$C$32,3,0)</x:f>
      </x:c>
      <x:c r="R1588" s="0">
        <x:f>IF(A1588="SPUS",0,IF(A1588="FWD",0,P1588/Q1588))</x:f>
      </x:c>
    </x:row>
    <x:row r="1589" spans="1:19" x14ac:dyDescent="0.3">
      <x:c r="A1589" s="0">
        <x:f>'Historical Trades'!A1589</x:f>
      </x:c>
      <x:c r="B1589" s="0">
        <x:f>'Historical Trades'!B1589</x:f>
      </x:c>
      <x:c r="C1589" s="23">
        <x:f>'Historical Trades'!C1589</x:f>
      </x:c>
      <x:c r="D1589" s="0">
        <x:f>'Historical Trades'!D1589</x:f>
      </x:c>
      <x:c r="E1589" s="23">
        <x:f>'Historical Trades'!E1589</x:f>
      </x:c>
      <x:c r="F1589" s="0">
        <x:f>'Historical Trades'!F1589</x:f>
      </x:c>
      <x:c r="G1589" s="0">
        <x:f>'Historical Trades'!G1589</x:f>
      </x:c>
      <x:c r="H1589" s="0">
        <x:f>'Historical Trades'!H1589</x:f>
      </x:c>
      <x:c r="I1589" s="0">
        <x:f>'Historical Trades'!I1589</x:f>
      </x:c>
      <x:c r="J1589" s="0">
        <x:f>'Historical Trades'!J1589</x:f>
      </x:c>
      <x:c r="K1589" s="0">
        <x:f>'Historical Trades'!K1589</x:f>
      </x:c>
      <x:c r="L1589" s="0">
        <x:f>'Historical Trades'!L1589</x:f>
      </x:c>
      <x:c r="M1589" s="0">
        <x:f>'Historical Trades'!M1589</x:f>
      </x:c>
      <x:c r="N1589" s="0">
        <x:f>CLEAN('Historical Trades'!O1589)</x:f>
      </x:c>
      <x:c r="P1589" s="14">
        <x:f>IF(G1589="sell",M1589,-M1589)</x:f>
      </x:c>
      <x:c r="Q1589" s="14">
        <x:f>VLOOKUP(N1589,'Currency Rates'!$A$3:$C$32,3,0)</x:f>
      </x:c>
      <x:c r="R1589" s="0">
        <x:f>IF(A1589="SPUS",0,IF(A1589="FWD",0,P1589/Q1589))</x:f>
      </x:c>
    </x:row>
    <x:row r="1590" spans="1:19" x14ac:dyDescent="0.3">
      <x:c r="A1590" s="0">
        <x:f>'Historical Trades'!A1590</x:f>
      </x:c>
      <x:c r="B1590" s="0">
        <x:f>'Historical Trades'!B1590</x:f>
      </x:c>
      <x:c r="C1590" s="23">
        <x:f>'Historical Trades'!C1590</x:f>
      </x:c>
      <x:c r="D1590" s="0">
        <x:f>'Historical Trades'!D1590</x:f>
      </x:c>
      <x:c r="E1590" s="23">
        <x:f>'Historical Trades'!E1590</x:f>
      </x:c>
      <x:c r="F1590" s="0">
        <x:f>'Historical Trades'!F1590</x:f>
      </x:c>
      <x:c r="G1590" s="0">
        <x:f>'Historical Trades'!G1590</x:f>
      </x:c>
      <x:c r="H1590" s="0">
        <x:f>'Historical Trades'!H1590</x:f>
      </x:c>
      <x:c r="I1590" s="0">
        <x:f>'Historical Trades'!I1590</x:f>
      </x:c>
      <x:c r="J1590" s="0">
        <x:f>'Historical Trades'!J1590</x:f>
      </x:c>
      <x:c r="K1590" s="0">
        <x:f>'Historical Trades'!K1590</x:f>
      </x:c>
      <x:c r="L1590" s="0">
        <x:f>'Historical Trades'!L1590</x:f>
      </x:c>
      <x:c r="M1590" s="0">
        <x:f>'Historical Trades'!M1590</x:f>
      </x:c>
      <x:c r="N1590" s="0">
        <x:f>CLEAN('Historical Trades'!O1590)</x:f>
      </x:c>
      <x:c r="P1590" s="14">
        <x:f>IF(G1590="sell",M1590,-M1590)</x:f>
      </x:c>
      <x:c r="Q1590" s="14">
        <x:f>VLOOKUP(N1590,'Currency Rates'!$A$3:$C$32,3,0)</x:f>
      </x:c>
      <x:c r="R1590" s="0">
        <x:f>IF(A1590="SPUS",0,IF(A1590="FWD",0,P1590/Q1590))</x:f>
      </x:c>
    </x:row>
    <x:row r="1591" spans="1:19" x14ac:dyDescent="0.3">
      <x:c r="A1591" s="0">
        <x:f>'Historical Trades'!A1591</x:f>
      </x:c>
      <x:c r="B1591" s="0">
        <x:f>'Historical Trades'!B1591</x:f>
      </x:c>
      <x:c r="C1591" s="23">
        <x:f>'Historical Trades'!C1591</x:f>
      </x:c>
      <x:c r="D1591" s="0">
        <x:f>'Historical Trades'!D1591</x:f>
      </x:c>
      <x:c r="E1591" s="23">
        <x:f>'Historical Trades'!E1591</x:f>
      </x:c>
      <x:c r="F1591" s="0">
        <x:f>'Historical Trades'!F1591</x:f>
      </x:c>
      <x:c r="G1591" s="0">
        <x:f>'Historical Trades'!G1591</x:f>
      </x:c>
      <x:c r="H1591" s="0">
        <x:f>'Historical Trades'!H1591</x:f>
      </x:c>
      <x:c r="I1591" s="0">
        <x:f>'Historical Trades'!I1591</x:f>
      </x:c>
      <x:c r="J1591" s="0">
        <x:f>'Historical Trades'!J1591</x:f>
      </x:c>
      <x:c r="K1591" s="0">
        <x:f>'Historical Trades'!K1591</x:f>
      </x:c>
      <x:c r="L1591" s="0">
        <x:f>'Historical Trades'!L1591</x:f>
      </x:c>
      <x:c r="M1591" s="0">
        <x:f>'Historical Trades'!M1591</x:f>
      </x:c>
      <x:c r="N1591" s="0">
        <x:f>CLEAN('Historical Trades'!O1591)</x:f>
      </x:c>
      <x:c r="P1591" s="14">
        <x:f>IF(G1591="sell",M1591,-M1591)</x:f>
      </x:c>
      <x:c r="Q1591" s="14">
        <x:f>VLOOKUP(N1591,'Currency Rates'!$A$3:$C$32,3,0)</x:f>
      </x:c>
      <x:c r="R1591" s="0">
        <x:f>IF(A1591="SPUS",0,IF(A1591="FWD",0,P1591/Q1591))</x:f>
      </x:c>
    </x:row>
    <x:row r="1592" spans="1:19" x14ac:dyDescent="0.3">
      <x:c r="A1592" s="0">
        <x:f>'Historical Trades'!A1592</x:f>
      </x:c>
      <x:c r="B1592" s="0">
        <x:f>'Historical Trades'!B1592</x:f>
      </x:c>
      <x:c r="C1592" s="23">
        <x:f>'Historical Trades'!C1592</x:f>
      </x:c>
      <x:c r="D1592" s="0">
        <x:f>'Historical Trades'!D1592</x:f>
      </x:c>
      <x:c r="E1592" s="23">
        <x:f>'Historical Trades'!E1592</x:f>
      </x:c>
      <x:c r="F1592" s="0">
        <x:f>'Historical Trades'!F1592</x:f>
      </x:c>
      <x:c r="G1592" s="0">
        <x:f>'Historical Trades'!G1592</x:f>
      </x:c>
      <x:c r="H1592" s="0">
        <x:f>'Historical Trades'!H1592</x:f>
      </x:c>
      <x:c r="I1592" s="0">
        <x:f>'Historical Trades'!I1592</x:f>
      </x:c>
      <x:c r="J1592" s="0">
        <x:f>'Historical Trades'!J1592</x:f>
      </x:c>
      <x:c r="K1592" s="0">
        <x:f>'Historical Trades'!K1592</x:f>
      </x:c>
      <x:c r="L1592" s="0">
        <x:f>'Historical Trades'!L1592</x:f>
      </x:c>
      <x:c r="M1592" s="0">
        <x:f>'Historical Trades'!M1592</x:f>
      </x:c>
      <x:c r="N1592" s="0">
        <x:f>CLEAN('Historical Trades'!O1592)</x:f>
      </x:c>
      <x:c r="P1592" s="14">
        <x:f>IF(G1592="sell",M1592,-M1592)</x:f>
      </x:c>
      <x:c r="Q1592" s="14">
        <x:f>VLOOKUP(N1592,'Currency Rates'!$A$3:$C$32,3,0)</x:f>
      </x:c>
      <x:c r="R1592" s="0">
        <x:f>IF(A1592="SPUS",0,IF(A1592="FWD",0,P1592/Q1592))</x:f>
      </x:c>
    </x:row>
    <x:row r="1593" spans="1:19" x14ac:dyDescent="0.3">
      <x:c r="A1593" s="0">
        <x:f>'Historical Trades'!A1593</x:f>
      </x:c>
      <x:c r="B1593" s="0">
        <x:f>'Historical Trades'!B1593</x:f>
      </x:c>
      <x:c r="C1593" s="23">
        <x:f>'Historical Trades'!C1593</x:f>
      </x:c>
      <x:c r="D1593" s="0">
        <x:f>'Historical Trades'!D1593</x:f>
      </x:c>
      <x:c r="E1593" s="23">
        <x:f>'Historical Trades'!E1593</x:f>
      </x:c>
      <x:c r="F1593" s="0">
        <x:f>'Historical Trades'!F1593</x:f>
      </x:c>
      <x:c r="G1593" s="0">
        <x:f>'Historical Trades'!G1593</x:f>
      </x:c>
      <x:c r="H1593" s="0">
        <x:f>'Historical Trades'!H1593</x:f>
      </x:c>
      <x:c r="I1593" s="0">
        <x:f>'Historical Trades'!I1593</x:f>
      </x:c>
      <x:c r="J1593" s="0">
        <x:f>'Historical Trades'!J1593</x:f>
      </x:c>
      <x:c r="K1593" s="0">
        <x:f>'Historical Trades'!K1593</x:f>
      </x:c>
      <x:c r="L1593" s="0">
        <x:f>'Historical Trades'!L1593</x:f>
      </x:c>
      <x:c r="M1593" s="0">
        <x:f>'Historical Trades'!M1593</x:f>
      </x:c>
      <x:c r="N1593" s="0">
        <x:f>CLEAN('Historical Trades'!O1593)</x:f>
      </x:c>
      <x:c r="P1593" s="14">
        <x:f>IF(G1593="sell",M1593,-M1593)</x:f>
      </x:c>
      <x:c r="Q1593" s="14">
        <x:f>VLOOKUP(N1593,'Currency Rates'!$A$3:$C$32,3,0)</x:f>
      </x:c>
      <x:c r="R1593" s="0">
        <x:f>IF(A1593="SPUS",0,IF(A1593="FWD",0,P1593/Q1593))</x:f>
      </x:c>
    </x:row>
    <x:row r="1594" spans="1:19" x14ac:dyDescent="0.3">
      <x:c r="A1594" s="0">
        <x:f>'Historical Trades'!A1594</x:f>
      </x:c>
      <x:c r="B1594" s="0">
        <x:f>'Historical Trades'!B1594</x:f>
      </x:c>
      <x:c r="C1594" s="23">
        <x:f>'Historical Trades'!C1594</x:f>
      </x:c>
      <x:c r="D1594" s="0">
        <x:f>'Historical Trades'!D1594</x:f>
      </x:c>
      <x:c r="E1594" s="23">
        <x:f>'Historical Trades'!E1594</x:f>
      </x:c>
      <x:c r="F1594" s="0">
        <x:f>'Historical Trades'!F1594</x:f>
      </x:c>
      <x:c r="G1594" s="0">
        <x:f>'Historical Trades'!G1594</x:f>
      </x:c>
      <x:c r="H1594" s="0">
        <x:f>'Historical Trades'!H1594</x:f>
      </x:c>
      <x:c r="I1594" s="0">
        <x:f>'Historical Trades'!I1594</x:f>
      </x:c>
      <x:c r="J1594" s="0">
        <x:f>'Historical Trades'!J1594</x:f>
      </x:c>
      <x:c r="K1594" s="0">
        <x:f>'Historical Trades'!K1594</x:f>
      </x:c>
      <x:c r="L1594" s="0">
        <x:f>'Historical Trades'!L1594</x:f>
      </x:c>
      <x:c r="M1594" s="0">
        <x:f>'Historical Trades'!M1594</x:f>
      </x:c>
      <x:c r="N1594" s="0">
        <x:f>CLEAN('Historical Trades'!O1594)</x:f>
      </x:c>
      <x:c r="P1594" s="14">
        <x:f>IF(G1594="sell",M1594,-M1594)</x:f>
      </x:c>
      <x:c r="Q1594" s="14">
        <x:f>VLOOKUP(N1594,'Currency Rates'!$A$3:$C$32,3,0)</x:f>
      </x:c>
      <x:c r="R1594" s="0">
        <x:f>IF(A1594="SPUS",0,IF(A1594="FWD",0,P1594/Q1594))</x:f>
      </x:c>
    </x:row>
    <x:row r="1595" spans="1:19" x14ac:dyDescent="0.3">
      <x:c r="A1595" s="0">
        <x:f>'Historical Trades'!A1595</x:f>
      </x:c>
      <x:c r="B1595" s="0">
        <x:f>'Historical Trades'!B1595</x:f>
      </x:c>
      <x:c r="C1595" s="23">
        <x:f>'Historical Trades'!C1595</x:f>
      </x:c>
      <x:c r="D1595" s="0">
        <x:f>'Historical Trades'!D1595</x:f>
      </x:c>
      <x:c r="E1595" s="23">
        <x:f>'Historical Trades'!E1595</x:f>
      </x:c>
      <x:c r="F1595" s="0">
        <x:f>'Historical Trades'!F1595</x:f>
      </x:c>
      <x:c r="G1595" s="0">
        <x:f>'Historical Trades'!G1595</x:f>
      </x:c>
      <x:c r="H1595" s="0">
        <x:f>'Historical Trades'!H1595</x:f>
      </x:c>
      <x:c r="I1595" s="0">
        <x:f>'Historical Trades'!I1595</x:f>
      </x:c>
      <x:c r="J1595" s="0">
        <x:f>'Historical Trades'!J1595</x:f>
      </x:c>
      <x:c r="K1595" s="0">
        <x:f>'Historical Trades'!K1595</x:f>
      </x:c>
      <x:c r="L1595" s="0">
        <x:f>'Historical Trades'!L1595</x:f>
      </x:c>
      <x:c r="M1595" s="0">
        <x:f>'Historical Trades'!M1595</x:f>
      </x:c>
      <x:c r="N1595" s="0">
        <x:f>CLEAN('Historical Trades'!O1595)</x:f>
      </x:c>
      <x:c r="P1595" s="14">
        <x:f>IF(G1595="sell",M1595,-M1595)</x:f>
      </x:c>
      <x:c r="Q1595" s="14">
        <x:f>VLOOKUP(N1595,'Currency Rates'!$A$3:$C$32,3,0)</x:f>
      </x:c>
      <x:c r="R1595" s="0">
        <x:f>IF(A1595="SPUS",0,IF(A1595="FWD",0,P1595/Q1595))</x:f>
      </x:c>
    </x:row>
    <x:row r="1596" spans="1:19" x14ac:dyDescent="0.3">
      <x:c r="A1596" s="0">
        <x:f>'Historical Trades'!A1596</x:f>
      </x:c>
      <x:c r="B1596" s="0">
        <x:f>'Historical Trades'!B1596</x:f>
      </x:c>
      <x:c r="C1596" s="23">
        <x:f>'Historical Trades'!C1596</x:f>
      </x:c>
      <x:c r="D1596" s="0">
        <x:f>'Historical Trades'!D1596</x:f>
      </x:c>
      <x:c r="E1596" s="23">
        <x:f>'Historical Trades'!E1596</x:f>
      </x:c>
      <x:c r="F1596" s="0">
        <x:f>'Historical Trades'!F1596</x:f>
      </x:c>
      <x:c r="G1596" s="0">
        <x:f>'Historical Trades'!G1596</x:f>
      </x:c>
      <x:c r="H1596" s="0">
        <x:f>'Historical Trades'!H1596</x:f>
      </x:c>
      <x:c r="I1596" s="0">
        <x:f>'Historical Trades'!I1596</x:f>
      </x:c>
      <x:c r="J1596" s="0">
        <x:f>'Historical Trades'!J1596</x:f>
      </x:c>
      <x:c r="K1596" s="0">
        <x:f>'Historical Trades'!K1596</x:f>
      </x:c>
      <x:c r="L1596" s="0">
        <x:f>'Historical Trades'!L1596</x:f>
      </x:c>
      <x:c r="M1596" s="0">
        <x:f>'Historical Trades'!M1596</x:f>
      </x:c>
      <x:c r="N1596" s="0">
        <x:f>CLEAN('Historical Trades'!O1596)</x:f>
      </x:c>
      <x:c r="P1596" s="14">
        <x:f>IF(G1596="sell",M1596,-M1596)</x:f>
      </x:c>
      <x:c r="Q1596" s="14">
        <x:f>VLOOKUP(N1596,'Currency Rates'!$A$3:$C$32,3,0)</x:f>
      </x:c>
      <x:c r="R1596" s="0">
        <x:f>IF(A1596="SPUS",0,IF(A1596="FWD",0,P1596/Q1596))</x:f>
      </x:c>
    </x:row>
    <x:row r="1597" spans="1:19" x14ac:dyDescent="0.3">
      <x:c r="A1597" s="0">
        <x:f>'Historical Trades'!A1597</x:f>
      </x:c>
      <x:c r="B1597" s="0">
        <x:f>'Historical Trades'!B1597</x:f>
      </x:c>
      <x:c r="C1597" s="23">
        <x:f>'Historical Trades'!C1597</x:f>
      </x:c>
      <x:c r="D1597" s="0">
        <x:f>'Historical Trades'!D1597</x:f>
      </x:c>
      <x:c r="E1597" s="23">
        <x:f>'Historical Trades'!E1597</x:f>
      </x:c>
      <x:c r="F1597" s="0">
        <x:f>'Historical Trades'!F1597</x:f>
      </x:c>
      <x:c r="G1597" s="0">
        <x:f>'Historical Trades'!G1597</x:f>
      </x:c>
      <x:c r="H1597" s="0">
        <x:f>'Historical Trades'!H1597</x:f>
      </x:c>
      <x:c r="I1597" s="0">
        <x:f>'Historical Trades'!I1597</x:f>
      </x:c>
      <x:c r="J1597" s="0">
        <x:f>'Historical Trades'!J1597</x:f>
      </x:c>
      <x:c r="K1597" s="0">
        <x:f>'Historical Trades'!K1597</x:f>
      </x:c>
      <x:c r="L1597" s="0">
        <x:f>'Historical Trades'!L1597</x:f>
      </x:c>
      <x:c r="M1597" s="0">
        <x:f>'Historical Trades'!M1597</x:f>
      </x:c>
      <x:c r="N1597" s="0">
        <x:f>CLEAN('Historical Trades'!O1597)</x:f>
      </x:c>
      <x:c r="P1597" s="14">
        <x:f>IF(G1597="sell",M1597,-M1597)</x:f>
      </x:c>
      <x:c r="Q1597" s="14">
        <x:f>VLOOKUP(N1597,'Currency Rates'!$A$3:$C$32,3,0)</x:f>
      </x:c>
      <x:c r="R1597" s="0">
        <x:f>IF(A1597="SPUS",0,IF(A1597="FWD",0,P1597/Q1597))</x:f>
      </x:c>
    </x:row>
    <x:row r="1598" spans="1:19" x14ac:dyDescent="0.3">
      <x:c r="A1598" s="0">
        <x:f>'Historical Trades'!A1598</x:f>
      </x:c>
      <x:c r="B1598" s="0">
        <x:f>'Historical Trades'!B1598</x:f>
      </x:c>
      <x:c r="C1598" s="23">
        <x:f>'Historical Trades'!C1598</x:f>
      </x:c>
      <x:c r="D1598" s="0">
        <x:f>'Historical Trades'!D1598</x:f>
      </x:c>
      <x:c r="E1598" s="23">
        <x:f>'Historical Trades'!E1598</x:f>
      </x:c>
      <x:c r="F1598" s="0">
        <x:f>'Historical Trades'!F1598</x:f>
      </x:c>
      <x:c r="G1598" s="0">
        <x:f>'Historical Trades'!G1598</x:f>
      </x:c>
      <x:c r="H1598" s="0">
        <x:f>'Historical Trades'!H1598</x:f>
      </x:c>
      <x:c r="I1598" s="0">
        <x:f>'Historical Trades'!I1598</x:f>
      </x:c>
      <x:c r="J1598" s="0">
        <x:f>'Historical Trades'!J1598</x:f>
      </x:c>
      <x:c r="K1598" s="0">
        <x:f>'Historical Trades'!K1598</x:f>
      </x:c>
      <x:c r="L1598" s="0">
        <x:f>'Historical Trades'!L1598</x:f>
      </x:c>
      <x:c r="M1598" s="0">
        <x:f>'Historical Trades'!M1598</x:f>
      </x:c>
      <x:c r="N1598" s="0">
        <x:f>CLEAN('Historical Trades'!O1598)</x:f>
      </x:c>
      <x:c r="P1598" s="14">
        <x:f>IF(G1598="sell",M1598,-M1598)</x:f>
      </x:c>
      <x:c r="Q1598" s="14">
        <x:f>VLOOKUP(N1598,'Currency Rates'!$A$3:$C$32,3,0)</x:f>
      </x:c>
      <x:c r="R1598" s="0">
        <x:f>IF(A1598="SPUS",0,IF(A1598="FWD",0,P1598/Q1598))</x:f>
      </x:c>
    </x:row>
    <x:row r="1599" spans="1:19" x14ac:dyDescent="0.3">
      <x:c r="A1599" s="0">
        <x:f>'Historical Trades'!A1599</x:f>
      </x:c>
      <x:c r="B1599" s="0">
        <x:f>'Historical Trades'!B1599</x:f>
      </x:c>
      <x:c r="C1599" s="23">
        <x:f>'Historical Trades'!C1599</x:f>
      </x:c>
      <x:c r="D1599" s="0">
        <x:f>'Historical Trades'!D1599</x:f>
      </x:c>
      <x:c r="E1599" s="23">
        <x:f>'Historical Trades'!E1599</x:f>
      </x:c>
      <x:c r="F1599" s="0">
        <x:f>'Historical Trades'!F1599</x:f>
      </x:c>
      <x:c r="G1599" s="0">
        <x:f>'Historical Trades'!G1599</x:f>
      </x:c>
      <x:c r="H1599" s="0">
        <x:f>'Historical Trades'!H1599</x:f>
      </x:c>
      <x:c r="I1599" s="0">
        <x:f>'Historical Trades'!I1599</x:f>
      </x:c>
      <x:c r="J1599" s="0">
        <x:f>'Historical Trades'!J1599</x:f>
      </x:c>
      <x:c r="K1599" s="0">
        <x:f>'Historical Trades'!K1599</x:f>
      </x:c>
      <x:c r="L1599" s="0">
        <x:f>'Historical Trades'!L1599</x:f>
      </x:c>
      <x:c r="M1599" s="0">
        <x:f>'Historical Trades'!M1599</x:f>
      </x:c>
      <x:c r="N1599" s="0">
        <x:f>CLEAN('Historical Trades'!O1599)</x:f>
      </x:c>
      <x:c r="P1599" s="14">
        <x:f>IF(G1599="sell",M1599,-M1599)</x:f>
      </x:c>
      <x:c r="Q1599" s="14">
        <x:f>VLOOKUP(N1599,'Currency Rates'!$A$3:$C$32,3,0)</x:f>
      </x:c>
      <x:c r="R1599" s="0">
        <x:f>IF(A1599="SPUS",0,IF(A1599="FWD",0,P1599/Q1599))</x:f>
      </x:c>
    </x:row>
    <x:row r="1600" spans="1:19" x14ac:dyDescent="0.3">
      <x:c r="A1600" s="0">
        <x:f>'Historical Trades'!A1600</x:f>
      </x:c>
      <x:c r="B1600" s="0">
        <x:f>'Historical Trades'!B1600</x:f>
      </x:c>
      <x:c r="C1600" s="23">
        <x:f>'Historical Trades'!C1600</x:f>
      </x:c>
      <x:c r="D1600" s="0">
        <x:f>'Historical Trades'!D1600</x:f>
      </x:c>
      <x:c r="E1600" s="23">
        <x:f>'Historical Trades'!E1600</x:f>
      </x:c>
      <x:c r="F1600" s="0">
        <x:f>'Historical Trades'!F1600</x:f>
      </x:c>
      <x:c r="G1600" s="0">
        <x:f>'Historical Trades'!G1600</x:f>
      </x:c>
      <x:c r="H1600" s="0">
        <x:f>'Historical Trades'!H1600</x:f>
      </x:c>
      <x:c r="I1600" s="0">
        <x:f>'Historical Trades'!I1600</x:f>
      </x:c>
      <x:c r="J1600" s="0">
        <x:f>'Historical Trades'!J1600</x:f>
      </x:c>
      <x:c r="K1600" s="0">
        <x:f>'Historical Trades'!K1600</x:f>
      </x:c>
      <x:c r="L1600" s="0">
        <x:f>'Historical Trades'!L1600</x:f>
      </x:c>
      <x:c r="M1600" s="0">
        <x:f>'Historical Trades'!M1600</x:f>
      </x:c>
      <x:c r="N1600" s="0">
        <x:f>CLEAN('Historical Trades'!O1600)</x:f>
      </x:c>
      <x:c r="P1600" s="14">
        <x:f>IF(G1600="sell",M1600,-M1600)</x:f>
      </x:c>
      <x:c r="Q1600" s="14">
        <x:f>VLOOKUP(N1600,'Currency Rates'!$A$3:$C$32,3,0)</x:f>
      </x:c>
      <x:c r="R1600" s="0">
        <x:f>IF(A1600="SPUS",0,IF(A1600="FWD",0,P1600/Q1600))</x:f>
      </x:c>
    </x:row>
    <x:row r="1601" spans="1:19" x14ac:dyDescent="0.3">
      <x:c r="A1601" s="0">
        <x:f>'Historical Trades'!A1601</x:f>
      </x:c>
      <x:c r="B1601" s="0">
        <x:f>'Historical Trades'!B1601</x:f>
      </x:c>
      <x:c r="C1601" s="23">
        <x:f>'Historical Trades'!C1601</x:f>
      </x:c>
      <x:c r="D1601" s="0">
        <x:f>'Historical Trades'!D1601</x:f>
      </x:c>
      <x:c r="E1601" s="23">
        <x:f>'Historical Trades'!E1601</x:f>
      </x:c>
      <x:c r="F1601" s="0">
        <x:f>'Historical Trades'!F1601</x:f>
      </x:c>
      <x:c r="G1601" s="0">
        <x:f>'Historical Trades'!G1601</x:f>
      </x:c>
      <x:c r="H1601" s="0">
        <x:f>'Historical Trades'!H1601</x:f>
      </x:c>
      <x:c r="I1601" s="0">
        <x:f>'Historical Trades'!I1601</x:f>
      </x:c>
      <x:c r="J1601" s="0">
        <x:f>'Historical Trades'!J1601</x:f>
      </x:c>
      <x:c r="K1601" s="0">
        <x:f>'Historical Trades'!K1601</x:f>
      </x:c>
      <x:c r="L1601" s="0">
        <x:f>'Historical Trades'!L1601</x:f>
      </x:c>
      <x:c r="M1601" s="0">
        <x:f>'Historical Trades'!M1601</x:f>
      </x:c>
      <x:c r="N1601" s="0">
        <x:f>CLEAN('Historical Trades'!O1601)</x:f>
      </x:c>
      <x:c r="P1601" s="14">
        <x:f>IF(G1601="sell",M1601,-M1601)</x:f>
      </x:c>
      <x:c r="Q1601" s="14">
        <x:f>VLOOKUP(N1601,'Currency Rates'!$A$3:$C$32,3,0)</x:f>
      </x:c>
      <x:c r="R1601" s="0">
        <x:f>IF(A1601="SPUS",0,IF(A1601="FWD",0,P1601/Q1601))</x:f>
      </x:c>
    </x:row>
    <x:row r="1602" spans="1:19" x14ac:dyDescent="0.3">
      <x:c r="A1602" s="0">
        <x:f>'Historical Trades'!A1602</x:f>
      </x:c>
      <x:c r="B1602" s="0">
        <x:f>'Historical Trades'!B1602</x:f>
      </x:c>
      <x:c r="C1602" s="23">
        <x:f>'Historical Trades'!C1602</x:f>
      </x:c>
      <x:c r="D1602" s="0">
        <x:f>'Historical Trades'!D1602</x:f>
      </x:c>
      <x:c r="E1602" s="23">
        <x:f>'Historical Trades'!E1602</x:f>
      </x:c>
      <x:c r="F1602" s="0">
        <x:f>'Historical Trades'!F1602</x:f>
      </x:c>
      <x:c r="G1602" s="0">
        <x:f>'Historical Trades'!G1602</x:f>
      </x:c>
      <x:c r="H1602" s="0">
        <x:f>'Historical Trades'!H1602</x:f>
      </x:c>
      <x:c r="I1602" s="0">
        <x:f>'Historical Trades'!I1602</x:f>
      </x:c>
      <x:c r="J1602" s="0">
        <x:f>'Historical Trades'!J1602</x:f>
      </x:c>
      <x:c r="K1602" s="0">
        <x:f>'Historical Trades'!K1602</x:f>
      </x:c>
      <x:c r="L1602" s="0">
        <x:f>'Historical Trades'!L1602</x:f>
      </x:c>
      <x:c r="M1602" s="0">
        <x:f>'Historical Trades'!M1602</x:f>
      </x:c>
      <x:c r="N1602" s="0">
        <x:f>CLEAN('Historical Trades'!O1602)</x:f>
      </x:c>
      <x:c r="P1602" s="14">
        <x:f>IF(G1602="sell",M1602,-M1602)</x:f>
      </x:c>
      <x:c r="Q1602" s="14">
        <x:f>VLOOKUP(N1602,'Currency Rates'!$A$3:$C$32,3,0)</x:f>
      </x:c>
      <x:c r="R1602" s="0">
        <x:f>IF(A1602="SPUS",0,IF(A1602="FWD",0,P1602/Q1602))</x:f>
      </x:c>
    </x:row>
    <x:row r="1603" spans="1:19" x14ac:dyDescent="0.3">
      <x:c r="A1603" s="0">
        <x:f>'Historical Trades'!A1603</x:f>
      </x:c>
      <x:c r="B1603" s="0">
        <x:f>'Historical Trades'!B1603</x:f>
      </x:c>
      <x:c r="C1603" s="23">
        <x:f>'Historical Trades'!C1603</x:f>
      </x:c>
      <x:c r="D1603" s="0">
        <x:f>'Historical Trades'!D1603</x:f>
      </x:c>
      <x:c r="E1603" s="23">
        <x:f>'Historical Trades'!E1603</x:f>
      </x:c>
      <x:c r="F1603" s="0">
        <x:f>'Historical Trades'!F1603</x:f>
      </x:c>
      <x:c r="G1603" s="0">
        <x:f>'Historical Trades'!G1603</x:f>
      </x:c>
      <x:c r="H1603" s="0">
        <x:f>'Historical Trades'!H1603</x:f>
      </x:c>
      <x:c r="I1603" s="0">
        <x:f>'Historical Trades'!I1603</x:f>
      </x:c>
      <x:c r="J1603" s="0">
        <x:f>'Historical Trades'!J1603</x:f>
      </x:c>
      <x:c r="K1603" s="0">
        <x:f>'Historical Trades'!K1603</x:f>
      </x:c>
      <x:c r="L1603" s="0">
        <x:f>'Historical Trades'!L1603</x:f>
      </x:c>
      <x:c r="M1603" s="0">
        <x:f>'Historical Trades'!M1603</x:f>
      </x:c>
      <x:c r="N1603" s="0">
        <x:f>CLEAN('Historical Trades'!O1603)</x:f>
      </x:c>
      <x:c r="P1603" s="14">
        <x:f>IF(G1603="sell",M1603,-M1603)</x:f>
      </x:c>
      <x:c r="Q1603" s="14">
        <x:f>VLOOKUP(N1603,'Currency Rates'!$A$3:$C$32,3,0)</x:f>
      </x:c>
      <x:c r="R1603" s="0">
        <x:f>IF(A1603="SPUS",0,IF(A1603="FWD",0,P1603/Q1603))</x:f>
      </x:c>
    </x:row>
    <x:row r="1604" spans="1:19" x14ac:dyDescent="0.3">
      <x:c r="A1604" s="0">
        <x:f>'Historical Trades'!A1604</x:f>
      </x:c>
      <x:c r="B1604" s="0">
        <x:f>'Historical Trades'!B1604</x:f>
      </x:c>
      <x:c r="C1604" s="23">
        <x:f>'Historical Trades'!C1604</x:f>
      </x:c>
      <x:c r="D1604" s="0">
        <x:f>'Historical Trades'!D1604</x:f>
      </x:c>
      <x:c r="E1604" s="23">
        <x:f>'Historical Trades'!E1604</x:f>
      </x:c>
      <x:c r="F1604" s="0">
        <x:f>'Historical Trades'!F1604</x:f>
      </x:c>
      <x:c r="G1604" s="0">
        <x:f>'Historical Trades'!G1604</x:f>
      </x:c>
      <x:c r="H1604" s="0">
        <x:f>'Historical Trades'!H1604</x:f>
      </x:c>
      <x:c r="I1604" s="0">
        <x:f>'Historical Trades'!I1604</x:f>
      </x:c>
      <x:c r="J1604" s="0">
        <x:f>'Historical Trades'!J1604</x:f>
      </x:c>
      <x:c r="K1604" s="0">
        <x:f>'Historical Trades'!K1604</x:f>
      </x:c>
      <x:c r="L1604" s="0">
        <x:f>'Historical Trades'!L1604</x:f>
      </x:c>
      <x:c r="M1604" s="0">
        <x:f>'Historical Trades'!M1604</x:f>
      </x:c>
      <x:c r="N1604" s="0">
        <x:f>CLEAN('Historical Trades'!O1604)</x:f>
      </x:c>
      <x:c r="P1604" s="14">
        <x:f>IF(G1604="sell",M1604,-M1604)</x:f>
      </x:c>
      <x:c r="Q1604" s="14">
        <x:f>VLOOKUP(N1604,'Currency Rates'!$A$3:$C$32,3,0)</x:f>
      </x:c>
      <x:c r="R1604" s="0">
        <x:f>IF(A1604="SPUS",0,IF(A1604="FWD",0,P1604/Q1604))</x:f>
      </x:c>
    </x:row>
    <x:row r="1605" spans="1:19" x14ac:dyDescent="0.3">
      <x:c r="A1605" s="0">
        <x:f>'Historical Trades'!A1605</x:f>
      </x:c>
      <x:c r="B1605" s="0">
        <x:f>'Historical Trades'!B1605</x:f>
      </x:c>
      <x:c r="C1605" s="23">
        <x:f>'Historical Trades'!C1605</x:f>
      </x:c>
      <x:c r="D1605" s="0">
        <x:f>'Historical Trades'!D1605</x:f>
      </x:c>
      <x:c r="E1605" s="23">
        <x:f>'Historical Trades'!E1605</x:f>
      </x:c>
      <x:c r="F1605" s="0">
        <x:f>'Historical Trades'!F1605</x:f>
      </x:c>
      <x:c r="G1605" s="0">
        <x:f>'Historical Trades'!G1605</x:f>
      </x:c>
      <x:c r="H1605" s="0">
        <x:f>'Historical Trades'!H1605</x:f>
      </x:c>
      <x:c r="I1605" s="0">
        <x:f>'Historical Trades'!I1605</x:f>
      </x:c>
      <x:c r="J1605" s="0">
        <x:f>'Historical Trades'!J1605</x:f>
      </x:c>
      <x:c r="K1605" s="0">
        <x:f>'Historical Trades'!K1605</x:f>
      </x:c>
      <x:c r="L1605" s="0">
        <x:f>'Historical Trades'!L1605</x:f>
      </x:c>
      <x:c r="M1605" s="0">
        <x:f>'Historical Trades'!M1605</x:f>
      </x:c>
      <x:c r="N1605" s="0">
        <x:f>CLEAN('Historical Trades'!O1605)</x:f>
      </x:c>
      <x:c r="P1605" s="14">
        <x:f>IF(G1605="sell",M1605,-M1605)</x:f>
      </x:c>
      <x:c r="Q1605" s="14">
        <x:f>VLOOKUP(N1605,'Currency Rates'!$A$3:$C$32,3,0)</x:f>
      </x:c>
      <x:c r="R1605" s="0">
        <x:f>IF(A1605="SPUS",0,IF(A1605="FWD",0,P1605/Q1605))</x:f>
      </x:c>
    </x:row>
    <x:row r="1606" spans="1:19" x14ac:dyDescent="0.3">
      <x:c r="A1606" s="0">
        <x:f>'Historical Trades'!A1606</x:f>
      </x:c>
      <x:c r="B1606" s="0">
        <x:f>'Historical Trades'!B1606</x:f>
      </x:c>
      <x:c r="C1606" s="23">
        <x:f>'Historical Trades'!C1606</x:f>
      </x:c>
      <x:c r="D1606" s="0">
        <x:f>'Historical Trades'!D1606</x:f>
      </x:c>
      <x:c r="E1606" s="23">
        <x:f>'Historical Trades'!E1606</x:f>
      </x:c>
      <x:c r="F1606" s="0">
        <x:f>'Historical Trades'!F1606</x:f>
      </x:c>
      <x:c r="G1606" s="0">
        <x:f>'Historical Trades'!G1606</x:f>
      </x:c>
      <x:c r="H1606" s="0">
        <x:f>'Historical Trades'!H1606</x:f>
      </x:c>
      <x:c r="I1606" s="0">
        <x:f>'Historical Trades'!I1606</x:f>
      </x:c>
      <x:c r="J1606" s="0">
        <x:f>'Historical Trades'!J1606</x:f>
      </x:c>
      <x:c r="K1606" s="0">
        <x:f>'Historical Trades'!K1606</x:f>
      </x:c>
      <x:c r="L1606" s="0">
        <x:f>'Historical Trades'!L1606</x:f>
      </x:c>
      <x:c r="M1606" s="0">
        <x:f>'Historical Trades'!M1606</x:f>
      </x:c>
      <x:c r="N1606" s="0">
        <x:f>CLEAN('Historical Trades'!O1606)</x:f>
      </x:c>
      <x:c r="P1606" s="14">
        <x:f>IF(G1606="sell",M1606,-M1606)</x:f>
      </x:c>
      <x:c r="Q1606" s="14">
        <x:f>VLOOKUP(N1606,'Currency Rates'!$A$3:$C$32,3,0)</x:f>
      </x:c>
      <x:c r="R1606" s="0">
        <x:f>IF(A1606="SPUS",0,IF(A1606="FWD",0,P1606/Q1606))</x:f>
      </x:c>
    </x:row>
    <x:row r="1607" spans="1:19" x14ac:dyDescent="0.3">
      <x:c r="A1607" s="0">
        <x:f>'Historical Trades'!A1607</x:f>
      </x:c>
      <x:c r="B1607" s="0">
        <x:f>'Historical Trades'!B1607</x:f>
      </x:c>
      <x:c r="C1607" s="23">
        <x:f>'Historical Trades'!C1607</x:f>
      </x:c>
      <x:c r="D1607" s="0">
        <x:f>'Historical Trades'!D1607</x:f>
      </x:c>
      <x:c r="E1607" s="23">
        <x:f>'Historical Trades'!E1607</x:f>
      </x:c>
      <x:c r="F1607" s="0">
        <x:f>'Historical Trades'!F1607</x:f>
      </x:c>
      <x:c r="G1607" s="0">
        <x:f>'Historical Trades'!G1607</x:f>
      </x:c>
      <x:c r="H1607" s="0">
        <x:f>'Historical Trades'!H1607</x:f>
      </x:c>
      <x:c r="I1607" s="0">
        <x:f>'Historical Trades'!I1607</x:f>
      </x:c>
      <x:c r="J1607" s="0">
        <x:f>'Historical Trades'!J1607</x:f>
      </x:c>
      <x:c r="K1607" s="0">
        <x:f>'Historical Trades'!K1607</x:f>
      </x:c>
      <x:c r="L1607" s="0">
        <x:f>'Historical Trades'!L1607</x:f>
      </x:c>
      <x:c r="M1607" s="0">
        <x:f>'Historical Trades'!M1607</x:f>
      </x:c>
      <x:c r="N1607" s="0">
        <x:f>CLEAN('Historical Trades'!O1607)</x:f>
      </x:c>
      <x:c r="P1607" s="14">
        <x:f>IF(G1607="sell",M1607,-M1607)</x:f>
      </x:c>
      <x:c r="Q1607" s="14">
        <x:f>VLOOKUP(N1607,'Currency Rates'!$A$3:$C$32,3,0)</x:f>
      </x:c>
      <x:c r="R1607" s="0">
        <x:f>IF(A1607="SPUS",0,IF(A1607="FWD",0,P1607/Q1607))</x:f>
      </x:c>
    </x:row>
    <x:row r="1608" spans="1:19" x14ac:dyDescent="0.3">
      <x:c r="A1608" s="0">
        <x:f>'Historical Trades'!A1608</x:f>
      </x:c>
      <x:c r="B1608" s="0">
        <x:f>'Historical Trades'!B1608</x:f>
      </x:c>
      <x:c r="C1608" s="23">
        <x:f>'Historical Trades'!C1608</x:f>
      </x:c>
      <x:c r="D1608" s="0">
        <x:f>'Historical Trades'!D1608</x:f>
      </x:c>
      <x:c r="E1608" s="23">
        <x:f>'Historical Trades'!E1608</x:f>
      </x:c>
      <x:c r="F1608" s="0">
        <x:f>'Historical Trades'!F1608</x:f>
      </x:c>
      <x:c r="G1608" s="0">
        <x:f>'Historical Trades'!G1608</x:f>
      </x:c>
      <x:c r="H1608" s="0">
        <x:f>'Historical Trades'!H1608</x:f>
      </x:c>
      <x:c r="I1608" s="0">
        <x:f>'Historical Trades'!I1608</x:f>
      </x:c>
      <x:c r="J1608" s="0">
        <x:f>'Historical Trades'!J1608</x:f>
      </x:c>
      <x:c r="K1608" s="0">
        <x:f>'Historical Trades'!K1608</x:f>
      </x:c>
      <x:c r="L1608" s="0">
        <x:f>'Historical Trades'!L1608</x:f>
      </x:c>
      <x:c r="M1608" s="0">
        <x:f>'Historical Trades'!M1608</x:f>
      </x:c>
      <x:c r="N1608" s="0">
        <x:f>CLEAN('Historical Trades'!O1608)</x:f>
      </x:c>
      <x:c r="P1608" s="14">
        <x:f>IF(G1608="sell",M1608,-M1608)</x:f>
      </x:c>
      <x:c r="Q1608" s="14">
        <x:f>VLOOKUP(N1608,'Currency Rates'!$A$3:$C$32,3,0)</x:f>
      </x:c>
      <x:c r="R1608" s="0">
        <x:f>IF(A1608="SPUS",0,IF(A1608="FWD",0,P1608/Q1608))</x:f>
      </x:c>
    </x:row>
    <x:row r="1609" spans="1:19" x14ac:dyDescent="0.3">
      <x:c r="A1609" s="0">
        <x:f>'Historical Trades'!A1609</x:f>
      </x:c>
      <x:c r="B1609" s="0">
        <x:f>'Historical Trades'!B1609</x:f>
      </x:c>
      <x:c r="C1609" s="23">
        <x:f>'Historical Trades'!C1609</x:f>
      </x:c>
      <x:c r="D1609" s="0">
        <x:f>'Historical Trades'!D1609</x:f>
      </x:c>
      <x:c r="E1609" s="23">
        <x:f>'Historical Trades'!E1609</x:f>
      </x:c>
      <x:c r="F1609" s="0">
        <x:f>'Historical Trades'!F1609</x:f>
      </x:c>
      <x:c r="G1609" s="0">
        <x:f>'Historical Trades'!G1609</x:f>
      </x:c>
      <x:c r="H1609" s="0">
        <x:f>'Historical Trades'!H1609</x:f>
      </x:c>
      <x:c r="I1609" s="0">
        <x:f>'Historical Trades'!I1609</x:f>
      </x:c>
      <x:c r="J1609" s="0">
        <x:f>'Historical Trades'!J1609</x:f>
      </x:c>
      <x:c r="K1609" s="0">
        <x:f>'Historical Trades'!K1609</x:f>
      </x:c>
      <x:c r="L1609" s="0">
        <x:f>'Historical Trades'!L1609</x:f>
      </x:c>
      <x:c r="M1609" s="0">
        <x:f>'Historical Trades'!M1609</x:f>
      </x:c>
      <x:c r="N1609" s="0">
        <x:f>CLEAN('Historical Trades'!O1609)</x:f>
      </x:c>
      <x:c r="P1609" s="14">
        <x:f>IF(G1609="sell",M1609,-M1609)</x:f>
      </x:c>
      <x:c r="Q1609" s="14">
        <x:f>VLOOKUP(N1609,'Currency Rates'!$A$3:$C$32,3,0)</x:f>
      </x:c>
      <x:c r="R1609" s="0">
        <x:f>IF(A1609="SPUS",0,IF(A1609="FWD",0,P1609/Q1609))</x:f>
      </x:c>
    </x:row>
    <x:row r="1610" spans="1:19" x14ac:dyDescent="0.3">
      <x:c r="A1610" s="0">
        <x:f>'Historical Trades'!A1610</x:f>
      </x:c>
      <x:c r="B1610" s="0">
        <x:f>'Historical Trades'!B1610</x:f>
      </x:c>
      <x:c r="C1610" s="23">
        <x:f>'Historical Trades'!C1610</x:f>
      </x:c>
      <x:c r="D1610" s="0">
        <x:f>'Historical Trades'!D1610</x:f>
      </x:c>
      <x:c r="E1610" s="23">
        <x:f>'Historical Trades'!E1610</x:f>
      </x:c>
      <x:c r="F1610" s="0">
        <x:f>'Historical Trades'!F1610</x:f>
      </x:c>
      <x:c r="G1610" s="0">
        <x:f>'Historical Trades'!G1610</x:f>
      </x:c>
      <x:c r="H1610" s="0">
        <x:f>'Historical Trades'!H1610</x:f>
      </x:c>
      <x:c r="I1610" s="0">
        <x:f>'Historical Trades'!I1610</x:f>
      </x:c>
      <x:c r="J1610" s="0">
        <x:f>'Historical Trades'!J1610</x:f>
      </x:c>
      <x:c r="K1610" s="0">
        <x:f>'Historical Trades'!K1610</x:f>
      </x:c>
      <x:c r="L1610" s="0">
        <x:f>'Historical Trades'!L1610</x:f>
      </x:c>
      <x:c r="M1610" s="0">
        <x:f>'Historical Trades'!M1610</x:f>
      </x:c>
      <x:c r="N1610" s="0">
        <x:f>CLEAN('Historical Trades'!O1610)</x:f>
      </x:c>
      <x:c r="P1610" s="14">
        <x:f>IF(G1610="sell",M1610,-M1610)</x:f>
      </x:c>
      <x:c r="Q1610" s="14">
        <x:f>VLOOKUP(N1610,'Currency Rates'!$A$3:$C$32,3,0)</x:f>
      </x:c>
      <x:c r="R1610" s="0">
        <x:f>IF(A1610="SPUS",0,IF(A1610="FWD",0,P1610/Q1610))</x:f>
      </x:c>
    </x:row>
    <x:row r="1611" spans="1:19" x14ac:dyDescent="0.3">
      <x:c r="A1611" s="0">
        <x:f>'Historical Trades'!A1611</x:f>
      </x:c>
      <x:c r="B1611" s="0">
        <x:f>'Historical Trades'!B1611</x:f>
      </x:c>
      <x:c r="C1611" s="23">
        <x:f>'Historical Trades'!C1611</x:f>
      </x:c>
      <x:c r="D1611" s="0">
        <x:f>'Historical Trades'!D1611</x:f>
      </x:c>
      <x:c r="E1611" s="23">
        <x:f>'Historical Trades'!E1611</x:f>
      </x:c>
      <x:c r="F1611" s="0">
        <x:f>'Historical Trades'!F1611</x:f>
      </x:c>
      <x:c r="G1611" s="0">
        <x:f>'Historical Trades'!G1611</x:f>
      </x:c>
      <x:c r="H1611" s="0">
        <x:f>'Historical Trades'!H1611</x:f>
      </x:c>
      <x:c r="I1611" s="0">
        <x:f>'Historical Trades'!I1611</x:f>
      </x:c>
      <x:c r="J1611" s="0">
        <x:f>'Historical Trades'!J1611</x:f>
      </x:c>
      <x:c r="K1611" s="0">
        <x:f>'Historical Trades'!K1611</x:f>
      </x:c>
      <x:c r="L1611" s="0">
        <x:f>'Historical Trades'!L1611</x:f>
      </x:c>
      <x:c r="M1611" s="0">
        <x:f>'Historical Trades'!M1611</x:f>
      </x:c>
      <x:c r="N1611" s="0">
        <x:f>CLEAN('Historical Trades'!O1611)</x:f>
      </x:c>
      <x:c r="P1611" s="14">
        <x:f>IF(G1611="sell",M1611,-M1611)</x:f>
      </x:c>
      <x:c r="Q1611" s="14">
        <x:f>VLOOKUP(N1611,'Currency Rates'!$A$3:$C$32,3,0)</x:f>
      </x:c>
      <x:c r="R1611" s="0">
        <x:f>IF(A1611="SPUS",0,IF(A1611="FWD",0,P1611/Q1611))</x:f>
      </x:c>
    </x:row>
    <x:row r="1612" spans="1:19" x14ac:dyDescent="0.3">
      <x:c r="A1612" s="0">
        <x:f>'Historical Trades'!A1612</x:f>
      </x:c>
      <x:c r="B1612" s="0">
        <x:f>'Historical Trades'!B1612</x:f>
      </x:c>
      <x:c r="C1612" s="23">
        <x:f>'Historical Trades'!C1612</x:f>
      </x:c>
      <x:c r="D1612" s="0">
        <x:f>'Historical Trades'!D1612</x:f>
      </x:c>
      <x:c r="E1612" s="23">
        <x:f>'Historical Trades'!E1612</x:f>
      </x:c>
      <x:c r="F1612" s="0">
        <x:f>'Historical Trades'!F1612</x:f>
      </x:c>
      <x:c r="G1612" s="0">
        <x:f>'Historical Trades'!G1612</x:f>
      </x:c>
      <x:c r="H1612" s="0">
        <x:f>'Historical Trades'!H1612</x:f>
      </x:c>
      <x:c r="I1612" s="0">
        <x:f>'Historical Trades'!I1612</x:f>
      </x:c>
      <x:c r="J1612" s="0">
        <x:f>'Historical Trades'!J1612</x:f>
      </x:c>
      <x:c r="K1612" s="0">
        <x:f>'Historical Trades'!K1612</x:f>
      </x:c>
      <x:c r="L1612" s="0">
        <x:f>'Historical Trades'!L1612</x:f>
      </x:c>
      <x:c r="M1612" s="0">
        <x:f>'Historical Trades'!M1612</x:f>
      </x:c>
      <x:c r="N1612" s="0">
        <x:f>CLEAN('Historical Trades'!O1612)</x:f>
      </x:c>
      <x:c r="P1612" s="14">
        <x:f>IF(G1612="sell",M1612,-M1612)</x:f>
      </x:c>
      <x:c r="Q1612" s="14">
        <x:f>VLOOKUP(N1612,'Currency Rates'!$A$3:$C$32,3,0)</x:f>
      </x:c>
      <x:c r="R1612" s="0">
        <x:f>IF(A1612="SPUS",0,IF(A1612="FWD",0,P1612/Q1612))</x:f>
      </x:c>
    </x:row>
    <x:row r="1613" spans="1:19" x14ac:dyDescent="0.3">
      <x:c r="A1613" s="0">
        <x:f>'Historical Trades'!A1613</x:f>
      </x:c>
      <x:c r="B1613" s="0">
        <x:f>'Historical Trades'!B1613</x:f>
      </x:c>
      <x:c r="C1613" s="23">
        <x:f>'Historical Trades'!C1613</x:f>
      </x:c>
      <x:c r="D1613" s="0">
        <x:f>'Historical Trades'!D1613</x:f>
      </x:c>
      <x:c r="E1613" s="23">
        <x:f>'Historical Trades'!E1613</x:f>
      </x:c>
      <x:c r="F1613" s="0">
        <x:f>'Historical Trades'!F1613</x:f>
      </x:c>
      <x:c r="G1613" s="0">
        <x:f>'Historical Trades'!G1613</x:f>
      </x:c>
      <x:c r="H1613" s="0">
        <x:f>'Historical Trades'!H1613</x:f>
      </x:c>
      <x:c r="I1613" s="0">
        <x:f>'Historical Trades'!I1613</x:f>
      </x:c>
      <x:c r="J1613" s="0">
        <x:f>'Historical Trades'!J1613</x:f>
      </x:c>
      <x:c r="K1613" s="0">
        <x:f>'Historical Trades'!K1613</x:f>
      </x:c>
      <x:c r="L1613" s="0">
        <x:f>'Historical Trades'!L1613</x:f>
      </x:c>
      <x:c r="M1613" s="0">
        <x:f>'Historical Trades'!M1613</x:f>
      </x:c>
      <x:c r="N1613" s="0">
        <x:f>CLEAN('Historical Trades'!O1613)</x:f>
      </x:c>
      <x:c r="P1613" s="14">
        <x:f>IF(G1613="sell",M1613,-M1613)</x:f>
      </x:c>
      <x:c r="Q1613" s="14">
        <x:f>VLOOKUP(N1613,'Currency Rates'!$A$3:$C$32,3,0)</x:f>
      </x:c>
      <x:c r="R1613" s="0">
        <x:f>IF(A1613="SPUS",0,IF(A1613="FWD",0,P1613/Q1613))</x:f>
      </x:c>
    </x:row>
    <x:row r="1614" spans="1:19" x14ac:dyDescent="0.3">
      <x:c r="A1614" s="0">
        <x:f>'Historical Trades'!A1614</x:f>
      </x:c>
      <x:c r="B1614" s="0">
        <x:f>'Historical Trades'!B1614</x:f>
      </x:c>
      <x:c r="C1614" s="23">
        <x:f>'Historical Trades'!C1614</x:f>
      </x:c>
      <x:c r="D1614" s="0">
        <x:f>'Historical Trades'!D1614</x:f>
      </x:c>
      <x:c r="E1614" s="23">
        <x:f>'Historical Trades'!E1614</x:f>
      </x:c>
      <x:c r="F1614" s="0">
        <x:f>'Historical Trades'!F1614</x:f>
      </x:c>
      <x:c r="G1614" s="0">
        <x:f>'Historical Trades'!G1614</x:f>
      </x:c>
      <x:c r="H1614" s="0">
        <x:f>'Historical Trades'!H1614</x:f>
      </x:c>
      <x:c r="I1614" s="0">
        <x:f>'Historical Trades'!I1614</x:f>
      </x:c>
      <x:c r="J1614" s="0">
        <x:f>'Historical Trades'!J1614</x:f>
      </x:c>
      <x:c r="K1614" s="0">
        <x:f>'Historical Trades'!K1614</x:f>
      </x:c>
      <x:c r="L1614" s="0">
        <x:f>'Historical Trades'!L1614</x:f>
      </x:c>
      <x:c r="M1614" s="0">
        <x:f>'Historical Trades'!M1614</x:f>
      </x:c>
      <x:c r="N1614" s="0">
        <x:f>CLEAN('Historical Trades'!O1614)</x:f>
      </x:c>
      <x:c r="P1614" s="14">
        <x:f>IF(G1614="sell",M1614,-M1614)</x:f>
      </x:c>
      <x:c r="Q1614" s="14">
        <x:f>VLOOKUP(N1614,'Currency Rates'!$A$3:$C$32,3,0)</x:f>
      </x:c>
      <x:c r="R1614" s="0">
        <x:f>IF(A1614="SPUS",0,IF(A1614="FWD",0,P1614/Q1614))</x:f>
      </x:c>
    </x:row>
    <x:row r="1615" spans="1:19" x14ac:dyDescent="0.3">
      <x:c r="A1615" s="0">
        <x:f>'Historical Trades'!A1615</x:f>
      </x:c>
      <x:c r="B1615" s="0">
        <x:f>'Historical Trades'!B1615</x:f>
      </x:c>
      <x:c r="C1615" s="23">
        <x:f>'Historical Trades'!C1615</x:f>
      </x:c>
      <x:c r="D1615" s="0">
        <x:f>'Historical Trades'!D1615</x:f>
      </x:c>
      <x:c r="E1615" s="23">
        <x:f>'Historical Trades'!E1615</x:f>
      </x:c>
      <x:c r="F1615" s="0">
        <x:f>'Historical Trades'!F1615</x:f>
      </x:c>
      <x:c r="G1615" s="0">
        <x:f>'Historical Trades'!G1615</x:f>
      </x:c>
      <x:c r="H1615" s="0">
        <x:f>'Historical Trades'!H1615</x:f>
      </x:c>
      <x:c r="I1615" s="0">
        <x:f>'Historical Trades'!I1615</x:f>
      </x:c>
      <x:c r="J1615" s="0">
        <x:f>'Historical Trades'!J1615</x:f>
      </x:c>
      <x:c r="K1615" s="0">
        <x:f>'Historical Trades'!K1615</x:f>
      </x:c>
      <x:c r="L1615" s="0">
        <x:f>'Historical Trades'!L1615</x:f>
      </x:c>
      <x:c r="M1615" s="0">
        <x:f>'Historical Trades'!M1615</x:f>
      </x:c>
      <x:c r="N1615" s="0">
        <x:f>CLEAN('Historical Trades'!O1615)</x:f>
      </x:c>
      <x:c r="P1615" s="14">
        <x:f>IF(G1615="sell",M1615,-M1615)</x:f>
      </x:c>
      <x:c r="Q1615" s="14">
        <x:f>VLOOKUP(N1615,'Currency Rates'!$A$3:$C$32,3,0)</x:f>
      </x:c>
      <x:c r="R1615" s="0">
        <x:f>IF(A1615="SPUS",0,IF(A1615="FWD",0,P1615/Q1615))</x:f>
      </x:c>
    </x:row>
    <x:row r="1616" spans="1:19" x14ac:dyDescent="0.3">
      <x:c r="A1616" s="0">
        <x:f>'Historical Trades'!A1616</x:f>
      </x:c>
      <x:c r="B1616" s="0">
        <x:f>'Historical Trades'!B1616</x:f>
      </x:c>
      <x:c r="C1616" s="23">
        <x:f>'Historical Trades'!C1616</x:f>
      </x:c>
      <x:c r="D1616" s="0">
        <x:f>'Historical Trades'!D1616</x:f>
      </x:c>
      <x:c r="E1616" s="23">
        <x:f>'Historical Trades'!E1616</x:f>
      </x:c>
      <x:c r="F1616" s="0">
        <x:f>'Historical Trades'!F1616</x:f>
      </x:c>
      <x:c r="G1616" s="0">
        <x:f>'Historical Trades'!G1616</x:f>
      </x:c>
      <x:c r="H1616" s="0">
        <x:f>'Historical Trades'!H1616</x:f>
      </x:c>
      <x:c r="I1616" s="0">
        <x:f>'Historical Trades'!I1616</x:f>
      </x:c>
      <x:c r="J1616" s="0">
        <x:f>'Historical Trades'!J1616</x:f>
      </x:c>
      <x:c r="K1616" s="0">
        <x:f>'Historical Trades'!K1616</x:f>
      </x:c>
      <x:c r="L1616" s="0">
        <x:f>'Historical Trades'!L1616</x:f>
      </x:c>
      <x:c r="M1616" s="0">
        <x:f>'Historical Trades'!M1616</x:f>
      </x:c>
      <x:c r="N1616" s="0">
        <x:f>CLEAN('Historical Trades'!O1616)</x:f>
      </x:c>
      <x:c r="P1616" s="14">
        <x:f>IF(G1616="sell",M1616,-M1616)</x:f>
      </x:c>
      <x:c r="Q1616" s="14">
        <x:f>VLOOKUP(N1616,'Currency Rates'!$A$3:$C$32,3,0)</x:f>
      </x:c>
      <x:c r="R1616" s="0">
        <x:f>IF(A1616="SPUS",0,IF(A1616="FWD",0,P1616/Q1616))</x:f>
      </x:c>
    </x:row>
    <x:row r="1617" spans="1:19" x14ac:dyDescent="0.3">
      <x:c r="A1617" s="0">
        <x:f>'Historical Trades'!A1617</x:f>
      </x:c>
      <x:c r="B1617" s="0">
        <x:f>'Historical Trades'!B1617</x:f>
      </x:c>
      <x:c r="C1617" s="23">
        <x:f>'Historical Trades'!C1617</x:f>
      </x:c>
      <x:c r="D1617" s="0">
        <x:f>'Historical Trades'!D1617</x:f>
      </x:c>
      <x:c r="E1617" s="23">
        <x:f>'Historical Trades'!E1617</x:f>
      </x:c>
      <x:c r="F1617" s="0">
        <x:f>'Historical Trades'!F1617</x:f>
      </x:c>
      <x:c r="G1617" s="0">
        <x:f>'Historical Trades'!G1617</x:f>
      </x:c>
      <x:c r="H1617" s="0">
        <x:f>'Historical Trades'!H1617</x:f>
      </x:c>
      <x:c r="I1617" s="0">
        <x:f>'Historical Trades'!I1617</x:f>
      </x:c>
      <x:c r="J1617" s="0">
        <x:f>'Historical Trades'!J1617</x:f>
      </x:c>
      <x:c r="K1617" s="0">
        <x:f>'Historical Trades'!K1617</x:f>
      </x:c>
      <x:c r="L1617" s="0">
        <x:f>'Historical Trades'!L1617</x:f>
      </x:c>
      <x:c r="M1617" s="0">
        <x:f>'Historical Trades'!M1617</x:f>
      </x:c>
      <x:c r="N1617" s="0">
        <x:f>CLEAN('Historical Trades'!O1617)</x:f>
      </x:c>
      <x:c r="P1617" s="14">
        <x:f>IF(G1617="sell",M1617,-M1617)</x:f>
      </x:c>
      <x:c r="Q1617" s="14">
        <x:f>VLOOKUP(N1617,'Currency Rates'!$A$3:$C$32,3,0)</x:f>
      </x:c>
      <x:c r="R1617" s="0">
        <x:f>IF(A1617="SPUS",0,IF(A1617="FWD",0,P1617/Q1617))</x:f>
      </x:c>
    </x:row>
    <x:row r="1618" spans="1:19" x14ac:dyDescent="0.3">
      <x:c r="A1618" s="0">
        <x:f>'Historical Trades'!A1618</x:f>
      </x:c>
      <x:c r="B1618" s="0">
        <x:f>'Historical Trades'!B1618</x:f>
      </x:c>
      <x:c r="C1618" s="23">
        <x:f>'Historical Trades'!C1618</x:f>
      </x:c>
      <x:c r="D1618" s="0">
        <x:f>'Historical Trades'!D1618</x:f>
      </x:c>
      <x:c r="E1618" s="23">
        <x:f>'Historical Trades'!E1618</x:f>
      </x:c>
      <x:c r="F1618" s="0">
        <x:f>'Historical Trades'!F1618</x:f>
      </x:c>
      <x:c r="G1618" s="0">
        <x:f>'Historical Trades'!G1618</x:f>
      </x:c>
      <x:c r="H1618" s="0">
        <x:f>'Historical Trades'!H1618</x:f>
      </x:c>
      <x:c r="I1618" s="0">
        <x:f>'Historical Trades'!I1618</x:f>
      </x:c>
      <x:c r="J1618" s="0">
        <x:f>'Historical Trades'!J1618</x:f>
      </x:c>
      <x:c r="K1618" s="0">
        <x:f>'Historical Trades'!K1618</x:f>
      </x:c>
      <x:c r="L1618" s="0">
        <x:f>'Historical Trades'!L1618</x:f>
      </x:c>
      <x:c r="M1618" s="0">
        <x:f>'Historical Trades'!M1618</x:f>
      </x:c>
      <x:c r="N1618" s="0">
        <x:f>CLEAN('Historical Trades'!O1618)</x:f>
      </x:c>
      <x:c r="P1618" s="14">
        <x:f>IF(G1618="sell",M1618,-M1618)</x:f>
      </x:c>
      <x:c r="Q1618" s="14">
        <x:f>VLOOKUP(N1618,'Currency Rates'!$A$3:$C$32,3,0)</x:f>
      </x:c>
      <x:c r="R1618" s="0">
        <x:f>IF(A1618="SPUS",0,IF(A1618="FWD",0,P1618/Q1618))</x:f>
      </x:c>
    </x:row>
    <x:row r="1619" spans="1:19" x14ac:dyDescent="0.3">
      <x:c r="A1619" s="0">
        <x:f>'Historical Trades'!A1619</x:f>
      </x:c>
      <x:c r="B1619" s="0">
        <x:f>'Historical Trades'!B1619</x:f>
      </x:c>
      <x:c r="C1619" s="23">
        <x:f>'Historical Trades'!C1619</x:f>
      </x:c>
      <x:c r="D1619" s="0">
        <x:f>'Historical Trades'!D1619</x:f>
      </x:c>
      <x:c r="E1619" s="23">
        <x:f>'Historical Trades'!E1619</x:f>
      </x:c>
      <x:c r="F1619" s="0">
        <x:f>'Historical Trades'!F1619</x:f>
      </x:c>
      <x:c r="G1619" s="0">
        <x:f>'Historical Trades'!G1619</x:f>
      </x:c>
      <x:c r="H1619" s="0">
        <x:f>'Historical Trades'!H1619</x:f>
      </x:c>
      <x:c r="I1619" s="0">
        <x:f>'Historical Trades'!I1619</x:f>
      </x:c>
      <x:c r="J1619" s="0">
        <x:f>'Historical Trades'!J1619</x:f>
      </x:c>
      <x:c r="K1619" s="0">
        <x:f>'Historical Trades'!K1619</x:f>
      </x:c>
      <x:c r="L1619" s="0">
        <x:f>'Historical Trades'!L1619</x:f>
      </x:c>
      <x:c r="M1619" s="0">
        <x:f>'Historical Trades'!M1619</x:f>
      </x:c>
      <x:c r="N1619" s="0">
        <x:f>CLEAN('Historical Trades'!O1619)</x:f>
      </x:c>
      <x:c r="P1619" s="14">
        <x:f>IF(G1619="sell",M1619,-M1619)</x:f>
      </x:c>
      <x:c r="Q1619" s="14">
        <x:f>VLOOKUP(N1619,'Currency Rates'!$A$3:$C$32,3,0)</x:f>
      </x:c>
      <x:c r="R1619" s="0">
        <x:f>IF(A1619="SPUS",0,IF(A1619="FWD",0,P1619/Q1619))</x:f>
      </x:c>
    </x:row>
    <x:row r="1620" spans="1:19" x14ac:dyDescent="0.3">
      <x:c r="A1620" s="0">
        <x:f>'Historical Trades'!A1620</x:f>
      </x:c>
      <x:c r="B1620" s="0">
        <x:f>'Historical Trades'!B1620</x:f>
      </x:c>
      <x:c r="C1620" s="23">
        <x:f>'Historical Trades'!C1620</x:f>
      </x:c>
      <x:c r="D1620" s="0">
        <x:f>'Historical Trades'!D1620</x:f>
      </x:c>
      <x:c r="E1620" s="23">
        <x:f>'Historical Trades'!E1620</x:f>
      </x:c>
      <x:c r="F1620" s="0">
        <x:f>'Historical Trades'!F1620</x:f>
      </x:c>
      <x:c r="G1620" s="0">
        <x:f>'Historical Trades'!G1620</x:f>
      </x:c>
      <x:c r="H1620" s="0">
        <x:f>'Historical Trades'!H1620</x:f>
      </x:c>
      <x:c r="I1620" s="0">
        <x:f>'Historical Trades'!I1620</x:f>
      </x:c>
      <x:c r="J1620" s="0">
        <x:f>'Historical Trades'!J1620</x:f>
      </x:c>
      <x:c r="K1620" s="0">
        <x:f>'Historical Trades'!K1620</x:f>
      </x:c>
      <x:c r="L1620" s="0">
        <x:f>'Historical Trades'!L1620</x:f>
      </x:c>
      <x:c r="M1620" s="0">
        <x:f>'Historical Trades'!M1620</x:f>
      </x:c>
      <x:c r="N1620" s="0">
        <x:f>CLEAN('Historical Trades'!O1620)</x:f>
      </x:c>
      <x:c r="P1620" s="14">
        <x:f>IF(G1620="sell",M1620,-M1620)</x:f>
      </x:c>
      <x:c r="Q1620" s="14">
        <x:f>VLOOKUP(N1620,'Currency Rates'!$A$3:$C$32,3,0)</x:f>
      </x:c>
      <x:c r="R1620" s="0">
        <x:f>IF(A1620="SPUS",0,IF(A1620="FWD",0,P1620/Q1620))</x:f>
      </x:c>
    </x:row>
    <x:row r="1621" spans="1:19" x14ac:dyDescent="0.3">
      <x:c r="A1621" s="0">
        <x:f>'Historical Trades'!A1621</x:f>
      </x:c>
      <x:c r="B1621" s="0">
        <x:f>'Historical Trades'!B1621</x:f>
      </x:c>
      <x:c r="C1621" s="23">
        <x:f>'Historical Trades'!C1621</x:f>
      </x:c>
      <x:c r="D1621" s="0">
        <x:f>'Historical Trades'!D1621</x:f>
      </x:c>
      <x:c r="E1621" s="23">
        <x:f>'Historical Trades'!E1621</x:f>
      </x:c>
      <x:c r="F1621" s="0">
        <x:f>'Historical Trades'!F1621</x:f>
      </x:c>
      <x:c r="G1621" s="0">
        <x:f>'Historical Trades'!G1621</x:f>
      </x:c>
      <x:c r="H1621" s="0">
        <x:f>'Historical Trades'!H1621</x:f>
      </x:c>
      <x:c r="I1621" s="0">
        <x:f>'Historical Trades'!I1621</x:f>
      </x:c>
      <x:c r="J1621" s="0">
        <x:f>'Historical Trades'!J1621</x:f>
      </x:c>
      <x:c r="K1621" s="0">
        <x:f>'Historical Trades'!K1621</x:f>
      </x:c>
      <x:c r="L1621" s="0">
        <x:f>'Historical Trades'!L1621</x:f>
      </x:c>
      <x:c r="M1621" s="0">
        <x:f>'Historical Trades'!M1621</x:f>
      </x:c>
      <x:c r="N1621" s="0">
        <x:f>CLEAN('Historical Trades'!O1621)</x:f>
      </x:c>
      <x:c r="P1621" s="14">
        <x:f>IF(G1621="sell",M1621,-M1621)</x:f>
      </x:c>
      <x:c r="Q1621" s="14">
        <x:f>VLOOKUP(N1621,'Currency Rates'!$A$3:$C$32,3,0)</x:f>
      </x:c>
      <x:c r="R1621" s="0">
        <x:f>IF(A1621="SPUS",0,IF(A1621="FWD",0,P1621/Q1621))</x:f>
      </x:c>
    </x:row>
    <x:row r="1622" spans="1:19" x14ac:dyDescent="0.3">
      <x:c r="A1622" s="0">
        <x:f>'Historical Trades'!A1622</x:f>
      </x:c>
      <x:c r="B1622" s="0">
        <x:f>'Historical Trades'!B1622</x:f>
      </x:c>
      <x:c r="C1622" s="23">
        <x:f>'Historical Trades'!C1622</x:f>
      </x:c>
      <x:c r="D1622" s="0">
        <x:f>'Historical Trades'!D1622</x:f>
      </x:c>
      <x:c r="E1622" s="23">
        <x:f>'Historical Trades'!E1622</x:f>
      </x:c>
      <x:c r="F1622" s="0">
        <x:f>'Historical Trades'!F1622</x:f>
      </x:c>
      <x:c r="G1622" s="0">
        <x:f>'Historical Trades'!G1622</x:f>
      </x:c>
      <x:c r="H1622" s="0">
        <x:f>'Historical Trades'!H1622</x:f>
      </x:c>
      <x:c r="I1622" s="0">
        <x:f>'Historical Trades'!I1622</x:f>
      </x:c>
      <x:c r="J1622" s="0">
        <x:f>'Historical Trades'!J1622</x:f>
      </x:c>
      <x:c r="K1622" s="0">
        <x:f>'Historical Trades'!K1622</x:f>
      </x:c>
      <x:c r="L1622" s="0">
        <x:f>'Historical Trades'!L1622</x:f>
      </x:c>
      <x:c r="M1622" s="0">
        <x:f>'Historical Trades'!M1622</x:f>
      </x:c>
      <x:c r="N1622" s="0">
        <x:f>CLEAN('Historical Trades'!O1622)</x:f>
      </x:c>
      <x:c r="P1622" s="14">
        <x:f>IF(G1622="sell",M1622,-M1622)</x:f>
      </x:c>
      <x:c r="Q1622" s="14">
        <x:f>VLOOKUP(N1622,'Currency Rates'!$A$3:$C$32,3,0)</x:f>
      </x:c>
      <x:c r="R1622" s="0">
        <x:f>IF(A1622="SPUS",0,IF(A1622="FWD",0,P1622/Q1622))</x:f>
      </x:c>
    </x:row>
    <x:row r="1623" spans="1:19" x14ac:dyDescent="0.3">
      <x:c r="A1623" s="0">
        <x:f>'Historical Trades'!A1623</x:f>
      </x:c>
      <x:c r="B1623" s="0">
        <x:f>'Historical Trades'!B1623</x:f>
      </x:c>
      <x:c r="C1623" s="23">
        <x:f>'Historical Trades'!C1623</x:f>
      </x:c>
      <x:c r="D1623" s="0">
        <x:f>'Historical Trades'!D1623</x:f>
      </x:c>
      <x:c r="E1623" s="23">
        <x:f>'Historical Trades'!E1623</x:f>
      </x:c>
      <x:c r="F1623" s="0">
        <x:f>'Historical Trades'!F1623</x:f>
      </x:c>
      <x:c r="G1623" s="0">
        <x:f>'Historical Trades'!G1623</x:f>
      </x:c>
      <x:c r="H1623" s="0">
        <x:f>'Historical Trades'!H1623</x:f>
      </x:c>
      <x:c r="I1623" s="0">
        <x:f>'Historical Trades'!I1623</x:f>
      </x:c>
      <x:c r="J1623" s="0">
        <x:f>'Historical Trades'!J1623</x:f>
      </x:c>
      <x:c r="K1623" s="0">
        <x:f>'Historical Trades'!K1623</x:f>
      </x:c>
      <x:c r="L1623" s="0">
        <x:f>'Historical Trades'!L1623</x:f>
      </x:c>
      <x:c r="M1623" s="0">
        <x:f>'Historical Trades'!M1623</x:f>
      </x:c>
      <x:c r="N1623" s="0">
        <x:f>CLEAN('Historical Trades'!O1623)</x:f>
      </x:c>
      <x:c r="P1623" s="14">
        <x:f>IF(G1623="sell",M1623,-M1623)</x:f>
      </x:c>
      <x:c r="Q1623" s="14">
        <x:f>VLOOKUP(N1623,'Currency Rates'!$A$3:$C$32,3,0)</x:f>
      </x:c>
      <x:c r="R1623" s="0">
        <x:f>IF(A1623="SPUS",0,IF(A1623="FWD",0,P1623/Q1623))</x:f>
      </x:c>
    </x:row>
    <x:row r="1624" spans="1:19" x14ac:dyDescent="0.3">
      <x:c r="A1624" s="0">
        <x:f>'Historical Trades'!A1624</x:f>
      </x:c>
      <x:c r="B1624" s="0">
        <x:f>'Historical Trades'!B1624</x:f>
      </x:c>
      <x:c r="C1624" s="23">
        <x:f>'Historical Trades'!C1624</x:f>
      </x:c>
      <x:c r="D1624" s="0">
        <x:f>'Historical Trades'!D1624</x:f>
      </x:c>
      <x:c r="E1624" s="23">
        <x:f>'Historical Trades'!E1624</x:f>
      </x:c>
      <x:c r="F1624" s="0">
        <x:f>'Historical Trades'!F1624</x:f>
      </x:c>
      <x:c r="G1624" s="0">
        <x:f>'Historical Trades'!G1624</x:f>
      </x:c>
      <x:c r="H1624" s="0">
        <x:f>'Historical Trades'!H1624</x:f>
      </x:c>
      <x:c r="I1624" s="0">
        <x:f>'Historical Trades'!I1624</x:f>
      </x:c>
      <x:c r="J1624" s="0">
        <x:f>'Historical Trades'!J1624</x:f>
      </x:c>
      <x:c r="K1624" s="0">
        <x:f>'Historical Trades'!K1624</x:f>
      </x:c>
      <x:c r="L1624" s="0">
        <x:f>'Historical Trades'!L1624</x:f>
      </x:c>
      <x:c r="M1624" s="0">
        <x:f>'Historical Trades'!M1624</x:f>
      </x:c>
      <x:c r="N1624" s="0">
        <x:f>CLEAN('Historical Trades'!O1624)</x:f>
      </x:c>
      <x:c r="P1624" s="14">
        <x:f>IF(G1624="sell",M1624,-M1624)</x:f>
      </x:c>
      <x:c r="Q1624" s="14">
        <x:f>VLOOKUP(N1624,'Currency Rates'!$A$3:$C$32,3,0)</x:f>
      </x:c>
      <x:c r="R1624" s="0">
        <x:f>IF(A1624="SPUS",0,IF(A1624="FWD",0,P1624/Q1624))</x:f>
      </x:c>
    </x:row>
    <x:row r="1625" spans="1:19" x14ac:dyDescent="0.3">
      <x:c r="A1625" s="0">
        <x:f>'Historical Trades'!A1625</x:f>
      </x:c>
      <x:c r="B1625" s="0">
        <x:f>'Historical Trades'!B1625</x:f>
      </x:c>
      <x:c r="C1625" s="23">
        <x:f>'Historical Trades'!C1625</x:f>
      </x:c>
      <x:c r="D1625" s="0">
        <x:f>'Historical Trades'!D1625</x:f>
      </x:c>
      <x:c r="E1625" s="23">
        <x:f>'Historical Trades'!E1625</x:f>
      </x:c>
      <x:c r="F1625" s="0">
        <x:f>'Historical Trades'!F1625</x:f>
      </x:c>
      <x:c r="G1625" s="0">
        <x:f>'Historical Trades'!G1625</x:f>
      </x:c>
      <x:c r="H1625" s="0">
        <x:f>'Historical Trades'!H1625</x:f>
      </x:c>
      <x:c r="I1625" s="0">
        <x:f>'Historical Trades'!I1625</x:f>
      </x:c>
      <x:c r="J1625" s="0">
        <x:f>'Historical Trades'!J1625</x:f>
      </x:c>
      <x:c r="K1625" s="0">
        <x:f>'Historical Trades'!K1625</x:f>
      </x:c>
      <x:c r="L1625" s="0">
        <x:f>'Historical Trades'!L1625</x:f>
      </x:c>
      <x:c r="M1625" s="0">
        <x:f>'Historical Trades'!M1625</x:f>
      </x:c>
      <x:c r="N1625" s="0">
        <x:f>CLEAN('Historical Trades'!O1625)</x:f>
      </x:c>
      <x:c r="P1625" s="14">
        <x:f>IF(G1625="sell",M1625,-M1625)</x:f>
      </x:c>
      <x:c r="Q1625" s="14">
        <x:f>VLOOKUP(N1625,'Currency Rates'!$A$3:$C$32,3,0)</x:f>
      </x:c>
      <x:c r="R1625" s="0">
        <x:f>IF(A1625="SPUS",0,IF(A1625="FWD",0,P1625/Q1625))</x:f>
      </x:c>
    </x:row>
    <x:row r="1626" spans="1:19" x14ac:dyDescent="0.3">
      <x:c r="A1626" s="0">
        <x:f>'Historical Trades'!A1626</x:f>
      </x:c>
      <x:c r="B1626" s="0">
        <x:f>'Historical Trades'!B1626</x:f>
      </x:c>
      <x:c r="C1626" s="23">
        <x:f>'Historical Trades'!C1626</x:f>
      </x:c>
      <x:c r="D1626" s="0">
        <x:f>'Historical Trades'!D1626</x:f>
      </x:c>
      <x:c r="E1626" s="23">
        <x:f>'Historical Trades'!E1626</x:f>
      </x:c>
      <x:c r="F1626" s="0">
        <x:f>'Historical Trades'!F1626</x:f>
      </x:c>
      <x:c r="G1626" s="0">
        <x:f>'Historical Trades'!G1626</x:f>
      </x:c>
      <x:c r="H1626" s="0">
        <x:f>'Historical Trades'!H1626</x:f>
      </x:c>
      <x:c r="I1626" s="0">
        <x:f>'Historical Trades'!I1626</x:f>
      </x:c>
      <x:c r="J1626" s="0">
        <x:f>'Historical Trades'!J1626</x:f>
      </x:c>
      <x:c r="K1626" s="0">
        <x:f>'Historical Trades'!K1626</x:f>
      </x:c>
      <x:c r="L1626" s="0">
        <x:f>'Historical Trades'!L1626</x:f>
      </x:c>
      <x:c r="M1626" s="0">
        <x:f>'Historical Trades'!M1626</x:f>
      </x:c>
      <x:c r="N1626" s="0">
        <x:f>CLEAN('Historical Trades'!O1626)</x:f>
      </x:c>
      <x:c r="P1626" s="14">
        <x:f>IF(G1626="sell",M1626,-M1626)</x:f>
      </x:c>
      <x:c r="Q1626" s="14">
        <x:f>VLOOKUP(N1626,'Currency Rates'!$A$3:$C$32,3,0)</x:f>
      </x:c>
      <x:c r="R1626" s="0">
        <x:f>IF(A1626="SPUS",0,IF(A1626="FWD",0,P1626/Q1626))</x:f>
      </x:c>
    </x:row>
    <x:row r="1627" spans="1:19" x14ac:dyDescent="0.3">
      <x:c r="A1627" s="0">
        <x:f>'Historical Trades'!A1627</x:f>
      </x:c>
      <x:c r="B1627" s="0">
        <x:f>'Historical Trades'!B1627</x:f>
      </x:c>
      <x:c r="C1627" s="23">
        <x:f>'Historical Trades'!C1627</x:f>
      </x:c>
      <x:c r="D1627" s="0">
        <x:f>'Historical Trades'!D1627</x:f>
      </x:c>
      <x:c r="E1627" s="23">
        <x:f>'Historical Trades'!E1627</x:f>
      </x:c>
      <x:c r="F1627" s="0">
        <x:f>'Historical Trades'!F1627</x:f>
      </x:c>
      <x:c r="G1627" s="0">
        <x:f>'Historical Trades'!G1627</x:f>
      </x:c>
      <x:c r="H1627" s="0">
        <x:f>'Historical Trades'!H1627</x:f>
      </x:c>
      <x:c r="I1627" s="0">
        <x:f>'Historical Trades'!I1627</x:f>
      </x:c>
      <x:c r="J1627" s="0">
        <x:f>'Historical Trades'!J1627</x:f>
      </x:c>
      <x:c r="K1627" s="0">
        <x:f>'Historical Trades'!K1627</x:f>
      </x:c>
      <x:c r="L1627" s="0">
        <x:f>'Historical Trades'!L1627</x:f>
      </x:c>
      <x:c r="M1627" s="0">
        <x:f>'Historical Trades'!M1627</x:f>
      </x:c>
      <x:c r="N1627" s="0">
        <x:f>CLEAN('Historical Trades'!O1627)</x:f>
      </x:c>
      <x:c r="P1627" s="14">
        <x:f>IF(G1627="sell",M1627,-M1627)</x:f>
      </x:c>
      <x:c r="Q1627" s="14">
        <x:f>VLOOKUP(N1627,'Currency Rates'!$A$3:$C$32,3,0)</x:f>
      </x:c>
      <x:c r="R1627" s="0">
        <x:f>IF(A1627="SPUS",0,IF(A1627="FWD",0,P1627/Q1627))</x:f>
      </x:c>
    </x:row>
    <x:row r="1628" spans="1:19" x14ac:dyDescent="0.3">
      <x:c r="A1628" s="0">
        <x:f>'Historical Trades'!A1628</x:f>
      </x:c>
      <x:c r="B1628" s="0">
        <x:f>'Historical Trades'!B1628</x:f>
      </x:c>
      <x:c r="C1628" s="23">
        <x:f>'Historical Trades'!C1628</x:f>
      </x:c>
      <x:c r="D1628" s="0">
        <x:f>'Historical Trades'!D1628</x:f>
      </x:c>
      <x:c r="E1628" s="23">
        <x:f>'Historical Trades'!E1628</x:f>
      </x:c>
      <x:c r="F1628" s="0">
        <x:f>'Historical Trades'!F1628</x:f>
      </x:c>
      <x:c r="G1628" s="0">
        <x:f>'Historical Trades'!G1628</x:f>
      </x:c>
      <x:c r="H1628" s="0">
        <x:f>'Historical Trades'!H1628</x:f>
      </x:c>
      <x:c r="I1628" s="0">
        <x:f>'Historical Trades'!I1628</x:f>
      </x:c>
      <x:c r="J1628" s="0">
        <x:f>'Historical Trades'!J1628</x:f>
      </x:c>
      <x:c r="K1628" s="0">
        <x:f>'Historical Trades'!K1628</x:f>
      </x:c>
      <x:c r="L1628" s="0">
        <x:f>'Historical Trades'!L1628</x:f>
      </x:c>
      <x:c r="M1628" s="0">
        <x:f>'Historical Trades'!M1628</x:f>
      </x:c>
      <x:c r="N1628" s="0">
        <x:f>CLEAN('Historical Trades'!O1628)</x:f>
      </x:c>
      <x:c r="P1628" s="14">
        <x:f>IF(G1628="sell",M1628,-M1628)</x:f>
      </x:c>
      <x:c r="Q1628" s="14">
        <x:f>VLOOKUP(N1628,'Currency Rates'!$A$3:$C$32,3,0)</x:f>
      </x:c>
      <x:c r="R1628" s="0">
        <x:f>IF(A1628="SPUS",0,IF(A1628="FWD",0,P1628/Q1628))</x:f>
      </x:c>
    </x:row>
    <x:row r="1629" spans="1:19" x14ac:dyDescent="0.3">
      <x:c r="A1629" s="0">
        <x:f>'Historical Trades'!A1629</x:f>
      </x:c>
      <x:c r="B1629" s="0">
        <x:f>'Historical Trades'!B1629</x:f>
      </x:c>
      <x:c r="C1629" s="23">
        <x:f>'Historical Trades'!C1629</x:f>
      </x:c>
      <x:c r="D1629" s="0">
        <x:f>'Historical Trades'!D1629</x:f>
      </x:c>
      <x:c r="E1629" s="23">
        <x:f>'Historical Trades'!E1629</x:f>
      </x:c>
      <x:c r="F1629" s="0">
        <x:f>'Historical Trades'!F1629</x:f>
      </x:c>
      <x:c r="G1629" s="0">
        <x:f>'Historical Trades'!G1629</x:f>
      </x:c>
      <x:c r="H1629" s="0">
        <x:f>'Historical Trades'!H1629</x:f>
      </x:c>
      <x:c r="I1629" s="0">
        <x:f>'Historical Trades'!I1629</x:f>
      </x:c>
      <x:c r="J1629" s="0">
        <x:f>'Historical Trades'!J1629</x:f>
      </x:c>
      <x:c r="K1629" s="0">
        <x:f>'Historical Trades'!K1629</x:f>
      </x:c>
      <x:c r="L1629" s="0">
        <x:f>'Historical Trades'!L1629</x:f>
      </x:c>
      <x:c r="M1629" s="0">
        <x:f>'Historical Trades'!M1629</x:f>
      </x:c>
      <x:c r="N1629" s="0">
        <x:f>CLEAN('Historical Trades'!O1629)</x:f>
      </x:c>
      <x:c r="P1629" s="14">
        <x:f>IF(G1629="sell",M1629,-M1629)</x:f>
      </x:c>
      <x:c r="Q1629" s="14">
        <x:f>VLOOKUP(N1629,'Currency Rates'!$A$3:$C$32,3,0)</x:f>
      </x:c>
      <x:c r="R1629" s="0">
        <x:f>IF(A1629="SPUS",0,IF(A1629="FWD",0,P1629/Q1629))</x:f>
      </x:c>
    </x:row>
    <x:row r="1630" spans="1:19" x14ac:dyDescent="0.3">
      <x:c r="A1630" s="0">
        <x:f>'Historical Trades'!A1630</x:f>
      </x:c>
      <x:c r="B1630" s="0">
        <x:f>'Historical Trades'!B1630</x:f>
      </x:c>
      <x:c r="C1630" s="23">
        <x:f>'Historical Trades'!C1630</x:f>
      </x:c>
      <x:c r="D1630" s="0">
        <x:f>'Historical Trades'!D1630</x:f>
      </x:c>
      <x:c r="E1630" s="23">
        <x:f>'Historical Trades'!E1630</x:f>
      </x:c>
      <x:c r="F1630" s="0">
        <x:f>'Historical Trades'!F1630</x:f>
      </x:c>
      <x:c r="G1630" s="0">
        <x:f>'Historical Trades'!G1630</x:f>
      </x:c>
      <x:c r="H1630" s="0">
        <x:f>'Historical Trades'!H1630</x:f>
      </x:c>
      <x:c r="I1630" s="0">
        <x:f>'Historical Trades'!I1630</x:f>
      </x:c>
      <x:c r="J1630" s="0">
        <x:f>'Historical Trades'!J1630</x:f>
      </x:c>
      <x:c r="K1630" s="0">
        <x:f>'Historical Trades'!K1630</x:f>
      </x:c>
      <x:c r="L1630" s="0">
        <x:f>'Historical Trades'!L1630</x:f>
      </x:c>
      <x:c r="M1630" s="0">
        <x:f>'Historical Trades'!M1630</x:f>
      </x:c>
      <x:c r="N1630" s="0">
        <x:f>CLEAN('Historical Trades'!O1630)</x:f>
      </x:c>
      <x:c r="P1630" s="14">
        <x:f>IF(G1630="sell",M1630,-M1630)</x:f>
      </x:c>
      <x:c r="Q1630" s="14">
        <x:f>VLOOKUP(N1630,'Currency Rates'!$A$3:$C$32,3,0)</x:f>
      </x:c>
      <x:c r="R1630" s="0">
        <x:f>IF(A1630="SPUS",0,IF(A1630="FWD",0,P1630/Q1630))</x:f>
      </x:c>
    </x:row>
    <x:row r="1631" spans="1:19" x14ac:dyDescent="0.3">
      <x:c r="A1631" s="0">
        <x:f>'Historical Trades'!A1631</x:f>
      </x:c>
      <x:c r="B1631" s="0">
        <x:f>'Historical Trades'!B1631</x:f>
      </x:c>
      <x:c r="C1631" s="23">
        <x:f>'Historical Trades'!C1631</x:f>
      </x:c>
      <x:c r="D1631" s="0">
        <x:f>'Historical Trades'!D1631</x:f>
      </x:c>
      <x:c r="E1631" s="23">
        <x:f>'Historical Trades'!E1631</x:f>
      </x:c>
      <x:c r="F1631" s="0">
        <x:f>'Historical Trades'!F1631</x:f>
      </x:c>
      <x:c r="G1631" s="0">
        <x:f>'Historical Trades'!G1631</x:f>
      </x:c>
      <x:c r="H1631" s="0">
        <x:f>'Historical Trades'!H1631</x:f>
      </x:c>
      <x:c r="I1631" s="0">
        <x:f>'Historical Trades'!I1631</x:f>
      </x:c>
      <x:c r="J1631" s="0">
        <x:f>'Historical Trades'!J1631</x:f>
      </x:c>
      <x:c r="K1631" s="0">
        <x:f>'Historical Trades'!K1631</x:f>
      </x:c>
      <x:c r="L1631" s="0">
        <x:f>'Historical Trades'!L1631</x:f>
      </x:c>
      <x:c r="M1631" s="0">
        <x:f>'Historical Trades'!M1631</x:f>
      </x:c>
      <x:c r="N1631" s="0">
        <x:f>CLEAN('Historical Trades'!O1631)</x:f>
      </x:c>
      <x:c r="P1631" s="14">
        <x:f>IF(G1631="sell",M1631,-M1631)</x:f>
      </x:c>
      <x:c r="Q1631" s="14">
        <x:f>VLOOKUP(N1631,'Currency Rates'!$A$3:$C$32,3,0)</x:f>
      </x:c>
      <x:c r="R1631" s="0">
        <x:f>IF(A1631="SPUS",0,IF(A1631="FWD",0,P1631/Q1631))</x:f>
      </x:c>
    </x:row>
    <x:row r="1632" spans="1:19" x14ac:dyDescent="0.3">
      <x:c r="A1632" s="0">
        <x:f>'Historical Trades'!A1632</x:f>
      </x:c>
      <x:c r="B1632" s="0">
        <x:f>'Historical Trades'!B1632</x:f>
      </x:c>
      <x:c r="C1632" s="23">
        <x:f>'Historical Trades'!C1632</x:f>
      </x:c>
      <x:c r="D1632" s="0">
        <x:f>'Historical Trades'!D1632</x:f>
      </x:c>
      <x:c r="E1632" s="23">
        <x:f>'Historical Trades'!E1632</x:f>
      </x:c>
      <x:c r="F1632" s="0">
        <x:f>'Historical Trades'!F1632</x:f>
      </x:c>
      <x:c r="G1632" s="0">
        <x:f>'Historical Trades'!G1632</x:f>
      </x:c>
      <x:c r="H1632" s="0">
        <x:f>'Historical Trades'!H1632</x:f>
      </x:c>
      <x:c r="I1632" s="0">
        <x:f>'Historical Trades'!I1632</x:f>
      </x:c>
      <x:c r="J1632" s="0">
        <x:f>'Historical Trades'!J1632</x:f>
      </x:c>
      <x:c r="K1632" s="0">
        <x:f>'Historical Trades'!K1632</x:f>
      </x:c>
      <x:c r="L1632" s="0">
        <x:f>'Historical Trades'!L1632</x:f>
      </x:c>
      <x:c r="M1632" s="0">
        <x:f>'Historical Trades'!M1632</x:f>
      </x:c>
      <x:c r="N1632" s="0">
        <x:f>CLEAN('Historical Trades'!O1632)</x:f>
      </x:c>
      <x:c r="P1632" s="14">
        <x:f>IF(G1632="sell",M1632,-M1632)</x:f>
      </x:c>
      <x:c r="Q1632" s="14">
        <x:f>VLOOKUP(N1632,'Currency Rates'!$A$3:$C$32,3,0)</x:f>
      </x:c>
      <x:c r="R1632" s="0">
        <x:f>IF(A1632="SPUS",0,IF(A1632="FWD",0,P1632/Q1632))</x:f>
      </x:c>
    </x:row>
    <x:row r="1633" spans="1:19" x14ac:dyDescent="0.3">
      <x:c r="A1633" s="0">
        <x:f>'Historical Trades'!A1633</x:f>
      </x:c>
      <x:c r="B1633" s="0">
        <x:f>'Historical Trades'!B1633</x:f>
      </x:c>
      <x:c r="C1633" s="23">
        <x:f>'Historical Trades'!C1633</x:f>
      </x:c>
      <x:c r="D1633" s="0">
        <x:f>'Historical Trades'!D1633</x:f>
      </x:c>
      <x:c r="E1633" s="23">
        <x:f>'Historical Trades'!E1633</x:f>
      </x:c>
      <x:c r="F1633" s="0">
        <x:f>'Historical Trades'!F1633</x:f>
      </x:c>
      <x:c r="G1633" s="0">
        <x:f>'Historical Trades'!G1633</x:f>
      </x:c>
      <x:c r="H1633" s="0">
        <x:f>'Historical Trades'!H1633</x:f>
      </x:c>
      <x:c r="I1633" s="0">
        <x:f>'Historical Trades'!I1633</x:f>
      </x:c>
      <x:c r="J1633" s="0">
        <x:f>'Historical Trades'!J1633</x:f>
      </x:c>
      <x:c r="K1633" s="0">
        <x:f>'Historical Trades'!K1633</x:f>
      </x:c>
      <x:c r="L1633" s="0">
        <x:f>'Historical Trades'!L1633</x:f>
      </x:c>
      <x:c r="M1633" s="0">
        <x:f>'Historical Trades'!M1633</x:f>
      </x:c>
      <x:c r="N1633" s="0">
        <x:f>CLEAN('Historical Trades'!O1633)</x:f>
      </x:c>
      <x:c r="P1633" s="14">
        <x:f>IF(G1633="sell",M1633,-M1633)</x:f>
      </x:c>
      <x:c r="Q1633" s="14">
        <x:f>VLOOKUP(N1633,'Currency Rates'!$A$3:$C$32,3,0)</x:f>
      </x:c>
      <x:c r="R1633" s="0">
        <x:f>IF(A1633="SPUS",0,IF(A1633="FWD",0,P1633/Q1633))</x:f>
      </x:c>
    </x:row>
    <x:row r="1634" spans="1:19" x14ac:dyDescent="0.3">
      <x:c r="A1634" s="0">
        <x:f>'Historical Trades'!A1634</x:f>
      </x:c>
      <x:c r="B1634" s="0">
        <x:f>'Historical Trades'!B1634</x:f>
      </x:c>
      <x:c r="C1634" s="23">
        <x:f>'Historical Trades'!C1634</x:f>
      </x:c>
      <x:c r="D1634" s="0">
        <x:f>'Historical Trades'!D1634</x:f>
      </x:c>
      <x:c r="E1634" s="23">
        <x:f>'Historical Trades'!E1634</x:f>
      </x:c>
      <x:c r="F1634" s="0">
        <x:f>'Historical Trades'!F1634</x:f>
      </x:c>
      <x:c r="G1634" s="0">
        <x:f>'Historical Trades'!G1634</x:f>
      </x:c>
      <x:c r="H1634" s="0">
        <x:f>'Historical Trades'!H1634</x:f>
      </x:c>
      <x:c r="I1634" s="0">
        <x:f>'Historical Trades'!I1634</x:f>
      </x:c>
      <x:c r="J1634" s="0">
        <x:f>'Historical Trades'!J1634</x:f>
      </x:c>
      <x:c r="K1634" s="0">
        <x:f>'Historical Trades'!K1634</x:f>
      </x:c>
      <x:c r="L1634" s="0">
        <x:f>'Historical Trades'!L1634</x:f>
      </x:c>
      <x:c r="M1634" s="0">
        <x:f>'Historical Trades'!M1634</x:f>
      </x:c>
      <x:c r="N1634" s="0">
        <x:f>CLEAN('Historical Trades'!O1634)</x:f>
      </x:c>
      <x:c r="P1634" s="14">
        <x:f>IF(G1634="sell",M1634,-M1634)</x:f>
      </x:c>
      <x:c r="Q1634" s="14">
        <x:f>VLOOKUP(N1634,'Currency Rates'!$A$3:$C$32,3,0)</x:f>
      </x:c>
      <x:c r="R1634" s="0">
        <x:f>IF(A1634="SPUS",0,IF(A1634="FWD",0,P1634/Q1634))</x:f>
      </x:c>
    </x:row>
    <x:row r="1635" spans="1:19" x14ac:dyDescent="0.3">
      <x:c r="A1635" s="0">
        <x:f>'Historical Trades'!A1635</x:f>
      </x:c>
      <x:c r="B1635" s="0">
        <x:f>'Historical Trades'!B1635</x:f>
      </x:c>
      <x:c r="C1635" s="23">
        <x:f>'Historical Trades'!C1635</x:f>
      </x:c>
      <x:c r="D1635" s="0">
        <x:f>'Historical Trades'!D1635</x:f>
      </x:c>
      <x:c r="E1635" s="23">
        <x:f>'Historical Trades'!E1635</x:f>
      </x:c>
      <x:c r="F1635" s="0">
        <x:f>'Historical Trades'!F1635</x:f>
      </x:c>
      <x:c r="G1635" s="0">
        <x:f>'Historical Trades'!G1635</x:f>
      </x:c>
      <x:c r="H1635" s="0">
        <x:f>'Historical Trades'!H1635</x:f>
      </x:c>
      <x:c r="I1635" s="0">
        <x:f>'Historical Trades'!I1635</x:f>
      </x:c>
      <x:c r="J1635" s="0">
        <x:f>'Historical Trades'!J1635</x:f>
      </x:c>
      <x:c r="K1635" s="0">
        <x:f>'Historical Trades'!K1635</x:f>
      </x:c>
      <x:c r="L1635" s="0">
        <x:f>'Historical Trades'!L1635</x:f>
      </x:c>
      <x:c r="M1635" s="0">
        <x:f>'Historical Trades'!M1635</x:f>
      </x:c>
      <x:c r="N1635" s="0">
        <x:f>CLEAN('Historical Trades'!O1635)</x:f>
      </x:c>
      <x:c r="P1635" s="14">
        <x:f>IF(G1635="sell",M1635,-M1635)</x:f>
      </x:c>
      <x:c r="Q1635" s="14">
        <x:f>VLOOKUP(N1635,'Currency Rates'!$A$3:$C$32,3,0)</x:f>
      </x:c>
      <x:c r="R1635" s="0">
        <x:f>IF(A1635="SPUS",0,IF(A1635="FWD",0,P1635/Q1635))</x:f>
      </x:c>
    </x:row>
    <x:row r="1636" spans="1:19" x14ac:dyDescent="0.3">
      <x:c r="A1636" s="0">
        <x:f>'Historical Trades'!A1636</x:f>
      </x:c>
      <x:c r="B1636" s="0">
        <x:f>'Historical Trades'!B1636</x:f>
      </x:c>
      <x:c r="C1636" s="23">
        <x:f>'Historical Trades'!C1636</x:f>
      </x:c>
      <x:c r="D1636" s="0">
        <x:f>'Historical Trades'!D1636</x:f>
      </x:c>
      <x:c r="E1636" s="23">
        <x:f>'Historical Trades'!E1636</x:f>
      </x:c>
      <x:c r="F1636" s="0">
        <x:f>'Historical Trades'!F1636</x:f>
      </x:c>
      <x:c r="G1636" s="0">
        <x:f>'Historical Trades'!G1636</x:f>
      </x:c>
      <x:c r="H1636" s="0">
        <x:f>'Historical Trades'!H1636</x:f>
      </x:c>
      <x:c r="I1636" s="0">
        <x:f>'Historical Trades'!I1636</x:f>
      </x:c>
      <x:c r="J1636" s="0">
        <x:f>'Historical Trades'!J1636</x:f>
      </x:c>
      <x:c r="K1636" s="0">
        <x:f>'Historical Trades'!K1636</x:f>
      </x:c>
      <x:c r="L1636" s="0">
        <x:f>'Historical Trades'!L1636</x:f>
      </x:c>
      <x:c r="M1636" s="0">
        <x:f>'Historical Trades'!M1636</x:f>
      </x:c>
      <x:c r="N1636" s="0">
        <x:f>CLEAN('Historical Trades'!O1636)</x:f>
      </x:c>
      <x:c r="P1636" s="14">
        <x:f>IF(G1636="sell",M1636,-M1636)</x:f>
      </x:c>
      <x:c r="Q1636" s="14">
        <x:f>VLOOKUP(N1636,'Currency Rates'!$A$3:$C$32,3,0)</x:f>
      </x:c>
      <x:c r="R1636" s="0">
        <x:f>IF(A1636="SPUS",0,IF(A1636="FWD",0,P1636/Q1636))</x:f>
      </x:c>
    </x:row>
    <x:row r="1637" spans="1:19" x14ac:dyDescent="0.3">
      <x:c r="A1637" s="0">
        <x:f>'Historical Trades'!A1637</x:f>
      </x:c>
      <x:c r="B1637" s="0">
        <x:f>'Historical Trades'!B1637</x:f>
      </x:c>
      <x:c r="C1637" s="23">
        <x:f>'Historical Trades'!C1637</x:f>
      </x:c>
      <x:c r="D1637" s="0">
        <x:f>'Historical Trades'!D1637</x:f>
      </x:c>
      <x:c r="E1637" s="23">
        <x:f>'Historical Trades'!E1637</x:f>
      </x:c>
      <x:c r="F1637" s="0">
        <x:f>'Historical Trades'!F1637</x:f>
      </x:c>
      <x:c r="G1637" s="0">
        <x:f>'Historical Trades'!G1637</x:f>
      </x:c>
      <x:c r="H1637" s="0">
        <x:f>'Historical Trades'!H1637</x:f>
      </x:c>
      <x:c r="I1637" s="0">
        <x:f>'Historical Trades'!I1637</x:f>
      </x:c>
      <x:c r="J1637" s="0">
        <x:f>'Historical Trades'!J1637</x:f>
      </x:c>
      <x:c r="K1637" s="0">
        <x:f>'Historical Trades'!K1637</x:f>
      </x:c>
      <x:c r="L1637" s="0">
        <x:f>'Historical Trades'!L1637</x:f>
      </x:c>
      <x:c r="M1637" s="0">
        <x:f>'Historical Trades'!M1637</x:f>
      </x:c>
      <x:c r="N1637" s="0">
        <x:f>CLEAN('Historical Trades'!O1637)</x:f>
      </x:c>
      <x:c r="P1637" s="14">
        <x:f>IF(G1637="sell",M1637,-M1637)</x:f>
      </x:c>
      <x:c r="Q1637" s="14">
        <x:f>VLOOKUP(N1637,'Currency Rates'!$A$3:$C$32,3,0)</x:f>
      </x:c>
      <x:c r="R1637" s="0">
        <x:f>IF(A1637="SPUS",0,IF(A1637="FWD",0,P1637/Q1637))</x:f>
      </x:c>
    </x:row>
    <x:row r="1638" spans="1:19" x14ac:dyDescent="0.3">
      <x:c r="A1638" s="0">
        <x:f>'Historical Trades'!A1638</x:f>
      </x:c>
      <x:c r="B1638" s="0">
        <x:f>'Historical Trades'!B1638</x:f>
      </x:c>
      <x:c r="C1638" s="23">
        <x:f>'Historical Trades'!C1638</x:f>
      </x:c>
      <x:c r="D1638" s="0">
        <x:f>'Historical Trades'!D1638</x:f>
      </x:c>
      <x:c r="E1638" s="23">
        <x:f>'Historical Trades'!E1638</x:f>
      </x:c>
      <x:c r="F1638" s="0">
        <x:f>'Historical Trades'!F1638</x:f>
      </x:c>
      <x:c r="G1638" s="0">
        <x:f>'Historical Trades'!G1638</x:f>
      </x:c>
      <x:c r="H1638" s="0">
        <x:f>'Historical Trades'!H1638</x:f>
      </x:c>
      <x:c r="I1638" s="0">
        <x:f>'Historical Trades'!I1638</x:f>
      </x:c>
      <x:c r="J1638" s="0">
        <x:f>'Historical Trades'!J1638</x:f>
      </x:c>
      <x:c r="K1638" s="0">
        <x:f>'Historical Trades'!K1638</x:f>
      </x:c>
      <x:c r="L1638" s="0">
        <x:f>'Historical Trades'!L1638</x:f>
      </x:c>
      <x:c r="M1638" s="0">
        <x:f>'Historical Trades'!M1638</x:f>
      </x:c>
      <x:c r="N1638" s="0">
        <x:f>CLEAN('Historical Trades'!O1638)</x:f>
      </x:c>
      <x:c r="P1638" s="14">
        <x:f>IF(G1638="sell",M1638,-M1638)</x:f>
      </x:c>
      <x:c r="Q1638" s="14">
        <x:f>VLOOKUP(N1638,'Currency Rates'!$A$3:$C$32,3,0)</x:f>
      </x:c>
      <x:c r="R1638" s="0">
        <x:f>IF(A1638="SPUS",0,IF(A1638="FWD",0,P1638/Q1638))</x:f>
      </x:c>
    </x:row>
    <x:row r="1639" spans="1:19" x14ac:dyDescent="0.3">
      <x:c r="A1639" s="0">
        <x:f>'Historical Trades'!A1639</x:f>
      </x:c>
      <x:c r="B1639" s="0">
        <x:f>'Historical Trades'!B1639</x:f>
      </x:c>
      <x:c r="C1639" s="23">
        <x:f>'Historical Trades'!C1639</x:f>
      </x:c>
      <x:c r="D1639" s="0">
        <x:f>'Historical Trades'!D1639</x:f>
      </x:c>
      <x:c r="E1639" s="23">
        <x:f>'Historical Trades'!E1639</x:f>
      </x:c>
      <x:c r="F1639" s="0">
        <x:f>'Historical Trades'!F1639</x:f>
      </x:c>
      <x:c r="G1639" s="0">
        <x:f>'Historical Trades'!G1639</x:f>
      </x:c>
      <x:c r="H1639" s="0">
        <x:f>'Historical Trades'!H1639</x:f>
      </x:c>
      <x:c r="I1639" s="0">
        <x:f>'Historical Trades'!I1639</x:f>
      </x:c>
      <x:c r="J1639" s="0">
        <x:f>'Historical Trades'!J1639</x:f>
      </x:c>
      <x:c r="K1639" s="0">
        <x:f>'Historical Trades'!K1639</x:f>
      </x:c>
      <x:c r="L1639" s="0">
        <x:f>'Historical Trades'!L1639</x:f>
      </x:c>
      <x:c r="M1639" s="0">
        <x:f>'Historical Trades'!M1639</x:f>
      </x:c>
      <x:c r="N1639" s="0">
        <x:f>CLEAN('Historical Trades'!O1639)</x:f>
      </x:c>
      <x:c r="P1639" s="14">
        <x:f>IF(G1639="sell",M1639,-M1639)</x:f>
      </x:c>
      <x:c r="Q1639" s="14">
        <x:f>VLOOKUP(N1639,'Currency Rates'!$A$3:$C$32,3,0)</x:f>
      </x:c>
      <x:c r="R1639" s="0">
        <x:f>IF(A1639="SPUS",0,IF(A1639="FWD",0,P1639/Q1639))</x:f>
      </x:c>
    </x:row>
    <x:row r="1640" spans="1:19" x14ac:dyDescent="0.3">
      <x:c r="A1640" s="0">
        <x:f>'Historical Trades'!A1640</x:f>
      </x:c>
      <x:c r="B1640" s="0">
        <x:f>'Historical Trades'!B1640</x:f>
      </x:c>
      <x:c r="C1640" s="23">
        <x:f>'Historical Trades'!C1640</x:f>
      </x:c>
      <x:c r="D1640" s="0">
        <x:f>'Historical Trades'!D1640</x:f>
      </x:c>
      <x:c r="E1640" s="23">
        <x:f>'Historical Trades'!E1640</x:f>
      </x:c>
      <x:c r="F1640" s="0">
        <x:f>'Historical Trades'!F1640</x:f>
      </x:c>
      <x:c r="G1640" s="0">
        <x:f>'Historical Trades'!G1640</x:f>
      </x:c>
      <x:c r="H1640" s="0">
        <x:f>'Historical Trades'!H1640</x:f>
      </x:c>
      <x:c r="I1640" s="0">
        <x:f>'Historical Trades'!I1640</x:f>
      </x:c>
      <x:c r="J1640" s="0">
        <x:f>'Historical Trades'!J1640</x:f>
      </x:c>
      <x:c r="K1640" s="0">
        <x:f>'Historical Trades'!K1640</x:f>
      </x:c>
      <x:c r="L1640" s="0">
        <x:f>'Historical Trades'!L1640</x:f>
      </x:c>
      <x:c r="M1640" s="0">
        <x:f>'Historical Trades'!M1640</x:f>
      </x:c>
      <x:c r="N1640" s="0">
        <x:f>CLEAN('Historical Trades'!O1640)</x:f>
      </x:c>
      <x:c r="P1640" s="14">
        <x:f>IF(G1640="sell",M1640,-M1640)</x:f>
      </x:c>
      <x:c r="Q1640" s="14">
        <x:f>VLOOKUP(N1640,'Currency Rates'!$A$3:$C$32,3,0)</x:f>
      </x:c>
      <x:c r="R1640" s="0">
        <x:f>IF(A1640="SPUS",0,IF(A1640="FWD",0,P1640/Q1640))</x:f>
      </x:c>
    </x:row>
    <x:row r="1641" spans="1:19" x14ac:dyDescent="0.3">
      <x:c r="A1641" s="0">
        <x:f>'Historical Trades'!A1641</x:f>
      </x:c>
      <x:c r="B1641" s="0">
        <x:f>'Historical Trades'!B1641</x:f>
      </x:c>
      <x:c r="C1641" s="23">
        <x:f>'Historical Trades'!C1641</x:f>
      </x:c>
      <x:c r="D1641" s="0">
        <x:f>'Historical Trades'!D1641</x:f>
      </x:c>
      <x:c r="E1641" s="23">
        <x:f>'Historical Trades'!E1641</x:f>
      </x:c>
      <x:c r="F1641" s="0">
        <x:f>'Historical Trades'!F1641</x:f>
      </x:c>
      <x:c r="G1641" s="0">
        <x:f>'Historical Trades'!G1641</x:f>
      </x:c>
      <x:c r="H1641" s="0">
        <x:f>'Historical Trades'!H1641</x:f>
      </x:c>
      <x:c r="I1641" s="0">
        <x:f>'Historical Trades'!I1641</x:f>
      </x:c>
      <x:c r="J1641" s="0">
        <x:f>'Historical Trades'!J1641</x:f>
      </x:c>
      <x:c r="K1641" s="0">
        <x:f>'Historical Trades'!K1641</x:f>
      </x:c>
      <x:c r="L1641" s="0">
        <x:f>'Historical Trades'!L1641</x:f>
      </x:c>
      <x:c r="M1641" s="0">
        <x:f>'Historical Trades'!M1641</x:f>
      </x:c>
      <x:c r="N1641" s="0">
        <x:f>CLEAN('Historical Trades'!O1641)</x:f>
      </x:c>
      <x:c r="P1641" s="14">
        <x:f>IF(G1641="sell",M1641,-M1641)</x:f>
      </x:c>
      <x:c r="Q1641" s="14">
        <x:f>VLOOKUP(N1641,'Currency Rates'!$A$3:$C$32,3,0)</x:f>
      </x:c>
      <x:c r="R1641" s="0">
        <x:f>IF(A1641="SPUS",0,IF(A1641="FWD",0,P1641/Q1641))</x:f>
      </x:c>
    </x:row>
    <x:row r="1642" spans="1:19" x14ac:dyDescent="0.3">
      <x:c r="A1642" s="0">
        <x:f>'Historical Trades'!A1642</x:f>
      </x:c>
      <x:c r="B1642" s="0">
        <x:f>'Historical Trades'!B1642</x:f>
      </x:c>
      <x:c r="C1642" s="23">
        <x:f>'Historical Trades'!C1642</x:f>
      </x:c>
      <x:c r="D1642" s="0">
        <x:f>'Historical Trades'!D1642</x:f>
      </x:c>
      <x:c r="E1642" s="23">
        <x:f>'Historical Trades'!E1642</x:f>
      </x:c>
      <x:c r="F1642" s="0">
        <x:f>'Historical Trades'!F1642</x:f>
      </x:c>
      <x:c r="G1642" s="0">
        <x:f>'Historical Trades'!G1642</x:f>
      </x:c>
      <x:c r="H1642" s="0">
        <x:f>'Historical Trades'!H1642</x:f>
      </x:c>
      <x:c r="I1642" s="0">
        <x:f>'Historical Trades'!I1642</x:f>
      </x:c>
      <x:c r="J1642" s="0">
        <x:f>'Historical Trades'!J1642</x:f>
      </x:c>
      <x:c r="K1642" s="0">
        <x:f>'Historical Trades'!K1642</x:f>
      </x:c>
      <x:c r="L1642" s="0">
        <x:f>'Historical Trades'!L1642</x:f>
      </x:c>
      <x:c r="M1642" s="0">
        <x:f>'Historical Trades'!M1642</x:f>
      </x:c>
      <x:c r="N1642" s="0">
        <x:f>CLEAN('Historical Trades'!O1642)</x:f>
      </x:c>
      <x:c r="P1642" s="14">
        <x:f>IF(G1642="sell",M1642,-M1642)</x:f>
      </x:c>
      <x:c r="Q1642" s="14">
        <x:f>VLOOKUP(N1642,'Currency Rates'!$A$3:$C$32,3,0)</x:f>
      </x:c>
      <x:c r="R1642" s="0">
        <x:f>IF(A1642="SPUS",0,IF(A1642="FWD",0,P1642/Q1642))</x:f>
      </x:c>
    </x:row>
    <x:row r="1643" spans="1:19" x14ac:dyDescent="0.3">
      <x:c r="A1643" s="0">
        <x:f>'Historical Trades'!A1643</x:f>
      </x:c>
      <x:c r="B1643" s="0">
        <x:f>'Historical Trades'!B1643</x:f>
      </x:c>
      <x:c r="C1643" s="23">
        <x:f>'Historical Trades'!C1643</x:f>
      </x:c>
      <x:c r="D1643" s="0">
        <x:f>'Historical Trades'!D1643</x:f>
      </x:c>
      <x:c r="E1643" s="23">
        <x:f>'Historical Trades'!E1643</x:f>
      </x:c>
      <x:c r="F1643" s="0">
        <x:f>'Historical Trades'!F1643</x:f>
      </x:c>
      <x:c r="G1643" s="0">
        <x:f>'Historical Trades'!G1643</x:f>
      </x:c>
      <x:c r="H1643" s="0">
        <x:f>'Historical Trades'!H1643</x:f>
      </x:c>
      <x:c r="I1643" s="0">
        <x:f>'Historical Trades'!I1643</x:f>
      </x:c>
      <x:c r="J1643" s="0">
        <x:f>'Historical Trades'!J1643</x:f>
      </x:c>
      <x:c r="K1643" s="0">
        <x:f>'Historical Trades'!K1643</x:f>
      </x:c>
      <x:c r="L1643" s="0">
        <x:f>'Historical Trades'!L1643</x:f>
      </x:c>
      <x:c r="M1643" s="0">
        <x:f>'Historical Trades'!M1643</x:f>
      </x:c>
      <x:c r="N1643" s="0">
        <x:f>CLEAN('Historical Trades'!O1643)</x:f>
      </x:c>
      <x:c r="P1643" s="14">
        <x:f>IF(G1643="sell",M1643,-M1643)</x:f>
      </x:c>
      <x:c r="Q1643" s="14">
        <x:f>VLOOKUP(N1643,'Currency Rates'!$A$3:$C$32,3,0)</x:f>
      </x:c>
      <x:c r="R1643" s="0">
        <x:f>IF(A1643="SPUS",0,IF(A1643="FWD",0,P1643/Q1643))</x:f>
      </x:c>
    </x:row>
    <x:row r="1644" spans="1:19" x14ac:dyDescent="0.3">
      <x:c r="A1644" s="0">
        <x:f>'Historical Trades'!A1644</x:f>
      </x:c>
      <x:c r="B1644" s="0">
        <x:f>'Historical Trades'!B1644</x:f>
      </x:c>
      <x:c r="C1644" s="23">
        <x:f>'Historical Trades'!C1644</x:f>
      </x:c>
      <x:c r="D1644" s="0">
        <x:f>'Historical Trades'!D1644</x:f>
      </x:c>
      <x:c r="E1644" s="23">
        <x:f>'Historical Trades'!E1644</x:f>
      </x:c>
      <x:c r="F1644" s="0">
        <x:f>'Historical Trades'!F1644</x:f>
      </x:c>
      <x:c r="G1644" s="0">
        <x:f>'Historical Trades'!G1644</x:f>
      </x:c>
      <x:c r="H1644" s="0">
        <x:f>'Historical Trades'!H1644</x:f>
      </x:c>
      <x:c r="I1644" s="0">
        <x:f>'Historical Trades'!I1644</x:f>
      </x:c>
      <x:c r="J1644" s="0">
        <x:f>'Historical Trades'!J1644</x:f>
      </x:c>
      <x:c r="K1644" s="0">
        <x:f>'Historical Trades'!K1644</x:f>
      </x:c>
      <x:c r="L1644" s="0">
        <x:f>'Historical Trades'!L1644</x:f>
      </x:c>
      <x:c r="M1644" s="0">
        <x:f>'Historical Trades'!M1644</x:f>
      </x:c>
      <x:c r="N1644" s="0">
        <x:f>CLEAN('Historical Trades'!O1644)</x:f>
      </x:c>
      <x:c r="P1644" s="14">
        <x:f>IF(G1644="sell",M1644,-M1644)</x:f>
      </x:c>
      <x:c r="Q1644" s="14">
        <x:f>VLOOKUP(N1644,'Currency Rates'!$A$3:$C$32,3,0)</x:f>
      </x:c>
      <x:c r="R1644" s="0">
        <x:f>IF(A1644="SPUS",0,IF(A1644="FWD",0,P1644/Q1644))</x:f>
      </x:c>
    </x:row>
    <x:row r="1645" spans="1:19" x14ac:dyDescent="0.3">
      <x:c r="A1645" s="0">
        <x:f>'Historical Trades'!A1645</x:f>
      </x:c>
      <x:c r="B1645" s="0">
        <x:f>'Historical Trades'!B1645</x:f>
      </x:c>
      <x:c r="C1645" s="23">
        <x:f>'Historical Trades'!C1645</x:f>
      </x:c>
      <x:c r="D1645" s="0">
        <x:f>'Historical Trades'!D1645</x:f>
      </x:c>
      <x:c r="E1645" s="23">
        <x:f>'Historical Trades'!E1645</x:f>
      </x:c>
      <x:c r="F1645" s="0">
        <x:f>'Historical Trades'!F1645</x:f>
      </x:c>
      <x:c r="G1645" s="0">
        <x:f>'Historical Trades'!G1645</x:f>
      </x:c>
      <x:c r="H1645" s="0">
        <x:f>'Historical Trades'!H1645</x:f>
      </x:c>
      <x:c r="I1645" s="0">
        <x:f>'Historical Trades'!I1645</x:f>
      </x:c>
      <x:c r="J1645" s="0">
        <x:f>'Historical Trades'!J1645</x:f>
      </x:c>
      <x:c r="K1645" s="0">
        <x:f>'Historical Trades'!K1645</x:f>
      </x:c>
      <x:c r="L1645" s="0">
        <x:f>'Historical Trades'!L1645</x:f>
      </x:c>
      <x:c r="M1645" s="0">
        <x:f>'Historical Trades'!M1645</x:f>
      </x:c>
      <x:c r="N1645" s="0">
        <x:f>CLEAN('Historical Trades'!O1645)</x:f>
      </x:c>
      <x:c r="P1645" s="14">
        <x:f>IF(G1645="sell",M1645,-M1645)</x:f>
      </x:c>
      <x:c r="Q1645" s="14">
        <x:f>VLOOKUP(N1645,'Currency Rates'!$A$3:$C$32,3,0)</x:f>
      </x:c>
      <x:c r="R1645" s="0">
        <x:f>IF(A1645="SPUS",0,IF(A1645="FWD",0,P1645/Q1645))</x:f>
      </x:c>
    </x:row>
    <x:row r="1646" spans="1:19" x14ac:dyDescent="0.3">
      <x:c r="A1646" s="0">
        <x:f>'Historical Trades'!A1646</x:f>
      </x:c>
      <x:c r="B1646" s="0">
        <x:f>'Historical Trades'!B1646</x:f>
      </x:c>
      <x:c r="C1646" s="23">
        <x:f>'Historical Trades'!C1646</x:f>
      </x:c>
      <x:c r="D1646" s="0">
        <x:f>'Historical Trades'!D1646</x:f>
      </x:c>
      <x:c r="E1646" s="23">
        <x:f>'Historical Trades'!E1646</x:f>
      </x:c>
      <x:c r="F1646" s="0">
        <x:f>'Historical Trades'!F1646</x:f>
      </x:c>
      <x:c r="G1646" s="0">
        <x:f>'Historical Trades'!G1646</x:f>
      </x:c>
      <x:c r="H1646" s="0">
        <x:f>'Historical Trades'!H1646</x:f>
      </x:c>
      <x:c r="I1646" s="0">
        <x:f>'Historical Trades'!I1646</x:f>
      </x:c>
      <x:c r="J1646" s="0">
        <x:f>'Historical Trades'!J1646</x:f>
      </x:c>
      <x:c r="K1646" s="0">
        <x:f>'Historical Trades'!K1646</x:f>
      </x:c>
      <x:c r="L1646" s="0">
        <x:f>'Historical Trades'!L1646</x:f>
      </x:c>
      <x:c r="M1646" s="0">
        <x:f>'Historical Trades'!M1646</x:f>
      </x:c>
      <x:c r="N1646" s="0">
        <x:f>CLEAN('Historical Trades'!O1646)</x:f>
      </x:c>
      <x:c r="P1646" s="14">
        <x:f>IF(G1646="sell",M1646,-M1646)</x:f>
      </x:c>
      <x:c r="Q1646" s="14">
        <x:f>VLOOKUP(N1646,'Currency Rates'!$A$3:$C$32,3,0)</x:f>
      </x:c>
      <x:c r="R1646" s="0">
        <x:f>IF(A1646="SPUS",0,IF(A1646="FWD",0,P1646/Q1646))</x:f>
      </x:c>
    </x:row>
    <x:row r="1647" spans="1:19" x14ac:dyDescent="0.3">
      <x:c r="A1647" s="0">
        <x:f>'Historical Trades'!A1647</x:f>
      </x:c>
      <x:c r="B1647" s="0">
        <x:f>'Historical Trades'!B1647</x:f>
      </x:c>
      <x:c r="C1647" s="23">
        <x:f>'Historical Trades'!C1647</x:f>
      </x:c>
      <x:c r="D1647" s="0">
        <x:f>'Historical Trades'!D1647</x:f>
      </x:c>
      <x:c r="E1647" s="23">
        <x:f>'Historical Trades'!E1647</x:f>
      </x:c>
      <x:c r="F1647" s="0">
        <x:f>'Historical Trades'!F1647</x:f>
      </x:c>
      <x:c r="G1647" s="0">
        <x:f>'Historical Trades'!G1647</x:f>
      </x:c>
      <x:c r="H1647" s="0">
        <x:f>'Historical Trades'!H1647</x:f>
      </x:c>
      <x:c r="I1647" s="0">
        <x:f>'Historical Trades'!I1647</x:f>
      </x:c>
      <x:c r="J1647" s="0">
        <x:f>'Historical Trades'!J1647</x:f>
      </x:c>
      <x:c r="K1647" s="0">
        <x:f>'Historical Trades'!K1647</x:f>
      </x:c>
      <x:c r="L1647" s="0">
        <x:f>'Historical Trades'!L1647</x:f>
      </x:c>
      <x:c r="M1647" s="0">
        <x:f>'Historical Trades'!M1647</x:f>
      </x:c>
      <x:c r="N1647" s="0">
        <x:f>CLEAN('Historical Trades'!O1647)</x:f>
      </x:c>
      <x:c r="P1647" s="14">
        <x:f>IF(G1647="sell",M1647,-M1647)</x:f>
      </x:c>
      <x:c r="Q1647" s="14">
        <x:f>VLOOKUP(N1647,'Currency Rates'!$A$3:$C$32,3,0)</x:f>
      </x:c>
      <x:c r="R1647" s="0">
        <x:f>IF(A1647="SPUS",0,IF(A1647="FWD",0,P1647/Q1647))</x:f>
      </x:c>
    </x:row>
    <x:row r="1648" spans="1:19" x14ac:dyDescent="0.3">
      <x:c r="A1648" s="0">
        <x:f>'Historical Trades'!A1648</x:f>
      </x:c>
      <x:c r="B1648" s="0">
        <x:f>'Historical Trades'!B1648</x:f>
      </x:c>
      <x:c r="C1648" s="23">
        <x:f>'Historical Trades'!C1648</x:f>
      </x:c>
      <x:c r="D1648" s="0">
        <x:f>'Historical Trades'!D1648</x:f>
      </x:c>
      <x:c r="E1648" s="23">
        <x:f>'Historical Trades'!E1648</x:f>
      </x:c>
      <x:c r="F1648" s="0">
        <x:f>'Historical Trades'!F1648</x:f>
      </x:c>
      <x:c r="G1648" s="0">
        <x:f>'Historical Trades'!G1648</x:f>
      </x:c>
      <x:c r="H1648" s="0">
        <x:f>'Historical Trades'!H1648</x:f>
      </x:c>
      <x:c r="I1648" s="0">
        <x:f>'Historical Trades'!I1648</x:f>
      </x:c>
      <x:c r="J1648" s="0">
        <x:f>'Historical Trades'!J1648</x:f>
      </x:c>
      <x:c r="K1648" s="0">
        <x:f>'Historical Trades'!K1648</x:f>
      </x:c>
      <x:c r="L1648" s="0">
        <x:f>'Historical Trades'!L1648</x:f>
      </x:c>
      <x:c r="M1648" s="0">
        <x:f>'Historical Trades'!M1648</x:f>
      </x:c>
      <x:c r="N1648" s="0">
        <x:f>CLEAN('Historical Trades'!O1648)</x:f>
      </x:c>
      <x:c r="P1648" s="14">
        <x:f>IF(G1648="sell",M1648,-M1648)</x:f>
      </x:c>
      <x:c r="Q1648" s="14">
        <x:f>VLOOKUP(N1648,'Currency Rates'!$A$3:$C$32,3,0)</x:f>
      </x:c>
      <x:c r="R1648" s="0">
        <x:f>IF(A1648="SPUS",0,IF(A1648="FWD",0,P1648/Q1648))</x:f>
      </x:c>
    </x:row>
    <x:row r="1649" spans="1:19" x14ac:dyDescent="0.3">
      <x:c r="A1649" s="0">
        <x:f>'Historical Trades'!A1649</x:f>
      </x:c>
      <x:c r="B1649" s="0">
        <x:f>'Historical Trades'!B1649</x:f>
      </x:c>
      <x:c r="C1649" s="23">
        <x:f>'Historical Trades'!C1649</x:f>
      </x:c>
      <x:c r="D1649" s="0">
        <x:f>'Historical Trades'!D1649</x:f>
      </x:c>
      <x:c r="E1649" s="23">
        <x:f>'Historical Trades'!E1649</x:f>
      </x:c>
      <x:c r="F1649" s="0">
        <x:f>'Historical Trades'!F1649</x:f>
      </x:c>
      <x:c r="G1649" s="0">
        <x:f>'Historical Trades'!G1649</x:f>
      </x:c>
      <x:c r="H1649" s="0">
        <x:f>'Historical Trades'!H1649</x:f>
      </x:c>
      <x:c r="I1649" s="0">
        <x:f>'Historical Trades'!I1649</x:f>
      </x:c>
      <x:c r="J1649" s="0">
        <x:f>'Historical Trades'!J1649</x:f>
      </x:c>
      <x:c r="K1649" s="0">
        <x:f>'Historical Trades'!K1649</x:f>
      </x:c>
      <x:c r="L1649" s="0">
        <x:f>'Historical Trades'!L1649</x:f>
      </x:c>
      <x:c r="M1649" s="0">
        <x:f>'Historical Trades'!M1649</x:f>
      </x:c>
      <x:c r="N1649" s="0">
        <x:f>CLEAN('Historical Trades'!O1649)</x:f>
      </x:c>
      <x:c r="P1649" s="14">
        <x:f>IF(G1649="sell",M1649,-M1649)</x:f>
      </x:c>
      <x:c r="Q1649" s="14">
        <x:f>VLOOKUP(N1649,'Currency Rates'!$A$3:$C$32,3,0)</x:f>
      </x:c>
      <x:c r="R1649" s="0">
        <x:f>IF(A1649="SPUS",0,IF(A1649="FWD",0,P1649/Q1649))</x:f>
      </x:c>
    </x:row>
    <x:row r="1650" spans="1:19" x14ac:dyDescent="0.3">
      <x:c r="A1650" s="0">
        <x:f>'Historical Trades'!A1650</x:f>
      </x:c>
      <x:c r="B1650" s="0">
        <x:f>'Historical Trades'!B1650</x:f>
      </x:c>
      <x:c r="C1650" s="23">
        <x:f>'Historical Trades'!C1650</x:f>
      </x:c>
      <x:c r="D1650" s="0">
        <x:f>'Historical Trades'!D1650</x:f>
      </x:c>
      <x:c r="E1650" s="23">
        <x:f>'Historical Trades'!E1650</x:f>
      </x:c>
      <x:c r="F1650" s="0">
        <x:f>'Historical Trades'!F1650</x:f>
      </x:c>
      <x:c r="G1650" s="0">
        <x:f>'Historical Trades'!G1650</x:f>
      </x:c>
      <x:c r="H1650" s="0">
        <x:f>'Historical Trades'!H1650</x:f>
      </x:c>
      <x:c r="I1650" s="0">
        <x:f>'Historical Trades'!I1650</x:f>
      </x:c>
      <x:c r="J1650" s="0">
        <x:f>'Historical Trades'!J1650</x:f>
      </x:c>
      <x:c r="K1650" s="0">
        <x:f>'Historical Trades'!K1650</x:f>
      </x:c>
      <x:c r="L1650" s="0">
        <x:f>'Historical Trades'!L1650</x:f>
      </x:c>
      <x:c r="M1650" s="0">
        <x:f>'Historical Trades'!M1650</x:f>
      </x:c>
      <x:c r="N1650" s="0">
        <x:f>CLEAN('Historical Trades'!O1650)</x:f>
      </x:c>
      <x:c r="P1650" s="14">
        <x:f>IF(G1650="sell",M1650,-M1650)</x:f>
      </x:c>
      <x:c r="Q1650" s="14">
        <x:f>VLOOKUP(N1650,'Currency Rates'!$A$3:$C$32,3,0)</x:f>
      </x:c>
      <x:c r="R1650" s="0">
        <x:f>IF(A1650="SPUS",0,IF(A1650="FWD",0,P1650/Q1650))</x:f>
      </x:c>
    </x:row>
    <x:row r="1651" spans="1:19" x14ac:dyDescent="0.3">
      <x:c r="A1651" s="0">
        <x:f>'Historical Trades'!A1651</x:f>
      </x:c>
      <x:c r="B1651" s="0">
        <x:f>'Historical Trades'!B1651</x:f>
      </x:c>
      <x:c r="C1651" s="23">
        <x:f>'Historical Trades'!C1651</x:f>
      </x:c>
      <x:c r="D1651" s="0">
        <x:f>'Historical Trades'!D1651</x:f>
      </x:c>
      <x:c r="E1651" s="23">
        <x:f>'Historical Trades'!E1651</x:f>
      </x:c>
      <x:c r="F1651" s="0">
        <x:f>'Historical Trades'!F1651</x:f>
      </x:c>
      <x:c r="G1651" s="0">
        <x:f>'Historical Trades'!G1651</x:f>
      </x:c>
      <x:c r="H1651" s="0">
        <x:f>'Historical Trades'!H1651</x:f>
      </x:c>
      <x:c r="I1651" s="0">
        <x:f>'Historical Trades'!I1651</x:f>
      </x:c>
      <x:c r="J1651" s="0">
        <x:f>'Historical Trades'!J1651</x:f>
      </x:c>
      <x:c r="K1651" s="0">
        <x:f>'Historical Trades'!K1651</x:f>
      </x:c>
      <x:c r="L1651" s="0">
        <x:f>'Historical Trades'!L1651</x:f>
      </x:c>
      <x:c r="M1651" s="0">
        <x:f>'Historical Trades'!M1651</x:f>
      </x:c>
      <x:c r="N1651" s="0">
        <x:f>CLEAN('Historical Trades'!O1651)</x:f>
      </x:c>
      <x:c r="P1651" s="14">
        <x:f>IF(G1651="sell",M1651,-M1651)</x:f>
      </x:c>
      <x:c r="Q1651" s="14">
        <x:f>VLOOKUP(N1651,'Currency Rates'!$A$3:$C$32,3,0)</x:f>
      </x:c>
      <x:c r="R1651" s="0">
        <x:f>IF(A1651="SPUS",0,IF(A1651="FWD",0,P1651/Q1651))</x:f>
      </x:c>
    </x:row>
    <x:row r="1652" spans="1:19" x14ac:dyDescent="0.3">
      <x:c r="A1652" s="0">
        <x:f>'Historical Trades'!A1652</x:f>
      </x:c>
      <x:c r="B1652" s="0">
        <x:f>'Historical Trades'!B1652</x:f>
      </x:c>
      <x:c r="C1652" s="23">
        <x:f>'Historical Trades'!C1652</x:f>
      </x:c>
      <x:c r="D1652" s="0">
        <x:f>'Historical Trades'!D1652</x:f>
      </x:c>
      <x:c r="E1652" s="23">
        <x:f>'Historical Trades'!E1652</x:f>
      </x:c>
      <x:c r="F1652" s="0">
        <x:f>'Historical Trades'!F1652</x:f>
      </x:c>
      <x:c r="G1652" s="0">
        <x:f>'Historical Trades'!G1652</x:f>
      </x:c>
      <x:c r="H1652" s="0">
        <x:f>'Historical Trades'!H1652</x:f>
      </x:c>
      <x:c r="I1652" s="0">
        <x:f>'Historical Trades'!I1652</x:f>
      </x:c>
      <x:c r="J1652" s="0">
        <x:f>'Historical Trades'!J1652</x:f>
      </x:c>
      <x:c r="K1652" s="0">
        <x:f>'Historical Trades'!K1652</x:f>
      </x:c>
      <x:c r="L1652" s="0">
        <x:f>'Historical Trades'!L1652</x:f>
      </x:c>
      <x:c r="M1652" s="0">
        <x:f>'Historical Trades'!M1652</x:f>
      </x:c>
      <x:c r="N1652" s="0">
        <x:f>CLEAN('Historical Trades'!O1652)</x:f>
      </x:c>
      <x:c r="P1652" s="14">
        <x:f>IF(G1652="sell",M1652,-M1652)</x:f>
      </x:c>
      <x:c r="Q1652" s="14">
        <x:f>VLOOKUP(N1652,'Currency Rates'!$A$3:$C$32,3,0)</x:f>
      </x:c>
      <x:c r="R1652" s="0">
        <x:f>IF(A1652="SPUS",0,IF(A1652="FWD",0,P1652/Q1652))</x:f>
      </x:c>
    </x:row>
    <x:row r="1653" spans="1:19" x14ac:dyDescent="0.3">
      <x:c r="A1653" s="0">
        <x:f>'Historical Trades'!A1653</x:f>
      </x:c>
      <x:c r="B1653" s="0">
        <x:f>'Historical Trades'!B1653</x:f>
      </x:c>
      <x:c r="C1653" s="23">
        <x:f>'Historical Trades'!C1653</x:f>
      </x:c>
      <x:c r="D1653" s="0">
        <x:f>'Historical Trades'!D1653</x:f>
      </x:c>
      <x:c r="E1653" s="23">
        <x:f>'Historical Trades'!E1653</x:f>
      </x:c>
      <x:c r="F1653" s="0">
        <x:f>'Historical Trades'!F1653</x:f>
      </x:c>
      <x:c r="G1653" s="0">
        <x:f>'Historical Trades'!G1653</x:f>
      </x:c>
      <x:c r="H1653" s="0">
        <x:f>'Historical Trades'!H1653</x:f>
      </x:c>
      <x:c r="I1653" s="0">
        <x:f>'Historical Trades'!I1653</x:f>
      </x:c>
      <x:c r="J1653" s="0">
        <x:f>'Historical Trades'!J1653</x:f>
      </x:c>
      <x:c r="K1653" s="0">
        <x:f>'Historical Trades'!K1653</x:f>
      </x:c>
      <x:c r="L1653" s="0">
        <x:f>'Historical Trades'!L1653</x:f>
      </x:c>
      <x:c r="M1653" s="0">
        <x:f>'Historical Trades'!M1653</x:f>
      </x:c>
      <x:c r="N1653" s="0">
        <x:f>CLEAN('Historical Trades'!O1653)</x:f>
      </x:c>
      <x:c r="P1653" s="14">
        <x:f>IF(G1653="sell",M1653,-M1653)</x:f>
      </x:c>
      <x:c r="Q1653" s="14">
        <x:f>VLOOKUP(N1653,'Currency Rates'!$A$3:$C$32,3,0)</x:f>
      </x:c>
      <x:c r="R1653" s="0">
        <x:f>IF(A1653="SPUS",0,IF(A1653="FWD",0,P1653/Q1653))</x:f>
      </x:c>
    </x:row>
    <x:row r="1654" spans="1:19" x14ac:dyDescent="0.3">
      <x:c r="A1654" s="0">
        <x:f>'Historical Trades'!A1654</x:f>
      </x:c>
      <x:c r="B1654" s="0">
        <x:f>'Historical Trades'!B1654</x:f>
      </x:c>
      <x:c r="C1654" s="23">
        <x:f>'Historical Trades'!C1654</x:f>
      </x:c>
      <x:c r="D1654" s="0">
        <x:f>'Historical Trades'!D1654</x:f>
      </x:c>
      <x:c r="E1654" s="23">
        <x:f>'Historical Trades'!E1654</x:f>
      </x:c>
      <x:c r="F1654" s="0">
        <x:f>'Historical Trades'!F1654</x:f>
      </x:c>
      <x:c r="G1654" s="0">
        <x:f>'Historical Trades'!G1654</x:f>
      </x:c>
      <x:c r="H1654" s="0">
        <x:f>'Historical Trades'!H1654</x:f>
      </x:c>
      <x:c r="I1654" s="0">
        <x:f>'Historical Trades'!I1654</x:f>
      </x:c>
      <x:c r="J1654" s="0">
        <x:f>'Historical Trades'!J1654</x:f>
      </x:c>
      <x:c r="K1654" s="0">
        <x:f>'Historical Trades'!K1654</x:f>
      </x:c>
      <x:c r="L1654" s="0">
        <x:f>'Historical Trades'!L1654</x:f>
      </x:c>
      <x:c r="M1654" s="0">
        <x:f>'Historical Trades'!M1654</x:f>
      </x:c>
      <x:c r="N1654" s="0">
        <x:f>CLEAN('Historical Trades'!O1654)</x:f>
      </x:c>
      <x:c r="P1654" s="14">
        <x:f>IF(G1654="sell",M1654,-M1654)</x:f>
      </x:c>
      <x:c r="Q1654" s="14">
        <x:f>VLOOKUP(N1654,'Currency Rates'!$A$3:$C$32,3,0)</x:f>
      </x:c>
      <x:c r="R1654" s="0">
        <x:f>IF(A1654="SPUS",0,IF(A1654="FWD",0,P1654/Q1654))</x:f>
      </x:c>
    </x:row>
    <x:row r="1655" spans="1:19" x14ac:dyDescent="0.3">
      <x:c r="A1655" s="0">
        <x:f>'Historical Trades'!A1655</x:f>
      </x:c>
      <x:c r="B1655" s="0">
        <x:f>'Historical Trades'!B1655</x:f>
      </x:c>
      <x:c r="C1655" s="23">
        <x:f>'Historical Trades'!C1655</x:f>
      </x:c>
      <x:c r="D1655" s="0">
        <x:f>'Historical Trades'!D1655</x:f>
      </x:c>
      <x:c r="E1655" s="23">
        <x:f>'Historical Trades'!E1655</x:f>
      </x:c>
      <x:c r="F1655" s="0">
        <x:f>'Historical Trades'!F1655</x:f>
      </x:c>
      <x:c r="G1655" s="0">
        <x:f>'Historical Trades'!G1655</x:f>
      </x:c>
      <x:c r="H1655" s="0">
        <x:f>'Historical Trades'!H1655</x:f>
      </x:c>
      <x:c r="I1655" s="0">
        <x:f>'Historical Trades'!I1655</x:f>
      </x:c>
      <x:c r="J1655" s="0">
        <x:f>'Historical Trades'!J1655</x:f>
      </x:c>
      <x:c r="K1655" s="0">
        <x:f>'Historical Trades'!K1655</x:f>
      </x:c>
      <x:c r="L1655" s="0">
        <x:f>'Historical Trades'!L1655</x:f>
      </x:c>
      <x:c r="M1655" s="0">
        <x:f>'Historical Trades'!M1655</x:f>
      </x:c>
      <x:c r="N1655" s="0">
        <x:f>CLEAN('Historical Trades'!O1655)</x:f>
      </x:c>
      <x:c r="P1655" s="14">
        <x:f>IF(G1655="sell",M1655,-M1655)</x:f>
      </x:c>
      <x:c r="Q1655" s="14">
        <x:f>VLOOKUP(N1655,'Currency Rates'!$A$3:$C$32,3,0)</x:f>
      </x:c>
      <x:c r="R1655" s="0">
        <x:f>IF(A1655="SPUS",0,IF(A1655="FWD",0,P1655/Q1655))</x:f>
      </x:c>
    </x:row>
    <x:row r="1656" spans="1:19" x14ac:dyDescent="0.3">
      <x:c r="A1656" s="0">
        <x:f>'Historical Trades'!A1656</x:f>
      </x:c>
      <x:c r="B1656" s="0">
        <x:f>'Historical Trades'!B1656</x:f>
      </x:c>
      <x:c r="C1656" s="23">
        <x:f>'Historical Trades'!C1656</x:f>
      </x:c>
      <x:c r="D1656" s="0">
        <x:f>'Historical Trades'!D1656</x:f>
      </x:c>
      <x:c r="E1656" s="23">
        <x:f>'Historical Trades'!E1656</x:f>
      </x:c>
      <x:c r="F1656" s="0">
        <x:f>'Historical Trades'!F1656</x:f>
      </x:c>
      <x:c r="G1656" s="0">
        <x:f>'Historical Trades'!G1656</x:f>
      </x:c>
      <x:c r="H1656" s="0">
        <x:f>'Historical Trades'!H1656</x:f>
      </x:c>
      <x:c r="I1656" s="0">
        <x:f>'Historical Trades'!I1656</x:f>
      </x:c>
      <x:c r="J1656" s="0">
        <x:f>'Historical Trades'!J1656</x:f>
      </x:c>
      <x:c r="K1656" s="0">
        <x:f>'Historical Trades'!K1656</x:f>
      </x:c>
      <x:c r="L1656" s="0">
        <x:f>'Historical Trades'!L1656</x:f>
      </x:c>
      <x:c r="M1656" s="0">
        <x:f>'Historical Trades'!M1656</x:f>
      </x:c>
      <x:c r="N1656" s="0">
        <x:f>CLEAN('Historical Trades'!O1656)</x:f>
      </x:c>
      <x:c r="P1656" s="14">
        <x:f>IF(G1656="sell",M1656,-M1656)</x:f>
      </x:c>
      <x:c r="Q1656" s="14">
        <x:f>VLOOKUP(N1656,'Currency Rates'!$A$3:$C$32,3,0)</x:f>
      </x:c>
      <x:c r="R1656" s="0">
        <x:f>IF(A1656="SPUS",0,IF(A1656="FWD",0,P1656/Q1656))</x:f>
      </x:c>
    </x:row>
    <x:row r="1657" spans="1:19" x14ac:dyDescent="0.3">
      <x:c r="A1657" s="0">
        <x:f>'Historical Trades'!A1657</x:f>
      </x:c>
      <x:c r="B1657" s="0">
        <x:f>'Historical Trades'!B1657</x:f>
      </x:c>
      <x:c r="C1657" s="23">
        <x:f>'Historical Trades'!C1657</x:f>
      </x:c>
      <x:c r="D1657" s="0">
        <x:f>'Historical Trades'!D1657</x:f>
      </x:c>
      <x:c r="E1657" s="23">
        <x:f>'Historical Trades'!E1657</x:f>
      </x:c>
      <x:c r="F1657" s="0">
        <x:f>'Historical Trades'!F1657</x:f>
      </x:c>
      <x:c r="G1657" s="0">
        <x:f>'Historical Trades'!G1657</x:f>
      </x:c>
      <x:c r="H1657" s="0">
        <x:f>'Historical Trades'!H1657</x:f>
      </x:c>
      <x:c r="I1657" s="0">
        <x:f>'Historical Trades'!I1657</x:f>
      </x:c>
      <x:c r="J1657" s="0">
        <x:f>'Historical Trades'!J1657</x:f>
      </x:c>
      <x:c r="K1657" s="0">
        <x:f>'Historical Trades'!K1657</x:f>
      </x:c>
      <x:c r="L1657" s="0">
        <x:f>'Historical Trades'!L1657</x:f>
      </x:c>
      <x:c r="M1657" s="0">
        <x:f>'Historical Trades'!M1657</x:f>
      </x:c>
      <x:c r="N1657" s="0">
        <x:f>CLEAN('Historical Trades'!O1657)</x:f>
      </x:c>
      <x:c r="P1657" s="14">
        <x:f>IF(G1657="sell",M1657,-M1657)</x:f>
      </x:c>
      <x:c r="Q1657" s="14">
        <x:f>VLOOKUP(N1657,'Currency Rates'!$A$3:$C$32,3,0)</x:f>
      </x:c>
      <x:c r="R1657" s="0">
        <x:f>IF(A1657="SPUS",0,IF(A1657="FWD",0,P1657/Q1657))</x:f>
      </x:c>
    </x:row>
    <x:row r="1658" spans="1:19" x14ac:dyDescent="0.3">
      <x:c r="A1658" s="0">
        <x:f>'Historical Trades'!A1658</x:f>
      </x:c>
      <x:c r="B1658" s="0">
        <x:f>'Historical Trades'!B1658</x:f>
      </x:c>
      <x:c r="C1658" s="23">
        <x:f>'Historical Trades'!C1658</x:f>
      </x:c>
      <x:c r="D1658" s="0">
        <x:f>'Historical Trades'!D1658</x:f>
      </x:c>
      <x:c r="E1658" s="23">
        <x:f>'Historical Trades'!E1658</x:f>
      </x:c>
      <x:c r="F1658" s="0">
        <x:f>'Historical Trades'!F1658</x:f>
      </x:c>
      <x:c r="G1658" s="0">
        <x:f>'Historical Trades'!G1658</x:f>
      </x:c>
      <x:c r="H1658" s="0">
        <x:f>'Historical Trades'!H1658</x:f>
      </x:c>
      <x:c r="I1658" s="0">
        <x:f>'Historical Trades'!I1658</x:f>
      </x:c>
      <x:c r="J1658" s="0">
        <x:f>'Historical Trades'!J1658</x:f>
      </x:c>
      <x:c r="K1658" s="0">
        <x:f>'Historical Trades'!K1658</x:f>
      </x:c>
      <x:c r="L1658" s="0">
        <x:f>'Historical Trades'!L1658</x:f>
      </x:c>
      <x:c r="M1658" s="0">
        <x:f>'Historical Trades'!M1658</x:f>
      </x:c>
      <x:c r="N1658" s="0">
        <x:f>CLEAN('Historical Trades'!O1658)</x:f>
      </x:c>
      <x:c r="P1658" s="14">
        <x:f>IF(G1658="sell",M1658,-M1658)</x:f>
      </x:c>
      <x:c r="Q1658" s="14">
        <x:f>VLOOKUP(N1658,'Currency Rates'!$A$3:$C$32,3,0)</x:f>
      </x:c>
      <x:c r="R1658" s="0">
        <x:f>IF(A1658="SPUS",0,IF(A1658="FWD",0,P1658/Q1658))</x:f>
      </x:c>
    </x:row>
    <x:row r="1659" spans="1:19" x14ac:dyDescent="0.3">
      <x:c r="A1659" s="0">
        <x:f>'Historical Trades'!A1659</x:f>
      </x:c>
      <x:c r="B1659" s="0">
        <x:f>'Historical Trades'!B1659</x:f>
      </x:c>
      <x:c r="C1659" s="23">
        <x:f>'Historical Trades'!C1659</x:f>
      </x:c>
      <x:c r="D1659" s="0">
        <x:f>'Historical Trades'!D1659</x:f>
      </x:c>
      <x:c r="E1659" s="23">
        <x:f>'Historical Trades'!E1659</x:f>
      </x:c>
      <x:c r="F1659" s="0">
        <x:f>'Historical Trades'!F1659</x:f>
      </x:c>
      <x:c r="G1659" s="0">
        <x:f>'Historical Trades'!G1659</x:f>
      </x:c>
      <x:c r="H1659" s="0">
        <x:f>'Historical Trades'!H1659</x:f>
      </x:c>
      <x:c r="I1659" s="0">
        <x:f>'Historical Trades'!I1659</x:f>
      </x:c>
      <x:c r="J1659" s="0">
        <x:f>'Historical Trades'!J1659</x:f>
      </x:c>
      <x:c r="K1659" s="0">
        <x:f>'Historical Trades'!K1659</x:f>
      </x:c>
      <x:c r="L1659" s="0">
        <x:f>'Historical Trades'!L1659</x:f>
      </x:c>
      <x:c r="M1659" s="0">
        <x:f>'Historical Trades'!M1659</x:f>
      </x:c>
      <x:c r="N1659" s="0">
        <x:f>CLEAN('Historical Trades'!O1659)</x:f>
      </x:c>
      <x:c r="P1659" s="14">
        <x:f>IF(G1659="sell",M1659,-M1659)</x:f>
      </x:c>
      <x:c r="Q1659" s="14">
        <x:f>VLOOKUP(N1659,'Currency Rates'!$A$3:$C$32,3,0)</x:f>
      </x:c>
      <x:c r="R1659" s="0">
        <x:f>IF(A1659="SPUS",0,IF(A1659="FWD",0,P1659/Q1659))</x:f>
      </x:c>
    </x:row>
    <x:row r="1660" spans="1:19" x14ac:dyDescent="0.3">
      <x:c r="A1660" s="0">
        <x:f>'Historical Trades'!A1660</x:f>
      </x:c>
      <x:c r="B1660" s="0">
        <x:f>'Historical Trades'!B1660</x:f>
      </x:c>
      <x:c r="C1660" s="23">
        <x:f>'Historical Trades'!C1660</x:f>
      </x:c>
      <x:c r="D1660" s="0">
        <x:f>'Historical Trades'!D1660</x:f>
      </x:c>
      <x:c r="E1660" s="23">
        <x:f>'Historical Trades'!E1660</x:f>
      </x:c>
      <x:c r="F1660" s="0">
        <x:f>'Historical Trades'!F1660</x:f>
      </x:c>
      <x:c r="G1660" s="0">
        <x:f>'Historical Trades'!G1660</x:f>
      </x:c>
      <x:c r="H1660" s="0">
        <x:f>'Historical Trades'!H1660</x:f>
      </x:c>
      <x:c r="I1660" s="0">
        <x:f>'Historical Trades'!I1660</x:f>
      </x:c>
      <x:c r="J1660" s="0">
        <x:f>'Historical Trades'!J1660</x:f>
      </x:c>
      <x:c r="K1660" s="0">
        <x:f>'Historical Trades'!K1660</x:f>
      </x:c>
      <x:c r="L1660" s="0">
        <x:f>'Historical Trades'!L1660</x:f>
      </x:c>
      <x:c r="M1660" s="0">
        <x:f>'Historical Trades'!M1660</x:f>
      </x:c>
      <x:c r="N1660" s="0">
        <x:f>CLEAN('Historical Trades'!O1660)</x:f>
      </x:c>
      <x:c r="P1660" s="14">
        <x:f>IF(G1660="sell",M1660,-M1660)</x:f>
      </x:c>
      <x:c r="Q1660" s="14">
        <x:f>VLOOKUP(N1660,'Currency Rates'!$A$3:$C$32,3,0)</x:f>
      </x:c>
      <x:c r="R1660" s="0">
        <x:f>IF(A1660="SPUS",0,IF(A1660="FWD",0,P1660/Q1660))</x:f>
      </x:c>
    </x:row>
    <x:row r="1661" spans="1:19" x14ac:dyDescent="0.3">
      <x:c r="A1661" s="0">
        <x:f>'Historical Trades'!A1661</x:f>
      </x:c>
      <x:c r="B1661" s="0">
        <x:f>'Historical Trades'!B1661</x:f>
      </x:c>
      <x:c r="C1661" s="23">
        <x:f>'Historical Trades'!C1661</x:f>
      </x:c>
      <x:c r="D1661" s="0">
        <x:f>'Historical Trades'!D1661</x:f>
      </x:c>
      <x:c r="E1661" s="23">
        <x:f>'Historical Trades'!E1661</x:f>
      </x:c>
      <x:c r="F1661" s="0">
        <x:f>'Historical Trades'!F1661</x:f>
      </x:c>
      <x:c r="G1661" s="0">
        <x:f>'Historical Trades'!G1661</x:f>
      </x:c>
      <x:c r="H1661" s="0">
        <x:f>'Historical Trades'!H1661</x:f>
      </x:c>
      <x:c r="I1661" s="0">
        <x:f>'Historical Trades'!I1661</x:f>
      </x:c>
      <x:c r="J1661" s="0">
        <x:f>'Historical Trades'!J1661</x:f>
      </x:c>
      <x:c r="K1661" s="0">
        <x:f>'Historical Trades'!K1661</x:f>
      </x:c>
      <x:c r="L1661" s="0">
        <x:f>'Historical Trades'!L1661</x:f>
      </x:c>
      <x:c r="M1661" s="0">
        <x:f>'Historical Trades'!M1661</x:f>
      </x:c>
      <x:c r="N1661" s="0">
        <x:f>CLEAN('Historical Trades'!O1661)</x:f>
      </x:c>
      <x:c r="P1661" s="14">
        <x:f>IF(G1661="sell",M1661,-M1661)</x:f>
      </x:c>
      <x:c r="Q1661" s="14">
        <x:f>VLOOKUP(N1661,'Currency Rates'!$A$3:$C$32,3,0)</x:f>
      </x:c>
      <x:c r="R1661" s="0">
        <x:f>IF(A1661="SPUS",0,IF(A1661="FWD",0,P1661/Q1661))</x:f>
      </x:c>
    </x:row>
    <x:row r="1662" spans="1:19" x14ac:dyDescent="0.3">
      <x:c r="A1662" s="0">
        <x:f>'Historical Trades'!A1662</x:f>
      </x:c>
      <x:c r="B1662" s="0">
        <x:f>'Historical Trades'!B1662</x:f>
      </x:c>
      <x:c r="C1662" s="23">
        <x:f>'Historical Trades'!C1662</x:f>
      </x:c>
      <x:c r="D1662" s="0">
        <x:f>'Historical Trades'!D1662</x:f>
      </x:c>
      <x:c r="E1662" s="23">
        <x:f>'Historical Trades'!E1662</x:f>
      </x:c>
      <x:c r="F1662" s="0">
        <x:f>'Historical Trades'!F1662</x:f>
      </x:c>
      <x:c r="G1662" s="0">
        <x:f>'Historical Trades'!G1662</x:f>
      </x:c>
      <x:c r="H1662" s="0">
        <x:f>'Historical Trades'!H1662</x:f>
      </x:c>
      <x:c r="I1662" s="0">
        <x:f>'Historical Trades'!I1662</x:f>
      </x:c>
      <x:c r="J1662" s="0">
        <x:f>'Historical Trades'!J1662</x:f>
      </x:c>
      <x:c r="K1662" s="0">
        <x:f>'Historical Trades'!K1662</x:f>
      </x:c>
      <x:c r="L1662" s="0">
        <x:f>'Historical Trades'!L1662</x:f>
      </x:c>
      <x:c r="M1662" s="0">
        <x:f>'Historical Trades'!M1662</x:f>
      </x:c>
      <x:c r="N1662" s="0">
        <x:f>CLEAN('Historical Trades'!O1662)</x:f>
      </x:c>
      <x:c r="P1662" s="14">
        <x:f>IF(G1662="sell",M1662,-M1662)</x:f>
      </x:c>
      <x:c r="Q1662" s="14">
        <x:f>VLOOKUP(N1662,'Currency Rates'!$A$3:$C$32,3,0)</x:f>
      </x:c>
      <x:c r="R1662" s="0">
        <x:f>IF(A1662="SPUS",0,IF(A1662="FWD",0,P1662/Q1662))</x:f>
      </x:c>
    </x:row>
    <x:row r="1663" spans="1:19" x14ac:dyDescent="0.3">
      <x:c r="A1663" s="0">
        <x:f>'Historical Trades'!A1663</x:f>
      </x:c>
      <x:c r="B1663" s="0">
        <x:f>'Historical Trades'!B1663</x:f>
      </x:c>
      <x:c r="C1663" s="23">
        <x:f>'Historical Trades'!C1663</x:f>
      </x:c>
      <x:c r="D1663" s="0">
        <x:f>'Historical Trades'!D1663</x:f>
      </x:c>
      <x:c r="E1663" s="23">
        <x:f>'Historical Trades'!E1663</x:f>
      </x:c>
      <x:c r="F1663" s="0">
        <x:f>'Historical Trades'!F1663</x:f>
      </x:c>
      <x:c r="G1663" s="0">
        <x:f>'Historical Trades'!G1663</x:f>
      </x:c>
      <x:c r="H1663" s="0">
        <x:f>'Historical Trades'!H1663</x:f>
      </x:c>
      <x:c r="I1663" s="0">
        <x:f>'Historical Trades'!I1663</x:f>
      </x:c>
      <x:c r="J1663" s="0">
        <x:f>'Historical Trades'!J1663</x:f>
      </x:c>
      <x:c r="K1663" s="0">
        <x:f>'Historical Trades'!K1663</x:f>
      </x:c>
      <x:c r="L1663" s="0">
        <x:f>'Historical Trades'!L1663</x:f>
      </x:c>
      <x:c r="M1663" s="0">
        <x:f>'Historical Trades'!M1663</x:f>
      </x:c>
      <x:c r="N1663" s="0">
        <x:f>CLEAN('Historical Trades'!O1663)</x:f>
      </x:c>
      <x:c r="P1663" s="14">
        <x:f>IF(G1663="sell",M1663,-M1663)</x:f>
      </x:c>
      <x:c r="Q1663" s="14">
        <x:f>VLOOKUP(N1663,'Currency Rates'!$A$3:$C$32,3,0)</x:f>
      </x:c>
      <x:c r="R1663" s="0">
        <x:f>IF(A1663="SPUS",0,IF(A1663="FWD",0,P1663/Q1663))</x:f>
      </x:c>
    </x:row>
    <x:row r="1664" spans="1:19" x14ac:dyDescent="0.3">
      <x:c r="A1664" s="0">
        <x:f>'Historical Trades'!A1664</x:f>
      </x:c>
      <x:c r="B1664" s="0">
        <x:f>'Historical Trades'!B1664</x:f>
      </x:c>
      <x:c r="C1664" s="23">
        <x:f>'Historical Trades'!C1664</x:f>
      </x:c>
      <x:c r="D1664" s="0">
        <x:f>'Historical Trades'!D1664</x:f>
      </x:c>
      <x:c r="E1664" s="23">
        <x:f>'Historical Trades'!E1664</x:f>
      </x:c>
      <x:c r="F1664" s="0">
        <x:f>'Historical Trades'!F1664</x:f>
      </x:c>
      <x:c r="G1664" s="0">
        <x:f>'Historical Trades'!G1664</x:f>
      </x:c>
      <x:c r="H1664" s="0">
        <x:f>'Historical Trades'!H1664</x:f>
      </x:c>
      <x:c r="I1664" s="0">
        <x:f>'Historical Trades'!I1664</x:f>
      </x:c>
      <x:c r="J1664" s="0">
        <x:f>'Historical Trades'!J1664</x:f>
      </x:c>
      <x:c r="K1664" s="0">
        <x:f>'Historical Trades'!K1664</x:f>
      </x:c>
      <x:c r="L1664" s="0">
        <x:f>'Historical Trades'!L1664</x:f>
      </x:c>
      <x:c r="M1664" s="0">
        <x:f>'Historical Trades'!M1664</x:f>
      </x:c>
      <x:c r="N1664" s="0">
        <x:f>CLEAN('Historical Trades'!O1664)</x:f>
      </x:c>
      <x:c r="P1664" s="14">
        <x:f>IF(G1664="sell",M1664,-M1664)</x:f>
      </x:c>
      <x:c r="Q1664" s="14">
        <x:f>VLOOKUP(N1664,'Currency Rates'!$A$3:$C$32,3,0)</x:f>
      </x:c>
      <x:c r="R1664" s="0">
        <x:f>IF(A1664="SPUS",0,IF(A1664="FWD",0,P1664/Q1664))</x:f>
      </x:c>
    </x:row>
    <x:row r="1665" spans="1:19" x14ac:dyDescent="0.3">
      <x:c r="A1665" s="0">
        <x:f>'Historical Trades'!A1665</x:f>
      </x:c>
      <x:c r="B1665" s="0">
        <x:f>'Historical Trades'!B1665</x:f>
      </x:c>
      <x:c r="C1665" s="23">
        <x:f>'Historical Trades'!C1665</x:f>
      </x:c>
      <x:c r="D1665" s="0">
        <x:f>'Historical Trades'!D1665</x:f>
      </x:c>
      <x:c r="E1665" s="23">
        <x:f>'Historical Trades'!E1665</x:f>
      </x:c>
      <x:c r="F1665" s="0">
        <x:f>'Historical Trades'!F1665</x:f>
      </x:c>
      <x:c r="G1665" s="0">
        <x:f>'Historical Trades'!G1665</x:f>
      </x:c>
      <x:c r="H1665" s="0">
        <x:f>'Historical Trades'!H1665</x:f>
      </x:c>
      <x:c r="I1665" s="0">
        <x:f>'Historical Trades'!I1665</x:f>
      </x:c>
      <x:c r="J1665" s="0">
        <x:f>'Historical Trades'!J1665</x:f>
      </x:c>
      <x:c r="K1665" s="0">
        <x:f>'Historical Trades'!K1665</x:f>
      </x:c>
      <x:c r="L1665" s="0">
        <x:f>'Historical Trades'!L1665</x:f>
      </x:c>
      <x:c r="M1665" s="0">
        <x:f>'Historical Trades'!M1665</x:f>
      </x:c>
      <x:c r="N1665" s="0">
        <x:f>CLEAN('Historical Trades'!O1665)</x:f>
      </x:c>
      <x:c r="P1665" s="14">
        <x:f>IF(G1665="sell",M1665,-M1665)</x:f>
      </x:c>
      <x:c r="Q1665" s="14">
        <x:f>VLOOKUP(N1665,'Currency Rates'!$A$3:$C$32,3,0)</x:f>
      </x:c>
      <x:c r="R1665" s="0">
        <x:f>IF(A1665="SPUS",0,IF(A1665="FWD",0,P1665/Q1665))</x:f>
      </x:c>
    </x:row>
    <x:row r="1666" spans="1:19" x14ac:dyDescent="0.3">
      <x:c r="A1666" s="0">
        <x:f>'Historical Trades'!A1666</x:f>
      </x:c>
      <x:c r="B1666" s="0">
        <x:f>'Historical Trades'!B1666</x:f>
      </x:c>
      <x:c r="C1666" s="23">
        <x:f>'Historical Trades'!C1666</x:f>
      </x:c>
      <x:c r="D1666" s="0">
        <x:f>'Historical Trades'!D1666</x:f>
      </x:c>
      <x:c r="E1666" s="23">
        <x:f>'Historical Trades'!E1666</x:f>
      </x:c>
      <x:c r="F1666" s="0">
        <x:f>'Historical Trades'!F1666</x:f>
      </x:c>
      <x:c r="G1666" s="0">
        <x:f>'Historical Trades'!G1666</x:f>
      </x:c>
      <x:c r="H1666" s="0">
        <x:f>'Historical Trades'!H1666</x:f>
      </x:c>
      <x:c r="I1666" s="0">
        <x:f>'Historical Trades'!I1666</x:f>
      </x:c>
      <x:c r="J1666" s="0">
        <x:f>'Historical Trades'!J1666</x:f>
      </x:c>
      <x:c r="K1666" s="0">
        <x:f>'Historical Trades'!K1666</x:f>
      </x:c>
      <x:c r="L1666" s="0">
        <x:f>'Historical Trades'!L1666</x:f>
      </x:c>
      <x:c r="M1666" s="0">
        <x:f>'Historical Trades'!M1666</x:f>
      </x:c>
      <x:c r="N1666" s="0">
        <x:f>CLEAN('Historical Trades'!O1666)</x:f>
      </x:c>
      <x:c r="P1666" s="14">
        <x:f>IF(G1666="sell",M1666,-M1666)</x:f>
      </x:c>
      <x:c r="Q1666" s="14">
        <x:f>VLOOKUP(N1666,'Currency Rates'!$A$3:$C$32,3,0)</x:f>
      </x:c>
      <x:c r="R1666" s="0">
        <x:f>IF(A1666="SPUS",0,IF(A1666="FWD",0,P1666/Q1666))</x:f>
      </x:c>
    </x:row>
    <x:row r="1667" spans="1:19" x14ac:dyDescent="0.3">
      <x:c r="A1667" s="0">
        <x:f>'Historical Trades'!A1667</x:f>
      </x:c>
      <x:c r="B1667" s="0">
        <x:f>'Historical Trades'!B1667</x:f>
      </x:c>
      <x:c r="C1667" s="23">
        <x:f>'Historical Trades'!C1667</x:f>
      </x:c>
      <x:c r="D1667" s="0">
        <x:f>'Historical Trades'!D1667</x:f>
      </x:c>
      <x:c r="E1667" s="23">
        <x:f>'Historical Trades'!E1667</x:f>
      </x:c>
      <x:c r="F1667" s="0">
        <x:f>'Historical Trades'!F1667</x:f>
      </x:c>
      <x:c r="G1667" s="0">
        <x:f>'Historical Trades'!G1667</x:f>
      </x:c>
      <x:c r="H1667" s="0">
        <x:f>'Historical Trades'!H1667</x:f>
      </x:c>
      <x:c r="I1667" s="0">
        <x:f>'Historical Trades'!I1667</x:f>
      </x:c>
      <x:c r="J1667" s="0">
        <x:f>'Historical Trades'!J1667</x:f>
      </x:c>
      <x:c r="K1667" s="0">
        <x:f>'Historical Trades'!K1667</x:f>
      </x:c>
      <x:c r="L1667" s="0">
        <x:f>'Historical Trades'!L1667</x:f>
      </x:c>
      <x:c r="M1667" s="0">
        <x:f>'Historical Trades'!M1667</x:f>
      </x:c>
      <x:c r="N1667" s="0">
        <x:f>CLEAN('Historical Trades'!O1667)</x:f>
      </x:c>
      <x:c r="P1667" s="14">
        <x:f>IF(G1667="sell",M1667,-M1667)</x:f>
      </x:c>
      <x:c r="Q1667" s="14">
        <x:f>VLOOKUP(N1667,'Currency Rates'!$A$3:$C$32,3,0)</x:f>
      </x:c>
      <x:c r="R1667" s="0">
        <x:f>IF(A1667="SPUS",0,IF(A1667="FWD",0,P1667/Q1667))</x:f>
      </x:c>
    </x:row>
    <x:row r="1668" spans="1:19" x14ac:dyDescent="0.3">
      <x:c r="A1668" s="0">
        <x:f>'Historical Trades'!A1668</x:f>
      </x:c>
      <x:c r="B1668" s="0">
        <x:f>'Historical Trades'!B1668</x:f>
      </x:c>
      <x:c r="C1668" s="23">
        <x:f>'Historical Trades'!C1668</x:f>
      </x:c>
      <x:c r="D1668" s="0">
        <x:f>'Historical Trades'!D1668</x:f>
      </x:c>
      <x:c r="E1668" s="23">
        <x:f>'Historical Trades'!E1668</x:f>
      </x:c>
      <x:c r="F1668" s="0">
        <x:f>'Historical Trades'!F1668</x:f>
      </x:c>
      <x:c r="G1668" s="0">
        <x:f>'Historical Trades'!G1668</x:f>
      </x:c>
      <x:c r="H1668" s="0">
        <x:f>'Historical Trades'!H1668</x:f>
      </x:c>
      <x:c r="I1668" s="0">
        <x:f>'Historical Trades'!I1668</x:f>
      </x:c>
      <x:c r="J1668" s="0">
        <x:f>'Historical Trades'!J1668</x:f>
      </x:c>
      <x:c r="K1668" s="0">
        <x:f>'Historical Trades'!K1668</x:f>
      </x:c>
      <x:c r="L1668" s="0">
        <x:f>'Historical Trades'!L1668</x:f>
      </x:c>
      <x:c r="M1668" s="0">
        <x:f>'Historical Trades'!M1668</x:f>
      </x:c>
      <x:c r="N1668" s="0">
        <x:f>CLEAN('Historical Trades'!O1668)</x:f>
      </x:c>
      <x:c r="P1668" s="14">
        <x:f>IF(G1668="sell",M1668,-M1668)</x:f>
      </x:c>
      <x:c r="Q1668" s="14">
        <x:f>VLOOKUP(N1668,'Currency Rates'!$A$3:$C$32,3,0)</x:f>
      </x:c>
      <x:c r="R1668" s="0">
        <x:f>IF(A1668="SPUS",0,IF(A1668="FWD",0,P1668/Q1668))</x:f>
      </x:c>
    </x:row>
    <x:row r="1669" spans="1:19" x14ac:dyDescent="0.3">
      <x:c r="A1669" s="0">
        <x:f>'Historical Trades'!A1669</x:f>
      </x:c>
      <x:c r="B1669" s="0">
        <x:f>'Historical Trades'!B1669</x:f>
      </x:c>
      <x:c r="C1669" s="23">
        <x:f>'Historical Trades'!C1669</x:f>
      </x:c>
      <x:c r="D1669" s="0">
        <x:f>'Historical Trades'!D1669</x:f>
      </x:c>
      <x:c r="E1669" s="23">
        <x:f>'Historical Trades'!E1669</x:f>
      </x:c>
      <x:c r="F1669" s="0">
        <x:f>'Historical Trades'!F1669</x:f>
      </x:c>
      <x:c r="G1669" s="0">
        <x:f>'Historical Trades'!G1669</x:f>
      </x:c>
      <x:c r="H1669" s="0">
        <x:f>'Historical Trades'!H1669</x:f>
      </x:c>
      <x:c r="I1669" s="0">
        <x:f>'Historical Trades'!I1669</x:f>
      </x:c>
      <x:c r="J1669" s="0">
        <x:f>'Historical Trades'!J1669</x:f>
      </x:c>
      <x:c r="K1669" s="0">
        <x:f>'Historical Trades'!K1669</x:f>
      </x:c>
      <x:c r="L1669" s="0">
        <x:f>'Historical Trades'!L1669</x:f>
      </x:c>
      <x:c r="M1669" s="0">
        <x:f>'Historical Trades'!M1669</x:f>
      </x:c>
      <x:c r="N1669" s="0">
        <x:f>CLEAN('Historical Trades'!O1669)</x:f>
      </x:c>
      <x:c r="P1669" s="14">
        <x:f>IF(G1669="sell",M1669,-M1669)</x:f>
      </x:c>
      <x:c r="Q1669" s="14">
        <x:f>VLOOKUP(N1669,'Currency Rates'!$A$3:$C$32,3,0)</x:f>
      </x:c>
      <x:c r="R1669" s="0">
        <x:f>IF(A1669="SPUS",0,IF(A1669="FWD",0,P1669/Q1669))</x:f>
      </x:c>
    </x:row>
    <x:row r="1670" spans="1:19" x14ac:dyDescent="0.3">
      <x:c r="A1670" s="0">
        <x:f>'Historical Trades'!A1670</x:f>
      </x:c>
      <x:c r="B1670" s="0">
        <x:f>'Historical Trades'!B1670</x:f>
      </x:c>
      <x:c r="C1670" s="23">
        <x:f>'Historical Trades'!C1670</x:f>
      </x:c>
      <x:c r="D1670" s="0">
        <x:f>'Historical Trades'!D1670</x:f>
      </x:c>
      <x:c r="E1670" s="23">
        <x:f>'Historical Trades'!E1670</x:f>
      </x:c>
      <x:c r="F1670" s="0">
        <x:f>'Historical Trades'!F1670</x:f>
      </x:c>
      <x:c r="G1670" s="0">
        <x:f>'Historical Trades'!G1670</x:f>
      </x:c>
      <x:c r="H1670" s="0">
        <x:f>'Historical Trades'!H1670</x:f>
      </x:c>
      <x:c r="I1670" s="0">
        <x:f>'Historical Trades'!I1670</x:f>
      </x:c>
      <x:c r="J1670" s="0">
        <x:f>'Historical Trades'!J1670</x:f>
      </x:c>
      <x:c r="K1670" s="0">
        <x:f>'Historical Trades'!K1670</x:f>
      </x:c>
      <x:c r="L1670" s="0">
        <x:f>'Historical Trades'!L1670</x:f>
      </x:c>
      <x:c r="M1670" s="0">
        <x:f>'Historical Trades'!M1670</x:f>
      </x:c>
      <x:c r="N1670" s="0">
        <x:f>CLEAN('Historical Trades'!O1670)</x:f>
      </x:c>
      <x:c r="P1670" s="14">
        <x:f>IF(G1670="sell",M1670,-M1670)</x:f>
      </x:c>
      <x:c r="Q1670" s="14">
        <x:f>VLOOKUP(N1670,'Currency Rates'!$A$3:$C$32,3,0)</x:f>
      </x:c>
      <x:c r="R1670" s="0">
        <x:f>IF(A1670="SPUS",0,IF(A1670="FWD",0,P1670/Q1670))</x:f>
      </x:c>
    </x:row>
    <x:row r="1671" spans="1:19" x14ac:dyDescent="0.3">
      <x:c r="A1671" s="0">
        <x:f>'Historical Trades'!A1671</x:f>
      </x:c>
      <x:c r="B1671" s="0">
        <x:f>'Historical Trades'!B1671</x:f>
      </x:c>
      <x:c r="C1671" s="23">
        <x:f>'Historical Trades'!C1671</x:f>
      </x:c>
      <x:c r="D1671" s="0">
        <x:f>'Historical Trades'!D1671</x:f>
      </x:c>
      <x:c r="E1671" s="23">
        <x:f>'Historical Trades'!E1671</x:f>
      </x:c>
      <x:c r="F1671" s="0">
        <x:f>'Historical Trades'!F1671</x:f>
      </x:c>
      <x:c r="G1671" s="0">
        <x:f>'Historical Trades'!G1671</x:f>
      </x:c>
      <x:c r="H1671" s="0">
        <x:f>'Historical Trades'!H1671</x:f>
      </x:c>
      <x:c r="I1671" s="0">
        <x:f>'Historical Trades'!I1671</x:f>
      </x:c>
      <x:c r="J1671" s="0">
        <x:f>'Historical Trades'!J1671</x:f>
      </x:c>
      <x:c r="K1671" s="0">
        <x:f>'Historical Trades'!K1671</x:f>
      </x:c>
      <x:c r="L1671" s="0">
        <x:f>'Historical Trades'!L1671</x:f>
      </x:c>
      <x:c r="M1671" s="0">
        <x:f>'Historical Trades'!M1671</x:f>
      </x:c>
      <x:c r="N1671" s="0">
        <x:f>CLEAN('Historical Trades'!O1671)</x:f>
      </x:c>
      <x:c r="P1671" s="14">
        <x:f>IF(G1671="sell",M1671,-M1671)</x:f>
      </x:c>
      <x:c r="Q1671" s="14">
        <x:f>VLOOKUP(N1671,'Currency Rates'!$A$3:$C$32,3,0)</x:f>
      </x:c>
      <x:c r="R1671" s="0">
        <x:f>IF(A1671="SPUS",0,IF(A1671="FWD",0,P1671/Q1671))</x:f>
      </x:c>
    </x:row>
    <x:row r="1672" spans="1:19" x14ac:dyDescent="0.3">
      <x:c r="A1672" s="0">
        <x:f>'Historical Trades'!A1672</x:f>
      </x:c>
      <x:c r="B1672" s="0">
        <x:f>'Historical Trades'!B1672</x:f>
      </x:c>
      <x:c r="C1672" s="23">
        <x:f>'Historical Trades'!C1672</x:f>
      </x:c>
      <x:c r="D1672" s="0">
        <x:f>'Historical Trades'!D1672</x:f>
      </x:c>
      <x:c r="E1672" s="23">
        <x:f>'Historical Trades'!E1672</x:f>
      </x:c>
      <x:c r="F1672" s="0">
        <x:f>'Historical Trades'!F1672</x:f>
      </x:c>
      <x:c r="G1672" s="0">
        <x:f>'Historical Trades'!G1672</x:f>
      </x:c>
      <x:c r="H1672" s="0">
        <x:f>'Historical Trades'!H1672</x:f>
      </x:c>
      <x:c r="I1672" s="0">
        <x:f>'Historical Trades'!I1672</x:f>
      </x:c>
      <x:c r="J1672" s="0">
        <x:f>'Historical Trades'!J1672</x:f>
      </x:c>
      <x:c r="K1672" s="0">
        <x:f>'Historical Trades'!K1672</x:f>
      </x:c>
      <x:c r="L1672" s="0">
        <x:f>'Historical Trades'!L1672</x:f>
      </x:c>
      <x:c r="M1672" s="0">
        <x:f>'Historical Trades'!M1672</x:f>
      </x:c>
      <x:c r="N1672" s="0">
        <x:f>CLEAN('Historical Trades'!O1672)</x:f>
      </x:c>
      <x:c r="P1672" s="14">
        <x:f>IF(G1672="sell",M1672,-M1672)</x:f>
      </x:c>
      <x:c r="Q1672" s="14">
        <x:f>VLOOKUP(N1672,'Currency Rates'!$A$3:$C$32,3,0)</x:f>
      </x:c>
      <x:c r="R1672" s="0">
        <x:f>IF(A1672="SPUS",0,IF(A1672="FWD",0,P1672/Q1672))</x:f>
      </x:c>
    </x:row>
    <x:row r="1673" spans="1:19" x14ac:dyDescent="0.3">
      <x:c r="A1673" s="0">
        <x:f>'Historical Trades'!A1673</x:f>
      </x:c>
      <x:c r="B1673" s="0">
        <x:f>'Historical Trades'!B1673</x:f>
      </x:c>
      <x:c r="C1673" s="23">
        <x:f>'Historical Trades'!C1673</x:f>
      </x:c>
      <x:c r="D1673" s="0">
        <x:f>'Historical Trades'!D1673</x:f>
      </x:c>
      <x:c r="E1673" s="23">
        <x:f>'Historical Trades'!E1673</x:f>
      </x:c>
      <x:c r="F1673" s="0">
        <x:f>'Historical Trades'!F1673</x:f>
      </x:c>
      <x:c r="G1673" s="0">
        <x:f>'Historical Trades'!G1673</x:f>
      </x:c>
      <x:c r="H1673" s="0">
        <x:f>'Historical Trades'!H1673</x:f>
      </x:c>
      <x:c r="I1673" s="0">
        <x:f>'Historical Trades'!I1673</x:f>
      </x:c>
      <x:c r="J1673" s="0">
        <x:f>'Historical Trades'!J1673</x:f>
      </x:c>
      <x:c r="K1673" s="0">
        <x:f>'Historical Trades'!K1673</x:f>
      </x:c>
      <x:c r="L1673" s="0">
        <x:f>'Historical Trades'!L1673</x:f>
      </x:c>
      <x:c r="M1673" s="0">
        <x:f>'Historical Trades'!M1673</x:f>
      </x:c>
      <x:c r="N1673" s="0">
        <x:f>CLEAN('Historical Trades'!O1673)</x:f>
      </x:c>
      <x:c r="P1673" s="14">
        <x:f>IF(G1673="sell",M1673,-M1673)</x:f>
      </x:c>
      <x:c r="Q1673" s="14">
        <x:f>VLOOKUP(N1673,'Currency Rates'!$A$3:$C$32,3,0)</x:f>
      </x:c>
      <x:c r="R1673" s="0">
        <x:f>IF(A1673="SPUS",0,IF(A1673="FWD",0,P1673/Q1673))</x:f>
      </x:c>
    </x:row>
    <x:row r="1674" spans="1:19" x14ac:dyDescent="0.3">
      <x:c r="A1674" s="0">
        <x:f>'Historical Trades'!A1674</x:f>
      </x:c>
      <x:c r="B1674" s="0">
        <x:f>'Historical Trades'!B1674</x:f>
      </x:c>
      <x:c r="C1674" s="23">
        <x:f>'Historical Trades'!C1674</x:f>
      </x:c>
      <x:c r="D1674" s="0">
        <x:f>'Historical Trades'!D1674</x:f>
      </x:c>
      <x:c r="E1674" s="23">
        <x:f>'Historical Trades'!E1674</x:f>
      </x:c>
      <x:c r="F1674" s="0">
        <x:f>'Historical Trades'!F1674</x:f>
      </x:c>
      <x:c r="G1674" s="0">
        <x:f>'Historical Trades'!G1674</x:f>
      </x:c>
      <x:c r="H1674" s="0">
        <x:f>'Historical Trades'!H1674</x:f>
      </x:c>
      <x:c r="I1674" s="0">
        <x:f>'Historical Trades'!I1674</x:f>
      </x:c>
      <x:c r="J1674" s="0">
        <x:f>'Historical Trades'!J1674</x:f>
      </x:c>
      <x:c r="K1674" s="0">
        <x:f>'Historical Trades'!K1674</x:f>
      </x:c>
      <x:c r="L1674" s="0">
        <x:f>'Historical Trades'!L1674</x:f>
      </x:c>
      <x:c r="M1674" s="0">
        <x:f>'Historical Trades'!M1674</x:f>
      </x:c>
      <x:c r="N1674" s="0">
        <x:f>CLEAN('Historical Trades'!O1674)</x:f>
      </x:c>
      <x:c r="P1674" s="14">
        <x:f>IF(G1674="sell",M1674,-M1674)</x:f>
      </x:c>
      <x:c r="Q1674" s="14">
        <x:f>VLOOKUP(N1674,'Currency Rates'!$A$3:$C$32,3,0)</x:f>
      </x:c>
      <x:c r="R1674" s="0">
        <x:f>IF(A1674="SPUS",0,IF(A1674="FWD",0,P1674/Q1674))</x:f>
      </x:c>
    </x:row>
    <x:row r="1675" spans="1:19" x14ac:dyDescent="0.3">
      <x:c r="A1675" s="0">
        <x:f>'Historical Trades'!A1675</x:f>
      </x:c>
      <x:c r="B1675" s="0">
        <x:f>'Historical Trades'!B1675</x:f>
      </x:c>
      <x:c r="C1675" s="23">
        <x:f>'Historical Trades'!C1675</x:f>
      </x:c>
      <x:c r="D1675" s="0">
        <x:f>'Historical Trades'!D1675</x:f>
      </x:c>
      <x:c r="E1675" s="23">
        <x:f>'Historical Trades'!E1675</x:f>
      </x:c>
      <x:c r="F1675" s="0">
        <x:f>'Historical Trades'!F1675</x:f>
      </x:c>
      <x:c r="G1675" s="0">
        <x:f>'Historical Trades'!G1675</x:f>
      </x:c>
      <x:c r="H1675" s="0">
        <x:f>'Historical Trades'!H1675</x:f>
      </x:c>
      <x:c r="I1675" s="0">
        <x:f>'Historical Trades'!I1675</x:f>
      </x:c>
      <x:c r="J1675" s="0">
        <x:f>'Historical Trades'!J1675</x:f>
      </x:c>
      <x:c r="K1675" s="0">
        <x:f>'Historical Trades'!K1675</x:f>
      </x:c>
      <x:c r="L1675" s="0">
        <x:f>'Historical Trades'!L1675</x:f>
      </x:c>
      <x:c r="M1675" s="0">
        <x:f>'Historical Trades'!M1675</x:f>
      </x:c>
      <x:c r="N1675" s="0">
        <x:f>CLEAN('Historical Trades'!O1675)</x:f>
      </x:c>
      <x:c r="P1675" s="14">
        <x:f>IF(G1675="sell",M1675,-M1675)</x:f>
      </x:c>
      <x:c r="Q1675" s="14">
        <x:f>VLOOKUP(N1675,'Currency Rates'!$A$3:$C$32,3,0)</x:f>
      </x:c>
      <x:c r="R1675" s="0">
        <x:f>IF(A1675="SPUS",0,IF(A1675="FWD",0,P1675/Q1675))</x:f>
      </x:c>
    </x:row>
    <x:row r="1676" spans="1:19" x14ac:dyDescent="0.3">
      <x:c r="A1676" s="0">
        <x:f>'Historical Trades'!A1676</x:f>
      </x:c>
      <x:c r="B1676" s="0">
        <x:f>'Historical Trades'!B1676</x:f>
      </x:c>
      <x:c r="C1676" s="23">
        <x:f>'Historical Trades'!C1676</x:f>
      </x:c>
      <x:c r="D1676" s="0">
        <x:f>'Historical Trades'!D1676</x:f>
      </x:c>
      <x:c r="E1676" s="23">
        <x:f>'Historical Trades'!E1676</x:f>
      </x:c>
      <x:c r="F1676" s="0">
        <x:f>'Historical Trades'!F1676</x:f>
      </x:c>
      <x:c r="G1676" s="0">
        <x:f>'Historical Trades'!G1676</x:f>
      </x:c>
      <x:c r="H1676" s="0">
        <x:f>'Historical Trades'!H1676</x:f>
      </x:c>
      <x:c r="I1676" s="0">
        <x:f>'Historical Trades'!I1676</x:f>
      </x:c>
      <x:c r="J1676" s="0">
        <x:f>'Historical Trades'!J1676</x:f>
      </x:c>
      <x:c r="K1676" s="0">
        <x:f>'Historical Trades'!K1676</x:f>
      </x:c>
      <x:c r="L1676" s="0">
        <x:f>'Historical Trades'!L1676</x:f>
      </x:c>
      <x:c r="M1676" s="0">
        <x:f>'Historical Trades'!M1676</x:f>
      </x:c>
      <x:c r="N1676" s="0">
        <x:f>CLEAN('Historical Trades'!O1676)</x:f>
      </x:c>
      <x:c r="P1676" s="14">
        <x:f>IF(G1676="sell",M1676,-M1676)</x:f>
      </x:c>
      <x:c r="Q1676" s="14">
        <x:f>VLOOKUP(N1676,'Currency Rates'!$A$3:$C$32,3,0)</x:f>
      </x:c>
      <x:c r="R1676" s="0">
        <x:f>IF(A1676="SPUS",0,IF(A1676="FWD",0,P1676/Q1676))</x:f>
      </x:c>
    </x:row>
    <x:row r="1677" spans="1:19" x14ac:dyDescent="0.3">
      <x:c r="A1677" s="0">
        <x:f>'Historical Trades'!A1677</x:f>
      </x:c>
      <x:c r="B1677" s="0">
        <x:f>'Historical Trades'!B1677</x:f>
      </x:c>
      <x:c r="C1677" s="23">
        <x:f>'Historical Trades'!C1677</x:f>
      </x:c>
      <x:c r="D1677" s="0">
        <x:f>'Historical Trades'!D1677</x:f>
      </x:c>
      <x:c r="E1677" s="23">
        <x:f>'Historical Trades'!E1677</x:f>
      </x:c>
      <x:c r="F1677" s="0">
        <x:f>'Historical Trades'!F1677</x:f>
      </x:c>
      <x:c r="G1677" s="0">
        <x:f>'Historical Trades'!G1677</x:f>
      </x:c>
      <x:c r="H1677" s="0">
        <x:f>'Historical Trades'!H1677</x:f>
      </x:c>
      <x:c r="I1677" s="0">
        <x:f>'Historical Trades'!I1677</x:f>
      </x:c>
      <x:c r="J1677" s="0">
        <x:f>'Historical Trades'!J1677</x:f>
      </x:c>
      <x:c r="K1677" s="0">
        <x:f>'Historical Trades'!K1677</x:f>
      </x:c>
      <x:c r="L1677" s="0">
        <x:f>'Historical Trades'!L1677</x:f>
      </x:c>
      <x:c r="M1677" s="0">
        <x:f>'Historical Trades'!M1677</x:f>
      </x:c>
      <x:c r="N1677" s="0">
        <x:f>CLEAN('Historical Trades'!O1677)</x:f>
      </x:c>
      <x:c r="P1677" s="14">
        <x:f>IF(G1677="sell",M1677,-M1677)</x:f>
      </x:c>
      <x:c r="Q1677" s="14">
        <x:f>VLOOKUP(N1677,'Currency Rates'!$A$3:$C$32,3,0)</x:f>
      </x:c>
      <x:c r="R1677" s="0">
        <x:f>IF(A1677="SPUS",0,IF(A1677="FWD",0,P1677/Q1677))</x:f>
      </x:c>
    </x:row>
    <x:row r="1678" spans="1:19" x14ac:dyDescent="0.3">
      <x:c r="A1678" s="0">
        <x:f>'Historical Trades'!A1678</x:f>
      </x:c>
      <x:c r="B1678" s="0">
        <x:f>'Historical Trades'!B1678</x:f>
      </x:c>
      <x:c r="C1678" s="23">
        <x:f>'Historical Trades'!C1678</x:f>
      </x:c>
      <x:c r="D1678" s="0">
        <x:f>'Historical Trades'!D1678</x:f>
      </x:c>
      <x:c r="E1678" s="23">
        <x:f>'Historical Trades'!E1678</x:f>
      </x:c>
      <x:c r="F1678" s="0">
        <x:f>'Historical Trades'!F1678</x:f>
      </x:c>
      <x:c r="G1678" s="0">
        <x:f>'Historical Trades'!G1678</x:f>
      </x:c>
      <x:c r="H1678" s="0">
        <x:f>'Historical Trades'!H1678</x:f>
      </x:c>
      <x:c r="I1678" s="0">
        <x:f>'Historical Trades'!I1678</x:f>
      </x:c>
      <x:c r="J1678" s="0">
        <x:f>'Historical Trades'!J1678</x:f>
      </x:c>
      <x:c r="K1678" s="0">
        <x:f>'Historical Trades'!K1678</x:f>
      </x:c>
      <x:c r="L1678" s="0">
        <x:f>'Historical Trades'!L1678</x:f>
      </x:c>
      <x:c r="M1678" s="0">
        <x:f>'Historical Trades'!M1678</x:f>
      </x:c>
      <x:c r="N1678" s="0">
        <x:f>CLEAN('Historical Trades'!O1678)</x:f>
      </x:c>
      <x:c r="P1678" s="14">
        <x:f>IF(G1678="sell",M1678,-M1678)</x:f>
      </x:c>
      <x:c r="Q1678" s="14">
        <x:f>VLOOKUP(N1678,'Currency Rates'!$A$3:$C$32,3,0)</x:f>
      </x:c>
      <x:c r="R1678" s="0">
        <x:f>IF(A1678="SPUS",0,IF(A1678="FWD",0,P1678/Q1678))</x:f>
      </x:c>
    </x:row>
    <x:row r="1679" spans="1:19" x14ac:dyDescent="0.3">
      <x:c r="A1679" s="0">
        <x:f>'Historical Trades'!A1679</x:f>
      </x:c>
      <x:c r="B1679" s="0">
        <x:f>'Historical Trades'!B1679</x:f>
      </x:c>
      <x:c r="C1679" s="23">
        <x:f>'Historical Trades'!C1679</x:f>
      </x:c>
      <x:c r="D1679" s="0">
        <x:f>'Historical Trades'!D1679</x:f>
      </x:c>
      <x:c r="E1679" s="23">
        <x:f>'Historical Trades'!E1679</x:f>
      </x:c>
      <x:c r="F1679" s="0">
        <x:f>'Historical Trades'!F1679</x:f>
      </x:c>
      <x:c r="G1679" s="0">
        <x:f>'Historical Trades'!G1679</x:f>
      </x:c>
      <x:c r="H1679" s="0">
        <x:f>'Historical Trades'!H1679</x:f>
      </x:c>
      <x:c r="I1679" s="0">
        <x:f>'Historical Trades'!I1679</x:f>
      </x:c>
      <x:c r="J1679" s="0">
        <x:f>'Historical Trades'!J1679</x:f>
      </x:c>
      <x:c r="K1679" s="0">
        <x:f>'Historical Trades'!K1679</x:f>
      </x:c>
      <x:c r="L1679" s="0">
        <x:f>'Historical Trades'!L1679</x:f>
      </x:c>
      <x:c r="M1679" s="0">
        <x:f>'Historical Trades'!M1679</x:f>
      </x:c>
      <x:c r="N1679" s="0">
        <x:f>CLEAN('Historical Trades'!O1679)</x:f>
      </x:c>
      <x:c r="P1679" s="14">
        <x:f>IF(G1679="sell",M1679,-M1679)</x:f>
      </x:c>
      <x:c r="Q1679" s="14">
        <x:f>VLOOKUP(N1679,'Currency Rates'!$A$3:$C$32,3,0)</x:f>
      </x:c>
      <x:c r="R1679" s="0">
        <x:f>IF(A1679="SPUS",0,IF(A1679="FWD",0,P1679/Q1679))</x:f>
      </x:c>
    </x:row>
    <x:row r="1680" spans="1:19" x14ac:dyDescent="0.3">
      <x:c r="A1680" s="0">
        <x:f>'Historical Trades'!A1680</x:f>
      </x:c>
      <x:c r="B1680" s="0">
        <x:f>'Historical Trades'!B1680</x:f>
      </x:c>
      <x:c r="C1680" s="23">
        <x:f>'Historical Trades'!C1680</x:f>
      </x:c>
      <x:c r="D1680" s="0">
        <x:f>'Historical Trades'!D1680</x:f>
      </x:c>
      <x:c r="E1680" s="23">
        <x:f>'Historical Trades'!E1680</x:f>
      </x:c>
      <x:c r="F1680" s="0">
        <x:f>'Historical Trades'!F1680</x:f>
      </x:c>
      <x:c r="G1680" s="0">
        <x:f>'Historical Trades'!G1680</x:f>
      </x:c>
      <x:c r="H1680" s="0">
        <x:f>'Historical Trades'!H1680</x:f>
      </x:c>
      <x:c r="I1680" s="0">
        <x:f>'Historical Trades'!I1680</x:f>
      </x:c>
      <x:c r="J1680" s="0">
        <x:f>'Historical Trades'!J1680</x:f>
      </x:c>
      <x:c r="K1680" s="0">
        <x:f>'Historical Trades'!K1680</x:f>
      </x:c>
      <x:c r="L1680" s="0">
        <x:f>'Historical Trades'!L1680</x:f>
      </x:c>
      <x:c r="M1680" s="0">
        <x:f>'Historical Trades'!M1680</x:f>
      </x:c>
      <x:c r="N1680" s="0">
        <x:f>CLEAN('Historical Trades'!O1680)</x:f>
      </x:c>
      <x:c r="P1680" s="14">
        <x:f>IF(G1680="sell",M1680,-M1680)</x:f>
      </x:c>
      <x:c r="Q1680" s="14">
        <x:f>VLOOKUP(N1680,'Currency Rates'!$A$3:$C$32,3,0)</x:f>
      </x:c>
      <x:c r="R1680" s="0">
        <x:f>IF(A1680="SPUS",0,IF(A1680="FWD",0,P1680/Q1680))</x:f>
      </x:c>
    </x:row>
    <x:row r="1681" spans="1:19" x14ac:dyDescent="0.3">
      <x:c r="A1681" s="0">
        <x:f>'Historical Trades'!A1681</x:f>
      </x:c>
      <x:c r="B1681" s="0">
        <x:f>'Historical Trades'!B1681</x:f>
      </x:c>
      <x:c r="C1681" s="23">
        <x:f>'Historical Trades'!C1681</x:f>
      </x:c>
      <x:c r="D1681" s="0">
        <x:f>'Historical Trades'!D1681</x:f>
      </x:c>
      <x:c r="E1681" s="23">
        <x:f>'Historical Trades'!E1681</x:f>
      </x:c>
      <x:c r="F1681" s="0">
        <x:f>'Historical Trades'!F1681</x:f>
      </x:c>
      <x:c r="G1681" s="0">
        <x:f>'Historical Trades'!G1681</x:f>
      </x:c>
      <x:c r="H1681" s="0">
        <x:f>'Historical Trades'!H1681</x:f>
      </x:c>
      <x:c r="I1681" s="0">
        <x:f>'Historical Trades'!I1681</x:f>
      </x:c>
      <x:c r="J1681" s="0">
        <x:f>'Historical Trades'!J1681</x:f>
      </x:c>
      <x:c r="K1681" s="0">
        <x:f>'Historical Trades'!K1681</x:f>
      </x:c>
      <x:c r="L1681" s="0">
        <x:f>'Historical Trades'!L1681</x:f>
      </x:c>
      <x:c r="M1681" s="0">
        <x:f>'Historical Trades'!M1681</x:f>
      </x:c>
      <x:c r="N1681" s="0">
        <x:f>CLEAN('Historical Trades'!O1681)</x:f>
      </x:c>
      <x:c r="P1681" s="14">
        <x:f>IF(G1681="sell",M1681,-M1681)</x:f>
      </x:c>
      <x:c r="Q1681" s="14">
        <x:f>VLOOKUP(N1681,'Currency Rates'!$A$3:$C$32,3,0)</x:f>
      </x:c>
      <x:c r="R1681" s="0">
        <x:f>IF(A1681="SPUS",0,IF(A1681="FWD",0,P1681/Q1681))</x:f>
      </x:c>
    </x:row>
    <x:row r="1682" spans="1:19" x14ac:dyDescent="0.3">
      <x:c r="A1682" s="0">
        <x:f>'Historical Trades'!A1682</x:f>
      </x:c>
      <x:c r="B1682" s="0">
        <x:f>'Historical Trades'!B1682</x:f>
      </x:c>
      <x:c r="C1682" s="23">
        <x:f>'Historical Trades'!C1682</x:f>
      </x:c>
      <x:c r="D1682" s="0">
        <x:f>'Historical Trades'!D1682</x:f>
      </x:c>
      <x:c r="E1682" s="23">
        <x:f>'Historical Trades'!E1682</x:f>
      </x:c>
      <x:c r="F1682" s="0">
        <x:f>'Historical Trades'!F1682</x:f>
      </x:c>
      <x:c r="G1682" s="0">
        <x:f>'Historical Trades'!G1682</x:f>
      </x:c>
      <x:c r="H1682" s="0">
        <x:f>'Historical Trades'!H1682</x:f>
      </x:c>
      <x:c r="I1682" s="0">
        <x:f>'Historical Trades'!I1682</x:f>
      </x:c>
      <x:c r="J1682" s="0">
        <x:f>'Historical Trades'!J1682</x:f>
      </x:c>
      <x:c r="K1682" s="0">
        <x:f>'Historical Trades'!K1682</x:f>
      </x:c>
      <x:c r="L1682" s="0">
        <x:f>'Historical Trades'!L1682</x:f>
      </x:c>
      <x:c r="M1682" s="0">
        <x:f>'Historical Trades'!M1682</x:f>
      </x:c>
      <x:c r="N1682" s="0">
        <x:f>CLEAN('Historical Trades'!O1682)</x:f>
      </x:c>
      <x:c r="P1682" s="14">
        <x:f>IF(G1682="sell",M1682,-M1682)</x:f>
      </x:c>
      <x:c r="Q1682" s="14">
        <x:f>VLOOKUP(N1682,'Currency Rates'!$A$3:$C$32,3,0)</x:f>
      </x:c>
      <x:c r="R1682" s="0">
        <x:f>IF(A1682="SPUS",0,IF(A1682="FWD",0,P1682/Q1682))</x:f>
      </x:c>
    </x:row>
    <x:row r="1683" spans="1:19" x14ac:dyDescent="0.3">
      <x:c r="A1683" s="0">
        <x:f>'Historical Trades'!A1683</x:f>
      </x:c>
      <x:c r="B1683" s="0">
        <x:f>'Historical Trades'!B1683</x:f>
      </x:c>
      <x:c r="C1683" s="23">
        <x:f>'Historical Trades'!C1683</x:f>
      </x:c>
      <x:c r="D1683" s="0">
        <x:f>'Historical Trades'!D1683</x:f>
      </x:c>
      <x:c r="E1683" s="23">
        <x:f>'Historical Trades'!E1683</x:f>
      </x:c>
      <x:c r="F1683" s="0">
        <x:f>'Historical Trades'!F1683</x:f>
      </x:c>
      <x:c r="G1683" s="0">
        <x:f>'Historical Trades'!G1683</x:f>
      </x:c>
      <x:c r="H1683" s="0">
        <x:f>'Historical Trades'!H1683</x:f>
      </x:c>
      <x:c r="I1683" s="0">
        <x:f>'Historical Trades'!I1683</x:f>
      </x:c>
      <x:c r="J1683" s="0">
        <x:f>'Historical Trades'!J1683</x:f>
      </x:c>
      <x:c r="K1683" s="0">
        <x:f>'Historical Trades'!K1683</x:f>
      </x:c>
      <x:c r="L1683" s="0">
        <x:f>'Historical Trades'!L1683</x:f>
      </x:c>
      <x:c r="M1683" s="0">
        <x:f>'Historical Trades'!M1683</x:f>
      </x:c>
      <x:c r="N1683" s="0">
        <x:f>CLEAN('Historical Trades'!O1683)</x:f>
      </x:c>
      <x:c r="P1683" s="14">
        <x:f>IF(G1683="sell",M1683,-M1683)</x:f>
      </x:c>
      <x:c r="Q1683" s="14">
        <x:f>VLOOKUP(N1683,'Currency Rates'!$A$3:$C$32,3,0)</x:f>
      </x:c>
      <x:c r="R1683" s="0">
        <x:f>IF(A1683="SPUS",0,IF(A1683="FWD",0,P1683/Q1683))</x:f>
      </x:c>
    </x:row>
    <x:row r="1684" spans="1:19" x14ac:dyDescent="0.3">
      <x:c r="A1684" s="0">
        <x:f>'Historical Trades'!A1684</x:f>
      </x:c>
      <x:c r="B1684" s="0">
        <x:f>'Historical Trades'!B1684</x:f>
      </x:c>
      <x:c r="C1684" s="23">
        <x:f>'Historical Trades'!C1684</x:f>
      </x:c>
      <x:c r="D1684" s="0">
        <x:f>'Historical Trades'!D1684</x:f>
      </x:c>
      <x:c r="E1684" s="23">
        <x:f>'Historical Trades'!E1684</x:f>
      </x:c>
      <x:c r="F1684" s="0">
        <x:f>'Historical Trades'!F1684</x:f>
      </x:c>
      <x:c r="G1684" s="0">
        <x:f>'Historical Trades'!G1684</x:f>
      </x:c>
      <x:c r="H1684" s="0">
        <x:f>'Historical Trades'!H1684</x:f>
      </x:c>
      <x:c r="I1684" s="0">
        <x:f>'Historical Trades'!I1684</x:f>
      </x:c>
      <x:c r="J1684" s="0">
        <x:f>'Historical Trades'!J1684</x:f>
      </x:c>
      <x:c r="K1684" s="0">
        <x:f>'Historical Trades'!K1684</x:f>
      </x:c>
      <x:c r="L1684" s="0">
        <x:f>'Historical Trades'!L1684</x:f>
      </x:c>
      <x:c r="M1684" s="0">
        <x:f>'Historical Trades'!M1684</x:f>
      </x:c>
      <x:c r="N1684" s="0">
        <x:f>CLEAN('Historical Trades'!O1684)</x:f>
      </x:c>
      <x:c r="P1684" s="14">
        <x:f>IF(G1684="sell",M1684,-M1684)</x:f>
      </x:c>
      <x:c r="Q1684" s="14">
        <x:f>VLOOKUP(N1684,'Currency Rates'!$A$3:$C$32,3,0)</x:f>
      </x:c>
      <x:c r="R1684" s="0">
        <x:f>IF(A1684="SPUS",0,IF(A1684="FWD",0,P1684/Q1684))</x:f>
      </x:c>
    </x:row>
    <x:row r="1685" spans="1:19" x14ac:dyDescent="0.3">
      <x:c r="A1685" s="0">
        <x:f>'Historical Trades'!A1685</x:f>
      </x:c>
      <x:c r="B1685" s="0">
        <x:f>'Historical Trades'!B1685</x:f>
      </x:c>
      <x:c r="C1685" s="23">
        <x:f>'Historical Trades'!C1685</x:f>
      </x:c>
      <x:c r="D1685" s="0">
        <x:f>'Historical Trades'!D1685</x:f>
      </x:c>
      <x:c r="E1685" s="23">
        <x:f>'Historical Trades'!E1685</x:f>
      </x:c>
      <x:c r="F1685" s="0">
        <x:f>'Historical Trades'!F1685</x:f>
      </x:c>
      <x:c r="G1685" s="0">
        <x:f>'Historical Trades'!G1685</x:f>
      </x:c>
      <x:c r="H1685" s="0">
        <x:f>'Historical Trades'!H1685</x:f>
      </x:c>
      <x:c r="I1685" s="0">
        <x:f>'Historical Trades'!I1685</x:f>
      </x:c>
      <x:c r="J1685" s="0">
        <x:f>'Historical Trades'!J1685</x:f>
      </x:c>
      <x:c r="K1685" s="0">
        <x:f>'Historical Trades'!K1685</x:f>
      </x:c>
      <x:c r="L1685" s="0">
        <x:f>'Historical Trades'!L1685</x:f>
      </x:c>
      <x:c r="M1685" s="0">
        <x:f>'Historical Trades'!M1685</x:f>
      </x:c>
      <x:c r="N1685" s="0">
        <x:f>CLEAN('Historical Trades'!O1685)</x:f>
      </x:c>
      <x:c r="P1685" s="14">
        <x:f>IF(G1685="sell",M1685,-M1685)</x:f>
      </x:c>
      <x:c r="Q1685" s="14">
        <x:f>VLOOKUP(N1685,'Currency Rates'!$A$3:$C$32,3,0)</x:f>
      </x:c>
      <x:c r="R1685" s="0">
        <x:f>IF(A1685="SPUS",0,IF(A1685="FWD",0,P1685/Q1685))</x:f>
      </x:c>
    </x:row>
    <x:row r="1686" spans="1:19" x14ac:dyDescent="0.3">
      <x:c r="A1686" s="0">
        <x:f>'Historical Trades'!A1686</x:f>
      </x:c>
      <x:c r="B1686" s="0">
        <x:f>'Historical Trades'!B1686</x:f>
      </x:c>
      <x:c r="C1686" s="23">
        <x:f>'Historical Trades'!C1686</x:f>
      </x:c>
      <x:c r="D1686" s="0">
        <x:f>'Historical Trades'!D1686</x:f>
      </x:c>
      <x:c r="E1686" s="23">
        <x:f>'Historical Trades'!E1686</x:f>
      </x:c>
      <x:c r="F1686" s="0">
        <x:f>'Historical Trades'!F1686</x:f>
      </x:c>
      <x:c r="G1686" s="0">
        <x:f>'Historical Trades'!G1686</x:f>
      </x:c>
      <x:c r="H1686" s="0">
        <x:f>'Historical Trades'!H1686</x:f>
      </x:c>
      <x:c r="I1686" s="0">
        <x:f>'Historical Trades'!I1686</x:f>
      </x:c>
      <x:c r="J1686" s="0">
        <x:f>'Historical Trades'!J1686</x:f>
      </x:c>
      <x:c r="K1686" s="0">
        <x:f>'Historical Trades'!K1686</x:f>
      </x:c>
      <x:c r="L1686" s="0">
        <x:f>'Historical Trades'!L1686</x:f>
      </x:c>
      <x:c r="M1686" s="0">
        <x:f>'Historical Trades'!M1686</x:f>
      </x:c>
      <x:c r="N1686" s="0">
        <x:f>CLEAN('Historical Trades'!O1686)</x:f>
      </x:c>
      <x:c r="P1686" s="14">
        <x:f>IF(G1686="sell",M1686,-M1686)</x:f>
      </x:c>
      <x:c r="Q1686" s="14">
        <x:f>VLOOKUP(N1686,'Currency Rates'!$A$3:$C$32,3,0)</x:f>
      </x:c>
      <x:c r="R1686" s="0">
        <x:f>IF(A1686="SPUS",0,IF(A1686="FWD",0,P1686/Q1686))</x:f>
      </x:c>
    </x:row>
    <x:row r="1687" spans="1:19" x14ac:dyDescent="0.3">
      <x:c r="A1687" s="0">
        <x:f>'Historical Trades'!A1687</x:f>
      </x:c>
      <x:c r="B1687" s="0">
        <x:f>'Historical Trades'!B1687</x:f>
      </x:c>
      <x:c r="C1687" s="23">
        <x:f>'Historical Trades'!C1687</x:f>
      </x:c>
      <x:c r="D1687" s="0">
        <x:f>'Historical Trades'!D1687</x:f>
      </x:c>
      <x:c r="E1687" s="23">
        <x:f>'Historical Trades'!E1687</x:f>
      </x:c>
      <x:c r="F1687" s="0">
        <x:f>'Historical Trades'!F1687</x:f>
      </x:c>
      <x:c r="G1687" s="0">
        <x:f>'Historical Trades'!G1687</x:f>
      </x:c>
      <x:c r="H1687" s="0">
        <x:f>'Historical Trades'!H1687</x:f>
      </x:c>
      <x:c r="I1687" s="0">
        <x:f>'Historical Trades'!I1687</x:f>
      </x:c>
      <x:c r="J1687" s="0">
        <x:f>'Historical Trades'!J1687</x:f>
      </x:c>
      <x:c r="K1687" s="0">
        <x:f>'Historical Trades'!K1687</x:f>
      </x:c>
      <x:c r="L1687" s="0">
        <x:f>'Historical Trades'!L1687</x:f>
      </x:c>
      <x:c r="M1687" s="0">
        <x:f>'Historical Trades'!M1687</x:f>
      </x:c>
      <x:c r="N1687" s="0">
        <x:f>CLEAN('Historical Trades'!O1687)</x:f>
      </x:c>
      <x:c r="P1687" s="14">
        <x:f>IF(G1687="sell",M1687,-M1687)</x:f>
      </x:c>
      <x:c r="Q1687" s="14">
        <x:f>VLOOKUP(N1687,'Currency Rates'!$A$3:$C$32,3,0)</x:f>
      </x:c>
      <x:c r="R1687" s="0">
        <x:f>IF(A1687="SPUS",0,IF(A1687="FWD",0,P1687/Q1687))</x:f>
      </x:c>
    </x:row>
    <x:row r="1688" spans="1:19" x14ac:dyDescent="0.3">
      <x:c r="A1688" s="0">
        <x:f>'Historical Trades'!A1688</x:f>
      </x:c>
      <x:c r="B1688" s="0">
        <x:f>'Historical Trades'!B1688</x:f>
      </x:c>
      <x:c r="C1688" s="23">
        <x:f>'Historical Trades'!C1688</x:f>
      </x:c>
      <x:c r="D1688" s="0">
        <x:f>'Historical Trades'!D1688</x:f>
      </x:c>
      <x:c r="E1688" s="23">
        <x:f>'Historical Trades'!E1688</x:f>
      </x:c>
      <x:c r="F1688" s="0">
        <x:f>'Historical Trades'!F1688</x:f>
      </x:c>
      <x:c r="G1688" s="0">
        <x:f>'Historical Trades'!G1688</x:f>
      </x:c>
      <x:c r="H1688" s="0">
        <x:f>'Historical Trades'!H1688</x:f>
      </x:c>
      <x:c r="I1688" s="0">
        <x:f>'Historical Trades'!I1688</x:f>
      </x:c>
      <x:c r="J1688" s="0">
        <x:f>'Historical Trades'!J1688</x:f>
      </x:c>
      <x:c r="K1688" s="0">
        <x:f>'Historical Trades'!K1688</x:f>
      </x:c>
      <x:c r="L1688" s="0">
        <x:f>'Historical Trades'!L1688</x:f>
      </x:c>
      <x:c r="M1688" s="0">
        <x:f>'Historical Trades'!M1688</x:f>
      </x:c>
      <x:c r="N1688" s="0">
        <x:f>CLEAN('Historical Trades'!O1688)</x:f>
      </x:c>
      <x:c r="P1688" s="14">
        <x:f>IF(G1688="sell",M1688,-M1688)</x:f>
      </x:c>
      <x:c r="Q1688" s="14">
        <x:f>VLOOKUP(N1688,'Currency Rates'!$A$3:$C$32,3,0)</x:f>
      </x:c>
      <x:c r="R1688" s="0">
        <x:f>IF(A1688="SPUS",0,IF(A1688="FWD",0,P1688/Q1688))</x:f>
      </x:c>
    </x:row>
    <x:row r="1689" spans="1:19" x14ac:dyDescent="0.3">
      <x:c r="A1689" s="0">
        <x:f>'Historical Trades'!A1689</x:f>
      </x:c>
      <x:c r="B1689" s="0">
        <x:f>'Historical Trades'!B1689</x:f>
      </x:c>
      <x:c r="C1689" s="23">
        <x:f>'Historical Trades'!C1689</x:f>
      </x:c>
      <x:c r="D1689" s="0">
        <x:f>'Historical Trades'!D1689</x:f>
      </x:c>
      <x:c r="E1689" s="23">
        <x:f>'Historical Trades'!E1689</x:f>
      </x:c>
      <x:c r="F1689" s="0">
        <x:f>'Historical Trades'!F1689</x:f>
      </x:c>
      <x:c r="G1689" s="0">
        <x:f>'Historical Trades'!G1689</x:f>
      </x:c>
      <x:c r="H1689" s="0">
        <x:f>'Historical Trades'!H1689</x:f>
      </x:c>
      <x:c r="I1689" s="0">
        <x:f>'Historical Trades'!I1689</x:f>
      </x:c>
      <x:c r="J1689" s="0">
        <x:f>'Historical Trades'!J1689</x:f>
      </x:c>
      <x:c r="K1689" s="0">
        <x:f>'Historical Trades'!K1689</x:f>
      </x:c>
      <x:c r="L1689" s="0">
        <x:f>'Historical Trades'!L1689</x:f>
      </x:c>
      <x:c r="M1689" s="0">
        <x:f>'Historical Trades'!M1689</x:f>
      </x:c>
      <x:c r="N1689" s="0">
        <x:f>CLEAN('Historical Trades'!O1689)</x:f>
      </x:c>
      <x:c r="P1689" s="14">
        <x:f>IF(G1689="sell",M1689,-M1689)</x:f>
      </x:c>
      <x:c r="Q1689" s="14">
        <x:f>VLOOKUP(N1689,'Currency Rates'!$A$3:$C$32,3,0)</x:f>
      </x:c>
      <x:c r="R1689" s="0">
        <x:f>IF(A1689="SPUS",0,IF(A1689="FWD",0,P1689/Q1689))</x:f>
      </x:c>
    </x:row>
    <x:row r="1690" spans="1:19" x14ac:dyDescent="0.3">
      <x:c r="A1690" s="0">
        <x:f>'Historical Trades'!A1690</x:f>
      </x:c>
      <x:c r="B1690" s="0">
        <x:f>'Historical Trades'!B1690</x:f>
      </x:c>
      <x:c r="C1690" s="23">
        <x:f>'Historical Trades'!C1690</x:f>
      </x:c>
      <x:c r="D1690" s="0">
        <x:f>'Historical Trades'!D1690</x:f>
      </x:c>
      <x:c r="E1690" s="23">
        <x:f>'Historical Trades'!E1690</x:f>
      </x:c>
      <x:c r="F1690" s="0">
        <x:f>'Historical Trades'!F1690</x:f>
      </x:c>
      <x:c r="G1690" s="0">
        <x:f>'Historical Trades'!G1690</x:f>
      </x:c>
      <x:c r="H1690" s="0">
        <x:f>'Historical Trades'!H1690</x:f>
      </x:c>
      <x:c r="I1690" s="0">
        <x:f>'Historical Trades'!I1690</x:f>
      </x:c>
      <x:c r="J1690" s="0">
        <x:f>'Historical Trades'!J1690</x:f>
      </x:c>
      <x:c r="K1690" s="0">
        <x:f>'Historical Trades'!K1690</x:f>
      </x:c>
      <x:c r="L1690" s="0">
        <x:f>'Historical Trades'!L1690</x:f>
      </x:c>
      <x:c r="M1690" s="0">
        <x:f>'Historical Trades'!M1690</x:f>
      </x:c>
      <x:c r="N1690" s="0">
        <x:f>CLEAN('Historical Trades'!O1690)</x:f>
      </x:c>
      <x:c r="P1690" s="14">
        <x:f>IF(G1690="sell",M1690,-M1690)</x:f>
      </x:c>
      <x:c r="Q1690" s="14">
        <x:f>VLOOKUP(N1690,'Currency Rates'!$A$3:$C$32,3,0)</x:f>
      </x:c>
      <x:c r="R1690" s="0">
        <x:f>IF(A1690="SPUS",0,IF(A1690="FWD",0,P1690/Q1690))</x:f>
      </x:c>
    </x:row>
    <x:row r="1691" spans="1:19" x14ac:dyDescent="0.3">
      <x:c r="A1691" s="0">
        <x:f>'Historical Trades'!A1691</x:f>
      </x:c>
      <x:c r="B1691" s="0">
        <x:f>'Historical Trades'!B1691</x:f>
      </x:c>
      <x:c r="C1691" s="23">
        <x:f>'Historical Trades'!C1691</x:f>
      </x:c>
      <x:c r="D1691" s="0">
        <x:f>'Historical Trades'!D1691</x:f>
      </x:c>
      <x:c r="E1691" s="23">
        <x:f>'Historical Trades'!E1691</x:f>
      </x:c>
      <x:c r="F1691" s="0">
        <x:f>'Historical Trades'!F1691</x:f>
      </x:c>
      <x:c r="G1691" s="0">
        <x:f>'Historical Trades'!G1691</x:f>
      </x:c>
      <x:c r="H1691" s="0">
        <x:f>'Historical Trades'!H1691</x:f>
      </x:c>
      <x:c r="I1691" s="0">
        <x:f>'Historical Trades'!I1691</x:f>
      </x:c>
      <x:c r="J1691" s="0">
        <x:f>'Historical Trades'!J1691</x:f>
      </x:c>
      <x:c r="K1691" s="0">
        <x:f>'Historical Trades'!K1691</x:f>
      </x:c>
      <x:c r="L1691" s="0">
        <x:f>'Historical Trades'!L1691</x:f>
      </x:c>
      <x:c r="M1691" s="0">
        <x:f>'Historical Trades'!M1691</x:f>
      </x:c>
      <x:c r="N1691" s="0">
        <x:f>CLEAN('Historical Trades'!O1691)</x:f>
      </x:c>
      <x:c r="P1691" s="14">
        <x:f>IF(G1691="sell",M1691,-M1691)</x:f>
      </x:c>
      <x:c r="Q1691" s="14">
        <x:f>VLOOKUP(N1691,'Currency Rates'!$A$3:$C$32,3,0)</x:f>
      </x:c>
      <x:c r="R1691" s="0">
        <x:f>IF(A1691="SPUS",0,IF(A1691="FWD",0,P1691/Q1691))</x:f>
      </x:c>
    </x:row>
    <x:row r="1692" spans="1:19" x14ac:dyDescent="0.3">
      <x:c r="A1692" s="0">
        <x:f>'Historical Trades'!A1692</x:f>
      </x:c>
      <x:c r="B1692" s="0">
        <x:f>'Historical Trades'!B1692</x:f>
      </x:c>
      <x:c r="C1692" s="23">
        <x:f>'Historical Trades'!C1692</x:f>
      </x:c>
      <x:c r="D1692" s="0">
        <x:f>'Historical Trades'!D1692</x:f>
      </x:c>
      <x:c r="E1692" s="23">
        <x:f>'Historical Trades'!E1692</x:f>
      </x:c>
      <x:c r="F1692" s="0">
        <x:f>'Historical Trades'!F1692</x:f>
      </x:c>
      <x:c r="G1692" s="0">
        <x:f>'Historical Trades'!G1692</x:f>
      </x:c>
      <x:c r="H1692" s="0">
        <x:f>'Historical Trades'!H1692</x:f>
      </x:c>
      <x:c r="I1692" s="0">
        <x:f>'Historical Trades'!I1692</x:f>
      </x:c>
      <x:c r="J1692" s="0">
        <x:f>'Historical Trades'!J1692</x:f>
      </x:c>
      <x:c r="K1692" s="0">
        <x:f>'Historical Trades'!K1692</x:f>
      </x:c>
      <x:c r="L1692" s="0">
        <x:f>'Historical Trades'!L1692</x:f>
      </x:c>
      <x:c r="M1692" s="0">
        <x:f>'Historical Trades'!M1692</x:f>
      </x:c>
      <x:c r="N1692" s="0">
        <x:f>CLEAN('Historical Trades'!O1692)</x:f>
      </x:c>
      <x:c r="P1692" s="14">
        <x:f>IF(G1692="sell",M1692,-M1692)</x:f>
      </x:c>
      <x:c r="Q1692" s="14">
        <x:f>VLOOKUP(N1692,'Currency Rates'!$A$3:$C$32,3,0)</x:f>
      </x:c>
      <x:c r="R1692" s="0">
        <x:f>IF(A1692="SPUS",0,IF(A1692="FWD",0,P1692/Q1692))</x:f>
      </x:c>
    </x:row>
    <x:row r="1693" spans="1:19" x14ac:dyDescent="0.3">
      <x:c r="A1693" s="0">
        <x:f>'Historical Trades'!A1693</x:f>
      </x:c>
      <x:c r="B1693" s="0">
        <x:f>'Historical Trades'!B1693</x:f>
      </x:c>
      <x:c r="C1693" s="23">
        <x:f>'Historical Trades'!C1693</x:f>
      </x:c>
      <x:c r="D1693" s="0">
        <x:f>'Historical Trades'!D1693</x:f>
      </x:c>
      <x:c r="E1693" s="23">
        <x:f>'Historical Trades'!E1693</x:f>
      </x:c>
      <x:c r="F1693" s="0">
        <x:f>'Historical Trades'!F1693</x:f>
      </x:c>
      <x:c r="G1693" s="0">
        <x:f>'Historical Trades'!G1693</x:f>
      </x:c>
      <x:c r="H1693" s="0">
        <x:f>'Historical Trades'!H1693</x:f>
      </x:c>
      <x:c r="I1693" s="0">
        <x:f>'Historical Trades'!I1693</x:f>
      </x:c>
      <x:c r="J1693" s="0">
        <x:f>'Historical Trades'!J1693</x:f>
      </x:c>
      <x:c r="K1693" s="0">
        <x:f>'Historical Trades'!K1693</x:f>
      </x:c>
      <x:c r="L1693" s="0">
        <x:f>'Historical Trades'!L1693</x:f>
      </x:c>
      <x:c r="M1693" s="0">
        <x:f>'Historical Trades'!M1693</x:f>
      </x:c>
      <x:c r="N1693" s="0">
        <x:f>CLEAN('Historical Trades'!O1693)</x:f>
      </x:c>
      <x:c r="P1693" s="14">
        <x:f>IF(G1693="sell",M1693,-M1693)</x:f>
      </x:c>
      <x:c r="Q1693" s="14">
        <x:f>VLOOKUP(N1693,'Currency Rates'!$A$3:$C$32,3,0)</x:f>
      </x:c>
      <x:c r="R1693" s="0">
        <x:f>IF(A1693="SPUS",0,IF(A1693="FWD",0,P1693/Q1693))</x:f>
      </x:c>
    </x:row>
    <x:row r="1694" spans="1:19" x14ac:dyDescent="0.3">
      <x:c r="A1694" s="0">
        <x:f>'Historical Trades'!A1694</x:f>
      </x:c>
      <x:c r="B1694" s="0">
        <x:f>'Historical Trades'!B1694</x:f>
      </x:c>
      <x:c r="C1694" s="23">
        <x:f>'Historical Trades'!C1694</x:f>
      </x:c>
      <x:c r="D1694" s="0">
        <x:f>'Historical Trades'!D1694</x:f>
      </x:c>
      <x:c r="E1694" s="23">
        <x:f>'Historical Trades'!E1694</x:f>
      </x:c>
      <x:c r="F1694" s="0">
        <x:f>'Historical Trades'!F1694</x:f>
      </x:c>
      <x:c r="G1694" s="0">
        <x:f>'Historical Trades'!G1694</x:f>
      </x:c>
      <x:c r="H1694" s="0">
        <x:f>'Historical Trades'!H1694</x:f>
      </x:c>
      <x:c r="I1694" s="0">
        <x:f>'Historical Trades'!I1694</x:f>
      </x:c>
      <x:c r="J1694" s="0">
        <x:f>'Historical Trades'!J1694</x:f>
      </x:c>
      <x:c r="K1694" s="0">
        <x:f>'Historical Trades'!K1694</x:f>
      </x:c>
      <x:c r="L1694" s="0">
        <x:f>'Historical Trades'!L1694</x:f>
      </x:c>
      <x:c r="M1694" s="0">
        <x:f>'Historical Trades'!M1694</x:f>
      </x:c>
      <x:c r="N1694" s="0">
        <x:f>CLEAN('Historical Trades'!O1694)</x:f>
      </x:c>
      <x:c r="P1694" s="14">
        <x:f>IF(G1694="sell",M1694,-M1694)</x:f>
      </x:c>
      <x:c r="Q1694" s="14">
        <x:f>VLOOKUP(N1694,'Currency Rates'!$A$3:$C$32,3,0)</x:f>
      </x:c>
      <x:c r="R1694" s="0">
        <x:f>IF(A1694="SPUS",0,IF(A1694="FWD",0,P1694/Q1694))</x:f>
      </x:c>
    </x:row>
    <x:row r="1695" spans="1:19" x14ac:dyDescent="0.3">
      <x:c r="A1695" s="0">
        <x:f>'Historical Trades'!A1695</x:f>
      </x:c>
      <x:c r="B1695" s="0">
        <x:f>'Historical Trades'!B1695</x:f>
      </x:c>
      <x:c r="C1695" s="23">
        <x:f>'Historical Trades'!C1695</x:f>
      </x:c>
      <x:c r="D1695" s="0">
        <x:f>'Historical Trades'!D1695</x:f>
      </x:c>
      <x:c r="E1695" s="23">
        <x:f>'Historical Trades'!E1695</x:f>
      </x:c>
      <x:c r="F1695" s="0">
        <x:f>'Historical Trades'!F1695</x:f>
      </x:c>
      <x:c r="G1695" s="0">
        <x:f>'Historical Trades'!G1695</x:f>
      </x:c>
      <x:c r="H1695" s="0">
        <x:f>'Historical Trades'!H1695</x:f>
      </x:c>
      <x:c r="I1695" s="0">
        <x:f>'Historical Trades'!I1695</x:f>
      </x:c>
      <x:c r="J1695" s="0">
        <x:f>'Historical Trades'!J1695</x:f>
      </x:c>
      <x:c r="K1695" s="0">
        <x:f>'Historical Trades'!K1695</x:f>
      </x:c>
      <x:c r="L1695" s="0">
        <x:f>'Historical Trades'!L1695</x:f>
      </x:c>
      <x:c r="M1695" s="0">
        <x:f>'Historical Trades'!M1695</x:f>
      </x:c>
      <x:c r="N1695" s="0">
        <x:f>CLEAN('Historical Trades'!O1695)</x:f>
      </x:c>
      <x:c r="P1695" s="14">
        <x:f>IF(G1695="sell",M1695,-M1695)</x:f>
      </x:c>
      <x:c r="Q1695" s="14">
        <x:f>VLOOKUP(N1695,'Currency Rates'!$A$3:$C$32,3,0)</x:f>
      </x:c>
      <x:c r="R1695" s="0">
        <x:f>IF(A1695="SPUS",0,IF(A1695="FWD",0,P1695/Q1695))</x:f>
      </x:c>
    </x:row>
    <x:row r="1696" spans="1:19" x14ac:dyDescent="0.3">
      <x:c r="A1696" s="0">
        <x:f>'Historical Trades'!A1696</x:f>
      </x:c>
      <x:c r="B1696" s="0">
        <x:f>'Historical Trades'!B1696</x:f>
      </x:c>
      <x:c r="C1696" s="23">
        <x:f>'Historical Trades'!C1696</x:f>
      </x:c>
      <x:c r="D1696" s="0">
        <x:f>'Historical Trades'!D1696</x:f>
      </x:c>
      <x:c r="E1696" s="23">
        <x:f>'Historical Trades'!E1696</x:f>
      </x:c>
      <x:c r="F1696" s="0">
        <x:f>'Historical Trades'!F1696</x:f>
      </x:c>
      <x:c r="G1696" s="0">
        <x:f>'Historical Trades'!G1696</x:f>
      </x:c>
      <x:c r="H1696" s="0">
        <x:f>'Historical Trades'!H1696</x:f>
      </x:c>
      <x:c r="I1696" s="0">
        <x:f>'Historical Trades'!I1696</x:f>
      </x:c>
      <x:c r="J1696" s="0">
        <x:f>'Historical Trades'!J1696</x:f>
      </x:c>
      <x:c r="K1696" s="0">
        <x:f>'Historical Trades'!K1696</x:f>
      </x:c>
      <x:c r="L1696" s="0">
        <x:f>'Historical Trades'!L1696</x:f>
      </x:c>
      <x:c r="M1696" s="0">
        <x:f>'Historical Trades'!M1696</x:f>
      </x:c>
      <x:c r="N1696" s="0">
        <x:f>CLEAN('Historical Trades'!O1696)</x:f>
      </x:c>
      <x:c r="P1696" s="14">
        <x:f>IF(G1696="sell",M1696,-M1696)</x:f>
      </x:c>
      <x:c r="Q1696" s="14">
        <x:f>VLOOKUP(N1696,'Currency Rates'!$A$3:$C$32,3,0)</x:f>
      </x:c>
      <x:c r="R1696" s="0">
        <x:f>IF(A1696="SPUS",0,IF(A1696="FWD",0,P1696/Q1696))</x:f>
      </x:c>
    </x:row>
    <x:row r="1697" spans="1:19" x14ac:dyDescent="0.3">
      <x:c r="A1697" s="0">
        <x:f>'Historical Trades'!A1697</x:f>
      </x:c>
      <x:c r="B1697" s="0">
        <x:f>'Historical Trades'!B1697</x:f>
      </x:c>
      <x:c r="C1697" s="23">
        <x:f>'Historical Trades'!C1697</x:f>
      </x:c>
      <x:c r="D1697" s="0">
        <x:f>'Historical Trades'!D1697</x:f>
      </x:c>
      <x:c r="E1697" s="23">
        <x:f>'Historical Trades'!E1697</x:f>
      </x:c>
      <x:c r="F1697" s="0">
        <x:f>'Historical Trades'!F1697</x:f>
      </x:c>
      <x:c r="G1697" s="0">
        <x:f>'Historical Trades'!G1697</x:f>
      </x:c>
      <x:c r="H1697" s="0">
        <x:f>'Historical Trades'!H1697</x:f>
      </x:c>
      <x:c r="I1697" s="0">
        <x:f>'Historical Trades'!I1697</x:f>
      </x:c>
      <x:c r="J1697" s="0">
        <x:f>'Historical Trades'!J1697</x:f>
      </x:c>
      <x:c r="K1697" s="0">
        <x:f>'Historical Trades'!K1697</x:f>
      </x:c>
      <x:c r="L1697" s="0">
        <x:f>'Historical Trades'!L1697</x:f>
      </x:c>
      <x:c r="M1697" s="0">
        <x:f>'Historical Trades'!M1697</x:f>
      </x:c>
      <x:c r="N1697" s="0">
        <x:f>CLEAN('Historical Trades'!O1697)</x:f>
      </x:c>
      <x:c r="P1697" s="14">
        <x:f>IF(G1697="sell",M1697,-M1697)</x:f>
      </x:c>
      <x:c r="Q1697" s="14">
        <x:f>VLOOKUP(N1697,'Currency Rates'!$A$3:$C$32,3,0)</x:f>
      </x:c>
      <x:c r="R1697" s="0">
        <x:f>IF(A1697="SPUS",0,IF(A1697="FWD",0,P1697/Q1697))</x:f>
      </x:c>
    </x:row>
    <x:row r="1698" spans="1:19" x14ac:dyDescent="0.3">
      <x:c r="A1698" s="0">
        <x:f>'Historical Trades'!A1698</x:f>
      </x:c>
      <x:c r="B1698" s="0">
        <x:f>'Historical Trades'!B1698</x:f>
      </x:c>
      <x:c r="C1698" s="23">
        <x:f>'Historical Trades'!C1698</x:f>
      </x:c>
      <x:c r="D1698" s="0">
        <x:f>'Historical Trades'!D1698</x:f>
      </x:c>
      <x:c r="E1698" s="23">
        <x:f>'Historical Trades'!E1698</x:f>
      </x:c>
      <x:c r="F1698" s="0">
        <x:f>'Historical Trades'!F1698</x:f>
      </x:c>
      <x:c r="G1698" s="0">
        <x:f>'Historical Trades'!G1698</x:f>
      </x:c>
      <x:c r="H1698" s="0">
        <x:f>'Historical Trades'!H1698</x:f>
      </x:c>
      <x:c r="I1698" s="0">
        <x:f>'Historical Trades'!I1698</x:f>
      </x:c>
      <x:c r="J1698" s="0">
        <x:f>'Historical Trades'!J1698</x:f>
      </x:c>
      <x:c r="K1698" s="0">
        <x:f>'Historical Trades'!K1698</x:f>
      </x:c>
      <x:c r="L1698" s="0">
        <x:f>'Historical Trades'!L1698</x:f>
      </x:c>
      <x:c r="M1698" s="0">
        <x:f>'Historical Trades'!M1698</x:f>
      </x:c>
      <x:c r="N1698" s="0">
        <x:f>CLEAN('Historical Trades'!O1698)</x:f>
      </x:c>
      <x:c r="P1698" s="14">
        <x:f>IF(G1698="sell",M1698,-M1698)</x:f>
      </x:c>
      <x:c r="Q1698" s="14">
        <x:f>VLOOKUP(N1698,'Currency Rates'!$A$3:$C$32,3,0)</x:f>
      </x:c>
      <x:c r="R1698" s="0">
        <x:f>IF(A1698="SPUS",0,IF(A1698="FWD",0,P1698/Q1698))</x:f>
      </x:c>
    </x:row>
    <x:row r="1699" spans="1:19" x14ac:dyDescent="0.3">
      <x:c r="A1699" s="0">
        <x:f>'Historical Trades'!A1699</x:f>
      </x:c>
      <x:c r="B1699" s="0">
        <x:f>'Historical Trades'!B1699</x:f>
      </x:c>
      <x:c r="C1699" s="23">
        <x:f>'Historical Trades'!C1699</x:f>
      </x:c>
      <x:c r="D1699" s="0">
        <x:f>'Historical Trades'!D1699</x:f>
      </x:c>
      <x:c r="E1699" s="23">
        <x:f>'Historical Trades'!E1699</x:f>
      </x:c>
      <x:c r="F1699" s="0">
        <x:f>'Historical Trades'!F1699</x:f>
      </x:c>
      <x:c r="G1699" s="0">
        <x:f>'Historical Trades'!G1699</x:f>
      </x:c>
      <x:c r="H1699" s="0">
        <x:f>'Historical Trades'!H1699</x:f>
      </x:c>
      <x:c r="I1699" s="0">
        <x:f>'Historical Trades'!I1699</x:f>
      </x:c>
      <x:c r="J1699" s="0">
        <x:f>'Historical Trades'!J1699</x:f>
      </x:c>
      <x:c r="K1699" s="0">
        <x:f>'Historical Trades'!K1699</x:f>
      </x:c>
      <x:c r="L1699" s="0">
        <x:f>'Historical Trades'!L1699</x:f>
      </x:c>
      <x:c r="M1699" s="0">
        <x:f>'Historical Trades'!M1699</x:f>
      </x:c>
      <x:c r="N1699" s="0">
        <x:f>CLEAN('Historical Trades'!O1699)</x:f>
      </x:c>
      <x:c r="P1699" s="14">
        <x:f>IF(G1699="sell",M1699,-M1699)</x:f>
      </x:c>
      <x:c r="Q1699" s="14">
        <x:f>VLOOKUP(N1699,'Currency Rates'!$A$3:$C$32,3,0)</x:f>
      </x:c>
      <x:c r="R1699" s="0">
        <x:f>IF(A1699="SPUS",0,IF(A1699="FWD",0,P1699/Q1699))</x:f>
      </x:c>
    </x:row>
    <x:row r="1700" spans="1:19" x14ac:dyDescent="0.3">
      <x:c r="A1700" s="0">
        <x:f>'Historical Trades'!A1700</x:f>
      </x:c>
      <x:c r="B1700" s="0">
        <x:f>'Historical Trades'!B1700</x:f>
      </x:c>
      <x:c r="C1700" s="23">
        <x:f>'Historical Trades'!C1700</x:f>
      </x:c>
      <x:c r="D1700" s="0">
        <x:f>'Historical Trades'!D1700</x:f>
      </x:c>
      <x:c r="E1700" s="23">
        <x:f>'Historical Trades'!E1700</x:f>
      </x:c>
      <x:c r="F1700" s="0">
        <x:f>'Historical Trades'!F1700</x:f>
      </x:c>
      <x:c r="G1700" s="0">
        <x:f>'Historical Trades'!G1700</x:f>
      </x:c>
      <x:c r="H1700" s="0">
        <x:f>'Historical Trades'!H1700</x:f>
      </x:c>
      <x:c r="I1700" s="0">
        <x:f>'Historical Trades'!I1700</x:f>
      </x:c>
      <x:c r="J1700" s="0">
        <x:f>'Historical Trades'!J1700</x:f>
      </x:c>
      <x:c r="K1700" s="0">
        <x:f>'Historical Trades'!K1700</x:f>
      </x:c>
      <x:c r="L1700" s="0">
        <x:f>'Historical Trades'!L1700</x:f>
      </x:c>
      <x:c r="M1700" s="0">
        <x:f>'Historical Trades'!M1700</x:f>
      </x:c>
      <x:c r="N1700" s="0">
        <x:f>CLEAN('Historical Trades'!O1700)</x:f>
      </x:c>
      <x:c r="P1700" s="14">
        <x:f>IF(G1700="sell",M1700,-M1700)</x:f>
      </x:c>
      <x:c r="Q1700" s="14">
        <x:f>VLOOKUP(N1700,'Currency Rates'!$A$3:$C$32,3,0)</x:f>
      </x:c>
      <x:c r="R1700" s="0">
        <x:f>IF(A1700="SPUS",0,IF(A1700="FWD",0,P1700/Q1700))</x:f>
      </x:c>
    </x:row>
    <x:row r="1701" spans="1:19" x14ac:dyDescent="0.3">
      <x:c r="A1701" s="0">
        <x:f>'Historical Trades'!A1701</x:f>
      </x:c>
      <x:c r="B1701" s="0">
        <x:f>'Historical Trades'!B1701</x:f>
      </x:c>
      <x:c r="C1701" s="23">
        <x:f>'Historical Trades'!C1701</x:f>
      </x:c>
      <x:c r="D1701" s="0">
        <x:f>'Historical Trades'!D1701</x:f>
      </x:c>
      <x:c r="E1701" s="23">
        <x:f>'Historical Trades'!E1701</x:f>
      </x:c>
      <x:c r="F1701" s="0">
        <x:f>'Historical Trades'!F1701</x:f>
      </x:c>
      <x:c r="G1701" s="0">
        <x:f>'Historical Trades'!G1701</x:f>
      </x:c>
      <x:c r="H1701" s="0">
        <x:f>'Historical Trades'!H1701</x:f>
      </x:c>
      <x:c r="I1701" s="0">
        <x:f>'Historical Trades'!I1701</x:f>
      </x:c>
      <x:c r="J1701" s="0">
        <x:f>'Historical Trades'!J1701</x:f>
      </x:c>
      <x:c r="K1701" s="0">
        <x:f>'Historical Trades'!K1701</x:f>
      </x:c>
      <x:c r="L1701" s="0">
        <x:f>'Historical Trades'!L1701</x:f>
      </x:c>
      <x:c r="M1701" s="0">
        <x:f>'Historical Trades'!M1701</x:f>
      </x:c>
      <x:c r="N1701" s="0">
        <x:f>CLEAN('Historical Trades'!O1701)</x:f>
      </x:c>
      <x:c r="P1701" s="14">
        <x:f>IF(G1701="sell",M1701,-M1701)</x:f>
      </x:c>
      <x:c r="Q1701" s="14">
        <x:f>VLOOKUP(N1701,'Currency Rates'!$A$3:$C$32,3,0)</x:f>
      </x:c>
      <x:c r="R1701" s="0">
        <x:f>IF(A1701="SPUS",0,IF(A1701="FWD",0,P1701/Q1701))</x:f>
      </x:c>
    </x:row>
    <x:row r="1702" spans="1:19" x14ac:dyDescent="0.3">
      <x:c r="A1702" s="0">
        <x:f>'Historical Trades'!A1702</x:f>
      </x:c>
      <x:c r="B1702" s="0">
        <x:f>'Historical Trades'!B1702</x:f>
      </x:c>
      <x:c r="C1702" s="23">
        <x:f>'Historical Trades'!C1702</x:f>
      </x:c>
      <x:c r="D1702" s="0">
        <x:f>'Historical Trades'!D1702</x:f>
      </x:c>
      <x:c r="E1702" s="23">
        <x:f>'Historical Trades'!E1702</x:f>
      </x:c>
      <x:c r="F1702" s="0">
        <x:f>'Historical Trades'!F1702</x:f>
      </x:c>
      <x:c r="G1702" s="0">
        <x:f>'Historical Trades'!G1702</x:f>
      </x:c>
      <x:c r="H1702" s="0">
        <x:f>'Historical Trades'!H1702</x:f>
      </x:c>
      <x:c r="I1702" s="0">
        <x:f>'Historical Trades'!I1702</x:f>
      </x:c>
      <x:c r="J1702" s="0">
        <x:f>'Historical Trades'!J1702</x:f>
      </x:c>
      <x:c r="K1702" s="0">
        <x:f>'Historical Trades'!K1702</x:f>
      </x:c>
      <x:c r="L1702" s="0">
        <x:f>'Historical Trades'!L1702</x:f>
      </x:c>
      <x:c r="M1702" s="0">
        <x:f>'Historical Trades'!M1702</x:f>
      </x:c>
      <x:c r="N1702" s="0">
        <x:f>CLEAN('Historical Trades'!O1702)</x:f>
      </x:c>
      <x:c r="P1702" s="14">
        <x:f>IF(G1702="sell",M1702,-M1702)</x:f>
      </x:c>
      <x:c r="Q1702" s="14">
        <x:f>VLOOKUP(N1702,'Currency Rates'!$A$3:$C$32,3,0)</x:f>
      </x:c>
      <x:c r="R1702" s="0">
        <x:f>IF(A1702="SPUS",0,IF(A1702="FWD",0,P1702/Q1702))</x:f>
      </x:c>
    </x:row>
    <x:row r="1703" spans="1:19" x14ac:dyDescent="0.3">
      <x:c r="A1703" s="0">
        <x:f>'Historical Trades'!A1703</x:f>
      </x:c>
      <x:c r="B1703" s="0">
        <x:f>'Historical Trades'!B1703</x:f>
      </x:c>
      <x:c r="C1703" s="23">
        <x:f>'Historical Trades'!C1703</x:f>
      </x:c>
      <x:c r="D1703" s="0">
        <x:f>'Historical Trades'!D1703</x:f>
      </x:c>
      <x:c r="E1703" s="23">
        <x:f>'Historical Trades'!E1703</x:f>
      </x:c>
      <x:c r="F1703" s="0">
        <x:f>'Historical Trades'!F1703</x:f>
      </x:c>
      <x:c r="G1703" s="0">
        <x:f>'Historical Trades'!G1703</x:f>
      </x:c>
      <x:c r="H1703" s="0">
        <x:f>'Historical Trades'!H1703</x:f>
      </x:c>
      <x:c r="I1703" s="0">
        <x:f>'Historical Trades'!I1703</x:f>
      </x:c>
      <x:c r="J1703" s="0">
        <x:f>'Historical Trades'!J1703</x:f>
      </x:c>
      <x:c r="K1703" s="0">
        <x:f>'Historical Trades'!K1703</x:f>
      </x:c>
      <x:c r="L1703" s="0">
        <x:f>'Historical Trades'!L1703</x:f>
      </x:c>
      <x:c r="M1703" s="0">
        <x:f>'Historical Trades'!M1703</x:f>
      </x:c>
      <x:c r="N1703" s="0">
        <x:f>CLEAN('Historical Trades'!O1703)</x:f>
      </x:c>
      <x:c r="P1703" s="14">
        <x:f>IF(G1703="sell",M1703,-M1703)</x:f>
      </x:c>
      <x:c r="Q1703" s="14">
        <x:f>VLOOKUP(N1703,'Currency Rates'!$A$3:$C$32,3,0)</x:f>
      </x:c>
      <x:c r="R1703" s="0">
        <x:f>IF(A1703="SPUS",0,IF(A1703="FWD",0,P1703/Q1703))</x:f>
      </x:c>
    </x:row>
    <x:row r="1704" spans="1:19" x14ac:dyDescent="0.3">
      <x:c r="A1704" s="0">
        <x:f>'Historical Trades'!A1704</x:f>
      </x:c>
      <x:c r="B1704" s="0">
        <x:f>'Historical Trades'!B1704</x:f>
      </x:c>
      <x:c r="C1704" s="23">
        <x:f>'Historical Trades'!C1704</x:f>
      </x:c>
      <x:c r="D1704" s="0">
        <x:f>'Historical Trades'!D1704</x:f>
      </x:c>
      <x:c r="E1704" s="23">
        <x:f>'Historical Trades'!E1704</x:f>
      </x:c>
      <x:c r="F1704" s="0">
        <x:f>'Historical Trades'!F1704</x:f>
      </x:c>
      <x:c r="G1704" s="0">
        <x:f>'Historical Trades'!G1704</x:f>
      </x:c>
      <x:c r="H1704" s="0">
        <x:f>'Historical Trades'!H1704</x:f>
      </x:c>
      <x:c r="I1704" s="0">
        <x:f>'Historical Trades'!I1704</x:f>
      </x:c>
      <x:c r="J1704" s="0">
        <x:f>'Historical Trades'!J1704</x:f>
      </x:c>
      <x:c r="K1704" s="0">
        <x:f>'Historical Trades'!K1704</x:f>
      </x:c>
      <x:c r="L1704" s="0">
        <x:f>'Historical Trades'!L1704</x:f>
      </x:c>
      <x:c r="M1704" s="0">
        <x:f>'Historical Trades'!M1704</x:f>
      </x:c>
      <x:c r="N1704" s="0">
        <x:f>CLEAN('Historical Trades'!O1704)</x:f>
      </x:c>
      <x:c r="P1704" s="14">
        <x:f>IF(G1704="sell",M1704,-M1704)</x:f>
      </x:c>
      <x:c r="Q1704" s="14">
        <x:f>VLOOKUP(N1704,'Currency Rates'!$A$3:$C$32,3,0)</x:f>
      </x:c>
      <x:c r="R1704" s="0">
        <x:f>IF(A1704="SPUS",0,IF(A1704="FWD",0,P1704/Q1704))</x:f>
      </x:c>
    </x:row>
    <x:row r="1705" spans="1:19" x14ac:dyDescent="0.3">
      <x:c r="A1705" s="0">
        <x:f>'Historical Trades'!A1705</x:f>
      </x:c>
      <x:c r="B1705" s="0">
        <x:f>'Historical Trades'!B1705</x:f>
      </x:c>
      <x:c r="C1705" s="23">
        <x:f>'Historical Trades'!C1705</x:f>
      </x:c>
      <x:c r="D1705" s="0">
        <x:f>'Historical Trades'!D1705</x:f>
      </x:c>
      <x:c r="E1705" s="23">
        <x:f>'Historical Trades'!E1705</x:f>
      </x:c>
      <x:c r="F1705" s="0">
        <x:f>'Historical Trades'!F1705</x:f>
      </x:c>
      <x:c r="G1705" s="0">
        <x:f>'Historical Trades'!G1705</x:f>
      </x:c>
      <x:c r="H1705" s="0">
        <x:f>'Historical Trades'!H1705</x:f>
      </x:c>
      <x:c r="I1705" s="0">
        <x:f>'Historical Trades'!I1705</x:f>
      </x:c>
      <x:c r="J1705" s="0">
        <x:f>'Historical Trades'!J1705</x:f>
      </x:c>
      <x:c r="K1705" s="0">
        <x:f>'Historical Trades'!K1705</x:f>
      </x:c>
      <x:c r="L1705" s="0">
        <x:f>'Historical Trades'!L1705</x:f>
      </x:c>
      <x:c r="M1705" s="0">
        <x:f>'Historical Trades'!M1705</x:f>
      </x:c>
      <x:c r="N1705" s="0">
        <x:f>CLEAN('Historical Trades'!O1705)</x:f>
      </x:c>
      <x:c r="P1705" s="14">
        <x:f>IF(G1705="sell",M1705,-M1705)</x:f>
      </x:c>
      <x:c r="Q1705" s="14">
        <x:f>VLOOKUP(N1705,'Currency Rates'!$A$3:$C$32,3,0)</x:f>
      </x:c>
      <x:c r="R1705" s="0">
        <x:f>IF(A1705="SPUS",0,IF(A1705="FWD",0,P1705/Q1705))</x:f>
      </x:c>
    </x:row>
    <x:row r="1706" spans="1:19" x14ac:dyDescent="0.3">
      <x:c r="A1706" s="0">
        <x:f>'Historical Trades'!A1706</x:f>
      </x:c>
      <x:c r="B1706" s="0">
        <x:f>'Historical Trades'!B1706</x:f>
      </x:c>
      <x:c r="C1706" s="23">
        <x:f>'Historical Trades'!C1706</x:f>
      </x:c>
      <x:c r="D1706" s="0">
        <x:f>'Historical Trades'!D1706</x:f>
      </x:c>
      <x:c r="E1706" s="23">
        <x:f>'Historical Trades'!E1706</x:f>
      </x:c>
      <x:c r="F1706" s="0">
        <x:f>'Historical Trades'!F1706</x:f>
      </x:c>
      <x:c r="G1706" s="0">
        <x:f>'Historical Trades'!G1706</x:f>
      </x:c>
      <x:c r="H1706" s="0">
        <x:f>'Historical Trades'!H1706</x:f>
      </x:c>
      <x:c r="I1706" s="0">
        <x:f>'Historical Trades'!I1706</x:f>
      </x:c>
      <x:c r="J1706" s="0">
        <x:f>'Historical Trades'!J1706</x:f>
      </x:c>
      <x:c r="K1706" s="0">
        <x:f>'Historical Trades'!K1706</x:f>
      </x:c>
      <x:c r="L1706" s="0">
        <x:f>'Historical Trades'!L1706</x:f>
      </x:c>
      <x:c r="M1706" s="0">
        <x:f>'Historical Trades'!M1706</x:f>
      </x:c>
      <x:c r="N1706" s="0">
        <x:f>CLEAN('Historical Trades'!O1706)</x:f>
      </x:c>
      <x:c r="P1706" s="14">
        <x:f>IF(G1706="sell",M1706,-M1706)</x:f>
      </x:c>
      <x:c r="Q1706" s="14">
        <x:f>VLOOKUP(N1706,'Currency Rates'!$A$3:$C$32,3,0)</x:f>
      </x:c>
      <x:c r="R1706" s="0">
        <x:f>IF(A1706="SPUS",0,IF(A1706="FWD",0,P1706/Q1706))</x:f>
      </x:c>
    </x:row>
    <x:row r="1707" spans="1:19" x14ac:dyDescent="0.3">
      <x:c r="A1707" s="0">
        <x:f>'Historical Trades'!A1707</x:f>
      </x:c>
      <x:c r="B1707" s="0">
        <x:f>'Historical Trades'!B1707</x:f>
      </x:c>
      <x:c r="C1707" s="23">
        <x:f>'Historical Trades'!C1707</x:f>
      </x:c>
      <x:c r="D1707" s="0">
        <x:f>'Historical Trades'!D1707</x:f>
      </x:c>
      <x:c r="E1707" s="23">
        <x:f>'Historical Trades'!E1707</x:f>
      </x:c>
      <x:c r="F1707" s="0">
        <x:f>'Historical Trades'!F1707</x:f>
      </x:c>
      <x:c r="G1707" s="0">
        <x:f>'Historical Trades'!G1707</x:f>
      </x:c>
      <x:c r="H1707" s="0">
        <x:f>'Historical Trades'!H1707</x:f>
      </x:c>
      <x:c r="I1707" s="0">
        <x:f>'Historical Trades'!I1707</x:f>
      </x:c>
      <x:c r="J1707" s="0">
        <x:f>'Historical Trades'!J1707</x:f>
      </x:c>
      <x:c r="K1707" s="0">
        <x:f>'Historical Trades'!K1707</x:f>
      </x:c>
      <x:c r="L1707" s="0">
        <x:f>'Historical Trades'!L1707</x:f>
      </x:c>
      <x:c r="M1707" s="0">
        <x:f>'Historical Trades'!M1707</x:f>
      </x:c>
      <x:c r="N1707" s="0">
        <x:f>CLEAN('Historical Trades'!O1707)</x:f>
      </x:c>
      <x:c r="P1707" s="14">
        <x:f>IF(G1707="sell",M1707,-M1707)</x:f>
      </x:c>
      <x:c r="Q1707" s="14">
        <x:f>VLOOKUP(N1707,'Currency Rates'!$A$3:$C$32,3,0)</x:f>
      </x:c>
      <x:c r="R1707" s="0">
        <x:f>IF(A1707="SPUS",0,IF(A1707="FWD",0,P1707/Q1707))</x:f>
      </x:c>
    </x:row>
    <x:row r="1708" spans="1:19" x14ac:dyDescent="0.3">
      <x:c r="A1708" s="0">
        <x:f>'Historical Trades'!A1708</x:f>
      </x:c>
      <x:c r="B1708" s="0">
        <x:f>'Historical Trades'!B1708</x:f>
      </x:c>
      <x:c r="C1708" s="23">
        <x:f>'Historical Trades'!C1708</x:f>
      </x:c>
      <x:c r="D1708" s="0">
        <x:f>'Historical Trades'!D1708</x:f>
      </x:c>
      <x:c r="E1708" s="23">
        <x:f>'Historical Trades'!E1708</x:f>
      </x:c>
      <x:c r="F1708" s="0">
        <x:f>'Historical Trades'!F1708</x:f>
      </x:c>
      <x:c r="G1708" s="0">
        <x:f>'Historical Trades'!G1708</x:f>
      </x:c>
      <x:c r="H1708" s="0">
        <x:f>'Historical Trades'!H1708</x:f>
      </x:c>
      <x:c r="I1708" s="0">
        <x:f>'Historical Trades'!I1708</x:f>
      </x:c>
      <x:c r="J1708" s="0">
        <x:f>'Historical Trades'!J1708</x:f>
      </x:c>
      <x:c r="K1708" s="0">
        <x:f>'Historical Trades'!K1708</x:f>
      </x:c>
      <x:c r="L1708" s="0">
        <x:f>'Historical Trades'!L1708</x:f>
      </x:c>
      <x:c r="M1708" s="0">
        <x:f>'Historical Trades'!M1708</x:f>
      </x:c>
      <x:c r="N1708" s="0">
        <x:f>CLEAN('Historical Trades'!O1708)</x:f>
      </x:c>
      <x:c r="P1708" s="14">
        <x:f>IF(G1708="sell",M1708,-M1708)</x:f>
      </x:c>
      <x:c r="Q1708" s="14">
        <x:f>VLOOKUP(N1708,'Currency Rates'!$A$3:$C$32,3,0)</x:f>
      </x:c>
      <x:c r="R1708" s="0">
        <x:f>IF(A1708="SPUS",0,IF(A1708="FWD",0,P1708/Q1708))</x:f>
      </x:c>
    </x:row>
    <x:row r="1709" spans="1:19" x14ac:dyDescent="0.3">
      <x:c r="A1709" s="0">
        <x:f>'Historical Trades'!A1709</x:f>
      </x:c>
      <x:c r="B1709" s="0">
        <x:f>'Historical Trades'!B1709</x:f>
      </x:c>
      <x:c r="C1709" s="23">
        <x:f>'Historical Trades'!C1709</x:f>
      </x:c>
      <x:c r="D1709" s="0">
        <x:f>'Historical Trades'!D1709</x:f>
      </x:c>
      <x:c r="E1709" s="23">
        <x:f>'Historical Trades'!E1709</x:f>
      </x:c>
      <x:c r="F1709" s="0">
        <x:f>'Historical Trades'!F1709</x:f>
      </x:c>
      <x:c r="G1709" s="0">
        <x:f>'Historical Trades'!G1709</x:f>
      </x:c>
      <x:c r="H1709" s="0">
        <x:f>'Historical Trades'!H1709</x:f>
      </x:c>
      <x:c r="I1709" s="0">
        <x:f>'Historical Trades'!I1709</x:f>
      </x:c>
      <x:c r="J1709" s="0">
        <x:f>'Historical Trades'!J1709</x:f>
      </x:c>
      <x:c r="K1709" s="0">
        <x:f>'Historical Trades'!K1709</x:f>
      </x:c>
      <x:c r="L1709" s="0">
        <x:f>'Historical Trades'!L1709</x:f>
      </x:c>
      <x:c r="M1709" s="0">
        <x:f>'Historical Trades'!M1709</x:f>
      </x:c>
      <x:c r="N1709" s="0">
        <x:f>CLEAN('Historical Trades'!O1709)</x:f>
      </x:c>
      <x:c r="P1709" s="14">
        <x:f>IF(G1709="sell",M1709,-M1709)</x:f>
      </x:c>
      <x:c r="Q1709" s="14">
        <x:f>VLOOKUP(N1709,'Currency Rates'!$A$3:$C$32,3,0)</x:f>
      </x:c>
      <x:c r="R1709" s="0">
        <x:f>IF(A1709="SPUS",0,IF(A1709="FWD",0,P1709/Q1709))</x:f>
      </x:c>
    </x:row>
    <x:row r="1710" spans="1:19" x14ac:dyDescent="0.3">
      <x:c r="A1710" s="0">
        <x:f>'Historical Trades'!A1710</x:f>
      </x:c>
      <x:c r="B1710" s="0">
        <x:f>'Historical Trades'!B1710</x:f>
      </x:c>
      <x:c r="C1710" s="23">
        <x:f>'Historical Trades'!C1710</x:f>
      </x:c>
      <x:c r="D1710" s="0">
        <x:f>'Historical Trades'!D1710</x:f>
      </x:c>
      <x:c r="E1710" s="23">
        <x:f>'Historical Trades'!E1710</x:f>
      </x:c>
      <x:c r="F1710" s="0">
        <x:f>'Historical Trades'!F1710</x:f>
      </x:c>
      <x:c r="G1710" s="0">
        <x:f>'Historical Trades'!G1710</x:f>
      </x:c>
      <x:c r="H1710" s="0">
        <x:f>'Historical Trades'!H1710</x:f>
      </x:c>
      <x:c r="I1710" s="0">
        <x:f>'Historical Trades'!I1710</x:f>
      </x:c>
      <x:c r="J1710" s="0">
        <x:f>'Historical Trades'!J1710</x:f>
      </x:c>
      <x:c r="K1710" s="0">
        <x:f>'Historical Trades'!K1710</x:f>
      </x:c>
      <x:c r="L1710" s="0">
        <x:f>'Historical Trades'!L1710</x:f>
      </x:c>
      <x:c r="M1710" s="0">
        <x:f>'Historical Trades'!M1710</x:f>
      </x:c>
      <x:c r="N1710" s="0">
        <x:f>CLEAN('Historical Trades'!O1710)</x:f>
      </x:c>
      <x:c r="P1710" s="14">
        <x:f>IF(G1710="sell",M1710,-M1710)</x:f>
      </x:c>
      <x:c r="Q1710" s="14">
        <x:f>VLOOKUP(N1710,'Currency Rates'!$A$3:$C$32,3,0)</x:f>
      </x:c>
      <x:c r="R1710" s="0">
        <x:f>IF(A1710="SPUS",0,IF(A1710="FWD",0,P1710/Q1710))</x:f>
      </x:c>
    </x:row>
    <x:row r="1711" spans="1:19" x14ac:dyDescent="0.3">
      <x:c r="A1711" s="0">
        <x:f>'Historical Trades'!A1711</x:f>
      </x:c>
      <x:c r="B1711" s="0">
        <x:f>'Historical Trades'!B1711</x:f>
      </x:c>
      <x:c r="C1711" s="23">
        <x:f>'Historical Trades'!C1711</x:f>
      </x:c>
      <x:c r="D1711" s="0">
        <x:f>'Historical Trades'!D1711</x:f>
      </x:c>
      <x:c r="E1711" s="23">
        <x:f>'Historical Trades'!E1711</x:f>
      </x:c>
      <x:c r="F1711" s="0">
        <x:f>'Historical Trades'!F1711</x:f>
      </x:c>
      <x:c r="G1711" s="0">
        <x:f>'Historical Trades'!G1711</x:f>
      </x:c>
      <x:c r="H1711" s="0">
        <x:f>'Historical Trades'!H1711</x:f>
      </x:c>
      <x:c r="I1711" s="0">
        <x:f>'Historical Trades'!I1711</x:f>
      </x:c>
      <x:c r="J1711" s="0">
        <x:f>'Historical Trades'!J1711</x:f>
      </x:c>
      <x:c r="K1711" s="0">
        <x:f>'Historical Trades'!K1711</x:f>
      </x:c>
      <x:c r="L1711" s="0">
        <x:f>'Historical Trades'!L1711</x:f>
      </x:c>
      <x:c r="M1711" s="0">
        <x:f>'Historical Trades'!M1711</x:f>
      </x:c>
      <x:c r="N1711" s="0">
        <x:f>CLEAN('Historical Trades'!O1711)</x:f>
      </x:c>
      <x:c r="P1711" s="14">
        <x:f>IF(G1711="sell",M1711,-M1711)</x:f>
      </x:c>
      <x:c r="Q1711" s="14">
        <x:f>VLOOKUP(N1711,'Currency Rates'!$A$3:$C$32,3,0)</x:f>
      </x:c>
      <x:c r="R1711" s="0">
        <x:f>IF(A1711="SPUS",0,IF(A1711="FWD",0,P1711/Q1711))</x:f>
      </x:c>
    </x:row>
    <x:row r="1712" spans="1:19" x14ac:dyDescent="0.3">
      <x:c r="A1712" s="0">
        <x:f>'Historical Trades'!A1712</x:f>
      </x:c>
      <x:c r="B1712" s="0">
        <x:f>'Historical Trades'!B1712</x:f>
      </x:c>
      <x:c r="C1712" s="23">
        <x:f>'Historical Trades'!C1712</x:f>
      </x:c>
      <x:c r="D1712" s="0">
        <x:f>'Historical Trades'!D1712</x:f>
      </x:c>
      <x:c r="E1712" s="23">
        <x:f>'Historical Trades'!E1712</x:f>
      </x:c>
      <x:c r="F1712" s="0">
        <x:f>'Historical Trades'!F1712</x:f>
      </x:c>
      <x:c r="G1712" s="0">
        <x:f>'Historical Trades'!G1712</x:f>
      </x:c>
      <x:c r="H1712" s="0">
        <x:f>'Historical Trades'!H1712</x:f>
      </x:c>
      <x:c r="I1712" s="0">
        <x:f>'Historical Trades'!I1712</x:f>
      </x:c>
      <x:c r="J1712" s="0">
        <x:f>'Historical Trades'!J1712</x:f>
      </x:c>
      <x:c r="K1712" s="0">
        <x:f>'Historical Trades'!K1712</x:f>
      </x:c>
      <x:c r="L1712" s="0">
        <x:f>'Historical Trades'!L1712</x:f>
      </x:c>
      <x:c r="M1712" s="0">
        <x:f>'Historical Trades'!M1712</x:f>
      </x:c>
      <x:c r="N1712" s="0">
        <x:f>CLEAN('Historical Trades'!O1712)</x:f>
      </x:c>
      <x:c r="P1712" s="14">
        <x:f>IF(G1712="sell",M1712,-M1712)</x:f>
      </x:c>
      <x:c r="Q1712" s="14">
        <x:f>VLOOKUP(N1712,'Currency Rates'!$A$3:$C$32,3,0)</x:f>
      </x:c>
      <x:c r="R1712" s="0">
        <x:f>IF(A1712="SPUS",0,IF(A1712="FWD",0,P1712/Q1712))</x:f>
      </x:c>
    </x:row>
    <x:row r="1713" spans="1:19" x14ac:dyDescent="0.3">
      <x:c r="A1713" s="0">
        <x:f>'Historical Trades'!A1713</x:f>
      </x:c>
      <x:c r="B1713" s="0">
        <x:f>'Historical Trades'!B1713</x:f>
      </x:c>
      <x:c r="C1713" s="23">
        <x:f>'Historical Trades'!C1713</x:f>
      </x:c>
      <x:c r="D1713" s="0">
        <x:f>'Historical Trades'!D1713</x:f>
      </x:c>
      <x:c r="E1713" s="23">
        <x:f>'Historical Trades'!E1713</x:f>
      </x:c>
      <x:c r="F1713" s="0">
        <x:f>'Historical Trades'!F1713</x:f>
      </x:c>
      <x:c r="G1713" s="0">
        <x:f>'Historical Trades'!G1713</x:f>
      </x:c>
      <x:c r="H1713" s="0">
        <x:f>'Historical Trades'!H1713</x:f>
      </x:c>
      <x:c r="I1713" s="0">
        <x:f>'Historical Trades'!I1713</x:f>
      </x:c>
      <x:c r="J1713" s="0">
        <x:f>'Historical Trades'!J1713</x:f>
      </x:c>
      <x:c r="K1713" s="0">
        <x:f>'Historical Trades'!K1713</x:f>
      </x:c>
      <x:c r="L1713" s="0">
        <x:f>'Historical Trades'!L1713</x:f>
      </x:c>
      <x:c r="M1713" s="0">
        <x:f>'Historical Trades'!M1713</x:f>
      </x:c>
      <x:c r="N1713" s="0">
        <x:f>CLEAN('Historical Trades'!O1713)</x:f>
      </x:c>
      <x:c r="P1713" s="14">
        <x:f>IF(G1713="sell",M1713,-M1713)</x:f>
      </x:c>
      <x:c r="Q1713" s="14">
        <x:f>VLOOKUP(N1713,'Currency Rates'!$A$3:$C$32,3,0)</x:f>
      </x:c>
      <x:c r="R1713" s="0">
        <x:f>IF(A1713="SPUS",0,IF(A1713="FWD",0,P1713/Q1713))</x:f>
      </x:c>
    </x:row>
    <x:row r="1714" spans="1:19" x14ac:dyDescent="0.3">
      <x:c r="A1714" s="0">
        <x:f>'Historical Trades'!A1714</x:f>
      </x:c>
      <x:c r="B1714" s="0">
        <x:f>'Historical Trades'!B1714</x:f>
      </x:c>
      <x:c r="C1714" s="23">
        <x:f>'Historical Trades'!C1714</x:f>
      </x:c>
      <x:c r="D1714" s="0">
        <x:f>'Historical Trades'!D1714</x:f>
      </x:c>
      <x:c r="E1714" s="23">
        <x:f>'Historical Trades'!E1714</x:f>
      </x:c>
      <x:c r="F1714" s="0">
        <x:f>'Historical Trades'!F1714</x:f>
      </x:c>
      <x:c r="G1714" s="0">
        <x:f>'Historical Trades'!G1714</x:f>
      </x:c>
      <x:c r="H1714" s="0">
        <x:f>'Historical Trades'!H1714</x:f>
      </x:c>
      <x:c r="I1714" s="0">
        <x:f>'Historical Trades'!I1714</x:f>
      </x:c>
      <x:c r="J1714" s="0">
        <x:f>'Historical Trades'!J1714</x:f>
      </x:c>
      <x:c r="K1714" s="0">
        <x:f>'Historical Trades'!K1714</x:f>
      </x:c>
      <x:c r="L1714" s="0">
        <x:f>'Historical Trades'!L1714</x:f>
      </x:c>
      <x:c r="M1714" s="0">
        <x:f>'Historical Trades'!M1714</x:f>
      </x:c>
      <x:c r="N1714" s="0">
        <x:f>CLEAN('Historical Trades'!O1714)</x:f>
      </x:c>
      <x:c r="P1714" s="14">
        <x:f>IF(G1714="sell",M1714,-M1714)</x:f>
      </x:c>
      <x:c r="Q1714" s="14">
        <x:f>VLOOKUP(N1714,'Currency Rates'!$A$3:$C$32,3,0)</x:f>
      </x:c>
      <x:c r="R1714" s="0">
        <x:f>IF(A1714="SPUS",0,IF(A1714="FWD",0,P1714/Q1714))</x:f>
      </x:c>
    </x:row>
    <x:row r="1715" spans="1:19" x14ac:dyDescent="0.3">
      <x:c r="A1715" s="0">
        <x:f>'Historical Trades'!A1715</x:f>
      </x:c>
      <x:c r="B1715" s="0">
        <x:f>'Historical Trades'!B1715</x:f>
      </x:c>
      <x:c r="C1715" s="23">
        <x:f>'Historical Trades'!C1715</x:f>
      </x:c>
      <x:c r="D1715" s="0">
        <x:f>'Historical Trades'!D1715</x:f>
      </x:c>
      <x:c r="E1715" s="23">
        <x:f>'Historical Trades'!E1715</x:f>
      </x:c>
      <x:c r="F1715" s="0">
        <x:f>'Historical Trades'!F1715</x:f>
      </x:c>
      <x:c r="G1715" s="0">
        <x:f>'Historical Trades'!G1715</x:f>
      </x:c>
      <x:c r="H1715" s="0">
        <x:f>'Historical Trades'!H1715</x:f>
      </x:c>
      <x:c r="I1715" s="0">
        <x:f>'Historical Trades'!I1715</x:f>
      </x:c>
      <x:c r="J1715" s="0">
        <x:f>'Historical Trades'!J1715</x:f>
      </x:c>
      <x:c r="K1715" s="0">
        <x:f>'Historical Trades'!K1715</x:f>
      </x:c>
      <x:c r="L1715" s="0">
        <x:f>'Historical Trades'!L1715</x:f>
      </x:c>
      <x:c r="M1715" s="0">
        <x:f>'Historical Trades'!M1715</x:f>
      </x:c>
      <x:c r="N1715" s="0">
        <x:f>CLEAN('Historical Trades'!O1715)</x:f>
      </x:c>
      <x:c r="P1715" s="14">
        <x:f>IF(G1715="sell",M1715,-M1715)</x:f>
      </x:c>
      <x:c r="Q1715" s="14">
        <x:f>VLOOKUP(N1715,'Currency Rates'!$A$3:$C$32,3,0)</x:f>
      </x:c>
      <x:c r="R1715" s="0">
        <x:f>IF(A1715="SPUS",0,IF(A1715="FWD",0,P1715/Q1715))</x:f>
      </x:c>
    </x:row>
    <x:row r="1716" spans="1:19" x14ac:dyDescent="0.3">
      <x:c r="A1716" s="0">
        <x:f>'Historical Trades'!A1716</x:f>
      </x:c>
      <x:c r="B1716" s="0">
        <x:f>'Historical Trades'!B1716</x:f>
      </x:c>
      <x:c r="C1716" s="23">
        <x:f>'Historical Trades'!C1716</x:f>
      </x:c>
      <x:c r="D1716" s="0">
        <x:f>'Historical Trades'!D1716</x:f>
      </x:c>
      <x:c r="E1716" s="23">
        <x:f>'Historical Trades'!E1716</x:f>
      </x:c>
      <x:c r="F1716" s="0">
        <x:f>'Historical Trades'!F1716</x:f>
      </x:c>
      <x:c r="G1716" s="0">
        <x:f>'Historical Trades'!G1716</x:f>
      </x:c>
      <x:c r="H1716" s="0">
        <x:f>'Historical Trades'!H1716</x:f>
      </x:c>
      <x:c r="I1716" s="0">
        <x:f>'Historical Trades'!I1716</x:f>
      </x:c>
      <x:c r="J1716" s="0">
        <x:f>'Historical Trades'!J1716</x:f>
      </x:c>
      <x:c r="K1716" s="0">
        <x:f>'Historical Trades'!K1716</x:f>
      </x:c>
      <x:c r="L1716" s="0">
        <x:f>'Historical Trades'!L1716</x:f>
      </x:c>
      <x:c r="M1716" s="0">
        <x:f>'Historical Trades'!M1716</x:f>
      </x:c>
      <x:c r="N1716" s="0">
        <x:f>CLEAN('Historical Trades'!O1716)</x:f>
      </x:c>
      <x:c r="P1716" s="14">
        <x:f>IF(G1716="sell",M1716,-M1716)</x:f>
      </x:c>
      <x:c r="Q1716" s="14">
        <x:f>VLOOKUP(N1716,'Currency Rates'!$A$3:$C$32,3,0)</x:f>
      </x:c>
      <x:c r="R1716" s="0">
        <x:f>IF(A1716="SPUS",0,IF(A1716="FWD",0,P1716/Q1716))</x:f>
      </x:c>
    </x:row>
    <x:row r="1717" spans="1:19" x14ac:dyDescent="0.3">
      <x:c r="A1717" s="0">
        <x:f>'Historical Trades'!A1717</x:f>
      </x:c>
      <x:c r="B1717" s="0">
        <x:f>'Historical Trades'!B1717</x:f>
      </x:c>
      <x:c r="C1717" s="23">
        <x:f>'Historical Trades'!C1717</x:f>
      </x:c>
      <x:c r="D1717" s="0">
        <x:f>'Historical Trades'!D1717</x:f>
      </x:c>
      <x:c r="E1717" s="23">
        <x:f>'Historical Trades'!E1717</x:f>
      </x:c>
      <x:c r="F1717" s="0">
        <x:f>'Historical Trades'!F1717</x:f>
      </x:c>
      <x:c r="G1717" s="0">
        <x:f>'Historical Trades'!G1717</x:f>
      </x:c>
      <x:c r="H1717" s="0">
        <x:f>'Historical Trades'!H1717</x:f>
      </x:c>
      <x:c r="I1717" s="0">
        <x:f>'Historical Trades'!I1717</x:f>
      </x:c>
      <x:c r="J1717" s="0">
        <x:f>'Historical Trades'!J1717</x:f>
      </x:c>
      <x:c r="K1717" s="0">
        <x:f>'Historical Trades'!K1717</x:f>
      </x:c>
      <x:c r="L1717" s="0">
        <x:f>'Historical Trades'!L1717</x:f>
      </x:c>
      <x:c r="M1717" s="0">
        <x:f>'Historical Trades'!M1717</x:f>
      </x:c>
      <x:c r="N1717" s="0">
        <x:f>CLEAN('Historical Trades'!O1717)</x:f>
      </x:c>
      <x:c r="P1717" s="14">
        <x:f>IF(G1717="sell",M1717,-M1717)</x:f>
      </x:c>
      <x:c r="Q1717" s="14">
        <x:f>VLOOKUP(N1717,'Currency Rates'!$A$3:$C$32,3,0)</x:f>
      </x:c>
      <x:c r="R1717" s="0">
        <x:f>IF(A1717="SPUS",0,IF(A1717="FWD",0,P1717/Q1717))</x:f>
      </x:c>
    </x:row>
    <x:row r="1718" spans="1:19" x14ac:dyDescent="0.3">
      <x:c r="A1718" s="0">
        <x:f>'Historical Trades'!A1718</x:f>
      </x:c>
      <x:c r="B1718" s="0">
        <x:f>'Historical Trades'!B1718</x:f>
      </x:c>
      <x:c r="C1718" s="23">
        <x:f>'Historical Trades'!C1718</x:f>
      </x:c>
      <x:c r="D1718" s="0">
        <x:f>'Historical Trades'!D1718</x:f>
      </x:c>
      <x:c r="E1718" s="23">
        <x:f>'Historical Trades'!E1718</x:f>
      </x:c>
      <x:c r="F1718" s="0">
        <x:f>'Historical Trades'!F1718</x:f>
      </x:c>
      <x:c r="G1718" s="0">
        <x:f>'Historical Trades'!G1718</x:f>
      </x:c>
      <x:c r="H1718" s="0">
        <x:f>'Historical Trades'!H1718</x:f>
      </x:c>
      <x:c r="I1718" s="0">
        <x:f>'Historical Trades'!I1718</x:f>
      </x:c>
      <x:c r="J1718" s="0">
        <x:f>'Historical Trades'!J1718</x:f>
      </x:c>
      <x:c r="K1718" s="0">
        <x:f>'Historical Trades'!K1718</x:f>
      </x:c>
      <x:c r="L1718" s="0">
        <x:f>'Historical Trades'!L1718</x:f>
      </x:c>
      <x:c r="M1718" s="0">
        <x:f>'Historical Trades'!M1718</x:f>
      </x:c>
      <x:c r="N1718" s="0">
        <x:f>CLEAN('Historical Trades'!O1718)</x:f>
      </x:c>
      <x:c r="P1718" s="14">
        <x:f>IF(G1718="sell",M1718,-M1718)</x:f>
      </x:c>
      <x:c r="Q1718" s="14">
        <x:f>VLOOKUP(N1718,'Currency Rates'!$A$3:$C$32,3,0)</x:f>
      </x:c>
      <x:c r="R1718" s="0">
        <x:f>IF(A1718="SPUS",0,IF(A1718="FWD",0,P1718/Q1718))</x:f>
      </x:c>
    </x:row>
    <x:row r="1719" spans="1:19" x14ac:dyDescent="0.3">
      <x:c r="A1719" s="0">
        <x:f>'Historical Trades'!A1719</x:f>
      </x:c>
      <x:c r="B1719" s="0">
        <x:f>'Historical Trades'!B1719</x:f>
      </x:c>
      <x:c r="C1719" s="23">
        <x:f>'Historical Trades'!C1719</x:f>
      </x:c>
      <x:c r="D1719" s="0">
        <x:f>'Historical Trades'!D1719</x:f>
      </x:c>
      <x:c r="E1719" s="23">
        <x:f>'Historical Trades'!E1719</x:f>
      </x:c>
      <x:c r="F1719" s="0">
        <x:f>'Historical Trades'!F1719</x:f>
      </x:c>
      <x:c r="G1719" s="0">
        <x:f>'Historical Trades'!G1719</x:f>
      </x:c>
      <x:c r="H1719" s="0">
        <x:f>'Historical Trades'!H1719</x:f>
      </x:c>
      <x:c r="I1719" s="0">
        <x:f>'Historical Trades'!I1719</x:f>
      </x:c>
      <x:c r="J1719" s="0">
        <x:f>'Historical Trades'!J1719</x:f>
      </x:c>
      <x:c r="K1719" s="0">
        <x:f>'Historical Trades'!K1719</x:f>
      </x:c>
      <x:c r="L1719" s="0">
        <x:f>'Historical Trades'!L1719</x:f>
      </x:c>
      <x:c r="M1719" s="0">
        <x:f>'Historical Trades'!M1719</x:f>
      </x:c>
      <x:c r="N1719" s="0">
        <x:f>CLEAN('Historical Trades'!O1719)</x:f>
      </x:c>
      <x:c r="P1719" s="14">
        <x:f>IF(G1719="sell",M1719,-M1719)</x:f>
      </x:c>
      <x:c r="Q1719" s="14">
        <x:f>VLOOKUP(N1719,'Currency Rates'!$A$3:$C$32,3,0)</x:f>
      </x:c>
      <x:c r="R1719" s="0">
        <x:f>IF(A1719="SPUS",0,IF(A1719="FWD",0,P1719/Q1719))</x:f>
      </x:c>
    </x:row>
    <x:row r="1720" spans="1:19" x14ac:dyDescent="0.3">
      <x:c r="A1720" s="0">
        <x:f>'Historical Trades'!A1720</x:f>
      </x:c>
      <x:c r="B1720" s="0">
        <x:f>'Historical Trades'!B1720</x:f>
      </x:c>
      <x:c r="C1720" s="23">
        <x:f>'Historical Trades'!C1720</x:f>
      </x:c>
      <x:c r="D1720" s="0">
        <x:f>'Historical Trades'!D1720</x:f>
      </x:c>
      <x:c r="E1720" s="23">
        <x:f>'Historical Trades'!E1720</x:f>
      </x:c>
      <x:c r="F1720" s="0">
        <x:f>'Historical Trades'!F1720</x:f>
      </x:c>
      <x:c r="G1720" s="0">
        <x:f>'Historical Trades'!G1720</x:f>
      </x:c>
      <x:c r="H1720" s="0">
        <x:f>'Historical Trades'!H1720</x:f>
      </x:c>
      <x:c r="I1720" s="0">
        <x:f>'Historical Trades'!I1720</x:f>
      </x:c>
      <x:c r="J1720" s="0">
        <x:f>'Historical Trades'!J1720</x:f>
      </x:c>
      <x:c r="K1720" s="0">
        <x:f>'Historical Trades'!K1720</x:f>
      </x:c>
      <x:c r="L1720" s="0">
        <x:f>'Historical Trades'!L1720</x:f>
      </x:c>
      <x:c r="M1720" s="0">
        <x:f>'Historical Trades'!M1720</x:f>
      </x:c>
      <x:c r="N1720" s="0">
        <x:f>CLEAN('Historical Trades'!O1720)</x:f>
      </x:c>
      <x:c r="P1720" s="14">
        <x:f>IF(G1720="sell",M1720,-M1720)</x:f>
      </x:c>
      <x:c r="Q1720" s="14">
        <x:f>VLOOKUP(N1720,'Currency Rates'!$A$3:$C$32,3,0)</x:f>
      </x:c>
      <x:c r="R1720" s="0">
        <x:f>IF(A1720="SPUS",0,IF(A1720="FWD",0,P1720/Q1720))</x:f>
      </x:c>
    </x:row>
    <x:row r="1721" spans="1:19" x14ac:dyDescent="0.3">
      <x:c r="A1721" s="0">
        <x:f>'Historical Trades'!A1721</x:f>
      </x:c>
      <x:c r="B1721" s="0">
        <x:f>'Historical Trades'!B1721</x:f>
      </x:c>
      <x:c r="C1721" s="23">
        <x:f>'Historical Trades'!C1721</x:f>
      </x:c>
      <x:c r="D1721" s="0">
        <x:f>'Historical Trades'!D1721</x:f>
      </x:c>
      <x:c r="E1721" s="23">
        <x:f>'Historical Trades'!E1721</x:f>
      </x:c>
      <x:c r="F1721" s="0">
        <x:f>'Historical Trades'!F1721</x:f>
      </x:c>
      <x:c r="G1721" s="0">
        <x:f>'Historical Trades'!G1721</x:f>
      </x:c>
      <x:c r="H1721" s="0">
        <x:f>'Historical Trades'!H1721</x:f>
      </x:c>
      <x:c r="I1721" s="0">
        <x:f>'Historical Trades'!I1721</x:f>
      </x:c>
      <x:c r="J1721" s="0">
        <x:f>'Historical Trades'!J1721</x:f>
      </x:c>
      <x:c r="K1721" s="0">
        <x:f>'Historical Trades'!K1721</x:f>
      </x:c>
      <x:c r="L1721" s="0">
        <x:f>'Historical Trades'!L1721</x:f>
      </x:c>
      <x:c r="M1721" s="0">
        <x:f>'Historical Trades'!M1721</x:f>
      </x:c>
      <x:c r="N1721" s="0">
        <x:f>CLEAN('Historical Trades'!O1721)</x:f>
      </x:c>
      <x:c r="P1721" s="14">
        <x:f>IF(G1721="sell",M1721,-M1721)</x:f>
      </x:c>
      <x:c r="Q1721" s="14">
        <x:f>VLOOKUP(N1721,'Currency Rates'!$A$3:$C$32,3,0)</x:f>
      </x:c>
      <x:c r="R1721" s="0">
        <x:f>IF(A1721="SPUS",0,IF(A1721="FWD",0,P1721/Q1721))</x:f>
      </x:c>
    </x:row>
    <x:row r="1722" spans="1:19" x14ac:dyDescent="0.3">
      <x:c r="A1722" s="0">
        <x:f>'Historical Trades'!A1722</x:f>
      </x:c>
      <x:c r="B1722" s="0">
        <x:f>'Historical Trades'!B1722</x:f>
      </x:c>
      <x:c r="C1722" s="23">
        <x:f>'Historical Trades'!C1722</x:f>
      </x:c>
      <x:c r="D1722" s="0">
        <x:f>'Historical Trades'!D1722</x:f>
      </x:c>
      <x:c r="E1722" s="23">
        <x:f>'Historical Trades'!E1722</x:f>
      </x:c>
      <x:c r="F1722" s="0">
        <x:f>'Historical Trades'!F1722</x:f>
      </x:c>
      <x:c r="G1722" s="0">
        <x:f>'Historical Trades'!G1722</x:f>
      </x:c>
      <x:c r="H1722" s="0">
        <x:f>'Historical Trades'!H1722</x:f>
      </x:c>
      <x:c r="I1722" s="0">
        <x:f>'Historical Trades'!I1722</x:f>
      </x:c>
      <x:c r="J1722" s="0">
        <x:f>'Historical Trades'!J1722</x:f>
      </x:c>
      <x:c r="K1722" s="0">
        <x:f>'Historical Trades'!K1722</x:f>
      </x:c>
      <x:c r="L1722" s="0">
        <x:f>'Historical Trades'!L1722</x:f>
      </x:c>
      <x:c r="M1722" s="0">
        <x:f>'Historical Trades'!M1722</x:f>
      </x:c>
      <x:c r="N1722" s="0">
        <x:f>CLEAN('Historical Trades'!O1722)</x:f>
      </x:c>
      <x:c r="P1722" s="14">
        <x:f>IF(G1722="sell",M1722,-M1722)</x:f>
      </x:c>
      <x:c r="Q1722" s="14">
        <x:f>VLOOKUP(N1722,'Currency Rates'!$A$3:$C$32,3,0)</x:f>
      </x:c>
      <x:c r="R1722" s="0">
        <x:f>IF(A1722="SPUS",0,IF(A1722="FWD",0,P1722/Q1722))</x:f>
      </x:c>
    </x:row>
    <x:row r="1723" spans="1:19" x14ac:dyDescent="0.3">
      <x:c r="A1723" s="0">
        <x:f>'Historical Trades'!A1723</x:f>
      </x:c>
      <x:c r="B1723" s="0">
        <x:f>'Historical Trades'!B1723</x:f>
      </x:c>
      <x:c r="C1723" s="23">
        <x:f>'Historical Trades'!C1723</x:f>
      </x:c>
      <x:c r="D1723" s="0">
        <x:f>'Historical Trades'!D1723</x:f>
      </x:c>
      <x:c r="E1723" s="23">
        <x:f>'Historical Trades'!E1723</x:f>
      </x:c>
      <x:c r="F1723" s="0">
        <x:f>'Historical Trades'!F1723</x:f>
      </x:c>
      <x:c r="G1723" s="0">
        <x:f>'Historical Trades'!G1723</x:f>
      </x:c>
      <x:c r="H1723" s="0">
        <x:f>'Historical Trades'!H1723</x:f>
      </x:c>
      <x:c r="I1723" s="0">
        <x:f>'Historical Trades'!I1723</x:f>
      </x:c>
      <x:c r="J1723" s="0">
        <x:f>'Historical Trades'!J1723</x:f>
      </x:c>
      <x:c r="K1723" s="0">
        <x:f>'Historical Trades'!K1723</x:f>
      </x:c>
      <x:c r="L1723" s="0">
        <x:f>'Historical Trades'!L1723</x:f>
      </x:c>
      <x:c r="M1723" s="0">
        <x:f>'Historical Trades'!M1723</x:f>
      </x:c>
      <x:c r="N1723" s="0">
        <x:f>CLEAN('Historical Trades'!O1723)</x:f>
      </x:c>
      <x:c r="P1723" s="14">
        <x:f>IF(G1723="sell",M1723,-M1723)</x:f>
      </x:c>
      <x:c r="Q1723" s="14">
        <x:f>VLOOKUP(N1723,'Currency Rates'!$A$3:$C$32,3,0)</x:f>
      </x:c>
      <x:c r="R1723" s="0">
        <x:f>IF(A1723="SPUS",0,IF(A1723="FWD",0,P1723/Q1723))</x:f>
      </x:c>
    </x:row>
    <x:row r="1724" spans="1:19" x14ac:dyDescent="0.3">
      <x:c r="A1724" s="0">
        <x:f>'Historical Trades'!A1724</x:f>
      </x:c>
      <x:c r="B1724" s="0">
        <x:f>'Historical Trades'!B1724</x:f>
      </x:c>
      <x:c r="C1724" s="23">
        <x:f>'Historical Trades'!C1724</x:f>
      </x:c>
      <x:c r="D1724" s="0">
        <x:f>'Historical Trades'!D1724</x:f>
      </x:c>
      <x:c r="E1724" s="23">
        <x:f>'Historical Trades'!E1724</x:f>
      </x:c>
      <x:c r="F1724" s="0">
        <x:f>'Historical Trades'!F1724</x:f>
      </x:c>
      <x:c r="G1724" s="0">
        <x:f>'Historical Trades'!G1724</x:f>
      </x:c>
      <x:c r="H1724" s="0">
        <x:f>'Historical Trades'!H1724</x:f>
      </x:c>
      <x:c r="I1724" s="0">
        <x:f>'Historical Trades'!I1724</x:f>
      </x:c>
      <x:c r="J1724" s="0">
        <x:f>'Historical Trades'!J1724</x:f>
      </x:c>
      <x:c r="K1724" s="0">
        <x:f>'Historical Trades'!K1724</x:f>
      </x:c>
      <x:c r="L1724" s="0">
        <x:f>'Historical Trades'!L1724</x:f>
      </x:c>
      <x:c r="M1724" s="0">
        <x:f>'Historical Trades'!M1724</x:f>
      </x:c>
      <x:c r="N1724" s="0">
        <x:f>CLEAN('Historical Trades'!O1724)</x:f>
      </x:c>
      <x:c r="P1724" s="14">
        <x:f>IF(G1724="sell",M1724,-M1724)</x:f>
      </x:c>
      <x:c r="Q1724" s="14">
        <x:f>VLOOKUP(N1724,'Currency Rates'!$A$3:$C$32,3,0)</x:f>
      </x:c>
      <x:c r="R1724" s="0">
        <x:f>IF(A1724="SPUS",0,IF(A1724="FWD",0,P1724/Q1724))</x:f>
      </x:c>
    </x:row>
    <x:row r="1725" spans="1:19" x14ac:dyDescent="0.3">
      <x:c r="A1725" s="0">
        <x:f>'Historical Trades'!A1725</x:f>
      </x:c>
      <x:c r="B1725" s="0">
        <x:f>'Historical Trades'!B1725</x:f>
      </x:c>
      <x:c r="C1725" s="23">
        <x:f>'Historical Trades'!C1725</x:f>
      </x:c>
      <x:c r="D1725" s="0">
        <x:f>'Historical Trades'!D1725</x:f>
      </x:c>
      <x:c r="E1725" s="23">
        <x:f>'Historical Trades'!E1725</x:f>
      </x:c>
      <x:c r="F1725" s="0">
        <x:f>'Historical Trades'!F1725</x:f>
      </x:c>
      <x:c r="G1725" s="0">
        <x:f>'Historical Trades'!G1725</x:f>
      </x:c>
      <x:c r="H1725" s="0">
        <x:f>'Historical Trades'!H1725</x:f>
      </x:c>
      <x:c r="I1725" s="0">
        <x:f>'Historical Trades'!I1725</x:f>
      </x:c>
      <x:c r="J1725" s="0">
        <x:f>'Historical Trades'!J1725</x:f>
      </x:c>
      <x:c r="K1725" s="0">
        <x:f>'Historical Trades'!K1725</x:f>
      </x:c>
      <x:c r="L1725" s="0">
        <x:f>'Historical Trades'!L1725</x:f>
      </x:c>
      <x:c r="M1725" s="0">
        <x:f>'Historical Trades'!M1725</x:f>
      </x:c>
      <x:c r="N1725" s="0">
        <x:f>CLEAN('Historical Trades'!O1725)</x:f>
      </x:c>
      <x:c r="P1725" s="14">
        <x:f>IF(G1725="sell",M1725,-M1725)</x:f>
      </x:c>
      <x:c r="Q1725" s="14">
        <x:f>VLOOKUP(N1725,'Currency Rates'!$A$3:$C$32,3,0)</x:f>
      </x:c>
      <x:c r="R1725" s="0">
        <x:f>IF(A1725="SPUS",0,IF(A1725="FWD",0,P1725/Q1725))</x:f>
      </x:c>
    </x:row>
    <x:row r="1726" spans="1:19" x14ac:dyDescent="0.3">
      <x:c r="A1726" s="0">
        <x:f>'Historical Trades'!A1726</x:f>
      </x:c>
      <x:c r="B1726" s="0">
        <x:f>'Historical Trades'!B1726</x:f>
      </x:c>
      <x:c r="C1726" s="23">
        <x:f>'Historical Trades'!C1726</x:f>
      </x:c>
      <x:c r="D1726" s="0">
        <x:f>'Historical Trades'!D1726</x:f>
      </x:c>
      <x:c r="E1726" s="23">
        <x:f>'Historical Trades'!E1726</x:f>
      </x:c>
      <x:c r="F1726" s="0">
        <x:f>'Historical Trades'!F1726</x:f>
      </x:c>
      <x:c r="G1726" s="0">
        <x:f>'Historical Trades'!G1726</x:f>
      </x:c>
      <x:c r="H1726" s="0">
        <x:f>'Historical Trades'!H1726</x:f>
      </x:c>
      <x:c r="I1726" s="0">
        <x:f>'Historical Trades'!I1726</x:f>
      </x:c>
      <x:c r="J1726" s="0">
        <x:f>'Historical Trades'!J1726</x:f>
      </x:c>
      <x:c r="K1726" s="0">
        <x:f>'Historical Trades'!K1726</x:f>
      </x:c>
      <x:c r="L1726" s="0">
        <x:f>'Historical Trades'!L1726</x:f>
      </x:c>
      <x:c r="M1726" s="0">
        <x:f>'Historical Trades'!M1726</x:f>
      </x:c>
      <x:c r="N1726" s="0">
        <x:f>CLEAN('Historical Trades'!O1726)</x:f>
      </x:c>
      <x:c r="P1726" s="14">
        <x:f>IF(G1726="sell",M1726,-M1726)</x:f>
      </x:c>
      <x:c r="Q1726" s="14">
        <x:f>VLOOKUP(N1726,'Currency Rates'!$A$3:$C$32,3,0)</x:f>
      </x:c>
      <x:c r="R1726" s="0">
        <x:f>IF(A1726="SPUS",0,IF(A1726="FWD",0,P1726/Q1726))</x:f>
      </x:c>
    </x:row>
    <x:row r="1727" spans="1:19" x14ac:dyDescent="0.3">
      <x:c r="A1727" s="0">
        <x:f>'Historical Trades'!A1727</x:f>
      </x:c>
      <x:c r="B1727" s="0">
        <x:f>'Historical Trades'!B1727</x:f>
      </x:c>
      <x:c r="C1727" s="23">
        <x:f>'Historical Trades'!C1727</x:f>
      </x:c>
      <x:c r="D1727" s="0">
        <x:f>'Historical Trades'!D1727</x:f>
      </x:c>
      <x:c r="E1727" s="23">
        <x:f>'Historical Trades'!E1727</x:f>
      </x:c>
      <x:c r="F1727" s="0">
        <x:f>'Historical Trades'!F1727</x:f>
      </x:c>
      <x:c r="G1727" s="0">
        <x:f>'Historical Trades'!G1727</x:f>
      </x:c>
      <x:c r="H1727" s="0">
        <x:f>'Historical Trades'!H1727</x:f>
      </x:c>
      <x:c r="I1727" s="0">
        <x:f>'Historical Trades'!I1727</x:f>
      </x:c>
      <x:c r="J1727" s="0">
        <x:f>'Historical Trades'!J1727</x:f>
      </x:c>
      <x:c r="K1727" s="0">
        <x:f>'Historical Trades'!K1727</x:f>
      </x:c>
      <x:c r="L1727" s="0">
        <x:f>'Historical Trades'!L1727</x:f>
      </x:c>
      <x:c r="M1727" s="0">
        <x:f>'Historical Trades'!M1727</x:f>
      </x:c>
      <x:c r="N1727" s="0">
        <x:f>CLEAN('Historical Trades'!O1727)</x:f>
      </x:c>
      <x:c r="P1727" s="14">
        <x:f>IF(G1727="sell",M1727,-M1727)</x:f>
      </x:c>
      <x:c r="Q1727" s="14">
        <x:f>VLOOKUP(N1727,'Currency Rates'!$A$3:$C$32,3,0)</x:f>
      </x:c>
      <x:c r="R1727" s="0">
        <x:f>IF(A1727="SPUS",0,IF(A1727="FWD",0,P1727/Q1727))</x:f>
      </x:c>
    </x:row>
    <x:row r="1728" spans="1:19" x14ac:dyDescent="0.3">
      <x:c r="A1728" s="0">
        <x:f>'Historical Trades'!A1728</x:f>
      </x:c>
      <x:c r="B1728" s="0">
        <x:f>'Historical Trades'!B1728</x:f>
      </x:c>
      <x:c r="C1728" s="23">
        <x:f>'Historical Trades'!C1728</x:f>
      </x:c>
      <x:c r="D1728" s="0">
        <x:f>'Historical Trades'!D1728</x:f>
      </x:c>
      <x:c r="E1728" s="23">
        <x:f>'Historical Trades'!E1728</x:f>
      </x:c>
      <x:c r="F1728" s="0">
        <x:f>'Historical Trades'!F1728</x:f>
      </x:c>
      <x:c r="G1728" s="0">
        <x:f>'Historical Trades'!G1728</x:f>
      </x:c>
      <x:c r="H1728" s="0">
        <x:f>'Historical Trades'!H1728</x:f>
      </x:c>
      <x:c r="I1728" s="0">
        <x:f>'Historical Trades'!I1728</x:f>
      </x:c>
      <x:c r="J1728" s="0">
        <x:f>'Historical Trades'!J1728</x:f>
      </x:c>
      <x:c r="K1728" s="0">
        <x:f>'Historical Trades'!K1728</x:f>
      </x:c>
      <x:c r="L1728" s="0">
        <x:f>'Historical Trades'!L1728</x:f>
      </x:c>
      <x:c r="M1728" s="0">
        <x:f>'Historical Trades'!M1728</x:f>
      </x:c>
      <x:c r="N1728" s="0">
        <x:f>CLEAN('Historical Trades'!O1728)</x:f>
      </x:c>
      <x:c r="P1728" s="14">
        <x:f>IF(G1728="sell",M1728,-M1728)</x:f>
      </x:c>
      <x:c r="Q1728" s="14">
        <x:f>VLOOKUP(N1728,'Currency Rates'!$A$3:$C$32,3,0)</x:f>
      </x:c>
      <x:c r="R1728" s="0">
        <x:f>IF(A1728="SPUS",0,IF(A1728="FWD",0,P1728/Q1728))</x:f>
      </x:c>
    </x:row>
    <x:row r="1729" spans="1:19" x14ac:dyDescent="0.3">
      <x:c r="A1729" s="0">
        <x:f>'Historical Trades'!A1729</x:f>
      </x:c>
      <x:c r="B1729" s="0">
        <x:f>'Historical Trades'!B1729</x:f>
      </x:c>
      <x:c r="C1729" s="23">
        <x:f>'Historical Trades'!C1729</x:f>
      </x:c>
      <x:c r="D1729" s="0">
        <x:f>'Historical Trades'!D1729</x:f>
      </x:c>
      <x:c r="E1729" s="23">
        <x:f>'Historical Trades'!E1729</x:f>
      </x:c>
      <x:c r="F1729" s="0">
        <x:f>'Historical Trades'!F1729</x:f>
      </x:c>
      <x:c r="G1729" s="0">
        <x:f>'Historical Trades'!G1729</x:f>
      </x:c>
      <x:c r="H1729" s="0">
        <x:f>'Historical Trades'!H1729</x:f>
      </x:c>
      <x:c r="I1729" s="0">
        <x:f>'Historical Trades'!I1729</x:f>
      </x:c>
      <x:c r="J1729" s="0">
        <x:f>'Historical Trades'!J1729</x:f>
      </x:c>
      <x:c r="K1729" s="0">
        <x:f>'Historical Trades'!K1729</x:f>
      </x:c>
      <x:c r="L1729" s="0">
        <x:f>'Historical Trades'!L1729</x:f>
      </x:c>
      <x:c r="M1729" s="0">
        <x:f>'Historical Trades'!M1729</x:f>
      </x:c>
      <x:c r="N1729" s="0">
        <x:f>CLEAN('Historical Trades'!O1729)</x:f>
      </x:c>
      <x:c r="P1729" s="14">
        <x:f>IF(G1729="sell",M1729,-M1729)</x:f>
      </x:c>
      <x:c r="Q1729" s="14">
        <x:f>VLOOKUP(N1729,'Currency Rates'!$A$3:$C$32,3,0)</x:f>
      </x:c>
      <x:c r="R1729" s="0">
        <x:f>IF(A1729="SPUS",0,IF(A1729="FWD",0,P1729/Q1729))</x:f>
      </x:c>
    </x:row>
    <x:row r="1730" spans="1:19" x14ac:dyDescent="0.3">
      <x:c r="A1730" s="0">
        <x:f>'Historical Trades'!A1730</x:f>
      </x:c>
      <x:c r="B1730" s="0">
        <x:f>'Historical Trades'!B1730</x:f>
      </x:c>
      <x:c r="C1730" s="23">
        <x:f>'Historical Trades'!C1730</x:f>
      </x:c>
      <x:c r="D1730" s="0">
        <x:f>'Historical Trades'!D1730</x:f>
      </x:c>
      <x:c r="E1730" s="23">
        <x:f>'Historical Trades'!E1730</x:f>
      </x:c>
      <x:c r="F1730" s="0">
        <x:f>'Historical Trades'!F1730</x:f>
      </x:c>
      <x:c r="G1730" s="0">
        <x:f>'Historical Trades'!G1730</x:f>
      </x:c>
      <x:c r="H1730" s="0">
        <x:f>'Historical Trades'!H1730</x:f>
      </x:c>
      <x:c r="I1730" s="0">
        <x:f>'Historical Trades'!I1730</x:f>
      </x:c>
      <x:c r="J1730" s="0">
        <x:f>'Historical Trades'!J1730</x:f>
      </x:c>
      <x:c r="K1730" s="0">
        <x:f>'Historical Trades'!K1730</x:f>
      </x:c>
      <x:c r="L1730" s="0">
        <x:f>'Historical Trades'!L1730</x:f>
      </x:c>
      <x:c r="M1730" s="0">
        <x:f>'Historical Trades'!M1730</x:f>
      </x:c>
      <x:c r="N1730" s="0">
        <x:f>CLEAN('Historical Trades'!O1730)</x:f>
      </x:c>
      <x:c r="P1730" s="14">
        <x:f>IF(G1730="sell",M1730,-M1730)</x:f>
      </x:c>
      <x:c r="Q1730" s="14">
        <x:f>VLOOKUP(N1730,'Currency Rates'!$A$3:$C$32,3,0)</x:f>
      </x:c>
      <x:c r="R1730" s="0">
        <x:f>IF(A1730="SPUS",0,IF(A1730="FWD",0,P1730/Q1730))</x:f>
      </x:c>
    </x:row>
    <x:row r="1731" spans="1:19" x14ac:dyDescent="0.3">
      <x:c r="A1731" s="0">
        <x:f>'Historical Trades'!A1731</x:f>
      </x:c>
      <x:c r="B1731" s="0">
        <x:f>'Historical Trades'!B1731</x:f>
      </x:c>
      <x:c r="C1731" s="23">
        <x:f>'Historical Trades'!C1731</x:f>
      </x:c>
      <x:c r="D1731" s="0">
        <x:f>'Historical Trades'!D1731</x:f>
      </x:c>
      <x:c r="E1731" s="23">
        <x:f>'Historical Trades'!E1731</x:f>
      </x:c>
      <x:c r="F1731" s="0">
        <x:f>'Historical Trades'!F1731</x:f>
      </x:c>
      <x:c r="G1731" s="0">
        <x:f>'Historical Trades'!G1731</x:f>
      </x:c>
      <x:c r="H1731" s="0">
        <x:f>'Historical Trades'!H1731</x:f>
      </x:c>
      <x:c r="I1731" s="0">
        <x:f>'Historical Trades'!I1731</x:f>
      </x:c>
      <x:c r="J1731" s="0">
        <x:f>'Historical Trades'!J1731</x:f>
      </x:c>
      <x:c r="K1731" s="0">
        <x:f>'Historical Trades'!K1731</x:f>
      </x:c>
      <x:c r="L1731" s="0">
        <x:f>'Historical Trades'!L1731</x:f>
      </x:c>
      <x:c r="M1731" s="0">
        <x:f>'Historical Trades'!M1731</x:f>
      </x:c>
      <x:c r="N1731" s="0">
        <x:f>CLEAN('Historical Trades'!O1731)</x:f>
      </x:c>
      <x:c r="P1731" s="14">
        <x:f>IF(G1731="sell",M1731,-M1731)</x:f>
      </x:c>
      <x:c r="Q1731" s="14">
        <x:f>VLOOKUP(N1731,'Currency Rates'!$A$3:$C$32,3,0)</x:f>
      </x:c>
      <x:c r="R1731" s="0">
        <x:f>IF(A1731="SPUS",0,IF(A1731="FWD",0,P1731/Q1731))</x:f>
      </x:c>
    </x:row>
    <x:row r="1732" spans="1:19" x14ac:dyDescent="0.3">
      <x:c r="A1732" s="0">
        <x:f>'Historical Trades'!A1732</x:f>
      </x:c>
      <x:c r="B1732" s="0">
        <x:f>'Historical Trades'!B1732</x:f>
      </x:c>
      <x:c r="C1732" s="23">
        <x:f>'Historical Trades'!C1732</x:f>
      </x:c>
      <x:c r="D1732" s="0">
        <x:f>'Historical Trades'!D1732</x:f>
      </x:c>
      <x:c r="E1732" s="23">
        <x:f>'Historical Trades'!E1732</x:f>
      </x:c>
      <x:c r="F1732" s="0">
        <x:f>'Historical Trades'!F1732</x:f>
      </x:c>
      <x:c r="G1732" s="0">
        <x:f>'Historical Trades'!G1732</x:f>
      </x:c>
      <x:c r="H1732" s="0">
        <x:f>'Historical Trades'!H1732</x:f>
      </x:c>
      <x:c r="I1732" s="0">
        <x:f>'Historical Trades'!I1732</x:f>
      </x:c>
      <x:c r="J1732" s="0">
        <x:f>'Historical Trades'!J1732</x:f>
      </x:c>
      <x:c r="K1732" s="0">
        <x:f>'Historical Trades'!K1732</x:f>
      </x:c>
      <x:c r="L1732" s="0">
        <x:f>'Historical Trades'!L1732</x:f>
      </x:c>
      <x:c r="M1732" s="0">
        <x:f>'Historical Trades'!M1732</x:f>
      </x:c>
      <x:c r="N1732" s="0">
        <x:f>CLEAN('Historical Trades'!O1732)</x:f>
      </x:c>
      <x:c r="P1732" s="14">
        <x:f>IF(G1732="sell",M1732,-M1732)</x:f>
      </x:c>
      <x:c r="Q1732" s="14">
        <x:f>VLOOKUP(N1732,'Currency Rates'!$A$3:$C$32,3,0)</x:f>
      </x:c>
      <x:c r="R1732" s="0">
        <x:f>IF(A1732="SPUS",0,IF(A1732="FWD",0,P1732/Q1732))</x:f>
      </x:c>
    </x:row>
    <x:row r="1733" spans="1:19" x14ac:dyDescent="0.3">
      <x:c r="A1733" s="0">
        <x:f>'Historical Trades'!A1733</x:f>
      </x:c>
      <x:c r="B1733" s="0">
        <x:f>'Historical Trades'!B1733</x:f>
      </x:c>
      <x:c r="C1733" s="23">
        <x:f>'Historical Trades'!C1733</x:f>
      </x:c>
      <x:c r="D1733" s="0">
        <x:f>'Historical Trades'!D1733</x:f>
      </x:c>
      <x:c r="E1733" s="23">
        <x:f>'Historical Trades'!E1733</x:f>
      </x:c>
      <x:c r="F1733" s="0">
        <x:f>'Historical Trades'!F1733</x:f>
      </x:c>
      <x:c r="G1733" s="0">
        <x:f>'Historical Trades'!G1733</x:f>
      </x:c>
      <x:c r="H1733" s="0">
        <x:f>'Historical Trades'!H1733</x:f>
      </x:c>
      <x:c r="I1733" s="0">
        <x:f>'Historical Trades'!I1733</x:f>
      </x:c>
      <x:c r="J1733" s="0">
        <x:f>'Historical Trades'!J1733</x:f>
      </x:c>
      <x:c r="K1733" s="0">
        <x:f>'Historical Trades'!K1733</x:f>
      </x:c>
      <x:c r="L1733" s="0">
        <x:f>'Historical Trades'!L1733</x:f>
      </x:c>
      <x:c r="M1733" s="0">
        <x:f>'Historical Trades'!M1733</x:f>
      </x:c>
      <x:c r="N1733" s="0">
        <x:f>CLEAN('Historical Trades'!O1733)</x:f>
      </x:c>
      <x:c r="P1733" s="14">
        <x:f>IF(G1733="sell",M1733,-M1733)</x:f>
      </x:c>
      <x:c r="Q1733" s="14">
        <x:f>VLOOKUP(N1733,'Currency Rates'!$A$3:$C$32,3,0)</x:f>
      </x:c>
      <x:c r="R1733" s="0">
        <x:f>IF(A1733="SPUS",0,IF(A1733="FWD",0,P1733/Q1733))</x:f>
      </x:c>
    </x:row>
    <x:row r="1734" spans="1:19" x14ac:dyDescent="0.3">
      <x:c r="A1734" s="0">
        <x:f>'Historical Trades'!A1734</x:f>
      </x:c>
      <x:c r="B1734" s="0">
        <x:f>'Historical Trades'!B1734</x:f>
      </x:c>
      <x:c r="C1734" s="23">
        <x:f>'Historical Trades'!C1734</x:f>
      </x:c>
      <x:c r="D1734" s="0">
        <x:f>'Historical Trades'!D1734</x:f>
      </x:c>
      <x:c r="E1734" s="23">
        <x:f>'Historical Trades'!E1734</x:f>
      </x:c>
      <x:c r="F1734" s="0">
        <x:f>'Historical Trades'!F1734</x:f>
      </x:c>
      <x:c r="G1734" s="0">
        <x:f>'Historical Trades'!G1734</x:f>
      </x:c>
      <x:c r="H1734" s="0">
        <x:f>'Historical Trades'!H1734</x:f>
      </x:c>
      <x:c r="I1734" s="0">
        <x:f>'Historical Trades'!I1734</x:f>
      </x:c>
      <x:c r="J1734" s="0">
        <x:f>'Historical Trades'!J1734</x:f>
      </x:c>
      <x:c r="K1734" s="0">
        <x:f>'Historical Trades'!K1734</x:f>
      </x:c>
      <x:c r="L1734" s="0">
        <x:f>'Historical Trades'!L1734</x:f>
      </x:c>
      <x:c r="M1734" s="0">
        <x:f>'Historical Trades'!M1734</x:f>
      </x:c>
      <x:c r="N1734" s="0">
        <x:f>CLEAN('Historical Trades'!O1734)</x:f>
      </x:c>
      <x:c r="P1734" s="14">
        <x:f>IF(G1734="sell",M1734,-M1734)</x:f>
      </x:c>
      <x:c r="Q1734" s="14">
        <x:f>VLOOKUP(N1734,'Currency Rates'!$A$3:$C$32,3,0)</x:f>
      </x:c>
      <x:c r="R1734" s="0">
        <x:f>IF(A1734="SPUS",0,IF(A1734="FWD",0,P1734/Q1734))</x:f>
      </x:c>
    </x:row>
    <x:row r="1735" spans="1:19" x14ac:dyDescent="0.3">
      <x:c r="A1735" s="0">
        <x:f>'Historical Trades'!A1735</x:f>
      </x:c>
      <x:c r="B1735" s="0">
        <x:f>'Historical Trades'!B1735</x:f>
      </x:c>
      <x:c r="C1735" s="23">
        <x:f>'Historical Trades'!C1735</x:f>
      </x:c>
      <x:c r="D1735" s="0">
        <x:f>'Historical Trades'!D1735</x:f>
      </x:c>
      <x:c r="E1735" s="23">
        <x:f>'Historical Trades'!E1735</x:f>
      </x:c>
      <x:c r="F1735" s="0">
        <x:f>'Historical Trades'!F1735</x:f>
      </x:c>
      <x:c r="G1735" s="0">
        <x:f>'Historical Trades'!G1735</x:f>
      </x:c>
      <x:c r="H1735" s="0">
        <x:f>'Historical Trades'!H1735</x:f>
      </x:c>
      <x:c r="I1735" s="0">
        <x:f>'Historical Trades'!I1735</x:f>
      </x:c>
      <x:c r="J1735" s="0">
        <x:f>'Historical Trades'!J1735</x:f>
      </x:c>
      <x:c r="K1735" s="0">
        <x:f>'Historical Trades'!K1735</x:f>
      </x:c>
      <x:c r="L1735" s="0">
        <x:f>'Historical Trades'!L1735</x:f>
      </x:c>
      <x:c r="M1735" s="0">
        <x:f>'Historical Trades'!M1735</x:f>
      </x:c>
      <x:c r="N1735" s="0">
        <x:f>CLEAN('Historical Trades'!O1735)</x:f>
      </x:c>
      <x:c r="P1735" s="14">
        <x:f>IF(G1735="sell",M1735,-M1735)</x:f>
      </x:c>
      <x:c r="Q1735" s="14">
        <x:f>VLOOKUP(N1735,'Currency Rates'!$A$3:$C$32,3,0)</x:f>
      </x:c>
      <x:c r="R1735" s="0">
        <x:f>IF(A1735="SPUS",0,IF(A1735="FWD",0,P1735/Q1735))</x:f>
      </x:c>
    </x:row>
    <x:row r="1736" spans="1:19" x14ac:dyDescent="0.3">
      <x:c r="A1736" s="0">
        <x:f>'Historical Trades'!A1736</x:f>
      </x:c>
      <x:c r="B1736" s="0">
        <x:f>'Historical Trades'!B1736</x:f>
      </x:c>
      <x:c r="C1736" s="23">
        <x:f>'Historical Trades'!C1736</x:f>
      </x:c>
      <x:c r="D1736" s="0">
        <x:f>'Historical Trades'!D1736</x:f>
      </x:c>
      <x:c r="E1736" s="23">
        <x:f>'Historical Trades'!E1736</x:f>
      </x:c>
      <x:c r="F1736" s="0">
        <x:f>'Historical Trades'!F1736</x:f>
      </x:c>
      <x:c r="G1736" s="0">
        <x:f>'Historical Trades'!G1736</x:f>
      </x:c>
      <x:c r="H1736" s="0">
        <x:f>'Historical Trades'!H1736</x:f>
      </x:c>
      <x:c r="I1736" s="0">
        <x:f>'Historical Trades'!I1736</x:f>
      </x:c>
      <x:c r="J1736" s="0">
        <x:f>'Historical Trades'!J1736</x:f>
      </x:c>
      <x:c r="K1736" s="0">
        <x:f>'Historical Trades'!K1736</x:f>
      </x:c>
      <x:c r="L1736" s="0">
        <x:f>'Historical Trades'!L1736</x:f>
      </x:c>
      <x:c r="M1736" s="0">
        <x:f>'Historical Trades'!M1736</x:f>
      </x:c>
      <x:c r="N1736" s="0">
        <x:f>CLEAN('Historical Trades'!O1736)</x:f>
      </x:c>
      <x:c r="P1736" s="14">
        <x:f>IF(G1736="sell",M1736,-M1736)</x:f>
      </x:c>
      <x:c r="Q1736" s="14">
        <x:f>VLOOKUP(N1736,'Currency Rates'!$A$3:$C$32,3,0)</x:f>
      </x:c>
      <x:c r="R1736" s="0">
        <x:f>IF(A1736="SPUS",0,IF(A1736="FWD",0,P1736/Q1736))</x:f>
      </x:c>
    </x:row>
    <x:row r="1737" spans="1:19" x14ac:dyDescent="0.3">
      <x:c r="A1737" s="0">
        <x:f>'Historical Trades'!A1737</x:f>
      </x:c>
      <x:c r="B1737" s="0">
        <x:f>'Historical Trades'!B1737</x:f>
      </x:c>
      <x:c r="C1737" s="23">
        <x:f>'Historical Trades'!C1737</x:f>
      </x:c>
      <x:c r="D1737" s="0">
        <x:f>'Historical Trades'!D1737</x:f>
      </x:c>
      <x:c r="E1737" s="23">
        <x:f>'Historical Trades'!E1737</x:f>
      </x:c>
      <x:c r="F1737" s="0">
        <x:f>'Historical Trades'!F1737</x:f>
      </x:c>
      <x:c r="G1737" s="0">
        <x:f>'Historical Trades'!G1737</x:f>
      </x:c>
      <x:c r="H1737" s="0">
        <x:f>'Historical Trades'!H1737</x:f>
      </x:c>
      <x:c r="I1737" s="0">
        <x:f>'Historical Trades'!I1737</x:f>
      </x:c>
      <x:c r="J1737" s="0">
        <x:f>'Historical Trades'!J1737</x:f>
      </x:c>
      <x:c r="K1737" s="0">
        <x:f>'Historical Trades'!K1737</x:f>
      </x:c>
      <x:c r="L1737" s="0">
        <x:f>'Historical Trades'!L1737</x:f>
      </x:c>
      <x:c r="M1737" s="0">
        <x:f>'Historical Trades'!M1737</x:f>
      </x:c>
      <x:c r="N1737" s="0">
        <x:f>CLEAN('Historical Trades'!O1737)</x:f>
      </x:c>
      <x:c r="P1737" s="14">
        <x:f>IF(G1737="sell",M1737,-M1737)</x:f>
      </x:c>
      <x:c r="Q1737" s="14">
        <x:f>VLOOKUP(N1737,'Currency Rates'!$A$3:$C$32,3,0)</x:f>
      </x:c>
      <x:c r="R1737" s="0">
        <x:f>IF(A1737="SPUS",0,IF(A1737="FWD",0,P1737/Q1737))</x:f>
      </x:c>
    </x:row>
    <x:row r="1738" spans="1:19" x14ac:dyDescent="0.3">
      <x:c r="A1738" s="0">
        <x:f>'Historical Trades'!A1738</x:f>
      </x:c>
      <x:c r="B1738" s="0">
        <x:f>'Historical Trades'!B1738</x:f>
      </x:c>
      <x:c r="C1738" s="23">
        <x:f>'Historical Trades'!C1738</x:f>
      </x:c>
      <x:c r="D1738" s="0">
        <x:f>'Historical Trades'!D1738</x:f>
      </x:c>
      <x:c r="E1738" s="23">
        <x:f>'Historical Trades'!E1738</x:f>
      </x:c>
      <x:c r="F1738" s="0">
        <x:f>'Historical Trades'!F1738</x:f>
      </x:c>
      <x:c r="G1738" s="0">
        <x:f>'Historical Trades'!G1738</x:f>
      </x:c>
      <x:c r="H1738" s="0">
        <x:f>'Historical Trades'!H1738</x:f>
      </x:c>
      <x:c r="I1738" s="0">
        <x:f>'Historical Trades'!I1738</x:f>
      </x:c>
      <x:c r="J1738" s="0">
        <x:f>'Historical Trades'!J1738</x:f>
      </x:c>
      <x:c r="K1738" s="0">
        <x:f>'Historical Trades'!K1738</x:f>
      </x:c>
      <x:c r="L1738" s="0">
        <x:f>'Historical Trades'!L1738</x:f>
      </x:c>
      <x:c r="M1738" s="0">
        <x:f>'Historical Trades'!M1738</x:f>
      </x:c>
      <x:c r="N1738" s="0">
        <x:f>CLEAN('Historical Trades'!O1738)</x:f>
      </x:c>
      <x:c r="P1738" s="14">
        <x:f>IF(G1738="sell",M1738,-M1738)</x:f>
      </x:c>
      <x:c r="Q1738" s="14">
        <x:f>VLOOKUP(N1738,'Currency Rates'!$A$3:$C$32,3,0)</x:f>
      </x:c>
      <x:c r="R1738" s="0">
        <x:f>IF(A1738="SPUS",0,IF(A1738="FWD",0,P1738/Q1738))</x:f>
      </x:c>
    </x:row>
    <x:row r="1739" spans="1:19" x14ac:dyDescent="0.3">
      <x:c r="A1739" s="0">
        <x:f>'Historical Trades'!A1739</x:f>
      </x:c>
      <x:c r="B1739" s="0">
        <x:f>'Historical Trades'!B1739</x:f>
      </x:c>
      <x:c r="C1739" s="23">
        <x:f>'Historical Trades'!C1739</x:f>
      </x:c>
      <x:c r="D1739" s="0">
        <x:f>'Historical Trades'!D1739</x:f>
      </x:c>
      <x:c r="E1739" s="23">
        <x:f>'Historical Trades'!E1739</x:f>
      </x:c>
      <x:c r="F1739" s="0">
        <x:f>'Historical Trades'!F1739</x:f>
      </x:c>
      <x:c r="G1739" s="0">
        <x:f>'Historical Trades'!G1739</x:f>
      </x:c>
      <x:c r="H1739" s="0">
        <x:f>'Historical Trades'!H1739</x:f>
      </x:c>
      <x:c r="I1739" s="0">
        <x:f>'Historical Trades'!I1739</x:f>
      </x:c>
      <x:c r="J1739" s="0">
        <x:f>'Historical Trades'!J1739</x:f>
      </x:c>
      <x:c r="K1739" s="0">
        <x:f>'Historical Trades'!K1739</x:f>
      </x:c>
      <x:c r="L1739" s="0">
        <x:f>'Historical Trades'!L1739</x:f>
      </x:c>
      <x:c r="M1739" s="0">
        <x:f>'Historical Trades'!M1739</x:f>
      </x:c>
      <x:c r="N1739" s="0">
        <x:f>CLEAN('Historical Trades'!O1739)</x:f>
      </x:c>
      <x:c r="P1739" s="14">
        <x:f>IF(G1739="sell",M1739,-M1739)</x:f>
      </x:c>
      <x:c r="Q1739" s="14">
        <x:f>VLOOKUP(N1739,'Currency Rates'!$A$3:$C$32,3,0)</x:f>
      </x:c>
      <x:c r="R1739" s="0">
        <x:f>IF(A1739="SPUS",0,IF(A1739="FWD",0,P1739/Q1739))</x:f>
      </x:c>
    </x:row>
    <x:row r="1740" spans="1:19" x14ac:dyDescent="0.3">
      <x:c r="A1740" s="0">
        <x:f>'Historical Trades'!A1740</x:f>
      </x:c>
      <x:c r="B1740" s="0">
        <x:f>'Historical Trades'!B1740</x:f>
      </x:c>
      <x:c r="C1740" s="23">
        <x:f>'Historical Trades'!C1740</x:f>
      </x:c>
      <x:c r="D1740" s="0">
        <x:f>'Historical Trades'!D1740</x:f>
      </x:c>
      <x:c r="E1740" s="23">
        <x:f>'Historical Trades'!E1740</x:f>
      </x:c>
      <x:c r="F1740" s="0">
        <x:f>'Historical Trades'!F1740</x:f>
      </x:c>
      <x:c r="G1740" s="0">
        <x:f>'Historical Trades'!G1740</x:f>
      </x:c>
      <x:c r="H1740" s="0">
        <x:f>'Historical Trades'!H1740</x:f>
      </x:c>
      <x:c r="I1740" s="0">
        <x:f>'Historical Trades'!I1740</x:f>
      </x:c>
      <x:c r="J1740" s="0">
        <x:f>'Historical Trades'!J1740</x:f>
      </x:c>
      <x:c r="K1740" s="0">
        <x:f>'Historical Trades'!K1740</x:f>
      </x:c>
      <x:c r="L1740" s="0">
        <x:f>'Historical Trades'!L1740</x:f>
      </x:c>
      <x:c r="M1740" s="0">
        <x:f>'Historical Trades'!M1740</x:f>
      </x:c>
      <x:c r="N1740" s="0">
        <x:f>CLEAN('Historical Trades'!O1740)</x:f>
      </x:c>
      <x:c r="P1740" s="14">
        <x:f>IF(G1740="sell",M1740,-M1740)</x:f>
      </x:c>
      <x:c r="Q1740" s="14">
        <x:f>VLOOKUP(N1740,'Currency Rates'!$A$3:$C$32,3,0)</x:f>
      </x:c>
      <x:c r="R1740" s="0">
        <x:f>IF(A1740="SPUS",0,IF(A1740="FWD",0,P1740/Q1740))</x:f>
      </x:c>
    </x:row>
    <x:row r="1741" spans="1:19" x14ac:dyDescent="0.3">
      <x:c r="A1741" s="0">
        <x:f>'Historical Trades'!A1741</x:f>
      </x:c>
      <x:c r="B1741" s="0">
        <x:f>'Historical Trades'!B1741</x:f>
      </x:c>
      <x:c r="C1741" s="23">
        <x:f>'Historical Trades'!C1741</x:f>
      </x:c>
      <x:c r="D1741" s="0">
        <x:f>'Historical Trades'!D1741</x:f>
      </x:c>
      <x:c r="E1741" s="23">
        <x:f>'Historical Trades'!E1741</x:f>
      </x:c>
      <x:c r="F1741" s="0">
        <x:f>'Historical Trades'!F1741</x:f>
      </x:c>
      <x:c r="G1741" s="0">
        <x:f>'Historical Trades'!G1741</x:f>
      </x:c>
      <x:c r="H1741" s="0">
        <x:f>'Historical Trades'!H1741</x:f>
      </x:c>
      <x:c r="I1741" s="0">
        <x:f>'Historical Trades'!I1741</x:f>
      </x:c>
      <x:c r="J1741" s="0">
        <x:f>'Historical Trades'!J1741</x:f>
      </x:c>
      <x:c r="K1741" s="0">
        <x:f>'Historical Trades'!K1741</x:f>
      </x:c>
      <x:c r="L1741" s="0">
        <x:f>'Historical Trades'!L1741</x:f>
      </x:c>
      <x:c r="M1741" s="0">
        <x:f>'Historical Trades'!M1741</x:f>
      </x:c>
      <x:c r="N1741" s="0">
        <x:f>CLEAN('Historical Trades'!O1741)</x:f>
      </x:c>
      <x:c r="P1741" s="14">
        <x:f>IF(G1741="sell",M1741,-M1741)</x:f>
      </x:c>
      <x:c r="Q1741" s="14">
        <x:f>VLOOKUP(N1741,'Currency Rates'!$A$3:$C$32,3,0)</x:f>
      </x:c>
      <x:c r="R1741" s="0">
        <x:f>IF(A1741="SPUS",0,IF(A1741="FWD",0,P1741/Q1741))</x:f>
      </x:c>
    </x:row>
    <x:row r="1742" spans="1:19" x14ac:dyDescent="0.3">
      <x:c r="A1742" s="0">
        <x:f>'Historical Trades'!A1742</x:f>
      </x:c>
      <x:c r="B1742" s="0">
        <x:f>'Historical Trades'!B1742</x:f>
      </x:c>
      <x:c r="C1742" s="23">
        <x:f>'Historical Trades'!C1742</x:f>
      </x:c>
      <x:c r="D1742" s="0">
        <x:f>'Historical Trades'!D1742</x:f>
      </x:c>
      <x:c r="E1742" s="23">
        <x:f>'Historical Trades'!E1742</x:f>
      </x:c>
      <x:c r="F1742" s="0">
        <x:f>'Historical Trades'!F1742</x:f>
      </x:c>
      <x:c r="G1742" s="0">
        <x:f>'Historical Trades'!G1742</x:f>
      </x:c>
      <x:c r="H1742" s="0">
        <x:f>'Historical Trades'!H1742</x:f>
      </x:c>
      <x:c r="I1742" s="0">
        <x:f>'Historical Trades'!I1742</x:f>
      </x:c>
      <x:c r="J1742" s="0">
        <x:f>'Historical Trades'!J1742</x:f>
      </x:c>
      <x:c r="K1742" s="0">
        <x:f>'Historical Trades'!K1742</x:f>
      </x:c>
      <x:c r="L1742" s="0">
        <x:f>'Historical Trades'!L1742</x:f>
      </x:c>
      <x:c r="M1742" s="0">
        <x:f>'Historical Trades'!M1742</x:f>
      </x:c>
      <x:c r="N1742" s="0">
        <x:f>CLEAN('Historical Trades'!O1742)</x:f>
      </x:c>
      <x:c r="P1742" s="14">
        <x:f>IF(G1742="sell",M1742,-M1742)</x:f>
      </x:c>
      <x:c r="Q1742" s="14">
        <x:f>VLOOKUP(N1742,'Currency Rates'!$A$3:$C$32,3,0)</x:f>
      </x:c>
      <x:c r="R1742" s="0">
        <x:f>IF(A1742="SPUS",0,IF(A1742="FWD",0,P1742/Q1742))</x:f>
      </x:c>
    </x:row>
    <x:row r="1743" spans="1:19" x14ac:dyDescent="0.3">
      <x:c r="A1743" s="0">
        <x:f>'Historical Trades'!A1743</x:f>
      </x:c>
      <x:c r="B1743" s="0">
        <x:f>'Historical Trades'!B1743</x:f>
      </x:c>
      <x:c r="C1743" s="23">
        <x:f>'Historical Trades'!C1743</x:f>
      </x:c>
      <x:c r="D1743" s="0">
        <x:f>'Historical Trades'!D1743</x:f>
      </x:c>
      <x:c r="E1743" s="23">
        <x:f>'Historical Trades'!E1743</x:f>
      </x:c>
      <x:c r="F1743" s="0">
        <x:f>'Historical Trades'!F1743</x:f>
      </x:c>
      <x:c r="G1743" s="0">
        <x:f>'Historical Trades'!G1743</x:f>
      </x:c>
      <x:c r="H1743" s="0">
        <x:f>'Historical Trades'!H1743</x:f>
      </x:c>
      <x:c r="I1743" s="0">
        <x:f>'Historical Trades'!I1743</x:f>
      </x:c>
      <x:c r="J1743" s="0">
        <x:f>'Historical Trades'!J1743</x:f>
      </x:c>
      <x:c r="K1743" s="0">
        <x:f>'Historical Trades'!K1743</x:f>
      </x:c>
      <x:c r="L1743" s="0">
        <x:f>'Historical Trades'!L1743</x:f>
      </x:c>
      <x:c r="M1743" s="0">
        <x:f>'Historical Trades'!M1743</x:f>
      </x:c>
      <x:c r="N1743" s="0">
        <x:f>CLEAN('Historical Trades'!O1743)</x:f>
      </x:c>
      <x:c r="P1743" s="14">
        <x:f>IF(G1743="sell",M1743,-M1743)</x:f>
      </x:c>
      <x:c r="Q1743" s="14">
        <x:f>VLOOKUP(N1743,'Currency Rates'!$A$3:$C$32,3,0)</x:f>
      </x:c>
      <x:c r="R1743" s="0">
        <x:f>IF(A1743="SPUS",0,IF(A1743="FWD",0,P1743/Q1743))</x:f>
      </x:c>
    </x:row>
    <x:row r="1744" spans="1:19" x14ac:dyDescent="0.3">
      <x:c r="A1744" s="0">
        <x:f>'Historical Trades'!A1744</x:f>
      </x:c>
      <x:c r="B1744" s="0">
        <x:f>'Historical Trades'!B1744</x:f>
      </x:c>
      <x:c r="C1744" s="23">
        <x:f>'Historical Trades'!C1744</x:f>
      </x:c>
      <x:c r="D1744" s="0">
        <x:f>'Historical Trades'!D1744</x:f>
      </x:c>
      <x:c r="E1744" s="23">
        <x:f>'Historical Trades'!E1744</x:f>
      </x:c>
      <x:c r="F1744" s="0">
        <x:f>'Historical Trades'!F1744</x:f>
      </x:c>
      <x:c r="G1744" s="0">
        <x:f>'Historical Trades'!G1744</x:f>
      </x:c>
      <x:c r="H1744" s="0">
        <x:f>'Historical Trades'!H1744</x:f>
      </x:c>
      <x:c r="I1744" s="0">
        <x:f>'Historical Trades'!I1744</x:f>
      </x:c>
      <x:c r="J1744" s="0">
        <x:f>'Historical Trades'!J1744</x:f>
      </x:c>
      <x:c r="K1744" s="0">
        <x:f>'Historical Trades'!K1744</x:f>
      </x:c>
      <x:c r="L1744" s="0">
        <x:f>'Historical Trades'!L1744</x:f>
      </x:c>
      <x:c r="M1744" s="0">
        <x:f>'Historical Trades'!M1744</x:f>
      </x:c>
      <x:c r="N1744" s="0">
        <x:f>CLEAN('Historical Trades'!O1744)</x:f>
      </x:c>
      <x:c r="P1744" s="14">
        <x:f>IF(G1744="sell",M1744,-M1744)</x:f>
      </x:c>
      <x:c r="Q1744" s="14">
        <x:f>VLOOKUP(N1744,'Currency Rates'!$A$3:$C$32,3,0)</x:f>
      </x:c>
      <x:c r="R1744" s="0">
        <x:f>IF(A1744="SPUS",0,IF(A1744="FWD",0,P1744/Q1744))</x:f>
      </x:c>
    </x:row>
    <x:row r="1745" spans="1:19" x14ac:dyDescent="0.3">
      <x:c r="A1745" s="0">
        <x:f>'Historical Trades'!A1745</x:f>
      </x:c>
      <x:c r="B1745" s="0">
        <x:f>'Historical Trades'!B1745</x:f>
      </x:c>
      <x:c r="C1745" s="23">
        <x:f>'Historical Trades'!C1745</x:f>
      </x:c>
      <x:c r="D1745" s="0">
        <x:f>'Historical Trades'!D1745</x:f>
      </x:c>
      <x:c r="E1745" s="23">
        <x:f>'Historical Trades'!E1745</x:f>
      </x:c>
      <x:c r="F1745" s="0">
        <x:f>'Historical Trades'!F1745</x:f>
      </x:c>
      <x:c r="G1745" s="0">
        <x:f>'Historical Trades'!G1745</x:f>
      </x:c>
      <x:c r="H1745" s="0">
        <x:f>'Historical Trades'!H1745</x:f>
      </x:c>
      <x:c r="I1745" s="0">
        <x:f>'Historical Trades'!I1745</x:f>
      </x:c>
      <x:c r="J1745" s="0">
        <x:f>'Historical Trades'!J1745</x:f>
      </x:c>
      <x:c r="K1745" s="0">
        <x:f>'Historical Trades'!K1745</x:f>
      </x:c>
      <x:c r="L1745" s="0">
        <x:f>'Historical Trades'!L1745</x:f>
      </x:c>
      <x:c r="M1745" s="0">
        <x:f>'Historical Trades'!M1745</x:f>
      </x:c>
      <x:c r="N1745" s="0">
        <x:f>CLEAN('Historical Trades'!O1745)</x:f>
      </x:c>
      <x:c r="P1745" s="14">
        <x:f>IF(G1745="sell",M1745,-M1745)</x:f>
      </x:c>
      <x:c r="Q1745" s="14">
        <x:f>VLOOKUP(N1745,'Currency Rates'!$A$3:$C$32,3,0)</x:f>
      </x:c>
      <x:c r="R1745" s="0">
        <x:f>IF(A1745="SPUS",0,IF(A1745="FWD",0,P1745/Q1745))</x:f>
      </x:c>
    </x:row>
    <x:row r="1746" spans="1:19" x14ac:dyDescent="0.3">
      <x:c r="A1746" s="0">
        <x:f>'Historical Trades'!A1746</x:f>
      </x:c>
      <x:c r="B1746" s="0">
        <x:f>'Historical Trades'!B1746</x:f>
      </x:c>
      <x:c r="C1746" s="23">
        <x:f>'Historical Trades'!C1746</x:f>
      </x:c>
      <x:c r="D1746" s="0">
        <x:f>'Historical Trades'!D1746</x:f>
      </x:c>
      <x:c r="E1746" s="23">
        <x:f>'Historical Trades'!E1746</x:f>
      </x:c>
      <x:c r="F1746" s="0">
        <x:f>'Historical Trades'!F1746</x:f>
      </x:c>
      <x:c r="G1746" s="0">
        <x:f>'Historical Trades'!G1746</x:f>
      </x:c>
      <x:c r="H1746" s="0">
        <x:f>'Historical Trades'!H1746</x:f>
      </x:c>
      <x:c r="I1746" s="0">
        <x:f>'Historical Trades'!I1746</x:f>
      </x:c>
      <x:c r="J1746" s="0">
        <x:f>'Historical Trades'!J1746</x:f>
      </x:c>
      <x:c r="K1746" s="0">
        <x:f>'Historical Trades'!K1746</x:f>
      </x:c>
      <x:c r="L1746" s="0">
        <x:f>'Historical Trades'!L1746</x:f>
      </x:c>
      <x:c r="M1746" s="0">
        <x:f>'Historical Trades'!M1746</x:f>
      </x:c>
      <x:c r="N1746" s="0">
        <x:f>CLEAN('Historical Trades'!O1746)</x:f>
      </x:c>
      <x:c r="P1746" s="14">
        <x:f>IF(G1746="sell",M1746,-M1746)</x:f>
      </x:c>
      <x:c r="Q1746" s="14">
        <x:f>VLOOKUP(N1746,'Currency Rates'!$A$3:$C$32,3,0)</x:f>
      </x:c>
      <x:c r="R1746" s="0">
        <x:f>IF(A1746="SPUS",0,IF(A1746="FWD",0,P1746/Q1746))</x:f>
      </x:c>
    </x:row>
    <x:row r="1747" spans="1:19" x14ac:dyDescent="0.3">
      <x:c r="A1747" s="0">
        <x:f>'Historical Trades'!A1747</x:f>
      </x:c>
      <x:c r="B1747" s="0">
        <x:f>'Historical Trades'!B1747</x:f>
      </x:c>
      <x:c r="C1747" s="23">
        <x:f>'Historical Trades'!C1747</x:f>
      </x:c>
      <x:c r="D1747" s="0">
        <x:f>'Historical Trades'!D1747</x:f>
      </x:c>
      <x:c r="E1747" s="23">
        <x:f>'Historical Trades'!E1747</x:f>
      </x:c>
      <x:c r="F1747" s="0">
        <x:f>'Historical Trades'!F1747</x:f>
      </x:c>
      <x:c r="G1747" s="0">
        <x:f>'Historical Trades'!G1747</x:f>
      </x:c>
      <x:c r="H1747" s="0">
        <x:f>'Historical Trades'!H1747</x:f>
      </x:c>
      <x:c r="I1747" s="0">
        <x:f>'Historical Trades'!I1747</x:f>
      </x:c>
      <x:c r="J1747" s="0">
        <x:f>'Historical Trades'!J1747</x:f>
      </x:c>
      <x:c r="K1747" s="0">
        <x:f>'Historical Trades'!K1747</x:f>
      </x:c>
      <x:c r="L1747" s="0">
        <x:f>'Historical Trades'!L1747</x:f>
      </x:c>
      <x:c r="M1747" s="0">
        <x:f>'Historical Trades'!M1747</x:f>
      </x:c>
      <x:c r="N1747" s="0">
        <x:f>CLEAN('Historical Trades'!O1747)</x:f>
      </x:c>
      <x:c r="P1747" s="14">
        <x:f>IF(G1747="sell",M1747,-M1747)</x:f>
      </x:c>
      <x:c r="Q1747" s="14">
        <x:f>VLOOKUP(N1747,'Currency Rates'!$A$3:$C$32,3,0)</x:f>
      </x:c>
      <x:c r="R1747" s="0">
        <x:f>IF(A1747="SPUS",0,IF(A1747="FWD",0,P1747/Q1747))</x:f>
      </x:c>
    </x:row>
    <x:row r="1748" spans="1:19" x14ac:dyDescent="0.3">
      <x:c r="A1748" s="0">
        <x:f>'Historical Trades'!A1748</x:f>
      </x:c>
      <x:c r="B1748" s="0">
        <x:f>'Historical Trades'!B1748</x:f>
      </x:c>
      <x:c r="C1748" s="23">
        <x:f>'Historical Trades'!C1748</x:f>
      </x:c>
      <x:c r="D1748" s="0">
        <x:f>'Historical Trades'!D1748</x:f>
      </x:c>
      <x:c r="E1748" s="23">
        <x:f>'Historical Trades'!E1748</x:f>
      </x:c>
      <x:c r="F1748" s="0">
        <x:f>'Historical Trades'!F1748</x:f>
      </x:c>
      <x:c r="G1748" s="0">
        <x:f>'Historical Trades'!G1748</x:f>
      </x:c>
      <x:c r="H1748" s="0">
        <x:f>'Historical Trades'!H1748</x:f>
      </x:c>
      <x:c r="I1748" s="0">
        <x:f>'Historical Trades'!I1748</x:f>
      </x:c>
      <x:c r="J1748" s="0">
        <x:f>'Historical Trades'!J1748</x:f>
      </x:c>
      <x:c r="K1748" s="0">
        <x:f>'Historical Trades'!K1748</x:f>
      </x:c>
      <x:c r="L1748" s="0">
        <x:f>'Historical Trades'!L1748</x:f>
      </x:c>
      <x:c r="M1748" s="0">
        <x:f>'Historical Trades'!M1748</x:f>
      </x:c>
      <x:c r="N1748" s="0">
        <x:f>CLEAN('Historical Trades'!O1748)</x:f>
      </x:c>
      <x:c r="P1748" s="14">
        <x:f>IF(G1748="sell",M1748,-M1748)</x:f>
      </x:c>
      <x:c r="Q1748" s="14">
        <x:f>VLOOKUP(N1748,'Currency Rates'!$A$3:$C$32,3,0)</x:f>
      </x:c>
      <x:c r="R1748" s="0">
        <x:f>IF(A1748="SPUS",0,IF(A1748="FWD",0,P1748/Q1748))</x:f>
      </x:c>
    </x:row>
    <x:row r="1749" spans="1:19" x14ac:dyDescent="0.3">
      <x:c r="A1749" s="0">
        <x:f>'Historical Trades'!A1749</x:f>
      </x:c>
      <x:c r="B1749" s="0">
        <x:f>'Historical Trades'!B1749</x:f>
      </x:c>
      <x:c r="C1749" s="23">
        <x:f>'Historical Trades'!C1749</x:f>
      </x:c>
      <x:c r="D1749" s="0">
        <x:f>'Historical Trades'!D1749</x:f>
      </x:c>
      <x:c r="E1749" s="23">
        <x:f>'Historical Trades'!E1749</x:f>
      </x:c>
      <x:c r="F1749" s="0">
        <x:f>'Historical Trades'!F1749</x:f>
      </x:c>
      <x:c r="G1749" s="0">
        <x:f>'Historical Trades'!G1749</x:f>
      </x:c>
      <x:c r="H1749" s="0">
        <x:f>'Historical Trades'!H1749</x:f>
      </x:c>
      <x:c r="I1749" s="0">
        <x:f>'Historical Trades'!I1749</x:f>
      </x:c>
      <x:c r="J1749" s="0">
        <x:f>'Historical Trades'!J1749</x:f>
      </x:c>
      <x:c r="K1749" s="0">
        <x:f>'Historical Trades'!K1749</x:f>
      </x:c>
      <x:c r="L1749" s="0">
        <x:f>'Historical Trades'!L1749</x:f>
      </x:c>
      <x:c r="M1749" s="0">
        <x:f>'Historical Trades'!M1749</x:f>
      </x:c>
      <x:c r="N1749" s="0">
        <x:f>CLEAN('Historical Trades'!O1749)</x:f>
      </x:c>
      <x:c r="P1749" s="14">
        <x:f>IF(G1749="sell",M1749,-M1749)</x:f>
      </x:c>
      <x:c r="Q1749" s="14">
        <x:f>VLOOKUP(N1749,'Currency Rates'!$A$3:$C$32,3,0)</x:f>
      </x:c>
      <x:c r="R1749" s="0">
        <x:f>IF(A1749="SPUS",0,IF(A1749="FWD",0,P1749/Q1749))</x:f>
      </x:c>
    </x:row>
    <x:row r="1750" spans="1:19" x14ac:dyDescent="0.3">
      <x:c r="A1750" s="0">
        <x:f>'Historical Trades'!A1750</x:f>
      </x:c>
      <x:c r="B1750" s="0">
        <x:f>'Historical Trades'!B1750</x:f>
      </x:c>
      <x:c r="C1750" s="23">
        <x:f>'Historical Trades'!C1750</x:f>
      </x:c>
      <x:c r="D1750" s="0">
        <x:f>'Historical Trades'!D1750</x:f>
      </x:c>
      <x:c r="E1750" s="23">
        <x:f>'Historical Trades'!E1750</x:f>
      </x:c>
      <x:c r="F1750" s="0">
        <x:f>'Historical Trades'!F1750</x:f>
      </x:c>
      <x:c r="G1750" s="0">
        <x:f>'Historical Trades'!G1750</x:f>
      </x:c>
      <x:c r="H1750" s="0">
        <x:f>'Historical Trades'!H1750</x:f>
      </x:c>
      <x:c r="I1750" s="0">
        <x:f>'Historical Trades'!I1750</x:f>
      </x:c>
      <x:c r="J1750" s="0">
        <x:f>'Historical Trades'!J1750</x:f>
      </x:c>
      <x:c r="K1750" s="0">
        <x:f>'Historical Trades'!K1750</x:f>
      </x:c>
      <x:c r="L1750" s="0">
        <x:f>'Historical Trades'!L1750</x:f>
      </x:c>
      <x:c r="M1750" s="0">
        <x:f>'Historical Trades'!M1750</x:f>
      </x:c>
      <x:c r="N1750" s="0">
        <x:f>CLEAN('Historical Trades'!O1750)</x:f>
      </x:c>
      <x:c r="P1750" s="14">
        <x:f>IF(G1750="sell",M1750,-M1750)</x:f>
      </x:c>
      <x:c r="Q1750" s="14">
        <x:f>VLOOKUP(N1750,'Currency Rates'!$A$3:$C$32,3,0)</x:f>
      </x:c>
      <x:c r="R1750" s="0">
        <x:f>IF(A1750="SPUS",0,IF(A1750="FWD",0,P1750/Q1750))</x:f>
      </x:c>
    </x:row>
    <x:row r="1751" spans="1:19" x14ac:dyDescent="0.3">
      <x:c r="A1751" s="0">
        <x:f>'Historical Trades'!A1751</x:f>
      </x:c>
      <x:c r="B1751" s="0">
        <x:f>'Historical Trades'!B1751</x:f>
      </x:c>
      <x:c r="C1751" s="23">
        <x:f>'Historical Trades'!C1751</x:f>
      </x:c>
      <x:c r="D1751" s="0">
        <x:f>'Historical Trades'!D1751</x:f>
      </x:c>
      <x:c r="E1751" s="23">
        <x:f>'Historical Trades'!E1751</x:f>
      </x:c>
      <x:c r="F1751" s="0">
        <x:f>'Historical Trades'!F1751</x:f>
      </x:c>
      <x:c r="G1751" s="0">
        <x:f>'Historical Trades'!G1751</x:f>
      </x:c>
      <x:c r="H1751" s="0">
        <x:f>'Historical Trades'!H1751</x:f>
      </x:c>
      <x:c r="I1751" s="0">
        <x:f>'Historical Trades'!I1751</x:f>
      </x:c>
      <x:c r="J1751" s="0">
        <x:f>'Historical Trades'!J1751</x:f>
      </x:c>
      <x:c r="K1751" s="0">
        <x:f>'Historical Trades'!K1751</x:f>
      </x:c>
      <x:c r="L1751" s="0">
        <x:f>'Historical Trades'!L1751</x:f>
      </x:c>
      <x:c r="M1751" s="0">
        <x:f>'Historical Trades'!M1751</x:f>
      </x:c>
      <x:c r="N1751" s="0">
        <x:f>CLEAN('Historical Trades'!O1751)</x:f>
      </x:c>
      <x:c r="P1751" s="14">
        <x:f>IF(G1751="sell",M1751,-M1751)</x:f>
      </x:c>
      <x:c r="Q1751" s="14">
        <x:f>VLOOKUP(N1751,'Currency Rates'!$A$3:$C$32,3,0)</x:f>
      </x:c>
      <x:c r="R1751" s="0">
        <x:f>IF(A1751="SPUS",0,IF(A1751="FWD",0,P1751/Q1751))</x:f>
      </x:c>
    </x:row>
    <x:row r="1752" spans="1:19" x14ac:dyDescent="0.3">
      <x:c r="A1752" s="0">
        <x:f>'Historical Trades'!A1752</x:f>
      </x:c>
      <x:c r="B1752" s="0">
        <x:f>'Historical Trades'!B1752</x:f>
      </x:c>
      <x:c r="C1752" s="23">
        <x:f>'Historical Trades'!C1752</x:f>
      </x:c>
      <x:c r="D1752" s="0">
        <x:f>'Historical Trades'!D1752</x:f>
      </x:c>
      <x:c r="E1752" s="23">
        <x:f>'Historical Trades'!E1752</x:f>
      </x:c>
      <x:c r="F1752" s="0">
        <x:f>'Historical Trades'!F1752</x:f>
      </x:c>
      <x:c r="G1752" s="0">
        <x:f>'Historical Trades'!G1752</x:f>
      </x:c>
      <x:c r="H1752" s="0">
        <x:f>'Historical Trades'!H1752</x:f>
      </x:c>
      <x:c r="I1752" s="0">
        <x:f>'Historical Trades'!I1752</x:f>
      </x:c>
      <x:c r="J1752" s="0">
        <x:f>'Historical Trades'!J1752</x:f>
      </x:c>
      <x:c r="K1752" s="0">
        <x:f>'Historical Trades'!K1752</x:f>
      </x:c>
      <x:c r="L1752" s="0">
        <x:f>'Historical Trades'!L1752</x:f>
      </x:c>
      <x:c r="M1752" s="0">
        <x:f>'Historical Trades'!M1752</x:f>
      </x:c>
      <x:c r="N1752" s="0">
        <x:f>CLEAN('Historical Trades'!O1752)</x:f>
      </x:c>
      <x:c r="P1752" s="14">
        <x:f>IF(G1752="sell",M1752,-M1752)</x:f>
      </x:c>
      <x:c r="Q1752" s="14">
        <x:f>VLOOKUP(N1752,'Currency Rates'!$A$3:$C$32,3,0)</x:f>
      </x:c>
      <x:c r="R1752" s="0">
        <x:f>IF(A1752="SPUS",0,IF(A1752="FWD",0,P1752/Q1752))</x:f>
      </x:c>
    </x:row>
    <x:row r="1753" spans="1:19" x14ac:dyDescent="0.3">
      <x:c r="A1753" s="0">
        <x:f>'Historical Trades'!A1753</x:f>
      </x:c>
      <x:c r="B1753" s="0">
        <x:f>'Historical Trades'!B1753</x:f>
      </x:c>
      <x:c r="C1753" s="23">
        <x:f>'Historical Trades'!C1753</x:f>
      </x:c>
      <x:c r="D1753" s="0">
        <x:f>'Historical Trades'!D1753</x:f>
      </x:c>
      <x:c r="E1753" s="23">
        <x:f>'Historical Trades'!E1753</x:f>
      </x:c>
      <x:c r="F1753" s="0">
        <x:f>'Historical Trades'!F1753</x:f>
      </x:c>
      <x:c r="G1753" s="0">
        <x:f>'Historical Trades'!G1753</x:f>
      </x:c>
      <x:c r="H1753" s="0">
        <x:f>'Historical Trades'!H1753</x:f>
      </x:c>
      <x:c r="I1753" s="0">
        <x:f>'Historical Trades'!I1753</x:f>
      </x:c>
      <x:c r="J1753" s="0">
        <x:f>'Historical Trades'!J1753</x:f>
      </x:c>
      <x:c r="K1753" s="0">
        <x:f>'Historical Trades'!K1753</x:f>
      </x:c>
      <x:c r="L1753" s="0">
        <x:f>'Historical Trades'!L1753</x:f>
      </x:c>
      <x:c r="M1753" s="0">
        <x:f>'Historical Trades'!M1753</x:f>
      </x:c>
      <x:c r="N1753" s="0">
        <x:f>CLEAN('Historical Trades'!O1753)</x:f>
      </x:c>
      <x:c r="P1753" s="14">
        <x:f>IF(G1753="sell",M1753,-M1753)</x:f>
      </x:c>
      <x:c r="Q1753" s="14">
        <x:f>VLOOKUP(N1753,'Currency Rates'!$A$3:$C$32,3,0)</x:f>
      </x:c>
      <x:c r="R1753" s="0">
        <x:f>IF(A1753="SPUS",0,IF(A1753="FWD",0,P1753/Q1753))</x:f>
      </x:c>
    </x:row>
    <x:row r="1754" spans="1:19" x14ac:dyDescent="0.3">
      <x:c r="A1754" s="0">
        <x:f>'Historical Trades'!A1754</x:f>
      </x:c>
      <x:c r="B1754" s="0">
        <x:f>'Historical Trades'!B1754</x:f>
      </x:c>
      <x:c r="C1754" s="23">
        <x:f>'Historical Trades'!C1754</x:f>
      </x:c>
      <x:c r="D1754" s="0">
        <x:f>'Historical Trades'!D1754</x:f>
      </x:c>
      <x:c r="E1754" s="23">
        <x:f>'Historical Trades'!E1754</x:f>
      </x:c>
      <x:c r="F1754" s="0">
        <x:f>'Historical Trades'!F1754</x:f>
      </x:c>
      <x:c r="G1754" s="0">
        <x:f>'Historical Trades'!G1754</x:f>
      </x:c>
      <x:c r="H1754" s="0">
        <x:f>'Historical Trades'!H1754</x:f>
      </x:c>
      <x:c r="I1754" s="0">
        <x:f>'Historical Trades'!I1754</x:f>
      </x:c>
      <x:c r="J1754" s="0">
        <x:f>'Historical Trades'!J1754</x:f>
      </x:c>
      <x:c r="K1754" s="0">
        <x:f>'Historical Trades'!K1754</x:f>
      </x:c>
      <x:c r="L1754" s="0">
        <x:f>'Historical Trades'!L1754</x:f>
      </x:c>
      <x:c r="M1754" s="0">
        <x:f>'Historical Trades'!M1754</x:f>
      </x:c>
      <x:c r="N1754" s="0">
        <x:f>CLEAN('Historical Trades'!O1754)</x:f>
      </x:c>
      <x:c r="P1754" s="14">
        <x:f>IF(G1754="sell",M1754,-M1754)</x:f>
      </x:c>
      <x:c r="Q1754" s="14">
        <x:f>VLOOKUP(N1754,'Currency Rates'!$A$3:$C$32,3,0)</x:f>
      </x:c>
      <x:c r="R1754" s="0">
        <x:f>IF(A1754="SPUS",0,IF(A1754="FWD",0,P1754/Q1754))</x:f>
      </x:c>
    </x:row>
    <x:row r="1755" spans="1:19" x14ac:dyDescent="0.3">
      <x:c r="A1755" s="0">
        <x:f>'Historical Trades'!A1755</x:f>
      </x:c>
      <x:c r="B1755" s="0">
        <x:f>'Historical Trades'!B1755</x:f>
      </x:c>
      <x:c r="C1755" s="23">
        <x:f>'Historical Trades'!C1755</x:f>
      </x:c>
      <x:c r="D1755" s="0">
        <x:f>'Historical Trades'!D1755</x:f>
      </x:c>
      <x:c r="E1755" s="23">
        <x:f>'Historical Trades'!E1755</x:f>
      </x:c>
      <x:c r="F1755" s="0">
        <x:f>'Historical Trades'!F1755</x:f>
      </x:c>
      <x:c r="G1755" s="0">
        <x:f>'Historical Trades'!G1755</x:f>
      </x:c>
      <x:c r="H1755" s="0">
        <x:f>'Historical Trades'!H1755</x:f>
      </x:c>
      <x:c r="I1755" s="0">
        <x:f>'Historical Trades'!I1755</x:f>
      </x:c>
      <x:c r="J1755" s="0">
        <x:f>'Historical Trades'!J1755</x:f>
      </x:c>
      <x:c r="K1755" s="0">
        <x:f>'Historical Trades'!K1755</x:f>
      </x:c>
      <x:c r="L1755" s="0">
        <x:f>'Historical Trades'!L1755</x:f>
      </x:c>
      <x:c r="M1755" s="0">
        <x:f>'Historical Trades'!M1755</x:f>
      </x:c>
      <x:c r="N1755" s="0">
        <x:f>CLEAN('Historical Trades'!O1755)</x:f>
      </x:c>
      <x:c r="P1755" s="14">
        <x:f>IF(G1755="sell",M1755,-M1755)</x:f>
      </x:c>
      <x:c r="Q1755" s="14">
        <x:f>VLOOKUP(N1755,'Currency Rates'!$A$3:$C$32,3,0)</x:f>
      </x:c>
      <x:c r="R1755" s="0">
        <x:f>IF(A1755="SPUS",0,IF(A1755="FWD",0,P1755/Q1755))</x:f>
      </x:c>
    </x:row>
    <x:row r="1756" spans="1:19" x14ac:dyDescent="0.3">
      <x:c r="A1756" s="0">
        <x:f>'Historical Trades'!A1756</x:f>
      </x:c>
      <x:c r="B1756" s="0">
        <x:f>'Historical Trades'!B1756</x:f>
      </x:c>
      <x:c r="C1756" s="23">
        <x:f>'Historical Trades'!C1756</x:f>
      </x:c>
      <x:c r="D1756" s="0">
        <x:f>'Historical Trades'!D1756</x:f>
      </x:c>
      <x:c r="E1756" s="23">
        <x:f>'Historical Trades'!E1756</x:f>
      </x:c>
      <x:c r="F1756" s="0">
        <x:f>'Historical Trades'!F1756</x:f>
      </x:c>
      <x:c r="G1756" s="0">
        <x:f>'Historical Trades'!G1756</x:f>
      </x:c>
      <x:c r="H1756" s="0">
        <x:f>'Historical Trades'!H1756</x:f>
      </x:c>
      <x:c r="I1756" s="0">
        <x:f>'Historical Trades'!I1756</x:f>
      </x:c>
      <x:c r="J1756" s="0">
        <x:f>'Historical Trades'!J1756</x:f>
      </x:c>
      <x:c r="K1756" s="0">
        <x:f>'Historical Trades'!K1756</x:f>
      </x:c>
      <x:c r="L1756" s="0">
        <x:f>'Historical Trades'!L1756</x:f>
      </x:c>
      <x:c r="M1756" s="0">
        <x:f>'Historical Trades'!M1756</x:f>
      </x:c>
      <x:c r="N1756" s="0">
        <x:f>CLEAN('Historical Trades'!O1756)</x:f>
      </x:c>
      <x:c r="P1756" s="14">
        <x:f>IF(G1756="sell",M1756,-M1756)</x:f>
      </x:c>
      <x:c r="Q1756" s="14">
        <x:f>VLOOKUP(N1756,'Currency Rates'!$A$3:$C$32,3,0)</x:f>
      </x:c>
      <x:c r="R1756" s="0">
        <x:f>IF(A1756="SPUS",0,IF(A1756="FWD",0,P1756/Q1756))</x:f>
      </x:c>
    </x:row>
    <x:row r="1757" spans="1:19" x14ac:dyDescent="0.3">
      <x:c r="A1757" s="0">
        <x:f>'Historical Trades'!A1757</x:f>
      </x:c>
      <x:c r="B1757" s="0">
        <x:f>'Historical Trades'!B1757</x:f>
      </x:c>
      <x:c r="C1757" s="23">
        <x:f>'Historical Trades'!C1757</x:f>
      </x:c>
      <x:c r="D1757" s="0">
        <x:f>'Historical Trades'!D1757</x:f>
      </x:c>
      <x:c r="E1757" s="23">
        <x:f>'Historical Trades'!E1757</x:f>
      </x:c>
      <x:c r="F1757" s="0">
        <x:f>'Historical Trades'!F1757</x:f>
      </x:c>
      <x:c r="G1757" s="0">
        <x:f>'Historical Trades'!G1757</x:f>
      </x:c>
      <x:c r="H1757" s="0">
        <x:f>'Historical Trades'!H1757</x:f>
      </x:c>
      <x:c r="I1757" s="0">
        <x:f>'Historical Trades'!I1757</x:f>
      </x:c>
      <x:c r="J1757" s="0">
        <x:f>'Historical Trades'!J1757</x:f>
      </x:c>
      <x:c r="K1757" s="0">
        <x:f>'Historical Trades'!K1757</x:f>
      </x:c>
      <x:c r="L1757" s="0">
        <x:f>'Historical Trades'!L1757</x:f>
      </x:c>
      <x:c r="M1757" s="0">
        <x:f>'Historical Trades'!M1757</x:f>
      </x:c>
      <x:c r="N1757" s="0">
        <x:f>CLEAN('Historical Trades'!O1757)</x:f>
      </x:c>
      <x:c r="P1757" s="14">
        <x:f>IF(G1757="sell",M1757,-M1757)</x:f>
      </x:c>
      <x:c r="Q1757" s="14">
        <x:f>VLOOKUP(N1757,'Currency Rates'!$A$3:$C$32,3,0)</x:f>
      </x:c>
      <x:c r="R1757" s="0">
        <x:f>IF(A1757="SPUS",0,IF(A1757="FWD",0,P1757/Q1757))</x:f>
      </x:c>
    </x:row>
    <x:row r="1758" spans="1:19" x14ac:dyDescent="0.3">
      <x:c r="A1758" s="0">
        <x:f>'Historical Trades'!A1758</x:f>
      </x:c>
      <x:c r="B1758" s="0">
        <x:f>'Historical Trades'!B1758</x:f>
      </x:c>
      <x:c r="C1758" s="23">
        <x:f>'Historical Trades'!C1758</x:f>
      </x:c>
      <x:c r="D1758" s="0">
        <x:f>'Historical Trades'!D1758</x:f>
      </x:c>
      <x:c r="E1758" s="23">
        <x:f>'Historical Trades'!E1758</x:f>
      </x:c>
      <x:c r="F1758" s="0">
        <x:f>'Historical Trades'!F1758</x:f>
      </x:c>
      <x:c r="G1758" s="0">
        <x:f>'Historical Trades'!G1758</x:f>
      </x:c>
      <x:c r="H1758" s="0">
        <x:f>'Historical Trades'!H1758</x:f>
      </x:c>
      <x:c r="I1758" s="0">
        <x:f>'Historical Trades'!I1758</x:f>
      </x:c>
      <x:c r="J1758" s="0">
        <x:f>'Historical Trades'!J1758</x:f>
      </x:c>
      <x:c r="K1758" s="0">
        <x:f>'Historical Trades'!K1758</x:f>
      </x:c>
      <x:c r="L1758" s="0">
        <x:f>'Historical Trades'!L1758</x:f>
      </x:c>
      <x:c r="M1758" s="0">
        <x:f>'Historical Trades'!M1758</x:f>
      </x:c>
      <x:c r="N1758" s="0">
        <x:f>CLEAN('Historical Trades'!O1758)</x:f>
      </x:c>
      <x:c r="P1758" s="14">
        <x:f>IF(G1758="sell",M1758,-M1758)</x:f>
      </x:c>
      <x:c r="Q1758" s="14">
        <x:f>VLOOKUP(N1758,'Currency Rates'!$A$3:$C$32,3,0)</x:f>
      </x:c>
      <x:c r="R1758" s="0">
        <x:f>IF(A1758="SPUS",0,IF(A1758="FWD",0,P1758/Q1758))</x:f>
      </x:c>
    </x:row>
    <x:row r="1759" spans="1:19" x14ac:dyDescent="0.3">
      <x:c r="A1759" s="0">
        <x:f>'Historical Trades'!A1759</x:f>
      </x:c>
      <x:c r="B1759" s="0">
        <x:f>'Historical Trades'!B1759</x:f>
      </x:c>
      <x:c r="C1759" s="23">
        <x:f>'Historical Trades'!C1759</x:f>
      </x:c>
      <x:c r="D1759" s="0">
        <x:f>'Historical Trades'!D1759</x:f>
      </x:c>
      <x:c r="E1759" s="23">
        <x:f>'Historical Trades'!E1759</x:f>
      </x:c>
      <x:c r="F1759" s="0">
        <x:f>'Historical Trades'!F1759</x:f>
      </x:c>
      <x:c r="G1759" s="0">
        <x:f>'Historical Trades'!G1759</x:f>
      </x:c>
      <x:c r="H1759" s="0">
        <x:f>'Historical Trades'!H1759</x:f>
      </x:c>
      <x:c r="I1759" s="0">
        <x:f>'Historical Trades'!I1759</x:f>
      </x:c>
      <x:c r="J1759" s="0">
        <x:f>'Historical Trades'!J1759</x:f>
      </x:c>
      <x:c r="K1759" s="0">
        <x:f>'Historical Trades'!K1759</x:f>
      </x:c>
      <x:c r="L1759" s="0">
        <x:f>'Historical Trades'!L1759</x:f>
      </x:c>
      <x:c r="M1759" s="0">
        <x:f>'Historical Trades'!M1759</x:f>
      </x:c>
      <x:c r="N1759" s="0">
        <x:f>CLEAN('Historical Trades'!O1759)</x:f>
      </x:c>
      <x:c r="P1759" s="14">
        <x:f>IF(G1759="sell",M1759,-M1759)</x:f>
      </x:c>
      <x:c r="Q1759" s="14">
        <x:f>VLOOKUP(N1759,'Currency Rates'!$A$3:$C$32,3,0)</x:f>
      </x:c>
      <x:c r="R1759" s="0">
        <x:f>IF(A1759="SPUS",0,IF(A1759="FWD",0,P1759/Q1759))</x:f>
      </x:c>
    </x:row>
    <x:row r="1760" spans="1:19" x14ac:dyDescent="0.3">
      <x:c r="A1760" s="0">
        <x:f>'Historical Trades'!A1760</x:f>
      </x:c>
      <x:c r="B1760" s="0">
        <x:f>'Historical Trades'!B1760</x:f>
      </x:c>
      <x:c r="C1760" s="23">
        <x:f>'Historical Trades'!C1760</x:f>
      </x:c>
      <x:c r="D1760" s="0">
        <x:f>'Historical Trades'!D1760</x:f>
      </x:c>
      <x:c r="E1760" s="23">
        <x:f>'Historical Trades'!E1760</x:f>
      </x:c>
      <x:c r="F1760" s="0">
        <x:f>'Historical Trades'!F1760</x:f>
      </x:c>
      <x:c r="G1760" s="0">
        <x:f>'Historical Trades'!G1760</x:f>
      </x:c>
      <x:c r="H1760" s="0">
        <x:f>'Historical Trades'!H1760</x:f>
      </x:c>
      <x:c r="I1760" s="0">
        <x:f>'Historical Trades'!I1760</x:f>
      </x:c>
      <x:c r="J1760" s="0">
        <x:f>'Historical Trades'!J1760</x:f>
      </x:c>
      <x:c r="K1760" s="0">
        <x:f>'Historical Trades'!K1760</x:f>
      </x:c>
      <x:c r="L1760" s="0">
        <x:f>'Historical Trades'!L1760</x:f>
      </x:c>
      <x:c r="M1760" s="0">
        <x:f>'Historical Trades'!M1760</x:f>
      </x:c>
      <x:c r="N1760" s="0">
        <x:f>CLEAN('Historical Trades'!O1760)</x:f>
      </x:c>
      <x:c r="P1760" s="14">
        <x:f>IF(G1760="sell",M1760,-M1760)</x:f>
      </x:c>
      <x:c r="Q1760" s="14">
        <x:f>VLOOKUP(N1760,'Currency Rates'!$A$3:$C$32,3,0)</x:f>
      </x:c>
      <x:c r="R1760" s="0">
        <x:f>IF(A1760="SPUS",0,IF(A1760="FWD",0,P1760/Q1760))</x:f>
      </x:c>
    </x:row>
    <x:row r="1761" spans="1:19" x14ac:dyDescent="0.3">
      <x:c r="A1761" s="0">
        <x:f>'Historical Trades'!A1761</x:f>
      </x:c>
      <x:c r="B1761" s="0">
        <x:f>'Historical Trades'!B1761</x:f>
      </x:c>
      <x:c r="C1761" s="23">
        <x:f>'Historical Trades'!C1761</x:f>
      </x:c>
      <x:c r="D1761" s="0">
        <x:f>'Historical Trades'!D1761</x:f>
      </x:c>
      <x:c r="E1761" s="23">
        <x:f>'Historical Trades'!E1761</x:f>
      </x:c>
      <x:c r="F1761" s="0">
        <x:f>'Historical Trades'!F1761</x:f>
      </x:c>
      <x:c r="G1761" s="0">
        <x:f>'Historical Trades'!G1761</x:f>
      </x:c>
      <x:c r="H1761" s="0">
        <x:f>'Historical Trades'!H1761</x:f>
      </x:c>
      <x:c r="I1761" s="0">
        <x:f>'Historical Trades'!I1761</x:f>
      </x:c>
      <x:c r="J1761" s="0">
        <x:f>'Historical Trades'!J1761</x:f>
      </x:c>
      <x:c r="K1761" s="0">
        <x:f>'Historical Trades'!K1761</x:f>
      </x:c>
      <x:c r="L1761" s="0">
        <x:f>'Historical Trades'!L1761</x:f>
      </x:c>
      <x:c r="M1761" s="0">
        <x:f>'Historical Trades'!M1761</x:f>
      </x:c>
      <x:c r="N1761" s="0">
        <x:f>CLEAN('Historical Trades'!O1761)</x:f>
      </x:c>
      <x:c r="P1761" s="14">
        <x:f>IF(G1761="sell",M1761,-M1761)</x:f>
      </x:c>
      <x:c r="Q1761" s="14">
        <x:f>VLOOKUP(N1761,'Currency Rates'!$A$3:$C$32,3,0)</x:f>
      </x:c>
      <x:c r="R1761" s="0">
        <x:f>IF(A1761="SPUS",0,IF(A1761="FWD",0,P1761/Q1761))</x:f>
      </x:c>
    </x:row>
    <x:row r="1762" spans="1:19" x14ac:dyDescent="0.3">
      <x:c r="A1762" s="0">
        <x:f>'Historical Trades'!A1762</x:f>
      </x:c>
      <x:c r="B1762" s="0">
        <x:f>'Historical Trades'!B1762</x:f>
      </x:c>
      <x:c r="C1762" s="23">
        <x:f>'Historical Trades'!C1762</x:f>
      </x:c>
      <x:c r="D1762" s="0">
        <x:f>'Historical Trades'!D1762</x:f>
      </x:c>
      <x:c r="E1762" s="23">
        <x:f>'Historical Trades'!E1762</x:f>
      </x:c>
      <x:c r="F1762" s="0">
        <x:f>'Historical Trades'!F1762</x:f>
      </x:c>
      <x:c r="G1762" s="0">
        <x:f>'Historical Trades'!G1762</x:f>
      </x:c>
      <x:c r="H1762" s="0">
        <x:f>'Historical Trades'!H1762</x:f>
      </x:c>
      <x:c r="I1762" s="0">
        <x:f>'Historical Trades'!I1762</x:f>
      </x:c>
      <x:c r="J1762" s="0">
        <x:f>'Historical Trades'!J1762</x:f>
      </x:c>
      <x:c r="K1762" s="0">
        <x:f>'Historical Trades'!K1762</x:f>
      </x:c>
      <x:c r="L1762" s="0">
        <x:f>'Historical Trades'!L1762</x:f>
      </x:c>
      <x:c r="M1762" s="0">
        <x:f>'Historical Trades'!M1762</x:f>
      </x:c>
      <x:c r="N1762" s="0">
        <x:f>CLEAN('Historical Trades'!O1762)</x:f>
      </x:c>
      <x:c r="P1762" s="14">
        <x:f>IF(G1762="sell",M1762,-M1762)</x:f>
      </x:c>
      <x:c r="Q1762" s="14">
        <x:f>VLOOKUP(N1762,'Currency Rates'!$A$3:$C$32,3,0)</x:f>
      </x:c>
      <x:c r="R1762" s="0">
        <x:f>IF(A1762="SPUS",0,IF(A1762="FWD",0,P1762/Q1762))</x:f>
      </x:c>
    </x:row>
    <x:row r="1763" spans="1:19" x14ac:dyDescent="0.3">
      <x:c r="A1763" s="0">
        <x:f>'Historical Trades'!A1763</x:f>
      </x:c>
      <x:c r="B1763" s="0">
        <x:f>'Historical Trades'!B1763</x:f>
      </x:c>
      <x:c r="C1763" s="23">
        <x:f>'Historical Trades'!C1763</x:f>
      </x:c>
      <x:c r="D1763" s="0">
        <x:f>'Historical Trades'!D1763</x:f>
      </x:c>
      <x:c r="E1763" s="23">
        <x:f>'Historical Trades'!E1763</x:f>
      </x:c>
      <x:c r="F1763" s="0">
        <x:f>'Historical Trades'!F1763</x:f>
      </x:c>
      <x:c r="G1763" s="0">
        <x:f>'Historical Trades'!G1763</x:f>
      </x:c>
      <x:c r="H1763" s="0">
        <x:f>'Historical Trades'!H1763</x:f>
      </x:c>
      <x:c r="I1763" s="0">
        <x:f>'Historical Trades'!I1763</x:f>
      </x:c>
      <x:c r="J1763" s="0">
        <x:f>'Historical Trades'!J1763</x:f>
      </x:c>
      <x:c r="K1763" s="0">
        <x:f>'Historical Trades'!K1763</x:f>
      </x:c>
      <x:c r="L1763" s="0">
        <x:f>'Historical Trades'!L1763</x:f>
      </x:c>
      <x:c r="M1763" s="0">
        <x:f>'Historical Trades'!M1763</x:f>
      </x:c>
      <x:c r="N1763" s="0">
        <x:f>CLEAN('Historical Trades'!O1763)</x:f>
      </x:c>
      <x:c r="P1763" s="14">
        <x:f>IF(G1763="sell",M1763,-M1763)</x:f>
      </x:c>
      <x:c r="Q1763" s="14">
        <x:f>VLOOKUP(N1763,'Currency Rates'!$A$3:$C$32,3,0)</x:f>
      </x:c>
      <x:c r="R1763" s="0">
        <x:f>IF(A1763="SPUS",0,IF(A1763="FWD",0,P1763/Q1763))</x:f>
      </x:c>
    </x:row>
    <x:row r="1764" spans="1:19" x14ac:dyDescent="0.3">
      <x:c r="A1764" s="0">
        <x:f>'Historical Trades'!A1764</x:f>
      </x:c>
      <x:c r="B1764" s="0">
        <x:f>'Historical Trades'!B1764</x:f>
      </x:c>
      <x:c r="C1764" s="23">
        <x:f>'Historical Trades'!C1764</x:f>
      </x:c>
      <x:c r="D1764" s="0">
        <x:f>'Historical Trades'!D1764</x:f>
      </x:c>
      <x:c r="E1764" s="23">
        <x:f>'Historical Trades'!E1764</x:f>
      </x:c>
      <x:c r="F1764" s="0">
        <x:f>'Historical Trades'!F1764</x:f>
      </x:c>
      <x:c r="G1764" s="0">
        <x:f>'Historical Trades'!G1764</x:f>
      </x:c>
      <x:c r="H1764" s="0">
        <x:f>'Historical Trades'!H1764</x:f>
      </x:c>
      <x:c r="I1764" s="0">
        <x:f>'Historical Trades'!I1764</x:f>
      </x:c>
      <x:c r="J1764" s="0">
        <x:f>'Historical Trades'!J1764</x:f>
      </x:c>
      <x:c r="K1764" s="0">
        <x:f>'Historical Trades'!K1764</x:f>
      </x:c>
      <x:c r="L1764" s="0">
        <x:f>'Historical Trades'!L1764</x:f>
      </x:c>
      <x:c r="M1764" s="0">
        <x:f>'Historical Trades'!M1764</x:f>
      </x:c>
      <x:c r="N1764" s="0">
        <x:f>CLEAN('Historical Trades'!O1764)</x:f>
      </x:c>
      <x:c r="P1764" s="14">
        <x:f>IF(G1764="sell",M1764,-M1764)</x:f>
      </x:c>
      <x:c r="Q1764" s="14">
        <x:f>VLOOKUP(N1764,'Currency Rates'!$A$3:$C$32,3,0)</x:f>
      </x:c>
      <x:c r="R1764" s="0">
        <x:f>IF(A1764="SPUS",0,IF(A1764="FWD",0,P1764/Q1764))</x:f>
      </x:c>
    </x:row>
    <x:row r="1765" spans="1:19" x14ac:dyDescent="0.3">
      <x:c r="A1765" s="0">
        <x:f>'Historical Trades'!A1765</x:f>
      </x:c>
      <x:c r="B1765" s="0">
        <x:f>'Historical Trades'!B1765</x:f>
      </x:c>
      <x:c r="C1765" s="23">
        <x:f>'Historical Trades'!C1765</x:f>
      </x:c>
      <x:c r="D1765" s="0">
        <x:f>'Historical Trades'!D1765</x:f>
      </x:c>
      <x:c r="E1765" s="23">
        <x:f>'Historical Trades'!E1765</x:f>
      </x:c>
      <x:c r="F1765" s="0">
        <x:f>'Historical Trades'!F1765</x:f>
      </x:c>
      <x:c r="G1765" s="0">
        <x:f>'Historical Trades'!G1765</x:f>
      </x:c>
      <x:c r="H1765" s="0">
        <x:f>'Historical Trades'!H1765</x:f>
      </x:c>
      <x:c r="I1765" s="0">
        <x:f>'Historical Trades'!I1765</x:f>
      </x:c>
      <x:c r="J1765" s="0">
        <x:f>'Historical Trades'!J1765</x:f>
      </x:c>
      <x:c r="K1765" s="0">
        <x:f>'Historical Trades'!K1765</x:f>
      </x:c>
      <x:c r="L1765" s="0">
        <x:f>'Historical Trades'!L1765</x:f>
      </x:c>
      <x:c r="M1765" s="0">
        <x:f>'Historical Trades'!M1765</x:f>
      </x:c>
      <x:c r="N1765" s="0">
        <x:f>CLEAN('Historical Trades'!O1765)</x:f>
      </x:c>
      <x:c r="P1765" s="14">
        <x:f>IF(G1765="sell",M1765,-M1765)</x:f>
      </x:c>
      <x:c r="Q1765" s="14">
        <x:f>VLOOKUP(N1765,'Currency Rates'!$A$3:$C$32,3,0)</x:f>
      </x:c>
      <x:c r="R1765" s="0">
        <x:f>IF(A1765="SPUS",0,IF(A1765="FWD",0,P1765/Q1765))</x:f>
      </x:c>
    </x:row>
    <x:row r="1766" spans="1:19" x14ac:dyDescent="0.3">
      <x:c r="A1766" s="0">
        <x:f>'Historical Trades'!A1766</x:f>
      </x:c>
      <x:c r="B1766" s="0">
        <x:f>'Historical Trades'!B1766</x:f>
      </x:c>
      <x:c r="C1766" s="23">
        <x:f>'Historical Trades'!C1766</x:f>
      </x:c>
      <x:c r="D1766" s="0">
        <x:f>'Historical Trades'!D1766</x:f>
      </x:c>
      <x:c r="E1766" s="23">
        <x:f>'Historical Trades'!E1766</x:f>
      </x:c>
      <x:c r="F1766" s="0">
        <x:f>'Historical Trades'!F1766</x:f>
      </x:c>
      <x:c r="G1766" s="0">
        <x:f>'Historical Trades'!G1766</x:f>
      </x:c>
      <x:c r="H1766" s="0">
        <x:f>'Historical Trades'!H1766</x:f>
      </x:c>
      <x:c r="I1766" s="0">
        <x:f>'Historical Trades'!I1766</x:f>
      </x:c>
      <x:c r="J1766" s="0">
        <x:f>'Historical Trades'!J1766</x:f>
      </x:c>
      <x:c r="K1766" s="0">
        <x:f>'Historical Trades'!K1766</x:f>
      </x:c>
      <x:c r="L1766" s="0">
        <x:f>'Historical Trades'!L1766</x:f>
      </x:c>
      <x:c r="M1766" s="0">
        <x:f>'Historical Trades'!M1766</x:f>
      </x:c>
      <x:c r="N1766" s="0">
        <x:f>CLEAN('Historical Trades'!O1766)</x:f>
      </x:c>
      <x:c r="P1766" s="14">
        <x:f>IF(G1766="sell",M1766,-M1766)</x:f>
      </x:c>
      <x:c r="Q1766" s="14">
        <x:f>VLOOKUP(N1766,'Currency Rates'!$A$3:$C$32,3,0)</x:f>
      </x:c>
      <x:c r="R1766" s="0">
        <x:f>IF(A1766="SPUS",0,IF(A1766="FWD",0,P1766/Q1766))</x:f>
      </x:c>
    </x:row>
    <x:row r="1767" spans="1:19" x14ac:dyDescent="0.3">
      <x:c r="A1767" s="0">
        <x:f>'Historical Trades'!A1767</x:f>
      </x:c>
      <x:c r="B1767" s="0">
        <x:f>'Historical Trades'!B1767</x:f>
      </x:c>
      <x:c r="C1767" s="23">
        <x:f>'Historical Trades'!C1767</x:f>
      </x:c>
      <x:c r="D1767" s="0">
        <x:f>'Historical Trades'!D1767</x:f>
      </x:c>
      <x:c r="E1767" s="23">
        <x:f>'Historical Trades'!E1767</x:f>
      </x:c>
      <x:c r="F1767" s="0">
        <x:f>'Historical Trades'!F1767</x:f>
      </x:c>
      <x:c r="G1767" s="0">
        <x:f>'Historical Trades'!G1767</x:f>
      </x:c>
      <x:c r="H1767" s="0">
        <x:f>'Historical Trades'!H1767</x:f>
      </x:c>
      <x:c r="I1767" s="0">
        <x:f>'Historical Trades'!I1767</x:f>
      </x:c>
      <x:c r="J1767" s="0">
        <x:f>'Historical Trades'!J1767</x:f>
      </x:c>
      <x:c r="K1767" s="0">
        <x:f>'Historical Trades'!K1767</x:f>
      </x:c>
      <x:c r="L1767" s="0">
        <x:f>'Historical Trades'!L1767</x:f>
      </x:c>
      <x:c r="M1767" s="0">
        <x:f>'Historical Trades'!M1767</x:f>
      </x:c>
      <x:c r="N1767" s="0">
        <x:f>CLEAN('Historical Trades'!O1767)</x:f>
      </x:c>
      <x:c r="P1767" s="14">
        <x:f>IF(G1767="sell",M1767,-M1767)</x:f>
      </x:c>
      <x:c r="Q1767" s="14">
        <x:f>VLOOKUP(N1767,'Currency Rates'!$A$3:$C$32,3,0)</x:f>
      </x:c>
      <x:c r="R1767" s="0">
        <x:f>IF(A1767="SPUS",0,IF(A1767="FWD",0,P1767/Q1767))</x:f>
      </x:c>
    </x:row>
    <x:row r="1768" spans="1:19" x14ac:dyDescent="0.3">
      <x:c r="A1768" s="0">
        <x:f>'Historical Trades'!A1768</x:f>
      </x:c>
      <x:c r="B1768" s="0">
        <x:f>'Historical Trades'!B1768</x:f>
      </x:c>
      <x:c r="C1768" s="23">
        <x:f>'Historical Trades'!C1768</x:f>
      </x:c>
      <x:c r="D1768" s="0">
        <x:f>'Historical Trades'!D1768</x:f>
      </x:c>
      <x:c r="E1768" s="23">
        <x:f>'Historical Trades'!E1768</x:f>
      </x:c>
      <x:c r="F1768" s="0">
        <x:f>'Historical Trades'!F1768</x:f>
      </x:c>
      <x:c r="G1768" s="0">
        <x:f>'Historical Trades'!G1768</x:f>
      </x:c>
      <x:c r="H1768" s="0">
        <x:f>'Historical Trades'!H1768</x:f>
      </x:c>
      <x:c r="I1768" s="0">
        <x:f>'Historical Trades'!I1768</x:f>
      </x:c>
      <x:c r="J1768" s="0">
        <x:f>'Historical Trades'!J1768</x:f>
      </x:c>
      <x:c r="K1768" s="0">
        <x:f>'Historical Trades'!K1768</x:f>
      </x:c>
      <x:c r="L1768" s="0">
        <x:f>'Historical Trades'!L1768</x:f>
      </x:c>
      <x:c r="M1768" s="0">
        <x:f>'Historical Trades'!M1768</x:f>
      </x:c>
      <x:c r="N1768" s="0">
        <x:f>CLEAN('Historical Trades'!O1768)</x:f>
      </x:c>
      <x:c r="P1768" s="14">
        <x:f>IF(G1768="sell",M1768,-M1768)</x:f>
      </x:c>
      <x:c r="Q1768" s="14">
        <x:f>VLOOKUP(N1768,'Currency Rates'!$A$3:$C$32,3,0)</x:f>
      </x:c>
      <x:c r="R1768" s="0">
        <x:f>IF(A1768="SPUS",0,IF(A1768="FWD",0,P1768/Q1768))</x:f>
      </x:c>
    </x:row>
    <x:row r="1769" spans="1:19" x14ac:dyDescent="0.3">
      <x:c r="A1769" s="0">
        <x:f>'Historical Trades'!A1769</x:f>
      </x:c>
      <x:c r="B1769" s="0">
        <x:f>'Historical Trades'!B1769</x:f>
      </x:c>
      <x:c r="C1769" s="23">
        <x:f>'Historical Trades'!C1769</x:f>
      </x:c>
      <x:c r="D1769" s="0">
        <x:f>'Historical Trades'!D1769</x:f>
      </x:c>
      <x:c r="E1769" s="23">
        <x:f>'Historical Trades'!E1769</x:f>
      </x:c>
      <x:c r="F1769" s="0">
        <x:f>'Historical Trades'!F1769</x:f>
      </x:c>
      <x:c r="G1769" s="0">
        <x:f>'Historical Trades'!G1769</x:f>
      </x:c>
      <x:c r="H1769" s="0">
        <x:f>'Historical Trades'!H1769</x:f>
      </x:c>
      <x:c r="I1769" s="0">
        <x:f>'Historical Trades'!I1769</x:f>
      </x:c>
      <x:c r="J1769" s="0">
        <x:f>'Historical Trades'!J1769</x:f>
      </x:c>
      <x:c r="K1769" s="0">
        <x:f>'Historical Trades'!K1769</x:f>
      </x:c>
      <x:c r="L1769" s="0">
        <x:f>'Historical Trades'!L1769</x:f>
      </x:c>
      <x:c r="M1769" s="0">
        <x:f>'Historical Trades'!M1769</x:f>
      </x:c>
      <x:c r="N1769" s="0">
        <x:f>CLEAN('Historical Trades'!O1769)</x:f>
      </x:c>
      <x:c r="P1769" s="14">
        <x:f>IF(G1769="sell",M1769,-M1769)</x:f>
      </x:c>
      <x:c r="Q1769" s="14">
        <x:f>VLOOKUP(N1769,'Currency Rates'!$A$3:$C$32,3,0)</x:f>
      </x:c>
      <x:c r="R1769" s="0">
        <x:f>IF(A1769="SPUS",0,IF(A1769="FWD",0,P1769/Q1769))</x:f>
      </x:c>
    </x:row>
    <x:row r="1770" spans="1:19" x14ac:dyDescent="0.3">
      <x:c r="A1770" s="0">
        <x:f>'Historical Trades'!A1770</x:f>
      </x:c>
      <x:c r="B1770" s="0">
        <x:f>'Historical Trades'!B1770</x:f>
      </x:c>
      <x:c r="C1770" s="23">
        <x:f>'Historical Trades'!C1770</x:f>
      </x:c>
      <x:c r="D1770" s="0">
        <x:f>'Historical Trades'!D1770</x:f>
      </x:c>
      <x:c r="E1770" s="23">
        <x:f>'Historical Trades'!E1770</x:f>
      </x:c>
      <x:c r="F1770" s="0">
        <x:f>'Historical Trades'!F1770</x:f>
      </x:c>
      <x:c r="G1770" s="0">
        <x:f>'Historical Trades'!G1770</x:f>
      </x:c>
      <x:c r="H1770" s="0">
        <x:f>'Historical Trades'!H1770</x:f>
      </x:c>
      <x:c r="I1770" s="0">
        <x:f>'Historical Trades'!I1770</x:f>
      </x:c>
      <x:c r="J1770" s="0">
        <x:f>'Historical Trades'!J1770</x:f>
      </x:c>
      <x:c r="K1770" s="0">
        <x:f>'Historical Trades'!K1770</x:f>
      </x:c>
      <x:c r="L1770" s="0">
        <x:f>'Historical Trades'!L1770</x:f>
      </x:c>
      <x:c r="M1770" s="0">
        <x:f>'Historical Trades'!M1770</x:f>
      </x:c>
      <x:c r="N1770" s="0">
        <x:f>CLEAN('Historical Trades'!O1770)</x:f>
      </x:c>
      <x:c r="P1770" s="14">
        <x:f>IF(G1770="sell",M1770,-M1770)</x:f>
      </x:c>
      <x:c r="Q1770" s="14">
        <x:f>VLOOKUP(N1770,'Currency Rates'!$A$3:$C$32,3,0)</x:f>
      </x:c>
      <x:c r="R1770" s="0">
        <x:f>IF(A1770="SPUS",0,IF(A1770="FWD",0,P1770/Q1770))</x:f>
      </x:c>
    </x:row>
    <x:row r="1771" spans="1:19" x14ac:dyDescent="0.3">
      <x:c r="A1771" s="0">
        <x:f>'Historical Trades'!A1771</x:f>
      </x:c>
      <x:c r="B1771" s="0">
        <x:f>'Historical Trades'!B1771</x:f>
      </x:c>
      <x:c r="C1771" s="23">
        <x:f>'Historical Trades'!C1771</x:f>
      </x:c>
      <x:c r="D1771" s="0">
        <x:f>'Historical Trades'!D1771</x:f>
      </x:c>
      <x:c r="E1771" s="23">
        <x:f>'Historical Trades'!E1771</x:f>
      </x:c>
      <x:c r="F1771" s="0">
        <x:f>'Historical Trades'!F1771</x:f>
      </x:c>
      <x:c r="G1771" s="0">
        <x:f>'Historical Trades'!G1771</x:f>
      </x:c>
      <x:c r="H1771" s="0">
        <x:f>'Historical Trades'!H1771</x:f>
      </x:c>
      <x:c r="I1771" s="0">
        <x:f>'Historical Trades'!I1771</x:f>
      </x:c>
      <x:c r="J1771" s="0">
        <x:f>'Historical Trades'!J1771</x:f>
      </x:c>
      <x:c r="K1771" s="0">
        <x:f>'Historical Trades'!K1771</x:f>
      </x:c>
      <x:c r="L1771" s="0">
        <x:f>'Historical Trades'!L1771</x:f>
      </x:c>
      <x:c r="M1771" s="0">
        <x:f>'Historical Trades'!M1771</x:f>
      </x:c>
      <x:c r="N1771" s="0">
        <x:f>CLEAN('Historical Trades'!O1771)</x:f>
      </x:c>
      <x:c r="P1771" s="14">
        <x:f>IF(G1771="sell",M1771,-M1771)</x:f>
      </x:c>
      <x:c r="Q1771" s="14">
        <x:f>VLOOKUP(N1771,'Currency Rates'!$A$3:$C$32,3,0)</x:f>
      </x:c>
      <x:c r="R1771" s="0">
        <x:f>IF(A1771="SPUS",0,IF(A1771="FWD",0,P1771/Q1771))</x:f>
      </x:c>
    </x:row>
    <x:row r="1772" spans="1:19" x14ac:dyDescent="0.3">
      <x:c r="A1772" s="0">
        <x:f>'Historical Trades'!A1772</x:f>
      </x:c>
      <x:c r="B1772" s="0">
        <x:f>'Historical Trades'!B1772</x:f>
      </x:c>
      <x:c r="C1772" s="23">
        <x:f>'Historical Trades'!C1772</x:f>
      </x:c>
      <x:c r="D1772" s="0">
        <x:f>'Historical Trades'!D1772</x:f>
      </x:c>
      <x:c r="E1772" s="23">
        <x:f>'Historical Trades'!E1772</x:f>
      </x:c>
      <x:c r="F1772" s="0">
        <x:f>'Historical Trades'!F1772</x:f>
      </x:c>
      <x:c r="G1772" s="0">
        <x:f>'Historical Trades'!G1772</x:f>
      </x:c>
      <x:c r="H1772" s="0">
        <x:f>'Historical Trades'!H1772</x:f>
      </x:c>
      <x:c r="I1772" s="0">
        <x:f>'Historical Trades'!I1772</x:f>
      </x:c>
      <x:c r="J1772" s="0">
        <x:f>'Historical Trades'!J1772</x:f>
      </x:c>
      <x:c r="K1772" s="0">
        <x:f>'Historical Trades'!K1772</x:f>
      </x:c>
      <x:c r="L1772" s="0">
        <x:f>'Historical Trades'!L1772</x:f>
      </x:c>
      <x:c r="M1772" s="0">
        <x:f>'Historical Trades'!M1772</x:f>
      </x:c>
      <x:c r="N1772" s="0">
        <x:f>CLEAN('Historical Trades'!O1772)</x:f>
      </x:c>
      <x:c r="P1772" s="14">
        <x:f>IF(G1772="sell",M1772,-M1772)</x:f>
      </x:c>
      <x:c r="Q1772" s="14">
        <x:f>VLOOKUP(N1772,'Currency Rates'!$A$3:$C$32,3,0)</x:f>
      </x:c>
      <x:c r="R1772" s="0">
        <x:f>IF(A1772="SPUS",0,IF(A1772="FWD",0,P1772/Q1772))</x:f>
      </x:c>
    </x:row>
    <x:row r="1773" spans="1:19" x14ac:dyDescent="0.3">
      <x:c r="A1773" s="0">
        <x:f>'Historical Trades'!A1773</x:f>
      </x:c>
      <x:c r="B1773" s="0">
        <x:f>'Historical Trades'!B1773</x:f>
      </x:c>
      <x:c r="C1773" s="23">
        <x:f>'Historical Trades'!C1773</x:f>
      </x:c>
      <x:c r="D1773" s="0">
        <x:f>'Historical Trades'!D1773</x:f>
      </x:c>
      <x:c r="E1773" s="23">
        <x:f>'Historical Trades'!E1773</x:f>
      </x:c>
      <x:c r="F1773" s="0">
        <x:f>'Historical Trades'!F1773</x:f>
      </x:c>
      <x:c r="G1773" s="0">
        <x:f>'Historical Trades'!G1773</x:f>
      </x:c>
      <x:c r="H1773" s="0">
        <x:f>'Historical Trades'!H1773</x:f>
      </x:c>
      <x:c r="I1773" s="0">
        <x:f>'Historical Trades'!I1773</x:f>
      </x:c>
      <x:c r="J1773" s="0">
        <x:f>'Historical Trades'!J1773</x:f>
      </x:c>
      <x:c r="K1773" s="0">
        <x:f>'Historical Trades'!K1773</x:f>
      </x:c>
      <x:c r="L1773" s="0">
        <x:f>'Historical Trades'!L1773</x:f>
      </x:c>
      <x:c r="M1773" s="0">
        <x:f>'Historical Trades'!M1773</x:f>
      </x:c>
      <x:c r="N1773" s="0">
        <x:f>CLEAN('Historical Trades'!O1773)</x:f>
      </x:c>
      <x:c r="P1773" s="14">
        <x:f>IF(G1773="sell",M1773,-M1773)</x:f>
      </x:c>
      <x:c r="Q1773" s="14">
        <x:f>VLOOKUP(N1773,'Currency Rates'!$A$3:$C$32,3,0)</x:f>
      </x:c>
      <x:c r="R1773" s="0">
        <x:f>IF(A1773="SPUS",0,IF(A1773="FWD",0,P1773/Q1773))</x:f>
      </x:c>
    </x:row>
    <x:row r="1774" spans="1:19" x14ac:dyDescent="0.3">
      <x:c r="A1774" s="0">
        <x:f>'Historical Trades'!A1774</x:f>
      </x:c>
      <x:c r="B1774" s="0">
        <x:f>'Historical Trades'!B1774</x:f>
      </x:c>
      <x:c r="C1774" s="23">
        <x:f>'Historical Trades'!C1774</x:f>
      </x:c>
      <x:c r="D1774" s="0">
        <x:f>'Historical Trades'!D1774</x:f>
      </x:c>
      <x:c r="E1774" s="23">
        <x:f>'Historical Trades'!E1774</x:f>
      </x:c>
      <x:c r="F1774" s="0">
        <x:f>'Historical Trades'!F1774</x:f>
      </x:c>
      <x:c r="G1774" s="0">
        <x:f>'Historical Trades'!G1774</x:f>
      </x:c>
      <x:c r="H1774" s="0">
        <x:f>'Historical Trades'!H1774</x:f>
      </x:c>
      <x:c r="I1774" s="0">
        <x:f>'Historical Trades'!I1774</x:f>
      </x:c>
      <x:c r="J1774" s="0">
        <x:f>'Historical Trades'!J1774</x:f>
      </x:c>
      <x:c r="K1774" s="0">
        <x:f>'Historical Trades'!K1774</x:f>
      </x:c>
      <x:c r="L1774" s="0">
        <x:f>'Historical Trades'!L1774</x:f>
      </x:c>
      <x:c r="M1774" s="0">
        <x:f>'Historical Trades'!M1774</x:f>
      </x:c>
      <x:c r="N1774" s="0">
        <x:f>CLEAN('Historical Trades'!O1774)</x:f>
      </x:c>
      <x:c r="P1774" s="14">
        <x:f>IF(G1774="sell",M1774,-M1774)</x:f>
      </x:c>
      <x:c r="Q1774" s="14">
        <x:f>VLOOKUP(N1774,'Currency Rates'!$A$3:$C$32,3,0)</x:f>
      </x:c>
      <x:c r="R1774" s="0">
        <x:f>IF(A1774="SPUS",0,IF(A1774="FWD",0,P1774/Q1774))</x:f>
      </x:c>
    </x:row>
    <x:row r="1775" spans="1:19" x14ac:dyDescent="0.3">
      <x:c r="A1775" s="0">
        <x:f>'Historical Trades'!A1775</x:f>
      </x:c>
      <x:c r="B1775" s="0">
        <x:f>'Historical Trades'!B1775</x:f>
      </x:c>
      <x:c r="C1775" s="23">
        <x:f>'Historical Trades'!C1775</x:f>
      </x:c>
      <x:c r="D1775" s="0">
        <x:f>'Historical Trades'!D1775</x:f>
      </x:c>
      <x:c r="E1775" s="23">
        <x:f>'Historical Trades'!E1775</x:f>
      </x:c>
      <x:c r="F1775" s="0">
        <x:f>'Historical Trades'!F1775</x:f>
      </x:c>
      <x:c r="G1775" s="0">
        <x:f>'Historical Trades'!G1775</x:f>
      </x:c>
      <x:c r="H1775" s="0">
        <x:f>'Historical Trades'!H1775</x:f>
      </x:c>
      <x:c r="I1775" s="0">
        <x:f>'Historical Trades'!I1775</x:f>
      </x:c>
      <x:c r="J1775" s="0">
        <x:f>'Historical Trades'!J1775</x:f>
      </x:c>
      <x:c r="K1775" s="0">
        <x:f>'Historical Trades'!K1775</x:f>
      </x:c>
      <x:c r="L1775" s="0">
        <x:f>'Historical Trades'!L1775</x:f>
      </x:c>
      <x:c r="M1775" s="0">
        <x:f>'Historical Trades'!M1775</x:f>
      </x:c>
      <x:c r="N1775" s="0">
        <x:f>CLEAN('Historical Trades'!O1775)</x:f>
      </x:c>
      <x:c r="P1775" s="14">
        <x:f>IF(G1775="sell",M1775,-M1775)</x:f>
      </x:c>
      <x:c r="Q1775" s="14">
        <x:f>VLOOKUP(N1775,'Currency Rates'!$A$3:$C$32,3,0)</x:f>
      </x:c>
      <x:c r="R1775" s="0">
        <x:f>IF(A1775="SPUS",0,IF(A1775="FWD",0,P1775/Q1775))</x:f>
      </x:c>
    </x:row>
    <x:row r="1776" spans="1:19" x14ac:dyDescent="0.3">
      <x:c r="A1776" s="0">
        <x:f>'Historical Trades'!A1776</x:f>
      </x:c>
      <x:c r="B1776" s="0">
        <x:f>'Historical Trades'!B1776</x:f>
      </x:c>
      <x:c r="C1776" s="23">
        <x:f>'Historical Trades'!C1776</x:f>
      </x:c>
      <x:c r="D1776" s="0">
        <x:f>'Historical Trades'!D1776</x:f>
      </x:c>
      <x:c r="E1776" s="23">
        <x:f>'Historical Trades'!E1776</x:f>
      </x:c>
      <x:c r="F1776" s="0">
        <x:f>'Historical Trades'!F1776</x:f>
      </x:c>
      <x:c r="G1776" s="0">
        <x:f>'Historical Trades'!G1776</x:f>
      </x:c>
      <x:c r="H1776" s="0">
        <x:f>'Historical Trades'!H1776</x:f>
      </x:c>
      <x:c r="I1776" s="0">
        <x:f>'Historical Trades'!I1776</x:f>
      </x:c>
      <x:c r="J1776" s="0">
        <x:f>'Historical Trades'!J1776</x:f>
      </x:c>
      <x:c r="K1776" s="0">
        <x:f>'Historical Trades'!K1776</x:f>
      </x:c>
      <x:c r="L1776" s="0">
        <x:f>'Historical Trades'!L1776</x:f>
      </x:c>
      <x:c r="M1776" s="0">
        <x:f>'Historical Trades'!M1776</x:f>
      </x:c>
      <x:c r="N1776" s="0">
        <x:f>CLEAN('Historical Trades'!O1776)</x:f>
      </x:c>
      <x:c r="P1776" s="14">
        <x:f>IF(G1776="sell",M1776,-M1776)</x:f>
      </x:c>
      <x:c r="Q1776" s="14">
        <x:f>VLOOKUP(N1776,'Currency Rates'!$A$3:$C$32,3,0)</x:f>
      </x:c>
      <x:c r="R1776" s="0">
        <x:f>IF(A1776="SPUS",0,IF(A1776="FWD",0,P1776/Q1776))</x:f>
      </x:c>
    </x:row>
    <x:row r="1777" spans="1:19" x14ac:dyDescent="0.3">
      <x:c r="A1777" s="0">
        <x:f>'Historical Trades'!A1777</x:f>
      </x:c>
      <x:c r="B1777" s="0">
        <x:f>'Historical Trades'!B1777</x:f>
      </x:c>
      <x:c r="C1777" s="23">
        <x:f>'Historical Trades'!C1777</x:f>
      </x:c>
      <x:c r="D1777" s="0">
        <x:f>'Historical Trades'!D1777</x:f>
      </x:c>
      <x:c r="E1777" s="23">
        <x:f>'Historical Trades'!E1777</x:f>
      </x:c>
      <x:c r="F1777" s="0">
        <x:f>'Historical Trades'!F1777</x:f>
      </x:c>
      <x:c r="G1777" s="0">
        <x:f>'Historical Trades'!G1777</x:f>
      </x:c>
      <x:c r="H1777" s="0">
        <x:f>'Historical Trades'!H1777</x:f>
      </x:c>
      <x:c r="I1777" s="0">
        <x:f>'Historical Trades'!I1777</x:f>
      </x:c>
      <x:c r="J1777" s="0">
        <x:f>'Historical Trades'!J1777</x:f>
      </x:c>
      <x:c r="K1777" s="0">
        <x:f>'Historical Trades'!K1777</x:f>
      </x:c>
      <x:c r="L1777" s="0">
        <x:f>'Historical Trades'!L1777</x:f>
      </x:c>
      <x:c r="M1777" s="0">
        <x:f>'Historical Trades'!M1777</x:f>
      </x:c>
      <x:c r="N1777" s="0">
        <x:f>CLEAN('Historical Trades'!O1777)</x:f>
      </x:c>
      <x:c r="P1777" s="14">
        <x:f>IF(G1777="sell",M1777,-M1777)</x:f>
      </x:c>
      <x:c r="Q1777" s="14">
        <x:f>VLOOKUP(N1777,'Currency Rates'!$A$3:$C$32,3,0)</x:f>
      </x:c>
      <x:c r="R1777" s="0">
        <x:f>IF(A1777="SPUS",0,IF(A1777="FWD",0,P1777/Q1777))</x:f>
      </x:c>
    </x:row>
    <x:row r="1778" spans="1:19" x14ac:dyDescent="0.3">
      <x:c r="A1778" s="0">
        <x:f>'Historical Trades'!A1778</x:f>
      </x:c>
      <x:c r="B1778" s="0">
        <x:f>'Historical Trades'!B1778</x:f>
      </x:c>
      <x:c r="C1778" s="23">
        <x:f>'Historical Trades'!C1778</x:f>
      </x:c>
      <x:c r="D1778" s="0">
        <x:f>'Historical Trades'!D1778</x:f>
      </x:c>
      <x:c r="E1778" s="23">
        <x:f>'Historical Trades'!E1778</x:f>
      </x:c>
      <x:c r="F1778" s="0">
        <x:f>'Historical Trades'!F1778</x:f>
      </x:c>
      <x:c r="G1778" s="0">
        <x:f>'Historical Trades'!G1778</x:f>
      </x:c>
      <x:c r="H1778" s="0">
        <x:f>'Historical Trades'!H1778</x:f>
      </x:c>
      <x:c r="I1778" s="0">
        <x:f>'Historical Trades'!I1778</x:f>
      </x:c>
      <x:c r="J1778" s="0">
        <x:f>'Historical Trades'!J1778</x:f>
      </x:c>
      <x:c r="K1778" s="0">
        <x:f>'Historical Trades'!K1778</x:f>
      </x:c>
      <x:c r="L1778" s="0">
        <x:f>'Historical Trades'!L1778</x:f>
      </x:c>
      <x:c r="M1778" s="0">
        <x:f>'Historical Trades'!M1778</x:f>
      </x:c>
      <x:c r="N1778" s="0">
        <x:f>CLEAN('Historical Trades'!O1778)</x:f>
      </x:c>
      <x:c r="P1778" s="14">
        <x:f>IF(G1778="sell",M1778,-M1778)</x:f>
      </x:c>
      <x:c r="Q1778" s="14">
        <x:f>VLOOKUP(N1778,'Currency Rates'!$A$3:$C$32,3,0)</x:f>
      </x:c>
      <x:c r="R1778" s="0">
        <x:f>IF(A1778="SPUS",0,IF(A1778="FWD",0,P1778/Q1778))</x:f>
      </x:c>
    </x:row>
    <x:row r="1779" spans="1:19" x14ac:dyDescent="0.3">
      <x:c r="A1779" s="0">
        <x:f>'Historical Trades'!A1779</x:f>
      </x:c>
      <x:c r="B1779" s="0">
        <x:f>'Historical Trades'!B1779</x:f>
      </x:c>
      <x:c r="C1779" s="23">
        <x:f>'Historical Trades'!C1779</x:f>
      </x:c>
      <x:c r="D1779" s="0">
        <x:f>'Historical Trades'!D1779</x:f>
      </x:c>
      <x:c r="E1779" s="23">
        <x:f>'Historical Trades'!E1779</x:f>
      </x:c>
      <x:c r="F1779" s="0">
        <x:f>'Historical Trades'!F1779</x:f>
      </x:c>
      <x:c r="G1779" s="0">
        <x:f>'Historical Trades'!G1779</x:f>
      </x:c>
      <x:c r="H1779" s="0">
        <x:f>'Historical Trades'!H1779</x:f>
      </x:c>
      <x:c r="I1779" s="0">
        <x:f>'Historical Trades'!I1779</x:f>
      </x:c>
      <x:c r="J1779" s="0">
        <x:f>'Historical Trades'!J1779</x:f>
      </x:c>
      <x:c r="K1779" s="0">
        <x:f>'Historical Trades'!K1779</x:f>
      </x:c>
      <x:c r="L1779" s="0">
        <x:f>'Historical Trades'!L1779</x:f>
      </x:c>
      <x:c r="M1779" s="0">
        <x:f>'Historical Trades'!M1779</x:f>
      </x:c>
      <x:c r="N1779" s="0">
        <x:f>CLEAN('Historical Trades'!O1779)</x:f>
      </x:c>
      <x:c r="P1779" s="14">
        <x:f>IF(G1779="sell",M1779,-M1779)</x:f>
      </x:c>
      <x:c r="Q1779" s="14">
        <x:f>VLOOKUP(N1779,'Currency Rates'!$A$3:$C$32,3,0)</x:f>
      </x:c>
      <x:c r="R1779" s="0">
        <x:f>IF(A1779="SPUS",0,IF(A1779="FWD",0,P1779/Q1779))</x:f>
      </x:c>
    </x:row>
    <x:row r="1780" spans="1:19" x14ac:dyDescent="0.3">
      <x:c r="A1780" s="0">
        <x:f>'Historical Trades'!A1780</x:f>
      </x:c>
      <x:c r="B1780" s="0">
        <x:f>'Historical Trades'!B1780</x:f>
      </x:c>
      <x:c r="C1780" s="23">
        <x:f>'Historical Trades'!C1780</x:f>
      </x:c>
      <x:c r="D1780" s="0">
        <x:f>'Historical Trades'!D1780</x:f>
      </x:c>
      <x:c r="E1780" s="23">
        <x:f>'Historical Trades'!E1780</x:f>
      </x:c>
      <x:c r="F1780" s="0">
        <x:f>'Historical Trades'!F1780</x:f>
      </x:c>
      <x:c r="G1780" s="0">
        <x:f>'Historical Trades'!G1780</x:f>
      </x:c>
      <x:c r="H1780" s="0">
        <x:f>'Historical Trades'!H1780</x:f>
      </x:c>
      <x:c r="I1780" s="0">
        <x:f>'Historical Trades'!I1780</x:f>
      </x:c>
      <x:c r="J1780" s="0">
        <x:f>'Historical Trades'!J1780</x:f>
      </x:c>
      <x:c r="K1780" s="0">
        <x:f>'Historical Trades'!K1780</x:f>
      </x:c>
      <x:c r="L1780" s="0">
        <x:f>'Historical Trades'!L1780</x:f>
      </x:c>
      <x:c r="M1780" s="0">
        <x:f>'Historical Trades'!M1780</x:f>
      </x:c>
      <x:c r="N1780" s="0">
        <x:f>CLEAN('Historical Trades'!O1780)</x:f>
      </x:c>
      <x:c r="P1780" s="14">
        <x:f>IF(G1780="sell",M1780,-M1780)</x:f>
      </x:c>
      <x:c r="Q1780" s="14">
        <x:f>VLOOKUP(N1780,'Currency Rates'!$A$3:$C$32,3,0)</x:f>
      </x:c>
      <x:c r="R1780" s="0">
        <x:f>IF(A1780="SPUS",0,IF(A1780="FWD",0,P1780/Q1780))</x:f>
      </x:c>
    </x:row>
    <x:row r="1781" spans="1:19" x14ac:dyDescent="0.3">
      <x:c r="A1781" s="0">
        <x:f>'Historical Trades'!A1781</x:f>
      </x:c>
      <x:c r="B1781" s="0">
        <x:f>'Historical Trades'!B1781</x:f>
      </x:c>
      <x:c r="C1781" s="23">
        <x:f>'Historical Trades'!C1781</x:f>
      </x:c>
      <x:c r="D1781" s="0">
        <x:f>'Historical Trades'!D1781</x:f>
      </x:c>
      <x:c r="E1781" s="23">
        <x:f>'Historical Trades'!E1781</x:f>
      </x:c>
      <x:c r="F1781" s="0">
        <x:f>'Historical Trades'!F1781</x:f>
      </x:c>
      <x:c r="G1781" s="0">
        <x:f>'Historical Trades'!G1781</x:f>
      </x:c>
      <x:c r="H1781" s="0">
        <x:f>'Historical Trades'!H1781</x:f>
      </x:c>
      <x:c r="I1781" s="0">
        <x:f>'Historical Trades'!I1781</x:f>
      </x:c>
      <x:c r="J1781" s="0">
        <x:f>'Historical Trades'!J1781</x:f>
      </x:c>
      <x:c r="K1781" s="0">
        <x:f>'Historical Trades'!K1781</x:f>
      </x:c>
      <x:c r="L1781" s="0">
        <x:f>'Historical Trades'!L1781</x:f>
      </x:c>
      <x:c r="M1781" s="0">
        <x:f>'Historical Trades'!M1781</x:f>
      </x:c>
      <x:c r="N1781" s="0">
        <x:f>CLEAN('Historical Trades'!O1781)</x:f>
      </x:c>
      <x:c r="P1781" s="14">
        <x:f>IF(G1781="sell",M1781,-M1781)</x:f>
      </x:c>
      <x:c r="Q1781" s="14">
        <x:f>VLOOKUP(N1781,'Currency Rates'!$A$3:$C$32,3,0)</x:f>
      </x:c>
      <x:c r="R1781" s="0">
        <x:f>IF(A1781="SPUS",0,IF(A1781="FWD",0,P1781/Q1781))</x:f>
      </x:c>
    </x:row>
    <x:row r="1782" spans="1:19" x14ac:dyDescent="0.3">
      <x:c r="A1782" s="0">
        <x:f>'Historical Trades'!A1782</x:f>
      </x:c>
      <x:c r="B1782" s="0">
        <x:f>'Historical Trades'!B1782</x:f>
      </x:c>
      <x:c r="C1782" s="23">
        <x:f>'Historical Trades'!C1782</x:f>
      </x:c>
      <x:c r="D1782" s="0">
        <x:f>'Historical Trades'!D1782</x:f>
      </x:c>
      <x:c r="E1782" s="23">
        <x:f>'Historical Trades'!E1782</x:f>
      </x:c>
      <x:c r="F1782" s="0">
        <x:f>'Historical Trades'!F1782</x:f>
      </x:c>
      <x:c r="G1782" s="0">
        <x:f>'Historical Trades'!G1782</x:f>
      </x:c>
      <x:c r="H1782" s="0">
        <x:f>'Historical Trades'!H1782</x:f>
      </x:c>
      <x:c r="I1782" s="0">
        <x:f>'Historical Trades'!I1782</x:f>
      </x:c>
      <x:c r="J1782" s="0">
        <x:f>'Historical Trades'!J1782</x:f>
      </x:c>
      <x:c r="K1782" s="0">
        <x:f>'Historical Trades'!K1782</x:f>
      </x:c>
      <x:c r="L1782" s="0">
        <x:f>'Historical Trades'!L1782</x:f>
      </x:c>
      <x:c r="M1782" s="0">
        <x:f>'Historical Trades'!M1782</x:f>
      </x:c>
      <x:c r="N1782" s="0">
        <x:f>CLEAN('Historical Trades'!O1782)</x:f>
      </x:c>
      <x:c r="P1782" s="14">
        <x:f>IF(G1782="sell",M1782,-M1782)</x:f>
      </x:c>
      <x:c r="Q1782" s="14">
        <x:f>VLOOKUP(N1782,'Currency Rates'!$A$3:$C$32,3,0)</x:f>
      </x:c>
      <x:c r="R1782" s="0">
        <x:f>IF(A1782="SPUS",0,IF(A1782="FWD",0,P1782/Q1782))</x:f>
      </x:c>
    </x:row>
    <x:row r="1783" spans="1:19" x14ac:dyDescent="0.3">
      <x:c r="A1783" s="0">
        <x:f>'Historical Trades'!A1783</x:f>
      </x:c>
      <x:c r="B1783" s="0">
        <x:f>'Historical Trades'!B1783</x:f>
      </x:c>
      <x:c r="C1783" s="23">
        <x:f>'Historical Trades'!C1783</x:f>
      </x:c>
      <x:c r="D1783" s="0">
        <x:f>'Historical Trades'!D1783</x:f>
      </x:c>
      <x:c r="E1783" s="23">
        <x:f>'Historical Trades'!E1783</x:f>
      </x:c>
      <x:c r="F1783" s="0">
        <x:f>'Historical Trades'!F1783</x:f>
      </x:c>
      <x:c r="G1783" s="0">
        <x:f>'Historical Trades'!G1783</x:f>
      </x:c>
      <x:c r="H1783" s="0">
        <x:f>'Historical Trades'!H1783</x:f>
      </x:c>
      <x:c r="I1783" s="0">
        <x:f>'Historical Trades'!I1783</x:f>
      </x:c>
      <x:c r="J1783" s="0">
        <x:f>'Historical Trades'!J1783</x:f>
      </x:c>
      <x:c r="K1783" s="0">
        <x:f>'Historical Trades'!K1783</x:f>
      </x:c>
      <x:c r="L1783" s="0">
        <x:f>'Historical Trades'!L1783</x:f>
      </x:c>
      <x:c r="M1783" s="0">
        <x:f>'Historical Trades'!M1783</x:f>
      </x:c>
      <x:c r="N1783" s="0">
        <x:f>CLEAN('Historical Trades'!O1783)</x:f>
      </x:c>
      <x:c r="P1783" s="14">
        <x:f>IF(G1783="sell",M1783,-M1783)</x:f>
      </x:c>
      <x:c r="Q1783" s="14">
        <x:f>VLOOKUP(N1783,'Currency Rates'!$A$3:$C$32,3,0)</x:f>
      </x:c>
      <x:c r="R1783" s="0">
        <x:f>IF(A1783="SPUS",0,IF(A1783="FWD",0,P1783/Q1783))</x:f>
      </x:c>
    </x:row>
    <x:row r="1784" spans="1:19" x14ac:dyDescent="0.3">
      <x:c r="A1784" s="0">
        <x:f>'Historical Trades'!A1784</x:f>
      </x:c>
      <x:c r="B1784" s="0">
        <x:f>'Historical Trades'!B1784</x:f>
      </x:c>
      <x:c r="C1784" s="23">
        <x:f>'Historical Trades'!C1784</x:f>
      </x:c>
      <x:c r="D1784" s="0">
        <x:f>'Historical Trades'!D1784</x:f>
      </x:c>
      <x:c r="E1784" s="23">
        <x:f>'Historical Trades'!E1784</x:f>
      </x:c>
      <x:c r="F1784" s="0">
        <x:f>'Historical Trades'!F1784</x:f>
      </x:c>
      <x:c r="G1784" s="0">
        <x:f>'Historical Trades'!G1784</x:f>
      </x:c>
      <x:c r="H1784" s="0">
        <x:f>'Historical Trades'!H1784</x:f>
      </x:c>
      <x:c r="I1784" s="0">
        <x:f>'Historical Trades'!I1784</x:f>
      </x:c>
      <x:c r="J1784" s="0">
        <x:f>'Historical Trades'!J1784</x:f>
      </x:c>
      <x:c r="K1784" s="0">
        <x:f>'Historical Trades'!K1784</x:f>
      </x:c>
      <x:c r="L1784" s="0">
        <x:f>'Historical Trades'!L1784</x:f>
      </x:c>
      <x:c r="M1784" s="0">
        <x:f>'Historical Trades'!M1784</x:f>
      </x:c>
      <x:c r="N1784" s="0">
        <x:f>CLEAN('Historical Trades'!O1784)</x:f>
      </x:c>
      <x:c r="P1784" s="14">
        <x:f>IF(G1784="sell",M1784,-M1784)</x:f>
      </x:c>
      <x:c r="Q1784" s="14">
        <x:f>VLOOKUP(N1784,'Currency Rates'!$A$3:$C$32,3,0)</x:f>
      </x:c>
      <x:c r="R1784" s="0">
        <x:f>IF(A1784="SPUS",0,IF(A1784="FWD",0,P1784/Q1784))</x:f>
      </x:c>
    </x:row>
    <x:row r="1785" spans="1:19" x14ac:dyDescent="0.3">
      <x:c r="A1785" s="0">
        <x:f>'Historical Trades'!A1785</x:f>
      </x:c>
      <x:c r="B1785" s="0">
        <x:f>'Historical Trades'!B1785</x:f>
      </x:c>
      <x:c r="C1785" s="23">
        <x:f>'Historical Trades'!C1785</x:f>
      </x:c>
      <x:c r="D1785" s="0">
        <x:f>'Historical Trades'!D1785</x:f>
      </x:c>
      <x:c r="E1785" s="23">
        <x:f>'Historical Trades'!E1785</x:f>
      </x:c>
      <x:c r="F1785" s="0">
        <x:f>'Historical Trades'!F1785</x:f>
      </x:c>
      <x:c r="G1785" s="0">
        <x:f>'Historical Trades'!G1785</x:f>
      </x:c>
      <x:c r="H1785" s="0">
        <x:f>'Historical Trades'!H1785</x:f>
      </x:c>
      <x:c r="I1785" s="0">
        <x:f>'Historical Trades'!I1785</x:f>
      </x:c>
      <x:c r="J1785" s="0">
        <x:f>'Historical Trades'!J1785</x:f>
      </x:c>
      <x:c r="K1785" s="0">
        <x:f>'Historical Trades'!K1785</x:f>
      </x:c>
      <x:c r="L1785" s="0">
        <x:f>'Historical Trades'!L1785</x:f>
      </x:c>
      <x:c r="M1785" s="0">
        <x:f>'Historical Trades'!M1785</x:f>
      </x:c>
      <x:c r="N1785" s="0">
        <x:f>CLEAN('Historical Trades'!O1785)</x:f>
      </x:c>
      <x:c r="P1785" s="14">
        <x:f>IF(G1785="sell",M1785,-M1785)</x:f>
      </x:c>
      <x:c r="Q1785" s="14">
        <x:f>VLOOKUP(N1785,'Currency Rates'!$A$3:$C$32,3,0)</x:f>
      </x:c>
      <x:c r="R1785" s="0">
        <x:f>IF(A1785="SPUS",0,IF(A1785="FWD",0,P1785/Q1785))</x:f>
      </x:c>
    </x:row>
    <x:row r="1786" spans="1:19" x14ac:dyDescent="0.3">
      <x:c r="A1786" s="0">
        <x:f>'Historical Trades'!A1786</x:f>
      </x:c>
      <x:c r="B1786" s="0">
        <x:f>'Historical Trades'!B1786</x:f>
      </x:c>
      <x:c r="C1786" s="23">
        <x:f>'Historical Trades'!C1786</x:f>
      </x:c>
      <x:c r="D1786" s="0">
        <x:f>'Historical Trades'!D1786</x:f>
      </x:c>
      <x:c r="E1786" s="23">
        <x:f>'Historical Trades'!E1786</x:f>
      </x:c>
      <x:c r="F1786" s="0">
        <x:f>'Historical Trades'!F1786</x:f>
      </x:c>
      <x:c r="G1786" s="0">
        <x:f>'Historical Trades'!G1786</x:f>
      </x:c>
      <x:c r="H1786" s="0">
        <x:f>'Historical Trades'!H1786</x:f>
      </x:c>
      <x:c r="I1786" s="0">
        <x:f>'Historical Trades'!I1786</x:f>
      </x:c>
      <x:c r="J1786" s="0">
        <x:f>'Historical Trades'!J1786</x:f>
      </x:c>
      <x:c r="K1786" s="0">
        <x:f>'Historical Trades'!K1786</x:f>
      </x:c>
      <x:c r="L1786" s="0">
        <x:f>'Historical Trades'!L1786</x:f>
      </x:c>
      <x:c r="M1786" s="0">
        <x:f>'Historical Trades'!M1786</x:f>
      </x:c>
      <x:c r="N1786" s="0">
        <x:f>CLEAN('Historical Trades'!O1786)</x:f>
      </x:c>
      <x:c r="P1786" s="14">
        <x:f>IF(G1786="sell",M1786,-M1786)</x:f>
      </x:c>
      <x:c r="Q1786" s="14">
        <x:f>VLOOKUP(N1786,'Currency Rates'!$A$3:$C$32,3,0)</x:f>
      </x:c>
      <x:c r="R1786" s="0">
        <x:f>IF(A1786="SPUS",0,IF(A1786="FWD",0,P1786/Q1786))</x:f>
      </x:c>
    </x:row>
    <x:row r="1787" spans="1:19" x14ac:dyDescent="0.3">
      <x:c r="A1787" s="0">
        <x:f>'Historical Trades'!A1787</x:f>
      </x:c>
      <x:c r="B1787" s="0">
        <x:f>'Historical Trades'!B1787</x:f>
      </x:c>
      <x:c r="C1787" s="23">
        <x:f>'Historical Trades'!C1787</x:f>
      </x:c>
      <x:c r="D1787" s="0">
        <x:f>'Historical Trades'!D1787</x:f>
      </x:c>
      <x:c r="E1787" s="23">
        <x:f>'Historical Trades'!E1787</x:f>
      </x:c>
      <x:c r="F1787" s="0">
        <x:f>'Historical Trades'!F1787</x:f>
      </x:c>
      <x:c r="G1787" s="0">
        <x:f>'Historical Trades'!G1787</x:f>
      </x:c>
      <x:c r="H1787" s="0">
        <x:f>'Historical Trades'!H1787</x:f>
      </x:c>
      <x:c r="I1787" s="0">
        <x:f>'Historical Trades'!I1787</x:f>
      </x:c>
      <x:c r="J1787" s="0">
        <x:f>'Historical Trades'!J1787</x:f>
      </x:c>
      <x:c r="K1787" s="0">
        <x:f>'Historical Trades'!K1787</x:f>
      </x:c>
      <x:c r="L1787" s="0">
        <x:f>'Historical Trades'!L1787</x:f>
      </x:c>
      <x:c r="M1787" s="0">
        <x:f>'Historical Trades'!M1787</x:f>
      </x:c>
      <x:c r="N1787" s="0">
        <x:f>CLEAN('Historical Trades'!O1787)</x:f>
      </x:c>
      <x:c r="P1787" s="14">
        <x:f>IF(G1787="sell",M1787,-M1787)</x:f>
      </x:c>
      <x:c r="Q1787" s="14">
        <x:f>VLOOKUP(N1787,'Currency Rates'!$A$3:$C$32,3,0)</x:f>
      </x:c>
      <x:c r="R1787" s="0">
        <x:f>IF(A1787="SPUS",0,IF(A1787="FWD",0,P1787/Q1787))</x:f>
      </x:c>
    </x:row>
    <x:row r="1788" spans="1:19" x14ac:dyDescent="0.3">
      <x:c r="A1788" s="0">
        <x:f>'Historical Trades'!A1788</x:f>
      </x:c>
      <x:c r="B1788" s="0">
        <x:f>'Historical Trades'!B1788</x:f>
      </x:c>
      <x:c r="C1788" s="23">
        <x:f>'Historical Trades'!C1788</x:f>
      </x:c>
      <x:c r="D1788" s="0">
        <x:f>'Historical Trades'!D1788</x:f>
      </x:c>
      <x:c r="E1788" s="23">
        <x:f>'Historical Trades'!E1788</x:f>
      </x:c>
      <x:c r="F1788" s="0">
        <x:f>'Historical Trades'!F1788</x:f>
      </x:c>
      <x:c r="G1788" s="0">
        <x:f>'Historical Trades'!G1788</x:f>
      </x:c>
      <x:c r="H1788" s="0">
        <x:f>'Historical Trades'!H1788</x:f>
      </x:c>
      <x:c r="I1788" s="0">
        <x:f>'Historical Trades'!I1788</x:f>
      </x:c>
      <x:c r="J1788" s="0">
        <x:f>'Historical Trades'!J1788</x:f>
      </x:c>
      <x:c r="K1788" s="0">
        <x:f>'Historical Trades'!K1788</x:f>
      </x:c>
      <x:c r="L1788" s="0">
        <x:f>'Historical Trades'!L1788</x:f>
      </x:c>
      <x:c r="M1788" s="0">
        <x:f>'Historical Trades'!M1788</x:f>
      </x:c>
      <x:c r="N1788" s="0">
        <x:f>CLEAN('Historical Trades'!O1788)</x:f>
      </x:c>
      <x:c r="P1788" s="14">
        <x:f>IF(G1788="sell",M1788,-M1788)</x:f>
      </x:c>
      <x:c r="Q1788" s="14">
        <x:f>VLOOKUP(N1788,'Currency Rates'!$A$3:$C$32,3,0)</x:f>
      </x:c>
      <x:c r="R1788" s="0">
        <x:f>IF(A1788="SPUS",0,IF(A1788="FWD",0,P1788/Q1788))</x:f>
      </x:c>
    </x:row>
    <x:row r="1789" spans="1:19" x14ac:dyDescent="0.3">
      <x:c r="A1789" s="0">
        <x:f>'Historical Trades'!A1789</x:f>
      </x:c>
      <x:c r="B1789" s="0">
        <x:f>'Historical Trades'!B1789</x:f>
      </x:c>
      <x:c r="C1789" s="23">
        <x:f>'Historical Trades'!C1789</x:f>
      </x:c>
      <x:c r="D1789" s="0">
        <x:f>'Historical Trades'!D1789</x:f>
      </x:c>
      <x:c r="E1789" s="23">
        <x:f>'Historical Trades'!E1789</x:f>
      </x:c>
      <x:c r="F1789" s="0">
        <x:f>'Historical Trades'!F1789</x:f>
      </x:c>
      <x:c r="G1789" s="0">
        <x:f>'Historical Trades'!G1789</x:f>
      </x:c>
      <x:c r="H1789" s="0">
        <x:f>'Historical Trades'!H1789</x:f>
      </x:c>
      <x:c r="I1789" s="0">
        <x:f>'Historical Trades'!I1789</x:f>
      </x:c>
      <x:c r="J1789" s="0">
        <x:f>'Historical Trades'!J1789</x:f>
      </x:c>
      <x:c r="K1789" s="0">
        <x:f>'Historical Trades'!K1789</x:f>
      </x:c>
      <x:c r="L1789" s="0">
        <x:f>'Historical Trades'!L1789</x:f>
      </x:c>
      <x:c r="M1789" s="0">
        <x:f>'Historical Trades'!M1789</x:f>
      </x:c>
      <x:c r="N1789" s="0">
        <x:f>CLEAN('Historical Trades'!O1789)</x:f>
      </x:c>
      <x:c r="P1789" s="14">
        <x:f>IF(G1789="sell",M1789,-M1789)</x:f>
      </x:c>
      <x:c r="Q1789" s="14">
        <x:f>VLOOKUP(N1789,'Currency Rates'!$A$3:$C$32,3,0)</x:f>
      </x:c>
      <x:c r="R1789" s="0">
        <x:f>IF(A1789="SPUS",0,IF(A1789="FWD",0,P1789/Q1789))</x:f>
      </x:c>
    </x:row>
    <x:row r="1790" spans="1:19" x14ac:dyDescent="0.3">
      <x:c r="A1790" s="0">
        <x:f>'Historical Trades'!A1790</x:f>
      </x:c>
      <x:c r="B1790" s="0">
        <x:f>'Historical Trades'!B1790</x:f>
      </x:c>
      <x:c r="C1790" s="23">
        <x:f>'Historical Trades'!C1790</x:f>
      </x:c>
      <x:c r="D1790" s="0">
        <x:f>'Historical Trades'!D1790</x:f>
      </x:c>
      <x:c r="E1790" s="23">
        <x:f>'Historical Trades'!E1790</x:f>
      </x:c>
      <x:c r="F1790" s="0">
        <x:f>'Historical Trades'!F1790</x:f>
      </x:c>
      <x:c r="G1790" s="0">
        <x:f>'Historical Trades'!G1790</x:f>
      </x:c>
      <x:c r="H1790" s="0">
        <x:f>'Historical Trades'!H1790</x:f>
      </x:c>
      <x:c r="I1790" s="0">
        <x:f>'Historical Trades'!I1790</x:f>
      </x:c>
      <x:c r="J1790" s="0">
        <x:f>'Historical Trades'!J1790</x:f>
      </x:c>
      <x:c r="K1790" s="0">
        <x:f>'Historical Trades'!K1790</x:f>
      </x:c>
      <x:c r="L1790" s="0">
        <x:f>'Historical Trades'!L1790</x:f>
      </x:c>
      <x:c r="M1790" s="0">
        <x:f>'Historical Trades'!M1790</x:f>
      </x:c>
      <x:c r="N1790" s="0">
        <x:f>CLEAN('Historical Trades'!O1790)</x:f>
      </x:c>
      <x:c r="P1790" s="14">
        <x:f>IF(G1790="sell",M1790,-M1790)</x:f>
      </x:c>
      <x:c r="Q1790" s="14">
        <x:f>VLOOKUP(N1790,'Currency Rates'!$A$3:$C$32,3,0)</x:f>
      </x:c>
      <x:c r="R1790" s="0">
        <x:f>IF(A1790="SPUS",0,IF(A1790="FWD",0,P1790/Q1790))</x:f>
      </x:c>
    </x:row>
    <x:row r="1791" spans="1:19" x14ac:dyDescent="0.3">
      <x:c r="A1791" s="0">
        <x:f>'Historical Trades'!A1791</x:f>
      </x:c>
      <x:c r="B1791" s="0">
        <x:f>'Historical Trades'!B1791</x:f>
      </x:c>
      <x:c r="C1791" s="23">
        <x:f>'Historical Trades'!C1791</x:f>
      </x:c>
      <x:c r="D1791" s="0">
        <x:f>'Historical Trades'!D1791</x:f>
      </x:c>
      <x:c r="E1791" s="23">
        <x:f>'Historical Trades'!E1791</x:f>
      </x:c>
      <x:c r="F1791" s="0">
        <x:f>'Historical Trades'!F1791</x:f>
      </x:c>
      <x:c r="G1791" s="0">
        <x:f>'Historical Trades'!G1791</x:f>
      </x:c>
      <x:c r="H1791" s="0">
        <x:f>'Historical Trades'!H1791</x:f>
      </x:c>
      <x:c r="I1791" s="0">
        <x:f>'Historical Trades'!I1791</x:f>
      </x:c>
      <x:c r="J1791" s="0">
        <x:f>'Historical Trades'!J1791</x:f>
      </x:c>
      <x:c r="K1791" s="0">
        <x:f>'Historical Trades'!K1791</x:f>
      </x:c>
      <x:c r="L1791" s="0">
        <x:f>'Historical Trades'!L1791</x:f>
      </x:c>
      <x:c r="M1791" s="0">
        <x:f>'Historical Trades'!M1791</x:f>
      </x:c>
      <x:c r="N1791" s="0">
        <x:f>CLEAN('Historical Trades'!O1791)</x:f>
      </x:c>
      <x:c r="P1791" s="14">
        <x:f>IF(G1791="sell",M1791,-M1791)</x:f>
      </x:c>
      <x:c r="Q1791" s="14">
        <x:f>VLOOKUP(N1791,'Currency Rates'!$A$3:$C$32,3,0)</x:f>
      </x:c>
      <x:c r="R1791" s="0">
        <x:f>IF(A1791="SPUS",0,IF(A1791="FWD",0,P1791/Q1791))</x:f>
      </x:c>
    </x:row>
    <x:row r="1792" spans="1:19" x14ac:dyDescent="0.3">
      <x:c r="A1792" s="0">
        <x:f>'Historical Trades'!A1792</x:f>
      </x:c>
      <x:c r="B1792" s="0">
        <x:f>'Historical Trades'!B1792</x:f>
      </x:c>
      <x:c r="C1792" s="23">
        <x:f>'Historical Trades'!C1792</x:f>
      </x:c>
      <x:c r="D1792" s="0">
        <x:f>'Historical Trades'!D1792</x:f>
      </x:c>
      <x:c r="E1792" s="23">
        <x:f>'Historical Trades'!E1792</x:f>
      </x:c>
      <x:c r="F1792" s="0">
        <x:f>'Historical Trades'!F1792</x:f>
      </x:c>
      <x:c r="G1792" s="0">
        <x:f>'Historical Trades'!G1792</x:f>
      </x:c>
      <x:c r="H1792" s="0">
        <x:f>'Historical Trades'!H1792</x:f>
      </x:c>
      <x:c r="I1792" s="0">
        <x:f>'Historical Trades'!I1792</x:f>
      </x:c>
      <x:c r="J1792" s="0">
        <x:f>'Historical Trades'!J1792</x:f>
      </x:c>
      <x:c r="K1792" s="0">
        <x:f>'Historical Trades'!K1792</x:f>
      </x:c>
      <x:c r="L1792" s="0">
        <x:f>'Historical Trades'!L1792</x:f>
      </x:c>
      <x:c r="M1792" s="0">
        <x:f>'Historical Trades'!M1792</x:f>
      </x:c>
      <x:c r="N1792" s="0">
        <x:f>CLEAN('Historical Trades'!O1792)</x:f>
      </x:c>
      <x:c r="P1792" s="14">
        <x:f>IF(G1792="sell",M1792,-M1792)</x:f>
      </x:c>
      <x:c r="Q1792" s="14">
        <x:f>VLOOKUP(N1792,'Currency Rates'!$A$3:$C$32,3,0)</x:f>
      </x:c>
      <x:c r="R1792" s="0">
        <x:f>IF(A1792="SPUS",0,IF(A1792="FWD",0,P1792/Q1792))</x:f>
      </x:c>
    </x:row>
    <x:row r="1793" spans="1:19" x14ac:dyDescent="0.3">
      <x:c r="A1793" s="0">
        <x:f>'Historical Trades'!A1793</x:f>
      </x:c>
      <x:c r="B1793" s="0">
        <x:f>'Historical Trades'!B1793</x:f>
      </x:c>
      <x:c r="C1793" s="23">
        <x:f>'Historical Trades'!C1793</x:f>
      </x:c>
      <x:c r="D1793" s="0">
        <x:f>'Historical Trades'!D1793</x:f>
      </x:c>
      <x:c r="E1793" s="23">
        <x:f>'Historical Trades'!E1793</x:f>
      </x:c>
      <x:c r="F1793" s="0">
        <x:f>'Historical Trades'!F1793</x:f>
      </x:c>
      <x:c r="G1793" s="0">
        <x:f>'Historical Trades'!G1793</x:f>
      </x:c>
      <x:c r="H1793" s="0">
        <x:f>'Historical Trades'!H1793</x:f>
      </x:c>
      <x:c r="I1793" s="0">
        <x:f>'Historical Trades'!I1793</x:f>
      </x:c>
      <x:c r="J1793" s="0">
        <x:f>'Historical Trades'!J1793</x:f>
      </x:c>
      <x:c r="K1793" s="0">
        <x:f>'Historical Trades'!K1793</x:f>
      </x:c>
      <x:c r="L1793" s="0">
        <x:f>'Historical Trades'!L1793</x:f>
      </x:c>
      <x:c r="M1793" s="0">
        <x:f>'Historical Trades'!M1793</x:f>
      </x:c>
      <x:c r="N1793" s="0">
        <x:f>CLEAN('Historical Trades'!O1793)</x:f>
      </x:c>
      <x:c r="P1793" s="14">
        <x:f>IF(G1793="sell",M1793,-M1793)</x:f>
      </x:c>
      <x:c r="Q1793" s="14">
        <x:f>VLOOKUP(N1793,'Currency Rates'!$A$3:$C$32,3,0)</x:f>
      </x:c>
      <x:c r="R1793" s="0">
        <x:f>IF(A1793="SPUS",0,IF(A1793="FWD",0,P1793/Q1793))</x:f>
      </x:c>
    </x:row>
    <x:row r="1794" spans="1:19" x14ac:dyDescent="0.3">
      <x:c r="A1794" s="0">
        <x:f>'Historical Trades'!A1794</x:f>
      </x:c>
      <x:c r="B1794" s="0">
        <x:f>'Historical Trades'!B1794</x:f>
      </x:c>
      <x:c r="C1794" s="23">
        <x:f>'Historical Trades'!C1794</x:f>
      </x:c>
      <x:c r="D1794" s="0">
        <x:f>'Historical Trades'!D1794</x:f>
      </x:c>
      <x:c r="E1794" s="23">
        <x:f>'Historical Trades'!E1794</x:f>
      </x:c>
      <x:c r="F1794" s="0">
        <x:f>'Historical Trades'!F1794</x:f>
      </x:c>
      <x:c r="G1794" s="0">
        <x:f>'Historical Trades'!G1794</x:f>
      </x:c>
      <x:c r="H1794" s="0">
        <x:f>'Historical Trades'!H1794</x:f>
      </x:c>
      <x:c r="I1794" s="0">
        <x:f>'Historical Trades'!I1794</x:f>
      </x:c>
      <x:c r="J1794" s="0">
        <x:f>'Historical Trades'!J1794</x:f>
      </x:c>
      <x:c r="K1794" s="0">
        <x:f>'Historical Trades'!K1794</x:f>
      </x:c>
      <x:c r="L1794" s="0">
        <x:f>'Historical Trades'!L1794</x:f>
      </x:c>
      <x:c r="M1794" s="0">
        <x:f>'Historical Trades'!M1794</x:f>
      </x:c>
      <x:c r="N1794" s="0">
        <x:f>CLEAN('Historical Trades'!O1794)</x:f>
      </x:c>
      <x:c r="P1794" s="14">
        <x:f>IF(G1794="sell",M1794,-M1794)</x:f>
      </x:c>
      <x:c r="Q1794" s="14">
        <x:f>VLOOKUP(N1794,'Currency Rates'!$A$3:$C$32,3,0)</x:f>
      </x:c>
      <x:c r="R1794" s="0">
        <x:f>IF(A1794="SPUS",0,IF(A1794="FWD",0,P1794/Q1794))</x:f>
      </x:c>
    </x:row>
    <x:row r="1795" spans="1:19" x14ac:dyDescent="0.3">
      <x:c r="A1795" s="0">
        <x:f>'Historical Trades'!A1795</x:f>
      </x:c>
      <x:c r="B1795" s="0">
        <x:f>'Historical Trades'!B1795</x:f>
      </x:c>
      <x:c r="C1795" s="23">
        <x:f>'Historical Trades'!C1795</x:f>
      </x:c>
      <x:c r="D1795" s="0">
        <x:f>'Historical Trades'!D1795</x:f>
      </x:c>
      <x:c r="E1795" s="23">
        <x:f>'Historical Trades'!E1795</x:f>
      </x:c>
      <x:c r="F1795" s="0">
        <x:f>'Historical Trades'!F1795</x:f>
      </x:c>
      <x:c r="G1795" s="0">
        <x:f>'Historical Trades'!G1795</x:f>
      </x:c>
      <x:c r="H1795" s="0">
        <x:f>'Historical Trades'!H1795</x:f>
      </x:c>
      <x:c r="I1795" s="0">
        <x:f>'Historical Trades'!I1795</x:f>
      </x:c>
      <x:c r="J1795" s="0">
        <x:f>'Historical Trades'!J1795</x:f>
      </x:c>
      <x:c r="K1795" s="0">
        <x:f>'Historical Trades'!K1795</x:f>
      </x:c>
      <x:c r="L1795" s="0">
        <x:f>'Historical Trades'!L1795</x:f>
      </x:c>
      <x:c r="M1795" s="0">
        <x:f>'Historical Trades'!M1795</x:f>
      </x:c>
      <x:c r="N1795" s="0">
        <x:f>CLEAN('Historical Trades'!O1795)</x:f>
      </x:c>
      <x:c r="P1795" s="14">
        <x:f>IF(G1795="sell",M1795,-M1795)</x:f>
      </x:c>
      <x:c r="Q1795" s="14">
        <x:f>VLOOKUP(N1795,'Currency Rates'!$A$3:$C$32,3,0)</x:f>
      </x:c>
      <x:c r="R1795" s="0">
        <x:f>IF(A1795="SPUS",0,IF(A1795="FWD",0,P1795/Q1795))</x:f>
      </x:c>
    </x:row>
    <x:row r="1796" spans="1:19" x14ac:dyDescent="0.3">
      <x:c r="A1796" s="0">
        <x:f>'Historical Trades'!A1796</x:f>
      </x:c>
      <x:c r="B1796" s="0">
        <x:f>'Historical Trades'!B1796</x:f>
      </x:c>
      <x:c r="C1796" s="23">
        <x:f>'Historical Trades'!C1796</x:f>
      </x:c>
      <x:c r="D1796" s="0">
        <x:f>'Historical Trades'!D1796</x:f>
      </x:c>
      <x:c r="E1796" s="23">
        <x:f>'Historical Trades'!E1796</x:f>
      </x:c>
      <x:c r="F1796" s="0">
        <x:f>'Historical Trades'!F1796</x:f>
      </x:c>
      <x:c r="G1796" s="0">
        <x:f>'Historical Trades'!G1796</x:f>
      </x:c>
      <x:c r="H1796" s="0">
        <x:f>'Historical Trades'!H1796</x:f>
      </x:c>
      <x:c r="I1796" s="0">
        <x:f>'Historical Trades'!I1796</x:f>
      </x:c>
      <x:c r="J1796" s="0">
        <x:f>'Historical Trades'!J1796</x:f>
      </x:c>
      <x:c r="K1796" s="0">
        <x:f>'Historical Trades'!K1796</x:f>
      </x:c>
      <x:c r="L1796" s="0">
        <x:f>'Historical Trades'!L1796</x:f>
      </x:c>
      <x:c r="M1796" s="0">
        <x:f>'Historical Trades'!M1796</x:f>
      </x:c>
      <x:c r="N1796" s="0">
        <x:f>CLEAN('Historical Trades'!O1796)</x:f>
      </x:c>
      <x:c r="P1796" s="14">
        <x:f>IF(G1796="sell",M1796,-M1796)</x:f>
      </x:c>
      <x:c r="Q1796" s="14">
        <x:f>VLOOKUP(N1796,'Currency Rates'!$A$3:$C$32,3,0)</x:f>
      </x:c>
      <x:c r="R1796" s="0">
        <x:f>IF(A1796="SPUS",0,IF(A1796="FWD",0,P1796/Q1796))</x:f>
      </x:c>
    </x:row>
    <x:row r="1797" spans="1:19" x14ac:dyDescent="0.3">
      <x:c r="A1797" s="0">
        <x:f>'Historical Trades'!A1797</x:f>
      </x:c>
      <x:c r="B1797" s="0">
        <x:f>'Historical Trades'!B1797</x:f>
      </x:c>
      <x:c r="C1797" s="23">
        <x:f>'Historical Trades'!C1797</x:f>
      </x:c>
      <x:c r="D1797" s="0">
        <x:f>'Historical Trades'!D1797</x:f>
      </x:c>
      <x:c r="E1797" s="23">
        <x:f>'Historical Trades'!E1797</x:f>
      </x:c>
      <x:c r="F1797" s="0">
        <x:f>'Historical Trades'!F1797</x:f>
      </x:c>
      <x:c r="G1797" s="0">
        <x:f>'Historical Trades'!G1797</x:f>
      </x:c>
      <x:c r="H1797" s="0">
        <x:f>'Historical Trades'!H1797</x:f>
      </x:c>
      <x:c r="I1797" s="0">
        <x:f>'Historical Trades'!I1797</x:f>
      </x:c>
      <x:c r="J1797" s="0">
        <x:f>'Historical Trades'!J1797</x:f>
      </x:c>
      <x:c r="K1797" s="0">
        <x:f>'Historical Trades'!K1797</x:f>
      </x:c>
      <x:c r="L1797" s="0">
        <x:f>'Historical Trades'!L1797</x:f>
      </x:c>
      <x:c r="M1797" s="0">
        <x:f>'Historical Trades'!M1797</x:f>
      </x:c>
      <x:c r="N1797" s="0">
        <x:f>CLEAN('Historical Trades'!O1797)</x:f>
      </x:c>
      <x:c r="P1797" s="14">
        <x:f>IF(G1797="sell",M1797,-M1797)</x:f>
      </x:c>
      <x:c r="Q1797" s="14">
        <x:f>VLOOKUP(N1797,'Currency Rates'!$A$3:$C$32,3,0)</x:f>
      </x:c>
      <x:c r="R1797" s="0">
        <x:f>IF(A1797="SPUS",0,IF(A1797="FWD",0,P1797/Q1797))</x:f>
      </x:c>
    </x:row>
    <x:row r="1798" spans="1:19" x14ac:dyDescent="0.3">
      <x:c r="A1798" s="0">
        <x:f>'Historical Trades'!A1798</x:f>
      </x:c>
      <x:c r="B1798" s="0">
        <x:f>'Historical Trades'!B1798</x:f>
      </x:c>
      <x:c r="C1798" s="23">
        <x:f>'Historical Trades'!C1798</x:f>
      </x:c>
      <x:c r="D1798" s="0">
        <x:f>'Historical Trades'!D1798</x:f>
      </x:c>
      <x:c r="E1798" s="23">
        <x:f>'Historical Trades'!E1798</x:f>
      </x:c>
      <x:c r="F1798" s="0">
        <x:f>'Historical Trades'!F1798</x:f>
      </x:c>
      <x:c r="G1798" s="0">
        <x:f>'Historical Trades'!G1798</x:f>
      </x:c>
      <x:c r="H1798" s="0">
        <x:f>'Historical Trades'!H1798</x:f>
      </x:c>
      <x:c r="I1798" s="0">
        <x:f>'Historical Trades'!I1798</x:f>
      </x:c>
      <x:c r="J1798" s="0">
        <x:f>'Historical Trades'!J1798</x:f>
      </x:c>
      <x:c r="K1798" s="0">
        <x:f>'Historical Trades'!K1798</x:f>
      </x:c>
      <x:c r="L1798" s="0">
        <x:f>'Historical Trades'!L1798</x:f>
      </x:c>
      <x:c r="M1798" s="0">
        <x:f>'Historical Trades'!M1798</x:f>
      </x:c>
      <x:c r="N1798" s="0">
        <x:f>CLEAN('Historical Trades'!O1798)</x:f>
      </x:c>
      <x:c r="P1798" s="14">
        <x:f>IF(G1798="sell",M1798,-M1798)</x:f>
      </x:c>
      <x:c r="Q1798" s="14">
        <x:f>VLOOKUP(N1798,'Currency Rates'!$A$3:$C$32,3,0)</x:f>
      </x:c>
      <x:c r="R1798" s="0">
        <x:f>IF(A1798="SPUS",0,IF(A1798="FWD",0,P1798/Q1798))</x:f>
      </x:c>
    </x:row>
    <x:row r="1799" spans="1:19" x14ac:dyDescent="0.3">
      <x:c r="A1799" s="0">
        <x:f>'Historical Trades'!A1799</x:f>
      </x:c>
      <x:c r="B1799" s="0">
        <x:f>'Historical Trades'!B1799</x:f>
      </x:c>
      <x:c r="C1799" s="23">
        <x:f>'Historical Trades'!C1799</x:f>
      </x:c>
      <x:c r="D1799" s="0">
        <x:f>'Historical Trades'!D1799</x:f>
      </x:c>
      <x:c r="E1799" s="23">
        <x:f>'Historical Trades'!E1799</x:f>
      </x:c>
      <x:c r="F1799" s="0">
        <x:f>'Historical Trades'!F1799</x:f>
      </x:c>
      <x:c r="G1799" s="0">
        <x:f>'Historical Trades'!G1799</x:f>
      </x:c>
      <x:c r="H1799" s="0">
        <x:f>'Historical Trades'!H1799</x:f>
      </x:c>
      <x:c r="I1799" s="0">
        <x:f>'Historical Trades'!I1799</x:f>
      </x:c>
      <x:c r="J1799" s="0">
        <x:f>'Historical Trades'!J1799</x:f>
      </x:c>
      <x:c r="K1799" s="0">
        <x:f>'Historical Trades'!K1799</x:f>
      </x:c>
      <x:c r="L1799" s="0">
        <x:f>'Historical Trades'!L1799</x:f>
      </x:c>
      <x:c r="M1799" s="0">
        <x:f>'Historical Trades'!M1799</x:f>
      </x:c>
      <x:c r="N1799" s="0">
        <x:f>CLEAN('Historical Trades'!O1799)</x:f>
      </x:c>
      <x:c r="P1799" s="14">
        <x:f>IF(G1799="sell",M1799,-M1799)</x:f>
      </x:c>
      <x:c r="Q1799" s="14">
        <x:f>VLOOKUP(N1799,'Currency Rates'!$A$3:$C$32,3,0)</x:f>
      </x:c>
      <x:c r="R1799" s="0">
        <x:f>IF(A1799="SPUS",0,IF(A1799="FWD",0,P1799/Q1799))</x:f>
      </x:c>
    </x:row>
    <x:row r="1800" spans="1:19" x14ac:dyDescent="0.3">
      <x:c r="A1800" s="0">
        <x:f>'Historical Trades'!A1800</x:f>
      </x:c>
      <x:c r="B1800" s="0">
        <x:f>'Historical Trades'!B1800</x:f>
      </x:c>
      <x:c r="C1800" s="23">
        <x:f>'Historical Trades'!C1800</x:f>
      </x:c>
      <x:c r="D1800" s="0">
        <x:f>'Historical Trades'!D1800</x:f>
      </x:c>
      <x:c r="E1800" s="23">
        <x:f>'Historical Trades'!E1800</x:f>
      </x:c>
      <x:c r="F1800" s="0">
        <x:f>'Historical Trades'!F1800</x:f>
      </x:c>
      <x:c r="G1800" s="0">
        <x:f>'Historical Trades'!G1800</x:f>
      </x:c>
      <x:c r="H1800" s="0">
        <x:f>'Historical Trades'!H1800</x:f>
      </x:c>
      <x:c r="I1800" s="0">
        <x:f>'Historical Trades'!I1800</x:f>
      </x:c>
      <x:c r="J1800" s="0">
        <x:f>'Historical Trades'!J1800</x:f>
      </x:c>
      <x:c r="K1800" s="0">
        <x:f>'Historical Trades'!K1800</x:f>
      </x:c>
      <x:c r="L1800" s="0">
        <x:f>'Historical Trades'!L1800</x:f>
      </x:c>
      <x:c r="M1800" s="0">
        <x:f>'Historical Trades'!M1800</x:f>
      </x:c>
      <x:c r="N1800" s="0">
        <x:f>CLEAN('Historical Trades'!O1800)</x:f>
      </x:c>
      <x:c r="P1800" s="14">
        <x:f>IF(G1800="sell",M1800,-M1800)</x:f>
      </x:c>
      <x:c r="Q1800" s="14">
        <x:f>VLOOKUP(N1800,'Currency Rates'!$A$3:$C$32,3,0)</x:f>
      </x:c>
      <x:c r="R1800" s="0">
        <x:f>IF(A1800="SPUS",0,IF(A1800="FWD",0,P1800/Q1800))</x:f>
      </x:c>
    </x:row>
    <x:row r="1801" spans="1:19" x14ac:dyDescent="0.3">
      <x:c r="A1801" s="0">
        <x:f>'Historical Trades'!A1801</x:f>
      </x:c>
      <x:c r="B1801" s="0">
        <x:f>'Historical Trades'!B1801</x:f>
      </x:c>
      <x:c r="C1801" s="23">
        <x:f>'Historical Trades'!C1801</x:f>
      </x:c>
      <x:c r="D1801" s="0">
        <x:f>'Historical Trades'!D1801</x:f>
      </x:c>
      <x:c r="E1801" s="23">
        <x:f>'Historical Trades'!E1801</x:f>
      </x:c>
      <x:c r="F1801" s="0">
        <x:f>'Historical Trades'!F1801</x:f>
      </x:c>
      <x:c r="G1801" s="0">
        <x:f>'Historical Trades'!G1801</x:f>
      </x:c>
      <x:c r="H1801" s="0">
        <x:f>'Historical Trades'!H1801</x:f>
      </x:c>
      <x:c r="I1801" s="0">
        <x:f>'Historical Trades'!I1801</x:f>
      </x:c>
      <x:c r="J1801" s="0">
        <x:f>'Historical Trades'!J1801</x:f>
      </x:c>
      <x:c r="K1801" s="0">
        <x:f>'Historical Trades'!K1801</x:f>
      </x:c>
      <x:c r="L1801" s="0">
        <x:f>'Historical Trades'!L1801</x:f>
      </x:c>
      <x:c r="M1801" s="0">
        <x:f>'Historical Trades'!M1801</x:f>
      </x:c>
      <x:c r="N1801" s="0">
        <x:f>CLEAN('Historical Trades'!O1801)</x:f>
      </x:c>
      <x:c r="P1801" s="14">
        <x:f>IF(G1801="sell",M1801,-M1801)</x:f>
      </x:c>
      <x:c r="Q1801" s="14">
        <x:f>VLOOKUP(N1801,'Currency Rates'!$A$3:$C$32,3,0)</x:f>
      </x:c>
      <x:c r="R1801" s="0">
        <x:f>IF(A1801="SPUS",0,IF(A1801="FWD",0,P1801/Q1801))</x:f>
      </x:c>
    </x:row>
    <x:row r="1802" spans="1:19" x14ac:dyDescent="0.3">
      <x:c r="A1802" s="0">
        <x:f>'Historical Trades'!A1802</x:f>
      </x:c>
      <x:c r="B1802" s="0">
        <x:f>'Historical Trades'!B1802</x:f>
      </x:c>
      <x:c r="C1802" s="23">
        <x:f>'Historical Trades'!C1802</x:f>
      </x:c>
      <x:c r="D1802" s="0">
        <x:f>'Historical Trades'!D1802</x:f>
      </x:c>
      <x:c r="E1802" s="23">
        <x:f>'Historical Trades'!E1802</x:f>
      </x:c>
      <x:c r="F1802" s="0">
        <x:f>'Historical Trades'!F1802</x:f>
      </x:c>
      <x:c r="G1802" s="0">
        <x:f>'Historical Trades'!G1802</x:f>
      </x:c>
      <x:c r="H1802" s="0">
        <x:f>'Historical Trades'!H1802</x:f>
      </x:c>
      <x:c r="I1802" s="0">
        <x:f>'Historical Trades'!I1802</x:f>
      </x:c>
      <x:c r="J1802" s="0">
        <x:f>'Historical Trades'!J1802</x:f>
      </x:c>
      <x:c r="K1802" s="0">
        <x:f>'Historical Trades'!K1802</x:f>
      </x:c>
      <x:c r="L1802" s="0">
        <x:f>'Historical Trades'!L1802</x:f>
      </x:c>
      <x:c r="M1802" s="0">
        <x:f>'Historical Trades'!M1802</x:f>
      </x:c>
      <x:c r="N1802" s="0">
        <x:f>CLEAN('Historical Trades'!O1802)</x:f>
      </x:c>
      <x:c r="P1802" s="14">
        <x:f>IF(G1802="sell",M1802,-M1802)</x:f>
      </x:c>
      <x:c r="Q1802" s="14">
        <x:f>VLOOKUP(N1802,'Currency Rates'!$A$3:$C$32,3,0)</x:f>
      </x:c>
      <x:c r="R1802" s="0">
        <x:f>IF(A1802="SPUS",0,IF(A1802="FWD",0,P1802/Q1802))</x:f>
      </x:c>
    </x:row>
    <x:row r="1803" spans="1:19" x14ac:dyDescent="0.3">
      <x:c r="A1803" s="0">
        <x:f>'Historical Trades'!A1803</x:f>
      </x:c>
      <x:c r="B1803" s="0">
        <x:f>'Historical Trades'!B1803</x:f>
      </x:c>
      <x:c r="C1803" s="23">
        <x:f>'Historical Trades'!C1803</x:f>
      </x:c>
      <x:c r="D1803" s="0">
        <x:f>'Historical Trades'!D1803</x:f>
      </x:c>
      <x:c r="E1803" s="23">
        <x:f>'Historical Trades'!E1803</x:f>
      </x:c>
      <x:c r="F1803" s="0">
        <x:f>'Historical Trades'!F1803</x:f>
      </x:c>
      <x:c r="G1803" s="0">
        <x:f>'Historical Trades'!G1803</x:f>
      </x:c>
      <x:c r="H1803" s="0">
        <x:f>'Historical Trades'!H1803</x:f>
      </x:c>
      <x:c r="I1803" s="0">
        <x:f>'Historical Trades'!I1803</x:f>
      </x:c>
      <x:c r="J1803" s="0">
        <x:f>'Historical Trades'!J1803</x:f>
      </x:c>
      <x:c r="K1803" s="0">
        <x:f>'Historical Trades'!K1803</x:f>
      </x:c>
      <x:c r="L1803" s="0">
        <x:f>'Historical Trades'!L1803</x:f>
      </x:c>
      <x:c r="M1803" s="0">
        <x:f>'Historical Trades'!M1803</x:f>
      </x:c>
      <x:c r="N1803" s="0">
        <x:f>CLEAN('Historical Trades'!O1803)</x:f>
      </x:c>
      <x:c r="P1803" s="14">
        <x:f>IF(G1803="sell",M1803,-M1803)</x:f>
      </x:c>
      <x:c r="Q1803" s="14">
        <x:f>VLOOKUP(N1803,'Currency Rates'!$A$3:$C$32,3,0)</x:f>
      </x:c>
      <x:c r="R1803" s="0">
        <x:f>IF(A1803="SPUS",0,IF(A1803="FWD",0,P1803/Q1803))</x:f>
      </x:c>
    </x:row>
    <x:row r="1804" spans="1:19" x14ac:dyDescent="0.3">
      <x:c r="A1804" s="0">
        <x:f>'Historical Trades'!A1804</x:f>
      </x:c>
      <x:c r="B1804" s="0">
        <x:f>'Historical Trades'!B1804</x:f>
      </x:c>
      <x:c r="C1804" s="23">
        <x:f>'Historical Trades'!C1804</x:f>
      </x:c>
      <x:c r="D1804" s="0">
        <x:f>'Historical Trades'!D1804</x:f>
      </x:c>
      <x:c r="E1804" s="23">
        <x:f>'Historical Trades'!E1804</x:f>
      </x:c>
      <x:c r="F1804" s="0">
        <x:f>'Historical Trades'!F1804</x:f>
      </x:c>
      <x:c r="G1804" s="0">
        <x:f>'Historical Trades'!G1804</x:f>
      </x:c>
      <x:c r="H1804" s="0">
        <x:f>'Historical Trades'!H1804</x:f>
      </x:c>
      <x:c r="I1804" s="0">
        <x:f>'Historical Trades'!I1804</x:f>
      </x:c>
      <x:c r="J1804" s="0">
        <x:f>'Historical Trades'!J1804</x:f>
      </x:c>
      <x:c r="K1804" s="0">
        <x:f>'Historical Trades'!K1804</x:f>
      </x:c>
      <x:c r="L1804" s="0">
        <x:f>'Historical Trades'!L1804</x:f>
      </x:c>
      <x:c r="M1804" s="0">
        <x:f>'Historical Trades'!M1804</x:f>
      </x:c>
      <x:c r="N1804" s="0">
        <x:f>CLEAN('Historical Trades'!O1804)</x:f>
      </x:c>
      <x:c r="P1804" s="14">
        <x:f>IF(G1804="sell",M1804,-M1804)</x:f>
      </x:c>
      <x:c r="Q1804" s="14">
        <x:f>VLOOKUP(N1804,'Currency Rates'!$A$3:$C$32,3,0)</x:f>
      </x:c>
      <x:c r="R1804" s="0">
        <x:f>IF(A1804="SPUS",0,IF(A1804="FWD",0,P1804/Q1804))</x:f>
      </x:c>
    </x:row>
    <x:row r="1805" spans="1:19" x14ac:dyDescent="0.3">
      <x:c r="A1805" s="0">
        <x:f>'Historical Trades'!A1805</x:f>
      </x:c>
      <x:c r="B1805" s="0">
        <x:f>'Historical Trades'!B1805</x:f>
      </x:c>
      <x:c r="C1805" s="23">
        <x:f>'Historical Trades'!C1805</x:f>
      </x:c>
      <x:c r="D1805" s="0">
        <x:f>'Historical Trades'!D1805</x:f>
      </x:c>
      <x:c r="E1805" s="23">
        <x:f>'Historical Trades'!E1805</x:f>
      </x:c>
      <x:c r="F1805" s="0">
        <x:f>'Historical Trades'!F1805</x:f>
      </x:c>
      <x:c r="G1805" s="0">
        <x:f>'Historical Trades'!G1805</x:f>
      </x:c>
      <x:c r="H1805" s="0">
        <x:f>'Historical Trades'!H1805</x:f>
      </x:c>
      <x:c r="I1805" s="0">
        <x:f>'Historical Trades'!I1805</x:f>
      </x:c>
      <x:c r="J1805" s="0">
        <x:f>'Historical Trades'!J1805</x:f>
      </x:c>
      <x:c r="K1805" s="0">
        <x:f>'Historical Trades'!K1805</x:f>
      </x:c>
      <x:c r="L1805" s="0">
        <x:f>'Historical Trades'!L1805</x:f>
      </x:c>
      <x:c r="M1805" s="0">
        <x:f>'Historical Trades'!M1805</x:f>
      </x:c>
      <x:c r="N1805" s="0">
        <x:f>CLEAN('Historical Trades'!O1805)</x:f>
      </x:c>
      <x:c r="P1805" s="14">
        <x:f>IF(G1805="sell",M1805,-M1805)</x:f>
      </x:c>
      <x:c r="Q1805" s="14">
        <x:f>VLOOKUP(N1805,'Currency Rates'!$A$3:$C$32,3,0)</x:f>
      </x:c>
      <x:c r="R1805" s="0">
        <x:f>IF(A1805="SPUS",0,IF(A1805="FWD",0,P1805/Q1805))</x:f>
      </x:c>
    </x:row>
    <x:row r="1806" spans="1:19" x14ac:dyDescent="0.3">
      <x:c r="A1806" s="0">
        <x:f>'Historical Trades'!A1806</x:f>
      </x:c>
      <x:c r="B1806" s="0">
        <x:f>'Historical Trades'!B1806</x:f>
      </x:c>
      <x:c r="C1806" s="23">
        <x:f>'Historical Trades'!C1806</x:f>
      </x:c>
      <x:c r="D1806" s="0">
        <x:f>'Historical Trades'!D1806</x:f>
      </x:c>
      <x:c r="E1806" s="23">
        <x:f>'Historical Trades'!E1806</x:f>
      </x:c>
      <x:c r="F1806" s="0">
        <x:f>'Historical Trades'!F1806</x:f>
      </x:c>
      <x:c r="G1806" s="0">
        <x:f>'Historical Trades'!G1806</x:f>
      </x:c>
      <x:c r="H1806" s="0">
        <x:f>'Historical Trades'!H1806</x:f>
      </x:c>
      <x:c r="I1806" s="0">
        <x:f>'Historical Trades'!I1806</x:f>
      </x:c>
      <x:c r="J1806" s="0">
        <x:f>'Historical Trades'!J1806</x:f>
      </x:c>
      <x:c r="K1806" s="0">
        <x:f>'Historical Trades'!K1806</x:f>
      </x:c>
      <x:c r="L1806" s="0">
        <x:f>'Historical Trades'!L1806</x:f>
      </x:c>
      <x:c r="M1806" s="0">
        <x:f>'Historical Trades'!M1806</x:f>
      </x:c>
      <x:c r="N1806" s="0">
        <x:f>CLEAN('Historical Trades'!O1806)</x:f>
      </x:c>
      <x:c r="P1806" s="14">
        <x:f>IF(G1806="sell",M1806,-M1806)</x:f>
      </x:c>
      <x:c r="Q1806" s="14">
        <x:f>VLOOKUP(N1806,'Currency Rates'!$A$3:$C$32,3,0)</x:f>
      </x:c>
      <x:c r="R1806" s="0">
        <x:f>IF(A1806="SPUS",0,IF(A1806="FWD",0,P1806/Q1806))</x:f>
      </x:c>
    </x:row>
    <x:row r="1807" spans="1:19" x14ac:dyDescent="0.3">
      <x:c r="A1807" s="0">
        <x:f>'Historical Trades'!A1807</x:f>
      </x:c>
      <x:c r="B1807" s="0">
        <x:f>'Historical Trades'!B1807</x:f>
      </x:c>
      <x:c r="C1807" s="23">
        <x:f>'Historical Trades'!C1807</x:f>
      </x:c>
      <x:c r="D1807" s="0">
        <x:f>'Historical Trades'!D1807</x:f>
      </x:c>
      <x:c r="E1807" s="23">
        <x:f>'Historical Trades'!E1807</x:f>
      </x:c>
      <x:c r="F1807" s="0">
        <x:f>'Historical Trades'!F1807</x:f>
      </x:c>
      <x:c r="G1807" s="0">
        <x:f>'Historical Trades'!G1807</x:f>
      </x:c>
      <x:c r="H1807" s="0">
        <x:f>'Historical Trades'!H1807</x:f>
      </x:c>
      <x:c r="I1807" s="0">
        <x:f>'Historical Trades'!I1807</x:f>
      </x:c>
      <x:c r="J1807" s="0">
        <x:f>'Historical Trades'!J1807</x:f>
      </x:c>
      <x:c r="K1807" s="0">
        <x:f>'Historical Trades'!K1807</x:f>
      </x:c>
      <x:c r="L1807" s="0">
        <x:f>'Historical Trades'!L1807</x:f>
      </x:c>
      <x:c r="M1807" s="0">
        <x:f>'Historical Trades'!M1807</x:f>
      </x:c>
      <x:c r="N1807" s="0">
        <x:f>CLEAN('Historical Trades'!O1807)</x:f>
      </x:c>
      <x:c r="P1807" s="14">
        <x:f>IF(G1807="sell",M1807,-M1807)</x:f>
      </x:c>
      <x:c r="Q1807" s="14">
        <x:f>VLOOKUP(N1807,'Currency Rates'!$A$3:$C$32,3,0)</x:f>
      </x:c>
      <x:c r="R1807" s="0">
        <x:f>IF(A1807="SPUS",0,IF(A1807="FWD",0,P1807/Q1807))</x:f>
      </x:c>
    </x:row>
    <x:row r="1808" spans="1:19" x14ac:dyDescent="0.3">
      <x:c r="A1808" s="0">
        <x:f>'Historical Trades'!A1808</x:f>
      </x:c>
      <x:c r="B1808" s="0">
        <x:f>'Historical Trades'!B1808</x:f>
      </x:c>
      <x:c r="C1808" s="23">
        <x:f>'Historical Trades'!C1808</x:f>
      </x:c>
      <x:c r="D1808" s="0">
        <x:f>'Historical Trades'!D1808</x:f>
      </x:c>
      <x:c r="E1808" s="23">
        <x:f>'Historical Trades'!E1808</x:f>
      </x:c>
      <x:c r="F1808" s="0">
        <x:f>'Historical Trades'!F1808</x:f>
      </x:c>
      <x:c r="G1808" s="0">
        <x:f>'Historical Trades'!G1808</x:f>
      </x:c>
      <x:c r="H1808" s="0">
        <x:f>'Historical Trades'!H1808</x:f>
      </x:c>
      <x:c r="I1808" s="0">
        <x:f>'Historical Trades'!I1808</x:f>
      </x:c>
      <x:c r="J1808" s="0">
        <x:f>'Historical Trades'!J1808</x:f>
      </x:c>
      <x:c r="K1808" s="0">
        <x:f>'Historical Trades'!K1808</x:f>
      </x:c>
      <x:c r="L1808" s="0">
        <x:f>'Historical Trades'!L1808</x:f>
      </x:c>
      <x:c r="M1808" s="0">
        <x:f>'Historical Trades'!M1808</x:f>
      </x:c>
      <x:c r="N1808" s="0">
        <x:f>CLEAN('Historical Trades'!O1808)</x:f>
      </x:c>
      <x:c r="P1808" s="14">
        <x:f>IF(G1808="sell",M1808,-M1808)</x:f>
      </x:c>
      <x:c r="Q1808" s="14">
        <x:f>VLOOKUP(N1808,'Currency Rates'!$A$3:$C$32,3,0)</x:f>
      </x:c>
      <x:c r="R1808" s="0">
        <x:f>IF(A1808="SPUS",0,IF(A1808="FWD",0,P1808/Q1808))</x:f>
      </x:c>
    </x:row>
    <x:row r="1809" spans="1:19" x14ac:dyDescent="0.3">
      <x:c r="A1809" s="0">
        <x:f>'Historical Trades'!A1809</x:f>
      </x:c>
      <x:c r="B1809" s="0">
        <x:f>'Historical Trades'!B1809</x:f>
      </x:c>
      <x:c r="C1809" s="23">
        <x:f>'Historical Trades'!C1809</x:f>
      </x:c>
      <x:c r="D1809" s="0">
        <x:f>'Historical Trades'!D1809</x:f>
      </x:c>
      <x:c r="E1809" s="23">
        <x:f>'Historical Trades'!E1809</x:f>
      </x:c>
      <x:c r="F1809" s="0">
        <x:f>'Historical Trades'!F1809</x:f>
      </x:c>
      <x:c r="G1809" s="0">
        <x:f>'Historical Trades'!G1809</x:f>
      </x:c>
      <x:c r="H1809" s="0">
        <x:f>'Historical Trades'!H1809</x:f>
      </x:c>
      <x:c r="I1809" s="0">
        <x:f>'Historical Trades'!I1809</x:f>
      </x:c>
      <x:c r="J1809" s="0">
        <x:f>'Historical Trades'!J1809</x:f>
      </x:c>
      <x:c r="K1809" s="0">
        <x:f>'Historical Trades'!K1809</x:f>
      </x:c>
      <x:c r="L1809" s="0">
        <x:f>'Historical Trades'!L1809</x:f>
      </x:c>
      <x:c r="M1809" s="0">
        <x:f>'Historical Trades'!M1809</x:f>
      </x:c>
      <x:c r="N1809" s="0">
        <x:f>CLEAN('Historical Trades'!O1809)</x:f>
      </x:c>
      <x:c r="P1809" s="14">
        <x:f>IF(G1809="sell",M1809,-M1809)</x:f>
      </x:c>
      <x:c r="Q1809" s="14">
        <x:f>VLOOKUP(N1809,'Currency Rates'!$A$3:$C$32,3,0)</x:f>
      </x:c>
      <x:c r="R1809" s="0">
        <x:f>IF(A1809="SPUS",0,IF(A1809="FWD",0,P1809/Q1809))</x:f>
      </x:c>
    </x:row>
    <x:row r="1810" spans="1:19" x14ac:dyDescent="0.3">
      <x:c r="A1810" s="0">
        <x:f>'Historical Trades'!A1810</x:f>
      </x:c>
      <x:c r="B1810" s="0">
        <x:f>'Historical Trades'!B1810</x:f>
      </x:c>
      <x:c r="C1810" s="23">
        <x:f>'Historical Trades'!C1810</x:f>
      </x:c>
      <x:c r="D1810" s="0">
        <x:f>'Historical Trades'!D1810</x:f>
      </x:c>
      <x:c r="E1810" s="23">
        <x:f>'Historical Trades'!E1810</x:f>
      </x:c>
      <x:c r="F1810" s="0">
        <x:f>'Historical Trades'!F1810</x:f>
      </x:c>
      <x:c r="G1810" s="0">
        <x:f>'Historical Trades'!G1810</x:f>
      </x:c>
      <x:c r="H1810" s="0">
        <x:f>'Historical Trades'!H1810</x:f>
      </x:c>
      <x:c r="I1810" s="0">
        <x:f>'Historical Trades'!I1810</x:f>
      </x:c>
      <x:c r="J1810" s="0">
        <x:f>'Historical Trades'!J1810</x:f>
      </x:c>
      <x:c r="K1810" s="0">
        <x:f>'Historical Trades'!K1810</x:f>
      </x:c>
      <x:c r="L1810" s="0">
        <x:f>'Historical Trades'!L1810</x:f>
      </x:c>
      <x:c r="M1810" s="0">
        <x:f>'Historical Trades'!M1810</x:f>
      </x:c>
      <x:c r="N1810" s="0">
        <x:f>CLEAN('Historical Trades'!O1810)</x:f>
      </x:c>
      <x:c r="P1810" s="14">
        <x:f>IF(G1810="sell",M1810,-M1810)</x:f>
      </x:c>
      <x:c r="Q1810" s="14">
        <x:f>VLOOKUP(N1810,'Currency Rates'!$A$3:$C$32,3,0)</x:f>
      </x:c>
      <x:c r="R1810" s="0">
        <x:f>IF(A1810="SPUS",0,IF(A1810="FWD",0,P1810/Q1810))</x:f>
      </x:c>
    </x:row>
    <x:row r="1811" spans="1:19" x14ac:dyDescent="0.3">
      <x:c r="A1811" s="0">
        <x:f>'Historical Trades'!A1811</x:f>
      </x:c>
      <x:c r="B1811" s="0">
        <x:f>'Historical Trades'!B1811</x:f>
      </x:c>
      <x:c r="C1811" s="23">
        <x:f>'Historical Trades'!C1811</x:f>
      </x:c>
      <x:c r="D1811" s="0">
        <x:f>'Historical Trades'!D1811</x:f>
      </x:c>
      <x:c r="E1811" s="23">
        <x:f>'Historical Trades'!E1811</x:f>
      </x:c>
      <x:c r="F1811" s="0">
        <x:f>'Historical Trades'!F1811</x:f>
      </x:c>
      <x:c r="G1811" s="0">
        <x:f>'Historical Trades'!G1811</x:f>
      </x:c>
      <x:c r="H1811" s="0">
        <x:f>'Historical Trades'!H1811</x:f>
      </x:c>
      <x:c r="I1811" s="0">
        <x:f>'Historical Trades'!I1811</x:f>
      </x:c>
      <x:c r="J1811" s="0">
        <x:f>'Historical Trades'!J1811</x:f>
      </x:c>
      <x:c r="K1811" s="0">
        <x:f>'Historical Trades'!K1811</x:f>
      </x:c>
      <x:c r="L1811" s="0">
        <x:f>'Historical Trades'!L1811</x:f>
      </x:c>
      <x:c r="M1811" s="0">
        <x:f>'Historical Trades'!M1811</x:f>
      </x:c>
      <x:c r="N1811" s="0">
        <x:f>CLEAN('Historical Trades'!O1811)</x:f>
      </x:c>
      <x:c r="P1811" s="14">
        <x:f>IF(G1811="sell",M1811,-M1811)</x:f>
      </x:c>
      <x:c r="Q1811" s="14">
        <x:f>VLOOKUP(N1811,'Currency Rates'!$A$3:$C$32,3,0)</x:f>
      </x:c>
      <x:c r="R1811" s="0">
        <x:f>IF(A1811="SPUS",0,IF(A1811="FWD",0,P1811/Q1811))</x:f>
      </x:c>
    </x:row>
    <x:row r="1812" spans="1:19" x14ac:dyDescent="0.3">
      <x:c r="A1812" s="0">
        <x:f>'Historical Trades'!A1812</x:f>
      </x:c>
      <x:c r="B1812" s="0">
        <x:f>'Historical Trades'!B1812</x:f>
      </x:c>
      <x:c r="C1812" s="23">
        <x:f>'Historical Trades'!C1812</x:f>
      </x:c>
      <x:c r="D1812" s="0">
        <x:f>'Historical Trades'!D1812</x:f>
      </x:c>
      <x:c r="E1812" s="23">
        <x:f>'Historical Trades'!E1812</x:f>
      </x:c>
      <x:c r="F1812" s="0">
        <x:f>'Historical Trades'!F1812</x:f>
      </x:c>
      <x:c r="G1812" s="0">
        <x:f>'Historical Trades'!G1812</x:f>
      </x:c>
      <x:c r="H1812" s="0">
        <x:f>'Historical Trades'!H1812</x:f>
      </x:c>
      <x:c r="I1812" s="0">
        <x:f>'Historical Trades'!I1812</x:f>
      </x:c>
      <x:c r="J1812" s="0">
        <x:f>'Historical Trades'!J1812</x:f>
      </x:c>
      <x:c r="K1812" s="0">
        <x:f>'Historical Trades'!K1812</x:f>
      </x:c>
      <x:c r="L1812" s="0">
        <x:f>'Historical Trades'!L1812</x:f>
      </x:c>
      <x:c r="M1812" s="0">
        <x:f>'Historical Trades'!M1812</x:f>
      </x:c>
      <x:c r="N1812" s="0">
        <x:f>CLEAN('Historical Trades'!O1812)</x:f>
      </x:c>
      <x:c r="P1812" s="14">
        <x:f>IF(G1812="sell",M1812,-M1812)</x:f>
      </x:c>
      <x:c r="Q1812" s="14">
        <x:f>VLOOKUP(N1812,'Currency Rates'!$A$3:$C$32,3,0)</x:f>
      </x:c>
      <x:c r="R1812" s="0">
        <x:f>IF(A1812="SPUS",0,IF(A1812="FWD",0,P1812/Q1812))</x:f>
      </x:c>
    </x:row>
    <x:row r="1813" spans="1:19" x14ac:dyDescent="0.3">
      <x:c r="A1813" s="0">
        <x:f>'Historical Trades'!A1813</x:f>
      </x:c>
      <x:c r="B1813" s="0">
        <x:f>'Historical Trades'!B1813</x:f>
      </x:c>
      <x:c r="C1813" s="23">
        <x:f>'Historical Trades'!C1813</x:f>
      </x:c>
      <x:c r="D1813" s="0">
        <x:f>'Historical Trades'!D1813</x:f>
      </x:c>
      <x:c r="E1813" s="23">
        <x:f>'Historical Trades'!E1813</x:f>
      </x:c>
      <x:c r="F1813" s="0">
        <x:f>'Historical Trades'!F1813</x:f>
      </x:c>
      <x:c r="G1813" s="0">
        <x:f>'Historical Trades'!G1813</x:f>
      </x:c>
      <x:c r="H1813" s="0">
        <x:f>'Historical Trades'!H1813</x:f>
      </x:c>
      <x:c r="I1813" s="0">
        <x:f>'Historical Trades'!I1813</x:f>
      </x:c>
      <x:c r="J1813" s="0">
        <x:f>'Historical Trades'!J1813</x:f>
      </x:c>
      <x:c r="K1813" s="0">
        <x:f>'Historical Trades'!K1813</x:f>
      </x:c>
      <x:c r="L1813" s="0">
        <x:f>'Historical Trades'!L1813</x:f>
      </x:c>
      <x:c r="M1813" s="0">
        <x:f>'Historical Trades'!M1813</x:f>
      </x:c>
      <x:c r="N1813" s="0">
        <x:f>CLEAN('Historical Trades'!O1813)</x:f>
      </x:c>
      <x:c r="P1813" s="14">
        <x:f>IF(G1813="sell",M1813,-M1813)</x:f>
      </x:c>
      <x:c r="Q1813" s="14">
        <x:f>VLOOKUP(N1813,'Currency Rates'!$A$3:$C$32,3,0)</x:f>
      </x:c>
      <x:c r="R1813" s="0">
        <x:f>IF(A1813="SPUS",0,IF(A1813="FWD",0,P1813/Q1813))</x:f>
      </x:c>
    </x:row>
    <x:row r="1814" spans="1:19" x14ac:dyDescent="0.3">
      <x:c r="A1814" s="0">
        <x:f>'Historical Trades'!A1814</x:f>
      </x:c>
      <x:c r="B1814" s="0">
        <x:f>'Historical Trades'!B1814</x:f>
      </x:c>
      <x:c r="C1814" s="23">
        <x:f>'Historical Trades'!C1814</x:f>
      </x:c>
      <x:c r="D1814" s="0">
        <x:f>'Historical Trades'!D1814</x:f>
      </x:c>
      <x:c r="E1814" s="23">
        <x:f>'Historical Trades'!E1814</x:f>
      </x:c>
      <x:c r="F1814" s="0">
        <x:f>'Historical Trades'!F1814</x:f>
      </x:c>
      <x:c r="G1814" s="0">
        <x:f>'Historical Trades'!G1814</x:f>
      </x:c>
      <x:c r="H1814" s="0">
        <x:f>'Historical Trades'!H1814</x:f>
      </x:c>
      <x:c r="I1814" s="0">
        <x:f>'Historical Trades'!I1814</x:f>
      </x:c>
      <x:c r="J1814" s="0">
        <x:f>'Historical Trades'!J1814</x:f>
      </x:c>
      <x:c r="K1814" s="0">
        <x:f>'Historical Trades'!K1814</x:f>
      </x:c>
      <x:c r="L1814" s="0">
        <x:f>'Historical Trades'!L1814</x:f>
      </x:c>
      <x:c r="M1814" s="0">
        <x:f>'Historical Trades'!M1814</x:f>
      </x:c>
      <x:c r="N1814" s="0">
        <x:f>CLEAN('Historical Trades'!O1814)</x:f>
      </x:c>
      <x:c r="P1814" s="14">
        <x:f>IF(G1814="sell",M1814,-M1814)</x:f>
      </x:c>
      <x:c r="Q1814" s="14">
        <x:f>VLOOKUP(N1814,'Currency Rates'!$A$3:$C$32,3,0)</x:f>
      </x:c>
      <x:c r="R1814" s="0">
        <x:f>IF(A1814="SPUS",0,IF(A1814="FWD",0,P1814/Q1814))</x:f>
      </x:c>
    </x:row>
    <x:row r="1815" spans="1:19" x14ac:dyDescent="0.3">
      <x:c r="A1815" s="0">
        <x:f>'Historical Trades'!A1815</x:f>
      </x:c>
      <x:c r="B1815" s="0">
        <x:f>'Historical Trades'!B1815</x:f>
      </x:c>
      <x:c r="C1815" s="23">
        <x:f>'Historical Trades'!C1815</x:f>
      </x:c>
      <x:c r="D1815" s="0">
        <x:f>'Historical Trades'!D1815</x:f>
      </x:c>
      <x:c r="E1815" s="23">
        <x:f>'Historical Trades'!E1815</x:f>
      </x:c>
      <x:c r="F1815" s="0">
        <x:f>'Historical Trades'!F1815</x:f>
      </x:c>
      <x:c r="G1815" s="0">
        <x:f>'Historical Trades'!G1815</x:f>
      </x:c>
      <x:c r="H1815" s="0">
        <x:f>'Historical Trades'!H1815</x:f>
      </x:c>
      <x:c r="I1815" s="0">
        <x:f>'Historical Trades'!I1815</x:f>
      </x:c>
      <x:c r="J1815" s="0">
        <x:f>'Historical Trades'!J1815</x:f>
      </x:c>
      <x:c r="K1815" s="0">
        <x:f>'Historical Trades'!K1815</x:f>
      </x:c>
      <x:c r="L1815" s="0">
        <x:f>'Historical Trades'!L1815</x:f>
      </x:c>
      <x:c r="M1815" s="0">
        <x:f>'Historical Trades'!M1815</x:f>
      </x:c>
      <x:c r="N1815" s="0">
        <x:f>CLEAN('Historical Trades'!O1815)</x:f>
      </x:c>
      <x:c r="P1815" s="14">
        <x:f>IF(G1815="sell",M1815,-M1815)</x:f>
      </x:c>
      <x:c r="Q1815" s="14">
        <x:f>VLOOKUP(N1815,'Currency Rates'!$A$3:$C$32,3,0)</x:f>
      </x:c>
      <x:c r="R1815" s="0">
        <x:f>IF(A1815="SPUS",0,IF(A1815="FWD",0,P1815/Q1815))</x:f>
      </x:c>
    </x:row>
    <x:row r="1816" spans="1:19" x14ac:dyDescent="0.3">
      <x:c r="A1816" s="0">
        <x:f>'Historical Trades'!A1816</x:f>
      </x:c>
      <x:c r="B1816" s="0">
        <x:f>'Historical Trades'!B1816</x:f>
      </x:c>
      <x:c r="C1816" s="23">
        <x:f>'Historical Trades'!C1816</x:f>
      </x:c>
      <x:c r="D1816" s="0">
        <x:f>'Historical Trades'!D1816</x:f>
      </x:c>
      <x:c r="E1816" s="23">
        <x:f>'Historical Trades'!E1816</x:f>
      </x:c>
      <x:c r="F1816" s="0">
        <x:f>'Historical Trades'!F1816</x:f>
      </x:c>
      <x:c r="G1816" s="0">
        <x:f>'Historical Trades'!G1816</x:f>
      </x:c>
      <x:c r="H1816" s="0">
        <x:f>'Historical Trades'!H1816</x:f>
      </x:c>
      <x:c r="I1816" s="0">
        <x:f>'Historical Trades'!I1816</x:f>
      </x:c>
      <x:c r="J1816" s="0">
        <x:f>'Historical Trades'!J1816</x:f>
      </x:c>
      <x:c r="K1816" s="0">
        <x:f>'Historical Trades'!K1816</x:f>
      </x:c>
      <x:c r="L1816" s="0">
        <x:f>'Historical Trades'!L1816</x:f>
      </x:c>
      <x:c r="M1816" s="0">
        <x:f>'Historical Trades'!M1816</x:f>
      </x:c>
      <x:c r="N1816" s="0">
        <x:f>CLEAN('Historical Trades'!O1816)</x:f>
      </x:c>
      <x:c r="P1816" s="14">
        <x:f>IF(G1816="sell",M1816,-M1816)</x:f>
      </x:c>
      <x:c r="Q1816" s="14">
        <x:f>VLOOKUP(N1816,'Currency Rates'!$A$3:$C$32,3,0)</x:f>
      </x:c>
      <x:c r="R1816" s="0">
        <x:f>IF(A1816="SPUS",0,IF(A1816="FWD",0,P1816/Q1816))</x:f>
      </x:c>
    </x:row>
    <x:row r="1817" spans="1:19" x14ac:dyDescent="0.3">
      <x:c r="A1817" s="0">
        <x:f>'Historical Trades'!A1817</x:f>
      </x:c>
      <x:c r="B1817" s="0">
        <x:f>'Historical Trades'!B1817</x:f>
      </x:c>
      <x:c r="C1817" s="23">
        <x:f>'Historical Trades'!C1817</x:f>
      </x:c>
      <x:c r="D1817" s="0">
        <x:f>'Historical Trades'!D1817</x:f>
      </x:c>
      <x:c r="E1817" s="23">
        <x:f>'Historical Trades'!E1817</x:f>
      </x:c>
      <x:c r="F1817" s="0">
        <x:f>'Historical Trades'!F1817</x:f>
      </x:c>
      <x:c r="G1817" s="0">
        <x:f>'Historical Trades'!G1817</x:f>
      </x:c>
      <x:c r="H1817" s="0">
        <x:f>'Historical Trades'!H1817</x:f>
      </x:c>
      <x:c r="I1817" s="0">
        <x:f>'Historical Trades'!I1817</x:f>
      </x:c>
      <x:c r="J1817" s="0">
        <x:f>'Historical Trades'!J1817</x:f>
      </x:c>
      <x:c r="K1817" s="0">
        <x:f>'Historical Trades'!K1817</x:f>
      </x:c>
      <x:c r="L1817" s="0">
        <x:f>'Historical Trades'!L1817</x:f>
      </x:c>
      <x:c r="M1817" s="0">
        <x:f>'Historical Trades'!M1817</x:f>
      </x:c>
      <x:c r="N1817" s="0">
        <x:f>CLEAN('Historical Trades'!O1817)</x:f>
      </x:c>
      <x:c r="P1817" s="14">
        <x:f>IF(G1817="sell",M1817,-M1817)</x:f>
      </x:c>
      <x:c r="Q1817" s="14">
        <x:f>VLOOKUP(N1817,'Currency Rates'!$A$3:$C$32,3,0)</x:f>
      </x:c>
      <x:c r="R1817" s="0">
        <x:f>IF(A1817="SPUS",0,IF(A1817="FWD",0,P1817/Q1817))</x:f>
      </x:c>
    </x:row>
    <x:row r="1818" spans="1:19" x14ac:dyDescent="0.3">
      <x:c r="A1818" s="0">
        <x:f>'Historical Trades'!A1818</x:f>
      </x:c>
      <x:c r="B1818" s="0">
        <x:f>'Historical Trades'!B1818</x:f>
      </x:c>
      <x:c r="C1818" s="23">
        <x:f>'Historical Trades'!C1818</x:f>
      </x:c>
      <x:c r="D1818" s="0">
        <x:f>'Historical Trades'!D1818</x:f>
      </x:c>
      <x:c r="E1818" s="23">
        <x:f>'Historical Trades'!E1818</x:f>
      </x:c>
      <x:c r="F1818" s="0">
        <x:f>'Historical Trades'!F1818</x:f>
      </x:c>
      <x:c r="G1818" s="0">
        <x:f>'Historical Trades'!G1818</x:f>
      </x:c>
      <x:c r="H1818" s="0">
        <x:f>'Historical Trades'!H1818</x:f>
      </x:c>
      <x:c r="I1818" s="0">
        <x:f>'Historical Trades'!I1818</x:f>
      </x:c>
      <x:c r="J1818" s="0">
        <x:f>'Historical Trades'!J1818</x:f>
      </x:c>
      <x:c r="K1818" s="0">
        <x:f>'Historical Trades'!K1818</x:f>
      </x:c>
      <x:c r="L1818" s="0">
        <x:f>'Historical Trades'!L1818</x:f>
      </x:c>
      <x:c r="M1818" s="0">
        <x:f>'Historical Trades'!M1818</x:f>
      </x:c>
      <x:c r="N1818" s="0">
        <x:f>CLEAN('Historical Trades'!O1818)</x:f>
      </x:c>
      <x:c r="P1818" s="14">
        <x:f>IF(G1818="sell",M1818,-M1818)</x:f>
      </x:c>
      <x:c r="Q1818" s="14">
        <x:f>VLOOKUP(N1818,'Currency Rates'!$A$3:$C$32,3,0)</x:f>
      </x:c>
      <x:c r="R1818" s="0">
        <x:f>IF(A1818="SPUS",0,IF(A1818="FWD",0,P1818/Q1818))</x:f>
      </x:c>
    </x:row>
    <x:row r="1819" spans="1:19" x14ac:dyDescent="0.3">
      <x:c r="A1819" s="0">
        <x:f>'Historical Trades'!A1819</x:f>
      </x:c>
      <x:c r="B1819" s="0">
        <x:f>'Historical Trades'!B1819</x:f>
      </x:c>
      <x:c r="C1819" s="23">
        <x:f>'Historical Trades'!C1819</x:f>
      </x:c>
      <x:c r="D1819" s="0">
        <x:f>'Historical Trades'!D1819</x:f>
      </x:c>
      <x:c r="E1819" s="23">
        <x:f>'Historical Trades'!E1819</x:f>
      </x:c>
      <x:c r="F1819" s="0">
        <x:f>'Historical Trades'!F1819</x:f>
      </x:c>
      <x:c r="G1819" s="0">
        <x:f>'Historical Trades'!G1819</x:f>
      </x:c>
      <x:c r="H1819" s="0">
        <x:f>'Historical Trades'!H1819</x:f>
      </x:c>
      <x:c r="I1819" s="0">
        <x:f>'Historical Trades'!I1819</x:f>
      </x:c>
      <x:c r="J1819" s="0">
        <x:f>'Historical Trades'!J1819</x:f>
      </x:c>
      <x:c r="K1819" s="0">
        <x:f>'Historical Trades'!K1819</x:f>
      </x:c>
      <x:c r="L1819" s="0">
        <x:f>'Historical Trades'!L1819</x:f>
      </x:c>
      <x:c r="M1819" s="0">
        <x:f>'Historical Trades'!M1819</x:f>
      </x:c>
      <x:c r="N1819" s="0">
        <x:f>CLEAN('Historical Trades'!O1819)</x:f>
      </x:c>
      <x:c r="P1819" s="14">
        <x:f>IF(G1819="sell",M1819,-M1819)</x:f>
      </x:c>
      <x:c r="Q1819" s="14">
        <x:f>VLOOKUP(N1819,'Currency Rates'!$A$3:$C$32,3,0)</x:f>
      </x:c>
      <x:c r="R1819" s="0">
        <x:f>IF(A1819="SPUS",0,IF(A1819="FWD",0,P1819/Q1819))</x:f>
      </x:c>
    </x:row>
    <x:row r="1820" spans="1:19" x14ac:dyDescent="0.3">
      <x:c r="A1820" s="0">
        <x:f>'Historical Trades'!A1820</x:f>
      </x:c>
      <x:c r="B1820" s="0">
        <x:f>'Historical Trades'!B1820</x:f>
      </x:c>
      <x:c r="C1820" s="23">
        <x:f>'Historical Trades'!C1820</x:f>
      </x:c>
      <x:c r="D1820" s="0">
        <x:f>'Historical Trades'!D1820</x:f>
      </x:c>
      <x:c r="E1820" s="23">
        <x:f>'Historical Trades'!E1820</x:f>
      </x:c>
      <x:c r="F1820" s="0">
        <x:f>'Historical Trades'!F1820</x:f>
      </x:c>
      <x:c r="G1820" s="0">
        <x:f>'Historical Trades'!G1820</x:f>
      </x:c>
      <x:c r="H1820" s="0">
        <x:f>'Historical Trades'!H1820</x:f>
      </x:c>
      <x:c r="I1820" s="0">
        <x:f>'Historical Trades'!I1820</x:f>
      </x:c>
      <x:c r="J1820" s="0">
        <x:f>'Historical Trades'!J1820</x:f>
      </x:c>
      <x:c r="K1820" s="0">
        <x:f>'Historical Trades'!K1820</x:f>
      </x:c>
      <x:c r="L1820" s="0">
        <x:f>'Historical Trades'!L1820</x:f>
      </x:c>
      <x:c r="M1820" s="0">
        <x:f>'Historical Trades'!M1820</x:f>
      </x:c>
      <x:c r="N1820" s="0">
        <x:f>CLEAN('Historical Trades'!O1820)</x:f>
      </x:c>
      <x:c r="P1820" s="14">
        <x:f>IF(G1820="sell",M1820,-M1820)</x:f>
      </x:c>
      <x:c r="Q1820" s="14">
        <x:f>VLOOKUP(N1820,'Currency Rates'!$A$3:$C$32,3,0)</x:f>
      </x:c>
      <x:c r="R1820" s="0">
        <x:f>IF(A1820="SPUS",0,IF(A1820="FWD",0,P1820/Q1820))</x:f>
      </x:c>
    </x:row>
    <x:row r="1821" spans="1:19" x14ac:dyDescent="0.3">
      <x:c r="A1821" s="0">
        <x:f>'Historical Trades'!A1821</x:f>
      </x:c>
      <x:c r="B1821" s="0">
        <x:f>'Historical Trades'!B1821</x:f>
      </x:c>
      <x:c r="C1821" s="23">
        <x:f>'Historical Trades'!C1821</x:f>
      </x:c>
      <x:c r="D1821" s="0">
        <x:f>'Historical Trades'!D1821</x:f>
      </x:c>
      <x:c r="E1821" s="23">
        <x:f>'Historical Trades'!E1821</x:f>
      </x:c>
      <x:c r="F1821" s="0">
        <x:f>'Historical Trades'!F1821</x:f>
      </x:c>
      <x:c r="G1821" s="0">
        <x:f>'Historical Trades'!G1821</x:f>
      </x:c>
      <x:c r="H1821" s="0">
        <x:f>'Historical Trades'!H1821</x:f>
      </x:c>
      <x:c r="I1821" s="0">
        <x:f>'Historical Trades'!I1821</x:f>
      </x:c>
      <x:c r="J1821" s="0">
        <x:f>'Historical Trades'!J1821</x:f>
      </x:c>
      <x:c r="K1821" s="0">
        <x:f>'Historical Trades'!K1821</x:f>
      </x:c>
      <x:c r="L1821" s="0">
        <x:f>'Historical Trades'!L1821</x:f>
      </x:c>
      <x:c r="M1821" s="0">
        <x:f>'Historical Trades'!M1821</x:f>
      </x:c>
      <x:c r="N1821" s="0">
        <x:f>CLEAN('Historical Trades'!O1821)</x:f>
      </x:c>
      <x:c r="P1821" s="14">
        <x:f>IF(G1821="sell",M1821,-M1821)</x:f>
      </x:c>
      <x:c r="Q1821" s="14">
        <x:f>VLOOKUP(N1821,'Currency Rates'!$A$3:$C$32,3,0)</x:f>
      </x:c>
      <x:c r="R1821" s="0">
        <x:f>IF(A1821="SPUS",0,IF(A1821="FWD",0,P1821/Q1821))</x:f>
      </x:c>
    </x:row>
    <x:row r="1822" spans="1:19" x14ac:dyDescent="0.3">
      <x:c r="A1822" s="0">
        <x:f>'Historical Trades'!A1822</x:f>
      </x:c>
      <x:c r="B1822" s="0">
        <x:f>'Historical Trades'!B1822</x:f>
      </x:c>
      <x:c r="C1822" s="23">
        <x:f>'Historical Trades'!C1822</x:f>
      </x:c>
      <x:c r="D1822" s="0">
        <x:f>'Historical Trades'!D1822</x:f>
      </x:c>
      <x:c r="E1822" s="23">
        <x:f>'Historical Trades'!E1822</x:f>
      </x:c>
      <x:c r="F1822" s="0">
        <x:f>'Historical Trades'!F1822</x:f>
      </x:c>
      <x:c r="G1822" s="0">
        <x:f>'Historical Trades'!G1822</x:f>
      </x:c>
      <x:c r="H1822" s="0">
        <x:f>'Historical Trades'!H1822</x:f>
      </x:c>
      <x:c r="I1822" s="0">
        <x:f>'Historical Trades'!I1822</x:f>
      </x:c>
      <x:c r="J1822" s="0">
        <x:f>'Historical Trades'!J1822</x:f>
      </x:c>
      <x:c r="K1822" s="0">
        <x:f>'Historical Trades'!K1822</x:f>
      </x:c>
      <x:c r="L1822" s="0">
        <x:f>'Historical Trades'!L1822</x:f>
      </x:c>
      <x:c r="M1822" s="0">
        <x:f>'Historical Trades'!M1822</x:f>
      </x:c>
      <x:c r="N1822" s="0">
        <x:f>CLEAN('Historical Trades'!O1822)</x:f>
      </x:c>
      <x:c r="P1822" s="14">
        <x:f>IF(G1822="sell",M1822,-M1822)</x:f>
      </x:c>
      <x:c r="Q1822" s="14">
        <x:f>VLOOKUP(N1822,'Currency Rates'!$A$3:$C$32,3,0)</x:f>
      </x:c>
      <x:c r="R1822" s="0">
        <x:f>IF(A1822="SPUS",0,IF(A1822="FWD",0,P1822/Q1822))</x:f>
      </x:c>
    </x:row>
    <x:row r="1823" spans="1:19" x14ac:dyDescent="0.3">
      <x:c r="A1823" s="0">
        <x:f>'Historical Trades'!A1823</x:f>
      </x:c>
      <x:c r="B1823" s="0">
        <x:f>'Historical Trades'!B1823</x:f>
      </x:c>
      <x:c r="C1823" s="23">
        <x:f>'Historical Trades'!C1823</x:f>
      </x:c>
      <x:c r="D1823" s="0">
        <x:f>'Historical Trades'!D1823</x:f>
      </x:c>
      <x:c r="E1823" s="23">
        <x:f>'Historical Trades'!E1823</x:f>
      </x:c>
      <x:c r="F1823" s="0">
        <x:f>'Historical Trades'!F1823</x:f>
      </x:c>
      <x:c r="G1823" s="0">
        <x:f>'Historical Trades'!G1823</x:f>
      </x:c>
      <x:c r="H1823" s="0">
        <x:f>'Historical Trades'!H1823</x:f>
      </x:c>
      <x:c r="I1823" s="0">
        <x:f>'Historical Trades'!I1823</x:f>
      </x:c>
      <x:c r="J1823" s="0">
        <x:f>'Historical Trades'!J1823</x:f>
      </x:c>
      <x:c r="K1823" s="0">
        <x:f>'Historical Trades'!K1823</x:f>
      </x:c>
      <x:c r="L1823" s="0">
        <x:f>'Historical Trades'!L1823</x:f>
      </x:c>
      <x:c r="M1823" s="0">
        <x:f>'Historical Trades'!M1823</x:f>
      </x:c>
      <x:c r="N1823" s="0">
        <x:f>CLEAN('Historical Trades'!O1823)</x:f>
      </x:c>
      <x:c r="P1823" s="14">
        <x:f>IF(G1823="sell",M1823,-M1823)</x:f>
      </x:c>
      <x:c r="Q1823" s="14">
        <x:f>VLOOKUP(N1823,'Currency Rates'!$A$3:$C$32,3,0)</x:f>
      </x:c>
      <x:c r="R1823" s="0">
        <x:f>IF(A1823="SPUS",0,IF(A1823="FWD",0,P1823/Q1823))</x:f>
      </x:c>
    </x:row>
    <x:row r="1824" spans="1:19" x14ac:dyDescent="0.3">
      <x:c r="A1824" s="0">
        <x:f>'Historical Trades'!A1824</x:f>
      </x:c>
      <x:c r="B1824" s="0">
        <x:f>'Historical Trades'!B1824</x:f>
      </x:c>
      <x:c r="C1824" s="23">
        <x:f>'Historical Trades'!C1824</x:f>
      </x:c>
      <x:c r="D1824" s="0">
        <x:f>'Historical Trades'!D1824</x:f>
      </x:c>
      <x:c r="E1824" s="23">
        <x:f>'Historical Trades'!E1824</x:f>
      </x:c>
      <x:c r="F1824" s="0">
        <x:f>'Historical Trades'!F1824</x:f>
      </x:c>
      <x:c r="G1824" s="0">
        <x:f>'Historical Trades'!G1824</x:f>
      </x:c>
      <x:c r="H1824" s="0">
        <x:f>'Historical Trades'!H1824</x:f>
      </x:c>
      <x:c r="I1824" s="0">
        <x:f>'Historical Trades'!I1824</x:f>
      </x:c>
      <x:c r="J1824" s="0">
        <x:f>'Historical Trades'!J1824</x:f>
      </x:c>
      <x:c r="K1824" s="0">
        <x:f>'Historical Trades'!K1824</x:f>
      </x:c>
      <x:c r="L1824" s="0">
        <x:f>'Historical Trades'!L1824</x:f>
      </x:c>
      <x:c r="M1824" s="0">
        <x:f>'Historical Trades'!M1824</x:f>
      </x:c>
      <x:c r="N1824" s="0">
        <x:f>CLEAN('Historical Trades'!O1824)</x:f>
      </x:c>
      <x:c r="P1824" s="14">
        <x:f>IF(G1824="sell",M1824,-M1824)</x:f>
      </x:c>
      <x:c r="Q1824" s="14">
        <x:f>VLOOKUP(N1824,'Currency Rates'!$A$3:$C$32,3,0)</x:f>
      </x:c>
      <x:c r="R1824" s="0">
        <x:f>IF(A1824="SPUS",0,IF(A1824="FWD",0,P1824/Q1824))</x:f>
      </x:c>
    </x:row>
    <x:row r="1825" spans="1:19" x14ac:dyDescent="0.3">
      <x:c r="A1825" s="0">
        <x:f>'Historical Trades'!A1825</x:f>
      </x:c>
      <x:c r="B1825" s="0">
        <x:f>'Historical Trades'!B1825</x:f>
      </x:c>
      <x:c r="C1825" s="23">
        <x:f>'Historical Trades'!C1825</x:f>
      </x:c>
      <x:c r="D1825" s="0">
        <x:f>'Historical Trades'!D1825</x:f>
      </x:c>
      <x:c r="E1825" s="23">
        <x:f>'Historical Trades'!E1825</x:f>
      </x:c>
      <x:c r="F1825" s="0">
        <x:f>'Historical Trades'!F1825</x:f>
      </x:c>
      <x:c r="G1825" s="0">
        <x:f>'Historical Trades'!G1825</x:f>
      </x:c>
      <x:c r="H1825" s="0">
        <x:f>'Historical Trades'!H1825</x:f>
      </x:c>
      <x:c r="I1825" s="0">
        <x:f>'Historical Trades'!I1825</x:f>
      </x:c>
      <x:c r="J1825" s="0">
        <x:f>'Historical Trades'!J1825</x:f>
      </x:c>
      <x:c r="K1825" s="0">
        <x:f>'Historical Trades'!K1825</x:f>
      </x:c>
      <x:c r="L1825" s="0">
        <x:f>'Historical Trades'!L1825</x:f>
      </x:c>
      <x:c r="M1825" s="0">
        <x:f>'Historical Trades'!M1825</x:f>
      </x:c>
      <x:c r="N1825" s="0">
        <x:f>CLEAN('Historical Trades'!O1825)</x:f>
      </x:c>
      <x:c r="P1825" s="14">
        <x:f>IF(G1825="sell",M1825,-M1825)</x:f>
      </x:c>
      <x:c r="Q1825" s="14">
        <x:f>VLOOKUP(N1825,'Currency Rates'!$A$3:$C$32,3,0)</x:f>
      </x:c>
      <x:c r="R1825" s="0">
        <x:f>IF(A1825="SPUS",0,IF(A1825="FWD",0,P1825/Q1825))</x:f>
      </x:c>
    </x:row>
    <x:row r="1826" spans="1:19" x14ac:dyDescent="0.3">
      <x:c r="A1826" s="0">
        <x:f>'Historical Trades'!A1826</x:f>
      </x:c>
      <x:c r="B1826" s="0">
        <x:f>'Historical Trades'!B1826</x:f>
      </x:c>
      <x:c r="C1826" s="23">
        <x:f>'Historical Trades'!C1826</x:f>
      </x:c>
      <x:c r="D1826" s="0">
        <x:f>'Historical Trades'!D1826</x:f>
      </x:c>
      <x:c r="E1826" s="23">
        <x:f>'Historical Trades'!E1826</x:f>
      </x:c>
      <x:c r="F1826" s="0">
        <x:f>'Historical Trades'!F1826</x:f>
      </x:c>
      <x:c r="G1826" s="0">
        <x:f>'Historical Trades'!G1826</x:f>
      </x:c>
      <x:c r="H1826" s="0">
        <x:f>'Historical Trades'!H1826</x:f>
      </x:c>
      <x:c r="I1826" s="0">
        <x:f>'Historical Trades'!I1826</x:f>
      </x:c>
      <x:c r="J1826" s="0">
        <x:f>'Historical Trades'!J1826</x:f>
      </x:c>
      <x:c r="K1826" s="0">
        <x:f>'Historical Trades'!K1826</x:f>
      </x:c>
      <x:c r="L1826" s="0">
        <x:f>'Historical Trades'!L1826</x:f>
      </x:c>
      <x:c r="M1826" s="0">
        <x:f>'Historical Trades'!M1826</x:f>
      </x:c>
      <x:c r="N1826" s="0">
        <x:f>CLEAN('Historical Trades'!O1826)</x:f>
      </x:c>
      <x:c r="P1826" s="14">
        <x:f>IF(G1826="sell",M1826,-M1826)</x:f>
      </x:c>
      <x:c r="Q1826" s="14">
        <x:f>VLOOKUP(N1826,'Currency Rates'!$A$3:$C$32,3,0)</x:f>
      </x:c>
      <x:c r="R1826" s="0">
        <x:f>IF(A1826="SPUS",0,IF(A1826="FWD",0,P1826/Q1826))</x:f>
      </x:c>
    </x:row>
    <x:row r="1827" spans="1:19" x14ac:dyDescent="0.3">
      <x:c r="A1827" s="0">
        <x:f>'Historical Trades'!A1827</x:f>
      </x:c>
      <x:c r="B1827" s="0">
        <x:f>'Historical Trades'!B1827</x:f>
      </x:c>
      <x:c r="C1827" s="23">
        <x:f>'Historical Trades'!C1827</x:f>
      </x:c>
      <x:c r="D1827" s="0">
        <x:f>'Historical Trades'!D1827</x:f>
      </x:c>
      <x:c r="E1827" s="23">
        <x:f>'Historical Trades'!E1827</x:f>
      </x:c>
      <x:c r="F1827" s="0">
        <x:f>'Historical Trades'!F1827</x:f>
      </x:c>
      <x:c r="G1827" s="0">
        <x:f>'Historical Trades'!G1827</x:f>
      </x:c>
      <x:c r="H1827" s="0">
        <x:f>'Historical Trades'!H1827</x:f>
      </x:c>
      <x:c r="I1827" s="0">
        <x:f>'Historical Trades'!I1827</x:f>
      </x:c>
      <x:c r="J1827" s="0">
        <x:f>'Historical Trades'!J1827</x:f>
      </x:c>
      <x:c r="K1827" s="0">
        <x:f>'Historical Trades'!K1827</x:f>
      </x:c>
      <x:c r="L1827" s="0">
        <x:f>'Historical Trades'!L1827</x:f>
      </x:c>
      <x:c r="M1827" s="0">
        <x:f>'Historical Trades'!M1827</x:f>
      </x:c>
      <x:c r="N1827" s="0">
        <x:f>CLEAN('Historical Trades'!O1827)</x:f>
      </x:c>
      <x:c r="P1827" s="14">
        <x:f>IF(G1827="sell",M1827,-M1827)</x:f>
      </x:c>
      <x:c r="Q1827" s="14">
        <x:f>VLOOKUP(N1827,'Currency Rates'!$A$3:$C$32,3,0)</x:f>
      </x:c>
      <x:c r="R1827" s="0">
        <x:f>IF(A1827="SPUS",0,IF(A1827="FWD",0,P1827/Q1827))</x:f>
      </x:c>
    </x:row>
    <x:row r="1828" spans="1:19" x14ac:dyDescent="0.3">
      <x:c r="A1828" s="0">
        <x:f>'Historical Trades'!A1828</x:f>
      </x:c>
      <x:c r="B1828" s="0">
        <x:f>'Historical Trades'!B1828</x:f>
      </x:c>
      <x:c r="C1828" s="23">
        <x:f>'Historical Trades'!C1828</x:f>
      </x:c>
      <x:c r="D1828" s="0">
        <x:f>'Historical Trades'!D1828</x:f>
      </x:c>
      <x:c r="E1828" s="23">
        <x:f>'Historical Trades'!E1828</x:f>
      </x:c>
      <x:c r="F1828" s="0">
        <x:f>'Historical Trades'!F1828</x:f>
      </x:c>
      <x:c r="G1828" s="0">
        <x:f>'Historical Trades'!G1828</x:f>
      </x:c>
      <x:c r="H1828" s="0">
        <x:f>'Historical Trades'!H1828</x:f>
      </x:c>
      <x:c r="I1828" s="0">
        <x:f>'Historical Trades'!I1828</x:f>
      </x:c>
      <x:c r="J1828" s="0">
        <x:f>'Historical Trades'!J1828</x:f>
      </x:c>
      <x:c r="K1828" s="0">
        <x:f>'Historical Trades'!K1828</x:f>
      </x:c>
      <x:c r="L1828" s="0">
        <x:f>'Historical Trades'!L1828</x:f>
      </x:c>
      <x:c r="M1828" s="0">
        <x:f>'Historical Trades'!M1828</x:f>
      </x:c>
      <x:c r="N1828" s="0">
        <x:f>CLEAN('Historical Trades'!O1828)</x:f>
      </x:c>
      <x:c r="P1828" s="14">
        <x:f>IF(G1828="sell",M1828,-M1828)</x:f>
      </x:c>
      <x:c r="Q1828" s="14">
        <x:f>VLOOKUP(N1828,'Currency Rates'!$A$3:$C$32,3,0)</x:f>
      </x:c>
      <x:c r="R1828" s="0">
        <x:f>IF(A1828="SPUS",0,IF(A1828="FWD",0,P1828/Q1828))</x:f>
      </x:c>
    </x:row>
    <x:row r="1829" spans="1:19" x14ac:dyDescent="0.3">
      <x:c r="A1829" s="0">
        <x:f>'Historical Trades'!A1829</x:f>
      </x:c>
      <x:c r="B1829" s="0">
        <x:f>'Historical Trades'!B1829</x:f>
      </x:c>
      <x:c r="C1829" s="23">
        <x:f>'Historical Trades'!C1829</x:f>
      </x:c>
      <x:c r="D1829" s="0">
        <x:f>'Historical Trades'!D1829</x:f>
      </x:c>
      <x:c r="E1829" s="23">
        <x:f>'Historical Trades'!E1829</x:f>
      </x:c>
      <x:c r="F1829" s="0">
        <x:f>'Historical Trades'!F1829</x:f>
      </x:c>
      <x:c r="G1829" s="0">
        <x:f>'Historical Trades'!G1829</x:f>
      </x:c>
      <x:c r="H1829" s="0">
        <x:f>'Historical Trades'!H1829</x:f>
      </x:c>
      <x:c r="I1829" s="0">
        <x:f>'Historical Trades'!I1829</x:f>
      </x:c>
      <x:c r="J1829" s="0">
        <x:f>'Historical Trades'!J1829</x:f>
      </x:c>
      <x:c r="K1829" s="0">
        <x:f>'Historical Trades'!K1829</x:f>
      </x:c>
      <x:c r="L1829" s="0">
        <x:f>'Historical Trades'!L1829</x:f>
      </x:c>
      <x:c r="M1829" s="0">
        <x:f>'Historical Trades'!M1829</x:f>
      </x:c>
      <x:c r="N1829" s="0">
        <x:f>CLEAN('Historical Trades'!O1829)</x:f>
      </x:c>
      <x:c r="P1829" s="14">
        <x:f>IF(G1829="sell",M1829,-M1829)</x:f>
      </x:c>
      <x:c r="Q1829" s="14">
        <x:f>VLOOKUP(N1829,'Currency Rates'!$A$3:$C$32,3,0)</x:f>
      </x:c>
      <x:c r="R1829" s="0">
        <x:f>IF(A1829="SPUS",0,IF(A1829="FWD",0,P1829/Q1829))</x:f>
      </x:c>
    </x:row>
    <x:row r="1830" spans="1:19" x14ac:dyDescent="0.3">
      <x:c r="A1830" s="0">
        <x:f>'Historical Trades'!A1830</x:f>
      </x:c>
      <x:c r="B1830" s="0">
        <x:f>'Historical Trades'!B1830</x:f>
      </x:c>
      <x:c r="C1830" s="23">
        <x:f>'Historical Trades'!C1830</x:f>
      </x:c>
      <x:c r="D1830" s="0">
        <x:f>'Historical Trades'!D1830</x:f>
      </x:c>
      <x:c r="E1830" s="23">
        <x:f>'Historical Trades'!E1830</x:f>
      </x:c>
      <x:c r="F1830" s="0">
        <x:f>'Historical Trades'!F1830</x:f>
      </x:c>
      <x:c r="G1830" s="0">
        <x:f>'Historical Trades'!G1830</x:f>
      </x:c>
      <x:c r="H1830" s="0">
        <x:f>'Historical Trades'!H1830</x:f>
      </x:c>
      <x:c r="I1830" s="0">
        <x:f>'Historical Trades'!I1830</x:f>
      </x:c>
      <x:c r="J1830" s="0">
        <x:f>'Historical Trades'!J1830</x:f>
      </x:c>
      <x:c r="K1830" s="0">
        <x:f>'Historical Trades'!K1830</x:f>
      </x:c>
      <x:c r="L1830" s="0">
        <x:f>'Historical Trades'!L1830</x:f>
      </x:c>
      <x:c r="M1830" s="0">
        <x:f>'Historical Trades'!M1830</x:f>
      </x:c>
      <x:c r="N1830" s="0">
        <x:f>CLEAN('Historical Trades'!O1830)</x:f>
      </x:c>
      <x:c r="P1830" s="14">
        <x:f>IF(G1830="sell",M1830,-M1830)</x:f>
      </x:c>
      <x:c r="Q1830" s="14">
        <x:f>VLOOKUP(N1830,'Currency Rates'!$A$3:$C$32,3,0)</x:f>
      </x:c>
      <x:c r="R1830" s="0">
        <x:f>IF(A1830="SPUS",0,IF(A1830="FWD",0,P1830/Q1830))</x:f>
      </x:c>
    </x:row>
    <x:row r="1831" spans="1:19" x14ac:dyDescent="0.3">
      <x:c r="A1831" s="0">
        <x:f>'Historical Trades'!A1831</x:f>
      </x:c>
      <x:c r="B1831" s="0">
        <x:f>'Historical Trades'!B1831</x:f>
      </x:c>
      <x:c r="C1831" s="23">
        <x:f>'Historical Trades'!C1831</x:f>
      </x:c>
      <x:c r="D1831" s="0">
        <x:f>'Historical Trades'!D1831</x:f>
      </x:c>
      <x:c r="E1831" s="23">
        <x:f>'Historical Trades'!E1831</x:f>
      </x:c>
      <x:c r="F1831" s="0">
        <x:f>'Historical Trades'!F1831</x:f>
      </x:c>
      <x:c r="G1831" s="0">
        <x:f>'Historical Trades'!G1831</x:f>
      </x:c>
      <x:c r="H1831" s="0">
        <x:f>'Historical Trades'!H1831</x:f>
      </x:c>
      <x:c r="I1831" s="0">
        <x:f>'Historical Trades'!I1831</x:f>
      </x:c>
      <x:c r="J1831" s="0">
        <x:f>'Historical Trades'!J1831</x:f>
      </x:c>
      <x:c r="K1831" s="0">
        <x:f>'Historical Trades'!K1831</x:f>
      </x:c>
      <x:c r="L1831" s="0">
        <x:f>'Historical Trades'!L1831</x:f>
      </x:c>
      <x:c r="M1831" s="0">
        <x:f>'Historical Trades'!M1831</x:f>
      </x:c>
      <x:c r="N1831" s="0">
        <x:f>CLEAN('Historical Trades'!O1831)</x:f>
      </x:c>
      <x:c r="P1831" s="14">
        <x:f>IF(G1831="sell",M1831,-M1831)</x:f>
      </x:c>
      <x:c r="Q1831" s="14">
        <x:f>VLOOKUP(N1831,'Currency Rates'!$A$3:$C$32,3,0)</x:f>
      </x:c>
      <x:c r="R1831" s="0">
        <x:f>IF(A1831="SPUS",0,IF(A1831="FWD",0,P1831/Q1831))</x:f>
      </x:c>
    </x:row>
    <x:row r="1832" spans="1:19" x14ac:dyDescent="0.3">
      <x:c r="A1832" s="0">
        <x:f>'Historical Trades'!A1832</x:f>
      </x:c>
      <x:c r="B1832" s="0">
        <x:f>'Historical Trades'!B1832</x:f>
      </x:c>
      <x:c r="C1832" s="23">
        <x:f>'Historical Trades'!C1832</x:f>
      </x:c>
      <x:c r="D1832" s="0">
        <x:f>'Historical Trades'!D1832</x:f>
      </x:c>
      <x:c r="E1832" s="23">
        <x:f>'Historical Trades'!E1832</x:f>
      </x:c>
      <x:c r="F1832" s="0">
        <x:f>'Historical Trades'!F1832</x:f>
      </x:c>
      <x:c r="G1832" s="0">
        <x:f>'Historical Trades'!G1832</x:f>
      </x:c>
      <x:c r="H1832" s="0">
        <x:f>'Historical Trades'!H1832</x:f>
      </x:c>
      <x:c r="I1832" s="0">
        <x:f>'Historical Trades'!I1832</x:f>
      </x:c>
      <x:c r="J1832" s="0">
        <x:f>'Historical Trades'!J1832</x:f>
      </x:c>
      <x:c r="K1832" s="0">
        <x:f>'Historical Trades'!K1832</x:f>
      </x:c>
      <x:c r="L1832" s="0">
        <x:f>'Historical Trades'!L1832</x:f>
      </x:c>
      <x:c r="M1832" s="0">
        <x:f>'Historical Trades'!M1832</x:f>
      </x:c>
      <x:c r="N1832" s="0">
        <x:f>CLEAN('Historical Trades'!O1832)</x:f>
      </x:c>
      <x:c r="P1832" s="14">
        <x:f>IF(G1832="sell",M1832,-M1832)</x:f>
      </x:c>
      <x:c r="Q1832" s="14">
        <x:f>VLOOKUP(N1832,'Currency Rates'!$A$3:$C$32,3,0)</x:f>
      </x:c>
      <x:c r="R1832" s="0">
        <x:f>IF(A1832="SPUS",0,IF(A1832="FWD",0,P1832/Q1832))</x:f>
      </x:c>
    </x:row>
    <x:row r="1833" spans="1:19" x14ac:dyDescent="0.3">
      <x:c r="A1833" s="0">
        <x:f>'Historical Trades'!A1833</x:f>
      </x:c>
      <x:c r="B1833" s="0">
        <x:f>'Historical Trades'!B1833</x:f>
      </x:c>
      <x:c r="C1833" s="23">
        <x:f>'Historical Trades'!C1833</x:f>
      </x:c>
      <x:c r="D1833" s="0">
        <x:f>'Historical Trades'!D1833</x:f>
      </x:c>
      <x:c r="E1833" s="23">
        <x:f>'Historical Trades'!E1833</x:f>
      </x:c>
      <x:c r="F1833" s="0">
        <x:f>'Historical Trades'!F1833</x:f>
      </x:c>
      <x:c r="G1833" s="0">
        <x:f>'Historical Trades'!G1833</x:f>
      </x:c>
      <x:c r="H1833" s="0">
        <x:f>'Historical Trades'!H1833</x:f>
      </x:c>
      <x:c r="I1833" s="0">
        <x:f>'Historical Trades'!I1833</x:f>
      </x:c>
      <x:c r="J1833" s="0">
        <x:f>'Historical Trades'!J1833</x:f>
      </x:c>
      <x:c r="K1833" s="0">
        <x:f>'Historical Trades'!K1833</x:f>
      </x:c>
      <x:c r="L1833" s="0">
        <x:f>'Historical Trades'!L1833</x:f>
      </x:c>
      <x:c r="M1833" s="0">
        <x:f>'Historical Trades'!M1833</x:f>
      </x:c>
      <x:c r="N1833" s="0">
        <x:f>CLEAN('Historical Trades'!O1833)</x:f>
      </x:c>
      <x:c r="P1833" s="14">
        <x:f>IF(G1833="sell",M1833,-M1833)</x:f>
      </x:c>
      <x:c r="Q1833" s="14">
        <x:f>VLOOKUP(N1833,'Currency Rates'!$A$3:$C$32,3,0)</x:f>
      </x:c>
      <x:c r="R1833" s="0">
        <x:f>IF(A1833="SPUS",0,IF(A1833="FWD",0,P1833/Q1833))</x:f>
      </x:c>
    </x:row>
    <x:row r="1834" spans="1:19" x14ac:dyDescent="0.3">
      <x:c r="A1834" s="0">
        <x:f>'Historical Trades'!A1834</x:f>
      </x:c>
      <x:c r="B1834" s="0">
        <x:f>'Historical Trades'!B1834</x:f>
      </x:c>
      <x:c r="C1834" s="23">
        <x:f>'Historical Trades'!C1834</x:f>
      </x:c>
      <x:c r="D1834" s="0">
        <x:f>'Historical Trades'!D1834</x:f>
      </x:c>
      <x:c r="E1834" s="23">
        <x:f>'Historical Trades'!E1834</x:f>
      </x:c>
      <x:c r="F1834" s="0">
        <x:f>'Historical Trades'!F1834</x:f>
      </x:c>
      <x:c r="G1834" s="0">
        <x:f>'Historical Trades'!G1834</x:f>
      </x:c>
      <x:c r="H1834" s="0">
        <x:f>'Historical Trades'!H1834</x:f>
      </x:c>
      <x:c r="I1834" s="0">
        <x:f>'Historical Trades'!I1834</x:f>
      </x:c>
      <x:c r="J1834" s="0">
        <x:f>'Historical Trades'!J1834</x:f>
      </x:c>
      <x:c r="K1834" s="0">
        <x:f>'Historical Trades'!K1834</x:f>
      </x:c>
      <x:c r="L1834" s="0">
        <x:f>'Historical Trades'!L1834</x:f>
      </x:c>
      <x:c r="M1834" s="0">
        <x:f>'Historical Trades'!M1834</x:f>
      </x:c>
      <x:c r="N1834" s="0">
        <x:f>CLEAN('Historical Trades'!O1834)</x:f>
      </x:c>
      <x:c r="P1834" s="14">
        <x:f>IF(G1834="sell",M1834,-M1834)</x:f>
      </x:c>
      <x:c r="Q1834" s="14">
        <x:f>VLOOKUP(N1834,'Currency Rates'!$A$3:$C$32,3,0)</x:f>
      </x:c>
      <x:c r="R1834" s="0">
        <x:f>IF(A1834="SPUS",0,IF(A1834="FWD",0,P1834/Q1834))</x:f>
      </x:c>
    </x:row>
    <x:row r="1835" spans="1:19" x14ac:dyDescent="0.3">
      <x:c r="A1835" s="0">
        <x:f>'Historical Trades'!A1835</x:f>
      </x:c>
      <x:c r="B1835" s="0">
        <x:f>'Historical Trades'!B1835</x:f>
      </x:c>
      <x:c r="C1835" s="23">
        <x:f>'Historical Trades'!C1835</x:f>
      </x:c>
      <x:c r="D1835" s="0">
        <x:f>'Historical Trades'!D1835</x:f>
      </x:c>
      <x:c r="E1835" s="23">
        <x:f>'Historical Trades'!E1835</x:f>
      </x:c>
      <x:c r="F1835" s="0">
        <x:f>'Historical Trades'!F1835</x:f>
      </x:c>
      <x:c r="G1835" s="0">
        <x:f>'Historical Trades'!G1835</x:f>
      </x:c>
      <x:c r="H1835" s="0">
        <x:f>'Historical Trades'!H1835</x:f>
      </x:c>
      <x:c r="I1835" s="0">
        <x:f>'Historical Trades'!I1835</x:f>
      </x:c>
      <x:c r="J1835" s="0">
        <x:f>'Historical Trades'!J1835</x:f>
      </x:c>
      <x:c r="K1835" s="0">
        <x:f>'Historical Trades'!K1835</x:f>
      </x:c>
      <x:c r="L1835" s="0">
        <x:f>'Historical Trades'!L1835</x:f>
      </x:c>
      <x:c r="M1835" s="0">
        <x:f>'Historical Trades'!M1835</x:f>
      </x:c>
      <x:c r="N1835" s="0">
        <x:f>CLEAN('Historical Trades'!O1835)</x:f>
      </x:c>
      <x:c r="P1835" s="14">
        <x:f>IF(G1835="sell",M1835,-M1835)</x:f>
      </x:c>
      <x:c r="Q1835" s="14">
        <x:f>VLOOKUP(N1835,'Currency Rates'!$A$3:$C$32,3,0)</x:f>
      </x:c>
      <x:c r="R1835" s="0">
        <x:f>IF(A1835="SPUS",0,IF(A1835="FWD",0,P1835/Q1835))</x:f>
      </x:c>
    </x:row>
    <x:row r="1836" spans="1:19" x14ac:dyDescent="0.3">
      <x:c r="A1836" s="0">
        <x:f>'Historical Trades'!A1836</x:f>
      </x:c>
      <x:c r="B1836" s="0">
        <x:f>'Historical Trades'!B1836</x:f>
      </x:c>
      <x:c r="C1836" s="23">
        <x:f>'Historical Trades'!C1836</x:f>
      </x:c>
      <x:c r="D1836" s="0">
        <x:f>'Historical Trades'!D1836</x:f>
      </x:c>
      <x:c r="E1836" s="23">
        <x:f>'Historical Trades'!E1836</x:f>
      </x:c>
      <x:c r="F1836" s="0">
        <x:f>'Historical Trades'!F1836</x:f>
      </x:c>
      <x:c r="G1836" s="0">
        <x:f>'Historical Trades'!G1836</x:f>
      </x:c>
      <x:c r="H1836" s="0">
        <x:f>'Historical Trades'!H1836</x:f>
      </x:c>
      <x:c r="I1836" s="0">
        <x:f>'Historical Trades'!I1836</x:f>
      </x:c>
      <x:c r="J1836" s="0">
        <x:f>'Historical Trades'!J1836</x:f>
      </x:c>
      <x:c r="K1836" s="0">
        <x:f>'Historical Trades'!K1836</x:f>
      </x:c>
      <x:c r="L1836" s="0">
        <x:f>'Historical Trades'!L1836</x:f>
      </x:c>
      <x:c r="M1836" s="0">
        <x:f>'Historical Trades'!M1836</x:f>
      </x:c>
      <x:c r="N1836" s="0">
        <x:f>CLEAN('Historical Trades'!O1836)</x:f>
      </x:c>
      <x:c r="P1836" s="14">
        <x:f>IF(G1836="sell",M1836,-M1836)</x:f>
      </x:c>
      <x:c r="Q1836" s="14">
        <x:f>VLOOKUP(N1836,'Currency Rates'!$A$3:$C$32,3,0)</x:f>
      </x:c>
      <x:c r="R1836" s="0">
        <x:f>IF(A1836="SPUS",0,IF(A1836="FWD",0,P1836/Q1836))</x:f>
      </x:c>
    </x:row>
    <x:row r="1837" spans="1:19" x14ac:dyDescent="0.3">
      <x:c r="A1837" s="0">
        <x:f>'Historical Trades'!A1837</x:f>
      </x:c>
      <x:c r="B1837" s="0">
        <x:f>'Historical Trades'!B1837</x:f>
      </x:c>
      <x:c r="C1837" s="23">
        <x:f>'Historical Trades'!C1837</x:f>
      </x:c>
      <x:c r="D1837" s="0">
        <x:f>'Historical Trades'!D1837</x:f>
      </x:c>
      <x:c r="E1837" s="23">
        <x:f>'Historical Trades'!E1837</x:f>
      </x:c>
      <x:c r="F1837" s="0">
        <x:f>'Historical Trades'!F1837</x:f>
      </x:c>
      <x:c r="G1837" s="0">
        <x:f>'Historical Trades'!G1837</x:f>
      </x:c>
      <x:c r="H1837" s="0">
        <x:f>'Historical Trades'!H1837</x:f>
      </x:c>
      <x:c r="I1837" s="0">
        <x:f>'Historical Trades'!I1837</x:f>
      </x:c>
      <x:c r="J1837" s="0">
        <x:f>'Historical Trades'!J1837</x:f>
      </x:c>
      <x:c r="K1837" s="0">
        <x:f>'Historical Trades'!K1837</x:f>
      </x:c>
      <x:c r="L1837" s="0">
        <x:f>'Historical Trades'!L1837</x:f>
      </x:c>
      <x:c r="M1837" s="0">
        <x:f>'Historical Trades'!M1837</x:f>
      </x:c>
      <x:c r="N1837" s="0">
        <x:f>CLEAN('Historical Trades'!O1837)</x:f>
      </x:c>
      <x:c r="P1837" s="14">
        <x:f>IF(G1837="sell",M1837,-M1837)</x:f>
      </x:c>
      <x:c r="Q1837" s="14">
        <x:f>VLOOKUP(N1837,'Currency Rates'!$A$3:$C$32,3,0)</x:f>
      </x:c>
      <x:c r="R1837" s="0">
        <x:f>IF(A1837="SPUS",0,IF(A1837="FWD",0,P1837/Q1837))</x:f>
      </x:c>
    </x:row>
    <x:row r="1838" spans="1:19" x14ac:dyDescent="0.3">
      <x:c r="A1838" s="0">
        <x:f>'Historical Trades'!A1838</x:f>
      </x:c>
      <x:c r="B1838" s="0">
        <x:f>'Historical Trades'!B1838</x:f>
      </x:c>
      <x:c r="C1838" s="23">
        <x:f>'Historical Trades'!C1838</x:f>
      </x:c>
      <x:c r="D1838" s="0">
        <x:f>'Historical Trades'!D1838</x:f>
      </x:c>
      <x:c r="E1838" s="23">
        <x:f>'Historical Trades'!E1838</x:f>
      </x:c>
      <x:c r="F1838" s="0">
        <x:f>'Historical Trades'!F1838</x:f>
      </x:c>
      <x:c r="G1838" s="0">
        <x:f>'Historical Trades'!G1838</x:f>
      </x:c>
      <x:c r="H1838" s="0">
        <x:f>'Historical Trades'!H1838</x:f>
      </x:c>
      <x:c r="I1838" s="0">
        <x:f>'Historical Trades'!I1838</x:f>
      </x:c>
      <x:c r="J1838" s="0">
        <x:f>'Historical Trades'!J1838</x:f>
      </x:c>
      <x:c r="K1838" s="0">
        <x:f>'Historical Trades'!K1838</x:f>
      </x:c>
      <x:c r="L1838" s="0">
        <x:f>'Historical Trades'!L1838</x:f>
      </x:c>
      <x:c r="M1838" s="0">
        <x:f>'Historical Trades'!M1838</x:f>
      </x:c>
      <x:c r="N1838" s="0">
        <x:f>CLEAN('Historical Trades'!O1838)</x:f>
      </x:c>
      <x:c r="P1838" s="14">
        <x:f>IF(G1838="sell",M1838,-M1838)</x:f>
      </x:c>
      <x:c r="Q1838" s="14">
        <x:f>VLOOKUP(N1838,'Currency Rates'!$A$3:$C$32,3,0)</x:f>
      </x:c>
      <x:c r="R1838" s="0">
        <x:f>IF(A1838="SPUS",0,IF(A1838="FWD",0,P1838/Q1838))</x:f>
      </x:c>
    </x:row>
    <x:row r="1839" spans="1:19" x14ac:dyDescent="0.3">
      <x:c r="A1839" s="0">
        <x:f>'Historical Trades'!A1839</x:f>
      </x:c>
      <x:c r="B1839" s="0">
        <x:f>'Historical Trades'!B1839</x:f>
      </x:c>
      <x:c r="C1839" s="23">
        <x:f>'Historical Trades'!C1839</x:f>
      </x:c>
      <x:c r="D1839" s="0">
        <x:f>'Historical Trades'!D1839</x:f>
      </x:c>
      <x:c r="E1839" s="23">
        <x:f>'Historical Trades'!E1839</x:f>
      </x:c>
      <x:c r="F1839" s="0">
        <x:f>'Historical Trades'!F1839</x:f>
      </x:c>
      <x:c r="G1839" s="0">
        <x:f>'Historical Trades'!G1839</x:f>
      </x:c>
      <x:c r="H1839" s="0">
        <x:f>'Historical Trades'!H1839</x:f>
      </x:c>
      <x:c r="I1839" s="0">
        <x:f>'Historical Trades'!I1839</x:f>
      </x:c>
      <x:c r="J1839" s="0">
        <x:f>'Historical Trades'!J1839</x:f>
      </x:c>
      <x:c r="K1839" s="0">
        <x:f>'Historical Trades'!K1839</x:f>
      </x:c>
      <x:c r="L1839" s="0">
        <x:f>'Historical Trades'!L1839</x:f>
      </x:c>
      <x:c r="M1839" s="0">
        <x:f>'Historical Trades'!M1839</x:f>
      </x:c>
      <x:c r="N1839" s="0">
        <x:f>CLEAN('Historical Trades'!O1839)</x:f>
      </x:c>
      <x:c r="P1839" s="14">
        <x:f>IF(G1839="sell",M1839,-M1839)</x:f>
      </x:c>
      <x:c r="Q1839" s="14">
        <x:f>VLOOKUP(N1839,'Currency Rates'!$A$3:$C$32,3,0)</x:f>
      </x:c>
      <x:c r="R1839" s="0">
        <x:f>IF(A1839="SPUS",0,IF(A1839="FWD",0,P1839/Q1839))</x:f>
      </x:c>
    </x:row>
    <x:row r="1840" spans="1:19" x14ac:dyDescent="0.3">
      <x:c r="A1840" s="0">
        <x:f>'Historical Trades'!A1840</x:f>
      </x:c>
      <x:c r="B1840" s="0">
        <x:f>'Historical Trades'!B1840</x:f>
      </x:c>
      <x:c r="C1840" s="23">
        <x:f>'Historical Trades'!C1840</x:f>
      </x:c>
      <x:c r="D1840" s="0">
        <x:f>'Historical Trades'!D1840</x:f>
      </x:c>
      <x:c r="E1840" s="23">
        <x:f>'Historical Trades'!E1840</x:f>
      </x:c>
      <x:c r="F1840" s="0">
        <x:f>'Historical Trades'!F1840</x:f>
      </x:c>
      <x:c r="G1840" s="0">
        <x:f>'Historical Trades'!G1840</x:f>
      </x:c>
      <x:c r="H1840" s="0">
        <x:f>'Historical Trades'!H1840</x:f>
      </x:c>
      <x:c r="I1840" s="0">
        <x:f>'Historical Trades'!I1840</x:f>
      </x:c>
      <x:c r="J1840" s="0">
        <x:f>'Historical Trades'!J1840</x:f>
      </x:c>
      <x:c r="K1840" s="0">
        <x:f>'Historical Trades'!K1840</x:f>
      </x:c>
      <x:c r="L1840" s="0">
        <x:f>'Historical Trades'!L1840</x:f>
      </x:c>
      <x:c r="M1840" s="0">
        <x:f>'Historical Trades'!M1840</x:f>
      </x:c>
      <x:c r="N1840" s="0">
        <x:f>CLEAN('Historical Trades'!O1840)</x:f>
      </x:c>
      <x:c r="P1840" s="14">
        <x:f>IF(G1840="sell",M1840,-M1840)</x:f>
      </x:c>
      <x:c r="Q1840" s="14">
        <x:f>VLOOKUP(N1840,'Currency Rates'!$A$3:$C$32,3,0)</x:f>
      </x:c>
      <x:c r="R1840" s="0">
        <x:f>IF(A1840="SPUS",0,IF(A1840="FWD",0,P1840/Q1840))</x:f>
      </x:c>
    </x:row>
    <x:row r="1841" spans="1:19" x14ac:dyDescent="0.3">
      <x:c r="A1841" s="0">
        <x:f>'Historical Trades'!A1841</x:f>
      </x:c>
      <x:c r="B1841" s="0">
        <x:f>'Historical Trades'!B1841</x:f>
      </x:c>
      <x:c r="C1841" s="23">
        <x:f>'Historical Trades'!C1841</x:f>
      </x:c>
      <x:c r="D1841" s="0">
        <x:f>'Historical Trades'!D1841</x:f>
      </x:c>
      <x:c r="E1841" s="23">
        <x:f>'Historical Trades'!E1841</x:f>
      </x:c>
      <x:c r="F1841" s="0">
        <x:f>'Historical Trades'!F1841</x:f>
      </x:c>
      <x:c r="G1841" s="0">
        <x:f>'Historical Trades'!G1841</x:f>
      </x:c>
      <x:c r="H1841" s="0">
        <x:f>'Historical Trades'!H1841</x:f>
      </x:c>
      <x:c r="I1841" s="0">
        <x:f>'Historical Trades'!I1841</x:f>
      </x:c>
      <x:c r="J1841" s="0">
        <x:f>'Historical Trades'!J1841</x:f>
      </x:c>
      <x:c r="K1841" s="0">
        <x:f>'Historical Trades'!K1841</x:f>
      </x:c>
      <x:c r="L1841" s="0">
        <x:f>'Historical Trades'!L1841</x:f>
      </x:c>
      <x:c r="M1841" s="0">
        <x:f>'Historical Trades'!M1841</x:f>
      </x:c>
      <x:c r="N1841" s="0">
        <x:f>CLEAN('Historical Trades'!O1841)</x:f>
      </x:c>
      <x:c r="P1841" s="14">
        <x:f>IF(G1841="sell",M1841,-M1841)</x:f>
      </x:c>
      <x:c r="Q1841" s="14">
        <x:f>VLOOKUP(N1841,'Currency Rates'!$A$3:$C$32,3,0)</x:f>
      </x:c>
      <x:c r="R1841" s="0">
        <x:f>IF(A1841="SPUS",0,IF(A1841="FWD",0,P1841/Q1841))</x:f>
      </x:c>
    </x:row>
    <x:row r="1842" spans="1:19" x14ac:dyDescent="0.3">
      <x:c r="A1842" s="0">
        <x:f>'Historical Trades'!A1842</x:f>
      </x:c>
      <x:c r="B1842" s="0">
        <x:f>'Historical Trades'!B1842</x:f>
      </x:c>
      <x:c r="C1842" s="23">
        <x:f>'Historical Trades'!C1842</x:f>
      </x:c>
      <x:c r="D1842" s="0">
        <x:f>'Historical Trades'!D1842</x:f>
      </x:c>
      <x:c r="E1842" s="23">
        <x:f>'Historical Trades'!E1842</x:f>
      </x:c>
      <x:c r="F1842" s="0">
        <x:f>'Historical Trades'!F1842</x:f>
      </x:c>
      <x:c r="G1842" s="0">
        <x:f>'Historical Trades'!G1842</x:f>
      </x:c>
      <x:c r="H1842" s="0">
        <x:f>'Historical Trades'!H1842</x:f>
      </x:c>
      <x:c r="I1842" s="0">
        <x:f>'Historical Trades'!I1842</x:f>
      </x:c>
      <x:c r="J1842" s="0">
        <x:f>'Historical Trades'!J1842</x:f>
      </x:c>
      <x:c r="K1842" s="0">
        <x:f>'Historical Trades'!K1842</x:f>
      </x:c>
      <x:c r="L1842" s="0">
        <x:f>'Historical Trades'!L1842</x:f>
      </x:c>
      <x:c r="M1842" s="0">
        <x:f>'Historical Trades'!M1842</x:f>
      </x:c>
      <x:c r="N1842" s="0">
        <x:f>CLEAN('Historical Trades'!O1842)</x:f>
      </x:c>
      <x:c r="P1842" s="14">
        <x:f>IF(G1842="sell",M1842,-M1842)</x:f>
      </x:c>
      <x:c r="Q1842" s="14">
        <x:f>VLOOKUP(N1842,'Currency Rates'!$A$3:$C$32,3,0)</x:f>
      </x:c>
      <x:c r="R1842" s="0">
        <x:f>IF(A1842="SPUS",0,IF(A1842="FWD",0,P1842/Q1842))</x:f>
      </x:c>
    </x:row>
    <x:row r="1843" spans="1:19" x14ac:dyDescent="0.3">
      <x:c r="A1843" s="0">
        <x:f>'Historical Trades'!A1843</x:f>
      </x:c>
      <x:c r="B1843" s="0">
        <x:f>'Historical Trades'!B1843</x:f>
      </x:c>
      <x:c r="C1843" s="23">
        <x:f>'Historical Trades'!C1843</x:f>
      </x:c>
      <x:c r="D1843" s="0">
        <x:f>'Historical Trades'!D1843</x:f>
      </x:c>
      <x:c r="E1843" s="23">
        <x:f>'Historical Trades'!E1843</x:f>
      </x:c>
      <x:c r="F1843" s="0">
        <x:f>'Historical Trades'!F1843</x:f>
      </x:c>
      <x:c r="G1843" s="0">
        <x:f>'Historical Trades'!G1843</x:f>
      </x:c>
      <x:c r="H1843" s="0">
        <x:f>'Historical Trades'!H1843</x:f>
      </x:c>
      <x:c r="I1843" s="0">
        <x:f>'Historical Trades'!I1843</x:f>
      </x:c>
      <x:c r="J1843" s="0">
        <x:f>'Historical Trades'!J1843</x:f>
      </x:c>
      <x:c r="K1843" s="0">
        <x:f>'Historical Trades'!K1843</x:f>
      </x:c>
      <x:c r="L1843" s="0">
        <x:f>'Historical Trades'!L1843</x:f>
      </x:c>
      <x:c r="M1843" s="0">
        <x:f>'Historical Trades'!M1843</x:f>
      </x:c>
      <x:c r="N1843" s="0">
        <x:f>CLEAN('Historical Trades'!O1843)</x:f>
      </x:c>
      <x:c r="P1843" s="14">
        <x:f>IF(G1843="sell",M1843,-M1843)</x:f>
      </x:c>
      <x:c r="Q1843" s="14">
        <x:f>VLOOKUP(N1843,'Currency Rates'!$A$3:$C$32,3,0)</x:f>
      </x:c>
      <x:c r="R1843" s="0">
        <x:f>IF(A1843="SPUS",0,IF(A1843="FWD",0,P1843/Q1843))</x:f>
      </x:c>
    </x:row>
    <x:row r="1844" spans="1:19" x14ac:dyDescent="0.3">
      <x:c r="A1844" s="0">
        <x:f>'Historical Trades'!A1844</x:f>
      </x:c>
      <x:c r="B1844" s="0">
        <x:f>'Historical Trades'!B1844</x:f>
      </x:c>
      <x:c r="C1844" s="23">
        <x:f>'Historical Trades'!C1844</x:f>
      </x:c>
      <x:c r="D1844" s="0">
        <x:f>'Historical Trades'!D1844</x:f>
      </x:c>
      <x:c r="E1844" s="23">
        <x:f>'Historical Trades'!E1844</x:f>
      </x:c>
      <x:c r="F1844" s="0">
        <x:f>'Historical Trades'!F1844</x:f>
      </x:c>
      <x:c r="G1844" s="0">
        <x:f>'Historical Trades'!G1844</x:f>
      </x:c>
      <x:c r="H1844" s="0">
        <x:f>'Historical Trades'!H1844</x:f>
      </x:c>
      <x:c r="I1844" s="0">
        <x:f>'Historical Trades'!I1844</x:f>
      </x:c>
      <x:c r="J1844" s="0">
        <x:f>'Historical Trades'!J1844</x:f>
      </x:c>
      <x:c r="K1844" s="0">
        <x:f>'Historical Trades'!K1844</x:f>
      </x:c>
      <x:c r="L1844" s="0">
        <x:f>'Historical Trades'!L1844</x:f>
      </x:c>
      <x:c r="M1844" s="0">
        <x:f>'Historical Trades'!M1844</x:f>
      </x:c>
      <x:c r="N1844" s="0">
        <x:f>CLEAN('Historical Trades'!O1844)</x:f>
      </x:c>
      <x:c r="P1844" s="14">
        <x:f>IF(G1844="sell",M1844,-M1844)</x:f>
      </x:c>
      <x:c r="Q1844" s="14">
        <x:f>VLOOKUP(N1844,'Currency Rates'!$A$3:$C$32,3,0)</x:f>
      </x:c>
      <x:c r="R1844" s="0">
        <x:f>IF(A1844="SPUS",0,IF(A1844="FWD",0,P1844/Q1844))</x:f>
      </x:c>
    </x:row>
    <x:row r="1845" spans="1:19" x14ac:dyDescent="0.3">
      <x:c r="A1845" s="0">
        <x:f>'Historical Trades'!A1845</x:f>
      </x:c>
      <x:c r="B1845" s="0">
        <x:f>'Historical Trades'!B1845</x:f>
      </x:c>
      <x:c r="C1845" s="23">
        <x:f>'Historical Trades'!C1845</x:f>
      </x:c>
      <x:c r="D1845" s="0">
        <x:f>'Historical Trades'!D1845</x:f>
      </x:c>
      <x:c r="E1845" s="23">
        <x:f>'Historical Trades'!E1845</x:f>
      </x:c>
      <x:c r="F1845" s="0">
        <x:f>'Historical Trades'!F1845</x:f>
      </x:c>
      <x:c r="G1845" s="0">
        <x:f>'Historical Trades'!G1845</x:f>
      </x:c>
      <x:c r="H1845" s="0">
        <x:f>'Historical Trades'!H1845</x:f>
      </x:c>
      <x:c r="I1845" s="0">
        <x:f>'Historical Trades'!I1845</x:f>
      </x:c>
      <x:c r="J1845" s="0">
        <x:f>'Historical Trades'!J1845</x:f>
      </x:c>
      <x:c r="K1845" s="0">
        <x:f>'Historical Trades'!K1845</x:f>
      </x:c>
      <x:c r="L1845" s="0">
        <x:f>'Historical Trades'!L1845</x:f>
      </x:c>
      <x:c r="M1845" s="0">
        <x:f>'Historical Trades'!M1845</x:f>
      </x:c>
      <x:c r="N1845" s="0">
        <x:f>CLEAN('Historical Trades'!O1845)</x:f>
      </x:c>
      <x:c r="P1845" s="14">
        <x:f>IF(G1845="sell",M1845,-M1845)</x:f>
      </x:c>
      <x:c r="Q1845" s="14">
        <x:f>VLOOKUP(N1845,'Currency Rates'!$A$3:$C$32,3,0)</x:f>
      </x:c>
      <x:c r="R1845" s="0">
        <x:f>IF(A1845="SPUS",0,IF(A1845="FWD",0,P1845/Q1845))</x:f>
      </x:c>
    </x:row>
    <x:row r="1846" spans="1:19" x14ac:dyDescent="0.3">
      <x:c r="A1846" s="0">
        <x:f>'Historical Trades'!A1846</x:f>
      </x:c>
      <x:c r="B1846" s="0">
        <x:f>'Historical Trades'!B1846</x:f>
      </x:c>
      <x:c r="C1846" s="23">
        <x:f>'Historical Trades'!C1846</x:f>
      </x:c>
      <x:c r="D1846" s="0">
        <x:f>'Historical Trades'!D1846</x:f>
      </x:c>
      <x:c r="E1846" s="23">
        <x:f>'Historical Trades'!E1846</x:f>
      </x:c>
      <x:c r="F1846" s="0">
        <x:f>'Historical Trades'!F1846</x:f>
      </x:c>
      <x:c r="G1846" s="0">
        <x:f>'Historical Trades'!G1846</x:f>
      </x:c>
      <x:c r="H1846" s="0">
        <x:f>'Historical Trades'!H1846</x:f>
      </x:c>
      <x:c r="I1846" s="0">
        <x:f>'Historical Trades'!I1846</x:f>
      </x:c>
      <x:c r="J1846" s="0">
        <x:f>'Historical Trades'!J1846</x:f>
      </x:c>
      <x:c r="K1846" s="0">
        <x:f>'Historical Trades'!K1846</x:f>
      </x:c>
      <x:c r="L1846" s="0">
        <x:f>'Historical Trades'!L1846</x:f>
      </x:c>
      <x:c r="M1846" s="0">
        <x:f>'Historical Trades'!M1846</x:f>
      </x:c>
      <x:c r="N1846" s="0">
        <x:f>CLEAN('Historical Trades'!O1846)</x:f>
      </x:c>
      <x:c r="P1846" s="14">
        <x:f>IF(G1846="sell",M1846,-M1846)</x:f>
      </x:c>
      <x:c r="Q1846" s="14">
        <x:f>VLOOKUP(N1846,'Currency Rates'!$A$3:$C$32,3,0)</x:f>
      </x:c>
      <x:c r="R1846" s="0">
        <x:f>IF(A1846="SPUS",0,IF(A1846="FWD",0,P1846/Q1846))</x:f>
      </x:c>
    </x:row>
    <x:row r="1847" spans="1:19" x14ac:dyDescent="0.3">
      <x:c r="A1847" s="0">
        <x:f>'Historical Trades'!A1847</x:f>
      </x:c>
      <x:c r="B1847" s="0">
        <x:f>'Historical Trades'!B1847</x:f>
      </x:c>
      <x:c r="C1847" s="23">
        <x:f>'Historical Trades'!C1847</x:f>
      </x:c>
      <x:c r="D1847" s="0">
        <x:f>'Historical Trades'!D1847</x:f>
      </x:c>
      <x:c r="E1847" s="23">
        <x:f>'Historical Trades'!E1847</x:f>
      </x:c>
      <x:c r="F1847" s="0">
        <x:f>'Historical Trades'!F1847</x:f>
      </x:c>
      <x:c r="G1847" s="0">
        <x:f>'Historical Trades'!G1847</x:f>
      </x:c>
      <x:c r="H1847" s="0">
        <x:f>'Historical Trades'!H1847</x:f>
      </x:c>
      <x:c r="I1847" s="0">
        <x:f>'Historical Trades'!I1847</x:f>
      </x:c>
      <x:c r="J1847" s="0">
        <x:f>'Historical Trades'!J1847</x:f>
      </x:c>
      <x:c r="K1847" s="0">
        <x:f>'Historical Trades'!K1847</x:f>
      </x:c>
      <x:c r="L1847" s="0">
        <x:f>'Historical Trades'!L1847</x:f>
      </x:c>
      <x:c r="M1847" s="0">
        <x:f>'Historical Trades'!M1847</x:f>
      </x:c>
      <x:c r="N1847" s="0">
        <x:f>CLEAN('Historical Trades'!O1847)</x:f>
      </x:c>
      <x:c r="P1847" s="14">
        <x:f>IF(G1847="sell",M1847,-M1847)</x:f>
      </x:c>
      <x:c r="Q1847" s="14">
        <x:f>VLOOKUP(N1847,'Currency Rates'!$A$3:$C$32,3,0)</x:f>
      </x:c>
      <x:c r="R1847" s="0">
        <x:f>IF(A1847="SPUS",0,IF(A1847="FWD",0,P1847/Q1847))</x:f>
      </x:c>
    </x:row>
    <x:row r="1848" spans="1:19" x14ac:dyDescent="0.3">
      <x:c r="A1848" s="0">
        <x:f>'Historical Trades'!A1848</x:f>
      </x:c>
      <x:c r="B1848" s="0">
        <x:f>'Historical Trades'!B1848</x:f>
      </x:c>
      <x:c r="C1848" s="23">
        <x:f>'Historical Trades'!C1848</x:f>
      </x:c>
      <x:c r="D1848" s="0">
        <x:f>'Historical Trades'!D1848</x:f>
      </x:c>
      <x:c r="E1848" s="23">
        <x:f>'Historical Trades'!E1848</x:f>
      </x:c>
      <x:c r="F1848" s="0">
        <x:f>'Historical Trades'!F1848</x:f>
      </x:c>
      <x:c r="G1848" s="0">
        <x:f>'Historical Trades'!G1848</x:f>
      </x:c>
      <x:c r="H1848" s="0">
        <x:f>'Historical Trades'!H1848</x:f>
      </x:c>
      <x:c r="I1848" s="0">
        <x:f>'Historical Trades'!I1848</x:f>
      </x:c>
      <x:c r="J1848" s="0">
        <x:f>'Historical Trades'!J1848</x:f>
      </x:c>
      <x:c r="K1848" s="0">
        <x:f>'Historical Trades'!K1848</x:f>
      </x:c>
      <x:c r="L1848" s="0">
        <x:f>'Historical Trades'!L1848</x:f>
      </x:c>
      <x:c r="M1848" s="0">
        <x:f>'Historical Trades'!M1848</x:f>
      </x:c>
      <x:c r="N1848" s="0">
        <x:f>CLEAN('Historical Trades'!O1848)</x:f>
      </x:c>
      <x:c r="P1848" s="14">
        <x:f>IF(G1848="sell",M1848,-M1848)</x:f>
      </x:c>
      <x:c r="Q1848" s="14">
        <x:f>VLOOKUP(N1848,'Currency Rates'!$A$3:$C$32,3,0)</x:f>
      </x:c>
      <x:c r="R1848" s="0">
        <x:f>IF(A1848="SPUS",0,IF(A1848="FWD",0,P1848/Q1848))</x:f>
      </x:c>
    </x:row>
    <x:row r="1849" spans="1:19" x14ac:dyDescent="0.3">
      <x:c r="A1849" s="0">
        <x:f>'Historical Trades'!A1849</x:f>
      </x:c>
      <x:c r="B1849" s="0">
        <x:f>'Historical Trades'!B1849</x:f>
      </x:c>
      <x:c r="C1849" s="23">
        <x:f>'Historical Trades'!C1849</x:f>
      </x:c>
      <x:c r="D1849" s="0">
        <x:f>'Historical Trades'!D1849</x:f>
      </x:c>
      <x:c r="E1849" s="23">
        <x:f>'Historical Trades'!E1849</x:f>
      </x:c>
      <x:c r="F1849" s="0">
        <x:f>'Historical Trades'!F1849</x:f>
      </x:c>
      <x:c r="G1849" s="0">
        <x:f>'Historical Trades'!G1849</x:f>
      </x:c>
      <x:c r="H1849" s="0">
        <x:f>'Historical Trades'!H1849</x:f>
      </x:c>
      <x:c r="I1849" s="0">
        <x:f>'Historical Trades'!I1849</x:f>
      </x:c>
      <x:c r="J1849" s="0">
        <x:f>'Historical Trades'!J1849</x:f>
      </x:c>
      <x:c r="K1849" s="0">
        <x:f>'Historical Trades'!K1849</x:f>
      </x:c>
      <x:c r="L1849" s="0">
        <x:f>'Historical Trades'!L1849</x:f>
      </x:c>
      <x:c r="M1849" s="0">
        <x:f>'Historical Trades'!M1849</x:f>
      </x:c>
      <x:c r="N1849" s="0">
        <x:f>CLEAN('Historical Trades'!O1849)</x:f>
      </x:c>
      <x:c r="P1849" s="14">
        <x:f>IF(G1849="sell",M1849,-M1849)</x:f>
      </x:c>
      <x:c r="Q1849" s="14">
        <x:f>VLOOKUP(N1849,'Currency Rates'!$A$3:$C$32,3,0)</x:f>
      </x:c>
      <x:c r="R1849" s="0">
        <x:f>IF(A1849="SPUS",0,IF(A1849="FWD",0,P1849/Q1849))</x:f>
      </x:c>
    </x:row>
    <x:row r="1850" spans="1:19" x14ac:dyDescent="0.3">
      <x:c r="A1850" s="0">
        <x:f>'Historical Trades'!A1850</x:f>
      </x:c>
      <x:c r="B1850" s="0">
        <x:f>'Historical Trades'!B1850</x:f>
      </x:c>
      <x:c r="C1850" s="23">
        <x:f>'Historical Trades'!C1850</x:f>
      </x:c>
      <x:c r="D1850" s="0">
        <x:f>'Historical Trades'!D1850</x:f>
      </x:c>
      <x:c r="E1850" s="23">
        <x:f>'Historical Trades'!E1850</x:f>
      </x:c>
      <x:c r="F1850" s="0">
        <x:f>'Historical Trades'!F1850</x:f>
      </x:c>
      <x:c r="G1850" s="0">
        <x:f>'Historical Trades'!G1850</x:f>
      </x:c>
      <x:c r="H1850" s="0">
        <x:f>'Historical Trades'!H1850</x:f>
      </x:c>
      <x:c r="I1850" s="0">
        <x:f>'Historical Trades'!I1850</x:f>
      </x:c>
      <x:c r="J1850" s="0">
        <x:f>'Historical Trades'!J1850</x:f>
      </x:c>
      <x:c r="K1850" s="0">
        <x:f>'Historical Trades'!K1850</x:f>
      </x:c>
      <x:c r="L1850" s="0">
        <x:f>'Historical Trades'!L1850</x:f>
      </x:c>
      <x:c r="M1850" s="0">
        <x:f>'Historical Trades'!M1850</x:f>
      </x:c>
      <x:c r="N1850" s="0">
        <x:f>CLEAN('Historical Trades'!O1850)</x:f>
      </x:c>
      <x:c r="P1850" s="14">
        <x:f>IF(G1850="sell",M1850,-M1850)</x:f>
      </x:c>
      <x:c r="Q1850" s="14">
        <x:f>VLOOKUP(N1850,'Currency Rates'!$A$3:$C$32,3,0)</x:f>
      </x:c>
      <x:c r="R1850" s="0">
        <x:f>IF(A1850="SPUS",0,IF(A1850="FWD",0,P1850/Q1850))</x:f>
      </x:c>
    </x:row>
    <x:row r="1851" spans="1:19" x14ac:dyDescent="0.3">
      <x:c r="A1851" s="0">
        <x:f>'Historical Trades'!A1851</x:f>
      </x:c>
      <x:c r="B1851" s="0">
        <x:f>'Historical Trades'!B1851</x:f>
      </x:c>
      <x:c r="C1851" s="23">
        <x:f>'Historical Trades'!C1851</x:f>
      </x:c>
      <x:c r="D1851" s="0">
        <x:f>'Historical Trades'!D1851</x:f>
      </x:c>
      <x:c r="E1851" s="23">
        <x:f>'Historical Trades'!E1851</x:f>
      </x:c>
      <x:c r="F1851" s="0">
        <x:f>'Historical Trades'!F1851</x:f>
      </x:c>
      <x:c r="G1851" s="0">
        <x:f>'Historical Trades'!G1851</x:f>
      </x:c>
      <x:c r="H1851" s="0">
        <x:f>'Historical Trades'!H1851</x:f>
      </x:c>
      <x:c r="I1851" s="0">
        <x:f>'Historical Trades'!I1851</x:f>
      </x:c>
      <x:c r="J1851" s="0">
        <x:f>'Historical Trades'!J1851</x:f>
      </x:c>
      <x:c r="K1851" s="0">
        <x:f>'Historical Trades'!K1851</x:f>
      </x:c>
      <x:c r="L1851" s="0">
        <x:f>'Historical Trades'!L1851</x:f>
      </x:c>
      <x:c r="M1851" s="0">
        <x:f>'Historical Trades'!M1851</x:f>
      </x:c>
      <x:c r="N1851" s="0">
        <x:f>CLEAN('Historical Trades'!O1851)</x:f>
      </x:c>
      <x:c r="P1851" s="14">
        <x:f>IF(G1851="sell",M1851,-M1851)</x:f>
      </x:c>
      <x:c r="Q1851" s="14">
        <x:f>VLOOKUP(N1851,'Currency Rates'!$A$3:$C$32,3,0)</x:f>
      </x:c>
      <x:c r="R1851" s="0">
        <x:f>IF(A1851="SPUS",0,IF(A1851="FWD",0,P1851/Q1851))</x:f>
      </x:c>
    </x:row>
    <x:row r="1852" spans="1:19" x14ac:dyDescent="0.3">
      <x:c r="A1852" s="0">
        <x:f>'Historical Trades'!A1852</x:f>
      </x:c>
      <x:c r="B1852" s="0">
        <x:f>'Historical Trades'!B1852</x:f>
      </x:c>
      <x:c r="C1852" s="23">
        <x:f>'Historical Trades'!C1852</x:f>
      </x:c>
      <x:c r="D1852" s="0">
        <x:f>'Historical Trades'!D1852</x:f>
      </x:c>
      <x:c r="E1852" s="23">
        <x:f>'Historical Trades'!E1852</x:f>
      </x:c>
      <x:c r="F1852" s="0">
        <x:f>'Historical Trades'!F1852</x:f>
      </x:c>
      <x:c r="G1852" s="0">
        <x:f>'Historical Trades'!G1852</x:f>
      </x:c>
      <x:c r="H1852" s="0">
        <x:f>'Historical Trades'!H1852</x:f>
      </x:c>
      <x:c r="I1852" s="0">
        <x:f>'Historical Trades'!I1852</x:f>
      </x:c>
      <x:c r="J1852" s="0">
        <x:f>'Historical Trades'!J1852</x:f>
      </x:c>
      <x:c r="K1852" s="0">
        <x:f>'Historical Trades'!K1852</x:f>
      </x:c>
      <x:c r="L1852" s="0">
        <x:f>'Historical Trades'!L1852</x:f>
      </x:c>
      <x:c r="M1852" s="0">
        <x:f>'Historical Trades'!M1852</x:f>
      </x:c>
      <x:c r="N1852" s="0">
        <x:f>CLEAN('Historical Trades'!O1852)</x:f>
      </x:c>
      <x:c r="P1852" s="14">
        <x:f>IF(G1852="sell",M1852,-M1852)</x:f>
      </x:c>
      <x:c r="Q1852" s="14">
        <x:f>VLOOKUP(N1852,'Currency Rates'!$A$3:$C$32,3,0)</x:f>
      </x:c>
      <x:c r="R1852" s="0">
        <x:f>IF(A1852="SPUS",0,IF(A1852="FWD",0,P1852/Q1852))</x:f>
      </x:c>
    </x:row>
    <x:row r="1853" spans="1:19" x14ac:dyDescent="0.3">
      <x:c r="A1853" s="0">
        <x:f>'Historical Trades'!A1853</x:f>
      </x:c>
      <x:c r="B1853" s="0">
        <x:f>'Historical Trades'!B1853</x:f>
      </x:c>
      <x:c r="C1853" s="23">
        <x:f>'Historical Trades'!C1853</x:f>
      </x:c>
      <x:c r="D1853" s="0">
        <x:f>'Historical Trades'!D1853</x:f>
      </x:c>
      <x:c r="E1853" s="23">
        <x:f>'Historical Trades'!E1853</x:f>
      </x:c>
      <x:c r="F1853" s="0">
        <x:f>'Historical Trades'!F1853</x:f>
      </x:c>
      <x:c r="G1853" s="0">
        <x:f>'Historical Trades'!G1853</x:f>
      </x:c>
      <x:c r="H1853" s="0">
        <x:f>'Historical Trades'!H1853</x:f>
      </x:c>
      <x:c r="I1853" s="0">
        <x:f>'Historical Trades'!I1853</x:f>
      </x:c>
      <x:c r="J1853" s="0">
        <x:f>'Historical Trades'!J1853</x:f>
      </x:c>
      <x:c r="K1853" s="0">
        <x:f>'Historical Trades'!K1853</x:f>
      </x:c>
      <x:c r="L1853" s="0">
        <x:f>'Historical Trades'!L1853</x:f>
      </x:c>
      <x:c r="M1853" s="0">
        <x:f>'Historical Trades'!M1853</x:f>
      </x:c>
      <x:c r="N1853" s="0">
        <x:f>CLEAN('Historical Trades'!O1853)</x:f>
      </x:c>
      <x:c r="P1853" s="14">
        <x:f>IF(G1853="sell",M1853,-M1853)</x:f>
      </x:c>
      <x:c r="Q1853" s="14">
        <x:f>VLOOKUP(N1853,'Currency Rates'!$A$3:$C$32,3,0)</x:f>
      </x:c>
      <x:c r="R1853" s="0">
        <x:f>IF(A1853="SPUS",0,IF(A1853="FWD",0,P1853/Q1853))</x:f>
      </x:c>
    </x:row>
    <x:row r="1854" spans="1:19" x14ac:dyDescent="0.3">
      <x:c r="A1854" s="0">
        <x:f>'Historical Trades'!A1854</x:f>
      </x:c>
      <x:c r="B1854" s="0">
        <x:f>'Historical Trades'!B1854</x:f>
      </x:c>
      <x:c r="C1854" s="23">
        <x:f>'Historical Trades'!C1854</x:f>
      </x:c>
      <x:c r="D1854" s="0">
        <x:f>'Historical Trades'!D1854</x:f>
      </x:c>
      <x:c r="E1854" s="23">
        <x:f>'Historical Trades'!E1854</x:f>
      </x:c>
      <x:c r="F1854" s="0">
        <x:f>'Historical Trades'!F1854</x:f>
      </x:c>
      <x:c r="G1854" s="0">
        <x:f>'Historical Trades'!G1854</x:f>
      </x:c>
      <x:c r="H1854" s="0">
        <x:f>'Historical Trades'!H1854</x:f>
      </x:c>
      <x:c r="I1854" s="0">
        <x:f>'Historical Trades'!I1854</x:f>
      </x:c>
      <x:c r="J1854" s="0">
        <x:f>'Historical Trades'!J1854</x:f>
      </x:c>
      <x:c r="K1854" s="0">
        <x:f>'Historical Trades'!K1854</x:f>
      </x:c>
      <x:c r="L1854" s="0">
        <x:f>'Historical Trades'!L1854</x:f>
      </x:c>
      <x:c r="M1854" s="0">
        <x:f>'Historical Trades'!M1854</x:f>
      </x:c>
      <x:c r="N1854" s="0">
        <x:f>CLEAN('Historical Trades'!O1854)</x:f>
      </x:c>
      <x:c r="P1854" s="14">
        <x:f>IF(G1854="sell",M1854,-M1854)</x:f>
      </x:c>
      <x:c r="Q1854" s="14">
        <x:f>VLOOKUP(N1854,'Currency Rates'!$A$3:$C$32,3,0)</x:f>
      </x:c>
      <x:c r="R1854" s="0">
        <x:f>IF(A1854="SPUS",0,IF(A1854="FWD",0,P1854/Q1854))</x:f>
      </x:c>
    </x:row>
    <x:row r="1855" spans="1:19" x14ac:dyDescent="0.3">
      <x:c r="A1855" s="0">
        <x:f>'Historical Trades'!A1855</x:f>
      </x:c>
      <x:c r="B1855" s="0">
        <x:f>'Historical Trades'!B1855</x:f>
      </x:c>
      <x:c r="C1855" s="23">
        <x:f>'Historical Trades'!C1855</x:f>
      </x:c>
      <x:c r="D1855" s="0">
        <x:f>'Historical Trades'!D1855</x:f>
      </x:c>
      <x:c r="E1855" s="23">
        <x:f>'Historical Trades'!E1855</x:f>
      </x:c>
      <x:c r="F1855" s="0">
        <x:f>'Historical Trades'!F1855</x:f>
      </x:c>
      <x:c r="G1855" s="0">
        <x:f>'Historical Trades'!G1855</x:f>
      </x:c>
      <x:c r="H1855" s="0">
        <x:f>'Historical Trades'!H1855</x:f>
      </x:c>
      <x:c r="I1855" s="0">
        <x:f>'Historical Trades'!I1855</x:f>
      </x:c>
      <x:c r="J1855" s="0">
        <x:f>'Historical Trades'!J1855</x:f>
      </x:c>
      <x:c r="K1855" s="0">
        <x:f>'Historical Trades'!K1855</x:f>
      </x:c>
      <x:c r="L1855" s="0">
        <x:f>'Historical Trades'!L1855</x:f>
      </x:c>
      <x:c r="M1855" s="0">
        <x:f>'Historical Trades'!M1855</x:f>
      </x:c>
      <x:c r="N1855" s="0">
        <x:f>CLEAN('Historical Trades'!O1855)</x:f>
      </x:c>
      <x:c r="P1855" s="14">
        <x:f>IF(G1855="sell",M1855,-M1855)</x:f>
      </x:c>
      <x:c r="Q1855" s="14">
        <x:f>VLOOKUP(N1855,'Currency Rates'!$A$3:$C$32,3,0)</x:f>
      </x:c>
      <x:c r="R1855" s="0">
        <x:f>IF(A1855="SPUS",0,IF(A1855="FWD",0,P1855/Q1855))</x:f>
      </x:c>
    </x:row>
    <x:row r="1856" spans="1:19" x14ac:dyDescent="0.3">
      <x:c r="A1856" s="0">
        <x:f>'Historical Trades'!A1856</x:f>
      </x:c>
      <x:c r="B1856" s="0">
        <x:f>'Historical Trades'!B1856</x:f>
      </x:c>
      <x:c r="C1856" s="23">
        <x:f>'Historical Trades'!C1856</x:f>
      </x:c>
      <x:c r="D1856" s="0">
        <x:f>'Historical Trades'!D1856</x:f>
      </x:c>
      <x:c r="E1856" s="23">
        <x:f>'Historical Trades'!E1856</x:f>
      </x:c>
      <x:c r="F1856" s="0">
        <x:f>'Historical Trades'!F1856</x:f>
      </x:c>
      <x:c r="G1856" s="0">
        <x:f>'Historical Trades'!G1856</x:f>
      </x:c>
      <x:c r="H1856" s="0">
        <x:f>'Historical Trades'!H1856</x:f>
      </x:c>
      <x:c r="I1856" s="0">
        <x:f>'Historical Trades'!I1856</x:f>
      </x:c>
      <x:c r="J1856" s="0">
        <x:f>'Historical Trades'!J1856</x:f>
      </x:c>
      <x:c r="K1856" s="0">
        <x:f>'Historical Trades'!K1856</x:f>
      </x:c>
      <x:c r="L1856" s="0">
        <x:f>'Historical Trades'!L1856</x:f>
      </x:c>
      <x:c r="M1856" s="0">
        <x:f>'Historical Trades'!M1856</x:f>
      </x:c>
      <x:c r="N1856" s="0">
        <x:f>CLEAN('Historical Trades'!O1856)</x:f>
      </x:c>
      <x:c r="P1856" s="14">
        <x:f>IF(G1856="sell",M1856,-M1856)</x:f>
      </x:c>
      <x:c r="Q1856" s="14">
        <x:f>VLOOKUP(N1856,'Currency Rates'!$A$3:$C$32,3,0)</x:f>
      </x:c>
      <x:c r="R1856" s="0">
        <x:f>IF(A1856="SPUS",0,IF(A1856="FWD",0,P1856/Q1856))</x:f>
      </x:c>
    </x:row>
    <x:row r="1857" spans="1:19" x14ac:dyDescent="0.3">
      <x:c r="A1857" s="0">
        <x:f>'Historical Trades'!A1857</x:f>
      </x:c>
      <x:c r="B1857" s="0">
        <x:f>'Historical Trades'!B1857</x:f>
      </x:c>
      <x:c r="C1857" s="23">
        <x:f>'Historical Trades'!C1857</x:f>
      </x:c>
      <x:c r="D1857" s="0">
        <x:f>'Historical Trades'!D1857</x:f>
      </x:c>
      <x:c r="E1857" s="23">
        <x:f>'Historical Trades'!E1857</x:f>
      </x:c>
      <x:c r="F1857" s="0">
        <x:f>'Historical Trades'!F1857</x:f>
      </x:c>
      <x:c r="G1857" s="0">
        <x:f>'Historical Trades'!G1857</x:f>
      </x:c>
      <x:c r="H1857" s="0">
        <x:f>'Historical Trades'!H1857</x:f>
      </x:c>
      <x:c r="I1857" s="0">
        <x:f>'Historical Trades'!I1857</x:f>
      </x:c>
      <x:c r="J1857" s="0">
        <x:f>'Historical Trades'!J1857</x:f>
      </x:c>
      <x:c r="K1857" s="0">
        <x:f>'Historical Trades'!K1857</x:f>
      </x:c>
      <x:c r="L1857" s="0">
        <x:f>'Historical Trades'!L1857</x:f>
      </x:c>
      <x:c r="M1857" s="0">
        <x:f>'Historical Trades'!M1857</x:f>
      </x:c>
      <x:c r="N1857" s="0">
        <x:f>CLEAN('Historical Trades'!O1857)</x:f>
      </x:c>
      <x:c r="P1857" s="14">
        <x:f>IF(G1857="sell",M1857,-M1857)</x:f>
      </x:c>
      <x:c r="Q1857" s="14">
        <x:f>VLOOKUP(N1857,'Currency Rates'!$A$3:$C$32,3,0)</x:f>
      </x:c>
      <x:c r="R1857" s="0">
        <x:f>IF(A1857="SPUS",0,IF(A1857="FWD",0,P1857/Q1857))</x:f>
      </x:c>
    </x:row>
    <x:row r="1858" spans="1:19" x14ac:dyDescent="0.3">
      <x:c r="A1858" s="0">
        <x:f>'Historical Trades'!A1858</x:f>
      </x:c>
      <x:c r="B1858" s="0">
        <x:f>'Historical Trades'!B1858</x:f>
      </x:c>
      <x:c r="C1858" s="23">
        <x:f>'Historical Trades'!C1858</x:f>
      </x:c>
      <x:c r="D1858" s="0">
        <x:f>'Historical Trades'!D1858</x:f>
      </x:c>
      <x:c r="E1858" s="23">
        <x:f>'Historical Trades'!E1858</x:f>
      </x:c>
      <x:c r="F1858" s="0">
        <x:f>'Historical Trades'!F1858</x:f>
      </x:c>
      <x:c r="G1858" s="0">
        <x:f>'Historical Trades'!G1858</x:f>
      </x:c>
      <x:c r="H1858" s="0">
        <x:f>'Historical Trades'!H1858</x:f>
      </x:c>
      <x:c r="I1858" s="0">
        <x:f>'Historical Trades'!I1858</x:f>
      </x:c>
      <x:c r="J1858" s="0">
        <x:f>'Historical Trades'!J1858</x:f>
      </x:c>
      <x:c r="K1858" s="0">
        <x:f>'Historical Trades'!K1858</x:f>
      </x:c>
      <x:c r="L1858" s="0">
        <x:f>'Historical Trades'!L1858</x:f>
      </x:c>
      <x:c r="M1858" s="0">
        <x:f>'Historical Trades'!M1858</x:f>
      </x:c>
      <x:c r="N1858" s="0">
        <x:f>CLEAN('Historical Trades'!O1858)</x:f>
      </x:c>
      <x:c r="P1858" s="14">
        <x:f>IF(G1858="sell",M1858,-M1858)</x:f>
      </x:c>
      <x:c r="Q1858" s="14">
        <x:f>VLOOKUP(N1858,'Currency Rates'!$A$3:$C$32,3,0)</x:f>
      </x:c>
      <x:c r="R1858" s="0">
        <x:f>IF(A1858="SPUS",0,IF(A1858="FWD",0,P1858/Q1858))</x:f>
      </x:c>
    </x:row>
    <x:row r="1859" spans="1:19" x14ac:dyDescent="0.3">
      <x:c r="A1859" s="0">
        <x:f>'Historical Trades'!A1859</x:f>
      </x:c>
      <x:c r="B1859" s="0">
        <x:f>'Historical Trades'!B1859</x:f>
      </x:c>
      <x:c r="C1859" s="23">
        <x:f>'Historical Trades'!C1859</x:f>
      </x:c>
      <x:c r="D1859" s="0">
        <x:f>'Historical Trades'!D1859</x:f>
      </x:c>
      <x:c r="E1859" s="23">
        <x:f>'Historical Trades'!E1859</x:f>
      </x:c>
      <x:c r="F1859" s="0">
        <x:f>'Historical Trades'!F1859</x:f>
      </x:c>
      <x:c r="G1859" s="0">
        <x:f>'Historical Trades'!G1859</x:f>
      </x:c>
      <x:c r="H1859" s="0">
        <x:f>'Historical Trades'!H1859</x:f>
      </x:c>
      <x:c r="I1859" s="0">
        <x:f>'Historical Trades'!I1859</x:f>
      </x:c>
      <x:c r="J1859" s="0">
        <x:f>'Historical Trades'!J1859</x:f>
      </x:c>
      <x:c r="K1859" s="0">
        <x:f>'Historical Trades'!K1859</x:f>
      </x:c>
      <x:c r="L1859" s="0">
        <x:f>'Historical Trades'!L1859</x:f>
      </x:c>
      <x:c r="M1859" s="0">
        <x:f>'Historical Trades'!M1859</x:f>
      </x:c>
      <x:c r="N1859" s="0">
        <x:f>CLEAN('Historical Trades'!O1859)</x:f>
      </x:c>
      <x:c r="P1859" s="14">
        <x:f>IF(G1859="sell",M1859,-M1859)</x:f>
      </x:c>
      <x:c r="Q1859" s="14">
        <x:f>VLOOKUP(N1859,'Currency Rates'!$A$3:$C$32,3,0)</x:f>
      </x:c>
      <x:c r="R1859" s="0">
        <x:f>IF(A1859="SPUS",0,IF(A1859="FWD",0,P1859/Q1859))</x:f>
      </x:c>
    </x:row>
    <x:row r="1860" spans="1:19" x14ac:dyDescent="0.3">
      <x:c r="A1860" s="0">
        <x:f>'Historical Trades'!A1860</x:f>
      </x:c>
      <x:c r="B1860" s="0">
        <x:f>'Historical Trades'!B1860</x:f>
      </x:c>
      <x:c r="C1860" s="23">
        <x:f>'Historical Trades'!C1860</x:f>
      </x:c>
      <x:c r="D1860" s="0">
        <x:f>'Historical Trades'!D1860</x:f>
      </x:c>
      <x:c r="E1860" s="23">
        <x:f>'Historical Trades'!E1860</x:f>
      </x:c>
      <x:c r="F1860" s="0">
        <x:f>'Historical Trades'!F1860</x:f>
      </x:c>
      <x:c r="G1860" s="0">
        <x:f>'Historical Trades'!G1860</x:f>
      </x:c>
      <x:c r="H1860" s="0">
        <x:f>'Historical Trades'!H1860</x:f>
      </x:c>
      <x:c r="I1860" s="0">
        <x:f>'Historical Trades'!I1860</x:f>
      </x:c>
      <x:c r="J1860" s="0">
        <x:f>'Historical Trades'!J1860</x:f>
      </x:c>
      <x:c r="K1860" s="0">
        <x:f>'Historical Trades'!K1860</x:f>
      </x:c>
      <x:c r="L1860" s="0">
        <x:f>'Historical Trades'!L1860</x:f>
      </x:c>
      <x:c r="M1860" s="0">
        <x:f>'Historical Trades'!M1860</x:f>
      </x:c>
      <x:c r="N1860" s="0">
        <x:f>CLEAN('Historical Trades'!O1860)</x:f>
      </x:c>
      <x:c r="P1860" s="14">
        <x:f>IF(G1860="sell",M1860,-M1860)</x:f>
      </x:c>
      <x:c r="Q1860" s="14">
        <x:f>VLOOKUP(N1860,'Currency Rates'!$A$3:$C$32,3,0)</x:f>
      </x:c>
      <x:c r="R1860" s="0">
        <x:f>IF(A1860="SPUS",0,IF(A1860="FWD",0,P1860/Q1860))</x:f>
      </x:c>
    </x:row>
    <x:row r="1861" spans="1:19" x14ac:dyDescent="0.3">
      <x:c r="A1861" s="0">
        <x:f>'Historical Trades'!A1861</x:f>
      </x:c>
      <x:c r="B1861" s="0">
        <x:f>'Historical Trades'!B1861</x:f>
      </x:c>
      <x:c r="C1861" s="23">
        <x:f>'Historical Trades'!C1861</x:f>
      </x:c>
      <x:c r="D1861" s="0">
        <x:f>'Historical Trades'!D1861</x:f>
      </x:c>
      <x:c r="E1861" s="23">
        <x:f>'Historical Trades'!E1861</x:f>
      </x:c>
      <x:c r="F1861" s="0">
        <x:f>'Historical Trades'!F1861</x:f>
      </x:c>
      <x:c r="G1861" s="0">
        <x:f>'Historical Trades'!G1861</x:f>
      </x:c>
      <x:c r="H1861" s="0">
        <x:f>'Historical Trades'!H1861</x:f>
      </x:c>
      <x:c r="I1861" s="0">
        <x:f>'Historical Trades'!I1861</x:f>
      </x:c>
      <x:c r="J1861" s="0">
        <x:f>'Historical Trades'!J1861</x:f>
      </x:c>
      <x:c r="K1861" s="0">
        <x:f>'Historical Trades'!K1861</x:f>
      </x:c>
      <x:c r="L1861" s="0">
        <x:f>'Historical Trades'!L1861</x:f>
      </x:c>
      <x:c r="M1861" s="0">
        <x:f>'Historical Trades'!M1861</x:f>
      </x:c>
      <x:c r="N1861" s="0">
        <x:f>CLEAN('Historical Trades'!O1861)</x:f>
      </x:c>
      <x:c r="P1861" s="14">
        <x:f>IF(G1861="sell",M1861,-M1861)</x:f>
      </x:c>
      <x:c r="Q1861" s="14">
        <x:f>VLOOKUP(N1861,'Currency Rates'!$A$3:$C$32,3,0)</x:f>
      </x:c>
      <x:c r="R1861" s="0">
        <x:f>IF(A1861="SPUS",0,IF(A1861="FWD",0,P1861/Q1861))</x:f>
      </x:c>
    </x:row>
    <x:row r="1862" spans="1:19" x14ac:dyDescent="0.3">
      <x:c r="A1862" s="0">
        <x:f>'Historical Trades'!A1862</x:f>
      </x:c>
      <x:c r="B1862" s="0">
        <x:f>'Historical Trades'!B1862</x:f>
      </x:c>
      <x:c r="C1862" s="23">
        <x:f>'Historical Trades'!C1862</x:f>
      </x:c>
      <x:c r="D1862" s="0">
        <x:f>'Historical Trades'!D1862</x:f>
      </x:c>
      <x:c r="E1862" s="23">
        <x:f>'Historical Trades'!E1862</x:f>
      </x:c>
      <x:c r="F1862" s="0">
        <x:f>'Historical Trades'!F1862</x:f>
      </x:c>
      <x:c r="G1862" s="0">
        <x:f>'Historical Trades'!G1862</x:f>
      </x:c>
      <x:c r="H1862" s="0">
        <x:f>'Historical Trades'!H1862</x:f>
      </x:c>
      <x:c r="I1862" s="0">
        <x:f>'Historical Trades'!I1862</x:f>
      </x:c>
      <x:c r="J1862" s="0">
        <x:f>'Historical Trades'!J1862</x:f>
      </x:c>
      <x:c r="K1862" s="0">
        <x:f>'Historical Trades'!K1862</x:f>
      </x:c>
      <x:c r="L1862" s="0">
        <x:f>'Historical Trades'!L1862</x:f>
      </x:c>
      <x:c r="M1862" s="0">
        <x:f>'Historical Trades'!M1862</x:f>
      </x:c>
      <x:c r="N1862" s="0">
        <x:f>CLEAN('Historical Trades'!O1862)</x:f>
      </x:c>
      <x:c r="P1862" s="14">
        <x:f>IF(G1862="sell",M1862,-M1862)</x:f>
      </x:c>
      <x:c r="Q1862" s="14">
        <x:f>VLOOKUP(N1862,'Currency Rates'!$A$3:$C$32,3,0)</x:f>
      </x:c>
      <x:c r="R1862" s="0">
        <x:f>IF(A1862="SPUS",0,IF(A1862="FWD",0,P1862/Q1862))</x:f>
      </x:c>
    </x:row>
    <x:row r="1863" spans="1:19" x14ac:dyDescent="0.3">
      <x:c r="A1863" s="0">
        <x:f>'Historical Trades'!A1863</x:f>
      </x:c>
      <x:c r="B1863" s="0">
        <x:f>'Historical Trades'!B1863</x:f>
      </x:c>
      <x:c r="C1863" s="23">
        <x:f>'Historical Trades'!C1863</x:f>
      </x:c>
      <x:c r="D1863" s="0">
        <x:f>'Historical Trades'!D1863</x:f>
      </x:c>
      <x:c r="E1863" s="23">
        <x:f>'Historical Trades'!E1863</x:f>
      </x:c>
      <x:c r="F1863" s="0">
        <x:f>'Historical Trades'!F1863</x:f>
      </x:c>
      <x:c r="G1863" s="0">
        <x:f>'Historical Trades'!G1863</x:f>
      </x:c>
      <x:c r="H1863" s="0">
        <x:f>'Historical Trades'!H1863</x:f>
      </x:c>
      <x:c r="I1863" s="0">
        <x:f>'Historical Trades'!I1863</x:f>
      </x:c>
      <x:c r="J1863" s="0">
        <x:f>'Historical Trades'!J1863</x:f>
      </x:c>
      <x:c r="K1863" s="0">
        <x:f>'Historical Trades'!K1863</x:f>
      </x:c>
      <x:c r="L1863" s="0">
        <x:f>'Historical Trades'!L1863</x:f>
      </x:c>
      <x:c r="M1863" s="0">
        <x:f>'Historical Trades'!M1863</x:f>
      </x:c>
      <x:c r="N1863" s="0">
        <x:f>CLEAN('Historical Trades'!O1863)</x:f>
      </x:c>
      <x:c r="P1863" s="14">
        <x:f>IF(G1863="sell",M1863,-M1863)</x:f>
      </x:c>
      <x:c r="Q1863" s="14">
        <x:f>VLOOKUP(N1863,'Currency Rates'!$A$3:$C$32,3,0)</x:f>
      </x:c>
      <x:c r="R1863" s="0">
        <x:f>IF(A1863="SPUS",0,IF(A1863="FWD",0,P1863/Q1863))</x:f>
      </x:c>
    </x:row>
    <x:row r="1864" spans="1:19" x14ac:dyDescent="0.3">
      <x:c r="A1864" s="0">
        <x:f>'Historical Trades'!A1864</x:f>
      </x:c>
      <x:c r="B1864" s="0">
        <x:f>'Historical Trades'!B1864</x:f>
      </x:c>
      <x:c r="C1864" s="23">
        <x:f>'Historical Trades'!C1864</x:f>
      </x:c>
      <x:c r="D1864" s="0">
        <x:f>'Historical Trades'!D1864</x:f>
      </x:c>
      <x:c r="E1864" s="23">
        <x:f>'Historical Trades'!E1864</x:f>
      </x:c>
      <x:c r="F1864" s="0">
        <x:f>'Historical Trades'!F1864</x:f>
      </x:c>
      <x:c r="G1864" s="0">
        <x:f>'Historical Trades'!G1864</x:f>
      </x:c>
      <x:c r="H1864" s="0">
        <x:f>'Historical Trades'!H1864</x:f>
      </x:c>
      <x:c r="I1864" s="0">
        <x:f>'Historical Trades'!I1864</x:f>
      </x:c>
      <x:c r="J1864" s="0">
        <x:f>'Historical Trades'!J1864</x:f>
      </x:c>
      <x:c r="K1864" s="0">
        <x:f>'Historical Trades'!K1864</x:f>
      </x:c>
      <x:c r="L1864" s="0">
        <x:f>'Historical Trades'!L1864</x:f>
      </x:c>
      <x:c r="M1864" s="0">
        <x:f>'Historical Trades'!M1864</x:f>
      </x:c>
      <x:c r="N1864" s="0">
        <x:f>CLEAN('Historical Trades'!O1864)</x:f>
      </x:c>
      <x:c r="P1864" s="14">
        <x:f>IF(G1864="sell",M1864,-M1864)</x:f>
      </x:c>
      <x:c r="Q1864" s="14">
        <x:f>VLOOKUP(N1864,'Currency Rates'!$A$3:$C$32,3,0)</x:f>
      </x:c>
      <x:c r="R1864" s="0">
        <x:f>IF(A1864="SPUS",0,IF(A1864="FWD",0,P1864/Q1864))</x:f>
      </x:c>
    </x:row>
    <x:row r="1865" spans="1:19" x14ac:dyDescent="0.3">
      <x:c r="A1865" s="0">
        <x:f>'Historical Trades'!A1865</x:f>
      </x:c>
      <x:c r="B1865" s="0">
        <x:f>'Historical Trades'!B1865</x:f>
      </x:c>
      <x:c r="C1865" s="23">
        <x:f>'Historical Trades'!C1865</x:f>
      </x:c>
      <x:c r="D1865" s="0">
        <x:f>'Historical Trades'!D1865</x:f>
      </x:c>
      <x:c r="E1865" s="23">
        <x:f>'Historical Trades'!E1865</x:f>
      </x:c>
      <x:c r="F1865" s="0">
        <x:f>'Historical Trades'!F1865</x:f>
      </x:c>
      <x:c r="G1865" s="0">
        <x:f>'Historical Trades'!G1865</x:f>
      </x:c>
      <x:c r="H1865" s="0">
        <x:f>'Historical Trades'!H1865</x:f>
      </x:c>
      <x:c r="I1865" s="0">
        <x:f>'Historical Trades'!I1865</x:f>
      </x:c>
      <x:c r="J1865" s="0">
        <x:f>'Historical Trades'!J1865</x:f>
      </x:c>
      <x:c r="K1865" s="0">
        <x:f>'Historical Trades'!K1865</x:f>
      </x:c>
      <x:c r="L1865" s="0">
        <x:f>'Historical Trades'!L1865</x:f>
      </x:c>
      <x:c r="M1865" s="0">
        <x:f>'Historical Trades'!M1865</x:f>
      </x:c>
      <x:c r="N1865" s="0">
        <x:f>CLEAN('Historical Trades'!O1865)</x:f>
      </x:c>
      <x:c r="P1865" s="14">
        <x:f>IF(G1865="sell",M1865,-M1865)</x:f>
      </x:c>
      <x:c r="Q1865" s="14">
        <x:f>VLOOKUP(N1865,'Currency Rates'!$A$3:$C$32,3,0)</x:f>
      </x:c>
      <x:c r="R1865" s="0">
        <x:f>IF(A1865="SPUS",0,IF(A1865="FWD",0,P1865/Q1865))</x:f>
      </x:c>
    </x:row>
    <x:row r="1866" spans="1:19" x14ac:dyDescent="0.3">
      <x:c r="A1866" s="0">
        <x:f>'Historical Trades'!A1866</x:f>
      </x:c>
      <x:c r="B1866" s="0">
        <x:f>'Historical Trades'!B1866</x:f>
      </x:c>
      <x:c r="C1866" s="23">
        <x:f>'Historical Trades'!C1866</x:f>
      </x:c>
      <x:c r="D1866" s="0">
        <x:f>'Historical Trades'!D1866</x:f>
      </x:c>
      <x:c r="E1866" s="23">
        <x:f>'Historical Trades'!E1866</x:f>
      </x:c>
      <x:c r="F1866" s="0">
        <x:f>'Historical Trades'!F1866</x:f>
      </x:c>
      <x:c r="G1866" s="0">
        <x:f>'Historical Trades'!G1866</x:f>
      </x:c>
      <x:c r="H1866" s="0">
        <x:f>'Historical Trades'!H1866</x:f>
      </x:c>
      <x:c r="I1866" s="0">
        <x:f>'Historical Trades'!I1866</x:f>
      </x:c>
      <x:c r="J1866" s="0">
        <x:f>'Historical Trades'!J1866</x:f>
      </x:c>
      <x:c r="K1866" s="0">
        <x:f>'Historical Trades'!K1866</x:f>
      </x:c>
      <x:c r="L1866" s="0">
        <x:f>'Historical Trades'!L1866</x:f>
      </x:c>
      <x:c r="M1866" s="0">
        <x:f>'Historical Trades'!M1866</x:f>
      </x:c>
      <x:c r="N1866" s="0">
        <x:f>CLEAN('Historical Trades'!O1866)</x:f>
      </x:c>
      <x:c r="P1866" s="14">
        <x:f>IF(G1866="sell",M1866,-M1866)</x:f>
      </x:c>
      <x:c r="Q1866" s="14">
        <x:f>VLOOKUP(N1866,'Currency Rates'!$A$3:$C$32,3,0)</x:f>
      </x:c>
      <x:c r="R1866" s="0">
        <x:f>IF(A1866="SPUS",0,IF(A1866="FWD",0,P1866/Q1866))</x:f>
      </x:c>
    </x:row>
    <x:row r="1867" spans="1:19" x14ac:dyDescent="0.3">
      <x:c r="A1867" s="0">
        <x:f>'Historical Trades'!A1867</x:f>
      </x:c>
      <x:c r="B1867" s="0">
        <x:f>'Historical Trades'!B1867</x:f>
      </x:c>
      <x:c r="C1867" s="23">
        <x:f>'Historical Trades'!C1867</x:f>
      </x:c>
      <x:c r="D1867" s="0">
        <x:f>'Historical Trades'!D1867</x:f>
      </x:c>
      <x:c r="E1867" s="23">
        <x:f>'Historical Trades'!E1867</x:f>
      </x:c>
      <x:c r="F1867" s="0">
        <x:f>'Historical Trades'!F1867</x:f>
      </x:c>
      <x:c r="G1867" s="0">
        <x:f>'Historical Trades'!G1867</x:f>
      </x:c>
      <x:c r="H1867" s="0">
        <x:f>'Historical Trades'!H1867</x:f>
      </x:c>
      <x:c r="I1867" s="0">
        <x:f>'Historical Trades'!I1867</x:f>
      </x:c>
      <x:c r="J1867" s="0">
        <x:f>'Historical Trades'!J1867</x:f>
      </x:c>
      <x:c r="K1867" s="0">
        <x:f>'Historical Trades'!K1867</x:f>
      </x:c>
      <x:c r="L1867" s="0">
        <x:f>'Historical Trades'!L1867</x:f>
      </x:c>
      <x:c r="M1867" s="0">
        <x:f>'Historical Trades'!M1867</x:f>
      </x:c>
      <x:c r="N1867" s="0">
        <x:f>CLEAN('Historical Trades'!O1867)</x:f>
      </x:c>
      <x:c r="P1867" s="14">
        <x:f>IF(G1867="sell",M1867,-M1867)</x:f>
      </x:c>
      <x:c r="Q1867" s="14">
        <x:f>VLOOKUP(N1867,'Currency Rates'!$A$3:$C$32,3,0)</x:f>
      </x:c>
      <x:c r="R1867" s="0">
        <x:f>IF(A1867="SPUS",0,IF(A1867="FWD",0,P1867/Q1867))</x:f>
      </x:c>
    </x:row>
    <x:row r="1868" spans="1:19" x14ac:dyDescent="0.3">
      <x:c r="A1868" s="0">
        <x:f>'Historical Trades'!A1868</x:f>
      </x:c>
      <x:c r="B1868" s="0">
        <x:f>'Historical Trades'!B1868</x:f>
      </x:c>
      <x:c r="C1868" s="23">
        <x:f>'Historical Trades'!C1868</x:f>
      </x:c>
      <x:c r="D1868" s="0">
        <x:f>'Historical Trades'!D1868</x:f>
      </x:c>
      <x:c r="E1868" s="23">
        <x:f>'Historical Trades'!E1868</x:f>
      </x:c>
      <x:c r="F1868" s="0">
        <x:f>'Historical Trades'!F1868</x:f>
      </x:c>
      <x:c r="G1868" s="0">
        <x:f>'Historical Trades'!G1868</x:f>
      </x:c>
      <x:c r="H1868" s="0">
        <x:f>'Historical Trades'!H1868</x:f>
      </x:c>
      <x:c r="I1868" s="0">
        <x:f>'Historical Trades'!I1868</x:f>
      </x:c>
      <x:c r="J1868" s="0">
        <x:f>'Historical Trades'!J1868</x:f>
      </x:c>
      <x:c r="K1868" s="0">
        <x:f>'Historical Trades'!K1868</x:f>
      </x:c>
      <x:c r="L1868" s="0">
        <x:f>'Historical Trades'!L1868</x:f>
      </x:c>
      <x:c r="M1868" s="0">
        <x:f>'Historical Trades'!M1868</x:f>
      </x:c>
      <x:c r="N1868" s="0">
        <x:f>CLEAN('Historical Trades'!O1868)</x:f>
      </x:c>
      <x:c r="P1868" s="14">
        <x:f>IF(G1868="sell",M1868,-M1868)</x:f>
      </x:c>
      <x:c r="Q1868" s="14">
        <x:f>VLOOKUP(N1868,'Currency Rates'!$A$3:$C$32,3,0)</x:f>
      </x:c>
      <x:c r="R1868" s="0">
        <x:f>IF(A1868="SPUS",0,IF(A1868="FWD",0,P1868/Q1868))</x:f>
      </x:c>
    </x:row>
    <x:row r="1869" spans="1:19" x14ac:dyDescent="0.3">
      <x:c r="A1869" s="0">
        <x:f>'Historical Trades'!A1869</x:f>
      </x:c>
      <x:c r="B1869" s="0">
        <x:f>'Historical Trades'!B1869</x:f>
      </x:c>
      <x:c r="C1869" s="23">
        <x:f>'Historical Trades'!C1869</x:f>
      </x:c>
      <x:c r="D1869" s="0">
        <x:f>'Historical Trades'!D1869</x:f>
      </x:c>
      <x:c r="E1869" s="23">
        <x:f>'Historical Trades'!E1869</x:f>
      </x:c>
      <x:c r="F1869" s="0">
        <x:f>'Historical Trades'!F1869</x:f>
      </x:c>
      <x:c r="G1869" s="0">
        <x:f>'Historical Trades'!G1869</x:f>
      </x:c>
      <x:c r="H1869" s="0">
        <x:f>'Historical Trades'!H1869</x:f>
      </x:c>
      <x:c r="I1869" s="0">
        <x:f>'Historical Trades'!I1869</x:f>
      </x:c>
      <x:c r="J1869" s="0">
        <x:f>'Historical Trades'!J1869</x:f>
      </x:c>
      <x:c r="K1869" s="0">
        <x:f>'Historical Trades'!K1869</x:f>
      </x:c>
      <x:c r="L1869" s="0">
        <x:f>'Historical Trades'!L1869</x:f>
      </x:c>
      <x:c r="M1869" s="0">
        <x:f>'Historical Trades'!M1869</x:f>
      </x:c>
      <x:c r="N1869" s="0">
        <x:f>CLEAN('Historical Trades'!O1869)</x:f>
      </x:c>
      <x:c r="P1869" s="14">
        <x:f>IF(G1869="sell",M1869,-M1869)</x:f>
      </x:c>
      <x:c r="Q1869" s="14">
        <x:f>VLOOKUP(N1869,'Currency Rates'!$A$3:$C$32,3,0)</x:f>
      </x:c>
      <x:c r="R1869" s="0">
        <x:f>IF(A1869="SPUS",0,IF(A1869="FWD",0,P1869/Q1869))</x:f>
      </x:c>
    </x:row>
    <x:row r="1870" spans="1:19" x14ac:dyDescent="0.3">
      <x:c r="A1870" s="0">
        <x:f>'Historical Trades'!A1870</x:f>
      </x:c>
      <x:c r="B1870" s="0">
        <x:f>'Historical Trades'!B1870</x:f>
      </x:c>
      <x:c r="C1870" s="23">
        <x:f>'Historical Trades'!C1870</x:f>
      </x:c>
      <x:c r="D1870" s="0">
        <x:f>'Historical Trades'!D1870</x:f>
      </x:c>
      <x:c r="E1870" s="23">
        <x:f>'Historical Trades'!E1870</x:f>
      </x:c>
      <x:c r="F1870" s="0">
        <x:f>'Historical Trades'!F1870</x:f>
      </x:c>
      <x:c r="G1870" s="0">
        <x:f>'Historical Trades'!G1870</x:f>
      </x:c>
      <x:c r="H1870" s="0">
        <x:f>'Historical Trades'!H1870</x:f>
      </x:c>
      <x:c r="I1870" s="0">
        <x:f>'Historical Trades'!I1870</x:f>
      </x:c>
      <x:c r="J1870" s="0">
        <x:f>'Historical Trades'!J1870</x:f>
      </x:c>
      <x:c r="K1870" s="0">
        <x:f>'Historical Trades'!K1870</x:f>
      </x:c>
      <x:c r="L1870" s="0">
        <x:f>'Historical Trades'!L1870</x:f>
      </x:c>
      <x:c r="M1870" s="0">
        <x:f>'Historical Trades'!M1870</x:f>
      </x:c>
      <x:c r="N1870" s="0">
        <x:f>CLEAN('Historical Trades'!O1870)</x:f>
      </x:c>
      <x:c r="P1870" s="14">
        <x:f>IF(G1870="sell",M1870,-M1870)</x:f>
      </x:c>
      <x:c r="Q1870" s="14">
        <x:f>VLOOKUP(N1870,'Currency Rates'!$A$3:$C$32,3,0)</x:f>
      </x:c>
      <x:c r="R1870" s="0">
        <x:f>IF(A1870="SPUS",0,IF(A1870="FWD",0,P1870/Q1870))</x:f>
      </x:c>
    </x:row>
    <x:row r="1871" spans="1:19" x14ac:dyDescent="0.3">
      <x:c r="A1871" s="0">
        <x:f>'Historical Trades'!A1871</x:f>
      </x:c>
      <x:c r="B1871" s="0">
        <x:f>'Historical Trades'!B1871</x:f>
      </x:c>
      <x:c r="C1871" s="23">
        <x:f>'Historical Trades'!C1871</x:f>
      </x:c>
      <x:c r="D1871" s="0">
        <x:f>'Historical Trades'!D1871</x:f>
      </x:c>
      <x:c r="E1871" s="23">
        <x:f>'Historical Trades'!E1871</x:f>
      </x:c>
      <x:c r="F1871" s="0">
        <x:f>'Historical Trades'!F1871</x:f>
      </x:c>
      <x:c r="G1871" s="0">
        <x:f>'Historical Trades'!G1871</x:f>
      </x:c>
      <x:c r="H1871" s="0">
        <x:f>'Historical Trades'!H1871</x:f>
      </x:c>
      <x:c r="I1871" s="0">
        <x:f>'Historical Trades'!I1871</x:f>
      </x:c>
      <x:c r="J1871" s="0">
        <x:f>'Historical Trades'!J1871</x:f>
      </x:c>
      <x:c r="K1871" s="0">
        <x:f>'Historical Trades'!K1871</x:f>
      </x:c>
      <x:c r="L1871" s="0">
        <x:f>'Historical Trades'!L1871</x:f>
      </x:c>
      <x:c r="M1871" s="0">
        <x:f>'Historical Trades'!M1871</x:f>
      </x:c>
      <x:c r="N1871" s="0">
        <x:f>CLEAN('Historical Trades'!O1871)</x:f>
      </x:c>
      <x:c r="P1871" s="14">
        <x:f>IF(G1871="sell",M1871,-M1871)</x:f>
      </x:c>
      <x:c r="Q1871" s="14">
        <x:f>VLOOKUP(N1871,'Currency Rates'!$A$3:$C$32,3,0)</x:f>
      </x:c>
      <x:c r="R1871" s="0">
        <x:f>IF(A1871="SPUS",0,IF(A1871="FWD",0,P1871/Q1871))</x:f>
      </x:c>
    </x:row>
    <x:row r="1872" spans="1:19" x14ac:dyDescent="0.3">
      <x:c r="A1872" s="0">
        <x:f>'Historical Trades'!A1872</x:f>
      </x:c>
      <x:c r="B1872" s="0">
        <x:f>'Historical Trades'!B1872</x:f>
      </x:c>
      <x:c r="C1872" s="23">
        <x:f>'Historical Trades'!C1872</x:f>
      </x:c>
      <x:c r="D1872" s="0">
        <x:f>'Historical Trades'!D1872</x:f>
      </x:c>
      <x:c r="E1872" s="23">
        <x:f>'Historical Trades'!E1872</x:f>
      </x:c>
      <x:c r="F1872" s="0">
        <x:f>'Historical Trades'!F1872</x:f>
      </x:c>
      <x:c r="G1872" s="0">
        <x:f>'Historical Trades'!G1872</x:f>
      </x:c>
      <x:c r="H1872" s="0">
        <x:f>'Historical Trades'!H1872</x:f>
      </x:c>
      <x:c r="I1872" s="0">
        <x:f>'Historical Trades'!I1872</x:f>
      </x:c>
      <x:c r="J1872" s="0">
        <x:f>'Historical Trades'!J1872</x:f>
      </x:c>
      <x:c r="K1872" s="0">
        <x:f>'Historical Trades'!K1872</x:f>
      </x:c>
      <x:c r="L1872" s="0">
        <x:f>'Historical Trades'!L1872</x:f>
      </x:c>
      <x:c r="M1872" s="0">
        <x:f>'Historical Trades'!M1872</x:f>
      </x:c>
      <x:c r="N1872" s="0">
        <x:f>CLEAN('Historical Trades'!O1872)</x:f>
      </x:c>
      <x:c r="P1872" s="14">
        <x:f>IF(G1872="sell",M1872,-M1872)</x:f>
      </x:c>
      <x:c r="Q1872" s="14">
        <x:f>VLOOKUP(N1872,'Currency Rates'!$A$3:$C$32,3,0)</x:f>
      </x:c>
      <x:c r="R1872" s="0">
        <x:f>IF(A1872="SPUS",0,IF(A1872="FWD",0,P1872/Q1872))</x:f>
      </x:c>
    </x:row>
    <x:row r="1873" spans="1:19" x14ac:dyDescent="0.3">
      <x:c r="A1873" s="0">
        <x:f>'Historical Trades'!A1873</x:f>
      </x:c>
      <x:c r="B1873" s="0">
        <x:f>'Historical Trades'!B1873</x:f>
      </x:c>
      <x:c r="C1873" s="23">
        <x:f>'Historical Trades'!C1873</x:f>
      </x:c>
      <x:c r="D1873" s="0">
        <x:f>'Historical Trades'!D1873</x:f>
      </x:c>
      <x:c r="E1873" s="23">
        <x:f>'Historical Trades'!E1873</x:f>
      </x:c>
      <x:c r="F1873" s="0">
        <x:f>'Historical Trades'!F1873</x:f>
      </x:c>
      <x:c r="G1873" s="0">
        <x:f>'Historical Trades'!G1873</x:f>
      </x:c>
      <x:c r="H1873" s="0">
        <x:f>'Historical Trades'!H1873</x:f>
      </x:c>
      <x:c r="I1873" s="0">
        <x:f>'Historical Trades'!I1873</x:f>
      </x:c>
      <x:c r="J1873" s="0">
        <x:f>'Historical Trades'!J1873</x:f>
      </x:c>
      <x:c r="K1873" s="0">
        <x:f>'Historical Trades'!K1873</x:f>
      </x:c>
      <x:c r="L1873" s="0">
        <x:f>'Historical Trades'!L1873</x:f>
      </x:c>
      <x:c r="M1873" s="0">
        <x:f>'Historical Trades'!M1873</x:f>
      </x:c>
      <x:c r="N1873" s="0">
        <x:f>CLEAN('Historical Trades'!O1873)</x:f>
      </x:c>
      <x:c r="P1873" s="14">
        <x:f>IF(G1873="sell",M1873,-M1873)</x:f>
      </x:c>
      <x:c r="Q1873" s="14">
        <x:f>VLOOKUP(N1873,'Currency Rates'!$A$3:$C$32,3,0)</x:f>
      </x:c>
      <x:c r="R1873" s="0">
        <x:f>IF(A1873="SPUS",0,IF(A1873="FWD",0,P1873/Q1873))</x:f>
      </x:c>
    </x:row>
    <x:row r="1874" spans="1:19" x14ac:dyDescent="0.3">
      <x:c r="A1874" s="0">
        <x:f>'Historical Trades'!A1874</x:f>
      </x:c>
      <x:c r="B1874" s="0">
        <x:f>'Historical Trades'!B1874</x:f>
      </x:c>
      <x:c r="C1874" s="23">
        <x:f>'Historical Trades'!C1874</x:f>
      </x:c>
      <x:c r="D1874" s="0">
        <x:f>'Historical Trades'!D1874</x:f>
      </x:c>
      <x:c r="E1874" s="23">
        <x:f>'Historical Trades'!E1874</x:f>
      </x:c>
      <x:c r="F1874" s="0">
        <x:f>'Historical Trades'!F1874</x:f>
      </x:c>
      <x:c r="G1874" s="0">
        <x:f>'Historical Trades'!G1874</x:f>
      </x:c>
      <x:c r="H1874" s="0">
        <x:f>'Historical Trades'!H1874</x:f>
      </x:c>
      <x:c r="I1874" s="0">
        <x:f>'Historical Trades'!I1874</x:f>
      </x:c>
      <x:c r="J1874" s="0">
        <x:f>'Historical Trades'!J1874</x:f>
      </x:c>
      <x:c r="K1874" s="0">
        <x:f>'Historical Trades'!K1874</x:f>
      </x:c>
      <x:c r="L1874" s="0">
        <x:f>'Historical Trades'!L1874</x:f>
      </x:c>
      <x:c r="M1874" s="0">
        <x:f>'Historical Trades'!M1874</x:f>
      </x:c>
      <x:c r="N1874" s="0">
        <x:f>CLEAN('Historical Trades'!O1874)</x:f>
      </x:c>
      <x:c r="P1874" s="14">
        <x:f>IF(G1874="sell",M1874,-M1874)</x:f>
      </x:c>
      <x:c r="Q1874" s="14">
        <x:f>VLOOKUP(N1874,'Currency Rates'!$A$3:$C$32,3,0)</x:f>
      </x:c>
      <x:c r="R1874" s="0">
        <x:f>IF(A1874="SPUS",0,IF(A1874="FWD",0,P1874/Q1874))</x:f>
      </x:c>
    </x:row>
    <x:row r="1875" spans="1:19" x14ac:dyDescent="0.3">
      <x:c r="A1875" s="0">
        <x:f>'Historical Trades'!A1875</x:f>
      </x:c>
      <x:c r="B1875" s="0">
        <x:f>'Historical Trades'!B1875</x:f>
      </x:c>
      <x:c r="C1875" s="23">
        <x:f>'Historical Trades'!C1875</x:f>
      </x:c>
      <x:c r="D1875" s="0">
        <x:f>'Historical Trades'!D1875</x:f>
      </x:c>
      <x:c r="E1875" s="23">
        <x:f>'Historical Trades'!E1875</x:f>
      </x:c>
      <x:c r="F1875" s="0">
        <x:f>'Historical Trades'!F1875</x:f>
      </x:c>
      <x:c r="G1875" s="0">
        <x:f>'Historical Trades'!G1875</x:f>
      </x:c>
      <x:c r="H1875" s="0">
        <x:f>'Historical Trades'!H1875</x:f>
      </x:c>
      <x:c r="I1875" s="0">
        <x:f>'Historical Trades'!I1875</x:f>
      </x:c>
      <x:c r="J1875" s="0">
        <x:f>'Historical Trades'!J1875</x:f>
      </x:c>
      <x:c r="K1875" s="0">
        <x:f>'Historical Trades'!K1875</x:f>
      </x:c>
      <x:c r="L1875" s="0">
        <x:f>'Historical Trades'!L1875</x:f>
      </x:c>
      <x:c r="M1875" s="0">
        <x:f>'Historical Trades'!M1875</x:f>
      </x:c>
      <x:c r="N1875" s="0">
        <x:f>CLEAN('Historical Trades'!O1875)</x:f>
      </x:c>
      <x:c r="P1875" s="14">
        <x:f>IF(G1875="sell",M1875,-M1875)</x:f>
      </x:c>
      <x:c r="Q1875" s="14">
        <x:f>VLOOKUP(N1875,'Currency Rates'!$A$3:$C$32,3,0)</x:f>
      </x:c>
      <x:c r="R1875" s="0">
        <x:f>IF(A1875="SPUS",0,IF(A1875="FWD",0,P1875/Q1875))</x:f>
      </x:c>
    </x:row>
    <x:row r="1876" spans="1:19" x14ac:dyDescent="0.3">
      <x:c r="A1876" s="0">
        <x:f>'Historical Trades'!A1876</x:f>
      </x:c>
      <x:c r="B1876" s="0">
        <x:f>'Historical Trades'!B1876</x:f>
      </x:c>
      <x:c r="C1876" s="23">
        <x:f>'Historical Trades'!C1876</x:f>
      </x:c>
      <x:c r="D1876" s="0">
        <x:f>'Historical Trades'!D1876</x:f>
      </x:c>
      <x:c r="E1876" s="23">
        <x:f>'Historical Trades'!E1876</x:f>
      </x:c>
      <x:c r="F1876" s="0">
        <x:f>'Historical Trades'!F1876</x:f>
      </x:c>
      <x:c r="G1876" s="0">
        <x:f>'Historical Trades'!G1876</x:f>
      </x:c>
      <x:c r="H1876" s="0">
        <x:f>'Historical Trades'!H1876</x:f>
      </x:c>
      <x:c r="I1876" s="0">
        <x:f>'Historical Trades'!I1876</x:f>
      </x:c>
      <x:c r="J1876" s="0">
        <x:f>'Historical Trades'!J1876</x:f>
      </x:c>
      <x:c r="K1876" s="0">
        <x:f>'Historical Trades'!K1876</x:f>
      </x:c>
      <x:c r="L1876" s="0">
        <x:f>'Historical Trades'!L1876</x:f>
      </x:c>
      <x:c r="M1876" s="0">
        <x:f>'Historical Trades'!M1876</x:f>
      </x:c>
      <x:c r="N1876" s="0">
        <x:f>CLEAN('Historical Trades'!O1876)</x:f>
      </x:c>
      <x:c r="P1876" s="14">
        <x:f>IF(G1876="sell",M1876,-M1876)</x:f>
      </x:c>
      <x:c r="Q1876" s="14">
        <x:f>VLOOKUP(N1876,'Currency Rates'!$A$3:$C$32,3,0)</x:f>
      </x:c>
      <x:c r="R1876" s="0">
        <x:f>IF(A1876="SPUS",0,IF(A1876="FWD",0,P1876/Q1876))</x:f>
      </x:c>
    </x:row>
    <x:row r="1877" spans="1:19" x14ac:dyDescent="0.3">
      <x:c r="A1877" s="0">
        <x:f>'Historical Trades'!A1877</x:f>
      </x:c>
      <x:c r="B1877" s="0">
        <x:f>'Historical Trades'!B1877</x:f>
      </x:c>
      <x:c r="C1877" s="23">
        <x:f>'Historical Trades'!C1877</x:f>
      </x:c>
      <x:c r="D1877" s="0">
        <x:f>'Historical Trades'!D1877</x:f>
      </x:c>
      <x:c r="E1877" s="23">
        <x:f>'Historical Trades'!E1877</x:f>
      </x:c>
      <x:c r="F1877" s="0">
        <x:f>'Historical Trades'!F1877</x:f>
      </x:c>
      <x:c r="G1877" s="0">
        <x:f>'Historical Trades'!G1877</x:f>
      </x:c>
      <x:c r="H1877" s="0">
        <x:f>'Historical Trades'!H1877</x:f>
      </x:c>
      <x:c r="I1877" s="0">
        <x:f>'Historical Trades'!I1877</x:f>
      </x:c>
      <x:c r="J1877" s="0">
        <x:f>'Historical Trades'!J1877</x:f>
      </x:c>
      <x:c r="K1877" s="0">
        <x:f>'Historical Trades'!K1877</x:f>
      </x:c>
      <x:c r="L1877" s="0">
        <x:f>'Historical Trades'!L1877</x:f>
      </x:c>
      <x:c r="M1877" s="0">
        <x:f>'Historical Trades'!M1877</x:f>
      </x:c>
      <x:c r="N1877" s="0">
        <x:f>CLEAN('Historical Trades'!O1877)</x:f>
      </x:c>
      <x:c r="P1877" s="14">
        <x:f>IF(G1877="sell",M1877,-M1877)</x:f>
      </x:c>
      <x:c r="Q1877" s="14">
        <x:f>VLOOKUP(N1877,'Currency Rates'!$A$3:$C$32,3,0)</x:f>
      </x:c>
      <x:c r="R1877" s="0">
        <x:f>IF(A1877="SPUS",0,IF(A1877="FWD",0,P1877/Q1877))</x:f>
      </x:c>
    </x:row>
    <x:row r="1878" spans="1:19" x14ac:dyDescent="0.3">
      <x:c r="A1878" s="0">
        <x:f>'Historical Trades'!A1878</x:f>
      </x:c>
      <x:c r="B1878" s="0">
        <x:f>'Historical Trades'!B1878</x:f>
      </x:c>
      <x:c r="C1878" s="23">
        <x:f>'Historical Trades'!C1878</x:f>
      </x:c>
      <x:c r="D1878" s="0">
        <x:f>'Historical Trades'!D1878</x:f>
      </x:c>
      <x:c r="E1878" s="23">
        <x:f>'Historical Trades'!E1878</x:f>
      </x:c>
      <x:c r="F1878" s="0">
        <x:f>'Historical Trades'!F1878</x:f>
      </x:c>
      <x:c r="G1878" s="0">
        <x:f>'Historical Trades'!G1878</x:f>
      </x:c>
      <x:c r="H1878" s="0">
        <x:f>'Historical Trades'!H1878</x:f>
      </x:c>
      <x:c r="I1878" s="0">
        <x:f>'Historical Trades'!I1878</x:f>
      </x:c>
      <x:c r="J1878" s="0">
        <x:f>'Historical Trades'!J1878</x:f>
      </x:c>
      <x:c r="K1878" s="0">
        <x:f>'Historical Trades'!K1878</x:f>
      </x:c>
      <x:c r="L1878" s="0">
        <x:f>'Historical Trades'!L1878</x:f>
      </x:c>
      <x:c r="M1878" s="0">
        <x:f>'Historical Trades'!M1878</x:f>
      </x:c>
      <x:c r="N1878" s="0">
        <x:f>CLEAN('Historical Trades'!O1878)</x:f>
      </x:c>
      <x:c r="P1878" s="14">
        <x:f>IF(G1878="sell",M1878,-M1878)</x:f>
      </x:c>
      <x:c r="Q1878" s="14">
        <x:f>VLOOKUP(N1878,'Currency Rates'!$A$3:$C$32,3,0)</x:f>
      </x:c>
      <x:c r="R1878" s="0">
        <x:f>IF(A1878="SPUS",0,IF(A1878="FWD",0,P1878/Q1878))</x:f>
      </x:c>
    </x:row>
    <x:row r="1879" spans="1:19" x14ac:dyDescent="0.3">
      <x:c r="A1879" s="0">
        <x:f>'Historical Trades'!A1879</x:f>
      </x:c>
      <x:c r="B1879" s="0">
        <x:f>'Historical Trades'!B1879</x:f>
      </x:c>
      <x:c r="C1879" s="23">
        <x:f>'Historical Trades'!C1879</x:f>
      </x:c>
      <x:c r="D1879" s="0">
        <x:f>'Historical Trades'!D1879</x:f>
      </x:c>
      <x:c r="E1879" s="23">
        <x:f>'Historical Trades'!E1879</x:f>
      </x:c>
      <x:c r="F1879" s="0">
        <x:f>'Historical Trades'!F1879</x:f>
      </x:c>
      <x:c r="G1879" s="0">
        <x:f>'Historical Trades'!G1879</x:f>
      </x:c>
      <x:c r="H1879" s="0">
        <x:f>'Historical Trades'!H1879</x:f>
      </x:c>
      <x:c r="I1879" s="0">
        <x:f>'Historical Trades'!I1879</x:f>
      </x:c>
      <x:c r="J1879" s="0">
        <x:f>'Historical Trades'!J1879</x:f>
      </x:c>
      <x:c r="K1879" s="0">
        <x:f>'Historical Trades'!K1879</x:f>
      </x:c>
      <x:c r="L1879" s="0">
        <x:f>'Historical Trades'!L1879</x:f>
      </x:c>
      <x:c r="M1879" s="0">
        <x:f>'Historical Trades'!M1879</x:f>
      </x:c>
      <x:c r="N1879" s="0">
        <x:f>CLEAN('Historical Trades'!O1879)</x:f>
      </x:c>
      <x:c r="P1879" s="14">
        <x:f>IF(G1879="sell",M1879,-M1879)</x:f>
      </x:c>
      <x:c r="Q1879" s="14">
        <x:f>VLOOKUP(N1879,'Currency Rates'!$A$3:$C$32,3,0)</x:f>
      </x:c>
      <x:c r="R1879" s="0">
        <x:f>IF(A1879="SPUS",0,IF(A1879="FWD",0,P1879/Q1879))</x:f>
      </x:c>
    </x:row>
    <x:row r="1880" spans="1:19" x14ac:dyDescent="0.3">
      <x:c r="A1880" s="0">
        <x:f>'Historical Trades'!A1880</x:f>
      </x:c>
      <x:c r="B1880" s="0">
        <x:f>'Historical Trades'!B1880</x:f>
      </x:c>
      <x:c r="C1880" s="23">
        <x:f>'Historical Trades'!C1880</x:f>
      </x:c>
      <x:c r="D1880" s="0">
        <x:f>'Historical Trades'!D1880</x:f>
      </x:c>
      <x:c r="E1880" s="23">
        <x:f>'Historical Trades'!E1880</x:f>
      </x:c>
      <x:c r="F1880" s="0">
        <x:f>'Historical Trades'!F1880</x:f>
      </x:c>
      <x:c r="G1880" s="0">
        <x:f>'Historical Trades'!G1880</x:f>
      </x:c>
      <x:c r="H1880" s="0">
        <x:f>'Historical Trades'!H1880</x:f>
      </x:c>
      <x:c r="I1880" s="0">
        <x:f>'Historical Trades'!I1880</x:f>
      </x:c>
      <x:c r="J1880" s="0">
        <x:f>'Historical Trades'!J1880</x:f>
      </x:c>
      <x:c r="K1880" s="0">
        <x:f>'Historical Trades'!K1880</x:f>
      </x:c>
      <x:c r="L1880" s="0">
        <x:f>'Historical Trades'!L1880</x:f>
      </x:c>
      <x:c r="M1880" s="0">
        <x:f>'Historical Trades'!M1880</x:f>
      </x:c>
      <x:c r="N1880" s="0">
        <x:f>CLEAN('Historical Trades'!O1880)</x:f>
      </x:c>
      <x:c r="P1880" s="14">
        <x:f>IF(G1880="sell",M1880,-M1880)</x:f>
      </x:c>
      <x:c r="Q1880" s="14">
        <x:f>VLOOKUP(N1880,'Currency Rates'!$A$3:$C$32,3,0)</x:f>
      </x:c>
      <x:c r="R1880" s="0">
        <x:f>IF(A1880="SPUS",0,IF(A1880="FWD",0,P1880/Q1880))</x:f>
      </x:c>
    </x:row>
    <x:row r="1881" spans="1:19" x14ac:dyDescent="0.3">
      <x:c r="A1881" s="0">
        <x:f>'Historical Trades'!A1881</x:f>
      </x:c>
      <x:c r="B1881" s="0">
        <x:f>'Historical Trades'!B1881</x:f>
      </x:c>
      <x:c r="C1881" s="23">
        <x:f>'Historical Trades'!C1881</x:f>
      </x:c>
      <x:c r="D1881" s="0">
        <x:f>'Historical Trades'!D1881</x:f>
      </x:c>
      <x:c r="E1881" s="23">
        <x:f>'Historical Trades'!E1881</x:f>
      </x:c>
      <x:c r="F1881" s="0">
        <x:f>'Historical Trades'!F1881</x:f>
      </x:c>
      <x:c r="G1881" s="0">
        <x:f>'Historical Trades'!G1881</x:f>
      </x:c>
      <x:c r="H1881" s="0">
        <x:f>'Historical Trades'!H1881</x:f>
      </x:c>
      <x:c r="I1881" s="0">
        <x:f>'Historical Trades'!I1881</x:f>
      </x:c>
      <x:c r="J1881" s="0">
        <x:f>'Historical Trades'!J1881</x:f>
      </x:c>
      <x:c r="K1881" s="0">
        <x:f>'Historical Trades'!K1881</x:f>
      </x:c>
      <x:c r="L1881" s="0">
        <x:f>'Historical Trades'!L1881</x:f>
      </x:c>
      <x:c r="M1881" s="0">
        <x:f>'Historical Trades'!M1881</x:f>
      </x:c>
      <x:c r="N1881" s="0">
        <x:f>CLEAN('Historical Trades'!O1881)</x:f>
      </x:c>
      <x:c r="P1881" s="14">
        <x:f>IF(G1881="sell",M1881,-M1881)</x:f>
      </x:c>
      <x:c r="Q1881" s="14">
        <x:f>VLOOKUP(N1881,'Currency Rates'!$A$3:$C$32,3,0)</x:f>
      </x:c>
      <x:c r="R1881" s="0">
        <x:f>IF(A1881="SPUS",0,IF(A1881="FWD",0,P1881/Q1881))</x:f>
      </x:c>
    </x:row>
    <x:row r="1882" spans="1:19" x14ac:dyDescent="0.3">
      <x:c r="A1882" s="0">
        <x:f>'Historical Trades'!A1882</x:f>
      </x:c>
      <x:c r="B1882" s="0">
        <x:f>'Historical Trades'!B1882</x:f>
      </x:c>
      <x:c r="C1882" s="23">
        <x:f>'Historical Trades'!C1882</x:f>
      </x:c>
      <x:c r="D1882" s="0">
        <x:f>'Historical Trades'!D1882</x:f>
      </x:c>
      <x:c r="E1882" s="23">
        <x:f>'Historical Trades'!E1882</x:f>
      </x:c>
      <x:c r="F1882" s="0">
        <x:f>'Historical Trades'!F1882</x:f>
      </x:c>
      <x:c r="G1882" s="0">
        <x:f>'Historical Trades'!G1882</x:f>
      </x:c>
      <x:c r="H1882" s="0">
        <x:f>'Historical Trades'!H1882</x:f>
      </x:c>
      <x:c r="I1882" s="0">
        <x:f>'Historical Trades'!I1882</x:f>
      </x:c>
      <x:c r="J1882" s="0">
        <x:f>'Historical Trades'!J1882</x:f>
      </x:c>
      <x:c r="K1882" s="0">
        <x:f>'Historical Trades'!K1882</x:f>
      </x:c>
      <x:c r="L1882" s="0">
        <x:f>'Historical Trades'!L1882</x:f>
      </x:c>
      <x:c r="M1882" s="0">
        <x:f>'Historical Trades'!M1882</x:f>
      </x:c>
      <x:c r="N1882" s="0">
        <x:f>CLEAN('Historical Trades'!O1882)</x:f>
      </x:c>
      <x:c r="P1882" s="14">
        <x:f>IF(G1882="sell",M1882,-M1882)</x:f>
      </x:c>
      <x:c r="Q1882" s="14">
        <x:f>VLOOKUP(N1882,'Currency Rates'!$A$3:$C$32,3,0)</x:f>
      </x:c>
      <x:c r="R1882" s="0">
        <x:f>IF(A1882="SPUS",0,IF(A1882="FWD",0,P1882/Q1882))</x:f>
      </x:c>
    </x:row>
    <x:row r="1883" spans="1:19" x14ac:dyDescent="0.3">
      <x:c r="A1883" s="0">
        <x:f>'Historical Trades'!A1883</x:f>
      </x:c>
      <x:c r="B1883" s="0">
        <x:f>'Historical Trades'!B1883</x:f>
      </x:c>
      <x:c r="C1883" s="23">
        <x:f>'Historical Trades'!C1883</x:f>
      </x:c>
      <x:c r="D1883" s="0">
        <x:f>'Historical Trades'!D1883</x:f>
      </x:c>
      <x:c r="E1883" s="23">
        <x:f>'Historical Trades'!E1883</x:f>
      </x:c>
      <x:c r="F1883" s="0">
        <x:f>'Historical Trades'!F1883</x:f>
      </x:c>
      <x:c r="G1883" s="0">
        <x:f>'Historical Trades'!G1883</x:f>
      </x:c>
      <x:c r="H1883" s="0">
        <x:f>'Historical Trades'!H1883</x:f>
      </x:c>
      <x:c r="I1883" s="0">
        <x:f>'Historical Trades'!I1883</x:f>
      </x:c>
      <x:c r="J1883" s="0">
        <x:f>'Historical Trades'!J1883</x:f>
      </x:c>
      <x:c r="K1883" s="0">
        <x:f>'Historical Trades'!K1883</x:f>
      </x:c>
      <x:c r="L1883" s="0">
        <x:f>'Historical Trades'!L1883</x:f>
      </x:c>
      <x:c r="M1883" s="0">
        <x:f>'Historical Trades'!M1883</x:f>
      </x:c>
      <x:c r="N1883" s="0">
        <x:f>CLEAN('Historical Trades'!O1883)</x:f>
      </x:c>
      <x:c r="P1883" s="14">
        <x:f>IF(G1883="sell",M1883,-M1883)</x:f>
      </x:c>
      <x:c r="Q1883" s="14">
        <x:f>VLOOKUP(N1883,'Currency Rates'!$A$3:$C$32,3,0)</x:f>
      </x:c>
      <x:c r="R1883" s="0">
        <x:f>IF(A1883="SPUS",0,IF(A1883="FWD",0,P1883/Q1883))</x:f>
      </x:c>
    </x:row>
    <x:row r="1884" spans="1:19" x14ac:dyDescent="0.3">
      <x:c r="A1884" s="0">
        <x:f>'Historical Trades'!A1884</x:f>
      </x:c>
      <x:c r="B1884" s="0">
        <x:f>'Historical Trades'!B1884</x:f>
      </x:c>
      <x:c r="C1884" s="23">
        <x:f>'Historical Trades'!C1884</x:f>
      </x:c>
      <x:c r="D1884" s="0">
        <x:f>'Historical Trades'!D1884</x:f>
      </x:c>
      <x:c r="E1884" s="23">
        <x:f>'Historical Trades'!E1884</x:f>
      </x:c>
      <x:c r="F1884" s="0">
        <x:f>'Historical Trades'!F1884</x:f>
      </x:c>
      <x:c r="G1884" s="0">
        <x:f>'Historical Trades'!G1884</x:f>
      </x:c>
      <x:c r="H1884" s="0">
        <x:f>'Historical Trades'!H1884</x:f>
      </x:c>
      <x:c r="I1884" s="0">
        <x:f>'Historical Trades'!I1884</x:f>
      </x:c>
      <x:c r="J1884" s="0">
        <x:f>'Historical Trades'!J1884</x:f>
      </x:c>
      <x:c r="K1884" s="0">
        <x:f>'Historical Trades'!K1884</x:f>
      </x:c>
      <x:c r="L1884" s="0">
        <x:f>'Historical Trades'!L1884</x:f>
      </x:c>
      <x:c r="M1884" s="0">
        <x:f>'Historical Trades'!M1884</x:f>
      </x:c>
      <x:c r="N1884" s="0">
        <x:f>CLEAN('Historical Trades'!O1884)</x:f>
      </x:c>
      <x:c r="P1884" s="14">
        <x:f>IF(G1884="sell",M1884,-M1884)</x:f>
      </x:c>
      <x:c r="Q1884" s="14">
        <x:f>VLOOKUP(N1884,'Currency Rates'!$A$3:$C$32,3,0)</x:f>
      </x:c>
      <x:c r="R1884" s="0">
        <x:f>IF(A1884="SPUS",0,IF(A1884="FWD",0,P1884/Q1884))</x:f>
      </x:c>
    </x:row>
    <x:row r="1885" spans="1:19" x14ac:dyDescent="0.3">
      <x:c r="A1885" s="0">
        <x:f>'Historical Trades'!A1885</x:f>
      </x:c>
      <x:c r="B1885" s="0">
        <x:f>'Historical Trades'!B1885</x:f>
      </x:c>
      <x:c r="C1885" s="23">
        <x:f>'Historical Trades'!C1885</x:f>
      </x:c>
      <x:c r="D1885" s="0">
        <x:f>'Historical Trades'!D1885</x:f>
      </x:c>
      <x:c r="E1885" s="23">
        <x:f>'Historical Trades'!E1885</x:f>
      </x:c>
      <x:c r="F1885" s="0">
        <x:f>'Historical Trades'!F1885</x:f>
      </x:c>
      <x:c r="G1885" s="0">
        <x:f>'Historical Trades'!G1885</x:f>
      </x:c>
      <x:c r="H1885" s="0">
        <x:f>'Historical Trades'!H1885</x:f>
      </x:c>
      <x:c r="I1885" s="0">
        <x:f>'Historical Trades'!I1885</x:f>
      </x:c>
      <x:c r="J1885" s="0">
        <x:f>'Historical Trades'!J1885</x:f>
      </x:c>
      <x:c r="K1885" s="0">
        <x:f>'Historical Trades'!K1885</x:f>
      </x:c>
      <x:c r="L1885" s="0">
        <x:f>'Historical Trades'!L1885</x:f>
      </x:c>
      <x:c r="M1885" s="0">
        <x:f>'Historical Trades'!M1885</x:f>
      </x:c>
      <x:c r="N1885" s="0">
        <x:f>CLEAN('Historical Trades'!O1885)</x:f>
      </x:c>
      <x:c r="P1885" s="14">
        <x:f>IF(G1885="sell",M1885,-M1885)</x:f>
      </x:c>
      <x:c r="Q1885" s="14">
        <x:f>VLOOKUP(N1885,'Currency Rates'!$A$3:$C$32,3,0)</x:f>
      </x:c>
      <x:c r="R1885" s="0">
        <x:f>IF(A1885="SPUS",0,IF(A1885="FWD",0,P1885/Q1885))</x:f>
      </x:c>
    </x:row>
    <x:row r="1886" spans="1:19" x14ac:dyDescent="0.3">
      <x:c r="A1886" s="0">
        <x:f>'Historical Trades'!A1886</x:f>
      </x:c>
      <x:c r="B1886" s="0">
        <x:f>'Historical Trades'!B1886</x:f>
      </x:c>
      <x:c r="C1886" s="23">
        <x:f>'Historical Trades'!C1886</x:f>
      </x:c>
      <x:c r="D1886" s="0">
        <x:f>'Historical Trades'!D1886</x:f>
      </x:c>
      <x:c r="E1886" s="23">
        <x:f>'Historical Trades'!E1886</x:f>
      </x:c>
      <x:c r="F1886" s="0">
        <x:f>'Historical Trades'!F1886</x:f>
      </x:c>
      <x:c r="G1886" s="0">
        <x:f>'Historical Trades'!G1886</x:f>
      </x:c>
      <x:c r="H1886" s="0">
        <x:f>'Historical Trades'!H1886</x:f>
      </x:c>
      <x:c r="I1886" s="0">
        <x:f>'Historical Trades'!I1886</x:f>
      </x:c>
      <x:c r="J1886" s="0">
        <x:f>'Historical Trades'!J1886</x:f>
      </x:c>
      <x:c r="K1886" s="0">
        <x:f>'Historical Trades'!K1886</x:f>
      </x:c>
      <x:c r="L1886" s="0">
        <x:f>'Historical Trades'!L1886</x:f>
      </x:c>
      <x:c r="M1886" s="0">
        <x:f>'Historical Trades'!M1886</x:f>
      </x:c>
      <x:c r="N1886" s="0">
        <x:f>CLEAN('Historical Trades'!O1886)</x:f>
      </x:c>
      <x:c r="P1886" s="14">
        <x:f>IF(G1886="sell",M1886,-M1886)</x:f>
      </x:c>
      <x:c r="Q1886" s="14">
        <x:f>VLOOKUP(N1886,'Currency Rates'!$A$3:$C$32,3,0)</x:f>
      </x:c>
      <x:c r="R1886" s="0">
        <x:f>IF(A1886="SPUS",0,IF(A1886="FWD",0,P1886/Q1886))</x:f>
      </x:c>
    </x:row>
    <x:row r="1887" spans="1:19" x14ac:dyDescent="0.3">
      <x:c r="A1887" s="0">
        <x:f>'Historical Trades'!A1887</x:f>
      </x:c>
      <x:c r="B1887" s="0">
        <x:f>'Historical Trades'!B1887</x:f>
      </x:c>
      <x:c r="C1887" s="23">
        <x:f>'Historical Trades'!C1887</x:f>
      </x:c>
      <x:c r="D1887" s="0">
        <x:f>'Historical Trades'!D1887</x:f>
      </x:c>
      <x:c r="E1887" s="23">
        <x:f>'Historical Trades'!E1887</x:f>
      </x:c>
      <x:c r="F1887" s="0">
        <x:f>'Historical Trades'!F1887</x:f>
      </x:c>
      <x:c r="G1887" s="0">
        <x:f>'Historical Trades'!G1887</x:f>
      </x:c>
      <x:c r="H1887" s="0">
        <x:f>'Historical Trades'!H1887</x:f>
      </x:c>
      <x:c r="I1887" s="0">
        <x:f>'Historical Trades'!I1887</x:f>
      </x:c>
      <x:c r="J1887" s="0">
        <x:f>'Historical Trades'!J1887</x:f>
      </x:c>
      <x:c r="K1887" s="0">
        <x:f>'Historical Trades'!K1887</x:f>
      </x:c>
      <x:c r="L1887" s="0">
        <x:f>'Historical Trades'!L1887</x:f>
      </x:c>
      <x:c r="M1887" s="0">
        <x:f>'Historical Trades'!M1887</x:f>
      </x:c>
      <x:c r="N1887" s="0">
        <x:f>CLEAN('Historical Trades'!O1887)</x:f>
      </x:c>
      <x:c r="P1887" s="14">
        <x:f>IF(G1887="sell",M1887,-M1887)</x:f>
      </x:c>
      <x:c r="Q1887" s="14">
        <x:f>VLOOKUP(N1887,'Currency Rates'!$A$3:$C$32,3,0)</x:f>
      </x:c>
      <x:c r="R1887" s="0">
        <x:f>IF(A1887="SPUS",0,IF(A1887="FWD",0,P1887/Q1887))</x:f>
      </x:c>
    </x:row>
    <x:row r="1888" spans="1:19" x14ac:dyDescent="0.3">
      <x:c r="A1888" s="0">
        <x:f>'Historical Trades'!A1888</x:f>
      </x:c>
      <x:c r="B1888" s="0">
        <x:f>'Historical Trades'!B1888</x:f>
      </x:c>
      <x:c r="C1888" s="23">
        <x:f>'Historical Trades'!C1888</x:f>
      </x:c>
      <x:c r="D1888" s="0">
        <x:f>'Historical Trades'!D1888</x:f>
      </x:c>
      <x:c r="E1888" s="23">
        <x:f>'Historical Trades'!E1888</x:f>
      </x:c>
      <x:c r="F1888" s="0">
        <x:f>'Historical Trades'!F1888</x:f>
      </x:c>
      <x:c r="G1888" s="0">
        <x:f>'Historical Trades'!G1888</x:f>
      </x:c>
      <x:c r="H1888" s="0">
        <x:f>'Historical Trades'!H1888</x:f>
      </x:c>
      <x:c r="I1888" s="0">
        <x:f>'Historical Trades'!I1888</x:f>
      </x:c>
      <x:c r="J1888" s="0">
        <x:f>'Historical Trades'!J1888</x:f>
      </x:c>
      <x:c r="K1888" s="0">
        <x:f>'Historical Trades'!K1888</x:f>
      </x:c>
      <x:c r="L1888" s="0">
        <x:f>'Historical Trades'!L1888</x:f>
      </x:c>
      <x:c r="M1888" s="0">
        <x:f>'Historical Trades'!M1888</x:f>
      </x:c>
      <x:c r="N1888" s="0">
        <x:f>CLEAN('Historical Trades'!O1888)</x:f>
      </x:c>
      <x:c r="P1888" s="14">
        <x:f>IF(G1888="sell",M1888,-M1888)</x:f>
      </x:c>
      <x:c r="Q1888" s="14">
        <x:f>VLOOKUP(N1888,'Currency Rates'!$A$3:$C$32,3,0)</x:f>
      </x:c>
      <x:c r="R1888" s="0">
        <x:f>IF(A1888="SPUS",0,IF(A1888="FWD",0,P1888/Q1888))</x:f>
      </x:c>
    </x:row>
    <x:row r="1889" spans="1:19" x14ac:dyDescent="0.3">
      <x:c r="A1889" s="0">
        <x:f>'Historical Trades'!A1889</x:f>
      </x:c>
      <x:c r="B1889" s="0">
        <x:f>'Historical Trades'!B1889</x:f>
      </x:c>
      <x:c r="C1889" s="23">
        <x:f>'Historical Trades'!C1889</x:f>
      </x:c>
      <x:c r="D1889" s="0">
        <x:f>'Historical Trades'!D1889</x:f>
      </x:c>
      <x:c r="E1889" s="23">
        <x:f>'Historical Trades'!E1889</x:f>
      </x:c>
      <x:c r="F1889" s="0">
        <x:f>'Historical Trades'!F1889</x:f>
      </x:c>
      <x:c r="G1889" s="0">
        <x:f>'Historical Trades'!G1889</x:f>
      </x:c>
      <x:c r="H1889" s="0">
        <x:f>'Historical Trades'!H1889</x:f>
      </x:c>
      <x:c r="I1889" s="0">
        <x:f>'Historical Trades'!I1889</x:f>
      </x:c>
      <x:c r="J1889" s="0">
        <x:f>'Historical Trades'!J1889</x:f>
      </x:c>
      <x:c r="K1889" s="0">
        <x:f>'Historical Trades'!K1889</x:f>
      </x:c>
      <x:c r="L1889" s="0">
        <x:f>'Historical Trades'!L1889</x:f>
      </x:c>
      <x:c r="M1889" s="0">
        <x:f>'Historical Trades'!M1889</x:f>
      </x:c>
      <x:c r="N1889" s="0">
        <x:f>CLEAN('Historical Trades'!O1889)</x:f>
      </x:c>
      <x:c r="P1889" s="14">
        <x:f>IF(G1889="sell",M1889,-M1889)</x:f>
      </x:c>
      <x:c r="Q1889" s="14">
        <x:f>VLOOKUP(N1889,'Currency Rates'!$A$3:$C$32,3,0)</x:f>
      </x:c>
      <x:c r="R1889" s="0">
        <x:f>IF(A1889="SPUS",0,IF(A1889="FWD",0,P1889/Q1889))</x:f>
      </x:c>
    </x:row>
    <x:row r="1890" spans="1:19" x14ac:dyDescent="0.3">
      <x:c r="A1890" s="0">
        <x:f>'Historical Trades'!A1890</x:f>
      </x:c>
      <x:c r="B1890" s="0">
        <x:f>'Historical Trades'!B1890</x:f>
      </x:c>
      <x:c r="C1890" s="23">
        <x:f>'Historical Trades'!C1890</x:f>
      </x:c>
      <x:c r="D1890" s="0">
        <x:f>'Historical Trades'!D1890</x:f>
      </x:c>
      <x:c r="E1890" s="23">
        <x:f>'Historical Trades'!E1890</x:f>
      </x:c>
      <x:c r="F1890" s="0">
        <x:f>'Historical Trades'!F1890</x:f>
      </x:c>
      <x:c r="G1890" s="0">
        <x:f>'Historical Trades'!G1890</x:f>
      </x:c>
      <x:c r="H1890" s="0">
        <x:f>'Historical Trades'!H1890</x:f>
      </x:c>
      <x:c r="I1890" s="0">
        <x:f>'Historical Trades'!I1890</x:f>
      </x:c>
      <x:c r="J1890" s="0">
        <x:f>'Historical Trades'!J1890</x:f>
      </x:c>
      <x:c r="K1890" s="0">
        <x:f>'Historical Trades'!K1890</x:f>
      </x:c>
      <x:c r="L1890" s="0">
        <x:f>'Historical Trades'!L1890</x:f>
      </x:c>
      <x:c r="M1890" s="0">
        <x:f>'Historical Trades'!M1890</x:f>
      </x:c>
      <x:c r="N1890" s="0">
        <x:f>CLEAN('Historical Trades'!O1890)</x:f>
      </x:c>
      <x:c r="P1890" s="14">
        <x:f>IF(G1890="sell",M1890,-M1890)</x:f>
      </x:c>
      <x:c r="Q1890" s="14">
        <x:f>VLOOKUP(N1890,'Currency Rates'!$A$3:$C$32,3,0)</x:f>
      </x:c>
      <x:c r="R1890" s="0">
        <x:f>IF(A1890="SPUS",0,IF(A1890="FWD",0,P1890/Q1890))</x:f>
      </x:c>
    </x:row>
    <x:row r="1891" spans="1:19" x14ac:dyDescent="0.3">
      <x:c r="A1891" s="0">
        <x:f>'Historical Trades'!A1891</x:f>
      </x:c>
      <x:c r="B1891" s="0">
        <x:f>'Historical Trades'!B1891</x:f>
      </x:c>
      <x:c r="C1891" s="23">
        <x:f>'Historical Trades'!C1891</x:f>
      </x:c>
      <x:c r="D1891" s="0">
        <x:f>'Historical Trades'!D1891</x:f>
      </x:c>
      <x:c r="E1891" s="23">
        <x:f>'Historical Trades'!E1891</x:f>
      </x:c>
      <x:c r="F1891" s="0">
        <x:f>'Historical Trades'!F1891</x:f>
      </x:c>
      <x:c r="G1891" s="0">
        <x:f>'Historical Trades'!G1891</x:f>
      </x:c>
      <x:c r="H1891" s="0">
        <x:f>'Historical Trades'!H1891</x:f>
      </x:c>
      <x:c r="I1891" s="0">
        <x:f>'Historical Trades'!I1891</x:f>
      </x:c>
      <x:c r="J1891" s="0">
        <x:f>'Historical Trades'!J1891</x:f>
      </x:c>
      <x:c r="K1891" s="0">
        <x:f>'Historical Trades'!K1891</x:f>
      </x:c>
      <x:c r="L1891" s="0">
        <x:f>'Historical Trades'!L1891</x:f>
      </x:c>
      <x:c r="M1891" s="0">
        <x:f>'Historical Trades'!M1891</x:f>
      </x:c>
      <x:c r="N1891" s="0">
        <x:f>CLEAN('Historical Trades'!O1891)</x:f>
      </x:c>
      <x:c r="P1891" s="14">
        <x:f>IF(G1891="sell",M1891,-M1891)</x:f>
      </x:c>
      <x:c r="Q1891" s="14">
        <x:f>VLOOKUP(N1891,'Currency Rates'!$A$3:$C$32,3,0)</x:f>
      </x:c>
      <x:c r="R1891" s="0">
        <x:f>IF(A1891="SPUS",0,IF(A1891="FWD",0,P1891/Q1891))</x:f>
      </x:c>
    </x:row>
    <x:row r="1892" spans="1:19" x14ac:dyDescent="0.3">
      <x:c r="A1892" s="0">
        <x:f>'Historical Trades'!A1892</x:f>
      </x:c>
      <x:c r="B1892" s="0">
        <x:f>'Historical Trades'!B1892</x:f>
      </x:c>
      <x:c r="C1892" s="23">
        <x:f>'Historical Trades'!C1892</x:f>
      </x:c>
      <x:c r="D1892" s="0">
        <x:f>'Historical Trades'!D1892</x:f>
      </x:c>
      <x:c r="E1892" s="23">
        <x:f>'Historical Trades'!E1892</x:f>
      </x:c>
      <x:c r="F1892" s="0">
        <x:f>'Historical Trades'!F1892</x:f>
      </x:c>
      <x:c r="G1892" s="0">
        <x:f>'Historical Trades'!G1892</x:f>
      </x:c>
      <x:c r="H1892" s="0">
        <x:f>'Historical Trades'!H1892</x:f>
      </x:c>
      <x:c r="I1892" s="0">
        <x:f>'Historical Trades'!I1892</x:f>
      </x:c>
      <x:c r="J1892" s="0">
        <x:f>'Historical Trades'!J1892</x:f>
      </x:c>
      <x:c r="K1892" s="0">
        <x:f>'Historical Trades'!K1892</x:f>
      </x:c>
      <x:c r="L1892" s="0">
        <x:f>'Historical Trades'!L1892</x:f>
      </x:c>
      <x:c r="M1892" s="0">
        <x:f>'Historical Trades'!M1892</x:f>
      </x:c>
      <x:c r="N1892" s="0">
        <x:f>CLEAN('Historical Trades'!O1892)</x:f>
      </x:c>
      <x:c r="P1892" s="14">
        <x:f>IF(G1892="sell",M1892,-M1892)</x:f>
      </x:c>
      <x:c r="Q1892" s="14">
        <x:f>VLOOKUP(N1892,'Currency Rates'!$A$3:$C$32,3,0)</x:f>
      </x:c>
      <x:c r="R1892" s="0">
        <x:f>IF(A1892="SPUS",0,IF(A1892="FWD",0,P1892/Q1892))</x:f>
      </x:c>
    </x:row>
    <x:row r="1893" spans="1:19" x14ac:dyDescent="0.3">
      <x:c r="A1893" s="0">
        <x:f>'Historical Trades'!A1893</x:f>
      </x:c>
      <x:c r="B1893" s="0">
        <x:f>'Historical Trades'!B1893</x:f>
      </x:c>
      <x:c r="C1893" s="23">
        <x:f>'Historical Trades'!C1893</x:f>
      </x:c>
      <x:c r="D1893" s="0">
        <x:f>'Historical Trades'!D1893</x:f>
      </x:c>
      <x:c r="E1893" s="23">
        <x:f>'Historical Trades'!E1893</x:f>
      </x:c>
      <x:c r="F1893" s="0">
        <x:f>'Historical Trades'!F1893</x:f>
      </x:c>
      <x:c r="G1893" s="0">
        <x:f>'Historical Trades'!G1893</x:f>
      </x:c>
      <x:c r="H1893" s="0">
        <x:f>'Historical Trades'!H1893</x:f>
      </x:c>
      <x:c r="I1893" s="0">
        <x:f>'Historical Trades'!I1893</x:f>
      </x:c>
      <x:c r="J1893" s="0">
        <x:f>'Historical Trades'!J1893</x:f>
      </x:c>
      <x:c r="K1893" s="0">
        <x:f>'Historical Trades'!K1893</x:f>
      </x:c>
      <x:c r="L1893" s="0">
        <x:f>'Historical Trades'!L1893</x:f>
      </x:c>
      <x:c r="M1893" s="0">
        <x:f>'Historical Trades'!M1893</x:f>
      </x:c>
      <x:c r="N1893" s="0">
        <x:f>CLEAN('Historical Trades'!O1893)</x:f>
      </x:c>
      <x:c r="P1893" s="14">
        <x:f>IF(G1893="sell",M1893,-M1893)</x:f>
      </x:c>
      <x:c r="Q1893" s="14">
        <x:f>VLOOKUP(N1893,'Currency Rates'!$A$3:$C$32,3,0)</x:f>
      </x:c>
      <x:c r="R1893" s="0">
        <x:f>IF(A1893="SPUS",0,IF(A1893="FWD",0,P1893/Q1893))</x:f>
      </x:c>
    </x:row>
    <x:row r="1894" spans="1:19" x14ac:dyDescent="0.3">
      <x:c r="A1894" s="0">
        <x:f>'Historical Trades'!A1894</x:f>
      </x:c>
      <x:c r="B1894" s="0">
        <x:f>'Historical Trades'!B1894</x:f>
      </x:c>
      <x:c r="C1894" s="23">
        <x:f>'Historical Trades'!C1894</x:f>
      </x:c>
      <x:c r="D1894" s="0">
        <x:f>'Historical Trades'!D1894</x:f>
      </x:c>
      <x:c r="E1894" s="23">
        <x:f>'Historical Trades'!E1894</x:f>
      </x:c>
      <x:c r="F1894" s="0">
        <x:f>'Historical Trades'!F1894</x:f>
      </x:c>
      <x:c r="G1894" s="0">
        <x:f>'Historical Trades'!G1894</x:f>
      </x:c>
      <x:c r="H1894" s="0">
        <x:f>'Historical Trades'!H1894</x:f>
      </x:c>
      <x:c r="I1894" s="0">
        <x:f>'Historical Trades'!I1894</x:f>
      </x:c>
      <x:c r="J1894" s="0">
        <x:f>'Historical Trades'!J1894</x:f>
      </x:c>
      <x:c r="K1894" s="0">
        <x:f>'Historical Trades'!K1894</x:f>
      </x:c>
      <x:c r="L1894" s="0">
        <x:f>'Historical Trades'!L1894</x:f>
      </x:c>
      <x:c r="M1894" s="0">
        <x:f>'Historical Trades'!M1894</x:f>
      </x:c>
      <x:c r="N1894" s="0">
        <x:f>CLEAN('Historical Trades'!O1894)</x:f>
      </x:c>
      <x:c r="P1894" s="14">
        <x:f>IF(G1894="sell",M1894,-M1894)</x:f>
      </x:c>
      <x:c r="Q1894" s="14">
        <x:f>VLOOKUP(N1894,'Currency Rates'!$A$3:$C$32,3,0)</x:f>
      </x:c>
      <x:c r="R1894" s="0">
        <x:f>IF(A1894="SPUS",0,IF(A1894="FWD",0,P1894/Q1894))</x:f>
      </x:c>
    </x:row>
    <x:row r="1895" spans="1:19" x14ac:dyDescent="0.3">
      <x:c r="A1895" s="0">
        <x:f>'Historical Trades'!A1895</x:f>
      </x:c>
      <x:c r="B1895" s="0">
        <x:f>'Historical Trades'!B1895</x:f>
      </x:c>
      <x:c r="C1895" s="23">
        <x:f>'Historical Trades'!C1895</x:f>
      </x:c>
      <x:c r="D1895" s="0">
        <x:f>'Historical Trades'!D1895</x:f>
      </x:c>
      <x:c r="E1895" s="23">
        <x:f>'Historical Trades'!E1895</x:f>
      </x:c>
      <x:c r="F1895" s="0">
        <x:f>'Historical Trades'!F1895</x:f>
      </x:c>
      <x:c r="G1895" s="0">
        <x:f>'Historical Trades'!G1895</x:f>
      </x:c>
      <x:c r="H1895" s="0">
        <x:f>'Historical Trades'!H1895</x:f>
      </x:c>
      <x:c r="I1895" s="0">
        <x:f>'Historical Trades'!I1895</x:f>
      </x:c>
      <x:c r="J1895" s="0">
        <x:f>'Historical Trades'!J1895</x:f>
      </x:c>
      <x:c r="K1895" s="0">
        <x:f>'Historical Trades'!K1895</x:f>
      </x:c>
      <x:c r="L1895" s="0">
        <x:f>'Historical Trades'!L1895</x:f>
      </x:c>
      <x:c r="M1895" s="0">
        <x:f>'Historical Trades'!M1895</x:f>
      </x:c>
      <x:c r="N1895" s="0">
        <x:f>CLEAN('Historical Trades'!O1895)</x:f>
      </x:c>
      <x:c r="P1895" s="14">
        <x:f>IF(G1895="sell",M1895,-M1895)</x:f>
      </x:c>
      <x:c r="Q1895" s="14">
        <x:f>VLOOKUP(N1895,'Currency Rates'!$A$3:$C$32,3,0)</x:f>
      </x:c>
      <x:c r="R1895" s="0">
        <x:f>IF(A1895="SPUS",0,IF(A1895="FWD",0,P1895/Q1895))</x:f>
      </x:c>
    </x:row>
    <x:row r="1896" spans="1:19" x14ac:dyDescent="0.3">
      <x:c r="A1896" s="0">
        <x:f>'Historical Trades'!A1896</x:f>
      </x:c>
      <x:c r="B1896" s="0">
        <x:f>'Historical Trades'!B1896</x:f>
      </x:c>
      <x:c r="C1896" s="23">
        <x:f>'Historical Trades'!C1896</x:f>
      </x:c>
      <x:c r="D1896" s="0">
        <x:f>'Historical Trades'!D1896</x:f>
      </x:c>
      <x:c r="E1896" s="23">
        <x:f>'Historical Trades'!E1896</x:f>
      </x:c>
      <x:c r="F1896" s="0">
        <x:f>'Historical Trades'!F1896</x:f>
      </x:c>
      <x:c r="G1896" s="0">
        <x:f>'Historical Trades'!G1896</x:f>
      </x:c>
      <x:c r="H1896" s="0">
        <x:f>'Historical Trades'!H1896</x:f>
      </x:c>
      <x:c r="I1896" s="0">
        <x:f>'Historical Trades'!I1896</x:f>
      </x:c>
      <x:c r="J1896" s="0">
        <x:f>'Historical Trades'!J1896</x:f>
      </x:c>
      <x:c r="K1896" s="0">
        <x:f>'Historical Trades'!K1896</x:f>
      </x:c>
      <x:c r="L1896" s="0">
        <x:f>'Historical Trades'!L1896</x:f>
      </x:c>
      <x:c r="M1896" s="0">
        <x:f>'Historical Trades'!M1896</x:f>
      </x:c>
      <x:c r="N1896" s="0">
        <x:f>CLEAN('Historical Trades'!O1896)</x:f>
      </x:c>
      <x:c r="P1896" s="14">
        <x:f>IF(G1896="sell",M1896,-M1896)</x:f>
      </x:c>
      <x:c r="Q1896" s="14">
        <x:f>VLOOKUP(N1896,'Currency Rates'!$A$3:$C$32,3,0)</x:f>
      </x:c>
      <x:c r="R1896" s="0">
        <x:f>IF(A1896="SPUS",0,IF(A1896="FWD",0,P1896/Q1896))</x:f>
      </x:c>
    </x:row>
    <x:row r="1897" spans="1:19" x14ac:dyDescent="0.3">
      <x:c r="A1897" s="0">
        <x:f>'Historical Trades'!A1897</x:f>
      </x:c>
      <x:c r="B1897" s="0">
        <x:f>'Historical Trades'!B1897</x:f>
      </x:c>
      <x:c r="C1897" s="23">
        <x:f>'Historical Trades'!C1897</x:f>
      </x:c>
      <x:c r="D1897" s="0">
        <x:f>'Historical Trades'!D1897</x:f>
      </x:c>
      <x:c r="E1897" s="23">
        <x:f>'Historical Trades'!E1897</x:f>
      </x:c>
      <x:c r="F1897" s="0">
        <x:f>'Historical Trades'!F1897</x:f>
      </x:c>
      <x:c r="G1897" s="0">
        <x:f>'Historical Trades'!G1897</x:f>
      </x:c>
      <x:c r="H1897" s="0">
        <x:f>'Historical Trades'!H1897</x:f>
      </x:c>
      <x:c r="I1897" s="0">
        <x:f>'Historical Trades'!I1897</x:f>
      </x:c>
      <x:c r="J1897" s="0">
        <x:f>'Historical Trades'!J1897</x:f>
      </x:c>
      <x:c r="K1897" s="0">
        <x:f>'Historical Trades'!K1897</x:f>
      </x:c>
      <x:c r="L1897" s="0">
        <x:f>'Historical Trades'!L1897</x:f>
      </x:c>
      <x:c r="M1897" s="0">
        <x:f>'Historical Trades'!M1897</x:f>
      </x:c>
      <x:c r="N1897" s="0">
        <x:f>CLEAN('Historical Trades'!O1897)</x:f>
      </x:c>
      <x:c r="P1897" s="14">
        <x:f>IF(G1897="sell",M1897,-M1897)</x:f>
      </x:c>
      <x:c r="Q1897" s="14">
        <x:f>VLOOKUP(N1897,'Currency Rates'!$A$3:$C$32,3,0)</x:f>
      </x:c>
      <x:c r="R1897" s="0">
        <x:f>IF(A1897="SPUS",0,IF(A1897="FWD",0,P1897/Q1897))</x:f>
      </x:c>
    </x:row>
    <x:row r="1898" spans="1:19" x14ac:dyDescent="0.3">
      <x:c r="A1898" s="0">
        <x:f>'Historical Trades'!A1898</x:f>
      </x:c>
      <x:c r="B1898" s="0">
        <x:f>'Historical Trades'!B1898</x:f>
      </x:c>
      <x:c r="C1898" s="23">
        <x:f>'Historical Trades'!C1898</x:f>
      </x:c>
      <x:c r="D1898" s="0">
        <x:f>'Historical Trades'!D1898</x:f>
      </x:c>
      <x:c r="E1898" s="23">
        <x:f>'Historical Trades'!E1898</x:f>
      </x:c>
      <x:c r="F1898" s="0">
        <x:f>'Historical Trades'!F1898</x:f>
      </x:c>
      <x:c r="G1898" s="0">
        <x:f>'Historical Trades'!G1898</x:f>
      </x:c>
      <x:c r="H1898" s="0">
        <x:f>'Historical Trades'!H1898</x:f>
      </x:c>
      <x:c r="I1898" s="0">
        <x:f>'Historical Trades'!I1898</x:f>
      </x:c>
      <x:c r="J1898" s="0">
        <x:f>'Historical Trades'!J1898</x:f>
      </x:c>
      <x:c r="K1898" s="0">
        <x:f>'Historical Trades'!K1898</x:f>
      </x:c>
      <x:c r="L1898" s="0">
        <x:f>'Historical Trades'!L1898</x:f>
      </x:c>
      <x:c r="M1898" s="0">
        <x:f>'Historical Trades'!M1898</x:f>
      </x:c>
      <x:c r="N1898" s="0">
        <x:f>CLEAN('Historical Trades'!O1898)</x:f>
      </x:c>
      <x:c r="P1898" s="14">
        <x:f>IF(G1898="sell",M1898,-M1898)</x:f>
      </x:c>
      <x:c r="Q1898" s="14">
        <x:f>VLOOKUP(N1898,'Currency Rates'!$A$3:$C$32,3,0)</x:f>
      </x:c>
      <x:c r="R1898" s="0">
        <x:f>IF(A1898="SPUS",0,IF(A1898="FWD",0,P1898/Q1898))</x:f>
      </x:c>
    </x:row>
    <x:row r="1899" spans="1:19" x14ac:dyDescent="0.3">
      <x:c r="A1899" s="0">
        <x:f>'Historical Trades'!A1899</x:f>
      </x:c>
      <x:c r="B1899" s="0">
        <x:f>'Historical Trades'!B1899</x:f>
      </x:c>
      <x:c r="C1899" s="23">
        <x:f>'Historical Trades'!C1899</x:f>
      </x:c>
      <x:c r="D1899" s="0">
        <x:f>'Historical Trades'!D1899</x:f>
      </x:c>
      <x:c r="E1899" s="23">
        <x:f>'Historical Trades'!E1899</x:f>
      </x:c>
      <x:c r="F1899" s="0">
        <x:f>'Historical Trades'!F1899</x:f>
      </x:c>
      <x:c r="G1899" s="0">
        <x:f>'Historical Trades'!G1899</x:f>
      </x:c>
      <x:c r="H1899" s="0">
        <x:f>'Historical Trades'!H1899</x:f>
      </x:c>
      <x:c r="I1899" s="0">
        <x:f>'Historical Trades'!I1899</x:f>
      </x:c>
      <x:c r="J1899" s="0">
        <x:f>'Historical Trades'!J1899</x:f>
      </x:c>
      <x:c r="K1899" s="0">
        <x:f>'Historical Trades'!K1899</x:f>
      </x:c>
      <x:c r="L1899" s="0">
        <x:f>'Historical Trades'!L1899</x:f>
      </x:c>
      <x:c r="M1899" s="0">
        <x:f>'Historical Trades'!M1899</x:f>
      </x:c>
      <x:c r="N1899" s="0">
        <x:f>CLEAN('Historical Trades'!O1899)</x:f>
      </x:c>
      <x:c r="P1899" s="14">
        <x:f>IF(G1899="sell",M1899,-M1899)</x:f>
      </x:c>
      <x:c r="Q1899" s="14">
        <x:f>VLOOKUP(N1899,'Currency Rates'!$A$3:$C$32,3,0)</x:f>
      </x:c>
      <x:c r="R1899" s="0">
        <x:f>IF(A1899="SPUS",0,IF(A1899="FWD",0,P1899/Q1899))</x:f>
      </x:c>
    </x:row>
    <x:row r="1900" spans="1:19" x14ac:dyDescent="0.3">
      <x:c r="A1900" s="0">
        <x:f>'Historical Trades'!A1900</x:f>
      </x:c>
      <x:c r="B1900" s="0">
        <x:f>'Historical Trades'!B1900</x:f>
      </x:c>
      <x:c r="C1900" s="23">
        <x:f>'Historical Trades'!C1900</x:f>
      </x:c>
      <x:c r="D1900" s="0">
        <x:f>'Historical Trades'!D1900</x:f>
      </x:c>
      <x:c r="E1900" s="23">
        <x:f>'Historical Trades'!E1900</x:f>
      </x:c>
      <x:c r="F1900" s="0">
        <x:f>'Historical Trades'!F1900</x:f>
      </x:c>
      <x:c r="G1900" s="0">
        <x:f>'Historical Trades'!G1900</x:f>
      </x:c>
      <x:c r="H1900" s="0">
        <x:f>'Historical Trades'!H1900</x:f>
      </x:c>
      <x:c r="I1900" s="0">
        <x:f>'Historical Trades'!I1900</x:f>
      </x:c>
      <x:c r="J1900" s="0">
        <x:f>'Historical Trades'!J1900</x:f>
      </x:c>
      <x:c r="K1900" s="0">
        <x:f>'Historical Trades'!K1900</x:f>
      </x:c>
      <x:c r="L1900" s="0">
        <x:f>'Historical Trades'!L1900</x:f>
      </x:c>
      <x:c r="M1900" s="0">
        <x:f>'Historical Trades'!M1900</x:f>
      </x:c>
      <x:c r="N1900" s="0">
        <x:f>CLEAN('Historical Trades'!O1900)</x:f>
      </x:c>
      <x:c r="P1900" s="14">
        <x:f>IF(G1900="sell",M1900,-M1900)</x:f>
      </x:c>
      <x:c r="Q1900" s="14">
        <x:f>VLOOKUP(N1900,'Currency Rates'!$A$3:$C$32,3,0)</x:f>
      </x:c>
      <x:c r="R1900" s="0">
        <x:f>IF(A1900="SPUS",0,IF(A1900="FWD",0,P1900/Q1900))</x:f>
      </x:c>
    </x:row>
    <x:row r="1901" spans="1:19" x14ac:dyDescent="0.3">
      <x:c r="A1901" s="0">
        <x:f>'Historical Trades'!A1901</x:f>
      </x:c>
      <x:c r="B1901" s="0">
        <x:f>'Historical Trades'!B1901</x:f>
      </x:c>
      <x:c r="C1901" s="23">
        <x:f>'Historical Trades'!C1901</x:f>
      </x:c>
      <x:c r="D1901" s="0">
        <x:f>'Historical Trades'!D1901</x:f>
      </x:c>
      <x:c r="E1901" s="23">
        <x:f>'Historical Trades'!E1901</x:f>
      </x:c>
      <x:c r="F1901" s="0">
        <x:f>'Historical Trades'!F1901</x:f>
      </x:c>
      <x:c r="G1901" s="0">
        <x:f>'Historical Trades'!G1901</x:f>
      </x:c>
      <x:c r="H1901" s="0">
        <x:f>'Historical Trades'!H1901</x:f>
      </x:c>
      <x:c r="I1901" s="0">
        <x:f>'Historical Trades'!I1901</x:f>
      </x:c>
      <x:c r="J1901" s="0">
        <x:f>'Historical Trades'!J1901</x:f>
      </x:c>
      <x:c r="K1901" s="0">
        <x:f>'Historical Trades'!K1901</x:f>
      </x:c>
      <x:c r="L1901" s="0">
        <x:f>'Historical Trades'!L1901</x:f>
      </x:c>
      <x:c r="M1901" s="0">
        <x:f>'Historical Trades'!M1901</x:f>
      </x:c>
      <x:c r="N1901" s="0">
        <x:f>CLEAN('Historical Trades'!O1901)</x:f>
      </x:c>
      <x:c r="P1901" s="14">
        <x:f>IF(G1901="sell",M1901,-M1901)</x:f>
      </x:c>
      <x:c r="Q1901" s="14">
        <x:f>VLOOKUP(N1901,'Currency Rates'!$A$3:$C$32,3,0)</x:f>
      </x:c>
      <x:c r="R1901" s="0">
        <x:f>IF(A1901="SPUS",0,IF(A1901="FWD",0,P1901/Q1901))</x:f>
      </x:c>
    </x:row>
    <x:row r="1902" spans="1:19" x14ac:dyDescent="0.3">
      <x:c r="A1902" s="0">
        <x:f>'Historical Trades'!A1902</x:f>
      </x:c>
      <x:c r="B1902" s="0">
        <x:f>'Historical Trades'!B1902</x:f>
      </x:c>
      <x:c r="C1902" s="23">
        <x:f>'Historical Trades'!C1902</x:f>
      </x:c>
      <x:c r="D1902" s="0">
        <x:f>'Historical Trades'!D1902</x:f>
      </x:c>
      <x:c r="E1902" s="23">
        <x:f>'Historical Trades'!E1902</x:f>
      </x:c>
      <x:c r="F1902" s="0">
        <x:f>'Historical Trades'!F1902</x:f>
      </x:c>
      <x:c r="G1902" s="0">
        <x:f>'Historical Trades'!G1902</x:f>
      </x:c>
      <x:c r="H1902" s="0">
        <x:f>'Historical Trades'!H1902</x:f>
      </x:c>
      <x:c r="I1902" s="0">
        <x:f>'Historical Trades'!I1902</x:f>
      </x:c>
      <x:c r="J1902" s="0">
        <x:f>'Historical Trades'!J1902</x:f>
      </x:c>
      <x:c r="K1902" s="0">
        <x:f>'Historical Trades'!K1902</x:f>
      </x:c>
      <x:c r="L1902" s="0">
        <x:f>'Historical Trades'!L1902</x:f>
      </x:c>
      <x:c r="M1902" s="0">
        <x:f>'Historical Trades'!M1902</x:f>
      </x:c>
      <x:c r="N1902" s="0">
        <x:f>CLEAN('Historical Trades'!O1902)</x:f>
      </x:c>
      <x:c r="P1902" s="14">
        <x:f>IF(G1902="sell",M1902,-M1902)</x:f>
      </x:c>
      <x:c r="Q1902" s="14">
        <x:f>VLOOKUP(N1902,'Currency Rates'!$A$3:$C$32,3,0)</x:f>
      </x:c>
      <x:c r="R1902" s="0">
        <x:f>IF(A1902="SPUS",0,IF(A1902="FWD",0,P1902/Q1902))</x:f>
      </x:c>
    </x:row>
    <x:row r="1903" spans="1:19" x14ac:dyDescent="0.3">
      <x:c r="A1903" s="0">
        <x:f>'Historical Trades'!A1903</x:f>
      </x:c>
      <x:c r="B1903" s="0">
        <x:f>'Historical Trades'!B1903</x:f>
      </x:c>
      <x:c r="C1903" s="23">
        <x:f>'Historical Trades'!C1903</x:f>
      </x:c>
      <x:c r="D1903" s="0">
        <x:f>'Historical Trades'!D1903</x:f>
      </x:c>
      <x:c r="E1903" s="23">
        <x:f>'Historical Trades'!E1903</x:f>
      </x:c>
      <x:c r="F1903" s="0">
        <x:f>'Historical Trades'!F1903</x:f>
      </x:c>
      <x:c r="G1903" s="0">
        <x:f>'Historical Trades'!G1903</x:f>
      </x:c>
      <x:c r="H1903" s="0">
        <x:f>'Historical Trades'!H1903</x:f>
      </x:c>
      <x:c r="I1903" s="0">
        <x:f>'Historical Trades'!I1903</x:f>
      </x:c>
      <x:c r="J1903" s="0">
        <x:f>'Historical Trades'!J1903</x:f>
      </x:c>
      <x:c r="K1903" s="0">
        <x:f>'Historical Trades'!K1903</x:f>
      </x:c>
      <x:c r="L1903" s="0">
        <x:f>'Historical Trades'!L1903</x:f>
      </x:c>
      <x:c r="M1903" s="0">
        <x:f>'Historical Trades'!M1903</x:f>
      </x:c>
      <x:c r="N1903" s="0">
        <x:f>CLEAN('Historical Trades'!O1903)</x:f>
      </x:c>
      <x:c r="P1903" s="14">
        <x:f>IF(G1903="sell",M1903,-M1903)</x:f>
      </x:c>
      <x:c r="Q1903" s="14">
        <x:f>VLOOKUP(N1903,'Currency Rates'!$A$3:$C$32,3,0)</x:f>
      </x:c>
      <x:c r="R1903" s="0">
        <x:f>IF(A1903="SPUS",0,IF(A1903="FWD",0,P1903/Q1903))</x:f>
      </x:c>
    </x:row>
    <x:row r="1904" spans="1:19" x14ac:dyDescent="0.3">
      <x:c r="A1904" s="0">
        <x:f>'Historical Trades'!A1904</x:f>
      </x:c>
      <x:c r="B1904" s="0">
        <x:f>'Historical Trades'!B1904</x:f>
      </x:c>
      <x:c r="C1904" s="23">
        <x:f>'Historical Trades'!C1904</x:f>
      </x:c>
      <x:c r="D1904" s="0">
        <x:f>'Historical Trades'!D1904</x:f>
      </x:c>
      <x:c r="E1904" s="23">
        <x:f>'Historical Trades'!E1904</x:f>
      </x:c>
      <x:c r="F1904" s="0">
        <x:f>'Historical Trades'!F1904</x:f>
      </x:c>
      <x:c r="G1904" s="0">
        <x:f>'Historical Trades'!G1904</x:f>
      </x:c>
      <x:c r="H1904" s="0">
        <x:f>'Historical Trades'!H1904</x:f>
      </x:c>
      <x:c r="I1904" s="0">
        <x:f>'Historical Trades'!I1904</x:f>
      </x:c>
      <x:c r="J1904" s="0">
        <x:f>'Historical Trades'!J1904</x:f>
      </x:c>
      <x:c r="K1904" s="0">
        <x:f>'Historical Trades'!K1904</x:f>
      </x:c>
      <x:c r="L1904" s="0">
        <x:f>'Historical Trades'!L1904</x:f>
      </x:c>
      <x:c r="M1904" s="0">
        <x:f>'Historical Trades'!M1904</x:f>
      </x:c>
      <x:c r="N1904" s="0">
        <x:f>CLEAN('Historical Trades'!O1904)</x:f>
      </x:c>
      <x:c r="P1904" s="14">
        <x:f>IF(G1904="sell",M1904,-M1904)</x:f>
      </x:c>
      <x:c r="Q1904" s="14">
        <x:f>VLOOKUP(N1904,'Currency Rates'!$A$3:$C$32,3,0)</x:f>
      </x:c>
      <x:c r="R1904" s="0">
        <x:f>IF(A1904="SPUS",0,IF(A1904="FWD",0,P1904/Q1904))</x:f>
      </x:c>
    </x:row>
    <x:row r="1905" spans="1:19" x14ac:dyDescent="0.3">
      <x:c r="A1905" s="0">
        <x:f>'Historical Trades'!A1905</x:f>
      </x:c>
      <x:c r="B1905" s="0">
        <x:f>'Historical Trades'!B1905</x:f>
      </x:c>
      <x:c r="C1905" s="23">
        <x:f>'Historical Trades'!C1905</x:f>
      </x:c>
      <x:c r="D1905" s="0">
        <x:f>'Historical Trades'!D1905</x:f>
      </x:c>
      <x:c r="E1905" s="23">
        <x:f>'Historical Trades'!E1905</x:f>
      </x:c>
      <x:c r="F1905" s="0">
        <x:f>'Historical Trades'!F1905</x:f>
      </x:c>
      <x:c r="G1905" s="0">
        <x:f>'Historical Trades'!G1905</x:f>
      </x:c>
      <x:c r="H1905" s="0">
        <x:f>'Historical Trades'!H1905</x:f>
      </x:c>
      <x:c r="I1905" s="0">
        <x:f>'Historical Trades'!I1905</x:f>
      </x:c>
      <x:c r="J1905" s="0">
        <x:f>'Historical Trades'!J1905</x:f>
      </x:c>
      <x:c r="K1905" s="0">
        <x:f>'Historical Trades'!K1905</x:f>
      </x:c>
      <x:c r="L1905" s="0">
        <x:f>'Historical Trades'!L1905</x:f>
      </x:c>
      <x:c r="M1905" s="0">
        <x:f>'Historical Trades'!M1905</x:f>
      </x:c>
      <x:c r="N1905" s="0">
        <x:f>CLEAN('Historical Trades'!O1905)</x:f>
      </x:c>
      <x:c r="P1905" s="14">
        <x:f>IF(G1905="sell",M1905,-M1905)</x:f>
      </x:c>
      <x:c r="Q1905" s="14">
        <x:f>VLOOKUP(N1905,'Currency Rates'!$A$3:$C$32,3,0)</x:f>
      </x:c>
      <x:c r="R1905" s="0">
        <x:f>IF(A1905="SPUS",0,IF(A1905="FWD",0,P1905/Q1905))</x:f>
      </x:c>
    </x:row>
    <x:row r="1906" spans="1:19" x14ac:dyDescent="0.3">
      <x:c r="A1906" s="0">
        <x:f>'Historical Trades'!A1906</x:f>
      </x:c>
      <x:c r="B1906" s="0">
        <x:f>'Historical Trades'!B1906</x:f>
      </x:c>
      <x:c r="C1906" s="23">
        <x:f>'Historical Trades'!C1906</x:f>
      </x:c>
      <x:c r="D1906" s="0">
        <x:f>'Historical Trades'!D1906</x:f>
      </x:c>
      <x:c r="E1906" s="23">
        <x:f>'Historical Trades'!E1906</x:f>
      </x:c>
      <x:c r="F1906" s="0">
        <x:f>'Historical Trades'!F1906</x:f>
      </x:c>
      <x:c r="G1906" s="0">
        <x:f>'Historical Trades'!G1906</x:f>
      </x:c>
      <x:c r="H1906" s="0">
        <x:f>'Historical Trades'!H1906</x:f>
      </x:c>
      <x:c r="I1906" s="0">
        <x:f>'Historical Trades'!I1906</x:f>
      </x:c>
      <x:c r="J1906" s="0">
        <x:f>'Historical Trades'!J1906</x:f>
      </x:c>
      <x:c r="K1906" s="0">
        <x:f>'Historical Trades'!K1906</x:f>
      </x:c>
      <x:c r="L1906" s="0">
        <x:f>'Historical Trades'!L1906</x:f>
      </x:c>
      <x:c r="M1906" s="0">
        <x:f>'Historical Trades'!M1906</x:f>
      </x:c>
      <x:c r="N1906" s="0">
        <x:f>CLEAN('Historical Trades'!O1906)</x:f>
      </x:c>
      <x:c r="P1906" s="14">
        <x:f>IF(G1906="sell",M1906,-M1906)</x:f>
      </x:c>
      <x:c r="Q1906" s="14">
        <x:f>VLOOKUP(N1906,'Currency Rates'!$A$3:$C$32,3,0)</x:f>
      </x:c>
      <x:c r="R1906" s="0">
        <x:f>IF(A1906="SPUS",0,IF(A1906="FWD",0,P1906/Q1906))</x:f>
      </x:c>
    </x:row>
    <x:row r="1907" spans="1:19" x14ac:dyDescent="0.3">
      <x:c r="A1907" s="0">
        <x:f>'Historical Trades'!A1907</x:f>
      </x:c>
      <x:c r="B1907" s="0">
        <x:f>'Historical Trades'!B1907</x:f>
      </x:c>
      <x:c r="C1907" s="23">
        <x:f>'Historical Trades'!C1907</x:f>
      </x:c>
      <x:c r="D1907" s="0">
        <x:f>'Historical Trades'!D1907</x:f>
      </x:c>
      <x:c r="E1907" s="23">
        <x:f>'Historical Trades'!E1907</x:f>
      </x:c>
      <x:c r="F1907" s="0">
        <x:f>'Historical Trades'!F1907</x:f>
      </x:c>
      <x:c r="G1907" s="0">
        <x:f>'Historical Trades'!G1907</x:f>
      </x:c>
      <x:c r="H1907" s="0">
        <x:f>'Historical Trades'!H1907</x:f>
      </x:c>
      <x:c r="I1907" s="0">
        <x:f>'Historical Trades'!I1907</x:f>
      </x:c>
      <x:c r="J1907" s="0">
        <x:f>'Historical Trades'!J1907</x:f>
      </x:c>
      <x:c r="K1907" s="0">
        <x:f>'Historical Trades'!K1907</x:f>
      </x:c>
      <x:c r="L1907" s="0">
        <x:f>'Historical Trades'!L1907</x:f>
      </x:c>
      <x:c r="M1907" s="0">
        <x:f>'Historical Trades'!M1907</x:f>
      </x:c>
      <x:c r="N1907" s="0">
        <x:f>CLEAN('Historical Trades'!O1907)</x:f>
      </x:c>
      <x:c r="P1907" s="14">
        <x:f>IF(G1907="sell",M1907,-M1907)</x:f>
      </x:c>
      <x:c r="Q1907" s="14">
        <x:f>VLOOKUP(N1907,'Currency Rates'!$A$3:$C$32,3,0)</x:f>
      </x:c>
      <x:c r="R1907" s="0">
        <x:f>IF(A1907="SPUS",0,IF(A1907="FWD",0,P1907/Q1907))</x:f>
      </x:c>
    </x:row>
    <x:row r="1908" spans="1:19" x14ac:dyDescent="0.3">
      <x:c r="A1908" s="0">
        <x:f>'Historical Trades'!A1908</x:f>
      </x:c>
      <x:c r="B1908" s="0">
        <x:f>'Historical Trades'!B1908</x:f>
      </x:c>
      <x:c r="C1908" s="23">
        <x:f>'Historical Trades'!C1908</x:f>
      </x:c>
      <x:c r="D1908" s="0">
        <x:f>'Historical Trades'!D1908</x:f>
      </x:c>
      <x:c r="E1908" s="23">
        <x:f>'Historical Trades'!E1908</x:f>
      </x:c>
      <x:c r="F1908" s="0">
        <x:f>'Historical Trades'!F1908</x:f>
      </x:c>
      <x:c r="G1908" s="0">
        <x:f>'Historical Trades'!G1908</x:f>
      </x:c>
      <x:c r="H1908" s="0">
        <x:f>'Historical Trades'!H1908</x:f>
      </x:c>
      <x:c r="I1908" s="0">
        <x:f>'Historical Trades'!I1908</x:f>
      </x:c>
      <x:c r="J1908" s="0">
        <x:f>'Historical Trades'!J1908</x:f>
      </x:c>
      <x:c r="K1908" s="0">
        <x:f>'Historical Trades'!K1908</x:f>
      </x:c>
      <x:c r="L1908" s="0">
        <x:f>'Historical Trades'!L1908</x:f>
      </x:c>
      <x:c r="M1908" s="0">
        <x:f>'Historical Trades'!M1908</x:f>
      </x:c>
      <x:c r="N1908" s="0">
        <x:f>CLEAN('Historical Trades'!O1908)</x:f>
      </x:c>
      <x:c r="P1908" s="14">
        <x:f>IF(G1908="sell",M1908,-M1908)</x:f>
      </x:c>
      <x:c r="Q1908" s="14">
        <x:f>VLOOKUP(N1908,'Currency Rates'!$A$3:$C$32,3,0)</x:f>
      </x:c>
      <x:c r="R1908" s="0">
        <x:f>IF(A1908="SPUS",0,IF(A1908="FWD",0,P1908/Q1908))</x:f>
      </x:c>
    </x:row>
    <x:row r="1909" spans="1:19" x14ac:dyDescent="0.3">
      <x:c r="A1909" s="0">
        <x:f>'Historical Trades'!A1909</x:f>
      </x:c>
      <x:c r="B1909" s="0">
        <x:f>'Historical Trades'!B1909</x:f>
      </x:c>
      <x:c r="C1909" s="23">
        <x:f>'Historical Trades'!C1909</x:f>
      </x:c>
      <x:c r="D1909" s="0">
        <x:f>'Historical Trades'!D1909</x:f>
      </x:c>
      <x:c r="E1909" s="23">
        <x:f>'Historical Trades'!E1909</x:f>
      </x:c>
      <x:c r="F1909" s="0">
        <x:f>'Historical Trades'!F1909</x:f>
      </x:c>
      <x:c r="G1909" s="0">
        <x:f>'Historical Trades'!G1909</x:f>
      </x:c>
      <x:c r="H1909" s="0">
        <x:f>'Historical Trades'!H1909</x:f>
      </x:c>
      <x:c r="I1909" s="0">
        <x:f>'Historical Trades'!I1909</x:f>
      </x:c>
      <x:c r="J1909" s="0">
        <x:f>'Historical Trades'!J1909</x:f>
      </x:c>
      <x:c r="K1909" s="0">
        <x:f>'Historical Trades'!K1909</x:f>
      </x:c>
      <x:c r="L1909" s="0">
        <x:f>'Historical Trades'!L1909</x:f>
      </x:c>
      <x:c r="M1909" s="0">
        <x:f>'Historical Trades'!M1909</x:f>
      </x:c>
      <x:c r="N1909" s="0">
        <x:f>CLEAN('Historical Trades'!O1909)</x:f>
      </x:c>
      <x:c r="P1909" s="14">
        <x:f>IF(G1909="sell",M1909,-M1909)</x:f>
      </x:c>
      <x:c r="Q1909" s="14">
        <x:f>VLOOKUP(N1909,'Currency Rates'!$A$3:$C$32,3,0)</x:f>
      </x:c>
      <x:c r="R1909" s="0">
        <x:f>IF(A1909="SPUS",0,IF(A1909="FWD",0,P1909/Q1909))</x:f>
      </x:c>
    </x:row>
    <x:row r="1910" spans="1:19" x14ac:dyDescent="0.3">
      <x:c r="A1910" s="0">
        <x:f>'Historical Trades'!A1910</x:f>
      </x:c>
      <x:c r="B1910" s="0">
        <x:f>'Historical Trades'!B1910</x:f>
      </x:c>
      <x:c r="C1910" s="23">
        <x:f>'Historical Trades'!C1910</x:f>
      </x:c>
      <x:c r="D1910" s="0">
        <x:f>'Historical Trades'!D1910</x:f>
      </x:c>
      <x:c r="E1910" s="23">
        <x:f>'Historical Trades'!E1910</x:f>
      </x:c>
      <x:c r="F1910" s="0">
        <x:f>'Historical Trades'!F1910</x:f>
      </x:c>
      <x:c r="G1910" s="0">
        <x:f>'Historical Trades'!G1910</x:f>
      </x:c>
      <x:c r="H1910" s="0">
        <x:f>'Historical Trades'!H1910</x:f>
      </x:c>
      <x:c r="I1910" s="0">
        <x:f>'Historical Trades'!I1910</x:f>
      </x:c>
      <x:c r="J1910" s="0">
        <x:f>'Historical Trades'!J1910</x:f>
      </x:c>
      <x:c r="K1910" s="0">
        <x:f>'Historical Trades'!K1910</x:f>
      </x:c>
      <x:c r="L1910" s="0">
        <x:f>'Historical Trades'!L1910</x:f>
      </x:c>
      <x:c r="M1910" s="0">
        <x:f>'Historical Trades'!M1910</x:f>
      </x:c>
      <x:c r="N1910" s="0">
        <x:f>CLEAN('Historical Trades'!O1910)</x:f>
      </x:c>
      <x:c r="P1910" s="14">
        <x:f>IF(G1910="sell",M1910,-M1910)</x:f>
      </x:c>
      <x:c r="Q1910" s="14">
        <x:f>VLOOKUP(N1910,'Currency Rates'!$A$3:$C$32,3,0)</x:f>
      </x:c>
      <x:c r="R1910" s="0">
        <x:f>IF(A1910="SPUS",0,IF(A1910="FWD",0,P1910/Q1910))</x:f>
      </x:c>
    </x:row>
    <x:row r="1911" spans="1:19" x14ac:dyDescent="0.3">
      <x:c r="A1911" s="0">
        <x:f>'Historical Trades'!A1911</x:f>
      </x:c>
      <x:c r="B1911" s="0">
        <x:f>'Historical Trades'!B1911</x:f>
      </x:c>
      <x:c r="C1911" s="23">
        <x:f>'Historical Trades'!C1911</x:f>
      </x:c>
      <x:c r="D1911" s="0">
        <x:f>'Historical Trades'!D1911</x:f>
      </x:c>
      <x:c r="E1911" s="23">
        <x:f>'Historical Trades'!E1911</x:f>
      </x:c>
      <x:c r="F1911" s="0">
        <x:f>'Historical Trades'!F1911</x:f>
      </x:c>
      <x:c r="G1911" s="0">
        <x:f>'Historical Trades'!G1911</x:f>
      </x:c>
      <x:c r="H1911" s="0">
        <x:f>'Historical Trades'!H1911</x:f>
      </x:c>
      <x:c r="I1911" s="0">
        <x:f>'Historical Trades'!I1911</x:f>
      </x:c>
      <x:c r="J1911" s="0">
        <x:f>'Historical Trades'!J1911</x:f>
      </x:c>
      <x:c r="K1911" s="0">
        <x:f>'Historical Trades'!K1911</x:f>
      </x:c>
      <x:c r="L1911" s="0">
        <x:f>'Historical Trades'!L1911</x:f>
      </x:c>
      <x:c r="M1911" s="0">
        <x:f>'Historical Trades'!M1911</x:f>
      </x:c>
      <x:c r="N1911" s="0">
        <x:f>CLEAN('Historical Trades'!O1911)</x:f>
      </x:c>
      <x:c r="P1911" s="14">
        <x:f>IF(G1911="sell",M1911,-M1911)</x:f>
      </x:c>
      <x:c r="Q1911" s="14">
        <x:f>VLOOKUP(N1911,'Currency Rates'!$A$3:$C$32,3,0)</x:f>
      </x:c>
      <x:c r="R1911" s="0">
        <x:f>IF(A1911="SPUS",0,IF(A1911="FWD",0,P1911/Q1911))</x:f>
      </x:c>
    </x:row>
    <x:row r="1912" spans="1:19" x14ac:dyDescent="0.3">
      <x:c r="A1912" s="0">
        <x:f>'Historical Trades'!A1912</x:f>
      </x:c>
      <x:c r="B1912" s="0">
        <x:f>'Historical Trades'!B1912</x:f>
      </x:c>
      <x:c r="C1912" s="23">
        <x:f>'Historical Trades'!C1912</x:f>
      </x:c>
      <x:c r="D1912" s="0">
        <x:f>'Historical Trades'!D1912</x:f>
      </x:c>
      <x:c r="E1912" s="23">
        <x:f>'Historical Trades'!E1912</x:f>
      </x:c>
      <x:c r="F1912" s="0">
        <x:f>'Historical Trades'!F1912</x:f>
      </x:c>
      <x:c r="G1912" s="0">
        <x:f>'Historical Trades'!G1912</x:f>
      </x:c>
      <x:c r="H1912" s="0">
        <x:f>'Historical Trades'!H1912</x:f>
      </x:c>
      <x:c r="I1912" s="0">
        <x:f>'Historical Trades'!I1912</x:f>
      </x:c>
      <x:c r="J1912" s="0">
        <x:f>'Historical Trades'!J1912</x:f>
      </x:c>
      <x:c r="K1912" s="0">
        <x:f>'Historical Trades'!K1912</x:f>
      </x:c>
      <x:c r="L1912" s="0">
        <x:f>'Historical Trades'!L1912</x:f>
      </x:c>
      <x:c r="M1912" s="0">
        <x:f>'Historical Trades'!M1912</x:f>
      </x:c>
      <x:c r="N1912" s="0">
        <x:f>CLEAN('Historical Trades'!O1912)</x:f>
      </x:c>
      <x:c r="P1912" s="14">
        <x:f>IF(G1912="sell",M1912,-M1912)</x:f>
      </x:c>
      <x:c r="Q1912" s="14">
        <x:f>VLOOKUP(N1912,'Currency Rates'!$A$3:$C$32,3,0)</x:f>
      </x:c>
      <x:c r="R1912" s="0">
        <x:f>IF(A1912="SPUS",0,IF(A1912="FWD",0,P1912/Q1912))</x:f>
      </x:c>
    </x:row>
    <x:row r="1913" spans="1:19" x14ac:dyDescent="0.3">
      <x:c r="A1913" s="0">
        <x:f>'Historical Trades'!A1913</x:f>
      </x:c>
      <x:c r="B1913" s="0">
        <x:f>'Historical Trades'!B1913</x:f>
      </x:c>
      <x:c r="C1913" s="23">
        <x:f>'Historical Trades'!C1913</x:f>
      </x:c>
      <x:c r="D1913" s="0">
        <x:f>'Historical Trades'!D1913</x:f>
      </x:c>
      <x:c r="E1913" s="23">
        <x:f>'Historical Trades'!E1913</x:f>
      </x:c>
      <x:c r="F1913" s="0">
        <x:f>'Historical Trades'!F1913</x:f>
      </x:c>
      <x:c r="G1913" s="0">
        <x:f>'Historical Trades'!G1913</x:f>
      </x:c>
      <x:c r="H1913" s="0">
        <x:f>'Historical Trades'!H1913</x:f>
      </x:c>
      <x:c r="I1913" s="0">
        <x:f>'Historical Trades'!I1913</x:f>
      </x:c>
      <x:c r="J1913" s="0">
        <x:f>'Historical Trades'!J1913</x:f>
      </x:c>
      <x:c r="K1913" s="0">
        <x:f>'Historical Trades'!K1913</x:f>
      </x:c>
      <x:c r="L1913" s="0">
        <x:f>'Historical Trades'!L1913</x:f>
      </x:c>
      <x:c r="M1913" s="0">
        <x:f>'Historical Trades'!M1913</x:f>
      </x:c>
      <x:c r="N1913" s="0">
        <x:f>CLEAN('Historical Trades'!O1913)</x:f>
      </x:c>
      <x:c r="P1913" s="14">
        <x:f>IF(G1913="sell",M1913,-M1913)</x:f>
      </x:c>
      <x:c r="Q1913" s="14">
        <x:f>VLOOKUP(N1913,'Currency Rates'!$A$3:$C$32,3,0)</x:f>
      </x:c>
      <x:c r="R1913" s="0">
        <x:f>IF(A1913="SPUS",0,IF(A1913="FWD",0,P1913/Q1913))</x:f>
      </x:c>
    </x:row>
    <x:row r="1914" spans="1:19" x14ac:dyDescent="0.3">
      <x:c r="A1914" s="0">
        <x:f>'Historical Trades'!A1914</x:f>
      </x:c>
      <x:c r="B1914" s="0">
        <x:f>'Historical Trades'!B1914</x:f>
      </x:c>
      <x:c r="C1914" s="23">
        <x:f>'Historical Trades'!C1914</x:f>
      </x:c>
      <x:c r="D1914" s="0">
        <x:f>'Historical Trades'!D1914</x:f>
      </x:c>
      <x:c r="E1914" s="23">
        <x:f>'Historical Trades'!E1914</x:f>
      </x:c>
      <x:c r="F1914" s="0">
        <x:f>'Historical Trades'!F1914</x:f>
      </x:c>
      <x:c r="G1914" s="0">
        <x:f>'Historical Trades'!G1914</x:f>
      </x:c>
      <x:c r="H1914" s="0">
        <x:f>'Historical Trades'!H1914</x:f>
      </x:c>
      <x:c r="I1914" s="0">
        <x:f>'Historical Trades'!I1914</x:f>
      </x:c>
      <x:c r="J1914" s="0">
        <x:f>'Historical Trades'!J1914</x:f>
      </x:c>
      <x:c r="K1914" s="0">
        <x:f>'Historical Trades'!K1914</x:f>
      </x:c>
      <x:c r="L1914" s="0">
        <x:f>'Historical Trades'!L1914</x:f>
      </x:c>
      <x:c r="M1914" s="0">
        <x:f>'Historical Trades'!M1914</x:f>
      </x:c>
      <x:c r="N1914" s="0">
        <x:f>CLEAN('Historical Trades'!O1914)</x:f>
      </x:c>
      <x:c r="P1914" s="14">
        <x:f>IF(G1914="sell",M1914,-M1914)</x:f>
      </x:c>
      <x:c r="Q1914" s="14">
        <x:f>VLOOKUP(N1914,'Currency Rates'!$A$3:$C$32,3,0)</x:f>
      </x:c>
      <x:c r="R1914" s="0">
        <x:f>IF(A1914="SPUS",0,IF(A1914="FWD",0,P1914/Q1914))</x:f>
      </x:c>
    </x:row>
    <x:row r="1915" spans="1:19" x14ac:dyDescent="0.3">
      <x:c r="A1915" s="0">
        <x:f>'Historical Trades'!A1915</x:f>
      </x:c>
      <x:c r="B1915" s="0">
        <x:f>'Historical Trades'!B1915</x:f>
      </x:c>
      <x:c r="C1915" s="23">
        <x:f>'Historical Trades'!C1915</x:f>
      </x:c>
      <x:c r="D1915" s="0">
        <x:f>'Historical Trades'!D1915</x:f>
      </x:c>
      <x:c r="E1915" s="23">
        <x:f>'Historical Trades'!E1915</x:f>
      </x:c>
      <x:c r="F1915" s="0">
        <x:f>'Historical Trades'!F1915</x:f>
      </x:c>
      <x:c r="G1915" s="0">
        <x:f>'Historical Trades'!G1915</x:f>
      </x:c>
      <x:c r="H1915" s="0">
        <x:f>'Historical Trades'!H1915</x:f>
      </x:c>
      <x:c r="I1915" s="0">
        <x:f>'Historical Trades'!I1915</x:f>
      </x:c>
      <x:c r="J1915" s="0">
        <x:f>'Historical Trades'!J1915</x:f>
      </x:c>
      <x:c r="K1915" s="0">
        <x:f>'Historical Trades'!K1915</x:f>
      </x:c>
      <x:c r="L1915" s="0">
        <x:f>'Historical Trades'!L1915</x:f>
      </x:c>
      <x:c r="M1915" s="0">
        <x:f>'Historical Trades'!M1915</x:f>
      </x:c>
      <x:c r="N1915" s="0">
        <x:f>CLEAN('Historical Trades'!O1915)</x:f>
      </x:c>
      <x:c r="P1915" s="14">
        <x:f>IF(G1915="sell",M1915,-M1915)</x:f>
      </x:c>
      <x:c r="Q1915" s="14">
        <x:f>VLOOKUP(N1915,'Currency Rates'!$A$3:$C$32,3,0)</x:f>
      </x:c>
      <x:c r="R1915" s="0">
        <x:f>IF(A1915="SPUS",0,IF(A1915="FWD",0,P1915/Q1915))</x:f>
      </x:c>
    </x:row>
    <x:row r="1916" spans="1:19" x14ac:dyDescent="0.3">
      <x:c r="A1916" s="0">
        <x:f>'Historical Trades'!A1916</x:f>
      </x:c>
      <x:c r="B1916" s="0">
        <x:f>'Historical Trades'!B1916</x:f>
      </x:c>
      <x:c r="C1916" s="23">
        <x:f>'Historical Trades'!C1916</x:f>
      </x:c>
      <x:c r="D1916" s="0">
        <x:f>'Historical Trades'!D1916</x:f>
      </x:c>
      <x:c r="E1916" s="23">
        <x:f>'Historical Trades'!E1916</x:f>
      </x:c>
      <x:c r="F1916" s="0">
        <x:f>'Historical Trades'!F1916</x:f>
      </x:c>
      <x:c r="G1916" s="0">
        <x:f>'Historical Trades'!G1916</x:f>
      </x:c>
      <x:c r="H1916" s="0">
        <x:f>'Historical Trades'!H1916</x:f>
      </x:c>
      <x:c r="I1916" s="0">
        <x:f>'Historical Trades'!I1916</x:f>
      </x:c>
      <x:c r="J1916" s="0">
        <x:f>'Historical Trades'!J1916</x:f>
      </x:c>
      <x:c r="K1916" s="0">
        <x:f>'Historical Trades'!K1916</x:f>
      </x:c>
      <x:c r="L1916" s="0">
        <x:f>'Historical Trades'!L1916</x:f>
      </x:c>
      <x:c r="M1916" s="0">
        <x:f>'Historical Trades'!M1916</x:f>
      </x:c>
      <x:c r="N1916" s="0">
        <x:f>CLEAN('Historical Trades'!O1916)</x:f>
      </x:c>
      <x:c r="P1916" s="14">
        <x:f>IF(G1916="sell",M1916,-M1916)</x:f>
      </x:c>
      <x:c r="Q1916" s="14">
        <x:f>VLOOKUP(N1916,'Currency Rates'!$A$3:$C$32,3,0)</x:f>
      </x:c>
      <x:c r="R1916" s="0">
        <x:f>IF(A1916="SPUS",0,IF(A1916="FWD",0,P1916/Q1916))</x:f>
      </x:c>
    </x:row>
    <x:row r="1917" spans="1:19" x14ac:dyDescent="0.3">
      <x:c r="A1917" s="0">
        <x:f>'Historical Trades'!A1917</x:f>
      </x:c>
      <x:c r="B1917" s="0">
        <x:f>'Historical Trades'!B1917</x:f>
      </x:c>
      <x:c r="C1917" s="23">
        <x:f>'Historical Trades'!C1917</x:f>
      </x:c>
      <x:c r="D1917" s="0">
        <x:f>'Historical Trades'!D1917</x:f>
      </x:c>
      <x:c r="E1917" s="23">
        <x:f>'Historical Trades'!E1917</x:f>
      </x:c>
      <x:c r="F1917" s="0">
        <x:f>'Historical Trades'!F1917</x:f>
      </x:c>
      <x:c r="G1917" s="0">
        <x:f>'Historical Trades'!G1917</x:f>
      </x:c>
      <x:c r="H1917" s="0">
        <x:f>'Historical Trades'!H1917</x:f>
      </x:c>
      <x:c r="I1917" s="0">
        <x:f>'Historical Trades'!I1917</x:f>
      </x:c>
      <x:c r="J1917" s="0">
        <x:f>'Historical Trades'!J1917</x:f>
      </x:c>
      <x:c r="K1917" s="0">
        <x:f>'Historical Trades'!K1917</x:f>
      </x:c>
      <x:c r="L1917" s="0">
        <x:f>'Historical Trades'!L1917</x:f>
      </x:c>
      <x:c r="M1917" s="0">
        <x:f>'Historical Trades'!M1917</x:f>
      </x:c>
      <x:c r="N1917" s="0">
        <x:f>CLEAN('Historical Trades'!O1917)</x:f>
      </x:c>
      <x:c r="P1917" s="14">
        <x:f>IF(G1917="sell",M1917,-M1917)</x:f>
      </x:c>
      <x:c r="Q1917" s="14">
        <x:f>VLOOKUP(N1917,'Currency Rates'!$A$3:$C$32,3,0)</x:f>
      </x:c>
      <x:c r="R1917" s="0">
        <x:f>IF(A1917="SPUS",0,IF(A1917="FWD",0,P1917/Q1917))</x:f>
      </x:c>
    </x:row>
    <x:row r="1918" spans="1:19" x14ac:dyDescent="0.3">
      <x:c r="A1918" s="0">
        <x:f>'Historical Trades'!A1918</x:f>
      </x:c>
      <x:c r="B1918" s="0">
        <x:f>'Historical Trades'!B1918</x:f>
      </x:c>
      <x:c r="C1918" s="23">
        <x:f>'Historical Trades'!C1918</x:f>
      </x:c>
      <x:c r="D1918" s="0">
        <x:f>'Historical Trades'!D1918</x:f>
      </x:c>
      <x:c r="E1918" s="23">
        <x:f>'Historical Trades'!E1918</x:f>
      </x:c>
      <x:c r="F1918" s="0">
        <x:f>'Historical Trades'!F1918</x:f>
      </x:c>
      <x:c r="G1918" s="0">
        <x:f>'Historical Trades'!G1918</x:f>
      </x:c>
      <x:c r="H1918" s="0">
        <x:f>'Historical Trades'!H1918</x:f>
      </x:c>
      <x:c r="I1918" s="0">
        <x:f>'Historical Trades'!I1918</x:f>
      </x:c>
      <x:c r="J1918" s="0">
        <x:f>'Historical Trades'!J1918</x:f>
      </x:c>
      <x:c r="K1918" s="0">
        <x:f>'Historical Trades'!K1918</x:f>
      </x:c>
      <x:c r="L1918" s="0">
        <x:f>'Historical Trades'!L1918</x:f>
      </x:c>
      <x:c r="M1918" s="0">
        <x:f>'Historical Trades'!M1918</x:f>
      </x:c>
      <x:c r="N1918" s="0">
        <x:f>CLEAN('Historical Trades'!O1918)</x:f>
      </x:c>
      <x:c r="P1918" s="14">
        <x:f>IF(G1918="sell",M1918,-M1918)</x:f>
      </x:c>
      <x:c r="Q1918" s="14">
        <x:f>VLOOKUP(N1918,'Currency Rates'!$A$3:$C$32,3,0)</x:f>
      </x:c>
      <x:c r="R1918" s="0">
        <x:f>IF(A1918="SPUS",0,IF(A1918="FWD",0,P1918/Q1918))</x:f>
      </x:c>
    </x:row>
    <x:row r="1919" spans="1:19" x14ac:dyDescent="0.3">
      <x:c r="A1919" s="0">
        <x:f>'Historical Trades'!A1919</x:f>
      </x:c>
      <x:c r="B1919" s="0">
        <x:f>'Historical Trades'!B1919</x:f>
      </x:c>
      <x:c r="C1919" s="23">
        <x:f>'Historical Trades'!C1919</x:f>
      </x:c>
      <x:c r="D1919" s="0">
        <x:f>'Historical Trades'!D1919</x:f>
      </x:c>
      <x:c r="E1919" s="23">
        <x:f>'Historical Trades'!E1919</x:f>
      </x:c>
      <x:c r="F1919" s="0">
        <x:f>'Historical Trades'!F1919</x:f>
      </x:c>
      <x:c r="G1919" s="0">
        <x:f>'Historical Trades'!G1919</x:f>
      </x:c>
      <x:c r="H1919" s="0">
        <x:f>'Historical Trades'!H1919</x:f>
      </x:c>
      <x:c r="I1919" s="0">
        <x:f>'Historical Trades'!I1919</x:f>
      </x:c>
      <x:c r="J1919" s="0">
        <x:f>'Historical Trades'!J1919</x:f>
      </x:c>
      <x:c r="K1919" s="0">
        <x:f>'Historical Trades'!K1919</x:f>
      </x:c>
      <x:c r="L1919" s="0">
        <x:f>'Historical Trades'!L1919</x:f>
      </x:c>
      <x:c r="M1919" s="0">
        <x:f>'Historical Trades'!M1919</x:f>
      </x:c>
      <x:c r="N1919" s="0">
        <x:f>CLEAN('Historical Trades'!O1919)</x:f>
      </x:c>
      <x:c r="P1919" s="14">
        <x:f>IF(G1919="sell",M1919,-M1919)</x:f>
      </x:c>
      <x:c r="Q1919" s="14">
        <x:f>VLOOKUP(N1919,'Currency Rates'!$A$3:$C$32,3,0)</x:f>
      </x:c>
      <x:c r="R1919" s="0">
        <x:f>IF(A1919="SPUS",0,IF(A1919="FWD",0,P1919/Q1919))</x:f>
      </x:c>
    </x:row>
    <x:row r="1920" spans="1:19" x14ac:dyDescent="0.3">
      <x:c r="A1920" s="0">
        <x:f>'Historical Trades'!A1920</x:f>
      </x:c>
      <x:c r="B1920" s="0">
        <x:f>'Historical Trades'!B1920</x:f>
      </x:c>
      <x:c r="C1920" s="23">
        <x:f>'Historical Trades'!C1920</x:f>
      </x:c>
      <x:c r="D1920" s="0">
        <x:f>'Historical Trades'!D1920</x:f>
      </x:c>
      <x:c r="E1920" s="23">
        <x:f>'Historical Trades'!E1920</x:f>
      </x:c>
      <x:c r="F1920" s="0">
        <x:f>'Historical Trades'!F1920</x:f>
      </x:c>
      <x:c r="G1920" s="0">
        <x:f>'Historical Trades'!G1920</x:f>
      </x:c>
      <x:c r="H1920" s="0">
        <x:f>'Historical Trades'!H1920</x:f>
      </x:c>
      <x:c r="I1920" s="0">
        <x:f>'Historical Trades'!I1920</x:f>
      </x:c>
      <x:c r="J1920" s="0">
        <x:f>'Historical Trades'!J1920</x:f>
      </x:c>
      <x:c r="K1920" s="0">
        <x:f>'Historical Trades'!K1920</x:f>
      </x:c>
      <x:c r="L1920" s="0">
        <x:f>'Historical Trades'!L1920</x:f>
      </x:c>
      <x:c r="M1920" s="0">
        <x:f>'Historical Trades'!M1920</x:f>
      </x:c>
      <x:c r="N1920" s="0">
        <x:f>CLEAN('Historical Trades'!O1920)</x:f>
      </x:c>
      <x:c r="P1920" s="14">
        <x:f>IF(G1920="sell",M1920,-M1920)</x:f>
      </x:c>
      <x:c r="Q1920" s="14">
        <x:f>VLOOKUP(N1920,'Currency Rates'!$A$3:$C$32,3,0)</x:f>
      </x:c>
      <x:c r="R1920" s="0">
        <x:f>IF(A1920="SPUS",0,IF(A1920="FWD",0,P1920/Q1920))</x:f>
      </x:c>
    </x:row>
    <x:row r="1921" spans="1:19" x14ac:dyDescent="0.3">
      <x:c r="A1921" s="0">
        <x:f>'Historical Trades'!A1921</x:f>
      </x:c>
      <x:c r="B1921" s="0">
        <x:f>'Historical Trades'!B1921</x:f>
      </x:c>
      <x:c r="C1921" s="23">
        <x:f>'Historical Trades'!C1921</x:f>
      </x:c>
      <x:c r="D1921" s="0">
        <x:f>'Historical Trades'!D1921</x:f>
      </x:c>
      <x:c r="E1921" s="23">
        <x:f>'Historical Trades'!E1921</x:f>
      </x:c>
      <x:c r="F1921" s="0">
        <x:f>'Historical Trades'!F1921</x:f>
      </x:c>
      <x:c r="G1921" s="0">
        <x:f>'Historical Trades'!G1921</x:f>
      </x:c>
      <x:c r="H1921" s="0">
        <x:f>'Historical Trades'!H1921</x:f>
      </x:c>
      <x:c r="I1921" s="0">
        <x:f>'Historical Trades'!I1921</x:f>
      </x:c>
      <x:c r="J1921" s="0">
        <x:f>'Historical Trades'!J1921</x:f>
      </x:c>
      <x:c r="K1921" s="0">
        <x:f>'Historical Trades'!K1921</x:f>
      </x:c>
      <x:c r="L1921" s="0">
        <x:f>'Historical Trades'!L1921</x:f>
      </x:c>
      <x:c r="M1921" s="0">
        <x:f>'Historical Trades'!M1921</x:f>
      </x:c>
      <x:c r="N1921" s="0">
        <x:f>CLEAN('Historical Trades'!O1921)</x:f>
      </x:c>
      <x:c r="P1921" s="14">
        <x:f>IF(G1921="sell",M1921,-M1921)</x:f>
      </x:c>
      <x:c r="Q1921" s="14">
        <x:f>VLOOKUP(N1921,'Currency Rates'!$A$3:$C$32,3,0)</x:f>
      </x:c>
      <x:c r="R1921" s="0">
        <x:f>IF(A1921="SPUS",0,IF(A1921="FWD",0,P1921/Q1921))</x:f>
      </x:c>
    </x:row>
    <x:row r="1922" spans="1:19" x14ac:dyDescent="0.3">
      <x:c r="A1922" s="0">
        <x:f>'Historical Trades'!A1922</x:f>
      </x:c>
      <x:c r="B1922" s="0">
        <x:f>'Historical Trades'!B1922</x:f>
      </x:c>
      <x:c r="C1922" s="23">
        <x:f>'Historical Trades'!C1922</x:f>
      </x:c>
      <x:c r="D1922" s="0">
        <x:f>'Historical Trades'!D1922</x:f>
      </x:c>
      <x:c r="E1922" s="23">
        <x:f>'Historical Trades'!E1922</x:f>
      </x:c>
      <x:c r="F1922" s="0">
        <x:f>'Historical Trades'!F1922</x:f>
      </x:c>
      <x:c r="G1922" s="0">
        <x:f>'Historical Trades'!G1922</x:f>
      </x:c>
      <x:c r="H1922" s="0">
        <x:f>'Historical Trades'!H1922</x:f>
      </x:c>
      <x:c r="I1922" s="0">
        <x:f>'Historical Trades'!I1922</x:f>
      </x:c>
      <x:c r="J1922" s="0">
        <x:f>'Historical Trades'!J1922</x:f>
      </x:c>
      <x:c r="K1922" s="0">
        <x:f>'Historical Trades'!K1922</x:f>
      </x:c>
      <x:c r="L1922" s="0">
        <x:f>'Historical Trades'!L1922</x:f>
      </x:c>
      <x:c r="M1922" s="0">
        <x:f>'Historical Trades'!M1922</x:f>
      </x:c>
      <x:c r="N1922" s="0">
        <x:f>CLEAN('Historical Trades'!O1922)</x:f>
      </x:c>
      <x:c r="P1922" s="14">
        <x:f>IF(G1922="sell",M1922,-M1922)</x:f>
      </x:c>
      <x:c r="Q1922" s="14">
        <x:f>VLOOKUP(N1922,'Currency Rates'!$A$3:$C$32,3,0)</x:f>
      </x:c>
      <x:c r="R1922" s="0">
        <x:f>IF(A1922="SPUS",0,IF(A1922="FWD",0,P1922/Q1922))</x:f>
      </x:c>
    </x:row>
    <x:row r="1923" spans="1:19" x14ac:dyDescent="0.3">
      <x:c r="A1923" s="0">
        <x:f>'Historical Trades'!A1923</x:f>
      </x:c>
      <x:c r="B1923" s="0">
        <x:f>'Historical Trades'!B1923</x:f>
      </x:c>
      <x:c r="C1923" s="23">
        <x:f>'Historical Trades'!C1923</x:f>
      </x:c>
      <x:c r="D1923" s="0">
        <x:f>'Historical Trades'!D1923</x:f>
      </x:c>
      <x:c r="E1923" s="23">
        <x:f>'Historical Trades'!E1923</x:f>
      </x:c>
      <x:c r="F1923" s="0">
        <x:f>'Historical Trades'!F1923</x:f>
      </x:c>
      <x:c r="G1923" s="0">
        <x:f>'Historical Trades'!G1923</x:f>
      </x:c>
      <x:c r="H1923" s="0">
        <x:f>'Historical Trades'!H1923</x:f>
      </x:c>
      <x:c r="I1923" s="0">
        <x:f>'Historical Trades'!I1923</x:f>
      </x:c>
      <x:c r="J1923" s="0">
        <x:f>'Historical Trades'!J1923</x:f>
      </x:c>
      <x:c r="K1923" s="0">
        <x:f>'Historical Trades'!K1923</x:f>
      </x:c>
      <x:c r="L1923" s="0">
        <x:f>'Historical Trades'!L1923</x:f>
      </x:c>
      <x:c r="M1923" s="0">
        <x:f>'Historical Trades'!M1923</x:f>
      </x:c>
      <x:c r="N1923" s="0">
        <x:f>CLEAN('Historical Trades'!O1923)</x:f>
      </x:c>
      <x:c r="P1923" s="14">
        <x:f>IF(G1923="sell",M1923,-M1923)</x:f>
      </x:c>
      <x:c r="Q1923" s="14">
        <x:f>VLOOKUP(N1923,'Currency Rates'!$A$3:$C$32,3,0)</x:f>
      </x:c>
      <x:c r="R1923" s="0">
        <x:f>IF(A1923="SPUS",0,IF(A1923="FWD",0,P1923/Q1923))</x:f>
      </x:c>
    </x:row>
    <x:row r="1924" spans="1:19" x14ac:dyDescent="0.3">
      <x:c r="A1924" s="0">
        <x:f>'Historical Trades'!A1924</x:f>
      </x:c>
      <x:c r="B1924" s="0">
        <x:f>'Historical Trades'!B1924</x:f>
      </x:c>
      <x:c r="C1924" s="23">
        <x:f>'Historical Trades'!C1924</x:f>
      </x:c>
      <x:c r="D1924" s="0">
        <x:f>'Historical Trades'!D1924</x:f>
      </x:c>
      <x:c r="E1924" s="23">
        <x:f>'Historical Trades'!E1924</x:f>
      </x:c>
      <x:c r="F1924" s="0">
        <x:f>'Historical Trades'!F1924</x:f>
      </x:c>
      <x:c r="G1924" s="0">
        <x:f>'Historical Trades'!G1924</x:f>
      </x:c>
      <x:c r="H1924" s="0">
        <x:f>'Historical Trades'!H1924</x:f>
      </x:c>
      <x:c r="I1924" s="0">
        <x:f>'Historical Trades'!I1924</x:f>
      </x:c>
      <x:c r="J1924" s="0">
        <x:f>'Historical Trades'!J1924</x:f>
      </x:c>
      <x:c r="K1924" s="0">
        <x:f>'Historical Trades'!K1924</x:f>
      </x:c>
      <x:c r="L1924" s="0">
        <x:f>'Historical Trades'!L1924</x:f>
      </x:c>
      <x:c r="M1924" s="0">
        <x:f>'Historical Trades'!M1924</x:f>
      </x:c>
      <x:c r="N1924" s="0">
        <x:f>CLEAN('Historical Trades'!O1924)</x:f>
      </x:c>
      <x:c r="P1924" s="14">
        <x:f>IF(G1924="sell",M1924,-M1924)</x:f>
      </x:c>
      <x:c r="Q1924" s="14">
        <x:f>VLOOKUP(N1924,'Currency Rates'!$A$3:$C$32,3,0)</x:f>
      </x:c>
      <x:c r="R1924" s="0">
        <x:f>IF(A1924="SPUS",0,IF(A1924="FWD",0,P1924/Q1924))</x:f>
      </x:c>
    </x:row>
    <x:row r="1925" spans="1:19" x14ac:dyDescent="0.3">
      <x:c r="A1925" s="0">
        <x:f>'Historical Trades'!A1925</x:f>
      </x:c>
      <x:c r="B1925" s="0">
        <x:f>'Historical Trades'!B1925</x:f>
      </x:c>
      <x:c r="C1925" s="23">
        <x:f>'Historical Trades'!C1925</x:f>
      </x:c>
      <x:c r="D1925" s="0">
        <x:f>'Historical Trades'!D1925</x:f>
      </x:c>
      <x:c r="E1925" s="23">
        <x:f>'Historical Trades'!E1925</x:f>
      </x:c>
      <x:c r="F1925" s="0">
        <x:f>'Historical Trades'!F1925</x:f>
      </x:c>
      <x:c r="G1925" s="0">
        <x:f>'Historical Trades'!G1925</x:f>
      </x:c>
      <x:c r="H1925" s="0">
        <x:f>'Historical Trades'!H1925</x:f>
      </x:c>
      <x:c r="I1925" s="0">
        <x:f>'Historical Trades'!I1925</x:f>
      </x:c>
      <x:c r="J1925" s="0">
        <x:f>'Historical Trades'!J1925</x:f>
      </x:c>
      <x:c r="K1925" s="0">
        <x:f>'Historical Trades'!K1925</x:f>
      </x:c>
      <x:c r="L1925" s="0">
        <x:f>'Historical Trades'!L1925</x:f>
      </x:c>
      <x:c r="M1925" s="0">
        <x:f>'Historical Trades'!M1925</x:f>
      </x:c>
      <x:c r="N1925" s="0">
        <x:f>CLEAN('Historical Trades'!O1925)</x:f>
      </x:c>
      <x:c r="P1925" s="14">
        <x:f>IF(G1925="sell",M1925,-M1925)</x:f>
      </x:c>
      <x:c r="Q1925" s="14">
        <x:f>VLOOKUP(N1925,'Currency Rates'!$A$3:$C$32,3,0)</x:f>
      </x:c>
      <x:c r="R1925" s="0">
        <x:f>IF(A1925="SPUS",0,IF(A1925="FWD",0,P1925/Q1925))</x:f>
      </x:c>
    </x:row>
    <x:row r="1926" spans="1:19" x14ac:dyDescent="0.3">
      <x:c r="A1926" s="0">
        <x:f>'Historical Trades'!A1926</x:f>
      </x:c>
      <x:c r="B1926" s="0">
        <x:f>'Historical Trades'!B1926</x:f>
      </x:c>
      <x:c r="C1926" s="23">
        <x:f>'Historical Trades'!C1926</x:f>
      </x:c>
      <x:c r="D1926" s="0">
        <x:f>'Historical Trades'!D1926</x:f>
      </x:c>
      <x:c r="E1926" s="23">
        <x:f>'Historical Trades'!E1926</x:f>
      </x:c>
      <x:c r="F1926" s="0">
        <x:f>'Historical Trades'!F1926</x:f>
      </x:c>
      <x:c r="G1926" s="0">
        <x:f>'Historical Trades'!G1926</x:f>
      </x:c>
      <x:c r="H1926" s="0">
        <x:f>'Historical Trades'!H1926</x:f>
      </x:c>
      <x:c r="I1926" s="0">
        <x:f>'Historical Trades'!I1926</x:f>
      </x:c>
      <x:c r="J1926" s="0">
        <x:f>'Historical Trades'!J1926</x:f>
      </x:c>
      <x:c r="K1926" s="0">
        <x:f>'Historical Trades'!K1926</x:f>
      </x:c>
      <x:c r="L1926" s="0">
        <x:f>'Historical Trades'!L1926</x:f>
      </x:c>
      <x:c r="M1926" s="0">
        <x:f>'Historical Trades'!M1926</x:f>
      </x:c>
      <x:c r="N1926" s="0">
        <x:f>CLEAN('Historical Trades'!O1926)</x:f>
      </x:c>
      <x:c r="P1926" s="14">
        <x:f>IF(G1926="sell",M1926,-M1926)</x:f>
      </x:c>
      <x:c r="Q1926" s="14">
        <x:f>VLOOKUP(N1926,'Currency Rates'!$A$3:$C$32,3,0)</x:f>
      </x:c>
      <x:c r="R1926" s="0">
        <x:f>IF(A1926="SPUS",0,IF(A1926="FWD",0,P1926/Q1926))</x:f>
      </x:c>
    </x:row>
    <x:row r="1927" spans="1:19" x14ac:dyDescent="0.3">
      <x:c r="A1927" s="0">
        <x:f>'Historical Trades'!A1927</x:f>
      </x:c>
      <x:c r="B1927" s="0">
        <x:f>'Historical Trades'!B1927</x:f>
      </x:c>
      <x:c r="C1927" s="23">
        <x:f>'Historical Trades'!C1927</x:f>
      </x:c>
      <x:c r="D1927" s="0">
        <x:f>'Historical Trades'!D1927</x:f>
      </x:c>
      <x:c r="E1927" s="23">
        <x:f>'Historical Trades'!E1927</x:f>
      </x:c>
      <x:c r="F1927" s="0">
        <x:f>'Historical Trades'!F1927</x:f>
      </x:c>
      <x:c r="G1927" s="0">
        <x:f>'Historical Trades'!G1927</x:f>
      </x:c>
      <x:c r="H1927" s="0">
        <x:f>'Historical Trades'!H1927</x:f>
      </x:c>
      <x:c r="I1927" s="0">
        <x:f>'Historical Trades'!I1927</x:f>
      </x:c>
      <x:c r="J1927" s="0">
        <x:f>'Historical Trades'!J1927</x:f>
      </x:c>
      <x:c r="K1927" s="0">
        <x:f>'Historical Trades'!K1927</x:f>
      </x:c>
      <x:c r="L1927" s="0">
        <x:f>'Historical Trades'!L1927</x:f>
      </x:c>
      <x:c r="M1927" s="0">
        <x:f>'Historical Trades'!M1927</x:f>
      </x:c>
      <x:c r="N1927" s="0">
        <x:f>CLEAN('Historical Trades'!O1927)</x:f>
      </x:c>
      <x:c r="P1927" s="14">
        <x:f>IF(G1927="sell",M1927,-M1927)</x:f>
      </x:c>
      <x:c r="Q1927" s="14">
        <x:f>VLOOKUP(N1927,'Currency Rates'!$A$3:$C$32,3,0)</x:f>
      </x:c>
      <x:c r="R1927" s="0">
        <x:f>IF(A1927="SPUS",0,IF(A1927="FWD",0,P1927/Q1927))</x:f>
      </x:c>
    </x:row>
    <x:row r="1928" spans="1:19" x14ac:dyDescent="0.3">
      <x:c r="A1928" s="0">
        <x:f>'Historical Trades'!A1928</x:f>
      </x:c>
      <x:c r="B1928" s="0">
        <x:f>'Historical Trades'!B1928</x:f>
      </x:c>
      <x:c r="C1928" s="23">
        <x:f>'Historical Trades'!C1928</x:f>
      </x:c>
      <x:c r="D1928" s="0">
        <x:f>'Historical Trades'!D1928</x:f>
      </x:c>
      <x:c r="E1928" s="23">
        <x:f>'Historical Trades'!E1928</x:f>
      </x:c>
      <x:c r="F1928" s="0">
        <x:f>'Historical Trades'!F1928</x:f>
      </x:c>
      <x:c r="G1928" s="0">
        <x:f>'Historical Trades'!G1928</x:f>
      </x:c>
      <x:c r="H1928" s="0">
        <x:f>'Historical Trades'!H1928</x:f>
      </x:c>
      <x:c r="I1928" s="0">
        <x:f>'Historical Trades'!I1928</x:f>
      </x:c>
      <x:c r="J1928" s="0">
        <x:f>'Historical Trades'!J1928</x:f>
      </x:c>
      <x:c r="K1928" s="0">
        <x:f>'Historical Trades'!K1928</x:f>
      </x:c>
      <x:c r="L1928" s="0">
        <x:f>'Historical Trades'!L1928</x:f>
      </x:c>
      <x:c r="M1928" s="0">
        <x:f>'Historical Trades'!M1928</x:f>
      </x:c>
      <x:c r="N1928" s="0">
        <x:f>CLEAN('Historical Trades'!O1928)</x:f>
      </x:c>
      <x:c r="P1928" s="14">
        <x:f>IF(G1928="sell",M1928,-M1928)</x:f>
      </x:c>
      <x:c r="Q1928" s="14">
        <x:f>VLOOKUP(N1928,'Currency Rates'!$A$3:$C$32,3,0)</x:f>
      </x:c>
      <x:c r="R1928" s="0">
        <x:f>IF(A1928="SPUS",0,IF(A1928="FWD",0,P1928/Q1928))</x:f>
      </x:c>
    </x:row>
    <x:row r="1929" spans="1:19" x14ac:dyDescent="0.3">
      <x:c r="A1929" s="0">
        <x:f>'Historical Trades'!A1929</x:f>
      </x:c>
      <x:c r="B1929" s="0">
        <x:f>'Historical Trades'!B1929</x:f>
      </x:c>
      <x:c r="C1929" s="23">
        <x:f>'Historical Trades'!C1929</x:f>
      </x:c>
      <x:c r="D1929" s="0">
        <x:f>'Historical Trades'!D1929</x:f>
      </x:c>
      <x:c r="E1929" s="23">
        <x:f>'Historical Trades'!E1929</x:f>
      </x:c>
      <x:c r="F1929" s="0">
        <x:f>'Historical Trades'!F1929</x:f>
      </x:c>
      <x:c r="G1929" s="0">
        <x:f>'Historical Trades'!G1929</x:f>
      </x:c>
      <x:c r="H1929" s="0">
        <x:f>'Historical Trades'!H1929</x:f>
      </x:c>
      <x:c r="I1929" s="0">
        <x:f>'Historical Trades'!I1929</x:f>
      </x:c>
      <x:c r="J1929" s="0">
        <x:f>'Historical Trades'!J1929</x:f>
      </x:c>
      <x:c r="K1929" s="0">
        <x:f>'Historical Trades'!K1929</x:f>
      </x:c>
      <x:c r="L1929" s="0">
        <x:f>'Historical Trades'!L1929</x:f>
      </x:c>
      <x:c r="M1929" s="0">
        <x:f>'Historical Trades'!M1929</x:f>
      </x:c>
      <x:c r="N1929" s="0">
        <x:f>CLEAN('Historical Trades'!O1929)</x:f>
      </x:c>
      <x:c r="P1929" s="14">
        <x:f>IF(G1929="sell",M1929,-M1929)</x:f>
      </x:c>
      <x:c r="Q1929" s="14">
        <x:f>VLOOKUP(N1929,'Currency Rates'!$A$3:$C$32,3,0)</x:f>
      </x:c>
      <x:c r="R1929" s="0">
        <x:f>IF(A1929="SPUS",0,IF(A1929="FWD",0,P1929/Q1929))</x:f>
      </x:c>
    </x:row>
    <x:row r="1930" spans="1:19" x14ac:dyDescent="0.3">
      <x:c r="A1930" s="0">
        <x:f>'Historical Trades'!A1930</x:f>
      </x:c>
      <x:c r="B1930" s="0">
        <x:f>'Historical Trades'!B1930</x:f>
      </x:c>
      <x:c r="C1930" s="23">
        <x:f>'Historical Trades'!C1930</x:f>
      </x:c>
      <x:c r="D1930" s="0">
        <x:f>'Historical Trades'!D1930</x:f>
      </x:c>
      <x:c r="E1930" s="23">
        <x:f>'Historical Trades'!E1930</x:f>
      </x:c>
      <x:c r="F1930" s="0">
        <x:f>'Historical Trades'!F1930</x:f>
      </x:c>
      <x:c r="G1930" s="0">
        <x:f>'Historical Trades'!G1930</x:f>
      </x:c>
      <x:c r="H1930" s="0">
        <x:f>'Historical Trades'!H1930</x:f>
      </x:c>
      <x:c r="I1930" s="0">
        <x:f>'Historical Trades'!I1930</x:f>
      </x:c>
      <x:c r="J1930" s="0">
        <x:f>'Historical Trades'!J1930</x:f>
      </x:c>
      <x:c r="K1930" s="0">
        <x:f>'Historical Trades'!K1930</x:f>
      </x:c>
      <x:c r="L1930" s="0">
        <x:f>'Historical Trades'!L1930</x:f>
      </x:c>
      <x:c r="M1930" s="0">
        <x:f>'Historical Trades'!M1930</x:f>
      </x:c>
      <x:c r="N1930" s="0">
        <x:f>CLEAN('Historical Trades'!O1930)</x:f>
      </x:c>
      <x:c r="P1930" s="14">
        <x:f>IF(G1930="sell",M1930,-M1930)</x:f>
      </x:c>
      <x:c r="Q1930" s="14">
        <x:f>VLOOKUP(N1930,'Currency Rates'!$A$3:$C$32,3,0)</x:f>
      </x:c>
      <x:c r="R1930" s="0">
        <x:f>IF(A1930="SPUS",0,IF(A1930="FWD",0,P1930/Q1930))</x:f>
      </x:c>
    </x:row>
    <x:row r="1931" spans="1:19" x14ac:dyDescent="0.3">
      <x:c r="A1931" s="0">
        <x:f>'Historical Trades'!A1931</x:f>
      </x:c>
      <x:c r="B1931" s="0">
        <x:f>'Historical Trades'!B1931</x:f>
      </x:c>
      <x:c r="C1931" s="23">
        <x:f>'Historical Trades'!C1931</x:f>
      </x:c>
      <x:c r="D1931" s="0">
        <x:f>'Historical Trades'!D1931</x:f>
      </x:c>
      <x:c r="E1931" s="23">
        <x:f>'Historical Trades'!E1931</x:f>
      </x:c>
      <x:c r="F1931" s="0">
        <x:f>'Historical Trades'!F1931</x:f>
      </x:c>
      <x:c r="G1931" s="0">
        <x:f>'Historical Trades'!G1931</x:f>
      </x:c>
      <x:c r="H1931" s="0">
        <x:f>'Historical Trades'!H1931</x:f>
      </x:c>
      <x:c r="I1931" s="0">
        <x:f>'Historical Trades'!I1931</x:f>
      </x:c>
      <x:c r="J1931" s="0">
        <x:f>'Historical Trades'!J1931</x:f>
      </x:c>
      <x:c r="K1931" s="0">
        <x:f>'Historical Trades'!K1931</x:f>
      </x:c>
      <x:c r="L1931" s="0">
        <x:f>'Historical Trades'!L1931</x:f>
      </x:c>
      <x:c r="M1931" s="0">
        <x:f>'Historical Trades'!M1931</x:f>
      </x:c>
      <x:c r="N1931" s="0">
        <x:f>CLEAN('Historical Trades'!O1931)</x:f>
      </x:c>
      <x:c r="P1931" s="14">
        <x:f>IF(G1931="sell",M1931,-M1931)</x:f>
      </x:c>
      <x:c r="Q1931" s="14">
        <x:f>VLOOKUP(N1931,'Currency Rates'!$A$3:$C$32,3,0)</x:f>
      </x:c>
      <x:c r="R1931" s="0">
        <x:f>IF(A1931="SPUS",0,IF(A1931="FWD",0,P1931/Q1931))</x:f>
      </x:c>
    </x:row>
    <x:row r="1932" spans="1:19" x14ac:dyDescent="0.3">
      <x:c r="A1932" s="0">
        <x:f>'Historical Trades'!A1932</x:f>
      </x:c>
      <x:c r="B1932" s="0">
        <x:f>'Historical Trades'!B1932</x:f>
      </x:c>
      <x:c r="C1932" s="23">
        <x:f>'Historical Trades'!C1932</x:f>
      </x:c>
      <x:c r="D1932" s="0">
        <x:f>'Historical Trades'!D1932</x:f>
      </x:c>
      <x:c r="E1932" s="23">
        <x:f>'Historical Trades'!E1932</x:f>
      </x:c>
      <x:c r="F1932" s="0">
        <x:f>'Historical Trades'!F1932</x:f>
      </x:c>
      <x:c r="G1932" s="0">
        <x:f>'Historical Trades'!G1932</x:f>
      </x:c>
      <x:c r="H1932" s="0">
        <x:f>'Historical Trades'!H1932</x:f>
      </x:c>
      <x:c r="I1932" s="0">
        <x:f>'Historical Trades'!I1932</x:f>
      </x:c>
      <x:c r="J1932" s="0">
        <x:f>'Historical Trades'!J1932</x:f>
      </x:c>
      <x:c r="K1932" s="0">
        <x:f>'Historical Trades'!K1932</x:f>
      </x:c>
      <x:c r="L1932" s="0">
        <x:f>'Historical Trades'!L1932</x:f>
      </x:c>
      <x:c r="M1932" s="0">
        <x:f>'Historical Trades'!M1932</x:f>
      </x:c>
      <x:c r="N1932" s="0">
        <x:f>CLEAN('Historical Trades'!O1932)</x:f>
      </x:c>
      <x:c r="P1932" s="14">
        <x:f>IF(G1932="sell",M1932,-M1932)</x:f>
      </x:c>
      <x:c r="Q1932" s="14">
        <x:f>VLOOKUP(N1932,'Currency Rates'!$A$3:$C$32,3,0)</x:f>
      </x:c>
      <x:c r="R1932" s="0">
        <x:f>IF(A1932="SPUS",0,IF(A1932="FWD",0,P1932/Q1932))</x:f>
      </x:c>
    </x:row>
    <x:row r="1933" spans="1:19" x14ac:dyDescent="0.3">
      <x:c r="A1933" s="0">
        <x:f>'Historical Trades'!A1933</x:f>
      </x:c>
      <x:c r="B1933" s="0">
        <x:f>'Historical Trades'!B1933</x:f>
      </x:c>
      <x:c r="C1933" s="23">
        <x:f>'Historical Trades'!C1933</x:f>
      </x:c>
      <x:c r="D1933" s="0">
        <x:f>'Historical Trades'!D1933</x:f>
      </x:c>
      <x:c r="E1933" s="23">
        <x:f>'Historical Trades'!E1933</x:f>
      </x:c>
      <x:c r="F1933" s="0">
        <x:f>'Historical Trades'!F1933</x:f>
      </x:c>
      <x:c r="G1933" s="0">
        <x:f>'Historical Trades'!G1933</x:f>
      </x:c>
      <x:c r="H1933" s="0">
        <x:f>'Historical Trades'!H1933</x:f>
      </x:c>
      <x:c r="I1933" s="0">
        <x:f>'Historical Trades'!I1933</x:f>
      </x:c>
      <x:c r="J1933" s="0">
        <x:f>'Historical Trades'!J1933</x:f>
      </x:c>
      <x:c r="K1933" s="0">
        <x:f>'Historical Trades'!K1933</x:f>
      </x:c>
      <x:c r="L1933" s="0">
        <x:f>'Historical Trades'!L1933</x:f>
      </x:c>
      <x:c r="M1933" s="0">
        <x:f>'Historical Trades'!M1933</x:f>
      </x:c>
      <x:c r="N1933" s="0">
        <x:f>CLEAN('Historical Trades'!O1933)</x:f>
      </x:c>
      <x:c r="P1933" s="14">
        <x:f>IF(G1933="sell",M1933,-M1933)</x:f>
      </x:c>
      <x:c r="Q1933" s="14">
        <x:f>VLOOKUP(N1933,'Currency Rates'!$A$3:$C$32,3,0)</x:f>
      </x:c>
      <x:c r="R1933" s="0">
        <x:f>IF(A1933="SPUS",0,IF(A1933="FWD",0,P1933/Q1933))</x:f>
      </x:c>
    </x:row>
    <x:row r="1934" spans="1:19" x14ac:dyDescent="0.3">
      <x:c r="A1934" s="0">
        <x:f>'Historical Trades'!A1934</x:f>
      </x:c>
      <x:c r="B1934" s="0">
        <x:f>'Historical Trades'!B1934</x:f>
      </x:c>
      <x:c r="C1934" s="23">
        <x:f>'Historical Trades'!C1934</x:f>
      </x:c>
      <x:c r="D1934" s="0">
        <x:f>'Historical Trades'!D1934</x:f>
      </x:c>
      <x:c r="E1934" s="23">
        <x:f>'Historical Trades'!E1934</x:f>
      </x:c>
      <x:c r="F1934" s="0">
        <x:f>'Historical Trades'!F1934</x:f>
      </x:c>
      <x:c r="G1934" s="0">
        <x:f>'Historical Trades'!G1934</x:f>
      </x:c>
      <x:c r="H1934" s="0">
        <x:f>'Historical Trades'!H1934</x:f>
      </x:c>
      <x:c r="I1934" s="0">
        <x:f>'Historical Trades'!I1934</x:f>
      </x:c>
      <x:c r="J1934" s="0">
        <x:f>'Historical Trades'!J1934</x:f>
      </x:c>
      <x:c r="K1934" s="0">
        <x:f>'Historical Trades'!K1934</x:f>
      </x:c>
      <x:c r="L1934" s="0">
        <x:f>'Historical Trades'!L1934</x:f>
      </x:c>
      <x:c r="M1934" s="0">
        <x:f>'Historical Trades'!M1934</x:f>
      </x:c>
      <x:c r="N1934" s="0">
        <x:f>CLEAN('Historical Trades'!O1934)</x:f>
      </x:c>
      <x:c r="P1934" s="14">
        <x:f>IF(G1934="sell",M1934,-M1934)</x:f>
      </x:c>
      <x:c r="Q1934" s="14">
        <x:f>VLOOKUP(N1934,'Currency Rates'!$A$3:$C$32,3,0)</x:f>
      </x:c>
      <x:c r="R1934" s="0">
        <x:f>IF(A1934="SPUS",0,IF(A1934="FWD",0,P1934/Q1934))</x:f>
      </x:c>
    </x:row>
    <x:row r="1935" spans="1:19" x14ac:dyDescent="0.3">
      <x:c r="A1935" s="0">
        <x:f>'Historical Trades'!A1935</x:f>
      </x:c>
      <x:c r="B1935" s="0">
        <x:f>'Historical Trades'!B1935</x:f>
      </x:c>
      <x:c r="C1935" s="23">
        <x:f>'Historical Trades'!C1935</x:f>
      </x:c>
      <x:c r="D1935" s="0">
        <x:f>'Historical Trades'!D1935</x:f>
      </x:c>
      <x:c r="E1935" s="23">
        <x:f>'Historical Trades'!E1935</x:f>
      </x:c>
      <x:c r="F1935" s="0">
        <x:f>'Historical Trades'!F1935</x:f>
      </x:c>
      <x:c r="G1935" s="0">
        <x:f>'Historical Trades'!G1935</x:f>
      </x:c>
      <x:c r="H1935" s="0">
        <x:f>'Historical Trades'!H1935</x:f>
      </x:c>
      <x:c r="I1935" s="0">
        <x:f>'Historical Trades'!I1935</x:f>
      </x:c>
      <x:c r="J1935" s="0">
        <x:f>'Historical Trades'!J1935</x:f>
      </x:c>
      <x:c r="K1935" s="0">
        <x:f>'Historical Trades'!K1935</x:f>
      </x:c>
      <x:c r="L1935" s="0">
        <x:f>'Historical Trades'!L1935</x:f>
      </x:c>
      <x:c r="M1935" s="0">
        <x:f>'Historical Trades'!M1935</x:f>
      </x:c>
      <x:c r="N1935" s="0">
        <x:f>CLEAN('Historical Trades'!O1935)</x:f>
      </x:c>
      <x:c r="P1935" s="14">
        <x:f>IF(G1935="sell",M1935,-M1935)</x:f>
      </x:c>
      <x:c r="Q1935" s="14">
        <x:f>VLOOKUP(N1935,'Currency Rates'!$A$3:$C$32,3,0)</x:f>
      </x:c>
      <x:c r="R1935" s="0">
        <x:f>IF(A1935="SPUS",0,IF(A1935="FWD",0,P1935/Q1935))</x:f>
      </x:c>
    </x:row>
    <x:row r="1936" spans="1:19" x14ac:dyDescent="0.3">
      <x:c r="A1936" s="0">
        <x:f>'Historical Trades'!A1936</x:f>
      </x:c>
      <x:c r="B1936" s="0">
        <x:f>'Historical Trades'!B1936</x:f>
      </x:c>
      <x:c r="C1936" s="23">
        <x:f>'Historical Trades'!C1936</x:f>
      </x:c>
      <x:c r="D1936" s="0">
        <x:f>'Historical Trades'!D1936</x:f>
      </x:c>
      <x:c r="E1936" s="23">
        <x:f>'Historical Trades'!E1936</x:f>
      </x:c>
      <x:c r="F1936" s="0">
        <x:f>'Historical Trades'!F1936</x:f>
      </x:c>
      <x:c r="G1936" s="0">
        <x:f>'Historical Trades'!G1936</x:f>
      </x:c>
      <x:c r="H1936" s="0">
        <x:f>'Historical Trades'!H1936</x:f>
      </x:c>
      <x:c r="I1936" s="0">
        <x:f>'Historical Trades'!I1936</x:f>
      </x:c>
      <x:c r="J1936" s="0">
        <x:f>'Historical Trades'!J1936</x:f>
      </x:c>
      <x:c r="K1936" s="0">
        <x:f>'Historical Trades'!K1936</x:f>
      </x:c>
      <x:c r="L1936" s="0">
        <x:f>'Historical Trades'!L1936</x:f>
      </x:c>
      <x:c r="M1936" s="0">
        <x:f>'Historical Trades'!M1936</x:f>
      </x:c>
      <x:c r="N1936" s="0">
        <x:f>CLEAN('Historical Trades'!O1936)</x:f>
      </x:c>
      <x:c r="P1936" s="14">
        <x:f>IF(G1936="sell",M1936,-M1936)</x:f>
      </x:c>
      <x:c r="Q1936" s="14">
        <x:f>VLOOKUP(N1936,'Currency Rates'!$A$3:$C$32,3,0)</x:f>
      </x:c>
      <x:c r="R1936" s="0">
        <x:f>IF(A1936="SPUS",0,IF(A1936="FWD",0,P1936/Q1936))</x:f>
      </x:c>
    </x:row>
    <x:row r="1937" spans="1:19" x14ac:dyDescent="0.3">
      <x:c r="A1937" s="0">
        <x:f>'Historical Trades'!A1937</x:f>
      </x:c>
      <x:c r="B1937" s="0">
        <x:f>'Historical Trades'!B1937</x:f>
      </x:c>
      <x:c r="C1937" s="23">
        <x:f>'Historical Trades'!C1937</x:f>
      </x:c>
      <x:c r="D1937" s="0">
        <x:f>'Historical Trades'!D1937</x:f>
      </x:c>
      <x:c r="E1937" s="23">
        <x:f>'Historical Trades'!E1937</x:f>
      </x:c>
      <x:c r="F1937" s="0">
        <x:f>'Historical Trades'!F1937</x:f>
      </x:c>
      <x:c r="G1937" s="0">
        <x:f>'Historical Trades'!G1937</x:f>
      </x:c>
      <x:c r="H1937" s="0">
        <x:f>'Historical Trades'!H1937</x:f>
      </x:c>
      <x:c r="I1937" s="0">
        <x:f>'Historical Trades'!I1937</x:f>
      </x:c>
      <x:c r="J1937" s="0">
        <x:f>'Historical Trades'!J1937</x:f>
      </x:c>
      <x:c r="K1937" s="0">
        <x:f>'Historical Trades'!K1937</x:f>
      </x:c>
      <x:c r="L1937" s="0">
        <x:f>'Historical Trades'!L1937</x:f>
      </x:c>
      <x:c r="M1937" s="0">
        <x:f>'Historical Trades'!M1937</x:f>
      </x:c>
      <x:c r="N1937" s="0">
        <x:f>CLEAN('Historical Trades'!O1937)</x:f>
      </x:c>
      <x:c r="P1937" s="14">
        <x:f>IF(G1937="sell",M1937,-M1937)</x:f>
      </x:c>
      <x:c r="Q1937" s="14">
        <x:f>VLOOKUP(N1937,'Currency Rates'!$A$3:$C$32,3,0)</x:f>
      </x:c>
      <x:c r="R1937" s="0">
        <x:f>IF(A1937="SPUS",0,IF(A1937="FWD",0,P1937/Q1937))</x:f>
      </x:c>
    </x:row>
    <x:row r="1938" spans="1:19" x14ac:dyDescent="0.3">
      <x:c r="A1938" s="0">
        <x:f>'Historical Trades'!A1938</x:f>
      </x:c>
      <x:c r="B1938" s="0">
        <x:f>'Historical Trades'!B1938</x:f>
      </x:c>
      <x:c r="C1938" s="23">
        <x:f>'Historical Trades'!C1938</x:f>
      </x:c>
      <x:c r="D1938" s="0">
        <x:f>'Historical Trades'!D1938</x:f>
      </x:c>
      <x:c r="E1938" s="23">
        <x:f>'Historical Trades'!E1938</x:f>
      </x:c>
      <x:c r="F1938" s="0">
        <x:f>'Historical Trades'!F1938</x:f>
      </x:c>
      <x:c r="G1938" s="0">
        <x:f>'Historical Trades'!G1938</x:f>
      </x:c>
      <x:c r="H1938" s="0">
        <x:f>'Historical Trades'!H1938</x:f>
      </x:c>
      <x:c r="I1938" s="0">
        <x:f>'Historical Trades'!I1938</x:f>
      </x:c>
      <x:c r="J1938" s="0">
        <x:f>'Historical Trades'!J1938</x:f>
      </x:c>
      <x:c r="K1938" s="0">
        <x:f>'Historical Trades'!K1938</x:f>
      </x:c>
      <x:c r="L1938" s="0">
        <x:f>'Historical Trades'!L1938</x:f>
      </x:c>
      <x:c r="M1938" s="0">
        <x:f>'Historical Trades'!M1938</x:f>
      </x:c>
      <x:c r="N1938" s="0">
        <x:f>CLEAN('Historical Trades'!O1938)</x:f>
      </x:c>
      <x:c r="P1938" s="14">
        <x:f>IF(G1938="sell",M1938,-M1938)</x:f>
      </x:c>
      <x:c r="Q1938" s="14">
        <x:f>VLOOKUP(N1938,'Currency Rates'!$A$3:$C$32,3,0)</x:f>
      </x:c>
      <x:c r="R1938" s="0">
        <x:f>IF(A1938="SPUS",0,IF(A1938="FWD",0,P1938/Q1938))</x:f>
      </x:c>
    </x:row>
    <x:row r="1939" spans="1:19" x14ac:dyDescent="0.3">
      <x:c r="A1939" s="0">
        <x:f>'Historical Trades'!A1939</x:f>
      </x:c>
      <x:c r="B1939" s="0">
        <x:f>'Historical Trades'!B1939</x:f>
      </x:c>
      <x:c r="C1939" s="23">
        <x:f>'Historical Trades'!C1939</x:f>
      </x:c>
      <x:c r="D1939" s="0">
        <x:f>'Historical Trades'!D1939</x:f>
      </x:c>
      <x:c r="E1939" s="23">
        <x:f>'Historical Trades'!E1939</x:f>
      </x:c>
      <x:c r="F1939" s="0">
        <x:f>'Historical Trades'!F1939</x:f>
      </x:c>
      <x:c r="G1939" s="0">
        <x:f>'Historical Trades'!G1939</x:f>
      </x:c>
      <x:c r="H1939" s="0">
        <x:f>'Historical Trades'!H1939</x:f>
      </x:c>
      <x:c r="I1939" s="0">
        <x:f>'Historical Trades'!I1939</x:f>
      </x:c>
      <x:c r="J1939" s="0">
        <x:f>'Historical Trades'!J1939</x:f>
      </x:c>
      <x:c r="K1939" s="0">
        <x:f>'Historical Trades'!K1939</x:f>
      </x:c>
      <x:c r="L1939" s="0">
        <x:f>'Historical Trades'!L1939</x:f>
      </x:c>
      <x:c r="M1939" s="0">
        <x:f>'Historical Trades'!M1939</x:f>
      </x:c>
      <x:c r="N1939" s="0">
        <x:f>CLEAN('Historical Trades'!O1939)</x:f>
      </x:c>
      <x:c r="P1939" s="14">
        <x:f>IF(G1939="sell",M1939,-M1939)</x:f>
      </x:c>
      <x:c r="Q1939" s="14">
        <x:f>VLOOKUP(N1939,'Currency Rates'!$A$3:$C$32,3,0)</x:f>
      </x:c>
      <x:c r="R1939" s="0">
        <x:f>IF(A1939="SPUS",0,IF(A1939="FWD",0,P1939/Q1939))</x:f>
      </x:c>
    </x:row>
    <x:row r="1940" spans="1:19" x14ac:dyDescent="0.3">
      <x:c r="A1940" s="0">
        <x:f>'Historical Trades'!A1940</x:f>
      </x:c>
      <x:c r="B1940" s="0">
        <x:f>'Historical Trades'!B1940</x:f>
      </x:c>
      <x:c r="C1940" s="23">
        <x:f>'Historical Trades'!C1940</x:f>
      </x:c>
      <x:c r="D1940" s="0">
        <x:f>'Historical Trades'!D1940</x:f>
      </x:c>
      <x:c r="E1940" s="23">
        <x:f>'Historical Trades'!E1940</x:f>
      </x:c>
      <x:c r="F1940" s="0">
        <x:f>'Historical Trades'!F1940</x:f>
      </x:c>
      <x:c r="G1940" s="0">
        <x:f>'Historical Trades'!G1940</x:f>
      </x:c>
      <x:c r="H1940" s="0">
        <x:f>'Historical Trades'!H1940</x:f>
      </x:c>
      <x:c r="I1940" s="0">
        <x:f>'Historical Trades'!I1940</x:f>
      </x:c>
      <x:c r="J1940" s="0">
        <x:f>'Historical Trades'!J1940</x:f>
      </x:c>
      <x:c r="K1940" s="0">
        <x:f>'Historical Trades'!K1940</x:f>
      </x:c>
      <x:c r="L1940" s="0">
        <x:f>'Historical Trades'!L1940</x:f>
      </x:c>
      <x:c r="M1940" s="0">
        <x:f>'Historical Trades'!M1940</x:f>
      </x:c>
      <x:c r="N1940" s="0">
        <x:f>CLEAN('Historical Trades'!O1940)</x:f>
      </x:c>
      <x:c r="P1940" s="14">
        <x:f>IF(G1940="sell",M1940,-M1940)</x:f>
      </x:c>
      <x:c r="Q1940" s="14">
        <x:f>VLOOKUP(N1940,'Currency Rates'!$A$3:$C$32,3,0)</x:f>
      </x:c>
      <x:c r="R1940" s="0">
        <x:f>IF(A1940="SPUS",0,IF(A1940="FWD",0,P1940/Q1940))</x:f>
      </x:c>
    </x:row>
    <x:row r="1941" spans="1:19" x14ac:dyDescent="0.3">
      <x:c r="A1941" s="0">
        <x:f>'Historical Trades'!A1941</x:f>
      </x:c>
      <x:c r="B1941" s="0">
        <x:f>'Historical Trades'!B1941</x:f>
      </x:c>
      <x:c r="C1941" s="23">
        <x:f>'Historical Trades'!C1941</x:f>
      </x:c>
      <x:c r="D1941" s="0">
        <x:f>'Historical Trades'!D1941</x:f>
      </x:c>
      <x:c r="E1941" s="23">
        <x:f>'Historical Trades'!E1941</x:f>
      </x:c>
      <x:c r="F1941" s="0">
        <x:f>'Historical Trades'!F1941</x:f>
      </x:c>
      <x:c r="G1941" s="0">
        <x:f>'Historical Trades'!G1941</x:f>
      </x:c>
      <x:c r="H1941" s="0">
        <x:f>'Historical Trades'!H1941</x:f>
      </x:c>
      <x:c r="I1941" s="0">
        <x:f>'Historical Trades'!I1941</x:f>
      </x:c>
      <x:c r="J1941" s="0">
        <x:f>'Historical Trades'!J1941</x:f>
      </x:c>
      <x:c r="K1941" s="0">
        <x:f>'Historical Trades'!K1941</x:f>
      </x:c>
      <x:c r="L1941" s="0">
        <x:f>'Historical Trades'!L1941</x:f>
      </x:c>
      <x:c r="M1941" s="0">
        <x:f>'Historical Trades'!M1941</x:f>
      </x:c>
      <x:c r="N1941" s="0">
        <x:f>CLEAN('Historical Trades'!O1941)</x:f>
      </x:c>
      <x:c r="P1941" s="14">
        <x:f>IF(G1941="sell",M1941,-M1941)</x:f>
      </x:c>
      <x:c r="Q1941" s="14">
        <x:f>VLOOKUP(N1941,'Currency Rates'!$A$3:$C$32,3,0)</x:f>
      </x:c>
      <x:c r="R1941" s="0">
        <x:f>IF(A1941="SPUS",0,IF(A1941="FWD",0,P1941/Q1941))</x:f>
      </x:c>
    </x:row>
    <x:row r="1942" spans="1:19" x14ac:dyDescent="0.3">
      <x:c r="A1942" s="0">
        <x:f>'Historical Trades'!A1942</x:f>
      </x:c>
      <x:c r="B1942" s="0">
        <x:f>'Historical Trades'!B1942</x:f>
      </x:c>
      <x:c r="C1942" s="23">
        <x:f>'Historical Trades'!C1942</x:f>
      </x:c>
      <x:c r="D1942" s="0">
        <x:f>'Historical Trades'!D1942</x:f>
      </x:c>
      <x:c r="E1942" s="23">
        <x:f>'Historical Trades'!E1942</x:f>
      </x:c>
      <x:c r="F1942" s="0">
        <x:f>'Historical Trades'!F1942</x:f>
      </x:c>
      <x:c r="G1942" s="0">
        <x:f>'Historical Trades'!G1942</x:f>
      </x:c>
      <x:c r="H1942" s="0">
        <x:f>'Historical Trades'!H1942</x:f>
      </x:c>
      <x:c r="I1942" s="0">
        <x:f>'Historical Trades'!I1942</x:f>
      </x:c>
      <x:c r="J1942" s="0">
        <x:f>'Historical Trades'!J1942</x:f>
      </x:c>
      <x:c r="K1942" s="0">
        <x:f>'Historical Trades'!K1942</x:f>
      </x:c>
      <x:c r="L1942" s="0">
        <x:f>'Historical Trades'!L1942</x:f>
      </x:c>
      <x:c r="M1942" s="0">
        <x:f>'Historical Trades'!M1942</x:f>
      </x:c>
      <x:c r="N1942" s="0">
        <x:f>CLEAN('Historical Trades'!O1942)</x:f>
      </x:c>
      <x:c r="P1942" s="14">
        <x:f>IF(G1942="sell",M1942,-M1942)</x:f>
      </x:c>
      <x:c r="Q1942" s="14">
        <x:f>VLOOKUP(N1942,'Currency Rates'!$A$3:$C$32,3,0)</x:f>
      </x:c>
      <x:c r="R1942" s="0">
        <x:f>IF(A1942="SPUS",0,IF(A1942="FWD",0,P1942/Q1942))</x:f>
      </x:c>
    </x:row>
    <x:row r="1943" spans="1:19" x14ac:dyDescent="0.3">
      <x:c r="A1943" s="0">
        <x:f>'Historical Trades'!A1943</x:f>
      </x:c>
      <x:c r="B1943" s="0">
        <x:f>'Historical Trades'!B1943</x:f>
      </x:c>
      <x:c r="C1943" s="23">
        <x:f>'Historical Trades'!C1943</x:f>
      </x:c>
      <x:c r="D1943" s="0">
        <x:f>'Historical Trades'!D1943</x:f>
      </x:c>
      <x:c r="E1943" s="23">
        <x:f>'Historical Trades'!E1943</x:f>
      </x:c>
      <x:c r="F1943" s="0">
        <x:f>'Historical Trades'!F1943</x:f>
      </x:c>
      <x:c r="G1943" s="0">
        <x:f>'Historical Trades'!G1943</x:f>
      </x:c>
      <x:c r="H1943" s="0">
        <x:f>'Historical Trades'!H1943</x:f>
      </x:c>
      <x:c r="I1943" s="0">
        <x:f>'Historical Trades'!I1943</x:f>
      </x:c>
      <x:c r="J1943" s="0">
        <x:f>'Historical Trades'!J1943</x:f>
      </x:c>
      <x:c r="K1943" s="0">
        <x:f>'Historical Trades'!K1943</x:f>
      </x:c>
      <x:c r="L1943" s="0">
        <x:f>'Historical Trades'!L1943</x:f>
      </x:c>
      <x:c r="M1943" s="0">
        <x:f>'Historical Trades'!M1943</x:f>
      </x:c>
      <x:c r="N1943" s="0">
        <x:f>CLEAN('Historical Trades'!O1943)</x:f>
      </x:c>
      <x:c r="P1943" s="14">
        <x:f>IF(G1943="sell",M1943,-M1943)</x:f>
      </x:c>
      <x:c r="Q1943" s="14">
        <x:f>VLOOKUP(N1943,'Currency Rates'!$A$3:$C$32,3,0)</x:f>
      </x:c>
      <x:c r="R1943" s="0">
        <x:f>IF(A1943="SPUS",0,IF(A1943="FWD",0,P1943/Q1943))</x:f>
      </x:c>
    </x:row>
    <x:row r="1944" spans="1:19" x14ac:dyDescent="0.3">
      <x:c r="A1944" s="0">
        <x:f>'Historical Trades'!A1944</x:f>
      </x:c>
      <x:c r="B1944" s="0">
        <x:f>'Historical Trades'!B1944</x:f>
      </x:c>
      <x:c r="C1944" s="23">
        <x:f>'Historical Trades'!C1944</x:f>
      </x:c>
      <x:c r="D1944" s="0">
        <x:f>'Historical Trades'!D1944</x:f>
      </x:c>
      <x:c r="E1944" s="23">
        <x:f>'Historical Trades'!E1944</x:f>
      </x:c>
      <x:c r="F1944" s="0">
        <x:f>'Historical Trades'!F1944</x:f>
      </x:c>
      <x:c r="G1944" s="0">
        <x:f>'Historical Trades'!G1944</x:f>
      </x:c>
      <x:c r="H1944" s="0">
        <x:f>'Historical Trades'!H1944</x:f>
      </x:c>
      <x:c r="I1944" s="0">
        <x:f>'Historical Trades'!I1944</x:f>
      </x:c>
      <x:c r="J1944" s="0">
        <x:f>'Historical Trades'!J1944</x:f>
      </x:c>
      <x:c r="K1944" s="0">
        <x:f>'Historical Trades'!K1944</x:f>
      </x:c>
      <x:c r="L1944" s="0">
        <x:f>'Historical Trades'!L1944</x:f>
      </x:c>
      <x:c r="M1944" s="0">
        <x:f>'Historical Trades'!M1944</x:f>
      </x:c>
      <x:c r="N1944" s="0">
        <x:f>CLEAN('Historical Trades'!O1944)</x:f>
      </x:c>
      <x:c r="P1944" s="14">
        <x:f>IF(G1944="sell",M1944,-M1944)</x:f>
      </x:c>
      <x:c r="Q1944" s="14">
        <x:f>VLOOKUP(N1944,'Currency Rates'!$A$3:$C$32,3,0)</x:f>
      </x:c>
      <x:c r="R1944" s="0">
        <x:f>IF(A1944="SPUS",0,IF(A1944="FWD",0,P1944/Q1944))</x:f>
      </x:c>
    </x:row>
    <x:row r="1945" spans="1:19" x14ac:dyDescent="0.3">
      <x:c r="A1945" s="0">
        <x:f>'Historical Trades'!A1945</x:f>
      </x:c>
      <x:c r="B1945" s="0">
        <x:f>'Historical Trades'!B1945</x:f>
      </x:c>
      <x:c r="C1945" s="23">
        <x:f>'Historical Trades'!C1945</x:f>
      </x:c>
      <x:c r="D1945" s="0">
        <x:f>'Historical Trades'!D1945</x:f>
      </x:c>
      <x:c r="E1945" s="23">
        <x:f>'Historical Trades'!E1945</x:f>
      </x:c>
      <x:c r="F1945" s="0">
        <x:f>'Historical Trades'!F1945</x:f>
      </x:c>
      <x:c r="G1945" s="0">
        <x:f>'Historical Trades'!G1945</x:f>
      </x:c>
      <x:c r="H1945" s="0">
        <x:f>'Historical Trades'!H1945</x:f>
      </x:c>
      <x:c r="I1945" s="0">
        <x:f>'Historical Trades'!I1945</x:f>
      </x:c>
      <x:c r="J1945" s="0">
        <x:f>'Historical Trades'!J1945</x:f>
      </x:c>
      <x:c r="K1945" s="0">
        <x:f>'Historical Trades'!K1945</x:f>
      </x:c>
      <x:c r="L1945" s="0">
        <x:f>'Historical Trades'!L1945</x:f>
      </x:c>
      <x:c r="M1945" s="0">
        <x:f>'Historical Trades'!M1945</x:f>
      </x:c>
      <x:c r="N1945" s="0">
        <x:f>CLEAN('Historical Trades'!O1945)</x:f>
      </x:c>
      <x:c r="P1945" s="14">
        <x:f>IF(G1945="sell",M1945,-M1945)</x:f>
      </x:c>
      <x:c r="Q1945" s="14">
        <x:f>VLOOKUP(N1945,'Currency Rates'!$A$3:$C$32,3,0)</x:f>
      </x:c>
      <x:c r="R1945" s="0">
        <x:f>IF(A1945="SPUS",0,IF(A1945="FWD",0,P1945/Q1945))</x:f>
      </x:c>
    </x:row>
    <x:row r="1946" spans="1:19" x14ac:dyDescent="0.3">
      <x:c r="A1946" s="0">
        <x:f>'Historical Trades'!A1946</x:f>
      </x:c>
      <x:c r="B1946" s="0">
        <x:f>'Historical Trades'!B1946</x:f>
      </x:c>
      <x:c r="C1946" s="23">
        <x:f>'Historical Trades'!C1946</x:f>
      </x:c>
      <x:c r="D1946" s="0">
        <x:f>'Historical Trades'!D1946</x:f>
      </x:c>
      <x:c r="E1946" s="23">
        <x:f>'Historical Trades'!E1946</x:f>
      </x:c>
      <x:c r="F1946" s="0">
        <x:f>'Historical Trades'!F1946</x:f>
      </x:c>
      <x:c r="G1946" s="0">
        <x:f>'Historical Trades'!G1946</x:f>
      </x:c>
      <x:c r="H1946" s="0">
        <x:f>'Historical Trades'!H1946</x:f>
      </x:c>
      <x:c r="I1946" s="0">
        <x:f>'Historical Trades'!I1946</x:f>
      </x:c>
      <x:c r="J1946" s="0">
        <x:f>'Historical Trades'!J1946</x:f>
      </x:c>
      <x:c r="K1946" s="0">
        <x:f>'Historical Trades'!K1946</x:f>
      </x:c>
      <x:c r="L1946" s="0">
        <x:f>'Historical Trades'!L1946</x:f>
      </x:c>
      <x:c r="M1946" s="0">
        <x:f>'Historical Trades'!M1946</x:f>
      </x:c>
      <x:c r="N1946" s="0">
        <x:f>CLEAN('Historical Trades'!O1946)</x:f>
      </x:c>
      <x:c r="P1946" s="14">
        <x:f>IF(G1946="sell",M1946,-M1946)</x:f>
      </x:c>
      <x:c r="Q1946" s="14">
        <x:f>VLOOKUP(N1946,'Currency Rates'!$A$3:$C$32,3,0)</x:f>
      </x:c>
      <x:c r="R1946" s="0">
        <x:f>IF(A1946="SPUS",0,IF(A1946="FWD",0,P1946/Q1946))</x:f>
      </x:c>
    </x:row>
    <x:row r="1947" spans="1:19" x14ac:dyDescent="0.3">
      <x:c r="A1947" s="0">
        <x:f>'Historical Trades'!A1947</x:f>
      </x:c>
      <x:c r="B1947" s="0">
        <x:f>'Historical Trades'!B1947</x:f>
      </x:c>
      <x:c r="C1947" s="23">
        <x:f>'Historical Trades'!C1947</x:f>
      </x:c>
      <x:c r="D1947" s="0">
        <x:f>'Historical Trades'!D1947</x:f>
      </x:c>
      <x:c r="E1947" s="23">
        <x:f>'Historical Trades'!E1947</x:f>
      </x:c>
      <x:c r="F1947" s="0">
        <x:f>'Historical Trades'!F1947</x:f>
      </x:c>
      <x:c r="G1947" s="0">
        <x:f>'Historical Trades'!G1947</x:f>
      </x:c>
      <x:c r="H1947" s="0">
        <x:f>'Historical Trades'!H1947</x:f>
      </x:c>
      <x:c r="I1947" s="0">
        <x:f>'Historical Trades'!I1947</x:f>
      </x:c>
      <x:c r="J1947" s="0">
        <x:f>'Historical Trades'!J1947</x:f>
      </x:c>
      <x:c r="K1947" s="0">
        <x:f>'Historical Trades'!K1947</x:f>
      </x:c>
      <x:c r="L1947" s="0">
        <x:f>'Historical Trades'!L1947</x:f>
      </x:c>
      <x:c r="M1947" s="0">
        <x:f>'Historical Trades'!M1947</x:f>
      </x:c>
      <x:c r="N1947" s="0">
        <x:f>CLEAN('Historical Trades'!O1947)</x:f>
      </x:c>
      <x:c r="P1947" s="14">
        <x:f>IF(G1947="sell",M1947,-M1947)</x:f>
      </x:c>
      <x:c r="Q1947" s="14">
        <x:f>VLOOKUP(N1947,'Currency Rates'!$A$3:$C$32,3,0)</x:f>
      </x:c>
      <x:c r="R1947" s="0">
        <x:f>IF(A1947="SPUS",0,IF(A1947="FWD",0,P1947/Q1947))</x:f>
      </x:c>
    </x:row>
    <x:row r="1948" spans="1:19" x14ac:dyDescent="0.3">
      <x:c r="A1948" s="0">
        <x:f>'Historical Trades'!A1948</x:f>
      </x:c>
      <x:c r="B1948" s="0">
        <x:f>'Historical Trades'!B1948</x:f>
      </x:c>
      <x:c r="C1948" s="23">
        <x:f>'Historical Trades'!C1948</x:f>
      </x:c>
      <x:c r="D1948" s="0">
        <x:f>'Historical Trades'!D1948</x:f>
      </x:c>
      <x:c r="E1948" s="23">
        <x:f>'Historical Trades'!E1948</x:f>
      </x:c>
      <x:c r="F1948" s="0">
        <x:f>'Historical Trades'!F1948</x:f>
      </x:c>
      <x:c r="G1948" s="0">
        <x:f>'Historical Trades'!G1948</x:f>
      </x:c>
      <x:c r="H1948" s="0">
        <x:f>'Historical Trades'!H1948</x:f>
      </x:c>
      <x:c r="I1948" s="0">
        <x:f>'Historical Trades'!I1948</x:f>
      </x:c>
      <x:c r="J1948" s="0">
        <x:f>'Historical Trades'!J1948</x:f>
      </x:c>
      <x:c r="K1948" s="0">
        <x:f>'Historical Trades'!K1948</x:f>
      </x:c>
      <x:c r="L1948" s="0">
        <x:f>'Historical Trades'!L1948</x:f>
      </x:c>
      <x:c r="M1948" s="0">
        <x:f>'Historical Trades'!M1948</x:f>
      </x:c>
      <x:c r="N1948" s="0">
        <x:f>CLEAN('Historical Trades'!O1948)</x:f>
      </x:c>
      <x:c r="P1948" s="14">
        <x:f>IF(G1948="sell",M1948,-M1948)</x:f>
      </x:c>
      <x:c r="Q1948" s="14">
        <x:f>VLOOKUP(N1948,'Currency Rates'!$A$3:$C$32,3,0)</x:f>
      </x:c>
      <x:c r="R1948" s="0">
        <x:f>IF(A1948="SPUS",0,IF(A1948="FWD",0,P1948/Q1948))</x:f>
      </x:c>
    </x:row>
    <x:row r="1949" spans="1:19" x14ac:dyDescent="0.3">
      <x:c r="A1949" s="0">
        <x:f>'Historical Trades'!A1949</x:f>
      </x:c>
      <x:c r="B1949" s="0">
        <x:f>'Historical Trades'!B1949</x:f>
      </x:c>
      <x:c r="C1949" s="23">
        <x:f>'Historical Trades'!C1949</x:f>
      </x:c>
      <x:c r="D1949" s="0">
        <x:f>'Historical Trades'!D1949</x:f>
      </x:c>
      <x:c r="E1949" s="23">
        <x:f>'Historical Trades'!E1949</x:f>
      </x:c>
      <x:c r="F1949" s="0">
        <x:f>'Historical Trades'!F1949</x:f>
      </x:c>
      <x:c r="G1949" s="0">
        <x:f>'Historical Trades'!G1949</x:f>
      </x:c>
      <x:c r="H1949" s="0">
        <x:f>'Historical Trades'!H1949</x:f>
      </x:c>
      <x:c r="I1949" s="0">
        <x:f>'Historical Trades'!I1949</x:f>
      </x:c>
      <x:c r="J1949" s="0">
        <x:f>'Historical Trades'!J1949</x:f>
      </x:c>
      <x:c r="K1949" s="0">
        <x:f>'Historical Trades'!K1949</x:f>
      </x:c>
      <x:c r="L1949" s="0">
        <x:f>'Historical Trades'!L1949</x:f>
      </x:c>
      <x:c r="M1949" s="0">
        <x:f>'Historical Trades'!M1949</x:f>
      </x:c>
      <x:c r="N1949" s="0">
        <x:f>CLEAN('Historical Trades'!O1949)</x:f>
      </x:c>
      <x:c r="P1949" s="14">
        <x:f>IF(G1949="sell",M1949,-M1949)</x:f>
      </x:c>
      <x:c r="Q1949" s="14">
        <x:f>VLOOKUP(N1949,'Currency Rates'!$A$3:$C$32,3,0)</x:f>
      </x:c>
      <x:c r="R1949" s="0">
        <x:f>IF(A1949="SPUS",0,IF(A1949="FWD",0,P1949/Q1949))</x:f>
      </x:c>
    </x:row>
    <x:row r="1950" spans="1:19" x14ac:dyDescent="0.3">
      <x:c r="A1950" s="0">
        <x:f>'Historical Trades'!A1950</x:f>
      </x:c>
      <x:c r="B1950" s="0">
        <x:f>'Historical Trades'!B1950</x:f>
      </x:c>
      <x:c r="C1950" s="23">
        <x:f>'Historical Trades'!C1950</x:f>
      </x:c>
      <x:c r="D1950" s="0">
        <x:f>'Historical Trades'!D1950</x:f>
      </x:c>
      <x:c r="E1950" s="23">
        <x:f>'Historical Trades'!E1950</x:f>
      </x:c>
      <x:c r="F1950" s="0">
        <x:f>'Historical Trades'!F1950</x:f>
      </x:c>
      <x:c r="G1950" s="0">
        <x:f>'Historical Trades'!G1950</x:f>
      </x:c>
      <x:c r="H1950" s="0">
        <x:f>'Historical Trades'!H1950</x:f>
      </x:c>
      <x:c r="I1950" s="0">
        <x:f>'Historical Trades'!I1950</x:f>
      </x:c>
      <x:c r="J1950" s="0">
        <x:f>'Historical Trades'!J1950</x:f>
      </x:c>
      <x:c r="K1950" s="0">
        <x:f>'Historical Trades'!K1950</x:f>
      </x:c>
      <x:c r="L1950" s="0">
        <x:f>'Historical Trades'!L1950</x:f>
      </x:c>
      <x:c r="M1950" s="0">
        <x:f>'Historical Trades'!M1950</x:f>
      </x:c>
      <x:c r="N1950" s="0">
        <x:f>CLEAN('Historical Trades'!O1950)</x:f>
      </x:c>
      <x:c r="P1950" s="14">
        <x:f>IF(G1950="sell",M1950,-M1950)</x:f>
      </x:c>
      <x:c r="Q1950" s="14">
        <x:f>VLOOKUP(N1950,'Currency Rates'!$A$3:$C$32,3,0)</x:f>
      </x:c>
      <x:c r="R1950" s="0">
        <x:f>IF(A1950="SPUS",0,IF(A1950="FWD",0,P1950/Q1950))</x:f>
      </x:c>
    </x:row>
    <x:row r="1951" spans="1:19" x14ac:dyDescent="0.3">
      <x:c r="A1951" s="0">
        <x:f>'Historical Trades'!A1951</x:f>
      </x:c>
      <x:c r="B1951" s="0">
        <x:f>'Historical Trades'!B1951</x:f>
      </x:c>
      <x:c r="C1951" s="23">
        <x:f>'Historical Trades'!C1951</x:f>
      </x:c>
      <x:c r="D1951" s="0">
        <x:f>'Historical Trades'!D1951</x:f>
      </x:c>
      <x:c r="E1951" s="23">
        <x:f>'Historical Trades'!E1951</x:f>
      </x:c>
      <x:c r="F1951" s="0">
        <x:f>'Historical Trades'!F1951</x:f>
      </x:c>
      <x:c r="G1951" s="0">
        <x:f>'Historical Trades'!G1951</x:f>
      </x:c>
      <x:c r="H1951" s="0">
        <x:f>'Historical Trades'!H1951</x:f>
      </x:c>
      <x:c r="I1951" s="0">
        <x:f>'Historical Trades'!I1951</x:f>
      </x:c>
      <x:c r="J1951" s="0">
        <x:f>'Historical Trades'!J1951</x:f>
      </x:c>
      <x:c r="K1951" s="0">
        <x:f>'Historical Trades'!K1951</x:f>
      </x:c>
      <x:c r="L1951" s="0">
        <x:f>'Historical Trades'!L1951</x:f>
      </x:c>
      <x:c r="M1951" s="0">
        <x:f>'Historical Trades'!M1951</x:f>
      </x:c>
      <x:c r="N1951" s="0">
        <x:f>CLEAN('Historical Trades'!O1951)</x:f>
      </x:c>
      <x:c r="P1951" s="14">
        <x:f>IF(G1951="sell",M1951,-M1951)</x:f>
      </x:c>
      <x:c r="Q1951" s="14">
        <x:f>VLOOKUP(N1951,'Currency Rates'!$A$3:$C$32,3,0)</x:f>
      </x:c>
      <x:c r="R1951" s="0">
        <x:f>IF(A1951="SPUS",0,IF(A1951="FWD",0,P1951/Q1951))</x:f>
      </x:c>
    </x:row>
    <x:row r="1952" spans="1:19" x14ac:dyDescent="0.3">
      <x:c r="A1952" s="0">
        <x:f>'Historical Trades'!A1952</x:f>
      </x:c>
      <x:c r="B1952" s="0">
        <x:f>'Historical Trades'!B1952</x:f>
      </x:c>
      <x:c r="C1952" s="23">
        <x:f>'Historical Trades'!C1952</x:f>
      </x:c>
      <x:c r="D1952" s="0">
        <x:f>'Historical Trades'!D1952</x:f>
      </x:c>
      <x:c r="E1952" s="23">
        <x:f>'Historical Trades'!E1952</x:f>
      </x:c>
      <x:c r="F1952" s="0">
        <x:f>'Historical Trades'!F1952</x:f>
      </x:c>
      <x:c r="G1952" s="0">
        <x:f>'Historical Trades'!G1952</x:f>
      </x:c>
      <x:c r="H1952" s="0">
        <x:f>'Historical Trades'!H1952</x:f>
      </x:c>
      <x:c r="I1952" s="0">
        <x:f>'Historical Trades'!I1952</x:f>
      </x:c>
      <x:c r="J1952" s="0">
        <x:f>'Historical Trades'!J1952</x:f>
      </x:c>
      <x:c r="K1952" s="0">
        <x:f>'Historical Trades'!K1952</x:f>
      </x:c>
      <x:c r="L1952" s="0">
        <x:f>'Historical Trades'!L1952</x:f>
      </x:c>
      <x:c r="M1952" s="0">
        <x:f>'Historical Trades'!M1952</x:f>
      </x:c>
      <x:c r="N1952" s="0">
        <x:f>CLEAN('Historical Trades'!O1952)</x:f>
      </x:c>
      <x:c r="P1952" s="14">
        <x:f>IF(G1952="sell",M1952,-M1952)</x:f>
      </x:c>
      <x:c r="Q1952" s="14">
        <x:f>VLOOKUP(N1952,'Currency Rates'!$A$3:$C$32,3,0)</x:f>
      </x:c>
      <x:c r="R1952" s="0">
        <x:f>IF(A1952="SPUS",0,IF(A1952="FWD",0,P1952/Q1952))</x:f>
      </x:c>
    </x:row>
    <x:row r="1953" spans="1:19" x14ac:dyDescent="0.3">
      <x:c r="A1953" s="0">
        <x:f>'Historical Trades'!A1953</x:f>
      </x:c>
      <x:c r="B1953" s="0">
        <x:f>'Historical Trades'!B1953</x:f>
      </x:c>
      <x:c r="C1953" s="23">
        <x:f>'Historical Trades'!C1953</x:f>
      </x:c>
      <x:c r="D1953" s="0">
        <x:f>'Historical Trades'!D1953</x:f>
      </x:c>
      <x:c r="E1953" s="23">
        <x:f>'Historical Trades'!E1953</x:f>
      </x:c>
      <x:c r="F1953" s="0">
        <x:f>'Historical Trades'!F1953</x:f>
      </x:c>
      <x:c r="G1953" s="0">
        <x:f>'Historical Trades'!G1953</x:f>
      </x:c>
      <x:c r="H1953" s="0">
        <x:f>'Historical Trades'!H1953</x:f>
      </x:c>
      <x:c r="I1953" s="0">
        <x:f>'Historical Trades'!I1953</x:f>
      </x:c>
      <x:c r="J1953" s="0">
        <x:f>'Historical Trades'!J1953</x:f>
      </x:c>
      <x:c r="K1953" s="0">
        <x:f>'Historical Trades'!K1953</x:f>
      </x:c>
      <x:c r="L1953" s="0">
        <x:f>'Historical Trades'!L1953</x:f>
      </x:c>
      <x:c r="M1953" s="0">
        <x:f>'Historical Trades'!M1953</x:f>
      </x:c>
      <x:c r="N1953" s="0">
        <x:f>CLEAN('Historical Trades'!O1953)</x:f>
      </x:c>
      <x:c r="P1953" s="14">
        <x:f>IF(G1953="sell",M1953,-M1953)</x:f>
      </x:c>
      <x:c r="Q1953" s="14">
        <x:f>VLOOKUP(N1953,'Currency Rates'!$A$3:$C$32,3,0)</x:f>
      </x:c>
      <x:c r="R1953" s="0">
        <x:f>IF(A1953="SPUS",0,IF(A1953="FWD",0,P1953/Q1953))</x:f>
      </x:c>
    </x:row>
    <x:row r="1954" spans="1:19" x14ac:dyDescent="0.3">
      <x:c r="A1954" s="0">
        <x:f>'Historical Trades'!A1954</x:f>
      </x:c>
      <x:c r="B1954" s="0">
        <x:f>'Historical Trades'!B1954</x:f>
      </x:c>
      <x:c r="C1954" s="23">
        <x:f>'Historical Trades'!C1954</x:f>
      </x:c>
      <x:c r="D1954" s="0">
        <x:f>'Historical Trades'!D1954</x:f>
      </x:c>
      <x:c r="E1954" s="23">
        <x:f>'Historical Trades'!E1954</x:f>
      </x:c>
      <x:c r="F1954" s="0">
        <x:f>'Historical Trades'!F1954</x:f>
      </x:c>
      <x:c r="G1954" s="0">
        <x:f>'Historical Trades'!G1954</x:f>
      </x:c>
      <x:c r="H1954" s="0">
        <x:f>'Historical Trades'!H1954</x:f>
      </x:c>
      <x:c r="I1954" s="0">
        <x:f>'Historical Trades'!I1954</x:f>
      </x:c>
      <x:c r="J1954" s="0">
        <x:f>'Historical Trades'!J1954</x:f>
      </x:c>
      <x:c r="K1954" s="0">
        <x:f>'Historical Trades'!K1954</x:f>
      </x:c>
      <x:c r="L1954" s="0">
        <x:f>'Historical Trades'!L1954</x:f>
      </x:c>
      <x:c r="M1954" s="0">
        <x:f>'Historical Trades'!M1954</x:f>
      </x:c>
      <x:c r="N1954" s="0">
        <x:f>CLEAN('Historical Trades'!O1954)</x:f>
      </x:c>
      <x:c r="P1954" s="14">
        <x:f>IF(G1954="sell",M1954,-M1954)</x:f>
      </x:c>
      <x:c r="Q1954" s="14">
        <x:f>VLOOKUP(N1954,'Currency Rates'!$A$3:$C$32,3,0)</x:f>
      </x:c>
      <x:c r="R1954" s="0">
        <x:f>IF(A1954="SPUS",0,IF(A1954="FWD",0,P1954/Q1954))</x:f>
      </x:c>
    </x:row>
    <x:row r="1955" spans="1:19" x14ac:dyDescent="0.3">
      <x:c r="A1955" s="0">
        <x:f>'Historical Trades'!A1955</x:f>
      </x:c>
      <x:c r="B1955" s="0">
        <x:f>'Historical Trades'!B1955</x:f>
      </x:c>
      <x:c r="C1955" s="23">
        <x:f>'Historical Trades'!C1955</x:f>
      </x:c>
      <x:c r="D1955" s="0">
        <x:f>'Historical Trades'!D1955</x:f>
      </x:c>
      <x:c r="E1955" s="23">
        <x:f>'Historical Trades'!E1955</x:f>
      </x:c>
      <x:c r="F1955" s="0">
        <x:f>'Historical Trades'!F1955</x:f>
      </x:c>
      <x:c r="G1955" s="0">
        <x:f>'Historical Trades'!G1955</x:f>
      </x:c>
      <x:c r="H1955" s="0">
        <x:f>'Historical Trades'!H1955</x:f>
      </x:c>
      <x:c r="I1955" s="0">
        <x:f>'Historical Trades'!I1955</x:f>
      </x:c>
      <x:c r="J1955" s="0">
        <x:f>'Historical Trades'!J1955</x:f>
      </x:c>
      <x:c r="K1955" s="0">
        <x:f>'Historical Trades'!K1955</x:f>
      </x:c>
      <x:c r="L1955" s="0">
        <x:f>'Historical Trades'!L1955</x:f>
      </x:c>
      <x:c r="M1955" s="0">
        <x:f>'Historical Trades'!M1955</x:f>
      </x:c>
      <x:c r="N1955" s="0">
        <x:f>CLEAN('Historical Trades'!O1955)</x:f>
      </x:c>
      <x:c r="P1955" s="14">
        <x:f>IF(G1955="sell",M1955,-M1955)</x:f>
      </x:c>
      <x:c r="Q1955" s="14">
        <x:f>VLOOKUP(N1955,'Currency Rates'!$A$3:$C$32,3,0)</x:f>
      </x:c>
      <x:c r="R1955" s="0">
        <x:f>IF(A1955="SPUS",0,IF(A1955="FWD",0,P1955/Q1955))</x:f>
      </x:c>
    </x:row>
    <x:row r="1956" spans="1:19" x14ac:dyDescent="0.3">
      <x:c r="A1956" s="0">
        <x:f>'Historical Trades'!A1956</x:f>
      </x:c>
      <x:c r="B1956" s="0">
        <x:f>'Historical Trades'!B1956</x:f>
      </x:c>
      <x:c r="C1956" s="23">
        <x:f>'Historical Trades'!C1956</x:f>
      </x:c>
      <x:c r="D1956" s="0">
        <x:f>'Historical Trades'!D1956</x:f>
      </x:c>
      <x:c r="E1956" s="23">
        <x:f>'Historical Trades'!E1956</x:f>
      </x:c>
      <x:c r="F1956" s="0">
        <x:f>'Historical Trades'!F1956</x:f>
      </x:c>
      <x:c r="G1956" s="0">
        <x:f>'Historical Trades'!G1956</x:f>
      </x:c>
      <x:c r="H1956" s="0">
        <x:f>'Historical Trades'!H1956</x:f>
      </x:c>
      <x:c r="I1956" s="0">
        <x:f>'Historical Trades'!I1956</x:f>
      </x:c>
      <x:c r="J1956" s="0">
        <x:f>'Historical Trades'!J1956</x:f>
      </x:c>
      <x:c r="K1956" s="0">
        <x:f>'Historical Trades'!K1956</x:f>
      </x:c>
      <x:c r="L1956" s="0">
        <x:f>'Historical Trades'!L1956</x:f>
      </x:c>
      <x:c r="M1956" s="0">
        <x:f>'Historical Trades'!M1956</x:f>
      </x:c>
      <x:c r="N1956" s="0">
        <x:f>CLEAN('Historical Trades'!O1956)</x:f>
      </x:c>
      <x:c r="P1956" s="14">
        <x:f>IF(G1956="sell",M1956,-M1956)</x:f>
      </x:c>
      <x:c r="Q1956" s="14">
        <x:f>VLOOKUP(N1956,'Currency Rates'!$A$3:$C$32,3,0)</x:f>
      </x:c>
      <x:c r="R1956" s="0">
        <x:f>IF(A1956="SPUS",0,IF(A1956="FWD",0,P1956/Q1956))</x:f>
      </x:c>
    </x:row>
    <x:row r="1957" spans="1:19" x14ac:dyDescent="0.3">
      <x:c r="A1957" s="0">
        <x:f>'Historical Trades'!A1957</x:f>
      </x:c>
      <x:c r="B1957" s="0">
        <x:f>'Historical Trades'!B1957</x:f>
      </x:c>
      <x:c r="C1957" s="23">
        <x:f>'Historical Trades'!C1957</x:f>
      </x:c>
      <x:c r="D1957" s="0">
        <x:f>'Historical Trades'!D1957</x:f>
      </x:c>
      <x:c r="E1957" s="23">
        <x:f>'Historical Trades'!E1957</x:f>
      </x:c>
      <x:c r="F1957" s="0">
        <x:f>'Historical Trades'!F1957</x:f>
      </x:c>
      <x:c r="G1957" s="0">
        <x:f>'Historical Trades'!G1957</x:f>
      </x:c>
      <x:c r="H1957" s="0">
        <x:f>'Historical Trades'!H1957</x:f>
      </x:c>
      <x:c r="I1957" s="0">
        <x:f>'Historical Trades'!I1957</x:f>
      </x:c>
      <x:c r="J1957" s="0">
        <x:f>'Historical Trades'!J1957</x:f>
      </x:c>
      <x:c r="K1957" s="0">
        <x:f>'Historical Trades'!K1957</x:f>
      </x:c>
      <x:c r="L1957" s="0">
        <x:f>'Historical Trades'!L1957</x:f>
      </x:c>
      <x:c r="M1957" s="0">
        <x:f>'Historical Trades'!M1957</x:f>
      </x:c>
      <x:c r="N1957" s="0">
        <x:f>CLEAN('Historical Trades'!O1957)</x:f>
      </x:c>
      <x:c r="P1957" s="14">
        <x:f>IF(G1957="sell",M1957,-M1957)</x:f>
      </x:c>
      <x:c r="Q1957" s="14">
        <x:f>VLOOKUP(N1957,'Currency Rates'!$A$3:$C$32,3,0)</x:f>
      </x:c>
      <x:c r="R1957" s="0">
        <x:f>IF(A1957="SPUS",0,IF(A1957="FWD",0,P1957/Q1957))</x:f>
      </x:c>
    </x:row>
    <x:row r="1958" spans="1:19" x14ac:dyDescent="0.3">
      <x:c r="A1958" s="0">
        <x:f>'Historical Trades'!A1958</x:f>
      </x:c>
      <x:c r="B1958" s="0">
        <x:f>'Historical Trades'!B1958</x:f>
      </x:c>
      <x:c r="C1958" s="23">
        <x:f>'Historical Trades'!C1958</x:f>
      </x:c>
      <x:c r="D1958" s="0">
        <x:f>'Historical Trades'!D1958</x:f>
      </x:c>
      <x:c r="E1958" s="23">
        <x:f>'Historical Trades'!E1958</x:f>
      </x:c>
      <x:c r="F1958" s="0">
        <x:f>'Historical Trades'!F1958</x:f>
      </x:c>
      <x:c r="G1958" s="0">
        <x:f>'Historical Trades'!G1958</x:f>
      </x:c>
      <x:c r="H1958" s="0">
        <x:f>'Historical Trades'!H1958</x:f>
      </x:c>
      <x:c r="I1958" s="0">
        <x:f>'Historical Trades'!I1958</x:f>
      </x:c>
      <x:c r="J1958" s="0">
        <x:f>'Historical Trades'!J1958</x:f>
      </x:c>
      <x:c r="K1958" s="0">
        <x:f>'Historical Trades'!K1958</x:f>
      </x:c>
      <x:c r="L1958" s="0">
        <x:f>'Historical Trades'!L1958</x:f>
      </x:c>
      <x:c r="M1958" s="0">
        <x:f>'Historical Trades'!M1958</x:f>
      </x:c>
      <x:c r="N1958" s="0">
        <x:f>CLEAN('Historical Trades'!O1958)</x:f>
      </x:c>
      <x:c r="P1958" s="14">
        <x:f>IF(G1958="sell",M1958,-M1958)</x:f>
      </x:c>
      <x:c r="Q1958" s="14">
        <x:f>VLOOKUP(N1958,'Currency Rates'!$A$3:$C$32,3,0)</x:f>
      </x:c>
      <x:c r="R1958" s="0">
        <x:f>IF(A1958="SPUS",0,IF(A1958="FWD",0,P1958/Q1958))</x:f>
      </x:c>
    </x:row>
    <x:row r="1959" spans="1:19" x14ac:dyDescent="0.3">
      <x:c r="A1959" s="0">
        <x:f>'Historical Trades'!A1959</x:f>
      </x:c>
      <x:c r="B1959" s="0">
        <x:f>'Historical Trades'!B1959</x:f>
      </x:c>
      <x:c r="C1959" s="23">
        <x:f>'Historical Trades'!C1959</x:f>
      </x:c>
      <x:c r="D1959" s="0">
        <x:f>'Historical Trades'!D1959</x:f>
      </x:c>
      <x:c r="E1959" s="23">
        <x:f>'Historical Trades'!E1959</x:f>
      </x:c>
      <x:c r="F1959" s="0">
        <x:f>'Historical Trades'!F1959</x:f>
      </x:c>
      <x:c r="G1959" s="0">
        <x:f>'Historical Trades'!G1959</x:f>
      </x:c>
      <x:c r="H1959" s="0">
        <x:f>'Historical Trades'!H1959</x:f>
      </x:c>
      <x:c r="I1959" s="0">
        <x:f>'Historical Trades'!I1959</x:f>
      </x:c>
      <x:c r="J1959" s="0">
        <x:f>'Historical Trades'!J1959</x:f>
      </x:c>
      <x:c r="K1959" s="0">
        <x:f>'Historical Trades'!K1959</x:f>
      </x:c>
      <x:c r="L1959" s="0">
        <x:f>'Historical Trades'!L1959</x:f>
      </x:c>
      <x:c r="M1959" s="0">
        <x:f>'Historical Trades'!M1959</x:f>
      </x:c>
      <x:c r="N1959" s="0">
        <x:f>CLEAN('Historical Trades'!O1959)</x:f>
      </x:c>
      <x:c r="P1959" s="14">
        <x:f>IF(G1959="sell",M1959,-M1959)</x:f>
      </x:c>
      <x:c r="Q1959" s="14">
        <x:f>VLOOKUP(N1959,'Currency Rates'!$A$3:$C$32,3,0)</x:f>
      </x:c>
      <x:c r="R1959" s="0">
        <x:f>IF(A1959="SPUS",0,IF(A1959="FWD",0,P1959/Q1959))</x:f>
      </x:c>
    </x:row>
    <x:row r="1960" spans="1:19" x14ac:dyDescent="0.3">
      <x:c r="A1960" s="0">
        <x:f>'Historical Trades'!A1960</x:f>
      </x:c>
      <x:c r="B1960" s="0">
        <x:f>'Historical Trades'!B1960</x:f>
      </x:c>
      <x:c r="C1960" s="23">
        <x:f>'Historical Trades'!C1960</x:f>
      </x:c>
      <x:c r="D1960" s="0">
        <x:f>'Historical Trades'!D1960</x:f>
      </x:c>
      <x:c r="E1960" s="23">
        <x:f>'Historical Trades'!E1960</x:f>
      </x:c>
      <x:c r="F1960" s="0">
        <x:f>'Historical Trades'!F1960</x:f>
      </x:c>
      <x:c r="G1960" s="0">
        <x:f>'Historical Trades'!G1960</x:f>
      </x:c>
      <x:c r="H1960" s="0">
        <x:f>'Historical Trades'!H1960</x:f>
      </x:c>
      <x:c r="I1960" s="0">
        <x:f>'Historical Trades'!I1960</x:f>
      </x:c>
      <x:c r="J1960" s="0">
        <x:f>'Historical Trades'!J1960</x:f>
      </x:c>
      <x:c r="K1960" s="0">
        <x:f>'Historical Trades'!K1960</x:f>
      </x:c>
      <x:c r="L1960" s="0">
        <x:f>'Historical Trades'!L1960</x:f>
      </x:c>
      <x:c r="M1960" s="0">
        <x:f>'Historical Trades'!M1960</x:f>
      </x:c>
      <x:c r="N1960" s="0">
        <x:f>CLEAN('Historical Trades'!O1960)</x:f>
      </x:c>
      <x:c r="P1960" s="14">
        <x:f>IF(G1960="sell",M1960,-M1960)</x:f>
      </x:c>
      <x:c r="Q1960" s="14">
        <x:f>VLOOKUP(N1960,'Currency Rates'!$A$3:$C$32,3,0)</x:f>
      </x:c>
      <x:c r="R1960" s="0">
        <x:f>IF(A1960="SPUS",0,IF(A1960="FWD",0,P1960/Q1960))</x:f>
      </x:c>
    </x:row>
    <x:row r="1961" spans="1:19" x14ac:dyDescent="0.3">
      <x:c r="A1961" s="0">
        <x:f>'Historical Trades'!A1961</x:f>
      </x:c>
      <x:c r="B1961" s="0">
        <x:f>'Historical Trades'!B1961</x:f>
      </x:c>
      <x:c r="C1961" s="23">
        <x:f>'Historical Trades'!C1961</x:f>
      </x:c>
      <x:c r="D1961" s="0">
        <x:f>'Historical Trades'!D1961</x:f>
      </x:c>
      <x:c r="E1961" s="23">
        <x:f>'Historical Trades'!E1961</x:f>
      </x:c>
      <x:c r="F1961" s="0">
        <x:f>'Historical Trades'!F1961</x:f>
      </x:c>
      <x:c r="G1961" s="0">
        <x:f>'Historical Trades'!G1961</x:f>
      </x:c>
      <x:c r="H1961" s="0">
        <x:f>'Historical Trades'!H1961</x:f>
      </x:c>
      <x:c r="I1961" s="0">
        <x:f>'Historical Trades'!I1961</x:f>
      </x:c>
      <x:c r="J1961" s="0">
        <x:f>'Historical Trades'!J1961</x:f>
      </x:c>
      <x:c r="K1961" s="0">
        <x:f>'Historical Trades'!K1961</x:f>
      </x:c>
      <x:c r="L1961" s="0">
        <x:f>'Historical Trades'!L1961</x:f>
      </x:c>
      <x:c r="M1961" s="0">
        <x:f>'Historical Trades'!M1961</x:f>
      </x:c>
      <x:c r="N1961" s="0">
        <x:f>CLEAN('Historical Trades'!O1961)</x:f>
      </x:c>
      <x:c r="P1961" s="14">
        <x:f>IF(G1961="sell",M1961,-M1961)</x:f>
      </x:c>
      <x:c r="Q1961" s="14">
        <x:f>VLOOKUP(N1961,'Currency Rates'!$A$3:$C$32,3,0)</x:f>
      </x:c>
      <x:c r="R1961" s="0">
        <x:f>IF(A1961="SPUS",0,IF(A1961="FWD",0,P1961/Q1961))</x:f>
      </x:c>
    </x:row>
    <x:row r="1962" spans="1:19" x14ac:dyDescent="0.3">
      <x:c r="A1962" s="0">
        <x:f>'Historical Trades'!A1962</x:f>
      </x:c>
      <x:c r="B1962" s="0">
        <x:f>'Historical Trades'!B1962</x:f>
      </x:c>
      <x:c r="C1962" s="23">
        <x:f>'Historical Trades'!C1962</x:f>
      </x:c>
      <x:c r="D1962" s="0">
        <x:f>'Historical Trades'!D1962</x:f>
      </x:c>
      <x:c r="E1962" s="23">
        <x:f>'Historical Trades'!E1962</x:f>
      </x:c>
      <x:c r="F1962" s="0">
        <x:f>'Historical Trades'!F1962</x:f>
      </x:c>
      <x:c r="G1962" s="0">
        <x:f>'Historical Trades'!G1962</x:f>
      </x:c>
      <x:c r="H1962" s="0">
        <x:f>'Historical Trades'!H1962</x:f>
      </x:c>
      <x:c r="I1962" s="0">
        <x:f>'Historical Trades'!I1962</x:f>
      </x:c>
      <x:c r="J1962" s="0">
        <x:f>'Historical Trades'!J1962</x:f>
      </x:c>
      <x:c r="K1962" s="0">
        <x:f>'Historical Trades'!K1962</x:f>
      </x:c>
      <x:c r="L1962" s="0">
        <x:f>'Historical Trades'!L1962</x:f>
      </x:c>
      <x:c r="M1962" s="0">
        <x:f>'Historical Trades'!M1962</x:f>
      </x:c>
      <x:c r="N1962" s="0">
        <x:f>CLEAN('Historical Trades'!O1962)</x:f>
      </x:c>
      <x:c r="P1962" s="14">
        <x:f>IF(G1962="sell",M1962,-M1962)</x:f>
      </x:c>
      <x:c r="Q1962" s="14">
        <x:f>VLOOKUP(N1962,'Currency Rates'!$A$3:$C$32,3,0)</x:f>
      </x:c>
      <x:c r="R1962" s="0">
        <x:f>IF(A1962="SPUS",0,IF(A1962="FWD",0,P1962/Q1962))</x:f>
      </x:c>
    </x:row>
    <x:row r="1963" spans="1:19" x14ac:dyDescent="0.3">
      <x:c r="A1963" s="0">
        <x:f>'Historical Trades'!A1963</x:f>
      </x:c>
      <x:c r="B1963" s="0">
        <x:f>'Historical Trades'!B1963</x:f>
      </x:c>
      <x:c r="C1963" s="23">
        <x:f>'Historical Trades'!C1963</x:f>
      </x:c>
      <x:c r="D1963" s="0">
        <x:f>'Historical Trades'!D1963</x:f>
      </x:c>
      <x:c r="E1963" s="23">
        <x:f>'Historical Trades'!E1963</x:f>
      </x:c>
      <x:c r="F1963" s="0">
        <x:f>'Historical Trades'!F1963</x:f>
      </x:c>
      <x:c r="G1963" s="0">
        <x:f>'Historical Trades'!G1963</x:f>
      </x:c>
      <x:c r="H1963" s="0">
        <x:f>'Historical Trades'!H1963</x:f>
      </x:c>
      <x:c r="I1963" s="0">
        <x:f>'Historical Trades'!I1963</x:f>
      </x:c>
      <x:c r="J1963" s="0">
        <x:f>'Historical Trades'!J1963</x:f>
      </x:c>
      <x:c r="K1963" s="0">
        <x:f>'Historical Trades'!K1963</x:f>
      </x:c>
      <x:c r="L1963" s="0">
        <x:f>'Historical Trades'!L1963</x:f>
      </x:c>
      <x:c r="M1963" s="0">
        <x:f>'Historical Trades'!M1963</x:f>
      </x:c>
      <x:c r="N1963" s="0">
        <x:f>CLEAN('Historical Trades'!O1963)</x:f>
      </x:c>
      <x:c r="P1963" s="14">
        <x:f>IF(G1963="sell",M1963,-M1963)</x:f>
      </x:c>
      <x:c r="Q1963" s="14">
        <x:f>VLOOKUP(N1963,'Currency Rates'!$A$3:$C$32,3,0)</x:f>
      </x:c>
      <x:c r="R1963" s="0">
        <x:f>IF(A1963="SPUS",0,IF(A1963="FWD",0,P1963/Q1963))</x:f>
      </x:c>
    </x:row>
    <x:row r="1964" spans="1:19" x14ac:dyDescent="0.3">
      <x:c r="A1964" s="0">
        <x:f>'Historical Trades'!A1964</x:f>
      </x:c>
      <x:c r="B1964" s="0">
        <x:f>'Historical Trades'!B1964</x:f>
      </x:c>
      <x:c r="C1964" s="23">
        <x:f>'Historical Trades'!C1964</x:f>
      </x:c>
      <x:c r="D1964" s="0">
        <x:f>'Historical Trades'!D1964</x:f>
      </x:c>
      <x:c r="E1964" s="23">
        <x:f>'Historical Trades'!E1964</x:f>
      </x:c>
      <x:c r="F1964" s="0">
        <x:f>'Historical Trades'!F1964</x:f>
      </x:c>
      <x:c r="G1964" s="0">
        <x:f>'Historical Trades'!G1964</x:f>
      </x:c>
      <x:c r="H1964" s="0">
        <x:f>'Historical Trades'!H1964</x:f>
      </x:c>
      <x:c r="I1964" s="0">
        <x:f>'Historical Trades'!I1964</x:f>
      </x:c>
      <x:c r="J1964" s="0">
        <x:f>'Historical Trades'!J1964</x:f>
      </x:c>
      <x:c r="K1964" s="0">
        <x:f>'Historical Trades'!K1964</x:f>
      </x:c>
      <x:c r="L1964" s="0">
        <x:f>'Historical Trades'!L1964</x:f>
      </x:c>
      <x:c r="M1964" s="0">
        <x:f>'Historical Trades'!M1964</x:f>
      </x:c>
      <x:c r="N1964" s="0">
        <x:f>CLEAN('Historical Trades'!O1964)</x:f>
      </x:c>
      <x:c r="P1964" s="14">
        <x:f>IF(G1964="sell",M1964,-M1964)</x:f>
      </x:c>
      <x:c r="Q1964" s="14">
        <x:f>VLOOKUP(N1964,'Currency Rates'!$A$3:$C$32,3,0)</x:f>
      </x:c>
      <x:c r="R1964" s="0">
        <x:f>IF(A1964="SPUS",0,IF(A1964="FWD",0,P1964/Q1964))</x:f>
      </x:c>
    </x:row>
    <x:row r="1965" spans="1:19" x14ac:dyDescent="0.3">
      <x:c r="A1965" s="0">
        <x:f>'Historical Trades'!A1965</x:f>
      </x:c>
      <x:c r="B1965" s="0">
        <x:f>'Historical Trades'!B1965</x:f>
      </x:c>
      <x:c r="C1965" s="23">
        <x:f>'Historical Trades'!C1965</x:f>
      </x:c>
      <x:c r="D1965" s="0">
        <x:f>'Historical Trades'!D1965</x:f>
      </x:c>
      <x:c r="E1965" s="23">
        <x:f>'Historical Trades'!E1965</x:f>
      </x:c>
      <x:c r="F1965" s="0">
        <x:f>'Historical Trades'!F1965</x:f>
      </x:c>
      <x:c r="G1965" s="0">
        <x:f>'Historical Trades'!G1965</x:f>
      </x:c>
      <x:c r="H1965" s="0">
        <x:f>'Historical Trades'!H1965</x:f>
      </x:c>
      <x:c r="I1965" s="0">
        <x:f>'Historical Trades'!I1965</x:f>
      </x:c>
      <x:c r="J1965" s="0">
        <x:f>'Historical Trades'!J1965</x:f>
      </x:c>
      <x:c r="K1965" s="0">
        <x:f>'Historical Trades'!K1965</x:f>
      </x:c>
      <x:c r="L1965" s="0">
        <x:f>'Historical Trades'!L1965</x:f>
      </x:c>
      <x:c r="M1965" s="0">
        <x:f>'Historical Trades'!M1965</x:f>
      </x:c>
      <x:c r="N1965" s="0">
        <x:f>CLEAN('Historical Trades'!O1965)</x:f>
      </x:c>
      <x:c r="P1965" s="14">
        <x:f>IF(G1965="sell",M1965,-M1965)</x:f>
      </x:c>
      <x:c r="Q1965" s="14">
        <x:f>VLOOKUP(N1965,'Currency Rates'!$A$3:$C$32,3,0)</x:f>
      </x:c>
      <x:c r="R1965" s="0">
        <x:f>IF(A1965="SPUS",0,IF(A1965="FWD",0,P1965/Q1965))</x:f>
      </x:c>
    </x:row>
    <x:row r="1966" spans="1:19" x14ac:dyDescent="0.3">
      <x:c r="A1966" s="0">
        <x:f>'Historical Trades'!A1966</x:f>
      </x:c>
      <x:c r="B1966" s="0">
        <x:f>'Historical Trades'!B1966</x:f>
      </x:c>
      <x:c r="C1966" s="23">
        <x:f>'Historical Trades'!C1966</x:f>
      </x:c>
      <x:c r="D1966" s="0">
        <x:f>'Historical Trades'!D1966</x:f>
      </x:c>
      <x:c r="E1966" s="23">
        <x:f>'Historical Trades'!E1966</x:f>
      </x:c>
      <x:c r="F1966" s="0">
        <x:f>'Historical Trades'!F1966</x:f>
      </x:c>
      <x:c r="G1966" s="0">
        <x:f>'Historical Trades'!G1966</x:f>
      </x:c>
      <x:c r="H1966" s="0">
        <x:f>'Historical Trades'!H1966</x:f>
      </x:c>
      <x:c r="I1966" s="0">
        <x:f>'Historical Trades'!I1966</x:f>
      </x:c>
      <x:c r="J1966" s="0">
        <x:f>'Historical Trades'!J1966</x:f>
      </x:c>
      <x:c r="K1966" s="0">
        <x:f>'Historical Trades'!K1966</x:f>
      </x:c>
      <x:c r="L1966" s="0">
        <x:f>'Historical Trades'!L1966</x:f>
      </x:c>
      <x:c r="M1966" s="0">
        <x:f>'Historical Trades'!M1966</x:f>
      </x:c>
      <x:c r="N1966" s="0">
        <x:f>CLEAN('Historical Trades'!O1966)</x:f>
      </x:c>
      <x:c r="P1966" s="14">
        <x:f>IF(G1966="sell",M1966,-M1966)</x:f>
      </x:c>
      <x:c r="Q1966" s="14">
        <x:f>VLOOKUP(N1966,'Currency Rates'!$A$3:$C$32,3,0)</x:f>
      </x:c>
      <x:c r="R1966" s="0">
        <x:f>IF(A1966="SPUS",0,IF(A1966="FWD",0,P1966/Q1966))</x:f>
      </x:c>
    </x:row>
    <x:row r="1967" spans="1:19" x14ac:dyDescent="0.3">
      <x:c r="A1967" s="0">
        <x:f>'Historical Trades'!A1967</x:f>
      </x:c>
      <x:c r="B1967" s="0">
        <x:f>'Historical Trades'!B1967</x:f>
      </x:c>
      <x:c r="C1967" s="23">
        <x:f>'Historical Trades'!C1967</x:f>
      </x:c>
      <x:c r="D1967" s="0">
        <x:f>'Historical Trades'!D1967</x:f>
      </x:c>
      <x:c r="E1967" s="23">
        <x:f>'Historical Trades'!E1967</x:f>
      </x:c>
      <x:c r="F1967" s="0">
        <x:f>'Historical Trades'!F1967</x:f>
      </x:c>
      <x:c r="G1967" s="0">
        <x:f>'Historical Trades'!G1967</x:f>
      </x:c>
      <x:c r="H1967" s="0">
        <x:f>'Historical Trades'!H1967</x:f>
      </x:c>
      <x:c r="I1967" s="0">
        <x:f>'Historical Trades'!I1967</x:f>
      </x:c>
      <x:c r="J1967" s="0">
        <x:f>'Historical Trades'!J1967</x:f>
      </x:c>
      <x:c r="K1967" s="0">
        <x:f>'Historical Trades'!K1967</x:f>
      </x:c>
      <x:c r="L1967" s="0">
        <x:f>'Historical Trades'!L1967</x:f>
      </x:c>
      <x:c r="M1967" s="0">
        <x:f>'Historical Trades'!M1967</x:f>
      </x:c>
      <x:c r="N1967" s="0">
        <x:f>CLEAN('Historical Trades'!O1967)</x:f>
      </x:c>
      <x:c r="P1967" s="14">
        <x:f>IF(G1967="sell",M1967,-M1967)</x:f>
      </x:c>
      <x:c r="Q1967" s="14">
        <x:f>VLOOKUP(N1967,'Currency Rates'!$A$3:$C$32,3,0)</x:f>
      </x:c>
      <x:c r="R1967" s="0">
        <x:f>IF(A1967="SPUS",0,IF(A1967="FWD",0,P1967/Q1967))</x:f>
      </x:c>
    </x:row>
    <x:row r="1968" spans="1:19" x14ac:dyDescent="0.3">
      <x:c r="A1968" s="0">
        <x:f>'Historical Trades'!A1968</x:f>
      </x:c>
      <x:c r="B1968" s="0">
        <x:f>'Historical Trades'!B1968</x:f>
      </x:c>
      <x:c r="C1968" s="23">
        <x:f>'Historical Trades'!C1968</x:f>
      </x:c>
      <x:c r="D1968" s="0">
        <x:f>'Historical Trades'!D1968</x:f>
      </x:c>
      <x:c r="E1968" s="23">
        <x:f>'Historical Trades'!E1968</x:f>
      </x:c>
      <x:c r="F1968" s="0">
        <x:f>'Historical Trades'!F1968</x:f>
      </x:c>
      <x:c r="G1968" s="0">
        <x:f>'Historical Trades'!G1968</x:f>
      </x:c>
      <x:c r="H1968" s="0">
        <x:f>'Historical Trades'!H1968</x:f>
      </x:c>
      <x:c r="I1968" s="0">
        <x:f>'Historical Trades'!I1968</x:f>
      </x:c>
      <x:c r="J1968" s="0">
        <x:f>'Historical Trades'!J1968</x:f>
      </x:c>
      <x:c r="K1968" s="0">
        <x:f>'Historical Trades'!K1968</x:f>
      </x:c>
      <x:c r="L1968" s="0">
        <x:f>'Historical Trades'!L1968</x:f>
      </x:c>
      <x:c r="M1968" s="0">
        <x:f>'Historical Trades'!M1968</x:f>
      </x:c>
      <x:c r="N1968" s="0">
        <x:f>CLEAN('Historical Trades'!O1968)</x:f>
      </x:c>
      <x:c r="P1968" s="14">
        <x:f>IF(G1968="sell",M1968,-M1968)</x:f>
      </x:c>
      <x:c r="Q1968" s="14">
        <x:f>VLOOKUP(N1968,'Currency Rates'!$A$3:$C$32,3,0)</x:f>
      </x:c>
      <x:c r="R1968" s="0">
        <x:f>IF(A1968="SPUS",0,IF(A1968="FWD",0,P1968/Q1968))</x:f>
      </x:c>
    </x:row>
    <x:row r="1969" spans="1:19" x14ac:dyDescent="0.3">
      <x:c r="A1969" s="0">
        <x:f>'Historical Trades'!A1969</x:f>
      </x:c>
      <x:c r="B1969" s="0">
        <x:f>'Historical Trades'!B1969</x:f>
      </x:c>
      <x:c r="C1969" s="23">
        <x:f>'Historical Trades'!C1969</x:f>
      </x:c>
      <x:c r="D1969" s="0">
        <x:f>'Historical Trades'!D1969</x:f>
      </x:c>
      <x:c r="E1969" s="23">
        <x:f>'Historical Trades'!E1969</x:f>
      </x:c>
      <x:c r="F1969" s="0">
        <x:f>'Historical Trades'!F1969</x:f>
      </x:c>
      <x:c r="G1969" s="0">
        <x:f>'Historical Trades'!G1969</x:f>
      </x:c>
      <x:c r="H1969" s="0">
        <x:f>'Historical Trades'!H1969</x:f>
      </x:c>
      <x:c r="I1969" s="0">
        <x:f>'Historical Trades'!I1969</x:f>
      </x:c>
      <x:c r="J1969" s="0">
        <x:f>'Historical Trades'!J1969</x:f>
      </x:c>
      <x:c r="K1969" s="0">
        <x:f>'Historical Trades'!K1969</x:f>
      </x:c>
      <x:c r="L1969" s="0">
        <x:f>'Historical Trades'!L1969</x:f>
      </x:c>
      <x:c r="M1969" s="0">
        <x:f>'Historical Trades'!M1969</x:f>
      </x:c>
      <x:c r="N1969" s="0">
        <x:f>CLEAN('Historical Trades'!O1969)</x:f>
      </x:c>
      <x:c r="P1969" s="14">
        <x:f>IF(G1969="sell",M1969,-M1969)</x:f>
      </x:c>
      <x:c r="Q1969" s="14">
        <x:f>VLOOKUP(N1969,'Currency Rates'!$A$3:$C$32,3,0)</x:f>
      </x:c>
      <x:c r="R1969" s="0">
        <x:f>IF(A1969="SPUS",0,IF(A1969="FWD",0,P1969/Q1969))</x:f>
      </x:c>
    </x:row>
    <x:row r="1970" spans="1:19" x14ac:dyDescent="0.3">
      <x:c r="A1970" s="0">
        <x:f>'Historical Trades'!A1970</x:f>
      </x:c>
      <x:c r="B1970" s="0">
        <x:f>'Historical Trades'!B1970</x:f>
      </x:c>
      <x:c r="C1970" s="23">
        <x:f>'Historical Trades'!C1970</x:f>
      </x:c>
      <x:c r="D1970" s="0">
        <x:f>'Historical Trades'!D1970</x:f>
      </x:c>
      <x:c r="E1970" s="23">
        <x:f>'Historical Trades'!E1970</x:f>
      </x:c>
      <x:c r="F1970" s="0">
        <x:f>'Historical Trades'!F1970</x:f>
      </x:c>
      <x:c r="G1970" s="0">
        <x:f>'Historical Trades'!G1970</x:f>
      </x:c>
      <x:c r="H1970" s="0">
        <x:f>'Historical Trades'!H1970</x:f>
      </x:c>
      <x:c r="I1970" s="0">
        <x:f>'Historical Trades'!I1970</x:f>
      </x:c>
      <x:c r="J1970" s="0">
        <x:f>'Historical Trades'!J1970</x:f>
      </x:c>
      <x:c r="K1970" s="0">
        <x:f>'Historical Trades'!K1970</x:f>
      </x:c>
      <x:c r="L1970" s="0">
        <x:f>'Historical Trades'!L1970</x:f>
      </x:c>
      <x:c r="M1970" s="0">
        <x:f>'Historical Trades'!M1970</x:f>
      </x:c>
      <x:c r="N1970" s="0">
        <x:f>CLEAN('Historical Trades'!O1970)</x:f>
      </x:c>
      <x:c r="P1970" s="14">
        <x:f>IF(G1970="sell",M1970,-M1970)</x:f>
      </x:c>
      <x:c r="Q1970" s="14">
        <x:f>VLOOKUP(N1970,'Currency Rates'!$A$3:$C$32,3,0)</x:f>
      </x:c>
      <x:c r="R1970" s="0">
        <x:f>IF(A1970="SPUS",0,IF(A1970="FWD",0,P1970/Q1970))</x:f>
      </x:c>
    </x:row>
    <x:row r="1971" spans="1:19" x14ac:dyDescent="0.3">
      <x:c r="A1971" s="0">
        <x:f>'Historical Trades'!A1971</x:f>
      </x:c>
      <x:c r="B1971" s="0">
        <x:f>'Historical Trades'!B1971</x:f>
      </x:c>
      <x:c r="C1971" s="23">
        <x:f>'Historical Trades'!C1971</x:f>
      </x:c>
      <x:c r="D1971" s="0">
        <x:f>'Historical Trades'!D1971</x:f>
      </x:c>
      <x:c r="E1971" s="23">
        <x:f>'Historical Trades'!E1971</x:f>
      </x:c>
      <x:c r="F1971" s="0">
        <x:f>'Historical Trades'!F1971</x:f>
      </x:c>
      <x:c r="G1971" s="0">
        <x:f>'Historical Trades'!G1971</x:f>
      </x:c>
      <x:c r="H1971" s="0">
        <x:f>'Historical Trades'!H1971</x:f>
      </x:c>
      <x:c r="I1971" s="0">
        <x:f>'Historical Trades'!I1971</x:f>
      </x:c>
      <x:c r="J1971" s="0">
        <x:f>'Historical Trades'!J1971</x:f>
      </x:c>
      <x:c r="K1971" s="0">
        <x:f>'Historical Trades'!K1971</x:f>
      </x:c>
      <x:c r="L1971" s="0">
        <x:f>'Historical Trades'!L1971</x:f>
      </x:c>
      <x:c r="M1971" s="0">
        <x:f>'Historical Trades'!M1971</x:f>
      </x:c>
      <x:c r="N1971" s="0">
        <x:f>CLEAN('Historical Trades'!O1971)</x:f>
      </x:c>
      <x:c r="P1971" s="14">
        <x:f>IF(G1971="sell",M1971,-M1971)</x:f>
      </x:c>
      <x:c r="Q1971" s="14">
        <x:f>VLOOKUP(N1971,'Currency Rates'!$A$3:$C$32,3,0)</x:f>
      </x:c>
      <x:c r="R1971" s="0">
        <x:f>IF(A1971="SPUS",0,IF(A1971="FWD",0,P1971/Q1971))</x:f>
      </x:c>
    </x:row>
    <x:row r="1972" spans="1:19" x14ac:dyDescent="0.3">
      <x:c r="A1972" s="0">
        <x:f>'Historical Trades'!A1972</x:f>
      </x:c>
      <x:c r="B1972" s="0">
        <x:f>'Historical Trades'!B1972</x:f>
      </x:c>
      <x:c r="C1972" s="23">
        <x:f>'Historical Trades'!C1972</x:f>
      </x:c>
      <x:c r="D1972" s="0">
        <x:f>'Historical Trades'!D1972</x:f>
      </x:c>
      <x:c r="E1972" s="23">
        <x:f>'Historical Trades'!E1972</x:f>
      </x:c>
      <x:c r="F1972" s="0">
        <x:f>'Historical Trades'!F1972</x:f>
      </x:c>
      <x:c r="G1972" s="0">
        <x:f>'Historical Trades'!G1972</x:f>
      </x:c>
      <x:c r="H1972" s="0">
        <x:f>'Historical Trades'!H1972</x:f>
      </x:c>
      <x:c r="I1972" s="0">
        <x:f>'Historical Trades'!I1972</x:f>
      </x:c>
      <x:c r="J1972" s="0">
        <x:f>'Historical Trades'!J1972</x:f>
      </x:c>
      <x:c r="K1972" s="0">
        <x:f>'Historical Trades'!K1972</x:f>
      </x:c>
      <x:c r="L1972" s="0">
        <x:f>'Historical Trades'!L1972</x:f>
      </x:c>
      <x:c r="M1972" s="0">
        <x:f>'Historical Trades'!M1972</x:f>
      </x:c>
      <x:c r="N1972" s="0">
        <x:f>CLEAN('Historical Trades'!O1972)</x:f>
      </x:c>
      <x:c r="P1972" s="14">
        <x:f>IF(G1972="sell",M1972,-M1972)</x:f>
      </x:c>
      <x:c r="Q1972" s="14">
        <x:f>VLOOKUP(N1972,'Currency Rates'!$A$3:$C$32,3,0)</x:f>
      </x:c>
      <x:c r="R1972" s="0">
        <x:f>IF(A1972="SPUS",0,IF(A1972="FWD",0,P1972/Q1972))</x:f>
      </x:c>
    </x:row>
    <x:row r="1973" spans="1:19" x14ac:dyDescent="0.3">
      <x:c r="A1973" s="0">
        <x:f>'Historical Trades'!A1973</x:f>
      </x:c>
      <x:c r="B1973" s="0">
        <x:f>'Historical Trades'!B1973</x:f>
      </x:c>
      <x:c r="C1973" s="23">
        <x:f>'Historical Trades'!C1973</x:f>
      </x:c>
      <x:c r="D1973" s="0">
        <x:f>'Historical Trades'!D1973</x:f>
      </x:c>
      <x:c r="E1973" s="23">
        <x:f>'Historical Trades'!E1973</x:f>
      </x:c>
      <x:c r="F1973" s="0">
        <x:f>'Historical Trades'!F1973</x:f>
      </x:c>
      <x:c r="G1973" s="0">
        <x:f>'Historical Trades'!G1973</x:f>
      </x:c>
      <x:c r="H1973" s="0">
        <x:f>'Historical Trades'!H1973</x:f>
      </x:c>
      <x:c r="I1973" s="0">
        <x:f>'Historical Trades'!I1973</x:f>
      </x:c>
      <x:c r="J1973" s="0">
        <x:f>'Historical Trades'!J1973</x:f>
      </x:c>
      <x:c r="K1973" s="0">
        <x:f>'Historical Trades'!K1973</x:f>
      </x:c>
      <x:c r="L1973" s="0">
        <x:f>'Historical Trades'!L1973</x:f>
      </x:c>
      <x:c r="M1973" s="0">
        <x:f>'Historical Trades'!M1973</x:f>
      </x:c>
      <x:c r="N1973" s="0">
        <x:f>CLEAN('Historical Trades'!O1973)</x:f>
      </x:c>
      <x:c r="P1973" s="14">
        <x:f>IF(G1973="sell",M1973,-M1973)</x:f>
      </x:c>
      <x:c r="Q1973" s="14">
        <x:f>VLOOKUP(N1973,'Currency Rates'!$A$3:$C$32,3,0)</x:f>
      </x:c>
      <x:c r="R1973" s="0">
        <x:f>IF(A1973="SPUS",0,IF(A1973="FWD",0,P1973/Q1973))</x:f>
      </x:c>
    </x:row>
    <x:row r="1974" spans="1:19" x14ac:dyDescent="0.3">
      <x:c r="A1974" s="0">
        <x:f>'Historical Trades'!A1974</x:f>
      </x:c>
      <x:c r="B1974" s="0">
        <x:f>'Historical Trades'!B1974</x:f>
      </x:c>
      <x:c r="C1974" s="23">
        <x:f>'Historical Trades'!C1974</x:f>
      </x:c>
      <x:c r="D1974" s="0">
        <x:f>'Historical Trades'!D1974</x:f>
      </x:c>
      <x:c r="E1974" s="23">
        <x:f>'Historical Trades'!E1974</x:f>
      </x:c>
      <x:c r="F1974" s="0">
        <x:f>'Historical Trades'!F1974</x:f>
      </x:c>
      <x:c r="G1974" s="0">
        <x:f>'Historical Trades'!G1974</x:f>
      </x:c>
      <x:c r="H1974" s="0">
        <x:f>'Historical Trades'!H1974</x:f>
      </x:c>
      <x:c r="I1974" s="0">
        <x:f>'Historical Trades'!I1974</x:f>
      </x:c>
      <x:c r="J1974" s="0">
        <x:f>'Historical Trades'!J1974</x:f>
      </x:c>
      <x:c r="K1974" s="0">
        <x:f>'Historical Trades'!K1974</x:f>
      </x:c>
      <x:c r="L1974" s="0">
        <x:f>'Historical Trades'!L1974</x:f>
      </x:c>
      <x:c r="M1974" s="0">
        <x:f>'Historical Trades'!M1974</x:f>
      </x:c>
      <x:c r="N1974" s="0">
        <x:f>CLEAN('Historical Trades'!O1974)</x:f>
      </x:c>
      <x:c r="P1974" s="14">
        <x:f>IF(G1974="sell",M1974,-M1974)</x:f>
      </x:c>
      <x:c r="Q1974" s="14">
        <x:f>VLOOKUP(N1974,'Currency Rates'!$A$3:$C$32,3,0)</x:f>
      </x:c>
      <x:c r="R1974" s="0">
        <x:f>IF(A1974="SPUS",0,IF(A1974="FWD",0,P1974/Q1974))</x:f>
      </x:c>
    </x:row>
    <x:row r="1975" spans="1:19" x14ac:dyDescent="0.3">
      <x:c r="A1975" s="0">
        <x:f>'Historical Trades'!A1975</x:f>
      </x:c>
      <x:c r="B1975" s="0">
        <x:f>'Historical Trades'!B1975</x:f>
      </x:c>
      <x:c r="C1975" s="23">
        <x:f>'Historical Trades'!C1975</x:f>
      </x:c>
      <x:c r="D1975" s="0">
        <x:f>'Historical Trades'!D1975</x:f>
      </x:c>
      <x:c r="E1975" s="23">
        <x:f>'Historical Trades'!E1975</x:f>
      </x:c>
      <x:c r="F1975" s="0">
        <x:f>'Historical Trades'!F1975</x:f>
      </x:c>
      <x:c r="G1975" s="0">
        <x:f>'Historical Trades'!G1975</x:f>
      </x:c>
      <x:c r="H1975" s="0">
        <x:f>'Historical Trades'!H1975</x:f>
      </x:c>
      <x:c r="I1975" s="0">
        <x:f>'Historical Trades'!I1975</x:f>
      </x:c>
      <x:c r="J1975" s="0">
        <x:f>'Historical Trades'!J1975</x:f>
      </x:c>
      <x:c r="K1975" s="0">
        <x:f>'Historical Trades'!K1975</x:f>
      </x:c>
      <x:c r="L1975" s="0">
        <x:f>'Historical Trades'!L1975</x:f>
      </x:c>
      <x:c r="M1975" s="0">
        <x:f>'Historical Trades'!M1975</x:f>
      </x:c>
      <x:c r="N1975" s="0">
        <x:f>CLEAN('Historical Trades'!O1975)</x:f>
      </x:c>
      <x:c r="P1975" s="14">
        <x:f>IF(G1975="sell",M1975,-M1975)</x:f>
      </x:c>
      <x:c r="Q1975" s="14">
        <x:f>VLOOKUP(N1975,'Currency Rates'!$A$3:$C$32,3,0)</x:f>
      </x:c>
      <x:c r="R1975" s="0">
        <x:f>IF(A1975="SPUS",0,IF(A1975="FWD",0,P1975/Q1975))</x:f>
      </x:c>
    </x:row>
    <x:row r="1976" spans="1:19" x14ac:dyDescent="0.3">
      <x:c r="A1976" s="0">
        <x:f>'Historical Trades'!A1976</x:f>
      </x:c>
      <x:c r="B1976" s="0">
        <x:f>'Historical Trades'!B1976</x:f>
      </x:c>
      <x:c r="C1976" s="23">
        <x:f>'Historical Trades'!C1976</x:f>
      </x:c>
      <x:c r="D1976" s="0">
        <x:f>'Historical Trades'!D1976</x:f>
      </x:c>
      <x:c r="E1976" s="23">
        <x:f>'Historical Trades'!E1976</x:f>
      </x:c>
      <x:c r="F1976" s="0">
        <x:f>'Historical Trades'!F1976</x:f>
      </x:c>
      <x:c r="G1976" s="0">
        <x:f>'Historical Trades'!G1976</x:f>
      </x:c>
      <x:c r="H1976" s="0">
        <x:f>'Historical Trades'!H1976</x:f>
      </x:c>
      <x:c r="I1976" s="0">
        <x:f>'Historical Trades'!I1976</x:f>
      </x:c>
      <x:c r="J1976" s="0">
        <x:f>'Historical Trades'!J1976</x:f>
      </x:c>
      <x:c r="K1976" s="0">
        <x:f>'Historical Trades'!K1976</x:f>
      </x:c>
      <x:c r="L1976" s="0">
        <x:f>'Historical Trades'!L1976</x:f>
      </x:c>
      <x:c r="M1976" s="0">
        <x:f>'Historical Trades'!M1976</x:f>
      </x:c>
      <x:c r="N1976" s="0">
        <x:f>CLEAN('Historical Trades'!O1976)</x:f>
      </x:c>
      <x:c r="P1976" s="14">
        <x:f>IF(G1976="sell",M1976,-M1976)</x:f>
      </x:c>
      <x:c r="Q1976" s="14">
        <x:f>VLOOKUP(N1976,'Currency Rates'!$A$3:$C$32,3,0)</x:f>
      </x:c>
      <x:c r="R1976" s="0">
        <x:f>IF(A1976="SPUS",0,IF(A1976="FWD",0,P1976/Q1976))</x:f>
      </x:c>
    </x:row>
    <x:row r="1977" spans="1:19" x14ac:dyDescent="0.3">
      <x:c r="A1977" s="0">
        <x:f>'Historical Trades'!A1977</x:f>
      </x:c>
      <x:c r="B1977" s="0">
        <x:f>'Historical Trades'!B1977</x:f>
      </x:c>
      <x:c r="C1977" s="23">
        <x:f>'Historical Trades'!C1977</x:f>
      </x:c>
      <x:c r="D1977" s="0">
        <x:f>'Historical Trades'!D1977</x:f>
      </x:c>
      <x:c r="E1977" s="23">
        <x:f>'Historical Trades'!E1977</x:f>
      </x:c>
      <x:c r="F1977" s="0">
        <x:f>'Historical Trades'!F1977</x:f>
      </x:c>
      <x:c r="G1977" s="0">
        <x:f>'Historical Trades'!G1977</x:f>
      </x:c>
      <x:c r="H1977" s="0">
        <x:f>'Historical Trades'!H1977</x:f>
      </x:c>
      <x:c r="I1977" s="0">
        <x:f>'Historical Trades'!I1977</x:f>
      </x:c>
      <x:c r="J1977" s="0">
        <x:f>'Historical Trades'!J1977</x:f>
      </x:c>
      <x:c r="K1977" s="0">
        <x:f>'Historical Trades'!K1977</x:f>
      </x:c>
      <x:c r="L1977" s="0">
        <x:f>'Historical Trades'!L1977</x:f>
      </x:c>
      <x:c r="M1977" s="0">
        <x:f>'Historical Trades'!M1977</x:f>
      </x:c>
      <x:c r="N1977" s="0">
        <x:f>CLEAN('Historical Trades'!O1977)</x:f>
      </x:c>
      <x:c r="P1977" s="14">
        <x:f>IF(G1977="sell",M1977,-M1977)</x:f>
      </x:c>
      <x:c r="Q1977" s="14">
        <x:f>VLOOKUP(N1977,'Currency Rates'!$A$3:$C$32,3,0)</x:f>
      </x:c>
      <x:c r="R1977" s="0">
        <x:f>IF(A1977="SPUS",0,IF(A1977="FWD",0,P1977/Q1977))</x:f>
      </x:c>
    </x:row>
    <x:row r="1978" spans="1:19" x14ac:dyDescent="0.3">
      <x:c r="A1978" s="0">
        <x:f>'Historical Trades'!A1978</x:f>
      </x:c>
      <x:c r="B1978" s="0">
        <x:f>'Historical Trades'!B1978</x:f>
      </x:c>
      <x:c r="C1978" s="23">
        <x:f>'Historical Trades'!C1978</x:f>
      </x:c>
      <x:c r="D1978" s="0">
        <x:f>'Historical Trades'!D1978</x:f>
      </x:c>
      <x:c r="E1978" s="23">
        <x:f>'Historical Trades'!E1978</x:f>
      </x:c>
      <x:c r="F1978" s="0">
        <x:f>'Historical Trades'!F1978</x:f>
      </x:c>
      <x:c r="G1978" s="0">
        <x:f>'Historical Trades'!G1978</x:f>
      </x:c>
      <x:c r="H1978" s="0">
        <x:f>'Historical Trades'!H1978</x:f>
      </x:c>
      <x:c r="I1978" s="0">
        <x:f>'Historical Trades'!I1978</x:f>
      </x:c>
      <x:c r="J1978" s="0">
        <x:f>'Historical Trades'!J1978</x:f>
      </x:c>
      <x:c r="K1978" s="0">
        <x:f>'Historical Trades'!K1978</x:f>
      </x:c>
      <x:c r="L1978" s="0">
        <x:f>'Historical Trades'!L1978</x:f>
      </x:c>
      <x:c r="M1978" s="0">
        <x:f>'Historical Trades'!M1978</x:f>
      </x:c>
      <x:c r="N1978" s="0">
        <x:f>CLEAN('Historical Trades'!O1978)</x:f>
      </x:c>
      <x:c r="P1978" s="14">
        <x:f>IF(G1978="sell",M1978,-M1978)</x:f>
      </x:c>
      <x:c r="Q1978" s="14">
        <x:f>VLOOKUP(N1978,'Currency Rates'!$A$3:$C$32,3,0)</x:f>
      </x:c>
      <x:c r="R1978" s="0">
        <x:f>IF(A1978="SPUS",0,IF(A1978="FWD",0,P1978/Q1978))</x:f>
      </x:c>
    </x:row>
    <x:row r="1979" spans="1:19" x14ac:dyDescent="0.3">
      <x:c r="A1979" s="0">
        <x:f>'Historical Trades'!A1979</x:f>
      </x:c>
      <x:c r="B1979" s="0">
        <x:f>'Historical Trades'!B1979</x:f>
      </x:c>
      <x:c r="C1979" s="23">
        <x:f>'Historical Trades'!C1979</x:f>
      </x:c>
      <x:c r="D1979" s="0">
        <x:f>'Historical Trades'!D1979</x:f>
      </x:c>
      <x:c r="E1979" s="23">
        <x:f>'Historical Trades'!E1979</x:f>
      </x:c>
      <x:c r="F1979" s="0">
        <x:f>'Historical Trades'!F1979</x:f>
      </x:c>
      <x:c r="G1979" s="0">
        <x:f>'Historical Trades'!G1979</x:f>
      </x:c>
      <x:c r="H1979" s="0">
        <x:f>'Historical Trades'!H1979</x:f>
      </x:c>
      <x:c r="I1979" s="0">
        <x:f>'Historical Trades'!I1979</x:f>
      </x:c>
      <x:c r="J1979" s="0">
        <x:f>'Historical Trades'!J1979</x:f>
      </x:c>
      <x:c r="K1979" s="0">
        <x:f>'Historical Trades'!K1979</x:f>
      </x:c>
      <x:c r="L1979" s="0">
        <x:f>'Historical Trades'!L1979</x:f>
      </x:c>
      <x:c r="M1979" s="0">
        <x:f>'Historical Trades'!M1979</x:f>
      </x:c>
      <x:c r="N1979" s="0">
        <x:f>CLEAN('Historical Trades'!O1979)</x:f>
      </x:c>
      <x:c r="P1979" s="14">
        <x:f>IF(G1979="sell",M1979,-M1979)</x:f>
      </x:c>
      <x:c r="Q1979" s="14">
        <x:f>VLOOKUP(N1979,'Currency Rates'!$A$3:$C$32,3,0)</x:f>
      </x:c>
      <x:c r="R1979" s="0">
        <x:f>IF(A1979="SPUS",0,IF(A1979="FWD",0,P1979/Q1979))</x:f>
      </x:c>
    </x:row>
    <x:row r="1980" spans="1:19" x14ac:dyDescent="0.3">
      <x:c r="A1980" s="0">
        <x:f>'Historical Trades'!A1980</x:f>
      </x:c>
      <x:c r="B1980" s="0">
        <x:f>'Historical Trades'!B1980</x:f>
      </x:c>
      <x:c r="C1980" s="23">
        <x:f>'Historical Trades'!C1980</x:f>
      </x:c>
      <x:c r="D1980" s="0">
        <x:f>'Historical Trades'!D1980</x:f>
      </x:c>
      <x:c r="E1980" s="23">
        <x:f>'Historical Trades'!E1980</x:f>
      </x:c>
      <x:c r="F1980" s="0">
        <x:f>'Historical Trades'!F1980</x:f>
      </x:c>
      <x:c r="G1980" s="0">
        <x:f>'Historical Trades'!G1980</x:f>
      </x:c>
      <x:c r="H1980" s="0">
        <x:f>'Historical Trades'!H1980</x:f>
      </x:c>
      <x:c r="I1980" s="0">
        <x:f>'Historical Trades'!I1980</x:f>
      </x:c>
      <x:c r="J1980" s="0">
        <x:f>'Historical Trades'!J1980</x:f>
      </x:c>
      <x:c r="K1980" s="0">
        <x:f>'Historical Trades'!K1980</x:f>
      </x:c>
      <x:c r="L1980" s="0">
        <x:f>'Historical Trades'!L1980</x:f>
      </x:c>
      <x:c r="M1980" s="0">
        <x:f>'Historical Trades'!M1980</x:f>
      </x:c>
      <x:c r="N1980" s="0">
        <x:f>CLEAN('Historical Trades'!O1980)</x:f>
      </x:c>
      <x:c r="P1980" s="14">
        <x:f>IF(G1980="sell",M1980,-M1980)</x:f>
      </x:c>
      <x:c r="Q1980" s="14">
        <x:f>VLOOKUP(N1980,'Currency Rates'!$A$3:$C$32,3,0)</x:f>
      </x:c>
      <x:c r="R1980" s="0">
        <x:f>IF(A1980="SPUS",0,IF(A1980="FWD",0,P1980/Q1980))</x:f>
      </x:c>
    </x:row>
    <x:row r="1981" spans="1:19" x14ac:dyDescent="0.3">
      <x:c r="A1981" s="0">
        <x:f>'Historical Trades'!A1981</x:f>
      </x:c>
      <x:c r="B1981" s="0">
        <x:f>'Historical Trades'!B1981</x:f>
      </x:c>
      <x:c r="C1981" s="23">
        <x:f>'Historical Trades'!C1981</x:f>
      </x:c>
      <x:c r="D1981" s="0">
        <x:f>'Historical Trades'!D1981</x:f>
      </x:c>
      <x:c r="E1981" s="23">
        <x:f>'Historical Trades'!E1981</x:f>
      </x:c>
      <x:c r="F1981" s="0">
        <x:f>'Historical Trades'!F1981</x:f>
      </x:c>
      <x:c r="G1981" s="0">
        <x:f>'Historical Trades'!G1981</x:f>
      </x:c>
      <x:c r="H1981" s="0">
        <x:f>'Historical Trades'!H1981</x:f>
      </x:c>
      <x:c r="I1981" s="0">
        <x:f>'Historical Trades'!I1981</x:f>
      </x:c>
      <x:c r="J1981" s="0">
        <x:f>'Historical Trades'!J1981</x:f>
      </x:c>
      <x:c r="K1981" s="0">
        <x:f>'Historical Trades'!K1981</x:f>
      </x:c>
      <x:c r="L1981" s="0">
        <x:f>'Historical Trades'!L1981</x:f>
      </x:c>
      <x:c r="M1981" s="0">
        <x:f>'Historical Trades'!M1981</x:f>
      </x:c>
      <x:c r="N1981" s="0">
        <x:f>CLEAN('Historical Trades'!O1981)</x:f>
      </x:c>
      <x:c r="P1981" s="14">
        <x:f>IF(G1981="sell",M1981,-M1981)</x:f>
      </x:c>
      <x:c r="Q1981" s="14">
        <x:f>VLOOKUP(N1981,'Currency Rates'!$A$3:$C$32,3,0)</x:f>
      </x:c>
      <x:c r="R1981" s="0">
        <x:f>IF(A1981="SPUS",0,IF(A1981="FWD",0,P1981/Q1981))</x:f>
      </x:c>
    </x:row>
    <x:row r="1982" spans="1:19" x14ac:dyDescent="0.3">
      <x:c r="A1982" s="0">
        <x:f>'Historical Trades'!A1982</x:f>
      </x:c>
      <x:c r="B1982" s="0">
        <x:f>'Historical Trades'!B1982</x:f>
      </x:c>
      <x:c r="C1982" s="23">
        <x:f>'Historical Trades'!C1982</x:f>
      </x:c>
      <x:c r="D1982" s="0">
        <x:f>'Historical Trades'!D1982</x:f>
      </x:c>
      <x:c r="E1982" s="23">
        <x:f>'Historical Trades'!E1982</x:f>
      </x:c>
      <x:c r="F1982" s="0">
        <x:f>'Historical Trades'!F1982</x:f>
      </x:c>
      <x:c r="G1982" s="0">
        <x:f>'Historical Trades'!G1982</x:f>
      </x:c>
      <x:c r="H1982" s="0">
        <x:f>'Historical Trades'!H1982</x:f>
      </x:c>
      <x:c r="I1982" s="0">
        <x:f>'Historical Trades'!I1982</x:f>
      </x:c>
      <x:c r="J1982" s="0">
        <x:f>'Historical Trades'!J1982</x:f>
      </x:c>
      <x:c r="K1982" s="0">
        <x:f>'Historical Trades'!K1982</x:f>
      </x:c>
      <x:c r="L1982" s="0">
        <x:f>'Historical Trades'!L1982</x:f>
      </x:c>
      <x:c r="M1982" s="0">
        <x:f>'Historical Trades'!M1982</x:f>
      </x:c>
      <x:c r="N1982" s="0">
        <x:f>CLEAN('Historical Trades'!O1982)</x:f>
      </x:c>
      <x:c r="P1982" s="14">
        <x:f>IF(G1982="sell",M1982,-M1982)</x:f>
      </x:c>
      <x:c r="Q1982" s="14">
        <x:f>VLOOKUP(N1982,'Currency Rates'!$A$3:$C$32,3,0)</x:f>
      </x:c>
      <x:c r="R1982" s="0">
        <x:f>IF(A1982="SPUS",0,IF(A1982="FWD",0,P1982/Q1982))</x:f>
      </x:c>
    </x:row>
    <x:row r="1983" spans="1:19" x14ac:dyDescent="0.3">
      <x:c r="A1983" s="0">
        <x:f>'Historical Trades'!A1983</x:f>
      </x:c>
      <x:c r="B1983" s="0">
        <x:f>'Historical Trades'!B1983</x:f>
      </x:c>
      <x:c r="C1983" s="23">
        <x:f>'Historical Trades'!C1983</x:f>
      </x:c>
      <x:c r="D1983" s="0">
        <x:f>'Historical Trades'!D1983</x:f>
      </x:c>
      <x:c r="E1983" s="23">
        <x:f>'Historical Trades'!E1983</x:f>
      </x:c>
      <x:c r="F1983" s="0">
        <x:f>'Historical Trades'!F1983</x:f>
      </x:c>
      <x:c r="G1983" s="0">
        <x:f>'Historical Trades'!G1983</x:f>
      </x:c>
      <x:c r="H1983" s="0">
        <x:f>'Historical Trades'!H1983</x:f>
      </x:c>
      <x:c r="I1983" s="0">
        <x:f>'Historical Trades'!I1983</x:f>
      </x:c>
      <x:c r="J1983" s="0">
        <x:f>'Historical Trades'!J1983</x:f>
      </x:c>
      <x:c r="K1983" s="0">
        <x:f>'Historical Trades'!K1983</x:f>
      </x:c>
      <x:c r="L1983" s="0">
        <x:f>'Historical Trades'!L1983</x:f>
      </x:c>
      <x:c r="M1983" s="0">
        <x:f>'Historical Trades'!M1983</x:f>
      </x:c>
      <x:c r="N1983" s="0">
        <x:f>CLEAN('Historical Trades'!O1983)</x:f>
      </x:c>
      <x:c r="P1983" s="14">
        <x:f>IF(G1983="sell",M1983,-M1983)</x:f>
      </x:c>
      <x:c r="Q1983" s="14">
        <x:f>VLOOKUP(N1983,'Currency Rates'!$A$3:$C$32,3,0)</x:f>
      </x:c>
      <x:c r="R1983" s="0">
        <x:f>IF(A1983="SPUS",0,IF(A1983="FWD",0,P1983/Q1983))</x:f>
      </x:c>
    </x:row>
    <x:row r="1984" spans="1:19" x14ac:dyDescent="0.3">
      <x:c r="A1984" s="0">
        <x:f>'Historical Trades'!A1984</x:f>
      </x:c>
      <x:c r="B1984" s="0">
        <x:f>'Historical Trades'!B1984</x:f>
      </x:c>
      <x:c r="C1984" s="23">
        <x:f>'Historical Trades'!C1984</x:f>
      </x:c>
      <x:c r="D1984" s="0">
        <x:f>'Historical Trades'!D1984</x:f>
      </x:c>
      <x:c r="E1984" s="23">
        <x:f>'Historical Trades'!E1984</x:f>
      </x:c>
      <x:c r="F1984" s="0">
        <x:f>'Historical Trades'!F1984</x:f>
      </x:c>
      <x:c r="G1984" s="0">
        <x:f>'Historical Trades'!G1984</x:f>
      </x:c>
      <x:c r="H1984" s="0">
        <x:f>'Historical Trades'!H1984</x:f>
      </x:c>
      <x:c r="I1984" s="0">
        <x:f>'Historical Trades'!I1984</x:f>
      </x:c>
      <x:c r="J1984" s="0">
        <x:f>'Historical Trades'!J1984</x:f>
      </x:c>
      <x:c r="K1984" s="0">
        <x:f>'Historical Trades'!K1984</x:f>
      </x:c>
      <x:c r="L1984" s="0">
        <x:f>'Historical Trades'!L1984</x:f>
      </x:c>
      <x:c r="M1984" s="0">
        <x:f>'Historical Trades'!M1984</x:f>
      </x:c>
      <x:c r="N1984" s="0">
        <x:f>CLEAN('Historical Trades'!O1984)</x:f>
      </x:c>
      <x:c r="P1984" s="14">
        <x:f>IF(G1984="sell",M1984,-M1984)</x:f>
      </x:c>
      <x:c r="Q1984" s="14">
        <x:f>VLOOKUP(N1984,'Currency Rates'!$A$3:$C$32,3,0)</x:f>
      </x:c>
      <x:c r="R1984" s="0">
        <x:f>IF(A1984="SPUS",0,IF(A1984="FWD",0,P1984/Q1984))</x:f>
      </x:c>
    </x:row>
    <x:row r="1985" spans="1:19" x14ac:dyDescent="0.3">
      <x:c r="A1985" s="0">
        <x:f>'Historical Trades'!A1985</x:f>
      </x:c>
      <x:c r="B1985" s="0">
        <x:f>'Historical Trades'!B1985</x:f>
      </x:c>
      <x:c r="C1985" s="23">
        <x:f>'Historical Trades'!C1985</x:f>
      </x:c>
      <x:c r="D1985" s="0">
        <x:f>'Historical Trades'!D1985</x:f>
      </x:c>
      <x:c r="E1985" s="23">
        <x:f>'Historical Trades'!E1985</x:f>
      </x:c>
      <x:c r="F1985" s="0">
        <x:f>'Historical Trades'!F1985</x:f>
      </x:c>
      <x:c r="G1985" s="0">
        <x:f>'Historical Trades'!G1985</x:f>
      </x:c>
      <x:c r="H1985" s="0">
        <x:f>'Historical Trades'!H1985</x:f>
      </x:c>
      <x:c r="I1985" s="0">
        <x:f>'Historical Trades'!I1985</x:f>
      </x:c>
      <x:c r="J1985" s="0">
        <x:f>'Historical Trades'!J1985</x:f>
      </x:c>
      <x:c r="K1985" s="0">
        <x:f>'Historical Trades'!K1985</x:f>
      </x:c>
      <x:c r="L1985" s="0">
        <x:f>'Historical Trades'!L1985</x:f>
      </x:c>
      <x:c r="M1985" s="0">
        <x:f>'Historical Trades'!M1985</x:f>
      </x:c>
      <x:c r="N1985" s="0">
        <x:f>CLEAN('Historical Trades'!O1985)</x:f>
      </x:c>
      <x:c r="P1985" s="14">
        <x:f>IF(G1985="sell",M1985,-M1985)</x:f>
      </x:c>
      <x:c r="Q1985" s="14">
        <x:f>VLOOKUP(N1985,'Currency Rates'!$A$3:$C$32,3,0)</x:f>
      </x:c>
      <x:c r="R1985" s="0">
        <x:f>IF(A1985="SPUS",0,IF(A1985="FWD",0,P1985/Q1985))</x:f>
      </x:c>
    </x:row>
    <x:row r="1986" spans="1:19" x14ac:dyDescent="0.3">
      <x:c r="A1986" s="0">
        <x:f>'Historical Trades'!A1986</x:f>
      </x:c>
      <x:c r="B1986" s="0">
        <x:f>'Historical Trades'!B1986</x:f>
      </x:c>
      <x:c r="C1986" s="23">
        <x:f>'Historical Trades'!C1986</x:f>
      </x:c>
      <x:c r="D1986" s="0">
        <x:f>'Historical Trades'!D1986</x:f>
      </x:c>
      <x:c r="E1986" s="23">
        <x:f>'Historical Trades'!E1986</x:f>
      </x:c>
      <x:c r="F1986" s="0">
        <x:f>'Historical Trades'!F1986</x:f>
      </x:c>
      <x:c r="G1986" s="0">
        <x:f>'Historical Trades'!G1986</x:f>
      </x:c>
      <x:c r="H1986" s="0">
        <x:f>'Historical Trades'!H1986</x:f>
      </x:c>
      <x:c r="I1986" s="0">
        <x:f>'Historical Trades'!I1986</x:f>
      </x:c>
      <x:c r="J1986" s="0">
        <x:f>'Historical Trades'!J1986</x:f>
      </x:c>
      <x:c r="K1986" s="0">
        <x:f>'Historical Trades'!K1986</x:f>
      </x:c>
      <x:c r="L1986" s="0">
        <x:f>'Historical Trades'!L1986</x:f>
      </x:c>
      <x:c r="M1986" s="0">
        <x:f>'Historical Trades'!M1986</x:f>
      </x:c>
      <x:c r="N1986" s="0">
        <x:f>CLEAN('Historical Trades'!O1986)</x:f>
      </x:c>
      <x:c r="P1986" s="14">
        <x:f>IF(G1986="sell",M1986,-M1986)</x:f>
      </x:c>
      <x:c r="Q1986" s="14">
        <x:f>VLOOKUP(N1986,'Currency Rates'!$A$3:$C$32,3,0)</x:f>
      </x:c>
      <x:c r="R1986" s="0">
        <x:f>IF(A1986="SPUS",0,IF(A1986="FWD",0,P1986/Q1986))</x:f>
      </x:c>
    </x:row>
    <x:row r="1987" spans="1:19" x14ac:dyDescent="0.3">
      <x:c r="A1987" s="0">
        <x:f>'Historical Trades'!A1987</x:f>
      </x:c>
      <x:c r="B1987" s="0">
        <x:f>'Historical Trades'!B1987</x:f>
      </x:c>
      <x:c r="C1987" s="23">
        <x:f>'Historical Trades'!C1987</x:f>
      </x:c>
      <x:c r="D1987" s="0">
        <x:f>'Historical Trades'!D1987</x:f>
      </x:c>
      <x:c r="E1987" s="23">
        <x:f>'Historical Trades'!E1987</x:f>
      </x:c>
      <x:c r="F1987" s="0">
        <x:f>'Historical Trades'!F1987</x:f>
      </x:c>
      <x:c r="G1987" s="0">
        <x:f>'Historical Trades'!G1987</x:f>
      </x:c>
      <x:c r="H1987" s="0">
        <x:f>'Historical Trades'!H1987</x:f>
      </x:c>
      <x:c r="I1987" s="0">
        <x:f>'Historical Trades'!I1987</x:f>
      </x:c>
      <x:c r="J1987" s="0">
        <x:f>'Historical Trades'!J1987</x:f>
      </x:c>
      <x:c r="K1987" s="0">
        <x:f>'Historical Trades'!K1987</x:f>
      </x:c>
      <x:c r="L1987" s="0">
        <x:f>'Historical Trades'!L1987</x:f>
      </x:c>
      <x:c r="M1987" s="0">
        <x:f>'Historical Trades'!M1987</x:f>
      </x:c>
      <x:c r="N1987" s="0">
        <x:f>CLEAN('Historical Trades'!O1987)</x:f>
      </x:c>
      <x:c r="P1987" s="14">
        <x:f>IF(G1987="sell",M1987,-M1987)</x:f>
      </x:c>
      <x:c r="Q1987" s="14">
        <x:f>VLOOKUP(N1987,'Currency Rates'!$A$3:$C$32,3,0)</x:f>
      </x:c>
      <x:c r="R1987" s="0">
        <x:f>IF(A1987="SPUS",0,IF(A1987="FWD",0,P1987/Q1987))</x:f>
      </x:c>
    </x:row>
    <x:row r="1988" spans="1:19" x14ac:dyDescent="0.3">
      <x:c r="A1988" s="0">
        <x:f>'Historical Trades'!A1988</x:f>
      </x:c>
      <x:c r="B1988" s="0">
        <x:f>'Historical Trades'!B1988</x:f>
      </x:c>
      <x:c r="C1988" s="23">
        <x:f>'Historical Trades'!C1988</x:f>
      </x:c>
      <x:c r="D1988" s="0">
        <x:f>'Historical Trades'!D1988</x:f>
      </x:c>
      <x:c r="E1988" s="23">
        <x:f>'Historical Trades'!E1988</x:f>
      </x:c>
      <x:c r="F1988" s="0">
        <x:f>'Historical Trades'!F1988</x:f>
      </x:c>
      <x:c r="G1988" s="0">
        <x:f>'Historical Trades'!G1988</x:f>
      </x:c>
      <x:c r="H1988" s="0">
        <x:f>'Historical Trades'!H1988</x:f>
      </x:c>
      <x:c r="I1988" s="0">
        <x:f>'Historical Trades'!I1988</x:f>
      </x:c>
      <x:c r="J1988" s="0">
        <x:f>'Historical Trades'!J1988</x:f>
      </x:c>
      <x:c r="K1988" s="0">
        <x:f>'Historical Trades'!K1988</x:f>
      </x:c>
      <x:c r="L1988" s="0">
        <x:f>'Historical Trades'!L1988</x:f>
      </x:c>
      <x:c r="M1988" s="0">
        <x:f>'Historical Trades'!M1988</x:f>
      </x:c>
      <x:c r="N1988" s="0">
        <x:f>CLEAN('Historical Trades'!O1988)</x:f>
      </x:c>
      <x:c r="P1988" s="14">
        <x:f>IF(G1988="sell",M1988,-M1988)</x:f>
      </x:c>
      <x:c r="Q1988" s="14">
        <x:f>VLOOKUP(N1988,'Currency Rates'!$A$3:$C$32,3,0)</x:f>
      </x:c>
      <x:c r="R1988" s="0">
        <x:f>IF(A1988="SPUS",0,IF(A1988="FWD",0,P1988/Q1988))</x:f>
      </x:c>
    </x:row>
    <x:row r="1989" spans="1:19" x14ac:dyDescent="0.3">
      <x:c r="A1989" s="0">
        <x:f>'Historical Trades'!A1989</x:f>
      </x:c>
      <x:c r="B1989" s="0">
        <x:f>'Historical Trades'!B1989</x:f>
      </x:c>
      <x:c r="C1989" s="23">
        <x:f>'Historical Trades'!C1989</x:f>
      </x:c>
      <x:c r="D1989" s="0">
        <x:f>'Historical Trades'!D1989</x:f>
      </x:c>
      <x:c r="E1989" s="23">
        <x:f>'Historical Trades'!E1989</x:f>
      </x:c>
      <x:c r="F1989" s="0">
        <x:f>'Historical Trades'!F1989</x:f>
      </x:c>
      <x:c r="G1989" s="0">
        <x:f>'Historical Trades'!G1989</x:f>
      </x:c>
      <x:c r="H1989" s="0">
        <x:f>'Historical Trades'!H1989</x:f>
      </x:c>
      <x:c r="I1989" s="0">
        <x:f>'Historical Trades'!I1989</x:f>
      </x:c>
      <x:c r="J1989" s="0">
        <x:f>'Historical Trades'!J1989</x:f>
      </x:c>
      <x:c r="K1989" s="0">
        <x:f>'Historical Trades'!K1989</x:f>
      </x:c>
      <x:c r="L1989" s="0">
        <x:f>'Historical Trades'!L1989</x:f>
      </x:c>
      <x:c r="M1989" s="0">
        <x:f>'Historical Trades'!M1989</x:f>
      </x:c>
      <x:c r="N1989" s="0">
        <x:f>CLEAN('Historical Trades'!O1989)</x:f>
      </x:c>
      <x:c r="P1989" s="14">
        <x:f>IF(G1989="sell",M1989,-M1989)</x:f>
      </x:c>
      <x:c r="Q1989" s="14">
        <x:f>VLOOKUP(N1989,'Currency Rates'!$A$3:$C$32,3,0)</x:f>
      </x:c>
      <x:c r="R1989" s="0">
        <x:f>IF(A1989="SPUS",0,IF(A1989="FWD",0,P1989/Q1989))</x:f>
      </x:c>
    </x:row>
    <x:row r="1990" spans="1:19" x14ac:dyDescent="0.3">
      <x:c r="A1990" s="0">
        <x:f>'Historical Trades'!A1990</x:f>
      </x:c>
      <x:c r="B1990" s="0">
        <x:f>'Historical Trades'!B1990</x:f>
      </x:c>
      <x:c r="C1990" s="23">
        <x:f>'Historical Trades'!C1990</x:f>
      </x:c>
      <x:c r="D1990" s="0">
        <x:f>'Historical Trades'!D1990</x:f>
      </x:c>
      <x:c r="E1990" s="23">
        <x:f>'Historical Trades'!E1990</x:f>
      </x:c>
      <x:c r="F1990" s="0">
        <x:f>'Historical Trades'!F1990</x:f>
      </x:c>
      <x:c r="G1990" s="0">
        <x:f>'Historical Trades'!G1990</x:f>
      </x:c>
      <x:c r="H1990" s="0">
        <x:f>'Historical Trades'!H1990</x:f>
      </x:c>
      <x:c r="I1990" s="0">
        <x:f>'Historical Trades'!I1990</x:f>
      </x:c>
      <x:c r="J1990" s="0">
        <x:f>'Historical Trades'!J1990</x:f>
      </x:c>
      <x:c r="K1990" s="0">
        <x:f>'Historical Trades'!K1990</x:f>
      </x:c>
      <x:c r="L1990" s="0">
        <x:f>'Historical Trades'!L1990</x:f>
      </x:c>
      <x:c r="M1990" s="0">
        <x:f>'Historical Trades'!M1990</x:f>
      </x:c>
      <x:c r="N1990" s="0">
        <x:f>CLEAN('Historical Trades'!O1990)</x:f>
      </x:c>
      <x:c r="P1990" s="14">
        <x:f>IF(G1990="sell",M1990,-M1990)</x:f>
      </x:c>
      <x:c r="Q1990" s="14">
        <x:f>VLOOKUP(N1990,'Currency Rates'!$A$3:$C$32,3,0)</x:f>
      </x:c>
      <x:c r="R1990" s="0">
        <x:f>IF(A1990="SPUS",0,IF(A1990="FWD",0,P1990/Q1990))</x:f>
      </x:c>
    </x:row>
    <x:row r="1991" spans="1:19" x14ac:dyDescent="0.3">
      <x:c r="A1991" s="0">
        <x:f>'Historical Trades'!A1991</x:f>
      </x:c>
      <x:c r="B1991" s="0">
        <x:f>'Historical Trades'!B1991</x:f>
      </x:c>
      <x:c r="C1991" s="23">
        <x:f>'Historical Trades'!C1991</x:f>
      </x:c>
      <x:c r="D1991" s="0">
        <x:f>'Historical Trades'!D1991</x:f>
      </x:c>
      <x:c r="E1991" s="23">
        <x:f>'Historical Trades'!E1991</x:f>
      </x:c>
      <x:c r="F1991" s="0">
        <x:f>'Historical Trades'!F1991</x:f>
      </x:c>
      <x:c r="G1991" s="0">
        <x:f>'Historical Trades'!G1991</x:f>
      </x:c>
      <x:c r="H1991" s="0">
        <x:f>'Historical Trades'!H1991</x:f>
      </x:c>
      <x:c r="I1991" s="0">
        <x:f>'Historical Trades'!I1991</x:f>
      </x:c>
      <x:c r="J1991" s="0">
        <x:f>'Historical Trades'!J1991</x:f>
      </x:c>
      <x:c r="K1991" s="0">
        <x:f>'Historical Trades'!K1991</x:f>
      </x:c>
      <x:c r="L1991" s="0">
        <x:f>'Historical Trades'!L1991</x:f>
      </x:c>
      <x:c r="M1991" s="0">
        <x:f>'Historical Trades'!M1991</x:f>
      </x:c>
      <x:c r="N1991" s="0">
        <x:f>CLEAN('Historical Trades'!O1991)</x:f>
      </x:c>
      <x:c r="P1991" s="14">
        <x:f>IF(G1991="sell",M1991,-M1991)</x:f>
      </x:c>
      <x:c r="Q1991" s="14">
        <x:f>VLOOKUP(N1991,'Currency Rates'!$A$3:$C$32,3,0)</x:f>
      </x:c>
      <x:c r="R1991" s="0">
        <x:f>IF(A1991="SPUS",0,IF(A1991="FWD",0,P1991/Q1991))</x:f>
      </x:c>
    </x:row>
    <x:row r="1992" spans="1:19" x14ac:dyDescent="0.3">
      <x:c r="A1992" s="0">
        <x:f>'Historical Trades'!A1992</x:f>
      </x:c>
      <x:c r="B1992" s="0">
        <x:f>'Historical Trades'!B1992</x:f>
      </x:c>
      <x:c r="C1992" s="23">
        <x:f>'Historical Trades'!C1992</x:f>
      </x:c>
      <x:c r="D1992" s="0">
        <x:f>'Historical Trades'!D1992</x:f>
      </x:c>
      <x:c r="E1992" s="23">
        <x:f>'Historical Trades'!E1992</x:f>
      </x:c>
      <x:c r="F1992" s="0">
        <x:f>'Historical Trades'!F1992</x:f>
      </x:c>
      <x:c r="G1992" s="0">
        <x:f>'Historical Trades'!G1992</x:f>
      </x:c>
      <x:c r="H1992" s="0">
        <x:f>'Historical Trades'!H1992</x:f>
      </x:c>
      <x:c r="I1992" s="0">
        <x:f>'Historical Trades'!I1992</x:f>
      </x:c>
      <x:c r="J1992" s="0">
        <x:f>'Historical Trades'!J1992</x:f>
      </x:c>
      <x:c r="K1992" s="0">
        <x:f>'Historical Trades'!K1992</x:f>
      </x:c>
      <x:c r="L1992" s="0">
        <x:f>'Historical Trades'!L1992</x:f>
      </x:c>
      <x:c r="M1992" s="0">
        <x:f>'Historical Trades'!M1992</x:f>
      </x:c>
      <x:c r="N1992" s="0">
        <x:f>CLEAN('Historical Trades'!O1992)</x:f>
      </x:c>
      <x:c r="P1992" s="14">
        <x:f>IF(G1992="sell",M1992,-M1992)</x:f>
      </x:c>
      <x:c r="Q1992" s="14">
        <x:f>VLOOKUP(N1992,'Currency Rates'!$A$3:$C$32,3,0)</x:f>
      </x:c>
      <x:c r="R1992" s="0">
        <x:f>IF(A1992="SPUS",0,IF(A1992="FWD",0,P1992/Q1992))</x:f>
      </x:c>
    </x:row>
    <x:row r="1993" spans="1:19" x14ac:dyDescent="0.3">
      <x:c r="A1993" s="0">
        <x:f>'Historical Trades'!A1993</x:f>
      </x:c>
      <x:c r="B1993" s="0">
        <x:f>'Historical Trades'!B1993</x:f>
      </x:c>
      <x:c r="C1993" s="23">
        <x:f>'Historical Trades'!C1993</x:f>
      </x:c>
      <x:c r="D1993" s="0">
        <x:f>'Historical Trades'!D1993</x:f>
      </x:c>
      <x:c r="E1993" s="23">
        <x:f>'Historical Trades'!E1993</x:f>
      </x:c>
      <x:c r="F1993" s="0">
        <x:f>'Historical Trades'!F1993</x:f>
      </x:c>
      <x:c r="G1993" s="0">
        <x:f>'Historical Trades'!G1993</x:f>
      </x:c>
      <x:c r="H1993" s="0">
        <x:f>'Historical Trades'!H1993</x:f>
      </x:c>
      <x:c r="I1993" s="0">
        <x:f>'Historical Trades'!I1993</x:f>
      </x:c>
      <x:c r="J1993" s="0">
        <x:f>'Historical Trades'!J1993</x:f>
      </x:c>
      <x:c r="K1993" s="0">
        <x:f>'Historical Trades'!K1993</x:f>
      </x:c>
      <x:c r="L1993" s="0">
        <x:f>'Historical Trades'!L1993</x:f>
      </x:c>
      <x:c r="M1993" s="0">
        <x:f>'Historical Trades'!M1993</x:f>
      </x:c>
      <x:c r="N1993" s="0">
        <x:f>CLEAN('Historical Trades'!O1993)</x:f>
      </x:c>
      <x:c r="P1993" s="14">
        <x:f>IF(G1993="sell",M1993,-M1993)</x:f>
      </x:c>
      <x:c r="Q1993" s="14">
        <x:f>VLOOKUP(N1993,'Currency Rates'!$A$3:$C$32,3,0)</x:f>
      </x:c>
      <x:c r="R1993" s="0">
        <x:f>IF(A1993="SPUS",0,IF(A1993="FWD",0,P1993/Q1993))</x:f>
      </x:c>
    </x:row>
    <x:row r="1994" spans="1:19" x14ac:dyDescent="0.3">
      <x:c r="A1994" s="0">
        <x:f>'Historical Trades'!A1994</x:f>
      </x:c>
      <x:c r="B1994" s="0">
        <x:f>'Historical Trades'!B1994</x:f>
      </x:c>
      <x:c r="C1994" s="23">
        <x:f>'Historical Trades'!C1994</x:f>
      </x:c>
      <x:c r="D1994" s="0">
        <x:f>'Historical Trades'!D1994</x:f>
      </x:c>
      <x:c r="E1994" s="23">
        <x:f>'Historical Trades'!E1994</x:f>
      </x:c>
      <x:c r="F1994" s="0">
        <x:f>'Historical Trades'!F1994</x:f>
      </x:c>
      <x:c r="G1994" s="0">
        <x:f>'Historical Trades'!G1994</x:f>
      </x:c>
      <x:c r="H1994" s="0">
        <x:f>'Historical Trades'!H1994</x:f>
      </x:c>
      <x:c r="I1994" s="0">
        <x:f>'Historical Trades'!I1994</x:f>
      </x:c>
      <x:c r="J1994" s="0">
        <x:f>'Historical Trades'!J1994</x:f>
      </x:c>
      <x:c r="K1994" s="0">
        <x:f>'Historical Trades'!K1994</x:f>
      </x:c>
      <x:c r="L1994" s="0">
        <x:f>'Historical Trades'!L1994</x:f>
      </x:c>
      <x:c r="M1994" s="0">
        <x:f>'Historical Trades'!M1994</x:f>
      </x:c>
      <x:c r="N1994" s="0">
        <x:f>CLEAN('Historical Trades'!O1994)</x:f>
      </x:c>
      <x:c r="P1994" s="14">
        <x:f>IF(G1994="sell",M1994,-M1994)</x:f>
      </x:c>
      <x:c r="Q1994" s="14">
        <x:f>VLOOKUP(N1994,'Currency Rates'!$A$3:$C$32,3,0)</x:f>
      </x:c>
      <x:c r="R1994" s="0">
        <x:f>IF(A1994="SPUS",0,IF(A1994="FWD",0,P1994/Q1994))</x:f>
      </x:c>
    </x:row>
    <x:row r="1995" spans="1:19" x14ac:dyDescent="0.3">
      <x:c r="A1995" s="0">
        <x:f>'Historical Trades'!A1995</x:f>
      </x:c>
      <x:c r="B1995" s="0">
        <x:f>'Historical Trades'!B1995</x:f>
      </x:c>
      <x:c r="C1995" s="23">
        <x:f>'Historical Trades'!C1995</x:f>
      </x:c>
      <x:c r="D1995" s="0">
        <x:f>'Historical Trades'!D1995</x:f>
      </x:c>
      <x:c r="E1995" s="23">
        <x:f>'Historical Trades'!E1995</x:f>
      </x:c>
      <x:c r="F1995" s="0">
        <x:f>'Historical Trades'!F1995</x:f>
      </x:c>
      <x:c r="G1995" s="0">
        <x:f>'Historical Trades'!G1995</x:f>
      </x:c>
      <x:c r="H1995" s="0">
        <x:f>'Historical Trades'!H1995</x:f>
      </x:c>
      <x:c r="I1995" s="0">
        <x:f>'Historical Trades'!I1995</x:f>
      </x:c>
      <x:c r="J1995" s="0">
        <x:f>'Historical Trades'!J1995</x:f>
      </x:c>
      <x:c r="K1995" s="0">
        <x:f>'Historical Trades'!K1995</x:f>
      </x:c>
      <x:c r="L1995" s="0">
        <x:f>'Historical Trades'!L1995</x:f>
      </x:c>
      <x:c r="M1995" s="0">
        <x:f>'Historical Trades'!M1995</x:f>
      </x:c>
      <x:c r="N1995" s="0">
        <x:f>CLEAN('Historical Trades'!O1995)</x:f>
      </x:c>
      <x:c r="P1995" s="14">
        <x:f>IF(G1995="sell",M1995,-M1995)</x:f>
      </x:c>
      <x:c r="Q1995" s="14">
        <x:f>VLOOKUP(N1995,'Currency Rates'!$A$3:$C$32,3,0)</x:f>
      </x:c>
      <x:c r="R1995" s="0">
        <x:f>IF(A1995="SPUS",0,IF(A1995="FWD",0,P1995/Q1995))</x:f>
      </x:c>
    </x:row>
    <x:row r="1996" spans="1:19" x14ac:dyDescent="0.3">
      <x:c r="A1996" s="0">
        <x:f>'Historical Trades'!A1996</x:f>
      </x:c>
      <x:c r="B1996" s="0">
        <x:f>'Historical Trades'!B1996</x:f>
      </x:c>
      <x:c r="C1996" s="23">
        <x:f>'Historical Trades'!C1996</x:f>
      </x:c>
      <x:c r="D1996" s="0">
        <x:f>'Historical Trades'!D1996</x:f>
      </x:c>
      <x:c r="E1996" s="23">
        <x:f>'Historical Trades'!E1996</x:f>
      </x:c>
      <x:c r="F1996" s="0">
        <x:f>'Historical Trades'!F1996</x:f>
      </x:c>
      <x:c r="G1996" s="0">
        <x:f>'Historical Trades'!G1996</x:f>
      </x:c>
      <x:c r="H1996" s="0">
        <x:f>'Historical Trades'!H1996</x:f>
      </x:c>
      <x:c r="I1996" s="0">
        <x:f>'Historical Trades'!I1996</x:f>
      </x:c>
      <x:c r="J1996" s="0">
        <x:f>'Historical Trades'!J1996</x:f>
      </x:c>
      <x:c r="K1996" s="0">
        <x:f>'Historical Trades'!K1996</x:f>
      </x:c>
      <x:c r="L1996" s="0">
        <x:f>'Historical Trades'!L1996</x:f>
      </x:c>
      <x:c r="M1996" s="0">
        <x:f>'Historical Trades'!M1996</x:f>
      </x:c>
      <x:c r="N1996" s="0">
        <x:f>CLEAN('Historical Trades'!O1996)</x:f>
      </x:c>
      <x:c r="P1996" s="14">
        <x:f>IF(G1996="sell",M1996,-M1996)</x:f>
      </x:c>
      <x:c r="Q1996" s="14">
        <x:f>VLOOKUP(N1996,'Currency Rates'!$A$3:$C$32,3,0)</x:f>
      </x:c>
      <x:c r="R1996" s="0">
        <x:f>IF(A1996="SPUS",0,IF(A1996="FWD",0,P1996/Q1996))</x:f>
      </x:c>
    </x:row>
    <x:row r="1997" spans="1:19" x14ac:dyDescent="0.3">
      <x:c r="A1997" s="0">
        <x:f>'Historical Trades'!A1997</x:f>
      </x:c>
      <x:c r="B1997" s="0">
        <x:f>'Historical Trades'!B1997</x:f>
      </x:c>
      <x:c r="C1997" s="23">
        <x:f>'Historical Trades'!C1997</x:f>
      </x:c>
      <x:c r="D1997" s="0">
        <x:f>'Historical Trades'!D1997</x:f>
      </x:c>
      <x:c r="E1997" s="23">
        <x:f>'Historical Trades'!E1997</x:f>
      </x:c>
      <x:c r="F1997" s="0">
        <x:f>'Historical Trades'!F1997</x:f>
      </x:c>
      <x:c r="G1997" s="0">
        <x:f>'Historical Trades'!G1997</x:f>
      </x:c>
      <x:c r="H1997" s="0">
        <x:f>'Historical Trades'!H1997</x:f>
      </x:c>
      <x:c r="I1997" s="0">
        <x:f>'Historical Trades'!I1997</x:f>
      </x:c>
      <x:c r="J1997" s="0">
        <x:f>'Historical Trades'!J1997</x:f>
      </x:c>
      <x:c r="K1997" s="0">
        <x:f>'Historical Trades'!K1997</x:f>
      </x:c>
      <x:c r="L1997" s="0">
        <x:f>'Historical Trades'!L1997</x:f>
      </x:c>
      <x:c r="M1997" s="0">
        <x:f>'Historical Trades'!M1997</x:f>
      </x:c>
      <x:c r="N1997" s="0">
        <x:f>CLEAN('Historical Trades'!O1997)</x:f>
      </x:c>
      <x:c r="P1997" s="14">
        <x:f>IF(G1997="sell",M1997,-M1997)</x:f>
      </x:c>
      <x:c r="Q1997" s="14">
        <x:f>VLOOKUP(N1997,'Currency Rates'!$A$3:$C$32,3,0)</x:f>
      </x:c>
      <x:c r="R1997" s="0">
        <x:f>IF(A1997="SPUS",0,IF(A1997="FWD",0,P1997/Q1997))</x:f>
      </x:c>
    </x:row>
    <x:row r="1998" spans="1:19" x14ac:dyDescent="0.3">
      <x:c r="A1998" s="0">
        <x:f>'Historical Trades'!A1998</x:f>
      </x:c>
      <x:c r="B1998" s="0">
        <x:f>'Historical Trades'!B1998</x:f>
      </x:c>
      <x:c r="C1998" s="23">
        <x:f>'Historical Trades'!C1998</x:f>
      </x:c>
      <x:c r="D1998" s="0">
        <x:f>'Historical Trades'!D1998</x:f>
      </x:c>
      <x:c r="E1998" s="23">
        <x:f>'Historical Trades'!E1998</x:f>
      </x:c>
      <x:c r="F1998" s="0">
        <x:f>'Historical Trades'!F1998</x:f>
      </x:c>
      <x:c r="G1998" s="0">
        <x:f>'Historical Trades'!G1998</x:f>
      </x:c>
      <x:c r="H1998" s="0">
        <x:f>'Historical Trades'!H1998</x:f>
      </x:c>
      <x:c r="I1998" s="0">
        <x:f>'Historical Trades'!I1998</x:f>
      </x:c>
      <x:c r="J1998" s="0">
        <x:f>'Historical Trades'!J1998</x:f>
      </x:c>
      <x:c r="K1998" s="0">
        <x:f>'Historical Trades'!K1998</x:f>
      </x:c>
      <x:c r="L1998" s="0">
        <x:f>'Historical Trades'!L1998</x:f>
      </x:c>
      <x:c r="M1998" s="0">
        <x:f>'Historical Trades'!M1998</x:f>
      </x:c>
      <x:c r="N1998" s="0">
        <x:f>CLEAN('Historical Trades'!O1998)</x:f>
      </x:c>
      <x:c r="P1998" s="14">
        <x:f>IF(G1998="sell",M1998,-M1998)</x:f>
      </x:c>
      <x:c r="Q1998" s="14">
        <x:f>VLOOKUP(N1998,'Currency Rates'!$A$3:$C$32,3,0)</x:f>
      </x:c>
      <x:c r="R1998" s="0">
        <x:f>IF(A1998="SPUS",0,IF(A1998="FWD",0,P1998/Q1998))</x:f>
      </x:c>
    </x:row>
    <x:row r="1999" spans="1:19" x14ac:dyDescent="0.3">
      <x:c r="A1999" s="0">
        <x:f>'Historical Trades'!A1999</x:f>
      </x:c>
      <x:c r="B1999" s="0">
        <x:f>'Historical Trades'!B1999</x:f>
      </x:c>
      <x:c r="C1999" s="23">
        <x:f>'Historical Trades'!C1999</x:f>
      </x:c>
      <x:c r="D1999" s="0">
        <x:f>'Historical Trades'!D1999</x:f>
      </x:c>
      <x:c r="E1999" s="23">
        <x:f>'Historical Trades'!E1999</x:f>
      </x:c>
      <x:c r="F1999" s="0">
        <x:f>'Historical Trades'!F1999</x:f>
      </x:c>
      <x:c r="G1999" s="0">
        <x:f>'Historical Trades'!G1999</x:f>
      </x:c>
      <x:c r="H1999" s="0">
        <x:f>'Historical Trades'!H1999</x:f>
      </x:c>
      <x:c r="I1999" s="0">
        <x:f>'Historical Trades'!I1999</x:f>
      </x:c>
      <x:c r="J1999" s="0">
        <x:f>'Historical Trades'!J1999</x:f>
      </x:c>
      <x:c r="K1999" s="0">
        <x:f>'Historical Trades'!K1999</x:f>
      </x:c>
      <x:c r="L1999" s="0">
        <x:f>'Historical Trades'!L1999</x:f>
      </x:c>
      <x:c r="M1999" s="0">
        <x:f>'Historical Trades'!M1999</x:f>
      </x:c>
      <x:c r="N1999" s="0">
        <x:f>CLEAN('Historical Trades'!O1999)</x:f>
      </x:c>
      <x:c r="P1999" s="14">
        <x:f>IF(G1999="sell",M1999,-M1999)</x:f>
      </x:c>
      <x:c r="Q1999" s="14">
        <x:f>VLOOKUP(N1999,'Currency Rates'!$A$3:$C$32,3,0)</x:f>
      </x:c>
      <x:c r="R1999" s="0">
        <x:f>IF(A1999="SPUS",0,IF(A1999="FWD",0,P1999/Q1999))</x:f>
      </x:c>
    </x:row>
    <x:row r="2000" spans="1:19" x14ac:dyDescent="0.3">
      <x:c r="A2000" s="0">
        <x:f>'Historical Trades'!A2000</x:f>
      </x:c>
      <x:c r="B2000" s="0">
        <x:f>'Historical Trades'!B2000</x:f>
      </x:c>
      <x:c r="C2000" s="23">
        <x:f>'Historical Trades'!C2000</x:f>
      </x:c>
      <x:c r="D2000" s="0">
        <x:f>'Historical Trades'!D2000</x:f>
      </x:c>
      <x:c r="E2000" s="23">
        <x:f>'Historical Trades'!E2000</x:f>
      </x:c>
      <x:c r="F2000" s="0">
        <x:f>'Historical Trades'!F2000</x:f>
      </x:c>
      <x:c r="G2000" s="0">
        <x:f>'Historical Trades'!G2000</x:f>
      </x:c>
      <x:c r="H2000" s="0">
        <x:f>'Historical Trades'!H2000</x:f>
      </x:c>
      <x:c r="I2000" s="0">
        <x:f>'Historical Trades'!I2000</x:f>
      </x:c>
      <x:c r="J2000" s="0">
        <x:f>'Historical Trades'!J2000</x:f>
      </x:c>
      <x:c r="K2000" s="0">
        <x:f>'Historical Trades'!K2000</x:f>
      </x:c>
      <x:c r="L2000" s="0">
        <x:f>'Historical Trades'!L2000</x:f>
      </x:c>
      <x:c r="M2000" s="0">
        <x:f>'Historical Trades'!M2000</x:f>
      </x:c>
      <x:c r="N2000" s="0">
        <x:f>CLEAN('Historical Trades'!O2000)</x:f>
      </x:c>
      <x:c r="P2000" s="14">
        <x:f>IF(G2000="sell",M2000,-M2000)</x:f>
      </x:c>
      <x:c r="Q2000" s="14">
        <x:f>VLOOKUP(N2000,'Currency Rates'!$A$3:$C$32,3,0)</x:f>
      </x:c>
      <x:c r="R2000" s="0">
        <x:f>IF(A2000="SPUS",0,IF(A2000="FWD",0,P2000/Q2000))</x:f>
      </x:c>
    </x:row>
    <x:row r="2001" spans="1:19" x14ac:dyDescent="0.3">
      <x:c r="A2001" s="0">
        <x:f>'Historical Trades'!A2001</x:f>
      </x:c>
      <x:c r="B2001" s="0">
        <x:f>'Historical Trades'!B2001</x:f>
      </x:c>
      <x:c r="C2001" s="23">
        <x:f>'Historical Trades'!C2001</x:f>
      </x:c>
      <x:c r="D2001" s="0">
        <x:f>'Historical Trades'!D2001</x:f>
      </x:c>
      <x:c r="E2001" s="23">
        <x:f>'Historical Trades'!E2001</x:f>
      </x:c>
      <x:c r="F2001" s="0">
        <x:f>'Historical Trades'!F2001</x:f>
      </x:c>
      <x:c r="G2001" s="0">
        <x:f>'Historical Trades'!G2001</x:f>
      </x:c>
      <x:c r="H2001" s="0">
        <x:f>'Historical Trades'!H2001</x:f>
      </x:c>
      <x:c r="I2001" s="0">
        <x:f>'Historical Trades'!I2001</x:f>
      </x:c>
      <x:c r="J2001" s="0">
        <x:f>'Historical Trades'!J2001</x:f>
      </x:c>
      <x:c r="K2001" s="0">
        <x:f>'Historical Trades'!K2001</x:f>
      </x:c>
      <x:c r="L2001" s="0">
        <x:f>'Historical Trades'!L2001</x:f>
      </x:c>
      <x:c r="M2001" s="0">
        <x:f>'Historical Trades'!M2001</x:f>
      </x:c>
      <x:c r="N2001" s="0">
        <x:f>CLEAN('Historical Trades'!O2001)</x:f>
      </x:c>
      <x:c r="P2001" s="14">
        <x:f>IF(G2001="sell",M2001,-M2001)</x:f>
      </x:c>
      <x:c r="Q2001" s="14">
        <x:f>VLOOKUP(N2001,'Currency Rates'!$A$3:$C$32,3,0)</x:f>
      </x:c>
      <x:c r="R2001" s="0">
        <x:f>IF(A2001="SPUS",0,IF(A2001="FWD",0,P2001/Q2001))</x:f>
      </x:c>
    </x:row>
    <x:row r="2002" spans="1:19" x14ac:dyDescent="0.3">
      <x:c r="A2002" s="0">
        <x:f>'Historical Trades'!A2002</x:f>
      </x:c>
      <x:c r="B2002" s="0">
        <x:f>'Historical Trades'!B2002</x:f>
      </x:c>
      <x:c r="C2002" s="23">
        <x:f>'Historical Trades'!C2002</x:f>
      </x:c>
      <x:c r="D2002" s="0">
        <x:f>'Historical Trades'!D2002</x:f>
      </x:c>
      <x:c r="E2002" s="23">
        <x:f>'Historical Trades'!E2002</x:f>
      </x:c>
      <x:c r="F2002" s="0">
        <x:f>'Historical Trades'!F2002</x:f>
      </x:c>
      <x:c r="G2002" s="0">
        <x:f>'Historical Trades'!G2002</x:f>
      </x:c>
      <x:c r="H2002" s="0">
        <x:f>'Historical Trades'!H2002</x:f>
      </x:c>
      <x:c r="I2002" s="0">
        <x:f>'Historical Trades'!I2002</x:f>
      </x:c>
      <x:c r="J2002" s="0">
        <x:f>'Historical Trades'!J2002</x:f>
      </x:c>
      <x:c r="K2002" s="0">
        <x:f>'Historical Trades'!K2002</x:f>
      </x:c>
      <x:c r="L2002" s="0">
        <x:f>'Historical Trades'!L2002</x:f>
      </x:c>
      <x:c r="M2002" s="0">
        <x:f>'Historical Trades'!M2002</x:f>
      </x:c>
      <x:c r="N2002" s="0">
        <x:f>CLEAN('Historical Trades'!O2002)</x:f>
      </x:c>
      <x:c r="P2002" s="14">
        <x:f>IF(G2002="sell",M2002,-M2002)</x:f>
      </x:c>
      <x:c r="Q2002" s="14">
        <x:f>VLOOKUP(N2002,'Currency Rates'!$A$3:$C$32,3,0)</x:f>
      </x:c>
      <x:c r="R2002" s="0">
        <x:f>IF(A2002="SPUS",0,IF(A2002="FWD",0,P2002/Q2002))</x:f>
      </x:c>
    </x:row>
    <x:row r="2003" spans="1:19" x14ac:dyDescent="0.3">
      <x:c r="A2003" s="0">
        <x:f>'Historical Trades'!A2003</x:f>
      </x:c>
      <x:c r="B2003" s="0">
        <x:f>'Historical Trades'!B2003</x:f>
      </x:c>
      <x:c r="C2003" s="23">
        <x:f>'Historical Trades'!C2003</x:f>
      </x:c>
      <x:c r="D2003" s="0">
        <x:f>'Historical Trades'!D2003</x:f>
      </x:c>
      <x:c r="E2003" s="23">
        <x:f>'Historical Trades'!E2003</x:f>
      </x:c>
      <x:c r="F2003" s="0">
        <x:f>'Historical Trades'!F2003</x:f>
      </x:c>
      <x:c r="G2003" s="0">
        <x:f>'Historical Trades'!G2003</x:f>
      </x:c>
      <x:c r="H2003" s="0">
        <x:f>'Historical Trades'!H2003</x:f>
      </x:c>
      <x:c r="I2003" s="0">
        <x:f>'Historical Trades'!I2003</x:f>
      </x:c>
      <x:c r="J2003" s="0">
        <x:f>'Historical Trades'!J2003</x:f>
      </x:c>
      <x:c r="K2003" s="0">
        <x:f>'Historical Trades'!K2003</x:f>
      </x:c>
      <x:c r="L2003" s="0">
        <x:f>'Historical Trades'!L2003</x:f>
      </x:c>
      <x:c r="M2003" s="0">
        <x:f>'Historical Trades'!M2003</x:f>
      </x:c>
      <x:c r="N2003" s="0">
        <x:f>CLEAN('Historical Trades'!O2003)</x:f>
      </x:c>
      <x:c r="P2003" s="14">
        <x:f>IF(G2003="sell",M2003,-M2003)</x:f>
      </x:c>
      <x:c r="Q2003" s="14">
        <x:f>VLOOKUP(N2003,'Currency Rates'!$A$3:$C$32,3,0)</x:f>
      </x:c>
      <x:c r="R2003" s="0">
        <x:f>IF(A2003="SPUS",0,IF(A2003="FWD",0,P2003/Q2003))</x:f>
      </x:c>
    </x:row>
    <x:row r="2004" spans="1:19" x14ac:dyDescent="0.3">
      <x:c r="A2004" s="0">
        <x:f>'Historical Trades'!A2004</x:f>
      </x:c>
      <x:c r="B2004" s="0">
        <x:f>'Historical Trades'!B2004</x:f>
      </x:c>
      <x:c r="C2004" s="23">
        <x:f>'Historical Trades'!C2004</x:f>
      </x:c>
      <x:c r="D2004" s="0">
        <x:f>'Historical Trades'!D2004</x:f>
      </x:c>
      <x:c r="E2004" s="23">
        <x:f>'Historical Trades'!E2004</x:f>
      </x:c>
      <x:c r="F2004" s="0">
        <x:f>'Historical Trades'!F2004</x:f>
      </x:c>
      <x:c r="G2004" s="0">
        <x:f>'Historical Trades'!G2004</x:f>
      </x:c>
      <x:c r="H2004" s="0">
        <x:f>'Historical Trades'!H2004</x:f>
      </x:c>
      <x:c r="I2004" s="0">
        <x:f>'Historical Trades'!I2004</x:f>
      </x:c>
      <x:c r="J2004" s="0">
        <x:f>'Historical Trades'!J2004</x:f>
      </x:c>
      <x:c r="K2004" s="0">
        <x:f>'Historical Trades'!K2004</x:f>
      </x:c>
      <x:c r="L2004" s="0">
        <x:f>'Historical Trades'!L2004</x:f>
      </x:c>
      <x:c r="M2004" s="0">
        <x:f>'Historical Trades'!M2004</x:f>
      </x:c>
      <x:c r="N2004" s="0">
        <x:f>CLEAN('Historical Trades'!O2004)</x:f>
      </x:c>
      <x:c r="P2004" s="14">
        <x:f>IF(G2004="sell",M2004,-M2004)</x:f>
      </x:c>
      <x:c r="Q2004" s="14">
        <x:f>VLOOKUP(N2004,'Currency Rates'!$A$3:$C$32,3,0)</x:f>
      </x:c>
      <x:c r="R2004" s="0">
        <x:f>IF(A2004="SPUS",0,IF(A2004="FWD",0,P2004/Q2004))</x:f>
      </x:c>
    </x:row>
    <x:row r="2005" spans="1:19" x14ac:dyDescent="0.3">
      <x:c r="A2005" s="0">
        <x:f>'Historical Trades'!A2005</x:f>
      </x:c>
      <x:c r="B2005" s="0">
        <x:f>'Historical Trades'!B2005</x:f>
      </x:c>
      <x:c r="C2005" s="23">
        <x:f>'Historical Trades'!C2005</x:f>
      </x:c>
      <x:c r="D2005" s="0">
        <x:f>'Historical Trades'!D2005</x:f>
      </x:c>
      <x:c r="E2005" s="23">
        <x:f>'Historical Trades'!E2005</x:f>
      </x:c>
      <x:c r="F2005" s="0">
        <x:f>'Historical Trades'!F2005</x:f>
      </x:c>
      <x:c r="G2005" s="0">
        <x:f>'Historical Trades'!G2005</x:f>
      </x:c>
      <x:c r="H2005" s="0">
        <x:f>'Historical Trades'!H2005</x:f>
      </x:c>
      <x:c r="I2005" s="0">
        <x:f>'Historical Trades'!I2005</x:f>
      </x:c>
      <x:c r="J2005" s="0">
        <x:f>'Historical Trades'!J2005</x:f>
      </x:c>
      <x:c r="K2005" s="0">
        <x:f>'Historical Trades'!K2005</x:f>
      </x:c>
      <x:c r="L2005" s="0">
        <x:f>'Historical Trades'!L2005</x:f>
      </x:c>
      <x:c r="M2005" s="0">
        <x:f>'Historical Trades'!M2005</x:f>
      </x:c>
      <x:c r="N2005" s="0">
        <x:f>CLEAN('Historical Trades'!O2005)</x:f>
      </x:c>
      <x:c r="P2005" s="14">
        <x:f>IF(G2005="sell",M2005,-M2005)</x:f>
      </x:c>
      <x:c r="Q2005" s="14">
        <x:f>VLOOKUP(N2005,'Currency Rates'!$A$3:$C$32,3,0)</x:f>
      </x:c>
      <x:c r="R2005" s="0">
        <x:f>IF(A2005="SPUS",0,IF(A2005="FWD",0,P2005/Q2005))</x:f>
      </x:c>
    </x:row>
    <x:row r="2006" spans="1:19" x14ac:dyDescent="0.3">
      <x:c r="A2006" s="0">
        <x:f>'Historical Trades'!A2006</x:f>
      </x:c>
      <x:c r="B2006" s="0">
        <x:f>'Historical Trades'!B2006</x:f>
      </x:c>
      <x:c r="C2006" s="23">
        <x:f>'Historical Trades'!C2006</x:f>
      </x:c>
      <x:c r="D2006" s="0">
        <x:f>'Historical Trades'!D2006</x:f>
      </x:c>
      <x:c r="E2006" s="23">
        <x:f>'Historical Trades'!E2006</x:f>
      </x:c>
      <x:c r="F2006" s="0">
        <x:f>'Historical Trades'!F2006</x:f>
      </x:c>
      <x:c r="G2006" s="0">
        <x:f>'Historical Trades'!G2006</x:f>
      </x:c>
      <x:c r="H2006" s="0">
        <x:f>'Historical Trades'!H2006</x:f>
      </x:c>
      <x:c r="I2006" s="0">
        <x:f>'Historical Trades'!I2006</x:f>
      </x:c>
      <x:c r="J2006" s="0">
        <x:f>'Historical Trades'!J2006</x:f>
      </x:c>
      <x:c r="K2006" s="0">
        <x:f>'Historical Trades'!K2006</x:f>
      </x:c>
      <x:c r="L2006" s="0">
        <x:f>'Historical Trades'!L2006</x:f>
      </x:c>
      <x:c r="M2006" s="0">
        <x:f>'Historical Trades'!M2006</x:f>
      </x:c>
      <x:c r="N2006" s="0">
        <x:f>CLEAN('Historical Trades'!O2006)</x:f>
      </x:c>
      <x:c r="P2006" s="14">
        <x:f>IF(G2006="sell",M2006,-M2006)</x:f>
      </x:c>
      <x:c r="Q2006" s="14">
        <x:f>VLOOKUP(N2006,'Currency Rates'!$A$3:$C$32,3,0)</x:f>
      </x:c>
      <x:c r="R2006" s="0">
        <x:f>IF(A2006="SPUS",0,IF(A2006="FWD",0,P2006/Q2006))</x:f>
      </x:c>
    </x:row>
    <x:row r="2007" spans="1:19" x14ac:dyDescent="0.3">
      <x:c r="A2007" s="0">
        <x:f>'Historical Trades'!A2007</x:f>
      </x:c>
      <x:c r="B2007" s="0">
        <x:f>'Historical Trades'!B2007</x:f>
      </x:c>
      <x:c r="C2007" s="23">
        <x:f>'Historical Trades'!C2007</x:f>
      </x:c>
      <x:c r="D2007" s="0">
        <x:f>'Historical Trades'!D2007</x:f>
      </x:c>
      <x:c r="E2007" s="23">
        <x:f>'Historical Trades'!E2007</x:f>
      </x:c>
      <x:c r="F2007" s="0">
        <x:f>'Historical Trades'!F2007</x:f>
      </x:c>
      <x:c r="G2007" s="0">
        <x:f>'Historical Trades'!G2007</x:f>
      </x:c>
      <x:c r="H2007" s="0">
        <x:f>'Historical Trades'!H2007</x:f>
      </x:c>
      <x:c r="I2007" s="0">
        <x:f>'Historical Trades'!I2007</x:f>
      </x:c>
      <x:c r="J2007" s="0">
        <x:f>'Historical Trades'!J2007</x:f>
      </x:c>
      <x:c r="K2007" s="0">
        <x:f>'Historical Trades'!K2007</x:f>
      </x:c>
      <x:c r="L2007" s="0">
        <x:f>'Historical Trades'!L2007</x:f>
      </x:c>
      <x:c r="M2007" s="0">
        <x:f>'Historical Trades'!M2007</x:f>
      </x:c>
      <x:c r="N2007" s="0">
        <x:f>CLEAN('Historical Trades'!O2007)</x:f>
      </x:c>
      <x:c r="P2007" s="14">
        <x:f>IF(G2007="sell",M2007,-M2007)</x:f>
      </x:c>
      <x:c r="Q2007" s="14">
        <x:f>VLOOKUP(N2007,'Currency Rates'!$A$3:$C$32,3,0)</x:f>
      </x:c>
      <x:c r="R2007" s="0">
        <x:f>IF(A2007="SPUS",0,IF(A2007="FWD",0,P2007/Q2007))</x:f>
      </x:c>
    </x:row>
    <x:row r="2008" spans="1:19" x14ac:dyDescent="0.3">
      <x:c r="A2008" s="0">
        <x:f>'Historical Trades'!A2008</x:f>
      </x:c>
      <x:c r="B2008" s="0">
        <x:f>'Historical Trades'!B2008</x:f>
      </x:c>
      <x:c r="C2008" s="23">
        <x:f>'Historical Trades'!C2008</x:f>
      </x:c>
      <x:c r="D2008" s="0">
        <x:f>'Historical Trades'!D2008</x:f>
      </x:c>
      <x:c r="E2008" s="23">
        <x:f>'Historical Trades'!E2008</x:f>
      </x:c>
      <x:c r="F2008" s="0">
        <x:f>'Historical Trades'!F2008</x:f>
      </x:c>
      <x:c r="G2008" s="0">
        <x:f>'Historical Trades'!G2008</x:f>
      </x:c>
      <x:c r="H2008" s="0">
        <x:f>'Historical Trades'!H2008</x:f>
      </x:c>
      <x:c r="I2008" s="0">
        <x:f>'Historical Trades'!I2008</x:f>
      </x:c>
      <x:c r="J2008" s="0">
        <x:f>'Historical Trades'!J2008</x:f>
      </x:c>
      <x:c r="K2008" s="0">
        <x:f>'Historical Trades'!K2008</x:f>
      </x:c>
      <x:c r="L2008" s="0">
        <x:f>'Historical Trades'!L2008</x:f>
      </x:c>
      <x:c r="M2008" s="0">
        <x:f>'Historical Trades'!M2008</x:f>
      </x:c>
      <x:c r="N2008" s="0">
        <x:f>CLEAN('Historical Trades'!O2008)</x:f>
      </x:c>
      <x:c r="P2008" s="14">
        <x:f>IF(G2008="sell",M2008,-M2008)</x:f>
      </x:c>
      <x:c r="Q2008" s="14">
        <x:f>VLOOKUP(N2008,'Currency Rates'!$A$3:$C$32,3,0)</x:f>
      </x:c>
      <x:c r="R2008" s="0">
        <x:f>IF(A2008="SPUS",0,IF(A2008="FWD",0,P2008/Q2008))</x:f>
      </x:c>
    </x:row>
    <x:row r="2009" spans="1:19" x14ac:dyDescent="0.3">
      <x:c r="A2009" s="0">
        <x:f>'Historical Trades'!A2009</x:f>
      </x:c>
      <x:c r="B2009" s="0">
        <x:f>'Historical Trades'!B2009</x:f>
      </x:c>
      <x:c r="C2009" s="23">
        <x:f>'Historical Trades'!C2009</x:f>
      </x:c>
      <x:c r="D2009" s="0">
        <x:f>'Historical Trades'!D2009</x:f>
      </x:c>
      <x:c r="E2009" s="23">
        <x:f>'Historical Trades'!E2009</x:f>
      </x:c>
      <x:c r="F2009" s="0">
        <x:f>'Historical Trades'!F2009</x:f>
      </x:c>
      <x:c r="G2009" s="0">
        <x:f>'Historical Trades'!G2009</x:f>
      </x:c>
      <x:c r="H2009" s="0">
        <x:f>'Historical Trades'!H2009</x:f>
      </x:c>
      <x:c r="I2009" s="0">
        <x:f>'Historical Trades'!I2009</x:f>
      </x:c>
      <x:c r="J2009" s="0">
        <x:f>'Historical Trades'!J2009</x:f>
      </x:c>
      <x:c r="K2009" s="0">
        <x:f>'Historical Trades'!K2009</x:f>
      </x:c>
      <x:c r="L2009" s="0">
        <x:f>'Historical Trades'!L2009</x:f>
      </x:c>
      <x:c r="M2009" s="0">
        <x:f>'Historical Trades'!M2009</x:f>
      </x:c>
      <x:c r="N2009" s="0">
        <x:f>CLEAN('Historical Trades'!O2009)</x:f>
      </x:c>
      <x:c r="P2009" s="14">
        <x:f>IF(G2009="sell",M2009,-M2009)</x:f>
      </x:c>
      <x:c r="Q2009" s="14">
        <x:f>VLOOKUP(N2009,'Currency Rates'!$A$3:$C$32,3,0)</x:f>
      </x:c>
      <x:c r="R2009" s="0">
        <x:f>IF(A2009="SPUS",0,IF(A2009="FWD",0,P2009/Q2009))</x:f>
      </x:c>
    </x:row>
    <x:row r="2010" spans="1:19" x14ac:dyDescent="0.3">
      <x:c r="A2010" s="0">
        <x:f>'Historical Trades'!A2010</x:f>
      </x:c>
      <x:c r="B2010" s="0">
        <x:f>'Historical Trades'!B2010</x:f>
      </x:c>
      <x:c r="C2010" s="23">
        <x:f>'Historical Trades'!C2010</x:f>
      </x:c>
      <x:c r="D2010" s="0">
        <x:f>'Historical Trades'!D2010</x:f>
      </x:c>
      <x:c r="E2010" s="23">
        <x:f>'Historical Trades'!E2010</x:f>
      </x:c>
      <x:c r="F2010" s="0">
        <x:f>'Historical Trades'!F2010</x:f>
      </x:c>
      <x:c r="G2010" s="0">
        <x:f>'Historical Trades'!G2010</x:f>
      </x:c>
      <x:c r="H2010" s="0">
        <x:f>'Historical Trades'!H2010</x:f>
      </x:c>
      <x:c r="I2010" s="0">
        <x:f>'Historical Trades'!I2010</x:f>
      </x:c>
      <x:c r="J2010" s="0">
        <x:f>'Historical Trades'!J2010</x:f>
      </x:c>
      <x:c r="K2010" s="0">
        <x:f>'Historical Trades'!K2010</x:f>
      </x:c>
      <x:c r="L2010" s="0">
        <x:f>'Historical Trades'!L2010</x:f>
      </x:c>
      <x:c r="M2010" s="0">
        <x:f>'Historical Trades'!M2010</x:f>
      </x:c>
      <x:c r="N2010" s="0">
        <x:f>CLEAN('Historical Trades'!O2010)</x:f>
      </x:c>
      <x:c r="P2010" s="14">
        <x:f>IF(G2010="sell",M2010,-M2010)</x:f>
      </x:c>
      <x:c r="Q2010" s="14">
        <x:f>VLOOKUP(N2010,'Currency Rates'!$A$3:$C$32,3,0)</x:f>
      </x:c>
      <x:c r="R2010" s="0">
        <x:f>IF(A2010="SPUS",0,IF(A2010="FWD",0,P2010/Q2010))</x:f>
      </x:c>
    </x:row>
    <x:row r="2011" spans="1:19" x14ac:dyDescent="0.3">
      <x:c r="A2011" s="0">
        <x:f>'Historical Trades'!A2011</x:f>
      </x:c>
      <x:c r="B2011" s="0">
        <x:f>'Historical Trades'!B2011</x:f>
      </x:c>
      <x:c r="C2011" s="23">
        <x:f>'Historical Trades'!C2011</x:f>
      </x:c>
      <x:c r="D2011" s="0">
        <x:f>'Historical Trades'!D2011</x:f>
      </x:c>
      <x:c r="E2011" s="23">
        <x:f>'Historical Trades'!E2011</x:f>
      </x:c>
      <x:c r="F2011" s="0">
        <x:f>'Historical Trades'!F2011</x:f>
      </x:c>
      <x:c r="G2011" s="0">
        <x:f>'Historical Trades'!G2011</x:f>
      </x:c>
      <x:c r="H2011" s="0">
        <x:f>'Historical Trades'!H2011</x:f>
      </x:c>
      <x:c r="I2011" s="0">
        <x:f>'Historical Trades'!I2011</x:f>
      </x:c>
      <x:c r="J2011" s="0">
        <x:f>'Historical Trades'!J2011</x:f>
      </x:c>
      <x:c r="K2011" s="0">
        <x:f>'Historical Trades'!K2011</x:f>
      </x:c>
      <x:c r="L2011" s="0">
        <x:f>'Historical Trades'!L2011</x:f>
      </x:c>
      <x:c r="M2011" s="0">
        <x:f>'Historical Trades'!M2011</x:f>
      </x:c>
      <x:c r="N2011" s="0">
        <x:f>CLEAN('Historical Trades'!O2011)</x:f>
      </x:c>
      <x:c r="P2011" s="14">
        <x:f>IF(G2011="sell",M2011,-M2011)</x:f>
      </x:c>
      <x:c r="Q2011" s="14">
        <x:f>VLOOKUP(N2011,'Currency Rates'!$A$3:$C$32,3,0)</x:f>
      </x:c>
      <x:c r="R2011" s="0">
        <x:f>IF(A2011="SPUS",0,IF(A2011="FWD",0,P2011/Q2011))</x:f>
      </x:c>
    </x:row>
    <x:row r="2012" spans="1:19" x14ac:dyDescent="0.3">
      <x:c r="A2012" s="0">
        <x:f>'Historical Trades'!A2012</x:f>
      </x:c>
      <x:c r="B2012" s="0">
        <x:f>'Historical Trades'!B2012</x:f>
      </x:c>
      <x:c r="C2012" s="23">
        <x:f>'Historical Trades'!C2012</x:f>
      </x:c>
      <x:c r="D2012" s="0">
        <x:f>'Historical Trades'!D2012</x:f>
      </x:c>
      <x:c r="E2012" s="23">
        <x:f>'Historical Trades'!E2012</x:f>
      </x:c>
      <x:c r="F2012" s="0">
        <x:f>'Historical Trades'!F2012</x:f>
      </x:c>
      <x:c r="G2012" s="0">
        <x:f>'Historical Trades'!G2012</x:f>
      </x:c>
      <x:c r="H2012" s="0">
        <x:f>'Historical Trades'!H2012</x:f>
      </x:c>
      <x:c r="I2012" s="0">
        <x:f>'Historical Trades'!I2012</x:f>
      </x:c>
      <x:c r="J2012" s="0">
        <x:f>'Historical Trades'!J2012</x:f>
      </x:c>
      <x:c r="K2012" s="0">
        <x:f>'Historical Trades'!K2012</x:f>
      </x:c>
      <x:c r="L2012" s="0">
        <x:f>'Historical Trades'!L2012</x:f>
      </x:c>
      <x:c r="M2012" s="0">
        <x:f>'Historical Trades'!M2012</x:f>
      </x:c>
      <x:c r="N2012" s="0">
        <x:f>CLEAN('Historical Trades'!O2012)</x:f>
      </x:c>
      <x:c r="P2012" s="14">
        <x:f>IF(G2012="sell",M2012,-M2012)</x:f>
      </x:c>
      <x:c r="Q2012" s="14">
        <x:f>VLOOKUP(N2012,'Currency Rates'!$A$3:$C$32,3,0)</x:f>
      </x:c>
      <x:c r="R2012" s="0">
        <x:f>IF(A2012="SPUS",0,IF(A2012="FWD",0,P2012/Q2012))</x:f>
      </x:c>
    </x:row>
    <x:row r="2013" spans="1:19" x14ac:dyDescent="0.3">
      <x:c r="A2013" s="0">
        <x:f>'Historical Trades'!A2013</x:f>
      </x:c>
      <x:c r="B2013" s="0">
        <x:f>'Historical Trades'!B2013</x:f>
      </x:c>
      <x:c r="C2013" s="23">
        <x:f>'Historical Trades'!C2013</x:f>
      </x:c>
      <x:c r="D2013" s="0">
        <x:f>'Historical Trades'!D2013</x:f>
      </x:c>
      <x:c r="E2013" s="23">
        <x:f>'Historical Trades'!E2013</x:f>
      </x:c>
      <x:c r="F2013" s="0">
        <x:f>'Historical Trades'!F2013</x:f>
      </x:c>
      <x:c r="G2013" s="0">
        <x:f>'Historical Trades'!G2013</x:f>
      </x:c>
      <x:c r="H2013" s="0">
        <x:f>'Historical Trades'!H2013</x:f>
      </x:c>
      <x:c r="I2013" s="0">
        <x:f>'Historical Trades'!I2013</x:f>
      </x:c>
      <x:c r="J2013" s="0">
        <x:f>'Historical Trades'!J2013</x:f>
      </x:c>
      <x:c r="K2013" s="0">
        <x:f>'Historical Trades'!K2013</x:f>
      </x:c>
      <x:c r="L2013" s="0">
        <x:f>'Historical Trades'!L2013</x:f>
      </x:c>
      <x:c r="M2013" s="0">
        <x:f>'Historical Trades'!M2013</x:f>
      </x:c>
      <x:c r="N2013" s="0">
        <x:f>CLEAN('Historical Trades'!O2013)</x:f>
      </x:c>
      <x:c r="P2013" s="14">
        <x:f>IF(G2013="sell",M2013,-M2013)</x:f>
      </x:c>
      <x:c r="Q2013" s="14">
        <x:f>VLOOKUP(N2013,'Currency Rates'!$A$3:$C$32,3,0)</x:f>
      </x:c>
      <x:c r="R2013" s="0">
        <x:f>IF(A2013="SPUS",0,IF(A2013="FWD",0,P2013/Q2013))</x:f>
      </x:c>
    </x:row>
    <x:row r="2014" spans="1:19" x14ac:dyDescent="0.3">
      <x:c r="A2014" s="0">
        <x:f>'Historical Trades'!A2014</x:f>
      </x:c>
      <x:c r="B2014" s="0">
        <x:f>'Historical Trades'!B2014</x:f>
      </x:c>
      <x:c r="C2014" s="23">
        <x:f>'Historical Trades'!C2014</x:f>
      </x:c>
      <x:c r="D2014" s="0">
        <x:f>'Historical Trades'!D2014</x:f>
      </x:c>
      <x:c r="E2014" s="23">
        <x:f>'Historical Trades'!E2014</x:f>
      </x:c>
      <x:c r="F2014" s="0">
        <x:f>'Historical Trades'!F2014</x:f>
      </x:c>
      <x:c r="G2014" s="0">
        <x:f>'Historical Trades'!G2014</x:f>
      </x:c>
      <x:c r="H2014" s="0">
        <x:f>'Historical Trades'!H2014</x:f>
      </x:c>
      <x:c r="I2014" s="0">
        <x:f>'Historical Trades'!I2014</x:f>
      </x:c>
      <x:c r="J2014" s="0">
        <x:f>'Historical Trades'!J2014</x:f>
      </x:c>
      <x:c r="K2014" s="0">
        <x:f>'Historical Trades'!K2014</x:f>
      </x:c>
      <x:c r="L2014" s="0">
        <x:f>'Historical Trades'!L2014</x:f>
      </x:c>
      <x:c r="M2014" s="0">
        <x:f>'Historical Trades'!M2014</x:f>
      </x:c>
      <x:c r="N2014" s="0">
        <x:f>CLEAN('Historical Trades'!O2014)</x:f>
      </x:c>
      <x:c r="P2014" s="14">
        <x:f>IF(G2014="sell",M2014,-M2014)</x:f>
      </x:c>
      <x:c r="Q2014" s="14">
        <x:f>VLOOKUP(N2014,'Currency Rates'!$A$3:$C$32,3,0)</x:f>
      </x:c>
      <x:c r="R2014" s="0">
        <x:f>IF(A2014="SPUS",0,IF(A2014="FWD",0,P2014/Q2014))</x:f>
      </x:c>
    </x:row>
    <x:row r="2015" spans="1:19" x14ac:dyDescent="0.3">
      <x:c r="A2015" s="0">
        <x:f>'Historical Trades'!A2015</x:f>
      </x:c>
      <x:c r="B2015" s="0">
        <x:f>'Historical Trades'!B2015</x:f>
      </x:c>
      <x:c r="C2015" s="23">
        <x:f>'Historical Trades'!C2015</x:f>
      </x:c>
      <x:c r="D2015" s="0">
        <x:f>'Historical Trades'!D2015</x:f>
      </x:c>
      <x:c r="E2015" s="23">
        <x:f>'Historical Trades'!E2015</x:f>
      </x:c>
      <x:c r="F2015" s="0">
        <x:f>'Historical Trades'!F2015</x:f>
      </x:c>
      <x:c r="G2015" s="0">
        <x:f>'Historical Trades'!G2015</x:f>
      </x:c>
      <x:c r="H2015" s="0">
        <x:f>'Historical Trades'!H2015</x:f>
      </x:c>
      <x:c r="I2015" s="0">
        <x:f>'Historical Trades'!I2015</x:f>
      </x:c>
      <x:c r="J2015" s="0">
        <x:f>'Historical Trades'!J2015</x:f>
      </x:c>
      <x:c r="K2015" s="0">
        <x:f>'Historical Trades'!K2015</x:f>
      </x:c>
      <x:c r="L2015" s="0">
        <x:f>'Historical Trades'!L2015</x:f>
      </x:c>
      <x:c r="M2015" s="0">
        <x:f>'Historical Trades'!M2015</x:f>
      </x:c>
      <x:c r="N2015" s="0">
        <x:f>CLEAN('Historical Trades'!O2015)</x:f>
      </x:c>
      <x:c r="P2015" s="14">
        <x:f>IF(G2015="sell",M2015,-M2015)</x:f>
      </x:c>
      <x:c r="Q2015" s="14">
        <x:f>VLOOKUP(N2015,'Currency Rates'!$A$3:$C$32,3,0)</x:f>
      </x:c>
      <x:c r="R2015" s="0">
        <x:f>IF(A2015="SPUS",0,IF(A2015="FWD",0,P2015/Q2015))</x:f>
      </x:c>
    </x:row>
    <x:row r="2016" spans="1:19" x14ac:dyDescent="0.3">
      <x:c r="A2016" s="0">
        <x:f>'Historical Trades'!A2016</x:f>
      </x:c>
      <x:c r="B2016" s="0">
        <x:f>'Historical Trades'!B2016</x:f>
      </x:c>
      <x:c r="C2016" s="23">
        <x:f>'Historical Trades'!C2016</x:f>
      </x:c>
      <x:c r="D2016" s="0">
        <x:f>'Historical Trades'!D2016</x:f>
      </x:c>
      <x:c r="E2016" s="23">
        <x:f>'Historical Trades'!E2016</x:f>
      </x:c>
      <x:c r="F2016" s="0">
        <x:f>'Historical Trades'!F2016</x:f>
      </x:c>
      <x:c r="G2016" s="0">
        <x:f>'Historical Trades'!G2016</x:f>
      </x:c>
      <x:c r="H2016" s="0">
        <x:f>'Historical Trades'!H2016</x:f>
      </x:c>
      <x:c r="I2016" s="0">
        <x:f>'Historical Trades'!I2016</x:f>
      </x:c>
      <x:c r="J2016" s="0">
        <x:f>'Historical Trades'!J2016</x:f>
      </x:c>
      <x:c r="K2016" s="0">
        <x:f>'Historical Trades'!K2016</x:f>
      </x:c>
      <x:c r="L2016" s="0">
        <x:f>'Historical Trades'!L2016</x:f>
      </x:c>
      <x:c r="M2016" s="0">
        <x:f>'Historical Trades'!M2016</x:f>
      </x:c>
      <x:c r="N2016" s="0">
        <x:f>CLEAN('Historical Trades'!O2016)</x:f>
      </x:c>
      <x:c r="P2016" s="14">
        <x:f>IF(G2016="sell",M2016,-M2016)</x:f>
      </x:c>
      <x:c r="Q2016" s="14">
        <x:f>VLOOKUP(N2016,'Currency Rates'!$A$3:$C$32,3,0)</x:f>
      </x:c>
      <x:c r="R2016" s="0">
        <x:f>IF(A2016="SPUS",0,IF(A2016="FWD",0,P2016/Q2016))</x:f>
      </x:c>
    </x:row>
    <x:row r="2017" spans="1:19" x14ac:dyDescent="0.3">
      <x:c r="A2017" s="0">
        <x:f>'Historical Trades'!A2017</x:f>
      </x:c>
      <x:c r="B2017" s="0">
        <x:f>'Historical Trades'!B2017</x:f>
      </x:c>
      <x:c r="C2017" s="23">
        <x:f>'Historical Trades'!C2017</x:f>
      </x:c>
      <x:c r="D2017" s="0">
        <x:f>'Historical Trades'!D2017</x:f>
      </x:c>
      <x:c r="E2017" s="23">
        <x:f>'Historical Trades'!E2017</x:f>
      </x:c>
      <x:c r="F2017" s="0">
        <x:f>'Historical Trades'!F2017</x:f>
      </x:c>
      <x:c r="G2017" s="0">
        <x:f>'Historical Trades'!G2017</x:f>
      </x:c>
      <x:c r="H2017" s="0">
        <x:f>'Historical Trades'!H2017</x:f>
      </x:c>
      <x:c r="I2017" s="0">
        <x:f>'Historical Trades'!I2017</x:f>
      </x:c>
      <x:c r="J2017" s="0">
        <x:f>'Historical Trades'!J2017</x:f>
      </x:c>
      <x:c r="K2017" s="0">
        <x:f>'Historical Trades'!K2017</x:f>
      </x:c>
      <x:c r="L2017" s="0">
        <x:f>'Historical Trades'!L2017</x:f>
      </x:c>
      <x:c r="M2017" s="0">
        <x:f>'Historical Trades'!M2017</x:f>
      </x:c>
      <x:c r="N2017" s="0">
        <x:f>CLEAN('Historical Trades'!O2017)</x:f>
      </x:c>
      <x:c r="P2017" s="14">
        <x:f>IF(G2017="sell",M2017,-M2017)</x:f>
      </x:c>
      <x:c r="Q2017" s="14">
        <x:f>VLOOKUP(N2017,'Currency Rates'!$A$3:$C$32,3,0)</x:f>
      </x:c>
      <x:c r="R2017" s="0">
        <x:f>IF(A2017="SPUS",0,IF(A2017="FWD",0,P2017/Q2017))</x:f>
      </x:c>
    </x:row>
    <x:row r="2018" spans="1:19" x14ac:dyDescent="0.3">
      <x:c r="A2018" s="0">
        <x:f>'Historical Trades'!A2018</x:f>
      </x:c>
      <x:c r="B2018" s="0">
        <x:f>'Historical Trades'!B2018</x:f>
      </x:c>
      <x:c r="C2018" s="23">
        <x:f>'Historical Trades'!C2018</x:f>
      </x:c>
      <x:c r="D2018" s="0">
        <x:f>'Historical Trades'!D2018</x:f>
      </x:c>
      <x:c r="E2018" s="23">
        <x:f>'Historical Trades'!E2018</x:f>
      </x:c>
      <x:c r="F2018" s="0">
        <x:f>'Historical Trades'!F2018</x:f>
      </x:c>
      <x:c r="G2018" s="0">
        <x:f>'Historical Trades'!G2018</x:f>
      </x:c>
      <x:c r="H2018" s="0">
        <x:f>'Historical Trades'!H2018</x:f>
      </x:c>
      <x:c r="I2018" s="0">
        <x:f>'Historical Trades'!I2018</x:f>
      </x:c>
      <x:c r="J2018" s="0">
        <x:f>'Historical Trades'!J2018</x:f>
      </x:c>
      <x:c r="K2018" s="0">
        <x:f>'Historical Trades'!K2018</x:f>
      </x:c>
      <x:c r="L2018" s="0">
        <x:f>'Historical Trades'!L2018</x:f>
      </x:c>
      <x:c r="M2018" s="0">
        <x:f>'Historical Trades'!M2018</x:f>
      </x:c>
      <x:c r="N2018" s="0">
        <x:f>CLEAN('Historical Trades'!O2018)</x:f>
      </x:c>
      <x:c r="P2018" s="14">
        <x:f>IF(G2018="sell",M2018,-M2018)</x:f>
      </x:c>
      <x:c r="Q2018" s="14">
        <x:f>VLOOKUP(N2018,'Currency Rates'!$A$3:$C$32,3,0)</x:f>
      </x:c>
      <x:c r="R2018" s="0">
        <x:f>IF(A2018="SPUS",0,IF(A2018="FWD",0,P2018/Q2018))</x:f>
      </x:c>
    </x:row>
    <x:row r="2019" spans="1:19" x14ac:dyDescent="0.3">
      <x:c r="A2019" s="0">
        <x:f>'Historical Trades'!A2019</x:f>
      </x:c>
      <x:c r="B2019" s="0">
        <x:f>'Historical Trades'!B2019</x:f>
      </x:c>
      <x:c r="C2019" s="23">
        <x:f>'Historical Trades'!C2019</x:f>
      </x:c>
      <x:c r="D2019" s="0">
        <x:f>'Historical Trades'!D2019</x:f>
      </x:c>
      <x:c r="E2019" s="23">
        <x:f>'Historical Trades'!E2019</x:f>
      </x:c>
      <x:c r="F2019" s="0">
        <x:f>'Historical Trades'!F2019</x:f>
      </x:c>
      <x:c r="G2019" s="0">
        <x:f>'Historical Trades'!G2019</x:f>
      </x:c>
      <x:c r="H2019" s="0">
        <x:f>'Historical Trades'!H2019</x:f>
      </x:c>
      <x:c r="I2019" s="0">
        <x:f>'Historical Trades'!I2019</x:f>
      </x:c>
      <x:c r="J2019" s="0">
        <x:f>'Historical Trades'!J2019</x:f>
      </x:c>
      <x:c r="K2019" s="0">
        <x:f>'Historical Trades'!K2019</x:f>
      </x:c>
      <x:c r="L2019" s="0">
        <x:f>'Historical Trades'!L2019</x:f>
      </x:c>
      <x:c r="M2019" s="0">
        <x:f>'Historical Trades'!M2019</x:f>
      </x:c>
      <x:c r="N2019" s="0">
        <x:f>CLEAN('Historical Trades'!O2019)</x:f>
      </x:c>
      <x:c r="P2019" s="14">
        <x:f>IF(G2019="sell",M2019,-M2019)</x:f>
      </x:c>
      <x:c r="Q2019" s="14">
        <x:f>VLOOKUP(N2019,'Currency Rates'!$A$3:$C$32,3,0)</x:f>
      </x:c>
      <x:c r="R2019" s="0">
        <x:f>IF(A2019="SPUS",0,IF(A2019="FWD",0,P2019/Q2019))</x:f>
      </x:c>
    </x:row>
    <x:row r="2020" spans="1:19" x14ac:dyDescent="0.3">
      <x:c r="A2020" s="0">
        <x:f>'Historical Trades'!A2020</x:f>
      </x:c>
      <x:c r="B2020" s="0">
        <x:f>'Historical Trades'!B2020</x:f>
      </x:c>
      <x:c r="C2020" s="23">
        <x:f>'Historical Trades'!C2020</x:f>
      </x:c>
      <x:c r="D2020" s="0">
        <x:f>'Historical Trades'!D2020</x:f>
      </x:c>
      <x:c r="E2020" s="23">
        <x:f>'Historical Trades'!E2020</x:f>
      </x:c>
      <x:c r="F2020" s="0">
        <x:f>'Historical Trades'!F2020</x:f>
      </x:c>
      <x:c r="G2020" s="0">
        <x:f>'Historical Trades'!G2020</x:f>
      </x:c>
      <x:c r="H2020" s="0">
        <x:f>'Historical Trades'!H2020</x:f>
      </x:c>
      <x:c r="I2020" s="0">
        <x:f>'Historical Trades'!I2020</x:f>
      </x:c>
      <x:c r="J2020" s="0">
        <x:f>'Historical Trades'!J2020</x:f>
      </x:c>
      <x:c r="K2020" s="0">
        <x:f>'Historical Trades'!K2020</x:f>
      </x:c>
      <x:c r="L2020" s="0">
        <x:f>'Historical Trades'!L2020</x:f>
      </x:c>
      <x:c r="M2020" s="0">
        <x:f>'Historical Trades'!M2020</x:f>
      </x:c>
      <x:c r="N2020" s="0">
        <x:f>CLEAN('Historical Trades'!O2020)</x:f>
      </x:c>
      <x:c r="P2020" s="14">
        <x:f>IF(G2020="sell",M2020,-M2020)</x:f>
      </x:c>
      <x:c r="Q2020" s="14">
        <x:f>VLOOKUP(N2020,'Currency Rates'!$A$3:$C$32,3,0)</x:f>
      </x:c>
      <x:c r="R2020" s="0">
        <x:f>IF(A2020="SPUS",0,IF(A2020="FWD",0,P2020/Q2020))</x:f>
      </x:c>
    </x:row>
    <x:row r="2021" spans="1:19" x14ac:dyDescent="0.3">
      <x:c r="A2021" s="0">
        <x:f>'Historical Trades'!A2021</x:f>
      </x:c>
      <x:c r="B2021" s="0">
        <x:f>'Historical Trades'!B2021</x:f>
      </x:c>
      <x:c r="C2021" s="23">
        <x:f>'Historical Trades'!C2021</x:f>
      </x:c>
      <x:c r="D2021" s="0">
        <x:f>'Historical Trades'!D2021</x:f>
      </x:c>
      <x:c r="E2021" s="23">
        <x:f>'Historical Trades'!E2021</x:f>
      </x:c>
      <x:c r="F2021" s="0">
        <x:f>'Historical Trades'!F2021</x:f>
      </x:c>
      <x:c r="G2021" s="0">
        <x:f>'Historical Trades'!G2021</x:f>
      </x:c>
      <x:c r="H2021" s="0">
        <x:f>'Historical Trades'!H2021</x:f>
      </x:c>
      <x:c r="I2021" s="0">
        <x:f>'Historical Trades'!I2021</x:f>
      </x:c>
      <x:c r="J2021" s="0">
        <x:f>'Historical Trades'!J2021</x:f>
      </x:c>
      <x:c r="K2021" s="0">
        <x:f>'Historical Trades'!K2021</x:f>
      </x:c>
      <x:c r="L2021" s="0">
        <x:f>'Historical Trades'!L2021</x:f>
      </x:c>
      <x:c r="M2021" s="0">
        <x:f>'Historical Trades'!M2021</x:f>
      </x:c>
      <x:c r="N2021" s="0">
        <x:f>CLEAN('Historical Trades'!O2021)</x:f>
      </x:c>
      <x:c r="P2021" s="14">
        <x:f>IF(G2021="sell",M2021,-M2021)</x:f>
      </x:c>
      <x:c r="Q2021" s="14">
        <x:f>VLOOKUP(N2021,'Currency Rates'!$A$3:$C$32,3,0)</x:f>
      </x:c>
      <x:c r="R2021" s="0">
        <x:f>IF(A2021="SPUS",0,IF(A2021="FWD",0,P2021/Q2021))</x:f>
      </x:c>
    </x:row>
    <x:row r="2022" spans="1:19" x14ac:dyDescent="0.3">
      <x:c r="A2022" s="0">
        <x:f>'Historical Trades'!A2022</x:f>
      </x:c>
      <x:c r="B2022" s="0">
        <x:f>'Historical Trades'!B2022</x:f>
      </x:c>
      <x:c r="C2022" s="23">
        <x:f>'Historical Trades'!C2022</x:f>
      </x:c>
      <x:c r="D2022" s="0">
        <x:f>'Historical Trades'!D2022</x:f>
      </x:c>
      <x:c r="E2022" s="23">
        <x:f>'Historical Trades'!E2022</x:f>
      </x:c>
      <x:c r="F2022" s="0">
        <x:f>'Historical Trades'!F2022</x:f>
      </x:c>
      <x:c r="G2022" s="0">
        <x:f>'Historical Trades'!G2022</x:f>
      </x:c>
      <x:c r="H2022" s="0">
        <x:f>'Historical Trades'!H2022</x:f>
      </x:c>
      <x:c r="I2022" s="0">
        <x:f>'Historical Trades'!I2022</x:f>
      </x:c>
      <x:c r="J2022" s="0">
        <x:f>'Historical Trades'!J2022</x:f>
      </x:c>
      <x:c r="K2022" s="0">
        <x:f>'Historical Trades'!K2022</x:f>
      </x:c>
      <x:c r="L2022" s="0">
        <x:f>'Historical Trades'!L2022</x:f>
      </x:c>
      <x:c r="M2022" s="0">
        <x:f>'Historical Trades'!M2022</x:f>
      </x:c>
      <x:c r="N2022" s="0">
        <x:f>CLEAN('Historical Trades'!O2022)</x:f>
      </x:c>
      <x:c r="P2022" s="14">
        <x:f>IF(G2022="sell",M2022,-M2022)</x:f>
      </x:c>
      <x:c r="Q2022" s="14">
        <x:f>VLOOKUP(N2022,'Currency Rates'!$A$3:$C$32,3,0)</x:f>
      </x:c>
      <x:c r="R2022" s="0">
        <x:f>IF(A2022="SPUS",0,IF(A2022="FWD",0,P2022/Q2022))</x:f>
      </x:c>
    </x:row>
    <x:row r="2023" spans="1:19" x14ac:dyDescent="0.3">
      <x:c r="A2023" s="0">
        <x:f>'Historical Trades'!A2023</x:f>
      </x:c>
      <x:c r="B2023" s="0">
        <x:f>'Historical Trades'!B2023</x:f>
      </x:c>
      <x:c r="C2023" s="23">
        <x:f>'Historical Trades'!C2023</x:f>
      </x:c>
      <x:c r="D2023" s="0">
        <x:f>'Historical Trades'!D2023</x:f>
      </x:c>
      <x:c r="E2023" s="23">
        <x:f>'Historical Trades'!E2023</x:f>
      </x:c>
      <x:c r="F2023" s="0">
        <x:f>'Historical Trades'!F2023</x:f>
      </x:c>
      <x:c r="G2023" s="0">
        <x:f>'Historical Trades'!G2023</x:f>
      </x:c>
      <x:c r="H2023" s="0">
        <x:f>'Historical Trades'!H2023</x:f>
      </x:c>
      <x:c r="I2023" s="0">
        <x:f>'Historical Trades'!I2023</x:f>
      </x:c>
      <x:c r="J2023" s="0">
        <x:f>'Historical Trades'!J2023</x:f>
      </x:c>
      <x:c r="K2023" s="0">
        <x:f>'Historical Trades'!K2023</x:f>
      </x:c>
      <x:c r="L2023" s="0">
        <x:f>'Historical Trades'!L2023</x:f>
      </x:c>
      <x:c r="M2023" s="0">
        <x:f>'Historical Trades'!M2023</x:f>
      </x:c>
      <x:c r="N2023" s="0">
        <x:f>CLEAN('Historical Trades'!O2023)</x:f>
      </x:c>
      <x:c r="P2023" s="14">
        <x:f>IF(G2023="sell",M2023,-M2023)</x:f>
      </x:c>
      <x:c r="Q2023" s="14">
        <x:f>VLOOKUP(N2023,'Currency Rates'!$A$3:$C$32,3,0)</x:f>
      </x:c>
      <x:c r="R2023" s="0">
        <x:f>IF(A2023="SPUS",0,IF(A2023="FWD",0,P2023/Q2023))</x:f>
      </x:c>
    </x:row>
    <x:row r="2024" spans="1:19" x14ac:dyDescent="0.3">
      <x:c r="A2024" s="0">
        <x:f>'Historical Trades'!A2024</x:f>
      </x:c>
      <x:c r="B2024" s="0">
        <x:f>'Historical Trades'!B2024</x:f>
      </x:c>
      <x:c r="C2024" s="23">
        <x:f>'Historical Trades'!C2024</x:f>
      </x:c>
      <x:c r="D2024" s="0">
        <x:f>'Historical Trades'!D2024</x:f>
      </x:c>
      <x:c r="E2024" s="23">
        <x:f>'Historical Trades'!E2024</x:f>
      </x:c>
      <x:c r="F2024" s="0">
        <x:f>'Historical Trades'!F2024</x:f>
      </x:c>
      <x:c r="G2024" s="0">
        <x:f>'Historical Trades'!G2024</x:f>
      </x:c>
      <x:c r="H2024" s="0">
        <x:f>'Historical Trades'!H2024</x:f>
      </x:c>
      <x:c r="I2024" s="0">
        <x:f>'Historical Trades'!I2024</x:f>
      </x:c>
      <x:c r="J2024" s="0">
        <x:f>'Historical Trades'!J2024</x:f>
      </x:c>
      <x:c r="K2024" s="0">
        <x:f>'Historical Trades'!K2024</x:f>
      </x:c>
      <x:c r="L2024" s="0">
        <x:f>'Historical Trades'!L2024</x:f>
      </x:c>
      <x:c r="M2024" s="0">
        <x:f>'Historical Trades'!M2024</x:f>
      </x:c>
      <x:c r="N2024" s="0">
        <x:f>CLEAN('Historical Trades'!O2024)</x:f>
      </x:c>
      <x:c r="P2024" s="14">
        <x:f>IF(G2024="sell",M2024,-M2024)</x:f>
      </x:c>
      <x:c r="Q2024" s="14">
        <x:f>VLOOKUP(N2024,'Currency Rates'!$A$3:$C$32,3,0)</x:f>
      </x:c>
      <x:c r="R2024" s="0">
        <x:f>IF(A2024="SPUS",0,IF(A2024="FWD",0,P2024/Q2024))</x:f>
      </x:c>
    </x:row>
    <x:row r="2025" spans="1:19" x14ac:dyDescent="0.3">
      <x:c r="A2025" s="0">
        <x:f>'Historical Trades'!A2025</x:f>
      </x:c>
      <x:c r="B2025" s="0">
        <x:f>'Historical Trades'!B2025</x:f>
      </x:c>
      <x:c r="C2025" s="23">
        <x:f>'Historical Trades'!C2025</x:f>
      </x:c>
      <x:c r="D2025" s="0">
        <x:f>'Historical Trades'!D2025</x:f>
      </x:c>
      <x:c r="E2025" s="23">
        <x:f>'Historical Trades'!E2025</x:f>
      </x:c>
      <x:c r="F2025" s="0">
        <x:f>'Historical Trades'!F2025</x:f>
      </x:c>
      <x:c r="G2025" s="0">
        <x:f>'Historical Trades'!G2025</x:f>
      </x:c>
      <x:c r="H2025" s="0">
        <x:f>'Historical Trades'!H2025</x:f>
      </x:c>
      <x:c r="I2025" s="0">
        <x:f>'Historical Trades'!I2025</x:f>
      </x:c>
      <x:c r="J2025" s="0">
        <x:f>'Historical Trades'!J2025</x:f>
      </x:c>
      <x:c r="K2025" s="0">
        <x:f>'Historical Trades'!K2025</x:f>
      </x:c>
      <x:c r="L2025" s="0">
        <x:f>'Historical Trades'!L2025</x:f>
      </x:c>
      <x:c r="M2025" s="0">
        <x:f>'Historical Trades'!M2025</x:f>
      </x:c>
      <x:c r="N2025" s="0">
        <x:f>CLEAN('Historical Trades'!O2025)</x:f>
      </x:c>
      <x:c r="P2025" s="14">
        <x:f>IF(G2025="sell",M2025,-M2025)</x:f>
      </x:c>
      <x:c r="Q2025" s="14">
        <x:f>VLOOKUP(N2025,'Currency Rates'!$A$3:$C$32,3,0)</x:f>
      </x:c>
      <x:c r="R2025" s="0">
        <x:f>IF(A2025="SPUS",0,IF(A2025="FWD",0,P2025/Q2025))</x:f>
      </x:c>
    </x:row>
    <x:row r="2026" spans="1:19" x14ac:dyDescent="0.3">
      <x:c r="A2026" s="0">
        <x:f>'Historical Trades'!A2026</x:f>
      </x:c>
      <x:c r="B2026" s="0">
        <x:f>'Historical Trades'!B2026</x:f>
      </x:c>
      <x:c r="C2026" s="23">
        <x:f>'Historical Trades'!C2026</x:f>
      </x:c>
      <x:c r="D2026" s="0">
        <x:f>'Historical Trades'!D2026</x:f>
      </x:c>
      <x:c r="E2026" s="23">
        <x:f>'Historical Trades'!E2026</x:f>
      </x:c>
      <x:c r="F2026" s="0">
        <x:f>'Historical Trades'!F2026</x:f>
      </x:c>
      <x:c r="G2026" s="0">
        <x:f>'Historical Trades'!G2026</x:f>
      </x:c>
      <x:c r="H2026" s="0">
        <x:f>'Historical Trades'!H2026</x:f>
      </x:c>
      <x:c r="I2026" s="0">
        <x:f>'Historical Trades'!I2026</x:f>
      </x:c>
      <x:c r="J2026" s="0">
        <x:f>'Historical Trades'!J2026</x:f>
      </x:c>
      <x:c r="K2026" s="0">
        <x:f>'Historical Trades'!K2026</x:f>
      </x:c>
      <x:c r="L2026" s="0">
        <x:f>'Historical Trades'!L2026</x:f>
      </x:c>
      <x:c r="M2026" s="0">
        <x:f>'Historical Trades'!M2026</x:f>
      </x:c>
      <x:c r="N2026" s="0">
        <x:f>CLEAN('Historical Trades'!O2026)</x:f>
      </x:c>
      <x:c r="P2026" s="14">
        <x:f>IF(G2026="sell",M2026,-M2026)</x:f>
      </x:c>
      <x:c r="Q2026" s="14">
        <x:f>VLOOKUP(N2026,'Currency Rates'!$A$3:$C$32,3,0)</x:f>
      </x:c>
      <x:c r="R2026" s="0">
        <x:f>IF(A2026="SPUS",0,IF(A2026="FWD",0,P2026/Q2026))</x:f>
      </x:c>
    </x:row>
    <x:row r="2027" spans="1:19" x14ac:dyDescent="0.3">
      <x:c r="A2027" s="0">
        <x:f>'Historical Trades'!A2027</x:f>
      </x:c>
      <x:c r="B2027" s="0">
        <x:f>'Historical Trades'!B2027</x:f>
      </x:c>
      <x:c r="C2027" s="23">
        <x:f>'Historical Trades'!C2027</x:f>
      </x:c>
      <x:c r="D2027" s="0">
        <x:f>'Historical Trades'!D2027</x:f>
      </x:c>
      <x:c r="E2027" s="23">
        <x:f>'Historical Trades'!E2027</x:f>
      </x:c>
      <x:c r="F2027" s="0">
        <x:f>'Historical Trades'!F2027</x:f>
      </x:c>
      <x:c r="G2027" s="0">
        <x:f>'Historical Trades'!G2027</x:f>
      </x:c>
      <x:c r="H2027" s="0">
        <x:f>'Historical Trades'!H2027</x:f>
      </x:c>
      <x:c r="I2027" s="0">
        <x:f>'Historical Trades'!I2027</x:f>
      </x:c>
      <x:c r="J2027" s="0">
        <x:f>'Historical Trades'!J2027</x:f>
      </x:c>
      <x:c r="K2027" s="0">
        <x:f>'Historical Trades'!K2027</x:f>
      </x:c>
      <x:c r="L2027" s="0">
        <x:f>'Historical Trades'!L2027</x:f>
      </x:c>
      <x:c r="M2027" s="0">
        <x:f>'Historical Trades'!M2027</x:f>
      </x:c>
      <x:c r="N2027" s="0">
        <x:f>CLEAN('Historical Trades'!O2027)</x:f>
      </x:c>
      <x:c r="P2027" s="14">
        <x:f>IF(G2027="sell",M2027,-M2027)</x:f>
      </x:c>
      <x:c r="Q2027" s="14">
        <x:f>VLOOKUP(N2027,'Currency Rates'!$A$3:$C$32,3,0)</x:f>
      </x:c>
      <x:c r="R2027" s="0">
        <x:f>IF(A2027="SPUS",0,IF(A2027="FWD",0,P2027/Q2027))</x:f>
      </x:c>
    </x:row>
    <x:row r="2028" spans="1:19" x14ac:dyDescent="0.3">
      <x:c r="A2028" s="0">
        <x:f>'Historical Trades'!A2028</x:f>
      </x:c>
      <x:c r="B2028" s="0">
        <x:f>'Historical Trades'!B2028</x:f>
      </x:c>
      <x:c r="C2028" s="23">
        <x:f>'Historical Trades'!C2028</x:f>
      </x:c>
      <x:c r="D2028" s="0">
        <x:f>'Historical Trades'!D2028</x:f>
      </x:c>
      <x:c r="E2028" s="23">
        <x:f>'Historical Trades'!E2028</x:f>
      </x:c>
      <x:c r="F2028" s="0">
        <x:f>'Historical Trades'!F2028</x:f>
      </x:c>
      <x:c r="G2028" s="0">
        <x:f>'Historical Trades'!G2028</x:f>
      </x:c>
      <x:c r="H2028" s="0">
        <x:f>'Historical Trades'!H2028</x:f>
      </x:c>
      <x:c r="I2028" s="0">
        <x:f>'Historical Trades'!I2028</x:f>
      </x:c>
      <x:c r="J2028" s="0">
        <x:f>'Historical Trades'!J2028</x:f>
      </x:c>
      <x:c r="K2028" s="0">
        <x:f>'Historical Trades'!K2028</x:f>
      </x:c>
      <x:c r="L2028" s="0">
        <x:f>'Historical Trades'!L2028</x:f>
      </x:c>
      <x:c r="M2028" s="0">
        <x:f>'Historical Trades'!M2028</x:f>
      </x:c>
      <x:c r="N2028" s="0">
        <x:f>CLEAN('Historical Trades'!O2028)</x:f>
      </x:c>
      <x:c r="P2028" s="14">
        <x:f>IF(G2028="sell",M2028,-M2028)</x:f>
      </x:c>
      <x:c r="Q2028" s="14">
        <x:f>VLOOKUP(N2028,'Currency Rates'!$A$3:$C$32,3,0)</x:f>
      </x:c>
      <x:c r="R2028" s="0">
        <x:f>IF(A2028="SPUS",0,IF(A2028="FWD",0,P2028/Q2028))</x:f>
      </x:c>
    </x:row>
    <x:row r="2029" spans="1:19" x14ac:dyDescent="0.3">
      <x:c r="A2029" s="0">
        <x:f>'Historical Trades'!A2029</x:f>
      </x:c>
      <x:c r="B2029" s="0">
        <x:f>'Historical Trades'!B2029</x:f>
      </x:c>
      <x:c r="C2029" s="23">
        <x:f>'Historical Trades'!C2029</x:f>
      </x:c>
      <x:c r="D2029" s="0">
        <x:f>'Historical Trades'!D2029</x:f>
      </x:c>
      <x:c r="E2029" s="23">
        <x:f>'Historical Trades'!E2029</x:f>
      </x:c>
      <x:c r="F2029" s="0">
        <x:f>'Historical Trades'!F2029</x:f>
      </x:c>
      <x:c r="G2029" s="0">
        <x:f>'Historical Trades'!G2029</x:f>
      </x:c>
      <x:c r="H2029" s="0">
        <x:f>'Historical Trades'!H2029</x:f>
      </x:c>
      <x:c r="I2029" s="0">
        <x:f>'Historical Trades'!I2029</x:f>
      </x:c>
      <x:c r="J2029" s="0">
        <x:f>'Historical Trades'!J2029</x:f>
      </x:c>
      <x:c r="K2029" s="0">
        <x:f>'Historical Trades'!K2029</x:f>
      </x:c>
      <x:c r="L2029" s="0">
        <x:f>'Historical Trades'!L2029</x:f>
      </x:c>
      <x:c r="M2029" s="0">
        <x:f>'Historical Trades'!M2029</x:f>
      </x:c>
      <x:c r="N2029" s="0">
        <x:f>CLEAN('Historical Trades'!O2029)</x:f>
      </x:c>
      <x:c r="P2029" s="14">
        <x:f>IF(G2029="sell",M2029,-M2029)</x:f>
      </x:c>
      <x:c r="Q2029" s="14">
        <x:f>VLOOKUP(N2029,'Currency Rates'!$A$3:$C$32,3,0)</x:f>
      </x:c>
      <x:c r="R2029" s="0">
        <x:f>IF(A2029="SPUS",0,IF(A2029="FWD",0,P2029/Q2029))</x:f>
      </x:c>
    </x:row>
    <x:row r="2030" spans="1:19" x14ac:dyDescent="0.3">
      <x:c r="A2030" s="0">
        <x:f>'Historical Trades'!A2030</x:f>
      </x:c>
      <x:c r="B2030" s="0">
        <x:f>'Historical Trades'!B2030</x:f>
      </x:c>
      <x:c r="C2030" s="23">
        <x:f>'Historical Trades'!C2030</x:f>
      </x:c>
      <x:c r="D2030" s="0">
        <x:f>'Historical Trades'!D2030</x:f>
      </x:c>
      <x:c r="E2030" s="23">
        <x:f>'Historical Trades'!E2030</x:f>
      </x:c>
      <x:c r="F2030" s="0">
        <x:f>'Historical Trades'!F2030</x:f>
      </x:c>
      <x:c r="G2030" s="0">
        <x:f>'Historical Trades'!G2030</x:f>
      </x:c>
      <x:c r="H2030" s="0">
        <x:f>'Historical Trades'!H2030</x:f>
      </x:c>
      <x:c r="I2030" s="0">
        <x:f>'Historical Trades'!I2030</x:f>
      </x:c>
      <x:c r="J2030" s="0">
        <x:f>'Historical Trades'!J2030</x:f>
      </x:c>
      <x:c r="K2030" s="0">
        <x:f>'Historical Trades'!K2030</x:f>
      </x:c>
      <x:c r="L2030" s="0">
        <x:f>'Historical Trades'!L2030</x:f>
      </x:c>
      <x:c r="M2030" s="0">
        <x:f>'Historical Trades'!M2030</x:f>
      </x:c>
      <x:c r="N2030" s="0">
        <x:f>CLEAN('Historical Trades'!O2030)</x:f>
      </x:c>
      <x:c r="P2030" s="14">
        <x:f>IF(G2030="sell",M2030,-M2030)</x:f>
      </x:c>
      <x:c r="Q2030" s="14">
        <x:f>VLOOKUP(N2030,'Currency Rates'!$A$3:$C$32,3,0)</x:f>
      </x:c>
      <x:c r="R2030" s="0">
        <x:f>IF(A2030="SPUS",0,IF(A2030="FWD",0,P2030/Q2030))</x:f>
      </x:c>
    </x:row>
    <x:row r="2031" spans="1:19" x14ac:dyDescent="0.3">
      <x:c r="A2031" s="0">
        <x:f>'Historical Trades'!A2031</x:f>
      </x:c>
      <x:c r="B2031" s="0">
        <x:f>'Historical Trades'!B2031</x:f>
      </x:c>
      <x:c r="C2031" s="23">
        <x:f>'Historical Trades'!C2031</x:f>
      </x:c>
      <x:c r="D2031" s="0">
        <x:f>'Historical Trades'!D2031</x:f>
      </x:c>
      <x:c r="E2031" s="23">
        <x:f>'Historical Trades'!E2031</x:f>
      </x:c>
      <x:c r="F2031" s="0">
        <x:f>'Historical Trades'!F2031</x:f>
      </x:c>
      <x:c r="G2031" s="0">
        <x:f>'Historical Trades'!G2031</x:f>
      </x:c>
      <x:c r="H2031" s="0">
        <x:f>'Historical Trades'!H2031</x:f>
      </x:c>
      <x:c r="I2031" s="0">
        <x:f>'Historical Trades'!I2031</x:f>
      </x:c>
      <x:c r="J2031" s="0">
        <x:f>'Historical Trades'!J2031</x:f>
      </x:c>
      <x:c r="K2031" s="0">
        <x:f>'Historical Trades'!K2031</x:f>
      </x:c>
      <x:c r="L2031" s="0">
        <x:f>'Historical Trades'!L2031</x:f>
      </x:c>
      <x:c r="M2031" s="0">
        <x:f>'Historical Trades'!M2031</x:f>
      </x:c>
      <x:c r="N2031" s="0">
        <x:f>CLEAN('Historical Trades'!O2031)</x:f>
      </x:c>
      <x:c r="P2031" s="14">
        <x:f>IF(G2031="sell",M2031,-M2031)</x:f>
      </x:c>
      <x:c r="Q2031" s="14">
        <x:f>VLOOKUP(N2031,'Currency Rates'!$A$3:$C$32,3,0)</x:f>
      </x:c>
      <x:c r="R2031" s="0">
        <x:f>IF(A2031="SPUS",0,IF(A2031="FWD",0,P2031/Q2031))</x:f>
      </x:c>
    </x:row>
    <x:row r="2032" spans="1:19" x14ac:dyDescent="0.3">
      <x:c r="A2032" s="0">
        <x:f>'Historical Trades'!A2032</x:f>
      </x:c>
      <x:c r="B2032" s="0">
        <x:f>'Historical Trades'!B2032</x:f>
      </x:c>
      <x:c r="C2032" s="23">
        <x:f>'Historical Trades'!C2032</x:f>
      </x:c>
      <x:c r="D2032" s="0">
        <x:f>'Historical Trades'!D2032</x:f>
      </x:c>
      <x:c r="E2032" s="23">
        <x:f>'Historical Trades'!E2032</x:f>
      </x:c>
      <x:c r="F2032" s="0">
        <x:f>'Historical Trades'!F2032</x:f>
      </x:c>
      <x:c r="G2032" s="0">
        <x:f>'Historical Trades'!G2032</x:f>
      </x:c>
      <x:c r="H2032" s="0">
        <x:f>'Historical Trades'!H2032</x:f>
      </x:c>
      <x:c r="I2032" s="0">
        <x:f>'Historical Trades'!I2032</x:f>
      </x:c>
      <x:c r="J2032" s="0">
        <x:f>'Historical Trades'!J2032</x:f>
      </x:c>
      <x:c r="K2032" s="0">
        <x:f>'Historical Trades'!K2032</x:f>
      </x:c>
      <x:c r="L2032" s="0">
        <x:f>'Historical Trades'!L2032</x:f>
      </x:c>
      <x:c r="M2032" s="0">
        <x:f>'Historical Trades'!M2032</x:f>
      </x:c>
      <x:c r="N2032" s="0">
        <x:f>CLEAN('Historical Trades'!O2032)</x:f>
      </x:c>
      <x:c r="P2032" s="14">
        <x:f>IF(G2032="sell",M2032,-M2032)</x:f>
      </x:c>
      <x:c r="Q2032" s="14">
        <x:f>VLOOKUP(N2032,'Currency Rates'!$A$3:$C$32,3,0)</x:f>
      </x:c>
      <x:c r="R2032" s="0">
        <x:f>IF(A2032="SPUS",0,IF(A2032="FWD",0,P2032/Q2032))</x:f>
      </x:c>
    </x:row>
    <x:row r="2033" spans="1:19" x14ac:dyDescent="0.3">
      <x:c r="A2033" s="0">
        <x:f>'Historical Trades'!A2033</x:f>
      </x:c>
      <x:c r="B2033" s="0">
        <x:f>'Historical Trades'!B2033</x:f>
      </x:c>
      <x:c r="C2033" s="23">
        <x:f>'Historical Trades'!C2033</x:f>
      </x:c>
      <x:c r="D2033" s="0">
        <x:f>'Historical Trades'!D2033</x:f>
      </x:c>
      <x:c r="E2033" s="23">
        <x:f>'Historical Trades'!E2033</x:f>
      </x:c>
      <x:c r="F2033" s="0">
        <x:f>'Historical Trades'!F2033</x:f>
      </x:c>
      <x:c r="G2033" s="0">
        <x:f>'Historical Trades'!G2033</x:f>
      </x:c>
      <x:c r="H2033" s="0">
        <x:f>'Historical Trades'!H2033</x:f>
      </x:c>
      <x:c r="I2033" s="0">
        <x:f>'Historical Trades'!I2033</x:f>
      </x:c>
      <x:c r="J2033" s="0">
        <x:f>'Historical Trades'!J2033</x:f>
      </x:c>
      <x:c r="K2033" s="0">
        <x:f>'Historical Trades'!K2033</x:f>
      </x:c>
      <x:c r="L2033" s="0">
        <x:f>'Historical Trades'!L2033</x:f>
      </x:c>
      <x:c r="M2033" s="0">
        <x:f>'Historical Trades'!M2033</x:f>
      </x:c>
      <x:c r="N2033" s="0">
        <x:f>CLEAN('Historical Trades'!O2033)</x:f>
      </x:c>
      <x:c r="P2033" s="14">
        <x:f>IF(G2033="sell",M2033,-M2033)</x:f>
      </x:c>
      <x:c r="Q2033" s="14">
        <x:f>VLOOKUP(N2033,'Currency Rates'!$A$3:$C$32,3,0)</x:f>
      </x:c>
      <x:c r="R2033" s="0">
        <x:f>IF(A2033="SPUS",0,IF(A2033="FWD",0,P2033/Q2033))</x:f>
      </x:c>
    </x:row>
    <x:row r="2034" spans="1:19" x14ac:dyDescent="0.3">
      <x:c r="A2034" s="0">
        <x:f>'Historical Trades'!A2034</x:f>
      </x:c>
      <x:c r="B2034" s="0">
        <x:f>'Historical Trades'!B2034</x:f>
      </x:c>
      <x:c r="C2034" s="23">
        <x:f>'Historical Trades'!C2034</x:f>
      </x:c>
      <x:c r="D2034" s="0">
        <x:f>'Historical Trades'!D2034</x:f>
      </x:c>
      <x:c r="E2034" s="23">
        <x:f>'Historical Trades'!E2034</x:f>
      </x:c>
      <x:c r="F2034" s="0">
        <x:f>'Historical Trades'!F2034</x:f>
      </x:c>
      <x:c r="G2034" s="0">
        <x:f>'Historical Trades'!G2034</x:f>
      </x:c>
      <x:c r="H2034" s="0">
        <x:f>'Historical Trades'!H2034</x:f>
      </x:c>
      <x:c r="I2034" s="0">
        <x:f>'Historical Trades'!I2034</x:f>
      </x:c>
      <x:c r="J2034" s="0">
        <x:f>'Historical Trades'!J2034</x:f>
      </x:c>
      <x:c r="K2034" s="0">
        <x:f>'Historical Trades'!K2034</x:f>
      </x:c>
      <x:c r="L2034" s="0">
        <x:f>'Historical Trades'!L2034</x:f>
      </x:c>
      <x:c r="M2034" s="0">
        <x:f>'Historical Trades'!M2034</x:f>
      </x:c>
      <x:c r="N2034" s="0">
        <x:f>CLEAN('Historical Trades'!O2034)</x:f>
      </x:c>
      <x:c r="P2034" s="14">
        <x:f>IF(G2034="sell",M2034,-M2034)</x:f>
      </x:c>
      <x:c r="Q2034" s="14">
        <x:f>VLOOKUP(N2034,'Currency Rates'!$A$3:$C$32,3,0)</x:f>
      </x:c>
      <x:c r="R2034" s="0">
        <x:f>IF(A2034="SPUS",0,IF(A2034="FWD",0,P2034/Q2034))</x:f>
      </x:c>
    </x:row>
    <x:row r="2035" spans="1:19" x14ac:dyDescent="0.3">
      <x:c r="A2035" s="0">
        <x:f>'Historical Trades'!A2035</x:f>
      </x:c>
      <x:c r="B2035" s="0">
        <x:f>'Historical Trades'!B2035</x:f>
      </x:c>
      <x:c r="C2035" s="23">
        <x:f>'Historical Trades'!C2035</x:f>
      </x:c>
      <x:c r="D2035" s="0">
        <x:f>'Historical Trades'!D2035</x:f>
      </x:c>
      <x:c r="E2035" s="23">
        <x:f>'Historical Trades'!E2035</x:f>
      </x:c>
      <x:c r="F2035" s="0">
        <x:f>'Historical Trades'!F2035</x:f>
      </x:c>
      <x:c r="G2035" s="0">
        <x:f>'Historical Trades'!G2035</x:f>
      </x:c>
      <x:c r="H2035" s="0">
        <x:f>'Historical Trades'!H2035</x:f>
      </x:c>
      <x:c r="I2035" s="0">
        <x:f>'Historical Trades'!I2035</x:f>
      </x:c>
      <x:c r="J2035" s="0">
        <x:f>'Historical Trades'!J2035</x:f>
      </x:c>
      <x:c r="K2035" s="0">
        <x:f>'Historical Trades'!K2035</x:f>
      </x:c>
      <x:c r="L2035" s="0">
        <x:f>'Historical Trades'!L2035</x:f>
      </x:c>
      <x:c r="M2035" s="0">
        <x:f>'Historical Trades'!M2035</x:f>
      </x:c>
      <x:c r="N2035" s="0">
        <x:f>CLEAN('Historical Trades'!O2035)</x:f>
      </x:c>
      <x:c r="P2035" s="14">
        <x:f>IF(G2035="sell",M2035,-M2035)</x:f>
      </x:c>
      <x:c r="Q2035" s="14">
        <x:f>VLOOKUP(N2035,'Currency Rates'!$A$3:$C$32,3,0)</x:f>
      </x:c>
      <x:c r="R2035" s="0">
        <x:f>IF(A2035="SPUS",0,IF(A2035="FWD",0,P2035/Q2035))</x:f>
      </x:c>
    </x:row>
    <x:row r="2036" spans="1:19" x14ac:dyDescent="0.3">
      <x:c r="A2036" s="0">
        <x:f>'Historical Trades'!A2036</x:f>
      </x:c>
      <x:c r="B2036" s="0">
        <x:f>'Historical Trades'!B2036</x:f>
      </x:c>
      <x:c r="C2036" s="23">
        <x:f>'Historical Trades'!C2036</x:f>
      </x:c>
      <x:c r="D2036" s="0">
        <x:f>'Historical Trades'!D2036</x:f>
      </x:c>
      <x:c r="E2036" s="23">
        <x:f>'Historical Trades'!E2036</x:f>
      </x:c>
      <x:c r="F2036" s="0">
        <x:f>'Historical Trades'!F2036</x:f>
      </x:c>
      <x:c r="G2036" s="0">
        <x:f>'Historical Trades'!G2036</x:f>
      </x:c>
      <x:c r="H2036" s="0">
        <x:f>'Historical Trades'!H2036</x:f>
      </x:c>
      <x:c r="I2036" s="0">
        <x:f>'Historical Trades'!I2036</x:f>
      </x:c>
      <x:c r="J2036" s="0">
        <x:f>'Historical Trades'!J2036</x:f>
      </x:c>
      <x:c r="K2036" s="0">
        <x:f>'Historical Trades'!K2036</x:f>
      </x:c>
      <x:c r="L2036" s="0">
        <x:f>'Historical Trades'!L2036</x:f>
      </x:c>
      <x:c r="M2036" s="0">
        <x:f>'Historical Trades'!M2036</x:f>
      </x:c>
      <x:c r="N2036" s="0">
        <x:f>CLEAN('Historical Trades'!O2036)</x:f>
      </x:c>
      <x:c r="P2036" s="14">
        <x:f>IF(G2036="sell",M2036,-M2036)</x:f>
      </x:c>
      <x:c r="Q2036" s="14">
        <x:f>VLOOKUP(N2036,'Currency Rates'!$A$3:$C$32,3,0)</x:f>
      </x:c>
      <x:c r="R2036" s="0">
        <x:f>IF(A2036="SPUS",0,IF(A2036="FWD",0,P2036/Q2036))</x:f>
      </x:c>
    </x:row>
    <x:row r="2037" spans="1:19" x14ac:dyDescent="0.3">
      <x:c r="A2037" s="0">
        <x:f>'Historical Trades'!A2037</x:f>
      </x:c>
      <x:c r="B2037" s="0">
        <x:f>'Historical Trades'!B2037</x:f>
      </x:c>
      <x:c r="C2037" s="23">
        <x:f>'Historical Trades'!C2037</x:f>
      </x:c>
      <x:c r="D2037" s="0">
        <x:f>'Historical Trades'!D2037</x:f>
      </x:c>
      <x:c r="E2037" s="23">
        <x:f>'Historical Trades'!E2037</x:f>
      </x:c>
      <x:c r="F2037" s="0">
        <x:f>'Historical Trades'!F2037</x:f>
      </x:c>
      <x:c r="G2037" s="0">
        <x:f>'Historical Trades'!G2037</x:f>
      </x:c>
      <x:c r="H2037" s="0">
        <x:f>'Historical Trades'!H2037</x:f>
      </x:c>
      <x:c r="I2037" s="0">
        <x:f>'Historical Trades'!I2037</x:f>
      </x:c>
      <x:c r="J2037" s="0">
        <x:f>'Historical Trades'!J2037</x:f>
      </x:c>
      <x:c r="K2037" s="0">
        <x:f>'Historical Trades'!K2037</x:f>
      </x:c>
      <x:c r="L2037" s="0">
        <x:f>'Historical Trades'!L2037</x:f>
      </x:c>
      <x:c r="M2037" s="0">
        <x:f>'Historical Trades'!M2037</x:f>
      </x:c>
      <x:c r="N2037" s="0">
        <x:f>CLEAN('Historical Trades'!O2037)</x:f>
      </x:c>
      <x:c r="P2037" s="14">
        <x:f>IF(G2037="sell",M2037,-M2037)</x:f>
      </x:c>
      <x:c r="Q2037" s="14">
        <x:f>VLOOKUP(N2037,'Currency Rates'!$A$3:$C$32,3,0)</x:f>
      </x:c>
      <x:c r="R2037" s="0">
        <x:f>IF(A2037="SPUS",0,IF(A2037="FWD",0,P2037/Q2037))</x:f>
      </x:c>
    </x:row>
    <x:row r="2038" spans="1:19" x14ac:dyDescent="0.3">
      <x:c r="A2038" s="0">
        <x:f>'Historical Trades'!A2038</x:f>
      </x:c>
      <x:c r="B2038" s="0">
        <x:f>'Historical Trades'!B2038</x:f>
      </x:c>
      <x:c r="C2038" s="23">
        <x:f>'Historical Trades'!C2038</x:f>
      </x:c>
      <x:c r="D2038" s="0">
        <x:f>'Historical Trades'!D2038</x:f>
      </x:c>
      <x:c r="E2038" s="23">
        <x:f>'Historical Trades'!E2038</x:f>
      </x:c>
      <x:c r="F2038" s="0">
        <x:f>'Historical Trades'!F2038</x:f>
      </x:c>
      <x:c r="G2038" s="0">
        <x:f>'Historical Trades'!G2038</x:f>
      </x:c>
      <x:c r="H2038" s="0">
        <x:f>'Historical Trades'!H2038</x:f>
      </x:c>
      <x:c r="I2038" s="0">
        <x:f>'Historical Trades'!I2038</x:f>
      </x:c>
      <x:c r="J2038" s="0">
        <x:f>'Historical Trades'!J2038</x:f>
      </x:c>
      <x:c r="K2038" s="0">
        <x:f>'Historical Trades'!K2038</x:f>
      </x:c>
      <x:c r="L2038" s="0">
        <x:f>'Historical Trades'!L2038</x:f>
      </x:c>
      <x:c r="M2038" s="0">
        <x:f>'Historical Trades'!M2038</x:f>
      </x:c>
      <x:c r="N2038" s="0">
        <x:f>CLEAN('Historical Trades'!O2038)</x:f>
      </x:c>
      <x:c r="P2038" s="14">
        <x:f>IF(G2038="sell",M2038,-M2038)</x:f>
      </x:c>
      <x:c r="Q2038" s="14">
        <x:f>VLOOKUP(N2038,'Currency Rates'!$A$3:$C$32,3,0)</x:f>
      </x:c>
      <x:c r="R2038" s="0">
        <x:f>IF(A2038="SPUS",0,IF(A2038="FWD",0,P2038/Q2038))</x:f>
      </x:c>
    </x:row>
    <x:row r="2039" spans="1:19" x14ac:dyDescent="0.3">
      <x:c r="A2039" s="0">
        <x:f>'Historical Trades'!A2039</x:f>
      </x:c>
      <x:c r="B2039" s="0">
        <x:f>'Historical Trades'!B2039</x:f>
      </x:c>
      <x:c r="C2039" s="23">
        <x:f>'Historical Trades'!C2039</x:f>
      </x:c>
      <x:c r="D2039" s="0">
        <x:f>'Historical Trades'!D2039</x:f>
      </x:c>
      <x:c r="E2039" s="23">
        <x:f>'Historical Trades'!E2039</x:f>
      </x:c>
      <x:c r="F2039" s="0">
        <x:f>'Historical Trades'!F2039</x:f>
      </x:c>
      <x:c r="G2039" s="0">
        <x:f>'Historical Trades'!G2039</x:f>
      </x:c>
      <x:c r="H2039" s="0">
        <x:f>'Historical Trades'!H2039</x:f>
      </x:c>
      <x:c r="I2039" s="0">
        <x:f>'Historical Trades'!I2039</x:f>
      </x:c>
      <x:c r="J2039" s="0">
        <x:f>'Historical Trades'!J2039</x:f>
      </x:c>
      <x:c r="K2039" s="0">
        <x:f>'Historical Trades'!K2039</x:f>
      </x:c>
      <x:c r="L2039" s="0">
        <x:f>'Historical Trades'!L2039</x:f>
      </x:c>
      <x:c r="M2039" s="0">
        <x:f>'Historical Trades'!M2039</x:f>
      </x:c>
      <x:c r="N2039" s="0">
        <x:f>CLEAN('Historical Trades'!O2039)</x:f>
      </x:c>
      <x:c r="P2039" s="14">
        <x:f>IF(G2039="sell",M2039,-M2039)</x:f>
      </x:c>
      <x:c r="Q2039" s="14">
        <x:f>VLOOKUP(N2039,'Currency Rates'!$A$3:$C$32,3,0)</x:f>
      </x:c>
      <x:c r="R2039" s="0">
        <x:f>IF(A2039="SPUS",0,IF(A2039="FWD",0,P2039/Q2039))</x:f>
      </x:c>
    </x:row>
    <x:row r="2040" spans="1:19" x14ac:dyDescent="0.3">
      <x:c r="A2040" s="0">
        <x:f>'Historical Trades'!A2040</x:f>
      </x:c>
      <x:c r="B2040" s="0">
        <x:f>'Historical Trades'!B2040</x:f>
      </x:c>
      <x:c r="C2040" s="23">
        <x:f>'Historical Trades'!C2040</x:f>
      </x:c>
      <x:c r="D2040" s="0">
        <x:f>'Historical Trades'!D2040</x:f>
      </x:c>
      <x:c r="E2040" s="23">
        <x:f>'Historical Trades'!E2040</x:f>
      </x:c>
      <x:c r="F2040" s="0">
        <x:f>'Historical Trades'!F2040</x:f>
      </x:c>
      <x:c r="G2040" s="0">
        <x:f>'Historical Trades'!G2040</x:f>
      </x:c>
      <x:c r="H2040" s="0">
        <x:f>'Historical Trades'!H2040</x:f>
      </x:c>
      <x:c r="I2040" s="0">
        <x:f>'Historical Trades'!I2040</x:f>
      </x:c>
      <x:c r="J2040" s="0">
        <x:f>'Historical Trades'!J2040</x:f>
      </x:c>
      <x:c r="K2040" s="0">
        <x:f>'Historical Trades'!K2040</x:f>
      </x:c>
      <x:c r="L2040" s="0">
        <x:f>'Historical Trades'!L2040</x:f>
      </x:c>
      <x:c r="M2040" s="0">
        <x:f>'Historical Trades'!M2040</x:f>
      </x:c>
      <x:c r="N2040" s="0">
        <x:f>CLEAN('Historical Trades'!O2040)</x:f>
      </x:c>
      <x:c r="P2040" s="14">
        <x:f>IF(G2040="sell",M2040,-M2040)</x:f>
      </x:c>
      <x:c r="Q2040" s="14">
        <x:f>VLOOKUP(N2040,'Currency Rates'!$A$3:$C$32,3,0)</x:f>
      </x:c>
      <x:c r="R2040" s="0">
        <x:f>IF(A2040="SPUS",0,IF(A2040="FWD",0,P2040/Q2040))</x:f>
      </x:c>
    </x:row>
    <x:row r="2041" spans="1:19" x14ac:dyDescent="0.3">
      <x:c r="A2041" s="0">
        <x:f>'Historical Trades'!A2041</x:f>
      </x:c>
      <x:c r="B2041" s="0">
        <x:f>'Historical Trades'!B2041</x:f>
      </x:c>
      <x:c r="C2041" s="23">
        <x:f>'Historical Trades'!C2041</x:f>
      </x:c>
      <x:c r="D2041" s="0">
        <x:f>'Historical Trades'!D2041</x:f>
      </x:c>
      <x:c r="E2041" s="23">
        <x:f>'Historical Trades'!E2041</x:f>
      </x:c>
      <x:c r="F2041" s="0">
        <x:f>'Historical Trades'!F2041</x:f>
      </x:c>
      <x:c r="G2041" s="0">
        <x:f>'Historical Trades'!G2041</x:f>
      </x:c>
      <x:c r="H2041" s="0">
        <x:f>'Historical Trades'!H2041</x:f>
      </x:c>
      <x:c r="I2041" s="0">
        <x:f>'Historical Trades'!I2041</x:f>
      </x:c>
      <x:c r="J2041" s="0">
        <x:f>'Historical Trades'!J2041</x:f>
      </x:c>
      <x:c r="K2041" s="0">
        <x:f>'Historical Trades'!K2041</x:f>
      </x:c>
      <x:c r="L2041" s="0">
        <x:f>'Historical Trades'!L2041</x:f>
      </x:c>
      <x:c r="M2041" s="0">
        <x:f>'Historical Trades'!M2041</x:f>
      </x:c>
      <x:c r="N2041" s="0">
        <x:f>CLEAN('Historical Trades'!O2041)</x:f>
      </x:c>
      <x:c r="P2041" s="14">
        <x:f>IF(G2041="sell",M2041,-M2041)</x:f>
      </x:c>
      <x:c r="Q2041" s="14">
        <x:f>VLOOKUP(N2041,'Currency Rates'!$A$3:$C$32,3,0)</x:f>
      </x:c>
      <x:c r="R2041" s="0">
        <x:f>IF(A2041="SPUS",0,IF(A2041="FWD",0,P2041/Q2041))</x:f>
      </x:c>
    </x:row>
    <x:row r="2042" spans="1:19" x14ac:dyDescent="0.3">
      <x:c r="A2042" s="0">
        <x:f>'Historical Trades'!A2042</x:f>
      </x:c>
      <x:c r="B2042" s="0">
        <x:f>'Historical Trades'!B2042</x:f>
      </x:c>
      <x:c r="C2042" s="23">
        <x:f>'Historical Trades'!C2042</x:f>
      </x:c>
      <x:c r="D2042" s="0">
        <x:f>'Historical Trades'!D2042</x:f>
      </x:c>
      <x:c r="E2042" s="23">
        <x:f>'Historical Trades'!E2042</x:f>
      </x:c>
      <x:c r="F2042" s="0">
        <x:f>'Historical Trades'!F2042</x:f>
      </x:c>
      <x:c r="G2042" s="0">
        <x:f>'Historical Trades'!G2042</x:f>
      </x:c>
      <x:c r="H2042" s="0">
        <x:f>'Historical Trades'!H2042</x:f>
      </x:c>
      <x:c r="I2042" s="0">
        <x:f>'Historical Trades'!I2042</x:f>
      </x:c>
      <x:c r="J2042" s="0">
        <x:f>'Historical Trades'!J2042</x:f>
      </x:c>
      <x:c r="K2042" s="0">
        <x:f>'Historical Trades'!K2042</x:f>
      </x:c>
      <x:c r="L2042" s="0">
        <x:f>'Historical Trades'!L2042</x:f>
      </x:c>
      <x:c r="M2042" s="0">
        <x:f>'Historical Trades'!M2042</x:f>
      </x:c>
      <x:c r="N2042" s="0">
        <x:f>CLEAN('Historical Trades'!O2042)</x:f>
      </x:c>
      <x:c r="P2042" s="14">
        <x:f>IF(G2042="sell",M2042,-M2042)</x:f>
      </x:c>
      <x:c r="Q2042" s="14">
        <x:f>VLOOKUP(N2042,'Currency Rates'!$A$3:$C$32,3,0)</x:f>
      </x:c>
      <x:c r="R2042" s="0">
        <x:f>IF(A2042="SPUS",0,IF(A2042="FWD",0,P2042/Q2042))</x:f>
      </x:c>
    </x:row>
    <x:row r="2043" spans="1:19" x14ac:dyDescent="0.3">
      <x:c r="A2043" s="0">
        <x:f>'Historical Trades'!A2043</x:f>
      </x:c>
      <x:c r="B2043" s="0">
        <x:f>'Historical Trades'!B2043</x:f>
      </x:c>
      <x:c r="C2043" s="23">
        <x:f>'Historical Trades'!C2043</x:f>
      </x:c>
      <x:c r="D2043" s="0">
        <x:f>'Historical Trades'!D2043</x:f>
      </x:c>
      <x:c r="E2043" s="23">
        <x:f>'Historical Trades'!E2043</x:f>
      </x:c>
      <x:c r="F2043" s="0">
        <x:f>'Historical Trades'!F2043</x:f>
      </x:c>
      <x:c r="G2043" s="0">
        <x:f>'Historical Trades'!G2043</x:f>
      </x:c>
      <x:c r="H2043" s="0">
        <x:f>'Historical Trades'!H2043</x:f>
      </x:c>
      <x:c r="I2043" s="0">
        <x:f>'Historical Trades'!I2043</x:f>
      </x:c>
      <x:c r="J2043" s="0">
        <x:f>'Historical Trades'!J2043</x:f>
      </x:c>
      <x:c r="K2043" s="0">
        <x:f>'Historical Trades'!K2043</x:f>
      </x:c>
      <x:c r="L2043" s="0">
        <x:f>'Historical Trades'!L2043</x:f>
      </x:c>
      <x:c r="M2043" s="0">
        <x:f>'Historical Trades'!M2043</x:f>
      </x:c>
      <x:c r="N2043" s="0">
        <x:f>CLEAN('Historical Trades'!O2043)</x:f>
      </x:c>
      <x:c r="P2043" s="14">
        <x:f>IF(G2043="sell",M2043,-M2043)</x:f>
      </x:c>
      <x:c r="Q2043" s="14">
        <x:f>VLOOKUP(N2043,'Currency Rates'!$A$3:$C$32,3,0)</x:f>
      </x:c>
      <x:c r="R2043" s="0">
        <x:f>IF(A2043="SPUS",0,IF(A2043="FWD",0,P2043/Q2043))</x:f>
      </x:c>
    </x:row>
    <x:row r="2044" spans="1:19" x14ac:dyDescent="0.3">
      <x:c r="A2044" s="0">
        <x:f>'Historical Trades'!A2044</x:f>
      </x:c>
      <x:c r="B2044" s="0">
        <x:f>'Historical Trades'!B2044</x:f>
      </x:c>
      <x:c r="C2044" s="23">
        <x:f>'Historical Trades'!C2044</x:f>
      </x:c>
      <x:c r="D2044" s="0">
        <x:f>'Historical Trades'!D2044</x:f>
      </x:c>
      <x:c r="E2044" s="23">
        <x:f>'Historical Trades'!E2044</x:f>
      </x:c>
      <x:c r="F2044" s="0">
        <x:f>'Historical Trades'!F2044</x:f>
      </x:c>
      <x:c r="G2044" s="0">
        <x:f>'Historical Trades'!G2044</x:f>
      </x:c>
      <x:c r="H2044" s="0">
        <x:f>'Historical Trades'!H2044</x:f>
      </x:c>
      <x:c r="I2044" s="0">
        <x:f>'Historical Trades'!I2044</x:f>
      </x:c>
      <x:c r="J2044" s="0">
        <x:f>'Historical Trades'!J2044</x:f>
      </x:c>
      <x:c r="K2044" s="0">
        <x:f>'Historical Trades'!K2044</x:f>
      </x:c>
      <x:c r="L2044" s="0">
        <x:f>'Historical Trades'!L2044</x:f>
      </x:c>
      <x:c r="M2044" s="0">
        <x:f>'Historical Trades'!M2044</x:f>
      </x:c>
      <x:c r="N2044" s="0">
        <x:f>CLEAN('Historical Trades'!O2044)</x:f>
      </x:c>
      <x:c r="P2044" s="14">
        <x:f>IF(G2044="sell",M2044,-M2044)</x:f>
      </x:c>
      <x:c r="Q2044" s="14">
        <x:f>VLOOKUP(N2044,'Currency Rates'!$A$3:$C$32,3,0)</x:f>
      </x:c>
      <x:c r="R2044" s="0">
        <x:f>IF(A2044="SPUS",0,IF(A2044="FWD",0,P2044/Q2044))</x:f>
      </x:c>
    </x:row>
    <x:row r="2045" spans="1:19" x14ac:dyDescent="0.3">
      <x:c r="A2045" s="0">
        <x:f>'Historical Trades'!A2045</x:f>
      </x:c>
      <x:c r="B2045" s="0">
        <x:f>'Historical Trades'!B2045</x:f>
      </x:c>
      <x:c r="C2045" s="23">
        <x:f>'Historical Trades'!C2045</x:f>
      </x:c>
      <x:c r="D2045" s="0">
        <x:f>'Historical Trades'!D2045</x:f>
      </x:c>
      <x:c r="E2045" s="23">
        <x:f>'Historical Trades'!E2045</x:f>
      </x:c>
      <x:c r="F2045" s="0">
        <x:f>'Historical Trades'!F2045</x:f>
      </x:c>
      <x:c r="G2045" s="0">
        <x:f>'Historical Trades'!G2045</x:f>
      </x:c>
      <x:c r="H2045" s="0">
        <x:f>'Historical Trades'!H2045</x:f>
      </x:c>
      <x:c r="I2045" s="0">
        <x:f>'Historical Trades'!I2045</x:f>
      </x:c>
      <x:c r="J2045" s="0">
        <x:f>'Historical Trades'!J2045</x:f>
      </x:c>
      <x:c r="K2045" s="0">
        <x:f>'Historical Trades'!K2045</x:f>
      </x:c>
      <x:c r="L2045" s="0">
        <x:f>'Historical Trades'!L2045</x:f>
      </x:c>
      <x:c r="M2045" s="0">
        <x:f>'Historical Trades'!M2045</x:f>
      </x:c>
      <x:c r="N2045" s="0">
        <x:f>CLEAN('Historical Trades'!O2045)</x:f>
      </x:c>
      <x:c r="P2045" s="14">
        <x:f>IF(G2045="sell",M2045,-M2045)</x:f>
      </x:c>
      <x:c r="Q2045" s="14">
        <x:f>VLOOKUP(N2045,'Currency Rates'!$A$3:$C$32,3,0)</x:f>
      </x:c>
      <x:c r="R2045" s="0">
        <x:f>IF(A2045="SPUS",0,IF(A2045="FWD",0,P2045/Q2045))</x:f>
      </x:c>
    </x:row>
    <x:row r="2046" spans="1:19" x14ac:dyDescent="0.3">
      <x:c r="A2046" s="0">
        <x:f>'Historical Trades'!A2046</x:f>
      </x:c>
      <x:c r="B2046" s="0">
        <x:f>'Historical Trades'!B2046</x:f>
      </x:c>
      <x:c r="C2046" s="23">
        <x:f>'Historical Trades'!C2046</x:f>
      </x:c>
      <x:c r="D2046" s="0">
        <x:f>'Historical Trades'!D2046</x:f>
      </x:c>
      <x:c r="E2046" s="23">
        <x:f>'Historical Trades'!E2046</x:f>
      </x:c>
      <x:c r="F2046" s="0">
        <x:f>'Historical Trades'!F2046</x:f>
      </x:c>
      <x:c r="G2046" s="0">
        <x:f>'Historical Trades'!G2046</x:f>
      </x:c>
      <x:c r="H2046" s="0">
        <x:f>'Historical Trades'!H2046</x:f>
      </x:c>
      <x:c r="I2046" s="0">
        <x:f>'Historical Trades'!I2046</x:f>
      </x:c>
      <x:c r="J2046" s="0">
        <x:f>'Historical Trades'!J2046</x:f>
      </x:c>
      <x:c r="K2046" s="0">
        <x:f>'Historical Trades'!K2046</x:f>
      </x:c>
      <x:c r="L2046" s="0">
        <x:f>'Historical Trades'!L2046</x:f>
      </x:c>
      <x:c r="M2046" s="0">
        <x:f>'Historical Trades'!M2046</x:f>
      </x:c>
      <x:c r="N2046" s="0">
        <x:f>CLEAN('Historical Trades'!O2046)</x:f>
      </x:c>
      <x:c r="P2046" s="14">
        <x:f>IF(G2046="sell",M2046,-M2046)</x:f>
      </x:c>
      <x:c r="Q2046" s="14">
        <x:f>VLOOKUP(N2046,'Currency Rates'!$A$3:$C$32,3,0)</x:f>
      </x:c>
      <x:c r="R2046" s="0">
        <x:f>IF(A2046="SPUS",0,IF(A2046="FWD",0,P2046/Q2046))</x:f>
      </x:c>
    </x:row>
    <x:row r="2047" spans="1:19" x14ac:dyDescent="0.3">
      <x:c r="A2047" s="0">
        <x:f>'Historical Trades'!A2047</x:f>
      </x:c>
      <x:c r="B2047" s="0">
        <x:f>'Historical Trades'!B2047</x:f>
      </x:c>
      <x:c r="C2047" s="23">
        <x:f>'Historical Trades'!C2047</x:f>
      </x:c>
      <x:c r="D2047" s="0">
        <x:f>'Historical Trades'!D2047</x:f>
      </x:c>
      <x:c r="E2047" s="23">
        <x:f>'Historical Trades'!E2047</x:f>
      </x:c>
      <x:c r="F2047" s="0">
        <x:f>'Historical Trades'!F2047</x:f>
      </x:c>
      <x:c r="G2047" s="0">
        <x:f>'Historical Trades'!G2047</x:f>
      </x:c>
      <x:c r="H2047" s="0">
        <x:f>'Historical Trades'!H2047</x:f>
      </x:c>
      <x:c r="I2047" s="0">
        <x:f>'Historical Trades'!I2047</x:f>
      </x:c>
      <x:c r="J2047" s="0">
        <x:f>'Historical Trades'!J2047</x:f>
      </x:c>
      <x:c r="K2047" s="0">
        <x:f>'Historical Trades'!K2047</x:f>
      </x:c>
      <x:c r="L2047" s="0">
        <x:f>'Historical Trades'!L2047</x:f>
      </x:c>
      <x:c r="M2047" s="0">
        <x:f>'Historical Trades'!M2047</x:f>
      </x:c>
      <x:c r="N2047" s="0">
        <x:f>CLEAN('Historical Trades'!O2047)</x:f>
      </x:c>
      <x:c r="P2047" s="14">
        <x:f>IF(G2047="sell",M2047,-M2047)</x:f>
      </x:c>
      <x:c r="Q2047" s="14">
        <x:f>VLOOKUP(N2047,'Currency Rates'!$A$3:$C$32,3,0)</x:f>
      </x:c>
      <x:c r="R2047" s="0">
        <x:f>IF(A2047="SPUS",0,IF(A2047="FWD",0,P2047/Q2047))</x:f>
      </x:c>
    </x:row>
    <x:row r="2048" spans="1:19" x14ac:dyDescent="0.3">
      <x:c r="A2048" s="0">
        <x:f>'Historical Trades'!A2048</x:f>
      </x:c>
      <x:c r="B2048" s="0">
        <x:f>'Historical Trades'!B2048</x:f>
      </x:c>
      <x:c r="C2048" s="23">
        <x:f>'Historical Trades'!C2048</x:f>
      </x:c>
      <x:c r="D2048" s="0">
        <x:f>'Historical Trades'!D2048</x:f>
      </x:c>
      <x:c r="E2048" s="23">
        <x:f>'Historical Trades'!E2048</x:f>
      </x:c>
      <x:c r="F2048" s="0">
        <x:f>'Historical Trades'!F2048</x:f>
      </x:c>
      <x:c r="G2048" s="0">
        <x:f>'Historical Trades'!G2048</x:f>
      </x:c>
      <x:c r="H2048" s="0">
        <x:f>'Historical Trades'!H2048</x:f>
      </x:c>
      <x:c r="I2048" s="0">
        <x:f>'Historical Trades'!I2048</x:f>
      </x:c>
      <x:c r="J2048" s="0">
        <x:f>'Historical Trades'!J2048</x:f>
      </x:c>
      <x:c r="K2048" s="0">
        <x:f>'Historical Trades'!K2048</x:f>
      </x:c>
      <x:c r="L2048" s="0">
        <x:f>'Historical Trades'!L2048</x:f>
      </x:c>
      <x:c r="M2048" s="0">
        <x:f>'Historical Trades'!M2048</x:f>
      </x:c>
      <x:c r="N2048" s="0">
        <x:f>CLEAN('Historical Trades'!O2048)</x:f>
      </x:c>
      <x:c r="P2048" s="14">
        <x:f>IF(G2048="sell",M2048,-M2048)</x:f>
      </x:c>
      <x:c r="Q2048" s="14">
        <x:f>VLOOKUP(N2048,'Currency Rates'!$A$3:$C$32,3,0)</x:f>
      </x:c>
      <x:c r="R2048" s="0">
        <x:f>IF(A2048="SPUS",0,IF(A2048="FWD",0,P2048/Q2048))</x:f>
      </x:c>
    </x:row>
    <x:row r="2049" spans="1:19" x14ac:dyDescent="0.3">
      <x:c r="A2049" s="0">
        <x:f>'Historical Trades'!A2049</x:f>
      </x:c>
      <x:c r="B2049" s="0">
        <x:f>'Historical Trades'!B2049</x:f>
      </x:c>
      <x:c r="C2049" s="23">
        <x:f>'Historical Trades'!C2049</x:f>
      </x:c>
      <x:c r="D2049" s="0">
        <x:f>'Historical Trades'!D2049</x:f>
      </x:c>
      <x:c r="E2049" s="23">
        <x:f>'Historical Trades'!E2049</x:f>
      </x:c>
      <x:c r="F2049" s="0">
        <x:f>'Historical Trades'!F2049</x:f>
      </x:c>
      <x:c r="G2049" s="0">
        <x:f>'Historical Trades'!G2049</x:f>
      </x:c>
      <x:c r="H2049" s="0">
        <x:f>'Historical Trades'!H2049</x:f>
      </x:c>
      <x:c r="I2049" s="0">
        <x:f>'Historical Trades'!I2049</x:f>
      </x:c>
      <x:c r="J2049" s="0">
        <x:f>'Historical Trades'!J2049</x:f>
      </x:c>
      <x:c r="K2049" s="0">
        <x:f>'Historical Trades'!K2049</x:f>
      </x:c>
      <x:c r="L2049" s="0">
        <x:f>'Historical Trades'!L2049</x:f>
      </x:c>
      <x:c r="M2049" s="0">
        <x:f>'Historical Trades'!M2049</x:f>
      </x:c>
      <x:c r="N2049" s="0">
        <x:f>CLEAN('Historical Trades'!O2049)</x:f>
      </x:c>
      <x:c r="P2049" s="14">
        <x:f>IF(G2049="sell",M2049,-M2049)</x:f>
      </x:c>
      <x:c r="Q2049" s="14">
        <x:f>VLOOKUP(N2049,'Currency Rates'!$A$3:$C$32,3,0)</x:f>
      </x:c>
      <x:c r="R2049" s="0">
        <x:f>IF(A2049="SPUS",0,IF(A2049="FWD",0,P2049/Q2049))</x:f>
      </x:c>
    </x:row>
    <x:row r="2050" spans="1:19" x14ac:dyDescent="0.3">
      <x:c r="A2050" s="0">
        <x:f>'Historical Trades'!A2050</x:f>
      </x:c>
      <x:c r="B2050" s="0">
        <x:f>'Historical Trades'!B2050</x:f>
      </x:c>
      <x:c r="C2050" s="23">
        <x:f>'Historical Trades'!C2050</x:f>
      </x:c>
      <x:c r="D2050" s="0">
        <x:f>'Historical Trades'!D2050</x:f>
      </x:c>
      <x:c r="E2050" s="23">
        <x:f>'Historical Trades'!E2050</x:f>
      </x:c>
      <x:c r="F2050" s="0">
        <x:f>'Historical Trades'!F2050</x:f>
      </x:c>
      <x:c r="G2050" s="0">
        <x:f>'Historical Trades'!G2050</x:f>
      </x:c>
      <x:c r="H2050" s="0">
        <x:f>'Historical Trades'!H2050</x:f>
      </x:c>
      <x:c r="I2050" s="0">
        <x:f>'Historical Trades'!I2050</x:f>
      </x:c>
      <x:c r="J2050" s="0">
        <x:f>'Historical Trades'!J2050</x:f>
      </x:c>
      <x:c r="K2050" s="0">
        <x:f>'Historical Trades'!K2050</x:f>
      </x:c>
      <x:c r="L2050" s="0">
        <x:f>'Historical Trades'!L2050</x:f>
      </x:c>
      <x:c r="M2050" s="0">
        <x:f>'Historical Trades'!M2050</x:f>
      </x:c>
      <x:c r="N2050" s="0">
        <x:f>CLEAN('Historical Trades'!O2050)</x:f>
      </x:c>
      <x:c r="P2050" s="14">
        <x:f>IF(G2050="sell",M2050,-M2050)</x:f>
      </x:c>
      <x:c r="Q2050" s="14">
        <x:f>VLOOKUP(N2050,'Currency Rates'!$A$3:$C$32,3,0)</x:f>
      </x:c>
      <x:c r="R2050" s="0">
        <x:f>IF(A2050="SPUS",0,IF(A2050="FWD",0,P2050/Q2050))</x:f>
      </x:c>
    </x:row>
    <x:row r="2051" spans="1:19" x14ac:dyDescent="0.3">
      <x:c r="A2051" s="0">
        <x:f>'Historical Trades'!A2051</x:f>
      </x:c>
      <x:c r="B2051" s="0">
        <x:f>'Historical Trades'!B2051</x:f>
      </x:c>
      <x:c r="C2051" s="23">
        <x:f>'Historical Trades'!C2051</x:f>
      </x:c>
      <x:c r="D2051" s="0">
        <x:f>'Historical Trades'!D2051</x:f>
      </x:c>
      <x:c r="E2051" s="23">
        <x:f>'Historical Trades'!E2051</x:f>
      </x:c>
      <x:c r="F2051" s="0">
        <x:f>'Historical Trades'!F2051</x:f>
      </x:c>
      <x:c r="G2051" s="0">
        <x:f>'Historical Trades'!G2051</x:f>
      </x:c>
      <x:c r="H2051" s="0">
        <x:f>'Historical Trades'!H2051</x:f>
      </x:c>
      <x:c r="I2051" s="0">
        <x:f>'Historical Trades'!I2051</x:f>
      </x:c>
      <x:c r="J2051" s="0">
        <x:f>'Historical Trades'!J2051</x:f>
      </x:c>
      <x:c r="K2051" s="0">
        <x:f>'Historical Trades'!K2051</x:f>
      </x:c>
      <x:c r="L2051" s="0">
        <x:f>'Historical Trades'!L2051</x:f>
      </x:c>
      <x:c r="M2051" s="0">
        <x:f>'Historical Trades'!M2051</x:f>
      </x:c>
      <x:c r="N2051" s="0">
        <x:f>CLEAN('Historical Trades'!O2051)</x:f>
      </x:c>
      <x:c r="P2051" s="14">
        <x:f>IF(G2051="sell",M2051,-M2051)</x:f>
      </x:c>
      <x:c r="Q2051" s="14">
        <x:f>VLOOKUP(N2051,'Currency Rates'!$A$3:$C$32,3,0)</x:f>
      </x:c>
      <x:c r="R2051" s="0">
        <x:f>IF(A2051="SPUS",0,IF(A2051="FWD",0,P2051/Q2051))</x:f>
      </x:c>
    </x:row>
    <x:row r="2052" spans="1:19" x14ac:dyDescent="0.3">
      <x:c r="A2052" s="0">
        <x:f>'Historical Trades'!A2052</x:f>
      </x:c>
      <x:c r="B2052" s="0">
        <x:f>'Historical Trades'!B2052</x:f>
      </x:c>
      <x:c r="C2052" s="23">
        <x:f>'Historical Trades'!C2052</x:f>
      </x:c>
      <x:c r="D2052" s="0">
        <x:f>'Historical Trades'!D2052</x:f>
      </x:c>
      <x:c r="E2052" s="23">
        <x:f>'Historical Trades'!E2052</x:f>
      </x:c>
      <x:c r="F2052" s="0">
        <x:f>'Historical Trades'!F2052</x:f>
      </x:c>
      <x:c r="G2052" s="0">
        <x:f>'Historical Trades'!G2052</x:f>
      </x:c>
      <x:c r="H2052" s="0">
        <x:f>'Historical Trades'!H2052</x:f>
      </x:c>
      <x:c r="I2052" s="0">
        <x:f>'Historical Trades'!I2052</x:f>
      </x:c>
      <x:c r="J2052" s="0">
        <x:f>'Historical Trades'!J2052</x:f>
      </x:c>
      <x:c r="K2052" s="0">
        <x:f>'Historical Trades'!K2052</x:f>
      </x:c>
      <x:c r="L2052" s="0">
        <x:f>'Historical Trades'!L2052</x:f>
      </x:c>
      <x:c r="M2052" s="0">
        <x:f>'Historical Trades'!M2052</x:f>
      </x:c>
      <x:c r="N2052" s="0">
        <x:f>CLEAN('Historical Trades'!O2052)</x:f>
      </x:c>
      <x:c r="P2052" s="14">
        <x:f>IF(G2052="sell",M2052,-M2052)</x:f>
      </x:c>
      <x:c r="Q2052" s="14">
        <x:f>VLOOKUP(N2052,'Currency Rates'!$A$3:$C$32,3,0)</x:f>
      </x:c>
      <x:c r="R2052" s="0">
        <x:f>IF(A2052="SPUS",0,IF(A2052="FWD",0,P2052/Q2052))</x:f>
      </x:c>
    </x:row>
    <x:row r="2053" spans="1:19" x14ac:dyDescent="0.3">
      <x:c r="A2053" s="0">
        <x:f>'Historical Trades'!A2053</x:f>
      </x:c>
      <x:c r="B2053" s="0">
        <x:f>'Historical Trades'!B2053</x:f>
      </x:c>
      <x:c r="C2053" s="23">
        <x:f>'Historical Trades'!C2053</x:f>
      </x:c>
      <x:c r="D2053" s="0">
        <x:f>'Historical Trades'!D2053</x:f>
      </x:c>
      <x:c r="E2053" s="23">
        <x:f>'Historical Trades'!E2053</x:f>
      </x:c>
      <x:c r="F2053" s="0">
        <x:f>'Historical Trades'!F2053</x:f>
      </x:c>
      <x:c r="G2053" s="0">
        <x:f>'Historical Trades'!G2053</x:f>
      </x:c>
      <x:c r="H2053" s="0">
        <x:f>'Historical Trades'!H2053</x:f>
      </x:c>
      <x:c r="I2053" s="0">
        <x:f>'Historical Trades'!I2053</x:f>
      </x:c>
      <x:c r="J2053" s="0">
        <x:f>'Historical Trades'!J2053</x:f>
      </x:c>
      <x:c r="K2053" s="0">
        <x:f>'Historical Trades'!K2053</x:f>
      </x:c>
      <x:c r="L2053" s="0">
        <x:f>'Historical Trades'!L2053</x:f>
      </x:c>
      <x:c r="M2053" s="0">
        <x:f>'Historical Trades'!M2053</x:f>
      </x:c>
      <x:c r="N2053" s="0">
        <x:f>CLEAN('Historical Trades'!O2053)</x:f>
      </x:c>
      <x:c r="P2053" s="14">
        <x:f>IF(G2053="sell",M2053,-M2053)</x:f>
      </x:c>
      <x:c r="Q2053" s="14">
        <x:f>VLOOKUP(N2053,'Currency Rates'!$A$3:$C$32,3,0)</x:f>
      </x:c>
      <x:c r="R2053" s="0">
        <x:f>IF(A2053="SPUS",0,IF(A2053="FWD",0,P2053/Q2053))</x:f>
      </x:c>
    </x:row>
    <x:row r="2054" spans="1:19" x14ac:dyDescent="0.3">
      <x:c r="A2054" s="0">
        <x:f>'Historical Trades'!A2054</x:f>
      </x:c>
      <x:c r="B2054" s="0">
        <x:f>'Historical Trades'!B2054</x:f>
      </x:c>
      <x:c r="C2054" s="23">
        <x:f>'Historical Trades'!C2054</x:f>
      </x:c>
      <x:c r="D2054" s="0">
        <x:f>'Historical Trades'!D2054</x:f>
      </x:c>
      <x:c r="E2054" s="23">
        <x:f>'Historical Trades'!E2054</x:f>
      </x:c>
      <x:c r="F2054" s="0">
        <x:f>'Historical Trades'!F2054</x:f>
      </x:c>
      <x:c r="G2054" s="0">
        <x:f>'Historical Trades'!G2054</x:f>
      </x:c>
      <x:c r="H2054" s="0">
        <x:f>'Historical Trades'!H2054</x:f>
      </x:c>
      <x:c r="I2054" s="0">
        <x:f>'Historical Trades'!I2054</x:f>
      </x:c>
      <x:c r="J2054" s="0">
        <x:f>'Historical Trades'!J2054</x:f>
      </x:c>
      <x:c r="K2054" s="0">
        <x:f>'Historical Trades'!K2054</x:f>
      </x:c>
      <x:c r="L2054" s="0">
        <x:f>'Historical Trades'!L2054</x:f>
      </x:c>
      <x:c r="M2054" s="0">
        <x:f>'Historical Trades'!M2054</x:f>
      </x:c>
      <x:c r="N2054" s="0">
        <x:f>CLEAN('Historical Trades'!O2054)</x:f>
      </x:c>
      <x:c r="P2054" s="14">
        <x:f>IF(G2054="sell",M2054,-M2054)</x:f>
      </x:c>
      <x:c r="Q2054" s="14">
        <x:f>VLOOKUP(N2054,'Currency Rates'!$A$3:$C$32,3,0)</x:f>
      </x:c>
      <x:c r="R2054" s="0">
        <x:f>IF(A2054="SPUS",0,IF(A2054="FWD",0,P2054/Q2054))</x:f>
      </x:c>
    </x:row>
    <x:row r="2055" spans="1:19" x14ac:dyDescent="0.3">
      <x:c r="A2055" s="0">
        <x:f>'Historical Trades'!A2055</x:f>
      </x:c>
      <x:c r="B2055" s="0">
        <x:f>'Historical Trades'!B2055</x:f>
      </x:c>
      <x:c r="C2055" s="23">
        <x:f>'Historical Trades'!C2055</x:f>
      </x:c>
      <x:c r="D2055" s="0">
        <x:f>'Historical Trades'!D2055</x:f>
      </x:c>
      <x:c r="E2055" s="23">
        <x:f>'Historical Trades'!E2055</x:f>
      </x:c>
      <x:c r="F2055" s="0">
        <x:f>'Historical Trades'!F2055</x:f>
      </x:c>
      <x:c r="G2055" s="0">
        <x:f>'Historical Trades'!G2055</x:f>
      </x:c>
      <x:c r="H2055" s="0">
        <x:f>'Historical Trades'!H2055</x:f>
      </x:c>
      <x:c r="I2055" s="0">
        <x:f>'Historical Trades'!I2055</x:f>
      </x:c>
      <x:c r="J2055" s="0">
        <x:f>'Historical Trades'!J2055</x:f>
      </x:c>
      <x:c r="K2055" s="0">
        <x:f>'Historical Trades'!K2055</x:f>
      </x:c>
      <x:c r="L2055" s="0">
        <x:f>'Historical Trades'!L2055</x:f>
      </x:c>
      <x:c r="M2055" s="0">
        <x:f>'Historical Trades'!M2055</x:f>
      </x:c>
      <x:c r="N2055" s="0">
        <x:f>CLEAN('Historical Trades'!O2055)</x:f>
      </x:c>
      <x:c r="P2055" s="14">
        <x:f>IF(G2055="sell",M2055,-M2055)</x:f>
      </x:c>
      <x:c r="Q2055" s="14">
        <x:f>VLOOKUP(N2055,'Currency Rates'!$A$3:$C$32,3,0)</x:f>
      </x:c>
      <x:c r="R2055" s="0">
        <x:f>IF(A2055="SPUS",0,IF(A2055="FWD",0,P2055/Q2055))</x:f>
      </x:c>
    </x:row>
    <x:row r="2056" spans="1:19" x14ac:dyDescent="0.3">
      <x:c r="A2056" s="0">
        <x:f>'Historical Trades'!A2056</x:f>
      </x:c>
      <x:c r="B2056" s="0">
        <x:f>'Historical Trades'!B2056</x:f>
      </x:c>
      <x:c r="C2056" s="23">
        <x:f>'Historical Trades'!C2056</x:f>
      </x:c>
      <x:c r="D2056" s="0">
        <x:f>'Historical Trades'!D2056</x:f>
      </x:c>
      <x:c r="E2056" s="23">
        <x:f>'Historical Trades'!E2056</x:f>
      </x:c>
      <x:c r="F2056" s="0">
        <x:f>'Historical Trades'!F2056</x:f>
      </x:c>
      <x:c r="G2056" s="0">
        <x:f>'Historical Trades'!G2056</x:f>
      </x:c>
      <x:c r="H2056" s="0">
        <x:f>'Historical Trades'!H2056</x:f>
      </x:c>
      <x:c r="I2056" s="0">
        <x:f>'Historical Trades'!I2056</x:f>
      </x:c>
      <x:c r="J2056" s="0">
        <x:f>'Historical Trades'!J2056</x:f>
      </x:c>
      <x:c r="K2056" s="0">
        <x:f>'Historical Trades'!K2056</x:f>
      </x:c>
      <x:c r="L2056" s="0">
        <x:f>'Historical Trades'!L2056</x:f>
      </x:c>
      <x:c r="M2056" s="0">
        <x:f>'Historical Trades'!M2056</x:f>
      </x:c>
      <x:c r="N2056" s="0">
        <x:f>CLEAN('Historical Trades'!O2056)</x:f>
      </x:c>
      <x:c r="P2056" s="14">
        <x:f>IF(G2056="sell",M2056,-M2056)</x:f>
      </x:c>
      <x:c r="Q2056" s="14">
        <x:f>VLOOKUP(N2056,'Currency Rates'!$A$3:$C$32,3,0)</x:f>
      </x:c>
      <x:c r="R2056" s="0">
        <x:f>IF(A2056="SPUS",0,IF(A2056="FWD",0,P2056/Q2056))</x:f>
      </x:c>
    </x:row>
    <x:row r="2057" spans="1:19" x14ac:dyDescent="0.3">
      <x:c r="A2057" s="0">
        <x:f>'Historical Trades'!A2057</x:f>
      </x:c>
      <x:c r="B2057" s="0">
        <x:f>'Historical Trades'!B2057</x:f>
      </x:c>
      <x:c r="C2057" s="23">
        <x:f>'Historical Trades'!C2057</x:f>
      </x:c>
      <x:c r="D2057" s="0">
        <x:f>'Historical Trades'!D2057</x:f>
      </x:c>
      <x:c r="E2057" s="23">
        <x:f>'Historical Trades'!E2057</x:f>
      </x:c>
      <x:c r="F2057" s="0">
        <x:f>'Historical Trades'!F2057</x:f>
      </x:c>
      <x:c r="G2057" s="0">
        <x:f>'Historical Trades'!G2057</x:f>
      </x:c>
      <x:c r="H2057" s="0">
        <x:f>'Historical Trades'!H2057</x:f>
      </x:c>
      <x:c r="I2057" s="0">
        <x:f>'Historical Trades'!I2057</x:f>
      </x:c>
      <x:c r="J2057" s="0">
        <x:f>'Historical Trades'!J2057</x:f>
      </x:c>
      <x:c r="K2057" s="0">
        <x:f>'Historical Trades'!K2057</x:f>
      </x:c>
      <x:c r="L2057" s="0">
        <x:f>'Historical Trades'!L2057</x:f>
      </x:c>
      <x:c r="M2057" s="0">
        <x:f>'Historical Trades'!M2057</x:f>
      </x:c>
      <x:c r="N2057" s="0">
        <x:f>CLEAN('Historical Trades'!O2057)</x:f>
      </x:c>
      <x:c r="P2057" s="14">
        <x:f>IF(G2057="sell",M2057,-M2057)</x:f>
      </x:c>
      <x:c r="Q2057" s="14">
        <x:f>VLOOKUP(N2057,'Currency Rates'!$A$3:$C$32,3,0)</x:f>
      </x:c>
      <x:c r="R2057" s="0">
        <x:f>IF(A2057="SPUS",0,IF(A2057="FWD",0,P2057/Q2057))</x:f>
      </x:c>
    </x:row>
    <x:row r="2058" spans="1:19" x14ac:dyDescent="0.3">
      <x:c r="A2058" s="0">
        <x:f>'Historical Trades'!A2058</x:f>
      </x:c>
      <x:c r="B2058" s="0">
        <x:f>'Historical Trades'!B2058</x:f>
      </x:c>
      <x:c r="C2058" s="23">
        <x:f>'Historical Trades'!C2058</x:f>
      </x:c>
      <x:c r="D2058" s="0">
        <x:f>'Historical Trades'!D2058</x:f>
      </x:c>
      <x:c r="E2058" s="23">
        <x:f>'Historical Trades'!E2058</x:f>
      </x:c>
      <x:c r="F2058" s="0">
        <x:f>'Historical Trades'!F2058</x:f>
      </x:c>
      <x:c r="G2058" s="0">
        <x:f>'Historical Trades'!G2058</x:f>
      </x:c>
      <x:c r="H2058" s="0">
        <x:f>'Historical Trades'!H2058</x:f>
      </x:c>
      <x:c r="I2058" s="0">
        <x:f>'Historical Trades'!I2058</x:f>
      </x:c>
      <x:c r="J2058" s="0">
        <x:f>'Historical Trades'!J2058</x:f>
      </x:c>
      <x:c r="K2058" s="0">
        <x:f>'Historical Trades'!K2058</x:f>
      </x:c>
      <x:c r="L2058" s="0">
        <x:f>'Historical Trades'!L2058</x:f>
      </x:c>
      <x:c r="M2058" s="0">
        <x:f>'Historical Trades'!M2058</x:f>
      </x:c>
      <x:c r="N2058" s="0">
        <x:f>CLEAN('Historical Trades'!O2058)</x:f>
      </x:c>
      <x:c r="P2058" s="14">
        <x:f>IF(G2058="sell",M2058,-M2058)</x:f>
      </x:c>
      <x:c r="Q2058" s="14">
        <x:f>VLOOKUP(N2058,'Currency Rates'!$A$3:$C$32,3,0)</x:f>
      </x:c>
      <x:c r="R2058" s="0">
        <x:f>IF(A2058="SPUS",0,IF(A2058="FWD",0,P2058/Q2058))</x:f>
      </x:c>
    </x:row>
    <x:row r="2059" spans="1:19" x14ac:dyDescent="0.3">
      <x:c r="A2059" s="0">
        <x:f>'Historical Trades'!A2059</x:f>
      </x:c>
      <x:c r="B2059" s="0">
        <x:f>'Historical Trades'!B2059</x:f>
      </x:c>
      <x:c r="C2059" s="23">
        <x:f>'Historical Trades'!C2059</x:f>
      </x:c>
      <x:c r="D2059" s="0">
        <x:f>'Historical Trades'!D2059</x:f>
      </x:c>
      <x:c r="E2059" s="23">
        <x:f>'Historical Trades'!E2059</x:f>
      </x:c>
      <x:c r="F2059" s="0">
        <x:f>'Historical Trades'!F2059</x:f>
      </x:c>
      <x:c r="G2059" s="0">
        <x:f>'Historical Trades'!G2059</x:f>
      </x:c>
      <x:c r="H2059" s="0">
        <x:f>'Historical Trades'!H2059</x:f>
      </x:c>
      <x:c r="I2059" s="0">
        <x:f>'Historical Trades'!I2059</x:f>
      </x:c>
      <x:c r="J2059" s="0">
        <x:f>'Historical Trades'!J2059</x:f>
      </x:c>
      <x:c r="K2059" s="0">
        <x:f>'Historical Trades'!K2059</x:f>
      </x:c>
      <x:c r="L2059" s="0">
        <x:f>'Historical Trades'!L2059</x:f>
      </x:c>
      <x:c r="M2059" s="0">
        <x:f>'Historical Trades'!M2059</x:f>
      </x:c>
      <x:c r="N2059" s="0">
        <x:f>CLEAN('Historical Trades'!O2059)</x:f>
      </x:c>
      <x:c r="P2059" s="14">
        <x:f>IF(G2059="sell",M2059,-M2059)</x:f>
      </x:c>
      <x:c r="Q2059" s="14">
        <x:f>VLOOKUP(N2059,'Currency Rates'!$A$3:$C$32,3,0)</x:f>
      </x:c>
      <x:c r="R2059" s="0">
        <x:f>IF(A2059="SPUS",0,IF(A2059="FWD",0,P2059/Q2059))</x:f>
      </x:c>
    </x:row>
    <x:row r="2060" spans="1:19" x14ac:dyDescent="0.3">
      <x:c r="A2060" s="0">
        <x:f>'Historical Trades'!A2060</x:f>
      </x:c>
      <x:c r="B2060" s="0">
        <x:f>'Historical Trades'!B2060</x:f>
      </x:c>
      <x:c r="C2060" s="23">
        <x:f>'Historical Trades'!C2060</x:f>
      </x:c>
      <x:c r="D2060" s="0">
        <x:f>'Historical Trades'!D2060</x:f>
      </x:c>
      <x:c r="E2060" s="23">
        <x:f>'Historical Trades'!E2060</x:f>
      </x:c>
      <x:c r="F2060" s="0">
        <x:f>'Historical Trades'!F2060</x:f>
      </x:c>
      <x:c r="G2060" s="0">
        <x:f>'Historical Trades'!G2060</x:f>
      </x:c>
      <x:c r="H2060" s="0">
        <x:f>'Historical Trades'!H2060</x:f>
      </x:c>
      <x:c r="I2060" s="0">
        <x:f>'Historical Trades'!I2060</x:f>
      </x:c>
      <x:c r="J2060" s="0">
        <x:f>'Historical Trades'!J2060</x:f>
      </x:c>
      <x:c r="K2060" s="0">
        <x:f>'Historical Trades'!K2060</x:f>
      </x:c>
      <x:c r="L2060" s="0">
        <x:f>'Historical Trades'!L2060</x:f>
      </x:c>
      <x:c r="M2060" s="0">
        <x:f>'Historical Trades'!M2060</x:f>
      </x:c>
      <x:c r="N2060" s="0">
        <x:f>CLEAN('Historical Trades'!O2060)</x:f>
      </x:c>
      <x:c r="P2060" s="14">
        <x:f>IF(G2060="sell",M2060,-M2060)</x:f>
      </x:c>
      <x:c r="Q2060" s="14">
        <x:f>VLOOKUP(N2060,'Currency Rates'!$A$3:$C$32,3,0)</x:f>
      </x:c>
      <x:c r="R2060" s="0">
        <x:f>IF(A2060="SPUS",0,IF(A2060="FWD",0,P2060/Q2060))</x:f>
      </x:c>
    </x:row>
    <x:row r="2061" spans="1:19" x14ac:dyDescent="0.3">
      <x:c r="A2061" s="0">
        <x:f>'Historical Trades'!A2061</x:f>
      </x:c>
      <x:c r="B2061" s="0">
        <x:f>'Historical Trades'!B2061</x:f>
      </x:c>
      <x:c r="C2061" s="23">
        <x:f>'Historical Trades'!C2061</x:f>
      </x:c>
      <x:c r="D2061" s="0">
        <x:f>'Historical Trades'!D2061</x:f>
      </x:c>
      <x:c r="E2061" s="23">
        <x:f>'Historical Trades'!E2061</x:f>
      </x:c>
      <x:c r="F2061" s="0">
        <x:f>'Historical Trades'!F2061</x:f>
      </x:c>
      <x:c r="G2061" s="0">
        <x:f>'Historical Trades'!G2061</x:f>
      </x:c>
      <x:c r="H2061" s="0">
        <x:f>'Historical Trades'!H2061</x:f>
      </x:c>
      <x:c r="I2061" s="0">
        <x:f>'Historical Trades'!I2061</x:f>
      </x:c>
      <x:c r="J2061" s="0">
        <x:f>'Historical Trades'!J2061</x:f>
      </x:c>
      <x:c r="K2061" s="0">
        <x:f>'Historical Trades'!K2061</x:f>
      </x:c>
      <x:c r="L2061" s="0">
        <x:f>'Historical Trades'!L2061</x:f>
      </x:c>
      <x:c r="M2061" s="0">
        <x:f>'Historical Trades'!M2061</x:f>
      </x:c>
      <x:c r="N2061" s="0">
        <x:f>CLEAN('Historical Trades'!O2061)</x:f>
      </x:c>
      <x:c r="P2061" s="14">
        <x:f>IF(G2061="sell",M2061,-M2061)</x:f>
      </x:c>
      <x:c r="Q2061" s="14">
        <x:f>VLOOKUP(N2061,'Currency Rates'!$A$3:$C$32,3,0)</x:f>
      </x:c>
      <x:c r="R2061" s="0">
        <x:f>IF(A2061="SPUS",0,IF(A2061="FWD",0,P2061/Q2061))</x:f>
      </x:c>
    </x:row>
    <x:row r="2062" spans="1:19" x14ac:dyDescent="0.3">
      <x:c r="A2062" s="0">
        <x:f>'Historical Trades'!A2062</x:f>
      </x:c>
      <x:c r="B2062" s="0">
        <x:f>'Historical Trades'!B2062</x:f>
      </x:c>
      <x:c r="C2062" s="23">
        <x:f>'Historical Trades'!C2062</x:f>
      </x:c>
      <x:c r="D2062" s="0">
        <x:f>'Historical Trades'!D2062</x:f>
      </x:c>
      <x:c r="E2062" s="23">
        <x:f>'Historical Trades'!E2062</x:f>
      </x:c>
      <x:c r="F2062" s="0">
        <x:f>'Historical Trades'!F2062</x:f>
      </x:c>
      <x:c r="G2062" s="0">
        <x:f>'Historical Trades'!G2062</x:f>
      </x:c>
      <x:c r="H2062" s="0">
        <x:f>'Historical Trades'!H2062</x:f>
      </x:c>
      <x:c r="I2062" s="0">
        <x:f>'Historical Trades'!I2062</x:f>
      </x:c>
      <x:c r="J2062" s="0">
        <x:f>'Historical Trades'!J2062</x:f>
      </x:c>
      <x:c r="K2062" s="0">
        <x:f>'Historical Trades'!K2062</x:f>
      </x:c>
      <x:c r="L2062" s="0">
        <x:f>'Historical Trades'!L2062</x:f>
      </x:c>
      <x:c r="M2062" s="0">
        <x:f>'Historical Trades'!M2062</x:f>
      </x:c>
      <x:c r="N2062" s="0">
        <x:f>CLEAN('Historical Trades'!O2062)</x:f>
      </x:c>
      <x:c r="P2062" s="14">
        <x:f>IF(G2062="sell",M2062,-M2062)</x:f>
      </x:c>
      <x:c r="Q2062" s="14">
        <x:f>VLOOKUP(N2062,'Currency Rates'!$A$3:$C$32,3,0)</x:f>
      </x:c>
      <x:c r="R2062" s="0">
        <x:f>IF(A2062="SPUS",0,IF(A2062="FWD",0,P2062/Q2062))</x:f>
      </x:c>
    </x:row>
    <x:row r="2063" spans="1:19" x14ac:dyDescent="0.3">
      <x:c r="A2063" s="0">
        <x:f>'Historical Trades'!A2063</x:f>
      </x:c>
      <x:c r="B2063" s="0">
        <x:f>'Historical Trades'!B2063</x:f>
      </x:c>
      <x:c r="C2063" s="23">
        <x:f>'Historical Trades'!C2063</x:f>
      </x:c>
      <x:c r="D2063" s="0">
        <x:f>'Historical Trades'!D2063</x:f>
      </x:c>
      <x:c r="E2063" s="23">
        <x:f>'Historical Trades'!E2063</x:f>
      </x:c>
      <x:c r="F2063" s="0">
        <x:f>'Historical Trades'!F2063</x:f>
      </x:c>
      <x:c r="G2063" s="0">
        <x:f>'Historical Trades'!G2063</x:f>
      </x:c>
      <x:c r="H2063" s="0">
        <x:f>'Historical Trades'!H2063</x:f>
      </x:c>
      <x:c r="I2063" s="0">
        <x:f>'Historical Trades'!I2063</x:f>
      </x:c>
      <x:c r="J2063" s="0">
        <x:f>'Historical Trades'!J2063</x:f>
      </x:c>
      <x:c r="K2063" s="0">
        <x:f>'Historical Trades'!K2063</x:f>
      </x:c>
      <x:c r="L2063" s="0">
        <x:f>'Historical Trades'!L2063</x:f>
      </x:c>
      <x:c r="M2063" s="0">
        <x:f>'Historical Trades'!M2063</x:f>
      </x:c>
      <x:c r="N2063" s="0">
        <x:f>CLEAN('Historical Trades'!O2063)</x:f>
      </x:c>
      <x:c r="P2063" s="14">
        <x:f>IF(G2063="sell",M2063,-M2063)</x:f>
      </x:c>
      <x:c r="Q2063" s="14">
        <x:f>VLOOKUP(N2063,'Currency Rates'!$A$3:$C$32,3,0)</x:f>
      </x:c>
      <x:c r="R2063" s="0">
        <x:f>IF(A2063="SPUS",0,IF(A2063="FWD",0,P2063/Q2063))</x:f>
      </x:c>
    </x:row>
    <x:row r="2064" spans="1:19" x14ac:dyDescent="0.3">
      <x:c r="A2064" s="0">
        <x:f>'Historical Trades'!A2064</x:f>
      </x:c>
      <x:c r="B2064" s="0">
        <x:f>'Historical Trades'!B2064</x:f>
      </x:c>
      <x:c r="C2064" s="23">
        <x:f>'Historical Trades'!C2064</x:f>
      </x:c>
      <x:c r="D2064" s="0">
        <x:f>'Historical Trades'!D2064</x:f>
      </x:c>
      <x:c r="E2064" s="23">
        <x:f>'Historical Trades'!E2064</x:f>
      </x:c>
      <x:c r="F2064" s="0">
        <x:f>'Historical Trades'!F2064</x:f>
      </x:c>
      <x:c r="G2064" s="0">
        <x:f>'Historical Trades'!G2064</x:f>
      </x:c>
      <x:c r="H2064" s="0">
        <x:f>'Historical Trades'!H2064</x:f>
      </x:c>
      <x:c r="I2064" s="0">
        <x:f>'Historical Trades'!I2064</x:f>
      </x:c>
      <x:c r="J2064" s="0">
        <x:f>'Historical Trades'!J2064</x:f>
      </x:c>
      <x:c r="K2064" s="0">
        <x:f>'Historical Trades'!K2064</x:f>
      </x:c>
      <x:c r="L2064" s="0">
        <x:f>'Historical Trades'!L2064</x:f>
      </x:c>
      <x:c r="M2064" s="0">
        <x:f>'Historical Trades'!M2064</x:f>
      </x:c>
      <x:c r="N2064" s="0">
        <x:f>CLEAN('Historical Trades'!O2064)</x:f>
      </x:c>
      <x:c r="P2064" s="14">
        <x:f>IF(G2064="sell",M2064,-M2064)</x:f>
      </x:c>
      <x:c r="Q2064" s="14">
        <x:f>VLOOKUP(N2064,'Currency Rates'!$A$3:$C$32,3,0)</x:f>
      </x:c>
      <x:c r="R2064" s="0">
        <x:f>IF(A2064="SPUS",0,IF(A2064="FWD",0,P2064/Q2064))</x:f>
      </x:c>
    </x:row>
    <x:row r="2065" spans="1:19" x14ac:dyDescent="0.3">
      <x:c r="A2065" s="0">
        <x:f>'Historical Trades'!A2065</x:f>
      </x:c>
      <x:c r="B2065" s="0">
        <x:f>'Historical Trades'!B2065</x:f>
      </x:c>
      <x:c r="C2065" s="23">
        <x:f>'Historical Trades'!C2065</x:f>
      </x:c>
      <x:c r="D2065" s="0">
        <x:f>'Historical Trades'!D2065</x:f>
      </x:c>
      <x:c r="E2065" s="23">
        <x:f>'Historical Trades'!E2065</x:f>
      </x:c>
      <x:c r="F2065" s="0">
        <x:f>'Historical Trades'!F2065</x:f>
      </x:c>
      <x:c r="G2065" s="0">
        <x:f>'Historical Trades'!G2065</x:f>
      </x:c>
      <x:c r="H2065" s="0">
        <x:f>'Historical Trades'!H2065</x:f>
      </x:c>
      <x:c r="I2065" s="0">
        <x:f>'Historical Trades'!I2065</x:f>
      </x:c>
      <x:c r="J2065" s="0">
        <x:f>'Historical Trades'!J2065</x:f>
      </x:c>
      <x:c r="K2065" s="0">
        <x:f>'Historical Trades'!K2065</x:f>
      </x:c>
      <x:c r="L2065" s="0">
        <x:f>'Historical Trades'!L2065</x:f>
      </x:c>
      <x:c r="M2065" s="0">
        <x:f>'Historical Trades'!M2065</x:f>
      </x:c>
      <x:c r="N2065" s="0">
        <x:f>CLEAN('Historical Trades'!O2065)</x:f>
      </x:c>
      <x:c r="P2065" s="14">
        <x:f>IF(G2065="sell",M2065,-M2065)</x:f>
      </x:c>
      <x:c r="Q2065" s="14">
        <x:f>VLOOKUP(N2065,'Currency Rates'!$A$3:$C$32,3,0)</x:f>
      </x:c>
      <x:c r="R2065" s="0">
        <x:f>IF(A2065="SPUS",0,IF(A2065="FWD",0,P2065/Q2065))</x:f>
      </x:c>
    </x:row>
    <x:row r="2066" spans="1:19" x14ac:dyDescent="0.3">
      <x:c r="A2066" s="0">
        <x:f>'Historical Trades'!A2066</x:f>
      </x:c>
      <x:c r="B2066" s="0">
        <x:f>'Historical Trades'!B2066</x:f>
      </x:c>
      <x:c r="C2066" s="23">
        <x:f>'Historical Trades'!C2066</x:f>
      </x:c>
      <x:c r="D2066" s="0">
        <x:f>'Historical Trades'!D2066</x:f>
      </x:c>
      <x:c r="E2066" s="23">
        <x:f>'Historical Trades'!E2066</x:f>
      </x:c>
      <x:c r="F2066" s="0">
        <x:f>'Historical Trades'!F2066</x:f>
      </x:c>
      <x:c r="G2066" s="0">
        <x:f>'Historical Trades'!G2066</x:f>
      </x:c>
      <x:c r="H2066" s="0">
        <x:f>'Historical Trades'!H2066</x:f>
      </x:c>
      <x:c r="I2066" s="0">
        <x:f>'Historical Trades'!I2066</x:f>
      </x:c>
      <x:c r="J2066" s="0">
        <x:f>'Historical Trades'!J2066</x:f>
      </x:c>
      <x:c r="K2066" s="0">
        <x:f>'Historical Trades'!K2066</x:f>
      </x:c>
      <x:c r="L2066" s="0">
        <x:f>'Historical Trades'!L2066</x:f>
      </x:c>
      <x:c r="M2066" s="0">
        <x:f>'Historical Trades'!M2066</x:f>
      </x:c>
      <x:c r="N2066" s="0">
        <x:f>CLEAN('Historical Trades'!O2066)</x:f>
      </x:c>
      <x:c r="P2066" s="14">
        <x:f>IF(G2066="sell",M2066,-M2066)</x:f>
      </x:c>
      <x:c r="Q2066" s="14">
        <x:f>VLOOKUP(N2066,'Currency Rates'!$A$3:$C$32,3,0)</x:f>
      </x:c>
      <x:c r="R2066" s="0">
        <x:f>IF(A2066="SPUS",0,IF(A2066="FWD",0,P2066/Q2066))</x:f>
      </x:c>
    </x:row>
    <x:row r="2067" spans="1:19" x14ac:dyDescent="0.3">
      <x:c r="A2067" s="0">
        <x:f>'Historical Trades'!A2067</x:f>
      </x:c>
      <x:c r="B2067" s="0">
        <x:f>'Historical Trades'!B2067</x:f>
      </x:c>
      <x:c r="C2067" s="23">
        <x:f>'Historical Trades'!C2067</x:f>
      </x:c>
      <x:c r="D2067" s="0">
        <x:f>'Historical Trades'!D2067</x:f>
      </x:c>
      <x:c r="E2067" s="23">
        <x:f>'Historical Trades'!E2067</x:f>
      </x:c>
      <x:c r="F2067" s="0">
        <x:f>'Historical Trades'!F2067</x:f>
      </x:c>
      <x:c r="G2067" s="0">
        <x:f>'Historical Trades'!G2067</x:f>
      </x:c>
      <x:c r="H2067" s="0">
        <x:f>'Historical Trades'!H2067</x:f>
      </x:c>
      <x:c r="I2067" s="0">
        <x:f>'Historical Trades'!I2067</x:f>
      </x:c>
      <x:c r="J2067" s="0">
        <x:f>'Historical Trades'!J2067</x:f>
      </x:c>
      <x:c r="K2067" s="0">
        <x:f>'Historical Trades'!K2067</x:f>
      </x:c>
      <x:c r="L2067" s="0">
        <x:f>'Historical Trades'!L2067</x:f>
      </x:c>
      <x:c r="M2067" s="0">
        <x:f>'Historical Trades'!M2067</x:f>
      </x:c>
      <x:c r="N2067" s="0">
        <x:f>CLEAN('Historical Trades'!O2067)</x:f>
      </x:c>
      <x:c r="P2067" s="14">
        <x:f>IF(G2067="sell",M2067,-M2067)</x:f>
      </x:c>
      <x:c r="Q2067" s="14">
        <x:f>VLOOKUP(N2067,'Currency Rates'!$A$3:$C$32,3,0)</x:f>
      </x:c>
      <x:c r="R2067" s="0">
        <x:f>IF(A2067="SPUS",0,IF(A2067="FWD",0,P2067/Q2067))</x:f>
      </x:c>
    </x:row>
    <x:row r="2068" spans="1:19" x14ac:dyDescent="0.3">
      <x:c r="A2068" s="0">
        <x:f>'Historical Trades'!A2068</x:f>
      </x:c>
      <x:c r="B2068" s="0">
        <x:f>'Historical Trades'!B2068</x:f>
      </x:c>
      <x:c r="C2068" s="23">
        <x:f>'Historical Trades'!C2068</x:f>
      </x:c>
      <x:c r="D2068" s="0">
        <x:f>'Historical Trades'!D2068</x:f>
      </x:c>
      <x:c r="E2068" s="23">
        <x:f>'Historical Trades'!E2068</x:f>
      </x:c>
      <x:c r="F2068" s="0">
        <x:f>'Historical Trades'!F2068</x:f>
      </x:c>
      <x:c r="G2068" s="0">
        <x:f>'Historical Trades'!G2068</x:f>
      </x:c>
      <x:c r="H2068" s="0">
        <x:f>'Historical Trades'!H2068</x:f>
      </x:c>
      <x:c r="I2068" s="0">
        <x:f>'Historical Trades'!I2068</x:f>
      </x:c>
      <x:c r="J2068" s="0">
        <x:f>'Historical Trades'!J2068</x:f>
      </x:c>
      <x:c r="K2068" s="0">
        <x:f>'Historical Trades'!K2068</x:f>
      </x:c>
      <x:c r="L2068" s="0">
        <x:f>'Historical Trades'!L2068</x:f>
      </x:c>
      <x:c r="M2068" s="0">
        <x:f>'Historical Trades'!M2068</x:f>
      </x:c>
      <x:c r="N2068" s="0">
        <x:f>CLEAN('Historical Trades'!O2068)</x:f>
      </x:c>
      <x:c r="P2068" s="14">
        <x:f>IF(G2068="sell",M2068,-M2068)</x:f>
      </x:c>
      <x:c r="Q2068" s="14">
        <x:f>VLOOKUP(N2068,'Currency Rates'!$A$3:$C$32,3,0)</x:f>
      </x:c>
      <x:c r="R2068" s="0">
        <x:f>IF(A2068="SPUS",0,IF(A2068="FWD",0,P2068/Q2068))</x:f>
      </x:c>
    </x:row>
    <x:row r="2069" spans="1:19" x14ac:dyDescent="0.3">
      <x:c r="A2069" s="0">
        <x:f>'Historical Trades'!A2069</x:f>
      </x:c>
      <x:c r="B2069" s="0">
        <x:f>'Historical Trades'!B2069</x:f>
      </x:c>
      <x:c r="C2069" s="23">
        <x:f>'Historical Trades'!C2069</x:f>
      </x:c>
      <x:c r="D2069" s="0">
        <x:f>'Historical Trades'!D2069</x:f>
      </x:c>
      <x:c r="E2069" s="23">
        <x:f>'Historical Trades'!E2069</x:f>
      </x:c>
      <x:c r="F2069" s="0">
        <x:f>'Historical Trades'!F2069</x:f>
      </x:c>
      <x:c r="G2069" s="0">
        <x:f>'Historical Trades'!G2069</x:f>
      </x:c>
      <x:c r="H2069" s="0">
        <x:f>'Historical Trades'!H2069</x:f>
      </x:c>
      <x:c r="I2069" s="0">
        <x:f>'Historical Trades'!I2069</x:f>
      </x:c>
      <x:c r="J2069" s="0">
        <x:f>'Historical Trades'!J2069</x:f>
      </x:c>
      <x:c r="K2069" s="0">
        <x:f>'Historical Trades'!K2069</x:f>
      </x:c>
      <x:c r="L2069" s="0">
        <x:f>'Historical Trades'!L2069</x:f>
      </x:c>
      <x:c r="M2069" s="0">
        <x:f>'Historical Trades'!M2069</x:f>
      </x:c>
      <x:c r="N2069" s="0">
        <x:f>CLEAN('Historical Trades'!O2069)</x:f>
      </x:c>
      <x:c r="P2069" s="14">
        <x:f>IF(G2069="sell",M2069,-M2069)</x:f>
      </x:c>
      <x:c r="Q2069" s="14">
        <x:f>VLOOKUP(N2069,'Currency Rates'!$A$3:$C$32,3,0)</x:f>
      </x:c>
      <x:c r="R2069" s="0">
        <x:f>IF(A2069="SPUS",0,IF(A2069="FWD",0,P2069/Q2069))</x:f>
      </x:c>
    </x:row>
    <x:row r="2070" spans="1:19" x14ac:dyDescent="0.3">
      <x:c r="A2070" s="0">
        <x:f>'Historical Trades'!A2070</x:f>
      </x:c>
      <x:c r="B2070" s="0">
        <x:f>'Historical Trades'!B2070</x:f>
      </x:c>
      <x:c r="C2070" s="23">
        <x:f>'Historical Trades'!C2070</x:f>
      </x:c>
      <x:c r="D2070" s="0">
        <x:f>'Historical Trades'!D2070</x:f>
      </x:c>
      <x:c r="E2070" s="23">
        <x:f>'Historical Trades'!E2070</x:f>
      </x:c>
      <x:c r="F2070" s="0">
        <x:f>'Historical Trades'!F2070</x:f>
      </x:c>
      <x:c r="G2070" s="0">
        <x:f>'Historical Trades'!G2070</x:f>
      </x:c>
      <x:c r="H2070" s="0">
        <x:f>'Historical Trades'!H2070</x:f>
      </x:c>
      <x:c r="I2070" s="0">
        <x:f>'Historical Trades'!I2070</x:f>
      </x:c>
      <x:c r="J2070" s="0">
        <x:f>'Historical Trades'!J2070</x:f>
      </x:c>
      <x:c r="K2070" s="0">
        <x:f>'Historical Trades'!K2070</x:f>
      </x:c>
      <x:c r="L2070" s="0">
        <x:f>'Historical Trades'!L2070</x:f>
      </x:c>
      <x:c r="M2070" s="0">
        <x:f>'Historical Trades'!M2070</x:f>
      </x:c>
      <x:c r="N2070" s="0">
        <x:f>CLEAN('Historical Trades'!O2070)</x:f>
      </x:c>
      <x:c r="P2070" s="14">
        <x:f>IF(G2070="sell",M2070,-M2070)</x:f>
      </x:c>
      <x:c r="Q2070" s="14">
        <x:f>VLOOKUP(N2070,'Currency Rates'!$A$3:$C$32,3,0)</x:f>
      </x:c>
      <x:c r="R2070" s="0">
        <x:f>IF(A2070="SPUS",0,IF(A2070="FWD",0,P2070/Q2070))</x:f>
      </x:c>
    </x:row>
    <x:row r="2071" spans="1:19" x14ac:dyDescent="0.3">
      <x:c r="A2071" s="0">
        <x:f>'Historical Trades'!A2071</x:f>
      </x:c>
      <x:c r="B2071" s="0">
        <x:f>'Historical Trades'!B2071</x:f>
      </x:c>
      <x:c r="C2071" s="23">
        <x:f>'Historical Trades'!C2071</x:f>
      </x:c>
      <x:c r="D2071" s="0">
        <x:f>'Historical Trades'!D2071</x:f>
      </x:c>
      <x:c r="E2071" s="23">
        <x:f>'Historical Trades'!E2071</x:f>
      </x:c>
      <x:c r="F2071" s="0">
        <x:f>'Historical Trades'!F2071</x:f>
      </x:c>
      <x:c r="G2071" s="0">
        <x:f>'Historical Trades'!G2071</x:f>
      </x:c>
      <x:c r="H2071" s="0">
        <x:f>'Historical Trades'!H2071</x:f>
      </x:c>
      <x:c r="I2071" s="0">
        <x:f>'Historical Trades'!I2071</x:f>
      </x:c>
      <x:c r="J2071" s="0">
        <x:f>'Historical Trades'!J2071</x:f>
      </x:c>
      <x:c r="K2071" s="0">
        <x:f>'Historical Trades'!K2071</x:f>
      </x:c>
      <x:c r="L2071" s="0">
        <x:f>'Historical Trades'!L2071</x:f>
      </x:c>
      <x:c r="M2071" s="0">
        <x:f>'Historical Trades'!M2071</x:f>
      </x:c>
      <x:c r="N2071" s="0">
        <x:f>CLEAN('Historical Trades'!O2071)</x:f>
      </x:c>
      <x:c r="P2071" s="14">
        <x:f>IF(G2071="sell",M2071,-M2071)</x:f>
      </x:c>
      <x:c r="Q2071" s="14">
        <x:f>VLOOKUP(N2071,'Currency Rates'!$A$3:$C$32,3,0)</x:f>
      </x:c>
      <x:c r="R2071" s="0">
        <x:f>IF(A2071="SPUS",0,IF(A2071="FWD",0,P2071/Q2071))</x:f>
      </x:c>
    </x:row>
    <x:row r="2072" spans="1:19" x14ac:dyDescent="0.3">
      <x:c r="A2072" s="0">
        <x:f>'Historical Trades'!A2072</x:f>
      </x:c>
      <x:c r="B2072" s="0">
        <x:f>'Historical Trades'!B2072</x:f>
      </x:c>
      <x:c r="C2072" s="23">
        <x:f>'Historical Trades'!C2072</x:f>
      </x:c>
      <x:c r="D2072" s="0">
        <x:f>'Historical Trades'!D2072</x:f>
      </x:c>
      <x:c r="E2072" s="23">
        <x:f>'Historical Trades'!E2072</x:f>
      </x:c>
      <x:c r="F2072" s="0">
        <x:f>'Historical Trades'!F2072</x:f>
      </x:c>
      <x:c r="G2072" s="0">
        <x:f>'Historical Trades'!G2072</x:f>
      </x:c>
      <x:c r="H2072" s="0">
        <x:f>'Historical Trades'!H2072</x:f>
      </x:c>
      <x:c r="I2072" s="0">
        <x:f>'Historical Trades'!I2072</x:f>
      </x:c>
      <x:c r="J2072" s="0">
        <x:f>'Historical Trades'!J2072</x:f>
      </x:c>
      <x:c r="K2072" s="0">
        <x:f>'Historical Trades'!K2072</x:f>
      </x:c>
      <x:c r="L2072" s="0">
        <x:f>'Historical Trades'!L2072</x:f>
      </x:c>
      <x:c r="M2072" s="0">
        <x:f>'Historical Trades'!M2072</x:f>
      </x:c>
      <x:c r="N2072" s="0">
        <x:f>CLEAN('Historical Trades'!O2072)</x:f>
      </x:c>
      <x:c r="P2072" s="14">
        <x:f>IF(G2072="sell",M2072,-M2072)</x:f>
      </x:c>
      <x:c r="Q2072" s="14">
        <x:f>VLOOKUP(N2072,'Currency Rates'!$A$3:$C$32,3,0)</x:f>
      </x:c>
      <x:c r="R2072" s="0">
        <x:f>IF(A2072="SPUS",0,IF(A2072="FWD",0,P2072/Q2072))</x:f>
      </x:c>
    </x:row>
    <x:row r="2073" spans="1:19" x14ac:dyDescent="0.3">
      <x:c r="A2073" s="0">
        <x:f>'Historical Trades'!A2073</x:f>
      </x:c>
      <x:c r="B2073" s="0">
        <x:f>'Historical Trades'!B2073</x:f>
      </x:c>
      <x:c r="C2073" s="23">
        <x:f>'Historical Trades'!C2073</x:f>
      </x:c>
      <x:c r="D2073" s="0">
        <x:f>'Historical Trades'!D2073</x:f>
      </x:c>
      <x:c r="E2073" s="23">
        <x:f>'Historical Trades'!E2073</x:f>
      </x:c>
      <x:c r="F2073" s="0">
        <x:f>'Historical Trades'!F2073</x:f>
      </x:c>
      <x:c r="G2073" s="0">
        <x:f>'Historical Trades'!G2073</x:f>
      </x:c>
      <x:c r="H2073" s="0">
        <x:f>'Historical Trades'!H2073</x:f>
      </x:c>
      <x:c r="I2073" s="0">
        <x:f>'Historical Trades'!I2073</x:f>
      </x:c>
      <x:c r="J2073" s="0">
        <x:f>'Historical Trades'!J2073</x:f>
      </x:c>
      <x:c r="K2073" s="0">
        <x:f>'Historical Trades'!K2073</x:f>
      </x:c>
      <x:c r="L2073" s="0">
        <x:f>'Historical Trades'!L2073</x:f>
      </x:c>
      <x:c r="M2073" s="0">
        <x:f>'Historical Trades'!M2073</x:f>
      </x:c>
      <x:c r="N2073" s="0">
        <x:f>CLEAN('Historical Trades'!O2073)</x:f>
      </x:c>
      <x:c r="P2073" s="14">
        <x:f>IF(G2073="sell",M2073,-M2073)</x:f>
      </x:c>
      <x:c r="Q2073" s="14">
        <x:f>VLOOKUP(N2073,'Currency Rates'!$A$3:$C$32,3,0)</x:f>
      </x:c>
      <x:c r="R2073" s="0">
        <x:f>IF(A2073="SPUS",0,IF(A2073="FWD",0,P2073/Q2073))</x:f>
      </x:c>
    </x:row>
    <x:row r="2074" spans="1:19" x14ac:dyDescent="0.3">
      <x:c r="A2074" s="0">
        <x:f>'Historical Trades'!A2074</x:f>
      </x:c>
      <x:c r="B2074" s="0">
        <x:f>'Historical Trades'!B2074</x:f>
      </x:c>
      <x:c r="C2074" s="23">
        <x:f>'Historical Trades'!C2074</x:f>
      </x:c>
      <x:c r="D2074" s="0">
        <x:f>'Historical Trades'!D2074</x:f>
      </x:c>
      <x:c r="E2074" s="23">
        <x:f>'Historical Trades'!E2074</x:f>
      </x:c>
      <x:c r="F2074" s="0">
        <x:f>'Historical Trades'!F2074</x:f>
      </x:c>
      <x:c r="G2074" s="0">
        <x:f>'Historical Trades'!G2074</x:f>
      </x:c>
      <x:c r="H2074" s="0">
        <x:f>'Historical Trades'!H2074</x:f>
      </x:c>
      <x:c r="I2074" s="0">
        <x:f>'Historical Trades'!I2074</x:f>
      </x:c>
      <x:c r="J2074" s="0">
        <x:f>'Historical Trades'!J2074</x:f>
      </x:c>
      <x:c r="K2074" s="0">
        <x:f>'Historical Trades'!K2074</x:f>
      </x:c>
      <x:c r="L2074" s="0">
        <x:f>'Historical Trades'!L2074</x:f>
      </x:c>
      <x:c r="M2074" s="0">
        <x:f>'Historical Trades'!M2074</x:f>
      </x:c>
      <x:c r="N2074" s="0">
        <x:f>CLEAN('Historical Trades'!O2074)</x:f>
      </x:c>
      <x:c r="P2074" s="14">
        <x:f>IF(G2074="sell",M2074,-M2074)</x:f>
      </x:c>
      <x:c r="Q2074" s="14">
        <x:f>VLOOKUP(N2074,'Currency Rates'!$A$3:$C$32,3,0)</x:f>
      </x:c>
      <x:c r="R2074" s="0">
        <x:f>IF(A2074="SPUS",0,IF(A2074="FWD",0,P2074/Q2074))</x:f>
      </x:c>
    </x:row>
    <x:row r="2075" spans="1:19" x14ac:dyDescent="0.3">
      <x:c r="A2075" s="0">
        <x:f>'Historical Trades'!A2075</x:f>
      </x:c>
      <x:c r="B2075" s="0">
        <x:f>'Historical Trades'!B2075</x:f>
      </x:c>
      <x:c r="C2075" s="23">
        <x:f>'Historical Trades'!C2075</x:f>
      </x:c>
      <x:c r="D2075" s="0">
        <x:f>'Historical Trades'!D2075</x:f>
      </x:c>
      <x:c r="E2075" s="23">
        <x:f>'Historical Trades'!E2075</x:f>
      </x:c>
      <x:c r="F2075" s="0">
        <x:f>'Historical Trades'!F2075</x:f>
      </x:c>
      <x:c r="G2075" s="0">
        <x:f>'Historical Trades'!G2075</x:f>
      </x:c>
      <x:c r="H2075" s="0">
        <x:f>'Historical Trades'!H2075</x:f>
      </x:c>
      <x:c r="I2075" s="0">
        <x:f>'Historical Trades'!I2075</x:f>
      </x:c>
      <x:c r="J2075" s="0">
        <x:f>'Historical Trades'!J2075</x:f>
      </x:c>
      <x:c r="K2075" s="0">
        <x:f>'Historical Trades'!K2075</x:f>
      </x:c>
      <x:c r="L2075" s="0">
        <x:f>'Historical Trades'!L2075</x:f>
      </x:c>
      <x:c r="M2075" s="0">
        <x:f>'Historical Trades'!M2075</x:f>
      </x:c>
      <x:c r="N2075" s="0">
        <x:f>CLEAN('Historical Trades'!O2075)</x:f>
      </x:c>
      <x:c r="P2075" s="14">
        <x:f>IF(G2075="sell",M2075,-M2075)</x:f>
      </x:c>
      <x:c r="Q2075" s="14">
        <x:f>VLOOKUP(N2075,'Currency Rates'!$A$3:$C$32,3,0)</x:f>
      </x:c>
      <x:c r="R2075" s="0">
        <x:f>IF(A2075="SPUS",0,IF(A2075="FWD",0,P2075/Q2075))</x:f>
      </x:c>
    </x:row>
    <x:row r="2076" spans="1:19" x14ac:dyDescent="0.3">
      <x:c r="A2076" s="0">
        <x:f>'Historical Trades'!A2076</x:f>
      </x:c>
      <x:c r="B2076" s="0">
        <x:f>'Historical Trades'!B2076</x:f>
      </x:c>
      <x:c r="C2076" s="23">
        <x:f>'Historical Trades'!C2076</x:f>
      </x:c>
      <x:c r="D2076" s="0">
        <x:f>'Historical Trades'!D2076</x:f>
      </x:c>
      <x:c r="E2076" s="23">
        <x:f>'Historical Trades'!E2076</x:f>
      </x:c>
      <x:c r="F2076" s="0">
        <x:f>'Historical Trades'!F2076</x:f>
      </x:c>
      <x:c r="G2076" s="0">
        <x:f>'Historical Trades'!G2076</x:f>
      </x:c>
      <x:c r="H2076" s="0">
        <x:f>'Historical Trades'!H2076</x:f>
      </x:c>
      <x:c r="I2076" s="0">
        <x:f>'Historical Trades'!I2076</x:f>
      </x:c>
      <x:c r="J2076" s="0">
        <x:f>'Historical Trades'!J2076</x:f>
      </x:c>
      <x:c r="K2076" s="0">
        <x:f>'Historical Trades'!K2076</x:f>
      </x:c>
      <x:c r="L2076" s="0">
        <x:f>'Historical Trades'!L2076</x:f>
      </x:c>
      <x:c r="M2076" s="0">
        <x:f>'Historical Trades'!M2076</x:f>
      </x:c>
      <x:c r="N2076" s="0">
        <x:f>CLEAN('Historical Trades'!O2076)</x:f>
      </x:c>
      <x:c r="P2076" s="14">
        <x:f>IF(G2076="sell",M2076,-M2076)</x:f>
      </x:c>
      <x:c r="Q2076" s="14">
        <x:f>VLOOKUP(N2076,'Currency Rates'!$A$3:$C$32,3,0)</x:f>
      </x:c>
      <x:c r="R2076" s="0">
        <x:f>IF(A2076="SPUS",0,IF(A2076="FWD",0,P2076/Q2076))</x:f>
      </x:c>
    </x:row>
    <x:row r="2077" spans="1:19" x14ac:dyDescent="0.3">
      <x:c r="A2077" s="0">
        <x:f>'Historical Trades'!A2077</x:f>
      </x:c>
      <x:c r="B2077" s="0">
        <x:f>'Historical Trades'!B2077</x:f>
      </x:c>
      <x:c r="C2077" s="23">
        <x:f>'Historical Trades'!C2077</x:f>
      </x:c>
      <x:c r="D2077" s="0">
        <x:f>'Historical Trades'!D2077</x:f>
      </x:c>
      <x:c r="E2077" s="23">
        <x:f>'Historical Trades'!E2077</x:f>
      </x:c>
      <x:c r="F2077" s="0">
        <x:f>'Historical Trades'!F2077</x:f>
      </x:c>
      <x:c r="G2077" s="0">
        <x:f>'Historical Trades'!G2077</x:f>
      </x:c>
      <x:c r="H2077" s="0">
        <x:f>'Historical Trades'!H2077</x:f>
      </x:c>
      <x:c r="I2077" s="0">
        <x:f>'Historical Trades'!I2077</x:f>
      </x:c>
      <x:c r="J2077" s="0">
        <x:f>'Historical Trades'!J2077</x:f>
      </x:c>
      <x:c r="K2077" s="0">
        <x:f>'Historical Trades'!K2077</x:f>
      </x:c>
      <x:c r="L2077" s="0">
        <x:f>'Historical Trades'!L2077</x:f>
      </x:c>
      <x:c r="M2077" s="0">
        <x:f>'Historical Trades'!M2077</x:f>
      </x:c>
      <x:c r="N2077" s="0">
        <x:f>CLEAN('Historical Trades'!O2077)</x:f>
      </x:c>
      <x:c r="P2077" s="14">
        <x:f>IF(G2077="sell",M2077,-M2077)</x:f>
      </x:c>
      <x:c r="Q2077" s="14">
        <x:f>VLOOKUP(N2077,'Currency Rates'!$A$3:$C$32,3,0)</x:f>
      </x:c>
      <x:c r="R2077" s="0">
        <x:f>IF(A2077="SPUS",0,IF(A2077="FWD",0,P2077/Q2077))</x:f>
      </x:c>
    </x:row>
    <x:row r="2078" spans="1:19" x14ac:dyDescent="0.3">
      <x:c r="A2078" s="0">
        <x:f>'Historical Trades'!A2078</x:f>
      </x:c>
      <x:c r="B2078" s="0">
        <x:f>'Historical Trades'!B2078</x:f>
      </x:c>
      <x:c r="C2078" s="23">
        <x:f>'Historical Trades'!C2078</x:f>
      </x:c>
      <x:c r="D2078" s="0">
        <x:f>'Historical Trades'!D2078</x:f>
      </x:c>
      <x:c r="E2078" s="23">
        <x:f>'Historical Trades'!E2078</x:f>
      </x:c>
      <x:c r="F2078" s="0">
        <x:f>'Historical Trades'!F2078</x:f>
      </x:c>
      <x:c r="G2078" s="0">
        <x:f>'Historical Trades'!G2078</x:f>
      </x:c>
      <x:c r="H2078" s="0">
        <x:f>'Historical Trades'!H2078</x:f>
      </x:c>
      <x:c r="I2078" s="0">
        <x:f>'Historical Trades'!I2078</x:f>
      </x:c>
      <x:c r="J2078" s="0">
        <x:f>'Historical Trades'!J2078</x:f>
      </x:c>
      <x:c r="K2078" s="0">
        <x:f>'Historical Trades'!K2078</x:f>
      </x:c>
      <x:c r="L2078" s="0">
        <x:f>'Historical Trades'!L2078</x:f>
      </x:c>
      <x:c r="M2078" s="0">
        <x:f>'Historical Trades'!M2078</x:f>
      </x:c>
      <x:c r="N2078" s="0">
        <x:f>CLEAN('Historical Trades'!O2078)</x:f>
      </x:c>
      <x:c r="P2078" s="14">
        <x:f>IF(G2078="sell",M2078,-M2078)</x:f>
      </x:c>
      <x:c r="Q2078" s="14">
        <x:f>VLOOKUP(N2078,'Currency Rates'!$A$3:$C$32,3,0)</x:f>
      </x:c>
      <x:c r="R2078" s="0">
        <x:f>IF(A2078="SPUS",0,IF(A2078="FWD",0,P2078/Q2078))</x:f>
      </x:c>
    </x:row>
    <x:row r="2079" spans="1:19" x14ac:dyDescent="0.3">
      <x:c r="A2079" s="0">
        <x:f>'Historical Trades'!A2079</x:f>
      </x:c>
      <x:c r="B2079" s="0">
        <x:f>'Historical Trades'!B2079</x:f>
      </x:c>
      <x:c r="C2079" s="23">
        <x:f>'Historical Trades'!C2079</x:f>
      </x:c>
      <x:c r="D2079" s="0">
        <x:f>'Historical Trades'!D2079</x:f>
      </x:c>
      <x:c r="E2079" s="23">
        <x:f>'Historical Trades'!E2079</x:f>
      </x:c>
      <x:c r="F2079" s="0">
        <x:f>'Historical Trades'!F2079</x:f>
      </x:c>
      <x:c r="G2079" s="0">
        <x:f>'Historical Trades'!G2079</x:f>
      </x:c>
      <x:c r="H2079" s="0">
        <x:f>'Historical Trades'!H2079</x:f>
      </x:c>
      <x:c r="I2079" s="0">
        <x:f>'Historical Trades'!I2079</x:f>
      </x:c>
      <x:c r="J2079" s="0">
        <x:f>'Historical Trades'!J2079</x:f>
      </x:c>
      <x:c r="K2079" s="0">
        <x:f>'Historical Trades'!K2079</x:f>
      </x:c>
      <x:c r="L2079" s="0">
        <x:f>'Historical Trades'!L2079</x:f>
      </x:c>
      <x:c r="M2079" s="0">
        <x:f>'Historical Trades'!M2079</x:f>
      </x:c>
      <x:c r="N2079" s="0">
        <x:f>CLEAN('Historical Trades'!O2079)</x:f>
      </x:c>
      <x:c r="P2079" s="14">
        <x:f>IF(G2079="sell",M2079,-M2079)</x:f>
      </x:c>
      <x:c r="Q2079" s="14">
        <x:f>VLOOKUP(N2079,'Currency Rates'!$A$3:$C$32,3,0)</x:f>
      </x:c>
      <x:c r="R2079" s="0">
        <x:f>IF(A2079="SPUS",0,IF(A2079="FWD",0,P2079/Q2079))</x:f>
      </x:c>
    </x:row>
    <x:row r="2080" spans="1:19" x14ac:dyDescent="0.3">
      <x:c r="A2080" s="0">
        <x:f>'Historical Trades'!A2080</x:f>
      </x:c>
      <x:c r="B2080" s="0">
        <x:f>'Historical Trades'!B2080</x:f>
      </x:c>
      <x:c r="C2080" s="23">
        <x:f>'Historical Trades'!C2080</x:f>
      </x:c>
      <x:c r="D2080" s="0">
        <x:f>'Historical Trades'!D2080</x:f>
      </x:c>
      <x:c r="E2080" s="23">
        <x:f>'Historical Trades'!E2080</x:f>
      </x:c>
      <x:c r="F2080" s="0">
        <x:f>'Historical Trades'!F2080</x:f>
      </x:c>
      <x:c r="G2080" s="0">
        <x:f>'Historical Trades'!G2080</x:f>
      </x:c>
      <x:c r="H2080" s="0">
        <x:f>'Historical Trades'!H2080</x:f>
      </x:c>
      <x:c r="I2080" s="0">
        <x:f>'Historical Trades'!I2080</x:f>
      </x:c>
      <x:c r="J2080" s="0">
        <x:f>'Historical Trades'!J2080</x:f>
      </x:c>
      <x:c r="K2080" s="0">
        <x:f>'Historical Trades'!K2080</x:f>
      </x:c>
      <x:c r="L2080" s="0">
        <x:f>'Historical Trades'!L2080</x:f>
      </x:c>
      <x:c r="M2080" s="0">
        <x:f>'Historical Trades'!M2080</x:f>
      </x:c>
      <x:c r="N2080" s="0">
        <x:f>CLEAN('Historical Trades'!O2080)</x:f>
      </x:c>
      <x:c r="P2080" s="14">
        <x:f>IF(G2080="sell",M2080,-M2080)</x:f>
      </x:c>
      <x:c r="Q2080" s="14">
        <x:f>VLOOKUP(N2080,'Currency Rates'!$A$3:$C$32,3,0)</x:f>
      </x:c>
      <x:c r="R2080" s="0">
        <x:f>IF(A2080="SPUS",0,IF(A2080="FWD",0,P2080/Q2080))</x:f>
      </x:c>
    </x:row>
    <x:row r="2081" spans="1:19" x14ac:dyDescent="0.3">
      <x:c r="A2081" s="0">
        <x:f>'Historical Trades'!A2081</x:f>
      </x:c>
      <x:c r="B2081" s="0">
        <x:f>'Historical Trades'!B2081</x:f>
      </x:c>
      <x:c r="C2081" s="23">
        <x:f>'Historical Trades'!C2081</x:f>
      </x:c>
      <x:c r="D2081" s="0">
        <x:f>'Historical Trades'!D2081</x:f>
      </x:c>
      <x:c r="E2081" s="23">
        <x:f>'Historical Trades'!E2081</x:f>
      </x:c>
      <x:c r="F2081" s="0">
        <x:f>'Historical Trades'!F2081</x:f>
      </x:c>
      <x:c r="G2081" s="0">
        <x:f>'Historical Trades'!G2081</x:f>
      </x:c>
      <x:c r="H2081" s="0">
        <x:f>'Historical Trades'!H2081</x:f>
      </x:c>
      <x:c r="I2081" s="0">
        <x:f>'Historical Trades'!I2081</x:f>
      </x:c>
      <x:c r="J2081" s="0">
        <x:f>'Historical Trades'!J2081</x:f>
      </x:c>
      <x:c r="K2081" s="0">
        <x:f>'Historical Trades'!K2081</x:f>
      </x:c>
      <x:c r="L2081" s="0">
        <x:f>'Historical Trades'!L2081</x:f>
      </x:c>
      <x:c r="M2081" s="0">
        <x:f>'Historical Trades'!M2081</x:f>
      </x:c>
      <x:c r="N2081" s="0">
        <x:f>CLEAN('Historical Trades'!O2081)</x:f>
      </x:c>
      <x:c r="P2081" s="14">
        <x:f>IF(G2081="sell",M2081,-M2081)</x:f>
      </x:c>
      <x:c r="Q2081" s="14">
        <x:f>VLOOKUP(N2081,'Currency Rates'!$A$3:$C$32,3,0)</x:f>
      </x:c>
      <x:c r="R2081" s="0">
        <x:f>IF(A2081="SPUS",0,IF(A2081="FWD",0,P2081/Q2081))</x:f>
      </x:c>
    </x:row>
    <x:row r="2082" spans="1:19" x14ac:dyDescent="0.3">
      <x:c r="A2082" s="0">
        <x:f>'Historical Trades'!A2082</x:f>
      </x:c>
      <x:c r="B2082" s="0">
        <x:f>'Historical Trades'!B2082</x:f>
      </x:c>
      <x:c r="C2082" s="23">
        <x:f>'Historical Trades'!C2082</x:f>
      </x:c>
      <x:c r="D2082" s="0">
        <x:f>'Historical Trades'!D2082</x:f>
      </x:c>
      <x:c r="E2082" s="23">
        <x:f>'Historical Trades'!E2082</x:f>
      </x:c>
      <x:c r="F2082" s="0">
        <x:f>'Historical Trades'!F2082</x:f>
      </x:c>
      <x:c r="G2082" s="0">
        <x:f>'Historical Trades'!G2082</x:f>
      </x:c>
      <x:c r="H2082" s="0">
        <x:f>'Historical Trades'!H2082</x:f>
      </x:c>
      <x:c r="I2082" s="0">
        <x:f>'Historical Trades'!I2082</x:f>
      </x:c>
      <x:c r="J2082" s="0">
        <x:f>'Historical Trades'!J2082</x:f>
      </x:c>
      <x:c r="K2082" s="0">
        <x:f>'Historical Trades'!K2082</x:f>
      </x:c>
      <x:c r="L2082" s="0">
        <x:f>'Historical Trades'!L2082</x:f>
      </x:c>
      <x:c r="M2082" s="0">
        <x:f>'Historical Trades'!M2082</x:f>
      </x:c>
      <x:c r="N2082" s="0">
        <x:f>CLEAN('Historical Trades'!O2082)</x:f>
      </x:c>
      <x:c r="P2082" s="14">
        <x:f>IF(G2082="sell",M2082,-M2082)</x:f>
      </x:c>
      <x:c r="Q2082" s="14">
        <x:f>VLOOKUP(N2082,'Currency Rates'!$A$3:$C$32,3,0)</x:f>
      </x:c>
      <x:c r="R2082" s="0">
        <x:f>IF(A2082="SPUS",0,IF(A2082="FWD",0,P2082/Q2082))</x:f>
      </x:c>
    </x:row>
    <x:row r="2083" spans="1:19" x14ac:dyDescent="0.3">
      <x:c r="A2083" s="0">
        <x:f>'Historical Trades'!A2083</x:f>
      </x:c>
      <x:c r="B2083" s="0">
        <x:f>'Historical Trades'!B2083</x:f>
      </x:c>
      <x:c r="C2083" s="23">
        <x:f>'Historical Trades'!C2083</x:f>
      </x:c>
      <x:c r="D2083" s="0">
        <x:f>'Historical Trades'!D2083</x:f>
      </x:c>
      <x:c r="E2083" s="23">
        <x:f>'Historical Trades'!E2083</x:f>
      </x:c>
      <x:c r="F2083" s="0">
        <x:f>'Historical Trades'!F2083</x:f>
      </x:c>
      <x:c r="G2083" s="0">
        <x:f>'Historical Trades'!G2083</x:f>
      </x:c>
      <x:c r="H2083" s="0">
        <x:f>'Historical Trades'!H2083</x:f>
      </x:c>
      <x:c r="I2083" s="0">
        <x:f>'Historical Trades'!I2083</x:f>
      </x:c>
      <x:c r="J2083" s="0">
        <x:f>'Historical Trades'!J2083</x:f>
      </x:c>
      <x:c r="K2083" s="0">
        <x:f>'Historical Trades'!K2083</x:f>
      </x:c>
      <x:c r="L2083" s="0">
        <x:f>'Historical Trades'!L2083</x:f>
      </x:c>
      <x:c r="M2083" s="0">
        <x:f>'Historical Trades'!M2083</x:f>
      </x:c>
      <x:c r="N2083" s="0">
        <x:f>CLEAN('Historical Trades'!O2083)</x:f>
      </x:c>
      <x:c r="P2083" s="14">
        <x:f>IF(G2083="sell",M2083,-M2083)</x:f>
      </x:c>
      <x:c r="Q2083" s="14">
        <x:f>VLOOKUP(N2083,'Currency Rates'!$A$3:$C$32,3,0)</x:f>
      </x:c>
      <x:c r="R2083" s="0">
        <x:f>IF(A2083="SPUS",0,IF(A2083="FWD",0,P2083/Q2083))</x:f>
      </x:c>
    </x:row>
    <x:row r="2084" spans="1:19" x14ac:dyDescent="0.3">
      <x:c r="A2084" s="0">
        <x:f>'Historical Trades'!A2084</x:f>
      </x:c>
      <x:c r="B2084" s="0">
        <x:f>'Historical Trades'!B2084</x:f>
      </x:c>
      <x:c r="C2084" s="23">
        <x:f>'Historical Trades'!C2084</x:f>
      </x:c>
      <x:c r="D2084" s="0">
        <x:f>'Historical Trades'!D2084</x:f>
      </x:c>
      <x:c r="E2084" s="23">
        <x:f>'Historical Trades'!E2084</x:f>
      </x:c>
      <x:c r="F2084" s="0">
        <x:f>'Historical Trades'!F2084</x:f>
      </x:c>
      <x:c r="G2084" s="0">
        <x:f>'Historical Trades'!G2084</x:f>
      </x:c>
      <x:c r="H2084" s="0">
        <x:f>'Historical Trades'!H2084</x:f>
      </x:c>
      <x:c r="I2084" s="0">
        <x:f>'Historical Trades'!I2084</x:f>
      </x:c>
      <x:c r="J2084" s="0">
        <x:f>'Historical Trades'!J2084</x:f>
      </x:c>
      <x:c r="K2084" s="0">
        <x:f>'Historical Trades'!K2084</x:f>
      </x:c>
      <x:c r="L2084" s="0">
        <x:f>'Historical Trades'!L2084</x:f>
      </x:c>
      <x:c r="M2084" s="0">
        <x:f>'Historical Trades'!M2084</x:f>
      </x:c>
      <x:c r="N2084" s="0">
        <x:f>CLEAN('Historical Trades'!O2084)</x:f>
      </x:c>
      <x:c r="P2084" s="14">
        <x:f>IF(G2084="sell",M2084,-M2084)</x:f>
      </x:c>
      <x:c r="Q2084" s="14">
        <x:f>VLOOKUP(N2084,'Currency Rates'!$A$3:$C$32,3,0)</x:f>
      </x:c>
      <x:c r="R2084" s="0">
        <x:f>IF(A2084="SPUS",0,IF(A2084="FWD",0,P2084/Q2084))</x:f>
      </x:c>
    </x:row>
    <x:row r="2085" spans="1:19" x14ac:dyDescent="0.3">
      <x:c r="A2085" s="0">
        <x:f>'Historical Trades'!A2085</x:f>
      </x:c>
      <x:c r="B2085" s="0">
        <x:f>'Historical Trades'!B2085</x:f>
      </x:c>
      <x:c r="C2085" s="23">
        <x:f>'Historical Trades'!C2085</x:f>
      </x:c>
      <x:c r="D2085" s="0">
        <x:f>'Historical Trades'!D2085</x:f>
      </x:c>
      <x:c r="E2085" s="23">
        <x:f>'Historical Trades'!E2085</x:f>
      </x:c>
      <x:c r="F2085" s="0">
        <x:f>'Historical Trades'!F2085</x:f>
      </x:c>
      <x:c r="G2085" s="0">
        <x:f>'Historical Trades'!G2085</x:f>
      </x:c>
      <x:c r="H2085" s="0">
        <x:f>'Historical Trades'!H2085</x:f>
      </x:c>
      <x:c r="I2085" s="0">
        <x:f>'Historical Trades'!I2085</x:f>
      </x:c>
      <x:c r="J2085" s="0">
        <x:f>'Historical Trades'!J2085</x:f>
      </x:c>
      <x:c r="K2085" s="0">
        <x:f>'Historical Trades'!K2085</x:f>
      </x:c>
      <x:c r="L2085" s="0">
        <x:f>'Historical Trades'!L2085</x:f>
      </x:c>
      <x:c r="M2085" s="0">
        <x:f>'Historical Trades'!M2085</x:f>
      </x:c>
      <x:c r="N2085" s="0">
        <x:f>CLEAN('Historical Trades'!O2085)</x:f>
      </x:c>
      <x:c r="P2085" s="14">
        <x:f>IF(G2085="sell",M2085,-M2085)</x:f>
      </x:c>
      <x:c r="Q2085" s="14">
        <x:f>VLOOKUP(N2085,'Currency Rates'!$A$3:$C$32,3,0)</x:f>
      </x:c>
      <x:c r="R2085" s="0">
        <x:f>IF(A2085="SPUS",0,IF(A2085="FWD",0,P2085/Q2085))</x:f>
      </x:c>
    </x:row>
    <x:row r="2086" spans="1:19" x14ac:dyDescent="0.3">
      <x:c r="A2086" s="0">
        <x:f>'Historical Trades'!A2086</x:f>
      </x:c>
      <x:c r="B2086" s="0">
        <x:f>'Historical Trades'!B2086</x:f>
      </x:c>
      <x:c r="C2086" s="23">
        <x:f>'Historical Trades'!C2086</x:f>
      </x:c>
      <x:c r="D2086" s="0">
        <x:f>'Historical Trades'!D2086</x:f>
      </x:c>
      <x:c r="E2086" s="23">
        <x:f>'Historical Trades'!E2086</x:f>
      </x:c>
      <x:c r="F2086" s="0">
        <x:f>'Historical Trades'!F2086</x:f>
      </x:c>
      <x:c r="G2086" s="0">
        <x:f>'Historical Trades'!G2086</x:f>
      </x:c>
      <x:c r="H2086" s="0">
        <x:f>'Historical Trades'!H2086</x:f>
      </x:c>
      <x:c r="I2086" s="0">
        <x:f>'Historical Trades'!I2086</x:f>
      </x:c>
      <x:c r="J2086" s="0">
        <x:f>'Historical Trades'!J2086</x:f>
      </x:c>
      <x:c r="K2086" s="0">
        <x:f>'Historical Trades'!K2086</x:f>
      </x:c>
      <x:c r="L2086" s="0">
        <x:f>'Historical Trades'!L2086</x:f>
      </x:c>
      <x:c r="M2086" s="0">
        <x:f>'Historical Trades'!M2086</x:f>
      </x:c>
      <x:c r="N2086" s="0">
        <x:f>CLEAN('Historical Trades'!O2086)</x:f>
      </x:c>
      <x:c r="P2086" s="14">
        <x:f>IF(G2086="sell",M2086,-M2086)</x:f>
      </x:c>
      <x:c r="Q2086" s="14">
        <x:f>VLOOKUP(N2086,'Currency Rates'!$A$3:$C$32,3,0)</x:f>
      </x:c>
      <x:c r="R2086" s="0">
        <x:f>IF(A2086="SPUS",0,IF(A2086="FWD",0,P2086/Q2086))</x:f>
      </x:c>
    </x:row>
    <x:row r="2087" spans="1:19" x14ac:dyDescent="0.3">
      <x:c r="A2087" s="0">
        <x:f>'Historical Trades'!A2087</x:f>
      </x:c>
      <x:c r="B2087" s="0">
        <x:f>'Historical Trades'!B2087</x:f>
      </x:c>
      <x:c r="C2087" s="23">
        <x:f>'Historical Trades'!C2087</x:f>
      </x:c>
      <x:c r="D2087" s="0">
        <x:f>'Historical Trades'!D2087</x:f>
      </x:c>
      <x:c r="E2087" s="23">
        <x:f>'Historical Trades'!E2087</x:f>
      </x:c>
      <x:c r="F2087" s="0">
        <x:f>'Historical Trades'!F2087</x:f>
      </x:c>
      <x:c r="G2087" s="0">
        <x:f>'Historical Trades'!G2087</x:f>
      </x:c>
      <x:c r="H2087" s="0">
        <x:f>'Historical Trades'!H2087</x:f>
      </x:c>
      <x:c r="I2087" s="0">
        <x:f>'Historical Trades'!I2087</x:f>
      </x:c>
      <x:c r="J2087" s="0">
        <x:f>'Historical Trades'!J2087</x:f>
      </x:c>
      <x:c r="K2087" s="0">
        <x:f>'Historical Trades'!K2087</x:f>
      </x:c>
      <x:c r="L2087" s="0">
        <x:f>'Historical Trades'!L2087</x:f>
      </x:c>
      <x:c r="M2087" s="0">
        <x:f>'Historical Trades'!M2087</x:f>
      </x:c>
      <x:c r="N2087" s="0">
        <x:f>CLEAN('Historical Trades'!O2087)</x:f>
      </x:c>
      <x:c r="P2087" s="14">
        <x:f>IF(G2087="sell",M2087,-M2087)</x:f>
      </x:c>
      <x:c r="Q2087" s="14">
        <x:f>VLOOKUP(N2087,'Currency Rates'!$A$3:$C$32,3,0)</x:f>
      </x:c>
      <x:c r="R2087" s="0">
        <x:f>IF(A2087="SPUS",0,IF(A2087="FWD",0,P2087/Q2087))</x:f>
      </x:c>
    </x:row>
    <x:row r="2088" spans="1:19" x14ac:dyDescent="0.3">
      <x:c r="A2088" s="0">
        <x:f>'Historical Trades'!A2088</x:f>
      </x:c>
      <x:c r="B2088" s="0">
        <x:f>'Historical Trades'!B2088</x:f>
      </x:c>
      <x:c r="C2088" s="23">
        <x:f>'Historical Trades'!C2088</x:f>
      </x:c>
      <x:c r="D2088" s="0">
        <x:f>'Historical Trades'!D2088</x:f>
      </x:c>
      <x:c r="E2088" s="23">
        <x:f>'Historical Trades'!E2088</x:f>
      </x:c>
      <x:c r="F2088" s="0">
        <x:f>'Historical Trades'!F2088</x:f>
      </x:c>
      <x:c r="G2088" s="0">
        <x:f>'Historical Trades'!G2088</x:f>
      </x:c>
      <x:c r="H2088" s="0">
        <x:f>'Historical Trades'!H2088</x:f>
      </x:c>
      <x:c r="I2088" s="0">
        <x:f>'Historical Trades'!I2088</x:f>
      </x:c>
      <x:c r="J2088" s="0">
        <x:f>'Historical Trades'!J2088</x:f>
      </x:c>
      <x:c r="K2088" s="0">
        <x:f>'Historical Trades'!K2088</x:f>
      </x:c>
      <x:c r="L2088" s="0">
        <x:f>'Historical Trades'!L2088</x:f>
      </x:c>
      <x:c r="M2088" s="0">
        <x:f>'Historical Trades'!M2088</x:f>
      </x:c>
      <x:c r="N2088" s="0">
        <x:f>CLEAN('Historical Trades'!O2088)</x:f>
      </x:c>
      <x:c r="P2088" s="14">
        <x:f>IF(G2088="sell",M2088,-M2088)</x:f>
      </x:c>
      <x:c r="Q2088" s="14">
        <x:f>VLOOKUP(N2088,'Currency Rates'!$A$3:$C$32,3,0)</x:f>
      </x:c>
      <x:c r="R2088" s="0">
        <x:f>IF(A2088="SPUS",0,IF(A2088="FWD",0,P2088/Q2088))</x:f>
      </x:c>
    </x:row>
    <x:row r="2089" spans="1:19" x14ac:dyDescent="0.3">
      <x:c r="A2089" s="0">
        <x:f>'Historical Trades'!A2089</x:f>
      </x:c>
      <x:c r="B2089" s="0">
        <x:f>'Historical Trades'!B2089</x:f>
      </x:c>
      <x:c r="C2089" s="23">
        <x:f>'Historical Trades'!C2089</x:f>
      </x:c>
      <x:c r="D2089" s="0">
        <x:f>'Historical Trades'!D2089</x:f>
      </x:c>
      <x:c r="E2089" s="23">
        <x:f>'Historical Trades'!E2089</x:f>
      </x:c>
      <x:c r="F2089" s="0">
        <x:f>'Historical Trades'!F2089</x:f>
      </x:c>
      <x:c r="G2089" s="0">
        <x:f>'Historical Trades'!G2089</x:f>
      </x:c>
      <x:c r="H2089" s="0">
        <x:f>'Historical Trades'!H2089</x:f>
      </x:c>
      <x:c r="I2089" s="0">
        <x:f>'Historical Trades'!I2089</x:f>
      </x:c>
      <x:c r="J2089" s="0">
        <x:f>'Historical Trades'!J2089</x:f>
      </x:c>
      <x:c r="K2089" s="0">
        <x:f>'Historical Trades'!K2089</x:f>
      </x:c>
      <x:c r="L2089" s="0">
        <x:f>'Historical Trades'!L2089</x:f>
      </x:c>
      <x:c r="M2089" s="0">
        <x:f>'Historical Trades'!M2089</x:f>
      </x:c>
      <x:c r="N2089" s="0">
        <x:f>CLEAN('Historical Trades'!O2089)</x:f>
      </x:c>
      <x:c r="P2089" s="14">
        <x:f>IF(G2089="sell",M2089,-M2089)</x:f>
      </x:c>
      <x:c r="Q2089" s="14">
        <x:f>VLOOKUP(N2089,'Currency Rates'!$A$3:$C$32,3,0)</x:f>
      </x:c>
      <x:c r="R2089" s="0">
        <x:f>IF(A2089="SPUS",0,IF(A2089="FWD",0,P2089/Q2089))</x:f>
      </x:c>
    </x:row>
    <x:row r="2090" spans="1:19" x14ac:dyDescent="0.3">
      <x:c r="A2090" s="0">
        <x:f>'Historical Trades'!A2090</x:f>
      </x:c>
      <x:c r="B2090" s="0">
        <x:f>'Historical Trades'!B2090</x:f>
      </x:c>
      <x:c r="C2090" s="23">
        <x:f>'Historical Trades'!C2090</x:f>
      </x:c>
      <x:c r="D2090" s="0">
        <x:f>'Historical Trades'!D2090</x:f>
      </x:c>
      <x:c r="E2090" s="23">
        <x:f>'Historical Trades'!E2090</x:f>
      </x:c>
      <x:c r="F2090" s="0">
        <x:f>'Historical Trades'!F2090</x:f>
      </x:c>
      <x:c r="G2090" s="0">
        <x:f>'Historical Trades'!G2090</x:f>
      </x:c>
      <x:c r="H2090" s="0">
        <x:f>'Historical Trades'!H2090</x:f>
      </x:c>
      <x:c r="I2090" s="0">
        <x:f>'Historical Trades'!I2090</x:f>
      </x:c>
      <x:c r="J2090" s="0">
        <x:f>'Historical Trades'!J2090</x:f>
      </x:c>
      <x:c r="K2090" s="0">
        <x:f>'Historical Trades'!K2090</x:f>
      </x:c>
      <x:c r="L2090" s="0">
        <x:f>'Historical Trades'!L2090</x:f>
      </x:c>
      <x:c r="M2090" s="0">
        <x:f>'Historical Trades'!M2090</x:f>
      </x:c>
      <x:c r="N2090" s="0">
        <x:f>CLEAN('Historical Trades'!O2090)</x:f>
      </x:c>
      <x:c r="P2090" s="14">
        <x:f>IF(G2090="sell",M2090,-M2090)</x:f>
      </x:c>
      <x:c r="Q2090" s="14">
        <x:f>VLOOKUP(N2090,'Currency Rates'!$A$3:$C$32,3,0)</x:f>
      </x:c>
      <x:c r="R2090" s="0">
        <x:f>IF(A2090="SPUS",0,IF(A2090="FWD",0,P2090/Q2090))</x:f>
      </x:c>
    </x:row>
    <x:row r="2091" spans="1:19" x14ac:dyDescent="0.3">
      <x:c r="A2091" s="0">
        <x:f>'Historical Trades'!A2091</x:f>
      </x:c>
      <x:c r="B2091" s="0">
        <x:f>'Historical Trades'!B2091</x:f>
      </x:c>
      <x:c r="C2091" s="23">
        <x:f>'Historical Trades'!C2091</x:f>
      </x:c>
      <x:c r="D2091" s="0">
        <x:f>'Historical Trades'!D2091</x:f>
      </x:c>
      <x:c r="E2091" s="23">
        <x:f>'Historical Trades'!E2091</x:f>
      </x:c>
      <x:c r="F2091" s="0">
        <x:f>'Historical Trades'!F2091</x:f>
      </x:c>
      <x:c r="G2091" s="0">
        <x:f>'Historical Trades'!G2091</x:f>
      </x:c>
      <x:c r="H2091" s="0">
        <x:f>'Historical Trades'!H2091</x:f>
      </x:c>
      <x:c r="I2091" s="0">
        <x:f>'Historical Trades'!I2091</x:f>
      </x:c>
      <x:c r="J2091" s="0">
        <x:f>'Historical Trades'!J2091</x:f>
      </x:c>
      <x:c r="K2091" s="0">
        <x:f>'Historical Trades'!K2091</x:f>
      </x:c>
      <x:c r="L2091" s="0">
        <x:f>'Historical Trades'!L2091</x:f>
      </x:c>
      <x:c r="M2091" s="0">
        <x:f>'Historical Trades'!M2091</x:f>
      </x:c>
      <x:c r="N2091" s="0">
        <x:f>CLEAN('Historical Trades'!O2091)</x:f>
      </x:c>
      <x:c r="P2091" s="14">
        <x:f>IF(G2091="sell",M2091,-M2091)</x:f>
      </x:c>
      <x:c r="Q2091" s="14">
        <x:f>VLOOKUP(N2091,'Currency Rates'!$A$3:$C$32,3,0)</x:f>
      </x:c>
      <x:c r="R2091" s="0">
        <x:f>IF(A2091="SPUS",0,IF(A2091="FWD",0,P2091/Q2091))</x:f>
      </x:c>
    </x:row>
    <x:row r="2092" spans="1:19" x14ac:dyDescent="0.3">
      <x:c r="A2092" s="0">
        <x:f>'Historical Trades'!A2092</x:f>
      </x:c>
      <x:c r="B2092" s="0">
        <x:f>'Historical Trades'!B2092</x:f>
      </x:c>
      <x:c r="C2092" s="23">
        <x:f>'Historical Trades'!C2092</x:f>
      </x:c>
      <x:c r="D2092" s="0">
        <x:f>'Historical Trades'!D2092</x:f>
      </x:c>
      <x:c r="E2092" s="23">
        <x:f>'Historical Trades'!E2092</x:f>
      </x:c>
      <x:c r="F2092" s="0">
        <x:f>'Historical Trades'!F2092</x:f>
      </x:c>
      <x:c r="G2092" s="0">
        <x:f>'Historical Trades'!G2092</x:f>
      </x:c>
      <x:c r="H2092" s="0">
        <x:f>'Historical Trades'!H2092</x:f>
      </x:c>
      <x:c r="I2092" s="0">
        <x:f>'Historical Trades'!I2092</x:f>
      </x:c>
      <x:c r="J2092" s="0">
        <x:f>'Historical Trades'!J2092</x:f>
      </x:c>
      <x:c r="K2092" s="0">
        <x:f>'Historical Trades'!K2092</x:f>
      </x:c>
      <x:c r="L2092" s="0">
        <x:f>'Historical Trades'!L2092</x:f>
      </x:c>
      <x:c r="M2092" s="0">
        <x:f>'Historical Trades'!M2092</x:f>
      </x:c>
      <x:c r="N2092" s="0">
        <x:f>CLEAN('Historical Trades'!O2092)</x:f>
      </x:c>
      <x:c r="P2092" s="14">
        <x:f>IF(G2092="sell",M2092,-M2092)</x:f>
      </x:c>
      <x:c r="Q2092" s="14">
        <x:f>VLOOKUP(N2092,'Currency Rates'!$A$3:$C$32,3,0)</x:f>
      </x:c>
      <x:c r="R2092" s="0">
        <x:f>IF(A2092="SPUS",0,IF(A2092="FWD",0,P2092/Q2092))</x:f>
      </x:c>
    </x:row>
    <x:row r="2093" spans="1:19" x14ac:dyDescent="0.3">
      <x:c r="A2093" s="0">
        <x:f>'Historical Trades'!A2093</x:f>
      </x:c>
      <x:c r="B2093" s="0">
        <x:f>'Historical Trades'!B2093</x:f>
      </x:c>
      <x:c r="C2093" s="23">
        <x:f>'Historical Trades'!C2093</x:f>
      </x:c>
      <x:c r="D2093" s="0">
        <x:f>'Historical Trades'!D2093</x:f>
      </x:c>
      <x:c r="E2093" s="23">
        <x:f>'Historical Trades'!E2093</x:f>
      </x:c>
      <x:c r="F2093" s="0">
        <x:f>'Historical Trades'!F2093</x:f>
      </x:c>
      <x:c r="G2093" s="0">
        <x:f>'Historical Trades'!G2093</x:f>
      </x:c>
      <x:c r="H2093" s="0">
        <x:f>'Historical Trades'!H2093</x:f>
      </x:c>
      <x:c r="I2093" s="0">
        <x:f>'Historical Trades'!I2093</x:f>
      </x:c>
      <x:c r="J2093" s="0">
        <x:f>'Historical Trades'!J2093</x:f>
      </x:c>
      <x:c r="K2093" s="0">
        <x:f>'Historical Trades'!K2093</x:f>
      </x:c>
      <x:c r="L2093" s="0">
        <x:f>'Historical Trades'!L2093</x:f>
      </x:c>
      <x:c r="M2093" s="0">
        <x:f>'Historical Trades'!M2093</x:f>
      </x:c>
      <x:c r="N2093" s="0">
        <x:f>CLEAN('Historical Trades'!O2093)</x:f>
      </x:c>
      <x:c r="P2093" s="14">
        <x:f>IF(G2093="sell",M2093,-M2093)</x:f>
      </x:c>
      <x:c r="Q2093" s="14">
        <x:f>VLOOKUP(N2093,'Currency Rates'!$A$3:$C$32,3,0)</x:f>
      </x:c>
      <x:c r="R2093" s="0">
        <x:f>IF(A2093="SPUS",0,IF(A2093="FWD",0,P2093/Q2093))</x:f>
      </x:c>
    </x:row>
    <x:row r="2094" spans="1:19" x14ac:dyDescent="0.3">
      <x:c r="A2094" s="0">
        <x:f>'Historical Trades'!A2094</x:f>
      </x:c>
      <x:c r="B2094" s="0">
        <x:f>'Historical Trades'!B2094</x:f>
      </x:c>
      <x:c r="C2094" s="23">
        <x:f>'Historical Trades'!C2094</x:f>
      </x:c>
      <x:c r="D2094" s="0">
        <x:f>'Historical Trades'!D2094</x:f>
      </x:c>
      <x:c r="E2094" s="23">
        <x:f>'Historical Trades'!E2094</x:f>
      </x:c>
      <x:c r="F2094" s="0">
        <x:f>'Historical Trades'!F2094</x:f>
      </x:c>
      <x:c r="G2094" s="0">
        <x:f>'Historical Trades'!G2094</x:f>
      </x:c>
      <x:c r="H2094" s="0">
        <x:f>'Historical Trades'!H2094</x:f>
      </x:c>
      <x:c r="I2094" s="0">
        <x:f>'Historical Trades'!I2094</x:f>
      </x:c>
      <x:c r="J2094" s="0">
        <x:f>'Historical Trades'!J2094</x:f>
      </x:c>
      <x:c r="K2094" s="0">
        <x:f>'Historical Trades'!K2094</x:f>
      </x:c>
      <x:c r="L2094" s="0">
        <x:f>'Historical Trades'!L2094</x:f>
      </x:c>
      <x:c r="M2094" s="0">
        <x:f>'Historical Trades'!M2094</x:f>
      </x:c>
      <x:c r="N2094" s="0">
        <x:f>CLEAN('Historical Trades'!O2094)</x:f>
      </x:c>
      <x:c r="P2094" s="14">
        <x:f>IF(G2094="sell",M2094,-M2094)</x:f>
      </x:c>
      <x:c r="Q2094" s="14">
        <x:f>VLOOKUP(N2094,'Currency Rates'!$A$3:$C$32,3,0)</x:f>
      </x:c>
      <x:c r="R2094" s="0">
        <x:f>IF(A2094="SPUS",0,IF(A2094="FWD",0,P2094/Q2094))</x:f>
      </x:c>
    </x:row>
    <x:row r="2095" spans="1:19" x14ac:dyDescent="0.3">
      <x:c r="A2095" s="0">
        <x:f>'Historical Trades'!A2095</x:f>
      </x:c>
      <x:c r="B2095" s="0">
        <x:f>'Historical Trades'!B2095</x:f>
      </x:c>
      <x:c r="C2095" s="23">
        <x:f>'Historical Trades'!C2095</x:f>
      </x:c>
      <x:c r="D2095" s="0">
        <x:f>'Historical Trades'!D2095</x:f>
      </x:c>
      <x:c r="E2095" s="23">
        <x:f>'Historical Trades'!E2095</x:f>
      </x:c>
      <x:c r="F2095" s="0">
        <x:f>'Historical Trades'!F2095</x:f>
      </x:c>
      <x:c r="G2095" s="0">
        <x:f>'Historical Trades'!G2095</x:f>
      </x:c>
      <x:c r="H2095" s="0">
        <x:f>'Historical Trades'!H2095</x:f>
      </x:c>
      <x:c r="I2095" s="0">
        <x:f>'Historical Trades'!I2095</x:f>
      </x:c>
      <x:c r="J2095" s="0">
        <x:f>'Historical Trades'!J2095</x:f>
      </x:c>
      <x:c r="K2095" s="0">
        <x:f>'Historical Trades'!K2095</x:f>
      </x:c>
      <x:c r="L2095" s="0">
        <x:f>'Historical Trades'!L2095</x:f>
      </x:c>
      <x:c r="M2095" s="0">
        <x:f>'Historical Trades'!M2095</x:f>
      </x:c>
      <x:c r="N2095" s="0">
        <x:f>CLEAN('Historical Trades'!O2095)</x:f>
      </x:c>
      <x:c r="P2095" s="14">
        <x:f>IF(G2095="sell",M2095,-M2095)</x:f>
      </x:c>
      <x:c r="Q2095" s="14">
        <x:f>VLOOKUP(N2095,'Currency Rates'!$A$3:$C$32,3,0)</x:f>
      </x:c>
      <x:c r="R2095" s="0">
        <x:f>IF(A2095="SPUS",0,IF(A2095="FWD",0,P2095/Q2095))</x:f>
      </x:c>
    </x:row>
    <x:row r="2096" spans="1:19" x14ac:dyDescent="0.3">
      <x:c r="A2096" s="0">
        <x:f>'Historical Trades'!A2096</x:f>
      </x:c>
      <x:c r="B2096" s="0">
        <x:f>'Historical Trades'!B2096</x:f>
      </x:c>
      <x:c r="C2096" s="23">
        <x:f>'Historical Trades'!C2096</x:f>
      </x:c>
      <x:c r="D2096" s="0">
        <x:f>'Historical Trades'!D2096</x:f>
      </x:c>
      <x:c r="E2096" s="23">
        <x:f>'Historical Trades'!E2096</x:f>
      </x:c>
      <x:c r="F2096" s="0">
        <x:f>'Historical Trades'!F2096</x:f>
      </x:c>
      <x:c r="G2096" s="0">
        <x:f>'Historical Trades'!G2096</x:f>
      </x:c>
      <x:c r="H2096" s="0">
        <x:f>'Historical Trades'!H2096</x:f>
      </x:c>
      <x:c r="I2096" s="0">
        <x:f>'Historical Trades'!I2096</x:f>
      </x:c>
      <x:c r="J2096" s="0">
        <x:f>'Historical Trades'!J2096</x:f>
      </x:c>
      <x:c r="K2096" s="0">
        <x:f>'Historical Trades'!K2096</x:f>
      </x:c>
      <x:c r="L2096" s="0">
        <x:f>'Historical Trades'!L2096</x:f>
      </x:c>
      <x:c r="M2096" s="0">
        <x:f>'Historical Trades'!M2096</x:f>
      </x:c>
      <x:c r="N2096" s="0">
        <x:f>CLEAN('Historical Trades'!O2096)</x:f>
      </x:c>
      <x:c r="P2096" s="14">
        <x:f>IF(G2096="sell",M2096,-M2096)</x:f>
      </x:c>
      <x:c r="Q2096" s="14">
        <x:f>VLOOKUP(N2096,'Currency Rates'!$A$3:$C$32,3,0)</x:f>
      </x:c>
      <x:c r="R2096" s="0">
        <x:f>IF(A2096="SPUS",0,IF(A2096="FWD",0,P2096/Q2096))</x:f>
      </x:c>
    </x:row>
    <x:row r="2097" spans="1:19" x14ac:dyDescent="0.3">
      <x:c r="A2097" s="0">
        <x:f>'Historical Trades'!A2097</x:f>
      </x:c>
      <x:c r="B2097" s="0">
        <x:f>'Historical Trades'!B2097</x:f>
      </x:c>
      <x:c r="C2097" s="23">
        <x:f>'Historical Trades'!C2097</x:f>
      </x:c>
      <x:c r="D2097" s="0">
        <x:f>'Historical Trades'!D2097</x:f>
      </x:c>
      <x:c r="E2097" s="23">
        <x:f>'Historical Trades'!E2097</x:f>
      </x:c>
      <x:c r="F2097" s="0">
        <x:f>'Historical Trades'!F2097</x:f>
      </x:c>
      <x:c r="G2097" s="0">
        <x:f>'Historical Trades'!G2097</x:f>
      </x:c>
      <x:c r="H2097" s="0">
        <x:f>'Historical Trades'!H2097</x:f>
      </x:c>
      <x:c r="I2097" s="0">
        <x:f>'Historical Trades'!I2097</x:f>
      </x:c>
      <x:c r="J2097" s="0">
        <x:f>'Historical Trades'!J2097</x:f>
      </x:c>
      <x:c r="K2097" s="0">
        <x:f>'Historical Trades'!K2097</x:f>
      </x:c>
      <x:c r="L2097" s="0">
        <x:f>'Historical Trades'!L2097</x:f>
      </x:c>
      <x:c r="M2097" s="0">
        <x:f>'Historical Trades'!M2097</x:f>
      </x:c>
      <x:c r="N2097" s="0">
        <x:f>CLEAN('Historical Trades'!O2097)</x:f>
      </x:c>
      <x:c r="P2097" s="14">
        <x:f>IF(G2097="sell",M2097,-M2097)</x:f>
      </x:c>
      <x:c r="Q2097" s="14">
        <x:f>VLOOKUP(N2097,'Currency Rates'!$A$3:$C$32,3,0)</x:f>
      </x:c>
      <x:c r="R2097" s="0">
        <x:f>IF(A2097="SPUS",0,IF(A2097="FWD",0,P2097/Q2097))</x:f>
      </x:c>
    </x:row>
    <x:row r="2098" spans="1:19" x14ac:dyDescent="0.3">
      <x:c r="A2098" s="0">
        <x:f>'Historical Trades'!A2098</x:f>
      </x:c>
      <x:c r="B2098" s="0">
        <x:f>'Historical Trades'!B2098</x:f>
      </x:c>
      <x:c r="C2098" s="23">
        <x:f>'Historical Trades'!C2098</x:f>
      </x:c>
      <x:c r="D2098" s="0">
        <x:f>'Historical Trades'!D2098</x:f>
      </x:c>
      <x:c r="E2098" s="23">
        <x:f>'Historical Trades'!E2098</x:f>
      </x:c>
      <x:c r="F2098" s="0">
        <x:f>'Historical Trades'!F2098</x:f>
      </x:c>
      <x:c r="G2098" s="0">
        <x:f>'Historical Trades'!G2098</x:f>
      </x:c>
      <x:c r="H2098" s="0">
        <x:f>'Historical Trades'!H2098</x:f>
      </x:c>
      <x:c r="I2098" s="0">
        <x:f>'Historical Trades'!I2098</x:f>
      </x:c>
      <x:c r="J2098" s="0">
        <x:f>'Historical Trades'!J2098</x:f>
      </x:c>
      <x:c r="K2098" s="0">
        <x:f>'Historical Trades'!K2098</x:f>
      </x:c>
      <x:c r="L2098" s="0">
        <x:f>'Historical Trades'!L2098</x:f>
      </x:c>
      <x:c r="M2098" s="0">
        <x:f>'Historical Trades'!M2098</x:f>
      </x:c>
      <x:c r="N2098" s="0">
        <x:f>CLEAN('Historical Trades'!O2098)</x:f>
      </x:c>
      <x:c r="P2098" s="14">
        <x:f>IF(G2098="sell",M2098,-M2098)</x:f>
      </x:c>
      <x:c r="Q2098" s="14">
        <x:f>VLOOKUP(N2098,'Currency Rates'!$A$3:$C$32,3,0)</x:f>
      </x:c>
      <x:c r="R2098" s="0">
        <x:f>IF(A2098="SPUS",0,IF(A2098="FWD",0,P2098/Q2098))</x:f>
      </x:c>
    </x:row>
    <x:row r="2099" spans="1:19" x14ac:dyDescent="0.3">
      <x:c r="A2099" s="0">
        <x:f>'Historical Trades'!A2099</x:f>
      </x:c>
      <x:c r="B2099" s="0">
        <x:f>'Historical Trades'!B2099</x:f>
      </x:c>
      <x:c r="C2099" s="23">
        <x:f>'Historical Trades'!C2099</x:f>
      </x:c>
      <x:c r="D2099" s="0">
        <x:f>'Historical Trades'!D2099</x:f>
      </x:c>
      <x:c r="E2099" s="23">
        <x:f>'Historical Trades'!E2099</x:f>
      </x:c>
      <x:c r="F2099" s="0">
        <x:f>'Historical Trades'!F2099</x:f>
      </x:c>
      <x:c r="G2099" s="0">
        <x:f>'Historical Trades'!G2099</x:f>
      </x:c>
      <x:c r="H2099" s="0">
        <x:f>'Historical Trades'!H2099</x:f>
      </x:c>
      <x:c r="I2099" s="0">
        <x:f>'Historical Trades'!I2099</x:f>
      </x:c>
      <x:c r="J2099" s="0">
        <x:f>'Historical Trades'!J2099</x:f>
      </x:c>
      <x:c r="K2099" s="0">
        <x:f>'Historical Trades'!K2099</x:f>
      </x:c>
      <x:c r="L2099" s="0">
        <x:f>'Historical Trades'!L2099</x:f>
      </x:c>
      <x:c r="M2099" s="0">
        <x:f>'Historical Trades'!M2099</x:f>
      </x:c>
      <x:c r="N2099" s="0">
        <x:f>CLEAN('Historical Trades'!O2099)</x:f>
      </x:c>
      <x:c r="P2099" s="14">
        <x:f>IF(G2099="sell",M2099,-M2099)</x:f>
      </x:c>
      <x:c r="Q2099" s="14">
        <x:f>VLOOKUP(N2099,'Currency Rates'!$A$3:$C$32,3,0)</x:f>
      </x:c>
      <x:c r="R2099" s="0">
        <x:f>IF(A2099="SPUS",0,IF(A2099="FWD",0,P2099/Q2099))</x:f>
      </x:c>
    </x:row>
    <x:row r="2100" spans="1:19" x14ac:dyDescent="0.3">
      <x:c r="A2100" s="0">
        <x:f>'Historical Trades'!A2100</x:f>
      </x:c>
      <x:c r="B2100" s="0">
        <x:f>'Historical Trades'!B2100</x:f>
      </x:c>
      <x:c r="C2100" s="23">
        <x:f>'Historical Trades'!C2100</x:f>
      </x:c>
      <x:c r="D2100" s="0">
        <x:f>'Historical Trades'!D2100</x:f>
      </x:c>
      <x:c r="E2100" s="23">
        <x:f>'Historical Trades'!E2100</x:f>
      </x:c>
      <x:c r="F2100" s="0">
        <x:f>'Historical Trades'!F2100</x:f>
      </x:c>
      <x:c r="G2100" s="0">
        <x:f>'Historical Trades'!G2100</x:f>
      </x:c>
      <x:c r="H2100" s="0">
        <x:f>'Historical Trades'!H2100</x:f>
      </x:c>
      <x:c r="I2100" s="0">
        <x:f>'Historical Trades'!I2100</x:f>
      </x:c>
      <x:c r="J2100" s="0">
        <x:f>'Historical Trades'!J2100</x:f>
      </x:c>
      <x:c r="K2100" s="0">
        <x:f>'Historical Trades'!K2100</x:f>
      </x:c>
      <x:c r="L2100" s="0">
        <x:f>'Historical Trades'!L2100</x:f>
      </x:c>
      <x:c r="M2100" s="0">
        <x:f>'Historical Trades'!M2100</x:f>
      </x:c>
      <x:c r="N2100" s="0">
        <x:f>CLEAN('Historical Trades'!O2100)</x:f>
      </x:c>
      <x:c r="P2100" s="14">
        <x:f>IF(G2100="sell",M2100,-M2100)</x:f>
      </x:c>
      <x:c r="Q2100" s="14">
        <x:f>VLOOKUP(N2100,'Currency Rates'!$A$3:$C$32,3,0)</x:f>
      </x:c>
      <x:c r="R2100" s="0">
        <x:f>IF(A2100="SPUS",0,IF(A2100="FWD",0,P2100/Q2100))</x:f>
      </x:c>
    </x:row>
    <x:row r="2101" spans="1:19" x14ac:dyDescent="0.3">
      <x:c r="A2101" s="0">
        <x:f>'Historical Trades'!A2101</x:f>
      </x:c>
      <x:c r="B2101" s="0">
        <x:f>'Historical Trades'!B2101</x:f>
      </x:c>
      <x:c r="C2101" s="23">
        <x:f>'Historical Trades'!C2101</x:f>
      </x:c>
      <x:c r="D2101" s="0">
        <x:f>'Historical Trades'!D2101</x:f>
      </x:c>
      <x:c r="E2101" s="23">
        <x:f>'Historical Trades'!E2101</x:f>
      </x:c>
      <x:c r="F2101" s="0">
        <x:f>'Historical Trades'!F2101</x:f>
      </x:c>
      <x:c r="G2101" s="0">
        <x:f>'Historical Trades'!G2101</x:f>
      </x:c>
      <x:c r="H2101" s="0">
        <x:f>'Historical Trades'!H2101</x:f>
      </x:c>
      <x:c r="I2101" s="0">
        <x:f>'Historical Trades'!I2101</x:f>
      </x:c>
      <x:c r="J2101" s="0">
        <x:f>'Historical Trades'!J2101</x:f>
      </x:c>
      <x:c r="K2101" s="0">
        <x:f>'Historical Trades'!K2101</x:f>
      </x:c>
      <x:c r="L2101" s="0">
        <x:f>'Historical Trades'!L2101</x:f>
      </x:c>
      <x:c r="M2101" s="0">
        <x:f>'Historical Trades'!M2101</x:f>
      </x:c>
      <x:c r="N2101" s="0">
        <x:f>CLEAN('Historical Trades'!O2101)</x:f>
      </x:c>
      <x:c r="P2101" s="14">
        <x:f>IF(G2101="sell",M2101,-M2101)</x:f>
      </x:c>
      <x:c r="Q2101" s="14">
        <x:f>VLOOKUP(N2101,'Currency Rates'!$A$3:$C$32,3,0)</x:f>
      </x:c>
      <x:c r="R2101" s="0">
        <x:f>IF(A2101="SPUS",0,IF(A2101="FWD",0,P2101/Q2101))</x:f>
      </x:c>
    </x:row>
    <x:row r="2102" spans="1:19" x14ac:dyDescent="0.3">
      <x:c r="A2102" s="0">
        <x:f>'Historical Trades'!A2102</x:f>
      </x:c>
      <x:c r="B2102" s="0">
        <x:f>'Historical Trades'!B2102</x:f>
      </x:c>
      <x:c r="C2102" s="23">
        <x:f>'Historical Trades'!C2102</x:f>
      </x:c>
      <x:c r="D2102" s="0">
        <x:f>'Historical Trades'!D2102</x:f>
      </x:c>
      <x:c r="E2102" s="23">
        <x:f>'Historical Trades'!E2102</x:f>
      </x:c>
      <x:c r="F2102" s="0">
        <x:f>'Historical Trades'!F2102</x:f>
      </x:c>
      <x:c r="G2102" s="0">
        <x:f>'Historical Trades'!G2102</x:f>
      </x:c>
      <x:c r="H2102" s="0">
        <x:f>'Historical Trades'!H2102</x:f>
      </x:c>
      <x:c r="I2102" s="0">
        <x:f>'Historical Trades'!I2102</x:f>
      </x:c>
      <x:c r="J2102" s="0">
        <x:f>'Historical Trades'!J2102</x:f>
      </x:c>
      <x:c r="K2102" s="0">
        <x:f>'Historical Trades'!K2102</x:f>
      </x:c>
      <x:c r="L2102" s="0">
        <x:f>'Historical Trades'!L2102</x:f>
      </x:c>
      <x:c r="M2102" s="0">
        <x:f>'Historical Trades'!M2102</x:f>
      </x:c>
      <x:c r="N2102" s="0">
        <x:f>CLEAN('Historical Trades'!O2102)</x:f>
      </x:c>
      <x:c r="P2102" s="14">
        <x:f>IF(G2102="sell",M2102,-M2102)</x:f>
      </x:c>
      <x:c r="Q2102" s="14">
        <x:f>VLOOKUP(N2102,'Currency Rates'!$A$3:$C$32,3,0)</x:f>
      </x:c>
      <x:c r="R2102" s="0">
        <x:f>IF(A2102="SPUS",0,IF(A2102="FWD",0,P2102/Q2102))</x:f>
      </x:c>
    </x:row>
    <x:row r="2103" spans="1:19" x14ac:dyDescent="0.3">
      <x:c r="A2103" s="0">
        <x:f>'Historical Trades'!A2103</x:f>
      </x:c>
      <x:c r="B2103" s="0">
        <x:f>'Historical Trades'!B2103</x:f>
      </x:c>
      <x:c r="C2103" s="23">
        <x:f>'Historical Trades'!C2103</x:f>
      </x:c>
      <x:c r="D2103" s="0">
        <x:f>'Historical Trades'!D2103</x:f>
      </x:c>
      <x:c r="E2103" s="23">
        <x:f>'Historical Trades'!E2103</x:f>
      </x:c>
      <x:c r="F2103" s="0">
        <x:f>'Historical Trades'!F2103</x:f>
      </x:c>
      <x:c r="G2103" s="0">
        <x:f>'Historical Trades'!G2103</x:f>
      </x:c>
      <x:c r="H2103" s="0">
        <x:f>'Historical Trades'!H2103</x:f>
      </x:c>
      <x:c r="I2103" s="0">
        <x:f>'Historical Trades'!I2103</x:f>
      </x:c>
      <x:c r="J2103" s="0">
        <x:f>'Historical Trades'!J2103</x:f>
      </x:c>
      <x:c r="K2103" s="0">
        <x:f>'Historical Trades'!K2103</x:f>
      </x:c>
      <x:c r="L2103" s="0">
        <x:f>'Historical Trades'!L2103</x:f>
      </x:c>
      <x:c r="M2103" s="0">
        <x:f>'Historical Trades'!M2103</x:f>
      </x:c>
      <x:c r="N2103" s="0">
        <x:f>CLEAN('Historical Trades'!O2103)</x:f>
      </x:c>
      <x:c r="P2103" s="14">
        <x:f>IF(G2103="sell",M2103,-M2103)</x:f>
      </x:c>
      <x:c r="Q2103" s="14">
        <x:f>VLOOKUP(N2103,'Currency Rates'!$A$3:$C$32,3,0)</x:f>
      </x:c>
      <x:c r="R2103" s="0">
        <x:f>IF(A2103="SPUS",0,IF(A2103="FWD",0,P2103/Q2103))</x:f>
      </x:c>
    </x:row>
    <x:row r="2104" spans="1:19" x14ac:dyDescent="0.3">
      <x:c r="A2104" s="0">
        <x:f>'Historical Trades'!A2104</x:f>
      </x:c>
      <x:c r="B2104" s="0">
        <x:f>'Historical Trades'!B2104</x:f>
      </x:c>
      <x:c r="C2104" s="23">
        <x:f>'Historical Trades'!C2104</x:f>
      </x:c>
      <x:c r="D2104" s="0">
        <x:f>'Historical Trades'!D2104</x:f>
      </x:c>
      <x:c r="E2104" s="23">
        <x:f>'Historical Trades'!E2104</x:f>
      </x:c>
      <x:c r="F2104" s="0">
        <x:f>'Historical Trades'!F2104</x:f>
      </x:c>
      <x:c r="G2104" s="0">
        <x:f>'Historical Trades'!G2104</x:f>
      </x:c>
      <x:c r="H2104" s="0">
        <x:f>'Historical Trades'!H2104</x:f>
      </x:c>
      <x:c r="I2104" s="0">
        <x:f>'Historical Trades'!I2104</x:f>
      </x:c>
      <x:c r="J2104" s="0">
        <x:f>'Historical Trades'!J2104</x:f>
      </x:c>
      <x:c r="K2104" s="0">
        <x:f>'Historical Trades'!K2104</x:f>
      </x:c>
      <x:c r="L2104" s="0">
        <x:f>'Historical Trades'!L2104</x:f>
      </x:c>
      <x:c r="M2104" s="0">
        <x:f>'Historical Trades'!M2104</x:f>
      </x:c>
      <x:c r="N2104" s="0">
        <x:f>CLEAN('Historical Trades'!O2104)</x:f>
      </x:c>
      <x:c r="P2104" s="14">
        <x:f>IF(G2104="sell",M2104,-M2104)</x:f>
      </x:c>
      <x:c r="Q2104" s="14">
        <x:f>VLOOKUP(N2104,'Currency Rates'!$A$3:$C$32,3,0)</x:f>
      </x:c>
      <x:c r="R2104" s="0">
        <x:f>IF(A2104="SPUS",0,IF(A2104="FWD",0,P2104/Q2104))</x:f>
      </x:c>
    </x:row>
    <x:row r="2105" spans="1:19" x14ac:dyDescent="0.3">
      <x:c r="A2105" s="0">
        <x:f>'Historical Trades'!A2105</x:f>
      </x:c>
      <x:c r="B2105" s="0">
        <x:f>'Historical Trades'!B2105</x:f>
      </x:c>
      <x:c r="C2105" s="23">
        <x:f>'Historical Trades'!C2105</x:f>
      </x:c>
      <x:c r="D2105" s="0">
        <x:f>'Historical Trades'!D2105</x:f>
      </x:c>
      <x:c r="E2105" s="23">
        <x:f>'Historical Trades'!E2105</x:f>
      </x:c>
      <x:c r="F2105" s="0">
        <x:f>'Historical Trades'!F2105</x:f>
      </x:c>
      <x:c r="G2105" s="0">
        <x:f>'Historical Trades'!G2105</x:f>
      </x:c>
      <x:c r="H2105" s="0">
        <x:f>'Historical Trades'!H2105</x:f>
      </x:c>
      <x:c r="I2105" s="0">
        <x:f>'Historical Trades'!I2105</x:f>
      </x:c>
      <x:c r="J2105" s="0">
        <x:f>'Historical Trades'!J2105</x:f>
      </x:c>
      <x:c r="K2105" s="0">
        <x:f>'Historical Trades'!K2105</x:f>
      </x:c>
      <x:c r="L2105" s="0">
        <x:f>'Historical Trades'!L2105</x:f>
      </x:c>
      <x:c r="M2105" s="0">
        <x:f>'Historical Trades'!M2105</x:f>
      </x:c>
      <x:c r="N2105" s="0">
        <x:f>CLEAN('Historical Trades'!O2105)</x:f>
      </x:c>
      <x:c r="P2105" s="14">
        <x:f>IF(G2105="sell",M2105,-M2105)</x:f>
      </x:c>
      <x:c r="Q2105" s="14">
        <x:f>VLOOKUP(N2105,'Currency Rates'!$A$3:$C$32,3,0)</x:f>
      </x:c>
      <x:c r="R2105" s="0">
        <x:f>IF(A2105="SPUS",0,IF(A2105="FWD",0,P2105/Q2105))</x:f>
      </x:c>
    </x:row>
    <x:row r="2106" spans="1:19" x14ac:dyDescent="0.3">
      <x:c r="A2106" s="0">
        <x:f>'Historical Trades'!A2106</x:f>
      </x:c>
      <x:c r="B2106" s="0">
        <x:f>'Historical Trades'!B2106</x:f>
      </x:c>
      <x:c r="C2106" s="23">
        <x:f>'Historical Trades'!C2106</x:f>
      </x:c>
      <x:c r="D2106" s="0">
        <x:f>'Historical Trades'!D2106</x:f>
      </x:c>
      <x:c r="E2106" s="23">
        <x:f>'Historical Trades'!E2106</x:f>
      </x:c>
      <x:c r="F2106" s="0">
        <x:f>'Historical Trades'!F2106</x:f>
      </x:c>
      <x:c r="G2106" s="0">
        <x:f>'Historical Trades'!G2106</x:f>
      </x:c>
      <x:c r="H2106" s="0">
        <x:f>'Historical Trades'!H2106</x:f>
      </x:c>
      <x:c r="I2106" s="0">
        <x:f>'Historical Trades'!I2106</x:f>
      </x:c>
      <x:c r="J2106" s="0">
        <x:f>'Historical Trades'!J2106</x:f>
      </x:c>
      <x:c r="K2106" s="0">
        <x:f>'Historical Trades'!K2106</x:f>
      </x:c>
      <x:c r="L2106" s="0">
        <x:f>'Historical Trades'!L2106</x:f>
      </x:c>
      <x:c r="M2106" s="0">
        <x:f>'Historical Trades'!M2106</x:f>
      </x:c>
      <x:c r="N2106" s="0">
        <x:f>CLEAN('Historical Trades'!O2106)</x:f>
      </x:c>
      <x:c r="P2106" s="14">
        <x:f>IF(G2106="sell",M2106,-M2106)</x:f>
      </x:c>
      <x:c r="Q2106" s="14">
        <x:f>VLOOKUP(N2106,'Currency Rates'!$A$3:$C$32,3,0)</x:f>
      </x:c>
      <x:c r="R2106" s="0">
        <x:f>IF(A2106="SPUS",0,IF(A2106="FWD",0,P2106/Q2106))</x:f>
      </x:c>
    </x:row>
    <x:row r="2107" spans="1:19" x14ac:dyDescent="0.3">
      <x:c r="A2107" s="0">
        <x:f>'Historical Trades'!A2107</x:f>
      </x:c>
      <x:c r="B2107" s="0">
        <x:f>'Historical Trades'!B2107</x:f>
      </x:c>
      <x:c r="C2107" s="23">
        <x:f>'Historical Trades'!C2107</x:f>
      </x:c>
      <x:c r="D2107" s="0">
        <x:f>'Historical Trades'!D2107</x:f>
      </x:c>
      <x:c r="E2107" s="23">
        <x:f>'Historical Trades'!E2107</x:f>
      </x:c>
      <x:c r="F2107" s="0">
        <x:f>'Historical Trades'!F2107</x:f>
      </x:c>
      <x:c r="G2107" s="0">
        <x:f>'Historical Trades'!G2107</x:f>
      </x:c>
      <x:c r="H2107" s="0">
        <x:f>'Historical Trades'!H2107</x:f>
      </x:c>
      <x:c r="I2107" s="0">
        <x:f>'Historical Trades'!I2107</x:f>
      </x:c>
      <x:c r="J2107" s="0">
        <x:f>'Historical Trades'!J2107</x:f>
      </x:c>
      <x:c r="K2107" s="0">
        <x:f>'Historical Trades'!K2107</x:f>
      </x:c>
      <x:c r="L2107" s="0">
        <x:f>'Historical Trades'!L2107</x:f>
      </x:c>
      <x:c r="M2107" s="0">
        <x:f>'Historical Trades'!M2107</x:f>
      </x:c>
      <x:c r="N2107" s="0">
        <x:f>CLEAN('Historical Trades'!O2107)</x:f>
      </x:c>
      <x:c r="P2107" s="14">
        <x:f>IF(G2107="sell",M2107,-M2107)</x:f>
      </x:c>
      <x:c r="Q2107" s="14">
        <x:f>VLOOKUP(N2107,'Currency Rates'!$A$3:$C$32,3,0)</x:f>
      </x:c>
      <x:c r="R2107" s="0">
        <x:f>IF(A2107="SPUS",0,IF(A2107="FWD",0,P2107/Q2107))</x:f>
      </x:c>
    </x:row>
    <x:row r="2108" spans="1:19" x14ac:dyDescent="0.3">
      <x:c r="A2108" s="0">
        <x:f>'Historical Trades'!A2108</x:f>
      </x:c>
      <x:c r="B2108" s="0">
        <x:f>'Historical Trades'!B2108</x:f>
      </x:c>
      <x:c r="C2108" s="23">
        <x:f>'Historical Trades'!C2108</x:f>
      </x:c>
      <x:c r="D2108" s="0">
        <x:f>'Historical Trades'!D2108</x:f>
      </x:c>
      <x:c r="E2108" s="23">
        <x:f>'Historical Trades'!E2108</x:f>
      </x:c>
      <x:c r="F2108" s="0">
        <x:f>'Historical Trades'!F2108</x:f>
      </x:c>
      <x:c r="G2108" s="0">
        <x:f>'Historical Trades'!G2108</x:f>
      </x:c>
      <x:c r="H2108" s="0">
        <x:f>'Historical Trades'!H2108</x:f>
      </x:c>
      <x:c r="I2108" s="0">
        <x:f>'Historical Trades'!I2108</x:f>
      </x:c>
      <x:c r="J2108" s="0">
        <x:f>'Historical Trades'!J2108</x:f>
      </x:c>
      <x:c r="K2108" s="0">
        <x:f>'Historical Trades'!K2108</x:f>
      </x:c>
      <x:c r="L2108" s="0">
        <x:f>'Historical Trades'!L2108</x:f>
      </x:c>
      <x:c r="M2108" s="0">
        <x:f>'Historical Trades'!M2108</x:f>
      </x:c>
      <x:c r="N2108" s="0">
        <x:f>CLEAN('Historical Trades'!O2108)</x:f>
      </x:c>
      <x:c r="P2108" s="14">
        <x:f>IF(G2108="sell",M2108,-M2108)</x:f>
      </x:c>
      <x:c r="Q2108" s="14">
        <x:f>VLOOKUP(N2108,'Currency Rates'!$A$3:$C$32,3,0)</x:f>
      </x:c>
      <x:c r="R2108" s="0">
        <x:f>IF(A2108="SPUS",0,IF(A2108="FWD",0,P2108/Q2108))</x:f>
      </x:c>
    </x:row>
    <x:row r="2109" spans="1:19" x14ac:dyDescent="0.3">
      <x:c r="A2109" s="0">
        <x:f>'Historical Trades'!A2109</x:f>
      </x:c>
      <x:c r="B2109" s="0">
        <x:f>'Historical Trades'!B2109</x:f>
      </x:c>
      <x:c r="C2109" s="23">
        <x:f>'Historical Trades'!C2109</x:f>
      </x:c>
      <x:c r="D2109" s="0">
        <x:f>'Historical Trades'!D2109</x:f>
      </x:c>
      <x:c r="E2109" s="23">
        <x:f>'Historical Trades'!E2109</x:f>
      </x:c>
      <x:c r="F2109" s="0">
        <x:f>'Historical Trades'!F2109</x:f>
      </x:c>
      <x:c r="G2109" s="0">
        <x:f>'Historical Trades'!G2109</x:f>
      </x:c>
      <x:c r="H2109" s="0">
        <x:f>'Historical Trades'!H2109</x:f>
      </x:c>
      <x:c r="I2109" s="0">
        <x:f>'Historical Trades'!I2109</x:f>
      </x:c>
      <x:c r="J2109" s="0">
        <x:f>'Historical Trades'!J2109</x:f>
      </x:c>
      <x:c r="K2109" s="0">
        <x:f>'Historical Trades'!K2109</x:f>
      </x:c>
      <x:c r="L2109" s="0">
        <x:f>'Historical Trades'!L2109</x:f>
      </x:c>
      <x:c r="M2109" s="0">
        <x:f>'Historical Trades'!M2109</x:f>
      </x:c>
      <x:c r="N2109" s="0">
        <x:f>CLEAN('Historical Trades'!O2109)</x:f>
      </x:c>
      <x:c r="P2109" s="14">
        <x:f>IF(G2109="sell",M2109,-M2109)</x:f>
      </x:c>
      <x:c r="Q2109" s="14">
        <x:f>VLOOKUP(N2109,'Currency Rates'!$A$3:$C$32,3,0)</x:f>
      </x:c>
      <x:c r="R2109" s="0">
        <x:f>IF(A2109="SPUS",0,IF(A2109="FWD",0,P2109/Q2109))</x:f>
      </x:c>
    </x:row>
    <x:row r="2110" spans="1:19" x14ac:dyDescent="0.3">
      <x:c r="A2110" s="0">
        <x:f>'Historical Trades'!A2110</x:f>
      </x:c>
      <x:c r="B2110" s="0">
        <x:f>'Historical Trades'!B2110</x:f>
      </x:c>
      <x:c r="C2110" s="23">
        <x:f>'Historical Trades'!C2110</x:f>
      </x:c>
      <x:c r="D2110" s="0">
        <x:f>'Historical Trades'!D2110</x:f>
      </x:c>
      <x:c r="E2110" s="23">
        <x:f>'Historical Trades'!E2110</x:f>
      </x:c>
      <x:c r="F2110" s="0">
        <x:f>'Historical Trades'!F2110</x:f>
      </x:c>
      <x:c r="G2110" s="0">
        <x:f>'Historical Trades'!G2110</x:f>
      </x:c>
      <x:c r="H2110" s="0">
        <x:f>'Historical Trades'!H2110</x:f>
      </x:c>
      <x:c r="I2110" s="0">
        <x:f>'Historical Trades'!I2110</x:f>
      </x:c>
      <x:c r="J2110" s="0">
        <x:f>'Historical Trades'!J2110</x:f>
      </x:c>
      <x:c r="K2110" s="0">
        <x:f>'Historical Trades'!K2110</x:f>
      </x:c>
      <x:c r="L2110" s="0">
        <x:f>'Historical Trades'!L2110</x:f>
      </x:c>
      <x:c r="M2110" s="0">
        <x:f>'Historical Trades'!M2110</x:f>
      </x:c>
      <x:c r="N2110" s="0">
        <x:f>CLEAN('Historical Trades'!O2110)</x:f>
      </x:c>
      <x:c r="P2110" s="14">
        <x:f>IF(G2110="sell",M2110,-M2110)</x:f>
      </x:c>
      <x:c r="Q2110" s="14">
        <x:f>VLOOKUP(N2110,'Currency Rates'!$A$3:$C$32,3,0)</x:f>
      </x:c>
      <x:c r="R2110" s="0">
        <x:f>IF(A2110="SPUS",0,IF(A2110="FWD",0,P2110/Q2110))</x:f>
      </x:c>
    </x:row>
    <x:row r="2111" spans="1:19" x14ac:dyDescent="0.3">
      <x:c r="A2111" s="0">
        <x:f>'Historical Trades'!A2111</x:f>
      </x:c>
      <x:c r="B2111" s="0">
        <x:f>'Historical Trades'!B2111</x:f>
      </x:c>
      <x:c r="C2111" s="23">
        <x:f>'Historical Trades'!C2111</x:f>
      </x:c>
      <x:c r="D2111" s="0">
        <x:f>'Historical Trades'!D2111</x:f>
      </x:c>
      <x:c r="E2111" s="23">
        <x:f>'Historical Trades'!E2111</x:f>
      </x:c>
      <x:c r="F2111" s="0">
        <x:f>'Historical Trades'!F2111</x:f>
      </x:c>
      <x:c r="G2111" s="0">
        <x:f>'Historical Trades'!G2111</x:f>
      </x:c>
      <x:c r="H2111" s="0">
        <x:f>'Historical Trades'!H2111</x:f>
      </x:c>
      <x:c r="I2111" s="0">
        <x:f>'Historical Trades'!I2111</x:f>
      </x:c>
      <x:c r="J2111" s="0">
        <x:f>'Historical Trades'!J2111</x:f>
      </x:c>
      <x:c r="K2111" s="0">
        <x:f>'Historical Trades'!K2111</x:f>
      </x:c>
      <x:c r="L2111" s="0">
        <x:f>'Historical Trades'!L2111</x:f>
      </x:c>
      <x:c r="M2111" s="0">
        <x:f>'Historical Trades'!M2111</x:f>
      </x:c>
      <x:c r="N2111" s="0">
        <x:f>CLEAN('Historical Trades'!O2111)</x:f>
      </x:c>
      <x:c r="P2111" s="14">
        <x:f>IF(G2111="sell",M2111,-M2111)</x:f>
      </x:c>
      <x:c r="Q2111" s="14">
        <x:f>VLOOKUP(N2111,'Currency Rates'!$A$3:$C$32,3,0)</x:f>
      </x:c>
      <x:c r="R2111" s="0">
        <x:f>IF(A2111="SPUS",0,IF(A2111="FWD",0,P2111/Q2111))</x:f>
      </x:c>
    </x:row>
    <x:row r="2112" spans="1:19" x14ac:dyDescent="0.3">
      <x:c r="A2112" s="0">
        <x:f>'Historical Trades'!A2112</x:f>
      </x:c>
      <x:c r="B2112" s="0">
        <x:f>'Historical Trades'!B2112</x:f>
      </x:c>
      <x:c r="C2112" s="23">
        <x:f>'Historical Trades'!C2112</x:f>
      </x:c>
      <x:c r="D2112" s="0">
        <x:f>'Historical Trades'!D2112</x:f>
      </x:c>
      <x:c r="E2112" s="23">
        <x:f>'Historical Trades'!E2112</x:f>
      </x:c>
      <x:c r="F2112" s="0">
        <x:f>'Historical Trades'!F2112</x:f>
      </x:c>
      <x:c r="G2112" s="0">
        <x:f>'Historical Trades'!G2112</x:f>
      </x:c>
      <x:c r="H2112" s="0">
        <x:f>'Historical Trades'!H2112</x:f>
      </x:c>
      <x:c r="I2112" s="0">
        <x:f>'Historical Trades'!I2112</x:f>
      </x:c>
      <x:c r="J2112" s="0">
        <x:f>'Historical Trades'!J2112</x:f>
      </x:c>
      <x:c r="K2112" s="0">
        <x:f>'Historical Trades'!K2112</x:f>
      </x:c>
      <x:c r="L2112" s="0">
        <x:f>'Historical Trades'!L2112</x:f>
      </x:c>
      <x:c r="M2112" s="0">
        <x:f>'Historical Trades'!M2112</x:f>
      </x:c>
      <x:c r="N2112" s="0">
        <x:f>CLEAN('Historical Trades'!O2112)</x:f>
      </x:c>
      <x:c r="P2112" s="14">
        <x:f>IF(G2112="sell",M2112,-M2112)</x:f>
      </x:c>
      <x:c r="Q2112" s="14">
        <x:f>VLOOKUP(N2112,'Currency Rates'!$A$3:$C$32,3,0)</x:f>
      </x:c>
      <x:c r="R2112" s="0">
        <x:f>IF(A2112="SPUS",0,IF(A2112="FWD",0,P2112/Q2112))</x:f>
      </x:c>
    </x:row>
    <x:row r="2113" spans="1:19" x14ac:dyDescent="0.3">
      <x:c r="A2113" s="0">
        <x:f>'Historical Trades'!A2113</x:f>
      </x:c>
      <x:c r="B2113" s="0">
        <x:f>'Historical Trades'!B2113</x:f>
      </x:c>
      <x:c r="C2113" s="23">
        <x:f>'Historical Trades'!C2113</x:f>
      </x:c>
      <x:c r="D2113" s="0">
        <x:f>'Historical Trades'!D2113</x:f>
      </x:c>
      <x:c r="E2113" s="23">
        <x:f>'Historical Trades'!E2113</x:f>
      </x:c>
      <x:c r="F2113" s="0">
        <x:f>'Historical Trades'!F2113</x:f>
      </x:c>
      <x:c r="G2113" s="0">
        <x:f>'Historical Trades'!G2113</x:f>
      </x:c>
      <x:c r="H2113" s="0">
        <x:f>'Historical Trades'!H2113</x:f>
      </x:c>
      <x:c r="I2113" s="0">
        <x:f>'Historical Trades'!I2113</x:f>
      </x:c>
      <x:c r="J2113" s="0">
        <x:f>'Historical Trades'!J2113</x:f>
      </x:c>
      <x:c r="K2113" s="0">
        <x:f>'Historical Trades'!K2113</x:f>
      </x:c>
      <x:c r="L2113" s="0">
        <x:f>'Historical Trades'!L2113</x:f>
      </x:c>
      <x:c r="M2113" s="0">
        <x:f>'Historical Trades'!M2113</x:f>
      </x:c>
      <x:c r="N2113" s="0">
        <x:f>CLEAN('Historical Trades'!O2113)</x:f>
      </x:c>
      <x:c r="P2113" s="14">
        <x:f>IF(G2113="sell",M2113,-M2113)</x:f>
      </x:c>
      <x:c r="Q2113" s="14">
        <x:f>VLOOKUP(N2113,'Currency Rates'!$A$3:$C$32,3,0)</x:f>
      </x:c>
      <x:c r="R2113" s="0">
        <x:f>IF(A2113="SPUS",0,IF(A2113="FWD",0,P2113/Q2113))</x:f>
      </x:c>
    </x:row>
    <x:row r="2114" spans="1:19" x14ac:dyDescent="0.3">
      <x:c r="A2114" s="0">
        <x:f>'Historical Trades'!A2114</x:f>
      </x:c>
      <x:c r="B2114" s="0">
        <x:f>'Historical Trades'!B2114</x:f>
      </x:c>
      <x:c r="C2114" s="23">
        <x:f>'Historical Trades'!C2114</x:f>
      </x:c>
      <x:c r="D2114" s="0">
        <x:f>'Historical Trades'!D2114</x:f>
      </x:c>
      <x:c r="E2114" s="23">
        <x:f>'Historical Trades'!E2114</x:f>
      </x:c>
      <x:c r="F2114" s="0">
        <x:f>'Historical Trades'!F2114</x:f>
      </x:c>
      <x:c r="G2114" s="0">
        <x:f>'Historical Trades'!G2114</x:f>
      </x:c>
      <x:c r="H2114" s="0">
        <x:f>'Historical Trades'!H2114</x:f>
      </x:c>
      <x:c r="I2114" s="0">
        <x:f>'Historical Trades'!I2114</x:f>
      </x:c>
      <x:c r="J2114" s="0">
        <x:f>'Historical Trades'!J2114</x:f>
      </x:c>
      <x:c r="K2114" s="0">
        <x:f>'Historical Trades'!K2114</x:f>
      </x:c>
      <x:c r="L2114" s="0">
        <x:f>'Historical Trades'!L2114</x:f>
      </x:c>
      <x:c r="M2114" s="0">
        <x:f>'Historical Trades'!M2114</x:f>
      </x:c>
      <x:c r="N2114" s="0">
        <x:f>CLEAN('Historical Trades'!O2114)</x:f>
      </x:c>
      <x:c r="P2114" s="14">
        <x:f>IF(G2114="sell",M2114,-M2114)</x:f>
      </x:c>
      <x:c r="Q2114" s="14">
        <x:f>VLOOKUP(N2114,'Currency Rates'!$A$3:$C$32,3,0)</x:f>
      </x:c>
      <x:c r="R2114" s="0">
        <x:f>IF(A2114="SPUS",0,IF(A2114="FWD",0,P2114/Q2114))</x:f>
      </x:c>
    </x:row>
    <x:row r="2115" spans="1:19" x14ac:dyDescent="0.3">
      <x:c r="A2115" s="0">
        <x:f>'Historical Trades'!A2115</x:f>
      </x:c>
      <x:c r="B2115" s="0">
        <x:f>'Historical Trades'!B2115</x:f>
      </x:c>
      <x:c r="C2115" s="23">
        <x:f>'Historical Trades'!C2115</x:f>
      </x:c>
      <x:c r="D2115" s="0">
        <x:f>'Historical Trades'!D2115</x:f>
      </x:c>
      <x:c r="E2115" s="23">
        <x:f>'Historical Trades'!E2115</x:f>
      </x:c>
      <x:c r="F2115" s="0">
        <x:f>'Historical Trades'!F2115</x:f>
      </x:c>
      <x:c r="G2115" s="0">
        <x:f>'Historical Trades'!G2115</x:f>
      </x:c>
      <x:c r="H2115" s="0">
        <x:f>'Historical Trades'!H2115</x:f>
      </x:c>
      <x:c r="I2115" s="0">
        <x:f>'Historical Trades'!I2115</x:f>
      </x:c>
      <x:c r="J2115" s="0">
        <x:f>'Historical Trades'!J2115</x:f>
      </x:c>
      <x:c r="K2115" s="0">
        <x:f>'Historical Trades'!K2115</x:f>
      </x:c>
      <x:c r="L2115" s="0">
        <x:f>'Historical Trades'!L2115</x:f>
      </x:c>
      <x:c r="M2115" s="0">
        <x:f>'Historical Trades'!M2115</x:f>
      </x:c>
      <x:c r="N2115" s="0">
        <x:f>CLEAN('Historical Trades'!O2115)</x:f>
      </x:c>
      <x:c r="P2115" s="14">
        <x:f>IF(G2115="sell",M2115,-M2115)</x:f>
      </x:c>
      <x:c r="Q2115" s="14">
        <x:f>VLOOKUP(N2115,'Currency Rates'!$A$3:$C$32,3,0)</x:f>
      </x:c>
      <x:c r="R2115" s="0">
        <x:f>IF(A2115="SPUS",0,IF(A2115="FWD",0,P2115/Q2115))</x:f>
      </x:c>
    </x:row>
    <x:row r="2116" spans="1:19" x14ac:dyDescent="0.3">
      <x:c r="A2116" s="0">
        <x:f>'Historical Trades'!A2116</x:f>
      </x:c>
      <x:c r="B2116" s="0">
        <x:f>'Historical Trades'!B2116</x:f>
      </x:c>
      <x:c r="C2116" s="23">
        <x:f>'Historical Trades'!C2116</x:f>
      </x:c>
      <x:c r="D2116" s="0">
        <x:f>'Historical Trades'!D2116</x:f>
      </x:c>
      <x:c r="E2116" s="23">
        <x:f>'Historical Trades'!E2116</x:f>
      </x:c>
      <x:c r="F2116" s="0">
        <x:f>'Historical Trades'!F2116</x:f>
      </x:c>
      <x:c r="G2116" s="0">
        <x:f>'Historical Trades'!G2116</x:f>
      </x:c>
      <x:c r="H2116" s="0">
        <x:f>'Historical Trades'!H2116</x:f>
      </x:c>
      <x:c r="I2116" s="0">
        <x:f>'Historical Trades'!I2116</x:f>
      </x:c>
      <x:c r="J2116" s="0">
        <x:f>'Historical Trades'!J2116</x:f>
      </x:c>
      <x:c r="K2116" s="0">
        <x:f>'Historical Trades'!K2116</x:f>
      </x:c>
      <x:c r="L2116" s="0">
        <x:f>'Historical Trades'!L2116</x:f>
      </x:c>
      <x:c r="M2116" s="0">
        <x:f>'Historical Trades'!M2116</x:f>
      </x:c>
      <x:c r="N2116" s="0">
        <x:f>CLEAN('Historical Trades'!O2116)</x:f>
      </x:c>
      <x:c r="P2116" s="14">
        <x:f>IF(G2116="sell",M2116,-M2116)</x:f>
      </x:c>
      <x:c r="Q2116" s="14">
        <x:f>VLOOKUP(N2116,'Currency Rates'!$A$3:$C$32,3,0)</x:f>
      </x:c>
      <x:c r="R2116" s="0">
        <x:f>IF(A2116="SPUS",0,IF(A2116="FWD",0,P2116/Q2116))</x:f>
      </x:c>
    </x:row>
    <x:row r="2117" spans="1:19" x14ac:dyDescent="0.3">
      <x:c r="A2117" s="0">
        <x:f>'Historical Trades'!A2117</x:f>
      </x:c>
      <x:c r="B2117" s="0">
        <x:f>'Historical Trades'!B2117</x:f>
      </x:c>
      <x:c r="C2117" s="23">
        <x:f>'Historical Trades'!C2117</x:f>
      </x:c>
      <x:c r="D2117" s="0">
        <x:f>'Historical Trades'!D2117</x:f>
      </x:c>
      <x:c r="E2117" s="23">
        <x:f>'Historical Trades'!E2117</x:f>
      </x:c>
      <x:c r="F2117" s="0">
        <x:f>'Historical Trades'!F2117</x:f>
      </x:c>
      <x:c r="G2117" s="0">
        <x:f>'Historical Trades'!G2117</x:f>
      </x:c>
      <x:c r="H2117" s="0">
        <x:f>'Historical Trades'!H2117</x:f>
      </x:c>
      <x:c r="I2117" s="0">
        <x:f>'Historical Trades'!I2117</x:f>
      </x:c>
      <x:c r="J2117" s="0">
        <x:f>'Historical Trades'!J2117</x:f>
      </x:c>
      <x:c r="K2117" s="0">
        <x:f>'Historical Trades'!K2117</x:f>
      </x:c>
      <x:c r="L2117" s="0">
        <x:f>'Historical Trades'!L2117</x:f>
      </x:c>
      <x:c r="M2117" s="0">
        <x:f>'Historical Trades'!M2117</x:f>
      </x:c>
      <x:c r="N2117" s="0">
        <x:f>CLEAN('Historical Trades'!O2117)</x:f>
      </x:c>
      <x:c r="P2117" s="14">
        <x:f>IF(G2117="sell",M2117,-M2117)</x:f>
      </x:c>
      <x:c r="Q2117" s="14">
        <x:f>VLOOKUP(N2117,'Currency Rates'!$A$3:$C$32,3,0)</x:f>
      </x:c>
      <x:c r="R2117" s="0">
        <x:f>IF(A2117="SPUS",0,IF(A2117="FWD",0,P2117/Q2117))</x:f>
      </x:c>
    </x:row>
    <x:row r="2118" spans="1:19" x14ac:dyDescent="0.3">
      <x:c r="A2118" s="0">
        <x:f>'Historical Trades'!A2118</x:f>
      </x:c>
      <x:c r="B2118" s="0">
        <x:f>'Historical Trades'!B2118</x:f>
      </x:c>
      <x:c r="C2118" s="23">
        <x:f>'Historical Trades'!C2118</x:f>
      </x:c>
      <x:c r="D2118" s="0">
        <x:f>'Historical Trades'!D2118</x:f>
      </x:c>
      <x:c r="E2118" s="23">
        <x:f>'Historical Trades'!E2118</x:f>
      </x:c>
      <x:c r="F2118" s="0">
        <x:f>'Historical Trades'!F2118</x:f>
      </x:c>
      <x:c r="G2118" s="0">
        <x:f>'Historical Trades'!G2118</x:f>
      </x:c>
      <x:c r="H2118" s="0">
        <x:f>'Historical Trades'!H2118</x:f>
      </x:c>
      <x:c r="I2118" s="0">
        <x:f>'Historical Trades'!I2118</x:f>
      </x:c>
      <x:c r="J2118" s="0">
        <x:f>'Historical Trades'!J2118</x:f>
      </x:c>
      <x:c r="K2118" s="0">
        <x:f>'Historical Trades'!K2118</x:f>
      </x:c>
      <x:c r="L2118" s="0">
        <x:f>'Historical Trades'!L2118</x:f>
      </x:c>
      <x:c r="M2118" s="0">
        <x:f>'Historical Trades'!M2118</x:f>
      </x:c>
      <x:c r="N2118" s="0">
        <x:f>CLEAN('Historical Trades'!O2118)</x:f>
      </x:c>
      <x:c r="P2118" s="14">
        <x:f>IF(G2118="sell",M2118,-M2118)</x:f>
      </x:c>
      <x:c r="Q2118" s="14">
        <x:f>VLOOKUP(N2118,'Currency Rates'!$A$3:$C$32,3,0)</x:f>
      </x:c>
      <x:c r="R2118" s="0">
        <x:f>IF(A2118="SPUS",0,IF(A2118="FWD",0,P2118/Q2118))</x:f>
      </x:c>
    </x:row>
    <x:row r="2119" spans="1:19" x14ac:dyDescent="0.3">
      <x:c r="A2119" s="0">
        <x:f>'Historical Trades'!A2119</x:f>
      </x:c>
      <x:c r="B2119" s="0">
        <x:f>'Historical Trades'!B2119</x:f>
      </x:c>
      <x:c r="C2119" s="23">
        <x:f>'Historical Trades'!C2119</x:f>
      </x:c>
      <x:c r="D2119" s="0">
        <x:f>'Historical Trades'!D2119</x:f>
      </x:c>
      <x:c r="E2119" s="23">
        <x:f>'Historical Trades'!E2119</x:f>
      </x:c>
      <x:c r="F2119" s="0">
        <x:f>'Historical Trades'!F2119</x:f>
      </x:c>
      <x:c r="G2119" s="0">
        <x:f>'Historical Trades'!G2119</x:f>
      </x:c>
      <x:c r="H2119" s="0">
        <x:f>'Historical Trades'!H2119</x:f>
      </x:c>
      <x:c r="I2119" s="0">
        <x:f>'Historical Trades'!I2119</x:f>
      </x:c>
      <x:c r="J2119" s="0">
        <x:f>'Historical Trades'!J2119</x:f>
      </x:c>
      <x:c r="K2119" s="0">
        <x:f>'Historical Trades'!K2119</x:f>
      </x:c>
      <x:c r="L2119" s="0">
        <x:f>'Historical Trades'!L2119</x:f>
      </x:c>
      <x:c r="M2119" s="0">
        <x:f>'Historical Trades'!M2119</x:f>
      </x:c>
      <x:c r="N2119" s="0">
        <x:f>CLEAN('Historical Trades'!O2119)</x:f>
      </x:c>
      <x:c r="P2119" s="14">
        <x:f>IF(G2119="sell",M2119,-M2119)</x:f>
      </x:c>
      <x:c r="Q2119" s="14">
        <x:f>VLOOKUP(N2119,'Currency Rates'!$A$3:$C$32,3,0)</x:f>
      </x:c>
      <x:c r="R2119" s="0">
        <x:f>IF(A2119="SPUS",0,IF(A2119="FWD",0,P2119/Q2119))</x:f>
      </x:c>
    </x:row>
    <x:row r="2120" spans="1:19" x14ac:dyDescent="0.3">
      <x:c r="A2120" s="0">
        <x:f>'Historical Trades'!A2120</x:f>
      </x:c>
      <x:c r="B2120" s="0">
        <x:f>'Historical Trades'!B2120</x:f>
      </x:c>
      <x:c r="C2120" s="23">
        <x:f>'Historical Trades'!C2120</x:f>
      </x:c>
      <x:c r="D2120" s="0">
        <x:f>'Historical Trades'!D2120</x:f>
      </x:c>
      <x:c r="E2120" s="23">
        <x:f>'Historical Trades'!E2120</x:f>
      </x:c>
      <x:c r="F2120" s="0">
        <x:f>'Historical Trades'!F2120</x:f>
      </x:c>
      <x:c r="G2120" s="0">
        <x:f>'Historical Trades'!G2120</x:f>
      </x:c>
      <x:c r="H2120" s="0">
        <x:f>'Historical Trades'!H2120</x:f>
      </x:c>
      <x:c r="I2120" s="0">
        <x:f>'Historical Trades'!I2120</x:f>
      </x:c>
      <x:c r="J2120" s="0">
        <x:f>'Historical Trades'!J2120</x:f>
      </x:c>
      <x:c r="K2120" s="0">
        <x:f>'Historical Trades'!K2120</x:f>
      </x:c>
      <x:c r="L2120" s="0">
        <x:f>'Historical Trades'!L2120</x:f>
      </x:c>
      <x:c r="M2120" s="0">
        <x:f>'Historical Trades'!M2120</x:f>
      </x:c>
      <x:c r="N2120" s="0">
        <x:f>CLEAN('Historical Trades'!O2120)</x:f>
      </x:c>
      <x:c r="P2120" s="14">
        <x:f>IF(G2120="sell",M2120,-M2120)</x:f>
      </x:c>
      <x:c r="Q2120" s="14">
        <x:f>VLOOKUP(N2120,'Currency Rates'!$A$3:$C$32,3,0)</x:f>
      </x:c>
      <x:c r="R2120" s="0">
        <x:f>IF(A2120="SPUS",0,IF(A2120="FWD",0,P2120/Q2120))</x:f>
      </x:c>
    </x:row>
    <x:row r="2121" spans="1:19" x14ac:dyDescent="0.3">
      <x:c r="A2121" s="0">
        <x:f>'Historical Trades'!A2121</x:f>
      </x:c>
      <x:c r="B2121" s="0">
        <x:f>'Historical Trades'!B2121</x:f>
      </x:c>
      <x:c r="C2121" s="23">
        <x:f>'Historical Trades'!C2121</x:f>
      </x:c>
      <x:c r="D2121" s="0">
        <x:f>'Historical Trades'!D2121</x:f>
      </x:c>
      <x:c r="E2121" s="23">
        <x:f>'Historical Trades'!E2121</x:f>
      </x:c>
      <x:c r="F2121" s="0">
        <x:f>'Historical Trades'!F2121</x:f>
      </x:c>
      <x:c r="G2121" s="0">
        <x:f>'Historical Trades'!G2121</x:f>
      </x:c>
      <x:c r="H2121" s="0">
        <x:f>'Historical Trades'!H2121</x:f>
      </x:c>
      <x:c r="I2121" s="0">
        <x:f>'Historical Trades'!I2121</x:f>
      </x:c>
      <x:c r="J2121" s="0">
        <x:f>'Historical Trades'!J2121</x:f>
      </x:c>
      <x:c r="K2121" s="0">
        <x:f>'Historical Trades'!K2121</x:f>
      </x:c>
      <x:c r="L2121" s="0">
        <x:f>'Historical Trades'!L2121</x:f>
      </x:c>
      <x:c r="M2121" s="0">
        <x:f>'Historical Trades'!M2121</x:f>
      </x:c>
      <x:c r="N2121" s="0">
        <x:f>CLEAN('Historical Trades'!O2121)</x:f>
      </x:c>
      <x:c r="P2121" s="14">
        <x:f>IF(G2121="sell",M2121,-M2121)</x:f>
      </x:c>
      <x:c r="Q2121" s="14">
        <x:f>VLOOKUP(N2121,'Currency Rates'!$A$3:$C$32,3,0)</x:f>
      </x:c>
      <x:c r="R2121" s="0">
        <x:f>IF(A2121="SPUS",0,IF(A2121="FWD",0,P2121/Q2121))</x:f>
      </x:c>
    </x:row>
    <x:row r="2122" spans="1:19" x14ac:dyDescent="0.3">
      <x:c r="A2122" s="0">
        <x:f>'Historical Trades'!A2122</x:f>
      </x:c>
      <x:c r="B2122" s="0">
        <x:f>'Historical Trades'!B2122</x:f>
      </x:c>
      <x:c r="C2122" s="23">
        <x:f>'Historical Trades'!C2122</x:f>
      </x:c>
      <x:c r="D2122" s="0">
        <x:f>'Historical Trades'!D2122</x:f>
      </x:c>
      <x:c r="E2122" s="23">
        <x:f>'Historical Trades'!E2122</x:f>
      </x:c>
      <x:c r="F2122" s="0">
        <x:f>'Historical Trades'!F2122</x:f>
      </x:c>
      <x:c r="G2122" s="0">
        <x:f>'Historical Trades'!G2122</x:f>
      </x:c>
      <x:c r="H2122" s="0">
        <x:f>'Historical Trades'!H2122</x:f>
      </x:c>
      <x:c r="I2122" s="0">
        <x:f>'Historical Trades'!I2122</x:f>
      </x:c>
      <x:c r="J2122" s="0">
        <x:f>'Historical Trades'!J2122</x:f>
      </x:c>
      <x:c r="K2122" s="0">
        <x:f>'Historical Trades'!K2122</x:f>
      </x:c>
      <x:c r="L2122" s="0">
        <x:f>'Historical Trades'!L2122</x:f>
      </x:c>
      <x:c r="M2122" s="0">
        <x:f>'Historical Trades'!M2122</x:f>
      </x:c>
      <x:c r="N2122" s="0">
        <x:f>CLEAN('Historical Trades'!O2122)</x:f>
      </x:c>
      <x:c r="P2122" s="14">
        <x:f>IF(G2122="sell",M2122,-M2122)</x:f>
      </x:c>
      <x:c r="Q2122" s="14">
        <x:f>VLOOKUP(N2122,'Currency Rates'!$A$3:$C$32,3,0)</x:f>
      </x:c>
      <x:c r="R2122" s="0">
        <x:f>IF(A2122="SPUS",0,IF(A2122="FWD",0,P2122/Q2122))</x:f>
      </x:c>
    </x:row>
    <x:row r="2123" spans="1:19" x14ac:dyDescent="0.3">
      <x:c r="A2123" s="0">
        <x:f>'Historical Trades'!A2123</x:f>
      </x:c>
      <x:c r="B2123" s="0">
        <x:f>'Historical Trades'!B2123</x:f>
      </x:c>
      <x:c r="C2123" s="23">
        <x:f>'Historical Trades'!C2123</x:f>
      </x:c>
      <x:c r="D2123" s="0">
        <x:f>'Historical Trades'!D2123</x:f>
      </x:c>
      <x:c r="E2123" s="23">
        <x:f>'Historical Trades'!E2123</x:f>
      </x:c>
      <x:c r="F2123" s="0">
        <x:f>'Historical Trades'!F2123</x:f>
      </x:c>
      <x:c r="G2123" s="0">
        <x:f>'Historical Trades'!G2123</x:f>
      </x:c>
      <x:c r="H2123" s="0">
        <x:f>'Historical Trades'!H2123</x:f>
      </x:c>
      <x:c r="I2123" s="0">
        <x:f>'Historical Trades'!I2123</x:f>
      </x:c>
      <x:c r="J2123" s="0">
        <x:f>'Historical Trades'!J2123</x:f>
      </x:c>
      <x:c r="K2123" s="0">
        <x:f>'Historical Trades'!K2123</x:f>
      </x:c>
      <x:c r="L2123" s="0">
        <x:f>'Historical Trades'!L2123</x:f>
      </x:c>
      <x:c r="M2123" s="0">
        <x:f>'Historical Trades'!M2123</x:f>
      </x:c>
      <x:c r="N2123" s="0">
        <x:f>CLEAN('Historical Trades'!O2123)</x:f>
      </x:c>
      <x:c r="P2123" s="14">
        <x:f>IF(G2123="sell",M2123,-M2123)</x:f>
      </x:c>
      <x:c r="Q2123" s="14">
        <x:f>VLOOKUP(N2123,'Currency Rates'!$A$3:$C$32,3,0)</x:f>
      </x:c>
      <x:c r="R2123" s="0">
        <x:f>IF(A2123="SPUS",0,IF(A2123="FWD",0,P2123/Q2123))</x:f>
      </x:c>
    </x:row>
    <x:row r="2124" spans="1:19" x14ac:dyDescent="0.3">
      <x:c r="A2124" s="0">
        <x:f>'Historical Trades'!A2124</x:f>
      </x:c>
      <x:c r="B2124" s="0">
        <x:f>'Historical Trades'!B2124</x:f>
      </x:c>
      <x:c r="C2124" s="23">
        <x:f>'Historical Trades'!C2124</x:f>
      </x:c>
      <x:c r="D2124" s="0">
        <x:f>'Historical Trades'!D2124</x:f>
      </x:c>
      <x:c r="E2124" s="23">
        <x:f>'Historical Trades'!E2124</x:f>
      </x:c>
      <x:c r="F2124" s="0">
        <x:f>'Historical Trades'!F2124</x:f>
      </x:c>
      <x:c r="G2124" s="0">
        <x:f>'Historical Trades'!G2124</x:f>
      </x:c>
      <x:c r="H2124" s="0">
        <x:f>'Historical Trades'!H2124</x:f>
      </x:c>
      <x:c r="I2124" s="0">
        <x:f>'Historical Trades'!I2124</x:f>
      </x:c>
      <x:c r="J2124" s="0">
        <x:f>'Historical Trades'!J2124</x:f>
      </x:c>
      <x:c r="K2124" s="0">
        <x:f>'Historical Trades'!K2124</x:f>
      </x:c>
      <x:c r="L2124" s="0">
        <x:f>'Historical Trades'!L2124</x:f>
      </x:c>
      <x:c r="M2124" s="0">
        <x:f>'Historical Trades'!M2124</x:f>
      </x:c>
      <x:c r="N2124" s="0">
        <x:f>CLEAN('Historical Trades'!O2124)</x:f>
      </x:c>
      <x:c r="P2124" s="14">
        <x:f>IF(G2124="sell",M2124,-M2124)</x:f>
      </x:c>
      <x:c r="Q2124" s="14">
        <x:f>VLOOKUP(N2124,'Currency Rates'!$A$3:$C$32,3,0)</x:f>
      </x:c>
      <x:c r="R2124" s="0">
        <x:f>IF(A2124="SPUS",0,IF(A2124="FWD",0,P2124/Q2124))</x:f>
      </x:c>
    </x:row>
    <x:row r="2125" spans="1:19" x14ac:dyDescent="0.3">
      <x:c r="A2125" s="0">
        <x:f>'Historical Trades'!A2125</x:f>
      </x:c>
      <x:c r="B2125" s="0">
        <x:f>'Historical Trades'!B2125</x:f>
      </x:c>
      <x:c r="C2125" s="23">
        <x:f>'Historical Trades'!C2125</x:f>
      </x:c>
      <x:c r="D2125" s="0">
        <x:f>'Historical Trades'!D2125</x:f>
      </x:c>
      <x:c r="E2125" s="23">
        <x:f>'Historical Trades'!E2125</x:f>
      </x:c>
      <x:c r="F2125" s="0">
        <x:f>'Historical Trades'!F2125</x:f>
      </x:c>
      <x:c r="G2125" s="0">
        <x:f>'Historical Trades'!G2125</x:f>
      </x:c>
      <x:c r="H2125" s="0">
        <x:f>'Historical Trades'!H2125</x:f>
      </x:c>
      <x:c r="I2125" s="0">
        <x:f>'Historical Trades'!I2125</x:f>
      </x:c>
      <x:c r="J2125" s="0">
        <x:f>'Historical Trades'!J2125</x:f>
      </x:c>
      <x:c r="K2125" s="0">
        <x:f>'Historical Trades'!K2125</x:f>
      </x:c>
      <x:c r="L2125" s="0">
        <x:f>'Historical Trades'!L2125</x:f>
      </x:c>
      <x:c r="M2125" s="0">
        <x:f>'Historical Trades'!M2125</x:f>
      </x:c>
      <x:c r="N2125" s="0">
        <x:f>CLEAN('Historical Trades'!O2125)</x:f>
      </x:c>
      <x:c r="P2125" s="14">
        <x:f>IF(G2125="sell",M2125,-M2125)</x:f>
      </x:c>
      <x:c r="Q2125" s="14">
        <x:f>VLOOKUP(N2125,'Currency Rates'!$A$3:$C$32,3,0)</x:f>
      </x:c>
      <x:c r="R2125" s="0">
        <x:f>IF(A2125="SPUS",0,IF(A2125="FWD",0,P2125/Q2125))</x:f>
      </x:c>
    </x:row>
    <x:row r="2126" spans="1:19" x14ac:dyDescent="0.3">
      <x:c r="A2126" s="0">
        <x:f>'Historical Trades'!A2126</x:f>
      </x:c>
      <x:c r="B2126" s="0">
        <x:f>'Historical Trades'!B2126</x:f>
      </x:c>
      <x:c r="C2126" s="23">
        <x:f>'Historical Trades'!C2126</x:f>
      </x:c>
      <x:c r="D2126" s="0">
        <x:f>'Historical Trades'!D2126</x:f>
      </x:c>
      <x:c r="E2126" s="23">
        <x:f>'Historical Trades'!E2126</x:f>
      </x:c>
      <x:c r="F2126" s="0">
        <x:f>'Historical Trades'!F2126</x:f>
      </x:c>
      <x:c r="G2126" s="0">
        <x:f>'Historical Trades'!G2126</x:f>
      </x:c>
      <x:c r="H2126" s="0">
        <x:f>'Historical Trades'!H2126</x:f>
      </x:c>
      <x:c r="I2126" s="0">
        <x:f>'Historical Trades'!I2126</x:f>
      </x:c>
      <x:c r="J2126" s="0">
        <x:f>'Historical Trades'!J2126</x:f>
      </x:c>
      <x:c r="K2126" s="0">
        <x:f>'Historical Trades'!K2126</x:f>
      </x:c>
      <x:c r="L2126" s="0">
        <x:f>'Historical Trades'!L2126</x:f>
      </x:c>
      <x:c r="M2126" s="0">
        <x:f>'Historical Trades'!M2126</x:f>
      </x:c>
      <x:c r="N2126" s="0">
        <x:f>CLEAN('Historical Trades'!O2126)</x:f>
      </x:c>
      <x:c r="P2126" s="14">
        <x:f>IF(G2126="sell",M2126,-M2126)</x:f>
      </x:c>
      <x:c r="Q2126" s="14">
        <x:f>VLOOKUP(N2126,'Currency Rates'!$A$3:$C$32,3,0)</x:f>
      </x:c>
      <x:c r="R2126" s="0">
        <x:f>IF(A2126="SPUS",0,IF(A2126="FWD",0,P2126/Q2126))</x:f>
      </x:c>
    </x:row>
    <x:row r="2127" spans="1:19" x14ac:dyDescent="0.3">
      <x:c r="A2127" s="0">
        <x:f>'Historical Trades'!A2127</x:f>
      </x:c>
      <x:c r="B2127" s="0">
        <x:f>'Historical Trades'!B2127</x:f>
      </x:c>
      <x:c r="C2127" s="23">
        <x:f>'Historical Trades'!C2127</x:f>
      </x:c>
      <x:c r="D2127" s="0">
        <x:f>'Historical Trades'!D2127</x:f>
      </x:c>
      <x:c r="E2127" s="23">
        <x:f>'Historical Trades'!E2127</x:f>
      </x:c>
      <x:c r="F2127" s="0">
        <x:f>'Historical Trades'!F2127</x:f>
      </x:c>
      <x:c r="G2127" s="0">
        <x:f>'Historical Trades'!G2127</x:f>
      </x:c>
      <x:c r="H2127" s="0">
        <x:f>'Historical Trades'!H2127</x:f>
      </x:c>
      <x:c r="I2127" s="0">
        <x:f>'Historical Trades'!I2127</x:f>
      </x:c>
      <x:c r="J2127" s="0">
        <x:f>'Historical Trades'!J2127</x:f>
      </x:c>
      <x:c r="K2127" s="0">
        <x:f>'Historical Trades'!K2127</x:f>
      </x:c>
      <x:c r="L2127" s="0">
        <x:f>'Historical Trades'!L2127</x:f>
      </x:c>
      <x:c r="M2127" s="0">
        <x:f>'Historical Trades'!M2127</x:f>
      </x:c>
      <x:c r="N2127" s="0">
        <x:f>CLEAN('Historical Trades'!O2127)</x:f>
      </x:c>
      <x:c r="P2127" s="14">
        <x:f>IF(G2127="sell",M2127,-M2127)</x:f>
      </x:c>
      <x:c r="Q2127" s="14">
        <x:f>VLOOKUP(N2127,'Currency Rates'!$A$3:$C$32,3,0)</x:f>
      </x:c>
      <x:c r="R2127" s="0">
        <x:f>IF(A2127="SPUS",0,IF(A2127="FWD",0,P2127/Q2127))</x:f>
      </x:c>
    </x:row>
    <x:row r="2128" spans="1:19" x14ac:dyDescent="0.3">
      <x:c r="A2128" s="0">
        <x:f>'Historical Trades'!A2128</x:f>
      </x:c>
      <x:c r="B2128" s="0">
        <x:f>'Historical Trades'!B2128</x:f>
      </x:c>
      <x:c r="C2128" s="23">
        <x:f>'Historical Trades'!C2128</x:f>
      </x:c>
      <x:c r="D2128" s="0">
        <x:f>'Historical Trades'!D2128</x:f>
      </x:c>
      <x:c r="E2128" s="23">
        <x:f>'Historical Trades'!E2128</x:f>
      </x:c>
      <x:c r="F2128" s="0">
        <x:f>'Historical Trades'!F2128</x:f>
      </x:c>
      <x:c r="G2128" s="0">
        <x:f>'Historical Trades'!G2128</x:f>
      </x:c>
      <x:c r="H2128" s="0">
        <x:f>'Historical Trades'!H2128</x:f>
      </x:c>
      <x:c r="I2128" s="0">
        <x:f>'Historical Trades'!I2128</x:f>
      </x:c>
      <x:c r="J2128" s="0">
        <x:f>'Historical Trades'!J2128</x:f>
      </x:c>
      <x:c r="K2128" s="0">
        <x:f>'Historical Trades'!K2128</x:f>
      </x:c>
      <x:c r="L2128" s="0">
        <x:f>'Historical Trades'!L2128</x:f>
      </x:c>
      <x:c r="M2128" s="0">
        <x:f>'Historical Trades'!M2128</x:f>
      </x:c>
      <x:c r="N2128" s="0">
        <x:f>CLEAN('Historical Trades'!O2128)</x:f>
      </x:c>
      <x:c r="P2128" s="14">
        <x:f>IF(G2128="sell",M2128,-M2128)</x:f>
      </x:c>
      <x:c r="Q2128" s="14">
        <x:f>VLOOKUP(N2128,'Currency Rates'!$A$3:$C$32,3,0)</x:f>
      </x:c>
      <x:c r="R2128" s="0">
        <x:f>IF(A2128="SPUS",0,IF(A2128="FWD",0,P2128/Q2128))</x:f>
      </x:c>
    </x:row>
    <x:row r="2129" spans="1:19" x14ac:dyDescent="0.3">
      <x:c r="A2129" s="0">
        <x:f>'Historical Trades'!A2129</x:f>
      </x:c>
      <x:c r="B2129" s="0">
        <x:f>'Historical Trades'!B2129</x:f>
      </x:c>
      <x:c r="C2129" s="23">
        <x:f>'Historical Trades'!C2129</x:f>
      </x:c>
      <x:c r="D2129" s="0">
        <x:f>'Historical Trades'!D2129</x:f>
      </x:c>
      <x:c r="E2129" s="23">
        <x:f>'Historical Trades'!E2129</x:f>
      </x:c>
      <x:c r="F2129" s="0">
        <x:f>'Historical Trades'!F2129</x:f>
      </x:c>
      <x:c r="G2129" s="0">
        <x:f>'Historical Trades'!G2129</x:f>
      </x:c>
      <x:c r="H2129" s="0">
        <x:f>'Historical Trades'!H2129</x:f>
      </x:c>
      <x:c r="I2129" s="0">
        <x:f>'Historical Trades'!I2129</x:f>
      </x:c>
      <x:c r="J2129" s="0">
        <x:f>'Historical Trades'!J2129</x:f>
      </x:c>
      <x:c r="K2129" s="0">
        <x:f>'Historical Trades'!K2129</x:f>
      </x:c>
      <x:c r="L2129" s="0">
        <x:f>'Historical Trades'!L2129</x:f>
      </x:c>
      <x:c r="M2129" s="0">
        <x:f>'Historical Trades'!M2129</x:f>
      </x:c>
      <x:c r="N2129" s="0">
        <x:f>CLEAN('Historical Trades'!O2129)</x:f>
      </x:c>
      <x:c r="P2129" s="14">
        <x:f>IF(G2129="sell",M2129,-M2129)</x:f>
      </x:c>
      <x:c r="Q2129" s="14">
        <x:f>VLOOKUP(N2129,'Currency Rates'!$A$3:$C$32,3,0)</x:f>
      </x:c>
      <x:c r="R2129" s="0">
        <x:f>IF(A2129="SPUS",0,IF(A2129="FWD",0,P2129/Q2129))</x:f>
      </x:c>
    </x:row>
    <x:row r="2130" spans="1:19" x14ac:dyDescent="0.3">
      <x:c r="A2130" s="0">
        <x:f>'Historical Trades'!A2130</x:f>
      </x:c>
      <x:c r="B2130" s="0">
        <x:f>'Historical Trades'!B2130</x:f>
      </x:c>
      <x:c r="C2130" s="23">
        <x:f>'Historical Trades'!C2130</x:f>
      </x:c>
      <x:c r="D2130" s="0">
        <x:f>'Historical Trades'!D2130</x:f>
      </x:c>
      <x:c r="E2130" s="23">
        <x:f>'Historical Trades'!E2130</x:f>
      </x:c>
      <x:c r="F2130" s="0">
        <x:f>'Historical Trades'!F2130</x:f>
      </x:c>
      <x:c r="G2130" s="0">
        <x:f>'Historical Trades'!G2130</x:f>
      </x:c>
      <x:c r="H2130" s="0">
        <x:f>'Historical Trades'!H2130</x:f>
      </x:c>
      <x:c r="I2130" s="0">
        <x:f>'Historical Trades'!I2130</x:f>
      </x:c>
      <x:c r="J2130" s="0">
        <x:f>'Historical Trades'!J2130</x:f>
      </x:c>
      <x:c r="K2130" s="0">
        <x:f>'Historical Trades'!K2130</x:f>
      </x:c>
      <x:c r="L2130" s="0">
        <x:f>'Historical Trades'!L2130</x:f>
      </x:c>
      <x:c r="M2130" s="0">
        <x:f>'Historical Trades'!M2130</x:f>
      </x:c>
      <x:c r="N2130" s="0">
        <x:f>CLEAN('Historical Trades'!O2130)</x:f>
      </x:c>
      <x:c r="P2130" s="14">
        <x:f>IF(G2130="sell",M2130,-M2130)</x:f>
      </x:c>
      <x:c r="Q2130" s="14">
        <x:f>VLOOKUP(N2130,'Currency Rates'!$A$3:$C$32,3,0)</x:f>
      </x:c>
      <x:c r="R2130" s="0">
        <x:f>IF(A2130="SPUS",0,IF(A2130="FWD",0,P2130/Q2130))</x:f>
      </x:c>
    </x:row>
    <x:row r="2131" spans="1:19" x14ac:dyDescent="0.3">
      <x:c r="A2131" s="0">
        <x:f>'Historical Trades'!A2131</x:f>
      </x:c>
      <x:c r="B2131" s="0">
        <x:f>'Historical Trades'!B2131</x:f>
      </x:c>
      <x:c r="C2131" s="23">
        <x:f>'Historical Trades'!C2131</x:f>
      </x:c>
      <x:c r="D2131" s="0">
        <x:f>'Historical Trades'!D2131</x:f>
      </x:c>
      <x:c r="E2131" s="23">
        <x:f>'Historical Trades'!E2131</x:f>
      </x:c>
      <x:c r="F2131" s="0">
        <x:f>'Historical Trades'!F2131</x:f>
      </x:c>
      <x:c r="G2131" s="0">
        <x:f>'Historical Trades'!G2131</x:f>
      </x:c>
      <x:c r="H2131" s="0">
        <x:f>'Historical Trades'!H2131</x:f>
      </x:c>
      <x:c r="I2131" s="0">
        <x:f>'Historical Trades'!I2131</x:f>
      </x:c>
      <x:c r="J2131" s="0">
        <x:f>'Historical Trades'!J2131</x:f>
      </x:c>
      <x:c r="K2131" s="0">
        <x:f>'Historical Trades'!K2131</x:f>
      </x:c>
      <x:c r="L2131" s="0">
        <x:f>'Historical Trades'!L2131</x:f>
      </x:c>
      <x:c r="M2131" s="0">
        <x:f>'Historical Trades'!M2131</x:f>
      </x:c>
      <x:c r="N2131" s="0">
        <x:f>CLEAN('Historical Trades'!O2131)</x:f>
      </x:c>
      <x:c r="P2131" s="14">
        <x:f>IF(G2131="sell",M2131,-M2131)</x:f>
      </x:c>
      <x:c r="Q2131" s="14">
        <x:f>VLOOKUP(N2131,'Currency Rates'!$A$3:$C$32,3,0)</x:f>
      </x:c>
      <x:c r="R2131" s="0">
        <x:f>IF(A2131="SPUS",0,IF(A2131="FWD",0,P2131/Q2131))</x:f>
      </x:c>
    </x:row>
    <x:row r="2132" spans="1:19" x14ac:dyDescent="0.3">
      <x:c r="A2132" s="0">
        <x:f>'Historical Trades'!A2132</x:f>
      </x:c>
      <x:c r="B2132" s="0">
        <x:f>'Historical Trades'!B2132</x:f>
      </x:c>
      <x:c r="C2132" s="23">
        <x:f>'Historical Trades'!C2132</x:f>
      </x:c>
      <x:c r="D2132" s="0">
        <x:f>'Historical Trades'!D2132</x:f>
      </x:c>
      <x:c r="E2132" s="23">
        <x:f>'Historical Trades'!E2132</x:f>
      </x:c>
      <x:c r="F2132" s="0">
        <x:f>'Historical Trades'!F2132</x:f>
      </x:c>
      <x:c r="G2132" s="0">
        <x:f>'Historical Trades'!G2132</x:f>
      </x:c>
      <x:c r="H2132" s="0">
        <x:f>'Historical Trades'!H2132</x:f>
      </x:c>
      <x:c r="I2132" s="0">
        <x:f>'Historical Trades'!I2132</x:f>
      </x:c>
      <x:c r="J2132" s="0">
        <x:f>'Historical Trades'!J2132</x:f>
      </x:c>
      <x:c r="K2132" s="0">
        <x:f>'Historical Trades'!K2132</x:f>
      </x:c>
      <x:c r="L2132" s="0">
        <x:f>'Historical Trades'!L2132</x:f>
      </x:c>
      <x:c r="M2132" s="0">
        <x:f>'Historical Trades'!M2132</x:f>
      </x:c>
      <x:c r="N2132" s="0">
        <x:f>CLEAN('Historical Trades'!O2132)</x:f>
      </x:c>
      <x:c r="P2132" s="14">
        <x:f>IF(G2132="sell",M2132,-M2132)</x:f>
      </x:c>
      <x:c r="Q2132" s="14">
        <x:f>VLOOKUP(N2132,'Currency Rates'!$A$3:$C$32,3,0)</x:f>
      </x:c>
      <x:c r="R2132" s="0">
        <x:f>IF(A2132="SPUS",0,IF(A2132="FWD",0,P2132/Q2132))</x:f>
      </x:c>
    </x:row>
    <x:row r="2133" spans="1:19" x14ac:dyDescent="0.3">
      <x:c r="A2133" s="0">
        <x:f>'Historical Trades'!A2133</x:f>
      </x:c>
      <x:c r="B2133" s="0">
        <x:f>'Historical Trades'!B2133</x:f>
      </x:c>
      <x:c r="C2133" s="23">
        <x:f>'Historical Trades'!C2133</x:f>
      </x:c>
      <x:c r="D2133" s="0">
        <x:f>'Historical Trades'!D2133</x:f>
      </x:c>
      <x:c r="E2133" s="23">
        <x:f>'Historical Trades'!E2133</x:f>
      </x:c>
      <x:c r="F2133" s="0">
        <x:f>'Historical Trades'!F2133</x:f>
      </x:c>
      <x:c r="G2133" s="0">
        <x:f>'Historical Trades'!G2133</x:f>
      </x:c>
      <x:c r="H2133" s="0">
        <x:f>'Historical Trades'!H2133</x:f>
      </x:c>
      <x:c r="I2133" s="0">
        <x:f>'Historical Trades'!I2133</x:f>
      </x:c>
      <x:c r="J2133" s="0">
        <x:f>'Historical Trades'!J2133</x:f>
      </x:c>
      <x:c r="K2133" s="0">
        <x:f>'Historical Trades'!K2133</x:f>
      </x:c>
      <x:c r="L2133" s="0">
        <x:f>'Historical Trades'!L2133</x:f>
      </x:c>
      <x:c r="M2133" s="0">
        <x:f>'Historical Trades'!M2133</x:f>
      </x:c>
      <x:c r="N2133" s="0">
        <x:f>CLEAN('Historical Trades'!O2133)</x:f>
      </x:c>
      <x:c r="P2133" s="14">
        <x:f>IF(G2133="sell",M2133,-M2133)</x:f>
      </x:c>
      <x:c r="Q2133" s="14">
        <x:f>VLOOKUP(N2133,'Currency Rates'!$A$3:$C$32,3,0)</x:f>
      </x:c>
      <x:c r="R2133" s="0">
        <x:f>IF(A2133="SPUS",0,IF(A2133="FWD",0,P2133/Q2133))</x:f>
      </x:c>
    </x:row>
    <x:row r="2134" spans="1:19" x14ac:dyDescent="0.3">
      <x:c r="A2134" s="0">
        <x:f>'Historical Trades'!A2134</x:f>
      </x:c>
      <x:c r="B2134" s="0">
        <x:f>'Historical Trades'!B2134</x:f>
      </x:c>
      <x:c r="C2134" s="23">
        <x:f>'Historical Trades'!C2134</x:f>
      </x:c>
      <x:c r="D2134" s="0">
        <x:f>'Historical Trades'!D2134</x:f>
      </x:c>
      <x:c r="E2134" s="23">
        <x:f>'Historical Trades'!E2134</x:f>
      </x:c>
      <x:c r="F2134" s="0">
        <x:f>'Historical Trades'!F2134</x:f>
      </x:c>
      <x:c r="G2134" s="0">
        <x:f>'Historical Trades'!G2134</x:f>
      </x:c>
      <x:c r="H2134" s="0">
        <x:f>'Historical Trades'!H2134</x:f>
      </x:c>
      <x:c r="I2134" s="0">
        <x:f>'Historical Trades'!I2134</x:f>
      </x:c>
      <x:c r="J2134" s="0">
        <x:f>'Historical Trades'!J2134</x:f>
      </x:c>
      <x:c r="K2134" s="0">
        <x:f>'Historical Trades'!K2134</x:f>
      </x:c>
      <x:c r="L2134" s="0">
        <x:f>'Historical Trades'!L2134</x:f>
      </x:c>
      <x:c r="M2134" s="0">
        <x:f>'Historical Trades'!M2134</x:f>
      </x:c>
      <x:c r="N2134" s="0">
        <x:f>CLEAN('Historical Trades'!O2134)</x:f>
      </x:c>
      <x:c r="P2134" s="14">
        <x:f>IF(G2134="sell",M2134,-M2134)</x:f>
      </x:c>
      <x:c r="Q2134" s="14">
        <x:f>VLOOKUP(N2134,'Currency Rates'!$A$3:$C$32,3,0)</x:f>
      </x:c>
      <x:c r="R2134" s="0">
        <x:f>IF(A2134="SPUS",0,IF(A2134="FWD",0,P2134/Q2134))</x:f>
      </x:c>
    </x:row>
    <x:row r="2135" spans="1:19" x14ac:dyDescent="0.3">
      <x:c r="A2135" s="0">
        <x:f>'Historical Trades'!A2135</x:f>
      </x:c>
      <x:c r="B2135" s="0">
        <x:f>'Historical Trades'!B2135</x:f>
      </x:c>
      <x:c r="C2135" s="23">
        <x:f>'Historical Trades'!C2135</x:f>
      </x:c>
      <x:c r="D2135" s="0">
        <x:f>'Historical Trades'!D2135</x:f>
      </x:c>
      <x:c r="E2135" s="23">
        <x:f>'Historical Trades'!E2135</x:f>
      </x:c>
      <x:c r="F2135" s="0">
        <x:f>'Historical Trades'!F2135</x:f>
      </x:c>
      <x:c r="G2135" s="0">
        <x:f>'Historical Trades'!G2135</x:f>
      </x:c>
      <x:c r="H2135" s="0">
        <x:f>'Historical Trades'!H2135</x:f>
      </x:c>
      <x:c r="I2135" s="0">
        <x:f>'Historical Trades'!I2135</x:f>
      </x:c>
      <x:c r="J2135" s="0">
        <x:f>'Historical Trades'!J2135</x:f>
      </x:c>
      <x:c r="K2135" s="0">
        <x:f>'Historical Trades'!K2135</x:f>
      </x:c>
      <x:c r="L2135" s="0">
        <x:f>'Historical Trades'!L2135</x:f>
      </x:c>
      <x:c r="M2135" s="0">
        <x:f>'Historical Trades'!M2135</x:f>
      </x:c>
      <x:c r="N2135" s="0">
        <x:f>CLEAN('Historical Trades'!O2135)</x:f>
      </x:c>
      <x:c r="P2135" s="14">
        <x:f>IF(G2135="sell",M2135,-M2135)</x:f>
      </x:c>
      <x:c r="Q2135" s="14">
        <x:f>VLOOKUP(N2135,'Currency Rates'!$A$3:$C$32,3,0)</x:f>
      </x:c>
      <x:c r="R2135" s="0">
        <x:f>IF(A2135="SPUS",0,IF(A2135="FWD",0,P2135/Q2135))</x:f>
      </x:c>
    </x:row>
    <x:row r="2136" spans="1:19" x14ac:dyDescent="0.3">
      <x:c r="A2136" s="0">
        <x:f>'Historical Trades'!A2136</x:f>
      </x:c>
      <x:c r="B2136" s="0">
        <x:f>'Historical Trades'!B2136</x:f>
      </x:c>
      <x:c r="C2136" s="23">
        <x:f>'Historical Trades'!C2136</x:f>
      </x:c>
      <x:c r="D2136" s="0">
        <x:f>'Historical Trades'!D2136</x:f>
      </x:c>
      <x:c r="E2136" s="23">
        <x:f>'Historical Trades'!E2136</x:f>
      </x:c>
      <x:c r="F2136" s="0">
        <x:f>'Historical Trades'!F2136</x:f>
      </x:c>
      <x:c r="G2136" s="0">
        <x:f>'Historical Trades'!G2136</x:f>
      </x:c>
      <x:c r="H2136" s="0">
        <x:f>'Historical Trades'!H2136</x:f>
      </x:c>
      <x:c r="I2136" s="0">
        <x:f>'Historical Trades'!I2136</x:f>
      </x:c>
      <x:c r="J2136" s="0">
        <x:f>'Historical Trades'!J2136</x:f>
      </x:c>
      <x:c r="K2136" s="0">
        <x:f>'Historical Trades'!K2136</x:f>
      </x:c>
      <x:c r="L2136" s="0">
        <x:f>'Historical Trades'!L2136</x:f>
      </x:c>
      <x:c r="M2136" s="0">
        <x:f>'Historical Trades'!M2136</x:f>
      </x:c>
      <x:c r="N2136" s="0">
        <x:f>CLEAN('Historical Trades'!O2136)</x:f>
      </x:c>
      <x:c r="P2136" s="14">
        <x:f>IF(G2136="sell",M2136,-M2136)</x:f>
      </x:c>
      <x:c r="Q2136" s="14">
        <x:f>VLOOKUP(N2136,'Currency Rates'!$A$3:$C$32,3,0)</x:f>
      </x:c>
      <x:c r="R2136" s="0">
        <x:f>IF(A2136="SPUS",0,IF(A2136="FWD",0,P2136/Q2136))</x:f>
      </x:c>
    </x:row>
    <x:row r="2137" spans="1:19" x14ac:dyDescent="0.3">
      <x:c r="A2137" s="0">
        <x:f>'Historical Trades'!A2137</x:f>
      </x:c>
      <x:c r="B2137" s="0">
        <x:f>'Historical Trades'!B2137</x:f>
      </x:c>
      <x:c r="C2137" s="23">
        <x:f>'Historical Trades'!C2137</x:f>
      </x:c>
      <x:c r="D2137" s="0">
        <x:f>'Historical Trades'!D2137</x:f>
      </x:c>
      <x:c r="E2137" s="23">
        <x:f>'Historical Trades'!E2137</x:f>
      </x:c>
      <x:c r="F2137" s="0">
        <x:f>'Historical Trades'!F2137</x:f>
      </x:c>
      <x:c r="G2137" s="0">
        <x:f>'Historical Trades'!G2137</x:f>
      </x:c>
      <x:c r="H2137" s="0">
        <x:f>'Historical Trades'!H2137</x:f>
      </x:c>
      <x:c r="I2137" s="0">
        <x:f>'Historical Trades'!I2137</x:f>
      </x:c>
      <x:c r="J2137" s="0">
        <x:f>'Historical Trades'!J2137</x:f>
      </x:c>
      <x:c r="K2137" s="0">
        <x:f>'Historical Trades'!K2137</x:f>
      </x:c>
      <x:c r="L2137" s="0">
        <x:f>'Historical Trades'!L2137</x:f>
      </x:c>
      <x:c r="M2137" s="0">
        <x:f>'Historical Trades'!M2137</x:f>
      </x:c>
      <x:c r="N2137" s="0">
        <x:f>CLEAN('Historical Trades'!O2137)</x:f>
      </x:c>
      <x:c r="P2137" s="14">
        <x:f>IF(G2137="sell",M2137,-M2137)</x:f>
      </x:c>
      <x:c r="Q2137" s="14">
        <x:f>VLOOKUP(N2137,'Currency Rates'!$A$3:$C$32,3,0)</x:f>
      </x:c>
      <x:c r="R2137" s="0">
        <x:f>IF(A2137="SPUS",0,IF(A2137="FWD",0,P2137/Q2137))</x:f>
      </x:c>
    </x:row>
    <x:row r="2138" spans="1:19" x14ac:dyDescent="0.3">
      <x:c r="A2138" s="0">
        <x:f>'Historical Trades'!A2138</x:f>
      </x:c>
      <x:c r="B2138" s="0">
        <x:f>'Historical Trades'!B2138</x:f>
      </x:c>
      <x:c r="C2138" s="23">
        <x:f>'Historical Trades'!C2138</x:f>
      </x:c>
      <x:c r="D2138" s="0">
        <x:f>'Historical Trades'!D2138</x:f>
      </x:c>
      <x:c r="E2138" s="23">
        <x:f>'Historical Trades'!E2138</x:f>
      </x:c>
      <x:c r="F2138" s="0">
        <x:f>'Historical Trades'!F2138</x:f>
      </x:c>
      <x:c r="G2138" s="0">
        <x:f>'Historical Trades'!G2138</x:f>
      </x:c>
      <x:c r="H2138" s="0">
        <x:f>'Historical Trades'!H2138</x:f>
      </x:c>
      <x:c r="I2138" s="0">
        <x:f>'Historical Trades'!I2138</x:f>
      </x:c>
      <x:c r="J2138" s="0">
        <x:f>'Historical Trades'!J2138</x:f>
      </x:c>
      <x:c r="K2138" s="0">
        <x:f>'Historical Trades'!K2138</x:f>
      </x:c>
      <x:c r="L2138" s="0">
        <x:f>'Historical Trades'!L2138</x:f>
      </x:c>
      <x:c r="M2138" s="0">
        <x:f>'Historical Trades'!M2138</x:f>
      </x:c>
      <x:c r="N2138" s="0">
        <x:f>CLEAN('Historical Trades'!O2138)</x:f>
      </x:c>
      <x:c r="P2138" s="14">
        <x:f>IF(G2138="sell",M2138,-M2138)</x:f>
      </x:c>
      <x:c r="Q2138" s="14">
        <x:f>VLOOKUP(N2138,'Currency Rates'!$A$3:$C$32,3,0)</x:f>
      </x:c>
      <x:c r="R2138" s="0">
        <x:f>IF(A2138="SPUS",0,IF(A2138="FWD",0,P2138/Q2138))</x:f>
      </x:c>
    </x:row>
    <x:row r="2139" spans="1:19" x14ac:dyDescent="0.3">
      <x:c r="A2139" s="0">
        <x:f>'Historical Trades'!A2139</x:f>
      </x:c>
      <x:c r="B2139" s="0">
        <x:f>'Historical Trades'!B2139</x:f>
      </x:c>
      <x:c r="C2139" s="23">
        <x:f>'Historical Trades'!C2139</x:f>
      </x:c>
      <x:c r="D2139" s="0">
        <x:f>'Historical Trades'!D2139</x:f>
      </x:c>
      <x:c r="E2139" s="23">
        <x:f>'Historical Trades'!E2139</x:f>
      </x:c>
      <x:c r="F2139" s="0">
        <x:f>'Historical Trades'!F2139</x:f>
      </x:c>
      <x:c r="G2139" s="0">
        <x:f>'Historical Trades'!G2139</x:f>
      </x:c>
      <x:c r="H2139" s="0">
        <x:f>'Historical Trades'!H2139</x:f>
      </x:c>
      <x:c r="I2139" s="0">
        <x:f>'Historical Trades'!I2139</x:f>
      </x:c>
      <x:c r="J2139" s="0">
        <x:f>'Historical Trades'!J2139</x:f>
      </x:c>
      <x:c r="K2139" s="0">
        <x:f>'Historical Trades'!K2139</x:f>
      </x:c>
      <x:c r="L2139" s="0">
        <x:f>'Historical Trades'!L2139</x:f>
      </x:c>
      <x:c r="M2139" s="0">
        <x:f>'Historical Trades'!M2139</x:f>
      </x:c>
      <x:c r="N2139" s="0">
        <x:f>CLEAN('Historical Trades'!O2139)</x:f>
      </x:c>
      <x:c r="P2139" s="14">
        <x:f>IF(G2139="sell",M2139,-M2139)</x:f>
      </x:c>
      <x:c r="Q2139" s="14">
        <x:f>VLOOKUP(N2139,'Currency Rates'!$A$3:$C$32,3,0)</x:f>
      </x:c>
      <x:c r="R2139" s="0">
        <x:f>IF(A2139="SPUS",0,IF(A2139="FWD",0,P2139/Q2139))</x:f>
      </x:c>
    </x:row>
    <x:row r="2140" spans="1:19" x14ac:dyDescent="0.3">
      <x:c r="A2140" s="0">
        <x:f>'Historical Trades'!A2140</x:f>
      </x:c>
      <x:c r="B2140" s="0">
        <x:f>'Historical Trades'!B2140</x:f>
      </x:c>
      <x:c r="C2140" s="23">
        <x:f>'Historical Trades'!C2140</x:f>
      </x:c>
      <x:c r="D2140" s="0">
        <x:f>'Historical Trades'!D2140</x:f>
      </x:c>
      <x:c r="E2140" s="23">
        <x:f>'Historical Trades'!E2140</x:f>
      </x:c>
      <x:c r="F2140" s="0">
        <x:f>'Historical Trades'!F2140</x:f>
      </x:c>
      <x:c r="G2140" s="0">
        <x:f>'Historical Trades'!G2140</x:f>
      </x:c>
      <x:c r="H2140" s="0">
        <x:f>'Historical Trades'!H2140</x:f>
      </x:c>
      <x:c r="I2140" s="0">
        <x:f>'Historical Trades'!I2140</x:f>
      </x:c>
      <x:c r="J2140" s="0">
        <x:f>'Historical Trades'!J2140</x:f>
      </x:c>
      <x:c r="K2140" s="0">
        <x:f>'Historical Trades'!K2140</x:f>
      </x:c>
      <x:c r="L2140" s="0">
        <x:f>'Historical Trades'!L2140</x:f>
      </x:c>
      <x:c r="M2140" s="0">
        <x:f>'Historical Trades'!M2140</x:f>
      </x:c>
      <x:c r="N2140" s="0">
        <x:f>CLEAN('Historical Trades'!O2140)</x:f>
      </x:c>
      <x:c r="P2140" s="14">
        <x:f>IF(G2140="sell",M2140,-M2140)</x:f>
      </x:c>
      <x:c r="Q2140" s="14">
        <x:f>VLOOKUP(N2140,'Currency Rates'!$A$3:$C$32,3,0)</x:f>
      </x:c>
      <x:c r="R2140" s="0">
        <x:f>IF(A2140="SPUS",0,IF(A2140="FWD",0,P2140/Q2140))</x:f>
      </x:c>
    </x:row>
    <x:row r="2141" spans="1:19" x14ac:dyDescent="0.3">
      <x:c r="A2141" s="0">
        <x:f>'Historical Trades'!A2141</x:f>
      </x:c>
      <x:c r="B2141" s="0">
        <x:f>'Historical Trades'!B2141</x:f>
      </x:c>
      <x:c r="C2141" s="23">
        <x:f>'Historical Trades'!C2141</x:f>
      </x:c>
      <x:c r="D2141" s="0">
        <x:f>'Historical Trades'!D2141</x:f>
      </x:c>
      <x:c r="E2141" s="23">
        <x:f>'Historical Trades'!E2141</x:f>
      </x:c>
      <x:c r="F2141" s="0">
        <x:f>'Historical Trades'!F2141</x:f>
      </x:c>
      <x:c r="G2141" s="0">
        <x:f>'Historical Trades'!G2141</x:f>
      </x:c>
      <x:c r="H2141" s="0">
        <x:f>'Historical Trades'!H2141</x:f>
      </x:c>
      <x:c r="I2141" s="0">
        <x:f>'Historical Trades'!I2141</x:f>
      </x:c>
      <x:c r="J2141" s="0">
        <x:f>'Historical Trades'!J2141</x:f>
      </x:c>
      <x:c r="K2141" s="0">
        <x:f>'Historical Trades'!K2141</x:f>
      </x:c>
      <x:c r="L2141" s="0">
        <x:f>'Historical Trades'!L2141</x:f>
      </x:c>
      <x:c r="M2141" s="0">
        <x:f>'Historical Trades'!M2141</x:f>
      </x:c>
      <x:c r="N2141" s="0">
        <x:f>CLEAN('Historical Trades'!O2141)</x:f>
      </x:c>
      <x:c r="P2141" s="14">
        <x:f>IF(G2141="sell",M2141,-M2141)</x:f>
      </x:c>
      <x:c r="Q2141" s="14">
        <x:f>VLOOKUP(N2141,'Currency Rates'!$A$3:$C$32,3,0)</x:f>
      </x:c>
      <x:c r="R2141" s="0">
        <x:f>IF(A2141="SPUS",0,IF(A2141="FWD",0,P2141/Q2141))</x:f>
      </x:c>
    </x:row>
    <x:row r="2142" spans="1:19" x14ac:dyDescent="0.3">
      <x:c r="A2142" s="0">
        <x:f>'Historical Trades'!A2142</x:f>
      </x:c>
      <x:c r="B2142" s="0">
        <x:f>'Historical Trades'!B2142</x:f>
      </x:c>
      <x:c r="C2142" s="23">
        <x:f>'Historical Trades'!C2142</x:f>
      </x:c>
      <x:c r="D2142" s="0">
        <x:f>'Historical Trades'!D2142</x:f>
      </x:c>
      <x:c r="E2142" s="23">
        <x:f>'Historical Trades'!E2142</x:f>
      </x:c>
      <x:c r="F2142" s="0">
        <x:f>'Historical Trades'!F2142</x:f>
      </x:c>
      <x:c r="G2142" s="0">
        <x:f>'Historical Trades'!G2142</x:f>
      </x:c>
      <x:c r="H2142" s="0">
        <x:f>'Historical Trades'!H2142</x:f>
      </x:c>
      <x:c r="I2142" s="0">
        <x:f>'Historical Trades'!I2142</x:f>
      </x:c>
      <x:c r="J2142" s="0">
        <x:f>'Historical Trades'!J2142</x:f>
      </x:c>
      <x:c r="K2142" s="0">
        <x:f>'Historical Trades'!K2142</x:f>
      </x:c>
      <x:c r="L2142" s="0">
        <x:f>'Historical Trades'!L2142</x:f>
      </x:c>
      <x:c r="M2142" s="0">
        <x:f>'Historical Trades'!M2142</x:f>
      </x:c>
      <x:c r="N2142" s="0">
        <x:f>CLEAN('Historical Trades'!O2142)</x:f>
      </x:c>
      <x:c r="P2142" s="14">
        <x:f>IF(G2142="sell",M2142,-M2142)</x:f>
      </x:c>
      <x:c r="Q2142" s="14">
        <x:f>VLOOKUP(N2142,'Currency Rates'!$A$3:$C$32,3,0)</x:f>
      </x:c>
      <x:c r="R2142" s="0">
        <x:f>IF(A2142="SPUS",0,IF(A2142="FWD",0,P2142/Q2142))</x:f>
      </x:c>
    </x:row>
    <x:row r="2143" spans="1:19" x14ac:dyDescent="0.3">
      <x:c r="A2143" s="0">
        <x:f>'Historical Trades'!A2143</x:f>
      </x:c>
      <x:c r="B2143" s="0">
        <x:f>'Historical Trades'!B2143</x:f>
      </x:c>
      <x:c r="C2143" s="23">
        <x:f>'Historical Trades'!C2143</x:f>
      </x:c>
      <x:c r="D2143" s="0">
        <x:f>'Historical Trades'!D2143</x:f>
      </x:c>
      <x:c r="E2143" s="23">
        <x:f>'Historical Trades'!E2143</x:f>
      </x:c>
      <x:c r="F2143" s="0">
        <x:f>'Historical Trades'!F2143</x:f>
      </x:c>
      <x:c r="G2143" s="0">
        <x:f>'Historical Trades'!G2143</x:f>
      </x:c>
      <x:c r="H2143" s="0">
        <x:f>'Historical Trades'!H2143</x:f>
      </x:c>
      <x:c r="I2143" s="0">
        <x:f>'Historical Trades'!I2143</x:f>
      </x:c>
      <x:c r="J2143" s="0">
        <x:f>'Historical Trades'!J2143</x:f>
      </x:c>
      <x:c r="K2143" s="0">
        <x:f>'Historical Trades'!K2143</x:f>
      </x:c>
      <x:c r="L2143" s="0">
        <x:f>'Historical Trades'!L2143</x:f>
      </x:c>
      <x:c r="M2143" s="0">
        <x:f>'Historical Trades'!M2143</x:f>
      </x:c>
      <x:c r="N2143" s="0">
        <x:f>CLEAN('Historical Trades'!O2143)</x:f>
      </x:c>
      <x:c r="P2143" s="14">
        <x:f>IF(G2143="sell",M2143,-M2143)</x:f>
      </x:c>
      <x:c r="Q2143" s="14">
        <x:f>VLOOKUP(N2143,'Currency Rates'!$A$3:$C$32,3,0)</x:f>
      </x:c>
      <x:c r="R2143" s="0">
        <x:f>IF(A2143="SPUS",0,IF(A2143="FWD",0,P2143/Q2143))</x:f>
      </x:c>
    </x:row>
    <x:row r="2144" spans="1:19" x14ac:dyDescent="0.3">
      <x:c r="A2144" s="0">
        <x:f>'Historical Trades'!A2144</x:f>
      </x:c>
      <x:c r="B2144" s="0">
        <x:f>'Historical Trades'!B2144</x:f>
      </x:c>
      <x:c r="C2144" s="23">
        <x:f>'Historical Trades'!C2144</x:f>
      </x:c>
      <x:c r="D2144" s="0">
        <x:f>'Historical Trades'!D2144</x:f>
      </x:c>
      <x:c r="E2144" s="23">
        <x:f>'Historical Trades'!E2144</x:f>
      </x:c>
      <x:c r="F2144" s="0">
        <x:f>'Historical Trades'!F2144</x:f>
      </x:c>
      <x:c r="G2144" s="0">
        <x:f>'Historical Trades'!G2144</x:f>
      </x:c>
      <x:c r="H2144" s="0">
        <x:f>'Historical Trades'!H2144</x:f>
      </x:c>
      <x:c r="I2144" s="0">
        <x:f>'Historical Trades'!I2144</x:f>
      </x:c>
      <x:c r="J2144" s="0">
        <x:f>'Historical Trades'!J2144</x:f>
      </x:c>
      <x:c r="K2144" s="0">
        <x:f>'Historical Trades'!K2144</x:f>
      </x:c>
      <x:c r="L2144" s="0">
        <x:f>'Historical Trades'!L2144</x:f>
      </x:c>
      <x:c r="M2144" s="0">
        <x:f>'Historical Trades'!M2144</x:f>
      </x:c>
      <x:c r="N2144" s="0">
        <x:f>CLEAN('Historical Trades'!O2144)</x:f>
      </x:c>
      <x:c r="P2144" s="14">
        <x:f>IF(G2144="sell",M2144,-M2144)</x:f>
      </x:c>
      <x:c r="Q2144" s="14">
        <x:f>VLOOKUP(N2144,'Currency Rates'!$A$3:$C$32,3,0)</x:f>
      </x:c>
      <x:c r="R2144" s="0">
        <x:f>IF(A2144="SPUS",0,IF(A2144="FWD",0,P2144/Q2144))</x:f>
      </x:c>
    </x:row>
    <x:row r="2145" spans="1:19" x14ac:dyDescent="0.3">
      <x:c r="A2145" s="0">
        <x:f>'Historical Trades'!A2145</x:f>
      </x:c>
      <x:c r="B2145" s="0">
        <x:f>'Historical Trades'!B2145</x:f>
      </x:c>
      <x:c r="C2145" s="23">
        <x:f>'Historical Trades'!C2145</x:f>
      </x:c>
      <x:c r="D2145" s="0">
        <x:f>'Historical Trades'!D2145</x:f>
      </x:c>
      <x:c r="E2145" s="23">
        <x:f>'Historical Trades'!E2145</x:f>
      </x:c>
      <x:c r="F2145" s="0">
        <x:f>'Historical Trades'!F2145</x:f>
      </x:c>
      <x:c r="G2145" s="0">
        <x:f>'Historical Trades'!G2145</x:f>
      </x:c>
      <x:c r="H2145" s="0">
        <x:f>'Historical Trades'!H2145</x:f>
      </x:c>
      <x:c r="I2145" s="0">
        <x:f>'Historical Trades'!I2145</x:f>
      </x:c>
      <x:c r="J2145" s="0">
        <x:f>'Historical Trades'!J2145</x:f>
      </x:c>
      <x:c r="K2145" s="0">
        <x:f>'Historical Trades'!K2145</x:f>
      </x:c>
      <x:c r="L2145" s="0">
        <x:f>'Historical Trades'!L2145</x:f>
      </x:c>
      <x:c r="M2145" s="0">
        <x:f>'Historical Trades'!M2145</x:f>
      </x:c>
      <x:c r="N2145" s="0">
        <x:f>CLEAN('Historical Trades'!O2145)</x:f>
      </x:c>
      <x:c r="P2145" s="14">
        <x:f>IF(G2145="sell",M2145,-M2145)</x:f>
      </x:c>
      <x:c r="Q2145" s="14">
        <x:f>VLOOKUP(N2145,'Currency Rates'!$A$3:$C$32,3,0)</x:f>
      </x:c>
      <x:c r="R2145" s="0">
        <x:f>IF(A2145="SPUS",0,IF(A2145="FWD",0,P2145/Q2145))</x:f>
      </x:c>
    </x:row>
    <x:row r="2146" spans="1:19" x14ac:dyDescent="0.3">
      <x:c r="A2146" s="0">
        <x:f>'Historical Trades'!A2146</x:f>
      </x:c>
      <x:c r="B2146" s="0">
        <x:f>'Historical Trades'!B2146</x:f>
      </x:c>
      <x:c r="C2146" s="23">
        <x:f>'Historical Trades'!C2146</x:f>
      </x:c>
      <x:c r="D2146" s="0">
        <x:f>'Historical Trades'!D2146</x:f>
      </x:c>
      <x:c r="E2146" s="23">
        <x:f>'Historical Trades'!E2146</x:f>
      </x:c>
      <x:c r="F2146" s="0">
        <x:f>'Historical Trades'!F2146</x:f>
      </x:c>
      <x:c r="G2146" s="0">
        <x:f>'Historical Trades'!G2146</x:f>
      </x:c>
      <x:c r="H2146" s="0">
        <x:f>'Historical Trades'!H2146</x:f>
      </x:c>
      <x:c r="I2146" s="0">
        <x:f>'Historical Trades'!I2146</x:f>
      </x:c>
      <x:c r="J2146" s="0">
        <x:f>'Historical Trades'!J2146</x:f>
      </x:c>
      <x:c r="K2146" s="0">
        <x:f>'Historical Trades'!K2146</x:f>
      </x:c>
      <x:c r="L2146" s="0">
        <x:f>'Historical Trades'!L2146</x:f>
      </x:c>
      <x:c r="M2146" s="0">
        <x:f>'Historical Trades'!M2146</x:f>
      </x:c>
      <x:c r="N2146" s="0">
        <x:f>CLEAN('Historical Trades'!O2146)</x:f>
      </x:c>
      <x:c r="P2146" s="14">
        <x:f>IF(G2146="sell",M2146,-M2146)</x:f>
      </x:c>
      <x:c r="Q2146" s="14">
        <x:f>VLOOKUP(N2146,'Currency Rates'!$A$3:$C$32,3,0)</x:f>
      </x:c>
      <x:c r="R2146" s="0">
        <x:f>IF(A2146="SPUS",0,IF(A2146="FWD",0,P2146/Q2146))</x:f>
      </x:c>
    </x:row>
    <x:row r="2147" spans="1:19" x14ac:dyDescent="0.3">
      <x:c r="A2147" s="0">
        <x:f>'Historical Trades'!A2147</x:f>
      </x:c>
      <x:c r="B2147" s="0">
        <x:f>'Historical Trades'!B2147</x:f>
      </x:c>
      <x:c r="C2147" s="23">
        <x:f>'Historical Trades'!C2147</x:f>
      </x:c>
      <x:c r="D2147" s="0">
        <x:f>'Historical Trades'!D2147</x:f>
      </x:c>
      <x:c r="E2147" s="23">
        <x:f>'Historical Trades'!E2147</x:f>
      </x:c>
      <x:c r="F2147" s="0">
        <x:f>'Historical Trades'!F2147</x:f>
      </x:c>
      <x:c r="G2147" s="0">
        <x:f>'Historical Trades'!G2147</x:f>
      </x:c>
      <x:c r="H2147" s="0">
        <x:f>'Historical Trades'!H2147</x:f>
      </x:c>
      <x:c r="I2147" s="0">
        <x:f>'Historical Trades'!I2147</x:f>
      </x:c>
      <x:c r="J2147" s="0">
        <x:f>'Historical Trades'!J2147</x:f>
      </x:c>
      <x:c r="K2147" s="0">
        <x:f>'Historical Trades'!K2147</x:f>
      </x:c>
      <x:c r="L2147" s="0">
        <x:f>'Historical Trades'!L2147</x:f>
      </x:c>
      <x:c r="M2147" s="0">
        <x:f>'Historical Trades'!M2147</x:f>
      </x:c>
      <x:c r="N2147" s="0">
        <x:f>CLEAN('Historical Trades'!O2147)</x:f>
      </x:c>
      <x:c r="P2147" s="14">
        <x:f>IF(G2147="sell",M2147,-M2147)</x:f>
      </x:c>
      <x:c r="Q2147" s="14">
        <x:f>VLOOKUP(N2147,'Currency Rates'!$A$3:$C$32,3,0)</x:f>
      </x:c>
      <x:c r="R2147" s="0">
        <x:f>IF(A2147="SPUS",0,IF(A2147="FWD",0,P2147/Q2147))</x:f>
      </x:c>
    </x:row>
    <x:row r="2148" spans="1:19" x14ac:dyDescent="0.3">
      <x:c r="A2148" s="0">
        <x:f>'Historical Trades'!A2148</x:f>
      </x:c>
      <x:c r="B2148" s="0">
        <x:f>'Historical Trades'!B2148</x:f>
      </x:c>
      <x:c r="C2148" s="23">
        <x:f>'Historical Trades'!C2148</x:f>
      </x:c>
      <x:c r="D2148" s="0">
        <x:f>'Historical Trades'!D2148</x:f>
      </x:c>
      <x:c r="E2148" s="23">
        <x:f>'Historical Trades'!E2148</x:f>
      </x:c>
      <x:c r="F2148" s="0">
        <x:f>'Historical Trades'!F2148</x:f>
      </x:c>
      <x:c r="G2148" s="0">
        <x:f>'Historical Trades'!G2148</x:f>
      </x:c>
      <x:c r="H2148" s="0">
        <x:f>'Historical Trades'!H2148</x:f>
      </x:c>
      <x:c r="I2148" s="0">
        <x:f>'Historical Trades'!I2148</x:f>
      </x:c>
      <x:c r="J2148" s="0">
        <x:f>'Historical Trades'!J2148</x:f>
      </x:c>
      <x:c r="K2148" s="0">
        <x:f>'Historical Trades'!K2148</x:f>
      </x:c>
      <x:c r="L2148" s="0">
        <x:f>'Historical Trades'!L2148</x:f>
      </x:c>
      <x:c r="M2148" s="0">
        <x:f>'Historical Trades'!M2148</x:f>
      </x:c>
      <x:c r="N2148" s="0">
        <x:f>CLEAN('Historical Trades'!O2148)</x:f>
      </x:c>
      <x:c r="P2148" s="14">
        <x:f>IF(G2148="sell",M2148,-M2148)</x:f>
      </x:c>
      <x:c r="Q2148" s="14">
        <x:f>VLOOKUP(N2148,'Currency Rates'!$A$3:$C$32,3,0)</x:f>
      </x:c>
      <x:c r="R2148" s="0">
        <x:f>IF(A2148="SPUS",0,IF(A2148="FWD",0,P2148/Q2148))</x:f>
      </x:c>
    </x:row>
    <x:row r="2149" spans="1:19" x14ac:dyDescent="0.3">
      <x:c r="A2149" s="0">
        <x:f>'Historical Trades'!A2149</x:f>
      </x:c>
      <x:c r="B2149" s="0">
        <x:f>'Historical Trades'!B2149</x:f>
      </x:c>
      <x:c r="C2149" s="23">
        <x:f>'Historical Trades'!C2149</x:f>
      </x:c>
      <x:c r="D2149" s="0">
        <x:f>'Historical Trades'!D2149</x:f>
      </x:c>
      <x:c r="E2149" s="23">
        <x:f>'Historical Trades'!E2149</x:f>
      </x:c>
      <x:c r="F2149" s="0">
        <x:f>'Historical Trades'!F2149</x:f>
      </x:c>
      <x:c r="G2149" s="0">
        <x:f>'Historical Trades'!G2149</x:f>
      </x:c>
      <x:c r="H2149" s="0">
        <x:f>'Historical Trades'!H2149</x:f>
      </x:c>
      <x:c r="I2149" s="0">
        <x:f>'Historical Trades'!I2149</x:f>
      </x:c>
      <x:c r="J2149" s="0">
        <x:f>'Historical Trades'!J2149</x:f>
      </x:c>
      <x:c r="K2149" s="0">
        <x:f>'Historical Trades'!K2149</x:f>
      </x:c>
      <x:c r="L2149" s="0">
        <x:f>'Historical Trades'!L2149</x:f>
      </x:c>
      <x:c r="M2149" s="0">
        <x:f>'Historical Trades'!M2149</x:f>
      </x:c>
      <x:c r="N2149" s="0">
        <x:f>CLEAN('Historical Trades'!O2149)</x:f>
      </x:c>
      <x:c r="P2149" s="14">
        <x:f>IF(G2149="sell",M2149,-M2149)</x:f>
      </x:c>
      <x:c r="Q2149" s="14">
        <x:f>VLOOKUP(N2149,'Currency Rates'!$A$3:$C$32,3,0)</x:f>
      </x:c>
      <x:c r="R2149" s="0">
        <x:f>IF(A2149="SPUS",0,IF(A2149="FWD",0,P2149/Q2149))</x:f>
      </x:c>
    </x:row>
    <x:row r="2150" spans="1:19" x14ac:dyDescent="0.3">
      <x:c r="A2150" s="0">
        <x:f>'Historical Trades'!A2150</x:f>
      </x:c>
      <x:c r="B2150" s="0">
        <x:f>'Historical Trades'!B2150</x:f>
      </x:c>
      <x:c r="C2150" s="23">
        <x:f>'Historical Trades'!C2150</x:f>
      </x:c>
      <x:c r="D2150" s="0">
        <x:f>'Historical Trades'!D2150</x:f>
      </x:c>
      <x:c r="E2150" s="23">
        <x:f>'Historical Trades'!E2150</x:f>
      </x:c>
      <x:c r="F2150" s="0">
        <x:f>'Historical Trades'!F2150</x:f>
      </x:c>
      <x:c r="G2150" s="0">
        <x:f>'Historical Trades'!G2150</x:f>
      </x:c>
      <x:c r="H2150" s="0">
        <x:f>'Historical Trades'!H2150</x:f>
      </x:c>
      <x:c r="I2150" s="0">
        <x:f>'Historical Trades'!I2150</x:f>
      </x:c>
      <x:c r="J2150" s="0">
        <x:f>'Historical Trades'!J2150</x:f>
      </x:c>
      <x:c r="K2150" s="0">
        <x:f>'Historical Trades'!K2150</x:f>
      </x:c>
      <x:c r="L2150" s="0">
        <x:f>'Historical Trades'!L2150</x:f>
      </x:c>
      <x:c r="M2150" s="0">
        <x:f>'Historical Trades'!M2150</x:f>
      </x:c>
      <x:c r="N2150" s="0">
        <x:f>CLEAN('Historical Trades'!O2150)</x:f>
      </x:c>
      <x:c r="P2150" s="14">
        <x:f>IF(G2150="sell",M2150,-M2150)</x:f>
      </x:c>
      <x:c r="Q2150" s="14">
        <x:f>VLOOKUP(N2150,'Currency Rates'!$A$3:$C$32,3,0)</x:f>
      </x:c>
      <x:c r="R2150" s="0">
        <x:f>IF(A2150="SPUS",0,IF(A2150="FWD",0,P2150/Q2150))</x:f>
      </x:c>
    </x:row>
    <x:row r="2151" spans="1:19" x14ac:dyDescent="0.3">
      <x:c r="A2151" s="0">
        <x:f>'Historical Trades'!A2151</x:f>
      </x:c>
      <x:c r="B2151" s="0">
        <x:f>'Historical Trades'!B2151</x:f>
      </x:c>
      <x:c r="C2151" s="23">
        <x:f>'Historical Trades'!C2151</x:f>
      </x:c>
      <x:c r="D2151" s="0">
        <x:f>'Historical Trades'!D2151</x:f>
      </x:c>
      <x:c r="E2151" s="23">
        <x:f>'Historical Trades'!E2151</x:f>
      </x:c>
      <x:c r="F2151" s="0">
        <x:f>'Historical Trades'!F2151</x:f>
      </x:c>
      <x:c r="G2151" s="0">
        <x:f>'Historical Trades'!G2151</x:f>
      </x:c>
      <x:c r="H2151" s="0">
        <x:f>'Historical Trades'!H2151</x:f>
      </x:c>
      <x:c r="I2151" s="0">
        <x:f>'Historical Trades'!I2151</x:f>
      </x:c>
      <x:c r="J2151" s="0">
        <x:f>'Historical Trades'!J2151</x:f>
      </x:c>
      <x:c r="K2151" s="0">
        <x:f>'Historical Trades'!K2151</x:f>
      </x:c>
      <x:c r="L2151" s="0">
        <x:f>'Historical Trades'!L2151</x:f>
      </x:c>
      <x:c r="M2151" s="0">
        <x:f>'Historical Trades'!M2151</x:f>
      </x:c>
      <x:c r="N2151" s="0">
        <x:f>CLEAN('Historical Trades'!O2151)</x:f>
      </x:c>
      <x:c r="P2151" s="14">
        <x:f>IF(G2151="sell",M2151,-M2151)</x:f>
      </x:c>
      <x:c r="Q2151" s="14">
        <x:f>VLOOKUP(N2151,'Currency Rates'!$A$3:$C$32,3,0)</x:f>
      </x:c>
      <x:c r="R2151" s="0">
        <x:f>IF(A2151="SPUS",0,IF(A2151="FWD",0,P2151/Q2151))</x:f>
      </x:c>
    </x:row>
    <x:row r="2152" spans="1:19" x14ac:dyDescent="0.3">
      <x:c r="A2152" s="0">
        <x:f>'Historical Trades'!A2152</x:f>
      </x:c>
      <x:c r="B2152" s="0">
        <x:f>'Historical Trades'!B2152</x:f>
      </x:c>
      <x:c r="C2152" s="23">
        <x:f>'Historical Trades'!C2152</x:f>
      </x:c>
      <x:c r="D2152" s="0">
        <x:f>'Historical Trades'!D2152</x:f>
      </x:c>
      <x:c r="E2152" s="23">
        <x:f>'Historical Trades'!E2152</x:f>
      </x:c>
      <x:c r="F2152" s="0">
        <x:f>'Historical Trades'!F2152</x:f>
      </x:c>
      <x:c r="G2152" s="0">
        <x:f>'Historical Trades'!G2152</x:f>
      </x:c>
      <x:c r="H2152" s="0">
        <x:f>'Historical Trades'!H2152</x:f>
      </x:c>
      <x:c r="I2152" s="0">
        <x:f>'Historical Trades'!I2152</x:f>
      </x:c>
      <x:c r="J2152" s="0">
        <x:f>'Historical Trades'!J2152</x:f>
      </x:c>
      <x:c r="K2152" s="0">
        <x:f>'Historical Trades'!K2152</x:f>
      </x:c>
      <x:c r="L2152" s="0">
        <x:f>'Historical Trades'!L2152</x:f>
      </x:c>
      <x:c r="M2152" s="0">
        <x:f>'Historical Trades'!M2152</x:f>
      </x:c>
      <x:c r="N2152" s="0">
        <x:f>CLEAN('Historical Trades'!O2152)</x:f>
      </x:c>
      <x:c r="P2152" s="14">
        <x:f>IF(G2152="sell",M2152,-M2152)</x:f>
      </x:c>
      <x:c r="Q2152" s="14">
        <x:f>VLOOKUP(N2152,'Currency Rates'!$A$3:$C$32,3,0)</x:f>
      </x:c>
      <x:c r="R2152" s="0">
        <x:f>IF(A2152="SPUS",0,IF(A2152="FWD",0,P2152/Q2152))</x:f>
      </x:c>
    </x:row>
    <x:row r="2153" spans="1:19" x14ac:dyDescent="0.3">
      <x:c r="A2153" s="0">
        <x:f>'Historical Trades'!A2153</x:f>
      </x:c>
      <x:c r="B2153" s="0">
        <x:f>'Historical Trades'!B2153</x:f>
      </x:c>
      <x:c r="C2153" s="23">
        <x:f>'Historical Trades'!C2153</x:f>
      </x:c>
      <x:c r="D2153" s="0">
        <x:f>'Historical Trades'!D2153</x:f>
      </x:c>
      <x:c r="E2153" s="23">
        <x:f>'Historical Trades'!E2153</x:f>
      </x:c>
      <x:c r="F2153" s="0">
        <x:f>'Historical Trades'!F2153</x:f>
      </x:c>
      <x:c r="G2153" s="0">
        <x:f>'Historical Trades'!G2153</x:f>
      </x:c>
      <x:c r="H2153" s="0">
        <x:f>'Historical Trades'!H2153</x:f>
      </x:c>
      <x:c r="I2153" s="0">
        <x:f>'Historical Trades'!I2153</x:f>
      </x:c>
      <x:c r="J2153" s="0">
        <x:f>'Historical Trades'!J2153</x:f>
      </x:c>
      <x:c r="K2153" s="0">
        <x:f>'Historical Trades'!K2153</x:f>
      </x:c>
      <x:c r="L2153" s="0">
        <x:f>'Historical Trades'!L2153</x:f>
      </x:c>
      <x:c r="M2153" s="0">
        <x:f>'Historical Trades'!M2153</x:f>
      </x:c>
      <x:c r="N2153" s="0">
        <x:f>CLEAN('Historical Trades'!O2153)</x:f>
      </x:c>
      <x:c r="P2153" s="14">
        <x:f>IF(G2153="sell",M2153,-M2153)</x:f>
      </x:c>
      <x:c r="Q2153" s="14">
        <x:f>VLOOKUP(N2153,'Currency Rates'!$A$3:$C$32,3,0)</x:f>
      </x:c>
      <x:c r="R2153" s="0">
        <x:f>IF(A2153="SPUS",0,IF(A2153="FWD",0,P2153/Q2153))</x:f>
      </x:c>
    </x:row>
    <x:row r="2154" spans="1:19" x14ac:dyDescent="0.3">
      <x:c r="A2154" s="0">
        <x:f>'Historical Trades'!A2154</x:f>
      </x:c>
      <x:c r="B2154" s="0">
        <x:f>'Historical Trades'!B2154</x:f>
      </x:c>
      <x:c r="C2154" s="23">
        <x:f>'Historical Trades'!C2154</x:f>
      </x:c>
      <x:c r="D2154" s="0">
        <x:f>'Historical Trades'!D2154</x:f>
      </x:c>
      <x:c r="E2154" s="23">
        <x:f>'Historical Trades'!E2154</x:f>
      </x:c>
      <x:c r="F2154" s="0">
        <x:f>'Historical Trades'!F2154</x:f>
      </x:c>
      <x:c r="G2154" s="0">
        <x:f>'Historical Trades'!G2154</x:f>
      </x:c>
      <x:c r="H2154" s="0">
        <x:f>'Historical Trades'!H2154</x:f>
      </x:c>
      <x:c r="I2154" s="0">
        <x:f>'Historical Trades'!I2154</x:f>
      </x:c>
      <x:c r="J2154" s="0">
        <x:f>'Historical Trades'!J2154</x:f>
      </x:c>
      <x:c r="K2154" s="0">
        <x:f>'Historical Trades'!K2154</x:f>
      </x:c>
      <x:c r="L2154" s="0">
        <x:f>'Historical Trades'!L2154</x:f>
      </x:c>
      <x:c r="M2154" s="0">
        <x:f>'Historical Trades'!M2154</x:f>
      </x:c>
      <x:c r="N2154" s="0">
        <x:f>CLEAN('Historical Trades'!O2154)</x:f>
      </x:c>
      <x:c r="P2154" s="14">
        <x:f>IF(G2154="sell",M2154,-M2154)</x:f>
      </x:c>
      <x:c r="Q2154" s="14">
        <x:f>VLOOKUP(N2154,'Currency Rates'!$A$3:$C$32,3,0)</x:f>
      </x:c>
      <x:c r="R2154" s="0">
        <x:f>IF(A2154="SPUS",0,IF(A2154="FWD",0,P2154/Q2154))</x:f>
      </x:c>
    </x:row>
    <x:row r="2155" spans="1:19" x14ac:dyDescent="0.3">
      <x:c r="A2155" s="0">
        <x:f>'Historical Trades'!A2155</x:f>
      </x:c>
      <x:c r="B2155" s="0">
        <x:f>'Historical Trades'!B2155</x:f>
      </x:c>
      <x:c r="C2155" s="23">
        <x:f>'Historical Trades'!C2155</x:f>
      </x:c>
      <x:c r="D2155" s="0">
        <x:f>'Historical Trades'!D2155</x:f>
      </x:c>
      <x:c r="E2155" s="23">
        <x:f>'Historical Trades'!E2155</x:f>
      </x:c>
      <x:c r="F2155" s="0">
        <x:f>'Historical Trades'!F2155</x:f>
      </x:c>
      <x:c r="G2155" s="0">
        <x:f>'Historical Trades'!G2155</x:f>
      </x:c>
      <x:c r="H2155" s="0">
        <x:f>'Historical Trades'!H2155</x:f>
      </x:c>
      <x:c r="I2155" s="0">
        <x:f>'Historical Trades'!I2155</x:f>
      </x:c>
      <x:c r="J2155" s="0">
        <x:f>'Historical Trades'!J2155</x:f>
      </x:c>
      <x:c r="K2155" s="0">
        <x:f>'Historical Trades'!K2155</x:f>
      </x:c>
      <x:c r="L2155" s="0">
        <x:f>'Historical Trades'!L2155</x:f>
      </x:c>
      <x:c r="M2155" s="0">
        <x:f>'Historical Trades'!M2155</x:f>
      </x:c>
      <x:c r="N2155" s="0">
        <x:f>CLEAN('Historical Trades'!O2155)</x:f>
      </x:c>
      <x:c r="P2155" s="14">
        <x:f>IF(G2155="sell",M2155,-M2155)</x:f>
      </x:c>
      <x:c r="Q2155" s="14">
        <x:f>VLOOKUP(N2155,'Currency Rates'!$A$3:$C$32,3,0)</x:f>
      </x:c>
      <x:c r="R2155" s="0">
        <x:f>IF(A2155="SPUS",0,IF(A2155="FWD",0,P2155/Q2155))</x:f>
      </x:c>
    </x:row>
    <x:row r="2156" spans="1:19" x14ac:dyDescent="0.3">
      <x:c r="A2156" s="0">
        <x:f>'Historical Trades'!A2156</x:f>
      </x:c>
      <x:c r="B2156" s="0">
        <x:f>'Historical Trades'!B2156</x:f>
      </x:c>
      <x:c r="C2156" s="23">
        <x:f>'Historical Trades'!C2156</x:f>
      </x:c>
      <x:c r="D2156" s="0">
        <x:f>'Historical Trades'!D2156</x:f>
      </x:c>
      <x:c r="E2156" s="23">
        <x:f>'Historical Trades'!E2156</x:f>
      </x:c>
      <x:c r="F2156" s="0">
        <x:f>'Historical Trades'!F2156</x:f>
      </x:c>
      <x:c r="G2156" s="0">
        <x:f>'Historical Trades'!G2156</x:f>
      </x:c>
      <x:c r="H2156" s="0">
        <x:f>'Historical Trades'!H2156</x:f>
      </x:c>
      <x:c r="I2156" s="0">
        <x:f>'Historical Trades'!I2156</x:f>
      </x:c>
      <x:c r="J2156" s="0">
        <x:f>'Historical Trades'!J2156</x:f>
      </x:c>
      <x:c r="K2156" s="0">
        <x:f>'Historical Trades'!K2156</x:f>
      </x:c>
      <x:c r="L2156" s="0">
        <x:f>'Historical Trades'!L2156</x:f>
      </x:c>
      <x:c r="M2156" s="0">
        <x:f>'Historical Trades'!M2156</x:f>
      </x:c>
      <x:c r="N2156" s="0">
        <x:f>CLEAN('Historical Trades'!O2156)</x:f>
      </x:c>
      <x:c r="P2156" s="14">
        <x:f>IF(G2156="sell",M2156,-M2156)</x:f>
      </x:c>
      <x:c r="Q2156" s="14">
        <x:f>VLOOKUP(N2156,'Currency Rates'!$A$3:$C$32,3,0)</x:f>
      </x:c>
      <x:c r="R2156" s="0">
        <x:f>IF(A2156="SPUS",0,IF(A2156="FWD",0,P2156/Q2156))</x:f>
      </x:c>
    </x:row>
    <x:row r="2157" spans="1:19" x14ac:dyDescent="0.3">
      <x:c r="A2157" s="0">
        <x:f>'Historical Trades'!A2157</x:f>
      </x:c>
      <x:c r="B2157" s="0">
        <x:f>'Historical Trades'!B2157</x:f>
      </x:c>
      <x:c r="C2157" s="23">
        <x:f>'Historical Trades'!C2157</x:f>
      </x:c>
      <x:c r="D2157" s="0">
        <x:f>'Historical Trades'!D2157</x:f>
      </x:c>
      <x:c r="E2157" s="23">
        <x:f>'Historical Trades'!E2157</x:f>
      </x:c>
      <x:c r="F2157" s="0">
        <x:f>'Historical Trades'!F2157</x:f>
      </x:c>
      <x:c r="G2157" s="0">
        <x:f>'Historical Trades'!G2157</x:f>
      </x:c>
      <x:c r="H2157" s="0">
        <x:f>'Historical Trades'!H2157</x:f>
      </x:c>
      <x:c r="I2157" s="0">
        <x:f>'Historical Trades'!I2157</x:f>
      </x:c>
      <x:c r="J2157" s="0">
        <x:f>'Historical Trades'!J2157</x:f>
      </x:c>
      <x:c r="K2157" s="0">
        <x:f>'Historical Trades'!K2157</x:f>
      </x:c>
      <x:c r="L2157" s="0">
        <x:f>'Historical Trades'!L2157</x:f>
      </x:c>
      <x:c r="M2157" s="0">
        <x:f>'Historical Trades'!M2157</x:f>
      </x:c>
      <x:c r="N2157" s="0">
        <x:f>CLEAN('Historical Trades'!O2157)</x:f>
      </x:c>
      <x:c r="P2157" s="14">
        <x:f>IF(G2157="sell",M2157,-M2157)</x:f>
      </x:c>
      <x:c r="Q2157" s="14">
        <x:f>VLOOKUP(N2157,'Currency Rates'!$A$3:$C$32,3,0)</x:f>
      </x:c>
      <x:c r="R2157" s="0">
        <x:f>IF(A2157="SPUS",0,IF(A2157="FWD",0,P2157/Q2157))</x:f>
      </x:c>
    </x:row>
    <x:row r="2158" spans="1:19" x14ac:dyDescent="0.3">
      <x:c r="A2158" s="0">
        <x:f>'Historical Trades'!A2158</x:f>
      </x:c>
      <x:c r="B2158" s="0">
        <x:f>'Historical Trades'!B2158</x:f>
      </x:c>
      <x:c r="C2158" s="23">
        <x:f>'Historical Trades'!C2158</x:f>
      </x:c>
      <x:c r="D2158" s="0">
        <x:f>'Historical Trades'!D2158</x:f>
      </x:c>
      <x:c r="E2158" s="23">
        <x:f>'Historical Trades'!E2158</x:f>
      </x:c>
      <x:c r="F2158" s="0">
        <x:f>'Historical Trades'!F2158</x:f>
      </x:c>
      <x:c r="G2158" s="0">
        <x:f>'Historical Trades'!G2158</x:f>
      </x:c>
      <x:c r="H2158" s="0">
        <x:f>'Historical Trades'!H2158</x:f>
      </x:c>
      <x:c r="I2158" s="0">
        <x:f>'Historical Trades'!I2158</x:f>
      </x:c>
      <x:c r="J2158" s="0">
        <x:f>'Historical Trades'!J2158</x:f>
      </x:c>
      <x:c r="K2158" s="0">
        <x:f>'Historical Trades'!K2158</x:f>
      </x:c>
      <x:c r="L2158" s="0">
        <x:f>'Historical Trades'!L2158</x:f>
      </x:c>
      <x:c r="M2158" s="0">
        <x:f>'Historical Trades'!M2158</x:f>
      </x:c>
      <x:c r="N2158" s="0">
        <x:f>CLEAN('Historical Trades'!O2158)</x:f>
      </x:c>
      <x:c r="P2158" s="14">
        <x:f>IF(G2158="sell",M2158,-M2158)</x:f>
      </x:c>
      <x:c r="Q2158" s="14">
        <x:f>VLOOKUP(N2158,'Currency Rates'!$A$3:$C$32,3,0)</x:f>
      </x:c>
      <x:c r="R2158" s="0">
        <x:f>IF(A2158="SPUS",0,IF(A2158="FWD",0,P2158/Q2158))</x:f>
      </x:c>
    </x:row>
    <x:row r="2159" spans="1:19" x14ac:dyDescent="0.3">
      <x:c r="A2159" s="0">
        <x:f>'Historical Trades'!A2159</x:f>
      </x:c>
      <x:c r="B2159" s="0">
        <x:f>'Historical Trades'!B2159</x:f>
      </x:c>
      <x:c r="C2159" s="23">
        <x:f>'Historical Trades'!C2159</x:f>
      </x:c>
      <x:c r="D2159" s="0">
        <x:f>'Historical Trades'!D2159</x:f>
      </x:c>
      <x:c r="E2159" s="23">
        <x:f>'Historical Trades'!E2159</x:f>
      </x:c>
      <x:c r="F2159" s="0">
        <x:f>'Historical Trades'!F2159</x:f>
      </x:c>
      <x:c r="G2159" s="0">
        <x:f>'Historical Trades'!G2159</x:f>
      </x:c>
      <x:c r="H2159" s="0">
        <x:f>'Historical Trades'!H2159</x:f>
      </x:c>
      <x:c r="I2159" s="0">
        <x:f>'Historical Trades'!I2159</x:f>
      </x:c>
      <x:c r="J2159" s="0">
        <x:f>'Historical Trades'!J2159</x:f>
      </x:c>
      <x:c r="K2159" s="0">
        <x:f>'Historical Trades'!K2159</x:f>
      </x:c>
      <x:c r="L2159" s="0">
        <x:f>'Historical Trades'!L2159</x:f>
      </x:c>
      <x:c r="M2159" s="0">
        <x:f>'Historical Trades'!M2159</x:f>
      </x:c>
      <x:c r="N2159" s="0">
        <x:f>CLEAN('Historical Trades'!O2159)</x:f>
      </x:c>
      <x:c r="P2159" s="14">
        <x:f>IF(G2159="sell",M2159,-M2159)</x:f>
      </x:c>
      <x:c r="Q2159" s="14">
        <x:f>VLOOKUP(N2159,'Currency Rates'!$A$3:$C$32,3,0)</x:f>
      </x:c>
      <x:c r="R2159" s="0">
        <x:f>IF(A2159="SPUS",0,IF(A2159="FWD",0,P2159/Q2159))</x:f>
      </x:c>
    </x:row>
    <x:row r="2160" spans="1:19" x14ac:dyDescent="0.3">
      <x:c r="A2160" s="0">
        <x:f>'Historical Trades'!A2160</x:f>
      </x:c>
      <x:c r="B2160" s="0">
        <x:f>'Historical Trades'!B2160</x:f>
      </x:c>
      <x:c r="C2160" s="23">
        <x:f>'Historical Trades'!C2160</x:f>
      </x:c>
      <x:c r="D2160" s="0">
        <x:f>'Historical Trades'!D2160</x:f>
      </x:c>
      <x:c r="E2160" s="23">
        <x:f>'Historical Trades'!E2160</x:f>
      </x:c>
      <x:c r="F2160" s="0">
        <x:f>'Historical Trades'!F2160</x:f>
      </x:c>
      <x:c r="G2160" s="0">
        <x:f>'Historical Trades'!G2160</x:f>
      </x:c>
      <x:c r="H2160" s="0">
        <x:f>'Historical Trades'!H2160</x:f>
      </x:c>
      <x:c r="I2160" s="0">
        <x:f>'Historical Trades'!I2160</x:f>
      </x:c>
      <x:c r="J2160" s="0">
        <x:f>'Historical Trades'!J2160</x:f>
      </x:c>
      <x:c r="K2160" s="0">
        <x:f>'Historical Trades'!K2160</x:f>
      </x:c>
      <x:c r="L2160" s="0">
        <x:f>'Historical Trades'!L2160</x:f>
      </x:c>
      <x:c r="M2160" s="0">
        <x:f>'Historical Trades'!M2160</x:f>
      </x:c>
      <x:c r="N2160" s="0">
        <x:f>CLEAN('Historical Trades'!O2160)</x:f>
      </x:c>
      <x:c r="P2160" s="14">
        <x:f>IF(G2160="sell",M2160,-M2160)</x:f>
      </x:c>
      <x:c r="Q2160" s="14">
        <x:f>VLOOKUP(N2160,'Currency Rates'!$A$3:$C$32,3,0)</x:f>
      </x:c>
      <x:c r="R2160" s="0">
        <x:f>IF(A2160="SPUS",0,IF(A2160="FWD",0,P2160/Q2160))</x:f>
      </x:c>
    </x:row>
    <x:row r="2161" spans="1:19" x14ac:dyDescent="0.3">
      <x:c r="A2161" s="0">
        <x:f>'Historical Trades'!A2161</x:f>
      </x:c>
      <x:c r="B2161" s="0">
        <x:f>'Historical Trades'!B2161</x:f>
      </x:c>
      <x:c r="C2161" s="23">
        <x:f>'Historical Trades'!C2161</x:f>
      </x:c>
      <x:c r="D2161" s="0">
        <x:f>'Historical Trades'!D2161</x:f>
      </x:c>
      <x:c r="E2161" s="23">
        <x:f>'Historical Trades'!E2161</x:f>
      </x:c>
      <x:c r="F2161" s="0">
        <x:f>'Historical Trades'!F2161</x:f>
      </x:c>
      <x:c r="G2161" s="0">
        <x:f>'Historical Trades'!G2161</x:f>
      </x:c>
      <x:c r="H2161" s="0">
        <x:f>'Historical Trades'!H2161</x:f>
      </x:c>
      <x:c r="I2161" s="0">
        <x:f>'Historical Trades'!I2161</x:f>
      </x:c>
      <x:c r="J2161" s="0">
        <x:f>'Historical Trades'!J2161</x:f>
      </x:c>
      <x:c r="K2161" s="0">
        <x:f>'Historical Trades'!K2161</x:f>
      </x:c>
      <x:c r="L2161" s="0">
        <x:f>'Historical Trades'!L2161</x:f>
      </x:c>
      <x:c r="M2161" s="0">
        <x:f>'Historical Trades'!M2161</x:f>
      </x:c>
      <x:c r="N2161" s="0">
        <x:f>CLEAN('Historical Trades'!O2161)</x:f>
      </x:c>
      <x:c r="P2161" s="14">
        <x:f>IF(G2161="sell",M2161,-M2161)</x:f>
      </x:c>
      <x:c r="Q2161" s="14">
        <x:f>VLOOKUP(N2161,'Currency Rates'!$A$3:$C$32,3,0)</x:f>
      </x:c>
      <x:c r="R2161" s="0">
        <x:f>IF(A2161="SPUS",0,IF(A2161="FWD",0,P2161/Q2161))</x:f>
      </x:c>
    </x:row>
    <x:row r="2162" spans="1:19" x14ac:dyDescent="0.3">
      <x:c r="A2162" s="0">
        <x:f>'Historical Trades'!A2162</x:f>
      </x:c>
      <x:c r="B2162" s="0">
        <x:f>'Historical Trades'!B2162</x:f>
      </x:c>
      <x:c r="C2162" s="23">
        <x:f>'Historical Trades'!C2162</x:f>
      </x:c>
      <x:c r="D2162" s="0">
        <x:f>'Historical Trades'!D2162</x:f>
      </x:c>
      <x:c r="E2162" s="23">
        <x:f>'Historical Trades'!E2162</x:f>
      </x:c>
      <x:c r="F2162" s="0">
        <x:f>'Historical Trades'!F2162</x:f>
      </x:c>
      <x:c r="G2162" s="0">
        <x:f>'Historical Trades'!G2162</x:f>
      </x:c>
      <x:c r="H2162" s="0">
        <x:f>'Historical Trades'!H2162</x:f>
      </x:c>
      <x:c r="I2162" s="0">
        <x:f>'Historical Trades'!I2162</x:f>
      </x:c>
      <x:c r="J2162" s="0">
        <x:f>'Historical Trades'!J2162</x:f>
      </x:c>
      <x:c r="K2162" s="0">
        <x:f>'Historical Trades'!K2162</x:f>
      </x:c>
      <x:c r="L2162" s="0">
        <x:f>'Historical Trades'!L2162</x:f>
      </x:c>
      <x:c r="M2162" s="0">
        <x:f>'Historical Trades'!M2162</x:f>
      </x:c>
      <x:c r="N2162" s="0">
        <x:f>CLEAN('Historical Trades'!O2162)</x:f>
      </x:c>
      <x:c r="P2162" s="14">
        <x:f>IF(G2162="sell",M2162,-M2162)</x:f>
      </x:c>
      <x:c r="Q2162" s="14">
        <x:f>VLOOKUP(N2162,'Currency Rates'!$A$3:$C$32,3,0)</x:f>
      </x:c>
      <x:c r="R2162" s="0">
        <x:f>IF(A2162="SPUS",0,IF(A2162="FWD",0,P2162/Q2162))</x:f>
      </x:c>
    </x:row>
    <x:row r="2163" spans="1:19" x14ac:dyDescent="0.3">
      <x:c r="A2163" s="0">
        <x:f>'Historical Trades'!A2163</x:f>
      </x:c>
      <x:c r="B2163" s="0">
        <x:f>'Historical Trades'!B2163</x:f>
      </x:c>
      <x:c r="C2163" s="23">
        <x:f>'Historical Trades'!C2163</x:f>
      </x:c>
      <x:c r="D2163" s="0">
        <x:f>'Historical Trades'!D2163</x:f>
      </x:c>
      <x:c r="E2163" s="23">
        <x:f>'Historical Trades'!E2163</x:f>
      </x:c>
      <x:c r="F2163" s="0">
        <x:f>'Historical Trades'!F2163</x:f>
      </x:c>
      <x:c r="G2163" s="0">
        <x:f>'Historical Trades'!G2163</x:f>
      </x:c>
      <x:c r="H2163" s="0">
        <x:f>'Historical Trades'!H2163</x:f>
      </x:c>
      <x:c r="I2163" s="0">
        <x:f>'Historical Trades'!I2163</x:f>
      </x:c>
      <x:c r="J2163" s="0">
        <x:f>'Historical Trades'!J2163</x:f>
      </x:c>
      <x:c r="K2163" s="0">
        <x:f>'Historical Trades'!K2163</x:f>
      </x:c>
      <x:c r="L2163" s="0">
        <x:f>'Historical Trades'!L2163</x:f>
      </x:c>
      <x:c r="M2163" s="0">
        <x:f>'Historical Trades'!M2163</x:f>
      </x:c>
      <x:c r="N2163" s="0">
        <x:f>CLEAN('Historical Trades'!O2163)</x:f>
      </x:c>
      <x:c r="P2163" s="14">
        <x:f>IF(G2163="sell",M2163,-M2163)</x:f>
      </x:c>
      <x:c r="Q2163" s="14">
        <x:f>VLOOKUP(N2163,'Currency Rates'!$A$3:$C$32,3,0)</x:f>
      </x:c>
      <x:c r="R2163" s="0">
        <x:f>IF(A2163="SPUS",0,IF(A2163="FWD",0,P2163/Q2163))</x:f>
      </x:c>
    </x:row>
    <x:row r="2164" spans="1:19" x14ac:dyDescent="0.3">
      <x:c r="A2164" s="0">
        <x:f>'Historical Trades'!A2164</x:f>
      </x:c>
      <x:c r="B2164" s="0">
        <x:f>'Historical Trades'!B2164</x:f>
      </x:c>
      <x:c r="C2164" s="23">
        <x:f>'Historical Trades'!C2164</x:f>
      </x:c>
      <x:c r="D2164" s="0">
        <x:f>'Historical Trades'!D2164</x:f>
      </x:c>
      <x:c r="E2164" s="23">
        <x:f>'Historical Trades'!E2164</x:f>
      </x:c>
      <x:c r="F2164" s="0">
        <x:f>'Historical Trades'!F2164</x:f>
      </x:c>
      <x:c r="G2164" s="0">
        <x:f>'Historical Trades'!G2164</x:f>
      </x:c>
      <x:c r="H2164" s="0">
        <x:f>'Historical Trades'!H2164</x:f>
      </x:c>
      <x:c r="I2164" s="0">
        <x:f>'Historical Trades'!I2164</x:f>
      </x:c>
      <x:c r="J2164" s="0">
        <x:f>'Historical Trades'!J2164</x:f>
      </x:c>
      <x:c r="K2164" s="0">
        <x:f>'Historical Trades'!K2164</x:f>
      </x:c>
      <x:c r="L2164" s="0">
        <x:f>'Historical Trades'!L2164</x:f>
      </x:c>
      <x:c r="M2164" s="0">
        <x:f>'Historical Trades'!M2164</x:f>
      </x:c>
      <x:c r="N2164" s="0">
        <x:f>CLEAN('Historical Trades'!O2164)</x:f>
      </x:c>
      <x:c r="P2164" s="14">
        <x:f>IF(G2164="sell",M2164,-M2164)</x:f>
      </x:c>
      <x:c r="Q2164" s="14">
        <x:f>VLOOKUP(N2164,'Currency Rates'!$A$3:$C$32,3,0)</x:f>
      </x:c>
      <x:c r="R2164" s="0">
        <x:f>IF(A2164="SPUS",0,IF(A2164="FWD",0,P2164/Q2164))</x:f>
      </x:c>
    </x:row>
    <x:row r="2165" spans="1:19" x14ac:dyDescent="0.3">
      <x:c r="A2165" s="0">
        <x:f>'Historical Trades'!A2165</x:f>
      </x:c>
      <x:c r="B2165" s="0">
        <x:f>'Historical Trades'!B2165</x:f>
      </x:c>
      <x:c r="C2165" s="23">
        <x:f>'Historical Trades'!C2165</x:f>
      </x:c>
      <x:c r="D2165" s="0">
        <x:f>'Historical Trades'!D2165</x:f>
      </x:c>
      <x:c r="E2165" s="23">
        <x:f>'Historical Trades'!E2165</x:f>
      </x:c>
      <x:c r="F2165" s="0">
        <x:f>'Historical Trades'!F2165</x:f>
      </x:c>
      <x:c r="G2165" s="0">
        <x:f>'Historical Trades'!G2165</x:f>
      </x:c>
      <x:c r="H2165" s="0">
        <x:f>'Historical Trades'!H2165</x:f>
      </x:c>
      <x:c r="I2165" s="0">
        <x:f>'Historical Trades'!I2165</x:f>
      </x:c>
      <x:c r="J2165" s="0">
        <x:f>'Historical Trades'!J2165</x:f>
      </x:c>
      <x:c r="K2165" s="0">
        <x:f>'Historical Trades'!K2165</x:f>
      </x:c>
      <x:c r="L2165" s="0">
        <x:f>'Historical Trades'!L2165</x:f>
      </x:c>
      <x:c r="M2165" s="0">
        <x:f>'Historical Trades'!M2165</x:f>
      </x:c>
      <x:c r="N2165" s="0">
        <x:f>CLEAN('Historical Trades'!O2165)</x:f>
      </x:c>
      <x:c r="P2165" s="14">
        <x:f>IF(G2165="sell",M2165,-M2165)</x:f>
      </x:c>
      <x:c r="Q2165" s="14">
        <x:f>VLOOKUP(N2165,'Currency Rates'!$A$3:$C$32,3,0)</x:f>
      </x:c>
      <x:c r="R2165" s="0">
        <x:f>IF(A2165="SPUS",0,IF(A2165="FWD",0,P2165/Q2165))</x:f>
      </x:c>
    </x:row>
    <x:row r="2166" spans="1:19" x14ac:dyDescent="0.3">
      <x:c r="A2166" s="0">
        <x:f>'Historical Trades'!A2166</x:f>
      </x:c>
      <x:c r="B2166" s="0">
        <x:f>'Historical Trades'!B2166</x:f>
      </x:c>
      <x:c r="C2166" s="23">
        <x:f>'Historical Trades'!C2166</x:f>
      </x:c>
      <x:c r="D2166" s="0">
        <x:f>'Historical Trades'!D2166</x:f>
      </x:c>
      <x:c r="E2166" s="23">
        <x:f>'Historical Trades'!E2166</x:f>
      </x:c>
      <x:c r="F2166" s="0">
        <x:f>'Historical Trades'!F2166</x:f>
      </x:c>
      <x:c r="G2166" s="0">
        <x:f>'Historical Trades'!G2166</x:f>
      </x:c>
      <x:c r="H2166" s="0">
        <x:f>'Historical Trades'!H2166</x:f>
      </x:c>
      <x:c r="I2166" s="0">
        <x:f>'Historical Trades'!I2166</x:f>
      </x:c>
      <x:c r="J2166" s="0">
        <x:f>'Historical Trades'!J2166</x:f>
      </x:c>
      <x:c r="K2166" s="0">
        <x:f>'Historical Trades'!K2166</x:f>
      </x:c>
      <x:c r="L2166" s="0">
        <x:f>'Historical Trades'!L2166</x:f>
      </x:c>
      <x:c r="M2166" s="0">
        <x:f>'Historical Trades'!M2166</x:f>
      </x:c>
      <x:c r="N2166" s="0">
        <x:f>CLEAN('Historical Trades'!O2166)</x:f>
      </x:c>
      <x:c r="P2166" s="14">
        <x:f>IF(G2166="sell",M2166,-M2166)</x:f>
      </x:c>
      <x:c r="Q2166" s="14">
        <x:f>VLOOKUP(N2166,'Currency Rates'!$A$3:$C$32,3,0)</x:f>
      </x:c>
      <x:c r="R2166" s="0">
        <x:f>IF(A2166="SPUS",0,IF(A2166="FWD",0,P2166/Q2166))</x:f>
      </x:c>
    </x:row>
    <x:row r="2167" spans="1:19" x14ac:dyDescent="0.3">
      <x:c r="A2167" s="0">
        <x:f>'Historical Trades'!A2167</x:f>
      </x:c>
      <x:c r="B2167" s="0">
        <x:f>'Historical Trades'!B2167</x:f>
      </x:c>
      <x:c r="C2167" s="23">
        <x:f>'Historical Trades'!C2167</x:f>
      </x:c>
      <x:c r="D2167" s="0">
        <x:f>'Historical Trades'!D2167</x:f>
      </x:c>
      <x:c r="E2167" s="23">
        <x:f>'Historical Trades'!E2167</x:f>
      </x:c>
      <x:c r="F2167" s="0">
        <x:f>'Historical Trades'!F2167</x:f>
      </x:c>
      <x:c r="G2167" s="0">
        <x:f>'Historical Trades'!G2167</x:f>
      </x:c>
      <x:c r="H2167" s="0">
        <x:f>'Historical Trades'!H2167</x:f>
      </x:c>
      <x:c r="I2167" s="0">
        <x:f>'Historical Trades'!I2167</x:f>
      </x:c>
      <x:c r="J2167" s="0">
        <x:f>'Historical Trades'!J2167</x:f>
      </x:c>
      <x:c r="K2167" s="0">
        <x:f>'Historical Trades'!K2167</x:f>
      </x:c>
      <x:c r="L2167" s="0">
        <x:f>'Historical Trades'!L2167</x:f>
      </x:c>
      <x:c r="M2167" s="0">
        <x:f>'Historical Trades'!M2167</x:f>
      </x:c>
      <x:c r="N2167" s="0">
        <x:f>CLEAN('Historical Trades'!O2167)</x:f>
      </x:c>
      <x:c r="P2167" s="14">
        <x:f>IF(G2167="sell",M2167,-M2167)</x:f>
      </x:c>
      <x:c r="Q2167" s="14">
        <x:f>VLOOKUP(N2167,'Currency Rates'!$A$3:$C$32,3,0)</x:f>
      </x:c>
      <x:c r="R2167" s="0">
        <x:f>IF(A2167="SPUS",0,IF(A2167="FWD",0,P2167/Q2167))</x:f>
      </x:c>
    </x:row>
    <x:row r="2168" spans="1:19" x14ac:dyDescent="0.3">
      <x:c r="A2168" s="0">
        <x:f>'Historical Trades'!A2168</x:f>
      </x:c>
      <x:c r="B2168" s="0">
        <x:f>'Historical Trades'!B2168</x:f>
      </x:c>
      <x:c r="C2168" s="23">
        <x:f>'Historical Trades'!C2168</x:f>
      </x:c>
      <x:c r="D2168" s="0">
        <x:f>'Historical Trades'!D2168</x:f>
      </x:c>
      <x:c r="E2168" s="23">
        <x:f>'Historical Trades'!E2168</x:f>
      </x:c>
      <x:c r="F2168" s="0">
        <x:f>'Historical Trades'!F2168</x:f>
      </x:c>
      <x:c r="G2168" s="0">
        <x:f>'Historical Trades'!G2168</x:f>
      </x:c>
      <x:c r="H2168" s="0">
        <x:f>'Historical Trades'!H2168</x:f>
      </x:c>
      <x:c r="I2168" s="0">
        <x:f>'Historical Trades'!I2168</x:f>
      </x:c>
      <x:c r="J2168" s="0">
        <x:f>'Historical Trades'!J2168</x:f>
      </x:c>
      <x:c r="K2168" s="0">
        <x:f>'Historical Trades'!K2168</x:f>
      </x:c>
      <x:c r="L2168" s="0">
        <x:f>'Historical Trades'!L2168</x:f>
      </x:c>
      <x:c r="M2168" s="0">
        <x:f>'Historical Trades'!M2168</x:f>
      </x:c>
      <x:c r="N2168" s="0">
        <x:f>CLEAN('Historical Trades'!O2168)</x:f>
      </x:c>
      <x:c r="P2168" s="14">
        <x:f>IF(G2168="sell",M2168,-M2168)</x:f>
      </x:c>
      <x:c r="Q2168" s="14">
        <x:f>VLOOKUP(N2168,'Currency Rates'!$A$3:$C$32,3,0)</x:f>
      </x:c>
      <x:c r="R2168" s="0">
        <x:f>IF(A2168="SPUS",0,IF(A2168="FWD",0,P2168/Q2168))</x:f>
      </x:c>
    </x:row>
    <x:row r="2169" spans="1:19" x14ac:dyDescent="0.3">
      <x:c r="A2169" s="0">
        <x:f>'Historical Trades'!A2169</x:f>
      </x:c>
      <x:c r="B2169" s="0">
        <x:f>'Historical Trades'!B2169</x:f>
      </x:c>
      <x:c r="C2169" s="23">
        <x:f>'Historical Trades'!C2169</x:f>
      </x:c>
      <x:c r="D2169" s="0">
        <x:f>'Historical Trades'!D2169</x:f>
      </x:c>
      <x:c r="E2169" s="23">
        <x:f>'Historical Trades'!E2169</x:f>
      </x:c>
      <x:c r="F2169" s="0">
        <x:f>'Historical Trades'!F2169</x:f>
      </x:c>
      <x:c r="G2169" s="0">
        <x:f>'Historical Trades'!G2169</x:f>
      </x:c>
      <x:c r="H2169" s="0">
        <x:f>'Historical Trades'!H2169</x:f>
      </x:c>
      <x:c r="I2169" s="0">
        <x:f>'Historical Trades'!I2169</x:f>
      </x:c>
      <x:c r="J2169" s="0">
        <x:f>'Historical Trades'!J2169</x:f>
      </x:c>
      <x:c r="K2169" s="0">
        <x:f>'Historical Trades'!K2169</x:f>
      </x:c>
      <x:c r="L2169" s="0">
        <x:f>'Historical Trades'!L2169</x:f>
      </x:c>
      <x:c r="M2169" s="0">
        <x:f>'Historical Trades'!M2169</x:f>
      </x:c>
      <x:c r="N2169" s="0">
        <x:f>CLEAN('Historical Trades'!O2169)</x:f>
      </x:c>
      <x:c r="P2169" s="14">
        <x:f>IF(G2169="sell",M2169,-M2169)</x:f>
      </x:c>
      <x:c r="Q2169" s="14">
        <x:f>VLOOKUP(N2169,'Currency Rates'!$A$3:$C$32,3,0)</x:f>
      </x:c>
      <x:c r="R2169" s="0">
        <x:f>IF(A2169="SPUS",0,IF(A2169="FWD",0,P2169/Q2169))</x:f>
      </x:c>
    </x:row>
    <x:row r="2170" spans="1:19" x14ac:dyDescent="0.3">
      <x:c r="A2170" s="0">
        <x:f>'Historical Trades'!A2170</x:f>
      </x:c>
      <x:c r="B2170" s="0">
        <x:f>'Historical Trades'!B2170</x:f>
      </x:c>
      <x:c r="C2170" s="23">
        <x:f>'Historical Trades'!C2170</x:f>
      </x:c>
      <x:c r="D2170" s="0">
        <x:f>'Historical Trades'!D2170</x:f>
      </x:c>
      <x:c r="E2170" s="23">
        <x:f>'Historical Trades'!E2170</x:f>
      </x:c>
      <x:c r="F2170" s="0">
        <x:f>'Historical Trades'!F2170</x:f>
      </x:c>
      <x:c r="G2170" s="0">
        <x:f>'Historical Trades'!G2170</x:f>
      </x:c>
      <x:c r="H2170" s="0">
        <x:f>'Historical Trades'!H2170</x:f>
      </x:c>
      <x:c r="I2170" s="0">
        <x:f>'Historical Trades'!I2170</x:f>
      </x:c>
      <x:c r="J2170" s="0">
        <x:f>'Historical Trades'!J2170</x:f>
      </x:c>
      <x:c r="K2170" s="0">
        <x:f>'Historical Trades'!K2170</x:f>
      </x:c>
      <x:c r="L2170" s="0">
        <x:f>'Historical Trades'!L2170</x:f>
      </x:c>
      <x:c r="M2170" s="0">
        <x:f>'Historical Trades'!M2170</x:f>
      </x:c>
      <x:c r="N2170" s="0">
        <x:f>CLEAN('Historical Trades'!O2170)</x:f>
      </x:c>
      <x:c r="P2170" s="14">
        <x:f>IF(G2170="sell",M2170,-M2170)</x:f>
      </x:c>
      <x:c r="Q2170" s="14">
        <x:f>VLOOKUP(N2170,'Currency Rates'!$A$3:$C$32,3,0)</x:f>
      </x:c>
      <x:c r="R2170" s="0">
        <x:f>IF(A2170="SPUS",0,IF(A2170="FWD",0,P2170/Q2170))</x:f>
      </x:c>
    </x:row>
    <x:row r="2171" spans="1:19" x14ac:dyDescent="0.3">
      <x:c r="A2171" s="0">
        <x:f>'Historical Trades'!A2171</x:f>
      </x:c>
      <x:c r="B2171" s="0">
        <x:f>'Historical Trades'!B2171</x:f>
      </x:c>
      <x:c r="C2171" s="23">
        <x:f>'Historical Trades'!C2171</x:f>
      </x:c>
      <x:c r="D2171" s="0">
        <x:f>'Historical Trades'!D2171</x:f>
      </x:c>
      <x:c r="E2171" s="23">
        <x:f>'Historical Trades'!E2171</x:f>
      </x:c>
      <x:c r="F2171" s="0">
        <x:f>'Historical Trades'!F2171</x:f>
      </x:c>
      <x:c r="G2171" s="0">
        <x:f>'Historical Trades'!G2171</x:f>
      </x:c>
      <x:c r="H2171" s="0">
        <x:f>'Historical Trades'!H2171</x:f>
      </x:c>
      <x:c r="I2171" s="0">
        <x:f>'Historical Trades'!I2171</x:f>
      </x:c>
      <x:c r="J2171" s="0">
        <x:f>'Historical Trades'!J2171</x:f>
      </x:c>
      <x:c r="K2171" s="0">
        <x:f>'Historical Trades'!K2171</x:f>
      </x:c>
      <x:c r="L2171" s="0">
        <x:f>'Historical Trades'!L2171</x:f>
      </x:c>
      <x:c r="M2171" s="0">
        <x:f>'Historical Trades'!M2171</x:f>
      </x:c>
      <x:c r="N2171" s="0">
        <x:f>CLEAN('Historical Trades'!O2171)</x:f>
      </x:c>
      <x:c r="P2171" s="14">
        <x:f>IF(G2171="sell",M2171,-M2171)</x:f>
      </x:c>
      <x:c r="Q2171" s="14">
        <x:f>VLOOKUP(N2171,'Currency Rates'!$A$3:$C$32,3,0)</x:f>
      </x:c>
      <x:c r="R2171" s="0">
        <x:f>IF(A2171="SPUS",0,IF(A2171="FWD",0,P2171/Q2171))</x:f>
      </x:c>
    </x:row>
    <x:row r="2172" spans="1:19" x14ac:dyDescent="0.3">
      <x:c r="A2172" s="0">
        <x:f>'Historical Trades'!A2172</x:f>
      </x:c>
      <x:c r="B2172" s="0">
        <x:f>'Historical Trades'!B2172</x:f>
      </x:c>
      <x:c r="C2172" s="23">
        <x:f>'Historical Trades'!C2172</x:f>
      </x:c>
      <x:c r="D2172" s="0">
        <x:f>'Historical Trades'!D2172</x:f>
      </x:c>
      <x:c r="E2172" s="23">
        <x:f>'Historical Trades'!E2172</x:f>
      </x:c>
      <x:c r="F2172" s="0">
        <x:f>'Historical Trades'!F2172</x:f>
      </x:c>
      <x:c r="G2172" s="0">
        <x:f>'Historical Trades'!G2172</x:f>
      </x:c>
      <x:c r="H2172" s="0">
        <x:f>'Historical Trades'!H2172</x:f>
      </x:c>
      <x:c r="I2172" s="0">
        <x:f>'Historical Trades'!I2172</x:f>
      </x:c>
      <x:c r="J2172" s="0">
        <x:f>'Historical Trades'!J2172</x:f>
      </x:c>
      <x:c r="K2172" s="0">
        <x:f>'Historical Trades'!K2172</x:f>
      </x:c>
      <x:c r="L2172" s="0">
        <x:f>'Historical Trades'!L2172</x:f>
      </x:c>
      <x:c r="M2172" s="0">
        <x:f>'Historical Trades'!M2172</x:f>
      </x:c>
      <x:c r="N2172" s="0">
        <x:f>CLEAN('Historical Trades'!O2172)</x:f>
      </x:c>
      <x:c r="P2172" s="14">
        <x:f>IF(G2172="sell",M2172,-M2172)</x:f>
      </x:c>
      <x:c r="Q2172" s="14">
        <x:f>VLOOKUP(N2172,'Currency Rates'!$A$3:$C$32,3,0)</x:f>
      </x:c>
      <x:c r="R2172" s="0">
        <x:f>IF(A2172="SPUS",0,IF(A2172="FWD",0,P2172/Q2172))</x:f>
      </x:c>
    </x:row>
    <x:row r="2173" spans="1:19" x14ac:dyDescent="0.3">
      <x:c r="A2173" s="0">
        <x:f>'Historical Trades'!A2173</x:f>
      </x:c>
      <x:c r="B2173" s="0">
        <x:f>'Historical Trades'!B2173</x:f>
      </x:c>
      <x:c r="C2173" s="23">
        <x:f>'Historical Trades'!C2173</x:f>
      </x:c>
      <x:c r="D2173" s="0">
        <x:f>'Historical Trades'!D2173</x:f>
      </x:c>
      <x:c r="E2173" s="23">
        <x:f>'Historical Trades'!E2173</x:f>
      </x:c>
      <x:c r="F2173" s="0">
        <x:f>'Historical Trades'!F2173</x:f>
      </x:c>
      <x:c r="G2173" s="0">
        <x:f>'Historical Trades'!G2173</x:f>
      </x:c>
      <x:c r="H2173" s="0">
        <x:f>'Historical Trades'!H2173</x:f>
      </x:c>
      <x:c r="I2173" s="0">
        <x:f>'Historical Trades'!I2173</x:f>
      </x:c>
      <x:c r="J2173" s="0">
        <x:f>'Historical Trades'!J2173</x:f>
      </x:c>
      <x:c r="K2173" s="0">
        <x:f>'Historical Trades'!K2173</x:f>
      </x:c>
      <x:c r="L2173" s="0">
        <x:f>'Historical Trades'!L2173</x:f>
      </x:c>
      <x:c r="M2173" s="0">
        <x:f>'Historical Trades'!M2173</x:f>
      </x:c>
      <x:c r="N2173" s="0">
        <x:f>CLEAN('Historical Trades'!O2173)</x:f>
      </x:c>
      <x:c r="P2173" s="14">
        <x:f>IF(G2173="sell",M2173,-M2173)</x:f>
      </x:c>
      <x:c r="Q2173" s="14">
        <x:f>VLOOKUP(N2173,'Currency Rates'!$A$3:$C$32,3,0)</x:f>
      </x:c>
      <x:c r="R2173" s="0">
        <x:f>IF(A2173="SPUS",0,IF(A2173="FWD",0,P2173/Q2173))</x:f>
      </x:c>
    </x:row>
    <x:row r="2174" spans="1:19" x14ac:dyDescent="0.3">
      <x:c r="A2174" s="0">
        <x:f>'Historical Trades'!A2174</x:f>
      </x:c>
      <x:c r="B2174" s="0">
        <x:f>'Historical Trades'!B2174</x:f>
      </x:c>
      <x:c r="C2174" s="23">
        <x:f>'Historical Trades'!C2174</x:f>
      </x:c>
      <x:c r="D2174" s="0">
        <x:f>'Historical Trades'!D2174</x:f>
      </x:c>
      <x:c r="E2174" s="23">
        <x:f>'Historical Trades'!E2174</x:f>
      </x:c>
      <x:c r="F2174" s="0">
        <x:f>'Historical Trades'!F2174</x:f>
      </x:c>
      <x:c r="G2174" s="0">
        <x:f>'Historical Trades'!G2174</x:f>
      </x:c>
      <x:c r="H2174" s="0">
        <x:f>'Historical Trades'!H2174</x:f>
      </x:c>
      <x:c r="I2174" s="0">
        <x:f>'Historical Trades'!I2174</x:f>
      </x:c>
      <x:c r="J2174" s="0">
        <x:f>'Historical Trades'!J2174</x:f>
      </x:c>
      <x:c r="K2174" s="0">
        <x:f>'Historical Trades'!K2174</x:f>
      </x:c>
      <x:c r="L2174" s="0">
        <x:f>'Historical Trades'!L2174</x:f>
      </x:c>
      <x:c r="M2174" s="0">
        <x:f>'Historical Trades'!M2174</x:f>
      </x:c>
      <x:c r="N2174" s="0">
        <x:f>CLEAN('Historical Trades'!O2174)</x:f>
      </x:c>
      <x:c r="P2174" s="14">
        <x:f>IF(G2174="sell",M2174,-M2174)</x:f>
      </x:c>
      <x:c r="Q2174" s="14">
        <x:f>VLOOKUP(N2174,'Currency Rates'!$A$3:$C$32,3,0)</x:f>
      </x:c>
      <x:c r="R2174" s="0">
        <x:f>IF(A2174="SPUS",0,IF(A2174="FWD",0,P2174/Q2174))</x:f>
      </x:c>
    </x:row>
    <x:row r="2175" spans="1:19" x14ac:dyDescent="0.3">
      <x:c r="A2175" s="0">
        <x:f>'Historical Trades'!A2175</x:f>
      </x:c>
      <x:c r="B2175" s="0">
        <x:f>'Historical Trades'!B2175</x:f>
      </x:c>
      <x:c r="C2175" s="23">
        <x:f>'Historical Trades'!C2175</x:f>
      </x:c>
      <x:c r="D2175" s="0">
        <x:f>'Historical Trades'!D2175</x:f>
      </x:c>
      <x:c r="E2175" s="23">
        <x:f>'Historical Trades'!E2175</x:f>
      </x:c>
      <x:c r="F2175" s="0">
        <x:f>'Historical Trades'!F2175</x:f>
      </x:c>
      <x:c r="G2175" s="0">
        <x:f>'Historical Trades'!G2175</x:f>
      </x:c>
      <x:c r="H2175" s="0">
        <x:f>'Historical Trades'!H2175</x:f>
      </x:c>
      <x:c r="I2175" s="0">
        <x:f>'Historical Trades'!I2175</x:f>
      </x:c>
      <x:c r="J2175" s="0">
        <x:f>'Historical Trades'!J2175</x:f>
      </x:c>
      <x:c r="K2175" s="0">
        <x:f>'Historical Trades'!K2175</x:f>
      </x:c>
      <x:c r="L2175" s="0">
        <x:f>'Historical Trades'!L2175</x:f>
      </x:c>
      <x:c r="M2175" s="0">
        <x:f>'Historical Trades'!M2175</x:f>
      </x:c>
      <x:c r="N2175" s="0">
        <x:f>CLEAN('Historical Trades'!O2175)</x:f>
      </x:c>
      <x:c r="P2175" s="14">
        <x:f>IF(G2175="sell",M2175,-M2175)</x:f>
      </x:c>
      <x:c r="Q2175" s="14">
        <x:f>VLOOKUP(N2175,'Currency Rates'!$A$3:$C$32,3,0)</x:f>
      </x:c>
      <x:c r="R2175" s="0">
        <x:f>IF(A2175="SPUS",0,IF(A2175="FWD",0,P2175/Q2175))</x:f>
      </x:c>
    </x:row>
    <x:row r="2176" spans="1:19" x14ac:dyDescent="0.3">
      <x:c r="A2176" s="0">
        <x:f>'Historical Trades'!A2176</x:f>
      </x:c>
      <x:c r="B2176" s="0">
        <x:f>'Historical Trades'!B2176</x:f>
      </x:c>
      <x:c r="C2176" s="23">
        <x:f>'Historical Trades'!C2176</x:f>
      </x:c>
      <x:c r="D2176" s="0">
        <x:f>'Historical Trades'!D2176</x:f>
      </x:c>
      <x:c r="E2176" s="23">
        <x:f>'Historical Trades'!E2176</x:f>
      </x:c>
      <x:c r="F2176" s="0">
        <x:f>'Historical Trades'!F2176</x:f>
      </x:c>
      <x:c r="G2176" s="0">
        <x:f>'Historical Trades'!G2176</x:f>
      </x:c>
      <x:c r="H2176" s="0">
        <x:f>'Historical Trades'!H2176</x:f>
      </x:c>
      <x:c r="I2176" s="0">
        <x:f>'Historical Trades'!I2176</x:f>
      </x:c>
      <x:c r="J2176" s="0">
        <x:f>'Historical Trades'!J2176</x:f>
      </x:c>
      <x:c r="K2176" s="0">
        <x:f>'Historical Trades'!K2176</x:f>
      </x:c>
      <x:c r="L2176" s="0">
        <x:f>'Historical Trades'!L2176</x:f>
      </x:c>
      <x:c r="M2176" s="0">
        <x:f>'Historical Trades'!M2176</x:f>
      </x:c>
      <x:c r="N2176" s="0">
        <x:f>CLEAN('Historical Trades'!O2176)</x:f>
      </x:c>
      <x:c r="P2176" s="14">
        <x:f>IF(G2176="sell",M2176,-M2176)</x:f>
      </x:c>
      <x:c r="Q2176" s="14">
        <x:f>VLOOKUP(N2176,'Currency Rates'!$A$3:$C$32,3,0)</x:f>
      </x:c>
      <x:c r="R2176" s="0">
        <x:f>IF(A2176="SPUS",0,IF(A2176="FWD",0,P2176/Q2176))</x:f>
      </x:c>
    </x:row>
    <x:row r="2177" spans="1:19" x14ac:dyDescent="0.3">
      <x:c r="A2177" s="0">
        <x:f>'Historical Trades'!A2177</x:f>
      </x:c>
      <x:c r="B2177" s="0">
        <x:f>'Historical Trades'!B2177</x:f>
      </x:c>
      <x:c r="C2177" s="23">
        <x:f>'Historical Trades'!C2177</x:f>
      </x:c>
      <x:c r="D2177" s="0">
        <x:f>'Historical Trades'!D2177</x:f>
      </x:c>
      <x:c r="E2177" s="23">
        <x:f>'Historical Trades'!E2177</x:f>
      </x:c>
      <x:c r="F2177" s="0">
        <x:f>'Historical Trades'!F2177</x:f>
      </x:c>
      <x:c r="G2177" s="0">
        <x:f>'Historical Trades'!G2177</x:f>
      </x:c>
      <x:c r="H2177" s="0">
        <x:f>'Historical Trades'!H2177</x:f>
      </x:c>
      <x:c r="I2177" s="0">
        <x:f>'Historical Trades'!I2177</x:f>
      </x:c>
      <x:c r="J2177" s="0">
        <x:f>'Historical Trades'!J2177</x:f>
      </x:c>
      <x:c r="K2177" s="0">
        <x:f>'Historical Trades'!K2177</x:f>
      </x:c>
      <x:c r="L2177" s="0">
        <x:f>'Historical Trades'!L2177</x:f>
      </x:c>
      <x:c r="M2177" s="0">
        <x:f>'Historical Trades'!M2177</x:f>
      </x:c>
      <x:c r="N2177" s="0">
        <x:f>CLEAN('Historical Trades'!O2177)</x:f>
      </x:c>
      <x:c r="P2177" s="14">
        <x:f>IF(G2177="sell",M2177,-M2177)</x:f>
      </x:c>
      <x:c r="Q2177" s="14">
        <x:f>VLOOKUP(N2177,'Currency Rates'!$A$3:$C$32,3,0)</x:f>
      </x:c>
      <x:c r="R2177" s="0">
        <x:f>IF(A2177="SPUS",0,IF(A2177="FWD",0,P2177/Q2177))</x:f>
      </x:c>
    </x:row>
    <x:row r="2178" spans="1:19" x14ac:dyDescent="0.3">
      <x:c r="A2178" s="0">
        <x:f>'Historical Trades'!A2178</x:f>
      </x:c>
      <x:c r="B2178" s="0">
        <x:f>'Historical Trades'!B2178</x:f>
      </x:c>
      <x:c r="C2178" s="23">
        <x:f>'Historical Trades'!C2178</x:f>
      </x:c>
      <x:c r="D2178" s="0">
        <x:f>'Historical Trades'!D2178</x:f>
      </x:c>
      <x:c r="E2178" s="23">
        <x:f>'Historical Trades'!E2178</x:f>
      </x:c>
      <x:c r="F2178" s="0">
        <x:f>'Historical Trades'!F2178</x:f>
      </x:c>
      <x:c r="G2178" s="0">
        <x:f>'Historical Trades'!G2178</x:f>
      </x:c>
      <x:c r="H2178" s="0">
        <x:f>'Historical Trades'!H2178</x:f>
      </x:c>
      <x:c r="I2178" s="0">
        <x:f>'Historical Trades'!I2178</x:f>
      </x:c>
      <x:c r="J2178" s="0">
        <x:f>'Historical Trades'!J2178</x:f>
      </x:c>
      <x:c r="K2178" s="0">
        <x:f>'Historical Trades'!K2178</x:f>
      </x:c>
      <x:c r="L2178" s="0">
        <x:f>'Historical Trades'!L2178</x:f>
      </x:c>
      <x:c r="M2178" s="0">
        <x:f>'Historical Trades'!M2178</x:f>
      </x:c>
      <x:c r="N2178" s="0">
        <x:f>CLEAN('Historical Trades'!O2178)</x:f>
      </x:c>
      <x:c r="P2178" s="14">
        <x:f>IF(G2178="sell",M2178,-M2178)</x:f>
      </x:c>
      <x:c r="Q2178" s="14">
        <x:f>VLOOKUP(N2178,'Currency Rates'!$A$3:$C$32,3,0)</x:f>
      </x:c>
      <x:c r="R2178" s="0">
        <x:f>IF(A2178="SPUS",0,IF(A2178="FWD",0,P2178/Q2178))</x:f>
      </x:c>
    </x:row>
    <x:row r="2179" spans="1:19" x14ac:dyDescent="0.3">
      <x:c r="A2179" s="0">
        <x:f>'Historical Trades'!A2179</x:f>
      </x:c>
      <x:c r="B2179" s="0">
        <x:f>'Historical Trades'!B2179</x:f>
      </x:c>
      <x:c r="C2179" s="23">
        <x:f>'Historical Trades'!C2179</x:f>
      </x:c>
      <x:c r="D2179" s="0">
        <x:f>'Historical Trades'!D2179</x:f>
      </x:c>
      <x:c r="E2179" s="23">
        <x:f>'Historical Trades'!E2179</x:f>
      </x:c>
      <x:c r="F2179" s="0">
        <x:f>'Historical Trades'!F2179</x:f>
      </x:c>
      <x:c r="G2179" s="0">
        <x:f>'Historical Trades'!G2179</x:f>
      </x:c>
      <x:c r="H2179" s="0">
        <x:f>'Historical Trades'!H2179</x:f>
      </x:c>
      <x:c r="I2179" s="0">
        <x:f>'Historical Trades'!I2179</x:f>
      </x:c>
      <x:c r="J2179" s="0">
        <x:f>'Historical Trades'!J2179</x:f>
      </x:c>
      <x:c r="K2179" s="0">
        <x:f>'Historical Trades'!K2179</x:f>
      </x:c>
      <x:c r="L2179" s="0">
        <x:f>'Historical Trades'!L2179</x:f>
      </x:c>
      <x:c r="M2179" s="0">
        <x:f>'Historical Trades'!M2179</x:f>
      </x:c>
      <x:c r="N2179" s="0">
        <x:f>CLEAN('Historical Trades'!O2179)</x:f>
      </x:c>
      <x:c r="P2179" s="14">
        <x:f>IF(G2179="sell",M2179,-M2179)</x:f>
      </x:c>
      <x:c r="Q2179" s="14">
        <x:f>VLOOKUP(N2179,'Currency Rates'!$A$3:$C$32,3,0)</x:f>
      </x:c>
      <x:c r="R2179" s="0">
        <x:f>IF(A2179="SPUS",0,IF(A2179="FWD",0,P2179/Q2179))</x:f>
      </x:c>
    </x:row>
    <x:row r="2180" spans="1:19" x14ac:dyDescent="0.3">
      <x:c r="A2180" s="0">
        <x:f>'Historical Trades'!A2180</x:f>
      </x:c>
      <x:c r="B2180" s="0">
        <x:f>'Historical Trades'!B2180</x:f>
      </x:c>
      <x:c r="C2180" s="23">
        <x:f>'Historical Trades'!C2180</x:f>
      </x:c>
      <x:c r="D2180" s="0">
        <x:f>'Historical Trades'!D2180</x:f>
      </x:c>
      <x:c r="E2180" s="23">
        <x:f>'Historical Trades'!E2180</x:f>
      </x:c>
      <x:c r="F2180" s="0">
        <x:f>'Historical Trades'!F2180</x:f>
      </x:c>
      <x:c r="G2180" s="0">
        <x:f>'Historical Trades'!G2180</x:f>
      </x:c>
      <x:c r="H2180" s="0">
        <x:f>'Historical Trades'!H2180</x:f>
      </x:c>
      <x:c r="I2180" s="0">
        <x:f>'Historical Trades'!I2180</x:f>
      </x:c>
      <x:c r="J2180" s="0">
        <x:f>'Historical Trades'!J2180</x:f>
      </x:c>
      <x:c r="K2180" s="0">
        <x:f>'Historical Trades'!K2180</x:f>
      </x:c>
      <x:c r="L2180" s="0">
        <x:f>'Historical Trades'!L2180</x:f>
      </x:c>
      <x:c r="M2180" s="0">
        <x:f>'Historical Trades'!M2180</x:f>
      </x:c>
      <x:c r="N2180" s="0">
        <x:f>CLEAN('Historical Trades'!O2180)</x:f>
      </x:c>
      <x:c r="P2180" s="14">
        <x:f>IF(G2180="sell",M2180,-M2180)</x:f>
      </x:c>
      <x:c r="Q2180" s="14">
        <x:f>VLOOKUP(N2180,'Currency Rates'!$A$3:$C$32,3,0)</x:f>
      </x:c>
      <x:c r="R2180" s="0">
        <x:f>IF(A2180="SPUS",0,IF(A2180="FWD",0,P2180/Q2180))</x:f>
      </x:c>
    </x:row>
    <x:row r="2181" spans="1:19" x14ac:dyDescent="0.3">
      <x:c r="A2181" s="0">
        <x:f>'Historical Trades'!A2181</x:f>
      </x:c>
      <x:c r="B2181" s="0">
        <x:f>'Historical Trades'!B2181</x:f>
      </x:c>
      <x:c r="C2181" s="23">
        <x:f>'Historical Trades'!C2181</x:f>
      </x:c>
      <x:c r="D2181" s="0">
        <x:f>'Historical Trades'!D2181</x:f>
      </x:c>
      <x:c r="E2181" s="23">
        <x:f>'Historical Trades'!E2181</x:f>
      </x:c>
      <x:c r="F2181" s="0">
        <x:f>'Historical Trades'!F2181</x:f>
      </x:c>
      <x:c r="G2181" s="0">
        <x:f>'Historical Trades'!G2181</x:f>
      </x:c>
      <x:c r="H2181" s="0">
        <x:f>'Historical Trades'!H2181</x:f>
      </x:c>
      <x:c r="I2181" s="0">
        <x:f>'Historical Trades'!I2181</x:f>
      </x:c>
      <x:c r="J2181" s="0">
        <x:f>'Historical Trades'!J2181</x:f>
      </x:c>
      <x:c r="K2181" s="0">
        <x:f>'Historical Trades'!K2181</x:f>
      </x:c>
      <x:c r="L2181" s="0">
        <x:f>'Historical Trades'!L2181</x:f>
      </x:c>
      <x:c r="M2181" s="0">
        <x:f>'Historical Trades'!M2181</x:f>
      </x:c>
      <x:c r="N2181" s="0">
        <x:f>CLEAN('Historical Trades'!O2181)</x:f>
      </x:c>
      <x:c r="P2181" s="14">
        <x:f>IF(G2181="sell",M2181,-M2181)</x:f>
      </x:c>
      <x:c r="Q2181" s="14">
        <x:f>VLOOKUP(N2181,'Currency Rates'!$A$3:$C$32,3,0)</x:f>
      </x:c>
      <x:c r="R2181" s="0">
        <x:f>IF(A2181="SPUS",0,IF(A2181="FWD",0,P2181/Q2181))</x:f>
      </x:c>
    </x:row>
    <x:row r="2182" spans="1:19" x14ac:dyDescent="0.3">
      <x:c r="A2182" s="0">
        <x:f>'Historical Trades'!A2182</x:f>
      </x:c>
      <x:c r="B2182" s="0">
        <x:f>'Historical Trades'!B2182</x:f>
      </x:c>
      <x:c r="C2182" s="23">
        <x:f>'Historical Trades'!C2182</x:f>
      </x:c>
      <x:c r="D2182" s="0">
        <x:f>'Historical Trades'!D2182</x:f>
      </x:c>
      <x:c r="E2182" s="23">
        <x:f>'Historical Trades'!E2182</x:f>
      </x:c>
      <x:c r="F2182" s="0">
        <x:f>'Historical Trades'!F2182</x:f>
      </x:c>
      <x:c r="G2182" s="0">
        <x:f>'Historical Trades'!G2182</x:f>
      </x:c>
      <x:c r="H2182" s="0">
        <x:f>'Historical Trades'!H2182</x:f>
      </x:c>
      <x:c r="I2182" s="0">
        <x:f>'Historical Trades'!I2182</x:f>
      </x:c>
      <x:c r="J2182" s="0">
        <x:f>'Historical Trades'!J2182</x:f>
      </x:c>
      <x:c r="K2182" s="0">
        <x:f>'Historical Trades'!K2182</x:f>
      </x:c>
      <x:c r="L2182" s="0">
        <x:f>'Historical Trades'!L2182</x:f>
      </x:c>
      <x:c r="M2182" s="0">
        <x:f>'Historical Trades'!M2182</x:f>
      </x:c>
      <x:c r="N2182" s="0">
        <x:f>CLEAN('Historical Trades'!O2182)</x:f>
      </x:c>
      <x:c r="P2182" s="14">
        <x:f>IF(G2182="sell",M2182,-M2182)</x:f>
      </x:c>
      <x:c r="Q2182" s="14">
        <x:f>VLOOKUP(N2182,'Currency Rates'!$A$3:$C$32,3,0)</x:f>
      </x:c>
      <x:c r="R2182" s="0">
        <x:f>IF(A2182="SPUS",0,IF(A2182="FWD",0,P2182/Q2182))</x:f>
      </x:c>
    </x:row>
    <x:row r="2183" spans="1:19" x14ac:dyDescent="0.3">
      <x:c r="A2183" s="0">
        <x:f>'Historical Trades'!A2183</x:f>
      </x:c>
      <x:c r="B2183" s="0">
        <x:f>'Historical Trades'!B2183</x:f>
      </x:c>
      <x:c r="C2183" s="23">
        <x:f>'Historical Trades'!C2183</x:f>
      </x:c>
      <x:c r="D2183" s="0">
        <x:f>'Historical Trades'!D2183</x:f>
      </x:c>
      <x:c r="E2183" s="23">
        <x:f>'Historical Trades'!E2183</x:f>
      </x:c>
      <x:c r="F2183" s="0">
        <x:f>'Historical Trades'!F2183</x:f>
      </x:c>
      <x:c r="G2183" s="0">
        <x:f>'Historical Trades'!G2183</x:f>
      </x:c>
      <x:c r="H2183" s="0">
        <x:f>'Historical Trades'!H2183</x:f>
      </x:c>
      <x:c r="I2183" s="0">
        <x:f>'Historical Trades'!I2183</x:f>
      </x:c>
      <x:c r="J2183" s="0">
        <x:f>'Historical Trades'!J2183</x:f>
      </x:c>
      <x:c r="K2183" s="0">
        <x:f>'Historical Trades'!K2183</x:f>
      </x:c>
      <x:c r="L2183" s="0">
        <x:f>'Historical Trades'!L2183</x:f>
      </x:c>
      <x:c r="M2183" s="0">
        <x:f>'Historical Trades'!M2183</x:f>
      </x:c>
      <x:c r="N2183" s="0">
        <x:f>CLEAN('Historical Trades'!O2183)</x:f>
      </x:c>
      <x:c r="P2183" s="14">
        <x:f>IF(G2183="sell",M2183,-M2183)</x:f>
      </x:c>
      <x:c r="Q2183" s="14">
        <x:f>VLOOKUP(N2183,'Currency Rates'!$A$3:$C$32,3,0)</x:f>
      </x:c>
      <x:c r="R2183" s="0">
        <x:f>IF(A2183="SPUS",0,IF(A2183="FWD",0,P2183/Q2183))</x:f>
      </x:c>
    </x:row>
    <x:row r="2184" spans="1:19" x14ac:dyDescent="0.3">
      <x:c r="A2184" s="0">
        <x:f>'Historical Trades'!A2184</x:f>
      </x:c>
      <x:c r="B2184" s="0">
        <x:f>'Historical Trades'!B2184</x:f>
      </x:c>
      <x:c r="C2184" s="23">
        <x:f>'Historical Trades'!C2184</x:f>
      </x:c>
      <x:c r="D2184" s="0">
        <x:f>'Historical Trades'!D2184</x:f>
      </x:c>
      <x:c r="E2184" s="23">
        <x:f>'Historical Trades'!E2184</x:f>
      </x:c>
      <x:c r="F2184" s="0">
        <x:f>'Historical Trades'!F2184</x:f>
      </x:c>
      <x:c r="G2184" s="0">
        <x:f>'Historical Trades'!G2184</x:f>
      </x:c>
      <x:c r="H2184" s="0">
        <x:f>'Historical Trades'!H2184</x:f>
      </x:c>
      <x:c r="I2184" s="0">
        <x:f>'Historical Trades'!I2184</x:f>
      </x:c>
      <x:c r="J2184" s="0">
        <x:f>'Historical Trades'!J2184</x:f>
      </x:c>
      <x:c r="K2184" s="0">
        <x:f>'Historical Trades'!K2184</x:f>
      </x:c>
      <x:c r="L2184" s="0">
        <x:f>'Historical Trades'!L2184</x:f>
      </x:c>
      <x:c r="M2184" s="0">
        <x:f>'Historical Trades'!M2184</x:f>
      </x:c>
      <x:c r="N2184" s="0">
        <x:f>CLEAN('Historical Trades'!O2184)</x:f>
      </x:c>
      <x:c r="P2184" s="14">
        <x:f>IF(G2184="sell",M2184,-M2184)</x:f>
      </x:c>
      <x:c r="Q2184" s="14">
        <x:f>VLOOKUP(N2184,'Currency Rates'!$A$3:$C$32,3,0)</x:f>
      </x:c>
      <x:c r="R2184" s="0">
        <x:f>IF(A2184="SPUS",0,IF(A2184="FWD",0,P2184/Q2184))</x:f>
      </x:c>
    </x:row>
    <x:row r="2185" spans="1:19" x14ac:dyDescent="0.3">
      <x:c r="A2185" s="0">
        <x:f>'Historical Trades'!A2185</x:f>
      </x:c>
      <x:c r="B2185" s="0">
        <x:f>'Historical Trades'!B2185</x:f>
      </x:c>
      <x:c r="C2185" s="23">
        <x:f>'Historical Trades'!C2185</x:f>
      </x:c>
      <x:c r="D2185" s="0">
        <x:f>'Historical Trades'!D2185</x:f>
      </x:c>
      <x:c r="E2185" s="23">
        <x:f>'Historical Trades'!E2185</x:f>
      </x:c>
      <x:c r="F2185" s="0">
        <x:f>'Historical Trades'!F2185</x:f>
      </x:c>
      <x:c r="G2185" s="0">
        <x:f>'Historical Trades'!G2185</x:f>
      </x:c>
      <x:c r="H2185" s="0">
        <x:f>'Historical Trades'!H2185</x:f>
      </x:c>
      <x:c r="I2185" s="0">
        <x:f>'Historical Trades'!I2185</x:f>
      </x:c>
      <x:c r="J2185" s="0">
        <x:f>'Historical Trades'!J2185</x:f>
      </x:c>
      <x:c r="K2185" s="0">
        <x:f>'Historical Trades'!K2185</x:f>
      </x:c>
      <x:c r="L2185" s="0">
        <x:f>'Historical Trades'!L2185</x:f>
      </x:c>
      <x:c r="M2185" s="0">
        <x:f>'Historical Trades'!M2185</x:f>
      </x:c>
      <x:c r="N2185" s="0">
        <x:f>CLEAN('Historical Trades'!O2185)</x:f>
      </x:c>
      <x:c r="P2185" s="14">
        <x:f>IF(G2185="sell",M2185,-M2185)</x:f>
      </x:c>
      <x:c r="Q2185" s="14">
        <x:f>VLOOKUP(N2185,'Currency Rates'!$A$3:$C$32,3,0)</x:f>
      </x:c>
      <x:c r="R2185" s="0">
        <x:f>IF(A2185="SPUS",0,IF(A2185="FWD",0,P2185/Q2185))</x:f>
      </x:c>
    </x:row>
    <x:row r="2186" spans="1:19" x14ac:dyDescent="0.3">
      <x:c r="A2186" s="0">
        <x:f>'Historical Trades'!A2186</x:f>
      </x:c>
      <x:c r="B2186" s="0">
        <x:f>'Historical Trades'!B2186</x:f>
      </x:c>
      <x:c r="C2186" s="23">
        <x:f>'Historical Trades'!C2186</x:f>
      </x:c>
      <x:c r="D2186" s="0">
        <x:f>'Historical Trades'!D2186</x:f>
      </x:c>
      <x:c r="E2186" s="23">
        <x:f>'Historical Trades'!E2186</x:f>
      </x:c>
      <x:c r="F2186" s="0">
        <x:f>'Historical Trades'!F2186</x:f>
      </x:c>
      <x:c r="G2186" s="0">
        <x:f>'Historical Trades'!G2186</x:f>
      </x:c>
      <x:c r="H2186" s="0">
        <x:f>'Historical Trades'!H2186</x:f>
      </x:c>
      <x:c r="I2186" s="0">
        <x:f>'Historical Trades'!I2186</x:f>
      </x:c>
      <x:c r="J2186" s="0">
        <x:f>'Historical Trades'!J2186</x:f>
      </x:c>
      <x:c r="K2186" s="0">
        <x:f>'Historical Trades'!K2186</x:f>
      </x:c>
      <x:c r="L2186" s="0">
        <x:f>'Historical Trades'!L2186</x:f>
      </x:c>
      <x:c r="M2186" s="0">
        <x:f>'Historical Trades'!M2186</x:f>
      </x:c>
      <x:c r="N2186" s="0">
        <x:f>CLEAN('Historical Trades'!O2186)</x:f>
      </x:c>
      <x:c r="P2186" s="14">
        <x:f>IF(G2186="sell",M2186,-M2186)</x:f>
      </x:c>
      <x:c r="Q2186" s="14">
        <x:f>VLOOKUP(N2186,'Currency Rates'!$A$3:$C$32,3,0)</x:f>
      </x:c>
      <x:c r="R2186" s="0">
        <x:f>IF(A2186="SPUS",0,IF(A2186="FWD",0,P2186/Q2186))</x:f>
      </x:c>
    </x:row>
    <x:row r="2187" spans="1:19" x14ac:dyDescent="0.3">
      <x:c r="A2187" s="0">
        <x:f>'Historical Trades'!A2187</x:f>
      </x:c>
      <x:c r="B2187" s="0">
        <x:f>'Historical Trades'!B2187</x:f>
      </x:c>
      <x:c r="C2187" s="23">
        <x:f>'Historical Trades'!C2187</x:f>
      </x:c>
      <x:c r="D2187" s="0">
        <x:f>'Historical Trades'!D2187</x:f>
      </x:c>
      <x:c r="E2187" s="23">
        <x:f>'Historical Trades'!E2187</x:f>
      </x:c>
      <x:c r="F2187" s="0">
        <x:f>'Historical Trades'!F2187</x:f>
      </x:c>
      <x:c r="G2187" s="0">
        <x:f>'Historical Trades'!G2187</x:f>
      </x:c>
      <x:c r="H2187" s="0">
        <x:f>'Historical Trades'!H2187</x:f>
      </x:c>
      <x:c r="I2187" s="0">
        <x:f>'Historical Trades'!I2187</x:f>
      </x:c>
      <x:c r="J2187" s="0">
        <x:f>'Historical Trades'!J2187</x:f>
      </x:c>
      <x:c r="K2187" s="0">
        <x:f>'Historical Trades'!K2187</x:f>
      </x:c>
      <x:c r="L2187" s="0">
        <x:f>'Historical Trades'!L2187</x:f>
      </x:c>
      <x:c r="M2187" s="0">
        <x:f>'Historical Trades'!M2187</x:f>
      </x:c>
      <x:c r="N2187" s="0">
        <x:f>CLEAN('Historical Trades'!O2187)</x:f>
      </x:c>
      <x:c r="P2187" s="14">
        <x:f>IF(G2187="sell",M2187,-M2187)</x:f>
      </x:c>
      <x:c r="Q2187" s="14">
        <x:f>VLOOKUP(N2187,'Currency Rates'!$A$3:$C$32,3,0)</x:f>
      </x:c>
      <x:c r="R2187" s="0">
        <x:f>IF(A2187="SPUS",0,IF(A2187="FWD",0,P2187/Q2187))</x:f>
      </x:c>
    </x:row>
    <x:row r="2188" spans="1:19" x14ac:dyDescent="0.3">
      <x:c r="A2188" s="0">
        <x:f>'Historical Trades'!A2188</x:f>
      </x:c>
      <x:c r="B2188" s="0">
        <x:f>'Historical Trades'!B2188</x:f>
      </x:c>
      <x:c r="C2188" s="23">
        <x:f>'Historical Trades'!C2188</x:f>
      </x:c>
      <x:c r="D2188" s="0">
        <x:f>'Historical Trades'!D2188</x:f>
      </x:c>
      <x:c r="E2188" s="23">
        <x:f>'Historical Trades'!E2188</x:f>
      </x:c>
      <x:c r="F2188" s="0">
        <x:f>'Historical Trades'!F2188</x:f>
      </x:c>
      <x:c r="G2188" s="0">
        <x:f>'Historical Trades'!G2188</x:f>
      </x:c>
      <x:c r="H2188" s="0">
        <x:f>'Historical Trades'!H2188</x:f>
      </x:c>
      <x:c r="I2188" s="0">
        <x:f>'Historical Trades'!I2188</x:f>
      </x:c>
      <x:c r="J2188" s="0">
        <x:f>'Historical Trades'!J2188</x:f>
      </x:c>
      <x:c r="K2188" s="0">
        <x:f>'Historical Trades'!K2188</x:f>
      </x:c>
      <x:c r="L2188" s="0">
        <x:f>'Historical Trades'!L2188</x:f>
      </x:c>
      <x:c r="M2188" s="0">
        <x:f>'Historical Trades'!M2188</x:f>
      </x:c>
      <x:c r="N2188" s="0">
        <x:f>CLEAN('Historical Trades'!O2188)</x:f>
      </x:c>
      <x:c r="P2188" s="14">
        <x:f>IF(G2188="sell",M2188,-M2188)</x:f>
      </x:c>
      <x:c r="Q2188" s="14">
        <x:f>VLOOKUP(N2188,'Currency Rates'!$A$3:$C$32,3,0)</x:f>
      </x:c>
      <x:c r="R2188" s="0">
        <x:f>IF(A2188="SPUS",0,IF(A2188="FWD",0,P2188/Q2188))</x:f>
      </x:c>
    </x:row>
    <x:row r="2189" spans="1:19" x14ac:dyDescent="0.3">
      <x:c r="A2189" s="0">
        <x:f>'Historical Trades'!A2189</x:f>
      </x:c>
      <x:c r="B2189" s="0">
        <x:f>'Historical Trades'!B2189</x:f>
      </x:c>
      <x:c r="C2189" s="23">
        <x:f>'Historical Trades'!C2189</x:f>
      </x:c>
      <x:c r="D2189" s="0">
        <x:f>'Historical Trades'!D2189</x:f>
      </x:c>
      <x:c r="E2189" s="23">
        <x:f>'Historical Trades'!E2189</x:f>
      </x:c>
      <x:c r="F2189" s="0">
        <x:f>'Historical Trades'!F2189</x:f>
      </x:c>
      <x:c r="G2189" s="0">
        <x:f>'Historical Trades'!G2189</x:f>
      </x:c>
      <x:c r="H2189" s="0">
        <x:f>'Historical Trades'!H2189</x:f>
      </x:c>
      <x:c r="I2189" s="0">
        <x:f>'Historical Trades'!I2189</x:f>
      </x:c>
      <x:c r="J2189" s="0">
        <x:f>'Historical Trades'!J2189</x:f>
      </x:c>
      <x:c r="K2189" s="0">
        <x:f>'Historical Trades'!K2189</x:f>
      </x:c>
      <x:c r="L2189" s="0">
        <x:f>'Historical Trades'!L2189</x:f>
      </x:c>
      <x:c r="M2189" s="0">
        <x:f>'Historical Trades'!M2189</x:f>
      </x:c>
      <x:c r="N2189" s="0">
        <x:f>CLEAN('Historical Trades'!O2189)</x:f>
      </x:c>
      <x:c r="P2189" s="14">
        <x:f>IF(G2189="sell",M2189,-M2189)</x:f>
      </x:c>
      <x:c r="Q2189" s="14">
        <x:f>VLOOKUP(N2189,'Currency Rates'!$A$3:$C$32,3,0)</x:f>
      </x:c>
      <x:c r="R2189" s="0">
        <x:f>IF(A2189="SPUS",0,IF(A2189="FWD",0,P2189/Q2189))</x:f>
      </x:c>
    </x:row>
    <x:row r="2190" spans="1:19" x14ac:dyDescent="0.3">
      <x:c r="A2190" s="0">
        <x:f>'Historical Trades'!A2190</x:f>
      </x:c>
      <x:c r="B2190" s="0">
        <x:f>'Historical Trades'!B2190</x:f>
      </x:c>
      <x:c r="C2190" s="23">
        <x:f>'Historical Trades'!C2190</x:f>
      </x:c>
      <x:c r="D2190" s="0">
        <x:f>'Historical Trades'!D2190</x:f>
      </x:c>
      <x:c r="E2190" s="23">
        <x:f>'Historical Trades'!E2190</x:f>
      </x:c>
      <x:c r="F2190" s="0">
        <x:f>'Historical Trades'!F2190</x:f>
      </x:c>
      <x:c r="G2190" s="0">
        <x:f>'Historical Trades'!G2190</x:f>
      </x:c>
      <x:c r="H2190" s="0">
        <x:f>'Historical Trades'!H2190</x:f>
      </x:c>
      <x:c r="I2190" s="0">
        <x:f>'Historical Trades'!I2190</x:f>
      </x:c>
      <x:c r="J2190" s="0">
        <x:f>'Historical Trades'!J2190</x:f>
      </x:c>
      <x:c r="K2190" s="0">
        <x:f>'Historical Trades'!K2190</x:f>
      </x:c>
      <x:c r="L2190" s="0">
        <x:f>'Historical Trades'!L2190</x:f>
      </x:c>
      <x:c r="M2190" s="0">
        <x:f>'Historical Trades'!M2190</x:f>
      </x:c>
      <x:c r="N2190" s="0">
        <x:f>CLEAN('Historical Trades'!O2190)</x:f>
      </x:c>
      <x:c r="P2190" s="14">
        <x:f>IF(G2190="sell",M2190,-M2190)</x:f>
      </x:c>
      <x:c r="Q2190" s="14">
        <x:f>VLOOKUP(N2190,'Currency Rates'!$A$3:$C$32,3,0)</x:f>
      </x:c>
      <x:c r="R2190" s="0">
        <x:f>IF(A2190="SPUS",0,IF(A2190="FWD",0,P2190/Q2190))</x:f>
      </x:c>
    </x:row>
    <x:row r="2191" spans="1:19" x14ac:dyDescent="0.3">
      <x:c r="A2191" s="0">
        <x:f>'Historical Trades'!A2191</x:f>
      </x:c>
      <x:c r="B2191" s="0">
        <x:f>'Historical Trades'!B2191</x:f>
      </x:c>
      <x:c r="C2191" s="23">
        <x:f>'Historical Trades'!C2191</x:f>
      </x:c>
      <x:c r="D2191" s="0">
        <x:f>'Historical Trades'!D2191</x:f>
      </x:c>
      <x:c r="E2191" s="23">
        <x:f>'Historical Trades'!E2191</x:f>
      </x:c>
      <x:c r="F2191" s="0">
        <x:f>'Historical Trades'!F2191</x:f>
      </x:c>
      <x:c r="G2191" s="0">
        <x:f>'Historical Trades'!G2191</x:f>
      </x:c>
      <x:c r="H2191" s="0">
        <x:f>'Historical Trades'!H2191</x:f>
      </x:c>
      <x:c r="I2191" s="0">
        <x:f>'Historical Trades'!I2191</x:f>
      </x:c>
      <x:c r="J2191" s="0">
        <x:f>'Historical Trades'!J2191</x:f>
      </x:c>
      <x:c r="K2191" s="0">
        <x:f>'Historical Trades'!K2191</x:f>
      </x:c>
      <x:c r="L2191" s="0">
        <x:f>'Historical Trades'!L2191</x:f>
      </x:c>
      <x:c r="M2191" s="0">
        <x:f>'Historical Trades'!M2191</x:f>
      </x:c>
      <x:c r="N2191" s="0">
        <x:f>CLEAN('Historical Trades'!O2191)</x:f>
      </x:c>
      <x:c r="P2191" s="14">
        <x:f>IF(G2191="sell",M2191,-M2191)</x:f>
      </x:c>
      <x:c r="Q2191" s="14">
        <x:f>VLOOKUP(N2191,'Currency Rates'!$A$3:$C$32,3,0)</x:f>
      </x:c>
      <x:c r="R2191" s="0">
        <x:f>IF(A2191="SPUS",0,IF(A2191="FWD",0,P2191/Q2191))</x:f>
      </x:c>
    </x:row>
    <x:row r="2192" spans="1:19" x14ac:dyDescent="0.3">
      <x:c r="A2192" s="0">
        <x:f>'Historical Trades'!A2192</x:f>
      </x:c>
      <x:c r="B2192" s="0">
        <x:f>'Historical Trades'!B2192</x:f>
      </x:c>
      <x:c r="C2192" s="23">
        <x:f>'Historical Trades'!C2192</x:f>
      </x:c>
      <x:c r="D2192" s="0">
        <x:f>'Historical Trades'!D2192</x:f>
      </x:c>
      <x:c r="E2192" s="23">
        <x:f>'Historical Trades'!E2192</x:f>
      </x:c>
      <x:c r="F2192" s="0">
        <x:f>'Historical Trades'!F2192</x:f>
      </x:c>
      <x:c r="G2192" s="0">
        <x:f>'Historical Trades'!G2192</x:f>
      </x:c>
      <x:c r="H2192" s="0">
        <x:f>'Historical Trades'!H2192</x:f>
      </x:c>
      <x:c r="I2192" s="0">
        <x:f>'Historical Trades'!I2192</x:f>
      </x:c>
      <x:c r="J2192" s="0">
        <x:f>'Historical Trades'!J2192</x:f>
      </x:c>
      <x:c r="K2192" s="0">
        <x:f>'Historical Trades'!K2192</x:f>
      </x:c>
      <x:c r="L2192" s="0">
        <x:f>'Historical Trades'!L2192</x:f>
      </x:c>
      <x:c r="M2192" s="0">
        <x:f>'Historical Trades'!M2192</x:f>
      </x:c>
      <x:c r="N2192" s="0">
        <x:f>CLEAN('Historical Trades'!O2192)</x:f>
      </x:c>
      <x:c r="P2192" s="14">
        <x:f>IF(G2192="sell",M2192,-M2192)</x:f>
      </x:c>
      <x:c r="Q2192" s="14">
        <x:f>VLOOKUP(N2192,'Currency Rates'!$A$3:$C$32,3,0)</x:f>
      </x:c>
      <x:c r="R2192" s="0">
        <x:f>IF(A2192="SPUS",0,IF(A2192="FWD",0,P2192/Q2192))</x:f>
      </x:c>
    </x:row>
    <x:row r="2193" spans="1:19" x14ac:dyDescent="0.3">
      <x:c r="A2193" s="0">
        <x:f>'Historical Trades'!A2193</x:f>
      </x:c>
      <x:c r="B2193" s="0">
        <x:f>'Historical Trades'!B2193</x:f>
      </x:c>
      <x:c r="C2193" s="23">
        <x:f>'Historical Trades'!C2193</x:f>
      </x:c>
      <x:c r="D2193" s="0">
        <x:f>'Historical Trades'!D2193</x:f>
      </x:c>
      <x:c r="E2193" s="23">
        <x:f>'Historical Trades'!E2193</x:f>
      </x:c>
      <x:c r="F2193" s="0">
        <x:f>'Historical Trades'!F2193</x:f>
      </x:c>
      <x:c r="G2193" s="0">
        <x:f>'Historical Trades'!G2193</x:f>
      </x:c>
      <x:c r="H2193" s="0">
        <x:f>'Historical Trades'!H2193</x:f>
      </x:c>
      <x:c r="I2193" s="0">
        <x:f>'Historical Trades'!I2193</x:f>
      </x:c>
      <x:c r="J2193" s="0">
        <x:f>'Historical Trades'!J2193</x:f>
      </x:c>
      <x:c r="K2193" s="0">
        <x:f>'Historical Trades'!K2193</x:f>
      </x:c>
      <x:c r="L2193" s="0">
        <x:f>'Historical Trades'!L2193</x:f>
      </x:c>
      <x:c r="M2193" s="0">
        <x:f>'Historical Trades'!M2193</x:f>
      </x:c>
      <x:c r="N2193" s="0">
        <x:f>CLEAN('Historical Trades'!O2193)</x:f>
      </x:c>
      <x:c r="P2193" s="14">
        <x:f>IF(G2193="sell",M2193,-M2193)</x:f>
      </x:c>
      <x:c r="Q2193" s="14">
        <x:f>VLOOKUP(N2193,'Currency Rates'!$A$3:$C$32,3,0)</x:f>
      </x:c>
      <x:c r="R2193" s="0">
        <x:f>IF(A2193="SPUS",0,IF(A2193="FWD",0,P2193/Q2193))</x:f>
      </x:c>
    </x:row>
    <x:row r="2194" spans="1:19" x14ac:dyDescent="0.3">
      <x:c r="A2194" s="0">
        <x:f>'Historical Trades'!A2194</x:f>
      </x:c>
      <x:c r="B2194" s="0">
        <x:f>'Historical Trades'!B2194</x:f>
      </x:c>
      <x:c r="C2194" s="23">
        <x:f>'Historical Trades'!C2194</x:f>
      </x:c>
      <x:c r="D2194" s="0">
        <x:f>'Historical Trades'!D2194</x:f>
      </x:c>
      <x:c r="E2194" s="23">
        <x:f>'Historical Trades'!E2194</x:f>
      </x:c>
      <x:c r="F2194" s="0">
        <x:f>'Historical Trades'!F2194</x:f>
      </x:c>
      <x:c r="G2194" s="0">
        <x:f>'Historical Trades'!G2194</x:f>
      </x:c>
      <x:c r="H2194" s="0">
        <x:f>'Historical Trades'!H2194</x:f>
      </x:c>
      <x:c r="I2194" s="0">
        <x:f>'Historical Trades'!I2194</x:f>
      </x:c>
      <x:c r="J2194" s="0">
        <x:f>'Historical Trades'!J2194</x:f>
      </x:c>
      <x:c r="K2194" s="0">
        <x:f>'Historical Trades'!K2194</x:f>
      </x:c>
      <x:c r="L2194" s="0">
        <x:f>'Historical Trades'!L2194</x:f>
      </x:c>
      <x:c r="M2194" s="0">
        <x:f>'Historical Trades'!M2194</x:f>
      </x:c>
      <x:c r="N2194" s="0">
        <x:f>CLEAN('Historical Trades'!O2194)</x:f>
      </x:c>
      <x:c r="P2194" s="14">
        <x:f>IF(G2194="sell",M2194,-M2194)</x:f>
      </x:c>
      <x:c r="Q2194" s="14">
        <x:f>VLOOKUP(N2194,'Currency Rates'!$A$3:$C$32,3,0)</x:f>
      </x:c>
      <x:c r="R2194" s="0">
        <x:f>IF(A2194="SPUS",0,IF(A2194="FWD",0,P2194/Q2194))</x:f>
      </x:c>
    </x:row>
    <x:row r="2195" spans="1:19" x14ac:dyDescent="0.3">
      <x:c r="A2195" s="0">
        <x:f>'Historical Trades'!A2195</x:f>
      </x:c>
      <x:c r="B2195" s="0">
        <x:f>'Historical Trades'!B2195</x:f>
      </x:c>
      <x:c r="C2195" s="23">
        <x:f>'Historical Trades'!C2195</x:f>
      </x:c>
      <x:c r="D2195" s="0">
        <x:f>'Historical Trades'!D2195</x:f>
      </x:c>
      <x:c r="E2195" s="23">
        <x:f>'Historical Trades'!E2195</x:f>
      </x:c>
      <x:c r="F2195" s="0">
        <x:f>'Historical Trades'!F2195</x:f>
      </x:c>
      <x:c r="G2195" s="0">
        <x:f>'Historical Trades'!G2195</x:f>
      </x:c>
      <x:c r="H2195" s="0">
        <x:f>'Historical Trades'!H2195</x:f>
      </x:c>
      <x:c r="I2195" s="0">
        <x:f>'Historical Trades'!I2195</x:f>
      </x:c>
      <x:c r="J2195" s="0">
        <x:f>'Historical Trades'!J2195</x:f>
      </x:c>
      <x:c r="K2195" s="0">
        <x:f>'Historical Trades'!K2195</x:f>
      </x:c>
      <x:c r="L2195" s="0">
        <x:f>'Historical Trades'!L2195</x:f>
      </x:c>
      <x:c r="M2195" s="0">
        <x:f>'Historical Trades'!M2195</x:f>
      </x:c>
      <x:c r="N2195" s="0">
        <x:f>CLEAN('Historical Trades'!O2195)</x:f>
      </x:c>
      <x:c r="P2195" s="14">
        <x:f>IF(G2195="sell",M2195,-M2195)</x:f>
      </x:c>
      <x:c r="Q2195" s="14">
        <x:f>VLOOKUP(N2195,'Currency Rates'!$A$3:$C$32,3,0)</x:f>
      </x:c>
      <x:c r="R2195" s="0">
        <x:f>IF(A2195="SPUS",0,IF(A2195="FWD",0,P2195/Q2195))</x:f>
      </x:c>
    </x:row>
    <x:row r="2196" spans="1:19" x14ac:dyDescent="0.3">
      <x:c r="A2196" s="0">
        <x:f>'Historical Trades'!A2196</x:f>
      </x:c>
      <x:c r="B2196" s="0">
        <x:f>'Historical Trades'!B2196</x:f>
      </x:c>
      <x:c r="C2196" s="23">
        <x:f>'Historical Trades'!C2196</x:f>
      </x:c>
      <x:c r="D2196" s="0">
        <x:f>'Historical Trades'!D2196</x:f>
      </x:c>
      <x:c r="E2196" s="23">
        <x:f>'Historical Trades'!E2196</x:f>
      </x:c>
      <x:c r="F2196" s="0">
        <x:f>'Historical Trades'!F2196</x:f>
      </x:c>
      <x:c r="G2196" s="0">
        <x:f>'Historical Trades'!G2196</x:f>
      </x:c>
      <x:c r="H2196" s="0">
        <x:f>'Historical Trades'!H2196</x:f>
      </x:c>
      <x:c r="I2196" s="0">
        <x:f>'Historical Trades'!I2196</x:f>
      </x:c>
      <x:c r="J2196" s="0">
        <x:f>'Historical Trades'!J2196</x:f>
      </x:c>
      <x:c r="K2196" s="0">
        <x:f>'Historical Trades'!K2196</x:f>
      </x:c>
      <x:c r="L2196" s="0">
        <x:f>'Historical Trades'!L2196</x:f>
      </x:c>
      <x:c r="M2196" s="0">
        <x:f>'Historical Trades'!M2196</x:f>
      </x:c>
      <x:c r="N2196" s="0">
        <x:f>CLEAN('Historical Trades'!O2196)</x:f>
      </x:c>
      <x:c r="P2196" s="14">
        <x:f>IF(G2196="sell",M2196,-M2196)</x:f>
      </x:c>
      <x:c r="Q2196" s="14">
        <x:f>VLOOKUP(N2196,'Currency Rates'!$A$3:$C$32,3,0)</x:f>
      </x:c>
      <x:c r="R2196" s="0">
        <x:f>IF(A2196="SPUS",0,IF(A2196="FWD",0,P2196/Q2196))</x:f>
      </x:c>
    </x:row>
    <x:row r="2197" spans="1:19" x14ac:dyDescent="0.3">
      <x:c r="A2197" s="0">
        <x:f>'Historical Trades'!A2197</x:f>
      </x:c>
      <x:c r="B2197" s="0">
        <x:f>'Historical Trades'!B2197</x:f>
      </x:c>
      <x:c r="C2197" s="23">
        <x:f>'Historical Trades'!C2197</x:f>
      </x:c>
      <x:c r="D2197" s="0">
        <x:f>'Historical Trades'!D2197</x:f>
      </x:c>
      <x:c r="E2197" s="23">
        <x:f>'Historical Trades'!E2197</x:f>
      </x:c>
      <x:c r="F2197" s="0">
        <x:f>'Historical Trades'!F2197</x:f>
      </x:c>
      <x:c r="G2197" s="0">
        <x:f>'Historical Trades'!G2197</x:f>
      </x:c>
      <x:c r="H2197" s="0">
        <x:f>'Historical Trades'!H2197</x:f>
      </x:c>
      <x:c r="I2197" s="0">
        <x:f>'Historical Trades'!I2197</x:f>
      </x:c>
      <x:c r="J2197" s="0">
        <x:f>'Historical Trades'!J2197</x:f>
      </x:c>
      <x:c r="K2197" s="0">
        <x:f>'Historical Trades'!K2197</x:f>
      </x:c>
      <x:c r="L2197" s="0">
        <x:f>'Historical Trades'!L2197</x:f>
      </x:c>
      <x:c r="M2197" s="0">
        <x:f>'Historical Trades'!M2197</x:f>
      </x:c>
      <x:c r="N2197" s="0">
        <x:f>CLEAN('Historical Trades'!O2197)</x:f>
      </x:c>
      <x:c r="P2197" s="14">
        <x:f>IF(G2197="sell",M2197,-M2197)</x:f>
      </x:c>
      <x:c r="Q2197" s="14">
        <x:f>VLOOKUP(N2197,'Currency Rates'!$A$3:$C$32,3,0)</x:f>
      </x:c>
      <x:c r="R2197" s="0">
        <x:f>IF(A2197="SPUS",0,IF(A2197="FWD",0,P2197/Q2197))</x:f>
      </x:c>
    </x:row>
    <x:row r="2198" spans="1:19" x14ac:dyDescent="0.3">
      <x:c r="A2198" s="0">
        <x:f>'Historical Trades'!A2198</x:f>
      </x:c>
      <x:c r="B2198" s="0">
        <x:f>'Historical Trades'!B2198</x:f>
      </x:c>
      <x:c r="C2198" s="23">
        <x:f>'Historical Trades'!C2198</x:f>
      </x:c>
      <x:c r="D2198" s="0">
        <x:f>'Historical Trades'!D2198</x:f>
      </x:c>
      <x:c r="E2198" s="23">
        <x:f>'Historical Trades'!E2198</x:f>
      </x:c>
      <x:c r="F2198" s="0">
        <x:f>'Historical Trades'!F2198</x:f>
      </x:c>
      <x:c r="G2198" s="0">
        <x:f>'Historical Trades'!G2198</x:f>
      </x:c>
      <x:c r="H2198" s="0">
        <x:f>'Historical Trades'!H2198</x:f>
      </x:c>
      <x:c r="I2198" s="0">
        <x:f>'Historical Trades'!I2198</x:f>
      </x:c>
      <x:c r="J2198" s="0">
        <x:f>'Historical Trades'!J2198</x:f>
      </x:c>
      <x:c r="K2198" s="0">
        <x:f>'Historical Trades'!K2198</x:f>
      </x:c>
      <x:c r="L2198" s="0">
        <x:f>'Historical Trades'!L2198</x:f>
      </x:c>
      <x:c r="M2198" s="0">
        <x:f>'Historical Trades'!M2198</x:f>
      </x:c>
      <x:c r="N2198" s="0">
        <x:f>CLEAN('Historical Trades'!O2198)</x:f>
      </x:c>
      <x:c r="P2198" s="14">
        <x:f>IF(G2198="sell",M2198,-M2198)</x:f>
      </x:c>
      <x:c r="Q2198" s="14">
        <x:f>VLOOKUP(N2198,'Currency Rates'!$A$3:$C$32,3,0)</x:f>
      </x:c>
      <x:c r="R2198" s="0">
        <x:f>IF(A2198="SPUS",0,IF(A2198="FWD",0,P2198/Q2198))</x:f>
      </x:c>
    </x:row>
    <x:row r="2199" spans="1:19" x14ac:dyDescent="0.3">
      <x:c r="A2199" s="0">
        <x:f>'Historical Trades'!A2199</x:f>
      </x:c>
      <x:c r="B2199" s="0">
        <x:f>'Historical Trades'!B2199</x:f>
      </x:c>
      <x:c r="C2199" s="23">
        <x:f>'Historical Trades'!C2199</x:f>
      </x:c>
      <x:c r="D2199" s="0">
        <x:f>'Historical Trades'!D2199</x:f>
      </x:c>
      <x:c r="E2199" s="23">
        <x:f>'Historical Trades'!E2199</x:f>
      </x:c>
      <x:c r="F2199" s="0">
        <x:f>'Historical Trades'!F2199</x:f>
      </x:c>
      <x:c r="G2199" s="0">
        <x:f>'Historical Trades'!G2199</x:f>
      </x:c>
      <x:c r="H2199" s="0">
        <x:f>'Historical Trades'!H2199</x:f>
      </x:c>
      <x:c r="I2199" s="0">
        <x:f>'Historical Trades'!I2199</x:f>
      </x:c>
      <x:c r="J2199" s="0">
        <x:f>'Historical Trades'!J2199</x:f>
      </x:c>
      <x:c r="K2199" s="0">
        <x:f>'Historical Trades'!K2199</x:f>
      </x:c>
      <x:c r="L2199" s="0">
        <x:f>'Historical Trades'!L2199</x:f>
      </x:c>
      <x:c r="M2199" s="0">
        <x:f>'Historical Trades'!M2199</x:f>
      </x:c>
      <x:c r="N2199" s="0">
        <x:f>CLEAN('Historical Trades'!O2199)</x:f>
      </x:c>
      <x:c r="P2199" s="14">
        <x:f>IF(G2199="sell",M2199,-M2199)</x:f>
      </x:c>
      <x:c r="Q2199" s="14">
        <x:f>VLOOKUP(N2199,'Currency Rates'!$A$3:$C$32,3,0)</x:f>
      </x:c>
      <x:c r="R2199" s="0">
        <x:f>IF(A2199="SPUS",0,IF(A2199="FWD",0,P2199/Q2199))</x:f>
      </x:c>
    </x:row>
    <x:row r="2200" spans="1:19" x14ac:dyDescent="0.3">
      <x:c r="A2200" s="0">
        <x:f>'Historical Trades'!A2200</x:f>
      </x:c>
      <x:c r="B2200" s="0">
        <x:f>'Historical Trades'!B2200</x:f>
      </x:c>
      <x:c r="C2200" s="23">
        <x:f>'Historical Trades'!C2200</x:f>
      </x:c>
      <x:c r="D2200" s="0">
        <x:f>'Historical Trades'!D2200</x:f>
      </x:c>
      <x:c r="E2200" s="23">
        <x:f>'Historical Trades'!E2200</x:f>
      </x:c>
      <x:c r="F2200" s="0">
        <x:f>'Historical Trades'!F2200</x:f>
      </x:c>
      <x:c r="G2200" s="0">
        <x:f>'Historical Trades'!G2200</x:f>
      </x:c>
      <x:c r="H2200" s="0">
        <x:f>'Historical Trades'!H2200</x:f>
      </x:c>
      <x:c r="I2200" s="0">
        <x:f>'Historical Trades'!I2200</x:f>
      </x:c>
      <x:c r="J2200" s="0">
        <x:f>'Historical Trades'!J2200</x:f>
      </x:c>
      <x:c r="K2200" s="0">
        <x:f>'Historical Trades'!K2200</x:f>
      </x:c>
      <x:c r="L2200" s="0">
        <x:f>'Historical Trades'!L2200</x:f>
      </x:c>
      <x:c r="M2200" s="0">
        <x:f>'Historical Trades'!M2200</x:f>
      </x:c>
      <x:c r="N2200" s="0">
        <x:f>CLEAN('Historical Trades'!O2200)</x:f>
      </x:c>
      <x:c r="P2200" s="14">
        <x:f>IF(G2200="sell",M2200,-M2200)</x:f>
      </x:c>
      <x:c r="Q2200" s="14">
        <x:f>VLOOKUP(N2200,'Currency Rates'!$A$3:$C$32,3,0)</x:f>
      </x:c>
      <x:c r="R2200" s="0">
        <x:f>IF(A2200="SPUS",0,IF(A2200="FWD",0,P2200/Q2200))</x:f>
      </x:c>
    </x:row>
    <x:row r="2201" spans="1:19" x14ac:dyDescent="0.3">
      <x:c r="A2201" s="0">
        <x:f>'Historical Trades'!A2201</x:f>
      </x:c>
      <x:c r="B2201" s="0">
        <x:f>'Historical Trades'!B2201</x:f>
      </x:c>
      <x:c r="C2201" s="23">
        <x:f>'Historical Trades'!C2201</x:f>
      </x:c>
      <x:c r="D2201" s="0">
        <x:f>'Historical Trades'!D2201</x:f>
      </x:c>
      <x:c r="E2201" s="23">
        <x:f>'Historical Trades'!E2201</x:f>
      </x:c>
      <x:c r="F2201" s="0">
        <x:f>'Historical Trades'!F2201</x:f>
      </x:c>
      <x:c r="G2201" s="0">
        <x:f>'Historical Trades'!G2201</x:f>
      </x:c>
      <x:c r="H2201" s="0">
        <x:f>'Historical Trades'!H2201</x:f>
      </x:c>
      <x:c r="I2201" s="0">
        <x:f>'Historical Trades'!I2201</x:f>
      </x:c>
      <x:c r="J2201" s="0">
        <x:f>'Historical Trades'!J2201</x:f>
      </x:c>
      <x:c r="K2201" s="0">
        <x:f>'Historical Trades'!K2201</x:f>
      </x:c>
      <x:c r="L2201" s="0">
        <x:f>'Historical Trades'!L2201</x:f>
      </x:c>
      <x:c r="M2201" s="0">
        <x:f>'Historical Trades'!M2201</x:f>
      </x:c>
      <x:c r="N2201" s="0">
        <x:f>CLEAN('Historical Trades'!O2201)</x:f>
      </x:c>
      <x:c r="P2201" s="14">
        <x:f>IF(G2201="sell",M2201,-M2201)</x:f>
      </x:c>
      <x:c r="Q2201" s="14">
        <x:f>VLOOKUP(N2201,'Currency Rates'!$A$3:$C$32,3,0)</x:f>
      </x:c>
      <x:c r="R2201" s="0">
        <x:f>IF(A2201="SPUS",0,IF(A2201="FWD",0,P2201/Q2201))</x:f>
      </x:c>
    </x:row>
    <x:row r="2202" spans="1:19" x14ac:dyDescent="0.3">
      <x:c r="A2202" s="0">
        <x:f>'Historical Trades'!A2202</x:f>
      </x:c>
      <x:c r="B2202" s="0">
        <x:f>'Historical Trades'!B2202</x:f>
      </x:c>
      <x:c r="C2202" s="23">
        <x:f>'Historical Trades'!C2202</x:f>
      </x:c>
      <x:c r="D2202" s="0">
        <x:f>'Historical Trades'!D2202</x:f>
      </x:c>
      <x:c r="E2202" s="23">
        <x:f>'Historical Trades'!E2202</x:f>
      </x:c>
      <x:c r="F2202" s="0">
        <x:f>'Historical Trades'!F2202</x:f>
      </x:c>
      <x:c r="G2202" s="0">
        <x:f>'Historical Trades'!G2202</x:f>
      </x:c>
      <x:c r="H2202" s="0">
        <x:f>'Historical Trades'!H2202</x:f>
      </x:c>
      <x:c r="I2202" s="0">
        <x:f>'Historical Trades'!I2202</x:f>
      </x:c>
      <x:c r="J2202" s="0">
        <x:f>'Historical Trades'!J2202</x:f>
      </x:c>
      <x:c r="K2202" s="0">
        <x:f>'Historical Trades'!K2202</x:f>
      </x:c>
      <x:c r="L2202" s="0">
        <x:f>'Historical Trades'!L2202</x:f>
      </x:c>
      <x:c r="M2202" s="0">
        <x:f>'Historical Trades'!M2202</x:f>
      </x:c>
      <x:c r="N2202" s="0">
        <x:f>CLEAN('Historical Trades'!O2202)</x:f>
      </x:c>
      <x:c r="P2202" s="14">
        <x:f>IF(G2202="sell",M2202,-M2202)</x:f>
      </x:c>
      <x:c r="Q2202" s="14">
        <x:f>VLOOKUP(N2202,'Currency Rates'!$A$3:$C$32,3,0)</x:f>
      </x:c>
      <x:c r="R2202" s="0">
        <x:f>IF(A2202="SPUS",0,IF(A2202="FWD",0,P2202/Q2202))</x:f>
      </x:c>
    </x:row>
    <x:row r="2203" spans="1:19" x14ac:dyDescent="0.3">
      <x:c r="A2203" s="0">
        <x:f>'Historical Trades'!A2203</x:f>
      </x:c>
      <x:c r="B2203" s="0">
        <x:f>'Historical Trades'!B2203</x:f>
      </x:c>
      <x:c r="C2203" s="23">
        <x:f>'Historical Trades'!C2203</x:f>
      </x:c>
      <x:c r="D2203" s="0">
        <x:f>'Historical Trades'!D2203</x:f>
      </x:c>
      <x:c r="E2203" s="23">
        <x:f>'Historical Trades'!E2203</x:f>
      </x:c>
      <x:c r="F2203" s="0">
        <x:f>'Historical Trades'!F2203</x:f>
      </x:c>
      <x:c r="G2203" s="0">
        <x:f>'Historical Trades'!G2203</x:f>
      </x:c>
      <x:c r="H2203" s="0">
        <x:f>'Historical Trades'!H2203</x:f>
      </x:c>
      <x:c r="I2203" s="0">
        <x:f>'Historical Trades'!I2203</x:f>
      </x:c>
      <x:c r="J2203" s="0">
        <x:f>'Historical Trades'!J2203</x:f>
      </x:c>
      <x:c r="K2203" s="0">
        <x:f>'Historical Trades'!K2203</x:f>
      </x:c>
      <x:c r="L2203" s="0">
        <x:f>'Historical Trades'!L2203</x:f>
      </x:c>
      <x:c r="M2203" s="0">
        <x:f>'Historical Trades'!M2203</x:f>
      </x:c>
      <x:c r="N2203" s="0">
        <x:f>CLEAN('Historical Trades'!O2203)</x:f>
      </x:c>
      <x:c r="P2203" s="14">
        <x:f>IF(G2203="sell",M2203,-M2203)</x:f>
      </x:c>
      <x:c r="Q2203" s="14">
        <x:f>VLOOKUP(N2203,'Currency Rates'!$A$3:$C$32,3,0)</x:f>
      </x:c>
      <x:c r="R2203" s="0">
        <x:f>IF(A2203="SPUS",0,IF(A2203="FWD",0,P2203/Q2203))</x:f>
      </x:c>
    </x:row>
    <x:row r="2204" spans="1:19" x14ac:dyDescent="0.3">
      <x:c r="A2204" s="0">
        <x:f>'Historical Trades'!A2204</x:f>
      </x:c>
      <x:c r="B2204" s="0">
        <x:f>'Historical Trades'!B2204</x:f>
      </x:c>
      <x:c r="C2204" s="23">
        <x:f>'Historical Trades'!C2204</x:f>
      </x:c>
      <x:c r="D2204" s="0">
        <x:f>'Historical Trades'!D2204</x:f>
      </x:c>
      <x:c r="E2204" s="23">
        <x:f>'Historical Trades'!E2204</x:f>
      </x:c>
      <x:c r="F2204" s="0">
        <x:f>'Historical Trades'!F2204</x:f>
      </x:c>
      <x:c r="G2204" s="0">
        <x:f>'Historical Trades'!G2204</x:f>
      </x:c>
      <x:c r="H2204" s="0">
        <x:f>'Historical Trades'!H2204</x:f>
      </x:c>
      <x:c r="I2204" s="0">
        <x:f>'Historical Trades'!I2204</x:f>
      </x:c>
      <x:c r="J2204" s="0">
        <x:f>'Historical Trades'!J2204</x:f>
      </x:c>
      <x:c r="K2204" s="0">
        <x:f>'Historical Trades'!K2204</x:f>
      </x:c>
      <x:c r="L2204" s="0">
        <x:f>'Historical Trades'!L2204</x:f>
      </x:c>
      <x:c r="M2204" s="0">
        <x:f>'Historical Trades'!M2204</x:f>
      </x:c>
      <x:c r="N2204" s="0">
        <x:f>CLEAN('Historical Trades'!O2204)</x:f>
      </x:c>
      <x:c r="P2204" s="14">
        <x:f>IF(G2204="sell",M2204,-M2204)</x:f>
      </x:c>
      <x:c r="Q2204" s="14">
        <x:f>VLOOKUP(N2204,'Currency Rates'!$A$3:$C$32,3,0)</x:f>
      </x:c>
      <x:c r="R2204" s="0">
        <x:f>IF(A2204="SPUS",0,IF(A2204="FWD",0,P2204/Q2204))</x:f>
      </x:c>
    </x:row>
    <x:row r="2205" spans="1:19" x14ac:dyDescent="0.3">
      <x:c r="A2205" s="0">
        <x:f>'Historical Trades'!A2205</x:f>
      </x:c>
      <x:c r="B2205" s="0">
        <x:f>'Historical Trades'!B2205</x:f>
      </x:c>
      <x:c r="C2205" s="23">
        <x:f>'Historical Trades'!C2205</x:f>
      </x:c>
      <x:c r="D2205" s="0">
        <x:f>'Historical Trades'!D2205</x:f>
      </x:c>
      <x:c r="E2205" s="23">
        <x:f>'Historical Trades'!E2205</x:f>
      </x:c>
      <x:c r="F2205" s="0">
        <x:f>'Historical Trades'!F2205</x:f>
      </x:c>
      <x:c r="G2205" s="0">
        <x:f>'Historical Trades'!G2205</x:f>
      </x:c>
      <x:c r="H2205" s="0">
        <x:f>'Historical Trades'!H2205</x:f>
      </x:c>
      <x:c r="I2205" s="0">
        <x:f>'Historical Trades'!I2205</x:f>
      </x:c>
      <x:c r="J2205" s="0">
        <x:f>'Historical Trades'!J2205</x:f>
      </x:c>
      <x:c r="K2205" s="0">
        <x:f>'Historical Trades'!K2205</x:f>
      </x:c>
      <x:c r="L2205" s="0">
        <x:f>'Historical Trades'!L2205</x:f>
      </x:c>
      <x:c r="M2205" s="0">
        <x:f>'Historical Trades'!M2205</x:f>
      </x:c>
      <x:c r="N2205" s="0">
        <x:f>CLEAN('Historical Trades'!O2205)</x:f>
      </x:c>
      <x:c r="P2205" s="14">
        <x:f>IF(G2205="sell",M2205,-M2205)</x:f>
      </x:c>
      <x:c r="Q2205" s="14">
        <x:f>VLOOKUP(N2205,'Currency Rates'!$A$3:$C$32,3,0)</x:f>
      </x:c>
      <x:c r="R2205" s="0">
        <x:f>IF(A2205="SPUS",0,IF(A2205="FWD",0,P2205/Q2205))</x:f>
      </x:c>
    </x:row>
    <x:row r="2206" spans="1:19" x14ac:dyDescent="0.3">
      <x:c r="A2206" s="0">
        <x:f>'Historical Trades'!A2206</x:f>
      </x:c>
      <x:c r="B2206" s="0">
        <x:f>'Historical Trades'!B2206</x:f>
      </x:c>
      <x:c r="C2206" s="23">
        <x:f>'Historical Trades'!C2206</x:f>
      </x:c>
      <x:c r="D2206" s="0">
        <x:f>'Historical Trades'!D2206</x:f>
      </x:c>
      <x:c r="E2206" s="23">
        <x:f>'Historical Trades'!E2206</x:f>
      </x:c>
      <x:c r="F2206" s="0">
        <x:f>'Historical Trades'!F2206</x:f>
      </x:c>
      <x:c r="G2206" s="0">
        <x:f>'Historical Trades'!G2206</x:f>
      </x:c>
      <x:c r="H2206" s="0">
        <x:f>'Historical Trades'!H2206</x:f>
      </x:c>
      <x:c r="I2206" s="0">
        <x:f>'Historical Trades'!I2206</x:f>
      </x:c>
      <x:c r="J2206" s="0">
        <x:f>'Historical Trades'!J2206</x:f>
      </x:c>
      <x:c r="K2206" s="0">
        <x:f>'Historical Trades'!K2206</x:f>
      </x:c>
      <x:c r="L2206" s="0">
        <x:f>'Historical Trades'!L2206</x:f>
      </x:c>
      <x:c r="M2206" s="0">
        <x:f>'Historical Trades'!M2206</x:f>
      </x:c>
      <x:c r="N2206" s="0">
        <x:f>CLEAN('Historical Trades'!O2206)</x:f>
      </x:c>
      <x:c r="P2206" s="14">
        <x:f>IF(G2206="sell",M2206,-M2206)</x:f>
      </x:c>
      <x:c r="Q2206" s="14">
        <x:f>VLOOKUP(N2206,'Currency Rates'!$A$3:$C$32,3,0)</x:f>
      </x:c>
      <x:c r="R2206" s="0">
        <x:f>IF(A2206="SPUS",0,IF(A2206="FWD",0,P2206/Q2206))</x:f>
      </x:c>
    </x:row>
    <x:row r="2207" spans="1:19" x14ac:dyDescent="0.3">
      <x:c r="A2207" s="0">
        <x:f>'Historical Trades'!A2207</x:f>
      </x:c>
      <x:c r="B2207" s="0">
        <x:f>'Historical Trades'!B2207</x:f>
      </x:c>
      <x:c r="C2207" s="23">
        <x:f>'Historical Trades'!C2207</x:f>
      </x:c>
      <x:c r="D2207" s="0">
        <x:f>'Historical Trades'!D2207</x:f>
      </x:c>
      <x:c r="E2207" s="23">
        <x:f>'Historical Trades'!E2207</x:f>
      </x:c>
      <x:c r="F2207" s="0">
        <x:f>'Historical Trades'!F2207</x:f>
      </x:c>
      <x:c r="G2207" s="0">
        <x:f>'Historical Trades'!G2207</x:f>
      </x:c>
      <x:c r="H2207" s="0">
        <x:f>'Historical Trades'!H2207</x:f>
      </x:c>
      <x:c r="I2207" s="0">
        <x:f>'Historical Trades'!I2207</x:f>
      </x:c>
      <x:c r="J2207" s="0">
        <x:f>'Historical Trades'!J2207</x:f>
      </x:c>
      <x:c r="K2207" s="0">
        <x:f>'Historical Trades'!K2207</x:f>
      </x:c>
      <x:c r="L2207" s="0">
        <x:f>'Historical Trades'!L2207</x:f>
      </x:c>
      <x:c r="M2207" s="0">
        <x:f>'Historical Trades'!M2207</x:f>
      </x:c>
      <x:c r="N2207" s="0">
        <x:f>CLEAN('Historical Trades'!O2207)</x:f>
      </x:c>
      <x:c r="P2207" s="14">
        <x:f>IF(G2207="sell",M2207,-M2207)</x:f>
      </x:c>
      <x:c r="Q2207" s="14">
        <x:f>VLOOKUP(N2207,'Currency Rates'!$A$3:$C$32,3,0)</x:f>
      </x:c>
      <x:c r="R2207" s="0">
        <x:f>IF(A2207="SPUS",0,IF(A2207="FWD",0,P2207/Q2207))</x:f>
      </x:c>
    </x:row>
    <x:row r="2208" spans="1:19" x14ac:dyDescent="0.3">
      <x:c r="A2208" s="0">
        <x:f>'Historical Trades'!A2208</x:f>
      </x:c>
      <x:c r="B2208" s="0">
        <x:f>'Historical Trades'!B2208</x:f>
      </x:c>
      <x:c r="C2208" s="23">
        <x:f>'Historical Trades'!C2208</x:f>
      </x:c>
      <x:c r="D2208" s="0">
        <x:f>'Historical Trades'!D2208</x:f>
      </x:c>
      <x:c r="E2208" s="23">
        <x:f>'Historical Trades'!E2208</x:f>
      </x:c>
      <x:c r="F2208" s="0">
        <x:f>'Historical Trades'!F2208</x:f>
      </x:c>
      <x:c r="G2208" s="0">
        <x:f>'Historical Trades'!G2208</x:f>
      </x:c>
      <x:c r="H2208" s="0">
        <x:f>'Historical Trades'!H2208</x:f>
      </x:c>
      <x:c r="I2208" s="0">
        <x:f>'Historical Trades'!I2208</x:f>
      </x:c>
      <x:c r="J2208" s="0">
        <x:f>'Historical Trades'!J2208</x:f>
      </x:c>
      <x:c r="K2208" s="0">
        <x:f>'Historical Trades'!K2208</x:f>
      </x:c>
      <x:c r="L2208" s="0">
        <x:f>'Historical Trades'!L2208</x:f>
      </x:c>
      <x:c r="M2208" s="0">
        <x:f>'Historical Trades'!M2208</x:f>
      </x:c>
      <x:c r="N2208" s="0">
        <x:f>CLEAN('Historical Trades'!O2208)</x:f>
      </x:c>
      <x:c r="P2208" s="14">
        <x:f>IF(G2208="sell",M2208,-M2208)</x:f>
      </x:c>
      <x:c r="Q2208" s="14">
        <x:f>VLOOKUP(N2208,'Currency Rates'!$A$3:$C$32,3,0)</x:f>
      </x:c>
      <x:c r="R2208" s="0">
        <x:f>IF(A2208="SPUS",0,IF(A2208="FWD",0,P2208/Q2208))</x:f>
      </x:c>
    </x:row>
    <x:row r="2209" spans="1:19" x14ac:dyDescent="0.3">
      <x:c r="A2209" s="0">
        <x:f>'Historical Trades'!A2209</x:f>
      </x:c>
      <x:c r="B2209" s="0">
        <x:f>'Historical Trades'!B2209</x:f>
      </x:c>
      <x:c r="C2209" s="23">
        <x:f>'Historical Trades'!C2209</x:f>
      </x:c>
      <x:c r="D2209" s="0">
        <x:f>'Historical Trades'!D2209</x:f>
      </x:c>
      <x:c r="E2209" s="23">
        <x:f>'Historical Trades'!E2209</x:f>
      </x:c>
      <x:c r="F2209" s="0">
        <x:f>'Historical Trades'!F2209</x:f>
      </x:c>
      <x:c r="G2209" s="0">
        <x:f>'Historical Trades'!G2209</x:f>
      </x:c>
      <x:c r="H2209" s="0">
        <x:f>'Historical Trades'!H2209</x:f>
      </x:c>
      <x:c r="I2209" s="0">
        <x:f>'Historical Trades'!I2209</x:f>
      </x:c>
      <x:c r="J2209" s="0">
        <x:f>'Historical Trades'!J2209</x:f>
      </x:c>
      <x:c r="K2209" s="0">
        <x:f>'Historical Trades'!K2209</x:f>
      </x:c>
      <x:c r="L2209" s="0">
        <x:f>'Historical Trades'!L2209</x:f>
      </x:c>
      <x:c r="M2209" s="0">
        <x:f>'Historical Trades'!M2209</x:f>
      </x:c>
      <x:c r="N2209" s="0">
        <x:f>CLEAN('Historical Trades'!O2209)</x:f>
      </x:c>
      <x:c r="P2209" s="14">
        <x:f>IF(G2209="sell",M2209,-M2209)</x:f>
      </x:c>
      <x:c r="Q2209" s="14">
        <x:f>VLOOKUP(N2209,'Currency Rates'!$A$3:$C$32,3,0)</x:f>
      </x:c>
      <x:c r="R2209" s="0">
        <x:f>IF(A2209="SPUS",0,IF(A2209="FWD",0,P2209/Q2209))</x:f>
      </x:c>
    </x:row>
    <x:row r="2210" spans="1:19" x14ac:dyDescent="0.3">
      <x:c r="A2210" s="0">
        <x:f>'Historical Trades'!A2210</x:f>
      </x:c>
      <x:c r="B2210" s="0">
        <x:f>'Historical Trades'!B2210</x:f>
      </x:c>
      <x:c r="C2210" s="23">
        <x:f>'Historical Trades'!C2210</x:f>
      </x:c>
      <x:c r="D2210" s="0">
        <x:f>'Historical Trades'!D2210</x:f>
      </x:c>
      <x:c r="E2210" s="23">
        <x:f>'Historical Trades'!E2210</x:f>
      </x:c>
      <x:c r="F2210" s="0">
        <x:f>'Historical Trades'!F2210</x:f>
      </x:c>
      <x:c r="G2210" s="0">
        <x:f>'Historical Trades'!G2210</x:f>
      </x:c>
      <x:c r="H2210" s="0">
        <x:f>'Historical Trades'!H2210</x:f>
      </x:c>
      <x:c r="I2210" s="0">
        <x:f>'Historical Trades'!I2210</x:f>
      </x:c>
      <x:c r="J2210" s="0">
        <x:f>'Historical Trades'!J2210</x:f>
      </x:c>
      <x:c r="K2210" s="0">
        <x:f>'Historical Trades'!K2210</x:f>
      </x:c>
      <x:c r="L2210" s="0">
        <x:f>'Historical Trades'!L2210</x:f>
      </x:c>
      <x:c r="M2210" s="0">
        <x:f>'Historical Trades'!M2210</x:f>
      </x:c>
      <x:c r="N2210" s="0">
        <x:f>CLEAN('Historical Trades'!O2210)</x:f>
      </x:c>
      <x:c r="P2210" s="14">
        <x:f>IF(G2210="sell",M2210,-M2210)</x:f>
      </x:c>
      <x:c r="Q2210" s="14">
        <x:f>VLOOKUP(N2210,'Currency Rates'!$A$3:$C$32,3,0)</x:f>
      </x:c>
      <x:c r="R2210" s="0">
        <x:f>IF(A2210="SPUS",0,IF(A2210="FWD",0,P2210/Q2210))</x:f>
      </x:c>
    </x:row>
    <x:row r="2211" spans="1:19" x14ac:dyDescent="0.3">
      <x:c r="A2211" s="0">
        <x:f>'Historical Trades'!A2211</x:f>
      </x:c>
      <x:c r="B2211" s="0">
        <x:f>'Historical Trades'!B2211</x:f>
      </x:c>
      <x:c r="C2211" s="23">
        <x:f>'Historical Trades'!C2211</x:f>
      </x:c>
      <x:c r="D2211" s="0">
        <x:f>'Historical Trades'!D2211</x:f>
      </x:c>
      <x:c r="E2211" s="23">
        <x:f>'Historical Trades'!E2211</x:f>
      </x:c>
      <x:c r="F2211" s="0">
        <x:f>'Historical Trades'!F2211</x:f>
      </x:c>
      <x:c r="G2211" s="0">
        <x:f>'Historical Trades'!G2211</x:f>
      </x:c>
      <x:c r="H2211" s="0">
        <x:f>'Historical Trades'!H2211</x:f>
      </x:c>
      <x:c r="I2211" s="0">
        <x:f>'Historical Trades'!I2211</x:f>
      </x:c>
      <x:c r="J2211" s="0">
        <x:f>'Historical Trades'!J2211</x:f>
      </x:c>
      <x:c r="K2211" s="0">
        <x:f>'Historical Trades'!K2211</x:f>
      </x:c>
      <x:c r="L2211" s="0">
        <x:f>'Historical Trades'!L2211</x:f>
      </x:c>
      <x:c r="M2211" s="0">
        <x:f>'Historical Trades'!M2211</x:f>
      </x:c>
      <x:c r="N2211" s="0">
        <x:f>CLEAN('Historical Trades'!O2211)</x:f>
      </x:c>
      <x:c r="P2211" s="14">
        <x:f>IF(G2211="sell",M2211,-M2211)</x:f>
      </x:c>
      <x:c r="Q2211" s="14">
        <x:f>VLOOKUP(N2211,'Currency Rates'!$A$3:$C$32,3,0)</x:f>
      </x:c>
      <x:c r="R2211" s="0">
        <x:f>IF(A2211="SPUS",0,IF(A2211="FWD",0,P2211/Q2211))</x:f>
      </x:c>
    </x:row>
    <x:row r="2212" spans="1:19" x14ac:dyDescent="0.3">
      <x:c r="A2212" s="0">
        <x:f>'Historical Trades'!A2212</x:f>
      </x:c>
      <x:c r="B2212" s="0">
        <x:f>'Historical Trades'!B2212</x:f>
      </x:c>
      <x:c r="C2212" s="23">
        <x:f>'Historical Trades'!C2212</x:f>
      </x:c>
      <x:c r="D2212" s="0">
        <x:f>'Historical Trades'!D2212</x:f>
      </x:c>
      <x:c r="E2212" s="23">
        <x:f>'Historical Trades'!E2212</x:f>
      </x:c>
      <x:c r="F2212" s="0">
        <x:f>'Historical Trades'!F2212</x:f>
      </x:c>
      <x:c r="G2212" s="0">
        <x:f>'Historical Trades'!G2212</x:f>
      </x:c>
      <x:c r="H2212" s="0">
        <x:f>'Historical Trades'!H2212</x:f>
      </x:c>
      <x:c r="I2212" s="0">
        <x:f>'Historical Trades'!I2212</x:f>
      </x:c>
      <x:c r="J2212" s="0">
        <x:f>'Historical Trades'!J2212</x:f>
      </x:c>
      <x:c r="K2212" s="0">
        <x:f>'Historical Trades'!K2212</x:f>
      </x:c>
      <x:c r="L2212" s="0">
        <x:f>'Historical Trades'!L2212</x:f>
      </x:c>
      <x:c r="M2212" s="0">
        <x:f>'Historical Trades'!M2212</x:f>
      </x:c>
      <x:c r="N2212" s="0">
        <x:f>CLEAN('Historical Trades'!O2212)</x:f>
      </x:c>
      <x:c r="P2212" s="14">
        <x:f>IF(G2212="sell",M2212,-M2212)</x:f>
      </x:c>
      <x:c r="Q2212" s="14">
        <x:f>VLOOKUP(N2212,'Currency Rates'!$A$3:$C$32,3,0)</x:f>
      </x:c>
      <x:c r="R2212" s="0">
        <x:f>IF(A2212="SPUS",0,IF(A2212="FWD",0,P2212/Q2212))</x:f>
      </x:c>
    </x:row>
    <x:row r="2213" spans="1:19" x14ac:dyDescent="0.3">
      <x:c r="A2213" s="0">
        <x:f>'Historical Trades'!A2213</x:f>
      </x:c>
      <x:c r="B2213" s="0">
        <x:f>'Historical Trades'!B2213</x:f>
      </x:c>
      <x:c r="C2213" s="23">
        <x:f>'Historical Trades'!C2213</x:f>
      </x:c>
      <x:c r="D2213" s="0">
        <x:f>'Historical Trades'!D2213</x:f>
      </x:c>
      <x:c r="E2213" s="23">
        <x:f>'Historical Trades'!E2213</x:f>
      </x:c>
      <x:c r="F2213" s="0">
        <x:f>'Historical Trades'!F2213</x:f>
      </x:c>
      <x:c r="G2213" s="0">
        <x:f>'Historical Trades'!G2213</x:f>
      </x:c>
      <x:c r="H2213" s="0">
        <x:f>'Historical Trades'!H2213</x:f>
      </x:c>
      <x:c r="I2213" s="0">
        <x:f>'Historical Trades'!I2213</x:f>
      </x:c>
      <x:c r="J2213" s="0">
        <x:f>'Historical Trades'!J2213</x:f>
      </x:c>
      <x:c r="K2213" s="0">
        <x:f>'Historical Trades'!K2213</x:f>
      </x:c>
      <x:c r="L2213" s="0">
        <x:f>'Historical Trades'!L2213</x:f>
      </x:c>
      <x:c r="M2213" s="0">
        <x:f>'Historical Trades'!M2213</x:f>
      </x:c>
      <x:c r="N2213" s="0">
        <x:f>CLEAN('Historical Trades'!O2213)</x:f>
      </x:c>
      <x:c r="P2213" s="14">
        <x:f>IF(G2213="sell",M2213,-M2213)</x:f>
      </x:c>
      <x:c r="Q2213" s="14">
        <x:f>VLOOKUP(N2213,'Currency Rates'!$A$3:$C$32,3,0)</x:f>
      </x:c>
      <x:c r="R2213" s="0">
        <x:f>IF(A2213="SPUS",0,IF(A2213="FWD",0,P2213/Q2213))</x:f>
      </x:c>
    </x:row>
    <x:row r="2214" spans="1:19" x14ac:dyDescent="0.3">
      <x:c r="A2214" s="0">
        <x:f>'Historical Trades'!A2214</x:f>
      </x:c>
      <x:c r="B2214" s="0">
        <x:f>'Historical Trades'!B2214</x:f>
      </x:c>
      <x:c r="C2214" s="23">
        <x:f>'Historical Trades'!C2214</x:f>
      </x:c>
      <x:c r="D2214" s="0">
        <x:f>'Historical Trades'!D2214</x:f>
      </x:c>
      <x:c r="E2214" s="23">
        <x:f>'Historical Trades'!E2214</x:f>
      </x:c>
      <x:c r="F2214" s="0">
        <x:f>'Historical Trades'!F2214</x:f>
      </x:c>
      <x:c r="G2214" s="0">
        <x:f>'Historical Trades'!G2214</x:f>
      </x:c>
      <x:c r="H2214" s="0">
        <x:f>'Historical Trades'!H2214</x:f>
      </x:c>
      <x:c r="I2214" s="0">
        <x:f>'Historical Trades'!I2214</x:f>
      </x:c>
      <x:c r="J2214" s="0">
        <x:f>'Historical Trades'!J2214</x:f>
      </x:c>
      <x:c r="K2214" s="0">
        <x:f>'Historical Trades'!K2214</x:f>
      </x:c>
      <x:c r="L2214" s="0">
        <x:f>'Historical Trades'!L2214</x:f>
      </x:c>
      <x:c r="M2214" s="0">
        <x:f>'Historical Trades'!M2214</x:f>
      </x:c>
      <x:c r="N2214" s="0">
        <x:f>CLEAN('Historical Trades'!O2214)</x:f>
      </x:c>
      <x:c r="P2214" s="14">
        <x:f>IF(G2214="sell",M2214,-M2214)</x:f>
      </x:c>
      <x:c r="Q2214" s="14">
        <x:f>VLOOKUP(N2214,'Currency Rates'!$A$3:$C$32,3,0)</x:f>
      </x:c>
      <x:c r="R2214" s="0">
        <x:f>IF(A2214="SPUS",0,IF(A2214="FWD",0,P2214/Q2214))</x:f>
      </x:c>
    </x:row>
    <x:row r="2215" spans="1:19" x14ac:dyDescent="0.3">
      <x:c r="A2215" s="0">
        <x:f>'Historical Trades'!A2215</x:f>
      </x:c>
      <x:c r="B2215" s="0">
        <x:f>'Historical Trades'!B2215</x:f>
      </x:c>
      <x:c r="C2215" s="23">
        <x:f>'Historical Trades'!C2215</x:f>
      </x:c>
      <x:c r="D2215" s="0">
        <x:f>'Historical Trades'!D2215</x:f>
      </x:c>
      <x:c r="E2215" s="23">
        <x:f>'Historical Trades'!E2215</x:f>
      </x:c>
      <x:c r="F2215" s="0">
        <x:f>'Historical Trades'!F2215</x:f>
      </x:c>
      <x:c r="G2215" s="0">
        <x:f>'Historical Trades'!G2215</x:f>
      </x:c>
      <x:c r="H2215" s="0">
        <x:f>'Historical Trades'!H2215</x:f>
      </x:c>
      <x:c r="I2215" s="0">
        <x:f>'Historical Trades'!I2215</x:f>
      </x:c>
      <x:c r="J2215" s="0">
        <x:f>'Historical Trades'!J2215</x:f>
      </x:c>
      <x:c r="K2215" s="0">
        <x:f>'Historical Trades'!K2215</x:f>
      </x:c>
      <x:c r="L2215" s="0">
        <x:f>'Historical Trades'!L2215</x:f>
      </x:c>
      <x:c r="M2215" s="0">
        <x:f>'Historical Trades'!M2215</x:f>
      </x:c>
      <x:c r="N2215" s="0">
        <x:f>CLEAN('Historical Trades'!O2215)</x:f>
      </x:c>
      <x:c r="P2215" s="14">
        <x:f>IF(G2215="sell",M2215,-M2215)</x:f>
      </x:c>
      <x:c r="Q2215" s="14">
        <x:f>VLOOKUP(N2215,'Currency Rates'!$A$3:$C$32,3,0)</x:f>
      </x:c>
      <x:c r="R2215" s="0">
        <x:f>IF(A2215="SPUS",0,IF(A2215="FWD",0,P2215/Q2215))</x:f>
      </x:c>
    </x:row>
    <x:row r="2216" spans="1:19" x14ac:dyDescent="0.3">
      <x:c r="A2216" s="0">
        <x:f>'Historical Trades'!A2216</x:f>
      </x:c>
      <x:c r="B2216" s="0">
        <x:f>'Historical Trades'!B2216</x:f>
      </x:c>
      <x:c r="C2216" s="23">
        <x:f>'Historical Trades'!C2216</x:f>
      </x:c>
      <x:c r="D2216" s="0">
        <x:f>'Historical Trades'!D2216</x:f>
      </x:c>
      <x:c r="E2216" s="23">
        <x:f>'Historical Trades'!E2216</x:f>
      </x:c>
      <x:c r="F2216" s="0">
        <x:f>'Historical Trades'!F2216</x:f>
      </x:c>
      <x:c r="G2216" s="0">
        <x:f>'Historical Trades'!G2216</x:f>
      </x:c>
      <x:c r="H2216" s="0">
        <x:f>'Historical Trades'!H2216</x:f>
      </x:c>
      <x:c r="I2216" s="0">
        <x:f>'Historical Trades'!I2216</x:f>
      </x:c>
      <x:c r="J2216" s="0">
        <x:f>'Historical Trades'!J2216</x:f>
      </x:c>
      <x:c r="K2216" s="0">
        <x:f>'Historical Trades'!K2216</x:f>
      </x:c>
      <x:c r="L2216" s="0">
        <x:f>'Historical Trades'!L2216</x:f>
      </x:c>
      <x:c r="M2216" s="0">
        <x:f>'Historical Trades'!M2216</x:f>
      </x:c>
      <x:c r="N2216" s="0">
        <x:f>CLEAN('Historical Trades'!O2216)</x:f>
      </x:c>
      <x:c r="P2216" s="14">
        <x:f>IF(G2216="sell",M2216,-M2216)</x:f>
      </x:c>
      <x:c r="Q2216" s="14">
        <x:f>VLOOKUP(N2216,'Currency Rates'!$A$3:$C$32,3,0)</x:f>
      </x:c>
      <x:c r="R2216" s="0">
        <x:f>IF(A2216="SPUS",0,IF(A2216="FWD",0,P2216/Q2216))</x:f>
      </x:c>
    </x:row>
    <x:row r="2217" spans="1:19" x14ac:dyDescent="0.3">
      <x:c r="A2217" s="0">
        <x:f>'Historical Trades'!A2217</x:f>
      </x:c>
      <x:c r="B2217" s="0">
        <x:f>'Historical Trades'!B2217</x:f>
      </x:c>
      <x:c r="C2217" s="23">
        <x:f>'Historical Trades'!C2217</x:f>
      </x:c>
      <x:c r="D2217" s="0">
        <x:f>'Historical Trades'!D2217</x:f>
      </x:c>
      <x:c r="E2217" s="23">
        <x:f>'Historical Trades'!E2217</x:f>
      </x:c>
      <x:c r="F2217" s="0">
        <x:f>'Historical Trades'!F2217</x:f>
      </x:c>
      <x:c r="G2217" s="0">
        <x:f>'Historical Trades'!G2217</x:f>
      </x:c>
      <x:c r="H2217" s="0">
        <x:f>'Historical Trades'!H2217</x:f>
      </x:c>
      <x:c r="I2217" s="0">
        <x:f>'Historical Trades'!I2217</x:f>
      </x:c>
      <x:c r="J2217" s="0">
        <x:f>'Historical Trades'!J2217</x:f>
      </x:c>
      <x:c r="K2217" s="0">
        <x:f>'Historical Trades'!K2217</x:f>
      </x:c>
      <x:c r="L2217" s="0">
        <x:f>'Historical Trades'!L2217</x:f>
      </x:c>
      <x:c r="M2217" s="0">
        <x:f>'Historical Trades'!M2217</x:f>
      </x:c>
      <x:c r="N2217" s="0">
        <x:f>CLEAN('Historical Trades'!O2217)</x:f>
      </x:c>
      <x:c r="P2217" s="14">
        <x:f>IF(G2217="sell",M2217,-M2217)</x:f>
      </x:c>
      <x:c r="Q2217" s="14">
        <x:f>VLOOKUP(N2217,'Currency Rates'!$A$3:$C$32,3,0)</x:f>
      </x:c>
      <x:c r="R2217" s="0">
        <x:f>IF(A2217="SPUS",0,IF(A2217="FWD",0,P2217/Q2217))</x:f>
      </x:c>
    </x:row>
    <x:row r="2218" spans="1:19" x14ac:dyDescent="0.3">
      <x:c r="A2218" s="0">
        <x:f>'Historical Trades'!A2218</x:f>
      </x:c>
      <x:c r="B2218" s="0">
        <x:f>'Historical Trades'!B2218</x:f>
      </x:c>
      <x:c r="C2218" s="23">
        <x:f>'Historical Trades'!C2218</x:f>
      </x:c>
      <x:c r="D2218" s="0">
        <x:f>'Historical Trades'!D2218</x:f>
      </x:c>
      <x:c r="E2218" s="23">
        <x:f>'Historical Trades'!E2218</x:f>
      </x:c>
      <x:c r="F2218" s="0">
        <x:f>'Historical Trades'!F2218</x:f>
      </x:c>
      <x:c r="G2218" s="0">
        <x:f>'Historical Trades'!G2218</x:f>
      </x:c>
      <x:c r="H2218" s="0">
        <x:f>'Historical Trades'!H2218</x:f>
      </x:c>
      <x:c r="I2218" s="0">
        <x:f>'Historical Trades'!I2218</x:f>
      </x:c>
      <x:c r="J2218" s="0">
        <x:f>'Historical Trades'!J2218</x:f>
      </x:c>
      <x:c r="K2218" s="0">
        <x:f>'Historical Trades'!K2218</x:f>
      </x:c>
      <x:c r="L2218" s="0">
        <x:f>'Historical Trades'!L2218</x:f>
      </x:c>
      <x:c r="M2218" s="0">
        <x:f>'Historical Trades'!M2218</x:f>
      </x:c>
      <x:c r="N2218" s="0">
        <x:f>CLEAN('Historical Trades'!O2218)</x:f>
      </x:c>
      <x:c r="P2218" s="14">
        <x:f>IF(G2218="sell",M2218,-M2218)</x:f>
      </x:c>
      <x:c r="Q2218" s="14">
        <x:f>VLOOKUP(N2218,'Currency Rates'!$A$3:$C$32,3,0)</x:f>
      </x:c>
      <x:c r="R2218" s="0">
        <x:f>IF(A2218="SPUS",0,IF(A2218="FWD",0,P2218/Q2218))</x:f>
      </x:c>
    </x:row>
    <x:row r="2219" spans="1:19" x14ac:dyDescent="0.3">
      <x:c r="A2219" s="0">
        <x:f>'Historical Trades'!A2219</x:f>
      </x:c>
      <x:c r="B2219" s="0">
        <x:f>'Historical Trades'!B2219</x:f>
      </x:c>
      <x:c r="C2219" s="23">
        <x:f>'Historical Trades'!C2219</x:f>
      </x:c>
      <x:c r="D2219" s="0">
        <x:f>'Historical Trades'!D2219</x:f>
      </x:c>
      <x:c r="E2219" s="23">
        <x:f>'Historical Trades'!E2219</x:f>
      </x:c>
      <x:c r="F2219" s="0">
        <x:f>'Historical Trades'!F2219</x:f>
      </x:c>
      <x:c r="G2219" s="0">
        <x:f>'Historical Trades'!G2219</x:f>
      </x:c>
      <x:c r="H2219" s="0">
        <x:f>'Historical Trades'!H2219</x:f>
      </x:c>
      <x:c r="I2219" s="0">
        <x:f>'Historical Trades'!I2219</x:f>
      </x:c>
      <x:c r="J2219" s="0">
        <x:f>'Historical Trades'!J2219</x:f>
      </x:c>
      <x:c r="K2219" s="0">
        <x:f>'Historical Trades'!K2219</x:f>
      </x:c>
      <x:c r="L2219" s="0">
        <x:f>'Historical Trades'!L2219</x:f>
      </x:c>
      <x:c r="M2219" s="0">
        <x:f>'Historical Trades'!M2219</x:f>
      </x:c>
      <x:c r="N2219" s="0">
        <x:f>CLEAN('Historical Trades'!O2219)</x:f>
      </x:c>
      <x:c r="P2219" s="14">
        <x:f>IF(G2219="sell",M2219,-M2219)</x:f>
      </x:c>
      <x:c r="Q2219" s="14">
        <x:f>VLOOKUP(N2219,'Currency Rates'!$A$3:$C$32,3,0)</x:f>
      </x:c>
      <x:c r="R2219" s="0">
        <x:f>IF(A2219="SPUS",0,IF(A2219="FWD",0,P2219/Q2219))</x:f>
      </x:c>
    </x:row>
    <x:row r="2220" spans="1:19" x14ac:dyDescent="0.3">
      <x:c r="A2220" s="0">
        <x:f>'Historical Trades'!A2220</x:f>
      </x:c>
      <x:c r="B2220" s="0">
        <x:f>'Historical Trades'!B2220</x:f>
      </x:c>
      <x:c r="C2220" s="23">
        <x:f>'Historical Trades'!C2220</x:f>
      </x:c>
      <x:c r="D2220" s="0">
        <x:f>'Historical Trades'!D2220</x:f>
      </x:c>
      <x:c r="E2220" s="23">
        <x:f>'Historical Trades'!E2220</x:f>
      </x:c>
      <x:c r="F2220" s="0">
        <x:f>'Historical Trades'!F2220</x:f>
      </x:c>
      <x:c r="G2220" s="0">
        <x:f>'Historical Trades'!G2220</x:f>
      </x:c>
      <x:c r="H2220" s="0">
        <x:f>'Historical Trades'!H2220</x:f>
      </x:c>
      <x:c r="I2220" s="0">
        <x:f>'Historical Trades'!I2220</x:f>
      </x:c>
      <x:c r="J2220" s="0">
        <x:f>'Historical Trades'!J2220</x:f>
      </x:c>
      <x:c r="K2220" s="0">
        <x:f>'Historical Trades'!K2220</x:f>
      </x:c>
      <x:c r="L2220" s="0">
        <x:f>'Historical Trades'!L2220</x:f>
      </x:c>
      <x:c r="M2220" s="0">
        <x:f>'Historical Trades'!M2220</x:f>
      </x:c>
      <x:c r="N2220" s="0">
        <x:f>CLEAN('Historical Trades'!O2220)</x:f>
      </x:c>
      <x:c r="P2220" s="14">
        <x:f>IF(G2220="sell",M2220,-M2220)</x:f>
      </x:c>
      <x:c r="Q2220" s="14">
        <x:f>VLOOKUP(N2220,'Currency Rates'!$A$3:$C$32,3,0)</x:f>
      </x:c>
      <x:c r="R2220" s="0">
        <x:f>IF(A2220="SPUS",0,IF(A2220="FWD",0,P2220/Q2220))</x:f>
      </x:c>
    </x:row>
    <x:row r="2221" spans="1:19" x14ac:dyDescent="0.3">
      <x:c r="A2221" s="0">
        <x:f>'Historical Trades'!A2221</x:f>
      </x:c>
      <x:c r="B2221" s="0">
        <x:f>'Historical Trades'!B2221</x:f>
      </x:c>
      <x:c r="C2221" s="23">
        <x:f>'Historical Trades'!C2221</x:f>
      </x:c>
      <x:c r="D2221" s="0">
        <x:f>'Historical Trades'!D2221</x:f>
      </x:c>
      <x:c r="E2221" s="23">
        <x:f>'Historical Trades'!E2221</x:f>
      </x:c>
      <x:c r="F2221" s="0">
        <x:f>'Historical Trades'!F2221</x:f>
      </x:c>
      <x:c r="G2221" s="0">
        <x:f>'Historical Trades'!G2221</x:f>
      </x:c>
      <x:c r="H2221" s="0">
        <x:f>'Historical Trades'!H2221</x:f>
      </x:c>
      <x:c r="I2221" s="0">
        <x:f>'Historical Trades'!I2221</x:f>
      </x:c>
      <x:c r="J2221" s="0">
        <x:f>'Historical Trades'!J2221</x:f>
      </x:c>
      <x:c r="K2221" s="0">
        <x:f>'Historical Trades'!K2221</x:f>
      </x:c>
      <x:c r="L2221" s="0">
        <x:f>'Historical Trades'!L2221</x:f>
      </x:c>
      <x:c r="M2221" s="0">
        <x:f>'Historical Trades'!M2221</x:f>
      </x:c>
      <x:c r="N2221" s="0">
        <x:f>CLEAN('Historical Trades'!O2221)</x:f>
      </x:c>
      <x:c r="P2221" s="14">
        <x:f>IF(G2221="sell",M2221,-M2221)</x:f>
      </x:c>
      <x:c r="Q2221" s="14">
        <x:f>VLOOKUP(N2221,'Currency Rates'!$A$3:$C$32,3,0)</x:f>
      </x:c>
      <x:c r="R2221" s="0">
        <x:f>IF(A2221="SPUS",0,IF(A2221="FWD",0,P2221/Q2221))</x:f>
      </x:c>
    </x:row>
    <x:row r="2222" spans="1:19" x14ac:dyDescent="0.3">
      <x:c r="A2222" s="0">
        <x:f>'Historical Trades'!A2222</x:f>
      </x:c>
      <x:c r="B2222" s="0">
        <x:f>'Historical Trades'!B2222</x:f>
      </x:c>
      <x:c r="C2222" s="23">
        <x:f>'Historical Trades'!C2222</x:f>
      </x:c>
      <x:c r="D2222" s="0">
        <x:f>'Historical Trades'!D2222</x:f>
      </x:c>
      <x:c r="E2222" s="23">
        <x:f>'Historical Trades'!E2222</x:f>
      </x:c>
      <x:c r="F2222" s="0">
        <x:f>'Historical Trades'!F2222</x:f>
      </x:c>
      <x:c r="G2222" s="0">
        <x:f>'Historical Trades'!G2222</x:f>
      </x:c>
      <x:c r="H2222" s="0">
        <x:f>'Historical Trades'!H2222</x:f>
      </x:c>
      <x:c r="I2222" s="0">
        <x:f>'Historical Trades'!I2222</x:f>
      </x:c>
      <x:c r="J2222" s="0">
        <x:f>'Historical Trades'!J2222</x:f>
      </x:c>
      <x:c r="K2222" s="0">
        <x:f>'Historical Trades'!K2222</x:f>
      </x:c>
      <x:c r="L2222" s="0">
        <x:f>'Historical Trades'!L2222</x:f>
      </x:c>
      <x:c r="M2222" s="0">
        <x:f>'Historical Trades'!M2222</x:f>
      </x:c>
      <x:c r="N2222" s="0">
        <x:f>CLEAN('Historical Trades'!O2222)</x:f>
      </x:c>
      <x:c r="P2222" s="14">
        <x:f>IF(G2222="sell",M2222,-M2222)</x:f>
      </x:c>
      <x:c r="Q2222" s="14">
        <x:f>VLOOKUP(N2222,'Currency Rates'!$A$3:$C$32,3,0)</x:f>
      </x:c>
      <x:c r="R2222" s="0">
        <x:f>IF(A2222="SPUS",0,IF(A2222="FWD",0,P2222/Q2222))</x:f>
      </x:c>
    </x:row>
    <x:row r="2223" spans="1:19" x14ac:dyDescent="0.3">
      <x:c r="A2223" s="0">
        <x:f>'Historical Trades'!A2223</x:f>
      </x:c>
      <x:c r="B2223" s="0">
        <x:f>'Historical Trades'!B2223</x:f>
      </x:c>
      <x:c r="C2223" s="23">
        <x:f>'Historical Trades'!C2223</x:f>
      </x:c>
      <x:c r="D2223" s="0">
        <x:f>'Historical Trades'!D2223</x:f>
      </x:c>
      <x:c r="E2223" s="23">
        <x:f>'Historical Trades'!E2223</x:f>
      </x:c>
      <x:c r="F2223" s="0">
        <x:f>'Historical Trades'!F2223</x:f>
      </x:c>
      <x:c r="G2223" s="0">
        <x:f>'Historical Trades'!G2223</x:f>
      </x:c>
      <x:c r="H2223" s="0">
        <x:f>'Historical Trades'!H2223</x:f>
      </x:c>
      <x:c r="I2223" s="0">
        <x:f>'Historical Trades'!I2223</x:f>
      </x:c>
      <x:c r="J2223" s="0">
        <x:f>'Historical Trades'!J2223</x:f>
      </x:c>
      <x:c r="K2223" s="0">
        <x:f>'Historical Trades'!K2223</x:f>
      </x:c>
      <x:c r="L2223" s="0">
        <x:f>'Historical Trades'!L2223</x:f>
      </x:c>
      <x:c r="M2223" s="0">
        <x:f>'Historical Trades'!M2223</x:f>
      </x:c>
      <x:c r="N2223" s="0">
        <x:f>CLEAN('Historical Trades'!O2223)</x:f>
      </x:c>
      <x:c r="P2223" s="14">
        <x:f>IF(G2223="sell",M2223,-M2223)</x:f>
      </x:c>
      <x:c r="Q2223" s="14">
        <x:f>VLOOKUP(N2223,'Currency Rates'!$A$3:$C$32,3,0)</x:f>
      </x:c>
      <x:c r="R2223" s="0">
        <x:f>IF(A2223="SPUS",0,IF(A2223="FWD",0,P2223/Q2223))</x:f>
      </x:c>
    </x:row>
    <x:row r="2224" spans="1:19" x14ac:dyDescent="0.3">
      <x:c r="A2224" s="0">
        <x:f>'Historical Trades'!A2224</x:f>
      </x:c>
      <x:c r="B2224" s="0">
        <x:f>'Historical Trades'!B2224</x:f>
      </x:c>
      <x:c r="C2224" s="23">
        <x:f>'Historical Trades'!C2224</x:f>
      </x:c>
      <x:c r="D2224" s="0">
        <x:f>'Historical Trades'!D2224</x:f>
      </x:c>
      <x:c r="E2224" s="23">
        <x:f>'Historical Trades'!E2224</x:f>
      </x:c>
      <x:c r="F2224" s="0">
        <x:f>'Historical Trades'!F2224</x:f>
      </x:c>
      <x:c r="G2224" s="0">
        <x:f>'Historical Trades'!G2224</x:f>
      </x:c>
      <x:c r="H2224" s="0">
        <x:f>'Historical Trades'!H2224</x:f>
      </x:c>
      <x:c r="I2224" s="0">
        <x:f>'Historical Trades'!I2224</x:f>
      </x:c>
      <x:c r="J2224" s="0">
        <x:f>'Historical Trades'!J2224</x:f>
      </x:c>
      <x:c r="K2224" s="0">
        <x:f>'Historical Trades'!K2224</x:f>
      </x:c>
      <x:c r="L2224" s="0">
        <x:f>'Historical Trades'!L2224</x:f>
      </x:c>
      <x:c r="M2224" s="0">
        <x:f>'Historical Trades'!M2224</x:f>
      </x:c>
      <x:c r="N2224" s="0">
        <x:f>CLEAN('Historical Trades'!O2224)</x:f>
      </x:c>
      <x:c r="P2224" s="14">
        <x:f>IF(G2224="sell",M2224,-M2224)</x:f>
      </x:c>
      <x:c r="Q2224" s="14">
        <x:f>VLOOKUP(N2224,'Currency Rates'!$A$3:$C$32,3,0)</x:f>
      </x:c>
      <x:c r="R2224" s="0">
        <x:f>IF(A2224="SPUS",0,IF(A2224="FWD",0,P2224/Q2224))</x:f>
      </x:c>
    </x:row>
    <x:row r="2225" spans="1:19" x14ac:dyDescent="0.3">
      <x:c r="A2225" s="0">
        <x:f>'Historical Trades'!A2225</x:f>
      </x:c>
      <x:c r="B2225" s="0">
        <x:f>'Historical Trades'!B2225</x:f>
      </x:c>
      <x:c r="C2225" s="23">
        <x:f>'Historical Trades'!C2225</x:f>
      </x:c>
      <x:c r="D2225" s="0">
        <x:f>'Historical Trades'!D2225</x:f>
      </x:c>
      <x:c r="E2225" s="23">
        <x:f>'Historical Trades'!E2225</x:f>
      </x:c>
      <x:c r="F2225" s="0">
        <x:f>'Historical Trades'!F2225</x:f>
      </x:c>
      <x:c r="G2225" s="0">
        <x:f>'Historical Trades'!G2225</x:f>
      </x:c>
      <x:c r="H2225" s="0">
        <x:f>'Historical Trades'!H2225</x:f>
      </x:c>
      <x:c r="I2225" s="0">
        <x:f>'Historical Trades'!I2225</x:f>
      </x:c>
      <x:c r="J2225" s="0">
        <x:f>'Historical Trades'!J2225</x:f>
      </x:c>
      <x:c r="K2225" s="0">
        <x:f>'Historical Trades'!K2225</x:f>
      </x:c>
      <x:c r="L2225" s="0">
        <x:f>'Historical Trades'!L2225</x:f>
      </x:c>
      <x:c r="M2225" s="0">
        <x:f>'Historical Trades'!M2225</x:f>
      </x:c>
      <x:c r="N2225" s="0">
        <x:f>CLEAN('Historical Trades'!O2225)</x:f>
      </x:c>
      <x:c r="P2225" s="14">
        <x:f>IF(G2225="sell",M2225,-M2225)</x:f>
      </x:c>
      <x:c r="Q2225" s="14">
        <x:f>VLOOKUP(N2225,'Currency Rates'!$A$3:$C$32,3,0)</x:f>
      </x:c>
      <x:c r="R2225" s="0">
        <x:f>IF(A2225="SPUS",0,IF(A2225="FWD",0,P2225/Q2225))</x:f>
      </x:c>
    </x:row>
    <x:row r="2226" spans="1:19" x14ac:dyDescent="0.3">
      <x:c r="A2226" s="0">
        <x:f>'Historical Trades'!A2226</x:f>
      </x:c>
      <x:c r="B2226" s="0">
        <x:f>'Historical Trades'!B2226</x:f>
      </x:c>
      <x:c r="C2226" s="23">
        <x:f>'Historical Trades'!C2226</x:f>
      </x:c>
      <x:c r="D2226" s="0">
        <x:f>'Historical Trades'!D2226</x:f>
      </x:c>
      <x:c r="E2226" s="23">
        <x:f>'Historical Trades'!E2226</x:f>
      </x:c>
      <x:c r="F2226" s="0">
        <x:f>'Historical Trades'!F2226</x:f>
      </x:c>
      <x:c r="G2226" s="0">
        <x:f>'Historical Trades'!G2226</x:f>
      </x:c>
      <x:c r="H2226" s="0">
        <x:f>'Historical Trades'!H2226</x:f>
      </x:c>
      <x:c r="I2226" s="0">
        <x:f>'Historical Trades'!I2226</x:f>
      </x:c>
      <x:c r="J2226" s="0">
        <x:f>'Historical Trades'!J2226</x:f>
      </x:c>
      <x:c r="K2226" s="0">
        <x:f>'Historical Trades'!K2226</x:f>
      </x:c>
      <x:c r="L2226" s="0">
        <x:f>'Historical Trades'!L2226</x:f>
      </x:c>
      <x:c r="M2226" s="0">
        <x:f>'Historical Trades'!M2226</x:f>
      </x:c>
      <x:c r="N2226" s="0">
        <x:f>CLEAN('Historical Trades'!O2226)</x:f>
      </x:c>
      <x:c r="P2226" s="14">
        <x:f>IF(G2226="sell",M2226,-M2226)</x:f>
      </x:c>
      <x:c r="Q2226" s="14">
        <x:f>VLOOKUP(N2226,'Currency Rates'!$A$3:$C$32,3,0)</x:f>
      </x:c>
      <x:c r="R2226" s="0">
        <x:f>IF(A2226="SPUS",0,IF(A2226="FWD",0,P2226/Q2226))</x:f>
      </x:c>
    </x:row>
    <x:row r="2227" spans="1:19" x14ac:dyDescent="0.3">
      <x:c r="A2227" s="0">
        <x:f>'Historical Trades'!A2227</x:f>
      </x:c>
      <x:c r="B2227" s="0">
        <x:f>'Historical Trades'!B2227</x:f>
      </x:c>
      <x:c r="C2227" s="23">
        <x:f>'Historical Trades'!C2227</x:f>
      </x:c>
      <x:c r="D2227" s="0">
        <x:f>'Historical Trades'!D2227</x:f>
      </x:c>
      <x:c r="E2227" s="23">
        <x:f>'Historical Trades'!E2227</x:f>
      </x:c>
      <x:c r="F2227" s="0">
        <x:f>'Historical Trades'!F2227</x:f>
      </x:c>
      <x:c r="G2227" s="0">
        <x:f>'Historical Trades'!G2227</x:f>
      </x:c>
      <x:c r="H2227" s="0">
        <x:f>'Historical Trades'!H2227</x:f>
      </x:c>
      <x:c r="I2227" s="0">
        <x:f>'Historical Trades'!I2227</x:f>
      </x:c>
      <x:c r="J2227" s="0">
        <x:f>'Historical Trades'!J2227</x:f>
      </x:c>
      <x:c r="K2227" s="0">
        <x:f>'Historical Trades'!K2227</x:f>
      </x:c>
      <x:c r="L2227" s="0">
        <x:f>'Historical Trades'!L2227</x:f>
      </x:c>
      <x:c r="M2227" s="0">
        <x:f>'Historical Trades'!M2227</x:f>
      </x:c>
      <x:c r="N2227" s="0">
        <x:f>CLEAN('Historical Trades'!O2227)</x:f>
      </x:c>
      <x:c r="P2227" s="14">
        <x:f>IF(G2227="sell",M2227,-M2227)</x:f>
      </x:c>
      <x:c r="Q2227" s="14">
        <x:f>VLOOKUP(N2227,'Currency Rates'!$A$3:$C$32,3,0)</x:f>
      </x:c>
      <x:c r="R2227" s="0">
        <x:f>IF(A2227="SPUS",0,IF(A2227="FWD",0,P2227/Q2227))</x:f>
      </x:c>
    </x:row>
    <x:row r="2228" spans="1:19" x14ac:dyDescent="0.3">
      <x:c r="A2228" s="0">
        <x:f>'Historical Trades'!A2228</x:f>
      </x:c>
      <x:c r="B2228" s="0">
        <x:f>'Historical Trades'!B2228</x:f>
      </x:c>
      <x:c r="C2228" s="23">
        <x:f>'Historical Trades'!C2228</x:f>
      </x:c>
      <x:c r="D2228" s="0">
        <x:f>'Historical Trades'!D2228</x:f>
      </x:c>
      <x:c r="E2228" s="23">
        <x:f>'Historical Trades'!E2228</x:f>
      </x:c>
      <x:c r="F2228" s="0">
        <x:f>'Historical Trades'!F2228</x:f>
      </x:c>
      <x:c r="G2228" s="0">
        <x:f>'Historical Trades'!G2228</x:f>
      </x:c>
      <x:c r="H2228" s="0">
        <x:f>'Historical Trades'!H2228</x:f>
      </x:c>
      <x:c r="I2228" s="0">
        <x:f>'Historical Trades'!I2228</x:f>
      </x:c>
      <x:c r="J2228" s="0">
        <x:f>'Historical Trades'!J2228</x:f>
      </x:c>
      <x:c r="K2228" s="0">
        <x:f>'Historical Trades'!K2228</x:f>
      </x:c>
      <x:c r="L2228" s="0">
        <x:f>'Historical Trades'!L2228</x:f>
      </x:c>
      <x:c r="M2228" s="0">
        <x:f>'Historical Trades'!M2228</x:f>
      </x:c>
      <x:c r="N2228" s="0">
        <x:f>CLEAN('Historical Trades'!O2228)</x:f>
      </x:c>
      <x:c r="P2228" s="14">
        <x:f>IF(G2228="sell",M2228,-M2228)</x:f>
      </x:c>
      <x:c r="Q2228" s="14">
        <x:f>VLOOKUP(N2228,'Currency Rates'!$A$3:$C$32,3,0)</x:f>
      </x:c>
      <x:c r="R2228" s="0">
        <x:f>IF(A2228="SPUS",0,IF(A2228="FWD",0,P2228/Q2228))</x:f>
      </x:c>
    </x:row>
    <x:row r="2229" spans="1:19" x14ac:dyDescent="0.3">
      <x:c r="A2229" s="0">
        <x:f>'Historical Trades'!A2229</x:f>
      </x:c>
      <x:c r="B2229" s="0">
        <x:f>'Historical Trades'!B2229</x:f>
      </x:c>
      <x:c r="C2229" s="23">
        <x:f>'Historical Trades'!C2229</x:f>
      </x:c>
      <x:c r="D2229" s="0">
        <x:f>'Historical Trades'!D2229</x:f>
      </x:c>
      <x:c r="E2229" s="23">
        <x:f>'Historical Trades'!E2229</x:f>
      </x:c>
      <x:c r="F2229" s="0">
        <x:f>'Historical Trades'!F2229</x:f>
      </x:c>
      <x:c r="G2229" s="0">
        <x:f>'Historical Trades'!G2229</x:f>
      </x:c>
      <x:c r="H2229" s="0">
        <x:f>'Historical Trades'!H2229</x:f>
      </x:c>
      <x:c r="I2229" s="0">
        <x:f>'Historical Trades'!I2229</x:f>
      </x:c>
      <x:c r="J2229" s="0">
        <x:f>'Historical Trades'!J2229</x:f>
      </x:c>
      <x:c r="K2229" s="0">
        <x:f>'Historical Trades'!K2229</x:f>
      </x:c>
      <x:c r="L2229" s="0">
        <x:f>'Historical Trades'!L2229</x:f>
      </x:c>
      <x:c r="M2229" s="0">
        <x:f>'Historical Trades'!M2229</x:f>
      </x:c>
      <x:c r="N2229" s="0">
        <x:f>CLEAN('Historical Trades'!O2229)</x:f>
      </x:c>
      <x:c r="P2229" s="14">
        <x:f>IF(G2229="sell",M2229,-M2229)</x:f>
      </x:c>
      <x:c r="Q2229" s="14">
        <x:f>VLOOKUP(N2229,'Currency Rates'!$A$3:$C$32,3,0)</x:f>
      </x:c>
      <x:c r="R2229" s="0">
        <x:f>IF(A2229="SPUS",0,IF(A2229="FWD",0,P2229/Q2229))</x:f>
      </x:c>
    </x:row>
    <x:row r="2230" spans="1:19" x14ac:dyDescent="0.3">
      <x:c r="A2230" s="0">
        <x:f>'Historical Trades'!A2230</x:f>
      </x:c>
      <x:c r="B2230" s="0">
        <x:f>'Historical Trades'!B2230</x:f>
      </x:c>
      <x:c r="C2230" s="23">
        <x:f>'Historical Trades'!C2230</x:f>
      </x:c>
      <x:c r="D2230" s="0">
        <x:f>'Historical Trades'!D2230</x:f>
      </x:c>
      <x:c r="E2230" s="23">
        <x:f>'Historical Trades'!E2230</x:f>
      </x:c>
      <x:c r="F2230" s="0">
        <x:f>'Historical Trades'!F2230</x:f>
      </x:c>
      <x:c r="G2230" s="0">
        <x:f>'Historical Trades'!G2230</x:f>
      </x:c>
      <x:c r="H2230" s="0">
        <x:f>'Historical Trades'!H2230</x:f>
      </x:c>
      <x:c r="I2230" s="0">
        <x:f>'Historical Trades'!I2230</x:f>
      </x:c>
      <x:c r="J2230" s="0">
        <x:f>'Historical Trades'!J2230</x:f>
      </x:c>
      <x:c r="K2230" s="0">
        <x:f>'Historical Trades'!K2230</x:f>
      </x:c>
      <x:c r="L2230" s="0">
        <x:f>'Historical Trades'!L2230</x:f>
      </x:c>
      <x:c r="M2230" s="0">
        <x:f>'Historical Trades'!M2230</x:f>
      </x:c>
      <x:c r="N2230" s="0">
        <x:f>CLEAN('Historical Trades'!O2230)</x:f>
      </x:c>
      <x:c r="P2230" s="14">
        <x:f>IF(G2230="sell",M2230,-M2230)</x:f>
      </x:c>
      <x:c r="Q2230" s="14">
        <x:f>VLOOKUP(N2230,'Currency Rates'!$A$3:$C$32,3,0)</x:f>
      </x:c>
      <x:c r="R2230" s="0">
        <x:f>IF(A2230="SPUS",0,IF(A2230="FWD",0,P2230/Q2230))</x:f>
      </x:c>
    </x:row>
    <x:row r="2231" spans="1:19" x14ac:dyDescent="0.3">
      <x:c r="A2231" s="0">
        <x:f>'Historical Trades'!A2231</x:f>
      </x:c>
      <x:c r="B2231" s="0">
        <x:f>'Historical Trades'!B2231</x:f>
      </x:c>
      <x:c r="C2231" s="23">
        <x:f>'Historical Trades'!C2231</x:f>
      </x:c>
      <x:c r="D2231" s="0">
        <x:f>'Historical Trades'!D2231</x:f>
      </x:c>
      <x:c r="E2231" s="23">
        <x:f>'Historical Trades'!E2231</x:f>
      </x:c>
      <x:c r="F2231" s="0">
        <x:f>'Historical Trades'!F2231</x:f>
      </x:c>
      <x:c r="G2231" s="0">
        <x:f>'Historical Trades'!G2231</x:f>
      </x:c>
      <x:c r="H2231" s="0">
        <x:f>'Historical Trades'!H2231</x:f>
      </x:c>
      <x:c r="I2231" s="0">
        <x:f>'Historical Trades'!I2231</x:f>
      </x:c>
      <x:c r="J2231" s="0">
        <x:f>'Historical Trades'!J2231</x:f>
      </x:c>
      <x:c r="K2231" s="0">
        <x:f>'Historical Trades'!K2231</x:f>
      </x:c>
      <x:c r="L2231" s="0">
        <x:f>'Historical Trades'!L2231</x:f>
      </x:c>
      <x:c r="M2231" s="0">
        <x:f>'Historical Trades'!M2231</x:f>
      </x:c>
      <x:c r="N2231" s="0">
        <x:f>CLEAN('Historical Trades'!O2231)</x:f>
      </x:c>
      <x:c r="P2231" s="14">
        <x:f>IF(G2231="sell",M2231,-M2231)</x:f>
      </x:c>
      <x:c r="Q2231" s="14">
        <x:f>VLOOKUP(N2231,'Currency Rates'!$A$3:$C$32,3,0)</x:f>
      </x:c>
      <x:c r="R2231" s="0">
        <x:f>IF(A2231="SPUS",0,IF(A2231="FWD",0,P2231/Q2231))</x:f>
      </x:c>
    </x:row>
    <x:row r="2232" spans="1:19" x14ac:dyDescent="0.3">
      <x:c r="A2232" s="0">
        <x:f>'Historical Trades'!A2232</x:f>
      </x:c>
      <x:c r="B2232" s="0">
        <x:f>'Historical Trades'!B2232</x:f>
      </x:c>
      <x:c r="C2232" s="23">
        <x:f>'Historical Trades'!C2232</x:f>
      </x:c>
      <x:c r="D2232" s="0">
        <x:f>'Historical Trades'!D2232</x:f>
      </x:c>
      <x:c r="E2232" s="23">
        <x:f>'Historical Trades'!E2232</x:f>
      </x:c>
      <x:c r="F2232" s="0">
        <x:f>'Historical Trades'!F2232</x:f>
      </x:c>
      <x:c r="G2232" s="0">
        <x:f>'Historical Trades'!G2232</x:f>
      </x:c>
      <x:c r="H2232" s="0">
        <x:f>'Historical Trades'!H2232</x:f>
      </x:c>
      <x:c r="I2232" s="0">
        <x:f>'Historical Trades'!I2232</x:f>
      </x:c>
      <x:c r="J2232" s="0">
        <x:f>'Historical Trades'!J2232</x:f>
      </x:c>
      <x:c r="K2232" s="0">
        <x:f>'Historical Trades'!K2232</x:f>
      </x:c>
      <x:c r="L2232" s="0">
        <x:f>'Historical Trades'!L2232</x:f>
      </x:c>
      <x:c r="M2232" s="0">
        <x:f>'Historical Trades'!M2232</x:f>
      </x:c>
      <x:c r="N2232" s="0">
        <x:f>CLEAN('Historical Trades'!O2232)</x:f>
      </x:c>
      <x:c r="P2232" s="14">
        <x:f>IF(G2232="sell",M2232,-M2232)</x:f>
      </x:c>
      <x:c r="Q2232" s="14">
        <x:f>VLOOKUP(N2232,'Currency Rates'!$A$3:$C$32,3,0)</x:f>
      </x:c>
      <x:c r="R2232" s="0">
        <x:f>IF(A2232="SPUS",0,IF(A2232="FWD",0,P2232/Q2232))</x:f>
      </x:c>
    </x:row>
    <x:row r="2233" spans="1:19" x14ac:dyDescent="0.3">
      <x:c r="A2233" s="0">
        <x:f>'Historical Trades'!A2233</x:f>
      </x:c>
      <x:c r="B2233" s="0">
        <x:f>'Historical Trades'!B2233</x:f>
      </x:c>
      <x:c r="C2233" s="23">
        <x:f>'Historical Trades'!C2233</x:f>
      </x:c>
      <x:c r="D2233" s="0">
        <x:f>'Historical Trades'!D2233</x:f>
      </x:c>
      <x:c r="E2233" s="23">
        <x:f>'Historical Trades'!E2233</x:f>
      </x:c>
      <x:c r="F2233" s="0">
        <x:f>'Historical Trades'!F2233</x:f>
      </x:c>
      <x:c r="G2233" s="0">
        <x:f>'Historical Trades'!G2233</x:f>
      </x:c>
      <x:c r="H2233" s="0">
        <x:f>'Historical Trades'!H2233</x:f>
      </x:c>
      <x:c r="I2233" s="0">
        <x:f>'Historical Trades'!I2233</x:f>
      </x:c>
      <x:c r="J2233" s="0">
        <x:f>'Historical Trades'!J2233</x:f>
      </x:c>
      <x:c r="K2233" s="0">
        <x:f>'Historical Trades'!K2233</x:f>
      </x:c>
      <x:c r="L2233" s="0">
        <x:f>'Historical Trades'!L2233</x:f>
      </x:c>
      <x:c r="M2233" s="0">
        <x:f>'Historical Trades'!M2233</x:f>
      </x:c>
      <x:c r="N2233" s="0">
        <x:f>CLEAN('Historical Trades'!O2233)</x:f>
      </x:c>
      <x:c r="P2233" s="14">
        <x:f>IF(G2233="sell",M2233,-M2233)</x:f>
      </x:c>
      <x:c r="Q2233" s="14">
        <x:f>VLOOKUP(N2233,'Currency Rates'!$A$3:$C$32,3,0)</x:f>
      </x:c>
      <x:c r="R2233" s="0">
        <x:f>IF(A2233="SPUS",0,IF(A2233="FWD",0,P2233/Q2233))</x:f>
      </x:c>
    </x:row>
    <x:row r="2234" spans="1:19" x14ac:dyDescent="0.3">
      <x:c r="A2234" s="0">
        <x:f>'Historical Trades'!A2234</x:f>
      </x:c>
      <x:c r="B2234" s="0">
        <x:f>'Historical Trades'!B2234</x:f>
      </x:c>
      <x:c r="C2234" s="23">
        <x:f>'Historical Trades'!C2234</x:f>
      </x:c>
      <x:c r="D2234" s="0">
        <x:f>'Historical Trades'!D2234</x:f>
      </x:c>
      <x:c r="E2234" s="23">
        <x:f>'Historical Trades'!E2234</x:f>
      </x:c>
      <x:c r="F2234" s="0">
        <x:f>'Historical Trades'!F2234</x:f>
      </x:c>
      <x:c r="G2234" s="0">
        <x:f>'Historical Trades'!G2234</x:f>
      </x:c>
      <x:c r="H2234" s="0">
        <x:f>'Historical Trades'!H2234</x:f>
      </x:c>
      <x:c r="I2234" s="0">
        <x:f>'Historical Trades'!I2234</x:f>
      </x:c>
      <x:c r="J2234" s="0">
        <x:f>'Historical Trades'!J2234</x:f>
      </x:c>
      <x:c r="K2234" s="0">
        <x:f>'Historical Trades'!K2234</x:f>
      </x:c>
      <x:c r="L2234" s="0">
        <x:f>'Historical Trades'!L2234</x:f>
      </x:c>
      <x:c r="M2234" s="0">
        <x:f>'Historical Trades'!M2234</x:f>
      </x:c>
      <x:c r="N2234" s="0">
        <x:f>CLEAN('Historical Trades'!O2234)</x:f>
      </x:c>
      <x:c r="P2234" s="14">
        <x:f>IF(G2234="sell",M2234,-M2234)</x:f>
      </x:c>
      <x:c r="Q2234" s="14">
        <x:f>VLOOKUP(N2234,'Currency Rates'!$A$3:$C$32,3,0)</x:f>
      </x:c>
      <x:c r="R2234" s="0">
        <x:f>IF(A2234="SPUS",0,IF(A2234="FWD",0,P2234/Q2234))</x:f>
      </x:c>
    </x:row>
    <x:row r="2235" spans="1:19" x14ac:dyDescent="0.3">
      <x:c r="A2235" s="0">
        <x:f>'Historical Trades'!A2235</x:f>
      </x:c>
      <x:c r="B2235" s="0">
        <x:f>'Historical Trades'!B2235</x:f>
      </x:c>
      <x:c r="C2235" s="23">
        <x:f>'Historical Trades'!C2235</x:f>
      </x:c>
      <x:c r="D2235" s="0">
        <x:f>'Historical Trades'!D2235</x:f>
      </x:c>
      <x:c r="E2235" s="23">
        <x:f>'Historical Trades'!E2235</x:f>
      </x:c>
      <x:c r="F2235" s="0">
        <x:f>'Historical Trades'!F2235</x:f>
      </x:c>
      <x:c r="G2235" s="0">
        <x:f>'Historical Trades'!G2235</x:f>
      </x:c>
      <x:c r="H2235" s="0">
        <x:f>'Historical Trades'!H2235</x:f>
      </x:c>
      <x:c r="I2235" s="0">
        <x:f>'Historical Trades'!I2235</x:f>
      </x:c>
      <x:c r="J2235" s="0">
        <x:f>'Historical Trades'!J2235</x:f>
      </x:c>
      <x:c r="K2235" s="0">
        <x:f>'Historical Trades'!K2235</x:f>
      </x:c>
      <x:c r="L2235" s="0">
        <x:f>'Historical Trades'!L2235</x:f>
      </x:c>
      <x:c r="M2235" s="0">
        <x:f>'Historical Trades'!M2235</x:f>
      </x:c>
      <x:c r="N2235" s="0">
        <x:f>CLEAN('Historical Trades'!O2235)</x:f>
      </x:c>
      <x:c r="P2235" s="14">
        <x:f>IF(G2235="sell",M2235,-M2235)</x:f>
      </x:c>
      <x:c r="Q2235" s="14">
        <x:f>VLOOKUP(N2235,'Currency Rates'!$A$3:$C$32,3,0)</x:f>
      </x:c>
      <x:c r="R2235" s="0">
        <x:f>IF(A2235="SPUS",0,IF(A2235="FWD",0,P2235/Q2235))</x:f>
      </x:c>
    </x:row>
    <x:row r="2236" spans="1:19" x14ac:dyDescent="0.3">
      <x:c r="A2236" s="0">
        <x:f>'Historical Trades'!A2236</x:f>
      </x:c>
      <x:c r="B2236" s="0">
        <x:f>'Historical Trades'!B2236</x:f>
      </x:c>
      <x:c r="C2236" s="23">
        <x:f>'Historical Trades'!C2236</x:f>
      </x:c>
      <x:c r="D2236" s="0">
        <x:f>'Historical Trades'!D2236</x:f>
      </x:c>
      <x:c r="E2236" s="23">
        <x:f>'Historical Trades'!E2236</x:f>
      </x:c>
      <x:c r="F2236" s="0">
        <x:f>'Historical Trades'!F2236</x:f>
      </x:c>
      <x:c r="G2236" s="0">
        <x:f>'Historical Trades'!G2236</x:f>
      </x:c>
      <x:c r="H2236" s="0">
        <x:f>'Historical Trades'!H2236</x:f>
      </x:c>
      <x:c r="I2236" s="0">
        <x:f>'Historical Trades'!I2236</x:f>
      </x:c>
      <x:c r="J2236" s="0">
        <x:f>'Historical Trades'!J2236</x:f>
      </x:c>
      <x:c r="K2236" s="0">
        <x:f>'Historical Trades'!K2236</x:f>
      </x:c>
      <x:c r="L2236" s="0">
        <x:f>'Historical Trades'!L2236</x:f>
      </x:c>
      <x:c r="M2236" s="0">
        <x:f>'Historical Trades'!M2236</x:f>
      </x:c>
      <x:c r="N2236" s="0">
        <x:f>CLEAN('Historical Trades'!O2236)</x:f>
      </x:c>
      <x:c r="P2236" s="14">
        <x:f>IF(G2236="sell",M2236,-M2236)</x:f>
      </x:c>
      <x:c r="Q2236" s="14">
        <x:f>VLOOKUP(N2236,'Currency Rates'!$A$3:$C$32,3,0)</x:f>
      </x:c>
      <x:c r="R2236" s="0">
        <x:f>IF(A2236="SPUS",0,IF(A2236="FWD",0,P2236/Q2236))</x:f>
      </x:c>
    </x:row>
    <x:row r="2237" spans="1:19" x14ac:dyDescent="0.3">
      <x:c r="A2237" s="0">
        <x:f>'Historical Trades'!A2237</x:f>
      </x:c>
      <x:c r="B2237" s="0">
        <x:f>'Historical Trades'!B2237</x:f>
      </x:c>
      <x:c r="C2237" s="23">
        <x:f>'Historical Trades'!C2237</x:f>
      </x:c>
      <x:c r="D2237" s="0">
        <x:f>'Historical Trades'!D2237</x:f>
      </x:c>
      <x:c r="E2237" s="23">
        <x:f>'Historical Trades'!E2237</x:f>
      </x:c>
      <x:c r="F2237" s="0">
        <x:f>'Historical Trades'!F2237</x:f>
      </x:c>
      <x:c r="G2237" s="0">
        <x:f>'Historical Trades'!G2237</x:f>
      </x:c>
      <x:c r="H2237" s="0">
        <x:f>'Historical Trades'!H2237</x:f>
      </x:c>
      <x:c r="I2237" s="0">
        <x:f>'Historical Trades'!I2237</x:f>
      </x:c>
      <x:c r="J2237" s="0">
        <x:f>'Historical Trades'!J2237</x:f>
      </x:c>
      <x:c r="K2237" s="0">
        <x:f>'Historical Trades'!K2237</x:f>
      </x:c>
      <x:c r="L2237" s="0">
        <x:f>'Historical Trades'!L2237</x:f>
      </x:c>
      <x:c r="M2237" s="0">
        <x:f>'Historical Trades'!M2237</x:f>
      </x:c>
      <x:c r="N2237" s="0">
        <x:f>CLEAN('Historical Trades'!O2237)</x:f>
      </x:c>
      <x:c r="P2237" s="14">
        <x:f>IF(G2237="sell",M2237,-M2237)</x:f>
      </x:c>
      <x:c r="Q2237" s="14">
        <x:f>VLOOKUP(N2237,'Currency Rates'!$A$3:$C$32,3,0)</x:f>
      </x:c>
      <x:c r="R2237" s="0">
        <x:f>IF(A2237="SPUS",0,IF(A2237="FWD",0,P2237/Q2237))</x:f>
      </x:c>
    </x:row>
    <x:row r="2238" spans="1:19" x14ac:dyDescent="0.3">
      <x:c r="A2238" s="0">
        <x:f>'Historical Trades'!A2238</x:f>
      </x:c>
      <x:c r="B2238" s="0">
        <x:f>'Historical Trades'!B2238</x:f>
      </x:c>
      <x:c r="C2238" s="23">
        <x:f>'Historical Trades'!C2238</x:f>
      </x:c>
      <x:c r="D2238" s="0">
        <x:f>'Historical Trades'!D2238</x:f>
      </x:c>
      <x:c r="E2238" s="23">
        <x:f>'Historical Trades'!E2238</x:f>
      </x:c>
      <x:c r="F2238" s="0">
        <x:f>'Historical Trades'!F2238</x:f>
      </x:c>
      <x:c r="G2238" s="0">
        <x:f>'Historical Trades'!G2238</x:f>
      </x:c>
      <x:c r="H2238" s="0">
        <x:f>'Historical Trades'!H2238</x:f>
      </x:c>
      <x:c r="I2238" s="0">
        <x:f>'Historical Trades'!I2238</x:f>
      </x:c>
      <x:c r="J2238" s="0">
        <x:f>'Historical Trades'!J2238</x:f>
      </x:c>
      <x:c r="K2238" s="0">
        <x:f>'Historical Trades'!K2238</x:f>
      </x:c>
      <x:c r="L2238" s="0">
        <x:f>'Historical Trades'!L2238</x:f>
      </x:c>
      <x:c r="M2238" s="0">
        <x:f>'Historical Trades'!M2238</x:f>
      </x:c>
      <x:c r="N2238" s="0">
        <x:f>CLEAN('Historical Trades'!O2238)</x:f>
      </x:c>
      <x:c r="P2238" s="14">
        <x:f>IF(G2238="sell",M2238,-M2238)</x:f>
      </x:c>
      <x:c r="Q2238" s="14">
        <x:f>VLOOKUP(N2238,'Currency Rates'!$A$3:$C$32,3,0)</x:f>
      </x:c>
      <x:c r="R2238" s="0">
        <x:f>IF(A2238="SPUS",0,IF(A2238="FWD",0,P2238/Q2238))</x:f>
      </x:c>
    </x:row>
    <x:row r="2239" spans="1:19" x14ac:dyDescent="0.3">
      <x:c r="A2239" s="0">
        <x:f>'Historical Trades'!A2239</x:f>
      </x:c>
      <x:c r="B2239" s="0">
        <x:f>'Historical Trades'!B2239</x:f>
      </x:c>
      <x:c r="C2239" s="23">
        <x:f>'Historical Trades'!C2239</x:f>
      </x:c>
      <x:c r="D2239" s="0">
        <x:f>'Historical Trades'!D2239</x:f>
      </x:c>
      <x:c r="E2239" s="23">
        <x:f>'Historical Trades'!E2239</x:f>
      </x:c>
      <x:c r="F2239" s="0">
        <x:f>'Historical Trades'!F2239</x:f>
      </x:c>
      <x:c r="G2239" s="0">
        <x:f>'Historical Trades'!G2239</x:f>
      </x:c>
      <x:c r="H2239" s="0">
        <x:f>'Historical Trades'!H2239</x:f>
      </x:c>
      <x:c r="I2239" s="0">
        <x:f>'Historical Trades'!I2239</x:f>
      </x:c>
      <x:c r="J2239" s="0">
        <x:f>'Historical Trades'!J2239</x:f>
      </x:c>
      <x:c r="K2239" s="0">
        <x:f>'Historical Trades'!K2239</x:f>
      </x:c>
      <x:c r="L2239" s="0">
        <x:f>'Historical Trades'!L2239</x:f>
      </x:c>
      <x:c r="M2239" s="0">
        <x:f>'Historical Trades'!M2239</x:f>
      </x:c>
      <x:c r="N2239" s="0">
        <x:f>CLEAN('Historical Trades'!O2239)</x:f>
      </x:c>
      <x:c r="P2239" s="14">
        <x:f>IF(G2239="sell",M2239,-M2239)</x:f>
      </x:c>
      <x:c r="Q2239" s="14">
        <x:f>VLOOKUP(N2239,'Currency Rates'!$A$3:$C$32,3,0)</x:f>
      </x:c>
      <x:c r="R2239" s="0">
        <x:f>IF(A2239="SPUS",0,IF(A2239="FWD",0,P2239/Q2239))</x:f>
      </x:c>
    </x:row>
    <x:row r="2240" spans="1:19" x14ac:dyDescent="0.3">
      <x:c r="A2240" s="0">
        <x:f>'Historical Trades'!A2240</x:f>
      </x:c>
      <x:c r="B2240" s="0">
        <x:f>'Historical Trades'!B2240</x:f>
      </x:c>
      <x:c r="C2240" s="23">
        <x:f>'Historical Trades'!C2240</x:f>
      </x:c>
      <x:c r="D2240" s="0">
        <x:f>'Historical Trades'!D2240</x:f>
      </x:c>
      <x:c r="E2240" s="23">
        <x:f>'Historical Trades'!E2240</x:f>
      </x:c>
      <x:c r="F2240" s="0">
        <x:f>'Historical Trades'!F2240</x:f>
      </x:c>
      <x:c r="G2240" s="0">
        <x:f>'Historical Trades'!G2240</x:f>
      </x:c>
      <x:c r="H2240" s="0">
        <x:f>'Historical Trades'!H2240</x:f>
      </x:c>
      <x:c r="I2240" s="0">
        <x:f>'Historical Trades'!I2240</x:f>
      </x:c>
      <x:c r="J2240" s="0">
        <x:f>'Historical Trades'!J2240</x:f>
      </x:c>
      <x:c r="K2240" s="0">
        <x:f>'Historical Trades'!K2240</x:f>
      </x:c>
      <x:c r="L2240" s="0">
        <x:f>'Historical Trades'!L2240</x:f>
      </x:c>
      <x:c r="M2240" s="0">
        <x:f>'Historical Trades'!M2240</x:f>
      </x:c>
      <x:c r="N2240" s="0">
        <x:f>CLEAN('Historical Trades'!O2240)</x:f>
      </x:c>
      <x:c r="P2240" s="14">
        <x:f>IF(G2240="sell",M2240,-M2240)</x:f>
      </x:c>
      <x:c r="Q2240" s="14">
        <x:f>VLOOKUP(N2240,'Currency Rates'!$A$3:$C$32,3,0)</x:f>
      </x:c>
      <x:c r="R2240" s="0">
        <x:f>IF(A2240="SPUS",0,IF(A2240="FWD",0,P2240/Q2240))</x:f>
      </x:c>
    </x:row>
    <x:row r="2241" spans="1:19" x14ac:dyDescent="0.3">
      <x:c r="A2241" s="0">
        <x:f>'Historical Trades'!A2241</x:f>
      </x:c>
      <x:c r="B2241" s="0">
        <x:f>'Historical Trades'!B2241</x:f>
      </x:c>
      <x:c r="C2241" s="23">
        <x:f>'Historical Trades'!C2241</x:f>
      </x:c>
      <x:c r="D2241" s="0">
        <x:f>'Historical Trades'!D2241</x:f>
      </x:c>
      <x:c r="E2241" s="23">
        <x:f>'Historical Trades'!E2241</x:f>
      </x:c>
      <x:c r="F2241" s="0">
        <x:f>'Historical Trades'!F2241</x:f>
      </x:c>
      <x:c r="G2241" s="0">
        <x:f>'Historical Trades'!G2241</x:f>
      </x:c>
      <x:c r="H2241" s="0">
        <x:f>'Historical Trades'!H2241</x:f>
      </x:c>
      <x:c r="I2241" s="0">
        <x:f>'Historical Trades'!I2241</x:f>
      </x:c>
      <x:c r="J2241" s="0">
        <x:f>'Historical Trades'!J2241</x:f>
      </x:c>
      <x:c r="K2241" s="0">
        <x:f>'Historical Trades'!K2241</x:f>
      </x:c>
      <x:c r="L2241" s="0">
        <x:f>'Historical Trades'!L2241</x:f>
      </x:c>
      <x:c r="M2241" s="0">
        <x:f>'Historical Trades'!M2241</x:f>
      </x:c>
      <x:c r="N2241" s="0">
        <x:f>CLEAN('Historical Trades'!O2241)</x:f>
      </x:c>
      <x:c r="P2241" s="14">
        <x:f>IF(G2241="sell",M2241,-M2241)</x:f>
      </x:c>
      <x:c r="Q2241" s="14">
        <x:f>VLOOKUP(N2241,'Currency Rates'!$A$3:$C$32,3,0)</x:f>
      </x:c>
      <x:c r="R2241" s="0">
        <x:f>IF(A2241="SPUS",0,IF(A2241="FWD",0,P2241/Q2241))</x:f>
      </x:c>
    </x:row>
    <x:row r="2242" spans="1:19" x14ac:dyDescent="0.3">
      <x:c r="A2242" s="0">
        <x:f>'Historical Trades'!A2242</x:f>
      </x:c>
      <x:c r="B2242" s="0">
        <x:f>'Historical Trades'!B2242</x:f>
      </x:c>
      <x:c r="C2242" s="23">
        <x:f>'Historical Trades'!C2242</x:f>
      </x:c>
      <x:c r="D2242" s="0">
        <x:f>'Historical Trades'!D2242</x:f>
      </x:c>
      <x:c r="E2242" s="23">
        <x:f>'Historical Trades'!E2242</x:f>
      </x:c>
      <x:c r="F2242" s="0">
        <x:f>'Historical Trades'!F2242</x:f>
      </x:c>
      <x:c r="G2242" s="0">
        <x:f>'Historical Trades'!G2242</x:f>
      </x:c>
      <x:c r="H2242" s="0">
        <x:f>'Historical Trades'!H2242</x:f>
      </x:c>
      <x:c r="I2242" s="0">
        <x:f>'Historical Trades'!I2242</x:f>
      </x:c>
      <x:c r="J2242" s="0">
        <x:f>'Historical Trades'!J2242</x:f>
      </x:c>
      <x:c r="K2242" s="0">
        <x:f>'Historical Trades'!K2242</x:f>
      </x:c>
      <x:c r="L2242" s="0">
        <x:f>'Historical Trades'!L2242</x:f>
      </x:c>
      <x:c r="M2242" s="0">
        <x:f>'Historical Trades'!M2242</x:f>
      </x:c>
      <x:c r="N2242" s="0">
        <x:f>CLEAN('Historical Trades'!O2242)</x:f>
      </x:c>
      <x:c r="P2242" s="14">
        <x:f>IF(G2242="sell",M2242,-M2242)</x:f>
      </x:c>
      <x:c r="Q2242" s="14">
        <x:f>VLOOKUP(N2242,'Currency Rates'!$A$3:$C$32,3,0)</x:f>
      </x:c>
      <x:c r="R2242" s="0">
        <x:f>IF(A2242="SPUS",0,IF(A2242="FWD",0,P2242/Q2242))</x:f>
      </x:c>
    </x:row>
    <x:row r="2243" spans="1:19" x14ac:dyDescent="0.3">
      <x:c r="A2243" s="0">
        <x:f>'Historical Trades'!A2243</x:f>
      </x:c>
      <x:c r="B2243" s="0">
        <x:f>'Historical Trades'!B2243</x:f>
      </x:c>
      <x:c r="C2243" s="23">
        <x:f>'Historical Trades'!C2243</x:f>
      </x:c>
      <x:c r="D2243" s="0">
        <x:f>'Historical Trades'!D2243</x:f>
      </x:c>
      <x:c r="E2243" s="23">
        <x:f>'Historical Trades'!E2243</x:f>
      </x:c>
      <x:c r="F2243" s="0">
        <x:f>'Historical Trades'!F2243</x:f>
      </x:c>
      <x:c r="G2243" s="0">
        <x:f>'Historical Trades'!G2243</x:f>
      </x:c>
      <x:c r="H2243" s="0">
        <x:f>'Historical Trades'!H2243</x:f>
      </x:c>
      <x:c r="I2243" s="0">
        <x:f>'Historical Trades'!I2243</x:f>
      </x:c>
      <x:c r="J2243" s="0">
        <x:f>'Historical Trades'!J2243</x:f>
      </x:c>
      <x:c r="K2243" s="0">
        <x:f>'Historical Trades'!K2243</x:f>
      </x:c>
      <x:c r="L2243" s="0">
        <x:f>'Historical Trades'!L2243</x:f>
      </x:c>
      <x:c r="M2243" s="0">
        <x:f>'Historical Trades'!M2243</x:f>
      </x:c>
      <x:c r="N2243" s="0">
        <x:f>CLEAN('Historical Trades'!O2243)</x:f>
      </x:c>
      <x:c r="P2243" s="14">
        <x:f>IF(G2243="sell",M2243,-M2243)</x:f>
      </x:c>
      <x:c r="Q2243" s="14">
        <x:f>VLOOKUP(N2243,'Currency Rates'!$A$3:$C$32,3,0)</x:f>
      </x:c>
      <x:c r="R2243" s="0">
        <x:f>IF(A2243="SPUS",0,IF(A2243="FWD",0,P2243/Q2243))</x:f>
      </x:c>
    </x:row>
    <x:row r="2244" spans="1:19" x14ac:dyDescent="0.3">
      <x:c r="A2244" s="0">
        <x:f>'Historical Trades'!A2244</x:f>
      </x:c>
      <x:c r="B2244" s="0">
        <x:f>'Historical Trades'!B2244</x:f>
      </x:c>
      <x:c r="C2244" s="23">
        <x:f>'Historical Trades'!C2244</x:f>
      </x:c>
      <x:c r="D2244" s="0">
        <x:f>'Historical Trades'!D2244</x:f>
      </x:c>
      <x:c r="E2244" s="23">
        <x:f>'Historical Trades'!E2244</x:f>
      </x:c>
      <x:c r="F2244" s="0">
        <x:f>'Historical Trades'!F2244</x:f>
      </x:c>
      <x:c r="G2244" s="0">
        <x:f>'Historical Trades'!G2244</x:f>
      </x:c>
      <x:c r="H2244" s="0">
        <x:f>'Historical Trades'!H2244</x:f>
      </x:c>
      <x:c r="I2244" s="0">
        <x:f>'Historical Trades'!I2244</x:f>
      </x:c>
      <x:c r="J2244" s="0">
        <x:f>'Historical Trades'!J2244</x:f>
      </x:c>
      <x:c r="K2244" s="0">
        <x:f>'Historical Trades'!K2244</x:f>
      </x:c>
      <x:c r="L2244" s="0">
        <x:f>'Historical Trades'!L2244</x:f>
      </x:c>
      <x:c r="M2244" s="0">
        <x:f>'Historical Trades'!M2244</x:f>
      </x:c>
      <x:c r="N2244" s="0">
        <x:f>CLEAN('Historical Trades'!O2244)</x:f>
      </x:c>
      <x:c r="P2244" s="14">
        <x:f>IF(G2244="sell",M2244,-M2244)</x:f>
      </x:c>
      <x:c r="Q2244" s="14">
        <x:f>VLOOKUP(N2244,'Currency Rates'!$A$3:$C$32,3,0)</x:f>
      </x:c>
      <x:c r="R2244" s="0">
        <x:f>IF(A2244="SPUS",0,IF(A2244="FWD",0,P2244/Q2244))</x:f>
      </x:c>
    </x:row>
    <x:row r="2245" spans="1:19" x14ac:dyDescent="0.3">
      <x:c r="A2245" s="0">
        <x:f>'Historical Trades'!A2245</x:f>
      </x:c>
      <x:c r="B2245" s="0">
        <x:f>'Historical Trades'!B2245</x:f>
      </x:c>
      <x:c r="C2245" s="23">
        <x:f>'Historical Trades'!C2245</x:f>
      </x:c>
      <x:c r="D2245" s="0">
        <x:f>'Historical Trades'!D2245</x:f>
      </x:c>
      <x:c r="E2245" s="23">
        <x:f>'Historical Trades'!E2245</x:f>
      </x:c>
      <x:c r="F2245" s="0">
        <x:f>'Historical Trades'!F2245</x:f>
      </x:c>
      <x:c r="G2245" s="0">
        <x:f>'Historical Trades'!G2245</x:f>
      </x:c>
      <x:c r="H2245" s="0">
        <x:f>'Historical Trades'!H2245</x:f>
      </x:c>
      <x:c r="I2245" s="0">
        <x:f>'Historical Trades'!I2245</x:f>
      </x:c>
      <x:c r="J2245" s="0">
        <x:f>'Historical Trades'!J2245</x:f>
      </x:c>
      <x:c r="K2245" s="0">
        <x:f>'Historical Trades'!K2245</x:f>
      </x:c>
      <x:c r="L2245" s="0">
        <x:f>'Historical Trades'!L2245</x:f>
      </x:c>
      <x:c r="M2245" s="0">
        <x:f>'Historical Trades'!M2245</x:f>
      </x:c>
      <x:c r="N2245" s="0">
        <x:f>CLEAN('Historical Trades'!O2245)</x:f>
      </x:c>
      <x:c r="P2245" s="14">
        <x:f>IF(G2245="sell",M2245,-M2245)</x:f>
      </x:c>
      <x:c r="Q2245" s="14">
        <x:f>VLOOKUP(N2245,'Currency Rates'!$A$3:$C$32,3,0)</x:f>
      </x:c>
      <x:c r="R2245" s="0">
        <x:f>IF(A2245="SPUS",0,IF(A2245="FWD",0,P2245/Q2245))</x:f>
      </x:c>
    </x:row>
    <x:row r="2246" spans="1:19" x14ac:dyDescent="0.3">
      <x:c r="A2246" s="0">
        <x:f>'Historical Trades'!A2246</x:f>
      </x:c>
      <x:c r="B2246" s="0">
        <x:f>'Historical Trades'!B2246</x:f>
      </x:c>
      <x:c r="C2246" s="23">
        <x:f>'Historical Trades'!C2246</x:f>
      </x:c>
      <x:c r="D2246" s="0">
        <x:f>'Historical Trades'!D2246</x:f>
      </x:c>
      <x:c r="E2246" s="23">
        <x:f>'Historical Trades'!E2246</x:f>
      </x:c>
      <x:c r="F2246" s="0">
        <x:f>'Historical Trades'!F2246</x:f>
      </x:c>
      <x:c r="G2246" s="0">
        <x:f>'Historical Trades'!G2246</x:f>
      </x:c>
      <x:c r="H2246" s="0">
        <x:f>'Historical Trades'!H2246</x:f>
      </x:c>
      <x:c r="I2246" s="0">
        <x:f>'Historical Trades'!I2246</x:f>
      </x:c>
      <x:c r="J2246" s="0">
        <x:f>'Historical Trades'!J2246</x:f>
      </x:c>
      <x:c r="K2246" s="0">
        <x:f>'Historical Trades'!K2246</x:f>
      </x:c>
      <x:c r="L2246" s="0">
        <x:f>'Historical Trades'!L2246</x:f>
      </x:c>
      <x:c r="M2246" s="0">
        <x:f>'Historical Trades'!M2246</x:f>
      </x:c>
      <x:c r="N2246" s="0">
        <x:f>CLEAN('Historical Trades'!O2246)</x:f>
      </x:c>
      <x:c r="P2246" s="14">
        <x:f>IF(G2246="sell",M2246,-M2246)</x:f>
      </x:c>
      <x:c r="Q2246" s="14">
        <x:f>VLOOKUP(N2246,'Currency Rates'!$A$3:$C$32,3,0)</x:f>
      </x:c>
      <x:c r="R2246" s="0">
        <x:f>IF(A2246="SPUS",0,IF(A2246="FWD",0,P2246/Q2246))</x:f>
      </x:c>
    </x:row>
    <x:row r="2247" spans="1:19" x14ac:dyDescent="0.3">
      <x:c r="A2247" s="0">
        <x:f>'Historical Trades'!A2247</x:f>
      </x:c>
      <x:c r="B2247" s="0">
        <x:f>'Historical Trades'!B2247</x:f>
      </x:c>
      <x:c r="C2247" s="23">
        <x:f>'Historical Trades'!C2247</x:f>
      </x:c>
      <x:c r="D2247" s="0">
        <x:f>'Historical Trades'!D2247</x:f>
      </x:c>
      <x:c r="E2247" s="23">
        <x:f>'Historical Trades'!E2247</x:f>
      </x:c>
      <x:c r="F2247" s="0">
        <x:f>'Historical Trades'!F2247</x:f>
      </x:c>
      <x:c r="G2247" s="0">
        <x:f>'Historical Trades'!G2247</x:f>
      </x:c>
      <x:c r="H2247" s="0">
        <x:f>'Historical Trades'!H2247</x:f>
      </x:c>
      <x:c r="I2247" s="0">
        <x:f>'Historical Trades'!I2247</x:f>
      </x:c>
      <x:c r="J2247" s="0">
        <x:f>'Historical Trades'!J2247</x:f>
      </x:c>
      <x:c r="K2247" s="0">
        <x:f>'Historical Trades'!K2247</x:f>
      </x:c>
      <x:c r="L2247" s="0">
        <x:f>'Historical Trades'!L2247</x:f>
      </x:c>
      <x:c r="M2247" s="0">
        <x:f>'Historical Trades'!M2247</x:f>
      </x:c>
      <x:c r="N2247" s="0">
        <x:f>CLEAN('Historical Trades'!O2247)</x:f>
      </x:c>
      <x:c r="P2247" s="14">
        <x:f>IF(G2247="sell",M2247,-M2247)</x:f>
      </x:c>
      <x:c r="Q2247" s="14">
        <x:f>VLOOKUP(N2247,'Currency Rates'!$A$3:$C$32,3,0)</x:f>
      </x:c>
      <x:c r="R2247" s="0">
        <x:f>IF(A2247="SPUS",0,IF(A2247="FWD",0,P2247/Q2247))</x:f>
      </x:c>
    </x:row>
    <x:row r="2248" spans="1:19" x14ac:dyDescent="0.3">
      <x:c r="A2248" s="0">
        <x:f>'Historical Trades'!A2248</x:f>
      </x:c>
      <x:c r="B2248" s="0">
        <x:f>'Historical Trades'!B2248</x:f>
      </x:c>
      <x:c r="C2248" s="23">
        <x:f>'Historical Trades'!C2248</x:f>
      </x:c>
      <x:c r="D2248" s="0">
        <x:f>'Historical Trades'!D2248</x:f>
      </x:c>
      <x:c r="E2248" s="23">
        <x:f>'Historical Trades'!E2248</x:f>
      </x:c>
      <x:c r="F2248" s="0">
        <x:f>'Historical Trades'!F2248</x:f>
      </x:c>
      <x:c r="G2248" s="0">
        <x:f>'Historical Trades'!G2248</x:f>
      </x:c>
      <x:c r="H2248" s="0">
        <x:f>'Historical Trades'!H2248</x:f>
      </x:c>
      <x:c r="I2248" s="0">
        <x:f>'Historical Trades'!I2248</x:f>
      </x:c>
      <x:c r="J2248" s="0">
        <x:f>'Historical Trades'!J2248</x:f>
      </x:c>
      <x:c r="K2248" s="0">
        <x:f>'Historical Trades'!K2248</x:f>
      </x:c>
      <x:c r="L2248" s="0">
        <x:f>'Historical Trades'!L2248</x:f>
      </x:c>
      <x:c r="M2248" s="0">
        <x:f>'Historical Trades'!M2248</x:f>
      </x:c>
      <x:c r="N2248" s="0">
        <x:f>CLEAN('Historical Trades'!O2248)</x:f>
      </x:c>
      <x:c r="P2248" s="14">
        <x:f>IF(G2248="sell",M2248,-M2248)</x:f>
      </x:c>
      <x:c r="Q2248" s="14">
        <x:f>VLOOKUP(N2248,'Currency Rates'!$A$3:$C$32,3,0)</x:f>
      </x:c>
      <x:c r="R2248" s="0">
        <x:f>IF(A2248="SPUS",0,IF(A2248="FWD",0,P2248/Q2248))</x:f>
      </x:c>
    </x:row>
    <x:row r="2249" spans="1:19" x14ac:dyDescent="0.3">
      <x:c r="A2249" s="0">
        <x:f>'Historical Trades'!A2249</x:f>
      </x:c>
      <x:c r="B2249" s="0">
        <x:f>'Historical Trades'!B2249</x:f>
      </x:c>
      <x:c r="C2249" s="23">
        <x:f>'Historical Trades'!C2249</x:f>
      </x:c>
      <x:c r="D2249" s="0">
        <x:f>'Historical Trades'!D2249</x:f>
      </x:c>
      <x:c r="E2249" s="23">
        <x:f>'Historical Trades'!E2249</x:f>
      </x:c>
      <x:c r="F2249" s="0">
        <x:f>'Historical Trades'!F2249</x:f>
      </x:c>
      <x:c r="G2249" s="0">
        <x:f>'Historical Trades'!G2249</x:f>
      </x:c>
      <x:c r="H2249" s="0">
        <x:f>'Historical Trades'!H2249</x:f>
      </x:c>
      <x:c r="I2249" s="0">
        <x:f>'Historical Trades'!I2249</x:f>
      </x:c>
      <x:c r="J2249" s="0">
        <x:f>'Historical Trades'!J2249</x:f>
      </x:c>
      <x:c r="K2249" s="0">
        <x:f>'Historical Trades'!K2249</x:f>
      </x:c>
      <x:c r="L2249" s="0">
        <x:f>'Historical Trades'!L2249</x:f>
      </x:c>
      <x:c r="M2249" s="0">
        <x:f>'Historical Trades'!M2249</x:f>
      </x:c>
      <x:c r="N2249" s="0">
        <x:f>CLEAN('Historical Trades'!O2249)</x:f>
      </x:c>
      <x:c r="P2249" s="14">
        <x:f>IF(G2249="sell",M2249,-M2249)</x:f>
      </x:c>
      <x:c r="Q2249" s="14">
        <x:f>VLOOKUP(N2249,'Currency Rates'!$A$3:$C$32,3,0)</x:f>
      </x:c>
      <x:c r="R2249" s="0">
        <x:f>IF(A2249="SPUS",0,IF(A2249="FWD",0,P2249/Q2249))</x:f>
      </x:c>
    </x:row>
    <x:row r="2250" spans="1:19" x14ac:dyDescent="0.3">
      <x:c r="A2250" s="0">
        <x:f>'Historical Trades'!A2250</x:f>
      </x:c>
      <x:c r="B2250" s="0">
        <x:f>'Historical Trades'!B2250</x:f>
      </x:c>
      <x:c r="C2250" s="23">
        <x:f>'Historical Trades'!C2250</x:f>
      </x:c>
      <x:c r="D2250" s="0">
        <x:f>'Historical Trades'!D2250</x:f>
      </x:c>
      <x:c r="E2250" s="23">
        <x:f>'Historical Trades'!E2250</x:f>
      </x:c>
      <x:c r="F2250" s="0">
        <x:f>'Historical Trades'!F2250</x:f>
      </x:c>
      <x:c r="G2250" s="0">
        <x:f>'Historical Trades'!G2250</x:f>
      </x:c>
      <x:c r="H2250" s="0">
        <x:f>'Historical Trades'!H2250</x:f>
      </x:c>
      <x:c r="I2250" s="0">
        <x:f>'Historical Trades'!I2250</x:f>
      </x:c>
      <x:c r="J2250" s="0">
        <x:f>'Historical Trades'!J2250</x:f>
      </x:c>
      <x:c r="K2250" s="0">
        <x:f>'Historical Trades'!K2250</x:f>
      </x:c>
      <x:c r="L2250" s="0">
        <x:f>'Historical Trades'!L2250</x:f>
      </x:c>
      <x:c r="M2250" s="0">
        <x:f>'Historical Trades'!M2250</x:f>
      </x:c>
      <x:c r="N2250" s="0">
        <x:f>CLEAN('Historical Trades'!O2250)</x:f>
      </x:c>
      <x:c r="P2250" s="14">
        <x:f>IF(G2250="sell",M2250,-M2250)</x:f>
      </x:c>
      <x:c r="Q2250" s="14">
        <x:f>VLOOKUP(N2250,'Currency Rates'!$A$3:$C$32,3,0)</x:f>
      </x:c>
      <x:c r="R2250" s="0">
        <x:f>IF(A2250="SPUS",0,IF(A2250="FWD",0,P2250/Q2250))</x:f>
      </x:c>
    </x:row>
    <x:row r="2251" spans="1:19" x14ac:dyDescent="0.3">
      <x:c r="A2251" s="0">
        <x:f>'Historical Trades'!A2251</x:f>
      </x:c>
      <x:c r="B2251" s="0">
        <x:f>'Historical Trades'!B2251</x:f>
      </x:c>
      <x:c r="C2251" s="23">
        <x:f>'Historical Trades'!C2251</x:f>
      </x:c>
      <x:c r="D2251" s="0">
        <x:f>'Historical Trades'!D2251</x:f>
      </x:c>
      <x:c r="E2251" s="23">
        <x:f>'Historical Trades'!E2251</x:f>
      </x:c>
      <x:c r="F2251" s="0">
        <x:f>'Historical Trades'!F2251</x:f>
      </x:c>
      <x:c r="G2251" s="0">
        <x:f>'Historical Trades'!G2251</x:f>
      </x:c>
      <x:c r="H2251" s="0">
        <x:f>'Historical Trades'!H2251</x:f>
      </x:c>
      <x:c r="I2251" s="0">
        <x:f>'Historical Trades'!I2251</x:f>
      </x:c>
      <x:c r="J2251" s="0">
        <x:f>'Historical Trades'!J2251</x:f>
      </x:c>
      <x:c r="K2251" s="0">
        <x:f>'Historical Trades'!K2251</x:f>
      </x:c>
      <x:c r="L2251" s="0">
        <x:f>'Historical Trades'!L2251</x:f>
      </x:c>
      <x:c r="M2251" s="0">
        <x:f>'Historical Trades'!M2251</x:f>
      </x:c>
      <x:c r="N2251" s="0">
        <x:f>CLEAN('Historical Trades'!O2251)</x:f>
      </x:c>
      <x:c r="P2251" s="14">
        <x:f>IF(G2251="sell",M2251,-M2251)</x:f>
      </x:c>
      <x:c r="Q2251" s="14">
        <x:f>VLOOKUP(N2251,'Currency Rates'!$A$3:$C$32,3,0)</x:f>
      </x:c>
      <x:c r="R2251" s="0">
        <x:f>IF(A2251="SPUS",0,IF(A2251="FWD",0,P2251/Q2251))</x:f>
      </x:c>
    </x:row>
    <x:row r="2252" spans="1:19" x14ac:dyDescent="0.3">
      <x:c r="A2252" s="0">
        <x:f>'Historical Trades'!A2252</x:f>
      </x:c>
      <x:c r="B2252" s="0">
        <x:f>'Historical Trades'!B2252</x:f>
      </x:c>
      <x:c r="C2252" s="23">
        <x:f>'Historical Trades'!C2252</x:f>
      </x:c>
      <x:c r="D2252" s="0">
        <x:f>'Historical Trades'!D2252</x:f>
      </x:c>
      <x:c r="E2252" s="23">
        <x:f>'Historical Trades'!E2252</x:f>
      </x:c>
      <x:c r="F2252" s="0">
        <x:f>'Historical Trades'!F2252</x:f>
      </x:c>
      <x:c r="G2252" s="0">
        <x:f>'Historical Trades'!G2252</x:f>
      </x:c>
      <x:c r="H2252" s="0">
        <x:f>'Historical Trades'!H2252</x:f>
      </x:c>
      <x:c r="I2252" s="0">
        <x:f>'Historical Trades'!I2252</x:f>
      </x:c>
      <x:c r="J2252" s="0">
        <x:f>'Historical Trades'!J2252</x:f>
      </x:c>
      <x:c r="K2252" s="0">
        <x:f>'Historical Trades'!K2252</x:f>
      </x:c>
      <x:c r="L2252" s="0">
        <x:f>'Historical Trades'!L2252</x:f>
      </x:c>
      <x:c r="M2252" s="0">
        <x:f>'Historical Trades'!M2252</x:f>
      </x:c>
      <x:c r="N2252" s="0">
        <x:f>CLEAN('Historical Trades'!O2252)</x:f>
      </x:c>
      <x:c r="P2252" s="14">
        <x:f>IF(G2252="sell",M2252,-M2252)</x:f>
      </x:c>
      <x:c r="Q2252" s="14">
        <x:f>VLOOKUP(N2252,'Currency Rates'!$A$3:$C$32,3,0)</x:f>
      </x:c>
      <x:c r="R2252" s="0">
        <x:f>IF(A2252="SPUS",0,IF(A2252="FWD",0,P2252/Q2252))</x:f>
      </x:c>
    </x:row>
    <x:row r="2253" spans="1:19" x14ac:dyDescent="0.3">
      <x:c r="A2253" s="0">
        <x:f>'Historical Trades'!A2253</x:f>
      </x:c>
      <x:c r="B2253" s="0">
        <x:f>'Historical Trades'!B2253</x:f>
      </x:c>
      <x:c r="C2253" s="23">
        <x:f>'Historical Trades'!C2253</x:f>
      </x:c>
      <x:c r="D2253" s="0">
        <x:f>'Historical Trades'!D2253</x:f>
      </x:c>
      <x:c r="E2253" s="23">
        <x:f>'Historical Trades'!E2253</x:f>
      </x:c>
      <x:c r="F2253" s="0">
        <x:f>'Historical Trades'!F2253</x:f>
      </x:c>
      <x:c r="G2253" s="0">
        <x:f>'Historical Trades'!G2253</x:f>
      </x:c>
      <x:c r="H2253" s="0">
        <x:f>'Historical Trades'!H2253</x:f>
      </x:c>
      <x:c r="I2253" s="0">
        <x:f>'Historical Trades'!I2253</x:f>
      </x:c>
      <x:c r="J2253" s="0">
        <x:f>'Historical Trades'!J2253</x:f>
      </x:c>
      <x:c r="K2253" s="0">
        <x:f>'Historical Trades'!K2253</x:f>
      </x:c>
      <x:c r="L2253" s="0">
        <x:f>'Historical Trades'!L2253</x:f>
      </x:c>
      <x:c r="M2253" s="0">
        <x:f>'Historical Trades'!M2253</x:f>
      </x:c>
      <x:c r="N2253" s="0">
        <x:f>CLEAN('Historical Trades'!O2253)</x:f>
      </x:c>
      <x:c r="P2253" s="14">
        <x:f>IF(G2253="sell",M2253,-M2253)</x:f>
      </x:c>
      <x:c r="Q2253" s="14">
        <x:f>VLOOKUP(N2253,'Currency Rates'!$A$3:$C$32,3,0)</x:f>
      </x:c>
      <x:c r="R2253" s="0">
        <x:f>IF(A2253="SPUS",0,IF(A2253="FWD",0,P2253/Q2253))</x:f>
      </x:c>
    </x:row>
    <x:row r="2254" spans="1:19" x14ac:dyDescent="0.3">
      <x:c r="A2254" s="0">
        <x:f>'Historical Trades'!A2254</x:f>
      </x:c>
      <x:c r="B2254" s="0">
        <x:f>'Historical Trades'!B2254</x:f>
      </x:c>
      <x:c r="C2254" s="23">
        <x:f>'Historical Trades'!C2254</x:f>
      </x:c>
      <x:c r="D2254" s="0">
        <x:f>'Historical Trades'!D2254</x:f>
      </x:c>
      <x:c r="E2254" s="23">
        <x:f>'Historical Trades'!E2254</x:f>
      </x:c>
      <x:c r="F2254" s="0">
        <x:f>'Historical Trades'!F2254</x:f>
      </x:c>
      <x:c r="G2254" s="0">
        <x:f>'Historical Trades'!G2254</x:f>
      </x:c>
      <x:c r="H2254" s="0">
        <x:f>'Historical Trades'!H2254</x:f>
      </x:c>
      <x:c r="I2254" s="0">
        <x:f>'Historical Trades'!I2254</x:f>
      </x:c>
      <x:c r="J2254" s="0">
        <x:f>'Historical Trades'!J2254</x:f>
      </x:c>
      <x:c r="K2254" s="0">
        <x:f>'Historical Trades'!K2254</x:f>
      </x:c>
      <x:c r="L2254" s="0">
        <x:f>'Historical Trades'!L2254</x:f>
      </x:c>
      <x:c r="M2254" s="0">
        <x:f>'Historical Trades'!M2254</x:f>
      </x:c>
      <x:c r="N2254" s="0">
        <x:f>CLEAN('Historical Trades'!O2254)</x:f>
      </x:c>
      <x:c r="P2254" s="14">
        <x:f>IF(G2254="sell",M2254,-M2254)</x:f>
      </x:c>
      <x:c r="Q2254" s="14">
        <x:f>VLOOKUP(N2254,'Currency Rates'!$A$3:$C$32,3,0)</x:f>
      </x:c>
      <x:c r="R2254" s="0">
        <x:f>IF(A2254="SPUS",0,IF(A2254="FWD",0,P2254/Q2254))</x:f>
      </x:c>
    </x:row>
    <x:row r="2255" spans="1:19" x14ac:dyDescent="0.3">
      <x:c r="A2255" s="0">
        <x:f>'Historical Trades'!A2255</x:f>
      </x:c>
      <x:c r="B2255" s="0">
        <x:f>'Historical Trades'!B2255</x:f>
      </x:c>
      <x:c r="C2255" s="23">
        <x:f>'Historical Trades'!C2255</x:f>
      </x:c>
      <x:c r="D2255" s="0">
        <x:f>'Historical Trades'!D2255</x:f>
      </x:c>
      <x:c r="E2255" s="23">
        <x:f>'Historical Trades'!E2255</x:f>
      </x:c>
      <x:c r="F2255" s="0">
        <x:f>'Historical Trades'!F2255</x:f>
      </x:c>
      <x:c r="G2255" s="0">
        <x:f>'Historical Trades'!G2255</x:f>
      </x:c>
      <x:c r="H2255" s="0">
        <x:f>'Historical Trades'!H2255</x:f>
      </x:c>
      <x:c r="I2255" s="0">
        <x:f>'Historical Trades'!I2255</x:f>
      </x:c>
      <x:c r="J2255" s="0">
        <x:f>'Historical Trades'!J2255</x:f>
      </x:c>
      <x:c r="K2255" s="0">
        <x:f>'Historical Trades'!K2255</x:f>
      </x:c>
      <x:c r="L2255" s="0">
        <x:f>'Historical Trades'!L2255</x:f>
      </x:c>
      <x:c r="M2255" s="0">
        <x:f>'Historical Trades'!M2255</x:f>
      </x:c>
      <x:c r="N2255" s="0">
        <x:f>CLEAN('Historical Trades'!O2255)</x:f>
      </x:c>
      <x:c r="P2255" s="14">
        <x:f>IF(G2255="sell",M2255,-M2255)</x:f>
      </x:c>
      <x:c r="Q2255" s="14">
        <x:f>VLOOKUP(N2255,'Currency Rates'!$A$3:$C$32,3,0)</x:f>
      </x:c>
      <x:c r="R2255" s="0">
        <x:f>IF(A2255="SPUS",0,IF(A2255="FWD",0,P2255/Q2255))</x:f>
      </x:c>
    </x:row>
    <x:row r="2256" spans="1:19" x14ac:dyDescent="0.3">
      <x:c r="A2256" s="0">
        <x:f>'Historical Trades'!A2256</x:f>
      </x:c>
      <x:c r="B2256" s="0">
        <x:f>'Historical Trades'!B2256</x:f>
      </x:c>
      <x:c r="C2256" s="23">
        <x:f>'Historical Trades'!C2256</x:f>
      </x:c>
      <x:c r="D2256" s="0">
        <x:f>'Historical Trades'!D2256</x:f>
      </x:c>
      <x:c r="E2256" s="23">
        <x:f>'Historical Trades'!E2256</x:f>
      </x:c>
      <x:c r="F2256" s="0">
        <x:f>'Historical Trades'!F2256</x:f>
      </x:c>
      <x:c r="G2256" s="0">
        <x:f>'Historical Trades'!G2256</x:f>
      </x:c>
      <x:c r="H2256" s="0">
        <x:f>'Historical Trades'!H2256</x:f>
      </x:c>
      <x:c r="I2256" s="0">
        <x:f>'Historical Trades'!I2256</x:f>
      </x:c>
      <x:c r="J2256" s="0">
        <x:f>'Historical Trades'!J2256</x:f>
      </x:c>
      <x:c r="K2256" s="0">
        <x:f>'Historical Trades'!K2256</x:f>
      </x:c>
      <x:c r="L2256" s="0">
        <x:f>'Historical Trades'!L2256</x:f>
      </x:c>
      <x:c r="M2256" s="0">
        <x:f>'Historical Trades'!M2256</x:f>
      </x:c>
      <x:c r="N2256" s="0">
        <x:f>CLEAN('Historical Trades'!O2256)</x:f>
      </x:c>
      <x:c r="P2256" s="14">
        <x:f>IF(G2256="sell",M2256,-M2256)</x:f>
      </x:c>
      <x:c r="Q2256" s="14">
        <x:f>VLOOKUP(N2256,'Currency Rates'!$A$3:$C$32,3,0)</x:f>
      </x:c>
      <x:c r="R2256" s="0">
        <x:f>IF(A2256="SPUS",0,IF(A2256="FWD",0,P2256/Q2256))</x:f>
      </x:c>
    </x:row>
    <x:row r="2257" spans="1:19" x14ac:dyDescent="0.3">
      <x:c r="A2257" s="0">
        <x:f>'Historical Trades'!A2257</x:f>
      </x:c>
      <x:c r="B2257" s="0">
        <x:f>'Historical Trades'!B2257</x:f>
      </x:c>
      <x:c r="C2257" s="23">
        <x:f>'Historical Trades'!C2257</x:f>
      </x:c>
      <x:c r="D2257" s="0">
        <x:f>'Historical Trades'!D2257</x:f>
      </x:c>
      <x:c r="E2257" s="23">
        <x:f>'Historical Trades'!E2257</x:f>
      </x:c>
      <x:c r="F2257" s="0">
        <x:f>'Historical Trades'!F2257</x:f>
      </x:c>
      <x:c r="G2257" s="0">
        <x:f>'Historical Trades'!G2257</x:f>
      </x:c>
      <x:c r="H2257" s="0">
        <x:f>'Historical Trades'!H2257</x:f>
      </x:c>
      <x:c r="I2257" s="0">
        <x:f>'Historical Trades'!I2257</x:f>
      </x:c>
      <x:c r="J2257" s="0">
        <x:f>'Historical Trades'!J2257</x:f>
      </x:c>
      <x:c r="K2257" s="0">
        <x:f>'Historical Trades'!K2257</x:f>
      </x:c>
      <x:c r="L2257" s="0">
        <x:f>'Historical Trades'!L2257</x:f>
      </x:c>
      <x:c r="M2257" s="0">
        <x:f>'Historical Trades'!M2257</x:f>
      </x:c>
      <x:c r="N2257" s="0">
        <x:f>CLEAN('Historical Trades'!O2257)</x:f>
      </x:c>
      <x:c r="P2257" s="14">
        <x:f>IF(G2257="sell",M2257,-M2257)</x:f>
      </x:c>
      <x:c r="Q2257" s="14">
        <x:f>VLOOKUP(N2257,'Currency Rates'!$A$3:$C$32,3,0)</x:f>
      </x:c>
      <x:c r="R2257" s="0">
        <x:f>IF(A2257="SPUS",0,IF(A2257="FWD",0,P2257/Q2257))</x:f>
      </x:c>
    </x:row>
    <x:row r="2258" spans="1:19" x14ac:dyDescent="0.3">
      <x:c r="A2258" s="0">
        <x:f>'Historical Trades'!A2258</x:f>
      </x:c>
      <x:c r="B2258" s="0">
        <x:f>'Historical Trades'!B2258</x:f>
      </x:c>
      <x:c r="C2258" s="23">
        <x:f>'Historical Trades'!C2258</x:f>
      </x:c>
      <x:c r="D2258" s="0">
        <x:f>'Historical Trades'!D2258</x:f>
      </x:c>
      <x:c r="E2258" s="23">
        <x:f>'Historical Trades'!E2258</x:f>
      </x:c>
      <x:c r="F2258" s="0">
        <x:f>'Historical Trades'!F2258</x:f>
      </x:c>
      <x:c r="G2258" s="0">
        <x:f>'Historical Trades'!G2258</x:f>
      </x:c>
      <x:c r="H2258" s="0">
        <x:f>'Historical Trades'!H2258</x:f>
      </x:c>
      <x:c r="I2258" s="0">
        <x:f>'Historical Trades'!I2258</x:f>
      </x:c>
      <x:c r="J2258" s="0">
        <x:f>'Historical Trades'!J2258</x:f>
      </x:c>
      <x:c r="K2258" s="0">
        <x:f>'Historical Trades'!K2258</x:f>
      </x:c>
      <x:c r="L2258" s="0">
        <x:f>'Historical Trades'!L2258</x:f>
      </x:c>
      <x:c r="M2258" s="0">
        <x:f>'Historical Trades'!M2258</x:f>
      </x:c>
      <x:c r="N2258" s="0">
        <x:f>CLEAN('Historical Trades'!O2258)</x:f>
      </x:c>
      <x:c r="P2258" s="14">
        <x:f>IF(G2258="sell",M2258,-M2258)</x:f>
      </x:c>
      <x:c r="Q2258" s="14">
        <x:f>VLOOKUP(N2258,'Currency Rates'!$A$3:$C$32,3,0)</x:f>
      </x:c>
      <x:c r="R2258" s="0">
        <x:f>IF(A2258="SPUS",0,IF(A2258="FWD",0,P2258/Q2258))</x:f>
      </x:c>
    </x:row>
    <x:row r="2259" spans="1:19" x14ac:dyDescent="0.3">
      <x:c r="A2259" s="0">
        <x:f>'Historical Trades'!A2259</x:f>
      </x:c>
      <x:c r="B2259" s="0">
        <x:f>'Historical Trades'!B2259</x:f>
      </x:c>
      <x:c r="C2259" s="23">
        <x:f>'Historical Trades'!C2259</x:f>
      </x:c>
      <x:c r="D2259" s="0">
        <x:f>'Historical Trades'!D2259</x:f>
      </x:c>
      <x:c r="E2259" s="23">
        <x:f>'Historical Trades'!E2259</x:f>
      </x:c>
      <x:c r="F2259" s="0">
        <x:f>'Historical Trades'!F2259</x:f>
      </x:c>
      <x:c r="G2259" s="0">
        <x:f>'Historical Trades'!G2259</x:f>
      </x:c>
      <x:c r="H2259" s="0">
        <x:f>'Historical Trades'!H2259</x:f>
      </x:c>
      <x:c r="I2259" s="0">
        <x:f>'Historical Trades'!I2259</x:f>
      </x:c>
      <x:c r="J2259" s="0">
        <x:f>'Historical Trades'!J2259</x:f>
      </x:c>
      <x:c r="K2259" s="0">
        <x:f>'Historical Trades'!K2259</x:f>
      </x:c>
      <x:c r="L2259" s="0">
        <x:f>'Historical Trades'!L2259</x:f>
      </x:c>
      <x:c r="M2259" s="0">
        <x:f>'Historical Trades'!M2259</x:f>
      </x:c>
      <x:c r="N2259" s="0">
        <x:f>CLEAN('Historical Trades'!O2259)</x:f>
      </x:c>
      <x:c r="P2259" s="14">
        <x:f>IF(G2259="sell",M2259,-M2259)</x:f>
      </x:c>
      <x:c r="Q2259" s="14">
        <x:f>VLOOKUP(N2259,'Currency Rates'!$A$3:$C$32,3,0)</x:f>
      </x:c>
      <x:c r="R2259" s="0">
        <x:f>IF(A2259="SPUS",0,IF(A2259="FWD",0,P2259/Q2259))</x:f>
      </x:c>
    </x:row>
    <x:row r="2260" spans="1:19" x14ac:dyDescent="0.3">
      <x:c r="A2260" s="0">
        <x:f>'Historical Trades'!A2260</x:f>
      </x:c>
      <x:c r="B2260" s="0">
        <x:f>'Historical Trades'!B2260</x:f>
      </x:c>
      <x:c r="C2260" s="23">
        <x:f>'Historical Trades'!C2260</x:f>
      </x:c>
      <x:c r="D2260" s="0">
        <x:f>'Historical Trades'!D2260</x:f>
      </x:c>
      <x:c r="E2260" s="23">
        <x:f>'Historical Trades'!E2260</x:f>
      </x:c>
      <x:c r="F2260" s="0">
        <x:f>'Historical Trades'!F2260</x:f>
      </x:c>
      <x:c r="G2260" s="0">
        <x:f>'Historical Trades'!G2260</x:f>
      </x:c>
      <x:c r="H2260" s="0">
        <x:f>'Historical Trades'!H2260</x:f>
      </x:c>
      <x:c r="I2260" s="0">
        <x:f>'Historical Trades'!I2260</x:f>
      </x:c>
      <x:c r="J2260" s="0">
        <x:f>'Historical Trades'!J2260</x:f>
      </x:c>
      <x:c r="K2260" s="0">
        <x:f>'Historical Trades'!K2260</x:f>
      </x:c>
      <x:c r="L2260" s="0">
        <x:f>'Historical Trades'!L2260</x:f>
      </x:c>
      <x:c r="M2260" s="0">
        <x:f>'Historical Trades'!M2260</x:f>
      </x:c>
      <x:c r="N2260" s="0">
        <x:f>CLEAN('Historical Trades'!O2260)</x:f>
      </x:c>
      <x:c r="P2260" s="14">
        <x:f>IF(G2260="sell",M2260,-M2260)</x:f>
      </x:c>
      <x:c r="Q2260" s="14">
        <x:f>VLOOKUP(N2260,'Currency Rates'!$A$3:$C$32,3,0)</x:f>
      </x:c>
      <x:c r="R2260" s="0">
        <x:f>IF(A2260="SPUS",0,IF(A2260="FWD",0,P2260/Q2260))</x:f>
      </x:c>
    </x:row>
    <x:row r="2261" spans="1:19" x14ac:dyDescent="0.3">
      <x:c r="A2261" s="0">
        <x:f>'Historical Trades'!A2261</x:f>
      </x:c>
      <x:c r="B2261" s="0">
        <x:f>'Historical Trades'!B2261</x:f>
      </x:c>
      <x:c r="C2261" s="23">
        <x:f>'Historical Trades'!C2261</x:f>
      </x:c>
      <x:c r="D2261" s="0">
        <x:f>'Historical Trades'!D2261</x:f>
      </x:c>
      <x:c r="E2261" s="23">
        <x:f>'Historical Trades'!E2261</x:f>
      </x:c>
      <x:c r="F2261" s="0">
        <x:f>'Historical Trades'!F2261</x:f>
      </x:c>
      <x:c r="G2261" s="0">
        <x:f>'Historical Trades'!G2261</x:f>
      </x:c>
      <x:c r="H2261" s="0">
        <x:f>'Historical Trades'!H2261</x:f>
      </x:c>
      <x:c r="I2261" s="0">
        <x:f>'Historical Trades'!I2261</x:f>
      </x:c>
      <x:c r="J2261" s="0">
        <x:f>'Historical Trades'!J2261</x:f>
      </x:c>
      <x:c r="K2261" s="0">
        <x:f>'Historical Trades'!K2261</x:f>
      </x:c>
      <x:c r="L2261" s="0">
        <x:f>'Historical Trades'!L2261</x:f>
      </x:c>
      <x:c r="M2261" s="0">
        <x:f>'Historical Trades'!M2261</x:f>
      </x:c>
      <x:c r="N2261" s="0">
        <x:f>CLEAN('Historical Trades'!O2261)</x:f>
      </x:c>
      <x:c r="P2261" s="14">
        <x:f>IF(G2261="sell",M2261,-M2261)</x:f>
      </x:c>
      <x:c r="Q2261" s="14">
        <x:f>VLOOKUP(N2261,'Currency Rates'!$A$3:$C$32,3,0)</x:f>
      </x:c>
      <x:c r="R2261" s="0">
        <x:f>IF(A2261="SPUS",0,IF(A2261="FWD",0,P2261/Q2261))</x:f>
      </x:c>
    </x:row>
    <x:row r="2262" spans="1:19" x14ac:dyDescent="0.3">
      <x:c r="A2262" s="0">
        <x:f>'Historical Trades'!A2262</x:f>
      </x:c>
      <x:c r="B2262" s="0">
        <x:f>'Historical Trades'!B2262</x:f>
      </x:c>
      <x:c r="C2262" s="23">
        <x:f>'Historical Trades'!C2262</x:f>
      </x:c>
      <x:c r="D2262" s="0">
        <x:f>'Historical Trades'!D2262</x:f>
      </x:c>
      <x:c r="E2262" s="23">
        <x:f>'Historical Trades'!E2262</x:f>
      </x:c>
      <x:c r="F2262" s="0">
        <x:f>'Historical Trades'!F2262</x:f>
      </x:c>
      <x:c r="G2262" s="0">
        <x:f>'Historical Trades'!G2262</x:f>
      </x:c>
      <x:c r="H2262" s="0">
        <x:f>'Historical Trades'!H2262</x:f>
      </x:c>
      <x:c r="I2262" s="0">
        <x:f>'Historical Trades'!I2262</x:f>
      </x:c>
      <x:c r="J2262" s="0">
        <x:f>'Historical Trades'!J2262</x:f>
      </x:c>
      <x:c r="K2262" s="0">
        <x:f>'Historical Trades'!K2262</x:f>
      </x:c>
      <x:c r="L2262" s="0">
        <x:f>'Historical Trades'!L2262</x:f>
      </x:c>
      <x:c r="M2262" s="0">
        <x:f>'Historical Trades'!M2262</x:f>
      </x:c>
      <x:c r="N2262" s="0">
        <x:f>CLEAN('Historical Trades'!O2262)</x:f>
      </x:c>
      <x:c r="P2262" s="14">
        <x:f>IF(G2262="sell",M2262,-M2262)</x:f>
      </x:c>
      <x:c r="Q2262" s="14">
        <x:f>VLOOKUP(N2262,'Currency Rates'!$A$3:$C$32,3,0)</x:f>
      </x:c>
      <x:c r="R2262" s="0">
        <x:f>IF(A2262="SPUS",0,IF(A2262="FWD",0,P2262/Q2262))</x:f>
      </x:c>
    </x:row>
    <x:row r="2263" spans="1:19" x14ac:dyDescent="0.3">
      <x:c r="A2263" s="0">
        <x:f>'Historical Trades'!A2263</x:f>
      </x:c>
      <x:c r="B2263" s="0">
        <x:f>'Historical Trades'!B2263</x:f>
      </x:c>
      <x:c r="C2263" s="23">
        <x:f>'Historical Trades'!C2263</x:f>
      </x:c>
      <x:c r="D2263" s="0">
        <x:f>'Historical Trades'!D2263</x:f>
      </x:c>
      <x:c r="E2263" s="23">
        <x:f>'Historical Trades'!E2263</x:f>
      </x:c>
      <x:c r="F2263" s="0">
        <x:f>'Historical Trades'!F2263</x:f>
      </x:c>
      <x:c r="G2263" s="0">
        <x:f>'Historical Trades'!G2263</x:f>
      </x:c>
      <x:c r="H2263" s="0">
        <x:f>'Historical Trades'!H2263</x:f>
      </x:c>
      <x:c r="I2263" s="0">
        <x:f>'Historical Trades'!I2263</x:f>
      </x:c>
      <x:c r="J2263" s="0">
        <x:f>'Historical Trades'!J2263</x:f>
      </x:c>
      <x:c r="K2263" s="0">
        <x:f>'Historical Trades'!K2263</x:f>
      </x:c>
      <x:c r="L2263" s="0">
        <x:f>'Historical Trades'!L2263</x:f>
      </x:c>
      <x:c r="M2263" s="0">
        <x:f>'Historical Trades'!M2263</x:f>
      </x:c>
      <x:c r="N2263" s="0">
        <x:f>CLEAN('Historical Trades'!O2263)</x:f>
      </x:c>
      <x:c r="P2263" s="14">
        <x:f>IF(G2263="sell",M2263,-M2263)</x:f>
      </x:c>
      <x:c r="Q2263" s="14">
        <x:f>VLOOKUP(N2263,'Currency Rates'!$A$3:$C$32,3,0)</x:f>
      </x:c>
      <x:c r="R2263" s="0">
        <x:f>IF(A2263="SPUS",0,IF(A2263="FWD",0,P2263/Q2263))</x:f>
      </x:c>
    </x:row>
    <x:row r="2264" spans="1:19" x14ac:dyDescent="0.3">
      <x:c r="A2264" s="0">
        <x:f>'Historical Trades'!A2264</x:f>
      </x:c>
      <x:c r="B2264" s="0">
        <x:f>'Historical Trades'!B2264</x:f>
      </x:c>
      <x:c r="C2264" s="23">
        <x:f>'Historical Trades'!C2264</x:f>
      </x:c>
      <x:c r="D2264" s="0">
        <x:f>'Historical Trades'!D2264</x:f>
      </x:c>
      <x:c r="E2264" s="23">
        <x:f>'Historical Trades'!E2264</x:f>
      </x:c>
      <x:c r="F2264" s="0">
        <x:f>'Historical Trades'!F2264</x:f>
      </x:c>
      <x:c r="G2264" s="0">
        <x:f>'Historical Trades'!G2264</x:f>
      </x:c>
      <x:c r="H2264" s="0">
        <x:f>'Historical Trades'!H2264</x:f>
      </x:c>
      <x:c r="I2264" s="0">
        <x:f>'Historical Trades'!I2264</x:f>
      </x:c>
      <x:c r="J2264" s="0">
        <x:f>'Historical Trades'!J2264</x:f>
      </x:c>
      <x:c r="K2264" s="0">
        <x:f>'Historical Trades'!K2264</x:f>
      </x:c>
      <x:c r="L2264" s="0">
        <x:f>'Historical Trades'!L2264</x:f>
      </x:c>
      <x:c r="M2264" s="0">
        <x:f>'Historical Trades'!M2264</x:f>
      </x:c>
      <x:c r="N2264" s="0">
        <x:f>CLEAN('Historical Trades'!O2264)</x:f>
      </x:c>
      <x:c r="P2264" s="14">
        <x:f>IF(G2264="sell",M2264,-M2264)</x:f>
      </x:c>
      <x:c r="Q2264" s="14">
        <x:f>VLOOKUP(N2264,'Currency Rates'!$A$3:$C$32,3,0)</x:f>
      </x:c>
      <x:c r="R2264" s="0">
        <x:f>IF(A2264="SPUS",0,IF(A2264="FWD",0,P2264/Q2264))</x:f>
      </x:c>
    </x:row>
    <x:row r="2265" spans="1:19" x14ac:dyDescent="0.3">
      <x:c r="A2265" s="0">
        <x:f>'Historical Trades'!A2265</x:f>
      </x:c>
      <x:c r="B2265" s="0">
        <x:f>'Historical Trades'!B2265</x:f>
      </x:c>
      <x:c r="C2265" s="23">
        <x:f>'Historical Trades'!C2265</x:f>
      </x:c>
      <x:c r="D2265" s="0">
        <x:f>'Historical Trades'!D2265</x:f>
      </x:c>
      <x:c r="E2265" s="23">
        <x:f>'Historical Trades'!E2265</x:f>
      </x:c>
      <x:c r="F2265" s="0">
        <x:f>'Historical Trades'!F2265</x:f>
      </x:c>
      <x:c r="G2265" s="0">
        <x:f>'Historical Trades'!G2265</x:f>
      </x:c>
      <x:c r="H2265" s="0">
        <x:f>'Historical Trades'!H2265</x:f>
      </x:c>
      <x:c r="I2265" s="0">
        <x:f>'Historical Trades'!I2265</x:f>
      </x:c>
      <x:c r="J2265" s="0">
        <x:f>'Historical Trades'!J2265</x:f>
      </x:c>
      <x:c r="K2265" s="0">
        <x:f>'Historical Trades'!K2265</x:f>
      </x:c>
      <x:c r="L2265" s="0">
        <x:f>'Historical Trades'!L2265</x:f>
      </x:c>
      <x:c r="M2265" s="0">
        <x:f>'Historical Trades'!M2265</x:f>
      </x:c>
      <x:c r="N2265" s="0">
        <x:f>CLEAN('Historical Trades'!O2265)</x:f>
      </x:c>
      <x:c r="P2265" s="14">
        <x:f>IF(G2265="sell",M2265,-M2265)</x:f>
      </x:c>
      <x:c r="Q2265" s="14">
        <x:f>VLOOKUP(N2265,'Currency Rates'!$A$3:$C$32,3,0)</x:f>
      </x:c>
      <x:c r="R2265" s="0">
        <x:f>IF(A2265="SPUS",0,IF(A2265="FWD",0,P2265/Q2265))</x:f>
      </x:c>
    </x:row>
    <x:row r="2266" spans="1:19" x14ac:dyDescent="0.3">
      <x:c r="A2266" s="0">
        <x:f>'Historical Trades'!A2266</x:f>
      </x:c>
      <x:c r="B2266" s="0">
        <x:f>'Historical Trades'!B2266</x:f>
      </x:c>
      <x:c r="C2266" s="23">
        <x:f>'Historical Trades'!C2266</x:f>
      </x:c>
      <x:c r="D2266" s="0">
        <x:f>'Historical Trades'!D2266</x:f>
      </x:c>
      <x:c r="E2266" s="23">
        <x:f>'Historical Trades'!E2266</x:f>
      </x:c>
      <x:c r="F2266" s="0">
        <x:f>'Historical Trades'!F2266</x:f>
      </x:c>
      <x:c r="G2266" s="0">
        <x:f>'Historical Trades'!G2266</x:f>
      </x:c>
      <x:c r="H2266" s="0">
        <x:f>'Historical Trades'!H2266</x:f>
      </x:c>
      <x:c r="I2266" s="0">
        <x:f>'Historical Trades'!I2266</x:f>
      </x:c>
      <x:c r="J2266" s="0">
        <x:f>'Historical Trades'!J2266</x:f>
      </x:c>
      <x:c r="K2266" s="0">
        <x:f>'Historical Trades'!K2266</x:f>
      </x:c>
      <x:c r="L2266" s="0">
        <x:f>'Historical Trades'!L2266</x:f>
      </x:c>
      <x:c r="M2266" s="0">
        <x:f>'Historical Trades'!M2266</x:f>
      </x:c>
      <x:c r="N2266" s="0">
        <x:f>CLEAN('Historical Trades'!O2266)</x:f>
      </x:c>
      <x:c r="P2266" s="14">
        <x:f>IF(G2266="sell",M2266,-M2266)</x:f>
      </x:c>
      <x:c r="Q2266" s="14">
        <x:f>VLOOKUP(N2266,'Currency Rates'!$A$3:$C$32,3,0)</x:f>
      </x:c>
      <x:c r="R2266" s="0">
        <x:f>IF(A2266="SPUS",0,IF(A2266="FWD",0,P2266/Q2266))</x:f>
      </x:c>
    </x:row>
    <x:row r="2267" spans="1:19" x14ac:dyDescent="0.3">
      <x:c r="A2267" s="0">
        <x:f>'Historical Trades'!A2267</x:f>
      </x:c>
      <x:c r="B2267" s="0">
        <x:f>'Historical Trades'!B2267</x:f>
      </x:c>
      <x:c r="C2267" s="23">
        <x:f>'Historical Trades'!C2267</x:f>
      </x:c>
      <x:c r="D2267" s="0">
        <x:f>'Historical Trades'!D2267</x:f>
      </x:c>
      <x:c r="E2267" s="23">
        <x:f>'Historical Trades'!E2267</x:f>
      </x:c>
      <x:c r="F2267" s="0">
        <x:f>'Historical Trades'!F2267</x:f>
      </x:c>
      <x:c r="G2267" s="0">
        <x:f>'Historical Trades'!G2267</x:f>
      </x:c>
      <x:c r="H2267" s="0">
        <x:f>'Historical Trades'!H2267</x:f>
      </x:c>
      <x:c r="I2267" s="0">
        <x:f>'Historical Trades'!I2267</x:f>
      </x:c>
      <x:c r="J2267" s="0">
        <x:f>'Historical Trades'!J2267</x:f>
      </x:c>
      <x:c r="K2267" s="0">
        <x:f>'Historical Trades'!K2267</x:f>
      </x:c>
      <x:c r="L2267" s="0">
        <x:f>'Historical Trades'!L2267</x:f>
      </x:c>
      <x:c r="M2267" s="0">
        <x:f>'Historical Trades'!M2267</x:f>
      </x:c>
      <x:c r="N2267" s="0">
        <x:f>CLEAN('Historical Trades'!O2267)</x:f>
      </x:c>
      <x:c r="P2267" s="14">
        <x:f>IF(G2267="sell",M2267,-M2267)</x:f>
      </x:c>
      <x:c r="Q2267" s="14">
        <x:f>VLOOKUP(N2267,'Currency Rates'!$A$3:$C$32,3,0)</x:f>
      </x:c>
      <x:c r="R2267" s="0">
        <x:f>IF(A2267="SPUS",0,IF(A2267="FWD",0,P2267/Q2267))</x:f>
      </x:c>
    </x:row>
    <x:row r="2268" spans="1:19" x14ac:dyDescent="0.3">
      <x:c r="A2268" s="0">
        <x:f>'Historical Trades'!A2268</x:f>
      </x:c>
      <x:c r="B2268" s="0">
        <x:f>'Historical Trades'!B2268</x:f>
      </x:c>
      <x:c r="C2268" s="23">
        <x:f>'Historical Trades'!C2268</x:f>
      </x:c>
      <x:c r="D2268" s="0">
        <x:f>'Historical Trades'!D2268</x:f>
      </x:c>
      <x:c r="E2268" s="23">
        <x:f>'Historical Trades'!E2268</x:f>
      </x:c>
      <x:c r="F2268" s="0">
        <x:f>'Historical Trades'!F2268</x:f>
      </x:c>
      <x:c r="G2268" s="0">
        <x:f>'Historical Trades'!G2268</x:f>
      </x:c>
      <x:c r="H2268" s="0">
        <x:f>'Historical Trades'!H2268</x:f>
      </x:c>
      <x:c r="I2268" s="0">
        <x:f>'Historical Trades'!I2268</x:f>
      </x:c>
      <x:c r="J2268" s="0">
        <x:f>'Historical Trades'!J2268</x:f>
      </x:c>
      <x:c r="K2268" s="0">
        <x:f>'Historical Trades'!K2268</x:f>
      </x:c>
      <x:c r="L2268" s="0">
        <x:f>'Historical Trades'!L2268</x:f>
      </x:c>
      <x:c r="M2268" s="0">
        <x:f>'Historical Trades'!M2268</x:f>
      </x:c>
      <x:c r="N2268" s="0">
        <x:f>CLEAN('Historical Trades'!O2268)</x:f>
      </x:c>
      <x:c r="P2268" s="14">
        <x:f>IF(G2268="sell",M2268,-M2268)</x:f>
      </x:c>
      <x:c r="Q2268" s="14">
        <x:f>VLOOKUP(N2268,'Currency Rates'!$A$3:$C$32,3,0)</x:f>
      </x:c>
      <x:c r="R2268" s="0">
        <x:f>IF(A2268="SPUS",0,IF(A2268="FWD",0,P2268/Q2268))</x:f>
      </x:c>
    </x:row>
    <x:row r="2269" spans="1:19" x14ac:dyDescent="0.3">
      <x:c r="A2269" s="0">
        <x:f>'Historical Trades'!A2269</x:f>
      </x:c>
      <x:c r="B2269" s="0">
        <x:f>'Historical Trades'!B2269</x:f>
      </x:c>
      <x:c r="C2269" s="23">
        <x:f>'Historical Trades'!C2269</x:f>
      </x:c>
      <x:c r="D2269" s="0">
        <x:f>'Historical Trades'!D2269</x:f>
      </x:c>
      <x:c r="E2269" s="23">
        <x:f>'Historical Trades'!E2269</x:f>
      </x:c>
      <x:c r="F2269" s="0">
        <x:f>'Historical Trades'!F2269</x:f>
      </x:c>
      <x:c r="G2269" s="0">
        <x:f>'Historical Trades'!G2269</x:f>
      </x:c>
      <x:c r="H2269" s="0">
        <x:f>'Historical Trades'!H2269</x:f>
      </x:c>
      <x:c r="I2269" s="0">
        <x:f>'Historical Trades'!I2269</x:f>
      </x:c>
      <x:c r="J2269" s="0">
        <x:f>'Historical Trades'!J2269</x:f>
      </x:c>
      <x:c r="K2269" s="0">
        <x:f>'Historical Trades'!K2269</x:f>
      </x:c>
      <x:c r="L2269" s="0">
        <x:f>'Historical Trades'!L2269</x:f>
      </x:c>
      <x:c r="M2269" s="0">
        <x:f>'Historical Trades'!M2269</x:f>
      </x:c>
      <x:c r="N2269" s="0">
        <x:f>CLEAN('Historical Trades'!O2269)</x:f>
      </x:c>
      <x:c r="P2269" s="14">
        <x:f>IF(G2269="sell",M2269,-M2269)</x:f>
      </x:c>
      <x:c r="Q2269" s="14">
        <x:f>VLOOKUP(N2269,'Currency Rates'!$A$3:$C$32,3,0)</x:f>
      </x:c>
      <x:c r="R2269" s="0">
        <x:f>IF(A2269="SPUS",0,IF(A2269="FWD",0,P2269/Q2269))</x:f>
      </x:c>
    </x:row>
    <x:row r="2270" spans="1:19" x14ac:dyDescent="0.3">
      <x:c r="A2270" s="0">
        <x:f>'Historical Trades'!A2270</x:f>
      </x:c>
      <x:c r="B2270" s="0">
        <x:f>'Historical Trades'!B2270</x:f>
      </x:c>
      <x:c r="C2270" s="23">
        <x:f>'Historical Trades'!C2270</x:f>
      </x:c>
      <x:c r="D2270" s="0">
        <x:f>'Historical Trades'!D2270</x:f>
      </x:c>
      <x:c r="E2270" s="23">
        <x:f>'Historical Trades'!E2270</x:f>
      </x:c>
      <x:c r="F2270" s="0">
        <x:f>'Historical Trades'!F2270</x:f>
      </x:c>
      <x:c r="G2270" s="0">
        <x:f>'Historical Trades'!G2270</x:f>
      </x:c>
      <x:c r="H2270" s="0">
        <x:f>'Historical Trades'!H2270</x:f>
      </x:c>
      <x:c r="I2270" s="0">
        <x:f>'Historical Trades'!I2270</x:f>
      </x:c>
      <x:c r="J2270" s="0">
        <x:f>'Historical Trades'!J2270</x:f>
      </x:c>
      <x:c r="K2270" s="0">
        <x:f>'Historical Trades'!K2270</x:f>
      </x:c>
      <x:c r="L2270" s="0">
        <x:f>'Historical Trades'!L2270</x:f>
      </x:c>
      <x:c r="M2270" s="0">
        <x:f>'Historical Trades'!M2270</x:f>
      </x:c>
      <x:c r="N2270" s="0">
        <x:f>CLEAN('Historical Trades'!O2270)</x:f>
      </x:c>
      <x:c r="P2270" s="14">
        <x:f>IF(G2270="sell",M2270,-M2270)</x:f>
      </x:c>
      <x:c r="Q2270" s="14">
        <x:f>VLOOKUP(N2270,'Currency Rates'!$A$3:$C$32,3,0)</x:f>
      </x:c>
      <x:c r="R2270" s="0">
        <x:f>IF(A2270="SPUS",0,IF(A2270="FWD",0,P2270/Q2270))</x:f>
      </x:c>
    </x:row>
    <x:row r="2271" spans="1:19" x14ac:dyDescent="0.3">
      <x:c r="A2271" s="0">
        <x:f>'Historical Trades'!A2271</x:f>
      </x:c>
      <x:c r="B2271" s="0">
        <x:f>'Historical Trades'!B2271</x:f>
      </x:c>
      <x:c r="C2271" s="23">
        <x:f>'Historical Trades'!C2271</x:f>
      </x:c>
      <x:c r="D2271" s="0">
        <x:f>'Historical Trades'!D2271</x:f>
      </x:c>
      <x:c r="E2271" s="23">
        <x:f>'Historical Trades'!E2271</x:f>
      </x:c>
      <x:c r="F2271" s="0">
        <x:f>'Historical Trades'!F2271</x:f>
      </x:c>
      <x:c r="G2271" s="0">
        <x:f>'Historical Trades'!G2271</x:f>
      </x:c>
      <x:c r="H2271" s="0">
        <x:f>'Historical Trades'!H2271</x:f>
      </x:c>
      <x:c r="I2271" s="0">
        <x:f>'Historical Trades'!I2271</x:f>
      </x:c>
      <x:c r="J2271" s="0">
        <x:f>'Historical Trades'!J2271</x:f>
      </x:c>
      <x:c r="K2271" s="0">
        <x:f>'Historical Trades'!K2271</x:f>
      </x:c>
      <x:c r="L2271" s="0">
        <x:f>'Historical Trades'!L2271</x:f>
      </x:c>
      <x:c r="M2271" s="0">
        <x:f>'Historical Trades'!M2271</x:f>
      </x:c>
      <x:c r="N2271" s="0">
        <x:f>CLEAN('Historical Trades'!O2271)</x:f>
      </x:c>
      <x:c r="P2271" s="14">
        <x:f>IF(G2271="sell",M2271,-M2271)</x:f>
      </x:c>
      <x:c r="Q2271" s="14">
        <x:f>VLOOKUP(N2271,'Currency Rates'!$A$3:$C$32,3,0)</x:f>
      </x:c>
      <x:c r="R2271" s="0">
        <x:f>IF(A2271="SPUS",0,IF(A2271="FWD",0,P2271/Q2271))</x:f>
      </x:c>
    </x:row>
    <x:row r="2272" spans="1:19" x14ac:dyDescent="0.3">
      <x:c r="A2272" s="0">
        <x:f>'Historical Trades'!A2272</x:f>
      </x:c>
      <x:c r="B2272" s="0">
        <x:f>'Historical Trades'!B2272</x:f>
      </x:c>
      <x:c r="C2272" s="23">
        <x:f>'Historical Trades'!C2272</x:f>
      </x:c>
      <x:c r="D2272" s="0">
        <x:f>'Historical Trades'!D2272</x:f>
      </x:c>
      <x:c r="E2272" s="23">
        <x:f>'Historical Trades'!E2272</x:f>
      </x:c>
      <x:c r="F2272" s="0">
        <x:f>'Historical Trades'!F2272</x:f>
      </x:c>
      <x:c r="G2272" s="0">
        <x:f>'Historical Trades'!G2272</x:f>
      </x:c>
      <x:c r="H2272" s="0">
        <x:f>'Historical Trades'!H2272</x:f>
      </x:c>
      <x:c r="I2272" s="0">
        <x:f>'Historical Trades'!I2272</x:f>
      </x:c>
      <x:c r="J2272" s="0">
        <x:f>'Historical Trades'!J2272</x:f>
      </x:c>
      <x:c r="K2272" s="0">
        <x:f>'Historical Trades'!K2272</x:f>
      </x:c>
      <x:c r="L2272" s="0">
        <x:f>'Historical Trades'!L2272</x:f>
      </x:c>
      <x:c r="M2272" s="0">
        <x:f>'Historical Trades'!M2272</x:f>
      </x:c>
      <x:c r="N2272" s="0">
        <x:f>CLEAN('Historical Trades'!O2272)</x:f>
      </x:c>
      <x:c r="P2272" s="14">
        <x:f>IF(G2272="sell",M2272,-M2272)</x:f>
      </x:c>
      <x:c r="Q2272" s="14">
        <x:f>VLOOKUP(N2272,'Currency Rates'!$A$3:$C$32,3,0)</x:f>
      </x:c>
      <x:c r="R2272" s="0">
        <x:f>IF(A2272="SPUS",0,IF(A2272="FWD",0,P2272/Q2272))</x:f>
      </x:c>
    </x:row>
    <x:row r="2273" spans="1:19" x14ac:dyDescent="0.3">
      <x:c r="A2273" s="0">
        <x:f>'Historical Trades'!A2273</x:f>
      </x:c>
      <x:c r="B2273" s="0">
        <x:f>'Historical Trades'!B2273</x:f>
      </x:c>
      <x:c r="C2273" s="23">
        <x:f>'Historical Trades'!C2273</x:f>
      </x:c>
      <x:c r="D2273" s="0">
        <x:f>'Historical Trades'!D2273</x:f>
      </x:c>
      <x:c r="E2273" s="23">
        <x:f>'Historical Trades'!E2273</x:f>
      </x:c>
      <x:c r="F2273" s="0">
        <x:f>'Historical Trades'!F2273</x:f>
      </x:c>
      <x:c r="G2273" s="0">
        <x:f>'Historical Trades'!G2273</x:f>
      </x:c>
      <x:c r="H2273" s="0">
        <x:f>'Historical Trades'!H2273</x:f>
      </x:c>
      <x:c r="I2273" s="0">
        <x:f>'Historical Trades'!I2273</x:f>
      </x:c>
      <x:c r="J2273" s="0">
        <x:f>'Historical Trades'!J2273</x:f>
      </x:c>
      <x:c r="K2273" s="0">
        <x:f>'Historical Trades'!K2273</x:f>
      </x:c>
      <x:c r="L2273" s="0">
        <x:f>'Historical Trades'!L2273</x:f>
      </x:c>
      <x:c r="M2273" s="0">
        <x:f>'Historical Trades'!M2273</x:f>
      </x:c>
      <x:c r="N2273" s="0">
        <x:f>CLEAN('Historical Trades'!O2273)</x:f>
      </x:c>
      <x:c r="P2273" s="14">
        <x:f>IF(G2273="sell",M2273,-M2273)</x:f>
      </x:c>
      <x:c r="Q2273" s="14">
        <x:f>VLOOKUP(N2273,'Currency Rates'!$A$3:$C$32,3,0)</x:f>
      </x:c>
      <x:c r="R2273" s="0">
        <x:f>IF(A2273="SPUS",0,IF(A2273="FWD",0,P2273/Q2273))</x:f>
      </x:c>
    </x:row>
    <x:row r="2274" spans="1:19" x14ac:dyDescent="0.3">
      <x:c r="A2274" s="0">
        <x:f>'Historical Trades'!A2274</x:f>
      </x:c>
      <x:c r="B2274" s="0">
        <x:f>'Historical Trades'!B2274</x:f>
      </x:c>
      <x:c r="C2274" s="23">
        <x:f>'Historical Trades'!C2274</x:f>
      </x:c>
      <x:c r="D2274" s="0">
        <x:f>'Historical Trades'!D2274</x:f>
      </x:c>
      <x:c r="E2274" s="23">
        <x:f>'Historical Trades'!E2274</x:f>
      </x:c>
      <x:c r="F2274" s="0">
        <x:f>'Historical Trades'!F2274</x:f>
      </x:c>
      <x:c r="G2274" s="0">
        <x:f>'Historical Trades'!G2274</x:f>
      </x:c>
      <x:c r="H2274" s="0">
        <x:f>'Historical Trades'!H2274</x:f>
      </x:c>
      <x:c r="I2274" s="0">
        <x:f>'Historical Trades'!I2274</x:f>
      </x:c>
      <x:c r="J2274" s="0">
        <x:f>'Historical Trades'!J2274</x:f>
      </x:c>
      <x:c r="K2274" s="0">
        <x:f>'Historical Trades'!K2274</x:f>
      </x:c>
      <x:c r="L2274" s="0">
        <x:f>'Historical Trades'!L2274</x:f>
      </x:c>
      <x:c r="M2274" s="0">
        <x:f>'Historical Trades'!M2274</x:f>
      </x:c>
      <x:c r="N2274" s="0">
        <x:f>CLEAN('Historical Trades'!O2274)</x:f>
      </x:c>
      <x:c r="P2274" s="14">
        <x:f>IF(G2274="sell",M2274,-M2274)</x:f>
      </x:c>
      <x:c r="Q2274" s="14">
        <x:f>VLOOKUP(N2274,'Currency Rates'!$A$3:$C$32,3,0)</x:f>
      </x:c>
      <x:c r="R2274" s="0">
        <x:f>IF(A2274="SPUS",0,IF(A2274="FWD",0,P2274/Q2274))</x:f>
      </x:c>
    </x:row>
    <x:row r="2275" spans="1:19" x14ac:dyDescent="0.3">
      <x:c r="A2275" s="0">
        <x:f>'Historical Trades'!A2275</x:f>
      </x:c>
      <x:c r="B2275" s="0">
        <x:f>'Historical Trades'!B2275</x:f>
      </x:c>
      <x:c r="C2275" s="23">
        <x:f>'Historical Trades'!C2275</x:f>
      </x:c>
      <x:c r="D2275" s="0">
        <x:f>'Historical Trades'!D2275</x:f>
      </x:c>
      <x:c r="E2275" s="23">
        <x:f>'Historical Trades'!E2275</x:f>
      </x:c>
      <x:c r="F2275" s="0">
        <x:f>'Historical Trades'!F2275</x:f>
      </x:c>
      <x:c r="G2275" s="0">
        <x:f>'Historical Trades'!G2275</x:f>
      </x:c>
      <x:c r="H2275" s="0">
        <x:f>'Historical Trades'!H2275</x:f>
      </x:c>
      <x:c r="I2275" s="0">
        <x:f>'Historical Trades'!I2275</x:f>
      </x:c>
      <x:c r="J2275" s="0">
        <x:f>'Historical Trades'!J2275</x:f>
      </x:c>
      <x:c r="K2275" s="0">
        <x:f>'Historical Trades'!K2275</x:f>
      </x:c>
      <x:c r="L2275" s="0">
        <x:f>'Historical Trades'!L2275</x:f>
      </x:c>
      <x:c r="M2275" s="0">
        <x:f>'Historical Trades'!M2275</x:f>
      </x:c>
      <x:c r="N2275" s="0">
        <x:f>CLEAN('Historical Trades'!O2275)</x:f>
      </x:c>
      <x:c r="P2275" s="14">
        <x:f>IF(G2275="sell",M2275,-M2275)</x:f>
      </x:c>
      <x:c r="Q2275" s="14">
        <x:f>VLOOKUP(N2275,'Currency Rates'!$A$3:$C$32,3,0)</x:f>
      </x:c>
      <x:c r="R2275" s="0">
        <x:f>IF(A2275="SPUS",0,IF(A2275="FWD",0,P2275/Q2275))</x:f>
      </x:c>
    </x:row>
    <x:row r="2276" spans="1:19" x14ac:dyDescent="0.3">
      <x:c r="A2276" s="0">
        <x:f>'Historical Trades'!A2276</x:f>
      </x:c>
      <x:c r="B2276" s="0">
        <x:f>'Historical Trades'!B2276</x:f>
      </x:c>
      <x:c r="C2276" s="23">
        <x:f>'Historical Trades'!C2276</x:f>
      </x:c>
      <x:c r="D2276" s="0">
        <x:f>'Historical Trades'!D2276</x:f>
      </x:c>
      <x:c r="E2276" s="23">
        <x:f>'Historical Trades'!E2276</x:f>
      </x:c>
      <x:c r="F2276" s="0">
        <x:f>'Historical Trades'!F2276</x:f>
      </x:c>
      <x:c r="G2276" s="0">
        <x:f>'Historical Trades'!G2276</x:f>
      </x:c>
      <x:c r="H2276" s="0">
        <x:f>'Historical Trades'!H2276</x:f>
      </x:c>
      <x:c r="I2276" s="0">
        <x:f>'Historical Trades'!I2276</x:f>
      </x:c>
      <x:c r="J2276" s="0">
        <x:f>'Historical Trades'!J2276</x:f>
      </x:c>
      <x:c r="K2276" s="0">
        <x:f>'Historical Trades'!K2276</x:f>
      </x:c>
      <x:c r="L2276" s="0">
        <x:f>'Historical Trades'!L2276</x:f>
      </x:c>
      <x:c r="M2276" s="0">
        <x:f>'Historical Trades'!M2276</x:f>
      </x:c>
      <x:c r="N2276" s="0">
        <x:f>CLEAN('Historical Trades'!O2276)</x:f>
      </x:c>
      <x:c r="P2276" s="14">
        <x:f>IF(G2276="sell",M2276,-M2276)</x:f>
      </x:c>
      <x:c r="Q2276" s="14">
        <x:f>VLOOKUP(N2276,'Currency Rates'!$A$3:$C$32,3,0)</x:f>
      </x:c>
      <x:c r="R2276" s="0">
        <x:f>IF(A2276="SPUS",0,IF(A2276="FWD",0,P2276/Q2276))</x:f>
      </x:c>
    </x:row>
    <x:row r="2277" spans="1:19" x14ac:dyDescent="0.3">
      <x:c r="A2277" s="0">
        <x:f>'Historical Trades'!A2277</x:f>
      </x:c>
      <x:c r="B2277" s="0">
        <x:f>'Historical Trades'!B2277</x:f>
      </x:c>
      <x:c r="C2277" s="23">
        <x:f>'Historical Trades'!C2277</x:f>
      </x:c>
      <x:c r="D2277" s="0">
        <x:f>'Historical Trades'!D2277</x:f>
      </x:c>
      <x:c r="E2277" s="23">
        <x:f>'Historical Trades'!E2277</x:f>
      </x:c>
      <x:c r="F2277" s="0">
        <x:f>'Historical Trades'!F2277</x:f>
      </x:c>
      <x:c r="G2277" s="0">
        <x:f>'Historical Trades'!G2277</x:f>
      </x:c>
      <x:c r="H2277" s="0">
        <x:f>'Historical Trades'!H2277</x:f>
      </x:c>
      <x:c r="I2277" s="0">
        <x:f>'Historical Trades'!I2277</x:f>
      </x:c>
      <x:c r="J2277" s="0">
        <x:f>'Historical Trades'!J2277</x:f>
      </x:c>
      <x:c r="K2277" s="0">
        <x:f>'Historical Trades'!K2277</x:f>
      </x:c>
      <x:c r="L2277" s="0">
        <x:f>'Historical Trades'!L2277</x:f>
      </x:c>
      <x:c r="M2277" s="0">
        <x:f>'Historical Trades'!M2277</x:f>
      </x:c>
      <x:c r="N2277" s="0">
        <x:f>CLEAN('Historical Trades'!O2277)</x:f>
      </x:c>
      <x:c r="P2277" s="14">
        <x:f>IF(G2277="sell",M2277,-M2277)</x:f>
      </x:c>
      <x:c r="Q2277" s="14">
        <x:f>VLOOKUP(N2277,'Currency Rates'!$A$3:$C$32,3,0)</x:f>
      </x:c>
      <x:c r="R2277" s="0">
        <x:f>IF(A2277="SPUS",0,IF(A2277="FWD",0,P2277/Q2277))</x:f>
      </x:c>
    </x:row>
    <x:row r="2278" spans="1:19" x14ac:dyDescent="0.3">
      <x:c r="A2278" s="0">
        <x:f>'Historical Trades'!A2278</x:f>
      </x:c>
      <x:c r="B2278" s="0">
        <x:f>'Historical Trades'!B2278</x:f>
      </x:c>
      <x:c r="C2278" s="23">
        <x:f>'Historical Trades'!C2278</x:f>
      </x:c>
      <x:c r="D2278" s="0">
        <x:f>'Historical Trades'!D2278</x:f>
      </x:c>
      <x:c r="E2278" s="23">
        <x:f>'Historical Trades'!E2278</x:f>
      </x:c>
      <x:c r="F2278" s="0">
        <x:f>'Historical Trades'!F2278</x:f>
      </x:c>
      <x:c r="G2278" s="0">
        <x:f>'Historical Trades'!G2278</x:f>
      </x:c>
      <x:c r="H2278" s="0">
        <x:f>'Historical Trades'!H2278</x:f>
      </x:c>
      <x:c r="I2278" s="0">
        <x:f>'Historical Trades'!I2278</x:f>
      </x:c>
      <x:c r="J2278" s="0">
        <x:f>'Historical Trades'!J2278</x:f>
      </x:c>
      <x:c r="K2278" s="0">
        <x:f>'Historical Trades'!K2278</x:f>
      </x:c>
      <x:c r="L2278" s="0">
        <x:f>'Historical Trades'!L2278</x:f>
      </x:c>
      <x:c r="M2278" s="0">
        <x:f>'Historical Trades'!M2278</x:f>
      </x:c>
      <x:c r="N2278" s="0">
        <x:f>CLEAN('Historical Trades'!O2278)</x:f>
      </x:c>
      <x:c r="P2278" s="14">
        <x:f>IF(G2278="sell",M2278,-M2278)</x:f>
      </x:c>
      <x:c r="Q2278" s="14">
        <x:f>VLOOKUP(N2278,'Currency Rates'!$A$3:$C$32,3,0)</x:f>
      </x:c>
      <x:c r="R2278" s="0">
        <x:f>IF(A2278="SPUS",0,IF(A2278="FWD",0,P2278/Q2278))</x:f>
      </x:c>
    </x:row>
    <x:row r="2279" spans="1:19" x14ac:dyDescent="0.3">
      <x:c r="A2279" s="0">
        <x:f>'Historical Trades'!A2279</x:f>
      </x:c>
      <x:c r="B2279" s="0">
        <x:f>'Historical Trades'!B2279</x:f>
      </x:c>
      <x:c r="C2279" s="23">
        <x:f>'Historical Trades'!C2279</x:f>
      </x:c>
      <x:c r="D2279" s="0">
        <x:f>'Historical Trades'!D2279</x:f>
      </x:c>
      <x:c r="E2279" s="23">
        <x:f>'Historical Trades'!E2279</x:f>
      </x:c>
      <x:c r="F2279" s="0">
        <x:f>'Historical Trades'!F2279</x:f>
      </x:c>
      <x:c r="G2279" s="0">
        <x:f>'Historical Trades'!G2279</x:f>
      </x:c>
      <x:c r="H2279" s="0">
        <x:f>'Historical Trades'!H2279</x:f>
      </x:c>
      <x:c r="I2279" s="0">
        <x:f>'Historical Trades'!I2279</x:f>
      </x:c>
      <x:c r="J2279" s="0">
        <x:f>'Historical Trades'!J2279</x:f>
      </x:c>
      <x:c r="K2279" s="0">
        <x:f>'Historical Trades'!K2279</x:f>
      </x:c>
      <x:c r="L2279" s="0">
        <x:f>'Historical Trades'!L2279</x:f>
      </x:c>
      <x:c r="M2279" s="0">
        <x:f>'Historical Trades'!M2279</x:f>
      </x:c>
      <x:c r="N2279" s="0">
        <x:f>CLEAN('Historical Trades'!O2279)</x:f>
      </x:c>
      <x:c r="P2279" s="14">
        <x:f>IF(G2279="sell",M2279,-M2279)</x:f>
      </x:c>
      <x:c r="Q2279" s="14">
        <x:f>VLOOKUP(N2279,'Currency Rates'!$A$3:$C$32,3,0)</x:f>
      </x:c>
      <x:c r="R2279" s="0">
        <x:f>IF(A2279="SPUS",0,IF(A2279="FWD",0,P2279/Q2279))</x:f>
      </x:c>
    </x:row>
    <x:row r="2280" spans="1:19" x14ac:dyDescent="0.3">
      <x:c r="A2280" s="0">
        <x:f>'Historical Trades'!A2280</x:f>
      </x:c>
      <x:c r="B2280" s="0">
        <x:f>'Historical Trades'!B2280</x:f>
      </x:c>
      <x:c r="C2280" s="23">
        <x:f>'Historical Trades'!C2280</x:f>
      </x:c>
      <x:c r="D2280" s="0">
        <x:f>'Historical Trades'!D2280</x:f>
      </x:c>
      <x:c r="E2280" s="23">
        <x:f>'Historical Trades'!E2280</x:f>
      </x:c>
      <x:c r="F2280" s="0">
        <x:f>'Historical Trades'!F2280</x:f>
      </x:c>
      <x:c r="G2280" s="0">
        <x:f>'Historical Trades'!G2280</x:f>
      </x:c>
      <x:c r="H2280" s="0">
        <x:f>'Historical Trades'!H2280</x:f>
      </x:c>
      <x:c r="I2280" s="0">
        <x:f>'Historical Trades'!I2280</x:f>
      </x:c>
      <x:c r="J2280" s="0">
        <x:f>'Historical Trades'!J2280</x:f>
      </x:c>
      <x:c r="K2280" s="0">
        <x:f>'Historical Trades'!K2280</x:f>
      </x:c>
      <x:c r="L2280" s="0">
        <x:f>'Historical Trades'!L2280</x:f>
      </x:c>
      <x:c r="M2280" s="0">
        <x:f>'Historical Trades'!M2280</x:f>
      </x:c>
      <x:c r="N2280" s="0">
        <x:f>CLEAN('Historical Trades'!O2280)</x:f>
      </x:c>
      <x:c r="P2280" s="14">
        <x:f>IF(G2280="sell",M2280,-M2280)</x:f>
      </x:c>
      <x:c r="Q2280" s="14">
        <x:f>VLOOKUP(N2280,'Currency Rates'!$A$3:$C$32,3,0)</x:f>
      </x:c>
      <x:c r="R2280" s="0">
        <x:f>IF(A2280="SPUS",0,IF(A2280="FWD",0,P2280/Q2280))</x:f>
      </x:c>
    </x:row>
    <x:row r="2281" spans="1:19" x14ac:dyDescent="0.3">
      <x:c r="A2281" s="0">
        <x:f>'Historical Trades'!A2281</x:f>
      </x:c>
      <x:c r="B2281" s="0">
        <x:f>'Historical Trades'!B2281</x:f>
      </x:c>
      <x:c r="C2281" s="23">
        <x:f>'Historical Trades'!C2281</x:f>
      </x:c>
      <x:c r="D2281" s="0">
        <x:f>'Historical Trades'!D2281</x:f>
      </x:c>
      <x:c r="E2281" s="23">
        <x:f>'Historical Trades'!E2281</x:f>
      </x:c>
      <x:c r="F2281" s="0">
        <x:f>'Historical Trades'!F2281</x:f>
      </x:c>
      <x:c r="G2281" s="0">
        <x:f>'Historical Trades'!G2281</x:f>
      </x:c>
      <x:c r="H2281" s="0">
        <x:f>'Historical Trades'!H2281</x:f>
      </x:c>
      <x:c r="I2281" s="0">
        <x:f>'Historical Trades'!I2281</x:f>
      </x:c>
      <x:c r="J2281" s="0">
        <x:f>'Historical Trades'!J2281</x:f>
      </x:c>
      <x:c r="K2281" s="0">
        <x:f>'Historical Trades'!K2281</x:f>
      </x:c>
      <x:c r="L2281" s="0">
        <x:f>'Historical Trades'!L2281</x:f>
      </x:c>
      <x:c r="M2281" s="0">
        <x:f>'Historical Trades'!M2281</x:f>
      </x:c>
      <x:c r="N2281" s="0">
        <x:f>CLEAN('Historical Trades'!O2281)</x:f>
      </x:c>
      <x:c r="P2281" s="14">
        <x:f>IF(G2281="sell",M2281,-M2281)</x:f>
      </x:c>
      <x:c r="Q2281" s="14">
        <x:f>VLOOKUP(N2281,'Currency Rates'!$A$3:$C$32,3,0)</x:f>
      </x:c>
      <x:c r="R2281" s="0">
        <x:f>IF(A2281="SPUS",0,IF(A2281="FWD",0,P2281/Q2281))</x:f>
      </x:c>
    </x:row>
    <x:row r="2282" spans="1:19" x14ac:dyDescent="0.3">
      <x:c r="A2282" s="0">
        <x:f>'Historical Trades'!A2282</x:f>
      </x:c>
      <x:c r="B2282" s="0">
        <x:f>'Historical Trades'!B2282</x:f>
      </x:c>
      <x:c r="C2282" s="23">
        <x:f>'Historical Trades'!C2282</x:f>
      </x:c>
      <x:c r="D2282" s="0">
        <x:f>'Historical Trades'!D2282</x:f>
      </x:c>
      <x:c r="E2282" s="23">
        <x:f>'Historical Trades'!E2282</x:f>
      </x:c>
      <x:c r="F2282" s="0">
        <x:f>'Historical Trades'!F2282</x:f>
      </x:c>
      <x:c r="G2282" s="0">
        <x:f>'Historical Trades'!G2282</x:f>
      </x:c>
      <x:c r="H2282" s="0">
        <x:f>'Historical Trades'!H2282</x:f>
      </x:c>
      <x:c r="I2282" s="0">
        <x:f>'Historical Trades'!I2282</x:f>
      </x:c>
      <x:c r="J2282" s="0">
        <x:f>'Historical Trades'!J2282</x:f>
      </x:c>
      <x:c r="K2282" s="0">
        <x:f>'Historical Trades'!K2282</x:f>
      </x:c>
      <x:c r="L2282" s="0">
        <x:f>'Historical Trades'!L2282</x:f>
      </x:c>
      <x:c r="M2282" s="0">
        <x:f>'Historical Trades'!M2282</x:f>
      </x:c>
      <x:c r="N2282" s="0">
        <x:f>CLEAN('Historical Trades'!O2282)</x:f>
      </x:c>
      <x:c r="P2282" s="14">
        <x:f>IF(G2282="sell",M2282,-M2282)</x:f>
      </x:c>
      <x:c r="Q2282" s="14">
        <x:f>VLOOKUP(N2282,'Currency Rates'!$A$3:$C$32,3,0)</x:f>
      </x:c>
      <x:c r="R2282" s="0">
        <x:f>IF(A2282="SPUS",0,IF(A2282="FWD",0,P2282/Q2282))</x:f>
      </x:c>
    </x:row>
    <x:row r="2283" spans="1:19" x14ac:dyDescent="0.3">
      <x:c r="A2283" s="0">
        <x:f>'Historical Trades'!A2283</x:f>
      </x:c>
      <x:c r="B2283" s="0">
        <x:f>'Historical Trades'!B2283</x:f>
      </x:c>
      <x:c r="C2283" s="23">
        <x:f>'Historical Trades'!C2283</x:f>
      </x:c>
      <x:c r="D2283" s="0">
        <x:f>'Historical Trades'!D2283</x:f>
      </x:c>
      <x:c r="E2283" s="23">
        <x:f>'Historical Trades'!E2283</x:f>
      </x:c>
      <x:c r="F2283" s="0">
        <x:f>'Historical Trades'!F2283</x:f>
      </x:c>
      <x:c r="G2283" s="0">
        <x:f>'Historical Trades'!G2283</x:f>
      </x:c>
      <x:c r="H2283" s="0">
        <x:f>'Historical Trades'!H2283</x:f>
      </x:c>
      <x:c r="I2283" s="0">
        <x:f>'Historical Trades'!I2283</x:f>
      </x:c>
      <x:c r="J2283" s="0">
        <x:f>'Historical Trades'!J2283</x:f>
      </x:c>
      <x:c r="K2283" s="0">
        <x:f>'Historical Trades'!K2283</x:f>
      </x:c>
      <x:c r="L2283" s="0">
        <x:f>'Historical Trades'!L2283</x:f>
      </x:c>
      <x:c r="M2283" s="0">
        <x:f>'Historical Trades'!M2283</x:f>
      </x:c>
      <x:c r="N2283" s="0">
        <x:f>CLEAN('Historical Trades'!O2283)</x:f>
      </x:c>
      <x:c r="P2283" s="14">
        <x:f>IF(G2283="sell",M2283,-M2283)</x:f>
      </x:c>
      <x:c r="Q2283" s="14">
        <x:f>VLOOKUP(N2283,'Currency Rates'!$A$3:$C$32,3,0)</x:f>
      </x:c>
      <x:c r="R2283" s="0">
        <x:f>IF(A2283="SPUS",0,IF(A2283="FWD",0,P2283/Q2283))</x:f>
      </x:c>
    </x:row>
    <x:row r="2284" spans="1:19" x14ac:dyDescent="0.3">
      <x:c r="A2284" s="0">
        <x:f>'Historical Trades'!A2284</x:f>
      </x:c>
      <x:c r="B2284" s="0">
        <x:f>'Historical Trades'!B2284</x:f>
      </x:c>
      <x:c r="C2284" s="23">
        <x:f>'Historical Trades'!C2284</x:f>
      </x:c>
      <x:c r="D2284" s="0">
        <x:f>'Historical Trades'!D2284</x:f>
      </x:c>
      <x:c r="E2284" s="23">
        <x:f>'Historical Trades'!E2284</x:f>
      </x:c>
      <x:c r="F2284" s="0">
        <x:f>'Historical Trades'!F2284</x:f>
      </x:c>
      <x:c r="G2284" s="0">
        <x:f>'Historical Trades'!G2284</x:f>
      </x:c>
      <x:c r="H2284" s="0">
        <x:f>'Historical Trades'!H2284</x:f>
      </x:c>
      <x:c r="I2284" s="0">
        <x:f>'Historical Trades'!I2284</x:f>
      </x:c>
      <x:c r="J2284" s="0">
        <x:f>'Historical Trades'!J2284</x:f>
      </x:c>
      <x:c r="K2284" s="0">
        <x:f>'Historical Trades'!K2284</x:f>
      </x:c>
      <x:c r="L2284" s="0">
        <x:f>'Historical Trades'!L2284</x:f>
      </x:c>
      <x:c r="M2284" s="0">
        <x:f>'Historical Trades'!M2284</x:f>
      </x:c>
      <x:c r="N2284" s="0">
        <x:f>CLEAN('Historical Trades'!O2284)</x:f>
      </x:c>
      <x:c r="P2284" s="14">
        <x:f>IF(G2284="sell",M2284,-M2284)</x:f>
      </x:c>
      <x:c r="Q2284" s="14">
        <x:f>VLOOKUP(N2284,'Currency Rates'!$A$3:$C$32,3,0)</x:f>
      </x:c>
      <x:c r="R2284" s="0">
        <x:f>IF(A2284="SPUS",0,IF(A2284="FWD",0,P2284/Q2284))</x:f>
      </x:c>
    </x:row>
    <x:row r="2285" spans="1:19" x14ac:dyDescent="0.3">
      <x:c r="A2285" s="0">
        <x:f>'Historical Trades'!A2285</x:f>
      </x:c>
      <x:c r="B2285" s="0">
        <x:f>'Historical Trades'!B2285</x:f>
      </x:c>
      <x:c r="C2285" s="23">
        <x:f>'Historical Trades'!C2285</x:f>
      </x:c>
      <x:c r="D2285" s="0">
        <x:f>'Historical Trades'!D2285</x:f>
      </x:c>
      <x:c r="E2285" s="23">
        <x:f>'Historical Trades'!E2285</x:f>
      </x:c>
      <x:c r="F2285" s="0">
        <x:f>'Historical Trades'!F2285</x:f>
      </x:c>
      <x:c r="G2285" s="0">
        <x:f>'Historical Trades'!G2285</x:f>
      </x:c>
      <x:c r="H2285" s="0">
        <x:f>'Historical Trades'!H2285</x:f>
      </x:c>
      <x:c r="I2285" s="0">
        <x:f>'Historical Trades'!I2285</x:f>
      </x:c>
      <x:c r="J2285" s="0">
        <x:f>'Historical Trades'!J2285</x:f>
      </x:c>
      <x:c r="K2285" s="0">
        <x:f>'Historical Trades'!K2285</x:f>
      </x:c>
      <x:c r="L2285" s="0">
        <x:f>'Historical Trades'!L2285</x:f>
      </x:c>
      <x:c r="M2285" s="0">
        <x:f>'Historical Trades'!M2285</x:f>
      </x:c>
      <x:c r="N2285" s="0">
        <x:f>CLEAN('Historical Trades'!O2285)</x:f>
      </x:c>
      <x:c r="P2285" s="14">
        <x:f>IF(G2285="sell",M2285,-M2285)</x:f>
      </x:c>
      <x:c r="Q2285" s="14">
        <x:f>VLOOKUP(N2285,'Currency Rates'!$A$3:$C$32,3,0)</x:f>
      </x:c>
      <x:c r="R2285" s="0">
        <x:f>IF(A2285="SPUS",0,IF(A2285="FWD",0,P2285/Q2285))</x:f>
      </x:c>
    </x:row>
    <x:row r="2286" spans="1:19" x14ac:dyDescent="0.3">
      <x:c r="A2286" s="0">
        <x:f>'Historical Trades'!A2286</x:f>
      </x:c>
      <x:c r="B2286" s="0">
        <x:f>'Historical Trades'!B2286</x:f>
      </x:c>
      <x:c r="C2286" s="23">
        <x:f>'Historical Trades'!C2286</x:f>
      </x:c>
      <x:c r="D2286" s="0">
        <x:f>'Historical Trades'!D2286</x:f>
      </x:c>
      <x:c r="E2286" s="23">
        <x:f>'Historical Trades'!E2286</x:f>
      </x:c>
      <x:c r="F2286" s="0">
        <x:f>'Historical Trades'!F2286</x:f>
      </x:c>
      <x:c r="G2286" s="0">
        <x:f>'Historical Trades'!G2286</x:f>
      </x:c>
      <x:c r="H2286" s="0">
        <x:f>'Historical Trades'!H2286</x:f>
      </x:c>
      <x:c r="I2286" s="0">
        <x:f>'Historical Trades'!I2286</x:f>
      </x:c>
      <x:c r="J2286" s="0">
        <x:f>'Historical Trades'!J2286</x:f>
      </x:c>
      <x:c r="K2286" s="0">
        <x:f>'Historical Trades'!K2286</x:f>
      </x:c>
      <x:c r="L2286" s="0">
        <x:f>'Historical Trades'!L2286</x:f>
      </x:c>
      <x:c r="M2286" s="0">
        <x:f>'Historical Trades'!M2286</x:f>
      </x:c>
      <x:c r="N2286" s="0">
        <x:f>CLEAN('Historical Trades'!O2286)</x:f>
      </x:c>
      <x:c r="P2286" s="14">
        <x:f>IF(G2286="sell",M2286,-M2286)</x:f>
      </x:c>
      <x:c r="Q2286" s="14">
        <x:f>VLOOKUP(N2286,'Currency Rates'!$A$3:$C$32,3,0)</x:f>
      </x:c>
      <x:c r="R2286" s="0">
        <x:f>IF(A2286="SPUS",0,IF(A2286="FWD",0,P2286/Q2286))</x:f>
      </x:c>
    </x:row>
    <x:row r="2287" spans="1:19" x14ac:dyDescent="0.3">
      <x:c r="A2287" s="0">
        <x:f>'Historical Trades'!A2287</x:f>
      </x:c>
      <x:c r="B2287" s="0">
        <x:f>'Historical Trades'!B2287</x:f>
      </x:c>
      <x:c r="C2287" s="23">
        <x:f>'Historical Trades'!C2287</x:f>
      </x:c>
      <x:c r="D2287" s="0">
        <x:f>'Historical Trades'!D2287</x:f>
      </x:c>
      <x:c r="E2287" s="23">
        <x:f>'Historical Trades'!E2287</x:f>
      </x:c>
      <x:c r="F2287" s="0">
        <x:f>'Historical Trades'!F2287</x:f>
      </x:c>
      <x:c r="G2287" s="0">
        <x:f>'Historical Trades'!G2287</x:f>
      </x:c>
      <x:c r="H2287" s="0">
        <x:f>'Historical Trades'!H2287</x:f>
      </x:c>
      <x:c r="I2287" s="0">
        <x:f>'Historical Trades'!I2287</x:f>
      </x:c>
      <x:c r="J2287" s="0">
        <x:f>'Historical Trades'!J2287</x:f>
      </x:c>
      <x:c r="K2287" s="0">
        <x:f>'Historical Trades'!K2287</x:f>
      </x:c>
      <x:c r="L2287" s="0">
        <x:f>'Historical Trades'!L2287</x:f>
      </x:c>
      <x:c r="M2287" s="0">
        <x:f>'Historical Trades'!M2287</x:f>
      </x:c>
      <x:c r="N2287" s="0">
        <x:f>CLEAN('Historical Trades'!O2287)</x:f>
      </x:c>
      <x:c r="P2287" s="14">
        <x:f>IF(G2287="sell",M2287,-M2287)</x:f>
      </x:c>
      <x:c r="Q2287" s="14">
        <x:f>VLOOKUP(N2287,'Currency Rates'!$A$3:$C$32,3,0)</x:f>
      </x:c>
      <x:c r="R2287" s="0">
        <x:f>IF(A2287="SPUS",0,IF(A2287="FWD",0,P2287/Q2287))</x:f>
      </x:c>
    </x:row>
    <x:row r="2288" spans="1:19" x14ac:dyDescent="0.3">
      <x:c r="A2288" s="0">
        <x:f>'Historical Trades'!A2288</x:f>
      </x:c>
      <x:c r="B2288" s="0">
        <x:f>'Historical Trades'!B2288</x:f>
      </x:c>
      <x:c r="C2288" s="23">
        <x:f>'Historical Trades'!C2288</x:f>
      </x:c>
      <x:c r="D2288" s="0">
        <x:f>'Historical Trades'!D2288</x:f>
      </x:c>
      <x:c r="E2288" s="23">
        <x:f>'Historical Trades'!E2288</x:f>
      </x:c>
      <x:c r="F2288" s="0">
        <x:f>'Historical Trades'!F2288</x:f>
      </x:c>
      <x:c r="G2288" s="0">
        <x:f>'Historical Trades'!G2288</x:f>
      </x:c>
      <x:c r="H2288" s="0">
        <x:f>'Historical Trades'!H2288</x:f>
      </x:c>
      <x:c r="I2288" s="0">
        <x:f>'Historical Trades'!I2288</x:f>
      </x:c>
      <x:c r="J2288" s="0">
        <x:f>'Historical Trades'!J2288</x:f>
      </x:c>
      <x:c r="K2288" s="0">
        <x:f>'Historical Trades'!K2288</x:f>
      </x:c>
      <x:c r="L2288" s="0">
        <x:f>'Historical Trades'!L2288</x:f>
      </x:c>
      <x:c r="M2288" s="0">
        <x:f>'Historical Trades'!M2288</x:f>
      </x:c>
      <x:c r="N2288" s="0">
        <x:f>CLEAN('Historical Trades'!O2288)</x:f>
      </x:c>
      <x:c r="P2288" s="14">
        <x:f>IF(G2288="sell",M2288,-M2288)</x:f>
      </x:c>
      <x:c r="Q2288" s="14">
        <x:f>VLOOKUP(N2288,'Currency Rates'!$A$3:$C$32,3,0)</x:f>
      </x:c>
      <x:c r="R2288" s="0">
        <x:f>IF(A2288="SPUS",0,IF(A2288="FWD",0,P2288/Q2288))</x:f>
      </x:c>
    </x:row>
    <x:row r="2289" spans="1:19" x14ac:dyDescent="0.3">
      <x:c r="A2289" s="0">
        <x:f>'Historical Trades'!A2289</x:f>
      </x:c>
      <x:c r="B2289" s="0">
        <x:f>'Historical Trades'!B2289</x:f>
      </x:c>
      <x:c r="C2289" s="23">
        <x:f>'Historical Trades'!C2289</x:f>
      </x:c>
      <x:c r="D2289" s="0">
        <x:f>'Historical Trades'!D2289</x:f>
      </x:c>
      <x:c r="E2289" s="23">
        <x:f>'Historical Trades'!E2289</x:f>
      </x:c>
      <x:c r="F2289" s="0">
        <x:f>'Historical Trades'!F2289</x:f>
      </x:c>
      <x:c r="G2289" s="0">
        <x:f>'Historical Trades'!G2289</x:f>
      </x:c>
      <x:c r="H2289" s="0">
        <x:f>'Historical Trades'!H2289</x:f>
      </x:c>
      <x:c r="I2289" s="0">
        <x:f>'Historical Trades'!I2289</x:f>
      </x:c>
      <x:c r="J2289" s="0">
        <x:f>'Historical Trades'!J2289</x:f>
      </x:c>
      <x:c r="K2289" s="0">
        <x:f>'Historical Trades'!K2289</x:f>
      </x:c>
      <x:c r="L2289" s="0">
        <x:f>'Historical Trades'!L2289</x:f>
      </x:c>
      <x:c r="M2289" s="0">
        <x:f>'Historical Trades'!M2289</x:f>
      </x:c>
      <x:c r="N2289" s="0">
        <x:f>CLEAN('Historical Trades'!O2289)</x:f>
      </x:c>
      <x:c r="P2289" s="14">
        <x:f>IF(G2289="sell",M2289,-M2289)</x:f>
      </x:c>
      <x:c r="Q2289" s="14">
        <x:f>VLOOKUP(N2289,'Currency Rates'!$A$3:$C$32,3,0)</x:f>
      </x:c>
      <x:c r="R2289" s="0">
        <x:f>IF(A2289="SPUS",0,IF(A2289="FWD",0,P2289/Q2289))</x:f>
      </x:c>
    </x:row>
    <x:row r="2290" spans="1:19" x14ac:dyDescent="0.3">
      <x:c r="A2290" s="0">
        <x:f>'Historical Trades'!A2290</x:f>
      </x:c>
      <x:c r="B2290" s="0">
        <x:f>'Historical Trades'!B2290</x:f>
      </x:c>
      <x:c r="C2290" s="23">
        <x:f>'Historical Trades'!C2290</x:f>
      </x:c>
      <x:c r="D2290" s="0">
        <x:f>'Historical Trades'!D2290</x:f>
      </x:c>
      <x:c r="E2290" s="23">
        <x:f>'Historical Trades'!E2290</x:f>
      </x:c>
      <x:c r="F2290" s="0">
        <x:f>'Historical Trades'!F2290</x:f>
      </x:c>
      <x:c r="G2290" s="0">
        <x:f>'Historical Trades'!G2290</x:f>
      </x:c>
      <x:c r="H2290" s="0">
        <x:f>'Historical Trades'!H2290</x:f>
      </x:c>
      <x:c r="I2290" s="0">
        <x:f>'Historical Trades'!I2290</x:f>
      </x:c>
      <x:c r="J2290" s="0">
        <x:f>'Historical Trades'!J2290</x:f>
      </x:c>
      <x:c r="K2290" s="0">
        <x:f>'Historical Trades'!K2290</x:f>
      </x:c>
      <x:c r="L2290" s="0">
        <x:f>'Historical Trades'!L2290</x:f>
      </x:c>
      <x:c r="M2290" s="0">
        <x:f>'Historical Trades'!M2290</x:f>
      </x:c>
      <x:c r="N2290" s="0">
        <x:f>CLEAN('Historical Trades'!O2290)</x:f>
      </x:c>
      <x:c r="P2290" s="14">
        <x:f>IF(G2290="sell",M2290,-M2290)</x:f>
      </x:c>
      <x:c r="Q2290" s="14">
        <x:f>VLOOKUP(N2290,'Currency Rates'!$A$3:$C$32,3,0)</x:f>
      </x:c>
      <x:c r="R2290" s="0">
        <x:f>IF(A2290="SPUS",0,IF(A2290="FWD",0,P2290/Q2290))</x:f>
      </x:c>
    </x:row>
    <x:row r="2291" spans="1:19" x14ac:dyDescent="0.3">
      <x:c r="A2291" s="0">
        <x:f>'Historical Trades'!A2291</x:f>
      </x:c>
      <x:c r="B2291" s="0">
        <x:f>'Historical Trades'!B2291</x:f>
      </x:c>
      <x:c r="C2291" s="23">
        <x:f>'Historical Trades'!C2291</x:f>
      </x:c>
      <x:c r="D2291" s="0">
        <x:f>'Historical Trades'!D2291</x:f>
      </x:c>
      <x:c r="E2291" s="23">
        <x:f>'Historical Trades'!E2291</x:f>
      </x:c>
      <x:c r="F2291" s="0">
        <x:f>'Historical Trades'!F2291</x:f>
      </x:c>
      <x:c r="G2291" s="0">
        <x:f>'Historical Trades'!G2291</x:f>
      </x:c>
      <x:c r="H2291" s="0">
        <x:f>'Historical Trades'!H2291</x:f>
      </x:c>
      <x:c r="I2291" s="0">
        <x:f>'Historical Trades'!I2291</x:f>
      </x:c>
      <x:c r="J2291" s="0">
        <x:f>'Historical Trades'!J2291</x:f>
      </x:c>
      <x:c r="K2291" s="0">
        <x:f>'Historical Trades'!K2291</x:f>
      </x:c>
      <x:c r="L2291" s="0">
        <x:f>'Historical Trades'!L2291</x:f>
      </x:c>
      <x:c r="M2291" s="0">
        <x:f>'Historical Trades'!M2291</x:f>
      </x:c>
      <x:c r="N2291" s="0">
        <x:f>CLEAN('Historical Trades'!O2291)</x:f>
      </x:c>
      <x:c r="P2291" s="14">
        <x:f>IF(G2291="sell",M2291,-M2291)</x:f>
      </x:c>
      <x:c r="Q2291" s="14">
        <x:f>VLOOKUP(N2291,'Currency Rates'!$A$3:$C$32,3,0)</x:f>
      </x:c>
      <x:c r="R2291" s="0">
        <x:f>IF(A2291="SPUS",0,IF(A2291="FWD",0,P2291/Q2291))</x:f>
      </x:c>
    </x:row>
    <x:row r="2292" spans="1:19" x14ac:dyDescent="0.3">
      <x:c r="A2292" s="0">
        <x:f>'Historical Trades'!A2292</x:f>
      </x:c>
      <x:c r="B2292" s="0">
        <x:f>'Historical Trades'!B2292</x:f>
      </x:c>
      <x:c r="C2292" s="23">
        <x:f>'Historical Trades'!C2292</x:f>
      </x:c>
      <x:c r="D2292" s="0">
        <x:f>'Historical Trades'!D2292</x:f>
      </x:c>
      <x:c r="E2292" s="23">
        <x:f>'Historical Trades'!E2292</x:f>
      </x:c>
      <x:c r="F2292" s="0">
        <x:f>'Historical Trades'!F2292</x:f>
      </x:c>
      <x:c r="G2292" s="0">
        <x:f>'Historical Trades'!G2292</x:f>
      </x:c>
      <x:c r="H2292" s="0">
        <x:f>'Historical Trades'!H2292</x:f>
      </x:c>
      <x:c r="I2292" s="0">
        <x:f>'Historical Trades'!I2292</x:f>
      </x:c>
      <x:c r="J2292" s="0">
        <x:f>'Historical Trades'!J2292</x:f>
      </x:c>
      <x:c r="K2292" s="0">
        <x:f>'Historical Trades'!K2292</x:f>
      </x:c>
      <x:c r="L2292" s="0">
        <x:f>'Historical Trades'!L2292</x:f>
      </x:c>
      <x:c r="M2292" s="0">
        <x:f>'Historical Trades'!M2292</x:f>
      </x:c>
      <x:c r="N2292" s="0">
        <x:f>CLEAN('Historical Trades'!O2292)</x:f>
      </x:c>
      <x:c r="P2292" s="14">
        <x:f>IF(G2292="sell",M2292,-M2292)</x:f>
      </x:c>
      <x:c r="Q2292" s="14">
        <x:f>VLOOKUP(N2292,'Currency Rates'!$A$3:$C$32,3,0)</x:f>
      </x:c>
      <x:c r="R2292" s="0">
        <x:f>IF(A2292="SPUS",0,IF(A2292="FWD",0,P2292/Q2292))</x:f>
      </x:c>
    </x:row>
    <x:row r="2293" spans="1:19" x14ac:dyDescent="0.3">
      <x:c r="A2293" s="0">
        <x:f>'Historical Trades'!A2293</x:f>
      </x:c>
      <x:c r="B2293" s="0">
        <x:f>'Historical Trades'!B2293</x:f>
      </x:c>
      <x:c r="C2293" s="23">
        <x:f>'Historical Trades'!C2293</x:f>
      </x:c>
      <x:c r="D2293" s="0">
        <x:f>'Historical Trades'!D2293</x:f>
      </x:c>
      <x:c r="E2293" s="23">
        <x:f>'Historical Trades'!E2293</x:f>
      </x:c>
      <x:c r="F2293" s="0">
        <x:f>'Historical Trades'!F2293</x:f>
      </x:c>
      <x:c r="G2293" s="0">
        <x:f>'Historical Trades'!G2293</x:f>
      </x:c>
      <x:c r="H2293" s="0">
        <x:f>'Historical Trades'!H2293</x:f>
      </x:c>
      <x:c r="I2293" s="0">
        <x:f>'Historical Trades'!I2293</x:f>
      </x:c>
      <x:c r="J2293" s="0">
        <x:f>'Historical Trades'!J2293</x:f>
      </x:c>
      <x:c r="K2293" s="0">
        <x:f>'Historical Trades'!K2293</x:f>
      </x:c>
      <x:c r="L2293" s="0">
        <x:f>'Historical Trades'!L2293</x:f>
      </x:c>
      <x:c r="M2293" s="0">
        <x:f>'Historical Trades'!M2293</x:f>
      </x:c>
      <x:c r="N2293" s="0">
        <x:f>CLEAN('Historical Trades'!O2293)</x:f>
      </x:c>
      <x:c r="P2293" s="14">
        <x:f>IF(G2293="sell",M2293,-M2293)</x:f>
      </x:c>
      <x:c r="Q2293" s="14">
        <x:f>VLOOKUP(N2293,'Currency Rates'!$A$3:$C$32,3,0)</x:f>
      </x:c>
      <x:c r="R2293" s="0">
        <x:f>IF(A2293="SPUS",0,IF(A2293="FWD",0,P2293/Q2293))</x:f>
      </x:c>
    </x:row>
    <x:row r="2294" spans="1:19" x14ac:dyDescent="0.3">
      <x:c r="A2294" s="0">
        <x:f>'Historical Trades'!A2294</x:f>
      </x:c>
      <x:c r="B2294" s="0">
        <x:f>'Historical Trades'!B2294</x:f>
      </x:c>
      <x:c r="C2294" s="23">
        <x:f>'Historical Trades'!C2294</x:f>
      </x:c>
      <x:c r="D2294" s="0">
        <x:f>'Historical Trades'!D2294</x:f>
      </x:c>
      <x:c r="E2294" s="23">
        <x:f>'Historical Trades'!E2294</x:f>
      </x:c>
      <x:c r="F2294" s="0">
        <x:f>'Historical Trades'!F2294</x:f>
      </x:c>
      <x:c r="G2294" s="0">
        <x:f>'Historical Trades'!G2294</x:f>
      </x:c>
      <x:c r="H2294" s="0">
        <x:f>'Historical Trades'!H2294</x:f>
      </x:c>
      <x:c r="I2294" s="0">
        <x:f>'Historical Trades'!I2294</x:f>
      </x:c>
      <x:c r="J2294" s="0">
        <x:f>'Historical Trades'!J2294</x:f>
      </x:c>
      <x:c r="K2294" s="0">
        <x:f>'Historical Trades'!K2294</x:f>
      </x:c>
      <x:c r="L2294" s="0">
        <x:f>'Historical Trades'!L2294</x:f>
      </x:c>
      <x:c r="M2294" s="0">
        <x:f>'Historical Trades'!M2294</x:f>
      </x:c>
      <x:c r="N2294" s="0">
        <x:f>CLEAN('Historical Trades'!O2294)</x:f>
      </x:c>
      <x:c r="P2294" s="14">
        <x:f>IF(G2294="sell",M2294,-M2294)</x:f>
      </x:c>
      <x:c r="Q2294" s="14">
        <x:f>VLOOKUP(N2294,'Currency Rates'!$A$3:$C$32,3,0)</x:f>
      </x:c>
      <x:c r="R2294" s="0">
        <x:f>IF(A2294="SPUS",0,IF(A2294="FWD",0,P2294/Q2294))</x:f>
      </x:c>
    </x:row>
    <x:row r="2295" spans="1:19" x14ac:dyDescent="0.3">
      <x:c r="A2295" s="0">
        <x:f>'Historical Trades'!A2295</x:f>
      </x:c>
      <x:c r="B2295" s="0">
        <x:f>'Historical Trades'!B2295</x:f>
      </x:c>
      <x:c r="C2295" s="23">
        <x:f>'Historical Trades'!C2295</x:f>
      </x:c>
      <x:c r="D2295" s="0">
        <x:f>'Historical Trades'!D2295</x:f>
      </x:c>
      <x:c r="E2295" s="23">
        <x:f>'Historical Trades'!E2295</x:f>
      </x:c>
      <x:c r="F2295" s="0">
        <x:f>'Historical Trades'!F2295</x:f>
      </x:c>
      <x:c r="G2295" s="0">
        <x:f>'Historical Trades'!G2295</x:f>
      </x:c>
      <x:c r="H2295" s="0">
        <x:f>'Historical Trades'!H2295</x:f>
      </x:c>
      <x:c r="I2295" s="0">
        <x:f>'Historical Trades'!I2295</x:f>
      </x:c>
      <x:c r="J2295" s="0">
        <x:f>'Historical Trades'!J2295</x:f>
      </x:c>
      <x:c r="K2295" s="0">
        <x:f>'Historical Trades'!K2295</x:f>
      </x:c>
      <x:c r="L2295" s="0">
        <x:f>'Historical Trades'!L2295</x:f>
      </x:c>
      <x:c r="M2295" s="0">
        <x:f>'Historical Trades'!M2295</x:f>
      </x:c>
      <x:c r="N2295" s="0">
        <x:f>CLEAN('Historical Trades'!O2295)</x:f>
      </x:c>
      <x:c r="P2295" s="14">
        <x:f>IF(G2295="sell",M2295,-M2295)</x:f>
      </x:c>
      <x:c r="Q2295" s="14">
        <x:f>VLOOKUP(N2295,'Currency Rates'!$A$3:$C$32,3,0)</x:f>
      </x:c>
      <x:c r="R2295" s="0">
        <x:f>IF(A2295="SPUS",0,IF(A2295="FWD",0,P2295/Q2295))</x:f>
      </x:c>
    </x:row>
    <x:row r="2296" spans="1:19" x14ac:dyDescent="0.3">
      <x:c r="A2296" s="0">
        <x:f>'Historical Trades'!A2296</x:f>
      </x:c>
      <x:c r="B2296" s="0">
        <x:f>'Historical Trades'!B2296</x:f>
      </x:c>
      <x:c r="C2296" s="23">
        <x:f>'Historical Trades'!C2296</x:f>
      </x:c>
      <x:c r="D2296" s="0">
        <x:f>'Historical Trades'!D2296</x:f>
      </x:c>
      <x:c r="E2296" s="23">
        <x:f>'Historical Trades'!E2296</x:f>
      </x:c>
      <x:c r="F2296" s="0">
        <x:f>'Historical Trades'!F2296</x:f>
      </x:c>
      <x:c r="G2296" s="0">
        <x:f>'Historical Trades'!G2296</x:f>
      </x:c>
      <x:c r="H2296" s="0">
        <x:f>'Historical Trades'!H2296</x:f>
      </x:c>
      <x:c r="I2296" s="0">
        <x:f>'Historical Trades'!I2296</x:f>
      </x:c>
      <x:c r="J2296" s="0">
        <x:f>'Historical Trades'!J2296</x:f>
      </x:c>
      <x:c r="K2296" s="0">
        <x:f>'Historical Trades'!K2296</x:f>
      </x:c>
      <x:c r="L2296" s="0">
        <x:f>'Historical Trades'!L2296</x:f>
      </x:c>
      <x:c r="M2296" s="0">
        <x:f>'Historical Trades'!M2296</x:f>
      </x:c>
      <x:c r="N2296" s="0">
        <x:f>CLEAN('Historical Trades'!O2296)</x:f>
      </x:c>
      <x:c r="P2296" s="14">
        <x:f>IF(G2296="sell",M2296,-M2296)</x:f>
      </x:c>
      <x:c r="Q2296" s="14">
        <x:f>VLOOKUP(N2296,'Currency Rates'!$A$3:$C$32,3,0)</x:f>
      </x:c>
      <x:c r="R2296" s="0">
        <x:f>IF(A2296="SPUS",0,IF(A2296="FWD",0,P2296/Q2296))</x:f>
      </x:c>
    </x:row>
    <x:row r="2297" spans="1:19" x14ac:dyDescent="0.3">
      <x:c r="A2297" s="0">
        <x:f>'Historical Trades'!A2297</x:f>
      </x:c>
      <x:c r="B2297" s="0">
        <x:f>'Historical Trades'!B2297</x:f>
      </x:c>
      <x:c r="C2297" s="23">
        <x:f>'Historical Trades'!C2297</x:f>
      </x:c>
      <x:c r="D2297" s="0">
        <x:f>'Historical Trades'!D2297</x:f>
      </x:c>
      <x:c r="E2297" s="23">
        <x:f>'Historical Trades'!E2297</x:f>
      </x:c>
      <x:c r="F2297" s="0">
        <x:f>'Historical Trades'!F2297</x:f>
      </x:c>
      <x:c r="G2297" s="0">
        <x:f>'Historical Trades'!G2297</x:f>
      </x:c>
      <x:c r="H2297" s="0">
        <x:f>'Historical Trades'!H2297</x:f>
      </x:c>
      <x:c r="I2297" s="0">
        <x:f>'Historical Trades'!I2297</x:f>
      </x:c>
      <x:c r="J2297" s="0">
        <x:f>'Historical Trades'!J2297</x:f>
      </x:c>
      <x:c r="K2297" s="0">
        <x:f>'Historical Trades'!K2297</x:f>
      </x:c>
      <x:c r="L2297" s="0">
        <x:f>'Historical Trades'!L2297</x:f>
      </x:c>
      <x:c r="M2297" s="0">
        <x:f>'Historical Trades'!M2297</x:f>
      </x:c>
      <x:c r="N2297" s="0">
        <x:f>CLEAN('Historical Trades'!O2297)</x:f>
      </x:c>
      <x:c r="P2297" s="14">
        <x:f>IF(G2297="sell",M2297,-M2297)</x:f>
      </x:c>
      <x:c r="Q2297" s="14">
        <x:f>VLOOKUP(N2297,'Currency Rates'!$A$3:$C$32,3,0)</x:f>
      </x:c>
      <x:c r="R2297" s="0">
        <x:f>IF(A2297="SPUS",0,IF(A2297="FWD",0,P2297/Q2297))</x:f>
      </x:c>
    </x:row>
    <x:row r="2298" spans="1:19" x14ac:dyDescent="0.3">
      <x:c r="A2298" s="0">
        <x:f>'Historical Trades'!A2298</x:f>
      </x:c>
      <x:c r="B2298" s="0">
        <x:f>'Historical Trades'!B2298</x:f>
      </x:c>
      <x:c r="C2298" s="23">
        <x:f>'Historical Trades'!C2298</x:f>
      </x:c>
      <x:c r="D2298" s="0">
        <x:f>'Historical Trades'!D2298</x:f>
      </x:c>
      <x:c r="E2298" s="23">
        <x:f>'Historical Trades'!E2298</x:f>
      </x:c>
      <x:c r="F2298" s="0">
        <x:f>'Historical Trades'!F2298</x:f>
      </x:c>
      <x:c r="G2298" s="0">
        <x:f>'Historical Trades'!G2298</x:f>
      </x:c>
      <x:c r="H2298" s="0">
        <x:f>'Historical Trades'!H2298</x:f>
      </x:c>
      <x:c r="I2298" s="0">
        <x:f>'Historical Trades'!I2298</x:f>
      </x:c>
      <x:c r="J2298" s="0">
        <x:f>'Historical Trades'!J2298</x:f>
      </x:c>
      <x:c r="K2298" s="0">
        <x:f>'Historical Trades'!K2298</x:f>
      </x:c>
      <x:c r="L2298" s="0">
        <x:f>'Historical Trades'!L2298</x:f>
      </x:c>
      <x:c r="M2298" s="0">
        <x:f>'Historical Trades'!M2298</x:f>
      </x:c>
      <x:c r="N2298" s="0">
        <x:f>CLEAN('Historical Trades'!O2298)</x:f>
      </x:c>
      <x:c r="P2298" s="14">
        <x:f>IF(G2298="sell",M2298,-M2298)</x:f>
      </x:c>
      <x:c r="Q2298" s="14">
        <x:f>VLOOKUP(N2298,'Currency Rates'!$A$3:$C$32,3,0)</x:f>
      </x:c>
      <x:c r="R2298" s="0">
        <x:f>IF(A2298="SPUS",0,IF(A2298="FWD",0,P2298/Q2298))</x:f>
      </x:c>
    </x:row>
    <x:row r="2299" spans="1:19" x14ac:dyDescent="0.3">
      <x:c r="A2299" s="0">
        <x:f>'Historical Trades'!A2299</x:f>
      </x:c>
      <x:c r="B2299" s="0">
        <x:f>'Historical Trades'!B2299</x:f>
      </x:c>
      <x:c r="C2299" s="23">
        <x:f>'Historical Trades'!C2299</x:f>
      </x:c>
      <x:c r="D2299" s="0">
        <x:f>'Historical Trades'!D2299</x:f>
      </x:c>
      <x:c r="E2299" s="23">
        <x:f>'Historical Trades'!E2299</x:f>
      </x:c>
      <x:c r="F2299" s="0">
        <x:f>'Historical Trades'!F2299</x:f>
      </x:c>
      <x:c r="G2299" s="0">
        <x:f>'Historical Trades'!G2299</x:f>
      </x:c>
      <x:c r="H2299" s="0">
        <x:f>'Historical Trades'!H2299</x:f>
      </x:c>
      <x:c r="I2299" s="0">
        <x:f>'Historical Trades'!I2299</x:f>
      </x:c>
      <x:c r="J2299" s="0">
        <x:f>'Historical Trades'!J2299</x:f>
      </x:c>
      <x:c r="K2299" s="0">
        <x:f>'Historical Trades'!K2299</x:f>
      </x:c>
      <x:c r="L2299" s="0">
        <x:f>'Historical Trades'!L2299</x:f>
      </x:c>
      <x:c r="M2299" s="0">
        <x:f>'Historical Trades'!M2299</x:f>
      </x:c>
      <x:c r="N2299" s="0">
        <x:f>CLEAN('Historical Trades'!O2299)</x:f>
      </x:c>
      <x:c r="P2299" s="14">
        <x:f>IF(G2299="sell",M2299,-M2299)</x:f>
      </x:c>
      <x:c r="Q2299" s="14">
        <x:f>VLOOKUP(N2299,'Currency Rates'!$A$3:$C$32,3,0)</x:f>
      </x:c>
      <x:c r="R2299" s="0">
        <x:f>IF(A2299="SPUS",0,IF(A2299="FWD",0,P2299/Q2299))</x:f>
      </x:c>
    </x:row>
    <x:row r="2300" spans="1:19" x14ac:dyDescent="0.3">
      <x:c r="A2300" s="0">
        <x:f>'Historical Trades'!A2300</x:f>
      </x:c>
      <x:c r="B2300" s="0">
        <x:f>'Historical Trades'!B2300</x:f>
      </x:c>
      <x:c r="C2300" s="23">
        <x:f>'Historical Trades'!C2300</x:f>
      </x:c>
      <x:c r="D2300" s="0">
        <x:f>'Historical Trades'!D2300</x:f>
      </x:c>
      <x:c r="E2300" s="23">
        <x:f>'Historical Trades'!E2300</x:f>
      </x:c>
      <x:c r="F2300" s="0">
        <x:f>'Historical Trades'!F2300</x:f>
      </x:c>
      <x:c r="G2300" s="0">
        <x:f>'Historical Trades'!G2300</x:f>
      </x:c>
      <x:c r="H2300" s="0">
        <x:f>'Historical Trades'!H2300</x:f>
      </x:c>
      <x:c r="I2300" s="0">
        <x:f>'Historical Trades'!I2300</x:f>
      </x:c>
      <x:c r="J2300" s="0">
        <x:f>'Historical Trades'!J2300</x:f>
      </x:c>
      <x:c r="K2300" s="0">
        <x:f>'Historical Trades'!K2300</x:f>
      </x:c>
      <x:c r="L2300" s="0">
        <x:f>'Historical Trades'!L2300</x:f>
      </x:c>
      <x:c r="M2300" s="0">
        <x:f>'Historical Trades'!M2300</x:f>
      </x:c>
      <x:c r="N2300" s="0">
        <x:f>CLEAN('Historical Trades'!O2300)</x:f>
      </x:c>
      <x:c r="P2300" s="14">
        <x:f>IF(G2300="sell",M2300,-M2300)</x:f>
      </x:c>
      <x:c r="Q2300" s="14">
        <x:f>VLOOKUP(N2300,'Currency Rates'!$A$3:$C$32,3,0)</x:f>
      </x:c>
      <x:c r="R2300" s="0">
        <x:f>IF(A2300="SPUS",0,IF(A2300="FWD",0,P2300/Q2300))</x:f>
      </x:c>
    </x:row>
    <x:row r="2301" spans="1:19" x14ac:dyDescent="0.3">
      <x:c r="A2301" s="0">
        <x:f>'Historical Trades'!A2301</x:f>
      </x:c>
      <x:c r="B2301" s="0">
        <x:f>'Historical Trades'!B2301</x:f>
      </x:c>
      <x:c r="C2301" s="23">
        <x:f>'Historical Trades'!C2301</x:f>
      </x:c>
      <x:c r="D2301" s="0">
        <x:f>'Historical Trades'!D2301</x:f>
      </x:c>
      <x:c r="E2301" s="23">
        <x:f>'Historical Trades'!E2301</x:f>
      </x:c>
      <x:c r="F2301" s="0">
        <x:f>'Historical Trades'!F2301</x:f>
      </x:c>
      <x:c r="G2301" s="0">
        <x:f>'Historical Trades'!G2301</x:f>
      </x:c>
      <x:c r="H2301" s="0">
        <x:f>'Historical Trades'!H2301</x:f>
      </x:c>
      <x:c r="I2301" s="0">
        <x:f>'Historical Trades'!I2301</x:f>
      </x:c>
      <x:c r="J2301" s="0">
        <x:f>'Historical Trades'!J2301</x:f>
      </x:c>
      <x:c r="K2301" s="0">
        <x:f>'Historical Trades'!K2301</x:f>
      </x:c>
      <x:c r="L2301" s="0">
        <x:f>'Historical Trades'!L2301</x:f>
      </x:c>
      <x:c r="M2301" s="0">
        <x:f>'Historical Trades'!M2301</x:f>
      </x:c>
      <x:c r="N2301" s="0">
        <x:f>CLEAN('Historical Trades'!O2301)</x:f>
      </x:c>
      <x:c r="P2301" s="14">
        <x:f>IF(G2301="sell",M2301,-M2301)</x:f>
      </x:c>
      <x:c r="Q2301" s="14">
        <x:f>VLOOKUP(N2301,'Currency Rates'!$A$3:$C$32,3,0)</x:f>
      </x:c>
      <x:c r="R2301" s="0">
        <x:f>IF(A2301="SPUS",0,IF(A2301="FWD",0,P2301/Q2301))</x:f>
      </x:c>
    </x:row>
    <x:row r="2302" spans="1:19" x14ac:dyDescent="0.3">
      <x:c r="A2302" s="0">
        <x:f>'Historical Trades'!A2302</x:f>
      </x:c>
      <x:c r="B2302" s="0">
        <x:f>'Historical Trades'!B2302</x:f>
      </x:c>
      <x:c r="C2302" s="23">
        <x:f>'Historical Trades'!C2302</x:f>
      </x:c>
      <x:c r="D2302" s="0">
        <x:f>'Historical Trades'!D2302</x:f>
      </x:c>
      <x:c r="E2302" s="23">
        <x:f>'Historical Trades'!E2302</x:f>
      </x:c>
      <x:c r="F2302" s="0">
        <x:f>'Historical Trades'!F2302</x:f>
      </x:c>
      <x:c r="G2302" s="0">
        <x:f>'Historical Trades'!G2302</x:f>
      </x:c>
      <x:c r="H2302" s="0">
        <x:f>'Historical Trades'!H2302</x:f>
      </x:c>
      <x:c r="I2302" s="0">
        <x:f>'Historical Trades'!I2302</x:f>
      </x:c>
      <x:c r="J2302" s="0">
        <x:f>'Historical Trades'!J2302</x:f>
      </x:c>
      <x:c r="K2302" s="0">
        <x:f>'Historical Trades'!K2302</x:f>
      </x:c>
      <x:c r="L2302" s="0">
        <x:f>'Historical Trades'!L2302</x:f>
      </x:c>
      <x:c r="M2302" s="0">
        <x:f>'Historical Trades'!M2302</x:f>
      </x:c>
      <x:c r="N2302" s="0">
        <x:f>CLEAN('Historical Trades'!O2302)</x:f>
      </x:c>
      <x:c r="P2302" s="14">
        <x:f>IF(G2302="sell",M2302,-M2302)</x:f>
      </x:c>
      <x:c r="Q2302" s="14">
        <x:f>VLOOKUP(N2302,'Currency Rates'!$A$3:$C$32,3,0)</x:f>
      </x:c>
      <x:c r="R2302" s="0">
        <x:f>IF(A2302="SPUS",0,IF(A2302="FWD",0,P2302/Q2302))</x:f>
      </x:c>
    </x:row>
    <x:row r="2303" spans="1:19" x14ac:dyDescent="0.3">
      <x:c r="A2303" s="0">
        <x:f>'Historical Trades'!A2303</x:f>
      </x:c>
      <x:c r="B2303" s="0">
        <x:f>'Historical Trades'!B2303</x:f>
      </x:c>
      <x:c r="C2303" s="23">
        <x:f>'Historical Trades'!C2303</x:f>
      </x:c>
      <x:c r="D2303" s="0">
        <x:f>'Historical Trades'!D2303</x:f>
      </x:c>
      <x:c r="E2303" s="23">
        <x:f>'Historical Trades'!E2303</x:f>
      </x:c>
      <x:c r="F2303" s="0">
        <x:f>'Historical Trades'!F2303</x:f>
      </x:c>
      <x:c r="G2303" s="0">
        <x:f>'Historical Trades'!G2303</x:f>
      </x:c>
      <x:c r="H2303" s="0">
        <x:f>'Historical Trades'!H2303</x:f>
      </x:c>
      <x:c r="I2303" s="0">
        <x:f>'Historical Trades'!I2303</x:f>
      </x:c>
      <x:c r="J2303" s="0">
        <x:f>'Historical Trades'!J2303</x:f>
      </x:c>
      <x:c r="K2303" s="0">
        <x:f>'Historical Trades'!K2303</x:f>
      </x:c>
      <x:c r="L2303" s="0">
        <x:f>'Historical Trades'!L2303</x:f>
      </x:c>
      <x:c r="M2303" s="0">
        <x:f>'Historical Trades'!M2303</x:f>
      </x:c>
      <x:c r="N2303" s="0">
        <x:f>CLEAN('Historical Trades'!O2303)</x:f>
      </x:c>
      <x:c r="P2303" s="14">
        <x:f>IF(G2303="sell",M2303,-M2303)</x:f>
      </x:c>
      <x:c r="Q2303" s="14">
        <x:f>VLOOKUP(N2303,'Currency Rates'!$A$3:$C$32,3,0)</x:f>
      </x:c>
      <x:c r="R2303" s="0">
        <x:f>IF(A2303="SPUS",0,IF(A2303="FWD",0,P2303/Q2303))</x:f>
      </x:c>
    </x:row>
    <x:row r="2304" spans="1:19" x14ac:dyDescent="0.3">
      <x:c r="A2304" s="0">
        <x:f>'Historical Trades'!A2304</x:f>
      </x:c>
      <x:c r="B2304" s="0">
        <x:f>'Historical Trades'!B2304</x:f>
      </x:c>
      <x:c r="C2304" s="23">
        <x:f>'Historical Trades'!C2304</x:f>
      </x:c>
      <x:c r="D2304" s="0">
        <x:f>'Historical Trades'!D2304</x:f>
      </x:c>
      <x:c r="E2304" s="23">
        <x:f>'Historical Trades'!E2304</x:f>
      </x:c>
      <x:c r="F2304" s="0">
        <x:f>'Historical Trades'!F2304</x:f>
      </x:c>
      <x:c r="G2304" s="0">
        <x:f>'Historical Trades'!G2304</x:f>
      </x:c>
      <x:c r="H2304" s="0">
        <x:f>'Historical Trades'!H2304</x:f>
      </x:c>
      <x:c r="I2304" s="0">
        <x:f>'Historical Trades'!I2304</x:f>
      </x:c>
      <x:c r="J2304" s="0">
        <x:f>'Historical Trades'!J2304</x:f>
      </x:c>
      <x:c r="K2304" s="0">
        <x:f>'Historical Trades'!K2304</x:f>
      </x:c>
      <x:c r="L2304" s="0">
        <x:f>'Historical Trades'!L2304</x:f>
      </x:c>
      <x:c r="M2304" s="0">
        <x:f>'Historical Trades'!M2304</x:f>
      </x:c>
      <x:c r="N2304" s="0">
        <x:f>CLEAN('Historical Trades'!O2304)</x:f>
      </x:c>
      <x:c r="P2304" s="14">
        <x:f>IF(G2304="sell",M2304,-M2304)</x:f>
      </x:c>
      <x:c r="Q2304" s="14">
        <x:f>VLOOKUP(N2304,'Currency Rates'!$A$3:$C$32,3,0)</x:f>
      </x:c>
      <x:c r="R2304" s="0">
        <x:f>IF(A2304="SPUS",0,IF(A2304="FWD",0,P2304/Q2304))</x:f>
      </x:c>
    </x:row>
    <x:row r="2305" spans="1:19" x14ac:dyDescent="0.3">
      <x:c r="A2305" s="0">
        <x:f>'Historical Trades'!A2305</x:f>
      </x:c>
      <x:c r="B2305" s="0">
        <x:f>'Historical Trades'!B2305</x:f>
      </x:c>
      <x:c r="C2305" s="23">
        <x:f>'Historical Trades'!C2305</x:f>
      </x:c>
      <x:c r="D2305" s="0">
        <x:f>'Historical Trades'!D2305</x:f>
      </x:c>
      <x:c r="E2305" s="23">
        <x:f>'Historical Trades'!E2305</x:f>
      </x:c>
      <x:c r="F2305" s="0">
        <x:f>'Historical Trades'!F2305</x:f>
      </x:c>
      <x:c r="G2305" s="0">
        <x:f>'Historical Trades'!G2305</x:f>
      </x:c>
      <x:c r="H2305" s="0">
        <x:f>'Historical Trades'!H2305</x:f>
      </x:c>
      <x:c r="I2305" s="0">
        <x:f>'Historical Trades'!I2305</x:f>
      </x:c>
      <x:c r="J2305" s="0">
        <x:f>'Historical Trades'!J2305</x:f>
      </x:c>
      <x:c r="K2305" s="0">
        <x:f>'Historical Trades'!K2305</x:f>
      </x:c>
      <x:c r="L2305" s="0">
        <x:f>'Historical Trades'!L2305</x:f>
      </x:c>
      <x:c r="M2305" s="0">
        <x:f>'Historical Trades'!M2305</x:f>
      </x:c>
      <x:c r="N2305" s="0">
        <x:f>CLEAN('Historical Trades'!O2305)</x:f>
      </x:c>
      <x:c r="P2305" s="14">
        <x:f>IF(G2305="sell",M2305,-M2305)</x:f>
      </x:c>
      <x:c r="Q2305" s="14">
        <x:f>VLOOKUP(N2305,'Currency Rates'!$A$3:$C$32,3,0)</x:f>
      </x:c>
      <x:c r="R2305" s="0">
        <x:f>IF(A2305="SPUS",0,IF(A2305="FWD",0,P2305/Q2305))</x:f>
      </x:c>
    </x:row>
    <x:row r="2306" spans="1:19" x14ac:dyDescent="0.3">
      <x:c r="A2306" s="0">
        <x:f>'Historical Trades'!A2306</x:f>
      </x:c>
      <x:c r="B2306" s="0">
        <x:f>'Historical Trades'!B2306</x:f>
      </x:c>
      <x:c r="C2306" s="23">
        <x:f>'Historical Trades'!C2306</x:f>
      </x:c>
      <x:c r="D2306" s="0">
        <x:f>'Historical Trades'!D2306</x:f>
      </x:c>
      <x:c r="E2306" s="23">
        <x:f>'Historical Trades'!E2306</x:f>
      </x:c>
      <x:c r="F2306" s="0">
        <x:f>'Historical Trades'!F2306</x:f>
      </x:c>
      <x:c r="G2306" s="0">
        <x:f>'Historical Trades'!G2306</x:f>
      </x:c>
      <x:c r="H2306" s="0">
        <x:f>'Historical Trades'!H2306</x:f>
      </x:c>
      <x:c r="I2306" s="0">
        <x:f>'Historical Trades'!I2306</x:f>
      </x:c>
      <x:c r="J2306" s="0">
        <x:f>'Historical Trades'!J2306</x:f>
      </x:c>
      <x:c r="K2306" s="0">
        <x:f>'Historical Trades'!K2306</x:f>
      </x:c>
      <x:c r="L2306" s="0">
        <x:f>'Historical Trades'!L2306</x:f>
      </x:c>
      <x:c r="M2306" s="0">
        <x:f>'Historical Trades'!M2306</x:f>
      </x:c>
      <x:c r="N2306" s="0">
        <x:f>CLEAN('Historical Trades'!O2306)</x:f>
      </x:c>
      <x:c r="P2306" s="14">
        <x:f>IF(G2306="sell",M2306,-M2306)</x:f>
      </x:c>
      <x:c r="Q2306" s="14">
        <x:f>VLOOKUP(N2306,'Currency Rates'!$A$3:$C$32,3,0)</x:f>
      </x:c>
      <x:c r="R2306" s="0">
        <x:f>IF(A2306="SPUS",0,IF(A2306="FWD",0,P2306/Q2306))</x:f>
      </x:c>
    </x:row>
    <x:row r="2307" spans="1:19" x14ac:dyDescent="0.3">
      <x:c r="A2307" s="0">
        <x:f>'Historical Trades'!A2307</x:f>
      </x:c>
      <x:c r="B2307" s="0">
        <x:f>'Historical Trades'!B2307</x:f>
      </x:c>
      <x:c r="C2307" s="23">
        <x:f>'Historical Trades'!C2307</x:f>
      </x:c>
      <x:c r="D2307" s="0">
        <x:f>'Historical Trades'!D2307</x:f>
      </x:c>
      <x:c r="E2307" s="23">
        <x:f>'Historical Trades'!E2307</x:f>
      </x:c>
      <x:c r="F2307" s="0">
        <x:f>'Historical Trades'!F2307</x:f>
      </x:c>
      <x:c r="G2307" s="0">
        <x:f>'Historical Trades'!G2307</x:f>
      </x:c>
      <x:c r="H2307" s="0">
        <x:f>'Historical Trades'!H2307</x:f>
      </x:c>
      <x:c r="I2307" s="0">
        <x:f>'Historical Trades'!I2307</x:f>
      </x:c>
      <x:c r="J2307" s="0">
        <x:f>'Historical Trades'!J2307</x:f>
      </x:c>
      <x:c r="K2307" s="0">
        <x:f>'Historical Trades'!K2307</x:f>
      </x:c>
      <x:c r="L2307" s="0">
        <x:f>'Historical Trades'!L2307</x:f>
      </x:c>
      <x:c r="M2307" s="0">
        <x:f>'Historical Trades'!M2307</x:f>
      </x:c>
      <x:c r="N2307" s="0">
        <x:f>CLEAN('Historical Trades'!O2307)</x:f>
      </x:c>
      <x:c r="P2307" s="14">
        <x:f>IF(G2307="sell",M2307,-M2307)</x:f>
      </x:c>
      <x:c r="Q2307" s="14">
        <x:f>VLOOKUP(N2307,'Currency Rates'!$A$3:$C$32,3,0)</x:f>
      </x:c>
      <x:c r="R2307" s="0">
        <x:f>IF(A2307="SPUS",0,IF(A2307="FWD",0,P2307/Q2307))</x:f>
      </x:c>
    </x:row>
    <x:row r="2308" spans="1:19" x14ac:dyDescent="0.3">
      <x:c r="A2308" s="0">
        <x:f>'Historical Trades'!A2308</x:f>
      </x:c>
      <x:c r="B2308" s="0">
        <x:f>'Historical Trades'!B2308</x:f>
      </x:c>
      <x:c r="C2308" s="23">
        <x:f>'Historical Trades'!C2308</x:f>
      </x:c>
      <x:c r="D2308" s="0">
        <x:f>'Historical Trades'!D2308</x:f>
      </x:c>
      <x:c r="E2308" s="23">
        <x:f>'Historical Trades'!E2308</x:f>
      </x:c>
      <x:c r="F2308" s="0">
        <x:f>'Historical Trades'!F2308</x:f>
      </x:c>
      <x:c r="G2308" s="0">
        <x:f>'Historical Trades'!G2308</x:f>
      </x:c>
      <x:c r="H2308" s="0">
        <x:f>'Historical Trades'!H2308</x:f>
      </x:c>
      <x:c r="I2308" s="0">
        <x:f>'Historical Trades'!I2308</x:f>
      </x:c>
      <x:c r="J2308" s="0">
        <x:f>'Historical Trades'!J2308</x:f>
      </x:c>
      <x:c r="K2308" s="0">
        <x:f>'Historical Trades'!K2308</x:f>
      </x:c>
      <x:c r="L2308" s="0">
        <x:f>'Historical Trades'!L2308</x:f>
      </x:c>
      <x:c r="M2308" s="0">
        <x:f>'Historical Trades'!M2308</x:f>
      </x:c>
      <x:c r="N2308" s="0">
        <x:f>CLEAN('Historical Trades'!O2308)</x:f>
      </x:c>
      <x:c r="P2308" s="14">
        <x:f>IF(G2308="sell",M2308,-M2308)</x:f>
      </x:c>
      <x:c r="Q2308" s="14">
        <x:f>VLOOKUP(N2308,'Currency Rates'!$A$3:$C$32,3,0)</x:f>
      </x:c>
      <x:c r="R2308" s="0">
        <x:f>IF(A2308="SPUS",0,IF(A2308="FWD",0,P2308/Q2308))</x:f>
      </x:c>
    </x:row>
    <x:row r="2309" spans="1:19" x14ac:dyDescent="0.3">
      <x:c r="A2309" s="0">
        <x:f>'Historical Trades'!A2309</x:f>
      </x:c>
      <x:c r="B2309" s="0">
        <x:f>'Historical Trades'!B2309</x:f>
      </x:c>
      <x:c r="C2309" s="23">
        <x:f>'Historical Trades'!C2309</x:f>
      </x:c>
      <x:c r="D2309" s="0">
        <x:f>'Historical Trades'!D2309</x:f>
      </x:c>
      <x:c r="E2309" s="23">
        <x:f>'Historical Trades'!E2309</x:f>
      </x:c>
      <x:c r="F2309" s="0">
        <x:f>'Historical Trades'!F2309</x:f>
      </x:c>
      <x:c r="G2309" s="0">
        <x:f>'Historical Trades'!G2309</x:f>
      </x:c>
      <x:c r="H2309" s="0">
        <x:f>'Historical Trades'!H2309</x:f>
      </x:c>
      <x:c r="I2309" s="0">
        <x:f>'Historical Trades'!I2309</x:f>
      </x:c>
      <x:c r="J2309" s="0">
        <x:f>'Historical Trades'!J2309</x:f>
      </x:c>
      <x:c r="K2309" s="0">
        <x:f>'Historical Trades'!K2309</x:f>
      </x:c>
      <x:c r="L2309" s="0">
        <x:f>'Historical Trades'!L2309</x:f>
      </x:c>
      <x:c r="M2309" s="0">
        <x:f>'Historical Trades'!M2309</x:f>
      </x:c>
      <x:c r="N2309" s="0">
        <x:f>CLEAN('Historical Trades'!O2309)</x:f>
      </x:c>
      <x:c r="P2309" s="14">
        <x:f>IF(G2309="sell",M2309,-M2309)</x:f>
      </x:c>
      <x:c r="Q2309" s="14">
        <x:f>VLOOKUP(N2309,'Currency Rates'!$A$3:$C$32,3,0)</x:f>
      </x:c>
      <x:c r="R2309" s="0">
        <x:f>IF(A2309="SPUS",0,IF(A2309="FWD",0,P2309/Q2309))</x:f>
      </x:c>
    </x:row>
    <x:row r="2310" spans="1:19" x14ac:dyDescent="0.3">
      <x:c r="A2310" s="0">
        <x:f>'Historical Trades'!A2310</x:f>
      </x:c>
      <x:c r="B2310" s="0">
        <x:f>'Historical Trades'!B2310</x:f>
      </x:c>
      <x:c r="C2310" s="23">
        <x:f>'Historical Trades'!C2310</x:f>
      </x:c>
      <x:c r="D2310" s="0">
        <x:f>'Historical Trades'!D2310</x:f>
      </x:c>
      <x:c r="E2310" s="23">
        <x:f>'Historical Trades'!E2310</x:f>
      </x:c>
      <x:c r="F2310" s="0">
        <x:f>'Historical Trades'!F2310</x:f>
      </x:c>
      <x:c r="G2310" s="0">
        <x:f>'Historical Trades'!G2310</x:f>
      </x:c>
      <x:c r="H2310" s="0">
        <x:f>'Historical Trades'!H2310</x:f>
      </x:c>
      <x:c r="I2310" s="0">
        <x:f>'Historical Trades'!I2310</x:f>
      </x:c>
      <x:c r="J2310" s="0">
        <x:f>'Historical Trades'!J2310</x:f>
      </x:c>
      <x:c r="K2310" s="0">
        <x:f>'Historical Trades'!K2310</x:f>
      </x:c>
      <x:c r="L2310" s="0">
        <x:f>'Historical Trades'!L2310</x:f>
      </x:c>
      <x:c r="M2310" s="0">
        <x:f>'Historical Trades'!M2310</x:f>
      </x:c>
      <x:c r="N2310" s="0">
        <x:f>CLEAN('Historical Trades'!O2310)</x:f>
      </x:c>
      <x:c r="P2310" s="14">
        <x:f>IF(G2310="sell",M2310,-M2310)</x:f>
      </x:c>
      <x:c r="Q2310" s="14">
        <x:f>VLOOKUP(N2310,'Currency Rates'!$A$3:$C$32,3,0)</x:f>
      </x:c>
      <x:c r="R2310" s="0">
        <x:f>IF(A2310="SPUS",0,IF(A2310="FWD",0,P2310/Q2310))</x:f>
      </x:c>
    </x:row>
    <x:row r="2311" spans="1:19" x14ac:dyDescent="0.3">
      <x:c r="A2311" s="0">
        <x:f>'Historical Trades'!A2311</x:f>
      </x:c>
      <x:c r="B2311" s="0">
        <x:f>'Historical Trades'!B2311</x:f>
      </x:c>
      <x:c r="C2311" s="23">
        <x:f>'Historical Trades'!C2311</x:f>
      </x:c>
      <x:c r="D2311" s="0">
        <x:f>'Historical Trades'!D2311</x:f>
      </x:c>
      <x:c r="E2311" s="23">
        <x:f>'Historical Trades'!E2311</x:f>
      </x:c>
      <x:c r="F2311" s="0">
        <x:f>'Historical Trades'!F2311</x:f>
      </x:c>
      <x:c r="G2311" s="0">
        <x:f>'Historical Trades'!G2311</x:f>
      </x:c>
      <x:c r="H2311" s="0">
        <x:f>'Historical Trades'!H2311</x:f>
      </x:c>
      <x:c r="I2311" s="0">
        <x:f>'Historical Trades'!I2311</x:f>
      </x:c>
      <x:c r="J2311" s="0">
        <x:f>'Historical Trades'!J2311</x:f>
      </x:c>
      <x:c r="K2311" s="0">
        <x:f>'Historical Trades'!K2311</x:f>
      </x:c>
      <x:c r="L2311" s="0">
        <x:f>'Historical Trades'!L2311</x:f>
      </x:c>
      <x:c r="M2311" s="0">
        <x:f>'Historical Trades'!M2311</x:f>
      </x:c>
      <x:c r="N2311" s="0">
        <x:f>CLEAN('Historical Trades'!O2311)</x:f>
      </x:c>
      <x:c r="P2311" s="14">
        <x:f>IF(G2311="sell",M2311,-M2311)</x:f>
      </x:c>
      <x:c r="Q2311" s="14">
        <x:f>VLOOKUP(N2311,'Currency Rates'!$A$3:$C$32,3,0)</x:f>
      </x:c>
      <x:c r="R2311" s="0">
        <x:f>IF(A2311="SPUS",0,IF(A2311="FWD",0,P2311/Q2311))</x:f>
      </x:c>
    </x:row>
    <x:row r="2312" spans="1:19" x14ac:dyDescent="0.3">
      <x:c r="A2312" s="0">
        <x:f>'Historical Trades'!A2312</x:f>
      </x:c>
      <x:c r="B2312" s="0">
        <x:f>'Historical Trades'!B2312</x:f>
      </x:c>
      <x:c r="C2312" s="23">
        <x:f>'Historical Trades'!C2312</x:f>
      </x:c>
      <x:c r="D2312" s="0">
        <x:f>'Historical Trades'!D2312</x:f>
      </x:c>
      <x:c r="E2312" s="23">
        <x:f>'Historical Trades'!E2312</x:f>
      </x:c>
      <x:c r="F2312" s="0">
        <x:f>'Historical Trades'!F2312</x:f>
      </x:c>
      <x:c r="G2312" s="0">
        <x:f>'Historical Trades'!G2312</x:f>
      </x:c>
      <x:c r="H2312" s="0">
        <x:f>'Historical Trades'!H2312</x:f>
      </x:c>
      <x:c r="I2312" s="0">
        <x:f>'Historical Trades'!I2312</x:f>
      </x:c>
      <x:c r="J2312" s="0">
        <x:f>'Historical Trades'!J2312</x:f>
      </x:c>
      <x:c r="K2312" s="0">
        <x:f>'Historical Trades'!K2312</x:f>
      </x:c>
      <x:c r="L2312" s="0">
        <x:f>'Historical Trades'!L2312</x:f>
      </x:c>
      <x:c r="M2312" s="0">
        <x:f>'Historical Trades'!M2312</x:f>
      </x:c>
      <x:c r="N2312" s="0">
        <x:f>CLEAN('Historical Trades'!O2312)</x:f>
      </x:c>
      <x:c r="P2312" s="14">
        <x:f>IF(G2312="sell",M2312,-M2312)</x:f>
      </x:c>
      <x:c r="Q2312" s="14">
        <x:f>VLOOKUP(N2312,'Currency Rates'!$A$3:$C$32,3,0)</x:f>
      </x:c>
      <x:c r="R2312" s="0">
        <x:f>IF(A2312="SPUS",0,IF(A2312="FWD",0,P2312/Q2312))</x:f>
      </x:c>
    </x:row>
    <x:row r="2313" spans="1:19" x14ac:dyDescent="0.3">
      <x:c r="A2313" s="0">
        <x:f>'Historical Trades'!A2313</x:f>
      </x:c>
      <x:c r="B2313" s="0">
        <x:f>'Historical Trades'!B2313</x:f>
      </x:c>
      <x:c r="C2313" s="23">
        <x:f>'Historical Trades'!C2313</x:f>
      </x:c>
      <x:c r="D2313" s="0">
        <x:f>'Historical Trades'!D2313</x:f>
      </x:c>
      <x:c r="E2313" s="23">
        <x:f>'Historical Trades'!E2313</x:f>
      </x:c>
      <x:c r="F2313" s="0">
        <x:f>'Historical Trades'!F2313</x:f>
      </x:c>
      <x:c r="G2313" s="0">
        <x:f>'Historical Trades'!G2313</x:f>
      </x:c>
      <x:c r="H2313" s="0">
        <x:f>'Historical Trades'!H2313</x:f>
      </x:c>
      <x:c r="I2313" s="0">
        <x:f>'Historical Trades'!I2313</x:f>
      </x:c>
      <x:c r="J2313" s="0">
        <x:f>'Historical Trades'!J2313</x:f>
      </x:c>
      <x:c r="K2313" s="0">
        <x:f>'Historical Trades'!K2313</x:f>
      </x:c>
      <x:c r="L2313" s="0">
        <x:f>'Historical Trades'!L2313</x:f>
      </x:c>
      <x:c r="M2313" s="0">
        <x:f>'Historical Trades'!M2313</x:f>
      </x:c>
      <x:c r="N2313" s="0">
        <x:f>CLEAN('Historical Trades'!O2313)</x:f>
      </x:c>
      <x:c r="P2313" s="14">
        <x:f>IF(G2313="sell",M2313,-M2313)</x:f>
      </x:c>
      <x:c r="Q2313" s="14">
        <x:f>VLOOKUP(N2313,'Currency Rates'!$A$3:$C$32,3,0)</x:f>
      </x:c>
      <x:c r="R2313" s="0">
        <x:f>IF(A2313="SPUS",0,IF(A2313="FWD",0,P2313/Q2313))</x:f>
      </x:c>
    </x:row>
    <x:row r="2314" spans="1:19" x14ac:dyDescent="0.3">
      <x:c r="A2314" s="0">
        <x:f>'Historical Trades'!A2314</x:f>
      </x:c>
      <x:c r="B2314" s="0">
        <x:f>'Historical Trades'!B2314</x:f>
      </x:c>
      <x:c r="C2314" s="23">
        <x:f>'Historical Trades'!C2314</x:f>
      </x:c>
      <x:c r="D2314" s="0">
        <x:f>'Historical Trades'!D2314</x:f>
      </x:c>
      <x:c r="E2314" s="23">
        <x:f>'Historical Trades'!E2314</x:f>
      </x:c>
      <x:c r="F2314" s="0">
        <x:f>'Historical Trades'!F2314</x:f>
      </x:c>
      <x:c r="G2314" s="0">
        <x:f>'Historical Trades'!G2314</x:f>
      </x:c>
      <x:c r="H2314" s="0">
        <x:f>'Historical Trades'!H2314</x:f>
      </x:c>
      <x:c r="I2314" s="0">
        <x:f>'Historical Trades'!I2314</x:f>
      </x:c>
      <x:c r="J2314" s="0">
        <x:f>'Historical Trades'!J2314</x:f>
      </x:c>
      <x:c r="K2314" s="0">
        <x:f>'Historical Trades'!K2314</x:f>
      </x:c>
      <x:c r="L2314" s="0">
        <x:f>'Historical Trades'!L2314</x:f>
      </x:c>
      <x:c r="M2314" s="0">
        <x:f>'Historical Trades'!M2314</x:f>
      </x:c>
      <x:c r="N2314" s="0">
        <x:f>CLEAN('Historical Trades'!O2314)</x:f>
      </x:c>
      <x:c r="P2314" s="14">
        <x:f>IF(G2314="sell",M2314,-M2314)</x:f>
      </x:c>
      <x:c r="Q2314" s="14">
        <x:f>VLOOKUP(N2314,'Currency Rates'!$A$3:$C$32,3,0)</x:f>
      </x:c>
      <x:c r="R2314" s="0">
        <x:f>IF(A2314="SPUS",0,IF(A2314="FWD",0,P2314/Q2314))</x:f>
      </x:c>
    </x:row>
    <x:row r="2315" spans="1:19" x14ac:dyDescent="0.3">
      <x:c r="A2315" s="0">
        <x:f>'Historical Trades'!A2315</x:f>
      </x:c>
      <x:c r="B2315" s="0">
        <x:f>'Historical Trades'!B2315</x:f>
      </x:c>
      <x:c r="C2315" s="23">
        <x:f>'Historical Trades'!C2315</x:f>
      </x:c>
      <x:c r="D2315" s="0">
        <x:f>'Historical Trades'!D2315</x:f>
      </x:c>
      <x:c r="E2315" s="23">
        <x:f>'Historical Trades'!E2315</x:f>
      </x:c>
      <x:c r="F2315" s="0">
        <x:f>'Historical Trades'!F2315</x:f>
      </x:c>
      <x:c r="G2315" s="0">
        <x:f>'Historical Trades'!G2315</x:f>
      </x:c>
      <x:c r="H2315" s="0">
        <x:f>'Historical Trades'!H2315</x:f>
      </x:c>
      <x:c r="I2315" s="0">
        <x:f>'Historical Trades'!I2315</x:f>
      </x:c>
      <x:c r="J2315" s="0">
        <x:f>'Historical Trades'!J2315</x:f>
      </x:c>
      <x:c r="K2315" s="0">
        <x:f>'Historical Trades'!K2315</x:f>
      </x:c>
      <x:c r="L2315" s="0">
        <x:f>'Historical Trades'!L2315</x:f>
      </x:c>
      <x:c r="M2315" s="0">
        <x:f>'Historical Trades'!M2315</x:f>
      </x:c>
      <x:c r="N2315" s="0">
        <x:f>CLEAN('Historical Trades'!O2315)</x:f>
      </x:c>
      <x:c r="P2315" s="14">
        <x:f>IF(G2315="sell",M2315,-M2315)</x:f>
      </x:c>
      <x:c r="Q2315" s="14">
        <x:f>VLOOKUP(N2315,'Currency Rates'!$A$3:$C$32,3,0)</x:f>
      </x:c>
      <x:c r="R2315" s="0">
        <x:f>IF(A2315="SPUS",0,IF(A2315="FWD",0,P2315/Q2315))</x:f>
      </x:c>
    </x:row>
    <x:row r="2316" spans="1:19" x14ac:dyDescent="0.3">
      <x:c r="A2316" s="0">
        <x:f>'Historical Trades'!A2316</x:f>
      </x:c>
      <x:c r="B2316" s="0">
        <x:f>'Historical Trades'!B2316</x:f>
      </x:c>
      <x:c r="C2316" s="23">
        <x:f>'Historical Trades'!C2316</x:f>
      </x:c>
      <x:c r="D2316" s="0">
        <x:f>'Historical Trades'!D2316</x:f>
      </x:c>
      <x:c r="E2316" s="23">
        <x:f>'Historical Trades'!E2316</x:f>
      </x:c>
      <x:c r="F2316" s="0">
        <x:f>'Historical Trades'!F2316</x:f>
      </x:c>
      <x:c r="G2316" s="0">
        <x:f>'Historical Trades'!G2316</x:f>
      </x:c>
      <x:c r="H2316" s="0">
        <x:f>'Historical Trades'!H2316</x:f>
      </x:c>
      <x:c r="I2316" s="0">
        <x:f>'Historical Trades'!I2316</x:f>
      </x:c>
      <x:c r="J2316" s="0">
        <x:f>'Historical Trades'!J2316</x:f>
      </x:c>
      <x:c r="K2316" s="0">
        <x:f>'Historical Trades'!K2316</x:f>
      </x:c>
      <x:c r="L2316" s="0">
        <x:f>'Historical Trades'!L2316</x:f>
      </x:c>
      <x:c r="M2316" s="0">
        <x:f>'Historical Trades'!M2316</x:f>
      </x:c>
      <x:c r="N2316" s="0">
        <x:f>CLEAN('Historical Trades'!O2316)</x:f>
      </x:c>
      <x:c r="P2316" s="14">
        <x:f>IF(G2316="sell",M2316,-M2316)</x:f>
      </x:c>
      <x:c r="Q2316" s="14">
        <x:f>VLOOKUP(N2316,'Currency Rates'!$A$3:$C$32,3,0)</x:f>
      </x:c>
      <x:c r="R2316" s="0">
        <x:f>IF(A2316="SPUS",0,IF(A2316="FWD",0,P2316/Q2316))</x:f>
      </x:c>
    </x:row>
    <x:row r="2317" spans="1:19" x14ac:dyDescent="0.3">
      <x:c r="A2317" s="0">
        <x:f>'Historical Trades'!A2317</x:f>
      </x:c>
      <x:c r="B2317" s="0">
        <x:f>'Historical Trades'!B2317</x:f>
      </x:c>
      <x:c r="C2317" s="23">
        <x:f>'Historical Trades'!C2317</x:f>
      </x:c>
      <x:c r="D2317" s="0">
        <x:f>'Historical Trades'!D2317</x:f>
      </x:c>
      <x:c r="E2317" s="23">
        <x:f>'Historical Trades'!E2317</x:f>
      </x:c>
      <x:c r="F2317" s="0">
        <x:f>'Historical Trades'!F2317</x:f>
      </x:c>
      <x:c r="G2317" s="0">
        <x:f>'Historical Trades'!G2317</x:f>
      </x:c>
      <x:c r="H2317" s="0">
        <x:f>'Historical Trades'!H2317</x:f>
      </x:c>
      <x:c r="I2317" s="0">
        <x:f>'Historical Trades'!I2317</x:f>
      </x:c>
      <x:c r="J2317" s="0">
        <x:f>'Historical Trades'!J2317</x:f>
      </x:c>
      <x:c r="K2317" s="0">
        <x:f>'Historical Trades'!K2317</x:f>
      </x:c>
      <x:c r="L2317" s="0">
        <x:f>'Historical Trades'!L2317</x:f>
      </x:c>
      <x:c r="M2317" s="0">
        <x:f>'Historical Trades'!M2317</x:f>
      </x:c>
      <x:c r="N2317" s="0">
        <x:f>CLEAN('Historical Trades'!O2317)</x:f>
      </x:c>
      <x:c r="P2317" s="14">
        <x:f>IF(G2317="sell",M2317,-M2317)</x:f>
      </x:c>
      <x:c r="Q2317" s="14">
        <x:f>VLOOKUP(N2317,'Currency Rates'!$A$3:$C$32,3,0)</x:f>
      </x:c>
      <x:c r="R2317" s="0">
        <x:f>IF(A2317="SPUS",0,IF(A2317="FWD",0,P2317/Q2317))</x:f>
      </x:c>
    </x:row>
    <x:row r="2318" spans="1:19" x14ac:dyDescent="0.3">
      <x:c r="A2318" s="0">
        <x:f>'Historical Trades'!A2318</x:f>
      </x:c>
      <x:c r="B2318" s="0">
        <x:f>'Historical Trades'!B2318</x:f>
      </x:c>
      <x:c r="C2318" s="23">
        <x:f>'Historical Trades'!C2318</x:f>
      </x:c>
      <x:c r="D2318" s="0">
        <x:f>'Historical Trades'!D2318</x:f>
      </x:c>
      <x:c r="E2318" s="23">
        <x:f>'Historical Trades'!E2318</x:f>
      </x:c>
      <x:c r="F2318" s="0">
        <x:f>'Historical Trades'!F2318</x:f>
      </x:c>
      <x:c r="G2318" s="0">
        <x:f>'Historical Trades'!G2318</x:f>
      </x:c>
      <x:c r="H2318" s="0">
        <x:f>'Historical Trades'!H2318</x:f>
      </x:c>
      <x:c r="I2318" s="0">
        <x:f>'Historical Trades'!I2318</x:f>
      </x:c>
      <x:c r="J2318" s="0">
        <x:f>'Historical Trades'!J2318</x:f>
      </x:c>
      <x:c r="K2318" s="0">
        <x:f>'Historical Trades'!K2318</x:f>
      </x:c>
      <x:c r="L2318" s="0">
        <x:f>'Historical Trades'!L2318</x:f>
      </x:c>
      <x:c r="M2318" s="0">
        <x:f>'Historical Trades'!M2318</x:f>
      </x:c>
      <x:c r="N2318" s="0">
        <x:f>CLEAN('Historical Trades'!O2318)</x:f>
      </x:c>
      <x:c r="P2318" s="14">
        <x:f>IF(G2318="sell",M2318,-M2318)</x:f>
      </x:c>
      <x:c r="Q2318" s="14">
        <x:f>VLOOKUP(N2318,'Currency Rates'!$A$3:$C$32,3,0)</x:f>
      </x:c>
      <x:c r="R2318" s="0">
        <x:f>IF(A2318="SPUS",0,IF(A2318="FWD",0,P2318/Q2318))</x:f>
      </x:c>
    </x:row>
    <x:row r="2319" spans="1:19" x14ac:dyDescent="0.3">
      <x:c r="A2319" s="0">
        <x:f>'Historical Trades'!A2319</x:f>
      </x:c>
      <x:c r="B2319" s="0">
        <x:f>'Historical Trades'!B2319</x:f>
      </x:c>
      <x:c r="C2319" s="23">
        <x:f>'Historical Trades'!C2319</x:f>
      </x:c>
      <x:c r="D2319" s="0">
        <x:f>'Historical Trades'!D2319</x:f>
      </x:c>
      <x:c r="E2319" s="23">
        <x:f>'Historical Trades'!E2319</x:f>
      </x:c>
      <x:c r="F2319" s="0">
        <x:f>'Historical Trades'!F2319</x:f>
      </x:c>
      <x:c r="G2319" s="0">
        <x:f>'Historical Trades'!G2319</x:f>
      </x:c>
      <x:c r="H2319" s="0">
        <x:f>'Historical Trades'!H2319</x:f>
      </x:c>
      <x:c r="I2319" s="0">
        <x:f>'Historical Trades'!I2319</x:f>
      </x:c>
      <x:c r="J2319" s="0">
        <x:f>'Historical Trades'!J2319</x:f>
      </x:c>
      <x:c r="K2319" s="0">
        <x:f>'Historical Trades'!K2319</x:f>
      </x:c>
      <x:c r="L2319" s="0">
        <x:f>'Historical Trades'!L2319</x:f>
      </x:c>
      <x:c r="M2319" s="0">
        <x:f>'Historical Trades'!M2319</x:f>
      </x:c>
      <x:c r="N2319" s="0">
        <x:f>CLEAN('Historical Trades'!O2319)</x:f>
      </x:c>
      <x:c r="P2319" s="14">
        <x:f>IF(G2319="sell",M2319,-M2319)</x:f>
      </x:c>
      <x:c r="Q2319" s="14">
        <x:f>VLOOKUP(N2319,'Currency Rates'!$A$3:$C$32,3,0)</x:f>
      </x:c>
      <x:c r="R2319" s="0">
        <x:f>IF(A2319="SPUS",0,IF(A2319="FWD",0,P2319/Q2319))</x:f>
      </x:c>
    </x:row>
    <x:row r="2320" spans="1:19" x14ac:dyDescent="0.3">
      <x:c r="A2320" s="0">
        <x:f>'Historical Trades'!A2320</x:f>
      </x:c>
      <x:c r="B2320" s="0">
        <x:f>'Historical Trades'!B2320</x:f>
      </x:c>
      <x:c r="C2320" s="23">
        <x:f>'Historical Trades'!C2320</x:f>
      </x:c>
      <x:c r="D2320" s="0">
        <x:f>'Historical Trades'!D2320</x:f>
      </x:c>
      <x:c r="E2320" s="23">
        <x:f>'Historical Trades'!E2320</x:f>
      </x:c>
      <x:c r="F2320" s="0">
        <x:f>'Historical Trades'!F2320</x:f>
      </x:c>
      <x:c r="G2320" s="0">
        <x:f>'Historical Trades'!G2320</x:f>
      </x:c>
      <x:c r="H2320" s="0">
        <x:f>'Historical Trades'!H2320</x:f>
      </x:c>
      <x:c r="I2320" s="0">
        <x:f>'Historical Trades'!I2320</x:f>
      </x:c>
      <x:c r="J2320" s="0">
        <x:f>'Historical Trades'!J2320</x:f>
      </x:c>
      <x:c r="K2320" s="0">
        <x:f>'Historical Trades'!K2320</x:f>
      </x:c>
      <x:c r="L2320" s="0">
        <x:f>'Historical Trades'!L2320</x:f>
      </x:c>
      <x:c r="M2320" s="0">
        <x:f>'Historical Trades'!M2320</x:f>
      </x:c>
      <x:c r="N2320" s="0">
        <x:f>CLEAN('Historical Trades'!O2320)</x:f>
      </x:c>
      <x:c r="P2320" s="14">
        <x:f>IF(G2320="sell",M2320,-M2320)</x:f>
      </x:c>
      <x:c r="Q2320" s="14">
        <x:f>VLOOKUP(N2320,'Currency Rates'!$A$3:$C$32,3,0)</x:f>
      </x:c>
      <x:c r="R2320" s="0">
        <x:f>IF(A2320="SPUS",0,IF(A2320="FWD",0,P2320/Q2320))</x:f>
      </x:c>
    </x:row>
    <x:row r="2321" spans="1:19" x14ac:dyDescent="0.3">
      <x:c r="A2321" s="0">
        <x:f>'Historical Trades'!A2321</x:f>
      </x:c>
      <x:c r="B2321" s="0">
        <x:f>'Historical Trades'!B2321</x:f>
      </x:c>
      <x:c r="C2321" s="23">
        <x:f>'Historical Trades'!C2321</x:f>
      </x:c>
      <x:c r="D2321" s="0">
        <x:f>'Historical Trades'!D2321</x:f>
      </x:c>
      <x:c r="E2321" s="23">
        <x:f>'Historical Trades'!E2321</x:f>
      </x:c>
      <x:c r="F2321" s="0">
        <x:f>'Historical Trades'!F2321</x:f>
      </x:c>
      <x:c r="G2321" s="0">
        <x:f>'Historical Trades'!G2321</x:f>
      </x:c>
      <x:c r="H2321" s="0">
        <x:f>'Historical Trades'!H2321</x:f>
      </x:c>
      <x:c r="I2321" s="0">
        <x:f>'Historical Trades'!I2321</x:f>
      </x:c>
      <x:c r="J2321" s="0">
        <x:f>'Historical Trades'!J2321</x:f>
      </x:c>
      <x:c r="K2321" s="0">
        <x:f>'Historical Trades'!K2321</x:f>
      </x:c>
      <x:c r="L2321" s="0">
        <x:f>'Historical Trades'!L2321</x:f>
      </x:c>
      <x:c r="M2321" s="0">
        <x:f>'Historical Trades'!M2321</x:f>
      </x:c>
      <x:c r="N2321" s="0">
        <x:f>CLEAN('Historical Trades'!O2321)</x:f>
      </x:c>
      <x:c r="P2321" s="14">
        <x:f>IF(G2321="sell",M2321,-M2321)</x:f>
      </x:c>
      <x:c r="Q2321" s="14">
        <x:f>VLOOKUP(N2321,'Currency Rates'!$A$3:$C$32,3,0)</x:f>
      </x:c>
      <x:c r="R2321" s="0">
        <x:f>IF(A2321="SPUS",0,IF(A2321="FWD",0,P2321/Q2321))</x:f>
      </x:c>
    </x:row>
    <x:row r="2322" spans="1:19" x14ac:dyDescent="0.3">
      <x:c r="A2322" s="0">
        <x:f>'Historical Trades'!A2322</x:f>
      </x:c>
      <x:c r="B2322" s="0">
        <x:f>'Historical Trades'!B2322</x:f>
      </x:c>
      <x:c r="C2322" s="23">
        <x:f>'Historical Trades'!C2322</x:f>
      </x:c>
      <x:c r="D2322" s="0">
        <x:f>'Historical Trades'!D2322</x:f>
      </x:c>
      <x:c r="E2322" s="23">
        <x:f>'Historical Trades'!E2322</x:f>
      </x:c>
      <x:c r="F2322" s="0">
        <x:f>'Historical Trades'!F2322</x:f>
      </x:c>
      <x:c r="G2322" s="0">
        <x:f>'Historical Trades'!G2322</x:f>
      </x:c>
      <x:c r="H2322" s="0">
        <x:f>'Historical Trades'!H2322</x:f>
      </x:c>
      <x:c r="I2322" s="0">
        <x:f>'Historical Trades'!I2322</x:f>
      </x:c>
      <x:c r="J2322" s="0">
        <x:f>'Historical Trades'!J2322</x:f>
      </x:c>
      <x:c r="K2322" s="0">
        <x:f>'Historical Trades'!K2322</x:f>
      </x:c>
      <x:c r="L2322" s="0">
        <x:f>'Historical Trades'!L2322</x:f>
      </x:c>
      <x:c r="M2322" s="0">
        <x:f>'Historical Trades'!M2322</x:f>
      </x:c>
      <x:c r="N2322" s="0">
        <x:f>CLEAN('Historical Trades'!O2322)</x:f>
      </x:c>
      <x:c r="P2322" s="14">
        <x:f>IF(G2322="sell",M2322,-M2322)</x:f>
      </x:c>
      <x:c r="Q2322" s="14">
        <x:f>VLOOKUP(N2322,'Currency Rates'!$A$3:$C$32,3,0)</x:f>
      </x:c>
      <x:c r="R2322" s="0">
        <x:f>IF(A2322="SPUS",0,IF(A2322="FWD",0,P2322/Q2322))</x:f>
      </x:c>
    </x:row>
    <x:row r="2323" spans="1:19" x14ac:dyDescent="0.3">
      <x:c r="A2323" s="0">
        <x:f>'Historical Trades'!A2323</x:f>
      </x:c>
      <x:c r="B2323" s="0">
        <x:f>'Historical Trades'!B2323</x:f>
      </x:c>
      <x:c r="C2323" s="23">
        <x:f>'Historical Trades'!C2323</x:f>
      </x:c>
      <x:c r="D2323" s="0">
        <x:f>'Historical Trades'!D2323</x:f>
      </x:c>
      <x:c r="E2323" s="23">
        <x:f>'Historical Trades'!E2323</x:f>
      </x:c>
      <x:c r="F2323" s="0">
        <x:f>'Historical Trades'!F2323</x:f>
      </x:c>
      <x:c r="G2323" s="0">
        <x:f>'Historical Trades'!G2323</x:f>
      </x:c>
      <x:c r="H2323" s="0">
        <x:f>'Historical Trades'!H2323</x:f>
      </x:c>
      <x:c r="I2323" s="0">
        <x:f>'Historical Trades'!I2323</x:f>
      </x:c>
      <x:c r="J2323" s="0">
        <x:f>'Historical Trades'!J2323</x:f>
      </x:c>
      <x:c r="K2323" s="0">
        <x:f>'Historical Trades'!K2323</x:f>
      </x:c>
      <x:c r="L2323" s="0">
        <x:f>'Historical Trades'!L2323</x:f>
      </x:c>
      <x:c r="M2323" s="0">
        <x:f>'Historical Trades'!M2323</x:f>
      </x:c>
      <x:c r="N2323" s="0">
        <x:f>CLEAN('Historical Trades'!O2323)</x:f>
      </x:c>
      <x:c r="P2323" s="14">
        <x:f>IF(G2323="sell",M2323,-M2323)</x:f>
      </x:c>
      <x:c r="Q2323" s="14">
        <x:f>VLOOKUP(N2323,'Currency Rates'!$A$3:$C$32,3,0)</x:f>
      </x:c>
      <x:c r="R2323" s="0">
        <x:f>IF(A2323="SPUS",0,IF(A2323="FWD",0,P2323/Q2323))</x:f>
      </x:c>
    </x:row>
    <x:row r="2324" spans="1:19" x14ac:dyDescent="0.3">
      <x:c r="A2324" s="0">
        <x:f>'Historical Trades'!A2324</x:f>
      </x:c>
      <x:c r="B2324" s="0">
        <x:f>'Historical Trades'!B2324</x:f>
      </x:c>
      <x:c r="C2324" s="23">
        <x:f>'Historical Trades'!C2324</x:f>
      </x:c>
      <x:c r="D2324" s="0">
        <x:f>'Historical Trades'!D2324</x:f>
      </x:c>
      <x:c r="E2324" s="23">
        <x:f>'Historical Trades'!E2324</x:f>
      </x:c>
      <x:c r="F2324" s="0">
        <x:f>'Historical Trades'!F2324</x:f>
      </x:c>
      <x:c r="G2324" s="0">
        <x:f>'Historical Trades'!G2324</x:f>
      </x:c>
      <x:c r="H2324" s="0">
        <x:f>'Historical Trades'!H2324</x:f>
      </x:c>
      <x:c r="I2324" s="0">
        <x:f>'Historical Trades'!I2324</x:f>
      </x:c>
      <x:c r="J2324" s="0">
        <x:f>'Historical Trades'!J2324</x:f>
      </x:c>
      <x:c r="K2324" s="0">
        <x:f>'Historical Trades'!K2324</x:f>
      </x:c>
      <x:c r="L2324" s="0">
        <x:f>'Historical Trades'!L2324</x:f>
      </x:c>
      <x:c r="M2324" s="0">
        <x:f>'Historical Trades'!M2324</x:f>
      </x:c>
      <x:c r="N2324" s="0">
        <x:f>CLEAN('Historical Trades'!O2324)</x:f>
      </x:c>
      <x:c r="P2324" s="14">
        <x:f>IF(G2324="sell",M2324,-M2324)</x:f>
      </x:c>
      <x:c r="Q2324" s="14">
        <x:f>VLOOKUP(N2324,'Currency Rates'!$A$3:$C$32,3,0)</x:f>
      </x:c>
      <x:c r="R2324" s="0">
        <x:f>IF(A2324="SPUS",0,IF(A2324="FWD",0,P2324/Q2324))</x:f>
      </x:c>
    </x:row>
    <x:row r="2325" spans="1:19" x14ac:dyDescent="0.3">
      <x:c r="A2325" s="0">
        <x:f>'Historical Trades'!A2325</x:f>
      </x:c>
      <x:c r="B2325" s="0">
        <x:f>'Historical Trades'!B2325</x:f>
      </x:c>
      <x:c r="C2325" s="23">
        <x:f>'Historical Trades'!C2325</x:f>
      </x:c>
      <x:c r="D2325" s="0">
        <x:f>'Historical Trades'!D2325</x:f>
      </x:c>
      <x:c r="E2325" s="23">
        <x:f>'Historical Trades'!E2325</x:f>
      </x:c>
      <x:c r="F2325" s="0">
        <x:f>'Historical Trades'!F2325</x:f>
      </x:c>
      <x:c r="G2325" s="0">
        <x:f>'Historical Trades'!G2325</x:f>
      </x:c>
      <x:c r="H2325" s="0">
        <x:f>'Historical Trades'!H2325</x:f>
      </x:c>
      <x:c r="I2325" s="0">
        <x:f>'Historical Trades'!I2325</x:f>
      </x:c>
      <x:c r="J2325" s="0">
        <x:f>'Historical Trades'!J2325</x:f>
      </x:c>
      <x:c r="K2325" s="0">
        <x:f>'Historical Trades'!K2325</x:f>
      </x:c>
      <x:c r="L2325" s="0">
        <x:f>'Historical Trades'!L2325</x:f>
      </x:c>
      <x:c r="M2325" s="0">
        <x:f>'Historical Trades'!M2325</x:f>
      </x:c>
      <x:c r="N2325" s="0">
        <x:f>CLEAN('Historical Trades'!O2325)</x:f>
      </x:c>
      <x:c r="P2325" s="14">
        <x:f>IF(G2325="sell",M2325,-M2325)</x:f>
      </x:c>
      <x:c r="Q2325" s="14">
        <x:f>VLOOKUP(N2325,'Currency Rates'!$A$3:$C$32,3,0)</x:f>
      </x:c>
      <x:c r="R2325" s="0">
        <x:f>IF(A2325="SPUS",0,IF(A2325="FWD",0,P2325/Q2325))</x:f>
      </x:c>
    </x:row>
    <x:row r="2326" spans="1:19" x14ac:dyDescent="0.3">
      <x:c r="A2326" s="0">
        <x:f>'Historical Trades'!A2326</x:f>
      </x:c>
      <x:c r="B2326" s="0">
        <x:f>'Historical Trades'!B2326</x:f>
      </x:c>
      <x:c r="C2326" s="23">
        <x:f>'Historical Trades'!C2326</x:f>
      </x:c>
      <x:c r="D2326" s="0">
        <x:f>'Historical Trades'!D2326</x:f>
      </x:c>
      <x:c r="E2326" s="23">
        <x:f>'Historical Trades'!E2326</x:f>
      </x:c>
      <x:c r="F2326" s="0">
        <x:f>'Historical Trades'!F2326</x:f>
      </x:c>
      <x:c r="G2326" s="0">
        <x:f>'Historical Trades'!G2326</x:f>
      </x:c>
      <x:c r="H2326" s="0">
        <x:f>'Historical Trades'!H2326</x:f>
      </x:c>
      <x:c r="I2326" s="0">
        <x:f>'Historical Trades'!I2326</x:f>
      </x:c>
      <x:c r="J2326" s="0">
        <x:f>'Historical Trades'!J2326</x:f>
      </x:c>
      <x:c r="K2326" s="0">
        <x:f>'Historical Trades'!K2326</x:f>
      </x:c>
      <x:c r="L2326" s="0">
        <x:f>'Historical Trades'!L2326</x:f>
      </x:c>
      <x:c r="M2326" s="0">
        <x:f>'Historical Trades'!M2326</x:f>
      </x:c>
      <x:c r="N2326" s="0">
        <x:f>CLEAN('Historical Trades'!O2326)</x:f>
      </x:c>
      <x:c r="P2326" s="14">
        <x:f>IF(G2326="sell",M2326,-M2326)</x:f>
      </x:c>
      <x:c r="Q2326" s="14">
        <x:f>VLOOKUP(N2326,'Currency Rates'!$A$3:$C$32,3,0)</x:f>
      </x:c>
      <x:c r="R2326" s="0">
        <x:f>IF(A2326="SPUS",0,IF(A2326="FWD",0,P2326/Q2326))</x:f>
      </x:c>
    </x:row>
    <x:row r="2327" spans="1:19" x14ac:dyDescent="0.3">
      <x:c r="A2327" s="0">
        <x:f>'Historical Trades'!A2327</x:f>
      </x:c>
      <x:c r="B2327" s="0">
        <x:f>'Historical Trades'!B2327</x:f>
      </x:c>
      <x:c r="C2327" s="23">
        <x:f>'Historical Trades'!C2327</x:f>
      </x:c>
      <x:c r="D2327" s="0">
        <x:f>'Historical Trades'!D2327</x:f>
      </x:c>
      <x:c r="E2327" s="23">
        <x:f>'Historical Trades'!E2327</x:f>
      </x:c>
      <x:c r="F2327" s="0">
        <x:f>'Historical Trades'!F2327</x:f>
      </x:c>
      <x:c r="G2327" s="0">
        <x:f>'Historical Trades'!G2327</x:f>
      </x:c>
      <x:c r="H2327" s="0">
        <x:f>'Historical Trades'!H2327</x:f>
      </x:c>
      <x:c r="I2327" s="0">
        <x:f>'Historical Trades'!I2327</x:f>
      </x:c>
      <x:c r="J2327" s="0">
        <x:f>'Historical Trades'!J2327</x:f>
      </x:c>
      <x:c r="K2327" s="0">
        <x:f>'Historical Trades'!K2327</x:f>
      </x:c>
      <x:c r="L2327" s="0">
        <x:f>'Historical Trades'!L2327</x:f>
      </x:c>
      <x:c r="M2327" s="0">
        <x:f>'Historical Trades'!M2327</x:f>
      </x:c>
      <x:c r="N2327" s="0">
        <x:f>CLEAN('Historical Trades'!O2327)</x:f>
      </x:c>
      <x:c r="P2327" s="14">
        <x:f>IF(G2327="sell",M2327,-M2327)</x:f>
      </x:c>
      <x:c r="Q2327" s="14">
        <x:f>VLOOKUP(N2327,'Currency Rates'!$A$3:$C$32,3,0)</x:f>
      </x:c>
      <x:c r="R2327" s="0">
        <x:f>IF(A2327="SPUS",0,IF(A2327="FWD",0,P2327/Q2327))</x:f>
      </x:c>
    </x:row>
    <x:row r="2328" spans="1:19" x14ac:dyDescent="0.3">
      <x:c r="A2328" s="0">
        <x:f>'Historical Trades'!A2328</x:f>
      </x:c>
      <x:c r="B2328" s="0">
        <x:f>'Historical Trades'!B2328</x:f>
      </x:c>
      <x:c r="C2328" s="23">
        <x:f>'Historical Trades'!C2328</x:f>
      </x:c>
      <x:c r="D2328" s="0">
        <x:f>'Historical Trades'!D2328</x:f>
      </x:c>
      <x:c r="E2328" s="23">
        <x:f>'Historical Trades'!E2328</x:f>
      </x:c>
      <x:c r="F2328" s="0">
        <x:f>'Historical Trades'!F2328</x:f>
      </x:c>
      <x:c r="G2328" s="0">
        <x:f>'Historical Trades'!G2328</x:f>
      </x:c>
      <x:c r="H2328" s="0">
        <x:f>'Historical Trades'!H2328</x:f>
      </x:c>
      <x:c r="I2328" s="0">
        <x:f>'Historical Trades'!I2328</x:f>
      </x:c>
      <x:c r="J2328" s="0">
        <x:f>'Historical Trades'!J2328</x:f>
      </x:c>
      <x:c r="K2328" s="0">
        <x:f>'Historical Trades'!K2328</x:f>
      </x:c>
      <x:c r="L2328" s="0">
        <x:f>'Historical Trades'!L2328</x:f>
      </x:c>
      <x:c r="M2328" s="0">
        <x:f>'Historical Trades'!M2328</x:f>
      </x:c>
      <x:c r="N2328" s="0">
        <x:f>CLEAN('Historical Trades'!O2328)</x:f>
      </x:c>
      <x:c r="P2328" s="14">
        <x:f>IF(G2328="sell",M2328,-M2328)</x:f>
      </x:c>
      <x:c r="Q2328" s="14">
        <x:f>VLOOKUP(N2328,'Currency Rates'!$A$3:$C$32,3,0)</x:f>
      </x:c>
      <x:c r="R2328" s="0">
        <x:f>IF(A2328="SPUS",0,IF(A2328="FWD",0,P2328/Q2328))</x:f>
      </x:c>
    </x:row>
    <x:row r="2329" spans="1:19" x14ac:dyDescent="0.3">
      <x:c r="A2329" s="0">
        <x:f>'Historical Trades'!A2329</x:f>
      </x:c>
      <x:c r="B2329" s="0">
        <x:f>'Historical Trades'!B2329</x:f>
      </x:c>
      <x:c r="C2329" s="23">
        <x:f>'Historical Trades'!C2329</x:f>
      </x:c>
      <x:c r="D2329" s="0">
        <x:f>'Historical Trades'!D2329</x:f>
      </x:c>
      <x:c r="E2329" s="23">
        <x:f>'Historical Trades'!E2329</x:f>
      </x:c>
      <x:c r="F2329" s="0">
        <x:f>'Historical Trades'!F2329</x:f>
      </x:c>
      <x:c r="G2329" s="0">
        <x:f>'Historical Trades'!G2329</x:f>
      </x:c>
      <x:c r="H2329" s="0">
        <x:f>'Historical Trades'!H2329</x:f>
      </x:c>
      <x:c r="I2329" s="0">
        <x:f>'Historical Trades'!I2329</x:f>
      </x:c>
      <x:c r="J2329" s="0">
        <x:f>'Historical Trades'!J2329</x:f>
      </x:c>
      <x:c r="K2329" s="0">
        <x:f>'Historical Trades'!K2329</x:f>
      </x:c>
      <x:c r="L2329" s="0">
        <x:f>'Historical Trades'!L2329</x:f>
      </x:c>
      <x:c r="M2329" s="0">
        <x:f>'Historical Trades'!M2329</x:f>
      </x:c>
      <x:c r="N2329" s="0">
        <x:f>CLEAN('Historical Trades'!O2329)</x:f>
      </x:c>
      <x:c r="P2329" s="14">
        <x:f>IF(G2329="sell",M2329,-M2329)</x:f>
      </x:c>
      <x:c r="Q2329" s="14">
        <x:f>VLOOKUP(N2329,'Currency Rates'!$A$3:$C$32,3,0)</x:f>
      </x:c>
      <x:c r="R2329" s="0">
        <x:f>IF(A2329="SPUS",0,IF(A2329="FWD",0,P2329/Q2329))</x:f>
      </x:c>
    </x:row>
    <x:row r="2330" spans="1:19" x14ac:dyDescent="0.3">
      <x:c r="A2330" s="0">
        <x:f>'Historical Trades'!A2330</x:f>
      </x:c>
      <x:c r="B2330" s="0">
        <x:f>'Historical Trades'!B2330</x:f>
      </x:c>
      <x:c r="C2330" s="23">
        <x:f>'Historical Trades'!C2330</x:f>
      </x:c>
      <x:c r="D2330" s="0">
        <x:f>'Historical Trades'!D2330</x:f>
      </x:c>
      <x:c r="E2330" s="23">
        <x:f>'Historical Trades'!E2330</x:f>
      </x:c>
      <x:c r="F2330" s="0">
        <x:f>'Historical Trades'!F2330</x:f>
      </x:c>
      <x:c r="G2330" s="0">
        <x:f>'Historical Trades'!G2330</x:f>
      </x:c>
      <x:c r="H2330" s="0">
        <x:f>'Historical Trades'!H2330</x:f>
      </x:c>
      <x:c r="I2330" s="0">
        <x:f>'Historical Trades'!I2330</x:f>
      </x:c>
      <x:c r="J2330" s="0">
        <x:f>'Historical Trades'!J2330</x:f>
      </x:c>
      <x:c r="K2330" s="0">
        <x:f>'Historical Trades'!K2330</x:f>
      </x:c>
      <x:c r="L2330" s="0">
        <x:f>'Historical Trades'!L2330</x:f>
      </x:c>
      <x:c r="M2330" s="0">
        <x:f>'Historical Trades'!M2330</x:f>
      </x:c>
      <x:c r="N2330" s="0">
        <x:f>CLEAN('Historical Trades'!O2330)</x:f>
      </x:c>
      <x:c r="P2330" s="14">
        <x:f>IF(G2330="sell",M2330,-M2330)</x:f>
      </x:c>
      <x:c r="Q2330" s="14">
        <x:f>VLOOKUP(N2330,'Currency Rates'!$A$3:$C$32,3,0)</x:f>
      </x:c>
      <x:c r="R2330" s="0">
        <x:f>IF(A2330="SPUS",0,IF(A2330="FWD",0,P2330/Q2330))</x:f>
      </x:c>
    </x:row>
    <x:row r="2331" spans="1:19" x14ac:dyDescent="0.3">
      <x:c r="A2331" s="0">
        <x:f>'Historical Trades'!A2331</x:f>
      </x:c>
      <x:c r="B2331" s="0">
        <x:f>'Historical Trades'!B2331</x:f>
      </x:c>
      <x:c r="C2331" s="23">
        <x:f>'Historical Trades'!C2331</x:f>
      </x:c>
      <x:c r="D2331" s="0">
        <x:f>'Historical Trades'!D2331</x:f>
      </x:c>
      <x:c r="E2331" s="23">
        <x:f>'Historical Trades'!E2331</x:f>
      </x:c>
      <x:c r="F2331" s="0">
        <x:f>'Historical Trades'!F2331</x:f>
      </x:c>
      <x:c r="G2331" s="0">
        <x:f>'Historical Trades'!G2331</x:f>
      </x:c>
      <x:c r="H2331" s="0">
        <x:f>'Historical Trades'!H2331</x:f>
      </x:c>
      <x:c r="I2331" s="0">
        <x:f>'Historical Trades'!I2331</x:f>
      </x:c>
      <x:c r="J2331" s="0">
        <x:f>'Historical Trades'!J2331</x:f>
      </x:c>
      <x:c r="K2331" s="0">
        <x:f>'Historical Trades'!K2331</x:f>
      </x:c>
      <x:c r="L2331" s="0">
        <x:f>'Historical Trades'!L2331</x:f>
      </x:c>
      <x:c r="M2331" s="0">
        <x:f>'Historical Trades'!M2331</x:f>
      </x:c>
      <x:c r="N2331" s="0">
        <x:f>CLEAN('Historical Trades'!O2331)</x:f>
      </x:c>
      <x:c r="P2331" s="14">
        <x:f>IF(G2331="sell",M2331,-M2331)</x:f>
      </x:c>
      <x:c r="Q2331" s="14">
        <x:f>VLOOKUP(N2331,'Currency Rates'!$A$3:$C$32,3,0)</x:f>
      </x:c>
      <x:c r="R2331" s="0">
        <x:f>IF(A2331="SPUS",0,IF(A2331="FWD",0,P2331/Q2331))</x:f>
      </x:c>
    </x:row>
    <x:row r="2332" spans="1:19" x14ac:dyDescent="0.3">
      <x:c r="A2332" s="0">
        <x:f>'Historical Trades'!A2332</x:f>
      </x:c>
      <x:c r="B2332" s="0">
        <x:f>'Historical Trades'!B2332</x:f>
      </x:c>
      <x:c r="C2332" s="23">
        <x:f>'Historical Trades'!C2332</x:f>
      </x:c>
      <x:c r="D2332" s="0">
        <x:f>'Historical Trades'!D2332</x:f>
      </x:c>
      <x:c r="E2332" s="23">
        <x:f>'Historical Trades'!E2332</x:f>
      </x:c>
      <x:c r="F2332" s="0">
        <x:f>'Historical Trades'!F2332</x:f>
      </x:c>
      <x:c r="G2332" s="0">
        <x:f>'Historical Trades'!G2332</x:f>
      </x:c>
      <x:c r="H2332" s="0">
        <x:f>'Historical Trades'!H2332</x:f>
      </x:c>
      <x:c r="I2332" s="0">
        <x:f>'Historical Trades'!I2332</x:f>
      </x:c>
      <x:c r="J2332" s="0">
        <x:f>'Historical Trades'!J2332</x:f>
      </x:c>
      <x:c r="K2332" s="0">
        <x:f>'Historical Trades'!K2332</x:f>
      </x:c>
      <x:c r="L2332" s="0">
        <x:f>'Historical Trades'!L2332</x:f>
      </x:c>
      <x:c r="M2332" s="0">
        <x:f>'Historical Trades'!M2332</x:f>
      </x:c>
      <x:c r="N2332" s="0">
        <x:f>CLEAN('Historical Trades'!O2332)</x:f>
      </x:c>
      <x:c r="P2332" s="14">
        <x:f>IF(G2332="sell",M2332,-M2332)</x:f>
      </x:c>
      <x:c r="Q2332" s="14">
        <x:f>VLOOKUP(N2332,'Currency Rates'!$A$3:$C$32,3,0)</x:f>
      </x:c>
      <x:c r="R2332" s="0">
        <x:f>IF(A2332="SPUS",0,IF(A2332="FWD",0,P2332/Q2332))</x:f>
      </x:c>
    </x:row>
    <x:row r="2333" spans="1:19" x14ac:dyDescent="0.3">
      <x:c r="A2333" s="0">
        <x:f>'Historical Trades'!A2333</x:f>
      </x:c>
      <x:c r="B2333" s="0">
        <x:f>'Historical Trades'!B2333</x:f>
      </x:c>
      <x:c r="C2333" s="23">
        <x:f>'Historical Trades'!C2333</x:f>
      </x:c>
      <x:c r="D2333" s="0">
        <x:f>'Historical Trades'!D2333</x:f>
      </x:c>
      <x:c r="E2333" s="23">
        <x:f>'Historical Trades'!E2333</x:f>
      </x:c>
      <x:c r="F2333" s="0">
        <x:f>'Historical Trades'!F2333</x:f>
      </x:c>
      <x:c r="G2333" s="0">
        <x:f>'Historical Trades'!G2333</x:f>
      </x:c>
      <x:c r="H2333" s="0">
        <x:f>'Historical Trades'!H2333</x:f>
      </x:c>
      <x:c r="I2333" s="0">
        <x:f>'Historical Trades'!I2333</x:f>
      </x:c>
      <x:c r="J2333" s="0">
        <x:f>'Historical Trades'!J2333</x:f>
      </x:c>
      <x:c r="K2333" s="0">
        <x:f>'Historical Trades'!K2333</x:f>
      </x:c>
      <x:c r="L2333" s="0">
        <x:f>'Historical Trades'!L2333</x:f>
      </x:c>
      <x:c r="M2333" s="0">
        <x:f>'Historical Trades'!M2333</x:f>
      </x:c>
      <x:c r="N2333" s="0">
        <x:f>CLEAN('Historical Trades'!O2333)</x:f>
      </x:c>
      <x:c r="P2333" s="14">
        <x:f>IF(G2333="sell",M2333,-M2333)</x:f>
      </x:c>
      <x:c r="Q2333" s="14">
        <x:f>VLOOKUP(N2333,'Currency Rates'!$A$3:$C$32,3,0)</x:f>
      </x:c>
      <x:c r="R2333" s="0">
        <x:f>IF(A2333="SPUS",0,IF(A2333="FWD",0,P2333/Q2333))</x:f>
      </x:c>
    </x:row>
    <x:row r="2334" spans="1:19" x14ac:dyDescent="0.3">
      <x:c r="A2334" s="0">
        <x:f>'Historical Trades'!A2334</x:f>
      </x:c>
      <x:c r="B2334" s="0">
        <x:f>'Historical Trades'!B2334</x:f>
      </x:c>
      <x:c r="C2334" s="23">
        <x:f>'Historical Trades'!C2334</x:f>
      </x:c>
      <x:c r="D2334" s="0">
        <x:f>'Historical Trades'!D2334</x:f>
      </x:c>
      <x:c r="E2334" s="23">
        <x:f>'Historical Trades'!E2334</x:f>
      </x:c>
      <x:c r="F2334" s="0">
        <x:f>'Historical Trades'!F2334</x:f>
      </x:c>
      <x:c r="G2334" s="0">
        <x:f>'Historical Trades'!G2334</x:f>
      </x:c>
      <x:c r="H2334" s="0">
        <x:f>'Historical Trades'!H2334</x:f>
      </x:c>
      <x:c r="I2334" s="0">
        <x:f>'Historical Trades'!I2334</x:f>
      </x:c>
      <x:c r="J2334" s="0">
        <x:f>'Historical Trades'!J2334</x:f>
      </x:c>
      <x:c r="K2334" s="0">
        <x:f>'Historical Trades'!K2334</x:f>
      </x:c>
      <x:c r="L2334" s="0">
        <x:f>'Historical Trades'!L2334</x:f>
      </x:c>
      <x:c r="M2334" s="0">
        <x:f>'Historical Trades'!M2334</x:f>
      </x:c>
      <x:c r="N2334" s="0">
        <x:f>CLEAN('Historical Trades'!O2334)</x:f>
      </x:c>
      <x:c r="P2334" s="14">
        <x:f>IF(G2334="sell",M2334,-M2334)</x:f>
      </x:c>
      <x:c r="Q2334" s="14">
        <x:f>VLOOKUP(N2334,'Currency Rates'!$A$3:$C$32,3,0)</x:f>
      </x:c>
      <x:c r="R2334" s="0">
        <x:f>IF(A2334="SPUS",0,IF(A2334="FWD",0,P2334/Q2334))</x:f>
      </x:c>
    </x:row>
    <x:row r="2335" spans="1:19" x14ac:dyDescent="0.3">
      <x:c r="A2335" s="0">
        <x:f>'Historical Trades'!A2335</x:f>
      </x:c>
      <x:c r="B2335" s="0">
        <x:f>'Historical Trades'!B2335</x:f>
      </x:c>
      <x:c r="C2335" s="23">
        <x:f>'Historical Trades'!C2335</x:f>
      </x:c>
      <x:c r="D2335" s="0">
        <x:f>'Historical Trades'!D2335</x:f>
      </x:c>
      <x:c r="E2335" s="23">
        <x:f>'Historical Trades'!E2335</x:f>
      </x:c>
      <x:c r="F2335" s="0">
        <x:f>'Historical Trades'!F2335</x:f>
      </x:c>
      <x:c r="G2335" s="0">
        <x:f>'Historical Trades'!G2335</x:f>
      </x:c>
      <x:c r="H2335" s="0">
        <x:f>'Historical Trades'!H2335</x:f>
      </x:c>
      <x:c r="I2335" s="0">
        <x:f>'Historical Trades'!I2335</x:f>
      </x:c>
      <x:c r="J2335" s="0">
        <x:f>'Historical Trades'!J2335</x:f>
      </x:c>
      <x:c r="K2335" s="0">
        <x:f>'Historical Trades'!K2335</x:f>
      </x:c>
      <x:c r="L2335" s="0">
        <x:f>'Historical Trades'!L2335</x:f>
      </x:c>
      <x:c r="M2335" s="0">
        <x:f>'Historical Trades'!M2335</x:f>
      </x:c>
      <x:c r="N2335" s="0">
        <x:f>CLEAN('Historical Trades'!O2335)</x:f>
      </x:c>
      <x:c r="P2335" s="14">
        <x:f>IF(G2335="sell",M2335,-M2335)</x:f>
      </x:c>
      <x:c r="Q2335" s="14">
        <x:f>VLOOKUP(N2335,'Currency Rates'!$A$3:$C$32,3,0)</x:f>
      </x:c>
      <x:c r="R2335" s="0">
        <x:f>IF(A2335="SPUS",0,IF(A2335="FWD",0,P2335/Q2335))</x:f>
      </x:c>
    </x:row>
    <x:row r="2336" spans="1:19" x14ac:dyDescent="0.3">
      <x:c r="A2336" s="0">
        <x:f>'Historical Trades'!A2336</x:f>
      </x:c>
      <x:c r="B2336" s="0">
        <x:f>'Historical Trades'!B2336</x:f>
      </x:c>
      <x:c r="C2336" s="23">
        <x:f>'Historical Trades'!C2336</x:f>
      </x:c>
      <x:c r="D2336" s="0">
        <x:f>'Historical Trades'!D2336</x:f>
      </x:c>
      <x:c r="E2336" s="23">
        <x:f>'Historical Trades'!E2336</x:f>
      </x:c>
      <x:c r="F2336" s="0">
        <x:f>'Historical Trades'!F2336</x:f>
      </x:c>
      <x:c r="G2336" s="0">
        <x:f>'Historical Trades'!G2336</x:f>
      </x:c>
      <x:c r="H2336" s="0">
        <x:f>'Historical Trades'!H2336</x:f>
      </x:c>
      <x:c r="I2336" s="0">
        <x:f>'Historical Trades'!I2336</x:f>
      </x:c>
      <x:c r="J2336" s="0">
        <x:f>'Historical Trades'!J2336</x:f>
      </x:c>
      <x:c r="K2336" s="0">
        <x:f>'Historical Trades'!K2336</x:f>
      </x:c>
      <x:c r="L2336" s="0">
        <x:f>'Historical Trades'!L2336</x:f>
      </x:c>
      <x:c r="M2336" s="0">
        <x:f>'Historical Trades'!M2336</x:f>
      </x:c>
      <x:c r="N2336" s="0">
        <x:f>CLEAN('Historical Trades'!O2336)</x:f>
      </x:c>
      <x:c r="P2336" s="14">
        <x:f>IF(G2336="sell",M2336,-M2336)</x:f>
      </x:c>
      <x:c r="Q2336" s="14">
        <x:f>VLOOKUP(N2336,'Currency Rates'!$A$3:$C$32,3,0)</x:f>
      </x:c>
      <x:c r="R2336" s="0">
        <x:f>IF(A2336="SPUS",0,IF(A2336="FWD",0,P2336/Q2336))</x:f>
      </x:c>
    </x:row>
    <x:row r="2337" spans="1:19" x14ac:dyDescent="0.3">
      <x:c r="A2337" s="0">
        <x:f>'Historical Trades'!A2337</x:f>
      </x:c>
      <x:c r="B2337" s="0">
        <x:f>'Historical Trades'!B2337</x:f>
      </x:c>
      <x:c r="C2337" s="23">
        <x:f>'Historical Trades'!C2337</x:f>
      </x:c>
      <x:c r="D2337" s="0">
        <x:f>'Historical Trades'!D2337</x:f>
      </x:c>
      <x:c r="E2337" s="23">
        <x:f>'Historical Trades'!E2337</x:f>
      </x:c>
      <x:c r="F2337" s="0">
        <x:f>'Historical Trades'!F2337</x:f>
      </x:c>
      <x:c r="G2337" s="0">
        <x:f>'Historical Trades'!G2337</x:f>
      </x:c>
      <x:c r="H2337" s="0">
        <x:f>'Historical Trades'!H2337</x:f>
      </x:c>
      <x:c r="I2337" s="0">
        <x:f>'Historical Trades'!I2337</x:f>
      </x:c>
      <x:c r="J2337" s="0">
        <x:f>'Historical Trades'!J2337</x:f>
      </x:c>
      <x:c r="K2337" s="0">
        <x:f>'Historical Trades'!K2337</x:f>
      </x:c>
      <x:c r="L2337" s="0">
        <x:f>'Historical Trades'!L2337</x:f>
      </x:c>
      <x:c r="M2337" s="0">
        <x:f>'Historical Trades'!M2337</x:f>
      </x:c>
      <x:c r="N2337" s="0">
        <x:f>CLEAN('Historical Trades'!O2337)</x:f>
      </x:c>
      <x:c r="P2337" s="14">
        <x:f>IF(G2337="sell",M2337,-M2337)</x:f>
      </x:c>
      <x:c r="Q2337" s="14">
        <x:f>VLOOKUP(N2337,'Currency Rates'!$A$3:$C$32,3,0)</x:f>
      </x:c>
      <x:c r="R2337" s="0">
        <x:f>IF(A2337="SPUS",0,IF(A2337="FWD",0,P2337/Q2337))</x:f>
      </x:c>
    </x:row>
    <x:row r="2338" spans="1:19" x14ac:dyDescent="0.3">
      <x:c r="A2338" s="0">
        <x:f>'Historical Trades'!A2338</x:f>
      </x:c>
      <x:c r="B2338" s="0">
        <x:f>'Historical Trades'!B2338</x:f>
      </x:c>
      <x:c r="C2338" s="23">
        <x:f>'Historical Trades'!C2338</x:f>
      </x:c>
      <x:c r="D2338" s="0">
        <x:f>'Historical Trades'!D2338</x:f>
      </x:c>
      <x:c r="E2338" s="23">
        <x:f>'Historical Trades'!E2338</x:f>
      </x:c>
      <x:c r="F2338" s="0">
        <x:f>'Historical Trades'!F2338</x:f>
      </x:c>
      <x:c r="G2338" s="0">
        <x:f>'Historical Trades'!G2338</x:f>
      </x:c>
      <x:c r="H2338" s="0">
        <x:f>'Historical Trades'!H2338</x:f>
      </x:c>
      <x:c r="I2338" s="0">
        <x:f>'Historical Trades'!I2338</x:f>
      </x:c>
      <x:c r="J2338" s="0">
        <x:f>'Historical Trades'!J2338</x:f>
      </x:c>
      <x:c r="K2338" s="0">
        <x:f>'Historical Trades'!K2338</x:f>
      </x:c>
      <x:c r="L2338" s="0">
        <x:f>'Historical Trades'!L2338</x:f>
      </x:c>
      <x:c r="M2338" s="0">
        <x:f>'Historical Trades'!M2338</x:f>
      </x:c>
      <x:c r="N2338" s="0">
        <x:f>CLEAN('Historical Trades'!O2338)</x:f>
      </x:c>
      <x:c r="P2338" s="14">
        <x:f>IF(G2338="sell",M2338,-M2338)</x:f>
      </x:c>
      <x:c r="Q2338" s="14">
        <x:f>VLOOKUP(N2338,'Currency Rates'!$A$3:$C$32,3,0)</x:f>
      </x:c>
      <x:c r="R2338" s="0">
        <x:f>IF(A2338="SPUS",0,IF(A2338="FWD",0,P2338/Q2338))</x:f>
      </x:c>
    </x:row>
    <x:row r="2339" spans="1:19" x14ac:dyDescent="0.3">
      <x:c r="A2339" s="0">
        <x:f>'Historical Trades'!A2339</x:f>
      </x:c>
      <x:c r="B2339" s="0">
        <x:f>'Historical Trades'!B2339</x:f>
      </x:c>
      <x:c r="C2339" s="23">
        <x:f>'Historical Trades'!C2339</x:f>
      </x:c>
      <x:c r="D2339" s="0">
        <x:f>'Historical Trades'!D2339</x:f>
      </x:c>
      <x:c r="E2339" s="23">
        <x:f>'Historical Trades'!E2339</x:f>
      </x:c>
      <x:c r="F2339" s="0">
        <x:f>'Historical Trades'!F2339</x:f>
      </x:c>
      <x:c r="G2339" s="0">
        <x:f>'Historical Trades'!G2339</x:f>
      </x:c>
      <x:c r="H2339" s="0">
        <x:f>'Historical Trades'!H2339</x:f>
      </x:c>
      <x:c r="I2339" s="0">
        <x:f>'Historical Trades'!I2339</x:f>
      </x:c>
      <x:c r="J2339" s="0">
        <x:f>'Historical Trades'!J2339</x:f>
      </x:c>
      <x:c r="K2339" s="0">
        <x:f>'Historical Trades'!K2339</x:f>
      </x:c>
      <x:c r="L2339" s="0">
        <x:f>'Historical Trades'!L2339</x:f>
      </x:c>
      <x:c r="M2339" s="0">
        <x:f>'Historical Trades'!M2339</x:f>
      </x:c>
      <x:c r="N2339" s="0">
        <x:f>CLEAN('Historical Trades'!O2339)</x:f>
      </x:c>
      <x:c r="P2339" s="14">
        <x:f>IF(G2339="sell",M2339,-M2339)</x:f>
      </x:c>
      <x:c r="Q2339" s="14">
        <x:f>VLOOKUP(N2339,'Currency Rates'!$A$3:$C$32,3,0)</x:f>
      </x:c>
      <x:c r="R2339" s="0">
        <x:f>IF(A2339="SPUS",0,IF(A2339="FWD",0,P2339/Q2339))</x:f>
      </x:c>
    </x:row>
    <x:row r="2340" spans="1:19" x14ac:dyDescent="0.3">
      <x:c r="A2340" s="0">
        <x:f>'Historical Trades'!A2340</x:f>
      </x:c>
      <x:c r="B2340" s="0">
        <x:f>'Historical Trades'!B2340</x:f>
      </x:c>
      <x:c r="C2340" s="23">
        <x:f>'Historical Trades'!C2340</x:f>
      </x:c>
      <x:c r="D2340" s="0">
        <x:f>'Historical Trades'!D2340</x:f>
      </x:c>
      <x:c r="E2340" s="23">
        <x:f>'Historical Trades'!E2340</x:f>
      </x:c>
      <x:c r="F2340" s="0">
        <x:f>'Historical Trades'!F2340</x:f>
      </x:c>
      <x:c r="G2340" s="0">
        <x:f>'Historical Trades'!G2340</x:f>
      </x:c>
      <x:c r="H2340" s="0">
        <x:f>'Historical Trades'!H2340</x:f>
      </x:c>
      <x:c r="I2340" s="0">
        <x:f>'Historical Trades'!I2340</x:f>
      </x:c>
      <x:c r="J2340" s="0">
        <x:f>'Historical Trades'!J2340</x:f>
      </x:c>
      <x:c r="K2340" s="0">
        <x:f>'Historical Trades'!K2340</x:f>
      </x:c>
      <x:c r="L2340" s="0">
        <x:f>'Historical Trades'!L2340</x:f>
      </x:c>
      <x:c r="M2340" s="0">
        <x:f>'Historical Trades'!M2340</x:f>
      </x:c>
      <x:c r="N2340" s="0">
        <x:f>CLEAN('Historical Trades'!O2340)</x:f>
      </x:c>
      <x:c r="P2340" s="14">
        <x:f>IF(G2340="sell",M2340,-M2340)</x:f>
      </x:c>
      <x:c r="Q2340" s="14">
        <x:f>VLOOKUP(N2340,'Currency Rates'!$A$3:$C$32,3,0)</x:f>
      </x:c>
      <x:c r="R2340" s="0">
        <x:f>IF(A2340="SPUS",0,IF(A2340="FWD",0,P2340/Q2340))</x:f>
      </x:c>
    </x:row>
    <x:row r="2341" spans="1:19" x14ac:dyDescent="0.3">
      <x:c r="A2341" s="0">
        <x:f>'Historical Trades'!A2341</x:f>
      </x:c>
      <x:c r="B2341" s="0">
        <x:f>'Historical Trades'!B2341</x:f>
      </x:c>
      <x:c r="C2341" s="23">
        <x:f>'Historical Trades'!C2341</x:f>
      </x:c>
      <x:c r="D2341" s="0">
        <x:f>'Historical Trades'!D2341</x:f>
      </x:c>
      <x:c r="E2341" s="23">
        <x:f>'Historical Trades'!E2341</x:f>
      </x:c>
      <x:c r="F2341" s="0">
        <x:f>'Historical Trades'!F2341</x:f>
      </x:c>
      <x:c r="G2341" s="0">
        <x:f>'Historical Trades'!G2341</x:f>
      </x:c>
      <x:c r="H2341" s="0">
        <x:f>'Historical Trades'!H2341</x:f>
      </x:c>
      <x:c r="I2341" s="0">
        <x:f>'Historical Trades'!I2341</x:f>
      </x:c>
      <x:c r="J2341" s="0">
        <x:f>'Historical Trades'!J2341</x:f>
      </x:c>
      <x:c r="K2341" s="0">
        <x:f>'Historical Trades'!K2341</x:f>
      </x:c>
      <x:c r="L2341" s="0">
        <x:f>'Historical Trades'!L2341</x:f>
      </x:c>
      <x:c r="M2341" s="0">
        <x:f>'Historical Trades'!M2341</x:f>
      </x:c>
      <x:c r="N2341" s="0">
        <x:f>CLEAN('Historical Trades'!O2341)</x:f>
      </x:c>
      <x:c r="P2341" s="14">
        <x:f>IF(G2341="sell",M2341,-M2341)</x:f>
      </x:c>
      <x:c r="Q2341" s="14">
        <x:f>VLOOKUP(N2341,'Currency Rates'!$A$3:$C$32,3,0)</x:f>
      </x:c>
      <x:c r="R2341" s="0">
        <x:f>IF(A2341="SPUS",0,IF(A2341="FWD",0,P2341/Q2341))</x:f>
      </x:c>
    </x:row>
    <x:row r="2342" spans="1:19" x14ac:dyDescent="0.3">
      <x:c r="A2342" s="0">
        <x:f>'Historical Trades'!A2342</x:f>
      </x:c>
      <x:c r="B2342" s="0">
        <x:f>'Historical Trades'!B2342</x:f>
      </x:c>
      <x:c r="C2342" s="23">
        <x:f>'Historical Trades'!C2342</x:f>
      </x:c>
      <x:c r="D2342" s="0">
        <x:f>'Historical Trades'!D2342</x:f>
      </x:c>
      <x:c r="E2342" s="23">
        <x:f>'Historical Trades'!E2342</x:f>
      </x:c>
      <x:c r="F2342" s="0">
        <x:f>'Historical Trades'!F2342</x:f>
      </x:c>
      <x:c r="G2342" s="0">
        <x:f>'Historical Trades'!G2342</x:f>
      </x:c>
      <x:c r="H2342" s="0">
        <x:f>'Historical Trades'!H2342</x:f>
      </x:c>
      <x:c r="I2342" s="0">
        <x:f>'Historical Trades'!I2342</x:f>
      </x:c>
      <x:c r="J2342" s="0">
        <x:f>'Historical Trades'!J2342</x:f>
      </x:c>
      <x:c r="K2342" s="0">
        <x:f>'Historical Trades'!K2342</x:f>
      </x:c>
      <x:c r="L2342" s="0">
        <x:f>'Historical Trades'!L2342</x:f>
      </x:c>
      <x:c r="M2342" s="0">
        <x:f>'Historical Trades'!M2342</x:f>
      </x:c>
      <x:c r="N2342" s="0">
        <x:f>CLEAN('Historical Trades'!O2342)</x:f>
      </x:c>
      <x:c r="P2342" s="14">
        <x:f>IF(G2342="sell",M2342,-M2342)</x:f>
      </x:c>
      <x:c r="Q2342" s="14">
        <x:f>VLOOKUP(N2342,'Currency Rates'!$A$3:$C$32,3,0)</x:f>
      </x:c>
      <x:c r="R2342" s="0">
        <x:f>IF(A2342="SPUS",0,IF(A2342="FWD",0,P2342/Q2342))</x:f>
      </x:c>
    </x:row>
    <x:row r="2343" spans="1:19" x14ac:dyDescent="0.3">
      <x:c r="A2343" s="0">
        <x:f>'Historical Trades'!A2343</x:f>
      </x:c>
      <x:c r="B2343" s="0">
        <x:f>'Historical Trades'!B2343</x:f>
      </x:c>
      <x:c r="C2343" s="23">
        <x:f>'Historical Trades'!C2343</x:f>
      </x:c>
      <x:c r="D2343" s="0">
        <x:f>'Historical Trades'!D2343</x:f>
      </x:c>
      <x:c r="E2343" s="23">
        <x:f>'Historical Trades'!E2343</x:f>
      </x:c>
      <x:c r="F2343" s="0">
        <x:f>'Historical Trades'!F2343</x:f>
      </x:c>
      <x:c r="G2343" s="0">
        <x:f>'Historical Trades'!G2343</x:f>
      </x:c>
      <x:c r="H2343" s="0">
        <x:f>'Historical Trades'!H2343</x:f>
      </x:c>
      <x:c r="I2343" s="0">
        <x:f>'Historical Trades'!I2343</x:f>
      </x:c>
      <x:c r="J2343" s="0">
        <x:f>'Historical Trades'!J2343</x:f>
      </x:c>
      <x:c r="K2343" s="0">
        <x:f>'Historical Trades'!K2343</x:f>
      </x:c>
      <x:c r="L2343" s="0">
        <x:f>'Historical Trades'!L2343</x:f>
      </x:c>
      <x:c r="M2343" s="0">
        <x:f>'Historical Trades'!M2343</x:f>
      </x:c>
      <x:c r="N2343" s="0">
        <x:f>CLEAN('Historical Trades'!O2343)</x:f>
      </x:c>
      <x:c r="P2343" s="14">
        <x:f>IF(G2343="sell",M2343,-M2343)</x:f>
      </x:c>
      <x:c r="Q2343" s="14">
        <x:f>VLOOKUP(N2343,'Currency Rates'!$A$3:$C$32,3,0)</x:f>
      </x:c>
      <x:c r="R2343" s="0">
        <x:f>IF(A2343="SPUS",0,IF(A2343="FWD",0,P2343/Q2343))</x:f>
      </x:c>
    </x:row>
    <x:row r="2344" spans="1:19" x14ac:dyDescent="0.3">
      <x:c r="A2344" s="0">
        <x:f>'Historical Trades'!A2344</x:f>
      </x:c>
      <x:c r="B2344" s="0">
        <x:f>'Historical Trades'!B2344</x:f>
      </x:c>
      <x:c r="C2344" s="23">
        <x:f>'Historical Trades'!C2344</x:f>
      </x:c>
      <x:c r="D2344" s="0">
        <x:f>'Historical Trades'!D2344</x:f>
      </x:c>
      <x:c r="E2344" s="23">
        <x:f>'Historical Trades'!E2344</x:f>
      </x:c>
      <x:c r="F2344" s="0">
        <x:f>'Historical Trades'!F2344</x:f>
      </x:c>
      <x:c r="G2344" s="0">
        <x:f>'Historical Trades'!G2344</x:f>
      </x:c>
      <x:c r="H2344" s="0">
        <x:f>'Historical Trades'!H2344</x:f>
      </x:c>
      <x:c r="I2344" s="0">
        <x:f>'Historical Trades'!I2344</x:f>
      </x:c>
      <x:c r="J2344" s="0">
        <x:f>'Historical Trades'!J2344</x:f>
      </x:c>
      <x:c r="K2344" s="0">
        <x:f>'Historical Trades'!K2344</x:f>
      </x:c>
      <x:c r="L2344" s="0">
        <x:f>'Historical Trades'!L2344</x:f>
      </x:c>
      <x:c r="M2344" s="0">
        <x:f>'Historical Trades'!M2344</x:f>
      </x:c>
      <x:c r="N2344" s="0">
        <x:f>CLEAN('Historical Trades'!O2344)</x:f>
      </x:c>
      <x:c r="P2344" s="14">
        <x:f>IF(G2344="sell",M2344,-M2344)</x:f>
      </x:c>
      <x:c r="Q2344" s="14">
        <x:f>VLOOKUP(N2344,'Currency Rates'!$A$3:$C$32,3,0)</x:f>
      </x:c>
      <x:c r="R2344" s="0">
        <x:f>IF(A2344="SPUS",0,IF(A2344="FWD",0,P2344/Q2344))</x:f>
      </x:c>
    </x:row>
    <x:row r="2345" spans="1:19" x14ac:dyDescent="0.3">
      <x:c r="A2345" s="0">
        <x:f>'Historical Trades'!A2345</x:f>
      </x:c>
      <x:c r="B2345" s="0">
        <x:f>'Historical Trades'!B2345</x:f>
      </x:c>
      <x:c r="C2345" s="23">
        <x:f>'Historical Trades'!C2345</x:f>
      </x:c>
      <x:c r="D2345" s="0">
        <x:f>'Historical Trades'!D2345</x:f>
      </x:c>
      <x:c r="E2345" s="23">
        <x:f>'Historical Trades'!E2345</x:f>
      </x:c>
      <x:c r="F2345" s="0">
        <x:f>'Historical Trades'!F2345</x:f>
      </x:c>
      <x:c r="G2345" s="0">
        <x:f>'Historical Trades'!G2345</x:f>
      </x:c>
      <x:c r="H2345" s="0">
        <x:f>'Historical Trades'!H2345</x:f>
      </x:c>
      <x:c r="I2345" s="0">
        <x:f>'Historical Trades'!I2345</x:f>
      </x:c>
      <x:c r="J2345" s="0">
        <x:f>'Historical Trades'!J2345</x:f>
      </x:c>
      <x:c r="K2345" s="0">
        <x:f>'Historical Trades'!K2345</x:f>
      </x:c>
      <x:c r="L2345" s="0">
        <x:f>'Historical Trades'!L2345</x:f>
      </x:c>
      <x:c r="M2345" s="0">
        <x:f>'Historical Trades'!M2345</x:f>
      </x:c>
      <x:c r="N2345" s="0">
        <x:f>CLEAN('Historical Trades'!O2345)</x:f>
      </x:c>
      <x:c r="P2345" s="14">
        <x:f>IF(G2345="sell",M2345,-M2345)</x:f>
      </x:c>
      <x:c r="Q2345" s="14">
        <x:f>VLOOKUP(N2345,'Currency Rates'!$A$3:$C$32,3,0)</x:f>
      </x:c>
      <x:c r="R2345" s="0">
        <x:f>IF(A2345="SPUS",0,IF(A2345="FWD",0,P2345/Q2345))</x:f>
      </x:c>
    </x:row>
    <x:row r="2346" spans="1:19" x14ac:dyDescent="0.3">
      <x:c r="A2346" s="0">
        <x:f>'Historical Trades'!A2346</x:f>
      </x:c>
      <x:c r="B2346" s="0">
        <x:f>'Historical Trades'!B2346</x:f>
      </x:c>
      <x:c r="C2346" s="23">
        <x:f>'Historical Trades'!C2346</x:f>
      </x:c>
      <x:c r="D2346" s="0">
        <x:f>'Historical Trades'!D2346</x:f>
      </x:c>
      <x:c r="E2346" s="23">
        <x:f>'Historical Trades'!E2346</x:f>
      </x:c>
      <x:c r="F2346" s="0">
        <x:f>'Historical Trades'!F2346</x:f>
      </x:c>
      <x:c r="G2346" s="0">
        <x:f>'Historical Trades'!G2346</x:f>
      </x:c>
      <x:c r="H2346" s="0">
        <x:f>'Historical Trades'!H2346</x:f>
      </x:c>
      <x:c r="I2346" s="0">
        <x:f>'Historical Trades'!I2346</x:f>
      </x:c>
      <x:c r="J2346" s="0">
        <x:f>'Historical Trades'!J2346</x:f>
      </x:c>
      <x:c r="K2346" s="0">
        <x:f>'Historical Trades'!K2346</x:f>
      </x:c>
      <x:c r="L2346" s="0">
        <x:f>'Historical Trades'!L2346</x:f>
      </x:c>
      <x:c r="M2346" s="0">
        <x:f>'Historical Trades'!M2346</x:f>
      </x:c>
      <x:c r="N2346" s="0">
        <x:f>CLEAN('Historical Trades'!O2346)</x:f>
      </x:c>
      <x:c r="P2346" s="14">
        <x:f>IF(G2346="sell",M2346,-M2346)</x:f>
      </x:c>
      <x:c r="Q2346" s="14">
        <x:f>VLOOKUP(N2346,'Currency Rates'!$A$3:$C$32,3,0)</x:f>
      </x:c>
      <x:c r="R2346" s="0">
        <x:f>IF(A2346="SPUS",0,IF(A2346="FWD",0,P2346/Q2346))</x:f>
      </x:c>
    </x:row>
    <x:row r="2347" spans="1:19" x14ac:dyDescent="0.3">
      <x:c r="A2347" s="0">
        <x:f>'Historical Trades'!A2347</x:f>
      </x:c>
      <x:c r="B2347" s="0">
        <x:f>'Historical Trades'!B2347</x:f>
      </x:c>
      <x:c r="C2347" s="23">
        <x:f>'Historical Trades'!C2347</x:f>
      </x:c>
      <x:c r="D2347" s="0">
        <x:f>'Historical Trades'!D2347</x:f>
      </x:c>
      <x:c r="E2347" s="23">
        <x:f>'Historical Trades'!E2347</x:f>
      </x:c>
      <x:c r="F2347" s="0">
        <x:f>'Historical Trades'!F2347</x:f>
      </x:c>
      <x:c r="G2347" s="0">
        <x:f>'Historical Trades'!G2347</x:f>
      </x:c>
      <x:c r="H2347" s="0">
        <x:f>'Historical Trades'!H2347</x:f>
      </x:c>
      <x:c r="I2347" s="0">
        <x:f>'Historical Trades'!I2347</x:f>
      </x:c>
      <x:c r="J2347" s="0">
        <x:f>'Historical Trades'!J2347</x:f>
      </x:c>
      <x:c r="K2347" s="0">
        <x:f>'Historical Trades'!K2347</x:f>
      </x:c>
      <x:c r="L2347" s="0">
        <x:f>'Historical Trades'!L2347</x:f>
      </x:c>
      <x:c r="M2347" s="0">
        <x:f>'Historical Trades'!M2347</x:f>
      </x:c>
      <x:c r="N2347" s="0">
        <x:f>CLEAN('Historical Trades'!O2347)</x:f>
      </x:c>
      <x:c r="P2347" s="14">
        <x:f>IF(G2347="sell",M2347,-M2347)</x:f>
      </x:c>
      <x:c r="Q2347" s="14">
        <x:f>VLOOKUP(N2347,'Currency Rates'!$A$3:$C$32,3,0)</x:f>
      </x:c>
      <x:c r="R2347" s="0">
        <x:f>IF(A2347="SPUS",0,IF(A2347="FWD",0,P2347/Q2347))</x:f>
      </x:c>
    </x:row>
    <x:row r="2348" spans="1:19" x14ac:dyDescent="0.3">
      <x:c r="A2348" s="0">
        <x:f>'Historical Trades'!A2348</x:f>
      </x:c>
      <x:c r="B2348" s="0">
        <x:f>'Historical Trades'!B2348</x:f>
      </x:c>
      <x:c r="C2348" s="23">
        <x:f>'Historical Trades'!C2348</x:f>
      </x:c>
      <x:c r="D2348" s="0">
        <x:f>'Historical Trades'!D2348</x:f>
      </x:c>
      <x:c r="E2348" s="23">
        <x:f>'Historical Trades'!E2348</x:f>
      </x:c>
      <x:c r="F2348" s="0">
        <x:f>'Historical Trades'!F2348</x:f>
      </x:c>
      <x:c r="G2348" s="0">
        <x:f>'Historical Trades'!G2348</x:f>
      </x:c>
      <x:c r="H2348" s="0">
        <x:f>'Historical Trades'!H2348</x:f>
      </x:c>
      <x:c r="I2348" s="0">
        <x:f>'Historical Trades'!I2348</x:f>
      </x:c>
      <x:c r="J2348" s="0">
        <x:f>'Historical Trades'!J2348</x:f>
      </x:c>
      <x:c r="K2348" s="0">
        <x:f>'Historical Trades'!K2348</x:f>
      </x:c>
      <x:c r="L2348" s="0">
        <x:f>'Historical Trades'!L2348</x:f>
      </x:c>
      <x:c r="M2348" s="0">
        <x:f>'Historical Trades'!M2348</x:f>
      </x:c>
      <x:c r="N2348" s="0">
        <x:f>CLEAN('Historical Trades'!O2348)</x:f>
      </x:c>
      <x:c r="P2348" s="14">
        <x:f>IF(G2348="sell",M2348,-M2348)</x:f>
      </x:c>
      <x:c r="Q2348" s="14">
        <x:f>VLOOKUP(N2348,'Currency Rates'!$A$3:$C$32,3,0)</x:f>
      </x:c>
      <x:c r="R2348" s="0">
        <x:f>IF(A2348="SPUS",0,IF(A2348="FWD",0,P2348/Q2348))</x:f>
      </x:c>
    </x:row>
    <x:row r="2349" spans="1:19" x14ac:dyDescent="0.3">
      <x:c r="A2349" s="0">
        <x:f>'Historical Trades'!A2349</x:f>
      </x:c>
      <x:c r="B2349" s="0">
        <x:f>'Historical Trades'!B2349</x:f>
      </x:c>
      <x:c r="C2349" s="23">
        <x:f>'Historical Trades'!C2349</x:f>
      </x:c>
      <x:c r="D2349" s="0">
        <x:f>'Historical Trades'!D2349</x:f>
      </x:c>
      <x:c r="E2349" s="23">
        <x:f>'Historical Trades'!E2349</x:f>
      </x:c>
      <x:c r="F2349" s="0">
        <x:f>'Historical Trades'!F2349</x:f>
      </x:c>
      <x:c r="G2349" s="0">
        <x:f>'Historical Trades'!G2349</x:f>
      </x:c>
      <x:c r="H2349" s="0">
        <x:f>'Historical Trades'!H2349</x:f>
      </x:c>
      <x:c r="I2349" s="0">
        <x:f>'Historical Trades'!I2349</x:f>
      </x:c>
      <x:c r="J2349" s="0">
        <x:f>'Historical Trades'!J2349</x:f>
      </x:c>
      <x:c r="K2349" s="0">
        <x:f>'Historical Trades'!K2349</x:f>
      </x:c>
      <x:c r="L2349" s="0">
        <x:f>'Historical Trades'!L2349</x:f>
      </x:c>
      <x:c r="M2349" s="0">
        <x:f>'Historical Trades'!M2349</x:f>
      </x:c>
      <x:c r="N2349" s="0">
        <x:f>CLEAN('Historical Trades'!O2349)</x:f>
      </x:c>
      <x:c r="P2349" s="14">
        <x:f>IF(G2349="sell",M2349,-M2349)</x:f>
      </x:c>
      <x:c r="Q2349" s="14">
        <x:f>VLOOKUP(N2349,'Currency Rates'!$A$3:$C$32,3,0)</x:f>
      </x:c>
      <x:c r="R2349" s="0">
        <x:f>IF(A2349="SPUS",0,IF(A2349="FWD",0,P2349/Q2349))</x:f>
      </x:c>
    </x:row>
    <x:row r="2350" spans="1:19" x14ac:dyDescent="0.3">
      <x:c r="A2350" s="0">
        <x:f>'Historical Trades'!A2350</x:f>
      </x:c>
      <x:c r="B2350" s="0">
        <x:f>'Historical Trades'!B2350</x:f>
      </x:c>
      <x:c r="C2350" s="23">
        <x:f>'Historical Trades'!C2350</x:f>
      </x:c>
      <x:c r="D2350" s="0">
        <x:f>'Historical Trades'!D2350</x:f>
      </x:c>
      <x:c r="E2350" s="23">
        <x:f>'Historical Trades'!E2350</x:f>
      </x:c>
      <x:c r="F2350" s="0">
        <x:f>'Historical Trades'!F2350</x:f>
      </x:c>
      <x:c r="G2350" s="0">
        <x:f>'Historical Trades'!G2350</x:f>
      </x:c>
      <x:c r="H2350" s="0">
        <x:f>'Historical Trades'!H2350</x:f>
      </x:c>
      <x:c r="I2350" s="0">
        <x:f>'Historical Trades'!I2350</x:f>
      </x:c>
      <x:c r="J2350" s="0">
        <x:f>'Historical Trades'!J2350</x:f>
      </x:c>
      <x:c r="K2350" s="0">
        <x:f>'Historical Trades'!K2350</x:f>
      </x:c>
      <x:c r="L2350" s="0">
        <x:f>'Historical Trades'!L2350</x:f>
      </x:c>
      <x:c r="M2350" s="0">
        <x:f>'Historical Trades'!M2350</x:f>
      </x:c>
      <x:c r="N2350" s="0">
        <x:f>CLEAN('Historical Trades'!O2350)</x:f>
      </x:c>
      <x:c r="P2350" s="14">
        <x:f>IF(G2350="sell",M2350,-M2350)</x:f>
      </x:c>
      <x:c r="Q2350" s="14">
        <x:f>VLOOKUP(N2350,'Currency Rates'!$A$3:$C$32,3,0)</x:f>
      </x:c>
      <x:c r="R2350" s="0">
        <x:f>IF(A2350="SPUS",0,IF(A2350="FWD",0,P2350/Q2350))</x:f>
      </x:c>
    </x:row>
    <x:row r="2351" spans="1:19" x14ac:dyDescent="0.3">
      <x:c r="A2351" s="0">
        <x:f>'Historical Trades'!A2351</x:f>
      </x:c>
      <x:c r="B2351" s="0">
        <x:f>'Historical Trades'!B2351</x:f>
      </x:c>
      <x:c r="C2351" s="23">
        <x:f>'Historical Trades'!C2351</x:f>
      </x:c>
      <x:c r="D2351" s="0">
        <x:f>'Historical Trades'!D2351</x:f>
      </x:c>
      <x:c r="E2351" s="23">
        <x:f>'Historical Trades'!E2351</x:f>
      </x:c>
      <x:c r="F2351" s="0">
        <x:f>'Historical Trades'!F2351</x:f>
      </x:c>
      <x:c r="G2351" s="0">
        <x:f>'Historical Trades'!G2351</x:f>
      </x:c>
      <x:c r="H2351" s="0">
        <x:f>'Historical Trades'!H2351</x:f>
      </x:c>
      <x:c r="I2351" s="0">
        <x:f>'Historical Trades'!I2351</x:f>
      </x:c>
      <x:c r="J2351" s="0">
        <x:f>'Historical Trades'!J2351</x:f>
      </x:c>
      <x:c r="K2351" s="0">
        <x:f>'Historical Trades'!K2351</x:f>
      </x:c>
      <x:c r="L2351" s="0">
        <x:f>'Historical Trades'!L2351</x:f>
      </x:c>
      <x:c r="M2351" s="0">
        <x:f>'Historical Trades'!M2351</x:f>
      </x:c>
      <x:c r="N2351" s="0">
        <x:f>CLEAN('Historical Trades'!O2351)</x:f>
      </x:c>
      <x:c r="P2351" s="14">
        <x:f>IF(G2351="sell",M2351,-M2351)</x:f>
      </x:c>
      <x:c r="Q2351" s="14">
        <x:f>VLOOKUP(N2351,'Currency Rates'!$A$3:$C$32,3,0)</x:f>
      </x:c>
      <x:c r="R2351" s="0">
        <x:f>IF(A2351="SPUS",0,IF(A2351="FWD",0,P2351/Q2351))</x:f>
      </x:c>
    </x:row>
    <x:row r="2352" spans="1:19" x14ac:dyDescent="0.3">
      <x:c r="A2352" s="0">
        <x:f>'Historical Trades'!A2352</x:f>
      </x:c>
      <x:c r="B2352" s="0">
        <x:f>'Historical Trades'!B2352</x:f>
      </x:c>
      <x:c r="C2352" s="23">
        <x:f>'Historical Trades'!C2352</x:f>
      </x:c>
      <x:c r="D2352" s="0">
        <x:f>'Historical Trades'!D2352</x:f>
      </x:c>
      <x:c r="E2352" s="23">
        <x:f>'Historical Trades'!E2352</x:f>
      </x:c>
      <x:c r="F2352" s="0">
        <x:f>'Historical Trades'!F2352</x:f>
      </x:c>
      <x:c r="G2352" s="0">
        <x:f>'Historical Trades'!G2352</x:f>
      </x:c>
      <x:c r="H2352" s="0">
        <x:f>'Historical Trades'!H2352</x:f>
      </x:c>
      <x:c r="I2352" s="0">
        <x:f>'Historical Trades'!I2352</x:f>
      </x:c>
      <x:c r="J2352" s="0">
        <x:f>'Historical Trades'!J2352</x:f>
      </x:c>
      <x:c r="K2352" s="0">
        <x:f>'Historical Trades'!K2352</x:f>
      </x:c>
      <x:c r="L2352" s="0">
        <x:f>'Historical Trades'!L2352</x:f>
      </x:c>
      <x:c r="M2352" s="0">
        <x:f>'Historical Trades'!M2352</x:f>
      </x:c>
      <x:c r="N2352" s="0">
        <x:f>CLEAN('Historical Trades'!O2352)</x:f>
      </x:c>
      <x:c r="P2352" s="14">
        <x:f>IF(G2352="sell",M2352,-M2352)</x:f>
      </x:c>
      <x:c r="Q2352" s="14">
        <x:f>VLOOKUP(N2352,'Currency Rates'!$A$3:$C$32,3,0)</x:f>
      </x:c>
      <x:c r="R2352" s="0">
        <x:f>IF(A2352="SPUS",0,IF(A2352="FWD",0,P2352/Q2352))</x:f>
      </x:c>
    </x:row>
    <x:row r="2353" spans="1:19" x14ac:dyDescent="0.3">
      <x:c r="A2353" s="0">
        <x:f>'Historical Trades'!A2353</x:f>
      </x:c>
      <x:c r="B2353" s="0">
        <x:f>'Historical Trades'!B2353</x:f>
      </x:c>
      <x:c r="C2353" s="23">
        <x:f>'Historical Trades'!C2353</x:f>
      </x:c>
      <x:c r="D2353" s="0">
        <x:f>'Historical Trades'!D2353</x:f>
      </x:c>
      <x:c r="E2353" s="23">
        <x:f>'Historical Trades'!E2353</x:f>
      </x:c>
      <x:c r="F2353" s="0">
        <x:f>'Historical Trades'!F2353</x:f>
      </x:c>
      <x:c r="G2353" s="0">
        <x:f>'Historical Trades'!G2353</x:f>
      </x:c>
      <x:c r="H2353" s="0">
        <x:f>'Historical Trades'!H2353</x:f>
      </x:c>
      <x:c r="I2353" s="0">
        <x:f>'Historical Trades'!I2353</x:f>
      </x:c>
      <x:c r="J2353" s="0">
        <x:f>'Historical Trades'!J2353</x:f>
      </x:c>
      <x:c r="K2353" s="0">
        <x:f>'Historical Trades'!K2353</x:f>
      </x:c>
      <x:c r="L2353" s="0">
        <x:f>'Historical Trades'!L2353</x:f>
      </x:c>
      <x:c r="M2353" s="0">
        <x:f>'Historical Trades'!M2353</x:f>
      </x:c>
      <x:c r="N2353" s="0">
        <x:f>CLEAN('Historical Trades'!O2353)</x:f>
      </x:c>
      <x:c r="P2353" s="14">
        <x:f>IF(G2353="sell",M2353,-M2353)</x:f>
      </x:c>
      <x:c r="Q2353" s="14">
        <x:f>VLOOKUP(N2353,'Currency Rates'!$A$3:$C$32,3,0)</x:f>
      </x:c>
      <x:c r="R2353" s="0">
        <x:f>IF(A2353="SPUS",0,IF(A2353="FWD",0,P2353/Q2353))</x:f>
      </x:c>
    </x:row>
    <x:row r="2354" spans="1:19" x14ac:dyDescent="0.3">
      <x:c r="A2354" s="0">
        <x:f>'Historical Trades'!A2354</x:f>
      </x:c>
      <x:c r="B2354" s="0">
        <x:f>'Historical Trades'!B2354</x:f>
      </x:c>
      <x:c r="C2354" s="23">
        <x:f>'Historical Trades'!C2354</x:f>
      </x:c>
      <x:c r="D2354" s="0">
        <x:f>'Historical Trades'!D2354</x:f>
      </x:c>
      <x:c r="E2354" s="23">
        <x:f>'Historical Trades'!E2354</x:f>
      </x:c>
      <x:c r="F2354" s="0">
        <x:f>'Historical Trades'!F2354</x:f>
      </x:c>
      <x:c r="G2354" s="0">
        <x:f>'Historical Trades'!G2354</x:f>
      </x:c>
      <x:c r="H2354" s="0">
        <x:f>'Historical Trades'!H2354</x:f>
      </x:c>
      <x:c r="I2354" s="0">
        <x:f>'Historical Trades'!I2354</x:f>
      </x:c>
      <x:c r="J2354" s="0">
        <x:f>'Historical Trades'!J2354</x:f>
      </x:c>
      <x:c r="K2354" s="0">
        <x:f>'Historical Trades'!K2354</x:f>
      </x:c>
      <x:c r="L2354" s="0">
        <x:f>'Historical Trades'!L2354</x:f>
      </x:c>
      <x:c r="M2354" s="0">
        <x:f>'Historical Trades'!M2354</x:f>
      </x:c>
      <x:c r="N2354" s="0">
        <x:f>CLEAN('Historical Trades'!O2354)</x:f>
      </x:c>
      <x:c r="P2354" s="14">
        <x:f>IF(G2354="sell",M2354,-M2354)</x:f>
      </x:c>
      <x:c r="Q2354" s="14">
        <x:f>VLOOKUP(N2354,'Currency Rates'!$A$3:$C$32,3,0)</x:f>
      </x:c>
      <x:c r="R2354" s="0">
        <x:f>IF(A2354="SPUS",0,IF(A2354="FWD",0,P2354/Q2354))</x:f>
      </x:c>
    </x:row>
    <x:row r="2355" spans="1:19" x14ac:dyDescent="0.3">
      <x:c r="A2355" s="0">
        <x:f>'Historical Trades'!A2355</x:f>
      </x:c>
      <x:c r="B2355" s="0">
        <x:f>'Historical Trades'!B2355</x:f>
      </x:c>
      <x:c r="C2355" s="23">
        <x:f>'Historical Trades'!C2355</x:f>
      </x:c>
      <x:c r="D2355" s="0">
        <x:f>'Historical Trades'!D2355</x:f>
      </x:c>
      <x:c r="E2355" s="23">
        <x:f>'Historical Trades'!E2355</x:f>
      </x:c>
      <x:c r="F2355" s="0">
        <x:f>'Historical Trades'!F2355</x:f>
      </x:c>
      <x:c r="G2355" s="0">
        <x:f>'Historical Trades'!G2355</x:f>
      </x:c>
      <x:c r="H2355" s="0">
        <x:f>'Historical Trades'!H2355</x:f>
      </x:c>
      <x:c r="I2355" s="0">
        <x:f>'Historical Trades'!I2355</x:f>
      </x:c>
      <x:c r="J2355" s="0">
        <x:f>'Historical Trades'!J2355</x:f>
      </x:c>
      <x:c r="K2355" s="0">
        <x:f>'Historical Trades'!K2355</x:f>
      </x:c>
      <x:c r="L2355" s="0">
        <x:f>'Historical Trades'!L2355</x:f>
      </x:c>
      <x:c r="M2355" s="0">
        <x:f>'Historical Trades'!M2355</x:f>
      </x:c>
      <x:c r="N2355" s="0">
        <x:f>CLEAN('Historical Trades'!O2355)</x:f>
      </x:c>
      <x:c r="P2355" s="14">
        <x:f>IF(G2355="sell",M2355,-M2355)</x:f>
      </x:c>
      <x:c r="Q2355" s="14">
        <x:f>VLOOKUP(N2355,'Currency Rates'!$A$3:$C$32,3,0)</x:f>
      </x:c>
      <x:c r="R2355" s="0">
        <x:f>IF(A2355="SPUS",0,IF(A2355="FWD",0,P2355/Q2355))</x:f>
      </x:c>
    </x:row>
    <x:row r="2356" spans="1:19" x14ac:dyDescent="0.3">
      <x:c r="A2356" s="0">
        <x:f>'Historical Trades'!A2356</x:f>
      </x:c>
      <x:c r="B2356" s="0">
        <x:f>'Historical Trades'!B2356</x:f>
      </x:c>
      <x:c r="C2356" s="23">
        <x:f>'Historical Trades'!C2356</x:f>
      </x:c>
      <x:c r="D2356" s="0">
        <x:f>'Historical Trades'!D2356</x:f>
      </x:c>
      <x:c r="E2356" s="23">
        <x:f>'Historical Trades'!E2356</x:f>
      </x:c>
      <x:c r="F2356" s="0">
        <x:f>'Historical Trades'!F2356</x:f>
      </x:c>
      <x:c r="G2356" s="0">
        <x:f>'Historical Trades'!G2356</x:f>
      </x:c>
      <x:c r="H2356" s="0">
        <x:f>'Historical Trades'!H2356</x:f>
      </x:c>
      <x:c r="I2356" s="0">
        <x:f>'Historical Trades'!I2356</x:f>
      </x:c>
      <x:c r="J2356" s="0">
        <x:f>'Historical Trades'!J2356</x:f>
      </x:c>
      <x:c r="K2356" s="0">
        <x:f>'Historical Trades'!K2356</x:f>
      </x:c>
      <x:c r="L2356" s="0">
        <x:f>'Historical Trades'!L2356</x:f>
      </x:c>
      <x:c r="M2356" s="0">
        <x:f>'Historical Trades'!M2356</x:f>
      </x:c>
      <x:c r="N2356" s="0">
        <x:f>CLEAN('Historical Trades'!O2356)</x:f>
      </x:c>
      <x:c r="P2356" s="14">
        <x:f>IF(G2356="sell",M2356,-M2356)</x:f>
      </x:c>
      <x:c r="Q2356" s="14">
        <x:f>VLOOKUP(N2356,'Currency Rates'!$A$3:$C$32,3,0)</x:f>
      </x:c>
      <x:c r="R2356" s="0">
        <x:f>IF(A2356="SPUS",0,IF(A2356="FWD",0,P2356/Q2356))</x:f>
      </x:c>
    </x:row>
    <x:row r="2357" spans="1:19" x14ac:dyDescent="0.3">
      <x:c r="A2357" s="0">
        <x:f>'Historical Trades'!A2357</x:f>
      </x:c>
      <x:c r="B2357" s="0">
        <x:f>'Historical Trades'!B2357</x:f>
      </x:c>
      <x:c r="C2357" s="23">
        <x:f>'Historical Trades'!C2357</x:f>
      </x:c>
      <x:c r="D2357" s="0">
        <x:f>'Historical Trades'!D2357</x:f>
      </x:c>
      <x:c r="E2357" s="23">
        <x:f>'Historical Trades'!E2357</x:f>
      </x:c>
      <x:c r="F2357" s="0">
        <x:f>'Historical Trades'!F2357</x:f>
      </x:c>
      <x:c r="G2357" s="0">
        <x:f>'Historical Trades'!G2357</x:f>
      </x:c>
      <x:c r="H2357" s="0">
        <x:f>'Historical Trades'!H2357</x:f>
      </x:c>
      <x:c r="I2357" s="0">
        <x:f>'Historical Trades'!I2357</x:f>
      </x:c>
      <x:c r="J2357" s="0">
        <x:f>'Historical Trades'!J2357</x:f>
      </x:c>
      <x:c r="K2357" s="0">
        <x:f>'Historical Trades'!K2357</x:f>
      </x:c>
      <x:c r="L2357" s="0">
        <x:f>'Historical Trades'!L2357</x:f>
      </x:c>
      <x:c r="M2357" s="0">
        <x:f>'Historical Trades'!M2357</x:f>
      </x:c>
      <x:c r="N2357" s="0">
        <x:f>CLEAN('Historical Trades'!O2357)</x:f>
      </x:c>
      <x:c r="P2357" s="14">
        <x:f>IF(G2357="sell",M2357,-M2357)</x:f>
      </x:c>
      <x:c r="Q2357" s="14">
        <x:f>VLOOKUP(N2357,'Currency Rates'!$A$3:$C$32,3,0)</x:f>
      </x:c>
      <x:c r="R2357" s="0">
        <x:f>IF(A2357="SPUS",0,IF(A2357="FWD",0,P2357/Q2357))</x:f>
      </x:c>
    </x:row>
    <x:row r="2358" spans="1:19" x14ac:dyDescent="0.3">
      <x:c r="A2358" s="0">
        <x:f>'Historical Trades'!A2358</x:f>
      </x:c>
      <x:c r="B2358" s="0">
        <x:f>'Historical Trades'!B2358</x:f>
      </x:c>
      <x:c r="C2358" s="23">
        <x:f>'Historical Trades'!C2358</x:f>
      </x:c>
      <x:c r="D2358" s="0">
        <x:f>'Historical Trades'!D2358</x:f>
      </x:c>
      <x:c r="E2358" s="23">
        <x:f>'Historical Trades'!E2358</x:f>
      </x:c>
      <x:c r="F2358" s="0">
        <x:f>'Historical Trades'!F2358</x:f>
      </x:c>
      <x:c r="G2358" s="0">
        <x:f>'Historical Trades'!G2358</x:f>
      </x:c>
      <x:c r="H2358" s="0">
        <x:f>'Historical Trades'!H2358</x:f>
      </x:c>
      <x:c r="I2358" s="0">
        <x:f>'Historical Trades'!I2358</x:f>
      </x:c>
      <x:c r="J2358" s="0">
        <x:f>'Historical Trades'!J2358</x:f>
      </x:c>
      <x:c r="K2358" s="0">
        <x:f>'Historical Trades'!K2358</x:f>
      </x:c>
      <x:c r="L2358" s="0">
        <x:f>'Historical Trades'!L2358</x:f>
      </x:c>
      <x:c r="M2358" s="0">
        <x:f>'Historical Trades'!M2358</x:f>
      </x:c>
      <x:c r="N2358" s="0">
        <x:f>CLEAN('Historical Trades'!O2358)</x:f>
      </x:c>
      <x:c r="P2358" s="14">
        <x:f>IF(G2358="sell",M2358,-M2358)</x:f>
      </x:c>
      <x:c r="Q2358" s="14">
        <x:f>VLOOKUP(N2358,'Currency Rates'!$A$3:$C$32,3,0)</x:f>
      </x:c>
      <x:c r="R2358" s="0">
        <x:f>IF(A2358="SPUS",0,IF(A2358="FWD",0,P2358/Q2358))</x:f>
      </x:c>
    </x:row>
    <x:row r="2359" spans="1:19" x14ac:dyDescent="0.3">
      <x:c r="A2359" s="0">
        <x:f>'Historical Trades'!A2359</x:f>
      </x:c>
      <x:c r="B2359" s="0">
        <x:f>'Historical Trades'!B2359</x:f>
      </x:c>
      <x:c r="C2359" s="23">
        <x:f>'Historical Trades'!C2359</x:f>
      </x:c>
      <x:c r="D2359" s="0">
        <x:f>'Historical Trades'!D2359</x:f>
      </x:c>
      <x:c r="E2359" s="23">
        <x:f>'Historical Trades'!E2359</x:f>
      </x:c>
      <x:c r="F2359" s="0">
        <x:f>'Historical Trades'!F2359</x:f>
      </x:c>
      <x:c r="G2359" s="0">
        <x:f>'Historical Trades'!G2359</x:f>
      </x:c>
      <x:c r="H2359" s="0">
        <x:f>'Historical Trades'!H2359</x:f>
      </x:c>
      <x:c r="I2359" s="0">
        <x:f>'Historical Trades'!I2359</x:f>
      </x:c>
      <x:c r="J2359" s="0">
        <x:f>'Historical Trades'!J2359</x:f>
      </x:c>
      <x:c r="K2359" s="0">
        <x:f>'Historical Trades'!K2359</x:f>
      </x:c>
      <x:c r="L2359" s="0">
        <x:f>'Historical Trades'!L2359</x:f>
      </x:c>
      <x:c r="M2359" s="0">
        <x:f>'Historical Trades'!M2359</x:f>
      </x:c>
      <x:c r="N2359" s="0">
        <x:f>CLEAN('Historical Trades'!O2359)</x:f>
      </x:c>
      <x:c r="P2359" s="14">
        <x:f>IF(G2359="sell",M2359,-M2359)</x:f>
      </x:c>
      <x:c r="Q2359" s="14">
        <x:f>VLOOKUP(N2359,'Currency Rates'!$A$3:$C$32,3,0)</x:f>
      </x:c>
      <x:c r="R2359" s="0">
        <x:f>IF(A2359="SPUS",0,IF(A2359="FWD",0,P2359/Q2359))</x:f>
      </x:c>
    </x:row>
    <x:row r="2360" spans="1:19" x14ac:dyDescent="0.3">
      <x:c r="A2360" s="0">
        <x:f>'Historical Trades'!A2360</x:f>
      </x:c>
      <x:c r="B2360" s="0">
        <x:f>'Historical Trades'!B2360</x:f>
      </x:c>
      <x:c r="C2360" s="23">
        <x:f>'Historical Trades'!C2360</x:f>
      </x:c>
      <x:c r="D2360" s="0">
        <x:f>'Historical Trades'!D2360</x:f>
      </x:c>
      <x:c r="E2360" s="23">
        <x:f>'Historical Trades'!E2360</x:f>
      </x:c>
      <x:c r="F2360" s="0">
        <x:f>'Historical Trades'!F2360</x:f>
      </x:c>
      <x:c r="G2360" s="0">
        <x:f>'Historical Trades'!G2360</x:f>
      </x:c>
      <x:c r="H2360" s="0">
        <x:f>'Historical Trades'!H2360</x:f>
      </x:c>
      <x:c r="I2360" s="0">
        <x:f>'Historical Trades'!I2360</x:f>
      </x:c>
      <x:c r="J2360" s="0">
        <x:f>'Historical Trades'!J2360</x:f>
      </x:c>
      <x:c r="K2360" s="0">
        <x:f>'Historical Trades'!K2360</x:f>
      </x:c>
      <x:c r="L2360" s="0">
        <x:f>'Historical Trades'!L2360</x:f>
      </x:c>
      <x:c r="M2360" s="0">
        <x:f>'Historical Trades'!M2360</x:f>
      </x:c>
      <x:c r="N2360" s="0">
        <x:f>CLEAN('Historical Trades'!O2360)</x:f>
      </x:c>
      <x:c r="P2360" s="14">
        <x:f>IF(G2360="sell",M2360,-M2360)</x:f>
      </x:c>
      <x:c r="Q2360" s="14">
        <x:f>VLOOKUP(N2360,'Currency Rates'!$A$3:$C$32,3,0)</x:f>
      </x:c>
      <x:c r="R2360" s="0">
        <x:f>IF(A2360="SPUS",0,IF(A2360="FWD",0,P2360/Q2360))</x:f>
      </x:c>
    </x:row>
    <x:row r="2361" spans="1:19" x14ac:dyDescent="0.3">
      <x:c r="A2361" s="0">
        <x:f>'Historical Trades'!A2361</x:f>
      </x:c>
      <x:c r="B2361" s="0">
        <x:f>'Historical Trades'!B2361</x:f>
      </x:c>
      <x:c r="C2361" s="23">
        <x:f>'Historical Trades'!C2361</x:f>
      </x:c>
      <x:c r="D2361" s="0">
        <x:f>'Historical Trades'!D2361</x:f>
      </x:c>
      <x:c r="E2361" s="23">
        <x:f>'Historical Trades'!E2361</x:f>
      </x:c>
      <x:c r="F2361" s="0">
        <x:f>'Historical Trades'!F2361</x:f>
      </x:c>
      <x:c r="G2361" s="0">
        <x:f>'Historical Trades'!G2361</x:f>
      </x:c>
      <x:c r="H2361" s="0">
        <x:f>'Historical Trades'!H2361</x:f>
      </x:c>
      <x:c r="I2361" s="0">
        <x:f>'Historical Trades'!I2361</x:f>
      </x:c>
      <x:c r="J2361" s="0">
        <x:f>'Historical Trades'!J2361</x:f>
      </x:c>
      <x:c r="K2361" s="0">
        <x:f>'Historical Trades'!K2361</x:f>
      </x:c>
      <x:c r="L2361" s="0">
        <x:f>'Historical Trades'!L2361</x:f>
      </x:c>
      <x:c r="M2361" s="0">
        <x:f>'Historical Trades'!M2361</x:f>
      </x:c>
      <x:c r="N2361" s="0">
        <x:f>CLEAN('Historical Trades'!O2361)</x:f>
      </x:c>
      <x:c r="P2361" s="14">
        <x:f>IF(G2361="sell",M2361,-M2361)</x:f>
      </x:c>
      <x:c r="Q2361" s="14">
        <x:f>VLOOKUP(N2361,'Currency Rates'!$A$3:$C$32,3,0)</x:f>
      </x:c>
      <x:c r="R2361" s="0">
        <x:f>IF(A2361="SPUS",0,IF(A2361="FWD",0,P2361/Q2361))</x:f>
      </x:c>
    </x:row>
    <x:row r="2362" spans="1:19" x14ac:dyDescent="0.3">
      <x:c r="A2362" s="0">
        <x:f>'Historical Trades'!A2362</x:f>
      </x:c>
      <x:c r="B2362" s="0">
        <x:f>'Historical Trades'!B2362</x:f>
      </x:c>
      <x:c r="C2362" s="23">
        <x:f>'Historical Trades'!C2362</x:f>
      </x:c>
      <x:c r="D2362" s="0">
        <x:f>'Historical Trades'!D2362</x:f>
      </x:c>
      <x:c r="E2362" s="23">
        <x:f>'Historical Trades'!E2362</x:f>
      </x:c>
      <x:c r="F2362" s="0">
        <x:f>'Historical Trades'!F2362</x:f>
      </x:c>
      <x:c r="G2362" s="0">
        <x:f>'Historical Trades'!G2362</x:f>
      </x:c>
      <x:c r="H2362" s="0">
        <x:f>'Historical Trades'!H2362</x:f>
      </x:c>
      <x:c r="I2362" s="0">
        <x:f>'Historical Trades'!I2362</x:f>
      </x:c>
      <x:c r="J2362" s="0">
        <x:f>'Historical Trades'!J2362</x:f>
      </x:c>
      <x:c r="K2362" s="0">
        <x:f>'Historical Trades'!K2362</x:f>
      </x:c>
      <x:c r="L2362" s="0">
        <x:f>'Historical Trades'!L2362</x:f>
      </x:c>
      <x:c r="M2362" s="0">
        <x:f>'Historical Trades'!M2362</x:f>
      </x:c>
      <x:c r="N2362" s="0">
        <x:f>CLEAN('Historical Trades'!O2362)</x:f>
      </x:c>
      <x:c r="P2362" s="14">
        <x:f>IF(G2362="sell",M2362,-M2362)</x:f>
      </x:c>
      <x:c r="Q2362" s="14">
        <x:f>VLOOKUP(N2362,'Currency Rates'!$A$3:$C$32,3,0)</x:f>
      </x:c>
      <x:c r="R2362" s="0">
        <x:f>IF(A2362="SPUS",0,IF(A2362="FWD",0,P2362/Q2362))</x:f>
      </x:c>
    </x:row>
    <x:row r="2363" spans="1:19" x14ac:dyDescent="0.3">
      <x:c r="A2363" s="0">
        <x:f>'Historical Trades'!A2363</x:f>
      </x:c>
      <x:c r="B2363" s="0">
        <x:f>'Historical Trades'!B2363</x:f>
      </x:c>
      <x:c r="C2363" s="23">
        <x:f>'Historical Trades'!C2363</x:f>
      </x:c>
      <x:c r="D2363" s="0">
        <x:f>'Historical Trades'!D2363</x:f>
      </x:c>
      <x:c r="E2363" s="23">
        <x:f>'Historical Trades'!E2363</x:f>
      </x:c>
      <x:c r="F2363" s="0">
        <x:f>'Historical Trades'!F2363</x:f>
      </x:c>
      <x:c r="G2363" s="0">
        <x:f>'Historical Trades'!G2363</x:f>
      </x:c>
      <x:c r="H2363" s="0">
        <x:f>'Historical Trades'!H2363</x:f>
      </x:c>
      <x:c r="I2363" s="0">
        <x:f>'Historical Trades'!I2363</x:f>
      </x:c>
      <x:c r="J2363" s="0">
        <x:f>'Historical Trades'!J2363</x:f>
      </x:c>
      <x:c r="K2363" s="0">
        <x:f>'Historical Trades'!K2363</x:f>
      </x:c>
      <x:c r="L2363" s="0">
        <x:f>'Historical Trades'!L2363</x:f>
      </x:c>
      <x:c r="M2363" s="0">
        <x:f>'Historical Trades'!M2363</x:f>
      </x:c>
      <x:c r="N2363" s="0">
        <x:f>CLEAN('Historical Trades'!O2363)</x:f>
      </x:c>
      <x:c r="P2363" s="14">
        <x:f>IF(G2363="sell",M2363,-M2363)</x:f>
      </x:c>
      <x:c r="Q2363" s="14">
        <x:f>VLOOKUP(N2363,'Currency Rates'!$A$3:$C$32,3,0)</x:f>
      </x:c>
      <x:c r="R2363" s="0">
        <x:f>IF(A2363="SPUS",0,IF(A2363="FWD",0,P2363/Q2363))</x:f>
      </x:c>
    </x:row>
    <x:row r="2364" spans="1:19" x14ac:dyDescent="0.3">
      <x:c r="A2364" s="0">
        <x:f>'Historical Trades'!A2364</x:f>
      </x:c>
      <x:c r="B2364" s="0">
        <x:f>'Historical Trades'!B2364</x:f>
      </x:c>
      <x:c r="C2364" s="23">
        <x:f>'Historical Trades'!C2364</x:f>
      </x:c>
      <x:c r="D2364" s="0">
        <x:f>'Historical Trades'!D2364</x:f>
      </x:c>
      <x:c r="E2364" s="23">
        <x:f>'Historical Trades'!E2364</x:f>
      </x:c>
      <x:c r="F2364" s="0">
        <x:f>'Historical Trades'!F2364</x:f>
      </x:c>
      <x:c r="G2364" s="0">
        <x:f>'Historical Trades'!G2364</x:f>
      </x:c>
      <x:c r="H2364" s="0">
        <x:f>'Historical Trades'!H2364</x:f>
      </x:c>
      <x:c r="I2364" s="0">
        <x:f>'Historical Trades'!I2364</x:f>
      </x:c>
      <x:c r="J2364" s="0">
        <x:f>'Historical Trades'!J2364</x:f>
      </x:c>
      <x:c r="K2364" s="0">
        <x:f>'Historical Trades'!K2364</x:f>
      </x:c>
      <x:c r="L2364" s="0">
        <x:f>'Historical Trades'!L2364</x:f>
      </x:c>
      <x:c r="M2364" s="0">
        <x:f>'Historical Trades'!M2364</x:f>
      </x:c>
      <x:c r="N2364" s="0">
        <x:f>CLEAN('Historical Trades'!O2364)</x:f>
      </x:c>
      <x:c r="P2364" s="14">
        <x:f>IF(G2364="sell",M2364,-M2364)</x:f>
      </x:c>
      <x:c r="Q2364" s="14">
        <x:f>VLOOKUP(N2364,'Currency Rates'!$A$3:$C$32,3,0)</x:f>
      </x:c>
      <x:c r="R2364" s="0">
        <x:f>IF(A2364="SPUS",0,IF(A2364="FWD",0,P2364/Q2364))</x:f>
      </x:c>
    </x:row>
    <x:row r="2365" spans="1:19" x14ac:dyDescent="0.3">
      <x:c r="A2365" s="0">
        <x:f>'Historical Trades'!A2365</x:f>
      </x:c>
      <x:c r="B2365" s="0">
        <x:f>'Historical Trades'!B2365</x:f>
      </x:c>
      <x:c r="C2365" s="23">
        <x:f>'Historical Trades'!C2365</x:f>
      </x:c>
      <x:c r="D2365" s="0">
        <x:f>'Historical Trades'!D2365</x:f>
      </x:c>
      <x:c r="E2365" s="23">
        <x:f>'Historical Trades'!E2365</x:f>
      </x:c>
      <x:c r="F2365" s="0">
        <x:f>'Historical Trades'!F2365</x:f>
      </x:c>
      <x:c r="G2365" s="0">
        <x:f>'Historical Trades'!G2365</x:f>
      </x:c>
      <x:c r="H2365" s="0">
        <x:f>'Historical Trades'!H2365</x:f>
      </x:c>
      <x:c r="I2365" s="0">
        <x:f>'Historical Trades'!I2365</x:f>
      </x:c>
      <x:c r="J2365" s="0">
        <x:f>'Historical Trades'!J2365</x:f>
      </x:c>
      <x:c r="K2365" s="0">
        <x:f>'Historical Trades'!K2365</x:f>
      </x:c>
      <x:c r="L2365" s="0">
        <x:f>'Historical Trades'!L2365</x:f>
      </x:c>
      <x:c r="M2365" s="0">
        <x:f>'Historical Trades'!M2365</x:f>
      </x:c>
      <x:c r="N2365" s="0">
        <x:f>CLEAN('Historical Trades'!O2365)</x:f>
      </x:c>
      <x:c r="P2365" s="14">
        <x:f>IF(G2365="sell",M2365,-M2365)</x:f>
      </x:c>
      <x:c r="Q2365" s="14">
        <x:f>VLOOKUP(N2365,'Currency Rates'!$A$3:$C$32,3,0)</x:f>
      </x:c>
      <x:c r="R2365" s="0">
        <x:f>IF(A2365="SPUS",0,IF(A2365="FWD",0,P2365/Q2365))</x:f>
      </x:c>
    </x:row>
    <x:row r="2366" spans="1:19" x14ac:dyDescent="0.3">
      <x:c r="A2366" s="0">
        <x:f>'Historical Trades'!A2366</x:f>
      </x:c>
      <x:c r="B2366" s="0">
        <x:f>'Historical Trades'!B2366</x:f>
      </x:c>
      <x:c r="C2366" s="23">
        <x:f>'Historical Trades'!C2366</x:f>
      </x:c>
      <x:c r="D2366" s="0">
        <x:f>'Historical Trades'!D2366</x:f>
      </x:c>
      <x:c r="E2366" s="23">
        <x:f>'Historical Trades'!E2366</x:f>
      </x:c>
      <x:c r="F2366" s="0">
        <x:f>'Historical Trades'!F2366</x:f>
      </x:c>
      <x:c r="G2366" s="0">
        <x:f>'Historical Trades'!G2366</x:f>
      </x:c>
      <x:c r="H2366" s="0">
        <x:f>'Historical Trades'!H2366</x:f>
      </x:c>
      <x:c r="I2366" s="0">
        <x:f>'Historical Trades'!I2366</x:f>
      </x:c>
      <x:c r="J2366" s="0">
        <x:f>'Historical Trades'!J2366</x:f>
      </x:c>
      <x:c r="K2366" s="0">
        <x:f>'Historical Trades'!K2366</x:f>
      </x:c>
      <x:c r="L2366" s="0">
        <x:f>'Historical Trades'!L2366</x:f>
      </x:c>
      <x:c r="M2366" s="0">
        <x:f>'Historical Trades'!M2366</x:f>
      </x:c>
      <x:c r="N2366" s="0">
        <x:f>CLEAN('Historical Trades'!O2366)</x:f>
      </x:c>
      <x:c r="P2366" s="14">
        <x:f>IF(G2366="sell",M2366,-M2366)</x:f>
      </x:c>
      <x:c r="Q2366" s="14">
        <x:f>VLOOKUP(N2366,'Currency Rates'!$A$3:$C$32,3,0)</x:f>
      </x:c>
      <x:c r="R2366" s="0">
        <x:f>IF(A2366="SPUS",0,IF(A2366="FWD",0,P2366/Q2366))</x:f>
      </x:c>
    </x:row>
    <x:row r="2367" spans="1:19" x14ac:dyDescent="0.3">
      <x:c r="A2367" s="0">
        <x:f>'Historical Trades'!A2367</x:f>
      </x:c>
      <x:c r="B2367" s="0">
        <x:f>'Historical Trades'!B2367</x:f>
      </x:c>
      <x:c r="C2367" s="23">
        <x:f>'Historical Trades'!C2367</x:f>
      </x:c>
      <x:c r="D2367" s="0">
        <x:f>'Historical Trades'!D2367</x:f>
      </x:c>
      <x:c r="E2367" s="23">
        <x:f>'Historical Trades'!E2367</x:f>
      </x:c>
      <x:c r="F2367" s="0">
        <x:f>'Historical Trades'!F2367</x:f>
      </x:c>
      <x:c r="G2367" s="0">
        <x:f>'Historical Trades'!G2367</x:f>
      </x:c>
      <x:c r="H2367" s="0">
        <x:f>'Historical Trades'!H2367</x:f>
      </x:c>
      <x:c r="I2367" s="0">
        <x:f>'Historical Trades'!I2367</x:f>
      </x:c>
      <x:c r="J2367" s="0">
        <x:f>'Historical Trades'!J2367</x:f>
      </x:c>
      <x:c r="K2367" s="0">
        <x:f>'Historical Trades'!K2367</x:f>
      </x:c>
      <x:c r="L2367" s="0">
        <x:f>'Historical Trades'!L2367</x:f>
      </x:c>
      <x:c r="M2367" s="0">
        <x:f>'Historical Trades'!M2367</x:f>
      </x:c>
      <x:c r="N2367" s="0">
        <x:f>CLEAN('Historical Trades'!O2367)</x:f>
      </x:c>
      <x:c r="P2367" s="14">
        <x:f>IF(G2367="sell",M2367,-M2367)</x:f>
      </x:c>
      <x:c r="Q2367" s="14">
        <x:f>VLOOKUP(N2367,'Currency Rates'!$A$3:$C$32,3,0)</x:f>
      </x:c>
      <x:c r="R2367" s="0">
        <x:f>IF(A2367="SPUS",0,IF(A2367="FWD",0,P2367/Q2367))</x:f>
      </x:c>
    </x:row>
    <x:row r="2368" spans="1:19" x14ac:dyDescent="0.3">
      <x:c r="A2368" s="0">
        <x:f>'Historical Trades'!A2368</x:f>
      </x:c>
      <x:c r="B2368" s="0">
        <x:f>'Historical Trades'!B2368</x:f>
      </x:c>
      <x:c r="C2368" s="23">
        <x:f>'Historical Trades'!C2368</x:f>
      </x:c>
      <x:c r="D2368" s="0">
        <x:f>'Historical Trades'!D2368</x:f>
      </x:c>
      <x:c r="E2368" s="23">
        <x:f>'Historical Trades'!E2368</x:f>
      </x:c>
      <x:c r="F2368" s="0">
        <x:f>'Historical Trades'!F2368</x:f>
      </x:c>
      <x:c r="G2368" s="0">
        <x:f>'Historical Trades'!G2368</x:f>
      </x:c>
      <x:c r="H2368" s="0">
        <x:f>'Historical Trades'!H2368</x:f>
      </x:c>
      <x:c r="I2368" s="0">
        <x:f>'Historical Trades'!I2368</x:f>
      </x:c>
      <x:c r="J2368" s="0">
        <x:f>'Historical Trades'!J2368</x:f>
      </x:c>
      <x:c r="K2368" s="0">
        <x:f>'Historical Trades'!K2368</x:f>
      </x:c>
      <x:c r="L2368" s="0">
        <x:f>'Historical Trades'!L2368</x:f>
      </x:c>
      <x:c r="M2368" s="0">
        <x:f>'Historical Trades'!M2368</x:f>
      </x:c>
      <x:c r="N2368" s="0">
        <x:f>CLEAN('Historical Trades'!O2368)</x:f>
      </x:c>
      <x:c r="P2368" s="14">
        <x:f>IF(G2368="sell",M2368,-M2368)</x:f>
      </x:c>
      <x:c r="Q2368" s="14">
        <x:f>VLOOKUP(N2368,'Currency Rates'!$A$3:$C$32,3,0)</x:f>
      </x:c>
      <x:c r="R2368" s="0">
        <x:f>IF(A2368="SPUS",0,IF(A2368="FWD",0,P2368/Q2368))</x:f>
      </x:c>
    </x:row>
    <x:row r="2369" spans="1:19" x14ac:dyDescent="0.3">
      <x:c r="A2369" s="0">
        <x:f>'Historical Trades'!A2369</x:f>
      </x:c>
      <x:c r="B2369" s="0">
        <x:f>'Historical Trades'!B2369</x:f>
      </x:c>
      <x:c r="C2369" s="23">
        <x:f>'Historical Trades'!C2369</x:f>
      </x:c>
      <x:c r="D2369" s="0">
        <x:f>'Historical Trades'!D2369</x:f>
      </x:c>
      <x:c r="E2369" s="23">
        <x:f>'Historical Trades'!E2369</x:f>
      </x:c>
      <x:c r="F2369" s="0">
        <x:f>'Historical Trades'!F2369</x:f>
      </x:c>
      <x:c r="G2369" s="0">
        <x:f>'Historical Trades'!G2369</x:f>
      </x:c>
      <x:c r="H2369" s="0">
        <x:f>'Historical Trades'!H2369</x:f>
      </x:c>
      <x:c r="I2369" s="0">
        <x:f>'Historical Trades'!I2369</x:f>
      </x:c>
      <x:c r="J2369" s="0">
        <x:f>'Historical Trades'!J2369</x:f>
      </x:c>
      <x:c r="K2369" s="0">
        <x:f>'Historical Trades'!K2369</x:f>
      </x:c>
      <x:c r="L2369" s="0">
        <x:f>'Historical Trades'!L2369</x:f>
      </x:c>
      <x:c r="M2369" s="0">
        <x:f>'Historical Trades'!M2369</x:f>
      </x:c>
      <x:c r="N2369" s="0">
        <x:f>CLEAN('Historical Trades'!O2369)</x:f>
      </x:c>
      <x:c r="P2369" s="14">
        <x:f>IF(G2369="sell",M2369,-M2369)</x:f>
      </x:c>
      <x:c r="Q2369" s="14">
        <x:f>VLOOKUP(N2369,'Currency Rates'!$A$3:$C$32,3,0)</x:f>
      </x:c>
      <x:c r="R2369" s="0">
        <x:f>IF(A2369="SPUS",0,IF(A2369="FWD",0,P2369/Q2369))</x:f>
      </x:c>
    </x:row>
    <x:row r="2370" spans="1:19" x14ac:dyDescent="0.3">
      <x:c r="A2370" s="0">
        <x:f>'Historical Trades'!A2370</x:f>
      </x:c>
      <x:c r="B2370" s="0">
        <x:f>'Historical Trades'!B2370</x:f>
      </x:c>
      <x:c r="C2370" s="23">
        <x:f>'Historical Trades'!C2370</x:f>
      </x:c>
      <x:c r="D2370" s="0">
        <x:f>'Historical Trades'!D2370</x:f>
      </x:c>
      <x:c r="E2370" s="23">
        <x:f>'Historical Trades'!E2370</x:f>
      </x:c>
      <x:c r="F2370" s="0">
        <x:f>'Historical Trades'!F2370</x:f>
      </x:c>
      <x:c r="G2370" s="0">
        <x:f>'Historical Trades'!G2370</x:f>
      </x:c>
      <x:c r="H2370" s="0">
        <x:f>'Historical Trades'!H2370</x:f>
      </x:c>
      <x:c r="I2370" s="0">
        <x:f>'Historical Trades'!I2370</x:f>
      </x:c>
      <x:c r="J2370" s="0">
        <x:f>'Historical Trades'!J2370</x:f>
      </x:c>
      <x:c r="K2370" s="0">
        <x:f>'Historical Trades'!K2370</x:f>
      </x:c>
      <x:c r="L2370" s="0">
        <x:f>'Historical Trades'!L2370</x:f>
      </x:c>
      <x:c r="M2370" s="0">
        <x:f>'Historical Trades'!M2370</x:f>
      </x:c>
      <x:c r="N2370" s="0">
        <x:f>CLEAN('Historical Trades'!O2370)</x:f>
      </x:c>
      <x:c r="P2370" s="14">
        <x:f>IF(G2370="sell",M2370,-M2370)</x:f>
      </x:c>
      <x:c r="Q2370" s="14">
        <x:f>VLOOKUP(N2370,'Currency Rates'!$A$3:$C$32,3,0)</x:f>
      </x:c>
      <x:c r="R2370" s="0">
        <x:f>IF(A2370="SPUS",0,IF(A2370="FWD",0,P2370/Q2370))</x:f>
      </x:c>
    </x:row>
    <x:row r="2371" spans="1:19" x14ac:dyDescent="0.3">
      <x:c r="A2371" s="0">
        <x:f>'Historical Trades'!A2371</x:f>
      </x:c>
      <x:c r="B2371" s="0">
        <x:f>'Historical Trades'!B2371</x:f>
      </x:c>
      <x:c r="C2371" s="23">
        <x:f>'Historical Trades'!C2371</x:f>
      </x:c>
      <x:c r="D2371" s="0">
        <x:f>'Historical Trades'!D2371</x:f>
      </x:c>
      <x:c r="E2371" s="23">
        <x:f>'Historical Trades'!E2371</x:f>
      </x:c>
      <x:c r="F2371" s="0">
        <x:f>'Historical Trades'!F2371</x:f>
      </x:c>
      <x:c r="G2371" s="0">
        <x:f>'Historical Trades'!G2371</x:f>
      </x:c>
      <x:c r="H2371" s="0">
        <x:f>'Historical Trades'!H2371</x:f>
      </x:c>
      <x:c r="I2371" s="0">
        <x:f>'Historical Trades'!I2371</x:f>
      </x:c>
      <x:c r="J2371" s="0">
        <x:f>'Historical Trades'!J2371</x:f>
      </x:c>
      <x:c r="K2371" s="0">
        <x:f>'Historical Trades'!K2371</x:f>
      </x:c>
      <x:c r="L2371" s="0">
        <x:f>'Historical Trades'!L2371</x:f>
      </x:c>
      <x:c r="M2371" s="0">
        <x:f>'Historical Trades'!M2371</x:f>
      </x:c>
      <x:c r="N2371" s="0">
        <x:f>CLEAN('Historical Trades'!O2371)</x:f>
      </x:c>
      <x:c r="P2371" s="14">
        <x:f>IF(G2371="sell",M2371,-M2371)</x:f>
      </x:c>
      <x:c r="Q2371" s="14">
        <x:f>VLOOKUP(N2371,'Currency Rates'!$A$3:$C$32,3,0)</x:f>
      </x:c>
      <x:c r="R2371" s="0">
        <x:f>IF(A2371="SPUS",0,IF(A2371="FWD",0,P2371/Q2371))</x:f>
      </x:c>
    </x:row>
    <x:row r="2372" spans="1:19" x14ac:dyDescent="0.3">
      <x:c r="A2372" s="0">
        <x:f>'Historical Trades'!A2372</x:f>
      </x:c>
      <x:c r="B2372" s="0">
        <x:f>'Historical Trades'!B2372</x:f>
      </x:c>
      <x:c r="C2372" s="23">
        <x:f>'Historical Trades'!C2372</x:f>
      </x:c>
      <x:c r="D2372" s="0">
        <x:f>'Historical Trades'!D2372</x:f>
      </x:c>
      <x:c r="E2372" s="23">
        <x:f>'Historical Trades'!E2372</x:f>
      </x:c>
      <x:c r="F2372" s="0">
        <x:f>'Historical Trades'!F2372</x:f>
      </x:c>
      <x:c r="G2372" s="0">
        <x:f>'Historical Trades'!G2372</x:f>
      </x:c>
      <x:c r="H2372" s="0">
        <x:f>'Historical Trades'!H2372</x:f>
      </x:c>
      <x:c r="I2372" s="0">
        <x:f>'Historical Trades'!I2372</x:f>
      </x:c>
      <x:c r="J2372" s="0">
        <x:f>'Historical Trades'!J2372</x:f>
      </x:c>
      <x:c r="K2372" s="0">
        <x:f>'Historical Trades'!K2372</x:f>
      </x:c>
      <x:c r="L2372" s="0">
        <x:f>'Historical Trades'!L2372</x:f>
      </x:c>
      <x:c r="M2372" s="0">
        <x:f>'Historical Trades'!M2372</x:f>
      </x:c>
      <x:c r="N2372" s="0">
        <x:f>CLEAN('Historical Trades'!O2372)</x:f>
      </x:c>
      <x:c r="P2372" s="14">
        <x:f>IF(G2372="sell",M2372,-M2372)</x:f>
      </x:c>
      <x:c r="Q2372" s="14">
        <x:f>VLOOKUP(N2372,'Currency Rates'!$A$3:$C$32,3,0)</x:f>
      </x:c>
      <x:c r="R2372" s="0">
        <x:f>IF(A2372="SPUS",0,IF(A2372="FWD",0,P2372/Q2372))</x:f>
      </x:c>
    </x:row>
    <x:row r="2373" spans="1:19" x14ac:dyDescent="0.3">
      <x:c r="A2373" s="0">
        <x:f>'Historical Trades'!A2373</x:f>
      </x:c>
      <x:c r="B2373" s="0">
        <x:f>'Historical Trades'!B2373</x:f>
      </x:c>
      <x:c r="C2373" s="23">
        <x:f>'Historical Trades'!C2373</x:f>
      </x:c>
      <x:c r="D2373" s="0">
        <x:f>'Historical Trades'!D2373</x:f>
      </x:c>
      <x:c r="E2373" s="23">
        <x:f>'Historical Trades'!E2373</x:f>
      </x:c>
      <x:c r="F2373" s="0">
        <x:f>'Historical Trades'!F2373</x:f>
      </x:c>
      <x:c r="G2373" s="0">
        <x:f>'Historical Trades'!G2373</x:f>
      </x:c>
      <x:c r="H2373" s="0">
        <x:f>'Historical Trades'!H2373</x:f>
      </x:c>
      <x:c r="I2373" s="0">
        <x:f>'Historical Trades'!I2373</x:f>
      </x:c>
      <x:c r="J2373" s="0">
        <x:f>'Historical Trades'!J2373</x:f>
      </x:c>
      <x:c r="K2373" s="0">
        <x:f>'Historical Trades'!K2373</x:f>
      </x:c>
      <x:c r="L2373" s="0">
        <x:f>'Historical Trades'!L2373</x:f>
      </x:c>
      <x:c r="M2373" s="0">
        <x:f>'Historical Trades'!M2373</x:f>
      </x:c>
      <x:c r="N2373" s="0">
        <x:f>CLEAN('Historical Trades'!O2373)</x:f>
      </x:c>
      <x:c r="P2373" s="14">
        <x:f>IF(G2373="sell",M2373,-M2373)</x:f>
      </x:c>
      <x:c r="Q2373" s="14">
        <x:f>VLOOKUP(N2373,'Currency Rates'!$A$3:$C$32,3,0)</x:f>
      </x:c>
      <x:c r="R2373" s="0">
        <x:f>IF(A2373="SPUS",0,IF(A2373="FWD",0,P2373/Q2373))</x:f>
      </x:c>
    </x:row>
    <x:row r="2374" spans="1:19" x14ac:dyDescent="0.3">
      <x:c r="A2374" s="0">
        <x:f>'Historical Trades'!A2374</x:f>
      </x:c>
      <x:c r="B2374" s="0">
        <x:f>'Historical Trades'!B2374</x:f>
      </x:c>
      <x:c r="C2374" s="23">
        <x:f>'Historical Trades'!C2374</x:f>
      </x:c>
      <x:c r="D2374" s="0">
        <x:f>'Historical Trades'!D2374</x:f>
      </x:c>
      <x:c r="E2374" s="23">
        <x:f>'Historical Trades'!E2374</x:f>
      </x:c>
      <x:c r="F2374" s="0">
        <x:f>'Historical Trades'!F2374</x:f>
      </x:c>
      <x:c r="G2374" s="0">
        <x:f>'Historical Trades'!G2374</x:f>
      </x:c>
      <x:c r="H2374" s="0">
        <x:f>'Historical Trades'!H2374</x:f>
      </x:c>
      <x:c r="I2374" s="0">
        <x:f>'Historical Trades'!I2374</x:f>
      </x:c>
      <x:c r="J2374" s="0">
        <x:f>'Historical Trades'!J2374</x:f>
      </x:c>
      <x:c r="K2374" s="0">
        <x:f>'Historical Trades'!K2374</x:f>
      </x:c>
      <x:c r="L2374" s="0">
        <x:f>'Historical Trades'!L2374</x:f>
      </x:c>
      <x:c r="M2374" s="0">
        <x:f>'Historical Trades'!M2374</x:f>
      </x:c>
      <x:c r="N2374" s="0">
        <x:f>CLEAN('Historical Trades'!O2374)</x:f>
      </x:c>
      <x:c r="P2374" s="14">
        <x:f>IF(G2374="sell",M2374,-M2374)</x:f>
      </x:c>
      <x:c r="Q2374" s="14">
        <x:f>VLOOKUP(N2374,'Currency Rates'!$A$3:$C$32,3,0)</x:f>
      </x:c>
      <x:c r="R2374" s="0">
        <x:f>IF(A2374="SPUS",0,IF(A2374="FWD",0,P2374/Q2374))</x:f>
      </x:c>
    </x:row>
    <x:row r="2375" spans="1:19" x14ac:dyDescent="0.3">
      <x:c r="A2375" s="0">
        <x:f>'Historical Trades'!A2375</x:f>
      </x:c>
      <x:c r="B2375" s="0">
        <x:f>'Historical Trades'!B2375</x:f>
      </x:c>
      <x:c r="C2375" s="23">
        <x:f>'Historical Trades'!C2375</x:f>
      </x:c>
      <x:c r="D2375" s="0">
        <x:f>'Historical Trades'!D2375</x:f>
      </x:c>
      <x:c r="E2375" s="23">
        <x:f>'Historical Trades'!E2375</x:f>
      </x:c>
      <x:c r="F2375" s="0">
        <x:f>'Historical Trades'!F2375</x:f>
      </x:c>
      <x:c r="G2375" s="0">
        <x:f>'Historical Trades'!G2375</x:f>
      </x:c>
      <x:c r="H2375" s="0">
        <x:f>'Historical Trades'!H2375</x:f>
      </x:c>
      <x:c r="I2375" s="0">
        <x:f>'Historical Trades'!I2375</x:f>
      </x:c>
      <x:c r="J2375" s="0">
        <x:f>'Historical Trades'!J2375</x:f>
      </x:c>
      <x:c r="K2375" s="0">
        <x:f>'Historical Trades'!K2375</x:f>
      </x:c>
      <x:c r="L2375" s="0">
        <x:f>'Historical Trades'!L2375</x:f>
      </x:c>
      <x:c r="M2375" s="0">
        <x:f>'Historical Trades'!M2375</x:f>
      </x:c>
      <x:c r="N2375" s="0">
        <x:f>CLEAN('Historical Trades'!O2375)</x:f>
      </x:c>
      <x:c r="P2375" s="14">
        <x:f>IF(G2375="sell",M2375,-M2375)</x:f>
      </x:c>
      <x:c r="Q2375" s="14">
        <x:f>VLOOKUP(N2375,'Currency Rates'!$A$3:$C$32,3,0)</x:f>
      </x:c>
      <x:c r="R2375" s="0">
        <x:f>IF(A2375="SPUS",0,IF(A2375="FWD",0,P2375/Q2375))</x:f>
      </x:c>
    </x:row>
    <x:row r="2376" spans="1:19" x14ac:dyDescent="0.3">
      <x:c r="A2376" s="0">
        <x:f>'Historical Trades'!A2376</x:f>
      </x:c>
      <x:c r="B2376" s="0">
        <x:f>'Historical Trades'!B2376</x:f>
      </x:c>
      <x:c r="C2376" s="23">
        <x:f>'Historical Trades'!C2376</x:f>
      </x:c>
      <x:c r="D2376" s="0">
        <x:f>'Historical Trades'!D2376</x:f>
      </x:c>
      <x:c r="E2376" s="23">
        <x:f>'Historical Trades'!E2376</x:f>
      </x:c>
      <x:c r="F2376" s="0">
        <x:f>'Historical Trades'!F2376</x:f>
      </x:c>
      <x:c r="G2376" s="0">
        <x:f>'Historical Trades'!G2376</x:f>
      </x:c>
      <x:c r="H2376" s="0">
        <x:f>'Historical Trades'!H2376</x:f>
      </x:c>
      <x:c r="I2376" s="0">
        <x:f>'Historical Trades'!I2376</x:f>
      </x:c>
      <x:c r="J2376" s="0">
        <x:f>'Historical Trades'!J2376</x:f>
      </x:c>
      <x:c r="K2376" s="0">
        <x:f>'Historical Trades'!K2376</x:f>
      </x:c>
      <x:c r="L2376" s="0">
        <x:f>'Historical Trades'!L2376</x:f>
      </x:c>
      <x:c r="M2376" s="0">
        <x:f>'Historical Trades'!M2376</x:f>
      </x:c>
      <x:c r="N2376" s="0">
        <x:f>CLEAN('Historical Trades'!O2376)</x:f>
      </x:c>
      <x:c r="P2376" s="14">
        <x:f>IF(G2376="sell",M2376,-M2376)</x:f>
      </x:c>
      <x:c r="Q2376" s="14">
        <x:f>VLOOKUP(N2376,'Currency Rates'!$A$3:$C$32,3,0)</x:f>
      </x:c>
      <x:c r="R2376" s="0">
        <x:f>IF(A2376="SPUS",0,IF(A2376="FWD",0,P2376/Q2376))</x:f>
      </x:c>
    </x:row>
    <x:row r="2377" spans="1:19" x14ac:dyDescent="0.3">
      <x:c r="A2377" s="0">
        <x:f>'Historical Trades'!A2377</x:f>
      </x:c>
      <x:c r="B2377" s="0">
        <x:f>'Historical Trades'!B2377</x:f>
      </x:c>
      <x:c r="C2377" s="23">
        <x:f>'Historical Trades'!C2377</x:f>
      </x:c>
      <x:c r="D2377" s="0">
        <x:f>'Historical Trades'!D2377</x:f>
      </x:c>
      <x:c r="E2377" s="23">
        <x:f>'Historical Trades'!E2377</x:f>
      </x:c>
      <x:c r="F2377" s="0">
        <x:f>'Historical Trades'!F2377</x:f>
      </x:c>
      <x:c r="G2377" s="0">
        <x:f>'Historical Trades'!G2377</x:f>
      </x:c>
      <x:c r="H2377" s="0">
        <x:f>'Historical Trades'!H2377</x:f>
      </x:c>
      <x:c r="I2377" s="0">
        <x:f>'Historical Trades'!I2377</x:f>
      </x:c>
      <x:c r="J2377" s="0">
        <x:f>'Historical Trades'!J2377</x:f>
      </x:c>
      <x:c r="K2377" s="0">
        <x:f>'Historical Trades'!K2377</x:f>
      </x:c>
      <x:c r="L2377" s="0">
        <x:f>'Historical Trades'!L2377</x:f>
      </x:c>
      <x:c r="M2377" s="0">
        <x:f>'Historical Trades'!M2377</x:f>
      </x:c>
      <x:c r="N2377" s="0">
        <x:f>CLEAN('Historical Trades'!O2377)</x:f>
      </x:c>
      <x:c r="P2377" s="14">
        <x:f>IF(G2377="sell",M2377,-M2377)</x:f>
      </x:c>
      <x:c r="Q2377" s="14">
        <x:f>VLOOKUP(N2377,'Currency Rates'!$A$3:$C$32,3,0)</x:f>
      </x:c>
      <x:c r="R2377" s="0">
        <x:f>IF(A2377="SPUS",0,IF(A2377="FWD",0,P2377/Q2377))</x:f>
      </x:c>
    </x:row>
    <x:row r="2378" spans="1:19" x14ac:dyDescent="0.3">
      <x:c r="A2378" s="0">
        <x:f>'Historical Trades'!A2378</x:f>
      </x:c>
      <x:c r="B2378" s="0">
        <x:f>'Historical Trades'!B2378</x:f>
      </x:c>
      <x:c r="C2378" s="23">
        <x:f>'Historical Trades'!C2378</x:f>
      </x:c>
      <x:c r="D2378" s="0">
        <x:f>'Historical Trades'!D2378</x:f>
      </x:c>
      <x:c r="E2378" s="23">
        <x:f>'Historical Trades'!E2378</x:f>
      </x:c>
      <x:c r="F2378" s="0">
        <x:f>'Historical Trades'!F2378</x:f>
      </x:c>
      <x:c r="G2378" s="0">
        <x:f>'Historical Trades'!G2378</x:f>
      </x:c>
      <x:c r="H2378" s="0">
        <x:f>'Historical Trades'!H2378</x:f>
      </x:c>
      <x:c r="I2378" s="0">
        <x:f>'Historical Trades'!I2378</x:f>
      </x:c>
      <x:c r="J2378" s="0">
        <x:f>'Historical Trades'!J2378</x:f>
      </x:c>
      <x:c r="K2378" s="0">
        <x:f>'Historical Trades'!K2378</x:f>
      </x:c>
      <x:c r="L2378" s="0">
        <x:f>'Historical Trades'!L2378</x:f>
      </x:c>
      <x:c r="M2378" s="0">
        <x:f>'Historical Trades'!M2378</x:f>
      </x:c>
      <x:c r="N2378" s="0">
        <x:f>CLEAN('Historical Trades'!O2378)</x:f>
      </x:c>
      <x:c r="P2378" s="14">
        <x:f>IF(G2378="sell",M2378,-M2378)</x:f>
      </x:c>
      <x:c r="Q2378" s="14">
        <x:f>VLOOKUP(N2378,'Currency Rates'!$A$3:$C$32,3,0)</x:f>
      </x:c>
      <x:c r="R2378" s="0">
        <x:f>IF(A2378="SPUS",0,IF(A2378="FWD",0,P2378/Q2378))</x:f>
      </x:c>
    </x:row>
    <x:row r="2379" spans="1:19" x14ac:dyDescent="0.3">
      <x:c r="A2379" s="0">
        <x:f>'Historical Trades'!A2379</x:f>
      </x:c>
      <x:c r="B2379" s="0">
        <x:f>'Historical Trades'!B2379</x:f>
      </x:c>
      <x:c r="C2379" s="23">
        <x:f>'Historical Trades'!C2379</x:f>
      </x:c>
      <x:c r="D2379" s="0">
        <x:f>'Historical Trades'!D2379</x:f>
      </x:c>
      <x:c r="E2379" s="23">
        <x:f>'Historical Trades'!E2379</x:f>
      </x:c>
      <x:c r="F2379" s="0">
        <x:f>'Historical Trades'!F2379</x:f>
      </x:c>
      <x:c r="G2379" s="0">
        <x:f>'Historical Trades'!G2379</x:f>
      </x:c>
      <x:c r="H2379" s="0">
        <x:f>'Historical Trades'!H2379</x:f>
      </x:c>
      <x:c r="I2379" s="0">
        <x:f>'Historical Trades'!I2379</x:f>
      </x:c>
      <x:c r="J2379" s="0">
        <x:f>'Historical Trades'!J2379</x:f>
      </x:c>
      <x:c r="K2379" s="0">
        <x:f>'Historical Trades'!K2379</x:f>
      </x:c>
      <x:c r="L2379" s="0">
        <x:f>'Historical Trades'!L2379</x:f>
      </x:c>
      <x:c r="M2379" s="0">
        <x:f>'Historical Trades'!M2379</x:f>
      </x:c>
      <x:c r="N2379" s="0">
        <x:f>CLEAN('Historical Trades'!O2379)</x:f>
      </x:c>
      <x:c r="P2379" s="14">
        <x:f>IF(G2379="sell",M2379,-M2379)</x:f>
      </x:c>
      <x:c r="Q2379" s="14">
        <x:f>VLOOKUP(N2379,'Currency Rates'!$A$3:$C$32,3,0)</x:f>
      </x:c>
      <x:c r="R2379" s="0">
        <x:f>IF(A2379="SPUS",0,IF(A2379="FWD",0,P2379/Q2379))</x:f>
      </x:c>
    </x:row>
    <x:row r="2380" spans="1:19" x14ac:dyDescent="0.3">
      <x:c r="A2380" s="0">
        <x:f>'Historical Trades'!A2380</x:f>
      </x:c>
      <x:c r="B2380" s="0">
        <x:f>'Historical Trades'!B2380</x:f>
      </x:c>
      <x:c r="C2380" s="23">
        <x:f>'Historical Trades'!C2380</x:f>
      </x:c>
      <x:c r="D2380" s="0">
        <x:f>'Historical Trades'!D2380</x:f>
      </x:c>
      <x:c r="E2380" s="23">
        <x:f>'Historical Trades'!E2380</x:f>
      </x:c>
      <x:c r="F2380" s="0">
        <x:f>'Historical Trades'!F2380</x:f>
      </x:c>
      <x:c r="G2380" s="0">
        <x:f>'Historical Trades'!G2380</x:f>
      </x:c>
      <x:c r="H2380" s="0">
        <x:f>'Historical Trades'!H2380</x:f>
      </x:c>
      <x:c r="I2380" s="0">
        <x:f>'Historical Trades'!I2380</x:f>
      </x:c>
      <x:c r="J2380" s="0">
        <x:f>'Historical Trades'!J2380</x:f>
      </x:c>
      <x:c r="K2380" s="0">
        <x:f>'Historical Trades'!K2380</x:f>
      </x:c>
      <x:c r="L2380" s="0">
        <x:f>'Historical Trades'!L2380</x:f>
      </x:c>
      <x:c r="M2380" s="0">
        <x:f>'Historical Trades'!M2380</x:f>
      </x:c>
      <x:c r="N2380" s="0">
        <x:f>CLEAN('Historical Trades'!O2380)</x:f>
      </x:c>
      <x:c r="P2380" s="14">
        <x:f>IF(G2380="sell",M2380,-M2380)</x:f>
      </x:c>
      <x:c r="Q2380" s="14">
        <x:f>VLOOKUP(N2380,'Currency Rates'!$A$3:$C$32,3,0)</x:f>
      </x:c>
      <x:c r="R2380" s="0">
        <x:f>IF(A2380="SPUS",0,IF(A2380="FWD",0,P2380/Q2380))</x:f>
      </x:c>
    </x:row>
    <x:row r="2381" spans="1:19" x14ac:dyDescent="0.3">
      <x:c r="A2381" s="0">
        <x:f>'Historical Trades'!A2381</x:f>
      </x:c>
      <x:c r="B2381" s="0">
        <x:f>'Historical Trades'!B2381</x:f>
      </x:c>
      <x:c r="C2381" s="23">
        <x:f>'Historical Trades'!C2381</x:f>
      </x:c>
      <x:c r="D2381" s="0">
        <x:f>'Historical Trades'!D2381</x:f>
      </x:c>
      <x:c r="E2381" s="23">
        <x:f>'Historical Trades'!E2381</x:f>
      </x:c>
      <x:c r="F2381" s="0">
        <x:f>'Historical Trades'!F2381</x:f>
      </x:c>
      <x:c r="G2381" s="0">
        <x:f>'Historical Trades'!G2381</x:f>
      </x:c>
      <x:c r="H2381" s="0">
        <x:f>'Historical Trades'!H2381</x:f>
      </x:c>
      <x:c r="I2381" s="0">
        <x:f>'Historical Trades'!I2381</x:f>
      </x:c>
      <x:c r="J2381" s="0">
        <x:f>'Historical Trades'!J2381</x:f>
      </x:c>
      <x:c r="K2381" s="0">
        <x:f>'Historical Trades'!K2381</x:f>
      </x:c>
      <x:c r="L2381" s="0">
        <x:f>'Historical Trades'!L2381</x:f>
      </x:c>
      <x:c r="M2381" s="0">
        <x:f>'Historical Trades'!M2381</x:f>
      </x:c>
      <x:c r="N2381" s="0">
        <x:f>CLEAN('Historical Trades'!O2381)</x:f>
      </x:c>
      <x:c r="P2381" s="14">
        <x:f>IF(G2381="sell",M2381,-M2381)</x:f>
      </x:c>
      <x:c r="Q2381" s="14">
        <x:f>VLOOKUP(N2381,'Currency Rates'!$A$3:$C$32,3,0)</x:f>
      </x:c>
      <x:c r="R2381" s="0">
        <x:f>IF(A2381="SPUS",0,IF(A2381="FWD",0,P2381/Q2381))</x:f>
      </x:c>
    </x:row>
    <x:row r="2382" spans="1:19" x14ac:dyDescent="0.3">
      <x:c r="A2382" s="0">
        <x:f>'Historical Trades'!A2382</x:f>
      </x:c>
      <x:c r="B2382" s="0">
        <x:f>'Historical Trades'!B2382</x:f>
      </x:c>
      <x:c r="C2382" s="23">
        <x:f>'Historical Trades'!C2382</x:f>
      </x:c>
      <x:c r="D2382" s="0">
        <x:f>'Historical Trades'!D2382</x:f>
      </x:c>
      <x:c r="E2382" s="23">
        <x:f>'Historical Trades'!E2382</x:f>
      </x:c>
      <x:c r="F2382" s="0">
        <x:f>'Historical Trades'!F2382</x:f>
      </x:c>
      <x:c r="G2382" s="0">
        <x:f>'Historical Trades'!G2382</x:f>
      </x:c>
      <x:c r="H2382" s="0">
        <x:f>'Historical Trades'!H2382</x:f>
      </x:c>
      <x:c r="I2382" s="0">
        <x:f>'Historical Trades'!I2382</x:f>
      </x:c>
      <x:c r="J2382" s="0">
        <x:f>'Historical Trades'!J2382</x:f>
      </x:c>
      <x:c r="K2382" s="0">
        <x:f>'Historical Trades'!K2382</x:f>
      </x:c>
      <x:c r="L2382" s="0">
        <x:f>'Historical Trades'!L2382</x:f>
      </x:c>
      <x:c r="M2382" s="0">
        <x:f>'Historical Trades'!M2382</x:f>
      </x:c>
      <x:c r="N2382" s="0">
        <x:f>CLEAN('Historical Trades'!O2382)</x:f>
      </x:c>
      <x:c r="P2382" s="14">
        <x:f>IF(G2382="sell",M2382,-M2382)</x:f>
      </x:c>
      <x:c r="Q2382" s="14">
        <x:f>VLOOKUP(N2382,'Currency Rates'!$A$3:$C$32,3,0)</x:f>
      </x:c>
      <x:c r="R2382" s="0">
        <x:f>IF(A2382="SPUS",0,IF(A2382="FWD",0,P2382/Q2382))</x:f>
      </x:c>
    </x:row>
    <x:row r="2383" spans="1:19" x14ac:dyDescent="0.3">
      <x:c r="A2383" s="0">
        <x:f>'Historical Trades'!A2383</x:f>
      </x:c>
      <x:c r="B2383" s="0">
        <x:f>'Historical Trades'!B2383</x:f>
      </x:c>
      <x:c r="C2383" s="23">
        <x:f>'Historical Trades'!C2383</x:f>
      </x:c>
      <x:c r="D2383" s="0">
        <x:f>'Historical Trades'!D2383</x:f>
      </x:c>
      <x:c r="E2383" s="23">
        <x:f>'Historical Trades'!E2383</x:f>
      </x:c>
      <x:c r="F2383" s="0">
        <x:f>'Historical Trades'!F2383</x:f>
      </x:c>
      <x:c r="G2383" s="0">
        <x:f>'Historical Trades'!G2383</x:f>
      </x:c>
      <x:c r="H2383" s="0">
        <x:f>'Historical Trades'!H2383</x:f>
      </x:c>
      <x:c r="I2383" s="0">
        <x:f>'Historical Trades'!I2383</x:f>
      </x:c>
      <x:c r="J2383" s="0">
        <x:f>'Historical Trades'!J2383</x:f>
      </x:c>
      <x:c r="K2383" s="0">
        <x:f>'Historical Trades'!K2383</x:f>
      </x:c>
      <x:c r="L2383" s="0">
        <x:f>'Historical Trades'!L2383</x:f>
      </x:c>
      <x:c r="M2383" s="0">
        <x:f>'Historical Trades'!M2383</x:f>
      </x:c>
      <x:c r="N2383" s="0">
        <x:f>CLEAN('Historical Trades'!O2383)</x:f>
      </x:c>
      <x:c r="P2383" s="14">
        <x:f>IF(G2383="sell",M2383,-M2383)</x:f>
      </x:c>
      <x:c r="Q2383" s="14">
        <x:f>VLOOKUP(N2383,'Currency Rates'!$A$3:$C$32,3,0)</x:f>
      </x:c>
      <x:c r="R2383" s="0">
        <x:f>IF(A2383="SPUS",0,IF(A2383="FWD",0,P2383/Q2383))</x:f>
      </x:c>
    </x:row>
    <x:row r="2384" spans="1:19" x14ac:dyDescent="0.3">
      <x:c r="A2384" s="0">
        <x:f>'Historical Trades'!A2384</x:f>
      </x:c>
      <x:c r="B2384" s="0">
        <x:f>'Historical Trades'!B2384</x:f>
      </x:c>
      <x:c r="C2384" s="23">
        <x:f>'Historical Trades'!C2384</x:f>
      </x:c>
      <x:c r="D2384" s="0">
        <x:f>'Historical Trades'!D2384</x:f>
      </x:c>
      <x:c r="E2384" s="23">
        <x:f>'Historical Trades'!E2384</x:f>
      </x:c>
      <x:c r="F2384" s="0">
        <x:f>'Historical Trades'!F2384</x:f>
      </x:c>
      <x:c r="G2384" s="0">
        <x:f>'Historical Trades'!G2384</x:f>
      </x:c>
      <x:c r="H2384" s="0">
        <x:f>'Historical Trades'!H2384</x:f>
      </x:c>
      <x:c r="I2384" s="0">
        <x:f>'Historical Trades'!I2384</x:f>
      </x:c>
      <x:c r="J2384" s="0">
        <x:f>'Historical Trades'!J2384</x:f>
      </x:c>
      <x:c r="K2384" s="0">
        <x:f>'Historical Trades'!K2384</x:f>
      </x:c>
      <x:c r="L2384" s="0">
        <x:f>'Historical Trades'!L2384</x:f>
      </x:c>
      <x:c r="M2384" s="0">
        <x:f>'Historical Trades'!M2384</x:f>
      </x:c>
      <x:c r="N2384" s="0">
        <x:f>CLEAN('Historical Trades'!O2384)</x:f>
      </x:c>
      <x:c r="P2384" s="14">
        <x:f>IF(G2384="sell",M2384,-M2384)</x:f>
      </x:c>
      <x:c r="Q2384" s="14">
        <x:f>VLOOKUP(N2384,'Currency Rates'!$A$3:$C$32,3,0)</x:f>
      </x:c>
      <x:c r="R2384" s="0">
        <x:f>IF(A2384="SPUS",0,IF(A2384="FWD",0,P2384/Q2384))</x:f>
      </x:c>
    </x:row>
    <x:row r="2385" spans="1:19" x14ac:dyDescent="0.3">
      <x:c r="A2385" s="0">
        <x:f>'Historical Trades'!A2385</x:f>
      </x:c>
      <x:c r="B2385" s="0">
        <x:f>'Historical Trades'!B2385</x:f>
      </x:c>
      <x:c r="C2385" s="23">
        <x:f>'Historical Trades'!C2385</x:f>
      </x:c>
      <x:c r="D2385" s="0">
        <x:f>'Historical Trades'!D2385</x:f>
      </x:c>
      <x:c r="E2385" s="23">
        <x:f>'Historical Trades'!E2385</x:f>
      </x:c>
      <x:c r="F2385" s="0">
        <x:f>'Historical Trades'!F2385</x:f>
      </x:c>
      <x:c r="G2385" s="0">
        <x:f>'Historical Trades'!G2385</x:f>
      </x:c>
      <x:c r="H2385" s="0">
        <x:f>'Historical Trades'!H2385</x:f>
      </x:c>
      <x:c r="I2385" s="0">
        <x:f>'Historical Trades'!I2385</x:f>
      </x:c>
      <x:c r="J2385" s="0">
        <x:f>'Historical Trades'!J2385</x:f>
      </x:c>
      <x:c r="K2385" s="0">
        <x:f>'Historical Trades'!K2385</x:f>
      </x:c>
      <x:c r="L2385" s="0">
        <x:f>'Historical Trades'!L2385</x:f>
      </x:c>
      <x:c r="M2385" s="0">
        <x:f>'Historical Trades'!M2385</x:f>
      </x:c>
      <x:c r="N2385" s="0">
        <x:f>CLEAN('Historical Trades'!O2385)</x:f>
      </x:c>
      <x:c r="P2385" s="14">
        <x:f>IF(G2385="sell",M2385,-M2385)</x:f>
      </x:c>
      <x:c r="Q2385" s="14">
        <x:f>VLOOKUP(N2385,'Currency Rates'!$A$3:$C$32,3,0)</x:f>
      </x:c>
      <x:c r="R2385" s="0">
        <x:f>IF(A2385="SPUS",0,IF(A2385="FWD",0,P2385/Q2385))</x:f>
      </x:c>
    </x:row>
    <x:row r="2386" spans="1:19" x14ac:dyDescent="0.3">
      <x:c r="A2386" s="0">
        <x:f>'Historical Trades'!A2386</x:f>
      </x:c>
      <x:c r="B2386" s="0">
        <x:f>'Historical Trades'!B2386</x:f>
      </x:c>
      <x:c r="C2386" s="23">
        <x:f>'Historical Trades'!C2386</x:f>
      </x:c>
      <x:c r="D2386" s="0">
        <x:f>'Historical Trades'!D2386</x:f>
      </x:c>
      <x:c r="E2386" s="23">
        <x:f>'Historical Trades'!E2386</x:f>
      </x:c>
      <x:c r="F2386" s="0">
        <x:f>'Historical Trades'!F2386</x:f>
      </x:c>
      <x:c r="G2386" s="0">
        <x:f>'Historical Trades'!G2386</x:f>
      </x:c>
      <x:c r="H2386" s="0">
        <x:f>'Historical Trades'!H2386</x:f>
      </x:c>
      <x:c r="I2386" s="0">
        <x:f>'Historical Trades'!I2386</x:f>
      </x:c>
      <x:c r="J2386" s="0">
        <x:f>'Historical Trades'!J2386</x:f>
      </x:c>
      <x:c r="K2386" s="0">
        <x:f>'Historical Trades'!K2386</x:f>
      </x:c>
      <x:c r="L2386" s="0">
        <x:f>'Historical Trades'!L2386</x:f>
      </x:c>
      <x:c r="M2386" s="0">
        <x:f>'Historical Trades'!M2386</x:f>
      </x:c>
      <x:c r="N2386" s="0">
        <x:f>CLEAN('Historical Trades'!O2386)</x:f>
      </x:c>
      <x:c r="P2386" s="14">
        <x:f>IF(G2386="sell",M2386,-M2386)</x:f>
      </x:c>
      <x:c r="Q2386" s="14">
        <x:f>VLOOKUP(N2386,'Currency Rates'!$A$3:$C$32,3,0)</x:f>
      </x:c>
      <x:c r="R2386" s="0">
        <x:f>IF(A2386="SPUS",0,IF(A2386="FWD",0,P2386/Q2386))</x:f>
      </x:c>
    </x:row>
    <x:row r="2387" spans="1:19" x14ac:dyDescent="0.3">
      <x:c r="A2387" s="0">
        <x:f>'Historical Trades'!A2387</x:f>
      </x:c>
      <x:c r="B2387" s="0">
        <x:f>'Historical Trades'!B2387</x:f>
      </x:c>
      <x:c r="C2387" s="23">
        <x:f>'Historical Trades'!C2387</x:f>
      </x:c>
      <x:c r="D2387" s="0">
        <x:f>'Historical Trades'!D2387</x:f>
      </x:c>
      <x:c r="E2387" s="23">
        <x:f>'Historical Trades'!E2387</x:f>
      </x:c>
      <x:c r="F2387" s="0">
        <x:f>'Historical Trades'!F2387</x:f>
      </x:c>
      <x:c r="G2387" s="0">
        <x:f>'Historical Trades'!G2387</x:f>
      </x:c>
      <x:c r="H2387" s="0">
        <x:f>'Historical Trades'!H2387</x:f>
      </x:c>
      <x:c r="I2387" s="0">
        <x:f>'Historical Trades'!I2387</x:f>
      </x:c>
      <x:c r="J2387" s="0">
        <x:f>'Historical Trades'!J2387</x:f>
      </x:c>
      <x:c r="K2387" s="0">
        <x:f>'Historical Trades'!K2387</x:f>
      </x:c>
      <x:c r="L2387" s="0">
        <x:f>'Historical Trades'!L2387</x:f>
      </x:c>
      <x:c r="M2387" s="0">
        <x:f>'Historical Trades'!M2387</x:f>
      </x:c>
      <x:c r="N2387" s="0">
        <x:f>CLEAN('Historical Trades'!O2387)</x:f>
      </x:c>
      <x:c r="P2387" s="14">
        <x:f>IF(G2387="sell",M2387,-M2387)</x:f>
      </x:c>
      <x:c r="Q2387" s="14">
        <x:f>VLOOKUP(N2387,'Currency Rates'!$A$3:$C$32,3,0)</x:f>
      </x:c>
      <x:c r="R2387" s="0">
        <x:f>IF(A2387="SPUS",0,IF(A2387="FWD",0,P2387/Q2387))</x:f>
      </x:c>
    </x:row>
    <x:row r="2388" spans="1:19" x14ac:dyDescent="0.3">
      <x:c r="A2388" s="0">
        <x:f>'Historical Trades'!A2388</x:f>
      </x:c>
      <x:c r="B2388" s="0">
        <x:f>'Historical Trades'!B2388</x:f>
      </x:c>
      <x:c r="C2388" s="23">
        <x:f>'Historical Trades'!C2388</x:f>
      </x:c>
      <x:c r="D2388" s="0">
        <x:f>'Historical Trades'!D2388</x:f>
      </x:c>
      <x:c r="E2388" s="23">
        <x:f>'Historical Trades'!E2388</x:f>
      </x:c>
      <x:c r="F2388" s="0">
        <x:f>'Historical Trades'!F2388</x:f>
      </x:c>
      <x:c r="G2388" s="0">
        <x:f>'Historical Trades'!G2388</x:f>
      </x:c>
      <x:c r="H2388" s="0">
        <x:f>'Historical Trades'!H2388</x:f>
      </x:c>
      <x:c r="I2388" s="0">
        <x:f>'Historical Trades'!I2388</x:f>
      </x:c>
      <x:c r="J2388" s="0">
        <x:f>'Historical Trades'!J2388</x:f>
      </x:c>
      <x:c r="K2388" s="0">
        <x:f>'Historical Trades'!K2388</x:f>
      </x:c>
      <x:c r="L2388" s="0">
        <x:f>'Historical Trades'!L2388</x:f>
      </x:c>
      <x:c r="M2388" s="0">
        <x:f>'Historical Trades'!M2388</x:f>
      </x:c>
      <x:c r="N2388" s="0">
        <x:f>CLEAN('Historical Trades'!O2388)</x:f>
      </x:c>
      <x:c r="P2388" s="14">
        <x:f>IF(G2388="sell",M2388,-M2388)</x:f>
      </x:c>
      <x:c r="Q2388" s="14">
        <x:f>VLOOKUP(N2388,'Currency Rates'!$A$3:$C$32,3,0)</x:f>
      </x:c>
      <x:c r="R2388" s="0">
        <x:f>IF(A2388="SPUS",0,IF(A2388="FWD",0,P2388/Q2388))</x:f>
      </x:c>
    </x:row>
    <x:row r="2389" spans="1:19" x14ac:dyDescent="0.3">
      <x:c r="A2389" s="0">
        <x:f>'Historical Trades'!A2389</x:f>
      </x:c>
      <x:c r="B2389" s="0">
        <x:f>'Historical Trades'!B2389</x:f>
      </x:c>
      <x:c r="C2389" s="23">
        <x:f>'Historical Trades'!C2389</x:f>
      </x:c>
      <x:c r="D2389" s="0">
        <x:f>'Historical Trades'!D2389</x:f>
      </x:c>
      <x:c r="E2389" s="23">
        <x:f>'Historical Trades'!E2389</x:f>
      </x:c>
      <x:c r="F2389" s="0">
        <x:f>'Historical Trades'!F2389</x:f>
      </x:c>
      <x:c r="G2389" s="0">
        <x:f>'Historical Trades'!G2389</x:f>
      </x:c>
      <x:c r="H2389" s="0">
        <x:f>'Historical Trades'!H2389</x:f>
      </x:c>
      <x:c r="I2389" s="0">
        <x:f>'Historical Trades'!I2389</x:f>
      </x:c>
      <x:c r="J2389" s="0">
        <x:f>'Historical Trades'!J2389</x:f>
      </x:c>
      <x:c r="K2389" s="0">
        <x:f>'Historical Trades'!K2389</x:f>
      </x:c>
      <x:c r="L2389" s="0">
        <x:f>'Historical Trades'!L2389</x:f>
      </x:c>
      <x:c r="M2389" s="0">
        <x:f>'Historical Trades'!M2389</x:f>
      </x:c>
      <x:c r="N2389" s="0">
        <x:f>CLEAN('Historical Trades'!O2389)</x:f>
      </x:c>
      <x:c r="P2389" s="14">
        <x:f>IF(G2389="sell",M2389,-M2389)</x:f>
      </x:c>
      <x:c r="Q2389" s="14">
        <x:f>VLOOKUP(N2389,'Currency Rates'!$A$3:$C$32,3,0)</x:f>
      </x:c>
      <x:c r="R2389" s="0">
        <x:f>IF(A2389="SPUS",0,IF(A2389="FWD",0,P2389/Q2389))</x:f>
      </x:c>
    </x:row>
    <x:row r="2390" spans="1:19" x14ac:dyDescent="0.3">
      <x:c r="A2390" s="0">
        <x:f>'Historical Trades'!A2390</x:f>
      </x:c>
      <x:c r="B2390" s="0">
        <x:f>'Historical Trades'!B2390</x:f>
      </x:c>
      <x:c r="C2390" s="23">
        <x:f>'Historical Trades'!C2390</x:f>
      </x:c>
      <x:c r="D2390" s="0">
        <x:f>'Historical Trades'!D2390</x:f>
      </x:c>
      <x:c r="E2390" s="23">
        <x:f>'Historical Trades'!E2390</x:f>
      </x:c>
      <x:c r="F2390" s="0">
        <x:f>'Historical Trades'!F2390</x:f>
      </x:c>
      <x:c r="G2390" s="0">
        <x:f>'Historical Trades'!G2390</x:f>
      </x:c>
      <x:c r="H2390" s="0">
        <x:f>'Historical Trades'!H2390</x:f>
      </x:c>
      <x:c r="I2390" s="0">
        <x:f>'Historical Trades'!I2390</x:f>
      </x:c>
      <x:c r="J2390" s="0">
        <x:f>'Historical Trades'!J2390</x:f>
      </x:c>
      <x:c r="K2390" s="0">
        <x:f>'Historical Trades'!K2390</x:f>
      </x:c>
      <x:c r="L2390" s="0">
        <x:f>'Historical Trades'!L2390</x:f>
      </x:c>
      <x:c r="M2390" s="0">
        <x:f>'Historical Trades'!M2390</x:f>
      </x:c>
      <x:c r="N2390" s="0">
        <x:f>CLEAN('Historical Trades'!O2390)</x:f>
      </x:c>
      <x:c r="P2390" s="14">
        <x:f>IF(G2390="sell",M2390,-M2390)</x:f>
      </x:c>
      <x:c r="Q2390" s="14">
        <x:f>VLOOKUP(N2390,'Currency Rates'!$A$3:$C$32,3,0)</x:f>
      </x:c>
      <x:c r="R2390" s="0">
        <x:f>IF(A2390="SPUS",0,IF(A2390="FWD",0,P2390/Q2390))</x:f>
      </x:c>
    </x:row>
    <x:row r="2391" spans="1:19" x14ac:dyDescent="0.3">
      <x:c r="A2391" s="0">
        <x:f>'Historical Trades'!A2391</x:f>
      </x:c>
      <x:c r="B2391" s="0">
        <x:f>'Historical Trades'!B2391</x:f>
      </x:c>
      <x:c r="C2391" s="23">
        <x:f>'Historical Trades'!C2391</x:f>
      </x:c>
      <x:c r="D2391" s="0">
        <x:f>'Historical Trades'!D2391</x:f>
      </x:c>
      <x:c r="E2391" s="23">
        <x:f>'Historical Trades'!E2391</x:f>
      </x:c>
      <x:c r="F2391" s="0">
        <x:f>'Historical Trades'!F2391</x:f>
      </x:c>
      <x:c r="G2391" s="0">
        <x:f>'Historical Trades'!G2391</x:f>
      </x:c>
      <x:c r="H2391" s="0">
        <x:f>'Historical Trades'!H2391</x:f>
      </x:c>
      <x:c r="I2391" s="0">
        <x:f>'Historical Trades'!I2391</x:f>
      </x:c>
      <x:c r="J2391" s="0">
        <x:f>'Historical Trades'!J2391</x:f>
      </x:c>
      <x:c r="K2391" s="0">
        <x:f>'Historical Trades'!K2391</x:f>
      </x:c>
      <x:c r="L2391" s="0">
        <x:f>'Historical Trades'!L2391</x:f>
      </x:c>
      <x:c r="M2391" s="0">
        <x:f>'Historical Trades'!M2391</x:f>
      </x:c>
      <x:c r="N2391" s="0">
        <x:f>CLEAN('Historical Trades'!O2391)</x:f>
      </x:c>
      <x:c r="P2391" s="14">
        <x:f>IF(G2391="sell",M2391,-M2391)</x:f>
      </x:c>
      <x:c r="Q2391" s="14">
        <x:f>VLOOKUP(N2391,'Currency Rates'!$A$3:$C$32,3,0)</x:f>
      </x:c>
      <x:c r="R2391" s="0">
        <x:f>IF(A2391="SPUS",0,IF(A2391="FWD",0,P2391/Q2391))</x:f>
      </x:c>
    </x:row>
    <x:row r="2392" spans="1:19" x14ac:dyDescent="0.3">
      <x:c r="A2392" s="0">
        <x:f>'Historical Trades'!A2392</x:f>
      </x:c>
      <x:c r="B2392" s="0">
        <x:f>'Historical Trades'!B2392</x:f>
      </x:c>
      <x:c r="C2392" s="23">
        <x:f>'Historical Trades'!C2392</x:f>
      </x:c>
      <x:c r="D2392" s="0">
        <x:f>'Historical Trades'!D2392</x:f>
      </x:c>
      <x:c r="E2392" s="23">
        <x:f>'Historical Trades'!E2392</x:f>
      </x:c>
      <x:c r="F2392" s="0">
        <x:f>'Historical Trades'!F2392</x:f>
      </x:c>
      <x:c r="G2392" s="0">
        <x:f>'Historical Trades'!G2392</x:f>
      </x:c>
      <x:c r="H2392" s="0">
        <x:f>'Historical Trades'!H2392</x:f>
      </x:c>
      <x:c r="I2392" s="0">
        <x:f>'Historical Trades'!I2392</x:f>
      </x:c>
      <x:c r="J2392" s="0">
        <x:f>'Historical Trades'!J2392</x:f>
      </x:c>
      <x:c r="K2392" s="0">
        <x:f>'Historical Trades'!K2392</x:f>
      </x:c>
      <x:c r="L2392" s="0">
        <x:f>'Historical Trades'!L2392</x:f>
      </x:c>
      <x:c r="M2392" s="0">
        <x:f>'Historical Trades'!M2392</x:f>
      </x:c>
      <x:c r="N2392" s="0">
        <x:f>CLEAN('Historical Trades'!O2392)</x:f>
      </x:c>
      <x:c r="P2392" s="14">
        <x:f>IF(G2392="sell",M2392,-M2392)</x:f>
      </x:c>
      <x:c r="Q2392" s="14">
        <x:f>VLOOKUP(N2392,'Currency Rates'!$A$3:$C$32,3,0)</x:f>
      </x:c>
      <x:c r="R2392" s="0">
        <x:f>IF(A2392="SPUS",0,IF(A2392="FWD",0,P2392/Q2392))</x:f>
      </x:c>
    </x:row>
    <x:row r="2393" spans="1:19" x14ac:dyDescent="0.3">
      <x:c r="A2393" s="0">
        <x:f>'Historical Trades'!A2393</x:f>
      </x:c>
      <x:c r="B2393" s="0">
        <x:f>'Historical Trades'!B2393</x:f>
      </x:c>
      <x:c r="C2393" s="23">
        <x:f>'Historical Trades'!C2393</x:f>
      </x:c>
      <x:c r="D2393" s="0">
        <x:f>'Historical Trades'!D2393</x:f>
      </x:c>
      <x:c r="E2393" s="23">
        <x:f>'Historical Trades'!E2393</x:f>
      </x:c>
      <x:c r="F2393" s="0">
        <x:f>'Historical Trades'!F2393</x:f>
      </x:c>
      <x:c r="G2393" s="0">
        <x:f>'Historical Trades'!G2393</x:f>
      </x:c>
      <x:c r="H2393" s="0">
        <x:f>'Historical Trades'!H2393</x:f>
      </x:c>
      <x:c r="I2393" s="0">
        <x:f>'Historical Trades'!I2393</x:f>
      </x:c>
      <x:c r="J2393" s="0">
        <x:f>'Historical Trades'!J2393</x:f>
      </x:c>
      <x:c r="K2393" s="0">
        <x:f>'Historical Trades'!K2393</x:f>
      </x:c>
      <x:c r="L2393" s="0">
        <x:f>'Historical Trades'!L2393</x:f>
      </x:c>
      <x:c r="M2393" s="0">
        <x:f>'Historical Trades'!M2393</x:f>
      </x:c>
      <x:c r="N2393" s="0">
        <x:f>CLEAN('Historical Trades'!O2393)</x:f>
      </x:c>
      <x:c r="P2393" s="14">
        <x:f>IF(G2393="sell",M2393,-M2393)</x:f>
      </x:c>
      <x:c r="Q2393" s="14">
        <x:f>VLOOKUP(N2393,'Currency Rates'!$A$3:$C$32,3,0)</x:f>
      </x:c>
      <x:c r="R2393" s="0">
        <x:f>IF(A2393="SPUS",0,IF(A2393="FWD",0,P2393/Q2393))</x:f>
      </x:c>
    </x:row>
    <x:row r="2394" spans="1:19" x14ac:dyDescent="0.3">
      <x:c r="A2394" s="0">
        <x:f>'Historical Trades'!A2394</x:f>
      </x:c>
      <x:c r="B2394" s="0">
        <x:f>'Historical Trades'!B2394</x:f>
      </x:c>
      <x:c r="C2394" s="23">
        <x:f>'Historical Trades'!C2394</x:f>
      </x:c>
      <x:c r="D2394" s="0">
        <x:f>'Historical Trades'!D2394</x:f>
      </x:c>
      <x:c r="E2394" s="23">
        <x:f>'Historical Trades'!E2394</x:f>
      </x:c>
      <x:c r="F2394" s="0">
        <x:f>'Historical Trades'!F2394</x:f>
      </x:c>
      <x:c r="G2394" s="0">
        <x:f>'Historical Trades'!G2394</x:f>
      </x:c>
      <x:c r="H2394" s="0">
        <x:f>'Historical Trades'!H2394</x:f>
      </x:c>
      <x:c r="I2394" s="0">
        <x:f>'Historical Trades'!I2394</x:f>
      </x:c>
      <x:c r="J2394" s="0">
        <x:f>'Historical Trades'!J2394</x:f>
      </x:c>
      <x:c r="K2394" s="0">
        <x:f>'Historical Trades'!K2394</x:f>
      </x:c>
      <x:c r="L2394" s="0">
        <x:f>'Historical Trades'!L2394</x:f>
      </x:c>
      <x:c r="M2394" s="0">
        <x:f>'Historical Trades'!M2394</x:f>
      </x:c>
      <x:c r="N2394" s="0">
        <x:f>CLEAN('Historical Trades'!O2394)</x:f>
      </x:c>
      <x:c r="P2394" s="14">
        <x:f>IF(G2394="sell",M2394,-M2394)</x:f>
      </x:c>
      <x:c r="Q2394" s="14">
        <x:f>VLOOKUP(N2394,'Currency Rates'!$A$3:$C$32,3,0)</x:f>
      </x:c>
      <x:c r="R2394" s="0">
        <x:f>IF(A2394="SPUS",0,IF(A2394="FWD",0,P2394/Q2394))</x:f>
      </x:c>
    </x:row>
    <x:row r="2395" spans="1:19" x14ac:dyDescent="0.3">
      <x:c r="A2395" s="0">
        <x:f>'Historical Trades'!A2395</x:f>
      </x:c>
      <x:c r="B2395" s="0">
        <x:f>'Historical Trades'!B2395</x:f>
      </x:c>
      <x:c r="C2395" s="23">
        <x:f>'Historical Trades'!C2395</x:f>
      </x:c>
      <x:c r="D2395" s="0">
        <x:f>'Historical Trades'!D2395</x:f>
      </x:c>
      <x:c r="E2395" s="23">
        <x:f>'Historical Trades'!E2395</x:f>
      </x:c>
      <x:c r="F2395" s="0">
        <x:f>'Historical Trades'!F2395</x:f>
      </x:c>
      <x:c r="G2395" s="0">
        <x:f>'Historical Trades'!G2395</x:f>
      </x:c>
      <x:c r="H2395" s="0">
        <x:f>'Historical Trades'!H2395</x:f>
      </x:c>
      <x:c r="I2395" s="0">
        <x:f>'Historical Trades'!I2395</x:f>
      </x:c>
      <x:c r="J2395" s="0">
        <x:f>'Historical Trades'!J2395</x:f>
      </x:c>
      <x:c r="K2395" s="0">
        <x:f>'Historical Trades'!K2395</x:f>
      </x:c>
      <x:c r="L2395" s="0">
        <x:f>'Historical Trades'!L2395</x:f>
      </x:c>
      <x:c r="M2395" s="0">
        <x:f>'Historical Trades'!M2395</x:f>
      </x:c>
      <x:c r="N2395" s="0">
        <x:f>CLEAN('Historical Trades'!O2395)</x:f>
      </x:c>
      <x:c r="P2395" s="14">
        <x:f>IF(G2395="sell",M2395,-M2395)</x:f>
      </x:c>
      <x:c r="Q2395" s="14">
        <x:f>VLOOKUP(N2395,'Currency Rates'!$A$3:$C$32,3,0)</x:f>
      </x:c>
      <x:c r="R2395" s="0">
        <x:f>IF(A2395="SPUS",0,IF(A2395="FWD",0,P2395/Q2395))</x:f>
      </x:c>
    </x:row>
    <x:row r="2396" spans="1:19" x14ac:dyDescent="0.3">
      <x:c r="A2396" s="0">
        <x:f>'Historical Trades'!A2396</x:f>
      </x:c>
      <x:c r="B2396" s="0">
        <x:f>'Historical Trades'!B2396</x:f>
      </x:c>
      <x:c r="C2396" s="23">
        <x:f>'Historical Trades'!C2396</x:f>
      </x:c>
      <x:c r="D2396" s="0">
        <x:f>'Historical Trades'!D2396</x:f>
      </x:c>
      <x:c r="E2396" s="23">
        <x:f>'Historical Trades'!E2396</x:f>
      </x:c>
      <x:c r="F2396" s="0">
        <x:f>'Historical Trades'!F2396</x:f>
      </x:c>
      <x:c r="G2396" s="0">
        <x:f>'Historical Trades'!G2396</x:f>
      </x:c>
      <x:c r="H2396" s="0">
        <x:f>'Historical Trades'!H2396</x:f>
      </x:c>
      <x:c r="I2396" s="0">
        <x:f>'Historical Trades'!I2396</x:f>
      </x:c>
      <x:c r="J2396" s="0">
        <x:f>'Historical Trades'!J2396</x:f>
      </x:c>
      <x:c r="K2396" s="0">
        <x:f>'Historical Trades'!K2396</x:f>
      </x:c>
      <x:c r="L2396" s="0">
        <x:f>'Historical Trades'!L2396</x:f>
      </x:c>
      <x:c r="M2396" s="0">
        <x:f>'Historical Trades'!M2396</x:f>
      </x:c>
      <x:c r="N2396" s="0">
        <x:f>CLEAN('Historical Trades'!O2396)</x:f>
      </x:c>
      <x:c r="P2396" s="14">
        <x:f>IF(G2396="sell",M2396,-M2396)</x:f>
      </x:c>
      <x:c r="Q2396" s="14">
        <x:f>VLOOKUP(N2396,'Currency Rates'!$A$3:$C$32,3,0)</x:f>
      </x:c>
      <x:c r="R2396" s="0">
        <x:f>IF(A2396="SPUS",0,IF(A2396="FWD",0,P2396/Q2396))</x:f>
      </x:c>
    </x:row>
    <x:row r="2397" spans="1:19" x14ac:dyDescent="0.3">
      <x:c r="A2397" s="0">
        <x:f>'Historical Trades'!A2397</x:f>
      </x:c>
      <x:c r="B2397" s="0">
        <x:f>'Historical Trades'!B2397</x:f>
      </x:c>
      <x:c r="C2397" s="23">
        <x:f>'Historical Trades'!C2397</x:f>
      </x:c>
      <x:c r="D2397" s="0">
        <x:f>'Historical Trades'!D2397</x:f>
      </x:c>
      <x:c r="E2397" s="23">
        <x:f>'Historical Trades'!E2397</x:f>
      </x:c>
      <x:c r="F2397" s="0">
        <x:f>'Historical Trades'!F2397</x:f>
      </x:c>
      <x:c r="G2397" s="0">
        <x:f>'Historical Trades'!G2397</x:f>
      </x:c>
      <x:c r="H2397" s="0">
        <x:f>'Historical Trades'!H2397</x:f>
      </x:c>
      <x:c r="I2397" s="0">
        <x:f>'Historical Trades'!I2397</x:f>
      </x:c>
      <x:c r="J2397" s="0">
        <x:f>'Historical Trades'!J2397</x:f>
      </x:c>
      <x:c r="K2397" s="0">
        <x:f>'Historical Trades'!K2397</x:f>
      </x:c>
      <x:c r="L2397" s="0">
        <x:f>'Historical Trades'!L2397</x:f>
      </x:c>
      <x:c r="M2397" s="0">
        <x:f>'Historical Trades'!M2397</x:f>
      </x:c>
      <x:c r="N2397" s="0">
        <x:f>CLEAN('Historical Trades'!O2397)</x:f>
      </x:c>
      <x:c r="P2397" s="14">
        <x:f>IF(G2397="sell",M2397,-M2397)</x:f>
      </x:c>
      <x:c r="Q2397" s="14">
        <x:f>VLOOKUP(N2397,'Currency Rates'!$A$3:$C$32,3,0)</x:f>
      </x:c>
      <x:c r="R2397" s="0">
        <x:f>IF(A2397="SPUS",0,IF(A2397="FWD",0,P2397/Q2397))</x:f>
      </x:c>
    </x:row>
    <x:row r="2398" spans="1:19" x14ac:dyDescent="0.3">
      <x:c r="A2398" s="0">
        <x:f>'Historical Trades'!A2398</x:f>
      </x:c>
      <x:c r="B2398" s="0">
        <x:f>'Historical Trades'!B2398</x:f>
      </x:c>
      <x:c r="C2398" s="23">
        <x:f>'Historical Trades'!C2398</x:f>
      </x:c>
      <x:c r="D2398" s="0">
        <x:f>'Historical Trades'!D2398</x:f>
      </x:c>
      <x:c r="E2398" s="23">
        <x:f>'Historical Trades'!E2398</x:f>
      </x:c>
      <x:c r="F2398" s="0">
        <x:f>'Historical Trades'!F2398</x:f>
      </x:c>
      <x:c r="G2398" s="0">
        <x:f>'Historical Trades'!G2398</x:f>
      </x:c>
      <x:c r="H2398" s="0">
        <x:f>'Historical Trades'!H2398</x:f>
      </x:c>
      <x:c r="I2398" s="0">
        <x:f>'Historical Trades'!I2398</x:f>
      </x:c>
      <x:c r="J2398" s="0">
        <x:f>'Historical Trades'!J2398</x:f>
      </x:c>
      <x:c r="K2398" s="0">
        <x:f>'Historical Trades'!K2398</x:f>
      </x:c>
      <x:c r="L2398" s="0">
        <x:f>'Historical Trades'!L2398</x:f>
      </x:c>
      <x:c r="M2398" s="0">
        <x:f>'Historical Trades'!M2398</x:f>
      </x:c>
      <x:c r="N2398" s="0">
        <x:f>CLEAN('Historical Trades'!O2398)</x:f>
      </x:c>
      <x:c r="P2398" s="14">
        <x:f>IF(G2398="sell",M2398,-M2398)</x:f>
      </x:c>
      <x:c r="Q2398" s="14">
        <x:f>VLOOKUP(N2398,'Currency Rates'!$A$3:$C$32,3,0)</x:f>
      </x:c>
      <x:c r="R2398" s="0">
        <x:f>IF(A2398="SPUS",0,IF(A2398="FWD",0,P2398/Q2398))</x:f>
      </x:c>
    </x:row>
    <x:row r="2399" spans="1:19" x14ac:dyDescent="0.3">
      <x:c r="A2399" s="0">
        <x:f>'Historical Trades'!A2399</x:f>
      </x:c>
      <x:c r="B2399" s="0">
        <x:f>'Historical Trades'!B2399</x:f>
      </x:c>
      <x:c r="C2399" s="23">
        <x:f>'Historical Trades'!C2399</x:f>
      </x:c>
      <x:c r="D2399" s="0">
        <x:f>'Historical Trades'!D2399</x:f>
      </x:c>
      <x:c r="E2399" s="23">
        <x:f>'Historical Trades'!E2399</x:f>
      </x:c>
      <x:c r="F2399" s="0">
        <x:f>'Historical Trades'!F2399</x:f>
      </x:c>
      <x:c r="G2399" s="0">
        <x:f>'Historical Trades'!G2399</x:f>
      </x:c>
      <x:c r="H2399" s="0">
        <x:f>'Historical Trades'!H2399</x:f>
      </x:c>
      <x:c r="I2399" s="0">
        <x:f>'Historical Trades'!I2399</x:f>
      </x:c>
      <x:c r="J2399" s="0">
        <x:f>'Historical Trades'!J2399</x:f>
      </x:c>
      <x:c r="K2399" s="0">
        <x:f>'Historical Trades'!K2399</x:f>
      </x:c>
      <x:c r="L2399" s="0">
        <x:f>'Historical Trades'!L2399</x:f>
      </x:c>
      <x:c r="M2399" s="0">
        <x:f>'Historical Trades'!M2399</x:f>
      </x:c>
      <x:c r="N2399" s="0">
        <x:f>CLEAN('Historical Trades'!O2399)</x:f>
      </x:c>
      <x:c r="P2399" s="14">
        <x:f>IF(G2399="sell",M2399,-M2399)</x:f>
      </x:c>
      <x:c r="Q2399" s="14">
        <x:f>VLOOKUP(N2399,'Currency Rates'!$A$3:$C$32,3,0)</x:f>
      </x:c>
      <x:c r="R2399" s="0">
        <x:f>IF(A2399="SPUS",0,IF(A2399="FWD",0,P2399/Q2399))</x:f>
      </x:c>
    </x:row>
    <x:row r="2400" spans="1:19" x14ac:dyDescent="0.3">
      <x:c r="A2400" s="0">
        <x:f>'Historical Trades'!A2400</x:f>
      </x:c>
      <x:c r="B2400" s="0">
        <x:f>'Historical Trades'!B2400</x:f>
      </x:c>
      <x:c r="C2400" s="23">
        <x:f>'Historical Trades'!C2400</x:f>
      </x:c>
      <x:c r="D2400" s="0">
        <x:f>'Historical Trades'!D2400</x:f>
      </x:c>
      <x:c r="E2400" s="23">
        <x:f>'Historical Trades'!E2400</x:f>
      </x:c>
      <x:c r="F2400" s="0">
        <x:f>'Historical Trades'!F2400</x:f>
      </x:c>
      <x:c r="G2400" s="0">
        <x:f>'Historical Trades'!G2400</x:f>
      </x:c>
      <x:c r="H2400" s="0">
        <x:f>'Historical Trades'!H2400</x:f>
      </x:c>
      <x:c r="I2400" s="0">
        <x:f>'Historical Trades'!I2400</x:f>
      </x:c>
      <x:c r="J2400" s="0">
        <x:f>'Historical Trades'!J2400</x:f>
      </x:c>
      <x:c r="K2400" s="0">
        <x:f>'Historical Trades'!K2400</x:f>
      </x:c>
      <x:c r="L2400" s="0">
        <x:f>'Historical Trades'!L2400</x:f>
      </x:c>
      <x:c r="M2400" s="0">
        <x:f>'Historical Trades'!M2400</x:f>
      </x:c>
      <x:c r="N2400" s="0">
        <x:f>CLEAN('Historical Trades'!O2400)</x:f>
      </x:c>
      <x:c r="P2400" s="14">
        <x:f>IF(G2400="sell",M2400,-M2400)</x:f>
      </x:c>
      <x:c r="Q2400" s="14">
        <x:f>VLOOKUP(N2400,'Currency Rates'!$A$3:$C$32,3,0)</x:f>
      </x:c>
      <x:c r="R2400" s="0">
        <x:f>IF(A2400="SPUS",0,IF(A2400="FWD",0,P2400/Q2400))</x:f>
      </x:c>
    </x:row>
    <x:row r="2401" spans="1:19" x14ac:dyDescent="0.3">
      <x:c r="A2401" s="0">
        <x:f>'Historical Trades'!A2401</x:f>
      </x:c>
      <x:c r="B2401" s="0">
        <x:f>'Historical Trades'!B2401</x:f>
      </x:c>
      <x:c r="C2401" s="23">
        <x:f>'Historical Trades'!C2401</x:f>
      </x:c>
      <x:c r="D2401" s="0">
        <x:f>'Historical Trades'!D2401</x:f>
      </x:c>
      <x:c r="E2401" s="23">
        <x:f>'Historical Trades'!E2401</x:f>
      </x:c>
      <x:c r="F2401" s="0">
        <x:f>'Historical Trades'!F2401</x:f>
      </x:c>
      <x:c r="G2401" s="0">
        <x:f>'Historical Trades'!G2401</x:f>
      </x:c>
      <x:c r="H2401" s="0">
        <x:f>'Historical Trades'!H2401</x:f>
      </x:c>
      <x:c r="I2401" s="0">
        <x:f>'Historical Trades'!I2401</x:f>
      </x:c>
      <x:c r="J2401" s="0">
        <x:f>'Historical Trades'!J2401</x:f>
      </x:c>
      <x:c r="K2401" s="0">
        <x:f>'Historical Trades'!K2401</x:f>
      </x:c>
      <x:c r="L2401" s="0">
        <x:f>'Historical Trades'!L2401</x:f>
      </x:c>
      <x:c r="M2401" s="0">
        <x:f>'Historical Trades'!M2401</x:f>
      </x:c>
      <x:c r="N2401" s="0">
        <x:f>CLEAN('Historical Trades'!O2401)</x:f>
      </x:c>
      <x:c r="P2401" s="14">
        <x:f>IF(G2401="sell",M2401,-M2401)</x:f>
      </x:c>
      <x:c r="Q2401" s="14">
        <x:f>VLOOKUP(N2401,'Currency Rates'!$A$3:$C$32,3,0)</x:f>
      </x:c>
      <x:c r="R2401" s="0">
        <x:f>IF(A2401="SPUS",0,IF(A2401="FWD",0,P2401/Q2401))</x:f>
      </x:c>
    </x:row>
    <x:row r="2402" spans="1:19" x14ac:dyDescent="0.3">
      <x:c r="A2402" s="0">
        <x:f>'Historical Trades'!A2402</x:f>
      </x:c>
      <x:c r="B2402" s="0">
        <x:f>'Historical Trades'!B2402</x:f>
      </x:c>
      <x:c r="C2402" s="23">
        <x:f>'Historical Trades'!C2402</x:f>
      </x:c>
      <x:c r="D2402" s="0">
        <x:f>'Historical Trades'!D2402</x:f>
      </x:c>
      <x:c r="E2402" s="23">
        <x:f>'Historical Trades'!E2402</x:f>
      </x:c>
      <x:c r="F2402" s="0">
        <x:f>'Historical Trades'!F2402</x:f>
      </x:c>
      <x:c r="G2402" s="0">
        <x:f>'Historical Trades'!G2402</x:f>
      </x:c>
      <x:c r="H2402" s="0">
        <x:f>'Historical Trades'!H2402</x:f>
      </x:c>
      <x:c r="I2402" s="0">
        <x:f>'Historical Trades'!I2402</x:f>
      </x:c>
      <x:c r="J2402" s="0">
        <x:f>'Historical Trades'!J2402</x:f>
      </x:c>
      <x:c r="K2402" s="0">
        <x:f>'Historical Trades'!K2402</x:f>
      </x:c>
      <x:c r="L2402" s="0">
        <x:f>'Historical Trades'!L2402</x:f>
      </x:c>
      <x:c r="M2402" s="0">
        <x:f>'Historical Trades'!M2402</x:f>
      </x:c>
      <x:c r="N2402" s="0">
        <x:f>CLEAN('Historical Trades'!O2402)</x:f>
      </x:c>
      <x:c r="P2402" s="14">
        <x:f>IF(G2402="sell",M2402,-M2402)</x:f>
      </x:c>
      <x:c r="Q2402" s="14">
        <x:f>VLOOKUP(N2402,'Currency Rates'!$A$3:$C$32,3,0)</x:f>
      </x:c>
      <x:c r="R2402" s="0">
        <x:f>IF(A2402="SPUS",0,IF(A2402="FWD",0,P2402/Q2402))</x:f>
      </x:c>
    </x:row>
    <x:row r="2403" spans="1:19" x14ac:dyDescent="0.3">
      <x:c r="A2403" s="0">
        <x:f>'Historical Trades'!A2403</x:f>
      </x:c>
      <x:c r="B2403" s="0">
        <x:f>'Historical Trades'!B2403</x:f>
      </x:c>
      <x:c r="C2403" s="23">
        <x:f>'Historical Trades'!C2403</x:f>
      </x:c>
      <x:c r="D2403" s="0">
        <x:f>'Historical Trades'!D2403</x:f>
      </x:c>
      <x:c r="E2403" s="23">
        <x:f>'Historical Trades'!E2403</x:f>
      </x:c>
      <x:c r="F2403" s="0">
        <x:f>'Historical Trades'!F2403</x:f>
      </x:c>
      <x:c r="G2403" s="0">
        <x:f>'Historical Trades'!G2403</x:f>
      </x:c>
      <x:c r="H2403" s="0">
        <x:f>'Historical Trades'!H2403</x:f>
      </x:c>
      <x:c r="I2403" s="0">
        <x:f>'Historical Trades'!I2403</x:f>
      </x:c>
      <x:c r="J2403" s="0">
        <x:f>'Historical Trades'!J2403</x:f>
      </x:c>
      <x:c r="K2403" s="0">
        <x:f>'Historical Trades'!K2403</x:f>
      </x:c>
      <x:c r="L2403" s="0">
        <x:f>'Historical Trades'!L2403</x:f>
      </x:c>
      <x:c r="M2403" s="0">
        <x:f>'Historical Trades'!M2403</x:f>
      </x:c>
      <x:c r="N2403" s="0">
        <x:f>CLEAN('Historical Trades'!O2403)</x:f>
      </x:c>
      <x:c r="P2403" s="14">
        <x:f>IF(G2403="sell",M2403,-M2403)</x:f>
      </x:c>
      <x:c r="Q2403" s="14">
        <x:f>VLOOKUP(N2403,'Currency Rates'!$A$3:$C$32,3,0)</x:f>
      </x:c>
      <x:c r="R2403" s="0">
        <x:f>IF(A2403="SPUS",0,IF(A2403="FWD",0,P2403/Q2403))</x:f>
      </x:c>
    </x:row>
    <x:row r="2404" spans="1:19" x14ac:dyDescent="0.3">
      <x:c r="A2404" s="0">
        <x:f>'Historical Trades'!A2404</x:f>
      </x:c>
      <x:c r="B2404" s="0">
        <x:f>'Historical Trades'!B2404</x:f>
      </x:c>
      <x:c r="C2404" s="23">
        <x:f>'Historical Trades'!C2404</x:f>
      </x:c>
      <x:c r="D2404" s="0">
        <x:f>'Historical Trades'!D2404</x:f>
      </x:c>
      <x:c r="E2404" s="23">
        <x:f>'Historical Trades'!E2404</x:f>
      </x:c>
      <x:c r="F2404" s="0">
        <x:f>'Historical Trades'!F2404</x:f>
      </x:c>
      <x:c r="G2404" s="0">
        <x:f>'Historical Trades'!G2404</x:f>
      </x:c>
      <x:c r="H2404" s="0">
        <x:f>'Historical Trades'!H2404</x:f>
      </x:c>
      <x:c r="I2404" s="0">
        <x:f>'Historical Trades'!I2404</x:f>
      </x:c>
      <x:c r="J2404" s="0">
        <x:f>'Historical Trades'!J2404</x:f>
      </x:c>
      <x:c r="K2404" s="0">
        <x:f>'Historical Trades'!K2404</x:f>
      </x:c>
      <x:c r="L2404" s="0">
        <x:f>'Historical Trades'!L2404</x:f>
      </x:c>
      <x:c r="M2404" s="0">
        <x:f>'Historical Trades'!M2404</x:f>
      </x:c>
      <x:c r="N2404" s="0">
        <x:f>CLEAN('Historical Trades'!O2404)</x:f>
      </x:c>
      <x:c r="P2404" s="14">
        <x:f>IF(G2404="sell",M2404,-M2404)</x:f>
      </x:c>
      <x:c r="Q2404" s="14">
        <x:f>VLOOKUP(N2404,'Currency Rates'!$A$3:$C$32,3,0)</x:f>
      </x:c>
      <x:c r="R2404" s="0">
        <x:f>IF(A2404="SPUS",0,IF(A2404="FWD",0,P2404/Q2404))</x:f>
      </x:c>
    </x:row>
    <x:row r="2405" spans="1:19" x14ac:dyDescent="0.3">
      <x:c r="A2405" s="0">
        <x:f>'Historical Trades'!A2405</x:f>
      </x:c>
      <x:c r="B2405" s="0">
        <x:f>'Historical Trades'!B2405</x:f>
      </x:c>
      <x:c r="C2405" s="23">
        <x:f>'Historical Trades'!C2405</x:f>
      </x:c>
      <x:c r="D2405" s="0">
        <x:f>'Historical Trades'!D2405</x:f>
      </x:c>
      <x:c r="E2405" s="23">
        <x:f>'Historical Trades'!E2405</x:f>
      </x:c>
      <x:c r="F2405" s="0">
        <x:f>'Historical Trades'!F2405</x:f>
      </x:c>
      <x:c r="G2405" s="0">
        <x:f>'Historical Trades'!G2405</x:f>
      </x:c>
      <x:c r="H2405" s="0">
        <x:f>'Historical Trades'!H2405</x:f>
      </x:c>
      <x:c r="I2405" s="0">
        <x:f>'Historical Trades'!I2405</x:f>
      </x:c>
      <x:c r="J2405" s="0">
        <x:f>'Historical Trades'!J2405</x:f>
      </x:c>
      <x:c r="K2405" s="0">
        <x:f>'Historical Trades'!K2405</x:f>
      </x:c>
      <x:c r="L2405" s="0">
        <x:f>'Historical Trades'!L2405</x:f>
      </x:c>
      <x:c r="M2405" s="0">
        <x:f>'Historical Trades'!M2405</x:f>
      </x:c>
      <x:c r="N2405" s="0">
        <x:f>CLEAN('Historical Trades'!O2405)</x:f>
      </x:c>
      <x:c r="P2405" s="14">
        <x:f>IF(G2405="sell",M2405,-M2405)</x:f>
      </x:c>
      <x:c r="Q2405" s="14">
        <x:f>VLOOKUP(N2405,'Currency Rates'!$A$3:$C$32,3,0)</x:f>
      </x:c>
      <x:c r="R2405" s="0">
        <x:f>IF(A2405="SPUS",0,IF(A2405="FWD",0,P2405/Q2405))</x:f>
      </x:c>
    </x:row>
    <x:row r="2406" spans="1:19" x14ac:dyDescent="0.3">
      <x:c r="A2406" s="0">
        <x:f>'Historical Trades'!A2406</x:f>
      </x:c>
      <x:c r="B2406" s="0">
        <x:f>'Historical Trades'!B2406</x:f>
      </x:c>
      <x:c r="C2406" s="23">
        <x:f>'Historical Trades'!C2406</x:f>
      </x:c>
      <x:c r="D2406" s="0">
        <x:f>'Historical Trades'!D2406</x:f>
      </x:c>
      <x:c r="E2406" s="23">
        <x:f>'Historical Trades'!E2406</x:f>
      </x:c>
      <x:c r="F2406" s="0">
        <x:f>'Historical Trades'!F2406</x:f>
      </x:c>
      <x:c r="G2406" s="0">
        <x:f>'Historical Trades'!G2406</x:f>
      </x:c>
      <x:c r="H2406" s="0">
        <x:f>'Historical Trades'!H2406</x:f>
      </x:c>
      <x:c r="I2406" s="0">
        <x:f>'Historical Trades'!I2406</x:f>
      </x:c>
      <x:c r="J2406" s="0">
        <x:f>'Historical Trades'!J2406</x:f>
      </x:c>
      <x:c r="K2406" s="0">
        <x:f>'Historical Trades'!K2406</x:f>
      </x:c>
      <x:c r="L2406" s="0">
        <x:f>'Historical Trades'!L2406</x:f>
      </x:c>
      <x:c r="M2406" s="0">
        <x:f>'Historical Trades'!M2406</x:f>
      </x:c>
      <x:c r="N2406" s="0">
        <x:f>CLEAN('Historical Trades'!O2406)</x:f>
      </x:c>
      <x:c r="P2406" s="14">
        <x:f>IF(G2406="sell",M2406,-M2406)</x:f>
      </x:c>
      <x:c r="Q2406" s="14">
        <x:f>VLOOKUP(N2406,'Currency Rates'!$A$3:$C$32,3,0)</x:f>
      </x:c>
      <x:c r="R2406" s="0">
        <x:f>IF(A2406="SPUS",0,IF(A2406="FWD",0,P2406/Q2406))</x:f>
      </x:c>
    </x:row>
    <x:row r="2407" spans="1:19" x14ac:dyDescent="0.3">
      <x:c r="A2407" s="0">
        <x:f>'Historical Trades'!A2407</x:f>
      </x:c>
      <x:c r="B2407" s="0">
        <x:f>'Historical Trades'!B2407</x:f>
      </x:c>
      <x:c r="C2407" s="23">
        <x:f>'Historical Trades'!C2407</x:f>
      </x:c>
      <x:c r="D2407" s="0">
        <x:f>'Historical Trades'!D2407</x:f>
      </x:c>
      <x:c r="E2407" s="23">
        <x:f>'Historical Trades'!E2407</x:f>
      </x:c>
      <x:c r="F2407" s="0">
        <x:f>'Historical Trades'!F2407</x:f>
      </x:c>
      <x:c r="G2407" s="0">
        <x:f>'Historical Trades'!G2407</x:f>
      </x:c>
      <x:c r="H2407" s="0">
        <x:f>'Historical Trades'!H2407</x:f>
      </x:c>
      <x:c r="I2407" s="0">
        <x:f>'Historical Trades'!I2407</x:f>
      </x:c>
      <x:c r="J2407" s="0">
        <x:f>'Historical Trades'!J2407</x:f>
      </x:c>
      <x:c r="K2407" s="0">
        <x:f>'Historical Trades'!K2407</x:f>
      </x:c>
      <x:c r="L2407" s="0">
        <x:f>'Historical Trades'!L2407</x:f>
      </x:c>
      <x:c r="M2407" s="0">
        <x:f>'Historical Trades'!M2407</x:f>
      </x:c>
      <x:c r="N2407" s="0">
        <x:f>CLEAN('Historical Trades'!O2407)</x:f>
      </x:c>
      <x:c r="P2407" s="14">
        <x:f>IF(G2407="sell",M2407,-M2407)</x:f>
      </x:c>
      <x:c r="Q2407" s="14">
        <x:f>VLOOKUP(N2407,'Currency Rates'!$A$3:$C$32,3,0)</x:f>
      </x:c>
      <x:c r="R2407" s="0">
        <x:f>IF(A2407="SPUS",0,IF(A2407="FWD",0,P2407/Q2407))</x:f>
      </x:c>
    </x:row>
    <x:row r="2408" spans="1:19" x14ac:dyDescent="0.3">
      <x:c r="A2408" s="0">
        <x:f>'Historical Trades'!A2408</x:f>
      </x:c>
      <x:c r="B2408" s="0">
        <x:f>'Historical Trades'!B2408</x:f>
      </x:c>
      <x:c r="C2408" s="23">
        <x:f>'Historical Trades'!C2408</x:f>
      </x:c>
      <x:c r="D2408" s="0">
        <x:f>'Historical Trades'!D2408</x:f>
      </x:c>
      <x:c r="E2408" s="23">
        <x:f>'Historical Trades'!E2408</x:f>
      </x:c>
      <x:c r="F2408" s="0">
        <x:f>'Historical Trades'!F2408</x:f>
      </x:c>
      <x:c r="G2408" s="0">
        <x:f>'Historical Trades'!G2408</x:f>
      </x:c>
      <x:c r="H2408" s="0">
        <x:f>'Historical Trades'!H2408</x:f>
      </x:c>
      <x:c r="I2408" s="0">
        <x:f>'Historical Trades'!I2408</x:f>
      </x:c>
      <x:c r="J2408" s="0">
        <x:f>'Historical Trades'!J2408</x:f>
      </x:c>
      <x:c r="K2408" s="0">
        <x:f>'Historical Trades'!K2408</x:f>
      </x:c>
      <x:c r="L2408" s="0">
        <x:f>'Historical Trades'!L2408</x:f>
      </x:c>
      <x:c r="M2408" s="0">
        <x:f>'Historical Trades'!M2408</x:f>
      </x:c>
      <x:c r="N2408" s="0">
        <x:f>CLEAN('Historical Trades'!O2408)</x:f>
      </x:c>
      <x:c r="P2408" s="14">
        <x:f>IF(G2408="sell",M2408,-M2408)</x:f>
      </x:c>
      <x:c r="Q2408" s="14">
        <x:f>VLOOKUP(N2408,'Currency Rates'!$A$3:$C$32,3,0)</x:f>
      </x:c>
      <x:c r="R2408" s="0">
        <x:f>IF(A2408="SPUS",0,IF(A2408="FWD",0,P2408/Q2408))</x:f>
      </x:c>
    </x:row>
    <x:row r="2409" spans="1:19" x14ac:dyDescent="0.3">
      <x:c r="A2409" s="0">
        <x:f>'Historical Trades'!A2409</x:f>
      </x:c>
      <x:c r="B2409" s="0">
        <x:f>'Historical Trades'!B2409</x:f>
      </x:c>
      <x:c r="C2409" s="23">
        <x:f>'Historical Trades'!C2409</x:f>
      </x:c>
      <x:c r="D2409" s="0">
        <x:f>'Historical Trades'!D2409</x:f>
      </x:c>
      <x:c r="E2409" s="23">
        <x:f>'Historical Trades'!E2409</x:f>
      </x:c>
      <x:c r="F2409" s="0">
        <x:f>'Historical Trades'!F2409</x:f>
      </x:c>
      <x:c r="G2409" s="0">
        <x:f>'Historical Trades'!G2409</x:f>
      </x:c>
      <x:c r="H2409" s="0">
        <x:f>'Historical Trades'!H2409</x:f>
      </x:c>
      <x:c r="I2409" s="0">
        <x:f>'Historical Trades'!I2409</x:f>
      </x:c>
      <x:c r="J2409" s="0">
        <x:f>'Historical Trades'!J2409</x:f>
      </x:c>
      <x:c r="K2409" s="0">
        <x:f>'Historical Trades'!K2409</x:f>
      </x:c>
      <x:c r="L2409" s="0">
        <x:f>'Historical Trades'!L2409</x:f>
      </x:c>
      <x:c r="M2409" s="0">
        <x:f>'Historical Trades'!M2409</x:f>
      </x:c>
      <x:c r="N2409" s="0">
        <x:f>CLEAN('Historical Trades'!O2409)</x:f>
      </x:c>
      <x:c r="P2409" s="14">
        <x:f>IF(G2409="sell",M2409,-M2409)</x:f>
      </x:c>
      <x:c r="Q2409" s="14">
        <x:f>VLOOKUP(N2409,'Currency Rates'!$A$3:$C$32,3,0)</x:f>
      </x:c>
      <x:c r="R2409" s="0">
        <x:f>IF(A2409="SPUS",0,IF(A2409="FWD",0,P2409/Q2409))</x:f>
      </x:c>
    </x:row>
    <x:row r="2410" spans="1:19" x14ac:dyDescent="0.3">
      <x:c r="A2410" s="0">
        <x:f>'Historical Trades'!A2410</x:f>
      </x:c>
      <x:c r="B2410" s="0">
        <x:f>'Historical Trades'!B2410</x:f>
      </x:c>
      <x:c r="C2410" s="23">
        <x:f>'Historical Trades'!C2410</x:f>
      </x:c>
      <x:c r="D2410" s="0">
        <x:f>'Historical Trades'!D2410</x:f>
      </x:c>
      <x:c r="E2410" s="23">
        <x:f>'Historical Trades'!E2410</x:f>
      </x:c>
      <x:c r="F2410" s="0">
        <x:f>'Historical Trades'!F2410</x:f>
      </x:c>
      <x:c r="G2410" s="0">
        <x:f>'Historical Trades'!G2410</x:f>
      </x:c>
      <x:c r="H2410" s="0">
        <x:f>'Historical Trades'!H2410</x:f>
      </x:c>
      <x:c r="I2410" s="0">
        <x:f>'Historical Trades'!I2410</x:f>
      </x:c>
      <x:c r="J2410" s="0">
        <x:f>'Historical Trades'!J2410</x:f>
      </x:c>
      <x:c r="K2410" s="0">
        <x:f>'Historical Trades'!K2410</x:f>
      </x:c>
      <x:c r="L2410" s="0">
        <x:f>'Historical Trades'!L2410</x:f>
      </x:c>
      <x:c r="M2410" s="0">
        <x:f>'Historical Trades'!M2410</x:f>
      </x:c>
      <x:c r="N2410" s="0">
        <x:f>CLEAN('Historical Trades'!O2410)</x:f>
      </x:c>
      <x:c r="P2410" s="14">
        <x:f>IF(G2410="sell",M2410,-M2410)</x:f>
      </x:c>
      <x:c r="Q2410" s="14">
        <x:f>VLOOKUP(N2410,'Currency Rates'!$A$3:$C$32,3,0)</x:f>
      </x:c>
      <x:c r="R2410" s="0">
        <x:f>IF(A2410="SPUS",0,IF(A2410="FWD",0,P2410/Q2410))</x:f>
      </x:c>
    </x:row>
    <x:row r="2411" spans="1:19" x14ac:dyDescent="0.3">
      <x:c r="A2411" s="0">
        <x:f>'Historical Trades'!A2411</x:f>
      </x:c>
      <x:c r="B2411" s="0">
        <x:f>'Historical Trades'!B2411</x:f>
      </x:c>
      <x:c r="C2411" s="23">
        <x:f>'Historical Trades'!C2411</x:f>
      </x:c>
      <x:c r="D2411" s="0">
        <x:f>'Historical Trades'!D2411</x:f>
      </x:c>
      <x:c r="E2411" s="23">
        <x:f>'Historical Trades'!E2411</x:f>
      </x:c>
      <x:c r="F2411" s="0">
        <x:f>'Historical Trades'!F2411</x:f>
      </x:c>
      <x:c r="G2411" s="0">
        <x:f>'Historical Trades'!G2411</x:f>
      </x:c>
      <x:c r="H2411" s="0">
        <x:f>'Historical Trades'!H2411</x:f>
      </x:c>
      <x:c r="I2411" s="0">
        <x:f>'Historical Trades'!I2411</x:f>
      </x:c>
      <x:c r="J2411" s="0">
        <x:f>'Historical Trades'!J2411</x:f>
      </x:c>
      <x:c r="K2411" s="0">
        <x:f>'Historical Trades'!K2411</x:f>
      </x:c>
      <x:c r="L2411" s="0">
        <x:f>'Historical Trades'!L2411</x:f>
      </x:c>
      <x:c r="M2411" s="0">
        <x:f>'Historical Trades'!M2411</x:f>
      </x:c>
      <x:c r="N2411" s="0">
        <x:f>CLEAN('Historical Trades'!O2411)</x:f>
      </x:c>
      <x:c r="P2411" s="14">
        <x:f>IF(G2411="sell",M2411,-M2411)</x:f>
      </x:c>
      <x:c r="Q2411" s="14">
        <x:f>VLOOKUP(N2411,'Currency Rates'!$A$3:$C$32,3,0)</x:f>
      </x:c>
      <x:c r="R2411" s="0">
        <x:f>IF(A2411="SPUS",0,IF(A2411="FWD",0,P2411/Q2411))</x:f>
      </x:c>
    </x:row>
    <x:row r="2412" spans="1:19" x14ac:dyDescent="0.3">
      <x:c r="A2412" s="0">
        <x:f>'Historical Trades'!A2412</x:f>
      </x:c>
      <x:c r="B2412" s="0">
        <x:f>'Historical Trades'!B2412</x:f>
      </x:c>
      <x:c r="C2412" s="23">
        <x:f>'Historical Trades'!C2412</x:f>
      </x:c>
      <x:c r="D2412" s="0">
        <x:f>'Historical Trades'!D2412</x:f>
      </x:c>
      <x:c r="E2412" s="23">
        <x:f>'Historical Trades'!E2412</x:f>
      </x:c>
      <x:c r="F2412" s="0">
        <x:f>'Historical Trades'!F2412</x:f>
      </x:c>
      <x:c r="G2412" s="0">
        <x:f>'Historical Trades'!G2412</x:f>
      </x:c>
      <x:c r="H2412" s="0">
        <x:f>'Historical Trades'!H2412</x:f>
      </x:c>
      <x:c r="I2412" s="0">
        <x:f>'Historical Trades'!I2412</x:f>
      </x:c>
      <x:c r="J2412" s="0">
        <x:f>'Historical Trades'!J2412</x:f>
      </x:c>
      <x:c r="K2412" s="0">
        <x:f>'Historical Trades'!K2412</x:f>
      </x:c>
      <x:c r="L2412" s="0">
        <x:f>'Historical Trades'!L2412</x:f>
      </x:c>
      <x:c r="M2412" s="0">
        <x:f>'Historical Trades'!M2412</x:f>
      </x:c>
      <x:c r="N2412" s="0">
        <x:f>CLEAN('Historical Trades'!O2412)</x:f>
      </x:c>
      <x:c r="P2412" s="14">
        <x:f>IF(G2412="sell",M2412,-M2412)</x:f>
      </x:c>
      <x:c r="Q2412" s="14">
        <x:f>VLOOKUP(N2412,'Currency Rates'!$A$3:$C$32,3,0)</x:f>
      </x:c>
      <x:c r="R2412" s="0">
        <x:f>IF(A2412="SPUS",0,IF(A2412="FWD",0,P2412/Q2412))</x:f>
      </x:c>
    </x:row>
    <x:row r="2413" spans="1:19" x14ac:dyDescent="0.3">
      <x:c r="A2413" s="0">
        <x:f>'Historical Trades'!A2413</x:f>
      </x:c>
      <x:c r="B2413" s="0">
        <x:f>'Historical Trades'!B2413</x:f>
      </x:c>
      <x:c r="C2413" s="23">
        <x:f>'Historical Trades'!C2413</x:f>
      </x:c>
      <x:c r="D2413" s="0">
        <x:f>'Historical Trades'!D2413</x:f>
      </x:c>
      <x:c r="E2413" s="23">
        <x:f>'Historical Trades'!E2413</x:f>
      </x:c>
      <x:c r="F2413" s="0">
        <x:f>'Historical Trades'!F2413</x:f>
      </x:c>
      <x:c r="G2413" s="0">
        <x:f>'Historical Trades'!G2413</x:f>
      </x:c>
      <x:c r="H2413" s="0">
        <x:f>'Historical Trades'!H2413</x:f>
      </x:c>
      <x:c r="I2413" s="0">
        <x:f>'Historical Trades'!I2413</x:f>
      </x:c>
      <x:c r="J2413" s="0">
        <x:f>'Historical Trades'!J2413</x:f>
      </x:c>
      <x:c r="K2413" s="0">
        <x:f>'Historical Trades'!K2413</x:f>
      </x:c>
      <x:c r="L2413" s="0">
        <x:f>'Historical Trades'!L2413</x:f>
      </x:c>
      <x:c r="M2413" s="0">
        <x:f>'Historical Trades'!M2413</x:f>
      </x:c>
      <x:c r="N2413" s="0">
        <x:f>CLEAN('Historical Trades'!O2413)</x:f>
      </x:c>
      <x:c r="P2413" s="14">
        <x:f>IF(G2413="sell",M2413,-M2413)</x:f>
      </x:c>
      <x:c r="Q2413" s="14">
        <x:f>VLOOKUP(N2413,'Currency Rates'!$A$3:$C$32,3,0)</x:f>
      </x:c>
      <x:c r="R2413" s="0">
        <x:f>IF(A2413="SPUS",0,IF(A2413="FWD",0,P2413/Q2413))</x:f>
      </x:c>
    </x:row>
    <x:row r="2414" spans="1:19" x14ac:dyDescent="0.3">
      <x:c r="A2414" s="0">
        <x:f>'Historical Trades'!A2414</x:f>
      </x:c>
      <x:c r="B2414" s="0">
        <x:f>'Historical Trades'!B2414</x:f>
      </x:c>
      <x:c r="C2414" s="23">
        <x:f>'Historical Trades'!C2414</x:f>
      </x:c>
      <x:c r="D2414" s="0">
        <x:f>'Historical Trades'!D2414</x:f>
      </x:c>
      <x:c r="E2414" s="23">
        <x:f>'Historical Trades'!E2414</x:f>
      </x:c>
      <x:c r="F2414" s="0">
        <x:f>'Historical Trades'!F2414</x:f>
      </x:c>
      <x:c r="G2414" s="0">
        <x:f>'Historical Trades'!G2414</x:f>
      </x:c>
      <x:c r="H2414" s="0">
        <x:f>'Historical Trades'!H2414</x:f>
      </x:c>
      <x:c r="I2414" s="0">
        <x:f>'Historical Trades'!I2414</x:f>
      </x:c>
      <x:c r="J2414" s="0">
        <x:f>'Historical Trades'!J2414</x:f>
      </x:c>
      <x:c r="K2414" s="0">
        <x:f>'Historical Trades'!K2414</x:f>
      </x:c>
      <x:c r="L2414" s="0">
        <x:f>'Historical Trades'!L2414</x:f>
      </x:c>
      <x:c r="M2414" s="0">
        <x:f>'Historical Trades'!M2414</x:f>
      </x:c>
      <x:c r="N2414" s="0">
        <x:f>CLEAN('Historical Trades'!O2414)</x:f>
      </x:c>
      <x:c r="P2414" s="14">
        <x:f>IF(G2414="sell",M2414,-M2414)</x:f>
      </x:c>
      <x:c r="Q2414" s="14">
        <x:f>VLOOKUP(N2414,'Currency Rates'!$A$3:$C$32,3,0)</x:f>
      </x:c>
      <x:c r="R2414" s="0">
        <x:f>IF(A2414="SPUS",0,IF(A2414="FWD",0,P2414/Q2414))</x:f>
      </x:c>
    </x:row>
    <x:row r="2415" spans="1:19" x14ac:dyDescent="0.3">
      <x:c r="A2415" s="0">
        <x:f>'Historical Trades'!A2415</x:f>
      </x:c>
      <x:c r="B2415" s="0">
        <x:f>'Historical Trades'!B2415</x:f>
      </x:c>
      <x:c r="C2415" s="23">
        <x:f>'Historical Trades'!C2415</x:f>
      </x:c>
      <x:c r="D2415" s="0">
        <x:f>'Historical Trades'!D2415</x:f>
      </x:c>
      <x:c r="E2415" s="23">
        <x:f>'Historical Trades'!E2415</x:f>
      </x:c>
      <x:c r="F2415" s="0">
        <x:f>'Historical Trades'!F2415</x:f>
      </x:c>
      <x:c r="G2415" s="0">
        <x:f>'Historical Trades'!G2415</x:f>
      </x:c>
      <x:c r="H2415" s="0">
        <x:f>'Historical Trades'!H2415</x:f>
      </x:c>
      <x:c r="I2415" s="0">
        <x:f>'Historical Trades'!I2415</x:f>
      </x:c>
      <x:c r="J2415" s="0">
        <x:f>'Historical Trades'!J2415</x:f>
      </x:c>
      <x:c r="K2415" s="0">
        <x:f>'Historical Trades'!K2415</x:f>
      </x:c>
      <x:c r="L2415" s="0">
        <x:f>'Historical Trades'!L2415</x:f>
      </x:c>
      <x:c r="M2415" s="0">
        <x:f>'Historical Trades'!M2415</x:f>
      </x:c>
      <x:c r="N2415" s="0">
        <x:f>CLEAN('Historical Trades'!O2415)</x:f>
      </x:c>
      <x:c r="P2415" s="14">
        <x:f>IF(G2415="sell",M2415,-M2415)</x:f>
      </x:c>
      <x:c r="Q2415" s="14">
        <x:f>VLOOKUP(N2415,'Currency Rates'!$A$3:$C$32,3,0)</x:f>
      </x:c>
      <x:c r="R2415" s="0">
        <x:f>IF(A2415="SPUS",0,IF(A2415="FWD",0,P2415/Q2415))</x:f>
      </x:c>
    </x:row>
    <x:row r="2416" spans="1:19" x14ac:dyDescent="0.3">
      <x:c r="A2416" s="0">
        <x:f>'Historical Trades'!A2416</x:f>
      </x:c>
      <x:c r="B2416" s="0">
        <x:f>'Historical Trades'!B2416</x:f>
      </x:c>
      <x:c r="C2416" s="23">
        <x:f>'Historical Trades'!C2416</x:f>
      </x:c>
      <x:c r="D2416" s="0">
        <x:f>'Historical Trades'!D2416</x:f>
      </x:c>
      <x:c r="E2416" s="23">
        <x:f>'Historical Trades'!E2416</x:f>
      </x:c>
      <x:c r="F2416" s="0">
        <x:f>'Historical Trades'!F2416</x:f>
      </x:c>
      <x:c r="G2416" s="0">
        <x:f>'Historical Trades'!G2416</x:f>
      </x:c>
      <x:c r="H2416" s="0">
        <x:f>'Historical Trades'!H2416</x:f>
      </x:c>
      <x:c r="I2416" s="0">
        <x:f>'Historical Trades'!I2416</x:f>
      </x:c>
      <x:c r="J2416" s="0">
        <x:f>'Historical Trades'!J2416</x:f>
      </x:c>
      <x:c r="K2416" s="0">
        <x:f>'Historical Trades'!K2416</x:f>
      </x:c>
      <x:c r="L2416" s="0">
        <x:f>'Historical Trades'!L2416</x:f>
      </x:c>
      <x:c r="M2416" s="0">
        <x:f>'Historical Trades'!M2416</x:f>
      </x:c>
      <x:c r="N2416" s="0">
        <x:f>CLEAN('Historical Trades'!O2416)</x:f>
      </x:c>
      <x:c r="P2416" s="14">
        <x:f>IF(G2416="sell",M2416,-M2416)</x:f>
      </x:c>
      <x:c r="Q2416" s="14">
        <x:f>VLOOKUP(N2416,'Currency Rates'!$A$3:$C$32,3,0)</x:f>
      </x:c>
      <x:c r="R2416" s="0">
        <x:f>IF(A2416="SPUS",0,IF(A2416="FWD",0,P2416/Q2416))</x:f>
      </x:c>
    </x:row>
    <x:row r="2417" spans="1:19" x14ac:dyDescent="0.3">
      <x:c r="A2417" s="0">
        <x:f>'Historical Trades'!A2417</x:f>
      </x:c>
      <x:c r="B2417" s="0">
        <x:f>'Historical Trades'!B2417</x:f>
      </x:c>
      <x:c r="C2417" s="23">
        <x:f>'Historical Trades'!C2417</x:f>
      </x:c>
      <x:c r="D2417" s="0">
        <x:f>'Historical Trades'!D2417</x:f>
      </x:c>
      <x:c r="E2417" s="23">
        <x:f>'Historical Trades'!E2417</x:f>
      </x:c>
      <x:c r="F2417" s="0">
        <x:f>'Historical Trades'!F2417</x:f>
      </x:c>
      <x:c r="G2417" s="0">
        <x:f>'Historical Trades'!G2417</x:f>
      </x:c>
      <x:c r="H2417" s="0">
        <x:f>'Historical Trades'!H2417</x:f>
      </x:c>
      <x:c r="I2417" s="0">
        <x:f>'Historical Trades'!I2417</x:f>
      </x:c>
      <x:c r="J2417" s="0">
        <x:f>'Historical Trades'!J2417</x:f>
      </x:c>
      <x:c r="K2417" s="0">
        <x:f>'Historical Trades'!K2417</x:f>
      </x:c>
      <x:c r="L2417" s="0">
        <x:f>'Historical Trades'!L2417</x:f>
      </x:c>
      <x:c r="M2417" s="0">
        <x:f>'Historical Trades'!M2417</x:f>
      </x:c>
      <x:c r="N2417" s="0">
        <x:f>CLEAN('Historical Trades'!O2417)</x:f>
      </x:c>
      <x:c r="P2417" s="14">
        <x:f>IF(G2417="sell",M2417,-M2417)</x:f>
      </x:c>
      <x:c r="Q2417" s="14">
        <x:f>VLOOKUP(N2417,'Currency Rates'!$A$3:$C$32,3,0)</x:f>
      </x:c>
      <x:c r="R2417" s="0">
        <x:f>IF(A2417="SPUS",0,IF(A2417="FWD",0,P2417/Q2417))</x:f>
      </x:c>
    </x:row>
    <x:row r="2418" spans="1:19" x14ac:dyDescent="0.3">
      <x:c r="A2418" s="0">
        <x:f>'Historical Trades'!A2418</x:f>
      </x:c>
      <x:c r="B2418" s="0">
        <x:f>'Historical Trades'!B2418</x:f>
      </x:c>
      <x:c r="C2418" s="23">
        <x:f>'Historical Trades'!C2418</x:f>
      </x:c>
      <x:c r="D2418" s="0">
        <x:f>'Historical Trades'!D2418</x:f>
      </x:c>
      <x:c r="E2418" s="23">
        <x:f>'Historical Trades'!E2418</x:f>
      </x:c>
      <x:c r="F2418" s="0">
        <x:f>'Historical Trades'!F2418</x:f>
      </x:c>
      <x:c r="G2418" s="0">
        <x:f>'Historical Trades'!G2418</x:f>
      </x:c>
      <x:c r="H2418" s="0">
        <x:f>'Historical Trades'!H2418</x:f>
      </x:c>
      <x:c r="I2418" s="0">
        <x:f>'Historical Trades'!I2418</x:f>
      </x:c>
      <x:c r="J2418" s="0">
        <x:f>'Historical Trades'!J2418</x:f>
      </x:c>
      <x:c r="K2418" s="0">
        <x:f>'Historical Trades'!K2418</x:f>
      </x:c>
      <x:c r="L2418" s="0">
        <x:f>'Historical Trades'!L2418</x:f>
      </x:c>
      <x:c r="M2418" s="0">
        <x:f>'Historical Trades'!M2418</x:f>
      </x:c>
      <x:c r="N2418" s="0">
        <x:f>CLEAN('Historical Trades'!O2418)</x:f>
      </x:c>
      <x:c r="P2418" s="14">
        <x:f>IF(G2418="sell",M2418,-M2418)</x:f>
      </x:c>
      <x:c r="Q2418" s="14">
        <x:f>VLOOKUP(N2418,'Currency Rates'!$A$3:$C$32,3,0)</x:f>
      </x:c>
      <x:c r="R2418" s="0">
        <x:f>IF(A2418="SPUS",0,IF(A2418="FWD",0,P2418/Q2418))</x:f>
      </x:c>
    </x:row>
    <x:row r="2419" spans="1:19" x14ac:dyDescent="0.3">
      <x:c r="A2419" s="0">
        <x:f>'Historical Trades'!A2419</x:f>
      </x:c>
      <x:c r="B2419" s="0">
        <x:f>'Historical Trades'!B2419</x:f>
      </x:c>
      <x:c r="C2419" s="23">
        <x:f>'Historical Trades'!C2419</x:f>
      </x:c>
      <x:c r="D2419" s="0">
        <x:f>'Historical Trades'!D2419</x:f>
      </x:c>
      <x:c r="E2419" s="23">
        <x:f>'Historical Trades'!E2419</x:f>
      </x:c>
      <x:c r="F2419" s="0">
        <x:f>'Historical Trades'!F2419</x:f>
      </x:c>
      <x:c r="G2419" s="0">
        <x:f>'Historical Trades'!G2419</x:f>
      </x:c>
      <x:c r="H2419" s="0">
        <x:f>'Historical Trades'!H2419</x:f>
      </x:c>
      <x:c r="I2419" s="0">
        <x:f>'Historical Trades'!I2419</x:f>
      </x:c>
      <x:c r="J2419" s="0">
        <x:f>'Historical Trades'!J2419</x:f>
      </x:c>
      <x:c r="K2419" s="0">
        <x:f>'Historical Trades'!K2419</x:f>
      </x:c>
      <x:c r="L2419" s="0">
        <x:f>'Historical Trades'!L2419</x:f>
      </x:c>
      <x:c r="M2419" s="0">
        <x:f>'Historical Trades'!M2419</x:f>
      </x:c>
      <x:c r="N2419" s="0">
        <x:f>CLEAN('Historical Trades'!O2419)</x:f>
      </x:c>
      <x:c r="P2419" s="14">
        <x:f>IF(G2419="sell",M2419,-M2419)</x:f>
      </x:c>
      <x:c r="Q2419" s="14">
        <x:f>VLOOKUP(N2419,'Currency Rates'!$A$3:$C$32,3,0)</x:f>
      </x:c>
      <x:c r="R2419" s="0">
        <x:f>IF(A2419="SPUS",0,IF(A2419="FWD",0,P2419/Q2419))</x:f>
      </x:c>
    </x:row>
    <x:row r="2420" spans="1:19" x14ac:dyDescent="0.3">
      <x:c r="A2420" s="0">
        <x:f>'Historical Trades'!A2420</x:f>
      </x:c>
      <x:c r="B2420" s="0">
        <x:f>'Historical Trades'!B2420</x:f>
      </x:c>
      <x:c r="C2420" s="23">
        <x:f>'Historical Trades'!C2420</x:f>
      </x:c>
      <x:c r="D2420" s="0">
        <x:f>'Historical Trades'!D2420</x:f>
      </x:c>
      <x:c r="E2420" s="23">
        <x:f>'Historical Trades'!E2420</x:f>
      </x:c>
      <x:c r="F2420" s="0">
        <x:f>'Historical Trades'!F2420</x:f>
      </x:c>
      <x:c r="G2420" s="0">
        <x:f>'Historical Trades'!G2420</x:f>
      </x:c>
      <x:c r="H2420" s="0">
        <x:f>'Historical Trades'!H2420</x:f>
      </x:c>
      <x:c r="I2420" s="0">
        <x:f>'Historical Trades'!I2420</x:f>
      </x:c>
      <x:c r="J2420" s="0">
        <x:f>'Historical Trades'!J2420</x:f>
      </x:c>
      <x:c r="K2420" s="0">
        <x:f>'Historical Trades'!K2420</x:f>
      </x:c>
      <x:c r="L2420" s="0">
        <x:f>'Historical Trades'!L2420</x:f>
      </x:c>
      <x:c r="M2420" s="0">
        <x:f>'Historical Trades'!M2420</x:f>
      </x:c>
      <x:c r="N2420" s="0">
        <x:f>CLEAN('Historical Trades'!O2420)</x:f>
      </x:c>
      <x:c r="P2420" s="14">
        <x:f>IF(G2420="sell",M2420,-M2420)</x:f>
      </x:c>
      <x:c r="Q2420" s="14">
        <x:f>VLOOKUP(N2420,'Currency Rates'!$A$3:$C$32,3,0)</x:f>
      </x:c>
      <x:c r="R2420" s="0">
        <x:f>IF(A2420="SPUS",0,IF(A2420="FWD",0,P2420/Q2420))</x:f>
      </x:c>
    </x:row>
    <x:row r="2421" spans="1:19" x14ac:dyDescent="0.3">
      <x:c r="A2421" s="0">
        <x:f>'Historical Trades'!A2421</x:f>
      </x:c>
      <x:c r="B2421" s="0">
        <x:f>'Historical Trades'!B2421</x:f>
      </x:c>
      <x:c r="C2421" s="23">
        <x:f>'Historical Trades'!C2421</x:f>
      </x:c>
      <x:c r="D2421" s="0">
        <x:f>'Historical Trades'!D2421</x:f>
      </x:c>
      <x:c r="E2421" s="23">
        <x:f>'Historical Trades'!E2421</x:f>
      </x:c>
      <x:c r="F2421" s="0">
        <x:f>'Historical Trades'!F2421</x:f>
      </x:c>
      <x:c r="G2421" s="0">
        <x:f>'Historical Trades'!G2421</x:f>
      </x:c>
      <x:c r="H2421" s="0">
        <x:f>'Historical Trades'!H2421</x:f>
      </x:c>
      <x:c r="I2421" s="0">
        <x:f>'Historical Trades'!I2421</x:f>
      </x:c>
      <x:c r="J2421" s="0">
        <x:f>'Historical Trades'!J2421</x:f>
      </x:c>
      <x:c r="K2421" s="0">
        <x:f>'Historical Trades'!K2421</x:f>
      </x:c>
      <x:c r="L2421" s="0">
        <x:f>'Historical Trades'!L2421</x:f>
      </x:c>
      <x:c r="M2421" s="0">
        <x:f>'Historical Trades'!M2421</x:f>
      </x:c>
      <x:c r="N2421" s="0">
        <x:f>CLEAN('Historical Trades'!O2421)</x:f>
      </x:c>
      <x:c r="P2421" s="14">
        <x:f>IF(G2421="sell",M2421,-M2421)</x:f>
      </x:c>
      <x:c r="Q2421" s="14">
        <x:f>VLOOKUP(N2421,'Currency Rates'!$A$3:$C$32,3,0)</x:f>
      </x:c>
      <x:c r="R2421" s="0">
        <x:f>IF(A2421="SPUS",0,IF(A2421="FWD",0,P2421/Q2421))</x:f>
      </x:c>
    </x:row>
    <x:row r="2422" spans="1:19" x14ac:dyDescent="0.3">
      <x:c r="A2422" s="0">
        <x:f>'Historical Trades'!A2422</x:f>
      </x:c>
      <x:c r="B2422" s="0">
        <x:f>'Historical Trades'!B2422</x:f>
      </x:c>
      <x:c r="C2422" s="23">
        <x:f>'Historical Trades'!C2422</x:f>
      </x:c>
      <x:c r="D2422" s="0">
        <x:f>'Historical Trades'!D2422</x:f>
      </x:c>
      <x:c r="E2422" s="23">
        <x:f>'Historical Trades'!E2422</x:f>
      </x:c>
      <x:c r="F2422" s="0">
        <x:f>'Historical Trades'!F2422</x:f>
      </x:c>
      <x:c r="G2422" s="0">
        <x:f>'Historical Trades'!G2422</x:f>
      </x:c>
      <x:c r="H2422" s="0">
        <x:f>'Historical Trades'!H2422</x:f>
      </x:c>
      <x:c r="I2422" s="0">
        <x:f>'Historical Trades'!I2422</x:f>
      </x:c>
      <x:c r="J2422" s="0">
        <x:f>'Historical Trades'!J2422</x:f>
      </x:c>
      <x:c r="K2422" s="0">
        <x:f>'Historical Trades'!K2422</x:f>
      </x:c>
      <x:c r="L2422" s="0">
        <x:f>'Historical Trades'!L2422</x:f>
      </x:c>
      <x:c r="M2422" s="0">
        <x:f>'Historical Trades'!M2422</x:f>
      </x:c>
      <x:c r="N2422" s="0">
        <x:f>CLEAN('Historical Trades'!O2422)</x:f>
      </x:c>
      <x:c r="P2422" s="14">
        <x:f>IF(G2422="sell",M2422,-M2422)</x:f>
      </x:c>
      <x:c r="Q2422" s="14">
        <x:f>VLOOKUP(N2422,'Currency Rates'!$A$3:$C$32,3,0)</x:f>
      </x:c>
      <x:c r="R2422" s="0">
        <x:f>IF(A2422="SPUS",0,IF(A2422="FWD",0,P2422/Q2422))</x:f>
      </x:c>
    </x:row>
    <x:row r="2423" spans="1:19" x14ac:dyDescent="0.3">
      <x:c r="A2423" s="0">
        <x:f>'Historical Trades'!A2423</x:f>
      </x:c>
      <x:c r="B2423" s="0">
        <x:f>'Historical Trades'!B2423</x:f>
      </x:c>
      <x:c r="C2423" s="23">
        <x:f>'Historical Trades'!C2423</x:f>
      </x:c>
      <x:c r="D2423" s="0">
        <x:f>'Historical Trades'!D2423</x:f>
      </x:c>
      <x:c r="E2423" s="23">
        <x:f>'Historical Trades'!E2423</x:f>
      </x:c>
      <x:c r="F2423" s="0">
        <x:f>'Historical Trades'!F2423</x:f>
      </x:c>
      <x:c r="G2423" s="0">
        <x:f>'Historical Trades'!G2423</x:f>
      </x:c>
      <x:c r="H2423" s="0">
        <x:f>'Historical Trades'!H2423</x:f>
      </x:c>
      <x:c r="I2423" s="0">
        <x:f>'Historical Trades'!I2423</x:f>
      </x:c>
      <x:c r="J2423" s="0">
        <x:f>'Historical Trades'!J2423</x:f>
      </x:c>
      <x:c r="K2423" s="0">
        <x:f>'Historical Trades'!K2423</x:f>
      </x:c>
      <x:c r="L2423" s="0">
        <x:f>'Historical Trades'!L2423</x:f>
      </x:c>
      <x:c r="M2423" s="0">
        <x:f>'Historical Trades'!M2423</x:f>
      </x:c>
      <x:c r="N2423" s="0">
        <x:f>CLEAN('Historical Trades'!O2423)</x:f>
      </x:c>
      <x:c r="P2423" s="14">
        <x:f>IF(G2423="sell",M2423,-M2423)</x:f>
      </x:c>
      <x:c r="Q2423" s="14">
        <x:f>VLOOKUP(N2423,'Currency Rates'!$A$3:$C$32,3,0)</x:f>
      </x:c>
      <x:c r="R2423" s="0">
        <x:f>IF(A2423="SPUS",0,IF(A2423="FWD",0,P2423/Q2423))</x:f>
      </x:c>
    </x:row>
    <x:row r="2424" spans="1:19" x14ac:dyDescent="0.3">
      <x:c r="A2424" s="0">
        <x:f>'Historical Trades'!A2424</x:f>
      </x:c>
      <x:c r="B2424" s="0">
        <x:f>'Historical Trades'!B2424</x:f>
      </x:c>
      <x:c r="C2424" s="23">
        <x:f>'Historical Trades'!C2424</x:f>
      </x:c>
      <x:c r="D2424" s="0">
        <x:f>'Historical Trades'!D2424</x:f>
      </x:c>
      <x:c r="E2424" s="23">
        <x:f>'Historical Trades'!E2424</x:f>
      </x:c>
      <x:c r="F2424" s="0">
        <x:f>'Historical Trades'!F2424</x:f>
      </x:c>
      <x:c r="G2424" s="0">
        <x:f>'Historical Trades'!G2424</x:f>
      </x:c>
      <x:c r="H2424" s="0">
        <x:f>'Historical Trades'!H2424</x:f>
      </x:c>
      <x:c r="I2424" s="0">
        <x:f>'Historical Trades'!I2424</x:f>
      </x:c>
      <x:c r="J2424" s="0">
        <x:f>'Historical Trades'!J2424</x:f>
      </x:c>
      <x:c r="K2424" s="0">
        <x:f>'Historical Trades'!K2424</x:f>
      </x:c>
      <x:c r="L2424" s="0">
        <x:f>'Historical Trades'!L2424</x:f>
      </x:c>
      <x:c r="M2424" s="0">
        <x:f>'Historical Trades'!M2424</x:f>
      </x:c>
      <x:c r="N2424" s="0">
        <x:f>CLEAN('Historical Trades'!O2424)</x:f>
      </x:c>
      <x:c r="P2424" s="14">
        <x:f>IF(G2424="sell",M2424,-M2424)</x:f>
      </x:c>
      <x:c r="Q2424" s="14">
        <x:f>VLOOKUP(N2424,'Currency Rates'!$A$3:$C$32,3,0)</x:f>
      </x:c>
      <x:c r="R2424" s="0">
        <x:f>IF(A2424="SPUS",0,IF(A2424="FWD",0,P2424/Q2424))</x:f>
      </x:c>
    </x:row>
    <x:row r="2425" spans="1:19" x14ac:dyDescent="0.3">
      <x:c r="A2425" s="0">
        <x:f>'Historical Trades'!A2425</x:f>
      </x:c>
      <x:c r="B2425" s="0">
        <x:f>'Historical Trades'!B2425</x:f>
      </x:c>
      <x:c r="C2425" s="23">
        <x:f>'Historical Trades'!C2425</x:f>
      </x:c>
      <x:c r="D2425" s="0">
        <x:f>'Historical Trades'!D2425</x:f>
      </x:c>
      <x:c r="E2425" s="23">
        <x:f>'Historical Trades'!E2425</x:f>
      </x:c>
      <x:c r="F2425" s="0">
        <x:f>'Historical Trades'!F2425</x:f>
      </x:c>
      <x:c r="G2425" s="0">
        <x:f>'Historical Trades'!G2425</x:f>
      </x:c>
      <x:c r="H2425" s="0">
        <x:f>'Historical Trades'!H2425</x:f>
      </x:c>
      <x:c r="I2425" s="0">
        <x:f>'Historical Trades'!I2425</x:f>
      </x:c>
      <x:c r="J2425" s="0">
        <x:f>'Historical Trades'!J2425</x:f>
      </x:c>
      <x:c r="K2425" s="0">
        <x:f>'Historical Trades'!K2425</x:f>
      </x:c>
      <x:c r="L2425" s="0">
        <x:f>'Historical Trades'!L2425</x:f>
      </x:c>
      <x:c r="M2425" s="0">
        <x:f>'Historical Trades'!M2425</x:f>
      </x:c>
      <x:c r="N2425" s="0">
        <x:f>CLEAN('Historical Trades'!O2425)</x:f>
      </x:c>
      <x:c r="P2425" s="14">
        <x:f>IF(G2425="sell",M2425,-M2425)</x:f>
      </x:c>
      <x:c r="Q2425" s="14">
        <x:f>VLOOKUP(N2425,'Currency Rates'!$A$3:$C$32,3,0)</x:f>
      </x:c>
      <x:c r="R2425" s="0">
        <x:f>IF(A2425="SPUS",0,IF(A2425="FWD",0,P2425/Q2425))</x:f>
      </x:c>
    </x:row>
    <x:row r="2426" spans="1:19" x14ac:dyDescent="0.3">
      <x:c r="A2426" s="0">
        <x:f>'Historical Trades'!A2426</x:f>
      </x:c>
      <x:c r="B2426" s="0">
        <x:f>'Historical Trades'!B2426</x:f>
      </x:c>
      <x:c r="C2426" s="23">
        <x:f>'Historical Trades'!C2426</x:f>
      </x:c>
      <x:c r="D2426" s="0">
        <x:f>'Historical Trades'!D2426</x:f>
      </x:c>
      <x:c r="E2426" s="23">
        <x:f>'Historical Trades'!E2426</x:f>
      </x:c>
      <x:c r="F2426" s="0">
        <x:f>'Historical Trades'!F2426</x:f>
      </x:c>
      <x:c r="G2426" s="0">
        <x:f>'Historical Trades'!G2426</x:f>
      </x:c>
      <x:c r="H2426" s="0">
        <x:f>'Historical Trades'!H2426</x:f>
      </x:c>
      <x:c r="I2426" s="0">
        <x:f>'Historical Trades'!I2426</x:f>
      </x:c>
      <x:c r="J2426" s="0">
        <x:f>'Historical Trades'!J2426</x:f>
      </x:c>
      <x:c r="K2426" s="0">
        <x:f>'Historical Trades'!K2426</x:f>
      </x:c>
      <x:c r="L2426" s="0">
        <x:f>'Historical Trades'!L2426</x:f>
      </x:c>
      <x:c r="M2426" s="0">
        <x:f>'Historical Trades'!M2426</x:f>
      </x:c>
      <x:c r="N2426" s="0">
        <x:f>CLEAN('Historical Trades'!O2426)</x:f>
      </x:c>
      <x:c r="P2426" s="14">
        <x:f>IF(G2426="sell",M2426,-M2426)</x:f>
      </x:c>
      <x:c r="Q2426" s="14">
        <x:f>VLOOKUP(N2426,'Currency Rates'!$A$3:$C$32,3,0)</x:f>
      </x:c>
      <x:c r="R2426" s="0">
        <x:f>IF(A2426="SPUS",0,IF(A2426="FWD",0,P2426/Q2426))</x:f>
      </x:c>
    </x:row>
    <x:row r="2427" spans="1:19" x14ac:dyDescent="0.3">
      <x:c r="A2427" s="0">
        <x:f>'Historical Trades'!A2427</x:f>
      </x:c>
      <x:c r="B2427" s="0">
        <x:f>'Historical Trades'!B2427</x:f>
      </x:c>
      <x:c r="C2427" s="23">
        <x:f>'Historical Trades'!C2427</x:f>
      </x:c>
      <x:c r="D2427" s="0">
        <x:f>'Historical Trades'!D2427</x:f>
      </x:c>
      <x:c r="E2427" s="23">
        <x:f>'Historical Trades'!E2427</x:f>
      </x:c>
      <x:c r="F2427" s="0">
        <x:f>'Historical Trades'!F2427</x:f>
      </x:c>
      <x:c r="G2427" s="0">
        <x:f>'Historical Trades'!G2427</x:f>
      </x:c>
      <x:c r="H2427" s="0">
        <x:f>'Historical Trades'!H2427</x:f>
      </x:c>
      <x:c r="I2427" s="0">
        <x:f>'Historical Trades'!I2427</x:f>
      </x:c>
      <x:c r="J2427" s="0">
        <x:f>'Historical Trades'!J2427</x:f>
      </x:c>
      <x:c r="K2427" s="0">
        <x:f>'Historical Trades'!K2427</x:f>
      </x:c>
      <x:c r="L2427" s="0">
        <x:f>'Historical Trades'!L2427</x:f>
      </x:c>
      <x:c r="M2427" s="0">
        <x:f>'Historical Trades'!M2427</x:f>
      </x:c>
      <x:c r="N2427" s="0">
        <x:f>CLEAN('Historical Trades'!O2427)</x:f>
      </x:c>
      <x:c r="P2427" s="14">
        <x:f>IF(G2427="sell",M2427,-M2427)</x:f>
      </x:c>
      <x:c r="Q2427" s="14">
        <x:f>VLOOKUP(N2427,'Currency Rates'!$A$3:$C$32,3,0)</x:f>
      </x:c>
      <x:c r="R2427" s="0">
        <x:f>IF(A2427="SPUS",0,IF(A2427="FWD",0,P2427/Q2427))</x:f>
      </x:c>
    </x:row>
    <x:row r="2428" spans="1:19" x14ac:dyDescent="0.3">
      <x:c r="A2428" s="0">
        <x:f>'Historical Trades'!A2428</x:f>
      </x:c>
      <x:c r="B2428" s="0">
        <x:f>'Historical Trades'!B2428</x:f>
      </x:c>
      <x:c r="C2428" s="23">
        <x:f>'Historical Trades'!C2428</x:f>
      </x:c>
      <x:c r="D2428" s="0">
        <x:f>'Historical Trades'!D2428</x:f>
      </x:c>
      <x:c r="E2428" s="23">
        <x:f>'Historical Trades'!E2428</x:f>
      </x:c>
      <x:c r="F2428" s="0">
        <x:f>'Historical Trades'!F2428</x:f>
      </x:c>
      <x:c r="G2428" s="0">
        <x:f>'Historical Trades'!G2428</x:f>
      </x:c>
      <x:c r="H2428" s="0">
        <x:f>'Historical Trades'!H2428</x:f>
      </x:c>
      <x:c r="I2428" s="0">
        <x:f>'Historical Trades'!I2428</x:f>
      </x:c>
      <x:c r="J2428" s="0">
        <x:f>'Historical Trades'!J2428</x:f>
      </x:c>
      <x:c r="K2428" s="0">
        <x:f>'Historical Trades'!K2428</x:f>
      </x:c>
      <x:c r="L2428" s="0">
        <x:f>'Historical Trades'!L2428</x:f>
      </x:c>
      <x:c r="M2428" s="0">
        <x:f>'Historical Trades'!M2428</x:f>
      </x:c>
      <x:c r="N2428" s="0">
        <x:f>CLEAN('Historical Trades'!O2428)</x:f>
      </x:c>
      <x:c r="P2428" s="14">
        <x:f>IF(G2428="sell",M2428,-M2428)</x:f>
      </x:c>
      <x:c r="Q2428" s="14">
        <x:f>VLOOKUP(N2428,'Currency Rates'!$A$3:$C$32,3,0)</x:f>
      </x:c>
      <x:c r="R2428" s="0">
        <x:f>IF(A2428="SPUS",0,IF(A2428="FWD",0,P2428/Q2428))</x:f>
      </x:c>
    </x:row>
    <x:row r="2429" spans="1:19" x14ac:dyDescent="0.3">
      <x:c r="A2429" s="0">
        <x:f>'Historical Trades'!A2429</x:f>
      </x:c>
      <x:c r="B2429" s="0">
        <x:f>'Historical Trades'!B2429</x:f>
      </x:c>
      <x:c r="C2429" s="23">
        <x:f>'Historical Trades'!C2429</x:f>
      </x:c>
      <x:c r="D2429" s="0">
        <x:f>'Historical Trades'!D2429</x:f>
      </x:c>
      <x:c r="E2429" s="23">
        <x:f>'Historical Trades'!E2429</x:f>
      </x:c>
      <x:c r="F2429" s="0">
        <x:f>'Historical Trades'!F2429</x:f>
      </x:c>
      <x:c r="G2429" s="0">
        <x:f>'Historical Trades'!G2429</x:f>
      </x:c>
      <x:c r="H2429" s="0">
        <x:f>'Historical Trades'!H2429</x:f>
      </x:c>
      <x:c r="I2429" s="0">
        <x:f>'Historical Trades'!I2429</x:f>
      </x:c>
      <x:c r="J2429" s="0">
        <x:f>'Historical Trades'!J2429</x:f>
      </x:c>
      <x:c r="K2429" s="0">
        <x:f>'Historical Trades'!K2429</x:f>
      </x:c>
      <x:c r="L2429" s="0">
        <x:f>'Historical Trades'!L2429</x:f>
      </x:c>
      <x:c r="M2429" s="0">
        <x:f>'Historical Trades'!M2429</x:f>
      </x:c>
      <x:c r="N2429" s="0">
        <x:f>CLEAN('Historical Trades'!O2429)</x:f>
      </x:c>
      <x:c r="P2429" s="14">
        <x:f>IF(G2429="sell",M2429,-M2429)</x:f>
      </x:c>
      <x:c r="Q2429" s="14">
        <x:f>VLOOKUP(N2429,'Currency Rates'!$A$3:$C$32,3,0)</x:f>
      </x:c>
      <x:c r="R2429" s="0">
        <x:f>IF(A2429="SPUS",0,IF(A2429="FWD",0,P2429/Q2429))</x:f>
      </x:c>
    </x:row>
    <x:row r="2430" spans="1:19" x14ac:dyDescent="0.3">
      <x:c r="A2430" s="0">
        <x:f>'Historical Trades'!A2430</x:f>
      </x:c>
      <x:c r="B2430" s="0">
        <x:f>'Historical Trades'!B2430</x:f>
      </x:c>
      <x:c r="C2430" s="23">
        <x:f>'Historical Trades'!C2430</x:f>
      </x:c>
      <x:c r="D2430" s="0">
        <x:f>'Historical Trades'!D2430</x:f>
      </x:c>
      <x:c r="E2430" s="23">
        <x:f>'Historical Trades'!E2430</x:f>
      </x:c>
      <x:c r="F2430" s="0">
        <x:f>'Historical Trades'!F2430</x:f>
      </x:c>
      <x:c r="G2430" s="0">
        <x:f>'Historical Trades'!G2430</x:f>
      </x:c>
      <x:c r="H2430" s="0">
        <x:f>'Historical Trades'!H2430</x:f>
      </x:c>
      <x:c r="I2430" s="0">
        <x:f>'Historical Trades'!I2430</x:f>
      </x:c>
      <x:c r="J2430" s="0">
        <x:f>'Historical Trades'!J2430</x:f>
      </x:c>
      <x:c r="K2430" s="0">
        <x:f>'Historical Trades'!K2430</x:f>
      </x:c>
      <x:c r="L2430" s="0">
        <x:f>'Historical Trades'!L2430</x:f>
      </x:c>
      <x:c r="M2430" s="0">
        <x:f>'Historical Trades'!M2430</x:f>
      </x:c>
      <x:c r="N2430" s="0">
        <x:f>CLEAN('Historical Trades'!O2430)</x:f>
      </x:c>
      <x:c r="P2430" s="14">
        <x:f>IF(G2430="sell",M2430,-M2430)</x:f>
      </x:c>
      <x:c r="Q2430" s="14">
        <x:f>VLOOKUP(N2430,'Currency Rates'!$A$3:$C$32,3,0)</x:f>
      </x:c>
      <x:c r="R2430" s="0">
        <x:f>IF(A2430="SPUS",0,IF(A2430="FWD",0,P2430/Q2430))</x:f>
      </x:c>
    </x:row>
    <x:row r="2431" spans="1:19" x14ac:dyDescent="0.3">
      <x:c r="A2431" s="0">
        <x:f>'Historical Trades'!A2431</x:f>
      </x:c>
      <x:c r="B2431" s="0">
        <x:f>'Historical Trades'!B2431</x:f>
      </x:c>
      <x:c r="C2431" s="23">
        <x:f>'Historical Trades'!C2431</x:f>
      </x:c>
      <x:c r="D2431" s="0">
        <x:f>'Historical Trades'!D2431</x:f>
      </x:c>
      <x:c r="E2431" s="23">
        <x:f>'Historical Trades'!E2431</x:f>
      </x:c>
      <x:c r="F2431" s="0">
        <x:f>'Historical Trades'!F2431</x:f>
      </x:c>
      <x:c r="G2431" s="0">
        <x:f>'Historical Trades'!G2431</x:f>
      </x:c>
      <x:c r="H2431" s="0">
        <x:f>'Historical Trades'!H2431</x:f>
      </x:c>
      <x:c r="I2431" s="0">
        <x:f>'Historical Trades'!I2431</x:f>
      </x:c>
      <x:c r="J2431" s="0">
        <x:f>'Historical Trades'!J2431</x:f>
      </x:c>
      <x:c r="K2431" s="0">
        <x:f>'Historical Trades'!K2431</x:f>
      </x:c>
      <x:c r="L2431" s="0">
        <x:f>'Historical Trades'!L2431</x:f>
      </x:c>
      <x:c r="M2431" s="0">
        <x:f>'Historical Trades'!M2431</x:f>
      </x:c>
      <x:c r="N2431" s="0">
        <x:f>CLEAN('Historical Trades'!O2431)</x:f>
      </x:c>
      <x:c r="P2431" s="14">
        <x:f>IF(G2431="sell",M2431,-M2431)</x:f>
      </x:c>
      <x:c r="Q2431" s="14">
        <x:f>VLOOKUP(N2431,'Currency Rates'!$A$3:$C$32,3,0)</x:f>
      </x:c>
      <x:c r="R2431" s="0">
        <x:f>IF(A2431="SPUS",0,IF(A2431="FWD",0,P2431/Q2431))</x:f>
      </x:c>
    </x:row>
    <x:row r="2432" spans="1:19" x14ac:dyDescent="0.3">
      <x:c r="A2432" s="0">
        <x:f>'Historical Trades'!A2432</x:f>
      </x:c>
      <x:c r="B2432" s="0">
        <x:f>'Historical Trades'!B2432</x:f>
      </x:c>
      <x:c r="C2432" s="23">
        <x:f>'Historical Trades'!C2432</x:f>
      </x:c>
      <x:c r="D2432" s="0">
        <x:f>'Historical Trades'!D2432</x:f>
      </x:c>
      <x:c r="E2432" s="23">
        <x:f>'Historical Trades'!E2432</x:f>
      </x:c>
      <x:c r="F2432" s="0">
        <x:f>'Historical Trades'!F2432</x:f>
      </x:c>
      <x:c r="G2432" s="0">
        <x:f>'Historical Trades'!G2432</x:f>
      </x:c>
      <x:c r="H2432" s="0">
        <x:f>'Historical Trades'!H2432</x:f>
      </x:c>
      <x:c r="I2432" s="0">
        <x:f>'Historical Trades'!I2432</x:f>
      </x:c>
      <x:c r="J2432" s="0">
        <x:f>'Historical Trades'!J2432</x:f>
      </x:c>
      <x:c r="K2432" s="0">
        <x:f>'Historical Trades'!K2432</x:f>
      </x:c>
      <x:c r="L2432" s="0">
        <x:f>'Historical Trades'!L2432</x:f>
      </x:c>
      <x:c r="M2432" s="0">
        <x:f>'Historical Trades'!M2432</x:f>
      </x:c>
      <x:c r="N2432" s="0">
        <x:f>CLEAN('Historical Trades'!O2432)</x:f>
      </x:c>
      <x:c r="P2432" s="14">
        <x:f>IF(G2432="sell",M2432,-M2432)</x:f>
      </x:c>
      <x:c r="Q2432" s="14">
        <x:f>VLOOKUP(N2432,'Currency Rates'!$A$3:$C$32,3,0)</x:f>
      </x:c>
      <x:c r="R2432" s="0">
        <x:f>IF(A2432="SPUS",0,IF(A2432="FWD",0,P2432/Q2432))</x:f>
      </x:c>
    </x:row>
    <x:row r="2433" spans="1:19" x14ac:dyDescent="0.3">
      <x:c r="A2433" s="0">
        <x:f>'Historical Trades'!A2433</x:f>
      </x:c>
      <x:c r="B2433" s="0">
        <x:f>'Historical Trades'!B2433</x:f>
      </x:c>
      <x:c r="C2433" s="23">
        <x:f>'Historical Trades'!C2433</x:f>
      </x:c>
      <x:c r="D2433" s="0">
        <x:f>'Historical Trades'!D2433</x:f>
      </x:c>
      <x:c r="E2433" s="23">
        <x:f>'Historical Trades'!E2433</x:f>
      </x:c>
      <x:c r="F2433" s="0">
        <x:f>'Historical Trades'!F2433</x:f>
      </x:c>
      <x:c r="G2433" s="0">
        <x:f>'Historical Trades'!G2433</x:f>
      </x:c>
      <x:c r="H2433" s="0">
        <x:f>'Historical Trades'!H2433</x:f>
      </x:c>
      <x:c r="I2433" s="0">
        <x:f>'Historical Trades'!I2433</x:f>
      </x:c>
      <x:c r="J2433" s="0">
        <x:f>'Historical Trades'!J2433</x:f>
      </x:c>
      <x:c r="K2433" s="0">
        <x:f>'Historical Trades'!K2433</x:f>
      </x:c>
      <x:c r="L2433" s="0">
        <x:f>'Historical Trades'!L2433</x:f>
      </x:c>
      <x:c r="M2433" s="0">
        <x:f>'Historical Trades'!M2433</x:f>
      </x:c>
      <x:c r="N2433" s="0">
        <x:f>CLEAN('Historical Trades'!O2433)</x:f>
      </x:c>
      <x:c r="P2433" s="14">
        <x:f>IF(G2433="sell",M2433,-M2433)</x:f>
      </x:c>
      <x:c r="Q2433" s="14">
        <x:f>VLOOKUP(N2433,'Currency Rates'!$A$3:$C$32,3,0)</x:f>
      </x:c>
      <x:c r="R2433" s="0">
        <x:f>IF(A2433="SPUS",0,IF(A2433="FWD",0,P2433/Q2433))</x:f>
      </x:c>
    </x:row>
    <x:row r="2434" spans="1:19" x14ac:dyDescent="0.3">
      <x:c r="A2434" s="0">
        <x:f>'Historical Trades'!A2434</x:f>
      </x:c>
      <x:c r="B2434" s="0">
        <x:f>'Historical Trades'!B2434</x:f>
      </x:c>
      <x:c r="C2434" s="23">
        <x:f>'Historical Trades'!C2434</x:f>
      </x:c>
      <x:c r="D2434" s="0">
        <x:f>'Historical Trades'!D2434</x:f>
      </x:c>
      <x:c r="E2434" s="23">
        <x:f>'Historical Trades'!E2434</x:f>
      </x:c>
      <x:c r="F2434" s="0">
        <x:f>'Historical Trades'!F2434</x:f>
      </x:c>
      <x:c r="G2434" s="0">
        <x:f>'Historical Trades'!G2434</x:f>
      </x:c>
      <x:c r="H2434" s="0">
        <x:f>'Historical Trades'!H2434</x:f>
      </x:c>
      <x:c r="I2434" s="0">
        <x:f>'Historical Trades'!I2434</x:f>
      </x:c>
      <x:c r="J2434" s="0">
        <x:f>'Historical Trades'!J2434</x:f>
      </x:c>
      <x:c r="K2434" s="0">
        <x:f>'Historical Trades'!K2434</x:f>
      </x:c>
      <x:c r="L2434" s="0">
        <x:f>'Historical Trades'!L2434</x:f>
      </x:c>
      <x:c r="M2434" s="0">
        <x:f>'Historical Trades'!M2434</x:f>
      </x:c>
      <x:c r="N2434" s="0">
        <x:f>CLEAN('Historical Trades'!O2434)</x:f>
      </x:c>
      <x:c r="P2434" s="14">
        <x:f>IF(G2434="sell",M2434,-M2434)</x:f>
      </x:c>
      <x:c r="Q2434" s="14">
        <x:f>VLOOKUP(N2434,'Currency Rates'!$A$3:$C$32,3,0)</x:f>
      </x:c>
      <x:c r="R2434" s="0">
        <x:f>IF(A2434="SPUS",0,IF(A2434="FWD",0,P2434/Q2434))</x:f>
      </x:c>
    </x:row>
    <x:row r="2435" spans="1:19" x14ac:dyDescent="0.3">
      <x:c r="A2435" s="0">
        <x:f>'Historical Trades'!A2435</x:f>
      </x:c>
      <x:c r="B2435" s="0">
        <x:f>'Historical Trades'!B2435</x:f>
      </x:c>
      <x:c r="C2435" s="23">
        <x:f>'Historical Trades'!C2435</x:f>
      </x:c>
      <x:c r="D2435" s="0">
        <x:f>'Historical Trades'!D2435</x:f>
      </x:c>
      <x:c r="E2435" s="23">
        <x:f>'Historical Trades'!E2435</x:f>
      </x:c>
      <x:c r="F2435" s="0">
        <x:f>'Historical Trades'!F2435</x:f>
      </x:c>
      <x:c r="G2435" s="0">
        <x:f>'Historical Trades'!G2435</x:f>
      </x:c>
      <x:c r="H2435" s="0">
        <x:f>'Historical Trades'!H2435</x:f>
      </x:c>
      <x:c r="I2435" s="0">
        <x:f>'Historical Trades'!I2435</x:f>
      </x:c>
      <x:c r="J2435" s="0">
        <x:f>'Historical Trades'!J2435</x:f>
      </x:c>
      <x:c r="K2435" s="0">
        <x:f>'Historical Trades'!K2435</x:f>
      </x:c>
      <x:c r="L2435" s="0">
        <x:f>'Historical Trades'!L2435</x:f>
      </x:c>
      <x:c r="M2435" s="0">
        <x:f>'Historical Trades'!M2435</x:f>
      </x:c>
      <x:c r="N2435" s="0">
        <x:f>CLEAN('Historical Trades'!O2435)</x:f>
      </x:c>
      <x:c r="P2435" s="14">
        <x:f>IF(G2435="sell",M2435,-M2435)</x:f>
      </x:c>
      <x:c r="Q2435" s="14">
        <x:f>VLOOKUP(N2435,'Currency Rates'!$A$3:$C$32,3,0)</x:f>
      </x:c>
      <x:c r="R2435" s="0">
        <x:f>IF(A2435="SPUS",0,IF(A2435="FWD",0,P2435/Q2435))</x:f>
      </x:c>
    </x:row>
    <x:row r="2436" spans="1:19" x14ac:dyDescent="0.3">
      <x:c r="A2436" s="0">
        <x:f>'Historical Trades'!A2436</x:f>
      </x:c>
      <x:c r="B2436" s="0">
        <x:f>'Historical Trades'!B2436</x:f>
      </x:c>
      <x:c r="C2436" s="23">
        <x:f>'Historical Trades'!C2436</x:f>
      </x:c>
      <x:c r="D2436" s="0">
        <x:f>'Historical Trades'!D2436</x:f>
      </x:c>
      <x:c r="E2436" s="23">
        <x:f>'Historical Trades'!E2436</x:f>
      </x:c>
      <x:c r="F2436" s="0">
        <x:f>'Historical Trades'!F2436</x:f>
      </x:c>
      <x:c r="G2436" s="0">
        <x:f>'Historical Trades'!G2436</x:f>
      </x:c>
      <x:c r="H2436" s="0">
        <x:f>'Historical Trades'!H2436</x:f>
      </x:c>
      <x:c r="I2436" s="0">
        <x:f>'Historical Trades'!I2436</x:f>
      </x:c>
      <x:c r="J2436" s="0">
        <x:f>'Historical Trades'!J2436</x:f>
      </x:c>
      <x:c r="K2436" s="0">
        <x:f>'Historical Trades'!K2436</x:f>
      </x:c>
      <x:c r="L2436" s="0">
        <x:f>'Historical Trades'!L2436</x:f>
      </x:c>
      <x:c r="M2436" s="0">
        <x:f>'Historical Trades'!M2436</x:f>
      </x:c>
      <x:c r="N2436" s="0">
        <x:f>CLEAN('Historical Trades'!O2436)</x:f>
      </x:c>
      <x:c r="P2436" s="14">
        <x:f>IF(G2436="sell",M2436,-M2436)</x:f>
      </x:c>
      <x:c r="Q2436" s="14">
        <x:f>VLOOKUP(N2436,'Currency Rates'!$A$3:$C$32,3,0)</x:f>
      </x:c>
      <x:c r="R2436" s="0">
        <x:f>IF(A2436="SPUS",0,IF(A2436="FWD",0,P2436/Q2436))</x:f>
      </x:c>
    </x:row>
    <x:row r="2437" spans="1:19" x14ac:dyDescent="0.3">
      <x:c r="A2437" s="0">
        <x:f>'Historical Trades'!A2437</x:f>
      </x:c>
      <x:c r="B2437" s="0">
        <x:f>'Historical Trades'!B2437</x:f>
      </x:c>
      <x:c r="C2437" s="23">
        <x:f>'Historical Trades'!C2437</x:f>
      </x:c>
      <x:c r="D2437" s="0">
        <x:f>'Historical Trades'!D2437</x:f>
      </x:c>
      <x:c r="E2437" s="23">
        <x:f>'Historical Trades'!E2437</x:f>
      </x:c>
      <x:c r="F2437" s="0">
        <x:f>'Historical Trades'!F2437</x:f>
      </x:c>
      <x:c r="G2437" s="0">
        <x:f>'Historical Trades'!G2437</x:f>
      </x:c>
      <x:c r="H2437" s="0">
        <x:f>'Historical Trades'!H2437</x:f>
      </x:c>
      <x:c r="I2437" s="0">
        <x:f>'Historical Trades'!I2437</x:f>
      </x:c>
      <x:c r="J2437" s="0">
        <x:f>'Historical Trades'!J2437</x:f>
      </x:c>
      <x:c r="K2437" s="0">
        <x:f>'Historical Trades'!K2437</x:f>
      </x:c>
      <x:c r="L2437" s="0">
        <x:f>'Historical Trades'!L2437</x:f>
      </x:c>
      <x:c r="M2437" s="0">
        <x:f>'Historical Trades'!M2437</x:f>
      </x:c>
      <x:c r="N2437" s="0">
        <x:f>CLEAN('Historical Trades'!O2437)</x:f>
      </x:c>
      <x:c r="P2437" s="14">
        <x:f>IF(G2437="sell",M2437,-M2437)</x:f>
      </x:c>
      <x:c r="Q2437" s="14">
        <x:f>VLOOKUP(N2437,'Currency Rates'!$A$3:$C$32,3,0)</x:f>
      </x:c>
      <x:c r="R2437" s="0">
        <x:f>IF(A2437="SPUS",0,IF(A2437="FWD",0,P2437/Q2437))</x:f>
      </x:c>
    </x:row>
    <x:row r="2438" spans="1:19" x14ac:dyDescent="0.3">
      <x:c r="A2438" s="0">
        <x:f>'Historical Trades'!A2438</x:f>
      </x:c>
      <x:c r="B2438" s="0">
        <x:f>'Historical Trades'!B2438</x:f>
      </x:c>
      <x:c r="C2438" s="23">
        <x:f>'Historical Trades'!C2438</x:f>
      </x:c>
      <x:c r="D2438" s="0">
        <x:f>'Historical Trades'!D2438</x:f>
      </x:c>
      <x:c r="E2438" s="23">
        <x:f>'Historical Trades'!E2438</x:f>
      </x:c>
      <x:c r="F2438" s="0">
        <x:f>'Historical Trades'!F2438</x:f>
      </x:c>
      <x:c r="G2438" s="0">
        <x:f>'Historical Trades'!G2438</x:f>
      </x:c>
      <x:c r="H2438" s="0">
        <x:f>'Historical Trades'!H2438</x:f>
      </x:c>
      <x:c r="I2438" s="0">
        <x:f>'Historical Trades'!I2438</x:f>
      </x:c>
      <x:c r="J2438" s="0">
        <x:f>'Historical Trades'!J2438</x:f>
      </x:c>
      <x:c r="K2438" s="0">
        <x:f>'Historical Trades'!K2438</x:f>
      </x:c>
      <x:c r="L2438" s="0">
        <x:f>'Historical Trades'!L2438</x:f>
      </x:c>
      <x:c r="M2438" s="0">
        <x:f>'Historical Trades'!M2438</x:f>
      </x:c>
      <x:c r="N2438" s="0">
        <x:f>CLEAN('Historical Trades'!O2438)</x:f>
      </x:c>
      <x:c r="P2438" s="14">
        <x:f>IF(G2438="sell",M2438,-M2438)</x:f>
      </x:c>
      <x:c r="Q2438" s="14">
        <x:f>VLOOKUP(N2438,'Currency Rates'!$A$3:$C$32,3,0)</x:f>
      </x:c>
      <x:c r="R2438" s="0">
        <x:f>IF(A2438="SPUS",0,IF(A2438="FWD",0,P2438/Q2438))</x:f>
      </x:c>
    </x:row>
    <x:row r="2439" spans="1:19" x14ac:dyDescent="0.3">
      <x:c r="A2439" s="0">
        <x:f>'Historical Trades'!A2439</x:f>
      </x:c>
      <x:c r="B2439" s="0">
        <x:f>'Historical Trades'!B2439</x:f>
      </x:c>
      <x:c r="C2439" s="23">
        <x:f>'Historical Trades'!C2439</x:f>
      </x:c>
      <x:c r="D2439" s="0">
        <x:f>'Historical Trades'!D2439</x:f>
      </x:c>
      <x:c r="E2439" s="23">
        <x:f>'Historical Trades'!E2439</x:f>
      </x:c>
      <x:c r="F2439" s="0">
        <x:f>'Historical Trades'!F2439</x:f>
      </x:c>
      <x:c r="G2439" s="0">
        <x:f>'Historical Trades'!G2439</x:f>
      </x:c>
      <x:c r="H2439" s="0">
        <x:f>'Historical Trades'!H2439</x:f>
      </x:c>
      <x:c r="I2439" s="0">
        <x:f>'Historical Trades'!I2439</x:f>
      </x:c>
      <x:c r="J2439" s="0">
        <x:f>'Historical Trades'!J2439</x:f>
      </x:c>
      <x:c r="K2439" s="0">
        <x:f>'Historical Trades'!K2439</x:f>
      </x:c>
      <x:c r="L2439" s="0">
        <x:f>'Historical Trades'!L2439</x:f>
      </x:c>
      <x:c r="M2439" s="0">
        <x:f>'Historical Trades'!M2439</x:f>
      </x:c>
      <x:c r="N2439" s="0">
        <x:f>CLEAN('Historical Trades'!O2439)</x:f>
      </x:c>
      <x:c r="P2439" s="14">
        <x:f>IF(G2439="sell",M2439,-M2439)</x:f>
      </x:c>
      <x:c r="Q2439" s="14">
        <x:f>VLOOKUP(N2439,'Currency Rates'!$A$3:$C$32,3,0)</x:f>
      </x:c>
      <x:c r="R2439" s="0">
        <x:f>IF(A2439="SPUS",0,IF(A2439="FWD",0,P2439/Q2439))</x:f>
      </x:c>
    </x:row>
    <x:row r="2440" spans="1:19" x14ac:dyDescent="0.3">
      <x:c r="A2440" s="0">
        <x:f>'Historical Trades'!A2440</x:f>
      </x:c>
      <x:c r="B2440" s="0">
        <x:f>'Historical Trades'!B2440</x:f>
      </x:c>
      <x:c r="C2440" s="23">
        <x:f>'Historical Trades'!C2440</x:f>
      </x:c>
      <x:c r="D2440" s="0">
        <x:f>'Historical Trades'!D2440</x:f>
      </x:c>
      <x:c r="E2440" s="23">
        <x:f>'Historical Trades'!E2440</x:f>
      </x:c>
      <x:c r="F2440" s="0">
        <x:f>'Historical Trades'!F2440</x:f>
      </x:c>
      <x:c r="G2440" s="0">
        <x:f>'Historical Trades'!G2440</x:f>
      </x:c>
      <x:c r="H2440" s="0">
        <x:f>'Historical Trades'!H2440</x:f>
      </x:c>
      <x:c r="I2440" s="0">
        <x:f>'Historical Trades'!I2440</x:f>
      </x:c>
      <x:c r="J2440" s="0">
        <x:f>'Historical Trades'!J2440</x:f>
      </x:c>
      <x:c r="K2440" s="0">
        <x:f>'Historical Trades'!K2440</x:f>
      </x:c>
      <x:c r="L2440" s="0">
        <x:f>'Historical Trades'!L2440</x:f>
      </x:c>
      <x:c r="M2440" s="0">
        <x:f>'Historical Trades'!M2440</x:f>
      </x:c>
      <x:c r="N2440" s="0">
        <x:f>CLEAN('Historical Trades'!O2440)</x:f>
      </x:c>
      <x:c r="P2440" s="14">
        <x:f>IF(G2440="sell",M2440,-M2440)</x:f>
      </x:c>
      <x:c r="Q2440" s="14">
        <x:f>VLOOKUP(N2440,'Currency Rates'!$A$3:$C$32,3,0)</x:f>
      </x:c>
      <x:c r="R2440" s="0">
        <x:f>IF(A2440="SPUS",0,IF(A2440="FWD",0,P2440/Q2440))</x:f>
      </x:c>
    </x:row>
    <x:row r="2441" spans="1:19" x14ac:dyDescent="0.3">
      <x:c r="A2441" s="0">
        <x:f>'Historical Trades'!A2441</x:f>
      </x:c>
      <x:c r="B2441" s="0">
        <x:f>'Historical Trades'!B2441</x:f>
      </x:c>
      <x:c r="C2441" s="23">
        <x:f>'Historical Trades'!C2441</x:f>
      </x:c>
      <x:c r="D2441" s="0">
        <x:f>'Historical Trades'!D2441</x:f>
      </x:c>
      <x:c r="E2441" s="23">
        <x:f>'Historical Trades'!E2441</x:f>
      </x:c>
      <x:c r="F2441" s="0">
        <x:f>'Historical Trades'!F2441</x:f>
      </x:c>
      <x:c r="G2441" s="0">
        <x:f>'Historical Trades'!G2441</x:f>
      </x:c>
      <x:c r="H2441" s="0">
        <x:f>'Historical Trades'!H2441</x:f>
      </x:c>
      <x:c r="I2441" s="0">
        <x:f>'Historical Trades'!I2441</x:f>
      </x:c>
      <x:c r="J2441" s="0">
        <x:f>'Historical Trades'!J2441</x:f>
      </x:c>
      <x:c r="K2441" s="0">
        <x:f>'Historical Trades'!K2441</x:f>
      </x:c>
      <x:c r="L2441" s="0">
        <x:f>'Historical Trades'!L2441</x:f>
      </x:c>
      <x:c r="M2441" s="0">
        <x:f>'Historical Trades'!M2441</x:f>
      </x:c>
      <x:c r="N2441" s="0">
        <x:f>CLEAN('Historical Trades'!O2441)</x:f>
      </x:c>
      <x:c r="P2441" s="14">
        <x:f>IF(G2441="sell",M2441,-M2441)</x:f>
      </x:c>
      <x:c r="Q2441" s="14">
        <x:f>VLOOKUP(N2441,'Currency Rates'!$A$3:$C$32,3,0)</x:f>
      </x:c>
      <x:c r="R2441" s="0">
        <x:f>IF(A2441="SPUS",0,IF(A2441="FWD",0,P2441/Q2441))</x:f>
      </x:c>
    </x:row>
    <x:row r="2442" spans="1:19" x14ac:dyDescent="0.3">
      <x:c r="A2442" s="0">
        <x:f>'Historical Trades'!A2442</x:f>
      </x:c>
      <x:c r="B2442" s="0">
        <x:f>'Historical Trades'!B2442</x:f>
      </x:c>
      <x:c r="C2442" s="23">
        <x:f>'Historical Trades'!C2442</x:f>
      </x:c>
      <x:c r="D2442" s="0">
        <x:f>'Historical Trades'!D2442</x:f>
      </x:c>
      <x:c r="E2442" s="23">
        <x:f>'Historical Trades'!E2442</x:f>
      </x:c>
      <x:c r="F2442" s="0">
        <x:f>'Historical Trades'!F2442</x:f>
      </x:c>
      <x:c r="G2442" s="0">
        <x:f>'Historical Trades'!G2442</x:f>
      </x:c>
      <x:c r="H2442" s="0">
        <x:f>'Historical Trades'!H2442</x:f>
      </x:c>
      <x:c r="I2442" s="0">
        <x:f>'Historical Trades'!I2442</x:f>
      </x:c>
      <x:c r="J2442" s="0">
        <x:f>'Historical Trades'!J2442</x:f>
      </x:c>
      <x:c r="K2442" s="0">
        <x:f>'Historical Trades'!K2442</x:f>
      </x:c>
      <x:c r="L2442" s="0">
        <x:f>'Historical Trades'!L2442</x:f>
      </x:c>
      <x:c r="M2442" s="0">
        <x:f>'Historical Trades'!M2442</x:f>
      </x:c>
      <x:c r="N2442" s="0">
        <x:f>CLEAN('Historical Trades'!O2442)</x:f>
      </x:c>
      <x:c r="P2442" s="14">
        <x:f>IF(G2442="sell",M2442,-M2442)</x:f>
      </x:c>
      <x:c r="Q2442" s="14">
        <x:f>VLOOKUP(N2442,'Currency Rates'!$A$3:$C$32,3,0)</x:f>
      </x:c>
      <x:c r="R2442" s="0">
        <x:f>IF(A2442="SPUS",0,IF(A2442="FWD",0,P2442/Q2442))</x:f>
      </x:c>
    </x:row>
    <x:row r="2443" spans="1:19" x14ac:dyDescent="0.3">
      <x:c r="A2443" s="0">
        <x:f>'Historical Trades'!A2443</x:f>
      </x:c>
      <x:c r="B2443" s="0">
        <x:f>'Historical Trades'!B2443</x:f>
      </x:c>
      <x:c r="C2443" s="23">
        <x:f>'Historical Trades'!C2443</x:f>
      </x:c>
      <x:c r="D2443" s="0">
        <x:f>'Historical Trades'!D2443</x:f>
      </x:c>
      <x:c r="E2443" s="23">
        <x:f>'Historical Trades'!E2443</x:f>
      </x:c>
      <x:c r="F2443" s="0">
        <x:f>'Historical Trades'!F2443</x:f>
      </x:c>
      <x:c r="G2443" s="0">
        <x:f>'Historical Trades'!G2443</x:f>
      </x:c>
      <x:c r="H2443" s="0">
        <x:f>'Historical Trades'!H2443</x:f>
      </x:c>
      <x:c r="I2443" s="0">
        <x:f>'Historical Trades'!I2443</x:f>
      </x:c>
      <x:c r="J2443" s="0">
        <x:f>'Historical Trades'!J2443</x:f>
      </x:c>
      <x:c r="K2443" s="0">
        <x:f>'Historical Trades'!K2443</x:f>
      </x:c>
      <x:c r="L2443" s="0">
        <x:f>'Historical Trades'!L2443</x:f>
      </x:c>
      <x:c r="M2443" s="0">
        <x:f>'Historical Trades'!M2443</x:f>
      </x:c>
      <x:c r="N2443" s="0">
        <x:f>CLEAN('Historical Trades'!O2443)</x:f>
      </x:c>
      <x:c r="P2443" s="14">
        <x:f>IF(G2443="sell",M2443,-M2443)</x:f>
      </x:c>
      <x:c r="Q2443" s="14">
        <x:f>VLOOKUP(N2443,'Currency Rates'!$A$3:$C$32,3,0)</x:f>
      </x:c>
      <x:c r="R2443" s="0">
        <x:f>IF(A2443="SPUS",0,IF(A2443="FWD",0,P2443/Q2443))</x:f>
      </x:c>
    </x:row>
    <x:row r="2444" spans="1:19" x14ac:dyDescent="0.3">
      <x:c r="A2444" s="0">
        <x:f>'Historical Trades'!A2444</x:f>
      </x:c>
      <x:c r="B2444" s="0">
        <x:f>'Historical Trades'!B2444</x:f>
      </x:c>
      <x:c r="C2444" s="23">
        <x:f>'Historical Trades'!C2444</x:f>
      </x:c>
      <x:c r="D2444" s="0">
        <x:f>'Historical Trades'!D2444</x:f>
      </x:c>
      <x:c r="E2444" s="23">
        <x:f>'Historical Trades'!E2444</x:f>
      </x:c>
      <x:c r="F2444" s="0">
        <x:f>'Historical Trades'!F2444</x:f>
      </x:c>
      <x:c r="G2444" s="0">
        <x:f>'Historical Trades'!G2444</x:f>
      </x:c>
      <x:c r="H2444" s="0">
        <x:f>'Historical Trades'!H2444</x:f>
      </x:c>
      <x:c r="I2444" s="0">
        <x:f>'Historical Trades'!I2444</x:f>
      </x:c>
      <x:c r="J2444" s="0">
        <x:f>'Historical Trades'!J2444</x:f>
      </x:c>
      <x:c r="K2444" s="0">
        <x:f>'Historical Trades'!K2444</x:f>
      </x:c>
      <x:c r="L2444" s="0">
        <x:f>'Historical Trades'!L2444</x:f>
      </x:c>
      <x:c r="M2444" s="0">
        <x:f>'Historical Trades'!M2444</x:f>
      </x:c>
      <x:c r="N2444" s="0">
        <x:f>CLEAN('Historical Trades'!O2444)</x:f>
      </x:c>
      <x:c r="P2444" s="14">
        <x:f>IF(G2444="sell",M2444,-M2444)</x:f>
      </x:c>
      <x:c r="Q2444" s="14">
        <x:f>VLOOKUP(N2444,'Currency Rates'!$A$3:$C$32,3,0)</x:f>
      </x:c>
      <x:c r="R2444" s="0">
        <x:f>IF(A2444="SPUS",0,IF(A2444="FWD",0,P2444/Q2444))</x:f>
      </x:c>
    </x:row>
    <x:row r="2445" spans="1:19" x14ac:dyDescent="0.3">
      <x:c r="A2445" s="0">
        <x:f>'Historical Trades'!A2445</x:f>
      </x:c>
      <x:c r="B2445" s="0">
        <x:f>'Historical Trades'!B2445</x:f>
      </x:c>
      <x:c r="C2445" s="23">
        <x:f>'Historical Trades'!C2445</x:f>
      </x:c>
      <x:c r="D2445" s="0">
        <x:f>'Historical Trades'!D2445</x:f>
      </x:c>
      <x:c r="E2445" s="23">
        <x:f>'Historical Trades'!E2445</x:f>
      </x:c>
      <x:c r="F2445" s="0">
        <x:f>'Historical Trades'!F2445</x:f>
      </x:c>
      <x:c r="G2445" s="0">
        <x:f>'Historical Trades'!G2445</x:f>
      </x:c>
      <x:c r="H2445" s="0">
        <x:f>'Historical Trades'!H2445</x:f>
      </x:c>
      <x:c r="I2445" s="0">
        <x:f>'Historical Trades'!I2445</x:f>
      </x:c>
      <x:c r="J2445" s="0">
        <x:f>'Historical Trades'!J2445</x:f>
      </x:c>
      <x:c r="K2445" s="0">
        <x:f>'Historical Trades'!K2445</x:f>
      </x:c>
      <x:c r="L2445" s="0">
        <x:f>'Historical Trades'!L2445</x:f>
      </x:c>
      <x:c r="M2445" s="0">
        <x:f>'Historical Trades'!M2445</x:f>
      </x:c>
      <x:c r="N2445" s="0">
        <x:f>CLEAN('Historical Trades'!O2445)</x:f>
      </x:c>
      <x:c r="P2445" s="14">
        <x:f>IF(G2445="sell",M2445,-M2445)</x:f>
      </x:c>
      <x:c r="Q2445" s="14">
        <x:f>VLOOKUP(N2445,'Currency Rates'!$A$3:$C$32,3,0)</x:f>
      </x:c>
      <x:c r="R2445" s="0">
        <x:f>IF(A2445="SPUS",0,IF(A2445="FWD",0,P2445/Q2445))</x:f>
      </x:c>
    </x:row>
    <x:row r="2446" spans="1:19" x14ac:dyDescent="0.3">
      <x:c r="A2446" s="0">
        <x:f>'Historical Trades'!A2446</x:f>
      </x:c>
      <x:c r="B2446" s="0">
        <x:f>'Historical Trades'!B2446</x:f>
      </x:c>
      <x:c r="C2446" s="23">
        <x:f>'Historical Trades'!C2446</x:f>
      </x:c>
      <x:c r="D2446" s="0">
        <x:f>'Historical Trades'!D2446</x:f>
      </x:c>
      <x:c r="E2446" s="23">
        <x:f>'Historical Trades'!E2446</x:f>
      </x:c>
      <x:c r="F2446" s="0">
        <x:f>'Historical Trades'!F2446</x:f>
      </x:c>
      <x:c r="G2446" s="0">
        <x:f>'Historical Trades'!G2446</x:f>
      </x:c>
      <x:c r="H2446" s="0">
        <x:f>'Historical Trades'!H2446</x:f>
      </x:c>
      <x:c r="I2446" s="0">
        <x:f>'Historical Trades'!I2446</x:f>
      </x:c>
      <x:c r="J2446" s="0">
        <x:f>'Historical Trades'!J2446</x:f>
      </x:c>
      <x:c r="K2446" s="0">
        <x:f>'Historical Trades'!K2446</x:f>
      </x:c>
      <x:c r="L2446" s="0">
        <x:f>'Historical Trades'!L2446</x:f>
      </x:c>
      <x:c r="M2446" s="0">
        <x:f>'Historical Trades'!M2446</x:f>
      </x:c>
      <x:c r="N2446" s="0">
        <x:f>CLEAN('Historical Trades'!O2446)</x:f>
      </x:c>
      <x:c r="P2446" s="14">
        <x:f>IF(G2446="sell",M2446,-M2446)</x:f>
      </x:c>
      <x:c r="Q2446" s="14">
        <x:f>VLOOKUP(N2446,'Currency Rates'!$A$3:$C$32,3,0)</x:f>
      </x:c>
      <x:c r="R2446" s="0">
        <x:f>IF(A2446="SPUS",0,IF(A2446="FWD",0,P2446/Q2446))</x:f>
      </x:c>
    </x:row>
    <x:row r="2447" spans="1:19" x14ac:dyDescent="0.3">
      <x:c r="A2447" s="0">
        <x:f>'Historical Trades'!A2447</x:f>
      </x:c>
      <x:c r="B2447" s="0">
        <x:f>'Historical Trades'!B2447</x:f>
      </x:c>
      <x:c r="C2447" s="23">
        <x:f>'Historical Trades'!C2447</x:f>
      </x:c>
      <x:c r="D2447" s="0">
        <x:f>'Historical Trades'!D2447</x:f>
      </x:c>
      <x:c r="E2447" s="23">
        <x:f>'Historical Trades'!E2447</x:f>
      </x:c>
      <x:c r="F2447" s="0">
        <x:f>'Historical Trades'!F2447</x:f>
      </x:c>
      <x:c r="G2447" s="0">
        <x:f>'Historical Trades'!G2447</x:f>
      </x:c>
      <x:c r="H2447" s="0">
        <x:f>'Historical Trades'!H2447</x:f>
      </x:c>
      <x:c r="I2447" s="0">
        <x:f>'Historical Trades'!I2447</x:f>
      </x:c>
      <x:c r="J2447" s="0">
        <x:f>'Historical Trades'!J2447</x:f>
      </x:c>
      <x:c r="K2447" s="0">
        <x:f>'Historical Trades'!K2447</x:f>
      </x:c>
      <x:c r="L2447" s="0">
        <x:f>'Historical Trades'!L2447</x:f>
      </x:c>
      <x:c r="M2447" s="0">
        <x:f>'Historical Trades'!M2447</x:f>
      </x:c>
      <x:c r="N2447" s="0">
        <x:f>CLEAN('Historical Trades'!O2447)</x:f>
      </x:c>
      <x:c r="P2447" s="14">
        <x:f>IF(G2447="sell",M2447,-M2447)</x:f>
      </x:c>
      <x:c r="Q2447" s="14">
        <x:f>VLOOKUP(N2447,'Currency Rates'!$A$3:$C$32,3,0)</x:f>
      </x:c>
      <x:c r="R2447" s="0">
        <x:f>IF(A2447="SPUS",0,IF(A2447="FWD",0,P2447/Q2447))</x:f>
      </x:c>
    </x:row>
    <x:row r="2448" spans="1:19" x14ac:dyDescent="0.3">
      <x:c r="A2448" s="0">
        <x:f>'Historical Trades'!A2448</x:f>
      </x:c>
      <x:c r="B2448" s="0">
        <x:f>'Historical Trades'!B2448</x:f>
      </x:c>
      <x:c r="C2448" s="23">
        <x:f>'Historical Trades'!C2448</x:f>
      </x:c>
      <x:c r="D2448" s="0">
        <x:f>'Historical Trades'!D2448</x:f>
      </x:c>
      <x:c r="E2448" s="23">
        <x:f>'Historical Trades'!E2448</x:f>
      </x:c>
      <x:c r="F2448" s="0">
        <x:f>'Historical Trades'!F2448</x:f>
      </x:c>
      <x:c r="G2448" s="0">
        <x:f>'Historical Trades'!G2448</x:f>
      </x:c>
      <x:c r="H2448" s="0">
        <x:f>'Historical Trades'!H2448</x:f>
      </x:c>
      <x:c r="I2448" s="0">
        <x:f>'Historical Trades'!I2448</x:f>
      </x:c>
      <x:c r="J2448" s="0">
        <x:f>'Historical Trades'!J2448</x:f>
      </x:c>
      <x:c r="K2448" s="0">
        <x:f>'Historical Trades'!K2448</x:f>
      </x:c>
      <x:c r="L2448" s="0">
        <x:f>'Historical Trades'!L2448</x:f>
      </x:c>
      <x:c r="M2448" s="0">
        <x:f>'Historical Trades'!M2448</x:f>
      </x:c>
      <x:c r="N2448" s="0">
        <x:f>CLEAN('Historical Trades'!O2448)</x:f>
      </x:c>
      <x:c r="P2448" s="14">
        <x:f>IF(G2448="sell",M2448,-M2448)</x:f>
      </x:c>
      <x:c r="Q2448" s="14">
        <x:f>VLOOKUP(N2448,'Currency Rates'!$A$3:$C$32,3,0)</x:f>
      </x:c>
      <x:c r="R2448" s="0">
        <x:f>IF(A2448="SPUS",0,IF(A2448="FWD",0,P2448/Q2448))</x:f>
      </x:c>
    </x:row>
    <x:row r="2449" spans="1:19" x14ac:dyDescent="0.3">
      <x:c r="A2449" s="0">
        <x:f>'Historical Trades'!A2449</x:f>
      </x:c>
      <x:c r="B2449" s="0">
        <x:f>'Historical Trades'!B2449</x:f>
      </x:c>
      <x:c r="C2449" s="23">
        <x:f>'Historical Trades'!C2449</x:f>
      </x:c>
      <x:c r="D2449" s="0">
        <x:f>'Historical Trades'!D2449</x:f>
      </x:c>
      <x:c r="E2449" s="23">
        <x:f>'Historical Trades'!E2449</x:f>
      </x:c>
      <x:c r="F2449" s="0">
        <x:f>'Historical Trades'!F2449</x:f>
      </x:c>
      <x:c r="G2449" s="0">
        <x:f>'Historical Trades'!G2449</x:f>
      </x:c>
      <x:c r="H2449" s="0">
        <x:f>'Historical Trades'!H2449</x:f>
      </x:c>
      <x:c r="I2449" s="0">
        <x:f>'Historical Trades'!I2449</x:f>
      </x:c>
      <x:c r="J2449" s="0">
        <x:f>'Historical Trades'!J2449</x:f>
      </x:c>
      <x:c r="K2449" s="0">
        <x:f>'Historical Trades'!K2449</x:f>
      </x:c>
      <x:c r="L2449" s="0">
        <x:f>'Historical Trades'!L2449</x:f>
      </x:c>
      <x:c r="M2449" s="0">
        <x:f>'Historical Trades'!M2449</x:f>
      </x:c>
      <x:c r="N2449" s="0">
        <x:f>CLEAN('Historical Trades'!O2449)</x:f>
      </x:c>
      <x:c r="P2449" s="14">
        <x:f>IF(G2449="sell",M2449,-M2449)</x:f>
      </x:c>
      <x:c r="Q2449" s="14">
        <x:f>VLOOKUP(N2449,'Currency Rates'!$A$3:$C$32,3,0)</x:f>
      </x:c>
      <x:c r="R2449" s="0">
        <x:f>IF(A2449="SPUS",0,IF(A2449="FWD",0,P2449/Q2449))</x:f>
      </x:c>
    </x:row>
    <x:row r="2450" spans="1:19" x14ac:dyDescent="0.3">
      <x:c r="A2450" s="0">
        <x:f>'Historical Trades'!A2450</x:f>
      </x:c>
      <x:c r="B2450" s="0">
        <x:f>'Historical Trades'!B2450</x:f>
      </x:c>
      <x:c r="C2450" s="23">
        <x:f>'Historical Trades'!C2450</x:f>
      </x:c>
      <x:c r="D2450" s="0">
        <x:f>'Historical Trades'!D2450</x:f>
      </x:c>
      <x:c r="E2450" s="23">
        <x:f>'Historical Trades'!E2450</x:f>
      </x:c>
      <x:c r="F2450" s="0">
        <x:f>'Historical Trades'!F2450</x:f>
      </x:c>
      <x:c r="G2450" s="0">
        <x:f>'Historical Trades'!G2450</x:f>
      </x:c>
      <x:c r="H2450" s="0">
        <x:f>'Historical Trades'!H2450</x:f>
      </x:c>
      <x:c r="I2450" s="0">
        <x:f>'Historical Trades'!I2450</x:f>
      </x:c>
      <x:c r="J2450" s="0">
        <x:f>'Historical Trades'!J2450</x:f>
      </x:c>
      <x:c r="K2450" s="0">
        <x:f>'Historical Trades'!K2450</x:f>
      </x:c>
      <x:c r="L2450" s="0">
        <x:f>'Historical Trades'!L2450</x:f>
      </x:c>
      <x:c r="M2450" s="0">
        <x:f>'Historical Trades'!M2450</x:f>
      </x:c>
      <x:c r="N2450" s="0">
        <x:f>CLEAN('Historical Trades'!O2450)</x:f>
      </x:c>
      <x:c r="P2450" s="14">
        <x:f>IF(G2450="sell",M2450,-M2450)</x:f>
      </x:c>
      <x:c r="Q2450" s="14">
        <x:f>VLOOKUP(N2450,'Currency Rates'!$A$3:$C$32,3,0)</x:f>
      </x:c>
      <x:c r="R2450" s="0">
        <x:f>IF(A2450="SPUS",0,IF(A2450="FWD",0,P2450/Q2450))</x:f>
      </x:c>
    </x:row>
    <x:row r="2451" spans="1:19" x14ac:dyDescent="0.3">
      <x:c r="A2451" s="0">
        <x:f>'Historical Trades'!A2451</x:f>
      </x:c>
      <x:c r="B2451" s="0">
        <x:f>'Historical Trades'!B2451</x:f>
      </x:c>
      <x:c r="C2451" s="23">
        <x:f>'Historical Trades'!C2451</x:f>
      </x:c>
      <x:c r="D2451" s="0">
        <x:f>'Historical Trades'!D2451</x:f>
      </x:c>
      <x:c r="E2451" s="23">
        <x:f>'Historical Trades'!E2451</x:f>
      </x:c>
      <x:c r="F2451" s="0">
        <x:f>'Historical Trades'!F2451</x:f>
      </x:c>
      <x:c r="G2451" s="0">
        <x:f>'Historical Trades'!G2451</x:f>
      </x:c>
      <x:c r="H2451" s="0">
        <x:f>'Historical Trades'!H2451</x:f>
      </x:c>
      <x:c r="I2451" s="0">
        <x:f>'Historical Trades'!I2451</x:f>
      </x:c>
      <x:c r="J2451" s="0">
        <x:f>'Historical Trades'!J2451</x:f>
      </x:c>
      <x:c r="K2451" s="0">
        <x:f>'Historical Trades'!K2451</x:f>
      </x:c>
      <x:c r="L2451" s="0">
        <x:f>'Historical Trades'!L2451</x:f>
      </x:c>
      <x:c r="M2451" s="0">
        <x:f>'Historical Trades'!M2451</x:f>
      </x:c>
      <x:c r="N2451" s="0">
        <x:f>CLEAN('Historical Trades'!O2451)</x:f>
      </x:c>
      <x:c r="P2451" s="14">
        <x:f>IF(G2451="sell",M2451,-M2451)</x:f>
      </x:c>
      <x:c r="Q2451" s="14">
        <x:f>VLOOKUP(N2451,'Currency Rates'!$A$3:$C$32,3,0)</x:f>
      </x:c>
      <x:c r="R2451" s="0">
        <x:f>IF(A2451="SPUS",0,IF(A2451="FWD",0,P2451/Q2451))</x:f>
      </x:c>
    </x:row>
    <x:row r="2452" spans="1:19" x14ac:dyDescent="0.3">
      <x:c r="A2452" s="0">
        <x:f>'Historical Trades'!A2452</x:f>
      </x:c>
      <x:c r="B2452" s="0">
        <x:f>'Historical Trades'!B2452</x:f>
      </x:c>
      <x:c r="C2452" s="23">
        <x:f>'Historical Trades'!C2452</x:f>
      </x:c>
      <x:c r="D2452" s="0">
        <x:f>'Historical Trades'!D2452</x:f>
      </x:c>
      <x:c r="E2452" s="23">
        <x:f>'Historical Trades'!E2452</x:f>
      </x:c>
      <x:c r="F2452" s="0">
        <x:f>'Historical Trades'!F2452</x:f>
      </x:c>
      <x:c r="G2452" s="0">
        <x:f>'Historical Trades'!G2452</x:f>
      </x:c>
      <x:c r="H2452" s="0">
        <x:f>'Historical Trades'!H2452</x:f>
      </x:c>
      <x:c r="I2452" s="0">
        <x:f>'Historical Trades'!I2452</x:f>
      </x:c>
      <x:c r="J2452" s="0">
        <x:f>'Historical Trades'!J2452</x:f>
      </x:c>
      <x:c r="K2452" s="0">
        <x:f>'Historical Trades'!K2452</x:f>
      </x:c>
      <x:c r="L2452" s="0">
        <x:f>'Historical Trades'!L2452</x:f>
      </x:c>
      <x:c r="M2452" s="0">
        <x:f>'Historical Trades'!M2452</x:f>
      </x:c>
      <x:c r="N2452" s="0">
        <x:f>CLEAN('Historical Trades'!O2452)</x:f>
      </x:c>
      <x:c r="P2452" s="14">
        <x:f>IF(G2452="sell",M2452,-M2452)</x:f>
      </x:c>
      <x:c r="Q2452" s="14">
        <x:f>VLOOKUP(N2452,'Currency Rates'!$A$3:$C$32,3,0)</x:f>
      </x:c>
      <x:c r="R2452" s="0">
        <x:f>IF(A2452="SPUS",0,IF(A2452="FWD",0,P2452/Q2452))</x:f>
      </x:c>
    </x:row>
    <x:row r="2453" spans="1:19" x14ac:dyDescent="0.3">
      <x:c r="A2453" s="0">
        <x:f>'Historical Trades'!A2453</x:f>
      </x:c>
      <x:c r="B2453" s="0">
        <x:f>'Historical Trades'!B2453</x:f>
      </x:c>
      <x:c r="C2453" s="23">
        <x:f>'Historical Trades'!C2453</x:f>
      </x:c>
      <x:c r="D2453" s="0">
        <x:f>'Historical Trades'!D2453</x:f>
      </x:c>
      <x:c r="E2453" s="23">
        <x:f>'Historical Trades'!E2453</x:f>
      </x:c>
      <x:c r="F2453" s="0">
        <x:f>'Historical Trades'!F2453</x:f>
      </x:c>
      <x:c r="G2453" s="0">
        <x:f>'Historical Trades'!G2453</x:f>
      </x:c>
      <x:c r="H2453" s="0">
        <x:f>'Historical Trades'!H2453</x:f>
      </x:c>
      <x:c r="I2453" s="0">
        <x:f>'Historical Trades'!I2453</x:f>
      </x:c>
      <x:c r="J2453" s="0">
        <x:f>'Historical Trades'!J2453</x:f>
      </x:c>
      <x:c r="K2453" s="0">
        <x:f>'Historical Trades'!K2453</x:f>
      </x:c>
      <x:c r="L2453" s="0">
        <x:f>'Historical Trades'!L2453</x:f>
      </x:c>
      <x:c r="M2453" s="0">
        <x:f>'Historical Trades'!M2453</x:f>
      </x:c>
      <x:c r="N2453" s="0">
        <x:f>CLEAN('Historical Trades'!O2453)</x:f>
      </x:c>
      <x:c r="P2453" s="14">
        <x:f>IF(G2453="sell",M2453,-M2453)</x:f>
      </x:c>
      <x:c r="Q2453" s="14">
        <x:f>VLOOKUP(N2453,'Currency Rates'!$A$3:$C$32,3,0)</x:f>
      </x:c>
      <x:c r="R2453" s="0">
        <x:f>IF(A2453="SPUS",0,IF(A2453="FWD",0,P2453/Q2453))</x:f>
      </x:c>
    </x:row>
    <x:row r="2454" spans="1:19" x14ac:dyDescent="0.3">
      <x:c r="A2454" s="0">
        <x:f>'Historical Trades'!A2454</x:f>
      </x:c>
      <x:c r="B2454" s="0">
        <x:f>'Historical Trades'!B2454</x:f>
      </x:c>
      <x:c r="C2454" s="23">
        <x:f>'Historical Trades'!C2454</x:f>
      </x:c>
      <x:c r="D2454" s="0">
        <x:f>'Historical Trades'!D2454</x:f>
      </x:c>
      <x:c r="E2454" s="23">
        <x:f>'Historical Trades'!E2454</x:f>
      </x:c>
      <x:c r="F2454" s="0">
        <x:f>'Historical Trades'!F2454</x:f>
      </x:c>
      <x:c r="G2454" s="0">
        <x:f>'Historical Trades'!G2454</x:f>
      </x:c>
      <x:c r="H2454" s="0">
        <x:f>'Historical Trades'!H2454</x:f>
      </x:c>
      <x:c r="I2454" s="0">
        <x:f>'Historical Trades'!I2454</x:f>
      </x:c>
      <x:c r="J2454" s="0">
        <x:f>'Historical Trades'!J2454</x:f>
      </x:c>
      <x:c r="K2454" s="0">
        <x:f>'Historical Trades'!K2454</x:f>
      </x:c>
      <x:c r="L2454" s="0">
        <x:f>'Historical Trades'!L2454</x:f>
      </x:c>
      <x:c r="M2454" s="0">
        <x:f>'Historical Trades'!M2454</x:f>
      </x:c>
      <x:c r="N2454" s="0">
        <x:f>CLEAN('Historical Trades'!O2454)</x:f>
      </x:c>
      <x:c r="P2454" s="14">
        <x:f>IF(G2454="sell",M2454,-M2454)</x:f>
      </x:c>
      <x:c r="Q2454" s="14">
        <x:f>VLOOKUP(N2454,'Currency Rates'!$A$3:$C$32,3,0)</x:f>
      </x:c>
      <x:c r="R2454" s="0">
        <x:f>IF(A2454="SPUS",0,IF(A2454="FWD",0,P2454/Q2454))</x:f>
      </x:c>
    </x:row>
    <x:row r="2455" spans="1:19" x14ac:dyDescent="0.3">
      <x:c r="A2455" s="0">
        <x:f>'Historical Trades'!A2455</x:f>
      </x:c>
      <x:c r="B2455" s="0">
        <x:f>'Historical Trades'!B2455</x:f>
      </x:c>
      <x:c r="C2455" s="23">
        <x:f>'Historical Trades'!C2455</x:f>
      </x:c>
      <x:c r="D2455" s="0">
        <x:f>'Historical Trades'!D2455</x:f>
      </x:c>
      <x:c r="E2455" s="23">
        <x:f>'Historical Trades'!E2455</x:f>
      </x:c>
      <x:c r="F2455" s="0">
        <x:f>'Historical Trades'!F2455</x:f>
      </x:c>
      <x:c r="G2455" s="0">
        <x:f>'Historical Trades'!G2455</x:f>
      </x:c>
      <x:c r="H2455" s="0">
        <x:f>'Historical Trades'!H2455</x:f>
      </x:c>
      <x:c r="I2455" s="0">
        <x:f>'Historical Trades'!I2455</x:f>
      </x:c>
      <x:c r="J2455" s="0">
        <x:f>'Historical Trades'!J2455</x:f>
      </x:c>
      <x:c r="K2455" s="0">
        <x:f>'Historical Trades'!K2455</x:f>
      </x:c>
      <x:c r="L2455" s="0">
        <x:f>'Historical Trades'!L2455</x:f>
      </x:c>
      <x:c r="M2455" s="0">
        <x:f>'Historical Trades'!M2455</x:f>
      </x:c>
      <x:c r="N2455" s="0">
        <x:f>CLEAN('Historical Trades'!O2455)</x:f>
      </x:c>
      <x:c r="P2455" s="14">
        <x:f>IF(G2455="sell",M2455,-M2455)</x:f>
      </x:c>
      <x:c r="Q2455" s="14">
        <x:f>VLOOKUP(N2455,'Currency Rates'!$A$3:$C$32,3,0)</x:f>
      </x:c>
      <x:c r="R2455" s="0">
        <x:f>IF(A2455="SPUS",0,IF(A2455="FWD",0,P2455/Q2455))</x:f>
      </x:c>
    </x:row>
    <x:row r="2456" spans="1:19" x14ac:dyDescent="0.3">
      <x:c r="A2456" s="0">
        <x:f>'Historical Trades'!A2456</x:f>
      </x:c>
      <x:c r="B2456" s="0">
        <x:f>'Historical Trades'!B2456</x:f>
      </x:c>
      <x:c r="C2456" s="23">
        <x:f>'Historical Trades'!C2456</x:f>
      </x:c>
      <x:c r="D2456" s="0">
        <x:f>'Historical Trades'!D2456</x:f>
      </x:c>
      <x:c r="E2456" s="23">
        <x:f>'Historical Trades'!E2456</x:f>
      </x:c>
      <x:c r="F2456" s="0">
        <x:f>'Historical Trades'!F2456</x:f>
      </x:c>
      <x:c r="G2456" s="0">
        <x:f>'Historical Trades'!G2456</x:f>
      </x:c>
      <x:c r="H2456" s="0">
        <x:f>'Historical Trades'!H2456</x:f>
      </x:c>
      <x:c r="I2456" s="0">
        <x:f>'Historical Trades'!I2456</x:f>
      </x:c>
      <x:c r="J2456" s="0">
        <x:f>'Historical Trades'!J2456</x:f>
      </x:c>
      <x:c r="K2456" s="0">
        <x:f>'Historical Trades'!K2456</x:f>
      </x:c>
      <x:c r="L2456" s="0">
        <x:f>'Historical Trades'!L2456</x:f>
      </x:c>
      <x:c r="M2456" s="0">
        <x:f>'Historical Trades'!M2456</x:f>
      </x:c>
      <x:c r="N2456" s="0">
        <x:f>CLEAN('Historical Trades'!O2456)</x:f>
      </x:c>
      <x:c r="P2456" s="14">
        <x:f>IF(G2456="sell",M2456,-M2456)</x:f>
      </x:c>
      <x:c r="Q2456" s="14">
        <x:f>VLOOKUP(N2456,'Currency Rates'!$A$3:$C$32,3,0)</x:f>
      </x:c>
      <x:c r="R2456" s="0">
        <x:f>IF(A2456="SPUS",0,IF(A2456="FWD",0,P2456/Q2456))</x:f>
      </x:c>
    </x:row>
    <x:row r="2457" spans="1:19" x14ac:dyDescent="0.3">
      <x:c r="A2457" s="0">
        <x:f>'Historical Trades'!A2457</x:f>
      </x:c>
      <x:c r="B2457" s="0">
        <x:f>'Historical Trades'!B2457</x:f>
      </x:c>
      <x:c r="C2457" s="23">
        <x:f>'Historical Trades'!C2457</x:f>
      </x:c>
      <x:c r="D2457" s="0">
        <x:f>'Historical Trades'!D2457</x:f>
      </x:c>
      <x:c r="E2457" s="23">
        <x:f>'Historical Trades'!E2457</x:f>
      </x:c>
      <x:c r="F2457" s="0">
        <x:f>'Historical Trades'!F2457</x:f>
      </x:c>
      <x:c r="G2457" s="0">
        <x:f>'Historical Trades'!G2457</x:f>
      </x:c>
      <x:c r="H2457" s="0">
        <x:f>'Historical Trades'!H2457</x:f>
      </x:c>
      <x:c r="I2457" s="0">
        <x:f>'Historical Trades'!I2457</x:f>
      </x:c>
      <x:c r="J2457" s="0">
        <x:f>'Historical Trades'!J2457</x:f>
      </x:c>
      <x:c r="K2457" s="0">
        <x:f>'Historical Trades'!K2457</x:f>
      </x:c>
      <x:c r="L2457" s="0">
        <x:f>'Historical Trades'!L2457</x:f>
      </x:c>
      <x:c r="M2457" s="0">
        <x:f>'Historical Trades'!M2457</x:f>
      </x:c>
      <x:c r="N2457" s="0">
        <x:f>CLEAN('Historical Trades'!O2457)</x:f>
      </x:c>
      <x:c r="P2457" s="14">
        <x:f>IF(G2457="sell",M2457,-M2457)</x:f>
      </x:c>
      <x:c r="Q2457" s="14">
        <x:f>VLOOKUP(N2457,'Currency Rates'!$A$3:$C$32,3,0)</x:f>
      </x:c>
      <x:c r="R2457" s="0">
        <x:f>IF(A2457="SPUS",0,IF(A2457="FWD",0,P2457/Q2457))</x:f>
      </x:c>
    </x:row>
    <x:row r="2458" spans="1:19" x14ac:dyDescent="0.3">
      <x:c r="A2458" s="0">
        <x:f>'Historical Trades'!A2458</x:f>
      </x:c>
      <x:c r="B2458" s="0">
        <x:f>'Historical Trades'!B2458</x:f>
      </x:c>
      <x:c r="C2458" s="23">
        <x:f>'Historical Trades'!C2458</x:f>
      </x:c>
      <x:c r="D2458" s="0">
        <x:f>'Historical Trades'!D2458</x:f>
      </x:c>
      <x:c r="E2458" s="23">
        <x:f>'Historical Trades'!E2458</x:f>
      </x:c>
      <x:c r="F2458" s="0">
        <x:f>'Historical Trades'!F2458</x:f>
      </x:c>
      <x:c r="G2458" s="0">
        <x:f>'Historical Trades'!G2458</x:f>
      </x:c>
      <x:c r="H2458" s="0">
        <x:f>'Historical Trades'!H2458</x:f>
      </x:c>
      <x:c r="I2458" s="0">
        <x:f>'Historical Trades'!I2458</x:f>
      </x:c>
      <x:c r="J2458" s="0">
        <x:f>'Historical Trades'!J2458</x:f>
      </x:c>
      <x:c r="K2458" s="0">
        <x:f>'Historical Trades'!K2458</x:f>
      </x:c>
      <x:c r="L2458" s="0">
        <x:f>'Historical Trades'!L2458</x:f>
      </x:c>
      <x:c r="M2458" s="0">
        <x:f>'Historical Trades'!M2458</x:f>
      </x:c>
      <x:c r="N2458" s="0">
        <x:f>CLEAN('Historical Trades'!O2458)</x:f>
      </x:c>
      <x:c r="P2458" s="14">
        <x:f>IF(G2458="sell",M2458,-M2458)</x:f>
      </x:c>
      <x:c r="Q2458" s="14">
        <x:f>VLOOKUP(N2458,'Currency Rates'!$A$3:$C$32,3,0)</x:f>
      </x:c>
      <x:c r="R2458" s="0">
        <x:f>IF(A2458="SPUS",0,IF(A2458="FWD",0,P2458/Q2458))</x:f>
      </x:c>
    </x:row>
    <x:row r="2459" spans="1:19" x14ac:dyDescent="0.3">
      <x:c r="A2459" s="0">
        <x:f>'Historical Trades'!A2459</x:f>
      </x:c>
      <x:c r="B2459" s="0">
        <x:f>'Historical Trades'!B2459</x:f>
      </x:c>
      <x:c r="C2459" s="23">
        <x:f>'Historical Trades'!C2459</x:f>
      </x:c>
      <x:c r="D2459" s="0">
        <x:f>'Historical Trades'!D2459</x:f>
      </x:c>
      <x:c r="E2459" s="23">
        <x:f>'Historical Trades'!E2459</x:f>
      </x:c>
      <x:c r="F2459" s="0">
        <x:f>'Historical Trades'!F2459</x:f>
      </x:c>
      <x:c r="G2459" s="0">
        <x:f>'Historical Trades'!G2459</x:f>
      </x:c>
      <x:c r="H2459" s="0">
        <x:f>'Historical Trades'!H2459</x:f>
      </x:c>
      <x:c r="I2459" s="0">
        <x:f>'Historical Trades'!I2459</x:f>
      </x:c>
      <x:c r="J2459" s="0">
        <x:f>'Historical Trades'!J2459</x:f>
      </x:c>
      <x:c r="K2459" s="0">
        <x:f>'Historical Trades'!K2459</x:f>
      </x:c>
      <x:c r="L2459" s="0">
        <x:f>'Historical Trades'!L2459</x:f>
      </x:c>
      <x:c r="M2459" s="0">
        <x:f>'Historical Trades'!M2459</x:f>
      </x:c>
      <x:c r="N2459" s="0">
        <x:f>CLEAN('Historical Trades'!O2459)</x:f>
      </x:c>
      <x:c r="P2459" s="14">
        <x:f>IF(G2459="sell",M2459,-M2459)</x:f>
      </x:c>
      <x:c r="Q2459" s="14">
        <x:f>VLOOKUP(N2459,'Currency Rates'!$A$3:$C$32,3,0)</x:f>
      </x:c>
      <x:c r="R2459" s="0">
        <x:f>IF(A2459="SPUS",0,IF(A2459="FWD",0,P2459/Q2459))</x:f>
      </x:c>
    </x:row>
    <x:row r="2460" spans="1:19" x14ac:dyDescent="0.3">
      <x:c r="A2460" s="0">
        <x:f>'Historical Trades'!A2460</x:f>
      </x:c>
      <x:c r="B2460" s="0">
        <x:f>'Historical Trades'!B2460</x:f>
      </x:c>
      <x:c r="C2460" s="23">
        <x:f>'Historical Trades'!C2460</x:f>
      </x:c>
      <x:c r="D2460" s="0">
        <x:f>'Historical Trades'!D2460</x:f>
      </x:c>
      <x:c r="E2460" s="23">
        <x:f>'Historical Trades'!E2460</x:f>
      </x:c>
      <x:c r="F2460" s="0">
        <x:f>'Historical Trades'!F2460</x:f>
      </x:c>
      <x:c r="G2460" s="0">
        <x:f>'Historical Trades'!G2460</x:f>
      </x:c>
      <x:c r="H2460" s="0">
        <x:f>'Historical Trades'!H2460</x:f>
      </x:c>
      <x:c r="I2460" s="0">
        <x:f>'Historical Trades'!I2460</x:f>
      </x:c>
      <x:c r="J2460" s="0">
        <x:f>'Historical Trades'!J2460</x:f>
      </x:c>
      <x:c r="K2460" s="0">
        <x:f>'Historical Trades'!K2460</x:f>
      </x:c>
      <x:c r="L2460" s="0">
        <x:f>'Historical Trades'!L2460</x:f>
      </x:c>
      <x:c r="M2460" s="0">
        <x:f>'Historical Trades'!M2460</x:f>
      </x:c>
      <x:c r="N2460" s="0">
        <x:f>CLEAN('Historical Trades'!O2460)</x:f>
      </x:c>
      <x:c r="P2460" s="14">
        <x:f>IF(G2460="sell",M2460,-M2460)</x:f>
      </x:c>
      <x:c r="Q2460" s="14">
        <x:f>VLOOKUP(N2460,'Currency Rates'!$A$3:$C$32,3,0)</x:f>
      </x:c>
      <x:c r="R2460" s="0">
        <x:f>IF(A2460="SPUS",0,IF(A2460="FWD",0,P2460/Q2460))</x:f>
      </x:c>
    </x:row>
    <x:row r="2461" spans="1:19" x14ac:dyDescent="0.3">
      <x:c r="A2461" s="0">
        <x:f>'Historical Trades'!A2461</x:f>
      </x:c>
      <x:c r="B2461" s="0">
        <x:f>'Historical Trades'!B2461</x:f>
      </x:c>
      <x:c r="C2461" s="23">
        <x:f>'Historical Trades'!C2461</x:f>
      </x:c>
      <x:c r="D2461" s="0">
        <x:f>'Historical Trades'!D2461</x:f>
      </x:c>
      <x:c r="E2461" s="23">
        <x:f>'Historical Trades'!E2461</x:f>
      </x:c>
      <x:c r="F2461" s="0">
        <x:f>'Historical Trades'!F2461</x:f>
      </x:c>
      <x:c r="G2461" s="0">
        <x:f>'Historical Trades'!G2461</x:f>
      </x:c>
      <x:c r="H2461" s="0">
        <x:f>'Historical Trades'!H2461</x:f>
      </x:c>
      <x:c r="I2461" s="0">
        <x:f>'Historical Trades'!I2461</x:f>
      </x:c>
      <x:c r="J2461" s="0">
        <x:f>'Historical Trades'!J2461</x:f>
      </x:c>
      <x:c r="K2461" s="0">
        <x:f>'Historical Trades'!K2461</x:f>
      </x:c>
      <x:c r="L2461" s="0">
        <x:f>'Historical Trades'!L2461</x:f>
      </x:c>
      <x:c r="M2461" s="0">
        <x:f>'Historical Trades'!M2461</x:f>
      </x:c>
      <x:c r="N2461" s="0">
        <x:f>CLEAN('Historical Trades'!O2461)</x:f>
      </x:c>
      <x:c r="P2461" s="14">
        <x:f>IF(G2461="sell",M2461,-M2461)</x:f>
      </x:c>
      <x:c r="Q2461" s="14">
        <x:f>VLOOKUP(N2461,'Currency Rates'!$A$3:$C$32,3,0)</x:f>
      </x:c>
      <x:c r="R2461" s="0">
        <x:f>IF(A2461="SPUS",0,IF(A2461="FWD",0,P2461/Q2461))</x:f>
      </x:c>
    </x:row>
    <x:row r="2462" spans="1:19" x14ac:dyDescent="0.3">
      <x:c r="A2462" s="0">
        <x:f>'Historical Trades'!A2462</x:f>
      </x:c>
      <x:c r="B2462" s="0">
        <x:f>'Historical Trades'!B2462</x:f>
      </x:c>
      <x:c r="C2462" s="23">
        <x:f>'Historical Trades'!C2462</x:f>
      </x:c>
      <x:c r="D2462" s="0">
        <x:f>'Historical Trades'!D2462</x:f>
      </x:c>
      <x:c r="E2462" s="23">
        <x:f>'Historical Trades'!E2462</x:f>
      </x:c>
      <x:c r="F2462" s="0">
        <x:f>'Historical Trades'!F2462</x:f>
      </x:c>
      <x:c r="G2462" s="0">
        <x:f>'Historical Trades'!G2462</x:f>
      </x:c>
      <x:c r="H2462" s="0">
        <x:f>'Historical Trades'!H2462</x:f>
      </x:c>
      <x:c r="I2462" s="0">
        <x:f>'Historical Trades'!I2462</x:f>
      </x:c>
      <x:c r="J2462" s="0">
        <x:f>'Historical Trades'!J2462</x:f>
      </x:c>
      <x:c r="K2462" s="0">
        <x:f>'Historical Trades'!K2462</x:f>
      </x:c>
      <x:c r="L2462" s="0">
        <x:f>'Historical Trades'!L2462</x:f>
      </x:c>
      <x:c r="M2462" s="0">
        <x:f>'Historical Trades'!M2462</x:f>
      </x:c>
      <x:c r="N2462" s="0">
        <x:f>CLEAN('Historical Trades'!O2462)</x:f>
      </x:c>
      <x:c r="P2462" s="14">
        <x:f>IF(G2462="sell",M2462,-M2462)</x:f>
      </x:c>
      <x:c r="Q2462" s="14">
        <x:f>VLOOKUP(N2462,'Currency Rates'!$A$3:$C$32,3,0)</x:f>
      </x:c>
      <x:c r="R2462" s="0">
        <x:f>IF(A2462="SPUS",0,IF(A2462="FWD",0,P2462/Q2462))</x:f>
      </x:c>
    </x:row>
    <x:row r="2463" spans="1:19" x14ac:dyDescent="0.3">
      <x:c r="A2463" s="0">
        <x:f>'Historical Trades'!A2463</x:f>
      </x:c>
      <x:c r="B2463" s="0">
        <x:f>'Historical Trades'!B2463</x:f>
      </x:c>
      <x:c r="C2463" s="23">
        <x:f>'Historical Trades'!C2463</x:f>
      </x:c>
      <x:c r="D2463" s="0">
        <x:f>'Historical Trades'!D2463</x:f>
      </x:c>
      <x:c r="E2463" s="23">
        <x:f>'Historical Trades'!E2463</x:f>
      </x:c>
      <x:c r="F2463" s="0">
        <x:f>'Historical Trades'!F2463</x:f>
      </x:c>
      <x:c r="G2463" s="0">
        <x:f>'Historical Trades'!G2463</x:f>
      </x:c>
      <x:c r="H2463" s="0">
        <x:f>'Historical Trades'!H2463</x:f>
      </x:c>
      <x:c r="I2463" s="0">
        <x:f>'Historical Trades'!I2463</x:f>
      </x:c>
      <x:c r="J2463" s="0">
        <x:f>'Historical Trades'!J2463</x:f>
      </x:c>
      <x:c r="K2463" s="0">
        <x:f>'Historical Trades'!K2463</x:f>
      </x:c>
      <x:c r="L2463" s="0">
        <x:f>'Historical Trades'!L2463</x:f>
      </x:c>
      <x:c r="M2463" s="0">
        <x:f>'Historical Trades'!M2463</x:f>
      </x:c>
      <x:c r="N2463" s="0">
        <x:f>CLEAN('Historical Trades'!O2463)</x:f>
      </x:c>
      <x:c r="P2463" s="14">
        <x:f>IF(G2463="sell",M2463,-M2463)</x:f>
      </x:c>
      <x:c r="Q2463" s="14">
        <x:f>VLOOKUP(N2463,'Currency Rates'!$A$3:$C$32,3,0)</x:f>
      </x:c>
      <x:c r="R2463" s="0">
        <x:f>IF(A2463="SPUS",0,IF(A2463="FWD",0,P2463/Q2463))</x:f>
      </x:c>
    </x:row>
    <x:row r="2464" spans="1:19" x14ac:dyDescent="0.3">
      <x:c r="A2464" s="0">
        <x:f>'Historical Trades'!A2464</x:f>
      </x:c>
      <x:c r="B2464" s="0">
        <x:f>'Historical Trades'!B2464</x:f>
      </x:c>
      <x:c r="C2464" s="23">
        <x:f>'Historical Trades'!C2464</x:f>
      </x:c>
      <x:c r="D2464" s="0">
        <x:f>'Historical Trades'!D2464</x:f>
      </x:c>
      <x:c r="E2464" s="23">
        <x:f>'Historical Trades'!E2464</x:f>
      </x:c>
      <x:c r="F2464" s="0">
        <x:f>'Historical Trades'!F2464</x:f>
      </x:c>
      <x:c r="G2464" s="0">
        <x:f>'Historical Trades'!G2464</x:f>
      </x:c>
      <x:c r="H2464" s="0">
        <x:f>'Historical Trades'!H2464</x:f>
      </x:c>
      <x:c r="I2464" s="0">
        <x:f>'Historical Trades'!I2464</x:f>
      </x:c>
      <x:c r="J2464" s="0">
        <x:f>'Historical Trades'!J2464</x:f>
      </x:c>
      <x:c r="K2464" s="0">
        <x:f>'Historical Trades'!K2464</x:f>
      </x:c>
      <x:c r="L2464" s="0">
        <x:f>'Historical Trades'!L2464</x:f>
      </x:c>
      <x:c r="M2464" s="0">
        <x:f>'Historical Trades'!M2464</x:f>
      </x:c>
      <x:c r="N2464" s="0">
        <x:f>CLEAN('Historical Trades'!O2464)</x:f>
      </x:c>
      <x:c r="P2464" s="14">
        <x:f>IF(G2464="sell",M2464,-M2464)</x:f>
      </x:c>
      <x:c r="Q2464" s="14">
        <x:f>VLOOKUP(N2464,'Currency Rates'!$A$3:$C$32,3,0)</x:f>
      </x:c>
      <x:c r="R2464" s="0">
        <x:f>IF(A2464="SPUS",0,IF(A2464="FWD",0,P2464/Q2464))</x:f>
      </x:c>
    </x:row>
    <x:row r="2465" spans="1:19" x14ac:dyDescent="0.3">
      <x:c r="A2465" s="0">
        <x:f>'Historical Trades'!A2465</x:f>
      </x:c>
      <x:c r="B2465" s="0">
        <x:f>'Historical Trades'!B2465</x:f>
      </x:c>
      <x:c r="C2465" s="23">
        <x:f>'Historical Trades'!C2465</x:f>
      </x:c>
      <x:c r="D2465" s="0">
        <x:f>'Historical Trades'!D2465</x:f>
      </x:c>
      <x:c r="E2465" s="23">
        <x:f>'Historical Trades'!E2465</x:f>
      </x:c>
      <x:c r="F2465" s="0">
        <x:f>'Historical Trades'!F2465</x:f>
      </x:c>
      <x:c r="G2465" s="0">
        <x:f>'Historical Trades'!G2465</x:f>
      </x:c>
      <x:c r="H2465" s="0">
        <x:f>'Historical Trades'!H2465</x:f>
      </x:c>
      <x:c r="I2465" s="0">
        <x:f>'Historical Trades'!I2465</x:f>
      </x:c>
      <x:c r="J2465" s="0">
        <x:f>'Historical Trades'!J2465</x:f>
      </x:c>
      <x:c r="K2465" s="0">
        <x:f>'Historical Trades'!K2465</x:f>
      </x:c>
      <x:c r="L2465" s="0">
        <x:f>'Historical Trades'!L2465</x:f>
      </x:c>
      <x:c r="M2465" s="0">
        <x:f>'Historical Trades'!M2465</x:f>
      </x:c>
      <x:c r="N2465" s="0">
        <x:f>CLEAN('Historical Trades'!O2465)</x:f>
      </x:c>
      <x:c r="P2465" s="14">
        <x:f>IF(G2465="sell",M2465,-M2465)</x:f>
      </x:c>
      <x:c r="Q2465" s="14">
        <x:f>VLOOKUP(N2465,'Currency Rates'!$A$3:$C$32,3,0)</x:f>
      </x:c>
      <x:c r="R2465" s="0">
        <x:f>IF(A2465="SPUS",0,IF(A2465="FWD",0,P2465/Q2465))</x:f>
      </x:c>
    </x:row>
    <x:row r="2466" spans="1:19" x14ac:dyDescent="0.3">
      <x:c r="A2466" s="0">
        <x:f>'Historical Trades'!A2466</x:f>
      </x:c>
      <x:c r="B2466" s="0">
        <x:f>'Historical Trades'!B2466</x:f>
      </x:c>
      <x:c r="C2466" s="23">
        <x:f>'Historical Trades'!C2466</x:f>
      </x:c>
      <x:c r="D2466" s="0">
        <x:f>'Historical Trades'!D2466</x:f>
      </x:c>
      <x:c r="E2466" s="23">
        <x:f>'Historical Trades'!E2466</x:f>
      </x:c>
      <x:c r="F2466" s="0">
        <x:f>'Historical Trades'!F2466</x:f>
      </x:c>
      <x:c r="G2466" s="0">
        <x:f>'Historical Trades'!G2466</x:f>
      </x:c>
      <x:c r="H2466" s="0">
        <x:f>'Historical Trades'!H2466</x:f>
      </x:c>
      <x:c r="I2466" s="0">
        <x:f>'Historical Trades'!I2466</x:f>
      </x:c>
      <x:c r="J2466" s="0">
        <x:f>'Historical Trades'!J2466</x:f>
      </x:c>
      <x:c r="K2466" s="0">
        <x:f>'Historical Trades'!K2466</x:f>
      </x:c>
      <x:c r="L2466" s="0">
        <x:f>'Historical Trades'!L2466</x:f>
      </x:c>
      <x:c r="M2466" s="0">
        <x:f>'Historical Trades'!M2466</x:f>
      </x:c>
      <x:c r="N2466" s="0">
        <x:f>CLEAN('Historical Trades'!O2466)</x:f>
      </x:c>
      <x:c r="P2466" s="14">
        <x:f>IF(G2466="sell",M2466,-M2466)</x:f>
      </x:c>
      <x:c r="Q2466" s="14">
        <x:f>VLOOKUP(N2466,'Currency Rates'!$A$3:$C$32,3,0)</x:f>
      </x:c>
      <x:c r="R2466" s="0">
        <x:f>IF(A2466="SPUS",0,IF(A2466="FWD",0,P2466/Q2466))</x:f>
      </x:c>
    </x:row>
    <x:row r="2467" spans="1:19" x14ac:dyDescent="0.3">
      <x:c r="A2467" s="0">
        <x:f>'Historical Trades'!A2467</x:f>
      </x:c>
      <x:c r="B2467" s="0">
        <x:f>'Historical Trades'!B2467</x:f>
      </x:c>
      <x:c r="C2467" s="23">
        <x:f>'Historical Trades'!C2467</x:f>
      </x:c>
      <x:c r="D2467" s="0">
        <x:f>'Historical Trades'!D2467</x:f>
      </x:c>
      <x:c r="E2467" s="23">
        <x:f>'Historical Trades'!E2467</x:f>
      </x:c>
      <x:c r="F2467" s="0">
        <x:f>'Historical Trades'!F2467</x:f>
      </x:c>
      <x:c r="G2467" s="0">
        <x:f>'Historical Trades'!G2467</x:f>
      </x:c>
      <x:c r="H2467" s="0">
        <x:f>'Historical Trades'!H2467</x:f>
      </x:c>
      <x:c r="I2467" s="0">
        <x:f>'Historical Trades'!I2467</x:f>
      </x:c>
      <x:c r="J2467" s="0">
        <x:f>'Historical Trades'!J2467</x:f>
      </x:c>
      <x:c r="K2467" s="0">
        <x:f>'Historical Trades'!K2467</x:f>
      </x:c>
      <x:c r="L2467" s="0">
        <x:f>'Historical Trades'!L2467</x:f>
      </x:c>
      <x:c r="M2467" s="0">
        <x:f>'Historical Trades'!M2467</x:f>
      </x:c>
      <x:c r="N2467" s="0">
        <x:f>CLEAN('Historical Trades'!O2467)</x:f>
      </x:c>
      <x:c r="P2467" s="14">
        <x:f>IF(G2467="sell",M2467,-M2467)</x:f>
      </x:c>
      <x:c r="Q2467" s="14">
        <x:f>VLOOKUP(N2467,'Currency Rates'!$A$3:$C$32,3,0)</x:f>
      </x:c>
      <x:c r="R2467" s="0">
        <x:f>IF(A2467="SPUS",0,IF(A2467="FWD",0,P2467/Q2467))</x:f>
      </x:c>
    </x:row>
    <x:row r="2468" spans="1:19" x14ac:dyDescent="0.3">
      <x:c r="A2468" s="0">
        <x:f>'Historical Trades'!A2468</x:f>
      </x:c>
      <x:c r="B2468" s="0">
        <x:f>'Historical Trades'!B2468</x:f>
      </x:c>
      <x:c r="C2468" s="23">
        <x:f>'Historical Trades'!C2468</x:f>
      </x:c>
      <x:c r="D2468" s="0">
        <x:f>'Historical Trades'!D2468</x:f>
      </x:c>
      <x:c r="E2468" s="23">
        <x:f>'Historical Trades'!E2468</x:f>
      </x:c>
      <x:c r="F2468" s="0">
        <x:f>'Historical Trades'!F2468</x:f>
      </x:c>
      <x:c r="G2468" s="0">
        <x:f>'Historical Trades'!G2468</x:f>
      </x:c>
      <x:c r="H2468" s="0">
        <x:f>'Historical Trades'!H2468</x:f>
      </x:c>
      <x:c r="I2468" s="0">
        <x:f>'Historical Trades'!I2468</x:f>
      </x:c>
      <x:c r="J2468" s="0">
        <x:f>'Historical Trades'!J2468</x:f>
      </x:c>
      <x:c r="K2468" s="0">
        <x:f>'Historical Trades'!K2468</x:f>
      </x:c>
      <x:c r="L2468" s="0">
        <x:f>'Historical Trades'!L2468</x:f>
      </x:c>
      <x:c r="M2468" s="0">
        <x:f>'Historical Trades'!M2468</x:f>
      </x:c>
      <x:c r="N2468" s="0">
        <x:f>CLEAN('Historical Trades'!O2468)</x:f>
      </x:c>
      <x:c r="P2468" s="14">
        <x:f>IF(G2468="sell",M2468,-M2468)</x:f>
      </x:c>
      <x:c r="Q2468" s="14">
        <x:f>VLOOKUP(N2468,'Currency Rates'!$A$3:$C$32,3,0)</x:f>
      </x:c>
      <x:c r="R2468" s="0">
        <x:f>IF(A2468="SPUS",0,IF(A2468="FWD",0,P2468/Q2468))</x:f>
      </x:c>
    </x:row>
    <x:row r="2469" spans="1:19" x14ac:dyDescent="0.3">
      <x:c r="A2469" s="0">
        <x:f>'Historical Trades'!A2469</x:f>
      </x:c>
      <x:c r="B2469" s="0">
        <x:f>'Historical Trades'!B2469</x:f>
      </x:c>
      <x:c r="C2469" s="23">
        <x:f>'Historical Trades'!C2469</x:f>
      </x:c>
      <x:c r="D2469" s="0">
        <x:f>'Historical Trades'!D2469</x:f>
      </x:c>
      <x:c r="E2469" s="23">
        <x:f>'Historical Trades'!E2469</x:f>
      </x:c>
      <x:c r="F2469" s="0">
        <x:f>'Historical Trades'!F2469</x:f>
      </x:c>
      <x:c r="G2469" s="0">
        <x:f>'Historical Trades'!G2469</x:f>
      </x:c>
      <x:c r="H2469" s="0">
        <x:f>'Historical Trades'!H2469</x:f>
      </x:c>
      <x:c r="I2469" s="0">
        <x:f>'Historical Trades'!I2469</x:f>
      </x:c>
      <x:c r="J2469" s="0">
        <x:f>'Historical Trades'!J2469</x:f>
      </x:c>
      <x:c r="K2469" s="0">
        <x:f>'Historical Trades'!K2469</x:f>
      </x:c>
      <x:c r="L2469" s="0">
        <x:f>'Historical Trades'!L2469</x:f>
      </x:c>
      <x:c r="M2469" s="0">
        <x:f>'Historical Trades'!M2469</x:f>
      </x:c>
      <x:c r="N2469" s="0">
        <x:f>CLEAN('Historical Trades'!O2469)</x:f>
      </x:c>
      <x:c r="P2469" s="14">
        <x:f>IF(G2469="sell",M2469,-M2469)</x:f>
      </x:c>
      <x:c r="Q2469" s="14">
        <x:f>VLOOKUP(N2469,'Currency Rates'!$A$3:$C$32,3,0)</x:f>
      </x:c>
      <x:c r="R2469" s="0">
        <x:f>IF(A2469="SPUS",0,IF(A2469="FWD",0,P2469/Q2469))</x:f>
      </x:c>
    </x:row>
    <x:row r="2470" spans="1:19" x14ac:dyDescent="0.3">
      <x:c r="A2470" s="0">
        <x:f>'Historical Trades'!A2470</x:f>
      </x:c>
      <x:c r="B2470" s="0">
        <x:f>'Historical Trades'!B2470</x:f>
      </x:c>
      <x:c r="C2470" s="23">
        <x:f>'Historical Trades'!C2470</x:f>
      </x:c>
      <x:c r="D2470" s="0">
        <x:f>'Historical Trades'!D2470</x:f>
      </x:c>
      <x:c r="E2470" s="23">
        <x:f>'Historical Trades'!E2470</x:f>
      </x:c>
      <x:c r="F2470" s="0">
        <x:f>'Historical Trades'!F2470</x:f>
      </x:c>
      <x:c r="G2470" s="0">
        <x:f>'Historical Trades'!G2470</x:f>
      </x:c>
      <x:c r="H2470" s="0">
        <x:f>'Historical Trades'!H2470</x:f>
      </x:c>
      <x:c r="I2470" s="0">
        <x:f>'Historical Trades'!I2470</x:f>
      </x:c>
      <x:c r="J2470" s="0">
        <x:f>'Historical Trades'!J2470</x:f>
      </x:c>
      <x:c r="K2470" s="0">
        <x:f>'Historical Trades'!K2470</x:f>
      </x:c>
      <x:c r="L2470" s="0">
        <x:f>'Historical Trades'!L2470</x:f>
      </x:c>
      <x:c r="M2470" s="0">
        <x:f>'Historical Trades'!M2470</x:f>
      </x:c>
      <x:c r="N2470" s="0">
        <x:f>CLEAN('Historical Trades'!O2470)</x:f>
      </x:c>
      <x:c r="P2470" s="14">
        <x:f>IF(G2470="sell",M2470,-M2470)</x:f>
      </x:c>
      <x:c r="Q2470" s="14">
        <x:f>VLOOKUP(N2470,'Currency Rates'!$A$3:$C$32,3,0)</x:f>
      </x:c>
      <x:c r="R2470" s="0">
        <x:f>IF(A2470="SPUS",0,IF(A2470="FWD",0,P2470/Q2470))</x:f>
      </x:c>
    </x:row>
    <x:row r="2471" spans="1:19" x14ac:dyDescent="0.3">
      <x:c r="A2471" s="0">
        <x:f>'Historical Trades'!A2471</x:f>
      </x:c>
      <x:c r="B2471" s="0">
        <x:f>'Historical Trades'!B2471</x:f>
      </x:c>
      <x:c r="C2471" s="23">
        <x:f>'Historical Trades'!C2471</x:f>
      </x:c>
      <x:c r="D2471" s="0">
        <x:f>'Historical Trades'!D2471</x:f>
      </x:c>
      <x:c r="E2471" s="23">
        <x:f>'Historical Trades'!E2471</x:f>
      </x:c>
      <x:c r="F2471" s="0">
        <x:f>'Historical Trades'!F2471</x:f>
      </x:c>
      <x:c r="G2471" s="0">
        <x:f>'Historical Trades'!G2471</x:f>
      </x:c>
      <x:c r="H2471" s="0">
        <x:f>'Historical Trades'!H2471</x:f>
      </x:c>
      <x:c r="I2471" s="0">
        <x:f>'Historical Trades'!I2471</x:f>
      </x:c>
      <x:c r="J2471" s="0">
        <x:f>'Historical Trades'!J2471</x:f>
      </x:c>
      <x:c r="K2471" s="0">
        <x:f>'Historical Trades'!K2471</x:f>
      </x:c>
      <x:c r="L2471" s="0">
        <x:f>'Historical Trades'!L2471</x:f>
      </x:c>
      <x:c r="M2471" s="0">
        <x:f>'Historical Trades'!M2471</x:f>
      </x:c>
      <x:c r="N2471" s="0">
        <x:f>CLEAN('Historical Trades'!O2471)</x:f>
      </x:c>
      <x:c r="P2471" s="14">
        <x:f>IF(G2471="sell",M2471,-M2471)</x:f>
      </x:c>
      <x:c r="Q2471" s="14">
        <x:f>VLOOKUP(N2471,'Currency Rates'!$A$3:$C$32,3,0)</x:f>
      </x:c>
      <x:c r="R2471" s="0">
        <x:f>IF(A2471="SPUS",0,IF(A2471="FWD",0,P2471/Q2471))</x:f>
      </x:c>
    </x:row>
    <x:row r="2472" spans="1:19" x14ac:dyDescent="0.3">
      <x:c r="A2472" s="0">
        <x:f>'Historical Trades'!A2472</x:f>
      </x:c>
      <x:c r="B2472" s="0">
        <x:f>'Historical Trades'!B2472</x:f>
      </x:c>
      <x:c r="C2472" s="23">
        <x:f>'Historical Trades'!C2472</x:f>
      </x:c>
      <x:c r="D2472" s="0">
        <x:f>'Historical Trades'!D2472</x:f>
      </x:c>
      <x:c r="E2472" s="23">
        <x:f>'Historical Trades'!E2472</x:f>
      </x:c>
      <x:c r="F2472" s="0">
        <x:f>'Historical Trades'!F2472</x:f>
      </x:c>
      <x:c r="G2472" s="0">
        <x:f>'Historical Trades'!G2472</x:f>
      </x:c>
      <x:c r="H2472" s="0">
        <x:f>'Historical Trades'!H2472</x:f>
      </x:c>
      <x:c r="I2472" s="0">
        <x:f>'Historical Trades'!I2472</x:f>
      </x:c>
      <x:c r="J2472" s="0">
        <x:f>'Historical Trades'!J2472</x:f>
      </x:c>
      <x:c r="K2472" s="0">
        <x:f>'Historical Trades'!K2472</x:f>
      </x:c>
      <x:c r="L2472" s="0">
        <x:f>'Historical Trades'!L2472</x:f>
      </x:c>
      <x:c r="M2472" s="0">
        <x:f>'Historical Trades'!M2472</x:f>
      </x:c>
      <x:c r="N2472" s="0">
        <x:f>CLEAN('Historical Trades'!O2472)</x:f>
      </x:c>
      <x:c r="P2472" s="14">
        <x:f>IF(G2472="sell",M2472,-M2472)</x:f>
      </x:c>
      <x:c r="Q2472" s="14">
        <x:f>VLOOKUP(N2472,'Currency Rates'!$A$3:$C$32,3,0)</x:f>
      </x:c>
      <x:c r="R2472" s="0">
        <x:f>IF(A2472="SPUS",0,IF(A2472="FWD",0,P2472/Q2472))</x:f>
      </x:c>
    </x:row>
    <x:row r="2473" spans="1:19" x14ac:dyDescent="0.3">
      <x:c r="A2473" s="0">
        <x:f>'Historical Trades'!A2473</x:f>
      </x:c>
      <x:c r="B2473" s="0">
        <x:f>'Historical Trades'!B2473</x:f>
      </x:c>
      <x:c r="C2473" s="23">
        <x:f>'Historical Trades'!C2473</x:f>
      </x:c>
      <x:c r="D2473" s="0">
        <x:f>'Historical Trades'!D2473</x:f>
      </x:c>
      <x:c r="E2473" s="23">
        <x:f>'Historical Trades'!E2473</x:f>
      </x:c>
      <x:c r="F2473" s="0">
        <x:f>'Historical Trades'!F2473</x:f>
      </x:c>
      <x:c r="G2473" s="0">
        <x:f>'Historical Trades'!G2473</x:f>
      </x:c>
      <x:c r="H2473" s="0">
        <x:f>'Historical Trades'!H2473</x:f>
      </x:c>
      <x:c r="I2473" s="0">
        <x:f>'Historical Trades'!I2473</x:f>
      </x:c>
      <x:c r="J2473" s="0">
        <x:f>'Historical Trades'!J2473</x:f>
      </x:c>
      <x:c r="K2473" s="0">
        <x:f>'Historical Trades'!K2473</x:f>
      </x:c>
      <x:c r="L2473" s="0">
        <x:f>'Historical Trades'!L2473</x:f>
      </x:c>
      <x:c r="M2473" s="0">
        <x:f>'Historical Trades'!M2473</x:f>
      </x:c>
      <x:c r="N2473" s="0">
        <x:f>CLEAN('Historical Trades'!O2473)</x:f>
      </x:c>
      <x:c r="P2473" s="14">
        <x:f>IF(G2473="sell",M2473,-M2473)</x:f>
      </x:c>
      <x:c r="Q2473" s="14">
        <x:f>VLOOKUP(N2473,'Currency Rates'!$A$3:$C$32,3,0)</x:f>
      </x:c>
      <x:c r="R2473" s="0">
        <x:f>IF(A2473="SPUS",0,IF(A2473="FWD",0,P2473/Q2473))</x:f>
      </x:c>
    </x:row>
    <x:row r="2474" spans="1:19" x14ac:dyDescent="0.3">
      <x:c r="A2474" s="0">
        <x:f>'Historical Trades'!A2474</x:f>
      </x:c>
      <x:c r="B2474" s="0">
        <x:f>'Historical Trades'!B2474</x:f>
      </x:c>
      <x:c r="C2474" s="23">
        <x:f>'Historical Trades'!C2474</x:f>
      </x:c>
      <x:c r="D2474" s="0">
        <x:f>'Historical Trades'!D2474</x:f>
      </x:c>
      <x:c r="E2474" s="23">
        <x:f>'Historical Trades'!E2474</x:f>
      </x:c>
      <x:c r="F2474" s="0">
        <x:f>'Historical Trades'!F2474</x:f>
      </x:c>
      <x:c r="G2474" s="0">
        <x:f>'Historical Trades'!G2474</x:f>
      </x:c>
      <x:c r="H2474" s="0">
        <x:f>'Historical Trades'!H2474</x:f>
      </x:c>
      <x:c r="I2474" s="0">
        <x:f>'Historical Trades'!I2474</x:f>
      </x:c>
      <x:c r="J2474" s="0">
        <x:f>'Historical Trades'!J2474</x:f>
      </x:c>
      <x:c r="K2474" s="0">
        <x:f>'Historical Trades'!K2474</x:f>
      </x:c>
      <x:c r="L2474" s="0">
        <x:f>'Historical Trades'!L2474</x:f>
      </x:c>
      <x:c r="M2474" s="0">
        <x:f>'Historical Trades'!M2474</x:f>
      </x:c>
      <x:c r="N2474" s="0">
        <x:f>CLEAN('Historical Trades'!O2474)</x:f>
      </x:c>
      <x:c r="P2474" s="14">
        <x:f>IF(G2474="sell",M2474,-M2474)</x:f>
      </x:c>
      <x:c r="Q2474" s="14">
        <x:f>VLOOKUP(N2474,'Currency Rates'!$A$3:$C$32,3,0)</x:f>
      </x:c>
      <x:c r="R2474" s="0">
        <x:f>IF(A2474="SPUS",0,IF(A2474="FWD",0,P2474/Q2474))</x:f>
      </x:c>
    </x:row>
    <x:row r="2475" spans="1:19" x14ac:dyDescent="0.3">
      <x:c r="A2475" s="0">
        <x:f>'Historical Trades'!A2475</x:f>
      </x:c>
      <x:c r="B2475" s="0">
        <x:f>'Historical Trades'!B2475</x:f>
      </x:c>
      <x:c r="C2475" s="23">
        <x:f>'Historical Trades'!C2475</x:f>
      </x:c>
      <x:c r="D2475" s="0">
        <x:f>'Historical Trades'!D2475</x:f>
      </x:c>
      <x:c r="E2475" s="23">
        <x:f>'Historical Trades'!E2475</x:f>
      </x:c>
      <x:c r="F2475" s="0">
        <x:f>'Historical Trades'!F2475</x:f>
      </x:c>
      <x:c r="G2475" s="0">
        <x:f>'Historical Trades'!G2475</x:f>
      </x:c>
      <x:c r="H2475" s="0">
        <x:f>'Historical Trades'!H2475</x:f>
      </x:c>
      <x:c r="I2475" s="0">
        <x:f>'Historical Trades'!I2475</x:f>
      </x:c>
      <x:c r="J2475" s="0">
        <x:f>'Historical Trades'!J2475</x:f>
      </x:c>
      <x:c r="K2475" s="0">
        <x:f>'Historical Trades'!K2475</x:f>
      </x:c>
      <x:c r="L2475" s="0">
        <x:f>'Historical Trades'!L2475</x:f>
      </x:c>
      <x:c r="M2475" s="0">
        <x:f>'Historical Trades'!M2475</x:f>
      </x:c>
      <x:c r="N2475" s="0">
        <x:f>CLEAN('Historical Trades'!O2475)</x:f>
      </x:c>
      <x:c r="P2475" s="14">
        <x:f>IF(G2475="sell",M2475,-M2475)</x:f>
      </x:c>
      <x:c r="Q2475" s="14">
        <x:f>VLOOKUP(N2475,'Currency Rates'!$A$3:$C$32,3,0)</x:f>
      </x:c>
      <x:c r="R2475" s="0">
        <x:f>IF(A2475="SPUS",0,IF(A2475="FWD",0,P2475/Q2475))</x:f>
      </x:c>
    </x:row>
    <x:row r="2476" spans="1:19" x14ac:dyDescent="0.3">
      <x:c r="A2476" s="0">
        <x:f>'Historical Trades'!A2476</x:f>
      </x:c>
      <x:c r="B2476" s="0">
        <x:f>'Historical Trades'!B2476</x:f>
      </x:c>
      <x:c r="C2476" s="23">
        <x:f>'Historical Trades'!C2476</x:f>
      </x:c>
      <x:c r="D2476" s="0">
        <x:f>'Historical Trades'!D2476</x:f>
      </x:c>
      <x:c r="E2476" s="23">
        <x:f>'Historical Trades'!E2476</x:f>
      </x:c>
      <x:c r="F2476" s="0">
        <x:f>'Historical Trades'!F2476</x:f>
      </x:c>
      <x:c r="G2476" s="0">
        <x:f>'Historical Trades'!G2476</x:f>
      </x:c>
      <x:c r="H2476" s="0">
        <x:f>'Historical Trades'!H2476</x:f>
      </x:c>
      <x:c r="I2476" s="0">
        <x:f>'Historical Trades'!I2476</x:f>
      </x:c>
      <x:c r="J2476" s="0">
        <x:f>'Historical Trades'!J2476</x:f>
      </x:c>
      <x:c r="K2476" s="0">
        <x:f>'Historical Trades'!K2476</x:f>
      </x:c>
      <x:c r="L2476" s="0">
        <x:f>'Historical Trades'!L2476</x:f>
      </x:c>
      <x:c r="M2476" s="0">
        <x:f>'Historical Trades'!M2476</x:f>
      </x:c>
      <x:c r="N2476" s="0">
        <x:f>CLEAN('Historical Trades'!O2476)</x:f>
      </x:c>
      <x:c r="P2476" s="14">
        <x:f>IF(G2476="sell",M2476,-M2476)</x:f>
      </x:c>
      <x:c r="Q2476" s="14">
        <x:f>VLOOKUP(N2476,'Currency Rates'!$A$3:$C$32,3,0)</x:f>
      </x:c>
      <x:c r="R2476" s="0">
        <x:f>IF(A2476="SPUS",0,IF(A2476="FWD",0,P2476/Q2476))</x:f>
      </x:c>
    </x:row>
    <x:row r="2477" spans="1:19" x14ac:dyDescent="0.3">
      <x:c r="A2477" s="0">
        <x:f>'Historical Trades'!A2477</x:f>
      </x:c>
      <x:c r="B2477" s="0">
        <x:f>'Historical Trades'!B2477</x:f>
      </x:c>
      <x:c r="C2477" s="23">
        <x:f>'Historical Trades'!C2477</x:f>
      </x:c>
      <x:c r="D2477" s="0">
        <x:f>'Historical Trades'!D2477</x:f>
      </x:c>
      <x:c r="E2477" s="23">
        <x:f>'Historical Trades'!E2477</x:f>
      </x:c>
      <x:c r="F2477" s="0">
        <x:f>'Historical Trades'!F2477</x:f>
      </x:c>
      <x:c r="G2477" s="0">
        <x:f>'Historical Trades'!G2477</x:f>
      </x:c>
      <x:c r="H2477" s="0">
        <x:f>'Historical Trades'!H2477</x:f>
      </x:c>
      <x:c r="I2477" s="0">
        <x:f>'Historical Trades'!I2477</x:f>
      </x:c>
      <x:c r="J2477" s="0">
        <x:f>'Historical Trades'!J2477</x:f>
      </x:c>
      <x:c r="K2477" s="0">
        <x:f>'Historical Trades'!K2477</x:f>
      </x:c>
      <x:c r="L2477" s="0">
        <x:f>'Historical Trades'!L2477</x:f>
      </x:c>
      <x:c r="M2477" s="0">
        <x:f>'Historical Trades'!M2477</x:f>
      </x:c>
      <x:c r="N2477" s="0">
        <x:f>CLEAN('Historical Trades'!O2477)</x:f>
      </x:c>
      <x:c r="P2477" s="14">
        <x:f>IF(G2477="sell",M2477,-M2477)</x:f>
      </x:c>
      <x:c r="Q2477" s="14">
        <x:f>VLOOKUP(N2477,'Currency Rates'!$A$3:$C$32,3,0)</x:f>
      </x:c>
      <x:c r="R2477" s="0">
        <x:f>IF(A2477="SPUS",0,IF(A2477="FWD",0,P2477/Q2477))</x:f>
      </x:c>
    </x:row>
    <x:row r="2478" spans="1:19" x14ac:dyDescent="0.3">
      <x:c r="A2478" s="0">
        <x:f>'Historical Trades'!A2478</x:f>
      </x:c>
      <x:c r="B2478" s="0">
        <x:f>'Historical Trades'!B2478</x:f>
      </x:c>
      <x:c r="C2478" s="23">
        <x:f>'Historical Trades'!C2478</x:f>
      </x:c>
      <x:c r="D2478" s="0">
        <x:f>'Historical Trades'!D2478</x:f>
      </x:c>
      <x:c r="E2478" s="23">
        <x:f>'Historical Trades'!E2478</x:f>
      </x:c>
      <x:c r="F2478" s="0">
        <x:f>'Historical Trades'!F2478</x:f>
      </x:c>
      <x:c r="G2478" s="0">
        <x:f>'Historical Trades'!G2478</x:f>
      </x:c>
      <x:c r="H2478" s="0">
        <x:f>'Historical Trades'!H2478</x:f>
      </x:c>
      <x:c r="I2478" s="0">
        <x:f>'Historical Trades'!I2478</x:f>
      </x:c>
      <x:c r="J2478" s="0">
        <x:f>'Historical Trades'!J2478</x:f>
      </x:c>
      <x:c r="K2478" s="0">
        <x:f>'Historical Trades'!K2478</x:f>
      </x:c>
      <x:c r="L2478" s="0">
        <x:f>'Historical Trades'!L2478</x:f>
      </x:c>
      <x:c r="M2478" s="0">
        <x:f>'Historical Trades'!M2478</x:f>
      </x:c>
      <x:c r="N2478" s="0">
        <x:f>CLEAN('Historical Trades'!O2478)</x:f>
      </x:c>
      <x:c r="P2478" s="14">
        <x:f>IF(G2478="sell",M2478,-M2478)</x:f>
      </x:c>
      <x:c r="Q2478" s="14">
        <x:f>VLOOKUP(N2478,'Currency Rates'!$A$3:$C$32,3,0)</x:f>
      </x:c>
      <x:c r="R2478" s="0">
        <x:f>IF(A2478="SPUS",0,IF(A2478="FWD",0,P2478/Q2478))</x:f>
      </x:c>
    </x:row>
    <x:row r="2479" spans="1:19" x14ac:dyDescent="0.3">
      <x:c r="A2479" s="0">
        <x:f>'Historical Trades'!A2479</x:f>
      </x:c>
      <x:c r="B2479" s="0">
        <x:f>'Historical Trades'!B2479</x:f>
      </x:c>
      <x:c r="C2479" s="23">
        <x:f>'Historical Trades'!C2479</x:f>
      </x:c>
      <x:c r="D2479" s="0">
        <x:f>'Historical Trades'!D2479</x:f>
      </x:c>
      <x:c r="E2479" s="23">
        <x:f>'Historical Trades'!E2479</x:f>
      </x:c>
      <x:c r="F2479" s="0">
        <x:f>'Historical Trades'!F2479</x:f>
      </x:c>
      <x:c r="G2479" s="0">
        <x:f>'Historical Trades'!G2479</x:f>
      </x:c>
      <x:c r="H2479" s="0">
        <x:f>'Historical Trades'!H2479</x:f>
      </x:c>
      <x:c r="I2479" s="0">
        <x:f>'Historical Trades'!I2479</x:f>
      </x:c>
      <x:c r="J2479" s="0">
        <x:f>'Historical Trades'!J2479</x:f>
      </x:c>
      <x:c r="K2479" s="0">
        <x:f>'Historical Trades'!K2479</x:f>
      </x:c>
      <x:c r="L2479" s="0">
        <x:f>'Historical Trades'!L2479</x:f>
      </x:c>
      <x:c r="M2479" s="0">
        <x:f>'Historical Trades'!M2479</x:f>
      </x:c>
      <x:c r="N2479" s="0">
        <x:f>CLEAN('Historical Trades'!O2479)</x:f>
      </x:c>
      <x:c r="P2479" s="14">
        <x:f>IF(G2479="sell",M2479,-M2479)</x:f>
      </x:c>
      <x:c r="Q2479" s="14">
        <x:f>VLOOKUP(N2479,'Currency Rates'!$A$3:$C$32,3,0)</x:f>
      </x:c>
      <x:c r="R2479" s="0">
        <x:f>IF(A2479="SPUS",0,IF(A2479="FWD",0,P2479/Q2479))</x:f>
      </x:c>
    </x:row>
    <x:row r="2480" spans="1:19" x14ac:dyDescent="0.3">
      <x:c r="A2480" s="0">
        <x:f>'Historical Trades'!A2480</x:f>
      </x:c>
      <x:c r="B2480" s="0">
        <x:f>'Historical Trades'!B2480</x:f>
      </x:c>
      <x:c r="C2480" s="23">
        <x:f>'Historical Trades'!C2480</x:f>
      </x:c>
      <x:c r="D2480" s="0">
        <x:f>'Historical Trades'!D2480</x:f>
      </x:c>
      <x:c r="E2480" s="23">
        <x:f>'Historical Trades'!E2480</x:f>
      </x:c>
      <x:c r="F2480" s="0">
        <x:f>'Historical Trades'!F2480</x:f>
      </x:c>
      <x:c r="G2480" s="0">
        <x:f>'Historical Trades'!G2480</x:f>
      </x:c>
      <x:c r="H2480" s="0">
        <x:f>'Historical Trades'!H2480</x:f>
      </x:c>
      <x:c r="I2480" s="0">
        <x:f>'Historical Trades'!I2480</x:f>
      </x:c>
      <x:c r="J2480" s="0">
        <x:f>'Historical Trades'!J2480</x:f>
      </x:c>
      <x:c r="K2480" s="0">
        <x:f>'Historical Trades'!K2480</x:f>
      </x:c>
      <x:c r="L2480" s="0">
        <x:f>'Historical Trades'!L2480</x:f>
      </x:c>
      <x:c r="M2480" s="0">
        <x:f>'Historical Trades'!M2480</x:f>
      </x:c>
      <x:c r="N2480" s="0">
        <x:f>CLEAN('Historical Trades'!O2480)</x:f>
      </x:c>
      <x:c r="P2480" s="14">
        <x:f>IF(G2480="sell",M2480,-M2480)</x:f>
      </x:c>
      <x:c r="Q2480" s="14">
        <x:f>VLOOKUP(N2480,'Currency Rates'!$A$3:$C$32,3,0)</x:f>
      </x:c>
      <x:c r="R2480" s="0">
        <x:f>IF(A2480="SPUS",0,IF(A2480="FWD",0,P2480/Q2480))</x:f>
      </x:c>
    </x:row>
    <x:row r="2481" spans="1:19" x14ac:dyDescent="0.3">
      <x:c r="A2481" s="0">
        <x:f>'Historical Trades'!A2481</x:f>
      </x:c>
      <x:c r="B2481" s="0">
        <x:f>'Historical Trades'!B2481</x:f>
      </x:c>
      <x:c r="C2481" s="23">
        <x:f>'Historical Trades'!C2481</x:f>
      </x:c>
      <x:c r="D2481" s="0">
        <x:f>'Historical Trades'!D2481</x:f>
      </x:c>
      <x:c r="E2481" s="23">
        <x:f>'Historical Trades'!E2481</x:f>
      </x:c>
      <x:c r="F2481" s="0">
        <x:f>'Historical Trades'!F2481</x:f>
      </x:c>
      <x:c r="G2481" s="0">
        <x:f>'Historical Trades'!G2481</x:f>
      </x:c>
      <x:c r="H2481" s="0">
        <x:f>'Historical Trades'!H2481</x:f>
      </x:c>
      <x:c r="I2481" s="0">
        <x:f>'Historical Trades'!I2481</x:f>
      </x:c>
      <x:c r="J2481" s="0">
        <x:f>'Historical Trades'!J2481</x:f>
      </x:c>
      <x:c r="K2481" s="0">
        <x:f>'Historical Trades'!K2481</x:f>
      </x:c>
      <x:c r="L2481" s="0">
        <x:f>'Historical Trades'!L2481</x:f>
      </x:c>
      <x:c r="M2481" s="0">
        <x:f>'Historical Trades'!M2481</x:f>
      </x:c>
      <x:c r="N2481" s="0">
        <x:f>CLEAN('Historical Trades'!O2481)</x:f>
      </x:c>
      <x:c r="P2481" s="14">
        <x:f>IF(G2481="sell",M2481,-M2481)</x:f>
      </x:c>
      <x:c r="Q2481" s="14">
        <x:f>VLOOKUP(N2481,'Currency Rates'!$A$3:$C$32,3,0)</x:f>
      </x:c>
      <x:c r="R2481" s="0">
        <x:f>IF(A2481="SPUS",0,IF(A2481="FWD",0,P2481/Q2481))</x:f>
      </x:c>
    </x:row>
    <x:row r="2482" spans="1:19" x14ac:dyDescent="0.3">
      <x:c r="A2482" s="0">
        <x:f>'Historical Trades'!A2482</x:f>
      </x:c>
      <x:c r="B2482" s="0">
        <x:f>'Historical Trades'!B2482</x:f>
      </x:c>
      <x:c r="C2482" s="23">
        <x:f>'Historical Trades'!C2482</x:f>
      </x:c>
      <x:c r="D2482" s="0">
        <x:f>'Historical Trades'!D2482</x:f>
      </x:c>
      <x:c r="E2482" s="23">
        <x:f>'Historical Trades'!E2482</x:f>
      </x:c>
      <x:c r="F2482" s="0">
        <x:f>'Historical Trades'!F2482</x:f>
      </x:c>
      <x:c r="G2482" s="0">
        <x:f>'Historical Trades'!G2482</x:f>
      </x:c>
      <x:c r="H2482" s="0">
        <x:f>'Historical Trades'!H2482</x:f>
      </x:c>
      <x:c r="I2482" s="0">
        <x:f>'Historical Trades'!I2482</x:f>
      </x:c>
      <x:c r="J2482" s="0">
        <x:f>'Historical Trades'!J2482</x:f>
      </x:c>
      <x:c r="K2482" s="0">
        <x:f>'Historical Trades'!K2482</x:f>
      </x:c>
      <x:c r="L2482" s="0">
        <x:f>'Historical Trades'!L2482</x:f>
      </x:c>
      <x:c r="M2482" s="0">
        <x:f>'Historical Trades'!M2482</x:f>
      </x:c>
      <x:c r="N2482" s="0">
        <x:f>CLEAN('Historical Trades'!O2482)</x:f>
      </x:c>
      <x:c r="P2482" s="14">
        <x:f>IF(G2482="sell",M2482,-M2482)</x:f>
      </x:c>
      <x:c r="Q2482" s="14">
        <x:f>VLOOKUP(N2482,'Currency Rates'!$A$3:$C$32,3,0)</x:f>
      </x:c>
      <x:c r="R2482" s="0">
        <x:f>IF(A2482="SPUS",0,IF(A2482="FWD",0,P2482/Q2482))</x:f>
      </x:c>
    </x:row>
    <x:row r="2483" spans="1:19" x14ac:dyDescent="0.3">
      <x:c r="A2483" s="0">
        <x:f>'Historical Trades'!A2483</x:f>
      </x:c>
      <x:c r="B2483" s="0">
        <x:f>'Historical Trades'!B2483</x:f>
      </x:c>
      <x:c r="C2483" s="23">
        <x:f>'Historical Trades'!C2483</x:f>
      </x:c>
      <x:c r="D2483" s="0">
        <x:f>'Historical Trades'!D2483</x:f>
      </x:c>
      <x:c r="E2483" s="23">
        <x:f>'Historical Trades'!E2483</x:f>
      </x:c>
      <x:c r="F2483" s="0">
        <x:f>'Historical Trades'!F2483</x:f>
      </x:c>
      <x:c r="G2483" s="0">
        <x:f>'Historical Trades'!G2483</x:f>
      </x:c>
      <x:c r="H2483" s="0">
        <x:f>'Historical Trades'!H2483</x:f>
      </x:c>
      <x:c r="I2483" s="0">
        <x:f>'Historical Trades'!I2483</x:f>
      </x:c>
      <x:c r="J2483" s="0">
        <x:f>'Historical Trades'!J2483</x:f>
      </x:c>
      <x:c r="K2483" s="0">
        <x:f>'Historical Trades'!K2483</x:f>
      </x:c>
      <x:c r="L2483" s="0">
        <x:f>'Historical Trades'!L2483</x:f>
      </x:c>
      <x:c r="M2483" s="0">
        <x:f>'Historical Trades'!M2483</x:f>
      </x:c>
      <x:c r="N2483" s="0">
        <x:f>CLEAN('Historical Trades'!O2483)</x:f>
      </x:c>
      <x:c r="P2483" s="14">
        <x:f>IF(G2483="sell",M2483,-M2483)</x:f>
      </x:c>
      <x:c r="Q2483" s="14">
        <x:f>VLOOKUP(N2483,'Currency Rates'!$A$3:$C$32,3,0)</x:f>
      </x:c>
      <x:c r="R2483" s="0">
        <x:f>IF(A2483="SPUS",0,IF(A2483="FWD",0,P2483/Q2483))</x:f>
      </x:c>
    </x:row>
    <x:row r="2484" spans="1:19" x14ac:dyDescent="0.3">
      <x:c r="A2484" s="0">
        <x:f>'Historical Trades'!A2484</x:f>
      </x:c>
      <x:c r="B2484" s="0">
        <x:f>'Historical Trades'!B2484</x:f>
      </x:c>
      <x:c r="C2484" s="23">
        <x:f>'Historical Trades'!C2484</x:f>
      </x:c>
      <x:c r="D2484" s="0">
        <x:f>'Historical Trades'!D2484</x:f>
      </x:c>
      <x:c r="E2484" s="23">
        <x:f>'Historical Trades'!E2484</x:f>
      </x:c>
      <x:c r="F2484" s="0">
        <x:f>'Historical Trades'!F2484</x:f>
      </x:c>
      <x:c r="G2484" s="0">
        <x:f>'Historical Trades'!G2484</x:f>
      </x:c>
      <x:c r="H2484" s="0">
        <x:f>'Historical Trades'!H2484</x:f>
      </x:c>
      <x:c r="I2484" s="0">
        <x:f>'Historical Trades'!I2484</x:f>
      </x:c>
      <x:c r="J2484" s="0">
        <x:f>'Historical Trades'!J2484</x:f>
      </x:c>
      <x:c r="K2484" s="0">
        <x:f>'Historical Trades'!K2484</x:f>
      </x:c>
      <x:c r="L2484" s="0">
        <x:f>'Historical Trades'!L2484</x:f>
      </x:c>
      <x:c r="M2484" s="0">
        <x:f>'Historical Trades'!M2484</x:f>
      </x:c>
      <x:c r="N2484" s="0">
        <x:f>CLEAN('Historical Trades'!O2484)</x:f>
      </x:c>
      <x:c r="P2484" s="14">
        <x:f>IF(G2484="sell",M2484,-M2484)</x:f>
      </x:c>
      <x:c r="Q2484" s="14">
        <x:f>VLOOKUP(N2484,'Currency Rates'!$A$3:$C$32,3,0)</x:f>
      </x:c>
      <x:c r="R2484" s="0">
        <x:f>IF(A2484="SPUS",0,IF(A2484="FWD",0,P2484/Q2484))</x:f>
      </x:c>
    </x:row>
    <x:row r="2485" spans="1:19" x14ac:dyDescent="0.3">
      <x:c r="A2485" s="0">
        <x:f>'Historical Trades'!A2485</x:f>
      </x:c>
      <x:c r="B2485" s="0">
        <x:f>'Historical Trades'!B2485</x:f>
      </x:c>
      <x:c r="C2485" s="23">
        <x:f>'Historical Trades'!C2485</x:f>
      </x:c>
      <x:c r="D2485" s="0">
        <x:f>'Historical Trades'!D2485</x:f>
      </x:c>
      <x:c r="E2485" s="23">
        <x:f>'Historical Trades'!E2485</x:f>
      </x:c>
      <x:c r="F2485" s="0">
        <x:f>'Historical Trades'!F2485</x:f>
      </x:c>
      <x:c r="G2485" s="0">
        <x:f>'Historical Trades'!G2485</x:f>
      </x:c>
      <x:c r="H2485" s="0">
        <x:f>'Historical Trades'!H2485</x:f>
      </x:c>
      <x:c r="I2485" s="0">
        <x:f>'Historical Trades'!I2485</x:f>
      </x:c>
      <x:c r="J2485" s="0">
        <x:f>'Historical Trades'!J2485</x:f>
      </x:c>
      <x:c r="K2485" s="0">
        <x:f>'Historical Trades'!K2485</x:f>
      </x:c>
      <x:c r="L2485" s="0">
        <x:f>'Historical Trades'!L2485</x:f>
      </x:c>
      <x:c r="M2485" s="0">
        <x:f>'Historical Trades'!M2485</x:f>
      </x:c>
      <x:c r="N2485" s="0">
        <x:f>CLEAN('Historical Trades'!O2485)</x:f>
      </x:c>
      <x:c r="P2485" s="14">
        <x:f>IF(G2485="sell",M2485,-M2485)</x:f>
      </x:c>
      <x:c r="Q2485" s="14">
        <x:f>VLOOKUP(N2485,'Currency Rates'!$A$3:$C$32,3,0)</x:f>
      </x:c>
      <x:c r="R2485" s="0">
        <x:f>IF(A2485="SPUS",0,IF(A2485="FWD",0,P2485/Q2485))</x:f>
      </x:c>
    </x:row>
    <x:row r="2486" spans="1:19" x14ac:dyDescent="0.3">
      <x:c r="A2486" s="0">
        <x:f>'Historical Trades'!A2486</x:f>
      </x:c>
      <x:c r="B2486" s="0">
        <x:f>'Historical Trades'!B2486</x:f>
      </x:c>
      <x:c r="C2486" s="23">
        <x:f>'Historical Trades'!C2486</x:f>
      </x:c>
      <x:c r="D2486" s="0">
        <x:f>'Historical Trades'!D2486</x:f>
      </x:c>
      <x:c r="E2486" s="23">
        <x:f>'Historical Trades'!E2486</x:f>
      </x:c>
      <x:c r="F2486" s="0">
        <x:f>'Historical Trades'!F2486</x:f>
      </x:c>
      <x:c r="G2486" s="0">
        <x:f>'Historical Trades'!G2486</x:f>
      </x:c>
      <x:c r="H2486" s="0">
        <x:f>'Historical Trades'!H2486</x:f>
      </x:c>
      <x:c r="I2486" s="0">
        <x:f>'Historical Trades'!I2486</x:f>
      </x:c>
      <x:c r="J2486" s="0">
        <x:f>'Historical Trades'!J2486</x:f>
      </x:c>
      <x:c r="K2486" s="0">
        <x:f>'Historical Trades'!K2486</x:f>
      </x:c>
      <x:c r="L2486" s="0">
        <x:f>'Historical Trades'!L2486</x:f>
      </x:c>
      <x:c r="M2486" s="0">
        <x:f>'Historical Trades'!M2486</x:f>
      </x:c>
      <x:c r="N2486" s="0">
        <x:f>CLEAN('Historical Trades'!O2486)</x:f>
      </x:c>
      <x:c r="P2486" s="14">
        <x:f>IF(G2486="sell",M2486,-M2486)</x:f>
      </x:c>
      <x:c r="Q2486" s="14">
        <x:f>VLOOKUP(N2486,'Currency Rates'!$A$3:$C$32,3,0)</x:f>
      </x:c>
      <x:c r="R2486" s="0">
        <x:f>IF(A2486="SPUS",0,IF(A2486="FWD",0,P2486/Q2486))</x:f>
      </x:c>
    </x:row>
    <x:row r="2487" spans="1:19" x14ac:dyDescent="0.3">
      <x:c r="A2487" s="0">
        <x:f>'Historical Trades'!A2487</x:f>
      </x:c>
      <x:c r="B2487" s="0">
        <x:f>'Historical Trades'!B2487</x:f>
      </x:c>
      <x:c r="C2487" s="23">
        <x:f>'Historical Trades'!C2487</x:f>
      </x:c>
      <x:c r="D2487" s="0">
        <x:f>'Historical Trades'!D2487</x:f>
      </x:c>
      <x:c r="E2487" s="23">
        <x:f>'Historical Trades'!E2487</x:f>
      </x:c>
      <x:c r="F2487" s="0">
        <x:f>'Historical Trades'!F2487</x:f>
      </x:c>
      <x:c r="G2487" s="0">
        <x:f>'Historical Trades'!G2487</x:f>
      </x:c>
      <x:c r="H2487" s="0">
        <x:f>'Historical Trades'!H2487</x:f>
      </x:c>
      <x:c r="I2487" s="0">
        <x:f>'Historical Trades'!I2487</x:f>
      </x:c>
      <x:c r="J2487" s="0">
        <x:f>'Historical Trades'!J2487</x:f>
      </x:c>
      <x:c r="K2487" s="0">
        <x:f>'Historical Trades'!K2487</x:f>
      </x:c>
      <x:c r="L2487" s="0">
        <x:f>'Historical Trades'!L2487</x:f>
      </x:c>
      <x:c r="M2487" s="0">
        <x:f>'Historical Trades'!M2487</x:f>
      </x:c>
      <x:c r="N2487" s="0">
        <x:f>CLEAN('Historical Trades'!O2487)</x:f>
      </x:c>
      <x:c r="P2487" s="14">
        <x:f>IF(G2487="sell",M2487,-M2487)</x:f>
      </x:c>
      <x:c r="Q2487" s="14">
        <x:f>VLOOKUP(N2487,'Currency Rates'!$A$3:$C$32,3,0)</x:f>
      </x:c>
      <x:c r="R2487" s="0">
        <x:f>IF(A2487="SPUS",0,IF(A2487="FWD",0,P2487/Q2487))</x:f>
      </x:c>
    </x:row>
    <x:row r="2488" spans="1:19" x14ac:dyDescent="0.3">
      <x:c r="A2488" s="0">
        <x:f>'Historical Trades'!A2488</x:f>
      </x:c>
      <x:c r="B2488" s="0">
        <x:f>'Historical Trades'!B2488</x:f>
      </x:c>
      <x:c r="C2488" s="23">
        <x:f>'Historical Trades'!C2488</x:f>
      </x:c>
      <x:c r="D2488" s="0">
        <x:f>'Historical Trades'!D2488</x:f>
      </x:c>
      <x:c r="E2488" s="23">
        <x:f>'Historical Trades'!E2488</x:f>
      </x:c>
      <x:c r="F2488" s="0">
        <x:f>'Historical Trades'!F2488</x:f>
      </x:c>
      <x:c r="G2488" s="0">
        <x:f>'Historical Trades'!G2488</x:f>
      </x:c>
      <x:c r="H2488" s="0">
        <x:f>'Historical Trades'!H2488</x:f>
      </x:c>
      <x:c r="I2488" s="0">
        <x:f>'Historical Trades'!I2488</x:f>
      </x:c>
      <x:c r="J2488" s="0">
        <x:f>'Historical Trades'!J2488</x:f>
      </x:c>
      <x:c r="K2488" s="0">
        <x:f>'Historical Trades'!K2488</x:f>
      </x:c>
      <x:c r="L2488" s="0">
        <x:f>'Historical Trades'!L2488</x:f>
      </x:c>
      <x:c r="M2488" s="0">
        <x:f>'Historical Trades'!M2488</x:f>
      </x:c>
      <x:c r="N2488" s="0">
        <x:f>CLEAN('Historical Trades'!O2488)</x:f>
      </x:c>
      <x:c r="P2488" s="14">
        <x:f>IF(G2488="sell",M2488,-M2488)</x:f>
      </x:c>
      <x:c r="Q2488" s="14">
        <x:f>VLOOKUP(N2488,'Currency Rates'!$A$3:$C$32,3,0)</x:f>
      </x:c>
      <x:c r="R2488" s="0">
        <x:f>IF(A2488="SPUS",0,IF(A2488="FWD",0,P2488/Q2488))</x:f>
      </x:c>
    </x:row>
    <x:row r="2489" spans="1:19" x14ac:dyDescent="0.3">
      <x:c r="A2489" s="0">
        <x:f>'Historical Trades'!A2489</x:f>
      </x:c>
      <x:c r="B2489" s="0">
        <x:f>'Historical Trades'!B2489</x:f>
      </x:c>
      <x:c r="C2489" s="23">
        <x:f>'Historical Trades'!C2489</x:f>
      </x:c>
      <x:c r="D2489" s="0">
        <x:f>'Historical Trades'!D2489</x:f>
      </x:c>
      <x:c r="E2489" s="23">
        <x:f>'Historical Trades'!E2489</x:f>
      </x:c>
      <x:c r="F2489" s="0">
        <x:f>'Historical Trades'!F2489</x:f>
      </x:c>
      <x:c r="G2489" s="0">
        <x:f>'Historical Trades'!G2489</x:f>
      </x:c>
      <x:c r="H2489" s="0">
        <x:f>'Historical Trades'!H2489</x:f>
      </x:c>
      <x:c r="I2489" s="0">
        <x:f>'Historical Trades'!I2489</x:f>
      </x:c>
      <x:c r="J2489" s="0">
        <x:f>'Historical Trades'!J2489</x:f>
      </x:c>
      <x:c r="K2489" s="0">
        <x:f>'Historical Trades'!K2489</x:f>
      </x:c>
      <x:c r="L2489" s="0">
        <x:f>'Historical Trades'!L2489</x:f>
      </x:c>
      <x:c r="M2489" s="0">
        <x:f>'Historical Trades'!M2489</x:f>
      </x:c>
      <x:c r="N2489" s="0">
        <x:f>CLEAN('Historical Trades'!O2489)</x:f>
      </x:c>
      <x:c r="P2489" s="14">
        <x:f>IF(G2489="sell",M2489,-M2489)</x:f>
      </x:c>
      <x:c r="Q2489" s="14">
        <x:f>VLOOKUP(N2489,'Currency Rates'!$A$3:$C$32,3,0)</x:f>
      </x:c>
      <x:c r="R2489" s="0">
        <x:f>IF(A2489="SPUS",0,IF(A2489="FWD",0,P2489/Q2489))</x:f>
      </x:c>
    </x:row>
    <x:row r="2490" spans="1:19" x14ac:dyDescent="0.3">
      <x:c r="A2490" s="0">
        <x:f>'Historical Trades'!A2490</x:f>
      </x:c>
      <x:c r="B2490" s="0">
        <x:f>'Historical Trades'!B2490</x:f>
      </x:c>
      <x:c r="C2490" s="23">
        <x:f>'Historical Trades'!C2490</x:f>
      </x:c>
      <x:c r="D2490" s="0">
        <x:f>'Historical Trades'!D2490</x:f>
      </x:c>
      <x:c r="E2490" s="23">
        <x:f>'Historical Trades'!E2490</x:f>
      </x:c>
      <x:c r="F2490" s="0">
        <x:f>'Historical Trades'!F2490</x:f>
      </x:c>
      <x:c r="G2490" s="0">
        <x:f>'Historical Trades'!G2490</x:f>
      </x:c>
      <x:c r="H2490" s="0">
        <x:f>'Historical Trades'!H2490</x:f>
      </x:c>
      <x:c r="I2490" s="0">
        <x:f>'Historical Trades'!I2490</x:f>
      </x:c>
      <x:c r="J2490" s="0">
        <x:f>'Historical Trades'!J2490</x:f>
      </x:c>
      <x:c r="K2490" s="0">
        <x:f>'Historical Trades'!K2490</x:f>
      </x:c>
      <x:c r="L2490" s="0">
        <x:f>'Historical Trades'!L2490</x:f>
      </x:c>
      <x:c r="M2490" s="0">
        <x:f>'Historical Trades'!M2490</x:f>
      </x:c>
      <x:c r="N2490" s="0">
        <x:f>CLEAN('Historical Trades'!O2490)</x:f>
      </x:c>
      <x:c r="P2490" s="14">
        <x:f>IF(G2490="sell",M2490,-M2490)</x:f>
      </x:c>
      <x:c r="Q2490" s="14">
        <x:f>VLOOKUP(N2490,'Currency Rates'!$A$3:$C$32,3,0)</x:f>
      </x:c>
      <x:c r="R2490" s="0">
        <x:f>IF(A2490="SPUS",0,IF(A2490="FWD",0,P2490/Q2490))</x:f>
      </x:c>
    </x:row>
    <x:row r="2491" spans="1:19" x14ac:dyDescent="0.3">
      <x:c r="A2491" s="0">
        <x:f>'Historical Trades'!A2491</x:f>
      </x:c>
      <x:c r="B2491" s="0">
        <x:f>'Historical Trades'!B2491</x:f>
      </x:c>
      <x:c r="C2491" s="23">
        <x:f>'Historical Trades'!C2491</x:f>
      </x:c>
      <x:c r="D2491" s="0">
        <x:f>'Historical Trades'!D2491</x:f>
      </x:c>
      <x:c r="E2491" s="23">
        <x:f>'Historical Trades'!E2491</x:f>
      </x:c>
      <x:c r="F2491" s="0">
        <x:f>'Historical Trades'!F2491</x:f>
      </x:c>
      <x:c r="G2491" s="0">
        <x:f>'Historical Trades'!G2491</x:f>
      </x:c>
      <x:c r="H2491" s="0">
        <x:f>'Historical Trades'!H2491</x:f>
      </x:c>
      <x:c r="I2491" s="0">
        <x:f>'Historical Trades'!I2491</x:f>
      </x:c>
      <x:c r="J2491" s="0">
        <x:f>'Historical Trades'!J2491</x:f>
      </x:c>
      <x:c r="K2491" s="0">
        <x:f>'Historical Trades'!K2491</x:f>
      </x:c>
      <x:c r="L2491" s="0">
        <x:f>'Historical Trades'!L2491</x:f>
      </x:c>
      <x:c r="M2491" s="0">
        <x:f>'Historical Trades'!M2491</x:f>
      </x:c>
      <x:c r="N2491" s="0">
        <x:f>CLEAN('Historical Trades'!O2491)</x:f>
      </x:c>
      <x:c r="P2491" s="14">
        <x:f>IF(G2491="sell",M2491,-M2491)</x:f>
      </x:c>
      <x:c r="Q2491" s="14">
        <x:f>VLOOKUP(N2491,'Currency Rates'!$A$3:$C$32,3,0)</x:f>
      </x:c>
      <x:c r="R2491" s="0">
        <x:f>IF(A2491="SPUS",0,IF(A2491="FWD",0,P2491/Q2491))</x:f>
      </x:c>
    </x:row>
    <x:row r="2492" spans="1:19" x14ac:dyDescent="0.3">
      <x:c r="A2492" s="0">
        <x:f>'Historical Trades'!A2492</x:f>
      </x:c>
      <x:c r="B2492" s="0">
        <x:f>'Historical Trades'!B2492</x:f>
      </x:c>
      <x:c r="C2492" s="23">
        <x:f>'Historical Trades'!C2492</x:f>
      </x:c>
      <x:c r="D2492" s="0">
        <x:f>'Historical Trades'!D2492</x:f>
      </x:c>
      <x:c r="E2492" s="23">
        <x:f>'Historical Trades'!E2492</x:f>
      </x:c>
      <x:c r="F2492" s="0">
        <x:f>'Historical Trades'!F2492</x:f>
      </x:c>
      <x:c r="G2492" s="0">
        <x:f>'Historical Trades'!G2492</x:f>
      </x:c>
      <x:c r="H2492" s="0">
        <x:f>'Historical Trades'!H2492</x:f>
      </x:c>
      <x:c r="I2492" s="0">
        <x:f>'Historical Trades'!I2492</x:f>
      </x:c>
      <x:c r="J2492" s="0">
        <x:f>'Historical Trades'!J2492</x:f>
      </x:c>
      <x:c r="K2492" s="0">
        <x:f>'Historical Trades'!K2492</x:f>
      </x:c>
      <x:c r="L2492" s="0">
        <x:f>'Historical Trades'!L2492</x:f>
      </x:c>
      <x:c r="M2492" s="0">
        <x:f>'Historical Trades'!M2492</x:f>
      </x:c>
      <x:c r="N2492" s="0">
        <x:f>CLEAN('Historical Trades'!O2492)</x:f>
      </x:c>
      <x:c r="P2492" s="14">
        <x:f>IF(G2492="sell",M2492,-M2492)</x:f>
      </x:c>
      <x:c r="Q2492" s="14">
        <x:f>VLOOKUP(N2492,'Currency Rates'!$A$3:$C$32,3,0)</x:f>
      </x:c>
      <x:c r="R2492" s="0">
        <x:f>IF(A2492="SPUS",0,IF(A2492="FWD",0,P2492/Q2492))</x:f>
      </x:c>
    </x:row>
    <x:row r="2493" spans="1:19" x14ac:dyDescent="0.3">
      <x:c r="A2493" s="0">
        <x:f>'Historical Trades'!A2493</x:f>
      </x:c>
      <x:c r="B2493" s="0">
        <x:f>'Historical Trades'!B2493</x:f>
      </x:c>
      <x:c r="C2493" s="23">
        <x:f>'Historical Trades'!C2493</x:f>
      </x:c>
      <x:c r="D2493" s="0">
        <x:f>'Historical Trades'!D2493</x:f>
      </x:c>
      <x:c r="E2493" s="23">
        <x:f>'Historical Trades'!E2493</x:f>
      </x:c>
      <x:c r="F2493" s="0">
        <x:f>'Historical Trades'!F2493</x:f>
      </x:c>
      <x:c r="G2493" s="0">
        <x:f>'Historical Trades'!G2493</x:f>
      </x:c>
      <x:c r="H2493" s="0">
        <x:f>'Historical Trades'!H2493</x:f>
      </x:c>
      <x:c r="I2493" s="0">
        <x:f>'Historical Trades'!I2493</x:f>
      </x:c>
      <x:c r="J2493" s="0">
        <x:f>'Historical Trades'!J2493</x:f>
      </x:c>
      <x:c r="K2493" s="0">
        <x:f>'Historical Trades'!K2493</x:f>
      </x:c>
      <x:c r="L2493" s="0">
        <x:f>'Historical Trades'!L2493</x:f>
      </x:c>
      <x:c r="M2493" s="0">
        <x:f>'Historical Trades'!M2493</x:f>
      </x:c>
      <x:c r="N2493" s="0">
        <x:f>CLEAN('Historical Trades'!O2493)</x:f>
      </x:c>
      <x:c r="P2493" s="14">
        <x:f>IF(G2493="sell",M2493,-M2493)</x:f>
      </x:c>
      <x:c r="Q2493" s="14">
        <x:f>VLOOKUP(N2493,'Currency Rates'!$A$3:$C$32,3,0)</x:f>
      </x:c>
      <x:c r="R2493" s="0">
        <x:f>IF(A2493="SPUS",0,IF(A2493="FWD",0,P2493/Q2493))</x:f>
      </x:c>
    </x:row>
    <x:row r="2494" spans="1:19" x14ac:dyDescent="0.3">
      <x:c r="A2494" s="0">
        <x:f>'Historical Trades'!A2494</x:f>
      </x:c>
      <x:c r="B2494" s="0">
        <x:f>'Historical Trades'!B2494</x:f>
      </x:c>
      <x:c r="C2494" s="23">
        <x:f>'Historical Trades'!C2494</x:f>
      </x:c>
      <x:c r="D2494" s="0">
        <x:f>'Historical Trades'!D2494</x:f>
      </x:c>
      <x:c r="E2494" s="23">
        <x:f>'Historical Trades'!E2494</x:f>
      </x:c>
      <x:c r="F2494" s="0">
        <x:f>'Historical Trades'!F2494</x:f>
      </x:c>
      <x:c r="G2494" s="0">
        <x:f>'Historical Trades'!G2494</x:f>
      </x:c>
      <x:c r="H2494" s="0">
        <x:f>'Historical Trades'!H2494</x:f>
      </x:c>
      <x:c r="I2494" s="0">
        <x:f>'Historical Trades'!I2494</x:f>
      </x:c>
      <x:c r="J2494" s="0">
        <x:f>'Historical Trades'!J2494</x:f>
      </x:c>
      <x:c r="K2494" s="0">
        <x:f>'Historical Trades'!K2494</x:f>
      </x:c>
      <x:c r="L2494" s="0">
        <x:f>'Historical Trades'!L2494</x:f>
      </x:c>
      <x:c r="M2494" s="0">
        <x:f>'Historical Trades'!M2494</x:f>
      </x:c>
      <x:c r="N2494" s="0">
        <x:f>CLEAN('Historical Trades'!O2494)</x:f>
      </x:c>
      <x:c r="P2494" s="14">
        <x:f>IF(G2494="sell",M2494,-M2494)</x:f>
      </x:c>
      <x:c r="Q2494" s="14">
        <x:f>VLOOKUP(N2494,'Currency Rates'!$A$3:$C$32,3,0)</x:f>
      </x:c>
      <x:c r="R2494" s="0">
        <x:f>IF(A2494="SPUS",0,IF(A2494="FWD",0,P2494/Q2494))</x:f>
      </x:c>
    </x:row>
    <x:row r="2495" spans="1:19" x14ac:dyDescent="0.3">
      <x:c r="A2495" s="0">
        <x:f>'Historical Trades'!A2495</x:f>
      </x:c>
      <x:c r="B2495" s="0">
        <x:f>'Historical Trades'!B2495</x:f>
      </x:c>
      <x:c r="C2495" s="23">
        <x:f>'Historical Trades'!C2495</x:f>
      </x:c>
      <x:c r="D2495" s="0">
        <x:f>'Historical Trades'!D2495</x:f>
      </x:c>
      <x:c r="E2495" s="23">
        <x:f>'Historical Trades'!E2495</x:f>
      </x:c>
      <x:c r="F2495" s="0">
        <x:f>'Historical Trades'!F2495</x:f>
      </x:c>
      <x:c r="G2495" s="0">
        <x:f>'Historical Trades'!G2495</x:f>
      </x:c>
      <x:c r="H2495" s="0">
        <x:f>'Historical Trades'!H2495</x:f>
      </x:c>
      <x:c r="I2495" s="0">
        <x:f>'Historical Trades'!I2495</x:f>
      </x:c>
      <x:c r="J2495" s="0">
        <x:f>'Historical Trades'!J2495</x:f>
      </x:c>
      <x:c r="K2495" s="0">
        <x:f>'Historical Trades'!K2495</x:f>
      </x:c>
      <x:c r="L2495" s="0">
        <x:f>'Historical Trades'!L2495</x:f>
      </x:c>
      <x:c r="M2495" s="0">
        <x:f>'Historical Trades'!M2495</x:f>
      </x:c>
      <x:c r="N2495" s="0">
        <x:f>CLEAN('Historical Trades'!O2495)</x:f>
      </x:c>
      <x:c r="P2495" s="14">
        <x:f>IF(G2495="sell",M2495,-M2495)</x:f>
      </x:c>
      <x:c r="Q2495" s="14">
        <x:f>VLOOKUP(N2495,'Currency Rates'!$A$3:$C$32,3,0)</x:f>
      </x:c>
      <x:c r="R2495" s="0">
        <x:f>IF(A2495="SPUS",0,IF(A2495="FWD",0,P2495/Q2495))</x:f>
      </x:c>
    </x:row>
    <x:row r="2496" spans="1:19" x14ac:dyDescent="0.3">
      <x:c r="A2496" s="0">
        <x:f>'Historical Trades'!A2496</x:f>
      </x:c>
      <x:c r="B2496" s="0">
        <x:f>'Historical Trades'!B2496</x:f>
      </x:c>
      <x:c r="C2496" s="23">
        <x:f>'Historical Trades'!C2496</x:f>
      </x:c>
      <x:c r="D2496" s="0">
        <x:f>'Historical Trades'!D2496</x:f>
      </x:c>
      <x:c r="E2496" s="23">
        <x:f>'Historical Trades'!E2496</x:f>
      </x:c>
      <x:c r="F2496" s="0">
        <x:f>'Historical Trades'!F2496</x:f>
      </x:c>
      <x:c r="G2496" s="0">
        <x:f>'Historical Trades'!G2496</x:f>
      </x:c>
      <x:c r="H2496" s="0">
        <x:f>'Historical Trades'!H2496</x:f>
      </x:c>
      <x:c r="I2496" s="0">
        <x:f>'Historical Trades'!I2496</x:f>
      </x:c>
      <x:c r="J2496" s="0">
        <x:f>'Historical Trades'!J2496</x:f>
      </x:c>
      <x:c r="K2496" s="0">
        <x:f>'Historical Trades'!K2496</x:f>
      </x:c>
      <x:c r="L2496" s="0">
        <x:f>'Historical Trades'!L2496</x:f>
      </x:c>
      <x:c r="M2496" s="0">
        <x:f>'Historical Trades'!M2496</x:f>
      </x:c>
      <x:c r="N2496" s="0">
        <x:f>CLEAN('Historical Trades'!O2496)</x:f>
      </x:c>
      <x:c r="P2496" s="14">
        <x:f>IF(G2496="sell",M2496,-M2496)</x:f>
      </x:c>
      <x:c r="Q2496" s="14">
        <x:f>VLOOKUP(N2496,'Currency Rates'!$A$3:$C$32,3,0)</x:f>
      </x:c>
      <x:c r="R2496" s="0">
        <x:f>IF(A2496="SPUS",0,IF(A2496="FWD",0,P2496/Q2496))</x:f>
      </x:c>
    </x:row>
    <x:row r="2497" spans="1:19" x14ac:dyDescent="0.3">
      <x:c r="A2497" s="0">
        <x:f>'Historical Trades'!A2497</x:f>
      </x:c>
      <x:c r="B2497" s="0">
        <x:f>'Historical Trades'!B2497</x:f>
      </x:c>
      <x:c r="C2497" s="23">
        <x:f>'Historical Trades'!C2497</x:f>
      </x:c>
      <x:c r="D2497" s="0">
        <x:f>'Historical Trades'!D2497</x:f>
      </x:c>
      <x:c r="E2497" s="23">
        <x:f>'Historical Trades'!E2497</x:f>
      </x:c>
      <x:c r="F2497" s="0">
        <x:f>'Historical Trades'!F2497</x:f>
      </x:c>
      <x:c r="G2497" s="0">
        <x:f>'Historical Trades'!G2497</x:f>
      </x:c>
      <x:c r="H2497" s="0">
        <x:f>'Historical Trades'!H2497</x:f>
      </x:c>
      <x:c r="I2497" s="0">
        <x:f>'Historical Trades'!I2497</x:f>
      </x:c>
      <x:c r="J2497" s="0">
        <x:f>'Historical Trades'!J2497</x:f>
      </x:c>
      <x:c r="K2497" s="0">
        <x:f>'Historical Trades'!K2497</x:f>
      </x:c>
      <x:c r="L2497" s="0">
        <x:f>'Historical Trades'!L2497</x:f>
      </x:c>
      <x:c r="M2497" s="0">
        <x:f>'Historical Trades'!M2497</x:f>
      </x:c>
      <x:c r="N2497" s="0">
        <x:f>CLEAN('Historical Trades'!O2497)</x:f>
      </x:c>
      <x:c r="P2497" s="14">
        <x:f>IF(G2497="sell",M2497,-M2497)</x:f>
      </x:c>
      <x:c r="Q2497" s="14">
        <x:f>VLOOKUP(N2497,'Currency Rates'!$A$3:$C$32,3,0)</x:f>
      </x:c>
      <x:c r="R2497" s="0">
        <x:f>IF(A2497="SPUS",0,IF(A2497="FWD",0,P2497/Q2497))</x:f>
      </x:c>
    </x:row>
    <x:row r="2498" spans="1:19" x14ac:dyDescent="0.3">
      <x:c r="A2498" s="0">
        <x:f>'Historical Trades'!A2498</x:f>
      </x:c>
      <x:c r="B2498" s="0">
        <x:f>'Historical Trades'!B2498</x:f>
      </x:c>
      <x:c r="C2498" s="23">
        <x:f>'Historical Trades'!C2498</x:f>
      </x:c>
      <x:c r="D2498" s="0">
        <x:f>'Historical Trades'!D2498</x:f>
      </x:c>
      <x:c r="E2498" s="23">
        <x:f>'Historical Trades'!E2498</x:f>
      </x:c>
      <x:c r="F2498" s="0">
        <x:f>'Historical Trades'!F2498</x:f>
      </x:c>
      <x:c r="G2498" s="0">
        <x:f>'Historical Trades'!G2498</x:f>
      </x:c>
      <x:c r="H2498" s="0">
        <x:f>'Historical Trades'!H2498</x:f>
      </x:c>
      <x:c r="I2498" s="0">
        <x:f>'Historical Trades'!I2498</x:f>
      </x:c>
      <x:c r="J2498" s="0">
        <x:f>'Historical Trades'!J2498</x:f>
      </x:c>
      <x:c r="K2498" s="0">
        <x:f>'Historical Trades'!K2498</x:f>
      </x:c>
      <x:c r="L2498" s="0">
        <x:f>'Historical Trades'!L2498</x:f>
      </x:c>
      <x:c r="M2498" s="0">
        <x:f>'Historical Trades'!M2498</x:f>
      </x:c>
      <x:c r="N2498" s="0">
        <x:f>CLEAN('Historical Trades'!O2498)</x:f>
      </x:c>
      <x:c r="P2498" s="14">
        <x:f>IF(G2498="sell",M2498,-M2498)</x:f>
      </x:c>
      <x:c r="Q2498" s="14">
        <x:f>VLOOKUP(N2498,'Currency Rates'!$A$3:$C$32,3,0)</x:f>
      </x:c>
      <x:c r="R2498" s="0">
        <x:f>IF(A2498="SPUS",0,IF(A2498="FWD",0,P2498/Q2498))</x:f>
      </x:c>
    </x:row>
    <x:row r="2499" spans="1:19" x14ac:dyDescent="0.3">
      <x:c r="A2499" s="0">
        <x:f>'Historical Trades'!A2499</x:f>
      </x:c>
      <x:c r="B2499" s="0">
        <x:f>'Historical Trades'!B2499</x:f>
      </x:c>
      <x:c r="C2499" s="23">
        <x:f>'Historical Trades'!C2499</x:f>
      </x:c>
      <x:c r="D2499" s="0">
        <x:f>'Historical Trades'!D2499</x:f>
      </x:c>
      <x:c r="E2499" s="23">
        <x:f>'Historical Trades'!E2499</x:f>
      </x:c>
      <x:c r="F2499" s="0">
        <x:f>'Historical Trades'!F2499</x:f>
      </x:c>
      <x:c r="G2499" s="0">
        <x:f>'Historical Trades'!G2499</x:f>
      </x:c>
      <x:c r="H2499" s="0">
        <x:f>'Historical Trades'!H2499</x:f>
      </x:c>
      <x:c r="I2499" s="0">
        <x:f>'Historical Trades'!I2499</x:f>
      </x:c>
      <x:c r="J2499" s="0">
        <x:f>'Historical Trades'!J2499</x:f>
      </x:c>
      <x:c r="K2499" s="0">
        <x:f>'Historical Trades'!K2499</x:f>
      </x:c>
      <x:c r="L2499" s="0">
        <x:f>'Historical Trades'!L2499</x:f>
      </x:c>
      <x:c r="M2499" s="0">
        <x:f>'Historical Trades'!M2499</x:f>
      </x:c>
      <x:c r="N2499" s="0">
        <x:f>CLEAN('Historical Trades'!O2499)</x:f>
      </x:c>
      <x:c r="P2499" s="14">
        <x:f>IF(G2499="sell",M2499,-M2499)</x:f>
      </x:c>
      <x:c r="Q2499" s="14">
        <x:f>VLOOKUP(N2499,'Currency Rates'!$A$3:$C$32,3,0)</x:f>
      </x:c>
      <x:c r="R2499" s="0">
        <x:f>IF(A2499="SPUS",0,IF(A2499="FWD",0,P2499/Q2499))</x:f>
      </x:c>
    </x:row>
    <x:row r="2500" spans="1:19" x14ac:dyDescent="0.3">
      <x:c r="A2500" s="0">
        <x:f>'Historical Trades'!A2500</x:f>
      </x:c>
      <x:c r="B2500" s="0">
        <x:f>'Historical Trades'!B2500</x:f>
      </x:c>
      <x:c r="C2500" s="23">
        <x:f>'Historical Trades'!C2500</x:f>
      </x:c>
      <x:c r="D2500" s="0">
        <x:f>'Historical Trades'!D2500</x:f>
      </x:c>
      <x:c r="E2500" s="23">
        <x:f>'Historical Trades'!E2500</x:f>
      </x:c>
      <x:c r="F2500" s="0">
        <x:f>'Historical Trades'!F2500</x:f>
      </x:c>
      <x:c r="G2500" s="0">
        <x:f>'Historical Trades'!G2500</x:f>
      </x:c>
      <x:c r="H2500" s="0">
        <x:f>'Historical Trades'!H2500</x:f>
      </x:c>
      <x:c r="I2500" s="0">
        <x:f>'Historical Trades'!I2500</x:f>
      </x:c>
      <x:c r="J2500" s="0">
        <x:f>'Historical Trades'!J2500</x:f>
      </x:c>
      <x:c r="K2500" s="0">
        <x:f>'Historical Trades'!K2500</x:f>
      </x:c>
      <x:c r="L2500" s="0">
        <x:f>'Historical Trades'!L2500</x:f>
      </x:c>
      <x:c r="M2500" s="0">
        <x:f>'Historical Trades'!M2500</x:f>
      </x:c>
      <x:c r="N2500" s="0">
        <x:f>CLEAN('Historical Trades'!O2500)</x:f>
      </x:c>
      <x:c r="P2500" s="14">
        <x:f>IF(G2500="sell",M2500,-M2500)</x:f>
      </x:c>
      <x:c r="Q2500" s="14">
        <x:f>VLOOKUP(N2500,'Currency Rates'!$A$3:$C$32,3,0)</x:f>
      </x:c>
      <x:c r="R2500" s="0">
        <x:f>IF(A2500="SPUS",0,IF(A2500="FWD",0,P2500/Q2500))</x:f>
      </x:c>
    </x:row>
    <x:row r="2501" spans="1:19" x14ac:dyDescent="0.3">
      <x:c r="A2501" s="0">
        <x:f>'Historical Trades'!A2501</x:f>
      </x:c>
      <x:c r="B2501" s="0">
        <x:f>'Historical Trades'!B2501</x:f>
      </x:c>
      <x:c r="C2501" s="23">
        <x:f>'Historical Trades'!C2501</x:f>
      </x:c>
      <x:c r="D2501" s="0">
        <x:f>'Historical Trades'!D2501</x:f>
      </x:c>
      <x:c r="E2501" s="23">
        <x:f>'Historical Trades'!E2501</x:f>
      </x:c>
      <x:c r="F2501" s="0">
        <x:f>'Historical Trades'!F2501</x:f>
      </x:c>
      <x:c r="G2501" s="0">
        <x:f>'Historical Trades'!G2501</x:f>
      </x:c>
      <x:c r="H2501" s="0">
        <x:f>'Historical Trades'!H2501</x:f>
      </x:c>
      <x:c r="I2501" s="0">
        <x:f>'Historical Trades'!I2501</x:f>
      </x:c>
      <x:c r="J2501" s="0">
        <x:f>'Historical Trades'!J2501</x:f>
      </x:c>
      <x:c r="K2501" s="0">
        <x:f>'Historical Trades'!K2501</x:f>
      </x:c>
      <x:c r="L2501" s="0">
        <x:f>'Historical Trades'!L2501</x:f>
      </x:c>
      <x:c r="M2501" s="0">
        <x:f>'Historical Trades'!M2501</x:f>
      </x:c>
      <x:c r="N2501" s="0">
        <x:f>CLEAN('Historical Trades'!O2501)</x:f>
      </x:c>
      <x:c r="P2501" s="14">
        <x:f>IF(G2501="sell",M2501,-M2501)</x:f>
      </x:c>
      <x:c r="Q2501" s="14">
        <x:f>VLOOKUP(N2501,'Currency Rates'!$A$3:$C$32,3,0)</x:f>
      </x:c>
      <x:c r="R2501" s="0">
        <x:f>IF(A2501="SPUS",0,IF(A2501="FWD",0,P2501/Q2501))</x:f>
      </x:c>
    </x:row>
    <x:row r="2502" spans="1:19" x14ac:dyDescent="0.3">
      <x:c r="A2502" s="0">
        <x:f>'Historical Trades'!A2502</x:f>
      </x:c>
      <x:c r="B2502" s="0">
        <x:f>'Historical Trades'!B2502</x:f>
      </x:c>
      <x:c r="C2502" s="23">
        <x:f>'Historical Trades'!C2502</x:f>
      </x:c>
      <x:c r="D2502" s="0">
        <x:f>'Historical Trades'!D2502</x:f>
      </x:c>
      <x:c r="E2502" s="23">
        <x:f>'Historical Trades'!E2502</x:f>
      </x:c>
      <x:c r="F2502" s="0">
        <x:f>'Historical Trades'!F2502</x:f>
      </x:c>
      <x:c r="G2502" s="0">
        <x:f>'Historical Trades'!G2502</x:f>
      </x:c>
      <x:c r="H2502" s="0">
        <x:f>'Historical Trades'!H2502</x:f>
      </x:c>
      <x:c r="I2502" s="0">
        <x:f>'Historical Trades'!I2502</x:f>
      </x:c>
      <x:c r="J2502" s="0">
        <x:f>'Historical Trades'!J2502</x:f>
      </x:c>
      <x:c r="K2502" s="0">
        <x:f>'Historical Trades'!K2502</x:f>
      </x:c>
      <x:c r="L2502" s="0">
        <x:f>'Historical Trades'!L2502</x:f>
      </x:c>
      <x:c r="M2502" s="0">
        <x:f>'Historical Trades'!M2502</x:f>
      </x:c>
      <x:c r="N2502" s="0">
        <x:f>CLEAN('Historical Trades'!O2502)</x:f>
      </x:c>
      <x:c r="P2502" s="14">
        <x:f>IF(G2502="sell",M2502,-M2502)</x:f>
      </x:c>
      <x:c r="Q2502" s="14">
        <x:f>VLOOKUP(N2502,'Currency Rates'!$A$3:$C$32,3,0)</x:f>
      </x:c>
      <x:c r="R2502" s="0">
        <x:f>IF(A2502="SPUS",0,IF(A2502="FWD",0,P2502/Q2502))</x:f>
      </x:c>
    </x:row>
    <x:row r="2503" spans="1:19" x14ac:dyDescent="0.3">
      <x:c r="A2503" s="0">
        <x:f>'Historical Trades'!A2503</x:f>
      </x:c>
      <x:c r="B2503" s="0">
        <x:f>'Historical Trades'!B2503</x:f>
      </x:c>
      <x:c r="C2503" s="23">
        <x:f>'Historical Trades'!C2503</x:f>
      </x:c>
      <x:c r="D2503" s="0">
        <x:f>'Historical Trades'!D2503</x:f>
      </x:c>
      <x:c r="E2503" s="23">
        <x:f>'Historical Trades'!E2503</x:f>
      </x:c>
      <x:c r="F2503" s="0">
        <x:f>'Historical Trades'!F2503</x:f>
      </x:c>
      <x:c r="G2503" s="0">
        <x:f>'Historical Trades'!G2503</x:f>
      </x:c>
      <x:c r="H2503" s="0">
        <x:f>'Historical Trades'!H2503</x:f>
      </x:c>
      <x:c r="I2503" s="0">
        <x:f>'Historical Trades'!I2503</x:f>
      </x:c>
      <x:c r="J2503" s="0">
        <x:f>'Historical Trades'!J2503</x:f>
      </x:c>
      <x:c r="K2503" s="0">
        <x:f>'Historical Trades'!K2503</x:f>
      </x:c>
      <x:c r="L2503" s="0">
        <x:f>'Historical Trades'!L2503</x:f>
      </x:c>
      <x:c r="M2503" s="0">
        <x:f>'Historical Trades'!M2503</x:f>
      </x:c>
      <x:c r="N2503" s="0">
        <x:f>CLEAN('Historical Trades'!O2503)</x:f>
      </x:c>
      <x:c r="P2503" s="14">
        <x:f>IF(G2503="sell",M2503,-M2503)</x:f>
      </x:c>
      <x:c r="Q2503" s="14">
        <x:f>VLOOKUP(N2503,'Currency Rates'!$A$3:$C$32,3,0)</x:f>
      </x:c>
      <x:c r="R2503" s="0">
        <x:f>IF(A2503="SPUS",0,IF(A2503="FWD",0,P2503/Q2503))</x:f>
      </x:c>
    </x:row>
    <x:row r="2504" spans="1:19" x14ac:dyDescent="0.3">
      <x:c r="A2504" s="0">
        <x:f>'Historical Trades'!A2504</x:f>
      </x:c>
      <x:c r="B2504" s="0">
        <x:f>'Historical Trades'!B2504</x:f>
      </x:c>
      <x:c r="C2504" s="23">
        <x:f>'Historical Trades'!C2504</x:f>
      </x:c>
      <x:c r="D2504" s="0">
        <x:f>'Historical Trades'!D2504</x:f>
      </x:c>
      <x:c r="E2504" s="23">
        <x:f>'Historical Trades'!E2504</x:f>
      </x:c>
      <x:c r="F2504" s="0">
        <x:f>'Historical Trades'!F2504</x:f>
      </x:c>
      <x:c r="G2504" s="0">
        <x:f>'Historical Trades'!G2504</x:f>
      </x:c>
      <x:c r="H2504" s="0">
        <x:f>'Historical Trades'!H2504</x:f>
      </x:c>
      <x:c r="I2504" s="0">
        <x:f>'Historical Trades'!I2504</x:f>
      </x:c>
      <x:c r="J2504" s="0">
        <x:f>'Historical Trades'!J2504</x:f>
      </x:c>
      <x:c r="K2504" s="0">
        <x:f>'Historical Trades'!K2504</x:f>
      </x:c>
      <x:c r="L2504" s="0">
        <x:f>'Historical Trades'!L2504</x:f>
      </x:c>
      <x:c r="M2504" s="0">
        <x:f>'Historical Trades'!M2504</x:f>
      </x:c>
      <x:c r="N2504" s="0">
        <x:f>CLEAN('Historical Trades'!O2504)</x:f>
      </x:c>
      <x:c r="P2504" s="14">
        <x:f>IF(G2504="sell",M2504,-M2504)</x:f>
      </x:c>
      <x:c r="Q2504" s="14">
        <x:f>VLOOKUP(N2504,'Currency Rates'!$A$3:$C$32,3,0)</x:f>
      </x:c>
      <x:c r="R2504" s="0">
        <x:f>IF(A2504="SPUS",0,IF(A2504="FWD",0,P2504/Q2504))</x:f>
      </x:c>
    </x:row>
    <x:row r="2505" spans="1:19" x14ac:dyDescent="0.3">
      <x:c r="A2505" s="0">
        <x:f>'Historical Trades'!A2505</x:f>
      </x:c>
      <x:c r="B2505" s="0">
        <x:f>'Historical Trades'!B2505</x:f>
      </x:c>
      <x:c r="C2505" s="23">
        <x:f>'Historical Trades'!C2505</x:f>
      </x:c>
      <x:c r="D2505" s="0">
        <x:f>'Historical Trades'!D2505</x:f>
      </x:c>
      <x:c r="E2505" s="23">
        <x:f>'Historical Trades'!E2505</x:f>
      </x:c>
      <x:c r="F2505" s="0">
        <x:f>'Historical Trades'!F2505</x:f>
      </x:c>
      <x:c r="G2505" s="0">
        <x:f>'Historical Trades'!G2505</x:f>
      </x:c>
      <x:c r="H2505" s="0">
        <x:f>'Historical Trades'!H2505</x:f>
      </x:c>
      <x:c r="I2505" s="0">
        <x:f>'Historical Trades'!I2505</x:f>
      </x:c>
      <x:c r="J2505" s="0">
        <x:f>'Historical Trades'!J2505</x:f>
      </x:c>
      <x:c r="K2505" s="0">
        <x:f>'Historical Trades'!K2505</x:f>
      </x:c>
      <x:c r="L2505" s="0">
        <x:f>'Historical Trades'!L2505</x:f>
      </x:c>
      <x:c r="M2505" s="0">
        <x:f>'Historical Trades'!M2505</x:f>
      </x:c>
      <x:c r="N2505" s="0">
        <x:f>CLEAN('Historical Trades'!O2505)</x:f>
      </x:c>
      <x:c r="P2505" s="14">
        <x:f>IF(G2505="sell",M2505,-M2505)</x:f>
      </x:c>
      <x:c r="Q2505" s="14">
        <x:f>VLOOKUP(N2505,'Currency Rates'!$A$3:$C$32,3,0)</x:f>
      </x:c>
      <x:c r="R2505" s="0">
        <x:f>IF(A2505="SPUS",0,IF(A2505="FWD",0,P2505/Q2505))</x:f>
      </x:c>
    </x:row>
    <x:row r="2506" spans="1:19" x14ac:dyDescent="0.3">
      <x:c r="A2506" s="0">
        <x:f>'Historical Trades'!A2506</x:f>
      </x:c>
      <x:c r="B2506" s="0">
        <x:f>'Historical Trades'!B2506</x:f>
      </x:c>
      <x:c r="C2506" s="23">
        <x:f>'Historical Trades'!C2506</x:f>
      </x:c>
      <x:c r="D2506" s="0">
        <x:f>'Historical Trades'!D2506</x:f>
      </x:c>
      <x:c r="E2506" s="23">
        <x:f>'Historical Trades'!E2506</x:f>
      </x:c>
      <x:c r="F2506" s="0">
        <x:f>'Historical Trades'!F2506</x:f>
      </x:c>
      <x:c r="G2506" s="0">
        <x:f>'Historical Trades'!G2506</x:f>
      </x:c>
      <x:c r="H2506" s="0">
        <x:f>'Historical Trades'!H2506</x:f>
      </x:c>
      <x:c r="I2506" s="0">
        <x:f>'Historical Trades'!I2506</x:f>
      </x:c>
      <x:c r="J2506" s="0">
        <x:f>'Historical Trades'!J2506</x:f>
      </x:c>
      <x:c r="K2506" s="0">
        <x:f>'Historical Trades'!K2506</x:f>
      </x:c>
      <x:c r="L2506" s="0">
        <x:f>'Historical Trades'!L2506</x:f>
      </x:c>
      <x:c r="M2506" s="0">
        <x:f>'Historical Trades'!M2506</x:f>
      </x:c>
      <x:c r="N2506" s="0">
        <x:f>CLEAN('Historical Trades'!O2506)</x:f>
      </x:c>
      <x:c r="P2506" s="14">
        <x:f>IF(G2506="sell",M2506,-M2506)</x:f>
      </x:c>
      <x:c r="Q2506" s="14">
        <x:f>VLOOKUP(N2506,'Currency Rates'!$A$3:$C$32,3,0)</x:f>
      </x:c>
      <x:c r="R2506" s="0">
        <x:f>IF(A2506="SPUS",0,IF(A2506="FWD",0,P2506/Q2506))</x:f>
      </x:c>
    </x:row>
    <x:row r="2507" spans="1:19" x14ac:dyDescent="0.3">
      <x:c r="A2507" s="0">
        <x:f>'Historical Trades'!A2507</x:f>
      </x:c>
      <x:c r="B2507" s="0">
        <x:f>'Historical Trades'!B2507</x:f>
      </x:c>
      <x:c r="C2507" s="23">
        <x:f>'Historical Trades'!C2507</x:f>
      </x:c>
      <x:c r="D2507" s="0">
        <x:f>'Historical Trades'!D2507</x:f>
      </x:c>
      <x:c r="E2507" s="23">
        <x:f>'Historical Trades'!E2507</x:f>
      </x:c>
      <x:c r="F2507" s="0">
        <x:f>'Historical Trades'!F2507</x:f>
      </x:c>
      <x:c r="G2507" s="0">
        <x:f>'Historical Trades'!G2507</x:f>
      </x:c>
      <x:c r="H2507" s="0">
        <x:f>'Historical Trades'!H2507</x:f>
      </x:c>
      <x:c r="I2507" s="0">
        <x:f>'Historical Trades'!I2507</x:f>
      </x:c>
      <x:c r="J2507" s="0">
        <x:f>'Historical Trades'!J2507</x:f>
      </x:c>
      <x:c r="K2507" s="0">
        <x:f>'Historical Trades'!K2507</x:f>
      </x:c>
      <x:c r="L2507" s="0">
        <x:f>'Historical Trades'!L2507</x:f>
      </x:c>
      <x:c r="M2507" s="0">
        <x:f>'Historical Trades'!M2507</x:f>
      </x:c>
      <x:c r="N2507" s="0">
        <x:f>CLEAN('Historical Trades'!O2507)</x:f>
      </x:c>
      <x:c r="P2507" s="14">
        <x:f>IF(G2507="sell",M2507,-M2507)</x:f>
      </x:c>
      <x:c r="Q2507" s="14">
        <x:f>VLOOKUP(N2507,'Currency Rates'!$A$3:$C$32,3,0)</x:f>
      </x:c>
      <x:c r="R2507" s="0">
        <x:f>IF(A2507="SPUS",0,IF(A2507="FWD",0,P2507/Q2507))</x:f>
      </x:c>
    </x:row>
    <x:row r="2508" spans="1:19" x14ac:dyDescent="0.3">
      <x:c r="A2508" s="0">
        <x:f>'Historical Trades'!A2508</x:f>
      </x:c>
      <x:c r="B2508" s="0">
        <x:f>'Historical Trades'!B2508</x:f>
      </x:c>
      <x:c r="C2508" s="23">
        <x:f>'Historical Trades'!C2508</x:f>
      </x:c>
      <x:c r="D2508" s="0">
        <x:f>'Historical Trades'!D2508</x:f>
      </x:c>
      <x:c r="E2508" s="23">
        <x:f>'Historical Trades'!E2508</x:f>
      </x:c>
      <x:c r="F2508" s="0">
        <x:f>'Historical Trades'!F2508</x:f>
      </x:c>
      <x:c r="G2508" s="0">
        <x:f>'Historical Trades'!G2508</x:f>
      </x:c>
      <x:c r="H2508" s="0">
        <x:f>'Historical Trades'!H2508</x:f>
      </x:c>
      <x:c r="I2508" s="0">
        <x:f>'Historical Trades'!I2508</x:f>
      </x:c>
      <x:c r="J2508" s="0">
        <x:f>'Historical Trades'!J2508</x:f>
      </x:c>
      <x:c r="K2508" s="0">
        <x:f>'Historical Trades'!K2508</x:f>
      </x:c>
      <x:c r="L2508" s="0">
        <x:f>'Historical Trades'!L2508</x:f>
      </x:c>
      <x:c r="M2508" s="0">
        <x:f>'Historical Trades'!M2508</x:f>
      </x:c>
      <x:c r="N2508" s="0">
        <x:f>CLEAN('Historical Trades'!O2508)</x:f>
      </x:c>
      <x:c r="P2508" s="14">
        <x:f>IF(G2508="sell",M2508,-M2508)</x:f>
      </x:c>
      <x:c r="Q2508" s="14">
        <x:f>VLOOKUP(N2508,'Currency Rates'!$A$3:$C$32,3,0)</x:f>
      </x:c>
      <x:c r="R2508" s="0">
        <x:f>IF(A2508="SPUS",0,IF(A2508="FWD",0,P2508/Q2508))</x:f>
      </x:c>
    </x:row>
    <x:row r="2509" spans="1:19" x14ac:dyDescent="0.3">
      <x:c r="A2509" s="0">
        <x:f>'Historical Trades'!A2509</x:f>
      </x:c>
      <x:c r="B2509" s="0">
        <x:f>'Historical Trades'!B2509</x:f>
      </x:c>
      <x:c r="C2509" s="23">
        <x:f>'Historical Trades'!C2509</x:f>
      </x:c>
      <x:c r="D2509" s="0">
        <x:f>'Historical Trades'!D2509</x:f>
      </x:c>
      <x:c r="E2509" s="23">
        <x:f>'Historical Trades'!E2509</x:f>
      </x:c>
      <x:c r="F2509" s="0">
        <x:f>'Historical Trades'!F2509</x:f>
      </x:c>
      <x:c r="G2509" s="0">
        <x:f>'Historical Trades'!G2509</x:f>
      </x:c>
      <x:c r="H2509" s="0">
        <x:f>'Historical Trades'!H2509</x:f>
      </x:c>
      <x:c r="I2509" s="0">
        <x:f>'Historical Trades'!I2509</x:f>
      </x:c>
      <x:c r="J2509" s="0">
        <x:f>'Historical Trades'!J2509</x:f>
      </x:c>
      <x:c r="K2509" s="0">
        <x:f>'Historical Trades'!K2509</x:f>
      </x:c>
      <x:c r="L2509" s="0">
        <x:f>'Historical Trades'!L2509</x:f>
      </x:c>
      <x:c r="M2509" s="0">
        <x:f>'Historical Trades'!M2509</x:f>
      </x:c>
      <x:c r="N2509" s="0">
        <x:f>CLEAN('Historical Trades'!O2509)</x:f>
      </x:c>
      <x:c r="P2509" s="14">
        <x:f>IF(G2509="sell",M2509,-M2509)</x:f>
      </x:c>
      <x:c r="Q2509" s="14">
        <x:f>VLOOKUP(N2509,'Currency Rates'!$A$3:$C$32,3,0)</x:f>
      </x:c>
      <x:c r="R2509" s="0">
        <x:f>IF(A2509="SPUS",0,IF(A2509="FWD",0,P2509/Q2509))</x:f>
      </x:c>
    </x:row>
    <x:row r="2510" spans="1:19" x14ac:dyDescent="0.3">
      <x:c r="A2510" s="0">
        <x:f>'Historical Trades'!A2510</x:f>
      </x:c>
      <x:c r="B2510" s="0">
        <x:f>'Historical Trades'!B2510</x:f>
      </x:c>
      <x:c r="C2510" s="23">
        <x:f>'Historical Trades'!C2510</x:f>
      </x:c>
      <x:c r="D2510" s="0">
        <x:f>'Historical Trades'!D2510</x:f>
      </x:c>
      <x:c r="E2510" s="23">
        <x:f>'Historical Trades'!E2510</x:f>
      </x:c>
      <x:c r="F2510" s="0">
        <x:f>'Historical Trades'!F2510</x:f>
      </x:c>
      <x:c r="G2510" s="0">
        <x:f>'Historical Trades'!G2510</x:f>
      </x:c>
      <x:c r="H2510" s="0">
        <x:f>'Historical Trades'!H2510</x:f>
      </x:c>
      <x:c r="I2510" s="0">
        <x:f>'Historical Trades'!I2510</x:f>
      </x:c>
      <x:c r="J2510" s="0">
        <x:f>'Historical Trades'!J2510</x:f>
      </x:c>
      <x:c r="K2510" s="0">
        <x:f>'Historical Trades'!K2510</x:f>
      </x:c>
      <x:c r="L2510" s="0">
        <x:f>'Historical Trades'!L2510</x:f>
      </x:c>
      <x:c r="M2510" s="0">
        <x:f>'Historical Trades'!M2510</x:f>
      </x:c>
      <x:c r="N2510" s="0">
        <x:f>CLEAN('Historical Trades'!O2510)</x:f>
      </x:c>
      <x:c r="P2510" s="14">
        <x:f>IF(G2510="sell",M2510,-M2510)</x:f>
      </x:c>
      <x:c r="Q2510" s="14">
        <x:f>VLOOKUP(N2510,'Currency Rates'!$A$3:$C$32,3,0)</x:f>
      </x:c>
      <x:c r="R2510" s="0">
        <x:f>IF(A2510="SPUS",0,IF(A2510="FWD",0,P2510/Q2510))</x:f>
      </x:c>
    </x:row>
    <x:row r="2511" spans="1:19" x14ac:dyDescent="0.3">
      <x:c r="A2511" s="0">
        <x:f>'Historical Trades'!A2511</x:f>
      </x:c>
      <x:c r="B2511" s="0">
        <x:f>'Historical Trades'!B2511</x:f>
      </x:c>
      <x:c r="C2511" s="23">
        <x:f>'Historical Trades'!C2511</x:f>
      </x:c>
      <x:c r="D2511" s="0">
        <x:f>'Historical Trades'!D2511</x:f>
      </x:c>
      <x:c r="E2511" s="23">
        <x:f>'Historical Trades'!E2511</x:f>
      </x:c>
      <x:c r="F2511" s="0">
        <x:f>'Historical Trades'!F2511</x:f>
      </x:c>
      <x:c r="G2511" s="0">
        <x:f>'Historical Trades'!G2511</x:f>
      </x:c>
      <x:c r="H2511" s="0">
        <x:f>'Historical Trades'!H2511</x:f>
      </x:c>
      <x:c r="I2511" s="0">
        <x:f>'Historical Trades'!I2511</x:f>
      </x:c>
      <x:c r="J2511" s="0">
        <x:f>'Historical Trades'!J2511</x:f>
      </x:c>
      <x:c r="K2511" s="0">
        <x:f>'Historical Trades'!K2511</x:f>
      </x:c>
      <x:c r="L2511" s="0">
        <x:f>'Historical Trades'!L2511</x:f>
      </x:c>
      <x:c r="M2511" s="0">
        <x:f>'Historical Trades'!M2511</x:f>
      </x:c>
      <x:c r="N2511" s="0">
        <x:f>CLEAN('Historical Trades'!O2511)</x:f>
      </x:c>
      <x:c r="P2511" s="14">
        <x:f>IF(G2511="sell",M2511,-M2511)</x:f>
      </x:c>
      <x:c r="Q2511" s="14">
        <x:f>VLOOKUP(N2511,'Currency Rates'!$A$3:$C$32,3,0)</x:f>
      </x:c>
      <x:c r="R2511" s="0">
        <x:f>IF(A2511="SPUS",0,IF(A2511="FWD",0,P2511/Q2511))</x:f>
      </x:c>
    </x:row>
    <x:row r="2512" spans="1:19" x14ac:dyDescent="0.3">
      <x:c r="A2512" s="0">
        <x:f>'Historical Trades'!A2512</x:f>
      </x:c>
      <x:c r="B2512" s="0">
        <x:f>'Historical Trades'!B2512</x:f>
      </x:c>
      <x:c r="C2512" s="23">
        <x:f>'Historical Trades'!C2512</x:f>
      </x:c>
      <x:c r="D2512" s="0">
        <x:f>'Historical Trades'!D2512</x:f>
      </x:c>
      <x:c r="E2512" s="23">
        <x:f>'Historical Trades'!E2512</x:f>
      </x:c>
      <x:c r="F2512" s="0">
        <x:f>'Historical Trades'!F2512</x:f>
      </x:c>
      <x:c r="G2512" s="0">
        <x:f>'Historical Trades'!G2512</x:f>
      </x:c>
      <x:c r="H2512" s="0">
        <x:f>'Historical Trades'!H2512</x:f>
      </x:c>
      <x:c r="I2512" s="0">
        <x:f>'Historical Trades'!I2512</x:f>
      </x:c>
      <x:c r="J2512" s="0">
        <x:f>'Historical Trades'!J2512</x:f>
      </x:c>
      <x:c r="K2512" s="0">
        <x:f>'Historical Trades'!K2512</x:f>
      </x:c>
      <x:c r="L2512" s="0">
        <x:f>'Historical Trades'!L2512</x:f>
      </x:c>
      <x:c r="M2512" s="0">
        <x:f>'Historical Trades'!M2512</x:f>
      </x:c>
      <x:c r="N2512" s="0">
        <x:f>CLEAN('Historical Trades'!O2512)</x:f>
      </x:c>
      <x:c r="P2512" s="14">
        <x:f>IF(G2512="sell",M2512,-M2512)</x:f>
      </x:c>
      <x:c r="Q2512" s="14">
        <x:f>VLOOKUP(N2512,'Currency Rates'!$A$3:$C$32,3,0)</x:f>
      </x:c>
      <x:c r="R2512" s="0">
        <x:f>IF(A2512="SPUS",0,IF(A2512="FWD",0,P2512/Q2512))</x:f>
      </x:c>
    </x:row>
    <x:row r="2513" spans="1:19" x14ac:dyDescent="0.3">
      <x:c r="A2513" s="0">
        <x:f>'Historical Trades'!A2513</x:f>
      </x:c>
      <x:c r="B2513" s="0">
        <x:f>'Historical Trades'!B2513</x:f>
      </x:c>
      <x:c r="C2513" s="23">
        <x:f>'Historical Trades'!C2513</x:f>
      </x:c>
      <x:c r="D2513" s="0">
        <x:f>'Historical Trades'!D2513</x:f>
      </x:c>
      <x:c r="E2513" s="23">
        <x:f>'Historical Trades'!E2513</x:f>
      </x:c>
      <x:c r="F2513" s="0">
        <x:f>'Historical Trades'!F2513</x:f>
      </x:c>
      <x:c r="G2513" s="0">
        <x:f>'Historical Trades'!G2513</x:f>
      </x:c>
      <x:c r="H2513" s="0">
        <x:f>'Historical Trades'!H2513</x:f>
      </x:c>
      <x:c r="I2513" s="0">
        <x:f>'Historical Trades'!I2513</x:f>
      </x:c>
      <x:c r="J2513" s="0">
        <x:f>'Historical Trades'!J2513</x:f>
      </x:c>
      <x:c r="K2513" s="0">
        <x:f>'Historical Trades'!K2513</x:f>
      </x:c>
      <x:c r="L2513" s="0">
        <x:f>'Historical Trades'!L2513</x:f>
      </x:c>
      <x:c r="M2513" s="0">
        <x:f>'Historical Trades'!M2513</x:f>
      </x:c>
      <x:c r="N2513" s="0">
        <x:f>CLEAN('Historical Trades'!O2513)</x:f>
      </x:c>
      <x:c r="P2513" s="14">
        <x:f>IF(G2513="sell",M2513,-M2513)</x:f>
      </x:c>
      <x:c r="Q2513" s="14">
        <x:f>VLOOKUP(N2513,'Currency Rates'!$A$3:$C$32,3,0)</x:f>
      </x:c>
      <x:c r="R2513" s="0">
        <x:f>IF(A2513="SPUS",0,IF(A2513="FWD",0,P2513/Q2513))</x:f>
      </x:c>
    </x:row>
    <x:row r="2514" spans="1:19" x14ac:dyDescent="0.3">
      <x:c r="A2514" s="0">
        <x:f>'Historical Trades'!A2514</x:f>
      </x:c>
      <x:c r="B2514" s="0">
        <x:f>'Historical Trades'!B2514</x:f>
      </x:c>
      <x:c r="C2514" s="23">
        <x:f>'Historical Trades'!C2514</x:f>
      </x:c>
      <x:c r="D2514" s="0">
        <x:f>'Historical Trades'!D2514</x:f>
      </x:c>
      <x:c r="E2514" s="23">
        <x:f>'Historical Trades'!E2514</x:f>
      </x:c>
      <x:c r="F2514" s="0">
        <x:f>'Historical Trades'!F2514</x:f>
      </x:c>
      <x:c r="G2514" s="0">
        <x:f>'Historical Trades'!G2514</x:f>
      </x:c>
      <x:c r="H2514" s="0">
        <x:f>'Historical Trades'!H2514</x:f>
      </x:c>
      <x:c r="I2514" s="0">
        <x:f>'Historical Trades'!I2514</x:f>
      </x:c>
      <x:c r="J2514" s="0">
        <x:f>'Historical Trades'!J2514</x:f>
      </x:c>
      <x:c r="K2514" s="0">
        <x:f>'Historical Trades'!K2514</x:f>
      </x:c>
      <x:c r="L2514" s="0">
        <x:f>'Historical Trades'!L2514</x:f>
      </x:c>
      <x:c r="M2514" s="0">
        <x:f>'Historical Trades'!M2514</x:f>
      </x:c>
      <x:c r="N2514" s="0">
        <x:f>CLEAN('Historical Trades'!O2514)</x:f>
      </x:c>
      <x:c r="P2514" s="14">
        <x:f>IF(G2514="sell",M2514,-M2514)</x:f>
      </x:c>
      <x:c r="Q2514" s="14">
        <x:f>VLOOKUP(N2514,'Currency Rates'!$A$3:$C$32,3,0)</x:f>
      </x:c>
      <x:c r="R2514" s="0">
        <x:f>IF(A2514="SPUS",0,IF(A2514="FWD",0,P2514/Q2514))</x:f>
      </x:c>
    </x:row>
    <x:row r="2515" spans="1:19" x14ac:dyDescent="0.3">
      <x:c r="A2515" s="0">
        <x:f>'Historical Trades'!A2515</x:f>
      </x:c>
      <x:c r="B2515" s="0">
        <x:f>'Historical Trades'!B2515</x:f>
      </x:c>
      <x:c r="C2515" s="23">
        <x:f>'Historical Trades'!C2515</x:f>
      </x:c>
      <x:c r="D2515" s="0">
        <x:f>'Historical Trades'!D2515</x:f>
      </x:c>
      <x:c r="E2515" s="23">
        <x:f>'Historical Trades'!E2515</x:f>
      </x:c>
      <x:c r="F2515" s="0">
        <x:f>'Historical Trades'!F2515</x:f>
      </x:c>
      <x:c r="G2515" s="0">
        <x:f>'Historical Trades'!G2515</x:f>
      </x:c>
      <x:c r="H2515" s="0">
        <x:f>'Historical Trades'!H2515</x:f>
      </x:c>
      <x:c r="I2515" s="0">
        <x:f>'Historical Trades'!I2515</x:f>
      </x:c>
      <x:c r="J2515" s="0">
        <x:f>'Historical Trades'!J2515</x:f>
      </x:c>
      <x:c r="K2515" s="0">
        <x:f>'Historical Trades'!K2515</x:f>
      </x:c>
      <x:c r="L2515" s="0">
        <x:f>'Historical Trades'!L2515</x:f>
      </x:c>
      <x:c r="M2515" s="0">
        <x:f>'Historical Trades'!M2515</x:f>
      </x:c>
      <x:c r="N2515" s="0">
        <x:f>CLEAN('Historical Trades'!O2515)</x:f>
      </x:c>
      <x:c r="P2515" s="14">
        <x:f>IF(G2515="sell",M2515,-M2515)</x:f>
      </x:c>
      <x:c r="Q2515" s="14">
        <x:f>VLOOKUP(N2515,'Currency Rates'!$A$3:$C$32,3,0)</x:f>
      </x:c>
      <x:c r="R2515" s="0">
        <x:f>IF(A2515="SPUS",0,IF(A2515="FWD",0,P2515/Q2515))</x:f>
      </x:c>
    </x:row>
    <x:row r="2516" spans="1:19" x14ac:dyDescent="0.3">
      <x:c r="A2516" s="0">
        <x:f>'Historical Trades'!A2516</x:f>
      </x:c>
      <x:c r="B2516" s="0">
        <x:f>'Historical Trades'!B2516</x:f>
      </x:c>
      <x:c r="C2516" s="23">
        <x:f>'Historical Trades'!C2516</x:f>
      </x:c>
      <x:c r="D2516" s="0">
        <x:f>'Historical Trades'!D2516</x:f>
      </x:c>
      <x:c r="E2516" s="23">
        <x:f>'Historical Trades'!E2516</x:f>
      </x:c>
      <x:c r="F2516" s="0">
        <x:f>'Historical Trades'!F2516</x:f>
      </x:c>
      <x:c r="G2516" s="0">
        <x:f>'Historical Trades'!G2516</x:f>
      </x:c>
      <x:c r="H2516" s="0">
        <x:f>'Historical Trades'!H2516</x:f>
      </x:c>
      <x:c r="I2516" s="0">
        <x:f>'Historical Trades'!I2516</x:f>
      </x:c>
      <x:c r="J2516" s="0">
        <x:f>'Historical Trades'!J2516</x:f>
      </x:c>
      <x:c r="K2516" s="0">
        <x:f>'Historical Trades'!K2516</x:f>
      </x:c>
      <x:c r="L2516" s="0">
        <x:f>'Historical Trades'!L2516</x:f>
      </x:c>
      <x:c r="M2516" s="0">
        <x:f>'Historical Trades'!M2516</x:f>
      </x:c>
      <x:c r="N2516" s="0">
        <x:f>CLEAN('Historical Trades'!O2516)</x:f>
      </x:c>
      <x:c r="P2516" s="14">
        <x:f>IF(G2516="sell",M2516,-M2516)</x:f>
      </x:c>
      <x:c r="Q2516" s="14">
        <x:f>VLOOKUP(N2516,'Currency Rates'!$A$3:$C$32,3,0)</x:f>
      </x:c>
      <x:c r="R2516" s="0">
        <x:f>IF(A2516="SPUS",0,IF(A2516="FWD",0,P2516/Q2516))</x:f>
      </x:c>
    </x:row>
    <x:row r="2517" spans="1:19" x14ac:dyDescent="0.3">
      <x:c r="A2517" s="0">
        <x:f>'Historical Trades'!A2517</x:f>
      </x:c>
      <x:c r="B2517" s="0">
        <x:f>'Historical Trades'!B2517</x:f>
      </x:c>
      <x:c r="C2517" s="23">
        <x:f>'Historical Trades'!C2517</x:f>
      </x:c>
      <x:c r="D2517" s="0">
        <x:f>'Historical Trades'!D2517</x:f>
      </x:c>
      <x:c r="E2517" s="23">
        <x:f>'Historical Trades'!E2517</x:f>
      </x:c>
      <x:c r="F2517" s="0">
        <x:f>'Historical Trades'!F2517</x:f>
      </x:c>
      <x:c r="G2517" s="0">
        <x:f>'Historical Trades'!G2517</x:f>
      </x:c>
      <x:c r="H2517" s="0">
        <x:f>'Historical Trades'!H2517</x:f>
      </x:c>
      <x:c r="I2517" s="0">
        <x:f>'Historical Trades'!I2517</x:f>
      </x:c>
      <x:c r="J2517" s="0">
        <x:f>'Historical Trades'!J2517</x:f>
      </x:c>
      <x:c r="K2517" s="0">
        <x:f>'Historical Trades'!K2517</x:f>
      </x:c>
      <x:c r="L2517" s="0">
        <x:f>'Historical Trades'!L2517</x:f>
      </x:c>
      <x:c r="M2517" s="0">
        <x:f>'Historical Trades'!M2517</x:f>
      </x:c>
      <x:c r="N2517" s="0">
        <x:f>CLEAN('Historical Trades'!O2517)</x:f>
      </x:c>
      <x:c r="P2517" s="14">
        <x:f>IF(G2517="sell",M2517,-M2517)</x:f>
      </x:c>
      <x:c r="Q2517" s="14">
        <x:f>VLOOKUP(N2517,'Currency Rates'!$A$3:$C$32,3,0)</x:f>
      </x:c>
      <x:c r="R2517" s="0">
        <x:f>IF(A2517="SPUS",0,IF(A2517="FWD",0,P2517/Q2517))</x:f>
      </x:c>
    </x:row>
    <x:row r="2518" spans="1:19" x14ac:dyDescent="0.3">
      <x:c r="A2518" s="0">
        <x:f>'Historical Trades'!A2518</x:f>
      </x:c>
      <x:c r="B2518" s="0">
        <x:f>'Historical Trades'!B2518</x:f>
      </x:c>
      <x:c r="C2518" s="23">
        <x:f>'Historical Trades'!C2518</x:f>
      </x:c>
      <x:c r="D2518" s="0">
        <x:f>'Historical Trades'!D2518</x:f>
      </x:c>
      <x:c r="E2518" s="23">
        <x:f>'Historical Trades'!E2518</x:f>
      </x:c>
      <x:c r="F2518" s="0">
        <x:f>'Historical Trades'!F2518</x:f>
      </x:c>
      <x:c r="G2518" s="0">
        <x:f>'Historical Trades'!G2518</x:f>
      </x:c>
      <x:c r="H2518" s="0">
        <x:f>'Historical Trades'!H2518</x:f>
      </x:c>
      <x:c r="I2518" s="0">
        <x:f>'Historical Trades'!I2518</x:f>
      </x:c>
      <x:c r="J2518" s="0">
        <x:f>'Historical Trades'!J2518</x:f>
      </x:c>
      <x:c r="K2518" s="0">
        <x:f>'Historical Trades'!K2518</x:f>
      </x:c>
      <x:c r="L2518" s="0">
        <x:f>'Historical Trades'!L2518</x:f>
      </x:c>
      <x:c r="M2518" s="0">
        <x:f>'Historical Trades'!M2518</x:f>
      </x:c>
      <x:c r="N2518" s="0">
        <x:f>CLEAN('Historical Trades'!O2518)</x:f>
      </x:c>
      <x:c r="P2518" s="14">
        <x:f>IF(G2518="sell",M2518,-M2518)</x:f>
      </x:c>
      <x:c r="Q2518" s="14">
        <x:f>VLOOKUP(N2518,'Currency Rates'!$A$3:$C$32,3,0)</x:f>
      </x:c>
      <x:c r="R2518" s="0">
        <x:f>IF(A2518="SPUS",0,IF(A2518="FWD",0,P2518/Q2518))</x:f>
      </x:c>
    </x:row>
    <x:row r="2519" spans="1:19" x14ac:dyDescent="0.3">
      <x:c r="A2519" s="0">
        <x:f>'Historical Trades'!A2519</x:f>
      </x:c>
      <x:c r="B2519" s="0">
        <x:f>'Historical Trades'!B2519</x:f>
      </x:c>
      <x:c r="C2519" s="23">
        <x:f>'Historical Trades'!C2519</x:f>
      </x:c>
      <x:c r="D2519" s="0">
        <x:f>'Historical Trades'!D2519</x:f>
      </x:c>
      <x:c r="E2519" s="23">
        <x:f>'Historical Trades'!E2519</x:f>
      </x:c>
      <x:c r="F2519" s="0">
        <x:f>'Historical Trades'!F2519</x:f>
      </x:c>
      <x:c r="G2519" s="0">
        <x:f>'Historical Trades'!G2519</x:f>
      </x:c>
      <x:c r="H2519" s="0">
        <x:f>'Historical Trades'!H2519</x:f>
      </x:c>
      <x:c r="I2519" s="0">
        <x:f>'Historical Trades'!I2519</x:f>
      </x:c>
      <x:c r="J2519" s="0">
        <x:f>'Historical Trades'!J2519</x:f>
      </x:c>
      <x:c r="K2519" s="0">
        <x:f>'Historical Trades'!K2519</x:f>
      </x:c>
      <x:c r="L2519" s="0">
        <x:f>'Historical Trades'!L2519</x:f>
      </x:c>
      <x:c r="M2519" s="0">
        <x:f>'Historical Trades'!M2519</x:f>
      </x:c>
      <x:c r="N2519" s="0">
        <x:f>CLEAN('Historical Trades'!O2519)</x:f>
      </x:c>
      <x:c r="P2519" s="14">
        <x:f>IF(G2519="sell",M2519,-M2519)</x:f>
      </x:c>
      <x:c r="Q2519" s="14">
        <x:f>VLOOKUP(N2519,'Currency Rates'!$A$3:$C$32,3,0)</x:f>
      </x:c>
      <x:c r="R2519" s="0">
        <x:f>IF(A2519="SPUS",0,IF(A2519="FWD",0,P2519/Q2519))</x:f>
      </x:c>
    </x:row>
    <x:row r="2520" spans="1:19" x14ac:dyDescent="0.3">
      <x:c r="A2520" s="0">
        <x:f>'Historical Trades'!A2520</x:f>
      </x:c>
      <x:c r="B2520" s="0">
        <x:f>'Historical Trades'!B2520</x:f>
      </x:c>
      <x:c r="C2520" s="23">
        <x:f>'Historical Trades'!C2520</x:f>
      </x:c>
      <x:c r="D2520" s="0">
        <x:f>'Historical Trades'!D2520</x:f>
      </x:c>
      <x:c r="E2520" s="23">
        <x:f>'Historical Trades'!E2520</x:f>
      </x:c>
      <x:c r="F2520" s="0">
        <x:f>'Historical Trades'!F2520</x:f>
      </x:c>
      <x:c r="G2520" s="0">
        <x:f>'Historical Trades'!G2520</x:f>
      </x:c>
      <x:c r="H2520" s="0">
        <x:f>'Historical Trades'!H2520</x:f>
      </x:c>
      <x:c r="I2520" s="0">
        <x:f>'Historical Trades'!I2520</x:f>
      </x:c>
      <x:c r="J2520" s="0">
        <x:f>'Historical Trades'!J2520</x:f>
      </x:c>
      <x:c r="K2520" s="0">
        <x:f>'Historical Trades'!K2520</x:f>
      </x:c>
      <x:c r="L2520" s="0">
        <x:f>'Historical Trades'!L2520</x:f>
      </x:c>
      <x:c r="M2520" s="0">
        <x:f>'Historical Trades'!M2520</x:f>
      </x:c>
      <x:c r="N2520" s="0">
        <x:f>CLEAN('Historical Trades'!O2520)</x:f>
      </x:c>
      <x:c r="P2520" s="14">
        <x:f>IF(G2520="sell",M2520,-M2520)</x:f>
      </x:c>
      <x:c r="Q2520" s="14">
        <x:f>VLOOKUP(N2520,'Currency Rates'!$A$3:$C$32,3,0)</x:f>
      </x:c>
      <x:c r="R2520" s="0">
        <x:f>IF(A2520="SPUS",0,IF(A2520="FWD",0,P2520/Q2520))</x:f>
      </x:c>
    </x:row>
    <x:row r="2521" spans="1:19" x14ac:dyDescent="0.3">
      <x:c r="A2521" s="0">
        <x:f>'Historical Trades'!A2521</x:f>
      </x:c>
      <x:c r="B2521" s="0">
        <x:f>'Historical Trades'!B2521</x:f>
      </x:c>
      <x:c r="C2521" s="23">
        <x:f>'Historical Trades'!C2521</x:f>
      </x:c>
      <x:c r="D2521" s="0">
        <x:f>'Historical Trades'!D2521</x:f>
      </x:c>
      <x:c r="E2521" s="23">
        <x:f>'Historical Trades'!E2521</x:f>
      </x:c>
      <x:c r="F2521" s="0">
        <x:f>'Historical Trades'!F2521</x:f>
      </x:c>
      <x:c r="G2521" s="0">
        <x:f>'Historical Trades'!G2521</x:f>
      </x:c>
      <x:c r="H2521" s="0">
        <x:f>'Historical Trades'!H2521</x:f>
      </x:c>
      <x:c r="I2521" s="0">
        <x:f>'Historical Trades'!I2521</x:f>
      </x:c>
      <x:c r="J2521" s="0">
        <x:f>'Historical Trades'!J2521</x:f>
      </x:c>
      <x:c r="K2521" s="0">
        <x:f>'Historical Trades'!K2521</x:f>
      </x:c>
      <x:c r="L2521" s="0">
        <x:f>'Historical Trades'!L2521</x:f>
      </x:c>
      <x:c r="M2521" s="0">
        <x:f>'Historical Trades'!M2521</x:f>
      </x:c>
      <x:c r="N2521" s="0">
        <x:f>CLEAN('Historical Trades'!O2521)</x:f>
      </x:c>
      <x:c r="P2521" s="14">
        <x:f>IF(G2521="sell",M2521,-M2521)</x:f>
      </x:c>
      <x:c r="Q2521" s="14">
        <x:f>VLOOKUP(N2521,'Currency Rates'!$A$3:$C$32,3,0)</x:f>
      </x:c>
      <x:c r="R2521" s="0">
        <x:f>IF(A2521="SPUS",0,IF(A2521="FWD",0,P2521/Q2521))</x:f>
      </x:c>
    </x:row>
    <x:row r="2522" spans="1:19" x14ac:dyDescent="0.3">
      <x:c r="A2522" s="0">
        <x:f>'Historical Trades'!A2522</x:f>
      </x:c>
      <x:c r="B2522" s="0">
        <x:f>'Historical Trades'!B2522</x:f>
      </x:c>
      <x:c r="C2522" s="23">
        <x:f>'Historical Trades'!C2522</x:f>
      </x:c>
      <x:c r="D2522" s="0">
        <x:f>'Historical Trades'!D2522</x:f>
      </x:c>
      <x:c r="E2522" s="23">
        <x:f>'Historical Trades'!E2522</x:f>
      </x:c>
      <x:c r="F2522" s="0">
        <x:f>'Historical Trades'!F2522</x:f>
      </x:c>
      <x:c r="G2522" s="0">
        <x:f>'Historical Trades'!G2522</x:f>
      </x:c>
      <x:c r="H2522" s="0">
        <x:f>'Historical Trades'!H2522</x:f>
      </x:c>
      <x:c r="I2522" s="0">
        <x:f>'Historical Trades'!I2522</x:f>
      </x:c>
      <x:c r="J2522" s="0">
        <x:f>'Historical Trades'!J2522</x:f>
      </x:c>
      <x:c r="K2522" s="0">
        <x:f>'Historical Trades'!K2522</x:f>
      </x:c>
      <x:c r="L2522" s="0">
        <x:f>'Historical Trades'!L2522</x:f>
      </x:c>
      <x:c r="M2522" s="0">
        <x:f>'Historical Trades'!M2522</x:f>
      </x:c>
      <x:c r="N2522" s="0">
        <x:f>CLEAN('Historical Trades'!O2522)</x:f>
      </x:c>
      <x:c r="P2522" s="14">
        <x:f>IF(G2522="sell",M2522,-M2522)</x:f>
      </x:c>
      <x:c r="Q2522" s="14">
        <x:f>VLOOKUP(N2522,'Currency Rates'!$A$3:$C$32,3,0)</x:f>
      </x:c>
      <x:c r="R2522" s="0">
        <x:f>IF(A2522="SPUS",0,IF(A2522="FWD",0,P2522/Q2522))</x:f>
      </x:c>
    </x:row>
    <x:row r="2523" spans="1:19" x14ac:dyDescent="0.3">
      <x:c r="A2523" s="0">
        <x:f>'Historical Trades'!A2523</x:f>
      </x:c>
      <x:c r="B2523" s="0">
        <x:f>'Historical Trades'!B2523</x:f>
      </x:c>
      <x:c r="C2523" s="23">
        <x:f>'Historical Trades'!C2523</x:f>
      </x:c>
      <x:c r="D2523" s="0">
        <x:f>'Historical Trades'!D2523</x:f>
      </x:c>
      <x:c r="E2523" s="23">
        <x:f>'Historical Trades'!E2523</x:f>
      </x:c>
      <x:c r="F2523" s="0">
        <x:f>'Historical Trades'!F2523</x:f>
      </x:c>
      <x:c r="G2523" s="0">
        <x:f>'Historical Trades'!G2523</x:f>
      </x:c>
      <x:c r="H2523" s="0">
        <x:f>'Historical Trades'!H2523</x:f>
      </x:c>
      <x:c r="I2523" s="0">
        <x:f>'Historical Trades'!I2523</x:f>
      </x:c>
      <x:c r="J2523" s="0">
        <x:f>'Historical Trades'!J2523</x:f>
      </x:c>
      <x:c r="K2523" s="0">
        <x:f>'Historical Trades'!K2523</x:f>
      </x:c>
      <x:c r="L2523" s="0">
        <x:f>'Historical Trades'!L2523</x:f>
      </x:c>
      <x:c r="M2523" s="0">
        <x:f>'Historical Trades'!M2523</x:f>
      </x:c>
      <x:c r="N2523" s="0">
        <x:f>CLEAN('Historical Trades'!O2523)</x:f>
      </x:c>
      <x:c r="P2523" s="14">
        <x:f>IF(G2523="sell",M2523,-M2523)</x:f>
      </x:c>
      <x:c r="Q2523" s="14">
        <x:f>VLOOKUP(N2523,'Currency Rates'!$A$3:$C$32,3,0)</x:f>
      </x:c>
      <x:c r="R2523" s="0">
        <x:f>IF(A2523="SPUS",0,IF(A2523="FWD",0,P2523/Q2523))</x:f>
      </x:c>
    </x:row>
    <x:row r="2524" spans="1:19" x14ac:dyDescent="0.3">
      <x:c r="A2524" s="0">
        <x:f>'Historical Trades'!A2524</x:f>
      </x:c>
      <x:c r="B2524" s="0">
        <x:f>'Historical Trades'!B2524</x:f>
      </x:c>
      <x:c r="C2524" s="23">
        <x:f>'Historical Trades'!C2524</x:f>
      </x:c>
      <x:c r="D2524" s="0">
        <x:f>'Historical Trades'!D2524</x:f>
      </x:c>
      <x:c r="E2524" s="23">
        <x:f>'Historical Trades'!E2524</x:f>
      </x:c>
      <x:c r="F2524" s="0">
        <x:f>'Historical Trades'!F2524</x:f>
      </x:c>
      <x:c r="G2524" s="0">
        <x:f>'Historical Trades'!G2524</x:f>
      </x:c>
      <x:c r="H2524" s="0">
        <x:f>'Historical Trades'!H2524</x:f>
      </x:c>
      <x:c r="I2524" s="0">
        <x:f>'Historical Trades'!I2524</x:f>
      </x:c>
      <x:c r="J2524" s="0">
        <x:f>'Historical Trades'!J2524</x:f>
      </x:c>
      <x:c r="K2524" s="0">
        <x:f>'Historical Trades'!K2524</x:f>
      </x:c>
      <x:c r="L2524" s="0">
        <x:f>'Historical Trades'!L2524</x:f>
      </x:c>
      <x:c r="M2524" s="0">
        <x:f>'Historical Trades'!M2524</x:f>
      </x:c>
      <x:c r="N2524" s="0">
        <x:f>CLEAN('Historical Trades'!O2524)</x:f>
      </x:c>
      <x:c r="P2524" s="14">
        <x:f>IF(G2524="sell",M2524,-M2524)</x:f>
      </x:c>
      <x:c r="Q2524" s="14">
        <x:f>VLOOKUP(N2524,'Currency Rates'!$A$3:$C$32,3,0)</x:f>
      </x:c>
      <x:c r="R2524" s="0">
        <x:f>IF(A2524="SPUS",0,IF(A2524="FWD",0,P2524/Q2524))</x:f>
      </x:c>
    </x:row>
    <x:row r="2525" spans="1:19" x14ac:dyDescent="0.3">
      <x:c r="A2525" s="0">
        <x:f>'Historical Trades'!A2525</x:f>
      </x:c>
      <x:c r="B2525" s="0">
        <x:f>'Historical Trades'!B2525</x:f>
      </x:c>
      <x:c r="C2525" s="23">
        <x:f>'Historical Trades'!C2525</x:f>
      </x:c>
      <x:c r="D2525" s="0">
        <x:f>'Historical Trades'!D2525</x:f>
      </x:c>
      <x:c r="E2525" s="23">
        <x:f>'Historical Trades'!E2525</x:f>
      </x:c>
      <x:c r="F2525" s="0">
        <x:f>'Historical Trades'!F2525</x:f>
      </x:c>
      <x:c r="G2525" s="0">
        <x:f>'Historical Trades'!G2525</x:f>
      </x:c>
      <x:c r="H2525" s="0">
        <x:f>'Historical Trades'!H2525</x:f>
      </x:c>
      <x:c r="I2525" s="0">
        <x:f>'Historical Trades'!I2525</x:f>
      </x:c>
      <x:c r="J2525" s="0">
        <x:f>'Historical Trades'!J2525</x:f>
      </x:c>
      <x:c r="K2525" s="0">
        <x:f>'Historical Trades'!K2525</x:f>
      </x:c>
      <x:c r="L2525" s="0">
        <x:f>'Historical Trades'!L2525</x:f>
      </x:c>
      <x:c r="M2525" s="0">
        <x:f>'Historical Trades'!M2525</x:f>
      </x:c>
      <x:c r="N2525" s="0">
        <x:f>CLEAN('Historical Trades'!O2525)</x:f>
      </x:c>
      <x:c r="P2525" s="14">
        <x:f>IF(G2525="sell",M2525,-M2525)</x:f>
      </x:c>
      <x:c r="Q2525" s="14">
        <x:f>VLOOKUP(N2525,'Currency Rates'!$A$3:$C$32,3,0)</x:f>
      </x:c>
      <x:c r="R2525" s="0">
        <x:f>IF(A2525="SPUS",0,IF(A2525="FWD",0,P2525/Q2525))</x:f>
      </x:c>
    </x:row>
    <x:row r="2526" spans="1:19" x14ac:dyDescent="0.3">
      <x:c r="A2526" s="0">
        <x:f>'Historical Trades'!A2526</x:f>
      </x:c>
      <x:c r="B2526" s="0">
        <x:f>'Historical Trades'!B2526</x:f>
      </x:c>
      <x:c r="C2526" s="23">
        <x:f>'Historical Trades'!C2526</x:f>
      </x:c>
      <x:c r="D2526" s="0">
        <x:f>'Historical Trades'!D2526</x:f>
      </x:c>
      <x:c r="E2526" s="23">
        <x:f>'Historical Trades'!E2526</x:f>
      </x:c>
      <x:c r="F2526" s="0">
        <x:f>'Historical Trades'!F2526</x:f>
      </x:c>
      <x:c r="G2526" s="0">
        <x:f>'Historical Trades'!G2526</x:f>
      </x:c>
      <x:c r="H2526" s="0">
        <x:f>'Historical Trades'!H2526</x:f>
      </x:c>
      <x:c r="I2526" s="0">
        <x:f>'Historical Trades'!I2526</x:f>
      </x:c>
      <x:c r="J2526" s="0">
        <x:f>'Historical Trades'!J2526</x:f>
      </x:c>
      <x:c r="K2526" s="0">
        <x:f>'Historical Trades'!K2526</x:f>
      </x:c>
      <x:c r="L2526" s="0">
        <x:f>'Historical Trades'!L2526</x:f>
      </x:c>
      <x:c r="M2526" s="0">
        <x:f>'Historical Trades'!M2526</x:f>
      </x:c>
      <x:c r="N2526" s="0">
        <x:f>CLEAN('Historical Trades'!O2526)</x:f>
      </x:c>
      <x:c r="P2526" s="14">
        <x:f>IF(G2526="sell",M2526,-M2526)</x:f>
      </x:c>
      <x:c r="Q2526" s="14">
        <x:f>VLOOKUP(N2526,'Currency Rates'!$A$3:$C$32,3,0)</x:f>
      </x:c>
      <x:c r="R2526" s="0">
        <x:f>IF(A2526="SPUS",0,IF(A2526="FWD",0,P2526/Q2526))</x:f>
      </x:c>
    </x:row>
    <x:row r="2527" spans="1:19" x14ac:dyDescent="0.3">
      <x:c r="A2527" s="0">
        <x:f>'Historical Trades'!A2527</x:f>
      </x:c>
      <x:c r="B2527" s="0">
        <x:f>'Historical Trades'!B2527</x:f>
      </x:c>
      <x:c r="C2527" s="23">
        <x:f>'Historical Trades'!C2527</x:f>
      </x:c>
      <x:c r="D2527" s="0">
        <x:f>'Historical Trades'!D2527</x:f>
      </x:c>
      <x:c r="E2527" s="23">
        <x:f>'Historical Trades'!E2527</x:f>
      </x:c>
      <x:c r="F2527" s="0">
        <x:f>'Historical Trades'!F2527</x:f>
      </x:c>
      <x:c r="G2527" s="0">
        <x:f>'Historical Trades'!G2527</x:f>
      </x:c>
      <x:c r="H2527" s="0">
        <x:f>'Historical Trades'!H2527</x:f>
      </x:c>
      <x:c r="I2527" s="0">
        <x:f>'Historical Trades'!I2527</x:f>
      </x:c>
      <x:c r="J2527" s="0">
        <x:f>'Historical Trades'!J2527</x:f>
      </x:c>
      <x:c r="K2527" s="0">
        <x:f>'Historical Trades'!K2527</x:f>
      </x:c>
      <x:c r="L2527" s="0">
        <x:f>'Historical Trades'!L2527</x:f>
      </x:c>
      <x:c r="M2527" s="0">
        <x:f>'Historical Trades'!M2527</x:f>
      </x:c>
      <x:c r="N2527" s="0">
        <x:f>CLEAN('Historical Trades'!O2527)</x:f>
      </x:c>
      <x:c r="P2527" s="14">
        <x:f>IF(G2527="sell",M2527,-M2527)</x:f>
      </x:c>
      <x:c r="Q2527" s="14">
        <x:f>VLOOKUP(N2527,'Currency Rates'!$A$3:$C$32,3,0)</x:f>
      </x:c>
      <x:c r="R2527" s="0">
        <x:f>IF(A2527="SPUS",0,IF(A2527="FWD",0,P2527/Q2527))</x:f>
      </x:c>
    </x:row>
    <x:row r="2528" spans="1:19" x14ac:dyDescent="0.3">
      <x:c r="A2528" s="0">
        <x:f>'Historical Trades'!A2528</x:f>
      </x:c>
      <x:c r="B2528" s="0">
        <x:f>'Historical Trades'!B2528</x:f>
      </x:c>
      <x:c r="C2528" s="23">
        <x:f>'Historical Trades'!C2528</x:f>
      </x:c>
      <x:c r="D2528" s="0">
        <x:f>'Historical Trades'!D2528</x:f>
      </x:c>
      <x:c r="E2528" s="23">
        <x:f>'Historical Trades'!E2528</x:f>
      </x:c>
      <x:c r="F2528" s="0">
        <x:f>'Historical Trades'!F2528</x:f>
      </x:c>
      <x:c r="G2528" s="0">
        <x:f>'Historical Trades'!G2528</x:f>
      </x:c>
      <x:c r="H2528" s="0">
        <x:f>'Historical Trades'!H2528</x:f>
      </x:c>
      <x:c r="I2528" s="0">
        <x:f>'Historical Trades'!I2528</x:f>
      </x:c>
      <x:c r="J2528" s="0">
        <x:f>'Historical Trades'!J2528</x:f>
      </x:c>
      <x:c r="K2528" s="0">
        <x:f>'Historical Trades'!K2528</x:f>
      </x:c>
      <x:c r="L2528" s="0">
        <x:f>'Historical Trades'!L2528</x:f>
      </x:c>
      <x:c r="M2528" s="0">
        <x:f>'Historical Trades'!M2528</x:f>
      </x:c>
      <x:c r="N2528" s="0">
        <x:f>CLEAN('Historical Trades'!O2528)</x:f>
      </x:c>
      <x:c r="P2528" s="14">
        <x:f>IF(G2528="sell",M2528,-M2528)</x:f>
      </x:c>
      <x:c r="Q2528" s="14">
        <x:f>VLOOKUP(N2528,'Currency Rates'!$A$3:$C$32,3,0)</x:f>
      </x:c>
      <x:c r="R2528" s="0">
        <x:f>IF(A2528="SPUS",0,IF(A2528="FWD",0,P2528/Q2528))</x:f>
      </x:c>
    </x:row>
    <x:row r="2529" spans="1:19" x14ac:dyDescent="0.3">
      <x:c r="A2529" s="0">
        <x:f>'Historical Trades'!A2529</x:f>
      </x:c>
      <x:c r="B2529" s="0">
        <x:f>'Historical Trades'!B2529</x:f>
      </x:c>
      <x:c r="C2529" s="23">
        <x:f>'Historical Trades'!C2529</x:f>
      </x:c>
      <x:c r="D2529" s="0">
        <x:f>'Historical Trades'!D2529</x:f>
      </x:c>
      <x:c r="E2529" s="23">
        <x:f>'Historical Trades'!E2529</x:f>
      </x:c>
      <x:c r="F2529" s="0">
        <x:f>'Historical Trades'!F2529</x:f>
      </x:c>
      <x:c r="G2529" s="0">
        <x:f>'Historical Trades'!G2529</x:f>
      </x:c>
      <x:c r="H2529" s="0">
        <x:f>'Historical Trades'!H2529</x:f>
      </x:c>
      <x:c r="I2529" s="0">
        <x:f>'Historical Trades'!I2529</x:f>
      </x:c>
      <x:c r="J2529" s="0">
        <x:f>'Historical Trades'!J2529</x:f>
      </x:c>
      <x:c r="K2529" s="0">
        <x:f>'Historical Trades'!K2529</x:f>
      </x:c>
      <x:c r="L2529" s="0">
        <x:f>'Historical Trades'!L2529</x:f>
      </x:c>
      <x:c r="M2529" s="0">
        <x:f>'Historical Trades'!M2529</x:f>
      </x:c>
      <x:c r="N2529" s="0">
        <x:f>CLEAN('Historical Trades'!O2529)</x:f>
      </x:c>
      <x:c r="P2529" s="14">
        <x:f>IF(G2529="sell",M2529,-M2529)</x:f>
      </x:c>
      <x:c r="Q2529" s="14">
        <x:f>VLOOKUP(N2529,'Currency Rates'!$A$3:$C$32,3,0)</x:f>
      </x:c>
      <x:c r="R2529" s="0">
        <x:f>IF(A2529="SPUS",0,IF(A2529="FWD",0,P2529/Q2529))</x:f>
      </x:c>
    </x:row>
    <x:row r="2530" spans="1:19" x14ac:dyDescent="0.3">
      <x:c r="A2530" s="0">
        <x:f>'Historical Trades'!A2530</x:f>
      </x:c>
      <x:c r="B2530" s="0">
        <x:f>'Historical Trades'!B2530</x:f>
      </x:c>
      <x:c r="C2530" s="23">
        <x:f>'Historical Trades'!C2530</x:f>
      </x:c>
      <x:c r="D2530" s="0">
        <x:f>'Historical Trades'!D2530</x:f>
      </x:c>
      <x:c r="E2530" s="23">
        <x:f>'Historical Trades'!E2530</x:f>
      </x:c>
      <x:c r="F2530" s="0">
        <x:f>'Historical Trades'!F2530</x:f>
      </x:c>
      <x:c r="G2530" s="0">
        <x:f>'Historical Trades'!G2530</x:f>
      </x:c>
      <x:c r="H2530" s="0">
        <x:f>'Historical Trades'!H2530</x:f>
      </x:c>
      <x:c r="I2530" s="0">
        <x:f>'Historical Trades'!I2530</x:f>
      </x:c>
      <x:c r="J2530" s="0">
        <x:f>'Historical Trades'!J2530</x:f>
      </x:c>
      <x:c r="K2530" s="0">
        <x:f>'Historical Trades'!K2530</x:f>
      </x:c>
      <x:c r="L2530" s="0">
        <x:f>'Historical Trades'!L2530</x:f>
      </x:c>
      <x:c r="M2530" s="0">
        <x:f>'Historical Trades'!M2530</x:f>
      </x:c>
      <x:c r="N2530" s="0">
        <x:f>CLEAN('Historical Trades'!O2530)</x:f>
      </x:c>
      <x:c r="P2530" s="14">
        <x:f>IF(G2530="sell",M2530,-M2530)</x:f>
      </x:c>
      <x:c r="Q2530" s="14">
        <x:f>VLOOKUP(N2530,'Currency Rates'!$A$3:$C$32,3,0)</x:f>
      </x:c>
      <x:c r="R2530" s="0">
        <x:f>IF(A2530="SPUS",0,IF(A2530="FWD",0,P2530/Q2530))</x:f>
      </x:c>
    </x:row>
    <x:row r="2531" spans="1:19" x14ac:dyDescent="0.3">
      <x:c r="A2531" s="0">
        <x:f>'Historical Trades'!A2531</x:f>
      </x:c>
      <x:c r="B2531" s="0">
        <x:f>'Historical Trades'!B2531</x:f>
      </x:c>
      <x:c r="C2531" s="23">
        <x:f>'Historical Trades'!C2531</x:f>
      </x:c>
      <x:c r="D2531" s="0">
        <x:f>'Historical Trades'!D2531</x:f>
      </x:c>
      <x:c r="E2531" s="23">
        <x:f>'Historical Trades'!E2531</x:f>
      </x:c>
      <x:c r="F2531" s="0">
        <x:f>'Historical Trades'!F2531</x:f>
      </x:c>
      <x:c r="G2531" s="0">
        <x:f>'Historical Trades'!G2531</x:f>
      </x:c>
      <x:c r="H2531" s="0">
        <x:f>'Historical Trades'!H2531</x:f>
      </x:c>
      <x:c r="I2531" s="0">
        <x:f>'Historical Trades'!I2531</x:f>
      </x:c>
      <x:c r="J2531" s="0">
        <x:f>'Historical Trades'!J2531</x:f>
      </x:c>
      <x:c r="K2531" s="0">
        <x:f>'Historical Trades'!K2531</x:f>
      </x:c>
      <x:c r="L2531" s="0">
        <x:f>'Historical Trades'!L2531</x:f>
      </x:c>
      <x:c r="M2531" s="0">
        <x:f>'Historical Trades'!M2531</x:f>
      </x:c>
      <x:c r="N2531" s="0">
        <x:f>CLEAN('Historical Trades'!O2531)</x:f>
      </x:c>
      <x:c r="P2531" s="14">
        <x:f>IF(G2531="sell",M2531,-M2531)</x:f>
      </x:c>
      <x:c r="Q2531" s="14">
        <x:f>VLOOKUP(N2531,'Currency Rates'!$A$3:$C$32,3,0)</x:f>
      </x:c>
      <x:c r="R2531" s="0">
        <x:f>IF(A2531="SPUS",0,IF(A2531="FWD",0,P2531/Q2531))</x:f>
      </x:c>
    </x:row>
    <x:row r="2532" spans="1:19" x14ac:dyDescent="0.3">
      <x:c r="A2532" s="0">
        <x:f>'Historical Trades'!A2532</x:f>
      </x:c>
      <x:c r="B2532" s="0">
        <x:f>'Historical Trades'!B2532</x:f>
      </x:c>
      <x:c r="C2532" s="23">
        <x:f>'Historical Trades'!C2532</x:f>
      </x:c>
      <x:c r="D2532" s="0">
        <x:f>'Historical Trades'!D2532</x:f>
      </x:c>
      <x:c r="E2532" s="23">
        <x:f>'Historical Trades'!E2532</x:f>
      </x:c>
      <x:c r="F2532" s="0">
        <x:f>'Historical Trades'!F2532</x:f>
      </x:c>
      <x:c r="G2532" s="0">
        <x:f>'Historical Trades'!G2532</x:f>
      </x:c>
      <x:c r="H2532" s="0">
        <x:f>'Historical Trades'!H2532</x:f>
      </x:c>
      <x:c r="I2532" s="0">
        <x:f>'Historical Trades'!I2532</x:f>
      </x:c>
      <x:c r="J2532" s="0">
        <x:f>'Historical Trades'!J2532</x:f>
      </x:c>
      <x:c r="K2532" s="0">
        <x:f>'Historical Trades'!K2532</x:f>
      </x:c>
      <x:c r="L2532" s="0">
        <x:f>'Historical Trades'!L2532</x:f>
      </x:c>
      <x:c r="M2532" s="0">
        <x:f>'Historical Trades'!M2532</x:f>
      </x:c>
      <x:c r="N2532" s="0">
        <x:f>CLEAN('Historical Trades'!O2532)</x:f>
      </x:c>
      <x:c r="P2532" s="14">
        <x:f>IF(G2532="sell",M2532,-M2532)</x:f>
      </x:c>
      <x:c r="Q2532" s="14">
        <x:f>VLOOKUP(N2532,'Currency Rates'!$A$3:$C$32,3,0)</x:f>
      </x:c>
      <x:c r="R2532" s="0">
        <x:f>IF(A2532="SPUS",0,IF(A2532="FWD",0,P2532/Q2532))</x:f>
      </x:c>
    </x:row>
    <x:row r="2533" spans="1:19" x14ac:dyDescent="0.3">
      <x:c r="A2533" s="0">
        <x:f>'Historical Trades'!A2533</x:f>
      </x:c>
      <x:c r="B2533" s="0">
        <x:f>'Historical Trades'!B2533</x:f>
      </x:c>
      <x:c r="C2533" s="23">
        <x:f>'Historical Trades'!C2533</x:f>
      </x:c>
      <x:c r="D2533" s="0">
        <x:f>'Historical Trades'!D2533</x:f>
      </x:c>
      <x:c r="E2533" s="23">
        <x:f>'Historical Trades'!E2533</x:f>
      </x:c>
      <x:c r="F2533" s="0">
        <x:f>'Historical Trades'!F2533</x:f>
      </x:c>
      <x:c r="G2533" s="0">
        <x:f>'Historical Trades'!G2533</x:f>
      </x:c>
      <x:c r="H2533" s="0">
        <x:f>'Historical Trades'!H2533</x:f>
      </x:c>
      <x:c r="I2533" s="0">
        <x:f>'Historical Trades'!I2533</x:f>
      </x:c>
      <x:c r="J2533" s="0">
        <x:f>'Historical Trades'!J2533</x:f>
      </x:c>
      <x:c r="K2533" s="0">
        <x:f>'Historical Trades'!K2533</x:f>
      </x:c>
      <x:c r="L2533" s="0">
        <x:f>'Historical Trades'!L2533</x:f>
      </x:c>
      <x:c r="M2533" s="0">
        <x:f>'Historical Trades'!M2533</x:f>
      </x:c>
      <x:c r="N2533" s="0">
        <x:f>CLEAN('Historical Trades'!O2533)</x:f>
      </x:c>
      <x:c r="P2533" s="14">
        <x:f>IF(G2533="sell",M2533,-M2533)</x:f>
      </x:c>
      <x:c r="Q2533" s="14">
        <x:f>VLOOKUP(N2533,'Currency Rates'!$A$3:$C$32,3,0)</x:f>
      </x:c>
      <x:c r="R2533" s="0">
        <x:f>IF(A2533="SPUS",0,IF(A2533="FWD",0,P2533/Q2533))</x:f>
      </x:c>
    </x:row>
    <x:row r="2534" spans="1:19" x14ac:dyDescent="0.3">
      <x:c r="A2534" s="0">
        <x:f>'Historical Trades'!A2534</x:f>
      </x:c>
      <x:c r="B2534" s="0">
        <x:f>'Historical Trades'!B2534</x:f>
      </x:c>
      <x:c r="C2534" s="23">
        <x:f>'Historical Trades'!C2534</x:f>
      </x:c>
      <x:c r="D2534" s="0">
        <x:f>'Historical Trades'!D2534</x:f>
      </x:c>
      <x:c r="E2534" s="23">
        <x:f>'Historical Trades'!E2534</x:f>
      </x:c>
      <x:c r="F2534" s="0">
        <x:f>'Historical Trades'!F2534</x:f>
      </x:c>
      <x:c r="G2534" s="0">
        <x:f>'Historical Trades'!G2534</x:f>
      </x:c>
      <x:c r="H2534" s="0">
        <x:f>'Historical Trades'!H2534</x:f>
      </x:c>
      <x:c r="I2534" s="0">
        <x:f>'Historical Trades'!I2534</x:f>
      </x:c>
      <x:c r="J2534" s="0">
        <x:f>'Historical Trades'!J2534</x:f>
      </x:c>
      <x:c r="K2534" s="0">
        <x:f>'Historical Trades'!K2534</x:f>
      </x:c>
      <x:c r="L2534" s="0">
        <x:f>'Historical Trades'!L2534</x:f>
      </x:c>
      <x:c r="M2534" s="0">
        <x:f>'Historical Trades'!M2534</x:f>
      </x:c>
      <x:c r="N2534" s="0">
        <x:f>CLEAN('Historical Trades'!O2534)</x:f>
      </x:c>
      <x:c r="P2534" s="14">
        <x:f>IF(G2534="sell",M2534,-M2534)</x:f>
      </x:c>
      <x:c r="Q2534" s="14">
        <x:f>VLOOKUP(N2534,'Currency Rates'!$A$3:$C$32,3,0)</x:f>
      </x:c>
      <x:c r="R2534" s="0">
        <x:f>IF(A2534="SPUS",0,IF(A2534="FWD",0,P2534/Q2534))</x:f>
      </x:c>
    </x:row>
    <x:row r="2535" spans="1:19" x14ac:dyDescent="0.3">
      <x:c r="A2535" s="0">
        <x:f>'Historical Trades'!A2535</x:f>
      </x:c>
      <x:c r="B2535" s="0">
        <x:f>'Historical Trades'!B2535</x:f>
      </x:c>
      <x:c r="C2535" s="23">
        <x:f>'Historical Trades'!C2535</x:f>
      </x:c>
      <x:c r="D2535" s="0">
        <x:f>'Historical Trades'!D2535</x:f>
      </x:c>
      <x:c r="E2535" s="23">
        <x:f>'Historical Trades'!E2535</x:f>
      </x:c>
      <x:c r="F2535" s="0">
        <x:f>'Historical Trades'!F2535</x:f>
      </x:c>
      <x:c r="G2535" s="0">
        <x:f>'Historical Trades'!G2535</x:f>
      </x:c>
      <x:c r="H2535" s="0">
        <x:f>'Historical Trades'!H2535</x:f>
      </x:c>
      <x:c r="I2535" s="0">
        <x:f>'Historical Trades'!I2535</x:f>
      </x:c>
      <x:c r="J2535" s="0">
        <x:f>'Historical Trades'!J2535</x:f>
      </x:c>
      <x:c r="K2535" s="0">
        <x:f>'Historical Trades'!K2535</x:f>
      </x:c>
      <x:c r="L2535" s="0">
        <x:f>'Historical Trades'!L2535</x:f>
      </x:c>
      <x:c r="M2535" s="0">
        <x:f>'Historical Trades'!M2535</x:f>
      </x:c>
      <x:c r="N2535" s="0">
        <x:f>CLEAN('Historical Trades'!O2535)</x:f>
      </x:c>
      <x:c r="P2535" s="14">
        <x:f>IF(G2535="sell",M2535,-M2535)</x:f>
      </x:c>
      <x:c r="Q2535" s="14">
        <x:f>VLOOKUP(N2535,'Currency Rates'!$A$3:$C$32,3,0)</x:f>
      </x:c>
      <x:c r="R2535" s="0">
        <x:f>IF(A2535="SPUS",0,IF(A2535="FWD",0,P2535/Q2535))</x:f>
      </x:c>
    </x:row>
    <x:row r="2536" spans="1:19" x14ac:dyDescent="0.3">
      <x:c r="A2536" s="0">
        <x:f>'Historical Trades'!A2536</x:f>
      </x:c>
      <x:c r="B2536" s="0">
        <x:f>'Historical Trades'!B2536</x:f>
      </x:c>
      <x:c r="C2536" s="23">
        <x:f>'Historical Trades'!C2536</x:f>
      </x:c>
      <x:c r="D2536" s="0">
        <x:f>'Historical Trades'!D2536</x:f>
      </x:c>
      <x:c r="E2536" s="23">
        <x:f>'Historical Trades'!E2536</x:f>
      </x:c>
      <x:c r="F2536" s="0">
        <x:f>'Historical Trades'!F2536</x:f>
      </x:c>
      <x:c r="G2536" s="0">
        <x:f>'Historical Trades'!G2536</x:f>
      </x:c>
      <x:c r="H2536" s="0">
        <x:f>'Historical Trades'!H2536</x:f>
      </x:c>
      <x:c r="I2536" s="0">
        <x:f>'Historical Trades'!I2536</x:f>
      </x:c>
      <x:c r="J2536" s="0">
        <x:f>'Historical Trades'!J2536</x:f>
      </x:c>
      <x:c r="K2536" s="0">
        <x:f>'Historical Trades'!K2536</x:f>
      </x:c>
      <x:c r="L2536" s="0">
        <x:f>'Historical Trades'!L2536</x:f>
      </x:c>
      <x:c r="M2536" s="0">
        <x:f>'Historical Trades'!M2536</x:f>
      </x:c>
      <x:c r="N2536" s="0">
        <x:f>CLEAN('Historical Trades'!O2536)</x:f>
      </x:c>
      <x:c r="P2536" s="14">
        <x:f>IF(G2536="sell",M2536,-M2536)</x:f>
      </x:c>
      <x:c r="Q2536" s="14">
        <x:f>VLOOKUP(N2536,'Currency Rates'!$A$3:$C$32,3,0)</x:f>
      </x:c>
      <x:c r="R2536" s="0">
        <x:f>IF(A2536="SPUS",0,IF(A2536="FWD",0,P2536/Q2536))</x:f>
      </x:c>
    </x:row>
    <x:row r="2537" spans="1:19" x14ac:dyDescent="0.3">
      <x:c r="A2537" s="0">
        <x:f>'Historical Trades'!A2537</x:f>
      </x:c>
      <x:c r="B2537" s="0">
        <x:f>'Historical Trades'!B2537</x:f>
      </x:c>
      <x:c r="C2537" s="23">
        <x:f>'Historical Trades'!C2537</x:f>
      </x:c>
      <x:c r="D2537" s="0">
        <x:f>'Historical Trades'!D2537</x:f>
      </x:c>
      <x:c r="E2537" s="23">
        <x:f>'Historical Trades'!E2537</x:f>
      </x:c>
      <x:c r="F2537" s="0">
        <x:f>'Historical Trades'!F2537</x:f>
      </x:c>
      <x:c r="G2537" s="0">
        <x:f>'Historical Trades'!G2537</x:f>
      </x:c>
      <x:c r="H2537" s="0">
        <x:f>'Historical Trades'!H2537</x:f>
      </x:c>
      <x:c r="I2537" s="0">
        <x:f>'Historical Trades'!I2537</x:f>
      </x:c>
      <x:c r="J2537" s="0">
        <x:f>'Historical Trades'!J2537</x:f>
      </x:c>
      <x:c r="K2537" s="0">
        <x:f>'Historical Trades'!K2537</x:f>
      </x:c>
      <x:c r="L2537" s="0">
        <x:f>'Historical Trades'!L2537</x:f>
      </x:c>
      <x:c r="M2537" s="0">
        <x:f>'Historical Trades'!M2537</x:f>
      </x:c>
      <x:c r="N2537" s="0">
        <x:f>CLEAN('Historical Trades'!O2537)</x:f>
      </x:c>
      <x:c r="P2537" s="14">
        <x:f>IF(G2537="sell",M2537,-M2537)</x:f>
      </x:c>
      <x:c r="Q2537" s="14">
        <x:f>VLOOKUP(N2537,'Currency Rates'!$A$3:$C$32,3,0)</x:f>
      </x:c>
      <x:c r="R2537" s="0">
        <x:f>IF(A2537="SPUS",0,IF(A2537="FWD",0,P2537/Q2537))</x:f>
      </x:c>
    </x:row>
    <x:row r="2538" spans="1:19" x14ac:dyDescent="0.3">
      <x:c r="A2538" s="0">
        <x:f>'Historical Trades'!A2538</x:f>
      </x:c>
      <x:c r="B2538" s="0">
        <x:f>'Historical Trades'!B2538</x:f>
      </x:c>
      <x:c r="C2538" s="23">
        <x:f>'Historical Trades'!C2538</x:f>
      </x:c>
      <x:c r="D2538" s="0">
        <x:f>'Historical Trades'!D2538</x:f>
      </x:c>
      <x:c r="E2538" s="23">
        <x:f>'Historical Trades'!E2538</x:f>
      </x:c>
      <x:c r="F2538" s="0">
        <x:f>'Historical Trades'!F2538</x:f>
      </x:c>
      <x:c r="G2538" s="0">
        <x:f>'Historical Trades'!G2538</x:f>
      </x:c>
      <x:c r="H2538" s="0">
        <x:f>'Historical Trades'!H2538</x:f>
      </x:c>
      <x:c r="I2538" s="0">
        <x:f>'Historical Trades'!I2538</x:f>
      </x:c>
      <x:c r="J2538" s="0">
        <x:f>'Historical Trades'!J2538</x:f>
      </x:c>
      <x:c r="K2538" s="0">
        <x:f>'Historical Trades'!K2538</x:f>
      </x:c>
      <x:c r="L2538" s="0">
        <x:f>'Historical Trades'!L2538</x:f>
      </x:c>
      <x:c r="M2538" s="0">
        <x:f>'Historical Trades'!M2538</x:f>
      </x:c>
      <x:c r="N2538" s="0">
        <x:f>CLEAN('Historical Trades'!O2538)</x:f>
      </x:c>
      <x:c r="P2538" s="14">
        <x:f>IF(G2538="sell",M2538,-M2538)</x:f>
      </x:c>
      <x:c r="Q2538" s="14">
        <x:f>VLOOKUP(N2538,'Currency Rates'!$A$3:$C$32,3,0)</x:f>
      </x:c>
      <x:c r="R2538" s="0">
        <x:f>IF(A2538="SPUS",0,IF(A2538="FWD",0,P2538/Q2538))</x:f>
      </x:c>
    </x:row>
    <x:row r="2539" spans="1:19" x14ac:dyDescent="0.3">
      <x:c r="A2539" s="0">
        <x:f>'Historical Trades'!A2539</x:f>
      </x:c>
      <x:c r="B2539" s="0">
        <x:f>'Historical Trades'!B2539</x:f>
      </x:c>
      <x:c r="C2539" s="23">
        <x:f>'Historical Trades'!C2539</x:f>
      </x:c>
      <x:c r="D2539" s="0">
        <x:f>'Historical Trades'!D2539</x:f>
      </x:c>
      <x:c r="E2539" s="23">
        <x:f>'Historical Trades'!E2539</x:f>
      </x:c>
      <x:c r="F2539" s="0">
        <x:f>'Historical Trades'!F2539</x:f>
      </x:c>
      <x:c r="G2539" s="0">
        <x:f>'Historical Trades'!G2539</x:f>
      </x:c>
      <x:c r="H2539" s="0">
        <x:f>'Historical Trades'!H2539</x:f>
      </x:c>
      <x:c r="I2539" s="0">
        <x:f>'Historical Trades'!I2539</x:f>
      </x:c>
      <x:c r="J2539" s="0">
        <x:f>'Historical Trades'!J2539</x:f>
      </x:c>
      <x:c r="K2539" s="0">
        <x:f>'Historical Trades'!K2539</x:f>
      </x:c>
      <x:c r="L2539" s="0">
        <x:f>'Historical Trades'!L2539</x:f>
      </x:c>
      <x:c r="M2539" s="0">
        <x:f>'Historical Trades'!M2539</x:f>
      </x:c>
      <x:c r="N2539" s="0">
        <x:f>CLEAN('Historical Trades'!O2539)</x:f>
      </x:c>
      <x:c r="P2539" s="14">
        <x:f>IF(G2539="sell",M2539,-M2539)</x:f>
      </x:c>
      <x:c r="Q2539" s="14">
        <x:f>VLOOKUP(N2539,'Currency Rates'!$A$3:$C$32,3,0)</x:f>
      </x:c>
      <x:c r="R2539" s="0">
        <x:f>IF(A2539="SPUS",0,IF(A2539="FWD",0,P2539/Q2539))</x:f>
      </x:c>
    </x:row>
    <x:row r="2540" spans="1:19" x14ac:dyDescent="0.3">
      <x:c r="A2540" s="0">
        <x:f>'Historical Trades'!A2540</x:f>
      </x:c>
      <x:c r="B2540" s="0">
        <x:f>'Historical Trades'!B2540</x:f>
      </x:c>
      <x:c r="C2540" s="23">
        <x:f>'Historical Trades'!C2540</x:f>
      </x:c>
      <x:c r="D2540" s="0">
        <x:f>'Historical Trades'!D2540</x:f>
      </x:c>
      <x:c r="E2540" s="23">
        <x:f>'Historical Trades'!E2540</x:f>
      </x:c>
      <x:c r="F2540" s="0">
        <x:f>'Historical Trades'!F2540</x:f>
      </x:c>
      <x:c r="G2540" s="0">
        <x:f>'Historical Trades'!G2540</x:f>
      </x:c>
      <x:c r="H2540" s="0">
        <x:f>'Historical Trades'!H2540</x:f>
      </x:c>
      <x:c r="I2540" s="0">
        <x:f>'Historical Trades'!I2540</x:f>
      </x:c>
      <x:c r="J2540" s="0">
        <x:f>'Historical Trades'!J2540</x:f>
      </x:c>
      <x:c r="K2540" s="0">
        <x:f>'Historical Trades'!K2540</x:f>
      </x:c>
      <x:c r="L2540" s="0">
        <x:f>'Historical Trades'!L2540</x:f>
      </x:c>
      <x:c r="M2540" s="0">
        <x:f>'Historical Trades'!M2540</x:f>
      </x:c>
      <x:c r="N2540" s="0">
        <x:f>CLEAN('Historical Trades'!O2540)</x:f>
      </x:c>
      <x:c r="P2540" s="14">
        <x:f>IF(G2540="sell",M2540,-M2540)</x:f>
      </x:c>
      <x:c r="Q2540" s="14">
        <x:f>VLOOKUP(N2540,'Currency Rates'!$A$3:$C$32,3,0)</x:f>
      </x:c>
      <x:c r="R2540" s="0">
        <x:f>IF(A2540="SPUS",0,IF(A2540="FWD",0,P2540/Q2540))</x:f>
      </x:c>
    </x:row>
    <x:row r="2541" spans="1:19" x14ac:dyDescent="0.3">
      <x:c r="A2541" s="0">
        <x:f>'Historical Trades'!A2541</x:f>
      </x:c>
      <x:c r="B2541" s="0">
        <x:f>'Historical Trades'!B2541</x:f>
      </x:c>
      <x:c r="C2541" s="23">
        <x:f>'Historical Trades'!C2541</x:f>
      </x:c>
      <x:c r="D2541" s="0">
        <x:f>'Historical Trades'!D2541</x:f>
      </x:c>
      <x:c r="E2541" s="23">
        <x:f>'Historical Trades'!E2541</x:f>
      </x:c>
      <x:c r="F2541" s="0">
        <x:f>'Historical Trades'!F2541</x:f>
      </x:c>
      <x:c r="G2541" s="0">
        <x:f>'Historical Trades'!G2541</x:f>
      </x:c>
      <x:c r="H2541" s="0">
        <x:f>'Historical Trades'!H2541</x:f>
      </x:c>
      <x:c r="I2541" s="0">
        <x:f>'Historical Trades'!I2541</x:f>
      </x:c>
      <x:c r="J2541" s="0">
        <x:f>'Historical Trades'!J2541</x:f>
      </x:c>
      <x:c r="K2541" s="0">
        <x:f>'Historical Trades'!K2541</x:f>
      </x:c>
      <x:c r="L2541" s="0">
        <x:f>'Historical Trades'!L2541</x:f>
      </x:c>
      <x:c r="M2541" s="0">
        <x:f>'Historical Trades'!M2541</x:f>
      </x:c>
      <x:c r="N2541" s="0">
        <x:f>CLEAN('Historical Trades'!O2541)</x:f>
      </x:c>
      <x:c r="P2541" s="14">
        <x:f>IF(G2541="sell",M2541,-M2541)</x:f>
      </x:c>
      <x:c r="Q2541" s="14">
        <x:f>VLOOKUP(N2541,'Currency Rates'!$A$3:$C$32,3,0)</x:f>
      </x:c>
      <x:c r="R2541" s="0">
        <x:f>IF(A2541="SPUS",0,IF(A2541="FWD",0,P2541/Q2541))</x:f>
      </x:c>
    </x:row>
    <x:row r="2542" spans="1:19" x14ac:dyDescent="0.3">
      <x:c r="A2542" s="0">
        <x:f>'Historical Trades'!A2542</x:f>
      </x:c>
      <x:c r="B2542" s="0">
        <x:f>'Historical Trades'!B2542</x:f>
      </x:c>
      <x:c r="C2542" s="23">
        <x:f>'Historical Trades'!C2542</x:f>
      </x:c>
      <x:c r="D2542" s="0">
        <x:f>'Historical Trades'!D2542</x:f>
      </x:c>
      <x:c r="E2542" s="23">
        <x:f>'Historical Trades'!E2542</x:f>
      </x:c>
      <x:c r="F2542" s="0">
        <x:f>'Historical Trades'!F2542</x:f>
      </x:c>
      <x:c r="G2542" s="0">
        <x:f>'Historical Trades'!G2542</x:f>
      </x:c>
      <x:c r="H2542" s="0">
        <x:f>'Historical Trades'!H2542</x:f>
      </x:c>
      <x:c r="I2542" s="0">
        <x:f>'Historical Trades'!I2542</x:f>
      </x:c>
      <x:c r="J2542" s="0">
        <x:f>'Historical Trades'!J2542</x:f>
      </x:c>
      <x:c r="K2542" s="0">
        <x:f>'Historical Trades'!K2542</x:f>
      </x:c>
      <x:c r="L2542" s="0">
        <x:f>'Historical Trades'!L2542</x:f>
      </x:c>
      <x:c r="M2542" s="0">
        <x:f>'Historical Trades'!M2542</x:f>
      </x:c>
      <x:c r="N2542" s="0">
        <x:f>CLEAN('Historical Trades'!O2542)</x:f>
      </x:c>
      <x:c r="P2542" s="14">
        <x:f>IF(G2542="sell",M2542,-M2542)</x:f>
      </x:c>
      <x:c r="Q2542" s="14">
        <x:f>VLOOKUP(N2542,'Currency Rates'!$A$3:$C$32,3,0)</x:f>
      </x:c>
      <x:c r="R2542" s="0">
        <x:f>IF(A2542="SPUS",0,IF(A2542="FWD",0,P2542/Q2542))</x:f>
      </x:c>
    </x:row>
    <x:row r="2543" spans="1:19" x14ac:dyDescent="0.3">
      <x:c r="A2543" s="0">
        <x:f>'Historical Trades'!A2543</x:f>
      </x:c>
      <x:c r="B2543" s="0">
        <x:f>'Historical Trades'!B2543</x:f>
      </x:c>
      <x:c r="C2543" s="23">
        <x:f>'Historical Trades'!C2543</x:f>
      </x:c>
      <x:c r="D2543" s="0">
        <x:f>'Historical Trades'!D2543</x:f>
      </x:c>
      <x:c r="E2543" s="23">
        <x:f>'Historical Trades'!E2543</x:f>
      </x:c>
      <x:c r="F2543" s="0">
        <x:f>'Historical Trades'!F2543</x:f>
      </x:c>
      <x:c r="G2543" s="0">
        <x:f>'Historical Trades'!G2543</x:f>
      </x:c>
      <x:c r="H2543" s="0">
        <x:f>'Historical Trades'!H2543</x:f>
      </x:c>
      <x:c r="I2543" s="0">
        <x:f>'Historical Trades'!I2543</x:f>
      </x:c>
      <x:c r="J2543" s="0">
        <x:f>'Historical Trades'!J2543</x:f>
      </x:c>
      <x:c r="K2543" s="0">
        <x:f>'Historical Trades'!K2543</x:f>
      </x:c>
      <x:c r="L2543" s="0">
        <x:f>'Historical Trades'!L2543</x:f>
      </x:c>
      <x:c r="M2543" s="0">
        <x:f>'Historical Trades'!M2543</x:f>
      </x:c>
      <x:c r="N2543" s="0">
        <x:f>CLEAN('Historical Trades'!O2543)</x:f>
      </x:c>
      <x:c r="P2543" s="14">
        <x:f>IF(G2543="sell",M2543,-M2543)</x:f>
      </x:c>
      <x:c r="Q2543" s="14">
        <x:f>VLOOKUP(N2543,'Currency Rates'!$A$3:$C$32,3,0)</x:f>
      </x:c>
      <x:c r="R2543" s="0">
        <x:f>IF(A2543="SPUS",0,IF(A2543="FWD",0,P2543/Q2543))</x:f>
      </x:c>
    </x:row>
    <x:row r="2544" spans="1:19" x14ac:dyDescent="0.3">
      <x:c r="A2544" s="0">
        <x:f>'Historical Trades'!A2544</x:f>
      </x:c>
      <x:c r="B2544" s="0">
        <x:f>'Historical Trades'!B2544</x:f>
      </x:c>
      <x:c r="C2544" s="23">
        <x:f>'Historical Trades'!C2544</x:f>
      </x:c>
      <x:c r="D2544" s="0">
        <x:f>'Historical Trades'!D2544</x:f>
      </x:c>
      <x:c r="E2544" s="23">
        <x:f>'Historical Trades'!E2544</x:f>
      </x:c>
      <x:c r="F2544" s="0">
        <x:f>'Historical Trades'!F2544</x:f>
      </x:c>
      <x:c r="G2544" s="0">
        <x:f>'Historical Trades'!G2544</x:f>
      </x:c>
      <x:c r="H2544" s="0">
        <x:f>'Historical Trades'!H2544</x:f>
      </x:c>
      <x:c r="I2544" s="0">
        <x:f>'Historical Trades'!I2544</x:f>
      </x:c>
      <x:c r="J2544" s="0">
        <x:f>'Historical Trades'!J2544</x:f>
      </x:c>
      <x:c r="K2544" s="0">
        <x:f>'Historical Trades'!K2544</x:f>
      </x:c>
      <x:c r="L2544" s="0">
        <x:f>'Historical Trades'!L2544</x:f>
      </x:c>
      <x:c r="M2544" s="0">
        <x:f>'Historical Trades'!M2544</x:f>
      </x:c>
      <x:c r="N2544" s="0">
        <x:f>CLEAN('Historical Trades'!O2544)</x:f>
      </x:c>
      <x:c r="P2544" s="14">
        <x:f>IF(G2544="sell",M2544,-M2544)</x:f>
      </x:c>
      <x:c r="Q2544" s="14">
        <x:f>VLOOKUP(N2544,'Currency Rates'!$A$3:$C$32,3,0)</x:f>
      </x:c>
      <x:c r="R2544" s="0">
        <x:f>IF(A2544="SPUS",0,IF(A2544="FWD",0,P2544/Q2544))</x:f>
      </x:c>
    </x:row>
    <x:row r="2545" spans="1:19" x14ac:dyDescent="0.3">
      <x:c r="A2545" s="0">
        <x:f>'Historical Trades'!A2545</x:f>
      </x:c>
      <x:c r="B2545" s="0">
        <x:f>'Historical Trades'!B2545</x:f>
      </x:c>
      <x:c r="C2545" s="23">
        <x:f>'Historical Trades'!C2545</x:f>
      </x:c>
      <x:c r="D2545" s="0">
        <x:f>'Historical Trades'!D2545</x:f>
      </x:c>
      <x:c r="E2545" s="23">
        <x:f>'Historical Trades'!E2545</x:f>
      </x:c>
      <x:c r="F2545" s="0">
        <x:f>'Historical Trades'!F2545</x:f>
      </x:c>
      <x:c r="G2545" s="0">
        <x:f>'Historical Trades'!G2545</x:f>
      </x:c>
      <x:c r="H2545" s="0">
        <x:f>'Historical Trades'!H2545</x:f>
      </x:c>
      <x:c r="I2545" s="0">
        <x:f>'Historical Trades'!I2545</x:f>
      </x:c>
      <x:c r="J2545" s="0">
        <x:f>'Historical Trades'!J2545</x:f>
      </x:c>
      <x:c r="K2545" s="0">
        <x:f>'Historical Trades'!K2545</x:f>
      </x:c>
      <x:c r="L2545" s="0">
        <x:f>'Historical Trades'!L2545</x:f>
      </x:c>
      <x:c r="M2545" s="0">
        <x:f>'Historical Trades'!M2545</x:f>
      </x:c>
      <x:c r="N2545" s="0">
        <x:f>CLEAN('Historical Trades'!O2545)</x:f>
      </x:c>
      <x:c r="P2545" s="14">
        <x:f>IF(G2545="sell",M2545,-M2545)</x:f>
      </x:c>
      <x:c r="Q2545" s="14">
        <x:f>VLOOKUP(N2545,'Currency Rates'!$A$3:$C$32,3,0)</x:f>
      </x:c>
      <x:c r="R2545" s="0">
        <x:f>IF(A2545="SPUS",0,IF(A2545="FWD",0,P2545/Q2545))</x:f>
      </x:c>
    </x:row>
    <x:row r="2546" spans="1:19" x14ac:dyDescent="0.3">
      <x:c r="A2546" s="0">
        <x:f>'Historical Trades'!A2546</x:f>
      </x:c>
      <x:c r="B2546" s="0">
        <x:f>'Historical Trades'!B2546</x:f>
      </x:c>
      <x:c r="C2546" s="23">
        <x:f>'Historical Trades'!C2546</x:f>
      </x:c>
      <x:c r="D2546" s="0">
        <x:f>'Historical Trades'!D2546</x:f>
      </x:c>
      <x:c r="E2546" s="23">
        <x:f>'Historical Trades'!E2546</x:f>
      </x:c>
      <x:c r="F2546" s="0">
        <x:f>'Historical Trades'!F2546</x:f>
      </x:c>
      <x:c r="G2546" s="0">
        <x:f>'Historical Trades'!G2546</x:f>
      </x:c>
      <x:c r="H2546" s="0">
        <x:f>'Historical Trades'!H2546</x:f>
      </x:c>
      <x:c r="I2546" s="0">
        <x:f>'Historical Trades'!I2546</x:f>
      </x:c>
      <x:c r="J2546" s="0">
        <x:f>'Historical Trades'!J2546</x:f>
      </x:c>
      <x:c r="K2546" s="0">
        <x:f>'Historical Trades'!K2546</x:f>
      </x:c>
      <x:c r="L2546" s="0">
        <x:f>'Historical Trades'!L2546</x:f>
      </x:c>
      <x:c r="M2546" s="0">
        <x:f>'Historical Trades'!M2546</x:f>
      </x:c>
      <x:c r="N2546" s="0">
        <x:f>CLEAN('Historical Trades'!O2546)</x:f>
      </x:c>
      <x:c r="P2546" s="14">
        <x:f>IF(G2546="sell",M2546,-M2546)</x:f>
      </x:c>
      <x:c r="Q2546" s="14">
        <x:f>VLOOKUP(N2546,'Currency Rates'!$A$3:$C$32,3,0)</x:f>
      </x:c>
      <x:c r="R2546" s="0">
        <x:f>IF(A2546="SPUS",0,IF(A2546="FWD",0,P2546/Q2546))</x:f>
      </x:c>
    </x:row>
    <x:row r="2547" spans="1:19" x14ac:dyDescent="0.3">
      <x:c r="A2547" s="0">
        <x:f>'Historical Trades'!A2547</x:f>
      </x:c>
      <x:c r="B2547" s="0">
        <x:f>'Historical Trades'!B2547</x:f>
      </x:c>
      <x:c r="C2547" s="23">
        <x:f>'Historical Trades'!C2547</x:f>
      </x:c>
      <x:c r="D2547" s="0">
        <x:f>'Historical Trades'!D2547</x:f>
      </x:c>
      <x:c r="E2547" s="23">
        <x:f>'Historical Trades'!E2547</x:f>
      </x:c>
      <x:c r="F2547" s="0">
        <x:f>'Historical Trades'!F2547</x:f>
      </x:c>
      <x:c r="G2547" s="0">
        <x:f>'Historical Trades'!G2547</x:f>
      </x:c>
      <x:c r="H2547" s="0">
        <x:f>'Historical Trades'!H2547</x:f>
      </x:c>
      <x:c r="I2547" s="0">
        <x:f>'Historical Trades'!I2547</x:f>
      </x:c>
      <x:c r="J2547" s="0">
        <x:f>'Historical Trades'!J2547</x:f>
      </x:c>
      <x:c r="K2547" s="0">
        <x:f>'Historical Trades'!K2547</x:f>
      </x:c>
      <x:c r="L2547" s="0">
        <x:f>'Historical Trades'!L2547</x:f>
      </x:c>
      <x:c r="M2547" s="0">
        <x:f>'Historical Trades'!M2547</x:f>
      </x:c>
      <x:c r="N2547" s="0">
        <x:f>CLEAN('Historical Trades'!O2547)</x:f>
      </x:c>
      <x:c r="P2547" s="14">
        <x:f>IF(G2547="sell",M2547,-M2547)</x:f>
      </x:c>
      <x:c r="Q2547" s="14">
        <x:f>VLOOKUP(N2547,'Currency Rates'!$A$3:$C$32,3,0)</x:f>
      </x:c>
      <x:c r="R2547" s="0">
        <x:f>IF(A2547="SPUS",0,IF(A2547="FWD",0,P2547/Q2547))</x:f>
      </x:c>
    </x:row>
    <x:row r="2548" spans="1:19" x14ac:dyDescent="0.3">
      <x:c r="A2548" s="0">
        <x:f>'Historical Trades'!A2548</x:f>
      </x:c>
      <x:c r="B2548" s="0">
        <x:f>'Historical Trades'!B2548</x:f>
      </x:c>
      <x:c r="C2548" s="23">
        <x:f>'Historical Trades'!C2548</x:f>
      </x:c>
      <x:c r="D2548" s="0">
        <x:f>'Historical Trades'!D2548</x:f>
      </x:c>
      <x:c r="E2548" s="23">
        <x:f>'Historical Trades'!E2548</x:f>
      </x:c>
      <x:c r="F2548" s="0">
        <x:f>'Historical Trades'!F2548</x:f>
      </x:c>
      <x:c r="G2548" s="0">
        <x:f>'Historical Trades'!G2548</x:f>
      </x:c>
      <x:c r="H2548" s="0">
        <x:f>'Historical Trades'!H2548</x:f>
      </x:c>
      <x:c r="I2548" s="0">
        <x:f>'Historical Trades'!I2548</x:f>
      </x:c>
      <x:c r="J2548" s="0">
        <x:f>'Historical Trades'!J2548</x:f>
      </x:c>
      <x:c r="K2548" s="0">
        <x:f>'Historical Trades'!K2548</x:f>
      </x:c>
      <x:c r="L2548" s="0">
        <x:f>'Historical Trades'!L2548</x:f>
      </x:c>
      <x:c r="M2548" s="0">
        <x:f>'Historical Trades'!M2548</x:f>
      </x:c>
      <x:c r="N2548" s="0">
        <x:f>CLEAN('Historical Trades'!O2548)</x:f>
      </x:c>
      <x:c r="P2548" s="14">
        <x:f>IF(G2548="sell",M2548,-M2548)</x:f>
      </x:c>
      <x:c r="Q2548" s="14">
        <x:f>VLOOKUP(N2548,'Currency Rates'!$A$3:$C$32,3,0)</x:f>
      </x:c>
      <x:c r="R2548" s="0">
        <x:f>IF(A2548="SPUS",0,IF(A2548="FWD",0,P2548/Q2548))</x:f>
      </x:c>
    </x:row>
    <x:row r="2549" spans="1:19" x14ac:dyDescent="0.3">
      <x:c r="A2549" s="0">
        <x:f>'Historical Trades'!A2549</x:f>
      </x:c>
      <x:c r="B2549" s="0">
        <x:f>'Historical Trades'!B2549</x:f>
      </x:c>
      <x:c r="C2549" s="23">
        <x:f>'Historical Trades'!C2549</x:f>
      </x:c>
      <x:c r="D2549" s="0">
        <x:f>'Historical Trades'!D2549</x:f>
      </x:c>
      <x:c r="E2549" s="23">
        <x:f>'Historical Trades'!E2549</x:f>
      </x:c>
      <x:c r="F2549" s="0">
        <x:f>'Historical Trades'!F2549</x:f>
      </x:c>
      <x:c r="G2549" s="0">
        <x:f>'Historical Trades'!G2549</x:f>
      </x:c>
      <x:c r="H2549" s="0">
        <x:f>'Historical Trades'!H2549</x:f>
      </x:c>
      <x:c r="I2549" s="0">
        <x:f>'Historical Trades'!I2549</x:f>
      </x:c>
      <x:c r="J2549" s="0">
        <x:f>'Historical Trades'!J2549</x:f>
      </x:c>
      <x:c r="K2549" s="0">
        <x:f>'Historical Trades'!K2549</x:f>
      </x:c>
      <x:c r="L2549" s="0">
        <x:f>'Historical Trades'!L2549</x:f>
      </x:c>
      <x:c r="M2549" s="0">
        <x:f>'Historical Trades'!M2549</x:f>
      </x:c>
      <x:c r="N2549" s="0">
        <x:f>CLEAN('Historical Trades'!O2549)</x:f>
      </x:c>
      <x:c r="P2549" s="14">
        <x:f>IF(G2549="sell",M2549,-M2549)</x:f>
      </x:c>
      <x:c r="Q2549" s="14">
        <x:f>VLOOKUP(N2549,'Currency Rates'!$A$3:$C$32,3,0)</x:f>
      </x:c>
      <x:c r="R2549" s="0">
        <x:f>IF(A2549="SPUS",0,IF(A2549="FWD",0,P2549/Q2549))</x:f>
      </x:c>
    </x:row>
    <x:row r="2550" spans="1:19" x14ac:dyDescent="0.3">
      <x:c r="A2550" s="0">
        <x:f>'Historical Trades'!A2550</x:f>
      </x:c>
      <x:c r="B2550" s="0">
        <x:f>'Historical Trades'!B2550</x:f>
      </x:c>
      <x:c r="C2550" s="23">
        <x:f>'Historical Trades'!C2550</x:f>
      </x:c>
      <x:c r="D2550" s="0">
        <x:f>'Historical Trades'!D2550</x:f>
      </x:c>
      <x:c r="E2550" s="23">
        <x:f>'Historical Trades'!E2550</x:f>
      </x:c>
      <x:c r="F2550" s="0">
        <x:f>'Historical Trades'!F2550</x:f>
      </x:c>
      <x:c r="G2550" s="0">
        <x:f>'Historical Trades'!G2550</x:f>
      </x:c>
      <x:c r="H2550" s="0">
        <x:f>'Historical Trades'!H2550</x:f>
      </x:c>
      <x:c r="I2550" s="0">
        <x:f>'Historical Trades'!I2550</x:f>
      </x:c>
      <x:c r="J2550" s="0">
        <x:f>'Historical Trades'!J2550</x:f>
      </x:c>
      <x:c r="K2550" s="0">
        <x:f>'Historical Trades'!K2550</x:f>
      </x:c>
      <x:c r="L2550" s="0">
        <x:f>'Historical Trades'!L2550</x:f>
      </x:c>
      <x:c r="M2550" s="0">
        <x:f>'Historical Trades'!M2550</x:f>
      </x:c>
      <x:c r="N2550" s="0">
        <x:f>CLEAN('Historical Trades'!O2550)</x:f>
      </x:c>
      <x:c r="P2550" s="14">
        <x:f>IF(G2550="sell",M2550,-M2550)</x:f>
      </x:c>
      <x:c r="Q2550" s="14">
        <x:f>VLOOKUP(N2550,'Currency Rates'!$A$3:$C$32,3,0)</x:f>
      </x:c>
      <x:c r="R2550" s="0">
        <x:f>IF(A2550="SPUS",0,IF(A2550="FWD",0,P2550/Q2550))</x:f>
      </x:c>
    </x:row>
    <x:row r="2551" spans="1:19" x14ac:dyDescent="0.3">
      <x:c r="A2551" s="0">
        <x:f>'Historical Trades'!A2551</x:f>
      </x:c>
      <x:c r="B2551" s="0">
        <x:f>'Historical Trades'!B2551</x:f>
      </x:c>
      <x:c r="C2551" s="23">
        <x:f>'Historical Trades'!C2551</x:f>
      </x:c>
      <x:c r="D2551" s="0">
        <x:f>'Historical Trades'!D2551</x:f>
      </x:c>
      <x:c r="E2551" s="23">
        <x:f>'Historical Trades'!E2551</x:f>
      </x:c>
      <x:c r="F2551" s="0">
        <x:f>'Historical Trades'!F2551</x:f>
      </x:c>
      <x:c r="G2551" s="0">
        <x:f>'Historical Trades'!G2551</x:f>
      </x:c>
      <x:c r="H2551" s="0">
        <x:f>'Historical Trades'!H2551</x:f>
      </x:c>
      <x:c r="I2551" s="0">
        <x:f>'Historical Trades'!I2551</x:f>
      </x:c>
      <x:c r="J2551" s="0">
        <x:f>'Historical Trades'!J2551</x:f>
      </x:c>
      <x:c r="K2551" s="0">
        <x:f>'Historical Trades'!K2551</x:f>
      </x:c>
      <x:c r="L2551" s="0">
        <x:f>'Historical Trades'!L2551</x:f>
      </x:c>
      <x:c r="M2551" s="0">
        <x:f>'Historical Trades'!M2551</x:f>
      </x:c>
      <x:c r="N2551" s="0">
        <x:f>CLEAN('Historical Trades'!O2551)</x:f>
      </x:c>
      <x:c r="P2551" s="14">
        <x:f>IF(G2551="sell",M2551,-M2551)</x:f>
      </x:c>
      <x:c r="Q2551" s="14">
        <x:f>VLOOKUP(N2551,'Currency Rates'!$A$3:$C$32,3,0)</x:f>
      </x:c>
      <x:c r="R2551" s="0">
        <x:f>IF(A2551="SPUS",0,IF(A2551="FWD",0,P2551/Q2551))</x:f>
      </x:c>
    </x:row>
    <x:row r="2552" spans="1:19" x14ac:dyDescent="0.3">
      <x:c r="A2552" s="0">
        <x:f>'Historical Trades'!A2552</x:f>
      </x:c>
      <x:c r="B2552" s="0">
        <x:f>'Historical Trades'!B2552</x:f>
      </x:c>
      <x:c r="C2552" s="23">
        <x:f>'Historical Trades'!C2552</x:f>
      </x:c>
      <x:c r="D2552" s="0">
        <x:f>'Historical Trades'!D2552</x:f>
      </x:c>
      <x:c r="E2552" s="23">
        <x:f>'Historical Trades'!E2552</x:f>
      </x:c>
      <x:c r="F2552" s="0">
        <x:f>'Historical Trades'!F2552</x:f>
      </x:c>
      <x:c r="G2552" s="0">
        <x:f>'Historical Trades'!G2552</x:f>
      </x:c>
      <x:c r="H2552" s="0">
        <x:f>'Historical Trades'!H2552</x:f>
      </x:c>
      <x:c r="I2552" s="0">
        <x:f>'Historical Trades'!I2552</x:f>
      </x:c>
      <x:c r="J2552" s="0">
        <x:f>'Historical Trades'!J2552</x:f>
      </x:c>
      <x:c r="K2552" s="0">
        <x:f>'Historical Trades'!K2552</x:f>
      </x:c>
      <x:c r="L2552" s="0">
        <x:f>'Historical Trades'!L2552</x:f>
      </x:c>
      <x:c r="M2552" s="0">
        <x:f>'Historical Trades'!M2552</x:f>
      </x:c>
      <x:c r="N2552" s="0">
        <x:f>CLEAN('Historical Trades'!O2552)</x:f>
      </x:c>
      <x:c r="P2552" s="14">
        <x:f>IF(G2552="sell",M2552,-M2552)</x:f>
      </x:c>
      <x:c r="Q2552" s="14">
        <x:f>VLOOKUP(N2552,'Currency Rates'!$A$3:$C$32,3,0)</x:f>
      </x:c>
      <x:c r="R2552" s="0">
        <x:f>IF(A2552="SPUS",0,IF(A2552="FWD",0,P2552/Q2552))</x:f>
      </x:c>
    </x:row>
    <x:row r="2553" spans="1:19" x14ac:dyDescent="0.3">
      <x:c r="A2553" s="0">
        <x:f>'Historical Trades'!A2553</x:f>
      </x:c>
      <x:c r="B2553" s="0">
        <x:f>'Historical Trades'!B2553</x:f>
      </x:c>
      <x:c r="C2553" s="23">
        <x:f>'Historical Trades'!C2553</x:f>
      </x:c>
      <x:c r="D2553" s="0">
        <x:f>'Historical Trades'!D2553</x:f>
      </x:c>
      <x:c r="E2553" s="23">
        <x:f>'Historical Trades'!E2553</x:f>
      </x:c>
      <x:c r="F2553" s="0">
        <x:f>'Historical Trades'!F2553</x:f>
      </x:c>
      <x:c r="G2553" s="0">
        <x:f>'Historical Trades'!G2553</x:f>
      </x:c>
      <x:c r="H2553" s="0">
        <x:f>'Historical Trades'!H2553</x:f>
      </x:c>
      <x:c r="I2553" s="0">
        <x:f>'Historical Trades'!I2553</x:f>
      </x:c>
      <x:c r="J2553" s="0">
        <x:f>'Historical Trades'!J2553</x:f>
      </x:c>
      <x:c r="K2553" s="0">
        <x:f>'Historical Trades'!K2553</x:f>
      </x:c>
      <x:c r="L2553" s="0">
        <x:f>'Historical Trades'!L2553</x:f>
      </x:c>
      <x:c r="M2553" s="0">
        <x:f>'Historical Trades'!M2553</x:f>
      </x:c>
      <x:c r="N2553" s="0">
        <x:f>CLEAN('Historical Trades'!O2553)</x:f>
      </x:c>
      <x:c r="P2553" s="14">
        <x:f>IF(G2553="sell",M2553,-M2553)</x:f>
      </x:c>
      <x:c r="Q2553" s="14">
        <x:f>VLOOKUP(N2553,'Currency Rates'!$A$3:$C$32,3,0)</x:f>
      </x:c>
      <x:c r="R2553" s="0">
        <x:f>IF(A2553="SPUS",0,IF(A2553="FWD",0,P2553/Q2553))</x:f>
      </x:c>
    </x:row>
    <x:row r="2554" spans="1:19" x14ac:dyDescent="0.3">
      <x:c r="A2554" s="0">
        <x:f>'Historical Trades'!A2554</x:f>
      </x:c>
      <x:c r="B2554" s="0">
        <x:f>'Historical Trades'!B2554</x:f>
      </x:c>
      <x:c r="C2554" s="23">
        <x:f>'Historical Trades'!C2554</x:f>
      </x:c>
      <x:c r="D2554" s="0">
        <x:f>'Historical Trades'!D2554</x:f>
      </x:c>
      <x:c r="E2554" s="23">
        <x:f>'Historical Trades'!E2554</x:f>
      </x:c>
      <x:c r="F2554" s="0">
        <x:f>'Historical Trades'!F2554</x:f>
      </x:c>
      <x:c r="G2554" s="0">
        <x:f>'Historical Trades'!G2554</x:f>
      </x:c>
      <x:c r="H2554" s="0">
        <x:f>'Historical Trades'!H2554</x:f>
      </x:c>
      <x:c r="I2554" s="0">
        <x:f>'Historical Trades'!I2554</x:f>
      </x:c>
      <x:c r="J2554" s="0">
        <x:f>'Historical Trades'!J2554</x:f>
      </x:c>
      <x:c r="K2554" s="0">
        <x:f>'Historical Trades'!K2554</x:f>
      </x:c>
      <x:c r="L2554" s="0">
        <x:f>'Historical Trades'!L2554</x:f>
      </x:c>
      <x:c r="M2554" s="0">
        <x:f>'Historical Trades'!M2554</x:f>
      </x:c>
      <x:c r="N2554" s="0">
        <x:f>CLEAN('Historical Trades'!O2554)</x:f>
      </x:c>
      <x:c r="P2554" s="14">
        <x:f>IF(G2554="sell",M2554,-M2554)</x:f>
      </x:c>
      <x:c r="Q2554" s="14">
        <x:f>VLOOKUP(N2554,'Currency Rates'!$A$3:$C$32,3,0)</x:f>
      </x:c>
      <x:c r="R2554" s="0">
        <x:f>IF(A2554="SPUS",0,IF(A2554="FWD",0,P2554/Q2554))</x:f>
      </x:c>
    </x:row>
    <x:row r="2555" spans="1:19" x14ac:dyDescent="0.3">
      <x:c r="A2555" s="0">
        <x:f>'Historical Trades'!A2555</x:f>
      </x:c>
      <x:c r="B2555" s="0">
        <x:f>'Historical Trades'!B2555</x:f>
      </x:c>
      <x:c r="C2555" s="23">
        <x:f>'Historical Trades'!C2555</x:f>
      </x:c>
      <x:c r="D2555" s="0">
        <x:f>'Historical Trades'!D2555</x:f>
      </x:c>
      <x:c r="E2555" s="23">
        <x:f>'Historical Trades'!E2555</x:f>
      </x:c>
      <x:c r="F2555" s="0">
        <x:f>'Historical Trades'!F2555</x:f>
      </x:c>
      <x:c r="G2555" s="0">
        <x:f>'Historical Trades'!G2555</x:f>
      </x:c>
      <x:c r="H2555" s="0">
        <x:f>'Historical Trades'!H2555</x:f>
      </x:c>
      <x:c r="I2555" s="0">
        <x:f>'Historical Trades'!I2555</x:f>
      </x:c>
      <x:c r="J2555" s="0">
        <x:f>'Historical Trades'!J2555</x:f>
      </x:c>
      <x:c r="K2555" s="0">
        <x:f>'Historical Trades'!K2555</x:f>
      </x:c>
      <x:c r="L2555" s="0">
        <x:f>'Historical Trades'!L2555</x:f>
      </x:c>
      <x:c r="M2555" s="0">
        <x:f>'Historical Trades'!M2555</x:f>
      </x:c>
      <x:c r="N2555" s="0">
        <x:f>CLEAN('Historical Trades'!O2555)</x:f>
      </x:c>
      <x:c r="P2555" s="14">
        <x:f>IF(G2555="sell",M2555,-M2555)</x:f>
      </x:c>
      <x:c r="Q2555" s="14">
        <x:f>VLOOKUP(N2555,'Currency Rates'!$A$3:$C$32,3,0)</x:f>
      </x:c>
      <x:c r="R2555" s="0">
        <x:f>IF(A2555="SPUS",0,IF(A2555="FWD",0,P2555/Q2555))</x:f>
      </x:c>
    </x:row>
    <x:row r="2556" spans="1:19" x14ac:dyDescent="0.3">
      <x:c r="A2556" s="0">
        <x:f>'Historical Trades'!A2556</x:f>
      </x:c>
      <x:c r="B2556" s="0">
        <x:f>'Historical Trades'!B2556</x:f>
      </x:c>
      <x:c r="C2556" s="23">
        <x:f>'Historical Trades'!C2556</x:f>
      </x:c>
      <x:c r="D2556" s="0">
        <x:f>'Historical Trades'!D2556</x:f>
      </x:c>
      <x:c r="E2556" s="23">
        <x:f>'Historical Trades'!E2556</x:f>
      </x:c>
      <x:c r="F2556" s="0">
        <x:f>'Historical Trades'!F2556</x:f>
      </x:c>
      <x:c r="G2556" s="0">
        <x:f>'Historical Trades'!G2556</x:f>
      </x:c>
      <x:c r="H2556" s="0">
        <x:f>'Historical Trades'!H2556</x:f>
      </x:c>
      <x:c r="I2556" s="0">
        <x:f>'Historical Trades'!I2556</x:f>
      </x:c>
      <x:c r="J2556" s="0">
        <x:f>'Historical Trades'!J2556</x:f>
      </x:c>
      <x:c r="K2556" s="0">
        <x:f>'Historical Trades'!K2556</x:f>
      </x:c>
      <x:c r="L2556" s="0">
        <x:f>'Historical Trades'!L2556</x:f>
      </x:c>
      <x:c r="M2556" s="0">
        <x:f>'Historical Trades'!M2556</x:f>
      </x:c>
      <x:c r="N2556" s="0">
        <x:f>CLEAN('Historical Trades'!O2556)</x:f>
      </x:c>
      <x:c r="P2556" s="14">
        <x:f>IF(G2556="sell",M2556,-M2556)</x:f>
      </x:c>
      <x:c r="Q2556" s="14">
        <x:f>VLOOKUP(N2556,'Currency Rates'!$A$3:$C$32,3,0)</x:f>
      </x:c>
      <x:c r="R2556" s="0">
        <x:f>IF(A2556="SPUS",0,IF(A2556="FWD",0,P2556/Q2556))</x:f>
      </x:c>
    </x:row>
    <x:row r="2557" spans="1:19" x14ac:dyDescent="0.3">
      <x:c r="A2557" s="0">
        <x:f>'Historical Trades'!A2557</x:f>
      </x:c>
      <x:c r="B2557" s="0">
        <x:f>'Historical Trades'!B2557</x:f>
      </x:c>
      <x:c r="C2557" s="23">
        <x:f>'Historical Trades'!C2557</x:f>
      </x:c>
      <x:c r="D2557" s="0">
        <x:f>'Historical Trades'!D2557</x:f>
      </x:c>
      <x:c r="E2557" s="23">
        <x:f>'Historical Trades'!E2557</x:f>
      </x:c>
      <x:c r="F2557" s="0">
        <x:f>'Historical Trades'!F2557</x:f>
      </x:c>
      <x:c r="G2557" s="0">
        <x:f>'Historical Trades'!G2557</x:f>
      </x:c>
      <x:c r="H2557" s="0">
        <x:f>'Historical Trades'!H2557</x:f>
      </x:c>
      <x:c r="I2557" s="0">
        <x:f>'Historical Trades'!I2557</x:f>
      </x:c>
      <x:c r="J2557" s="0">
        <x:f>'Historical Trades'!J2557</x:f>
      </x:c>
      <x:c r="K2557" s="0">
        <x:f>'Historical Trades'!K2557</x:f>
      </x:c>
      <x:c r="L2557" s="0">
        <x:f>'Historical Trades'!L2557</x:f>
      </x:c>
      <x:c r="M2557" s="0">
        <x:f>'Historical Trades'!M2557</x:f>
      </x:c>
      <x:c r="N2557" s="0">
        <x:f>CLEAN('Historical Trades'!O2557)</x:f>
      </x:c>
      <x:c r="P2557" s="14">
        <x:f>IF(G2557="sell",M2557,-M2557)</x:f>
      </x:c>
      <x:c r="Q2557" s="14">
        <x:f>VLOOKUP(N2557,'Currency Rates'!$A$3:$C$32,3,0)</x:f>
      </x:c>
      <x:c r="R2557" s="0">
        <x:f>IF(A2557="SPUS",0,IF(A2557="FWD",0,P2557/Q2557))</x:f>
      </x:c>
    </x:row>
    <x:row r="2558" spans="1:19" x14ac:dyDescent="0.3">
      <x:c r="A2558" s="0">
        <x:f>'Historical Trades'!A2558</x:f>
      </x:c>
      <x:c r="B2558" s="0">
        <x:f>'Historical Trades'!B2558</x:f>
      </x:c>
      <x:c r="C2558" s="23">
        <x:f>'Historical Trades'!C2558</x:f>
      </x:c>
      <x:c r="D2558" s="0">
        <x:f>'Historical Trades'!D2558</x:f>
      </x:c>
      <x:c r="E2558" s="23">
        <x:f>'Historical Trades'!E2558</x:f>
      </x:c>
      <x:c r="F2558" s="0">
        <x:f>'Historical Trades'!F2558</x:f>
      </x:c>
      <x:c r="G2558" s="0">
        <x:f>'Historical Trades'!G2558</x:f>
      </x:c>
      <x:c r="H2558" s="0">
        <x:f>'Historical Trades'!H2558</x:f>
      </x:c>
      <x:c r="I2558" s="0">
        <x:f>'Historical Trades'!I2558</x:f>
      </x:c>
      <x:c r="J2558" s="0">
        <x:f>'Historical Trades'!J2558</x:f>
      </x:c>
      <x:c r="K2558" s="0">
        <x:f>'Historical Trades'!K2558</x:f>
      </x:c>
      <x:c r="L2558" s="0">
        <x:f>'Historical Trades'!L2558</x:f>
      </x:c>
      <x:c r="M2558" s="0">
        <x:f>'Historical Trades'!M2558</x:f>
      </x:c>
      <x:c r="N2558" s="0">
        <x:f>CLEAN('Historical Trades'!O2558)</x:f>
      </x:c>
      <x:c r="P2558" s="14">
        <x:f>IF(G2558="sell",M2558,-M2558)</x:f>
      </x:c>
      <x:c r="Q2558" s="14">
        <x:f>VLOOKUP(N2558,'Currency Rates'!$A$3:$C$32,3,0)</x:f>
      </x:c>
      <x:c r="R2558" s="0">
        <x:f>IF(A2558="SPUS",0,IF(A2558="FWD",0,P2558/Q2558))</x:f>
      </x:c>
    </x:row>
    <x:row r="2559" spans="1:19" x14ac:dyDescent="0.3">
      <x:c r="A2559" s="0">
        <x:f>'Historical Trades'!A2559</x:f>
      </x:c>
      <x:c r="B2559" s="0">
        <x:f>'Historical Trades'!B2559</x:f>
      </x:c>
      <x:c r="C2559" s="23">
        <x:f>'Historical Trades'!C2559</x:f>
      </x:c>
      <x:c r="D2559" s="0">
        <x:f>'Historical Trades'!D2559</x:f>
      </x:c>
      <x:c r="E2559" s="23">
        <x:f>'Historical Trades'!E2559</x:f>
      </x:c>
      <x:c r="F2559" s="0">
        <x:f>'Historical Trades'!F2559</x:f>
      </x:c>
      <x:c r="G2559" s="0">
        <x:f>'Historical Trades'!G2559</x:f>
      </x:c>
      <x:c r="H2559" s="0">
        <x:f>'Historical Trades'!H2559</x:f>
      </x:c>
      <x:c r="I2559" s="0">
        <x:f>'Historical Trades'!I2559</x:f>
      </x:c>
      <x:c r="J2559" s="0">
        <x:f>'Historical Trades'!J2559</x:f>
      </x:c>
      <x:c r="K2559" s="0">
        <x:f>'Historical Trades'!K2559</x:f>
      </x:c>
      <x:c r="L2559" s="0">
        <x:f>'Historical Trades'!L2559</x:f>
      </x:c>
      <x:c r="M2559" s="0">
        <x:f>'Historical Trades'!M2559</x:f>
      </x:c>
      <x:c r="N2559" s="0">
        <x:f>CLEAN('Historical Trades'!O2559)</x:f>
      </x:c>
      <x:c r="P2559" s="14">
        <x:f>IF(G2559="sell",M2559,-M2559)</x:f>
      </x:c>
      <x:c r="Q2559" s="14">
        <x:f>VLOOKUP(N2559,'Currency Rates'!$A$3:$C$32,3,0)</x:f>
      </x:c>
      <x:c r="R2559" s="0">
        <x:f>IF(A2559="SPUS",0,IF(A2559="FWD",0,P2559/Q2559))</x:f>
      </x:c>
    </x:row>
    <x:row r="2560" spans="1:19" x14ac:dyDescent="0.3">
      <x:c r="A2560" s="0">
        <x:f>'Historical Trades'!A2560</x:f>
      </x:c>
      <x:c r="B2560" s="0">
        <x:f>'Historical Trades'!B2560</x:f>
      </x:c>
      <x:c r="C2560" s="23">
        <x:f>'Historical Trades'!C2560</x:f>
      </x:c>
      <x:c r="D2560" s="0">
        <x:f>'Historical Trades'!D2560</x:f>
      </x:c>
      <x:c r="E2560" s="23">
        <x:f>'Historical Trades'!E2560</x:f>
      </x:c>
      <x:c r="F2560" s="0">
        <x:f>'Historical Trades'!F2560</x:f>
      </x:c>
      <x:c r="G2560" s="0">
        <x:f>'Historical Trades'!G2560</x:f>
      </x:c>
      <x:c r="H2560" s="0">
        <x:f>'Historical Trades'!H2560</x:f>
      </x:c>
      <x:c r="I2560" s="0">
        <x:f>'Historical Trades'!I2560</x:f>
      </x:c>
      <x:c r="J2560" s="0">
        <x:f>'Historical Trades'!J2560</x:f>
      </x:c>
      <x:c r="K2560" s="0">
        <x:f>'Historical Trades'!K2560</x:f>
      </x:c>
      <x:c r="L2560" s="0">
        <x:f>'Historical Trades'!L2560</x:f>
      </x:c>
      <x:c r="M2560" s="0">
        <x:f>'Historical Trades'!M2560</x:f>
      </x:c>
      <x:c r="N2560" s="0">
        <x:f>CLEAN('Historical Trades'!O2560)</x:f>
      </x:c>
      <x:c r="P2560" s="14">
        <x:f>IF(G2560="sell",M2560,-M2560)</x:f>
      </x:c>
      <x:c r="Q2560" s="14">
        <x:f>VLOOKUP(N2560,'Currency Rates'!$A$3:$C$32,3,0)</x:f>
      </x:c>
      <x:c r="R2560" s="0">
        <x:f>IF(A2560="SPUS",0,IF(A2560="FWD",0,P2560/Q2560))</x:f>
      </x:c>
    </x:row>
    <x:row r="2561" spans="1:19" x14ac:dyDescent="0.3">
      <x:c r="A2561" s="0">
        <x:f>'Historical Trades'!A2561</x:f>
      </x:c>
      <x:c r="B2561" s="0">
        <x:f>'Historical Trades'!B2561</x:f>
      </x:c>
      <x:c r="C2561" s="23">
        <x:f>'Historical Trades'!C2561</x:f>
      </x:c>
      <x:c r="D2561" s="0">
        <x:f>'Historical Trades'!D2561</x:f>
      </x:c>
      <x:c r="E2561" s="23">
        <x:f>'Historical Trades'!E2561</x:f>
      </x:c>
      <x:c r="F2561" s="0">
        <x:f>'Historical Trades'!F2561</x:f>
      </x:c>
      <x:c r="G2561" s="0">
        <x:f>'Historical Trades'!G2561</x:f>
      </x:c>
      <x:c r="H2561" s="0">
        <x:f>'Historical Trades'!H2561</x:f>
      </x:c>
      <x:c r="I2561" s="0">
        <x:f>'Historical Trades'!I2561</x:f>
      </x:c>
      <x:c r="J2561" s="0">
        <x:f>'Historical Trades'!J2561</x:f>
      </x:c>
      <x:c r="K2561" s="0">
        <x:f>'Historical Trades'!K2561</x:f>
      </x:c>
      <x:c r="L2561" s="0">
        <x:f>'Historical Trades'!L2561</x:f>
      </x:c>
      <x:c r="M2561" s="0">
        <x:f>'Historical Trades'!M2561</x:f>
      </x:c>
      <x:c r="N2561" s="0">
        <x:f>CLEAN('Historical Trades'!O2561)</x:f>
      </x:c>
      <x:c r="P2561" s="14">
        <x:f>IF(G2561="sell",M2561,-M2561)</x:f>
      </x:c>
      <x:c r="Q2561" s="14">
        <x:f>VLOOKUP(N2561,'Currency Rates'!$A$3:$C$32,3,0)</x:f>
      </x:c>
      <x:c r="R2561" s="0">
        <x:f>IF(A2561="SPUS",0,IF(A2561="FWD",0,P2561/Q2561))</x:f>
      </x:c>
    </x:row>
    <x:row r="2562" spans="1:19" x14ac:dyDescent="0.3">
      <x:c r="A2562" s="0">
        <x:f>'Historical Trades'!A2562</x:f>
      </x:c>
      <x:c r="B2562" s="0">
        <x:f>'Historical Trades'!B2562</x:f>
      </x:c>
      <x:c r="C2562" s="23">
        <x:f>'Historical Trades'!C2562</x:f>
      </x:c>
      <x:c r="D2562" s="0">
        <x:f>'Historical Trades'!D2562</x:f>
      </x:c>
      <x:c r="E2562" s="23">
        <x:f>'Historical Trades'!E2562</x:f>
      </x:c>
      <x:c r="F2562" s="0">
        <x:f>'Historical Trades'!F2562</x:f>
      </x:c>
      <x:c r="G2562" s="0">
        <x:f>'Historical Trades'!G2562</x:f>
      </x:c>
      <x:c r="H2562" s="0">
        <x:f>'Historical Trades'!H2562</x:f>
      </x:c>
      <x:c r="I2562" s="0">
        <x:f>'Historical Trades'!I2562</x:f>
      </x:c>
      <x:c r="J2562" s="0">
        <x:f>'Historical Trades'!J2562</x:f>
      </x:c>
      <x:c r="K2562" s="0">
        <x:f>'Historical Trades'!K2562</x:f>
      </x:c>
      <x:c r="L2562" s="0">
        <x:f>'Historical Trades'!L2562</x:f>
      </x:c>
      <x:c r="M2562" s="0">
        <x:f>'Historical Trades'!M2562</x:f>
      </x:c>
      <x:c r="N2562" s="0">
        <x:f>CLEAN('Historical Trades'!O2562)</x:f>
      </x:c>
      <x:c r="P2562" s="14">
        <x:f>IF(G2562="sell",M2562,-M2562)</x:f>
      </x:c>
      <x:c r="Q2562" s="14">
        <x:f>VLOOKUP(N2562,'Currency Rates'!$A$3:$C$32,3,0)</x:f>
      </x:c>
      <x:c r="R2562" s="0">
        <x:f>IF(A2562="SPUS",0,IF(A2562="FWD",0,P2562/Q2562))</x:f>
      </x:c>
    </x:row>
    <x:row r="2563" spans="1:19" x14ac:dyDescent="0.3">
      <x:c r="A2563" s="0">
        <x:f>'Historical Trades'!A2563</x:f>
      </x:c>
      <x:c r="B2563" s="0">
        <x:f>'Historical Trades'!B2563</x:f>
      </x:c>
      <x:c r="C2563" s="23">
        <x:f>'Historical Trades'!C2563</x:f>
      </x:c>
      <x:c r="D2563" s="0">
        <x:f>'Historical Trades'!D2563</x:f>
      </x:c>
      <x:c r="E2563" s="23">
        <x:f>'Historical Trades'!E2563</x:f>
      </x:c>
      <x:c r="F2563" s="0">
        <x:f>'Historical Trades'!F2563</x:f>
      </x:c>
      <x:c r="G2563" s="0">
        <x:f>'Historical Trades'!G2563</x:f>
      </x:c>
      <x:c r="H2563" s="0">
        <x:f>'Historical Trades'!H2563</x:f>
      </x:c>
      <x:c r="I2563" s="0">
        <x:f>'Historical Trades'!I2563</x:f>
      </x:c>
      <x:c r="J2563" s="0">
        <x:f>'Historical Trades'!J2563</x:f>
      </x:c>
      <x:c r="K2563" s="0">
        <x:f>'Historical Trades'!K2563</x:f>
      </x:c>
      <x:c r="L2563" s="0">
        <x:f>'Historical Trades'!L2563</x:f>
      </x:c>
      <x:c r="M2563" s="0">
        <x:f>'Historical Trades'!M2563</x:f>
      </x:c>
      <x:c r="N2563" s="0">
        <x:f>CLEAN('Historical Trades'!O2563)</x:f>
      </x:c>
      <x:c r="P2563" s="14">
        <x:f>IF(G2563="sell",M2563,-M2563)</x:f>
      </x:c>
      <x:c r="Q2563" s="14">
        <x:f>VLOOKUP(N2563,'Currency Rates'!$A$3:$C$32,3,0)</x:f>
      </x:c>
      <x:c r="R2563" s="0">
        <x:f>IF(A2563="SPUS",0,IF(A2563="FWD",0,P2563/Q2563))</x:f>
      </x:c>
    </x:row>
    <x:row r="2564" spans="1:19" x14ac:dyDescent="0.3">
      <x:c r="A2564" s="0">
        <x:f>'Historical Trades'!A2564</x:f>
      </x:c>
      <x:c r="B2564" s="0">
        <x:f>'Historical Trades'!B2564</x:f>
      </x:c>
      <x:c r="C2564" s="23">
        <x:f>'Historical Trades'!C2564</x:f>
      </x:c>
      <x:c r="D2564" s="0">
        <x:f>'Historical Trades'!D2564</x:f>
      </x:c>
      <x:c r="E2564" s="23">
        <x:f>'Historical Trades'!E2564</x:f>
      </x:c>
      <x:c r="F2564" s="0">
        <x:f>'Historical Trades'!F2564</x:f>
      </x:c>
      <x:c r="G2564" s="0">
        <x:f>'Historical Trades'!G2564</x:f>
      </x:c>
      <x:c r="H2564" s="0">
        <x:f>'Historical Trades'!H2564</x:f>
      </x:c>
      <x:c r="I2564" s="0">
        <x:f>'Historical Trades'!I2564</x:f>
      </x:c>
      <x:c r="J2564" s="0">
        <x:f>'Historical Trades'!J2564</x:f>
      </x:c>
      <x:c r="K2564" s="0">
        <x:f>'Historical Trades'!K2564</x:f>
      </x:c>
      <x:c r="L2564" s="0">
        <x:f>'Historical Trades'!L2564</x:f>
      </x:c>
      <x:c r="M2564" s="0">
        <x:f>'Historical Trades'!M2564</x:f>
      </x:c>
      <x:c r="N2564" s="0">
        <x:f>CLEAN('Historical Trades'!O2564)</x:f>
      </x:c>
      <x:c r="P2564" s="14">
        <x:f>IF(G2564="sell",M2564,-M2564)</x:f>
      </x:c>
      <x:c r="Q2564" s="14">
        <x:f>VLOOKUP(N2564,'Currency Rates'!$A$3:$C$32,3,0)</x:f>
      </x:c>
      <x:c r="R2564" s="0">
        <x:f>IF(A2564="SPUS",0,IF(A2564="FWD",0,P2564/Q2564))</x:f>
      </x:c>
    </x:row>
    <x:row r="2565" spans="1:19" x14ac:dyDescent="0.3">
      <x:c r="A2565" s="0">
        <x:f>'Historical Trades'!A2565</x:f>
      </x:c>
      <x:c r="B2565" s="0">
        <x:f>'Historical Trades'!B2565</x:f>
      </x:c>
      <x:c r="C2565" s="23">
        <x:f>'Historical Trades'!C2565</x:f>
      </x:c>
      <x:c r="D2565" s="0">
        <x:f>'Historical Trades'!D2565</x:f>
      </x:c>
      <x:c r="E2565" s="23">
        <x:f>'Historical Trades'!E2565</x:f>
      </x:c>
      <x:c r="F2565" s="0">
        <x:f>'Historical Trades'!F2565</x:f>
      </x:c>
      <x:c r="G2565" s="0">
        <x:f>'Historical Trades'!G2565</x:f>
      </x:c>
      <x:c r="H2565" s="0">
        <x:f>'Historical Trades'!H2565</x:f>
      </x:c>
      <x:c r="I2565" s="0">
        <x:f>'Historical Trades'!I2565</x:f>
      </x:c>
      <x:c r="J2565" s="0">
        <x:f>'Historical Trades'!J2565</x:f>
      </x:c>
      <x:c r="K2565" s="0">
        <x:f>'Historical Trades'!K2565</x:f>
      </x:c>
      <x:c r="L2565" s="0">
        <x:f>'Historical Trades'!L2565</x:f>
      </x:c>
      <x:c r="M2565" s="0">
        <x:f>'Historical Trades'!M2565</x:f>
      </x:c>
      <x:c r="N2565" s="0">
        <x:f>CLEAN('Historical Trades'!O2565)</x:f>
      </x:c>
      <x:c r="P2565" s="14">
        <x:f>IF(G2565="sell",M2565,-M2565)</x:f>
      </x:c>
      <x:c r="Q2565" s="14">
        <x:f>VLOOKUP(N2565,'Currency Rates'!$A$3:$C$32,3,0)</x:f>
      </x:c>
      <x:c r="R2565" s="0">
        <x:f>IF(A2565="SPUS",0,IF(A2565="FWD",0,P2565/Q2565))</x:f>
      </x:c>
    </x:row>
    <x:row r="2566" spans="1:19" x14ac:dyDescent="0.3">
      <x:c r="A2566" s="0">
        <x:f>'Historical Trades'!A2566</x:f>
      </x:c>
      <x:c r="B2566" s="0">
        <x:f>'Historical Trades'!B2566</x:f>
      </x:c>
      <x:c r="C2566" s="23">
        <x:f>'Historical Trades'!C2566</x:f>
      </x:c>
      <x:c r="D2566" s="0">
        <x:f>'Historical Trades'!D2566</x:f>
      </x:c>
      <x:c r="E2566" s="23">
        <x:f>'Historical Trades'!E2566</x:f>
      </x:c>
      <x:c r="F2566" s="0">
        <x:f>'Historical Trades'!F2566</x:f>
      </x:c>
      <x:c r="G2566" s="0">
        <x:f>'Historical Trades'!G2566</x:f>
      </x:c>
      <x:c r="H2566" s="0">
        <x:f>'Historical Trades'!H2566</x:f>
      </x:c>
      <x:c r="I2566" s="0">
        <x:f>'Historical Trades'!I2566</x:f>
      </x:c>
      <x:c r="J2566" s="0">
        <x:f>'Historical Trades'!J2566</x:f>
      </x:c>
      <x:c r="K2566" s="0">
        <x:f>'Historical Trades'!K2566</x:f>
      </x:c>
      <x:c r="L2566" s="0">
        <x:f>'Historical Trades'!L2566</x:f>
      </x:c>
      <x:c r="M2566" s="0">
        <x:f>'Historical Trades'!M2566</x:f>
      </x:c>
      <x:c r="N2566" s="0">
        <x:f>CLEAN('Historical Trades'!O2566)</x:f>
      </x:c>
      <x:c r="P2566" s="14">
        <x:f>IF(G2566="sell",M2566,-M2566)</x:f>
      </x:c>
      <x:c r="Q2566" s="14">
        <x:f>VLOOKUP(N2566,'Currency Rates'!$A$3:$C$32,3,0)</x:f>
      </x:c>
      <x:c r="R2566" s="0">
        <x:f>IF(A2566="SPUS",0,IF(A2566="FWD",0,P2566/Q2566))</x:f>
      </x:c>
    </x:row>
    <x:row r="2567" spans="1:19" x14ac:dyDescent="0.3">
      <x:c r="A2567" s="0">
        <x:f>'Historical Trades'!A2567</x:f>
      </x:c>
      <x:c r="B2567" s="0">
        <x:f>'Historical Trades'!B2567</x:f>
      </x:c>
      <x:c r="C2567" s="23">
        <x:f>'Historical Trades'!C2567</x:f>
      </x:c>
      <x:c r="D2567" s="0">
        <x:f>'Historical Trades'!D2567</x:f>
      </x:c>
      <x:c r="E2567" s="23">
        <x:f>'Historical Trades'!E2567</x:f>
      </x:c>
      <x:c r="F2567" s="0">
        <x:f>'Historical Trades'!F2567</x:f>
      </x:c>
      <x:c r="G2567" s="0">
        <x:f>'Historical Trades'!G2567</x:f>
      </x:c>
      <x:c r="H2567" s="0">
        <x:f>'Historical Trades'!H2567</x:f>
      </x:c>
      <x:c r="I2567" s="0">
        <x:f>'Historical Trades'!I2567</x:f>
      </x:c>
      <x:c r="J2567" s="0">
        <x:f>'Historical Trades'!J2567</x:f>
      </x:c>
      <x:c r="K2567" s="0">
        <x:f>'Historical Trades'!K2567</x:f>
      </x:c>
      <x:c r="L2567" s="0">
        <x:f>'Historical Trades'!L2567</x:f>
      </x:c>
      <x:c r="M2567" s="0">
        <x:f>'Historical Trades'!M2567</x:f>
      </x:c>
      <x:c r="N2567" s="0">
        <x:f>CLEAN('Historical Trades'!O2567)</x:f>
      </x:c>
      <x:c r="P2567" s="14">
        <x:f>IF(G2567="sell",M2567,-M2567)</x:f>
      </x:c>
      <x:c r="Q2567" s="14">
        <x:f>VLOOKUP(N2567,'Currency Rates'!$A$3:$C$32,3,0)</x:f>
      </x:c>
      <x:c r="R2567" s="0">
        <x:f>IF(A2567="SPUS",0,IF(A2567="FWD",0,P2567/Q2567))</x:f>
      </x:c>
    </x:row>
    <x:row r="2568" spans="1:19" x14ac:dyDescent="0.3">
      <x:c r="A2568" s="0">
        <x:f>'Historical Trades'!A2568</x:f>
      </x:c>
      <x:c r="B2568" s="0">
        <x:f>'Historical Trades'!B2568</x:f>
      </x:c>
      <x:c r="C2568" s="23">
        <x:f>'Historical Trades'!C2568</x:f>
      </x:c>
      <x:c r="D2568" s="0">
        <x:f>'Historical Trades'!D2568</x:f>
      </x:c>
      <x:c r="E2568" s="23">
        <x:f>'Historical Trades'!E2568</x:f>
      </x:c>
      <x:c r="F2568" s="0">
        <x:f>'Historical Trades'!F2568</x:f>
      </x:c>
      <x:c r="G2568" s="0">
        <x:f>'Historical Trades'!G2568</x:f>
      </x:c>
      <x:c r="H2568" s="0">
        <x:f>'Historical Trades'!H2568</x:f>
      </x:c>
      <x:c r="I2568" s="0">
        <x:f>'Historical Trades'!I2568</x:f>
      </x:c>
      <x:c r="J2568" s="0">
        <x:f>'Historical Trades'!J2568</x:f>
      </x:c>
      <x:c r="K2568" s="0">
        <x:f>'Historical Trades'!K2568</x:f>
      </x:c>
      <x:c r="L2568" s="0">
        <x:f>'Historical Trades'!L2568</x:f>
      </x:c>
      <x:c r="M2568" s="0">
        <x:f>'Historical Trades'!M2568</x:f>
      </x:c>
      <x:c r="N2568" s="0">
        <x:f>CLEAN('Historical Trades'!O2568)</x:f>
      </x:c>
      <x:c r="P2568" s="14">
        <x:f>IF(G2568="sell",M2568,-M2568)</x:f>
      </x:c>
      <x:c r="Q2568" s="14">
        <x:f>VLOOKUP(N2568,'Currency Rates'!$A$3:$C$32,3,0)</x:f>
      </x:c>
      <x:c r="R2568" s="0">
        <x:f>IF(A2568="SPUS",0,IF(A2568="FWD",0,P2568/Q2568))</x:f>
      </x:c>
    </x:row>
    <x:row r="2569" spans="1:19" x14ac:dyDescent="0.3">
      <x:c r="A2569" s="0">
        <x:f>'Historical Trades'!A2569</x:f>
      </x:c>
      <x:c r="B2569" s="0">
        <x:f>'Historical Trades'!B2569</x:f>
      </x:c>
      <x:c r="C2569" s="23">
        <x:f>'Historical Trades'!C2569</x:f>
      </x:c>
      <x:c r="D2569" s="0">
        <x:f>'Historical Trades'!D2569</x:f>
      </x:c>
      <x:c r="E2569" s="23">
        <x:f>'Historical Trades'!E2569</x:f>
      </x:c>
      <x:c r="F2569" s="0">
        <x:f>'Historical Trades'!F2569</x:f>
      </x:c>
      <x:c r="G2569" s="0">
        <x:f>'Historical Trades'!G2569</x:f>
      </x:c>
      <x:c r="H2569" s="0">
        <x:f>'Historical Trades'!H2569</x:f>
      </x:c>
      <x:c r="I2569" s="0">
        <x:f>'Historical Trades'!I2569</x:f>
      </x:c>
      <x:c r="J2569" s="0">
        <x:f>'Historical Trades'!J2569</x:f>
      </x:c>
      <x:c r="K2569" s="0">
        <x:f>'Historical Trades'!K2569</x:f>
      </x:c>
      <x:c r="L2569" s="0">
        <x:f>'Historical Trades'!L2569</x:f>
      </x:c>
      <x:c r="M2569" s="0">
        <x:f>'Historical Trades'!M2569</x:f>
      </x:c>
      <x:c r="N2569" s="0">
        <x:f>CLEAN('Historical Trades'!O2569)</x:f>
      </x:c>
      <x:c r="P2569" s="14">
        <x:f>IF(G2569="sell",M2569,-M2569)</x:f>
      </x:c>
      <x:c r="Q2569" s="14">
        <x:f>VLOOKUP(N2569,'Currency Rates'!$A$3:$C$32,3,0)</x:f>
      </x:c>
      <x:c r="R2569" s="0">
        <x:f>IF(A2569="SPUS",0,IF(A2569="FWD",0,P2569/Q2569))</x:f>
      </x:c>
    </x:row>
    <x:row r="2570" spans="1:19" x14ac:dyDescent="0.3">
      <x:c r="A2570" s="0">
        <x:f>'Historical Trades'!A2570</x:f>
      </x:c>
      <x:c r="B2570" s="0">
        <x:f>'Historical Trades'!B2570</x:f>
      </x:c>
      <x:c r="C2570" s="23">
        <x:f>'Historical Trades'!C2570</x:f>
      </x:c>
      <x:c r="D2570" s="0">
        <x:f>'Historical Trades'!D2570</x:f>
      </x:c>
      <x:c r="E2570" s="23">
        <x:f>'Historical Trades'!E2570</x:f>
      </x:c>
      <x:c r="F2570" s="0">
        <x:f>'Historical Trades'!F2570</x:f>
      </x:c>
      <x:c r="G2570" s="0">
        <x:f>'Historical Trades'!G2570</x:f>
      </x:c>
      <x:c r="H2570" s="0">
        <x:f>'Historical Trades'!H2570</x:f>
      </x:c>
      <x:c r="I2570" s="0">
        <x:f>'Historical Trades'!I2570</x:f>
      </x:c>
      <x:c r="J2570" s="0">
        <x:f>'Historical Trades'!J2570</x:f>
      </x:c>
      <x:c r="K2570" s="0">
        <x:f>'Historical Trades'!K2570</x:f>
      </x:c>
      <x:c r="L2570" s="0">
        <x:f>'Historical Trades'!L2570</x:f>
      </x:c>
      <x:c r="M2570" s="0">
        <x:f>'Historical Trades'!M2570</x:f>
      </x:c>
      <x:c r="N2570" s="0">
        <x:f>CLEAN('Historical Trades'!O2570)</x:f>
      </x:c>
      <x:c r="P2570" s="14">
        <x:f>IF(G2570="sell",M2570,-M2570)</x:f>
      </x:c>
      <x:c r="Q2570" s="14">
        <x:f>VLOOKUP(N2570,'Currency Rates'!$A$3:$C$32,3,0)</x:f>
      </x:c>
      <x:c r="R2570" s="0">
        <x:f>IF(A2570="SPUS",0,IF(A2570="FWD",0,P2570/Q2570))</x:f>
      </x:c>
    </x:row>
    <x:row r="2571" spans="1:19" x14ac:dyDescent="0.3">
      <x:c r="A2571" s="0">
        <x:f>'Historical Trades'!A2571</x:f>
      </x:c>
      <x:c r="B2571" s="0">
        <x:f>'Historical Trades'!B2571</x:f>
      </x:c>
      <x:c r="C2571" s="23">
        <x:f>'Historical Trades'!C2571</x:f>
      </x:c>
      <x:c r="D2571" s="0">
        <x:f>'Historical Trades'!D2571</x:f>
      </x:c>
      <x:c r="E2571" s="23">
        <x:f>'Historical Trades'!E2571</x:f>
      </x:c>
      <x:c r="F2571" s="0">
        <x:f>'Historical Trades'!F2571</x:f>
      </x:c>
      <x:c r="G2571" s="0">
        <x:f>'Historical Trades'!G2571</x:f>
      </x:c>
      <x:c r="H2571" s="0">
        <x:f>'Historical Trades'!H2571</x:f>
      </x:c>
      <x:c r="I2571" s="0">
        <x:f>'Historical Trades'!I2571</x:f>
      </x:c>
      <x:c r="J2571" s="0">
        <x:f>'Historical Trades'!J2571</x:f>
      </x:c>
      <x:c r="K2571" s="0">
        <x:f>'Historical Trades'!K2571</x:f>
      </x:c>
      <x:c r="L2571" s="0">
        <x:f>'Historical Trades'!L2571</x:f>
      </x:c>
      <x:c r="M2571" s="0">
        <x:f>'Historical Trades'!M2571</x:f>
      </x:c>
      <x:c r="N2571" s="0">
        <x:f>CLEAN('Historical Trades'!O2571)</x:f>
      </x:c>
      <x:c r="P2571" s="14">
        <x:f>IF(G2571="sell",M2571,-M2571)</x:f>
      </x:c>
      <x:c r="Q2571" s="14">
        <x:f>VLOOKUP(N2571,'Currency Rates'!$A$3:$C$32,3,0)</x:f>
      </x:c>
      <x:c r="R2571" s="0">
        <x:f>IF(A2571="SPUS",0,IF(A2571="FWD",0,P2571/Q2571))</x:f>
      </x:c>
    </x:row>
    <x:row r="2572" spans="1:19" x14ac:dyDescent="0.3">
      <x:c r="A2572" s="0">
        <x:f>'Historical Trades'!A2572</x:f>
      </x:c>
      <x:c r="B2572" s="0">
        <x:f>'Historical Trades'!B2572</x:f>
      </x:c>
      <x:c r="C2572" s="23">
        <x:f>'Historical Trades'!C2572</x:f>
      </x:c>
      <x:c r="D2572" s="0">
        <x:f>'Historical Trades'!D2572</x:f>
      </x:c>
      <x:c r="E2572" s="23">
        <x:f>'Historical Trades'!E2572</x:f>
      </x:c>
      <x:c r="F2572" s="0">
        <x:f>'Historical Trades'!F2572</x:f>
      </x:c>
      <x:c r="G2572" s="0">
        <x:f>'Historical Trades'!G2572</x:f>
      </x:c>
      <x:c r="H2572" s="0">
        <x:f>'Historical Trades'!H2572</x:f>
      </x:c>
      <x:c r="I2572" s="0">
        <x:f>'Historical Trades'!I2572</x:f>
      </x:c>
      <x:c r="J2572" s="0">
        <x:f>'Historical Trades'!J2572</x:f>
      </x:c>
      <x:c r="K2572" s="0">
        <x:f>'Historical Trades'!K2572</x:f>
      </x:c>
      <x:c r="L2572" s="0">
        <x:f>'Historical Trades'!L2572</x:f>
      </x:c>
      <x:c r="M2572" s="0">
        <x:f>'Historical Trades'!M2572</x:f>
      </x:c>
      <x:c r="N2572" s="0">
        <x:f>CLEAN('Historical Trades'!O2572)</x:f>
      </x:c>
      <x:c r="P2572" s="14">
        <x:f>IF(G2572="sell",M2572,-M2572)</x:f>
      </x:c>
      <x:c r="Q2572" s="14">
        <x:f>VLOOKUP(N2572,'Currency Rates'!$A$3:$C$32,3,0)</x:f>
      </x:c>
      <x:c r="R2572" s="0">
        <x:f>IF(A2572="SPUS",0,IF(A2572="FWD",0,P2572/Q2572))</x:f>
      </x:c>
    </x:row>
    <x:row r="2573" spans="1:19" x14ac:dyDescent="0.3">
      <x:c r="A2573" s="0">
        <x:f>'Historical Trades'!A2573</x:f>
      </x:c>
      <x:c r="B2573" s="0">
        <x:f>'Historical Trades'!B2573</x:f>
      </x:c>
      <x:c r="C2573" s="23">
        <x:f>'Historical Trades'!C2573</x:f>
      </x:c>
      <x:c r="D2573" s="0">
        <x:f>'Historical Trades'!D2573</x:f>
      </x:c>
      <x:c r="E2573" s="23">
        <x:f>'Historical Trades'!E2573</x:f>
      </x:c>
      <x:c r="F2573" s="0">
        <x:f>'Historical Trades'!F2573</x:f>
      </x:c>
      <x:c r="G2573" s="0">
        <x:f>'Historical Trades'!G2573</x:f>
      </x:c>
      <x:c r="H2573" s="0">
        <x:f>'Historical Trades'!H2573</x:f>
      </x:c>
      <x:c r="I2573" s="0">
        <x:f>'Historical Trades'!I2573</x:f>
      </x:c>
      <x:c r="J2573" s="0">
        <x:f>'Historical Trades'!J2573</x:f>
      </x:c>
      <x:c r="K2573" s="0">
        <x:f>'Historical Trades'!K2573</x:f>
      </x:c>
      <x:c r="L2573" s="0">
        <x:f>'Historical Trades'!L2573</x:f>
      </x:c>
      <x:c r="M2573" s="0">
        <x:f>'Historical Trades'!M2573</x:f>
      </x:c>
      <x:c r="N2573" s="0">
        <x:f>CLEAN('Historical Trades'!O2573)</x:f>
      </x:c>
      <x:c r="P2573" s="14">
        <x:f>IF(G2573="sell",M2573,-M2573)</x:f>
      </x:c>
      <x:c r="Q2573" s="14">
        <x:f>VLOOKUP(N2573,'Currency Rates'!$A$3:$C$32,3,0)</x:f>
      </x:c>
      <x:c r="R2573" s="0">
        <x:f>IF(A2573="SPUS",0,IF(A2573="FWD",0,P2573/Q2573))</x:f>
      </x:c>
    </x:row>
    <x:row r="2574" spans="1:19" x14ac:dyDescent="0.3">
      <x:c r="A2574" s="0">
        <x:f>'Historical Trades'!A2574</x:f>
      </x:c>
      <x:c r="B2574" s="0">
        <x:f>'Historical Trades'!B2574</x:f>
      </x:c>
      <x:c r="C2574" s="23">
        <x:f>'Historical Trades'!C2574</x:f>
      </x:c>
      <x:c r="D2574" s="0">
        <x:f>'Historical Trades'!D2574</x:f>
      </x:c>
      <x:c r="E2574" s="23">
        <x:f>'Historical Trades'!E2574</x:f>
      </x:c>
      <x:c r="F2574" s="0">
        <x:f>'Historical Trades'!F2574</x:f>
      </x:c>
      <x:c r="G2574" s="0">
        <x:f>'Historical Trades'!G2574</x:f>
      </x:c>
      <x:c r="H2574" s="0">
        <x:f>'Historical Trades'!H2574</x:f>
      </x:c>
      <x:c r="I2574" s="0">
        <x:f>'Historical Trades'!I2574</x:f>
      </x:c>
      <x:c r="J2574" s="0">
        <x:f>'Historical Trades'!J2574</x:f>
      </x:c>
      <x:c r="K2574" s="0">
        <x:f>'Historical Trades'!K2574</x:f>
      </x:c>
      <x:c r="L2574" s="0">
        <x:f>'Historical Trades'!L2574</x:f>
      </x:c>
      <x:c r="M2574" s="0">
        <x:f>'Historical Trades'!M2574</x:f>
      </x:c>
      <x:c r="N2574" s="0">
        <x:f>CLEAN('Historical Trades'!O2574)</x:f>
      </x:c>
      <x:c r="P2574" s="14">
        <x:f>IF(G2574="sell",M2574,-M2574)</x:f>
      </x:c>
      <x:c r="Q2574" s="14">
        <x:f>VLOOKUP(N2574,'Currency Rates'!$A$3:$C$32,3,0)</x:f>
      </x:c>
      <x:c r="R2574" s="0">
        <x:f>IF(A2574="SPUS",0,IF(A2574="FWD",0,P2574/Q2574))</x:f>
      </x:c>
    </x:row>
    <x:row r="2575" spans="1:19" x14ac:dyDescent="0.3">
      <x:c r="A2575" s="0">
        <x:f>'Historical Trades'!A2575</x:f>
      </x:c>
      <x:c r="B2575" s="0">
        <x:f>'Historical Trades'!B2575</x:f>
      </x:c>
      <x:c r="C2575" s="23">
        <x:f>'Historical Trades'!C2575</x:f>
      </x:c>
      <x:c r="D2575" s="0">
        <x:f>'Historical Trades'!D2575</x:f>
      </x:c>
      <x:c r="E2575" s="23">
        <x:f>'Historical Trades'!E2575</x:f>
      </x:c>
      <x:c r="F2575" s="0">
        <x:f>'Historical Trades'!F2575</x:f>
      </x:c>
      <x:c r="G2575" s="0">
        <x:f>'Historical Trades'!G2575</x:f>
      </x:c>
      <x:c r="H2575" s="0">
        <x:f>'Historical Trades'!H2575</x:f>
      </x:c>
      <x:c r="I2575" s="0">
        <x:f>'Historical Trades'!I2575</x:f>
      </x:c>
      <x:c r="J2575" s="0">
        <x:f>'Historical Trades'!J2575</x:f>
      </x:c>
      <x:c r="K2575" s="0">
        <x:f>'Historical Trades'!K2575</x:f>
      </x:c>
      <x:c r="L2575" s="0">
        <x:f>'Historical Trades'!L2575</x:f>
      </x:c>
      <x:c r="M2575" s="0">
        <x:f>'Historical Trades'!M2575</x:f>
      </x:c>
      <x:c r="N2575" s="0">
        <x:f>CLEAN('Historical Trades'!O2575)</x:f>
      </x:c>
      <x:c r="P2575" s="14">
        <x:f>IF(G2575="sell",M2575,-M2575)</x:f>
      </x:c>
      <x:c r="Q2575" s="14">
        <x:f>VLOOKUP(N2575,'Currency Rates'!$A$3:$C$32,3,0)</x:f>
      </x:c>
      <x:c r="R2575" s="0">
        <x:f>IF(A2575="SPUS",0,IF(A2575="FWD",0,P2575/Q2575))</x:f>
      </x:c>
    </x:row>
    <x:row r="2576" spans="1:19" x14ac:dyDescent="0.3">
      <x:c r="A2576" s="0">
        <x:f>'Historical Trades'!A2576</x:f>
      </x:c>
      <x:c r="B2576" s="0">
        <x:f>'Historical Trades'!B2576</x:f>
      </x:c>
      <x:c r="C2576" s="23">
        <x:f>'Historical Trades'!C2576</x:f>
      </x:c>
      <x:c r="D2576" s="0">
        <x:f>'Historical Trades'!D2576</x:f>
      </x:c>
      <x:c r="E2576" s="23">
        <x:f>'Historical Trades'!E2576</x:f>
      </x:c>
      <x:c r="F2576" s="0">
        <x:f>'Historical Trades'!F2576</x:f>
      </x:c>
      <x:c r="G2576" s="0">
        <x:f>'Historical Trades'!G2576</x:f>
      </x:c>
      <x:c r="H2576" s="0">
        <x:f>'Historical Trades'!H2576</x:f>
      </x:c>
      <x:c r="I2576" s="0">
        <x:f>'Historical Trades'!I2576</x:f>
      </x:c>
      <x:c r="J2576" s="0">
        <x:f>'Historical Trades'!J2576</x:f>
      </x:c>
      <x:c r="K2576" s="0">
        <x:f>'Historical Trades'!K2576</x:f>
      </x:c>
      <x:c r="L2576" s="0">
        <x:f>'Historical Trades'!L2576</x:f>
      </x:c>
      <x:c r="M2576" s="0">
        <x:f>'Historical Trades'!M2576</x:f>
      </x:c>
      <x:c r="N2576" s="0">
        <x:f>CLEAN('Historical Trades'!O2576)</x:f>
      </x:c>
      <x:c r="P2576" s="14">
        <x:f>IF(G2576="sell",M2576,-M2576)</x:f>
      </x:c>
      <x:c r="Q2576" s="14">
        <x:f>VLOOKUP(N2576,'Currency Rates'!$A$3:$C$32,3,0)</x:f>
      </x:c>
      <x:c r="R2576" s="0">
        <x:f>IF(A2576="SPUS",0,IF(A2576="FWD",0,P2576/Q2576))</x:f>
      </x:c>
    </x:row>
    <x:row r="2577" spans="1:19" x14ac:dyDescent="0.3">
      <x:c r="A2577" s="0">
        <x:f>'Historical Trades'!A2577</x:f>
      </x:c>
      <x:c r="B2577" s="0">
        <x:f>'Historical Trades'!B2577</x:f>
      </x:c>
      <x:c r="C2577" s="23">
        <x:f>'Historical Trades'!C2577</x:f>
      </x:c>
      <x:c r="D2577" s="0">
        <x:f>'Historical Trades'!D2577</x:f>
      </x:c>
      <x:c r="E2577" s="23">
        <x:f>'Historical Trades'!E2577</x:f>
      </x:c>
      <x:c r="F2577" s="0">
        <x:f>'Historical Trades'!F2577</x:f>
      </x:c>
      <x:c r="G2577" s="0">
        <x:f>'Historical Trades'!G2577</x:f>
      </x:c>
      <x:c r="H2577" s="0">
        <x:f>'Historical Trades'!H2577</x:f>
      </x:c>
      <x:c r="I2577" s="0">
        <x:f>'Historical Trades'!I2577</x:f>
      </x:c>
      <x:c r="J2577" s="0">
        <x:f>'Historical Trades'!J2577</x:f>
      </x:c>
      <x:c r="K2577" s="0">
        <x:f>'Historical Trades'!K2577</x:f>
      </x:c>
      <x:c r="L2577" s="0">
        <x:f>'Historical Trades'!L2577</x:f>
      </x:c>
      <x:c r="M2577" s="0">
        <x:f>'Historical Trades'!M2577</x:f>
      </x:c>
      <x:c r="N2577" s="0">
        <x:f>CLEAN('Historical Trades'!O2577)</x:f>
      </x:c>
      <x:c r="P2577" s="14">
        <x:f>IF(G2577="sell",M2577,-M2577)</x:f>
      </x:c>
      <x:c r="Q2577" s="14">
        <x:f>VLOOKUP(N2577,'Currency Rates'!$A$3:$C$32,3,0)</x:f>
      </x:c>
      <x:c r="R2577" s="0">
        <x:f>IF(A2577="SPUS",0,IF(A2577="FWD",0,P2577/Q2577))</x:f>
      </x:c>
    </x:row>
    <x:row r="2578" spans="1:19" x14ac:dyDescent="0.3">
      <x:c r="A2578" s="0">
        <x:f>'Historical Trades'!A2578</x:f>
      </x:c>
      <x:c r="B2578" s="0">
        <x:f>'Historical Trades'!B2578</x:f>
      </x:c>
      <x:c r="C2578" s="23">
        <x:f>'Historical Trades'!C2578</x:f>
      </x:c>
      <x:c r="D2578" s="0">
        <x:f>'Historical Trades'!D2578</x:f>
      </x:c>
      <x:c r="E2578" s="23">
        <x:f>'Historical Trades'!E2578</x:f>
      </x:c>
      <x:c r="F2578" s="0">
        <x:f>'Historical Trades'!F2578</x:f>
      </x:c>
      <x:c r="G2578" s="0">
        <x:f>'Historical Trades'!G2578</x:f>
      </x:c>
      <x:c r="H2578" s="0">
        <x:f>'Historical Trades'!H2578</x:f>
      </x:c>
      <x:c r="I2578" s="0">
        <x:f>'Historical Trades'!I2578</x:f>
      </x:c>
      <x:c r="J2578" s="0">
        <x:f>'Historical Trades'!J2578</x:f>
      </x:c>
      <x:c r="K2578" s="0">
        <x:f>'Historical Trades'!K2578</x:f>
      </x:c>
      <x:c r="L2578" s="0">
        <x:f>'Historical Trades'!L2578</x:f>
      </x:c>
      <x:c r="M2578" s="0">
        <x:f>'Historical Trades'!M2578</x:f>
      </x:c>
      <x:c r="N2578" s="0">
        <x:f>CLEAN('Historical Trades'!O2578)</x:f>
      </x:c>
      <x:c r="P2578" s="14">
        <x:f>IF(G2578="sell",M2578,-M2578)</x:f>
      </x:c>
      <x:c r="Q2578" s="14">
        <x:f>VLOOKUP(N2578,'Currency Rates'!$A$3:$C$32,3,0)</x:f>
      </x:c>
      <x:c r="R2578" s="0">
        <x:f>IF(A2578="SPUS",0,IF(A2578="FWD",0,P2578/Q2578))</x:f>
      </x:c>
    </x:row>
    <x:row r="2579" spans="1:19" x14ac:dyDescent="0.3">
      <x:c r="A2579" s="0">
        <x:f>'Historical Trades'!A2579</x:f>
      </x:c>
      <x:c r="B2579" s="0">
        <x:f>'Historical Trades'!B2579</x:f>
      </x:c>
      <x:c r="C2579" s="23">
        <x:f>'Historical Trades'!C2579</x:f>
      </x:c>
      <x:c r="D2579" s="0">
        <x:f>'Historical Trades'!D2579</x:f>
      </x:c>
      <x:c r="E2579" s="23">
        <x:f>'Historical Trades'!E2579</x:f>
      </x:c>
      <x:c r="F2579" s="0">
        <x:f>'Historical Trades'!F2579</x:f>
      </x:c>
      <x:c r="G2579" s="0">
        <x:f>'Historical Trades'!G2579</x:f>
      </x:c>
      <x:c r="H2579" s="0">
        <x:f>'Historical Trades'!H2579</x:f>
      </x:c>
      <x:c r="I2579" s="0">
        <x:f>'Historical Trades'!I2579</x:f>
      </x:c>
      <x:c r="J2579" s="0">
        <x:f>'Historical Trades'!J2579</x:f>
      </x:c>
      <x:c r="K2579" s="0">
        <x:f>'Historical Trades'!K2579</x:f>
      </x:c>
      <x:c r="L2579" s="0">
        <x:f>'Historical Trades'!L2579</x:f>
      </x:c>
      <x:c r="M2579" s="0">
        <x:f>'Historical Trades'!M2579</x:f>
      </x:c>
      <x:c r="N2579" s="0">
        <x:f>CLEAN('Historical Trades'!O2579)</x:f>
      </x:c>
      <x:c r="P2579" s="14">
        <x:f>IF(G2579="sell",M2579,-M2579)</x:f>
      </x:c>
      <x:c r="Q2579" s="14">
        <x:f>VLOOKUP(N2579,'Currency Rates'!$A$3:$C$32,3,0)</x:f>
      </x:c>
      <x:c r="R2579" s="0">
        <x:f>IF(A2579="SPUS",0,IF(A2579="FWD",0,P2579/Q2579))</x:f>
      </x:c>
    </x:row>
    <x:row r="2580" spans="1:19" x14ac:dyDescent="0.3">
      <x:c r="A2580" s="0">
        <x:f>'Historical Trades'!A2580</x:f>
      </x:c>
      <x:c r="B2580" s="0">
        <x:f>'Historical Trades'!B2580</x:f>
      </x:c>
      <x:c r="C2580" s="23">
        <x:f>'Historical Trades'!C2580</x:f>
      </x:c>
      <x:c r="D2580" s="0">
        <x:f>'Historical Trades'!D2580</x:f>
      </x:c>
      <x:c r="E2580" s="23">
        <x:f>'Historical Trades'!E2580</x:f>
      </x:c>
      <x:c r="F2580" s="0">
        <x:f>'Historical Trades'!F2580</x:f>
      </x:c>
      <x:c r="G2580" s="0">
        <x:f>'Historical Trades'!G2580</x:f>
      </x:c>
      <x:c r="H2580" s="0">
        <x:f>'Historical Trades'!H2580</x:f>
      </x:c>
      <x:c r="I2580" s="0">
        <x:f>'Historical Trades'!I2580</x:f>
      </x:c>
      <x:c r="J2580" s="0">
        <x:f>'Historical Trades'!J2580</x:f>
      </x:c>
      <x:c r="K2580" s="0">
        <x:f>'Historical Trades'!K2580</x:f>
      </x:c>
      <x:c r="L2580" s="0">
        <x:f>'Historical Trades'!L2580</x:f>
      </x:c>
      <x:c r="M2580" s="0">
        <x:f>'Historical Trades'!M2580</x:f>
      </x:c>
      <x:c r="N2580" s="0">
        <x:f>CLEAN('Historical Trades'!O2580)</x:f>
      </x:c>
      <x:c r="P2580" s="14">
        <x:f>IF(G2580="sell",M2580,-M2580)</x:f>
      </x:c>
      <x:c r="Q2580" s="14">
        <x:f>VLOOKUP(N2580,'Currency Rates'!$A$3:$C$32,3,0)</x:f>
      </x:c>
      <x:c r="R2580" s="0">
        <x:f>IF(A2580="SPUS",0,IF(A2580="FWD",0,P2580/Q2580))</x:f>
      </x:c>
    </x:row>
    <x:row r="2581" spans="1:19" x14ac:dyDescent="0.3">
      <x:c r="A2581" s="0">
        <x:f>'Historical Trades'!A2581</x:f>
      </x:c>
      <x:c r="B2581" s="0">
        <x:f>'Historical Trades'!B2581</x:f>
      </x:c>
      <x:c r="C2581" s="23">
        <x:f>'Historical Trades'!C2581</x:f>
      </x:c>
      <x:c r="D2581" s="0">
        <x:f>'Historical Trades'!D2581</x:f>
      </x:c>
      <x:c r="E2581" s="23">
        <x:f>'Historical Trades'!E2581</x:f>
      </x:c>
      <x:c r="F2581" s="0">
        <x:f>'Historical Trades'!F2581</x:f>
      </x:c>
      <x:c r="G2581" s="0">
        <x:f>'Historical Trades'!G2581</x:f>
      </x:c>
      <x:c r="H2581" s="0">
        <x:f>'Historical Trades'!H2581</x:f>
      </x:c>
      <x:c r="I2581" s="0">
        <x:f>'Historical Trades'!I2581</x:f>
      </x:c>
      <x:c r="J2581" s="0">
        <x:f>'Historical Trades'!J2581</x:f>
      </x:c>
      <x:c r="K2581" s="0">
        <x:f>'Historical Trades'!K2581</x:f>
      </x:c>
      <x:c r="L2581" s="0">
        <x:f>'Historical Trades'!L2581</x:f>
      </x:c>
      <x:c r="M2581" s="0">
        <x:f>'Historical Trades'!M2581</x:f>
      </x:c>
      <x:c r="N2581" s="0">
        <x:f>CLEAN('Historical Trades'!O2581)</x:f>
      </x:c>
      <x:c r="P2581" s="14">
        <x:f>IF(G2581="sell",M2581,-M2581)</x:f>
      </x:c>
      <x:c r="Q2581" s="14">
        <x:f>VLOOKUP(N2581,'Currency Rates'!$A$3:$C$32,3,0)</x:f>
      </x:c>
      <x:c r="R2581" s="0">
        <x:f>IF(A2581="SPUS",0,IF(A2581="FWD",0,P2581/Q2581))</x:f>
      </x:c>
    </x:row>
    <x:row r="2582" spans="1:19" x14ac:dyDescent="0.3">
      <x:c r="A2582" s="0">
        <x:f>'Historical Trades'!A2582</x:f>
      </x:c>
      <x:c r="B2582" s="0">
        <x:f>'Historical Trades'!B2582</x:f>
      </x:c>
      <x:c r="C2582" s="23">
        <x:f>'Historical Trades'!C2582</x:f>
      </x:c>
      <x:c r="D2582" s="0">
        <x:f>'Historical Trades'!D2582</x:f>
      </x:c>
      <x:c r="E2582" s="23">
        <x:f>'Historical Trades'!E2582</x:f>
      </x:c>
      <x:c r="F2582" s="0">
        <x:f>'Historical Trades'!F2582</x:f>
      </x:c>
      <x:c r="G2582" s="0">
        <x:f>'Historical Trades'!G2582</x:f>
      </x:c>
      <x:c r="H2582" s="0">
        <x:f>'Historical Trades'!H2582</x:f>
      </x:c>
      <x:c r="I2582" s="0">
        <x:f>'Historical Trades'!I2582</x:f>
      </x:c>
      <x:c r="J2582" s="0">
        <x:f>'Historical Trades'!J2582</x:f>
      </x:c>
      <x:c r="K2582" s="0">
        <x:f>'Historical Trades'!K2582</x:f>
      </x:c>
      <x:c r="L2582" s="0">
        <x:f>'Historical Trades'!L2582</x:f>
      </x:c>
      <x:c r="M2582" s="0">
        <x:f>'Historical Trades'!M2582</x:f>
      </x:c>
      <x:c r="N2582" s="0">
        <x:f>CLEAN('Historical Trades'!O2582)</x:f>
      </x:c>
      <x:c r="P2582" s="14">
        <x:f>IF(G2582="sell",M2582,-M2582)</x:f>
      </x:c>
      <x:c r="Q2582" s="14">
        <x:f>VLOOKUP(N2582,'Currency Rates'!$A$3:$C$32,3,0)</x:f>
      </x:c>
      <x:c r="R2582" s="0">
        <x:f>IF(A2582="SPUS",0,IF(A2582="FWD",0,P2582/Q2582))</x:f>
      </x:c>
    </x:row>
    <x:row r="2583" spans="1:19" x14ac:dyDescent="0.3">
      <x:c r="A2583" s="0">
        <x:f>'Historical Trades'!A2583</x:f>
      </x:c>
      <x:c r="B2583" s="0">
        <x:f>'Historical Trades'!B2583</x:f>
      </x:c>
      <x:c r="C2583" s="23">
        <x:f>'Historical Trades'!C2583</x:f>
      </x:c>
      <x:c r="D2583" s="0">
        <x:f>'Historical Trades'!D2583</x:f>
      </x:c>
      <x:c r="E2583" s="23">
        <x:f>'Historical Trades'!E2583</x:f>
      </x:c>
      <x:c r="F2583" s="0">
        <x:f>'Historical Trades'!F2583</x:f>
      </x:c>
      <x:c r="G2583" s="0">
        <x:f>'Historical Trades'!G2583</x:f>
      </x:c>
      <x:c r="H2583" s="0">
        <x:f>'Historical Trades'!H2583</x:f>
      </x:c>
      <x:c r="I2583" s="0">
        <x:f>'Historical Trades'!I2583</x:f>
      </x:c>
      <x:c r="J2583" s="0">
        <x:f>'Historical Trades'!J2583</x:f>
      </x:c>
      <x:c r="K2583" s="0">
        <x:f>'Historical Trades'!K2583</x:f>
      </x:c>
      <x:c r="L2583" s="0">
        <x:f>'Historical Trades'!L2583</x:f>
      </x:c>
      <x:c r="M2583" s="0">
        <x:f>'Historical Trades'!M2583</x:f>
      </x:c>
      <x:c r="N2583" s="0">
        <x:f>CLEAN('Historical Trades'!O2583)</x:f>
      </x:c>
      <x:c r="P2583" s="14">
        <x:f>IF(G2583="sell",M2583,-M2583)</x:f>
      </x:c>
      <x:c r="Q2583" s="14">
        <x:f>VLOOKUP(N2583,'Currency Rates'!$A$3:$C$32,3,0)</x:f>
      </x:c>
      <x:c r="R2583" s="0">
        <x:f>IF(A2583="SPUS",0,IF(A2583="FWD",0,P2583/Q2583))</x:f>
      </x:c>
    </x:row>
    <x:row r="2584" spans="1:19" x14ac:dyDescent="0.3">
      <x:c r="A2584" s="0">
        <x:f>'Historical Trades'!A2584</x:f>
      </x:c>
      <x:c r="B2584" s="0">
        <x:f>'Historical Trades'!B2584</x:f>
      </x:c>
      <x:c r="C2584" s="23">
        <x:f>'Historical Trades'!C2584</x:f>
      </x:c>
      <x:c r="D2584" s="0">
        <x:f>'Historical Trades'!D2584</x:f>
      </x:c>
      <x:c r="E2584" s="23">
        <x:f>'Historical Trades'!E2584</x:f>
      </x:c>
      <x:c r="F2584" s="0">
        <x:f>'Historical Trades'!F2584</x:f>
      </x:c>
      <x:c r="G2584" s="0">
        <x:f>'Historical Trades'!G2584</x:f>
      </x:c>
      <x:c r="H2584" s="0">
        <x:f>'Historical Trades'!H2584</x:f>
      </x:c>
      <x:c r="I2584" s="0">
        <x:f>'Historical Trades'!I2584</x:f>
      </x:c>
      <x:c r="J2584" s="0">
        <x:f>'Historical Trades'!J2584</x:f>
      </x:c>
      <x:c r="K2584" s="0">
        <x:f>'Historical Trades'!K2584</x:f>
      </x:c>
      <x:c r="L2584" s="0">
        <x:f>'Historical Trades'!L2584</x:f>
      </x:c>
      <x:c r="M2584" s="0">
        <x:f>'Historical Trades'!M2584</x:f>
      </x:c>
      <x:c r="N2584" s="0">
        <x:f>CLEAN('Historical Trades'!O2584)</x:f>
      </x:c>
      <x:c r="P2584" s="14">
        <x:f>IF(G2584="sell",M2584,-M2584)</x:f>
      </x:c>
      <x:c r="Q2584" s="14">
        <x:f>VLOOKUP(N2584,'Currency Rates'!$A$3:$C$32,3,0)</x:f>
      </x:c>
      <x:c r="R2584" s="0">
        <x:f>IF(A2584="SPUS",0,IF(A2584="FWD",0,P2584/Q2584))</x:f>
      </x:c>
    </x:row>
    <x:row r="2585" spans="1:19" x14ac:dyDescent="0.3">
      <x:c r="A2585" s="0">
        <x:f>'Historical Trades'!A2585</x:f>
      </x:c>
      <x:c r="B2585" s="0">
        <x:f>'Historical Trades'!B2585</x:f>
      </x:c>
      <x:c r="C2585" s="23">
        <x:f>'Historical Trades'!C2585</x:f>
      </x:c>
      <x:c r="D2585" s="0">
        <x:f>'Historical Trades'!D2585</x:f>
      </x:c>
      <x:c r="E2585" s="23">
        <x:f>'Historical Trades'!E2585</x:f>
      </x:c>
      <x:c r="F2585" s="0">
        <x:f>'Historical Trades'!F2585</x:f>
      </x:c>
      <x:c r="G2585" s="0">
        <x:f>'Historical Trades'!G2585</x:f>
      </x:c>
      <x:c r="H2585" s="0">
        <x:f>'Historical Trades'!H2585</x:f>
      </x:c>
      <x:c r="I2585" s="0">
        <x:f>'Historical Trades'!I2585</x:f>
      </x:c>
      <x:c r="J2585" s="0">
        <x:f>'Historical Trades'!J2585</x:f>
      </x:c>
      <x:c r="K2585" s="0">
        <x:f>'Historical Trades'!K2585</x:f>
      </x:c>
      <x:c r="L2585" s="0">
        <x:f>'Historical Trades'!L2585</x:f>
      </x:c>
      <x:c r="M2585" s="0">
        <x:f>'Historical Trades'!M2585</x:f>
      </x:c>
      <x:c r="N2585" s="0">
        <x:f>CLEAN('Historical Trades'!O2585)</x:f>
      </x:c>
      <x:c r="P2585" s="14">
        <x:f>IF(G2585="sell",M2585,-M2585)</x:f>
      </x:c>
      <x:c r="Q2585" s="14">
        <x:f>VLOOKUP(N2585,'Currency Rates'!$A$3:$C$32,3,0)</x:f>
      </x:c>
      <x:c r="R2585" s="0">
        <x:f>IF(A2585="SPUS",0,IF(A2585="FWD",0,P2585/Q2585))</x:f>
      </x:c>
    </x:row>
    <x:row r="2586" spans="1:19" x14ac:dyDescent="0.3">
      <x:c r="A2586" s="0">
        <x:f>'Historical Trades'!A2586</x:f>
      </x:c>
      <x:c r="B2586" s="0">
        <x:f>'Historical Trades'!B2586</x:f>
      </x:c>
      <x:c r="C2586" s="23">
        <x:f>'Historical Trades'!C2586</x:f>
      </x:c>
      <x:c r="D2586" s="0">
        <x:f>'Historical Trades'!D2586</x:f>
      </x:c>
      <x:c r="E2586" s="23">
        <x:f>'Historical Trades'!E2586</x:f>
      </x:c>
      <x:c r="F2586" s="0">
        <x:f>'Historical Trades'!F2586</x:f>
      </x:c>
      <x:c r="G2586" s="0">
        <x:f>'Historical Trades'!G2586</x:f>
      </x:c>
      <x:c r="H2586" s="0">
        <x:f>'Historical Trades'!H2586</x:f>
      </x:c>
      <x:c r="I2586" s="0">
        <x:f>'Historical Trades'!I2586</x:f>
      </x:c>
      <x:c r="J2586" s="0">
        <x:f>'Historical Trades'!J2586</x:f>
      </x:c>
      <x:c r="K2586" s="0">
        <x:f>'Historical Trades'!K2586</x:f>
      </x:c>
      <x:c r="L2586" s="0">
        <x:f>'Historical Trades'!L2586</x:f>
      </x:c>
      <x:c r="M2586" s="0">
        <x:f>'Historical Trades'!M2586</x:f>
      </x:c>
      <x:c r="N2586" s="0">
        <x:f>CLEAN('Historical Trades'!O2586)</x:f>
      </x:c>
      <x:c r="P2586" s="14">
        <x:f>IF(G2586="sell",M2586,-M2586)</x:f>
      </x:c>
      <x:c r="Q2586" s="14">
        <x:f>VLOOKUP(N2586,'Currency Rates'!$A$3:$C$32,3,0)</x:f>
      </x:c>
      <x:c r="R2586" s="0">
        <x:f>IF(A2586="SPUS",0,IF(A2586="FWD",0,P2586/Q2586))</x:f>
      </x:c>
    </x:row>
    <x:row r="2587" spans="1:19" x14ac:dyDescent="0.3">
      <x:c r="A2587" s="0">
        <x:f>'Historical Trades'!A2587</x:f>
      </x:c>
      <x:c r="B2587" s="0">
        <x:f>'Historical Trades'!B2587</x:f>
      </x:c>
      <x:c r="C2587" s="23">
        <x:f>'Historical Trades'!C2587</x:f>
      </x:c>
      <x:c r="D2587" s="0">
        <x:f>'Historical Trades'!D2587</x:f>
      </x:c>
      <x:c r="E2587" s="23">
        <x:f>'Historical Trades'!E2587</x:f>
      </x:c>
      <x:c r="F2587" s="0">
        <x:f>'Historical Trades'!F2587</x:f>
      </x:c>
      <x:c r="G2587" s="0">
        <x:f>'Historical Trades'!G2587</x:f>
      </x:c>
      <x:c r="H2587" s="0">
        <x:f>'Historical Trades'!H2587</x:f>
      </x:c>
      <x:c r="I2587" s="0">
        <x:f>'Historical Trades'!I2587</x:f>
      </x:c>
      <x:c r="J2587" s="0">
        <x:f>'Historical Trades'!J2587</x:f>
      </x:c>
      <x:c r="K2587" s="0">
        <x:f>'Historical Trades'!K2587</x:f>
      </x:c>
      <x:c r="L2587" s="0">
        <x:f>'Historical Trades'!L2587</x:f>
      </x:c>
      <x:c r="M2587" s="0">
        <x:f>'Historical Trades'!M2587</x:f>
      </x:c>
      <x:c r="N2587" s="0">
        <x:f>CLEAN('Historical Trades'!O2587)</x:f>
      </x:c>
      <x:c r="P2587" s="14">
        <x:f>IF(G2587="sell",M2587,-M2587)</x:f>
      </x:c>
      <x:c r="Q2587" s="14">
        <x:f>VLOOKUP(N2587,'Currency Rates'!$A$3:$C$32,3,0)</x:f>
      </x:c>
      <x:c r="R2587" s="0">
        <x:f>IF(A2587="SPUS",0,IF(A2587="FWD",0,P2587/Q2587))</x:f>
      </x:c>
    </x:row>
    <x:row r="2588" spans="1:19" x14ac:dyDescent="0.3">
      <x:c r="A2588" s="0">
        <x:f>'Historical Trades'!A2588</x:f>
      </x:c>
      <x:c r="B2588" s="0">
        <x:f>'Historical Trades'!B2588</x:f>
      </x:c>
      <x:c r="C2588" s="23">
        <x:f>'Historical Trades'!C2588</x:f>
      </x:c>
      <x:c r="D2588" s="0">
        <x:f>'Historical Trades'!D2588</x:f>
      </x:c>
      <x:c r="E2588" s="23">
        <x:f>'Historical Trades'!E2588</x:f>
      </x:c>
      <x:c r="F2588" s="0">
        <x:f>'Historical Trades'!F2588</x:f>
      </x:c>
      <x:c r="G2588" s="0">
        <x:f>'Historical Trades'!G2588</x:f>
      </x:c>
      <x:c r="H2588" s="0">
        <x:f>'Historical Trades'!H2588</x:f>
      </x:c>
      <x:c r="I2588" s="0">
        <x:f>'Historical Trades'!I2588</x:f>
      </x:c>
      <x:c r="J2588" s="0">
        <x:f>'Historical Trades'!J2588</x:f>
      </x:c>
      <x:c r="K2588" s="0">
        <x:f>'Historical Trades'!K2588</x:f>
      </x:c>
      <x:c r="L2588" s="0">
        <x:f>'Historical Trades'!L2588</x:f>
      </x:c>
      <x:c r="M2588" s="0">
        <x:f>'Historical Trades'!M2588</x:f>
      </x:c>
      <x:c r="N2588" s="0">
        <x:f>CLEAN('Historical Trades'!O2588)</x:f>
      </x:c>
      <x:c r="P2588" s="14">
        <x:f>IF(G2588="sell",M2588,-M2588)</x:f>
      </x:c>
      <x:c r="Q2588" s="14">
        <x:f>VLOOKUP(N2588,'Currency Rates'!$A$3:$C$32,3,0)</x:f>
      </x:c>
      <x:c r="R2588" s="0">
        <x:f>IF(A2588="SPUS",0,IF(A2588="FWD",0,P2588/Q2588))</x:f>
      </x:c>
    </x:row>
    <x:row r="2589" spans="1:19" x14ac:dyDescent="0.3">
      <x:c r="A2589" s="0">
        <x:f>'Historical Trades'!A2589</x:f>
      </x:c>
      <x:c r="B2589" s="0">
        <x:f>'Historical Trades'!B2589</x:f>
      </x:c>
      <x:c r="C2589" s="23">
        <x:f>'Historical Trades'!C2589</x:f>
      </x:c>
      <x:c r="D2589" s="0">
        <x:f>'Historical Trades'!D2589</x:f>
      </x:c>
      <x:c r="E2589" s="23">
        <x:f>'Historical Trades'!E2589</x:f>
      </x:c>
      <x:c r="F2589" s="0">
        <x:f>'Historical Trades'!F2589</x:f>
      </x:c>
      <x:c r="G2589" s="0">
        <x:f>'Historical Trades'!G2589</x:f>
      </x:c>
      <x:c r="H2589" s="0">
        <x:f>'Historical Trades'!H2589</x:f>
      </x:c>
      <x:c r="I2589" s="0">
        <x:f>'Historical Trades'!I2589</x:f>
      </x:c>
      <x:c r="J2589" s="0">
        <x:f>'Historical Trades'!J2589</x:f>
      </x:c>
      <x:c r="K2589" s="0">
        <x:f>'Historical Trades'!K2589</x:f>
      </x:c>
      <x:c r="L2589" s="0">
        <x:f>'Historical Trades'!L2589</x:f>
      </x:c>
      <x:c r="M2589" s="0">
        <x:f>'Historical Trades'!M2589</x:f>
      </x:c>
      <x:c r="N2589" s="0">
        <x:f>CLEAN('Historical Trades'!O2589)</x:f>
      </x:c>
      <x:c r="P2589" s="14">
        <x:f>IF(G2589="sell",M2589,-M2589)</x:f>
      </x:c>
      <x:c r="Q2589" s="14">
        <x:f>VLOOKUP(N2589,'Currency Rates'!$A$3:$C$32,3,0)</x:f>
      </x:c>
      <x:c r="R2589" s="0">
        <x:f>IF(A2589="SPUS",0,IF(A2589="FWD",0,P2589/Q2589))</x:f>
      </x:c>
    </x:row>
    <x:row r="2590" spans="1:19" x14ac:dyDescent="0.3">
      <x:c r="A2590" s="0">
        <x:f>'Historical Trades'!A2590</x:f>
      </x:c>
      <x:c r="B2590" s="0">
        <x:f>'Historical Trades'!B2590</x:f>
      </x:c>
      <x:c r="C2590" s="23">
        <x:f>'Historical Trades'!C2590</x:f>
      </x:c>
      <x:c r="D2590" s="0">
        <x:f>'Historical Trades'!D2590</x:f>
      </x:c>
      <x:c r="E2590" s="23">
        <x:f>'Historical Trades'!E2590</x:f>
      </x:c>
      <x:c r="F2590" s="0">
        <x:f>'Historical Trades'!F2590</x:f>
      </x:c>
      <x:c r="G2590" s="0">
        <x:f>'Historical Trades'!G2590</x:f>
      </x:c>
      <x:c r="H2590" s="0">
        <x:f>'Historical Trades'!H2590</x:f>
      </x:c>
      <x:c r="I2590" s="0">
        <x:f>'Historical Trades'!I2590</x:f>
      </x:c>
      <x:c r="J2590" s="0">
        <x:f>'Historical Trades'!J2590</x:f>
      </x:c>
      <x:c r="K2590" s="0">
        <x:f>'Historical Trades'!K2590</x:f>
      </x:c>
      <x:c r="L2590" s="0">
        <x:f>'Historical Trades'!L2590</x:f>
      </x:c>
      <x:c r="M2590" s="0">
        <x:f>'Historical Trades'!M2590</x:f>
      </x:c>
      <x:c r="N2590" s="0">
        <x:f>CLEAN('Historical Trades'!O2590)</x:f>
      </x:c>
      <x:c r="P2590" s="14">
        <x:f>IF(G2590="sell",M2590,-M2590)</x:f>
      </x:c>
      <x:c r="Q2590" s="14">
        <x:f>VLOOKUP(N2590,'Currency Rates'!$A$3:$C$32,3,0)</x:f>
      </x:c>
      <x:c r="R2590" s="0">
        <x:f>IF(A2590="SPUS",0,IF(A2590="FWD",0,P2590/Q2590))</x:f>
      </x:c>
    </x:row>
    <x:row r="2591" spans="1:19" x14ac:dyDescent="0.3">
      <x:c r="A2591" s="0">
        <x:f>'Historical Trades'!A2591</x:f>
      </x:c>
      <x:c r="B2591" s="0">
        <x:f>'Historical Trades'!B2591</x:f>
      </x:c>
      <x:c r="C2591" s="23">
        <x:f>'Historical Trades'!C2591</x:f>
      </x:c>
      <x:c r="D2591" s="0">
        <x:f>'Historical Trades'!D2591</x:f>
      </x:c>
      <x:c r="E2591" s="23">
        <x:f>'Historical Trades'!E2591</x:f>
      </x:c>
      <x:c r="F2591" s="0">
        <x:f>'Historical Trades'!F2591</x:f>
      </x:c>
      <x:c r="G2591" s="0">
        <x:f>'Historical Trades'!G2591</x:f>
      </x:c>
      <x:c r="H2591" s="0">
        <x:f>'Historical Trades'!H2591</x:f>
      </x:c>
      <x:c r="I2591" s="0">
        <x:f>'Historical Trades'!I2591</x:f>
      </x:c>
      <x:c r="J2591" s="0">
        <x:f>'Historical Trades'!J2591</x:f>
      </x:c>
      <x:c r="K2591" s="0">
        <x:f>'Historical Trades'!K2591</x:f>
      </x:c>
      <x:c r="L2591" s="0">
        <x:f>'Historical Trades'!L2591</x:f>
      </x:c>
      <x:c r="M2591" s="0">
        <x:f>'Historical Trades'!M2591</x:f>
      </x:c>
      <x:c r="N2591" s="0">
        <x:f>CLEAN('Historical Trades'!O2591)</x:f>
      </x:c>
      <x:c r="P2591" s="14">
        <x:f>IF(G2591="sell",M2591,-M2591)</x:f>
      </x:c>
      <x:c r="Q2591" s="14">
        <x:f>VLOOKUP(N2591,'Currency Rates'!$A$3:$C$32,3,0)</x:f>
      </x:c>
      <x:c r="R2591" s="0">
        <x:f>IF(A2591="SPUS",0,IF(A2591="FWD",0,P2591/Q2591))</x:f>
      </x:c>
    </x:row>
    <x:row r="2592" spans="1:19" x14ac:dyDescent="0.3">
      <x:c r="A2592" s="0">
        <x:f>'Historical Trades'!A2592</x:f>
      </x:c>
      <x:c r="B2592" s="0">
        <x:f>'Historical Trades'!B2592</x:f>
      </x:c>
      <x:c r="C2592" s="23">
        <x:f>'Historical Trades'!C2592</x:f>
      </x:c>
      <x:c r="D2592" s="0">
        <x:f>'Historical Trades'!D2592</x:f>
      </x:c>
      <x:c r="E2592" s="23">
        <x:f>'Historical Trades'!E2592</x:f>
      </x:c>
      <x:c r="F2592" s="0">
        <x:f>'Historical Trades'!F2592</x:f>
      </x:c>
      <x:c r="G2592" s="0">
        <x:f>'Historical Trades'!G2592</x:f>
      </x:c>
      <x:c r="H2592" s="0">
        <x:f>'Historical Trades'!H2592</x:f>
      </x:c>
      <x:c r="I2592" s="0">
        <x:f>'Historical Trades'!I2592</x:f>
      </x:c>
      <x:c r="J2592" s="0">
        <x:f>'Historical Trades'!J2592</x:f>
      </x:c>
      <x:c r="K2592" s="0">
        <x:f>'Historical Trades'!K2592</x:f>
      </x:c>
      <x:c r="L2592" s="0">
        <x:f>'Historical Trades'!L2592</x:f>
      </x:c>
      <x:c r="M2592" s="0">
        <x:f>'Historical Trades'!M2592</x:f>
      </x:c>
      <x:c r="N2592" s="0">
        <x:f>CLEAN('Historical Trades'!O2592)</x:f>
      </x:c>
      <x:c r="P2592" s="14">
        <x:f>IF(G2592="sell",M2592,-M2592)</x:f>
      </x:c>
      <x:c r="Q2592" s="14">
        <x:f>VLOOKUP(N2592,'Currency Rates'!$A$3:$C$32,3,0)</x:f>
      </x:c>
      <x:c r="R2592" s="0">
        <x:f>IF(A2592="SPUS",0,IF(A2592="FWD",0,P2592/Q2592))</x:f>
      </x:c>
    </x:row>
    <x:row r="2593" spans="1:19" x14ac:dyDescent="0.3">
      <x:c r="A2593" s="0">
        <x:f>'Historical Trades'!A2593</x:f>
      </x:c>
      <x:c r="B2593" s="0">
        <x:f>'Historical Trades'!B2593</x:f>
      </x:c>
      <x:c r="C2593" s="23">
        <x:f>'Historical Trades'!C2593</x:f>
      </x:c>
      <x:c r="D2593" s="0">
        <x:f>'Historical Trades'!D2593</x:f>
      </x:c>
      <x:c r="E2593" s="23">
        <x:f>'Historical Trades'!E2593</x:f>
      </x:c>
      <x:c r="F2593" s="0">
        <x:f>'Historical Trades'!F2593</x:f>
      </x:c>
      <x:c r="G2593" s="0">
        <x:f>'Historical Trades'!G2593</x:f>
      </x:c>
      <x:c r="H2593" s="0">
        <x:f>'Historical Trades'!H2593</x:f>
      </x:c>
      <x:c r="I2593" s="0">
        <x:f>'Historical Trades'!I2593</x:f>
      </x:c>
      <x:c r="J2593" s="0">
        <x:f>'Historical Trades'!J2593</x:f>
      </x:c>
      <x:c r="K2593" s="0">
        <x:f>'Historical Trades'!K2593</x:f>
      </x:c>
      <x:c r="L2593" s="0">
        <x:f>'Historical Trades'!L2593</x:f>
      </x:c>
      <x:c r="M2593" s="0">
        <x:f>'Historical Trades'!M2593</x:f>
      </x:c>
      <x:c r="N2593" s="0">
        <x:f>CLEAN('Historical Trades'!O2593)</x:f>
      </x:c>
      <x:c r="P2593" s="14">
        <x:f>IF(G2593="sell",M2593,-M2593)</x:f>
      </x:c>
      <x:c r="Q2593" s="14">
        <x:f>VLOOKUP(N2593,'Currency Rates'!$A$3:$C$32,3,0)</x:f>
      </x:c>
      <x:c r="R2593" s="0">
        <x:f>IF(A2593="SPUS",0,IF(A2593="FWD",0,P2593/Q2593))</x:f>
      </x:c>
    </x:row>
    <x:row r="2594" spans="1:19" x14ac:dyDescent="0.3">
      <x:c r="A2594" s="0">
        <x:f>'Historical Trades'!A2594</x:f>
      </x:c>
      <x:c r="B2594" s="0">
        <x:f>'Historical Trades'!B2594</x:f>
      </x:c>
      <x:c r="C2594" s="23">
        <x:f>'Historical Trades'!C2594</x:f>
      </x:c>
      <x:c r="D2594" s="0">
        <x:f>'Historical Trades'!D2594</x:f>
      </x:c>
      <x:c r="E2594" s="23">
        <x:f>'Historical Trades'!E2594</x:f>
      </x:c>
      <x:c r="F2594" s="0">
        <x:f>'Historical Trades'!F2594</x:f>
      </x:c>
      <x:c r="G2594" s="0">
        <x:f>'Historical Trades'!G2594</x:f>
      </x:c>
      <x:c r="H2594" s="0">
        <x:f>'Historical Trades'!H2594</x:f>
      </x:c>
      <x:c r="I2594" s="0">
        <x:f>'Historical Trades'!I2594</x:f>
      </x:c>
      <x:c r="J2594" s="0">
        <x:f>'Historical Trades'!J2594</x:f>
      </x:c>
      <x:c r="K2594" s="0">
        <x:f>'Historical Trades'!K2594</x:f>
      </x:c>
      <x:c r="L2594" s="0">
        <x:f>'Historical Trades'!L2594</x:f>
      </x:c>
      <x:c r="M2594" s="0">
        <x:f>'Historical Trades'!M2594</x:f>
      </x:c>
      <x:c r="N2594" s="0">
        <x:f>CLEAN('Historical Trades'!O2594)</x:f>
      </x:c>
      <x:c r="P2594" s="14">
        <x:f>IF(G2594="sell",M2594,-M2594)</x:f>
      </x:c>
      <x:c r="Q2594" s="14">
        <x:f>VLOOKUP(N2594,'Currency Rates'!$A$3:$C$32,3,0)</x:f>
      </x:c>
      <x:c r="R2594" s="0">
        <x:f>IF(A2594="SPUS",0,IF(A2594="FWD",0,P2594/Q2594))</x:f>
      </x:c>
    </x:row>
    <x:row r="2595" spans="1:19" x14ac:dyDescent="0.3">
      <x:c r="A2595" s="0">
        <x:f>'Historical Trades'!A2595</x:f>
      </x:c>
      <x:c r="B2595" s="0">
        <x:f>'Historical Trades'!B2595</x:f>
      </x:c>
      <x:c r="C2595" s="23">
        <x:f>'Historical Trades'!C2595</x:f>
      </x:c>
      <x:c r="D2595" s="0">
        <x:f>'Historical Trades'!D2595</x:f>
      </x:c>
      <x:c r="E2595" s="23">
        <x:f>'Historical Trades'!E2595</x:f>
      </x:c>
      <x:c r="F2595" s="0">
        <x:f>'Historical Trades'!F2595</x:f>
      </x:c>
      <x:c r="G2595" s="0">
        <x:f>'Historical Trades'!G2595</x:f>
      </x:c>
      <x:c r="H2595" s="0">
        <x:f>'Historical Trades'!H2595</x:f>
      </x:c>
      <x:c r="I2595" s="0">
        <x:f>'Historical Trades'!I2595</x:f>
      </x:c>
      <x:c r="J2595" s="0">
        <x:f>'Historical Trades'!J2595</x:f>
      </x:c>
      <x:c r="K2595" s="0">
        <x:f>'Historical Trades'!K2595</x:f>
      </x:c>
      <x:c r="L2595" s="0">
        <x:f>'Historical Trades'!L2595</x:f>
      </x:c>
      <x:c r="M2595" s="0">
        <x:f>'Historical Trades'!M2595</x:f>
      </x:c>
      <x:c r="N2595" s="0">
        <x:f>CLEAN('Historical Trades'!O2595)</x:f>
      </x:c>
      <x:c r="P2595" s="14">
        <x:f>IF(G2595="sell",M2595,-M2595)</x:f>
      </x:c>
      <x:c r="Q2595" s="14">
        <x:f>VLOOKUP(N2595,'Currency Rates'!$A$3:$C$32,3,0)</x:f>
      </x:c>
      <x:c r="R2595" s="0">
        <x:f>IF(A2595="SPUS",0,IF(A2595="FWD",0,P2595/Q2595))</x:f>
      </x:c>
    </x:row>
    <x:row r="2596" spans="1:19" x14ac:dyDescent="0.3">
      <x:c r="A2596" s="0">
        <x:f>'Historical Trades'!A2596</x:f>
      </x:c>
      <x:c r="B2596" s="0">
        <x:f>'Historical Trades'!B2596</x:f>
      </x:c>
      <x:c r="C2596" s="23">
        <x:f>'Historical Trades'!C2596</x:f>
      </x:c>
      <x:c r="D2596" s="0">
        <x:f>'Historical Trades'!D2596</x:f>
      </x:c>
      <x:c r="E2596" s="23">
        <x:f>'Historical Trades'!E2596</x:f>
      </x:c>
      <x:c r="F2596" s="0">
        <x:f>'Historical Trades'!F2596</x:f>
      </x:c>
      <x:c r="G2596" s="0">
        <x:f>'Historical Trades'!G2596</x:f>
      </x:c>
      <x:c r="H2596" s="0">
        <x:f>'Historical Trades'!H2596</x:f>
      </x:c>
      <x:c r="I2596" s="0">
        <x:f>'Historical Trades'!I2596</x:f>
      </x:c>
      <x:c r="J2596" s="0">
        <x:f>'Historical Trades'!J2596</x:f>
      </x:c>
      <x:c r="K2596" s="0">
        <x:f>'Historical Trades'!K2596</x:f>
      </x:c>
      <x:c r="L2596" s="0">
        <x:f>'Historical Trades'!L2596</x:f>
      </x:c>
      <x:c r="M2596" s="0">
        <x:f>'Historical Trades'!M2596</x:f>
      </x:c>
      <x:c r="N2596" s="0">
        <x:f>CLEAN('Historical Trades'!O2596)</x:f>
      </x:c>
      <x:c r="P2596" s="14">
        <x:f>IF(G2596="sell",M2596,-M2596)</x:f>
      </x:c>
      <x:c r="Q2596" s="14">
        <x:f>VLOOKUP(N2596,'Currency Rates'!$A$3:$C$32,3,0)</x:f>
      </x:c>
      <x:c r="R2596" s="0">
        <x:f>IF(A2596="SPUS",0,IF(A2596="FWD",0,P2596/Q2596))</x:f>
      </x:c>
    </x:row>
    <x:row r="2597" spans="1:19" x14ac:dyDescent="0.3">
      <x:c r="A2597" s="0">
        <x:f>'Historical Trades'!A2597</x:f>
      </x:c>
      <x:c r="B2597" s="0">
        <x:f>'Historical Trades'!B2597</x:f>
      </x:c>
      <x:c r="C2597" s="23">
        <x:f>'Historical Trades'!C2597</x:f>
      </x:c>
      <x:c r="D2597" s="0">
        <x:f>'Historical Trades'!D2597</x:f>
      </x:c>
      <x:c r="E2597" s="23">
        <x:f>'Historical Trades'!E2597</x:f>
      </x:c>
      <x:c r="F2597" s="0">
        <x:f>'Historical Trades'!F2597</x:f>
      </x:c>
      <x:c r="G2597" s="0">
        <x:f>'Historical Trades'!G2597</x:f>
      </x:c>
      <x:c r="H2597" s="0">
        <x:f>'Historical Trades'!H2597</x:f>
      </x:c>
      <x:c r="I2597" s="0">
        <x:f>'Historical Trades'!I2597</x:f>
      </x:c>
      <x:c r="J2597" s="0">
        <x:f>'Historical Trades'!J2597</x:f>
      </x:c>
      <x:c r="K2597" s="0">
        <x:f>'Historical Trades'!K2597</x:f>
      </x:c>
      <x:c r="L2597" s="0">
        <x:f>'Historical Trades'!L2597</x:f>
      </x:c>
      <x:c r="M2597" s="0">
        <x:f>'Historical Trades'!M2597</x:f>
      </x:c>
      <x:c r="N2597" s="0">
        <x:f>CLEAN('Historical Trades'!O2597)</x:f>
      </x:c>
      <x:c r="P2597" s="14">
        <x:f>IF(G2597="sell",M2597,-M2597)</x:f>
      </x:c>
      <x:c r="Q2597" s="14">
        <x:f>VLOOKUP(N2597,'Currency Rates'!$A$3:$C$32,3,0)</x:f>
      </x:c>
      <x:c r="R2597" s="0">
        <x:f>IF(A2597="SPUS",0,IF(A2597="FWD",0,P2597/Q2597))</x:f>
      </x:c>
    </x:row>
    <x:row r="2598" spans="1:19" x14ac:dyDescent="0.3">
      <x:c r="A2598" s="0">
        <x:f>'Historical Trades'!A2598</x:f>
      </x:c>
      <x:c r="B2598" s="0">
        <x:f>'Historical Trades'!B2598</x:f>
      </x:c>
      <x:c r="C2598" s="23">
        <x:f>'Historical Trades'!C2598</x:f>
      </x:c>
      <x:c r="D2598" s="0">
        <x:f>'Historical Trades'!D2598</x:f>
      </x:c>
      <x:c r="E2598" s="23">
        <x:f>'Historical Trades'!E2598</x:f>
      </x:c>
      <x:c r="F2598" s="0">
        <x:f>'Historical Trades'!F2598</x:f>
      </x:c>
      <x:c r="G2598" s="0">
        <x:f>'Historical Trades'!G2598</x:f>
      </x:c>
      <x:c r="H2598" s="0">
        <x:f>'Historical Trades'!H2598</x:f>
      </x:c>
      <x:c r="I2598" s="0">
        <x:f>'Historical Trades'!I2598</x:f>
      </x:c>
      <x:c r="J2598" s="0">
        <x:f>'Historical Trades'!J2598</x:f>
      </x:c>
      <x:c r="K2598" s="0">
        <x:f>'Historical Trades'!K2598</x:f>
      </x:c>
      <x:c r="L2598" s="0">
        <x:f>'Historical Trades'!L2598</x:f>
      </x:c>
      <x:c r="M2598" s="0">
        <x:f>'Historical Trades'!M2598</x:f>
      </x:c>
      <x:c r="N2598" s="0">
        <x:f>CLEAN('Historical Trades'!O2598)</x:f>
      </x:c>
      <x:c r="P2598" s="14">
        <x:f>IF(G2598="sell",M2598,-M2598)</x:f>
      </x:c>
      <x:c r="Q2598" s="14">
        <x:f>VLOOKUP(N2598,'Currency Rates'!$A$3:$C$32,3,0)</x:f>
      </x:c>
      <x:c r="R2598" s="0">
        <x:f>IF(A2598="SPUS",0,IF(A2598="FWD",0,P2598/Q2598))</x:f>
      </x:c>
    </x:row>
    <x:row r="2599" spans="1:19" x14ac:dyDescent="0.3">
      <x:c r="A2599" s="0">
        <x:f>'Historical Trades'!A2599</x:f>
      </x:c>
      <x:c r="B2599" s="0">
        <x:f>'Historical Trades'!B2599</x:f>
      </x:c>
      <x:c r="C2599" s="23">
        <x:f>'Historical Trades'!C2599</x:f>
      </x:c>
      <x:c r="D2599" s="0">
        <x:f>'Historical Trades'!D2599</x:f>
      </x:c>
      <x:c r="E2599" s="23">
        <x:f>'Historical Trades'!E2599</x:f>
      </x:c>
      <x:c r="F2599" s="0">
        <x:f>'Historical Trades'!F2599</x:f>
      </x:c>
      <x:c r="G2599" s="0">
        <x:f>'Historical Trades'!G2599</x:f>
      </x:c>
      <x:c r="H2599" s="0">
        <x:f>'Historical Trades'!H2599</x:f>
      </x:c>
      <x:c r="I2599" s="0">
        <x:f>'Historical Trades'!I2599</x:f>
      </x:c>
      <x:c r="J2599" s="0">
        <x:f>'Historical Trades'!J2599</x:f>
      </x:c>
      <x:c r="K2599" s="0">
        <x:f>'Historical Trades'!K2599</x:f>
      </x:c>
      <x:c r="L2599" s="0">
        <x:f>'Historical Trades'!L2599</x:f>
      </x:c>
      <x:c r="M2599" s="0">
        <x:f>'Historical Trades'!M2599</x:f>
      </x:c>
      <x:c r="N2599" s="0">
        <x:f>CLEAN('Historical Trades'!O2599)</x:f>
      </x:c>
      <x:c r="P2599" s="14">
        <x:f>IF(G2599="sell",M2599,-M2599)</x:f>
      </x:c>
      <x:c r="Q2599" s="14">
        <x:f>VLOOKUP(N2599,'Currency Rates'!$A$3:$C$32,3,0)</x:f>
      </x:c>
      <x:c r="R2599" s="0">
        <x:f>IF(A2599="SPUS",0,IF(A2599="FWD",0,P2599/Q2599))</x:f>
      </x:c>
    </x:row>
    <x:row r="2600" spans="1:19" x14ac:dyDescent="0.3">
      <x:c r="A2600" s="0">
        <x:f>'Historical Trades'!A2600</x:f>
      </x:c>
      <x:c r="B2600" s="0">
        <x:f>'Historical Trades'!B2600</x:f>
      </x:c>
      <x:c r="C2600" s="23">
        <x:f>'Historical Trades'!C2600</x:f>
      </x:c>
      <x:c r="D2600" s="0">
        <x:f>'Historical Trades'!D2600</x:f>
      </x:c>
      <x:c r="E2600" s="23">
        <x:f>'Historical Trades'!E2600</x:f>
      </x:c>
      <x:c r="F2600" s="0">
        <x:f>'Historical Trades'!F2600</x:f>
      </x:c>
      <x:c r="G2600" s="0">
        <x:f>'Historical Trades'!G2600</x:f>
      </x:c>
      <x:c r="H2600" s="0">
        <x:f>'Historical Trades'!H2600</x:f>
      </x:c>
      <x:c r="I2600" s="0">
        <x:f>'Historical Trades'!I2600</x:f>
      </x:c>
      <x:c r="J2600" s="0">
        <x:f>'Historical Trades'!J2600</x:f>
      </x:c>
      <x:c r="K2600" s="0">
        <x:f>'Historical Trades'!K2600</x:f>
      </x:c>
      <x:c r="L2600" s="0">
        <x:f>'Historical Trades'!L2600</x:f>
      </x:c>
      <x:c r="M2600" s="0">
        <x:f>'Historical Trades'!M2600</x:f>
      </x:c>
      <x:c r="N2600" s="0">
        <x:f>CLEAN('Historical Trades'!O2600)</x:f>
      </x:c>
      <x:c r="P2600" s="14">
        <x:f>IF(G2600="sell",M2600,-M2600)</x:f>
      </x:c>
      <x:c r="Q2600" s="14">
        <x:f>VLOOKUP(N2600,'Currency Rates'!$A$3:$C$32,3,0)</x:f>
      </x:c>
      <x:c r="R2600" s="0">
        <x:f>IF(A2600="SPUS",0,IF(A2600="FWD",0,P2600/Q2600))</x:f>
      </x:c>
    </x:row>
    <x:row r="2601" spans="1:19" x14ac:dyDescent="0.3">
      <x:c r="A2601" s="0">
        <x:f>'Historical Trades'!A2601</x:f>
      </x:c>
      <x:c r="B2601" s="0">
        <x:f>'Historical Trades'!B2601</x:f>
      </x:c>
      <x:c r="C2601" s="23">
        <x:f>'Historical Trades'!C2601</x:f>
      </x:c>
      <x:c r="D2601" s="0">
        <x:f>'Historical Trades'!D2601</x:f>
      </x:c>
      <x:c r="E2601" s="23">
        <x:f>'Historical Trades'!E2601</x:f>
      </x:c>
      <x:c r="F2601" s="0">
        <x:f>'Historical Trades'!F2601</x:f>
      </x:c>
      <x:c r="G2601" s="0">
        <x:f>'Historical Trades'!G2601</x:f>
      </x:c>
      <x:c r="H2601" s="0">
        <x:f>'Historical Trades'!H2601</x:f>
      </x:c>
      <x:c r="I2601" s="0">
        <x:f>'Historical Trades'!I2601</x:f>
      </x:c>
      <x:c r="J2601" s="0">
        <x:f>'Historical Trades'!J2601</x:f>
      </x:c>
      <x:c r="K2601" s="0">
        <x:f>'Historical Trades'!K2601</x:f>
      </x:c>
      <x:c r="L2601" s="0">
        <x:f>'Historical Trades'!L2601</x:f>
      </x:c>
      <x:c r="M2601" s="0">
        <x:f>'Historical Trades'!M2601</x:f>
      </x:c>
      <x:c r="N2601" s="0">
        <x:f>CLEAN('Historical Trades'!O2601)</x:f>
      </x:c>
      <x:c r="P2601" s="14">
        <x:f>IF(G2601="sell",M2601,-M2601)</x:f>
      </x:c>
      <x:c r="Q2601" s="14">
        <x:f>VLOOKUP(N2601,'Currency Rates'!$A$3:$C$32,3,0)</x:f>
      </x:c>
      <x:c r="R2601" s="0">
        <x:f>IF(A2601="SPUS",0,IF(A2601="FWD",0,P2601/Q2601))</x:f>
      </x:c>
    </x:row>
    <x:row r="2602" spans="1:19" x14ac:dyDescent="0.3">
      <x:c r="A2602" s="0">
        <x:f>'Historical Trades'!A2602</x:f>
      </x:c>
      <x:c r="B2602" s="0">
        <x:f>'Historical Trades'!B2602</x:f>
      </x:c>
      <x:c r="C2602" s="23">
        <x:f>'Historical Trades'!C2602</x:f>
      </x:c>
      <x:c r="D2602" s="0">
        <x:f>'Historical Trades'!D2602</x:f>
      </x:c>
      <x:c r="E2602" s="23">
        <x:f>'Historical Trades'!E2602</x:f>
      </x:c>
      <x:c r="F2602" s="0">
        <x:f>'Historical Trades'!F2602</x:f>
      </x:c>
      <x:c r="G2602" s="0">
        <x:f>'Historical Trades'!G2602</x:f>
      </x:c>
      <x:c r="H2602" s="0">
        <x:f>'Historical Trades'!H2602</x:f>
      </x:c>
      <x:c r="I2602" s="0">
        <x:f>'Historical Trades'!I2602</x:f>
      </x:c>
      <x:c r="J2602" s="0">
        <x:f>'Historical Trades'!J2602</x:f>
      </x:c>
      <x:c r="K2602" s="0">
        <x:f>'Historical Trades'!K2602</x:f>
      </x:c>
      <x:c r="L2602" s="0">
        <x:f>'Historical Trades'!L2602</x:f>
      </x:c>
      <x:c r="M2602" s="0">
        <x:f>'Historical Trades'!M2602</x:f>
      </x:c>
      <x:c r="N2602" s="0">
        <x:f>CLEAN('Historical Trades'!O2602)</x:f>
      </x:c>
      <x:c r="P2602" s="14">
        <x:f>IF(G2602="sell",M2602,-M2602)</x:f>
      </x:c>
      <x:c r="Q2602" s="14">
        <x:f>VLOOKUP(N2602,'Currency Rates'!$A$3:$C$32,3,0)</x:f>
      </x:c>
      <x:c r="R2602" s="0">
        <x:f>IF(A2602="SPUS",0,IF(A2602="FWD",0,P2602/Q2602))</x:f>
      </x:c>
    </x:row>
    <x:row r="2603" spans="1:19" x14ac:dyDescent="0.3">
      <x:c r="A2603" s="0">
        <x:f>'Historical Trades'!A2603</x:f>
      </x:c>
      <x:c r="B2603" s="0">
        <x:f>'Historical Trades'!B2603</x:f>
      </x:c>
      <x:c r="C2603" s="23">
        <x:f>'Historical Trades'!C2603</x:f>
      </x:c>
      <x:c r="D2603" s="0">
        <x:f>'Historical Trades'!D2603</x:f>
      </x:c>
      <x:c r="E2603" s="23">
        <x:f>'Historical Trades'!E2603</x:f>
      </x:c>
      <x:c r="F2603" s="0">
        <x:f>'Historical Trades'!F2603</x:f>
      </x:c>
      <x:c r="G2603" s="0">
        <x:f>'Historical Trades'!G2603</x:f>
      </x:c>
      <x:c r="H2603" s="0">
        <x:f>'Historical Trades'!H2603</x:f>
      </x:c>
      <x:c r="I2603" s="0">
        <x:f>'Historical Trades'!I2603</x:f>
      </x:c>
      <x:c r="J2603" s="0">
        <x:f>'Historical Trades'!J2603</x:f>
      </x:c>
      <x:c r="K2603" s="0">
        <x:f>'Historical Trades'!K2603</x:f>
      </x:c>
      <x:c r="L2603" s="0">
        <x:f>'Historical Trades'!L2603</x:f>
      </x:c>
      <x:c r="M2603" s="0">
        <x:f>'Historical Trades'!M2603</x:f>
      </x:c>
      <x:c r="N2603" s="0">
        <x:f>CLEAN('Historical Trades'!O2603)</x:f>
      </x:c>
      <x:c r="P2603" s="14">
        <x:f>IF(G2603="sell",M2603,-M2603)</x:f>
      </x:c>
      <x:c r="Q2603" s="14">
        <x:f>VLOOKUP(N2603,'Currency Rates'!$A$3:$C$32,3,0)</x:f>
      </x:c>
      <x:c r="R2603" s="0">
        <x:f>IF(A2603="SPUS",0,IF(A2603="FWD",0,P2603/Q2603))</x:f>
      </x:c>
    </x:row>
    <x:row r="2604" spans="1:19" x14ac:dyDescent="0.3">
      <x:c r="A2604" s="0">
        <x:f>'Historical Trades'!A2604</x:f>
      </x:c>
      <x:c r="B2604" s="0">
        <x:f>'Historical Trades'!B2604</x:f>
      </x:c>
      <x:c r="C2604" s="23">
        <x:f>'Historical Trades'!C2604</x:f>
      </x:c>
      <x:c r="D2604" s="0">
        <x:f>'Historical Trades'!D2604</x:f>
      </x:c>
      <x:c r="E2604" s="23">
        <x:f>'Historical Trades'!E2604</x:f>
      </x:c>
      <x:c r="F2604" s="0">
        <x:f>'Historical Trades'!F2604</x:f>
      </x:c>
      <x:c r="G2604" s="0">
        <x:f>'Historical Trades'!G2604</x:f>
      </x:c>
      <x:c r="H2604" s="0">
        <x:f>'Historical Trades'!H2604</x:f>
      </x:c>
      <x:c r="I2604" s="0">
        <x:f>'Historical Trades'!I2604</x:f>
      </x:c>
      <x:c r="J2604" s="0">
        <x:f>'Historical Trades'!J2604</x:f>
      </x:c>
      <x:c r="K2604" s="0">
        <x:f>'Historical Trades'!K2604</x:f>
      </x:c>
      <x:c r="L2604" s="0">
        <x:f>'Historical Trades'!L2604</x:f>
      </x:c>
      <x:c r="M2604" s="0">
        <x:f>'Historical Trades'!M2604</x:f>
      </x:c>
      <x:c r="N2604" s="0">
        <x:f>CLEAN('Historical Trades'!O2604)</x:f>
      </x:c>
      <x:c r="P2604" s="14">
        <x:f>IF(G2604="sell",M2604,-M2604)</x:f>
      </x:c>
      <x:c r="Q2604" s="14">
        <x:f>VLOOKUP(N2604,'Currency Rates'!$A$3:$C$32,3,0)</x:f>
      </x:c>
      <x:c r="R2604" s="0">
        <x:f>IF(A2604="SPUS",0,IF(A2604="FWD",0,P2604/Q2604))</x:f>
      </x:c>
    </x:row>
    <x:row r="2605" spans="1:19" x14ac:dyDescent="0.3">
      <x:c r="A2605" s="0">
        <x:f>'Historical Trades'!A2605</x:f>
      </x:c>
      <x:c r="B2605" s="0">
        <x:f>'Historical Trades'!B2605</x:f>
      </x:c>
      <x:c r="C2605" s="23">
        <x:f>'Historical Trades'!C2605</x:f>
      </x:c>
      <x:c r="D2605" s="0">
        <x:f>'Historical Trades'!D2605</x:f>
      </x:c>
      <x:c r="E2605" s="23">
        <x:f>'Historical Trades'!E2605</x:f>
      </x:c>
      <x:c r="F2605" s="0">
        <x:f>'Historical Trades'!F2605</x:f>
      </x:c>
      <x:c r="G2605" s="0">
        <x:f>'Historical Trades'!G2605</x:f>
      </x:c>
      <x:c r="H2605" s="0">
        <x:f>'Historical Trades'!H2605</x:f>
      </x:c>
      <x:c r="I2605" s="0">
        <x:f>'Historical Trades'!I2605</x:f>
      </x:c>
      <x:c r="J2605" s="0">
        <x:f>'Historical Trades'!J2605</x:f>
      </x:c>
      <x:c r="K2605" s="0">
        <x:f>'Historical Trades'!K2605</x:f>
      </x:c>
      <x:c r="L2605" s="0">
        <x:f>'Historical Trades'!L2605</x:f>
      </x:c>
      <x:c r="M2605" s="0">
        <x:f>'Historical Trades'!M2605</x:f>
      </x:c>
      <x:c r="N2605" s="0">
        <x:f>CLEAN('Historical Trades'!O2605)</x:f>
      </x:c>
      <x:c r="P2605" s="14">
        <x:f>IF(G2605="sell",M2605,-M2605)</x:f>
      </x:c>
      <x:c r="Q2605" s="14">
        <x:f>VLOOKUP(N2605,'Currency Rates'!$A$3:$C$32,3,0)</x:f>
      </x:c>
      <x:c r="R2605" s="0">
        <x:f>IF(A2605="SPUS",0,IF(A2605="FWD",0,P2605/Q2605))</x:f>
      </x:c>
    </x:row>
    <x:row r="2606" spans="1:19" x14ac:dyDescent="0.3">
      <x:c r="A2606" s="0">
        <x:f>'Historical Trades'!A2606</x:f>
      </x:c>
      <x:c r="B2606" s="0">
        <x:f>'Historical Trades'!B2606</x:f>
      </x:c>
      <x:c r="C2606" s="23">
        <x:f>'Historical Trades'!C2606</x:f>
      </x:c>
      <x:c r="D2606" s="0">
        <x:f>'Historical Trades'!D2606</x:f>
      </x:c>
      <x:c r="E2606" s="23">
        <x:f>'Historical Trades'!E2606</x:f>
      </x:c>
      <x:c r="F2606" s="0">
        <x:f>'Historical Trades'!F2606</x:f>
      </x:c>
      <x:c r="G2606" s="0">
        <x:f>'Historical Trades'!G2606</x:f>
      </x:c>
      <x:c r="H2606" s="0">
        <x:f>'Historical Trades'!H2606</x:f>
      </x:c>
      <x:c r="I2606" s="0">
        <x:f>'Historical Trades'!I2606</x:f>
      </x:c>
      <x:c r="J2606" s="0">
        <x:f>'Historical Trades'!J2606</x:f>
      </x:c>
      <x:c r="K2606" s="0">
        <x:f>'Historical Trades'!K2606</x:f>
      </x:c>
      <x:c r="L2606" s="0">
        <x:f>'Historical Trades'!L2606</x:f>
      </x:c>
      <x:c r="M2606" s="0">
        <x:f>'Historical Trades'!M2606</x:f>
      </x:c>
      <x:c r="N2606" s="0">
        <x:f>CLEAN('Historical Trades'!O2606)</x:f>
      </x:c>
      <x:c r="P2606" s="14">
        <x:f>IF(G2606="sell",M2606,-M2606)</x:f>
      </x:c>
      <x:c r="Q2606" s="14">
        <x:f>VLOOKUP(N2606,'Currency Rates'!$A$3:$C$32,3,0)</x:f>
      </x:c>
      <x:c r="R2606" s="0">
        <x:f>IF(A2606="SPUS",0,IF(A2606="FWD",0,P2606/Q2606))</x:f>
      </x:c>
    </x:row>
    <x:row r="2607" spans="1:19" x14ac:dyDescent="0.3">
      <x:c r="A2607" s="0">
        <x:f>'Historical Trades'!A2607</x:f>
      </x:c>
      <x:c r="B2607" s="0">
        <x:f>'Historical Trades'!B2607</x:f>
      </x:c>
      <x:c r="C2607" s="23">
        <x:f>'Historical Trades'!C2607</x:f>
      </x:c>
      <x:c r="D2607" s="0">
        <x:f>'Historical Trades'!D2607</x:f>
      </x:c>
      <x:c r="E2607" s="23">
        <x:f>'Historical Trades'!E2607</x:f>
      </x:c>
      <x:c r="F2607" s="0">
        <x:f>'Historical Trades'!F2607</x:f>
      </x:c>
      <x:c r="G2607" s="0">
        <x:f>'Historical Trades'!G2607</x:f>
      </x:c>
      <x:c r="H2607" s="0">
        <x:f>'Historical Trades'!H2607</x:f>
      </x:c>
      <x:c r="I2607" s="0">
        <x:f>'Historical Trades'!I2607</x:f>
      </x:c>
      <x:c r="J2607" s="0">
        <x:f>'Historical Trades'!J2607</x:f>
      </x:c>
      <x:c r="K2607" s="0">
        <x:f>'Historical Trades'!K2607</x:f>
      </x:c>
      <x:c r="L2607" s="0">
        <x:f>'Historical Trades'!L2607</x:f>
      </x:c>
      <x:c r="M2607" s="0">
        <x:f>'Historical Trades'!M2607</x:f>
      </x:c>
      <x:c r="N2607" s="0">
        <x:f>CLEAN('Historical Trades'!O2607)</x:f>
      </x:c>
      <x:c r="P2607" s="14">
        <x:f>IF(G2607="sell",M2607,-M2607)</x:f>
      </x:c>
      <x:c r="Q2607" s="14">
        <x:f>VLOOKUP(N2607,'Currency Rates'!$A$3:$C$32,3,0)</x:f>
      </x:c>
      <x:c r="R2607" s="0">
        <x:f>IF(A2607="SPUS",0,IF(A2607="FWD",0,P2607/Q2607))</x:f>
      </x:c>
    </x:row>
    <x:row r="2608" spans="1:19" x14ac:dyDescent="0.3">
      <x:c r="A2608" s="0">
        <x:f>'Historical Trades'!A2608</x:f>
      </x:c>
      <x:c r="B2608" s="0">
        <x:f>'Historical Trades'!B2608</x:f>
      </x:c>
      <x:c r="C2608" s="23">
        <x:f>'Historical Trades'!C2608</x:f>
      </x:c>
      <x:c r="D2608" s="0">
        <x:f>'Historical Trades'!D2608</x:f>
      </x:c>
      <x:c r="E2608" s="23">
        <x:f>'Historical Trades'!E2608</x:f>
      </x:c>
      <x:c r="F2608" s="0">
        <x:f>'Historical Trades'!F2608</x:f>
      </x:c>
      <x:c r="G2608" s="0">
        <x:f>'Historical Trades'!G2608</x:f>
      </x:c>
      <x:c r="H2608" s="0">
        <x:f>'Historical Trades'!H2608</x:f>
      </x:c>
      <x:c r="I2608" s="0">
        <x:f>'Historical Trades'!I2608</x:f>
      </x:c>
      <x:c r="J2608" s="0">
        <x:f>'Historical Trades'!J2608</x:f>
      </x:c>
      <x:c r="K2608" s="0">
        <x:f>'Historical Trades'!K2608</x:f>
      </x:c>
      <x:c r="L2608" s="0">
        <x:f>'Historical Trades'!L2608</x:f>
      </x:c>
      <x:c r="M2608" s="0">
        <x:f>'Historical Trades'!M2608</x:f>
      </x:c>
      <x:c r="N2608" s="0">
        <x:f>CLEAN('Historical Trades'!O2608)</x:f>
      </x:c>
      <x:c r="P2608" s="14">
        <x:f>IF(G2608="sell",M2608,-M2608)</x:f>
      </x:c>
      <x:c r="Q2608" s="14">
        <x:f>VLOOKUP(N2608,'Currency Rates'!$A$3:$C$32,3,0)</x:f>
      </x:c>
      <x:c r="R2608" s="0">
        <x:f>IF(A2608="SPUS",0,IF(A2608="FWD",0,P2608/Q2608))</x:f>
      </x:c>
    </x:row>
    <x:row r="2609" spans="1:19" x14ac:dyDescent="0.3">
      <x:c r="A2609" s="0">
        <x:f>'Historical Trades'!A2609</x:f>
      </x:c>
      <x:c r="B2609" s="0">
        <x:f>'Historical Trades'!B2609</x:f>
      </x:c>
      <x:c r="C2609" s="23">
        <x:f>'Historical Trades'!C2609</x:f>
      </x:c>
      <x:c r="D2609" s="0">
        <x:f>'Historical Trades'!D2609</x:f>
      </x:c>
      <x:c r="E2609" s="23">
        <x:f>'Historical Trades'!E2609</x:f>
      </x:c>
      <x:c r="F2609" s="0">
        <x:f>'Historical Trades'!F2609</x:f>
      </x:c>
      <x:c r="G2609" s="0">
        <x:f>'Historical Trades'!G2609</x:f>
      </x:c>
      <x:c r="H2609" s="0">
        <x:f>'Historical Trades'!H2609</x:f>
      </x:c>
      <x:c r="I2609" s="0">
        <x:f>'Historical Trades'!I2609</x:f>
      </x:c>
      <x:c r="J2609" s="0">
        <x:f>'Historical Trades'!J2609</x:f>
      </x:c>
      <x:c r="K2609" s="0">
        <x:f>'Historical Trades'!K2609</x:f>
      </x:c>
      <x:c r="L2609" s="0">
        <x:f>'Historical Trades'!L2609</x:f>
      </x:c>
      <x:c r="M2609" s="0">
        <x:f>'Historical Trades'!M2609</x:f>
      </x:c>
      <x:c r="N2609" s="0">
        <x:f>CLEAN('Historical Trades'!O2609)</x:f>
      </x:c>
      <x:c r="P2609" s="14">
        <x:f>IF(G2609="sell",M2609,-M2609)</x:f>
      </x:c>
      <x:c r="Q2609" s="14">
        <x:f>VLOOKUP(N2609,'Currency Rates'!$A$3:$C$32,3,0)</x:f>
      </x:c>
      <x:c r="R2609" s="0">
        <x:f>IF(A2609="SPUS",0,IF(A2609="FWD",0,P2609/Q2609))</x:f>
      </x:c>
    </x:row>
    <x:row r="2610" spans="1:19" x14ac:dyDescent="0.3">
      <x:c r="A2610" s="0">
        <x:f>'Historical Trades'!A2610</x:f>
      </x:c>
      <x:c r="B2610" s="0">
        <x:f>'Historical Trades'!B2610</x:f>
      </x:c>
      <x:c r="C2610" s="23">
        <x:f>'Historical Trades'!C2610</x:f>
      </x:c>
      <x:c r="D2610" s="0">
        <x:f>'Historical Trades'!D2610</x:f>
      </x:c>
      <x:c r="E2610" s="23">
        <x:f>'Historical Trades'!E2610</x:f>
      </x:c>
      <x:c r="F2610" s="0">
        <x:f>'Historical Trades'!F2610</x:f>
      </x:c>
      <x:c r="G2610" s="0">
        <x:f>'Historical Trades'!G2610</x:f>
      </x:c>
      <x:c r="H2610" s="0">
        <x:f>'Historical Trades'!H2610</x:f>
      </x:c>
      <x:c r="I2610" s="0">
        <x:f>'Historical Trades'!I2610</x:f>
      </x:c>
      <x:c r="J2610" s="0">
        <x:f>'Historical Trades'!J2610</x:f>
      </x:c>
      <x:c r="K2610" s="0">
        <x:f>'Historical Trades'!K2610</x:f>
      </x:c>
      <x:c r="L2610" s="0">
        <x:f>'Historical Trades'!L2610</x:f>
      </x:c>
      <x:c r="M2610" s="0">
        <x:f>'Historical Trades'!M2610</x:f>
      </x:c>
      <x:c r="N2610" s="0">
        <x:f>CLEAN('Historical Trades'!O2610)</x:f>
      </x:c>
      <x:c r="P2610" s="14">
        <x:f>IF(G2610="sell",M2610,-M2610)</x:f>
      </x:c>
      <x:c r="Q2610" s="14">
        <x:f>VLOOKUP(N2610,'Currency Rates'!$A$3:$C$32,3,0)</x:f>
      </x:c>
      <x:c r="R2610" s="0">
        <x:f>IF(A2610="SPUS",0,IF(A2610="FWD",0,P2610/Q2610))</x:f>
      </x:c>
    </x:row>
    <x:row r="2611" spans="1:19" x14ac:dyDescent="0.3">
      <x:c r="A2611" s="0">
        <x:f>'Historical Trades'!A2611</x:f>
      </x:c>
      <x:c r="B2611" s="0">
        <x:f>'Historical Trades'!B2611</x:f>
      </x:c>
      <x:c r="C2611" s="23">
        <x:f>'Historical Trades'!C2611</x:f>
      </x:c>
      <x:c r="D2611" s="0">
        <x:f>'Historical Trades'!D2611</x:f>
      </x:c>
      <x:c r="E2611" s="23">
        <x:f>'Historical Trades'!E2611</x:f>
      </x:c>
      <x:c r="F2611" s="0">
        <x:f>'Historical Trades'!F2611</x:f>
      </x:c>
      <x:c r="G2611" s="0">
        <x:f>'Historical Trades'!G2611</x:f>
      </x:c>
      <x:c r="H2611" s="0">
        <x:f>'Historical Trades'!H2611</x:f>
      </x:c>
      <x:c r="I2611" s="0">
        <x:f>'Historical Trades'!I2611</x:f>
      </x:c>
      <x:c r="J2611" s="0">
        <x:f>'Historical Trades'!J2611</x:f>
      </x:c>
      <x:c r="K2611" s="0">
        <x:f>'Historical Trades'!K2611</x:f>
      </x:c>
      <x:c r="L2611" s="0">
        <x:f>'Historical Trades'!L2611</x:f>
      </x:c>
      <x:c r="M2611" s="0">
        <x:f>'Historical Trades'!M2611</x:f>
      </x:c>
      <x:c r="N2611" s="0">
        <x:f>CLEAN('Historical Trades'!O2611)</x:f>
      </x:c>
      <x:c r="P2611" s="14">
        <x:f>IF(G2611="sell",M2611,-M2611)</x:f>
      </x:c>
      <x:c r="Q2611" s="14">
        <x:f>VLOOKUP(N2611,'Currency Rates'!$A$3:$C$32,3,0)</x:f>
      </x:c>
      <x:c r="R2611" s="0">
        <x:f>IF(A2611="SPUS",0,IF(A2611="FWD",0,P2611/Q2611))</x:f>
      </x:c>
    </x:row>
    <x:row r="2612" spans="1:19" x14ac:dyDescent="0.3">
      <x:c r="A2612" s="0">
        <x:f>'Historical Trades'!A2612</x:f>
      </x:c>
      <x:c r="B2612" s="0">
        <x:f>'Historical Trades'!B2612</x:f>
      </x:c>
      <x:c r="C2612" s="23">
        <x:f>'Historical Trades'!C2612</x:f>
      </x:c>
      <x:c r="D2612" s="0">
        <x:f>'Historical Trades'!D2612</x:f>
      </x:c>
      <x:c r="E2612" s="23">
        <x:f>'Historical Trades'!E2612</x:f>
      </x:c>
      <x:c r="F2612" s="0">
        <x:f>'Historical Trades'!F2612</x:f>
      </x:c>
      <x:c r="G2612" s="0">
        <x:f>'Historical Trades'!G2612</x:f>
      </x:c>
      <x:c r="H2612" s="0">
        <x:f>'Historical Trades'!H2612</x:f>
      </x:c>
      <x:c r="I2612" s="0">
        <x:f>'Historical Trades'!I2612</x:f>
      </x:c>
      <x:c r="J2612" s="0">
        <x:f>'Historical Trades'!J2612</x:f>
      </x:c>
      <x:c r="K2612" s="0">
        <x:f>'Historical Trades'!K2612</x:f>
      </x:c>
      <x:c r="L2612" s="0">
        <x:f>'Historical Trades'!L2612</x:f>
      </x:c>
      <x:c r="M2612" s="0">
        <x:f>'Historical Trades'!M2612</x:f>
      </x:c>
      <x:c r="N2612" s="0">
        <x:f>CLEAN('Historical Trades'!O2612)</x:f>
      </x:c>
      <x:c r="P2612" s="14">
        <x:f>IF(G2612="sell",M2612,-M2612)</x:f>
      </x:c>
      <x:c r="Q2612" s="14">
        <x:f>VLOOKUP(N2612,'Currency Rates'!$A$3:$C$32,3,0)</x:f>
      </x:c>
      <x:c r="R2612" s="0">
        <x:f>IF(A2612="SPUS",0,IF(A2612="FWD",0,P2612/Q2612))</x:f>
      </x:c>
    </x:row>
    <x:row r="2613" spans="1:19" x14ac:dyDescent="0.3">
      <x:c r="A2613" s="0">
        <x:f>'Historical Trades'!A2613</x:f>
      </x:c>
      <x:c r="B2613" s="0">
        <x:f>'Historical Trades'!B2613</x:f>
      </x:c>
      <x:c r="C2613" s="23">
        <x:f>'Historical Trades'!C2613</x:f>
      </x:c>
      <x:c r="D2613" s="0">
        <x:f>'Historical Trades'!D2613</x:f>
      </x:c>
      <x:c r="E2613" s="23">
        <x:f>'Historical Trades'!E2613</x:f>
      </x:c>
      <x:c r="F2613" s="0">
        <x:f>'Historical Trades'!F2613</x:f>
      </x:c>
      <x:c r="G2613" s="0">
        <x:f>'Historical Trades'!G2613</x:f>
      </x:c>
      <x:c r="H2613" s="0">
        <x:f>'Historical Trades'!H2613</x:f>
      </x:c>
      <x:c r="I2613" s="0">
        <x:f>'Historical Trades'!I2613</x:f>
      </x:c>
      <x:c r="J2613" s="0">
        <x:f>'Historical Trades'!J2613</x:f>
      </x:c>
      <x:c r="K2613" s="0">
        <x:f>'Historical Trades'!K2613</x:f>
      </x:c>
      <x:c r="L2613" s="0">
        <x:f>'Historical Trades'!L2613</x:f>
      </x:c>
      <x:c r="M2613" s="0">
        <x:f>'Historical Trades'!M2613</x:f>
      </x:c>
      <x:c r="N2613" s="0">
        <x:f>CLEAN('Historical Trades'!O2613)</x:f>
      </x:c>
      <x:c r="P2613" s="14">
        <x:f>IF(G2613="sell",M2613,-M2613)</x:f>
      </x:c>
      <x:c r="Q2613" s="14">
        <x:f>VLOOKUP(N2613,'Currency Rates'!$A$3:$C$32,3,0)</x:f>
      </x:c>
      <x:c r="R2613" s="0">
        <x:f>IF(A2613="SPUS",0,IF(A2613="FWD",0,P2613/Q2613))</x:f>
      </x:c>
    </x:row>
    <x:row r="2614" spans="1:19" x14ac:dyDescent="0.3">
      <x:c r="A2614" s="0">
        <x:f>'Historical Trades'!A2614</x:f>
      </x:c>
      <x:c r="B2614" s="0">
        <x:f>'Historical Trades'!B2614</x:f>
      </x:c>
      <x:c r="C2614" s="23">
        <x:f>'Historical Trades'!C2614</x:f>
      </x:c>
      <x:c r="D2614" s="0">
        <x:f>'Historical Trades'!D2614</x:f>
      </x:c>
      <x:c r="E2614" s="23">
        <x:f>'Historical Trades'!E2614</x:f>
      </x:c>
      <x:c r="F2614" s="0">
        <x:f>'Historical Trades'!F2614</x:f>
      </x:c>
      <x:c r="G2614" s="0">
        <x:f>'Historical Trades'!G2614</x:f>
      </x:c>
      <x:c r="H2614" s="0">
        <x:f>'Historical Trades'!H2614</x:f>
      </x:c>
      <x:c r="I2614" s="0">
        <x:f>'Historical Trades'!I2614</x:f>
      </x:c>
      <x:c r="J2614" s="0">
        <x:f>'Historical Trades'!J2614</x:f>
      </x:c>
      <x:c r="K2614" s="0">
        <x:f>'Historical Trades'!K2614</x:f>
      </x:c>
      <x:c r="L2614" s="0">
        <x:f>'Historical Trades'!L2614</x:f>
      </x:c>
      <x:c r="M2614" s="0">
        <x:f>'Historical Trades'!M2614</x:f>
      </x:c>
      <x:c r="N2614" s="0">
        <x:f>CLEAN('Historical Trades'!O2614)</x:f>
      </x:c>
      <x:c r="P2614" s="14">
        <x:f>IF(G2614="sell",M2614,-M2614)</x:f>
      </x:c>
      <x:c r="Q2614" s="14">
        <x:f>VLOOKUP(N2614,'Currency Rates'!$A$3:$C$32,3,0)</x:f>
      </x:c>
      <x:c r="R2614" s="0">
        <x:f>IF(A2614="SPUS",0,IF(A2614="FWD",0,P2614/Q2614))</x:f>
      </x:c>
    </x:row>
    <x:row r="2615" spans="1:19" x14ac:dyDescent="0.3">
      <x:c r="A2615" s="0">
        <x:f>'Historical Trades'!A2615</x:f>
      </x:c>
      <x:c r="B2615" s="0">
        <x:f>'Historical Trades'!B2615</x:f>
      </x:c>
      <x:c r="C2615" s="23">
        <x:f>'Historical Trades'!C2615</x:f>
      </x:c>
      <x:c r="D2615" s="0">
        <x:f>'Historical Trades'!D2615</x:f>
      </x:c>
      <x:c r="E2615" s="23">
        <x:f>'Historical Trades'!E2615</x:f>
      </x:c>
      <x:c r="F2615" s="0">
        <x:f>'Historical Trades'!F2615</x:f>
      </x:c>
      <x:c r="G2615" s="0">
        <x:f>'Historical Trades'!G2615</x:f>
      </x:c>
      <x:c r="H2615" s="0">
        <x:f>'Historical Trades'!H2615</x:f>
      </x:c>
      <x:c r="I2615" s="0">
        <x:f>'Historical Trades'!I2615</x:f>
      </x:c>
      <x:c r="J2615" s="0">
        <x:f>'Historical Trades'!J2615</x:f>
      </x:c>
      <x:c r="K2615" s="0">
        <x:f>'Historical Trades'!K2615</x:f>
      </x:c>
      <x:c r="L2615" s="0">
        <x:f>'Historical Trades'!L2615</x:f>
      </x:c>
      <x:c r="M2615" s="0">
        <x:f>'Historical Trades'!M2615</x:f>
      </x:c>
      <x:c r="N2615" s="0">
        <x:f>CLEAN('Historical Trades'!O2615)</x:f>
      </x:c>
      <x:c r="P2615" s="14">
        <x:f>IF(G2615="sell",M2615,-M2615)</x:f>
      </x:c>
      <x:c r="Q2615" s="14">
        <x:f>VLOOKUP(N2615,'Currency Rates'!$A$3:$C$32,3,0)</x:f>
      </x:c>
      <x:c r="R2615" s="0">
        <x:f>IF(A2615="SPUS",0,IF(A2615="FWD",0,P2615/Q2615))</x:f>
      </x:c>
    </x:row>
    <x:row r="2616" spans="1:19" x14ac:dyDescent="0.3">
      <x:c r="A2616" s="0">
        <x:f>'Historical Trades'!A2616</x:f>
      </x:c>
      <x:c r="B2616" s="0">
        <x:f>'Historical Trades'!B2616</x:f>
      </x:c>
      <x:c r="C2616" s="23">
        <x:f>'Historical Trades'!C2616</x:f>
      </x:c>
      <x:c r="D2616" s="0">
        <x:f>'Historical Trades'!D2616</x:f>
      </x:c>
      <x:c r="E2616" s="23">
        <x:f>'Historical Trades'!E2616</x:f>
      </x:c>
      <x:c r="F2616" s="0">
        <x:f>'Historical Trades'!F2616</x:f>
      </x:c>
      <x:c r="G2616" s="0">
        <x:f>'Historical Trades'!G2616</x:f>
      </x:c>
      <x:c r="H2616" s="0">
        <x:f>'Historical Trades'!H2616</x:f>
      </x:c>
      <x:c r="I2616" s="0">
        <x:f>'Historical Trades'!I2616</x:f>
      </x:c>
      <x:c r="J2616" s="0">
        <x:f>'Historical Trades'!J2616</x:f>
      </x:c>
      <x:c r="K2616" s="0">
        <x:f>'Historical Trades'!K2616</x:f>
      </x:c>
      <x:c r="L2616" s="0">
        <x:f>'Historical Trades'!L2616</x:f>
      </x:c>
      <x:c r="M2616" s="0">
        <x:f>'Historical Trades'!M2616</x:f>
      </x:c>
      <x:c r="N2616" s="0">
        <x:f>CLEAN('Historical Trades'!O2616)</x:f>
      </x:c>
      <x:c r="P2616" s="14">
        <x:f>IF(G2616="sell",M2616,-M2616)</x:f>
      </x:c>
      <x:c r="Q2616" s="14">
        <x:f>VLOOKUP(N2616,'Currency Rates'!$A$3:$C$32,3,0)</x:f>
      </x:c>
      <x:c r="R2616" s="0">
        <x:f>IF(A2616="SPUS",0,IF(A2616="FWD",0,P2616/Q2616))</x:f>
      </x:c>
    </x:row>
    <x:row r="2617" spans="1:19" x14ac:dyDescent="0.3">
      <x:c r="A2617" s="0">
        <x:f>'Historical Trades'!A2617</x:f>
      </x:c>
      <x:c r="B2617" s="0">
        <x:f>'Historical Trades'!B2617</x:f>
      </x:c>
      <x:c r="C2617" s="23">
        <x:f>'Historical Trades'!C2617</x:f>
      </x:c>
      <x:c r="D2617" s="0">
        <x:f>'Historical Trades'!D2617</x:f>
      </x:c>
      <x:c r="E2617" s="23">
        <x:f>'Historical Trades'!E2617</x:f>
      </x:c>
      <x:c r="F2617" s="0">
        <x:f>'Historical Trades'!F2617</x:f>
      </x:c>
      <x:c r="G2617" s="0">
        <x:f>'Historical Trades'!G2617</x:f>
      </x:c>
      <x:c r="H2617" s="0">
        <x:f>'Historical Trades'!H2617</x:f>
      </x:c>
      <x:c r="I2617" s="0">
        <x:f>'Historical Trades'!I2617</x:f>
      </x:c>
      <x:c r="J2617" s="0">
        <x:f>'Historical Trades'!J2617</x:f>
      </x:c>
      <x:c r="K2617" s="0">
        <x:f>'Historical Trades'!K2617</x:f>
      </x:c>
      <x:c r="L2617" s="0">
        <x:f>'Historical Trades'!L2617</x:f>
      </x:c>
      <x:c r="M2617" s="0">
        <x:f>'Historical Trades'!M2617</x:f>
      </x:c>
      <x:c r="N2617" s="0">
        <x:f>CLEAN('Historical Trades'!O2617)</x:f>
      </x:c>
      <x:c r="P2617" s="14">
        <x:f>IF(G2617="sell",M2617,-M2617)</x:f>
      </x:c>
      <x:c r="Q2617" s="14">
        <x:f>VLOOKUP(N2617,'Currency Rates'!$A$3:$C$32,3,0)</x:f>
      </x:c>
      <x:c r="R2617" s="0">
        <x:f>IF(A2617="SPUS",0,IF(A2617="FWD",0,P2617/Q2617))</x:f>
      </x:c>
    </x:row>
    <x:row r="2618" spans="1:19" x14ac:dyDescent="0.3">
      <x:c r="A2618" s="0">
        <x:f>'Historical Trades'!A2618</x:f>
      </x:c>
      <x:c r="B2618" s="0">
        <x:f>'Historical Trades'!B2618</x:f>
      </x:c>
      <x:c r="C2618" s="23">
        <x:f>'Historical Trades'!C2618</x:f>
      </x:c>
      <x:c r="D2618" s="0">
        <x:f>'Historical Trades'!D2618</x:f>
      </x:c>
      <x:c r="E2618" s="23">
        <x:f>'Historical Trades'!E2618</x:f>
      </x:c>
      <x:c r="F2618" s="0">
        <x:f>'Historical Trades'!F2618</x:f>
      </x:c>
      <x:c r="G2618" s="0">
        <x:f>'Historical Trades'!G2618</x:f>
      </x:c>
      <x:c r="H2618" s="0">
        <x:f>'Historical Trades'!H2618</x:f>
      </x:c>
      <x:c r="I2618" s="0">
        <x:f>'Historical Trades'!I2618</x:f>
      </x:c>
      <x:c r="J2618" s="0">
        <x:f>'Historical Trades'!J2618</x:f>
      </x:c>
      <x:c r="K2618" s="0">
        <x:f>'Historical Trades'!K2618</x:f>
      </x:c>
      <x:c r="L2618" s="0">
        <x:f>'Historical Trades'!L2618</x:f>
      </x:c>
      <x:c r="M2618" s="0">
        <x:f>'Historical Trades'!M2618</x:f>
      </x:c>
      <x:c r="N2618" s="0">
        <x:f>CLEAN('Historical Trades'!O2618)</x:f>
      </x:c>
      <x:c r="P2618" s="14">
        <x:f>IF(G2618="sell",M2618,-M2618)</x:f>
      </x:c>
      <x:c r="Q2618" s="14">
        <x:f>VLOOKUP(N2618,'Currency Rates'!$A$3:$C$32,3,0)</x:f>
      </x:c>
      <x:c r="R2618" s="0">
        <x:f>IF(A2618="SPUS",0,IF(A2618="FWD",0,P2618/Q2618))</x:f>
      </x:c>
    </x:row>
    <x:row r="2619" spans="1:19" x14ac:dyDescent="0.3">
      <x:c r="A2619" s="0">
        <x:f>'Historical Trades'!A2619</x:f>
      </x:c>
      <x:c r="B2619" s="0">
        <x:f>'Historical Trades'!B2619</x:f>
      </x:c>
      <x:c r="C2619" s="23">
        <x:f>'Historical Trades'!C2619</x:f>
      </x:c>
      <x:c r="D2619" s="0">
        <x:f>'Historical Trades'!D2619</x:f>
      </x:c>
      <x:c r="E2619" s="23">
        <x:f>'Historical Trades'!E2619</x:f>
      </x:c>
      <x:c r="F2619" s="0">
        <x:f>'Historical Trades'!F2619</x:f>
      </x:c>
      <x:c r="G2619" s="0">
        <x:f>'Historical Trades'!G2619</x:f>
      </x:c>
      <x:c r="H2619" s="0">
        <x:f>'Historical Trades'!H2619</x:f>
      </x:c>
      <x:c r="I2619" s="0">
        <x:f>'Historical Trades'!I2619</x:f>
      </x:c>
      <x:c r="J2619" s="0">
        <x:f>'Historical Trades'!J2619</x:f>
      </x:c>
      <x:c r="K2619" s="0">
        <x:f>'Historical Trades'!K2619</x:f>
      </x:c>
      <x:c r="L2619" s="0">
        <x:f>'Historical Trades'!L2619</x:f>
      </x:c>
      <x:c r="M2619" s="0">
        <x:f>'Historical Trades'!M2619</x:f>
      </x:c>
      <x:c r="N2619" s="0">
        <x:f>CLEAN('Historical Trades'!O2619)</x:f>
      </x:c>
      <x:c r="P2619" s="14">
        <x:f>IF(G2619="sell",M2619,-M2619)</x:f>
      </x:c>
      <x:c r="Q2619" s="14">
        <x:f>VLOOKUP(N2619,'Currency Rates'!$A$3:$C$32,3,0)</x:f>
      </x:c>
      <x:c r="R2619" s="0">
        <x:f>IF(A2619="SPUS",0,IF(A2619="FWD",0,P2619/Q2619))</x:f>
      </x:c>
    </x:row>
    <x:row r="2620" spans="1:19" x14ac:dyDescent="0.3">
      <x:c r="A2620" s="0">
        <x:f>'Historical Trades'!A2620</x:f>
      </x:c>
      <x:c r="B2620" s="0">
        <x:f>'Historical Trades'!B2620</x:f>
      </x:c>
      <x:c r="C2620" s="23">
        <x:f>'Historical Trades'!C2620</x:f>
      </x:c>
      <x:c r="D2620" s="0">
        <x:f>'Historical Trades'!D2620</x:f>
      </x:c>
      <x:c r="E2620" s="23">
        <x:f>'Historical Trades'!E2620</x:f>
      </x:c>
      <x:c r="F2620" s="0">
        <x:f>'Historical Trades'!F2620</x:f>
      </x:c>
      <x:c r="G2620" s="0">
        <x:f>'Historical Trades'!G2620</x:f>
      </x:c>
      <x:c r="H2620" s="0">
        <x:f>'Historical Trades'!H2620</x:f>
      </x:c>
      <x:c r="I2620" s="0">
        <x:f>'Historical Trades'!I2620</x:f>
      </x:c>
      <x:c r="J2620" s="0">
        <x:f>'Historical Trades'!J2620</x:f>
      </x:c>
      <x:c r="K2620" s="0">
        <x:f>'Historical Trades'!K2620</x:f>
      </x:c>
      <x:c r="L2620" s="0">
        <x:f>'Historical Trades'!L2620</x:f>
      </x:c>
      <x:c r="M2620" s="0">
        <x:f>'Historical Trades'!M2620</x:f>
      </x:c>
      <x:c r="N2620" s="0">
        <x:f>CLEAN('Historical Trades'!O2620)</x:f>
      </x:c>
      <x:c r="P2620" s="14">
        <x:f>IF(G2620="sell",M2620,-M2620)</x:f>
      </x:c>
      <x:c r="Q2620" s="14">
        <x:f>VLOOKUP(N2620,'Currency Rates'!$A$3:$C$32,3,0)</x:f>
      </x:c>
      <x:c r="R2620" s="0">
        <x:f>IF(A2620="SPUS",0,IF(A2620="FWD",0,P2620/Q2620))</x:f>
      </x:c>
    </x:row>
    <x:row r="2621" spans="1:19" x14ac:dyDescent="0.3">
      <x:c r="A2621" s="0">
        <x:f>'Historical Trades'!A2621</x:f>
      </x:c>
      <x:c r="B2621" s="0">
        <x:f>'Historical Trades'!B2621</x:f>
      </x:c>
      <x:c r="C2621" s="23">
        <x:f>'Historical Trades'!C2621</x:f>
      </x:c>
      <x:c r="D2621" s="0">
        <x:f>'Historical Trades'!D2621</x:f>
      </x:c>
      <x:c r="E2621" s="23">
        <x:f>'Historical Trades'!E2621</x:f>
      </x:c>
      <x:c r="F2621" s="0">
        <x:f>'Historical Trades'!F2621</x:f>
      </x:c>
      <x:c r="G2621" s="0">
        <x:f>'Historical Trades'!G2621</x:f>
      </x:c>
      <x:c r="H2621" s="0">
        <x:f>'Historical Trades'!H2621</x:f>
      </x:c>
      <x:c r="I2621" s="0">
        <x:f>'Historical Trades'!I2621</x:f>
      </x:c>
      <x:c r="J2621" s="0">
        <x:f>'Historical Trades'!J2621</x:f>
      </x:c>
      <x:c r="K2621" s="0">
        <x:f>'Historical Trades'!K2621</x:f>
      </x:c>
      <x:c r="L2621" s="0">
        <x:f>'Historical Trades'!L2621</x:f>
      </x:c>
      <x:c r="M2621" s="0">
        <x:f>'Historical Trades'!M2621</x:f>
      </x:c>
      <x:c r="N2621" s="0">
        <x:f>CLEAN('Historical Trades'!O2621)</x:f>
      </x:c>
      <x:c r="P2621" s="14">
        <x:f>IF(G2621="sell",M2621,-M2621)</x:f>
      </x:c>
      <x:c r="Q2621" s="14">
        <x:f>VLOOKUP(N2621,'Currency Rates'!$A$3:$C$32,3,0)</x:f>
      </x:c>
      <x:c r="R2621" s="0">
        <x:f>IF(A2621="SPUS",0,IF(A2621="FWD",0,P2621/Q2621))</x:f>
      </x:c>
    </x:row>
    <x:row r="2622" spans="1:19" x14ac:dyDescent="0.3">
      <x:c r="A2622" s="0">
        <x:f>'Historical Trades'!A2622</x:f>
      </x:c>
      <x:c r="B2622" s="0">
        <x:f>'Historical Trades'!B2622</x:f>
      </x:c>
      <x:c r="C2622" s="23">
        <x:f>'Historical Trades'!C2622</x:f>
      </x:c>
      <x:c r="D2622" s="0">
        <x:f>'Historical Trades'!D2622</x:f>
      </x:c>
      <x:c r="E2622" s="23">
        <x:f>'Historical Trades'!E2622</x:f>
      </x:c>
      <x:c r="F2622" s="0">
        <x:f>'Historical Trades'!F2622</x:f>
      </x:c>
      <x:c r="G2622" s="0">
        <x:f>'Historical Trades'!G2622</x:f>
      </x:c>
      <x:c r="H2622" s="0">
        <x:f>'Historical Trades'!H2622</x:f>
      </x:c>
      <x:c r="I2622" s="0">
        <x:f>'Historical Trades'!I2622</x:f>
      </x:c>
      <x:c r="J2622" s="0">
        <x:f>'Historical Trades'!J2622</x:f>
      </x:c>
      <x:c r="K2622" s="0">
        <x:f>'Historical Trades'!K2622</x:f>
      </x:c>
      <x:c r="L2622" s="0">
        <x:f>'Historical Trades'!L2622</x:f>
      </x:c>
      <x:c r="M2622" s="0">
        <x:f>'Historical Trades'!M2622</x:f>
      </x:c>
      <x:c r="N2622" s="0">
        <x:f>CLEAN('Historical Trades'!O2622)</x:f>
      </x:c>
      <x:c r="P2622" s="14">
        <x:f>IF(G2622="sell",M2622,-M2622)</x:f>
      </x:c>
      <x:c r="Q2622" s="14">
        <x:f>VLOOKUP(N2622,'Currency Rates'!$A$3:$C$32,3,0)</x:f>
      </x:c>
      <x:c r="R2622" s="0">
        <x:f>IF(A2622="SPUS",0,IF(A2622="FWD",0,P2622/Q2622))</x:f>
      </x:c>
    </x:row>
    <x:row r="2623" spans="1:19" x14ac:dyDescent="0.3">
      <x:c r="A2623" s="0">
        <x:f>'Historical Trades'!A2623</x:f>
      </x:c>
      <x:c r="B2623" s="0">
        <x:f>'Historical Trades'!B2623</x:f>
      </x:c>
      <x:c r="C2623" s="23">
        <x:f>'Historical Trades'!C2623</x:f>
      </x:c>
      <x:c r="D2623" s="0">
        <x:f>'Historical Trades'!D2623</x:f>
      </x:c>
      <x:c r="E2623" s="23">
        <x:f>'Historical Trades'!E2623</x:f>
      </x:c>
      <x:c r="F2623" s="0">
        <x:f>'Historical Trades'!F2623</x:f>
      </x:c>
      <x:c r="G2623" s="0">
        <x:f>'Historical Trades'!G2623</x:f>
      </x:c>
      <x:c r="H2623" s="0">
        <x:f>'Historical Trades'!H2623</x:f>
      </x:c>
      <x:c r="I2623" s="0">
        <x:f>'Historical Trades'!I2623</x:f>
      </x:c>
      <x:c r="J2623" s="0">
        <x:f>'Historical Trades'!J2623</x:f>
      </x:c>
      <x:c r="K2623" s="0">
        <x:f>'Historical Trades'!K2623</x:f>
      </x:c>
      <x:c r="L2623" s="0">
        <x:f>'Historical Trades'!L2623</x:f>
      </x:c>
      <x:c r="M2623" s="0">
        <x:f>'Historical Trades'!M2623</x:f>
      </x:c>
      <x:c r="N2623" s="0">
        <x:f>CLEAN('Historical Trades'!O2623)</x:f>
      </x:c>
      <x:c r="P2623" s="14">
        <x:f>IF(G2623="sell",M2623,-M2623)</x:f>
      </x:c>
      <x:c r="Q2623" s="14">
        <x:f>VLOOKUP(N2623,'Currency Rates'!$A$3:$C$32,3,0)</x:f>
      </x:c>
      <x:c r="R2623" s="0">
        <x:f>IF(A2623="SPUS",0,IF(A2623="FWD",0,P2623/Q2623))</x:f>
      </x:c>
    </x:row>
    <x:row r="2624" spans="1:19" x14ac:dyDescent="0.3">
      <x:c r="A2624" s="0">
        <x:f>'Historical Trades'!A2624</x:f>
      </x:c>
      <x:c r="B2624" s="0">
        <x:f>'Historical Trades'!B2624</x:f>
      </x:c>
      <x:c r="C2624" s="23">
        <x:f>'Historical Trades'!C2624</x:f>
      </x:c>
      <x:c r="D2624" s="0">
        <x:f>'Historical Trades'!D2624</x:f>
      </x:c>
      <x:c r="E2624" s="23">
        <x:f>'Historical Trades'!E2624</x:f>
      </x:c>
      <x:c r="F2624" s="0">
        <x:f>'Historical Trades'!F2624</x:f>
      </x:c>
      <x:c r="G2624" s="0">
        <x:f>'Historical Trades'!G2624</x:f>
      </x:c>
      <x:c r="H2624" s="0">
        <x:f>'Historical Trades'!H2624</x:f>
      </x:c>
      <x:c r="I2624" s="0">
        <x:f>'Historical Trades'!I2624</x:f>
      </x:c>
      <x:c r="J2624" s="0">
        <x:f>'Historical Trades'!J2624</x:f>
      </x:c>
      <x:c r="K2624" s="0">
        <x:f>'Historical Trades'!K2624</x:f>
      </x:c>
      <x:c r="L2624" s="0">
        <x:f>'Historical Trades'!L2624</x:f>
      </x:c>
      <x:c r="M2624" s="0">
        <x:f>'Historical Trades'!M2624</x:f>
      </x:c>
      <x:c r="N2624" s="0">
        <x:f>CLEAN('Historical Trades'!O2624)</x:f>
      </x:c>
      <x:c r="P2624" s="14">
        <x:f>IF(G2624="sell",M2624,-M2624)</x:f>
      </x:c>
      <x:c r="Q2624" s="14">
        <x:f>VLOOKUP(N2624,'Currency Rates'!$A$3:$C$32,3,0)</x:f>
      </x:c>
      <x:c r="R2624" s="0">
        <x:f>IF(A2624="SPUS",0,IF(A2624="FWD",0,P2624/Q2624))</x:f>
      </x:c>
    </x:row>
    <x:row r="2625" spans="1:19" x14ac:dyDescent="0.3">
      <x:c r="A2625" s="0">
        <x:f>'Historical Trades'!A2625</x:f>
      </x:c>
      <x:c r="B2625" s="0">
        <x:f>'Historical Trades'!B2625</x:f>
      </x:c>
      <x:c r="C2625" s="23">
        <x:f>'Historical Trades'!C2625</x:f>
      </x:c>
      <x:c r="D2625" s="0">
        <x:f>'Historical Trades'!D2625</x:f>
      </x:c>
      <x:c r="E2625" s="23">
        <x:f>'Historical Trades'!E2625</x:f>
      </x:c>
      <x:c r="F2625" s="0">
        <x:f>'Historical Trades'!F2625</x:f>
      </x:c>
      <x:c r="G2625" s="0">
        <x:f>'Historical Trades'!G2625</x:f>
      </x:c>
      <x:c r="H2625" s="0">
        <x:f>'Historical Trades'!H2625</x:f>
      </x:c>
      <x:c r="I2625" s="0">
        <x:f>'Historical Trades'!I2625</x:f>
      </x:c>
      <x:c r="J2625" s="0">
        <x:f>'Historical Trades'!J2625</x:f>
      </x:c>
      <x:c r="K2625" s="0">
        <x:f>'Historical Trades'!K2625</x:f>
      </x:c>
      <x:c r="L2625" s="0">
        <x:f>'Historical Trades'!L2625</x:f>
      </x:c>
      <x:c r="M2625" s="0">
        <x:f>'Historical Trades'!M2625</x:f>
      </x:c>
      <x:c r="N2625" s="0">
        <x:f>CLEAN('Historical Trades'!O2625)</x:f>
      </x:c>
      <x:c r="P2625" s="14">
        <x:f>IF(G2625="sell",M2625,-M2625)</x:f>
      </x:c>
      <x:c r="Q2625" s="14">
        <x:f>VLOOKUP(N2625,'Currency Rates'!$A$3:$C$32,3,0)</x:f>
      </x:c>
      <x:c r="R2625" s="0">
        <x:f>IF(A2625="SPUS",0,IF(A2625="FWD",0,P2625/Q2625))</x:f>
      </x:c>
    </x:row>
    <x:row r="2626" spans="1:19" x14ac:dyDescent="0.3">
      <x:c r="A2626" s="0">
        <x:f>'Historical Trades'!A2626</x:f>
      </x:c>
      <x:c r="B2626" s="0">
        <x:f>'Historical Trades'!B2626</x:f>
      </x:c>
      <x:c r="C2626" s="23">
        <x:f>'Historical Trades'!C2626</x:f>
      </x:c>
      <x:c r="D2626" s="0">
        <x:f>'Historical Trades'!D2626</x:f>
      </x:c>
      <x:c r="E2626" s="23">
        <x:f>'Historical Trades'!E2626</x:f>
      </x:c>
      <x:c r="F2626" s="0">
        <x:f>'Historical Trades'!F2626</x:f>
      </x:c>
      <x:c r="G2626" s="0">
        <x:f>'Historical Trades'!G2626</x:f>
      </x:c>
      <x:c r="H2626" s="0">
        <x:f>'Historical Trades'!H2626</x:f>
      </x:c>
      <x:c r="I2626" s="0">
        <x:f>'Historical Trades'!I2626</x:f>
      </x:c>
      <x:c r="J2626" s="0">
        <x:f>'Historical Trades'!J2626</x:f>
      </x:c>
      <x:c r="K2626" s="0">
        <x:f>'Historical Trades'!K2626</x:f>
      </x:c>
      <x:c r="L2626" s="0">
        <x:f>'Historical Trades'!L2626</x:f>
      </x:c>
      <x:c r="M2626" s="0">
        <x:f>'Historical Trades'!M2626</x:f>
      </x:c>
      <x:c r="N2626" s="0">
        <x:f>CLEAN('Historical Trades'!O2626)</x:f>
      </x:c>
      <x:c r="P2626" s="14">
        <x:f>IF(G2626="sell",M2626,-M2626)</x:f>
      </x:c>
      <x:c r="Q2626" s="14">
        <x:f>VLOOKUP(N2626,'Currency Rates'!$A$3:$C$32,3,0)</x:f>
      </x:c>
      <x:c r="R2626" s="0">
        <x:f>IF(A2626="SPUS",0,IF(A2626="FWD",0,P2626/Q2626))</x:f>
      </x:c>
    </x:row>
    <x:row r="2627" spans="1:19" x14ac:dyDescent="0.3">
      <x:c r="A2627" s="0">
        <x:f>'Historical Trades'!A2627</x:f>
      </x:c>
      <x:c r="B2627" s="0">
        <x:f>'Historical Trades'!B2627</x:f>
      </x:c>
      <x:c r="C2627" s="23">
        <x:f>'Historical Trades'!C2627</x:f>
      </x:c>
      <x:c r="D2627" s="0">
        <x:f>'Historical Trades'!D2627</x:f>
      </x:c>
      <x:c r="E2627" s="23">
        <x:f>'Historical Trades'!E2627</x:f>
      </x:c>
      <x:c r="F2627" s="0">
        <x:f>'Historical Trades'!F2627</x:f>
      </x:c>
      <x:c r="G2627" s="0">
        <x:f>'Historical Trades'!G2627</x:f>
      </x:c>
      <x:c r="H2627" s="0">
        <x:f>'Historical Trades'!H2627</x:f>
      </x:c>
      <x:c r="I2627" s="0">
        <x:f>'Historical Trades'!I2627</x:f>
      </x:c>
      <x:c r="J2627" s="0">
        <x:f>'Historical Trades'!J2627</x:f>
      </x:c>
      <x:c r="K2627" s="0">
        <x:f>'Historical Trades'!K2627</x:f>
      </x:c>
      <x:c r="L2627" s="0">
        <x:f>'Historical Trades'!L2627</x:f>
      </x:c>
      <x:c r="M2627" s="0">
        <x:f>'Historical Trades'!M2627</x:f>
      </x:c>
      <x:c r="N2627" s="0">
        <x:f>CLEAN('Historical Trades'!O2627)</x:f>
      </x:c>
      <x:c r="P2627" s="14">
        <x:f>IF(G2627="sell",M2627,-M2627)</x:f>
      </x:c>
      <x:c r="Q2627" s="14">
        <x:f>VLOOKUP(N2627,'Currency Rates'!$A$3:$C$32,3,0)</x:f>
      </x:c>
      <x:c r="R2627" s="0">
        <x:f>IF(A2627="SPUS",0,IF(A2627="FWD",0,P2627/Q2627))</x:f>
      </x:c>
    </x:row>
    <x:row r="2628" spans="1:19" x14ac:dyDescent="0.3">
      <x:c r="A2628" s="0">
        <x:f>'Historical Trades'!A2628</x:f>
      </x:c>
      <x:c r="B2628" s="0">
        <x:f>'Historical Trades'!B2628</x:f>
      </x:c>
      <x:c r="C2628" s="23">
        <x:f>'Historical Trades'!C2628</x:f>
      </x:c>
      <x:c r="D2628" s="0">
        <x:f>'Historical Trades'!D2628</x:f>
      </x:c>
      <x:c r="E2628" s="23">
        <x:f>'Historical Trades'!E2628</x:f>
      </x:c>
      <x:c r="F2628" s="0">
        <x:f>'Historical Trades'!F2628</x:f>
      </x:c>
      <x:c r="G2628" s="0">
        <x:f>'Historical Trades'!G2628</x:f>
      </x:c>
      <x:c r="H2628" s="0">
        <x:f>'Historical Trades'!H2628</x:f>
      </x:c>
      <x:c r="I2628" s="0">
        <x:f>'Historical Trades'!I2628</x:f>
      </x:c>
      <x:c r="J2628" s="0">
        <x:f>'Historical Trades'!J2628</x:f>
      </x:c>
      <x:c r="K2628" s="0">
        <x:f>'Historical Trades'!K2628</x:f>
      </x:c>
      <x:c r="L2628" s="0">
        <x:f>'Historical Trades'!L2628</x:f>
      </x:c>
      <x:c r="M2628" s="0">
        <x:f>'Historical Trades'!M2628</x:f>
      </x:c>
      <x:c r="N2628" s="0">
        <x:f>CLEAN('Historical Trades'!O2628)</x:f>
      </x:c>
      <x:c r="P2628" s="14">
        <x:f>IF(G2628="sell",M2628,-M2628)</x:f>
      </x:c>
      <x:c r="Q2628" s="14">
        <x:f>VLOOKUP(N2628,'Currency Rates'!$A$3:$C$32,3,0)</x:f>
      </x:c>
      <x:c r="R2628" s="0">
        <x:f>IF(A2628="SPUS",0,IF(A2628="FWD",0,P2628/Q2628))</x:f>
      </x:c>
    </x:row>
    <x:row r="2629" spans="1:19" x14ac:dyDescent="0.3">
      <x:c r="A2629" s="0">
        <x:f>'Historical Trades'!A2629</x:f>
      </x:c>
      <x:c r="B2629" s="0">
        <x:f>'Historical Trades'!B2629</x:f>
      </x:c>
      <x:c r="C2629" s="23">
        <x:f>'Historical Trades'!C2629</x:f>
      </x:c>
      <x:c r="D2629" s="0">
        <x:f>'Historical Trades'!D2629</x:f>
      </x:c>
      <x:c r="E2629" s="23">
        <x:f>'Historical Trades'!E2629</x:f>
      </x:c>
      <x:c r="F2629" s="0">
        <x:f>'Historical Trades'!F2629</x:f>
      </x:c>
      <x:c r="G2629" s="0">
        <x:f>'Historical Trades'!G2629</x:f>
      </x:c>
      <x:c r="H2629" s="0">
        <x:f>'Historical Trades'!H2629</x:f>
      </x:c>
      <x:c r="I2629" s="0">
        <x:f>'Historical Trades'!I2629</x:f>
      </x:c>
      <x:c r="J2629" s="0">
        <x:f>'Historical Trades'!J2629</x:f>
      </x:c>
      <x:c r="K2629" s="0">
        <x:f>'Historical Trades'!K2629</x:f>
      </x:c>
      <x:c r="L2629" s="0">
        <x:f>'Historical Trades'!L2629</x:f>
      </x:c>
      <x:c r="M2629" s="0">
        <x:f>'Historical Trades'!M2629</x:f>
      </x:c>
      <x:c r="N2629" s="0">
        <x:f>CLEAN('Historical Trades'!O2629)</x:f>
      </x:c>
      <x:c r="P2629" s="14">
        <x:f>IF(G2629="sell",M2629,-M2629)</x:f>
      </x:c>
      <x:c r="Q2629" s="14">
        <x:f>VLOOKUP(N2629,'Currency Rates'!$A$3:$C$32,3,0)</x:f>
      </x:c>
      <x:c r="R2629" s="0">
        <x:f>IF(A2629="SPUS",0,IF(A2629="FWD",0,P2629/Q2629))</x:f>
      </x:c>
    </x:row>
    <x:row r="2630" spans="1:19" x14ac:dyDescent="0.3">
      <x:c r="A2630" s="0">
        <x:f>'Historical Trades'!A2630</x:f>
      </x:c>
      <x:c r="B2630" s="0">
        <x:f>'Historical Trades'!B2630</x:f>
      </x:c>
      <x:c r="C2630" s="23">
        <x:f>'Historical Trades'!C2630</x:f>
      </x:c>
      <x:c r="D2630" s="0">
        <x:f>'Historical Trades'!D2630</x:f>
      </x:c>
      <x:c r="E2630" s="23">
        <x:f>'Historical Trades'!E2630</x:f>
      </x:c>
      <x:c r="F2630" s="0">
        <x:f>'Historical Trades'!F2630</x:f>
      </x:c>
      <x:c r="G2630" s="0">
        <x:f>'Historical Trades'!G2630</x:f>
      </x:c>
      <x:c r="H2630" s="0">
        <x:f>'Historical Trades'!H2630</x:f>
      </x:c>
      <x:c r="I2630" s="0">
        <x:f>'Historical Trades'!I2630</x:f>
      </x:c>
      <x:c r="J2630" s="0">
        <x:f>'Historical Trades'!J2630</x:f>
      </x:c>
      <x:c r="K2630" s="0">
        <x:f>'Historical Trades'!K2630</x:f>
      </x:c>
      <x:c r="L2630" s="0">
        <x:f>'Historical Trades'!L2630</x:f>
      </x:c>
      <x:c r="M2630" s="0">
        <x:f>'Historical Trades'!M2630</x:f>
      </x:c>
      <x:c r="N2630" s="0">
        <x:f>CLEAN('Historical Trades'!O2630)</x:f>
      </x:c>
      <x:c r="P2630" s="14">
        <x:f>IF(G2630="sell",M2630,-M2630)</x:f>
      </x:c>
      <x:c r="Q2630" s="14">
        <x:f>VLOOKUP(N2630,'Currency Rates'!$A$3:$C$32,3,0)</x:f>
      </x:c>
      <x:c r="R2630" s="0">
        <x:f>IF(A2630="SPUS",0,IF(A2630="FWD",0,P2630/Q2630))</x:f>
      </x:c>
    </x:row>
    <x:row r="2631" spans="1:19" x14ac:dyDescent="0.3">
      <x:c r="A2631" s="0">
        <x:f>'Historical Trades'!A2631</x:f>
      </x:c>
      <x:c r="B2631" s="0">
        <x:f>'Historical Trades'!B2631</x:f>
      </x:c>
      <x:c r="C2631" s="23">
        <x:f>'Historical Trades'!C2631</x:f>
      </x:c>
      <x:c r="D2631" s="0">
        <x:f>'Historical Trades'!D2631</x:f>
      </x:c>
      <x:c r="E2631" s="23">
        <x:f>'Historical Trades'!E2631</x:f>
      </x:c>
      <x:c r="F2631" s="0">
        <x:f>'Historical Trades'!F2631</x:f>
      </x:c>
      <x:c r="G2631" s="0">
        <x:f>'Historical Trades'!G2631</x:f>
      </x:c>
      <x:c r="H2631" s="0">
        <x:f>'Historical Trades'!H2631</x:f>
      </x:c>
      <x:c r="I2631" s="0">
        <x:f>'Historical Trades'!I2631</x:f>
      </x:c>
      <x:c r="J2631" s="0">
        <x:f>'Historical Trades'!J2631</x:f>
      </x:c>
      <x:c r="K2631" s="0">
        <x:f>'Historical Trades'!K2631</x:f>
      </x:c>
      <x:c r="L2631" s="0">
        <x:f>'Historical Trades'!L2631</x:f>
      </x:c>
      <x:c r="M2631" s="0">
        <x:f>'Historical Trades'!M2631</x:f>
      </x:c>
      <x:c r="N2631" s="0">
        <x:f>CLEAN('Historical Trades'!O2631)</x:f>
      </x:c>
      <x:c r="P2631" s="14">
        <x:f>IF(G2631="sell",M2631,-M2631)</x:f>
      </x:c>
      <x:c r="Q2631" s="14">
        <x:f>VLOOKUP(N2631,'Currency Rates'!$A$3:$C$32,3,0)</x:f>
      </x:c>
      <x:c r="R2631" s="0">
        <x:f>IF(A2631="SPUS",0,IF(A2631="FWD",0,P2631/Q2631))</x:f>
      </x:c>
    </x:row>
    <x:row r="2632" spans="1:19" x14ac:dyDescent="0.3">
      <x:c r="A2632" s="0">
        <x:f>'Historical Trades'!A2632</x:f>
      </x:c>
      <x:c r="B2632" s="0">
        <x:f>'Historical Trades'!B2632</x:f>
      </x:c>
      <x:c r="C2632" s="23">
        <x:f>'Historical Trades'!C2632</x:f>
      </x:c>
      <x:c r="D2632" s="0">
        <x:f>'Historical Trades'!D2632</x:f>
      </x:c>
      <x:c r="E2632" s="23">
        <x:f>'Historical Trades'!E2632</x:f>
      </x:c>
      <x:c r="F2632" s="0">
        <x:f>'Historical Trades'!F2632</x:f>
      </x:c>
      <x:c r="G2632" s="0">
        <x:f>'Historical Trades'!G2632</x:f>
      </x:c>
      <x:c r="H2632" s="0">
        <x:f>'Historical Trades'!H2632</x:f>
      </x:c>
      <x:c r="I2632" s="0">
        <x:f>'Historical Trades'!I2632</x:f>
      </x:c>
      <x:c r="J2632" s="0">
        <x:f>'Historical Trades'!J2632</x:f>
      </x:c>
      <x:c r="K2632" s="0">
        <x:f>'Historical Trades'!K2632</x:f>
      </x:c>
      <x:c r="L2632" s="0">
        <x:f>'Historical Trades'!L2632</x:f>
      </x:c>
      <x:c r="M2632" s="0">
        <x:f>'Historical Trades'!M2632</x:f>
      </x:c>
      <x:c r="N2632" s="0">
        <x:f>CLEAN('Historical Trades'!O2632)</x:f>
      </x:c>
      <x:c r="P2632" s="14">
        <x:f>IF(G2632="sell",M2632,-M2632)</x:f>
      </x:c>
      <x:c r="Q2632" s="14">
        <x:f>VLOOKUP(N2632,'Currency Rates'!$A$3:$C$32,3,0)</x:f>
      </x:c>
      <x:c r="R2632" s="0">
        <x:f>IF(A2632="SPUS",0,IF(A2632="FWD",0,P2632/Q2632))</x:f>
      </x:c>
    </x:row>
    <x:row r="2633" spans="1:19" x14ac:dyDescent="0.3">
      <x:c r="A2633" s="0">
        <x:f>'Historical Trades'!A2633</x:f>
      </x:c>
      <x:c r="B2633" s="0">
        <x:f>'Historical Trades'!B2633</x:f>
      </x:c>
      <x:c r="C2633" s="23">
        <x:f>'Historical Trades'!C2633</x:f>
      </x:c>
      <x:c r="D2633" s="0">
        <x:f>'Historical Trades'!D2633</x:f>
      </x:c>
      <x:c r="E2633" s="23">
        <x:f>'Historical Trades'!E2633</x:f>
      </x:c>
      <x:c r="F2633" s="0">
        <x:f>'Historical Trades'!F2633</x:f>
      </x:c>
      <x:c r="G2633" s="0">
        <x:f>'Historical Trades'!G2633</x:f>
      </x:c>
      <x:c r="H2633" s="0">
        <x:f>'Historical Trades'!H2633</x:f>
      </x:c>
      <x:c r="I2633" s="0">
        <x:f>'Historical Trades'!I2633</x:f>
      </x:c>
      <x:c r="J2633" s="0">
        <x:f>'Historical Trades'!J2633</x:f>
      </x:c>
      <x:c r="K2633" s="0">
        <x:f>'Historical Trades'!K2633</x:f>
      </x:c>
      <x:c r="L2633" s="0">
        <x:f>'Historical Trades'!L2633</x:f>
      </x:c>
      <x:c r="M2633" s="0">
        <x:f>'Historical Trades'!M2633</x:f>
      </x:c>
      <x:c r="N2633" s="0">
        <x:f>CLEAN('Historical Trades'!O2633)</x:f>
      </x:c>
      <x:c r="P2633" s="14">
        <x:f>IF(G2633="sell",M2633,-M2633)</x:f>
      </x:c>
      <x:c r="Q2633" s="14">
        <x:f>VLOOKUP(N2633,'Currency Rates'!$A$3:$C$32,3,0)</x:f>
      </x:c>
      <x:c r="R2633" s="0">
        <x:f>IF(A2633="SPUS",0,IF(A2633="FWD",0,P2633/Q2633))</x:f>
      </x:c>
    </x:row>
    <x:row r="2634" spans="1:19" x14ac:dyDescent="0.3">
      <x:c r="A2634" s="0">
        <x:f>'Historical Trades'!A2634</x:f>
      </x:c>
      <x:c r="B2634" s="0">
        <x:f>'Historical Trades'!B2634</x:f>
      </x:c>
      <x:c r="C2634" s="23">
        <x:f>'Historical Trades'!C2634</x:f>
      </x:c>
      <x:c r="D2634" s="0">
        <x:f>'Historical Trades'!D2634</x:f>
      </x:c>
      <x:c r="E2634" s="23">
        <x:f>'Historical Trades'!E2634</x:f>
      </x:c>
      <x:c r="F2634" s="0">
        <x:f>'Historical Trades'!F2634</x:f>
      </x:c>
      <x:c r="G2634" s="0">
        <x:f>'Historical Trades'!G2634</x:f>
      </x:c>
      <x:c r="H2634" s="0">
        <x:f>'Historical Trades'!H2634</x:f>
      </x:c>
      <x:c r="I2634" s="0">
        <x:f>'Historical Trades'!I2634</x:f>
      </x:c>
      <x:c r="J2634" s="0">
        <x:f>'Historical Trades'!J2634</x:f>
      </x:c>
      <x:c r="K2634" s="0">
        <x:f>'Historical Trades'!K2634</x:f>
      </x:c>
      <x:c r="L2634" s="0">
        <x:f>'Historical Trades'!L2634</x:f>
      </x:c>
      <x:c r="M2634" s="0">
        <x:f>'Historical Trades'!M2634</x:f>
      </x:c>
      <x:c r="N2634" s="0">
        <x:f>CLEAN('Historical Trades'!O2634)</x:f>
      </x:c>
      <x:c r="P2634" s="14">
        <x:f>IF(G2634="sell",M2634,-M2634)</x:f>
      </x:c>
      <x:c r="Q2634" s="14">
        <x:f>VLOOKUP(N2634,'Currency Rates'!$A$3:$C$32,3,0)</x:f>
      </x:c>
      <x:c r="R2634" s="0">
        <x:f>IF(A2634="SPUS",0,IF(A2634="FWD",0,P2634/Q2634))</x:f>
      </x:c>
    </x:row>
    <x:row r="2635" spans="1:19" x14ac:dyDescent="0.3">
      <x:c r="A2635" s="0">
        <x:f>'Historical Trades'!A2635</x:f>
      </x:c>
      <x:c r="B2635" s="0">
        <x:f>'Historical Trades'!B2635</x:f>
      </x:c>
      <x:c r="C2635" s="23">
        <x:f>'Historical Trades'!C2635</x:f>
      </x:c>
      <x:c r="D2635" s="0">
        <x:f>'Historical Trades'!D2635</x:f>
      </x:c>
      <x:c r="E2635" s="23">
        <x:f>'Historical Trades'!E2635</x:f>
      </x:c>
      <x:c r="F2635" s="0">
        <x:f>'Historical Trades'!F2635</x:f>
      </x:c>
      <x:c r="G2635" s="0">
        <x:f>'Historical Trades'!G2635</x:f>
      </x:c>
      <x:c r="H2635" s="0">
        <x:f>'Historical Trades'!H2635</x:f>
      </x:c>
      <x:c r="I2635" s="0">
        <x:f>'Historical Trades'!I2635</x:f>
      </x:c>
      <x:c r="J2635" s="0">
        <x:f>'Historical Trades'!J2635</x:f>
      </x:c>
      <x:c r="K2635" s="0">
        <x:f>'Historical Trades'!K2635</x:f>
      </x:c>
      <x:c r="L2635" s="0">
        <x:f>'Historical Trades'!L2635</x:f>
      </x:c>
      <x:c r="M2635" s="0">
        <x:f>'Historical Trades'!M2635</x:f>
      </x:c>
      <x:c r="N2635" s="0">
        <x:f>CLEAN('Historical Trades'!O2635)</x:f>
      </x:c>
      <x:c r="P2635" s="14">
        <x:f>IF(G2635="sell",M2635,-M2635)</x:f>
      </x:c>
      <x:c r="Q2635" s="14">
        <x:f>VLOOKUP(N2635,'Currency Rates'!$A$3:$C$32,3,0)</x:f>
      </x:c>
      <x:c r="R2635" s="0">
        <x:f>IF(A2635="SPUS",0,IF(A2635="FWD",0,P2635/Q2635))</x:f>
      </x:c>
    </x:row>
    <x:row r="2636" spans="1:19" x14ac:dyDescent="0.3">
      <x:c r="A2636" s="0">
        <x:f>'Historical Trades'!A2636</x:f>
      </x:c>
      <x:c r="B2636" s="0">
        <x:f>'Historical Trades'!B2636</x:f>
      </x:c>
      <x:c r="C2636" s="23">
        <x:f>'Historical Trades'!C2636</x:f>
      </x:c>
      <x:c r="D2636" s="0">
        <x:f>'Historical Trades'!D2636</x:f>
      </x:c>
      <x:c r="E2636" s="23">
        <x:f>'Historical Trades'!E2636</x:f>
      </x:c>
      <x:c r="F2636" s="0">
        <x:f>'Historical Trades'!F2636</x:f>
      </x:c>
      <x:c r="G2636" s="0">
        <x:f>'Historical Trades'!G2636</x:f>
      </x:c>
      <x:c r="H2636" s="0">
        <x:f>'Historical Trades'!H2636</x:f>
      </x:c>
      <x:c r="I2636" s="0">
        <x:f>'Historical Trades'!I2636</x:f>
      </x:c>
      <x:c r="J2636" s="0">
        <x:f>'Historical Trades'!J2636</x:f>
      </x:c>
      <x:c r="K2636" s="0">
        <x:f>'Historical Trades'!K2636</x:f>
      </x:c>
      <x:c r="L2636" s="0">
        <x:f>'Historical Trades'!L2636</x:f>
      </x:c>
      <x:c r="M2636" s="0">
        <x:f>'Historical Trades'!M2636</x:f>
      </x:c>
      <x:c r="N2636" s="0">
        <x:f>CLEAN('Historical Trades'!O2636)</x:f>
      </x:c>
      <x:c r="P2636" s="14">
        <x:f>IF(G2636="sell",M2636,-M2636)</x:f>
      </x:c>
      <x:c r="Q2636" s="14">
        <x:f>VLOOKUP(N2636,'Currency Rates'!$A$3:$C$32,3,0)</x:f>
      </x:c>
      <x:c r="R2636" s="0">
        <x:f>IF(A2636="SPUS",0,IF(A2636="FWD",0,P2636/Q2636))</x:f>
      </x:c>
    </x:row>
    <x:row r="2637" spans="1:19" x14ac:dyDescent="0.3">
      <x:c r="A2637" s="0">
        <x:f>'Historical Trades'!A2637</x:f>
      </x:c>
      <x:c r="B2637" s="0">
        <x:f>'Historical Trades'!B2637</x:f>
      </x:c>
      <x:c r="C2637" s="23">
        <x:f>'Historical Trades'!C2637</x:f>
      </x:c>
      <x:c r="D2637" s="0">
        <x:f>'Historical Trades'!D2637</x:f>
      </x:c>
      <x:c r="E2637" s="23">
        <x:f>'Historical Trades'!E2637</x:f>
      </x:c>
      <x:c r="F2637" s="0">
        <x:f>'Historical Trades'!F2637</x:f>
      </x:c>
      <x:c r="G2637" s="0">
        <x:f>'Historical Trades'!G2637</x:f>
      </x:c>
      <x:c r="H2637" s="0">
        <x:f>'Historical Trades'!H2637</x:f>
      </x:c>
      <x:c r="I2637" s="0">
        <x:f>'Historical Trades'!I2637</x:f>
      </x:c>
      <x:c r="J2637" s="0">
        <x:f>'Historical Trades'!J2637</x:f>
      </x:c>
      <x:c r="K2637" s="0">
        <x:f>'Historical Trades'!K2637</x:f>
      </x:c>
      <x:c r="L2637" s="0">
        <x:f>'Historical Trades'!L2637</x:f>
      </x:c>
      <x:c r="M2637" s="0">
        <x:f>'Historical Trades'!M2637</x:f>
      </x:c>
      <x:c r="N2637" s="0">
        <x:f>CLEAN('Historical Trades'!O2637)</x:f>
      </x:c>
      <x:c r="P2637" s="14">
        <x:f>IF(G2637="sell",M2637,-M2637)</x:f>
      </x:c>
      <x:c r="Q2637" s="14">
        <x:f>VLOOKUP(N2637,'Currency Rates'!$A$3:$C$32,3,0)</x:f>
      </x:c>
      <x:c r="R2637" s="0">
        <x:f>IF(A2637="SPUS",0,IF(A2637="FWD",0,P2637/Q2637))</x:f>
      </x:c>
    </x:row>
    <x:row r="2638" spans="1:19" x14ac:dyDescent="0.3">
      <x:c r="A2638" s="0">
        <x:f>'Historical Trades'!A2638</x:f>
      </x:c>
      <x:c r="B2638" s="0">
        <x:f>'Historical Trades'!B2638</x:f>
      </x:c>
      <x:c r="C2638" s="23">
        <x:f>'Historical Trades'!C2638</x:f>
      </x:c>
      <x:c r="D2638" s="0">
        <x:f>'Historical Trades'!D2638</x:f>
      </x:c>
      <x:c r="E2638" s="23">
        <x:f>'Historical Trades'!E2638</x:f>
      </x:c>
      <x:c r="F2638" s="0">
        <x:f>'Historical Trades'!F2638</x:f>
      </x:c>
      <x:c r="G2638" s="0">
        <x:f>'Historical Trades'!G2638</x:f>
      </x:c>
      <x:c r="H2638" s="0">
        <x:f>'Historical Trades'!H2638</x:f>
      </x:c>
      <x:c r="I2638" s="0">
        <x:f>'Historical Trades'!I2638</x:f>
      </x:c>
      <x:c r="J2638" s="0">
        <x:f>'Historical Trades'!J2638</x:f>
      </x:c>
      <x:c r="K2638" s="0">
        <x:f>'Historical Trades'!K2638</x:f>
      </x:c>
      <x:c r="L2638" s="0">
        <x:f>'Historical Trades'!L2638</x:f>
      </x:c>
      <x:c r="M2638" s="0">
        <x:f>'Historical Trades'!M2638</x:f>
      </x:c>
      <x:c r="N2638" s="0">
        <x:f>CLEAN('Historical Trades'!O2638)</x:f>
      </x:c>
      <x:c r="P2638" s="14">
        <x:f>IF(G2638="sell",M2638,-M2638)</x:f>
      </x:c>
      <x:c r="Q2638" s="14">
        <x:f>VLOOKUP(N2638,'Currency Rates'!$A$3:$C$32,3,0)</x:f>
      </x:c>
      <x:c r="R2638" s="0">
        <x:f>IF(A2638="SPUS",0,IF(A2638="FWD",0,P2638/Q2638))</x:f>
      </x:c>
    </x:row>
    <x:row r="2639" spans="1:19" x14ac:dyDescent="0.3">
      <x:c r="A2639" s="0">
        <x:f>'Historical Trades'!A2639</x:f>
      </x:c>
      <x:c r="B2639" s="0">
        <x:f>'Historical Trades'!B2639</x:f>
      </x:c>
      <x:c r="C2639" s="23">
        <x:f>'Historical Trades'!C2639</x:f>
      </x:c>
      <x:c r="D2639" s="0">
        <x:f>'Historical Trades'!D2639</x:f>
      </x:c>
      <x:c r="E2639" s="23">
        <x:f>'Historical Trades'!E2639</x:f>
      </x:c>
      <x:c r="F2639" s="0">
        <x:f>'Historical Trades'!F2639</x:f>
      </x:c>
      <x:c r="G2639" s="0">
        <x:f>'Historical Trades'!G2639</x:f>
      </x:c>
      <x:c r="H2639" s="0">
        <x:f>'Historical Trades'!H2639</x:f>
      </x:c>
      <x:c r="I2639" s="0">
        <x:f>'Historical Trades'!I2639</x:f>
      </x:c>
      <x:c r="J2639" s="0">
        <x:f>'Historical Trades'!J2639</x:f>
      </x:c>
      <x:c r="K2639" s="0">
        <x:f>'Historical Trades'!K2639</x:f>
      </x:c>
      <x:c r="L2639" s="0">
        <x:f>'Historical Trades'!L2639</x:f>
      </x:c>
      <x:c r="M2639" s="0">
        <x:f>'Historical Trades'!M2639</x:f>
      </x:c>
      <x:c r="N2639" s="0">
        <x:f>CLEAN('Historical Trades'!O2639)</x:f>
      </x:c>
      <x:c r="P2639" s="14">
        <x:f>IF(G2639="sell",M2639,-M2639)</x:f>
      </x:c>
      <x:c r="Q2639" s="14">
        <x:f>VLOOKUP(N2639,'Currency Rates'!$A$3:$C$32,3,0)</x:f>
      </x:c>
      <x:c r="R2639" s="0">
        <x:f>IF(A2639="SPUS",0,IF(A2639="FWD",0,P2639/Q2639))</x:f>
      </x:c>
    </x:row>
    <x:row r="2640" spans="1:19" x14ac:dyDescent="0.3">
      <x:c r="A2640" s="0">
        <x:f>'Historical Trades'!A2640</x:f>
      </x:c>
      <x:c r="B2640" s="0">
        <x:f>'Historical Trades'!B2640</x:f>
      </x:c>
      <x:c r="C2640" s="23">
        <x:f>'Historical Trades'!C2640</x:f>
      </x:c>
      <x:c r="D2640" s="0">
        <x:f>'Historical Trades'!D2640</x:f>
      </x:c>
      <x:c r="E2640" s="23">
        <x:f>'Historical Trades'!E2640</x:f>
      </x:c>
      <x:c r="F2640" s="0">
        <x:f>'Historical Trades'!F2640</x:f>
      </x:c>
      <x:c r="G2640" s="0">
        <x:f>'Historical Trades'!G2640</x:f>
      </x:c>
      <x:c r="H2640" s="0">
        <x:f>'Historical Trades'!H2640</x:f>
      </x:c>
      <x:c r="I2640" s="0">
        <x:f>'Historical Trades'!I2640</x:f>
      </x:c>
      <x:c r="J2640" s="0">
        <x:f>'Historical Trades'!J2640</x:f>
      </x:c>
      <x:c r="K2640" s="0">
        <x:f>'Historical Trades'!K2640</x:f>
      </x:c>
      <x:c r="L2640" s="0">
        <x:f>'Historical Trades'!L2640</x:f>
      </x:c>
      <x:c r="M2640" s="0">
        <x:f>'Historical Trades'!M2640</x:f>
      </x:c>
      <x:c r="N2640" s="0">
        <x:f>CLEAN('Historical Trades'!O2640)</x:f>
      </x:c>
      <x:c r="P2640" s="14">
        <x:f>IF(G2640="sell",M2640,-M2640)</x:f>
      </x:c>
      <x:c r="Q2640" s="14">
        <x:f>VLOOKUP(N2640,'Currency Rates'!$A$3:$C$32,3,0)</x:f>
      </x:c>
      <x:c r="R2640" s="0">
        <x:f>IF(A2640="SPUS",0,IF(A2640="FWD",0,P2640/Q2640))</x:f>
      </x:c>
    </x:row>
    <x:row r="2641" spans="1:19" x14ac:dyDescent="0.3">
      <x:c r="A2641" s="0">
        <x:f>'Historical Trades'!A2641</x:f>
      </x:c>
      <x:c r="B2641" s="0">
        <x:f>'Historical Trades'!B2641</x:f>
      </x:c>
      <x:c r="C2641" s="23">
        <x:f>'Historical Trades'!C2641</x:f>
      </x:c>
      <x:c r="D2641" s="0">
        <x:f>'Historical Trades'!D2641</x:f>
      </x:c>
      <x:c r="E2641" s="23">
        <x:f>'Historical Trades'!E2641</x:f>
      </x:c>
      <x:c r="F2641" s="0">
        <x:f>'Historical Trades'!F2641</x:f>
      </x:c>
      <x:c r="G2641" s="0">
        <x:f>'Historical Trades'!G2641</x:f>
      </x:c>
      <x:c r="H2641" s="0">
        <x:f>'Historical Trades'!H2641</x:f>
      </x:c>
      <x:c r="I2641" s="0">
        <x:f>'Historical Trades'!I2641</x:f>
      </x:c>
      <x:c r="J2641" s="0">
        <x:f>'Historical Trades'!J2641</x:f>
      </x:c>
      <x:c r="K2641" s="0">
        <x:f>'Historical Trades'!K2641</x:f>
      </x:c>
      <x:c r="L2641" s="0">
        <x:f>'Historical Trades'!L2641</x:f>
      </x:c>
      <x:c r="M2641" s="0">
        <x:f>'Historical Trades'!M2641</x:f>
      </x:c>
      <x:c r="N2641" s="0">
        <x:f>CLEAN('Historical Trades'!O2641)</x:f>
      </x:c>
      <x:c r="P2641" s="14">
        <x:f>IF(G2641="sell",M2641,-M2641)</x:f>
      </x:c>
      <x:c r="Q2641" s="14">
        <x:f>VLOOKUP(N2641,'Currency Rates'!$A$3:$C$32,3,0)</x:f>
      </x:c>
      <x:c r="R2641" s="0">
        <x:f>IF(A2641="SPUS",0,IF(A2641="FWD",0,P2641/Q2641))</x:f>
      </x:c>
    </x:row>
    <x:row r="2642" spans="1:19" x14ac:dyDescent="0.3">
      <x:c r="A2642" s="0">
        <x:f>'Historical Trades'!A2642</x:f>
      </x:c>
      <x:c r="B2642" s="0">
        <x:f>'Historical Trades'!B2642</x:f>
      </x:c>
      <x:c r="C2642" s="23">
        <x:f>'Historical Trades'!C2642</x:f>
      </x:c>
      <x:c r="D2642" s="0">
        <x:f>'Historical Trades'!D2642</x:f>
      </x:c>
      <x:c r="E2642" s="23">
        <x:f>'Historical Trades'!E2642</x:f>
      </x:c>
      <x:c r="F2642" s="0">
        <x:f>'Historical Trades'!F2642</x:f>
      </x:c>
      <x:c r="G2642" s="0">
        <x:f>'Historical Trades'!G2642</x:f>
      </x:c>
      <x:c r="H2642" s="0">
        <x:f>'Historical Trades'!H2642</x:f>
      </x:c>
      <x:c r="I2642" s="0">
        <x:f>'Historical Trades'!I2642</x:f>
      </x:c>
      <x:c r="J2642" s="0">
        <x:f>'Historical Trades'!J2642</x:f>
      </x:c>
      <x:c r="K2642" s="0">
        <x:f>'Historical Trades'!K2642</x:f>
      </x:c>
      <x:c r="L2642" s="0">
        <x:f>'Historical Trades'!L2642</x:f>
      </x:c>
      <x:c r="M2642" s="0">
        <x:f>'Historical Trades'!M2642</x:f>
      </x:c>
      <x:c r="N2642" s="0">
        <x:f>CLEAN('Historical Trades'!O2642)</x:f>
      </x:c>
      <x:c r="P2642" s="14">
        <x:f>IF(G2642="sell",M2642,-M2642)</x:f>
      </x:c>
      <x:c r="Q2642" s="14">
        <x:f>VLOOKUP(N2642,'Currency Rates'!$A$3:$C$32,3,0)</x:f>
      </x:c>
      <x:c r="R2642" s="0">
        <x:f>IF(A2642="SPUS",0,IF(A2642="FWD",0,P2642/Q2642))</x:f>
      </x:c>
    </x:row>
    <x:row r="2643" spans="1:19" x14ac:dyDescent="0.3">
      <x:c r="A2643" s="0">
        <x:f>'Historical Trades'!A2643</x:f>
      </x:c>
      <x:c r="B2643" s="0">
        <x:f>'Historical Trades'!B2643</x:f>
      </x:c>
      <x:c r="C2643" s="23">
        <x:f>'Historical Trades'!C2643</x:f>
      </x:c>
      <x:c r="D2643" s="0">
        <x:f>'Historical Trades'!D2643</x:f>
      </x:c>
      <x:c r="E2643" s="23">
        <x:f>'Historical Trades'!E2643</x:f>
      </x:c>
      <x:c r="F2643" s="0">
        <x:f>'Historical Trades'!F2643</x:f>
      </x:c>
      <x:c r="G2643" s="0">
        <x:f>'Historical Trades'!G2643</x:f>
      </x:c>
      <x:c r="H2643" s="0">
        <x:f>'Historical Trades'!H2643</x:f>
      </x:c>
      <x:c r="I2643" s="0">
        <x:f>'Historical Trades'!I2643</x:f>
      </x:c>
      <x:c r="J2643" s="0">
        <x:f>'Historical Trades'!J2643</x:f>
      </x:c>
      <x:c r="K2643" s="0">
        <x:f>'Historical Trades'!K2643</x:f>
      </x:c>
      <x:c r="L2643" s="0">
        <x:f>'Historical Trades'!L2643</x:f>
      </x:c>
      <x:c r="M2643" s="0">
        <x:f>'Historical Trades'!M2643</x:f>
      </x:c>
      <x:c r="N2643" s="0">
        <x:f>CLEAN('Historical Trades'!O2643)</x:f>
      </x:c>
      <x:c r="P2643" s="14">
        <x:f>IF(G2643="sell",M2643,-M2643)</x:f>
      </x:c>
      <x:c r="Q2643" s="14">
        <x:f>VLOOKUP(N2643,'Currency Rates'!$A$3:$C$32,3,0)</x:f>
      </x:c>
      <x:c r="R2643" s="0">
        <x:f>IF(A2643="SPUS",0,IF(A2643="FWD",0,P2643/Q2643))</x:f>
      </x:c>
    </x:row>
    <x:row r="2644" spans="1:19" x14ac:dyDescent="0.3">
      <x:c r="A2644" s="0">
        <x:f>'Historical Trades'!A2644</x:f>
      </x:c>
      <x:c r="B2644" s="0">
        <x:f>'Historical Trades'!B2644</x:f>
      </x:c>
      <x:c r="C2644" s="23">
        <x:f>'Historical Trades'!C2644</x:f>
      </x:c>
      <x:c r="D2644" s="0">
        <x:f>'Historical Trades'!D2644</x:f>
      </x:c>
      <x:c r="E2644" s="23">
        <x:f>'Historical Trades'!E2644</x:f>
      </x:c>
      <x:c r="F2644" s="0">
        <x:f>'Historical Trades'!F2644</x:f>
      </x:c>
      <x:c r="G2644" s="0">
        <x:f>'Historical Trades'!G2644</x:f>
      </x:c>
      <x:c r="H2644" s="0">
        <x:f>'Historical Trades'!H2644</x:f>
      </x:c>
      <x:c r="I2644" s="0">
        <x:f>'Historical Trades'!I2644</x:f>
      </x:c>
      <x:c r="J2644" s="0">
        <x:f>'Historical Trades'!J2644</x:f>
      </x:c>
      <x:c r="K2644" s="0">
        <x:f>'Historical Trades'!K2644</x:f>
      </x:c>
      <x:c r="L2644" s="0">
        <x:f>'Historical Trades'!L2644</x:f>
      </x:c>
      <x:c r="M2644" s="0">
        <x:f>'Historical Trades'!M2644</x:f>
      </x:c>
      <x:c r="N2644" s="0">
        <x:f>CLEAN('Historical Trades'!O2644)</x:f>
      </x:c>
      <x:c r="P2644" s="14">
        <x:f>IF(G2644="sell",M2644,-M2644)</x:f>
      </x:c>
      <x:c r="Q2644" s="14">
        <x:f>VLOOKUP(N2644,'Currency Rates'!$A$3:$C$32,3,0)</x:f>
      </x:c>
      <x:c r="R2644" s="0">
        <x:f>IF(A2644="SPUS",0,IF(A2644="FWD",0,P2644/Q2644))</x:f>
      </x:c>
    </x:row>
    <x:row r="2645" spans="1:19" x14ac:dyDescent="0.3">
      <x:c r="A2645" s="0">
        <x:f>'Historical Trades'!A2645</x:f>
      </x:c>
      <x:c r="B2645" s="0">
        <x:f>'Historical Trades'!B2645</x:f>
      </x:c>
      <x:c r="C2645" s="23">
        <x:f>'Historical Trades'!C2645</x:f>
      </x:c>
      <x:c r="D2645" s="0">
        <x:f>'Historical Trades'!D2645</x:f>
      </x:c>
      <x:c r="E2645" s="23">
        <x:f>'Historical Trades'!E2645</x:f>
      </x:c>
      <x:c r="F2645" s="0">
        <x:f>'Historical Trades'!F2645</x:f>
      </x:c>
      <x:c r="G2645" s="0">
        <x:f>'Historical Trades'!G2645</x:f>
      </x:c>
      <x:c r="H2645" s="0">
        <x:f>'Historical Trades'!H2645</x:f>
      </x:c>
      <x:c r="I2645" s="0">
        <x:f>'Historical Trades'!I2645</x:f>
      </x:c>
      <x:c r="J2645" s="0">
        <x:f>'Historical Trades'!J2645</x:f>
      </x:c>
      <x:c r="K2645" s="0">
        <x:f>'Historical Trades'!K2645</x:f>
      </x:c>
      <x:c r="L2645" s="0">
        <x:f>'Historical Trades'!L2645</x:f>
      </x:c>
      <x:c r="M2645" s="0">
        <x:f>'Historical Trades'!M2645</x:f>
      </x:c>
      <x:c r="N2645" s="0">
        <x:f>CLEAN('Historical Trades'!O2645)</x:f>
      </x:c>
      <x:c r="P2645" s="14">
        <x:f>IF(G2645="sell",M2645,-M2645)</x:f>
      </x:c>
      <x:c r="Q2645" s="14">
        <x:f>VLOOKUP(N2645,'Currency Rates'!$A$3:$C$32,3,0)</x:f>
      </x:c>
      <x:c r="R2645" s="0">
        <x:f>IF(A2645="SPUS",0,IF(A2645="FWD",0,P2645/Q2645))</x:f>
      </x:c>
    </x:row>
    <x:row r="2646" spans="1:19" x14ac:dyDescent="0.3">
      <x:c r="A2646" s="0">
        <x:f>'Historical Trades'!A2646</x:f>
      </x:c>
      <x:c r="B2646" s="0">
        <x:f>'Historical Trades'!B2646</x:f>
      </x:c>
      <x:c r="C2646" s="23">
        <x:f>'Historical Trades'!C2646</x:f>
      </x:c>
      <x:c r="D2646" s="0">
        <x:f>'Historical Trades'!D2646</x:f>
      </x:c>
      <x:c r="E2646" s="23">
        <x:f>'Historical Trades'!E2646</x:f>
      </x:c>
      <x:c r="F2646" s="0">
        <x:f>'Historical Trades'!F2646</x:f>
      </x:c>
      <x:c r="G2646" s="0">
        <x:f>'Historical Trades'!G2646</x:f>
      </x:c>
      <x:c r="H2646" s="0">
        <x:f>'Historical Trades'!H2646</x:f>
      </x:c>
      <x:c r="I2646" s="0">
        <x:f>'Historical Trades'!I2646</x:f>
      </x:c>
      <x:c r="J2646" s="0">
        <x:f>'Historical Trades'!J2646</x:f>
      </x:c>
      <x:c r="K2646" s="0">
        <x:f>'Historical Trades'!K2646</x:f>
      </x:c>
      <x:c r="L2646" s="0">
        <x:f>'Historical Trades'!L2646</x:f>
      </x:c>
      <x:c r="M2646" s="0">
        <x:f>'Historical Trades'!M2646</x:f>
      </x:c>
      <x:c r="N2646" s="0">
        <x:f>CLEAN('Historical Trades'!O2646)</x:f>
      </x:c>
      <x:c r="P2646" s="14">
        <x:f>IF(G2646="sell",M2646,-M2646)</x:f>
      </x:c>
      <x:c r="Q2646" s="14">
        <x:f>VLOOKUP(N2646,'Currency Rates'!$A$3:$C$32,3,0)</x:f>
      </x:c>
      <x:c r="R2646" s="0">
        <x:f>IF(A2646="SPUS",0,IF(A2646="FWD",0,P2646/Q2646))</x:f>
      </x:c>
    </x:row>
    <x:row r="2647" spans="1:19" x14ac:dyDescent="0.3">
      <x:c r="A2647" s="0">
        <x:f>'Historical Trades'!A2647</x:f>
      </x:c>
      <x:c r="B2647" s="0">
        <x:f>'Historical Trades'!B2647</x:f>
      </x:c>
      <x:c r="C2647" s="23">
        <x:f>'Historical Trades'!C2647</x:f>
      </x:c>
      <x:c r="D2647" s="0">
        <x:f>'Historical Trades'!D2647</x:f>
      </x:c>
      <x:c r="E2647" s="23">
        <x:f>'Historical Trades'!E2647</x:f>
      </x:c>
      <x:c r="F2647" s="0">
        <x:f>'Historical Trades'!F2647</x:f>
      </x:c>
      <x:c r="G2647" s="0">
        <x:f>'Historical Trades'!G2647</x:f>
      </x:c>
      <x:c r="H2647" s="0">
        <x:f>'Historical Trades'!H2647</x:f>
      </x:c>
      <x:c r="I2647" s="0">
        <x:f>'Historical Trades'!I2647</x:f>
      </x:c>
      <x:c r="J2647" s="0">
        <x:f>'Historical Trades'!J2647</x:f>
      </x:c>
      <x:c r="K2647" s="0">
        <x:f>'Historical Trades'!K2647</x:f>
      </x:c>
      <x:c r="L2647" s="0">
        <x:f>'Historical Trades'!L2647</x:f>
      </x:c>
      <x:c r="M2647" s="0">
        <x:f>'Historical Trades'!M2647</x:f>
      </x:c>
      <x:c r="N2647" s="0">
        <x:f>CLEAN('Historical Trades'!O2647)</x:f>
      </x:c>
      <x:c r="P2647" s="14">
        <x:f>IF(G2647="sell",M2647,-M2647)</x:f>
      </x:c>
      <x:c r="Q2647" s="14">
        <x:f>VLOOKUP(N2647,'Currency Rates'!$A$3:$C$32,3,0)</x:f>
      </x:c>
      <x:c r="R2647" s="0">
        <x:f>IF(A2647="SPUS",0,IF(A2647="FWD",0,P2647/Q2647))</x:f>
      </x:c>
    </x:row>
    <x:row r="2648" spans="1:19" x14ac:dyDescent="0.3">
      <x:c r="A2648" s="0">
        <x:f>'Historical Trades'!A2648</x:f>
      </x:c>
      <x:c r="B2648" s="0">
        <x:f>'Historical Trades'!B2648</x:f>
      </x:c>
      <x:c r="C2648" s="23">
        <x:f>'Historical Trades'!C2648</x:f>
      </x:c>
      <x:c r="D2648" s="0">
        <x:f>'Historical Trades'!D2648</x:f>
      </x:c>
      <x:c r="E2648" s="23">
        <x:f>'Historical Trades'!E2648</x:f>
      </x:c>
      <x:c r="F2648" s="0">
        <x:f>'Historical Trades'!F2648</x:f>
      </x:c>
      <x:c r="G2648" s="0">
        <x:f>'Historical Trades'!G2648</x:f>
      </x:c>
      <x:c r="H2648" s="0">
        <x:f>'Historical Trades'!H2648</x:f>
      </x:c>
      <x:c r="I2648" s="0">
        <x:f>'Historical Trades'!I2648</x:f>
      </x:c>
      <x:c r="J2648" s="0">
        <x:f>'Historical Trades'!J2648</x:f>
      </x:c>
      <x:c r="K2648" s="0">
        <x:f>'Historical Trades'!K2648</x:f>
      </x:c>
      <x:c r="L2648" s="0">
        <x:f>'Historical Trades'!L2648</x:f>
      </x:c>
      <x:c r="M2648" s="0">
        <x:f>'Historical Trades'!M2648</x:f>
      </x:c>
      <x:c r="N2648" s="0">
        <x:f>CLEAN('Historical Trades'!O2648)</x:f>
      </x:c>
      <x:c r="P2648" s="14">
        <x:f>IF(G2648="sell",M2648,-M2648)</x:f>
      </x:c>
      <x:c r="Q2648" s="14">
        <x:f>VLOOKUP(N2648,'Currency Rates'!$A$3:$C$32,3,0)</x:f>
      </x:c>
      <x:c r="R2648" s="0">
        <x:f>IF(A2648="SPUS",0,IF(A2648="FWD",0,P2648/Q2648))</x:f>
      </x:c>
    </x:row>
    <x:row r="2649" spans="1:19" x14ac:dyDescent="0.3">
      <x:c r="A2649" s="0">
        <x:f>'Historical Trades'!A2649</x:f>
      </x:c>
      <x:c r="B2649" s="0">
        <x:f>'Historical Trades'!B2649</x:f>
      </x:c>
      <x:c r="C2649" s="23">
        <x:f>'Historical Trades'!C2649</x:f>
      </x:c>
      <x:c r="D2649" s="0">
        <x:f>'Historical Trades'!D2649</x:f>
      </x:c>
      <x:c r="E2649" s="23">
        <x:f>'Historical Trades'!E2649</x:f>
      </x:c>
      <x:c r="F2649" s="0">
        <x:f>'Historical Trades'!F2649</x:f>
      </x:c>
      <x:c r="G2649" s="0">
        <x:f>'Historical Trades'!G2649</x:f>
      </x:c>
      <x:c r="H2649" s="0">
        <x:f>'Historical Trades'!H2649</x:f>
      </x:c>
      <x:c r="I2649" s="0">
        <x:f>'Historical Trades'!I2649</x:f>
      </x:c>
      <x:c r="J2649" s="0">
        <x:f>'Historical Trades'!J2649</x:f>
      </x:c>
      <x:c r="K2649" s="0">
        <x:f>'Historical Trades'!K2649</x:f>
      </x:c>
      <x:c r="L2649" s="0">
        <x:f>'Historical Trades'!L2649</x:f>
      </x:c>
      <x:c r="M2649" s="0">
        <x:f>'Historical Trades'!M2649</x:f>
      </x:c>
      <x:c r="N2649" s="0">
        <x:f>CLEAN('Historical Trades'!O2649)</x:f>
      </x:c>
      <x:c r="P2649" s="14">
        <x:f>IF(G2649="sell",M2649,-M2649)</x:f>
      </x:c>
      <x:c r="Q2649" s="14">
        <x:f>VLOOKUP(N2649,'Currency Rates'!$A$3:$C$32,3,0)</x:f>
      </x:c>
      <x:c r="R2649" s="0">
        <x:f>IF(A2649="SPUS",0,IF(A2649="FWD",0,P2649/Q2649))</x:f>
      </x:c>
    </x:row>
    <x:row r="2650" spans="1:19" x14ac:dyDescent="0.3">
      <x:c r="A2650" s="0">
        <x:f>'Historical Trades'!A2650</x:f>
      </x:c>
      <x:c r="B2650" s="0">
        <x:f>'Historical Trades'!B2650</x:f>
      </x:c>
      <x:c r="C2650" s="23">
        <x:f>'Historical Trades'!C2650</x:f>
      </x:c>
      <x:c r="D2650" s="0">
        <x:f>'Historical Trades'!D2650</x:f>
      </x:c>
      <x:c r="E2650" s="23">
        <x:f>'Historical Trades'!E2650</x:f>
      </x:c>
      <x:c r="F2650" s="0">
        <x:f>'Historical Trades'!F2650</x:f>
      </x:c>
      <x:c r="G2650" s="0">
        <x:f>'Historical Trades'!G2650</x:f>
      </x:c>
      <x:c r="H2650" s="0">
        <x:f>'Historical Trades'!H2650</x:f>
      </x:c>
      <x:c r="I2650" s="0">
        <x:f>'Historical Trades'!I2650</x:f>
      </x:c>
      <x:c r="J2650" s="0">
        <x:f>'Historical Trades'!J2650</x:f>
      </x:c>
      <x:c r="K2650" s="0">
        <x:f>'Historical Trades'!K2650</x:f>
      </x:c>
      <x:c r="L2650" s="0">
        <x:f>'Historical Trades'!L2650</x:f>
      </x:c>
      <x:c r="M2650" s="0">
        <x:f>'Historical Trades'!M2650</x:f>
      </x:c>
      <x:c r="N2650" s="0">
        <x:f>CLEAN('Historical Trades'!O2650)</x:f>
      </x:c>
      <x:c r="P2650" s="14">
        <x:f>IF(G2650="sell",M2650,-M2650)</x:f>
      </x:c>
      <x:c r="Q2650" s="14">
        <x:f>VLOOKUP(N2650,'Currency Rates'!$A$3:$C$32,3,0)</x:f>
      </x:c>
      <x:c r="R2650" s="0">
        <x:f>IF(A2650="SPUS",0,IF(A2650="FWD",0,P2650/Q2650))</x:f>
      </x:c>
    </x:row>
    <x:row r="2651" spans="1:19" x14ac:dyDescent="0.3">
      <x:c r="A2651" s="0">
        <x:f>'Historical Trades'!A2651</x:f>
      </x:c>
      <x:c r="B2651" s="0">
        <x:f>'Historical Trades'!B2651</x:f>
      </x:c>
      <x:c r="C2651" s="23">
        <x:f>'Historical Trades'!C2651</x:f>
      </x:c>
      <x:c r="D2651" s="0">
        <x:f>'Historical Trades'!D2651</x:f>
      </x:c>
      <x:c r="E2651" s="23">
        <x:f>'Historical Trades'!E2651</x:f>
      </x:c>
      <x:c r="F2651" s="0">
        <x:f>'Historical Trades'!F2651</x:f>
      </x:c>
      <x:c r="G2651" s="0">
        <x:f>'Historical Trades'!G2651</x:f>
      </x:c>
      <x:c r="H2651" s="0">
        <x:f>'Historical Trades'!H2651</x:f>
      </x:c>
      <x:c r="I2651" s="0">
        <x:f>'Historical Trades'!I2651</x:f>
      </x:c>
      <x:c r="J2651" s="0">
        <x:f>'Historical Trades'!J2651</x:f>
      </x:c>
      <x:c r="K2651" s="0">
        <x:f>'Historical Trades'!K2651</x:f>
      </x:c>
      <x:c r="L2651" s="0">
        <x:f>'Historical Trades'!L2651</x:f>
      </x:c>
      <x:c r="M2651" s="0">
        <x:f>'Historical Trades'!M2651</x:f>
      </x:c>
      <x:c r="N2651" s="0">
        <x:f>CLEAN('Historical Trades'!O2651)</x:f>
      </x:c>
      <x:c r="P2651" s="14">
        <x:f>IF(G2651="sell",M2651,-M2651)</x:f>
      </x:c>
      <x:c r="Q2651" s="14">
        <x:f>VLOOKUP(N2651,'Currency Rates'!$A$3:$C$32,3,0)</x:f>
      </x:c>
      <x:c r="R2651" s="0">
        <x:f>IF(A2651="SPUS",0,IF(A2651="FWD",0,P2651/Q2651))</x:f>
      </x:c>
    </x:row>
    <x:row r="2652" spans="1:19" x14ac:dyDescent="0.3">
      <x:c r="A2652" s="0">
        <x:f>'Historical Trades'!A2652</x:f>
      </x:c>
      <x:c r="B2652" s="0">
        <x:f>'Historical Trades'!B2652</x:f>
      </x:c>
      <x:c r="C2652" s="23">
        <x:f>'Historical Trades'!C2652</x:f>
      </x:c>
      <x:c r="D2652" s="0">
        <x:f>'Historical Trades'!D2652</x:f>
      </x:c>
      <x:c r="E2652" s="23">
        <x:f>'Historical Trades'!E2652</x:f>
      </x:c>
      <x:c r="F2652" s="0">
        <x:f>'Historical Trades'!F2652</x:f>
      </x:c>
      <x:c r="G2652" s="0">
        <x:f>'Historical Trades'!G2652</x:f>
      </x:c>
      <x:c r="H2652" s="0">
        <x:f>'Historical Trades'!H2652</x:f>
      </x:c>
      <x:c r="I2652" s="0">
        <x:f>'Historical Trades'!I2652</x:f>
      </x:c>
      <x:c r="J2652" s="0">
        <x:f>'Historical Trades'!J2652</x:f>
      </x:c>
      <x:c r="K2652" s="0">
        <x:f>'Historical Trades'!K2652</x:f>
      </x:c>
      <x:c r="L2652" s="0">
        <x:f>'Historical Trades'!L2652</x:f>
      </x:c>
      <x:c r="M2652" s="0">
        <x:f>'Historical Trades'!M2652</x:f>
      </x:c>
      <x:c r="N2652" s="0">
        <x:f>CLEAN('Historical Trades'!O2652)</x:f>
      </x:c>
      <x:c r="P2652" s="14">
        <x:f>IF(G2652="sell",M2652,-M2652)</x:f>
      </x:c>
      <x:c r="Q2652" s="14">
        <x:f>VLOOKUP(N2652,'Currency Rates'!$A$3:$C$32,3,0)</x:f>
      </x:c>
      <x:c r="R2652" s="0">
        <x:f>IF(A2652="SPUS",0,IF(A2652="FWD",0,P2652/Q2652))</x:f>
      </x:c>
    </x:row>
    <x:row r="2653" spans="1:19" x14ac:dyDescent="0.3">
      <x:c r="A2653" s="0">
        <x:f>'Historical Trades'!A2653</x:f>
      </x:c>
      <x:c r="B2653" s="0">
        <x:f>'Historical Trades'!B2653</x:f>
      </x:c>
      <x:c r="C2653" s="23">
        <x:f>'Historical Trades'!C2653</x:f>
      </x:c>
      <x:c r="D2653" s="0">
        <x:f>'Historical Trades'!D2653</x:f>
      </x:c>
      <x:c r="E2653" s="23">
        <x:f>'Historical Trades'!E2653</x:f>
      </x:c>
      <x:c r="F2653" s="0">
        <x:f>'Historical Trades'!F2653</x:f>
      </x:c>
      <x:c r="G2653" s="0">
        <x:f>'Historical Trades'!G2653</x:f>
      </x:c>
      <x:c r="H2653" s="0">
        <x:f>'Historical Trades'!H2653</x:f>
      </x:c>
      <x:c r="I2653" s="0">
        <x:f>'Historical Trades'!I2653</x:f>
      </x:c>
      <x:c r="J2653" s="0">
        <x:f>'Historical Trades'!J2653</x:f>
      </x:c>
      <x:c r="K2653" s="0">
        <x:f>'Historical Trades'!K2653</x:f>
      </x:c>
      <x:c r="L2653" s="0">
        <x:f>'Historical Trades'!L2653</x:f>
      </x:c>
      <x:c r="M2653" s="0">
        <x:f>'Historical Trades'!M2653</x:f>
      </x:c>
      <x:c r="N2653" s="0">
        <x:f>CLEAN('Historical Trades'!O2653)</x:f>
      </x:c>
      <x:c r="P2653" s="14">
        <x:f>IF(G2653="sell",M2653,-M2653)</x:f>
      </x:c>
      <x:c r="Q2653" s="14">
        <x:f>VLOOKUP(N2653,'Currency Rates'!$A$3:$C$32,3,0)</x:f>
      </x:c>
      <x:c r="R2653" s="0">
        <x:f>IF(A2653="SPUS",0,IF(A2653="FWD",0,P2653/Q2653))</x:f>
      </x:c>
    </x:row>
    <x:row r="2654" spans="1:19" x14ac:dyDescent="0.3">
      <x:c r="A2654" s="0">
        <x:f>'Historical Trades'!A2654</x:f>
      </x:c>
      <x:c r="B2654" s="0">
        <x:f>'Historical Trades'!B2654</x:f>
      </x:c>
      <x:c r="C2654" s="23">
        <x:f>'Historical Trades'!C2654</x:f>
      </x:c>
      <x:c r="D2654" s="0">
        <x:f>'Historical Trades'!D2654</x:f>
      </x:c>
      <x:c r="E2654" s="23">
        <x:f>'Historical Trades'!E2654</x:f>
      </x:c>
      <x:c r="F2654" s="0">
        <x:f>'Historical Trades'!F2654</x:f>
      </x:c>
      <x:c r="G2654" s="0">
        <x:f>'Historical Trades'!G2654</x:f>
      </x:c>
      <x:c r="H2654" s="0">
        <x:f>'Historical Trades'!H2654</x:f>
      </x:c>
      <x:c r="I2654" s="0">
        <x:f>'Historical Trades'!I2654</x:f>
      </x:c>
      <x:c r="J2654" s="0">
        <x:f>'Historical Trades'!J2654</x:f>
      </x:c>
      <x:c r="K2654" s="0">
        <x:f>'Historical Trades'!K2654</x:f>
      </x:c>
      <x:c r="L2654" s="0">
        <x:f>'Historical Trades'!L2654</x:f>
      </x:c>
      <x:c r="M2654" s="0">
        <x:f>'Historical Trades'!M2654</x:f>
      </x:c>
      <x:c r="N2654" s="0">
        <x:f>CLEAN('Historical Trades'!O2654)</x:f>
      </x:c>
      <x:c r="P2654" s="14">
        <x:f>IF(G2654="sell",M2654,-M2654)</x:f>
      </x:c>
      <x:c r="Q2654" s="14">
        <x:f>VLOOKUP(N2654,'Currency Rates'!$A$3:$C$32,3,0)</x:f>
      </x:c>
      <x:c r="R2654" s="0">
        <x:f>IF(A2654="SPUS",0,IF(A2654="FWD",0,P2654/Q2654))</x:f>
      </x:c>
    </x:row>
    <x:row r="2655" spans="1:19" x14ac:dyDescent="0.3">
      <x:c r="A2655" s="0">
        <x:f>'Historical Trades'!A2655</x:f>
      </x:c>
      <x:c r="B2655" s="0">
        <x:f>'Historical Trades'!B2655</x:f>
      </x:c>
      <x:c r="C2655" s="23">
        <x:f>'Historical Trades'!C2655</x:f>
      </x:c>
      <x:c r="D2655" s="0">
        <x:f>'Historical Trades'!D2655</x:f>
      </x:c>
      <x:c r="E2655" s="23">
        <x:f>'Historical Trades'!E2655</x:f>
      </x:c>
      <x:c r="F2655" s="0">
        <x:f>'Historical Trades'!F2655</x:f>
      </x:c>
      <x:c r="G2655" s="0">
        <x:f>'Historical Trades'!G2655</x:f>
      </x:c>
      <x:c r="H2655" s="0">
        <x:f>'Historical Trades'!H2655</x:f>
      </x:c>
      <x:c r="I2655" s="0">
        <x:f>'Historical Trades'!I2655</x:f>
      </x:c>
      <x:c r="J2655" s="0">
        <x:f>'Historical Trades'!J2655</x:f>
      </x:c>
      <x:c r="K2655" s="0">
        <x:f>'Historical Trades'!K2655</x:f>
      </x:c>
      <x:c r="L2655" s="0">
        <x:f>'Historical Trades'!L2655</x:f>
      </x:c>
      <x:c r="M2655" s="0">
        <x:f>'Historical Trades'!M2655</x:f>
      </x:c>
      <x:c r="N2655" s="0">
        <x:f>CLEAN('Historical Trades'!O2655)</x:f>
      </x:c>
      <x:c r="P2655" s="14">
        <x:f>IF(G2655="sell",M2655,-M2655)</x:f>
      </x:c>
      <x:c r="Q2655" s="14">
        <x:f>VLOOKUP(N2655,'Currency Rates'!$A$3:$C$32,3,0)</x:f>
      </x:c>
      <x:c r="R2655" s="0">
        <x:f>IF(A2655="SPUS",0,IF(A2655="FWD",0,P2655/Q2655))</x:f>
      </x:c>
    </x:row>
    <x:row r="2656" spans="1:19" x14ac:dyDescent="0.3">
      <x:c r="A2656" s="0">
        <x:f>'Historical Trades'!A2656</x:f>
      </x:c>
      <x:c r="B2656" s="0">
        <x:f>'Historical Trades'!B2656</x:f>
      </x:c>
      <x:c r="C2656" s="23">
        <x:f>'Historical Trades'!C2656</x:f>
      </x:c>
      <x:c r="D2656" s="0">
        <x:f>'Historical Trades'!D2656</x:f>
      </x:c>
      <x:c r="E2656" s="23">
        <x:f>'Historical Trades'!E2656</x:f>
      </x:c>
      <x:c r="F2656" s="0">
        <x:f>'Historical Trades'!F2656</x:f>
      </x:c>
      <x:c r="G2656" s="0">
        <x:f>'Historical Trades'!G2656</x:f>
      </x:c>
      <x:c r="H2656" s="0">
        <x:f>'Historical Trades'!H2656</x:f>
      </x:c>
      <x:c r="I2656" s="0">
        <x:f>'Historical Trades'!I2656</x:f>
      </x:c>
      <x:c r="J2656" s="0">
        <x:f>'Historical Trades'!J2656</x:f>
      </x:c>
      <x:c r="K2656" s="0">
        <x:f>'Historical Trades'!K2656</x:f>
      </x:c>
      <x:c r="L2656" s="0">
        <x:f>'Historical Trades'!L2656</x:f>
      </x:c>
      <x:c r="M2656" s="0">
        <x:f>'Historical Trades'!M2656</x:f>
      </x:c>
      <x:c r="N2656" s="0">
        <x:f>CLEAN('Historical Trades'!O2656)</x:f>
      </x:c>
      <x:c r="P2656" s="14">
        <x:f>IF(G2656="sell",M2656,-M2656)</x:f>
      </x:c>
      <x:c r="Q2656" s="14">
        <x:f>VLOOKUP(N2656,'Currency Rates'!$A$3:$C$32,3,0)</x:f>
      </x:c>
      <x:c r="R2656" s="0">
        <x:f>IF(A2656="SPUS",0,IF(A2656="FWD",0,P2656/Q2656))</x:f>
      </x:c>
    </x:row>
    <x:row r="2657" spans="1:19" x14ac:dyDescent="0.3">
      <x:c r="A2657" s="0">
        <x:f>'Historical Trades'!A2657</x:f>
      </x:c>
      <x:c r="B2657" s="0">
        <x:f>'Historical Trades'!B2657</x:f>
      </x:c>
      <x:c r="C2657" s="23">
        <x:f>'Historical Trades'!C2657</x:f>
      </x:c>
      <x:c r="D2657" s="0">
        <x:f>'Historical Trades'!D2657</x:f>
      </x:c>
      <x:c r="E2657" s="23">
        <x:f>'Historical Trades'!E2657</x:f>
      </x:c>
      <x:c r="F2657" s="0">
        <x:f>'Historical Trades'!F2657</x:f>
      </x:c>
      <x:c r="G2657" s="0">
        <x:f>'Historical Trades'!G2657</x:f>
      </x:c>
      <x:c r="H2657" s="0">
        <x:f>'Historical Trades'!H2657</x:f>
      </x:c>
      <x:c r="I2657" s="0">
        <x:f>'Historical Trades'!I2657</x:f>
      </x:c>
      <x:c r="J2657" s="0">
        <x:f>'Historical Trades'!J2657</x:f>
      </x:c>
      <x:c r="K2657" s="0">
        <x:f>'Historical Trades'!K2657</x:f>
      </x:c>
      <x:c r="L2657" s="0">
        <x:f>'Historical Trades'!L2657</x:f>
      </x:c>
      <x:c r="M2657" s="0">
        <x:f>'Historical Trades'!M2657</x:f>
      </x:c>
      <x:c r="N2657" s="0">
        <x:f>CLEAN('Historical Trades'!O2657)</x:f>
      </x:c>
      <x:c r="P2657" s="14">
        <x:f>IF(G2657="sell",M2657,-M2657)</x:f>
      </x:c>
      <x:c r="Q2657" s="14">
        <x:f>VLOOKUP(N2657,'Currency Rates'!$A$3:$C$32,3,0)</x:f>
      </x:c>
      <x:c r="R2657" s="0">
        <x:f>IF(A2657="SPUS",0,IF(A2657="FWD",0,P2657/Q2657))</x:f>
      </x:c>
    </x:row>
    <x:row r="2658" spans="1:19" x14ac:dyDescent="0.3">
      <x:c r="A2658" s="0">
        <x:f>'Historical Trades'!A2658</x:f>
      </x:c>
      <x:c r="B2658" s="0">
        <x:f>'Historical Trades'!B2658</x:f>
      </x:c>
      <x:c r="C2658" s="23">
        <x:f>'Historical Trades'!C2658</x:f>
      </x:c>
      <x:c r="D2658" s="0">
        <x:f>'Historical Trades'!D2658</x:f>
      </x:c>
      <x:c r="E2658" s="23">
        <x:f>'Historical Trades'!E2658</x:f>
      </x:c>
      <x:c r="F2658" s="0">
        <x:f>'Historical Trades'!F2658</x:f>
      </x:c>
      <x:c r="G2658" s="0">
        <x:f>'Historical Trades'!G2658</x:f>
      </x:c>
      <x:c r="H2658" s="0">
        <x:f>'Historical Trades'!H2658</x:f>
      </x:c>
      <x:c r="I2658" s="0">
        <x:f>'Historical Trades'!I2658</x:f>
      </x:c>
      <x:c r="J2658" s="0">
        <x:f>'Historical Trades'!J2658</x:f>
      </x:c>
      <x:c r="K2658" s="0">
        <x:f>'Historical Trades'!K2658</x:f>
      </x:c>
      <x:c r="L2658" s="0">
        <x:f>'Historical Trades'!L2658</x:f>
      </x:c>
      <x:c r="M2658" s="0">
        <x:f>'Historical Trades'!M2658</x:f>
      </x:c>
      <x:c r="N2658" s="0">
        <x:f>CLEAN('Historical Trades'!O2658)</x:f>
      </x:c>
      <x:c r="P2658" s="14">
        <x:f>IF(G2658="sell",M2658,-M2658)</x:f>
      </x:c>
      <x:c r="Q2658" s="14">
        <x:f>VLOOKUP(N2658,'Currency Rates'!$A$3:$C$32,3,0)</x:f>
      </x:c>
      <x:c r="R2658" s="0">
        <x:f>IF(A2658="SPUS",0,IF(A2658="FWD",0,P2658/Q2658))</x:f>
      </x:c>
    </x:row>
    <x:row r="2659" spans="1:19" x14ac:dyDescent="0.3">
      <x:c r="A2659" s="0">
        <x:f>'Historical Trades'!A2659</x:f>
      </x:c>
      <x:c r="B2659" s="0">
        <x:f>'Historical Trades'!B2659</x:f>
      </x:c>
      <x:c r="C2659" s="23">
        <x:f>'Historical Trades'!C2659</x:f>
      </x:c>
      <x:c r="D2659" s="0">
        <x:f>'Historical Trades'!D2659</x:f>
      </x:c>
      <x:c r="E2659" s="23">
        <x:f>'Historical Trades'!E2659</x:f>
      </x:c>
      <x:c r="F2659" s="0">
        <x:f>'Historical Trades'!F2659</x:f>
      </x:c>
      <x:c r="G2659" s="0">
        <x:f>'Historical Trades'!G2659</x:f>
      </x:c>
      <x:c r="H2659" s="0">
        <x:f>'Historical Trades'!H2659</x:f>
      </x:c>
      <x:c r="I2659" s="0">
        <x:f>'Historical Trades'!I2659</x:f>
      </x:c>
      <x:c r="J2659" s="0">
        <x:f>'Historical Trades'!J2659</x:f>
      </x:c>
      <x:c r="K2659" s="0">
        <x:f>'Historical Trades'!K2659</x:f>
      </x:c>
      <x:c r="L2659" s="0">
        <x:f>'Historical Trades'!L2659</x:f>
      </x:c>
      <x:c r="M2659" s="0">
        <x:f>'Historical Trades'!M2659</x:f>
      </x:c>
      <x:c r="N2659" s="0">
        <x:f>CLEAN('Historical Trades'!O2659)</x:f>
      </x:c>
      <x:c r="P2659" s="14">
        <x:f>IF(G2659="sell",M2659,-M2659)</x:f>
      </x:c>
      <x:c r="Q2659" s="14">
        <x:f>VLOOKUP(N2659,'Currency Rates'!$A$3:$C$32,3,0)</x:f>
      </x:c>
      <x:c r="R2659" s="0">
        <x:f>IF(A2659="SPUS",0,IF(A2659="FWD",0,P2659/Q2659))</x:f>
      </x:c>
    </x:row>
    <x:row r="2660" spans="1:19" x14ac:dyDescent="0.3">
      <x:c r="A2660" s="0">
        <x:f>'Historical Trades'!A2660</x:f>
      </x:c>
      <x:c r="B2660" s="0">
        <x:f>'Historical Trades'!B2660</x:f>
      </x:c>
      <x:c r="C2660" s="23">
        <x:f>'Historical Trades'!C2660</x:f>
      </x:c>
      <x:c r="D2660" s="0">
        <x:f>'Historical Trades'!D2660</x:f>
      </x:c>
      <x:c r="E2660" s="23">
        <x:f>'Historical Trades'!E2660</x:f>
      </x:c>
      <x:c r="F2660" s="0">
        <x:f>'Historical Trades'!F2660</x:f>
      </x:c>
      <x:c r="G2660" s="0">
        <x:f>'Historical Trades'!G2660</x:f>
      </x:c>
      <x:c r="H2660" s="0">
        <x:f>'Historical Trades'!H2660</x:f>
      </x:c>
      <x:c r="I2660" s="0">
        <x:f>'Historical Trades'!I2660</x:f>
      </x:c>
      <x:c r="J2660" s="0">
        <x:f>'Historical Trades'!J2660</x:f>
      </x:c>
      <x:c r="K2660" s="0">
        <x:f>'Historical Trades'!K2660</x:f>
      </x:c>
      <x:c r="L2660" s="0">
        <x:f>'Historical Trades'!L2660</x:f>
      </x:c>
      <x:c r="M2660" s="0">
        <x:f>'Historical Trades'!M2660</x:f>
      </x:c>
      <x:c r="N2660" s="0">
        <x:f>CLEAN('Historical Trades'!O2660)</x:f>
      </x:c>
      <x:c r="P2660" s="14">
        <x:f>IF(G2660="sell",M2660,-M2660)</x:f>
      </x:c>
      <x:c r="Q2660" s="14">
        <x:f>VLOOKUP(N2660,'Currency Rates'!$A$3:$C$32,3,0)</x:f>
      </x:c>
      <x:c r="R2660" s="0">
        <x:f>IF(A2660="SPUS",0,IF(A2660="FWD",0,P2660/Q2660))</x:f>
      </x:c>
    </x:row>
    <x:row r="2661" spans="1:19" x14ac:dyDescent="0.3">
      <x:c r="A2661" s="0">
        <x:f>'Historical Trades'!A2661</x:f>
      </x:c>
      <x:c r="B2661" s="0">
        <x:f>'Historical Trades'!B2661</x:f>
      </x:c>
      <x:c r="C2661" s="23">
        <x:f>'Historical Trades'!C2661</x:f>
      </x:c>
      <x:c r="D2661" s="0">
        <x:f>'Historical Trades'!D2661</x:f>
      </x:c>
      <x:c r="E2661" s="23">
        <x:f>'Historical Trades'!E2661</x:f>
      </x:c>
      <x:c r="F2661" s="0">
        <x:f>'Historical Trades'!F2661</x:f>
      </x:c>
      <x:c r="G2661" s="0">
        <x:f>'Historical Trades'!G2661</x:f>
      </x:c>
      <x:c r="H2661" s="0">
        <x:f>'Historical Trades'!H2661</x:f>
      </x:c>
      <x:c r="I2661" s="0">
        <x:f>'Historical Trades'!I2661</x:f>
      </x:c>
      <x:c r="J2661" s="0">
        <x:f>'Historical Trades'!J2661</x:f>
      </x:c>
      <x:c r="K2661" s="0">
        <x:f>'Historical Trades'!K2661</x:f>
      </x:c>
      <x:c r="L2661" s="0">
        <x:f>'Historical Trades'!L2661</x:f>
      </x:c>
      <x:c r="M2661" s="0">
        <x:f>'Historical Trades'!M2661</x:f>
      </x:c>
      <x:c r="N2661" s="0">
        <x:f>CLEAN('Historical Trades'!O2661)</x:f>
      </x:c>
      <x:c r="P2661" s="14">
        <x:f>IF(G2661="sell",M2661,-M2661)</x:f>
      </x:c>
      <x:c r="Q2661" s="14">
        <x:f>VLOOKUP(N2661,'Currency Rates'!$A$3:$C$32,3,0)</x:f>
      </x:c>
      <x:c r="R2661" s="0">
        <x:f>IF(A2661="SPUS",0,IF(A2661="FWD",0,P2661/Q2661))</x:f>
      </x:c>
    </x:row>
    <x:row r="2662" spans="1:19" x14ac:dyDescent="0.3">
      <x:c r="A2662" s="0">
        <x:f>'Historical Trades'!A2662</x:f>
      </x:c>
      <x:c r="B2662" s="0">
        <x:f>'Historical Trades'!B2662</x:f>
      </x:c>
      <x:c r="C2662" s="23">
        <x:f>'Historical Trades'!C2662</x:f>
      </x:c>
      <x:c r="D2662" s="0">
        <x:f>'Historical Trades'!D2662</x:f>
      </x:c>
      <x:c r="E2662" s="23">
        <x:f>'Historical Trades'!E2662</x:f>
      </x:c>
      <x:c r="F2662" s="0">
        <x:f>'Historical Trades'!F2662</x:f>
      </x:c>
      <x:c r="G2662" s="0">
        <x:f>'Historical Trades'!G2662</x:f>
      </x:c>
      <x:c r="H2662" s="0">
        <x:f>'Historical Trades'!H2662</x:f>
      </x:c>
      <x:c r="I2662" s="0">
        <x:f>'Historical Trades'!I2662</x:f>
      </x:c>
      <x:c r="J2662" s="0">
        <x:f>'Historical Trades'!J2662</x:f>
      </x:c>
      <x:c r="K2662" s="0">
        <x:f>'Historical Trades'!K2662</x:f>
      </x:c>
      <x:c r="L2662" s="0">
        <x:f>'Historical Trades'!L2662</x:f>
      </x:c>
      <x:c r="M2662" s="0">
        <x:f>'Historical Trades'!M2662</x:f>
      </x:c>
      <x:c r="N2662" s="0">
        <x:f>CLEAN('Historical Trades'!O2662)</x:f>
      </x:c>
      <x:c r="P2662" s="14">
        <x:f>IF(G2662="sell",M2662,-M2662)</x:f>
      </x:c>
      <x:c r="Q2662" s="14">
        <x:f>VLOOKUP(N2662,'Currency Rates'!$A$3:$C$32,3,0)</x:f>
      </x:c>
      <x:c r="R2662" s="0">
        <x:f>IF(A2662="SPUS",0,IF(A2662="FWD",0,P2662/Q2662))</x:f>
      </x:c>
    </x:row>
    <x:row r="2663" spans="1:19" x14ac:dyDescent="0.3">
      <x:c r="A2663" s="0">
        <x:f>'Historical Trades'!A2663</x:f>
      </x:c>
      <x:c r="B2663" s="0">
        <x:f>'Historical Trades'!B2663</x:f>
      </x:c>
      <x:c r="C2663" s="23">
        <x:f>'Historical Trades'!C2663</x:f>
      </x:c>
      <x:c r="D2663" s="0">
        <x:f>'Historical Trades'!D2663</x:f>
      </x:c>
      <x:c r="E2663" s="23">
        <x:f>'Historical Trades'!E2663</x:f>
      </x:c>
      <x:c r="F2663" s="0">
        <x:f>'Historical Trades'!F2663</x:f>
      </x:c>
      <x:c r="G2663" s="0">
        <x:f>'Historical Trades'!G2663</x:f>
      </x:c>
      <x:c r="H2663" s="0">
        <x:f>'Historical Trades'!H2663</x:f>
      </x:c>
      <x:c r="I2663" s="0">
        <x:f>'Historical Trades'!I2663</x:f>
      </x:c>
      <x:c r="J2663" s="0">
        <x:f>'Historical Trades'!J2663</x:f>
      </x:c>
      <x:c r="K2663" s="0">
        <x:f>'Historical Trades'!K2663</x:f>
      </x:c>
      <x:c r="L2663" s="0">
        <x:f>'Historical Trades'!L2663</x:f>
      </x:c>
      <x:c r="M2663" s="0">
        <x:f>'Historical Trades'!M2663</x:f>
      </x:c>
      <x:c r="N2663" s="0">
        <x:f>CLEAN('Historical Trades'!O2663)</x:f>
      </x:c>
      <x:c r="P2663" s="14">
        <x:f>IF(G2663="sell",M2663,-M2663)</x:f>
      </x:c>
      <x:c r="Q2663" s="14">
        <x:f>VLOOKUP(N2663,'Currency Rates'!$A$3:$C$32,3,0)</x:f>
      </x:c>
      <x:c r="R2663" s="0">
        <x:f>IF(A2663="SPUS",0,IF(A2663="FWD",0,P2663/Q2663))</x:f>
      </x:c>
    </x:row>
    <x:row r="2664" spans="1:19" x14ac:dyDescent="0.3">
      <x:c r="A2664" s="0">
        <x:f>'Historical Trades'!A2664</x:f>
      </x:c>
      <x:c r="B2664" s="0">
        <x:f>'Historical Trades'!B2664</x:f>
      </x:c>
      <x:c r="C2664" s="23">
        <x:f>'Historical Trades'!C2664</x:f>
      </x:c>
      <x:c r="D2664" s="0">
        <x:f>'Historical Trades'!D2664</x:f>
      </x:c>
      <x:c r="E2664" s="23">
        <x:f>'Historical Trades'!E2664</x:f>
      </x:c>
      <x:c r="F2664" s="0">
        <x:f>'Historical Trades'!F2664</x:f>
      </x:c>
      <x:c r="G2664" s="0">
        <x:f>'Historical Trades'!G2664</x:f>
      </x:c>
      <x:c r="H2664" s="0">
        <x:f>'Historical Trades'!H2664</x:f>
      </x:c>
      <x:c r="I2664" s="0">
        <x:f>'Historical Trades'!I2664</x:f>
      </x:c>
      <x:c r="J2664" s="0">
        <x:f>'Historical Trades'!J2664</x:f>
      </x:c>
      <x:c r="K2664" s="0">
        <x:f>'Historical Trades'!K2664</x:f>
      </x:c>
      <x:c r="L2664" s="0">
        <x:f>'Historical Trades'!L2664</x:f>
      </x:c>
      <x:c r="M2664" s="0">
        <x:f>'Historical Trades'!M2664</x:f>
      </x:c>
      <x:c r="N2664" s="0">
        <x:f>CLEAN('Historical Trades'!O2664)</x:f>
      </x:c>
      <x:c r="P2664" s="14">
        <x:f>IF(G2664="sell",M2664,-M2664)</x:f>
      </x:c>
      <x:c r="Q2664" s="14">
        <x:f>VLOOKUP(N2664,'Currency Rates'!$A$3:$C$32,3,0)</x:f>
      </x:c>
      <x:c r="R2664" s="0">
        <x:f>IF(A2664="SPUS",0,IF(A2664="FWD",0,P2664/Q2664))</x:f>
      </x:c>
    </x:row>
    <x:row r="2665" spans="1:19" x14ac:dyDescent="0.3">
      <x:c r="A2665" s="0">
        <x:f>'Historical Trades'!A2665</x:f>
      </x:c>
      <x:c r="B2665" s="0">
        <x:f>'Historical Trades'!B2665</x:f>
      </x:c>
      <x:c r="C2665" s="23">
        <x:f>'Historical Trades'!C2665</x:f>
      </x:c>
      <x:c r="D2665" s="0">
        <x:f>'Historical Trades'!D2665</x:f>
      </x:c>
      <x:c r="E2665" s="23">
        <x:f>'Historical Trades'!E2665</x:f>
      </x:c>
      <x:c r="F2665" s="0">
        <x:f>'Historical Trades'!F2665</x:f>
      </x:c>
      <x:c r="G2665" s="0">
        <x:f>'Historical Trades'!G2665</x:f>
      </x:c>
      <x:c r="H2665" s="0">
        <x:f>'Historical Trades'!H2665</x:f>
      </x:c>
      <x:c r="I2665" s="0">
        <x:f>'Historical Trades'!I2665</x:f>
      </x:c>
      <x:c r="J2665" s="0">
        <x:f>'Historical Trades'!J2665</x:f>
      </x:c>
      <x:c r="K2665" s="0">
        <x:f>'Historical Trades'!K2665</x:f>
      </x:c>
      <x:c r="L2665" s="0">
        <x:f>'Historical Trades'!L2665</x:f>
      </x:c>
      <x:c r="M2665" s="0">
        <x:f>'Historical Trades'!M2665</x:f>
      </x:c>
      <x:c r="N2665" s="0">
        <x:f>CLEAN('Historical Trades'!O2665)</x:f>
      </x:c>
      <x:c r="P2665" s="14">
        <x:f>IF(G2665="sell",M2665,-M2665)</x:f>
      </x:c>
      <x:c r="Q2665" s="14">
        <x:f>VLOOKUP(N2665,'Currency Rates'!$A$3:$C$32,3,0)</x:f>
      </x:c>
      <x:c r="R2665" s="0">
        <x:f>IF(A2665="SPUS",0,IF(A2665="FWD",0,P2665/Q2665))</x:f>
      </x:c>
    </x:row>
    <x:row r="2666" spans="1:19" x14ac:dyDescent="0.3">
      <x:c r="A2666" s="0">
        <x:f>'Historical Trades'!A2666</x:f>
      </x:c>
      <x:c r="B2666" s="0">
        <x:f>'Historical Trades'!B2666</x:f>
      </x:c>
      <x:c r="C2666" s="23">
        <x:f>'Historical Trades'!C2666</x:f>
      </x:c>
      <x:c r="D2666" s="0">
        <x:f>'Historical Trades'!D2666</x:f>
      </x:c>
      <x:c r="E2666" s="23">
        <x:f>'Historical Trades'!E2666</x:f>
      </x:c>
      <x:c r="F2666" s="0">
        <x:f>'Historical Trades'!F2666</x:f>
      </x:c>
      <x:c r="G2666" s="0">
        <x:f>'Historical Trades'!G2666</x:f>
      </x:c>
      <x:c r="H2666" s="0">
        <x:f>'Historical Trades'!H2666</x:f>
      </x:c>
      <x:c r="I2666" s="0">
        <x:f>'Historical Trades'!I2666</x:f>
      </x:c>
      <x:c r="J2666" s="0">
        <x:f>'Historical Trades'!J2666</x:f>
      </x:c>
      <x:c r="K2666" s="0">
        <x:f>'Historical Trades'!K2666</x:f>
      </x:c>
      <x:c r="L2666" s="0">
        <x:f>'Historical Trades'!L2666</x:f>
      </x:c>
      <x:c r="M2666" s="0">
        <x:f>'Historical Trades'!M2666</x:f>
      </x:c>
      <x:c r="N2666" s="0">
        <x:f>CLEAN('Historical Trades'!O2666)</x:f>
      </x:c>
      <x:c r="P2666" s="14">
        <x:f>IF(G2666="sell",M2666,-M2666)</x:f>
      </x:c>
      <x:c r="Q2666" s="14">
        <x:f>VLOOKUP(N2666,'Currency Rates'!$A$3:$C$32,3,0)</x:f>
      </x:c>
      <x:c r="R2666" s="0">
        <x:f>IF(A2666="SPUS",0,IF(A2666="FWD",0,P2666/Q2666))</x:f>
      </x:c>
    </x:row>
    <x:row r="2667" spans="1:19" x14ac:dyDescent="0.3">
      <x:c r="A2667" s="0">
        <x:f>'Historical Trades'!A2667</x:f>
      </x:c>
      <x:c r="B2667" s="0">
        <x:f>'Historical Trades'!B2667</x:f>
      </x:c>
      <x:c r="C2667" s="23">
        <x:f>'Historical Trades'!C2667</x:f>
      </x:c>
      <x:c r="D2667" s="0">
        <x:f>'Historical Trades'!D2667</x:f>
      </x:c>
      <x:c r="E2667" s="23">
        <x:f>'Historical Trades'!E2667</x:f>
      </x:c>
      <x:c r="F2667" s="0">
        <x:f>'Historical Trades'!F2667</x:f>
      </x:c>
      <x:c r="G2667" s="0">
        <x:f>'Historical Trades'!G2667</x:f>
      </x:c>
      <x:c r="H2667" s="0">
        <x:f>'Historical Trades'!H2667</x:f>
      </x:c>
      <x:c r="I2667" s="0">
        <x:f>'Historical Trades'!I2667</x:f>
      </x:c>
      <x:c r="J2667" s="0">
        <x:f>'Historical Trades'!J2667</x:f>
      </x:c>
      <x:c r="K2667" s="0">
        <x:f>'Historical Trades'!K2667</x:f>
      </x:c>
      <x:c r="L2667" s="0">
        <x:f>'Historical Trades'!L2667</x:f>
      </x:c>
      <x:c r="M2667" s="0">
        <x:f>'Historical Trades'!M2667</x:f>
      </x:c>
      <x:c r="N2667" s="0">
        <x:f>CLEAN('Historical Trades'!O2667)</x:f>
      </x:c>
      <x:c r="P2667" s="14">
        <x:f>IF(G2667="sell",M2667,-M2667)</x:f>
      </x:c>
      <x:c r="Q2667" s="14">
        <x:f>VLOOKUP(N2667,'Currency Rates'!$A$3:$C$32,3,0)</x:f>
      </x:c>
      <x:c r="R2667" s="0">
        <x:f>IF(A2667="SPUS",0,IF(A2667="FWD",0,P2667/Q2667))</x:f>
      </x:c>
    </x:row>
    <x:row r="2668" spans="1:19" x14ac:dyDescent="0.3">
      <x:c r="A2668" s="0">
        <x:f>'Historical Trades'!A2668</x:f>
      </x:c>
      <x:c r="B2668" s="0">
        <x:f>'Historical Trades'!B2668</x:f>
      </x:c>
      <x:c r="C2668" s="23">
        <x:f>'Historical Trades'!C2668</x:f>
      </x:c>
      <x:c r="D2668" s="0">
        <x:f>'Historical Trades'!D2668</x:f>
      </x:c>
      <x:c r="E2668" s="23">
        <x:f>'Historical Trades'!E2668</x:f>
      </x:c>
      <x:c r="F2668" s="0">
        <x:f>'Historical Trades'!F2668</x:f>
      </x:c>
      <x:c r="G2668" s="0">
        <x:f>'Historical Trades'!G2668</x:f>
      </x:c>
      <x:c r="H2668" s="0">
        <x:f>'Historical Trades'!H2668</x:f>
      </x:c>
      <x:c r="I2668" s="0">
        <x:f>'Historical Trades'!I2668</x:f>
      </x:c>
      <x:c r="J2668" s="0">
        <x:f>'Historical Trades'!J2668</x:f>
      </x:c>
      <x:c r="K2668" s="0">
        <x:f>'Historical Trades'!K2668</x:f>
      </x:c>
      <x:c r="L2668" s="0">
        <x:f>'Historical Trades'!L2668</x:f>
      </x:c>
      <x:c r="M2668" s="0">
        <x:f>'Historical Trades'!M2668</x:f>
      </x:c>
      <x:c r="N2668" s="0">
        <x:f>CLEAN('Historical Trades'!O2668)</x:f>
      </x:c>
      <x:c r="P2668" s="14">
        <x:f>IF(G2668="sell",M2668,-M2668)</x:f>
      </x:c>
      <x:c r="Q2668" s="14">
        <x:f>VLOOKUP(N2668,'Currency Rates'!$A$3:$C$32,3,0)</x:f>
      </x:c>
      <x:c r="R2668" s="0">
        <x:f>IF(A2668="SPUS",0,IF(A2668="FWD",0,P2668/Q2668))</x:f>
      </x:c>
    </x:row>
    <x:row r="2669" spans="1:19" x14ac:dyDescent="0.3">
      <x:c r="A2669" s="0">
        <x:f>'Historical Trades'!A2669</x:f>
      </x:c>
      <x:c r="B2669" s="0">
        <x:f>'Historical Trades'!B2669</x:f>
      </x:c>
      <x:c r="C2669" s="23">
        <x:f>'Historical Trades'!C2669</x:f>
      </x:c>
      <x:c r="D2669" s="0">
        <x:f>'Historical Trades'!D2669</x:f>
      </x:c>
      <x:c r="E2669" s="23">
        <x:f>'Historical Trades'!E2669</x:f>
      </x:c>
      <x:c r="F2669" s="0">
        <x:f>'Historical Trades'!F2669</x:f>
      </x:c>
      <x:c r="G2669" s="0">
        <x:f>'Historical Trades'!G2669</x:f>
      </x:c>
      <x:c r="H2669" s="0">
        <x:f>'Historical Trades'!H2669</x:f>
      </x:c>
      <x:c r="I2669" s="0">
        <x:f>'Historical Trades'!I2669</x:f>
      </x:c>
      <x:c r="J2669" s="0">
        <x:f>'Historical Trades'!J2669</x:f>
      </x:c>
      <x:c r="K2669" s="0">
        <x:f>'Historical Trades'!K2669</x:f>
      </x:c>
      <x:c r="L2669" s="0">
        <x:f>'Historical Trades'!L2669</x:f>
      </x:c>
      <x:c r="M2669" s="0">
        <x:f>'Historical Trades'!M2669</x:f>
      </x:c>
      <x:c r="N2669" s="0">
        <x:f>CLEAN('Historical Trades'!O2669)</x:f>
      </x:c>
      <x:c r="P2669" s="14">
        <x:f>IF(G2669="sell",M2669,-M2669)</x:f>
      </x:c>
      <x:c r="Q2669" s="14">
        <x:f>VLOOKUP(N2669,'Currency Rates'!$A$3:$C$32,3,0)</x:f>
      </x:c>
      <x:c r="R2669" s="0">
        <x:f>IF(A2669="SPUS",0,IF(A2669="FWD",0,P2669/Q2669))</x:f>
      </x:c>
    </x:row>
    <x:row r="2670" spans="1:19" x14ac:dyDescent="0.3">
      <x:c r="A2670" s="0">
        <x:f>'Historical Trades'!A2670</x:f>
      </x:c>
      <x:c r="B2670" s="0">
        <x:f>'Historical Trades'!B2670</x:f>
      </x:c>
      <x:c r="C2670" s="23">
        <x:f>'Historical Trades'!C2670</x:f>
      </x:c>
      <x:c r="D2670" s="0">
        <x:f>'Historical Trades'!D2670</x:f>
      </x:c>
      <x:c r="E2670" s="23">
        <x:f>'Historical Trades'!E2670</x:f>
      </x:c>
      <x:c r="F2670" s="0">
        <x:f>'Historical Trades'!F2670</x:f>
      </x:c>
      <x:c r="G2670" s="0">
        <x:f>'Historical Trades'!G2670</x:f>
      </x:c>
      <x:c r="H2670" s="0">
        <x:f>'Historical Trades'!H2670</x:f>
      </x:c>
      <x:c r="I2670" s="0">
        <x:f>'Historical Trades'!I2670</x:f>
      </x:c>
      <x:c r="J2670" s="0">
        <x:f>'Historical Trades'!J2670</x:f>
      </x:c>
      <x:c r="K2670" s="0">
        <x:f>'Historical Trades'!K2670</x:f>
      </x:c>
      <x:c r="L2670" s="0">
        <x:f>'Historical Trades'!L2670</x:f>
      </x:c>
      <x:c r="M2670" s="0">
        <x:f>'Historical Trades'!M2670</x:f>
      </x:c>
      <x:c r="N2670" s="0">
        <x:f>CLEAN('Historical Trades'!O2670)</x:f>
      </x:c>
      <x:c r="P2670" s="14">
        <x:f>IF(G2670="sell",M2670,-M2670)</x:f>
      </x:c>
      <x:c r="Q2670" s="14">
        <x:f>VLOOKUP(N2670,'Currency Rates'!$A$3:$C$32,3,0)</x:f>
      </x:c>
      <x:c r="R2670" s="0">
        <x:f>IF(A2670="SPUS",0,IF(A2670="FWD",0,P2670/Q2670))</x:f>
      </x:c>
    </x:row>
    <x:row r="2671" spans="1:19" x14ac:dyDescent="0.3">
      <x:c r="A2671" s="0">
        <x:f>'Historical Trades'!A2671</x:f>
      </x:c>
      <x:c r="B2671" s="0">
        <x:f>'Historical Trades'!B2671</x:f>
      </x:c>
      <x:c r="C2671" s="23">
        <x:f>'Historical Trades'!C2671</x:f>
      </x:c>
      <x:c r="D2671" s="0">
        <x:f>'Historical Trades'!D2671</x:f>
      </x:c>
      <x:c r="E2671" s="23">
        <x:f>'Historical Trades'!E2671</x:f>
      </x:c>
      <x:c r="F2671" s="0">
        <x:f>'Historical Trades'!F2671</x:f>
      </x:c>
      <x:c r="G2671" s="0">
        <x:f>'Historical Trades'!G2671</x:f>
      </x:c>
      <x:c r="H2671" s="0">
        <x:f>'Historical Trades'!H2671</x:f>
      </x:c>
      <x:c r="I2671" s="0">
        <x:f>'Historical Trades'!I2671</x:f>
      </x:c>
      <x:c r="J2671" s="0">
        <x:f>'Historical Trades'!J2671</x:f>
      </x:c>
      <x:c r="K2671" s="0">
        <x:f>'Historical Trades'!K2671</x:f>
      </x:c>
      <x:c r="L2671" s="0">
        <x:f>'Historical Trades'!L2671</x:f>
      </x:c>
      <x:c r="M2671" s="0">
        <x:f>'Historical Trades'!M2671</x:f>
      </x:c>
      <x:c r="N2671" s="0">
        <x:f>CLEAN('Historical Trades'!O2671)</x:f>
      </x:c>
      <x:c r="P2671" s="14">
        <x:f>IF(G2671="sell",M2671,-M2671)</x:f>
      </x:c>
      <x:c r="Q2671" s="14">
        <x:f>VLOOKUP(N2671,'Currency Rates'!$A$3:$C$32,3,0)</x:f>
      </x:c>
      <x:c r="R2671" s="0">
        <x:f>IF(A2671="SPUS",0,IF(A2671="FWD",0,P2671/Q2671))</x:f>
      </x:c>
    </x:row>
    <x:row r="2672" spans="1:19" x14ac:dyDescent="0.3">
      <x:c r="A2672" s="0">
        <x:f>'Historical Trades'!A2672</x:f>
      </x:c>
      <x:c r="B2672" s="0">
        <x:f>'Historical Trades'!B2672</x:f>
      </x:c>
      <x:c r="C2672" s="23">
        <x:f>'Historical Trades'!C2672</x:f>
      </x:c>
      <x:c r="D2672" s="0">
        <x:f>'Historical Trades'!D2672</x:f>
      </x:c>
      <x:c r="E2672" s="23">
        <x:f>'Historical Trades'!E2672</x:f>
      </x:c>
      <x:c r="F2672" s="0">
        <x:f>'Historical Trades'!F2672</x:f>
      </x:c>
      <x:c r="G2672" s="0">
        <x:f>'Historical Trades'!G2672</x:f>
      </x:c>
      <x:c r="H2672" s="0">
        <x:f>'Historical Trades'!H2672</x:f>
      </x:c>
      <x:c r="I2672" s="0">
        <x:f>'Historical Trades'!I2672</x:f>
      </x:c>
      <x:c r="J2672" s="0">
        <x:f>'Historical Trades'!J2672</x:f>
      </x:c>
      <x:c r="K2672" s="0">
        <x:f>'Historical Trades'!K2672</x:f>
      </x:c>
      <x:c r="L2672" s="0">
        <x:f>'Historical Trades'!L2672</x:f>
      </x:c>
      <x:c r="M2672" s="0">
        <x:f>'Historical Trades'!M2672</x:f>
      </x:c>
      <x:c r="N2672" s="0">
        <x:f>CLEAN('Historical Trades'!O2672)</x:f>
      </x:c>
      <x:c r="P2672" s="14">
        <x:f>IF(G2672="sell",M2672,-M2672)</x:f>
      </x:c>
      <x:c r="Q2672" s="14">
        <x:f>VLOOKUP(N2672,'Currency Rates'!$A$3:$C$32,3,0)</x:f>
      </x:c>
      <x:c r="R2672" s="0">
        <x:f>IF(A2672="SPUS",0,IF(A2672="FWD",0,P2672/Q2672))</x:f>
      </x:c>
    </x:row>
    <x:row r="2673" spans="1:19" x14ac:dyDescent="0.3">
      <x:c r="A2673" s="0">
        <x:f>'Historical Trades'!A2673</x:f>
      </x:c>
      <x:c r="B2673" s="0">
        <x:f>'Historical Trades'!B2673</x:f>
      </x:c>
      <x:c r="C2673" s="23">
        <x:f>'Historical Trades'!C2673</x:f>
      </x:c>
      <x:c r="D2673" s="0">
        <x:f>'Historical Trades'!D2673</x:f>
      </x:c>
      <x:c r="E2673" s="23">
        <x:f>'Historical Trades'!E2673</x:f>
      </x:c>
      <x:c r="F2673" s="0">
        <x:f>'Historical Trades'!F2673</x:f>
      </x:c>
      <x:c r="G2673" s="0">
        <x:f>'Historical Trades'!G2673</x:f>
      </x:c>
      <x:c r="H2673" s="0">
        <x:f>'Historical Trades'!H2673</x:f>
      </x:c>
      <x:c r="I2673" s="0">
        <x:f>'Historical Trades'!I2673</x:f>
      </x:c>
      <x:c r="J2673" s="0">
        <x:f>'Historical Trades'!J2673</x:f>
      </x:c>
      <x:c r="K2673" s="0">
        <x:f>'Historical Trades'!K2673</x:f>
      </x:c>
      <x:c r="L2673" s="0">
        <x:f>'Historical Trades'!L2673</x:f>
      </x:c>
      <x:c r="M2673" s="0">
        <x:f>'Historical Trades'!M2673</x:f>
      </x:c>
      <x:c r="N2673" s="0">
        <x:f>CLEAN('Historical Trades'!O2673)</x:f>
      </x:c>
      <x:c r="P2673" s="14">
        <x:f>IF(G2673="sell",M2673,-M2673)</x:f>
      </x:c>
      <x:c r="Q2673" s="14">
        <x:f>VLOOKUP(N2673,'Currency Rates'!$A$3:$C$32,3,0)</x:f>
      </x:c>
      <x:c r="R2673" s="0">
        <x:f>IF(A2673="SPUS",0,IF(A2673="FWD",0,P2673/Q2673))</x:f>
      </x:c>
    </x:row>
    <x:row r="2674" spans="1:19" x14ac:dyDescent="0.3">
      <x:c r="A2674" s="0">
        <x:f>'Historical Trades'!A2674</x:f>
      </x:c>
      <x:c r="B2674" s="0">
        <x:f>'Historical Trades'!B2674</x:f>
      </x:c>
      <x:c r="C2674" s="23">
        <x:f>'Historical Trades'!C2674</x:f>
      </x:c>
      <x:c r="D2674" s="0">
        <x:f>'Historical Trades'!D2674</x:f>
      </x:c>
      <x:c r="E2674" s="23">
        <x:f>'Historical Trades'!E2674</x:f>
      </x:c>
      <x:c r="F2674" s="0">
        <x:f>'Historical Trades'!F2674</x:f>
      </x:c>
      <x:c r="G2674" s="0">
        <x:f>'Historical Trades'!G2674</x:f>
      </x:c>
      <x:c r="H2674" s="0">
        <x:f>'Historical Trades'!H2674</x:f>
      </x:c>
      <x:c r="I2674" s="0">
        <x:f>'Historical Trades'!I2674</x:f>
      </x:c>
      <x:c r="J2674" s="0">
        <x:f>'Historical Trades'!J2674</x:f>
      </x:c>
      <x:c r="K2674" s="0">
        <x:f>'Historical Trades'!K2674</x:f>
      </x:c>
      <x:c r="L2674" s="0">
        <x:f>'Historical Trades'!L2674</x:f>
      </x:c>
      <x:c r="M2674" s="0">
        <x:f>'Historical Trades'!M2674</x:f>
      </x:c>
      <x:c r="N2674" s="0">
        <x:f>CLEAN('Historical Trades'!O2674)</x:f>
      </x:c>
      <x:c r="P2674" s="14">
        <x:f>IF(G2674="sell",M2674,-M2674)</x:f>
      </x:c>
      <x:c r="Q2674" s="14">
        <x:f>VLOOKUP(N2674,'Currency Rates'!$A$3:$C$32,3,0)</x:f>
      </x:c>
      <x:c r="R2674" s="0">
        <x:f>IF(A2674="SPUS",0,IF(A2674="FWD",0,P2674/Q2674))</x:f>
      </x:c>
    </x:row>
    <x:row r="2675" spans="1:19" x14ac:dyDescent="0.3">
      <x:c r="A2675" s="0">
        <x:f>'Historical Trades'!A2675</x:f>
      </x:c>
      <x:c r="B2675" s="0">
        <x:f>'Historical Trades'!B2675</x:f>
      </x:c>
      <x:c r="C2675" s="23">
        <x:f>'Historical Trades'!C2675</x:f>
      </x:c>
      <x:c r="D2675" s="0">
        <x:f>'Historical Trades'!D2675</x:f>
      </x:c>
      <x:c r="E2675" s="23">
        <x:f>'Historical Trades'!E2675</x:f>
      </x:c>
      <x:c r="F2675" s="0">
        <x:f>'Historical Trades'!F2675</x:f>
      </x:c>
      <x:c r="G2675" s="0">
        <x:f>'Historical Trades'!G2675</x:f>
      </x:c>
      <x:c r="H2675" s="0">
        <x:f>'Historical Trades'!H2675</x:f>
      </x:c>
      <x:c r="I2675" s="0">
        <x:f>'Historical Trades'!I2675</x:f>
      </x:c>
      <x:c r="J2675" s="0">
        <x:f>'Historical Trades'!J2675</x:f>
      </x:c>
      <x:c r="K2675" s="0">
        <x:f>'Historical Trades'!K2675</x:f>
      </x:c>
      <x:c r="L2675" s="0">
        <x:f>'Historical Trades'!L2675</x:f>
      </x:c>
      <x:c r="M2675" s="0">
        <x:f>'Historical Trades'!M2675</x:f>
      </x:c>
      <x:c r="N2675" s="0">
        <x:f>CLEAN('Historical Trades'!O2675)</x:f>
      </x:c>
      <x:c r="P2675" s="14">
        <x:f>IF(G2675="sell",M2675,-M2675)</x:f>
      </x:c>
      <x:c r="Q2675" s="14">
        <x:f>VLOOKUP(N2675,'Currency Rates'!$A$3:$C$32,3,0)</x:f>
      </x:c>
      <x:c r="R2675" s="0">
        <x:f>IF(A2675="SPUS",0,IF(A2675="FWD",0,P2675/Q2675))</x:f>
      </x:c>
    </x:row>
    <x:row r="2676" spans="1:19" x14ac:dyDescent="0.3">
      <x:c r="A2676" s="0">
        <x:f>'Historical Trades'!A2676</x:f>
      </x:c>
      <x:c r="B2676" s="0">
        <x:f>'Historical Trades'!B2676</x:f>
      </x:c>
      <x:c r="C2676" s="23">
        <x:f>'Historical Trades'!C2676</x:f>
      </x:c>
      <x:c r="D2676" s="0">
        <x:f>'Historical Trades'!D2676</x:f>
      </x:c>
      <x:c r="E2676" s="23">
        <x:f>'Historical Trades'!E2676</x:f>
      </x:c>
      <x:c r="F2676" s="0">
        <x:f>'Historical Trades'!F2676</x:f>
      </x:c>
      <x:c r="G2676" s="0">
        <x:f>'Historical Trades'!G2676</x:f>
      </x:c>
      <x:c r="H2676" s="0">
        <x:f>'Historical Trades'!H2676</x:f>
      </x:c>
      <x:c r="I2676" s="0">
        <x:f>'Historical Trades'!I2676</x:f>
      </x:c>
      <x:c r="J2676" s="0">
        <x:f>'Historical Trades'!J2676</x:f>
      </x:c>
      <x:c r="K2676" s="0">
        <x:f>'Historical Trades'!K2676</x:f>
      </x:c>
      <x:c r="L2676" s="0">
        <x:f>'Historical Trades'!L2676</x:f>
      </x:c>
      <x:c r="M2676" s="0">
        <x:f>'Historical Trades'!M2676</x:f>
      </x:c>
      <x:c r="N2676" s="0">
        <x:f>CLEAN('Historical Trades'!O2676)</x:f>
      </x:c>
      <x:c r="P2676" s="14">
        <x:f>IF(G2676="sell",M2676,-M2676)</x:f>
      </x:c>
      <x:c r="Q2676" s="14">
        <x:f>VLOOKUP(N2676,'Currency Rates'!$A$3:$C$32,3,0)</x:f>
      </x:c>
      <x:c r="R2676" s="0">
        <x:f>IF(A2676="SPUS",0,IF(A2676="FWD",0,P2676/Q2676))</x:f>
      </x:c>
    </x:row>
    <x:row r="2677" spans="1:19" x14ac:dyDescent="0.3">
      <x:c r="A2677" s="0">
        <x:f>'Historical Trades'!A2677</x:f>
      </x:c>
      <x:c r="B2677" s="0">
        <x:f>'Historical Trades'!B2677</x:f>
      </x:c>
      <x:c r="C2677" s="23">
        <x:f>'Historical Trades'!C2677</x:f>
      </x:c>
      <x:c r="D2677" s="0">
        <x:f>'Historical Trades'!D2677</x:f>
      </x:c>
      <x:c r="E2677" s="23">
        <x:f>'Historical Trades'!E2677</x:f>
      </x:c>
      <x:c r="F2677" s="0">
        <x:f>'Historical Trades'!F2677</x:f>
      </x:c>
      <x:c r="G2677" s="0">
        <x:f>'Historical Trades'!G2677</x:f>
      </x:c>
      <x:c r="H2677" s="0">
        <x:f>'Historical Trades'!H2677</x:f>
      </x:c>
      <x:c r="I2677" s="0">
        <x:f>'Historical Trades'!I2677</x:f>
      </x:c>
      <x:c r="J2677" s="0">
        <x:f>'Historical Trades'!J2677</x:f>
      </x:c>
      <x:c r="K2677" s="0">
        <x:f>'Historical Trades'!K2677</x:f>
      </x:c>
      <x:c r="L2677" s="0">
        <x:f>'Historical Trades'!L2677</x:f>
      </x:c>
      <x:c r="M2677" s="0">
        <x:f>'Historical Trades'!M2677</x:f>
      </x:c>
      <x:c r="N2677" s="0">
        <x:f>CLEAN('Historical Trades'!O2677)</x:f>
      </x:c>
      <x:c r="P2677" s="14">
        <x:f>IF(G2677="sell",M2677,-M2677)</x:f>
      </x:c>
      <x:c r="Q2677" s="14">
        <x:f>VLOOKUP(N2677,'Currency Rates'!$A$3:$C$32,3,0)</x:f>
      </x:c>
      <x:c r="R2677" s="0">
        <x:f>IF(A2677="SPUS",0,IF(A2677="FWD",0,P2677/Q2677))</x:f>
      </x:c>
    </x:row>
    <x:row r="2678" spans="1:19" x14ac:dyDescent="0.3">
      <x:c r="A2678" s="0">
        <x:f>'Historical Trades'!A2678</x:f>
      </x:c>
      <x:c r="B2678" s="0">
        <x:f>'Historical Trades'!B2678</x:f>
      </x:c>
      <x:c r="C2678" s="23">
        <x:f>'Historical Trades'!C2678</x:f>
      </x:c>
      <x:c r="D2678" s="0">
        <x:f>'Historical Trades'!D2678</x:f>
      </x:c>
      <x:c r="E2678" s="23">
        <x:f>'Historical Trades'!E2678</x:f>
      </x:c>
      <x:c r="F2678" s="0">
        <x:f>'Historical Trades'!F2678</x:f>
      </x:c>
      <x:c r="G2678" s="0">
        <x:f>'Historical Trades'!G2678</x:f>
      </x:c>
      <x:c r="H2678" s="0">
        <x:f>'Historical Trades'!H2678</x:f>
      </x:c>
      <x:c r="I2678" s="0">
        <x:f>'Historical Trades'!I2678</x:f>
      </x:c>
      <x:c r="J2678" s="0">
        <x:f>'Historical Trades'!J2678</x:f>
      </x:c>
      <x:c r="K2678" s="0">
        <x:f>'Historical Trades'!K2678</x:f>
      </x:c>
      <x:c r="L2678" s="0">
        <x:f>'Historical Trades'!L2678</x:f>
      </x:c>
      <x:c r="M2678" s="0">
        <x:f>'Historical Trades'!M2678</x:f>
      </x:c>
      <x:c r="N2678" s="0">
        <x:f>CLEAN('Historical Trades'!O2678)</x:f>
      </x:c>
      <x:c r="P2678" s="14">
        <x:f>IF(G2678="sell",M2678,-M2678)</x:f>
      </x:c>
      <x:c r="Q2678" s="14">
        <x:f>VLOOKUP(N2678,'Currency Rates'!$A$3:$C$32,3,0)</x:f>
      </x:c>
      <x:c r="R2678" s="0">
        <x:f>IF(A2678="SPUS",0,IF(A2678="FWD",0,P2678/Q2678))</x:f>
      </x:c>
    </x:row>
    <x:row r="2679" spans="1:19" x14ac:dyDescent="0.3">
      <x:c r="A2679" s="0">
        <x:f>'Historical Trades'!A2679</x:f>
      </x:c>
      <x:c r="B2679" s="0">
        <x:f>'Historical Trades'!B2679</x:f>
      </x:c>
      <x:c r="C2679" s="23">
        <x:f>'Historical Trades'!C2679</x:f>
      </x:c>
      <x:c r="D2679" s="0">
        <x:f>'Historical Trades'!D2679</x:f>
      </x:c>
      <x:c r="E2679" s="23">
        <x:f>'Historical Trades'!E2679</x:f>
      </x:c>
      <x:c r="F2679" s="0">
        <x:f>'Historical Trades'!F2679</x:f>
      </x:c>
      <x:c r="G2679" s="0">
        <x:f>'Historical Trades'!G2679</x:f>
      </x:c>
      <x:c r="H2679" s="0">
        <x:f>'Historical Trades'!H2679</x:f>
      </x:c>
      <x:c r="I2679" s="0">
        <x:f>'Historical Trades'!I2679</x:f>
      </x:c>
      <x:c r="J2679" s="0">
        <x:f>'Historical Trades'!J2679</x:f>
      </x:c>
      <x:c r="K2679" s="0">
        <x:f>'Historical Trades'!K2679</x:f>
      </x:c>
      <x:c r="L2679" s="0">
        <x:f>'Historical Trades'!L2679</x:f>
      </x:c>
      <x:c r="M2679" s="0">
        <x:f>'Historical Trades'!M2679</x:f>
      </x:c>
      <x:c r="N2679" s="0">
        <x:f>CLEAN('Historical Trades'!O2679)</x:f>
      </x:c>
      <x:c r="P2679" s="14">
        <x:f>IF(G2679="sell",M2679,-M2679)</x:f>
      </x:c>
      <x:c r="Q2679" s="14">
        <x:f>VLOOKUP(N2679,'Currency Rates'!$A$3:$C$32,3,0)</x:f>
      </x:c>
      <x:c r="R2679" s="0">
        <x:f>IF(A2679="SPUS",0,IF(A2679="FWD",0,P2679/Q2679))</x:f>
      </x:c>
    </x:row>
    <x:row r="2680" spans="1:19" x14ac:dyDescent="0.3">
      <x:c r="A2680" s="0">
        <x:f>'Historical Trades'!A2680</x:f>
      </x:c>
      <x:c r="B2680" s="0">
        <x:f>'Historical Trades'!B2680</x:f>
      </x:c>
      <x:c r="C2680" s="23">
        <x:f>'Historical Trades'!C2680</x:f>
      </x:c>
      <x:c r="D2680" s="0">
        <x:f>'Historical Trades'!D2680</x:f>
      </x:c>
      <x:c r="E2680" s="23">
        <x:f>'Historical Trades'!E2680</x:f>
      </x:c>
      <x:c r="F2680" s="0">
        <x:f>'Historical Trades'!F2680</x:f>
      </x:c>
      <x:c r="G2680" s="0">
        <x:f>'Historical Trades'!G2680</x:f>
      </x:c>
      <x:c r="H2680" s="0">
        <x:f>'Historical Trades'!H2680</x:f>
      </x:c>
      <x:c r="I2680" s="0">
        <x:f>'Historical Trades'!I2680</x:f>
      </x:c>
      <x:c r="J2680" s="0">
        <x:f>'Historical Trades'!J2680</x:f>
      </x:c>
      <x:c r="K2680" s="0">
        <x:f>'Historical Trades'!K2680</x:f>
      </x:c>
      <x:c r="L2680" s="0">
        <x:f>'Historical Trades'!L2680</x:f>
      </x:c>
      <x:c r="M2680" s="0">
        <x:f>'Historical Trades'!M2680</x:f>
      </x:c>
      <x:c r="N2680" s="0">
        <x:f>CLEAN('Historical Trades'!O2680)</x:f>
      </x:c>
      <x:c r="P2680" s="14">
        <x:f>IF(G2680="sell",M2680,-M2680)</x:f>
      </x:c>
      <x:c r="Q2680" s="14">
        <x:f>VLOOKUP(N2680,'Currency Rates'!$A$3:$C$32,3,0)</x:f>
      </x:c>
      <x:c r="R2680" s="0">
        <x:f>IF(A2680="SPUS",0,IF(A2680="FWD",0,P2680/Q2680))</x:f>
      </x:c>
    </x:row>
    <x:row r="2681" spans="1:19" x14ac:dyDescent="0.3">
      <x:c r="A2681" s="0">
        <x:f>'Historical Trades'!A2681</x:f>
      </x:c>
      <x:c r="B2681" s="0">
        <x:f>'Historical Trades'!B2681</x:f>
      </x:c>
      <x:c r="C2681" s="23">
        <x:f>'Historical Trades'!C2681</x:f>
      </x:c>
      <x:c r="D2681" s="0">
        <x:f>'Historical Trades'!D2681</x:f>
      </x:c>
      <x:c r="E2681" s="23">
        <x:f>'Historical Trades'!E2681</x:f>
      </x:c>
      <x:c r="F2681" s="0">
        <x:f>'Historical Trades'!F2681</x:f>
      </x:c>
      <x:c r="G2681" s="0">
        <x:f>'Historical Trades'!G2681</x:f>
      </x:c>
      <x:c r="H2681" s="0">
        <x:f>'Historical Trades'!H2681</x:f>
      </x:c>
      <x:c r="I2681" s="0">
        <x:f>'Historical Trades'!I2681</x:f>
      </x:c>
      <x:c r="J2681" s="0">
        <x:f>'Historical Trades'!J2681</x:f>
      </x:c>
      <x:c r="K2681" s="0">
        <x:f>'Historical Trades'!K2681</x:f>
      </x:c>
      <x:c r="L2681" s="0">
        <x:f>'Historical Trades'!L2681</x:f>
      </x:c>
      <x:c r="M2681" s="0">
        <x:f>'Historical Trades'!M2681</x:f>
      </x:c>
      <x:c r="N2681" s="0">
        <x:f>CLEAN('Historical Trades'!O2681)</x:f>
      </x:c>
      <x:c r="P2681" s="14">
        <x:f>IF(G2681="sell",M2681,-M2681)</x:f>
      </x:c>
      <x:c r="Q2681" s="14">
        <x:f>VLOOKUP(N2681,'Currency Rates'!$A$3:$C$32,3,0)</x:f>
      </x:c>
      <x:c r="R2681" s="0">
        <x:f>IF(A2681="SPUS",0,IF(A2681="FWD",0,P2681/Q2681))</x:f>
      </x:c>
    </x:row>
    <x:row r="2682" spans="1:19" x14ac:dyDescent="0.3">
      <x:c r="A2682" s="0">
        <x:f>'Historical Trades'!A2682</x:f>
      </x:c>
      <x:c r="B2682" s="0">
        <x:f>'Historical Trades'!B2682</x:f>
      </x:c>
      <x:c r="C2682" s="23">
        <x:f>'Historical Trades'!C2682</x:f>
      </x:c>
      <x:c r="D2682" s="0">
        <x:f>'Historical Trades'!D2682</x:f>
      </x:c>
      <x:c r="E2682" s="23">
        <x:f>'Historical Trades'!E2682</x:f>
      </x:c>
      <x:c r="F2682" s="0">
        <x:f>'Historical Trades'!F2682</x:f>
      </x:c>
      <x:c r="G2682" s="0">
        <x:f>'Historical Trades'!G2682</x:f>
      </x:c>
      <x:c r="H2682" s="0">
        <x:f>'Historical Trades'!H2682</x:f>
      </x:c>
      <x:c r="I2682" s="0">
        <x:f>'Historical Trades'!I2682</x:f>
      </x:c>
      <x:c r="J2682" s="0">
        <x:f>'Historical Trades'!J2682</x:f>
      </x:c>
      <x:c r="K2682" s="0">
        <x:f>'Historical Trades'!K2682</x:f>
      </x:c>
      <x:c r="L2682" s="0">
        <x:f>'Historical Trades'!L2682</x:f>
      </x:c>
      <x:c r="M2682" s="0">
        <x:f>'Historical Trades'!M2682</x:f>
      </x:c>
      <x:c r="N2682" s="0">
        <x:f>CLEAN('Historical Trades'!O2682)</x:f>
      </x:c>
      <x:c r="P2682" s="14">
        <x:f>IF(G2682="sell",M2682,-M2682)</x:f>
      </x:c>
      <x:c r="Q2682" s="14">
        <x:f>VLOOKUP(N2682,'Currency Rates'!$A$3:$C$32,3,0)</x:f>
      </x:c>
      <x:c r="R2682" s="0">
        <x:f>IF(A2682="SPUS",0,IF(A2682="FWD",0,P2682/Q2682))</x:f>
      </x:c>
    </x:row>
    <x:row r="2683" spans="1:19" x14ac:dyDescent="0.3">
      <x:c r="A2683" s="0">
        <x:f>'Historical Trades'!A2683</x:f>
      </x:c>
      <x:c r="B2683" s="0">
        <x:f>'Historical Trades'!B2683</x:f>
      </x:c>
      <x:c r="C2683" s="23">
        <x:f>'Historical Trades'!C2683</x:f>
      </x:c>
      <x:c r="D2683" s="0">
        <x:f>'Historical Trades'!D2683</x:f>
      </x:c>
      <x:c r="E2683" s="23">
        <x:f>'Historical Trades'!E2683</x:f>
      </x:c>
      <x:c r="F2683" s="0">
        <x:f>'Historical Trades'!F2683</x:f>
      </x:c>
      <x:c r="G2683" s="0">
        <x:f>'Historical Trades'!G2683</x:f>
      </x:c>
      <x:c r="H2683" s="0">
        <x:f>'Historical Trades'!H2683</x:f>
      </x:c>
      <x:c r="I2683" s="0">
        <x:f>'Historical Trades'!I2683</x:f>
      </x:c>
      <x:c r="J2683" s="0">
        <x:f>'Historical Trades'!J2683</x:f>
      </x:c>
      <x:c r="K2683" s="0">
        <x:f>'Historical Trades'!K2683</x:f>
      </x:c>
      <x:c r="L2683" s="0">
        <x:f>'Historical Trades'!L2683</x:f>
      </x:c>
      <x:c r="M2683" s="0">
        <x:f>'Historical Trades'!M2683</x:f>
      </x:c>
      <x:c r="N2683" s="0">
        <x:f>CLEAN('Historical Trades'!O2683)</x:f>
      </x:c>
      <x:c r="P2683" s="14">
        <x:f>IF(G2683="sell",M2683,-M2683)</x:f>
      </x:c>
      <x:c r="Q2683" s="14">
        <x:f>VLOOKUP(N2683,'Currency Rates'!$A$3:$C$32,3,0)</x:f>
      </x:c>
      <x:c r="R2683" s="0">
        <x:f>IF(A2683="SPUS",0,IF(A2683="FWD",0,P2683/Q2683))</x:f>
      </x:c>
    </x:row>
    <x:row r="2684" spans="1:19" x14ac:dyDescent="0.3">
      <x:c r="A2684" s="0">
        <x:f>'Historical Trades'!A2684</x:f>
      </x:c>
      <x:c r="B2684" s="0">
        <x:f>'Historical Trades'!B2684</x:f>
      </x:c>
      <x:c r="C2684" s="23">
        <x:f>'Historical Trades'!C2684</x:f>
      </x:c>
      <x:c r="D2684" s="0">
        <x:f>'Historical Trades'!D2684</x:f>
      </x:c>
      <x:c r="E2684" s="23">
        <x:f>'Historical Trades'!E2684</x:f>
      </x:c>
      <x:c r="F2684" s="0">
        <x:f>'Historical Trades'!F2684</x:f>
      </x:c>
      <x:c r="G2684" s="0">
        <x:f>'Historical Trades'!G2684</x:f>
      </x:c>
      <x:c r="H2684" s="0">
        <x:f>'Historical Trades'!H2684</x:f>
      </x:c>
      <x:c r="I2684" s="0">
        <x:f>'Historical Trades'!I2684</x:f>
      </x:c>
      <x:c r="J2684" s="0">
        <x:f>'Historical Trades'!J2684</x:f>
      </x:c>
      <x:c r="K2684" s="0">
        <x:f>'Historical Trades'!K2684</x:f>
      </x:c>
      <x:c r="L2684" s="0">
        <x:f>'Historical Trades'!L2684</x:f>
      </x:c>
      <x:c r="M2684" s="0">
        <x:f>'Historical Trades'!M2684</x:f>
      </x:c>
      <x:c r="N2684" s="0">
        <x:f>CLEAN('Historical Trades'!O2684)</x:f>
      </x:c>
      <x:c r="P2684" s="14">
        <x:f>IF(G2684="sell",M2684,-M2684)</x:f>
      </x:c>
      <x:c r="Q2684" s="14">
        <x:f>VLOOKUP(N2684,'Currency Rates'!$A$3:$C$32,3,0)</x:f>
      </x:c>
      <x:c r="R2684" s="0">
        <x:f>IF(A2684="SPUS",0,IF(A2684="FWD",0,P2684/Q2684))</x:f>
      </x:c>
    </x:row>
    <x:row r="2685" spans="1:19" x14ac:dyDescent="0.3">
      <x:c r="A2685" s="0">
        <x:f>'Historical Trades'!A2685</x:f>
      </x:c>
      <x:c r="B2685" s="0">
        <x:f>'Historical Trades'!B2685</x:f>
      </x:c>
      <x:c r="C2685" s="23">
        <x:f>'Historical Trades'!C2685</x:f>
      </x:c>
      <x:c r="D2685" s="0">
        <x:f>'Historical Trades'!D2685</x:f>
      </x:c>
      <x:c r="E2685" s="23">
        <x:f>'Historical Trades'!E2685</x:f>
      </x:c>
      <x:c r="F2685" s="0">
        <x:f>'Historical Trades'!F2685</x:f>
      </x:c>
      <x:c r="G2685" s="0">
        <x:f>'Historical Trades'!G2685</x:f>
      </x:c>
      <x:c r="H2685" s="0">
        <x:f>'Historical Trades'!H2685</x:f>
      </x:c>
      <x:c r="I2685" s="0">
        <x:f>'Historical Trades'!I2685</x:f>
      </x:c>
      <x:c r="J2685" s="0">
        <x:f>'Historical Trades'!J2685</x:f>
      </x:c>
      <x:c r="K2685" s="0">
        <x:f>'Historical Trades'!K2685</x:f>
      </x:c>
      <x:c r="L2685" s="0">
        <x:f>'Historical Trades'!L2685</x:f>
      </x:c>
      <x:c r="M2685" s="0">
        <x:f>'Historical Trades'!M2685</x:f>
      </x:c>
      <x:c r="N2685" s="0">
        <x:f>CLEAN('Historical Trades'!O2685)</x:f>
      </x:c>
      <x:c r="P2685" s="14">
        <x:f>IF(G2685="sell",M2685,-M2685)</x:f>
      </x:c>
      <x:c r="Q2685" s="14">
        <x:f>VLOOKUP(N2685,'Currency Rates'!$A$3:$C$32,3,0)</x:f>
      </x:c>
      <x:c r="R2685" s="0">
        <x:f>IF(A2685="SPUS",0,IF(A2685="FWD",0,P2685/Q2685))</x:f>
      </x:c>
    </x:row>
    <x:row r="2686" spans="1:19" x14ac:dyDescent="0.3">
      <x:c r="A2686" s="0">
        <x:f>'Historical Trades'!A2686</x:f>
      </x:c>
      <x:c r="B2686" s="0">
        <x:f>'Historical Trades'!B2686</x:f>
      </x:c>
      <x:c r="C2686" s="23">
        <x:f>'Historical Trades'!C2686</x:f>
      </x:c>
      <x:c r="D2686" s="0">
        <x:f>'Historical Trades'!D2686</x:f>
      </x:c>
      <x:c r="E2686" s="23">
        <x:f>'Historical Trades'!E2686</x:f>
      </x:c>
      <x:c r="F2686" s="0">
        <x:f>'Historical Trades'!F2686</x:f>
      </x:c>
      <x:c r="G2686" s="0">
        <x:f>'Historical Trades'!G2686</x:f>
      </x:c>
      <x:c r="H2686" s="0">
        <x:f>'Historical Trades'!H2686</x:f>
      </x:c>
      <x:c r="I2686" s="0">
        <x:f>'Historical Trades'!I2686</x:f>
      </x:c>
      <x:c r="J2686" s="0">
        <x:f>'Historical Trades'!J2686</x:f>
      </x:c>
      <x:c r="K2686" s="0">
        <x:f>'Historical Trades'!K2686</x:f>
      </x:c>
      <x:c r="L2686" s="0">
        <x:f>'Historical Trades'!L2686</x:f>
      </x:c>
      <x:c r="M2686" s="0">
        <x:f>'Historical Trades'!M2686</x:f>
      </x:c>
      <x:c r="N2686" s="0">
        <x:f>CLEAN('Historical Trades'!O2686)</x:f>
      </x:c>
      <x:c r="P2686" s="14">
        <x:f>IF(G2686="sell",M2686,-M2686)</x:f>
      </x:c>
      <x:c r="Q2686" s="14">
        <x:f>VLOOKUP(N2686,'Currency Rates'!$A$3:$C$32,3,0)</x:f>
      </x:c>
      <x:c r="R2686" s="0">
        <x:f>IF(A2686="SPUS",0,IF(A2686="FWD",0,P2686/Q2686))</x:f>
      </x:c>
    </x:row>
    <x:row r="2687" spans="1:19" x14ac:dyDescent="0.3">
      <x:c r="A2687" s="0">
        <x:f>'Historical Trades'!A2687</x:f>
      </x:c>
      <x:c r="B2687" s="0">
        <x:f>'Historical Trades'!B2687</x:f>
      </x:c>
      <x:c r="C2687" s="23">
        <x:f>'Historical Trades'!C2687</x:f>
      </x:c>
      <x:c r="D2687" s="0">
        <x:f>'Historical Trades'!D2687</x:f>
      </x:c>
      <x:c r="E2687" s="23">
        <x:f>'Historical Trades'!E2687</x:f>
      </x:c>
      <x:c r="F2687" s="0">
        <x:f>'Historical Trades'!F2687</x:f>
      </x:c>
      <x:c r="G2687" s="0">
        <x:f>'Historical Trades'!G2687</x:f>
      </x:c>
      <x:c r="H2687" s="0">
        <x:f>'Historical Trades'!H2687</x:f>
      </x:c>
      <x:c r="I2687" s="0">
        <x:f>'Historical Trades'!I2687</x:f>
      </x:c>
      <x:c r="J2687" s="0">
        <x:f>'Historical Trades'!J2687</x:f>
      </x:c>
      <x:c r="K2687" s="0">
        <x:f>'Historical Trades'!K2687</x:f>
      </x:c>
      <x:c r="L2687" s="0">
        <x:f>'Historical Trades'!L2687</x:f>
      </x:c>
      <x:c r="M2687" s="0">
        <x:f>'Historical Trades'!M2687</x:f>
      </x:c>
      <x:c r="N2687" s="0">
        <x:f>CLEAN('Historical Trades'!O2687)</x:f>
      </x:c>
      <x:c r="P2687" s="14">
        <x:f>IF(G2687="sell",M2687,-M2687)</x:f>
      </x:c>
      <x:c r="Q2687" s="14">
        <x:f>VLOOKUP(N2687,'Currency Rates'!$A$3:$C$32,3,0)</x:f>
      </x:c>
      <x:c r="R2687" s="0">
        <x:f>IF(A2687="SPUS",0,IF(A2687="FWD",0,P2687/Q2687))</x:f>
      </x:c>
    </x:row>
    <x:row r="2688" spans="1:19" x14ac:dyDescent="0.3">
      <x:c r="A2688" s="0">
        <x:f>'Historical Trades'!A2688</x:f>
      </x:c>
      <x:c r="B2688" s="0">
        <x:f>'Historical Trades'!B2688</x:f>
      </x:c>
      <x:c r="C2688" s="23">
        <x:f>'Historical Trades'!C2688</x:f>
      </x:c>
      <x:c r="D2688" s="0">
        <x:f>'Historical Trades'!D2688</x:f>
      </x:c>
      <x:c r="E2688" s="23">
        <x:f>'Historical Trades'!E2688</x:f>
      </x:c>
      <x:c r="F2688" s="0">
        <x:f>'Historical Trades'!F2688</x:f>
      </x:c>
      <x:c r="G2688" s="0">
        <x:f>'Historical Trades'!G2688</x:f>
      </x:c>
      <x:c r="H2688" s="0">
        <x:f>'Historical Trades'!H2688</x:f>
      </x:c>
      <x:c r="I2688" s="0">
        <x:f>'Historical Trades'!I2688</x:f>
      </x:c>
      <x:c r="J2688" s="0">
        <x:f>'Historical Trades'!J2688</x:f>
      </x:c>
      <x:c r="K2688" s="0">
        <x:f>'Historical Trades'!K2688</x:f>
      </x:c>
      <x:c r="L2688" s="0">
        <x:f>'Historical Trades'!L2688</x:f>
      </x:c>
      <x:c r="M2688" s="0">
        <x:f>'Historical Trades'!M2688</x:f>
      </x:c>
      <x:c r="N2688" s="0">
        <x:f>CLEAN('Historical Trades'!O2688)</x:f>
      </x:c>
      <x:c r="P2688" s="14">
        <x:f>IF(G2688="sell",M2688,-M2688)</x:f>
      </x:c>
      <x:c r="Q2688" s="14">
        <x:f>VLOOKUP(N2688,'Currency Rates'!$A$3:$C$32,3,0)</x:f>
      </x:c>
      <x:c r="R2688" s="0">
        <x:f>IF(A2688="SPUS",0,IF(A2688="FWD",0,P2688/Q2688))</x:f>
      </x:c>
    </x:row>
    <x:row r="2689" spans="1:19" x14ac:dyDescent="0.3">
      <x:c r="A2689" s="0">
        <x:f>'Historical Trades'!A2689</x:f>
      </x:c>
      <x:c r="B2689" s="0">
        <x:f>'Historical Trades'!B2689</x:f>
      </x:c>
      <x:c r="C2689" s="23">
        <x:f>'Historical Trades'!C2689</x:f>
      </x:c>
      <x:c r="D2689" s="0">
        <x:f>'Historical Trades'!D2689</x:f>
      </x:c>
      <x:c r="E2689" s="23">
        <x:f>'Historical Trades'!E2689</x:f>
      </x:c>
      <x:c r="F2689" s="0">
        <x:f>'Historical Trades'!F2689</x:f>
      </x:c>
      <x:c r="G2689" s="0">
        <x:f>'Historical Trades'!G2689</x:f>
      </x:c>
      <x:c r="H2689" s="0">
        <x:f>'Historical Trades'!H2689</x:f>
      </x:c>
      <x:c r="I2689" s="0">
        <x:f>'Historical Trades'!I2689</x:f>
      </x:c>
      <x:c r="J2689" s="0">
        <x:f>'Historical Trades'!J2689</x:f>
      </x:c>
      <x:c r="K2689" s="0">
        <x:f>'Historical Trades'!K2689</x:f>
      </x:c>
      <x:c r="L2689" s="0">
        <x:f>'Historical Trades'!L2689</x:f>
      </x:c>
      <x:c r="M2689" s="0">
        <x:f>'Historical Trades'!M2689</x:f>
      </x:c>
      <x:c r="N2689" s="0">
        <x:f>CLEAN('Historical Trades'!O2689)</x:f>
      </x:c>
      <x:c r="P2689" s="14">
        <x:f>IF(G2689="sell",M2689,-M2689)</x:f>
      </x:c>
      <x:c r="Q2689" s="14">
        <x:f>VLOOKUP(N2689,'Currency Rates'!$A$3:$C$32,3,0)</x:f>
      </x:c>
      <x:c r="R2689" s="0">
        <x:f>IF(A2689="SPUS",0,IF(A2689="FWD",0,P2689/Q2689))</x:f>
      </x:c>
    </x:row>
    <x:row r="2690" spans="1:19" x14ac:dyDescent="0.3">
      <x:c r="A2690" s="0">
        <x:f>'Historical Trades'!A2690</x:f>
      </x:c>
      <x:c r="B2690" s="0">
        <x:f>'Historical Trades'!B2690</x:f>
      </x:c>
      <x:c r="C2690" s="23">
        <x:f>'Historical Trades'!C2690</x:f>
      </x:c>
      <x:c r="D2690" s="0">
        <x:f>'Historical Trades'!D2690</x:f>
      </x:c>
      <x:c r="E2690" s="23">
        <x:f>'Historical Trades'!E2690</x:f>
      </x:c>
      <x:c r="F2690" s="0">
        <x:f>'Historical Trades'!F2690</x:f>
      </x:c>
      <x:c r="G2690" s="0">
        <x:f>'Historical Trades'!G2690</x:f>
      </x:c>
      <x:c r="H2690" s="0">
        <x:f>'Historical Trades'!H2690</x:f>
      </x:c>
      <x:c r="I2690" s="0">
        <x:f>'Historical Trades'!I2690</x:f>
      </x:c>
      <x:c r="J2690" s="0">
        <x:f>'Historical Trades'!J2690</x:f>
      </x:c>
      <x:c r="K2690" s="0">
        <x:f>'Historical Trades'!K2690</x:f>
      </x:c>
      <x:c r="L2690" s="0">
        <x:f>'Historical Trades'!L2690</x:f>
      </x:c>
      <x:c r="M2690" s="0">
        <x:f>'Historical Trades'!M2690</x:f>
      </x:c>
      <x:c r="N2690" s="0">
        <x:f>CLEAN('Historical Trades'!O2690)</x:f>
      </x:c>
      <x:c r="P2690" s="14">
        <x:f>IF(G2690="sell",M2690,-M2690)</x:f>
      </x:c>
      <x:c r="Q2690" s="14">
        <x:f>VLOOKUP(N2690,'Currency Rates'!$A$3:$C$32,3,0)</x:f>
      </x:c>
      <x:c r="R2690" s="0">
        <x:f>IF(A2690="SPUS",0,IF(A2690="FWD",0,P2690/Q2690))</x:f>
      </x:c>
    </x:row>
    <x:row r="2691" spans="1:19" x14ac:dyDescent="0.3">
      <x:c r="A2691" s="0">
        <x:f>'Historical Trades'!A2691</x:f>
      </x:c>
      <x:c r="B2691" s="0">
        <x:f>'Historical Trades'!B2691</x:f>
      </x:c>
      <x:c r="C2691" s="23">
        <x:f>'Historical Trades'!C2691</x:f>
      </x:c>
      <x:c r="D2691" s="0">
        <x:f>'Historical Trades'!D2691</x:f>
      </x:c>
      <x:c r="E2691" s="23">
        <x:f>'Historical Trades'!E2691</x:f>
      </x:c>
      <x:c r="F2691" s="0">
        <x:f>'Historical Trades'!F2691</x:f>
      </x:c>
      <x:c r="G2691" s="0">
        <x:f>'Historical Trades'!G2691</x:f>
      </x:c>
      <x:c r="H2691" s="0">
        <x:f>'Historical Trades'!H2691</x:f>
      </x:c>
      <x:c r="I2691" s="0">
        <x:f>'Historical Trades'!I2691</x:f>
      </x:c>
      <x:c r="J2691" s="0">
        <x:f>'Historical Trades'!J2691</x:f>
      </x:c>
      <x:c r="K2691" s="0">
        <x:f>'Historical Trades'!K2691</x:f>
      </x:c>
      <x:c r="L2691" s="0">
        <x:f>'Historical Trades'!L2691</x:f>
      </x:c>
      <x:c r="M2691" s="0">
        <x:f>'Historical Trades'!M2691</x:f>
      </x:c>
      <x:c r="N2691" s="0">
        <x:f>CLEAN('Historical Trades'!O2691)</x:f>
      </x:c>
      <x:c r="P2691" s="14">
        <x:f>IF(G2691="sell",M2691,-M2691)</x:f>
      </x:c>
      <x:c r="Q2691" s="14">
        <x:f>VLOOKUP(N2691,'Currency Rates'!$A$3:$C$32,3,0)</x:f>
      </x:c>
      <x:c r="R2691" s="0">
        <x:f>IF(A2691="SPUS",0,IF(A2691="FWD",0,P2691/Q2691))</x:f>
      </x:c>
    </x:row>
    <x:row r="2692" spans="1:19" x14ac:dyDescent="0.3">
      <x:c r="A2692" s="0">
        <x:f>'Historical Trades'!A2692</x:f>
      </x:c>
      <x:c r="B2692" s="0">
        <x:f>'Historical Trades'!B2692</x:f>
      </x:c>
      <x:c r="C2692" s="23">
        <x:f>'Historical Trades'!C2692</x:f>
      </x:c>
      <x:c r="D2692" s="0">
        <x:f>'Historical Trades'!D2692</x:f>
      </x:c>
      <x:c r="E2692" s="23">
        <x:f>'Historical Trades'!E2692</x:f>
      </x:c>
      <x:c r="F2692" s="0">
        <x:f>'Historical Trades'!F2692</x:f>
      </x:c>
      <x:c r="G2692" s="0">
        <x:f>'Historical Trades'!G2692</x:f>
      </x:c>
      <x:c r="H2692" s="0">
        <x:f>'Historical Trades'!H2692</x:f>
      </x:c>
      <x:c r="I2692" s="0">
        <x:f>'Historical Trades'!I2692</x:f>
      </x:c>
      <x:c r="J2692" s="0">
        <x:f>'Historical Trades'!J2692</x:f>
      </x:c>
      <x:c r="K2692" s="0">
        <x:f>'Historical Trades'!K2692</x:f>
      </x:c>
      <x:c r="L2692" s="0">
        <x:f>'Historical Trades'!L2692</x:f>
      </x:c>
      <x:c r="M2692" s="0">
        <x:f>'Historical Trades'!M2692</x:f>
      </x:c>
      <x:c r="N2692" s="0">
        <x:f>CLEAN('Historical Trades'!O2692)</x:f>
      </x:c>
      <x:c r="P2692" s="14">
        <x:f>IF(G2692="sell",M2692,-M2692)</x:f>
      </x:c>
      <x:c r="Q2692" s="14">
        <x:f>VLOOKUP(N2692,'Currency Rates'!$A$3:$C$32,3,0)</x:f>
      </x:c>
      <x:c r="R2692" s="0">
        <x:f>IF(A2692="SPUS",0,IF(A2692="FWD",0,P2692/Q2692))</x:f>
      </x:c>
    </x:row>
    <x:row r="2693" spans="1:19" x14ac:dyDescent="0.3">
      <x:c r="A2693" s="0">
        <x:f>'Historical Trades'!A2693</x:f>
      </x:c>
      <x:c r="B2693" s="0">
        <x:f>'Historical Trades'!B2693</x:f>
      </x:c>
      <x:c r="C2693" s="23">
        <x:f>'Historical Trades'!C2693</x:f>
      </x:c>
      <x:c r="D2693" s="0">
        <x:f>'Historical Trades'!D2693</x:f>
      </x:c>
      <x:c r="E2693" s="23">
        <x:f>'Historical Trades'!E2693</x:f>
      </x:c>
      <x:c r="F2693" s="0">
        <x:f>'Historical Trades'!F2693</x:f>
      </x:c>
      <x:c r="G2693" s="0">
        <x:f>'Historical Trades'!G2693</x:f>
      </x:c>
      <x:c r="H2693" s="0">
        <x:f>'Historical Trades'!H2693</x:f>
      </x:c>
      <x:c r="I2693" s="0">
        <x:f>'Historical Trades'!I2693</x:f>
      </x:c>
      <x:c r="J2693" s="0">
        <x:f>'Historical Trades'!J2693</x:f>
      </x:c>
      <x:c r="K2693" s="0">
        <x:f>'Historical Trades'!K2693</x:f>
      </x:c>
      <x:c r="L2693" s="0">
        <x:f>'Historical Trades'!L2693</x:f>
      </x:c>
      <x:c r="M2693" s="0">
        <x:f>'Historical Trades'!M2693</x:f>
      </x:c>
      <x:c r="N2693" s="0">
        <x:f>CLEAN('Historical Trades'!O2693)</x:f>
      </x:c>
      <x:c r="P2693" s="14">
        <x:f>IF(G2693="sell",M2693,-M2693)</x:f>
      </x:c>
      <x:c r="Q2693" s="14">
        <x:f>VLOOKUP(N2693,'Currency Rates'!$A$3:$C$32,3,0)</x:f>
      </x:c>
      <x:c r="R2693" s="0">
        <x:f>IF(A2693="SPUS",0,IF(A2693="FWD",0,P2693/Q2693))</x:f>
      </x:c>
    </x:row>
    <x:row r="2694" spans="1:19" x14ac:dyDescent="0.3">
      <x:c r="A2694" s="0">
        <x:f>'Historical Trades'!A2694</x:f>
      </x:c>
      <x:c r="B2694" s="0">
        <x:f>'Historical Trades'!B2694</x:f>
      </x:c>
      <x:c r="C2694" s="23">
        <x:f>'Historical Trades'!C2694</x:f>
      </x:c>
      <x:c r="D2694" s="0">
        <x:f>'Historical Trades'!D2694</x:f>
      </x:c>
      <x:c r="E2694" s="23">
        <x:f>'Historical Trades'!E2694</x:f>
      </x:c>
      <x:c r="F2694" s="0">
        <x:f>'Historical Trades'!F2694</x:f>
      </x:c>
      <x:c r="G2694" s="0">
        <x:f>'Historical Trades'!G2694</x:f>
      </x:c>
      <x:c r="H2694" s="0">
        <x:f>'Historical Trades'!H2694</x:f>
      </x:c>
      <x:c r="I2694" s="0">
        <x:f>'Historical Trades'!I2694</x:f>
      </x:c>
      <x:c r="J2694" s="0">
        <x:f>'Historical Trades'!J2694</x:f>
      </x:c>
      <x:c r="K2694" s="0">
        <x:f>'Historical Trades'!K2694</x:f>
      </x:c>
      <x:c r="L2694" s="0">
        <x:f>'Historical Trades'!L2694</x:f>
      </x:c>
      <x:c r="M2694" s="0">
        <x:f>'Historical Trades'!M2694</x:f>
      </x:c>
      <x:c r="N2694" s="0">
        <x:f>CLEAN('Historical Trades'!O2694)</x:f>
      </x:c>
      <x:c r="P2694" s="14">
        <x:f>IF(G2694="sell",M2694,-M2694)</x:f>
      </x:c>
      <x:c r="Q2694" s="14">
        <x:f>VLOOKUP(N2694,'Currency Rates'!$A$3:$C$32,3,0)</x:f>
      </x:c>
      <x:c r="R2694" s="0">
        <x:f>IF(A2694="SPUS",0,IF(A2694="FWD",0,P2694/Q2694))</x:f>
      </x:c>
    </x:row>
    <x:row r="2695" spans="1:19" x14ac:dyDescent="0.3">
      <x:c r="A2695" s="0">
        <x:f>'Historical Trades'!A2695</x:f>
      </x:c>
      <x:c r="B2695" s="0">
        <x:f>'Historical Trades'!B2695</x:f>
      </x:c>
      <x:c r="C2695" s="23">
        <x:f>'Historical Trades'!C2695</x:f>
      </x:c>
      <x:c r="D2695" s="0">
        <x:f>'Historical Trades'!D2695</x:f>
      </x:c>
      <x:c r="E2695" s="23">
        <x:f>'Historical Trades'!E2695</x:f>
      </x:c>
      <x:c r="F2695" s="0">
        <x:f>'Historical Trades'!F2695</x:f>
      </x:c>
      <x:c r="G2695" s="0">
        <x:f>'Historical Trades'!G2695</x:f>
      </x:c>
      <x:c r="H2695" s="0">
        <x:f>'Historical Trades'!H2695</x:f>
      </x:c>
      <x:c r="I2695" s="0">
        <x:f>'Historical Trades'!I2695</x:f>
      </x:c>
      <x:c r="J2695" s="0">
        <x:f>'Historical Trades'!J2695</x:f>
      </x:c>
      <x:c r="K2695" s="0">
        <x:f>'Historical Trades'!K2695</x:f>
      </x:c>
      <x:c r="L2695" s="0">
        <x:f>'Historical Trades'!L2695</x:f>
      </x:c>
      <x:c r="M2695" s="0">
        <x:f>'Historical Trades'!M2695</x:f>
      </x:c>
      <x:c r="N2695" s="0">
        <x:f>CLEAN('Historical Trades'!O2695)</x:f>
      </x:c>
      <x:c r="P2695" s="14">
        <x:f>IF(G2695="sell",M2695,-M2695)</x:f>
      </x:c>
      <x:c r="Q2695" s="14">
        <x:f>VLOOKUP(N2695,'Currency Rates'!$A$3:$C$32,3,0)</x:f>
      </x:c>
      <x:c r="R2695" s="0">
        <x:f>IF(A2695="SPUS",0,IF(A2695="FWD",0,P2695/Q2695))</x:f>
      </x:c>
    </x:row>
    <x:row r="2696" spans="1:19" x14ac:dyDescent="0.3">
      <x:c r="A2696" s="0">
        <x:f>'Historical Trades'!A2696</x:f>
      </x:c>
      <x:c r="B2696" s="0">
        <x:f>'Historical Trades'!B2696</x:f>
      </x:c>
      <x:c r="C2696" s="23">
        <x:f>'Historical Trades'!C2696</x:f>
      </x:c>
      <x:c r="D2696" s="0">
        <x:f>'Historical Trades'!D2696</x:f>
      </x:c>
      <x:c r="E2696" s="23">
        <x:f>'Historical Trades'!E2696</x:f>
      </x:c>
      <x:c r="F2696" s="0">
        <x:f>'Historical Trades'!F2696</x:f>
      </x:c>
      <x:c r="G2696" s="0">
        <x:f>'Historical Trades'!G2696</x:f>
      </x:c>
      <x:c r="H2696" s="0">
        <x:f>'Historical Trades'!H2696</x:f>
      </x:c>
      <x:c r="I2696" s="0">
        <x:f>'Historical Trades'!I2696</x:f>
      </x:c>
      <x:c r="J2696" s="0">
        <x:f>'Historical Trades'!J2696</x:f>
      </x:c>
      <x:c r="K2696" s="0">
        <x:f>'Historical Trades'!K2696</x:f>
      </x:c>
      <x:c r="L2696" s="0">
        <x:f>'Historical Trades'!L2696</x:f>
      </x:c>
      <x:c r="M2696" s="0">
        <x:f>'Historical Trades'!M2696</x:f>
      </x:c>
      <x:c r="N2696" s="0">
        <x:f>CLEAN('Historical Trades'!O2696)</x:f>
      </x:c>
      <x:c r="P2696" s="14">
        <x:f>IF(G2696="sell",M2696,-M2696)</x:f>
      </x:c>
      <x:c r="Q2696" s="14">
        <x:f>VLOOKUP(N2696,'Currency Rates'!$A$3:$C$32,3,0)</x:f>
      </x:c>
      <x:c r="R2696" s="0">
        <x:f>IF(A2696="SPUS",0,IF(A2696="FWD",0,P2696/Q2696))</x:f>
      </x:c>
    </x:row>
    <x:row r="2697" spans="1:19" x14ac:dyDescent="0.3">
      <x:c r="A2697" s="0">
        <x:f>'Historical Trades'!A2697</x:f>
      </x:c>
      <x:c r="B2697" s="0">
        <x:f>'Historical Trades'!B2697</x:f>
      </x:c>
      <x:c r="C2697" s="23">
        <x:f>'Historical Trades'!C2697</x:f>
      </x:c>
      <x:c r="D2697" s="0">
        <x:f>'Historical Trades'!D2697</x:f>
      </x:c>
      <x:c r="E2697" s="23">
        <x:f>'Historical Trades'!E2697</x:f>
      </x:c>
      <x:c r="F2697" s="0">
        <x:f>'Historical Trades'!F2697</x:f>
      </x:c>
      <x:c r="G2697" s="0">
        <x:f>'Historical Trades'!G2697</x:f>
      </x:c>
      <x:c r="H2697" s="0">
        <x:f>'Historical Trades'!H2697</x:f>
      </x:c>
      <x:c r="I2697" s="0">
        <x:f>'Historical Trades'!I2697</x:f>
      </x:c>
      <x:c r="J2697" s="0">
        <x:f>'Historical Trades'!J2697</x:f>
      </x:c>
      <x:c r="K2697" s="0">
        <x:f>'Historical Trades'!K2697</x:f>
      </x:c>
      <x:c r="L2697" s="0">
        <x:f>'Historical Trades'!L2697</x:f>
      </x:c>
      <x:c r="M2697" s="0">
        <x:f>'Historical Trades'!M2697</x:f>
      </x:c>
      <x:c r="N2697" s="0">
        <x:f>CLEAN('Historical Trades'!O2697)</x:f>
      </x:c>
      <x:c r="P2697" s="14">
        <x:f>IF(G2697="sell",M2697,-M2697)</x:f>
      </x:c>
      <x:c r="Q2697" s="14">
        <x:f>VLOOKUP(N2697,'Currency Rates'!$A$3:$C$32,3,0)</x:f>
      </x:c>
      <x:c r="R2697" s="0">
        <x:f>IF(A2697="SPUS",0,IF(A2697="FWD",0,P2697/Q2697))</x:f>
      </x:c>
    </x:row>
    <x:row r="2698" spans="1:19" x14ac:dyDescent="0.3">
      <x:c r="A2698" s="0">
        <x:f>'Historical Trades'!A2698</x:f>
      </x:c>
      <x:c r="B2698" s="0">
        <x:f>'Historical Trades'!B2698</x:f>
      </x:c>
      <x:c r="C2698" s="23">
        <x:f>'Historical Trades'!C2698</x:f>
      </x:c>
      <x:c r="D2698" s="0">
        <x:f>'Historical Trades'!D2698</x:f>
      </x:c>
      <x:c r="E2698" s="23">
        <x:f>'Historical Trades'!E2698</x:f>
      </x:c>
      <x:c r="F2698" s="0">
        <x:f>'Historical Trades'!F2698</x:f>
      </x:c>
      <x:c r="G2698" s="0">
        <x:f>'Historical Trades'!G2698</x:f>
      </x:c>
      <x:c r="H2698" s="0">
        <x:f>'Historical Trades'!H2698</x:f>
      </x:c>
      <x:c r="I2698" s="0">
        <x:f>'Historical Trades'!I2698</x:f>
      </x:c>
      <x:c r="J2698" s="0">
        <x:f>'Historical Trades'!J2698</x:f>
      </x:c>
      <x:c r="K2698" s="0">
        <x:f>'Historical Trades'!K2698</x:f>
      </x:c>
      <x:c r="L2698" s="0">
        <x:f>'Historical Trades'!L2698</x:f>
      </x:c>
      <x:c r="M2698" s="0">
        <x:f>'Historical Trades'!M2698</x:f>
      </x:c>
      <x:c r="N2698" s="0">
        <x:f>CLEAN('Historical Trades'!O2698)</x:f>
      </x:c>
      <x:c r="P2698" s="14">
        <x:f>IF(G2698="sell",M2698,-M2698)</x:f>
      </x:c>
      <x:c r="Q2698" s="14">
        <x:f>VLOOKUP(N2698,'Currency Rates'!$A$3:$C$32,3,0)</x:f>
      </x:c>
      <x:c r="R2698" s="0">
        <x:f>IF(A2698="SPUS",0,IF(A2698="FWD",0,P2698/Q2698))</x:f>
      </x:c>
    </x:row>
    <x:row r="2699" spans="1:19" x14ac:dyDescent="0.3">
      <x:c r="A2699" s="0">
        <x:f>'Historical Trades'!A2699</x:f>
      </x:c>
      <x:c r="B2699" s="0">
        <x:f>'Historical Trades'!B2699</x:f>
      </x:c>
      <x:c r="C2699" s="23">
        <x:f>'Historical Trades'!C2699</x:f>
      </x:c>
      <x:c r="D2699" s="0">
        <x:f>'Historical Trades'!D2699</x:f>
      </x:c>
      <x:c r="E2699" s="23">
        <x:f>'Historical Trades'!E2699</x:f>
      </x:c>
      <x:c r="F2699" s="0">
        <x:f>'Historical Trades'!F2699</x:f>
      </x:c>
      <x:c r="G2699" s="0">
        <x:f>'Historical Trades'!G2699</x:f>
      </x:c>
      <x:c r="H2699" s="0">
        <x:f>'Historical Trades'!H2699</x:f>
      </x:c>
      <x:c r="I2699" s="0">
        <x:f>'Historical Trades'!I2699</x:f>
      </x:c>
      <x:c r="J2699" s="0">
        <x:f>'Historical Trades'!J2699</x:f>
      </x:c>
      <x:c r="K2699" s="0">
        <x:f>'Historical Trades'!K2699</x:f>
      </x:c>
      <x:c r="L2699" s="0">
        <x:f>'Historical Trades'!L2699</x:f>
      </x:c>
      <x:c r="M2699" s="0">
        <x:f>'Historical Trades'!M2699</x:f>
      </x:c>
      <x:c r="N2699" s="0">
        <x:f>CLEAN('Historical Trades'!O2699)</x:f>
      </x:c>
      <x:c r="P2699" s="14">
        <x:f>IF(G2699="sell",M2699,-M2699)</x:f>
      </x:c>
      <x:c r="Q2699" s="14">
        <x:f>VLOOKUP(N2699,'Currency Rates'!$A$3:$C$32,3,0)</x:f>
      </x:c>
      <x:c r="R2699" s="0">
        <x:f>IF(A2699="SPUS",0,IF(A2699="FWD",0,P2699/Q2699))</x:f>
      </x:c>
    </x:row>
    <x:row r="2700" spans="1:19" x14ac:dyDescent="0.3">
      <x:c r="A2700" s="0">
        <x:f>'Historical Trades'!A2700</x:f>
      </x:c>
      <x:c r="B2700" s="0">
        <x:f>'Historical Trades'!B2700</x:f>
      </x:c>
      <x:c r="C2700" s="23">
        <x:f>'Historical Trades'!C2700</x:f>
      </x:c>
      <x:c r="D2700" s="0">
        <x:f>'Historical Trades'!D2700</x:f>
      </x:c>
      <x:c r="E2700" s="23">
        <x:f>'Historical Trades'!E2700</x:f>
      </x:c>
      <x:c r="F2700" s="0">
        <x:f>'Historical Trades'!F2700</x:f>
      </x:c>
      <x:c r="G2700" s="0">
        <x:f>'Historical Trades'!G2700</x:f>
      </x:c>
      <x:c r="H2700" s="0">
        <x:f>'Historical Trades'!H2700</x:f>
      </x:c>
      <x:c r="I2700" s="0">
        <x:f>'Historical Trades'!I2700</x:f>
      </x:c>
      <x:c r="J2700" s="0">
        <x:f>'Historical Trades'!J2700</x:f>
      </x:c>
      <x:c r="K2700" s="0">
        <x:f>'Historical Trades'!K2700</x:f>
      </x:c>
      <x:c r="L2700" s="0">
        <x:f>'Historical Trades'!L2700</x:f>
      </x:c>
      <x:c r="M2700" s="0">
        <x:f>'Historical Trades'!M2700</x:f>
      </x:c>
      <x:c r="N2700" s="0">
        <x:f>CLEAN('Historical Trades'!O2700)</x:f>
      </x:c>
      <x:c r="P2700" s="14">
        <x:f>IF(G2700="sell",M2700,-M2700)</x:f>
      </x:c>
      <x:c r="Q2700" s="14">
        <x:f>VLOOKUP(N2700,'Currency Rates'!$A$3:$C$32,3,0)</x:f>
      </x:c>
      <x:c r="R2700" s="0">
        <x:f>IF(A2700="SPUS",0,IF(A2700="FWD",0,P2700/Q2700))</x:f>
      </x:c>
    </x:row>
    <x:row r="2701" spans="1:19" x14ac:dyDescent="0.3">
      <x:c r="A2701" s="0">
        <x:f>'Historical Trades'!A2701</x:f>
      </x:c>
      <x:c r="B2701" s="0">
        <x:f>'Historical Trades'!B2701</x:f>
      </x:c>
      <x:c r="C2701" s="23">
        <x:f>'Historical Trades'!C2701</x:f>
      </x:c>
      <x:c r="D2701" s="0">
        <x:f>'Historical Trades'!D2701</x:f>
      </x:c>
      <x:c r="E2701" s="23">
        <x:f>'Historical Trades'!E2701</x:f>
      </x:c>
      <x:c r="F2701" s="0">
        <x:f>'Historical Trades'!F2701</x:f>
      </x:c>
      <x:c r="G2701" s="0">
        <x:f>'Historical Trades'!G2701</x:f>
      </x:c>
      <x:c r="H2701" s="0">
        <x:f>'Historical Trades'!H2701</x:f>
      </x:c>
      <x:c r="I2701" s="0">
        <x:f>'Historical Trades'!I2701</x:f>
      </x:c>
      <x:c r="J2701" s="0">
        <x:f>'Historical Trades'!J2701</x:f>
      </x:c>
      <x:c r="K2701" s="0">
        <x:f>'Historical Trades'!K2701</x:f>
      </x:c>
      <x:c r="L2701" s="0">
        <x:f>'Historical Trades'!L2701</x:f>
      </x:c>
      <x:c r="M2701" s="0">
        <x:f>'Historical Trades'!M2701</x:f>
      </x:c>
      <x:c r="N2701" s="0">
        <x:f>CLEAN('Historical Trades'!O2701)</x:f>
      </x:c>
      <x:c r="P2701" s="14">
        <x:f>IF(G2701="sell",M2701,-M2701)</x:f>
      </x:c>
      <x:c r="Q2701" s="14">
        <x:f>VLOOKUP(N2701,'Currency Rates'!$A$3:$C$32,3,0)</x:f>
      </x:c>
      <x:c r="R2701" s="0">
        <x:f>IF(A2701="SPUS",0,IF(A2701="FWD",0,P2701/Q2701))</x:f>
      </x:c>
    </x:row>
    <x:row r="2702" spans="1:19" x14ac:dyDescent="0.3">
      <x:c r="A2702" s="0">
        <x:f>'Historical Trades'!A2702</x:f>
      </x:c>
      <x:c r="B2702" s="0">
        <x:f>'Historical Trades'!B2702</x:f>
      </x:c>
      <x:c r="C2702" s="23">
        <x:f>'Historical Trades'!C2702</x:f>
      </x:c>
      <x:c r="D2702" s="0">
        <x:f>'Historical Trades'!D2702</x:f>
      </x:c>
      <x:c r="E2702" s="23">
        <x:f>'Historical Trades'!E2702</x:f>
      </x:c>
      <x:c r="F2702" s="0">
        <x:f>'Historical Trades'!F2702</x:f>
      </x:c>
      <x:c r="G2702" s="0">
        <x:f>'Historical Trades'!G2702</x:f>
      </x:c>
      <x:c r="H2702" s="0">
        <x:f>'Historical Trades'!H2702</x:f>
      </x:c>
      <x:c r="I2702" s="0">
        <x:f>'Historical Trades'!I2702</x:f>
      </x:c>
      <x:c r="J2702" s="0">
        <x:f>'Historical Trades'!J2702</x:f>
      </x:c>
      <x:c r="K2702" s="0">
        <x:f>'Historical Trades'!K2702</x:f>
      </x:c>
      <x:c r="L2702" s="0">
        <x:f>'Historical Trades'!L2702</x:f>
      </x:c>
      <x:c r="M2702" s="0">
        <x:f>'Historical Trades'!M2702</x:f>
      </x:c>
      <x:c r="N2702" s="0">
        <x:f>CLEAN('Historical Trades'!O2702)</x:f>
      </x:c>
      <x:c r="P2702" s="14">
        <x:f>IF(G2702="sell",M2702,-M2702)</x:f>
      </x:c>
      <x:c r="Q2702" s="14">
        <x:f>VLOOKUP(N2702,'Currency Rates'!$A$3:$C$32,3,0)</x:f>
      </x:c>
      <x:c r="R2702" s="0">
        <x:f>IF(A2702="SPUS",0,IF(A2702="FWD",0,P2702/Q2702))</x:f>
      </x:c>
    </x:row>
    <x:row r="2703" spans="1:19" x14ac:dyDescent="0.3">
      <x:c r="A2703" s="0">
        <x:f>'Historical Trades'!A2703</x:f>
      </x:c>
      <x:c r="B2703" s="0">
        <x:f>'Historical Trades'!B2703</x:f>
      </x:c>
      <x:c r="C2703" s="23">
        <x:f>'Historical Trades'!C2703</x:f>
      </x:c>
      <x:c r="D2703" s="0">
        <x:f>'Historical Trades'!D2703</x:f>
      </x:c>
      <x:c r="E2703" s="23">
        <x:f>'Historical Trades'!E2703</x:f>
      </x:c>
      <x:c r="F2703" s="0">
        <x:f>'Historical Trades'!F2703</x:f>
      </x:c>
      <x:c r="G2703" s="0">
        <x:f>'Historical Trades'!G2703</x:f>
      </x:c>
      <x:c r="H2703" s="0">
        <x:f>'Historical Trades'!H2703</x:f>
      </x:c>
      <x:c r="I2703" s="0">
        <x:f>'Historical Trades'!I2703</x:f>
      </x:c>
      <x:c r="J2703" s="0">
        <x:f>'Historical Trades'!J2703</x:f>
      </x:c>
      <x:c r="K2703" s="0">
        <x:f>'Historical Trades'!K2703</x:f>
      </x:c>
      <x:c r="L2703" s="0">
        <x:f>'Historical Trades'!L2703</x:f>
      </x:c>
      <x:c r="M2703" s="0">
        <x:f>'Historical Trades'!M2703</x:f>
      </x:c>
      <x:c r="N2703" s="0">
        <x:f>CLEAN('Historical Trades'!O2703)</x:f>
      </x:c>
      <x:c r="P2703" s="14">
        <x:f>IF(G2703="sell",M2703,-M2703)</x:f>
      </x:c>
      <x:c r="Q2703" s="14">
        <x:f>VLOOKUP(N2703,'Currency Rates'!$A$3:$C$32,3,0)</x:f>
      </x:c>
      <x:c r="R2703" s="0">
        <x:f>IF(A2703="SPUS",0,IF(A2703="FWD",0,P2703/Q2703))</x:f>
      </x:c>
    </x:row>
    <x:row r="2704" spans="1:19" x14ac:dyDescent="0.3">
      <x:c r="A2704" s="0">
        <x:f>'Historical Trades'!A2704</x:f>
      </x:c>
      <x:c r="B2704" s="0">
        <x:f>'Historical Trades'!B2704</x:f>
      </x:c>
      <x:c r="C2704" s="23">
        <x:f>'Historical Trades'!C2704</x:f>
      </x:c>
      <x:c r="D2704" s="0">
        <x:f>'Historical Trades'!D2704</x:f>
      </x:c>
      <x:c r="E2704" s="23">
        <x:f>'Historical Trades'!E2704</x:f>
      </x:c>
      <x:c r="F2704" s="0">
        <x:f>'Historical Trades'!F2704</x:f>
      </x:c>
      <x:c r="G2704" s="0">
        <x:f>'Historical Trades'!G2704</x:f>
      </x:c>
      <x:c r="H2704" s="0">
        <x:f>'Historical Trades'!H2704</x:f>
      </x:c>
      <x:c r="I2704" s="0">
        <x:f>'Historical Trades'!I2704</x:f>
      </x:c>
      <x:c r="J2704" s="0">
        <x:f>'Historical Trades'!J2704</x:f>
      </x:c>
      <x:c r="K2704" s="0">
        <x:f>'Historical Trades'!K2704</x:f>
      </x:c>
      <x:c r="L2704" s="0">
        <x:f>'Historical Trades'!L2704</x:f>
      </x:c>
      <x:c r="M2704" s="0">
        <x:f>'Historical Trades'!M2704</x:f>
      </x:c>
      <x:c r="N2704" s="0">
        <x:f>CLEAN('Historical Trades'!O2704)</x:f>
      </x:c>
      <x:c r="P2704" s="14">
        <x:f>IF(G2704="sell",M2704,-M2704)</x:f>
      </x:c>
      <x:c r="Q2704" s="14">
        <x:f>VLOOKUP(N2704,'Currency Rates'!$A$3:$C$32,3,0)</x:f>
      </x:c>
      <x:c r="R2704" s="0">
        <x:f>IF(A2704="SPUS",0,IF(A2704="FWD",0,P2704/Q2704))</x:f>
      </x:c>
    </x:row>
    <x:row r="2705" spans="1:19" x14ac:dyDescent="0.3">
      <x:c r="A2705" s="0">
        <x:f>'Historical Trades'!A2705</x:f>
      </x:c>
      <x:c r="B2705" s="0">
        <x:f>'Historical Trades'!B2705</x:f>
      </x:c>
      <x:c r="C2705" s="23">
        <x:f>'Historical Trades'!C2705</x:f>
      </x:c>
      <x:c r="D2705" s="0">
        <x:f>'Historical Trades'!D2705</x:f>
      </x:c>
      <x:c r="E2705" s="23">
        <x:f>'Historical Trades'!E2705</x:f>
      </x:c>
      <x:c r="F2705" s="0">
        <x:f>'Historical Trades'!F2705</x:f>
      </x:c>
      <x:c r="G2705" s="0">
        <x:f>'Historical Trades'!G2705</x:f>
      </x:c>
      <x:c r="H2705" s="0">
        <x:f>'Historical Trades'!H2705</x:f>
      </x:c>
      <x:c r="I2705" s="0">
        <x:f>'Historical Trades'!I2705</x:f>
      </x:c>
      <x:c r="J2705" s="0">
        <x:f>'Historical Trades'!J2705</x:f>
      </x:c>
      <x:c r="K2705" s="0">
        <x:f>'Historical Trades'!K2705</x:f>
      </x:c>
      <x:c r="L2705" s="0">
        <x:f>'Historical Trades'!L2705</x:f>
      </x:c>
      <x:c r="M2705" s="0">
        <x:f>'Historical Trades'!M2705</x:f>
      </x:c>
      <x:c r="N2705" s="0">
        <x:f>CLEAN('Historical Trades'!O2705)</x:f>
      </x:c>
      <x:c r="P2705" s="14">
        <x:f>IF(G2705="sell",M2705,-M2705)</x:f>
      </x:c>
      <x:c r="Q2705" s="14">
        <x:f>VLOOKUP(N2705,'Currency Rates'!$A$3:$C$32,3,0)</x:f>
      </x:c>
      <x:c r="R2705" s="0">
        <x:f>IF(A2705="SPUS",0,IF(A2705="FWD",0,P2705/Q2705))</x:f>
      </x:c>
    </x:row>
    <x:row r="2706" spans="1:19" x14ac:dyDescent="0.3">
      <x:c r="A2706" s="0">
        <x:f>'Historical Trades'!A2706</x:f>
      </x:c>
      <x:c r="B2706" s="0">
        <x:f>'Historical Trades'!B2706</x:f>
      </x:c>
      <x:c r="C2706" s="23">
        <x:f>'Historical Trades'!C2706</x:f>
      </x:c>
      <x:c r="D2706" s="0">
        <x:f>'Historical Trades'!D2706</x:f>
      </x:c>
      <x:c r="E2706" s="23">
        <x:f>'Historical Trades'!E2706</x:f>
      </x:c>
      <x:c r="F2706" s="0">
        <x:f>'Historical Trades'!F2706</x:f>
      </x:c>
      <x:c r="G2706" s="0">
        <x:f>'Historical Trades'!G2706</x:f>
      </x:c>
      <x:c r="H2706" s="0">
        <x:f>'Historical Trades'!H2706</x:f>
      </x:c>
      <x:c r="I2706" s="0">
        <x:f>'Historical Trades'!I2706</x:f>
      </x:c>
      <x:c r="J2706" s="0">
        <x:f>'Historical Trades'!J2706</x:f>
      </x:c>
      <x:c r="K2706" s="0">
        <x:f>'Historical Trades'!K2706</x:f>
      </x:c>
      <x:c r="L2706" s="0">
        <x:f>'Historical Trades'!L2706</x:f>
      </x:c>
      <x:c r="M2706" s="0">
        <x:f>'Historical Trades'!M2706</x:f>
      </x:c>
      <x:c r="N2706" s="0">
        <x:f>CLEAN('Historical Trades'!O2706)</x:f>
      </x:c>
      <x:c r="P2706" s="14">
        <x:f>IF(G2706="sell",M2706,-M2706)</x:f>
      </x:c>
      <x:c r="Q2706" s="14">
        <x:f>VLOOKUP(N2706,'Currency Rates'!$A$3:$C$32,3,0)</x:f>
      </x:c>
      <x:c r="R2706" s="0">
        <x:f>IF(A2706="SPUS",0,IF(A2706="FWD",0,P2706/Q2706))</x:f>
      </x:c>
    </x:row>
    <x:row r="2707" spans="1:19" x14ac:dyDescent="0.3">
      <x:c r="A2707" s="0">
        <x:f>'Historical Trades'!A2707</x:f>
      </x:c>
      <x:c r="B2707" s="0">
        <x:f>'Historical Trades'!B2707</x:f>
      </x:c>
      <x:c r="C2707" s="23">
        <x:f>'Historical Trades'!C2707</x:f>
      </x:c>
      <x:c r="D2707" s="0">
        <x:f>'Historical Trades'!D2707</x:f>
      </x:c>
      <x:c r="E2707" s="23">
        <x:f>'Historical Trades'!E2707</x:f>
      </x:c>
      <x:c r="F2707" s="0">
        <x:f>'Historical Trades'!F2707</x:f>
      </x:c>
      <x:c r="G2707" s="0">
        <x:f>'Historical Trades'!G2707</x:f>
      </x:c>
      <x:c r="H2707" s="0">
        <x:f>'Historical Trades'!H2707</x:f>
      </x:c>
      <x:c r="I2707" s="0">
        <x:f>'Historical Trades'!I2707</x:f>
      </x:c>
      <x:c r="J2707" s="0">
        <x:f>'Historical Trades'!J2707</x:f>
      </x:c>
      <x:c r="K2707" s="0">
        <x:f>'Historical Trades'!K2707</x:f>
      </x:c>
      <x:c r="L2707" s="0">
        <x:f>'Historical Trades'!L2707</x:f>
      </x:c>
      <x:c r="M2707" s="0">
        <x:f>'Historical Trades'!M2707</x:f>
      </x:c>
      <x:c r="N2707" s="0">
        <x:f>CLEAN('Historical Trades'!O2707)</x:f>
      </x:c>
      <x:c r="P2707" s="14">
        <x:f>IF(G2707="sell",M2707,-M2707)</x:f>
      </x:c>
      <x:c r="Q2707" s="14">
        <x:f>VLOOKUP(N2707,'Currency Rates'!$A$3:$C$32,3,0)</x:f>
      </x:c>
      <x:c r="R2707" s="0">
        <x:f>IF(A2707="SPUS",0,IF(A2707="FWD",0,P2707/Q2707))</x:f>
      </x:c>
    </x:row>
    <x:row r="2708" spans="1:19" x14ac:dyDescent="0.3">
      <x:c r="A2708" s="0">
        <x:f>'Historical Trades'!A2708</x:f>
      </x:c>
      <x:c r="B2708" s="0">
        <x:f>'Historical Trades'!B2708</x:f>
      </x:c>
      <x:c r="C2708" s="23">
        <x:f>'Historical Trades'!C2708</x:f>
      </x:c>
      <x:c r="D2708" s="0">
        <x:f>'Historical Trades'!D2708</x:f>
      </x:c>
      <x:c r="E2708" s="23">
        <x:f>'Historical Trades'!E2708</x:f>
      </x:c>
      <x:c r="F2708" s="0">
        <x:f>'Historical Trades'!F2708</x:f>
      </x:c>
      <x:c r="G2708" s="0">
        <x:f>'Historical Trades'!G2708</x:f>
      </x:c>
      <x:c r="H2708" s="0">
        <x:f>'Historical Trades'!H2708</x:f>
      </x:c>
      <x:c r="I2708" s="0">
        <x:f>'Historical Trades'!I2708</x:f>
      </x:c>
      <x:c r="J2708" s="0">
        <x:f>'Historical Trades'!J2708</x:f>
      </x:c>
      <x:c r="K2708" s="0">
        <x:f>'Historical Trades'!K2708</x:f>
      </x:c>
      <x:c r="L2708" s="0">
        <x:f>'Historical Trades'!L2708</x:f>
      </x:c>
      <x:c r="M2708" s="0">
        <x:f>'Historical Trades'!M2708</x:f>
      </x:c>
      <x:c r="N2708" s="0">
        <x:f>CLEAN('Historical Trades'!O2708)</x:f>
      </x:c>
      <x:c r="P2708" s="14">
        <x:f>IF(G2708="sell",M2708,-M2708)</x:f>
      </x:c>
      <x:c r="Q2708" s="14">
        <x:f>VLOOKUP(N2708,'Currency Rates'!$A$3:$C$32,3,0)</x:f>
      </x:c>
      <x:c r="R2708" s="0">
        <x:f>IF(A2708="SPUS",0,IF(A2708="FWD",0,P2708/Q2708))</x:f>
      </x:c>
    </x:row>
    <x:row r="2709" spans="1:19" x14ac:dyDescent="0.3">
      <x:c r="A2709" s="0">
        <x:f>'Historical Trades'!A2709</x:f>
      </x:c>
      <x:c r="B2709" s="0">
        <x:f>'Historical Trades'!B2709</x:f>
      </x:c>
      <x:c r="C2709" s="23">
        <x:f>'Historical Trades'!C2709</x:f>
      </x:c>
      <x:c r="D2709" s="0">
        <x:f>'Historical Trades'!D2709</x:f>
      </x:c>
      <x:c r="E2709" s="23">
        <x:f>'Historical Trades'!E2709</x:f>
      </x:c>
      <x:c r="F2709" s="0">
        <x:f>'Historical Trades'!F2709</x:f>
      </x:c>
      <x:c r="G2709" s="0">
        <x:f>'Historical Trades'!G2709</x:f>
      </x:c>
      <x:c r="H2709" s="0">
        <x:f>'Historical Trades'!H2709</x:f>
      </x:c>
      <x:c r="I2709" s="0">
        <x:f>'Historical Trades'!I2709</x:f>
      </x:c>
      <x:c r="J2709" s="0">
        <x:f>'Historical Trades'!J2709</x:f>
      </x:c>
      <x:c r="K2709" s="0">
        <x:f>'Historical Trades'!K2709</x:f>
      </x:c>
      <x:c r="L2709" s="0">
        <x:f>'Historical Trades'!L2709</x:f>
      </x:c>
      <x:c r="M2709" s="0">
        <x:f>'Historical Trades'!M2709</x:f>
      </x:c>
      <x:c r="N2709" s="0">
        <x:f>CLEAN('Historical Trades'!O2709)</x:f>
      </x:c>
      <x:c r="P2709" s="14">
        <x:f>IF(G2709="sell",M2709,-M2709)</x:f>
      </x:c>
      <x:c r="Q2709" s="14">
        <x:f>VLOOKUP(N2709,'Currency Rates'!$A$3:$C$32,3,0)</x:f>
      </x:c>
      <x:c r="R2709" s="0">
        <x:f>IF(A2709="SPUS",0,IF(A2709="FWD",0,P2709/Q2709))</x:f>
      </x:c>
    </x:row>
    <x:row r="2710" spans="1:19" x14ac:dyDescent="0.3">
      <x:c r="A2710" s="0">
        <x:f>'Historical Trades'!A2710</x:f>
      </x:c>
      <x:c r="B2710" s="0">
        <x:f>'Historical Trades'!B2710</x:f>
      </x:c>
      <x:c r="C2710" s="23">
        <x:f>'Historical Trades'!C2710</x:f>
      </x:c>
      <x:c r="D2710" s="0">
        <x:f>'Historical Trades'!D2710</x:f>
      </x:c>
      <x:c r="E2710" s="23">
        <x:f>'Historical Trades'!E2710</x:f>
      </x:c>
      <x:c r="F2710" s="0">
        <x:f>'Historical Trades'!F2710</x:f>
      </x:c>
      <x:c r="G2710" s="0">
        <x:f>'Historical Trades'!G2710</x:f>
      </x:c>
      <x:c r="H2710" s="0">
        <x:f>'Historical Trades'!H2710</x:f>
      </x:c>
      <x:c r="I2710" s="0">
        <x:f>'Historical Trades'!I2710</x:f>
      </x:c>
      <x:c r="J2710" s="0">
        <x:f>'Historical Trades'!J2710</x:f>
      </x:c>
      <x:c r="K2710" s="0">
        <x:f>'Historical Trades'!K2710</x:f>
      </x:c>
      <x:c r="L2710" s="0">
        <x:f>'Historical Trades'!L2710</x:f>
      </x:c>
      <x:c r="M2710" s="0">
        <x:f>'Historical Trades'!M2710</x:f>
      </x:c>
      <x:c r="N2710" s="0">
        <x:f>CLEAN('Historical Trades'!O2710)</x:f>
      </x:c>
      <x:c r="P2710" s="14">
        <x:f>IF(G2710="sell",M2710,-M2710)</x:f>
      </x:c>
      <x:c r="Q2710" s="14">
        <x:f>VLOOKUP(N2710,'Currency Rates'!$A$3:$C$32,3,0)</x:f>
      </x:c>
      <x:c r="R2710" s="0">
        <x:f>IF(A2710="SPUS",0,IF(A2710="FWD",0,P2710/Q2710))</x:f>
      </x:c>
    </x:row>
    <x:row r="2711" spans="1:19" x14ac:dyDescent="0.3">
      <x:c r="A2711" s="0">
        <x:f>'Historical Trades'!A2711</x:f>
      </x:c>
      <x:c r="B2711" s="0">
        <x:f>'Historical Trades'!B2711</x:f>
      </x:c>
      <x:c r="C2711" s="23">
        <x:f>'Historical Trades'!C2711</x:f>
      </x:c>
      <x:c r="D2711" s="0">
        <x:f>'Historical Trades'!D2711</x:f>
      </x:c>
      <x:c r="E2711" s="23">
        <x:f>'Historical Trades'!E2711</x:f>
      </x:c>
      <x:c r="F2711" s="0">
        <x:f>'Historical Trades'!F2711</x:f>
      </x:c>
      <x:c r="G2711" s="0">
        <x:f>'Historical Trades'!G2711</x:f>
      </x:c>
      <x:c r="H2711" s="0">
        <x:f>'Historical Trades'!H2711</x:f>
      </x:c>
      <x:c r="I2711" s="0">
        <x:f>'Historical Trades'!I2711</x:f>
      </x:c>
      <x:c r="J2711" s="0">
        <x:f>'Historical Trades'!J2711</x:f>
      </x:c>
      <x:c r="K2711" s="0">
        <x:f>'Historical Trades'!K2711</x:f>
      </x:c>
      <x:c r="L2711" s="0">
        <x:f>'Historical Trades'!L2711</x:f>
      </x:c>
      <x:c r="M2711" s="0">
        <x:f>'Historical Trades'!M2711</x:f>
      </x:c>
      <x:c r="N2711" s="0">
        <x:f>CLEAN('Historical Trades'!O2711)</x:f>
      </x:c>
      <x:c r="P2711" s="14">
        <x:f>IF(G2711="sell",M2711,-M2711)</x:f>
      </x:c>
      <x:c r="Q2711" s="14">
        <x:f>VLOOKUP(N2711,'Currency Rates'!$A$3:$C$32,3,0)</x:f>
      </x:c>
      <x:c r="R2711" s="0">
        <x:f>IF(A2711="SPUS",0,IF(A2711="FWD",0,P2711/Q2711))</x:f>
      </x:c>
    </x:row>
    <x:row r="2712" spans="1:19" x14ac:dyDescent="0.3">
      <x:c r="A2712" s="0">
        <x:f>'Historical Trades'!A2712</x:f>
      </x:c>
      <x:c r="B2712" s="0">
        <x:f>'Historical Trades'!B2712</x:f>
      </x:c>
      <x:c r="C2712" s="23">
        <x:f>'Historical Trades'!C2712</x:f>
      </x:c>
      <x:c r="D2712" s="0">
        <x:f>'Historical Trades'!D2712</x:f>
      </x:c>
      <x:c r="E2712" s="23">
        <x:f>'Historical Trades'!E2712</x:f>
      </x:c>
      <x:c r="F2712" s="0">
        <x:f>'Historical Trades'!F2712</x:f>
      </x:c>
      <x:c r="G2712" s="0">
        <x:f>'Historical Trades'!G2712</x:f>
      </x:c>
      <x:c r="H2712" s="0">
        <x:f>'Historical Trades'!H2712</x:f>
      </x:c>
      <x:c r="I2712" s="0">
        <x:f>'Historical Trades'!I2712</x:f>
      </x:c>
      <x:c r="J2712" s="0">
        <x:f>'Historical Trades'!J2712</x:f>
      </x:c>
      <x:c r="K2712" s="0">
        <x:f>'Historical Trades'!K2712</x:f>
      </x:c>
      <x:c r="L2712" s="0">
        <x:f>'Historical Trades'!L2712</x:f>
      </x:c>
      <x:c r="M2712" s="0">
        <x:f>'Historical Trades'!M2712</x:f>
      </x:c>
      <x:c r="N2712" s="0">
        <x:f>CLEAN('Historical Trades'!O2712)</x:f>
      </x:c>
      <x:c r="P2712" s="14">
        <x:f>IF(G2712="sell",M2712,-M2712)</x:f>
      </x:c>
      <x:c r="Q2712" s="14">
        <x:f>VLOOKUP(N2712,'Currency Rates'!$A$3:$C$32,3,0)</x:f>
      </x:c>
      <x:c r="R2712" s="0">
        <x:f>IF(A2712="SPUS",0,IF(A2712="FWD",0,P2712/Q2712))</x:f>
      </x:c>
    </x:row>
    <x:row r="2713" spans="1:19" x14ac:dyDescent="0.3">
      <x:c r="A2713" s="0">
        <x:f>'Historical Trades'!A2713</x:f>
      </x:c>
      <x:c r="B2713" s="0">
        <x:f>'Historical Trades'!B2713</x:f>
      </x:c>
      <x:c r="C2713" s="23">
        <x:f>'Historical Trades'!C2713</x:f>
      </x:c>
      <x:c r="D2713" s="0">
        <x:f>'Historical Trades'!D2713</x:f>
      </x:c>
      <x:c r="E2713" s="23">
        <x:f>'Historical Trades'!E2713</x:f>
      </x:c>
      <x:c r="F2713" s="0">
        <x:f>'Historical Trades'!F2713</x:f>
      </x:c>
      <x:c r="G2713" s="0">
        <x:f>'Historical Trades'!G2713</x:f>
      </x:c>
      <x:c r="H2713" s="0">
        <x:f>'Historical Trades'!H2713</x:f>
      </x:c>
      <x:c r="I2713" s="0">
        <x:f>'Historical Trades'!I2713</x:f>
      </x:c>
      <x:c r="J2713" s="0">
        <x:f>'Historical Trades'!J2713</x:f>
      </x:c>
      <x:c r="K2713" s="0">
        <x:f>'Historical Trades'!K2713</x:f>
      </x:c>
      <x:c r="L2713" s="0">
        <x:f>'Historical Trades'!L2713</x:f>
      </x:c>
      <x:c r="M2713" s="0">
        <x:f>'Historical Trades'!M2713</x:f>
      </x:c>
      <x:c r="N2713" s="0">
        <x:f>CLEAN('Historical Trades'!O2713)</x:f>
      </x:c>
      <x:c r="P2713" s="14">
        <x:f>IF(G2713="sell",M2713,-M2713)</x:f>
      </x:c>
      <x:c r="Q2713" s="14">
        <x:f>VLOOKUP(N2713,'Currency Rates'!$A$3:$C$32,3,0)</x:f>
      </x:c>
      <x:c r="R2713" s="0">
        <x:f>IF(A2713="SPUS",0,IF(A2713="FWD",0,P2713/Q2713))</x:f>
      </x:c>
    </x:row>
    <x:row r="2714" spans="1:19" x14ac:dyDescent="0.3">
      <x:c r="A2714" s="0">
        <x:f>'Historical Trades'!A2714</x:f>
      </x:c>
      <x:c r="B2714" s="0">
        <x:f>'Historical Trades'!B2714</x:f>
      </x:c>
      <x:c r="C2714" s="23">
        <x:f>'Historical Trades'!C2714</x:f>
      </x:c>
      <x:c r="D2714" s="0">
        <x:f>'Historical Trades'!D2714</x:f>
      </x:c>
      <x:c r="E2714" s="23">
        <x:f>'Historical Trades'!E2714</x:f>
      </x:c>
      <x:c r="F2714" s="0">
        <x:f>'Historical Trades'!F2714</x:f>
      </x:c>
      <x:c r="G2714" s="0">
        <x:f>'Historical Trades'!G2714</x:f>
      </x:c>
      <x:c r="H2714" s="0">
        <x:f>'Historical Trades'!H2714</x:f>
      </x:c>
      <x:c r="I2714" s="0">
        <x:f>'Historical Trades'!I2714</x:f>
      </x:c>
      <x:c r="J2714" s="0">
        <x:f>'Historical Trades'!J2714</x:f>
      </x:c>
      <x:c r="K2714" s="0">
        <x:f>'Historical Trades'!K2714</x:f>
      </x:c>
      <x:c r="L2714" s="0">
        <x:f>'Historical Trades'!L2714</x:f>
      </x:c>
      <x:c r="M2714" s="0">
        <x:f>'Historical Trades'!M2714</x:f>
      </x:c>
      <x:c r="N2714" s="0">
        <x:f>CLEAN('Historical Trades'!O2714)</x:f>
      </x:c>
      <x:c r="P2714" s="14">
        <x:f>IF(G2714="sell",M2714,-M2714)</x:f>
      </x:c>
      <x:c r="Q2714" s="14">
        <x:f>VLOOKUP(N2714,'Currency Rates'!$A$3:$C$32,3,0)</x:f>
      </x:c>
      <x:c r="R2714" s="0">
        <x:f>IF(A2714="SPUS",0,IF(A2714="FWD",0,P2714/Q2714))</x:f>
      </x:c>
    </x:row>
    <x:row r="2715" spans="1:19" x14ac:dyDescent="0.3">
      <x:c r="A2715" s="0">
        <x:f>'Historical Trades'!A2715</x:f>
      </x:c>
      <x:c r="B2715" s="0">
        <x:f>'Historical Trades'!B2715</x:f>
      </x:c>
      <x:c r="C2715" s="23">
        <x:f>'Historical Trades'!C2715</x:f>
      </x:c>
      <x:c r="D2715" s="0">
        <x:f>'Historical Trades'!D2715</x:f>
      </x:c>
      <x:c r="E2715" s="23">
        <x:f>'Historical Trades'!E2715</x:f>
      </x:c>
      <x:c r="F2715" s="0">
        <x:f>'Historical Trades'!F2715</x:f>
      </x:c>
      <x:c r="G2715" s="0">
        <x:f>'Historical Trades'!G2715</x:f>
      </x:c>
      <x:c r="H2715" s="0">
        <x:f>'Historical Trades'!H2715</x:f>
      </x:c>
      <x:c r="I2715" s="0">
        <x:f>'Historical Trades'!I2715</x:f>
      </x:c>
      <x:c r="J2715" s="0">
        <x:f>'Historical Trades'!J2715</x:f>
      </x:c>
      <x:c r="K2715" s="0">
        <x:f>'Historical Trades'!K2715</x:f>
      </x:c>
      <x:c r="L2715" s="0">
        <x:f>'Historical Trades'!L2715</x:f>
      </x:c>
      <x:c r="M2715" s="0">
        <x:f>'Historical Trades'!M2715</x:f>
      </x:c>
      <x:c r="N2715" s="0">
        <x:f>CLEAN('Historical Trades'!O2715)</x:f>
      </x:c>
      <x:c r="P2715" s="14">
        <x:f>IF(G2715="sell",M2715,-M2715)</x:f>
      </x:c>
      <x:c r="Q2715" s="14">
        <x:f>VLOOKUP(N2715,'Currency Rates'!$A$3:$C$32,3,0)</x:f>
      </x:c>
      <x:c r="R2715" s="0">
        <x:f>IF(A2715="SPUS",0,IF(A2715="FWD",0,P2715/Q2715))</x:f>
      </x:c>
    </x:row>
    <x:row r="2716" spans="1:19" x14ac:dyDescent="0.3">
      <x:c r="A2716" s="0">
        <x:f>'Historical Trades'!A2716</x:f>
      </x:c>
      <x:c r="B2716" s="0">
        <x:f>'Historical Trades'!B2716</x:f>
      </x:c>
      <x:c r="C2716" s="23">
        <x:f>'Historical Trades'!C2716</x:f>
      </x:c>
      <x:c r="D2716" s="0">
        <x:f>'Historical Trades'!D2716</x:f>
      </x:c>
      <x:c r="E2716" s="23">
        <x:f>'Historical Trades'!E2716</x:f>
      </x:c>
      <x:c r="F2716" s="0">
        <x:f>'Historical Trades'!F2716</x:f>
      </x:c>
      <x:c r="G2716" s="0">
        <x:f>'Historical Trades'!G2716</x:f>
      </x:c>
      <x:c r="H2716" s="0">
        <x:f>'Historical Trades'!H2716</x:f>
      </x:c>
      <x:c r="I2716" s="0">
        <x:f>'Historical Trades'!I2716</x:f>
      </x:c>
      <x:c r="J2716" s="0">
        <x:f>'Historical Trades'!J2716</x:f>
      </x:c>
      <x:c r="K2716" s="0">
        <x:f>'Historical Trades'!K2716</x:f>
      </x:c>
      <x:c r="L2716" s="0">
        <x:f>'Historical Trades'!L2716</x:f>
      </x:c>
      <x:c r="M2716" s="0">
        <x:f>'Historical Trades'!M2716</x:f>
      </x:c>
      <x:c r="N2716" s="0">
        <x:f>CLEAN('Historical Trades'!O2716)</x:f>
      </x:c>
      <x:c r="P2716" s="14">
        <x:f>IF(G2716="sell",M2716,-M2716)</x:f>
      </x:c>
      <x:c r="Q2716" s="14">
        <x:f>VLOOKUP(N2716,'Currency Rates'!$A$3:$C$32,3,0)</x:f>
      </x:c>
      <x:c r="R2716" s="0">
        <x:f>IF(A2716="SPUS",0,IF(A2716="FWD",0,P2716/Q2716))</x:f>
      </x:c>
    </x:row>
    <x:row r="2717" spans="1:19" x14ac:dyDescent="0.3">
      <x:c r="A2717" s="0">
        <x:f>'Historical Trades'!A2717</x:f>
      </x:c>
      <x:c r="B2717" s="0">
        <x:f>'Historical Trades'!B2717</x:f>
      </x:c>
      <x:c r="C2717" s="23">
        <x:f>'Historical Trades'!C2717</x:f>
      </x:c>
      <x:c r="D2717" s="0">
        <x:f>'Historical Trades'!D2717</x:f>
      </x:c>
      <x:c r="E2717" s="23">
        <x:f>'Historical Trades'!E2717</x:f>
      </x:c>
      <x:c r="F2717" s="0">
        <x:f>'Historical Trades'!F2717</x:f>
      </x:c>
      <x:c r="G2717" s="0">
        <x:f>'Historical Trades'!G2717</x:f>
      </x:c>
      <x:c r="H2717" s="0">
        <x:f>'Historical Trades'!H2717</x:f>
      </x:c>
      <x:c r="I2717" s="0">
        <x:f>'Historical Trades'!I2717</x:f>
      </x:c>
      <x:c r="J2717" s="0">
        <x:f>'Historical Trades'!J2717</x:f>
      </x:c>
      <x:c r="K2717" s="0">
        <x:f>'Historical Trades'!K2717</x:f>
      </x:c>
      <x:c r="L2717" s="0">
        <x:f>'Historical Trades'!L2717</x:f>
      </x:c>
      <x:c r="M2717" s="0">
        <x:f>'Historical Trades'!M2717</x:f>
      </x:c>
      <x:c r="N2717" s="0">
        <x:f>CLEAN('Historical Trades'!O2717)</x:f>
      </x:c>
      <x:c r="P2717" s="14">
        <x:f>IF(G2717="sell",M2717,-M2717)</x:f>
      </x:c>
      <x:c r="Q2717" s="14">
        <x:f>VLOOKUP(N2717,'Currency Rates'!$A$3:$C$32,3,0)</x:f>
      </x:c>
      <x:c r="R2717" s="0">
        <x:f>IF(A2717="SPUS",0,IF(A2717="FWD",0,P2717/Q2717))</x:f>
      </x:c>
    </x:row>
    <x:row r="2718" spans="1:19" x14ac:dyDescent="0.3">
      <x:c r="A2718" s="0">
        <x:f>'Historical Trades'!A2718</x:f>
      </x:c>
      <x:c r="B2718" s="0">
        <x:f>'Historical Trades'!B2718</x:f>
      </x:c>
      <x:c r="C2718" s="23">
        <x:f>'Historical Trades'!C2718</x:f>
      </x:c>
      <x:c r="D2718" s="0">
        <x:f>'Historical Trades'!D2718</x:f>
      </x:c>
      <x:c r="E2718" s="23">
        <x:f>'Historical Trades'!E2718</x:f>
      </x:c>
      <x:c r="F2718" s="0">
        <x:f>'Historical Trades'!F2718</x:f>
      </x:c>
      <x:c r="G2718" s="0">
        <x:f>'Historical Trades'!G2718</x:f>
      </x:c>
      <x:c r="H2718" s="0">
        <x:f>'Historical Trades'!H2718</x:f>
      </x:c>
      <x:c r="I2718" s="0">
        <x:f>'Historical Trades'!I2718</x:f>
      </x:c>
      <x:c r="J2718" s="0">
        <x:f>'Historical Trades'!J2718</x:f>
      </x:c>
      <x:c r="K2718" s="0">
        <x:f>'Historical Trades'!K2718</x:f>
      </x:c>
      <x:c r="L2718" s="0">
        <x:f>'Historical Trades'!L2718</x:f>
      </x:c>
      <x:c r="M2718" s="0">
        <x:f>'Historical Trades'!M2718</x:f>
      </x:c>
      <x:c r="N2718" s="0">
        <x:f>CLEAN('Historical Trades'!O2718)</x:f>
      </x:c>
      <x:c r="P2718" s="14">
        <x:f>IF(G2718="sell",M2718,-M2718)</x:f>
      </x:c>
      <x:c r="Q2718" s="14">
        <x:f>VLOOKUP(N2718,'Currency Rates'!$A$3:$C$32,3,0)</x:f>
      </x:c>
      <x:c r="R2718" s="0">
        <x:f>IF(A2718="SPUS",0,IF(A2718="FWD",0,P2718/Q2718))</x:f>
      </x:c>
    </x:row>
    <x:row r="2719" spans="1:19" x14ac:dyDescent="0.3">
      <x:c r="A2719" s="0">
        <x:f>'Historical Trades'!A2719</x:f>
      </x:c>
      <x:c r="B2719" s="0">
        <x:f>'Historical Trades'!B2719</x:f>
      </x:c>
      <x:c r="C2719" s="23">
        <x:f>'Historical Trades'!C2719</x:f>
      </x:c>
      <x:c r="D2719" s="0">
        <x:f>'Historical Trades'!D2719</x:f>
      </x:c>
      <x:c r="E2719" s="23">
        <x:f>'Historical Trades'!E2719</x:f>
      </x:c>
      <x:c r="F2719" s="0">
        <x:f>'Historical Trades'!F2719</x:f>
      </x:c>
      <x:c r="G2719" s="0">
        <x:f>'Historical Trades'!G2719</x:f>
      </x:c>
      <x:c r="H2719" s="0">
        <x:f>'Historical Trades'!H2719</x:f>
      </x:c>
      <x:c r="I2719" s="0">
        <x:f>'Historical Trades'!I2719</x:f>
      </x:c>
      <x:c r="J2719" s="0">
        <x:f>'Historical Trades'!J2719</x:f>
      </x:c>
      <x:c r="K2719" s="0">
        <x:f>'Historical Trades'!K2719</x:f>
      </x:c>
      <x:c r="L2719" s="0">
        <x:f>'Historical Trades'!L2719</x:f>
      </x:c>
      <x:c r="M2719" s="0">
        <x:f>'Historical Trades'!M2719</x:f>
      </x:c>
      <x:c r="N2719" s="0">
        <x:f>CLEAN('Historical Trades'!O2719)</x:f>
      </x:c>
      <x:c r="P2719" s="14">
        <x:f>IF(G2719="sell",M2719,-M2719)</x:f>
      </x:c>
      <x:c r="Q2719" s="14">
        <x:f>VLOOKUP(N2719,'Currency Rates'!$A$3:$C$32,3,0)</x:f>
      </x:c>
      <x:c r="R2719" s="0">
        <x:f>IF(A2719="SPUS",0,IF(A2719="FWD",0,P2719/Q2719))</x:f>
      </x:c>
    </x:row>
    <x:row r="2720" spans="1:19" x14ac:dyDescent="0.3">
      <x:c r="A2720" s="0">
        <x:f>'Historical Trades'!A2720</x:f>
      </x:c>
      <x:c r="B2720" s="0">
        <x:f>'Historical Trades'!B2720</x:f>
      </x:c>
      <x:c r="C2720" s="23">
        <x:f>'Historical Trades'!C2720</x:f>
      </x:c>
      <x:c r="D2720" s="0">
        <x:f>'Historical Trades'!D2720</x:f>
      </x:c>
      <x:c r="E2720" s="23">
        <x:f>'Historical Trades'!E2720</x:f>
      </x:c>
      <x:c r="F2720" s="0">
        <x:f>'Historical Trades'!F2720</x:f>
      </x:c>
      <x:c r="G2720" s="0">
        <x:f>'Historical Trades'!G2720</x:f>
      </x:c>
      <x:c r="H2720" s="0">
        <x:f>'Historical Trades'!H2720</x:f>
      </x:c>
      <x:c r="I2720" s="0">
        <x:f>'Historical Trades'!I2720</x:f>
      </x:c>
      <x:c r="J2720" s="0">
        <x:f>'Historical Trades'!J2720</x:f>
      </x:c>
      <x:c r="K2720" s="0">
        <x:f>'Historical Trades'!K2720</x:f>
      </x:c>
      <x:c r="L2720" s="0">
        <x:f>'Historical Trades'!L2720</x:f>
      </x:c>
      <x:c r="M2720" s="0">
        <x:f>'Historical Trades'!M2720</x:f>
      </x:c>
      <x:c r="N2720" s="0">
        <x:f>CLEAN('Historical Trades'!O2720)</x:f>
      </x:c>
      <x:c r="P2720" s="14">
        <x:f>IF(G2720="sell",M2720,-M2720)</x:f>
      </x:c>
      <x:c r="Q2720" s="14">
        <x:f>VLOOKUP(N2720,'Currency Rates'!$A$3:$C$32,3,0)</x:f>
      </x:c>
      <x:c r="R2720" s="0">
        <x:f>IF(A2720="SPUS",0,IF(A2720="FWD",0,P2720/Q2720))</x:f>
      </x:c>
    </x:row>
    <x:row r="2721" spans="1:19" x14ac:dyDescent="0.3">
      <x:c r="A2721" s="0">
        <x:f>'Historical Trades'!A2721</x:f>
      </x:c>
      <x:c r="B2721" s="0">
        <x:f>'Historical Trades'!B2721</x:f>
      </x:c>
      <x:c r="C2721" s="23">
        <x:f>'Historical Trades'!C2721</x:f>
      </x:c>
      <x:c r="D2721" s="0">
        <x:f>'Historical Trades'!D2721</x:f>
      </x:c>
      <x:c r="E2721" s="23">
        <x:f>'Historical Trades'!E2721</x:f>
      </x:c>
      <x:c r="F2721" s="0">
        <x:f>'Historical Trades'!F2721</x:f>
      </x:c>
      <x:c r="G2721" s="0">
        <x:f>'Historical Trades'!G2721</x:f>
      </x:c>
      <x:c r="H2721" s="0">
        <x:f>'Historical Trades'!H2721</x:f>
      </x:c>
      <x:c r="I2721" s="0">
        <x:f>'Historical Trades'!I2721</x:f>
      </x:c>
      <x:c r="J2721" s="0">
        <x:f>'Historical Trades'!J2721</x:f>
      </x:c>
      <x:c r="K2721" s="0">
        <x:f>'Historical Trades'!K2721</x:f>
      </x:c>
      <x:c r="L2721" s="0">
        <x:f>'Historical Trades'!L2721</x:f>
      </x:c>
      <x:c r="M2721" s="0">
        <x:f>'Historical Trades'!M2721</x:f>
      </x:c>
      <x:c r="N2721" s="0">
        <x:f>CLEAN('Historical Trades'!O2721)</x:f>
      </x:c>
      <x:c r="P2721" s="14">
        <x:f>IF(G2721="sell",M2721,-M2721)</x:f>
      </x:c>
      <x:c r="Q2721" s="14">
        <x:f>VLOOKUP(N2721,'Currency Rates'!$A$3:$C$32,3,0)</x:f>
      </x:c>
      <x:c r="R2721" s="0">
        <x:f>IF(A2721="SPUS",0,IF(A2721="FWD",0,P2721/Q2721))</x:f>
      </x:c>
    </x:row>
    <x:row r="2722" spans="1:19" x14ac:dyDescent="0.3">
      <x:c r="A2722" s="0">
        <x:f>'Historical Trades'!A2722</x:f>
      </x:c>
      <x:c r="B2722" s="0">
        <x:f>'Historical Trades'!B2722</x:f>
      </x:c>
      <x:c r="C2722" s="23">
        <x:f>'Historical Trades'!C2722</x:f>
      </x:c>
      <x:c r="D2722" s="0">
        <x:f>'Historical Trades'!D2722</x:f>
      </x:c>
      <x:c r="E2722" s="23">
        <x:f>'Historical Trades'!E2722</x:f>
      </x:c>
      <x:c r="F2722" s="0">
        <x:f>'Historical Trades'!F2722</x:f>
      </x:c>
      <x:c r="G2722" s="0">
        <x:f>'Historical Trades'!G2722</x:f>
      </x:c>
      <x:c r="H2722" s="0">
        <x:f>'Historical Trades'!H2722</x:f>
      </x:c>
      <x:c r="I2722" s="0">
        <x:f>'Historical Trades'!I2722</x:f>
      </x:c>
      <x:c r="J2722" s="0">
        <x:f>'Historical Trades'!J2722</x:f>
      </x:c>
      <x:c r="K2722" s="0">
        <x:f>'Historical Trades'!K2722</x:f>
      </x:c>
      <x:c r="L2722" s="0">
        <x:f>'Historical Trades'!L2722</x:f>
      </x:c>
      <x:c r="M2722" s="0">
        <x:f>'Historical Trades'!M2722</x:f>
      </x:c>
      <x:c r="N2722" s="0">
        <x:f>CLEAN('Historical Trades'!O2722)</x:f>
      </x:c>
      <x:c r="P2722" s="14">
        <x:f>IF(G2722="sell",M2722,-M2722)</x:f>
      </x:c>
      <x:c r="Q2722" s="14">
        <x:f>VLOOKUP(N2722,'Currency Rates'!$A$3:$C$32,3,0)</x:f>
      </x:c>
      <x:c r="R2722" s="0">
        <x:f>IF(A2722="SPUS",0,IF(A2722="FWD",0,P2722/Q2722))</x:f>
      </x:c>
    </x:row>
    <x:row r="2723" spans="1:19" x14ac:dyDescent="0.3">
      <x:c r="A2723" s="0">
        <x:f>'Historical Trades'!A2723</x:f>
      </x:c>
      <x:c r="B2723" s="0">
        <x:f>'Historical Trades'!B2723</x:f>
      </x:c>
      <x:c r="C2723" s="23">
        <x:f>'Historical Trades'!C2723</x:f>
      </x:c>
      <x:c r="D2723" s="0">
        <x:f>'Historical Trades'!D2723</x:f>
      </x:c>
      <x:c r="E2723" s="23">
        <x:f>'Historical Trades'!E2723</x:f>
      </x:c>
      <x:c r="F2723" s="0">
        <x:f>'Historical Trades'!F2723</x:f>
      </x:c>
      <x:c r="G2723" s="0">
        <x:f>'Historical Trades'!G2723</x:f>
      </x:c>
      <x:c r="H2723" s="0">
        <x:f>'Historical Trades'!H2723</x:f>
      </x:c>
      <x:c r="I2723" s="0">
        <x:f>'Historical Trades'!I2723</x:f>
      </x:c>
      <x:c r="J2723" s="0">
        <x:f>'Historical Trades'!J2723</x:f>
      </x:c>
      <x:c r="K2723" s="0">
        <x:f>'Historical Trades'!K2723</x:f>
      </x:c>
      <x:c r="L2723" s="0">
        <x:f>'Historical Trades'!L2723</x:f>
      </x:c>
      <x:c r="M2723" s="0">
        <x:f>'Historical Trades'!M2723</x:f>
      </x:c>
      <x:c r="N2723" s="0">
        <x:f>CLEAN('Historical Trades'!O2723)</x:f>
      </x:c>
      <x:c r="P2723" s="14">
        <x:f>IF(G2723="sell",M2723,-M2723)</x:f>
      </x:c>
      <x:c r="Q2723" s="14">
        <x:f>VLOOKUP(N2723,'Currency Rates'!$A$3:$C$32,3,0)</x:f>
      </x:c>
      <x:c r="R2723" s="0">
        <x:f>IF(A2723="SPUS",0,IF(A2723="FWD",0,P2723/Q2723))</x:f>
      </x:c>
    </x:row>
    <x:row r="2724" spans="1:19" x14ac:dyDescent="0.3">
      <x:c r="A2724" s="0">
        <x:f>'Historical Trades'!A2724</x:f>
      </x:c>
      <x:c r="B2724" s="0">
        <x:f>'Historical Trades'!B2724</x:f>
      </x:c>
      <x:c r="C2724" s="23">
        <x:f>'Historical Trades'!C2724</x:f>
      </x:c>
      <x:c r="D2724" s="0">
        <x:f>'Historical Trades'!D2724</x:f>
      </x:c>
      <x:c r="E2724" s="23">
        <x:f>'Historical Trades'!E2724</x:f>
      </x:c>
      <x:c r="F2724" s="0">
        <x:f>'Historical Trades'!F2724</x:f>
      </x:c>
      <x:c r="G2724" s="0">
        <x:f>'Historical Trades'!G2724</x:f>
      </x:c>
      <x:c r="H2724" s="0">
        <x:f>'Historical Trades'!H2724</x:f>
      </x:c>
      <x:c r="I2724" s="0">
        <x:f>'Historical Trades'!I2724</x:f>
      </x:c>
      <x:c r="J2724" s="0">
        <x:f>'Historical Trades'!J2724</x:f>
      </x:c>
      <x:c r="K2724" s="0">
        <x:f>'Historical Trades'!K2724</x:f>
      </x:c>
      <x:c r="L2724" s="0">
        <x:f>'Historical Trades'!L2724</x:f>
      </x:c>
      <x:c r="M2724" s="0">
        <x:f>'Historical Trades'!M2724</x:f>
      </x:c>
      <x:c r="N2724" s="0">
        <x:f>CLEAN('Historical Trades'!O2724)</x:f>
      </x:c>
      <x:c r="P2724" s="14">
        <x:f>IF(G2724="sell",M2724,-M2724)</x:f>
      </x:c>
      <x:c r="Q2724" s="14">
        <x:f>VLOOKUP(N2724,'Currency Rates'!$A$3:$C$32,3,0)</x:f>
      </x:c>
      <x:c r="R2724" s="0">
        <x:f>IF(A2724="SPUS",0,IF(A2724="FWD",0,P2724/Q2724))</x:f>
      </x:c>
    </x:row>
    <x:row r="2725" spans="1:19" x14ac:dyDescent="0.3">
      <x:c r="A2725" s="0">
        <x:f>'Historical Trades'!A2725</x:f>
      </x:c>
      <x:c r="B2725" s="0">
        <x:f>'Historical Trades'!B2725</x:f>
      </x:c>
      <x:c r="C2725" s="23">
        <x:f>'Historical Trades'!C2725</x:f>
      </x:c>
      <x:c r="D2725" s="0">
        <x:f>'Historical Trades'!D2725</x:f>
      </x:c>
      <x:c r="E2725" s="23">
        <x:f>'Historical Trades'!E2725</x:f>
      </x:c>
      <x:c r="F2725" s="0">
        <x:f>'Historical Trades'!F2725</x:f>
      </x:c>
      <x:c r="G2725" s="0">
        <x:f>'Historical Trades'!G2725</x:f>
      </x:c>
      <x:c r="H2725" s="0">
        <x:f>'Historical Trades'!H2725</x:f>
      </x:c>
      <x:c r="I2725" s="0">
        <x:f>'Historical Trades'!I2725</x:f>
      </x:c>
      <x:c r="J2725" s="0">
        <x:f>'Historical Trades'!J2725</x:f>
      </x:c>
      <x:c r="K2725" s="0">
        <x:f>'Historical Trades'!K2725</x:f>
      </x:c>
      <x:c r="L2725" s="0">
        <x:f>'Historical Trades'!L2725</x:f>
      </x:c>
      <x:c r="M2725" s="0">
        <x:f>'Historical Trades'!M2725</x:f>
      </x:c>
      <x:c r="N2725" s="0">
        <x:f>CLEAN('Historical Trades'!O2725)</x:f>
      </x:c>
      <x:c r="P2725" s="14">
        <x:f>IF(G2725="sell",M2725,-M2725)</x:f>
      </x:c>
      <x:c r="Q2725" s="14">
        <x:f>VLOOKUP(N2725,'Currency Rates'!$A$3:$C$32,3,0)</x:f>
      </x:c>
      <x:c r="R2725" s="0">
        <x:f>IF(A2725="SPUS",0,IF(A2725="FWD",0,P2725/Q2725))</x:f>
      </x:c>
    </x:row>
    <x:row r="2726" spans="1:19" x14ac:dyDescent="0.3">
      <x:c r="A2726" s="0">
        <x:f>'Historical Trades'!A2726</x:f>
      </x:c>
      <x:c r="B2726" s="0">
        <x:f>'Historical Trades'!B2726</x:f>
      </x:c>
      <x:c r="C2726" s="23">
        <x:f>'Historical Trades'!C2726</x:f>
      </x:c>
      <x:c r="D2726" s="0">
        <x:f>'Historical Trades'!D2726</x:f>
      </x:c>
      <x:c r="E2726" s="23">
        <x:f>'Historical Trades'!E2726</x:f>
      </x:c>
      <x:c r="F2726" s="0">
        <x:f>'Historical Trades'!F2726</x:f>
      </x:c>
      <x:c r="G2726" s="0">
        <x:f>'Historical Trades'!G2726</x:f>
      </x:c>
      <x:c r="H2726" s="0">
        <x:f>'Historical Trades'!H2726</x:f>
      </x:c>
      <x:c r="I2726" s="0">
        <x:f>'Historical Trades'!I2726</x:f>
      </x:c>
      <x:c r="J2726" s="0">
        <x:f>'Historical Trades'!J2726</x:f>
      </x:c>
      <x:c r="K2726" s="0">
        <x:f>'Historical Trades'!K2726</x:f>
      </x:c>
      <x:c r="L2726" s="0">
        <x:f>'Historical Trades'!L2726</x:f>
      </x:c>
      <x:c r="M2726" s="0">
        <x:f>'Historical Trades'!M2726</x:f>
      </x:c>
      <x:c r="N2726" s="0">
        <x:f>CLEAN('Historical Trades'!O2726)</x:f>
      </x:c>
      <x:c r="P2726" s="14">
        <x:f>IF(G2726="sell",M2726,-M2726)</x:f>
      </x:c>
      <x:c r="Q2726" s="14">
        <x:f>VLOOKUP(N2726,'Currency Rates'!$A$3:$C$32,3,0)</x:f>
      </x:c>
      <x:c r="R2726" s="0">
        <x:f>IF(A2726="SPUS",0,IF(A2726="FWD",0,P2726/Q2726))</x:f>
      </x:c>
    </x:row>
    <x:row r="2727" spans="1:19" x14ac:dyDescent="0.3">
      <x:c r="A2727" s="0">
        <x:f>'Historical Trades'!A2727</x:f>
      </x:c>
      <x:c r="B2727" s="0">
        <x:f>'Historical Trades'!B2727</x:f>
      </x:c>
      <x:c r="C2727" s="23">
        <x:f>'Historical Trades'!C2727</x:f>
      </x:c>
      <x:c r="D2727" s="0">
        <x:f>'Historical Trades'!D2727</x:f>
      </x:c>
      <x:c r="E2727" s="23">
        <x:f>'Historical Trades'!E2727</x:f>
      </x:c>
      <x:c r="F2727" s="0">
        <x:f>'Historical Trades'!F2727</x:f>
      </x:c>
      <x:c r="G2727" s="0">
        <x:f>'Historical Trades'!G2727</x:f>
      </x:c>
      <x:c r="H2727" s="0">
        <x:f>'Historical Trades'!H2727</x:f>
      </x:c>
      <x:c r="I2727" s="0">
        <x:f>'Historical Trades'!I2727</x:f>
      </x:c>
      <x:c r="J2727" s="0">
        <x:f>'Historical Trades'!J2727</x:f>
      </x:c>
      <x:c r="K2727" s="0">
        <x:f>'Historical Trades'!K2727</x:f>
      </x:c>
      <x:c r="L2727" s="0">
        <x:f>'Historical Trades'!L2727</x:f>
      </x:c>
      <x:c r="M2727" s="0">
        <x:f>'Historical Trades'!M2727</x:f>
      </x:c>
      <x:c r="N2727" s="0">
        <x:f>CLEAN('Historical Trades'!O2727)</x:f>
      </x:c>
      <x:c r="P2727" s="14">
        <x:f>IF(G2727="sell",M2727,-M2727)</x:f>
      </x:c>
      <x:c r="Q2727" s="14">
        <x:f>VLOOKUP(N2727,'Currency Rates'!$A$3:$C$32,3,0)</x:f>
      </x:c>
      <x:c r="R2727" s="0">
        <x:f>IF(A2727="SPUS",0,IF(A2727="FWD",0,P2727/Q2727))</x:f>
      </x:c>
    </x:row>
    <x:row r="2728" spans="1:19" x14ac:dyDescent="0.3">
      <x:c r="A2728" s="0">
        <x:f>'Historical Trades'!A2728</x:f>
      </x:c>
      <x:c r="B2728" s="0">
        <x:f>'Historical Trades'!B2728</x:f>
      </x:c>
      <x:c r="C2728" s="23">
        <x:f>'Historical Trades'!C2728</x:f>
      </x:c>
      <x:c r="D2728" s="0">
        <x:f>'Historical Trades'!D2728</x:f>
      </x:c>
      <x:c r="E2728" s="23">
        <x:f>'Historical Trades'!E2728</x:f>
      </x:c>
      <x:c r="F2728" s="0">
        <x:f>'Historical Trades'!F2728</x:f>
      </x:c>
      <x:c r="G2728" s="0">
        <x:f>'Historical Trades'!G2728</x:f>
      </x:c>
      <x:c r="H2728" s="0">
        <x:f>'Historical Trades'!H2728</x:f>
      </x:c>
      <x:c r="I2728" s="0">
        <x:f>'Historical Trades'!I2728</x:f>
      </x:c>
      <x:c r="J2728" s="0">
        <x:f>'Historical Trades'!J2728</x:f>
      </x:c>
      <x:c r="K2728" s="0">
        <x:f>'Historical Trades'!K2728</x:f>
      </x:c>
      <x:c r="L2728" s="0">
        <x:f>'Historical Trades'!L2728</x:f>
      </x:c>
      <x:c r="M2728" s="0">
        <x:f>'Historical Trades'!M2728</x:f>
      </x:c>
      <x:c r="N2728" s="0">
        <x:f>CLEAN('Historical Trades'!O2728)</x:f>
      </x:c>
      <x:c r="P2728" s="14">
        <x:f>IF(G2728="sell",M2728,-M2728)</x:f>
      </x:c>
      <x:c r="Q2728" s="14">
        <x:f>VLOOKUP(N2728,'Currency Rates'!$A$3:$C$32,3,0)</x:f>
      </x:c>
      <x:c r="R2728" s="0">
        <x:f>IF(A2728="SPUS",0,IF(A2728="FWD",0,P2728/Q2728))</x:f>
      </x:c>
    </x:row>
    <x:row r="2729" spans="1:19" x14ac:dyDescent="0.3">
      <x:c r="A2729" s="0">
        <x:f>'Historical Trades'!A2729</x:f>
      </x:c>
      <x:c r="B2729" s="0">
        <x:f>'Historical Trades'!B2729</x:f>
      </x:c>
      <x:c r="C2729" s="23">
        <x:f>'Historical Trades'!C2729</x:f>
      </x:c>
      <x:c r="D2729" s="0">
        <x:f>'Historical Trades'!D2729</x:f>
      </x:c>
      <x:c r="E2729" s="23">
        <x:f>'Historical Trades'!E2729</x:f>
      </x:c>
      <x:c r="F2729" s="0">
        <x:f>'Historical Trades'!F2729</x:f>
      </x:c>
      <x:c r="G2729" s="0">
        <x:f>'Historical Trades'!G2729</x:f>
      </x:c>
      <x:c r="H2729" s="0">
        <x:f>'Historical Trades'!H2729</x:f>
      </x:c>
      <x:c r="I2729" s="0">
        <x:f>'Historical Trades'!I2729</x:f>
      </x:c>
      <x:c r="J2729" s="0">
        <x:f>'Historical Trades'!J2729</x:f>
      </x:c>
      <x:c r="K2729" s="0">
        <x:f>'Historical Trades'!K2729</x:f>
      </x:c>
      <x:c r="L2729" s="0">
        <x:f>'Historical Trades'!L2729</x:f>
      </x:c>
      <x:c r="M2729" s="0">
        <x:f>'Historical Trades'!M2729</x:f>
      </x:c>
      <x:c r="N2729" s="0">
        <x:f>CLEAN('Historical Trades'!O2729)</x:f>
      </x:c>
      <x:c r="P2729" s="14">
        <x:f>IF(G2729="sell",M2729,-M2729)</x:f>
      </x:c>
      <x:c r="Q2729" s="14">
        <x:f>VLOOKUP(N2729,'Currency Rates'!$A$3:$C$32,3,0)</x:f>
      </x:c>
      <x:c r="R2729" s="0">
        <x:f>IF(A2729="SPUS",0,IF(A2729="FWD",0,P2729/Q2729))</x:f>
      </x:c>
    </x:row>
    <x:row r="2730" spans="1:19" x14ac:dyDescent="0.3">
      <x:c r="A2730" s="0">
        <x:f>'Historical Trades'!A2730</x:f>
      </x:c>
      <x:c r="B2730" s="0">
        <x:f>'Historical Trades'!B2730</x:f>
      </x:c>
      <x:c r="C2730" s="23">
        <x:f>'Historical Trades'!C2730</x:f>
      </x:c>
      <x:c r="D2730" s="0">
        <x:f>'Historical Trades'!D2730</x:f>
      </x:c>
      <x:c r="E2730" s="23">
        <x:f>'Historical Trades'!E2730</x:f>
      </x:c>
      <x:c r="F2730" s="0">
        <x:f>'Historical Trades'!F2730</x:f>
      </x:c>
      <x:c r="G2730" s="0">
        <x:f>'Historical Trades'!G2730</x:f>
      </x:c>
      <x:c r="H2730" s="0">
        <x:f>'Historical Trades'!H2730</x:f>
      </x:c>
      <x:c r="I2730" s="0">
        <x:f>'Historical Trades'!I2730</x:f>
      </x:c>
      <x:c r="J2730" s="0">
        <x:f>'Historical Trades'!J2730</x:f>
      </x:c>
      <x:c r="K2730" s="0">
        <x:f>'Historical Trades'!K2730</x:f>
      </x:c>
      <x:c r="L2730" s="0">
        <x:f>'Historical Trades'!L2730</x:f>
      </x:c>
      <x:c r="M2730" s="0">
        <x:f>'Historical Trades'!M2730</x:f>
      </x:c>
      <x:c r="N2730" s="0">
        <x:f>CLEAN('Historical Trades'!O2730)</x:f>
      </x:c>
      <x:c r="P2730" s="14">
        <x:f>IF(G2730="sell",M2730,-M2730)</x:f>
      </x:c>
      <x:c r="Q2730" s="14">
        <x:f>VLOOKUP(N2730,'Currency Rates'!$A$3:$C$32,3,0)</x:f>
      </x:c>
      <x:c r="R2730" s="0">
        <x:f>IF(A2730="SPUS",0,IF(A2730="FWD",0,P2730/Q2730))</x:f>
      </x:c>
    </x:row>
    <x:row r="2731" spans="1:19" x14ac:dyDescent="0.3">
      <x:c r="A2731" s="0">
        <x:f>'Historical Trades'!A2731</x:f>
      </x:c>
      <x:c r="B2731" s="0">
        <x:f>'Historical Trades'!B2731</x:f>
      </x:c>
      <x:c r="C2731" s="23">
        <x:f>'Historical Trades'!C2731</x:f>
      </x:c>
      <x:c r="D2731" s="0">
        <x:f>'Historical Trades'!D2731</x:f>
      </x:c>
      <x:c r="E2731" s="23">
        <x:f>'Historical Trades'!E2731</x:f>
      </x:c>
      <x:c r="F2731" s="0">
        <x:f>'Historical Trades'!F2731</x:f>
      </x:c>
      <x:c r="G2731" s="0">
        <x:f>'Historical Trades'!G2731</x:f>
      </x:c>
      <x:c r="H2731" s="0">
        <x:f>'Historical Trades'!H2731</x:f>
      </x:c>
      <x:c r="I2731" s="0">
        <x:f>'Historical Trades'!I2731</x:f>
      </x:c>
      <x:c r="J2731" s="0">
        <x:f>'Historical Trades'!J2731</x:f>
      </x:c>
      <x:c r="K2731" s="0">
        <x:f>'Historical Trades'!K2731</x:f>
      </x:c>
      <x:c r="L2731" s="0">
        <x:f>'Historical Trades'!L2731</x:f>
      </x:c>
      <x:c r="M2731" s="0">
        <x:f>'Historical Trades'!M2731</x:f>
      </x:c>
      <x:c r="N2731" s="0">
        <x:f>CLEAN('Historical Trades'!O2731)</x:f>
      </x:c>
      <x:c r="P2731" s="14">
        <x:f>IF(G2731="sell",M2731,-M2731)</x:f>
      </x:c>
      <x:c r="Q2731" s="14">
        <x:f>VLOOKUP(N2731,'Currency Rates'!$A$3:$C$32,3,0)</x:f>
      </x:c>
      <x:c r="R2731" s="0">
        <x:f>IF(A2731="SPUS",0,IF(A2731="FWD",0,P2731/Q2731))</x:f>
      </x:c>
    </x:row>
    <x:row r="2732" spans="1:19" x14ac:dyDescent="0.3">
      <x:c r="A2732" s="0">
        <x:f>'Historical Trades'!A2732</x:f>
      </x:c>
      <x:c r="B2732" s="0">
        <x:f>'Historical Trades'!B2732</x:f>
      </x:c>
      <x:c r="C2732" s="23">
        <x:f>'Historical Trades'!C2732</x:f>
      </x:c>
      <x:c r="D2732" s="0">
        <x:f>'Historical Trades'!D2732</x:f>
      </x:c>
      <x:c r="E2732" s="23">
        <x:f>'Historical Trades'!E2732</x:f>
      </x:c>
      <x:c r="F2732" s="0">
        <x:f>'Historical Trades'!F2732</x:f>
      </x:c>
      <x:c r="G2732" s="0">
        <x:f>'Historical Trades'!G2732</x:f>
      </x:c>
      <x:c r="H2732" s="0">
        <x:f>'Historical Trades'!H2732</x:f>
      </x:c>
      <x:c r="I2732" s="0">
        <x:f>'Historical Trades'!I2732</x:f>
      </x:c>
      <x:c r="J2732" s="0">
        <x:f>'Historical Trades'!J2732</x:f>
      </x:c>
      <x:c r="K2732" s="0">
        <x:f>'Historical Trades'!K2732</x:f>
      </x:c>
      <x:c r="L2732" s="0">
        <x:f>'Historical Trades'!L2732</x:f>
      </x:c>
      <x:c r="M2732" s="0">
        <x:f>'Historical Trades'!M2732</x:f>
      </x:c>
      <x:c r="N2732" s="0">
        <x:f>CLEAN('Historical Trades'!O2732)</x:f>
      </x:c>
      <x:c r="P2732" s="14">
        <x:f>IF(G2732="sell",M2732,-M2732)</x:f>
      </x:c>
      <x:c r="Q2732" s="14">
        <x:f>VLOOKUP(N2732,'Currency Rates'!$A$3:$C$32,3,0)</x:f>
      </x:c>
      <x:c r="R2732" s="0">
        <x:f>IF(A2732="SPUS",0,IF(A2732="FWD",0,P2732/Q2732))</x:f>
      </x:c>
    </x:row>
    <x:row r="2733" spans="1:19" x14ac:dyDescent="0.3">
      <x:c r="A2733" s="0">
        <x:f>'Historical Trades'!A2733</x:f>
      </x:c>
      <x:c r="B2733" s="0">
        <x:f>'Historical Trades'!B2733</x:f>
      </x:c>
      <x:c r="C2733" s="23">
        <x:f>'Historical Trades'!C2733</x:f>
      </x:c>
      <x:c r="D2733" s="0">
        <x:f>'Historical Trades'!D2733</x:f>
      </x:c>
      <x:c r="E2733" s="23">
        <x:f>'Historical Trades'!E2733</x:f>
      </x:c>
      <x:c r="F2733" s="0">
        <x:f>'Historical Trades'!F2733</x:f>
      </x:c>
      <x:c r="G2733" s="0">
        <x:f>'Historical Trades'!G2733</x:f>
      </x:c>
      <x:c r="H2733" s="0">
        <x:f>'Historical Trades'!H2733</x:f>
      </x:c>
      <x:c r="I2733" s="0">
        <x:f>'Historical Trades'!I2733</x:f>
      </x:c>
      <x:c r="J2733" s="0">
        <x:f>'Historical Trades'!J2733</x:f>
      </x:c>
      <x:c r="K2733" s="0">
        <x:f>'Historical Trades'!K2733</x:f>
      </x:c>
      <x:c r="L2733" s="0">
        <x:f>'Historical Trades'!L2733</x:f>
      </x:c>
      <x:c r="M2733" s="0">
        <x:f>'Historical Trades'!M2733</x:f>
      </x:c>
      <x:c r="N2733" s="0">
        <x:f>CLEAN('Historical Trades'!O2733)</x:f>
      </x:c>
      <x:c r="P2733" s="14">
        <x:f>IF(G2733="sell",M2733,-M2733)</x:f>
      </x:c>
      <x:c r="Q2733" s="14">
        <x:f>VLOOKUP(N2733,'Currency Rates'!$A$3:$C$32,3,0)</x:f>
      </x:c>
      <x:c r="R2733" s="0">
        <x:f>IF(A2733="SPUS",0,IF(A2733="FWD",0,P2733/Q2733))</x:f>
      </x:c>
    </x:row>
    <x:row r="2734" spans="1:19" x14ac:dyDescent="0.3">
      <x:c r="A2734" s="0">
        <x:f>'Historical Trades'!A2734</x:f>
      </x:c>
      <x:c r="B2734" s="0">
        <x:f>'Historical Trades'!B2734</x:f>
      </x:c>
      <x:c r="C2734" s="23">
        <x:f>'Historical Trades'!C2734</x:f>
      </x:c>
      <x:c r="D2734" s="0">
        <x:f>'Historical Trades'!D2734</x:f>
      </x:c>
      <x:c r="E2734" s="23">
        <x:f>'Historical Trades'!E2734</x:f>
      </x:c>
      <x:c r="F2734" s="0">
        <x:f>'Historical Trades'!F2734</x:f>
      </x:c>
      <x:c r="G2734" s="0">
        <x:f>'Historical Trades'!G2734</x:f>
      </x:c>
      <x:c r="H2734" s="0">
        <x:f>'Historical Trades'!H2734</x:f>
      </x:c>
      <x:c r="I2734" s="0">
        <x:f>'Historical Trades'!I2734</x:f>
      </x:c>
      <x:c r="J2734" s="0">
        <x:f>'Historical Trades'!J2734</x:f>
      </x:c>
      <x:c r="K2734" s="0">
        <x:f>'Historical Trades'!K2734</x:f>
      </x:c>
      <x:c r="L2734" s="0">
        <x:f>'Historical Trades'!L2734</x:f>
      </x:c>
      <x:c r="M2734" s="0">
        <x:f>'Historical Trades'!M2734</x:f>
      </x:c>
      <x:c r="N2734" s="0">
        <x:f>CLEAN('Historical Trades'!O2734)</x:f>
      </x:c>
      <x:c r="P2734" s="14">
        <x:f>IF(G2734="sell",M2734,-M2734)</x:f>
      </x:c>
      <x:c r="Q2734" s="14">
        <x:f>VLOOKUP(N2734,'Currency Rates'!$A$3:$C$32,3,0)</x:f>
      </x:c>
      <x:c r="R2734" s="0">
        <x:f>IF(A2734="SPUS",0,IF(A2734="FWD",0,P2734/Q2734))</x:f>
      </x:c>
    </x:row>
    <x:row r="2735" spans="1:19" x14ac:dyDescent="0.3">
      <x:c r="A2735" s="0">
        <x:f>'Historical Trades'!A2735</x:f>
      </x:c>
      <x:c r="B2735" s="0">
        <x:f>'Historical Trades'!B2735</x:f>
      </x:c>
      <x:c r="C2735" s="23">
        <x:f>'Historical Trades'!C2735</x:f>
      </x:c>
      <x:c r="D2735" s="0">
        <x:f>'Historical Trades'!D2735</x:f>
      </x:c>
      <x:c r="E2735" s="23">
        <x:f>'Historical Trades'!E2735</x:f>
      </x:c>
      <x:c r="F2735" s="0">
        <x:f>'Historical Trades'!F2735</x:f>
      </x:c>
      <x:c r="G2735" s="0">
        <x:f>'Historical Trades'!G2735</x:f>
      </x:c>
      <x:c r="H2735" s="0">
        <x:f>'Historical Trades'!H2735</x:f>
      </x:c>
      <x:c r="I2735" s="0">
        <x:f>'Historical Trades'!I2735</x:f>
      </x:c>
      <x:c r="J2735" s="0">
        <x:f>'Historical Trades'!J2735</x:f>
      </x:c>
      <x:c r="K2735" s="0">
        <x:f>'Historical Trades'!K2735</x:f>
      </x:c>
      <x:c r="L2735" s="0">
        <x:f>'Historical Trades'!L2735</x:f>
      </x:c>
      <x:c r="M2735" s="0">
        <x:f>'Historical Trades'!M2735</x:f>
      </x:c>
      <x:c r="N2735" s="0">
        <x:f>CLEAN('Historical Trades'!O2735)</x:f>
      </x:c>
      <x:c r="P2735" s="14">
        <x:f>IF(G2735="sell",M2735,-M2735)</x:f>
      </x:c>
      <x:c r="Q2735" s="14">
        <x:f>VLOOKUP(N2735,'Currency Rates'!$A$3:$C$32,3,0)</x:f>
      </x:c>
      <x:c r="R2735" s="0">
        <x:f>IF(A2735="SPUS",0,IF(A2735="FWD",0,P2735/Q2735))</x:f>
      </x:c>
    </x:row>
    <x:row r="2736" spans="1:19" x14ac:dyDescent="0.3">
      <x:c r="A2736" s="0">
        <x:f>'Historical Trades'!A2736</x:f>
      </x:c>
      <x:c r="B2736" s="0">
        <x:f>'Historical Trades'!B2736</x:f>
      </x:c>
      <x:c r="C2736" s="23">
        <x:f>'Historical Trades'!C2736</x:f>
      </x:c>
      <x:c r="D2736" s="0">
        <x:f>'Historical Trades'!D2736</x:f>
      </x:c>
      <x:c r="E2736" s="23">
        <x:f>'Historical Trades'!E2736</x:f>
      </x:c>
      <x:c r="F2736" s="0">
        <x:f>'Historical Trades'!F2736</x:f>
      </x:c>
      <x:c r="G2736" s="0">
        <x:f>'Historical Trades'!G2736</x:f>
      </x:c>
      <x:c r="H2736" s="0">
        <x:f>'Historical Trades'!H2736</x:f>
      </x:c>
      <x:c r="I2736" s="0">
        <x:f>'Historical Trades'!I2736</x:f>
      </x:c>
      <x:c r="J2736" s="0">
        <x:f>'Historical Trades'!J2736</x:f>
      </x:c>
      <x:c r="K2736" s="0">
        <x:f>'Historical Trades'!K2736</x:f>
      </x:c>
      <x:c r="L2736" s="0">
        <x:f>'Historical Trades'!L2736</x:f>
      </x:c>
      <x:c r="M2736" s="0">
        <x:f>'Historical Trades'!M2736</x:f>
      </x:c>
      <x:c r="N2736" s="0">
        <x:f>CLEAN('Historical Trades'!O2736)</x:f>
      </x:c>
      <x:c r="P2736" s="14">
        <x:f>IF(G2736="sell",M2736,-M2736)</x:f>
      </x:c>
      <x:c r="Q2736" s="14">
        <x:f>VLOOKUP(N2736,'Currency Rates'!$A$3:$C$32,3,0)</x:f>
      </x:c>
      <x:c r="R2736" s="0">
        <x:f>IF(A2736="SPUS",0,IF(A2736="FWD",0,P2736/Q2736))</x:f>
      </x:c>
    </x:row>
    <x:row r="2737" spans="1:19" x14ac:dyDescent="0.3">
      <x:c r="A2737" s="0">
        <x:f>'Historical Trades'!A2737</x:f>
      </x:c>
      <x:c r="B2737" s="0">
        <x:f>'Historical Trades'!B2737</x:f>
      </x:c>
      <x:c r="C2737" s="23">
        <x:f>'Historical Trades'!C2737</x:f>
      </x:c>
      <x:c r="D2737" s="0">
        <x:f>'Historical Trades'!D2737</x:f>
      </x:c>
      <x:c r="E2737" s="23">
        <x:f>'Historical Trades'!E2737</x:f>
      </x:c>
      <x:c r="F2737" s="0">
        <x:f>'Historical Trades'!F2737</x:f>
      </x:c>
      <x:c r="G2737" s="0">
        <x:f>'Historical Trades'!G2737</x:f>
      </x:c>
      <x:c r="H2737" s="0">
        <x:f>'Historical Trades'!H2737</x:f>
      </x:c>
      <x:c r="I2737" s="0">
        <x:f>'Historical Trades'!I2737</x:f>
      </x:c>
      <x:c r="J2737" s="0">
        <x:f>'Historical Trades'!J2737</x:f>
      </x:c>
      <x:c r="K2737" s="0">
        <x:f>'Historical Trades'!K2737</x:f>
      </x:c>
      <x:c r="L2737" s="0">
        <x:f>'Historical Trades'!L2737</x:f>
      </x:c>
      <x:c r="M2737" s="0">
        <x:f>'Historical Trades'!M2737</x:f>
      </x:c>
      <x:c r="N2737" s="0">
        <x:f>CLEAN('Historical Trades'!O2737)</x:f>
      </x:c>
      <x:c r="P2737" s="14">
        <x:f>IF(G2737="sell",M2737,-M2737)</x:f>
      </x:c>
      <x:c r="Q2737" s="14">
        <x:f>VLOOKUP(N2737,'Currency Rates'!$A$3:$C$32,3,0)</x:f>
      </x:c>
      <x:c r="R2737" s="0">
        <x:f>IF(A2737="SPUS",0,IF(A2737="FWD",0,P2737/Q2737))</x:f>
      </x:c>
    </x:row>
    <x:row r="2738" spans="1:19" x14ac:dyDescent="0.3">
      <x:c r="A2738" s="0">
        <x:f>'Historical Trades'!A2738</x:f>
      </x:c>
      <x:c r="B2738" s="0">
        <x:f>'Historical Trades'!B2738</x:f>
      </x:c>
      <x:c r="C2738" s="23">
        <x:f>'Historical Trades'!C2738</x:f>
      </x:c>
      <x:c r="D2738" s="0">
        <x:f>'Historical Trades'!D2738</x:f>
      </x:c>
      <x:c r="E2738" s="23">
        <x:f>'Historical Trades'!E2738</x:f>
      </x:c>
      <x:c r="F2738" s="0">
        <x:f>'Historical Trades'!F2738</x:f>
      </x:c>
      <x:c r="G2738" s="0">
        <x:f>'Historical Trades'!G2738</x:f>
      </x:c>
      <x:c r="H2738" s="0">
        <x:f>'Historical Trades'!H2738</x:f>
      </x:c>
      <x:c r="I2738" s="0">
        <x:f>'Historical Trades'!I2738</x:f>
      </x:c>
      <x:c r="J2738" s="0">
        <x:f>'Historical Trades'!J2738</x:f>
      </x:c>
      <x:c r="K2738" s="0">
        <x:f>'Historical Trades'!K2738</x:f>
      </x:c>
      <x:c r="L2738" s="0">
        <x:f>'Historical Trades'!L2738</x:f>
      </x:c>
      <x:c r="M2738" s="0">
        <x:f>'Historical Trades'!M2738</x:f>
      </x:c>
      <x:c r="N2738" s="0">
        <x:f>CLEAN('Historical Trades'!O2738)</x:f>
      </x:c>
      <x:c r="P2738" s="14">
        <x:f>IF(G2738="sell",M2738,-M2738)</x:f>
      </x:c>
      <x:c r="Q2738" s="14">
        <x:f>VLOOKUP(N2738,'Currency Rates'!$A$3:$C$32,3,0)</x:f>
      </x:c>
      <x:c r="R2738" s="0">
        <x:f>IF(A2738="SPUS",0,IF(A2738="FWD",0,P2738/Q2738))</x:f>
      </x:c>
    </x:row>
    <x:row r="2739" spans="1:19" x14ac:dyDescent="0.3">
      <x:c r="A2739" s="0">
        <x:f>'Historical Trades'!A2739</x:f>
      </x:c>
      <x:c r="B2739" s="0">
        <x:f>'Historical Trades'!B2739</x:f>
      </x:c>
      <x:c r="C2739" s="23">
        <x:f>'Historical Trades'!C2739</x:f>
      </x:c>
      <x:c r="D2739" s="0">
        <x:f>'Historical Trades'!D2739</x:f>
      </x:c>
      <x:c r="E2739" s="23">
        <x:f>'Historical Trades'!E2739</x:f>
      </x:c>
      <x:c r="F2739" s="0">
        <x:f>'Historical Trades'!F2739</x:f>
      </x:c>
      <x:c r="G2739" s="0">
        <x:f>'Historical Trades'!G2739</x:f>
      </x:c>
      <x:c r="H2739" s="0">
        <x:f>'Historical Trades'!H2739</x:f>
      </x:c>
      <x:c r="I2739" s="0">
        <x:f>'Historical Trades'!I2739</x:f>
      </x:c>
      <x:c r="J2739" s="0">
        <x:f>'Historical Trades'!J2739</x:f>
      </x:c>
      <x:c r="K2739" s="0">
        <x:f>'Historical Trades'!K2739</x:f>
      </x:c>
      <x:c r="L2739" s="0">
        <x:f>'Historical Trades'!L2739</x:f>
      </x:c>
      <x:c r="M2739" s="0">
        <x:f>'Historical Trades'!M2739</x:f>
      </x:c>
      <x:c r="N2739" s="0">
        <x:f>CLEAN('Historical Trades'!O2739)</x:f>
      </x:c>
      <x:c r="P2739" s="14">
        <x:f>IF(G2739="sell",M2739,-M2739)</x:f>
      </x:c>
      <x:c r="Q2739" s="14">
        <x:f>VLOOKUP(N2739,'Currency Rates'!$A$3:$C$32,3,0)</x:f>
      </x:c>
      <x:c r="R2739" s="0">
        <x:f>IF(A2739="SPUS",0,IF(A2739="FWD",0,P2739/Q2739))</x:f>
      </x:c>
    </x:row>
    <x:row r="2740" spans="1:19" x14ac:dyDescent="0.3">
      <x:c r="A2740" s="0">
        <x:f>'Historical Trades'!A2740</x:f>
      </x:c>
      <x:c r="B2740" s="0">
        <x:f>'Historical Trades'!B2740</x:f>
      </x:c>
      <x:c r="C2740" s="23">
        <x:f>'Historical Trades'!C2740</x:f>
      </x:c>
      <x:c r="D2740" s="0">
        <x:f>'Historical Trades'!D2740</x:f>
      </x:c>
      <x:c r="E2740" s="23">
        <x:f>'Historical Trades'!E2740</x:f>
      </x:c>
      <x:c r="F2740" s="0">
        <x:f>'Historical Trades'!F2740</x:f>
      </x:c>
      <x:c r="G2740" s="0">
        <x:f>'Historical Trades'!G2740</x:f>
      </x:c>
      <x:c r="H2740" s="0">
        <x:f>'Historical Trades'!H2740</x:f>
      </x:c>
      <x:c r="I2740" s="0">
        <x:f>'Historical Trades'!I2740</x:f>
      </x:c>
      <x:c r="J2740" s="0">
        <x:f>'Historical Trades'!J2740</x:f>
      </x:c>
      <x:c r="K2740" s="0">
        <x:f>'Historical Trades'!K2740</x:f>
      </x:c>
      <x:c r="L2740" s="0">
        <x:f>'Historical Trades'!L2740</x:f>
      </x:c>
      <x:c r="M2740" s="0">
        <x:f>'Historical Trades'!M2740</x:f>
      </x:c>
      <x:c r="N2740" s="0">
        <x:f>CLEAN('Historical Trades'!O2740)</x:f>
      </x:c>
      <x:c r="P2740" s="14">
        <x:f>IF(G2740="sell",M2740,-M2740)</x:f>
      </x:c>
      <x:c r="Q2740" s="14">
        <x:f>VLOOKUP(N2740,'Currency Rates'!$A$3:$C$32,3,0)</x:f>
      </x:c>
      <x:c r="R2740" s="0">
        <x:f>IF(A2740="SPUS",0,IF(A2740="FWD",0,P2740/Q2740))</x:f>
      </x:c>
    </x:row>
    <x:row r="2741" spans="1:19" x14ac:dyDescent="0.3">
      <x:c r="A2741" s="0">
        <x:f>'Historical Trades'!A2741</x:f>
      </x:c>
      <x:c r="B2741" s="0">
        <x:f>'Historical Trades'!B2741</x:f>
      </x:c>
      <x:c r="C2741" s="23">
        <x:f>'Historical Trades'!C2741</x:f>
      </x:c>
      <x:c r="D2741" s="0">
        <x:f>'Historical Trades'!D2741</x:f>
      </x:c>
      <x:c r="E2741" s="23">
        <x:f>'Historical Trades'!E2741</x:f>
      </x:c>
      <x:c r="F2741" s="0">
        <x:f>'Historical Trades'!F2741</x:f>
      </x:c>
      <x:c r="G2741" s="0">
        <x:f>'Historical Trades'!G2741</x:f>
      </x:c>
      <x:c r="H2741" s="0">
        <x:f>'Historical Trades'!H2741</x:f>
      </x:c>
      <x:c r="I2741" s="0">
        <x:f>'Historical Trades'!I2741</x:f>
      </x:c>
      <x:c r="J2741" s="0">
        <x:f>'Historical Trades'!J2741</x:f>
      </x:c>
      <x:c r="K2741" s="0">
        <x:f>'Historical Trades'!K2741</x:f>
      </x:c>
      <x:c r="L2741" s="0">
        <x:f>'Historical Trades'!L2741</x:f>
      </x:c>
      <x:c r="M2741" s="0">
        <x:f>'Historical Trades'!M2741</x:f>
      </x:c>
      <x:c r="N2741" s="0">
        <x:f>CLEAN('Historical Trades'!O2741)</x:f>
      </x:c>
      <x:c r="P2741" s="14">
        <x:f>IF(G2741="sell",M2741,-M2741)</x:f>
      </x:c>
      <x:c r="Q2741" s="14">
        <x:f>VLOOKUP(N2741,'Currency Rates'!$A$3:$C$32,3,0)</x:f>
      </x:c>
      <x:c r="R2741" s="0">
        <x:f>IF(A2741="SPUS",0,IF(A2741="FWD",0,P2741/Q2741))</x:f>
      </x:c>
    </x:row>
    <x:row r="2742" spans="1:19" x14ac:dyDescent="0.3">
      <x:c r="A2742" s="0">
        <x:f>'Historical Trades'!A2742</x:f>
      </x:c>
      <x:c r="B2742" s="0">
        <x:f>'Historical Trades'!B2742</x:f>
      </x:c>
      <x:c r="C2742" s="23">
        <x:f>'Historical Trades'!C2742</x:f>
      </x:c>
      <x:c r="D2742" s="0">
        <x:f>'Historical Trades'!D2742</x:f>
      </x:c>
      <x:c r="E2742" s="23">
        <x:f>'Historical Trades'!E2742</x:f>
      </x:c>
      <x:c r="F2742" s="0">
        <x:f>'Historical Trades'!F2742</x:f>
      </x:c>
      <x:c r="G2742" s="0">
        <x:f>'Historical Trades'!G2742</x:f>
      </x:c>
      <x:c r="H2742" s="0">
        <x:f>'Historical Trades'!H2742</x:f>
      </x:c>
      <x:c r="I2742" s="0">
        <x:f>'Historical Trades'!I2742</x:f>
      </x:c>
      <x:c r="J2742" s="0">
        <x:f>'Historical Trades'!J2742</x:f>
      </x:c>
      <x:c r="K2742" s="0">
        <x:f>'Historical Trades'!K2742</x:f>
      </x:c>
      <x:c r="L2742" s="0">
        <x:f>'Historical Trades'!L2742</x:f>
      </x:c>
      <x:c r="M2742" s="0">
        <x:f>'Historical Trades'!M2742</x:f>
      </x:c>
      <x:c r="N2742" s="0">
        <x:f>CLEAN('Historical Trades'!O2742)</x:f>
      </x:c>
      <x:c r="P2742" s="14">
        <x:f>IF(G2742="sell",M2742,-M2742)</x:f>
      </x:c>
      <x:c r="Q2742" s="14">
        <x:f>VLOOKUP(N2742,'Currency Rates'!$A$3:$C$32,3,0)</x:f>
      </x:c>
      <x:c r="R2742" s="0">
        <x:f>IF(A2742="SPUS",0,IF(A2742="FWD",0,P2742/Q2742))</x:f>
      </x:c>
    </x:row>
    <x:row r="2743" spans="1:19" x14ac:dyDescent="0.3">
      <x:c r="A2743" s="0">
        <x:f>'Historical Trades'!A2743</x:f>
      </x:c>
      <x:c r="B2743" s="0">
        <x:f>'Historical Trades'!B2743</x:f>
      </x:c>
      <x:c r="C2743" s="23">
        <x:f>'Historical Trades'!C2743</x:f>
      </x:c>
      <x:c r="D2743" s="0">
        <x:f>'Historical Trades'!D2743</x:f>
      </x:c>
      <x:c r="E2743" s="23">
        <x:f>'Historical Trades'!E2743</x:f>
      </x:c>
      <x:c r="F2743" s="0">
        <x:f>'Historical Trades'!F2743</x:f>
      </x:c>
      <x:c r="G2743" s="0">
        <x:f>'Historical Trades'!G2743</x:f>
      </x:c>
      <x:c r="H2743" s="0">
        <x:f>'Historical Trades'!H2743</x:f>
      </x:c>
      <x:c r="I2743" s="0">
        <x:f>'Historical Trades'!I2743</x:f>
      </x:c>
      <x:c r="J2743" s="0">
        <x:f>'Historical Trades'!J2743</x:f>
      </x:c>
      <x:c r="K2743" s="0">
        <x:f>'Historical Trades'!K2743</x:f>
      </x:c>
      <x:c r="L2743" s="0">
        <x:f>'Historical Trades'!L2743</x:f>
      </x:c>
      <x:c r="M2743" s="0">
        <x:f>'Historical Trades'!M2743</x:f>
      </x:c>
      <x:c r="N2743" s="0">
        <x:f>CLEAN('Historical Trades'!O2743)</x:f>
      </x:c>
      <x:c r="P2743" s="14">
        <x:f>IF(G2743="sell",M2743,-M2743)</x:f>
      </x:c>
      <x:c r="Q2743" s="14">
        <x:f>VLOOKUP(N2743,'Currency Rates'!$A$3:$C$32,3,0)</x:f>
      </x:c>
      <x:c r="R2743" s="0">
        <x:f>IF(A2743="SPUS",0,IF(A2743="FWD",0,P2743/Q2743))</x:f>
      </x:c>
    </x:row>
    <x:row r="2744" spans="1:19" x14ac:dyDescent="0.3">
      <x:c r="A2744" s="0">
        <x:f>'Historical Trades'!A2744</x:f>
      </x:c>
      <x:c r="B2744" s="0">
        <x:f>'Historical Trades'!B2744</x:f>
      </x:c>
      <x:c r="C2744" s="23">
        <x:f>'Historical Trades'!C2744</x:f>
      </x:c>
      <x:c r="D2744" s="0">
        <x:f>'Historical Trades'!D2744</x:f>
      </x:c>
      <x:c r="E2744" s="23">
        <x:f>'Historical Trades'!E2744</x:f>
      </x:c>
      <x:c r="F2744" s="0">
        <x:f>'Historical Trades'!F2744</x:f>
      </x:c>
      <x:c r="G2744" s="0">
        <x:f>'Historical Trades'!G2744</x:f>
      </x:c>
      <x:c r="H2744" s="0">
        <x:f>'Historical Trades'!H2744</x:f>
      </x:c>
      <x:c r="I2744" s="0">
        <x:f>'Historical Trades'!I2744</x:f>
      </x:c>
      <x:c r="J2744" s="0">
        <x:f>'Historical Trades'!J2744</x:f>
      </x:c>
      <x:c r="K2744" s="0">
        <x:f>'Historical Trades'!K2744</x:f>
      </x:c>
      <x:c r="L2744" s="0">
        <x:f>'Historical Trades'!L2744</x:f>
      </x:c>
      <x:c r="M2744" s="0">
        <x:f>'Historical Trades'!M2744</x:f>
      </x:c>
      <x:c r="N2744" s="0">
        <x:f>CLEAN('Historical Trades'!O2744)</x:f>
      </x:c>
      <x:c r="P2744" s="14">
        <x:f>IF(G2744="sell",M2744,-M2744)</x:f>
      </x:c>
      <x:c r="Q2744" s="14">
        <x:f>VLOOKUP(N2744,'Currency Rates'!$A$3:$C$32,3,0)</x:f>
      </x:c>
      <x:c r="R2744" s="0">
        <x:f>IF(A2744="SPUS",0,IF(A2744="FWD",0,P2744/Q2744))</x:f>
      </x:c>
    </x:row>
    <x:row r="2745" spans="1:19" x14ac:dyDescent="0.3">
      <x:c r="A2745" s="0">
        <x:f>'Historical Trades'!A2745</x:f>
      </x:c>
      <x:c r="B2745" s="0">
        <x:f>'Historical Trades'!B2745</x:f>
      </x:c>
      <x:c r="C2745" s="23">
        <x:f>'Historical Trades'!C2745</x:f>
      </x:c>
      <x:c r="D2745" s="0">
        <x:f>'Historical Trades'!D2745</x:f>
      </x:c>
      <x:c r="E2745" s="23">
        <x:f>'Historical Trades'!E2745</x:f>
      </x:c>
      <x:c r="F2745" s="0">
        <x:f>'Historical Trades'!F2745</x:f>
      </x:c>
      <x:c r="G2745" s="0">
        <x:f>'Historical Trades'!G2745</x:f>
      </x:c>
      <x:c r="H2745" s="0">
        <x:f>'Historical Trades'!H2745</x:f>
      </x:c>
      <x:c r="I2745" s="0">
        <x:f>'Historical Trades'!I2745</x:f>
      </x:c>
      <x:c r="J2745" s="0">
        <x:f>'Historical Trades'!J2745</x:f>
      </x:c>
      <x:c r="K2745" s="0">
        <x:f>'Historical Trades'!K2745</x:f>
      </x:c>
      <x:c r="L2745" s="0">
        <x:f>'Historical Trades'!L2745</x:f>
      </x:c>
      <x:c r="M2745" s="0">
        <x:f>'Historical Trades'!M2745</x:f>
      </x:c>
      <x:c r="N2745" s="0">
        <x:f>CLEAN('Historical Trades'!O2745)</x:f>
      </x:c>
      <x:c r="P2745" s="14">
        <x:f>IF(G2745="sell",M2745,-M2745)</x:f>
      </x:c>
      <x:c r="Q2745" s="14">
        <x:f>VLOOKUP(N2745,'Currency Rates'!$A$3:$C$32,3,0)</x:f>
      </x:c>
      <x:c r="R2745" s="0">
        <x:f>IF(A2745="SPUS",0,IF(A2745="FWD",0,P2745/Q2745))</x:f>
      </x:c>
    </x:row>
    <x:row r="2746" spans="1:19" x14ac:dyDescent="0.3">
      <x:c r="A2746" s="0">
        <x:f>'Historical Trades'!A2746</x:f>
      </x:c>
      <x:c r="B2746" s="0">
        <x:f>'Historical Trades'!B2746</x:f>
      </x:c>
      <x:c r="C2746" s="23">
        <x:f>'Historical Trades'!C2746</x:f>
      </x:c>
      <x:c r="D2746" s="0">
        <x:f>'Historical Trades'!D2746</x:f>
      </x:c>
      <x:c r="E2746" s="23">
        <x:f>'Historical Trades'!E2746</x:f>
      </x:c>
      <x:c r="F2746" s="0">
        <x:f>'Historical Trades'!F2746</x:f>
      </x:c>
      <x:c r="G2746" s="0">
        <x:f>'Historical Trades'!G2746</x:f>
      </x:c>
      <x:c r="H2746" s="0">
        <x:f>'Historical Trades'!H2746</x:f>
      </x:c>
      <x:c r="I2746" s="0">
        <x:f>'Historical Trades'!I2746</x:f>
      </x:c>
      <x:c r="J2746" s="0">
        <x:f>'Historical Trades'!J2746</x:f>
      </x:c>
      <x:c r="K2746" s="0">
        <x:f>'Historical Trades'!K2746</x:f>
      </x:c>
      <x:c r="L2746" s="0">
        <x:f>'Historical Trades'!L2746</x:f>
      </x:c>
      <x:c r="M2746" s="0">
        <x:f>'Historical Trades'!M2746</x:f>
      </x:c>
      <x:c r="N2746" s="0">
        <x:f>CLEAN('Historical Trades'!O2746)</x:f>
      </x:c>
      <x:c r="P2746" s="14">
        <x:f>IF(G2746="sell",M2746,-M2746)</x:f>
      </x:c>
      <x:c r="Q2746" s="14">
        <x:f>VLOOKUP(N2746,'Currency Rates'!$A$3:$C$32,3,0)</x:f>
      </x:c>
      <x:c r="R2746" s="0">
        <x:f>IF(A2746="SPUS",0,IF(A2746="FWD",0,P2746/Q2746))</x:f>
      </x:c>
    </x:row>
    <x:row r="2747" spans="1:19" x14ac:dyDescent="0.3">
      <x:c r="A2747" s="0">
        <x:f>'Historical Trades'!A2747</x:f>
      </x:c>
      <x:c r="B2747" s="0">
        <x:f>'Historical Trades'!B2747</x:f>
      </x:c>
      <x:c r="C2747" s="23">
        <x:f>'Historical Trades'!C2747</x:f>
      </x:c>
      <x:c r="D2747" s="0">
        <x:f>'Historical Trades'!D2747</x:f>
      </x:c>
      <x:c r="E2747" s="23">
        <x:f>'Historical Trades'!E2747</x:f>
      </x:c>
      <x:c r="F2747" s="0">
        <x:f>'Historical Trades'!F2747</x:f>
      </x:c>
      <x:c r="G2747" s="0">
        <x:f>'Historical Trades'!G2747</x:f>
      </x:c>
      <x:c r="H2747" s="0">
        <x:f>'Historical Trades'!H2747</x:f>
      </x:c>
      <x:c r="I2747" s="0">
        <x:f>'Historical Trades'!I2747</x:f>
      </x:c>
      <x:c r="J2747" s="0">
        <x:f>'Historical Trades'!J2747</x:f>
      </x:c>
      <x:c r="K2747" s="0">
        <x:f>'Historical Trades'!K2747</x:f>
      </x:c>
      <x:c r="L2747" s="0">
        <x:f>'Historical Trades'!L2747</x:f>
      </x:c>
      <x:c r="M2747" s="0">
        <x:f>'Historical Trades'!M2747</x:f>
      </x:c>
      <x:c r="N2747" s="0">
        <x:f>CLEAN('Historical Trades'!O2747)</x:f>
      </x:c>
      <x:c r="P2747" s="14">
        <x:f>IF(G2747="sell",M2747,-M2747)</x:f>
      </x:c>
      <x:c r="Q2747" s="14">
        <x:f>VLOOKUP(N2747,'Currency Rates'!$A$3:$C$32,3,0)</x:f>
      </x:c>
      <x:c r="R2747" s="0">
        <x:f>IF(A2747="SPUS",0,IF(A2747="FWD",0,P2747/Q2747))</x:f>
      </x:c>
    </x:row>
    <x:row r="2748" spans="1:19" x14ac:dyDescent="0.3">
      <x:c r="A2748" s="0">
        <x:f>'Historical Trades'!A2748</x:f>
      </x:c>
      <x:c r="B2748" s="0">
        <x:f>'Historical Trades'!B2748</x:f>
      </x:c>
      <x:c r="C2748" s="23">
        <x:f>'Historical Trades'!C2748</x:f>
      </x:c>
      <x:c r="D2748" s="0">
        <x:f>'Historical Trades'!D2748</x:f>
      </x:c>
      <x:c r="E2748" s="23">
        <x:f>'Historical Trades'!E2748</x:f>
      </x:c>
      <x:c r="F2748" s="0">
        <x:f>'Historical Trades'!F2748</x:f>
      </x:c>
      <x:c r="G2748" s="0">
        <x:f>'Historical Trades'!G2748</x:f>
      </x:c>
      <x:c r="H2748" s="0">
        <x:f>'Historical Trades'!H2748</x:f>
      </x:c>
      <x:c r="I2748" s="0">
        <x:f>'Historical Trades'!I2748</x:f>
      </x:c>
      <x:c r="J2748" s="0">
        <x:f>'Historical Trades'!J2748</x:f>
      </x:c>
      <x:c r="K2748" s="0">
        <x:f>'Historical Trades'!K2748</x:f>
      </x:c>
      <x:c r="L2748" s="0">
        <x:f>'Historical Trades'!L2748</x:f>
      </x:c>
      <x:c r="M2748" s="0">
        <x:f>'Historical Trades'!M2748</x:f>
      </x:c>
      <x:c r="N2748" s="0">
        <x:f>CLEAN('Historical Trades'!O2748)</x:f>
      </x:c>
      <x:c r="P2748" s="14">
        <x:f>IF(G2748="sell",M2748,-M2748)</x:f>
      </x:c>
      <x:c r="Q2748" s="14">
        <x:f>VLOOKUP(N2748,'Currency Rates'!$A$3:$C$32,3,0)</x:f>
      </x:c>
      <x:c r="R2748" s="0">
        <x:f>IF(A2748="SPUS",0,IF(A2748="FWD",0,P2748/Q2748))</x:f>
      </x:c>
    </x:row>
    <x:row r="2749" spans="1:19" x14ac:dyDescent="0.3">
      <x:c r="A2749" s="0">
        <x:f>'Historical Trades'!A2749</x:f>
      </x:c>
      <x:c r="B2749" s="0">
        <x:f>'Historical Trades'!B2749</x:f>
      </x:c>
      <x:c r="C2749" s="23">
        <x:f>'Historical Trades'!C2749</x:f>
      </x:c>
      <x:c r="D2749" s="0">
        <x:f>'Historical Trades'!D2749</x:f>
      </x:c>
      <x:c r="E2749" s="23">
        <x:f>'Historical Trades'!E2749</x:f>
      </x:c>
      <x:c r="F2749" s="0">
        <x:f>'Historical Trades'!F2749</x:f>
      </x:c>
      <x:c r="G2749" s="0">
        <x:f>'Historical Trades'!G2749</x:f>
      </x:c>
      <x:c r="H2749" s="0">
        <x:f>'Historical Trades'!H2749</x:f>
      </x:c>
      <x:c r="I2749" s="0">
        <x:f>'Historical Trades'!I2749</x:f>
      </x:c>
      <x:c r="J2749" s="0">
        <x:f>'Historical Trades'!J2749</x:f>
      </x:c>
      <x:c r="K2749" s="0">
        <x:f>'Historical Trades'!K2749</x:f>
      </x:c>
      <x:c r="L2749" s="0">
        <x:f>'Historical Trades'!L2749</x:f>
      </x:c>
      <x:c r="M2749" s="0">
        <x:f>'Historical Trades'!M2749</x:f>
      </x:c>
      <x:c r="N2749" s="0">
        <x:f>CLEAN('Historical Trades'!O2749)</x:f>
      </x:c>
      <x:c r="P2749" s="14">
        <x:f>IF(G2749="sell",M2749,-M2749)</x:f>
      </x:c>
      <x:c r="Q2749" s="14">
        <x:f>VLOOKUP(N2749,'Currency Rates'!$A$3:$C$32,3,0)</x:f>
      </x:c>
      <x:c r="R2749" s="0">
        <x:f>IF(A2749="SPUS",0,IF(A2749="FWD",0,P2749/Q2749))</x:f>
      </x:c>
    </x:row>
    <x:row r="2750" spans="1:19" x14ac:dyDescent="0.3">
      <x:c r="A2750" s="0">
        <x:f>'Historical Trades'!A2750</x:f>
      </x:c>
      <x:c r="B2750" s="0">
        <x:f>'Historical Trades'!B2750</x:f>
      </x:c>
      <x:c r="C2750" s="23">
        <x:f>'Historical Trades'!C2750</x:f>
      </x:c>
      <x:c r="D2750" s="0">
        <x:f>'Historical Trades'!D2750</x:f>
      </x:c>
      <x:c r="E2750" s="23">
        <x:f>'Historical Trades'!E2750</x:f>
      </x:c>
      <x:c r="F2750" s="0">
        <x:f>'Historical Trades'!F2750</x:f>
      </x:c>
      <x:c r="G2750" s="0">
        <x:f>'Historical Trades'!G2750</x:f>
      </x:c>
      <x:c r="H2750" s="0">
        <x:f>'Historical Trades'!H2750</x:f>
      </x:c>
      <x:c r="I2750" s="0">
        <x:f>'Historical Trades'!I2750</x:f>
      </x:c>
      <x:c r="J2750" s="0">
        <x:f>'Historical Trades'!J2750</x:f>
      </x:c>
      <x:c r="K2750" s="0">
        <x:f>'Historical Trades'!K2750</x:f>
      </x:c>
      <x:c r="L2750" s="0">
        <x:f>'Historical Trades'!L2750</x:f>
      </x:c>
      <x:c r="M2750" s="0">
        <x:f>'Historical Trades'!M2750</x:f>
      </x:c>
      <x:c r="N2750" s="0">
        <x:f>CLEAN('Historical Trades'!O2750)</x:f>
      </x:c>
      <x:c r="P2750" s="14">
        <x:f>IF(G2750="sell",M2750,-M2750)</x:f>
      </x:c>
      <x:c r="Q2750" s="14">
        <x:f>VLOOKUP(N2750,'Currency Rates'!$A$3:$C$32,3,0)</x:f>
      </x:c>
      <x:c r="R2750" s="0">
        <x:f>IF(A2750="SPUS",0,IF(A2750="FWD",0,P2750/Q2750))</x:f>
      </x:c>
    </x:row>
    <x:row r="2751" spans="1:19" x14ac:dyDescent="0.3">
      <x:c r="A2751" s="0">
        <x:f>'Historical Trades'!A2751</x:f>
      </x:c>
      <x:c r="B2751" s="0">
        <x:f>'Historical Trades'!B2751</x:f>
      </x:c>
      <x:c r="C2751" s="23">
        <x:f>'Historical Trades'!C2751</x:f>
      </x:c>
      <x:c r="D2751" s="0">
        <x:f>'Historical Trades'!D2751</x:f>
      </x:c>
      <x:c r="E2751" s="23">
        <x:f>'Historical Trades'!E2751</x:f>
      </x:c>
      <x:c r="F2751" s="0">
        <x:f>'Historical Trades'!F2751</x:f>
      </x:c>
      <x:c r="G2751" s="0">
        <x:f>'Historical Trades'!G2751</x:f>
      </x:c>
      <x:c r="H2751" s="0">
        <x:f>'Historical Trades'!H2751</x:f>
      </x:c>
      <x:c r="I2751" s="0">
        <x:f>'Historical Trades'!I2751</x:f>
      </x:c>
      <x:c r="J2751" s="0">
        <x:f>'Historical Trades'!J2751</x:f>
      </x:c>
      <x:c r="K2751" s="0">
        <x:f>'Historical Trades'!K2751</x:f>
      </x:c>
      <x:c r="L2751" s="0">
        <x:f>'Historical Trades'!L2751</x:f>
      </x:c>
      <x:c r="M2751" s="0">
        <x:f>'Historical Trades'!M2751</x:f>
      </x:c>
      <x:c r="N2751" s="0">
        <x:f>CLEAN('Historical Trades'!O2751)</x:f>
      </x:c>
      <x:c r="P2751" s="14">
        <x:f>IF(G2751="sell",M2751,-M2751)</x:f>
      </x:c>
      <x:c r="Q2751" s="14">
        <x:f>VLOOKUP(N2751,'Currency Rates'!$A$3:$C$32,3,0)</x:f>
      </x:c>
      <x:c r="R2751" s="0">
        <x:f>IF(A2751="SPUS",0,IF(A2751="FWD",0,P2751/Q2751))</x:f>
      </x:c>
    </x:row>
    <x:row r="2752" spans="1:19" x14ac:dyDescent="0.3">
      <x:c r="A2752" s="0">
        <x:f>'Historical Trades'!A2752</x:f>
      </x:c>
      <x:c r="B2752" s="0">
        <x:f>'Historical Trades'!B2752</x:f>
      </x:c>
      <x:c r="C2752" s="23">
        <x:f>'Historical Trades'!C2752</x:f>
      </x:c>
      <x:c r="D2752" s="0">
        <x:f>'Historical Trades'!D2752</x:f>
      </x:c>
      <x:c r="E2752" s="23">
        <x:f>'Historical Trades'!E2752</x:f>
      </x:c>
      <x:c r="F2752" s="0">
        <x:f>'Historical Trades'!F2752</x:f>
      </x:c>
      <x:c r="G2752" s="0">
        <x:f>'Historical Trades'!G2752</x:f>
      </x:c>
      <x:c r="H2752" s="0">
        <x:f>'Historical Trades'!H2752</x:f>
      </x:c>
      <x:c r="I2752" s="0">
        <x:f>'Historical Trades'!I2752</x:f>
      </x:c>
      <x:c r="J2752" s="0">
        <x:f>'Historical Trades'!J2752</x:f>
      </x:c>
      <x:c r="K2752" s="0">
        <x:f>'Historical Trades'!K2752</x:f>
      </x:c>
      <x:c r="L2752" s="0">
        <x:f>'Historical Trades'!L2752</x:f>
      </x:c>
      <x:c r="M2752" s="0">
        <x:f>'Historical Trades'!M2752</x:f>
      </x:c>
      <x:c r="N2752" s="0">
        <x:f>CLEAN('Historical Trades'!O2752)</x:f>
      </x:c>
      <x:c r="P2752" s="14">
        <x:f>IF(G2752="sell",M2752,-M2752)</x:f>
      </x:c>
      <x:c r="Q2752" s="14">
        <x:f>VLOOKUP(N2752,'Currency Rates'!$A$3:$C$32,3,0)</x:f>
      </x:c>
      <x:c r="R2752" s="0">
        <x:f>IF(A2752="SPUS",0,IF(A2752="FWD",0,P2752/Q2752))</x:f>
      </x:c>
    </x:row>
    <x:row r="2753" spans="1:19" x14ac:dyDescent="0.3">
      <x:c r="A2753" s="0">
        <x:f>'Historical Trades'!A2753</x:f>
      </x:c>
      <x:c r="B2753" s="0">
        <x:f>'Historical Trades'!B2753</x:f>
      </x:c>
      <x:c r="C2753" s="23">
        <x:f>'Historical Trades'!C2753</x:f>
      </x:c>
      <x:c r="D2753" s="0">
        <x:f>'Historical Trades'!D2753</x:f>
      </x:c>
      <x:c r="E2753" s="23">
        <x:f>'Historical Trades'!E2753</x:f>
      </x:c>
      <x:c r="F2753" s="0">
        <x:f>'Historical Trades'!F2753</x:f>
      </x:c>
      <x:c r="G2753" s="0">
        <x:f>'Historical Trades'!G2753</x:f>
      </x:c>
      <x:c r="H2753" s="0">
        <x:f>'Historical Trades'!H2753</x:f>
      </x:c>
      <x:c r="I2753" s="0">
        <x:f>'Historical Trades'!I2753</x:f>
      </x:c>
      <x:c r="J2753" s="0">
        <x:f>'Historical Trades'!J2753</x:f>
      </x:c>
      <x:c r="K2753" s="0">
        <x:f>'Historical Trades'!K2753</x:f>
      </x:c>
      <x:c r="L2753" s="0">
        <x:f>'Historical Trades'!L2753</x:f>
      </x:c>
      <x:c r="M2753" s="0">
        <x:f>'Historical Trades'!M2753</x:f>
      </x:c>
      <x:c r="N2753" s="0">
        <x:f>CLEAN('Historical Trades'!O2753)</x:f>
      </x:c>
      <x:c r="P2753" s="14">
        <x:f>IF(G2753="sell",M2753,-M2753)</x:f>
      </x:c>
      <x:c r="Q2753" s="14">
        <x:f>VLOOKUP(N2753,'Currency Rates'!$A$3:$C$32,3,0)</x:f>
      </x:c>
      <x:c r="R2753" s="0">
        <x:f>IF(A2753="SPUS",0,IF(A2753="FWD",0,P2753/Q2753))</x:f>
      </x:c>
    </x:row>
    <x:row r="2754" spans="1:19" x14ac:dyDescent="0.3">
      <x:c r="A2754" s="0">
        <x:f>'Historical Trades'!A2754</x:f>
      </x:c>
      <x:c r="B2754" s="0">
        <x:f>'Historical Trades'!B2754</x:f>
      </x:c>
      <x:c r="C2754" s="23">
        <x:f>'Historical Trades'!C2754</x:f>
      </x:c>
      <x:c r="D2754" s="0">
        <x:f>'Historical Trades'!D2754</x:f>
      </x:c>
      <x:c r="E2754" s="23">
        <x:f>'Historical Trades'!E2754</x:f>
      </x:c>
      <x:c r="F2754" s="0">
        <x:f>'Historical Trades'!F2754</x:f>
      </x:c>
      <x:c r="G2754" s="0">
        <x:f>'Historical Trades'!G2754</x:f>
      </x:c>
      <x:c r="H2754" s="0">
        <x:f>'Historical Trades'!H2754</x:f>
      </x:c>
      <x:c r="I2754" s="0">
        <x:f>'Historical Trades'!I2754</x:f>
      </x:c>
      <x:c r="J2754" s="0">
        <x:f>'Historical Trades'!J2754</x:f>
      </x:c>
      <x:c r="K2754" s="0">
        <x:f>'Historical Trades'!K2754</x:f>
      </x:c>
      <x:c r="L2754" s="0">
        <x:f>'Historical Trades'!L2754</x:f>
      </x:c>
      <x:c r="M2754" s="0">
        <x:f>'Historical Trades'!M2754</x:f>
      </x:c>
      <x:c r="N2754" s="0">
        <x:f>CLEAN('Historical Trades'!O2754)</x:f>
      </x:c>
      <x:c r="P2754" s="14">
        <x:f>IF(G2754="sell",M2754,-M2754)</x:f>
      </x:c>
      <x:c r="Q2754" s="14">
        <x:f>VLOOKUP(N2754,'Currency Rates'!$A$3:$C$32,3,0)</x:f>
      </x:c>
      <x:c r="R2754" s="0">
        <x:f>IF(A2754="SPUS",0,IF(A2754="FWD",0,P2754/Q2754))</x:f>
      </x:c>
    </x:row>
    <x:row r="2755" spans="1:19" x14ac:dyDescent="0.3">
      <x:c r="A2755" s="0">
        <x:f>'Historical Trades'!A2755</x:f>
      </x:c>
      <x:c r="B2755" s="0">
        <x:f>'Historical Trades'!B2755</x:f>
      </x:c>
      <x:c r="C2755" s="23">
        <x:f>'Historical Trades'!C2755</x:f>
      </x:c>
      <x:c r="D2755" s="0">
        <x:f>'Historical Trades'!D2755</x:f>
      </x:c>
      <x:c r="E2755" s="23">
        <x:f>'Historical Trades'!E2755</x:f>
      </x:c>
      <x:c r="F2755" s="0">
        <x:f>'Historical Trades'!F2755</x:f>
      </x:c>
      <x:c r="G2755" s="0">
        <x:f>'Historical Trades'!G2755</x:f>
      </x:c>
      <x:c r="H2755" s="0">
        <x:f>'Historical Trades'!H2755</x:f>
      </x:c>
      <x:c r="I2755" s="0">
        <x:f>'Historical Trades'!I2755</x:f>
      </x:c>
      <x:c r="J2755" s="0">
        <x:f>'Historical Trades'!J2755</x:f>
      </x:c>
      <x:c r="K2755" s="0">
        <x:f>'Historical Trades'!K2755</x:f>
      </x:c>
      <x:c r="L2755" s="0">
        <x:f>'Historical Trades'!L2755</x:f>
      </x:c>
      <x:c r="M2755" s="0">
        <x:f>'Historical Trades'!M2755</x:f>
      </x:c>
      <x:c r="N2755" s="0">
        <x:f>CLEAN('Historical Trades'!O2755)</x:f>
      </x:c>
      <x:c r="P2755" s="14">
        <x:f>IF(G2755="sell",M2755,-M2755)</x:f>
      </x:c>
      <x:c r="Q2755" s="14">
        <x:f>VLOOKUP(N2755,'Currency Rates'!$A$3:$C$32,3,0)</x:f>
      </x:c>
      <x:c r="R2755" s="0">
        <x:f>IF(A2755="SPUS",0,IF(A2755="FWD",0,P2755/Q2755))</x:f>
      </x:c>
    </x:row>
    <x:row r="2756" spans="1:19" x14ac:dyDescent="0.3">
      <x:c r="A2756" s="0">
        <x:f>'Historical Trades'!A2756</x:f>
      </x:c>
      <x:c r="B2756" s="0">
        <x:f>'Historical Trades'!B2756</x:f>
      </x:c>
      <x:c r="C2756" s="23">
        <x:f>'Historical Trades'!C2756</x:f>
      </x:c>
      <x:c r="D2756" s="0">
        <x:f>'Historical Trades'!D2756</x:f>
      </x:c>
      <x:c r="E2756" s="23">
        <x:f>'Historical Trades'!E2756</x:f>
      </x:c>
      <x:c r="F2756" s="0">
        <x:f>'Historical Trades'!F2756</x:f>
      </x:c>
      <x:c r="G2756" s="0">
        <x:f>'Historical Trades'!G2756</x:f>
      </x:c>
      <x:c r="H2756" s="0">
        <x:f>'Historical Trades'!H2756</x:f>
      </x:c>
      <x:c r="I2756" s="0">
        <x:f>'Historical Trades'!I2756</x:f>
      </x:c>
      <x:c r="J2756" s="0">
        <x:f>'Historical Trades'!J2756</x:f>
      </x:c>
      <x:c r="K2756" s="0">
        <x:f>'Historical Trades'!K2756</x:f>
      </x:c>
      <x:c r="L2756" s="0">
        <x:f>'Historical Trades'!L2756</x:f>
      </x:c>
      <x:c r="M2756" s="0">
        <x:f>'Historical Trades'!M2756</x:f>
      </x:c>
      <x:c r="N2756" s="0">
        <x:f>CLEAN('Historical Trades'!O2756)</x:f>
      </x:c>
      <x:c r="P2756" s="14">
        <x:f>IF(G2756="sell",M2756,-M2756)</x:f>
      </x:c>
      <x:c r="Q2756" s="14">
        <x:f>VLOOKUP(N2756,'Currency Rates'!$A$3:$C$32,3,0)</x:f>
      </x:c>
      <x:c r="R2756" s="0">
        <x:f>IF(A2756="SPUS",0,IF(A2756="FWD",0,P2756/Q2756))</x:f>
      </x:c>
    </x:row>
    <x:row r="2757" spans="1:19" x14ac:dyDescent="0.3">
      <x:c r="A2757" s="0">
        <x:f>'Historical Trades'!A2757</x:f>
      </x:c>
      <x:c r="B2757" s="0">
        <x:f>'Historical Trades'!B2757</x:f>
      </x:c>
      <x:c r="C2757" s="23">
        <x:f>'Historical Trades'!C2757</x:f>
      </x:c>
      <x:c r="D2757" s="0">
        <x:f>'Historical Trades'!D2757</x:f>
      </x:c>
      <x:c r="E2757" s="23">
        <x:f>'Historical Trades'!E2757</x:f>
      </x:c>
      <x:c r="F2757" s="0">
        <x:f>'Historical Trades'!F2757</x:f>
      </x:c>
      <x:c r="G2757" s="0">
        <x:f>'Historical Trades'!G2757</x:f>
      </x:c>
      <x:c r="H2757" s="0">
        <x:f>'Historical Trades'!H2757</x:f>
      </x:c>
      <x:c r="I2757" s="0">
        <x:f>'Historical Trades'!I2757</x:f>
      </x:c>
      <x:c r="J2757" s="0">
        <x:f>'Historical Trades'!J2757</x:f>
      </x:c>
      <x:c r="K2757" s="0">
        <x:f>'Historical Trades'!K2757</x:f>
      </x:c>
      <x:c r="L2757" s="0">
        <x:f>'Historical Trades'!L2757</x:f>
      </x:c>
      <x:c r="M2757" s="0">
        <x:f>'Historical Trades'!M2757</x:f>
      </x:c>
      <x:c r="N2757" s="0">
        <x:f>CLEAN('Historical Trades'!O2757)</x:f>
      </x:c>
      <x:c r="P2757" s="14">
        <x:f>IF(G2757="sell",M2757,-M2757)</x:f>
      </x:c>
      <x:c r="Q2757" s="14">
        <x:f>VLOOKUP(N2757,'Currency Rates'!$A$3:$C$32,3,0)</x:f>
      </x:c>
      <x:c r="R2757" s="0">
        <x:f>IF(A2757="SPUS",0,IF(A2757="FWD",0,P2757/Q2757))</x:f>
      </x:c>
    </x:row>
    <x:row r="2758" spans="1:19" x14ac:dyDescent="0.3">
      <x:c r="A2758" s="0">
        <x:f>'Historical Trades'!A2758</x:f>
      </x:c>
      <x:c r="B2758" s="0">
        <x:f>'Historical Trades'!B2758</x:f>
      </x:c>
      <x:c r="C2758" s="23">
        <x:f>'Historical Trades'!C2758</x:f>
      </x:c>
      <x:c r="D2758" s="0">
        <x:f>'Historical Trades'!D2758</x:f>
      </x:c>
      <x:c r="E2758" s="23">
        <x:f>'Historical Trades'!E2758</x:f>
      </x:c>
      <x:c r="F2758" s="0">
        <x:f>'Historical Trades'!F2758</x:f>
      </x:c>
      <x:c r="G2758" s="0">
        <x:f>'Historical Trades'!G2758</x:f>
      </x:c>
      <x:c r="H2758" s="0">
        <x:f>'Historical Trades'!H2758</x:f>
      </x:c>
      <x:c r="I2758" s="0">
        <x:f>'Historical Trades'!I2758</x:f>
      </x:c>
      <x:c r="J2758" s="0">
        <x:f>'Historical Trades'!J2758</x:f>
      </x:c>
      <x:c r="K2758" s="0">
        <x:f>'Historical Trades'!K2758</x:f>
      </x:c>
      <x:c r="L2758" s="0">
        <x:f>'Historical Trades'!L2758</x:f>
      </x:c>
      <x:c r="M2758" s="0">
        <x:f>'Historical Trades'!M2758</x:f>
      </x:c>
      <x:c r="N2758" s="0">
        <x:f>CLEAN('Historical Trades'!O2758)</x:f>
      </x:c>
      <x:c r="P2758" s="14">
        <x:f>IF(G2758="sell",M2758,-M2758)</x:f>
      </x:c>
      <x:c r="Q2758" s="14">
        <x:f>VLOOKUP(N2758,'Currency Rates'!$A$3:$C$32,3,0)</x:f>
      </x:c>
      <x:c r="R2758" s="0">
        <x:f>IF(A2758="SPUS",0,IF(A2758="FWD",0,P2758/Q2758))</x:f>
      </x:c>
    </x:row>
    <x:row r="2759" spans="1:19" x14ac:dyDescent="0.3">
      <x:c r="A2759" s="0">
        <x:f>'Historical Trades'!A2759</x:f>
      </x:c>
      <x:c r="B2759" s="0">
        <x:f>'Historical Trades'!B2759</x:f>
      </x:c>
      <x:c r="C2759" s="23">
        <x:f>'Historical Trades'!C2759</x:f>
      </x:c>
      <x:c r="D2759" s="0">
        <x:f>'Historical Trades'!D2759</x:f>
      </x:c>
      <x:c r="E2759" s="23">
        <x:f>'Historical Trades'!E2759</x:f>
      </x:c>
      <x:c r="F2759" s="0">
        <x:f>'Historical Trades'!F2759</x:f>
      </x:c>
      <x:c r="G2759" s="0">
        <x:f>'Historical Trades'!G2759</x:f>
      </x:c>
      <x:c r="H2759" s="0">
        <x:f>'Historical Trades'!H2759</x:f>
      </x:c>
      <x:c r="I2759" s="0">
        <x:f>'Historical Trades'!I2759</x:f>
      </x:c>
      <x:c r="J2759" s="0">
        <x:f>'Historical Trades'!J2759</x:f>
      </x:c>
      <x:c r="K2759" s="0">
        <x:f>'Historical Trades'!K2759</x:f>
      </x:c>
      <x:c r="L2759" s="0">
        <x:f>'Historical Trades'!L2759</x:f>
      </x:c>
      <x:c r="M2759" s="0">
        <x:f>'Historical Trades'!M2759</x:f>
      </x:c>
      <x:c r="N2759" s="0">
        <x:f>CLEAN('Historical Trades'!O2759)</x:f>
      </x:c>
      <x:c r="P2759" s="14">
        <x:f>IF(G2759="sell",M2759,-M2759)</x:f>
      </x:c>
      <x:c r="Q2759" s="14">
        <x:f>VLOOKUP(N2759,'Currency Rates'!$A$3:$C$32,3,0)</x:f>
      </x:c>
      <x:c r="R2759" s="0">
        <x:f>IF(A2759="SPUS",0,IF(A2759="FWD",0,P2759/Q2759))</x:f>
      </x:c>
    </x:row>
    <x:row r="2760" spans="1:19" x14ac:dyDescent="0.3">
      <x:c r="A2760" s="0">
        <x:f>'Historical Trades'!A2760</x:f>
      </x:c>
      <x:c r="B2760" s="0">
        <x:f>'Historical Trades'!B2760</x:f>
      </x:c>
      <x:c r="C2760" s="23">
        <x:f>'Historical Trades'!C2760</x:f>
      </x:c>
      <x:c r="D2760" s="0">
        <x:f>'Historical Trades'!D2760</x:f>
      </x:c>
      <x:c r="E2760" s="23">
        <x:f>'Historical Trades'!E2760</x:f>
      </x:c>
      <x:c r="F2760" s="0">
        <x:f>'Historical Trades'!F2760</x:f>
      </x:c>
      <x:c r="G2760" s="0">
        <x:f>'Historical Trades'!G2760</x:f>
      </x:c>
      <x:c r="H2760" s="0">
        <x:f>'Historical Trades'!H2760</x:f>
      </x:c>
      <x:c r="I2760" s="0">
        <x:f>'Historical Trades'!I2760</x:f>
      </x:c>
      <x:c r="J2760" s="0">
        <x:f>'Historical Trades'!J2760</x:f>
      </x:c>
      <x:c r="K2760" s="0">
        <x:f>'Historical Trades'!K2760</x:f>
      </x:c>
      <x:c r="L2760" s="0">
        <x:f>'Historical Trades'!L2760</x:f>
      </x:c>
      <x:c r="M2760" s="0">
        <x:f>'Historical Trades'!M2760</x:f>
      </x:c>
      <x:c r="N2760" s="0">
        <x:f>CLEAN('Historical Trades'!O2760)</x:f>
      </x:c>
      <x:c r="P2760" s="14">
        <x:f>IF(G2760="sell",M2760,-M2760)</x:f>
      </x:c>
      <x:c r="Q2760" s="14">
        <x:f>VLOOKUP(N2760,'Currency Rates'!$A$3:$C$32,3,0)</x:f>
      </x:c>
      <x:c r="R2760" s="0">
        <x:f>IF(A2760="SPUS",0,IF(A2760="FWD",0,P2760/Q2760))</x:f>
      </x:c>
    </x:row>
    <x:row r="2761" spans="1:19" x14ac:dyDescent="0.3">
      <x:c r="A2761" s="0">
        <x:f>'Historical Trades'!A2761</x:f>
      </x:c>
      <x:c r="B2761" s="0">
        <x:f>'Historical Trades'!B2761</x:f>
      </x:c>
      <x:c r="C2761" s="23">
        <x:f>'Historical Trades'!C2761</x:f>
      </x:c>
      <x:c r="D2761" s="0">
        <x:f>'Historical Trades'!D2761</x:f>
      </x:c>
      <x:c r="E2761" s="23">
        <x:f>'Historical Trades'!E2761</x:f>
      </x:c>
      <x:c r="F2761" s="0">
        <x:f>'Historical Trades'!F2761</x:f>
      </x:c>
      <x:c r="G2761" s="0">
        <x:f>'Historical Trades'!G2761</x:f>
      </x:c>
      <x:c r="H2761" s="0">
        <x:f>'Historical Trades'!H2761</x:f>
      </x:c>
      <x:c r="I2761" s="0">
        <x:f>'Historical Trades'!I2761</x:f>
      </x:c>
      <x:c r="J2761" s="0">
        <x:f>'Historical Trades'!J2761</x:f>
      </x:c>
      <x:c r="K2761" s="0">
        <x:f>'Historical Trades'!K2761</x:f>
      </x:c>
      <x:c r="L2761" s="0">
        <x:f>'Historical Trades'!L2761</x:f>
      </x:c>
      <x:c r="M2761" s="0">
        <x:f>'Historical Trades'!M2761</x:f>
      </x:c>
      <x:c r="N2761" s="0">
        <x:f>CLEAN('Historical Trades'!O2761)</x:f>
      </x:c>
      <x:c r="P2761" s="14">
        <x:f>IF(G2761="sell",M2761,-M2761)</x:f>
      </x:c>
      <x:c r="Q2761" s="14">
        <x:f>VLOOKUP(N2761,'Currency Rates'!$A$3:$C$32,3,0)</x:f>
      </x:c>
      <x:c r="R2761" s="0">
        <x:f>IF(A2761="SPUS",0,IF(A2761="FWD",0,P2761/Q2761))</x:f>
      </x:c>
    </x:row>
    <x:row r="2762" spans="1:19" x14ac:dyDescent="0.3">
      <x:c r="A2762" s="0">
        <x:f>'Historical Trades'!A2762</x:f>
      </x:c>
      <x:c r="B2762" s="0">
        <x:f>'Historical Trades'!B2762</x:f>
      </x:c>
      <x:c r="C2762" s="23">
        <x:f>'Historical Trades'!C2762</x:f>
      </x:c>
      <x:c r="D2762" s="0">
        <x:f>'Historical Trades'!D2762</x:f>
      </x:c>
      <x:c r="E2762" s="23">
        <x:f>'Historical Trades'!E2762</x:f>
      </x:c>
      <x:c r="F2762" s="0">
        <x:f>'Historical Trades'!F2762</x:f>
      </x:c>
      <x:c r="G2762" s="0">
        <x:f>'Historical Trades'!G2762</x:f>
      </x:c>
      <x:c r="H2762" s="0">
        <x:f>'Historical Trades'!H2762</x:f>
      </x:c>
      <x:c r="I2762" s="0">
        <x:f>'Historical Trades'!I2762</x:f>
      </x:c>
      <x:c r="J2762" s="0">
        <x:f>'Historical Trades'!J2762</x:f>
      </x:c>
      <x:c r="K2762" s="0">
        <x:f>'Historical Trades'!K2762</x:f>
      </x:c>
      <x:c r="L2762" s="0">
        <x:f>'Historical Trades'!L2762</x:f>
      </x:c>
      <x:c r="M2762" s="0">
        <x:f>'Historical Trades'!M2762</x:f>
      </x:c>
      <x:c r="N2762" s="0">
        <x:f>CLEAN('Historical Trades'!O2762)</x:f>
      </x:c>
      <x:c r="P2762" s="14">
        <x:f>IF(G2762="sell",M2762,-M2762)</x:f>
      </x:c>
      <x:c r="Q2762" s="14">
        <x:f>VLOOKUP(N2762,'Currency Rates'!$A$3:$C$32,3,0)</x:f>
      </x:c>
      <x:c r="R2762" s="0">
        <x:f>IF(A2762="SPUS",0,IF(A2762="FWD",0,P2762/Q2762))</x:f>
      </x:c>
    </x:row>
    <x:row r="2763" spans="1:19" x14ac:dyDescent="0.3">
      <x:c r="A2763" s="0">
        <x:f>'Historical Trades'!A2763</x:f>
      </x:c>
      <x:c r="B2763" s="0">
        <x:f>'Historical Trades'!B2763</x:f>
      </x:c>
      <x:c r="C2763" s="23">
        <x:f>'Historical Trades'!C2763</x:f>
      </x:c>
      <x:c r="D2763" s="0">
        <x:f>'Historical Trades'!D2763</x:f>
      </x:c>
      <x:c r="E2763" s="23">
        <x:f>'Historical Trades'!E2763</x:f>
      </x:c>
      <x:c r="F2763" s="0">
        <x:f>'Historical Trades'!F2763</x:f>
      </x:c>
      <x:c r="G2763" s="0">
        <x:f>'Historical Trades'!G2763</x:f>
      </x:c>
      <x:c r="H2763" s="0">
        <x:f>'Historical Trades'!H2763</x:f>
      </x:c>
      <x:c r="I2763" s="0">
        <x:f>'Historical Trades'!I2763</x:f>
      </x:c>
      <x:c r="J2763" s="0">
        <x:f>'Historical Trades'!J2763</x:f>
      </x:c>
      <x:c r="K2763" s="0">
        <x:f>'Historical Trades'!K2763</x:f>
      </x:c>
      <x:c r="L2763" s="0">
        <x:f>'Historical Trades'!L2763</x:f>
      </x:c>
      <x:c r="M2763" s="0">
        <x:f>'Historical Trades'!M2763</x:f>
      </x:c>
      <x:c r="N2763" s="0">
        <x:f>CLEAN('Historical Trades'!O2763)</x:f>
      </x:c>
      <x:c r="P2763" s="14">
        <x:f>IF(G2763="sell",M2763,-M2763)</x:f>
      </x:c>
      <x:c r="Q2763" s="14">
        <x:f>VLOOKUP(N2763,'Currency Rates'!$A$3:$C$32,3,0)</x:f>
      </x:c>
      <x:c r="R2763" s="0">
        <x:f>IF(A2763="SPUS",0,IF(A2763="FWD",0,P2763/Q2763))</x:f>
      </x:c>
    </x:row>
    <x:row r="2764" spans="1:19" x14ac:dyDescent="0.3">
      <x:c r="A2764" s="0">
        <x:f>'Historical Trades'!A2764</x:f>
      </x:c>
      <x:c r="B2764" s="0">
        <x:f>'Historical Trades'!B2764</x:f>
      </x:c>
      <x:c r="C2764" s="23">
        <x:f>'Historical Trades'!C2764</x:f>
      </x:c>
      <x:c r="D2764" s="0">
        <x:f>'Historical Trades'!D2764</x:f>
      </x:c>
      <x:c r="E2764" s="23">
        <x:f>'Historical Trades'!E2764</x:f>
      </x:c>
      <x:c r="F2764" s="0">
        <x:f>'Historical Trades'!F2764</x:f>
      </x:c>
      <x:c r="G2764" s="0">
        <x:f>'Historical Trades'!G2764</x:f>
      </x:c>
      <x:c r="H2764" s="0">
        <x:f>'Historical Trades'!H2764</x:f>
      </x:c>
      <x:c r="I2764" s="0">
        <x:f>'Historical Trades'!I2764</x:f>
      </x:c>
      <x:c r="J2764" s="0">
        <x:f>'Historical Trades'!J2764</x:f>
      </x:c>
      <x:c r="K2764" s="0">
        <x:f>'Historical Trades'!K2764</x:f>
      </x:c>
      <x:c r="L2764" s="0">
        <x:f>'Historical Trades'!L2764</x:f>
      </x:c>
      <x:c r="M2764" s="0">
        <x:f>'Historical Trades'!M2764</x:f>
      </x:c>
      <x:c r="N2764" s="0">
        <x:f>CLEAN('Historical Trades'!O2764)</x:f>
      </x:c>
      <x:c r="P2764" s="14">
        <x:f>IF(G2764="sell",M2764,-M2764)</x:f>
      </x:c>
      <x:c r="Q2764" s="14">
        <x:f>VLOOKUP(N2764,'Currency Rates'!$A$3:$C$32,3,0)</x:f>
      </x:c>
      <x:c r="R2764" s="0">
        <x:f>IF(A2764="SPUS",0,IF(A2764="FWD",0,P2764/Q2764))</x:f>
      </x:c>
    </x:row>
    <x:row r="2765" spans="1:19" x14ac:dyDescent="0.3">
      <x:c r="A2765" s="0">
        <x:f>'Historical Trades'!A2765</x:f>
      </x:c>
      <x:c r="B2765" s="0">
        <x:f>'Historical Trades'!B2765</x:f>
      </x:c>
      <x:c r="C2765" s="23">
        <x:f>'Historical Trades'!C2765</x:f>
      </x:c>
      <x:c r="D2765" s="0">
        <x:f>'Historical Trades'!D2765</x:f>
      </x:c>
      <x:c r="E2765" s="23">
        <x:f>'Historical Trades'!E2765</x:f>
      </x:c>
      <x:c r="F2765" s="0">
        <x:f>'Historical Trades'!F2765</x:f>
      </x:c>
      <x:c r="G2765" s="0">
        <x:f>'Historical Trades'!G2765</x:f>
      </x:c>
      <x:c r="H2765" s="0">
        <x:f>'Historical Trades'!H2765</x:f>
      </x:c>
      <x:c r="I2765" s="0">
        <x:f>'Historical Trades'!I2765</x:f>
      </x:c>
      <x:c r="J2765" s="0">
        <x:f>'Historical Trades'!J2765</x:f>
      </x:c>
      <x:c r="K2765" s="0">
        <x:f>'Historical Trades'!K2765</x:f>
      </x:c>
      <x:c r="L2765" s="0">
        <x:f>'Historical Trades'!L2765</x:f>
      </x:c>
      <x:c r="M2765" s="0">
        <x:f>'Historical Trades'!M2765</x:f>
      </x:c>
      <x:c r="N2765" s="0">
        <x:f>CLEAN('Historical Trades'!O2765)</x:f>
      </x:c>
      <x:c r="P2765" s="14">
        <x:f>IF(G2765="sell",M2765,-M2765)</x:f>
      </x:c>
      <x:c r="Q2765" s="14">
        <x:f>VLOOKUP(N2765,'Currency Rates'!$A$3:$C$32,3,0)</x:f>
      </x:c>
      <x:c r="R2765" s="0">
        <x:f>IF(A2765="SPUS",0,IF(A2765="FWD",0,P2765/Q2765))</x:f>
      </x:c>
    </x:row>
    <x:row r="2766" spans="1:19" x14ac:dyDescent="0.3">
      <x:c r="A2766" s="0">
        <x:f>'Historical Trades'!A2766</x:f>
      </x:c>
      <x:c r="B2766" s="0">
        <x:f>'Historical Trades'!B2766</x:f>
      </x:c>
      <x:c r="C2766" s="23">
        <x:f>'Historical Trades'!C2766</x:f>
      </x:c>
      <x:c r="D2766" s="0">
        <x:f>'Historical Trades'!D2766</x:f>
      </x:c>
      <x:c r="E2766" s="23">
        <x:f>'Historical Trades'!E2766</x:f>
      </x:c>
      <x:c r="F2766" s="0">
        <x:f>'Historical Trades'!F2766</x:f>
      </x:c>
      <x:c r="G2766" s="0">
        <x:f>'Historical Trades'!G2766</x:f>
      </x:c>
      <x:c r="H2766" s="0">
        <x:f>'Historical Trades'!H2766</x:f>
      </x:c>
      <x:c r="I2766" s="0">
        <x:f>'Historical Trades'!I2766</x:f>
      </x:c>
      <x:c r="J2766" s="0">
        <x:f>'Historical Trades'!J2766</x:f>
      </x:c>
      <x:c r="K2766" s="0">
        <x:f>'Historical Trades'!K2766</x:f>
      </x:c>
      <x:c r="L2766" s="0">
        <x:f>'Historical Trades'!L2766</x:f>
      </x:c>
      <x:c r="M2766" s="0">
        <x:f>'Historical Trades'!M2766</x:f>
      </x:c>
      <x:c r="N2766" s="0">
        <x:f>CLEAN('Historical Trades'!O2766)</x:f>
      </x:c>
      <x:c r="P2766" s="14">
        <x:f>IF(G2766="sell",M2766,-M2766)</x:f>
      </x:c>
      <x:c r="Q2766" s="14">
        <x:f>VLOOKUP(N2766,'Currency Rates'!$A$3:$C$32,3,0)</x:f>
      </x:c>
      <x:c r="R2766" s="0">
        <x:f>IF(A2766="SPUS",0,IF(A2766="FWD",0,P2766/Q2766))</x:f>
      </x:c>
    </x:row>
    <x:row r="2767" spans="1:19" x14ac:dyDescent="0.3">
      <x:c r="A2767" s="0">
        <x:f>'Historical Trades'!A2767</x:f>
      </x:c>
      <x:c r="B2767" s="0">
        <x:f>'Historical Trades'!B2767</x:f>
      </x:c>
      <x:c r="C2767" s="23">
        <x:f>'Historical Trades'!C2767</x:f>
      </x:c>
      <x:c r="D2767" s="0">
        <x:f>'Historical Trades'!D2767</x:f>
      </x:c>
      <x:c r="E2767" s="23">
        <x:f>'Historical Trades'!E2767</x:f>
      </x:c>
      <x:c r="F2767" s="0">
        <x:f>'Historical Trades'!F2767</x:f>
      </x:c>
      <x:c r="G2767" s="0">
        <x:f>'Historical Trades'!G2767</x:f>
      </x:c>
      <x:c r="H2767" s="0">
        <x:f>'Historical Trades'!H2767</x:f>
      </x:c>
      <x:c r="I2767" s="0">
        <x:f>'Historical Trades'!I2767</x:f>
      </x:c>
      <x:c r="J2767" s="0">
        <x:f>'Historical Trades'!J2767</x:f>
      </x:c>
      <x:c r="K2767" s="0">
        <x:f>'Historical Trades'!K2767</x:f>
      </x:c>
      <x:c r="L2767" s="0">
        <x:f>'Historical Trades'!L2767</x:f>
      </x:c>
      <x:c r="M2767" s="0">
        <x:f>'Historical Trades'!M2767</x:f>
      </x:c>
      <x:c r="N2767" s="0">
        <x:f>CLEAN('Historical Trades'!O2767)</x:f>
      </x:c>
      <x:c r="P2767" s="14">
        <x:f>IF(G2767="sell",M2767,-M2767)</x:f>
      </x:c>
      <x:c r="Q2767" s="14">
        <x:f>VLOOKUP(N2767,'Currency Rates'!$A$3:$C$32,3,0)</x:f>
      </x:c>
      <x:c r="R2767" s="0">
        <x:f>IF(A2767="SPUS",0,IF(A2767="FWD",0,P2767/Q2767))</x:f>
      </x:c>
    </x:row>
    <x:row r="2768" spans="1:19" x14ac:dyDescent="0.3">
      <x:c r="A2768" s="0">
        <x:f>'Historical Trades'!A2768</x:f>
      </x:c>
      <x:c r="B2768" s="0">
        <x:f>'Historical Trades'!B2768</x:f>
      </x:c>
      <x:c r="C2768" s="23">
        <x:f>'Historical Trades'!C2768</x:f>
      </x:c>
      <x:c r="D2768" s="0">
        <x:f>'Historical Trades'!D2768</x:f>
      </x:c>
      <x:c r="E2768" s="23">
        <x:f>'Historical Trades'!E2768</x:f>
      </x:c>
      <x:c r="F2768" s="0">
        <x:f>'Historical Trades'!F2768</x:f>
      </x:c>
      <x:c r="G2768" s="0">
        <x:f>'Historical Trades'!G2768</x:f>
      </x:c>
      <x:c r="H2768" s="0">
        <x:f>'Historical Trades'!H2768</x:f>
      </x:c>
      <x:c r="I2768" s="0">
        <x:f>'Historical Trades'!I2768</x:f>
      </x:c>
      <x:c r="J2768" s="0">
        <x:f>'Historical Trades'!J2768</x:f>
      </x:c>
      <x:c r="K2768" s="0">
        <x:f>'Historical Trades'!K2768</x:f>
      </x:c>
      <x:c r="L2768" s="0">
        <x:f>'Historical Trades'!L2768</x:f>
      </x:c>
      <x:c r="M2768" s="0">
        <x:f>'Historical Trades'!M2768</x:f>
      </x:c>
      <x:c r="N2768" s="0">
        <x:f>CLEAN('Historical Trades'!O2768)</x:f>
      </x:c>
      <x:c r="P2768" s="14">
        <x:f>IF(G2768="sell",M2768,-M2768)</x:f>
      </x:c>
      <x:c r="Q2768" s="14">
        <x:f>VLOOKUP(N2768,'Currency Rates'!$A$3:$C$32,3,0)</x:f>
      </x:c>
      <x:c r="R2768" s="0">
        <x:f>IF(A2768="SPUS",0,IF(A2768="FWD",0,P2768/Q2768))</x:f>
      </x:c>
    </x:row>
    <x:row r="2769" spans="1:19" x14ac:dyDescent="0.3">
      <x:c r="A2769" s="0">
        <x:f>'Historical Trades'!A2769</x:f>
      </x:c>
      <x:c r="B2769" s="0">
        <x:f>'Historical Trades'!B2769</x:f>
      </x:c>
      <x:c r="C2769" s="23">
        <x:f>'Historical Trades'!C2769</x:f>
      </x:c>
      <x:c r="D2769" s="0">
        <x:f>'Historical Trades'!D2769</x:f>
      </x:c>
      <x:c r="E2769" s="23">
        <x:f>'Historical Trades'!E2769</x:f>
      </x:c>
      <x:c r="F2769" s="0">
        <x:f>'Historical Trades'!F2769</x:f>
      </x:c>
      <x:c r="G2769" s="0">
        <x:f>'Historical Trades'!G2769</x:f>
      </x:c>
      <x:c r="H2769" s="0">
        <x:f>'Historical Trades'!H2769</x:f>
      </x:c>
      <x:c r="I2769" s="0">
        <x:f>'Historical Trades'!I2769</x:f>
      </x:c>
      <x:c r="J2769" s="0">
        <x:f>'Historical Trades'!J2769</x:f>
      </x:c>
      <x:c r="K2769" s="0">
        <x:f>'Historical Trades'!K2769</x:f>
      </x:c>
      <x:c r="L2769" s="0">
        <x:f>'Historical Trades'!L2769</x:f>
      </x:c>
      <x:c r="M2769" s="0">
        <x:f>'Historical Trades'!M2769</x:f>
      </x:c>
      <x:c r="N2769" s="0">
        <x:f>CLEAN('Historical Trades'!O2769)</x:f>
      </x:c>
      <x:c r="P2769" s="14">
        <x:f>IF(G2769="sell",M2769,-M2769)</x:f>
      </x:c>
      <x:c r="Q2769" s="14">
        <x:f>VLOOKUP(N2769,'Currency Rates'!$A$3:$C$32,3,0)</x:f>
      </x:c>
      <x:c r="R2769" s="0">
        <x:f>IF(A2769="SPUS",0,IF(A2769="FWD",0,P2769/Q2769))</x:f>
      </x:c>
    </x:row>
    <x:row r="2770" spans="1:19" x14ac:dyDescent="0.3">
      <x:c r="A2770" s="0">
        <x:f>'Historical Trades'!A2770</x:f>
      </x:c>
      <x:c r="B2770" s="0">
        <x:f>'Historical Trades'!B2770</x:f>
      </x:c>
      <x:c r="C2770" s="23">
        <x:f>'Historical Trades'!C2770</x:f>
      </x:c>
      <x:c r="D2770" s="0">
        <x:f>'Historical Trades'!D2770</x:f>
      </x:c>
      <x:c r="E2770" s="23">
        <x:f>'Historical Trades'!E2770</x:f>
      </x:c>
      <x:c r="F2770" s="0">
        <x:f>'Historical Trades'!F2770</x:f>
      </x:c>
      <x:c r="G2770" s="0">
        <x:f>'Historical Trades'!G2770</x:f>
      </x:c>
      <x:c r="H2770" s="0">
        <x:f>'Historical Trades'!H2770</x:f>
      </x:c>
      <x:c r="I2770" s="0">
        <x:f>'Historical Trades'!I2770</x:f>
      </x:c>
      <x:c r="J2770" s="0">
        <x:f>'Historical Trades'!J2770</x:f>
      </x:c>
      <x:c r="K2770" s="0">
        <x:f>'Historical Trades'!K2770</x:f>
      </x:c>
      <x:c r="L2770" s="0">
        <x:f>'Historical Trades'!L2770</x:f>
      </x:c>
      <x:c r="M2770" s="0">
        <x:f>'Historical Trades'!M2770</x:f>
      </x:c>
      <x:c r="N2770" s="0">
        <x:f>CLEAN('Historical Trades'!O2770)</x:f>
      </x:c>
      <x:c r="P2770" s="14">
        <x:f>IF(G2770="sell",M2770,-M2770)</x:f>
      </x:c>
      <x:c r="Q2770" s="14">
        <x:f>VLOOKUP(N2770,'Currency Rates'!$A$3:$C$32,3,0)</x:f>
      </x:c>
      <x:c r="R2770" s="0">
        <x:f>IF(A2770="SPUS",0,IF(A2770="FWD",0,P2770/Q2770))</x:f>
      </x:c>
    </x:row>
    <x:row r="2771" spans="1:19" x14ac:dyDescent="0.3">
      <x:c r="A2771" s="0">
        <x:f>'Historical Trades'!A2771</x:f>
      </x:c>
      <x:c r="B2771" s="0">
        <x:f>'Historical Trades'!B2771</x:f>
      </x:c>
      <x:c r="C2771" s="23">
        <x:f>'Historical Trades'!C2771</x:f>
      </x:c>
      <x:c r="D2771" s="0">
        <x:f>'Historical Trades'!D2771</x:f>
      </x:c>
      <x:c r="E2771" s="23">
        <x:f>'Historical Trades'!E2771</x:f>
      </x:c>
      <x:c r="F2771" s="0">
        <x:f>'Historical Trades'!F2771</x:f>
      </x:c>
      <x:c r="G2771" s="0">
        <x:f>'Historical Trades'!G2771</x:f>
      </x:c>
      <x:c r="H2771" s="0">
        <x:f>'Historical Trades'!H2771</x:f>
      </x:c>
      <x:c r="I2771" s="0">
        <x:f>'Historical Trades'!I2771</x:f>
      </x:c>
      <x:c r="J2771" s="0">
        <x:f>'Historical Trades'!J2771</x:f>
      </x:c>
      <x:c r="K2771" s="0">
        <x:f>'Historical Trades'!K2771</x:f>
      </x:c>
      <x:c r="L2771" s="0">
        <x:f>'Historical Trades'!L2771</x:f>
      </x:c>
      <x:c r="M2771" s="0">
        <x:f>'Historical Trades'!M2771</x:f>
      </x:c>
      <x:c r="N2771" s="0">
        <x:f>CLEAN('Historical Trades'!O2771)</x:f>
      </x:c>
      <x:c r="P2771" s="14">
        <x:f>IF(G2771="sell",M2771,-M2771)</x:f>
      </x:c>
      <x:c r="Q2771" s="14">
        <x:f>VLOOKUP(N2771,'Currency Rates'!$A$3:$C$32,3,0)</x:f>
      </x:c>
      <x:c r="R2771" s="0">
        <x:f>IF(A2771="SPUS",0,IF(A2771="FWD",0,P2771/Q2771))</x:f>
      </x:c>
    </x:row>
    <x:row r="2772" spans="1:19" x14ac:dyDescent="0.3">
      <x:c r="A2772" s="0">
        <x:f>'Historical Trades'!A2772</x:f>
      </x:c>
      <x:c r="B2772" s="0">
        <x:f>'Historical Trades'!B2772</x:f>
      </x:c>
      <x:c r="C2772" s="23">
        <x:f>'Historical Trades'!C2772</x:f>
      </x:c>
      <x:c r="D2772" s="0">
        <x:f>'Historical Trades'!D2772</x:f>
      </x:c>
      <x:c r="E2772" s="23">
        <x:f>'Historical Trades'!E2772</x:f>
      </x:c>
      <x:c r="F2772" s="0">
        <x:f>'Historical Trades'!F2772</x:f>
      </x:c>
      <x:c r="G2772" s="0">
        <x:f>'Historical Trades'!G2772</x:f>
      </x:c>
      <x:c r="H2772" s="0">
        <x:f>'Historical Trades'!H2772</x:f>
      </x:c>
      <x:c r="I2772" s="0">
        <x:f>'Historical Trades'!I2772</x:f>
      </x:c>
      <x:c r="J2772" s="0">
        <x:f>'Historical Trades'!J2772</x:f>
      </x:c>
      <x:c r="K2772" s="0">
        <x:f>'Historical Trades'!K2772</x:f>
      </x:c>
      <x:c r="L2772" s="0">
        <x:f>'Historical Trades'!L2772</x:f>
      </x:c>
      <x:c r="M2772" s="0">
        <x:f>'Historical Trades'!M2772</x:f>
      </x:c>
      <x:c r="N2772" s="0">
        <x:f>CLEAN('Historical Trades'!O2772)</x:f>
      </x:c>
      <x:c r="P2772" s="14">
        <x:f>IF(G2772="sell",M2772,-M2772)</x:f>
      </x:c>
      <x:c r="Q2772" s="14">
        <x:f>VLOOKUP(N2772,'Currency Rates'!$A$3:$C$32,3,0)</x:f>
      </x:c>
      <x:c r="R2772" s="0">
        <x:f>IF(A2772="SPUS",0,IF(A2772="FWD",0,P2772/Q2772))</x:f>
      </x:c>
    </x:row>
    <x:row r="2773" spans="1:19" x14ac:dyDescent="0.3">
      <x:c r="A2773" s="0">
        <x:f>'Historical Trades'!A2773</x:f>
      </x:c>
      <x:c r="B2773" s="0">
        <x:f>'Historical Trades'!B2773</x:f>
      </x:c>
      <x:c r="C2773" s="23">
        <x:f>'Historical Trades'!C2773</x:f>
      </x:c>
      <x:c r="D2773" s="0">
        <x:f>'Historical Trades'!D2773</x:f>
      </x:c>
      <x:c r="E2773" s="23">
        <x:f>'Historical Trades'!E2773</x:f>
      </x:c>
      <x:c r="F2773" s="0">
        <x:f>'Historical Trades'!F2773</x:f>
      </x:c>
      <x:c r="G2773" s="0">
        <x:f>'Historical Trades'!G2773</x:f>
      </x:c>
      <x:c r="H2773" s="0">
        <x:f>'Historical Trades'!H2773</x:f>
      </x:c>
      <x:c r="I2773" s="0">
        <x:f>'Historical Trades'!I2773</x:f>
      </x:c>
      <x:c r="J2773" s="0">
        <x:f>'Historical Trades'!J2773</x:f>
      </x:c>
      <x:c r="K2773" s="0">
        <x:f>'Historical Trades'!K2773</x:f>
      </x:c>
      <x:c r="L2773" s="0">
        <x:f>'Historical Trades'!L2773</x:f>
      </x:c>
      <x:c r="M2773" s="0">
        <x:f>'Historical Trades'!M2773</x:f>
      </x:c>
      <x:c r="N2773" s="0">
        <x:f>CLEAN('Historical Trades'!O2773)</x:f>
      </x:c>
      <x:c r="P2773" s="14">
        <x:f>IF(G2773="sell",M2773,-M2773)</x:f>
      </x:c>
      <x:c r="Q2773" s="14">
        <x:f>VLOOKUP(N2773,'Currency Rates'!$A$3:$C$32,3,0)</x:f>
      </x:c>
      <x:c r="R2773" s="0">
        <x:f>IF(A2773="SPUS",0,IF(A2773="FWD",0,P2773/Q2773))</x:f>
      </x:c>
    </x:row>
    <x:row r="2774" spans="1:19" x14ac:dyDescent="0.3">
      <x:c r="A2774" s="0">
        <x:f>'Historical Trades'!A2774</x:f>
      </x:c>
      <x:c r="B2774" s="0">
        <x:f>'Historical Trades'!B2774</x:f>
      </x:c>
      <x:c r="C2774" s="23">
        <x:f>'Historical Trades'!C2774</x:f>
      </x:c>
      <x:c r="D2774" s="0">
        <x:f>'Historical Trades'!D2774</x:f>
      </x:c>
      <x:c r="E2774" s="23">
        <x:f>'Historical Trades'!E2774</x:f>
      </x:c>
      <x:c r="F2774" s="0">
        <x:f>'Historical Trades'!F2774</x:f>
      </x:c>
      <x:c r="G2774" s="0">
        <x:f>'Historical Trades'!G2774</x:f>
      </x:c>
      <x:c r="H2774" s="0">
        <x:f>'Historical Trades'!H2774</x:f>
      </x:c>
      <x:c r="I2774" s="0">
        <x:f>'Historical Trades'!I2774</x:f>
      </x:c>
      <x:c r="J2774" s="0">
        <x:f>'Historical Trades'!J2774</x:f>
      </x:c>
      <x:c r="K2774" s="0">
        <x:f>'Historical Trades'!K2774</x:f>
      </x:c>
      <x:c r="L2774" s="0">
        <x:f>'Historical Trades'!L2774</x:f>
      </x:c>
      <x:c r="M2774" s="0">
        <x:f>'Historical Trades'!M2774</x:f>
      </x:c>
      <x:c r="N2774" s="0">
        <x:f>CLEAN('Historical Trades'!O2774)</x:f>
      </x:c>
      <x:c r="P2774" s="14">
        <x:f>IF(G2774="sell",M2774,-M2774)</x:f>
      </x:c>
      <x:c r="Q2774" s="14">
        <x:f>VLOOKUP(N2774,'Currency Rates'!$A$3:$C$32,3,0)</x:f>
      </x:c>
      <x:c r="R2774" s="0">
        <x:f>IF(A2774="SPUS",0,IF(A2774="FWD",0,P2774/Q2774))</x:f>
      </x:c>
    </x:row>
    <x:row r="2775" spans="1:19" x14ac:dyDescent="0.3">
      <x:c r="A2775" s="0">
        <x:f>'Historical Trades'!A2775</x:f>
      </x:c>
      <x:c r="B2775" s="0">
        <x:f>'Historical Trades'!B2775</x:f>
      </x:c>
      <x:c r="C2775" s="23">
        <x:f>'Historical Trades'!C2775</x:f>
      </x:c>
      <x:c r="D2775" s="0">
        <x:f>'Historical Trades'!D2775</x:f>
      </x:c>
      <x:c r="E2775" s="23">
        <x:f>'Historical Trades'!E2775</x:f>
      </x:c>
      <x:c r="F2775" s="0">
        <x:f>'Historical Trades'!F2775</x:f>
      </x:c>
      <x:c r="G2775" s="0">
        <x:f>'Historical Trades'!G2775</x:f>
      </x:c>
      <x:c r="H2775" s="0">
        <x:f>'Historical Trades'!H2775</x:f>
      </x:c>
      <x:c r="I2775" s="0">
        <x:f>'Historical Trades'!I2775</x:f>
      </x:c>
      <x:c r="J2775" s="0">
        <x:f>'Historical Trades'!J2775</x:f>
      </x:c>
      <x:c r="K2775" s="0">
        <x:f>'Historical Trades'!K2775</x:f>
      </x:c>
      <x:c r="L2775" s="0">
        <x:f>'Historical Trades'!L2775</x:f>
      </x:c>
      <x:c r="M2775" s="0">
        <x:f>'Historical Trades'!M2775</x:f>
      </x:c>
      <x:c r="N2775" s="0">
        <x:f>CLEAN('Historical Trades'!O2775)</x:f>
      </x:c>
      <x:c r="P2775" s="14">
        <x:f>IF(G2775="sell",M2775,-M2775)</x:f>
      </x:c>
      <x:c r="Q2775" s="14">
        <x:f>VLOOKUP(N2775,'Currency Rates'!$A$3:$C$32,3,0)</x:f>
      </x:c>
      <x:c r="R2775" s="0">
        <x:f>IF(A2775="SPUS",0,IF(A2775="FWD",0,P2775/Q2775))</x:f>
      </x:c>
    </x:row>
    <x:row r="2776" spans="1:19" x14ac:dyDescent="0.3">
      <x:c r="A2776" s="0">
        <x:f>'Historical Trades'!A2776</x:f>
      </x:c>
      <x:c r="B2776" s="0">
        <x:f>'Historical Trades'!B2776</x:f>
      </x:c>
      <x:c r="C2776" s="23">
        <x:f>'Historical Trades'!C2776</x:f>
      </x:c>
      <x:c r="D2776" s="0">
        <x:f>'Historical Trades'!D2776</x:f>
      </x:c>
      <x:c r="E2776" s="23">
        <x:f>'Historical Trades'!E2776</x:f>
      </x:c>
      <x:c r="F2776" s="0">
        <x:f>'Historical Trades'!F2776</x:f>
      </x:c>
      <x:c r="G2776" s="0">
        <x:f>'Historical Trades'!G2776</x:f>
      </x:c>
      <x:c r="H2776" s="0">
        <x:f>'Historical Trades'!H2776</x:f>
      </x:c>
      <x:c r="I2776" s="0">
        <x:f>'Historical Trades'!I2776</x:f>
      </x:c>
      <x:c r="J2776" s="0">
        <x:f>'Historical Trades'!J2776</x:f>
      </x:c>
      <x:c r="K2776" s="0">
        <x:f>'Historical Trades'!K2776</x:f>
      </x:c>
      <x:c r="L2776" s="0">
        <x:f>'Historical Trades'!L2776</x:f>
      </x:c>
      <x:c r="M2776" s="0">
        <x:f>'Historical Trades'!M2776</x:f>
      </x:c>
      <x:c r="N2776" s="0">
        <x:f>CLEAN('Historical Trades'!O2776)</x:f>
      </x:c>
      <x:c r="P2776" s="14">
        <x:f>IF(G2776="sell",M2776,-M2776)</x:f>
      </x:c>
      <x:c r="Q2776" s="14">
        <x:f>VLOOKUP(N2776,'Currency Rates'!$A$3:$C$32,3,0)</x:f>
      </x:c>
      <x:c r="R2776" s="0">
        <x:f>IF(A2776="SPUS",0,IF(A2776="FWD",0,P2776/Q2776))</x:f>
      </x:c>
    </x:row>
    <x:row r="2777" spans="1:19" x14ac:dyDescent="0.3">
      <x:c r="A2777" s="0">
        <x:f>'Historical Trades'!A2777</x:f>
      </x:c>
      <x:c r="B2777" s="0">
        <x:f>'Historical Trades'!B2777</x:f>
      </x:c>
      <x:c r="C2777" s="23">
        <x:f>'Historical Trades'!C2777</x:f>
      </x:c>
      <x:c r="D2777" s="0">
        <x:f>'Historical Trades'!D2777</x:f>
      </x:c>
      <x:c r="E2777" s="23">
        <x:f>'Historical Trades'!E2777</x:f>
      </x:c>
      <x:c r="F2777" s="0">
        <x:f>'Historical Trades'!F2777</x:f>
      </x:c>
      <x:c r="G2777" s="0">
        <x:f>'Historical Trades'!G2777</x:f>
      </x:c>
      <x:c r="H2777" s="0">
        <x:f>'Historical Trades'!H2777</x:f>
      </x:c>
      <x:c r="I2777" s="0">
        <x:f>'Historical Trades'!I2777</x:f>
      </x:c>
      <x:c r="J2777" s="0">
        <x:f>'Historical Trades'!J2777</x:f>
      </x:c>
      <x:c r="K2777" s="0">
        <x:f>'Historical Trades'!K2777</x:f>
      </x:c>
      <x:c r="L2777" s="0">
        <x:f>'Historical Trades'!L2777</x:f>
      </x:c>
      <x:c r="M2777" s="0">
        <x:f>'Historical Trades'!M2777</x:f>
      </x:c>
      <x:c r="N2777" s="0">
        <x:f>CLEAN('Historical Trades'!O2777)</x:f>
      </x:c>
      <x:c r="P2777" s="14">
        <x:f>IF(G2777="sell",M2777,-M2777)</x:f>
      </x:c>
      <x:c r="Q2777" s="14">
        <x:f>VLOOKUP(N2777,'Currency Rates'!$A$3:$C$32,3,0)</x:f>
      </x:c>
      <x:c r="R2777" s="0">
        <x:f>IF(A2777="SPUS",0,IF(A2777="FWD",0,P2777/Q2777))</x:f>
      </x:c>
    </x:row>
    <x:row r="2778" spans="1:19" x14ac:dyDescent="0.3">
      <x:c r="A2778" s="0">
        <x:f>'Historical Trades'!A2778</x:f>
      </x:c>
      <x:c r="B2778" s="0">
        <x:f>'Historical Trades'!B2778</x:f>
      </x:c>
      <x:c r="C2778" s="23">
        <x:f>'Historical Trades'!C2778</x:f>
      </x:c>
      <x:c r="D2778" s="0">
        <x:f>'Historical Trades'!D2778</x:f>
      </x:c>
      <x:c r="E2778" s="23">
        <x:f>'Historical Trades'!E2778</x:f>
      </x:c>
      <x:c r="F2778" s="0">
        <x:f>'Historical Trades'!F2778</x:f>
      </x:c>
      <x:c r="G2778" s="0">
        <x:f>'Historical Trades'!G2778</x:f>
      </x:c>
      <x:c r="H2778" s="0">
        <x:f>'Historical Trades'!H2778</x:f>
      </x:c>
      <x:c r="I2778" s="0">
        <x:f>'Historical Trades'!I2778</x:f>
      </x:c>
      <x:c r="J2778" s="0">
        <x:f>'Historical Trades'!J2778</x:f>
      </x:c>
      <x:c r="K2778" s="0">
        <x:f>'Historical Trades'!K2778</x:f>
      </x:c>
      <x:c r="L2778" s="0">
        <x:f>'Historical Trades'!L2778</x:f>
      </x:c>
      <x:c r="M2778" s="0">
        <x:f>'Historical Trades'!M2778</x:f>
      </x:c>
      <x:c r="N2778" s="0">
        <x:f>CLEAN('Historical Trades'!O2778)</x:f>
      </x:c>
      <x:c r="P2778" s="14">
        <x:f>IF(G2778="sell",M2778,-M2778)</x:f>
      </x:c>
      <x:c r="Q2778" s="14">
        <x:f>VLOOKUP(N2778,'Currency Rates'!$A$3:$C$32,3,0)</x:f>
      </x:c>
      <x:c r="R2778" s="0">
        <x:f>IF(A2778="SPUS",0,IF(A2778="FWD",0,P2778/Q2778))</x:f>
      </x:c>
    </x:row>
    <x:row r="2779" spans="1:19" x14ac:dyDescent="0.3">
      <x:c r="A2779" s="0">
        <x:f>'Historical Trades'!A2779</x:f>
      </x:c>
      <x:c r="B2779" s="0">
        <x:f>'Historical Trades'!B2779</x:f>
      </x:c>
      <x:c r="C2779" s="23">
        <x:f>'Historical Trades'!C2779</x:f>
      </x:c>
      <x:c r="D2779" s="0">
        <x:f>'Historical Trades'!D2779</x:f>
      </x:c>
      <x:c r="E2779" s="23">
        <x:f>'Historical Trades'!E2779</x:f>
      </x:c>
      <x:c r="F2779" s="0">
        <x:f>'Historical Trades'!F2779</x:f>
      </x:c>
      <x:c r="G2779" s="0">
        <x:f>'Historical Trades'!G2779</x:f>
      </x:c>
      <x:c r="H2779" s="0">
        <x:f>'Historical Trades'!H2779</x:f>
      </x:c>
      <x:c r="I2779" s="0">
        <x:f>'Historical Trades'!I2779</x:f>
      </x:c>
      <x:c r="J2779" s="0">
        <x:f>'Historical Trades'!J2779</x:f>
      </x:c>
      <x:c r="K2779" s="0">
        <x:f>'Historical Trades'!K2779</x:f>
      </x:c>
      <x:c r="L2779" s="0">
        <x:f>'Historical Trades'!L2779</x:f>
      </x:c>
      <x:c r="M2779" s="0">
        <x:f>'Historical Trades'!M2779</x:f>
      </x:c>
      <x:c r="N2779" s="0">
        <x:f>CLEAN('Historical Trades'!O2779)</x:f>
      </x:c>
      <x:c r="P2779" s="14">
        <x:f>IF(G2779="sell",M2779,-M2779)</x:f>
      </x:c>
      <x:c r="Q2779" s="14">
        <x:f>VLOOKUP(N2779,'Currency Rates'!$A$3:$C$32,3,0)</x:f>
      </x:c>
      <x:c r="R2779" s="0">
        <x:f>IF(A2779="SPUS",0,IF(A2779="FWD",0,P2779/Q2779))</x:f>
      </x:c>
    </x:row>
    <x:row r="2780" spans="1:19" x14ac:dyDescent="0.3">
      <x:c r="A2780" s="0">
        <x:f>'Historical Trades'!A2780</x:f>
      </x:c>
      <x:c r="B2780" s="0">
        <x:f>'Historical Trades'!B2780</x:f>
      </x:c>
      <x:c r="C2780" s="23">
        <x:f>'Historical Trades'!C2780</x:f>
      </x:c>
      <x:c r="D2780" s="0">
        <x:f>'Historical Trades'!D2780</x:f>
      </x:c>
      <x:c r="E2780" s="23">
        <x:f>'Historical Trades'!E2780</x:f>
      </x:c>
      <x:c r="F2780" s="0">
        <x:f>'Historical Trades'!F2780</x:f>
      </x:c>
      <x:c r="G2780" s="0">
        <x:f>'Historical Trades'!G2780</x:f>
      </x:c>
      <x:c r="H2780" s="0">
        <x:f>'Historical Trades'!H2780</x:f>
      </x:c>
      <x:c r="I2780" s="0">
        <x:f>'Historical Trades'!I2780</x:f>
      </x:c>
      <x:c r="J2780" s="0">
        <x:f>'Historical Trades'!J2780</x:f>
      </x:c>
      <x:c r="K2780" s="0">
        <x:f>'Historical Trades'!K2780</x:f>
      </x:c>
      <x:c r="L2780" s="0">
        <x:f>'Historical Trades'!L2780</x:f>
      </x:c>
      <x:c r="M2780" s="0">
        <x:f>'Historical Trades'!M2780</x:f>
      </x:c>
      <x:c r="N2780" s="0">
        <x:f>CLEAN('Historical Trades'!O2780)</x:f>
      </x:c>
      <x:c r="P2780" s="14">
        <x:f>IF(G2780="sell",M2780,-M2780)</x:f>
      </x:c>
      <x:c r="Q2780" s="14">
        <x:f>VLOOKUP(N2780,'Currency Rates'!$A$3:$C$32,3,0)</x:f>
      </x:c>
      <x:c r="R2780" s="0">
        <x:f>IF(A2780="SPUS",0,IF(A2780="FWD",0,P2780/Q2780))</x:f>
      </x:c>
    </x:row>
    <x:row r="2781" spans="1:19" x14ac:dyDescent="0.3">
      <x:c r="A2781" s="0">
        <x:f>'Historical Trades'!A2781</x:f>
      </x:c>
      <x:c r="B2781" s="0">
        <x:f>'Historical Trades'!B2781</x:f>
      </x:c>
      <x:c r="C2781" s="23">
        <x:f>'Historical Trades'!C2781</x:f>
      </x:c>
      <x:c r="D2781" s="0">
        <x:f>'Historical Trades'!D2781</x:f>
      </x:c>
      <x:c r="E2781" s="23">
        <x:f>'Historical Trades'!E2781</x:f>
      </x:c>
      <x:c r="F2781" s="0">
        <x:f>'Historical Trades'!F2781</x:f>
      </x:c>
      <x:c r="G2781" s="0">
        <x:f>'Historical Trades'!G2781</x:f>
      </x:c>
      <x:c r="H2781" s="0">
        <x:f>'Historical Trades'!H2781</x:f>
      </x:c>
      <x:c r="I2781" s="0">
        <x:f>'Historical Trades'!I2781</x:f>
      </x:c>
      <x:c r="J2781" s="0">
        <x:f>'Historical Trades'!J2781</x:f>
      </x:c>
      <x:c r="K2781" s="0">
        <x:f>'Historical Trades'!K2781</x:f>
      </x:c>
      <x:c r="L2781" s="0">
        <x:f>'Historical Trades'!L2781</x:f>
      </x:c>
      <x:c r="M2781" s="0">
        <x:f>'Historical Trades'!M2781</x:f>
      </x:c>
      <x:c r="N2781" s="0">
        <x:f>CLEAN('Historical Trades'!O2781)</x:f>
      </x:c>
      <x:c r="P2781" s="14">
        <x:f>IF(G2781="sell",M2781,-M2781)</x:f>
      </x:c>
      <x:c r="Q2781" s="14">
        <x:f>VLOOKUP(N2781,'Currency Rates'!$A$3:$C$32,3,0)</x:f>
      </x:c>
      <x:c r="R2781" s="0">
        <x:f>IF(A2781="SPUS",0,IF(A2781="FWD",0,P2781/Q2781))</x:f>
      </x:c>
    </x:row>
    <x:row r="2782" spans="1:19" x14ac:dyDescent="0.3">
      <x:c r="A2782" s="0">
        <x:f>'Historical Trades'!A2782</x:f>
      </x:c>
      <x:c r="B2782" s="0">
        <x:f>'Historical Trades'!B2782</x:f>
      </x:c>
      <x:c r="C2782" s="23">
        <x:f>'Historical Trades'!C2782</x:f>
      </x:c>
      <x:c r="D2782" s="0">
        <x:f>'Historical Trades'!D2782</x:f>
      </x:c>
      <x:c r="E2782" s="23">
        <x:f>'Historical Trades'!E2782</x:f>
      </x:c>
      <x:c r="F2782" s="0">
        <x:f>'Historical Trades'!F2782</x:f>
      </x:c>
      <x:c r="G2782" s="0">
        <x:f>'Historical Trades'!G2782</x:f>
      </x:c>
      <x:c r="H2782" s="0">
        <x:f>'Historical Trades'!H2782</x:f>
      </x:c>
      <x:c r="I2782" s="0">
        <x:f>'Historical Trades'!I2782</x:f>
      </x:c>
      <x:c r="J2782" s="0">
        <x:f>'Historical Trades'!J2782</x:f>
      </x:c>
      <x:c r="K2782" s="0">
        <x:f>'Historical Trades'!K2782</x:f>
      </x:c>
      <x:c r="L2782" s="0">
        <x:f>'Historical Trades'!L2782</x:f>
      </x:c>
      <x:c r="M2782" s="0">
        <x:f>'Historical Trades'!M2782</x:f>
      </x:c>
      <x:c r="N2782" s="0">
        <x:f>CLEAN('Historical Trades'!O2782)</x:f>
      </x:c>
      <x:c r="P2782" s="14">
        <x:f>IF(G2782="sell",M2782,-M2782)</x:f>
      </x:c>
      <x:c r="Q2782" s="14">
        <x:f>VLOOKUP(N2782,'Currency Rates'!$A$3:$C$32,3,0)</x:f>
      </x:c>
      <x:c r="R2782" s="0">
        <x:f>IF(A2782="SPUS",0,IF(A2782="FWD",0,P2782/Q2782))</x:f>
      </x:c>
    </x:row>
    <x:row r="2783" spans="1:19" x14ac:dyDescent="0.3">
      <x:c r="A2783" s="0">
        <x:f>'Historical Trades'!A2783</x:f>
      </x:c>
      <x:c r="B2783" s="0">
        <x:f>'Historical Trades'!B2783</x:f>
      </x:c>
      <x:c r="C2783" s="23">
        <x:f>'Historical Trades'!C2783</x:f>
      </x:c>
      <x:c r="D2783" s="0">
        <x:f>'Historical Trades'!D2783</x:f>
      </x:c>
      <x:c r="E2783" s="23">
        <x:f>'Historical Trades'!E2783</x:f>
      </x:c>
      <x:c r="F2783" s="0">
        <x:f>'Historical Trades'!F2783</x:f>
      </x:c>
      <x:c r="G2783" s="0">
        <x:f>'Historical Trades'!G2783</x:f>
      </x:c>
      <x:c r="H2783" s="0">
        <x:f>'Historical Trades'!H2783</x:f>
      </x:c>
      <x:c r="I2783" s="0">
        <x:f>'Historical Trades'!I2783</x:f>
      </x:c>
      <x:c r="J2783" s="0">
        <x:f>'Historical Trades'!J2783</x:f>
      </x:c>
      <x:c r="K2783" s="0">
        <x:f>'Historical Trades'!K2783</x:f>
      </x:c>
      <x:c r="L2783" s="0">
        <x:f>'Historical Trades'!L2783</x:f>
      </x:c>
      <x:c r="M2783" s="0">
        <x:f>'Historical Trades'!M2783</x:f>
      </x:c>
      <x:c r="N2783" s="0">
        <x:f>CLEAN('Historical Trades'!O2783)</x:f>
      </x:c>
      <x:c r="P2783" s="14">
        <x:f>IF(G2783="sell",M2783,-M2783)</x:f>
      </x:c>
      <x:c r="Q2783" s="14">
        <x:f>VLOOKUP(N2783,'Currency Rates'!$A$3:$C$32,3,0)</x:f>
      </x:c>
      <x:c r="R2783" s="0">
        <x:f>IF(A2783="SPUS",0,IF(A2783="FWD",0,P2783/Q2783))</x:f>
      </x:c>
    </x:row>
    <x:row r="2784" spans="1:19" x14ac:dyDescent="0.3">
      <x:c r="A2784" s="0">
        <x:f>'Historical Trades'!A2784</x:f>
      </x:c>
      <x:c r="B2784" s="0">
        <x:f>'Historical Trades'!B2784</x:f>
      </x:c>
      <x:c r="C2784" s="23">
        <x:f>'Historical Trades'!C2784</x:f>
      </x:c>
      <x:c r="D2784" s="0">
        <x:f>'Historical Trades'!D2784</x:f>
      </x:c>
      <x:c r="E2784" s="23">
        <x:f>'Historical Trades'!E2784</x:f>
      </x:c>
      <x:c r="F2784" s="0">
        <x:f>'Historical Trades'!F2784</x:f>
      </x:c>
      <x:c r="G2784" s="0">
        <x:f>'Historical Trades'!G2784</x:f>
      </x:c>
      <x:c r="H2784" s="0">
        <x:f>'Historical Trades'!H2784</x:f>
      </x:c>
      <x:c r="I2784" s="0">
        <x:f>'Historical Trades'!I2784</x:f>
      </x:c>
      <x:c r="J2784" s="0">
        <x:f>'Historical Trades'!J2784</x:f>
      </x:c>
      <x:c r="K2784" s="0">
        <x:f>'Historical Trades'!K2784</x:f>
      </x:c>
      <x:c r="L2784" s="0">
        <x:f>'Historical Trades'!L2784</x:f>
      </x:c>
      <x:c r="M2784" s="0">
        <x:f>'Historical Trades'!M2784</x:f>
      </x:c>
      <x:c r="N2784" s="0">
        <x:f>CLEAN('Historical Trades'!O2784)</x:f>
      </x:c>
      <x:c r="P2784" s="14">
        <x:f>IF(G2784="sell",M2784,-M2784)</x:f>
      </x:c>
      <x:c r="Q2784" s="14">
        <x:f>VLOOKUP(N2784,'Currency Rates'!$A$3:$C$32,3,0)</x:f>
      </x:c>
      <x:c r="R2784" s="0">
        <x:f>IF(A2784="SPUS",0,IF(A2784="FWD",0,P2784/Q2784))</x:f>
      </x:c>
    </x:row>
    <x:row r="2785" spans="1:19" x14ac:dyDescent="0.3">
      <x:c r="A2785" s="0">
        <x:f>'Historical Trades'!A2785</x:f>
      </x:c>
      <x:c r="B2785" s="0">
        <x:f>'Historical Trades'!B2785</x:f>
      </x:c>
      <x:c r="C2785" s="23">
        <x:f>'Historical Trades'!C2785</x:f>
      </x:c>
      <x:c r="D2785" s="0">
        <x:f>'Historical Trades'!D2785</x:f>
      </x:c>
      <x:c r="E2785" s="23">
        <x:f>'Historical Trades'!E2785</x:f>
      </x:c>
      <x:c r="F2785" s="0">
        <x:f>'Historical Trades'!F2785</x:f>
      </x:c>
      <x:c r="G2785" s="0">
        <x:f>'Historical Trades'!G2785</x:f>
      </x:c>
      <x:c r="H2785" s="0">
        <x:f>'Historical Trades'!H2785</x:f>
      </x:c>
      <x:c r="I2785" s="0">
        <x:f>'Historical Trades'!I2785</x:f>
      </x:c>
      <x:c r="J2785" s="0">
        <x:f>'Historical Trades'!J2785</x:f>
      </x:c>
      <x:c r="K2785" s="0">
        <x:f>'Historical Trades'!K2785</x:f>
      </x:c>
      <x:c r="L2785" s="0">
        <x:f>'Historical Trades'!L2785</x:f>
      </x:c>
      <x:c r="M2785" s="0">
        <x:f>'Historical Trades'!M2785</x:f>
      </x:c>
      <x:c r="N2785" s="0">
        <x:f>CLEAN('Historical Trades'!O2785)</x:f>
      </x:c>
      <x:c r="P2785" s="14">
        <x:f>IF(G2785="sell",M2785,-M2785)</x:f>
      </x:c>
      <x:c r="Q2785" s="14">
        <x:f>VLOOKUP(N2785,'Currency Rates'!$A$3:$C$32,3,0)</x:f>
      </x:c>
      <x:c r="R2785" s="0">
        <x:f>IF(A2785="SPUS",0,IF(A2785="FWD",0,P2785/Q2785))</x:f>
      </x:c>
    </x:row>
    <x:row r="2786" spans="1:19" x14ac:dyDescent="0.3">
      <x:c r="A2786" s="0">
        <x:f>'Historical Trades'!A2786</x:f>
      </x:c>
      <x:c r="B2786" s="0">
        <x:f>'Historical Trades'!B2786</x:f>
      </x:c>
      <x:c r="C2786" s="23">
        <x:f>'Historical Trades'!C2786</x:f>
      </x:c>
      <x:c r="D2786" s="0">
        <x:f>'Historical Trades'!D2786</x:f>
      </x:c>
      <x:c r="E2786" s="23">
        <x:f>'Historical Trades'!E2786</x:f>
      </x:c>
      <x:c r="F2786" s="0">
        <x:f>'Historical Trades'!F2786</x:f>
      </x:c>
      <x:c r="G2786" s="0">
        <x:f>'Historical Trades'!G2786</x:f>
      </x:c>
      <x:c r="H2786" s="0">
        <x:f>'Historical Trades'!H2786</x:f>
      </x:c>
      <x:c r="I2786" s="0">
        <x:f>'Historical Trades'!I2786</x:f>
      </x:c>
      <x:c r="J2786" s="0">
        <x:f>'Historical Trades'!J2786</x:f>
      </x:c>
      <x:c r="K2786" s="0">
        <x:f>'Historical Trades'!K2786</x:f>
      </x:c>
      <x:c r="L2786" s="0">
        <x:f>'Historical Trades'!L2786</x:f>
      </x:c>
      <x:c r="M2786" s="0">
        <x:f>'Historical Trades'!M2786</x:f>
      </x:c>
      <x:c r="N2786" s="0">
        <x:f>CLEAN('Historical Trades'!O2786)</x:f>
      </x:c>
      <x:c r="P2786" s="14">
        <x:f>IF(G2786="sell",M2786,-M2786)</x:f>
      </x:c>
      <x:c r="Q2786" s="14">
        <x:f>VLOOKUP(N2786,'Currency Rates'!$A$3:$C$32,3,0)</x:f>
      </x:c>
      <x:c r="R2786" s="0">
        <x:f>IF(A2786="SPUS",0,IF(A2786="FWD",0,P2786/Q2786))</x:f>
      </x:c>
    </x:row>
    <x:row r="2787" spans="1:19" x14ac:dyDescent="0.3">
      <x:c r="A2787" s="0">
        <x:f>'Historical Trades'!A2787</x:f>
      </x:c>
      <x:c r="B2787" s="0">
        <x:f>'Historical Trades'!B2787</x:f>
      </x:c>
      <x:c r="C2787" s="23">
        <x:f>'Historical Trades'!C2787</x:f>
      </x:c>
      <x:c r="D2787" s="0">
        <x:f>'Historical Trades'!D2787</x:f>
      </x:c>
      <x:c r="E2787" s="23">
        <x:f>'Historical Trades'!E2787</x:f>
      </x:c>
      <x:c r="F2787" s="0">
        <x:f>'Historical Trades'!F2787</x:f>
      </x:c>
      <x:c r="G2787" s="0">
        <x:f>'Historical Trades'!G2787</x:f>
      </x:c>
      <x:c r="H2787" s="0">
        <x:f>'Historical Trades'!H2787</x:f>
      </x:c>
      <x:c r="I2787" s="0">
        <x:f>'Historical Trades'!I2787</x:f>
      </x:c>
      <x:c r="J2787" s="0">
        <x:f>'Historical Trades'!J2787</x:f>
      </x:c>
      <x:c r="K2787" s="0">
        <x:f>'Historical Trades'!K2787</x:f>
      </x:c>
      <x:c r="L2787" s="0">
        <x:f>'Historical Trades'!L2787</x:f>
      </x:c>
      <x:c r="M2787" s="0">
        <x:f>'Historical Trades'!M2787</x:f>
      </x:c>
      <x:c r="N2787" s="0">
        <x:f>CLEAN('Historical Trades'!O2787)</x:f>
      </x:c>
      <x:c r="P2787" s="14">
        <x:f>IF(G2787="sell",M2787,-M2787)</x:f>
      </x:c>
      <x:c r="Q2787" s="14">
        <x:f>VLOOKUP(N2787,'Currency Rates'!$A$3:$C$32,3,0)</x:f>
      </x:c>
      <x:c r="R2787" s="0">
        <x:f>IF(A2787="SPUS",0,IF(A2787="FWD",0,P2787/Q2787))</x:f>
      </x:c>
    </x:row>
    <x:row r="2788" spans="1:19" x14ac:dyDescent="0.3">
      <x:c r="A2788" s="0">
        <x:f>'Historical Trades'!A2788</x:f>
      </x:c>
      <x:c r="B2788" s="0">
        <x:f>'Historical Trades'!B2788</x:f>
      </x:c>
      <x:c r="C2788" s="23">
        <x:f>'Historical Trades'!C2788</x:f>
      </x:c>
      <x:c r="D2788" s="0">
        <x:f>'Historical Trades'!D2788</x:f>
      </x:c>
      <x:c r="E2788" s="23">
        <x:f>'Historical Trades'!E2788</x:f>
      </x:c>
      <x:c r="F2788" s="0">
        <x:f>'Historical Trades'!F2788</x:f>
      </x:c>
      <x:c r="G2788" s="0">
        <x:f>'Historical Trades'!G2788</x:f>
      </x:c>
      <x:c r="H2788" s="0">
        <x:f>'Historical Trades'!H2788</x:f>
      </x:c>
      <x:c r="I2788" s="0">
        <x:f>'Historical Trades'!I2788</x:f>
      </x:c>
      <x:c r="J2788" s="0">
        <x:f>'Historical Trades'!J2788</x:f>
      </x:c>
      <x:c r="K2788" s="0">
        <x:f>'Historical Trades'!K2788</x:f>
      </x:c>
      <x:c r="L2788" s="0">
        <x:f>'Historical Trades'!L2788</x:f>
      </x:c>
      <x:c r="M2788" s="0">
        <x:f>'Historical Trades'!M2788</x:f>
      </x:c>
      <x:c r="N2788" s="0">
        <x:f>CLEAN('Historical Trades'!O2788)</x:f>
      </x:c>
      <x:c r="P2788" s="14">
        <x:f>IF(G2788="sell",M2788,-M2788)</x:f>
      </x:c>
      <x:c r="Q2788" s="14">
        <x:f>VLOOKUP(N2788,'Currency Rates'!$A$3:$C$32,3,0)</x:f>
      </x:c>
      <x:c r="R2788" s="0">
        <x:f>IF(A2788="SPUS",0,IF(A2788="FWD",0,P2788/Q2788))</x:f>
      </x:c>
    </x:row>
    <x:row r="2789" spans="1:19" x14ac:dyDescent="0.3">
      <x:c r="A2789" s="0">
        <x:f>'Historical Trades'!A2789</x:f>
      </x:c>
      <x:c r="B2789" s="0">
        <x:f>'Historical Trades'!B2789</x:f>
      </x:c>
      <x:c r="C2789" s="23">
        <x:f>'Historical Trades'!C2789</x:f>
      </x:c>
      <x:c r="D2789" s="0">
        <x:f>'Historical Trades'!D2789</x:f>
      </x:c>
      <x:c r="E2789" s="23">
        <x:f>'Historical Trades'!E2789</x:f>
      </x:c>
      <x:c r="F2789" s="0">
        <x:f>'Historical Trades'!F2789</x:f>
      </x:c>
      <x:c r="G2789" s="0">
        <x:f>'Historical Trades'!G2789</x:f>
      </x:c>
      <x:c r="H2789" s="0">
        <x:f>'Historical Trades'!H2789</x:f>
      </x:c>
      <x:c r="I2789" s="0">
        <x:f>'Historical Trades'!I2789</x:f>
      </x:c>
      <x:c r="J2789" s="0">
        <x:f>'Historical Trades'!J2789</x:f>
      </x:c>
      <x:c r="K2789" s="0">
        <x:f>'Historical Trades'!K2789</x:f>
      </x:c>
      <x:c r="L2789" s="0">
        <x:f>'Historical Trades'!L2789</x:f>
      </x:c>
      <x:c r="M2789" s="0">
        <x:f>'Historical Trades'!M2789</x:f>
      </x:c>
      <x:c r="N2789" s="0">
        <x:f>CLEAN('Historical Trades'!O2789)</x:f>
      </x:c>
      <x:c r="P2789" s="14">
        <x:f>IF(G2789="sell",M2789,-M2789)</x:f>
      </x:c>
      <x:c r="Q2789" s="14">
        <x:f>VLOOKUP(N2789,'Currency Rates'!$A$3:$C$32,3,0)</x:f>
      </x:c>
      <x:c r="R2789" s="0">
        <x:f>IF(A2789="SPUS",0,IF(A2789="FWD",0,P2789/Q2789))</x:f>
      </x:c>
    </x:row>
    <x:row r="2790" spans="1:19" x14ac:dyDescent="0.3">
      <x:c r="A2790" s="0">
        <x:f>'Historical Trades'!A2790</x:f>
      </x:c>
      <x:c r="B2790" s="0">
        <x:f>'Historical Trades'!B2790</x:f>
      </x:c>
      <x:c r="C2790" s="23">
        <x:f>'Historical Trades'!C2790</x:f>
      </x:c>
      <x:c r="D2790" s="0">
        <x:f>'Historical Trades'!D2790</x:f>
      </x:c>
      <x:c r="E2790" s="23">
        <x:f>'Historical Trades'!E2790</x:f>
      </x:c>
      <x:c r="F2790" s="0">
        <x:f>'Historical Trades'!F2790</x:f>
      </x:c>
      <x:c r="G2790" s="0">
        <x:f>'Historical Trades'!G2790</x:f>
      </x:c>
      <x:c r="H2790" s="0">
        <x:f>'Historical Trades'!H2790</x:f>
      </x:c>
      <x:c r="I2790" s="0">
        <x:f>'Historical Trades'!I2790</x:f>
      </x:c>
      <x:c r="J2790" s="0">
        <x:f>'Historical Trades'!J2790</x:f>
      </x:c>
      <x:c r="K2790" s="0">
        <x:f>'Historical Trades'!K2790</x:f>
      </x:c>
      <x:c r="L2790" s="0">
        <x:f>'Historical Trades'!L2790</x:f>
      </x:c>
      <x:c r="M2790" s="0">
        <x:f>'Historical Trades'!M2790</x:f>
      </x:c>
      <x:c r="N2790" s="0">
        <x:f>CLEAN('Historical Trades'!O2790)</x:f>
      </x:c>
      <x:c r="P2790" s="14">
        <x:f>IF(G2790="sell",M2790,-M2790)</x:f>
      </x:c>
      <x:c r="Q2790" s="14">
        <x:f>VLOOKUP(N2790,'Currency Rates'!$A$3:$C$32,3,0)</x:f>
      </x:c>
      <x:c r="R2790" s="0">
        <x:f>IF(A2790="SPUS",0,IF(A2790="FWD",0,P2790/Q2790))</x:f>
      </x:c>
    </x:row>
    <x:row r="2791" spans="1:19" x14ac:dyDescent="0.3">
      <x:c r="A2791" s="0">
        <x:f>'Historical Trades'!A2791</x:f>
      </x:c>
      <x:c r="B2791" s="0">
        <x:f>'Historical Trades'!B2791</x:f>
      </x:c>
      <x:c r="C2791" s="23">
        <x:f>'Historical Trades'!C2791</x:f>
      </x:c>
      <x:c r="D2791" s="0">
        <x:f>'Historical Trades'!D2791</x:f>
      </x:c>
      <x:c r="E2791" s="23">
        <x:f>'Historical Trades'!E2791</x:f>
      </x:c>
      <x:c r="F2791" s="0">
        <x:f>'Historical Trades'!F2791</x:f>
      </x:c>
      <x:c r="G2791" s="0">
        <x:f>'Historical Trades'!G2791</x:f>
      </x:c>
      <x:c r="H2791" s="0">
        <x:f>'Historical Trades'!H2791</x:f>
      </x:c>
      <x:c r="I2791" s="0">
        <x:f>'Historical Trades'!I2791</x:f>
      </x:c>
      <x:c r="J2791" s="0">
        <x:f>'Historical Trades'!J2791</x:f>
      </x:c>
      <x:c r="K2791" s="0">
        <x:f>'Historical Trades'!K2791</x:f>
      </x:c>
      <x:c r="L2791" s="0">
        <x:f>'Historical Trades'!L2791</x:f>
      </x:c>
      <x:c r="M2791" s="0">
        <x:f>'Historical Trades'!M2791</x:f>
      </x:c>
      <x:c r="N2791" s="0">
        <x:f>CLEAN('Historical Trades'!O2791)</x:f>
      </x:c>
      <x:c r="P2791" s="14">
        <x:f>IF(G2791="sell",M2791,-M2791)</x:f>
      </x:c>
      <x:c r="Q2791" s="14">
        <x:f>VLOOKUP(N2791,'Currency Rates'!$A$3:$C$32,3,0)</x:f>
      </x:c>
      <x:c r="R2791" s="0">
        <x:f>IF(A2791="SPUS",0,IF(A2791="FWD",0,P2791/Q2791))</x:f>
      </x:c>
    </x:row>
    <x:row r="2792" spans="1:19" x14ac:dyDescent="0.3">
      <x:c r="A2792" s="0">
        <x:f>'Historical Trades'!A2792</x:f>
      </x:c>
      <x:c r="B2792" s="0">
        <x:f>'Historical Trades'!B2792</x:f>
      </x:c>
      <x:c r="C2792" s="23">
        <x:f>'Historical Trades'!C2792</x:f>
      </x:c>
      <x:c r="D2792" s="0">
        <x:f>'Historical Trades'!D2792</x:f>
      </x:c>
      <x:c r="E2792" s="23">
        <x:f>'Historical Trades'!E2792</x:f>
      </x:c>
      <x:c r="F2792" s="0">
        <x:f>'Historical Trades'!F2792</x:f>
      </x:c>
      <x:c r="G2792" s="0">
        <x:f>'Historical Trades'!G2792</x:f>
      </x:c>
      <x:c r="H2792" s="0">
        <x:f>'Historical Trades'!H2792</x:f>
      </x:c>
      <x:c r="I2792" s="0">
        <x:f>'Historical Trades'!I2792</x:f>
      </x:c>
      <x:c r="J2792" s="0">
        <x:f>'Historical Trades'!J2792</x:f>
      </x:c>
      <x:c r="K2792" s="0">
        <x:f>'Historical Trades'!K2792</x:f>
      </x:c>
      <x:c r="L2792" s="0">
        <x:f>'Historical Trades'!L2792</x:f>
      </x:c>
      <x:c r="M2792" s="0">
        <x:f>'Historical Trades'!M2792</x:f>
      </x:c>
      <x:c r="N2792" s="0">
        <x:f>CLEAN('Historical Trades'!O2792)</x:f>
      </x:c>
      <x:c r="P2792" s="14">
        <x:f>IF(G2792="sell",M2792,-M2792)</x:f>
      </x:c>
      <x:c r="Q2792" s="14">
        <x:f>VLOOKUP(N2792,'Currency Rates'!$A$3:$C$32,3,0)</x:f>
      </x:c>
      <x:c r="R2792" s="0">
        <x:f>IF(A2792="SPUS",0,IF(A2792="FWD",0,P2792/Q2792))</x:f>
      </x:c>
    </x:row>
    <x:row r="2793" spans="1:19" x14ac:dyDescent="0.3">
      <x:c r="A2793" s="0">
        <x:f>'Historical Trades'!A2793</x:f>
      </x:c>
      <x:c r="B2793" s="0">
        <x:f>'Historical Trades'!B2793</x:f>
      </x:c>
      <x:c r="C2793" s="23">
        <x:f>'Historical Trades'!C2793</x:f>
      </x:c>
      <x:c r="D2793" s="0">
        <x:f>'Historical Trades'!D2793</x:f>
      </x:c>
      <x:c r="E2793" s="23">
        <x:f>'Historical Trades'!E2793</x:f>
      </x:c>
      <x:c r="F2793" s="0">
        <x:f>'Historical Trades'!F2793</x:f>
      </x:c>
      <x:c r="G2793" s="0">
        <x:f>'Historical Trades'!G2793</x:f>
      </x:c>
      <x:c r="H2793" s="0">
        <x:f>'Historical Trades'!H2793</x:f>
      </x:c>
      <x:c r="I2793" s="0">
        <x:f>'Historical Trades'!I2793</x:f>
      </x:c>
      <x:c r="J2793" s="0">
        <x:f>'Historical Trades'!J2793</x:f>
      </x:c>
      <x:c r="K2793" s="0">
        <x:f>'Historical Trades'!K2793</x:f>
      </x:c>
      <x:c r="L2793" s="0">
        <x:f>'Historical Trades'!L2793</x:f>
      </x:c>
      <x:c r="M2793" s="0">
        <x:f>'Historical Trades'!M2793</x:f>
      </x:c>
      <x:c r="N2793" s="0">
        <x:f>CLEAN('Historical Trades'!O2793)</x:f>
      </x:c>
      <x:c r="P2793" s="14">
        <x:f>IF(G2793="sell",M2793,-M2793)</x:f>
      </x:c>
      <x:c r="Q2793" s="14">
        <x:f>VLOOKUP(N2793,'Currency Rates'!$A$3:$C$32,3,0)</x:f>
      </x:c>
      <x:c r="R2793" s="0">
        <x:f>IF(A2793="SPUS",0,IF(A2793="FWD",0,P2793/Q2793))</x:f>
      </x:c>
    </x:row>
    <x:row r="2794" spans="1:19" x14ac:dyDescent="0.3">
      <x:c r="A2794" s="0">
        <x:f>'Historical Trades'!A2794</x:f>
      </x:c>
      <x:c r="B2794" s="0">
        <x:f>'Historical Trades'!B2794</x:f>
      </x:c>
      <x:c r="C2794" s="23">
        <x:f>'Historical Trades'!C2794</x:f>
      </x:c>
      <x:c r="D2794" s="0">
        <x:f>'Historical Trades'!D2794</x:f>
      </x:c>
      <x:c r="E2794" s="23">
        <x:f>'Historical Trades'!E2794</x:f>
      </x:c>
      <x:c r="F2794" s="0">
        <x:f>'Historical Trades'!F2794</x:f>
      </x:c>
      <x:c r="G2794" s="0">
        <x:f>'Historical Trades'!G2794</x:f>
      </x:c>
      <x:c r="H2794" s="0">
        <x:f>'Historical Trades'!H2794</x:f>
      </x:c>
      <x:c r="I2794" s="0">
        <x:f>'Historical Trades'!I2794</x:f>
      </x:c>
      <x:c r="J2794" s="0">
        <x:f>'Historical Trades'!J2794</x:f>
      </x:c>
      <x:c r="K2794" s="0">
        <x:f>'Historical Trades'!K2794</x:f>
      </x:c>
      <x:c r="L2794" s="0">
        <x:f>'Historical Trades'!L2794</x:f>
      </x:c>
      <x:c r="M2794" s="0">
        <x:f>'Historical Trades'!M2794</x:f>
      </x:c>
      <x:c r="N2794" s="0">
        <x:f>CLEAN('Historical Trades'!O2794)</x:f>
      </x:c>
      <x:c r="P2794" s="14">
        <x:f>IF(G2794="sell",M2794,-M2794)</x:f>
      </x:c>
      <x:c r="Q2794" s="14">
        <x:f>VLOOKUP(N2794,'Currency Rates'!$A$3:$C$32,3,0)</x:f>
      </x:c>
      <x:c r="R2794" s="0">
        <x:f>IF(A2794="SPUS",0,IF(A2794="FWD",0,P2794/Q2794))</x:f>
      </x:c>
    </x:row>
    <x:row r="2795" spans="1:19" x14ac:dyDescent="0.3">
      <x:c r="A2795" s="0">
        <x:f>'Historical Trades'!A2795</x:f>
      </x:c>
      <x:c r="B2795" s="0">
        <x:f>'Historical Trades'!B2795</x:f>
      </x:c>
      <x:c r="C2795" s="23">
        <x:f>'Historical Trades'!C2795</x:f>
      </x:c>
      <x:c r="D2795" s="0">
        <x:f>'Historical Trades'!D2795</x:f>
      </x:c>
      <x:c r="E2795" s="23">
        <x:f>'Historical Trades'!E2795</x:f>
      </x:c>
      <x:c r="F2795" s="0">
        <x:f>'Historical Trades'!F2795</x:f>
      </x:c>
      <x:c r="G2795" s="0">
        <x:f>'Historical Trades'!G2795</x:f>
      </x:c>
      <x:c r="H2795" s="0">
        <x:f>'Historical Trades'!H2795</x:f>
      </x:c>
      <x:c r="I2795" s="0">
        <x:f>'Historical Trades'!I2795</x:f>
      </x:c>
      <x:c r="J2795" s="0">
        <x:f>'Historical Trades'!J2795</x:f>
      </x:c>
      <x:c r="K2795" s="0">
        <x:f>'Historical Trades'!K2795</x:f>
      </x:c>
      <x:c r="L2795" s="0">
        <x:f>'Historical Trades'!L2795</x:f>
      </x:c>
      <x:c r="M2795" s="0">
        <x:f>'Historical Trades'!M2795</x:f>
      </x:c>
      <x:c r="N2795" s="0">
        <x:f>CLEAN('Historical Trades'!O2795)</x:f>
      </x:c>
      <x:c r="P2795" s="14">
        <x:f>IF(G2795="sell",M2795,-M2795)</x:f>
      </x:c>
      <x:c r="Q2795" s="14">
        <x:f>VLOOKUP(N2795,'Currency Rates'!$A$3:$C$32,3,0)</x:f>
      </x:c>
      <x:c r="R2795" s="0">
        <x:f>IF(A2795="SPUS",0,IF(A2795="FWD",0,P2795/Q2795))</x:f>
      </x:c>
    </x:row>
    <x:row r="2796" spans="1:19" x14ac:dyDescent="0.3">
      <x:c r="A2796" s="0">
        <x:f>'Historical Trades'!A2796</x:f>
      </x:c>
      <x:c r="B2796" s="0">
        <x:f>'Historical Trades'!B2796</x:f>
      </x:c>
      <x:c r="C2796" s="23">
        <x:f>'Historical Trades'!C2796</x:f>
      </x:c>
      <x:c r="D2796" s="0">
        <x:f>'Historical Trades'!D2796</x:f>
      </x:c>
      <x:c r="E2796" s="23">
        <x:f>'Historical Trades'!E2796</x:f>
      </x:c>
      <x:c r="F2796" s="0">
        <x:f>'Historical Trades'!F2796</x:f>
      </x:c>
      <x:c r="G2796" s="0">
        <x:f>'Historical Trades'!G2796</x:f>
      </x:c>
      <x:c r="H2796" s="0">
        <x:f>'Historical Trades'!H2796</x:f>
      </x:c>
      <x:c r="I2796" s="0">
        <x:f>'Historical Trades'!I2796</x:f>
      </x:c>
      <x:c r="J2796" s="0">
        <x:f>'Historical Trades'!J2796</x:f>
      </x:c>
      <x:c r="K2796" s="0">
        <x:f>'Historical Trades'!K2796</x:f>
      </x:c>
      <x:c r="L2796" s="0">
        <x:f>'Historical Trades'!L2796</x:f>
      </x:c>
      <x:c r="M2796" s="0">
        <x:f>'Historical Trades'!M2796</x:f>
      </x:c>
      <x:c r="N2796" s="0">
        <x:f>CLEAN('Historical Trades'!O2796)</x:f>
      </x:c>
      <x:c r="P2796" s="14">
        <x:f>IF(G2796="sell",M2796,-M2796)</x:f>
      </x:c>
      <x:c r="Q2796" s="14">
        <x:f>VLOOKUP(N2796,'Currency Rates'!$A$3:$C$32,3,0)</x:f>
      </x:c>
      <x:c r="R2796" s="0">
        <x:f>IF(A2796="SPUS",0,IF(A2796="FWD",0,P2796/Q2796))</x:f>
      </x:c>
    </x:row>
    <x:row r="2797" spans="1:19" x14ac:dyDescent="0.3">
      <x:c r="A2797" s="0">
        <x:f>'Historical Trades'!A2797</x:f>
      </x:c>
      <x:c r="B2797" s="0">
        <x:f>'Historical Trades'!B2797</x:f>
      </x:c>
      <x:c r="C2797" s="23">
        <x:f>'Historical Trades'!C2797</x:f>
      </x:c>
      <x:c r="D2797" s="0">
        <x:f>'Historical Trades'!D2797</x:f>
      </x:c>
      <x:c r="E2797" s="23">
        <x:f>'Historical Trades'!E2797</x:f>
      </x:c>
      <x:c r="F2797" s="0">
        <x:f>'Historical Trades'!F2797</x:f>
      </x:c>
      <x:c r="G2797" s="0">
        <x:f>'Historical Trades'!G2797</x:f>
      </x:c>
      <x:c r="H2797" s="0">
        <x:f>'Historical Trades'!H2797</x:f>
      </x:c>
      <x:c r="I2797" s="0">
        <x:f>'Historical Trades'!I2797</x:f>
      </x:c>
      <x:c r="J2797" s="0">
        <x:f>'Historical Trades'!J2797</x:f>
      </x:c>
      <x:c r="K2797" s="0">
        <x:f>'Historical Trades'!K2797</x:f>
      </x:c>
      <x:c r="L2797" s="0">
        <x:f>'Historical Trades'!L2797</x:f>
      </x:c>
      <x:c r="M2797" s="0">
        <x:f>'Historical Trades'!M2797</x:f>
      </x:c>
      <x:c r="N2797" s="0">
        <x:f>CLEAN('Historical Trades'!O2797)</x:f>
      </x:c>
      <x:c r="P2797" s="14">
        <x:f>IF(G2797="sell",M2797,-M2797)</x:f>
      </x:c>
      <x:c r="Q2797" s="14">
        <x:f>VLOOKUP(N2797,'Currency Rates'!$A$3:$C$32,3,0)</x:f>
      </x:c>
      <x:c r="R2797" s="0">
        <x:f>IF(A2797="SPUS",0,IF(A2797="FWD",0,P2797/Q2797))</x:f>
      </x:c>
    </x:row>
    <x:row r="2798" spans="1:19" x14ac:dyDescent="0.3">
      <x:c r="A2798" s="0">
        <x:f>'Historical Trades'!A2798</x:f>
      </x:c>
      <x:c r="B2798" s="0">
        <x:f>'Historical Trades'!B2798</x:f>
      </x:c>
      <x:c r="C2798" s="23">
        <x:f>'Historical Trades'!C2798</x:f>
      </x:c>
      <x:c r="D2798" s="0">
        <x:f>'Historical Trades'!D2798</x:f>
      </x:c>
      <x:c r="E2798" s="23">
        <x:f>'Historical Trades'!E2798</x:f>
      </x:c>
      <x:c r="F2798" s="0">
        <x:f>'Historical Trades'!F2798</x:f>
      </x:c>
      <x:c r="G2798" s="0">
        <x:f>'Historical Trades'!G2798</x:f>
      </x:c>
      <x:c r="H2798" s="0">
        <x:f>'Historical Trades'!H2798</x:f>
      </x:c>
      <x:c r="I2798" s="0">
        <x:f>'Historical Trades'!I2798</x:f>
      </x:c>
      <x:c r="J2798" s="0">
        <x:f>'Historical Trades'!J2798</x:f>
      </x:c>
      <x:c r="K2798" s="0">
        <x:f>'Historical Trades'!K2798</x:f>
      </x:c>
      <x:c r="L2798" s="0">
        <x:f>'Historical Trades'!L2798</x:f>
      </x:c>
      <x:c r="M2798" s="0">
        <x:f>'Historical Trades'!M2798</x:f>
      </x:c>
      <x:c r="N2798" s="0">
        <x:f>CLEAN('Historical Trades'!O2798)</x:f>
      </x:c>
      <x:c r="P2798" s="14">
        <x:f>IF(G2798="sell",M2798,-M2798)</x:f>
      </x:c>
      <x:c r="Q2798" s="14">
        <x:f>VLOOKUP(N2798,'Currency Rates'!$A$3:$C$32,3,0)</x:f>
      </x:c>
      <x:c r="R2798" s="0">
        <x:f>IF(A2798="SPUS",0,IF(A2798="FWD",0,P2798/Q2798))</x:f>
      </x:c>
    </x:row>
    <x:row r="2799" spans="1:19" x14ac:dyDescent="0.3">
      <x:c r="A2799" s="0">
        <x:f>'Historical Trades'!A2799</x:f>
      </x:c>
      <x:c r="B2799" s="0">
        <x:f>'Historical Trades'!B2799</x:f>
      </x:c>
      <x:c r="C2799" s="23">
        <x:f>'Historical Trades'!C2799</x:f>
      </x:c>
      <x:c r="D2799" s="0">
        <x:f>'Historical Trades'!D2799</x:f>
      </x:c>
      <x:c r="E2799" s="23">
        <x:f>'Historical Trades'!E2799</x:f>
      </x:c>
      <x:c r="F2799" s="0">
        <x:f>'Historical Trades'!F2799</x:f>
      </x:c>
      <x:c r="G2799" s="0">
        <x:f>'Historical Trades'!G2799</x:f>
      </x:c>
      <x:c r="H2799" s="0">
        <x:f>'Historical Trades'!H2799</x:f>
      </x:c>
      <x:c r="I2799" s="0">
        <x:f>'Historical Trades'!I2799</x:f>
      </x:c>
      <x:c r="J2799" s="0">
        <x:f>'Historical Trades'!J2799</x:f>
      </x:c>
      <x:c r="K2799" s="0">
        <x:f>'Historical Trades'!K2799</x:f>
      </x:c>
      <x:c r="L2799" s="0">
        <x:f>'Historical Trades'!L2799</x:f>
      </x:c>
      <x:c r="M2799" s="0">
        <x:f>'Historical Trades'!M2799</x:f>
      </x:c>
      <x:c r="N2799" s="0">
        <x:f>CLEAN('Historical Trades'!O2799)</x:f>
      </x:c>
      <x:c r="P2799" s="14">
        <x:f>IF(G2799="sell",M2799,-M2799)</x:f>
      </x:c>
      <x:c r="Q2799" s="14">
        <x:f>VLOOKUP(N2799,'Currency Rates'!$A$3:$C$32,3,0)</x:f>
      </x:c>
      <x:c r="R2799" s="0">
        <x:f>IF(A2799="SPUS",0,IF(A2799="FWD",0,P2799/Q2799))</x:f>
      </x:c>
    </x:row>
    <x:row r="2800" spans="1:19" x14ac:dyDescent="0.3">
      <x:c r="A2800" s="0">
        <x:f>'Historical Trades'!A2800</x:f>
      </x:c>
      <x:c r="B2800" s="0">
        <x:f>'Historical Trades'!B2800</x:f>
      </x:c>
      <x:c r="C2800" s="23">
        <x:f>'Historical Trades'!C2800</x:f>
      </x:c>
      <x:c r="D2800" s="0">
        <x:f>'Historical Trades'!D2800</x:f>
      </x:c>
      <x:c r="E2800" s="23">
        <x:f>'Historical Trades'!E2800</x:f>
      </x:c>
      <x:c r="F2800" s="0">
        <x:f>'Historical Trades'!F2800</x:f>
      </x:c>
      <x:c r="G2800" s="0">
        <x:f>'Historical Trades'!G2800</x:f>
      </x:c>
      <x:c r="H2800" s="0">
        <x:f>'Historical Trades'!H2800</x:f>
      </x:c>
      <x:c r="I2800" s="0">
        <x:f>'Historical Trades'!I2800</x:f>
      </x:c>
      <x:c r="J2800" s="0">
        <x:f>'Historical Trades'!J2800</x:f>
      </x:c>
      <x:c r="K2800" s="0">
        <x:f>'Historical Trades'!K2800</x:f>
      </x:c>
      <x:c r="L2800" s="0">
        <x:f>'Historical Trades'!L2800</x:f>
      </x:c>
      <x:c r="M2800" s="0">
        <x:f>'Historical Trades'!M2800</x:f>
      </x:c>
      <x:c r="N2800" s="0">
        <x:f>CLEAN('Historical Trades'!O2800)</x:f>
      </x:c>
      <x:c r="P2800" s="14">
        <x:f>IF(G2800="sell",M2800,-M2800)</x:f>
      </x:c>
      <x:c r="Q2800" s="14">
        <x:f>VLOOKUP(N2800,'Currency Rates'!$A$3:$C$32,3,0)</x:f>
      </x:c>
      <x:c r="R2800" s="0">
        <x:f>IF(A2800="SPUS",0,IF(A2800="FWD",0,P2800/Q2800))</x:f>
      </x:c>
    </x:row>
    <x:row r="2801" spans="1:19" x14ac:dyDescent="0.3">
      <x:c r="A2801" s="0">
        <x:f>'Historical Trades'!A2801</x:f>
      </x:c>
      <x:c r="B2801" s="0">
        <x:f>'Historical Trades'!B2801</x:f>
      </x:c>
      <x:c r="C2801" s="23">
        <x:f>'Historical Trades'!C2801</x:f>
      </x:c>
      <x:c r="D2801" s="0">
        <x:f>'Historical Trades'!D2801</x:f>
      </x:c>
      <x:c r="E2801" s="23">
        <x:f>'Historical Trades'!E2801</x:f>
      </x:c>
      <x:c r="F2801" s="0">
        <x:f>'Historical Trades'!F2801</x:f>
      </x:c>
      <x:c r="G2801" s="0">
        <x:f>'Historical Trades'!G2801</x:f>
      </x:c>
      <x:c r="H2801" s="0">
        <x:f>'Historical Trades'!H2801</x:f>
      </x:c>
      <x:c r="I2801" s="0">
        <x:f>'Historical Trades'!I2801</x:f>
      </x:c>
      <x:c r="J2801" s="0">
        <x:f>'Historical Trades'!J2801</x:f>
      </x:c>
      <x:c r="K2801" s="0">
        <x:f>'Historical Trades'!K2801</x:f>
      </x:c>
      <x:c r="L2801" s="0">
        <x:f>'Historical Trades'!L2801</x:f>
      </x:c>
      <x:c r="M2801" s="0">
        <x:f>'Historical Trades'!M2801</x:f>
      </x:c>
      <x:c r="N2801" s="0">
        <x:f>CLEAN('Historical Trades'!O2801)</x:f>
      </x:c>
      <x:c r="P2801" s="14">
        <x:f>IF(G2801="sell",M2801,-M2801)</x:f>
      </x:c>
      <x:c r="Q2801" s="14">
        <x:f>VLOOKUP(N2801,'Currency Rates'!$A$3:$C$32,3,0)</x:f>
      </x:c>
      <x:c r="R2801" s="0">
        <x:f>IF(A2801="SPUS",0,IF(A2801="FWD",0,P2801/Q2801))</x:f>
      </x:c>
    </x:row>
    <x:row r="2802" spans="1:19" x14ac:dyDescent="0.3">
      <x:c r="A2802" s="0">
        <x:f>'Historical Trades'!A2802</x:f>
      </x:c>
      <x:c r="B2802" s="0">
        <x:f>'Historical Trades'!B2802</x:f>
      </x:c>
      <x:c r="C2802" s="23">
        <x:f>'Historical Trades'!C2802</x:f>
      </x:c>
      <x:c r="D2802" s="0">
        <x:f>'Historical Trades'!D2802</x:f>
      </x:c>
      <x:c r="E2802" s="23">
        <x:f>'Historical Trades'!E2802</x:f>
      </x:c>
      <x:c r="F2802" s="0">
        <x:f>'Historical Trades'!F2802</x:f>
      </x:c>
      <x:c r="G2802" s="0">
        <x:f>'Historical Trades'!G2802</x:f>
      </x:c>
      <x:c r="H2802" s="0">
        <x:f>'Historical Trades'!H2802</x:f>
      </x:c>
      <x:c r="I2802" s="0">
        <x:f>'Historical Trades'!I2802</x:f>
      </x:c>
      <x:c r="J2802" s="0">
        <x:f>'Historical Trades'!J2802</x:f>
      </x:c>
      <x:c r="K2802" s="0">
        <x:f>'Historical Trades'!K2802</x:f>
      </x:c>
      <x:c r="L2802" s="0">
        <x:f>'Historical Trades'!L2802</x:f>
      </x:c>
      <x:c r="M2802" s="0">
        <x:f>'Historical Trades'!M2802</x:f>
      </x:c>
      <x:c r="N2802" s="0">
        <x:f>CLEAN('Historical Trades'!O2802)</x:f>
      </x:c>
      <x:c r="P2802" s="14">
        <x:f>IF(G2802="sell",M2802,-M2802)</x:f>
      </x:c>
      <x:c r="Q2802" s="14">
        <x:f>VLOOKUP(N2802,'Currency Rates'!$A$3:$C$32,3,0)</x:f>
      </x:c>
      <x:c r="R2802" s="0">
        <x:f>IF(A2802="SPUS",0,IF(A2802="FWD",0,P2802/Q2802))</x:f>
      </x:c>
    </x:row>
    <x:row r="2803" spans="1:19" x14ac:dyDescent="0.3">
      <x:c r="A2803" s="0">
        <x:f>'Historical Trades'!A2803</x:f>
      </x:c>
      <x:c r="B2803" s="0">
        <x:f>'Historical Trades'!B2803</x:f>
      </x:c>
      <x:c r="C2803" s="23">
        <x:f>'Historical Trades'!C2803</x:f>
      </x:c>
      <x:c r="D2803" s="0">
        <x:f>'Historical Trades'!D2803</x:f>
      </x:c>
      <x:c r="E2803" s="23">
        <x:f>'Historical Trades'!E2803</x:f>
      </x:c>
      <x:c r="F2803" s="0">
        <x:f>'Historical Trades'!F2803</x:f>
      </x:c>
      <x:c r="G2803" s="0">
        <x:f>'Historical Trades'!G2803</x:f>
      </x:c>
      <x:c r="H2803" s="0">
        <x:f>'Historical Trades'!H2803</x:f>
      </x:c>
      <x:c r="I2803" s="0">
        <x:f>'Historical Trades'!I2803</x:f>
      </x:c>
      <x:c r="J2803" s="0">
        <x:f>'Historical Trades'!J2803</x:f>
      </x:c>
      <x:c r="K2803" s="0">
        <x:f>'Historical Trades'!K2803</x:f>
      </x:c>
      <x:c r="L2803" s="0">
        <x:f>'Historical Trades'!L2803</x:f>
      </x:c>
      <x:c r="M2803" s="0">
        <x:f>'Historical Trades'!M2803</x:f>
      </x:c>
      <x:c r="N2803" s="0">
        <x:f>CLEAN('Historical Trades'!O2803)</x:f>
      </x:c>
      <x:c r="P2803" s="14">
        <x:f>IF(G2803="sell",M2803,-M2803)</x:f>
      </x:c>
      <x:c r="Q2803" s="14">
        <x:f>VLOOKUP(N2803,'Currency Rates'!$A$3:$C$32,3,0)</x:f>
      </x:c>
      <x:c r="R2803" s="0">
        <x:f>IF(A2803="SPUS",0,IF(A2803="FWD",0,P2803/Q2803))</x:f>
      </x:c>
    </x:row>
    <x:row r="2804" spans="1:19" x14ac:dyDescent="0.3">
      <x:c r="A2804" s="0">
        <x:f>'Historical Trades'!A2804</x:f>
      </x:c>
      <x:c r="B2804" s="0">
        <x:f>'Historical Trades'!B2804</x:f>
      </x:c>
      <x:c r="C2804" s="23">
        <x:f>'Historical Trades'!C2804</x:f>
      </x:c>
      <x:c r="D2804" s="0">
        <x:f>'Historical Trades'!D2804</x:f>
      </x:c>
      <x:c r="E2804" s="23">
        <x:f>'Historical Trades'!E2804</x:f>
      </x:c>
      <x:c r="F2804" s="0">
        <x:f>'Historical Trades'!F2804</x:f>
      </x:c>
      <x:c r="G2804" s="0">
        <x:f>'Historical Trades'!G2804</x:f>
      </x:c>
      <x:c r="H2804" s="0">
        <x:f>'Historical Trades'!H2804</x:f>
      </x:c>
      <x:c r="I2804" s="0">
        <x:f>'Historical Trades'!I2804</x:f>
      </x:c>
      <x:c r="J2804" s="0">
        <x:f>'Historical Trades'!J2804</x:f>
      </x:c>
      <x:c r="K2804" s="0">
        <x:f>'Historical Trades'!K2804</x:f>
      </x:c>
      <x:c r="L2804" s="0">
        <x:f>'Historical Trades'!L2804</x:f>
      </x:c>
      <x:c r="M2804" s="0">
        <x:f>'Historical Trades'!M2804</x:f>
      </x:c>
      <x:c r="N2804" s="0">
        <x:f>CLEAN('Historical Trades'!O2804)</x:f>
      </x:c>
      <x:c r="P2804" s="14">
        <x:f>IF(G2804="sell",M2804,-M2804)</x:f>
      </x:c>
      <x:c r="Q2804" s="14">
        <x:f>VLOOKUP(N2804,'Currency Rates'!$A$3:$C$32,3,0)</x:f>
      </x:c>
      <x:c r="R2804" s="0">
        <x:f>IF(A2804="SPUS",0,IF(A2804="FWD",0,P2804/Q2804))</x:f>
      </x:c>
    </x:row>
    <x:row r="2805" spans="1:19" x14ac:dyDescent="0.3">
      <x:c r="A2805" s="0">
        <x:f>'Historical Trades'!A2805</x:f>
      </x:c>
      <x:c r="B2805" s="0">
        <x:f>'Historical Trades'!B2805</x:f>
      </x:c>
      <x:c r="C2805" s="23">
        <x:f>'Historical Trades'!C2805</x:f>
      </x:c>
      <x:c r="D2805" s="0">
        <x:f>'Historical Trades'!D2805</x:f>
      </x:c>
      <x:c r="E2805" s="23">
        <x:f>'Historical Trades'!E2805</x:f>
      </x:c>
      <x:c r="F2805" s="0">
        <x:f>'Historical Trades'!F2805</x:f>
      </x:c>
      <x:c r="G2805" s="0">
        <x:f>'Historical Trades'!G2805</x:f>
      </x:c>
      <x:c r="H2805" s="0">
        <x:f>'Historical Trades'!H2805</x:f>
      </x:c>
      <x:c r="I2805" s="0">
        <x:f>'Historical Trades'!I2805</x:f>
      </x:c>
      <x:c r="J2805" s="0">
        <x:f>'Historical Trades'!J2805</x:f>
      </x:c>
      <x:c r="K2805" s="0">
        <x:f>'Historical Trades'!K2805</x:f>
      </x:c>
      <x:c r="L2805" s="0">
        <x:f>'Historical Trades'!L2805</x:f>
      </x:c>
      <x:c r="M2805" s="0">
        <x:f>'Historical Trades'!M2805</x:f>
      </x:c>
      <x:c r="N2805" s="0">
        <x:f>CLEAN('Historical Trades'!O2805)</x:f>
      </x:c>
      <x:c r="P2805" s="14">
        <x:f>IF(G2805="sell",M2805,-M2805)</x:f>
      </x:c>
      <x:c r="Q2805" s="14">
        <x:f>VLOOKUP(N2805,'Currency Rates'!$A$3:$C$32,3,0)</x:f>
      </x:c>
      <x:c r="R2805" s="0">
        <x:f>IF(A2805="SPUS",0,IF(A2805="FWD",0,P2805/Q2805))</x:f>
      </x:c>
    </x:row>
    <x:row r="2806" spans="1:19" x14ac:dyDescent="0.3">
      <x:c r="A2806" s="0">
        <x:f>'Historical Trades'!A2806</x:f>
      </x:c>
      <x:c r="B2806" s="0">
        <x:f>'Historical Trades'!B2806</x:f>
      </x:c>
      <x:c r="C2806" s="23">
        <x:f>'Historical Trades'!C2806</x:f>
      </x:c>
      <x:c r="D2806" s="0">
        <x:f>'Historical Trades'!D2806</x:f>
      </x:c>
      <x:c r="E2806" s="23">
        <x:f>'Historical Trades'!E2806</x:f>
      </x:c>
      <x:c r="F2806" s="0">
        <x:f>'Historical Trades'!F2806</x:f>
      </x:c>
      <x:c r="G2806" s="0">
        <x:f>'Historical Trades'!G2806</x:f>
      </x:c>
      <x:c r="H2806" s="0">
        <x:f>'Historical Trades'!H2806</x:f>
      </x:c>
      <x:c r="I2806" s="0">
        <x:f>'Historical Trades'!I2806</x:f>
      </x:c>
      <x:c r="J2806" s="0">
        <x:f>'Historical Trades'!J2806</x:f>
      </x:c>
      <x:c r="K2806" s="0">
        <x:f>'Historical Trades'!K2806</x:f>
      </x:c>
      <x:c r="L2806" s="0">
        <x:f>'Historical Trades'!L2806</x:f>
      </x:c>
      <x:c r="M2806" s="0">
        <x:f>'Historical Trades'!M2806</x:f>
      </x:c>
      <x:c r="N2806" s="0">
        <x:f>CLEAN('Historical Trades'!O2806)</x:f>
      </x:c>
      <x:c r="P2806" s="14">
        <x:f>IF(G2806="sell",M2806,-M2806)</x:f>
      </x:c>
      <x:c r="Q2806" s="14">
        <x:f>VLOOKUP(N2806,'Currency Rates'!$A$3:$C$32,3,0)</x:f>
      </x:c>
      <x:c r="R2806" s="0">
        <x:f>IF(A2806="SPUS",0,IF(A2806="FWD",0,P2806/Q2806))</x:f>
      </x:c>
    </x:row>
    <x:row r="2807" spans="1:19" x14ac:dyDescent="0.3">
      <x:c r="A2807" s="0">
        <x:f>'Historical Trades'!A2807</x:f>
      </x:c>
      <x:c r="B2807" s="0">
        <x:f>'Historical Trades'!B2807</x:f>
      </x:c>
      <x:c r="C2807" s="23">
        <x:f>'Historical Trades'!C2807</x:f>
      </x:c>
      <x:c r="D2807" s="0">
        <x:f>'Historical Trades'!D2807</x:f>
      </x:c>
      <x:c r="E2807" s="23">
        <x:f>'Historical Trades'!E2807</x:f>
      </x:c>
      <x:c r="F2807" s="0">
        <x:f>'Historical Trades'!F2807</x:f>
      </x:c>
      <x:c r="G2807" s="0">
        <x:f>'Historical Trades'!G2807</x:f>
      </x:c>
      <x:c r="H2807" s="0">
        <x:f>'Historical Trades'!H2807</x:f>
      </x:c>
      <x:c r="I2807" s="0">
        <x:f>'Historical Trades'!I2807</x:f>
      </x:c>
      <x:c r="J2807" s="0">
        <x:f>'Historical Trades'!J2807</x:f>
      </x:c>
      <x:c r="K2807" s="0">
        <x:f>'Historical Trades'!K2807</x:f>
      </x:c>
      <x:c r="L2807" s="0">
        <x:f>'Historical Trades'!L2807</x:f>
      </x:c>
      <x:c r="M2807" s="0">
        <x:f>'Historical Trades'!M2807</x:f>
      </x:c>
      <x:c r="N2807" s="0">
        <x:f>CLEAN('Historical Trades'!O2807)</x:f>
      </x:c>
      <x:c r="P2807" s="14">
        <x:f>IF(G2807="sell",M2807,-M2807)</x:f>
      </x:c>
      <x:c r="Q2807" s="14">
        <x:f>VLOOKUP(N2807,'Currency Rates'!$A$3:$C$32,3,0)</x:f>
      </x:c>
      <x:c r="R2807" s="0">
        <x:f>IF(A2807="SPUS",0,IF(A2807="FWD",0,P2807/Q2807))</x:f>
      </x:c>
    </x:row>
    <x:row r="2808" spans="1:19" x14ac:dyDescent="0.3">
      <x:c r="A2808" s="0">
        <x:f>'Historical Trades'!A2808</x:f>
      </x:c>
      <x:c r="B2808" s="0">
        <x:f>'Historical Trades'!B2808</x:f>
      </x:c>
      <x:c r="C2808" s="23">
        <x:f>'Historical Trades'!C2808</x:f>
      </x:c>
      <x:c r="D2808" s="0">
        <x:f>'Historical Trades'!D2808</x:f>
      </x:c>
      <x:c r="E2808" s="23">
        <x:f>'Historical Trades'!E2808</x:f>
      </x:c>
      <x:c r="F2808" s="0">
        <x:f>'Historical Trades'!F2808</x:f>
      </x:c>
      <x:c r="G2808" s="0">
        <x:f>'Historical Trades'!G2808</x:f>
      </x:c>
      <x:c r="H2808" s="0">
        <x:f>'Historical Trades'!H2808</x:f>
      </x:c>
      <x:c r="I2808" s="0">
        <x:f>'Historical Trades'!I2808</x:f>
      </x:c>
      <x:c r="J2808" s="0">
        <x:f>'Historical Trades'!J2808</x:f>
      </x:c>
      <x:c r="K2808" s="0">
        <x:f>'Historical Trades'!K2808</x:f>
      </x:c>
      <x:c r="L2808" s="0">
        <x:f>'Historical Trades'!L2808</x:f>
      </x:c>
      <x:c r="M2808" s="0">
        <x:f>'Historical Trades'!M2808</x:f>
      </x:c>
      <x:c r="N2808" s="0">
        <x:f>CLEAN('Historical Trades'!O2808)</x:f>
      </x:c>
      <x:c r="P2808" s="14">
        <x:f>IF(G2808="sell",M2808,-M2808)</x:f>
      </x:c>
      <x:c r="Q2808" s="14">
        <x:f>VLOOKUP(N2808,'Currency Rates'!$A$3:$C$32,3,0)</x:f>
      </x:c>
      <x:c r="R2808" s="0">
        <x:f>IF(A2808="SPUS",0,IF(A2808="FWD",0,P2808/Q2808))</x:f>
      </x:c>
    </x:row>
    <x:row r="2809" spans="1:19" x14ac:dyDescent="0.3">
      <x:c r="A2809" s="0">
        <x:f>'Historical Trades'!A2809</x:f>
      </x:c>
      <x:c r="B2809" s="0">
        <x:f>'Historical Trades'!B2809</x:f>
      </x:c>
      <x:c r="C2809" s="23">
        <x:f>'Historical Trades'!C2809</x:f>
      </x:c>
      <x:c r="D2809" s="0">
        <x:f>'Historical Trades'!D2809</x:f>
      </x:c>
      <x:c r="E2809" s="23">
        <x:f>'Historical Trades'!E2809</x:f>
      </x:c>
      <x:c r="F2809" s="0">
        <x:f>'Historical Trades'!F2809</x:f>
      </x:c>
      <x:c r="G2809" s="0">
        <x:f>'Historical Trades'!G2809</x:f>
      </x:c>
      <x:c r="H2809" s="0">
        <x:f>'Historical Trades'!H2809</x:f>
      </x:c>
      <x:c r="I2809" s="0">
        <x:f>'Historical Trades'!I2809</x:f>
      </x:c>
      <x:c r="J2809" s="0">
        <x:f>'Historical Trades'!J2809</x:f>
      </x:c>
      <x:c r="K2809" s="0">
        <x:f>'Historical Trades'!K2809</x:f>
      </x:c>
      <x:c r="L2809" s="0">
        <x:f>'Historical Trades'!L2809</x:f>
      </x:c>
      <x:c r="M2809" s="0">
        <x:f>'Historical Trades'!M2809</x:f>
      </x:c>
      <x:c r="N2809" s="0">
        <x:f>CLEAN('Historical Trades'!O2809)</x:f>
      </x:c>
      <x:c r="P2809" s="14">
        <x:f>IF(G2809="sell",M2809,-M2809)</x:f>
      </x:c>
      <x:c r="Q2809" s="14">
        <x:f>VLOOKUP(N2809,'Currency Rates'!$A$3:$C$32,3,0)</x:f>
      </x:c>
      <x:c r="R2809" s="0">
        <x:f>IF(A2809="SPUS",0,IF(A2809="FWD",0,P2809/Q2809))</x:f>
      </x:c>
    </x:row>
    <x:row r="2810" spans="1:19" x14ac:dyDescent="0.3">
      <x:c r="A2810" s="0">
        <x:f>'Historical Trades'!A2810</x:f>
      </x:c>
      <x:c r="B2810" s="0">
        <x:f>'Historical Trades'!B2810</x:f>
      </x:c>
      <x:c r="C2810" s="23">
        <x:f>'Historical Trades'!C2810</x:f>
      </x:c>
      <x:c r="D2810" s="0">
        <x:f>'Historical Trades'!D2810</x:f>
      </x:c>
      <x:c r="E2810" s="23">
        <x:f>'Historical Trades'!E2810</x:f>
      </x:c>
      <x:c r="F2810" s="0">
        <x:f>'Historical Trades'!F2810</x:f>
      </x:c>
      <x:c r="G2810" s="0">
        <x:f>'Historical Trades'!G2810</x:f>
      </x:c>
      <x:c r="H2810" s="0">
        <x:f>'Historical Trades'!H2810</x:f>
      </x:c>
      <x:c r="I2810" s="0">
        <x:f>'Historical Trades'!I2810</x:f>
      </x:c>
      <x:c r="J2810" s="0">
        <x:f>'Historical Trades'!J2810</x:f>
      </x:c>
      <x:c r="K2810" s="0">
        <x:f>'Historical Trades'!K2810</x:f>
      </x:c>
      <x:c r="L2810" s="0">
        <x:f>'Historical Trades'!L2810</x:f>
      </x:c>
      <x:c r="M2810" s="0">
        <x:f>'Historical Trades'!M2810</x:f>
      </x:c>
      <x:c r="N2810" s="0">
        <x:f>CLEAN('Historical Trades'!O2810)</x:f>
      </x:c>
      <x:c r="P2810" s="14">
        <x:f>IF(G2810="sell",M2810,-M2810)</x:f>
      </x:c>
      <x:c r="Q2810" s="14">
        <x:f>VLOOKUP(N2810,'Currency Rates'!$A$3:$C$32,3,0)</x:f>
      </x:c>
      <x:c r="R2810" s="0">
        <x:f>IF(A2810="SPUS",0,IF(A2810="FWD",0,P2810/Q2810))</x:f>
      </x:c>
    </x:row>
    <x:row r="2811" spans="1:19" x14ac:dyDescent="0.3">
      <x:c r="A2811" s="0">
        <x:f>'Historical Trades'!A2811</x:f>
      </x:c>
      <x:c r="B2811" s="0">
        <x:f>'Historical Trades'!B2811</x:f>
      </x:c>
      <x:c r="C2811" s="23">
        <x:f>'Historical Trades'!C2811</x:f>
      </x:c>
      <x:c r="D2811" s="0">
        <x:f>'Historical Trades'!D2811</x:f>
      </x:c>
      <x:c r="E2811" s="23">
        <x:f>'Historical Trades'!E2811</x:f>
      </x:c>
      <x:c r="F2811" s="0">
        <x:f>'Historical Trades'!F2811</x:f>
      </x:c>
      <x:c r="G2811" s="0">
        <x:f>'Historical Trades'!G2811</x:f>
      </x:c>
      <x:c r="H2811" s="0">
        <x:f>'Historical Trades'!H2811</x:f>
      </x:c>
      <x:c r="I2811" s="0">
        <x:f>'Historical Trades'!I2811</x:f>
      </x:c>
      <x:c r="J2811" s="0">
        <x:f>'Historical Trades'!J2811</x:f>
      </x:c>
      <x:c r="K2811" s="0">
        <x:f>'Historical Trades'!K2811</x:f>
      </x:c>
      <x:c r="L2811" s="0">
        <x:f>'Historical Trades'!L2811</x:f>
      </x:c>
      <x:c r="M2811" s="0">
        <x:f>'Historical Trades'!M2811</x:f>
      </x:c>
      <x:c r="N2811" s="0">
        <x:f>CLEAN('Historical Trades'!O2811)</x:f>
      </x:c>
      <x:c r="P2811" s="14">
        <x:f>IF(G2811="sell",M2811,-M2811)</x:f>
      </x:c>
      <x:c r="Q2811" s="14">
        <x:f>VLOOKUP(N2811,'Currency Rates'!$A$3:$C$32,3,0)</x:f>
      </x:c>
      <x:c r="R2811" s="0">
        <x:f>IF(A2811="SPUS",0,IF(A2811="FWD",0,P2811/Q2811))</x:f>
      </x:c>
    </x:row>
    <x:row r="2812" spans="1:19" x14ac:dyDescent="0.3">
      <x:c r="A2812" s="0">
        <x:f>'Historical Trades'!A2812</x:f>
      </x:c>
      <x:c r="B2812" s="0">
        <x:f>'Historical Trades'!B2812</x:f>
      </x:c>
      <x:c r="C2812" s="23">
        <x:f>'Historical Trades'!C2812</x:f>
      </x:c>
      <x:c r="D2812" s="0">
        <x:f>'Historical Trades'!D2812</x:f>
      </x:c>
      <x:c r="E2812" s="23">
        <x:f>'Historical Trades'!E2812</x:f>
      </x:c>
      <x:c r="F2812" s="0">
        <x:f>'Historical Trades'!F2812</x:f>
      </x:c>
      <x:c r="G2812" s="0">
        <x:f>'Historical Trades'!G2812</x:f>
      </x:c>
      <x:c r="H2812" s="0">
        <x:f>'Historical Trades'!H2812</x:f>
      </x:c>
      <x:c r="I2812" s="0">
        <x:f>'Historical Trades'!I2812</x:f>
      </x:c>
      <x:c r="J2812" s="0">
        <x:f>'Historical Trades'!J2812</x:f>
      </x:c>
      <x:c r="K2812" s="0">
        <x:f>'Historical Trades'!K2812</x:f>
      </x:c>
      <x:c r="L2812" s="0">
        <x:f>'Historical Trades'!L2812</x:f>
      </x:c>
      <x:c r="M2812" s="0">
        <x:f>'Historical Trades'!M2812</x:f>
      </x:c>
      <x:c r="N2812" s="0">
        <x:f>CLEAN('Historical Trades'!O2812)</x:f>
      </x:c>
      <x:c r="P2812" s="14">
        <x:f>IF(G2812="sell",M2812,-M2812)</x:f>
      </x:c>
      <x:c r="Q2812" s="14">
        <x:f>VLOOKUP(N2812,'Currency Rates'!$A$3:$C$32,3,0)</x:f>
      </x:c>
      <x:c r="R2812" s="0">
        <x:f>IF(A2812="SPUS",0,IF(A2812="FWD",0,P2812/Q2812))</x:f>
      </x:c>
    </x:row>
    <x:row r="2813" spans="1:19" x14ac:dyDescent="0.3">
      <x:c r="A2813" s="0">
        <x:f>'Historical Trades'!A2813</x:f>
      </x:c>
      <x:c r="B2813" s="0">
        <x:f>'Historical Trades'!B2813</x:f>
      </x:c>
      <x:c r="C2813" s="23">
        <x:f>'Historical Trades'!C2813</x:f>
      </x:c>
      <x:c r="D2813" s="0">
        <x:f>'Historical Trades'!D2813</x:f>
      </x:c>
      <x:c r="E2813" s="23">
        <x:f>'Historical Trades'!E2813</x:f>
      </x:c>
      <x:c r="F2813" s="0">
        <x:f>'Historical Trades'!F2813</x:f>
      </x:c>
      <x:c r="G2813" s="0">
        <x:f>'Historical Trades'!G2813</x:f>
      </x:c>
      <x:c r="H2813" s="0">
        <x:f>'Historical Trades'!H2813</x:f>
      </x:c>
      <x:c r="I2813" s="0">
        <x:f>'Historical Trades'!I2813</x:f>
      </x:c>
      <x:c r="J2813" s="0">
        <x:f>'Historical Trades'!J2813</x:f>
      </x:c>
      <x:c r="K2813" s="0">
        <x:f>'Historical Trades'!K2813</x:f>
      </x:c>
      <x:c r="L2813" s="0">
        <x:f>'Historical Trades'!L2813</x:f>
      </x:c>
      <x:c r="M2813" s="0">
        <x:f>'Historical Trades'!M2813</x:f>
      </x:c>
      <x:c r="N2813" s="0">
        <x:f>CLEAN('Historical Trades'!O2813)</x:f>
      </x:c>
      <x:c r="P2813" s="14">
        <x:f>IF(G2813="sell",M2813,-M2813)</x:f>
      </x:c>
      <x:c r="Q2813" s="14">
        <x:f>VLOOKUP(N2813,'Currency Rates'!$A$3:$C$32,3,0)</x:f>
      </x:c>
      <x:c r="R2813" s="0">
        <x:f>IF(A2813="SPUS",0,IF(A2813="FWD",0,P2813/Q2813))</x:f>
      </x:c>
    </x:row>
    <x:row r="2814" spans="1:19" x14ac:dyDescent="0.3">
      <x:c r="A2814" s="0">
        <x:f>'Historical Trades'!A2814</x:f>
      </x:c>
      <x:c r="B2814" s="0">
        <x:f>'Historical Trades'!B2814</x:f>
      </x:c>
      <x:c r="C2814" s="23">
        <x:f>'Historical Trades'!C2814</x:f>
      </x:c>
      <x:c r="D2814" s="0">
        <x:f>'Historical Trades'!D2814</x:f>
      </x:c>
      <x:c r="E2814" s="23">
        <x:f>'Historical Trades'!E2814</x:f>
      </x:c>
      <x:c r="F2814" s="0">
        <x:f>'Historical Trades'!F2814</x:f>
      </x:c>
      <x:c r="G2814" s="0">
        <x:f>'Historical Trades'!G2814</x:f>
      </x:c>
      <x:c r="H2814" s="0">
        <x:f>'Historical Trades'!H2814</x:f>
      </x:c>
      <x:c r="I2814" s="0">
        <x:f>'Historical Trades'!I2814</x:f>
      </x:c>
      <x:c r="J2814" s="0">
        <x:f>'Historical Trades'!J2814</x:f>
      </x:c>
      <x:c r="K2814" s="0">
        <x:f>'Historical Trades'!K2814</x:f>
      </x:c>
      <x:c r="L2814" s="0">
        <x:f>'Historical Trades'!L2814</x:f>
      </x:c>
      <x:c r="M2814" s="0">
        <x:f>'Historical Trades'!M2814</x:f>
      </x:c>
      <x:c r="N2814" s="0">
        <x:f>CLEAN('Historical Trades'!O2814)</x:f>
      </x:c>
      <x:c r="P2814" s="14">
        <x:f>IF(G2814="sell",M2814,-M2814)</x:f>
      </x:c>
      <x:c r="Q2814" s="14">
        <x:f>VLOOKUP(N2814,'Currency Rates'!$A$3:$C$32,3,0)</x:f>
      </x:c>
      <x:c r="R2814" s="0">
        <x:f>IF(A2814="SPUS",0,IF(A2814="FWD",0,P2814/Q2814))</x:f>
      </x:c>
    </x:row>
    <x:row r="2815" spans="1:19" x14ac:dyDescent="0.3">
      <x:c r="A2815" s="0">
        <x:f>'Historical Trades'!A2815</x:f>
      </x:c>
      <x:c r="B2815" s="0">
        <x:f>'Historical Trades'!B2815</x:f>
      </x:c>
      <x:c r="C2815" s="23">
        <x:f>'Historical Trades'!C2815</x:f>
      </x:c>
      <x:c r="D2815" s="0">
        <x:f>'Historical Trades'!D2815</x:f>
      </x:c>
      <x:c r="E2815" s="23">
        <x:f>'Historical Trades'!E2815</x:f>
      </x:c>
      <x:c r="F2815" s="0">
        <x:f>'Historical Trades'!F2815</x:f>
      </x:c>
      <x:c r="G2815" s="0">
        <x:f>'Historical Trades'!G2815</x:f>
      </x:c>
      <x:c r="H2815" s="0">
        <x:f>'Historical Trades'!H2815</x:f>
      </x:c>
      <x:c r="I2815" s="0">
        <x:f>'Historical Trades'!I2815</x:f>
      </x:c>
      <x:c r="J2815" s="0">
        <x:f>'Historical Trades'!J2815</x:f>
      </x:c>
      <x:c r="K2815" s="0">
        <x:f>'Historical Trades'!K2815</x:f>
      </x:c>
      <x:c r="L2815" s="0">
        <x:f>'Historical Trades'!L2815</x:f>
      </x:c>
      <x:c r="M2815" s="0">
        <x:f>'Historical Trades'!M2815</x:f>
      </x:c>
      <x:c r="N2815" s="0">
        <x:f>CLEAN('Historical Trades'!O2815)</x:f>
      </x:c>
      <x:c r="P2815" s="14">
        <x:f>IF(G2815="sell",M2815,-M2815)</x:f>
      </x:c>
      <x:c r="Q2815" s="14">
        <x:f>VLOOKUP(N2815,'Currency Rates'!$A$3:$C$32,3,0)</x:f>
      </x:c>
      <x:c r="R2815" s="0">
        <x:f>IF(A2815="SPUS",0,IF(A2815="FWD",0,P2815/Q2815))</x:f>
      </x:c>
    </x:row>
    <x:row r="2816" spans="1:19" x14ac:dyDescent="0.3">
      <x:c r="A2816" s="0">
        <x:f>'Historical Trades'!A2816</x:f>
      </x:c>
      <x:c r="B2816" s="0">
        <x:f>'Historical Trades'!B2816</x:f>
      </x:c>
      <x:c r="C2816" s="23">
        <x:f>'Historical Trades'!C2816</x:f>
      </x:c>
      <x:c r="D2816" s="0">
        <x:f>'Historical Trades'!D2816</x:f>
      </x:c>
      <x:c r="E2816" s="23">
        <x:f>'Historical Trades'!E2816</x:f>
      </x:c>
      <x:c r="F2816" s="0">
        <x:f>'Historical Trades'!F2816</x:f>
      </x:c>
      <x:c r="G2816" s="0">
        <x:f>'Historical Trades'!G2816</x:f>
      </x:c>
      <x:c r="H2816" s="0">
        <x:f>'Historical Trades'!H2816</x:f>
      </x:c>
      <x:c r="I2816" s="0">
        <x:f>'Historical Trades'!I2816</x:f>
      </x:c>
      <x:c r="J2816" s="0">
        <x:f>'Historical Trades'!J2816</x:f>
      </x:c>
      <x:c r="K2816" s="0">
        <x:f>'Historical Trades'!K2816</x:f>
      </x:c>
      <x:c r="L2816" s="0">
        <x:f>'Historical Trades'!L2816</x:f>
      </x:c>
      <x:c r="M2816" s="0">
        <x:f>'Historical Trades'!M2816</x:f>
      </x:c>
      <x:c r="N2816" s="0">
        <x:f>CLEAN('Historical Trades'!O2816)</x:f>
      </x:c>
      <x:c r="P2816" s="14">
        <x:f>IF(G2816="sell",M2816,-M2816)</x:f>
      </x:c>
      <x:c r="Q2816" s="14">
        <x:f>VLOOKUP(N2816,'Currency Rates'!$A$3:$C$32,3,0)</x:f>
      </x:c>
      <x:c r="R2816" s="0">
        <x:f>IF(A2816="SPUS",0,IF(A2816="FWD",0,P2816/Q2816))</x:f>
      </x:c>
    </x:row>
    <x:row r="2817" spans="1:19" x14ac:dyDescent="0.3">
      <x:c r="A2817" s="0">
        <x:f>'Historical Trades'!A2817</x:f>
      </x:c>
      <x:c r="B2817" s="0">
        <x:f>'Historical Trades'!B2817</x:f>
      </x:c>
      <x:c r="C2817" s="23">
        <x:f>'Historical Trades'!C2817</x:f>
      </x:c>
      <x:c r="D2817" s="0">
        <x:f>'Historical Trades'!D2817</x:f>
      </x:c>
      <x:c r="E2817" s="23">
        <x:f>'Historical Trades'!E2817</x:f>
      </x:c>
      <x:c r="F2817" s="0">
        <x:f>'Historical Trades'!F2817</x:f>
      </x:c>
      <x:c r="G2817" s="0">
        <x:f>'Historical Trades'!G2817</x:f>
      </x:c>
      <x:c r="H2817" s="0">
        <x:f>'Historical Trades'!H2817</x:f>
      </x:c>
      <x:c r="I2817" s="0">
        <x:f>'Historical Trades'!I2817</x:f>
      </x:c>
      <x:c r="J2817" s="0">
        <x:f>'Historical Trades'!J2817</x:f>
      </x:c>
      <x:c r="K2817" s="0">
        <x:f>'Historical Trades'!K2817</x:f>
      </x:c>
      <x:c r="L2817" s="0">
        <x:f>'Historical Trades'!L2817</x:f>
      </x:c>
      <x:c r="M2817" s="0">
        <x:f>'Historical Trades'!M2817</x:f>
      </x:c>
      <x:c r="N2817" s="0">
        <x:f>CLEAN('Historical Trades'!O2817)</x:f>
      </x:c>
      <x:c r="P2817" s="14">
        <x:f>IF(G2817="sell",M2817,-M2817)</x:f>
      </x:c>
      <x:c r="Q2817" s="14">
        <x:f>VLOOKUP(N2817,'Currency Rates'!$A$3:$C$32,3,0)</x:f>
      </x:c>
      <x:c r="R2817" s="0">
        <x:f>IF(A2817="SPUS",0,IF(A2817="FWD",0,P2817/Q2817))</x:f>
      </x:c>
    </x:row>
    <x:row r="2818" spans="1:19" x14ac:dyDescent="0.3">
      <x:c r="A2818" s="0">
        <x:f>'Historical Trades'!A2818</x:f>
      </x:c>
      <x:c r="B2818" s="0">
        <x:f>'Historical Trades'!B2818</x:f>
      </x:c>
      <x:c r="C2818" s="23">
        <x:f>'Historical Trades'!C2818</x:f>
      </x:c>
      <x:c r="D2818" s="0">
        <x:f>'Historical Trades'!D2818</x:f>
      </x:c>
      <x:c r="E2818" s="23">
        <x:f>'Historical Trades'!E2818</x:f>
      </x:c>
      <x:c r="F2818" s="0">
        <x:f>'Historical Trades'!F2818</x:f>
      </x:c>
      <x:c r="G2818" s="0">
        <x:f>'Historical Trades'!G2818</x:f>
      </x:c>
      <x:c r="H2818" s="0">
        <x:f>'Historical Trades'!H2818</x:f>
      </x:c>
      <x:c r="I2818" s="0">
        <x:f>'Historical Trades'!I2818</x:f>
      </x:c>
      <x:c r="J2818" s="0">
        <x:f>'Historical Trades'!J2818</x:f>
      </x:c>
      <x:c r="K2818" s="0">
        <x:f>'Historical Trades'!K2818</x:f>
      </x:c>
      <x:c r="L2818" s="0">
        <x:f>'Historical Trades'!L2818</x:f>
      </x:c>
      <x:c r="M2818" s="0">
        <x:f>'Historical Trades'!M2818</x:f>
      </x:c>
      <x:c r="N2818" s="0">
        <x:f>CLEAN('Historical Trades'!O2818)</x:f>
      </x:c>
      <x:c r="P2818" s="14">
        <x:f>IF(G2818="sell",M2818,-M2818)</x:f>
      </x:c>
      <x:c r="Q2818" s="14">
        <x:f>VLOOKUP(N2818,'Currency Rates'!$A$3:$C$32,3,0)</x:f>
      </x:c>
      <x:c r="R2818" s="0">
        <x:f>IF(A2818="SPUS",0,IF(A2818="FWD",0,P2818/Q2818))</x:f>
      </x:c>
    </x:row>
    <x:row r="2819" spans="1:19" x14ac:dyDescent="0.3">
      <x:c r="A2819" s="0">
        <x:f>'Historical Trades'!A2819</x:f>
      </x:c>
      <x:c r="B2819" s="0">
        <x:f>'Historical Trades'!B2819</x:f>
      </x:c>
      <x:c r="C2819" s="23">
        <x:f>'Historical Trades'!C2819</x:f>
      </x:c>
      <x:c r="D2819" s="0">
        <x:f>'Historical Trades'!D2819</x:f>
      </x:c>
      <x:c r="E2819" s="23">
        <x:f>'Historical Trades'!E2819</x:f>
      </x:c>
      <x:c r="F2819" s="0">
        <x:f>'Historical Trades'!F2819</x:f>
      </x:c>
      <x:c r="G2819" s="0">
        <x:f>'Historical Trades'!G2819</x:f>
      </x:c>
      <x:c r="H2819" s="0">
        <x:f>'Historical Trades'!H2819</x:f>
      </x:c>
      <x:c r="I2819" s="0">
        <x:f>'Historical Trades'!I2819</x:f>
      </x:c>
      <x:c r="J2819" s="0">
        <x:f>'Historical Trades'!J2819</x:f>
      </x:c>
      <x:c r="K2819" s="0">
        <x:f>'Historical Trades'!K2819</x:f>
      </x:c>
      <x:c r="L2819" s="0">
        <x:f>'Historical Trades'!L2819</x:f>
      </x:c>
      <x:c r="M2819" s="0">
        <x:f>'Historical Trades'!M2819</x:f>
      </x:c>
      <x:c r="N2819" s="0">
        <x:f>CLEAN('Historical Trades'!O2819)</x:f>
      </x:c>
      <x:c r="P2819" s="14">
        <x:f>IF(G2819="sell",M2819,-M2819)</x:f>
      </x:c>
      <x:c r="Q2819" s="14">
        <x:f>VLOOKUP(N2819,'Currency Rates'!$A$3:$C$32,3,0)</x:f>
      </x:c>
      <x:c r="R2819" s="0">
        <x:f>IF(A2819="SPUS",0,IF(A2819="FWD",0,P2819/Q2819))</x:f>
      </x:c>
    </x:row>
    <x:row r="2820" spans="1:19" x14ac:dyDescent="0.3">
      <x:c r="A2820" s="0">
        <x:f>'Historical Trades'!A2820</x:f>
      </x:c>
      <x:c r="B2820" s="0">
        <x:f>'Historical Trades'!B2820</x:f>
      </x:c>
      <x:c r="C2820" s="23">
        <x:f>'Historical Trades'!C2820</x:f>
      </x:c>
      <x:c r="D2820" s="0">
        <x:f>'Historical Trades'!D2820</x:f>
      </x:c>
      <x:c r="E2820" s="23">
        <x:f>'Historical Trades'!E2820</x:f>
      </x:c>
      <x:c r="F2820" s="0">
        <x:f>'Historical Trades'!F2820</x:f>
      </x:c>
      <x:c r="G2820" s="0">
        <x:f>'Historical Trades'!G2820</x:f>
      </x:c>
      <x:c r="H2820" s="0">
        <x:f>'Historical Trades'!H2820</x:f>
      </x:c>
      <x:c r="I2820" s="0">
        <x:f>'Historical Trades'!I2820</x:f>
      </x:c>
      <x:c r="J2820" s="0">
        <x:f>'Historical Trades'!J2820</x:f>
      </x:c>
      <x:c r="K2820" s="0">
        <x:f>'Historical Trades'!K2820</x:f>
      </x:c>
      <x:c r="L2820" s="0">
        <x:f>'Historical Trades'!L2820</x:f>
      </x:c>
      <x:c r="M2820" s="0">
        <x:f>'Historical Trades'!M2820</x:f>
      </x:c>
      <x:c r="N2820" s="0">
        <x:f>CLEAN('Historical Trades'!O2820)</x:f>
      </x:c>
      <x:c r="P2820" s="14">
        <x:f>IF(G2820="sell",M2820,-M2820)</x:f>
      </x:c>
      <x:c r="Q2820" s="14">
        <x:f>VLOOKUP(N2820,'Currency Rates'!$A$3:$C$32,3,0)</x:f>
      </x:c>
      <x:c r="R2820" s="0">
        <x:f>IF(A2820="SPUS",0,IF(A2820="FWD",0,P2820/Q2820))</x:f>
      </x:c>
    </x:row>
    <x:row r="2821" spans="1:19" x14ac:dyDescent="0.3">
      <x:c r="A2821" s="0">
        <x:f>'Historical Trades'!A2821</x:f>
      </x:c>
      <x:c r="B2821" s="0">
        <x:f>'Historical Trades'!B2821</x:f>
      </x:c>
      <x:c r="C2821" s="23">
        <x:f>'Historical Trades'!C2821</x:f>
      </x:c>
      <x:c r="D2821" s="0">
        <x:f>'Historical Trades'!D2821</x:f>
      </x:c>
      <x:c r="E2821" s="23">
        <x:f>'Historical Trades'!E2821</x:f>
      </x:c>
      <x:c r="F2821" s="0">
        <x:f>'Historical Trades'!F2821</x:f>
      </x:c>
      <x:c r="G2821" s="0">
        <x:f>'Historical Trades'!G2821</x:f>
      </x:c>
      <x:c r="H2821" s="0">
        <x:f>'Historical Trades'!H2821</x:f>
      </x:c>
      <x:c r="I2821" s="0">
        <x:f>'Historical Trades'!I2821</x:f>
      </x:c>
      <x:c r="J2821" s="0">
        <x:f>'Historical Trades'!J2821</x:f>
      </x:c>
      <x:c r="K2821" s="0">
        <x:f>'Historical Trades'!K2821</x:f>
      </x:c>
      <x:c r="L2821" s="0">
        <x:f>'Historical Trades'!L2821</x:f>
      </x:c>
      <x:c r="M2821" s="0">
        <x:f>'Historical Trades'!M2821</x:f>
      </x:c>
      <x:c r="N2821" s="0">
        <x:f>CLEAN('Historical Trades'!O2821)</x:f>
      </x:c>
      <x:c r="P2821" s="14">
        <x:f>IF(G2821="sell",M2821,-M2821)</x:f>
      </x:c>
      <x:c r="Q2821" s="14">
        <x:f>VLOOKUP(N2821,'Currency Rates'!$A$3:$C$32,3,0)</x:f>
      </x:c>
      <x:c r="R2821" s="0">
        <x:f>IF(A2821="SPUS",0,IF(A2821="FWD",0,P2821/Q2821))</x:f>
      </x:c>
    </x:row>
    <x:row r="2822" spans="1:19" x14ac:dyDescent="0.3">
      <x:c r="A2822" s="0">
        <x:f>'Historical Trades'!A2822</x:f>
      </x:c>
      <x:c r="B2822" s="0">
        <x:f>'Historical Trades'!B2822</x:f>
      </x:c>
      <x:c r="C2822" s="23">
        <x:f>'Historical Trades'!C2822</x:f>
      </x:c>
      <x:c r="D2822" s="0">
        <x:f>'Historical Trades'!D2822</x:f>
      </x:c>
      <x:c r="E2822" s="23">
        <x:f>'Historical Trades'!E2822</x:f>
      </x:c>
      <x:c r="F2822" s="0">
        <x:f>'Historical Trades'!F2822</x:f>
      </x:c>
      <x:c r="G2822" s="0">
        <x:f>'Historical Trades'!G2822</x:f>
      </x:c>
      <x:c r="H2822" s="0">
        <x:f>'Historical Trades'!H2822</x:f>
      </x:c>
      <x:c r="I2822" s="0">
        <x:f>'Historical Trades'!I2822</x:f>
      </x:c>
      <x:c r="J2822" s="0">
        <x:f>'Historical Trades'!J2822</x:f>
      </x:c>
      <x:c r="K2822" s="0">
        <x:f>'Historical Trades'!K2822</x:f>
      </x:c>
      <x:c r="L2822" s="0">
        <x:f>'Historical Trades'!L2822</x:f>
      </x:c>
      <x:c r="M2822" s="0">
        <x:f>'Historical Trades'!M2822</x:f>
      </x:c>
      <x:c r="N2822" s="0">
        <x:f>CLEAN('Historical Trades'!O2822)</x:f>
      </x:c>
      <x:c r="P2822" s="14">
        <x:f>IF(G2822="sell",M2822,-M2822)</x:f>
      </x:c>
      <x:c r="Q2822" s="14">
        <x:f>VLOOKUP(N2822,'Currency Rates'!$A$3:$C$32,3,0)</x:f>
      </x:c>
      <x:c r="R2822" s="0">
        <x:f>IF(A2822="SPUS",0,IF(A2822="FWD",0,P2822/Q2822))</x:f>
      </x:c>
    </x:row>
    <x:row r="2823" spans="1:19" x14ac:dyDescent="0.3">
      <x:c r="A2823" s="0">
        <x:f>'Historical Trades'!A2823</x:f>
      </x:c>
      <x:c r="B2823" s="0">
        <x:f>'Historical Trades'!B2823</x:f>
      </x:c>
      <x:c r="C2823" s="23">
        <x:f>'Historical Trades'!C2823</x:f>
      </x:c>
      <x:c r="D2823" s="0">
        <x:f>'Historical Trades'!D2823</x:f>
      </x:c>
      <x:c r="E2823" s="23">
        <x:f>'Historical Trades'!E2823</x:f>
      </x:c>
      <x:c r="F2823" s="0">
        <x:f>'Historical Trades'!F2823</x:f>
      </x:c>
      <x:c r="G2823" s="0">
        <x:f>'Historical Trades'!G2823</x:f>
      </x:c>
      <x:c r="H2823" s="0">
        <x:f>'Historical Trades'!H2823</x:f>
      </x:c>
      <x:c r="I2823" s="0">
        <x:f>'Historical Trades'!I2823</x:f>
      </x:c>
      <x:c r="J2823" s="0">
        <x:f>'Historical Trades'!J2823</x:f>
      </x:c>
      <x:c r="K2823" s="0">
        <x:f>'Historical Trades'!K2823</x:f>
      </x:c>
      <x:c r="L2823" s="0">
        <x:f>'Historical Trades'!L2823</x:f>
      </x:c>
      <x:c r="M2823" s="0">
        <x:f>'Historical Trades'!M2823</x:f>
      </x:c>
      <x:c r="N2823" s="0">
        <x:f>CLEAN('Historical Trades'!O2823)</x:f>
      </x:c>
      <x:c r="P2823" s="14">
        <x:f>IF(G2823="sell",M2823,-M2823)</x:f>
      </x:c>
      <x:c r="Q2823" s="14">
        <x:f>VLOOKUP(N2823,'Currency Rates'!$A$3:$C$32,3,0)</x:f>
      </x:c>
      <x:c r="R2823" s="0">
        <x:f>IF(A2823="SPUS",0,IF(A2823="FWD",0,P2823/Q2823))</x:f>
      </x:c>
    </x:row>
    <x:row r="2824" spans="1:19" x14ac:dyDescent="0.3">
      <x:c r="A2824" s="0">
        <x:f>'Historical Trades'!A2824</x:f>
      </x:c>
      <x:c r="B2824" s="0">
        <x:f>'Historical Trades'!B2824</x:f>
      </x:c>
      <x:c r="C2824" s="23">
        <x:f>'Historical Trades'!C2824</x:f>
      </x:c>
      <x:c r="D2824" s="0">
        <x:f>'Historical Trades'!D2824</x:f>
      </x:c>
      <x:c r="E2824" s="23">
        <x:f>'Historical Trades'!E2824</x:f>
      </x:c>
      <x:c r="F2824" s="0">
        <x:f>'Historical Trades'!F2824</x:f>
      </x:c>
      <x:c r="G2824" s="0">
        <x:f>'Historical Trades'!G2824</x:f>
      </x:c>
      <x:c r="H2824" s="0">
        <x:f>'Historical Trades'!H2824</x:f>
      </x:c>
      <x:c r="I2824" s="0">
        <x:f>'Historical Trades'!I2824</x:f>
      </x:c>
      <x:c r="J2824" s="0">
        <x:f>'Historical Trades'!J2824</x:f>
      </x:c>
      <x:c r="K2824" s="0">
        <x:f>'Historical Trades'!K2824</x:f>
      </x:c>
      <x:c r="L2824" s="0">
        <x:f>'Historical Trades'!L2824</x:f>
      </x:c>
      <x:c r="M2824" s="0">
        <x:f>'Historical Trades'!M2824</x:f>
      </x:c>
      <x:c r="N2824" s="0">
        <x:f>CLEAN('Historical Trades'!O2824)</x:f>
      </x:c>
      <x:c r="P2824" s="14">
        <x:f>IF(G2824="sell",M2824,-M2824)</x:f>
      </x:c>
      <x:c r="Q2824" s="14">
        <x:f>VLOOKUP(N2824,'Currency Rates'!$A$3:$C$32,3,0)</x:f>
      </x:c>
      <x:c r="R2824" s="0">
        <x:f>IF(A2824="SPUS",0,IF(A2824="FWD",0,P2824/Q2824))</x:f>
      </x:c>
    </x:row>
    <x:row r="2825" spans="1:19" x14ac:dyDescent="0.3">
      <x:c r="A2825" s="0">
        <x:f>'Historical Trades'!A2825</x:f>
      </x:c>
      <x:c r="B2825" s="0">
        <x:f>'Historical Trades'!B2825</x:f>
      </x:c>
      <x:c r="C2825" s="23">
        <x:f>'Historical Trades'!C2825</x:f>
      </x:c>
      <x:c r="D2825" s="0">
        <x:f>'Historical Trades'!D2825</x:f>
      </x:c>
      <x:c r="E2825" s="23">
        <x:f>'Historical Trades'!E2825</x:f>
      </x:c>
      <x:c r="F2825" s="0">
        <x:f>'Historical Trades'!F2825</x:f>
      </x:c>
      <x:c r="G2825" s="0">
        <x:f>'Historical Trades'!G2825</x:f>
      </x:c>
      <x:c r="H2825" s="0">
        <x:f>'Historical Trades'!H2825</x:f>
      </x:c>
      <x:c r="I2825" s="0">
        <x:f>'Historical Trades'!I2825</x:f>
      </x:c>
      <x:c r="J2825" s="0">
        <x:f>'Historical Trades'!J2825</x:f>
      </x:c>
      <x:c r="K2825" s="0">
        <x:f>'Historical Trades'!K2825</x:f>
      </x:c>
      <x:c r="L2825" s="0">
        <x:f>'Historical Trades'!L2825</x:f>
      </x:c>
      <x:c r="M2825" s="0">
        <x:f>'Historical Trades'!M2825</x:f>
      </x:c>
      <x:c r="N2825" s="0">
        <x:f>CLEAN('Historical Trades'!O2825)</x:f>
      </x:c>
      <x:c r="P2825" s="14">
        <x:f>IF(G2825="sell",M2825,-M2825)</x:f>
      </x:c>
      <x:c r="Q2825" s="14">
        <x:f>VLOOKUP(N2825,'Currency Rates'!$A$3:$C$32,3,0)</x:f>
      </x:c>
      <x:c r="R2825" s="0">
        <x:f>IF(A2825="SPUS",0,IF(A2825="FWD",0,P2825/Q2825))</x:f>
      </x:c>
    </x:row>
    <x:row r="2826" spans="1:19" x14ac:dyDescent="0.3">
      <x:c r="A2826" s="0">
        <x:f>'Historical Trades'!A2826</x:f>
      </x:c>
      <x:c r="B2826" s="0">
        <x:f>'Historical Trades'!B2826</x:f>
      </x:c>
      <x:c r="C2826" s="23">
        <x:f>'Historical Trades'!C2826</x:f>
      </x:c>
      <x:c r="D2826" s="0">
        <x:f>'Historical Trades'!D2826</x:f>
      </x:c>
      <x:c r="E2826" s="23">
        <x:f>'Historical Trades'!E2826</x:f>
      </x:c>
      <x:c r="F2826" s="0">
        <x:f>'Historical Trades'!F2826</x:f>
      </x:c>
      <x:c r="G2826" s="0">
        <x:f>'Historical Trades'!G2826</x:f>
      </x:c>
      <x:c r="H2826" s="0">
        <x:f>'Historical Trades'!H2826</x:f>
      </x:c>
      <x:c r="I2826" s="0">
        <x:f>'Historical Trades'!I2826</x:f>
      </x:c>
      <x:c r="J2826" s="0">
        <x:f>'Historical Trades'!J2826</x:f>
      </x:c>
      <x:c r="K2826" s="0">
        <x:f>'Historical Trades'!K2826</x:f>
      </x:c>
      <x:c r="L2826" s="0">
        <x:f>'Historical Trades'!L2826</x:f>
      </x:c>
      <x:c r="M2826" s="0">
        <x:f>'Historical Trades'!M2826</x:f>
      </x:c>
      <x:c r="N2826" s="0">
        <x:f>CLEAN('Historical Trades'!O2826)</x:f>
      </x:c>
      <x:c r="P2826" s="14">
        <x:f>IF(G2826="sell",M2826,-M2826)</x:f>
      </x:c>
      <x:c r="Q2826" s="14">
        <x:f>VLOOKUP(N2826,'Currency Rates'!$A$3:$C$32,3,0)</x:f>
      </x:c>
      <x:c r="R2826" s="0">
        <x:f>IF(A2826="SPUS",0,IF(A2826="FWD",0,P2826/Q2826))</x:f>
      </x:c>
    </x:row>
    <x:row r="2827" spans="1:19" x14ac:dyDescent="0.3">
      <x:c r="A2827" s="0">
        <x:f>'Historical Trades'!A2827</x:f>
      </x:c>
      <x:c r="B2827" s="0">
        <x:f>'Historical Trades'!B2827</x:f>
      </x:c>
      <x:c r="C2827" s="23">
        <x:f>'Historical Trades'!C2827</x:f>
      </x:c>
      <x:c r="D2827" s="0">
        <x:f>'Historical Trades'!D2827</x:f>
      </x:c>
      <x:c r="E2827" s="23">
        <x:f>'Historical Trades'!E2827</x:f>
      </x:c>
      <x:c r="F2827" s="0">
        <x:f>'Historical Trades'!F2827</x:f>
      </x:c>
      <x:c r="G2827" s="0">
        <x:f>'Historical Trades'!G2827</x:f>
      </x:c>
      <x:c r="H2827" s="0">
        <x:f>'Historical Trades'!H2827</x:f>
      </x:c>
      <x:c r="I2827" s="0">
        <x:f>'Historical Trades'!I2827</x:f>
      </x:c>
      <x:c r="J2827" s="0">
        <x:f>'Historical Trades'!J2827</x:f>
      </x:c>
      <x:c r="K2827" s="0">
        <x:f>'Historical Trades'!K2827</x:f>
      </x:c>
      <x:c r="L2827" s="0">
        <x:f>'Historical Trades'!L2827</x:f>
      </x:c>
      <x:c r="M2827" s="0">
        <x:f>'Historical Trades'!M2827</x:f>
      </x:c>
      <x:c r="N2827" s="0">
        <x:f>CLEAN('Historical Trades'!O2827)</x:f>
      </x:c>
      <x:c r="P2827" s="14">
        <x:f>IF(G2827="sell",M2827,-M2827)</x:f>
      </x:c>
      <x:c r="Q2827" s="14">
        <x:f>VLOOKUP(N2827,'Currency Rates'!$A$3:$C$32,3,0)</x:f>
      </x:c>
      <x:c r="R2827" s="0">
        <x:f>IF(A2827="SPUS",0,IF(A2827="FWD",0,P2827/Q2827))</x:f>
      </x:c>
    </x:row>
    <x:row r="2828" spans="1:19" x14ac:dyDescent="0.3">
      <x:c r="A2828" s="0">
        <x:f>'Historical Trades'!A2828</x:f>
      </x:c>
      <x:c r="B2828" s="0">
        <x:f>'Historical Trades'!B2828</x:f>
      </x:c>
      <x:c r="C2828" s="23">
        <x:f>'Historical Trades'!C2828</x:f>
      </x:c>
      <x:c r="D2828" s="0">
        <x:f>'Historical Trades'!D2828</x:f>
      </x:c>
      <x:c r="E2828" s="23">
        <x:f>'Historical Trades'!E2828</x:f>
      </x:c>
      <x:c r="F2828" s="0">
        <x:f>'Historical Trades'!F2828</x:f>
      </x:c>
      <x:c r="G2828" s="0">
        <x:f>'Historical Trades'!G2828</x:f>
      </x:c>
      <x:c r="H2828" s="0">
        <x:f>'Historical Trades'!H2828</x:f>
      </x:c>
      <x:c r="I2828" s="0">
        <x:f>'Historical Trades'!I2828</x:f>
      </x:c>
      <x:c r="J2828" s="0">
        <x:f>'Historical Trades'!J2828</x:f>
      </x:c>
      <x:c r="K2828" s="0">
        <x:f>'Historical Trades'!K2828</x:f>
      </x:c>
      <x:c r="L2828" s="0">
        <x:f>'Historical Trades'!L2828</x:f>
      </x:c>
      <x:c r="M2828" s="0">
        <x:f>'Historical Trades'!M2828</x:f>
      </x:c>
      <x:c r="N2828" s="0">
        <x:f>CLEAN('Historical Trades'!O2828)</x:f>
      </x:c>
      <x:c r="P2828" s="14">
        <x:f>IF(G2828="sell",M2828,-M2828)</x:f>
      </x:c>
      <x:c r="Q2828" s="14">
        <x:f>VLOOKUP(N2828,'Currency Rates'!$A$3:$C$32,3,0)</x:f>
      </x:c>
      <x:c r="R2828" s="0">
        <x:f>IF(A2828="SPUS",0,IF(A2828="FWD",0,P2828/Q2828))</x:f>
      </x:c>
    </x:row>
    <x:row r="2829" spans="1:19" x14ac:dyDescent="0.3">
      <x:c r="A2829" s="0">
        <x:f>'Historical Trades'!A2829</x:f>
      </x:c>
      <x:c r="B2829" s="0">
        <x:f>'Historical Trades'!B2829</x:f>
      </x:c>
      <x:c r="C2829" s="23">
        <x:f>'Historical Trades'!C2829</x:f>
      </x:c>
      <x:c r="D2829" s="0">
        <x:f>'Historical Trades'!D2829</x:f>
      </x:c>
      <x:c r="E2829" s="23">
        <x:f>'Historical Trades'!E2829</x:f>
      </x:c>
      <x:c r="F2829" s="0">
        <x:f>'Historical Trades'!F2829</x:f>
      </x:c>
      <x:c r="G2829" s="0">
        <x:f>'Historical Trades'!G2829</x:f>
      </x:c>
      <x:c r="H2829" s="0">
        <x:f>'Historical Trades'!H2829</x:f>
      </x:c>
      <x:c r="I2829" s="0">
        <x:f>'Historical Trades'!I2829</x:f>
      </x:c>
      <x:c r="J2829" s="0">
        <x:f>'Historical Trades'!J2829</x:f>
      </x:c>
      <x:c r="K2829" s="0">
        <x:f>'Historical Trades'!K2829</x:f>
      </x:c>
      <x:c r="L2829" s="0">
        <x:f>'Historical Trades'!L2829</x:f>
      </x:c>
      <x:c r="M2829" s="0">
        <x:f>'Historical Trades'!M2829</x:f>
      </x:c>
      <x:c r="N2829" s="0">
        <x:f>CLEAN('Historical Trades'!O2829)</x:f>
      </x:c>
      <x:c r="P2829" s="14">
        <x:f>IF(G2829="sell",M2829,-M2829)</x:f>
      </x:c>
      <x:c r="Q2829" s="14">
        <x:f>VLOOKUP(N2829,'Currency Rates'!$A$3:$C$32,3,0)</x:f>
      </x:c>
      <x:c r="R2829" s="0">
        <x:f>IF(A2829="SPUS",0,IF(A2829="FWD",0,P2829/Q2829))</x:f>
      </x:c>
    </x:row>
    <x:row r="2830" spans="1:19" x14ac:dyDescent="0.3">
      <x:c r="A2830" s="0">
        <x:f>'Historical Trades'!A2830</x:f>
      </x:c>
      <x:c r="B2830" s="0">
        <x:f>'Historical Trades'!B2830</x:f>
      </x:c>
      <x:c r="C2830" s="23">
        <x:f>'Historical Trades'!C2830</x:f>
      </x:c>
      <x:c r="D2830" s="0">
        <x:f>'Historical Trades'!D2830</x:f>
      </x:c>
      <x:c r="E2830" s="23">
        <x:f>'Historical Trades'!E2830</x:f>
      </x:c>
      <x:c r="F2830" s="0">
        <x:f>'Historical Trades'!F2830</x:f>
      </x:c>
      <x:c r="G2830" s="0">
        <x:f>'Historical Trades'!G2830</x:f>
      </x:c>
      <x:c r="H2830" s="0">
        <x:f>'Historical Trades'!H2830</x:f>
      </x:c>
      <x:c r="I2830" s="0">
        <x:f>'Historical Trades'!I2830</x:f>
      </x:c>
      <x:c r="J2830" s="0">
        <x:f>'Historical Trades'!J2830</x:f>
      </x:c>
      <x:c r="K2830" s="0">
        <x:f>'Historical Trades'!K2830</x:f>
      </x:c>
      <x:c r="L2830" s="0">
        <x:f>'Historical Trades'!L2830</x:f>
      </x:c>
      <x:c r="M2830" s="0">
        <x:f>'Historical Trades'!M2830</x:f>
      </x:c>
      <x:c r="N2830" s="0">
        <x:f>CLEAN('Historical Trades'!O2830)</x:f>
      </x:c>
      <x:c r="P2830" s="14">
        <x:f>IF(G2830="sell",M2830,-M2830)</x:f>
      </x:c>
      <x:c r="Q2830" s="14">
        <x:f>VLOOKUP(N2830,'Currency Rates'!$A$3:$C$32,3,0)</x:f>
      </x:c>
      <x:c r="R2830" s="0">
        <x:f>IF(A2830="SPUS",0,IF(A2830="FWD",0,P2830/Q2830))</x:f>
      </x:c>
    </x:row>
    <x:row r="2831" spans="1:19" x14ac:dyDescent="0.3">
      <x:c r="A2831" s="0">
        <x:f>'Historical Trades'!A2831</x:f>
      </x:c>
      <x:c r="B2831" s="0">
        <x:f>'Historical Trades'!B2831</x:f>
      </x:c>
      <x:c r="C2831" s="23">
        <x:f>'Historical Trades'!C2831</x:f>
      </x:c>
      <x:c r="D2831" s="0">
        <x:f>'Historical Trades'!D2831</x:f>
      </x:c>
      <x:c r="E2831" s="23">
        <x:f>'Historical Trades'!E2831</x:f>
      </x:c>
      <x:c r="F2831" s="0">
        <x:f>'Historical Trades'!F2831</x:f>
      </x:c>
      <x:c r="G2831" s="0">
        <x:f>'Historical Trades'!G2831</x:f>
      </x:c>
      <x:c r="H2831" s="0">
        <x:f>'Historical Trades'!H2831</x:f>
      </x:c>
      <x:c r="I2831" s="0">
        <x:f>'Historical Trades'!I2831</x:f>
      </x:c>
      <x:c r="J2831" s="0">
        <x:f>'Historical Trades'!J2831</x:f>
      </x:c>
      <x:c r="K2831" s="0">
        <x:f>'Historical Trades'!K2831</x:f>
      </x:c>
      <x:c r="L2831" s="0">
        <x:f>'Historical Trades'!L2831</x:f>
      </x:c>
      <x:c r="M2831" s="0">
        <x:f>'Historical Trades'!M2831</x:f>
      </x:c>
      <x:c r="N2831" s="0">
        <x:f>CLEAN('Historical Trades'!O2831)</x:f>
      </x:c>
      <x:c r="P2831" s="14">
        <x:f>IF(G2831="sell",M2831,-M2831)</x:f>
      </x:c>
      <x:c r="Q2831" s="14">
        <x:f>VLOOKUP(N2831,'Currency Rates'!$A$3:$C$32,3,0)</x:f>
      </x:c>
      <x:c r="R2831" s="0">
        <x:f>IF(A2831="SPUS",0,IF(A2831="FWD",0,P2831/Q2831))</x:f>
      </x:c>
    </x:row>
    <x:row r="2832" spans="1:19" x14ac:dyDescent="0.3">
      <x:c r="A2832" s="0">
        <x:f>'Historical Trades'!A2832</x:f>
      </x:c>
      <x:c r="B2832" s="0">
        <x:f>'Historical Trades'!B2832</x:f>
      </x:c>
      <x:c r="C2832" s="23">
        <x:f>'Historical Trades'!C2832</x:f>
      </x:c>
      <x:c r="D2832" s="0">
        <x:f>'Historical Trades'!D2832</x:f>
      </x:c>
      <x:c r="E2832" s="23">
        <x:f>'Historical Trades'!E2832</x:f>
      </x:c>
      <x:c r="F2832" s="0">
        <x:f>'Historical Trades'!F2832</x:f>
      </x:c>
      <x:c r="G2832" s="0">
        <x:f>'Historical Trades'!G2832</x:f>
      </x:c>
      <x:c r="H2832" s="0">
        <x:f>'Historical Trades'!H2832</x:f>
      </x:c>
      <x:c r="I2832" s="0">
        <x:f>'Historical Trades'!I2832</x:f>
      </x:c>
      <x:c r="J2832" s="0">
        <x:f>'Historical Trades'!J2832</x:f>
      </x:c>
      <x:c r="K2832" s="0">
        <x:f>'Historical Trades'!K2832</x:f>
      </x:c>
      <x:c r="L2832" s="0">
        <x:f>'Historical Trades'!L2832</x:f>
      </x:c>
      <x:c r="M2832" s="0">
        <x:f>'Historical Trades'!M2832</x:f>
      </x:c>
      <x:c r="N2832" s="0">
        <x:f>CLEAN('Historical Trades'!O2832)</x:f>
      </x:c>
      <x:c r="P2832" s="14">
        <x:f>IF(G2832="sell",M2832,-M2832)</x:f>
      </x:c>
      <x:c r="Q2832" s="14">
        <x:f>VLOOKUP(N2832,'Currency Rates'!$A$3:$C$32,3,0)</x:f>
      </x:c>
      <x:c r="R2832" s="0">
        <x:f>IF(A2832="SPUS",0,IF(A2832="FWD",0,P2832/Q2832))</x:f>
      </x:c>
    </x:row>
    <x:row r="2833" spans="1:19" x14ac:dyDescent="0.3">
      <x:c r="A2833" s="0">
        <x:f>'Historical Trades'!A2833</x:f>
      </x:c>
      <x:c r="B2833" s="0">
        <x:f>'Historical Trades'!B2833</x:f>
      </x:c>
      <x:c r="C2833" s="23">
        <x:f>'Historical Trades'!C2833</x:f>
      </x:c>
      <x:c r="D2833" s="0">
        <x:f>'Historical Trades'!D2833</x:f>
      </x:c>
      <x:c r="E2833" s="23">
        <x:f>'Historical Trades'!E2833</x:f>
      </x:c>
      <x:c r="F2833" s="0">
        <x:f>'Historical Trades'!F2833</x:f>
      </x:c>
      <x:c r="G2833" s="0">
        <x:f>'Historical Trades'!G2833</x:f>
      </x:c>
      <x:c r="H2833" s="0">
        <x:f>'Historical Trades'!H2833</x:f>
      </x:c>
      <x:c r="I2833" s="0">
        <x:f>'Historical Trades'!I2833</x:f>
      </x:c>
      <x:c r="J2833" s="0">
        <x:f>'Historical Trades'!J2833</x:f>
      </x:c>
      <x:c r="K2833" s="0">
        <x:f>'Historical Trades'!K2833</x:f>
      </x:c>
      <x:c r="L2833" s="0">
        <x:f>'Historical Trades'!L2833</x:f>
      </x:c>
      <x:c r="M2833" s="0">
        <x:f>'Historical Trades'!M2833</x:f>
      </x:c>
      <x:c r="N2833" s="0">
        <x:f>CLEAN('Historical Trades'!O2833)</x:f>
      </x:c>
      <x:c r="P2833" s="14">
        <x:f>IF(G2833="sell",M2833,-M2833)</x:f>
      </x:c>
      <x:c r="Q2833" s="14">
        <x:f>VLOOKUP(N2833,'Currency Rates'!$A$3:$C$32,3,0)</x:f>
      </x:c>
      <x:c r="R2833" s="0">
        <x:f>IF(A2833="SPUS",0,IF(A2833="FWD",0,P2833/Q2833))</x:f>
      </x:c>
    </x:row>
    <x:row r="2834" spans="1:19" x14ac:dyDescent="0.3">
      <x:c r="A2834" s="0">
        <x:f>'Historical Trades'!A2834</x:f>
      </x:c>
      <x:c r="B2834" s="0">
        <x:f>'Historical Trades'!B2834</x:f>
      </x:c>
      <x:c r="C2834" s="23">
        <x:f>'Historical Trades'!C2834</x:f>
      </x:c>
      <x:c r="D2834" s="0">
        <x:f>'Historical Trades'!D2834</x:f>
      </x:c>
      <x:c r="E2834" s="23">
        <x:f>'Historical Trades'!E2834</x:f>
      </x:c>
      <x:c r="F2834" s="0">
        <x:f>'Historical Trades'!F2834</x:f>
      </x:c>
      <x:c r="G2834" s="0">
        <x:f>'Historical Trades'!G2834</x:f>
      </x:c>
      <x:c r="H2834" s="0">
        <x:f>'Historical Trades'!H2834</x:f>
      </x:c>
      <x:c r="I2834" s="0">
        <x:f>'Historical Trades'!I2834</x:f>
      </x:c>
      <x:c r="J2834" s="0">
        <x:f>'Historical Trades'!J2834</x:f>
      </x:c>
      <x:c r="K2834" s="0">
        <x:f>'Historical Trades'!K2834</x:f>
      </x:c>
      <x:c r="L2834" s="0">
        <x:f>'Historical Trades'!L2834</x:f>
      </x:c>
      <x:c r="M2834" s="0">
        <x:f>'Historical Trades'!M2834</x:f>
      </x:c>
      <x:c r="N2834" s="0">
        <x:f>CLEAN('Historical Trades'!O2834)</x:f>
      </x:c>
      <x:c r="P2834" s="14">
        <x:f>IF(G2834="sell",M2834,-M2834)</x:f>
      </x:c>
      <x:c r="Q2834" s="14">
        <x:f>VLOOKUP(N2834,'Currency Rates'!$A$3:$C$32,3,0)</x:f>
      </x:c>
      <x:c r="R2834" s="0">
        <x:f>IF(A2834="SPUS",0,IF(A2834="FWD",0,P2834/Q2834))</x:f>
      </x:c>
    </x:row>
    <x:row r="2835" spans="1:19" x14ac:dyDescent="0.3">
      <x:c r="A2835" s="0">
        <x:f>'Historical Trades'!A2835</x:f>
      </x:c>
      <x:c r="B2835" s="0">
        <x:f>'Historical Trades'!B2835</x:f>
      </x:c>
      <x:c r="C2835" s="23">
        <x:f>'Historical Trades'!C2835</x:f>
      </x:c>
      <x:c r="D2835" s="0">
        <x:f>'Historical Trades'!D2835</x:f>
      </x:c>
      <x:c r="E2835" s="23">
        <x:f>'Historical Trades'!E2835</x:f>
      </x:c>
      <x:c r="F2835" s="0">
        <x:f>'Historical Trades'!F2835</x:f>
      </x:c>
      <x:c r="G2835" s="0">
        <x:f>'Historical Trades'!G2835</x:f>
      </x:c>
      <x:c r="H2835" s="0">
        <x:f>'Historical Trades'!H2835</x:f>
      </x:c>
      <x:c r="I2835" s="0">
        <x:f>'Historical Trades'!I2835</x:f>
      </x:c>
      <x:c r="J2835" s="0">
        <x:f>'Historical Trades'!J2835</x:f>
      </x:c>
      <x:c r="K2835" s="0">
        <x:f>'Historical Trades'!K2835</x:f>
      </x:c>
      <x:c r="L2835" s="0">
        <x:f>'Historical Trades'!L2835</x:f>
      </x:c>
      <x:c r="M2835" s="0">
        <x:f>'Historical Trades'!M2835</x:f>
      </x:c>
      <x:c r="N2835" s="0">
        <x:f>CLEAN('Historical Trades'!O2835)</x:f>
      </x:c>
      <x:c r="P2835" s="14">
        <x:f>IF(G2835="sell",M2835,-M2835)</x:f>
      </x:c>
      <x:c r="Q2835" s="14">
        <x:f>VLOOKUP(N2835,'Currency Rates'!$A$3:$C$32,3,0)</x:f>
      </x:c>
      <x:c r="R2835" s="0">
        <x:f>IF(A2835="SPUS",0,IF(A2835="FWD",0,P2835/Q2835))</x:f>
      </x:c>
    </x:row>
    <x:row r="2836" spans="1:19" x14ac:dyDescent="0.3">
      <x:c r="A2836" s="0">
        <x:f>'Historical Trades'!A2836</x:f>
      </x:c>
      <x:c r="B2836" s="0">
        <x:f>'Historical Trades'!B2836</x:f>
      </x:c>
      <x:c r="C2836" s="23">
        <x:f>'Historical Trades'!C2836</x:f>
      </x:c>
      <x:c r="D2836" s="0">
        <x:f>'Historical Trades'!D2836</x:f>
      </x:c>
      <x:c r="E2836" s="23">
        <x:f>'Historical Trades'!E2836</x:f>
      </x:c>
      <x:c r="F2836" s="0">
        <x:f>'Historical Trades'!F2836</x:f>
      </x:c>
      <x:c r="G2836" s="0">
        <x:f>'Historical Trades'!G2836</x:f>
      </x:c>
      <x:c r="H2836" s="0">
        <x:f>'Historical Trades'!H2836</x:f>
      </x:c>
      <x:c r="I2836" s="0">
        <x:f>'Historical Trades'!I2836</x:f>
      </x:c>
      <x:c r="J2836" s="0">
        <x:f>'Historical Trades'!J2836</x:f>
      </x:c>
      <x:c r="K2836" s="0">
        <x:f>'Historical Trades'!K2836</x:f>
      </x:c>
      <x:c r="L2836" s="0">
        <x:f>'Historical Trades'!L2836</x:f>
      </x:c>
      <x:c r="M2836" s="0">
        <x:f>'Historical Trades'!M2836</x:f>
      </x:c>
      <x:c r="N2836" s="0">
        <x:f>CLEAN('Historical Trades'!O2836)</x:f>
      </x:c>
      <x:c r="P2836" s="14">
        <x:f>IF(G2836="sell",M2836,-M2836)</x:f>
      </x:c>
      <x:c r="Q2836" s="14">
        <x:f>VLOOKUP(N2836,'Currency Rates'!$A$3:$C$32,3,0)</x:f>
      </x:c>
      <x:c r="R2836" s="0">
        <x:f>IF(A2836="SPUS",0,IF(A2836="FWD",0,P2836/Q2836))</x:f>
      </x:c>
    </x:row>
    <x:row r="2837" spans="1:19" x14ac:dyDescent="0.3">
      <x:c r="A2837" s="0">
        <x:f>'Historical Trades'!A2837</x:f>
      </x:c>
      <x:c r="B2837" s="0">
        <x:f>'Historical Trades'!B2837</x:f>
      </x:c>
      <x:c r="C2837" s="23">
        <x:f>'Historical Trades'!C2837</x:f>
      </x:c>
      <x:c r="D2837" s="0">
        <x:f>'Historical Trades'!D2837</x:f>
      </x:c>
      <x:c r="E2837" s="23">
        <x:f>'Historical Trades'!E2837</x:f>
      </x:c>
      <x:c r="F2837" s="0">
        <x:f>'Historical Trades'!F2837</x:f>
      </x:c>
      <x:c r="G2837" s="0">
        <x:f>'Historical Trades'!G2837</x:f>
      </x:c>
      <x:c r="H2837" s="0">
        <x:f>'Historical Trades'!H2837</x:f>
      </x:c>
      <x:c r="I2837" s="0">
        <x:f>'Historical Trades'!I2837</x:f>
      </x:c>
      <x:c r="J2837" s="0">
        <x:f>'Historical Trades'!J2837</x:f>
      </x:c>
      <x:c r="K2837" s="0">
        <x:f>'Historical Trades'!K2837</x:f>
      </x:c>
      <x:c r="L2837" s="0">
        <x:f>'Historical Trades'!L2837</x:f>
      </x:c>
      <x:c r="M2837" s="0">
        <x:f>'Historical Trades'!M2837</x:f>
      </x:c>
      <x:c r="N2837" s="0">
        <x:f>CLEAN('Historical Trades'!O2837)</x:f>
      </x:c>
      <x:c r="P2837" s="14">
        <x:f>IF(G2837="sell",M2837,-M2837)</x:f>
      </x:c>
      <x:c r="Q2837" s="14">
        <x:f>VLOOKUP(N2837,'Currency Rates'!$A$3:$C$32,3,0)</x:f>
      </x:c>
      <x:c r="R2837" s="0">
        <x:f>IF(A2837="SPUS",0,IF(A2837="FWD",0,P2837/Q2837))</x:f>
      </x:c>
    </x:row>
    <x:row r="2838" spans="1:19" x14ac:dyDescent="0.3">
      <x:c r="A2838" s="0">
        <x:f>'Historical Trades'!A2838</x:f>
      </x:c>
      <x:c r="B2838" s="0">
        <x:f>'Historical Trades'!B2838</x:f>
      </x:c>
      <x:c r="C2838" s="23">
        <x:f>'Historical Trades'!C2838</x:f>
      </x:c>
      <x:c r="D2838" s="0">
        <x:f>'Historical Trades'!D2838</x:f>
      </x:c>
      <x:c r="E2838" s="23">
        <x:f>'Historical Trades'!E2838</x:f>
      </x:c>
      <x:c r="F2838" s="0">
        <x:f>'Historical Trades'!F2838</x:f>
      </x:c>
      <x:c r="G2838" s="0">
        <x:f>'Historical Trades'!G2838</x:f>
      </x:c>
      <x:c r="H2838" s="0">
        <x:f>'Historical Trades'!H2838</x:f>
      </x:c>
      <x:c r="I2838" s="0">
        <x:f>'Historical Trades'!I2838</x:f>
      </x:c>
      <x:c r="J2838" s="0">
        <x:f>'Historical Trades'!J2838</x:f>
      </x:c>
      <x:c r="K2838" s="0">
        <x:f>'Historical Trades'!K2838</x:f>
      </x:c>
      <x:c r="L2838" s="0">
        <x:f>'Historical Trades'!L2838</x:f>
      </x:c>
      <x:c r="M2838" s="0">
        <x:f>'Historical Trades'!M2838</x:f>
      </x:c>
      <x:c r="N2838" s="0">
        <x:f>CLEAN('Historical Trades'!O2838)</x:f>
      </x:c>
      <x:c r="P2838" s="14">
        <x:f>IF(G2838="sell",M2838,-M2838)</x:f>
      </x:c>
      <x:c r="Q2838" s="14">
        <x:f>VLOOKUP(N2838,'Currency Rates'!$A$3:$C$32,3,0)</x:f>
      </x:c>
      <x:c r="R2838" s="0">
        <x:f>IF(A2838="SPUS",0,IF(A2838="FWD",0,P2838/Q2838))</x:f>
      </x:c>
    </x:row>
    <x:row r="2839" spans="1:19" x14ac:dyDescent="0.3">
      <x:c r="A2839" s="0">
        <x:f>'Historical Trades'!A2839</x:f>
      </x:c>
      <x:c r="B2839" s="0">
        <x:f>'Historical Trades'!B2839</x:f>
      </x:c>
      <x:c r="C2839" s="23">
        <x:f>'Historical Trades'!C2839</x:f>
      </x:c>
      <x:c r="D2839" s="0">
        <x:f>'Historical Trades'!D2839</x:f>
      </x:c>
      <x:c r="E2839" s="23">
        <x:f>'Historical Trades'!E2839</x:f>
      </x:c>
      <x:c r="F2839" s="0">
        <x:f>'Historical Trades'!F2839</x:f>
      </x:c>
      <x:c r="G2839" s="0">
        <x:f>'Historical Trades'!G2839</x:f>
      </x:c>
      <x:c r="H2839" s="0">
        <x:f>'Historical Trades'!H2839</x:f>
      </x:c>
      <x:c r="I2839" s="0">
        <x:f>'Historical Trades'!I2839</x:f>
      </x:c>
      <x:c r="J2839" s="0">
        <x:f>'Historical Trades'!J2839</x:f>
      </x:c>
      <x:c r="K2839" s="0">
        <x:f>'Historical Trades'!K2839</x:f>
      </x:c>
      <x:c r="L2839" s="0">
        <x:f>'Historical Trades'!L2839</x:f>
      </x:c>
      <x:c r="M2839" s="0">
        <x:f>'Historical Trades'!M2839</x:f>
      </x:c>
      <x:c r="N2839" s="0">
        <x:f>CLEAN('Historical Trades'!O2839)</x:f>
      </x:c>
      <x:c r="P2839" s="14">
        <x:f>IF(G2839="sell",M2839,-M2839)</x:f>
      </x:c>
      <x:c r="Q2839" s="14">
        <x:f>VLOOKUP(N2839,'Currency Rates'!$A$3:$C$32,3,0)</x:f>
      </x:c>
      <x:c r="R2839" s="0">
        <x:f>IF(A2839="SPUS",0,IF(A2839="FWD",0,P2839/Q2839))</x:f>
      </x:c>
    </x:row>
    <x:row r="2840" spans="1:19" x14ac:dyDescent="0.3">
      <x:c r="A2840" s="0">
        <x:f>'Historical Trades'!A2840</x:f>
      </x:c>
      <x:c r="B2840" s="0">
        <x:f>'Historical Trades'!B2840</x:f>
      </x:c>
      <x:c r="C2840" s="23">
        <x:f>'Historical Trades'!C2840</x:f>
      </x:c>
      <x:c r="D2840" s="0">
        <x:f>'Historical Trades'!D2840</x:f>
      </x:c>
      <x:c r="E2840" s="23">
        <x:f>'Historical Trades'!E2840</x:f>
      </x:c>
      <x:c r="F2840" s="0">
        <x:f>'Historical Trades'!F2840</x:f>
      </x:c>
      <x:c r="G2840" s="0">
        <x:f>'Historical Trades'!G2840</x:f>
      </x:c>
      <x:c r="H2840" s="0">
        <x:f>'Historical Trades'!H2840</x:f>
      </x:c>
      <x:c r="I2840" s="0">
        <x:f>'Historical Trades'!I2840</x:f>
      </x:c>
      <x:c r="J2840" s="0">
        <x:f>'Historical Trades'!J2840</x:f>
      </x:c>
      <x:c r="K2840" s="0">
        <x:f>'Historical Trades'!K2840</x:f>
      </x:c>
      <x:c r="L2840" s="0">
        <x:f>'Historical Trades'!L2840</x:f>
      </x:c>
      <x:c r="M2840" s="0">
        <x:f>'Historical Trades'!M2840</x:f>
      </x:c>
      <x:c r="N2840" s="0">
        <x:f>CLEAN('Historical Trades'!O2840)</x:f>
      </x:c>
      <x:c r="P2840" s="14">
        <x:f>IF(G2840="sell",M2840,-M2840)</x:f>
      </x:c>
      <x:c r="Q2840" s="14">
        <x:f>VLOOKUP(N2840,'Currency Rates'!$A$3:$C$32,3,0)</x:f>
      </x:c>
      <x:c r="R2840" s="0">
        <x:f>IF(A2840="SPUS",0,IF(A2840="FWD",0,P2840/Q2840))</x:f>
      </x:c>
    </x:row>
    <x:row r="2841" spans="1:19" x14ac:dyDescent="0.3">
      <x:c r="A2841" s="0">
        <x:f>'Historical Trades'!A2841</x:f>
      </x:c>
      <x:c r="B2841" s="0">
        <x:f>'Historical Trades'!B2841</x:f>
      </x:c>
      <x:c r="C2841" s="23">
        <x:f>'Historical Trades'!C2841</x:f>
      </x:c>
      <x:c r="D2841" s="0">
        <x:f>'Historical Trades'!D2841</x:f>
      </x:c>
      <x:c r="E2841" s="23">
        <x:f>'Historical Trades'!E2841</x:f>
      </x:c>
      <x:c r="F2841" s="0">
        <x:f>'Historical Trades'!F2841</x:f>
      </x:c>
      <x:c r="G2841" s="0">
        <x:f>'Historical Trades'!G2841</x:f>
      </x:c>
      <x:c r="H2841" s="0">
        <x:f>'Historical Trades'!H2841</x:f>
      </x:c>
      <x:c r="I2841" s="0">
        <x:f>'Historical Trades'!I2841</x:f>
      </x:c>
      <x:c r="J2841" s="0">
        <x:f>'Historical Trades'!J2841</x:f>
      </x:c>
      <x:c r="K2841" s="0">
        <x:f>'Historical Trades'!K2841</x:f>
      </x:c>
      <x:c r="L2841" s="0">
        <x:f>'Historical Trades'!L2841</x:f>
      </x:c>
      <x:c r="M2841" s="0">
        <x:f>'Historical Trades'!M2841</x:f>
      </x:c>
      <x:c r="N2841" s="0">
        <x:f>CLEAN('Historical Trades'!O2841)</x:f>
      </x:c>
      <x:c r="P2841" s="14">
        <x:f>IF(G2841="sell",M2841,-M2841)</x:f>
      </x:c>
      <x:c r="Q2841" s="14">
        <x:f>VLOOKUP(N2841,'Currency Rates'!$A$3:$C$32,3,0)</x:f>
      </x:c>
      <x:c r="R2841" s="0">
        <x:f>IF(A2841="SPUS",0,IF(A2841="FWD",0,P2841/Q2841))</x:f>
      </x:c>
    </x:row>
    <x:row r="2842" spans="1:19" x14ac:dyDescent="0.3">
      <x:c r="A2842" s="0">
        <x:f>'Historical Trades'!A2842</x:f>
      </x:c>
      <x:c r="B2842" s="0">
        <x:f>'Historical Trades'!B2842</x:f>
      </x:c>
      <x:c r="C2842" s="23">
        <x:f>'Historical Trades'!C2842</x:f>
      </x:c>
      <x:c r="D2842" s="0">
        <x:f>'Historical Trades'!D2842</x:f>
      </x:c>
      <x:c r="E2842" s="23">
        <x:f>'Historical Trades'!E2842</x:f>
      </x:c>
      <x:c r="F2842" s="0">
        <x:f>'Historical Trades'!F2842</x:f>
      </x:c>
      <x:c r="G2842" s="0">
        <x:f>'Historical Trades'!G2842</x:f>
      </x:c>
      <x:c r="H2842" s="0">
        <x:f>'Historical Trades'!H2842</x:f>
      </x:c>
      <x:c r="I2842" s="0">
        <x:f>'Historical Trades'!I2842</x:f>
      </x:c>
      <x:c r="J2842" s="0">
        <x:f>'Historical Trades'!J2842</x:f>
      </x:c>
      <x:c r="K2842" s="0">
        <x:f>'Historical Trades'!K2842</x:f>
      </x:c>
      <x:c r="L2842" s="0">
        <x:f>'Historical Trades'!L2842</x:f>
      </x:c>
      <x:c r="M2842" s="0">
        <x:f>'Historical Trades'!M2842</x:f>
      </x:c>
      <x:c r="N2842" s="0">
        <x:f>CLEAN('Historical Trades'!O2842)</x:f>
      </x:c>
      <x:c r="P2842" s="14">
        <x:f>IF(G2842="sell",M2842,-M2842)</x:f>
      </x:c>
      <x:c r="Q2842" s="14">
        <x:f>VLOOKUP(N2842,'Currency Rates'!$A$3:$C$32,3,0)</x:f>
      </x:c>
      <x:c r="R2842" s="0">
        <x:f>IF(A2842="SPUS",0,IF(A2842="FWD",0,P2842/Q2842))</x:f>
      </x:c>
    </x:row>
    <x:row r="2843" spans="1:19" x14ac:dyDescent="0.3">
      <x:c r="A2843" s="0">
        <x:f>'Historical Trades'!A2843</x:f>
      </x:c>
      <x:c r="B2843" s="0">
        <x:f>'Historical Trades'!B2843</x:f>
      </x:c>
      <x:c r="C2843" s="23">
        <x:f>'Historical Trades'!C2843</x:f>
      </x:c>
      <x:c r="D2843" s="0">
        <x:f>'Historical Trades'!D2843</x:f>
      </x:c>
      <x:c r="E2843" s="23">
        <x:f>'Historical Trades'!E2843</x:f>
      </x:c>
      <x:c r="F2843" s="0">
        <x:f>'Historical Trades'!F2843</x:f>
      </x:c>
      <x:c r="G2843" s="0">
        <x:f>'Historical Trades'!G2843</x:f>
      </x:c>
      <x:c r="H2843" s="0">
        <x:f>'Historical Trades'!H2843</x:f>
      </x:c>
      <x:c r="I2843" s="0">
        <x:f>'Historical Trades'!I2843</x:f>
      </x:c>
      <x:c r="J2843" s="0">
        <x:f>'Historical Trades'!J2843</x:f>
      </x:c>
      <x:c r="K2843" s="0">
        <x:f>'Historical Trades'!K2843</x:f>
      </x:c>
      <x:c r="L2843" s="0">
        <x:f>'Historical Trades'!L2843</x:f>
      </x:c>
      <x:c r="M2843" s="0">
        <x:f>'Historical Trades'!M2843</x:f>
      </x:c>
      <x:c r="N2843" s="0">
        <x:f>CLEAN('Historical Trades'!O2843)</x:f>
      </x:c>
      <x:c r="P2843" s="14">
        <x:f>IF(G2843="sell",M2843,-M2843)</x:f>
      </x:c>
      <x:c r="Q2843" s="14">
        <x:f>VLOOKUP(N2843,'Currency Rates'!$A$3:$C$32,3,0)</x:f>
      </x:c>
      <x:c r="R2843" s="0">
        <x:f>IF(A2843="SPUS",0,IF(A2843="FWD",0,P2843/Q2843))</x:f>
      </x:c>
    </x:row>
    <x:row r="2844" spans="1:19" x14ac:dyDescent="0.3">
      <x:c r="A2844" s="0">
        <x:f>'Historical Trades'!A2844</x:f>
      </x:c>
      <x:c r="B2844" s="0">
        <x:f>'Historical Trades'!B2844</x:f>
      </x:c>
      <x:c r="C2844" s="23">
        <x:f>'Historical Trades'!C2844</x:f>
      </x:c>
      <x:c r="D2844" s="0">
        <x:f>'Historical Trades'!D2844</x:f>
      </x:c>
      <x:c r="E2844" s="23">
        <x:f>'Historical Trades'!E2844</x:f>
      </x:c>
      <x:c r="F2844" s="0">
        <x:f>'Historical Trades'!F2844</x:f>
      </x:c>
      <x:c r="G2844" s="0">
        <x:f>'Historical Trades'!G2844</x:f>
      </x:c>
      <x:c r="H2844" s="0">
        <x:f>'Historical Trades'!H2844</x:f>
      </x:c>
      <x:c r="I2844" s="0">
        <x:f>'Historical Trades'!I2844</x:f>
      </x:c>
      <x:c r="J2844" s="0">
        <x:f>'Historical Trades'!J2844</x:f>
      </x:c>
      <x:c r="K2844" s="0">
        <x:f>'Historical Trades'!K2844</x:f>
      </x:c>
      <x:c r="L2844" s="0">
        <x:f>'Historical Trades'!L2844</x:f>
      </x:c>
      <x:c r="M2844" s="0">
        <x:f>'Historical Trades'!M2844</x:f>
      </x:c>
      <x:c r="N2844" s="0">
        <x:f>CLEAN('Historical Trades'!O2844)</x:f>
      </x:c>
      <x:c r="P2844" s="14">
        <x:f>IF(G2844="sell",M2844,-M2844)</x:f>
      </x:c>
      <x:c r="Q2844" s="14">
        <x:f>VLOOKUP(N2844,'Currency Rates'!$A$3:$C$32,3,0)</x:f>
      </x:c>
      <x:c r="R2844" s="0">
        <x:f>IF(A2844="SPUS",0,IF(A2844="FWD",0,P2844/Q2844))</x:f>
      </x:c>
    </x:row>
    <x:row r="2845" spans="1:19" x14ac:dyDescent="0.3">
      <x:c r="A2845" s="0">
        <x:f>'Historical Trades'!A2845</x:f>
      </x:c>
      <x:c r="B2845" s="0">
        <x:f>'Historical Trades'!B2845</x:f>
      </x:c>
      <x:c r="C2845" s="23">
        <x:f>'Historical Trades'!C2845</x:f>
      </x:c>
      <x:c r="D2845" s="0">
        <x:f>'Historical Trades'!D2845</x:f>
      </x:c>
      <x:c r="E2845" s="23">
        <x:f>'Historical Trades'!E2845</x:f>
      </x:c>
      <x:c r="F2845" s="0">
        <x:f>'Historical Trades'!F2845</x:f>
      </x:c>
      <x:c r="G2845" s="0">
        <x:f>'Historical Trades'!G2845</x:f>
      </x:c>
      <x:c r="H2845" s="0">
        <x:f>'Historical Trades'!H2845</x:f>
      </x:c>
      <x:c r="I2845" s="0">
        <x:f>'Historical Trades'!I2845</x:f>
      </x:c>
      <x:c r="J2845" s="0">
        <x:f>'Historical Trades'!J2845</x:f>
      </x:c>
      <x:c r="K2845" s="0">
        <x:f>'Historical Trades'!K2845</x:f>
      </x:c>
      <x:c r="L2845" s="0">
        <x:f>'Historical Trades'!L2845</x:f>
      </x:c>
      <x:c r="M2845" s="0">
        <x:f>'Historical Trades'!M2845</x:f>
      </x:c>
      <x:c r="N2845" s="0">
        <x:f>CLEAN('Historical Trades'!O2845)</x:f>
      </x:c>
      <x:c r="P2845" s="14">
        <x:f>IF(G2845="sell",M2845,-M2845)</x:f>
      </x:c>
      <x:c r="Q2845" s="14">
        <x:f>VLOOKUP(N2845,'Currency Rates'!$A$3:$C$32,3,0)</x:f>
      </x:c>
      <x:c r="R2845" s="0">
        <x:f>IF(A2845="SPUS",0,IF(A2845="FWD",0,P2845/Q2845))</x:f>
      </x:c>
    </x:row>
    <x:row r="2846" spans="1:19" x14ac:dyDescent="0.3">
      <x:c r="A2846" s="0">
        <x:f>'Historical Trades'!A2846</x:f>
      </x:c>
      <x:c r="B2846" s="0">
        <x:f>'Historical Trades'!B2846</x:f>
      </x:c>
      <x:c r="C2846" s="23">
        <x:f>'Historical Trades'!C2846</x:f>
      </x:c>
      <x:c r="D2846" s="0">
        <x:f>'Historical Trades'!D2846</x:f>
      </x:c>
      <x:c r="E2846" s="23">
        <x:f>'Historical Trades'!E2846</x:f>
      </x:c>
      <x:c r="F2846" s="0">
        <x:f>'Historical Trades'!F2846</x:f>
      </x:c>
      <x:c r="G2846" s="0">
        <x:f>'Historical Trades'!G2846</x:f>
      </x:c>
      <x:c r="H2846" s="0">
        <x:f>'Historical Trades'!H2846</x:f>
      </x:c>
      <x:c r="I2846" s="0">
        <x:f>'Historical Trades'!I2846</x:f>
      </x:c>
      <x:c r="J2846" s="0">
        <x:f>'Historical Trades'!J2846</x:f>
      </x:c>
      <x:c r="K2846" s="0">
        <x:f>'Historical Trades'!K2846</x:f>
      </x:c>
      <x:c r="L2846" s="0">
        <x:f>'Historical Trades'!L2846</x:f>
      </x:c>
      <x:c r="M2846" s="0">
        <x:f>'Historical Trades'!M2846</x:f>
      </x:c>
      <x:c r="N2846" s="0">
        <x:f>CLEAN('Historical Trades'!O2846)</x:f>
      </x:c>
      <x:c r="P2846" s="14">
        <x:f>IF(G2846="sell",M2846,-M2846)</x:f>
      </x:c>
      <x:c r="Q2846" s="14">
        <x:f>VLOOKUP(N2846,'Currency Rates'!$A$3:$C$32,3,0)</x:f>
      </x:c>
      <x:c r="R2846" s="0">
        <x:f>IF(A2846="SPUS",0,IF(A2846="FWD",0,P2846/Q2846))</x:f>
      </x:c>
    </x:row>
    <x:row r="2847" spans="1:19" x14ac:dyDescent="0.3">
      <x:c r="A2847" s="0">
        <x:f>'Historical Trades'!A2847</x:f>
      </x:c>
      <x:c r="B2847" s="0">
        <x:f>'Historical Trades'!B2847</x:f>
      </x:c>
      <x:c r="C2847" s="23">
        <x:f>'Historical Trades'!C2847</x:f>
      </x:c>
      <x:c r="D2847" s="0">
        <x:f>'Historical Trades'!D2847</x:f>
      </x:c>
      <x:c r="E2847" s="23">
        <x:f>'Historical Trades'!E2847</x:f>
      </x:c>
      <x:c r="F2847" s="0">
        <x:f>'Historical Trades'!F2847</x:f>
      </x:c>
      <x:c r="G2847" s="0">
        <x:f>'Historical Trades'!G2847</x:f>
      </x:c>
      <x:c r="H2847" s="0">
        <x:f>'Historical Trades'!H2847</x:f>
      </x:c>
      <x:c r="I2847" s="0">
        <x:f>'Historical Trades'!I2847</x:f>
      </x:c>
      <x:c r="J2847" s="0">
        <x:f>'Historical Trades'!J2847</x:f>
      </x:c>
      <x:c r="K2847" s="0">
        <x:f>'Historical Trades'!K2847</x:f>
      </x:c>
      <x:c r="L2847" s="0">
        <x:f>'Historical Trades'!L2847</x:f>
      </x:c>
      <x:c r="M2847" s="0">
        <x:f>'Historical Trades'!M2847</x:f>
      </x:c>
      <x:c r="N2847" s="0">
        <x:f>CLEAN('Historical Trades'!O2847)</x:f>
      </x:c>
      <x:c r="P2847" s="14">
        <x:f>IF(G2847="sell",M2847,-M2847)</x:f>
      </x:c>
      <x:c r="Q2847" s="14">
        <x:f>VLOOKUP(N2847,'Currency Rates'!$A$3:$C$32,3,0)</x:f>
      </x:c>
      <x:c r="R2847" s="0">
        <x:f>IF(A2847="SPUS",0,IF(A2847="FWD",0,P2847/Q2847))</x:f>
      </x:c>
    </x:row>
    <x:row r="2848" spans="1:19" x14ac:dyDescent="0.3">
      <x:c r="A2848" s="0">
        <x:f>'Historical Trades'!A2848</x:f>
      </x:c>
      <x:c r="B2848" s="0">
        <x:f>'Historical Trades'!B2848</x:f>
      </x:c>
      <x:c r="C2848" s="23">
        <x:f>'Historical Trades'!C2848</x:f>
      </x:c>
      <x:c r="D2848" s="0">
        <x:f>'Historical Trades'!D2848</x:f>
      </x:c>
      <x:c r="E2848" s="23">
        <x:f>'Historical Trades'!E2848</x:f>
      </x:c>
      <x:c r="F2848" s="0">
        <x:f>'Historical Trades'!F2848</x:f>
      </x:c>
      <x:c r="G2848" s="0">
        <x:f>'Historical Trades'!G2848</x:f>
      </x:c>
      <x:c r="H2848" s="0">
        <x:f>'Historical Trades'!H2848</x:f>
      </x:c>
      <x:c r="I2848" s="0">
        <x:f>'Historical Trades'!I2848</x:f>
      </x:c>
      <x:c r="J2848" s="0">
        <x:f>'Historical Trades'!J2848</x:f>
      </x:c>
      <x:c r="K2848" s="0">
        <x:f>'Historical Trades'!K2848</x:f>
      </x:c>
      <x:c r="L2848" s="0">
        <x:f>'Historical Trades'!L2848</x:f>
      </x:c>
      <x:c r="M2848" s="0">
        <x:f>'Historical Trades'!M2848</x:f>
      </x:c>
      <x:c r="N2848" s="0">
        <x:f>CLEAN('Historical Trades'!O2848)</x:f>
      </x:c>
      <x:c r="P2848" s="14">
        <x:f>IF(G2848="sell",M2848,-M2848)</x:f>
      </x:c>
      <x:c r="Q2848" s="14">
        <x:f>VLOOKUP(N2848,'Currency Rates'!$A$3:$C$32,3,0)</x:f>
      </x:c>
      <x:c r="R2848" s="0">
        <x:f>IF(A2848="SPUS",0,IF(A2848="FWD",0,P2848/Q2848))</x:f>
      </x:c>
    </x:row>
    <x:row r="2849" spans="1:19" x14ac:dyDescent="0.3">
      <x:c r="A2849" s="0">
        <x:f>'Historical Trades'!A2849</x:f>
      </x:c>
      <x:c r="B2849" s="0">
        <x:f>'Historical Trades'!B2849</x:f>
      </x:c>
      <x:c r="C2849" s="23">
        <x:f>'Historical Trades'!C2849</x:f>
      </x:c>
      <x:c r="D2849" s="0">
        <x:f>'Historical Trades'!D2849</x:f>
      </x:c>
      <x:c r="E2849" s="23">
        <x:f>'Historical Trades'!E2849</x:f>
      </x:c>
      <x:c r="F2849" s="0">
        <x:f>'Historical Trades'!F2849</x:f>
      </x:c>
      <x:c r="G2849" s="0">
        <x:f>'Historical Trades'!G2849</x:f>
      </x:c>
      <x:c r="H2849" s="0">
        <x:f>'Historical Trades'!H2849</x:f>
      </x:c>
      <x:c r="I2849" s="0">
        <x:f>'Historical Trades'!I2849</x:f>
      </x:c>
      <x:c r="J2849" s="0">
        <x:f>'Historical Trades'!J2849</x:f>
      </x:c>
      <x:c r="K2849" s="0">
        <x:f>'Historical Trades'!K2849</x:f>
      </x:c>
      <x:c r="L2849" s="0">
        <x:f>'Historical Trades'!L2849</x:f>
      </x:c>
      <x:c r="M2849" s="0">
        <x:f>'Historical Trades'!M2849</x:f>
      </x:c>
      <x:c r="N2849" s="0">
        <x:f>CLEAN('Historical Trades'!O2849)</x:f>
      </x:c>
      <x:c r="P2849" s="14">
        <x:f>IF(G2849="sell",M2849,-M2849)</x:f>
      </x:c>
      <x:c r="Q2849" s="14">
        <x:f>VLOOKUP(N2849,'Currency Rates'!$A$3:$C$32,3,0)</x:f>
      </x:c>
      <x:c r="R2849" s="0">
        <x:f>IF(A2849="SPUS",0,IF(A2849="FWD",0,P2849/Q2849))</x:f>
      </x:c>
    </x:row>
    <x:row r="2850" spans="1:19" x14ac:dyDescent="0.3">
      <x:c r="A2850" s="0">
        <x:f>'Historical Trades'!A2850</x:f>
      </x:c>
      <x:c r="B2850" s="0">
        <x:f>'Historical Trades'!B2850</x:f>
      </x:c>
      <x:c r="C2850" s="23">
        <x:f>'Historical Trades'!C2850</x:f>
      </x:c>
      <x:c r="D2850" s="0">
        <x:f>'Historical Trades'!D2850</x:f>
      </x:c>
      <x:c r="E2850" s="23">
        <x:f>'Historical Trades'!E2850</x:f>
      </x:c>
      <x:c r="F2850" s="0">
        <x:f>'Historical Trades'!F2850</x:f>
      </x:c>
      <x:c r="G2850" s="0">
        <x:f>'Historical Trades'!G2850</x:f>
      </x:c>
      <x:c r="H2850" s="0">
        <x:f>'Historical Trades'!H2850</x:f>
      </x:c>
      <x:c r="I2850" s="0">
        <x:f>'Historical Trades'!I2850</x:f>
      </x:c>
      <x:c r="J2850" s="0">
        <x:f>'Historical Trades'!J2850</x:f>
      </x:c>
      <x:c r="K2850" s="0">
        <x:f>'Historical Trades'!K2850</x:f>
      </x:c>
      <x:c r="L2850" s="0">
        <x:f>'Historical Trades'!L2850</x:f>
      </x:c>
      <x:c r="M2850" s="0">
        <x:f>'Historical Trades'!M2850</x:f>
      </x:c>
      <x:c r="N2850" s="0">
        <x:f>CLEAN('Historical Trades'!O2850)</x:f>
      </x:c>
      <x:c r="P2850" s="14">
        <x:f>IF(G2850="sell",M2850,-M2850)</x:f>
      </x:c>
      <x:c r="Q2850" s="14">
        <x:f>VLOOKUP(N2850,'Currency Rates'!$A$3:$C$32,3,0)</x:f>
      </x:c>
      <x:c r="R2850" s="0">
        <x:f>IF(A2850="SPUS",0,IF(A2850="FWD",0,P2850/Q2850))</x:f>
      </x:c>
    </x:row>
    <x:row r="2851" spans="1:19" x14ac:dyDescent="0.3">
      <x:c r="A2851" s="0">
        <x:f>'Historical Trades'!A2851</x:f>
      </x:c>
      <x:c r="B2851" s="0">
        <x:f>'Historical Trades'!B2851</x:f>
      </x:c>
      <x:c r="C2851" s="23">
        <x:f>'Historical Trades'!C2851</x:f>
      </x:c>
      <x:c r="D2851" s="0">
        <x:f>'Historical Trades'!D2851</x:f>
      </x:c>
      <x:c r="E2851" s="23">
        <x:f>'Historical Trades'!E2851</x:f>
      </x:c>
      <x:c r="F2851" s="0">
        <x:f>'Historical Trades'!F2851</x:f>
      </x:c>
      <x:c r="G2851" s="0">
        <x:f>'Historical Trades'!G2851</x:f>
      </x:c>
      <x:c r="H2851" s="0">
        <x:f>'Historical Trades'!H2851</x:f>
      </x:c>
      <x:c r="I2851" s="0">
        <x:f>'Historical Trades'!I2851</x:f>
      </x:c>
      <x:c r="J2851" s="0">
        <x:f>'Historical Trades'!J2851</x:f>
      </x:c>
      <x:c r="K2851" s="0">
        <x:f>'Historical Trades'!K2851</x:f>
      </x:c>
      <x:c r="L2851" s="0">
        <x:f>'Historical Trades'!L2851</x:f>
      </x:c>
      <x:c r="M2851" s="0">
        <x:f>'Historical Trades'!M2851</x:f>
      </x:c>
      <x:c r="N2851" s="0">
        <x:f>CLEAN('Historical Trades'!O2851)</x:f>
      </x:c>
      <x:c r="P2851" s="14">
        <x:f>IF(G2851="sell",M2851,-M2851)</x:f>
      </x:c>
      <x:c r="Q2851" s="14">
        <x:f>VLOOKUP(N2851,'Currency Rates'!$A$3:$C$32,3,0)</x:f>
      </x:c>
      <x:c r="R2851" s="0">
        <x:f>IF(A2851="SPUS",0,IF(A2851="FWD",0,P2851/Q2851))</x:f>
      </x:c>
    </x:row>
    <x:row r="2852" spans="1:19" x14ac:dyDescent="0.3">
      <x:c r="A2852" s="0">
        <x:f>'Historical Trades'!A2852</x:f>
      </x:c>
      <x:c r="B2852" s="0">
        <x:f>'Historical Trades'!B2852</x:f>
      </x:c>
      <x:c r="C2852" s="23">
        <x:f>'Historical Trades'!C2852</x:f>
      </x:c>
      <x:c r="D2852" s="0">
        <x:f>'Historical Trades'!D2852</x:f>
      </x:c>
      <x:c r="E2852" s="23">
        <x:f>'Historical Trades'!E2852</x:f>
      </x:c>
      <x:c r="F2852" s="0">
        <x:f>'Historical Trades'!F2852</x:f>
      </x:c>
      <x:c r="G2852" s="0">
        <x:f>'Historical Trades'!G2852</x:f>
      </x:c>
      <x:c r="H2852" s="0">
        <x:f>'Historical Trades'!H2852</x:f>
      </x:c>
      <x:c r="I2852" s="0">
        <x:f>'Historical Trades'!I2852</x:f>
      </x:c>
      <x:c r="J2852" s="0">
        <x:f>'Historical Trades'!J2852</x:f>
      </x:c>
      <x:c r="K2852" s="0">
        <x:f>'Historical Trades'!K2852</x:f>
      </x:c>
      <x:c r="L2852" s="0">
        <x:f>'Historical Trades'!L2852</x:f>
      </x:c>
      <x:c r="M2852" s="0">
        <x:f>'Historical Trades'!M2852</x:f>
      </x:c>
      <x:c r="N2852" s="0">
        <x:f>CLEAN('Historical Trades'!O2852)</x:f>
      </x:c>
      <x:c r="P2852" s="14">
        <x:f>IF(G2852="sell",M2852,-M2852)</x:f>
      </x:c>
      <x:c r="Q2852" s="14">
        <x:f>VLOOKUP(N2852,'Currency Rates'!$A$3:$C$32,3,0)</x:f>
      </x:c>
      <x:c r="R2852" s="0">
        <x:f>IF(A2852="SPUS",0,IF(A2852="FWD",0,P2852/Q2852))</x:f>
      </x:c>
    </x:row>
    <x:row r="2853" spans="1:19" x14ac:dyDescent="0.3">
      <x:c r="A2853" s="0">
        <x:f>'Historical Trades'!A2853</x:f>
      </x:c>
      <x:c r="B2853" s="0">
        <x:f>'Historical Trades'!B2853</x:f>
      </x:c>
      <x:c r="C2853" s="23">
        <x:f>'Historical Trades'!C2853</x:f>
      </x:c>
      <x:c r="D2853" s="0">
        <x:f>'Historical Trades'!D2853</x:f>
      </x:c>
      <x:c r="E2853" s="23">
        <x:f>'Historical Trades'!E2853</x:f>
      </x:c>
      <x:c r="F2853" s="0">
        <x:f>'Historical Trades'!F2853</x:f>
      </x:c>
      <x:c r="G2853" s="0">
        <x:f>'Historical Trades'!G2853</x:f>
      </x:c>
      <x:c r="H2853" s="0">
        <x:f>'Historical Trades'!H2853</x:f>
      </x:c>
      <x:c r="I2853" s="0">
        <x:f>'Historical Trades'!I2853</x:f>
      </x:c>
      <x:c r="J2853" s="0">
        <x:f>'Historical Trades'!J2853</x:f>
      </x:c>
      <x:c r="K2853" s="0">
        <x:f>'Historical Trades'!K2853</x:f>
      </x:c>
      <x:c r="L2853" s="0">
        <x:f>'Historical Trades'!L2853</x:f>
      </x:c>
      <x:c r="M2853" s="0">
        <x:f>'Historical Trades'!M2853</x:f>
      </x:c>
      <x:c r="N2853" s="0">
        <x:f>CLEAN('Historical Trades'!O2853)</x:f>
      </x:c>
      <x:c r="P2853" s="14">
        <x:f>IF(G2853="sell",M2853,-M2853)</x:f>
      </x:c>
      <x:c r="Q2853" s="14">
        <x:f>VLOOKUP(N2853,'Currency Rates'!$A$3:$C$32,3,0)</x:f>
      </x:c>
      <x:c r="R2853" s="0">
        <x:f>IF(A2853="SPUS",0,IF(A2853="FWD",0,P2853/Q2853))</x:f>
      </x:c>
    </x:row>
    <x:row r="2854" spans="1:19" x14ac:dyDescent="0.3">
      <x:c r="A2854" s="0">
        <x:f>'Historical Trades'!A2854</x:f>
      </x:c>
      <x:c r="B2854" s="0">
        <x:f>'Historical Trades'!B2854</x:f>
      </x:c>
      <x:c r="C2854" s="23">
        <x:f>'Historical Trades'!C2854</x:f>
      </x:c>
      <x:c r="D2854" s="0">
        <x:f>'Historical Trades'!D2854</x:f>
      </x:c>
      <x:c r="E2854" s="23">
        <x:f>'Historical Trades'!E2854</x:f>
      </x:c>
      <x:c r="F2854" s="0">
        <x:f>'Historical Trades'!F2854</x:f>
      </x:c>
      <x:c r="G2854" s="0">
        <x:f>'Historical Trades'!G2854</x:f>
      </x:c>
      <x:c r="H2854" s="0">
        <x:f>'Historical Trades'!H2854</x:f>
      </x:c>
      <x:c r="I2854" s="0">
        <x:f>'Historical Trades'!I2854</x:f>
      </x:c>
      <x:c r="J2854" s="0">
        <x:f>'Historical Trades'!J2854</x:f>
      </x:c>
      <x:c r="K2854" s="0">
        <x:f>'Historical Trades'!K2854</x:f>
      </x:c>
      <x:c r="L2854" s="0">
        <x:f>'Historical Trades'!L2854</x:f>
      </x:c>
      <x:c r="M2854" s="0">
        <x:f>'Historical Trades'!M2854</x:f>
      </x:c>
      <x:c r="N2854" s="0">
        <x:f>CLEAN('Historical Trades'!O2854)</x:f>
      </x:c>
      <x:c r="P2854" s="14">
        <x:f>IF(G2854="sell",M2854,-M2854)</x:f>
      </x:c>
      <x:c r="Q2854" s="14">
        <x:f>VLOOKUP(N2854,'Currency Rates'!$A$3:$C$32,3,0)</x:f>
      </x:c>
      <x:c r="R2854" s="0">
        <x:f>IF(A2854="SPUS",0,IF(A2854="FWD",0,P2854/Q2854))</x:f>
      </x:c>
    </x:row>
    <x:row r="2855" spans="1:19" x14ac:dyDescent="0.3">
      <x:c r="A2855" s="0">
        <x:f>'Historical Trades'!A2855</x:f>
      </x:c>
      <x:c r="B2855" s="0">
        <x:f>'Historical Trades'!B2855</x:f>
      </x:c>
      <x:c r="C2855" s="23">
        <x:f>'Historical Trades'!C2855</x:f>
      </x:c>
      <x:c r="D2855" s="0">
        <x:f>'Historical Trades'!D2855</x:f>
      </x:c>
      <x:c r="E2855" s="23">
        <x:f>'Historical Trades'!E2855</x:f>
      </x:c>
      <x:c r="F2855" s="0">
        <x:f>'Historical Trades'!F2855</x:f>
      </x:c>
      <x:c r="G2855" s="0">
        <x:f>'Historical Trades'!G2855</x:f>
      </x:c>
      <x:c r="H2855" s="0">
        <x:f>'Historical Trades'!H2855</x:f>
      </x:c>
      <x:c r="I2855" s="0">
        <x:f>'Historical Trades'!I2855</x:f>
      </x:c>
      <x:c r="J2855" s="0">
        <x:f>'Historical Trades'!J2855</x:f>
      </x:c>
      <x:c r="K2855" s="0">
        <x:f>'Historical Trades'!K2855</x:f>
      </x:c>
      <x:c r="L2855" s="0">
        <x:f>'Historical Trades'!L2855</x:f>
      </x:c>
      <x:c r="M2855" s="0">
        <x:f>'Historical Trades'!M2855</x:f>
      </x:c>
      <x:c r="N2855" s="0">
        <x:f>CLEAN('Historical Trades'!O2855)</x:f>
      </x:c>
      <x:c r="P2855" s="14">
        <x:f>IF(G2855="sell",M2855,-M2855)</x:f>
      </x:c>
      <x:c r="Q2855" s="14">
        <x:f>VLOOKUP(N2855,'Currency Rates'!$A$3:$C$32,3,0)</x:f>
      </x:c>
      <x:c r="R2855" s="0">
        <x:f>IF(A2855="SPUS",0,IF(A2855="FWD",0,P2855/Q2855))</x:f>
      </x:c>
    </x:row>
    <x:row r="2856" spans="1:19" x14ac:dyDescent="0.3">
      <x:c r="A2856" s="0">
        <x:f>'Historical Trades'!A2856</x:f>
      </x:c>
      <x:c r="B2856" s="0">
        <x:f>'Historical Trades'!B2856</x:f>
      </x:c>
      <x:c r="C2856" s="23">
        <x:f>'Historical Trades'!C2856</x:f>
      </x:c>
      <x:c r="D2856" s="0">
        <x:f>'Historical Trades'!D2856</x:f>
      </x:c>
      <x:c r="E2856" s="23">
        <x:f>'Historical Trades'!E2856</x:f>
      </x:c>
      <x:c r="F2856" s="0">
        <x:f>'Historical Trades'!F2856</x:f>
      </x:c>
      <x:c r="G2856" s="0">
        <x:f>'Historical Trades'!G2856</x:f>
      </x:c>
      <x:c r="H2856" s="0">
        <x:f>'Historical Trades'!H2856</x:f>
      </x:c>
      <x:c r="I2856" s="0">
        <x:f>'Historical Trades'!I2856</x:f>
      </x:c>
      <x:c r="J2856" s="0">
        <x:f>'Historical Trades'!J2856</x:f>
      </x:c>
      <x:c r="K2856" s="0">
        <x:f>'Historical Trades'!K2856</x:f>
      </x:c>
      <x:c r="L2856" s="0">
        <x:f>'Historical Trades'!L2856</x:f>
      </x:c>
      <x:c r="M2856" s="0">
        <x:f>'Historical Trades'!M2856</x:f>
      </x:c>
      <x:c r="N2856" s="0">
        <x:f>CLEAN('Historical Trades'!O2856)</x:f>
      </x:c>
      <x:c r="P2856" s="14">
        <x:f>IF(G2856="sell",M2856,-M2856)</x:f>
      </x:c>
      <x:c r="Q2856" s="14">
        <x:f>VLOOKUP(N2856,'Currency Rates'!$A$3:$C$32,3,0)</x:f>
      </x:c>
      <x:c r="R2856" s="0">
        <x:f>IF(A2856="SPUS",0,IF(A2856="FWD",0,P2856/Q2856))</x:f>
      </x:c>
    </x:row>
    <x:row r="2857" spans="1:19" x14ac:dyDescent="0.3">
      <x:c r="A2857" s="0">
        <x:f>'Historical Trades'!A2857</x:f>
      </x:c>
      <x:c r="B2857" s="0">
        <x:f>'Historical Trades'!B2857</x:f>
      </x:c>
      <x:c r="C2857" s="23">
        <x:f>'Historical Trades'!C2857</x:f>
      </x:c>
      <x:c r="D2857" s="0">
        <x:f>'Historical Trades'!D2857</x:f>
      </x:c>
      <x:c r="E2857" s="23">
        <x:f>'Historical Trades'!E2857</x:f>
      </x:c>
      <x:c r="F2857" s="0">
        <x:f>'Historical Trades'!F2857</x:f>
      </x:c>
      <x:c r="G2857" s="0">
        <x:f>'Historical Trades'!G2857</x:f>
      </x:c>
      <x:c r="H2857" s="0">
        <x:f>'Historical Trades'!H2857</x:f>
      </x:c>
      <x:c r="I2857" s="0">
        <x:f>'Historical Trades'!I2857</x:f>
      </x:c>
      <x:c r="J2857" s="0">
        <x:f>'Historical Trades'!J2857</x:f>
      </x:c>
      <x:c r="K2857" s="0">
        <x:f>'Historical Trades'!K2857</x:f>
      </x:c>
      <x:c r="L2857" s="0">
        <x:f>'Historical Trades'!L2857</x:f>
      </x:c>
      <x:c r="M2857" s="0">
        <x:f>'Historical Trades'!M2857</x:f>
      </x:c>
      <x:c r="N2857" s="0">
        <x:f>CLEAN('Historical Trades'!O2857)</x:f>
      </x:c>
      <x:c r="P2857" s="14">
        <x:f>IF(G2857="sell",M2857,-M2857)</x:f>
      </x:c>
      <x:c r="Q2857" s="14">
        <x:f>VLOOKUP(N2857,'Currency Rates'!$A$3:$C$32,3,0)</x:f>
      </x:c>
      <x:c r="R2857" s="0">
        <x:f>IF(A2857="SPUS",0,IF(A2857="FWD",0,P2857/Q2857))</x:f>
      </x:c>
    </x:row>
    <x:row r="2858" spans="1:19" x14ac:dyDescent="0.3">
      <x:c r="A2858" s="0">
        <x:f>'Historical Trades'!A2858</x:f>
      </x:c>
      <x:c r="B2858" s="0">
        <x:f>'Historical Trades'!B2858</x:f>
      </x:c>
      <x:c r="C2858" s="23">
        <x:f>'Historical Trades'!C2858</x:f>
      </x:c>
      <x:c r="D2858" s="0">
        <x:f>'Historical Trades'!D2858</x:f>
      </x:c>
      <x:c r="E2858" s="23">
        <x:f>'Historical Trades'!E2858</x:f>
      </x:c>
      <x:c r="F2858" s="0">
        <x:f>'Historical Trades'!F2858</x:f>
      </x:c>
      <x:c r="G2858" s="0">
        <x:f>'Historical Trades'!G2858</x:f>
      </x:c>
      <x:c r="H2858" s="0">
        <x:f>'Historical Trades'!H2858</x:f>
      </x:c>
      <x:c r="I2858" s="0">
        <x:f>'Historical Trades'!I2858</x:f>
      </x:c>
      <x:c r="J2858" s="0">
        <x:f>'Historical Trades'!J2858</x:f>
      </x:c>
      <x:c r="K2858" s="0">
        <x:f>'Historical Trades'!K2858</x:f>
      </x:c>
      <x:c r="L2858" s="0">
        <x:f>'Historical Trades'!L2858</x:f>
      </x:c>
      <x:c r="M2858" s="0">
        <x:f>'Historical Trades'!M2858</x:f>
      </x:c>
      <x:c r="N2858" s="0">
        <x:f>CLEAN('Historical Trades'!O2858)</x:f>
      </x:c>
      <x:c r="P2858" s="14">
        <x:f>IF(G2858="sell",M2858,-M2858)</x:f>
      </x:c>
      <x:c r="Q2858" s="14">
        <x:f>VLOOKUP(N2858,'Currency Rates'!$A$3:$C$32,3,0)</x:f>
      </x:c>
      <x:c r="R2858" s="0">
        <x:f>IF(A2858="SPUS",0,IF(A2858="FWD",0,P2858/Q2858))</x:f>
      </x:c>
    </x:row>
    <x:row r="2859" spans="1:19" x14ac:dyDescent="0.3">
      <x:c r="A2859" s="0">
        <x:f>'Historical Trades'!A2859</x:f>
      </x:c>
      <x:c r="B2859" s="0">
        <x:f>'Historical Trades'!B2859</x:f>
      </x:c>
      <x:c r="C2859" s="23">
        <x:f>'Historical Trades'!C2859</x:f>
      </x:c>
      <x:c r="D2859" s="0">
        <x:f>'Historical Trades'!D2859</x:f>
      </x:c>
      <x:c r="E2859" s="23">
        <x:f>'Historical Trades'!E2859</x:f>
      </x:c>
      <x:c r="F2859" s="0">
        <x:f>'Historical Trades'!F2859</x:f>
      </x:c>
      <x:c r="G2859" s="0">
        <x:f>'Historical Trades'!G2859</x:f>
      </x:c>
      <x:c r="H2859" s="0">
        <x:f>'Historical Trades'!H2859</x:f>
      </x:c>
      <x:c r="I2859" s="0">
        <x:f>'Historical Trades'!I2859</x:f>
      </x:c>
      <x:c r="J2859" s="0">
        <x:f>'Historical Trades'!J2859</x:f>
      </x:c>
      <x:c r="K2859" s="0">
        <x:f>'Historical Trades'!K2859</x:f>
      </x:c>
      <x:c r="L2859" s="0">
        <x:f>'Historical Trades'!L2859</x:f>
      </x:c>
      <x:c r="M2859" s="0">
        <x:f>'Historical Trades'!M2859</x:f>
      </x:c>
      <x:c r="N2859" s="0">
        <x:f>CLEAN('Historical Trades'!O2859)</x:f>
      </x:c>
      <x:c r="P2859" s="14">
        <x:f>IF(G2859="sell",M2859,-M2859)</x:f>
      </x:c>
      <x:c r="Q2859" s="14">
        <x:f>VLOOKUP(N2859,'Currency Rates'!$A$3:$C$32,3,0)</x:f>
      </x:c>
      <x:c r="R2859" s="0">
        <x:f>IF(A2859="SPUS",0,IF(A2859="FWD",0,P2859/Q2859))</x:f>
      </x:c>
    </x:row>
    <x:row r="2860" spans="1:19" x14ac:dyDescent="0.3">
      <x:c r="A2860" s="0">
        <x:f>'Historical Trades'!A2860</x:f>
      </x:c>
      <x:c r="B2860" s="0">
        <x:f>'Historical Trades'!B2860</x:f>
      </x:c>
      <x:c r="C2860" s="23">
        <x:f>'Historical Trades'!C2860</x:f>
      </x:c>
      <x:c r="D2860" s="0">
        <x:f>'Historical Trades'!D2860</x:f>
      </x:c>
      <x:c r="E2860" s="23">
        <x:f>'Historical Trades'!E2860</x:f>
      </x:c>
      <x:c r="F2860" s="0">
        <x:f>'Historical Trades'!F2860</x:f>
      </x:c>
      <x:c r="G2860" s="0">
        <x:f>'Historical Trades'!G2860</x:f>
      </x:c>
      <x:c r="H2860" s="0">
        <x:f>'Historical Trades'!H2860</x:f>
      </x:c>
      <x:c r="I2860" s="0">
        <x:f>'Historical Trades'!I2860</x:f>
      </x:c>
      <x:c r="J2860" s="0">
        <x:f>'Historical Trades'!J2860</x:f>
      </x:c>
      <x:c r="K2860" s="0">
        <x:f>'Historical Trades'!K2860</x:f>
      </x:c>
      <x:c r="L2860" s="0">
        <x:f>'Historical Trades'!L2860</x:f>
      </x:c>
      <x:c r="M2860" s="0">
        <x:f>'Historical Trades'!M2860</x:f>
      </x:c>
      <x:c r="N2860" s="0">
        <x:f>CLEAN('Historical Trades'!O2860)</x:f>
      </x:c>
      <x:c r="P2860" s="14">
        <x:f>IF(G2860="sell",M2860,-M2860)</x:f>
      </x:c>
      <x:c r="Q2860" s="14">
        <x:f>VLOOKUP(N2860,'Currency Rates'!$A$3:$C$32,3,0)</x:f>
      </x:c>
      <x:c r="R2860" s="0">
        <x:f>IF(A2860="SPUS",0,IF(A2860="FWD",0,P2860/Q2860))</x:f>
      </x:c>
    </x:row>
    <x:row r="2861" spans="1:19" x14ac:dyDescent="0.3">
      <x:c r="A2861" s="0">
        <x:f>'Historical Trades'!A2861</x:f>
      </x:c>
      <x:c r="B2861" s="0">
        <x:f>'Historical Trades'!B2861</x:f>
      </x:c>
      <x:c r="C2861" s="23">
        <x:f>'Historical Trades'!C2861</x:f>
      </x:c>
      <x:c r="D2861" s="0">
        <x:f>'Historical Trades'!D2861</x:f>
      </x:c>
      <x:c r="E2861" s="23">
        <x:f>'Historical Trades'!E2861</x:f>
      </x:c>
      <x:c r="F2861" s="0">
        <x:f>'Historical Trades'!F2861</x:f>
      </x:c>
      <x:c r="G2861" s="0">
        <x:f>'Historical Trades'!G2861</x:f>
      </x:c>
      <x:c r="H2861" s="0">
        <x:f>'Historical Trades'!H2861</x:f>
      </x:c>
      <x:c r="I2861" s="0">
        <x:f>'Historical Trades'!I2861</x:f>
      </x:c>
      <x:c r="J2861" s="0">
        <x:f>'Historical Trades'!J2861</x:f>
      </x:c>
      <x:c r="K2861" s="0">
        <x:f>'Historical Trades'!K2861</x:f>
      </x:c>
      <x:c r="L2861" s="0">
        <x:f>'Historical Trades'!L2861</x:f>
      </x:c>
      <x:c r="M2861" s="0">
        <x:f>'Historical Trades'!M2861</x:f>
      </x:c>
      <x:c r="N2861" s="0">
        <x:f>CLEAN('Historical Trades'!O2861)</x:f>
      </x:c>
      <x:c r="P2861" s="14">
        <x:f>IF(G2861="sell",M2861,-M2861)</x:f>
      </x:c>
      <x:c r="Q2861" s="14">
        <x:f>VLOOKUP(N2861,'Currency Rates'!$A$3:$C$32,3,0)</x:f>
      </x:c>
      <x:c r="R2861" s="0">
        <x:f>IF(A2861="SPUS",0,IF(A2861="FWD",0,P2861/Q2861))</x:f>
      </x:c>
    </x:row>
    <x:row r="2862" spans="1:19" x14ac:dyDescent="0.3">
      <x:c r="A2862" s="0">
        <x:f>'Historical Trades'!A2862</x:f>
      </x:c>
      <x:c r="B2862" s="0">
        <x:f>'Historical Trades'!B2862</x:f>
      </x:c>
      <x:c r="C2862" s="23">
        <x:f>'Historical Trades'!C2862</x:f>
      </x:c>
      <x:c r="D2862" s="0">
        <x:f>'Historical Trades'!D2862</x:f>
      </x:c>
      <x:c r="E2862" s="23">
        <x:f>'Historical Trades'!E2862</x:f>
      </x:c>
      <x:c r="F2862" s="0">
        <x:f>'Historical Trades'!F2862</x:f>
      </x:c>
      <x:c r="G2862" s="0">
        <x:f>'Historical Trades'!G2862</x:f>
      </x:c>
      <x:c r="H2862" s="0">
        <x:f>'Historical Trades'!H2862</x:f>
      </x:c>
      <x:c r="I2862" s="0">
        <x:f>'Historical Trades'!I2862</x:f>
      </x:c>
      <x:c r="J2862" s="0">
        <x:f>'Historical Trades'!J2862</x:f>
      </x:c>
      <x:c r="K2862" s="0">
        <x:f>'Historical Trades'!K2862</x:f>
      </x:c>
      <x:c r="L2862" s="0">
        <x:f>'Historical Trades'!L2862</x:f>
      </x:c>
      <x:c r="M2862" s="0">
        <x:f>'Historical Trades'!M2862</x:f>
      </x:c>
      <x:c r="N2862" s="0">
        <x:f>CLEAN('Historical Trades'!O2862)</x:f>
      </x:c>
      <x:c r="P2862" s="14">
        <x:f>IF(G2862="sell",M2862,-M2862)</x:f>
      </x:c>
      <x:c r="Q2862" s="14">
        <x:f>VLOOKUP(N2862,'Currency Rates'!$A$3:$C$32,3,0)</x:f>
      </x:c>
      <x:c r="R2862" s="0">
        <x:f>IF(A2862="SPUS",0,IF(A2862="FWD",0,P2862/Q2862))</x:f>
      </x:c>
    </x:row>
    <x:row r="2863" spans="1:19" x14ac:dyDescent="0.3">
      <x:c r="A2863" s="0">
        <x:f>'Historical Trades'!A2863</x:f>
      </x:c>
      <x:c r="B2863" s="0">
        <x:f>'Historical Trades'!B2863</x:f>
      </x:c>
      <x:c r="C2863" s="23">
        <x:f>'Historical Trades'!C2863</x:f>
      </x:c>
      <x:c r="D2863" s="0">
        <x:f>'Historical Trades'!D2863</x:f>
      </x:c>
      <x:c r="E2863" s="23">
        <x:f>'Historical Trades'!E2863</x:f>
      </x:c>
      <x:c r="F2863" s="0">
        <x:f>'Historical Trades'!F2863</x:f>
      </x:c>
      <x:c r="G2863" s="0">
        <x:f>'Historical Trades'!G2863</x:f>
      </x:c>
      <x:c r="H2863" s="0">
        <x:f>'Historical Trades'!H2863</x:f>
      </x:c>
      <x:c r="I2863" s="0">
        <x:f>'Historical Trades'!I2863</x:f>
      </x:c>
      <x:c r="J2863" s="0">
        <x:f>'Historical Trades'!J2863</x:f>
      </x:c>
      <x:c r="K2863" s="0">
        <x:f>'Historical Trades'!K2863</x:f>
      </x:c>
      <x:c r="L2863" s="0">
        <x:f>'Historical Trades'!L2863</x:f>
      </x:c>
      <x:c r="M2863" s="0">
        <x:f>'Historical Trades'!M2863</x:f>
      </x:c>
      <x:c r="N2863" s="0">
        <x:f>CLEAN('Historical Trades'!O2863)</x:f>
      </x:c>
      <x:c r="P2863" s="14">
        <x:f>IF(G2863="sell",M2863,-M2863)</x:f>
      </x:c>
      <x:c r="Q2863" s="14">
        <x:f>VLOOKUP(N2863,'Currency Rates'!$A$3:$C$32,3,0)</x:f>
      </x:c>
      <x:c r="R2863" s="0">
        <x:f>IF(A2863="SPUS",0,IF(A2863="FWD",0,P2863/Q2863))</x:f>
      </x:c>
    </x:row>
    <x:row r="2864" spans="1:19" x14ac:dyDescent="0.3">
      <x:c r="A2864" s="0">
        <x:f>'Historical Trades'!A2864</x:f>
      </x:c>
      <x:c r="B2864" s="0">
        <x:f>'Historical Trades'!B2864</x:f>
      </x:c>
      <x:c r="C2864" s="23">
        <x:f>'Historical Trades'!C2864</x:f>
      </x:c>
      <x:c r="D2864" s="0">
        <x:f>'Historical Trades'!D2864</x:f>
      </x:c>
      <x:c r="E2864" s="23">
        <x:f>'Historical Trades'!E2864</x:f>
      </x:c>
      <x:c r="F2864" s="0">
        <x:f>'Historical Trades'!F2864</x:f>
      </x:c>
      <x:c r="G2864" s="0">
        <x:f>'Historical Trades'!G2864</x:f>
      </x:c>
      <x:c r="H2864" s="0">
        <x:f>'Historical Trades'!H2864</x:f>
      </x:c>
      <x:c r="I2864" s="0">
        <x:f>'Historical Trades'!I2864</x:f>
      </x:c>
      <x:c r="J2864" s="0">
        <x:f>'Historical Trades'!J2864</x:f>
      </x:c>
      <x:c r="K2864" s="0">
        <x:f>'Historical Trades'!K2864</x:f>
      </x:c>
      <x:c r="L2864" s="0">
        <x:f>'Historical Trades'!L2864</x:f>
      </x:c>
      <x:c r="M2864" s="0">
        <x:f>'Historical Trades'!M2864</x:f>
      </x:c>
      <x:c r="N2864" s="0">
        <x:f>CLEAN('Historical Trades'!O2864)</x:f>
      </x:c>
      <x:c r="P2864" s="14">
        <x:f>IF(G2864="sell",M2864,-M2864)</x:f>
      </x:c>
      <x:c r="Q2864" s="14">
        <x:f>VLOOKUP(N2864,'Currency Rates'!$A$3:$C$32,3,0)</x:f>
      </x:c>
      <x:c r="R2864" s="0">
        <x:f>IF(A2864="SPUS",0,IF(A2864="FWD",0,P2864/Q2864))</x:f>
      </x:c>
    </x:row>
    <x:row r="2865" spans="1:19" x14ac:dyDescent="0.3">
      <x:c r="A2865" s="0">
        <x:f>'Historical Trades'!A2865</x:f>
      </x:c>
      <x:c r="B2865" s="0">
        <x:f>'Historical Trades'!B2865</x:f>
      </x:c>
      <x:c r="C2865" s="23">
        <x:f>'Historical Trades'!C2865</x:f>
      </x:c>
      <x:c r="D2865" s="0">
        <x:f>'Historical Trades'!D2865</x:f>
      </x:c>
      <x:c r="E2865" s="23">
        <x:f>'Historical Trades'!E2865</x:f>
      </x:c>
      <x:c r="F2865" s="0">
        <x:f>'Historical Trades'!F2865</x:f>
      </x:c>
      <x:c r="G2865" s="0">
        <x:f>'Historical Trades'!G2865</x:f>
      </x:c>
      <x:c r="H2865" s="0">
        <x:f>'Historical Trades'!H2865</x:f>
      </x:c>
      <x:c r="I2865" s="0">
        <x:f>'Historical Trades'!I2865</x:f>
      </x:c>
      <x:c r="J2865" s="0">
        <x:f>'Historical Trades'!J2865</x:f>
      </x:c>
      <x:c r="K2865" s="0">
        <x:f>'Historical Trades'!K2865</x:f>
      </x:c>
      <x:c r="L2865" s="0">
        <x:f>'Historical Trades'!L2865</x:f>
      </x:c>
      <x:c r="M2865" s="0">
        <x:f>'Historical Trades'!M2865</x:f>
      </x:c>
      <x:c r="N2865" s="0">
        <x:f>CLEAN('Historical Trades'!O2865)</x:f>
      </x:c>
      <x:c r="P2865" s="14">
        <x:f>IF(G2865="sell",M2865,-M2865)</x:f>
      </x:c>
      <x:c r="Q2865" s="14">
        <x:f>VLOOKUP(N2865,'Currency Rates'!$A$3:$C$32,3,0)</x:f>
      </x:c>
      <x:c r="R2865" s="0">
        <x:f>IF(A2865="SPUS",0,IF(A2865="FWD",0,P2865/Q2865))</x:f>
      </x:c>
    </x:row>
    <x:row r="2866" spans="1:19" x14ac:dyDescent="0.3">
      <x:c r="A2866" s="0">
        <x:f>'Historical Trades'!A2866</x:f>
      </x:c>
      <x:c r="B2866" s="0">
        <x:f>'Historical Trades'!B2866</x:f>
      </x:c>
      <x:c r="C2866" s="23">
        <x:f>'Historical Trades'!C2866</x:f>
      </x:c>
      <x:c r="D2866" s="0">
        <x:f>'Historical Trades'!D2866</x:f>
      </x:c>
      <x:c r="E2866" s="23">
        <x:f>'Historical Trades'!E2866</x:f>
      </x:c>
      <x:c r="F2866" s="0">
        <x:f>'Historical Trades'!F2866</x:f>
      </x:c>
      <x:c r="G2866" s="0">
        <x:f>'Historical Trades'!G2866</x:f>
      </x:c>
      <x:c r="H2866" s="0">
        <x:f>'Historical Trades'!H2866</x:f>
      </x:c>
      <x:c r="I2866" s="0">
        <x:f>'Historical Trades'!I2866</x:f>
      </x:c>
      <x:c r="J2866" s="0">
        <x:f>'Historical Trades'!J2866</x:f>
      </x:c>
      <x:c r="K2866" s="0">
        <x:f>'Historical Trades'!K2866</x:f>
      </x:c>
      <x:c r="L2866" s="0">
        <x:f>'Historical Trades'!L2866</x:f>
      </x:c>
      <x:c r="M2866" s="0">
        <x:f>'Historical Trades'!M2866</x:f>
      </x:c>
      <x:c r="N2866" s="0">
        <x:f>CLEAN('Historical Trades'!O2866)</x:f>
      </x:c>
      <x:c r="P2866" s="14">
        <x:f>IF(G2866="sell",M2866,-M2866)</x:f>
      </x:c>
      <x:c r="Q2866" s="14">
        <x:f>VLOOKUP(N2866,'Currency Rates'!$A$3:$C$32,3,0)</x:f>
      </x:c>
      <x:c r="R2866" s="0">
        <x:f>IF(A2866="SPUS",0,IF(A2866="FWD",0,P2866/Q2866))</x:f>
      </x:c>
    </x:row>
    <x:row r="2867" spans="1:19" x14ac:dyDescent="0.3">
      <x:c r="A2867" s="0">
        <x:f>'Historical Trades'!A2867</x:f>
      </x:c>
      <x:c r="B2867" s="0">
        <x:f>'Historical Trades'!B2867</x:f>
      </x:c>
      <x:c r="C2867" s="23">
        <x:f>'Historical Trades'!C2867</x:f>
      </x:c>
      <x:c r="D2867" s="0">
        <x:f>'Historical Trades'!D2867</x:f>
      </x:c>
      <x:c r="E2867" s="23">
        <x:f>'Historical Trades'!E2867</x:f>
      </x:c>
      <x:c r="F2867" s="0">
        <x:f>'Historical Trades'!F2867</x:f>
      </x:c>
      <x:c r="G2867" s="0">
        <x:f>'Historical Trades'!G2867</x:f>
      </x:c>
      <x:c r="H2867" s="0">
        <x:f>'Historical Trades'!H2867</x:f>
      </x:c>
      <x:c r="I2867" s="0">
        <x:f>'Historical Trades'!I2867</x:f>
      </x:c>
      <x:c r="J2867" s="0">
        <x:f>'Historical Trades'!J2867</x:f>
      </x:c>
      <x:c r="K2867" s="0">
        <x:f>'Historical Trades'!K2867</x:f>
      </x:c>
      <x:c r="L2867" s="0">
        <x:f>'Historical Trades'!L2867</x:f>
      </x:c>
      <x:c r="M2867" s="0">
        <x:f>'Historical Trades'!M2867</x:f>
      </x:c>
      <x:c r="N2867" s="0">
        <x:f>CLEAN('Historical Trades'!O2867)</x:f>
      </x:c>
      <x:c r="P2867" s="14">
        <x:f>IF(G2867="sell",M2867,-M2867)</x:f>
      </x:c>
      <x:c r="Q2867" s="14">
        <x:f>VLOOKUP(N2867,'Currency Rates'!$A$3:$C$32,3,0)</x:f>
      </x:c>
      <x:c r="R2867" s="0">
        <x:f>IF(A2867="SPUS",0,IF(A2867="FWD",0,P2867/Q2867))</x:f>
      </x:c>
    </x:row>
    <x:row r="2868" spans="1:19" x14ac:dyDescent="0.3">
      <x:c r="A2868" s="0">
        <x:f>'Historical Trades'!A2868</x:f>
      </x:c>
      <x:c r="B2868" s="0">
        <x:f>'Historical Trades'!B2868</x:f>
      </x:c>
      <x:c r="C2868" s="23">
        <x:f>'Historical Trades'!C2868</x:f>
      </x:c>
      <x:c r="D2868" s="0">
        <x:f>'Historical Trades'!D2868</x:f>
      </x:c>
      <x:c r="E2868" s="23">
        <x:f>'Historical Trades'!E2868</x:f>
      </x:c>
      <x:c r="F2868" s="0">
        <x:f>'Historical Trades'!F2868</x:f>
      </x:c>
      <x:c r="G2868" s="0">
        <x:f>'Historical Trades'!G2868</x:f>
      </x:c>
      <x:c r="H2868" s="0">
        <x:f>'Historical Trades'!H2868</x:f>
      </x:c>
      <x:c r="I2868" s="0">
        <x:f>'Historical Trades'!I2868</x:f>
      </x:c>
      <x:c r="J2868" s="0">
        <x:f>'Historical Trades'!J2868</x:f>
      </x:c>
      <x:c r="K2868" s="0">
        <x:f>'Historical Trades'!K2868</x:f>
      </x:c>
      <x:c r="L2868" s="0">
        <x:f>'Historical Trades'!L2868</x:f>
      </x:c>
      <x:c r="M2868" s="0">
        <x:f>'Historical Trades'!M2868</x:f>
      </x:c>
      <x:c r="N2868" s="0">
        <x:f>CLEAN('Historical Trades'!O2868)</x:f>
      </x:c>
      <x:c r="P2868" s="14">
        <x:f>IF(G2868="sell",M2868,-M2868)</x:f>
      </x:c>
      <x:c r="Q2868" s="14">
        <x:f>VLOOKUP(N2868,'Currency Rates'!$A$3:$C$32,3,0)</x:f>
      </x:c>
      <x:c r="R2868" s="0">
        <x:f>IF(A2868="SPUS",0,IF(A2868="FWD",0,P2868/Q2868))</x:f>
      </x:c>
    </x:row>
    <x:row r="2869" spans="1:19" x14ac:dyDescent="0.3">
      <x:c r="A2869" s="0">
        <x:f>'Historical Trades'!A2869</x:f>
      </x:c>
      <x:c r="B2869" s="0">
        <x:f>'Historical Trades'!B2869</x:f>
      </x:c>
      <x:c r="C2869" s="23">
        <x:f>'Historical Trades'!C2869</x:f>
      </x:c>
      <x:c r="D2869" s="0">
        <x:f>'Historical Trades'!D2869</x:f>
      </x:c>
      <x:c r="E2869" s="23">
        <x:f>'Historical Trades'!E2869</x:f>
      </x:c>
      <x:c r="F2869" s="0">
        <x:f>'Historical Trades'!F2869</x:f>
      </x:c>
      <x:c r="G2869" s="0">
        <x:f>'Historical Trades'!G2869</x:f>
      </x:c>
      <x:c r="H2869" s="0">
        <x:f>'Historical Trades'!H2869</x:f>
      </x:c>
      <x:c r="I2869" s="0">
        <x:f>'Historical Trades'!I2869</x:f>
      </x:c>
      <x:c r="J2869" s="0">
        <x:f>'Historical Trades'!J2869</x:f>
      </x:c>
      <x:c r="K2869" s="0">
        <x:f>'Historical Trades'!K2869</x:f>
      </x:c>
      <x:c r="L2869" s="0">
        <x:f>'Historical Trades'!L2869</x:f>
      </x:c>
      <x:c r="M2869" s="0">
        <x:f>'Historical Trades'!M2869</x:f>
      </x:c>
      <x:c r="N2869" s="0">
        <x:f>CLEAN('Historical Trades'!O2869)</x:f>
      </x:c>
      <x:c r="P2869" s="14">
        <x:f>IF(G2869="sell",M2869,-M2869)</x:f>
      </x:c>
      <x:c r="Q2869" s="14">
        <x:f>VLOOKUP(N2869,'Currency Rates'!$A$3:$C$32,3,0)</x:f>
      </x:c>
      <x:c r="R2869" s="0">
        <x:f>IF(A2869="SPUS",0,IF(A2869="FWD",0,P2869/Q2869))</x:f>
      </x:c>
    </x:row>
    <x:row r="2870" spans="1:19" x14ac:dyDescent="0.3">
      <x:c r="A2870" s="0">
        <x:f>'Historical Trades'!A2870</x:f>
      </x:c>
      <x:c r="B2870" s="0">
        <x:f>'Historical Trades'!B2870</x:f>
      </x:c>
      <x:c r="C2870" s="23">
        <x:f>'Historical Trades'!C2870</x:f>
      </x:c>
      <x:c r="D2870" s="0">
        <x:f>'Historical Trades'!D2870</x:f>
      </x:c>
      <x:c r="E2870" s="23">
        <x:f>'Historical Trades'!E2870</x:f>
      </x:c>
      <x:c r="F2870" s="0">
        <x:f>'Historical Trades'!F2870</x:f>
      </x:c>
      <x:c r="G2870" s="0">
        <x:f>'Historical Trades'!G2870</x:f>
      </x:c>
      <x:c r="H2870" s="0">
        <x:f>'Historical Trades'!H2870</x:f>
      </x:c>
      <x:c r="I2870" s="0">
        <x:f>'Historical Trades'!I2870</x:f>
      </x:c>
      <x:c r="J2870" s="0">
        <x:f>'Historical Trades'!J2870</x:f>
      </x:c>
      <x:c r="K2870" s="0">
        <x:f>'Historical Trades'!K2870</x:f>
      </x:c>
      <x:c r="L2870" s="0">
        <x:f>'Historical Trades'!L2870</x:f>
      </x:c>
      <x:c r="M2870" s="0">
        <x:f>'Historical Trades'!M2870</x:f>
      </x:c>
      <x:c r="N2870" s="0">
        <x:f>CLEAN('Historical Trades'!O2870)</x:f>
      </x:c>
      <x:c r="P2870" s="14">
        <x:f>IF(G2870="sell",M2870,-M2870)</x:f>
      </x:c>
      <x:c r="Q2870" s="14">
        <x:f>VLOOKUP(N2870,'Currency Rates'!$A$3:$C$32,3,0)</x:f>
      </x:c>
      <x:c r="R2870" s="0">
        <x:f>IF(A2870="SPUS",0,IF(A2870="FWD",0,P2870/Q2870))</x:f>
      </x:c>
    </x:row>
    <x:row r="2871" spans="1:19" x14ac:dyDescent="0.3">
      <x:c r="A2871" s="0">
        <x:f>'Historical Trades'!A2871</x:f>
      </x:c>
      <x:c r="B2871" s="0">
        <x:f>'Historical Trades'!B2871</x:f>
      </x:c>
      <x:c r="C2871" s="23">
        <x:f>'Historical Trades'!C2871</x:f>
      </x:c>
      <x:c r="D2871" s="0">
        <x:f>'Historical Trades'!D2871</x:f>
      </x:c>
      <x:c r="E2871" s="23">
        <x:f>'Historical Trades'!E2871</x:f>
      </x:c>
      <x:c r="F2871" s="0">
        <x:f>'Historical Trades'!F2871</x:f>
      </x:c>
      <x:c r="G2871" s="0">
        <x:f>'Historical Trades'!G2871</x:f>
      </x:c>
      <x:c r="H2871" s="0">
        <x:f>'Historical Trades'!H2871</x:f>
      </x:c>
      <x:c r="I2871" s="0">
        <x:f>'Historical Trades'!I2871</x:f>
      </x:c>
      <x:c r="J2871" s="0">
        <x:f>'Historical Trades'!J2871</x:f>
      </x:c>
      <x:c r="K2871" s="0">
        <x:f>'Historical Trades'!K2871</x:f>
      </x:c>
      <x:c r="L2871" s="0">
        <x:f>'Historical Trades'!L2871</x:f>
      </x:c>
      <x:c r="M2871" s="0">
        <x:f>'Historical Trades'!M2871</x:f>
      </x:c>
      <x:c r="N2871" s="0">
        <x:f>CLEAN('Historical Trades'!O2871)</x:f>
      </x:c>
      <x:c r="P2871" s="14">
        <x:f>IF(G2871="sell",M2871,-M2871)</x:f>
      </x:c>
      <x:c r="Q2871" s="14">
        <x:f>VLOOKUP(N2871,'Currency Rates'!$A$3:$C$32,3,0)</x:f>
      </x:c>
      <x:c r="R2871" s="0">
        <x:f>IF(A2871="SPUS",0,IF(A2871="FWD",0,P2871/Q2871))</x:f>
      </x:c>
    </x:row>
    <x:row r="2872" spans="1:19" x14ac:dyDescent="0.3">
      <x:c r="A2872" s="0">
        <x:f>'Historical Trades'!A2872</x:f>
      </x:c>
      <x:c r="B2872" s="0">
        <x:f>'Historical Trades'!B2872</x:f>
      </x:c>
      <x:c r="C2872" s="23">
        <x:f>'Historical Trades'!C2872</x:f>
      </x:c>
      <x:c r="D2872" s="0">
        <x:f>'Historical Trades'!D2872</x:f>
      </x:c>
      <x:c r="E2872" s="23">
        <x:f>'Historical Trades'!E2872</x:f>
      </x:c>
      <x:c r="F2872" s="0">
        <x:f>'Historical Trades'!F2872</x:f>
      </x:c>
      <x:c r="G2872" s="0">
        <x:f>'Historical Trades'!G2872</x:f>
      </x:c>
      <x:c r="H2872" s="0">
        <x:f>'Historical Trades'!H2872</x:f>
      </x:c>
      <x:c r="I2872" s="0">
        <x:f>'Historical Trades'!I2872</x:f>
      </x:c>
      <x:c r="J2872" s="0">
        <x:f>'Historical Trades'!J2872</x:f>
      </x:c>
      <x:c r="K2872" s="0">
        <x:f>'Historical Trades'!K2872</x:f>
      </x:c>
      <x:c r="L2872" s="0">
        <x:f>'Historical Trades'!L2872</x:f>
      </x:c>
      <x:c r="M2872" s="0">
        <x:f>'Historical Trades'!M2872</x:f>
      </x:c>
      <x:c r="N2872" s="0">
        <x:f>CLEAN('Historical Trades'!O2872)</x:f>
      </x:c>
      <x:c r="P2872" s="14">
        <x:f>IF(G2872="sell",M2872,-M2872)</x:f>
      </x:c>
      <x:c r="Q2872" s="14">
        <x:f>VLOOKUP(N2872,'Currency Rates'!$A$3:$C$32,3,0)</x:f>
      </x:c>
      <x:c r="R2872" s="0">
        <x:f>IF(A2872="SPUS",0,IF(A2872="FWD",0,P2872/Q2872))</x:f>
      </x:c>
    </x:row>
    <x:row r="2873" spans="1:19" x14ac:dyDescent="0.3">
      <x:c r="A2873" s="0">
        <x:f>'Historical Trades'!A2873</x:f>
      </x:c>
      <x:c r="B2873" s="0">
        <x:f>'Historical Trades'!B2873</x:f>
      </x:c>
      <x:c r="C2873" s="23">
        <x:f>'Historical Trades'!C2873</x:f>
      </x:c>
      <x:c r="D2873" s="0">
        <x:f>'Historical Trades'!D2873</x:f>
      </x:c>
      <x:c r="E2873" s="23">
        <x:f>'Historical Trades'!E2873</x:f>
      </x:c>
      <x:c r="F2873" s="0">
        <x:f>'Historical Trades'!F2873</x:f>
      </x:c>
      <x:c r="G2873" s="0">
        <x:f>'Historical Trades'!G2873</x:f>
      </x:c>
      <x:c r="H2873" s="0">
        <x:f>'Historical Trades'!H2873</x:f>
      </x:c>
      <x:c r="I2873" s="0">
        <x:f>'Historical Trades'!I2873</x:f>
      </x:c>
      <x:c r="J2873" s="0">
        <x:f>'Historical Trades'!J2873</x:f>
      </x:c>
      <x:c r="K2873" s="0">
        <x:f>'Historical Trades'!K2873</x:f>
      </x:c>
      <x:c r="L2873" s="0">
        <x:f>'Historical Trades'!L2873</x:f>
      </x:c>
      <x:c r="M2873" s="0">
        <x:f>'Historical Trades'!M2873</x:f>
      </x:c>
      <x:c r="N2873" s="0">
        <x:f>CLEAN('Historical Trades'!O2873)</x:f>
      </x:c>
      <x:c r="P2873" s="14">
        <x:f>IF(G2873="sell",M2873,-M2873)</x:f>
      </x:c>
      <x:c r="Q2873" s="14">
        <x:f>VLOOKUP(N2873,'Currency Rates'!$A$3:$C$32,3,0)</x:f>
      </x:c>
      <x:c r="R2873" s="0">
        <x:f>IF(A2873="SPUS",0,IF(A2873="FWD",0,P2873/Q2873))</x:f>
      </x:c>
    </x:row>
    <x:row r="2874" spans="1:19" x14ac:dyDescent="0.3">
      <x:c r="A2874" s="0">
        <x:f>'Historical Trades'!A2874</x:f>
      </x:c>
      <x:c r="B2874" s="0">
        <x:f>'Historical Trades'!B2874</x:f>
      </x:c>
      <x:c r="C2874" s="23">
        <x:f>'Historical Trades'!C2874</x:f>
      </x:c>
      <x:c r="D2874" s="0">
        <x:f>'Historical Trades'!D2874</x:f>
      </x:c>
      <x:c r="E2874" s="23">
        <x:f>'Historical Trades'!E2874</x:f>
      </x:c>
      <x:c r="F2874" s="0">
        <x:f>'Historical Trades'!F2874</x:f>
      </x:c>
      <x:c r="G2874" s="0">
        <x:f>'Historical Trades'!G2874</x:f>
      </x:c>
      <x:c r="H2874" s="0">
        <x:f>'Historical Trades'!H2874</x:f>
      </x:c>
      <x:c r="I2874" s="0">
        <x:f>'Historical Trades'!I2874</x:f>
      </x:c>
      <x:c r="J2874" s="0">
        <x:f>'Historical Trades'!J2874</x:f>
      </x:c>
      <x:c r="K2874" s="0">
        <x:f>'Historical Trades'!K2874</x:f>
      </x:c>
      <x:c r="L2874" s="0">
        <x:f>'Historical Trades'!L2874</x:f>
      </x:c>
      <x:c r="M2874" s="0">
        <x:f>'Historical Trades'!M2874</x:f>
      </x:c>
      <x:c r="N2874" s="0">
        <x:f>CLEAN('Historical Trades'!O2874)</x:f>
      </x:c>
      <x:c r="P2874" s="14">
        <x:f>IF(G2874="sell",M2874,-M2874)</x:f>
      </x:c>
      <x:c r="Q2874" s="14">
        <x:f>VLOOKUP(N2874,'Currency Rates'!$A$3:$C$32,3,0)</x:f>
      </x:c>
      <x:c r="R2874" s="0">
        <x:f>IF(A2874="SPUS",0,IF(A2874="FWD",0,P2874/Q2874))</x:f>
      </x:c>
    </x:row>
    <x:row r="2875" spans="1:19" x14ac:dyDescent="0.3">
      <x:c r="A2875" s="0">
        <x:f>'Historical Trades'!A2875</x:f>
      </x:c>
      <x:c r="B2875" s="0">
        <x:f>'Historical Trades'!B2875</x:f>
      </x:c>
      <x:c r="C2875" s="23">
        <x:f>'Historical Trades'!C2875</x:f>
      </x:c>
      <x:c r="D2875" s="0">
        <x:f>'Historical Trades'!D2875</x:f>
      </x:c>
      <x:c r="E2875" s="23">
        <x:f>'Historical Trades'!E2875</x:f>
      </x:c>
      <x:c r="F2875" s="0">
        <x:f>'Historical Trades'!F2875</x:f>
      </x:c>
      <x:c r="G2875" s="0">
        <x:f>'Historical Trades'!G2875</x:f>
      </x:c>
      <x:c r="H2875" s="0">
        <x:f>'Historical Trades'!H2875</x:f>
      </x:c>
      <x:c r="I2875" s="0">
        <x:f>'Historical Trades'!I2875</x:f>
      </x:c>
      <x:c r="J2875" s="0">
        <x:f>'Historical Trades'!J2875</x:f>
      </x:c>
      <x:c r="K2875" s="0">
        <x:f>'Historical Trades'!K2875</x:f>
      </x:c>
      <x:c r="L2875" s="0">
        <x:f>'Historical Trades'!L2875</x:f>
      </x:c>
      <x:c r="M2875" s="0">
        <x:f>'Historical Trades'!M2875</x:f>
      </x:c>
      <x:c r="N2875" s="0">
        <x:f>CLEAN('Historical Trades'!O2875)</x:f>
      </x:c>
      <x:c r="P2875" s="14">
        <x:f>IF(G2875="sell",M2875,-M2875)</x:f>
      </x:c>
      <x:c r="Q2875" s="14">
        <x:f>VLOOKUP(N2875,'Currency Rates'!$A$3:$C$32,3,0)</x:f>
      </x:c>
      <x:c r="R2875" s="0">
        <x:f>IF(A2875="SPUS",0,IF(A2875="FWD",0,P2875/Q2875))</x:f>
      </x:c>
    </x:row>
    <x:row r="2876" spans="1:19" x14ac:dyDescent="0.3">
      <x:c r="A2876" s="0">
        <x:f>'Historical Trades'!A2876</x:f>
      </x:c>
      <x:c r="B2876" s="0">
        <x:f>'Historical Trades'!B2876</x:f>
      </x:c>
      <x:c r="C2876" s="23">
        <x:f>'Historical Trades'!C2876</x:f>
      </x:c>
      <x:c r="D2876" s="0">
        <x:f>'Historical Trades'!D2876</x:f>
      </x:c>
      <x:c r="E2876" s="23">
        <x:f>'Historical Trades'!E2876</x:f>
      </x:c>
      <x:c r="F2876" s="0">
        <x:f>'Historical Trades'!F2876</x:f>
      </x:c>
      <x:c r="G2876" s="0">
        <x:f>'Historical Trades'!G2876</x:f>
      </x:c>
      <x:c r="H2876" s="0">
        <x:f>'Historical Trades'!H2876</x:f>
      </x:c>
      <x:c r="I2876" s="0">
        <x:f>'Historical Trades'!I2876</x:f>
      </x:c>
      <x:c r="J2876" s="0">
        <x:f>'Historical Trades'!J2876</x:f>
      </x:c>
      <x:c r="K2876" s="0">
        <x:f>'Historical Trades'!K2876</x:f>
      </x:c>
      <x:c r="L2876" s="0">
        <x:f>'Historical Trades'!L2876</x:f>
      </x:c>
      <x:c r="M2876" s="0">
        <x:f>'Historical Trades'!M2876</x:f>
      </x:c>
      <x:c r="N2876" s="0">
        <x:f>CLEAN('Historical Trades'!O2876)</x:f>
      </x:c>
      <x:c r="P2876" s="14">
        <x:f>IF(G2876="sell",M2876,-M2876)</x:f>
      </x:c>
      <x:c r="Q2876" s="14">
        <x:f>VLOOKUP(N2876,'Currency Rates'!$A$3:$C$32,3,0)</x:f>
      </x:c>
      <x:c r="R2876" s="0">
        <x:f>IF(A2876="SPUS",0,IF(A2876="FWD",0,P2876/Q2876))</x:f>
      </x:c>
    </x:row>
    <x:row r="2877" spans="1:19" x14ac:dyDescent="0.3">
      <x:c r="A2877" s="0">
        <x:f>'Historical Trades'!A2877</x:f>
      </x:c>
      <x:c r="B2877" s="0">
        <x:f>'Historical Trades'!B2877</x:f>
      </x:c>
      <x:c r="C2877" s="23">
        <x:f>'Historical Trades'!C2877</x:f>
      </x:c>
      <x:c r="D2877" s="0">
        <x:f>'Historical Trades'!D2877</x:f>
      </x:c>
      <x:c r="E2877" s="23">
        <x:f>'Historical Trades'!E2877</x:f>
      </x:c>
      <x:c r="F2877" s="0">
        <x:f>'Historical Trades'!F2877</x:f>
      </x:c>
      <x:c r="G2877" s="0">
        <x:f>'Historical Trades'!G2877</x:f>
      </x:c>
      <x:c r="H2877" s="0">
        <x:f>'Historical Trades'!H2877</x:f>
      </x:c>
      <x:c r="I2877" s="0">
        <x:f>'Historical Trades'!I2877</x:f>
      </x:c>
      <x:c r="J2877" s="0">
        <x:f>'Historical Trades'!J2877</x:f>
      </x:c>
      <x:c r="K2877" s="0">
        <x:f>'Historical Trades'!K2877</x:f>
      </x:c>
      <x:c r="L2877" s="0">
        <x:f>'Historical Trades'!L2877</x:f>
      </x:c>
      <x:c r="M2877" s="0">
        <x:f>'Historical Trades'!M2877</x:f>
      </x:c>
      <x:c r="N2877" s="0">
        <x:f>CLEAN('Historical Trades'!O2877)</x:f>
      </x:c>
      <x:c r="P2877" s="14">
        <x:f>IF(G2877="sell",M2877,-M2877)</x:f>
      </x:c>
      <x:c r="Q2877" s="14">
        <x:f>VLOOKUP(N2877,'Currency Rates'!$A$3:$C$32,3,0)</x:f>
      </x:c>
      <x:c r="R2877" s="0">
        <x:f>IF(A2877="SPUS",0,IF(A2877="FWD",0,P2877/Q2877))</x:f>
      </x:c>
    </x:row>
    <x:row r="2878" spans="1:19" x14ac:dyDescent="0.3">
      <x:c r="A2878" s="0">
        <x:f>'Historical Trades'!A2878</x:f>
      </x:c>
      <x:c r="B2878" s="0">
        <x:f>'Historical Trades'!B2878</x:f>
      </x:c>
      <x:c r="C2878" s="23">
        <x:f>'Historical Trades'!C2878</x:f>
      </x:c>
      <x:c r="D2878" s="0">
        <x:f>'Historical Trades'!D2878</x:f>
      </x:c>
      <x:c r="E2878" s="23">
        <x:f>'Historical Trades'!E2878</x:f>
      </x:c>
      <x:c r="F2878" s="0">
        <x:f>'Historical Trades'!F2878</x:f>
      </x:c>
      <x:c r="G2878" s="0">
        <x:f>'Historical Trades'!G2878</x:f>
      </x:c>
      <x:c r="H2878" s="0">
        <x:f>'Historical Trades'!H2878</x:f>
      </x:c>
      <x:c r="I2878" s="0">
        <x:f>'Historical Trades'!I2878</x:f>
      </x:c>
      <x:c r="J2878" s="0">
        <x:f>'Historical Trades'!J2878</x:f>
      </x:c>
      <x:c r="K2878" s="0">
        <x:f>'Historical Trades'!K2878</x:f>
      </x:c>
      <x:c r="L2878" s="0">
        <x:f>'Historical Trades'!L2878</x:f>
      </x:c>
      <x:c r="M2878" s="0">
        <x:f>'Historical Trades'!M2878</x:f>
      </x:c>
      <x:c r="N2878" s="0">
        <x:f>CLEAN('Historical Trades'!O2878)</x:f>
      </x:c>
      <x:c r="P2878" s="14">
        <x:f>IF(G2878="sell",M2878,-M2878)</x:f>
      </x:c>
      <x:c r="Q2878" s="14">
        <x:f>VLOOKUP(N2878,'Currency Rates'!$A$3:$C$32,3,0)</x:f>
      </x:c>
      <x:c r="R2878" s="0">
        <x:f>IF(A2878="SPUS",0,IF(A2878="FWD",0,P2878/Q2878))</x:f>
      </x:c>
    </x:row>
    <x:row r="2879" spans="1:19" x14ac:dyDescent="0.3">
      <x:c r="A2879" s="0">
        <x:f>'Historical Trades'!A2879</x:f>
      </x:c>
      <x:c r="B2879" s="0">
        <x:f>'Historical Trades'!B2879</x:f>
      </x:c>
      <x:c r="C2879" s="23">
        <x:f>'Historical Trades'!C2879</x:f>
      </x:c>
      <x:c r="D2879" s="0">
        <x:f>'Historical Trades'!D2879</x:f>
      </x:c>
      <x:c r="E2879" s="23">
        <x:f>'Historical Trades'!E2879</x:f>
      </x:c>
      <x:c r="F2879" s="0">
        <x:f>'Historical Trades'!F2879</x:f>
      </x:c>
      <x:c r="G2879" s="0">
        <x:f>'Historical Trades'!G2879</x:f>
      </x:c>
      <x:c r="H2879" s="0">
        <x:f>'Historical Trades'!H2879</x:f>
      </x:c>
      <x:c r="I2879" s="0">
        <x:f>'Historical Trades'!I2879</x:f>
      </x:c>
      <x:c r="J2879" s="0">
        <x:f>'Historical Trades'!J2879</x:f>
      </x:c>
      <x:c r="K2879" s="0">
        <x:f>'Historical Trades'!K2879</x:f>
      </x:c>
      <x:c r="L2879" s="0">
        <x:f>'Historical Trades'!L2879</x:f>
      </x:c>
      <x:c r="M2879" s="0">
        <x:f>'Historical Trades'!M2879</x:f>
      </x:c>
      <x:c r="N2879" s="0">
        <x:f>CLEAN('Historical Trades'!O2879)</x:f>
      </x:c>
      <x:c r="P2879" s="14">
        <x:f>IF(G2879="sell",M2879,-M2879)</x:f>
      </x:c>
      <x:c r="Q2879" s="14">
        <x:f>VLOOKUP(N2879,'Currency Rates'!$A$3:$C$32,3,0)</x:f>
      </x:c>
      <x:c r="R2879" s="0">
        <x:f>IF(A2879="SPUS",0,IF(A2879="FWD",0,P2879/Q2879))</x:f>
      </x:c>
    </x:row>
    <x:row r="2880" spans="1:19" x14ac:dyDescent="0.3">
      <x:c r="A2880" s="0">
        <x:f>'Historical Trades'!A2880</x:f>
      </x:c>
      <x:c r="B2880" s="0">
        <x:f>'Historical Trades'!B2880</x:f>
      </x:c>
      <x:c r="C2880" s="23">
        <x:f>'Historical Trades'!C2880</x:f>
      </x:c>
      <x:c r="D2880" s="0">
        <x:f>'Historical Trades'!D2880</x:f>
      </x:c>
      <x:c r="E2880" s="23">
        <x:f>'Historical Trades'!E2880</x:f>
      </x:c>
      <x:c r="F2880" s="0">
        <x:f>'Historical Trades'!F2880</x:f>
      </x:c>
      <x:c r="G2880" s="0">
        <x:f>'Historical Trades'!G2880</x:f>
      </x:c>
      <x:c r="H2880" s="0">
        <x:f>'Historical Trades'!H2880</x:f>
      </x:c>
      <x:c r="I2880" s="0">
        <x:f>'Historical Trades'!I2880</x:f>
      </x:c>
      <x:c r="J2880" s="0">
        <x:f>'Historical Trades'!J2880</x:f>
      </x:c>
      <x:c r="K2880" s="0">
        <x:f>'Historical Trades'!K2880</x:f>
      </x:c>
      <x:c r="L2880" s="0">
        <x:f>'Historical Trades'!L2880</x:f>
      </x:c>
      <x:c r="M2880" s="0">
        <x:f>'Historical Trades'!M2880</x:f>
      </x:c>
      <x:c r="N2880" s="0">
        <x:f>CLEAN('Historical Trades'!O2880)</x:f>
      </x:c>
      <x:c r="P2880" s="14">
        <x:f>IF(G2880="sell",M2880,-M2880)</x:f>
      </x:c>
      <x:c r="Q2880" s="14">
        <x:f>VLOOKUP(N2880,'Currency Rates'!$A$3:$C$32,3,0)</x:f>
      </x:c>
      <x:c r="R2880" s="0">
        <x:f>IF(A2880="SPUS",0,IF(A2880="FWD",0,P2880/Q2880))</x:f>
      </x:c>
    </x:row>
    <x:row r="2881" spans="1:19" x14ac:dyDescent="0.3">
      <x:c r="A2881" s="0">
        <x:f>'Historical Trades'!A2881</x:f>
      </x:c>
      <x:c r="B2881" s="0">
        <x:f>'Historical Trades'!B2881</x:f>
      </x:c>
      <x:c r="C2881" s="23">
        <x:f>'Historical Trades'!C2881</x:f>
      </x:c>
      <x:c r="D2881" s="0">
        <x:f>'Historical Trades'!D2881</x:f>
      </x:c>
      <x:c r="E2881" s="23">
        <x:f>'Historical Trades'!E2881</x:f>
      </x:c>
      <x:c r="F2881" s="0">
        <x:f>'Historical Trades'!F2881</x:f>
      </x:c>
      <x:c r="G2881" s="0">
        <x:f>'Historical Trades'!G2881</x:f>
      </x:c>
      <x:c r="H2881" s="0">
        <x:f>'Historical Trades'!H2881</x:f>
      </x:c>
      <x:c r="I2881" s="0">
        <x:f>'Historical Trades'!I2881</x:f>
      </x:c>
      <x:c r="J2881" s="0">
        <x:f>'Historical Trades'!J2881</x:f>
      </x:c>
      <x:c r="K2881" s="0">
        <x:f>'Historical Trades'!K2881</x:f>
      </x:c>
      <x:c r="L2881" s="0">
        <x:f>'Historical Trades'!L2881</x:f>
      </x:c>
      <x:c r="M2881" s="0">
        <x:f>'Historical Trades'!M2881</x:f>
      </x:c>
      <x:c r="N2881" s="0">
        <x:f>CLEAN('Historical Trades'!O2881)</x:f>
      </x:c>
      <x:c r="P2881" s="14">
        <x:f>IF(G2881="sell",M2881,-M2881)</x:f>
      </x:c>
      <x:c r="Q2881" s="14">
        <x:f>VLOOKUP(N2881,'Currency Rates'!$A$3:$C$32,3,0)</x:f>
      </x:c>
      <x:c r="R2881" s="0">
        <x:f>IF(A2881="SPUS",0,IF(A2881="FWD",0,P2881/Q2881))</x:f>
      </x:c>
    </x:row>
    <x:row r="2882" spans="1:19" x14ac:dyDescent="0.3">
      <x:c r="A2882" s="0">
        <x:f>'Historical Trades'!A2882</x:f>
      </x:c>
      <x:c r="B2882" s="0">
        <x:f>'Historical Trades'!B2882</x:f>
      </x:c>
      <x:c r="C2882" s="23">
        <x:f>'Historical Trades'!C2882</x:f>
      </x:c>
      <x:c r="D2882" s="0">
        <x:f>'Historical Trades'!D2882</x:f>
      </x:c>
      <x:c r="E2882" s="23">
        <x:f>'Historical Trades'!E2882</x:f>
      </x:c>
      <x:c r="F2882" s="0">
        <x:f>'Historical Trades'!F2882</x:f>
      </x:c>
      <x:c r="G2882" s="0">
        <x:f>'Historical Trades'!G2882</x:f>
      </x:c>
      <x:c r="H2882" s="0">
        <x:f>'Historical Trades'!H2882</x:f>
      </x:c>
      <x:c r="I2882" s="0">
        <x:f>'Historical Trades'!I2882</x:f>
      </x:c>
      <x:c r="J2882" s="0">
        <x:f>'Historical Trades'!J2882</x:f>
      </x:c>
      <x:c r="K2882" s="0">
        <x:f>'Historical Trades'!K2882</x:f>
      </x:c>
      <x:c r="L2882" s="0">
        <x:f>'Historical Trades'!L2882</x:f>
      </x:c>
      <x:c r="M2882" s="0">
        <x:f>'Historical Trades'!M2882</x:f>
      </x:c>
      <x:c r="N2882" s="0">
        <x:f>CLEAN('Historical Trades'!O2882)</x:f>
      </x:c>
      <x:c r="P2882" s="14">
        <x:f>IF(G2882="sell",M2882,-M2882)</x:f>
      </x:c>
      <x:c r="Q2882" s="14">
        <x:f>VLOOKUP(N2882,'Currency Rates'!$A$3:$C$32,3,0)</x:f>
      </x:c>
      <x:c r="R2882" s="0">
        <x:f>IF(A2882="SPUS",0,IF(A2882="FWD",0,P2882/Q2882))</x:f>
      </x:c>
    </x:row>
    <x:row r="2883" spans="1:19" x14ac:dyDescent="0.3">
      <x:c r="A2883" s="0">
        <x:f>'Historical Trades'!A2883</x:f>
      </x:c>
      <x:c r="B2883" s="0">
        <x:f>'Historical Trades'!B2883</x:f>
      </x:c>
      <x:c r="C2883" s="23">
        <x:f>'Historical Trades'!C2883</x:f>
      </x:c>
      <x:c r="D2883" s="0">
        <x:f>'Historical Trades'!D2883</x:f>
      </x:c>
      <x:c r="E2883" s="23">
        <x:f>'Historical Trades'!E2883</x:f>
      </x:c>
      <x:c r="F2883" s="0">
        <x:f>'Historical Trades'!F2883</x:f>
      </x:c>
      <x:c r="G2883" s="0">
        <x:f>'Historical Trades'!G2883</x:f>
      </x:c>
      <x:c r="H2883" s="0">
        <x:f>'Historical Trades'!H2883</x:f>
      </x:c>
      <x:c r="I2883" s="0">
        <x:f>'Historical Trades'!I2883</x:f>
      </x:c>
      <x:c r="J2883" s="0">
        <x:f>'Historical Trades'!J2883</x:f>
      </x:c>
      <x:c r="K2883" s="0">
        <x:f>'Historical Trades'!K2883</x:f>
      </x:c>
      <x:c r="L2883" s="0">
        <x:f>'Historical Trades'!L2883</x:f>
      </x:c>
      <x:c r="M2883" s="0">
        <x:f>'Historical Trades'!M2883</x:f>
      </x:c>
      <x:c r="N2883" s="0">
        <x:f>CLEAN('Historical Trades'!O2883)</x:f>
      </x:c>
      <x:c r="P2883" s="14">
        <x:f>IF(G2883="sell",M2883,-M2883)</x:f>
      </x:c>
      <x:c r="Q2883" s="14">
        <x:f>VLOOKUP(N2883,'Currency Rates'!$A$3:$C$32,3,0)</x:f>
      </x:c>
      <x:c r="R2883" s="0">
        <x:f>IF(A2883="SPUS",0,IF(A2883="FWD",0,P2883/Q2883))</x:f>
      </x:c>
    </x:row>
    <x:row r="2884" spans="1:19" x14ac:dyDescent="0.3">
      <x:c r="A2884" s="0">
        <x:f>'Historical Trades'!A2884</x:f>
      </x:c>
      <x:c r="B2884" s="0">
        <x:f>'Historical Trades'!B2884</x:f>
      </x:c>
      <x:c r="C2884" s="23">
        <x:f>'Historical Trades'!C2884</x:f>
      </x:c>
      <x:c r="D2884" s="0">
        <x:f>'Historical Trades'!D2884</x:f>
      </x:c>
      <x:c r="E2884" s="23">
        <x:f>'Historical Trades'!E2884</x:f>
      </x:c>
      <x:c r="F2884" s="0">
        <x:f>'Historical Trades'!F2884</x:f>
      </x:c>
      <x:c r="G2884" s="0">
        <x:f>'Historical Trades'!G2884</x:f>
      </x:c>
      <x:c r="H2884" s="0">
        <x:f>'Historical Trades'!H2884</x:f>
      </x:c>
      <x:c r="I2884" s="0">
        <x:f>'Historical Trades'!I2884</x:f>
      </x:c>
      <x:c r="J2884" s="0">
        <x:f>'Historical Trades'!J2884</x:f>
      </x:c>
      <x:c r="K2884" s="0">
        <x:f>'Historical Trades'!K2884</x:f>
      </x:c>
      <x:c r="L2884" s="0">
        <x:f>'Historical Trades'!L2884</x:f>
      </x:c>
      <x:c r="M2884" s="0">
        <x:f>'Historical Trades'!M2884</x:f>
      </x:c>
      <x:c r="N2884" s="0">
        <x:f>CLEAN('Historical Trades'!O2884)</x:f>
      </x:c>
      <x:c r="P2884" s="14">
        <x:f>IF(G2884="sell",M2884,-M2884)</x:f>
      </x:c>
      <x:c r="Q2884" s="14">
        <x:f>VLOOKUP(N2884,'Currency Rates'!$A$3:$C$32,3,0)</x:f>
      </x:c>
      <x:c r="R2884" s="0">
        <x:f>IF(A2884="SPUS",0,IF(A2884="FWD",0,P2884/Q2884))</x:f>
      </x:c>
    </x:row>
    <x:row r="2885" spans="1:19" x14ac:dyDescent="0.3">
      <x:c r="A2885" s="0">
        <x:f>'Historical Trades'!A2885</x:f>
      </x:c>
      <x:c r="B2885" s="0">
        <x:f>'Historical Trades'!B2885</x:f>
      </x:c>
      <x:c r="C2885" s="23">
        <x:f>'Historical Trades'!C2885</x:f>
      </x:c>
      <x:c r="D2885" s="0">
        <x:f>'Historical Trades'!D2885</x:f>
      </x:c>
      <x:c r="E2885" s="23">
        <x:f>'Historical Trades'!E2885</x:f>
      </x:c>
      <x:c r="F2885" s="0">
        <x:f>'Historical Trades'!F2885</x:f>
      </x:c>
      <x:c r="G2885" s="0">
        <x:f>'Historical Trades'!G2885</x:f>
      </x:c>
      <x:c r="H2885" s="0">
        <x:f>'Historical Trades'!H2885</x:f>
      </x:c>
      <x:c r="I2885" s="0">
        <x:f>'Historical Trades'!I2885</x:f>
      </x:c>
      <x:c r="J2885" s="0">
        <x:f>'Historical Trades'!J2885</x:f>
      </x:c>
      <x:c r="K2885" s="0">
        <x:f>'Historical Trades'!K2885</x:f>
      </x:c>
      <x:c r="L2885" s="0">
        <x:f>'Historical Trades'!L2885</x:f>
      </x:c>
      <x:c r="M2885" s="0">
        <x:f>'Historical Trades'!M2885</x:f>
      </x:c>
      <x:c r="N2885" s="0">
        <x:f>CLEAN('Historical Trades'!O2885)</x:f>
      </x:c>
      <x:c r="P2885" s="14">
        <x:f>IF(G2885="sell",M2885,-M2885)</x:f>
      </x:c>
      <x:c r="Q2885" s="14">
        <x:f>VLOOKUP(N2885,'Currency Rates'!$A$3:$C$32,3,0)</x:f>
      </x:c>
      <x:c r="R2885" s="0">
        <x:f>IF(A2885="SPUS",0,IF(A2885="FWD",0,P2885/Q2885))</x:f>
      </x:c>
    </x:row>
    <x:row r="2886" spans="1:19" x14ac:dyDescent="0.3">
      <x:c r="A2886" s="0">
        <x:f>'Historical Trades'!A2886</x:f>
      </x:c>
      <x:c r="B2886" s="0">
        <x:f>'Historical Trades'!B2886</x:f>
      </x:c>
      <x:c r="C2886" s="23">
        <x:f>'Historical Trades'!C2886</x:f>
      </x:c>
      <x:c r="D2886" s="0">
        <x:f>'Historical Trades'!D2886</x:f>
      </x:c>
      <x:c r="E2886" s="23">
        <x:f>'Historical Trades'!E2886</x:f>
      </x:c>
      <x:c r="F2886" s="0">
        <x:f>'Historical Trades'!F2886</x:f>
      </x:c>
      <x:c r="G2886" s="0">
        <x:f>'Historical Trades'!G2886</x:f>
      </x:c>
      <x:c r="H2886" s="0">
        <x:f>'Historical Trades'!H2886</x:f>
      </x:c>
      <x:c r="I2886" s="0">
        <x:f>'Historical Trades'!I2886</x:f>
      </x:c>
      <x:c r="J2886" s="0">
        <x:f>'Historical Trades'!J2886</x:f>
      </x:c>
      <x:c r="K2886" s="0">
        <x:f>'Historical Trades'!K2886</x:f>
      </x:c>
      <x:c r="L2886" s="0">
        <x:f>'Historical Trades'!L2886</x:f>
      </x:c>
      <x:c r="M2886" s="0">
        <x:f>'Historical Trades'!M2886</x:f>
      </x:c>
      <x:c r="N2886" s="0">
        <x:f>CLEAN('Historical Trades'!O2886)</x:f>
      </x:c>
      <x:c r="P2886" s="14">
        <x:f>IF(G2886="sell",M2886,-M2886)</x:f>
      </x:c>
      <x:c r="Q2886" s="14">
        <x:f>VLOOKUP(N2886,'Currency Rates'!$A$3:$C$32,3,0)</x:f>
      </x:c>
      <x:c r="R2886" s="0">
        <x:f>IF(A2886="SPUS",0,IF(A2886="FWD",0,P2886/Q2886))</x:f>
      </x:c>
    </x:row>
    <x:row r="2887" spans="1:19" x14ac:dyDescent="0.3">
      <x:c r="A2887" s="0">
        <x:f>'Historical Trades'!A2887</x:f>
      </x:c>
      <x:c r="B2887" s="0">
        <x:f>'Historical Trades'!B2887</x:f>
      </x:c>
      <x:c r="C2887" s="23">
        <x:f>'Historical Trades'!C2887</x:f>
      </x:c>
      <x:c r="D2887" s="0">
        <x:f>'Historical Trades'!D2887</x:f>
      </x:c>
      <x:c r="E2887" s="23">
        <x:f>'Historical Trades'!E2887</x:f>
      </x:c>
      <x:c r="F2887" s="0">
        <x:f>'Historical Trades'!F2887</x:f>
      </x:c>
      <x:c r="G2887" s="0">
        <x:f>'Historical Trades'!G2887</x:f>
      </x:c>
      <x:c r="H2887" s="0">
        <x:f>'Historical Trades'!H2887</x:f>
      </x:c>
      <x:c r="I2887" s="0">
        <x:f>'Historical Trades'!I2887</x:f>
      </x:c>
      <x:c r="J2887" s="0">
        <x:f>'Historical Trades'!J2887</x:f>
      </x:c>
      <x:c r="K2887" s="0">
        <x:f>'Historical Trades'!K2887</x:f>
      </x:c>
      <x:c r="L2887" s="0">
        <x:f>'Historical Trades'!L2887</x:f>
      </x:c>
      <x:c r="M2887" s="0">
        <x:f>'Historical Trades'!M2887</x:f>
      </x:c>
      <x:c r="N2887" s="0">
        <x:f>CLEAN('Historical Trades'!O2887)</x:f>
      </x:c>
      <x:c r="P2887" s="14">
        <x:f>IF(G2887="sell",M2887,-M2887)</x:f>
      </x:c>
      <x:c r="Q2887" s="14">
        <x:f>VLOOKUP(N2887,'Currency Rates'!$A$3:$C$32,3,0)</x:f>
      </x:c>
      <x:c r="R2887" s="0">
        <x:f>IF(A2887="SPUS",0,IF(A2887="FWD",0,P2887/Q2887))</x:f>
      </x:c>
    </x:row>
    <x:row r="2888" spans="1:19" x14ac:dyDescent="0.3">
      <x:c r="A2888" s="0">
        <x:f>'Historical Trades'!A2888</x:f>
      </x:c>
      <x:c r="B2888" s="0">
        <x:f>'Historical Trades'!B2888</x:f>
      </x:c>
      <x:c r="C2888" s="23">
        <x:f>'Historical Trades'!C2888</x:f>
      </x:c>
      <x:c r="D2888" s="0">
        <x:f>'Historical Trades'!D2888</x:f>
      </x:c>
      <x:c r="E2888" s="23">
        <x:f>'Historical Trades'!E2888</x:f>
      </x:c>
      <x:c r="F2888" s="0">
        <x:f>'Historical Trades'!F2888</x:f>
      </x:c>
      <x:c r="G2888" s="0">
        <x:f>'Historical Trades'!G2888</x:f>
      </x:c>
      <x:c r="H2888" s="0">
        <x:f>'Historical Trades'!H2888</x:f>
      </x:c>
      <x:c r="I2888" s="0">
        <x:f>'Historical Trades'!I2888</x:f>
      </x:c>
      <x:c r="J2888" s="0">
        <x:f>'Historical Trades'!J2888</x:f>
      </x:c>
      <x:c r="K2888" s="0">
        <x:f>'Historical Trades'!K2888</x:f>
      </x:c>
      <x:c r="L2888" s="0">
        <x:f>'Historical Trades'!L2888</x:f>
      </x:c>
      <x:c r="M2888" s="0">
        <x:f>'Historical Trades'!M2888</x:f>
      </x:c>
      <x:c r="N2888" s="0">
        <x:f>CLEAN('Historical Trades'!O2888)</x:f>
      </x:c>
      <x:c r="P2888" s="14">
        <x:f>IF(G2888="sell",M2888,-M2888)</x:f>
      </x:c>
      <x:c r="Q2888" s="14">
        <x:f>VLOOKUP(N2888,'Currency Rates'!$A$3:$C$32,3,0)</x:f>
      </x:c>
      <x:c r="R2888" s="0">
        <x:f>IF(A2888="SPUS",0,IF(A2888="FWD",0,P2888/Q2888))</x:f>
      </x:c>
    </x:row>
    <x:row r="2889" spans="1:19" x14ac:dyDescent="0.3">
      <x:c r="A2889" s="0">
        <x:f>'Historical Trades'!A2889</x:f>
      </x:c>
      <x:c r="B2889" s="0">
        <x:f>'Historical Trades'!B2889</x:f>
      </x:c>
      <x:c r="C2889" s="23">
        <x:f>'Historical Trades'!C2889</x:f>
      </x:c>
      <x:c r="D2889" s="0">
        <x:f>'Historical Trades'!D2889</x:f>
      </x:c>
      <x:c r="E2889" s="23">
        <x:f>'Historical Trades'!E2889</x:f>
      </x:c>
      <x:c r="F2889" s="0">
        <x:f>'Historical Trades'!F2889</x:f>
      </x:c>
      <x:c r="G2889" s="0">
        <x:f>'Historical Trades'!G2889</x:f>
      </x:c>
      <x:c r="H2889" s="0">
        <x:f>'Historical Trades'!H2889</x:f>
      </x:c>
      <x:c r="I2889" s="0">
        <x:f>'Historical Trades'!I2889</x:f>
      </x:c>
      <x:c r="J2889" s="0">
        <x:f>'Historical Trades'!J2889</x:f>
      </x:c>
      <x:c r="K2889" s="0">
        <x:f>'Historical Trades'!K2889</x:f>
      </x:c>
      <x:c r="L2889" s="0">
        <x:f>'Historical Trades'!L2889</x:f>
      </x:c>
      <x:c r="M2889" s="0">
        <x:f>'Historical Trades'!M2889</x:f>
      </x:c>
      <x:c r="N2889" s="0">
        <x:f>CLEAN('Historical Trades'!O2889)</x:f>
      </x:c>
      <x:c r="P2889" s="14">
        <x:f>IF(G2889="sell",M2889,-M2889)</x:f>
      </x:c>
      <x:c r="Q2889" s="14">
        <x:f>VLOOKUP(N2889,'Currency Rates'!$A$3:$C$32,3,0)</x:f>
      </x:c>
      <x:c r="R2889" s="0">
        <x:f>IF(A2889="SPUS",0,IF(A2889="FWD",0,P2889/Q2889))</x:f>
      </x:c>
    </x:row>
    <x:row r="2890" spans="1:19" x14ac:dyDescent="0.3">
      <x:c r="A2890" s="0">
        <x:f>'Historical Trades'!A2890</x:f>
      </x:c>
      <x:c r="B2890" s="0">
        <x:f>'Historical Trades'!B2890</x:f>
      </x:c>
      <x:c r="C2890" s="23">
        <x:f>'Historical Trades'!C2890</x:f>
      </x:c>
      <x:c r="D2890" s="0">
        <x:f>'Historical Trades'!D2890</x:f>
      </x:c>
      <x:c r="E2890" s="23">
        <x:f>'Historical Trades'!E2890</x:f>
      </x:c>
      <x:c r="F2890" s="0">
        <x:f>'Historical Trades'!F2890</x:f>
      </x:c>
      <x:c r="G2890" s="0">
        <x:f>'Historical Trades'!G2890</x:f>
      </x:c>
      <x:c r="H2890" s="0">
        <x:f>'Historical Trades'!H2890</x:f>
      </x:c>
      <x:c r="I2890" s="0">
        <x:f>'Historical Trades'!I2890</x:f>
      </x:c>
      <x:c r="J2890" s="0">
        <x:f>'Historical Trades'!J2890</x:f>
      </x:c>
      <x:c r="K2890" s="0">
        <x:f>'Historical Trades'!K2890</x:f>
      </x:c>
      <x:c r="L2890" s="0">
        <x:f>'Historical Trades'!L2890</x:f>
      </x:c>
      <x:c r="M2890" s="0">
        <x:f>'Historical Trades'!M2890</x:f>
      </x:c>
      <x:c r="N2890" s="0">
        <x:f>CLEAN('Historical Trades'!O2890)</x:f>
      </x:c>
      <x:c r="P2890" s="14">
        <x:f>IF(G2890="sell",M2890,-M2890)</x:f>
      </x:c>
      <x:c r="Q2890" s="14">
        <x:f>VLOOKUP(N2890,'Currency Rates'!$A$3:$C$32,3,0)</x:f>
      </x:c>
      <x:c r="R2890" s="0">
        <x:f>IF(A2890="SPUS",0,IF(A2890="FWD",0,P2890/Q2890))</x:f>
      </x:c>
    </x:row>
    <x:row r="2891" spans="1:19" x14ac:dyDescent="0.3">
      <x:c r="A2891" s="0">
        <x:f>'Historical Trades'!A2891</x:f>
      </x:c>
      <x:c r="B2891" s="0">
        <x:f>'Historical Trades'!B2891</x:f>
      </x:c>
      <x:c r="C2891" s="23">
        <x:f>'Historical Trades'!C2891</x:f>
      </x:c>
      <x:c r="D2891" s="0">
        <x:f>'Historical Trades'!D2891</x:f>
      </x:c>
      <x:c r="E2891" s="23">
        <x:f>'Historical Trades'!E2891</x:f>
      </x:c>
      <x:c r="F2891" s="0">
        <x:f>'Historical Trades'!F2891</x:f>
      </x:c>
      <x:c r="G2891" s="0">
        <x:f>'Historical Trades'!G2891</x:f>
      </x:c>
      <x:c r="H2891" s="0">
        <x:f>'Historical Trades'!H2891</x:f>
      </x:c>
      <x:c r="I2891" s="0">
        <x:f>'Historical Trades'!I2891</x:f>
      </x:c>
      <x:c r="J2891" s="0">
        <x:f>'Historical Trades'!J2891</x:f>
      </x:c>
      <x:c r="K2891" s="0">
        <x:f>'Historical Trades'!K2891</x:f>
      </x:c>
      <x:c r="L2891" s="0">
        <x:f>'Historical Trades'!L2891</x:f>
      </x:c>
      <x:c r="M2891" s="0">
        <x:f>'Historical Trades'!M2891</x:f>
      </x:c>
      <x:c r="N2891" s="0">
        <x:f>CLEAN('Historical Trades'!O2891)</x:f>
      </x:c>
      <x:c r="P2891" s="14">
        <x:f>IF(G2891="sell",M2891,-M2891)</x:f>
      </x:c>
      <x:c r="Q2891" s="14">
        <x:f>VLOOKUP(N2891,'Currency Rates'!$A$3:$C$32,3,0)</x:f>
      </x:c>
      <x:c r="R2891" s="0">
        <x:f>IF(A2891="SPUS",0,IF(A2891="FWD",0,P2891/Q2891))</x:f>
      </x:c>
    </x:row>
    <x:row r="2892" spans="1:19" x14ac:dyDescent="0.3">
      <x:c r="A2892" s="0">
        <x:f>'Historical Trades'!A2892</x:f>
      </x:c>
      <x:c r="B2892" s="0">
        <x:f>'Historical Trades'!B2892</x:f>
      </x:c>
      <x:c r="C2892" s="23">
        <x:f>'Historical Trades'!C2892</x:f>
      </x:c>
      <x:c r="D2892" s="0">
        <x:f>'Historical Trades'!D2892</x:f>
      </x:c>
      <x:c r="E2892" s="23">
        <x:f>'Historical Trades'!E2892</x:f>
      </x:c>
      <x:c r="F2892" s="0">
        <x:f>'Historical Trades'!F2892</x:f>
      </x:c>
      <x:c r="G2892" s="0">
        <x:f>'Historical Trades'!G2892</x:f>
      </x:c>
      <x:c r="H2892" s="0">
        <x:f>'Historical Trades'!H2892</x:f>
      </x:c>
      <x:c r="I2892" s="0">
        <x:f>'Historical Trades'!I2892</x:f>
      </x:c>
      <x:c r="J2892" s="0">
        <x:f>'Historical Trades'!J2892</x:f>
      </x:c>
      <x:c r="K2892" s="0">
        <x:f>'Historical Trades'!K2892</x:f>
      </x:c>
      <x:c r="L2892" s="0">
        <x:f>'Historical Trades'!L2892</x:f>
      </x:c>
      <x:c r="M2892" s="0">
        <x:f>'Historical Trades'!M2892</x:f>
      </x:c>
      <x:c r="N2892" s="0">
        <x:f>CLEAN('Historical Trades'!O2892)</x:f>
      </x:c>
      <x:c r="P2892" s="14">
        <x:f>IF(G2892="sell",M2892,-M2892)</x:f>
      </x:c>
      <x:c r="Q2892" s="14">
        <x:f>VLOOKUP(N2892,'Currency Rates'!$A$3:$C$32,3,0)</x:f>
      </x:c>
      <x:c r="R2892" s="0">
        <x:f>IF(A2892="SPUS",0,IF(A2892="FWD",0,P2892/Q2892))</x:f>
      </x:c>
    </x:row>
    <x:row r="2893" spans="1:19" x14ac:dyDescent="0.3">
      <x:c r="A2893" s="0">
        <x:f>'Historical Trades'!A2893</x:f>
      </x:c>
      <x:c r="B2893" s="0">
        <x:f>'Historical Trades'!B2893</x:f>
      </x:c>
      <x:c r="C2893" s="23">
        <x:f>'Historical Trades'!C2893</x:f>
      </x:c>
      <x:c r="D2893" s="0">
        <x:f>'Historical Trades'!D2893</x:f>
      </x:c>
      <x:c r="E2893" s="23">
        <x:f>'Historical Trades'!E2893</x:f>
      </x:c>
      <x:c r="F2893" s="0">
        <x:f>'Historical Trades'!F2893</x:f>
      </x:c>
      <x:c r="G2893" s="0">
        <x:f>'Historical Trades'!G2893</x:f>
      </x:c>
      <x:c r="H2893" s="0">
        <x:f>'Historical Trades'!H2893</x:f>
      </x:c>
      <x:c r="I2893" s="0">
        <x:f>'Historical Trades'!I2893</x:f>
      </x:c>
      <x:c r="J2893" s="0">
        <x:f>'Historical Trades'!J2893</x:f>
      </x:c>
      <x:c r="K2893" s="0">
        <x:f>'Historical Trades'!K2893</x:f>
      </x:c>
      <x:c r="L2893" s="0">
        <x:f>'Historical Trades'!L2893</x:f>
      </x:c>
      <x:c r="M2893" s="0">
        <x:f>'Historical Trades'!M2893</x:f>
      </x:c>
      <x:c r="N2893" s="0">
        <x:f>CLEAN('Historical Trades'!O2893)</x:f>
      </x:c>
      <x:c r="P2893" s="14">
        <x:f>IF(G2893="sell",M2893,-M2893)</x:f>
      </x:c>
      <x:c r="Q2893" s="14">
        <x:f>VLOOKUP(N2893,'Currency Rates'!$A$3:$C$32,3,0)</x:f>
      </x:c>
      <x:c r="R2893" s="0">
        <x:f>IF(A2893="SPUS",0,IF(A2893="FWD",0,P2893/Q2893))</x:f>
      </x:c>
    </x:row>
    <x:row r="2894" spans="1:19" x14ac:dyDescent="0.3">
      <x:c r="A2894" s="0">
        <x:f>'Historical Trades'!A2894</x:f>
      </x:c>
      <x:c r="B2894" s="0">
        <x:f>'Historical Trades'!B2894</x:f>
      </x:c>
      <x:c r="C2894" s="23">
        <x:f>'Historical Trades'!C2894</x:f>
      </x:c>
      <x:c r="D2894" s="0">
        <x:f>'Historical Trades'!D2894</x:f>
      </x:c>
      <x:c r="E2894" s="23">
        <x:f>'Historical Trades'!E2894</x:f>
      </x:c>
      <x:c r="F2894" s="0">
        <x:f>'Historical Trades'!F2894</x:f>
      </x:c>
      <x:c r="G2894" s="0">
        <x:f>'Historical Trades'!G2894</x:f>
      </x:c>
      <x:c r="H2894" s="0">
        <x:f>'Historical Trades'!H2894</x:f>
      </x:c>
      <x:c r="I2894" s="0">
        <x:f>'Historical Trades'!I2894</x:f>
      </x:c>
      <x:c r="J2894" s="0">
        <x:f>'Historical Trades'!J2894</x:f>
      </x:c>
      <x:c r="K2894" s="0">
        <x:f>'Historical Trades'!K2894</x:f>
      </x:c>
      <x:c r="L2894" s="0">
        <x:f>'Historical Trades'!L2894</x:f>
      </x:c>
      <x:c r="M2894" s="0">
        <x:f>'Historical Trades'!M2894</x:f>
      </x:c>
      <x:c r="N2894" s="0">
        <x:f>CLEAN('Historical Trades'!O2894)</x:f>
      </x:c>
      <x:c r="P2894" s="14">
        <x:f>IF(G2894="sell",M2894,-M2894)</x:f>
      </x:c>
      <x:c r="Q2894" s="14">
        <x:f>VLOOKUP(N2894,'Currency Rates'!$A$3:$C$32,3,0)</x:f>
      </x:c>
      <x:c r="R2894" s="0">
        <x:f>IF(A2894="SPUS",0,IF(A2894="FWD",0,P2894/Q2894))</x:f>
      </x:c>
    </x:row>
    <x:row r="2895" spans="1:19" x14ac:dyDescent="0.3">
      <x:c r="A2895" s="0">
        <x:f>'Historical Trades'!A2895</x:f>
      </x:c>
      <x:c r="B2895" s="0">
        <x:f>'Historical Trades'!B2895</x:f>
      </x:c>
      <x:c r="C2895" s="23">
        <x:f>'Historical Trades'!C2895</x:f>
      </x:c>
      <x:c r="D2895" s="0">
        <x:f>'Historical Trades'!D2895</x:f>
      </x:c>
      <x:c r="E2895" s="23">
        <x:f>'Historical Trades'!E2895</x:f>
      </x:c>
      <x:c r="F2895" s="0">
        <x:f>'Historical Trades'!F2895</x:f>
      </x:c>
      <x:c r="G2895" s="0">
        <x:f>'Historical Trades'!G2895</x:f>
      </x:c>
      <x:c r="H2895" s="0">
        <x:f>'Historical Trades'!H2895</x:f>
      </x:c>
      <x:c r="I2895" s="0">
        <x:f>'Historical Trades'!I2895</x:f>
      </x:c>
      <x:c r="J2895" s="0">
        <x:f>'Historical Trades'!J2895</x:f>
      </x:c>
      <x:c r="K2895" s="0">
        <x:f>'Historical Trades'!K2895</x:f>
      </x:c>
      <x:c r="L2895" s="0">
        <x:f>'Historical Trades'!L2895</x:f>
      </x:c>
      <x:c r="M2895" s="0">
        <x:f>'Historical Trades'!M2895</x:f>
      </x:c>
      <x:c r="N2895" s="0">
        <x:f>CLEAN('Historical Trades'!O2895)</x:f>
      </x:c>
      <x:c r="P2895" s="14">
        <x:f>IF(G2895="sell",M2895,-M2895)</x:f>
      </x:c>
      <x:c r="Q2895" s="14">
        <x:f>VLOOKUP(N2895,'Currency Rates'!$A$3:$C$32,3,0)</x:f>
      </x:c>
      <x:c r="R2895" s="0">
        <x:f>IF(A2895="SPUS",0,IF(A2895="FWD",0,P2895/Q2895))</x:f>
      </x:c>
    </x:row>
    <x:row r="2896" spans="1:19" x14ac:dyDescent="0.3">
      <x:c r="A2896" s="0">
        <x:f>'Historical Trades'!A2896</x:f>
      </x:c>
      <x:c r="B2896" s="0">
        <x:f>'Historical Trades'!B2896</x:f>
      </x:c>
      <x:c r="C2896" s="23">
        <x:f>'Historical Trades'!C2896</x:f>
      </x:c>
      <x:c r="D2896" s="0">
        <x:f>'Historical Trades'!D2896</x:f>
      </x:c>
      <x:c r="E2896" s="23">
        <x:f>'Historical Trades'!E2896</x:f>
      </x:c>
      <x:c r="F2896" s="0">
        <x:f>'Historical Trades'!F2896</x:f>
      </x:c>
      <x:c r="G2896" s="0">
        <x:f>'Historical Trades'!G2896</x:f>
      </x:c>
      <x:c r="H2896" s="0">
        <x:f>'Historical Trades'!H2896</x:f>
      </x:c>
      <x:c r="I2896" s="0">
        <x:f>'Historical Trades'!I2896</x:f>
      </x:c>
      <x:c r="J2896" s="0">
        <x:f>'Historical Trades'!J2896</x:f>
      </x:c>
      <x:c r="K2896" s="0">
        <x:f>'Historical Trades'!K2896</x:f>
      </x:c>
      <x:c r="L2896" s="0">
        <x:f>'Historical Trades'!L2896</x:f>
      </x:c>
      <x:c r="M2896" s="0">
        <x:f>'Historical Trades'!M2896</x:f>
      </x:c>
      <x:c r="N2896" s="0">
        <x:f>CLEAN('Historical Trades'!O2896)</x:f>
      </x:c>
      <x:c r="P2896" s="14">
        <x:f>IF(G2896="sell",M2896,-M2896)</x:f>
      </x:c>
      <x:c r="Q2896" s="14">
        <x:f>VLOOKUP(N2896,'Currency Rates'!$A$3:$C$32,3,0)</x:f>
      </x:c>
      <x:c r="R2896" s="0">
        <x:f>IF(A2896="SPUS",0,IF(A2896="FWD",0,P2896/Q2896))</x:f>
      </x:c>
    </x:row>
    <x:row r="2897" spans="1:19" x14ac:dyDescent="0.3">
      <x:c r="A2897" s="0">
        <x:f>'Historical Trades'!A2897</x:f>
      </x:c>
      <x:c r="B2897" s="0">
        <x:f>'Historical Trades'!B2897</x:f>
      </x:c>
      <x:c r="C2897" s="23">
        <x:f>'Historical Trades'!C2897</x:f>
      </x:c>
      <x:c r="D2897" s="0">
        <x:f>'Historical Trades'!D2897</x:f>
      </x:c>
      <x:c r="E2897" s="23">
        <x:f>'Historical Trades'!E2897</x:f>
      </x:c>
      <x:c r="F2897" s="0">
        <x:f>'Historical Trades'!F2897</x:f>
      </x:c>
      <x:c r="G2897" s="0">
        <x:f>'Historical Trades'!G2897</x:f>
      </x:c>
      <x:c r="H2897" s="0">
        <x:f>'Historical Trades'!H2897</x:f>
      </x:c>
      <x:c r="I2897" s="0">
        <x:f>'Historical Trades'!I2897</x:f>
      </x:c>
      <x:c r="J2897" s="0">
        <x:f>'Historical Trades'!J2897</x:f>
      </x:c>
      <x:c r="K2897" s="0">
        <x:f>'Historical Trades'!K2897</x:f>
      </x:c>
      <x:c r="L2897" s="0">
        <x:f>'Historical Trades'!L2897</x:f>
      </x:c>
      <x:c r="M2897" s="0">
        <x:f>'Historical Trades'!M2897</x:f>
      </x:c>
      <x:c r="N2897" s="0">
        <x:f>CLEAN('Historical Trades'!O2897)</x:f>
      </x:c>
      <x:c r="P2897" s="14">
        <x:f>IF(G2897="sell",M2897,-M2897)</x:f>
      </x:c>
      <x:c r="Q2897" s="14">
        <x:f>VLOOKUP(N2897,'Currency Rates'!$A$3:$C$32,3,0)</x:f>
      </x:c>
      <x:c r="R2897" s="0">
        <x:f>IF(A2897="SPUS",0,IF(A2897="FWD",0,P2897/Q2897))</x:f>
      </x:c>
    </x:row>
    <x:row r="2898" spans="1:19" x14ac:dyDescent="0.3">
      <x:c r="A2898" s="0">
        <x:f>'Historical Trades'!A2898</x:f>
      </x:c>
      <x:c r="B2898" s="0">
        <x:f>'Historical Trades'!B2898</x:f>
      </x:c>
      <x:c r="C2898" s="23">
        <x:f>'Historical Trades'!C2898</x:f>
      </x:c>
      <x:c r="D2898" s="0">
        <x:f>'Historical Trades'!D2898</x:f>
      </x:c>
      <x:c r="E2898" s="23">
        <x:f>'Historical Trades'!E2898</x:f>
      </x:c>
      <x:c r="F2898" s="0">
        <x:f>'Historical Trades'!F2898</x:f>
      </x:c>
      <x:c r="G2898" s="0">
        <x:f>'Historical Trades'!G2898</x:f>
      </x:c>
      <x:c r="H2898" s="0">
        <x:f>'Historical Trades'!H2898</x:f>
      </x:c>
      <x:c r="I2898" s="0">
        <x:f>'Historical Trades'!I2898</x:f>
      </x:c>
      <x:c r="J2898" s="0">
        <x:f>'Historical Trades'!J2898</x:f>
      </x:c>
      <x:c r="K2898" s="0">
        <x:f>'Historical Trades'!K2898</x:f>
      </x:c>
      <x:c r="L2898" s="0">
        <x:f>'Historical Trades'!L2898</x:f>
      </x:c>
      <x:c r="M2898" s="0">
        <x:f>'Historical Trades'!M2898</x:f>
      </x:c>
      <x:c r="N2898" s="0">
        <x:f>CLEAN('Historical Trades'!O2898)</x:f>
      </x:c>
      <x:c r="P2898" s="14">
        <x:f>IF(G2898="sell",M2898,-M2898)</x:f>
      </x:c>
      <x:c r="Q2898" s="14">
        <x:f>VLOOKUP(N2898,'Currency Rates'!$A$3:$C$32,3,0)</x:f>
      </x:c>
      <x:c r="R2898" s="0">
        <x:f>IF(A2898="SPUS",0,IF(A2898="FWD",0,P2898/Q2898))</x:f>
      </x:c>
    </x:row>
    <x:row r="2899" spans="1:19" x14ac:dyDescent="0.3">
      <x:c r="A2899" s="0">
        <x:f>'Historical Trades'!A2899</x:f>
      </x:c>
      <x:c r="B2899" s="0">
        <x:f>'Historical Trades'!B2899</x:f>
      </x:c>
      <x:c r="C2899" s="23">
        <x:f>'Historical Trades'!C2899</x:f>
      </x:c>
      <x:c r="D2899" s="0">
        <x:f>'Historical Trades'!D2899</x:f>
      </x:c>
      <x:c r="E2899" s="23">
        <x:f>'Historical Trades'!E2899</x:f>
      </x:c>
      <x:c r="F2899" s="0">
        <x:f>'Historical Trades'!F2899</x:f>
      </x:c>
      <x:c r="G2899" s="0">
        <x:f>'Historical Trades'!G2899</x:f>
      </x:c>
      <x:c r="H2899" s="0">
        <x:f>'Historical Trades'!H2899</x:f>
      </x:c>
      <x:c r="I2899" s="0">
        <x:f>'Historical Trades'!I2899</x:f>
      </x:c>
      <x:c r="J2899" s="0">
        <x:f>'Historical Trades'!J2899</x:f>
      </x:c>
      <x:c r="K2899" s="0">
        <x:f>'Historical Trades'!K2899</x:f>
      </x:c>
      <x:c r="L2899" s="0">
        <x:f>'Historical Trades'!L2899</x:f>
      </x:c>
      <x:c r="M2899" s="0">
        <x:f>'Historical Trades'!M2899</x:f>
      </x:c>
      <x:c r="N2899" s="0">
        <x:f>CLEAN('Historical Trades'!O2899)</x:f>
      </x:c>
      <x:c r="P2899" s="14">
        <x:f>IF(G2899="sell",M2899,-M2899)</x:f>
      </x:c>
      <x:c r="Q2899" s="14">
        <x:f>VLOOKUP(N2899,'Currency Rates'!$A$3:$C$32,3,0)</x:f>
      </x:c>
      <x:c r="R2899" s="0">
        <x:f>IF(A2899="SPUS",0,IF(A2899="FWD",0,P2899/Q2899))</x:f>
      </x:c>
    </x:row>
    <x:row r="2900" spans="1:19" x14ac:dyDescent="0.3">
      <x:c r="A2900" s="0">
        <x:f>'Historical Trades'!A2900</x:f>
      </x:c>
      <x:c r="B2900" s="0">
        <x:f>'Historical Trades'!B2900</x:f>
      </x:c>
      <x:c r="C2900" s="23">
        <x:f>'Historical Trades'!C2900</x:f>
      </x:c>
      <x:c r="D2900" s="0">
        <x:f>'Historical Trades'!D2900</x:f>
      </x:c>
      <x:c r="E2900" s="23">
        <x:f>'Historical Trades'!E2900</x:f>
      </x:c>
      <x:c r="F2900" s="0">
        <x:f>'Historical Trades'!F2900</x:f>
      </x:c>
      <x:c r="G2900" s="0">
        <x:f>'Historical Trades'!G2900</x:f>
      </x:c>
      <x:c r="H2900" s="0">
        <x:f>'Historical Trades'!H2900</x:f>
      </x:c>
      <x:c r="I2900" s="0">
        <x:f>'Historical Trades'!I2900</x:f>
      </x:c>
      <x:c r="J2900" s="0">
        <x:f>'Historical Trades'!J2900</x:f>
      </x:c>
      <x:c r="K2900" s="0">
        <x:f>'Historical Trades'!K2900</x:f>
      </x:c>
      <x:c r="L2900" s="0">
        <x:f>'Historical Trades'!L2900</x:f>
      </x:c>
      <x:c r="M2900" s="0">
        <x:f>'Historical Trades'!M2900</x:f>
      </x:c>
      <x:c r="N2900" s="0">
        <x:f>CLEAN('Historical Trades'!O2900)</x:f>
      </x:c>
      <x:c r="P2900" s="14">
        <x:f>IF(G2900="sell",M2900,-M2900)</x:f>
      </x:c>
      <x:c r="Q2900" s="14">
        <x:f>VLOOKUP(N2900,'Currency Rates'!$A$3:$C$32,3,0)</x:f>
      </x:c>
      <x:c r="R2900" s="0">
        <x:f>IF(A2900="SPUS",0,IF(A2900="FWD",0,P2900/Q2900))</x:f>
      </x:c>
    </x:row>
    <x:row r="2901" spans="1:19" x14ac:dyDescent="0.3">
      <x:c r="A2901" s="0">
        <x:f>'Historical Trades'!A2901</x:f>
      </x:c>
      <x:c r="B2901" s="0">
        <x:f>'Historical Trades'!B2901</x:f>
      </x:c>
      <x:c r="C2901" s="23">
        <x:f>'Historical Trades'!C2901</x:f>
      </x:c>
      <x:c r="D2901" s="0">
        <x:f>'Historical Trades'!D2901</x:f>
      </x:c>
      <x:c r="E2901" s="23">
        <x:f>'Historical Trades'!E2901</x:f>
      </x:c>
      <x:c r="F2901" s="0">
        <x:f>'Historical Trades'!F2901</x:f>
      </x:c>
      <x:c r="G2901" s="0">
        <x:f>'Historical Trades'!G2901</x:f>
      </x:c>
      <x:c r="H2901" s="0">
        <x:f>'Historical Trades'!H2901</x:f>
      </x:c>
      <x:c r="I2901" s="0">
        <x:f>'Historical Trades'!I2901</x:f>
      </x:c>
      <x:c r="J2901" s="0">
        <x:f>'Historical Trades'!J2901</x:f>
      </x:c>
      <x:c r="K2901" s="0">
        <x:f>'Historical Trades'!K2901</x:f>
      </x:c>
      <x:c r="L2901" s="0">
        <x:f>'Historical Trades'!L2901</x:f>
      </x:c>
      <x:c r="M2901" s="0">
        <x:f>'Historical Trades'!M2901</x:f>
      </x:c>
      <x:c r="N2901" s="0">
        <x:f>CLEAN('Historical Trades'!O2901)</x:f>
      </x:c>
      <x:c r="P2901" s="14">
        <x:f>IF(G2901="sell",M2901,-M2901)</x:f>
      </x:c>
      <x:c r="Q2901" s="14">
        <x:f>VLOOKUP(N2901,'Currency Rates'!$A$3:$C$32,3,0)</x:f>
      </x:c>
      <x:c r="R2901" s="0">
        <x:f>IF(A2901="SPUS",0,IF(A2901="FWD",0,P2901/Q2901))</x:f>
      </x:c>
    </x:row>
    <x:row r="2902" spans="1:19" x14ac:dyDescent="0.3">
      <x:c r="A2902" s="0">
        <x:f>'Historical Trades'!A2902</x:f>
      </x:c>
      <x:c r="B2902" s="0">
        <x:f>'Historical Trades'!B2902</x:f>
      </x:c>
      <x:c r="C2902" s="23">
        <x:f>'Historical Trades'!C2902</x:f>
      </x:c>
      <x:c r="D2902" s="0">
        <x:f>'Historical Trades'!D2902</x:f>
      </x:c>
      <x:c r="E2902" s="23">
        <x:f>'Historical Trades'!E2902</x:f>
      </x:c>
      <x:c r="F2902" s="0">
        <x:f>'Historical Trades'!F2902</x:f>
      </x:c>
      <x:c r="G2902" s="0">
        <x:f>'Historical Trades'!G2902</x:f>
      </x:c>
      <x:c r="H2902" s="0">
        <x:f>'Historical Trades'!H2902</x:f>
      </x:c>
      <x:c r="I2902" s="0">
        <x:f>'Historical Trades'!I2902</x:f>
      </x:c>
      <x:c r="J2902" s="0">
        <x:f>'Historical Trades'!J2902</x:f>
      </x:c>
      <x:c r="K2902" s="0">
        <x:f>'Historical Trades'!K2902</x:f>
      </x:c>
      <x:c r="L2902" s="0">
        <x:f>'Historical Trades'!L2902</x:f>
      </x:c>
      <x:c r="M2902" s="0">
        <x:f>'Historical Trades'!M2902</x:f>
      </x:c>
      <x:c r="N2902" s="0">
        <x:f>CLEAN('Historical Trades'!O2902)</x:f>
      </x:c>
      <x:c r="P2902" s="14">
        <x:f>IF(G2902="sell",M2902,-M2902)</x:f>
      </x:c>
      <x:c r="Q2902" s="14">
        <x:f>VLOOKUP(N2902,'Currency Rates'!$A$3:$C$32,3,0)</x:f>
      </x:c>
      <x:c r="R2902" s="0">
        <x:f>IF(A2902="SPUS",0,IF(A2902="FWD",0,P2902/Q2902))</x:f>
      </x:c>
    </x:row>
    <x:row r="2903" spans="1:19" x14ac:dyDescent="0.3">
      <x:c r="A2903" s="0">
        <x:f>'Historical Trades'!A2903</x:f>
      </x:c>
      <x:c r="B2903" s="0">
        <x:f>'Historical Trades'!B2903</x:f>
      </x:c>
      <x:c r="C2903" s="23">
        <x:f>'Historical Trades'!C2903</x:f>
      </x:c>
      <x:c r="D2903" s="0">
        <x:f>'Historical Trades'!D2903</x:f>
      </x:c>
      <x:c r="E2903" s="23">
        <x:f>'Historical Trades'!E2903</x:f>
      </x:c>
      <x:c r="F2903" s="0">
        <x:f>'Historical Trades'!F2903</x:f>
      </x:c>
      <x:c r="G2903" s="0">
        <x:f>'Historical Trades'!G2903</x:f>
      </x:c>
      <x:c r="H2903" s="0">
        <x:f>'Historical Trades'!H2903</x:f>
      </x:c>
      <x:c r="I2903" s="0">
        <x:f>'Historical Trades'!I2903</x:f>
      </x:c>
      <x:c r="J2903" s="0">
        <x:f>'Historical Trades'!J2903</x:f>
      </x:c>
      <x:c r="K2903" s="0">
        <x:f>'Historical Trades'!K2903</x:f>
      </x:c>
      <x:c r="L2903" s="0">
        <x:f>'Historical Trades'!L2903</x:f>
      </x:c>
      <x:c r="M2903" s="0">
        <x:f>'Historical Trades'!M2903</x:f>
      </x:c>
      <x:c r="N2903" s="0">
        <x:f>CLEAN('Historical Trades'!O2903)</x:f>
      </x:c>
      <x:c r="P2903" s="14">
        <x:f>IF(G2903="sell",M2903,-M2903)</x:f>
      </x:c>
      <x:c r="Q2903" s="14">
        <x:f>VLOOKUP(N2903,'Currency Rates'!$A$3:$C$32,3,0)</x:f>
      </x:c>
      <x:c r="R2903" s="0">
        <x:f>IF(A2903="SPUS",0,IF(A2903="FWD",0,P2903/Q2903))</x:f>
      </x:c>
    </x:row>
    <x:row r="2904" spans="1:19" x14ac:dyDescent="0.3">
      <x:c r="A2904" s="0">
        <x:f>'Historical Trades'!A2904</x:f>
      </x:c>
      <x:c r="B2904" s="0">
        <x:f>'Historical Trades'!B2904</x:f>
      </x:c>
      <x:c r="C2904" s="23">
        <x:f>'Historical Trades'!C2904</x:f>
      </x:c>
      <x:c r="D2904" s="0">
        <x:f>'Historical Trades'!D2904</x:f>
      </x:c>
      <x:c r="E2904" s="23">
        <x:f>'Historical Trades'!E2904</x:f>
      </x:c>
      <x:c r="F2904" s="0">
        <x:f>'Historical Trades'!F2904</x:f>
      </x:c>
      <x:c r="G2904" s="0">
        <x:f>'Historical Trades'!G2904</x:f>
      </x:c>
      <x:c r="H2904" s="0">
        <x:f>'Historical Trades'!H2904</x:f>
      </x:c>
      <x:c r="I2904" s="0">
        <x:f>'Historical Trades'!I2904</x:f>
      </x:c>
      <x:c r="J2904" s="0">
        <x:f>'Historical Trades'!J2904</x:f>
      </x:c>
      <x:c r="K2904" s="0">
        <x:f>'Historical Trades'!K2904</x:f>
      </x:c>
      <x:c r="L2904" s="0">
        <x:f>'Historical Trades'!L2904</x:f>
      </x:c>
      <x:c r="M2904" s="0">
        <x:f>'Historical Trades'!M2904</x:f>
      </x:c>
      <x:c r="N2904" s="0">
        <x:f>CLEAN('Historical Trades'!O2904)</x:f>
      </x:c>
      <x:c r="P2904" s="14">
        <x:f>IF(G2904="sell",M2904,-M2904)</x:f>
      </x:c>
      <x:c r="Q2904" s="14">
        <x:f>VLOOKUP(N2904,'Currency Rates'!$A$3:$C$32,3,0)</x:f>
      </x:c>
      <x:c r="R2904" s="0">
        <x:f>IF(A2904="SPUS",0,IF(A2904="FWD",0,P2904/Q2904))</x:f>
      </x:c>
    </x:row>
    <x:row r="2905" spans="1:19" x14ac:dyDescent="0.3">
      <x:c r="A2905" s="0">
        <x:f>'Historical Trades'!A2905</x:f>
      </x:c>
      <x:c r="B2905" s="0">
        <x:f>'Historical Trades'!B2905</x:f>
      </x:c>
      <x:c r="C2905" s="23">
        <x:f>'Historical Trades'!C2905</x:f>
      </x:c>
      <x:c r="D2905" s="0">
        <x:f>'Historical Trades'!D2905</x:f>
      </x:c>
      <x:c r="E2905" s="23">
        <x:f>'Historical Trades'!E2905</x:f>
      </x:c>
      <x:c r="F2905" s="0">
        <x:f>'Historical Trades'!F2905</x:f>
      </x:c>
      <x:c r="G2905" s="0">
        <x:f>'Historical Trades'!G2905</x:f>
      </x:c>
      <x:c r="H2905" s="0">
        <x:f>'Historical Trades'!H2905</x:f>
      </x:c>
      <x:c r="I2905" s="0">
        <x:f>'Historical Trades'!I2905</x:f>
      </x:c>
      <x:c r="J2905" s="0">
        <x:f>'Historical Trades'!J2905</x:f>
      </x:c>
      <x:c r="K2905" s="0">
        <x:f>'Historical Trades'!K2905</x:f>
      </x:c>
      <x:c r="L2905" s="0">
        <x:f>'Historical Trades'!L2905</x:f>
      </x:c>
      <x:c r="M2905" s="0">
        <x:f>'Historical Trades'!M2905</x:f>
      </x:c>
      <x:c r="N2905" s="0">
        <x:f>CLEAN('Historical Trades'!O2905)</x:f>
      </x:c>
      <x:c r="P2905" s="14">
        <x:f>IF(G2905="sell",M2905,-M2905)</x:f>
      </x:c>
      <x:c r="Q2905" s="14">
        <x:f>VLOOKUP(N2905,'Currency Rates'!$A$3:$C$32,3,0)</x:f>
      </x:c>
      <x:c r="R2905" s="0">
        <x:f>IF(A2905="SPUS",0,IF(A2905="FWD",0,P2905/Q2905))</x:f>
      </x:c>
    </x:row>
    <x:row r="2906" spans="1:19" x14ac:dyDescent="0.3">
      <x:c r="A2906" s="0">
        <x:f>'Historical Trades'!A2906</x:f>
      </x:c>
      <x:c r="B2906" s="0">
        <x:f>'Historical Trades'!B2906</x:f>
      </x:c>
      <x:c r="C2906" s="23">
        <x:f>'Historical Trades'!C2906</x:f>
      </x:c>
      <x:c r="D2906" s="0">
        <x:f>'Historical Trades'!D2906</x:f>
      </x:c>
      <x:c r="E2906" s="23">
        <x:f>'Historical Trades'!E2906</x:f>
      </x:c>
      <x:c r="F2906" s="0">
        <x:f>'Historical Trades'!F2906</x:f>
      </x:c>
      <x:c r="G2906" s="0">
        <x:f>'Historical Trades'!G2906</x:f>
      </x:c>
      <x:c r="H2906" s="0">
        <x:f>'Historical Trades'!H2906</x:f>
      </x:c>
      <x:c r="I2906" s="0">
        <x:f>'Historical Trades'!I2906</x:f>
      </x:c>
      <x:c r="J2906" s="0">
        <x:f>'Historical Trades'!J2906</x:f>
      </x:c>
      <x:c r="K2906" s="0">
        <x:f>'Historical Trades'!K2906</x:f>
      </x:c>
      <x:c r="L2906" s="0">
        <x:f>'Historical Trades'!L2906</x:f>
      </x:c>
      <x:c r="M2906" s="0">
        <x:f>'Historical Trades'!M2906</x:f>
      </x:c>
      <x:c r="N2906" s="0">
        <x:f>CLEAN('Historical Trades'!O2906)</x:f>
      </x:c>
      <x:c r="P2906" s="14">
        <x:f>IF(G2906="sell",M2906,-M2906)</x:f>
      </x:c>
      <x:c r="Q2906" s="14">
        <x:f>VLOOKUP(N2906,'Currency Rates'!$A$3:$C$32,3,0)</x:f>
      </x:c>
      <x:c r="R2906" s="0">
        <x:f>IF(A2906="SPUS",0,IF(A2906="FWD",0,P2906/Q2906))</x:f>
      </x:c>
    </x:row>
    <x:row r="2907" spans="1:19" x14ac:dyDescent="0.3">
      <x:c r="A2907" s="0">
        <x:f>'Historical Trades'!A2907</x:f>
      </x:c>
      <x:c r="B2907" s="0">
        <x:f>'Historical Trades'!B2907</x:f>
      </x:c>
      <x:c r="C2907" s="23">
        <x:f>'Historical Trades'!C2907</x:f>
      </x:c>
      <x:c r="D2907" s="0">
        <x:f>'Historical Trades'!D2907</x:f>
      </x:c>
      <x:c r="E2907" s="23">
        <x:f>'Historical Trades'!E2907</x:f>
      </x:c>
      <x:c r="F2907" s="0">
        <x:f>'Historical Trades'!F2907</x:f>
      </x:c>
      <x:c r="G2907" s="0">
        <x:f>'Historical Trades'!G2907</x:f>
      </x:c>
      <x:c r="H2907" s="0">
        <x:f>'Historical Trades'!H2907</x:f>
      </x:c>
      <x:c r="I2907" s="0">
        <x:f>'Historical Trades'!I2907</x:f>
      </x:c>
      <x:c r="J2907" s="0">
        <x:f>'Historical Trades'!J2907</x:f>
      </x:c>
      <x:c r="K2907" s="0">
        <x:f>'Historical Trades'!K2907</x:f>
      </x:c>
      <x:c r="L2907" s="0">
        <x:f>'Historical Trades'!L2907</x:f>
      </x:c>
      <x:c r="M2907" s="0">
        <x:f>'Historical Trades'!M2907</x:f>
      </x:c>
      <x:c r="N2907" s="0">
        <x:f>CLEAN('Historical Trades'!O2907)</x:f>
      </x:c>
      <x:c r="P2907" s="14">
        <x:f>IF(G2907="sell",M2907,-M2907)</x:f>
      </x:c>
      <x:c r="Q2907" s="14">
        <x:f>VLOOKUP(N2907,'Currency Rates'!$A$3:$C$32,3,0)</x:f>
      </x:c>
      <x:c r="R2907" s="0">
        <x:f>IF(A2907="SPUS",0,IF(A2907="FWD",0,P2907/Q2907))</x:f>
      </x:c>
    </x:row>
    <x:row r="2908" spans="1:19" x14ac:dyDescent="0.3">
      <x:c r="A2908" s="0">
        <x:f>'Historical Trades'!A2908</x:f>
      </x:c>
      <x:c r="B2908" s="0">
        <x:f>'Historical Trades'!B2908</x:f>
      </x:c>
      <x:c r="C2908" s="23">
        <x:f>'Historical Trades'!C2908</x:f>
      </x:c>
      <x:c r="D2908" s="0">
        <x:f>'Historical Trades'!D2908</x:f>
      </x:c>
      <x:c r="E2908" s="23">
        <x:f>'Historical Trades'!E2908</x:f>
      </x:c>
      <x:c r="F2908" s="0">
        <x:f>'Historical Trades'!F2908</x:f>
      </x:c>
      <x:c r="G2908" s="0">
        <x:f>'Historical Trades'!G2908</x:f>
      </x:c>
      <x:c r="H2908" s="0">
        <x:f>'Historical Trades'!H2908</x:f>
      </x:c>
      <x:c r="I2908" s="0">
        <x:f>'Historical Trades'!I2908</x:f>
      </x:c>
      <x:c r="J2908" s="0">
        <x:f>'Historical Trades'!J2908</x:f>
      </x:c>
      <x:c r="K2908" s="0">
        <x:f>'Historical Trades'!K2908</x:f>
      </x:c>
      <x:c r="L2908" s="0">
        <x:f>'Historical Trades'!L2908</x:f>
      </x:c>
      <x:c r="M2908" s="0">
        <x:f>'Historical Trades'!M2908</x:f>
      </x:c>
      <x:c r="N2908" s="0">
        <x:f>CLEAN('Historical Trades'!O2908)</x:f>
      </x:c>
      <x:c r="P2908" s="14">
        <x:f>IF(G2908="sell",M2908,-M2908)</x:f>
      </x:c>
      <x:c r="Q2908" s="14">
        <x:f>VLOOKUP(N2908,'Currency Rates'!$A$3:$C$32,3,0)</x:f>
      </x:c>
      <x:c r="R2908" s="0">
        <x:f>IF(A2908="SPUS",0,IF(A2908="FWD",0,P2908/Q2908))</x:f>
      </x:c>
    </x:row>
    <x:row r="2909" spans="1:19" x14ac:dyDescent="0.3">
      <x:c r="A2909" s="0">
        <x:f>'Historical Trades'!A2909</x:f>
      </x:c>
      <x:c r="B2909" s="0">
        <x:f>'Historical Trades'!B2909</x:f>
      </x:c>
      <x:c r="C2909" s="23">
        <x:f>'Historical Trades'!C2909</x:f>
      </x:c>
      <x:c r="D2909" s="0">
        <x:f>'Historical Trades'!D2909</x:f>
      </x:c>
      <x:c r="E2909" s="23">
        <x:f>'Historical Trades'!E2909</x:f>
      </x:c>
      <x:c r="F2909" s="0">
        <x:f>'Historical Trades'!F2909</x:f>
      </x:c>
      <x:c r="G2909" s="0">
        <x:f>'Historical Trades'!G2909</x:f>
      </x:c>
      <x:c r="H2909" s="0">
        <x:f>'Historical Trades'!H2909</x:f>
      </x:c>
      <x:c r="I2909" s="0">
        <x:f>'Historical Trades'!I2909</x:f>
      </x:c>
      <x:c r="J2909" s="0">
        <x:f>'Historical Trades'!J2909</x:f>
      </x:c>
      <x:c r="K2909" s="0">
        <x:f>'Historical Trades'!K2909</x:f>
      </x:c>
      <x:c r="L2909" s="0">
        <x:f>'Historical Trades'!L2909</x:f>
      </x:c>
      <x:c r="M2909" s="0">
        <x:f>'Historical Trades'!M2909</x:f>
      </x:c>
      <x:c r="N2909" s="0">
        <x:f>CLEAN('Historical Trades'!O2909)</x:f>
      </x:c>
      <x:c r="P2909" s="14">
        <x:f>IF(G2909="sell",M2909,-M2909)</x:f>
      </x:c>
      <x:c r="Q2909" s="14">
        <x:f>VLOOKUP(N2909,'Currency Rates'!$A$3:$C$32,3,0)</x:f>
      </x:c>
      <x:c r="R2909" s="0">
        <x:f>IF(A2909="SPUS",0,IF(A2909="FWD",0,P2909/Q2909))</x:f>
      </x:c>
    </x:row>
    <x:row r="2910" spans="1:19" x14ac:dyDescent="0.3">
      <x:c r="A2910" s="0">
        <x:f>'Historical Trades'!A2910</x:f>
      </x:c>
      <x:c r="B2910" s="0">
        <x:f>'Historical Trades'!B2910</x:f>
      </x:c>
      <x:c r="C2910" s="23">
        <x:f>'Historical Trades'!C2910</x:f>
      </x:c>
      <x:c r="D2910" s="0">
        <x:f>'Historical Trades'!D2910</x:f>
      </x:c>
      <x:c r="E2910" s="23">
        <x:f>'Historical Trades'!E2910</x:f>
      </x:c>
      <x:c r="F2910" s="0">
        <x:f>'Historical Trades'!F2910</x:f>
      </x:c>
      <x:c r="G2910" s="0">
        <x:f>'Historical Trades'!G2910</x:f>
      </x:c>
      <x:c r="H2910" s="0">
        <x:f>'Historical Trades'!H2910</x:f>
      </x:c>
      <x:c r="I2910" s="0">
        <x:f>'Historical Trades'!I2910</x:f>
      </x:c>
      <x:c r="J2910" s="0">
        <x:f>'Historical Trades'!J2910</x:f>
      </x:c>
      <x:c r="K2910" s="0">
        <x:f>'Historical Trades'!K2910</x:f>
      </x:c>
      <x:c r="L2910" s="0">
        <x:f>'Historical Trades'!L2910</x:f>
      </x:c>
      <x:c r="M2910" s="0">
        <x:f>'Historical Trades'!M2910</x:f>
      </x:c>
      <x:c r="N2910" s="0">
        <x:f>CLEAN('Historical Trades'!O2910)</x:f>
      </x:c>
      <x:c r="P2910" s="14">
        <x:f>IF(G2910="sell",M2910,-M2910)</x:f>
      </x:c>
      <x:c r="Q2910" s="14">
        <x:f>VLOOKUP(N2910,'Currency Rates'!$A$3:$C$32,3,0)</x:f>
      </x:c>
      <x:c r="R2910" s="0">
        <x:f>IF(A2910="SPUS",0,IF(A2910="FWD",0,P2910/Q2910))</x:f>
      </x:c>
    </x:row>
    <x:row r="2911" spans="1:19" x14ac:dyDescent="0.3">
      <x:c r="A2911" s="0">
        <x:f>'Historical Trades'!A2911</x:f>
      </x:c>
      <x:c r="B2911" s="0">
        <x:f>'Historical Trades'!B2911</x:f>
      </x:c>
      <x:c r="C2911" s="23">
        <x:f>'Historical Trades'!C2911</x:f>
      </x:c>
      <x:c r="D2911" s="0">
        <x:f>'Historical Trades'!D2911</x:f>
      </x:c>
      <x:c r="E2911" s="23">
        <x:f>'Historical Trades'!E2911</x:f>
      </x:c>
      <x:c r="F2911" s="0">
        <x:f>'Historical Trades'!F2911</x:f>
      </x:c>
      <x:c r="G2911" s="0">
        <x:f>'Historical Trades'!G2911</x:f>
      </x:c>
      <x:c r="H2911" s="0">
        <x:f>'Historical Trades'!H2911</x:f>
      </x:c>
      <x:c r="I2911" s="0">
        <x:f>'Historical Trades'!I2911</x:f>
      </x:c>
      <x:c r="J2911" s="0">
        <x:f>'Historical Trades'!J2911</x:f>
      </x:c>
      <x:c r="K2911" s="0">
        <x:f>'Historical Trades'!K2911</x:f>
      </x:c>
      <x:c r="L2911" s="0">
        <x:f>'Historical Trades'!L2911</x:f>
      </x:c>
      <x:c r="M2911" s="0">
        <x:f>'Historical Trades'!M2911</x:f>
      </x:c>
      <x:c r="N2911" s="0">
        <x:f>CLEAN('Historical Trades'!O2911)</x:f>
      </x:c>
      <x:c r="P2911" s="14">
        <x:f>IF(G2911="sell",M2911,-M2911)</x:f>
      </x:c>
      <x:c r="Q2911" s="14">
        <x:f>VLOOKUP(N2911,'Currency Rates'!$A$3:$C$32,3,0)</x:f>
      </x:c>
      <x:c r="R2911" s="0">
        <x:f>IF(A2911="SPUS",0,IF(A2911="FWD",0,P2911/Q2911))</x:f>
      </x:c>
    </x:row>
    <x:row r="2912" spans="1:19" x14ac:dyDescent="0.3">
      <x:c r="A2912" s="0">
        <x:f>'Historical Trades'!A2912</x:f>
      </x:c>
      <x:c r="B2912" s="0">
        <x:f>'Historical Trades'!B2912</x:f>
      </x:c>
      <x:c r="C2912" s="23">
        <x:f>'Historical Trades'!C2912</x:f>
      </x:c>
      <x:c r="D2912" s="0">
        <x:f>'Historical Trades'!D2912</x:f>
      </x:c>
      <x:c r="E2912" s="23">
        <x:f>'Historical Trades'!E2912</x:f>
      </x:c>
      <x:c r="F2912" s="0">
        <x:f>'Historical Trades'!F2912</x:f>
      </x:c>
      <x:c r="G2912" s="0">
        <x:f>'Historical Trades'!G2912</x:f>
      </x:c>
      <x:c r="H2912" s="0">
        <x:f>'Historical Trades'!H2912</x:f>
      </x:c>
      <x:c r="I2912" s="0">
        <x:f>'Historical Trades'!I2912</x:f>
      </x:c>
      <x:c r="J2912" s="0">
        <x:f>'Historical Trades'!J2912</x:f>
      </x:c>
      <x:c r="K2912" s="0">
        <x:f>'Historical Trades'!K2912</x:f>
      </x:c>
      <x:c r="L2912" s="0">
        <x:f>'Historical Trades'!L2912</x:f>
      </x:c>
      <x:c r="M2912" s="0">
        <x:f>'Historical Trades'!M2912</x:f>
      </x:c>
      <x:c r="N2912" s="0">
        <x:f>CLEAN('Historical Trades'!O2912)</x:f>
      </x:c>
      <x:c r="P2912" s="14">
        <x:f>IF(G2912="sell",M2912,-M2912)</x:f>
      </x:c>
      <x:c r="Q2912" s="14">
        <x:f>VLOOKUP(N2912,'Currency Rates'!$A$3:$C$32,3,0)</x:f>
      </x:c>
      <x:c r="R2912" s="0">
        <x:f>IF(A2912="SPUS",0,IF(A2912="FWD",0,P2912/Q2912))</x:f>
      </x:c>
    </x:row>
    <x:row r="2913" spans="1:19" x14ac:dyDescent="0.3">
      <x:c r="A2913" s="0">
        <x:f>'Historical Trades'!A2913</x:f>
      </x:c>
      <x:c r="B2913" s="0">
        <x:f>'Historical Trades'!B2913</x:f>
      </x:c>
      <x:c r="C2913" s="23">
        <x:f>'Historical Trades'!C2913</x:f>
      </x:c>
      <x:c r="D2913" s="0">
        <x:f>'Historical Trades'!D2913</x:f>
      </x:c>
      <x:c r="E2913" s="23">
        <x:f>'Historical Trades'!E2913</x:f>
      </x:c>
      <x:c r="F2913" s="0">
        <x:f>'Historical Trades'!F2913</x:f>
      </x:c>
      <x:c r="G2913" s="0">
        <x:f>'Historical Trades'!G2913</x:f>
      </x:c>
      <x:c r="H2913" s="0">
        <x:f>'Historical Trades'!H2913</x:f>
      </x:c>
      <x:c r="I2913" s="0">
        <x:f>'Historical Trades'!I2913</x:f>
      </x:c>
      <x:c r="J2913" s="0">
        <x:f>'Historical Trades'!J2913</x:f>
      </x:c>
      <x:c r="K2913" s="0">
        <x:f>'Historical Trades'!K2913</x:f>
      </x:c>
      <x:c r="L2913" s="0">
        <x:f>'Historical Trades'!L2913</x:f>
      </x:c>
      <x:c r="M2913" s="0">
        <x:f>'Historical Trades'!M2913</x:f>
      </x:c>
      <x:c r="N2913" s="0">
        <x:f>CLEAN('Historical Trades'!O2913)</x:f>
      </x:c>
      <x:c r="P2913" s="14">
        <x:f>IF(G2913="sell",M2913,-M2913)</x:f>
      </x:c>
      <x:c r="Q2913" s="14">
        <x:f>VLOOKUP(N2913,'Currency Rates'!$A$3:$C$32,3,0)</x:f>
      </x:c>
      <x:c r="R2913" s="0">
        <x:f>IF(A2913="SPUS",0,IF(A2913="FWD",0,P2913/Q2913))</x:f>
      </x:c>
    </x:row>
    <x:row r="2914" spans="1:19" x14ac:dyDescent="0.3">
      <x:c r="A2914" s="0">
        <x:f>'Historical Trades'!A2914</x:f>
      </x:c>
      <x:c r="B2914" s="0">
        <x:f>'Historical Trades'!B2914</x:f>
      </x:c>
      <x:c r="C2914" s="23">
        <x:f>'Historical Trades'!C2914</x:f>
      </x:c>
      <x:c r="D2914" s="0">
        <x:f>'Historical Trades'!D2914</x:f>
      </x:c>
      <x:c r="E2914" s="23">
        <x:f>'Historical Trades'!E2914</x:f>
      </x:c>
      <x:c r="F2914" s="0">
        <x:f>'Historical Trades'!F2914</x:f>
      </x:c>
      <x:c r="G2914" s="0">
        <x:f>'Historical Trades'!G2914</x:f>
      </x:c>
      <x:c r="H2914" s="0">
        <x:f>'Historical Trades'!H2914</x:f>
      </x:c>
      <x:c r="I2914" s="0">
        <x:f>'Historical Trades'!I2914</x:f>
      </x:c>
      <x:c r="J2914" s="0">
        <x:f>'Historical Trades'!J2914</x:f>
      </x:c>
      <x:c r="K2914" s="0">
        <x:f>'Historical Trades'!K2914</x:f>
      </x:c>
      <x:c r="L2914" s="0">
        <x:f>'Historical Trades'!L2914</x:f>
      </x:c>
      <x:c r="M2914" s="0">
        <x:f>'Historical Trades'!M2914</x:f>
      </x:c>
      <x:c r="N2914" s="0">
        <x:f>CLEAN('Historical Trades'!O2914)</x:f>
      </x:c>
      <x:c r="P2914" s="14">
        <x:f>IF(G2914="sell",M2914,-M2914)</x:f>
      </x:c>
      <x:c r="Q2914" s="14">
        <x:f>VLOOKUP(N2914,'Currency Rates'!$A$3:$C$32,3,0)</x:f>
      </x:c>
      <x:c r="R2914" s="0">
        <x:f>IF(A2914="SPUS",0,IF(A2914="FWD",0,P2914/Q2914))</x:f>
      </x:c>
    </x:row>
    <x:row r="2915" spans="1:19" x14ac:dyDescent="0.3">
      <x:c r="A2915" s="0">
        <x:f>'Historical Trades'!A2915</x:f>
      </x:c>
      <x:c r="B2915" s="0">
        <x:f>'Historical Trades'!B2915</x:f>
      </x:c>
      <x:c r="C2915" s="23">
        <x:f>'Historical Trades'!C2915</x:f>
      </x:c>
      <x:c r="D2915" s="0">
        <x:f>'Historical Trades'!D2915</x:f>
      </x:c>
      <x:c r="E2915" s="23">
        <x:f>'Historical Trades'!E2915</x:f>
      </x:c>
      <x:c r="F2915" s="0">
        <x:f>'Historical Trades'!F2915</x:f>
      </x:c>
      <x:c r="G2915" s="0">
        <x:f>'Historical Trades'!G2915</x:f>
      </x:c>
      <x:c r="H2915" s="0">
        <x:f>'Historical Trades'!H2915</x:f>
      </x:c>
      <x:c r="I2915" s="0">
        <x:f>'Historical Trades'!I2915</x:f>
      </x:c>
      <x:c r="J2915" s="0">
        <x:f>'Historical Trades'!J2915</x:f>
      </x:c>
      <x:c r="K2915" s="0">
        <x:f>'Historical Trades'!K2915</x:f>
      </x:c>
      <x:c r="L2915" s="0">
        <x:f>'Historical Trades'!L2915</x:f>
      </x:c>
      <x:c r="M2915" s="0">
        <x:f>'Historical Trades'!M2915</x:f>
      </x:c>
      <x:c r="N2915" s="0">
        <x:f>CLEAN('Historical Trades'!O2915)</x:f>
      </x:c>
      <x:c r="P2915" s="14">
        <x:f>IF(G2915="sell",M2915,-M2915)</x:f>
      </x:c>
      <x:c r="Q2915" s="14">
        <x:f>VLOOKUP(N2915,'Currency Rates'!$A$3:$C$32,3,0)</x:f>
      </x:c>
      <x:c r="R2915" s="0">
        <x:f>IF(A2915="SPUS",0,IF(A2915="FWD",0,P2915/Q2915))</x:f>
      </x:c>
    </x:row>
    <x:row r="2916" spans="1:19" x14ac:dyDescent="0.3">
      <x:c r="A2916" s="0">
        <x:f>'Historical Trades'!A2916</x:f>
      </x:c>
      <x:c r="B2916" s="0">
        <x:f>'Historical Trades'!B2916</x:f>
      </x:c>
      <x:c r="C2916" s="23">
        <x:f>'Historical Trades'!C2916</x:f>
      </x:c>
      <x:c r="D2916" s="0">
        <x:f>'Historical Trades'!D2916</x:f>
      </x:c>
      <x:c r="E2916" s="23">
        <x:f>'Historical Trades'!E2916</x:f>
      </x:c>
      <x:c r="F2916" s="0">
        <x:f>'Historical Trades'!F2916</x:f>
      </x:c>
      <x:c r="G2916" s="0">
        <x:f>'Historical Trades'!G2916</x:f>
      </x:c>
      <x:c r="H2916" s="0">
        <x:f>'Historical Trades'!H2916</x:f>
      </x:c>
      <x:c r="I2916" s="0">
        <x:f>'Historical Trades'!I2916</x:f>
      </x:c>
      <x:c r="J2916" s="0">
        <x:f>'Historical Trades'!J2916</x:f>
      </x:c>
      <x:c r="K2916" s="0">
        <x:f>'Historical Trades'!K2916</x:f>
      </x:c>
      <x:c r="L2916" s="0">
        <x:f>'Historical Trades'!L2916</x:f>
      </x:c>
      <x:c r="M2916" s="0">
        <x:f>'Historical Trades'!M2916</x:f>
      </x:c>
      <x:c r="N2916" s="0">
        <x:f>CLEAN('Historical Trades'!O2916)</x:f>
      </x:c>
      <x:c r="P2916" s="14">
        <x:f>IF(G2916="sell",M2916,-M2916)</x:f>
      </x:c>
      <x:c r="Q2916" s="14">
        <x:f>VLOOKUP(N2916,'Currency Rates'!$A$3:$C$32,3,0)</x:f>
      </x:c>
      <x:c r="R2916" s="0">
        <x:f>IF(A2916="SPUS",0,IF(A2916="FWD",0,P2916/Q2916))</x:f>
      </x:c>
    </x:row>
    <x:row r="2917" spans="1:19" x14ac:dyDescent="0.3">
      <x:c r="A2917" s="0">
        <x:f>'Historical Trades'!A2917</x:f>
      </x:c>
      <x:c r="B2917" s="0">
        <x:f>'Historical Trades'!B2917</x:f>
      </x:c>
      <x:c r="C2917" s="23">
        <x:f>'Historical Trades'!C2917</x:f>
      </x:c>
      <x:c r="D2917" s="0">
        <x:f>'Historical Trades'!D2917</x:f>
      </x:c>
      <x:c r="E2917" s="23">
        <x:f>'Historical Trades'!E2917</x:f>
      </x:c>
      <x:c r="F2917" s="0">
        <x:f>'Historical Trades'!F2917</x:f>
      </x:c>
      <x:c r="G2917" s="0">
        <x:f>'Historical Trades'!G2917</x:f>
      </x:c>
      <x:c r="H2917" s="0">
        <x:f>'Historical Trades'!H2917</x:f>
      </x:c>
      <x:c r="I2917" s="0">
        <x:f>'Historical Trades'!I2917</x:f>
      </x:c>
      <x:c r="J2917" s="0">
        <x:f>'Historical Trades'!J2917</x:f>
      </x:c>
      <x:c r="K2917" s="0">
        <x:f>'Historical Trades'!K2917</x:f>
      </x:c>
      <x:c r="L2917" s="0">
        <x:f>'Historical Trades'!L2917</x:f>
      </x:c>
      <x:c r="M2917" s="0">
        <x:f>'Historical Trades'!M2917</x:f>
      </x:c>
      <x:c r="N2917" s="0">
        <x:f>CLEAN('Historical Trades'!O2917)</x:f>
      </x:c>
      <x:c r="P2917" s="14">
        <x:f>IF(G2917="sell",M2917,-M2917)</x:f>
      </x:c>
      <x:c r="Q2917" s="14">
        <x:f>VLOOKUP(N2917,'Currency Rates'!$A$3:$C$32,3,0)</x:f>
      </x:c>
      <x:c r="R2917" s="0">
        <x:f>IF(A2917="SPUS",0,IF(A2917="FWD",0,P2917/Q2917))</x:f>
      </x:c>
    </x:row>
    <x:row r="2918" spans="1:19" x14ac:dyDescent="0.3">
      <x:c r="A2918" s="0">
        <x:f>'Historical Trades'!A2918</x:f>
      </x:c>
      <x:c r="B2918" s="0">
        <x:f>'Historical Trades'!B2918</x:f>
      </x:c>
      <x:c r="C2918" s="23">
        <x:f>'Historical Trades'!C2918</x:f>
      </x:c>
      <x:c r="D2918" s="0">
        <x:f>'Historical Trades'!D2918</x:f>
      </x:c>
      <x:c r="E2918" s="23">
        <x:f>'Historical Trades'!E2918</x:f>
      </x:c>
      <x:c r="F2918" s="0">
        <x:f>'Historical Trades'!F2918</x:f>
      </x:c>
      <x:c r="G2918" s="0">
        <x:f>'Historical Trades'!G2918</x:f>
      </x:c>
      <x:c r="H2918" s="0">
        <x:f>'Historical Trades'!H2918</x:f>
      </x:c>
      <x:c r="I2918" s="0">
        <x:f>'Historical Trades'!I2918</x:f>
      </x:c>
      <x:c r="J2918" s="0">
        <x:f>'Historical Trades'!J2918</x:f>
      </x:c>
      <x:c r="K2918" s="0">
        <x:f>'Historical Trades'!K2918</x:f>
      </x:c>
      <x:c r="L2918" s="0">
        <x:f>'Historical Trades'!L2918</x:f>
      </x:c>
      <x:c r="M2918" s="0">
        <x:f>'Historical Trades'!M2918</x:f>
      </x:c>
      <x:c r="N2918" s="0">
        <x:f>CLEAN('Historical Trades'!O2918)</x:f>
      </x:c>
      <x:c r="P2918" s="14">
        <x:f>IF(G2918="sell",M2918,-M2918)</x:f>
      </x:c>
      <x:c r="Q2918" s="14">
        <x:f>VLOOKUP(N2918,'Currency Rates'!$A$3:$C$32,3,0)</x:f>
      </x:c>
      <x:c r="R2918" s="0">
        <x:f>IF(A2918="SPUS",0,IF(A2918="FWD",0,P2918/Q2918))</x:f>
      </x:c>
    </x:row>
    <x:row r="2919" spans="1:19" x14ac:dyDescent="0.3">
      <x:c r="A2919" s="0">
        <x:f>'Historical Trades'!A2919</x:f>
      </x:c>
      <x:c r="B2919" s="0">
        <x:f>'Historical Trades'!B2919</x:f>
      </x:c>
      <x:c r="C2919" s="23">
        <x:f>'Historical Trades'!C2919</x:f>
      </x:c>
      <x:c r="D2919" s="0">
        <x:f>'Historical Trades'!D2919</x:f>
      </x:c>
      <x:c r="E2919" s="23">
        <x:f>'Historical Trades'!E2919</x:f>
      </x:c>
      <x:c r="F2919" s="0">
        <x:f>'Historical Trades'!F2919</x:f>
      </x:c>
      <x:c r="G2919" s="0">
        <x:f>'Historical Trades'!G2919</x:f>
      </x:c>
      <x:c r="H2919" s="0">
        <x:f>'Historical Trades'!H2919</x:f>
      </x:c>
      <x:c r="I2919" s="0">
        <x:f>'Historical Trades'!I2919</x:f>
      </x:c>
      <x:c r="J2919" s="0">
        <x:f>'Historical Trades'!J2919</x:f>
      </x:c>
      <x:c r="K2919" s="0">
        <x:f>'Historical Trades'!K2919</x:f>
      </x:c>
      <x:c r="L2919" s="0">
        <x:f>'Historical Trades'!L2919</x:f>
      </x:c>
      <x:c r="M2919" s="0">
        <x:f>'Historical Trades'!M2919</x:f>
      </x:c>
      <x:c r="N2919" s="0">
        <x:f>CLEAN('Historical Trades'!O2919)</x:f>
      </x:c>
      <x:c r="P2919" s="14">
        <x:f>IF(G2919="sell",M2919,-M2919)</x:f>
      </x:c>
      <x:c r="Q2919" s="14">
        <x:f>VLOOKUP(N2919,'Currency Rates'!$A$3:$C$32,3,0)</x:f>
      </x:c>
      <x:c r="R2919" s="0">
        <x:f>IF(A2919="SPUS",0,IF(A2919="FWD",0,P2919/Q2919))</x:f>
      </x:c>
    </x:row>
    <x:row r="2920" spans="1:19" x14ac:dyDescent="0.3">
      <x:c r="A2920" s="0">
        <x:f>'Historical Trades'!A2920</x:f>
      </x:c>
      <x:c r="B2920" s="0">
        <x:f>'Historical Trades'!B2920</x:f>
      </x:c>
      <x:c r="C2920" s="23">
        <x:f>'Historical Trades'!C2920</x:f>
      </x:c>
      <x:c r="D2920" s="0">
        <x:f>'Historical Trades'!D2920</x:f>
      </x:c>
      <x:c r="E2920" s="23">
        <x:f>'Historical Trades'!E2920</x:f>
      </x:c>
      <x:c r="F2920" s="0">
        <x:f>'Historical Trades'!F2920</x:f>
      </x:c>
      <x:c r="G2920" s="0">
        <x:f>'Historical Trades'!G2920</x:f>
      </x:c>
      <x:c r="H2920" s="0">
        <x:f>'Historical Trades'!H2920</x:f>
      </x:c>
      <x:c r="I2920" s="0">
        <x:f>'Historical Trades'!I2920</x:f>
      </x:c>
      <x:c r="J2920" s="0">
        <x:f>'Historical Trades'!J2920</x:f>
      </x:c>
      <x:c r="K2920" s="0">
        <x:f>'Historical Trades'!K2920</x:f>
      </x:c>
      <x:c r="L2920" s="0">
        <x:f>'Historical Trades'!L2920</x:f>
      </x:c>
      <x:c r="M2920" s="0">
        <x:f>'Historical Trades'!M2920</x:f>
      </x:c>
      <x:c r="N2920" s="0">
        <x:f>CLEAN('Historical Trades'!O2920)</x:f>
      </x:c>
      <x:c r="P2920" s="14">
        <x:f>IF(G2920="sell",M2920,-M2920)</x:f>
      </x:c>
      <x:c r="Q2920" s="14">
        <x:f>VLOOKUP(N2920,'Currency Rates'!$A$3:$C$32,3,0)</x:f>
      </x:c>
      <x:c r="R2920" s="0">
        <x:f>IF(A2920="SPUS",0,IF(A2920="FWD",0,P2920/Q2920))</x:f>
      </x:c>
    </x:row>
    <x:row r="2921" spans="1:19" x14ac:dyDescent="0.3">
      <x:c r="A2921" s="0">
        <x:f>'Historical Trades'!A2921</x:f>
      </x:c>
      <x:c r="B2921" s="0">
        <x:f>'Historical Trades'!B2921</x:f>
      </x:c>
      <x:c r="C2921" s="23">
        <x:f>'Historical Trades'!C2921</x:f>
      </x:c>
      <x:c r="D2921" s="0">
        <x:f>'Historical Trades'!D2921</x:f>
      </x:c>
      <x:c r="E2921" s="23">
        <x:f>'Historical Trades'!E2921</x:f>
      </x:c>
      <x:c r="F2921" s="0">
        <x:f>'Historical Trades'!F2921</x:f>
      </x:c>
      <x:c r="G2921" s="0">
        <x:f>'Historical Trades'!G2921</x:f>
      </x:c>
      <x:c r="H2921" s="0">
        <x:f>'Historical Trades'!H2921</x:f>
      </x:c>
      <x:c r="I2921" s="0">
        <x:f>'Historical Trades'!I2921</x:f>
      </x:c>
      <x:c r="J2921" s="0">
        <x:f>'Historical Trades'!J2921</x:f>
      </x:c>
      <x:c r="K2921" s="0">
        <x:f>'Historical Trades'!K2921</x:f>
      </x:c>
      <x:c r="L2921" s="0">
        <x:f>'Historical Trades'!L2921</x:f>
      </x:c>
      <x:c r="M2921" s="0">
        <x:f>'Historical Trades'!M2921</x:f>
      </x:c>
      <x:c r="N2921" s="0">
        <x:f>CLEAN('Historical Trades'!O2921)</x:f>
      </x:c>
      <x:c r="P2921" s="14">
        <x:f>IF(G2921="sell",M2921,-M2921)</x:f>
      </x:c>
      <x:c r="Q2921" s="14">
        <x:f>VLOOKUP(N2921,'Currency Rates'!$A$3:$C$32,3,0)</x:f>
      </x:c>
      <x:c r="R2921" s="0">
        <x:f>IF(A2921="SPUS",0,IF(A2921="FWD",0,P2921/Q2921))</x:f>
      </x:c>
    </x:row>
    <x:row r="2922" spans="1:19" x14ac:dyDescent="0.3">
      <x:c r="A2922" s="0">
        <x:f>'Historical Trades'!A2922</x:f>
      </x:c>
      <x:c r="B2922" s="0">
        <x:f>'Historical Trades'!B2922</x:f>
      </x:c>
      <x:c r="C2922" s="23">
        <x:f>'Historical Trades'!C2922</x:f>
      </x:c>
      <x:c r="D2922" s="0">
        <x:f>'Historical Trades'!D2922</x:f>
      </x:c>
      <x:c r="E2922" s="23">
        <x:f>'Historical Trades'!E2922</x:f>
      </x:c>
      <x:c r="F2922" s="0">
        <x:f>'Historical Trades'!F2922</x:f>
      </x:c>
      <x:c r="G2922" s="0">
        <x:f>'Historical Trades'!G2922</x:f>
      </x:c>
      <x:c r="H2922" s="0">
        <x:f>'Historical Trades'!H2922</x:f>
      </x:c>
      <x:c r="I2922" s="0">
        <x:f>'Historical Trades'!I2922</x:f>
      </x:c>
      <x:c r="J2922" s="0">
        <x:f>'Historical Trades'!J2922</x:f>
      </x:c>
      <x:c r="K2922" s="0">
        <x:f>'Historical Trades'!K2922</x:f>
      </x:c>
      <x:c r="L2922" s="0">
        <x:f>'Historical Trades'!L2922</x:f>
      </x:c>
      <x:c r="M2922" s="0">
        <x:f>'Historical Trades'!M2922</x:f>
      </x:c>
      <x:c r="N2922" s="0">
        <x:f>CLEAN('Historical Trades'!O2922)</x:f>
      </x:c>
      <x:c r="P2922" s="14">
        <x:f>IF(G2922="sell",M2922,-M2922)</x:f>
      </x:c>
      <x:c r="Q2922" s="14">
        <x:f>VLOOKUP(N2922,'Currency Rates'!$A$3:$C$32,3,0)</x:f>
      </x:c>
      <x:c r="R2922" s="0">
        <x:f>IF(A2922="SPUS",0,IF(A2922="FWD",0,P2922/Q2922))</x:f>
      </x:c>
    </x:row>
    <x:row r="2923" spans="1:19" x14ac:dyDescent="0.3">
      <x:c r="A2923" s="0">
        <x:f>'Historical Trades'!A2923</x:f>
      </x:c>
      <x:c r="B2923" s="0">
        <x:f>'Historical Trades'!B2923</x:f>
      </x:c>
      <x:c r="C2923" s="23">
        <x:f>'Historical Trades'!C2923</x:f>
      </x:c>
      <x:c r="D2923" s="0">
        <x:f>'Historical Trades'!D2923</x:f>
      </x:c>
      <x:c r="E2923" s="23">
        <x:f>'Historical Trades'!E2923</x:f>
      </x:c>
      <x:c r="F2923" s="0">
        <x:f>'Historical Trades'!F2923</x:f>
      </x:c>
      <x:c r="G2923" s="0">
        <x:f>'Historical Trades'!G2923</x:f>
      </x:c>
      <x:c r="H2923" s="0">
        <x:f>'Historical Trades'!H2923</x:f>
      </x:c>
      <x:c r="I2923" s="0">
        <x:f>'Historical Trades'!I2923</x:f>
      </x:c>
      <x:c r="J2923" s="0">
        <x:f>'Historical Trades'!J2923</x:f>
      </x:c>
      <x:c r="K2923" s="0">
        <x:f>'Historical Trades'!K2923</x:f>
      </x:c>
      <x:c r="L2923" s="0">
        <x:f>'Historical Trades'!L2923</x:f>
      </x:c>
      <x:c r="M2923" s="0">
        <x:f>'Historical Trades'!M2923</x:f>
      </x:c>
      <x:c r="N2923" s="0">
        <x:f>CLEAN('Historical Trades'!O2923)</x:f>
      </x:c>
      <x:c r="P2923" s="14">
        <x:f>IF(G2923="sell",M2923,-M2923)</x:f>
      </x:c>
      <x:c r="Q2923" s="14">
        <x:f>VLOOKUP(N2923,'Currency Rates'!$A$3:$C$32,3,0)</x:f>
      </x:c>
      <x:c r="R2923" s="0">
        <x:f>IF(A2923="SPUS",0,IF(A2923="FWD",0,P2923/Q2923))</x:f>
      </x:c>
    </x:row>
    <x:row r="2924" spans="1:19" x14ac:dyDescent="0.3">
      <x:c r="A2924" s="0">
        <x:f>'Historical Trades'!A2924</x:f>
      </x:c>
      <x:c r="B2924" s="0">
        <x:f>'Historical Trades'!B2924</x:f>
      </x:c>
      <x:c r="C2924" s="23">
        <x:f>'Historical Trades'!C2924</x:f>
      </x:c>
      <x:c r="D2924" s="0">
        <x:f>'Historical Trades'!D2924</x:f>
      </x:c>
      <x:c r="E2924" s="23">
        <x:f>'Historical Trades'!E2924</x:f>
      </x:c>
      <x:c r="F2924" s="0">
        <x:f>'Historical Trades'!F2924</x:f>
      </x:c>
      <x:c r="G2924" s="0">
        <x:f>'Historical Trades'!G2924</x:f>
      </x:c>
      <x:c r="H2924" s="0">
        <x:f>'Historical Trades'!H2924</x:f>
      </x:c>
      <x:c r="I2924" s="0">
        <x:f>'Historical Trades'!I2924</x:f>
      </x:c>
      <x:c r="J2924" s="0">
        <x:f>'Historical Trades'!J2924</x:f>
      </x:c>
      <x:c r="K2924" s="0">
        <x:f>'Historical Trades'!K2924</x:f>
      </x:c>
      <x:c r="L2924" s="0">
        <x:f>'Historical Trades'!L2924</x:f>
      </x:c>
      <x:c r="M2924" s="0">
        <x:f>'Historical Trades'!M2924</x:f>
      </x:c>
      <x:c r="N2924" s="0">
        <x:f>CLEAN('Historical Trades'!O2924)</x:f>
      </x:c>
      <x:c r="P2924" s="14">
        <x:f>IF(G2924="sell",M2924,-M2924)</x:f>
      </x:c>
      <x:c r="Q2924" s="14">
        <x:f>VLOOKUP(N2924,'Currency Rates'!$A$3:$C$32,3,0)</x:f>
      </x:c>
      <x:c r="R2924" s="0">
        <x:f>IF(A2924="SPUS",0,IF(A2924="FWD",0,P2924/Q2924))</x:f>
      </x:c>
    </x:row>
    <x:row r="2925" spans="1:19" x14ac:dyDescent="0.3">
      <x:c r="A2925" s="0">
        <x:f>'Historical Trades'!A2925</x:f>
      </x:c>
      <x:c r="B2925" s="0">
        <x:f>'Historical Trades'!B2925</x:f>
      </x:c>
      <x:c r="C2925" s="23">
        <x:f>'Historical Trades'!C2925</x:f>
      </x:c>
      <x:c r="D2925" s="0">
        <x:f>'Historical Trades'!D2925</x:f>
      </x:c>
      <x:c r="E2925" s="23">
        <x:f>'Historical Trades'!E2925</x:f>
      </x:c>
      <x:c r="F2925" s="0">
        <x:f>'Historical Trades'!F2925</x:f>
      </x:c>
      <x:c r="G2925" s="0">
        <x:f>'Historical Trades'!G2925</x:f>
      </x:c>
      <x:c r="H2925" s="0">
        <x:f>'Historical Trades'!H2925</x:f>
      </x:c>
      <x:c r="I2925" s="0">
        <x:f>'Historical Trades'!I2925</x:f>
      </x:c>
      <x:c r="J2925" s="0">
        <x:f>'Historical Trades'!J2925</x:f>
      </x:c>
      <x:c r="K2925" s="0">
        <x:f>'Historical Trades'!K2925</x:f>
      </x:c>
      <x:c r="L2925" s="0">
        <x:f>'Historical Trades'!L2925</x:f>
      </x:c>
      <x:c r="M2925" s="0">
        <x:f>'Historical Trades'!M2925</x:f>
      </x:c>
      <x:c r="N2925" s="0">
        <x:f>CLEAN('Historical Trades'!O2925)</x:f>
      </x:c>
      <x:c r="P2925" s="14">
        <x:f>IF(G2925="sell",M2925,-M2925)</x:f>
      </x:c>
      <x:c r="Q2925" s="14">
        <x:f>VLOOKUP(N2925,'Currency Rates'!$A$3:$C$32,3,0)</x:f>
      </x:c>
      <x:c r="R2925" s="0">
        <x:f>IF(A2925="SPUS",0,IF(A2925="FWD",0,P2925/Q2925))</x:f>
      </x:c>
    </x:row>
    <x:row r="2926" spans="1:19" x14ac:dyDescent="0.3">
      <x:c r="A2926" s="0">
        <x:f>'Historical Trades'!A2926</x:f>
      </x:c>
      <x:c r="B2926" s="0">
        <x:f>'Historical Trades'!B2926</x:f>
      </x:c>
      <x:c r="C2926" s="23">
        <x:f>'Historical Trades'!C2926</x:f>
      </x:c>
      <x:c r="D2926" s="0">
        <x:f>'Historical Trades'!D2926</x:f>
      </x:c>
      <x:c r="E2926" s="23">
        <x:f>'Historical Trades'!E2926</x:f>
      </x:c>
      <x:c r="F2926" s="0">
        <x:f>'Historical Trades'!F2926</x:f>
      </x:c>
      <x:c r="G2926" s="0">
        <x:f>'Historical Trades'!G2926</x:f>
      </x:c>
      <x:c r="H2926" s="0">
        <x:f>'Historical Trades'!H2926</x:f>
      </x:c>
      <x:c r="I2926" s="0">
        <x:f>'Historical Trades'!I2926</x:f>
      </x:c>
      <x:c r="J2926" s="0">
        <x:f>'Historical Trades'!J2926</x:f>
      </x:c>
      <x:c r="K2926" s="0">
        <x:f>'Historical Trades'!K2926</x:f>
      </x:c>
      <x:c r="L2926" s="0">
        <x:f>'Historical Trades'!L2926</x:f>
      </x:c>
      <x:c r="M2926" s="0">
        <x:f>'Historical Trades'!M2926</x:f>
      </x:c>
      <x:c r="N2926" s="0">
        <x:f>CLEAN('Historical Trades'!O2926)</x:f>
      </x:c>
      <x:c r="P2926" s="14">
        <x:f>IF(G2926="sell",M2926,-M2926)</x:f>
      </x:c>
      <x:c r="Q2926" s="14">
        <x:f>VLOOKUP(N2926,'Currency Rates'!$A$3:$C$32,3,0)</x:f>
      </x:c>
      <x:c r="R2926" s="0">
        <x:f>IF(A2926="SPUS",0,IF(A2926="FWD",0,P2926/Q2926))</x:f>
      </x:c>
    </x:row>
    <x:row r="2927" spans="1:19" x14ac:dyDescent="0.3">
      <x:c r="A2927" s="0">
        <x:f>'Historical Trades'!A2927</x:f>
      </x:c>
      <x:c r="B2927" s="0">
        <x:f>'Historical Trades'!B2927</x:f>
      </x:c>
      <x:c r="C2927" s="23">
        <x:f>'Historical Trades'!C2927</x:f>
      </x:c>
      <x:c r="D2927" s="0">
        <x:f>'Historical Trades'!D2927</x:f>
      </x:c>
      <x:c r="E2927" s="23">
        <x:f>'Historical Trades'!E2927</x:f>
      </x:c>
      <x:c r="F2927" s="0">
        <x:f>'Historical Trades'!F2927</x:f>
      </x:c>
      <x:c r="G2927" s="0">
        <x:f>'Historical Trades'!G2927</x:f>
      </x:c>
      <x:c r="H2927" s="0">
        <x:f>'Historical Trades'!H2927</x:f>
      </x:c>
      <x:c r="I2927" s="0">
        <x:f>'Historical Trades'!I2927</x:f>
      </x:c>
      <x:c r="J2927" s="0">
        <x:f>'Historical Trades'!J2927</x:f>
      </x:c>
      <x:c r="K2927" s="0">
        <x:f>'Historical Trades'!K2927</x:f>
      </x:c>
      <x:c r="L2927" s="0">
        <x:f>'Historical Trades'!L2927</x:f>
      </x:c>
      <x:c r="M2927" s="0">
        <x:f>'Historical Trades'!M2927</x:f>
      </x:c>
      <x:c r="N2927" s="0">
        <x:f>CLEAN('Historical Trades'!O2927)</x:f>
      </x:c>
      <x:c r="P2927" s="14">
        <x:f>IF(G2927="sell",M2927,-M2927)</x:f>
      </x:c>
      <x:c r="Q2927" s="14">
        <x:f>VLOOKUP(N2927,'Currency Rates'!$A$3:$C$32,3,0)</x:f>
      </x:c>
      <x:c r="R2927" s="0">
        <x:f>IF(A2927="SPUS",0,IF(A2927="FWD",0,P2927/Q2927))</x:f>
      </x:c>
    </x:row>
    <x:row r="2928" spans="1:19" x14ac:dyDescent="0.3">
      <x:c r="A2928" s="0">
        <x:f>'Historical Trades'!A2928</x:f>
      </x:c>
      <x:c r="B2928" s="0">
        <x:f>'Historical Trades'!B2928</x:f>
      </x:c>
      <x:c r="C2928" s="23">
        <x:f>'Historical Trades'!C2928</x:f>
      </x:c>
      <x:c r="D2928" s="0">
        <x:f>'Historical Trades'!D2928</x:f>
      </x:c>
      <x:c r="E2928" s="23">
        <x:f>'Historical Trades'!E2928</x:f>
      </x:c>
      <x:c r="F2928" s="0">
        <x:f>'Historical Trades'!F2928</x:f>
      </x:c>
      <x:c r="G2928" s="0">
        <x:f>'Historical Trades'!G2928</x:f>
      </x:c>
      <x:c r="H2928" s="0">
        <x:f>'Historical Trades'!H2928</x:f>
      </x:c>
      <x:c r="I2928" s="0">
        <x:f>'Historical Trades'!I2928</x:f>
      </x:c>
      <x:c r="J2928" s="0">
        <x:f>'Historical Trades'!J2928</x:f>
      </x:c>
      <x:c r="K2928" s="0">
        <x:f>'Historical Trades'!K2928</x:f>
      </x:c>
      <x:c r="L2928" s="0">
        <x:f>'Historical Trades'!L2928</x:f>
      </x:c>
      <x:c r="M2928" s="0">
        <x:f>'Historical Trades'!M2928</x:f>
      </x:c>
      <x:c r="N2928" s="0">
        <x:f>CLEAN('Historical Trades'!O2928)</x:f>
      </x:c>
      <x:c r="P2928" s="14">
        <x:f>IF(G2928="sell",M2928,-M2928)</x:f>
      </x:c>
      <x:c r="Q2928" s="14">
        <x:f>VLOOKUP(N2928,'Currency Rates'!$A$3:$C$32,3,0)</x:f>
      </x:c>
      <x:c r="R2928" s="0">
        <x:f>IF(A2928="SPUS",0,IF(A2928="FWD",0,P2928/Q2928))</x:f>
      </x:c>
    </x:row>
    <x:row r="2929" spans="1:19" x14ac:dyDescent="0.3">
      <x:c r="A2929" s="0">
        <x:f>'Historical Trades'!A2929</x:f>
      </x:c>
      <x:c r="B2929" s="0">
        <x:f>'Historical Trades'!B2929</x:f>
      </x:c>
      <x:c r="C2929" s="23">
        <x:f>'Historical Trades'!C2929</x:f>
      </x:c>
      <x:c r="D2929" s="0">
        <x:f>'Historical Trades'!D2929</x:f>
      </x:c>
      <x:c r="E2929" s="23">
        <x:f>'Historical Trades'!E2929</x:f>
      </x:c>
      <x:c r="F2929" s="0">
        <x:f>'Historical Trades'!F2929</x:f>
      </x:c>
      <x:c r="G2929" s="0">
        <x:f>'Historical Trades'!G2929</x:f>
      </x:c>
      <x:c r="H2929" s="0">
        <x:f>'Historical Trades'!H2929</x:f>
      </x:c>
      <x:c r="I2929" s="0">
        <x:f>'Historical Trades'!I2929</x:f>
      </x:c>
      <x:c r="J2929" s="0">
        <x:f>'Historical Trades'!J2929</x:f>
      </x:c>
      <x:c r="K2929" s="0">
        <x:f>'Historical Trades'!K2929</x:f>
      </x:c>
      <x:c r="L2929" s="0">
        <x:f>'Historical Trades'!L2929</x:f>
      </x:c>
      <x:c r="M2929" s="0">
        <x:f>'Historical Trades'!M2929</x:f>
      </x:c>
      <x:c r="N2929" s="0">
        <x:f>CLEAN('Historical Trades'!O2929)</x:f>
      </x:c>
      <x:c r="P2929" s="14">
        <x:f>IF(G2929="sell",M2929,-M2929)</x:f>
      </x:c>
      <x:c r="Q2929" s="14">
        <x:f>VLOOKUP(N2929,'Currency Rates'!$A$3:$C$32,3,0)</x:f>
      </x:c>
      <x:c r="R2929" s="0">
        <x:f>IF(A2929="SPUS",0,IF(A2929="FWD",0,P2929/Q2929))</x:f>
      </x:c>
    </x:row>
    <x:row r="2930" spans="1:19" x14ac:dyDescent="0.3">
      <x:c r="A2930" s="0">
        <x:f>'Historical Trades'!A2930</x:f>
      </x:c>
      <x:c r="B2930" s="0">
        <x:f>'Historical Trades'!B2930</x:f>
      </x:c>
      <x:c r="C2930" s="23">
        <x:f>'Historical Trades'!C2930</x:f>
      </x:c>
      <x:c r="D2930" s="0">
        <x:f>'Historical Trades'!D2930</x:f>
      </x:c>
      <x:c r="E2930" s="23">
        <x:f>'Historical Trades'!E2930</x:f>
      </x:c>
      <x:c r="F2930" s="0">
        <x:f>'Historical Trades'!F2930</x:f>
      </x:c>
      <x:c r="G2930" s="0">
        <x:f>'Historical Trades'!G2930</x:f>
      </x:c>
      <x:c r="H2930" s="0">
        <x:f>'Historical Trades'!H2930</x:f>
      </x:c>
      <x:c r="I2930" s="0">
        <x:f>'Historical Trades'!I2930</x:f>
      </x:c>
      <x:c r="J2930" s="0">
        <x:f>'Historical Trades'!J2930</x:f>
      </x:c>
      <x:c r="K2930" s="0">
        <x:f>'Historical Trades'!K2930</x:f>
      </x:c>
      <x:c r="L2930" s="0">
        <x:f>'Historical Trades'!L2930</x:f>
      </x:c>
      <x:c r="M2930" s="0">
        <x:f>'Historical Trades'!M2930</x:f>
      </x:c>
      <x:c r="N2930" s="0">
        <x:f>CLEAN('Historical Trades'!O2930)</x:f>
      </x:c>
      <x:c r="P2930" s="14">
        <x:f>IF(G2930="sell",M2930,-M2930)</x:f>
      </x:c>
      <x:c r="Q2930" s="14">
        <x:f>VLOOKUP(N2930,'Currency Rates'!$A$3:$C$32,3,0)</x:f>
      </x:c>
      <x:c r="R2930" s="0">
        <x:f>IF(A2930="SPUS",0,IF(A2930="FWD",0,P2930/Q2930))</x:f>
      </x:c>
    </x:row>
    <x:row r="2931" spans="1:19" x14ac:dyDescent="0.3">
      <x:c r="A2931" s="0">
        <x:f>'Historical Trades'!A2931</x:f>
      </x:c>
      <x:c r="B2931" s="0">
        <x:f>'Historical Trades'!B2931</x:f>
      </x:c>
      <x:c r="C2931" s="23">
        <x:f>'Historical Trades'!C2931</x:f>
      </x:c>
      <x:c r="D2931" s="0">
        <x:f>'Historical Trades'!D2931</x:f>
      </x:c>
      <x:c r="E2931" s="23">
        <x:f>'Historical Trades'!E2931</x:f>
      </x:c>
      <x:c r="F2931" s="0">
        <x:f>'Historical Trades'!F2931</x:f>
      </x:c>
      <x:c r="G2931" s="0">
        <x:f>'Historical Trades'!G2931</x:f>
      </x:c>
      <x:c r="H2931" s="0">
        <x:f>'Historical Trades'!H2931</x:f>
      </x:c>
      <x:c r="I2931" s="0">
        <x:f>'Historical Trades'!I2931</x:f>
      </x:c>
      <x:c r="J2931" s="0">
        <x:f>'Historical Trades'!J2931</x:f>
      </x:c>
      <x:c r="K2931" s="0">
        <x:f>'Historical Trades'!K2931</x:f>
      </x:c>
      <x:c r="L2931" s="0">
        <x:f>'Historical Trades'!L2931</x:f>
      </x:c>
      <x:c r="M2931" s="0">
        <x:f>'Historical Trades'!M2931</x:f>
      </x:c>
      <x:c r="N2931" s="0">
        <x:f>CLEAN('Historical Trades'!O2931)</x:f>
      </x:c>
      <x:c r="P2931" s="14">
        <x:f>IF(G2931="sell",M2931,-M2931)</x:f>
      </x:c>
      <x:c r="Q2931" s="14">
        <x:f>VLOOKUP(N2931,'Currency Rates'!$A$3:$C$32,3,0)</x:f>
      </x:c>
      <x:c r="R2931" s="0">
        <x:f>IF(A2931="SPUS",0,IF(A2931="FWD",0,P2931/Q2931))</x:f>
      </x:c>
    </x:row>
    <x:row r="2932" spans="1:19" x14ac:dyDescent="0.3">
      <x:c r="A2932" s="0">
        <x:f>'Historical Trades'!A2932</x:f>
      </x:c>
      <x:c r="B2932" s="0">
        <x:f>'Historical Trades'!B2932</x:f>
      </x:c>
      <x:c r="C2932" s="23">
        <x:f>'Historical Trades'!C2932</x:f>
      </x:c>
      <x:c r="D2932" s="0">
        <x:f>'Historical Trades'!D2932</x:f>
      </x:c>
      <x:c r="E2932" s="23">
        <x:f>'Historical Trades'!E2932</x:f>
      </x:c>
      <x:c r="F2932" s="0">
        <x:f>'Historical Trades'!F2932</x:f>
      </x:c>
      <x:c r="G2932" s="0">
        <x:f>'Historical Trades'!G2932</x:f>
      </x:c>
      <x:c r="H2932" s="0">
        <x:f>'Historical Trades'!H2932</x:f>
      </x:c>
      <x:c r="I2932" s="0">
        <x:f>'Historical Trades'!I2932</x:f>
      </x:c>
      <x:c r="J2932" s="0">
        <x:f>'Historical Trades'!J2932</x:f>
      </x:c>
      <x:c r="K2932" s="0">
        <x:f>'Historical Trades'!K2932</x:f>
      </x:c>
      <x:c r="L2932" s="0">
        <x:f>'Historical Trades'!L2932</x:f>
      </x:c>
      <x:c r="M2932" s="0">
        <x:f>'Historical Trades'!M2932</x:f>
      </x:c>
      <x:c r="N2932" s="0">
        <x:f>CLEAN('Historical Trades'!O2932)</x:f>
      </x:c>
      <x:c r="P2932" s="14">
        <x:f>IF(G2932="sell",M2932,-M2932)</x:f>
      </x:c>
      <x:c r="Q2932" s="14">
        <x:f>VLOOKUP(N2932,'Currency Rates'!$A$3:$C$32,3,0)</x:f>
      </x:c>
      <x:c r="R2932" s="0">
        <x:f>IF(A2932="SPUS",0,IF(A2932="FWD",0,P2932/Q2932))</x:f>
      </x:c>
    </x:row>
    <x:row r="2933" spans="1:19" x14ac:dyDescent="0.3">
      <x:c r="A2933" s="0">
        <x:f>'Historical Trades'!A2933</x:f>
      </x:c>
      <x:c r="B2933" s="0">
        <x:f>'Historical Trades'!B2933</x:f>
      </x:c>
      <x:c r="C2933" s="23">
        <x:f>'Historical Trades'!C2933</x:f>
      </x:c>
      <x:c r="D2933" s="0">
        <x:f>'Historical Trades'!D2933</x:f>
      </x:c>
      <x:c r="E2933" s="23">
        <x:f>'Historical Trades'!E2933</x:f>
      </x:c>
      <x:c r="F2933" s="0">
        <x:f>'Historical Trades'!F2933</x:f>
      </x:c>
      <x:c r="G2933" s="0">
        <x:f>'Historical Trades'!G2933</x:f>
      </x:c>
      <x:c r="H2933" s="0">
        <x:f>'Historical Trades'!H2933</x:f>
      </x:c>
      <x:c r="I2933" s="0">
        <x:f>'Historical Trades'!I2933</x:f>
      </x:c>
      <x:c r="J2933" s="0">
        <x:f>'Historical Trades'!J2933</x:f>
      </x:c>
      <x:c r="K2933" s="0">
        <x:f>'Historical Trades'!K2933</x:f>
      </x:c>
      <x:c r="L2933" s="0">
        <x:f>'Historical Trades'!L2933</x:f>
      </x:c>
      <x:c r="M2933" s="0">
        <x:f>'Historical Trades'!M2933</x:f>
      </x:c>
      <x:c r="N2933" s="0">
        <x:f>CLEAN('Historical Trades'!O2933)</x:f>
      </x:c>
      <x:c r="P2933" s="14">
        <x:f>IF(G2933="sell",M2933,-M2933)</x:f>
      </x:c>
      <x:c r="Q2933" s="14">
        <x:f>VLOOKUP(N2933,'Currency Rates'!$A$3:$C$32,3,0)</x:f>
      </x:c>
      <x:c r="R2933" s="0">
        <x:f>IF(A2933="SPUS",0,IF(A2933="FWD",0,P2933/Q2933))</x:f>
      </x:c>
    </x:row>
    <x:row r="2934" spans="1:19" x14ac:dyDescent="0.3">
      <x:c r="A2934" s="0">
        <x:f>'Historical Trades'!A2934</x:f>
      </x:c>
      <x:c r="B2934" s="0">
        <x:f>'Historical Trades'!B2934</x:f>
      </x:c>
      <x:c r="C2934" s="23">
        <x:f>'Historical Trades'!C2934</x:f>
      </x:c>
      <x:c r="D2934" s="0">
        <x:f>'Historical Trades'!D2934</x:f>
      </x:c>
      <x:c r="E2934" s="23">
        <x:f>'Historical Trades'!E2934</x:f>
      </x:c>
      <x:c r="F2934" s="0">
        <x:f>'Historical Trades'!F2934</x:f>
      </x:c>
      <x:c r="G2934" s="0">
        <x:f>'Historical Trades'!G2934</x:f>
      </x:c>
      <x:c r="H2934" s="0">
        <x:f>'Historical Trades'!H2934</x:f>
      </x:c>
      <x:c r="I2934" s="0">
        <x:f>'Historical Trades'!I2934</x:f>
      </x:c>
      <x:c r="J2934" s="0">
        <x:f>'Historical Trades'!J2934</x:f>
      </x:c>
      <x:c r="K2934" s="0">
        <x:f>'Historical Trades'!K2934</x:f>
      </x:c>
      <x:c r="L2934" s="0">
        <x:f>'Historical Trades'!L2934</x:f>
      </x:c>
      <x:c r="M2934" s="0">
        <x:f>'Historical Trades'!M2934</x:f>
      </x:c>
      <x:c r="N2934" s="0">
        <x:f>CLEAN('Historical Trades'!O2934)</x:f>
      </x:c>
      <x:c r="P2934" s="14">
        <x:f>IF(G2934="sell",M2934,-M2934)</x:f>
      </x:c>
      <x:c r="Q2934" s="14">
        <x:f>VLOOKUP(N2934,'Currency Rates'!$A$3:$C$32,3,0)</x:f>
      </x:c>
      <x:c r="R2934" s="0">
        <x:f>IF(A2934="SPUS",0,IF(A2934="FWD",0,P2934/Q2934))</x:f>
      </x:c>
    </x:row>
    <x:row r="2935" spans="1:19" x14ac:dyDescent="0.3">
      <x:c r="A2935" s="0">
        <x:f>'Historical Trades'!A2935</x:f>
      </x:c>
      <x:c r="B2935" s="0">
        <x:f>'Historical Trades'!B2935</x:f>
      </x:c>
      <x:c r="C2935" s="23">
        <x:f>'Historical Trades'!C2935</x:f>
      </x:c>
      <x:c r="D2935" s="0">
        <x:f>'Historical Trades'!D2935</x:f>
      </x:c>
      <x:c r="E2935" s="23">
        <x:f>'Historical Trades'!E2935</x:f>
      </x:c>
      <x:c r="F2935" s="0">
        <x:f>'Historical Trades'!F2935</x:f>
      </x:c>
      <x:c r="G2935" s="0">
        <x:f>'Historical Trades'!G2935</x:f>
      </x:c>
      <x:c r="H2935" s="0">
        <x:f>'Historical Trades'!H2935</x:f>
      </x:c>
      <x:c r="I2935" s="0">
        <x:f>'Historical Trades'!I2935</x:f>
      </x:c>
      <x:c r="J2935" s="0">
        <x:f>'Historical Trades'!J2935</x:f>
      </x:c>
      <x:c r="K2935" s="0">
        <x:f>'Historical Trades'!K2935</x:f>
      </x:c>
      <x:c r="L2935" s="0">
        <x:f>'Historical Trades'!L2935</x:f>
      </x:c>
      <x:c r="M2935" s="0">
        <x:f>'Historical Trades'!M2935</x:f>
      </x:c>
      <x:c r="N2935" s="0">
        <x:f>CLEAN('Historical Trades'!O2935)</x:f>
      </x:c>
      <x:c r="P2935" s="14">
        <x:f>IF(G2935="sell",M2935,-M2935)</x:f>
      </x:c>
      <x:c r="Q2935" s="14">
        <x:f>VLOOKUP(N2935,'Currency Rates'!$A$3:$C$32,3,0)</x:f>
      </x:c>
      <x:c r="R2935" s="0">
        <x:f>IF(A2935="SPUS",0,IF(A2935="FWD",0,P2935/Q2935))</x:f>
      </x:c>
    </x:row>
    <x:row r="2936" spans="1:19" x14ac:dyDescent="0.3">
      <x:c r="A2936" s="0">
        <x:f>'Historical Trades'!A2936</x:f>
      </x:c>
      <x:c r="B2936" s="0">
        <x:f>'Historical Trades'!B2936</x:f>
      </x:c>
      <x:c r="C2936" s="23">
        <x:f>'Historical Trades'!C2936</x:f>
      </x:c>
      <x:c r="D2936" s="0">
        <x:f>'Historical Trades'!D2936</x:f>
      </x:c>
      <x:c r="E2936" s="23">
        <x:f>'Historical Trades'!E2936</x:f>
      </x:c>
      <x:c r="F2936" s="0">
        <x:f>'Historical Trades'!F2936</x:f>
      </x:c>
      <x:c r="G2936" s="0">
        <x:f>'Historical Trades'!G2936</x:f>
      </x:c>
      <x:c r="H2936" s="0">
        <x:f>'Historical Trades'!H2936</x:f>
      </x:c>
      <x:c r="I2936" s="0">
        <x:f>'Historical Trades'!I2936</x:f>
      </x:c>
      <x:c r="J2936" s="0">
        <x:f>'Historical Trades'!J2936</x:f>
      </x:c>
      <x:c r="K2936" s="0">
        <x:f>'Historical Trades'!K2936</x:f>
      </x:c>
      <x:c r="L2936" s="0">
        <x:f>'Historical Trades'!L2936</x:f>
      </x:c>
      <x:c r="M2936" s="0">
        <x:f>'Historical Trades'!M2936</x:f>
      </x:c>
      <x:c r="N2936" s="0">
        <x:f>CLEAN('Historical Trades'!O2936)</x:f>
      </x:c>
      <x:c r="P2936" s="14">
        <x:f>IF(G2936="sell",M2936,-M2936)</x:f>
      </x:c>
      <x:c r="Q2936" s="14">
        <x:f>VLOOKUP(N2936,'Currency Rates'!$A$3:$C$32,3,0)</x:f>
      </x:c>
      <x:c r="R2936" s="0">
        <x:f>IF(A2936="SPUS",0,IF(A2936="FWD",0,P2936/Q2936))</x:f>
      </x:c>
    </x:row>
    <x:row r="2937" spans="1:19" x14ac:dyDescent="0.3">
      <x:c r="A2937" s="0">
        <x:f>'Historical Trades'!A2937</x:f>
      </x:c>
      <x:c r="B2937" s="0">
        <x:f>'Historical Trades'!B2937</x:f>
      </x:c>
      <x:c r="C2937" s="23">
        <x:f>'Historical Trades'!C2937</x:f>
      </x:c>
      <x:c r="D2937" s="0">
        <x:f>'Historical Trades'!D2937</x:f>
      </x:c>
      <x:c r="E2937" s="23">
        <x:f>'Historical Trades'!E2937</x:f>
      </x:c>
      <x:c r="F2937" s="0">
        <x:f>'Historical Trades'!F2937</x:f>
      </x:c>
      <x:c r="G2937" s="0">
        <x:f>'Historical Trades'!G2937</x:f>
      </x:c>
      <x:c r="H2937" s="0">
        <x:f>'Historical Trades'!H2937</x:f>
      </x:c>
      <x:c r="I2937" s="0">
        <x:f>'Historical Trades'!I2937</x:f>
      </x:c>
      <x:c r="J2937" s="0">
        <x:f>'Historical Trades'!J2937</x:f>
      </x:c>
      <x:c r="K2937" s="0">
        <x:f>'Historical Trades'!K2937</x:f>
      </x:c>
      <x:c r="L2937" s="0">
        <x:f>'Historical Trades'!L2937</x:f>
      </x:c>
      <x:c r="M2937" s="0">
        <x:f>'Historical Trades'!M2937</x:f>
      </x:c>
      <x:c r="N2937" s="0">
        <x:f>CLEAN('Historical Trades'!O2937)</x:f>
      </x:c>
      <x:c r="P2937" s="14">
        <x:f>IF(G2937="sell",M2937,-M2937)</x:f>
      </x:c>
      <x:c r="Q2937" s="14">
        <x:f>VLOOKUP(N2937,'Currency Rates'!$A$3:$C$32,3,0)</x:f>
      </x:c>
      <x:c r="R2937" s="0">
        <x:f>IF(A2937="SPUS",0,IF(A2937="FWD",0,P2937/Q2937))</x:f>
      </x:c>
    </x:row>
    <x:row r="2938" spans="1:19" x14ac:dyDescent="0.3">
      <x:c r="A2938" s="0">
        <x:f>'Historical Trades'!A2938</x:f>
      </x:c>
      <x:c r="B2938" s="0">
        <x:f>'Historical Trades'!B2938</x:f>
      </x:c>
      <x:c r="C2938" s="23">
        <x:f>'Historical Trades'!C2938</x:f>
      </x:c>
      <x:c r="D2938" s="0">
        <x:f>'Historical Trades'!D2938</x:f>
      </x:c>
      <x:c r="E2938" s="23">
        <x:f>'Historical Trades'!E2938</x:f>
      </x:c>
      <x:c r="F2938" s="0">
        <x:f>'Historical Trades'!F2938</x:f>
      </x:c>
      <x:c r="G2938" s="0">
        <x:f>'Historical Trades'!G2938</x:f>
      </x:c>
      <x:c r="H2938" s="0">
        <x:f>'Historical Trades'!H2938</x:f>
      </x:c>
      <x:c r="I2938" s="0">
        <x:f>'Historical Trades'!I2938</x:f>
      </x:c>
      <x:c r="J2938" s="0">
        <x:f>'Historical Trades'!J2938</x:f>
      </x:c>
      <x:c r="K2938" s="0">
        <x:f>'Historical Trades'!K2938</x:f>
      </x:c>
      <x:c r="L2938" s="0">
        <x:f>'Historical Trades'!L2938</x:f>
      </x:c>
      <x:c r="M2938" s="0">
        <x:f>'Historical Trades'!M2938</x:f>
      </x:c>
      <x:c r="N2938" s="0">
        <x:f>CLEAN('Historical Trades'!O2938)</x:f>
      </x:c>
      <x:c r="P2938" s="14">
        <x:f>IF(G2938="sell",M2938,-M2938)</x:f>
      </x:c>
      <x:c r="Q2938" s="14">
        <x:f>VLOOKUP(N2938,'Currency Rates'!$A$3:$C$32,3,0)</x:f>
      </x:c>
      <x:c r="R2938" s="0">
        <x:f>IF(A2938="SPUS",0,IF(A2938="FWD",0,P2938/Q2938))</x:f>
      </x:c>
    </x:row>
    <x:row r="2939" spans="1:19" x14ac:dyDescent="0.3">
      <x:c r="A2939" s="0">
        <x:f>'Historical Trades'!A2939</x:f>
      </x:c>
      <x:c r="B2939" s="0">
        <x:f>'Historical Trades'!B2939</x:f>
      </x:c>
      <x:c r="C2939" s="23">
        <x:f>'Historical Trades'!C2939</x:f>
      </x:c>
      <x:c r="D2939" s="0">
        <x:f>'Historical Trades'!D2939</x:f>
      </x:c>
      <x:c r="E2939" s="23">
        <x:f>'Historical Trades'!E2939</x:f>
      </x:c>
      <x:c r="F2939" s="0">
        <x:f>'Historical Trades'!F2939</x:f>
      </x:c>
      <x:c r="G2939" s="0">
        <x:f>'Historical Trades'!G2939</x:f>
      </x:c>
      <x:c r="H2939" s="0">
        <x:f>'Historical Trades'!H2939</x:f>
      </x:c>
      <x:c r="I2939" s="0">
        <x:f>'Historical Trades'!I2939</x:f>
      </x:c>
      <x:c r="J2939" s="0">
        <x:f>'Historical Trades'!J2939</x:f>
      </x:c>
      <x:c r="K2939" s="0">
        <x:f>'Historical Trades'!K2939</x:f>
      </x:c>
      <x:c r="L2939" s="0">
        <x:f>'Historical Trades'!L2939</x:f>
      </x:c>
      <x:c r="M2939" s="0">
        <x:f>'Historical Trades'!M2939</x:f>
      </x:c>
      <x:c r="N2939" s="0">
        <x:f>CLEAN('Historical Trades'!O2939)</x:f>
      </x:c>
      <x:c r="P2939" s="14">
        <x:f>IF(G2939="sell",M2939,-M2939)</x:f>
      </x:c>
      <x:c r="Q2939" s="14">
        <x:f>VLOOKUP(N2939,'Currency Rates'!$A$3:$C$32,3,0)</x:f>
      </x:c>
      <x:c r="R2939" s="0">
        <x:f>IF(A2939="SPUS",0,IF(A2939="FWD",0,P2939/Q2939))</x:f>
      </x:c>
    </x:row>
    <x:row r="2940" spans="1:19" x14ac:dyDescent="0.3">
      <x:c r="A2940" s="0">
        <x:f>'Historical Trades'!A2940</x:f>
      </x:c>
      <x:c r="B2940" s="0">
        <x:f>'Historical Trades'!B2940</x:f>
      </x:c>
      <x:c r="C2940" s="23">
        <x:f>'Historical Trades'!C2940</x:f>
      </x:c>
      <x:c r="D2940" s="0">
        <x:f>'Historical Trades'!D2940</x:f>
      </x:c>
      <x:c r="E2940" s="23">
        <x:f>'Historical Trades'!E2940</x:f>
      </x:c>
      <x:c r="F2940" s="0">
        <x:f>'Historical Trades'!F2940</x:f>
      </x:c>
      <x:c r="G2940" s="0">
        <x:f>'Historical Trades'!G2940</x:f>
      </x:c>
      <x:c r="H2940" s="0">
        <x:f>'Historical Trades'!H2940</x:f>
      </x:c>
      <x:c r="I2940" s="0">
        <x:f>'Historical Trades'!I2940</x:f>
      </x:c>
      <x:c r="J2940" s="0">
        <x:f>'Historical Trades'!J2940</x:f>
      </x:c>
      <x:c r="K2940" s="0">
        <x:f>'Historical Trades'!K2940</x:f>
      </x:c>
      <x:c r="L2940" s="0">
        <x:f>'Historical Trades'!L2940</x:f>
      </x:c>
      <x:c r="M2940" s="0">
        <x:f>'Historical Trades'!M2940</x:f>
      </x:c>
      <x:c r="N2940" s="0">
        <x:f>CLEAN('Historical Trades'!O2940)</x:f>
      </x:c>
      <x:c r="P2940" s="14">
        <x:f>IF(G2940="sell",M2940,-M2940)</x:f>
      </x:c>
      <x:c r="Q2940" s="14">
        <x:f>VLOOKUP(N2940,'Currency Rates'!$A$3:$C$32,3,0)</x:f>
      </x:c>
      <x:c r="R2940" s="0">
        <x:f>IF(A2940="SPUS",0,IF(A2940="FWD",0,P2940/Q2940))</x:f>
      </x:c>
    </x:row>
    <x:row r="2941" spans="1:19" x14ac:dyDescent="0.3">
      <x:c r="A2941" s="0">
        <x:f>'Historical Trades'!A2941</x:f>
      </x:c>
      <x:c r="B2941" s="0">
        <x:f>'Historical Trades'!B2941</x:f>
      </x:c>
      <x:c r="C2941" s="23">
        <x:f>'Historical Trades'!C2941</x:f>
      </x:c>
      <x:c r="D2941" s="0">
        <x:f>'Historical Trades'!D2941</x:f>
      </x:c>
      <x:c r="E2941" s="23">
        <x:f>'Historical Trades'!E2941</x:f>
      </x:c>
      <x:c r="F2941" s="0">
        <x:f>'Historical Trades'!F2941</x:f>
      </x:c>
      <x:c r="G2941" s="0">
        <x:f>'Historical Trades'!G2941</x:f>
      </x:c>
      <x:c r="H2941" s="0">
        <x:f>'Historical Trades'!H2941</x:f>
      </x:c>
      <x:c r="I2941" s="0">
        <x:f>'Historical Trades'!I2941</x:f>
      </x:c>
      <x:c r="J2941" s="0">
        <x:f>'Historical Trades'!J2941</x:f>
      </x:c>
      <x:c r="K2941" s="0">
        <x:f>'Historical Trades'!K2941</x:f>
      </x:c>
      <x:c r="L2941" s="0">
        <x:f>'Historical Trades'!L2941</x:f>
      </x:c>
      <x:c r="M2941" s="0">
        <x:f>'Historical Trades'!M2941</x:f>
      </x:c>
      <x:c r="N2941" s="0">
        <x:f>CLEAN('Historical Trades'!O2941)</x:f>
      </x:c>
      <x:c r="P2941" s="14">
        <x:f>IF(G2941="sell",M2941,-M2941)</x:f>
      </x:c>
      <x:c r="Q2941" s="14">
        <x:f>VLOOKUP(N2941,'Currency Rates'!$A$3:$C$32,3,0)</x:f>
      </x:c>
      <x:c r="R2941" s="0">
        <x:f>IF(A2941="SPUS",0,IF(A2941="FWD",0,P2941/Q2941))</x:f>
      </x:c>
    </x:row>
    <x:row r="2942" spans="1:19" x14ac:dyDescent="0.3">
      <x:c r="A2942" s="0">
        <x:f>'Historical Trades'!A2942</x:f>
      </x:c>
      <x:c r="B2942" s="0">
        <x:f>'Historical Trades'!B2942</x:f>
      </x:c>
      <x:c r="C2942" s="23">
        <x:f>'Historical Trades'!C2942</x:f>
      </x:c>
      <x:c r="D2942" s="0">
        <x:f>'Historical Trades'!D2942</x:f>
      </x:c>
      <x:c r="E2942" s="23">
        <x:f>'Historical Trades'!E2942</x:f>
      </x:c>
      <x:c r="F2942" s="0">
        <x:f>'Historical Trades'!F2942</x:f>
      </x:c>
      <x:c r="G2942" s="0">
        <x:f>'Historical Trades'!G2942</x:f>
      </x:c>
      <x:c r="H2942" s="0">
        <x:f>'Historical Trades'!H2942</x:f>
      </x:c>
      <x:c r="I2942" s="0">
        <x:f>'Historical Trades'!I2942</x:f>
      </x:c>
      <x:c r="J2942" s="0">
        <x:f>'Historical Trades'!J2942</x:f>
      </x:c>
      <x:c r="K2942" s="0">
        <x:f>'Historical Trades'!K2942</x:f>
      </x:c>
      <x:c r="L2942" s="0">
        <x:f>'Historical Trades'!L2942</x:f>
      </x:c>
      <x:c r="M2942" s="0">
        <x:f>'Historical Trades'!M2942</x:f>
      </x:c>
      <x:c r="N2942" s="0">
        <x:f>CLEAN('Historical Trades'!O2942)</x:f>
      </x:c>
      <x:c r="P2942" s="14">
        <x:f>IF(G2942="sell",M2942,-M2942)</x:f>
      </x:c>
      <x:c r="Q2942" s="14">
        <x:f>VLOOKUP(N2942,'Currency Rates'!$A$3:$C$32,3,0)</x:f>
      </x:c>
      <x:c r="R2942" s="0">
        <x:f>IF(A2942="SPUS",0,IF(A2942="FWD",0,P2942/Q2942))</x:f>
      </x:c>
    </x:row>
    <x:row r="2943" spans="1:19" x14ac:dyDescent="0.3">
      <x:c r="A2943" s="0">
        <x:f>'Historical Trades'!A2943</x:f>
      </x:c>
      <x:c r="B2943" s="0">
        <x:f>'Historical Trades'!B2943</x:f>
      </x:c>
      <x:c r="C2943" s="23">
        <x:f>'Historical Trades'!C2943</x:f>
      </x:c>
      <x:c r="D2943" s="0">
        <x:f>'Historical Trades'!D2943</x:f>
      </x:c>
      <x:c r="E2943" s="23">
        <x:f>'Historical Trades'!E2943</x:f>
      </x:c>
      <x:c r="F2943" s="0">
        <x:f>'Historical Trades'!F2943</x:f>
      </x:c>
      <x:c r="G2943" s="0">
        <x:f>'Historical Trades'!G2943</x:f>
      </x:c>
      <x:c r="H2943" s="0">
        <x:f>'Historical Trades'!H2943</x:f>
      </x:c>
      <x:c r="I2943" s="0">
        <x:f>'Historical Trades'!I2943</x:f>
      </x:c>
      <x:c r="J2943" s="0">
        <x:f>'Historical Trades'!J2943</x:f>
      </x:c>
      <x:c r="K2943" s="0">
        <x:f>'Historical Trades'!K2943</x:f>
      </x:c>
      <x:c r="L2943" s="0">
        <x:f>'Historical Trades'!L2943</x:f>
      </x:c>
      <x:c r="M2943" s="0">
        <x:f>'Historical Trades'!M2943</x:f>
      </x:c>
      <x:c r="N2943" s="0">
        <x:f>CLEAN('Historical Trades'!O2943)</x:f>
      </x:c>
      <x:c r="P2943" s="14">
        <x:f>IF(G2943="sell",M2943,-M2943)</x:f>
      </x:c>
      <x:c r="Q2943" s="14">
        <x:f>VLOOKUP(N2943,'Currency Rates'!$A$3:$C$32,3,0)</x:f>
      </x:c>
      <x:c r="R2943" s="0">
        <x:f>IF(A2943="SPUS",0,IF(A2943="FWD",0,P2943/Q2943))</x:f>
      </x:c>
    </x:row>
    <x:row r="2944" spans="1:19" x14ac:dyDescent="0.3">
      <x:c r="A2944" s="0">
        <x:f>'Historical Trades'!A2944</x:f>
      </x:c>
      <x:c r="B2944" s="0">
        <x:f>'Historical Trades'!B2944</x:f>
      </x:c>
      <x:c r="C2944" s="23">
        <x:f>'Historical Trades'!C2944</x:f>
      </x:c>
      <x:c r="D2944" s="0">
        <x:f>'Historical Trades'!D2944</x:f>
      </x:c>
      <x:c r="E2944" s="23">
        <x:f>'Historical Trades'!E2944</x:f>
      </x:c>
      <x:c r="F2944" s="0">
        <x:f>'Historical Trades'!F2944</x:f>
      </x:c>
      <x:c r="G2944" s="0">
        <x:f>'Historical Trades'!G2944</x:f>
      </x:c>
      <x:c r="H2944" s="0">
        <x:f>'Historical Trades'!H2944</x:f>
      </x:c>
      <x:c r="I2944" s="0">
        <x:f>'Historical Trades'!I2944</x:f>
      </x:c>
      <x:c r="J2944" s="0">
        <x:f>'Historical Trades'!J2944</x:f>
      </x:c>
      <x:c r="K2944" s="0">
        <x:f>'Historical Trades'!K2944</x:f>
      </x:c>
      <x:c r="L2944" s="0">
        <x:f>'Historical Trades'!L2944</x:f>
      </x:c>
      <x:c r="M2944" s="0">
        <x:f>'Historical Trades'!M2944</x:f>
      </x:c>
      <x:c r="N2944" s="0">
        <x:f>CLEAN('Historical Trades'!O2944)</x:f>
      </x:c>
      <x:c r="P2944" s="14">
        <x:f>IF(G2944="sell",M2944,-M2944)</x:f>
      </x:c>
      <x:c r="Q2944" s="14">
        <x:f>VLOOKUP(N2944,'Currency Rates'!$A$3:$C$32,3,0)</x:f>
      </x:c>
      <x:c r="R2944" s="0">
        <x:f>IF(A2944="SPUS",0,IF(A2944="FWD",0,P2944/Q2944))</x:f>
      </x:c>
    </x:row>
    <x:row r="2945" spans="1:19" x14ac:dyDescent="0.3">
      <x:c r="A2945" s="0">
        <x:f>'Historical Trades'!A2945</x:f>
      </x:c>
      <x:c r="B2945" s="0">
        <x:f>'Historical Trades'!B2945</x:f>
      </x:c>
      <x:c r="C2945" s="23">
        <x:f>'Historical Trades'!C2945</x:f>
      </x:c>
      <x:c r="D2945" s="0">
        <x:f>'Historical Trades'!D2945</x:f>
      </x:c>
      <x:c r="E2945" s="23">
        <x:f>'Historical Trades'!E2945</x:f>
      </x:c>
      <x:c r="F2945" s="0">
        <x:f>'Historical Trades'!F2945</x:f>
      </x:c>
      <x:c r="G2945" s="0">
        <x:f>'Historical Trades'!G2945</x:f>
      </x:c>
      <x:c r="H2945" s="0">
        <x:f>'Historical Trades'!H2945</x:f>
      </x:c>
      <x:c r="I2945" s="0">
        <x:f>'Historical Trades'!I2945</x:f>
      </x:c>
      <x:c r="J2945" s="0">
        <x:f>'Historical Trades'!J2945</x:f>
      </x:c>
      <x:c r="K2945" s="0">
        <x:f>'Historical Trades'!K2945</x:f>
      </x:c>
      <x:c r="L2945" s="0">
        <x:f>'Historical Trades'!L2945</x:f>
      </x:c>
      <x:c r="M2945" s="0">
        <x:f>'Historical Trades'!M2945</x:f>
      </x:c>
      <x:c r="N2945" s="0">
        <x:f>CLEAN('Historical Trades'!O2945)</x:f>
      </x:c>
      <x:c r="P2945" s="14">
        <x:f>IF(G2945="sell",M2945,-M2945)</x:f>
      </x:c>
      <x:c r="Q2945" s="14">
        <x:f>VLOOKUP(N2945,'Currency Rates'!$A$3:$C$32,3,0)</x:f>
      </x:c>
      <x:c r="R2945" s="0">
        <x:f>IF(A2945="SPUS",0,IF(A2945="FWD",0,P2945/Q2945))</x:f>
      </x:c>
    </x:row>
    <x:row r="2946" spans="1:19" x14ac:dyDescent="0.3">
      <x:c r="A2946" s="0">
        <x:f>'Historical Trades'!A2946</x:f>
      </x:c>
      <x:c r="B2946" s="0">
        <x:f>'Historical Trades'!B2946</x:f>
      </x:c>
      <x:c r="C2946" s="23">
        <x:f>'Historical Trades'!C2946</x:f>
      </x:c>
      <x:c r="D2946" s="0">
        <x:f>'Historical Trades'!D2946</x:f>
      </x:c>
      <x:c r="E2946" s="23">
        <x:f>'Historical Trades'!E2946</x:f>
      </x:c>
      <x:c r="F2946" s="0">
        <x:f>'Historical Trades'!F2946</x:f>
      </x:c>
      <x:c r="G2946" s="0">
        <x:f>'Historical Trades'!G2946</x:f>
      </x:c>
      <x:c r="H2946" s="0">
        <x:f>'Historical Trades'!H2946</x:f>
      </x:c>
      <x:c r="I2946" s="0">
        <x:f>'Historical Trades'!I2946</x:f>
      </x:c>
      <x:c r="J2946" s="0">
        <x:f>'Historical Trades'!J2946</x:f>
      </x:c>
      <x:c r="K2946" s="0">
        <x:f>'Historical Trades'!K2946</x:f>
      </x:c>
      <x:c r="L2946" s="0">
        <x:f>'Historical Trades'!L2946</x:f>
      </x:c>
      <x:c r="M2946" s="0">
        <x:f>'Historical Trades'!M2946</x:f>
      </x:c>
      <x:c r="N2946" s="0">
        <x:f>CLEAN('Historical Trades'!O2946)</x:f>
      </x:c>
      <x:c r="P2946" s="14">
        <x:f>IF(G2946="sell",M2946,-M2946)</x:f>
      </x:c>
      <x:c r="Q2946" s="14">
        <x:f>VLOOKUP(N2946,'Currency Rates'!$A$3:$C$32,3,0)</x:f>
      </x:c>
      <x:c r="R2946" s="0">
        <x:f>IF(A2946="SPUS",0,IF(A2946="FWD",0,P2946/Q2946))</x:f>
      </x:c>
    </x:row>
    <x:row r="2947" spans="1:19" x14ac:dyDescent="0.3">
      <x:c r="A2947" s="0">
        <x:f>'Historical Trades'!A2947</x:f>
      </x:c>
      <x:c r="B2947" s="0">
        <x:f>'Historical Trades'!B2947</x:f>
      </x:c>
      <x:c r="C2947" s="23">
        <x:f>'Historical Trades'!C2947</x:f>
      </x:c>
      <x:c r="D2947" s="0">
        <x:f>'Historical Trades'!D2947</x:f>
      </x:c>
      <x:c r="E2947" s="23">
        <x:f>'Historical Trades'!E2947</x:f>
      </x:c>
      <x:c r="F2947" s="0">
        <x:f>'Historical Trades'!F2947</x:f>
      </x:c>
      <x:c r="G2947" s="0">
        <x:f>'Historical Trades'!G2947</x:f>
      </x:c>
      <x:c r="H2947" s="0">
        <x:f>'Historical Trades'!H2947</x:f>
      </x:c>
      <x:c r="I2947" s="0">
        <x:f>'Historical Trades'!I2947</x:f>
      </x:c>
      <x:c r="J2947" s="0">
        <x:f>'Historical Trades'!J2947</x:f>
      </x:c>
      <x:c r="K2947" s="0">
        <x:f>'Historical Trades'!K2947</x:f>
      </x:c>
      <x:c r="L2947" s="0">
        <x:f>'Historical Trades'!L2947</x:f>
      </x:c>
      <x:c r="M2947" s="0">
        <x:f>'Historical Trades'!M2947</x:f>
      </x:c>
      <x:c r="N2947" s="0">
        <x:f>CLEAN('Historical Trades'!O2947)</x:f>
      </x:c>
      <x:c r="P2947" s="14">
        <x:f>IF(G2947="sell",M2947,-M2947)</x:f>
      </x:c>
      <x:c r="Q2947" s="14">
        <x:f>VLOOKUP(N2947,'Currency Rates'!$A$3:$C$32,3,0)</x:f>
      </x:c>
      <x:c r="R2947" s="0">
        <x:f>IF(A2947="SPUS",0,IF(A2947="FWD",0,P2947/Q2947))</x:f>
      </x:c>
    </x:row>
    <x:row r="2948" spans="1:19" x14ac:dyDescent="0.3">
      <x:c r="A2948" s="0">
        <x:f>'Historical Trades'!A2948</x:f>
      </x:c>
      <x:c r="B2948" s="0">
        <x:f>'Historical Trades'!B2948</x:f>
      </x:c>
      <x:c r="C2948" s="23">
        <x:f>'Historical Trades'!C2948</x:f>
      </x:c>
      <x:c r="D2948" s="0">
        <x:f>'Historical Trades'!D2948</x:f>
      </x:c>
      <x:c r="E2948" s="23">
        <x:f>'Historical Trades'!E2948</x:f>
      </x:c>
      <x:c r="F2948" s="0">
        <x:f>'Historical Trades'!F2948</x:f>
      </x:c>
      <x:c r="G2948" s="0">
        <x:f>'Historical Trades'!G2948</x:f>
      </x:c>
      <x:c r="H2948" s="0">
        <x:f>'Historical Trades'!H2948</x:f>
      </x:c>
      <x:c r="I2948" s="0">
        <x:f>'Historical Trades'!I2948</x:f>
      </x:c>
      <x:c r="J2948" s="0">
        <x:f>'Historical Trades'!J2948</x:f>
      </x:c>
      <x:c r="K2948" s="0">
        <x:f>'Historical Trades'!K2948</x:f>
      </x:c>
      <x:c r="L2948" s="0">
        <x:f>'Historical Trades'!L2948</x:f>
      </x:c>
      <x:c r="M2948" s="0">
        <x:f>'Historical Trades'!M2948</x:f>
      </x:c>
      <x:c r="N2948" s="0">
        <x:f>CLEAN('Historical Trades'!O2948)</x:f>
      </x:c>
      <x:c r="P2948" s="14">
        <x:f>IF(G2948="sell",M2948,-M2948)</x:f>
      </x:c>
      <x:c r="Q2948" s="14">
        <x:f>VLOOKUP(N2948,'Currency Rates'!$A$3:$C$32,3,0)</x:f>
      </x:c>
      <x:c r="R2948" s="0">
        <x:f>IF(A2948="SPUS",0,IF(A2948="FWD",0,P2948/Q2948))</x:f>
      </x:c>
    </x:row>
    <x:row r="2949" spans="1:19" x14ac:dyDescent="0.3">
      <x:c r="A2949" s="0">
        <x:f>'Historical Trades'!A2949</x:f>
      </x:c>
      <x:c r="B2949" s="0">
        <x:f>'Historical Trades'!B2949</x:f>
      </x:c>
      <x:c r="C2949" s="23">
        <x:f>'Historical Trades'!C2949</x:f>
      </x:c>
      <x:c r="D2949" s="0">
        <x:f>'Historical Trades'!D2949</x:f>
      </x:c>
      <x:c r="E2949" s="23">
        <x:f>'Historical Trades'!E2949</x:f>
      </x:c>
      <x:c r="F2949" s="0">
        <x:f>'Historical Trades'!F2949</x:f>
      </x:c>
      <x:c r="G2949" s="0">
        <x:f>'Historical Trades'!G2949</x:f>
      </x:c>
      <x:c r="H2949" s="0">
        <x:f>'Historical Trades'!H2949</x:f>
      </x:c>
      <x:c r="I2949" s="0">
        <x:f>'Historical Trades'!I2949</x:f>
      </x:c>
      <x:c r="J2949" s="0">
        <x:f>'Historical Trades'!J2949</x:f>
      </x:c>
      <x:c r="K2949" s="0">
        <x:f>'Historical Trades'!K2949</x:f>
      </x:c>
      <x:c r="L2949" s="0">
        <x:f>'Historical Trades'!L2949</x:f>
      </x:c>
      <x:c r="M2949" s="0">
        <x:f>'Historical Trades'!M2949</x:f>
      </x:c>
      <x:c r="N2949" s="0">
        <x:f>CLEAN('Historical Trades'!O2949)</x:f>
      </x:c>
      <x:c r="P2949" s="14">
        <x:f>IF(G2949="sell",M2949,-M2949)</x:f>
      </x:c>
      <x:c r="Q2949" s="14">
        <x:f>VLOOKUP(N2949,'Currency Rates'!$A$3:$C$32,3,0)</x:f>
      </x:c>
      <x:c r="R2949" s="0">
        <x:f>IF(A2949="SPUS",0,IF(A2949="FWD",0,P2949/Q2949))</x:f>
      </x:c>
    </x:row>
    <x:row r="2950" spans="1:19" x14ac:dyDescent="0.3">
      <x:c r="A2950" s="0">
        <x:f>'Historical Trades'!A2950</x:f>
      </x:c>
      <x:c r="B2950" s="0">
        <x:f>'Historical Trades'!B2950</x:f>
      </x:c>
      <x:c r="C2950" s="23">
        <x:f>'Historical Trades'!C2950</x:f>
      </x:c>
      <x:c r="D2950" s="0">
        <x:f>'Historical Trades'!D2950</x:f>
      </x:c>
      <x:c r="E2950" s="23">
        <x:f>'Historical Trades'!E2950</x:f>
      </x:c>
      <x:c r="F2950" s="0">
        <x:f>'Historical Trades'!F2950</x:f>
      </x:c>
      <x:c r="G2950" s="0">
        <x:f>'Historical Trades'!G2950</x:f>
      </x:c>
      <x:c r="H2950" s="0">
        <x:f>'Historical Trades'!H2950</x:f>
      </x:c>
      <x:c r="I2950" s="0">
        <x:f>'Historical Trades'!I2950</x:f>
      </x:c>
      <x:c r="J2950" s="0">
        <x:f>'Historical Trades'!J2950</x:f>
      </x:c>
      <x:c r="K2950" s="0">
        <x:f>'Historical Trades'!K2950</x:f>
      </x:c>
      <x:c r="L2950" s="0">
        <x:f>'Historical Trades'!L2950</x:f>
      </x:c>
      <x:c r="M2950" s="0">
        <x:f>'Historical Trades'!M2950</x:f>
      </x:c>
      <x:c r="N2950" s="0">
        <x:f>CLEAN('Historical Trades'!O2950)</x:f>
      </x:c>
      <x:c r="P2950" s="14">
        <x:f>IF(G2950="sell",M2950,-M2950)</x:f>
      </x:c>
      <x:c r="Q2950" s="14">
        <x:f>VLOOKUP(N2950,'Currency Rates'!$A$3:$C$32,3,0)</x:f>
      </x:c>
      <x:c r="R2950" s="0">
        <x:f>IF(A2950="SPUS",0,IF(A2950="FWD",0,P2950/Q2950))</x:f>
      </x:c>
    </x:row>
    <x:row r="2951" spans="1:19" x14ac:dyDescent="0.3">
      <x:c r="A2951" s="0">
        <x:f>'Historical Trades'!A2951</x:f>
      </x:c>
      <x:c r="B2951" s="0">
        <x:f>'Historical Trades'!B2951</x:f>
      </x:c>
      <x:c r="C2951" s="23">
        <x:f>'Historical Trades'!C2951</x:f>
      </x:c>
      <x:c r="D2951" s="0">
        <x:f>'Historical Trades'!D2951</x:f>
      </x:c>
      <x:c r="E2951" s="23">
        <x:f>'Historical Trades'!E2951</x:f>
      </x:c>
      <x:c r="F2951" s="0">
        <x:f>'Historical Trades'!F2951</x:f>
      </x:c>
      <x:c r="G2951" s="0">
        <x:f>'Historical Trades'!G2951</x:f>
      </x:c>
      <x:c r="H2951" s="0">
        <x:f>'Historical Trades'!H2951</x:f>
      </x:c>
      <x:c r="I2951" s="0">
        <x:f>'Historical Trades'!I2951</x:f>
      </x:c>
      <x:c r="J2951" s="0">
        <x:f>'Historical Trades'!J2951</x:f>
      </x:c>
      <x:c r="K2951" s="0">
        <x:f>'Historical Trades'!K2951</x:f>
      </x:c>
      <x:c r="L2951" s="0">
        <x:f>'Historical Trades'!L2951</x:f>
      </x:c>
      <x:c r="M2951" s="0">
        <x:f>'Historical Trades'!M2951</x:f>
      </x:c>
      <x:c r="N2951" s="0">
        <x:f>CLEAN('Historical Trades'!O2951)</x:f>
      </x:c>
      <x:c r="P2951" s="14">
        <x:f>IF(G2951="sell",M2951,-M2951)</x:f>
      </x:c>
      <x:c r="Q2951" s="14">
        <x:f>VLOOKUP(N2951,'Currency Rates'!$A$3:$C$32,3,0)</x:f>
      </x:c>
      <x:c r="R2951" s="0">
        <x:f>IF(A2951="SPUS",0,IF(A2951="FWD",0,P2951/Q2951))</x:f>
      </x:c>
    </x:row>
    <x:row r="2952" spans="1:19" x14ac:dyDescent="0.3">
      <x:c r="A2952" s="0">
        <x:f>'Historical Trades'!A2952</x:f>
      </x:c>
      <x:c r="B2952" s="0">
        <x:f>'Historical Trades'!B2952</x:f>
      </x:c>
      <x:c r="C2952" s="23">
        <x:f>'Historical Trades'!C2952</x:f>
      </x:c>
      <x:c r="D2952" s="0">
        <x:f>'Historical Trades'!D2952</x:f>
      </x:c>
      <x:c r="E2952" s="23">
        <x:f>'Historical Trades'!E2952</x:f>
      </x:c>
      <x:c r="F2952" s="0">
        <x:f>'Historical Trades'!F2952</x:f>
      </x:c>
      <x:c r="G2952" s="0">
        <x:f>'Historical Trades'!G2952</x:f>
      </x:c>
      <x:c r="H2952" s="0">
        <x:f>'Historical Trades'!H2952</x:f>
      </x:c>
      <x:c r="I2952" s="0">
        <x:f>'Historical Trades'!I2952</x:f>
      </x:c>
      <x:c r="J2952" s="0">
        <x:f>'Historical Trades'!J2952</x:f>
      </x:c>
      <x:c r="K2952" s="0">
        <x:f>'Historical Trades'!K2952</x:f>
      </x:c>
      <x:c r="L2952" s="0">
        <x:f>'Historical Trades'!L2952</x:f>
      </x:c>
      <x:c r="M2952" s="0">
        <x:f>'Historical Trades'!M2952</x:f>
      </x:c>
      <x:c r="N2952" s="0">
        <x:f>CLEAN('Historical Trades'!O2952)</x:f>
      </x:c>
      <x:c r="P2952" s="14">
        <x:f>IF(G2952="sell",M2952,-M2952)</x:f>
      </x:c>
      <x:c r="Q2952" s="14">
        <x:f>VLOOKUP(N2952,'Currency Rates'!$A$3:$C$32,3,0)</x:f>
      </x:c>
      <x:c r="R2952" s="0">
        <x:f>IF(A2952="SPUS",0,IF(A2952="FWD",0,P2952/Q2952))</x:f>
      </x:c>
    </x:row>
    <x:row r="2953" spans="1:19" x14ac:dyDescent="0.3">
      <x:c r="A2953" s="0">
        <x:f>'Historical Trades'!A2953</x:f>
      </x:c>
      <x:c r="B2953" s="0">
        <x:f>'Historical Trades'!B2953</x:f>
      </x:c>
      <x:c r="C2953" s="23">
        <x:f>'Historical Trades'!C2953</x:f>
      </x:c>
      <x:c r="D2953" s="0">
        <x:f>'Historical Trades'!D2953</x:f>
      </x:c>
      <x:c r="E2953" s="23">
        <x:f>'Historical Trades'!E2953</x:f>
      </x:c>
      <x:c r="F2953" s="0">
        <x:f>'Historical Trades'!F2953</x:f>
      </x:c>
      <x:c r="G2953" s="0">
        <x:f>'Historical Trades'!G2953</x:f>
      </x:c>
      <x:c r="H2953" s="0">
        <x:f>'Historical Trades'!H2953</x:f>
      </x:c>
      <x:c r="I2953" s="0">
        <x:f>'Historical Trades'!I2953</x:f>
      </x:c>
      <x:c r="J2953" s="0">
        <x:f>'Historical Trades'!J2953</x:f>
      </x:c>
      <x:c r="K2953" s="0">
        <x:f>'Historical Trades'!K2953</x:f>
      </x:c>
      <x:c r="L2953" s="0">
        <x:f>'Historical Trades'!L2953</x:f>
      </x:c>
      <x:c r="M2953" s="0">
        <x:f>'Historical Trades'!M2953</x:f>
      </x:c>
      <x:c r="N2953" s="0">
        <x:f>CLEAN('Historical Trades'!O2953)</x:f>
      </x:c>
      <x:c r="P2953" s="14">
        <x:f>IF(G2953="sell",M2953,-M2953)</x:f>
      </x:c>
      <x:c r="Q2953" s="14">
        <x:f>VLOOKUP(N2953,'Currency Rates'!$A$3:$C$32,3,0)</x:f>
      </x:c>
      <x:c r="R2953" s="0">
        <x:f>IF(A2953="SPUS",0,IF(A2953="FWD",0,P2953/Q2953))</x:f>
      </x:c>
    </x:row>
    <x:row r="2954" spans="1:19" x14ac:dyDescent="0.3">
      <x:c r="A2954" s="0">
        <x:f>'Historical Trades'!A2954</x:f>
      </x:c>
      <x:c r="B2954" s="0">
        <x:f>'Historical Trades'!B2954</x:f>
      </x:c>
      <x:c r="C2954" s="23">
        <x:f>'Historical Trades'!C2954</x:f>
      </x:c>
      <x:c r="D2954" s="0">
        <x:f>'Historical Trades'!D2954</x:f>
      </x:c>
      <x:c r="E2954" s="23">
        <x:f>'Historical Trades'!E2954</x:f>
      </x:c>
      <x:c r="F2954" s="0">
        <x:f>'Historical Trades'!F2954</x:f>
      </x:c>
      <x:c r="G2954" s="0">
        <x:f>'Historical Trades'!G2954</x:f>
      </x:c>
      <x:c r="H2954" s="0">
        <x:f>'Historical Trades'!H2954</x:f>
      </x:c>
      <x:c r="I2954" s="0">
        <x:f>'Historical Trades'!I2954</x:f>
      </x:c>
      <x:c r="J2954" s="0">
        <x:f>'Historical Trades'!J2954</x:f>
      </x:c>
      <x:c r="K2954" s="0">
        <x:f>'Historical Trades'!K2954</x:f>
      </x:c>
      <x:c r="L2954" s="0">
        <x:f>'Historical Trades'!L2954</x:f>
      </x:c>
      <x:c r="M2954" s="0">
        <x:f>'Historical Trades'!M2954</x:f>
      </x:c>
      <x:c r="N2954" s="0">
        <x:f>CLEAN('Historical Trades'!O2954)</x:f>
      </x:c>
      <x:c r="P2954" s="14">
        <x:f>IF(G2954="sell",M2954,-M2954)</x:f>
      </x:c>
      <x:c r="Q2954" s="14">
        <x:f>VLOOKUP(N2954,'Currency Rates'!$A$3:$C$32,3,0)</x:f>
      </x:c>
      <x:c r="R2954" s="0">
        <x:f>IF(A2954="SPUS",0,IF(A2954="FWD",0,P2954/Q2954))</x:f>
      </x:c>
    </x:row>
    <x:row r="2955" spans="1:19" x14ac:dyDescent="0.3">
      <x:c r="A2955" s="0">
        <x:f>'Historical Trades'!A2955</x:f>
      </x:c>
      <x:c r="B2955" s="0">
        <x:f>'Historical Trades'!B2955</x:f>
      </x:c>
      <x:c r="C2955" s="23">
        <x:f>'Historical Trades'!C2955</x:f>
      </x:c>
      <x:c r="D2955" s="0">
        <x:f>'Historical Trades'!D2955</x:f>
      </x:c>
      <x:c r="E2955" s="23">
        <x:f>'Historical Trades'!E2955</x:f>
      </x:c>
      <x:c r="F2955" s="0">
        <x:f>'Historical Trades'!F2955</x:f>
      </x:c>
      <x:c r="G2955" s="0">
        <x:f>'Historical Trades'!G2955</x:f>
      </x:c>
      <x:c r="H2955" s="0">
        <x:f>'Historical Trades'!H2955</x:f>
      </x:c>
      <x:c r="I2955" s="0">
        <x:f>'Historical Trades'!I2955</x:f>
      </x:c>
      <x:c r="J2955" s="0">
        <x:f>'Historical Trades'!J2955</x:f>
      </x:c>
      <x:c r="K2955" s="0">
        <x:f>'Historical Trades'!K2955</x:f>
      </x:c>
      <x:c r="L2955" s="0">
        <x:f>'Historical Trades'!L2955</x:f>
      </x:c>
      <x:c r="M2955" s="0">
        <x:f>'Historical Trades'!M2955</x:f>
      </x:c>
      <x:c r="N2955" s="0">
        <x:f>CLEAN('Historical Trades'!O2955)</x:f>
      </x:c>
      <x:c r="P2955" s="14">
        <x:f>IF(G2955="sell",M2955,-M2955)</x:f>
      </x:c>
      <x:c r="Q2955" s="14">
        <x:f>VLOOKUP(N2955,'Currency Rates'!$A$3:$C$32,3,0)</x:f>
      </x:c>
      <x:c r="R2955" s="0">
        <x:f>IF(A2955="SPUS",0,IF(A2955="FWD",0,P2955/Q2955))</x:f>
      </x:c>
    </x:row>
    <x:row r="2956" spans="1:19" x14ac:dyDescent="0.3">
      <x:c r="A2956" s="0">
        <x:f>'Historical Trades'!A2956</x:f>
      </x:c>
      <x:c r="B2956" s="0">
        <x:f>'Historical Trades'!B2956</x:f>
      </x:c>
      <x:c r="C2956" s="23">
        <x:f>'Historical Trades'!C2956</x:f>
      </x:c>
      <x:c r="D2956" s="0">
        <x:f>'Historical Trades'!D2956</x:f>
      </x:c>
      <x:c r="E2956" s="23">
        <x:f>'Historical Trades'!E2956</x:f>
      </x:c>
      <x:c r="F2956" s="0">
        <x:f>'Historical Trades'!F2956</x:f>
      </x:c>
      <x:c r="G2956" s="0">
        <x:f>'Historical Trades'!G2956</x:f>
      </x:c>
      <x:c r="H2956" s="0">
        <x:f>'Historical Trades'!H2956</x:f>
      </x:c>
      <x:c r="I2956" s="0">
        <x:f>'Historical Trades'!I2956</x:f>
      </x:c>
      <x:c r="J2956" s="0">
        <x:f>'Historical Trades'!J2956</x:f>
      </x:c>
      <x:c r="K2956" s="0">
        <x:f>'Historical Trades'!K2956</x:f>
      </x:c>
      <x:c r="L2956" s="0">
        <x:f>'Historical Trades'!L2956</x:f>
      </x:c>
      <x:c r="M2956" s="0">
        <x:f>'Historical Trades'!M2956</x:f>
      </x:c>
      <x:c r="N2956" s="0">
        <x:f>CLEAN('Historical Trades'!O2956)</x:f>
      </x:c>
      <x:c r="P2956" s="14">
        <x:f>IF(G2956="sell",M2956,-M2956)</x:f>
      </x:c>
      <x:c r="Q2956" s="14">
        <x:f>VLOOKUP(N2956,'Currency Rates'!$A$3:$C$32,3,0)</x:f>
      </x:c>
      <x:c r="R2956" s="0">
        <x:f>IF(A2956="SPUS",0,IF(A2956="FWD",0,P2956/Q2956))</x:f>
      </x:c>
    </x:row>
    <x:row r="2957" spans="1:19" x14ac:dyDescent="0.3">
      <x:c r="A2957" s="0">
        <x:f>'Historical Trades'!A2957</x:f>
      </x:c>
      <x:c r="B2957" s="0">
        <x:f>'Historical Trades'!B2957</x:f>
      </x:c>
      <x:c r="C2957" s="23">
        <x:f>'Historical Trades'!C2957</x:f>
      </x:c>
      <x:c r="D2957" s="0">
        <x:f>'Historical Trades'!D2957</x:f>
      </x:c>
      <x:c r="E2957" s="23">
        <x:f>'Historical Trades'!E2957</x:f>
      </x:c>
      <x:c r="F2957" s="0">
        <x:f>'Historical Trades'!F2957</x:f>
      </x:c>
      <x:c r="G2957" s="0">
        <x:f>'Historical Trades'!G2957</x:f>
      </x:c>
      <x:c r="H2957" s="0">
        <x:f>'Historical Trades'!H2957</x:f>
      </x:c>
      <x:c r="I2957" s="0">
        <x:f>'Historical Trades'!I2957</x:f>
      </x:c>
      <x:c r="J2957" s="0">
        <x:f>'Historical Trades'!J2957</x:f>
      </x:c>
      <x:c r="K2957" s="0">
        <x:f>'Historical Trades'!K2957</x:f>
      </x:c>
      <x:c r="L2957" s="0">
        <x:f>'Historical Trades'!L2957</x:f>
      </x:c>
      <x:c r="M2957" s="0">
        <x:f>'Historical Trades'!M2957</x:f>
      </x:c>
      <x:c r="N2957" s="0">
        <x:f>CLEAN('Historical Trades'!O2957)</x:f>
      </x:c>
      <x:c r="P2957" s="14">
        <x:f>IF(G2957="sell",M2957,-M2957)</x:f>
      </x:c>
      <x:c r="Q2957" s="14">
        <x:f>VLOOKUP(N2957,'Currency Rates'!$A$3:$C$32,3,0)</x:f>
      </x:c>
      <x:c r="R2957" s="0">
        <x:f>IF(A2957="SPUS",0,IF(A2957="FWD",0,P2957/Q2957))</x:f>
      </x:c>
    </x:row>
    <x:row r="2958" spans="1:19" x14ac:dyDescent="0.3">
      <x:c r="A2958" s="0">
        <x:f>'Historical Trades'!A2958</x:f>
      </x:c>
      <x:c r="B2958" s="0">
        <x:f>'Historical Trades'!B2958</x:f>
      </x:c>
      <x:c r="C2958" s="23">
        <x:f>'Historical Trades'!C2958</x:f>
      </x:c>
      <x:c r="D2958" s="0">
        <x:f>'Historical Trades'!D2958</x:f>
      </x:c>
      <x:c r="E2958" s="23">
        <x:f>'Historical Trades'!E2958</x:f>
      </x:c>
      <x:c r="F2958" s="0">
        <x:f>'Historical Trades'!F2958</x:f>
      </x:c>
      <x:c r="G2958" s="0">
        <x:f>'Historical Trades'!G2958</x:f>
      </x:c>
      <x:c r="H2958" s="0">
        <x:f>'Historical Trades'!H2958</x:f>
      </x:c>
      <x:c r="I2958" s="0">
        <x:f>'Historical Trades'!I2958</x:f>
      </x:c>
      <x:c r="J2958" s="0">
        <x:f>'Historical Trades'!J2958</x:f>
      </x:c>
      <x:c r="K2958" s="0">
        <x:f>'Historical Trades'!K2958</x:f>
      </x:c>
      <x:c r="L2958" s="0">
        <x:f>'Historical Trades'!L2958</x:f>
      </x:c>
      <x:c r="M2958" s="0">
        <x:f>'Historical Trades'!M2958</x:f>
      </x:c>
      <x:c r="N2958" s="0">
        <x:f>CLEAN('Historical Trades'!O2958)</x:f>
      </x:c>
      <x:c r="P2958" s="14">
        <x:f>IF(G2958="sell",M2958,-M2958)</x:f>
      </x:c>
      <x:c r="Q2958" s="14">
        <x:f>VLOOKUP(N2958,'Currency Rates'!$A$3:$C$32,3,0)</x:f>
      </x:c>
      <x:c r="R2958" s="0">
        <x:f>IF(A2958="SPUS",0,IF(A2958="FWD",0,P2958/Q2958))</x:f>
      </x:c>
    </x:row>
    <x:row r="2959" spans="1:19" x14ac:dyDescent="0.3">
      <x:c r="A2959" s="0">
        <x:f>'Historical Trades'!A2959</x:f>
      </x:c>
      <x:c r="B2959" s="0">
        <x:f>'Historical Trades'!B2959</x:f>
      </x:c>
      <x:c r="C2959" s="23">
        <x:f>'Historical Trades'!C2959</x:f>
      </x:c>
      <x:c r="D2959" s="0">
        <x:f>'Historical Trades'!D2959</x:f>
      </x:c>
      <x:c r="E2959" s="23">
        <x:f>'Historical Trades'!E2959</x:f>
      </x:c>
      <x:c r="F2959" s="0">
        <x:f>'Historical Trades'!F2959</x:f>
      </x:c>
      <x:c r="G2959" s="0">
        <x:f>'Historical Trades'!G2959</x:f>
      </x:c>
      <x:c r="H2959" s="0">
        <x:f>'Historical Trades'!H2959</x:f>
      </x:c>
      <x:c r="I2959" s="0">
        <x:f>'Historical Trades'!I2959</x:f>
      </x:c>
      <x:c r="J2959" s="0">
        <x:f>'Historical Trades'!J2959</x:f>
      </x:c>
      <x:c r="K2959" s="0">
        <x:f>'Historical Trades'!K2959</x:f>
      </x:c>
      <x:c r="L2959" s="0">
        <x:f>'Historical Trades'!L2959</x:f>
      </x:c>
      <x:c r="M2959" s="0">
        <x:f>'Historical Trades'!M2959</x:f>
      </x:c>
      <x:c r="N2959" s="0">
        <x:f>CLEAN('Historical Trades'!O2959)</x:f>
      </x:c>
      <x:c r="P2959" s="14">
        <x:f>IF(G2959="sell",M2959,-M2959)</x:f>
      </x:c>
      <x:c r="Q2959" s="14">
        <x:f>VLOOKUP(N2959,'Currency Rates'!$A$3:$C$32,3,0)</x:f>
      </x:c>
      <x:c r="R2959" s="0">
        <x:f>IF(A2959="SPUS",0,IF(A2959="FWD",0,P2959/Q2959))</x:f>
      </x:c>
    </x:row>
    <x:row r="2960" spans="1:19" x14ac:dyDescent="0.3">
      <x:c r="A2960" s="0">
        <x:f>'Historical Trades'!A2960</x:f>
      </x:c>
      <x:c r="B2960" s="0">
        <x:f>'Historical Trades'!B2960</x:f>
      </x:c>
      <x:c r="C2960" s="23">
        <x:f>'Historical Trades'!C2960</x:f>
      </x:c>
      <x:c r="D2960" s="0">
        <x:f>'Historical Trades'!D2960</x:f>
      </x:c>
      <x:c r="E2960" s="23">
        <x:f>'Historical Trades'!E2960</x:f>
      </x:c>
      <x:c r="F2960" s="0">
        <x:f>'Historical Trades'!F2960</x:f>
      </x:c>
      <x:c r="G2960" s="0">
        <x:f>'Historical Trades'!G2960</x:f>
      </x:c>
      <x:c r="H2960" s="0">
        <x:f>'Historical Trades'!H2960</x:f>
      </x:c>
      <x:c r="I2960" s="0">
        <x:f>'Historical Trades'!I2960</x:f>
      </x:c>
      <x:c r="J2960" s="0">
        <x:f>'Historical Trades'!J2960</x:f>
      </x:c>
      <x:c r="K2960" s="0">
        <x:f>'Historical Trades'!K2960</x:f>
      </x:c>
      <x:c r="L2960" s="0">
        <x:f>'Historical Trades'!L2960</x:f>
      </x:c>
      <x:c r="M2960" s="0">
        <x:f>'Historical Trades'!M2960</x:f>
      </x:c>
      <x:c r="N2960" s="0">
        <x:f>CLEAN('Historical Trades'!O2960)</x:f>
      </x:c>
      <x:c r="P2960" s="14">
        <x:f>IF(G2960="sell",M2960,-M2960)</x:f>
      </x:c>
      <x:c r="Q2960" s="14">
        <x:f>VLOOKUP(N2960,'Currency Rates'!$A$3:$C$32,3,0)</x:f>
      </x:c>
      <x:c r="R2960" s="0">
        <x:f>IF(A2960="SPUS",0,IF(A2960="FWD",0,P2960/Q2960))</x:f>
      </x:c>
    </x:row>
    <x:row r="2961" spans="1:19" x14ac:dyDescent="0.3">
      <x:c r="A2961" s="0">
        <x:f>'Historical Trades'!A2961</x:f>
      </x:c>
      <x:c r="B2961" s="0">
        <x:f>'Historical Trades'!B2961</x:f>
      </x:c>
      <x:c r="C2961" s="23">
        <x:f>'Historical Trades'!C2961</x:f>
      </x:c>
      <x:c r="D2961" s="0">
        <x:f>'Historical Trades'!D2961</x:f>
      </x:c>
      <x:c r="E2961" s="23">
        <x:f>'Historical Trades'!E2961</x:f>
      </x:c>
      <x:c r="F2961" s="0">
        <x:f>'Historical Trades'!F2961</x:f>
      </x:c>
      <x:c r="G2961" s="0">
        <x:f>'Historical Trades'!G2961</x:f>
      </x:c>
      <x:c r="H2961" s="0">
        <x:f>'Historical Trades'!H2961</x:f>
      </x:c>
      <x:c r="I2961" s="0">
        <x:f>'Historical Trades'!I2961</x:f>
      </x:c>
      <x:c r="J2961" s="0">
        <x:f>'Historical Trades'!J2961</x:f>
      </x:c>
      <x:c r="K2961" s="0">
        <x:f>'Historical Trades'!K2961</x:f>
      </x:c>
      <x:c r="L2961" s="0">
        <x:f>'Historical Trades'!L2961</x:f>
      </x:c>
      <x:c r="M2961" s="0">
        <x:f>'Historical Trades'!M2961</x:f>
      </x:c>
      <x:c r="N2961" s="0">
        <x:f>CLEAN('Historical Trades'!O2961)</x:f>
      </x:c>
      <x:c r="P2961" s="14">
        <x:f>IF(G2961="sell",M2961,-M2961)</x:f>
      </x:c>
      <x:c r="Q2961" s="14">
        <x:f>VLOOKUP(N2961,'Currency Rates'!$A$3:$C$32,3,0)</x:f>
      </x:c>
      <x:c r="R2961" s="0">
        <x:f>IF(A2961="SPUS",0,IF(A2961="FWD",0,P2961/Q2961))</x:f>
      </x:c>
    </x:row>
    <x:row r="2962" spans="1:19" x14ac:dyDescent="0.3">
      <x:c r="A2962" s="0">
        <x:f>'Historical Trades'!A2962</x:f>
      </x:c>
      <x:c r="B2962" s="0">
        <x:f>'Historical Trades'!B2962</x:f>
      </x:c>
      <x:c r="C2962" s="23">
        <x:f>'Historical Trades'!C2962</x:f>
      </x:c>
      <x:c r="D2962" s="0">
        <x:f>'Historical Trades'!D2962</x:f>
      </x:c>
      <x:c r="E2962" s="23">
        <x:f>'Historical Trades'!E2962</x:f>
      </x:c>
      <x:c r="F2962" s="0">
        <x:f>'Historical Trades'!F2962</x:f>
      </x:c>
      <x:c r="G2962" s="0">
        <x:f>'Historical Trades'!G2962</x:f>
      </x:c>
      <x:c r="H2962" s="0">
        <x:f>'Historical Trades'!H2962</x:f>
      </x:c>
      <x:c r="I2962" s="0">
        <x:f>'Historical Trades'!I2962</x:f>
      </x:c>
      <x:c r="J2962" s="0">
        <x:f>'Historical Trades'!J2962</x:f>
      </x:c>
      <x:c r="K2962" s="0">
        <x:f>'Historical Trades'!K2962</x:f>
      </x:c>
      <x:c r="L2962" s="0">
        <x:f>'Historical Trades'!L2962</x:f>
      </x:c>
      <x:c r="M2962" s="0">
        <x:f>'Historical Trades'!M2962</x:f>
      </x:c>
      <x:c r="N2962" s="0">
        <x:f>CLEAN('Historical Trades'!O2962)</x:f>
      </x:c>
      <x:c r="P2962" s="14">
        <x:f>IF(G2962="sell",M2962,-M2962)</x:f>
      </x:c>
      <x:c r="Q2962" s="14">
        <x:f>VLOOKUP(N2962,'Currency Rates'!$A$3:$C$32,3,0)</x:f>
      </x:c>
      <x:c r="R2962" s="0">
        <x:f>IF(A2962="SPUS",0,IF(A2962="FWD",0,P2962/Q2962))</x:f>
      </x:c>
    </x:row>
    <x:row r="2963" spans="1:19" x14ac:dyDescent="0.3">
      <x:c r="A2963" s="0">
        <x:f>'Historical Trades'!A2963</x:f>
      </x:c>
      <x:c r="B2963" s="0">
        <x:f>'Historical Trades'!B2963</x:f>
      </x:c>
      <x:c r="C2963" s="23">
        <x:f>'Historical Trades'!C2963</x:f>
      </x:c>
      <x:c r="D2963" s="0">
        <x:f>'Historical Trades'!D2963</x:f>
      </x:c>
      <x:c r="E2963" s="23">
        <x:f>'Historical Trades'!E2963</x:f>
      </x:c>
      <x:c r="F2963" s="0">
        <x:f>'Historical Trades'!F2963</x:f>
      </x:c>
      <x:c r="G2963" s="0">
        <x:f>'Historical Trades'!G2963</x:f>
      </x:c>
      <x:c r="H2963" s="0">
        <x:f>'Historical Trades'!H2963</x:f>
      </x:c>
      <x:c r="I2963" s="0">
        <x:f>'Historical Trades'!I2963</x:f>
      </x:c>
      <x:c r="J2963" s="0">
        <x:f>'Historical Trades'!J2963</x:f>
      </x:c>
      <x:c r="K2963" s="0">
        <x:f>'Historical Trades'!K2963</x:f>
      </x:c>
      <x:c r="L2963" s="0">
        <x:f>'Historical Trades'!L2963</x:f>
      </x:c>
      <x:c r="M2963" s="0">
        <x:f>'Historical Trades'!M2963</x:f>
      </x:c>
      <x:c r="N2963" s="0">
        <x:f>CLEAN('Historical Trades'!O2963)</x:f>
      </x:c>
      <x:c r="P2963" s="14">
        <x:f>IF(G2963="sell",M2963,-M2963)</x:f>
      </x:c>
      <x:c r="Q2963" s="14">
        <x:f>VLOOKUP(N2963,'Currency Rates'!$A$3:$C$32,3,0)</x:f>
      </x:c>
      <x:c r="R2963" s="0">
        <x:f>IF(A2963="SPUS",0,IF(A2963="FWD",0,P2963/Q2963))</x:f>
      </x:c>
    </x:row>
    <x:row r="2964" spans="1:19" x14ac:dyDescent="0.3">
      <x:c r="A2964" s="0">
        <x:f>'Historical Trades'!A2964</x:f>
      </x:c>
      <x:c r="B2964" s="0">
        <x:f>'Historical Trades'!B2964</x:f>
      </x:c>
      <x:c r="C2964" s="23">
        <x:f>'Historical Trades'!C2964</x:f>
      </x:c>
      <x:c r="D2964" s="0">
        <x:f>'Historical Trades'!D2964</x:f>
      </x:c>
      <x:c r="E2964" s="23">
        <x:f>'Historical Trades'!E2964</x:f>
      </x:c>
      <x:c r="F2964" s="0">
        <x:f>'Historical Trades'!F2964</x:f>
      </x:c>
      <x:c r="G2964" s="0">
        <x:f>'Historical Trades'!G2964</x:f>
      </x:c>
      <x:c r="H2964" s="0">
        <x:f>'Historical Trades'!H2964</x:f>
      </x:c>
      <x:c r="I2964" s="0">
        <x:f>'Historical Trades'!I2964</x:f>
      </x:c>
      <x:c r="J2964" s="0">
        <x:f>'Historical Trades'!J2964</x:f>
      </x:c>
      <x:c r="K2964" s="0">
        <x:f>'Historical Trades'!K2964</x:f>
      </x:c>
      <x:c r="L2964" s="0">
        <x:f>'Historical Trades'!L2964</x:f>
      </x:c>
      <x:c r="M2964" s="0">
        <x:f>'Historical Trades'!M2964</x:f>
      </x:c>
      <x:c r="N2964" s="0">
        <x:f>CLEAN('Historical Trades'!O2964)</x:f>
      </x:c>
      <x:c r="P2964" s="14">
        <x:f>IF(G2964="sell",M2964,-M2964)</x:f>
      </x:c>
      <x:c r="Q2964" s="14">
        <x:f>VLOOKUP(N2964,'Currency Rates'!$A$3:$C$32,3,0)</x:f>
      </x:c>
      <x:c r="R2964" s="0">
        <x:f>IF(A2964="SPUS",0,IF(A2964="FWD",0,P2964/Q2964))</x:f>
      </x:c>
    </x:row>
    <x:row r="2965" spans="1:19" x14ac:dyDescent="0.3">
      <x:c r="A2965" s="0">
        <x:f>'Historical Trades'!A2965</x:f>
      </x:c>
      <x:c r="B2965" s="0">
        <x:f>'Historical Trades'!B2965</x:f>
      </x:c>
      <x:c r="C2965" s="23">
        <x:f>'Historical Trades'!C2965</x:f>
      </x:c>
      <x:c r="D2965" s="0">
        <x:f>'Historical Trades'!D2965</x:f>
      </x:c>
      <x:c r="E2965" s="23">
        <x:f>'Historical Trades'!E2965</x:f>
      </x:c>
      <x:c r="F2965" s="0">
        <x:f>'Historical Trades'!F2965</x:f>
      </x:c>
      <x:c r="G2965" s="0">
        <x:f>'Historical Trades'!G2965</x:f>
      </x:c>
      <x:c r="H2965" s="0">
        <x:f>'Historical Trades'!H2965</x:f>
      </x:c>
      <x:c r="I2965" s="0">
        <x:f>'Historical Trades'!I2965</x:f>
      </x:c>
      <x:c r="J2965" s="0">
        <x:f>'Historical Trades'!J2965</x:f>
      </x:c>
      <x:c r="K2965" s="0">
        <x:f>'Historical Trades'!K2965</x:f>
      </x:c>
      <x:c r="L2965" s="0">
        <x:f>'Historical Trades'!L2965</x:f>
      </x:c>
      <x:c r="M2965" s="0">
        <x:f>'Historical Trades'!M2965</x:f>
      </x:c>
      <x:c r="N2965" s="0">
        <x:f>CLEAN('Historical Trades'!O2965)</x:f>
      </x:c>
      <x:c r="P2965" s="14">
        <x:f>IF(G2965="sell",M2965,-M2965)</x:f>
      </x:c>
      <x:c r="Q2965" s="14">
        <x:f>VLOOKUP(N2965,'Currency Rates'!$A$3:$C$32,3,0)</x:f>
      </x:c>
      <x:c r="R2965" s="0">
        <x:f>IF(A2965="SPUS",0,IF(A2965="FWD",0,P2965/Q2965))</x:f>
      </x:c>
    </x:row>
    <x:row r="2966" spans="1:19" x14ac:dyDescent="0.3">
      <x:c r="A2966" s="0">
        <x:f>'Historical Trades'!A2966</x:f>
      </x:c>
      <x:c r="B2966" s="0">
        <x:f>'Historical Trades'!B2966</x:f>
      </x:c>
      <x:c r="C2966" s="23">
        <x:f>'Historical Trades'!C2966</x:f>
      </x:c>
      <x:c r="D2966" s="0">
        <x:f>'Historical Trades'!D2966</x:f>
      </x:c>
      <x:c r="E2966" s="23">
        <x:f>'Historical Trades'!E2966</x:f>
      </x:c>
      <x:c r="F2966" s="0">
        <x:f>'Historical Trades'!F2966</x:f>
      </x:c>
      <x:c r="G2966" s="0">
        <x:f>'Historical Trades'!G2966</x:f>
      </x:c>
      <x:c r="H2966" s="0">
        <x:f>'Historical Trades'!H2966</x:f>
      </x:c>
      <x:c r="I2966" s="0">
        <x:f>'Historical Trades'!I2966</x:f>
      </x:c>
      <x:c r="J2966" s="0">
        <x:f>'Historical Trades'!J2966</x:f>
      </x:c>
      <x:c r="K2966" s="0">
        <x:f>'Historical Trades'!K2966</x:f>
      </x:c>
      <x:c r="L2966" s="0">
        <x:f>'Historical Trades'!L2966</x:f>
      </x:c>
      <x:c r="M2966" s="0">
        <x:f>'Historical Trades'!M2966</x:f>
      </x:c>
      <x:c r="N2966" s="0">
        <x:f>CLEAN('Historical Trades'!O2966)</x:f>
      </x:c>
      <x:c r="P2966" s="14">
        <x:f>IF(G2966="sell",M2966,-M2966)</x:f>
      </x:c>
      <x:c r="Q2966" s="14">
        <x:f>VLOOKUP(N2966,'Currency Rates'!$A$3:$C$32,3,0)</x:f>
      </x:c>
      <x:c r="R2966" s="0">
        <x:f>IF(A2966="SPUS",0,IF(A2966="FWD",0,P2966/Q2966))</x:f>
      </x:c>
    </x:row>
    <x:row r="2967" spans="1:19" x14ac:dyDescent="0.3">
      <x:c r="A2967" s="0">
        <x:f>'Historical Trades'!A2967</x:f>
      </x:c>
      <x:c r="B2967" s="0">
        <x:f>'Historical Trades'!B2967</x:f>
      </x:c>
      <x:c r="C2967" s="23">
        <x:f>'Historical Trades'!C2967</x:f>
      </x:c>
      <x:c r="D2967" s="0">
        <x:f>'Historical Trades'!D2967</x:f>
      </x:c>
      <x:c r="E2967" s="23">
        <x:f>'Historical Trades'!E2967</x:f>
      </x:c>
      <x:c r="F2967" s="0">
        <x:f>'Historical Trades'!F2967</x:f>
      </x:c>
      <x:c r="G2967" s="0">
        <x:f>'Historical Trades'!G2967</x:f>
      </x:c>
      <x:c r="H2967" s="0">
        <x:f>'Historical Trades'!H2967</x:f>
      </x:c>
      <x:c r="I2967" s="0">
        <x:f>'Historical Trades'!I2967</x:f>
      </x:c>
      <x:c r="J2967" s="0">
        <x:f>'Historical Trades'!J2967</x:f>
      </x:c>
      <x:c r="K2967" s="0">
        <x:f>'Historical Trades'!K2967</x:f>
      </x:c>
      <x:c r="L2967" s="0">
        <x:f>'Historical Trades'!L2967</x:f>
      </x:c>
      <x:c r="M2967" s="0">
        <x:f>'Historical Trades'!M2967</x:f>
      </x:c>
      <x:c r="N2967" s="0">
        <x:f>CLEAN('Historical Trades'!O2967)</x:f>
      </x:c>
      <x:c r="P2967" s="14">
        <x:f>IF(G2967="sell",M2967,-M2967)</x:f>
      </x:c>
      <x:c r="Q2967" s="14">
        <x:f>VLOOKUP(N2967,'Currency Rates'!$A$3:$C$32,3,0)</x:f>
      </x:c>
      <x:c r="R2967" s="0">
        <x:f>IF(A2967="SPUS",0,IF(A2967="FWD",0,P2967/Q2967))</x:f>
      </x:c>
    </x:row>
    <x:row r="2968" spans="1:19" x14ac:dyDescent="0.3">
      <x:c r="A2968" s="0">
        <x:f>'Historical Trades'!A2968</x:f>
      </x:c>
      <x:c r="B2968" s="0">
        <x:f>'Historical Trades'!B2968</x:f>
      </x:c>
      <x:c r="C2968" s="23">
        <x:f>'Historical Trades'!C2968</x:f>
      </x:c>
      <x:c r="D2968" s="0">
        <x:f>'Historical Trades'!D2968</x:f>
      </x:c>
      <x:c r="E2968" s="23">
        <x:f>'Historical Trades'!E2968</x:f>
      </x:c>
      <x:c r="F2968" s="0">
        <x:f>'Historical Trades'!F2968</x:f>
      </x:c>
      <x:c r="G2968" s="0">
        <x:f>'Historical Trades'!G2968</x:f>
      </x:c>
      <x:c r="H2968" s="0">
        <x:f>'Historical Trades'!H2968</x:f>
      </x:c>
      <x:c r="I2968" s="0">
        <x:f>'Historical Trades'!I2968</x:f>
      </x:c>
      <x:c r="J2968" s="0">
        <x:f>'Historical Trades'!J2968</x:f>
      </x:c>
      <x:c r="K2968" s="0">
        <x:f>'Historical Trades'!K2968</x:f>
      </x:c>
      <x:c r="L2968" s="0">
        <x:f>'Historical Trades'!L2968</x:f>
      </x:c>
      <x:c r="M2968" s="0">
        <x:f>'Historical Trades'!M2968</x:f>
      </x:c>
      <x:c r="N2968" s="0">
        <x:f>CLEAN('Historical Trades'!O2968)</x:f>
      </x:c>
      <x:c r="P2968" s="14">
        <x:f>IF(G2968="sell",M2968,-M2968)</x:f>
      </x:c>
      <x:c r="Q2968" s="14">
        <x:f>VLOOKUP(N2968,'Currency Rates'!$A$3:$C$32,3,0)</x:f>
      </x:c>
      <x:c r="R2968" s="0">
        <x:f>IF(A2968="SPUS",0,IF(A2968="FWD",0,P2968/Q2968))</x:f>
      </x:c>
    </x:row>
    <x:row r="2969" spans="1:19" x14ac:dyDescent="0.3">
      <x:c r="A2969" s="0">
        <x:f>'Historical Trades'!A2969</x:f>
      </x:c>
      <x:c r="B2969" s="0">
        <x:f>'Historical Trades'!B2969</x:f>
      </x:c>
      <x:c r="C2969" s="23">
        <x:f>'Historical Trades'!C2969</x:f>
      </x:c>
      <x:c r="D2969" s="0">
        <x:f>'Historical Trades'!D2969</x:f>
      </x:c>
      <x:c r="E2969" s="23">
        <x:f>'Historical Trades'!E2969</x:f>
      </x:c>
      <x:c r="F2969" s="0">
        <x:f>'Historical Trades'!F2969</x:f>
      </x:c>
      <x:c r="G2969" s="0">
        <x:f>'Historical Trades'!G2969</x:f>
      </x:c>
      <x:c r="H2969" s="0">
        <x:f>'Historical Trades'!H2969</x:f>
      </x:c>
      <x:c r="I2969" s="0">
        <x:f>'Historical Trades'!I2969</x:f>
      </x:c>
      <x:c r="J2969" s="0">
        <x:f>'Historical Trades'!J2969</x:f>
      </x:c>
      <x:c r="K2969" s="0">
        <x:f>'Historical Trades'!K2969</x:f>
      </x:c>
      <x:c r="L2969" s="0">
        <x:f>'Historical Trades'!L2969</x:f>
      </x:c>
      <x:c r="M2969" s="0">
        <x:f>'Historical Trades'!M2969</x:f>
      </x:c>
      <x:c r="N2969" s="0">
        <x:f>CLEAN('Historical Trades'!O2969)</x:f>
      </x:c>
      <x:c r="P2969" s="14">
        <x:f>IF(G2969="sell",M2969,-M2969)</x:f>
      </x:c>
      <x:c r="Q2969" s="14">
        <x:f>VLOOKUP(N2969,'Currency Rates'!$A$3:$C$32,3,0)</x:f>
      </x:c>
      <x:c r="R2969" s="0">
        <x:f>IF(A2969="SPUS",0,IF(A2969="FWD",0,P2969/Q2969))</x:f>
      </x:c>
    </x:row>
    <x:row r="2970" spans="1:19" x14ac:dyDescent="0.3">
      <x:c r="A2970" s="0">
        <x:f>'Historical Trades'!A2970</x:f>
      </x:c>
      <x:c r="B2970" s="0">
        <x:f>'Historical Trades'!B2970</x:f>
      </x:c>
      <x:c r="C2970" s="23">
        <x:f>'Historical Trades'!C2970</x:f>
      </x:c>
      <x:c r="D2970" s="0">
        <x:f>'Historical Trades'!D2970</x:f>
      </x:c>
      <x:c r="E2970" s="23">
        <x:f>'Historical Trades'!E2970</x:f>
      </x:c>
      <x:c r="F2970" s="0">
        <x:f>'Historical Trades'!F2970</x:f>
      </x:c>
      <x:c r="G2970" s="0">
        <x:f>'Historical Trades'!G2970</x:f>
      </x:c>
      <x:c r="H2970" s="0">
        <x:f>'Historical Trades'!H2970</x:f>
      </x:c>
      <x:c r="I2970" s="0">
        <x:f>'Historical Trades'!I2970</x:f>
      </x:c>
      <x:c r="J2970" s="0">
        <x:f>'Historical Trades'!J2970</x:f>
      </x:c>
      <x:c r="K2970" s="0">
        <x:f>'Historical Trades'!K2970</x:f>
      </x:c>
      <x:c r="L2970" s="0">
        <x:f>'Historical Trades'!L2970</x:f>
      </x:c>
      <x:c r="M2970" s="0">
        <x:f>'Historical Trades'!M2970</x:f>
      </x:c>
      <x:c r="N2970" s="0">
        <x:f>CLEAN('Historical Trades'!O2970)</x:f>
      </x:c>
      <x:c r="P2970" s="14">
        <x:f>IF(G2970="sell",M2970,-M2970)</x:f>
      </x:c>
      <x:c r="Q2970" s="14">
        <x:f>VLOOKUP(N2970,'Currency Rates'!$A$3:$C$32,3,0)</x:f>
      </x:c>
      <x:c r="R2970" s="0">
        <x:f>IF(A2970="SPUS",0,IF(A2970="FWD",0,P2970/Q2970))</x:f>
      </x:c>
    </x:row>
    <x:row r="2971" spans="1:19" x14ac:dyDescent="0.3">
      <x:c r="A2971" s="0">
        <x:f>'Historical Trades'!A2971</x:f>
      </x:c>
      <x:c r="B2971" s="0">
        <x:f>'Historical Trades'!B2971</x:f>
      </x:c>
      <x:c r="C2971" s="23">
        <x:f>'Historical Trades'!C2971</x:f>
      </x:c>
      <x:c r="D2971" s="0">
        <x:f>'Historical Trades'!D2971</x:f>
      </x:c>
      <x:c r="E2971" s="23">
        <x:f>'Historical Trades'!E2971</x:f>
      </x:c>
      <x:c r="F2971" s="0">
        <x:f>'Historical Trades'!F2971</x:f>
      </x:c>
      <x:c r="G2971" s="0">
        <x:f>'Historical Trades'!G2971</x:f>
      </x:c>
      <x:c r="H2971" s="0">
        <x:f>'Historical Trades'!H2971</x:f>
      </x:c>
      <x:c r="I2971" s="0">
        <x:f>'Historical Trades'!I2971</x:f>
      </x:c>
      <x:c r="J2971" s="0">
        <x:f>'Historical Trades'!J2971</x:f>
      </x:c>
      <x:c r="K2971" s="0">
        <x:f>'Historical Trades'!K2971</x:f>
      </x:c>
      <x:c r="L2971" s="0">
        <x:f>'Historical Trades'!L2971</x:f>
      </x:c>
      <x:c r="M2971" s="0">
        <x:f>'Historical Trades'!M2971</x:f>
      </x:c>
      <x:c r="N2971" s="0">
        <x:f>CLEAN('Historical Trades'!O2971)</x:f>
      </x:c>
      <x:c r="P2971" s="14">
        <x:f>IF(G2971="sell",M2971,-M2971)</x:f>
      </x:c>
      <x:c r="Q2971" s="14">
        <x:f>VLOOKUP(N2971,'Currency Rates'!$A$3:$C$32,3,0)</x:f>
      </x:c>
      <x:c r="R2971" s="0">
        <x:f>IF(A2971="SPUS",0,IF(A2971="FWD",0,P2971/Q2971))</x:f>
      </x:c>
    </x:row>
    <x:row r="2972" spans="1:19" x14ac:dyDescent="0.3">
      <x:c r="A2972" s="0">
        <x:f>'Historical Trades'!A2972</x:f>
      </x:c>
      <x:c r="B2972" s="0">
        <x:f>'Historical Trades'!B2972</x:f>
      </x:c>
      <x:c r="C2972" s="23">
        <x:f>'Historical Trades'!C2972</x:f>
      </x:c>
      <x:c r="D2972" s="0">
        <x:f>'Historical Trades'!D2972</x:f>
      </x:c>
      <x:c r="E2972" s="23">
        <x:f>'Historical Trades'!E2972</x:f>
      </x:c>
      <x:c r="F2972" s="0">
        <x:f>'Historical Trades'!F2972</x:f>
      </x:c>
      <x:c r="G2972" s="0">
        <x:f>'Historical Trades'!G2972</x:f>
      </x:c>
      <x:c r="H2972" s="0">
        <x:f>'Historical Trades'!H2972</x:f>
      </x:c>
      <x:c r="I2972" s="0">
        <x:f>'Historical Trades'!I2972</x:f>
      </x:c>
      <x:c r="J2972" s="0">
        <x:f>'Historical Trades'!J2972</x:f>
      </x:c>
      <x:c r="K2972" s="0">
        <x:f>'Historical Trades'!K2972</x:f>
      </x:c>
      <x:c r="L2972" s="0">
        <x:f>'Historical Trades'!L2972</x:f>
      </x:c>
      <x:c r="M2972" s="0">
        <x:f>'Historical Trades'!M2972</x:f>
      </x:c>
      <x:c r="N2972" s="0">
        <x:f>CLEAN('Historical Trades'!O2972)</x:f>
      </x:c>
      <x:c r="P2972" s="14">
        <x:f>IF(G2972="sell",M2972,-M2972)</x:f>
      </x:c>
      <x:c r="Q2972" s="14">
        <x:f>VLOOKUP(N2972,'Currency Rates'!$A$3:$C$32,3,0)</x:f>
      </x:c>
      <x:c r="R2972" s="0">
        <x:f>IF(A2972="SPUS",0,IF(A2972="FWD",0,P2972/Q2972))</x:f>
      </x:c>
    </x:row>
    <x:row r="2973" spans="1:19" x14ac:dyDescent="0.3">
      <x:c r="A2973" s="0">
        <x:f>'Historical Trades'!A2973</x:f>
      </x:c>
      <x:c r="B2973" s="0">
        <x:f>'Historical Trades'!B2973</x:f>
      </x:c>
      <x:c r="C2973" s="23">
        <x:f>'Historical Trades'!C2973</x:f>
      </x:c>
      <x:c r="D2973" s="0">
        <x:f>'Historical Trades'!D2973</x:f>
      </x:c>
      <x:c r="E2973" s="23">
        <x:f>'Historical Trades'!E2973</x:f>
      </x:c>
      <x:c r="F2973" s="0">
        <x:f>'Historical Trades'!F2973</x:f>
      </x:c>
      <x:c r="G2973" s="0">
        <x:f>'Historical Trades'!G2973</x:f>
      </x:c>
      <x:c r="H2973" s="0">
        <x:f>'Historical Trades'!H2973</x:f>
      </x:c>
      <x:c r="I2973" s="0">
        <x:f>'Historical Trades'!I2973</x:f>
      </x:c>
      <x:c r="J2973" s="0">
        <x:f>'Historical Trades'!J2973</x:f>
      </x:c>
      <x:c r="K2973" s="0">
        <x:f>'Historical Trades'!K2973</x:f>
      </x:c>
      <x:c r="L2973" s="0">
        <x:f>'Historical Trades'!L2973</x:f>
      </x:c>
      <x:c r="M2973" s="0">
        <x:f>'Historical Trades'!M2973</x:f>
      </x:c>
      <x:c r="N2973" s="0">
        <x:f>CLEAN('Historical Trades'!O2973)</x:f>
      </x:c>
      <x:c r="P2973" s="14">
        <x:f>IF(G2973="sell",M2973,-M2973)</x:f>
      </x:c>
      <x:c r="Q2973" s="14">
        <x:f>VLOOKUP(N2973,'Currency Rates'!$A$3:$C$32,3,0)</x:f>
      </x:c>
      <x:c r="R2973" s="0">
        <x:f>IF(A2973="SPUS",0,IF(A2973="FWD",0,P2973/Q2973))</x:f>
      </x:c>
    </x:row>
    <x:row r="2974" spans="1:19" x14ac:dyDescent="0.3">
      <x:c r="A2974" s="0">
        <x:f>'Historical Trades'!A2974</x:f>
      </x:c>
      <x:c r="B2974" s="0">
        <x:f>'Historical Trades'!B2974</x:f>
      </x:c>
      <x:c r="C2974" s="23">
        <x:f>'Historical Trades'!C2974</x:f>
      </x:c>
      <x:c r="D2974" s="0">
        <x:f>'Historical Trades'!D2974</x:f>
      </x:c>
      <x:c r="E2974" s="23">
        <x:f>'Historical Trades'!E2974</x:f>
      </x:c>
      <x:c r="F2974" s="0">
        <x:f>'Historical Trades'!F2974</x:f>
      </x:c>
      <x:c r="G2974" s="0">
        <x:f>'Historical Trades'!G2974</x:f>
      </x:c>
      <x:c r="H2974" s="0">
        <x:f>'Historical Trades'!H2974</x:f>
      </x:c>
      <x:c r="I2974" s="0">
        <x:f>'Historical Trades'!I2974</x:f>
      </x:c>
      <x:c r="J2974" s="0">
        <x:f>'Historical Trades'!J2974</x:f>
      </x:c>
      <x:c r="K2974" s="0">
        <x:f>'Historical Trades'!K2974</x:f>
      </x:c>
      <x:c r="L2974" s="0">
        <x:f>'Historical Trades'!L2974</x:f>
      </x:c>
      <x:c r="M2974" s="0">
        <x:f>'Historical Trades'!M2974</x:f>
      </x:c>
      <x:c r="N2974" s="0">
        <x:f>CLEAN('Historical Trades'!O2974)</x:f>
      </x:c>
      <x:c r="P2974" s="14">
        <x:f>IF(G2974="sell",M2974,-M2974)</x:f>
      </x:c>
      <x:c r="Q2974" s="14">
        <x:f>VLOOKUP(N2974,'Currency Rates'!$A$3:$C$32,3,0)</x:f>
      </x:c>
      <x:c r="R2974" s="0">
        <x:f>IF(A2974="SPUS",0,IF(A2974="FWD",0,P2974/Q2974))</x:f>
      </x:c>
    </x:row>
    <x:row r="2975" spans="1:19" x14ac:dyDescent="0.3">
      <x:c r="A2975" s="0">
        <x:f>'Historical Trades'!A2975</x:f>
      </x:c>
      <x:c r="B2975" s="0">
        <x:f>'Historical Trades'!B2975</x:f>
      </x:c>
      <x:c r="C2975" s="23">
        <x:f>'Historical Trades'!C2975</x:f>
      </x:c>
      <x:c r="D2975" s="0">
        <x:f>'Historical Trades'!D2975</x:f>
      </x:c>
      <x:c r="E2975" s="23">
        <x:f>'Historical Trades'!E2975</x:f>
      </x:c>
      <x:c r="F2975" s="0">
        <x:f>'Historical Trades'!F2975</x:f>
      </x:c>
      <x:c r="G2975" s="0">
        <x:f>'Historical Trades'!G2975</x:f>
      </x:c>
      <x:c r="H2975" s="0">
        <x:f>'Historical Trades'!H2975</x:f>
      </x:c>
      <x:c r="I2975" s="0">
        <x:f>'Historical Trades'!I2975</x:f>
      </x:c>
      <x:c r="J2975" s="0">
        <x:f>'Historical Trades'!J2975</x:f>
      </x:c>
      <x:c r="K2975" s="0">
        <x:f>'Historical Trades'!K2975</x:f>
      </x:c>
      <x:c r="L2975" s="0">
        <x:f>'Historical Trades'!L2975</x:f>
      </x:c>
      <x:c r="M2975" s="0">
        <x:f>'Historical Trades'!M2975</x:f>
      </x:c>
      <x:c r="N2975" s="0">
        <x:f>CLEAN('Historical Trades'!O2975)</x:f>
      </x:c>
      <x:c r="P2975" s="14">
        <x:f>IF(G2975="sell",M2975,-M2975)</x:f>
      </x:c>
      <x:c r="Q2975" s="14">
        <x:f>VLOOKUP(N2975,'Currency Rates'!$A$3:$C$32,3,0)</x:f>
      </x:c>
      <x:c r="R2975" s="0">
        <x:f>IF(A2975="SPUS",0,IF(A2975="FWD",0,P2975/Q2975))</x:f>
      </x:c>
    </x:row>
    <x:row r="2976" spans="1:19" x14ac:dyDescent="0.3">
      <x:c r="A2976" s="0">
        <x:f>'Historical Trades'!A2976</x:f>
      </x:c>
      <x:c r="B2976" s="0">
        <x:f>'Historical Trades'!B2976</x:f>
      </x:c>
      <x:c r="C2976" s="23">
        <x:f>'Historical Trades'!C2976</x:f>
      </x:c>
      <x:c r="D2976" s="0">
        <x:f>'Historical Trades'!D2976</x:f>
      </x:c>
      <x:c r="E2976" s="23">
        <x:f>'Historical Trades'!E2976</x:f>
      </x:c>
      <x:c r="F2976" s="0">
        <x:f>'Historical Trades'!F2976</x:f>
      </x:c>
      <x:c r="G2976" s="0">
        <x:f>'Historical Trades'!G2976</x:f>
      </x:c>
      <x:c r="H2976" s="0">
        <x:f>'Historical Trades'!H2976</x:f>
      </x:c>
      <x:c r="I2976" s="0">
        <x:f>'Historical Trades'!I2976</x:f>
      </x:c>
      <x:c r="J2976" s="0">
        <x:f>'Historical Trades'!J2976</x:f>
      </x:c>
      <x:c r="K2976" s="0">
        <x:f>'Historical Trades'!K2976</x:f>
      </x:c>
      <x:c r="L2976" s="0">
        <x:f>'Historical Trades'!L2976</x:f>
      </x:c>
      <x:c r="M2976" s="0">
        <x:f>'Historical Trades'!M2976</x:f>
      </x:c>
      <x:c r="N2976" s="0">
        <x:f>CLEAN('Historical Trades'!O2976)</x:f>
      </x:c>
      <x:c r="P2976" s="14">
        <x:f>IF(G2976="sell",M2976,-M2976)</x:f>
      </x:c>
      <x:c r="Q2976" s="14">
        <x:f>VLOOKUP(N2976,'Currency Rates'!$A$3:$C$32,3,0)</x:f>
      </x:c>
      <x:c r="R2976" s="0">
        <x:f>IF(A2976="SPUS",0,IF(A2976="FWD",0,P2976/Q2976))</x:f>
      </x:c>
    </x:row>
    <x:row r="2977" spans="1:19" x14ac:dyDescent="0.3">
      <x:c r="A2977" s="0">
        <x:f>'Historical Trades'!A2977</x:f>
      </x:c>
      <x:c r="B2977" s="0">
        <x:f>'Historical Trades'!B2977</x:f>
      </x:c>
      <x:c r="C2977" s="23">
        <x:f>'Historical Trades'!C2977</x:f>
      </x:c>
      <x:c r="D2977" s="0">
        <x:f>'Historical Trades'!D2977</x:f>
      </x:c>
      <x:c r="E2977" s="23">
        <x:f>'Historical Trades'!E2977</x:f>
      </x:c>
      <x:c r="F2977" s="0">
        <x:f>'Historical Trades'!F2977</x:f>
      </x:c>
      <x:c r="G2977" s="0">
        <x:f>'Historical Trades'!G2977</x:f>
      </x:c>
      <x:c r="H2977" s="0">
        <x:f>'Historical Trades'!H2977</x:f>
      </x:c>
      <x:c r="I2977" s="0">
        <x:f>'Historical Trades'!I2977</x:f>
      </x:c>
      <x:c r="J2977" s="0">
        <x:f>'Historical Trades'!J2977</x:f>
      </x:c>
      <x:c r="K2977" s="0">
        <x:f>'Historical Trades'!K2977</x:f>
      </x:c>
      <x:c r="L2977" s="0">
        <x:f>'Historical Trades'!L2977</x:f>
      </x:c>
      <x:c r="M2977" s="0">
        <x:f>'Historical Trades'!M2977</x:f>
      </x:c>
      <x:c r="N2977" s="0">
        <x:f>CLEAN('Historical Trades'!O2977)</x:f>
      </x:c>
      <x:c r="P2977" s="14">
        <x:f>IF(G2977="sell",M2977,-M2977)</x:f>
      </x:c>
      <x:c r="Q2977" s="14">
        <x:f>VLOOKUP(N2977,'Currency Rates'!$A$3:$C$32,3,0)</x:f>
      </x:c>
      <x:c r="R2977" s="0">
        <x:f>IF(A2977="SPUS",0,IF(A2977="FWD",0,P2977/Q2977))</x:f>
      </x:c>
    </x:row>
    <x:row r="2978" spans="1:19" x14ac:dyDescent="0.3">
      <x:c r="A2978" s="0">
        <x:f>'Historical Trades'!A2978</x:f>
      </x:c>
      <x:c r="B2978" s="0">
        <x:f>'Historical Trades'!B2978</x:f>
      </x:c>
      <x:c r="C2978" s="23">
        <x:f>'Historical Trades'!C2978</x:f>
      </x:c>
      <x:c r="D2978" s="0">
        <x:f>'Historical Trades'!D2978</x:f>
      </x:c>
      <x:c r="E2978" s="23">
        <x:f>'Historical Trades'!E2978</x:f>
      </x:c>
      <x:c r="F2978" s="0">
        <x:f>'Historical Trades'!F2978</x:f>
      </x:c>
      <x:c r="G2978" s="0">
        <x:f>'Historical Trades'!G2978</x:f>
      </x:c>
      <x:c r="H2978" s="0">
        <x:f>'Historical Trades'!H2978</x:f>
      </x:c>
      <x:c r="I2978" s="0">
        <x:f>'Historical Trades'!I2978</x:f>
      </x:c>
      <x:c r="J2978" s="0">
        <x:f>'Historical Trades'!J2978</x:f>
      </x:c>
      <x:c r="K2978" s="0">
        <x:f>'Historical Trades'!K2978</x:f>
      </x:c>
      <x:c r="L2978" s="0">
        <x:f>'Historical Trades'!L2978</x:f>
      </x:c>
      <x:c r="M2978" s="0">
        <x:f>'Historical Trades'!M2978</x:f>
      </x:c>
      <x:c r="N2978" s="0">
        <x:f>CLEAN('Historical Trades'!O2978)</x:f>
      </x:c>
      <x:c r="P2978" s="14">
        <x:f>IF(G2978="sell",M2978,-M2978)</x:f>
      </x:c>
      <x:c r="Q2978" s="14">
        <x:f>VLOOKUP(N2978,'Currency Rates'!$A$3:$C$32,3,0)</x:f>
      </x:c>
      <x:c r="R2978" s="0">
        <x:f>IF(A2978="SPUS",0,IF(A2978="FWD",0,P2978/Q2978))</x:f>
      </x:c>
    </x:row>
    <x:row r="2979" spans="1:19" x14ac:dyDescent="0.3">
      <x:c r="A2979" s="0">
        <x:f>'Historical Trades'!A2979</x:f>
      </x:c>
      <x:c r="B2979" s="0">
        <x:f>'Historical Trades'!B2979</x:f>
      </x:c>
      <x:c r="C2979" s="23">
        <x:f>'Historical Trades'!C2979</x:f>
      </x:c>
      <x:c r="D2979" s="0">
        <x:f>'Historical Trades'!D2979</x:f>
      </x:c>
      <x:c r="E2979" s="23">
        <x:f>'Historical Trades'!E2979</x:f>
      </x:c>
      <x:c r="F2979" s="0">
        <x:f>'Historical Trades'!F2979</x:f>
      </x:c>
      <x:c r="G2979" s="0">
        <x:f>'Historical Trades'!G2979</x:f>
      </x:c>
      <x:c r="H2979" s="0">
        <x:f>'Historical Trades'!H2979</x:f>
      </x:c>
      <x:c r="I2979" s="0">
        <x:f>'Historical Trades'!I2979</x:f>
      </x:c>
      <x:c r="J2979" s="0">
        <x:f>'Historical Trades'!J2979</x:f>
      </x:c>
      <x:c r="K2979" s="0">
        <x:f>'Historical Trades'!K2979</x:f>
      </x:c>
      <x:c r="L2979" s="0">
        <x:f>'Historical Trades'!L2979</x:f>
      </x:c>
      <x:c r="M2979" s="0">
        <x:f>'Historical Trades'!M2979</x:f>
      </x:c>
      <x:c r="N2979" s="0">
        <x:f>CLEAN('Historical Trades'!O2979)</x:f>
      </x:c>
      <x:c r="P2979" s="14">
        <x:f>IF(G2979="sell",M2979,-M2979)</x:f>
      </x:c>
      <x:c r="Q2979" s="14">
        <x:f>VLOOKUP(N2979,'Currency Rates'!$A$3:$C$32,3,0)</x:f>
      </x:c>
      <x:c r="R2979" s="0">
        <x:f>IF(A2979="SPUS",0,IF(A2979="FWD",0,P2979/Q2979))</x:f>
      </x:c>
    </x:row>
    <x:row r="2980" spans="1:19" x14ac:dyDescent="0.3">
      <x:c r="A2980" s="0">
        <x:f>'Historical Trades'!A2980</x:f>
      </x:c>
      <x:c r="B2980" s="0">
        <x:f>'Historical Trades'!B2980</x:f>
      </x:c>
      <x:c r="C2980" s="23">
        <x:f>'Historical Trades'!C2980</x:f>
      </x:c>
      <x:c r="D2980" s="0">
        <x:f>'Historical Trades'!D2980</x:f>
      </x:c>
      <x:c r="E2980" s="23">
        <x:f>'Historical Trades'!E2980</x:f>
      </x:c>
      <x:c r="F2980" s="0">
        <x:f>'Historical Trades'!F2980</x:f>
      </x:c>
      <x:c r="G2980" s="0">
        <x:f>'Historical Trades'!G2980</x:f>
      </x:c>
      <x:c r="H2980" s="0">
        <x:f>'Historical Trades'!H2980</x:f>
      </x:c>
      <x:c r="I2980" s="0">
        <x:f>'Historical Trades'!I2980</x:f>
      </x:c>
      <x:c r="J2980" s="0">
        <x:f>'Historical Trades'!J2980</x:f>
      </x:c>
      <x:c r="K2980" s="0">
        <x:f>'Historical Trades'!K2980</x:f>
      </x:c>
      <x:c r="L2980" s="0">
        <x:f>'Historical Trades'!L2980</x:f>
      </x:c>
      <x:c r="M2980" s="0">
        <x:f>'Historical Trades'!M2980</x:f>
      </x:c>
      <x:c r="N2980" s="0">
        <x:f>CLEAN('Historical Trades'!O2980)</x:f>
      </x:c>
      <x:c r="P2980" s="14">
        <x:f>IF(G2980="sell",M2980,-M2980)</x:f>
      </x:c>
      <x:c r="Q2980" s="14">
        <x:f>VLOOKUP(N2980,'Currency Rates'!$A$3:$C$32,3,0)</x:f>
      </x:c>
      <x:c r="R2980" s="0">
        <x:f>IF(A2980="SPUS",0,IF(A2980="FWD",0,P2980/Q2980))</x:f>
      </x:c>
    </x:row>
    <x:row r="2981" spans="1:19" x14ac:dyDescent="0.3">
      <x:c r="A2981" s="0">
        <x:f>'Historical Trades'!A2981</x:f>
      </x:c>
      <x:c r="B2981" s="0">
        <x:f>'Historical Trades'!B2981</x:f>
      </x:c>
      <x:c r="C2981" s="23">
        <x:f>'Historical Trades'!C2981</x:f>
      </x:c>
      <x:c r="D2981" s="0">
        <x:f>'Historical Trades'!D2981</x:f>
      </x:c>
      <x:c r="E2981" s="23">
        <x:f>'Historical Trades'!E2981</x:f>
      </x:c>
      <x:c r="F2981" s="0">
        <x:f>'Historical Trades'!F2981</x:f>
      </x:c>
      <x:c r="G2981" s="0">
        <x:f>'Historical Trades'!G2981</x:f>
      </x:c>
      <x:c r="H2981" s="0">
        <x:f>'Historical Trades'!H2981</x:f>
      </x:c>
      <x:c r="I2981" s="0">
        <x:f>'Historical Trades'!I2981</x:f>
      </x:c>
      <x:c r="J2981" s="0">
        <x:f>'Historical Trades'!J2981</x:f>
      </x:c>
      <x:c r="K2981" s="0">
        <x:f>'Historical Trades'!K2981</x:f>
      </x:c>
      <x:c r="L2981" s="0">
        <x:f>'Historical Trades'!L2981</x:f>
      </x:c>
      <x:c r="M2981" s="0">
        <x:f>'Historical Trades'!M2981</x:f>
      </x:c>
      <x:c r="N2981" s="0">
        <x:f>CLEAN('Historical Trades'!O2981)</x:f>
      </x:c>
      <x:c r="P2981" s="14">
        <x:f>IF(G2981="sell",M2981,-M2981)</x:f>
      </x:c>
      <x:c r="Q2981" s="14">
        <x:f>VLOOKUP(N2981,'Currency Rates'!$A$3:$C$32,3,0)</x:f>
      </x:c>
      <x:c r="R2981" s="0">
        <x:f>IF(A2981="SPUS",0,IF(A2981="FWD",0,P2981/Q2981))</x:f>
      </x:c>
    </x:row>
    <x:row r="2982" spans="1:19" x14ac:dyDescent="0.3">
      <x:c r="A2982" s="0">
        <x:f>'Historical Trades'!A2982</x:f>
      </x:c>
      <x:c r="B2982" s="0">
        <x:f>'Historical Trades'!B2982</x:f>
      </x:c>
      <x:c r="C2982" s="23">
        <x:f>'Historical Trades'!C2982</x:f>
      </x:c>
      <x:c r="D2982" s="0">
        <x:f>'Historical Trades'!D2982</x:f>
      </x:c>
      <x:c r="E2982" s="23">
        <x:f>'Historical Trades'!E2982</x:f>
      </x:c>
      <x:c r="F2982" s="0">
        <x:f>'Historical Trades'!F2982</x:f>
      </x:c>
      <x:c r="G2982" s="0">
        <x:f>'Historical Trades'!G2982</x:f>
      </x:c>
      <x:c r="H2982" s="0">
        <x:f>'Historical Trades'!H2982</x:f>
      </x:c>
      <x:c r="I2982" s="0">
        <x:f>'Historical Trades'!I2982</x:f>
      </x:c>
      <x:c r="J2982" s="0">
        <x:f>'Historical Trades'!J2982</x:f>
      </x:c>
      <x:c r="K2982" s="0">
        <x:f>'Historical Trades'!K2982</x:f>
      </x:c>
      <x:c r="L2982" s="0">
        <x:f>'Historical Trades'!L2982</x:f>
      </x:c>
      <x:c r="M2982" s="0">
        <x:f>'Historical Trades'!M2982</x:f>
      </x:c>
      <x:c r="N2982" s="0">
        <x:f>CLEAN('Historical Trades'!O2982)</x:f>
      </x:c>
      <x:c r="P2982" s="14">
        <x:f>IF(G2982="sell",M2982,-M2982)</x:f>
      </x:c>
      <x:c r="Q2982" s="14">
        <x:f>VLOOKUP(N2982,'Currency Rates'!$A$3:$C$32,3,0)</x:f>
      </x:c>
      <x:c r="R2982" s="0">
        <x:f>IF(A2982="SPUS",0,IF(A2982="FWD",0,P2982/Q2982))</x:f>
      </x:c>
    </x:row>
    <x:row r="2983" spans="1:19" x14ac:dyDescent="0.3">
      <x:c r="A2983" s="0">
        <x:f>'Historical Trades'!A2983</x:f>
      </x:c>
      <x:c r="B2983" s="0">
        <x:f>'Historical Trades'!B2983</x:f>
      </x:c>
      <x:c r="C2983" s="23">
        <x:f>'Historical Trades'!C2983</x:f>
      </x:c>
      <x:c r="D2983" s="0">
        <x:f>'Historical Trades'!D2983</x:f>
      </x:c>
      <x:c r="E2983" s="23">
        <x:f>'Historical Trades'!E2983</x:f>
      </x:c>
      <x:c r="F2983" s="0">
        <x:f>'Historical Trades'!F2983</x:f>
      </x:c>
      <x:c r="G2983" s="0">
        <x:f>'Historical Trades'!G2983</x:f>
      </x:c>
      <x:c r="H2983" s="0">
        <x:f>'Historical Trades'!H2983</x:f>
      </x:c>
      <x:c r="I2983" s="0">
        <x:f>'Historical Trades'!I2983</x:f>
      </x:c>
      <x:c r="J2983" s="0">
        <x:f>'Historical Trades'!J2983</x:f>
      </x:c>
      <x:c r="K2983" s="0">
        <x:f>'Historical Trades'!K2983</x:f>
      </x:c>
      <x:c r="L2983" s="0">
        <x:f>'Historical Trades'!L2983</x:f>
      </x:c>
      <x:c r="M2983" s="0">
        <x:f>'Historical Trades'!M2983</x:f>
      </x:c>
      <x:c r="N2983" s="0">
        <x:f>CLEAN('Historical Trades'!O2983)</x:f>
      </x:c>
      <x:c r="P2983" s="14">
        <x:f>IF(G2983="sell",M2983,-M2983)</x:f>
      </x:c>
      <x:c r="Q2983" s="14">
        <x:f>VLOOKUP(N2983,'Currency Rates'!$A$3:$C$32,3,0)</x:f>
      </x:c>
      <x:c r="R2983" s="0">
        <x:f>IF(A2983="SPUS",0,IF(A2983="FWD",0,P2983/Q2983))</x:f>
      </x:c>
    </x:row>
    <x:row r="2984" spans="1:19" x14ac:dyDescent="0.3">
      <x:c r="A2984" s="0">
        <x:f>'Historical Trades'!A2984</x:f>
      </x:c>
      <x:c r="B2984" s="0">
        <x:f>'Historical Trades'!B2984</x:f>
      </x:c>
      <x:c r="C2984" s="23">
        <x:f>'Historical Trades'!C2984</x:f>
      </x:c>
      <x:c r="D2984" s="0">
        <x:f>'Historical Trades'!D2984</x:f>
      </x:c>
      <x:c r="E2984" s="23">
        <x:f>'Historical Trades'!E2984</x:f>
      </x:c>
      <x:c r="F2984" s="0">
        <x:f>'Historical Trades'!F2984</x:f>
      </x:c>
      <x:c r="G2984" s="0">
        <x:f>'Historical Trades'!G2984</x:f>
      </x:c>
      <x:c r="H2984" s="0">
        <x:f>'Historical Trades'!H2984</x:f>
      </x:c>
      <x:c r="I2984" s="0">
        <x:f>'Historical Trades'!I2984</x:f>
      </x:c>
      <x:c r="J2984" s="0">
        <x:f>'Historical Trades'!J2984</x:f>
      </x:c>
      <x:c r="K2984" s="0">
        <x:f>'Historical Trades'!K2984</x:f>
      </x:c>
      <x:c r="L2984" s="0">
        <x:f>'Historical Trades'!L2984</x:f>
      </x:c>
      <x:c r="M2984" s="0">
        <x:f>'Historical Trades'!M2984</x:f>
      </x:c>
      <x:c r="N2984" s="0">
        <x:f>CLEAN('Historical Trades'!O2984)</x:f>
      </x:c>
      <x:c r="P2984" s="14">
        <x:f>IF(G2984="sell",M2984,-M2984)</x:f>
      </x:c>
      <x:c r="Q2984" s="14">
        <x:f>VLOOKUP(N2984,'Currency Rates'!$A$3:$C$32,3,0)</x:f>
      </x:c>
      <x:c r="R2984" s="0">
        <x:f>IF(A2984="SPUS",0,IF(A2984="FWD",0,P2984/Q2984))</x:f>
      </x:c>
    </x:row>
    <x:row r="2985" spans="1:19" x14ac:dyDescent="0.3">
      <x:c r="A2985" s="0">
        <x:f>'Historical Trades'!A2985</x:f>
      </x:c>
      <x:c r="B2985" s="0">
        <x:f>'Historical Trades'!B2985</x:f>
      </x:c>
      <x:c r="C2985" s="23">
        <x:f>'Historical Trades'!C2985</x:f>
      </x:c>
      <x:c r="D2985" s="0">
        <x:f>'Historical Trades'!D2985</x:f>
      </x:c>
      <x:c r="E2985" s="23">
        <x:f>'Historical Trades'!E2985</x:f>
      </x:c>
      <x:c r="F2985" s="0">
        <x:f>'Historical Trades'!F2985</x:f>
      </x:c>
      <x:c r="G2985" s="0">
        <x:f>'Historical Trades'!G2985</x:f>
      </x:c>
      <x:c r="H2985" s="0">
        <x:f>'Historical Trades'!H2985</x:f>
      </x:c>
      <x:c r="I2985" s="0">
        <x:f>'Historical Trades'!I2985</x:f>
      </x:c>
      <x:c r="J2985" s="0">
        <x:f>'Historical Trades'!J2985</x:f>
      </x:c>
      <x:c r="K2985" s="0">
        <x:f>'Historical Trades'!K2985</x:f>
      </x:c>
      <x:c r="L2985" s="0">
        <x:f>'Historical Trades'!L2985</x:f>
      </x:c>
      <x:c r="M2985" s="0">
        <x:f>'Historical Trades'!M2985</x:f>
      </x:c>
      <x:c r="N2985" s="0">
        <x:f>CLEAN('Historical Trades'!O2985)</x:f>
      </x:c>
      <x:c r="P2985" s="14">
        <x:f>IF(G2985="sell",M2985,-M2985)</x:f>
      </x:c>
      <x:c r="Q2985" s="14">
        <x:f>VLOOKUP(N2985,'Currency Rates'!$A$3:$C$32,3,0)</x:f>
      </x:c>
      <x:c r="R2985" s="0">
        <x:f>IF(A2985="SPUS",0,IF(A2985="FWD",0,P2985/Q2985))</x:f>
      </x:c>
    </x:row>
    <x:row r="2986" spans="1:19" x14ac:dyDescent="0.3">
      <x:c r="A2986" s="0">
        <x:f>'Historical Trades'!A2986</x:f>
      </x:c>
      <x:c r="B2986" s="0">
        <x:f>'Historical Trades'!B2986</x:f>
      </x:c>
      <x:c r="C2986" s="23">
        <x:f>'Historical Trades'!C2986</x:f>
      </x:c>
      <x:c r="D2986" s="0">
        <x:f>'Historical Trades'!D2986</x:f>
      </x:c>
      <x:c r="E2986" s="23">
        <x:f>'Historical Trades'!E2986</x:f>
      </x:c>
      <x:c r="F2986" s="0">
        <x:f>'Historical Trades'!F2986</x:f>
      </x:c>
      <x:c r="G2986" s="0">
        <x:f>'Historical Trades'!G2986</x:f>
      </x:c>
      <x:c r="H2986" s="0">
        <x:f>'Historical Trades'!H2986</x:f>
      </x:c>
      <x:c r="I2986" s="0">
        <x:f>'Historical Trades'!I2986</x:f>
      </x:c>
      <x:c r="J2986" s="0">
        <x:f>'Historical Trades'!J2986</x:f>
      </x:c>
      <x:c r="K2986" s="0">
        <x:f>'Historical Trades'!K2986</x:f>
      </x:c>
      <x:c r="L2986" s="0">
        <x:f>'Historical Trades'!L2986</x:f>
      </x:c>
      <x:c r="M2986" s="0">
        <x:f>'Historical Trades'!M2986</x:f>
      </x:c>
      <x:c r="N2986" s="0">
        <x:f>CLEAN('Historical Trades'!O2986)</x:f>
      </x:c>
      <x:c r="P2986" s="14">
        <x:f>IF(G2986="sell",M2986,-M2986)</x:f>
      </x:c>
      <x:c r="Q2986" s="14">
        <x:f>VLOOKUP(N2986,'Currency Rates'!$A$3:$C$32,3,0)</x:f>
      </x:c>
      <x:c r="R2986" s="0">
        <x:f>IF(A2986="SPUS",0,IF(A2986="FWD",0,P2986/Q2986))</x:f>
      </x:c>
    </x:row>
    <x:row r="2987" spans="1:19" x14ac:dyDescent="0.3">
      <x:c r="A2987" s="0">
        <x:f>'Historical Trades'!A2987</x:f>
      </x:c>
      <x:c r="B2987" s="0">
        <x:f>'Historical Trades'!B2987</x:f>
      </x:c>
      <x:c r="C2987" s="23">
        <x:f>'Historical Trades'!C2987</x:f>
      </x:c>
      <x:c r="D2987" s="0">
        <x:f>'Historical Trades'!D2987</x:f>
      </x:c>
      <x:c r="E2987" s="23">
        <x:f>'Historical Trades'!E2987</x:f>
      </x:c>
      <x:c r="F2987" s="0">
        <x:f>'Historical Trades'!F2987</x:f>
      </x:c>
      <x:c r="G2987" s="0">
        <x:f>'Historical Trades'!G2987</x:f>
      </x:c>
      <x:c r="H2987" s="0">
        <x:f>'Historical Trades'!H2987</x:f>
      </x:c>
      <x:c r="I2987" s="0">
        <x:f>'Historical Trades'!I2987</x:f>
      </x:c>
      <x:c r="J2987" s="0">
        <x:f>'Historical Trades'!J2987</x:f>
      </x:c>
      <x:c r="K2987" s="0">
        <x:f>'Historical Trades'!K2987</x:f>
      </x:c>
      <x:c r="L2987" s="0">
        <x:f>'Historical Trades'!L2987</x:f>
      </x:c>
      <x:c r="M2987" s="0">
        <x:f>'Historical Trades'!M2987</x:f>
      </x:c>
      <x:c r="N2987" s="0">
        <x:f>CLEAN('Historical Trades'!O2987)</x:f>
      </x:c>
      <x:c r="P2987" s="14">
        <x:f>IF(G2987="sell",M2987,-M2987)</x:f>
      </x:c>
      <x:c r="Q2987" s="14">
        <x:f>VLOOKUP(N2987,'Currency Rates'!$A$3:$C$32,3,0)</x:f>
      </x:c>
      <x:c r="R2987" s="0">
        <x:f>IF(A2987="SPUS",0,IF(A2987="FWD",0,P2987/Q2987))</x:f>
      </x:c>
    </x:row>
    <x:row r="2988" spans="1:19" x14ac:dyDescent="0.3">
      <x:c r="A2988" s="0">
        <x:f>'Historical Trades'!A2988</x:f>
      </x:c>
      <x:c r="B2988" s="0">
        <x:f>'Historical Trades'!B2988</x:f>
      </x:c>
      <x:c r="C2988" s="23">
        <x:f>'Historical Trades'!C2988</x:f>
      </x:c>
      <x:c r="D2988" s="0">
        <x:f>'Historical Trades'!D2988</x:f>
      </x:c>
      <x:c r="E2988" s="23">
        <x:f>'Historical Trades'!E2988</x:f>
      </x:c>
      <x:c r="F2988" s="0">
        <x:f>'Historical Trades'!F2988</x:f>
      </x:c>
      <x:c r="G2988" s="0">
        <x:f>'Historical Trades'!G2988</x:f>
      </x:c>
      <x:c r="H2988" s="0">
        <x:f>'Historical Trades'!H2988</x:f>
      </x:c>
      <x:c r="I2988" s="0">
        <x:f>'Historical Trades'!I2988</x:f>
      </x:c>
      <x:c r="J2988" s="0">
        <x:f>'Historical Trades'!J2988</x:f>
      </x:c>
      <x:c r="K2988" s="0">
        <x:f>'Historical Trades'!K2988</x:f>
      </x:c>
      <x:c r="L2988" s="0">
        <x:f>'Historical Trades'!L2988</x:f>
      </x:c>
      <x:c r="M2988" s="0">
        <x:f>'Historical Trades'!M2988</x:f>
      </x:c>
      <x:c r="N2988" s="0">
        <x:f>CLEAN('Historical Trades'!O2988)</x:f>
      </x:c>
      <x:c r="P2988" s="14">
        <x:f>IF(G2988="sell",M2988,-M2988)</x:f>
      </x:c>
      <x:c r="Q2988" s="14">
        <x:f>VLOOKUP(N2988,'Currency Rates'!$A$3:$C$32,3,0)</x:f>
      </x:c>
      <x:c r="R2988" s="0">
        <x:f>IF(A2988="SPUS",0,IF(A2988="FWD",0,P2988/Q2988))</x:f>
      </x:c>
    </x:row>
    <x:row r="2989" spans="1:19" x14ac:dyDescent="0.3">
      <x:c r="A2989" s="0">
        <x:f>'Historical Trades'!A2989</x:f>
      </x:c>
      <x:c r="B2989" s="0">
        <x:f>'Historical Trades'!B2989</x:f>
      </x:c>
      <x:c r="C2989" s="23">
        <x:f>'Historical Trades'!C2989</x:f>
      </x:c>
      <x:c r="D2989" s="0">
        <x:f>'Historical Trades'!D2989</x:f>
      </x:c>
      <x:c r="E2989" s="23">
        <x:f>'Historical Trades'!E2989</x:f>
      </x:c>
      <x:c r="F2989" s="0">
        <x:f>'Historical Trades'!F2989</x:f>
      </x:c>
      <x:c r="G2989" s="0">
        <x:f>'Historical Trades'!G2989</x:f>
      </x:c>
      <x:c r="H2989" s="0">
        <x:f>'Historical Trades'!H2989</x:f>
      </x:c>
      <x:c r="I2989" s="0">
        <x:f>'Historical Trades'!I2989</x:f>
      </x:c>
      <x:c r="J2989" s="0">
        <x:f>'Historical Trades'!J2989</x:f>
      </x:c>
      <x:c r="K2989" s="0">
        <x:f>'Historical Trades'!K2989</x:f>
      </x:c>
      <x:c r="L2989" s="0">
        <x:f>'Historical Trades'!L2989</x:f>
      </x:c>
      <x:c r="M2989" s="0">
        <x:f>'Historical Trades'!M2989</x:f>
      </x:c>
      <x:c r="N2989" s="0">
        <x:f>CLEAN('Historical Trades'!O2989)</x:f>
      </x:c>
      <x:c r="P2989" s="14">
        <x:f>IF(G2989="sell",M2989,-M2989)</x:f>
      </x:c>
      <x:c r="Q2989" s="14">
        <x:f>VLOOKUP(N2989,'Currency Rates'!$A$3:$C$32,3,0)</x:f>
      </x:c>
      <x:c r="R2989" s="0">
        <x:f>IF(A2989="SPUS",0,IF(A2989="FWD",0,P2989/Q2989))</x:f>
      </x:c>
    </x:row>
    <x:row r="2990" spans="1:19" x14ac:dyDescent="0.3">
      <x:c r="A2990" s="0">
        <x:f>'Historical Trades'!A2990</x:f>
      </x:c>
      <x:c r="B2990" s="0">
        <x:f>'Historical Trades'!B2990</x:f>
      </x:c>
      <x:c r="C2990" s="23">
        <x:f>'Historical Trades'!C2990</x:f>
      </x:c>
      <x:c r="D2990" s="0">
        <x:f>'Historical Trades'!D2990</x:f>
      </x:c>
      <x:c r="E2990" s="23">
        <x:f>'Historical Trades'!E2990</x:f>
      </x:c>
      <x:c r="F2990" s="0">
        <x:f>'Historical Trades'!F2990</x:f>
      </x:c>
      <x:c r="G2990" s="0">
        <x:f>'Historical Trades'!G2990</x:f>
      </x:c>
      <x:c r="H2990" s="0">
        <x:f>'Historical Trades'!H2990</x:f>
      </x:c>
      <x:c r="I2990" s="0">
        <x:f>'Historical Trades'!I2990</x:f>
      </x:c>
      <x:c r="J2990" s="0">
        <x:f>'Historical Trades'!J2990</x:f>
      </x:c>
      <x:c r="K2990" s="0">
        <x:f>'Historical Trades'!K2990</x:f>
      </x:c>
      <x:c r="L2990" s="0">
        <x:f>'Historical Trades'!L2990</x:f>
      </x:c>
      <x:c r="M2990" s="0">
        <x:f>'Historical Trades'!M2990</x:f>
      </x:c>
      <x:c r="N2990" s="0">
        <x:f>CLEAN('Historical Trades'!O2990)</x:f>
      </x:c>
      <x:c r="P2990" s="14">
        <x:f>IF(G2990="sell",M2990,-M2990)</x:f>
      </x:c>
      <x:c r="Q2990" s="14">
        <x:f>VLOOKUP(N2990,'Currency Rates'!$A$3:$C$32,3,0)</x:f>
      </x:c>
      <x:c r="R2990" s="0">
        <x:f>IF(A2990="SPUS",0,IF(A2990="FWD",0,P2990/Q2990))</x:f>
      </x:c>
    </x:row>
    <x:row r="2991" spans="1:19" x14ac:dyDescent="0.3">
      <x:c r="A2991" s="0">
        <x:f>'Historical Trades'!A2991</x:f>
      </x:c>
      <x:c r="B2991" s="0">
        <x:f>'Historical Trades'!B2991</x:f>
      </x:c>
      <x:c r="C2991" s="23">
        <x:f>'Historical Trades'!C2991</x:f>
      </x:c>
      <x:c r="D2991" s="0">
        <x:f>'Historical Trades'!D2991</x:f>
      </x:c>
      <x:c r="E2991" s="23">
        <x:f>'Historical Trades'!E2991</x:f>
      </x:c>
      <x:c r="F2991" s="0">
        <x:f>'Historical Trades'!F2991</x:f>
      </x:c>
      <x:c r="G2991" s="0">
        <x:f>'Historical Trades'!G2991</x:f>
      </x:c>
      <x:c r="H2991" s="0">
        <x:f>'Historical Trades'!H2991</x:f>
      </x:c>
      <x:c r="I2991" s="0">
        <x:f>'Historical Trades'!I2991</x:f>
      </x:c>
      <x:c r="J2991" s="0">
        <x:f>'Historical Trades'!J2991</x:f>
      </x:c>
      <x:c r="K2991" s="0">
        <x:f>'Historical Trades'!K2991</x:f>
      </x:c>
      <x:c r="L2991" s="0">
        <x:f>'Historical Trades'!L2991</x:f>
      </x:c>
      <x:c r="M2991" s="0">
        <x:f>'Historical Trades'!M2991</x:f>
      </x:c>
      <x:c r="N2991" s="0">
        <x:f>CLEAN('Historical Trades'!O2991)</x:f>
      </x:c>
      <x:c r="P2991" s="14">
        <x:f>IF(G2991="sell",M2991,-M2991)</x:f>
      </x:c>
      <x:c r="Q2991" s="14">
        <x:f>VLOOKUP(N2991,'Currency Rates'!$A$3:$C$32,3,0)</x:f>
      </x:c>
      <x:c r="R2991" s="0">
        <x:f>IF(A2991="SPUS",0,IF(A2991="FWD",0,P2991/Q2991))</x:f>
      </x:c>
    </x:row>
    <x:row r="2992" spans="1:19" x14ac:dyDescent="0.3">
      <x:c r="A2992" s="0">
        <x:f>'Historical Trades'!A2992</x:f>
      </x:c>
      <x:c r="B2992" s="0">
        <x:f>'Historical Trades'!B2992</x:f>
      </x:c>
      <x:c r="C2992" s="23">
        <x:f>'Historical Trades'!C2992</x:f>
      </x:c>
      <x:c r="D2992" s="0">
        <x:f>'Historical Trades'!D2992</x:f>
      </x:c>
      <x:c r="E2992" s="23">
        <x:f>'Historical Trades'!E2992</x:f>
      </x:c>
      <x:c r="F2992" s="0">
        <x:f>'Historical Trades'!F2992</x:f>
      </x:c>
      <x:c r="G2992" s="0">
        <x:f>'Historical Trades'!G2992</x:f>
      </x:c>
      <x:c r="H2992" s="0">
        <x:f>'Historical Trades'!H2992</x:f>
      </x:c>
      <x:c r="I2992" s="0">
        <x:f>'Historical Trades'!I2992</x:f>
      </x:c>
      <x:c r="J2992" s="0">
        <x:f>'Historical Trades'!J2992</x:f>
      </x:c>
      <x:c r="K2992" s="0">
        <x:f>'Historical Trades'!K2992</x:f>
      </x:c>
      <x:c r="L2992" s="0">
        <x:f>'Historical Trades'!L2992</x:f>
      </x:c>
      <x:c r="M2992" s="0">
        <x:f>'Historical Trades'!M2992</x:f>
      </x:c>
      <x:c r="N2992" s="0">
        <x:f>CLEAN('Historical Trades'!O2992)</x:f>
      </x:c>
      <x:c r="P2992" s="14">
        <x:f>IF(G2992="sell",M2992,-M2992)</x:f>
      </x:c>
      <x:c r="Q2992" s="14">
        <x:f>VLOOKUP(N2992,'Currency Rates'!$A$3:$C$32,3,0)</x:f>
      </x:c>
      <x:c r="R2992" s="0">
        <x:f>IF(A2992="SPUS",0,IF(A2992="FWD",0,P2992/Q2992))</x:f>
      </x:c>
    </x:row>
    <x:row r="2993" spans="1:19" x14ac:dyDescent="0.3">
      <x:c r="A2993" s="0">
        <x:f>'Historical Trades'!A2993</x:f>
      </x:c>
      <x:c r="B2993" s="0">
        <x:f>'Historical Trades'!B2993</x:f>
      </x:c>
      <x:c r="C2993" s="23">
        <x:f>'Historical Trades'!C2993</x:f>
      </x:c>
      <x:c r="D2993" s="0">
        <x:f>'Historical Trades'!D2993</x:f>
      </x:c>
      <x:c r="E2993" s="23">
        <x:f>'Historical Trades'!E2993</x:f>
      </x:c>
      <x:c r="F2993" s="0">
        <x:f>'Historical Trades'!F2993</x:f>
      </x:c>
      <x:c r="G2993" s="0">
        <x:f>'Historical Trades'!G2993</x:f>
      </x:c>
      <x:c r="H2993" s="0">
        <x:f>'Historical Trades'!H2993</x:f>
      </x:c>
      <x:c r="I2993" s="0">
        <x:f>'Historical Trades'!I2993</x:f>
      </x:c>
      <x:c r="J2993" s="0">
        <x:f>'Historical Trades'!J2993</x:f>
      </x:c>
      <x:c r="K2993" s="0">
        <x:f>'Historical Trades'!K2993</x:f>
      </x:c>
      <x:c r="L2993" s="0">
        <x:f>'Historical Trades'!L2993</x:f>
      </x:c>
      <x:c r="M2993" s="0">
        <x:f>'Historical Trades'!M2993</x:f>
      </x:c>
      <x:c r="N2993" s="0">
        <x:f>CLEAN('Historical Trades'!O2993)</x:f>
      </x:c>
      <x:c r="P2993" s="14">
        <x:f>IF(G2993="sell",M2993,-M2993)</x:f>
      </x:c>
      <x:c r="Q2993" s="14">
        <x:f>VLOOKUP(N2993,'Currency Rates'!$A$3:$C$32,3,0)</x:f>
      </x:c>
      <x:c r="R2993" s="0">
        <x:f>IF(A2993="SPUS",0,IF(A2993="FWD",0,P2993/Q2993))</x:f>
      </x:c>
    </x:row>
    <x:row r="2994" spans="1:19" x14ac:dyDescent="0.3">
      <x:c r="A2994" s="0">
        <x:f>'Historical Trades'!A2994</x:f>
      </x:c>
      <x:c r="B2994" s="0">
        <x:f>'Historical Trades'!B2994</x:f>
      </x:c>
      <x:c r="C2994" s="23">
        <x:f>'Historical Trades'!C2994</x:f>
      </x:c>
      <x:c r="D2994" s="0">
        <x:f>'Historical Trades'!D2994</x:f>
      </x:c>
      <x:c r="E2994" s="23">
        <x:f>'Historical Trades'!E2994</x:f>
      </x:c>
      <x:c r="F2994" s="0">
        <x:f>'Historical Trades'!F2994</x:f>
      </x:c>
      <x:c r="G2994" s="0">
        <x:f>'Historical Trades'!G2994</x:f>
      </x:c>
      <x:c r="H2994" s="0">
        <x:f>'Historical Trades'!H2994</x:f>
      </x:c>
      <x:c r="I2994" s="0">
        <x:f>'Historical Trades'!I2994</x:f>
      </x:c>
      <x:c r="J2994" s="0">
        <x:f>'Historical Trades'!J2994</x:f>
      </x:c>
      <x:c r="K2994" s="0">
        <x:f>'Historical Trades'!K2994</x:f>
      </x:c>
      <x:c r="L2994" s="0">
        <x:f>'Historical Trades'!L2994</x:f>
      </x:c>
      <x:c r="M2994" s="0">
        <x:f>'Historical Trades'!M2994</x:f>
      </x:c>
      <x:c r="N2994" s="0">
        <x:f>CLEAN('Historical Trades'!O2994)</x:f>
      </x:c>
      <x:c r="P2994" s="14">
        <x:f>IF(G2994="sell",M2994,-M2994)</x:f>
      </x:c>
      <x:c r="Q2994" s="14">
        <x:f>VLOOKUP(N2994,'Currency Rates'!$A$3:$C$32,3,0)</x:f>
      </x:c>
      <x:c r="R2994" s="0">
        <x:f>IF(A2994="SPUS",0,IF(A2994="FWD",0,P2994/Q2994))</x:f>
      </x:c>
    </x:row>
    <x:row r="2995" spans="1:19" x14ac:dyDescent="0.3">
      <x:c r="A2995" s="0">
        <x:f>'Historical Trades'!A2995</x:f>
      </x:c>
      <x:c r="B2995" s="0">
        <x:f>'Historical Trades'!B2995</x:f>
      </x:c>
      <x:c r="C2995" s="23">
        <x:f>'Historical Trades'!C2995</x:f>
      </x:c>
      <x:c r="D2995" s="0">
        <x:f>'Historical Trades'!D2995</x:f>
      </x:c>
      <x:c r="E2995" s="23">
        <x:f>'Historical Trades'!E2995</x:f>
      </x:c>
      <x:c r="F2995" s="0">
        <x:f>'Historical Trades'!F2995</x:f>
      </x:c>
      <x:c r="G2995" s="0">
        <x:f>'Historical Trades'!G2995</x:f>
      </x:c>
      <x:c r="H2995" s="0">
        <x:f>'Historical Trades'!H2995</x:f>
      </x:c>
      <x:c r="I2995" s="0">
        <x:f>'Historical Trades'!I2995</x:f>
      </x:c>
      <x:c r="J2995" s="0">
        <x:f>'Historical Trades'!J2995</x:f>
      </x:c>
      <x:c r="K2995" s="0">
        <x:f>'Historical Trades'!K2995</x:f>
      </x:c>
      <x:c r="L2995" s="0">
        <x:f>'Historical Trades'!L2995</x:f>
      </x:c>
      <x:c r="M2995" s="0">
        <x:f>'Historical Trades'!M2995</x:f>
      </x:c>
      <x:c r="N2995" s="0">
        <x:f>CLEAN('Historical Trades'!O2995)</x:f>
      </x:c>
      <x:c r="P2995" s="14">
        <x:f>IF(G2995="sell",M2995,-M2995)</x:f>
      </x:c>
      <x:c r="Q2995" s="14">
        <x:f>VLOOKUP(N2995,'Currency Rates'!$A$3:$C$32,3,0)</x:f>
      </x:c>
      <x:c r="R2995" s="0">
        <x:f>IF(A2995="SPUS",0,IF(A2995="FWD",0,P2995/Q2995))</x:f>
      </x:c>
    </x:row>
    <x:row r="2996" spans="1:19" x14ac:dyDescent="0.3">
      <x:c r="A2996" s="0">
        <x:f>'Historical Trades'!A2996</x:f>
      </x:c>
      <x:c r="B2996" s="0">
        <x:f>'Historical Trades'!B2996</x:f>
      </x:c>
      <x:c r="C2996" s="23">
        <x:f>'Historical Trades'!C2996</x:f>
      </x:c>
      <x:c r="D2996" s="0">
        <x:f>'Historical Trades'!D2996</x:f>
      </x:c>
      <x:c r="E2996" s="23">
        <x:f>'Historical Trades'!E2996</x:f>
      </x:c>
      <x:c r="F2996" s="0">
        <x:f>'Historical Trades'!F2996</x:f>
      </x:c>
      <x:c r="G2996" s="0">
        <x:f>'Historical Trades'!G2996</x:f>
      </x:c>
      <x:c r="H2996" s="0">
        <x:f>'Historical Trades'!H2996</x:f>
      </x:c>
      <x:c r="I2996" s="0">
        <x:f>'Historical Trades'!I2996</x:f>
      </x:c>
      <x:c r="J2996" s="0">
        <x:f>'Historical Trades'!J2996</x:f>
      </x:c>
      <x:c r="K2996" s="0">
        <x:f>'Historical Trades'!K2996</x:f>
      </x:c>
      <x:c r="L2996" s="0">
        <x:f>'Historical Trades'!L2996</x:f>
      </x:c>
      <x:c r="M2996" s="0">
        <x:f>'Historical Trades'!M2996</x:f>
      </x:c>
      <x:c r="N2996" s="0">
        <x:f>CLEAN('Historical Trades'!O2996)</x:f>
      </x:c>
      <x:c r="P2996" s="14">
        <x:f>IF(G2996="sell",M2996,-M2996)</x:f>
      </x:c>
      <x:c r="Q2996" s="14">
        <x:f>VLOOKUP(N2996,'Currency Rates'!$A$3:$C$32,3,0)</x:f>
      </x:c>
      <x:c r="R2996" s="0">
        <x:f>IF(A2996="SPUS",0,IF(A2996="FWD",0,P2996/Q2996))</x:f>
      </x:c>
    </x:row>
    <x:row r="2997" spans="1:19" x14ac:dyDescent="0.3">
      <x:c r="A2997" s="0">
        <x:f>'Historical Trades'!A2997</x:f>
      </x:c>
      <x:c r="B2997" s="0">
        <x:f>'Historical Trades'!B2997</x:f>
      </x:c>
      <x:c r="C2997" s="23">
        <x:f>'Historical Trades'!C2997</x:f>
      </x:c>
      <x:c r="D2997" s="0">
        <x:f>'Historical Trades'!D2997</x:f>
      </x:c>
      <x:c r="E2997" s="23">
        <x:f>'Historical Trades'!E2997</x:f>
      </x:c>
      <x:c r="F2997" s="0">
        <x:f>'Historical Trades'!F2997</x:f>
      </x:c>
      <x:c r="G2997" s="0">
        <x:f>'Historical Trades'!G2997</x:f>
      </x:c>
      <x:c r="H2997" s="0">
        <x:f>'Historical Trades'!H2997</x:f>
      </x:c>
      <x:c r="I2997" s="0">
        <x:f>'Historical Trades'!I2997</x:f>
      </x:c>
      <x:c r="J2997" s="0">
        <x:f>'Historical Trades'!J2997</x:f>
      </x:c>
      <x:c r="K2997" s="0">
        <x:f>'Historical Trades'!K2997</x:f>
      </x:c>
      <x:c r="L2997" s="0">
        <x:f>'Historical Trades'!L2997</x:f>
      </x:c>
      <x:c r="M2997" s="0">
        <x:f>'Historical Trades'!M2997</x:f>
      </x:c>
      <x:c r="N2997" s="0">
        <x:f>CLEAN('Historical Trades'!O2997)</x:f>
      </x:c>
      <x:c r="P2997" s="14">
        <x:f>IF(G2997="sell",M2997,-M2997)</x:f>
      </x:c>
      <x:c r="Q2997" s="14">
        <x:f>VLOOKUP(N2997,'Currency Rates'!$A$3:$C$32,3,0)</x:f>
      </x:c>
      <x:c r="R2997" s="0">
        <x:f>IF(A2997="SPUS",0,IF(A2997="FWD",0,P2997/Q2997))</x:f>
      </x:c>
    </x:row>
    <x:row r="2998" spans="1:19" x14ac:dyDescent="0.3">
      <x:c r="A2998" s="0">
        <x:f>'Historical Trades'!A2998</x:f>
      </x:c>
      <x:c r="B2998" s="0">
        <x:f>'Historical Trades'!B2998</x:f>
      </x:c>
      <x:c r="C2998" s="23">
        <x:f>'Historical Trades'!C2998</x:f>
      </x:c>
      <x:c r="D2998" s="0">
        <x:f>'Historical Trades'!D2998</x:f>
      </x:c>
      <x:c r="E2998" s="23">
        <x:f>'Historical Trades'!E2998</x:f>
      </x:c>
      <x:c r="F2998" s="0">
        <x:f>'Historical Trades'!F2998</x:f>
      </x:c>
      <x:c r="G2998" s="0">
        <x:f>'Historical Trades'!G2998</x:f>
      </x:c>
      <x:c r="H2998" s="0">
        <x:f>'Historical Trades'!H2998</x:f>
      </x:c>
      <x:c r="I2998" s="0">
        <x:f>'Historical Trades'!I2998</x:f>
      </x:c>
      <x:c r="J2998" s="0">
        <x:f>'Historical Trades'!J2998</x:f>
      </x:c>
      <x:c r="K2998" s="0">
        <x:f>'Historical Trades'!K2998</x:f>
      </x:c>
      <x:c r="L2998" s="0">
        <x:f>'Historical Trades'!L2998</x:f>
      </x:c>
      <x:c r="M2998" s="0">
        <x:f>'Historical Trades'!M2998</x:f>
      </x:c>
      <x:c r="N2998" s="0">
        <x:f>CLEAN('Historical Trades'!O2998)</x:f>
      </x:c>
      <x:c r="P2998" s="14">
        <x:f>IF(G2998="sell",M2998,-M2998)</x:f>
      </x:c>
      <x:c r="Q2998" s="14">
        <x:f>VLOOKUP(N2998,'Currency Rates'!$A$3:$C$32,3,0)</x:f>
      </x:c>
      <x:c r="R2998" s="0">
        <x:f>IF(A2998="SPUS",0,IF(A2998="FWD",0,P2998/Q2998))</x:f>
      </x:c>
    </x:row>
    <x:row r="2999" spans="1:19" x14ac:dyDescent="0.3">
      <x:c r="A2999" s="0">
        <x:f>'Historical Trades'!A2999</x:f>
      </x:c>
      <x:c r="B2999" s="0">
        <x:f>'Historical Trades'!B2999</x:f>
      </x:c>
      <x:c r="C2999" s="23">
        <x:f>'Historical Trades'!C2999</x:f>
      </x:c>
      <x:c r="D2999" s="0">
        <x:f>'Historical Trades'!D2999</x:f>
      </x:c>
      <x:c r="E2999" s="23">
        <x:f>'Historical Trades'!E2999</x:f>
      </x:c>
      <x:c r="F2999" s="0">
        <x:f>'Historical Trades'!F2999</x:f>
      </x:c>
      <x:c r="G2999" s="0">
        <x:f>'Historical Trades'!G2999</x:f>
      </x:c>
      <x:c r="H2999" s="0">
        <x:f>'Historical Trades'!H2999</x:f>
      </x:c>
      <x:c r="I2999" s="0">
        <x:f>'Historical Trades'!I2999</x:f>
      </x:c>
      <x:c r="J2999" s="0">
        <x:f>'Historical Trades'!J2999</x:f>
      </x:c>
      <x:c r="K2999" s="0">
        <x:f>'Historical Trades'!K2999</x:f>
      </x:c>
      <x:c r="L2999" s="0">
        <x:f>'Historical Trades'!L2999</x:f>
      </x:c>
      <x:c r="M2999" s="0">
        <x:f>'Historical Trades'!M2999</x:f>
      </x:c>
      <x:c r="N2999" s="0">
        <x:f>CLEAN('Historical Trades'!O2999)</x:f>
      </x:c>
      <x:c r="P2999" s="14">
        <x:f>IF(G2999="sell",M2999,-M2999)</x:f>
      </x:c>
      <x:c r="Q2999" s="14">
        <x:f>VLOOKUP(N2999,'Currency Rates'!$A$3:$C$32,3,0)</x:f>
      </x:c>
      <x:c r="R2999" s="0">
        <x:f>IF(A2999="SPUS",0,IF(A2999="FWD",0,P2999/Q2999))</x:f>
      </x:c>
    </x:row>
    <x:row r="3000" spans="1:19" x14ac:dyDescent="0.3">
      <x:c r="A3000" s="0">
        <x:f>'Historical Trades'!A3000</x:f>
      </x:c>
      <x:c r="B3000" s="0">
        <x:f>'Historical Trades'!B3000</x:f>
      </x:c>
      <x:c r="C3000" s="23">
        <x:f>'Historical Trades'!C3000</x:f>
      </x:c>
      <x:c r="D3000" s="0">
        <x:f>'Historical Trades'!D3000</x:f>
      </x:c>
      <x:c r="E3000" s="23">
        <x:f>'Historical Trades'!E3000</x:f>
      </x:c>
      <x:c r="F3000" s="0">
        <x:f>'Historical Trades'!F3000</x:f>
      </x:c>
      <x:c r="G3000" s="0">
        <x:f>'Historical Trades'!G3000</x:f>
      </x:c>
      <x:c r="H3000" s="0">
        <x:f>'Historical Trades'!H3000</x:f>
      </x:c>
      <x:c r="I3000" s="0">
        <x:f>'Historical Trades'!I3000</x:f>
      </x:c>
      <x:c r="J3000" s="0">
        <x:f>'Historical Trades'!J3000</x:f>
      </x:c>
      <x:c r="K3000" s="0">
        <x:f>'Historical Trades'!K3000</x:f>
      </x:c>
      <x:c r="L3000" s="0">
        <x:f>'Historical Trades'!L3000</x:f>
      </x:c>
      <x:c r="M3000" s="0">
        <x:f>'Historical Trades'!M3000</x:f>
      </x:c>
      <x:c r="N3000" s="0">
        <x:f>CLEAN('Historical Trades'!O3000)</x:f>
      </x:c>
      <x:c r="P3000" s="14">
        <x:f>IF(G3000="sell",M3000,-M3000)</x:f>
      </x:c>
      <x:c r="Q3000" s="14">
        <x:f>VLOOKUP(N3000,'Currency Rates'!$A$3:$C$32,3,0)</x:f>
      </x:c>
      <x:c r="R3000" s="0">
        <x:f>IF(A3000="SPUS",0,IF(A3000="FWD",0,P3000/Q3000))</x:f>
      </x:c>
    </x:row>
    <x:row r="3001" spans="1:19" x14ac:dyDescent="0.3">
      <x:c r="A3001" s="0">
        <x:f>'Historical Trades'!A3001</x:f>
      </x:c>
      <x:c r="B3001" s="0">
        <x:f>'Historical Trades'!B3001</x:f>
      </x:c>
      <x:c r="C3001" s="23">
        <x:f>'Historical Trades'!C3001</x:f>
      </x:c>
      <x:c r="D3001" s="0">
        <x:f>'Historical Trades'!D3001</x:f>
      </x:c>
      <x:c r="E3001" s="23">
        <x:f>'Historical Trades'!E3001</x:f>
      </x:c>
      <x:c r="F3001" s="0">
        <x:f>'Historical Trades'!F3001</x:f>
      </x:c>
      <x:c r="G3001" s="0">
        <x:f>'Historical Trades'!G3001</x:f>
      </x:c>
      <x:c r="H3001" s="0">
        <x:f>'Historical Trades'!H3001</x:f>
      </x:c>
      <x:c r="I3001" s="0">
        <x:f>'Historical Trades'!I3001</x:f>
      </x:c>
      <x:c r="J3001" s="0">
        <x:f>'Historical Trades'!J3001</x:f>
      </x:c>
      <x:c r="K3001" s="0">
        <x:f>'Historical Trades'!K3001</x:f>
      </x:c>
      <x:c r="L3001" s="0">
        <x:f>'Historical Trades'!L3001</x:f>
      </x:c>
      <x:c r="M3001" s="0">
        <x:f>'Historical Trades'!M3001</x:f>
      </x:c>
      <x:c r="N3001" s="0">
        <x:f>CLEAN('Historical Trades'!O3001)</x:f>
      </x:c>
      <x:c r="P3001" s="14">
        <x:f>IF(G3001="sell",M3001,-M3001)</x:f>
      </x:c>
      <x:c r="Q3001" s="14">
        <x:f>VLOOKUP(N3001,'Currency Rates'!$A$3:$C$32,3,0)</x:f>
      </x:c>
      <x:c r="R3001" s="0">
        <x:f>IF(A3001="SPUS",0,IF(A3001="FWD",0,P3001/Q3001))</x:f>
      </x:c>
    </x:row>
    <x:row r="3002" spans="1:19" x14ac:dyDescent="0.3">
      <x:c r="A3002" s="0">
        <x:f>'Historical Trades'!A3002</x:f>
      </x:c>
      <x:c r="B3002" s="0">
        <x:f>'Historical Trades'!B3002</x:f>
      </x:c>
      <x:c r="C3002" s="23">
        <x:f>'Historical Trades'!C3002</x:f>
      </x:c>
      <x:c r="D3002" s="0">
        <x:f>'Historical Trades'!D3002</x:f>
      </x:c>
      <x:c r="E3002" s="23">
        <x:f>'Historical Trades'!E3002</x:f>
      </x:c>
      <x:c r="F3002" s="0">
        <x:f>'Historical Trades'!F3002</x:f>
      </x:c>
      <x:c r="G3002" s="0">
        <x:f>'Historical Trades'!G3002</x:f>
      </x:c>
      <x:c r="H3002" s="0">
        <x:f>'Historical Trades'!H3002</x:f>
      </x:c>
      <x:c r="I3002" s="0">
        <x:f>'Historical Trades'!I3002</x:f>
      </x:c>
      <x:c r="J3002" s="0">
        <x:f>'Historical Trades'!J3002</x:f>
      </x:c>
      <x:c r="K3002" s="0">
        <x:f>'Historical Trades'!K3002</x:f>
      </x:c>
      <x:c r="L3002" s="0">
        <x:f>'Historical Trades'!L3002</x:f>
      </x:c>
      <x:c r="M3002" s="0">
        <x:f>'Historical Trades'!M3002</x:f>
      </x:c>
      <x:c r="N3002" s="0">
        <x:f>CLEAN('Historical Trades'!O3002)</x:f>
      </x:c>
      <x:c r="P3002" s="14">
        <x:f>IF(G3002="sell",M3002,-M3002)</x:f>
      </x:c>
      <x:c r="Q3002" s="14">
        <x:f>VLOOKUP(N3002,'Currency Rates'!$A$3:$C$32,3,0)</x:f>
      </x:c>
      <x:c r="R3002" s="0">
        <x:f>IF(A3002="SPUS",0,IF(A3002="FWD",0,P3002/Q3002))</x:f>
      </x:c>
    </x:row>
    <x:row r="3003" spans="1:19" x14ac:dyDescent="0.3">
      <x:c r="A3003" s="0">
        <x:f>'Historical Trades'!A3003</x:f>
      </x:c>
      <x:c r="B3003" s="0">
        <x:f>'Historical Trades'!B3003</x:f>
      </x:c>
      <x:c r="C3003" s="23">
        <x:f>'Historical Trades'!C3003</x:f>
      </x:c>
      <x:c r="D3003" s="0">
        <x:f>'Historical Trades'!D3003</x:f>
      </x:c>
      <x:c r="E3003" s="23">
        <x:f>'Historical Trades'!E3003</x:f>
      </x:c>
      <x:c r="F3003" s="0">
        <x:f>'Historical Trades'!F3003</x:f>
      </x:c>
      <x:c r="G3003" s="0">
        <x:f>'Historical Trades'!G3003</x:f>
      </x:c>
      <x:c r="H3003" s="0">
        <x:f>'Historical Trades'!H3003</x:f>
      </x:c>
      <x:c r="I3003" s="0">
        <x:f>'Historical Trades'!I3003</x:f>
      </x:c>
      <x:c r="J3003" s="0">
        <x:f>'Historical Trades'!J3003</x:f>
      </x:c>
      <x:c r="K3003" s="0">
        <x:f>'Historical Trades'!K3003</x:f>
      </x:c>
      <x:c r="L3003" s="0">
        <x:f>'Historical Trades'!L3003</x:f>
      </x:c>
      <x:c r="M3003" s="0">
        <x:f>'Historical Trades'!M3003</x:f>
      </x:c>
      <x:c r="N3003" s="0">
        <x:f>CLEAN('Historical Trades'!O3003)</x:f>
      </x:c>
      <x:c r="P3003" s="14">
        <x:f>IF(G3003="sell",M3003,-M3003)</x:f>
      </x:c>
      <x:c r="Q3003" s="14">
        <x:f>VLOOKUP(N3003,'Currency Rates'!$A$3:$C$32,3,0)</x:f>
      </x:c>
      <x:c r="R3003" s="0">
        <x:f>IF(A3003="SPUS",0,IF(A3003="FWD",0,P3003/Q3003))</x:f>
      </x:c>
    </x:row>
    <x:row r="3004" spans="1:19" x14ac:dyDescent="0.3">
      <x:c r="A3004" s="0">
        <x:f>'Historical Trades'!A3004</x:f>
      </x:c>
      <x:c r="B3004" s="0">
        <x:f>'Historical Trades'!B3004</x:f>
      </x:c>
      <x:c r="C3004" s="23">
        <x:f>'Historical Trades'!C3004</x:f>
      </x:c>
      <x:c r="D3004" s="0">
        <x:f>'Historical Trades'!D3004</x:f>
      </x:c>
      <x:c r="E3004" s="23">
        <x:f>'Historical Trades'!E3004</x:f>
      </x:c>
      <x:c r="F3004" s="0">
        <x:f>'Historical Trades'!F3004</x:f>
      </x:c>
      <x:c r="G3004" s="0">
        <x:f>'Historical Trades'!G3004</x:f>
      </x:c>
      <x:c r="H3004" s="0">
        <x:f>'Historical Trades'!H3004</x:f>
      </x:c>
      <x:c r="I3004" s="0">
        <x:f>'Historical Trades'!I3004</x:f>
      </x:c>
      <x:c r="J3004" s="0">
        <x:f>'Historical Trades'!J3004</x:f>
      </x:c>
      <x:c r="K3004" s="0">
        <x:f>'Historical Trades'!K3004</x:f>
      </x:c>
      <x:c r="L3004" s="0">
        <x:f>'Historical Trades'!L3004</x:f>
      </x:c>
      <x:c r="M3004" s="0">
        <x:f>'Historical Trades'!M3004</x:f>
      </x:c>
      <x:c r="N3004" s="0">
        <x:f>CLEAN('Historical Trades'!O3004)</x:f>
      </x:c>
      <x:c r="P3004" s="14">
        <x:f>IF(G3004="sell",M3004,-M3004)</x:f>
      </x:c>
      <x:c r="Q3004" s="14">
        <x:f>VLOOKUP(N3004,'Currency Rates'!$A$3:$C$32,3,0)</x:f>
      </x:c>
      <x:c r="R3004" s="0">
        <x:f>IF(A3004="SPUS",0,IF(A3004="FWD",0,P3004/Q3004))</x:f>
      </x:c>
    </x:row>
    <x:row r="3005" spans="1:19" x14ac:dyDescent="0.3">
      <x:c r="A3005" s="0">
        <x:f>'Historical Trades'!A3005</x:f>
      </x:c>
      <x:c r="B3005" s="0">
        <x:f>'Historical Trades'!B3005</x:f>
      </x:c>
      <x:c r="C3005" s="23">
        <x:f>'Historical Trades'!C3005</x:f>
      </x:c>
      <x:c r="D3005" s="0">
        <x:f>'Historical Trades'!D3005</x:f>
      </x:c>
      <x:c r="E3005" s="23">
        <x:f>'Historical Trades'!E3005</x:f>
      </x:c>
      <x:c r="F3005" s="0">
        <x:f>'Historical Trades'!F3005</x:f>
      </x:c>
      <x:c r="G3005" s="0">
        <x:f>'Historical Trades'!G3005</x:f>
      </x:c>
      <x:c r="H3005" s="0">
        <x:f>'Historical Trades'!H3005</x:f>
      </x:c>
      <x:c r="I3005" s="0">
        <x:f>'Historical Trades'!I3005</x:f>
      </x:c>
      <x:c r="J3005" s="0">
        <x:f>'Historical Trades'!J3005</x:f>
      </x:c>
      <x:c r="K3005" s="0">
        <x:f>'Historical Trades'!K3005</x:f>
      </x:c>
      <x:c r="L3005" s="0">
        <x:f>'Historical Trades'!L3005</x:f>
      </x:c>
      <x:c r="M3005" s="0">
        <x:f>'Historical Trades'!M3005</x:f>
      </x:c>
      <x:c r="N3005" s="0">
        <x:f>CLEAN('Historical Trades'!O3005)</x:f>
      </x:c>
      <x:c r="P3005" s="14">
        <x:f>IF(G3005="sell",M3005,-M3005)</x:f>
      </x:c>
      <x:c r="Q3005" s="14">
        <x:f>VLOOKUP(N3005,'Currency Rates'!$A$3:$C$32,3,0)</x:f>
      </x:c>
      <x:c r="R3005" s="0">
        <x:f>IF(A3005="SPUS",0,IF(A3005="FWD",0,P3005/Q3005))</x:f>
      </x:c>
    </x:row>
    <x:row r="3006" spans="1:19" x14ac:dyDescent="0.3">
      <x:c r="A3006" s="0">
        <x:f>'Historical Trades'!A3006</x:f>
      </x:c>
      <x:c r="B3006" s="0">
        <x:f>'Historical Trades'!B3006</x:f>
      </x:c>
      <x:c r="C3006" s="23">
        <x:f>'Historical Trades'!C3006</x:f>
      </x:c>
      <x:c r="D3006" s="0">
        <x:f>'Historical Trades'!D3006</x:f>
      </x:c>
      <x:c r="E3006" s="23">
        <x:f>'Historical Trades'!E3006</x:f>
      </x:c>
      <x:c r="F3006" s="0">
        <x:f>'Historical Trades'!F3006</x:f>
      </x:c>
      <x:c r="G3006" s="0">
        <x:f>'Historical Trades'!G3006</x:f>
      </x:c>
      <x:c r="H3006" s="0">
        <x:f>'Historical Trades'!H3006</x:f>
      </x:c>
      <x:c r="I3006" s="0">
        <x:f>'Historical Trades'!I3006</x:f>
      </x:c>
      <x:c r="J3006" s="0">
        <x:f>'Historical Trades'!J3006</x:f>
      </x:c>
      <x:c r="K3006" s="0">
        <x:f>'Historical Trades'!K3006</x:f>
      </x:c>
      <x:c r="L3006" s="0">
        <x:f>'Historical Trades'!L3006</x:f>
      </x:c>
      <x:c r="M3006" s="0">
        <x:f>'Historical Trades'!M3006</x:f>
      </x:c>
      <x:c r="N3006" s="0">
        <x:f>CLEAN('Historical Trades'!O3006)</x:f>
      </x:c>
      <x:c r="P3006" s="14">
        <x:f>IF(G3006="sell",M3006,-M3006)</x:f>
      </x:c>
      <x:c r="Q3006" s="14">
        <x:f>VLOOKUP(N3006,'Currency Rates'!$A$3:$C$32,3,0)</x:f>
      </x:c>
      <x:c r="R3006" s="0">
        <x:f>IF(A3006="SPUS",0,IF(A3006="FWD",0,P3006/Q3006))</x:f>
      </x:c>
    </x:row>
    <x:row r="3007" spans="1:19" x14ac:dyDescent="0.3">
      <x:c r="A3007" s="0">
        <x:f>'Historical Trades'!A3007</x:f>
      </x:c>
      <x:c r="B3007" s="0">
        <x:f>'Historical Trades'!B3007</x:f>
      </x:c>
      <x:c r="C3007" s="23">
        <x:f>'Historical Trades'!C3007</x:f>
      </x:c>
      <x:c r="D3007" s="0">
        <x:f>'Historical Trades'!D3007</x:f>
      </x:c>
      <x:c r="E3007" s="23">
        <x:f>'Historical Trades'!E3007</x:f>
      </x:c>
      <x:c r="F3007" s="0">
        <x:f>'Historical Trades'!F3007</x:f>
      </x:c>
      <x:c r="G3007" s="0">
        <x:f>'Historical Trades'!G3007</x:f>
      </x:c>
      <x:c r="H3007" s="0">
        <x:f>'Historical Trades'!H3007</x:f>
      </x:c>
      <x:c r="I3007" s="0">
        <x:f>'Historical Trades'!I3007</x:f>
      </x:c>
      <x:c r="J3007" s="0">
        <x:f>'Historical Trades'!J3007</x:f>
      </x:c>
      <x:c r="K3007" s="0">
        <x:f>'Historical Trades'!K3007</x:f>
      </x:c>
      <x:c r="L3007" s="0">
        <x:f>'Historical Trades'!L3007</x:f>
      </x:c>
      <x:c r="M3007" s="0">
        <x:f>'Historical Trades'!M3007</x:f>
      </x:c>
      <x:c r="N3007" s="0">
        <x:f>CLEAN('Historical Trades'!O3007)</x:f>
      </x:c>
      <x:c r="P3007" s="14">
        <x:f>IF(G3007="sell",M3007,-M3007)</x:f>
      </x:c>
      <x:c r="Q3007" s="14">
        <x:f>VLOOKUP(N3007,'Currency Rates'!$A$3:$C$32,3,0)</x:f>
      </x:c>
      <x:c r="R3007" s="0">
        <x:f>IF(A3007="SPUS",0,IF(A3007="FWD",0,P3007/Q3007))</x:f>
      </x:c>
    </x:row>
    <x:row r="3008" spans="1:19" x14ac:dyDescent="0.3">
      <x:c r="A3008" s="0">
        <x:f>'Historical Trades'!A3008</x:f>
      </x:c>
      <x:c r="B3008" s="0">
        <x:f>'Historical Trades'!B3008</x:f>
      </x:c>
      <x:c r="C3008" s="23">
        <x:f>'Historical Trades'!C3008</x:f>
      </x:c>
      <x:c r="D3008" s="0">
        <x:f>'Historical Trades'!D3008</x:f>
      </x:c>
      <x:c r="E3008" s="23">
        <x:f>'Historical Trades'!E3008</x:f>
      </x:c>
      <x:c r="F3008" s="0">
        <x:f>'Historical Trades'!F3008</x:f>
      </x:c>
      <x:c r="G3008" s="0">
        <x:f>'Historical Trades'!G3008</x:f>
      </x:c>
      <x:c r="H3008" s="0">
        <x:f>'Historical Trades'!H3008</x:f>
      </x:c>
      <x:c r="I3008" s="0">
        <x:f>'Historical Trades'!I3008</x:f>
      </x:c>
      <x:c r="J3008" s="0">
        <x:f>'Historical Trades'!J3008</x:f>
      </x:c>
      <x:c r="K3008" s="0">
        <x:f>'Historical Trades'!K3008</x:f>
      </x:c>
      <x:c r="L3008" s="0">
        <x:f>'Historical Trades'!L3008</x:f>
      </x:c>
      <x:c r="M3008" s="0">
        <x:f>'Historical Trades'!M3008</x:f>
      </x:c>
      <x:c r="N3008" s="0">
        <x:f>CLEAN('Historical Trades'!O3008)</x:f>
      </x:c>
      <x:c r="P3008" s="14">
        <x:f>IF(G3008="sell",M3008,-M3008)</x:f>
      </x:c>
      <x:c r="Q3008" s="14">
        <x:f>VLOOKUP(N3008,'Currency Rates'!$A$3:$C$32,3,0)</x:f>
      </x:c>
      <x:c r="R3008" s="0">
        <x:f>IF(A3008="SPUS",0,IF(A3008="FWD",0,P3008/Q3008))</x:f>
      </x:c>
    </x:row>
    <x:row r="3009" spans="1:19" x14ac:dyDescent="0.3">
      <x:c r="A3009" s="0">
        <x:f>'Historical Trades'!A3009</x:f>
      </x:c>
      <x:c r="B3009" s="0">
        <x:f>'Historical Trades'!B3009</x:f>
      </x:c>
      <x:c r="C3009" s="23">
        <x:f>'Historical Trades'!C3009</x:f>
      </x:c>
      <x:c r="D3009" s="0">
        <x:f>'Historical Trades'!D3009</x:f>
      </x:c>
      <x:c r="E3009" s="23">
        <x:f>'Historical Trades'!E3009</x:f>
      </x:c>
      <x:c r="F3009" s="0">
        <x:f>'Historical Trades'!F3009</x:f>
      </x:c>
      <x:c r="G3009" s="0">
        <x:f>'Historical Trades'!G3009</x:f>
      </x:c>
      <x:c r="H3009" s="0">
        <x:f>'Historical Trades'!H3009</x:f>
      </x:c>
      <x:c r="I3009" s="0">
        <x:f>'Historical Trades'!I3009</x:f>
      </x:c>
      <x:c r="J3009" s="0">
        <x:f>'Historical Trades'!J3009</x:f>
      </x:c>
      <x:c r="K3009" s="0">
        <x:f>'Historical Trades'!K3009</x:f>
      </x:c>
      <x:c r="L3009" s="0">
        <x:f>'Historical Trades'!L3009</x:f>
      </x:c>
      <x:c r="M3009" s="0">
        <x:f>'Historical Trades'!M3009</x:f>
      </x:c>
      <x:c r="N3009" s="0">
        <x:f>CLEAN('Historical Trades'!O3009)</x:f>
      </x:c>
      <x:c r="P3009" s="14">
        <x:f>IF(G3009="sell",M3009,-M3009)</x:f>
      </x:c>
      <x:c r="Q3009" s="14">
        <x:f>VLOOKUP(N3009,'Currency Rates'!$A$3:$C$32,3,0)</x:f>
      </x:c>
      <x:c r="R3009" s="0">
        <x:f>IF(A3009="SPUS",0,IF(A3009="FWD",0,P3009/Q3009))</x:f>
      </x:c>
    </x:row>
    <x:row r="3010" spans="1:19" x14ac:dyDescent="0.3">
      <x:c r="A3010" s="0">
        <x:f>'Historical Trades'!A3010</x:f>
      </x:c>
      <x:c r="B3010" s="0">
        <x:f>'Historical Trades'!B3010</x:f>
      </x:c>
      <x:c r="C3010" s="23">
        <x:f>'Historical Trades'!C3010</x:f>
      </x:c>
      <x:c r="D3010" s="0">
        <x:f>'Historical Trades'!D3010</x:f>
      </x:c>
      <x:c r="E3010" s="23">
        <x:f>'Historical Trades'!E3010</x:f>
      </x:c>
      <x:c r="F3010" s="0">
        <x:f>'Historical Trades'!F3010</x:f>
      </x:c>
      <x:c r="G3010" s="0">
        <x:f>'Historical Trades'!G3010</x:f>
      </x:c>
      <x:c r="H3010" s="0">
        <x:f>'Historical Trades'!H3010</x:f>
      </x:c>
      <x:c r="I3010" s="0">
        <x:f>'Historical Trades'!I3010</x:f>
      </x:c>
      <x:c r="J3010" s="0">
        <x:f>'Historical Trades'!J3010</x:f>
      </x:c>
      <x:c r="K3010" s="0">
        <x:f>'Historical Trades'!K3010</x:f>
      </x:c>
      <x:c r="L3010" s="0">
        <x:f>'Historical Trades'!L3010</x:f>
      </x:c>
      <x:c r="M3010" s="0">
        <x:f>'Historical Trades'!M3010</x:f>
      </x:c>
      <x:c r="N3010" s="0">
        <x:f>CLEAN('Historical Trades'!O3010)</x:f>
      </x:c>
      <x:c r="P3010" s="14">
        <x:f>IF(G3010="sell",M3010,-M3010)</x:f>
      </x:c>
      <x:c r="Q3010" s="14">
        <x:f>VLOOKUP(N3010,'Currency Rates'!$A$3:$C$32,3,0)</x:f>
      </x:c>
      <x:c r="R3010" s="0">
        <x:f>IF(A3010="SPUS",0,IF(A3010="FWD",0,P3010/Q3010))</x:f>
      </x:c>
    </x:row>
    <x:row r="3011" spans="1:19" x14ac:dyDescent="0.3">
      <x:c r="A3011" s="0">
        <x:f>'Historical Trades'!A3011</x:f>
      </x:c>
      <x:c r="B3011" s="0">
        <x:f>'Historical Trades'!B3011</x:f>
      </x:c>
      <x:c r="C3011" s="23">
        <x:f>'Historical Trades'!C3011</x:f>
      </x:c>
      <x:c r="D3011" s="0">
        <x:f>'Historical Trades'!D3011</x:f>
      </x:c>
      <x:c r="E3011" s="23">
        <x:f>'Historical Trades'!E3011</x:f>
      </x:c>
      <x:c r="F3011" s="0">
        <x:f>'Historical Trades'!F3011</x:f>
      </x:c>
      <x:c r="G3011" s="0">
        <x:f>'Historical Trades'!G3011</x:f>
      </x:c>
      <x:c r="H3011" s="0">
        <x:f>'Historical Trades'!H3011</x:f>
      </x:c>
      <x:c r="I3011" s="0">
        <x:f>'Historical Trades'!I3011</x:f>
      </x:c>
      <x:c r="J3011" s="0">
        <x:f>'Historical Trades'!J3011</x:f>
      </x:c>
      <x:c r="K3011" s="0">
        <x:f>'Historical Trades'!K3011</x:f>
      </x:c>
      <x:c r="L3011" s="0">
        <x:f>'Historical Trades'!L3011</x:f>
      </x:c>
      <x:c r="M3011" s="0">
        <x:f>'Historical Trades'!M3011</x:f>
      </x:c>
      <x:c r="N3011" s="0">
        <x:f>CLEAN('Historical Trades'!O3011)</x:f>
      </x:c>
      <x:c r="P3011" s="14">
        <x:f>IF(G3011="sell",M3011,-M3011)</x:f>
      </x:c>
      <x:c r="Q3011" s="14">
        <x:f>VLOOKUP(N3011,'Currency Rates'!$A$3:$C$32,3,0)</x:f>
      </x:c>
      <x:c r="R3011" s="0">
        <x:f>IF(A3011="SPUS",0,IF(A3011="FWD",0,P3011/Q3011))</x:f>
      </x:c>
    </x:row>
    <x:row r="3012" spans="1:19" x14ac:dyDescent="0.3">
      <x:c r="A3012" s="0">
        <x:f>'Historical Trades'!A3012</x:f>
      </x:c>
      <x:c r="B3012" s="0">
        <x:f>'Historical Trades'!B3012</x:f>
      </x:c>
      <x:c r="C3012" s="23">
        <x:f>'Historical Trades'!C3012</x:f>
      </x:c>
      <x:c r="D3012" s="0">
        <x:f>'Historical Trades'!D3012</x:f>
      </x:c>
      <x:c r="E3012" s="23">
        <x:f>'Historical Trades'!E3012</x:f>
      </x:c>
      <x:c r="F3012" s="0">
        <x:f>'Historical Trades'!F3012</x:f>
      </x:c>
      <x:c r="G3012" s="0">
        <x:f>'Historical Trades'!G3012</x:f>
      </x:c>
      <x:c r="H3012" s="0">
        <x:f>'Historical Trades'!H3012</x:f>
      </x:c>
      <x:c r="I3012" s="0">
        <x:f>'Historical Trades'!I3012</x:f>
      </x:c>
      <x:c r="J3012" s="0">
        <x:f>'Historical Trades'!J3012</x:f>
      </x:c>
      <x:c r="K3012" s="0">
        <x:f>'Historical Trades'!K3012</x:f>
      </x:c>
      <x:c r="L3012" s="0">
        <x:f>'Historical Trades'!L3012</x:f>
      </x:c>
      <x:c r="M3012" s="0">
        <x:f>'Historical Trades'!M3012</x:f>
      </x:c>
      <x:c r="N3012" s="0">
        <x:f>CLEAN('Historical Trades'!O3012)</x:f>
      </x:c>
      <x:c r="P3012" s="14">
        <x:f>IF(G3012="sell",M3012,-M3012)</x:f>
      </x:c>
      <x:c r="Q3012" s="14">
        <x:f>VLOOKUP(N3012,'Currency Rates'!$A$3:$C$32,3,0)</x:f>
      </x:c>
      <x:c r="R3012" s="0">
        <x:f>IF(A3012="SPUS",0,IF(A3012="FWD",0,P3012/Q3012))</x:f>
      </x:c>
    </x:row>
    <x:row r="3013" spans="1:19" x14ac:dyDescent="0.3">
      <x:c r="A3013" s="0">
        <x:f>'Historical Trades'!A3013</x:f>
      </x:c>
      <x:c r="B3013" s="0">
        <x:f>'Historical Trades'!B3013</x:f>
      </x:c>
      <x:c r="C3013" s="23">
        <x:f>'Historical Trades'!C3013</x:f>
      </x:c>
      <x:c r="D3013" s="0">
        <x:f>'Historical Trades'!D3013</x:f>
      </x:c>
      <x:c r="E3013" s="23">
        <x:f>'Historical Trades'!E3013</x:f>
      </x:c>
      <x:c r="F3013" s="0">
        <x:f>'Historical Trades'!F3013</x:f>
      </x:c>
      <x:c r="G3013" s="0">
        <x:f>'Historical Trades'!G3013</x:f>
      </x:c>
      <x:c r="H3013" s="0">
        <x:f>'Historical Trades'!H3013</x:f>
      </x:c>
      <x:c r="I3013" s="0">
        <x:f>'Historical Trades'!I3013</x:f>
      </x:c>
      <x:c r="J3013" s="0">
        <x:f>'Historical Trades'!J3013</x:f>
      </x:c>
      <x:c r="K3013" s="0">
        <x:f>'Historical Trades'!K3013</x:f>
      </x:c>
      <x:c r="L3013" s="0">
        <x:f>'Historical Trades'!L3013</x:f>
      </x:c>
      <x:c r="M3013" s="0">
        <x:f>'Historical Trades'!M3013</x:f>
      </x:c>
      <x:c r="N3013" s="0">
        <x:f>CLEAN('Historical Trades'!O3013)</x:f>
      </x:c>
      <x:c r="P3013" s="14">
        <x:f>IF(G3013="sell",M3013,-M3013)</x:f>
      </x:c>
      <x:c r="Q3013" s="14">
        <x:f>VLOOKUP(N3013,'Currency Rates'!$A$3:$C$32,3,0)</x:f>
      </x:c>
      <x:c r="R3013" s="0">
        <x:f>IF(A3013="SPUS",0,IF(A3013="FWD",0,P3013/Q3013))</x:f>
      </x:c>
    </x:row>
    <x:row r="3014" spans="1:19" x14ac:dyDescent="0.3">
      <x:c r="A3014" s="0">
        <x:f>'Historical Trades'!A3014</x:f>
      </x:c>
      <x:c r="B3014" s="0">
        <x:f>'Historical Trades'!B3014</x:f>
      </x:c>
      <x:c r="C3014" s="23">
        <x:f>'Historical Trades'!C3014</x:f>
      </x:c>
      <x:c r="D3014" s="0">
        <x:f>'Historical Trades'!D3014</x:f>
      </x:c>
      <x:c r="E3014" s="23">
        <x:f>'Historical Trades'!E3014</x:f>
      </x:c>
      <x:c r="F3014" s="0">
        <x:f>'Historical Trades'!F3014</x:f>
      </x:c>
      <x:c r="G3014" s="0">
        <x:f>'Historical Trades'!G3014</x:f>
      </x:c>
      <x:c r="H3014" s="0">
        <x:f>'Historical Trades'!H3014</x:f>
      </x:c>
      <x:c r="I3014" s="0">
        <x:f>'Historical Trades'!I3014</x:f>
      </x:c>
      <x:c r="J3014" s="0">
        <x:f>'Historical Trades'!J3014</x:f>
      </x:c>
      <x:c r="K3014" s="0">
        <x:f>'Historical Trades'!K3014</x:f>
      </x:c>
      <x:c r="L3014" s="0">
        <x:f>'Historical Trades'!L3014</x:f>
      </x:c>
      <x:c r="M3014" s="0">
        <x:f>'Historical Trades'!M3014</x:f>
      </x:c>
      <x:c r="N3014" s="0">
        <x:f>CLEAN('Historical Trades'!O3014)</x:f>
      </x:c>
      <x:c r="P3014" s="14">
        <x:f>IF(G3014="sell",M3014,-M3014)</x:f>
      </x:c>
      <x:c r="Q3014" s="14">
        <x:f>VLOOKUP(N3014,'Currency Rates'!$A$3:$C$32,3,0)</x:f>
      </x:c>
      <x:c r="R3014" s="0">
        <x:f>IF(A3014="SPUS",0,IF(A3014="FWD",0,P3014/Q3014))</x:f>
      </x:c>
    </x:row>
    <x:row r="3015" spans="1:19" x14ac:dyDescent="0.3">
      <x:c r="A3015" s="0">
        <x:f>'Historical Trades'!A3015</x:f>
      </x:c>
      <x:c r="B3015" s="0">
        <x:f>'Historical Trades'!B3015</x:f>
      </x:c>
      <x:c r="C3015" s="23">
        <x:f>'Historical Trades'!C3015</x:f>
      </x:c>
      <x:c r="D3015" s="0">
        <x:f>'Historical Trades'!D3015</x:f>
      </x:c>
      <x:c r="E3015" s="23">
        <x:f>'Historical Trades'!E3015</x:f>
      </x:c>
      <x:c r="F3015" s="0">
        <x:f>'Historical Trades'!F3015</x:f>
      </x:c>
      <x:c r="G3015" s="0">
        <x:f>'Historical Trades'!G3015</x:f>
      </x:c>
      <x:c r="H3015" s="0">
        <x:f>'Historical Trades'!H3015</x:f>
      </x:c>
      <x:c r="I3015" s="0">
        <x:f>'Historical Trades'!I3015</x:f>
      </x:c>
      <x:c r="J3015" s="0">
        <x:f>'Historical Trades'!J3015</x:f>
      </x:c>
      <x:c r="K3015" s="0">
        <x:f>'Historical Trades'!K3015</x:f>
      </x:c>
      <x:c r="L3015" s="0">
        <x:f>'Historical Trades'!L3015</x:f>
      </x:c>
      <x:c r="M3015" s="0">
        <x:f>'Historical Trades'!M3015</x:f>
      </x:c>
      <x:c r="N3015" s="0">
        <x:f>CLEAN('Historical Trades'!O3015)</x:f>
      </x:c>
      <x:c r="P3015" s="14">
        <x:f>IF(G3015="sell",M3015,-M3015)</x:f>
      </x:c>
      <x:c r="Q3015" s="14">
        <x:f>VLOOKUP(N3015,'Currency Rates'!$A$3:$C$32,3,0)</x:f>
      </x:c>
      <x:c r="R3015" s="0">
        <x:f>IF(A3015="SPUS",0,IF(A3015="FWD",0,P3015/Q3015))</x:f>
      </x:c>
    </x:row>
    <x:row r="3016" spans="1:19" x14ac:dyDescent="0.3">
      <x:c r="A3016" s="0">
        <x:f>'Historical Trades'!A3016</x:f>
      </x:c>
      <x:c r="B3016" s="0">
        <x:f>'Historical Trades'!B3016</x:f>
      </x:c>
      <x:c r="C3016" s="23">
        <x:f>'Historical Trades'!C3016</x:f>
      </x:c>
      <x:c r="D3016" s="0">
        <x:f>'Historical Trades'!D3016</x:f>
      </x:c>
      <x:c r="E3016" s="23">
        <x:f>'Historical Trades'!E3016</x:f>
      </x:c>
      <x:c r="F3016" s="0">
        <x:f>'Historical Trades'!F3016</x:f>
      </x:c>
      <x:c r="G3016" s="0">
        <x:f>'Historical Trades'!G3016</x:f>
      </x:c>
      <x:c r="H3016" s="0">
        <x:f>'Historical Trades'!H3016</x:f>
      </x:c>
      <x:c r="I3016" s="0">
        <x:f>'Historical Trades'!I3016</x:f>
      </x:c>
      <x:c r="J3016" s="0">
        <x:f>'Historical Trades'!J3016</x:f>
      </x:c>
      <x:c r="K3016" s="0">
        <x:f>'Historical Trades'!K3016</x:f>
      </x:c>
      <x:c r="L3016" s="0">
        <x:f>'Historical Trades'!L3016</x:f>
      </x:c>
      <x:c r="M3016" s="0">
        <x:f>'Historical Trades'!M3016</x:f>
      </x:c>
      <x:c r="N3016" s="0">
        <x:f>CLEAN('Historical Trades'!O3016)</x:f>
      </x:c>
      <x:c r="P3016" s="14">
        <x:f>IF(G3016="sell",M3016,-M3016)</x:f>
      </x:c>
      <x:c r="Q3016" s="14">
        <x:f>VLOOKUP(N3016,'Currency Rates'!$A$3:$C$32,3,0)</x:f>
      </x:c>
      <x:c r="R3016" s="0">
        <x:f>IF(A3016="SPUS",0,IF(A3016="FWD",0,P3016/Q3016))</x:f>
      </x:c>
    </x:row>
    <x:row r="3017" spans="1:19" x14ac:dyDescent="0.3">
      <x:c r="A3017" s="0">
        <x:f>'Historical Trades'!A3017</x:f>
      </x:c>
      <x:c r="B3017" s="0">
        <x:f>'Historical Trades'!B3017</x:f>
      </x:c>
      <x:c r="C3017" s="23">
        <x:f>'Historical Trades'!C3017</x:f>
      </x:c>
      <x:c r="D3017" s="0">
        <x:f>'Historical Trades'!D3017</x:f>
      </x:c>
      <x:c r="E3017" s="23">
        <x:f>'Historical Trades'!E3017</x:f>
      </x:c>
      <x:c r="F3017" s="0">
        <x:f>'Historical Trades'!F3017</x:f>
      </x:c>
      <x:c r="G3017" s="0">
        <x:f>'Historical Trades'!G3017</x:f>
      </x:c>
      <x:c r="H3017" s="0">
        <x:f>'Historical Trades'!H3017</x:f>
      </x:c>
      <x:c r="I3017" s="0">
        <x:f>'Historical Trades'!I3017</x:f>
      </x:c>
      <x:c r="J3017" s="0">
        <x:f>'Historical Trades'!J3017</x:f>
      </x:c>
      <x:c r="K3017" s="0">
        <x:f>'Historical Trades'!K3017</x:f>
      </x:c>
      <x:c r="L3017" s="0">
        <x:f>'Historical Trades'!L3017</x:f>
      </x:c>
      <x:c r="M3017" s="0">
        <x:f>'Historical Trades'!M3017</x:f>
      </x:c>
      <x:c r="N3017" s="0">
        <x:f>CLEAN('Historical Trades'!O3017)</x:f>
      </x:c>
      <x:c r="P3017" s="14">
        <x:f>IF(G3017="sell",M3017,-M3017)</x:f>
      </x:c>
      <x:c r="Q3017" s="14">
        <x:f>VLOOKUP(N3017,'Currency Rates'!$A$3:$C$32,3,0)</x:f>
      </x:c>
      <x:c r="R3017" s="0">
        <x:f>IF(A3017="SPUS",0,IF(A3017="FWD",0,P3017/Q3017))</x:f>
      </x:c>
    </x:row>
    <x:row r="3018" spans="1:19" x14ac:dyDescent="0.3">
      <x:c r="A3018" s="0">
        <x:f>'Historical Trades'!A3018</x:f>
      </x:c>
      <x:c r="B3018" s="0">
        <x:f>'Historical Trades'!B3018</x:f>
      </x:c>
      <x:c r="C3018" s="23">
        <x:f>'Historical Trades'!C3018</x:f>
      </x:c>
      <x:c r="D3018" s="0">
        <x:f>'Historical Trades'!D3018</x:f>
      </x:c>
      <x:c r="E3018" s="23">
        <x:f>'Historical Trades'!E3018</x:f>
      </x:c>
      <x:c r="F3018" s="0">
        <x:f>'Historical Trades'!F3018</x:f>
      </x:c>
      <x:c r="G3018" s="0">
        <x:f>'Historical Trades'!G3018</x:f>
      </x:c>
      <x:c r="H3018" s="0">
        <x:f>'Historical Trades'!H3018</x:f>
      </x:c>
      <x:c r="I3018" s="0">
        <x:f>'Historical Trades'!I3018</x:f>
      </x:c>
      <x:c r="J3018" s="0">
        <x:f>'Historical Trades'!J3018</x:f>
      </x:c>
      <x:c r="K3018" s="0">
        <x:f>'Historical Trades'!K3018</x:f>
      </x:c>
      <x:c r="L3018" s="0">
        <x:f>'Historical Trades'!L3018</x:f>
      </x:c>
      <x:c r="M3018" s="0">
        <x:f>'Historical Trades'!M3018</x:f>
      </x:c>
      <x:c r="N3018" s="0">
        <x:f>CLEAN('Historical Trades'!O3018)</x:f>
      </x:c>
      <x:c r="P3018" s="14">
        <x:f>IF(G3018="sell",M3018,-M3018)</x:f>
      </x:c>
      <x:c r="Q3018" s="14">
        <x:f>VLOOKUP(N3018,'Currency Rates'!$A$3:$C$32,3,0)</x:f>
      </x:c>
      <x:c r="R3018" s="0">
        <x:f>IF(A3018="SPUS",0,IF(A3018="FWD",0,P3018/Q3018))</x:f>
      </x:c>
    </x:row>
    <x:row r="3019" spans="1:19" x14ac:dyDescent="0.3">
      <x:c r="A3019" s="0">
        <x:f>'Historical Trades'!A3019</x:f>
      </x:c>
      <x:c r="B3019" s="0">
        <x:f>'Historical Trades'!B3019</x:f>
      </x:c>
      <x:c r="C3019" s="23">
        <x:f>'Historical Trades'!C3019</x:f>
      </x:c>
      <x:c r="D3019" s="0">
        <x:f>'Historical Trades'!D3019</x:f>
      </x:c>
      <x:c r="E3019" s="23">
        <x:f>'Historical Trades'!E3019</x:f>
      </x:c>
      <x:c r="F3019" s="0">
        <x:f>'Historical Trades'!F3019</x:f>
      </x:c>
      <x:c r="G3019" s="0">
        <x:f>'Historical Trades'!G3019</x:f>
      </x:c>
      <x:c r="H3019" s="0">
        <x:f>'Historical Trades'!H3019</x:f>
      </x:c>
      <x:c r="I3019" s="0">
        <x:f>'Historical Trades'!I3019</x:f>
      </x:c>
      <x:c r="J3019" s="0">
        <x:f>'Historical Trades'!J3019</x:f>
      </x:c>
      <x:c r="K3019" s="0">
        <x:f>'Historical Trades'!K3019</x:f>
      </x:c>
      <x:c r="L3019" s="0">
        <x:f>'Historical Trades'!L3019</x:f>
      </x:c>
      <x:c r="M3019" s="0">
        <x:f>'Historical Trades'!M3019</x:f>
      </x:c>
      <x:c r="N3019" s="0">
        <x:f>CLEAN('Historical Trades'!O3019)</x:f>
      </x:c>
      <x:c r="P3019" s="14">
        <x:f>IF(G3019="sell",M3019,-M3019)</x:f>
      </x:c>
      <x:c r="Q3019" s="14">
        <x:f>VLOOKUP(N3019,'Currency Rates'!$A$3:$C$32,3,0)</x:f>
      </x:c>
      <x:c r="R3019" s="0">
        <x:f>IF(A3019="SPUS",0,IF(A3019="FWD",0,P3019/Q3019))</x:f>
      </x:c>
    </x:row>
    <x:row r="3020" spans="1:19" x14ac:dyDescent="0.3">
      <x:c r="A3020" s="0">
        <x:f>'Historical Trades'!A3020</x:f>
      </x:c>
      <x:c r="B3020" s="0">
        <x:f>'Historical Trades'!B3020</x:f>
      </x:c>
      <x:c r="C3020" s="23">
        <x:f>'Historical Trades'!C3020</x:f>
      </x:c>
      <x:c r="D3020" s="0">
        <x:f>'Historical Trades'!D3020</x:f>
      </x:c>
      <x:c r="E3020" s="23">
        <x:f>'Historical Trades'!E3020</x:f>
      </x:c>
      <x:c r="F3020" s="0">
        <x:f>'Historical Trades'!F3020</x:f>
      </x:c>
      <x:c r="G3020" s="0">
        <x:f>'Historical Trades'!G3020</x:f>
      </x:c>
      <x:c r="H3020" s="0">
        <x:f>'Historical Trades'!H3020</x:f>
      </x:c>
      <x:c r="I3020" s="0">
        <x:f>'Historical Trades'!I3020</x:f>
      </x:c>
      <x:c r="J3020" s="0">
        <x:f>'Historical Trades'!J3020</x:f>
      </x:c>
      <x:c r="K3020" s="0">
        <x:f>'Historical Trades'!K3020</x:f>
      </x:c>
      <x:c r="L3020" s="0">
        <x:f>'Historical Trades'!L3020</x:f>
      </x:c>
      <x:c r="M3020" s="0">
        <x:f>'Historical Trades'!M3020</x:f>
      </x:c>
      <x:c r="N3020" s="0">
        <x:f>CLEAN('Historical Trades'!O3020)</x:f>
      </x:c>
      <x:c r="P3020" s="14">
        <x:f>IF(G3020="sell",M3020,-M3020)</x:f>
      </x:c>
      <x:c r="Q3020" s="14">
        <x:f>VLOOKUP(N3020,'Currency Rates'!$A$3:$C$32,3,0)</x:f>
      </x:c>
      <x:c r="R3020" s="0">
        <x:f>IF(A3020="SPUS",0,IF(A3020="FWD",0,P3020/Q3020))</x:f>
      </x:c>
    </x:row>
    <x:row r="3021" spans="1:19" x14ac:dyDescent="0.3">
      <x:c r="A3021" s="0">
        <x:f>'Historical Trades'!A3021</x:f>
      </x:c>
      <x:c r="B3021" s="0">
        <x:f>'Historical Trades'!B3021</x:f>
      </x:c>
      <x:c r="C3021" s="23">
        <x:f>'Historical Trades'!C3021</x:f>
      </x:c>
      <x:c r="D3021" s="0">
        <x:f>'Historical Trades'!D3021</x:f>
      </x:c>
      <x:c r="E3021" s="23">
        <x:f>'Historical Trades'!E3021</x:f>
      </x:c>
      <x:c r="F3021" s="0">
        <x:f>'Historical Trades'!F3021</x:f>
      </x:c>
      <x:c r="G3021" s="0">
        <x:f>'Historical Trades'!G3021</x:f>
      </x:c>
      <x:c r="H3021" s="0">
        <x:f>'Historical Trades'!H3021</x:f>
      </x:c>
      <x:c r="I3021" s="0">
        <x:f>'Historical Trades'!I3021</x:f>
      </x:c>
      <x:c r="J3021" s="0">
        <x:f>'Historical Trades'!J3021</x:f>
      </x:c>
      <x:c r="K3021" s="0">
        <x:f>'Historical Trades'!K3021</x:f>
      </x:c>
      <x:c r="L3021" s="0">
        <x:f>'Historical Trades'!L3021</x:f>
      </x:c>
      <x:c r="M3021" s="0">
        <x:f>'Historical Trades'!M3021</x:f>
      </x:c>
      <x:c r="N3021" s="0">
        <x:f>CLEAN('Historical Trades'!O3021)</x:f>
      </x:c>
      <x:c r="P3021" s="14">
        <x:f>IF(G3021="sell",M3021,-M3021)</x:f>
      </x:c>
      <x:c r="Q3021" s="14">
        <x:f>VLOOKUP(N3021,'Currency Rates'!$A$3:$C$32,3,0)</x:f>
      </x:c>
      <x:c r="R3021" s="0">
        <x:f>IF(A3021="SPUS",0,IF(A3021="FWD",0,P3021/Q3021))</x:f>
      </x:c>
    </x:row>
    <x:row r="3022" spans="1:19" x14ac:dyDescent="0.3">
      <x:c r="A3022" s="0">
        <x:f>'Historical Trades'!A3022</x:f>
      </x:c>
      <x:c r="B3022" s="0">
        <x:f>'Historical Trades'!B3022</x:f>
      </x:c>
      <x:c r="C3022" s="23">
        <x:f>'Historical Trades'!C3022</x:f>
      </x:c>
      <x:c r="D3022" s="0">
        <x:f>'Historical Trades'!D3022</x:f>
      </x:c>
      <x:c r="E3022" s="23">
        <x:f>'Historical Trades'!E3022</x:f>
      </x:c>
      <x:c r="F3022" s="0">
        <x:f>'Historical Trades'!F3022</x:f>
      </x:c>
      <x:c r="G3022" s="0">
        <x:f>'Historical Trades'!G3022</x:f>
      </x:c>
      <x:c r="H3022" s="0">
        <x:f>'Historical Trades'!H3022</x:f>
      </x:c>
      <x:c r="I3022" s="0">
        <x:f>'Historical Trades'!I3022</x:f>
      </x:c>
      <x:c r="J3022" s="0">
        <x:f>'Historical Trades'!J3022</x:f>
      </x:c>
      <x:c r="K3022" s="0">
        <x:f>'Historical Trades'!K3022</x:f>
      </x:c>
      <x:c r="L3022" s="0">
        <x:f>'Historical Trades'!L3022</x:f>
      </x:c>
      <x:c r="M3022" s="0">
        <x:f>'Historical Trades'!M3022</x:f>
      </x:c>
      <x:c r="N3022" s="0">
        <x:f>CLEAN('Historical Trades'!O3022)</x:f>
      </x:c>
      <x:c r="P3022" s="14">
        <x:f>IF(G3022="sell",M3022,-M3022)</x:f>
      </x:c>
      <x:c r="Q3022" s="14">
        <x:f>VLOOKUP(N3022,'Currency Rates'!$A$3:$C$32,3,0)</x:f>
      </x:c>
      <x:c r="R3022" s="0">
        <x:f>IF(A3022="SPUS",0,IF(A3022="FWD",0,P3022/Q3022))</x:f>
      </x:c>
    </x:row>
    <x:row r="3023" spans="1:19" x14ac:dyDescent="0.3">
      <x:c r="A3023" s="0">
        <x:f>'Historical Trades'!A3023</x:f>
      </x:c>
      <x:c r="B3023" s="0">
        <x:f>'Historical Trades'!B3023</x:f>
      </x:c>
      <x:c r="C3023" s="23">
        <x:f>'Historical Trades'!C3023</x:f>
      </x:c>
      <x:c r="D3023" s="0">
        <x:f>'Historical Trades'!D3023</x:f>
      </x:c>
      <x:c r="E3023" s="23">
        <x:f>'Historical Trades'!E3023</x:f>
      </x:c>
      <x:c r="F3023" s="0">
        <x:f>'Historical Trades'!F3023</x:f>
      </x:c>
      <x:c r="G3023" s="0">
        <x:f>'Historical Trades'!G3023</x:f>
      </x:c>
      <x:c r="H3023" s="0">
        <x:f>'Historical Trades'!H3023</x:f>
      </x:c>
      <x:c r="I3023" s="0">
        <x:f>'Historical Trades'!I3023</x:f>
      </x:c>
      <x:c r="J3023" s="0">
        <x:f>'Historical Trades'!J3023</x:f>
      </x:c>
      <x:c r="K3023" s="0">
        <x:f>'Historical Trades'!K3023</x:f>
      </x:c>
      <x:c r="L3023" s="0">
        <x:f>'Historical Trades'!L3023</x:f>
      </x:c>
      <x:c r="M3023" s="0">
        <x:f>'Historical Trades'!M3023</x:f>
      </x:c>
      <x:c r="N3023" s="0">
        <x:f>CLEAN('Historical Trades'!O3023)</x:f>
      </x:c>
      <x:c r="P3023" s="14">
        <x:f>IF(G3023="sell",M3023,-M3023)</x:f>
      </x:c>
      <x:c r="Q3023" s="14">
        <x:f>VLOOKUP(N3023,'Currency Rates'!$A$3:$C$32,3,0)</x:f>
      </x:c>
      <x:c r="R3023" s="0">
        <x:f>IF(A3023="SPUS",0,IF(A3023="FWD",0,P3023/Q3023))</x:f>
      </x:c>
    </x:row>
    <x:row r="3024" spans="1:19" x14ac:dyDescent="0.3">
      <x:c r="A3024" s="0">
        <x:f>'Historical Trades'!A3024</x:f>
      </x:c>
      <x:c r="B3024" s="0">
        <x:f>'Historical Trades'!B3024</x:f>
      </x:c>
      <x:c r="C3024" s="23">
        <x:f>'Historical Trades'!C3024</x:f>
      </x:c>
      <x:c r="D3024" s="0">
        <x:f>'Historical Trades'!D3024</x:f>
      </x:c>
      <x:c r="E3024" s="23">
        <x:f>'Historical Trades'!E3024</x:f>
      </x:c>
      <x:c r="F3024" s="0">
        <x:f>'Historical Trades'!F3024</x:f>
      </x:c>
      <x:c r="G3024" s="0">
        <x:f>'Historical Trades'!G3024</x:f>
      </x:c>
      <x:c r="H3024" s="0">
        <x:f>'Historical Trades'!H3024</x:f>
      </x:c>
      <x:c r="I3024" s="0">
        <x:f>'Historical Trades'!I3024</x:f>
      </x:c>
      <x:c r="J3024" s="0">
        <x:f>'Historical Trades'!J3024</x:f>
      </x:c>
      <x:c r="K3024" s="0">
        <x:f>'Historical Trades'!K3024</x:f>
      </x:c>
      <x:c r="L3024" s="0">
        <x:f>'Historical Trades'!L3024</x:f>
      </x:c>
      <x:c r="M3024" s="0">
        <x:f>'Historical Trades'!M3024</x:f>
      </x:c>
      <x:c r="N3024" s="0">
        <x:f>CLEAN('Historical Trades'!O3024)</x:f>
      </x:c>
      <x:c r="P3024" s="14">
        <x:f>IF(G3024="sell",M3024,-M3024)</x:f>
      </x:c>
      <x:c r="Q3024" s="14">
        <x:f>VLOOKUP(N3024,'Currency Rates'!$A$3:$C$32,3,0)</x:f>
      </x:c>
      <x:c r="R3024" s="0">
        <x:f>IF(A3024="SPUS",0,IF(A3024="FWD",0,P3024/Q3024))</x:f>
      </x:c>
    </x:row>
    <x:row r="3025" spans="1:19" x14ac:dyDescent="0.3">
      <x:c r="A3025" s="0">
        <x:f>'Historical Trades'!A3025</x:f>
      </x:c>
      <x:c r="B3025" s="0">
        <x:f>'Historical Trades'!B3025</x:f>
      </x:c>
      <x:c r="C3025" s="23">
        <x:f>'Historical Trades'!C3025</x:f>
      </x:c>
      <x:c r="D3025" s="0">
        <x:f>'Historical Trades'!D3025</x:f>
      </x:c>
      <x:c r="E3025" s="23">
        <x:f>'Historical Trades'!E3025</x:f>
      </x:c>
      <x:c r="F3025" s="0">
        <x:f>'Historical Trades'!F3025</x:f>
      </x:c>
      <x:c r="G3025" s="0">
        <x:f>'Historical Trades'!G3025</x:f>
      </x:c>
      <x:c r="H3025" s="0">
        <x:f>'Historical Trades'!H3025</x:f>
      </x:c>
      <x:c r="I3025" s="0">
        <x:f>'Historical Trades'!I3025</x:f>
      </x:c>
      <x:c r="J3025" s="0">
        <x:f>'Historical Trades'!J3025</x:f>
      </x:c>
      <x:c r="K3025" s="0">
        <x:f>'Historical Trades'!K3025</x:f>
      </x:c>
      <x:c r="L3025" s="0">
        <x:f>'Historical Trades'!L3025</x:f>
      </x:c>
      <x:c r="M3025" s="0">
        <x:f>'Historical Trades'!M3025</x:f>
      </x:c>
      <x:c r="N3025" s="0">
        <x:f>CLEAN('Historical Trades'!O3025)</x:f>
      </x:c>
      <x:c r="P3025" s="14">
        <x:f>IF(G3025="sell",M3025,-M3025)</x:f>
      </x:c>
      <x:c r="Q3025" s="14">
        <x:f>VLOOKUP(N3025,'Currency Rates'!$A$3:$C$32,3,0)</x:f>
      </x:c>
      <x:c r="R3025" s="0">
        <x:f>IF(A3025="SPUS",0,IF(A3025="FWD",0,P3025/Q3025))</x:f>
      </x:c>
    </x:row>
    <x:row r="3026" spans="1:19" x14ac:dyDescent="0.3">
      <x:c r="A3026" s="0">
        <x:f>'Historical Trades'!A3026</x:f>
      </x:c>
      <x:c r="B3026" s="0">
        <x:f>'Historical Trades'!B3026</x:f>
      </x:c>
      <x:c r="C3026" s="23">
        <x:f>'Historical Trades'!C3026</x:f>
      </x:c>
      <x:c r="D3026" s="0">
        <x:f>'Historical Trades'!D3026</x:f>
      </x:c>
      <x:c r="E3026" s="23">
        <x:f>'Historical Trades'!E3026</x:f>
      </x:c>
      <x:c r="F3026" s="0">
        <x:f>'Historical Trades'!F3026</x:f>
      </x:c>
      <x:c r="G3026" s="0">
        <x:f>'Historical Trades'!G3026</x:f>
      </x:c>
      <x:c r="H3026" s="0">
        <x:f>'Historical Trades'!H3026</x:f>
      </x:c>
      <x:c r="I3026" s="0">
        <x:f>'Historical Trades'!I3026</x:f>
      </x:c>
      <x:c r="J3026" s="0">
        <x:f>'Historical Trades'!J3026</x:f>
      </x:c>
      <x:c r="K3026" s="0">
        <x:f>'Historical Trades'!K3026</x:f>
      </x:c>
      <x:c r="L3026" s="0">
        <x:f>'Historical Trades'!L3026</x:f>
      </x:c>
      <x:c r="M3026" s="0">
        <x:f>'Historical Trades'!M3026</x:f>
      </x:c>
      <x:c r="N3026" s="0">
        <x:f>CLEAN('Historical Trades'!O3026)</x:f>
      </x:c>
      <x:c r="P3026" s="14">
        <x:f>IF(G3026="sell",M3026,-M3026)</x:f>
      </x:c>
      <x:c r="Q3026" s="14">
        <x:f>VLOOKUP(N3026,'Currency Rates'!$A$3:$C$32,3,0)</x:f>
      </x:c>
      <x:c r="R3026" s="0">
        <x:f>IF(A3026="SPUS",0,IF(A3026="FWD",0,P3026/Q3026))</x:f>
      </x:c>
    </x:row>
    <x:row r="3027" spans="1:19" x14ac:dyDescent="0.3">
      <x:c r="A3027" s="0">
        <x:f>'Historical Trades'!A3027</x:f>
      </x:c>
      <x:c r="B3027" s="0">
        <x:f>'Historical Trades'!B3027</x:f>
      </x:c>
      <x:c r="C3027" s="23">
        <x:f>'Historical Trades'!C3027</x:f>
      </x:c>
      <x:c r="D3027" s="0">
        <x:f>'Historical Trades'!D3027</x:f>
      </x:c>
      <x:c r="E3027" s="23">
        <x:f>'Historical Trades'!E3027</x:f>
      </x:c>
      <x:c r="F3027" s="0">
        <x:f>'Historical Trades'!F3027</x:f>
      </x:c>
      <x:c r="G3027" s="0">
        <x:f>'Historical Trades'!G3027</x:f>
      </x:c>
      <x:c r="H3027" s="0">
        <x:f>'Historical Trades'!H3027</x:f>
      </x:c>
      <x:c r="I3027" s="0">
        <x:f>'Historical Trades'!I3027</x:f>
      </x:c>
      <x:c r="J3027" s="0">
        <x:f>'Historical Trades'!J3027</x:f>
      </x:c>
      <x:c r="K3027" s="0">
        <x:f>'Historical Trades'!K3027</x:f>
      </x:c>
      <x:c r="L3027" s="0">
        <x:f>'Historical Trades'!L3027</x:f>
      </x:c>
      <x:c r="M3027" s="0">
        <x:f>'Historical Trades'!M3027</x:f>
      </x:c>
      <x:c r="N3027" s="0">
        <x:f>CLEAN('Historical Trades'!O3027)</x:f>
      </x:c>
      <x:c r="P3027" s="14">
        <x:f>IF(G3027="sell",M3027,-M3027)</x:f>
      </x:c>
      <x:c r="Q3027" s="14">
        <x:f>VLOOKUP(N3027,'Currency Rates'!$A$3:$C$32,3,0)</x:f>
      </x:c>
      <x:c r="R3027" s="0">
        <x:f>IF(A3027="SPUS",0,IF(A3027="FWD",0,P3027/Q3027))</x:f>
      </x:c>
    </x:row>
    <x:row r="3028" spans="1:19" x14ac:dyDescent="0.3">
      <x:c r="A3028" s="0">
        <x:f>'Historical Trades'!A3028</x:f>
      </x:c>
      <x:c r="B3028" s="0">
        <x:f>'Historical Trades'!B3028</x:f>
      </x:c>
      <x:c r="C3028" s="23">
        <x:f>'Historical Trades'!C3028</x:f>
      </x:c>
      <x:c r="D3028" s="0">
        <x:f>'Historical Trades'!D3028</x:f>
      </x:c>
      <x:c r="E3028" s="23">
        <x:f>'Historical Trades'!E3028</x:f>
      </x:c>
      <x:c r="F3028" s="0">
        <x:f>'Historical Trades'!F3028</x:f>
      </x:c>
      <x:c r="G3028" s="0">
        <x:f>'Historical Trades'!G3028</x:f>
      </x:c>
      <x:c r="H3028" s="0">
        <x:f>'Historical Trades'!H3028</x:f>
      </x:c>
      <x:c r="I3028" s="0">
        <x:f>'Historical Trades'!I3028</x:f>
      </x:c>
      <x:c r="J3028" s="0">
        <x:f>'Historical Trades'!J3028</x:f>
      </x:c>
      <x:c r="K3028" s="0">
        <x:f>'Historical Trades'!K3028</x:f>
      </x:c>
      <x:c r="L3028" s="0">
        <x:f>'Historical Trades'!L3028</x:f>
      </x:c>
      <x:c r="M3028" s="0">
        <x:f>'Historical Trades'!M3028</x:f>
      </x:c>
      <x:c r="N3028" s="0">
        <x:f>CLEAN('Historical Trades'!O3028)</x:f>
      </x:c>
      <x:c r="P3028" s="14">
        <x:f>IF(G3028="sell",M3028,-M3028)</x:f>
      </x:c>
      <x:c r="Q3028" s="14">
        <x:f>VLOOKUP(N3028,'Currency Rates'!$A$3:$C$32,3,0)</x:f>
      </x:c>
      <x:c r="R3028" s="0">
        <x:f>IF(A3028="SPUS",0,IF(A3028="FWD",0,P3028/Q3028))</x:f>
      </x:c>
    </x:row>
    <x:row r="3029" spans="1:19" x14ac:dyDescent="0.3">
      <x:c r="A3029" s="0">
        <x:f>'Historical Trades'!A3029</x:f>
      </x:c>
      <x:c r="B3029" s="0">
        <x:f>'Historical Trades'!B3029</x:f>
      </x:c>
      <x:c r="C3029" s="23">
        <x:f>'Historical Trades'!C3029</x:f>
      </x:c>
      <x:c r="D3029" s="0">
        <x:f>'Historical Trades'!D3029</x:f>
      </x:c>
      <x:c r="E3029" s="23">
        <x:f>'Historical Trades'!E3029</x:f>
      </x:c>
      <x:c r="F3029" s="0">
        <x:f>'Historical Trades'!F3029</x:f>
      </x:c>
      <x:c r="G3029" s="0">
        <x:f>'Historical Trades'!G3029</x:f>
      </x:c>
      <x:c r="H3029" s="0">
        <x:f>'Historical Trades'!H3029</x:f>
      </x:c>
      <x:c r="I3029" s="0">
        <x:f>'Historical Trades'!I3029</x:f>
      </x:c>
      <x:c r="J3029" s="0">
        <x:f>'Historical Trades'!J3029</x:f>
      </x:c>
      <x:c r="K3029" s="0">
        <x:f>'Historical Trades'!K3029</x:f>
      </x:c>
      <x:c r="L3029" s="0">
        <x:f>'Historical Trades'!L3029</x:f>
      </x:c>
      <x:c r="M3029" s="0">
        <x:f>'Historical Trades'!M3029</x:f>
      </x:c>
      <x:c r="N3029" s="0">
        <x:f>CLEAN('Historical Trades'!O3029)</x:f>
      </x:c>
      <x:c r="P3029" s="14">
        <x:f>IF(G3029="sell",M3029,-M3029)</x:f>
      </x:c>
      <x:c r="Q3029" s="14">
        <x:f>VLOOKUP(N3029,'Currency Rates'!$A$3:$C$32,3,0)</x:f>
      </x:c>
      <x:c r="R3029" s="0">
        <x:f>IF(A3029="SPUS",0,IF(A3029="FWD",0,P3029/Q3029))</x:f>
      </x:c>
    </x:row>
    <x:row r="3030" spans="1:19" x14ac:dyDescent="0.3">
      <x:c r="A3030" s="0">
        <x:f>'Historical Trades'!A3030</x:f>
      </x:c>
      <x:c r="B3030" s="0">
        <x:f>'Historical Trades'!B3030</x:f>
      </x:c>
      <x:c r="C3030" s="23">
        <x:f>'Historical Trades'!C3030</x:f>
      </x:c>
      <x:c r="D3030" s="0">
        <x:f>'Historical Trades'!D3030</x:f>
      </x:c>
      <x:c r="E3030" s="23">
        <x:f>'Historical Trades'!E3030</x:f>
      </x:c>
      <x:c r="F3030" s="0">
        <x:f>'Historical Trades'!F3030</x:f>
      </x:c>
      <x:c r="G3030" s="0">
        <x:f>'Historical Trades'!G3030</x:f>
      </x:c>
      <x:c r="H3030" s="0">
        <x:f>'Historical Trades'!H3030</x:f>
      </x:c>
      <x:c r="I3030" s="0">
        <x:f>'Historical Trades'!I3030</x:f>
      </x:c>
      <x:c r="J3030" s="0">
        <x:f>'Historical Trades'!J3030</x:f>
      </x:c>
      <x:c r="K3030" s="0">
        <x:f>'Historical Trades'!K3030</x:f>
      </x:c>
      <x:c r="L3030" s="0">
        <x:f>'Historical Trades'!L3030</x:f>
      </x:c>
      <x:c r="M3030" s="0">
        <x:f>'Historical Trades'!M3030</x:f>
      </x:c>
      <x:c r="N3030" s="0">
        <x:f>CLEAN('Historical Trades'!O3030)</x:f>
      </x:c>
      <x:c r="P3030" s="14">
        <x:f>IF(G3030="sell",M3030,-M3030)</x:f>
      </x:c>
      <x:c r="Q3030" s="14">
        <x:f>VLOOKUP(N3030,'Currency Rates'!$A$3:$C$32,3,0)</x:f>
      </x:c>
      <x:c r="R3030" s="0">
        <x:f>IF(A3030="SPUS",0,IF(A3030="FWD",0,P3030/Q3030))</x:f>
      </x:c>
    </x:row>
    <x:row r="3031" spans="1:19" x14ac:dyDescent="0.3">
      <x:c r="A3031" s="0">
        <x:f>'Historical Trades'!A3031</x:f>
      </x:c>
      <x:c r="B3031" s="0">
        <x:f>'Historical Trades'!B3031</x:f>
      </x:c>
      <x:c r="C3031" s="23">
        <x:f>'Historical Trades'!C3031</x:f>
      </x:c>
      <x:c r="D3031" s="0">
        <x:f>'Historical Trades'!D3031</x:f>
      </x:c>
      <x:c r="E3031" s="23">
        <x:f>'Historical Trades'!E3031</x:f>
      </x:c>
      <x:c r="F3031" s="0">
        <x:f>'Historical Trades'!F3031</x:f>
      </x:c>
      <x:c r="G3031" s="0">
        <x:f>'Historical Trades'!G3031</x:f>
      </x:c>
      <x:c r="H3031" s="0">
        <x:f>'Historical Trades'!H3031</x:f>
      </x:c>
      <x:c r="I3031" s="0">
        <x:f>'Historical Trades'!I3031</x:f>
      </x:c>
      <x:c r="J3031" s="0">
        <x:f>'Historical Trades'!J3031</x:f>
      </x:c>
      <x:c r="K3031" s="0">
        <x:f>'Historical Trades'!K3031</x:f>
      </x:c>
      <x:c r="L3031" s="0">
        <x:f>'Historical Trades'!L3031</x:f>
      </x:c>
      <x:c r="M3031" s="0">
        <x:f>'Historical Trades'!M3031</x:f>
      </x:c>
      <x:c r="N3031" s="0">
        <x:f>CLEAN('Historical Trades'!O3031)</x:f>
      </x:c>
      <x:c r="P3031" s="14">
        <x:f>IF(G3031="sell",M3031,-M3031)</x:f>
      </x:c>
      <x:c r="Q3031" s="14">
        <x:f>VLOOKUP(N3031,'Currency Rates'!$A$3:$C$32,3,0)</x:f>
      </x:c>
      <x:c r="R3031" s="0">
        <x:f>IF(A3031="SPUS",0,IF(A3031="FWD",0,P3031/Q3031))</x:f>
      </x:c>
    </x:row>
    <x:row r="3032" spans="1:19" x14ac:dyDescent="0.3">
      <x:c r="A3032" s="0">
        <x:f>'Historical Trades'!A3032</x:f>
      </x:c>
      <x:c r="B3032" s="0">
        <x:f>'Historical Trades'!B3032</x:f>
      </x:c>
      <x:c r="C3032" s="23">
        <x:f>'Historical Trades'!C3032</x:f>
      </x:c>
      <x:c r="D3032" s="0">
        <x:f>'Historical Trades'!D3032</x:f>
      </x:c>
      <x:c r="E3032" s="23">
        <x:f>'Historical Trades'!E3032</x:f>
      </x:c>
      <x:c r="F3032" s="0">
        <x:f>'Historical Trades'!F3032</x:f>
      </x:c>
      <x:c r="G3032" s="0">
        <x:f>'Historical Trades'!G3032</x:f>
      </x:c>
      <x:c r="H3032" s="0">
        <x:f>'Historical Trades'!H3032</x:f>
      </x:c>
      <x:c r="I3032" s="0">
        <x:f>'Historical Trades'!I3032</x:f>
      </x:c>
      <x:c r="J3032" s="0">
        <x:f>'Historical Trades'!J3032</x:f>
      </x:c>
      <x:c r="K3032" s="0">
        <x:f>'Historical Trades'!K3032</x:f>
      </x:c>
      <x:c r="L3032" s="0">
        <x:f>'Historical Trades'!L3032</x:f>
      </x:c>
      <x:c r="M3032" s="0">
        <x:f>'Historical Trades'!M3032</x:f>
      </x:c>
      <x:c r="N3032" s="0">
        <x:f>CLEAN('Historical Trades'!O3032)</x:f>
      </x:c>
      <x:c r="P3032" s="14">
        <x:f>IF(G3032="sell",M3032,-M3032)</x:f>
      </x:c>
      <x:c r="Q3032" s="14">
        <x:f>VLOOKUP(N3032,'Currency Rates'!$A$3:$C$32,3,0)</x:f>
      </x:c>
      <x:c r="R3032" s="0">
        <x:f>IF(A3032="SPUS",0,IF(A3032="FWD",0,P3032/Q3032))</x:f>
      </x:c>
    </x:row>
    <x:row r="3033" spans="1:19" x14ac:dyDescent="0.3">
      <x:c r="A3033" s="0">
        <x:f>'Historical Trades'!A3033</x:f>
      </x:c>
      <x:c r="B3033" s="0">
        <x:f>'Historical Trades'!B3033</x:f>
      </x:c>
      <x:c r="C3033" s="23">
        <x:f>'Historical Trades'!C3033</x:f>
      </x:c>
      <x:c r="D3033" s="0">
        <x:f>'Historical Trades'!D3033</x:f>
      </x:c>
      <x:c r="E3033" s="23">
        <x:f>'Historical Trades'!E3033</x:f>
      </x:c>
      <x:c r="F3033" s="0">
        <x:f>'Historical Trades'!F3033</x:f>
      </x:c>
      <x:c r="G3033" s="0">
        <x:f>'Historical Trades'!G3033</x:f>
      </x:c>
      <x:c r="H3033" s="0">
        <x:f>'Historical Trades'!H3033</x:f>
      </x:c>
      <x:c r="I3033" s="0">
        <x:f>'Historical Trades'!I3033</x:f>
      </x:c>
      <x:c r="J3033" s="0">
        <x:f>'Historical Trades'!J3033</x:f>
      </x:c>
      <x:c r="K3033" s="0">
        <x:f>'Historical Trades'!K3033</x:f>
      </x:c>
      <x:c r="L3033" s="0">
        <x:f>'Historical Trades'!L3033</x:f>
      </x:c>
      <x:c r="M3033" s="0">
        <x:f>'Historical Trades'!M3033</x:f>
      </x:c>
      <x:c r="N3033" s="0">
        <x:f>CLEAN('Historical Trades'!O3033)</x:f>
      </x:c>
      <x:c r="P3033" s="14">
        <x:f>IF(G3033="sell",M3033,-M3033)</x:f>
      </x:c>
      <x:c r="Q3033" s="14">
        <x:f>VLOOKUP(N3033,'Currency Rates'!$A$3:$C$32,3,0)</x:f>
      </x:c>
      <x:c r="R3033" s="0">
        <x:f>IF(A3033="SPUS",0,IF(A3033="FWD",0,P3033/Q3033))</x:f>
      </x:c>
    </x:row>
    <x:row r="3034" spans="1:19" x14ac:dyDescent="0.3">
      <x:c r="A3034" s="0">
        <x:f>'Historical Trades'!A3034</x:f>
      </x:c>
      <x:c r="B3034" s="0">
        <x:f>'Historical Trades'!B3034</x:f>
      </x:c>
      <x:c r="C3034" s="23">
        <x:f>'Historical Trades'!C3034</x:f>
      </x:c>
      <x:c r="D3034" s="0">
        <x:f>'Historical Trades'!D3034</x:f>
      </x:c>
      <x:c r="E3034" s="23">
        <x:f>'Historical Trades'!E3034</x:f>
      </x:c>
      <x:c r="F3034" s="0">
        <x:f>'Historical Trades'!F3034</x:f>
      </x:c>
      <x:c r="G3034" s="0">
        <x:f>'Historical Trades'!G3034</x:f>
      </x:c>
      <x:c r="H3034" s="0">
        <x:f>'Historical Trades'!H3034</x:f>
      </x:c>
      <x:c r="I3034" s="0">
        <x:f>'Historical Trades'!I3034</x:f>
      </x:c>
      <x:c r="J3034" s="0">
        <x:f>'Historical Trades'!J3034</x:f>
      </x:c>
      <x:c r="K3034" s="0">
        <x:f>'Historical Trades'!K3034</x:f>
      </x:c>
      <x:c r="L3034" s="0">
        <x:f>'Historical Trades'!L3034</x:f>
      </x:c>
      <x:c r="M3034" s="0">
        <x:f>'Historical Trades'!M3034</x:f>
      </x:c>
      <x:c r="N3034" s="0">
        <x:f>CLEAN('Historical Trades'!O3034)</x:f>
      </x:c>
      <x:c r="P3034" s="14">
        <x:f>IF(G3034="sell",M3034,-M3034)</x:f>
      </x:c>
      <x:c r="Q3034" s="14">
        <x:f>VLOOKUP(N3034,'Currency Rates'!$A$3:$C$32,3,0)</x:f>
      </x:c>
      <x:c r="R3034" s="0">
        <x:f>IF(A3034="SPUS",0,IF(A3034="FWD",0,P3034/Q3034))</x:f>
      </x:c>
    </x:row>
    <x:row r="3035" spans="1:19" x14ac:dyDescent="0.3">
      <x:c r="A3035" s="0">
        <x:f>'Historical Trades'!A3035</x:f>
      </x:c>
      <x:c r="B3035" s="0">
        <x:f>'Historical Trades'!B3035</x:f>
      </x:c>
      <x:c r="C3035" s="23">
        <x:f>'Historical Trades'!C3035</x:f>
      </x:c>
      <x:c r="D3035" s="0">
        <x:f>'Historical Trades'!D3035</x:f>
      </x:c>
      <x:c r="E3035" s="23">
        <x:f>'Historical Trades'!E3035</x:f>
      </x:c>
      <x:c r="F3035" s="0">
        <x:f>'Historical Trades'!F3035</x:f>
      </x:c>
      <x:c r="G3035" s="0">
        <x:f>'Historical Trades'!G3035</x:f>
      </x:c>
      <x:c r="H3035" s="0">
        <x:f>'Historical Trades'!H3035</x:f>
      </x:c>
      <x:c r="I3035" s="0">
        <x:f>'Historical Trades'!I3035</x:f>
      </x:c>
      <x:c r="J3035" s="0">
        <x:f>'Historical Trades'!J3035</x:f>
      </x:c>
      <x:c r="K3035" s="0">
        <x:f>'Historical Trades'!K3035</x:f>
      </x:c>
      <x:c r="L3035" s="0">
        <x:f>'Historical Trades'!L3035</x:f>
      </x:c>
      <x:c r="M3035" s="0">
        <x:f>'Historical Trades'!M3035</x:f>
      </x:c>
      <x:c r="N3035" s="0">
        <x:f>CLEAN('Historical Trades'!O3035)</x:f>
      </x:c>
      <x:c r="P3035" s="14">
        <x:f>IF(G3035="sell",M3035,-M3035)</x:f>
      </x:c>
      <x:c r="Q3035" s="14">
        <x:f>VLOOKUP(N3035,'Currency Rates'!$A$3:$C$32,3,0)</x:f>
      </x:c>
      <x:c r="R3035" s="0">
        <x:f>IF(A3035="SPUS",0,IF(A3035="FWD",0,P3035/Q3035))</x:f>
      </x:c>
    </x:row>
    <x:row r="3036" spans="1:19" x14ac:dyDescent="0.3">
      <x:c r="A3036" s="0">
        <x:f>'Historical Trades'!A3036</x:f>
      </x:c>
      <x:c r="B3036" s="0">
        <x:f>'Historical Trades'!B3036</x:f>
      </x:c>
      <x:c r="C3036" s="23">
        <x:f>'Historical Trades'!C3036</x:f>
      </x:c>
      <x:c r="D3036" s="0">
        <x:f>'Historical Trades'!D3036</x:f>
      </x:c>
      <x:c r="E3036" s="23">
        <x:f>'Historical Trades'!E3036</x:f>
      </x:c>
      <x:c r="F3036" s="0">
        <x:f>'Historical Trades'!F3036</x:f>
      </x:c>
      <x:c r="G3036" s="0">
        <x:f>'Historical Trades'!G3036</x:f>
      </x:c>
      <x:c r="H3036" s="0">
        <x:f>'Historical Trades'!H3036</x:f>
      </x:c>
      <x:c r="I3036" s="0">
        <x:f>'Historical Trades'!I3036</x:f>
      </x:c>
      <x:c r="J3036" s="0">
        <x:f>'Historical Trades'!J3036</x:f>
      </x:c>
      <x:c r="K3036" s="0">
        <x:f>'Historical Trades'!K3036</x:f>
      </x:c>
      <x:c r="L3036" s="0">
        <x:f>'Historical Trades'!L3036</x:f>
      </x:c>
      <x:c r="M3036" s="0">
        <x:f>'Historical Trades'!M3036</x:f>
      </x:c>
      <x:c r="N3036" s="0">
        <x:f>CLEAN('Historical Trades'!O3036)</x:f>
      </x:c>
      <x:c r="P3036" s="14">
        <x:f>IF(G3036="sell",M3036,-M3036)</x:f>
      </x:c>
      <x:c r="Q3036" s="14">
        <x:f>VLOOKUP(N3036,'Currency Rates'!$A$3:$C$32,3,0)</x:f>
      </x:c>
      <x:c r="R3036" s="0">
        <x:f>IF(A3036="SPUS",0,IF(A3036="FWD",0,P3036/Q3036))</x:f>
      </x:c>
    </x:row>
    <x:row r="3037" spans="1:19" x14ac:dyDescent="0.3">
      <x:c r="A3037" s="0">
        <x:f>'Historical Trades'!A3037</x:f>
      </x:c>
      <x:c r="B3037" s="0">
        <x:f>'Historical Trades'!B3037</x:f>
      </x:c>
      <x:c r="C3037" s="23">
        <x:f>'Historical Trades'!C3037</x:f>
      </x:c>
      <x:c r="D3037" s="0">
        <x:f>'Historical Trades'!D3037</x:f>
      </x:c>
      <x:c r="E3037" s="23">
        <x:f>'Historical Trades'!E3037</x:f>
      </x:c>
      <x:c r="F3037" s="0">
        <x:f>'Historical Trades'!F3037</x:f>
      </x:c>
      <x:c r="G3037" s="0">
        <x:f>'Historical Trades'!G3037</x:f>
      </x:c>
      <x:c r="H3037" s="0">
        <x:f>'Historical Trades'!H3037</x:f>
      </x:c>
      <x:c r="I3037" s="0">
        <x:f>'Historical Trades'!I3037</x:f>
      </x:c>
      <x:c r="J3037" s="0">
        <x:f>'Historical Trades'!J3037</x:f>
      </x:c>
      <x:c r="K3037" s="0">
        <x:f>'Historical Trades'!K3037</x:f>
      </x:c>
      <x:c r="L3037" s="0">
        <x:f>'Historical Trades'!L3037</x:f>
      </x:c>
      <x:c r="M3037" s="0">
        <x:f>'Historical Trades'!M3037</x:f>
      </x:c>
      <x:c r="N3037" s="0">
        <x:f>CLEAN('Historical Trades'!O3037)</x:f>
      </x:c>
      <x:c r="P3037" s="14">
        <x:f>IF(G3037="sell",M3037,-M3037)</x:f>
      </x:c>
      <x:c r="Q3037" s="14">
        <x:f>VLOOKUP(N3037,'Currency Rates'!$A$3:$C$32,3,0)</x:f>
      </x:c>
      <x:c r="R3037" s="0">
        <x:f>IF(A3037="SPUS",0,IF(A3037="FWD",0,P3037/Q3037))</x:f>
      </x:c>
    </x:row>
    <x:row r="3038" spans="1:19" x14ac:dyDescent="0.3">
      <x:c r="A3038" s="0">
        <x:f>'Historical Trades'!A3038</x:f>
      </x:c>
      <x:c r="B3038" s="0">
        <x:f>'Historical Trades'!B3038</x:f>
      </x:c>
      <x:c r="C3038" s="23">
        <x:f>'Historical Trades'!C3038</x:f>
      </x:c>
      <x:c r="D3038" s="0">
        <x:f>'Historical Trades'!D3038</x:f>
      </x:c>
      <x:c r="E3038" s="23">
        <x:f>'Historical Trades'!E3038</x:f>
      </x:c>
      <x:c r="F3038" s="0">
        <x:f>'Historical Trades'!F3038</x:f>
      </x:c>
      <x:c r="G3038" s="0">
        <x:f>'Historical Trades'!G3038</x:f>
      </x:c>
      <x:c r="H3038" s="0">
        <x:f>'Historical Trades'!H3038</x:f>
      </x:c>
      <x:c r="I3038" s="0">
        <x:f>'Historical Trades'!I3038</x:f>
      </x:c>
      <x:c r="J3038" s="0">
        <x:f>'Historical Trades'!J3038</x:f>
      </x:c>
      <x:c r="K3038" s="0">
        <x:f>'Historical Trades'!K3038</x:f>
      </x:c>
      <x:c r="L3038" s="0">
        <x:f>'Historical Trades'!L3038</x:f>
      </x:c>
      <x:c r="M3038" s="0">
        <x:f>'Historical Trades'!M3038</x:f>
      </x:c>
      <x:c r="N3038" s="0">
        <x:f>CLEAN('Historical Trades'!O3038)</x:f>
      </x:c>
      <x:c r="P3038" s="14">
        <x:f>IF(G3038="sell",M3038,-M3038)</x:f>
      </x:c>
      <x:c r="Q3038" s="14">
        <x:f>VLOOKUP(N3038,'Currency Rates'!$A$3:$C$32,3,0)</x:f>
      </x:c>
      <x:c r="R3038" s="0">
        <x:f>IF(A3038="SPUS",0,IF(A3038="FWD",0,P3038/Q3038))</x:f>
      </x:c>
    </x:row>
    <x:row r="3039" spans="1:19" x14ac:dyDescent="0.3">
      <x:c r="A3039" s="0">
        <x:f>'Historical Trades'!A3039</x:f>
      </x:c>
      <x:c r="B3039" s="0">
        <x:f>'Historical Trades'!B3039</x:f>
      </x:c>
      <x:c r="C3039" s="23">
        <x:f>'Historical Trades'!C3039</x:f>
      </x:c>
      <x:c r="D3039" s="0">
        <x:f>'Historical Trades'!D3039</x:f>
      </x:c>
      <x:c r="E3039" s="23">
        <x:f>'Historical Trades'!E3039</x:f>
      </x:c>
      <x:c r="F3039" s="0">
        <x:f>'Historical Trades'!F3039</x:f>
      </x:c>
      <x:c r="G3039" s="0">
        <x:f>'Historical Trades'!G3039</x:f>
      </x:c>
      <x:c r="H3039" s="0">
        <x:f>'Historical Trades'!H3039</x:f>
      </x:c>
      <x:c r="I3039" s="0">
        <x:f>'Historical Trades'!I3039</x:f>
      </x:c>
      <x:c r="J3039" s="0">
        <x:f>'Historical Trades'!J3039</x:f>
      </x:c>
      <x:c r="K3039" s="0">
        <x:f>'Historical Trades'!K3039</x:f>
      </x:c>
      <x:c r="L3039" s="0">
        <x:f>'Historical Trades'!L3039</x:f>
      </x:c>
      <x:c r="M3039" s="0">
        <x:f>'Historical Trades'!M3039</x:f>
      </x:c>
      <x:c r="N3039" s="0">
        <x:f>CLEAN('Historical Trades'!O3039)</x:f>
      </x:c>
      <x:c r="P3039" s="14">
        <x:f>IF(G3039="sell",M3039,-M3039)</x:f>
      </x:c>
      <x:c r="Q3039" s="14">
        <x:f>VLOOKUP(N3039,'Currency Rates'!$A$3:$C$32,3,0)</x:f>
      </x:c>
      <x:c r="R3039" s="0">
        <x:f>IF(A3039="SPUS",0,IF(A3039="FWD",0,P3039/Q3039))</x:f>
      </x:c>
    </x:row>
    <x:row r="3040" spans="1:19" x14ac:dyDescent="0.3">
      <x:c r="A3040" s="0">
        <x:f>'Historical Trades'!A3040</x:f>
      </x:c>
      <x:c r="B3040" s="0">
        <x:f>'Historical Trades'!B3040</x:f>
      </x:c>
      <x:c r="C3040" s="23">
        <x:f>'Historical Trades'!C3040</x:f>
      </x:c>
      <x:c r="D3040" s="0">
        <x:f>'Historical Trades'!D3040</x:f>
      </x:c>
      <x:c r="E3040" s="23">
        <x:f>'Historical Trades'!E3040</x:f>
      </x:c>
      <x:c r="F3040" s="0">
        <x:f>'Historical Trades'!F3040</x:f>
      </x:c>
      <x:c r="G3040" s="0">
        <x:f>'Historical Trades'!G3040</x:f>
      </x:c>
      <x:c r="H3040" s="0">
        <x:f>'Historical Trades'!H3040</x:f>
      </x:c>
      <x:c r="I3040" s="0">
        <x:f>'Historical Trades'!I3040</x:f>
      </x:c>
      <x:c r="J3040" s="0">
        <x:f>'Historical Trades'!J3040</x:f>
      </x:c>
      <x:c r="K3040" s="0">
        <x:f>'Historical Trades'!K3040</x:f>
      </x:c>
      <x:c r="L3040" s="0">
        <x:f>'Historical Trades'!L3040</x:f>
      </x:c>
      <x:c r="M3040" s="0">
        <x:f>'Historical Trades'!M3040</x:f>
      </x:c>
      <x:c r="N3040" s="0">
        <x:f>CLEAN('Historical Trades'!O3040)</x:f>
      </x:c>
      <x:c r="P3040" s="14">
        <x:f>IF(G3040="sell",M3040,-M3040)</x:f>
      </x:c>
      <x:c r="Q3040" s="14">
        <x:f>VLOOKUP(N3040,'Currency Rates'!$A$3:$C$32,3,0)</x:f>
      </x:c>
      <x:c r="R3040" s="0">
        <x:f>IF(A3040="SPUS",0,IF(A3040="FWD",0,P3040/Q3040))</x:f>
      </x:c>
    </x:row>
    <x:row r="3041" spans="1:19" x14ac:dyDescent="0.3">
      <x:c r="A3041" s="0">
        <x:f>'Historical Trades'!A3041</x:f>
      </x:c>
      <x:c r="B3041" s="0">
        <x:f>'Historical Trades'!B3041</x:f>
      </x:c>
      <x:c r="C3041" s="23">
        <x:f>'Historical Trades'!C3041</x:f>
      </x:c>
      <x:c r="D3041" s="0">
        <x:f>'Historical Trades'!D3041</x:f>
      </x:c>
      <x:c r="E3041" s="23">
        <x:f>'Historical Trades'!E3041</x:f>
      </x:c>
      <x:c r="F3041" s="0">
        <x:f>'Historical Trades'!F3041</x:f>
      </x:c>
      <x:c r="G3041" s="0">
        <x:f>'Historical Trades'!G3041</x:f>
      </x:c>
      <x:c r="H3041" s="0">
        <x:f>'Historical Trades'!H3041</x:f>
      </x:c>
      <x:c r="I3041" s="0">
        <x:f>'Historical Trades'!I3041</x:f>
      </x:c>
      <x:c r="J3041" s="0">
        <x:f>'Historical Trades'!J3041</x:f>
      </x:c>
      <x:c r="K3041" s="0">
        <x:f>'Historical Trades'!K3041</x:f>
      </x:c>
      <x:c r="L3041" s="0">
        <x:f>'Historical Trades'!L3041</x:f>
      </x:c>
      <x:c r="M3041" s="0">
        <x:f>'Historical Trades'!M3041</x:f>
      </x:c>
      <x:c r="N3041" s="0">
        <x:f>CLEAN('Historical Trades'!O3041)</x:f>
      </x:c>
      <x:c r="P3041" s="14">
        <x:f>IF(G3041="sell",M3041,-M3041)</x:f>
      </x:c>
      <x:c r="Q3041" s="14">
        <x:f>VLOOKUP(N3041,'Currency Rates'!$A$3:$C$32,3,0)</x:f>
      </x:c>
      <x:c r="R3041" s="0">
        <x:f>IF(A3041="SPUS",0,IF(A3041="FWD",0,P3041/Q3041))</x:f>
      </x:c>
    </x:row>
    <x:row r="3042" spans="1:19" x14ac:dyDescent="0.3">
      <x:c r="A3042" s="0">
        <x:f>'Historical Trades'!A3042</x:f>
      </x:c>
      <x:c r="B3042" s="0">
        <x:f>'Historical Trades'!B3042</x:f>
      </x:c>
      <x:c r="C3042" s="23">
        <x:f>'Historical Trades'!C3042</x:f>
      </x:c>
      <x:c r="D3042" s="0">
        <x:f>'Historical Trades'!D3042</x:f>
      </x:c>
      <x:c r="E3042" s="23">
        <x:f>'Historical Trades'!E3042</x:f>
      </x:c>
      <x:c r="F3042" s="0">
        <x:f>'Historical Trades'!F3042</x:f>
      </x:c>
      <x:c r="G3042" s="0">
        <x:f>'Historical Trades'!G3042</x:f>
      </x:c>
      <x:c r="H3042" s="0">
        <x:f>'Historical Trades'!H3042</x:f>
      </x:c>
      <x:c r="I3042" s="0">
        <x:f>'Historical Trades'!I3042</x:f>
      </x:c>
      <x:c r="J3042" s="0">
        <x:f>'Historical Trades'!J3042</x:f>
      </x:c>
      <x:c r="K3042" s="0">
        <x:f>'Historical Trades'!K3042</x:f>
      </x:c>
      <x:c r="L3042" s="0">
        <x:f>'Historical Trades'!L3042</x:f>
      </x:c>
      <x:c r="M3042" s="0">
        <x:f>'Historical Trades'!M3042</x:f>
      </x:c>
      <x:c r="N3042" s="0">
        <x:f>CLEAN('Historical Trades'!O3042)</x:f>
      </x:c>
      <x:c r="P3042" s="14">
        <x:f>IF(G3042="sell",M3042,-M3042)</x:f>
      </x:c>
      <x:c r="Q3042" s="14">
        <x:f>VLOOKUP(N3042,'Currency Rates'!$A$3:$C$32,3,0)</x:f>
      </x:c>
      <x:c r="R3042" s="0">
        <x:f>IF(A3042="SPUS",0,IF(A3042="FWD",0,P3042/Q3042))</x:f>
      </x:c>
    </x:row>
    <x:row r="3043" spans="1:19" x14ac:dyDescent="0.3">
      <x:c r="A3043" s="0">
        <x:f>'Historical Trades'!A3043</x:f>
      </x:c>
      <x:c r="B3043" s="0">
        <x:f>'Historical Trades'!B3043</x:f>
      </x:c>
      <x:c r="C3043" s="23">
        <x:f>'Historical Trades'!C3043</x:f>
      </x:c>
      <x:c r="D3043" s="0">
        <x:f>'Historical Trades'!D3043</x:f>
      </x:c>
      <x:c r="E3043" s="23">
        <x:f>'Historical Trades'!E3043</x:f>
      </x:c>
      <x:c r="F3043" s="0">
        <x:f>'Historical Trades'!F3043</x:f>
      </x:c>
      <x:c r="G3043" s="0">
        <x:f>'Historical Trades'!G3043</x:f>
      </x:c>
      <x:c r="H3043" s="0">
        <x:f>'Historical Trades'!H3043</x:f>
      </x:c>
      <x:c r="I3043" s="0">
        <x:f>'Historical Trades'!I3043</x:f>
      </x:c>
      <x:c r="J3043" s="0">
        <x:f>'Historical Trades'!J3043</x:f>
      </x:c>
      <x:c r="K3043" s="0">
        <x:f>'Historical Trades'!K3043</x:f>
      </x:c>
      <x:c r="L3043" s="0">
        <x:f>'Historical Trades'!L3043</x:f>
      </x:c>
      <x:c r="M3043" s="0">
        <x:f>'Historical Trades'!M3043</x:f>
      </x:c>
      <x:c r="N3043" s="0">
        <x:f>CLEAN('Historical Trades'!O3043)</x:f>
      </x:c>
      <x:c r="P3043" s="14">
        <x:f>IF(G3043="sell",M3043,-M3043)</x:f>
      </x:c>
      <x:c r="Q3043" s="14">
        <x:f>VLOOKUP(N3043,'Currency Rates'!$A$3:$C$32,3,0)</x:f>
      </x:c>
      <x:c r="R3043" s="0">
        <x:f>IF(A3043="SPUS",0,IF(A3043="FWD",0,P3043/Q3043))</x:f>
      </x:c>
    </x:row>
    <x:row r="3044" spans="1:19" x14ac:dyDescent="0.3">
      <x:c r="A3044" s="0">
        <x:f>'Historical Trades'!A3044</x:f>
      </x:c>
      <x:c r="B3044" s="0">
        <x:f>'Historical Trades'!B3044</x:f>
      </x:c>
      <x:c r="C3044" s="23">
        <x:f>'Historical Trades'!C3044</x:f>
      </x:c>
      <x:c r="D3044" s="0">
        <x:f>'Historical Trades'!D3044</x:f>
      </x:c>
      <x:c r="E3044" s="23">
        <x:f>'Historical Trades'!E3044</x:f>
      </x:c>
      <x:c r="F3044" s="0">
        <x:f>'Historical Trades'!F3044</x:f>
      </x:c>
      <x:c r="G3044" s="0">
        <x:f>'Historical Trades'!G3044</x:f>
      </x:c>
      <x:c r="H3044" s="0">
        <x:f>'Historical Trades'!H3044</x:f>
      </x:c>
      <x:c r="I3044" s="0">
        <x:f>'Historical Trades'!I3044</x:f>
      </x:c>
      <x:c r="J3044" s="0">
        <x:f>'Historical Trades'!J3044</x:f>
      </x:c>
      <x:c r="K3044" s="0">
        <x:f>'Historical Trades'!K3044</x:f>
      </x:c>
      <x:c r="L3044" s="0">
        <x:f>'Historical Trades'!L3044</x:f>
      </x:c>
      <x:c r="M3044" s="0">
        <x:f>'Historical Trades'!M3044</x:f>
      </x:c>
      <x:c r="N3044" s="0">
        <x:f>CLEAN('Historical Trades'!O3044)</x:f>
      </x:c>
      <x:c r="P3044" s="14">
        <x:f>IF(G3044="sell",M3044,-M3044)</x:f>
      </x:c>
      <x:c r="Q3044" s="14">
        <x:f>VLOOKUP(N3044,'Currency Rates'!$A$3:$C$32,3,0)</x:f>
      </x:c>
      <x:c r="R3044" s="0">
        <x:f>IF(A3044="SPUS",0,IF(A3044="FWD",0,P3044/Q3044))</x:f>
      </x:c>
    </x:row>
    <x:row r="3045" spans="1:19" x14ac:dyDescent="0.3">
      <x:c r="A3045" s="0">
        <x:f>'Historical Trades'!A3045</x:f>
      </x:c>
      <x:c r="B3045" s="0">
        <x:f>'Historical Trades'!B3045</x:f>
      </x:c>
      <x:c r="C3045" s="23">
        <x:f>'Historical Trades'!C3045</x:f>
      </x:c>
      <x:c r="D3045" s="0">
        <x:f>'Historical Trades'!D3045</x:f>
      </x:c>
      <x:c r="E3045" s="23">
        <x:f>'Historical Trades'!E3045</x:f>
      </x:c>
      <x:c r="F3045" s="0">
        <x:f>'Historical Trades'!F3045</x:f>
      </x:c>
      <x:c r="G3045" s="0">
        <x:f>'Historical Trades'!G3045</x:f>
      </x:c>
      <x:c r="H3045" s="0">
        <x:f>'Historical Trades'!H3045</x:f>
      </x:c>
      <x:c r="I3045" s="0">
        <x:f>'Historical Trades'!I3045</x:f>
      </x:c>
      <x:c r="J3045" s="0">
        <x:f>'Historical Trades'!J3045</x:f>
      </x:c>
      <x:c r="K3045" s="0">
        <x:f>'Historical Trades'!K3045</x:f>
      </x:c>
      <x:c r="L3045" s="0">
        <x:f>'Historical Trades'!L3045</x:f>
      </x:c>
      <x:c r="M3045" s="0">
        <x:f>'Historical Trades'!M3045</x:f>
      </x:c>
      <x:c r="N3045" s="0">
        <x:f>CLEAN('Historical Trades'!O3045)</x:f>
      </x:c>
      <x:c r="P3045" s="14">
        <x:f>IF(G3045="sell",M3045,-M3045)</x:f>
      </x:c>
      <x:c r="Q3045" s="14">
        <x:f>VLOOKUP(N3045,'Currency Rates'!$A$3:$C$32,3,0)</x:f>
      </x:c>
      <x:c r="R3045" s="0">
        <x:f>IF(A3045="SPUS",0,IF(A3045="FWD",0,P3045/Q3045))</x:f>
      </x:c>
    </x:row>
    <x:row r="3046" spans="1:19" x14ac:dyDescent="0.3">
      <x:c r="A3046" s="0">
        <x:f>'Historical Trades'!A3046</x:f>
      </x:c>
      <x:c r="B3046" s="0">
        <x:f>'Historical Trades'!B3046</x:f>
      </x:c>
      <x:c r="C3046" s="23">
        <x:f>'Historical Trades'!C3046</x:f>
      </x:c>
      <x:c r="D3046" s="0">
        <x:f>'Historical Trades'!D3046</x:f>
      </x:c>
      <x:c r="E3046" s="23">
        <x:f>'Historical Trades'!E3046</x:f>
      </x:c>
      <x:c r="F3046" s="0">
        <x:f>'Historical Trades'!F3046</x:f>
      </x:c>
      <x:c r="G3046" s="0">
        <x:f>'Historical Trades'!G3046</x:f>
      </x:c>
      <x:c r="H3046" s="0">
        <x:f>'Historical Trades'!H3046</x:f>
      </x:c>
      <x:c r="I3046" s="0">
        <x:f>'Historical Trades'!I3046</x:f>
      </x:c>
      <x:c r="J3046" s="0">
        <x:f>'Historical Trades'!J3046</x:f>
      </x:c>
      <x:c r="K3046" s="0">
        <x:f>'Historical Trades'!K3046</x:f>
      </x:c>
      <x:c r="L3046" s="0">
        <x:f>'Historical Trades'!L3046</x:f>
      </x:c>
      <x:c r="M3046" s="0">
        <x:f>'Historical Trades'!M3046</x:f>
      </x:c>
      <x:c r="N3046" s="0">
        <x:f>CLEAN('Historical Trades'!O3046)</x:f>
      </x:c>
      <x:c r="P3046" s="14">
        <x:f>IF(G3046="sell",M3046,-M3046)</x:f>
      </x:c>
      <x:c r="Q3046" s="14">
        <x:f>VLOOKUP(N3046,'Currency Rates'!$A$3:$C$32,3,0)</x:f>
      </x:c>
      <x:c r="R3046" s="0">
        <x:f>IF(A3046="SPUS",0,IF(A3046="FWD",0,P3046/Q3046))</x:f>
      </x:c>
    </x:row>
    <x:row r="3047" spans="1:19" x14ac:dyDescent="0.3">
      <x:c r="A3047" s="0">
        <x:f>'Historical Trades'!A3047</x:f>
      </x:c>
      <x:c r="B3047" s="0">
        <x:f>'Historical Trades'!B3047</x:f>
      </x:c>
      <x:c r="C3047" s="23">
        <x:f>'Historical Trades'!C3047</x:f>
      </x:c>
      <x:c r="D3047" s="0">
        <x:f>'Historical Trades'!D3047</x:f>
      </x:c>
      <x:c r="E3047" s="23">
        <x:f>'Historical Trades'!E3047</x:f>
      </x:c>
      <x:c r="F3047" s="0">
        <x:f>'Historical Trades'!F3047</x:f>
      </x:c>
      <x:c r="G3047" s="0">
        <x:f>'Historical Trades'!G3047</x:f>
      </x:c>
      <x:c r="H3047" s="0">
        <x:f>'Historical Trades'!H3047</x:f>
      </x:c>
      <x:c r="I3047" s="0">
        <x:f>'Historical Trades'!I3047</x:f>
      </x:c>
      <x:c r="J3047" s="0">
        <x:f>'Historical Trades'!J3047</x:f>
      </x:c>
      <x:c r="K3047" s="0">
        <x:f>'Historical Trades'!K3047</x:f>
      </x:c>
      <x:c r="L3047" s="0">
        <x:f>'Historical Trades'!L3047</x:f>
      </x:c>
      <x:c r="M3047" s="0">
        <x:f>'Historical Trades'!M3047</x:f>
      </x:c>
      <x:c r="N3047" s="0">
        <x:f>CLEAN('Historical Trades'!O3047)</x:f>
      </x:c>
      <x:c r="P3047" s="14">
        <x:f>IF(G3047="sell",M3047,-M3047)</x:f>
      </x:c>
      <x:c r="Q3047" s="14">
        <x:f>VLOOKUP(N3047,'Currency Rates'!$A$3:$C$32,3,0)</x:f>
      </x:c>
      <x:c r="R3047" s="0">
        <x:f>IF(A3047="SPUS",0,IF(A3047="FWD",0,P3047/Q3047))</x:f>
      </x:c>
    </x:row>
    <x:row r="3048" spans="1:19" x14ac:dyDescent="0.3">
      <x:c r="A3048" s="0">
        <x:f>'Historical Trades'!A3048</x:f>
      </x:c>
      <x:c r="B3048" s="0">
        <x:f>'Historical Trades'!B3048</x:f>
      </x:c>
      <x:c r="C3048" s="23">
        <x:f>'Historical Trades'!C3048</x:f>
      </x:c>
      <x:c r="D3048" s="0">
        <x:f>'Historical Trades'!D3048</x:f>
      </x:c>
      <x:c r="E3048" s="23">
        <x:f>'Historical Trades'!E3048</x:f>
      </x:c>
      <x:c r="F3048" s="0">
        <x:f>'Historical Trades'!F3048</x:f>
      </x:c>
      <x:c r="G3048" s="0">
        <x:f>'Historical Trades'!G3048</x:f>
      </x:c>
      <x:c r="H3048" s="0">
        <x:f>'Historical Trades'!H3048</x:f>
      </x:c>
      <x:c r="I3048" s="0">
        <x:f>'Historical Trades'!I3048</x:f>
      </x:c>
      <x:c r="J3048" s="0">
        <x:f>'Historical Trades'!J3048</x:f>
      </x:c>
      <x:c r="K3048" s="0">
        <x:f>'Historical Trades'!K3048</x:f>
      </x:c>
      <x:c r="L3048" s="0">
        <x:f>'Historical Trades'!L3048</x:f>
      </x:c>
      <x:c r="M3048" s="0">
        <x:f>'Historical Trades'!M3048</x:f>
      </x:c>
      <x:c r="N3048" s="0">
        <x:f>CLEAN('Historical Trades'!O3048)</x:f>
      </x:c>
      <x:c r="P3048" s="14">
        <x:f>IF(G3048="sell",M3048,-M3048)</x:f>
      </x:c>
      <x:c r="Q3048" s="14">
        <x:f>VLOOKUP(N3048,'Currency Rates'!$A$3:$C$32,3,0)</x:f>
      </x:c>
      <x:c r="R3048" s="0">
        <x:f>IF(A3048="SPUS",0,IF(A3048="FWD",0,P3048/Q3048))</x:f>
      </x:c>
    </x:row>
    <x:row r="3049" spans="1:19" x14ac:dyDescent="0.3">
      <x:c r="A3049" s="0">
        <x:f>'Historical Trades'!A3049</x:f>
      </x:c>
      <x:c r="B3049" s="0">
        <x:f>'Historical Trades'!B3049</x:f>
      </x:c>
      <x:c r="C3049" s="23">
        <x:f>'Historical Trades'!C3049</x:f>
      </x:c>
      <x:c r="D3049" s="0">
        <x:f>'Historical Trades'!D3049</x:f>
      </x:c>
      <x:c r="E3049" s="23">
        <x:f>'Historical Trades'!E3049</x:f>
      </x:c>
      <x:c r="F3049" s="0">
        <x:f>'Historical Trades'!F3049</x:f>
      </x:c>
      <x:c r="G3049" s="0">
        <x:f>'Historical Trades'!G3049</x:f>
      </x:c>
      <x:c r="H3049" s="0">
        <x:f>'Historical Trades'!H3049</x:f>
      </x:c>
      <x:c r="I3049" s="0">
        <x:f>'Historical Trades'!I3049</x:f>
      </x:c>
      <x:c r="J3049" s="0">
        <x:f>'Historical Trades'!J3049</x:f>
      </x:c>
      <x:c r="K3049" s="0">
        <x:f>'Historical Trades'!K3049</x:f>
      </x:c>
      <x:c r="L3049" s="0">
        <x:f>'Historical Trades'!L3049</x:f>
      </x:c>
      <x:c r="M3049" s="0">
        <x:f>'Historical Trades'!M3049</x:f>
      </x:c>
      <x:c r="N3049" s="0">
        <x:f>CLEAN('Historical Trades'!O3049)</x:f>
      </x:c>
      <x:c r="P3049" s="14">
        <x:f>IF(G3049="sell",M3049,-M3049)</x:f>
      </x:c>
      <x:c r="Q3049" s="14">
        <x:f>VLOOKUP(N3049,'Currency Rates'!$A$3:$C$32,3,0)</x:f>
      </x:c>
      <x:c r="R3049" s="0">
        <x:f>IF(A3049="SPUS",0,IF(A3049="FWD",0,P3049/Q3049))</x:f>
      </x:c>
    </x:row>
    <x:row r="3050" spans="1:19" x14ac:dyDescent="0.3">
      <x:c r="A3050" s="0">
        <x:f>'Historical Trades'!A3050</x:f>
      </x:c>
      <x:c r="B3050" s="0">
        <x:f>'Historical Trades'!B3050</x:f>
      </x:c>
      <x:c r="C3050" s="23">
        <x:f>'Historical Trades'!C3050</x:f>
      </x:c>
      <x:c r="D3050" s="0">
        <x:f>'Historical Trades'!D3050</x:f>
      </x:c>
      <x:c r="E3050" s="23">
        <x:f>'Historical Trades'!E3050</x:f>
      </x:c>
      <x:c r="F3050" s="0">
        <x:f>'Historical Trades'!F3050</x:f>
      </x:c>
      <x:c r="G3050" s="0">
        <x:f>'Historical Trades'!G3050</x:f>
      </x:c>
      <x:c r="H3050" s="0">
        <x:f>'Historical Trades'!H3050</x:f>
      </x:c>
      <x:c r="I3050" s="0">
        <x:f>'Historical Trades'!I3050</x:f>
      </x:c>
      <x:c r="J3050" s="0">
        <x:f>'Historical Trades'!J3050</x:f>
      </x:c>
      <x:c r="K3050" s="0">
        <x:f>'Historical Trades'!K3050</x:f>
      </x:c>
      <x:c r="L3050" s="0">
        <x:f>'Historical Trades'!L3050</x:f>
      </x:c>
      <x:c r="M3050" s="0">
        <x:f>'Historical Trades'!M3050</x:f>
      </x:c>
      <x:c r="N3050" s="0">
        <x:f>CLEAN('Historical Trades'!O3050)</x:f>
      </x:c>
      <x:c r="P3050" s="14">
        <x:f>IF(G3050="sell",M3050,-M3050)</x:f>
      </x:c>
      <x:c r="Q3050" s="14">
        <x:f>VLOOKUP(N3050,'Currency Rates'!$A$3:$C$32,3,0)</x:f>
      </x:c>
      <x:c r="R3050" s="0">
        <x:f>IF(A3050="SPUS",0,IF(A3050="FWD",0,P3050/Q3050))</x:f>
      </x:c>
    </x:row>
    <x:row r="3051" spans="1:19" x14ac:dyDescent="0.3">
      <x:c r="A3051" s="0">
        <x:f>'Historical Trades'!A3051</x:f>
      </x:c>
      <x:c r="B3051" s="0">
        <x:f>'Historical Trades'!B3051</x:f>
      </x:c>
      <x:c r="C3051" s="23">
        <x:f>'Historical Trades'!C3051</x:f>
      </x:c>
      <x:c r="D3051" s="0">
        <x:f>'Historical Trades'!D3051</x:f>
      </x:c>
      <x:c r="E3051" s="23">
        <x:f>'Historical Trades'!E3051</x:f>
      </x:c>
      <x:c r="F3051" s="0">
        <x:f>'Historical Trades'!F3051</x:f>
      </x:c>
      <x:c r="G3051" s="0">
        <x:f>'Historical Trades'!G3051</x:f>
      </x:c>
      <x:c r="H3051" s="0">
        <x:f>'Historical Trades'!H3051</x:f>
      </x:c>
      <x:c r="I3051" s="0">
        <x:f>'Historical Trades'!I3051</x:f>
      </x:c>
      <x:c r="J3051" s="0">
        <x:f>'Historical Trades'!J3051</x:f>
      </x:c>
      <x:c r="K3051" s="0">
        <x:f>'Historical Trades'!K3051</x:f>
      </x:c>
      <x:c r="L3051" s="0">
        <x:f>'Historical Trades'!L3051</x:f>
      </x:c>
      <x:c r="M3051" s="0">
        <x:f>'Historical Trades'!M3051</x:f>
      </x:c>
      <x:c r="N3051" s="0">
        <x:f>CLEAN('Historical Trades'!O3051)</x:f>
      </x:c>
      <x:c r="P3051" s="14">
        <x:f>IF(G3051="sell",M3051,-M3051)</x:f>
      </x:c>
      <x:c r="Q3051" s="14">
        <x:f>VLOOKUP(N3051,'Currency Rates'!$A$3:$C$32,3,0)</x:f>
      </x:c>
      <x:c r="R3051" s="0">
        <x:f>IF(A3051="SPUS",0,IF(A3051="FWD",0,P3051/Q3051))</x:f>
      </x:c>
    </x:row>
    <x:row r="3052" spans="1:19" x14ac:dyDescent="0.3">
      <x:c r="A3052" s="0">
        <x:f>'Historical Trades'!A3052</x:f>
      </x:c>
      <x:c r="B3052" s="0">
        <x:f>'Historical Trades'!B3052</x:f>
      </x:c>
      <x:c r="C3052" s="23">
        <x:f>'Historical Trades'!C3052</x:f>
      </x:c>
      <x:c r="D3052" s="0">
        <x:f>'Historical Trades'!D3052</x:f>
      </x:c>
      <x:c r="E3052" s="23">
        <x:f>'Historical Trades'!E3052</x:f>
      </x:c>
      <x:c r="F3052" s="0">
        <x:f>'Historical Trades'!F3052</x:f>
      </x:c>
      <x:c r="G3052" s="0">
        <x:f>'Historical Trades'!G3052</x:f>
      </x:c>
      <x:c r="H3052" s="0">
        <x:f>'Historical Trades'!H3052</x:f>
      </x:c>
      <x:c r="I3052" s="0">
        <x:f>'Historical Trades'!I3052</x:f>
      </x:c>
      <x:c r="J3052" s="0">
        <x:f>'Historical Trades'!J3052</x:f>
      </x:c>
      <x:c r="K3052" s="0">
        <x:f>'Historical Trades'!K3052</x:f>
      </x:c>
      <x:c r="L3052" s="0">
        <x:f>'Historical Trades'!L3052</x:f>
      </x:c>
      <x:c r="M3052" s="0">
        <x:f>'Historical Trades'!M3052</x:f>
      </x:c>
      <x:c r="N3052" s="0">
        <x:f>CLEAN('Historical Trades'!O3052)</x:f>
      </x:c>
      <x:c r="P3052" s="14">
        <x:f>IF(G3052="sell",M3052,-M3052)</x:f>
      </x:c>
      <x:c r="Q3052" s="14">
        <x:f>VLOOKUP(N3052,'Currency Rates'!$A$3:$C$32,3,0)</x:f>
      </x:c>
      <x:c r="R3052" s="0">
        <x:f>IF(A3052="SPUS",0,IF(A3052="FWD",0,P3052/Q3052))</x:f>
      </x:c>
    </x:row>
    <x:row r="3053" spans="1:19" x14ac:dyDescent="0.3">
      <x:c r="A3053" s="0">
        <x:f>'Historical Trades'!A3053</x:f>
      </x:c>
      <x:c r="B3053" s="0">
        <x:f>'Historical Trades'!B3053</x:f>
      </x:c>
      <x:c r="C3053" s="23">
        <x:f>'Historical Trades'!C3053</x:f>
      </x:c>
      <x:c r="D3053" s="0">
        <x:f>'Historical Trades'!D3053</x:f>
      </x:c>
      <x:c r="E3053" s="23">
        <x:f>'Historical Trades'!E3053</x:f>
      </x:c>
      <x:c r="F3053" s="0">
        <x:f>'Historical Trades'!F3053</x:f>
      </x:c>
      <x:c r="G3053" s="0">
        <x:f>'Historical Trades'!G3053</x:f>
      </x:c>
      <x:c r="H3053" s="0">
        <x:f>'Historical Trades'!H3053</x:f>
      </x:c>
      <x:c r="I3053" s="0">
        <x:f>'Historical Trades'!I3053</x:f>
      </x:c>
      <x:c r="J3053" s="0">
        <x:f>'Historical Trades'!J3053</x:f>
      </x:c>
      <x:c r="K3053" s="0">
        <x:f>'Historical Trades'!K3053</x:f>
      </x:c>
      <x:c r="L3053" s="0">
        <x:f>'Historical Trades'!L3053</x:f>
      </x:c>
      <x:c r="M3053" s="0">
        <x:f>'Historical Trades'!M3053</x:f>
      </x:c>
      <x:c r="N3053" s="0">
        <x:f>CLEAN('Historical Trades'!O3053)</x:f>
      </x:c>
      <x:c r="P3053" s="14">
        <x:f>IF(G3053="sell",M3053,-M3053)</x:f>
      </x:c>
      <x:c r="Q3053" s="14">
        <x:f>VLOOKUP(N3053,'Currency Rates'!$A$3:$C$32,3,0)</x:f>
      </x:c>
      <x:c r="R3053" s="0">
        <x:f>IF(A3053="SPUS",0,IF(A3053="FWD",0,P3053/Q3053))</x:f>
      </x:c>
    </x:row>
    <x:row r="3054" spans="1:19" x14ac:dyDescent="0.3">
      <x:c r="A3054" s="0">
        <x:f>'Historical Trades'!A3054</x:f>
      </x:c>
      <x:c r="B3054" s="0">
        <x:f>'Historical Trades'!B3054</x:f>
      </x:c>
      <x:c r="C3054" s="23">
        <x:f>'Historical Trades'!C3054</x:f>
      </x:c>
      <x:c r="D3054" s="0">
        <x:f>'Historical Trades'!D3054</x:f>
      </x:c>
      <x:c r="E3054" s="23">
        <x:f>'Historical Trades'!E3054</x:f>
      </x:c>
      <x:c r="F3054" s="0">
        <x:f>'Historical Trades'!F3054</x:f>
      </x:c>
      <x:c r="G3054" s="0">
        <x:f>'Historical Trades'!G3054</x:f>
      </x:c>
      <x:c r="H3054" s="0">
        <x:f>'Historical Trades'!H3054</x:f>
      </x:c>
      <x:c r="I3054" s="0">
        <x:f>'Historical Trades'!I3054</x:f>
      </x:c>
      <x:c r="J3054" s="0">
        <x:f>'Historical Trades'!J3054</x:f>
      </x:c>
      <x:c r="K3054" s="0">
        <x:f>'Historical Trades'!K3054</x:f>
      </x:c>
      <x:c r="L3054" s="0">
        <x:f>'Historical Trades'!L3054</x:f>
      </x:c>
      <x:c r="M3054" s="0">
        <x:f>'Historical Trades'!M3054</x:f>
      </x:c>
      <x:c r="N3054" s="0">
        <x:f>CLEAN('Historical Trades'!O3054)</x:f>
      </x:c>
      <x:c r="P3054" s="14">
        <x:f>IF(G3054="sell",M3054,-M3054)</x:f>
      </x:c>
      <x:c r="Q3054" s="14">
        <x:f>VLOOKUP(N3054,'Currency Rates'!$A$3:$C$32,3,0)</x:f>
      </x:c>
      <x:c r="R3054" s="0">
        <x:f>IF(A3054="SPUS",0,IF(A3054="FWD",0,P3054/Q3054))</x:f>
      </x:c>
    </x:row>
    <x:row r="3055" spans="1:19" x14ac:dyDescent="0.3">
      <x:c r="A3055" s="0">
        <x:f>'Historical Trades'!A3055</x:f>
      </x:c>
      <x:c r="B3055" s="0">
        <x:f>'Historical Trades'!B3055</x:f>
      </x:c>
      <x:c r="C3055" s="23">
        <x:f>'Historical Trades'!C3055</x:f>
      </x:c>
      <x:c r="D3055" s="0">
        <x:f>'Historical Trades'!D3055</x:f>
      </x:c>
      <x:c r="E3055" s="23">
        <x:f>'Historical Trades'!E3055</x:f>
      </x:c>
      <x:c r="F3055" s="0">
        <x:f>'Historical Trades'!F3055</x:f>
      </x:c>
      <x:c r="G3055" s="0">
        <x:f>'Historical Trades'!G3055</x:f>
      </x:c>
      <x:c r="H3055" s="0">
        <x:f>'Historical Trades'!H3055</x:f>
      </x:c>
      <x:c r="I3055" s="0">
        <x:f>'Historical Trades'!I3055</x:f>
      </x:c>
      <x:c r="J3055" s="0">
        <x:f>'Historical Trades'!J3055</x:f>
      </x:c>
      <x:c r="K3055" s="0">
        <x:f>'Historical Trades'!K3055</x:f>
      </x:c>
      <x:c r="L3055" s="0">
        <x:f>'Historical Trades'!L3055</x:f>
      </x:c>
      <x:c r="M3055" s="0">
        <x:f>'Historical Trades'!M3055</x:f>
      </x:c>
      <x:c r="N3055" s="0">
        <x:f>CLEAN('Historical Trades'!O3055)</x:f>
      </x:c>
      <x:c r="P3055" s="14">
        <x:f>IF(G3055="sell",M3055,-M3055)</x:f>
      </x:c>
      <x:c r="Q3055" s="14">
        <x:f>VLOOKUP(N3055,'Currency Rates'!$A$3:$C$32,3,0)</x:f>
      </x:c>
      <x:c r="R3055" s="0">
        <x:f>IF(A3055="SPUS",0,IF(A3055="FWD",0,P3055/Q3055))</x:f>
      </x:c>
    </x:row>
    <x:row r="3056" spans="1:19" x14ac:dyDescent="0.3">
      <x:c r="A3056" s="0">
        <x:f>'Historical Trades'!A3056</x:f>
      </x:c>
      <x:c r="B3056" s="0">
        <x:f>'Historical Trades'!B3056</x:f>
      </x:c>
      <x:c r="C3056" s="23">
        <x:f>'Historical Trades'!C3056</x:f>
      </x:c>
      <x:c r="D3056" s="0">
        <x:f>'Historical Trades'!D3056</x:f>
      </x:c>
      <x:c r="E3056" s="23">
        <x:f>'Historical Trades'!E3056</x:f>
      </x:c>
      <x:c r="F3056" s="0">
        <x:f>'Historical Trades'!F3056</x:f>
      </x:c>
      <x:c r="G3056" s="0">
        <x:f>'Historical Trades'!G3056</x:f>
      </x:c>
      <x:c r="H3056" s="0">
        <x:f>'Historical Trades'!H3056</x:f>
      </x:c>
      <x:c r="I3056" s="0">
        <x:f>'Historical Trades'!I3056</x:f>
      </x:c>
      <x:c r="J3056" s="0">
        <x:f>'Historical Trades'!J3056</x:f>
      </x:c>
      <x:c r="K3056" s="0">
        <x:f>'Historical Trades'!K3056</x:f>
      </x:c>
      <x:c r="L3056" s="0">
        <x:f>'Historical Trades'!L3056</x:f>
      </x:c>
      <x:c r="M3056" s="0">
        <x:f>'Historical Trades'!M3056</x:f>
      </x:c>
      <x:c r="N3056" s="0">
        <x:f>CLEAN('Historical Trades'!O3056)</x:f>
      </x:c>
      <x:c r="P3056" s="14">
        <x:f>IF(G3056="sell",M3056,-M3056)</x:f>
      </x:c>
      <x:c r="Q3056" s="14">
        <x:f>VLOOKUP(N3056,'Currency Rates'!$A$3:$C$32,3,0)</x:f>
      </x:c>
      <x:c r="R3056" s="0">
        <x:f>IF(A3056="SPUS",0,IF(A3056="FWD",0,P3056/Q3056))</x:f>
      </x:c>
    </x:row>
    <x:row r="3057" spans="1:19" x14ac:dyDescent="0.3">
      <x:c r="A3057" s="0">
        <x:f>'Historical Trades'!A3057</x:f>
      </x:c>
      <x:c r="B3057" s="0">
        <x:f>'Historical Trades'!B3057</x:f>
      </x:c>
      <x:c r="C3057" s="23">
        <x:f>'Historical Trades'!C3057</x:f>
      </x:c>
      <x:c r="D3057" s="0">
        <x:f>'Historical Trades'!D3057</x:f>
      </x:c>
      <x:c r="E3057" s="23">
        <x:f>'Historical Trades'!E3057</x:f>
      </x:c>
      <x:c r="F3057" s="0">
        <x:f>'Historical Trades'!F3057</x:f>
      </x:c>
      <x:c r="G3057" s="0">
        <x:f>'Historical Trades'!G3057</x:f>
      </x:c>
      <x:c r="H3057" s="0">
        <x:f>'Historical Trades'!H3057</x:f>
      </x:c>
      <x:c r="I3057" s="0">
        <x:f>'Historical Trades'!I3057</x:f>
      </x:c>
      <x:c r="J3057" s="0">
        <x:f>'Historical Trades'!J3057</x:f>
      </x:c>
      <x:c r="K3057" s="0">
        <x:f>'Historical Trades'!K3057</x:f>
      </x:c>
      <x:c r="L3057" s="0">
        <x:f>'Historical Trades'!L3057</x:f>
      </x:c>
      <x:c r="M3057" s="0">
        <x:f>'Historical Trades'!M3057</x:f>
      </x:c>
      <x:c r="N3057" s="0">
        <x:f>CLEAN('Historical Trades'!O3057)</x:f>
      </x:c>
      <x:c r="P3057" s="14">
        <x:f>IF(G3057="sell",M3057,-M3057)</x:f>
      </x:c>
      <x:c r="Q3057" s="14">
        <x:f>VLOOKUP(N3057,'Currency Rates'!$A$3:$C$32,3,0)</x:f>
      </x:c>
      <x:c r="R3057" s="0">
        <x:f>IF(A3057="SPUS",0,IF(A3057="FWD",0,P3057/Q3057))</x:f>
      </x:c>
    </x:row>
    <x:row r="3058" spans="1:19" x14ac:dyDescent="0.3">
      <x:c r="A3058" s="0">
        <x:f>'Historical Trades'!A3058</x:f>
      </x:c>
      <x:c r="B3058" s="0">
        <x:f>'Historical Trades'!B3058</x:f>
      </x:c>
      <x:c r="C3058" s="23">
        <x:f>'Historical Trades'!C3058</x:f>
      </x:c>
      <x:c r="D3058" s="0">
        <x:f>'Historical Trades'!D3058</x:f>
      </x:c>
      <x:c r="E3058" s="23">
        <x:f>'Historical Trades'!E3058</x:f>
      </x:c>
      <x:c r="F3058" s="0">
        <x:f>'Historical Trades'!F3058</x:f>
      </x:c>
      <x:c r="G3058" s="0">
        <x:f>'Historical Trades'!G3058</x:f>
      </x:c>
      <x:c r="H3058" s="0">
        <x:f>'Historical Trades'!H3058</x:f>
      </x:c>
      <x:c r="I3058" s="0">
        <x:f>'Historical Trades'!I3058</x:f>
      </x:c>
      <x:c r="J3058" s="0">
        <x:f>'Historical Trades'!J3058</x:f>
      </x:c>
      <x:c r="K3058" s="0">
        <x:f>'Historical Trades'!K3058</x:f>
      </x:c>
      <x:c r="L3058" s="0">
        <x:f>'Historical Trades'!L3058</x:f>
      </x:c>
      <x:c r="M3058" s="0">
        <x:f>'Historical Trades'!M3058</x:f>
      </x:c>
      <x:c r="N3058" s="0">
        <x:f>CLEAN('Historical Trades'!O3058)</x:f>
      </x:c>
      <x:c r="P3058" s="14">
        <x:f>IF(G3058="sell",M3058,-M3058)</x:f>
      </x:c>
      <x:c r="Q3058" s="14">
        <x:f>VLOOKUP(N3058,'Currency Rates'!$A$3:$C$32,3,0)</x:f>
      </x:c>
      <x:c r="R3058" s="0">
        <x:f>IF(A3058="SPUS",0,IF(A3058="FWD",0,P3058/Q3058))</x:f>
      </x:c>
    </x:row>
    <x:row r="3059" spans="1:19" x14ac:dyDescent="0.3">
      <x:c r="A3059" s="0">
        <x:f>'Historical Trades'!A3059</x:f>
      </x:c>
      <x:c r="B3059" s="0">
        <x:f>'Historical Trades'!B3059</x:f>
      </x:c>
      <x:c r="C3059" s="23">
        <x:f>'Historical Trades'!C3059</x:f>
      </x:c>
      <x:c r="D3059" s="0">
        <x:f>'Historical Trades'!D3059</x:f>
      </x:c>
      <x:c r="E3059" s="23">
        <x:f>'Historical Trades'!E3059</x:f>
      </x:c>
      <x:c r="F3059" s="0">
        <x:f>'Historical Trades'!F3059</x:f>
      </x:c>
      <x:c r="G3059" s="0">
        <x:f>'Historical Trades'!G3059</x:f>
      </x:c>
      <x:c r="H3059" s="0">
        <x:f>'Historical Trades'!H3059</x:f>
      </x:c>
      <x:c r="I3059" s="0">
        <x:f>'Historical Trades'!I3059</x:f>
      </x:c>
      <x:c r="J3059" s="0">
        <x:f>'Historical Trades'!J3059</x:f>
      </x:c>
      <x:c r="K3059" s="0">
        <x:f>'Historical Trades'!K3059</x:f>
      </x:c>
      <x:c r="L3059" s="0">
        <x:f>'Historical Trades'!L3059</x:f>
      </x:c>
      <x:c r="M3059" s="0">
        <x:f>'Historical Trades'!M3059</x:f>
      </x:c>
      <x:c r="N3059" s="0">
        <x:f>CLEAN('Historical Trades'!O3059)</x:f>
      </x:c>
      <x:c r="P3059" s="14">
        <x:f>IF(G3059="sell",M3059,-M3059)</x:f>
      </x:c>
      <x:c r="Q3059" s="14">
        <x:f>VLOOKUP(N3059,'Currency Rates'!$A$3:$C$32,3,0)</x:f>
      </x:c>
      <x:c r="R3059" s="0">
        <x:f>IF(A3059="SPUS",0,IF(A3059="FWD",0,P3059/Q3059))</x:f>
      </x:c>
    </x:row>
    <x:row r="3060" spans="1:19" x14ac:dyDescent="0.3">
      <x:c r="A3060" s="0">
        <x:f>'Historical Trades'!A3060</x:f>
      </x:c>
      <x:c r="B3060" s="0">
        <x:f>'Historical Trades'!B3060</x:f>
      </x:c>
      <x:c r="C3060" s="23">
        <x:f>'Historical Trades'!C3060</x:f>
      </x:c>
      <x:c r="D3060" s="0">
        <x:f>'Historical Trades'!D3060</x:f>
      </x:c>
      <x:c r="E3060" s="23">
        <x:f>'Historical Trades'!E3060</x:f>
      </x:c>
      <x:c r="F3060" s="0">
        <x:f>'Historical Trades'!F3060</x:f>
      </x:c>
      <x:c r="G3060" s="0">
        <x:f>'Historical Trades'!G3060</x:f>
      </x:c>
      <x:c r="H3060" s="0">
        <x:f>'Historical Trades'!H3060</x:f>
      </x:c>
      <x:c r="I3060" s="0">
        <x:f>'Historical Trades'!I3060</x:f>
      </x:c>
      <x:c r="J3060" s="0">
        <x:f>'Historical Trades'!J3060</x:f>
      </x:c>
      <x:c r="K3060" s="0">
        <x:f>'Historical Trades'!K3060</x:f>
      </x:c>
      <x:c r="L3060" s="0">
        <x:f>'Historical Trades'!L3060</x:f>
      </x:c>
      <x:c r="M3060" s="0">
        <x:f>'Historical Trades'!M3060</x:f>
      </x:c>
      <x:c r="N3060" s="0">
        <x:f>CLEAN('Historical Trades'!O3060)</x:f>
      </x:c>
      <x:c r="P3060" s="14">
        <x:f>IF(G3060="sell",M3060,-M3060)</x:f>
      </x:c>
      <x:c r="Q3060" s="14">
        <x:f>VLOOKUP(N3060,'Currency Rates'!$A$3:$C$32,3,0)</x:f>
      </x:c>
      <x:c r="R3060" s="0">
        <x:f>IF(A3060="SPUS",0,IF(A3060="FWD",0,P3060/Q3060))</x:f>
      </x:c>
    </x:row>
    <x:row r="3061" spans="1:19" x14ac:dyDescent="0.3">
      <x:c r="A3061" s="0">
        <x:f>'Historical Trades'!A3061</x:f>
      </x:c>
      <x:c r="B3061" s="0">
        <x:f>'Historical Trades'!B3061</x:f>
      </x:c>
      <x:c r="C3061" s="23">
        <x:f>'Historical Trades'!C3061</x:f>
      </x:c>
      <x:c r="D3061" s="0">
        <x:f>'Historical Trades'!D3061</x:f>
      </x:c>
      <x:c r="E3061" s="23">
        <x:f>'Historical Trades'!E3061</x:f>
      </x:c>
      <x:c r="F3061" s="0">
        <x:f>'Historical Trades'!F3061</x:f>
      </x:c>
      <x:c r="G3061" s="0">
        <x:f>'Historical Trades'!G3061</x:f>
      </x:c>
      <x:c r="H3061" s="0">
        <x:f>'Historical Trades'!H3061</x:f>
      </x:c>
      <x:c r="I3061" s="0">
        <x:f>'Historical Trades'!I3061</x:f>
      </x:c>
      <x:c r="J3061" s="0">
        <x:f>'Historical Trades'!J3061</x:f>
      </x:c>
      <x:c r="K3061" s="0">
        <x:f>'Historical Trades'!K3061</x:f>
      </x:c>
      <x:c r="L3061" s="0">
        <x:f>'Historical Trades'!L3061</x:f>
      </x:c>
      <x:c r="M3061" s="0">
        <x:f>'Historical Trades'!M3061</x:f>
      </x:c>
      <x:c r="N3061" s="0">
        <x:f>CLEAN('Historical Trades'!O3061)</x:f>
      </x:c>
      <x:c r="P3061" s="14">
        <x:f>IF(G3061="sell",M3061,-M3061)</x:f>
      </x:c>
      <x:c r="Q3061" s="14">
        <x:f>VLOOKUP(N3061,'Currency Rates'!$A$3:$C$32,3,0)</x:f>
      </x:c>
      <x:c r="R3061" s="0">
        <x:f>IF(A3061="SPUS",0,IF(A3061="FWD",0,P3061/Q3061))</x:f>
      </x:c>
    </x:row>
    <x:row r="3062" spans="1:19" x14ac:dyDescent="0.3">
      <x:c r="A3062" s="0">
        <x:f>'Historical Trades'!A3062</x:f>
      </x:c>
      <x:c r="B3062" s="0">
        <x:f>'Historical Trades'!B3062</x:f>
      </x:c>
      <x:c r="C3062" s="23">
        <x:f>'Historical Trades'!C3062</x:f>
      </x:c>
      <x:c r="D3062" s="0">
        <x:f>'Historical Trades'!D3062</x:f>
      </x:c>
      <x:c r="E3062" s="23">
        <x:f>'Historical Trades'!E3062</x:f>
      </x:c>
      <x:c r="F3062" s="0">
        <x:f>'Historical Trades'!F3062</x:f>
      </x:c>
      <x:c r="G3062" s="0">
        <x:f>'Historical Trades'!G3062</x:f>
      </x:c>
      <x:c r="H3062" s="0">
        <x:f>'Historical Trades'!H3062</x:f>
      </x:c>
      <x:c r="I3062" s="0">
        <x:f>'Historical Trades'!I3062</x:f>
      </x:c>
      <x:c r="J3062" s="0">
        <x:f>'Historical Trades'!J3062</x:f>
      </x:c>
      <x:c r="K3062" s="0">
        <x:f>'Historical Trades'!K3062</x:f>
      </x:c>
      <x:c r="L3062" s="0">
        <x:f>'Historical Trades'!L3062</x:f>
      </x:c>
      <x:c r="M3062" s="0">
        <x:f>'Historical Trades'!M3062</x:f>
      </x:c>
      <x:c r="N3062" s="0">
        <x:f>CLEAN('Historical Trades'!O3062)</x:f>
      </x:c>
      <x:c r="P3062" s="14">
        <x:f>IF(G3062="sell",M3062,-M3062)</x:f>
      </x:c>
      <x:c r="Q3062" s="14">
        <x:f>VLOOKUP(N3062,'Currency Rates'!$A$3:$C$32,3,0)</x:f>
      </x:c>
      <x:c r="R3062" s="0">
        <x:f>IF(A3062="SPUS",0,IF(A3062="FWD",0,P3062/Q3062))</x:f>
      </x:c>
    </x:row>
    <x:row r="3063" spans="1:19" x14ac:dyDescent="0.3">
      <x:c r="A3063" s="0">
        <x:f>'Historical Trades'!A3063</x:f>
      </x:c>
      <x:c r="B3063" s="0">
        <x:f>'Historical Trades'!B3063</x:f>
      </x:c>
      <x:c r="C3063" s="23">
        <x:f>'Historical Trades'!C3063</x:f>
      </x:c>
      <x:c r="D3063" s="0">
        <x:f>'Historical Trades'!D3063</x:f>
      </x:c>
      <x:c r="E3063" s="23">
        <x:f>'Historical Trades'!E3063</x:f>
      </x:c>
      <x:c r="F3063" s="0">
        <x:f>'Historical Trades'!F3063</x:f>
      </x:c>
      <x:c r="G3063" s="0">
        <x:f>'Historical Trades'!G3063</x:f>
      </x:c>
      <x:c r="H3063" s="0">
        <x:f>'Historical Trades'!H3063</x:f>
      </x:c>
      <x:c r="I3063" s="0">
        <x:f>'Historical Trades'!I3063</x:f>
      </x:c>
      <x:c r="J3063" s="0">
        <x:f>'Historical Trades'!J3063</x:f>
      </x:c>
      <x:c r="K3063" s="0">
        <x:f>'Historical Trades'!K3063</x:f>
      </x:c>
      <x:c r="L3063" s="0">
        <x:f>'Historical Trades'!L3063</x:f>
      </x:c>
      <x:c r="M3063" s="0">
        <x:f>'Historical Trades'!M3063</x:f>
      </x:c>
      <x:c r="N3063" s="0">
        <x:f>CLEAN('Historical Trades'!O3063)</x:f>
      </x:c>
      <x:c r="P3063" s="14">
        <x:f>IF(G3063="sell",M3063,-M3063)</x:f>
      </x:c>
      <x:c r="Q3063" s="14">
        <x:f>VLOOKUP(N3063,'Currency Rates'!$A$3:$C$32,3,0)</x:f>
      </x:c>
      <x:c r="R3063" s="0">
        <x:f>IF(A3063="SPUS",0,IF(A3063="FWD",0,P3063/Q3063))</x:f>
      </x:c>
    </x:row>
    <x:row r="3064" spans="1:19" x14ac:dyDescent="0.3">
      <x:c r="A3064" s="0">
        <x:f>'Historical Trades'!A3064</x:f>
      </x:c>
      <x:c r="B3064" s="0">
        <x:f>'Historical Trades'!B3064</x:f>
      </x:c>
      <x:c r="C3064" s="23">
        <x:f>'Historical Trades'!C3064</x:f>
      </x:c>
      <x:c r="D3064" s="0">
        <x:f>'Historical Trades'!D3064</x:f>
      </x:c>
      <x:c r="E3064" s="23">
        <x:f>'Historical Trades'!E3064</x:f>
      </x:c>
      <x:c r="F3064" s="0">
        <x:f>'Historical Trades'!F3064</x:f>
      </x:c>
      <x:c r="G3064" s="0">
        <x:f>'Historical Trades'!G3064</x:f>
      </x:c>
      <x:c r="H3064" s="0">
        <x:f>'Historical Trades'!H3064</x:f>
      </x:c>
      <x:c r="I3064" s="0">
        <x:f>'Historical Trades'!I3064</x:f>
      </x:c>
      <x:c r="J3064" s="0">
        <x:f>'Historical Trades'!J3064</x:f>
      </x:c>
      <x:c r="K3064" s="0">
        <x:f>'Historical Trades'!K3064</x:f>
      </x:c>
      <x:c r="L3064" s="0">
        <x:f>'Historical Trades'!L3064</x:f>
      </x:c>
      <x:c r="M3064" s="0">
        <x:f>'Historical Trades'!M3064</x:f>
      </x:c>
      <x:c r="N3064" s="0">
        <x:f>CLEAN('Historical Trades'!O3064)</x:f>
      </x:c>
      <x:c r="P3064" s="14">
        <x:f>IF(G3064="sell",M3064,-M3064)</x:f>
      </x:c>
      <x:c r="Q3064" s="14">
        <x:f>VLOOKUP(N3064,'Currency Rates'!$A$3:$C$32,3,0)</x:f>
      </x:c>
      <x:c r="R3064" s="0">
        <x:f>IF(A3064="SPUS",0,IF(A3064="FWD",0,P3064/Q3064))</x:f>
      </x:c>
    </x:row>
    <x:row r="3065" spans="1:19" x14ac:dyDescent="0.3">
      <x:c r="A3065" s="0">
        <x:f>'Historical Trades'!A3065</x:f>
      </x:c>
      <x:c r="B3065" s="0">
        <x:f>'Historical Trades'!B3065</x:f>
      </x:c>
      <x:c r="C3065" s="23">
        <x:f>'Historical Trades'!C3065</x:f>
      </x:c>
      <x:c r="D3065" s="0">
        <x:f>'Historical Trades'!D3065</x:f>
      </x:c>
      <x:c r="E3065" s="23">
        <x:f>'Historical Trades'!E3065</x:f>
      </x:c>
      <x:c r="F3065" s="0">
        <x:f>'Historical Trades'!F3065</x:f>
      </x:c>
      <x:c r="G3065" s="0">
        <x:f>'Historical Trades'!G3065</x:f>
      </x:c>
      <x:c r="H3065" s="0">
        <x:f>'Historical Trades'!H3065</x:f>
      </x:c>
      <x:c r="I3065" s="0">
        <x:f>'Historical Trades'!I3065</x:f>
      </x:c>
      <x:c r="J3065" s="0">
        <x:f>'Historical Trades'!J3065</x:f>
      </x:c>
      <x:c r="K3065" s="0">
        <x:f>'Historical Trades'!K3065</x:f>
      </x:c>
      <x:c r="L3065" s="0">
        <x:f>'Historical Trades'!L3065</x:f>
      </x:c>
      <x:c r="M3065" s="0">
        <x:f>'Historical Trades'!M3065</x:f>
      </x:c>
      <x:c r="N3065" s="0">
        <x:f>CLEAN('Historical Trades'!O3065)</x:f>
      </x:c>
      <x:c r="P3065" s="14">
        <x:f>IF(G3065="sell",M3065,-M3065)</x:f>
      </x:c>
      <x:c r="Q3065" s="14">
        <x:f>VLOOKUP(N3065,'Currency Rates'!$A$3:$C$32,3,0)</x:f>
      </x:c>
      <x:c r="R3065" s="0">
        <x:f>IF(A3065="SPUS",0,IF(A3065="FWD",0,P3065/Q3065))</x:f>
      </x:c>
    </x:row>
    <x:row r="3066" spans="1:19" x14ac:dyDescent="0.3">
      <x:c r="A3066" s="0">
        <x:f>'Historical Trades'!A3066</x:f>
      </x:c>
      <x:c r="B3066" s="0">
        <x:f>'Historical Trades'!B3066</x:f>
      </x:c>
      <x:c r="C3066" s="23">
        <x:f>'Historical Trades'!C3066</x:f>
      </x:c>
      <x:c r="D3066" s="0">
        <x:f>'Historical Trades'!D3066</x:f>
      </x:c>
      <x:c r="E3066" s="23">
        <x:f>'Historical Trades'!E3066</x:f>
      </x:c>
      <x:c r="F3066" s="0">
        <x:f>'Historical Trades'!F3066</x:f>
      </x:c>
      <x:c r="G3066" s="0">
        <x:f>'Historical Trades'!G3066</x:f>
      </x:c>
      <x:c r="H3066" s="0">
        <x:f>'Historical Trades'!H3066</x:f>
      </x:c>
      <x:c r="I3066" s="0">
        <x:f>'Historical Trades'!I3066</x:f>
      </x:c>
      <x:c r="J3066" s="0">
        <x:f>'Historical Trades'!J3066</x:f>
      </x:c>
      <x:c r="K3066" s="0">
        <x:f>'Historical Trades'!K3066</x:f>
      </x:c>
      <x:c r="L3066" s="0">
        <x:f>'Historical Trades'!L3066</x:f>
      </x:c>
      <x:c r="M3066" s="0">
        <x:f>'Historical Trades'!M3066</x:f>
      </x:c>
      <x:c r="N3066" s="0">
        <x:f>CLEAN('Historical Trades'!O3066)</x:f>
      </x:c>
      <x:c r="P3066" s="14">
        <x:f>IF(G3066="sell",M3066,-M3066)</x:f>
      </x:c>
      <x:c r="Q3066" s="14">
        <x:f>VLOOKUP(N3066,'Currency Rates'!$A$3:$C$32,3,0)</x:f>
      </x:c>
      <x:c r="R3066" s="0">
        <x:f>IF(A3066="SPUS",0,IF(A3066="FWD",0,P3066/Q3066))</x:f>
      </x:c>
    </x:row>
    <x:row r="3067" spans="1:19" x14ac:dyDescent="0.3">
      <x:c r="A3067" s="0">
        <x:f>'Historical Trades'!A3067</x:f>
      </x:c>
      <x:c r="B3067" s="0">
        <x:f>'Historical Trades'!B3067</x:f>
      </x:c>
      <x:c r="C3067" s="23">
        <x:f>'Historical Trades'!C3067</x:f>
      </x:c>
      <x:c r="D3067" s="0">
        <x:f>'Historical Trades'!D3067</x:f>
      </x:c>
      <x:c r="E3067" s="23">
        <x:f>'Historical Trades'!E3067</x:f>
      </x:c>
      <x:c r="F3067" s="0">
        <x:f>'Historical Trades'!F3067</x:f>
      </x:c>
      <x:c r="G3067" s="0">
        <x:f>'Historical Trades'!G3067</x:f>
      </x:c>
      <x:c r="H3067" s="0">
        <x:f>'Historical Trades'!H3067</x:f>
      </x:c>
      <x:c r="I3067" s="0">
        <x:f>'Historical Trades'!I3067</x:f>
      </x:c>
      <x:c r="J3067" s="0">
        <x:f>'Historical Trades'!J3067</x:f>
      </x:c>
      <x:c r="K3067" s="0">
        <x:f>'Historical Trades'!K3067</x:f>
      </x:c>
      <x:c r="L3067" s="0">
        <x:f>'Historical Trades'!L3067</x:f>
      </x:c>
      <x:c r="M3067" s="0">
        <x:f>'Historical Trades'!M3067</x:f>
      </x:c>
      <x:c r="N3067" s="0">
        <x:f>CLEAN('Historical Trades'!O3067)</x:f>
      </x:c>
      <x:c r="P3067" s="14">
        <x:f>IF(G3067="sell",M3067,-M3067)</x:f>
      </x:c>
      <x:c r="Q3067" s="14">
        <x:f>VLOOKUP(N3067,'Currency Rates'!$A$3:$C$32,3,0)</x:f>
      </x:c>
      <x:c r="R3067" s="0">
        <x:f>IF(A3067="SPUS",0,IF(A3067="FWD",0,P3067/Q3067))</x:f>
      </x:c>
    </x:row>
    <x:row r="3068" spans="1:19" x14ac:dyDescent="0.3">
      <x:c r="A3068" s="0">
        <x:f>'Historical Trades'!A3068</x:f>
      </x:c>
      <x:c r="B3068" s="0">
        <x:f>'Historical Trades'!B3068</x:f>
      </x:c>
      <x:c r="C3068" s="23">
        <x:f>'Historical Trades'!C3068</x:f>
      </x:c>
      <x:c r="D3068" s="0">
        <x:f>'Historical Trades'!D3068</x:f>
      </x:c>
      <x:c r="E3068" s="23">
        <x:f>'Historical Trades'!E3068</x:f>
      </x:c>
      <x:c r="F3068" s="0">
        <x:f>'Historical Trades'!F3068</x:f>
      </x:c>
      <x:c r="G3068" s="0">
        <x:f>'Historical Trades'!G3068</x:f>
      </x:c>
      <x:c r="H3068" s="0">
        <x:f>'Historical Trades'!H3068</x:f>
      </x:c>
      <x:c r="I3068" s="0">
        <x:f>'Historical Trades'!I3068</x:f>
      </x:c>
      <x:c r="J3068" s="0">
        <x:f>'Historical Trades'!J3068</x:f>
      </x:c>
      <x:c r="K3068" s="0">
        <x:f>'Historical Trades'!K3068</x:f>
      </x:c>
      <x:c r="L3068" s="0">
        <x:f>'Historical Trades'!L3068</x:f>
      </x:c>
      <x:c r="M3068" s="0">
        <x:f>'Historical Trades'!M3068</x:f>
      </x:c>
      <x:c r="N3068" s="0">
        <x:f>CLEAN('Historical Trades'!O3068)</x:f>
      </x:c>
      <x:c r="P3068" s="14">
        <x:f>IF(G3068="sell",M3068,-M3068)</x:f>
      </x:c>
      <x:c r="Q3068" s="14">
        <x:f>VLOOKUP(N3068,'Currency Rates'!$A$3:$C$32,3,0)</x:f>
      </x:c>
      <x:c r="R3068" s="0">
        <x:f>IF(A3068="SPUS",0,IF(A3068="FWD",0,P3068/Q3068))</x:f>
      </x:c>
    </x:row>
    <x:row r="3069" spans="1:19" x14ac:dyDescent="0.3">
      <x:c r="A3069" s="0">
        <x:f>'Historical Trades'!A3069</x:f>
      </x:c>
      <x:c r="B3069" s="0">
        <x:f>'Historical Trades'!B3069</x:f>
      </x:c>
      <x:c r="C3069" s="23">
        <x:f>'Historical Trades'!C3069</x:f>
      </x:c>
      <x:c r="D3069" s="0">
        <x:f>'Historical Trades'!D3069</x:f>
      </x:c>
      <x:c r="E3069" s="23">
        <x:f>'Historical Trades'!E3069</x:f>
      </x:c>
      <x:c r="F3069" s="0">
        <x:f>'Historical Trades'!F3069</x:f>
      </x:c>
      <x:c r="G3069" s="0">
        <x:f>'Historical Trades'!G3069</x:f>
      </x:c>
      <x:c r="H3069" s="0">
        <x:f>'Historical Trades'!H3069</x:f>
      </x:c>
      <x:c r="I3069" s="0">
        <x:f>'Historical Trades'!I3069</x:f>
      </x:c>
      <x:c r="J3069" s="0">
        <x:f>'Historical Trades'!J3069</x:f>
      </x:c>
      <x:c r="K3069" s="0">
        <x:f>'Historical Trades'!K3069</x:f>
      </x:c>
      <x:c r="L3069" s="0">
        <x:f>'Historical Trades'!L3069</x:f>
      </x:c>
      <x:c r="M3069" s="0">
        <x:f>'Historical Trades'!M3069</x:f>
      </x:c>
      <x:c r="N3069" s="0">
        <x:f>CLEAN('Historical Trades'!O3069)</x:f>
      </x:c>
      <x:c r="P3069" s="14">
        <x:f>IF(G3069="sell",M3069,-M3069)</x:f>
      </x:c>
      <x:c r="Q3069" s="14">
        <x:f>VLOOKUP(N3069,'Currency Rates'!$A$3:$C$32,3,0)</x:f>
      </x:c>
      <x:c r="R3069" s="0">
        <x:f>IF(A3069="SPUS",0,IF(A3069="FWD",0,P3069/Q3069))</x:f>
      </x:c>
    </x:row>
    <x:row r="3070" spans="1:19" x14ac:dyDescent="0.3">
      <x:c r="A3070" s="0">
        <x:f>'Historical Trades'!A3070</x:f>
      </x:c>
      <x:c r="B3070" s="0">
        <x:f>'Historical Trades'!B3070</x:f>
      </x:c>
      <x:c r="C3070" s="23">
        <x:f>'Historical Trades'!C3070</x:f>
      </x:c>
      <x:c r="D3070" s="0">
        <x:f>'Historical Trades'!D3070</x:f>
      </x:c>
      <x:c r="E3070" s="23">
        <x:f>'Historical Trades'!E3070</x:f>
      </x:c>
      <x:c r="F3070" s="0">
        <x:f>'Historical Trades'!F3070</x:f>
      </x:c>
      <x:c r="G3070" s="0">
        <x:f>'Historical Trades'!G3070</x:f>
      </x:c>
      <x:c r="H3070" s="0">
        <x:f>'Historical Trades'!H3070</x:f>
      </x:c>
      <x:c r="I3070" s="0">
        <x:f>'Historical Trades'!I3070</x:f>
      </x:c>
      <x:c r="J3070" s="0">
        <x:f>'Historical Trades'!J3070</x:f>
      </x:c>
      <x:c r="K3070" s="0">
        <x:f>'Historical Trades'!K3070</x:f>
      </x:c>
      <x:c r="L3070" s="0">
        <x:f>'Historical Trades'!L3070</x:f>
      </x:c>
      <x:c r="M3070" s="0">
        <x:f>'Historical Trades'!M3070</x:f>
      </x:c>
      <x:c r="N3070" s="0">
        <x:f>CLEAN('Historical Trades'!O3070)</x:f>
      </x:c>
      <x:c r="P3070" s="14">
        <x:f>IF(G3070="sell",M3070,-M3070)</x:f>
      </x:c>
      <x:c r="Q3070" s="14">
        <x:f>VLOOKUP(N3070,'Currency Rates'!$A$3:$C$32,3,0)</x:f>
      </x:c>
      <x:c r="R3070" s="0">
        <x:f>IF(A3070="SPUS",0,IF(A3070="FWD",0,P3070/Q3070))</x:f>
      </x:c>
    </x:row>
    <x:row r="3071" spans="1:19" x14ac:dyDescent="0.3">
      <x:c r="A3071" s="0">
        <x:f>'Historical Trades'!A3071</x:f>
      </x:c>
      <x:c r="B3071" s="0">
        <x:f>'Historical Trades'!B3071</x:f>
      </x:c>
      <x:c r="C3071" s="23">
        <x:f>'Historical Trades'!C3071</x:f>
      </x:c>
      <x:c r="D3071" s="0">
        <x:f>'Historical Trades'!D3071</x:f>
      </x:c>
      <x:c r="E3071" s="23">
        <x:f>'Historical Trades'!E3071</x:f>
      </x:c>
      <x:c r="F3071" s="0">
        <x:f>'Historical Trades'!F3071</x:f>
      </x:c>
      <x:c r="G3071" s="0">
        <x:f>'Historical Trades'!G3071</x:f>
      </x:c>
      <x:c r="H3071" s="0">
        <x:f>'Historical Trades'!H3071</x:f>
      </x:c>
      <x:c r="I3071" s="0">
        <x:f>'Historical Trades'!I3071</x:f>
      </x:c>
      <x:c r="J3071" s="0">
        <x:f>'Historical Trades'!J3071</x:f>
      </x:c>
      <x:c r="K3071" s="0">
        <x:f>'Historical Trades'!K3071</x:f>
      </x:c>
      <x:c r="L3071" s="0">
        <x:f>'Historical Trades'!L3071</x:f>
      </x:c>
      <x:c r="M3071" s="0">
        <x:f>'Historical Trades'!M3071</x:f>
      </x:c>
      <x:c r="N3071" s="0">
        <x:f>CLEAN('Historical Trades'!O3071)</x:f>
      </x:c>
      <x:c r="P3071" s="14">
        <x:f>IF(G3071="sell",M3071,-M3071)</x:f>
      </x:c>
      <x:c r="Q3071" s="14">
        <x:f>VLOOKUP(N3071,'Currency Rates'!$A$3:$C$32,3,0)</x:f>
      </x:c>
      <x:c r="R3071" s="0">
        <x:f>IF(A3071="SPUS",0,IF(A3071="FWD",0,P3071/Q3071))</x:f>
      </x:c>
    </x:row>
    <x:row r="3072" spans="1:19" x14ac:dyDescent="0.3">
      <x:c r="A3072" s="0">
        <x:f>'Historical Trades'!A3072</x:f>
      </x:c>
      <x:c r="B3072" s="0">
        <x:f>'Historical Trades'!B3072</x:f>
      </x:c>
      <x:c r="C3072" s="23">
        <x:f>'Historical Trades'!C3072</x:f>
      </x:c>
      <x:c r="D3072" s="0">
        <x:f>'Historical Trades'!D3072</x:f>
      </x:c>
      <x:c r="E3072" s="23">
        <x:f>'Historical Trades'!E3072</x:f>
      </x:c>
      <x:c r="F3072" s="0">
        <x:f>'Historical Trades'!F3072</x:f>
      </x:c>
      <x:c r="G3072" s="0">
        <x:f>'Historical Trades'!G3072</x:f>
      </x:c>
      <x:c r="H3072" s="0">
        <x:f>'Historical Trades'!H3072</x:f>
      </x:c>
      <x:c r="I3072" s="0">
        <x:f>'Historical Trades'!I3072</x:f>
      </x:c>
      <x:c r="J3072" s="0">
        <x:f>'Historical Trades'!J3072</x:f>
      </x:c>
      <x:c r="K3072" s="0">
        <x:f>'Historical Trades'!K3072</x:f>
      </x:c>
      <x:c r="L3072" s="0">
        <x:f>'Historical Trades'!L3072</x:f>
      </x:c>
      <x:c r="M3072" s="0">
        <x:f>'Historical Trades'!M3072</x:f>
      </x:c>
      <x:c r="N3072" s="0">
        <x:f>CLEAN('Historical Trades'!O3072)</x:f>
      </x:c>
      <x:c r="P3072" s="14">
        <x:f>IF(G3072="sell",M3072,-M3072)</x:f>
      </x:c>
      <x:c r="Q3072" s="14">
        <x:f>VLOOKUP(N3072,'Currency Rates'!$A$3:$C$32,3,0)</x:f>
      </x:c>
      <x:c r="R3072" s="0">
        <x:f>IF(A3072="SPUS",0,IF(A3072="FWD",0,P3072/Q3072))</x:f>
      </x:c>
    </x:row>
    <x:row r="3073" spans="1:19" x14ac:dyDescent="0.3">
      <x:c r="A3073" s="0">
        <x:f>'Historical Trades'!A3073</x:f>
      </x:c>
      <x:c r="B3073" s="0">
        <x:f>'Historical Trades'!B3073</x:f>
      </x:c>
      <x:c r="C3073" s="23">
        <x:f>'Historical Trades'!C3073</x:f>
      </x:c>
      <x:c r="D3073" s="0">
        <x:f>'Historical Trades'!D3073</x:f>
      </x:c>
      <x:c r="E3073" s="23">
        <x:f>'Historical Trades'!E3073</x:f>
      </x:c>
      <x:c r="F3073" s="0">
        <x:f>'Historical Trades'!F3073</x:f>
      </x:c>
      <x:c r="G3073" s="0">
        <x:f>'Historical Trades'!G3073</x:f>
      </x:c>
      <x:c r="H3073" s="0">
        <x:f>'Historical Trades'!H3073</x:f>
      </x:c>
      <x:c r="I3073" s="0">
        <x:f>'Historical Trades'!I3073</x:f>
      </x:c>
      <x:c r="J3073" s="0">
        <x:f>'Historical Trades'!J3073</x:f>
      </x:c>
      <x:c r="K3073" s="0">
        <x:f>'Historical Trades'!K3073</x:f>
      </x:c>
      <x:c r="L3073" s="0">
        <x:f>'Historical Trades'!L3073</x:f>
      </x:c>
      <x:c r="M3073" s="0">
        <x:f>'Historical Trades'!M3073</x:f>
      </x:c>
      <x:c r="N3073" s="0">
        <x:f>CLEAN('Historical Trades'!O3073)</x:f>
      </x:c>
      <x:c r="P3073" s="14">
        <x:f>IF(G3073="sell",M3073,-M3073)</x:f>
      </x:c>
      <x:c r="Q3073" s="14">
        <x:f>VLOOKUP(N3073,'Currency Rates'!$A$3:$C$32,3,0)</x:f>
      </x:c>
      <x:c r="R3073" s="0">
        <x:f>IF(A3073="SPUS",0,IF(A3073="FWD",0,P3073/Q3073))</x:f>
      </x:c>
    </x:row>
    <x:row r="3074" spans="1:19" x14ac:dyDescent="0.3">
      <x:c r="A3074" s="0">
        <x:f>'Historical Trades'!A3074</x:f>
      </x:c>
      <x:c r="B3074" s="0">
        <x:f>'Historical Trades'!B3074</x:f>
      </x:c>
      <x:c r="C3074" s="23">
        <x:f>'Historical Trades'!C3074</x:f>
      </x:c>
      <x:c r="D3074" s="0">
        <x:f>'Historical Trades'!D3074</x:f>
      </x:c>
      <x:c r="E3074" s="23">
        <x:f>'Historical Trades'!E3074</x:f>
      </x:c>
      <x:c r="F3074" s="0">
        <x:f>'Historical Trades'!F3074</x:f>
      </x:c>
      <x:c r="G3074" s="0">
        <x:f>'Historical Trades'!G3074</x:f>
      </x:c>
      <x:c r="H3074" s="0">
        <x:f>'Historical Trades'!H3074</x:f>
      </x:c>
      <x:c r="I3074" s="0">
        <x:f>'Historical Trades'!I3074</x:f>
      </x:c>
      <x:c r="J3074" s="0">
        <x:f>'Historical Trades'!J3074</x:f>
      </x:c>
      <x:c r="K3074" s="0">
        <x:f>'Historical Trades'!K3074</x:f>
      </x:c>
      <x:c r="L3074" s="0">
        <x:f>'Historical Trades'!L3074</x:f>
      </x:c>
      <x:c r="M3074" s="0">
        <x:f>'Historical Trades'!M3074</x:f>
      </x:c>
      <x:c r="N3074" s="0">
        <x:f>CLEAN('Historical Trades'!O3074)</x:f>
      </x:c>
      <x:c r="P3074" s="14">
        <x:f>IF(G3074="sell",M3074,-M3074)</x:f>
      </x:c>
      <x:c r="Q3074" s="14">
        <x:f>VLOOKUP(N3074,'Currency Rates'!$A$3:$C$32,3,0)</x:f>
      </x:c>
      <x:c r="R3074" s="0">
        <x:f>IF(A3074="SPUS",0,IF(A3074="FWD",0,P3074/Q3074))</x:f>
      </x:c>
    </x:row>
    <x:row r="3075" spans="1:19" x14ac:dyDescent="0.3">
      <x:c r="A3075" s="0">
        <x:f>'Historical Trades'!A3075</x:f>
      </x:c>
      <x:c r="B3075" s="0">
        <x:f>'Historical Trades'!B3075</x:f>
      </x:c>
      <x:c r="C3075" s="23">
        <x:f>'Historical Trades'!C3075</x:f>
      </x:c>
      <x:c r="D3075" s="0">
        <x:f>'Historical Trades'!D3075</x:f>
      </x:c>
      <x:c r="E3075" s="23">
        <x:f>'Historical Trades'!E3075</x:f>
      </x:c>
      <x:c r="F3075" s="0">
        <x:f>'Historical Trades'!F3075</x:f>
      </x:c>
      <x:c r="G3075" s="0">
        <x:f>'Historical Trades'!G3075</x:f>
      </x:c>
      <x:c r="H3075" s="0">
        <x:f>'Historical Trades'!H3075</x:f>
      </x:c>
      <x:c r="I3075" s="0">
        <x:f>'Historical Trades'!I3075</x:f>
      </x:c>
      <x:c r="J3075" s="0">
        <x:f>'Historical Trades'!J3075</x:f>
      </x:c>
      <x:c r="K3075" s="0">
        <x:f>'Historical Trades'!K3075</x:f>
      </x:c>
      <x:c r="L3075" s="0">
        <x:f>'Historical Trades'!L3075</x:f>
      </x:c>
      <x:c r="M3075" s="0">
        <x:f>'Historical Trades'!M3075</x:f>
      </x:c>
      <x:c r="N3075" s="0">
        <x:f>CLEAN('Historical Trades'!O3075)</x:f>
      </x:c>
      <x:c r="P3075" s="14">
        <x:f>IF(G3075="sell",M3075,-M3075)</x:f>
      </x:c>
      <x:c r="Q3075" s="14">
        <x:f>VLOOKUP(N3075,'Currency Rates'!$A$3:$C$32,3,0)</x:f>
      </x:c>
      <x:c r="R3075" s="0">
        <x:f>IF(A3075="SPUS",0,IF(A3075="FWD",0,P3075/Q3075))</x:f>
      </x:c>
    </x:row>
    <x:row r="3076" spans="1:19" x14ac:dyDescent="0.3">
      <x:c r="A3076" s="0">
        <x:f>'Historical Trades'!A3076</x:f>
      </x:c>
      <x:c r="B3076" s="0">
        <x:f>'Historical Trades'!B3076</x:f>
      </x:c>
      <x:c r="C3076" s="23">
        <x:f>'Historical Trades'!C3076</x:f>
      </x:c>
      <x:c r="D3076" s="0">
        <x:f>'Historical Trades'!D3076</x:f>
      </x:c>
      <x:c r="E3076" s="23">
        <x:f>'Historical Trades'!E3076</x:f>
      </x:c>
      <x:c r="F3076" s="0">
        <x:f>'Historical Trades'!F3076</x:f>
      </x:c>
      <x:c r="G3076" s="0">
        <x:f>'Historical Trades'!G3076</x:f>
      </x:c>
      <x:c r="H3076" s="0">
        <x:f>'Historical Trades'!H3076</x:f>
      </x:c>
      <x:c r="I3076" s="0">
        <x:f>'Historical Trades'!I3076</x:f>
      </x:c>
      <x:c r="J3076" s="0">
        <x:f>'Historical Trades'!J3076</x:f>
      </x:c>
      <x:c r="K3076" s="0">
        <x:f>'Historical Trades'!K3076</x:f>
      </x:c>
      <x:c r="L3076" s="0">
        <x:f>'Historical Trades'!L3076</x:f>
      </x:c>
      <x:c r="M3076" s="0">
        <x:f>'Historical Trades'!M3076</x:f>
      </x:c>
      <x:c r="N3076" s="0">
        <x:f>CLEAN('Historical Trades'!O3076)</x:f>
      </x:c>
      <x:c r="P3076" s="14">
        <x:f>IF(G3076="sell",M3076,-M3076)</x:f>
      </x:c>
      <x:c r="Q3076" s="14">
        <x:f>VLOOKUP(N3076,'Currency Rates'!$A$3:$C$32,3,0)</x:f>
      </x:c>
      <x:c r="R3076" s="0">
        <x:f>IF(A3076="SPUS",0,IF(A3076="FWD",0,P3076/Q3076))</x:f>
      </x:c>
    </x:row>
    <x:row r="3077" spans="1:19" x14ac:dyDescent="0.3">
      <x:c r="A3077" s="0">
        <x:f>'Historical Trades'!A3077</x:f>
      </x:c>
      <x:c r="B3077" s="0">
        <x:f>'Historical Trades'!B3077</x:f>
      </x:c>
      <x:c r="C3077" s="23">
        <x:f>'Historical Trades'!C3077</x:f>
      </x:c>
      <x:c r="D3077" s="0">
        <x:f>'Historical Trades'!D3077</x:f>
      </x:c>
      <x:c r="E3077" s="23">
        <x:f>'Historical Trades'!E3077</x:f>
      </x:c>
      <x:c r="F3077" s="0">
        <x:f>'Historical Trades'!F3077</x:f>
      </x:c>
      <x:c r="G3077" s="0">
        <x:f>'Historical Trades'!G3077</x:f>
      </x:c>
      <x:c r="H3077" s="0">
        <x:f>'Historical Trades'!H3077</x:f>
      </x:c>
      <x:c r="I3077" s="0">
        <x:f>'Historical Trades'!I3077</x:f>
      </x:c>
      <x:c r="J3077" s="0">
        <x:f>'Historical Trades'!J3077</x:f>
      </x:c>
      <x:c r="K3077" s="0">
        <x:f>'Historical Trades'!K3077</x:f>
      </x:c>
      <x:c r="L3077" s="0">
        <x:f>'Historical Trades'!L3077</x:f>
      </x:c>
      <x:c r="M3077" s="0">
        <x:f>'Historical Trades'!M3077</x:f>
      </x:c>
      <x:c r="N3077" s="0">
        <x:f>CLEAN('Historical Trades'!O3077)</x:f>
      </x:c>
      <x:c r="P3077" s="14">
        <x:f>IF(G3077="sell",M3077,-M3077)</x:f>
      </x:c>
      <x:c r="Q3077" s="14">
        <x:f>VLOOKUP(N3077,'Currency Rates'!$A$3:$C$32,3,0)</x:f>
      </x:c>
      <x:c r="R3077" s="0">
        <x:f>IF(A3077="SPUS",0,IF(A3077="FWD",0,P3077/Q3077))</x:f>
      </x:c>
    </x:row>
    <x:row r="3078" spans="1:19" x14ac:dyDescent="0.3">
      <x:c r="A3078" s="0">
        <x:f>'Historical Trades'!A3078</x:f>
      </x:c>
      <x:c r="B3078" s="0">
        <x:f>'Historical Trades'!B3078</x:f>
      </x:c>
      <x:c r="C3078" s="23">
        <x:f>'Historical Trades'!C3078</x:f>
      </x:c>
      <x:c r="D3078" s="0">
        <x:f>'Historical Trades'!D3078</x:f>
      </x:c>
      <x:c r="E3078" s="23">
        <x:f>'Historical Trades'!E3078</x:f>
      </x:c>
      <x:c r="F3078" s="0">
        <x:f>'Historical Trades'!F3078</x:f>
      </x:c>
      <x:c r="G3078" s="0">
        <x:f>'Historical Trades'!G3078</x:f>
      </x:c>
      <x:c r="H3078" s="0">
        <x:f>'Historical Trades'!H3078</x:f>
      </x:c>
      <x:c r="I3078" s="0">
        <x:f>'Historical Trades'!I3078</x:f>
      </x:c>
      <x:c r="J3078" s="0">
        <x:f>'Historical Trades'!J3078</x:f>
      </x:c>
      <x:c r="K3078" s="0">
        <x:f>'Historical Trades'!K3078</x:f>
      </x:c>
      <x:c r="L3078" s="0">
        <x:f>'Historical Trades'!L3078</x:f>
      </x:c>
      <x:c r="M3078" s="0">
        <x:f>'Historical Trades'!M3078</x:f>
      </x:c>
      <x:c r="N3078" s="0">
        <x:f>CLEAN('Historical Trades'!O3078)</x:f>
      </x:c>
      <x:c r="P3078" s="14">
        <x:f>IF(G3078="sell",M3078,-M3078)</x:f>
      </x:c>
      <x:c r="Q3078" s="14">
        <x:f>VLOOKUP(N3078,'Currency Rates'!$A$3:$C$32,3,0)</x:f>
      </x:c>
      <x:c r="R3078" s="0">
        <x:f>IF(A3078="SPUS",0,IF(A3078="FWD",0,P3078/Q3078))</x:f>
      </x:c>
    </x:row>
    <x:row r="3079" spans="1:19" x14ac:dyDescent="0.3">
      <x:c r="A3079" s="0">
        <x:f>'Historical Trades'!A3079</x:f>
      </x:c>
      <x:c r="B3079" s="0">
        <x:f>'Historical Trades'!B3079</x:f>
      </x:c>
      <x:c r="C3079" s="23">
        <x:f>'Historical Trades'!C3079</x:f>
      </x:c>
      <x:c r="D3079" s="0">
        <x:f>'Historical Trades'!D3079</x:f>
      </x:c>
      <x:c r="E3079" s="23">
        <x:f>'Historical Trades'!E3079</x:f>
      </x:c>
      <x:c r="F3079" s="0">
        <x:f>'Historical Trades'!F3079</x:f>
      </x:c>
      <x:c r="G3079" s="0">
        <x:f>'Historical Trades'!G3079</x:f>
      </x:c>
      <x:c r="H3079" s="0">
        <x:f>'Historical Trades'!H3079</x:f>
      </x:c>
      <x:c r="I3079" s="0">
        <x:f>'Historical Trades'!I3079</x:f>
      </x:c>
      <x:c r="J3079" s="0">
        <x:f>'Historical Trades'!J3079</x:f>
      </x:c>
      <x:c r="K3079" s="0">
        <x:f>'Historical Trades'!K3079</x:f>
      </x:c>
      <x:c r="L3079" s="0">
        <x:f>'Historical Trades'!L3079</x:f>
      </x:c>
      <x:c r="M3079" s="0">
        <x:f>'Historical Trades'!M3079</x:f>
      </x:c>
      <x:c r="N3079" s="0">
        <x:f>CLEAN('Historical Trades'!O3079)</x:f>
      </x:c>
      <x:c r="P3079" s="14">
        <x:f>IF(G3079="sell",M3079,-M3079)</x:f>
      </x:c>
      <x:c r="Q3079" s="14">
        <x:f>VLOOKUP(N3079,'Currency Rates'!$A$3:$C$32,3,0)</x:f>
      </x:c>
      <x:c r="R3079" s="0">
        <x:f>IF(A3079="SPUS",0,IF(A3079="FWD",0,P3079/Q3079))</x:f>
      </x:c>
    </x:row>
    <x:row r="3080" spans="1:19" x14ac:dyDescent="0.3">
      <x:c r="A3080" s="0">
        <x:f>'Historical Trades'!A3080</x:f>
      </x:c>
      <x:c r="B3080" s="0">
        <x:f>'Historical Trades'!B3080</x:f>
      </x:c>
      <x:c r="C3080" s="23">
        <x:f>'Historical Trades'!C3080</x:f>
      </x:c>
      <x:c r="D3080" s="0">
        <x:f>'Historical Trades'!D3080</x:f>
      </x:c>
      <x:c r="E3080" s="23">
        <x:f>'Historical Trades'!E3080</x:f>
      </x:c>
      <x:c r="F3080" s="0">
        <x:f>'Historical Trades'!F3080</x:f>
      </x:c>
      <x:c r="G3080" s="0">
        <x:f>'Historical Trades'!G3080</x:f>
      </x:c>
      <x:c r="H3080" s="0">
        <x:f>'Historical Trades'!H3080</x:f>
      </x:c>
      <x:c r="I3080" s="0">
        <x:f>'Historical Trades'!I3080</x:f>
      </x:c>
      <x:c r="J3080" s="0">
        <x:f>'Historical Trades'!J3080</x:f>
      </x:c>
      <x:c r="K3080" s="0">
        <x:f>'Historical Trades'!K3080</x:f>
      </x:c>
      <x:c r="L3080" s="0">
        <x:f>'Historical Trades'!L3080</x:f>
      </x:c>
      <x:c r="M3080" s="0">
        <x:f>'Historical Trades'!M3080</x:f>
      </x:c>
      <x:c r="N3080" s="0">
        <x:f>CLEAN('Historical Trades'!O3080)</x:f>
      </x:c>
      <x:c r="P3080" s="14">
        <x:f>IF(G3080="sell",M3080,-M3080)</x:f>
      </x:c>
      <x:c r="Q3080" s="14">
        <x:f>VLOOKUP(N3080,'Currency Rates'!$A$3:$C$32,3,0)</x:f>
      </x:c>
      <x:c r="R3080" s="0">
        <x:f>IF(A3080="SPUS",0,IF(A3080="FWD",0,P3080/Q3080))</x:f>
      </x:c>
    </x:row>
    <x:row r="3081" spans="1:19" x14ac:dyDescent="0.3">
      <x:c r="A3081" s="0">
        <x:f>'Historical Trades'!A3081</x:f>
      </x:c>
      <x:c r="B3081" s="0">
        <x:f>'Historical Trades'!B3081</x:f>
      </x:c>
      <x:c r="C3081" s="23">
        <x:f>'Historical Trades'!C3081</x:f>
      </x:c>
      <x:c r="D3081" s="0">
        <x:f>'Historical Trades'!D3081</x:f>
      </x:c>
      <x:c r="E3081" s="23">
        <x:f>'Historical Trades'!E3081</x:f>
      </x:c>
      <x:c r="F3081" s="0">
        <x:f>'Historical Trades'!F3081</x:f>
      </x:c>
      <x:c r="G3081" s="0">
        <x:f>'Historical Trades'!G3081</x:f>
      </x:c>
      <x:c r="H3081" s="0">
        <x:f>'Historical Trades'!H3081</x:f>
      </x:c>
      <x:c r="I3081" s="0">
        <x:f>'Historical Trades'!I3081</x:f>
      </x:c>
      <x:c r="J3081" s="0">
        <x:f>'Historical Trades'!J3081</x:f>
      </x:c>
      <x:c r="K3081" s="0">
        <x:f>'Historical Trades'!K3081</x:f>
      </x:c>
      <x:c r="L3081" s="0">
        <x:f>'Historical Trades'!L3081</x:f>
      </x:c>
      <x:c r="M3081" s="0">
        <x:f>'Historical Trades'!M3081</x:f>
      </x:c>
      <x:c r="N3081" s="0">
        <x:f>CLEAN('Historical Trades'!O3081)</x:f>
      </x:c>
      <x:c r="P3081" s="14">
        <x:f>IF(G3081="sell",M3081,-M3081)</x:f>
      </x:c>
      <x:c r="Q3081" s="14">
        <x:f>VLOOKUP(N3081,'Currency Rates'!$A$3:$C$32,3,0)</x:f>
      </x:c>
      <x:c r="R3081" s="0">
        <x:f>IF(A3081="SPUS",0,IF(A3081="FWD",0,P3081/Q3081))</x:f>
      </x:c>
    </x:row>
    <x:row r="3082" spans="1:19" x14ac:dyDescent="0.3">
      <x:c r="A3082" s="0">
        <x:f>'Historical Trades'!A3082</x:f>
      </x:c>
      <x:c r="B3082" s="0">
        <x:f>'Historical Trades'!B3082</x:f>
      </x:c>
      <x:c r="C3082" s="23">
        <x:f>'Historical Trades'!C3082</x:f>
      </x:c>
      <x:c r="D3082" s="0">
        <x:f>'Historical Trades'!D3082</x:f>
      </x:c>
      <x:c r="E3082" s="23">
        <x:f>'Historical Trades'!E3082</x:f>
      </x:c>
      <x:c r="F3082" s="0">
        <x:f>'Historical Trades'!F3082</x:f>
      </x:c>
      <x:c r="G3082" s="0">
        <x:f>'Historical Trades'!G3082</x:f>
      </x:c>
      <x:c r="H3082" s="0">
        <x:f>'Historical Trades'!H3082</x:f>
      </x:c>
      <x:c r="I3082" s="0">
        <x:f>'Historical Trades'!I3082</x:f>
      </x:c>
      <x:c r="J3082" s="0">
        <x:f>'Historical Trades'!J3082</x:f>
      </x:c>
      <x:c r="K3082" s="0">
        <x:f>'Historical Trades'!K3082</x:f>
      </x:c>
      <x:c r="L3082" s="0">
        <x:f>'Historical Trades'!L3082</x:f>
      </x:c>
      <x:c r="M3082" s="0">
        <x:f>'Historical Trades'!M3082</x:f>
      </x:c>
      <x:c r="N3082" s="0">
        <x:f>CLEAN('Historical Trades'!O3082)</x:f>
      </x:c>
      <x:c r="P3082" s="14">
        <x:f>IF(G3082="sell",M3082,-M3082)</x:f>
      </x:c>
      <x:c r="Q3082" s="14">
        <x:f>VLOOKUP(N3082,'Currency Rates'!$A$3:$C$32,3,0)</x:f>
      </x:c>
      <x:c r="R3082" s="0">
        <x:f>IF(A3082="SPUS",0,IF(A3082="FWD",0,P3082/Q3082))</x:f>
      </x:c>
    </x:row>
    <x:row r="3083" spans="1:19" x14ac:dyDescent="0.3">
      <x:c r="A3083" s="0">
        <x:f>'Historical Trades'!A3083</x:f>
      </x:c>
      <x:c r="B3083" s="0">
        <x:f>'Historical Trades'!B3083</x:f>
      </x:c>
      <x:c r="C3083" s="23">
        <x:f>'Historical Trades'!C3083</x:f>
      </x:c>
      <x:c r="D3083" s="0">
        <x:f>'Historical Trades'!D3083</x:f>
      </x:c>
      <x:c r="E3083" s="23">
        <x:f>'Historical Trades'!E3083</x:f>
      </x:c>
      <x:c r="F3083" s="0">
        <x:f>'Historical Trades'!F3083</x:f>
      </x:c>
      <x:c r="G3083" s="0">
        <x:f>'Historical Trades'!G3083</x:f>
      </x:c>
      <x:c r="H3083" s="0">
        <x:f>'Historical Trades'!H3083</x:f>
      </x:c>
      <x:c r="I3083" s="0">
        <x:f>'Historical Trades'!I3083</x:f>
      </x:c>
      <x:c r="J3083" s="0">
        <x:f>'Historical Trades'!J3083</x:f>
      </x:c>
      <x:c r="K3083" s="0">
        <x:f>'Historical Trades'!K3083</x:f>
      </x:c>
      <x:c r="L3083" s="0">
        <x:f>'Historical Trades'!L3083</x:f>
      </x:c>
      <x:c r="M3083" s="0">
        <x:f>'Historical Trades'!M3083</x:f>
      </x:c>
      <x:c r="N3083" s="0">
        <x:f>CLEAN('Historical Trades'!O3083)</x:f>
      </x:c>
      <x:c r="P3083" s="14">
        <x:f>IF(G3083="sell",M3083,-M3083)</x:f>
      </x:c>
      <x:c r="Q3083" s="14">
        <x:f>VLOOKUP(N3083,'Currency Rates'!$A$3:$C$32,3,0)</x:f>
      </x:c>
      <x:c r="R3083" s="0">
        <x:f>IF(A3083="SPUS",0,IF(A3083="FWD",0,P3083/Q3083))</x:f>
      </x:c>
    </x:row>
    <x:row r="3084" spans="1:19" x14ac:dyDescent="0.3">
      <x:c r="A3084" s="0">
        <x:f>'Historical Trades'!A3084</x:f>
      </x:c>
      <x:c r="B3084" s="0">
        <x:f>'Historical Trades'!B3084</x:f>
      </x:c>
      <x:c r="C3084" s="23">
        <x:f>'Historical Trades'!C3084</x:f>
      </x:c>
      <x:c r="D3084" s="0">
        <x:f>'Historical Trades'!D3084</x:f>
      </x:c>
      <x:c r="E3084" s="23">
        <x:f>'Historical Trades'!E3084</x:f>
      </x:c>
      <x:c r="F3084" s="0">
        <x:f>'Historical Trades'!F3084</x:f>
      </x:c>
      <x:c r="G3084" s="0">
        <x:f>'Historical Trades'!G3084</x:f>
      </x:c>
      <x:c r="H3084" s="0">
        <x:f>'Historical Trades'!H3084</x:f>
      </x:c>
      <x:c r="I3084" s="0">
        <x:f>'Historical Trades'!I3084</x:f>
      </x:c>
      <x:c r="J3084" s="0">
        <x:f>'Historical Trades'!J3084</x:f>
      </x:c>
      <x:c r="K3084" s="0">
        <x:f>'Historical Trades'!K3084</x:f>
      </x:c>
      <x:c r="L3084" s="0">
        <x:f>'Historical Trades'!L3084</x:f>
      </x:c>
      <x:c r="M3084" s="0">
        <x:f>'Historical Trades'!M3084</x:f>
      </x:c>
      <x:c r="N3084" s="0">
        <x:f>CLEAN('Historical Trades'!O3084)</x:f>
      </x:c>
      <x:c r="P3084" s="14">
        <x:f>IF(G3084="sell",M3084,-M3084)</x:f>
      </x:c>
      <x:c r="Q3084" s="14">
        <x:f>VLOOKUP(N3084,'Currency Rates'!$A$3:$C$32,3,0)</x:f>
      </x:c>
      <x:c r="R3084" s="0">
        <x:f>IF(A3084="SPUS",0,IF(A3084="FWD",0,P3084/Q3084))</x:f>
      </x:c>
    </x:row>
    <x:row r="3085" spans="1:19" x14ac:dyDescent="0.3">
      <x:c r="A3085" s="0">
        <x:f>'Historical Trades'!A3085</x:f>
      </x:c>
      <x:c r="B3085" s="0">
        <x:f>'Historical Trades'!B3085</x:f>
      </x:c>
      <x:c r="C3085" s="23">
        <x:f>'Historical Trades'!C3085</x:f>
      </x:c>
      <x:c r="D3085" s="0">
        <x:f>'Historical Trades'!D3085</x:f>
      </x:c>
      <x:c r="E3085" s="23">
        <x:f>'Historical Trades'!E3085</x:f>
      </x:c>
      <x:c r="F3085" s="0">
        <x:f>'Historical Trades'!F3085</x:f>
      </x:c>
      <x:c r="G3085" s="0">
        <x:f>'Historical Trades'!G3085</x:f>
      </x:c>
      <x:c r="H3085" s="0">
        <x:f>'Historical Trades'!H3085</x:f>
      </x:c>
      <x:c r="I3085" s="0">
        <x:f>'Historical Trades'!I3085</x:f>
      </x:c>
      <x:c r="J3085" s="0">
        <x:f>'Historical Trades'!J3085</x:f>
      </x:c>
      <x:c r="K3085" s="0">
        <x:f>'Historical Trades'!K3085</x:f>
      </x:c>
      <x:c r="L3085" s="0">
        <x:f>'Historical Trades'!L3085</x:f>
      </x:c>
      <x:c r="M3085" s="0">
        <x:f>'Historical Trades'!M3085</x:f>
      </x:c>
      <x:c r="N3085" s="0">
        <x:f>CLEAN('Historical Trades'!O3085)</x:f>
      </x:c>
      <x:c r="P3085" s="14">
        <x:f>IF(G3085="sell",M3085,-M3085)</x:f>
      </x:c>
      <x:c r="Q3085" s="14">
        <x:f>VLOOKUP(N3085,'Currency Rates'!$A$3:$C$32,3,0)</x:f>
      </x:c>
      <x:c r="R3085" s="0">
        <x:f>IF(A3085="SPUS",0,IF(A3085="FWD",0,P3085/Q3085))</x:f>
      </x:c>
    </x:row>
    <x:row r="3086" spans="1:19" x14ac:dyDescent="0.3">
      <x:c r="A3086" s="0">
        <x:f>'Historical Trades'!A3086</x:f>
      </x:c>
      <x:c r="B3086" s="0">
        <x:f>'Historical Trades'!B3086</x:f>
      </x:c>
      <x:c r="C3086" s="23">
        <x:f>'Historical Trades'!C3086</x:f>
      </x:c>
      <x:c r="D3086" s="0">
        <x:f>'Historical Trades'!D3086</x:f>
      </x:c>
      <x:c r="E3086" s="23">
        <x:f>'Historical Trades'!E3086</x:f>
      </x:c>
      <x:c r="F3086" s="0">
        <x:f>'Historical Trades'!F3086</x:f>
      </x:c>
      <x:c r="G3086" s="0">
        <x:f>'Historical Trades'!G3086</x:f>
      </x:c>
      <x:c r="H3086" s="0">
        <x:f>'Historical Trades'!H3086</x:f>
      </x:c>
      <x:c r="I3086" s="0">
        <x:f>'Historical Trades'!I3086</x:f>
      </x:c>
      <x:c r="J3086" s="0">
        <x:f>'Historical Trades'!J3086</x:f>
      </x:c>
      <x:c r="K3086" s="0">
        <x:f>'Historical Trades'!K3086</x:f>
      </x:c>
      <x:c r="L3086" s="0">
        <x:f>'Historical Trades'!L3086</x:f>
      </x:c>
      <x:c r="M3086" s="0">
        <x:f>'Historical Trades'!M3086</x:f>
      </x:c>
      <x:c r="N3086" s="0">
        <x:f>CLEAN('Historical Trades'!O3086)</x:f>
      </x:c>
      <x:c r="P3086" s="14">
        <x:f>IF(G3086="sell",M3086,-M3086)</x:f>
      </x:c>
      <x:c r="Q3086" s="14">
        <x:f>VLOOKUP(N3086,'Currency Rates'!$A$3:$C$32,3,0)</x:f>
      </x:c>
      <x:c r="R3086" s="0">
        <x:f>IF(A3086="SPUS",0,IF(A3086="FWD",0,P3086/Q3086))</x:f>
      </x:c>
    </x:row>
    <x:row r="3087" spans="1:19" x14ac:dyDescent="0.3">
      <x:c r="A3087" s="0">
        <x:f>'Historical Trades'!A3087</x:f>
      </x:c>
      <x:c r="B3087" s="0">
        <x:f>'Historical Trades'!B3087</x:f>
      </x:c>
      <x:c r="C3087" s="23">
        <x:f>'Historical Trades'!C3087</x:f>
      </x:c>
      <x:c r="D3087" s="0">
        <x:f>'Historical Trades'!D3087</x:f>
      </x:c>
      <x:c r="E3087" s="23">
        <x:f>'Historical Trades'!E3087</x:f>
      </x:c>
      <x:c r="F3087" s="0">
        <x:f>'Historical Trades'!F3087</x:f>
      </x:c>
      <x:c r="G3087" s="0">
        <x:f>'Historical Trades'!G3087</x:f>
      </x:c>
      <x:c r="H3087" s="0">
        <x:f>'Historical Trades'!H3087</x:f>
      </x:c>
      <x:c r="I3087" s="0">
        <x:f>'Historical Trades'!I3087</x:f>
      </x:c>
      <x:c r="J3087" s="0">
        <x:f>'Historical Trades'!J3087</x:f>
      </x:c>
      <x:c r="K3087" s="0">
        <x:f>'Historical Trades'!K3087</x:f>
      </x:c>
      <x:c r="L3087" s="0">
        <x:f>'Historical Trades'!L3087</x:f>
      </x:c>
      <x:c r="M3087" s="0">
        <x:f>'Historical Trades'!M3087</x:f>
      </x:c>
      <x:c r="N3087" s="0">
        <x:f>CLEAN('Historical Trades'!O3087)</x:f>
      </x:c>
      <x:c r="P3087" s="14">
        <x:f>IF(G3087="sell",M3087,-M3087)</x:f>
      </x:c>
      <x:c r="Q3087" s="14">
        <x:f>VLOOKUP(N3087,'Currency Rates'!$A$3:$C$32,3,0)</x:f>
      </x:c>
      <x:c r="R3087" s="0">
        <x:f>IF(A3087="SPUS",0,IF(A3087="FWD",0,P3087/Q3087))</x:f>
      </x:c>
    </x:row>
    <x:row r="3088" spans="1:19" x14ac:dyDescent="0.3">
      <x:c r="A3088" s="0">
        <x:f>'Historical Trades'!A3088</x:f>
      </x:c>
      <x:c r="B3088" s="0">
        <x:f>'Historical Trades'!B3088</x:f>
      </x:c>
      <x:c r="C3088" s="23">
        <x:f>'Historical Trades'!C3088</x:f>
      </x:c>
      <x:c r="D3088" s="0">
        <x:f>'Historical Trades'!D3088</x:f>
      </x:c>
      <x:c r="E3088" s="23">
        <x:f>'Historical Trades'!E3088</x:f>
      </x:c>
      <x:c r="F3088" s="0">
        <x:f>'Historical Trades'!F3088</x:f>
      </x:c>
      <x:c r="G3088" s="0">
        <x:f>'Historical Trades'!G3088</x:f>
      </x:c>
      <x:c r="H3088" s="0">
        <x:f>'Historical Trades'!H3088</x:f>
      </x:c>
      <x:c r="I3088" s="0">
        <x:f>'Historical Trades'!I3088</x:f>
      </x:c>
      <x:c r="J3088" s="0">
        <x:f>'Historical Trades'!J3088</x:f>
      </x:c>
      <x:c r="K3088" s="0">
        <x:f>'Historical Trades'!K3088</x:f>
      </x:c>
      <x:c r="L3088" s="0">
        <x:f>'Historical Trades'!L3088</x:f>
      </x:c>
      <x:c r="M3088" s="0">
        <x:f>'Historical Trades'!M3088</x:f>
      </x:c>
      <x:c r="N3088" s="0">
        <x:f>CLEAN('Historical Trades'!O3088)</x:f>
      </x:c>
      <x:c r="P3088" s="14">
        <x:f>IF(G3088="sell",M3088,-M3088)</x:f>
      </x:c>
      <x:c r="Q3088" s="14">
        <x:f>VLOOKUP(N3088,'Currency Rates'!$A$3:$C$32,3,0)</x:f>
      </x:c>
      <x:c r="R3088" s="0">
        <x:f>IF(A3088="SPUS",0,IF(A3088="FWD",0,P3088/Q3088))</x:f>
      </x:c>
    </x:row>
    <x:row r="3089" spans="1:19" x14ac:dyDescent="0.3">
      <x:c r="A3089" s="0">
        <x:f>'Historical Trades'!A3089</x:f>
      </x:c>
      <x:c r="B3089" s="0">
        <x:f>'Historical Trades'!B3089</x:f>
      </x:c>
      <x:c r="C3089" s="23">
        <x:f>'Historical Trades'!C3089</x:f>
      </x:c>
      <x:c r="D3089" s="0">
        <x:f>'Historical Trades'!D3089</x:f>
      </x:c>
      <x:c r="E3089" s="23">
        <x:f>'Historical Trades'!E3089</x:f>
      </x:c>
      <x:c r="F3089" s="0">
        <x:f>'Historical Trades'!F3089</x:f>
      </x:c>
      <x:c r="G3089" s="0">
        <x:f>'Historical Trades'!G3089</x:f>
      </x:c>
      <x:c r="H3089" s="0">
        <x:f>'Historical Trades'!H3089</x:f>
      </x:c>
      <x:c r="I3089" s="0">
        <x:f>'Historical Trades'!I3089</x:f>
      </x:c>
      <x:c r="J3089" s="0">
        <x:f>'Historical Trades'!J3089</x:f>
      </x:c>
      <x:c r="K3089" s="0">
        <x:f>'Historical Trades'!K3089</x:f>
      </x:c>
      <x:c r="L3089" s="0">
        <x:f>'Historical Trades'!L3089</x:f>
      </x:c>
      <x:c r="M3089" s="0">
        <x:f>'Historical Trades'!M3089</x:f>
      </x:c>
      <x:c r="N3089" s="0">
        <x:f>CLEAN('Historical Trades'!O3089)</x:f>
      </x:c>
      <x:c r="P3089" s="14">
        <x:f>IF(G3089="sell",M3089,-M3089)</x:f>
      </x:c>
      <x:c r="Q3089" s="14">
        <x:f>VLOOKUP(N3089,'Currency Rates'!$A$3:$C$32,3,0)</x:f>
      </x:c>
      <x:c r="R3089" s="0">
        <x:f>IF(A3089="SPUS",0,IF(A3089="FWD",0,P3089/Q3089))</x:f>
      </x:c>
    </x:row>
    <x:row r="3090" spans="1:19" x14ac:dyDescent="0.3">
      <x:c r="A3090" s="0">
        <x:f>'Historical Trades'!A3090</x:f>
      </x:c>
      <x:c r="B3090" s="0">
        <x:f>'Historical Trades'!B3090</x:f>
      </x:c>
      <x:c r="C3090" s="23">
        <x:f>'Historical Trades'!C3090</x:f>
      </x:c>
      <x:c r="D3090" s="0">
        <x:f>'Historical Trades'!D3090</x:f>
      </x:c>
      <x:c r="E3090" s="23">
        <x:f>'Historical Trades'!E3090</x:f>
      </x:c>
      <x:c r="F3090" s="0">
        <x:f>'Historical Trades'!F3090</x:f>
      </x:c>
      <x:c r="G3090" s="0">
        <x:f>'Historical Trades'!G3090</x:f>
      </x:c>
      <x:c r="H3090" s="0">
        <x:f>'Historical Trades'!H3090</x:f>
      </x:c>
      <x:c r="I3090" s="0">
        <x:f>'Historical Trades'!I3090</x:f>
      </x:c>
      <x:c r="J3090" s="0">
        <x:f>'Historical Trades'!J3090</x:f>
      </x:c>
      <x:c r="K3090" s="0">
        <x:f>'Historical Trades'!K3090</x:f>
      </x:c>
      <x:c r="L3090" s="0">
        <x:f>'Historical Trades'!L3090</x:f>
      </x:c>
      <x:c r="M3090" s="0">
        <x:f>'Historical Trades'!M3090</x:f>
      </x:c>
      <x:c r="N3090" s="0">
        <x:f>CLEAN('Historical Trades'!O3090)</x:f>
      </x:c>
      <x:c r="P3090" s="14">
        <x:f>IF(G3090="sell",M3090,-M3090)</x:f>
      </x:c>
      <x:c r="Q3090" s="14">
        <x:f>VLOOKUP(N3090,'Currency Rates'!$A$3:$C$32,3,0)</x:f>
      </x:c>
      <x:c r="R3090" s="0">
        <x:f>IF(A3090="SPUS",0,IF(A3090="FWD",0,P3090/Q3090))</x:f>
      </x:c>
    </x:row>
    <x:row r="3091" spans="1:19" x14ac:dyDescent="0.3">
      <x:c r="A3091" s="0">
        <x:f>'Historical Trades'!A3091</x:f>
      </x:c>
      <x:c r="B3091" s="0">
        <x:f>'Historical Trades'!B3091</x:f>
      </x:c>
      <x:c r="C3091" s="23">
        <x:f>'Historical Trades'!C3091</x:f>
      </x:c>
      <x:c r="D3091" s="0">
        <x:f>'Historical Trades'!D3091</x:f>
      </x:c>
      <x:c r="E3091" s="23">
        <x:f>'Historical Trades'!E3091</x:f>
      </x:c>
      <x:c r="F3091" s="0">
        <x:f>'Historical Trades'!F3091</x:f>
      </x:c>
      <x:c r="G3091" s="0">
        <x:f>'Historical Trades'!G3091</x:f>
      </x:c>
      <x:c r="H3091" s="0">
        <x:f>'Historical Trades'!H3091</x:f>
      </x:c>
      <x:c r="I3091" s="0">
        <x:f>'Historical Trades'!I3091</x:f>
      </x:c>
      <x:c r="J3091" s="0">
        <x:f>'Historical Trades'!J3091</x:f>
      </x:c>
      <x:c r="K3091" s="0">
        <x:f>'Historical Trades'!K3091</x:f>
      </x:c>
      <x:c r="L3091" s="0">
        <x:f>'Historical Trades'!L3091</x:f>
      </x:c>
      <x:c r="M3091" s="0">
        <x:f>'Historical Trades'!M3091</x:f>
      </x:c>
      <x:c r="N3091" s="0">
        <x:f>CLEAN('Historical Trades'!O3091)</x:f>
      </x:c>
      <x:c r="P3091" s="14">
        <x:f>IF(G3091="sell",M3091,-M3091)</x:f>
      </x:c>
      <x:c r="Q3091" s="14">
        <x:f>VLOOKUP(N3091,'Currency Rates'!$A$3:$C$32,3,0)</x:f>
      </x:c>
      <x:c r="R3091" s="0">
        <x:f>IF(A3091="SPUS",0,IF(A3091="FWD",0,P3091/Q3091))</x:f>
      </x:c>
    </x:row>
    <x:row r="3092" spans="1:19" x14ac:dyDescent="0.3">
      <x:c r="A3092" s="0">
        <x:f>'Historical Trades'!A3092</x:f>
      </x:c>
      <x:c r="B3092" s="0">
        <x:f>'Historical Trades'!B3092</x:f>
      </x:c>
      <x:c r="C3092" s="23">
        <x:f>'Historical Trades'!C3092</x:f>
      </x:c>
      <x:c r="D3092" s="0">
        <x:f>'Historical Trades'!D3092</x:f>
      </x:c>
      <x:c r="E3092" s="23">
        <x:f>'Historical Trades'!E3092</x:f>
      </x:c>
      <x:c r="F3092" s="0">
        <x:f>'Historical Trades'!F3092</x:f>
      </x:c>
      <x:c r="G3092" s="0">
        <x:f>'Historical Trades'!G3092</x:f>
      </x:c>
      <x:c r="H3092" s="0">
        <x:f>'Historical Trades'!H3092</x:f>
      </x:c>
      <x:c r="I3092" s="0">
        <x:f>'Historical Trades'!I3092</x:f>
      </x:c>
      <x:c r="J3092" s="0">
        <x:f>'Historical Trades'!J3092</x:f>
      </x:c>
      <x:c r="K3092" s="0">
        <x:f>'Historical Trades'!K3092</x:f>
      </x:c>
      <x:c r="L3092" s="0">
        <x:f>'Historical Trades'!L3092</x:f>
      </x:c>
      <x:c r="M3092" s="0">
        <x:f>'Historical Trades'!M3092</x:f>
      </x:c>
      <x:c r="N3092" s="0">
        <x:f>CLEAN('Historical Trades'!O3092)</x:f>
      </x:c>
      <x:c r="P3092" s="14">
        <x:f>IF(G3092="sell",M3092,-M3092)</x:f>
      </x:c>
      <x:c r="Q3092" s="14">
        <x:f>VLOOKUP(N3092,'Currency Rates'!$A$3:$C$32,3,0)</x:f>
      </x:c>
      <x:c r="R3092" s="0">
        <x:f>IF(A3092="SPUS",0,IF(A3092="FWD",0,P3092/Q3092))</x:f>
      </x:c>
    </x:row>
    <x:row r="3093" spans="1:19" x14ac:dyDescent="0.3">
      <x:c r="A3093" s="0">
        <x:f>'Historical Trades'!A3093</x:f>
      </x:c>
      <x:c r="B3093" s="0">
        <x:f>'Historical Trades'!B3093</x:f>
      </x:c>
      <x:c r="C3093" s="23">
        <x:f>'Historical Trades'!C3093</x:f>
      </x:c>
      <x:c r="D3093" s="0">
        <x:f>'Historical Trades'!D3093</x:f>
      </x:c>
      <x:c r="E3093" s="23">
        <x:f>'Historical Trades'!E3093</x:f>
      </x:c>
      <x:c r="F3093" s="0">
        <x:f>'Historical Trades'!F3093</x:f>
      </x:c>
      <x:c r="G3093" s="0">
        <x:f>'Historical Trades'!G3093</x:f>
      </x:c>
      <x:c r="H3093" s="0">
        <x:f>'Historical Trades'!H3093</x:f>
      </x:c>
      <x:c r="I3093" s="0">
        <x:f>'Historical Trades'!I3093</x:f>
      </x:c>
      <x:c r="J3093" s="0">
        <x:f>'Historical Trades'!J3093</x:f>
      </x:c>
      <x:c r="K3093" s="0">
        <x:f>'Historical Trades'!K3093</x:f>
      </x:c>
      <x:c r="L3093" s="0">
        <x:f>'Historical Trades'!L3093</x:f>
      </x:c>
      <x:c r="M3093" s="0">
        <x:f>'Historical Trades'!M3093</x:f>
      </x:c>
      <x:c r="N3093" s="0">
        <x:f>CLEAN('Historical Trades'!O3093)</x:f>
      </x:c>
      <x:c r="P3093" s="14">
        <x:f>IF(G3093="sell",M3093,-M3093)</x:f>
      </x:c>
      <x:c r="Q3093" s="14">
        <x:f>VLOOKUP(N3093,'Currency Rates'!$A$3:$C$32,3,0)</x:f>
      </x:c>
      <x:c r="R3093" s="0">
        <x:f>IF(A3093="SPUS",0,IF(A3093="FWD",0,P3093/Q3093))</x:f>
      </x:c>
    </x:row>
    <x:row r="3094" spans="1:19" x14ac:dyDescent="0.3">
      <x:c r="A3094" s="0">
        <x:f>'Historical Trades'!A3094</x:f>
      </x:c>
      <x:c r="B3094" s="0">
        <x:f>'Historical Trades'!B3094</x:f>
      </x:c>
      <x:c r="C3094" s="23">
        <x:f>'Historical Trades'!C3094</x:f>
      </x:c>
      <x:c r="D3094" s="0">
        <x:f>'Historical Trades'!D3094</x:f>
      </x:c>
      <x:c r="E3094" s="23">
        <x:f>'Historical Trades'!E3094</x:f>
      </x:c>
      <x:c r="F3094" s="0">
        <x:f>'Historical Trades'!F3094</x:f>
      </x:c>
      <x:c r="G3094" s="0">
        <x:f>'Historical Trades'!G3094</x:f>
      </x:c>
      <x:c r="H3094" s="0">
        <x:f>'Historical Trades'!H3094</x:f>
      </x:c>
      <x:c r="I3094" s="0">
        <x:f>'Historical Trades'!I3094</x:f>
      </x:c>
      <x:c r="J3094" s="0">
        <x:f>'Historical Trades'!J3094</x:f>
      </x:c>
      <x:c r="K3094" s="0">
        <x:f>'Historical Trades'!K3094</x:f>
      </x:c>
      <x:c r="L3094" s="0">
        <x:f>'Historical Trades'!L3094</x:f>
      </x:c>
      <x:c r="M3094" s="0">
        <x:f>'Historical Trades'!M3094</x:f>
      </x:c>
      <x:c r="N3094" s="0">
        <x:f>CLEAN('Historical Trades'!O3094)</x:f>
      </x:c>
      <x:c r="P3094" s="14">
        <x:f>IF(G3094="sell",M3094,-M3094)</x:f>
      </x:c>
      <x:c r="Q3094" s="14">
        <x:f>VLOOKUP(N3094,'Currency Rates'!$A$3:$C$32,3,0)</x:f>
      </x:c>
      <x:c r="R3094" s="0">
        <x:f>IF(A3094="SPUS",0,IF(A3094="FWD",0,P3094/Q3094))</x:f>
      </x:c>
    </x:row>
    <x:row r="3095" spans="1:19" x14ac:dyDescent="0.3">
      <x:c r="A3095" s="0">
        <x:f>'Historical Trades'!A3095</x:f>
      </x:c>
      <x:c r="B3095" s="0">
        <x:f>'Historical Trades'!B3095</x:f>
      </x:c>
      <x:c r="C3095" s="23">
        <x:f>'Historical Trades'!C3095</x:f>
      </x:c>
      <x:c r="D3095" s="0">
        <x:f>'Historical Trades'!D3095</x:f>
      </x:c>
      <x:c r="E3095" s="23">
        <x:f>'Historical Trades'!E3095</x:f>
      </x:c>
      <x:c r="F3095" s="0">
        <x:f>'Historical Trades'!F3095</x:f>
      </x:c>
      <x:c r="G3095" s="0">
        <x:f>'Historical Trades'!G3095</x:f>
      </x:c>
      <x:c r="H3095" s="0">
        <x:f>'Historical Trades'!H3095</x:f>
      </x:c>
      <x:c r="I3095" s="0">
        <x:f>'Historical Trades'!I3095</x:f>
      </x:c>
      <x:c r="J3095" s="0">
        <x:f>'Historical Trades'!J3095</x:f>
      </x:c>
      <x:c r="K3095" s="0">
        <x:f>'Historical Trades'!K3095</x:f>
      </x:c>
      <x:c r="L3095" s="0">
        <x:f>'Historical Trades'!L3095</x:f>
      </x:c>
      <x:c r="M3095" s="0">
        <x:f>'Historical Trades'!M3095</x:f>
      </x:c>
      <x:c r="N3095" s="0">
        <x:f>CLEAN('Historical Trades'!O3095)</x:f>
      </x:c>
      <x:c r="P3095" s="14">
        <x:f>IF(G3095="sell",M3095,-M3095)</x:f>
      </x:c>
      <x:c r="Q3095" s="14">
        <x:f>VLOOKUP(N3095,'Currency Rates'!$A$3:$C$32,3,0)</x:f>
      </x:c>
      <x:c r="R3095" s="0">
        <x:f>IF(A3095="SPUS",0,IF(A3095="FWD",0,P3095/Q3095))</x:f>
      </x:c>
    </x:row>
    <x:row r="3096" spans="1:19" x14ac:dyDescent="0.3">
      <x:c r="A3096" s="0">
        <x:f>'Historical Trades'!A3096</x:f>
      </x:c>
      <x:c r="B3096" s="0">
        <x:f>'Historical Trades'!B3096</x:f>
      </x:c>
      <x:c r="C3096" s="23">
        <x:f>'Historical Trades'!C3096</x:f>
      </x:c>
      <x:c r="D3096" s="0">
        <x:f>'Historical Trades'!D3096</x:f>
      </x:c>
      <x:c r="E3096" s="23">
        <x:f>'Historical Trades'!E3096</x:f>
      </x:c>
      <x:c r="F3096" s="0">
        <x:f>'Historical Trades'!F3096</x:f>
      </x:c>
      <x:c r="G3096" s="0">
        <x:f>'Historical Trades'!G3096</x:f>
      </x:c>
      <x:c r="H3096" s="0">
        <x:f>'Historical Trades'!H3096</x:f>
      </x:c>
      <x:c r="I3096" s="0">
        <x:f>'Historical Trades'!I3096</x:f>
      </x:c>
      <x:c r="J3096" s="0">
        <x:f>'Historical Trades'!J3096</x:f>
      </x:c>
      <x:c r="K3096" s="0">
        <x:f>'Historical Trades'!K3096</x:f>
      </x:c>
      <x:c r="L3096" s="0">
        <x:f>'Historical Trades'!L3096</x:f>
      </x:c>
      <x:c r="M3096" s="0">
        <x:f>'Historical Trades'!M3096</x:f>
      </x:c>
      <x:c r="N3096" s="0">
        <x:f>CLEAN('Historical Trades'!O3096)</x:f>
      </x:c>
      <x:c r="P3096" s="14">
        <x:f>IF(G3096="sell",M3096,-M3096)</x:f>
      </x:c>
      <x:c r="Q3096" s="14">
        <x:f>VLOOKUP(N3096,'Currency Rates'!$A$3:$C$32,3,0)</x:f>
      </x:c>
      <x:c r="R3096" s="0">
        <x:f>IF(A3096="SPUS",0,IF(A3096="FWD",0,P3096/Q3096))</x:f>
      </x:c>
    </x:row>
    <x:row r="3097" spans="1:19" x14ac:dyDescent="0.3">
      <x:c r="A3097" s="0">
        <x:f>'Historical Trades'!A3097</x:f>
      </x:c>
      <x:c r="B3097" s="0">
        <x:f>'Historical Trades'!B3097</x:f>
      </x:c>
      <x:c r="C3097" s="23">
        <x:f>'Historical Trades'!C3097</x:f>
      </x:c>
      <x:c r="D3097" s="0">
        <x:f>'Historical Trades'!D3097</x:f>
      </x:c>
      <x:c r="E3097" s="23">
        <x:f>'Historical Trades'!E3097</x:f>
      </x:c>
      <x:c r="F3097" s="0">
        <x:f>'Historical Trades'!F3097</x:f>
      </x:c>
      <x:c r="G3097" s="0">
        <x:f>'Historical Trades'!G3097</x:f>
      </x:c>
      <x:c r="H3097" s="0">
        <x:f>'Historical Trades'!H3097</x:f>
      </x:c>
      <x:c r="I3097" s="0">
        <x:f>'Historical Trades'!I3097</x:f>
      </x:c>
      <x:c r="J3097" s="0">
        <x:f>'Historical Trades'!J3097</x:f>
      </x:c>
      <x:c r="K3097" s="0">
        <x:f>'Historical Trades'!K3097</x:f>
      </x:c>
      <x:c r="L3097" s="0">
        <x:f>'Historical Trades'!L3097</x:f>
      </x:c>
      <x:c r="M3097" s="0">
        <x:f>'Historical Trades'!M3097</x:f>
      </x:c>
      <x:c r="N3097" s="0">
        <x:f>CLEAN('Historical Trades'!O3097)</x:f>
      </x:c>
      <x:c r="P3097" s="14">
        <x:f>IF(G3097="sell",M3097,-M3097)</x:f>
      </x:c>
      <x:c r="Q3097" s="14">
        <x:f>VLOOKUP(N3097,'Currency Rates'!$A$3:$C$32,3,0)</x:f>
      </x:c>
      <x:c r="R3097" s="0">
        <x:f>IF(A3097="SPUS",0,IF(A3097="FWD",0,P3097/Q3097))</x:f>
      </x:c>
    </x:row>
    <x:row r="3098" spans="1:19" x14ac:dyDescent="0.3">
      <x:c r="A3098" s="0">
        <x:f>'Historical Trades'!A3098</x:f>
      </x:c>
      <x:c r="B3098" s="0">
        <x:f>'Historical Trades'!B3098</x:f>
      </x:c>
      <x:c r="C3098" s="23">
        <x:f>'Historical Trades'!C3098</x:f>
      </x:c>
      <x:c r="D3098" s="0">
        <x:f>'Historical Trades'!D3098</x:f>
      </x:c>
      <x:c r="E3098" s="23">
        <x:f>'Historical Trades'!E3098</x:f>
      </x:c>
      <x:c r="F3098" s="0">
        <x:f>'Historical Trades'!F3098</x:f>
      </x:c>
      <x:c r="G3098" s="0">
        <x:f>'Historical Trades'!G3098</x:f>
      </x:c>
      <x:c r="H3098" s="0">
        <x:f>'Historical Trades'!H3098</x:f>
      </x:c>
      <x:c r="I3098" s="0">
        <x:f>'Historical Trades'!I3098</x:f>
      </x:c>
      <x:c r="J3098" s="0">
        <x:f>'Historical Trades'!J3098</x:f>
      </x:c>
      <x:c r="K3098" s="0">
        <x:f>'Historical Trades'!K3098</x:f>
      </x:c>
      <x:c r="L3098" s="0">
        <x:f>'Historical Trades'!L3098</x:f>
      </x:c>
      <x:c r="M3098" s="0">
        <x:f>'Historical Trades'!M3098</x:f>
      </x:c>
      <x:c r="N3098" s="0">
        <x:f>CLEAN('Historical Trades'!O3098)</x:f>
      </x:c>
      <x:c r="P3098" s="14">
        <x:f>IF(G3098="sell",M3098,-M3098)</x:f>
      </x:c>
      <x:c r="Q3098" s="14">
        <x:f>VLOOKUP(N3098,'Currency Rates'!$A$3:$C$32,3,0)</x:f>
      </x:c>
      <x:c r="R3098" s="0">
        <x:f>IF(A3098="SPUS",0,IF(A3098="FWD",0,P3098/Q3098))</x:f>
      </x:c>
    </x:row>
    <x:row r="3099" spans="1:19" x14ac:dyDescent="0.3">
      <x:c r="A3099" s="0">
        <x:f>'Historical Trades'!A3099</x:f>
      </x:c>
      <x:c r="B3099" s="0">
        <x:f>'Historical Trades'!B3099</x:f>
      </x:c>
      <x:c r="C3099" s="23">
        <x:f>'Historical Trades'!C3099</x:f>
      </x:c>
      <x:c r="D3099" s="0">
        <x:f>'Historical Trades'!D3099</x:f>
      </x:c>
      <x:c r="E3099" s="23">
        <x:f>'Historical Trades'!E3099</x:f>
      </x:c>
      <x:c r="F3099" s="0">
        <x:f>'Historical Trades'!F3099</x:f>
      </x:c>
      <x:c r="G3099" s="0">
        <x:f>'Historical Trades'!G3099</x:f>
      </x:c>
      <x:c r="H3099" s="0">
        <x:f>'Historical Trades'!H3099</x:f>
      </x:c>
      <x:c r="I3099" s="0">
        <x:f>'Historical Trades'!I3099</x:f>
      </x:c>
      <x:c r="J3099" s="0">
        <x:f>'Historical Trades'!J3099</x:f>
      </x:c>
      <x:c r="K3099" s="0">
        <x:f>'Historical Trades'!K3099</x:f>
      </x:c>
      <x:c r="L3099" s="0">
        <x:f>'Historical Trades'!L3099</x:f>
      </x:c>
      <x:c r="M3099" s="0">
        <x:f>'Historical Trades'!M3099</x:f>
      </x:c>
      <x:c r="N3099" s="0">
        <x:f>CLEAN('Historical Trades'!O3099)</x:f>
      </x:c>
      <x:c r="P3099" s="14">
        <x:f>IF(G3099="sell",M3099,-M3099)</x:f>
      </x:c>
      <x:c r="Q3099" s="14">
        <x:f>VLOOKUP(N3099,'Currency Rates'!$A$3:$C$32,3,0)</x:f>
      </x:c>
      <x:c r="R3099" s="0">
        <x:f>IF(A3099="SPUS",0,IF(A3099="FWD",0,P3099/Q3099))</x:f>
      </x:c>
    </x:row>
    <x:row r="3100" spans="1:19" x14ac:dyDescent="0.3">
      <x:c r="A3100" s="0">
        <x:f>'Historical Trades'!A3100</x:f>
      </x:c>
      <x:c r="B3100" s="0">
        <x:f>'Historical Trades'!B3100</x:f>
      </x:c>
      <x:c r="C3100" s="23">
        <x:f>'Historical Trades'!C3100</x:f>
      </x:c>
      <x:c r="D3100" s="0">
        <x:f>'Historical Trades'!D3100</x:f>
      </x:c>
      <x:c r="E3100" s="23">
        <x:f>'Historical Trades'!E3100</x:f>
      </x:c>
      <x:c r="F3100" s="0">
        <x:f>'Historical Trades'!F3100</x:f>
      </x:c>
      <x:c r="G3100" s="0">
        <x:f>'Historical Trades'!G3100</x:f>
      </x:c>
      <x:c r="H3100" s="0">
        <x:f>'Historical Trades'!H3100</x:f>
      </x:c>
      <x:c r="I3100" s="0">
        <x:f>'Historical Trades'!I3100</x:f>
      </x:c>
      <x:c r="J3100" s="0">
        <x:f>'Historical Trades'!J3100</x:f>
      </x:c>
      <x:c r="K3100" s="0">
        <x:f>'Historical Trades'!K3100</x:f>
      </x:c>
      <x:c r="L3100" s="0">
        <x:f>'Historical Trades'!L3100</x:f>
      </x:c>
      <x:c r="M3100" s="0">
        <x:f>'Historical Trades'!M3100</x:f>
      </x:c>
      <x:c r="N3100" s="0">
        <x:f>CLEAN('Historical Trades'!O3100)</x:f>
      </x:c>
      <x:c r="P3100" s="14">
        <x:f>IF(G3100="sell",M3100,-M3100)</x:f>
      </x:c>
      <x:c r="Q3100" s="14">
        <x:f>VLOOKUP(N3100,'Currency Rates'!$A$3:$C$32,3,0)</x:f>
      </x:c>
      <x:c r="R3100" s="0">
        <x:f>IF(A3100="SPUS",0,IF(A3100="FWD",0,P3100/Q3100))</x:f>
      </x:c>
    </x:row>
    <x:row r="3101" spans="1:19" x14ac:dyDescent="0.3">
      <x:c r="A3101" s="0">
        <x:f>'Historical Trades'!A3101</x:f>
      </x:c>
      <x:c r="B3101" s="0">
        <x:f>'Historical Trades'!B3101</x:f>
      </x:c>
      <x:c r="C3101" s="23">
        <x:f>'Historical Trades'!C3101</x:f>
      </x:c>
      <x:c r="D3101" s="0">
        <x:f>'Historical Trades'!D3101</x:f>
      </x:c>
      <x:c r="E3101" s="23">
        <x:f>'Historical Trades'!E3101</x:f>
      </x:c>
      <x:c r="F3101" s="0">
        <x:f>'Historical Trades'!F3101</x:f>
      </x:c>
      <x:c r="G3101" s="0">
        <x:f>'Historical Trades'!G3101</x:f>
      </x:c>
      <x:c r="H3101" s="0">
        <x:f>'Historical Trades'!H3101</x:f>
      </x:c>
      <x:c r="I3101" s="0">
        <x:f>'Historical Trades'!I3101</x:f>
      </x:c>
      <x:c r="J3101" s="0">
        <x:f>'Historical Trades'!J3101</x:f>
      </x:c>
      <x:c r="K3101" s="0">
        <x:f>'Historical Trades'!K3101</x:f>
      </x:c>
      <x:c r="L3101" s="0">
        <x:f>'Historical Trades'!L3101</x:f>
      </x:c>
      <x:c r="M3101" s="0">
        <x:f>'Historical Trades'!M3101</x:f>
      </x:c>
      <x:c r="N3101" s="0">
        <x:f>CLEAN('Historical Trades'!O3101)</x:f>
      </x:c>
      <x:c r="P3101" s="14">
        <x:f>IF(G3101="sell",M3101,-M3101)</x:f>
      </x:c>
      <x:c r="Q3101" s="14">
        <x:f>VLOOKUP(N3101,'Currency Rates'!$A$3:$C$32,3,0)</x:f>
      </x:c>
      <x:c r="R3101" s="0">
        <x:f>IF(A3101="SPUS",0,IF(A3101="FWD",0,P3101/Q3101))</x:f>
      </x:c>
    </x:row>
    <x:row r="3102" spans="1:19" x14ac:dyDescent="0.3">
      <x:c r="A3102" s="0">
        <x:f>'Historical Trades'!A3102</x:f>
      </x:c>
      <x:c r="B3102" s="0">
        <x:f>'Historical Trades'!B3102</x:f>
      </x:c>
      <x:c r="C3102" s="23">
        <x:f>'Historical Trades'!C3102</x:f>
      </x:c>
      <x:c r="D3102" s="0">
        <x:f>'Historical Trades'!D3102</x:f>
      </x:c>
      <x:c r="E3102" s="23">
        <x:f>'Historical Trades'!E3102</x:f>
      </x:c>
      <x:c r="F3102" s="0">
        <x:f>'Historical Trades'!F3102</x:f>
      </x:c>
      <x:c r="G3102" s="0">
        <x:f>'Historical Trades'!G3102</x:f>
      </x:c>
      <x:c r="H3102" s="0">
        <x:f>'Historical Trades'!H3102</x:f>
      </x:c>
      <x:c r="I3102" s="0">
        <x:f>'Historical Trades'!I3102</x:f>
      </x:c>
      <x:c r="J3102" s="0">
        <x:f>'Historical Trades'!J3102</x:f>
      </x:c>
      <x:c r="K3102" s="0">
        <x:f>'Historical Trades'!K3102</x:f>
      </x:c>
      <x:c r="L3102" s="0">
        <x:f>'Historical Trades'!L3102</x:f>
      </x:c>
      <x:c r="M3102" s="0">
        <x:f>'Historical Trades'!M3102</x:f>
      </x:c>
      <x:c r="N3102" s="0">
        <x:f>CLEAN('Historical Trades'!O3102)</x:f>
      </x:c>
      <x:c r="P3102" s="14">
        <x:f>IF(G3102="sell",M3102,-M3102)</x:f>
      </x:c>
      <x:c r="Q3102" s="14">
        <x:f>VLOOKUP(N3102,'Currency Rates'!$A$3:$C$32,3,0)</x:f>
      </x:c>
      <x:c r="R3102" s="0">
        <x:f>IF(A3102="SPUS",0,IF(A3102="FWD",0,P3102/Q3102))</x:f>
      </x:c>
    </x:row>
    <x:row r="3103" spans="1:19" x14ac:dyDescent="0.3">
      <x:c r="A3103" s="0">
        <x:f>'Historical Trades'!A3103</x:f>
      </x:c>
      <x:c r="B3103" s="0">
        <x:f>'Historical Trades'!B3103</x:f>
      </x:c>
      <x:c r="C3103" s="23">
        <x:f>'Historical Trades'!C3103</x:f>
      </x:c>
      <x:c r="D3103" s="0">
        <x:f>'Historical Trades'!D3103</x:f>
      </x:c>
      <x:c r="E3103" s="23">
        <x:f>'Historical Trades'!E3103</x:f>
      </x:c>
      <x:c r="F3103" s="0">
        <x:f>'Historical Trades'!F3103</x:f>
      </x:c>
      <x:c r="G3103" s="0">
        <x:f>'Historical Trades'!G3103</x:f>
      </x:c>
      <x:c r="H3103" s="0">
        <x:f>'Historical Trades'!H3103</x:f>
      </x:c>
      <x:c r="I3103" s="0">
        <x:f>'Historical Trades'!I3103</x:f>
      </x:c>
      <x:c r="J3103" s="0">
        <x:f>'Historical Trades'!J3103</x:f>
      </x:c>
      <x:c r="K3103" s="0">
        <x:f>'Historical Trades'!K3103</x:f>
      </x:c>
      <x:c r="L3103" s="0">
        <x:f>'Historical Trades'!L3103</x:f>
      </x:c>
      <x:c r="M3103" s="0">
        <x:f>'Historical Trades'!M3103</x:f>
      </x:c>
      <x:c r="N3103" s="0">
        <x:f>CLEAN('Historical Trades'!O3103)</x:f>
      </x:c>
      <x:c r="P3103" s="14">
        <x:f>IF(G3103="sell",M3103,-M3103)</x:f>
      </x:c>
      <x:c r="Q3103" s="14">
        <x:f>VLOOKUP(N3103,'Currency Rates'!$A$3:$C$32,3,0)</x:f>
      </x:c>
      <x:c r="R3103" s="0">
        <x:f>IF(A3103="SPUS",0,IF(A3103="FWD",0,P3103/Q3103))</x:f>
      </x:c>
    </x:row>
    <x:row r="3104" spans="1:19" x14ac:dyDescent="0.3">
      <x:c r="A3104" s="0">
        <x:f>'Historical Trades'!A3104</x:f>
      </x:c>
      <x:c r="B3104" s="0">
        <x:f>'Historical Trades'!B3104</x:f>
      </x:c>
      <x:c r="C3104" s="23">
        <x:f>'Historical Trades'!C3104</x:f>
      </x:c>
      <x:c r="D3104" s="0">
        <x:f>'Historical Trades'!D3104</x:f>
      </x:c>
      <x:c r="E3104" s="23">
        <x:f>'Historical Trades'!E3104</x:f>
      </x:c>
      <x:c r="F3104" s="0">
        <x:f>'Historical Trades'!F3104</x:f>
      </x:c>
      <x:c r="G3104" s="0">
        <x:f>'Historical Trades'!G3104</x:f>
      </x:c>
      <x:c r="H3104" s="0">
        <x:f>'Historical Trades'!H3104</x:f>
      </x:c>
      <x:c r="I3104" s="0">
        <x:f>'Historical Trades'!I3104</x:f>
      </x:c>
      <x:c r="J3104" s="0">
        <x:f>'Historical Trades'!J3104</x:f>
      </x:c>
      <x:c r="K3104" s="0">
        <x:f>'Historical Trades'!K3104</x:f>
      </x:c>
      <x:c r="L3104" s="0">
        <x:f>'Historical Trades'!L3104</x:f>
      </x:c>
      <x:c r="M3104" s="0">
        <x:f>'Historical Trades'!M3104</x:f>
      </x:c>
      <x:c r="N3104" s="0">
        <x:f>CLEAN('Historical Trades'!O3104)</x:f>
      </x:c>
      <x:c r="P3104" s="14">
        <x:f>IF(G3104="sell",M3104,-M3104)</x:f>
      </x:c>
      <x:c r="Q3104" s="14">
        <x:f>VLOOKUP(N3104,'Currency Rates'!$A$3:$C$32,3,0)</x:f>
      </x:c>
      <x:c r="R3104" s="0">
        <x:f>IF(A3104="SPUS",0,IF(A3104="FWD",0,P3104/Q3104))</x:f>
      </x:c>
    </x:row>
    <x:row r="3105" spans="1:19" x14ac:dyDescent="0.3">
      <x:c r="A3105" s="0">
        <x:f>'Historical Trades'!A3105</x:f>
      </x:c>
      <x:c r="B3105" s="0">
        <x:f>'Historical Trades'!B3105</x:f>
      </x:c>
      <x:c r="C3105" s="23">
        <x:f>'Historical Trades'!C3105</x:f>
      </x:c>
      <x:c r="D3105" s="0">
        <x:f>'Historical Trades'!D3105</x:f>
      </x:c>
      <x:c r="E3105" s="23">
        <x:f>'Historical Trades'!E3105</x:f>
      </x:c>
      <x:c r="F3105" s="0">
        <x:f>'Historical Trades'!F3105</x:f>
      </x:c>
      <x:c r="G3105" s="0">
        <x:f>'Historical Trades'!G3105</x:f>
      </x:c>
      <x:c r="H3105" s="0">
        <x:f>'Historical Trades'!H3105</x:f>
      </x:c>
      <x:c r="I3105" s="0">
        <x:f>'Historical Trades'!I3105</x:f>
      </x:c>
      <x:c r="J3105" s="0">
        <x:f>'Historical Trades'!J3105</x:f>
      </x:c>
      <x:c r="K3105" s="0">
        <x:f>'Historical Trades'!K3105</x:f>
      </x:c>
      <x:c r="L3105" s="0">
        <x:f>'Historical Trades'!L3105</x:f>
      </x:c>
      <x:c r="M3105" s="0">
        <x:f>'Historical Trades'!M3105</x:f>
      </x:c>
      <x:c r="N3105" s="0">
        <x:f>CLEAN('Historical Trades'!O3105)</x:f>
      </x:c>
      <x:c r="P3105" s="14">
        <x:f>IF(G3105="sell",M3105,-M3105)</x:f>
      </x:c>
      <x:c r="Q3105" s="14">
        <x:f>VLOOKUP(N3105,'Currency Rates'!$A$3:$C$32,3,0)</x:f>
      </x:c>
      <x:c r="R3105" s="0">
        <x:f>IF(A3105="SPUS",0,IF(A3105="FWD",0,P3105/Q3105))</x:f>
      </x:c>
    </x:row>
    <x:row r="3106" spans="1:19" x14ac:dyDescent="0.3">
      <x:c r="A3106" s="0">
        <x:f>'Historical Trades'!A3106</x:f>
      </x:c>
      <x:c r="B3106" s="0">
        <x:f>'Historical Trades'!B3106</x:f>
      </x:c>
      <x:c r="C3106" s="23">
        <x:f>'Historical Trades'!C3106</x:f>
      </x:c>
      <x:c r="D3106" s="0">
        <x:f>'Historical Trades'!D3106</x:f>
      </x:c>
      <x:c r="E3106" s="23">
        <x:f>'Historical Trades'!E3106</x:f>
      </x:c>
      <x:c r="F3106" s="0">
        <x:f>'Historical Trades'!F3106</x:f>
      </x:c>
      <x:c r="G3106" s="0">
        <x:f>'Historical Trades'!G3106</x:f>
      </x:c>
      <x:c r="H3106" s="0">
        <x:f>'Historical Trades'!H3106</x:f>
      </x:c>
      <x:c r="I3106" s="0">
        <x:f>'Historical Trades'!I3106</x:f>
      </x:c>
      <x:c r="J3106" s="0">
        <x:f>'Historical Trades'!J3106</x:f>
      </x:c>
      <x:c r="K3106" s="0">
        <x:f>'Historical Trades'!K3106</x:f>
      </x:c>
      <x:c r="L3106" s="0">
        <x:f>'Historical Trades'!L3106</x:f>
      </x:c>
      <x:c r="M3106" s="0">
        <x:f>'Historical Trades'!M3106</x:f>
      </x:c>
      <x:c r="N3106" s="0">
        <x:f>CLEAN('Historical Trades'!O3106)</x:f>
      </x:c>
      <x:c r="P3106" s="14">
        <x:f>IF(G3106="sell",M3106,-M3106)</x:f>
      </x:c>
      <x:c r="Q3106" s="14">
        <x:f>VLOOKUP(N3106,'Currency Rates'!$A$3:$C$32,3,0)</x:f>
      </x:c>
      <x:c r="R3106" s="0">
        <x:f>IF(A3106="SPUS",0,IF(A3106="FWD",0,P3106/Q3106))</x:f>
      </x:c>
    </x:row>
    <x:row r="3107" spans="1:19" x14ac:dyDescent="0.3">
      <x:c r="A3107" s="0">
        <x:f>'Historical Trades'!A3107</x:f>
      </x:c>
      <x:c r="B3107" s="0">
        <x:f>'Historical Trades'!B3107</x:f>
      </x:c>
      <x:c r="C3107" s="23">
        <x:f>'Historical Trades'!C3107</x:f>
      </x:c>
      <x:c r="D3107" s="0">
        <x:f>'Historical Trades'!D3107</x:f>
      </x:c>
      <x:c r="E3107" s="23">
        <x:f>'Historical Trades'!E3107</x:f>
      </x:c>
      <x:c r="F3107" s="0">
        <x:f>'Historical Trades'!F3107</x:f>
      </x:c>
      <x:c r="G3107" s="0">
        <x:f>'Historical Trades'!G3107</x:f>
      </x:c>
      <x:c r="H3107" s="0">
        <x:f>'Historical Trades'!H3107</x:f>
      </x:c>
      <x:c r="I3107" s="0">
        <x:f>'Historical Trades'!I3107</x:f>
      </x:c>
      <x:c r="J3107" s="0">
        <x:f>'Historical Trades'!J3107</x:f>
      </x:c>
      <x:c r="K3107" s="0">
        <x:f>'Historical Trades'!K3107</x:f>
      </x:c>
      <x:c r="L3107" s="0">
        <x:f>'Historical Trades'!L3107</x:f>
      </x:c>
      <x:c r="M3107" s="0">
        <x:f>'Historical Trades'!M3107</x:f>
      </x:c>
      <x:c r="N3107" s="0">
        <x:f>CLEAN('Historical Trades'!O3107)</x:f>
      </x:c>
      <x:c r="P3107" s="14">
        <x:f>IF(G3107="sell",M3107,-M3107)</x:f>
      </x:c>
      <x:c r="Q3107" s="14">
        <x:f>VLOOKUP(N3107,'Currency Rates'!$A$3:$C$32,3,0)</x:f>
      </x:c>
      <x:c r="R3107" s="0">
        <x:f>IF(A3107="SPUS",0,IF(A3107="FWD",0,P3107/Q3107))</x:f>
      </x:c>
    </x:row>
    <x:row r="3108" spans="1:19" x14ac:dyDescent="0.3">
      <x:c r="A3108" s="0">
        <x:f>'Historical Trades'!A3108</x:f>
      </x:c>
      <x:c r="B3108" s="0">
        <x:f>'Historical Trades'!B3108</x:f>
      </x:c>
      <x:c r="C3108" s="23">
        <x:f>'Historical Trades'!C3108</x:f>
      </x:c>
      <x:c r="D3108" s="0">
        <x:f>'Historical Trades'!D3108</x:f>
      </x:c>
      <x:c r="E3108" s="23">
        <x:f>'Historical Trades'!E3108</x:f>
      </x:c>
      <x:c r="F3108" s="0">
        <x:f>'Historical Trades'!F3108</x:f>
      </x:c>
      <x:c r="G3108" s="0">
        <x:f>'Historical Trades'!G3108</x:f>
      </x:c>
      <x:c r="H3108" s="0">
        <x:f>'Historical Trades'!H3108</x:f>
      </x:c>
      <x:c r="I3108" s="0">
        <x:f>'Historical Trades'!I3108</x:f>
      </x:c>
      <x:c r="J3108" s="0">
        <x:f>'Historical Trades'!J3108</x:f>
      </x:c>
      <x:c r="K3108" s="0">
        <x:f>'Historical Trades'!K3108</x:f>
      </x:c>
      <x:c r="L3108" s="0">
        <x:f>'Historical Trades'!L3108</x:f>
      </x:c>
      <x:c r="M3108" s="0">
        <x:f>'Historical Trades'!M3108</x:f>
      </x:c>
      <x:c r="N3108" s="0">
        <x:f>CLEAN('Historical Trades'!O3108)</x:f>
      </x:c>
      <x:c r="P3108" s="14">
        <x:f>IF(G3108="sell",M3108,-M3108)</x:f>
      </x:c>
      <x:c r="Q3108" s="14">
        <x:f>VLOOKUP(N3108,'Currency Rates'!$A$3:$C$32,3,0)</x:f>
      </x:c>
      <x:c r="R3108" s="0">
        <x:f>IF(A3108="SPUS",0,IF(A3108="FWD",0,P3108/Q3108))</x:f>
      </x:c>
    </x:row>
    <x:row r="3109" spans="1:19" x14ac:dyDescent="0.3">
      <x:c r="A3109" s="0">
        <x:f>'Historical Trades'!A3109</x:f>
      </x:c>
      <x:c r="B3109" s="0">
        <x:f>'Historical Trades'!B3109</x:f>
      </x:c>
      <x:c r="C3109" s="23">
        <x:f>'Historical Trades'!C3109</x:f>
      </x:c>
      <x:c r="D3109" s="0">
        <x:f>'Historical Trades'!D3109</x:f>
      </x:c>
      <x:c r="E3109" s="23">
        <x:f>'Historical Trades'!E3109</x:f>
      </x:c>
      <x:c r="F3109" s="0">
        <x:f>'Historical Trades'!F3109</x:f>
      </x:c>
      <x:c r="G3109" s="0">
        <x:f>'Historical Trades'!G3109</x:f>
      </x:c>
      <x:c r="H3109" s="0">
        <x:f>'Historical Trades'!H3109</x:f>
      </x:c>
      <x:c r="I3109" s="0">
        <x:f>'Historical Trades'!I3109</x:f>
      </x:c>
      <x:c r="J3109" s="0">
        <x:f>'Historical Trades'!J3109</x:f>
      </x:c>
      <x:c r="K3109" s="0">
        <x:f>'Historical Trades'!K3109</x:f>
      </x:c>
      <x:c r="L3109" s="0">
        <x:f>'Historical Trades'!L3109</x:f>
      </x:c>
      <x:c r="M3109" s="0">
        <x:f>'Historical Trades'!M3109</x:f>
      </x:c>
      <x:c r="N3109" s="0">
        <x:f>CLEAN('Historical Trades'!O3109)</x:f>
      </x:c>
      <x:c r="P3109" s="14">
        <x:f>IF(G3109="sell",M3109,-M3109)</x:f>
      </x:c>
      <x:c r="Q3109" s="14">
        <x:f>VLOOKUP(N3109,'Currency Rates'!$A$3:$C$32,3,0)</x:f>
      </x:c>
      <x:c r="R3109" s="0">
        <x:f>IF(A3109="SPUS",0,IF(A3109="FWD",0,P3109/Q3109))</x:f>
      </x:c>
    </x:row>
    <x:row r="3110" spans="1:19" x14ac:dyDescent="0.3">
      <x:c r="A3110" s="0">
        <x:f>'Historical Trades'!A3110</x:f>
      </x:c>
      <x:c r="B3110" s="0">
        <x:f>'Historical Trades'!B3110</x:f>
      </x:c>
      <x:c r="C3110" s="23">
        <x:f>'Historical Trades'!C3110</x:f>
      </x:c>
      <x:c r="D3110" s="0">
        <x:f>'Historical Trades'!D3110</x:f>
      </x:c>
      <x:c r="E3110" s="23">
        <x:f>'Historical Trades'!E3110</x:f>
      </x:c>
      <x:c r="F3110" s="0">
        <x:f>'Historical Trades'!F3110</x:f>
      </x:c>
      <x:c r="G3110" s="0">
        <x:f>'Historical Trades'!G3110</x:f>
      </x:c>
      <x:c r="H3110" s="0">
        <x:f>'Historical Trades'!H3110</x:f>
      </x:c>
      <x:c r="I3110" s="0">
        <x:f>'Historical Trades'!I3110</x:f>
      </x:c>
      <x:c r="J3110" s="0">
        <x:f>'Historical Trades'!J3110</x:f>
      </x:c>
      <x:c r="K3110" s="0">
        <x:f>'Historical Trades'!K3110</x:f>
      </x:c>
      <x:c r="L3110" s="0">
        <x:f>'Historical Trades'!L3110</x:f>
      </x:c>
      <x:c r="M3110" s="0">
        <x:f>'Historical Trades'!M3110</x:f>
      </x:c>
      <x:c r="N3110" s="0">
        <x:f>CLEAN('Historical Trades'!O3110)</x:f>
      </x:c>
      <x:c r="P3110" s="14">
        <x:f>IF(G3110="sell",M3110,-M3110)</x:f>
      </x:c>
      <x:c r="Q3110" s="14">
        <x:f>VLOOKUP(N3110,'Currency Rates'!$A$3:$C$32,3,0)</x:f>
      </x:c>
      <x:c r="R3110" s="0">
        <x:f>IF(A3110="SPUS",0,IF(A3110="FWD",0,P3110/Q3110))</x:f>
      </x:c>
    </x:row>
    <x:row r="3111" spans="1:19" x14ac:dyDescent="0.3">
      <x:c r="A3111" s="0">
        <x:f>'Historical Trades'!A3111</x:f>
      </x:c>
      <x:c r="B3111" s="0">
        <x:f>'Historical Trades'!B3111</x:f>
      </x:c>
      <x:c r="C3111" s="23">
        <x:f>'Historical Trades'!C3111</x:f>
      </x:c>
      <x:c r="D3111" s="0">
        <x:f>'Historical Trades'!D3111</x:f>
      </x:c>
      <x:c r="E3111" s="23">
        <x:f>'Historical Trades'!E3111</x:f>
      </x:c>
      <x:c r="F3111" s="0">
        <x:f>'Historical Trades'!F3111</x:f>
      </x:c>
      <x:c r="G3111" s="0">
        <x:f>'Historical Trades'!G3111</x:f>
      </x:c>
      <x:c r="H3111" s="0">
        <x:f>'Historical Trades'!H3111</x:f>
      </x:c>
      <x:c r="I3111" s="0">
        <x:f>'Historical Trades'!I3111</x:f>
      </x:c>
      <x:c r="J3111" s="0">
        <x:f>'Historical Trades'!J3111</x:f>
      </x:c>
      <x:c r="K3111" s="0">
        <x:f>'Historical Trades'!K3111</x:f>
      </x:c>
      <x:c r="L3111" s="0">
        <x:f>'Historical Trades'!L3111</x:f>
      </x:c>
      <x:c r="M3111" s="0">
        <x:f>'Historical Trades'!M3111</x:f>
      </x:c>
      <x:c r="N3111" s="0">
        <x:f>CLEAN('Historical Trades'!O3111)</x:f>
      </x:c>
      <x:c r="P3111" s="14">
        <x:f>IF(G3111="sell",M3111,-M3111)</x:f>
      </x:c>
      <x:c r="Q3111" s="14">
        <x:f>VLOOKUP(N3111,'Currency Rates'!$A$3:$C$32,3,0)</x:f>
      </x:c>
      <x:c r="R3111" s="0">
        <x:f>IF(A3111="SPUS",0,IF(A3111="FWD",0,P3111/Q3111))</x:f>
      </x:c>
    </x:row>
    <x:row r="3112" spans="1:19" x14ac:dyDescent="0.3">
      <x:c r="A3112" s="0">
        <x:f>'Historical Trades'!A3112</x:f>
      </x:c>
      <x:c r="B3112" s="0">
        <x:f>'Historical Trades'!B3112</x:f>
      </x:c>
      <x:c r="C3112" s="23">
        <x:f>'Historical Trades'!C3112</x:f>
      </x:c>
      <x:c r="D3112" s="0">
        <x:f>'Historical Trades'!D3112</x:f>
      </x:c>
      <x:c r="E3112" s="23">
        <x:f>'Historical Trades'!E3112</x:f>
      </x:c>
      <x:c r="F3112" s="0">
        <x:f>'Historical Trades'!F3112</x:f>
      </x:c>
      <x:c r="G3112" s="0">
        <x:f>'Historical Trades'!G3112</x:f>
      </x:c>
      <x:c r="H3112" s="0">
        <x:f>'Historical Trades'!H3112</x:f>
      </x:c>
      <x:c r="I3112" s="0">
        <x:f>'Historical Trades'!I3112</x:f>
      </x:c>
      <x:c r="J3112" s="0">
        <x:f>'Historical Trades'!J3112</x:f>
      </x:c>
      <x:c r="K3112" s="0">
        <x:f>'Historical Trades'!K3112</x:f>
      </x:c>
      <x:c r="L3112" s="0">
        <x:f>'Historical Trades'!L3112</x:f>
      </x:c>
      <x:c r="M3112" s="0">
        <x:f>'Historical Trades'!M3112</x:f>
      </x:c>
      <x:c r="N3112" s="0">
        <x:f>CLEAN('Historical Trades'!O3112)</x:f>
      </x:c>
      <x:c r="P3112" s="14">
        <x:f>IF(G3112="sell",M3112,-M3112)</x:f>
      </x:c>
      <x:c r="Q3112" s="14">
        <x:f>VLOOKUP(N3112,'Currency Rates'!$A$3:$C$32,3,0)</x:f>
      </x:c>
      <x:c r="R3112" s="0">
        <x:f>IF(A3112="SPUS",0,IF(A3112="FWD",0,P3112/Q3112))</x:f>
      </x:c>
    </x:row>
    <x:row r="3113" spans="1:19" x14ac:dyDescent="0.3">
      <x:c r="A3113" s="0">
        <x:f>'Historical Trades'!A3113</x:f>
      </x:c>
      <x:c r="B3113" s="0">
        <x:f>'Historical Trades'!B3113</x:f>
      </x:c>
      <x:c r="C3113" s="23">
        <x:f>'Historical Trades'!C3113</x:f>
      </x:c>
      <x:c r="D3113" s="0">
        <x:f>'Historical Trades'!D3113</x:f>
      </x:c>
      <x:c r="E3113" s="23">
        <x:f>'Historical Trades'!E3113</x:f>
      </x:c>
      <x:c r="F3113" s="0">
        <x:f>'Historical Trades'!F3113</x:f>
      </x:c>
      <x:c r="G3113" s="0">
        <x:f>'Historical Trades'!G3113</x:f>
      </x:c>
      <x:c r="H3113" s="0">
        <x:f>'Historical Trades'!H3113</x:f>
      </x:c>
      <x:c r="I3113" s="0">
        <x:f>'Historical Trades'!I3113</x:f>
      </x:c>
      <x:c r="J3113" s="0">
        <x:f>'Historical Trades'!J3113</x:f>
      </x:c>
      <x:c r="K3113" s="0">
        <x:f>'Historical Trades'!K3113</x:f>
      </x:c>
      <x:c r="L3113" s="0">
        <x:f>'Historical Trades'!L3113</x:f>
      </x:c>
      <x:c r="M3113" s="0">
        <x:f>'Historical Trades'!M3113</x:f>
      </x:c>
      <x:c r="N3113" s="0">
        <x:f>CLEAN('Historical Trades'!O3113)</x:f>
      </x:c>
      <x:c r="P3113" s="14">
        <x:f>IF(G3113="sell",M3113,-M3113)</x:f>
      </x:c>
      <x:c r="Q3113" s="14">
        <x:f>VLOOKUP(N3113,'Currency Rates'!$A$3:$C$32,3,0)</x:f>
      </x:c>
      <x:c r="R3113" s="0">
        <x:f>IF(A3113="SPUS",0,IF(A3113="FWD",0,P3113/Q3113))</x:f>
      </x:c>
    </x:row>
    <x:row r="3114" spans="1:19" x14ac:dyDescent="0.3">
      <x:c r="A3114" s="0">
        <x:f>'Historical Trades'!A3114</x:f>
      </x:c>
      <x:c r="B3114" s="0">
        <x:f>'Historical Trades'!B3114</x:f>
      </x:c>
      <x:c r="C3114" s="23">
        <x:f>'Historical Trades'!C3114</x:f>
      </x:c>
      <x:c r="D3114" s="0">
        <x:f>'Historical Trades'!D3114</x:f>
      </x:c>
      <x:c r="E3114" s="23">
        <x:f>'Historical Trades'!E3114</x:f>
      </x:c>
      <x:c r="F3114" s="0">
        <x:f>'Historical Trades'!F3114</x:f>
      </x:c>
      <x:c r="G3114" s="0">
        <x:f>'Historical Trades'!G3114</x:f>
      </x:c>
      <x:c r="H3114" s="0">
        <x:f>'Historical Trades'!H3114</x:f>
      </x:c>
      <x:c r="I3114" s="0">
        <x:f>'Historical Trades'!I3114</x:f>
      </x:c>
      <x:c r="J3114" s="0">
        <x:f>'Historical Trades'!J3114</x:f>
      </x:c>
      <x:c r="K3114" s="0">
        <x:f>'Historical Trades'!K3114</x:f>
      </x:c>
      <x:c r="L3114" s="0">
        <x:f>'Historical Trades'!L3114</x:f>
      </x:c>
      <x:c r="M3114" s="0">
        <x:f>'Historical Trades'!M3114</x:f>
      </x:c>
      <x:c r="N3114" s="0">
        <x:f>CLEAN('Historical Trades'!O3114)</x:f>
      </x:c>
      <x:c r="P3114" s="14">
        <x:f>IF(G3114="sell",M3114,-M3114)</x:f>
      </x:c>
      <x:c r="Q3114" s="14">
        <x:f>VLOOKUP(N3114,'Currency Rates'!$A$3:$C$32,3,0)</x:f>
      </x:c>
      <x:c r="R3114" s="0">
        <x:f>IF(A3114="SPUS",0,IF(A3114="FWD",0,P3114/Q3114))</x:f>
      </x:c>
    </x:row>
    <x:row r="3115" spans="1:19" x14ac:dyDescent="0.3">
      <x:c r="A3115" s="0">
        <x:f>'Historical Trades'!A3115</x:f>
      </x:c>
      <x:c r="B3115" s="0">
        <x:f>'Historical Trades'!B3115</x:f>
      </x:c>
      <x:c r="C3115" s="23">
        <x:f>'Historical Trades'!C3115</x:f>
      </x:c>
      <x:c r="D3115" s="0">
        <x:f>'Historical Trades'!D3115</x:f>
      </x:c>
      <x:c r="E3115" s="23">
        <x:f>'Historical Trades'!E3115</x:f>
      </x:c>
      <x:c r="F3115" s="0">
        <x:f>'Historical Trades'!F3115</x:f>
      </x:c>
      <x:c r="G3115" s="0">
        <x:f>'Historical Trades'!G3115</x:f>
      </x:c>
      <x:c r="H3115" s="0">
        <x:f>'Historical Trades'!H3115</x:f>
      </x:c>
      <x:c r="I3115" s="0">
        <x:f>'Historical Trades'!I3115</x:f>
      </x:c>
      <x:c r="J3115" s="0">
        <x:f>'Historical Trades'!J3115</x:f>
      </x:c>
      <x:c r="K3115" s="0">
        <x:f>'Historical Trades'!K3115</x:f>
      </x:c>
      <x:c r="L3115" s="0">
        <x:f>'Historical Trades'!L3115</x:f>
      </x:c>
      <x:c r="M3115" s="0">
        <x:f>'Historical Trades'!M3115</x:f>
      </x:c>
      <x:c r="N3115" s="0">
        <x:f>CLEAN('Historical Trades'!O3115)</x:f>
      </x:c>
      <x:c r="P3115" s="14">
        <x:f>IF(G3115="sell",M3115,-M3115)</x:f>
      </x:c>
      <x:c r="Q3115" s="14">
        <x:f>VLOOKUP(N3115,'Currency Rates'!$A$3:$C$32,3,0)</x:f>
      </x:c>
      <x:c r="R3115" s="0">
        <x:f>IF(A3115="SPUS",0,IF(A3115="FWD",0,P3115/Q3115))</x:f>
      </x:c>
    </x:row>
    <x:row r="3116" spans="1:19" x14ac:dyDescent="0.3">
      <x:c r="A3116" s="0">
        <x:f>'Historical Trades'!A3116</x:f>
      </x:c>
      <x:c r="B3116" s="0">
        <x:f>'Historical Trades'!B3116</x:f>
      </x:c>
      <x:c r="C3116" s="23">
        <x:f>'Historical Trades'!C3116</x:f>
      </x:c>
      <x:c r="D3116" s="0">
        <x:f>'Historical Trades'!D3116</x:f>
      </x:c>
      <x:c r="E3116" s="23">
        <x:f>'Historical Trades'!E3116</x:f>
      </x:c>
      <x:c r="F3116" s="0">
        <x:f>'Historical Trades'!F3116</x:f>
      </x:c>
      <x:c r="G3116" s="0">
        <x:f>'Historical Trades'!G3116</x:f>
      </x:c>
      <x:c r="H3116" s="0">
        <x:f>'Historical Trades'!H3116</x:f>
      </x:c>
      <x:c r="I3116" s="0">
        <x:f>'Historical Trades'!I3116</x:f>
      </x:c>
      <x:c r="J3116" s="0">
        <x:f>'Historical Trades'!J3116</x:f>
      </x:c>
      <x:c r="K3116" s="0">
        <x:f>'Historical Trades'!K3116</x:f>
      </x:c>
      <x:c r="L3116" s="0">
        <x:f>'Historical Trades'!L3116</x:f>
      </x:c>
      <x:c r="M3116" s="0">
        <x:f>'Historical Trades'!M3116</x:f>
      </x:c>
      <x:c r="N3116" s="0">
        <x:f>CLEAN('Historical Trades'!O3116)</x:f>
      </x:c>
      <x:c r="P3116" s="14">
        <x:f>IF(G3116="sell",M3116,-M3116)</x:f>
      </x:c>
      <x:c r="Q3116" s="14">
        <x:f>VLOOKUP(N3116,'Currency Rates'!$A$3:$C$32,3,0)</x:f>
      </x:c>
      <x:c r="R3116" s="0">
        <x:f>IF(A3116="SPUS",0,IF(A3116="FWD",0,P3116/Q3116))</x:f>
      </x:c>
    </x:row>
    <x:row r="3117" spans="1:19" x14ac:dyDescent="0.3">
      <x:c r="A3117" s="0">
        <x:f>'Historical Trades'!A3117</x:f>
      </x:c>
      <x:c r="B3117" s="0">
        <x:f>'Historical Trades'!B3117</x:f>
      </x:c>
      <x:c r="C3117" s="23">
        <x:f>'Historical Trades'!C3117</x:f>
      </x:c>
      <x:c r="D3117" s="0">
        <x:f>'Historical Trades'!D3117</x:f>
      </x:c>
      <x:c r="E3117" s="23">
        <x:f>'Historical Trades'!E3117</x:f>
      </x:c>
      <x:c r="F3117" s="0">
        <x:f>'Historical Trades'!F3117</x:f>
      </x:c>
      <x:c r="G3117" s="0">
        <x:f>'Historical Trades'!G3117</x:f>
      </x:c>
      <x:c r="H3117" s="0">
        <x:f>'Historical Trades'!H3117</x:f>
      </x:c>
      <x:c r="I3117" s="0">
        <x:f>'Historical Trades'!I3117</x:f>
      </x:c>
      <x:c r="J3117" s="0">
        <x:f>'Historical Trades'!J3117</x:f>
      </x:c>
      <x:c r="K3117" s="0">
        <x:f>'Historical Trades'!K3117</x:f>
      </x:c>
      <x:c r="L3117" s="0">
        <x:f>'Historical Trades'!L3117</x:f>
      </x:c>
      <x:c r="M3117" s="0">
        <x:f>'Historical Trades'!M3117</x:f>
      </x:c>
      <x:c r="N3117" s="0">
        <x:f>CLEAN('Historical Trades'!O3117)</x:f>
      </x:c>
      <x:c r="P3117" s="14">
        <x:f>IF(G3117="sell",M3117,-M3117)</x:f>
      </x:c>
      <x:c r="Q3117" s="14">
        <x:f>VLOOKUP(N3117,'Currency Rates'!$A$3:$C$32,3,0)</x:f>
      </x:c>
      <x:c r="R3117" s="0">
        <x:f>IF(A3117="SPUS",0,IF(A3117="FWD",0,P3117/Q3117))</x:f>
      </x:c>
    </x:row>
    <x:row r="3118" spans="1:19" x14ac:dyDescent="0.3">
      <x:c r="A3118" s="0">
        <x:f>'Historical Trades'!A3118</x:f>
      </x:c>
      <x:c r="B3118" s="0">
        <x:f>'Historical Trades'!B3118</x:f>
      </x:c>
      <x:c r="C3118" s="23">
        <x:f>'Historical Trades'!C3118</x:f>
      </x:c>
      <x:c r="D3118" s="0">
        <x:f>'Historical Trades'!D3118</x:f>
      </x:c>
      <x:c r="E3118" s="23">
        <x:f>'Historical Trades'!E3118</x:f>
      </x:c>
      <x:c r="F3118" s="0">
        <x:f>'Historical Trades'!F3118</x:f>
      </x:c>
      <x:c r="G3118" s="0">
        <x:f>'Historical Trades'!G3118</x:f>
      </x:c>
      <x:c r="H3118" s="0">
        <x:f>'Historical Trades'!H3118</x:f>
      </x:c>
      <x:c r="I3118" s="0">
        <x:f>'Historical Trades'!I3118</x:f>
      </x:c>
      <x:c r="J3118" s="0">
        <x:f>'Historical Trades'!J3118</x:f>
      </x:c>
      <x:c r="K3118" s="0">
        <x:f>'Historical Trades'!K3118</x:f>
      </x:c>
      <x:c r="L3118" s="0">
        <x:f>'Historical Trades'!L3118</x:f>
      </x:c>
      <x:c r="M3118" s="0">
        <x:f>'Historical Trades'!M3118</x:f>
      </x:c>
      <x:c r="N3118" s="0">
        <x:f>CLEAN('Historical Trades'!O3118)</x:f>
      </x:c>
      <x:c r="P3118" s="14">
        <x:f>IF(G3118="sell",M3118,-M3118)</x:f>
      </x:c>
      <x:c r="Q3118" s="14">
        <x:f>VLOOKUP(N3118,'Currency Rates'!$A$3:$C$32,3,0)</x:f>
      </x:c>
      <x:c r="R3118" s="0">
        <x:f>IF(A3118="SPUS",0,IF(A3118="FWD",0,P3118/Q3118))</x:f>
      </x:c>
    </x:row>
    <x:row r="3119" spans="1:19" x14ac:dyDescent="0.3">
      <x:c r="A3119" s="0">
        <x:f>'Historical Trades'!A3119</x:f>
      </x:c>
      <x:c r="B3119" s="0">
        <x:f>'Historical Trades'!B3119</x:f>
      </x:c>
      <x:c r="C3119" s="23">
        <x:f>'Historical Trades'!C3119</x:f>
      </x:c>
      <x:c r="D3119" s="0">
        <x:f>'Historical Trades'!D3119</x:f>
      </x:c>
      <x:c r="E3119" s="23">
        <x:f>'Historical Trades'!E3119</x:f>
      </x:c>
      <x:c r="F3119" s="0">
        <x:f>'Historical Trades'!F3119</x:f>
      </x:c>
      <x:c r="G3119" s="0">
        <x:f>'Historical Trades'!G3119</x:f>
      </x:c>
      <x:c r="H3119" s="0">
        <x:f>'Historical Trades'!H3119</x:f>
      </x:c>
      <x:c r="I3119" s="0">
        <x:f>'Historical Trades'!I3119</x:f>
      </x:c>
      <x:c r="J3119" s="0">
        <x:f>'Historical Trades'!J3119</x:f>
      </x:c>
      <x:c r="K3119" s="0">
        <x:f>'Historical Trades'!K3119</x:f>
      </x:c>
      <x:c r="L3119" s="0">
        <x:f>'Historical Trades'!L3119</x:f>
      </x:c>
      <x:c r="M3119" s="0">
        <x:f>'Historical Trades'!M3119</x:f>
      </x:c>
      <x:c r="N3119" s="0">
        <x:f>CLEAN('Historical Trades'!O3119)</x:f>
      </x:c>
      <x:c r="P3119" s="14">
        <x:f>IF(G3119="sell",M3119,-M3119)</x:f>
      </x:c>
      <x:c r="Q3119" s="14">
        <x:f>VLOOKUP(N3119,'Currency Rates'!$A$3:$C$32,3,0)</x:f>
      </x:c>
      <x:c r="R3119" s="0">
        <x:f>IF(A3119="SPUS",0,IF(A3119="FWD",0,P3119/Q3119))</x:f>
      </x:c>
    </x:row>
    <x:row r="3120" spans="1:19" x14ac:dyDescent="0.3">
      <x:c r="A3120" s="0">
        <x:f>'Historical Trades'!A3120</x:f>
      </x:c>
      <x:c r="B3120" s="0">
        <x:f>'Historical Trades'!B3120</x:f>
      </x:c>
      <x:c r="C3120" s="23">
        <x:f>'Historical Trades'!C3120</x:f>
      </x:c>
      <x:c r="D3120" s="0">
        <x:f>'Historical Trades'!D3120</x:f>
      </x:c>
      <x:c r="E3120" s="23">
        <x:f>'Historical Trades'!E3120</x:f>
      </x:c>
      <x:c r="F3120" s="0">
        <x:f>'Historical Trades'!F3120</x:f>
      </x:c>
      <x:c r="G3120" s="0">
        <x:f>'Historical Trades'!G3120</x:f>
      </x:c>
      <x:c r="H3120" s="0">
        <x:f>'Historical Trades'!H3120</x:f>
      </x:c>
      <x:c r="I3120" s="0">
        <x:f>'Historical Trades'!I3120</x:f>
      </x:c>
      <x:c r="J3120" s="0">
        <x:f>'Historical Trades'!J3120</x:f>
      </x:c>
      <x:c r="K3120" s="0">
        <x:f>'Historical Trades'!K3120</x:f>
      </x:c>
      <x:c r="L3120" s="0">
        <x:f>'Historical Trades'!L3120</x:f>
      </x:c>
      <x:c r="M3120" s="0">
        <x:f>'Historical Trades'!M3120</x:f>
      </x:c>
      <x:c r="N3120" s="0">
        <x:f>CLEAN('Historical Trades'!O3120)</x:f>
      </x:c>
      <x:c r="P3120" s="14">
        <x:f>IF(G3120="sell",M3120,-M3120)</x:f>
      </x:c>
      <x:c r="Q3120" s="14">
        <x:f>VLOOKUP(N3120,'Currency Rates'!$A$3:$C$32,3,0)</x:f>
      </x:c>
      <x:c r="R3120" s="0">
        <x:f>IF(A3120="SPUS",0,IF(A3120="FWD",0,P3120/Q3120))</x:f>
      </x:c>
    </x:row>
    <x:row r="3121" spans="1:19" x14ac:dyDescent="0.3">
      <x:c r="A3121" s="0">
        <x:f>'Historical Trades'!A3121</x:f>
      </x:c>
      <x:c r="B3121" s="0">
        <x:f>'Historical Trades'!B3121</x:f>
      </x:c>
      <x:c r="C3121" s="23">
        <x:f>'Historical Trades'!C3121</x:f>
      </x:c>
      <x:c r="D3121" s="0">
        <x:f>'Historical Trades'!D3121</x:f>
      </x:c>
      <x:c r="E3121" s="23">
        <x:f>'Historical Trades'!E3121</x:f>
      </x:c>
      <x:c r="F3121" s="0">
        <x:f>'Historical Trades'!F3121</x:f>
      </x:c>
      <x:c r="G3121" s="0">
        <x:f>'Historical Trades'!G3121</x:f>
      </x:c>
      <x:c r="H3121" s="0">
        <x:f>'Historical Trades'!H3121</x:f>
      </x:c>
      <x:c r="I3121" s="0">
        <x:f>'Historical Trades'!I3121</x:f>
      </x:c>
      <x:c r="J3121" s="0">
        <x:f>'Historical Trades'!J3121</x:f>
      </x:c>
      <x:c r="K3121" s="0">
        <x:f>'Historical Trades'!K3121</x:f>
      </x:c>
      <x:c r="L3121" s="0">
        <x:f>'Historical Trades'!L3121</x:f>
      </x:c>
      <x:c r="M3121" s="0">
        <x:f>'Historical Trades'!M3121</x:f>
      </x:c>
      <x:c r="N3121" s="0">
        <x:f>CLEAN('Historical Trades'!O3121)</x:f>
      </x:c>
      <x:c r="P3121" s="14">
        <x:f>IF(G3121="sell",M3121,-M3121)</x:f>
      </x:c>
      <x:c r="Q3121" s="14">
        <x:f>VLOOKUP(N3121,'Currency Rates'!$A$3:$C$32,3,0)</x:f>
      </x:c>
      <x:c r="R3121" s="0">
        <x:f>IF(A3121="SPUS",0,IF(A3121="FWD",0,P3121/Q3121))</x:f>
      </x:c>
    </x:row>
    <x:row r="3122" spans="1:19" x14ac:dyDescent="0.3">
      <x:c r="A3122" s="0">
        <x:f>'Historical Trades'!A3122</x:f>
      </x:c>
      <x:c r="B3122" s="0">
        <x:f>'Historical Trades'!B3122</x:f>
      </x:c>
      <x:c r="C3122" s="23">
        <x:f>'Historical Trades'!C3122</x:f>
      </x:c>
      <x:c r="D3122" s="0">
        <x:f>'Historical Trades'!D3122</x:f>
      </x:c>
      <x:c r="E3122" s="23">
        <x:f>'Historical Trades'!E3122</x:f>
      </x:c>
      <x:c r="F3122" s="0">
        <x:f>'Historical Trades'!F3122</x:f>
      </x:c>
      <x:c r="G3122" s="0">
        <x:f>'Historical Trades'!G3122</x:f>
      </x:c>
      <x:c r="H3122" s="0">
        <x:f>'Historical Trades'!H3122</x:f>
      </x:c>
      <x:c r="I3122" s="0">
        <x:f>'Historical Trades'!I3122</x:f>
      </x:c>
      <x:c r="J3122" s="0">
        <x:f>'Historical Trades'!J3122</x:f>
      </x:c>
      <x:c r="K3122" s="0">
        <x:f>'Historical Trades'!K3122</x:f>
      </x:c>
      <x:c r="L3122" s="0">
        <x:f>'Historical Trades'!L3122</x:f>
      </x:c>
      <x:c r="M3122" s="0">
        <x:f>'Historical Trades'!M3122</x:f>
      </x:c>
      <x:c r="N3122" s="0">
        <x:f>CLEAN('Historical Trades'!O3122)</x:f>
      </x:c>
      <x:c r="P3122" s="14">
        <x:f>IF(G3122="sell",M3122,-M3122)</x:f>
      </x:c>
      <x:c r="Q3122" s="14">
        <x:f>VLOOKUP(N3122,'Currency Rates'!$A$3:$C$32,3,0)</x:f>
      </x:c>
      <x:c r="R3122" s="0">
        <x:f>IF(A3122="SPUS",0,IF(A3122="FWD",0,P3122/Q3122))</x:f>
      </x:c>
    </x:row>
    <x:row r="3123" spans="1:19" x14ac:dyDescent="0.3">
      <x:c r="A3123" s="0">
        <x:f>'Historical Trades'!A3123</x:f>
      </x:c>
      <x:c r="B3123" s="0">
        <x:f>'Historical Trades'!B3123</x:f>
      </x:c>
      <x:c r="C3123" s="23">
        <x:f>'Historical Trades'!C3123</x:f>
      </x:c>
      <x:c r="D3123" s="0">
        <x:f>'Historical Trades'!D3123</x:f>
      </x:c>
      <x:c r="E3123" s="23">
        <x:f>'Historical Trades'!E3123</x:f>
      </x:c>
      <x:c r="F3123" s="0">
        <x:f>'Historical Trades'!F3123</x:f>
      </x:c>
      <x:c r="G3123" s="0">
        <x:f>'Historical Trades'!G3123</x:f>
      </x:c>
      <x:c r="H3123" s="0">
        <x:f>'Historical Trades'!H3123</x:f>
      </x:c>
      <x:c r="I3123" s="0">
        <x:f>'Historical Trades'!I3123</x:f>
      </x:c>
      <x:c r="J3123" s="0">
        <x:f>'Historical Trades'!J3123</x:f>
      </x:c>
      <x:c r="K3123" s="0">
        <x:f>'Historical Trades'!K3123</x:f>
      </x:c>
      <x:c r="L3123" s="0">
        <x:f>'Historical Trades'!L3123</x:f>
      </x:c>
      <x:c r="M3123" s="0">
        <x:f>'Historical Trades'!M3123</x:f>
      </x:c>
      <x:c r="N3123" s="0">
        <x:f>CLEAN('Historical Trades'!O3123)</x:f>
      </x:c>
      <x:c r="P3123" s="14">
        <x:f>IF(G3123="sell",M3123,-M3123)</x:f>
      </x:c>
      <x:c r="Q3123" s="14">
        <x:f>VLOOKUP(N3123,'Currency Rates'!$A$3:$C$32,3,0)</x:f>
      </x:c>
      <x:c r="R3123" s="0">
        <x:f>IF(A3123="SPUS",0,IF(A3123="FWD",0,P3123/Q3123))</x:f>
      </x:c>
    </x:row>
    <x:row r="3124" spans="1:19" x14ac:dyDescent="0.3">
      <x:c r="A3124" s="0">
        <x:f>'Historical Trades'!A3124</x:f>
      </x:c>
      <x:c r="B3124" s="0">
        <x:f>'Historical Trades'!B3124</x:f>
      </x:c>
      <x:c r="C3124" s="23">
        <x:f>'Historical Trades'!C3124</x:f>
      </x:c>
      <x:c r="D3124" s="0">
        <x:f>'Historical Trades'!D3124</x:f>
      </x:c>
      <x:c r="E3124" s="23">
        <x:f>'Historical Trades'!E3124</x:f>
      </x:c>
      <x:c r="F3124" s="0">
        <x:f>'Historical Trades'!F3124</x:f>
      </x:c>
      <x:c r="G3124" s="0">
        <x:f>'Historical Trades'!G3124</x:f>
      </x:c>
      <x:c r="H3124" s="0">
        <x:f>'Historical Trades'!H3124</x:f>
      </x:c>
      <x:c r="I3124" s="0">
        <x:f>'Historical Trades'!I3124</x:f>
      </x:c>
      <x:c r="J3124" s="0">
        <x:f>'Historical Trades'!J3124</x:f>
      </x:c>
      <x:c r="K3124" s="0">
        <x:f>'Historical Trades'!K3124</x:f>
      </x:c>
      <x:c r="L3124" s="0">
        <x:f>'Historical Trades'!L3124</x:f>
      </x:c>
      <x:c r="M3124" s="0">
        <x:f>'Historical Trades'!M3124</x:f>
      </x:c>
      <x:c r="N3124" s="0">
        <x:f>CLEAN('Historical Trades'!O3124)</x:f>
      </x:c>
      <x:c r="P3124" s="14">
        <x:f>IF(G3124="sell",M3124,-M3124)</x:f>
      </x:c>
      <x:c r="Q3124" s="14">
        <x:f>VLOOKUP(N3124,'Currency Rates'!$A$3:$C$32,3,0)</x:f>
      </x:c>
      <x:c r="R3124" s="0">
        <x:f>IF(A3124="SPUS",0,IF(A3124="FWD",0,P3124/Q3124))</x:f>
      </x:c>
    </x:row>
    <x:row r="3125" spans="1:19" x14ac:dyDescent="0.3">
      <x:c r="A3125" s="0">
        <x:f>'Historical Trades'!A3125</x:f>
      </x:c>
      <x:c r="B3125" s="0">
        <x:f>'Historical Trades'!B3125</x:f>
      </x:c>
      <x:c r="C3125" s="23">
        <x:f>'Historical Trades'!C3125</x:f>
      </x:c>
      <x:c r="D3125" s="0">
        <x:f>'Historical Trades'!D3125</x:f>
      </x:c>
      <x:c r="E3125" s="23">
        <x:f>'Historical Trades'!E3125</x:f>
      </x:c>
      <x:c r="F3125" s="0">
        <x:f>'Historical Trades'!F3125</x:f>
      </x:c>
      <x:c r="G3125" s="0">
        <x:f>'Historical Trades'!G3125</x:f>
      </x:c>
      <x:c r="H3125" s="0">
        <x:f>'Historical Trades'!H3125</x:f>
      </x:c>
      <x:c r="I3125" s="0">
        <x:f>'Historical Trades'!I3125</x:f>
      </x:c>
      <x:c r="J3125" s="0">
        <x:f>'Historical Trades'!J3125</x:f>
      </x:c>
      <x:c r="K3125" s="0">
        <x:f>'Historical Trades'!K3125</x:f>
      </x:c>
      <x:c r="L3125" s="0">
        <x:f>'Historical Trades'!L3125</x:f>
      </x:c>
      <x:c r="M3125" s="0">
        <x:f>'Historical Trades'!M3125</x:f>
      </x:c>
      <x:c r="N3125" s="0">
        <x:f>CLEAN('Historical Trades'!O3125)</x:f>
      </x:c>
      <x:c r="P3125" s="14">
        <x:f>IF(G3125="sell",M3125,-M3125)</x:f>
      </x:c>
      <x:c r="Q3125" s="14">
        <x:f>VLOOKUP(N3125,'Currency Rates'!$A$3:$C$32,3,0)</x:f>
      </x:c>
      <x:c r="R3125" s="0">
        <x:f>IF(A3125="SPUS",0,IF(A3125="FWD",0,P3125/Q3125))</x:f>
      </x:c>
    </x:row>
    <x:row r="3126" spans="1:19" x14ac:dyDescent="0.3">
      <x:c r="A3126" s="0">
        <x:f>'Historical Trades'!A3126</x:f>
      </x:c>
      <x:c r="B3126" s="0">
        <x:f>'Historical Trades'!B3126</x:f>
      </x:c>
      <x:c r="C3126" s="23">
        <x:f>'Historical Trades'!C3126</x:f>
      </x:c>
      <x:c r="D3126" s="0">
        <x:f>'Historical Trades'!D3126</x:f>
      </x:c>
      <x:c r="E3126" s="23">
        <x:f>'Historical Trades'!E3126</x:f>
      </x:c>
      <x:c r="F3126" s="0">
        <x:f>'Historical Trades'!F3126</x:f>
      </x:c>
      <x:c r="G3126" s="0">
        <x:f>'Historical Trades'!G3126</x:f>
      </x:c>
      <x:c r="H3126" s="0">
        <x:f>'Historical Trades'!H3126</x:f>
      </x:c>
      <x:c r="I3126" s="0">
        <x:f>'Historical Trades'!I3126</x:f>
      </x:c>
      <x:c r="J3126" s="0">
        <x:f>'Historical Trades'!J3126</x:f>
      </x:c>
      <x:c r="K3126" s="0">
        <x:f>'Historical Trades'!K3126</x:f>
      </x:c>
      <x:c r="L3126" s="0">
        <x:f>'Historical Trades'!L3126</x:f>
      </x:c>
      <x:c r="M3126" s="0">
        <x:f>'Historical Trades'!M3126</x:f>
      </x:c>
      <x:c r="N3126" s="0">
        <x:f>CLEAN('Historical Trades'!O3126)</x:f>
      </x:c>
      <x:c r="P3126" s="14">
        <x:f>IF(G3126="sell",M3126,-M3126)</x:f>
      </x:c>
      <x:c r="Q3126" s="14">
        <x:f>VLOOKUP(N3126,'Currency Rates'!$A$3:$C$32,3,0)</x:f>
      </x:c>
      <x:c r="R3126" s="0">
        <x:f>IF(A3126="SPUS",0,IF(A3126="FWD",0,P3126/Q3126))</x:f>
      </x:c>
    </x:row>
    <x:row r="3127" spans="1:19" x14ac:dyDescent="0.3">
      <x:c r="A3127" s="0">
        <x:f>'Historical Trades'!A3127</x:f>
      </x:c>
      <x:c r="B3127" s="0">
        <x:f>'Historical Trades'!B3127</x:f>
      </x:c>
      <x:c r="C3127" s="23">
        <x:f>'Historical Trades'!C3127</x:f>
      </x:c>
      <x:c r="D3127" s="0">
        <x:f>'Historical Trades'!D3127</x:f>
      </x:c>
      <x:c r="E3127" s="23">
        <x:f>'Historical Trades'!E3127</x:f>
      </x:c>
      <x:c r="F3127" s="0">
        <x:f>'Historical Trades'!F3127</x:f>
      </x:c>
      <x:c r="G3127" s="0">
        <x:f>'Historical Trades'!G3127</x:f>
      </x:c>
      <x:c r="H3127" s="0">
        <x:f>'Historical Trades'!H3127</x:f>
      </x:c>
      <x:c r="I3127" s="0">
        <x:f>'Historical Trades'!I3127</x:f>
      </x:c>
      <x:c r="J3127" s="0">
        <x:f>'Historical Trades'!J3127</x:f>
      </x:c>
      <x:c r="K3127" s="0">
        <x:f>'Historical Trades'!K3127</x:f>
      </x:c>
      <x:c r="L3127" s="0">
        <x:f>'Historical Trades'!L3127</x:f>
      </x:c>
      <x:c r="M3127" s="0">
        <x:f>'Historical Trades'!M3127</x:f>
      </x:c>
      <x:c r="N3127" s="0">
        <x:f>CLEAN('Historical Trades'!O3127)</x:f>
      </x:c>
      <x:c r="P3127" s="14">
        <x:f>IF(G3127="sell",M3127,-M3127)</x:f>
      </x:c>
      <x:c r="Q3127" s="14">
        <x:f>VLOOKUP(N3127,'Currency Rates'!$A$3:$C$32,3,0)</x:f>
      </x:c>
      <x:c r="R3127" s="0">
        <x:f>IF(A3127="SPUS",0,IF(A3127="FWD",0,P3127/Q3127))</x:f>
      </x:c>
    </x:row>
    <x:row r="3128" spans="1:19" x14ac:dyDescent="0.3">
      <x:c r="A3128" s="0">
        <x:f>'Historical Trades'!A3128</x:f>
      </x:c>
      <x:c r="B3128" s="0">
        <x:f>'Historical Trades'!B3128</x:f>
      </x:c>
      <x:c r="C3128" s="23">
        <x:f>'Historical Trades'!C3128</x:f>
      </x:c>
      <x:c r="D3128" s="0">
        <x:f>'Historical Trades'!D3128</x:f>
      </x:c>
      <x:c r="E3128" s="23">
        <x:f>'Historical Trades'!E3128</x:f>
      </x:c>
      <x:c r="F3128" s="0">
        <x:f>'Historical Trades'!F3128</x:f>
      </x:c>
      <x:c r="G3128" s="0">
        <x:f>'Historical Trades'!G3128</x:f>
      </x:c>
      <x:c r="H3128" s="0">
        <x:f>'Historical Trades'!H3128</x:f>
      </x:c>
      <x:c r="I3128" s="0">
        <x:f>'Historical Trades'!I3128</x:f>
      </x:c>
      <x:c r="J3128" s="0">
        <x:f>'Historical Trades'!J3128</x:f>
      </x:c>
      <x:c r="K3128" s="0">
        <x:f>'Historical Trades'!K3128</x:f>
      </x:c>
      <x:c r="L3128" s="0">
        <x:f>'Historical Trades'!L3128</x:f>
      </x:c>
      <x:c r="M3128" s="0">
        <x:f>'Historical Trades'!M3128</x:f>
      </x:c>
      <x:c r="N3128" s="0">
        <x:f>CLEAN('Historical Trades'!O3128)</x:f>
      </x:c>
      <x:c r="P3128" s="14">
        <x:f>IF(G3128="sell",M3128,-M3128)</x:f>
      </x:c>
      <x:c r="Q3128" s="14">
        <x:f>VLOOKUP(N3128,'Currency Rates'!$A$3:$C$32,3,0)</x:f>
      </x:c>
      <x:c r="R3128" s="0">
        <x:f>IF(A3128="SPUS",0,IF(A3128="FWD",0,P3128/Q3128))</x:f>
      </x:c>
    </x:row>
    <x:row r="3129" spans="1:19" x14ac:dyDescent="0.3">
      <x:c r="A3129" s="0">
        <x:f>'Historical Trades'!A3129</x:f>
      </x:c>
      <x:c r="B3129" s="0">
        <x:f>'Historical Trades'!B3129</x:f>
      </x:c>
      <x:c r="C3129" s="23">
        <x:f>'Historical Trades'!C3129</x:f>
      </x:c>
      <x:c r="D3129" s="0">
        <x:f>'Historical Trades'!D3129</x:f>
      </x:c>
      <x:c r="E3129" s="23">
        <x:f>'Historical Trades'!E3129</x:f>
      </x:c>
      <x:c r="F3129" s="0">
        <x:f>'Historical Trades'!F3129</x:f>
      </x:c>
      <x:c r="G3129" s="0">
        <x:f>'Historical Trades'!G3129</x:f>
      </x:c>
      <x:c r="H3129" s="0">
        <x:f>'Historical Trades'!H3129</x:f>
      </x:c>
      <x:c r="I3129" s="0">
        <x:f>'Historical Trades'!I3129</x:f>
      </x:c>
      <x:c r="J3129" s="0">
        <x:f>'Historical Trades'!J3129</x:f>
      </x:c>
      <x:c r="K3129" s="0">
        <x:f>'Historical Trades'!K3129</x:f>
      </x:c>
      <x:c r="L3129" s="0">
        <x:f>'Historical Trades'!L3129</x:f>
      </x:c>
      <x:c r="M3129" s="0">
        <x:f>'Historical Trades'!M3129</x:f>
      </x:c>
      <x:c r="N3129" s="0">
        <x:f>CLEAN('Historical Trades'!O3129)</x:f>
      </x:c>
      <x:c r="P3129" s="14">
        <x:f>IF(G3129="sell",M3129,-M3129)</x:f>
      </x:c>
      <x:c r="Q3129" s="14">
        <x:f>VLOOKUP(N3129,'Currency Rates'!$A$3:$C$32,3,0)</x:f>
      </x:c>
      <x:c r="R3129" s="0">
        <x:f>IF(A3129="SPUS",0,IF(A3129="FWD",0,P3129/Q3129))</x:f>
      </x:c>
    </x:row>
    <x:row r="3130" spans="1:19" x14ac:dyDescent="0.3">
      <x:c r="A3130" s="0">
        <x:f>'Historical Trades'!A3130</x:f>
      </x:c>
      <x:c r="B3130" s="0">
        <x:f>'Historical Trades'!B3130</x:f>
      </x:c>
      <x:c r="C3130" s="23">
        <x:f>'Historical Trades'!C3130</x:f>
      </x:c>
      <x:c r="D3130" s="0">
        <x:f>'Historical Trades'!D3130</x:f>
      </x:c>
      <x:c r="E3130" s="23">
        <x:f>'Historical Trades'!E3130</x:f>
      </x:c>
      <x:c r="F3130" s="0">
        <x:f>'Historical Trades'!F3130</x:f>
      </x:c>
      <x:c r="G3130" s="0">
        <x:f>'Historical Trades'!G3130</x:f>
      </x:c>
      <x:c r="H3130" s="0">
        <x:f>'Historical Trades'!H3130</x:f>
      </x:c>
      <x:c r="I3130" s="0">
        <x:f>'Historical Trades'!I3130</x:f>
      </x:c>
      <x:c r="J3130" s="0">
        <x:f>'Historical Trades'!J3130</x:f>
      </x:c>
      <x:c r="K3130" s="0">
        <x:f>'Historical Trades'!K3130</x:f>
      </x:c>
      <x:c r="L3130" s="0">
        <x:f>'Historical Trades'!L3130</x:f>
      </x:c>
      <x:c r="M3130" s="0">
        <x:f>'Historical Trades'!M3130</x:f>
      </x:c>
      <x:c r="N3130" s="0">
        <x:f>CLEAN('Historical Trades'!O3130)</x:f>
      </x:c>
      <x:c r="P3130" s="14">
        <x:f>IF(G3130="sell",M3130,-M3130)</x:f>
      </x:c>
      <x:c r="Q3130" s="14">
        <x:f>VLOOKUP(N3130,'Currency Rates'!$A$3:$C$32,3,0)</x:f>
      </x:c>
      <x:c r="R3130" s="0">
        <x:f>IF(A3130="SPUS",0,IF(A3130="FWD",0,P3130/Q3130))</x:f>
      </x:c>
    </x:row>
    <x:row r="3131" spans="1:19" x14ac:dyDescent="0.3">
      <x:c r="A3131" s="0">
        <x:f>'Historical Trades'!A3131</x:f>
      </x:c>
      <x:c r="B3131" s="0">
        <x:f>'Historical Trades'!B3131</x:f>
      </x:c>
      <x:c r="C3131" s="23">
        <x:f>'Historical Trades'!C3131</x:f>
      </x:c>
      <x:c r="D3131" s="0">
        <x:f>'Historical Trades'!D3131</x:f>
      </x:c>
      <x:c r="E3131" s="23">
        <x:f>'Historical Trades'!E3131</x:f>
      </x:c>
      <x:c r="F3131" s="0">
        <x:f>'Historical Trades'!F3131</x:f>
      </x:c>
      <x:c r="G3131" s="0">
        <x:f>'Historical Trades'!G3131</x:f>
      </x:c>
      <x:c r="H3131" s="0">
        <x:f>'Historical Trades'!H3131</x:f>
      </x:c>
      <x:c r="I3131" s="0">
        <x:f>'Historical Trades'!I3131</x:f>
      </x:c>
      <x:c r="J3131" s="0">
        <x:f>'Historical Trades'!J3131</x:f>
      </x:c>
      <x:c r="K3131" s="0">
        <x:f>'Historical Trades'!K3131</x:f>
      </x:c>
      <x:c r="L3131" s="0">
        <x:f>'Historical Trades'!L3131</x:f>
      </x:c>
      <x:c r="M3131" s="0">
        <x:f>'Historical Trades'!M3131</x:f>
      </x:c>
      <x:c r="N3131" s="0">
        <x:f>CLEAN('Historical Trades'!O3131)</x:f>
      </x:c>
      <x:c r="P3131" s="14">
        <x:f>IF(G3131="sell",M3131,-M3131)</x:f>
      </x:c>
      <x:c r="Q3131" s="14">
        <x:f>VLOOKUP(N3131,'Currency Rates'!$A$3:$C$32,3,0)</x:f>
      </x:c>
      <x:c r="R3131" s="0">
        <x:f>IF(A3131="SPUS",0,IF(A3131="FWD",0,P3131/Q3131))</x:f>
      </x:c>
    </x:row>
    <x:row r="3132" spans="1:19" x14ac:dyDescent="0.3">
      <x:c r="A3132" s="0">
        <x:f>'Historical Trades'!A3132</x:f>
      </x:c>
      <x:c r="B3132" s="0">
        <x:f>'Historical Trades'!B3132</x:f>
      </x:c>
      <x:c r="C3132" s="23">
        <x:f>'Historical Trades'!C3132</x:f>
      </x:c>
      <x:c r="D3132" s="0">
        <x:f>'Historical Trades'!D3132</x:f>
      </x:c>
      <x:c r="E3132" s="23">
        <x:f>'Historical Trades'!E3132</x:f>
      </x:c>
      <x:c r="F3132" s="0">
        <x:f>'Historical Trades'!F3132</x:f>
      </x:c>
      <x:c r="G3132" s="0">
        <x:f>'Historical Trades'!G3132</x:f>
      </x:c>
      <x:c r="H3132" s="0">
        <x:f>'Historical Trades'!H3132</x:f>
      </x:c>
      <x:c r="I3132" s="0">
        <x:f>'Historical Trades'!I3132</x:f>
      </x:c>
      <x:c r="J3132" s="0">
        <x:f>'Historical Trades'!J3132</x:f>
      </x:c>
      <x:c r="K3132" s="0">
        <x:f>'Historical Trades'!K3132</x:f>
      </x:c>
      <x:c r="L3132" s="0">
        <x:f>'Historical Trades'!L3132</x:f>
      </x:c>
      <x:c r="M3132" s="0">
        <x:f>'Historical Trades'!M3132</x:f>
      </x:c>
      <x:c r="N3132" s="0">
        <x:f>CLEAN('Historical Trades'!O3132)</x:f>
      </x:c>
      <x:c r="P3132" s="14">
        <x:f>IF(G3132="sell",M3132,-M3132)</x:f>
      </x:c>
      <x:c r="Q3132" s="14">
        <x:f>VLOOKUP(N3132,'Currency Rates'!$A$3:$C$32,3,0)</x:f>
      </x:c>
      <x:c r="R3132" s="0">
        <x:f>IF(A3132="SPUS",0,IF(A3132="FWD",0,P3132/Q3132))</x:f>
      </x:c>
    </x:row>
    <x:row r="3133" spans="1:19" x14ac:dyDescent="0.3">
      <x:c r="A3133" s="0">
        <x:f>'Historical Trades'!A3133</x:f>
      </x:c>
      <x:c r="B3133" s="0">
        <x:f>'Historical Trades'!B3133</x:f>
      </x:c>
      <x:c r="C3133" s="23">
        <x:f>'Historical Trades'!C3133</x:f>
      </x:c>
      <x:c r="D3133" s="0">
        <x:f>'Historical Trades'!D3133</x:f>
      </x:c>
      <x:c r="E3133" s="23">
        <x:f>'Historical Trades'!E3133</x:f>
      </x:c>
      <x:c r="F3133" s="0">
        <x:f>'Historical Trades'!F3133</x:f>
      </x:c>
      <x:c r="G3133" s="0">
        <x:f>'Historical Trades'!G3133</x:f>
      </x:c>
      <x:c r="H3133" s="0">
        <x:f>'Historical Trades'!H3133</x:f>
      </x:c>
      <x:c r="I3133" s="0">
        <x:f>'Historical Trades'!I3133</x:f>
      </x:c>
      <x:c r="J3133" s="0">
        <x:f>'Historical Trades'!J3133</x:f>
      </x:c>
      <x:c r="K3133" s="0">
        <x:f>'Historical Trades'!K3133</x:f>
      </x:c>
      <x:c r="L3133" s="0">
        <x:f>'Historical Trades'!L3133</x:f>
      </x:c>
      <x:c r="M3133" s="0">
        <x:f>'Historical Trades'!M3133</x:f>
      </x:c>
      <x:c r="N3133" s="0">
        <x:f>CLEAN('Historical Trades'!O3133)</x:f>
      </x:c>
      <x:c r="P3133" s="14">
        <x:f>IF(G3133="sell",M3133,-M3133)</x:f>
      </x:c>
      <x:c r="Q3133" s="14">
        <x:f>VLOOKUP(N3133,'Currency Rates'!$A$3:$C$32,3,0)</x:f>
      </x:c>
      <x:c r="R3133" s="0">
        <x:f>IF(A3133="SPUS",0,IF(A3133="FWD",0,P3133/Q3133))</x:f>
      </x:c>
    </x:row>
    <x:row r="3134" spans="1:19" x14ac:dyDescent="0.3">
      <x:c r="A3134" s="0">
        <x:f>'Historical Trades'!A3134</x:f>
      </x:c>
      <x:c r="B3134" s="0">
        <x:f>'Historical Trades'!B3134</x:f>
      </x:c>
      <x:c r="C3134" s="23">
        <x:f>'Historical Trades'!C3134</x:f>
      </x:c>
      <x:c r="D3134" s="0">
        <x:f>'Historical Trades'!D3134</x:f>
      </x:c>
      <x:c r="E3134" s="23">
        <x:f>'Historical Trades'!E3134</x:f>
      </x:c>
      <x:c r="F3134" s="0">
        <x:f>'Historical Trades'!F3134</x:f>
      </x:c>
      <x:c r="G3134" s="0">
        <x:f>'Historical Trades'!G3134</x:f>
      </x:c>
      <x:c r="H3134" s="0">
        <x:f>'Historical Trades'!H3134</x:f>
      </x:c>
      <x:c r="I3134" s="0">
        <x:f>'Historical Trades'!I3134</x:f>
      </x:c>
      <x:c r="J3134" s="0">
        <x:f>'Historical Trades'!J3134</x:f>
      </x:c>
      <x:c r="K3134" s="0">
        <x:f>'Historical Trades'!K3134</x:f>
      </x:c>
      <x:c r="L3134" s="0">
        <x:f>'Historical Trades'!L3134</x:f>
      </x:c>
      <x:c r="M3134" s="0">
        <x:f>'Historical Trades'!M3134</x:f>
      </x:c>
      <x:c r="N3134" s="0">
        <x:f>CLEAN('Historical Trades'!O3134)</x:f>
      </x:c>
      <x:c r="P3134" s="14">
        <x:f>IF(G3134="sell",M3134,-M3134)</x:f>
      </x:c>
      <x:c r="Q3134" s="14">
        <x:f>VLOOKUP(N3134,'Currency Rates'!$A$3:$C$32,3,0)</x:f>
      </x:c>
      <x:c r="R3134" s="0">
        <x:f>IF(A3134="SPUS",0,IF(A3134="FWD",0,P3134/Q3134))</x:f>
      </x:c>
    </x:row>
    <x:row r="3135" spans="1:19" x14ac:dyDescent="0.3">
      <x:c r="A3135" s="0">
        <x:f>'Historical Trades'!A3135</x:f>
      </x:c>
      <x:c r="B3135" s="0">
        <x:f>'Historical Trades'!B3135</x:f>
      </x:c>
      <x:c r="C3135" s="23">
        <x:f>'Historical Trades'!C3135</x:f>
      </x:c>
      <x:c r="D3135" s="0">
        <x:f>'Historical Trades'!D3135</x:f>
      </x:c>
      <x:c r="E3135" s="23">
        <x:f>'Historical Trades'!E3135</x:f>
      </x:c>
      <x:c r="F3135" s="0">
        <x:f>'Historical Trades'!F3135</x:f>
      </x:c>
      <x:c r="G3135" s="0">
        <x:f>'Historical Trades'!G3135</x:f>
      </x:c>
      <x:c r="H3135" s="0">
        <x:f>'Historical Trades'!H3135</x:f>
      </x:c>
      <x:c r="I3135" s="0">
        <x:f>'Historical Trades'!I3135</x:f>
      </x:c>
      <x:c r="J3135" s="0">
        <x:f>'Historical Trades'!J3135</x:f>
      </x:c>
      <x:c r="K3135" s="0">
        <x:f>'Historical Trades'!K3135</x:f>
      </x:c>
      <x:c r="L3135" s="0">
        <x:f>'Historical Trades'!L3135</x:f>
      </x:c>
      <x:c r="M3135" s="0">
        <x:f>'Historical Trades'!M3135</x:f>
      </x:c>
      <x:c r="N3135" s="0">
        <x:f>CLEAN('Historical Trades'!O3135)</x:f>
      </x:c>
      <x:c r="P3135" s="14">
        <x:f>IF(G3135="sell",M3135,-M3135)</x:f>
      </x:c>
      <x:c r="Q3135" s="14">
        <x:f>VLOOKUP(N3135,'Currency Rates'!$A$3:$C$32,3,0)</x:f>
      </x:c>
      <x:c r="R3135" s="0">
        <x:f>IF(A3135="SPUS",0,IF(A3135="FWD",0,P3135/Q3135))</x:f>
      </x:c>
    </x:row>
    <x:row r="3136" spans="1:19" x14ac:dyDescent="0.3">
      <x:c r="A3136" s="0">
        <x:f>'Historical Trades'!A3136</x:f>
      </x:c>
      <x:c r="B3136" s="0">
        <x:f>'Historical Trades'!B3136</x:f>
      </x:c>
      <x:c r="C3136" s="23">
        <x:f>'Historical Trades'!C3136</x:f>
      </x:c>
      <x:c r="D3136" s="0">
        <x:f>'Historical Trades'!D3136</x:f>
      </x:c>
      <x:c r="E3136" s="23">
        <x:f>'Historical Trades'!E3136</x:f>
      </x:c>
      <x:c r="F3136" s="0">
        <x:f>'Historical Trades'!F3136</x:f>
      </x:c>
      <x:c r="G3136" s="0">
        <x:f>'Historical Trades'!G3136</x:f>
      </x:c>
      <x:c r="H3136" s="0">
        <x:f>'Historical Trades'!H3136</x:f>
      </x:c>
      <x:c r="I3136" s="0">
        <x:f>'Historical Trades'!I3136</x:f>
      </x:c>
      <x:c r="J3136" s="0">
        <x:f>'Historical Trades'!J3136</x:f>
      </x:c>
      <x:c r="K3136" s="0">
        <x:f>'Historical Trades'!K3136</x:f>
      </x:c>
      <x:c r="L3136" s="0">
        <x:f>'Historical Trades'!L3136</x:f>
      </x:c>
      <x:c r="M3136" s="0">
        <x:f>'Historical Trades'!M3136</x:f>
      </x:c>
      <x:c r="N3136" s="0">
        <x:f>CLEAN('Historical Trades'!O3136)</x:f>
      </x:c>
      <x:c r="P3136" s="14">
        <x:f>IF(G3136="sell",M3136,-M3136)</x:f>
      </x:c>
      <x:c r="Q3136" s="14">
        <x:f>VLOOKUP(N3136,'Currency Rates'!$A$3:$C$32,3,0)</x:f>
      </x:c>
      <x:c r="R3136" s="0">
        <x:f>IF(A3136="SPUS",0,IF(A3136="FWD",0,P3136/Q3136))</x:f>
      </x:c>
    </x:row>
    <x:row r="3137" spans="1:19" x14ac:dyDescent="0.3">
      <x:c r="A3137" s="0">
        <x:f>'Historical Trades'!A3137</x:f>
      </x:c>
      <x:c r="B3137" s="0">
        <x:f>'Historical Trades'!B3137</x:f>
      </x:c>
      <x:c r="C3137" s="23">
        <x:f>'Historical Trades'!C3137</x:f>
      </x:c>
      <x:c r="D3137" s="0">
        <x:f>'Historical Trades'!D3137</x:f>
      </x:c>
      <x:c r="E3137" s="23">
        <x:f>'Historical Trades'!E3137</x:f>
      </x:c>
      <x:c r="F3137" s="0">
        <x:f>'Historical Trades'!F3137</x:f>
      </x:c>
      <x:c r="G3137" s="0">
        <x:f>'Historical Trades'!G3137</x:f>
      </x:c>
      <x:c r="H3137" s="0">
        <x:f>'Historical Trades'!H3137</x:f>
      </x:c>
      <x:c r="I3137" s="0">
        <x:f>'Historical Trades'!I3137</x:f>
      </x:c>
      <x:c r="J3137" s="0">
        <x:f>'Historical Trades'!J3137</x:f>
      </x:c>
      <x:c r="K3137" s="0">
        <x:f>'Historical Trades'!K3137</x:f>
      </x:c>
      <x:c r="L3137" s="0">
        <x:f>'Historical Trades'!L3137</x:f>
      </x:c>
      <x:c r="M3137" s="0">
        <x:f>'Historical Trades'!M3137</x:f>
      </x:c>
      <x:c r="N3137" s="0">
        <x:f>CLEAN('Historical Trades'!O3137)</x:f>
      </x:c>
      <x:c r="P3137" s="14">
        <x:f>IF(G3137="sell",M3137,-M3137)</x:f>
      </x:c>
      <x:c r="Q3137" s="14">
        <x:f>VLOOKUP(N3137,'Currency Rates'!$A$3:$C$32,3,0)</x:f>
      </x:c>
      <x:c r="R3137" s="0">
        <x:f>IF(A3137="SPUS",0,IF(A3137="FWD",0,P3137/Q3137))</x:f>
      </x:c>
    </x:row>
    <x:row r="3138" spans="1:19" x14ac:dyDescent="0.3">
      <x:c r="A3138" s="0">
        <x:f>'Historical Trades'!A3138</x:f>
      </x:c>
      <x:c r="B3138" s="0">
        <x:f>'Historical Trades'!B3138</x:f>
      </x:c>
      <x:c r="C3138" s="23">
        <x:f>'Historical Trades'!C3138</x:f>
      </x:c>
      <x:c r="D3138" s="0">
        <x:f>'Historical Trades'!D3138</x:f>
      </x:c>
      <x:c r="E3138" s="23">
        <x:f>'Historical Trades'!E3138</x:f>
      </x:c>
      <x:c r="F3138" s="0">
        <x:f>'Historical Trades'!F3138</x:f>
      </x:c>
      <x:c r="G3138" s="0">
        <x:f>'Historical Trades'!G3138</x:f>
      </x:c>
      <x:c r="H3138" s="0">
        <x:f>'Historical Trades'!H3138</x:f>
      </x:c>
      <x:c r="I3138" s="0">
        <x:f>'Historical Trades'!I3138</x:f>
      </x:c>
      <x:c r="J3138" s="0">
        <x:f>'Historical Trades'!J3138</x:f>
      </x:c>
      <x:c r="K3138" s="0">
        <x:f>'Historical Trades'!K3138</x:f>
      </x:c>
      <x:c r="L3138" s="0">
        <x:f>'Historical Trades'!L3138</x:f>
      </x:c>
      <x:c r="M3138" s="0">
        <x:f>'Historical Trades'!M3138</x:f>
      </x:c>
      <x:c r="N3138" s="0">
        <x:f>CLEAN('Historical Trades'!O3138)</x:f>
      </x:c>
      <x:c r="P3138" s="14">
        <x:f>IF(G3138="sell",M3138,-M3138)</x:f>
      </x:c>
      <x:c r="Q3138" s="14">
        <x:f>VLOOKUP(N3138,'Currency Rates'!$A$3:$C$32,3,0)</x:f>
      </x:c>
      <x:c r="R3138" s="0">
        <x:f>IF(A3138="SPUS",0,IF(A3138="FWD",0,P3138/Q3138))</x:f>
      </x:c>
    </x:row>
    <x:row r="3139" spans="1:19" x14ac:dyDescent="0.3">
      <x:c r="A3139" s="0">
        <x:f>'Historical Trades'!A3139</x:f>
      </x:c>
      <x:c r="B3139" s="0">
        <x:f>'Historical Trades'!B3139</x:f>
      </x:c>
      <x:c r="C3139" s="23">
        <x:f>'Historical Trades'!C3139</x:f>
      </x:c>
      <x:c r="D3139" s="0">
        <x:f>'Historical Trades'!D3139</x:f>
      </x:c>
      <x:c r="E3139" s="23">
        <x:f>'Historical Trades'!E3139</x:f>
      </x:c>
      <x:c r="F3139" s="0">
        <x:f>'Historical Trades'!F3139</x:f>
      </x:c>
      <x:c r="G3139" s="0">
        <x:f>'Historical Trades'!G3139</x:f>
      </x:c>
      <x:c r="H3139" s="0">
        <x:f>'Historical Trades'!H3139</x:f>
      </x:c>
      <x:c r="I3139" s="0">
        <x:f>'Historical Trades'!I3139</x:f>
      </x:c>
      <x:c r="J3139" s="0">
        <x:f>'Historical Trades'!J3139</x:f>
      </x:c>
      <x:c r="K3139" s="0">
        <x:f>'Historical Trades'!K3139</x:f>
      </x:c>
      <x:c r="L3139" s="0">
        <x:f>'Historical Trades'!L3139</x:f>
      </x:c>
      <x:c r="M3139" s="0">
        <x:f>'Historical Trades'!M3139</x:f>
      </x:c>
      <x:c r="N3139" s="0">
        <x:f>CLEAN('Historical Trades'!O3139)</x:f>
      </x:c>
      <x:c r="P3139" s="14">
        <x:f>IF(G3139="sell",M3139,-M3139)</x:f>
      </x:c>
      <x:c r="Q3139" s="14">
        <x:f>VLOOKUP(N3139,'Currency Rates'!$A$3:$C$32,3,0)</x:f>
      </x:c>
      <x:c r="R3139" s="0">
        <x:f>IF(A3139="SPUS",0,IF(A3139="FWD",0,P3139/Q3139))</x:f>
      </x:c>
    </x:row>
    <x:row r="3140" spans="1:19" x14ac:dyDescent="0.3">
      <x:c r="A3140" s="0">
        <x:f>'Historical Trades'!A3140</x:f>
      </x:c>
      <x:c r="B3140" s="0">
        <x:f>'Historical Trades'!B3140</x:f>
      </x:c>
      <x:c r="C3140" s="23">
        <x:f>'Historical Trades'!C3140</x:f>
      </x:c>
      <x:c r="D3140" s="0">
        <x:f>'Historical Trades'!D3140</x:f>
      </x:c>
      <x:c r="E3140" s="23">
        <x:f>'Historical Trades'!E3140</x:f>
      </x:c>
      <x:c r="F3140" s="0">
        <x:f>'Historical Trades'!F3140</x:f>
      </x:c>
      <x:c r="G3140" s="0">
        <x:f>'Historical Trades'!G3140</x:f>
      </x:c>
      <x:c r="H3140" s="0">
        <x:f>'Historical Trades'!H3140</x:f>
      </x:c>
      <x:c r="I3140" s="0">
        <x:f>'Historical Trades'!I3140</x:f>
      </x:c>
      <x:c r="J3140" s="0">
        <x:f>'Historical Trades'!J3140</x:f>
      </x:c>
      <x:c r="K3140" s="0">
        <x:f>'Historical Trades'!K3140</x:f>
      </x:c>
      <x:c r="L3140" s="0">
        <x:f>'Historical Trades'!L3140</x:f>
      </x:c>
      <x:c r="M3140" s="0">
        <x:f>'Historical Trades'!M3140</x:f>
      </x:c>
      <x:c r="N3140" s="0">
        <x:f>CLEAN('Historical Trades'!O3140)</x:f>
      </x:c>
      <x:c r="P3140" s="14">
        <x:f>IF(G3140="sell",M3140,-M3140)</x:f>
      </x:c>
      <x:c r="Q3140" s="14">
        <x:f>VLOOKUP(N3140,'Currency Rates'!$A$3:$C$32,3,0)</x:f>
      </x:c>
      <x:c r="R3140" s="0">
        <x:f>IF(A3140="SPUS",0,IF(A3140="FWD",0,P3140/Q3140))</x:f>
      </x:c>
    </x:row>
    <x:row r="3141" spans="1:19" x14ac:dyDescent="0.3">
      <x:c r="A3141" s="0">
        <x:f>'Historical Trades'!A3141</x:f>
      </x:c>
      <x:c r="B3141" s="0">
        <x:f>'Historical Trades'!B3141</x:f>
      </x:c>
      <x:c r="C3141" s="23">
        <x:f>'Historical Trades'!C3141</x:f>
      </x:c>
      <x:c r="D3141" s="0">
        <x:f>'Historical Trades'!D3141</x:f>
      </x:c>
      <x:c r="E3141" s="23">
        <x:f>'Historical Trades'!E3141</x:f>
      </x:c>
      <x:c r="F3141" s="0">
        <x:f>'Historical Trades'!F3141</x:f>
      </x:c>
      <x:c r="G3141" s="0">
        <x:f>'Historical Trades'!G3141</x:f>
      </x:c>
      <x:c r="H3141" s="0">
        <x:f>'Historical Trades'!H3141</x:f>
      </x:c>
      <x:c r="I3141" s="0">
        <x:f>'Historical Trades'!I3141</x:f>
      </x:c>
      <x:c r="J3141" s="0">
        <x:f>'Historical Trades'!J3141</x:f>
      </x:c>
      <x:c r="K3141" s="0">
        <x:f>'Historical Trades'!K3141</x:f>
      </x:c>
      <x:c r="L3141" s="0">
        <x:f>'Historical Trades'!L3141</x:f>
      </x:c>
      <x:c r="M3141" s="0">
        <x:f>'Historical Trades'!M3141</x:f>
      </x:c>
      <x:c r="N3141" s="0">
        <x:f>CLEAN('Historical Trades'!O3141)</x:f>
      </x:c>
      <x:c r="P3141" s="14">
        <x:f>IF(G3141="sell",M3141,-M3141)</x:f>
      </x:c>
      <x:c r="Q3141" s="14">
        <x:f>VLOOKUP(N3141,'Currency Rates'!$A$3:$C$32,3,0)</x:f>
      </x:c>
      <x:c r="R3141" s="0">
        <x:f>IF(A3141="SPUS",0,IF(A3141="FWD",0,P3141/Q3141))</x:f>
      </x:c>
    </x:row>
    <x:row r="3142" spans="1:19" x14ac:dyDescent="0.3">
      <x:c r="A3142" s="0">
        <x:f>'Historical Trades'!A3142</x:f>
      </x:c>
      <x:c r="B3142" s="0">
        <x:f>'Historical Trades'!B3142</x:f>
      </x:c>
      <x:c r="C3142" s="23">
        <x:f>'Historical Trades'!C3142</x:f>
      </x:c>
      <x:c r="D3142" s="0">
        <x:f>'Historical Trades'!D3142</x:f>
      </x:c>
      <x:c r="E3142" s="23">
        <x:f>'Historical Trades'!E3142</x:f>
      </x:c>
      <x:c r="F3142" s="0">
        <x:f>'Historical Trades'!F3142</x:f>
      </x:c>
      <x:c r="G3142" s="0">
        <x:f>'Historical Trades'!G3142</x:f>
      </x:c>
      <x:c r="H3142" s="0">
        <x:f>'Historical Trades'!H3142</x:f>
      </x:c>
      <x:c r="I3142" s="0">
        <x:f>'Historical Trades'!I3142</x:f>
      </x:c>
      <x:c r="J3142" s="0">
        <x:f>'Historical Trades'!J3142</x:f>
      </x:c>
      <x:c r="K3142" s="0">
        <x:f>'Historical Trades'!K3142</x:f>
      </x:c>
      <x:c r="L3142" s="0">
        <x:f>'Historical Trades'!L3142</x:f>
      </x:c>
      <x:c r="M3142" s="0">
        <x:f>'Historical Trades'!M3142</x:f>
      </x:c>
      <x:c r="N3142" s="0">
        <x:f>CLEAN('Historical Trades'!O3142)</x:f>
      </x:c>
      <x:c r="P3142" s="14">
        <x:f>IF(G3142="sell",M3142,-M3142)</x:f>
      </x:c>
      <x:c r="Q3142" s="14">
        <x:f>VLOOKUP(N3142,'Currency Rates'!$A$3:$C$32,3,0)</x:f>
      </x:c>
      <x:c r="R3142" s="0">
        <x:f>IF(A3142="SPUS",0,IF(A3142="FWD",0,P3142/Q3142))</x:f>
      </x:c>
    </x:row>
    <x:row r="3143" spans="1:19" x14ac:dyDescent="0.3">
      <x:c r="A3143" s="0">
        <x:f>'Historical Trades'!A3143</x:f>
      </x:c>
      <x:c r="B3143" s="0">
        <x:f>'Historical Trades'!B3143</x:f>
      </x:c>
      <x:c r="C3143" s="23">
        <x:f>'Historical Trades'!C3143</x:f>
      </x:c>
      <x:c r="D3143" s="0">
        <x:f>'Historical Trades'!D3143</x:f>
      </x:c>
      <x:c r="E3143" s="23">
        <x:f>'Historical Trades'!E3143</x:f>
      </x:c>
      <x:c r="F3143" s="0">
        <x:f>'Historical Trades'!F3143</x:f>
      </x:c>
      <x:c r="G3143" s="0">
        <x:f>'Historical Trades'!G3143</x:f>
      </x:c>
      <x:c r="H3143" s="0">
        <x:f>'Historical Trades'!H3143</x:f>
      </x:c>
      <x:c r="I3143" s="0">
        <x:f>'Historical Trades'!I3143</x:f>
      </x:c>
      <x:c r="J3143" s="0">
        <x:f>'Historical Trades'!J3143</x:f>
      </x:c>
      <x:c r="K3143" s="0">
        <x:f>'Historical Trades'!K3143</x:f>
      </x:c>
      <x:c r="L3143" s="0">
        <x:f>'Historical Trades'!L3143</x:f>
      </x:c>
      <x:c r="M3143" s="0">
        <x:f>'Historical Trades'!M3143</x:f>
      </x:c>
      <x:c r="N3143" s="0">
        <x:f>CLEAN('Historical Trades'!O3143)</x:f>
      </x:c>
      <x:c r="P3143" s="14">
        <x:f>IF(G3143="sell",M3143,-M3143)</x:f>
      </x:c>
      <x:c r="Q3143" s="14">
        <x:f>VLOOKUP(N3143,'Currency Rates'!$A$3:$C$32,3,0)</x:f>
      </x:c>
      <x:c r="R3143" s="0">
        <x:f>IF(A3143="SPUS",0,IF(A3143="FWD",0,P3143/Q3143))</x:f>
      </x:c>
    </x:row>
    <x:row r="3144" spans="1:19" x14ac:dyDescent="0.3">
      <x:c r="A3144" s="0">
        <x:f>'Historical Trades'!A3144</x:f>
      </x:c>
      <x:c r="B3144" s="0">
        <x:f>'Historical Trades'!B3144</x:f>
      </x:c>
      <x:c r="C3144" s="23">
        <x:f>'Historical Trades'!C3144</x:f>
      </x:c>
      <x:c r="D3144" s="0">
        <x:f>'Historical Trades'!D3144</x:f>
      </x:c>
      <x:c r="E3144" s="23">
        <x:f>'Historical Trades'!E3144</x:f>
      </x:c>
      <x:c r="F3144" s="0">
        <x:f>'Historical Trades'!F3144</x:f>
      </x:c>
      <x:c r="G3144" s="0">
        <x:f>'Historical Trades'!G3144</x:f>
      </x:c>
      <x:c r="H3144" s="0">
        <x:f>'Historical Trades'!H3144</x:f>
      </x:c>
      <x:c r="I3144" s="0">
        <x:f>'Historical Trades'!I3144</x:f>
      </x:c>
      <x:c r="J3144" s="0">
        <x:f>'Historical Trades'!J3144</x:f>
      </x:c>
      <x:c r="K3144" s="0">
        <x:f>'Historical Trades'!K3144</x:f>
      </x:c>
      <x:c r="L3144" s="0">
        <x:f>'Historical Trades'!L3144</x:f>
      </x:c>
      <x:c r="M3144" s="0">
        <x:f>'Historical Trades'!M3144</x:f>
      </x:c>
      <x:c r="N3144" s="0">
        <x:f>CLEAN('Historical Trades'!O3144)</x:f>
      </x:c>
      <x:c r="P3144" s="14">
        <x:f>IF(G3144="sell",M3144,-M3144)</x:f>
      </x:c>
      <x:c r="Q3144" s="14">
        <x:f>VLOOKUP(N3144,'Currency Rates'!$A$3:$C$32,3,0)</x:f>
      </x:c>
      <x:c r="R3144" s="0">
        <x:f>IF(A3144="SPUS",0,IF(A3144="FWD",0,P3144/Q3144))</x:f>
      </x:c>
    </x:row>
    <x:row r="3145" spans="1:19" x14ac:dyDescent="0.3">
      <x:c r="A3145" s="0">
        <x:f>'Historical Trades'!A3145</x:f>
      </x:c>
      <x:c r="B3145" s="0">
        <x:f>'Historical Trades'!B3145</x:f>
      </x:c>
      <x:c r="C3145" s="23">
        <x:f>'Historical Trades'!C3145</x:f>
      </x:c>
      <x:c r="D3145" s="0">
        <x:f>'Historical Trades'!D3145</x:f>
      </x:c>
      <x:c r="E3145" s="23">
        <x:f>'Historical Trades'!E3145</x:f>
      </x:c>
      <x:c r="F3145" s="0">
        <x:f>'Historical Trades'!F3145</x:f>
      </x:c>
      <x:c r="G3145" s="0">
        <x:f>'Historical Trades'!G3145</x:f>
      </x:c>
      <x:c r="H3145" s="0">
        <x:f>'Historical Trades'!H3145</x:f>
      </x:c>
      <x:c r="I3145" s="0">
        <x:f>'Historical Trades'!I3145</x:f>
      </x:c>
      <x:c r="J3145" s="0">
        <x:f>'Historical Trades'!J3145</x:f>
      </x:c>
      <x:c r="K3145" s="0">
        <x:f>'Historical Trades'!K3145</x:f>
      </x:c>
      <x:c r="L3145" s="0">
        <x:f>'Historical Trades'!L3145</x:f>
      </x:c>
      <x:c r="M3145" s="0">
        <x:f>'Historical Trades'!M3145</x:f>
      </x:c>
      <x:c r="N3145" s="0">
        <x:f>CLEAN('Historical Trades'!O3145)</x:f>
      </x:c>
      <x:c r="P3145" s="14">
        <x:f>IF(G3145="sell",M3145,-M3145)</x:f>
      </x:c>
      <x:c r="Q3145" s="14">
        <x:f>VLOOKUP(N3145,'Currency Rates'!$A$3:$C$32,3,0)</x:f>
      </x:c>
      <x:c r="R3145" s="0">
        <x:f>IF(A3145="SPUS",0,IF(A3145="FWD",0,P3145/Q3145))</x:f>
      </x:c>
    </x:row>
    <x:row r="3146" spans="1:19" x14ac:dyDescent="0.3">
      <x:c r="A3146" s="0">
        <x:f>'Historical Trades'!A3146</x:f>
      </x:c>
      <x:c r="B3146" s="0">
        <x:f>'Historical Trades'!B3146</x:f>
      </x:c>
      <x:c r="C3146" s="23">
        <x:f>'Historical Trades'!C3146</x:f>
      </x:c>
      <x:c r="D3146" s="0">
        <x:f>'Historical Trades'!D3146</x:f>
      </x:c>
      <x:c r="E3146" s="23">
        <x:f>'Historical Trades'!E3146</x:f>
      </x:c>
      <x:c r="F3146" s="0">
        <x:f>'Historical Trades'!F3146</x:f>
      </x:c>
      <x:c r="G3146" s="0">
        <x:f>'Historical Trades'!G3146</x:f>
      </x:c>
      <x:c r="H3146" s="0">
        <x:f>'Historical Trades'!H3146</x:f>
      </x:c>
      <x:c r="I3146" s="0">
        <x:f>'Historical Trades'!I3146</x:f>
      </x:c>
      <x:c r="J3146" s="0">
        <x:f>'Historical Trades'!J3146</x:f>
      </x:c>
      <x:c r="K3146" s="0">
        <x:f>'Historical Trades'!K3146</x:f>
      </x:c>
      <x:c r="L3146" s="0">
        <x:f>'Historical Trades'!L3146</x:f>
      </x:c>
      <x:c r="M3146" s="0">
        <x:f>'Historical Trades'!M3146</x:f>
      </x:c>
      <x:c r="N3146" s="0">
        <x:f>CLEAN('Historical Trades'!O3146)</x:f>
      </x:c>
      <x:c r="P3146" s="14">
        <x:f>IF(G3146="sell",M3146,-M3146)</x:f>
      </x:c>
      <x:c r="Q3146" s="14">
        <x:f>VLOOKUP(N3146,'Currency Rates'!$A$3:$C$32,3,0)</x:f>
      </x:c>
      <x:c r="R3146" s="0">
        <x:f>IF(A3146="SPUS",0,IF(A3146="FWD",0,P3146/Q3146))</x:f>
      </x:c>
    </x:row>
    <x:row r="3147" spans="1:19" x14ac:dyDescent="0.3">
      <x:c r="A3147" s="0">
        <x:f>'Historical Trades'!A3147</x:f>
      </x:c>
      <x:c r="B3147" s="0">
        <x:f>'Historical Trades'!B3147</x:f>
      </x:c>
      <x:c r="C3147" s="23">
        <x:f>'Historical Trades'!C3147</x:f>
      </x:c>
      <x:c r="D3147" s="0">
        <x:f>'Historical Trades'!D3147</x:f>
      </x:c>
      <x:c r="E3147" s="23">
        <x:f>'Historical Trades'!E3147</x:f>
      </x:c>
      <x:c r="F3147" s="0">
        <x:f>'Historical Trades'!F3147</x:f>
      </x:c>
      <x:c r="G3147" s="0">
        <x:f>'Historical Trades'!G3147</x:f>
      </x:c>
      <x:c r="H3147" s="0">
        <x:f>'Historical Trades'!H3147</x:f>
      </x:c>
      <x:c r="I3147" s="0">
        <x:f>'Historical Trades'!I3147</x:f>
      </x:c>
      <x:c r="J3147" s="0">
        <x:f>'Historical Trades'!J3147</x:f>
      </x:c>
      <x:c r="K3147" s="0">
        <x:f>'Historical Trades'!K3147</x:f>
      </x:c>
      <x:c r="L3147" s="0">
        <x:f>'Historical Trades'!L3147</x:f>
      </x:c>
      <x:c r="M3147" s="0">
        <x:f>'Historical Trades'!M3147</x:f>
      </x:c>
      <x:c r="N3147" s="0">
        <x:f>CLEAN('Historical Trades'!O3147)</x:f>
      </x:c>
      <x:c r="P3147" s="14">
        <x:f>IF(G3147="sell",M3147,-M3147)</x:f>
      </x:c>
      <x:c r="Q3147" s="14">
        <x:f>VLOOKUP(N3147,'Currency Rates'!$A$3:$C$32,3,0)</x:f>
      </x:c>
      <x:c r="R3147" s="0">
        <x:f>IF(A3147="SPUS",0,IF(A3147="FWD",0,P3147/Q3147))</x:f>
      </x:c>
    </x:row>
    <x:row r="3148" spans="1:19" x14ac:dyDescent="0.3">
      <x:c r="A3148" s="0">
        <x:f>'Historical Trades'!A3148</x:f>
      </x:c>
      <x:c r="B3148" s="0">
        <x:f>'Historical Trades'!B3148</x:f>
      </x:c>
      <x:c r="C3148" s="23">
        <x:f>'Historical Trades'!C3148</x:f>
      </x:c>
      <x:c r="D3148" s="0">
        <x:f>'Historical Trades'!D3148</x:f>
      </x:c>
      <x:c r="E3148" s="23">
        <x:f>'Historical Trades'!E3148</x:f>
      </x:c>
      <x:c r="F3148" s="0">
        <x:f>'Historical Trades'!F3148</x:f>
      </x:c>
      <x:c r="G3148" s="0">
        <x:f>'Historical Trades'!G3148</x:f>
      </x:c>
      <x:c r="H3148" s="0">
        <x:f>'Historical Trades'!H3148</x:f>
      </x:c>
      <x:c r="I3148" s="0">
        <x:f>'Historical Trades'!I3148</x:f>
      </x:c>
      <x:c r="J3148" s="0">
        <x:f>'Historical Trades'!J3148</x:f>
      </x:c>
      <x:c r="K3148" s="0">
        <x:f>'Historical Trades'!K3148</x:f>
      </x:c>
      <x:c r="L3148" s="0">
        <x:f>'Historical Trades'!L3148</x:f>
      </x:c>
      <x:c r="M3148" s="0">
        <x:f>'Historical Trades'!M3148</x:f>
      </x:c>
      <x:c r="N3148" s="0">
        <x:f>CLEAN('Historical Trades'!O3148)</x:f>
      </x:c>
      <x:c r="P3148" s="14">
        <x:f>IF(G3148="sell",M3148,-M3148)</x:f>
      </x:c>
      <x:c r="Q3148" s="14">
        <x:f>VLOOKUP(N3148,'Currency Rates'!$A$3:$C$32,3,0)</x:f>
      </x:c>
      <x:c r="R3148" s="0">
        <x:f>IF(A3148="SPUS",0,IF(A3148="FWD",0,P3148/Q3148))</x:f>
      </x:c>
    </x:row>
    <x:row r="3149" spans="1:19" x14ac:dyDescent="0.3">
      <x:c r="A3149" s="0">
        <x:f>'Historical Trades'!A3149</x:f>
      </x:c>
      <x:c r="B3149" s="0">
        <x:f>'Historical Trades'!B3149</x:f>
      </x:c>
      <x:c r="C3149" s="23">
        <x:f>'Historical Trades'!C3149</x:f>
      </x:c>
      <x:c r="D3149" s="0">
        <x:f>'Historical Trades'!D3149</x:f>
      </x:c>
      <x:c r="E3149" s="23">
        <x:f>'Historical Trades'!E3149</x:f>
      </x:c>
      <x:c r="F3149" s="0">
        <x:f>'Historical Trades'!F3149</x:f>
      </x:c>
      <x:c r="G3149" s="0">
        <x:f>'Historical Trades'!G3149</x:f>
      </x:c>
      <x:c r="H3149" s="0">
        <x:f>'Historical Trades'!H3149</x:f>
      </x:c>
      <x:c r="I3149" s="0">
        <x:f>'Historical Trades'!I3149</x:f>
      </x:c>
      <x:c r="J3149" s="0">
        <x:f>'Historical Trades'!J3149</x:f>
      </x:c>
      <x:c r="K3149" s="0">
        <x:f>'Historical Trades'!K3149</x:f>
      </x:c>
      <x:c r="L3149" s="0">
        <x:f>'Historical Trades'!L3149</x:f>
      </x:c>
      <x:c r="M3149" s="0">
        <x:f>'Historical Trades'!M3149</x:f>
      </x:c>
      <x:c r="N3149" s="0">
        <x:f>CLEAN('Historical Trades'!O3149)</x:f>
      </x:c>
      <x:c r="P3149" s="14">
        <x:f>IF(G3149="sell",M3149,-M3149)</x:f>
      </x:c>
      <x:c r="Q3149" s="14">
        <x:f>VLOOKUP(N3149,'Currency Rates'!$A$3:$C$32,3,0)</x:f>
      </x:c>
      <x:c r="R3149" s="0">
        <x:f>IF(A3149="SPUS",0,IF(A3149="FWD",0,P3149/Q3149))</x:f>
      </x:c>
    </x:row>
    <x:row r="3150" spans="1:19" x14ac:dyDescent="0.3">
      <x:c r="A3150" s="0">
        <x:f>'Historical Trades'!A3150</x:f>
      </x:c>
      <x:c r="B3150" s="0">
        <x:f>'Historical Trades'!B3150</x:f>
      </x:c>
      <x:c r="C3150" s="23">
        <x:f>'Historical Trades'!C3150</x:f>
      </x:c>
      <x:c r="D3150" s="0">
        <x:f>'Historical Trades'!D3150</x:f>
      </x:c>
      <x:c r="E3150" s="23">
        <x:f>'Historical Trades'!E3150</x:f>
      </x:c>
      <x:c r="F3150" s="0">
        <x:f>'Historical Trades'!F3150</x:f>
      </x:c>
      <x:c r="G3150" s="0">
        <x:f>'Historical Trades'!G3150</x:f>
      </x:c>
      <x:c r="H3150" s="0">
        <x:f>'Historical Trades'!H3150</x:f>
      </x:c>
      <x:c r="I3150" s="0">
        <x:f>'Historical Trades'!I3150</x:f>
      </x:c>
      <x:c r="J3150" s="0">
        <x:f>'Historical Trades'!J3150</x:f>
      </x:c>
      <x:c r="K3150" s="0">
        <x:f>'Historical Trades'!K3150</x:f>
      </x:c>
      <x:c r="L3150" s="0">
        <x:f>'Historical Trades'!L3150</x:f>
      </x:c>
      <x:c r="M3150" s="0">
        <x:f>'Historical Trades'!M3150</x:f>
      </x:c>
      <x:c r="N3150" s="0">
        <x:f>CLEAN('Historical Trades'!O3150)</x:f>
      </x:c>
      <x:c r="P3150" s="14">
        <x:f>IF(G3150="sell",M3150,-M3150)</x:f>
      </x:c>
      <x:c r="Q3150" s="14">
        <x:f>VLOOKUP(N3150,'Currency Rates'!$A$3:$C$32,3,0)</x:f>
      </x:c>
      <x:c r="R3150" s="0">
        <x:f>IF(A3150="SPUS",0,IF(A3150="FWD",0,P3150/Q3150))</x:f>
      </x:c>
    </x:row>
    <x:row r="3151" spans="1:19" x14ac:dyDescent="0.3">
      <x:c r="A3151" s="0">
        <x:f>'Historical Trades'!A3151</x:f>
      </x:c>
      <x:c r="B3151" s="0">
        <x:f>'Historical Trades'!B3151</x:f>
      </x:c>
      <x:c r="C3151" s="23">
        <x:f>'Historical Trades'!C3151</x:f>
      </x:c>
      <x:c r="D3151" s="0">
        <x:f>'Historical Trades'!D3151</x:f>
      </x:c>
      <x:c r="E3151" s="23">
        <x:f>'Historical Trades'!E3151</x:f>
      </x:c>
      <x:c r="F3151" s="0">
        <x:f>'Historical Trades'!F3151</x:f>
      </x:c>
      <x:c r="G3151" s="0">
        <x:f>'Historical Trades'!G3151</x:f>
      </x:c>
      <x:c r="H3151" s="0">
        <x:f>'Historical Trades'!H3151</x:f>
      </x:c>
      <x:c r="I3151" s="0">
        <x:f>'Historical Trades'!I3151</x:f>
      </x:c>
      <x:c r="J3151" s="0">
        <x:f>'Historical Trades'!J3151</x:f>
      </x:c>
      <x:c r="K3151" s="0">
        <x:f>'Historical Trades'!K3151</x:f>
      </x:c>
      <x:c r="L3151" s="0">
        <x:f>'Historical Trades'!L3151</x:f>
      </x:c>
      <x:c r="M3151" s="0">
        <x:f>'Historical Trades'!M3151</x:f>
      </x:c>
      <x:c r="N3151" s="0">
        <x:f>CLEAN('Historical Trades'!O3151)</x:f>
      </x:c>
      <x:c r="P3151" s="14">
        <x:f>IF(G3151="sell",M3151,-M3151)</x:f>
      </x:c>
      <x:c r="Q3151" s="14">
        <x:f>VLOOKUP(N3151,'Currency Rates'!$A$3:$C$32,3,0)</x:f>
      </x:c>
      <x:c r="R3151" s="0">
        <x:f>IF(A3151="SPUS",0,IF(A3151="FWD",0,P3151/Q3151))</x:f>
      </x:c>
    </x:row>
    <x:row r="3152" spans="1:19" x14ac:dyDescent="0.3">
      <x:c r="A3152" s="0">
        <x:f>'Historical Trades'!A3152</x:f>
      </x:c>
      <x:c r="B3152" s="0">
        <x:f>'Historical Trades'!B3152</x:f>
      </x:c>
      <x:c r="C3152" s="23">
        <x:f>'Historical Trades'!C3152</x:f>
      </x:c>
      <x:c r="D3152" s="0">
        <x:f>'Historical Trades'!D3152</x:f>
      </x:c>
      <x:c r="E3152" s="23">
        <x:f>'Historical Trades'!E3152</x:f>
      </x:c>
      <x:c r="F3152" s="0">
        <x:f>'Historical Trades'!F3152</x:f>
      </x:c>
      <x:c r="G3152" s="0">
        <x:f>'Historical Trades'!G3152</x:f>
      </x:c>
      <x:c r="H3152" s="0">
        <x:f>'Historical Trades'!H3152</x:f>
      </x:c>
      <x:c r="I3152" s="0">
        <x:f>'Historical Trades'!I3152</x:f>
      </x:c>
      <x:c r="J3152" s="0">
        <x:f>'Historical Trades'!J3152</x:f>
      </x:c>
      <x:c r="K3152" s="0">
        <x:f>'Historical Trades'!K3152</x:f>
      </x:c>
      <x:c r="L3152" s="0">
        <x:f>'Historical Trades'!L3152</x:f>
      </x:c>
      <x:c r="M3152" s="0">
        <x:f>'Historical Trades'!M3152</x:f>
      </x:c>
      <x:c r="N3152" s="0">
        <x:f>CLEAN('Historical Trades'!O3152)</x:f>
      </x:c>
      <x:c r="P3152" s="14">
        <x:f>IF(G3152="sell",M3152,-M3152)</x:f>
      </x:c>
      <x:c r="Q3152" s="14">
        <x:f>VLOOKUP(N3152,'Currency Rates'!$A$3:$C$32,3,0)</x:f>
      </x:c>
      <x:c r="R3152" s="0">
        <x:f>IF(A3152="SPUS",0,IF(A3152="FWD",0,P3152/Q3152))</x:f>
      </x:c>
    </x:row>
    <x:row r="3153" spans="1:19" x14ac:dyDescent="0.3">
      <x:c r="A3153" s="0">
        <x:f>'Historical Trades'!A3153</x:f>
      </x:c>
      <x:c r="B3153" s="0">
        <x:f>'Historical Trades'!B3153</x:f>
      </x:c>
      <x:c r="C3153" s="23">
        <x:f>'Historical Trades'!C3153</x:f>
      </x:c>
      <x:c r="D3153" s="0">
        <x:f>'Historical Trades'!D3153</x:f>
      </x:c>
      <x:c r="E3153" s="23">
        <x:f>'Historical Trades'!E3153</x:f>
      </x:c>
      <x:c r="F3153" s="0">
        <x:f>'Historical Trades'!F3153</x:f>
      </x:c>
      <x:c r="G3153" s="0">
        <x:f>'Historical Trades'!G3153</x:f>
      </x:c>
      <x:c r="H3153" s="0">
        <x:f>'Historical Trades'!H3153</x:f>
      </x:c>
      <x:c r="I3153" s="0">
        <x:f>'Historical Trades'!I3153</x:f>
      </x:c>
      <x:c r="J3153" s="0">
        <x:f>'Historical Trades'!J3153</x:f>
      </x:c>
      <x:c r="K3153" s="0">
        <x:f>'Historical Trades'!K3153</x:f>
      </x:c>
      <x:c r="L3153" s="0">
        <x:f>'Historical Trades'!L3153</x:f>
      </x:c>
      <x:c r="M3153" s="0">
        <x:f>'Historical Trades'!M3153</x:f>
      </x:c>
      <x:c r="N3153" s="0">
        <x:f>CLEAN('Historical Trades'!O3153)</x:f>
      </x:c>
      <x:c r="P3153" s="14">
        <x:f>IF(G3153="sell",M3153,-M3153)</x:f>
      </x:c>
      <x:c r="Q3153" s="14">
        <x:f>VLOOKUP(N3153,'Currency Rates'!$A$3:$C$32,3,0)</x:f>
      </x:c>
      <x:c r="R3153" s="0">
        <x:f>IF(A3153="SPUS",0,IF(A3153="FWD",0,P3153/Q3153))</x:f>
      </x:c>
    </x:row>
    <x:row r="3154" spans="1:19" x14ac:dyDescent="0.3">
      <x:c r="A3154" s="0">
        <x:f>'Historical Trades'!A3154</x:f>
      </x:c>
      <x:c r="B3154" s="0">
        <x:f>'Historical Trades'!B3154</x:f>
      </x:c>
      <x:c r="C3154" s="23">
        <x:f>'Historical Trades'!C3154</x:f>
      </x:c>
      <x:c r="D3154" s="0">
        <x:f>'Historical Trades'!D3154</x:f>
      </x:c>
      <x:c r="E3154" s="23">
        <x:f>'Historical Trades'!E3154</x:f>
      </x:c>
      <x:c r="F3154" s="0">
        <x:f>'Historical Trades'!F3154</x:f>
      </x:c>
      <x:c r="G3154" s="0">
        <x:f>'Historical Trades'!G3154</x:f>
      </x:c>
      <x:c r="H3154" s="0">
        <x:f>'Historical Trades'!H3154</x:f>
      </x:c>
      <x:c r="I3154" s="0">
        <x:f>'Historical Trades'!I3154</x:f>
      </x:c>
      <x:c r="J3154" s="0">
        <x:f>'Historical Trades'!J3154</x:f>
      </x:c>
      <x:c r="K3154" s="0">
        <x:f>'Historical Trades'!K3154</x:f>
      </x:c>
      <x:c r="L3154" s="0">
        <x:f>'Historical Trades'!L3154</x:f>
      </x:c>
      <x:c r="M3154" s="0">
        <x:f>'Historical Trades'!M3154</x:f>
      </x:c>
      <x:c r="N3154" s="0">
        <x:f>CLEAN('Historical Trades'!O3154)</x:f>
      </x:c>
      <x:c r="P3154" s="14">
        <x:f>IF(G3154="sell",M3154,-M3154)</x:f>
      </x:c>
      <x:c r="Q3154" s="14">
        <x:f>VLOOKUP(N3154,'Currency Rates'!$A$3:$C$32,3,0)</x:f>
      </x:c>
      <x:c r="R3154" s="0">
        <x:f>IF(A3154="SPUS",0,IF(A3154="FWD",0,P3154/Q3154))</x:f>
      </x:c>
    </x:row>
    <x:row r="3155" spans="1:19" x14ac:dyDescent="0.3">
      <x:c r="A3155" s="0">
        <x:f>'Historical Trades'!A3155</x:f>
      </x:c>
      <x:c r="B3155" s="0">
        <x:f>'Historical Trades'!B3155</x:f>
      </x:c>
      <x:c r="C3155" s="23">
        <x:f>'Historical Trades'!C3155</x:f>
      </x:c>
      <x:c r="D3155" s="0">
        <x:f>'Historical Trades'!D3155</x:f>
      </x:c>
      <x:c r="E3155" s="23">
        <x:f>'Historical Trades'!E3155</x:f>
      </x:c>
      <x:c r="F3155" s="0">
        <x:f>'Historical Trades'!F3155</x:f>
      </x:c>
      <x:c r="G3155" s="0">
        <x:f>'Historical Trades'!G3155</x:f>
      </x:c>
      <x:c r="H3155" s="0">
        <x:f>'Historical Trades'!H3155</x:f>
      </x:c>
      <x:c r="I3155" s="0">
        <x:f>'Historical Trades'!I3155</x:f>
      </x:c>
      <x:c r="J3155" s="0">
        <x:f>'Historical Trades'!J3155</x:f>
      </x:c>
      <x:c r="K3155" s="0">
        <x:f>'Historical Trades'!K3155</x:f>
      </x:c>
      <x:c r="L3155" s="0">
        <x:f>'Historical Trades'!L3155</x:f>
      </x:c>
      <x:c r="M3155" s="0">
        <x:f>'Historical Trades'!M3155</x:f>
      </x:c>
      <x:c r="N3155" s="0">
        <x:f>CLEAN('Historical Trades'!O3155)</x:f>
      </x:c>
      <x:c r="P3155" s="14">
        <x:f>IF(G3155="sell",M3155,-M3155)</x:f>
      </x:c>
      <x:c r="Q3155" s="14">
        <x:f>VLOOKUP(N3155,'Currency Rates'!$A$3:$C$32,3,0)</x:f>
      </x:c>
      <x:c r="R3155" s="0">
        <x:f>IF(A3155="SPUS",0,IF(A3155="FWD",0,P3155/Q3155))</x:f>
      </x:c>
    </x:row>
    <x:row r="3156" spans="1:19" x14ac:dyDescent="0.3">
      <x:c r="A3156" s="0">
        <x:f>'Historical Trades'!A3156</x:f>
      </x:c>
      <x:c r="B3156" s="0">
        <x:f>'Historical Trades'!B3156</x:f>
      </x:c>
      <x:c r="C3156" s="23">
        <x:f>'Historical Trades'!C3156</x:f>
      </x:c>
      <x:c r="D3156" s="0">
        <x:f>'Historical Trades'!D3156</x:f>
      </x:c>
      <x:c r="E3156" s="23">
        <x:f>'Historical Trades'!E3156</x:f>
      </x:c>
      <x:c r="F3156" s="0">
        <x:f>'Historical Trades'!F3156</x:f>
      </x:c>
      <x:c r="G3156" s="0">
        <x:f>'Historical Trades'!G3156</x:f>
      </x:c>
      <x:c r="H3156" s="0">
        <x:f>'Historical Trades'!H3156</x:f>
      </x:c>
      <x:c r="I3156" s="0">
        <x:f>'Historical Trades'!I3156</x:f>
      </x:c>
      <x:c r="J3156" s="0">
        <x:f>'Historical Trades'!J3156</x:f>
      </x:c>
      <x:c r="K3156" s="0">
        <x:f>'Historical Trades'!K3156</x:f>
      </x:c>
      <x:c r="L3156" s="0">
        <x:f>'Historical Trades'!L3156</x:f>
      </x:c>
      <x:c r="M3156" s="0">
        <x:f>'Historical Trades'!M3156</x:f>
      </x:c>
      <x:c r="N3156" s="0">
        <x:f>CLEAN('Historical Trades'!O3156)</x:f>
      </x:c>
      <x:c r="P3156" s="14">
        <x:f>IF(G3156="sell",M3156,-M3156)</x:f>
      </x:c>
      <x:c r="Q3156" s="14">
        <x:f>VLOOKUP(N3156,'Currency Rates'!$A$3:$C$32,3,0)</x:f>
      </x:c>
      <x:c r="R3156" s="0">
        <x:f>IF(A3156="SPUS",0,IF(A3156="FWD",0,P3156/Q3156))</x:f>
      </x:c>
    </x:row>
    <x:row r="3157" spans="1:19" x14ac:dyDescent="0.3">
      <x:c r="A3157" s="0">
        <x:f>'Historical Trades'!A3157</x:f>
      </x:c>
      <x:c r="B3157" s="0">
        <x:f>'Historical Trades'!B3157</x:f>
      </x:c>
      <x:c r="C3157" s="23">
        <x:f>'Historical Trades'!C3157</x:f>
      </x:c>
      <x:c r="D3157" s="0">
        <x:f>'Historical Trades'!D3157</x:f>
      </x:c>
      <x:c r="E3157" s="23">
        <x:f>'Historical Trades'!E3157</x:f>
      </x:c>
      <x:c r="F3157" s="0">
        <x:f>'Historical Trades'!F3157</x:f>
      </x:c>
      <x:c r="G3157" s="0">
        <x:f>'Historical Trades'!G3157</x:f>
      </x:c>
      <x:c r="H3157" s="0">
        <x:f>'Historical Trades'!H3157</x:f>
      </x:c>
      <x:c r="I3157" s="0">
        <x:f>'Historical Trades'!I3157</x:f>
      </x:c>
      <x:c r="J3157" s="0">
        <x:f>'Historical Trades'!J3157</x:f>
      </x:c>
      <x:c r="K3157" s="0">
        <x:f>'Historical Trades'!K3157</x:f>
      </x:c>
      <x:c r="L3157" s="0">
        <x:f>'Historical Trades'!L3157</x:f>
      </x:c>
      <x:c r="M3157" s="0">
        <x:f>'Historical Trades'!M3157</x:f>
      </x:c>
      <x:c r="N3157" s="0">
        <x:f>CLEAN('Historical Trades'!O3157)</x:f>
      </x:c>
      <x:c r="P3157" s="14">
        <x:f>IF(G3157="sell",M3157,-M3157)</x:f>
      </x:c>
      <x:c r="Q3157" s="14">
        <x:f>VLOOKUP(N3157,'Currency Rates'!$A$3:$C$32,3,0)</x:f>
      </x:c>
      <x:c r="R3157" s="0">
        <x:f>IF(A3157="SPUS",0,IF(A3157="FWD",0,P3157/Q3157))</x:f>
      </x:c>
    </x:row>
    <x:row r="3158" spans="1:19" x14ac:dyDescent="0.3">
      <x:c r="A3158" s="0">
        <x:f>'Historical Trades'!A3158</x:f>
      </x:c>
      <x:c r="B3158" s="0">
        <x:f>'Historical Trades'!B3158</x:f>
      </x:c>
      <x:c r="C3158" s="23">
        <x:f>'Historical Trades'!C3158</x:f>
      </x:c>
      <x:c r="D3158" s="0">
        <x:f>'Historical Trades'!D3158</x:f>
      </x:c>
      <x:c r="E3158" s="23">
        <x:f>'Historical Trades'!E3158</x:f>
      </x:c>
      <x:c r="F3158" s="0">
        <x:f>'Historical Trades'!F3158</x:f>
      </x:c>
      <x:c r="G3158" s="0">
        <x:f>'Historical Trades'!G3158</x:f>
      </x:c>
      <x:c r="H3158" s="0">
        <x:f>'Historical Trades'!H3158</x:f>
      </x:c>
      <x:c r="I3158" s="0">
        <x:f>'Historical Trades'!I3158</x:f>
      </x:c>
      <x:c r="J3158" s="0">
        <x:f>'Historical Trades'!J3158</x:f>
      </x:c>
      <x:c r="K3158" s="0">
        <x:f>'Historical Trades'!K3158</x:f>
      </x:c>
      <x:c r="L3158" s="0">
        <x:f>'Historical Trades'!L3158</x:f>
      </x:c>
      <x:c r="M3158" s="0">
        <x:f>'Historical Trades'!M3158</x:f>
      </x:c>
      <x:c r="N3158" s="0">
        <x:f>CLEAN('Historical Trades'!O3158)</x:f>
      </x:c>
      <x:c r="P3158" s="14">
        <x:f>IF(G3158="sell",M3158,-M3158)</x:f>
      </x:c>
      <x:c r="Q3158" s="14">
        <x:f>VLOOKUP(N3158,'Currency Rates'!$A$3:$C$32,3,0)</x:f>
      </x:c>
      <x:c r="R3158" s="0">
        <x:f>IF(A3158="SPUS",0,IF(A3158="FWD",0,P3158/Q3158))</x:f>
      </x:c>
    </x:row>
    <x:row r="3159" spans="1:19" x14ac:dyDescent="0.3">
      <x:c r="A3159" s="0">
        <x:f>'Historical Trades'!A3159</x:f>
      </x:c>
      <x:c r="B3159" s="0">
        <x:f>'Historical Trades'!B3159</x:f>
      </x:c>
      <x:c r="C3159" s="23">
        <x:f>'Historical Trades'!C3159</x:f>
      </x:c>
      <x:c r="D3159" s="0">
        <x:f>'Historical Trades'!D3159</x:f>
      </x:c>
      <x:c r="E3159" s="23">
        <x:f>'Historical Trades'!E3159</x:f>
      </x:c>
      <x:c r="F3159" s="0">
        <x:f>'Historical Trades'!F3159</x:f>
      </x:c>
      <x:c r="G3159" s="0">
        <x:f>'Historical Trades'!G3159</x:f>
      </x:c>
      <x:c r="H3159" s="0">
        <x:f>'Historical Trades'!H3159</x:f>
      </x:c>
      <x:c r="I3159" s="0">
        <x:f>'Historical Trades'!I3159</x:f>
      </x:c>
      <x:c r="J3159" s="0">
        <x:f>'Historical Trades'!J3159</x:f>
      </x:c>
      <x:c r="K3159" s="0">
        <x:f>'Historical Trades'!K3159</x:f>
      </x:c>
      <x:c r="L3159" s="0">
        <x:f>'Historical Trades'!L3159</x:f>
      </x:c>
      <x:c r="M3159" s="0">
        <x:f>'Historical Trades'!M3159</x:f>
      </x:c>
      <x:c r="N3159" s="0">
        <x:f>CLEAN('Historical Trades'!O3159)</x:f>
      </x:c>
      <x:c r="P3159" s="14">
        <x:f>IF(G3159="sell",M3159,-M3159)</x:f>
      </x:c>
      <x:c r="Q3159" s="14">
        <x:f>VLOOKUP(N3159,'Currency Rates'!$A$3:$C$32,3,0)</x:f>
      </x:c>
      <x:c r="R3159" s="0">
        <x:f>IF(A3159="SPUS",0,IF(A3159="FWD",0,P3159/Q3159))</x:f>
      </x:c>
    </x:row>
    <x:row r="3160" spans="1:19" x14ac:dyDescent="0.3">
      <x:c r="A3160" s="0">
        <x:f>'Historical Trades'!A3160</x:f>
      </x:c>
      <x:c r="B3160" s="0">
        <x:f>'Historical Trades'!B3160</x:f>
      </x:c>
      <x:c r="C3160" s="23">
        <x:f>'Historical Trades'!C3160</x:f>
      </x:c>
      <x:c r="D3160" s="0">
        <x:f>'Historical Trades'!D3160</x:f>
      </x:c>
      <x:c r="E3160" s="23">
        <x:f>'Historical Trades'!E3160</x:f>
      </x:c>
      <x:c r="F3160" s="0">
        <x:f>'Historical Trades'!F3160</x:f>
      </x:c>
      <x:c r="G3160" s="0">
        <x:f>'Historical Trades'!G3160</x:f>
      </x:c>
      <x:c r="H3160" s="0">
        <x:f>'Historical Trades'!H3160</x:f>
      </x:c>
      <x:c r="I3160" s="0">
        <x:f>'Historical Trades'!I3160</x:f>
      </x:c>
      <x:c r="J3160" s="0">
        <x:f>'Historical Trades'!J3160</x:f>
      </x:c>
      <x:c r="K3160" s="0">
        <x:f>'Historical Trades'!K3160</x:f>
      </x:c>
      <x:c r="L3160" s="0">
        <x:f>'Historical Trades'!L3160</x:f>
      </x:c>
      <x:c r="M3160" s="0">
        <x:f>'Historical Trades'!M3160</x:f>
      </x:c>
      <x:c r="N3160" s="0">
        <x:f>CLEAN('Historical Trades'!O3160)</x:f>
      </x:c>
      <x:c r="P3160" s="14">
        <x:f>IF(G3160="sell",M3160,-M3160)</x:f>
      </x:c>
      <x:c r="Q3160" s="14">
        <x:f>VLOOKUP(N3160,'Currency Rates'!$A$3:$C$32,3,0)</x:f>
      </x:c>
      <x:c r="R3160" s="0">
        <x:f>IF(A3160="SPUS",0,IF(A3160="FWD",0,P3160/Q3160))</x:f>
      </x:c>
    </x:row>
    <x:row r="3161" spans="1:19" x14ac:dyDescent="0.3">
      <x:c r="A3161" s="0">
        <x:f>'Historical Trades'!A3161</x:f>
      </x:c>
      <x:c r="B3161" s="0">
        <x:f>'Historical Trades'!B3161</x:f>
      </x:c>
      <x:c r="C3161" s="23">
        <x:f>'Historical Trades'!C3161</x:f>
      </x:c>
      <x:c r="D3161" s="0">
        <x:f>'Historical Trades'!D3161</x:f>
      </x:c>
      <x:c r="E3161" s="23">
        <x:f>'Historical Trades'!E3161</x:f>
      </x:c>
      <x:c r="F3161" s="0">
        <x:f>'Historical Trades'!F3161</x:f>
      </x:c>
      <x:c r="G3161" s="0">
        <x:f>'Historical Trades'!G3161</x:f>
      </x:c>
      <x:c r="H3161" s="0">
        <x:f>'Historical Trades'!H3161</x:f>
      </x:c>
      <x:c r="I3161" s="0">
        <x:f>'Historical Trades'!I3161</x:f>
      </x:c>
      <x:c r="J3161" s="0">
        <x:f>'Historical Trades'!J3161</x:f>
      </x:c>
      <x:c r="K3161" s="0">
        <x:f>'Historical Trades'!K3161</x:f>
      </x:c>
      <x:c r="L3161" s="0">
        <x:f>'Historical Trades'!L3161</x:f>
      </x:c>
      <x:c r="M3161" s="0">
        <x:f>'Historical Trades'!M3161</x:f>
      </x:c>
      <x:c r="N3161" s="0">
        <x:f>CLEAN('Historical Trades'!O3161)</x:f>
      </x:c>
      <x:c r="P3161" s="14">
        <x:f>IF(G3161="sell",M3161,-M3161)</x:f>
      </x:c>
      <x:c r="Q3161" s="14">
        <x:f>VLOOKUP(N3161,'Currency Rates'!$A$3:$C$32,3,0)</x:f>
      </x:c>
      <x:c r="R3161" s="0">
        <x:f>IF(A3161="SPUS",0,IF(A3161="FWD",0,P3161/Q3161))</x:f>
      </x:c>
    </x:row>
    <x:row r="3162" spans="1:19" x14ac:dyDescent="0.3">
      <x:c r="A3162" s="0">
        <x:f>'Historical Trades'!A3162</x:f>
      </x:c>
      <x:c r="B3162" s="0">
        <x:f>'Historical Trades'!B3162</x:f>
      </x:c>
      <x:c r="C3162" s="23">
        <x:f>'Historical Trades'!C3162</x:f>
      </x:c>
      <x:c r="D3162" s="0">
        <x:f>'Historical Trades'!D3162</x:f>
      </x:c>
      <x:c r="E3162" s="23">
        <x:f>'Historical Trades'!E3162</x:f>
      </x:c>
      <x:c r="F3162" s="0">
        <x:f>'Historical Trades'!F3162</x:f>
      </x:c>
      <x:c r="G3162" s="0">
        <x:f>'Historical Trades'!G3162</x:f>
      </x:c>
      <x:c r="H3162" s="0">
        <x:f>'Historical Trades'!H3162</x:f>
      </x:c>
      <x:c r="I3162" s="0">
        <x:f>'Historical Trades'!I3162</x:f>
      </x:c>
      <x:c r="J3162" s="0">
        <x:f>'Historical Trades'!J3162</x:f>
      </x:c>
      <x:c r="K3162" s="0">
        <x:f>'Historical Trades'!K3162</x:f>
      </x:c>
      <x:c r="L3162" s="0">
        <x:f>'Historical Trades'!L3162</x:f>
      </x:c>
      <x:c r="M3162" s="0">
        <x:f>'Historical Trades'!M3162</x:f>
      </x:c>
      <x:c r="N3162" s="0">
        <x:f>CLEAN('Historical Trades'!O3162)</x:f>
      </x:c>
      <x:c r="P3162" s="14">
        <x:f>IF(G3162="sell",M3162,-M3162)</x:f>
      </x:c>
      <x:c r="Q3162" s="14">
        <x:f>VLOOKUP(N3162,'Currency Rates'!$A$3:$C$32,3,0)</x:f>
      </x:c>
      <x:c r="R3162" s="0">
        <x:f>IF(A3162="SPUS",0,IF(A3162="FWD",0,P3162/Q3162))</x:f>
      </x:c>
    </x:row>
    <x:row r="3163" spans="1:19" x14ac:dyDescent="0.3">
      <x:c r="A3163" s="0">
        <x:f>'Historical Trades'!A3163</x:f>
      </x:c>
      <x:c r="B3163" s="0">
        <x:f>'Historical Trades'!B3163</x:f>
      </x:c>
      <x:c r="C3163" s="23">
        <x:f>'Historical Trades'!C3163</x:f>
      </x:c>
      <x:c r="D3163" s="0">
        <x:f>'Historical Trades'!D3163</x:f>
      </x:c>
      <x:c r="E3163" s="23">
        <x:f>'Historical Trades'!E3163</x:f>
      </x:c>
      <x:c r="F3163" s="0">
        <x:f>'Historical Trades'!F3163</x:f>
      </x:c>
      <x:c r="G3163" s="0">
        <x:f>'Historical Trades'!G3163</x:f>
      </x:c>
      <x:c r="H3163" s="0">
        <x:f>'Historical Trades'!H3163</x:f>
      </x:c>
      <x:c r="I3163" s="0">
        <x:f>'Historical Trades'!I3163</x:f>
      </x:c>
      <x:c r="J3163" s="0">
        <x:f>'Historical Trades'!J3163</x:f>
      </x:c>
      <x:c r="K3163" s="0">
        <x:f>'Historical Trades'!K3163</x:f>
      </x:c>
      <x:c r="L3163" s="0">
        <x:f>'Historical Trades'!L3163</x:f>
      </x:c>
      <x:c r="M3163" s="0">
        <x:f>'Historical Trades'!M3163</x:f>
      </x:c>
      <x:c r="N3163" s="0">
        <x:f>CLEAN('Historical Trades'!O3163)</x:f>
      </x:c>
      <x:c r="P3163" s="14">
        <x:f>IF(G3163="sell",M3163,-M3163)</x:f>
      </x:c>
      <x:c r="Q3163" s="14">
        <x:f>VLOOKUP(N3163,'Currency Rates'!$A$3:$C$32,3,0)</x:f>
      </x:c>
      <x:c r="R3163" s="0">
        <x:f>IF(A3163="SPUS",0,IF(A3163="FWD",0,P3163/Q3163))</x:f>
      </x:c>
    </x:row>
    <x:row r="3164" spans="1:19" x14ac:dyDescent="0.3">
      <x:c r="A3164" s="0">
        <x:f>'Historical Trades'!A3164</x:f>
      </x:c>
      <x:c r="B3164" s="0">
        <x:f>'Historical Trades'!B3164</x:f>
      </x:c>
      <x:c r="C3164" s="23">
        <x:f>'Historical Trades'!C3164</x:f>
      </x:c>
      <x:c r="D3164" s="0">
        <x:f>'Historical Trades'!D3164</x:f>
      </x:c>
      <x:c r="E3164" s="23">
        <x:f>'Historical Trades'!E3164</x:f>
      </x:c>
      <x:c r="F3164" s="0">
        <x:f>'Historical Trades'!F3164</x:f>
      </x:c>
      <x:c r="G3164" s="0">
        <x:f>'Historical Trades'!G3164</x:f>
      </x:c>
      <x:c r="H3164" s="0">
        <x:f>'Historical Trades'!H3164</x:f>
      </x:c>
      <x:c r="I3164" s="0">
        <x:f>'Historical Trades'!I3164</x:f>
      </x:c>
      <x:c r="J3164" s="0">
        <x:f>'Historical Trades'!J3164</x:f>
      </x:c>
      <x:c r="K3164" s="0">
        <x:f>'Historical Trades'!K3164</x:f>
      </x:c>
      <x:c r="L3164" s="0">
        <x:f>'Historical Trades'!L3164</x:f>
      </x:c>
      <x:c r="M3164" s="0">
        <x:f>'Historical Trades'!M3164</x:f>
      </x:c>
      <x:c r="N3164" s="0">
        <x:f>CLEAN('Historical Trades'!O3164)</x:f>
      </x:c>
      <x:c r="P3164" s="14">
        <x:f>IF(G3164="sell",M3164,-M3164)</x:f>
      </x:c>
      <x:c r="Q3164" s="14">
        <x:f>VLOOKUP(N3164,'Currency Rates'!$A$3:$C$32,3,0)</x:f>
      </x:c>
      <x:c r="R3164" s="0">
        <x:f>IF(A3164="SPUS",0,IF(A3164="FWD",0,P3164/Q3164))</x:f>
      </x:c>
    </x:row>
    <x:row r="3165" spans="1:19" x14ac:dyDescent="0.3">
      <x:c r="A3165" s="0">
        <x:f>'Historical Trades'!A3165</x:f>
      </x:c>
      <x:c r="B3165" s="0">
        <x:f>'Historical Trades'!B3165</x:f>
      </x:c>
      <x:c r="C3165" s="23">
        <x:f>'Historical Trades'!C3165</x:f>
      </x:c>
      <x:c r="D3165" s="0">
        <x:f>'Historical Trades'!D3165</x:f>
      </x:c>
      <x:c r="E3165" s="23">
        <x:f>'Historical Trades'!E3165</x:f>
      </x:c>
      <x:c r="F3165" s="0">
        <x:f>'Historical Trades'!F3165</x:f>
      </x:c>
      <x:c r="G3165" s="0">
        <x:f>'Historical Trades'!G3165</x:f>
      </x:c>
      <x:c r="H3165" s="0">
        <x:f>'Historical Trades'!H3165</x:f>
      </x:c>
      <x:c r="I3165" s="0">
        <x:f>'Historical Trades'!I3165</x:f>
      </x:c>
      <x:c r="J3165" s="0">
        <x:f>'Historical Trades'!J3165</x:f>
      </x:c>
      <x:c r="K3165" s="0">
        <x:f>'Historical Trades'!K3165</x:f>
      </x:c>
      <x:c r="L3165" s="0">
        <x:f>'Historical Trades'!L3165</x:f>
      </x:c>
      <x:c r="M3165" s="0">
        <x:f>'Historical Trades'!M3165</x:f>
      </x:c>
      <x:c r="N3165" s="0">
        <x:f>CLEAN('Historical Trades'!O3165)</x:f>
      </x:c>
      <x:c r="P3165" s="14">
        <x:f>IF(G3165="sell",M3165,-M3165)</x:f>
      </x:c>
      <x:c r="Q3165" s="14">
        <x:f>VLOOKUP(N3165,'Currency Rates'!$A$3:$C$32,3,0)</x:f>
      </x:c>
      <x:c r="R3165" s="0">
        <x:f>IF(A3165="SPUS",0,IF(A3165="FWD",0,P3165/Q3165))</x:f>
      </x:c>
    </x:row>
    <x:row r="3166" spans="1:19" x14ac:dyDescent="0.3">
      <x:c r="A3166" s="0">
        <x:f>'Historical Trades'!A3166</x:f>
      </x:c>
      <x:c r="B3166" s="0">
        <x:f>'Historical Trades'!B3166</x:f>
      </x:c>
      <x:c r="C3166" s="23">
        <x:f>'Historical Trades'!C3166</x:f>
      </x:c>
      <x:c r="D3166" s="0">
        <x:f>'Historical Trades'!D3166</x:f>
      </x:c>
      <x:c r="E3166" s="23">
        <x:f>'Historical Trades'!E3166</x:f>
      </x:c>
      <x:c r="F3166" s="0">
        <x:f>'Historical Trades'!F3166</x:f>
      </x:c>
      <x:c r="G3166" s="0">
        <x:f>'Historical Trades'!G3166</x:f>
      </x:c>
      <x:c r="H3166" s="0">
        <x:f>'Historical Trades'!H3166</x:f>
      </x:c>
      <x:c r="I3166" s="0">
        <x:f>'Historical Trades'!I3166</x:f>
      </x:c>
      <x:c r="J3166" s="0">
        <x:f>'Historical Trades'!J3166</x:f>
      </x:c>
      <x:c r="K3166" s="0">
        <x:f>'Historical Trades'!K3166</x:f>
      </x:c>
      <x:c r="L3166" s="0">
        <x:f>'Historical Trades'!L3166</x:f>
      </x:c>
      <x:c r="M3166" s="0">
        <x:f>'Historical Trades'!M3166</x:f>
      </x:c>
      <x:c r="N3166" s="0">
        <x:f>CLEAN('Historical Trades'!O3166)</x:f>
      </x:c>
      <x:c r="P3166" s="14">
        <x:f>IF(G3166="sell",M3166,-M3166)</x:f>
      </x:c>
      <x:c r="Q3166" s="14">
        <x:f>VLOOKUP(N3166,'Currency Rates'!$A$3:$C$32,3,0)</x:f>
      </x:c>
      <x:c r="R3166" s="0">
        <x:f>IF(A3166="SPUS",0,IF(A3166="FWD",0,P3166/Q3166))</x:f>
      </x:c>
    </x:row>
    <x:row r="3167" spans="1:19" x14ac:dyDescent="0.3">
      <x:c r="A3167" s="0">
        <x:f>'Historical Trades'!A3167</x:f>
      </x:c>
      <x:c r="B3167" s="0">
        <x:f>'Historical Trades'!B3167</x:f>
      </x:c>
      <x:c r="C3167" s="23">
        <x:f>'Historical Trades'!C3167</x:f>
      </x:c>
      <x:c r="D3167" s="0">
        <x:f>'Historical Trades'!D3167</x:f>
      </x:c>
      <x:c r="E3167" s="23">
        <x:f>'Historical Trades'!E3167</x:f>
      </x:c>
      <x:c r="F3167" s="0">
        <x:f>'Historical Trades'!F3167</x:f>
      </x:c>
      <x:c r="G3167" s="0">
        <x:f>'Historical Trades'!G3167</x:f>
      </x:c>
      <x:c r="H3167" s="0">
        <x:f>'Historical Trades'!H3167</x:f>
      </x:c>
      <x:c r="I3167" s="0">
        <x:f>'Historical Trades'!I3167</x:f>
      </x:c>
      <x:c r="J3167" s="0">
        <x:f>'Historical Trades'!J3167</x:f>
      </x:c>
      <x:c r="K3167" s="0">
        <x:f>'Historical Trades'!K3167</x:f>
      </x:c>
      <x:c r="L3167" s="0">
        <x:f>'Historical Trades'!L3167</x:f>
      </x:c>
      <x:c r="M3167" s="0">
        <x:f>'Historical Trades'!M3167</x:f>
      </x:c>
      <x:c r="N3167" s="0">
        <x:f>CLEAN('Historical Trades'!O3167)</x:f>
      </x:c>
      <x:c r="P3167" s="14">
        <x:f>IF(G3167="sell",M3167,-M3167)</x:f>
      </x:c>
      <x:c r="Q3167" s="14">
        <x:f>VLOOKUP(N3167,'Currency Rates'!$A$3:$C$32,3,0)</x:f>
      </x:c>
      <x:c r="R3167" s="0">
        <x:f>IF(A3167="SPUS",0,IF(A3167="FWD",0,P3167/Q3167))</x:f>
      </x:c>
    </x:row>
    <x:row r="3168" spans="1:19" x14ac:dyDescent="0.3">
      <x:c r="A3168" s="0">
        <x:f>'Historical Trades'!A3168</x:f>
      </x:c>
      <x:c r="B3168" s="0">
        <x:f>'Historical Trades'!B3168</x:f>
      </x:c>
      <x:c r="C3168" s="23">
        <x:f>'Historical Trades'!C3168</x:f>
      </x:c>
      <x:c r="D3168" s="0">
        <x:f>'Historical Trades'!D3168</x:f>
      </x:c>
      <x:c r="E3168" s="23">
        <x:f>'Historical Trades'!E3168</x:f>
      </x:c>
      <x:c r="F3168" s="0">
        <x:f>'Historical Trades'!F3168</x:f>
      </x:c>
      <x:c r="G3168" s="0">
        <x:f>'Historical Trades'!G3168</x:f>
      </x:c>
      <x:c r="H3168" s="0">
        <x:f>'Historical Trades'!H3168</x:f>
      </x:c>
      <x:c r="I3168" s="0">
        <x:f>'Historical Trades'!I3168</x:f>
      </x:c>
      <x:c r="J3168" s="0">
        <x:f>'Historical Trades'!J3168</x:f>
      </x:c>
      <x:c r="K3168" s="0">
        <x:f>'Historical Trades'!K3168</x:f>
      </x:c>
      <x:c r="L3168" s="0">
        <x:f>'Historical Trades'!L3168</x:f>
      </x:c>
      <x:c r="M3168" s="0">
        <x:f>'Historical Trades'!M3168</x:f>
      </x:c>
      <x:c r="N3168" s="0">
        <x:f>CLEAN('Historical Trades'!O3168)</x:f>
      </x:c>
      <x:c r="P3168" s="14">
        <x:f>IF(G3168="sell",M3168,-M3168)</x:f>
      </x:c>
      <x:c r="Q3168" s="14">
        <x:f>VLOOKUP(N3168,'Currency Rates'!$A$3:$C$32,3,0)</x:f>
      </x:c>
      <x:c r="R3168" s="0">
        <x:f>IF(A3168="SPUS",0,IF(A3168="FWD",0,P3168/Q3168))</x:f>
      </x:c>
    </x:row>
    <x:row r="3169" spans="1:19" x14ac:dyDescent="0.3">
      <x:c r="A3169" s="0">
        <x:f>'Historical Trades'!A3169</x:f>
      </x:c>
      <x:c r="B3169" s="0">
        <x:f>'Historical Trades'!B3169</x:f>
      </x:c>
      <x:c r="C3169" s="23">
        <x:f>'Historical Trades'!C3169</x:f>
      </x:c>
      <x:c r="D3169" s="0">
        <x:f>'Historical Trades'!D3169</x:f>
      </x:c>
      <x:c r="E3169" s="23">
        <x:f>'Historical Trades'!E3169</x:f>
      </x:c>
      <x:c r="F3169" s="0">
        <x:f>'Historical Trades'!F3169</x:f>
      </x:c>
      <x:c r="G3169" s="0">
        <x:f>'Historical Trades'!G3169</x:f>
      </x:c>
      <x:c r="H3169" s="0">
        <x:f>'Historical Trades'!H3169</x:f>
      </x:c>
      <x:c r="I3169" s="0">
        <x:f>'Historical Trades'!I3169</x:f>
      </x:c>
      <x:c r="J3169" s="0">
        <x:f>'Historical Trades'!J3169</x:f>
      </x:c>
      <x:c r="K3169" s="0">
        <x:f>'Historical Trades'!K3169</x:f>
      </x:c>
      <x:c r="L3169" s="0">
        <x:f>'Historical Trades'!L3169</x:f>
      </x:c>
      <x:c r="M3169" s="0">
        <x:f>'Historical Trades'!M3169</x:f>
      </x:c>
      <x:c r="N3169" s="0">
        <x:f>CLEAN('Historical Trades'!O3169)</x:f>
      </x:c>
      <x:c r="P3169" s="14">
        <x:f>IF(G3169="sell",M3169,-M3169)</x:f>
      </x:c>
      <x:c r="Q3169" s="14">
        <x:f>VLOOKUP(N3169,'Currency Rates'!$A$3:$C$32,3,0)</x:f>
      </x:c>
      <x:c r="R3169" s="0">
        <x:f>IF(A3169="SPUS",0,IF(A3169="FWD",0,P3169/Q3169))</x:f>
      </x:c>
    </x:row>
    <x:row r="3170" spans="1:19" x14ac:dyDescent="0.3">
      <x:c r="A3170" s="0">
        <x:f>'Historical Trades'!A3170</x:f>
      </x:c>
      <x:c r="B3170" s="0">
        <x:f>'Historical Trades'!B3170</x:f>
      </x:c>
      <x:c r="C3170" s="23">
        <x:f>'Historical Trades'!C3170</x:f>
      </x:c>
      <x:c r="D3170" s="0">
        <x:f>'Historical Trades'!D3170</x:f>
      </x:c>
      <x:c r="E3170" s="23">
        <x:f>'Historical Trades'!E3170</x:f>
      </x:c>
      <x:c r="F3170" s="0">
        <x:f>'Historical Trades'!F3170</x:f>
      </x:c>
      <x:c r="G3170" s="0">
        <x:f>'Historical Trades'!G3170</x:f>
      </x:c>
      <x:c r="H3170" s="0">
        <x:f>'Historical Trades'!H3170</x:f>
      </x:c>
      <x:c r="I3170" s="0">
        <x:f>'Historical Trades'!I3170</x:f>
      </x:c>
      <x:c r="J3170" s="0">
        <x:f>'Historical Trades'!J3170</x:f>
      </x:c>
      <x:c r="K3170" s="0">
        <x:f>'Historical Trades'!K3170</x:f>
      </x:c>
      <x:c r="L3170" s="0">
        <x:f>'Historical Trades'!L3170</x:f>
      </x:c>
      <x:c r="M3170" s="0">
        <x:f>'Historical Trades'!M3170</x:f>
      </x:c>
      <x:c r="N3170" s="0">
        <x:f>CLEAN('Historical Trades'!O3170)</x:f>
      </x:c>
      <x:c r="P3170" s="14">
        <x:f>IF(G3170="sell",M3170,-M3170)</x:f>
      </x:c>
      <x:c r="Q3170" s="14">
        <x:f>VLOOKUP(N3170,'Currency Rates'!$A$3:$C$32,3,0)</x:f>
      </x:c>
      <x:c r="R3170" s="0">
        <x:f>IF(A3170="SPUS",0,IF(A3170="FWD",0,P3170/Q3170))</x:f>
      </x:c>
    </x:row>
    <x:row r="3171" spans="1:19" x14ac:dyDescent="0.3">
      <x:c r="A3171" s="0">
        <x:f>'Historical Trades'!A3171</x:f>
      </x:c>
      <x:c r="B3171" s="0">
        <x:f>'Historical Trades'!B3171</x:f>
      </x:c>
      <x:c r="C3171" s="23">
        <x:f>'Historical Trades'!C3171</x:f>
      </x:c>
      <x:c r="D3171" s="0">
        <x:f>'Historical Trades'!D3171</x:f>
      </x:c>
      <x:c r="E3171" s="23">
        <x:f>'Historical Trades'!E3171</x:f>
      </x:c>
      <x:c r="F3171" s="0">
        <x:f>'Historical Trades'!F3171</x:f>
      </x:c>
      <x:c r="G3171" s="0">
        <x:f>'Historical Trades'!G3171</x:f>
      </x:c>
      <x:c r="H3171" s="0">
        <x:f>'Historical Trades'!H3171</x:f>
      </x:c>
      <x:c r="I3171" s="0">
        <x:f>'Historical Trades'!I3171</x:f>
      </x:c>
      <x:c r="J3171" s="0">
        <x:f>'Historical Trades'!J3171</x:f>
      </x:c>
      <x:c r="K3171" s="0">
        <x:f>'Historical Trades'!K3171</x:f>
      </x:c>
      <x:c r="L3171" s="0">
        <x:f>'Historical Trades'!L3171</x:f>
      </x:c>
      <x:c r="M3171" s="0">
        <x:f>'Historical Trades'!M3171</x:f>
      </x:c>
      <x:c r="N3171" s="0">
        <x:f>CLEAN('Historical Trades'!O3171)</x:f>
      </x:c>
      <x:c r="P3171" s="14">
        <x:f>IF(G3171="sell",M3171,-M3171)</x:f>
      </x:c>
      <x:c r="Q3171" s="14">
        <x:f>VLOOKUP(N3171,'Currency Rates'!$A$3:$C$32,3,0)</x:f>
      </x:c>
      <x:c r="R3171" s="0">
        <x:f>IF(A3171="SPUS",0,IF(A3171="FWD",0,P3171/Q3171))</x:f>
      </x:c>
    </x:row>
    <x:row r="3172" spans="1:19" x14ac:dyDescent="0.3">
      <x:c r="A3172" s="0">
        <x:f>'Historical Trades'!A3172</x:f>
      </x:c>
      <x:c r="B3172" s="0">
        <x:f>'Historical Trades'!B3172</x:f>
      </x:c>
      <x:c r="C3172" s="23">
        <x:f>'Historical Trades'!C3172</x:f>
      </x:c>
      <x:c r="D3172" s="0">
        <x:f>'Historical Trades'!D3172</x:f>
      </x:c>
      <x:c r="E3172" s="23">
        <x:f>'Historical Trades'!E3172</x:f>
      </x:c>
      <x:c r="F3172" s="0">
        <x:f>'Historical Trades'!F3172</x:f>
      </x:c>
      <x:c r="G3172" s="0">
        <x:f>'Historical Trades'!G3172</x:f>
      </x:c>
      <x:c r="H3172" s="0">
        <x:f>'Historical Trades'!H3172</x:f>
      </x:c>
      <x:c r="I3172" s="0">
        <x:f>'Historical Trades'!I3172</x:f>
      </x:c>
      <x:c r="J3172" s="0">
        <x:f>'Historical Trades'!J3172</x:f>
      </x:c>
      <x:c r="K3172" s="0">
        <x:f>'Historical Trades'!K3172</x:f>
      </x:c>
      <x:c r="L3172" s="0">
        <x:f>'Historical Trades'!L3172</x:f>
      </x:c>
      <x:c r="M3172" s="0">
        <x:f>'Historical Trades'!M3172</x:f>
      </x:c>
      <x:c r="N3172" s="0">
        <x:f>CLEAN('Historical Trades'!O3172)</x:f>
      </x:c>
      <x:c r="P3172" s="14">
        <x:f>IF(G3172="sell",M3172,-M3172)</x:f>
      </x:c>
      <x:c r="Q3172" s="14">
        <x:f>VLOOKUP(N3172,'Currency Rates'!$A$3:$C$32,3,0)</x:f>
      </x:c>
      <x:c r="R3172" s="0">
        <x:f>IF(A3172="SPUS",0,IF(A3172="FWD",0,P3172/Q3172))</x:f>
      </x:c>
    </x:row>
    <x:row r="3173" spans="1:19" x14ac:dyDescent="0.3">
      <x:c r="A3173" s="0">
        <x:f>'Historical Trades'!A3173</x:f>
      </x:c>
      <x:c r="B3173" s="0">
        <x:f>'Historical Trades'!B3173</x:f>
      </x:c>
      <x:c r="C3173" s="23">
        <x:f>'Historical Trades'!C3173</x:f>
      </x:c>
      <x:c r="D3173" s="0">
        <x:f>'Historical Trades'!D3173</x:f>
      </x:c>
      <x:c r="E3173" s="23">
        <x:f>'Historical Trades'!E3173</x:f>
      </x:c>
      <x:c r="F3173" s="0">
        <x:f>'Historical Trades'!F3173</x:f>
      </x:c>
      <x:c r="G3173" s="0">
        <x:f>'Historical Trades'!G3173</x:f>
      </x:c>
      <x:c r="H3173" s="0">
        <x:f>'Historical Trades'!H3173</x:f>
      </x:c>
      <x:c r="I3173" s="0">
        <x:f>'Historical Trades'!I3173</x:f>
      </x:c>
      <x:c r="J3173" s="0">
        <x:f>'Historical Trades'!J3173</x:f>
      </x:c>
      <x:c r="K3173" s="0">
        <x:f>'Historical Trades'!K3173</x:f>
      </x:c>
      <x:c r="L3173" s="0">
        <x:f>'Historical Trades'!L3173</x:f>
      </x:c>
      <x:c r="M3173" s="0">
        <x:f>'Historical Trades'!M3173</x:f>
      </x:c>
      <x:c r="N3173" s="0">
        <x:f>CLEAN('Historical Trades'!O3173)</x:f>
      </x:c>
      <x:c r="P3173" s="14">
        <x:f>IF(G3173="sell",M3173,-M3173)</x:f>
      </x:c>
      <x:c r="Q3173" s="14">
        <x:f>VLOOKUP(N3173,'Currency Rates'!$A$3:$C$32,3,0)</x:f>
      </x:c>
      <x:c r="R3173" s="0">
        <x:f>IF(A3173="SPUS",0,IF(A3173="FWD",0,P3173/Q3173))</x:f>
      </x:c>
    </x:row>
    <x:row r="3174" spans="1:19" x14ac:dyDescent="0.3">
      <x:c r="A3174" s="0">
        <x:f>'Historical Trades'!A3174</x:f>
      </x:c>
      <x:c r="B3174" s="0">
        <x:f>'Historical Trades'!B3174</x:f>
      </x:c>
      <x:c r="C3174" s="23">
        <x:f>'Historical Trades'!C3174</x:f>
      </x:c>
      <x:c r="D3174" s="0">
        <x:f>'Historical Trades'!D3174</x:f>
      </x:c>
      <x:c r="E3174" s="23">
        <x:f>'Historical Trades'!E3174</x:f>
      </x:c>
      <x:c r="F3174" s="0">
        <x:f>'Historical Trades'!F3174</x:f>
      </x:c>
      <x:c r="G3174" s="0">
        <x:f>'Historical Trades'!G3174</x:f>
      </x:c>
      <x:c r="H3174" s="0">
        <x:f>'Historical Trades'!H3174</x:f>
      </x:c>
      <x:c r="I3174" s="0">
        <x:f>'Historical Trades'!I3174</x:f>
      </x:c>
      <x:c r="J3174" s="0">
        <x:f>'Historical Trades'!J3174</x:f>
      </x:c>
      <x:c r="K3174" s="0">
        <x:f>'Historical Trades'!K3174</x:f>
      </x:c>
      <x:c r="L3174" s="0">
        <x:f>'Historical Trades'!L3174</x:f>
      </x:c>
      <x:c r="M3174" s="0">
        <x:f>'Historical Trades'!M3174</x:f>
      </x:c>
      <x:c r="N3174" s="0">
        <x:f>CLEAN('Historical Trades'!O3174)</x:f>
      </x:c>
      <x:c r="P3174" s="14">
        <x:f>IF(G3174="sell",M3174,-M3174)</x:f>
      </x:c>
      <x:c r="Q3174" s="14">
        <x:f>VLOOKUP(N3174,'Currency Rates'!$A$3:$C$32,3,0)</x:f>
      </x:c>
      <x:c r="R3174" s="0">
        <x:f>IF(A3174="SPUS",0,IF(A3174="FWD",0,P3174/Q3174))</x:f>
      </x:c>
    </x:row>
    <x:row r="3175" spans="1:19" x14ac:dyDescent="0.3">
      <x:c r="A3175" s="0">
        <x:f>'Historical Trades'!A3175</x:f>
      </x:c>
      <x:c r="B3175" s="0">
        <x:f>'Historical Trades'!B3175</x:f>
      </x:c>
      <x:c r="C3175" s="23">
        <x:f>'Historical Trades'!C3175</x:f>
      </x:c>
      <x:c r="D3175" s="0">
        <x:f>'Historical Trades'!D3175</x:f>
      </x:c>
      <x:c r="E3175" s="23">
        <x:f>'Historical Trades'!E3175</x:f>
      </x:c>
      <x:c r="F3175" s="0">
        <x:f>'Historical Trades'!F3175</x:f>
      </x:c>
      <x:c r="G3175" s="0">
        <x:f>'Historical Trades'!G3175</x:f>
      </x:c>
      <x:c r="H3175" s="0">
        <x:f>'Historical Trades'!H3175</x:f>
      </x:c>
      <x:c r="I3175" s="0">
        <x:f>'Historical Trades'!I3175</x:f>
      </x:c>
      <x:c r="J3175" s="0">
        <x:f>'Historical Trades'!J3175</x:f>
      </x:c>
      <x:c r="K3175" s="0">
        <x:f>'Historical Trades'!K3175</x:f>
      </x:c>
      <x:c r="L3175" s="0">
        <x:f>'Historical Trades'!L3175</x:f>
      </x:c>
      <x:c r="M3175" s="0">
        <x:f>'Historical Trades'!M3175</x:f>
      </x:c>
      <x:c r="N3175" s="0">
        <x:f>CLEAN('Historical Trades'!O3175)</x:f>
      </x:c>
      <x:c r="P3175" s="14">
        <x:f>IF(G3175="sell",M3175,-M3175)</x:f>
      </x:c>
      <x:c r="Q3175" s="14">
        <x:f>VLOOKUP(N3175,'Currency Rates'!$A$3:$C$32,3,0)</x:f>
      </x:c>
      <x:c r="R3175" s="0">
        <x:f>IF(A3175="SPUS",0,IF(A3175="FWD",0,P3175/Q3175))</x:f>
      </x:c>
    </x:row>
    <x:row r="3176" spans="1:19" x14ac:dyDescent="0.3">
      <x:c r="A3176" s="0">
        <x:f>'Historical Trades'!A3176</x:f>
      </x:c>
      <x:c r="B3176" s="0">
        <x:f>'Historical Trades'!B3176</x:f>
      </x:c>
      <x:c r="C3176" s="23">
        <x:f>'Historical Trades'!C3176</x:f>
      </x:c>
      <x:c r="D3176" s="0">
        <x:f>'Historical Trades'!D3176</x:f>
      </x:c>
      <x:c r="E3176" s="23">
        <x:f>'Historical Trades'!E3176</x:f>
      </x:c>
      <x:c r="F3176" s="0">
        <x:f>'Historical Trades'!F3176</x:f>
      </x:c>
      <x:c r="G3176" s="0">
        <x:f>'Historical Trades'!G3176</x:f>
      </x:c>
      <x:c r="H3176" s="0">
        <x:f>'Historical Trades'!H3176</x:f>
      </x:c>
      <x:c r="I3176" s="0">
        <x:f>'Historical Trades'!I3176</x:f>
      </x:c>
      <x:c r="J3176" s="0">
        <x:f>'Historical Trades'!J3176</x:f>
      </x:c>
      <x:c r="K3176" s="0">
        <x:f>'Historical Trades'!K3176</x:f>
      </x:c>
      <x:c r="L3176" s="0">
        <x:f>'Historical Trades'!L3176</x:f>
      </x:c>
      <x:c r="M3176" s="0">
        <x:f>'Historical Trades'!M3176</x:f>
      </x:c>
      <x:c r="N3176" s="0">
        <x:f>CLEAN('Historical Trades'!O3176)</x:f>
      </x:c>
      <x:c r="P3176" s="14">
        <x:f>IF(G3176="sell",M3176,-M3176)</x:f>
      </x:c>
      <x:c r="Q3176" s="14">
        <x:f>VLOOKUP(N3176,'Currency Rates'!$A$3:$C$32,3,0)</x:f>
      </x:c>
      <x:c r="R3176" s="0">
        <x:f>IF(A3176="SPUS",0,IF(A3176="FWD",0,P3176/Q3176))</x:f>
      </x:c>
    </x:row>
    <x:row r="3177" spans="1:19" x14ac:dyDescent="0.3">
      <x:c r="A3177" s="0">
        <x:f>'Historical Trades'!A3177</x:f>
      </x:c>
      <x:c r="B3177" s="0">
        <x:f>'Historical Trades'!B3177</x:f>
      </x:c>
      <x:c r="C3177" s="23">
        <x:f>'Historical Trades'!C3177</x:f>
      </x:c>
      <x:c r="D3177" s="0">
        <x:f>'Historical Trades'!D3177</x:f>
      </x:c>
      <x:c r="E3177" s="23">
        <x:f>'Historical Trades'!E3177</x:f>
      </x:c>
      <x:c r="F3177" s="0">
        <x:f>'Historical Trades'!F3177</x:f>
      </x:c>
      <x:c r="G3177" s="0">
        <x:f>'Historical Trades'!G3177</x:f>
      </x:c>
      <x:c r="H3177" s="0">
        <x:f>'Historical Trades'!H3177</x:f>
      </x:c>
      <x:c r="I3177" s="0">
        <x:f>'Historical Trades'!I3177</x:f>
      </x:c>
      <x:c r="J3177" s="0">
        <x:f>'Historical Trades'!J3177</x:f>
      </x:c>
      <x:c r="K3177" s="0">
        <x:f>'Historical Trades'!K3177</x:f>
      </x:c>
      <x:c r="L3177" s="0">
        <x:f>'Historical Trades'!L3177</x:f>
      </x:c>
      <x:c r="M3177" s="0">
        <x:f>'Historical Trades'!M3177</x:f>
      </x:c>
      <x:c r="N3177" s="0">
        <x:f>CLEAN('Historical Trades'!O3177)</x:f>
      </x:c>
      <x:c r="P3177" s="14">
        <x:f>IF(G3177="sell",M3177,-M3177)</x:f>
      </x:c>
      <x:c r="Q3177" s="14">
        <x:f>VLOOKUP(N3177,'Currency Rates'!$A$3:$C$32,3,0)</x:f>
      </x:c>
      <x:c r="R3177" s="0">
        <x:f>IF(A3177="SPUS",0,IF(A3177="FWD",0,P3177/Q3177))</x:f>
      </x:c>
    </x:row>
    <x:row r="3178" spans="1:19" x14ac:dyDescent="0.3">
      <x:c r="A3178" s="0">
        <x:f>'Historical Trades'!A3178</x:f>
      </x:c>
      <x:c r="B3178" s="0">
        <x:f>'Historical Trades'!B3178</x:f>
      </x:c>
      <x:c r="C3178" s="23">
        <x:f>'Historical Trades'!C3178</x:f>
      </x:c>
      <x:c r="D3178" s="0">
        <x:f>'Historical Trades'!D3178</x:f>
      </x:c>
      <x:c r="E3178" s="23">
        <x:f>'Historical Trades'!E3178</x:f>
      </x:c>
      <x:c r="F3178" s="0">
        <x:f>'Historical Trades'!F3178</x:f>
      </x:c>
      <x:c r="G3178" s="0">
        <x:f>'Historical Trades'!G3178</x:f>
      </x:c>
      <x:c r="H3178" s="0">
        <x:f>'Historical Trades'!H3178</x:f>
      </x:c>
      <x:c r="I3178" s="0">
        <x:f>'Historical Trades'!I3178</x:f>
      </x:c>
      <x:c r="J3178" s="0">
        <x:f>'Historical Trades'!J3178</x:f>
      </x:c>
      <x:c r="K3178" s="0">
        <x:f>'Historical Trades'!K3178</x:f>
      </x:c>
      <x:c r="L3178" s="0">
        <x:f>'Historical Trades'!L3178</x:f>
      </x:c>
      <x:c r="M3178" s="0">
        <x:f>'Historical Trades'!M3178</x:f>
      </x:c>
      <x:c r="N3178" s="0">
        <x:f>CLEAN('Historical Trades'!O3178)</x:f>
      </x:c>
      <x:c r="P3178" s="14">
        <x:f>IF(G3178="sell",M3178,-M3178)</x:f>
      </x:c>
      <x:c r="Q3178" s="14">
        <x:f>VLOOKUP(N3178,'Currency Rates'!$A$3:$C$32,3,0)</x:f>
      </x:c>
      <x:c r="R3178" s="0">
        <x:f>IF(A3178="SPUS",0,IF(A3178="FWD",0,P3178/Q3178))</x:f>
      </x:c>
    </x:row>
    <x:row r="3179" spans="1:19" x14ac:dyDescent="0.3">
      <x:c r="A3179" s="0">
        <x:f>'Historical Trades'!A3179</x:f>
      </x:c>
      <x:c r="B3179" s="0">
        <x:f>'Historical Trades'!B3179</x:f>
      </x:c>
      <x:c r="C3179" s="23">
        <x:f>'Historical Trades'!C3179</x:f>
      </x:c>
      <x:c r="D3179" s="0">
        <x:f>'Historical Trades'!D3179</x:f>
      </x:c>
      <x:c r="E3179" s="23">
        <x:f>'Historical Trades'!E3179</x:f>
      </x:c>
      <x:c r="F3179" s="0">
        <x:f>'Historical Trades'!F3179</x:f>
      </x:c>
      <x:c r="G3179" s="0">
        <x:f>'Historical Trades'!G3179</x:f>
      </x:c>
      <x:c r="H3179" s="0">
        <x:f>'Historical Trades'!H3179</x:f>
      </x:c>
      <x:c r="I3179" s="0">
        <x:f>'Historical Trades'!I3179</x:f>
      </x:c>
      <x:c r="J3179" s="0">
        <x:f>'Historical Trades'!J3179</x:f>
      </x:c>
      <x:c r="K3179" s="0">
        <x:f>'Historical Trades'!K3179</x:f>
      </x:c>
      <x:c r="L3179" s="0">
        <x:f>'Historical Trades'!L3179</x:f>
      </x:c>
      <x:c r="M3179" s="0">
        <x:f>'Historical Trades'!M3179</x:f>
      </x:c>
      <x:c r="N3179" s="0">
        <x:f>CLEAN('Historical Trades'!O3179)</x:f>
      </x:c>
      <x:c r="P3179" s="14">
        <x:f>IF(G3179="sell",M3179,-M3179)</x:f>
      </x:c>
      <x:c r="Q3179" s="14">
        <x:f>VLOOKUP(N3179,'Currency Rates'!$A$3:$C$32,3,0)</x:f>
      </x:c>
      <x:c r="R3179" s="0">
        <x:f>IF(A3179="SPUS",0,IF(A3179="FWD",0,P3179/Q3179))</x:f>
      </x:c>
    </x:row>
    <x:row r="3180" spans="1:19" x14ac:dyDescent="0.3">
      <x:c r="A3180" s="0">
        <x:f>'Historical Trades'!A3180</x:f>
      </x:c>
      <x:c r="B3180" s="0">
        <x:f>'Historical Trades'!B3180</x:f>
      </x:c>
      <x:c r="C3180" s="23">
        <x:f>'Historical Trades'!C3180</x:f>
      </x:c>
      <x:c r="D3180" s="0">
        <x:f>'Historical Trades'!D3180</x:f>
      </x:c>
      <x:c r="E3180" s="23">
        <x:f>'Historical Trades'!E3180</x:f>
      </x:c>
      <x:c r="F3180" s="0">
        <x:f>'Historical Trades'!F3180</x:f>
      </x:c>
      <x:c r="G3180" s="0">
        <x:f>'Historical Trades'!G3180</x:f>
      </x:c>
      <x:c r="H3180" s="0">
        <x:f>'Historical Trades'!H3180</x:f>
      </x:c>
      <x:c r="I3180" s="0">
        <x:f>'Historical Trades'!I3180</x:f>
      </x:c>
      <x:c r="J3180" s="0">
        <x:f>'Historical Trades'!J3180</x:f>
      </x:c>
      <x:c r="K3180" s="0">
        <x:f>'Historical Trades'!K3180</x:f>
      </x:c>
      <x:c r="L3180" s="0">
        <x:f>'Historical Trades'!L3180</x:f>
      </x:c>
      <x:c r="M3180" s="0">
        <x:f>'Historical Trades'!M3180</x:f>
      </x:c>
      <x:c r="N3180" s="0">
        <x:f>CLEAN('Historical Trades'!O3180)</x:f>
      </x:c>
      <x:c r="P3180" s="14">
        <x:f>IF(G3180="sell",M3180,-M3180)</x:f>
      </x:c>
      <x:c r="Q3180" s="14">
        <x:f>VLOOKUP(N3180,'Currency Rates'!$A$3:$C$32,3,0)</x:f>
      </x:c>
      <x:c r="R3180" s="0">
        <x:f>IF(A3180="SPUS",0,IF(A3180="FWD",0,P3180/Q3180))</x:f>
      </x:c>
    </x:row>
    <x:row r="3181" spans="1:19" x14ac:dyDescent="0.3">
      <x:c r="A3181" s="0">
        <x:f>'Historical Trades'!A3181</x:f>
      </x:c>
      <x:c r="B3181" s="0">
        <x:f>'Historical Trades'!B3181</x:f>
      </x:c>
      <x:c r="C3181" s="23">
        <x:f>'Historical Trades'!C3181</x:f>
      </x:c>
      <x:c r="D3181" s="0">
        <x:f>'Historical Trades'!D3181</x:f>
      </x:c>
      <x:c r="E3181" s="23">
        <x:f>'Historical Trades'!E3181</x:f>
      </x:c>
      <x:c r="F3181" s="0">
        <x:f>'Historical Trades'!F3181</x:f>
      </x:c>
      <x:c r="G3181" s="0">
        <x:f>'Historical Trades'!G3181</x:f>
      </x:c>
      <x:c r="H3181" s="0">
        <x:f>'Historical Trades'!H3181</x:f>
      </x:c>
      <x:c r="I3181" s="0">
        <x:f>'Historical Trades'!I3181</x:f>
      </x:c>
      <x:c r="J3181" s="0">
        <x:f>'Historical Trades'!J3181</x:f>
      </x:c>
      <x:c r="K3181" s="0">
        <x:f>'Historical Trades'!K3181</x:f>
      </x:c>
      <x:c r="L3181" s="0">
        <x:f>'Historical Trades'!L3181</x:f>
      </x:c>
      <x:c r="M3181" s="0">
        <x:f>'Historical Trades'!M3181</x:f>
      </x:c>
      <x:c r="N3181" s="0">
        <x:f>CLEAN('Historical Trades'!O3181)</x:f>
      </x:c>
      <x:c r="P3181" s="14">
        <x:f>IF(G3181="sell",M3181,-M3181)</x:f>
      </x:c>
      <x:c r="Q3181" s="14">
        <x:f>VLOOKUP(N3181,'Currency Rates'!$A$3:$C$32,3,0)</x:f>
      </x:c>
      <x:c r="R3181" s="0">
        <x:f>IF(A3181="SPUS",0,IF(A3181="FWD",0,P3181/Q3181))</x:f>
      </x:c>
    </x:row>
    <x:row r="3182" spans="1:19" x14ac:dyDescent="0.3">
      <x:c r="A3182" s="0">
        <x:f>'Historical Trades'!A3182</x:f>
      </x:c>
      <x:c r="B3182" s="0">
        <x:f>'Historical Trades'!B3182</x:f>
      </x:c>
      <x:c r="C3182" s="23">
        <x:f>'Historical Trades'!C3182</x:f>
      </x:c>
      <x:c r="D3182" s="0">
        <x:f>'Historical Trades'!D3182</x:f>
      </x:c>
      <x:c r="E3182" s="23">
        <x:f>'Historical Trades'!E3182</x:f>
      </x:c>
      <x:c r="F3182" s="0">
        <x:f>'Historical Trades'!F3182</x:f>
      </x:c>
      <x:c r="G3182" s="0">
        <x:f>'Historical Trades'!G3182</x:f>
      </x:c>
      <x:c r="H3182" s="0">
        <x:f>'Historical Trades'!H3182</x:f>
      </x:c>
      <x:c r="I3182" s="0">
        <x:f>'Historical Trades'!I3182</x:f>
      </x:c>
      <x:c r="J3182" s="0">
        <x:f>'Historical Trades'!J3182</x:f>
      </x:c>
      <x:c r="K3182" s="0">
        <x:f>'Historical Trades'!K3182</x:f>
      </x:c>
      <x:c r="L3182" s="0">
        <x:f>'Historical Trades'!L3182</x:f>
      </x:c>
      <x:c r="M3182" s="0">
        <x:f>'Historical Trades'!M3182</x:f>
      </x:c>
      <x:c r="N3182" s="0">
        <x:f>CLEAN('Historical Trades'!O3182)</x:f>
      </x:c>
      <x:c r="P3182" s="14">
        <x:f>IF(G3182="sell",M3182,-M3182)</x:f>
      </x:c>
      <x:c r="Q3182" s="14">
        <x:f>VLOOKUP(N3182,'Currency Rates'!$A$3:$C$32,3,0)</x:f>
      </x:c>
      <x:c r="R3182" s="0">
        <x:f>IF(A3182="SPUS",0,IF(A3182="FWD",0,P3182/Q3182))</x:f>
      </x:c>
    </x:row>
    <x:row r="3183" spans="1:19" x14ac:dyDescent="0.3">
      <x:c r="A3183" s="0">
        <x:f>'Historical Trades'!A3183</x:f>
      </x:c>
      <x:c r="B3183" s="0">
        <x:f>'Historical Trades'!B3183</x:f>
      </x:c>
      <x:c r="C3183" s="23">
        <x:f>'Historical Trades'!C3183</x:f>
      </x:c>
      <x:c r="D3183" s="0">
        <x:f>'Historical Trades'!D3183</x:f>
      </x:c>
      <x:c r="E3183" s="23">
        <x:f>'Historical Trades'!E3183</x:f>
      </x:c>
      <x:c r="F3183" s="0">
        <x:f>'Historical Trades'!F3183</x:f>
      </x:c>
      <x:c r="G3183" s="0">
        <x:f>'Historical Trades'!G3183</x:f>
      </x:c>
      <x:c r="H3183" s="0">
        <x:f>'Historical Trades'!H3183</x:f>
      </x:c>
      <x:c r="I3183" s="0">
        <x:f>'Historical Trades'!I3183</x:f>
      </x:c>
      <x:c r="J3183" s="0">
        <x:f>'Historical Trades'!J3183</x:f>
      </x:c>
      <x:c r="K3183" s="0">
        <x:f>'Historical Trades'!K3183</x:f>
      </x:c>
      <x:c r="L3183" s="0">
        <x:f>'Historical Trades'!L3183</x:f>
      </x:c>
      <x:c r="M3183" s="0">
        <x:f>'Historical Trades'!M3183</x:f>
      </x:c>
      <x:c r="N3183" s="0">
        <x:f>CLEAN('Historical Trades'!O3183)</x:f>
      </x:c>
      <x:c r="P3183" s="14">
        <x:f>IF(G3183="sell",M3183,-M3183)</x:f>
      </x:c>
      <x:c r="Q3183" s="14">
        <x:f>VLOOKUP(N3183,'Currency Rates'!$A$3:$C$32,3,0)</x:f>
      </x:c>
      <x:c r="R3183" s="0">
        <x:f>IF(A3183="SPUS",0,IF(A3183="FWD",0,P3183/Q3183))</x:f>
      </x:c>
    </x:row>
    <x:row r="3184" spans="1:19" x14ac:dyDescent="0.3">
      <x:c r="A3184" s="0">
        <x:f>'Historical Trades'!A3184</x:f>
      </x:c>
      <x:c r="B3184" s="0">
        <x:f>'Historical Trades'!B3184</x:f>
      </x:c>
      <x:c r="C3184" s="23">
        <x:f>'Historical Trades'!C3184</x:f>
      </x:c>
      <x:c r="D3184" s="0">
        <x:f>'Historical Trades'!D3184</x:f>
      </x:c>
      <x:c r="E3184" s="23">
        <x:f>'Historical Trades'!E3184</x:f>
      </x:c>
      <x:c r="F3184" s="0">
        <x:f>'Historical Trades'!F3184</x:f>
      </x:c>
      <x:c r="G3184" s="0">
        <x:f>'Historical Trades'!G3184</x:f>
      </x:c>
      <x:c r="H3184" s="0">
        <x:f>'Historical Trades'!H3184</x:f>
      </x:c>
      <x:c r="I3184" s="0">
        <x:f>'Historical Trades'!I3184</x:f>
      </x:c>
      <x:c r="J3184" s="0">
        <x:f>'Historical Trades'!J3184</x:f>
      </x:c>
      <x:c r="K3184" s="0">
        <x:f>'Historical Trades'!K3184</x:f>
      </x:c>
      <x:c r="L3184" s="0">
        <x:f>'Historical Trades'!L3184</x:f>
      </x:c>
      <x:c r="M3184" s="0">
        <x:f>'Historical Trades'!M3184</x:f>
      </x:c>
      <x:c r="N3184" s="0">
        <x:f>CLEAN('Historical Trades'!O3184)</x:f>
      </x:c>
      <x:c r="P3184" s="14">
        <x:f>IF(G3184="sell",M3184,-M3184)</x:f>
      </x:c>
      <x:c r="Q3184" s="14">
        <x:f>VLOOKUP(N3184,'Currency Rates'!$A$3:$C$32,3,0)</x:f>
      </x:c>
      <x:c r="R3184" s="0">
        <x:f>IF(A3184="SPUS",0,IF(A3184="FWD",0,P3184/Q3184))</x:f>
      </x:c>
    </x:row>
    <x:row r="3185" spans="1:19" x14ac:dyDescent="0.3">
      <x:c r="A3185" s="0">
        <x:f>'Historical Trades'!A3185</x:f>
      </x:c>
      <x:c r="B3185" s="0">
        <x:f>'Historical Trades'!B3185</x:f>
      </x:c>
      <x:c r="C3185" s="23">
        <x:f>'Historical Trades'!C3185</x:f>
      </x:c>
      <x:c r="D3185" s="0">
        <x:f>'Historical Trades'!D3185</x:f>
      </x:c>
      <x:c r="E3185" s="23">
        <x:f>'Historical Trades'!E3185</x:f>
      </x:c>
      <x:c r="F3185" s="0">
        <x:f>'Historical Trades'!F3185</x:f>
      </x:c>
      <x:c r="G3185" s="0">
        <x:f>'Historical Trades'!G3185</x:f>
      </x:c>
      <x:c r="H3185" s="0">
        <x:f>'Historical Trades'!H3185</x:f>
      </x:c>
      <x:c r="I3185" s="0">
        <x:f>'Historical Trades'!I3185</x:f>
      </x:c>
      <x:c r="J3185" s="0">
        <x:f>'Historical Trades'!J3185</x:f>
      </x:c>
      <x:c r="K3185" s="0">
        <x:f>'Historical Trades'!K3185</x:f>
      </x:c>
      <x:c r="L3185" s="0">
        <x:f>'Historical Trades'!L3185</x:f>
      </x:c>
      <x:c r="M3185" s="0">
        <x:f>'Historical Trades'!M3185</x:f>
      </x:c>
      <x:c r="N3185" s="0">
        <x:f>CLEAN('Historical Trades'!O3185)</x:f>
      </x:c>
      <x:c r="P3185" s="14">
        <x:f>IF(G3185="sell",M3185,-M3185)</x:f>
      </x:c>
      <x:c r="Q3185" s="14">
        <x:f>VLOOKUP(N3185,'Currency Rates'!$A$3:$C$32,3,0)</x:f>
      </x:c>
      <x:c r="R3185" s="0">
        <x:f>IF(A3185="SPUS",0,IF(A3185="FWD",0,P3185/Q3185))</x:f>
      </x:c>
    </x:row>
    <x:row r="3186" spans="1:19" x14ac:dyDescent="0.3">
      <x:c r="A3186" s="0">
        <x:f>'Historical Trades'!A3186</x:f>
      </x:c>
      <x:c r="B3186" s="0">
        <x:f>'Historical Trades'!B3186</x:f>
      </x:c>
      <x:c r="C3186" s="23">
        <x:f>'Historical Trades'!C3186</x:f>
      </x:c>
      <x:c r="D3186" s="0">
        <x:f>'Historical Trades'!D3186</x:f>
      </x:c>
      <x:c r="E3186" s="23">
        <x:f>'Historical Trades'!E3186</x:f>
      </x:c>
      <x:c r="F3186" s="0">
        <x:f>'Historical Trades'!F3186</x:f>
      </x:c>
      <x:c r="G3186" s="0">
        <x:f>'Historical Trades'!G3186</x:f>
      </x:c>
      <x:c r="H3186" s="0">
        <x:f>'Historical Trades'!H3186</x:f>
      </x:c>
      <x:c r="I3186" s="0">
        <x:f>'Historical Trades'!I3186</x:f>
      </x:c>
      <x:c r="J3186" s="0">
        <x:f>'Historical Trades'!J3186</x:f>
      </x:c>
      <x:c r="K3186" s="0">
        <x:f>'Historical Trades'!K3186</x:f>
      </x:c>
      <x:c r="L3186" s="0">
        <x:f>'Historical Trades'!L3186</x:f>
      </x:c>
      <x:c r="M3186" s="0">
        <x:f>'Historical Trades'!M3186</x:f>
      </x:c>
      <x:c r="N3186" s="0">
        <x:f>CLEAN('Historical Trades'!O3186)</x:f>
      </x:c>
      <x:c r="P3186" s="14">
        <x:f>IF(G3186="sell",M3186,-M3186)</x:f>
      </x:c>
      <x:c r="Q3186" s="14">
        <x:f>VLOOKUP(N3186,'Currency Rates'!$A$3:$C$32,3,0)</x:f>
      </x:c>
      <x:c r="R3186" s="0">
        <x:f>IF(A3186="SPUS",0,IF(A3186="FWD",0,P3186/Q3186))</x:f>
      </x:c>
    </x:row>
    <x:row r="3187" spans="1:19" x14ac:dyDescent="0.3">
      <x:c r="A3187" s="0">
        <x:f>'Historical Trades'!A3187</x:f>
      </x:c>
      <x:c r="B3187" s="0">
        <x:f>'Historical Trades'!B3187</x:f>
      </x:c>
      <x:c r="C3187" s="23">
        <x:f>'Historical Trades'!C3187</x:f>
      </x:c>
      <x:c r="D3187" s="0">
        <x:f>'Historical Trades'!D3187</x:f>
      </x:c>
      <x:c r="E3187" s="23">
        <x:f>'Historical Trades'!E3187</x:f>
      </x:c>
      <x:c r="F3187" s="0">
        <x:f>'Historical Trades'!F3187</x:f>
      </x:c>
      <x:c r="G3187" s="0">
        <x:f>'Historical Trades'!G3187</x:f>
      </x:c>
      <x:c r="H3187" s="0">
        <x:f>'Historical Trades'!H3187</x:f>
      </x:c>
      <x:c r="I3187" s="0">
        <x:f>'Historical Trades'!I3187</x:f>
      </x:c>
      <x:c r="J3187" s="0">
        <x:f>'Historical Trades'!J3187</x:f>
      </x:c>
      <x:c r="K3187" s="0">
        <x:f>'Historical Trades'!K3187</x:f>
      </x:c>
      <x:c r="L3187" s="0">
        <x:f>'Historical Trades'!L3187</x:f>
      </x:c>
      <x:c r="M3187" s="0">
        <x:f>'Historical Trades'!M3187</x:f>
      </x:c>
      <x:c r="N3187" s="0">
        <x:f>CLEAN('Historical Trades'!O3187)</x:f>
      </x:c>
      <x:c r="P3187" s="14">
        <x:f>IF(G3187="sell",M3187,-M3187)</x:f>
      </x:c>
      <x:c r="Q3187" s="14">
        <x:f>VLOOKUP(N3187,'Currency Rates'!$A$3:$C$32,3,0)</x:f>
      </x:c>
      <x:c r="R3187" s="0">
        <x:f>IF(A3187="SPUS",0,IF(A3187="FWD",0,P3187/Q3187))</x:f>
      </x:c>
    </x:row>
    <x:row r="3188" spans="1:19" x14ac:dyDescent="0.3">
      <x:c r="A3188" s="0">
        <x:f>'Historical Trades'!A3188</x:f>
      </x:c>
      <x:c r="B3188" s="0">
        <x:f>'Historical Trades'!B3188</x:f>
      </x:c>
      <x:c r="C3188" s="23">
        <x:f>'Historical Trades'!C3188</x:f>
      </x:c>
      <x:c r="D3188" s="0">
        <x:f>'Historical Trades'!D3188</x:f>
      </x:c>
      <x:c r="E3188" s="23">
        <x:f>'Historical Trades'!E3188</x:f>
      </x:c>
      <x:c r="F3188" s="0">
        <x:f>'Historical Trades'!F3188</x:f>
      </x:c>
      <x:c r="G3188" s="0">
        <x:f>'Historical Trades'!G3188</x:f>
      </x:c>
      <x:c r="H3188" s="0">
        <x:f>'Historical Trades'!H3188</x:f>
      </x:c>
      <x:c r="I3188" s="0">
        <x:f>'Historical Trades'!I3188</x:f>
      </x:c>
      <x:c r="J3188" s="0">
        <x:f>'Historical Trades'!J3188</x:f>
      </x:c>
      <x:c r="K3188" s="0">
        <x:f>'Historical Trades'!K3188</x:f>
      </x:c>
      <x:c r="L3188" s="0">
        <x:f>'Historical Trades'!L3188</x:f>
      </x:c>
      <x:c r="M3188" s="0">
        <x:f>'Historical Trades'!M3188</x:f>
      </x:c>
      <x:c r="N3188" s="0">
        <x:f>CLEAN('Historical Trades'!O3188)</x:f>
      </x:c>
      <x:c r="P3188" s="14">
        <x:f>IF(G3188="sell",M3188,-M3188)</x:f>
      </x:c>
      <x:c r="Q3188" s="14">
        <x:f>VLOOKUP(N3188,'Currency Rates'!$A$3:$C$32,3,0)</x:f>
      </x:c>
      <x:c r="R3188" s="0">
        <x:f>IF(A3188="SPUS",0,IF(A3188="FWD",0,P3188/Q3188))</x:f>
      </x:c>
    </x:row>
    <x:row r="3189" spans="1:19" x14ac:dyDescent="0.3">
      <x:c r="A3189" s="0">
        <x:f>'Historical Trades'!A3189</x:f>
      </x:c>
      <x:c r="B3189" s="0">
        <x:f>'Historical Trades'!B3189</x:f>
      </x:c>
      <x:c r="C3189" s="23">
        <x:f>'Historical Trades'!C3189</x:f>
      </x:c>
      <x:c r="D3189" s="0">
        <x:f>'Historical Trades'!D3189</x:f>
      </x:c>
      <x:c r="E3189" s="23">
        <x:f>'Historical Trades'!E3189</x:f>
      </x:c>
      <x:c r="F3189" s="0">
        <x:f>'Historical Trades'!F3189</x:f>
      </x:c>
      <x:c r="G3189" s="0">
        <x:f>'Historical Trades'!G3189</x:f>
      </x:c>
      <x:c r="H3189" s="0">
        <x:f>'Historical Trades'!H3189</x:f>
      </x:c>
      <x:c r="I3189" s="0">
        <x:f>'Historical Trades'!I3189</x:f>
      </x:c>
      <x:c r="J3189" s="0">
        <x:f>'Historical Trades'!J3189</x:f>
      </x:c>
      <x:c r="K3189" s="0">
        <x:f>'Historical Trades'!K3189</x:f>
      </x:c>
      <x:c r="L3189" s="0">
        <x:f>'Historical Trades'!L3189</x:f>
      </x:c>
      <x:c r="M3189" s="0">
        <x:f>'Historical Trades'!M3189</x:f>
      </x:c>
      <x:c r="N3189" s="0">
        <x:f>CLEAN('Historical Trades'!O3189)</x:f>
      </x:c>
      <x:c r="P3189" s="14">
        <x:f>IF(G3189="sell",M3189,-M3189)</x:f>
      </x:c>
      <x:c r="Q3189" s="14">
        <x:f>VLOOKUP(N3189,'Currency Rates'!$A$3:$C$32,3,0)</x:f>
      </x:c>
      <x:c r="R3189" s="0">
        <x:f>IF(A3189="SPUS",0,IF(A3189="FWD",0,P3189/Q3189))</x:f>
      </x:c>
    </x:row>
    <x:row r="3190" spans="1:19" x14ac:dyDescent="0.3">
      <x:c r="A3190" s="0">
        <x:f>'Historical Trades'!A3190</x:f>
      </x:c>
      <x:c r="B3190" s="0">
        <x:f>'Historical Trades'!B3190</x:f>
      </x:c>
      <x:c r="C3190" s="23">
        <x:f>'Historical Trades'!C3190</x:f>
      </x:c>
      <x:c r="D3190" s="0">
        <x:f>'Historical Trades'!D3190</x:f>
      </x:c>
      <x:c r="E3190" s="23">
        <x:f>'Historical Trades'!E3190</x:f>
      </x:c>
      <x:c r="F3190" s="0">
        <x:f>'Historical Trades'!F3190</x:f>
      </x:c>
      <x:c r="G3190" s="0">
        <x:f>'Historical Trades'!G3190</x:f>
      </x:c>
      <x:c r="H3190" s="0">
        <x:f>'Historical Trades'!H3190</x:f>
      </x:c>
      <x:c r="I3190" s="0">
        <x:f>'Historical Trades'!I3190</x:f>
      </x:c>
      <x:c r="J3190" s="0">
        <x:f>'Historical Trades'!J3190</x:f>
      </x:c>
      <x:c r="K3190" s="0">
        <x:f>'Historical Trades'!K3190</x:f>
      </x:c>
      <x:c r="L3190" s="0">
        <x:f>'Historical Trades'!L3190</x:f>
      </x:c>
      <x:c r="M3190" s="0">
        <x:f>'Historical Trades'!M3190</x:f>
      </x:c>
      <x:c r="N3190" s="0">
        <x:f>CLEAN('Historical Trades'!O3190)</x:f>
      </x:c>
      <x:c r="P3190" s="14">
        <x:f>IF(G3190="sell",M3190,-M3190)</x:f>
      </x:c>
      <x:c r="Q3190" s="14">
        <x:f>VLOOKUP(N3190,'Currency Rates'!$A$3:$C$32,3,0)</x:f>
      </x:c>
      <x:c r="R3190" s="0">
        <x:f>IF(A3190="SPUS",0,IF(A3190="FWD",0,P3190/Q3190))</x:f>
      </x:c>
    </x:row>
    <x:row r="3191" spans="1:19" x14ac:dyDescent="0.3">
      <x:c r="A3191" s="0">
        <x:f>'Historical Trades'!A3191</x:f>
      </x:c>
      <x:c r="B3191" s="0">
        <x:f>'Historical Trades'!B3191</x:f>
      </x:c>
      <x:c r="C3191" s="23">
        <x:f>'Historical Trades'!C3191</x:f>
      </x:c>
      <x:c r="D3191" s="0">
        <x:f>'Historical Trades'!D3191</x:f>
      </x:c>
      <x:c r="E3191" s="23">
        <x:f>'Historical Trades'!E3191</x:f>
      </x:c>
      <x:c r="F3191" s="0">
        <x:f>'Historical Trades'!F3191</x:f>
      </x:c>
      <x:c r="G3191" s="0">
        <x:f>'Historical Trades'!G3191</x:f>
      </x:c>
      <x:c r="H3191" s="0">
        <x:f>'Historical Trades'!H3191</x:f>
      </x:c>
      <x:c r="I3191" s="0">
        <x:f>'Historical Trades'!I3191</x:f>
      </x:c>
      <x:c r="J3191" s="0">
        <x:f>'Historical Trades'!J3191</x:f>
      </x:c>
      <x:c r="K3191" s="0">
        <x:f>'Historical Trades'!K3191</x:f>
      </x:c>
      <x:c r="L3191" s="0">
        <x:f>'Historical Trades'!L3191</x:f>
      </x:c>
      <x:c r="M3191" s="0">
        <x:f>'Historical Trades'!M3191</x:f>
      </x:c>
      <x:c r="N3191" s="0">
        <x:f>CLEAN('Historical Trades'!O3191)</x:f>
      </x:c>
      <x:c r="P3191" s="14">
        <x:f>IF(G3191="sell",M3191,-M3191)</x:f>
      </x:c>
      <x:c r="Q3191" s="14">
        <x:f>VLOOKUP(N3191,'Currency Rates'!$A$3:$C$32,3,0)</x:f>
      </x:c>
      <x:c r="R3191" s="0">
        <x:f>IF(A3191="SPUS",0,IF(A3191="FWD",0,P3191/Q3191))</x:f>
      </x:c>
    </x:row>
    <x:row r="3192" spans="1:19" x14ac:dyDescent="0.3">
      <x:c r="A3192" s="0">
        <x:f>'Historical Trades'!A3192</x:f>
      </x:c>
      <x:c r="B3192" s="0">
        <x:f>'Historical Trades'!B3192</x:f>
      </x:c>
      <x:c r="C3192" s="23">
        <x:f>'Historical Trades'!C3192</x:f>
      </x:c>
      <x:c r="D3192" s="0">
        <x:f>'Historical Trades'!D3192</x:f>
      </x:c>
      <x:c r="E3192" s="23">
        <x:f>'Historical Trades'!E3192</x:f>
      </x:c>
      <x:c r="F3192" s="0">
        <x:f>'Historical Trades'!F3192</x:f>
      </x:c>
      <x:c r="G3192" s="0">
        <x:f>'Historical Trades'!G3192</x:f>
      </x:c>
      <x:c r="H3192" s="0">
        <x:f>'Historical Trades'!H3192</x:f>
      </x:c>
      <x:c r="I3192" s="0">
        <x:f>'Historical Trades'!I3192</x:f>
      </x:c>
      <x:c r="J3192" s="0">
        <x:f>'Historical Trades'!J3192</x:f>
      </x:c>
      <x:c r="K3192" s="0">
        <x:f>'Historical Trades'!K3192</x:f>
      </x:c>
      <x:c r="L3192" s="0">
        <x:f>'Historical Trades'!L3192</x:f>
      </x:c>
      <x:c r="M3192" s="0">
        <x:f>'Historical Trades'!M3192</x:f>
      </x:c>
      <x:c r="N3192" s="0">
        <x:f>CLEAN('Historical Trades'!O3192)</x:f>
      </x:c>
      <x:c r="P3192" s="14">
        <x:f>IF(G3192="sell",M3192,-M3192)</x:f>
      </x:c>
      <x:c r="Q3192" s="14">
        <x:f>VLOOKUP(N3192,'Currency Rates'!$A$3:$C$32,3,0)</x:f>
      </x:c>
      <x:c r="R3192" s="0">
        <x:f>IF(A3192="SPUS",0,IF(A3192="FWD",0,P3192/Q3192))</x:f>
      </x:c>
    </x:row>
    <x:row r="3193" spans="1:19" x14ac:dyDescent="0.3">
      <x:c r="A3193" s="0">
        <x:f>'Historical Trades'!A3193</x:f>
      </x:c>
      <x:c r="B3193" s="0">
        <x:f>'Historical Trades'!B3193</x:f>
      </x:c>
      <x:c r="C3193" s="23">
        <x:f>'Historical Trades'!C3193</x:f>
      </x:c>
      <x:c r="D3193" s="0">
        <x:f>'Historical Trades'!D3193</x:f>
      </x:c>
      <x:c r="E3193" s="23">
        <x:f>'Historical Trades'!E3193</x:f>
      </x:c>
      <x:c r="F3193" s="0">
        <x:f>'Historical Trades'!F3193</x:f>
      </x:c>
      <x:c r="G3193" s="0">
        <x:f>'Historical Trades'!G3193</x:f>
      </x:c>
      <x:c r="H3193" s="0">
        <x:f>'Historical Trades'!H3193</x:f>
      </x:c>
      <x:c r="I3193" s="0">
        <x:f>'Historical Trades'!I3193</x:f>
      </x:c>
      <x:c r="J3193" s="0">
        <x:f>'Historical Trades'!J3193</x:f>
      </x:c>
      <x:c r="K3193" s="0">
        <x:f>'Historical Trades'!K3193</x:f>
      </x:c>
      <x:c r="L3193" s="0">
        <x:f>'Historical Trades'!L3193</x:f>
      </x:c>
      <x:c r="M3193" s="0">
        <x:f>'Historical Trades'!M3193</x:f>
      </x:c>
      <x:c r="N3193" s="0">
        <x:f>CLEAN('Historical Trades'!O3193)</x:f>
      </x:c>
      <x:c r="P3193" s="14">
        <x:f>IF(G3193="sell",M3193,-M3193)</x:f>
      </x:c>
      <x:c r="Q3193" s="14">
        <x:f>VLOOKUP(N3193,'Currency Rates'!$A$3:$C$32,3,0)</x:f>
      </x:c>
      <x:c r="R3193" s="0">
        <x:f>IF(A3193="SPUS",0,IF(A3193="FWD",0,P3193/Q3193))</x:f>
      </x:c>
    </x:row>
    <x:row r="3194" spans="1:19" x14ac:dyDescent="0.3">
      <x:c r="A3194" s="0">
        <x:f>'Historical Trades'!A3194</x:f>
      </x:c>
      <x:c r="B3194" s="0">
        <x:f>'Historical Trades'!B3194</x:f>
      </x:c>
      <x:c r="C3194" s="23">
        <x:f>'Historical Trades'!C3194</x:f>
      </x:c>
      <x:c r="D3194" s="0">
        <x:f>'Historical Trades'!D3194</x:f>
      </x:c>
      <x:c r="E3194" s="23">
        <x:f>'Historical Trades'!E3194</x:f>
      </x:c>
      <x:c r="F3194" s="0">
        <x:f>'Historical Trades'!F3194</x:f>
      </x:c>
      <x:c r="G3194" s="0">
        <x:f>'Historical Trades'!G3194</x:f>
      </x:c>
      <x:c r="H3194" s="0">
        <x:f>'Historical Trades'!H3194</x:f>
      </x:c>
      <x:c r="I3194" s="0">
        <x:f>'Historical Trades'!I3194</x:f>
      </x:c>
      <x:c r="J3194" s="0">
        <x:f>'Historical Trades'!J3194</x:f>
      </x:c>
      <x:c r="K3194" s="0">
        <x:f>'Historical Trades'!K3194</x:f>
      </x:c>
      <x:c r="L3194" s="0">
        <x:f>'Historical Trades'!L3194</x:f>
      </x:c>
      <x:c r="M3194" s="0">
        <x:f>'Historical Trades'!M3194</x:f>
      </x:c>
      <x:c r="N3194" s="0">
        <x:f>CLEAN('Historical Trades'!O3194)</x:f>
      </x:c>
      <x:c r="P3194" s="14">
        <x:f>IF(G3194="sell",M3194,-M3194)</x:f>
      </x:c>
      <x:c r="Q3194" s="14">
        <x:f>VLOOKUP(N3194,'Currency Rates'!$A$3:$C$32,3,0)</x:f>
      </x:c>
      <x:c r="R3194" s="0">
        <x:f>IF(A3194="SPUS",0,IF(A3194="FWD",0,P3194/Q3194))</x:f>
      </x:c>
    </x:row>
    <x:row r="3195" spans="1:19" x14ac:dyDescent="0.3">
      <x:c r="A3195" s="0">
        <x:f>'Historical Trades'!A3195</x:f>
      </x:c>
      <x:c r="B3195" s="0">
        <x:f>'Historical Trades'!B3195</x:f>
      </x:c>
      <x:c r="C3195" s="23">
        <x:f>'Historical Trades'!C3195</x:f>
      </x:c>
      <x:c r="D3195" s="0">
        <x:f>'Historical Trades'!D3195</x:f>
      </x:c>
      <x:c r="E3195" s="23">
        <x:f>'Historical Trades'!E3195</x:f>
      </x:c>
      <x:c r="F3195" s="0">
        <x:f>'Historical Trades'!F3195</x:f>
      </x:c>
      <x:c r="G3195" s="0">
        <x:f>'Historical Trades'!G3195</x:f>
      </x:c>
      <x:c r="H3195" s="0">
        <x:f>'Historical Trades'!H3195</x:f>
      </x:c>
      <x:c r="I3195" s="0">
        <x:f>'Historical Trades'!I3195</x:f>
      </x:c>
      <x:c r="J3195" s="0">
        <x:f>'Historical Trades'!J3195</x:f>
      </x:c>
      <x:c r="K3195" s="0">
        <x:f>'Historical Trades'!K3195</x:f>
      </x:c>
      <x:c r="L3195" s="0">
        <x:f>'Historical Trades'!L3195</x:f>
      </x:c>
      <x:c r="M3195" s="0">
        <x:f>'Historical Trades'!M3195</x:f>
      </x:c>
      <x:c r="N3195" s="0">
        <x:f>CLEAN('Historical Trades'!O3195)</x:f>
      </x:c>
      <x:c r="P3195" s="14">
        <x:f>IF(G3195="sell",M3195,-M3195)</x:f>
      </x:c>
      <x:c r="Q3195" s="14">
        <x:f>VLOOKUP(N3195,'Currency Rates'!$A$3:$C$32,3,0)</x:f>
      </x:c>
      <x:c r="R3195" s="0">
        <x:f>IF(A3195="SPUS",0,IF(A3195="FWD",0,P3195/Q3195))</x:f>
      </x:c>
    </x:row>
    <x:row r="3196" spans="1:19" x14ac:dyDescent="0.3">
      <x:c r="A3196" s="0">
        <x:f>'Historical Trades'!A3196</x:f>
      </x:c>
      <x:c r="B3196" s="0">
        <x:f>'Historical Trades'!B3196</x:f>
      </x:c>
      <x:c r="C3196" s="23">
        <x:f>'Historical Trades'!C3196</x:f>
      </x:c>
      <x:c r="D3196" s="0">
        <x:f>'Historical Trades'!D3196</x:f>
      </x:c>
      <x:c r="E3196" s="23">
        <x:f>'Historical Trades'!E3196</x:f>
      </x:c>
      <x:c r="F3196" s="0">
        <x:f>'Historical Trades'!F3196</x:f>
      </x:c>
      <x:c r="G3196" s="0">
        <x:f>'Historical Trades'!G3196</x:f>
      </x:c>
      <x:c r="H3196" s="0">
        <x:f>'Historical Trades'!H3196</x:f>
      </x:c>
      <x:c r="I3196" s="0">
        <x:f>'Historical Trades'!I3196</x:f>
      </x:c>
      <x:c r="J3196" s="0">
        <x:f>'Historical Trades'!J3196</x:f>
      </x:c>
      <x:c r="K3196" s="0">
        <x:f>'Historical Trades'!K3196</x:f>
      </x:c>
      <x:c r="L3196" s="0">
        <x:f>'Historical Trades'!L3196</x:f>
      </x:c>
      <x:c r="M3196" s="0">
        <x:f>'Historical Trades'!M3196</x:f>
      </x:c>
      <x:c r="N3196" s="0">
        <x:f>CLEAN('Historical Trades'!O3196)</x:f>
      </x:c>
      <x:c r="P3196" s="14">
        <x:f>IF(G3196="sell",M3196,-M3196)</x:f>
      </x:c>
      <x:c r="Q3196" s="14">
        <x:f>VLOOKUP(N3196,'Currency Rates'!$A$3:$C$32,3,0)</x:f>
      </x:c>
      <x:c r="R3196" s="0">
        <x:f>IF(A3196="SPUS",0,IF(A3196="FWD",0,P3196/Q3196))</x:f>
      </x:c>
    </x:row>
    <x:row r="3197" spans="1:19" x14ac:dyDescent="0.3">
      <x:c r="A3197" s="0">
        <x:f>'Historical Trades'!A3197</x:f>
      </x:c>
      <x:c r="B3197" s="0">
        <x:f>'Historical Trades'!B3197</x:f>
      </x:c>
      <x:c r="C3197" s="23">
        <x:f>'Historical Trades'!C3197</x:f>
      </x:c>
      <x:c r="D3197" s="0">
        <x:f>'Historical Trades'!D3197</x:f>
      </x:c>
      <x:c r="E3197" s="23">
        <x:f>'Historical Trades'!E3197</x:f>
      </x:c>
      <x:c r="F3197" s="0">
        <x:f>'Historical Trades'!F3197</x:f>
      </x:c>
      <x:c r="G3197" s="0">
        <x:f>'Historical Trades'!G3197</x:f>
      </x:c>
      <x:c r="H3197" s="0">
        <x:f>'Historical Trades'!H3197</x:f>
      </x:c>
      <x:c r="I3197" s="0">
        <x:f>'Historical Trades'!I3197</x:f>
      </x:c>
      <x:c r="J3197" s="0">
        <x:f>'Historical Trades'!J3197</x:f>
      </x:c>
      <x:c r="K3197" s="0">
        <x:f>'Historical Trades'!K3197</x:f>
      </x:c>
      <x:c r="L3197" s="0">
        <x:f>'Historical Trades'!L3197</x:f>
      </x:c>
      <x:c r="M3197" s="0">
        <x:f>'Historical Trades'!M3197</x:f>
      </x:c>
      <x:c r="N3197" s="0">
        <x:f>CLEAN('Historical Trades'!O3197)</x:f>
      </x:c>
      <x:c r="P3197" s="14">
        <x:f>IF(G3197="sell",M3197,-M3197)</x:f>
      </x:c>
      <x:c r="Q3197" s="14">
        <x:f>VLOOKUP(N3197,'Currency Rates'!$A$3:$C$32,3,0)</x:f>
      </x:c>
      <x:c r="R3197" s="0">
        <x:f>IF(A3197="SPUS",0,IF(A3197="FWD",0,P3197/Q3197))</x:f>
      </x:c>
    </x:row>
    <x:row r="3198" spans="1:19" x14ac:dyDescent="0.3">
      <x:c r="A3198" s="0">
        <x:f>'Historical Trades'!A3198</x:f>
      </x:c>
      <x:c r="B3198" s="0">
        <x:f>'Historical Trades'!B3198</x:f>
      </x:c>
      <x:c r="C3198" s="23">
        <x:f>'Historical Trades'!C3198</x:f>
      </x:c>
      <x:c r="D3198" s="0">
        <x:f>'Historical Trades'!D3198</x:f>
      </x:c>
      <x:c r="E3198" s="23">
        <x:f>'Historical Trades'!E3198</x:f>
      </x:c>
      <x:c r="F3198" s="0">
        <x:f>'Historical Trades'!F3198</x:f>
      </x:c>
      <x:c r="G3198" s="0">
        <x:f>'Historical Trades'!G3198</x:f>
      </x:c>
      <x:c r="H3198" s="0">
        <x:f>'Historical Trades'!H3198</x:f>
      </x:c>
      <x:c r="I3198" s="0">
        <x:f>'Historical Trades'!I3198</x:f>
      </x:c>
      <x:c r="J3198" s="0">
        <x:f>'Historical Trades'!J3198</x:f>
      </x:c>
      <x:c r="K3198" s="0">
        <x:f>'Historical Trades'!K3198</x:f>
      </x:c>
      <x:c r="L3198" s="0">
        <x:f>'Historical Trades'!L3198</x:f>
      </x:c>
      <x:c r="M3198" s="0">
        <x:f>'Historical Trades'!M3198</x:f>
      </x:c>
      <x:c r="N3198" s="0">
        <x:f>CLEAN('Historical Trades'!O3198)</x:f>
      </x:c>
      <x:c r="P3198" s="14">
        <x:f>IF(G3198="sell",M3198,-M3198)</x:f>
      </x:c>
      <x:c r="Q3198" s="14">
        <x:f>VLOOKUP(N3198,'Currency Rates'!$A$3:$C$32,3,0)</x:f>
      </x:c>
      <x:c r="R3198" s="0">
        <x:f>IF(A3198="SPUS",0,IF(A3198="FWD",0,P3198/Q3198))</x:f>
      </x:c>
    </x:row>
    <x:row r="3199" spans="1:19" x14ac:dyDescent="0.3">
      <x:c r="A3199" s="0">
        <x:f>'Historical Trades'!A3199</x:f>
      </x:c>
      <x:c r="B3199" s="0">
        <x:f>'Historical Trades'!B3199</x:f>
      </x:c>
      <x:c r="C3199" s="23">
        <x:f>'Historical Trades'!C3199</x:f>
      </x:c>
      <x:c r="D3199" s="0">
        <x:f>'Historical Trades'!D3199</x:f>
      </x:c>
      <x:c r="E3199" s="23">
        <x:f>'Historical Trades'!E3199</x:f>
      </x:c>
      <x:c r="F3199" s="0">
        <x:f>'Historical Trades'!F3199</x:f>
      </x:c>
      <x:c r="G3199" s="0">
        <x:f>'Historical Trades'!G3199</x:f>
      </x:c>
      <x:c r="H3199" s="0">
        <x:f>'Historical Trades'!H3199</x:f>
      </x:c>
      <x:c r="I3199" s="0">
        <x:f>'Historical Trades'!I3199</x:f>
      </x:c>
      <x:c r="J3199" s="0">
        <x:f>'Historical Trades'!J3199</x:f>
      </x:c>
      <x:c r="K3199" s="0">
        <x:f>'Historical Trades'!K3199</x:f>
      </x:c>
      <x:c r="L3199" s="0">
        <x:f>'Historical Trades'!L3199</x:f>
      </x:c>
      <x:c r="M3199" s="0">
        <x:f>'Historical Trades'!M3199</x:f>
      </x:c>
      <x:c r="N3199" s="0">
        <x:f>CLEAN('Historical Trades'!O3199)</x:f>
      </x:c>
      <x:c r="P3199" s="14">
        <x:f>IF(G3199="sell",M3199,-M3199)</x:f>
      </x:c>
      <x:c r="Q3199" s="14">
        <x:f>VLOOKUP(N3199,'Currency Rates'!$A$3:$C$32,3,0)</x:f>
      </x:c>
      <x:c r="R3199" s="0">
        <x:f>IF(A3199="SPUS",0,IF(A3199="FWD",0,P3199/Q3199))</x:f>
      </x:c>
    </x:row>
    <x:row r="3200" spans="1:19" x14ac:dyDescent="0.3">
      <x:c r="A3200" s="0">
        <x:f>'Historical Trades'!A3200</x:f>
      </x:c>
      <x:c r="B3200" s="0">
        <x:f>'Historical Trades'!B3200</x:f>
      </x:c>
      <x:c r="C3200" s="23">
        <x:f>'Historical Trades'!C3200</x:f>
      </x:c>
      <x:c r="D3200" s="0">
        <x:f>'Historical Trades'!D3200</x:f>
      </x:c>
      <x:c r="E3200" s="23">
        <x:f>'Historical Trades'!E3200</x:f>
      </x:c>
      <x:c r="F3200" s="0">
        <x:f>'Historical Trades'!F3200</x:f>
      </x:c>
      <x:c r="G3200" s="0">
        <x:f>'Historical Trades'!G3200</x:f>
      </x:c>
      <x:c r="H3200" s="0">
        <x:f>'Historical Trades'!H3200</x:f>
      </x:c>
      <x:c r="I3200" s="0">
        <x:f>'Historical Trades'!I3200</x:f>
      </x:c>
      <x:c r="J3200" s="0">
        <x:f>'Historical Trades'!J3200</x:f>
      </x:c>
      <x:c r="K3200" s="0">
        <x:f>'Historical Trades'!K3200</x:f>
      </x:c>
      <x:c r="L3200" s="0">
        <x:f>'Historical Trades'!L3200</x:f>
      </x:c>
      <x:c r="M3200" s="0">
        <x:f>'Historical Trades'!M3200</x:f>
      </x:c>
      <x:c r="N3200" s="0">
        <x:f>CLEAN('Historical Trades'!O3200)</x:f>
      </x:c>
      <x:c r="P3200" s="14">
        <x:f>IF(G3200="sell",M3200,-M3200)</x:f>
      </x:c>
      <x:c r="Q3200" s="14">
        <x:f>VLOOKUP(N3200,'Currency Rates'!$A$3:$C$32,3,0)</x:f>
      </x:c>
      <x:c r="R3200" s="0">
        <x:f>IF(A3200="SPUS",0,IF(A3200="FWD",0,P3200/Q3200))</x:f>
      </x:c>
    </x:row>
    <x:row r="3201" spans="1:19" x14ac:dyDescent="0.3">
      <x:c r="A3201" s="0">
        <x:f>'Historical Trades'!A3201</x:f>
      </x:c>
      <x:c r="B3201" s="0">
        <x:f>'Historical Trades'!B3201</x:f>
      </x:c>
      <x:c r="C3201" s="23">
        <x:f>'Historical Trades'!C3201</x:f>
      </x:c>
      <x:c r="D3201" s="0">
        <x:f>'Historical Trades'!D3201</x:f>
      </x:c>
      <x:c r="E3201" s="23">
        <x:f>'Historical Trades'!E3201</x:f>
      </x:c>
      <x:c r="F3201" s="0">
        <x:f>'Historical Trades'!F3201</x:f>
      </x:c>
      <x:c r="G3201" s="0">
        <x:f>'Historical Trades'!G3201</x:f>
      </x:c>
      <x:c r="H3201" s="0">
        <x:f>'Historical Trades'!H3201</x:f>
      </x:c>
      <x:c r="I3201" s="0">
        <x:f>'Historical Trades'!I3201</x:f>
      </x:c>
      <x:c r="J3201" s="0">
        <x:f>'Historical Trades'!J3201</x:f>
      </x:c>
      <x:c r="K3201" s="0">
        <x:f>'Historical Trades'!K3201</x:f>
      </x:c>
      <x:c r="L3201" s="0">
        <x:f>'Historical Trades'!L3201</x:f>
      </x:c>
      <x:c r="M3201" s="0">
        <x:f>'Historical Trades'!M3201</x:f>
      </x:c>
      <x:c r="N3201" s="0">
        <x:f>CLEAN('Historical Trades'!O3201)</x:f>
      </x:c>
      <x:c r="P3201" s="14">
        <x:f>IF(G3201="sell",M3201,-M3201)</x:f>
      </x:c>
      <x:c r="Q3201" s="14">
        <x:f>VLOOKUP(N3201,'Currency Rates'!$A$3:$C$32,3,0)</x:f>
      </x:c>
      <x:c r="R3201" s="0">
        <x:f>IF(A3201="SPUS",0,IF(A3201="FWD",0,P3201/Q3201))</x:f>
      </x:c>
    </x:row>
    <x:row r="3202" spans="1:19" x14ac:dyDescent="0.3">
      <x:c r="A3202" s="0">
        <x:f>'Historical Trades'!A3202</x:f>
      </x:c>
      <x:c r="B3202" s="0">
        <x:f>'Historical Trades'!B3202</x:f>
      </x:c>
      <x:c r="C3202" s="23">
        <x:f>'Historical Trades'!C3202</x:f>
      </x:c>
      <x:c r="D3202" s="0">
        <x:f>'Historical Trades'!D3202</x:f>
      </x:c>
      <x:c r="E3202" s="23">
        <x:f>'Historical Trades'!E3202</x:f>
      </x:c>
      <x:c r="F3202" s="0">
        <x:f>'Historical Trades'!F3202</x:f>
      </x:c>
      <x:c r="G3202" s="0">
        <x:f>'Historical Trades'!G3202</x:f>
      </x:c>
      <x:c r="H3202" s="0">
        <x:f>'Historical Trades'!H3202</x:f>
      </x:c>
      <x:c r="I3202" s="0">
        <x:f>'Historical Trades'!I3202</x:f>
      </x:c>
      <x:c r="J3202" s="0">
        <x:f>'Historical Trades'!J3202</x:f>
      </x:c>
      <x:c r="K3202" s="0">
        <x:f>'Historical Trades'!K3202</x:f>
      </x:c>
      <x:c r="L3202" s="0">
        <x:f>'Historical Trades'!L3202</x:f>
      </x:c>
      <x:c r="M3202" s="0">
        <x:f>'Historical Trades'!M3202</x:f>
      </x:c>
      <x:c r="N3202" s="0">
        <x:f>CLEAN('Historical Trades'!O3202)</x:f>
      </x:c>
      <x:c r="P3202" s="14">
        <x:f>IF(G3202="sell",M3202,-M3202)</x:f>
      </x:c>
      <x:c r="Q3202" s="14">
        <x:f>VLOOKUP(N3202,'Currency Rates'!$A$3:$C$32,3,0)</x:f>
      </x:c>
      <x:c r="R3202" s="0">
        <x:f>IF(A3202="SPUS",0,IF(A3202="FWD",0,P3202/Q3202))</x:f>
      </x:c>
    </x:row>
    <x:row r="3203" spans="1:19" x14ac:dyDescent="0.3">
      <x:c r="A3203" s="0">
        <x:f>'Historical Trades'!A3203</x:f>
      </x:c>
      <x:c r="B3203" s="0">
        <x:f>'Historical Trades'!B3203</x:f>
      </x:c>
      <x:c r="C3203" s="23">
        <x:f>'Historical Trades'!C3203</x:f>
      </x:c>
      <x:c r="D3203" s="0">
        <x:f>'Historical Trades'!D3203</x:f>
      </x:c>
      <x:c r="E3203" s="23">
        <x:f>'Historical Trades'!E3203</x:f>
      </x:c>
      <x:c r="F3203" s="0">
        <x:f>'Historical Trades'!F3203</x:f>
      </x:c>
      <x:c r="G3203" s="0">
        <x:f>'Historical Trades'!G3203</x:f>
      </x:c>
      <x:c r="H3203" s="0">
        <x:f>'Historical Trades'!H3203</x:f>
      </x:c>
      <x:c r="I3203" s="0">
        <x:f>'Historical Trades'!I3203</x:f>
      </x:c>
      <x:c r="J3203" s="0">
        <x:f>'Historical Trades'!J3203</x:f>
      </x:c>
      <x:c r="K3203" s="0">
        <x:f>'Historical Trades'!K3203</x:f>
      </x:c>
      <x:c r="L3203" s="0">
        <x:f>'Historical Trades'!L3203</x:f>
      </x:c>
      <x:c r="M3203" s="0">
        <x:f>'Historical Trades'!M3203</x:f>
      </x:c>
      <x:c r="N3203" s="0">
        <x:f>CLEAN('Historical Trades'!O3203)</x:f>
      </x:c>
      <x:c r="P3203" s="14">
        <x:f>IF(G3203="sell",M3203,-M3203)</x:f>
      </x:c>
      <x:c r="Q3203" s="14">
        <x:f>VLOOKUP(N3203,'Currency Rates'!$A$3:$C$32,3,0)</x:f>
      </x:c>
      <x:c r="R3203" s="0">
        <x:f>IF(A3203="SPUS",0,IF(A3203="FWD",0,P3203/Q3203))</x:f>
      </x:c>
    </x:row>
    <x:row r="3204" spans="1:19" x14ac:dyDescent="0.3">
      <x:c r="A3204" s="0">
        <x:f>'Historical Trades'!A3204</x:f>
      </x:c>
      <x:c r="B3204" s="0">
        <x:f>'Historical Trades'!B3204</x:f>
      </x:c>
      <x:c r="C3204" s="23">
        <x:f>'Historical Trades'!C3204</x:f>
      </x:c>
      <x:c r="D3204" s="0">
        <x:f>'Historical Trades'!D3204</x:f>
      </x:c>
      <x:c r="E3204" s="23">
        <x:f>'Historical Trades'!E3204</x:f>
      </x:c>
      <x:c r="F3204" s="0">
        <x:f>'Historical Trades'!F3204</x:f>
      </x:c>
      <x:c r="G3204" s="0">
        <x:f>'Historical Trades'!G3204</x:f>
      </x:c>
      <x:c r="H3204" s="0">
        <x:f>'Historical Trades'!H3204</x:f>
      </x:c>
      <x:c r="I3204" s="0">
        <x:f>'Historical Trades'!I3204</x:f>
      </x:c>
      <x:c r="J3204" s="0">
        <x:f>'Historical Trades'!J3204</x:f>
      </x:c>
      <x:c r="K3204" s="0">
        <x:f>'Historical Trades'!K3204</x:f>
      </x:c>
      <x:c r="L3204" s="0">
        <x:f>'Historical Trades'!L3204</x:f>
      </x:c>
      <x:c r="M3204" s="0">
        <x:f>'Historical Trades'!M3204</x:f>
      </x:c>
      <x:c r="N3204" s="0">
        <x:f>CLEAN('Historical Trades'!O3204)</x:f>
      </x:c>
      <x:c r="P3204" s="14">
        <x:f>IF(G3204="sell",M3204,-M3204)</x:f>
      </x:c>
      <x:c r="Q3204" s="14">
        <x:f>VLOOKUP(N3204,'Currency Rates'!$A$3:$C$32,3,0)</x:f>
      </x:c>
      <x:c r="R3204" s="0">
        <x:f>IF(A3204="SPUS",0,IF(A3204="FWD",0,P3204/Q3204))</x:f>
      </x:c>
    </x:row>
    <x:row r="3205" spans="1:19" x14ac:dyDescent="0.3">
      <x:c r="A3205" s="0">
        <x:f>'Historical Trades'!A3205</x:f>
      </x:c>
      <x:c r="B3205" s="0">
        <x:f>'Historical Trades'!B3205</x:f>
      </x:c>
      <x:c r="C3205" s="23">
        <x:f>'Historical Trades'!C3205</x:f>
      </x:c>
      <x:c r="D3205" s="0">
        <x:f>'Historical Trades'!D3205</x:f>
      </x:c>
      <x:c r="E3205" s="23">
        <x:f>'Historical Trades'!E3205</x:f>
      </x:c>
      <x:c r="F3205" s="0">
        <x:f>'Historical Trades'!F3205</x:f>
      </x:c>
      <x:c r="G3205" s="0">
        <x:f>'Historical Trades'!G3205</x:f>
      </x:c>
      <x:c r="H3205" s="0">
        <x:f>'Historical Trades'!H3205</x:f>
      </x:c>
      <x:c r="I3205" s="0">
        <x:f>'Historical Trades'!I3205</x:f>
      </x:c>
      <x:c r="J3205" s="0">
        <x:f>'Historical Trades'!J3205</x:f>
      </x:c>
      <x:c r="K3205" s="0">
        <x:f>'Historical Trades'!K3205</x:f>
      </x:c>
      <x:c r="L3205" s="0">
        <x:f>'Historical Trades'!L3205</x:f>
      </x:c>
      <x:c r="M3205" s="0">
        <x:f>'Historical Trades'!M3205</x:f>
      </x:c>
      <x:c r="N3205" s="0">
        <x:f>CLEAN('Historical Trades'!O3205)</x:f>
      </x:c>
      <x:c r="P3205" s="14">
        <x:f>IF(G3205="sell",M3205,-M3205)</x:f>
      </x:c>
      <x:c r="Q3205" s="14">
        <x:f>VLOOKUP(N3205,'Currency Rates'!$A$3:$C$32,3,0)</x:f>
      </x:c>
      <x:c r="R3205" s="0">
        <x:f>IF(A3205="SPUS",0,IF(A3205="FWD",0,P3205/Q3205))</x:f>
      </x:c>
    </x:row>
    <x:row r="3206" spans="1:19" x14ac:dyDescent="0.3">
      <x:c r="A3206" s="0">
        <x:f>'Historical Trades'!A3206</x:f>
      </x:c>
      <x:c r="B3206" s="0">
        <x:f>'Historical Trades'!B3206</x:f>
      </x:c>
      <x:c r="C3206" s="23">
        <x:f>'Historical Trades'!C3206</x:f>
      </x:c>
      <x:c r="D3206" s="0">
        <x:f>'Historical Trades'!D3206</x:f>
      </x:c>
      <x:c r="E3206" s="23">
        <x:f>'Historical Trades'!E3206</x:f>
      </x:c>
      <x:c r="F3206" s="0">
        <x:f>'Historical Trades'!F3206</x:f>
      </x:c>
      <x:c r="G3206" s="0">
        <x:f>'Historical Trades'!G3206</x:f>
      </x:c>
      <x:c r="H3206" s="0">
        <x:f>'Historical Trades'!H3206</x:f>
      </x:c>
      <x:c r="I3206" s="0">
        <x:f>'Historical Trades'!I3206</x:f>
      </x:c>
      <x:c r="J3206" s="0">
        <x:f>'Historical Trades'!J3206</x:f>
      </x:c>
      <x:c r="K3206" s="0">
        <x:f>'Historical Trades'!K3206</x:f>
      </x:c>
      <x:c r="L3206" s="0">
        <x:f>'Historical Trades'!L3206</x:f>
      </x:c>
      <x:c r="M3206" s="0">
        <x:f>'Historical Trades'!M3206</x:f>
      </x:c>
      <x:c r="N3206" s="0">
        <x:f>CLEAN('Historical Trades'!O3206)</x:f>
      </x:c>
      <x:c r="P3206" s="14">
        <x:f>IF(G3206="sell",M3206,-M3206)</x:f>
      </x:c>
      <x:c r="Q3206" s="14">
        <x:f>VLOOKUP(N3206,'Currency Rates'!$A$3:$C$32,3,0)</x:f>
      </x:c>
      <x:c r="R3206" s="0">
        <x:f>IF(A3206="SPUS",0,IF(A3206="FWD",0,P3206/Q3206))</x:f>
      </x:c>
    </x:row>
    <x:row r="3207" spans="1:19" x14ac:dyDescent="0.3">
      <x:c r="A3207" s="0">
        <x:f>'Historical Trades'!A3207</x:f>
      </x:c>
      <x:c r="B3207" s="0">
        <x:f>'Historical Trades'!B3207</x:f>
      </x:c>
      <x:c r="C3207" s="23">
        <x:f>'Historical Trades'!C3207</x:f>
      </x:c>
      <x:c r="D3207" s="0">
        <x:f>'Historical Trades'!D3207</x:f>
      </x:c>
      <x:c r="E3207" s="23">
        <x:f>'Historical Trades'!E3207</x:f>
      </x:c>
      <x:c r="F3207" s="0">
        <x:f>'Historical Trades'!F3207</x:f>
      </x:c>
      <x:c r="G3207" s="0">
        <x:f>'Historical Trades'!G3207</x:f>
      </x:c>
      <x:c r="H3207" s="0">
        <x:f>'Historical Trades'!H3207</x:f>
      </x:c>
      <x:c r="I3207" s="0">
        <x:f>'Historical Trades'!I3207</x:f>
      </x:c>
      <x:c r="J3207" s="0">
        <x:f>'Historical Trades'!J3207</x:f>
      </x:c>
      <x:c r="K3207" s="0">
        <x:f>'Historical Trades'!K3207</x:f>
      </x:c>
      <x:c r="L3207" s="0">
        <x:f>'Historical Trades'!L3207</x:f>
      </x:c>
      <x:c r="M3207" s="0">
        <x:f>'Historical Trades'!M3207</x:f>
      </x:c>
      <x:c r="N3207" s="0">
        <x:f>CLEAN('Historical Trades'!O3207)</x:f>
      </x:c>
      <x:c r="P3207" s="14">
        <x:f>IF(G3207="sell",M3207,-M3207)</x:f>
      </x:c>
      <x:c r="Q3207" s="14">
        <x:f>VLOOKUP(N3207,'Currency Rates'!$A$3:$C$32,3,0)</x:f>
      </x:c>
      <x:c r="R3207" s="0">
        <x:f>IF(A3207="SPUS",0,IF(A3207="FWD",0,P3207/Q3207))</x:f>
      </x:c>
    </x:row>
    <x:row r="3208" spans="1:19" x14ac:dyDescent="0.3">
      <x:c r="A3208" s="0">
        <x:f>'Historical Trades'!A3208</x:f>
      </x:c>
      <x:c r="B3208" s="0">
        <x:f>'Historical Trades'!B3208</x:f>
      </x:c>
      <x:c r="C3208" s="23">
        <x:f>'Historical Trades'!C3208</x:f>
      </x:c>
      <x:c r="D3208" s="0">
        <x:f>'Historical Trades'!D3208</x:f>
      </x:c>
      <x:c r="E3208" s="23">
        <x:f>'Historical Trades'!E3208</x:f>
      </x:c>
      <x:c r="F3208" s="0">
        <x:f>'Historical Trades'!F3208</x:f>
      </x:c>
      <x:c r="G3208" s="0">
        <x:f>'Historical Trades'!G3208</x:f>
      </x:c>
      <x:c r="H3208" s="0">
        <x:f>'Historical Trades'!H3208</x:f>
      </x:c>
      <x:c r="I3208" s="0">
        <x:f>'Historical Trades'!I3208</x:f>
      </x:c>
      <x:c r="J3208" s="0">
        <x:f>'Historical Trades'!J3208</x:f>
      </x:c>
      <x:c r="K3208" s="0">
        <x:f>'Historical Trades'!K3208</x:f>
      </x:c>
      <x:c r="L3208" s="0">
        <x:f>'Historical Trades'!L3208</x:f>
      </x:c>
      <x:c r="M3208" s="0">
        <x:f>'Historical Trades'!M3208</x:f>
      </x:c>
      <x:c r="N3208" s="0">
        <x:f>CLEAN('Historical Trades'!O3208)</x:f>
      </x:c>
      <x:c r="P3208" s="14">
        <x:f>IF(G3208="sell",M3208,-M3208)</x:f>
      </x:c>
      <x:c r="Q3208" s="14">
        <x:f>VLOOKUP(N3208,'Currency Rates'!$A$3:$C$32,3,0)</x:f>
      </x:c>
      <x:c r="R3208" s="0">
        <x:f>IF(A3208="SPUS",0,IF(A3208="FWD",0,P3208/Q3208))</x:f>
      </x:c>
    </x:row>
    <x:row r="3209" spans="1:19" x14ac:dyDescent="0.3">
      <x:c r="A3209" s="0">
        <x:f>'Historical Trades'!A3209</x:f>
      </x:c>
      <x:c r="B3209" s="0">
        <x:f>'Historical Trades'!B3209</x:f>
      </x:c>
      <x:c r="C3209" s="23">
        <x:f>'Historical Trades'!C3209</x:f>
      </x:c>
      <x:c r="D3209" s="0">
        <x:f>'Historical Trades'!D3209</x:f>
      </x:c>
      <x:c r="E3209" s="23">
        <x:f>'Historical Trades'!E3209</x:f>
      </x:c>
      <x:c r="F3209" s="0">
        <x:f>'Historical Trades'!F3209</x:f>
      </x:c>
      <x:c r="G3209" s="0">
        <x:f>'Historical Trades'!G3209</x:f>
      </x:c>
      <x:c r="H3209" s="0">
        <x:f>'Historical Trades'!H3209</x:f>
      </x:c>
      <x:c r="I3209" s="0">
        <x:f>'Historical Trades'!I3209</x:f>
      </x:c>
      <x:c r="J3209" s="0">
        <x:f>'Historical Trades'!J3209</x:f>
      </x:c>
      <x:c r="K3209" s="0">
        <x:f>'Historical Trades'!K3209</x:f>
      </x:c>
      <x:c r="L3209" s="0">
        <x:f>'Historical Trades'!L3209</x:f>
      </x:c>
      <x:c r="M3209" s="0">
        <x:f>'Historical Trades'!M3209</x:f>
      </x:c>
      <x:c r="N3209" s="0">
        <x:f>CLEAN('Historical Trades'!O3209)</x:f>
      </x:c>
      <x:c r="P3209" s="14">
        <x:f>IF(G3209="sell",M3209,-M3209)</x:f>
      </x:c>
      <x:c r="Q3209" s="14">
        <x:f>VLOOKUP(N3209,'Currency Rates'!$A$3:$C$32,3,0)</x:f>
      </x:c>
      <x:c r="R3209" s="0">
        <x:f>IF(A3209="SPUS",0,IF(A3209="FWD",0,P3209/Q3209))</x:f>
      </x:c>
    </x:row>
    <x:row r="3210" spans="1:19" x14ac:dyDescent="0.3">
      <x:c r="A3210" s="0">
        <x:f>'Historical Trades'!A3210</x:f>
      </x:c>
      <x:c r="B3210" s="0">
        <x:f>'Historical Trades'!B3210</x:f>
      </x:c>
      <x:c r="C3210" s="23">
        <x:f>'Historical Trades'!C3210</x:f>
      </x:c>
      <x:c r="D3210" s="0">
        <x:f>'Historical Trades'!D3210</x:f>
      </x:c>
      <x:c r="E3210" s="23">
        <x:f>'Historical Trades'!E3210</x:f>
      </x:c>
      <x:c r="F3210" s="0">
        <x:f>'Historical Trades'!F3210</x:f>
      </x:c>
      <x:c r="G3210" s="0">
        <x:f>'Historical Trades'!G3210</x:f>
      </x:c>
      <x:c r="H3210" s="0">
        <x:f>'Historical Trades'!H3210</x:f>
      </x:c>
      <x:c r="I3210" s="0">
        <x:f>'Historical Trades'!I3210</x:f>
      </x:c>
      <x:c r="J3210" s="0">
        <x:f>'Historical Trades'!J3210</x:f>
      </x:c>
      <x:c r="K3210" s="0">
        <x:f>'Historical Trades'!K3210</x:f>
      </x:c>
      <x:c r="L3210" s="0">
        <x:f>'Historical Trades'!L3210</x:f>
      </x:c>
      <x:c r="M3210" s="0">
        <x:f>'Historical Trades'!M3210</x:f>
      </x:c>
      <x:c r="N3210" s="0">
        <x:f>CLEAN('Historical Trades'!O3210)</x:f>
      </x:c>
      <x:c r="P3210" s="14">
        <x:f>IF(G3210="sell",M3210,-M3210)</x:f>
      </x:c>
      <x:c r="Q3210" s="14">
        <x:f>VLOOKUP(N3210,'Currency Rates'!$A$3:$C$32,3,0)</x:f>
      </x:c>
      <x:c r="R3210" s="0">
        <x:f>IF(A3210="SPUS",0,IF(A3210="FWD",0,P3210/Q3210))</x:f>
      </x:c>
    </x:row>
    <x:row r="3211" spans="1:19" x14ac:dyDescent="0.3">
      <x:c r="A3211" s="0">
        <x:f>'Historical Trades'!A3211</x:f>
      </x:c>
      <x:c r="B3211" s="0">
        <x:f>'Historical Trades'!B3211</x:f>
      </x:c>
      <x:c r="C3211" s="23">
        <x:f>'Historical Trades'!C3211</x:f>
      </x:c>
      <x:c r="D3211" s="0">
        <x:f>'Historical Trades'!D3211</x:f>
      </x:c>
      <x:c r="E3211" s="23">
        <x:f>'Historical Trades'!E3211</x:f>
      </x:c>
      <x:c r="F3211" s="0">
        <x:f>'Historical Trades'!F3211</x:f>
      </x:c>
      <x:c r="G3211" s="0">
        <x:f>'Historical Trades'!G3211</x:f>
      </x:c>
      <x:c r="H3211" s="0">
        <x:f>'Historical Trades'!H3211</x:f>
      </x:c>
      <x:c r="I3211" s="0">
        <x:f>'Historical Trades'!I3211</x:f>
      </x:c>
      <x:c r="J3211" s="0">
        <x:f>'Historical Trades'!J3211</x:f>
      </x:c>
      <x:c r="K3211" s="0">
        <x:f>'Historical Trades'!K3211</x:f>
      </x:c>
      <x:c r="L3211" s="0">
        <x:f>'Historical Trades'!L3211</x:f>
      </x:c>
      <x:c r="M3211" s="0">
        <x:f>'Historical Trades'!M3211</x:f>
      </x:c>
      <x:c r="N3211" s="0">
        <x:f>CLEAN('Historical Trades'!O3211)</x:f>
      </x:c>
      <x:c r="P3211" s="14">
        <x:f>IF(G3211="sell",M3211,-M3211)</x:f>
      </x:c>
      <x:c r="Q3211" s="14">
        <x:f>VLOOKUP(N3211,'Currency Rates'!$A$3:$C$32,3,0)</x:f>
      </x:c>
      <x:c r="R3211" s="0">
        <x:f>IF(A3211="SPUS",0,IF(A3211="FWD",0,P3211/Q3211))</x:f>
      </x:c>
    </x:row>
    <x:row r="3212" spans="1:19" x14ac:dyDescent="0.3">
      <x:c r="A3212" s="0">
        <x:f>'Historical Trades'!A3212</x:f>
      </x:c>
      <x:c r="B3212" s="0">
        <x:f>'Historical Trades'!B3212</x:f>
      </x:c>
      <x:c r="C3212" s="23">
        <x:f>'Historical Trades'!C3212</x:f>
      </x:c>
      <x:c r="D3212" s="0">
        <x:f>'Historical Trades'!D3212</x:f>
      </x:c>
      <x:c r="E3212" s="23">
        <x:f>'Historical Trades'!E3212</x:f>
      </x:c>
      <x:c r="F3212" s="0">
        <x:f>'Historical Trades'!F3212</x:f>
      </x:c>
      <x:c r="G3212" s="0">
        <x:f>'Historical Trades'!G3212</x:f>
      </x:c>
      <x:c r="H3212" s="0">
        <x:f>'Historical Trades'!H3212</x:f>
      </x:c>
      <x:c r="I3212" s="0">
        <x:f>'Historical Trades'!I3212</x:f>
      </x:c>
      <x:c r="J3212" s="0">
        <x:f>'Historical Trades'!J3212</x:f>
      </x:c>
      <x:c r="K3212" s="0">
        <x:f>'Historical Trades'!K3212</x:f>
      </x:c>
      <x:c r="L3212" s="0">
        <x:f>'Historical Trades'!L3212</x:f>
      </x:c>
      <x:c r="M3212" s="0">
        <x:f>'Historical Trades'!M3212</x:f>
      </x:c>
      <x:c r="N3212" s="0">
        <x:f>CLEAN('Historical Trades'!O3212)</x:f>
      </x:c>
      <x:c r="P3212" s="14">
        <x:f>IF(G3212="sell",M3212,-M3212)</x:f>
      </x:c>
      <x:c r="Q3212" s="14">
        <x:f>VLOOKUP(N3212,'Currency Rates'!$A$3:$C$32,3,0)</x:f>
      </x:c>
      <x:c r="R3212" s="0">
        <x:f>IF(A3212="SPUS",0,IF(A3212="FWD",0,P3212/Q3212))</x:f>
      </x:c>
    </x:row>
    <x:row r="3213" spans="1:19" x14ac:dyDescent="0.3">
      <x:c r="A3213" s="0">
        <x:f>'Historical Trades'!A3213</x:f>
      </x:c>
      <x:c r="B3213" s="0">
        <x:f>'Historical Trades'!B3213</x:f>
      </x:c>
      <x:c r="C3213" s="23">
        <x:f>'Historical Trades'!C3213</x:f>
      </x:c>
      <x:c r="D3213" s="0">
        <x:f>'Historical Trades'!D3213</x:f>
      </x:c>
      <x:c r="E3213" s="23">
        <x:f>'Historical Trades'!E3213</x:f>
      </x:c>
      <x:c r="F3213" s="0">
        <x:f>'Historical Trades'!F3213</x:f>
      </x:c>
      <x:c r="G3213" s="0">
        <x:f>'Historical Trades'!G3213</x:f>
      </x:c>
      <x:c r="H3213" s="0">
        <x:f>'Historical Trades'!H3213</x:f>
      </x:c>
      <x:c r="I3213" s="0">
        <x:f>'Historical Trades'!I3213</x:f>
      </x:c>
      <x:c r="J3213" s="0">
        <x:f>'Historical Trades'!J3213</x:f>
      </x:c>
      <x:c r="K3213" s="0">
        <x:f>'Historical Trades'!K3213</x:f>
      </x:c>
      <x:c r="L3213" s="0">
        <x:f>'Historical Trades'!L3213</x:f>
      </x:c>
      <x:c r="M3213" s="0">
        <x:f>'Historical Trades'!M3213</x:f>
      </x:c>
      <x:c r="N3213" s="0">
        <x:f>CLEAN('Historical Trades'!O3213)</x:f>
      </x:c>
      <x:c r="P3213" s="14">
        <x:f>IF(G3213="sell",M3213,-M3213)</x:f>
      </x:c>
      <x:c r="Q3213" s="14">
        <x:f>VLOOKUP(N3213,'Currency Rates'!$A$3:$C$32,3,0)</x:f>
      </x:c>
      <x:c r="R3213" s="0">
        <x:f>IF(A3213="SPUS",0,IF(A3213="FWD",0,P3213/Q3213))</x:f>
      </x:c>
    </x:row>
    <x:row r="3214" spans="1:19" x14ac:dyDescent="0.3">
      <x:c r="A3214" s="0">
        <x:f>'Historical Trades'!A3214</x:f>
      </x:c>
      <x:c r="B3214" s="0">
        <x:f>'Historical Trades'!B3214</x:f>
      </x:c>
      <x:c r="C3214" s="23">
        <x:f>'Historical Trades'!C3214</x:f>
      </x:c>
      <x:c r="D3214" s="0">
        <x:f>'Historical Trades'!D3214</x:f>
      </x:c>
      <x:c r="E3214" s="23">
        <x:f>'Historical Trades'!E3214</x:f>
      </x:c>
      <x:c r="F3214" s="0">
        <x:f>'Historical Trades'!F3214</x:f>
      </x:c>
      <x:c r="G3214" s="0">
        <x:f>'Historical Trades'!G3214</x:f>
      </x:c>
      <x:c r="H3214" s="0">
        <x:f>'Historical Trades'!H3214</x:f>
      </x:c>
      <x:c r="I3214" s="0">
        <x:f>'Historical Trades'!I3214</x:f>
      </x:c>
      <x:c r="J3214" s="0">
        <x:f>'Historical Trades'!J3214</x:f>
      </x:c>
      <x:c r="K3214" s="0">
        <x:f>'Historical Trades'!K3214</x:f>
      </x:c>
      <x:c r="L3214" s="0">
        <x:f>'Historical Trades'!L3214</x:f>
      </x:c>
      <x:c r="M3214" s="0">
        <x:f>'Historical Trades'!M3214</x:f>
      </x:c>
      <x:c r="N3214" s="0">
        <x:f>CLEAN('Historical Trades'!O3214)</x:f>
      </x:c>
      <x:c r="P3214" s="14">
        <x:f>IF(G3214="sell",M3214,-M3214)</x:f>
      </x:c>
      <x:c r="Q3214" s="14">
        <x:f>VLOOKUP(N3214,'Currency Rates'!$A$3:$C$32,3,0)</x:f>
      </x:c>
      <x:c r="R3214" s="0">
        <x:f>IF(A3214="SPUS",0,IF(A3214="FWD",0,P3214/Q3214))</x:f>
      </x:c>
    </x:row>
    <x:row r="3215" spans="1:19" x14ac:dyDescent="0.3">
      <x:c r="A3215" s="0">
        <x:f>'Historical Trades'!A3215</x:f>
      </x:c>
      <x:c r="B3215" s="0">
        <x:f>'Historical Trades'!B3215</x:f>
      </x:c>
      <x:c r="C3215" s="23">
        <x:f>'Historical Trades'!C3215</x:f>
      </x:c>
      <x:c r="D3215" s="0">
        <x:f>'Historical Trades'!D3215</x:f>
      </x:c>
      <x:c r="E3215" s="23">
        <x:f>'Historical Trades'!E3215</x:f>
      </x:c>
      <x:c r="F3215" s="0">
        <x:f>'Historical Trades'!F3215</x:f>
      </x:c>
      <x:c r="G3215" s="0">
        <x:f>'Historical Trades'!G3215</x:f>
      </x:c>
      <x:c r="H3215" s="0">
        <x:f>'Historical Trades'!H3215</x:f>
      </x:c>
      <x:c r="I3215" s="0">
        <x:f>'Historical Trades'!I3215</x:f>
      </x:c>
      <x:c r="J3215" s="0">
        <x:f>'Historical Trades'!J3215</x:f>
      </x:c>
      <x:c r="K3215" s="0">
        <x:f>'Historical Trades'!K3215</x:f>
      </x:c>
      <x:c r="L3215" s="0">
        <x:f>'Historical Trades'!L3215</x:f>
      </x:c>
      <x:c r="M3215" s="0">
        <x:f>'Historical Trades'!M3215</x:f>
      </x:c>
      <x:c r="N3215" s="0">
        <x:f>CLEAN('Historical Trades'!O3215)</x:f>
      </x:c>
      <x:c r="P3215" s="14">
        <x:f>IF(G3215="sell",M3215,-M3215)</x:f>
      </x:c>
      <x:c r="Q3215" s="14">
        <x:f>VLOOKUP(N3215,'Currency Rates'!$A$3:$C$32,3,0)</x:f>
      </x:c>
      <x:c r="R3215" s="0">
        <x:f>IF(A3215="SPUS",0,IF(A3215="FWD",0,P3215/Q3215))</x:f>
      </x:c>
    </x:row>
    <x:row r="3216" spans="1:19" x14ac:dyDescent="0.3">
      <x:c r="A3216" s="0">
        <x:f>'Historical Trades'!A3216</x:f>
      </x:c>
      <x:c r="B3216" s="0">
        <x:f>'Historical Trades'!B3216</x:f>
      </x:c>
      <x:c r="C3216" s="23">
        <x:f>'Historical Trades'!C3216</x:f>
      </x:c>
      <x:c r="D3216" s="0">
        <x:f>'Historical Trades'!D3216</x:f>
      </x:c>
      <x:c r="E3216" s="23">
        <x:f>'Historical Trades'!E3216</x:f>
      </x:c>
      <x:c r="F3216" s="0">
        <x:f>'Historical Trades'!F3216</x:f>
      </x:c>
      <x:c r="G3216" s="0">
        <x:f>'Historical Trades'!G3216</x:f>
      </x:c>
      <x:c r="H3216" s="0">
        <x:f>'Historical Trades'!H3216</x:f>
      </x:c>
      <x:c r="I3216" s="0">
        <x:f>'Historical Trades'!I3216</x:f>
      </x:c>
      <x:c r="J3216" s="0">
        <x:f>'Historical Trades'!J3216</x:f>
      </x:c>
      <x:c r="K3216" s="0">
        <x:f>'Historical Trades'!K3216</x:f>
      </x:c>
      <x:c r="L3216" s="0">
        <x:f>'Historical Trades'!L3216</x:f>
      </x:c>
      <x:c r="M3216" s="0">
        <x:f>'Historical Trades'!M3216</x:f>
      </x:c>
      <x:c r="N3216" s="0">
        <x:f>CLEAN('Historical Trades'!O3216)</x:f>
      </x:c>
      <x:c r="P3216" s="14">
        <x:f>IF(G3216="sell",M3216,-M3216)</x:f>
      </x:c>
      <x:c r="Q3216" s="14">
        <x:f>VLOOKUP(N3216,'Currency Rates'!$A$3:$C$32,3,0)</x:f>
      </x:c>
      <x:c r="R3216" s="0">
        <x:f>IF(A3216="SPUS",0,IF(A3216="FWD",0,P3216/Q3216))</x:f>
      </x:c>
    </x:row>
    <x:row r="3217" spans="1:19" x14ac:dyDescent="0.3">
      <x:c r="A3217" s="0">
        <x:f>'Historical Trades'!A3217</x:f>
      </x:c>
      <x:c r="B3217" s="0">
        <x:f>'Historical Trades'!B3217</x:f>
      </x:c>
      <x:c r="C3217" s="23">
        <x:f>'Historical Trades'!C3217</x:f>
      </x:c>
      <x:c r="D3217" s="0">
        <x:f>'Historical Trades'!D3217</x:f>
      </x:c>
      <x:c r="E3217" s="23">
        <x:f>'Historical Trades'!E3217</x:f>
      </x:c>
      <x:c r="F3217" s="0">
        <x:f>'Historical Trades'!F3217</x:f>
      </x:c>
      <x:c r="G3217" s="0">
        <x:f>'Historical Trades'!G3217</x:f>
      </x:c>
      <x:c r="H3217" s="0">
        <x:f>'Historical Trades'!H3217</x:f>
      </x:c>
      <x:c r="I3217" s="0">
        <x:f>'Historical Trades'!I3217</x:f>
      </x:c>
      <x:c r="J3217" s="0">
        <x:f>'Historical Trades'!J3217</x:f>
      </x:c>
      <x:c r="K3217" s="0">
        <x:f>'Historical Trades'!K3217</x:f>
      </x:c>
      <x:c r="L3217" s="0">
        <x:f>'Historical Trades'!L3217</x:f>
      </x:c>
      <x:c r="M3217" s="0">
        <x:f>'Historical Trades'!M3217</x:f>
      </x:c>
      <x:c r="N3217" s="0">
        <x:f>CLEAN('Historical Trades'!O3217)</x:f>
      </x:c>
      <x:c r="P3217" s="14">
        <x:f>IF(G3217="sell",M3217,-M3217)</x:f>
      </x:c>
      <x:c r="Q3217" s="14">
        <x:f>VLOOKUP(N3217,'Currency Rates'!$A$3:$C$32,3,0)</x:f>
      </x:c>
      <x:c r="R3217" s="0">
        <x:f>IF(A3217="SPUS",0,IF(A3217="FWD",0,P3217/Q3217))</x:f>
      </x:c>
    </x:row>
    <x:row r="3218" spans="1:19" x14ac:dyDescent="0.3">
      <x:c r="A3218" s="0">
        <x:f>'Historical Trades'!A3218</x:f>
      </x:c>
      <x:c r="B3218" s="0">
        <x:f>'Historical Trades'!B3218</x:f>
      </x:c>
      <x:c r="C3218" s="23">
        <x:f>'Historical Trades'!C3218</x:f>
      </x:c>
      <x:c r="D3218" s="0">
        <x:f>'Historical Trades'!D3218</x:f>
      </x:c>
      <x:c r="E3218" s="23">
        <x:f>'Historical Trades'!E3218</x:f>
      </x:c>
      <x:c r="F3218" s="0">
        <x:f>'Historical Trades'!F3218</x:f>
      </x:c>
      <x:c r="G3218" s="0">
        <x:f>'Historical Trades'!G3218</x:f>
      </x:c>
      <x:c r="H3218" s="0">
        <x:f>'Historical Trades'!H3218</x:f>
      </x:c>
      <x:c r="I3218" s="0">
        <x:f>'Historical Trades'!I3218</x:f>
      </x:c>
      <x:c r="J3218" s="0">
        <x:f>'Historical Trades'!J3218</x:f>
      </x:c>
      <x:c r="K3218" s="0">
        <x:f>'Historical Trades'!K3218</x:f>
      </x:c>
      <x:c r="L3218" s="0">
        <x:f>'Historical Trades'!L3218</x:f>
      </x:c>
      <x:c r="M3218" s="0">
        <x:f>'Historical Trades'!M3218</x:f>
      </x:c>
      <x:c r="N3218" s="0">
        <x:f>CLEAN('Historical Trades'!O3218)</x:f>
      </x:c>
      <x:c r="P3218" s="14">
        <x:f>IF(G3218="sell",M3218,-M3218)</x:f>
      </x:c>
      <x:c r="Q3218" s="14">
        <x:f>VLOOKUP(N3218,'Currency Rates'!$A$3:$C$32,3,0)</x:f>
      </x:c>
      <x:c r="R3218" s="0">
        <x:f>IF(A3218="SPUS",0,IF(A3218="FWD",0,P3218/Q3218))</x:f>
      </x:c>
    </x:row>
    <x:row r="3219" spans="1:19" x14ac:dyDescent="0.3">
      <x:c r="A3219" s="0">
        <x:f>'Historical Trades'!A3219</x:f>
      </x:c>
      <x:c r="B3219" s="0">
        <x:f>'Historical Trades'!B3219</x:f>
      </x:c>
      <x:c r="C3219" s="23">
        <x:f>'Historical Trades'!C3219</x:f>
      </x:c>
      <x:c r="D3219" s="0">
        <x:f>'Historical Trades'!D3219</x:f>
      </x:c>
      <x:c r="E3219" s="23">
        <x:f>'Historical Trades'!E3219</x:f>
      </x:c>
      <x:c r="F3219" s="0">
        <x:f>'Historical Trades'!F3219</x:f>
      </x:c>
      <x:c r="G3219" s="0">
        <x:f>'Historical Trades'!G3219</x:f>
      </x:c>
      <x:c r="H3219" s="0">
        <x:f>'Historical Trades'!H3219</x:f>
      </x:c>
      <x:c r="I3219" s="0">
        <x:f>'Historical Trades'!I3219</x:f>
      </x:c>
      <x:c r="J3219" s="0">
        <x:f>'Historical Trades'!J3219</x:f>
      </x:c>
      <x:c r="K3219" s="0">
        <x:f>'Historical Trades'!K3219</x:f>
      </x:c>
      <x:c r="L3219" s="0">
        <x:f>'Historical Trades'!L3219</x:f>
      </x:c>
      <x:c r="M3219" s="0">
        <x:f>'Historical Trades'!M3219</x:f>
      </x:c>
      <x:c r="N3219" s="0">
        <x:f>CLEAN('Historical Trades'!O3219)</x:f>
      </x:c>
      <x:c r="P3219" s="14">
        <x:f>IF(G3219="sell",M3219,-M3219)</x:f>
      </x:c>
      <x:c r="Q3219" s="14">
        <x:f>VLOOKUP(N3219,'Currency Rates'!$A$3:$C$32,3,0)</x:f>
      </x:c>
      <x:c r="R3219" s="0">
        <x:f>IF(A3219="SPUS",0,IF(A3219="FWD",0,P3219/Q3219))</x:f>
      </x:c>
    </x:row>
    <x:row r="3220" spans="1:19" x14ac:dyDescent="0.3">
      <x:c r="A3220" s="0">
        <x:f>'Historical Trades'!A3220</x:f>
      </x:c>
      <x:c r="B3220" s="0">
        <x:f>'Historical Trades'!B3220</x:f>
      </x:c>
      <x:c r="C3220" s="23">
        <x:f>'Historical Trades'!C3220</x:f>
      </x:c>
      <x:c r="D3220" s="0">
        <x:f>'Historical Trades'!D3220</x:f>
      </x:c>
      <x:c r="E3220" s="23">
        <x:f>'Historical Trades'!E3220</x:f>
      </x:c>
      <x:c r="F3220" s="0">
        <x:f>'Historical Trades'!F3220</x:f>
      </x:c>
      <x:c r="G3220" s="0">
        <x:f>'Historical Trades'!G3220</x:f>
      </x:c>
      <x:c r="H3220" s="0">
        <x:f>'Historical Trades'!H3220</x:f>
      </x:c>
      <x:c r="I3220" s="0">
        <x:f>'Historical Trades'!I3220</x:f>
      </x:c>
      <x:c r="J3220" s="0">
        <x:f>'Historical Trades'!J3220</x:f>
      </x:c>
      <x:c r="K3220" s="0">
        <x:f>'Historical Trades'!K3220</x:f>
      </x:c>
      <x:c r="L3220" s="0">
        <x:f>'Historical Trades'!L3220</x:f>
      </x:c>
      <x:c r="M3220" s="0">
        <x:f>'Historical Trades'!M3220</x:f>
      </x:c>
      <x:c r="N3220" s="0">
        <x:f>CLEAN('Historical Trades'!O3220)</x:f>
      </x:c>
      <x:c r="P3220" s="14">
        <x:f>IF(G3220="sell",M3220,-M3220)</x:f>
      </x:c>
      <x:c r="Q3220" s="14">
        <x:f>VLOOKUP(N3220,'Currency Rates'!$A$3:$C$32,3,0)</x:f>
      </x:c>
      <x:c r="R3220" s="0">
        <x:f>IF(A3220="SPUS",0,IF(A3220="FWD",0,P3220/Q3220))</x:f>
      </x:c>
    </x:row>
    <x:row r="3221" spans="1:19" x14ac:dyDescent="0.3">
      <x:c r="A3221" s="0">
        <x:f>'Historical Trades'!A3221</x:f>
      </x:c>
      <x:c r="B3221" s="0">
        <x:f>'Historical Trades'!B3221</x:f>
      </x:c>
      <x:c r="C3221" s="23">
        <x:f>'Historical Trades'!C3221</x:f>
      </x:c>
      <x:c r="D3221" s="0">
        <x:f>'Historical Trades'!D3221</x:f>
      </x:c>
      <x:c r="E3221" s="23">
        <x:f>'Historical Trades'!E3221</x:f>
      </x:c>
      <x:c r="F3221" s="0">
        <x:f>'Historical Trades'!F3221</x:f>
      </x:c>
      <x:c r="G3221" s="0">
        <x:f>'Historical Trades'!G3221</x:f>
      </x:c>
      <x:c r="H3221" s="0">
        <x:f>'Historical Trades'!H3221</x:f>
      </x:c>
      <x:c r="I3221" s="0">
        <x:f>'Historical Trades'!I3221</x:f>
      </x:c>
      <x:c r="J3221" s="0">
        <x:f>'Historical Trades'!J3221</x:f>
      </x:c>
      <x:c r="K3221" s="0">
        <x:f>'Historical Trades'!K3221</x:f>
      </x:c>
      <x:c r="L3221" s="0">
        <x:f>'Historical Trades'!L3221</x:f>
      </x:c>
      <x:c r="M3221" s="0">
        <x:f>'Historical Trades'!M3221</x:f>
      </x:c>
      <x:c r="N3221" s="0">
        <x:f>CLEAN('Historical Trades'!O3221)</x:f>
      </x:c>
      <x:c r="P3221" s="14">
        <x:f>IF(G3221="sell",M3221,-M3221)</x:f>
      </x:c>
      <x:c r="Q3221" s="14">
        <x:f>VLOOKUP(N3221,'Currency Rates'!$A$3:$C$32,3,0)</x:f>
      </x:c>
      <x:c r="R3221" s="0">
        <x:f>IF(A3221="SPUS",0,IF(A3221="FWD",0,P3221/Q3221))</x:f>
      </x:c>
    </x:row>
    <x:row r="3222" spans="1:19" x14ac:dyDescent="0.3">
      <x:c r="A3222" s="0">
        <x:f>'Historical Trades'!A3222</x:f>
      </x:c>
      <x:c r="B3222" s="0">
        <x:f>'Historical Trades'!B3222</x:f>
      </x:c>
      <x:c r="C3222" s="23">
        <x:f>'Historical Trades'!C3222</x:f>
      </x:c>
      <x:c r="D3222" s="0">
        <x:f>'Historical Trades'!D3222</x:f>
      </x:c>
      <x:c r="E3222" s="23">
        <x:f>'Historical Trades'!E3222</x:f>
      </x:c>
      <x:c r="F3222" s="0">
        <x:f>'Historical Trades'!F3222</x:f>
      </x:c>
      <x:c r="G3222" s="0">
        <x:f>'Historical Trades'!G3222</x:f>
      </x:c>
      <x:c r="H3222" s="0">
        <x:f>'Historical Trades'!H3222</x:f>
      </x:c>
      <x:c r="I3222" s="0">
        <x:f>'Historical Trades'!I3222</x:f>
      </x:c>
      <x:c r="J3222" s="0">
        <x:f>'Historical Trades'!J3222</x:f>
      </x:c>
      <x:c r="K3222" s="0">
        <x:f>'Historical Trades'!K3222</x:f>
      </x:c>
      <x:c r="L3222" s="0">
        <x:f>'Historical Trades'!L3222</x:f>
      </x:c>
      <x:c r="M3222" s="0">
        <x:f>'Historical Trades'!M3222</x:f>
      </x:c>
      <x:c r="N3222" s="0">
        <x:f>CLEAN('Historical Trades'!O3222)</x:f>
      </x:c>
      <x:c r="P3222" s="14">
        <x:f>IF(G3222="sell",M3222,-M3222)</x:f>
      </x:c>
      <x:c r="Q3222" s="14">
        <x:f>VLOOKUP(N3222,'Currency Rates'!$A$3:$C$32,3,0)</x:f>
      </x:c>
      <x:c r="R3222" s="0">
        <x:f>IF(A3222="SPUS",0,IF(A3222="FWD",0,P3222/Q3222))</x:f>
      </x:c>
    </x:row>
    <x:row r="3223" spans="1:19" x14ac:dyDescent="0.3">
      <x:c r="A3223" s="0">
        <x:f>'Historical Trades'!A3223</x:f>
      </x:c>
      <x:c r="B3223" s="0">
        <x:f>'Historical Trades'!B3223</x:f>
      </x:c>
      <x:c r="C3223" s="23">
        <x:f>'Historical Trades'!C3223</x:f>
      </x:c>
      <x:c r="D3223" s="0">
        <x:f>'Historical Trades'!D3223</x:f>
      </x:c>
      <x:c r="E3223" s="23">
        <x:f>'Historical Trades'!E3223</x:f>
      </x:c>
      <x:c r="F3223" s="0">
        <x:f>'Historical Trades'!F3223</x:f>
      </x:c>
      <x:c r="G3223" s="0">
        <x:f>'Historical Trades'!G3223</x:f>
      </x:c>
      <x:c r="H3223" s="0">
        <x:f>'Historical Trades'!H3223</x:f>
      </x:c>
      <x:c r="I3223" s="0">
        <x:f>'Historical Trades'!I3223</x:f>
      </x:c>
      <x:c r="J3223" s="0">
        <x:f>'Historical Trades'!J3223</x:f>
      </x:c>
      <x:c r="K3223" s="0">
        <x:f>'Historical Trades'!K3223</x:f>
      </x:c>
      <x:c r="L3223" s="0">
        <x:f>'Historical Trades'!L3223</x:f>
      </x:c>
      <x:c r="M3223" s="0">
        <x:f>'Historical Trades'!M3223</x:f>
      </x:c>
      <x:c r="N3223" s="0">
        <x:f>CLEAN('Historical Trades'!O3223)</x:f>
      </x:c>
      <x:c r="P3223" s="14">
        <x:f>IF(G3223="sell",M3223,-M3223)</x:f>
      </x:c>
      <x:c r="Q3223" s="14">
        <x:f>VLOOKUP(N3223,'Currency Rates'!$A$3:$C$32,3,0)</x:f>
      </x:c>
      <x:c r="R3223" s="0">
        <x:f>IF(A3223="SPUS",0,IF(A3223="FWD",0,P3223/Q3223))</x:f>
      </x:c>
    </x:row>
    <x:row r="3224" spans="1:19" x14ac:dyDescent="0.3">
      <x:c r="A3224" s="0">
        <x:f>'Historical Trades'!A3224</x:f>
      </x:c>
      <x:c r="B3224" s="0">
        <x:f>'Historical Trades'!B3224</x:f>
      </x:c>
      <x:c r="C3224" s="23">
        <x:f>'Historical Trades'!C3224</x:f>
      </x:c>
      <x:c r="D3224" s="0">
        <x:f>'Historical Trades'!D3224</x:f>
      </x:c>
      <x:c r="E3224" s="23">
        <x:f>'Historical Trades'!E3224</x:f>
      </x:c>
      <x:c r="F3224" s="0">
        <x:f>'Historical Trades'!F3224</x:f>
      </x:c>
      <x:c r="G3224" s="0">
        <x:f>'Historical Trades'!G3224</x:f>
      </x:c>
      <x:c r="H3224" s="0">
        <x:f>'Historical Trades'!H3224</x:f>
      </x:c>
      <x:c r="I3224" s="0">
        <x:f>'Historical Trades'!I3224</x:f>
      </x:c>
      <x:c r="J3224" s="0">
        <x:f>'Historical Trades'!J3224</x:f>
      </x:c>
      <x:c r="K3224" s="0">
        <x:f>'Historical Trades'!K3224</x:f>
      </x:c>
      <x:c r="L3224" s="0">
        <x:f>'Historical Trades'!L3224</x:f>
      </x:c>
      <x:c r="M3224" s="0">
        <x:f>'Historical Trades'!M3224</x:f>
      </x:c>
      <x:c r="N3224" s="0">
        <x:f>CLEAN('Historical Trades'!O3224)</x:f>
      </x:c>
      <x:c r="P3224" s="14">
        <x:f>IF(G3224="sell",M3224,-M3224)</x:f>
      </x:c>
      <x:c r="Q3224" s="14">
        <x:f>VLOOKUP(N3224,'Currency Rates'!$A$3:$C$32,3,0)</x:f>
      </x:c>
      <x:c r="R3224" s="0">
        <x:f>IF(A3224="SPUS",0,IF(A3224="FWD",0,P3224/Q3224))</x:f>
      </x:c>
    </x:row>
    <x:row r="3225" spans="1:19" x14ac:dyDescent="0.3">
      <x:c r="A3225" s="0">
        <x:f>'Historical Trades'!A3225</x:f>
      </x:c>
      <x:c r="B3225" s="0">
        <x:f>'Historical Trades'!B3225</x:f>
      </x:c>
      <x:c r="C3225" s="23">
        <x:f>'Historical Trades'!C3225</x:f>
      </x:c>
      <x:c r="D3225" s="0">
        <x:f>'Historical Trades'!D3225</x:f>
      </x:c>
      <x:c r="E3225" s="23">
        <x:f>'Historical Trades'!E3225</x:f>
      </x:c>
      <x:c r="F3225" s="0">
        <x:f>'Historical Trades'!F3225</x:f>
      </x:c>
      <x:c r="G3225" s="0">
        <x:f>'Historical Trades'!G3225</x:f>
      </x:c>
      <x:c r="H3225" s="0">
        <x:f>'Historical Trades'!H3225</x:f>
      </x:c>
      <x:c r="I3225" s="0">
        <x:f>'Historical Trades'!I3225</x:f>
      </x:c>
      <x:c r="J3225" s="0">
        <x:f>'Historical Trades'!J3225</x:f>
      </x:c>
      <x:c r="K3225" s="0">
        <x:f>'Historical Trades'!K3225</x:f>
      </x:c>
      <x:c r="L3225" s="0">
        <x:f>'Historical Trades'!L3225</x:f>
      </x:c>
      <x:c r="M3225" s="0">
        <x:f>'Historical Trades'!M3225</x:f>
      </x:c>
      <x:c r="N3225" s="0">
        <x:f>CLEAN('Historical Trades'!O3225)</x:f>
      </x:c>
      <x:c r="P3225" s="14">
        <x:f>IF(G3225="sell",M3225,-M3225)</x:f>
      </x:c>
      <x:c r="Q3225" s="14">
        <x:f>VLOOKUP(N3225,'Currency Rates'!$A$3:$C$32,3,0)</x:f>
      </x:c>
      <x:c r="R3225" s="0">
        <x:f>IF(A3225="SPUS",0,IF(A3225="FWD",0,P3225/Q3225))</x:f>
      </x:c>
    </x:row>
    <x:row r="3226" spans="1:19" x14ac:dyDescent="0.3">
      <x:c r="A3226" s="0">
        <x:f>'Historical Trades'!A3226</x:f>
      </x:c>
      <x:c r="B3226" s="0">
        <x:f>'Historical Trades'!B3226</x:f>
      </x:c>
      <x:c r="C3226" s="23">
        <x:f>'Historical Trades'!C3226</x:f>
      </x:c>
      <x:c r="D3226" s="0">
        <x:f>'Historical Trades'!D3226</x:f>
      </x:c>
      <x:c r="E3226" s="23">
        <x:f>'Historical Trades'!E3226</x:f>
      </x:c>
      <x:c r="F3226" s="0">
        <x:f>'Historical Trades'!F3226</x:f>
      </x:c>
      <x:c r="G3226" s="0">
        <x:f>'Historical Trades'!G3226</x:f>
      </x:c>
      <x:c r="H3226" s="0">
        <x:f>'Historical Trades'!H3226</x:f>
      </x:c>
      <x:c r="I3226" s="0">
        <x:f>'Historical Trades'!I3226</x:f>
      </x:c>
      <x:c r="J3226" s="0">
        <x:f>'Historical Trades'!J3226</x:f>
      </x:c>
      <x:c r="K3226" s="0">
        <x:f>'Historical Trades'!K3226</x:f>
      </x:c>
      <x:c r="L3226" s="0">
        <x:f>'Historical Trades'!L3226</x:f>
      </x:c>
      <x:c r="M3226" s="0">
        <x:f>'Historical Trades'!M3226</x:f>
      </x:c>
      <x:c r="N3226" s="0">
        <x:f>CLEAN('Historical Trades'!O3226)</x:f>
      </x:c>
      <x:c r="P3226" s="14">
        <x:f>IF(G3226="sell",M3226,-M3226)</x:f>
      </x:c>
      <x:c r="Q3226" s="14">
        <x:f>VLOOKUP(N3226,'Currency Rates'!$A$3:$C$32,3,0)</x:f>
      </x:c>
      <x:c r="R3226" s="0">
        <x:f>IF(A3226="SPUS",0,IF(A3226="FWD",0,P3226/Q3226))</x:f>
      </x:c>
    </x:row>
    <x:row r="3227" spans="1:19" x14ac:dyDescent="0.3">
      <x:c r="A3227" s="0">
        <x:f>'Historical Trades'!A3227</x:f>
      </x:c>
      <x:c r="B3227" s="0">
        <x:f>'Historical Trades'!B3227</x:f>
      </x:c>
      <x:c r="C3227" s="23">
        <x:f>'Historical Trades'!C3227</x:f>
      </x:c>
      <x:c r="D3227" s="0">
        <x:f>'Historical Trades'!D3227</x:f>
      </x:c>
      <x:c r="E3227" s="23">
        <x:f>'Historical Trades'!E3227</x:f>
      </x:c>
      <x:c r="F3227" s="0">
        <x:f>'Historical Trades'!F3227</x:f>
      </x:c>
      <x:c r="G3227" s="0">
        <x:f>'Historical Trades'!G3227</x:f>
      </x:c>
      <x:c r="H3227" s="0">
        <x:f>'Historical Trades'!H3227</x:f>
      </x:c>
      <x:c r="I3227" s="0">
        <x:f>'Historical Trades'!I3227</x:f>
      </x:c>
      <x:c r="J3227" s="0">
        <x:f>'Historical Trades'!J3227</x:f>
      </x:c>
      <x:c r="K3227" s="0">
        <x:f>'Historical Trades'!K3227</x:f>
      </x:c>
      <x:c r="L3227" s="0">
        <x:f>'Historical Trades'!L3227</x:f>
      </x:c>
      <x:c r="M3227" s="0">
        <x:f>'Historical Trades'!M3227</x:f>
      </x:c>
      <x:c r="N3227" s="0">
        <x:f>CLEAN('Historical Trades'!O3227)</x:f>
      </x:c>
      <x:c r="P3227" s="14">
        <x:f>IF(G3227="sell",M3227,-M3227)</x:f>
      </x:c>
      <x:c r="Q3227" s="14">
        <x:f>VLOOKUP(N3227,'Currency Rates'!$A$3:$C$32,3,0)</x:f>
      </x:c>
      <x:c r="R3227" s="0">
        <x:f>IF(A3227="SPUS",0,IF(A3227="FWD",0,P3227/Q3227))</x:f>
      </x:c>
    </x:row>
    <x:row r="3228" spans="1:19" x14ac:dyDescent="0.3">
      <x:c r="A3228" s="0">
        <x:f>'Historical Trades'!A3228</x:f>
      </x:c>
      <x:c r="B3228" s="0">
        <x:f>'Historical Trades'!B3228</x:f>
      </x:c>
      <x:c r="C3228" s="23">
        <x:f>'Historical Trades'!C3228</x:f>
      </x:c>
      <x:c r="D3228" s="0">
        <x:f>'Historical Trades'!D3228</x:f>
      </x:c>
      <x:c r="E3228" s="23">
        <x:f>'Historical Trades'!E3228</x:f>
      </x:c>
      <x:c r="F3228" s="0">
        <x:f>'Historical Trades'!F3228</x:f>
      </x:c>
      <x:c r="G3228" s="0">
        <x:f>'Historical Trades'!G3228</x:f>
      </x:c>
      <x:c r="H3228" s="0">
        <x:f>'Historical Trades'!H3228</x:f>
      </x:c>
      <x:c r="I3228" s="0">
        <x:f>'Historical Trades'!I3228</x:f>
      </x:c>
      <x:c r="J3228" s="0">
        <x:f>'Historical Trades'!J3228</x:f>
      </x:c>
      <x:c r="K3228" s="0">
        <x:f>'Historical Trades'!K3228</x:f>
      </x:c>
      <x:c r="L3228" s="0">
        <x:f>'Historical Trades'!L3228</x:f>
      </x:c>
      <x:c r="M3228" s="0">
        <x:f>'Historical Trades'!M3228</x:f>
      </x:c>
      <x:c r="N3228" s="0">
        <x:f>CLEAN('Historical Trades'!O3228)</x:f>
      </x:c>
      <x:c r="P3228" s="14">
        <x:f>IF(G3228="sell",M3228,-M3228)</x:f>
      </x:c>
      <x:c r="Q3228" s="14">
        <x:f>VLOOKUP(N3228,'Currency Rates'!$A$3:$C$32,3,0)</x:f>
      </x:c>
      <x:c r="R3228" s="0">
        <x:f>IF(A3228="SPUS",0,IF(A3228="FWD",0,P3228/Q3228))</x:f>
      </x:c>
    </x:row>
    <x:row r="3229" spans="1:19" x14ac:dyDescent="0.3">
      <x:c r="A3229" s="0">
        <x:f>'Historical Trades'!A3229</x:f>
      </x:c>
      <x:c r="B3229" s="0">
        <x:f>'Historical Trades'!B3229</x:f>
      </x:c>
      <x:c r="C3229" s="23">
        <x:f>'Historical Trades'!C3229</x:f>
      </x:c>
      <x:c r="D3229" s="0">
        <x:f>'Historical Trades'!D3229</x:f>
      </x:c>
      <x:c r="E3229" s="23">
        <x:f>'Historical Trades'!E3229</x:f>
      </x:c>
      <x:c r="F3229" s="0">
        <x:f>'Historical Trades'!F3229</x:f>
      </x:c>
      <x:c r="G3229" s="0">
        <x:f>'Historical Trades'!G3229</x:f>
      </x:c>
      <x:c r="H3229" s="0">
        <x:f>'Historical Trades'!H3229</x:f>
      </x:c>
      <x:c r="I3229" s="0">
        <x:f>'Historical Trades'!I3229</x:f>
      </x:c>
      <x:c r="J3229" s="0">
        <x:f>'Historical Trades'!J3229</x:f>
      </x:c>
      <x:c r="K3229" s="0">
        <x:f>'Historical Trades'!K3229</x:f>
      </x:c>
      <x:c r="L3229" s="0">
        <x:f>'Historical Trades'!L3229</x:f>
      </x:c>
      <x:c r="M3229" s="0">
        <x:f>'Historical Trades'!M3229</x:f>
      </x:c>
      <x:c r="N3229" s="0">
        <x:f>CLEAN('Historical Trades'!O3229)</x:f>
      </x:c>
      <x:c r="P3229" s="14">
        <x:f>IF(G3229="sell",M3229,-M3229)</x:f>
      </x:c>
      <x:c r="Q3229" s="14">
        <x:f>VLOOKUP(N3229,'Currency Rates'!$A$3:$C$32,3,0)</x:f>
      </x:c>
      <x:c r="R3229" s="0">
        <x:f>IF(A3229="SPUS",0,IF(A3229="FWD",0,P3229/Q3229))</x:f>
      </x:c>
    </x:row>
    <x:row r="3230" spans="1:19" x14ac:dyDescent="0.3">
      <x:c r="A3230" s="0">
        <x:f>'Historical Trades'!A3230</x:f>
      </x:c>
      <x:c r="B3230" s="0">
        <x:f>'Historical Trades'!B3230</x:f>
      </x:c>
      <x:c r="C3230" s="23">
        <x:f>'Historical Trades'!C3230</x:f>
      </x:c>
      <x:c r="D3230" s="0">
        <x:f>'Historical Trades'!D3230</x:f>
      </x:c>
      <x:c r="E3230" s="23">
        <x:f>'Historical Trades'!E3230</x:f>
      </x:c>
      <x:c r="F3230" s="0">
        <x:f>'Historical Trades'!F3230</x:f>
      </x:c>
      <x:c r="G3230" s="0">
        <x:f>'Historical Trades'!G3230</x:f>
      </x:c>
      <x:c r="H3230" s="0">
        <x:f>'Historical Trades'!H3230</x:f>
      </x:c>
      <x:c r="I3230" s="0">
        <x:f>'Historical Trades'!I3230</x:f>
      </x:c>
      <x:c r="J3230" s="0">
        <x:f>'Historical Trades'!J3230</x:f>
      </x:c>
      <x:c r="K3230" s="0">
        <x:f>'Historical Trades'!K3230</x:f>
      </x:c>
      <x:c r="L3230" s="0">
        <x:f>'Historical Trades'!L3230</x:f>
      </x:c>
      <x:c r="M3230" s="0">
        <x:f>'Historical Trades'!M3230</x:f>
      </x:c>
      <x:c r="N3230" s="0">
        <x:f>CLEAN('Historical Trades'!O3230)</x:f>
      </x:c>
      <x:c r="P3230" s="14">
        <x:f>IF(G3230="sell",M3230,-M3230)</x:f>
      </x:c>
      <x:c r="Q3230" s="14">
        <x:f>VLOOKUP(N3230,'Currency Rates'!$A$3:$C$32,3,0)</x:f>
      </x:c>
      <x:c r="R3230" s="0">
        <x:f>IF(A3230="SPUS",0,IF(A3230="FWD",0,P3230/Q3230))</x:f>
      </x:c>
    </x:row>
    <x:row r="3231" spans="1:19" x14ac:dyDescent="0.3">
      <x:c r="A3231" s="0">
        <x:f>'Historical Trades'!A3231</x:f>
      </x:c>
      <x:c r="B3231" s="0">
        <x:f>'Historical Trades'!B3231</x:f>
      </x:c>
      <x:c r="C3231" s="23">
        <x:f>'Historical Trades'!C3231</x:f>
      </x:c>
      <x:c r="D3231" s="0">
        <x:f>'Historical Trades'!D3231</x:f>
      </x:c>
      <x:c r="E3231" s="23">
        <x:f>'Historical Trades'!E3231</x:f>
      </x:c>
      <x:c r="F3231" s="0">
        <x:f>'Historical Trades'!F3231</x:f>
      </x:c>
      <x:c r="G3231" s="0">
        <x:f>'Historical Trades'!G3231</x:f>
      </x:c>
      <x:c r="H3231" s="0">
        <x:f>'Historical Trades'!H3231</x:f>
      </x:c>
      <x:c r="I3231" s="0">
        <x:f>'Historical Trades'!I3231</x:f>
      </x:c>
      <x:c r="J3231" s="0">
        <x:f>'Historical Trades'!J3231</x:f>
      </x:c>
      <x:c r="K3231" s="0">
        <x:f>'Historical Trades'!K3231</x:f>
      </x:c>
      <x:c r="L3231" s="0">
        <x:f>'Historical Trades'!L3231</x:f>
      </x:c>
      <x:c r="M3231" s="0">
        <x:f>'Historical Trades'!M3231</x:f>
      </x:c>
      <x:c r="N3231" s="0">
        <x:f>CLEAN('Historical Trades'!O3231)</x:f>
      </x:c>
      <x:c r="P3231" s="14">
        <x:f>IF(G3231="sell",M3231,-M3231)</x:f>
      </x:c>
      <x:c r="Q3231" s="14">
        <x:f>VLOOKUP(N3231,'Currency Rates'!$A$3:$C$32,3,0)</x:f>
      </x:c>
      <x:c r="R3231" s="0">
        <x:f>IF(A3231="SPUS",0,IF(A3231="FWD",0,P3231/Q3231))</x:f>
      </x:c>
    </x:row>
    <x:row r="3232" spans="1:19" x14ac:dyDescent="0.3">
      <x:c r="A3232" s="0">
        <x:f>'Historical Trades'!A3232</x:f>
      </x:c>
      <x:c r="B3232" s="0">
        <x:f>'Historical Trades'!B3232</x:f>
      </x:c>
      <x:c r="C3232" s="23">
        <x:f>'Historical Trades'!C3232</x:f>
      </x:c>
      <x:c r="D3232" s="0">
        <x:f>'Historical Trades'!D3232</x:f>
      </x:c>
      <x:c r="E3232" s="23">
        <x:f>'Historical Trades'!E3232</x:f>
      </x:c>
      <x:c r="F3232" s="0">
        <x:f>'Historical Trades'!F3232</x:f>
      </x:c>
      <x:c r="G3232" s="0">
        <x:f>'Historical Trades'!G3232</x:f>
      </x:c>
      <x:c r="H3232" s="0">
        <x:f>'Historical Trades'!H3232</x:f>
      </x:c>
      <x:c r="I3232" s="0">
        <x:f>'Historical Trades'!I3232</x:f>
      </x:c>
      <x:c r="J3232" s="0">
        <x:f>'Historical Trades'!J3232</x:f>
      </x:c>
      <x:c r="K3232" s="0">
        <x:f>'Historical Trades'!K3232</x:f>
      </x:c>
      <x:c r="L3232" s="0">
        <x:f>'Historical Trades'!L3232</x:f>
      </x:c>
      <x:c r="M3232" s="0">
        <x:f>'Historical Trades'!M3232</x:f>
      </x:c>
      <x:c r="N3232" s="0">
        <x:f>CLEAN('Historical Trades'!O3232)</x:f>
      </x:c>
      <x:c r="P3232" s="14">
        <x:f>IF(G3232="sell",M3232,-M3232)</x:f>
      </x:c>
      <x:c r="Q3232" s="14">
        <x:f>VLOOKUP(N3232,'Currency Rates'!$A$3:$C$32,3,0)</x:f>
      </x:c>
      <x:c r="R3232" s="0">
        <x:f>IF(A3232="SPUS",0,IF(A3232="FWD",0,P3232/Q3232))</x:f>
      </x:c>
    </x:row>
    <x:row r="3233" spans="1:19" x14ac:dyDescent="0.3">
      <x:c r="A3233" s="0">
        <x:f>'Historical Trades'!A3233</x:f>
      </x:c>
      <x:c r="B3233" s="0">
        <x:f>'Historical Trades'!B3233</x:f>
      </x:c>
      <x:c r="C3233" s="23">
        <x:f>'Historical Trades'!C3233</x:f>
      </x:c>
      <x:c r="D3233" s="0">
        <x:f>'Historical Trades'!D3233</x:f>
      </x:c>
      <x:c r="E3233" s="23">
        <x:f>'Historical Trades'!E3233</x:f>
      </x:c>
      <x:c r="F3233" s="0">
        <x:f>'Historical Trades'!F3233</x:f>
      </x:c>
      <x:c r="G3233" s="0">
        <x:f>'Historical Trades'!G3233</x:f>
      </x:c>
      <x:c r="H3233" s="0">
        <x:f>'Historical Trades'!H3233</x:f>
      </x:c>
      <x:c r="I3233" s="0">
        <x:f>'Historical Trades'!I3233</x:f>
      </x:c>
      <x:c r="J3233" s="0">
        <x:f>'Historical Trades'!J3233</x:f>
      </x:c>
      <x:c r="K3233" s="0">
        <x:f>'Historical Trades'!K3233</x:f>
      </x:c>
      <x:c r="L3233" s="0">
        <x:f>'Historical Trades'!L3233</x:f>
      </x:c>
      <x:c r="M3233" s="0">
        <x:f>'Historical Trades'!M3233</x:f>
      </x:c>
      <x:c r="N3233" s="0">
        <x:f>CLEAN('Historical Trades'!O3233)</x:f>
      </x:c>
      <x:c r="P3233" s="14">
        <x:f>IF(G3233="sell",M3233,-M3233)</x:f>
      </x:c>
      <x:c r="Q3233" s="14">
        <x:f>VLOOKUP(N3233,'Currency Rates'!$A$3:$C$32,3,0)</x:f>
      </x:c>
      <x:c r="R3233" s="0">
        <x:f>IF(A3233="SPUS",0,IF(A3233="FWD",0,P3233/Q3233))</x:f>
      </x:c>
    </x:row>
    <x:row r="3234" spans="1:19" x14ac:dyDescent="0.3">
      <x:c r="A3234" s="0">
        <x:f>'Historical Trades'!A3234</x:f>
      </x:c>
      <x:c r="B3234" s="0">
        <x:f>'Historical Trades'!B3234</x:f>
      </x:c>
      <x:c r="C3234" s="23">
        <x:f>'Historical Trades'!C3234</x:f>
      </x:c>
      <x:c r="D3234" s="0">
        <x:f>'Historical Trades'!D3234</x:f>
      </x:c>
      <x:c r="E3234" s="23">
        <x:f>'Historical Trades'!E3234</x:f>
      </x:c>
      <x:c r="F3234" s="0">
        <x:f>'Historical Trades'!F3234</x:f>
      </x:c>
      <x:c r="G3234" s="0">
        <x:f>'Historical Trades'!G3234</x:f>
      </x:c>
      <x:c r="H3234" s="0">
        <x:f>'Historical Trades'!H3234</x:f>
      </x:c>
      <x:c r="I3234" s="0">
        <x:f>'Historical Trades'!I3234</x:f>
      </x:c>
      <x:c r="J3234" s="0">
        <x:f>'Historical Trades'!J3234</x:f>
      </x:c>
      <x:c r="K3234" s="0">
        <x:f>'Historical Trades'!K3234</x:f>
      </x:c>
      <x:c r="L3234" s="0">
        <x:f>'Historical Trades'!L3234</x:f>
      </x:c>
      <x:c r="M3234" s="0">
        <x:f>'Historical Trades'!M3234</x:f>
      </x:c>
      <x:c r="N3234" s="0">
        <x:f>CLEAN('Historical Trades'!O3234)</x:f>
      </x:c>
      <x:c r="P3234" s="14">
        <x:f>IF(G3234="sell",M3234,-M3234)</x:f>
      </x:c>
      <x:c r="Q3234" s="14">
        <x:f>VLOOKUP(N3234,'Currency Rates'!$A$3:$C$32,3,0)</x:f>
      </x:c>
      <x:c r="R3234" s="0">
        <x:f>IF(A3234="SPUS",0,IF(A3234="FWD",0,P3234/Q3234))</x:f>
      </x:c>
    </x:row>
    <x:row r="3235" spans="1:19" x14ac:dyDescent="0.3">
      <x:c r="A3235" s="0">
        <x:f>'Historical Trades'!A3235</x:f>
      </x:c>
      <x:c r="B3235" s="0">
        <x:f>'Historical Trades'!B3235</x:f>
      </x:c>
      <x:c r="C3235" s="23">
        <x:f>'Historical Trades'!C3235</x:f>
      </x:c>
      <x:c r="D3235" s="0">
        <x:f>'Historical Trades'!D3235</x:f>
      </x:c>
      <x:c r="E3235" s="23">
        <x:f>'Historical Trades'!E3235</x:f>
      </x:c>
      <x:c r="F3235" s="0">
        <x:f>'Historical Trades'!F3235</x:f>
      </x:c>
      <x:c r="G3235" s="0">
        <x:f>'Historical Trades'!G3235</x:f>
      </x:c>
      <x:c r="H3235" s="0">
        <x:f>'Historical Trades'!H3235</x:f>
      </x:c>
      <x:c r="I3235" s="0">
        <x:f>'Historical Trades'!I3235</x:f>
      </x:c>
      <x:c r="J3235" s="0">
        <x:f>'Historical Trades'!J3235</x:f>
      </x:c>
      <x:c r="K3235" s="0">
        <x:f>'Historical Trades'!K3235</x:f>
      </x:c>
      <x:c r="L3235" s="0">
        <x:f>'Historical Trades'!L3235</x:f>
      </x:c>
      <x:c r="M3235" s="0">
        <x:f>'Historical Trades'!M3235</x:f>
      </x:c>
      <x:c r="N3235" s="0">
        <x:f>CLEAN('Historical Trades'!O3235)</x:f>
      </x:c>
      <x:c r="P3235" s="14">
        <x:f>IF(G3235="sell",M3235,-M3235)</x:f>
      </x:c>
      <x:c r="Q3235" s="14">
        <x:f>VLOOKUP(N3235,'Currency Rates'!$A$3:$C$32,3,0)</x:f>
      </x:c>
      <x:c r="R3235" s="0">
        <x:f>IF(A3235="SPUS",0,IF(A3235="FWD",0,P3235/Q3235))</x:f>
      </x:c>
    </x:row>
    <x:row r="3236" spans="1:19" x14ac:dyDescent="0.3">
      <x:c r="A3236" s="0">
        <x:f>'Historical Trades'!A3236</x:f>
      </x:c>
      <x:c r="B3236" s="0">
        <x:f>'Historical Trades'!B3236</x:f>
      </x:c>
      <x:c r="C3236" s="23">
        <x:f>'Historical Trades'!C3236</x:f>
      </x:c>
      <x:c r="D3236" s="0">
        <x:f>'Historical Trades'!D3236</x:f>
      </x:c>
      <x:c r="E3236" s="23">
        <x:f>'Historical Trades'!E3236</x:f>
      </x:c>
      <x:c r="F3236" s="0">
        <x:f>'Historical Trades'!F3236</x:f>
      </x:c>
      <x:c r="G3236" s="0">
        <x:f>'Historical Trades'!G3236</x:f>
      </x:c>
      <x:c r="H3236" s="0">
        <x:f>'Historical Trades'!H3236</x:f>
      </x:c>
      <x:c r="I3236" s="0">
        <x:f>'Historical Trades'!I3236</x:f>
      </x:c>
      <x:c r="J3236" s="0">
        <x:f>'Historical Trades'!J3236</x:f>
      </x:c>
      <x:c r="K3236" s="0">
        <x:f>'Historical Trades'!K3236</x:f>
      </x:c>
      <x:c r="L3236" s="0">
        <x:f>'Historical Trades'!L3236</x:f>
      </x:c>
      <x:c r="M3236" s="0">
        <x:f>'Historical Trades'!M3236</x:f>
      </x:c>
      <x:c r="N3236" s="0">
        <x:f>CLEAN('Historical Trades'!O3236)</x:f>
      </x:c>
      <x:c r="P3236" s="14">
        <x:f>IF(G3236="sell",M3236,-M3236)</x:f>
      </x:c>
      <x:c r="Q3236" s="14">
        <x:f>VLOOKUP(N3236,'Currency Rates'!$A$3:$C$32,3,0)</x:f>
      </x:c>
      <x:c r="R3236" s="0">
        <x:f>IF(A3236="SPUS",0,IF(A3236="FWD",0,P3236/Q3236))</x:f>
      </x:c>
    </x:row>
    <x:row r="3237" spans="1:19" x14ac:dyDescent="0.3">
      <x:c r="A3237" s="0">
        <x:f>'Historical Trades'!A3237</x:f>
      </x:c>
      <x:c r="B3237" s="0">
        <x:f>'Historical Trades'!B3237</x:f>
      </x:c>
      <x:c r="C3237" s="23">
        <x:f>'Historical Trades'!C3237</x:f>
      </x:c>
      <x:c r="D3237" s="0">
        <x:f>'Historical Trades'!D3237</x:f>
      </x:c>
      <x:c r="E3237" s="23">
        <x:f>'Historical Trades'!E3237</x:f>
      </x:c>
      <x:c r="F3237" s="0">
        <x:f>'Historical Trades'!F3237</x:f>
      </x:c>
      <x:c r="G3237" s="0">
        <x:f>'Historical Trades'!G3237</x:f>
      </x:c>
      <x:c r="H3237" s="0">
        <x:f>'Historical Trades'!H3237</x:f>
      </x:c>
      <x:c r="I3237" s="0">
        <x:f>'Historical Trades'!I3237</x:f>
      </x:c>
      <x:c r="J3237" s="0">
        <x:f>'Historical Trades'!J3237</x:f>
      </x:c>
      <x:c r="K3237" s="0">
        <x:f>'Historical Trades'!K3237</x:f>
      </x:c>
      <x:c r="L3237" s="0">
        <x:f>'Historical Trades'!L3237</x:f>
      </x:c>
      <x:c r="M3237" s="0">
        <x:f>'Historical Trades'!M3237</x:f>
      </x:c>
      <x:c r="N3237" s="0">
        <x:f>CLEAN('Historical Trades'!O3237)</x:f>
      </x:c>
      <x:c r="P3237" s="14">
        <x:f>IF(G3237="sell",M3237,-M3237)</x:f>
      </x:c>
      <x:c r="Q3237" s="14">
        <x:f>VLOOKUP(N3237,'Currency Rates'!$A$3:$C$32,3,0)</x:f>
      </x:c>
      <x:c r="R3237" s="0">
        <x:f>IF(A3237="SPUS",0,IF(A3237="FWD",0,P3237/Q3237))</x:f>
      </x:c>
    </x:row>
    <x:row r="3238" spans="1:19" x14ac:dyDescent="0.3">
      <x:c r="A3238" s="0">
        <x:f>'Historical Trades'!A3238</x:f>
      </x:c>
      <x:c r="B3238" s="0">
        <x:f>'Historical Trades'!B3238</x:f>
      </x:c>
      <x:c r="C3238" s="23">
        <x:f>'Historical Trades'!C3238</x:f>
      </x:c>
      <x:c r="D3238" s="0">
        <x:f>'Historical Trades'!D3238</x:f>
      </x:c>
      <x:c r="E3238" s="23">
        <x:f>'Historical Trades'!E3238</x:f>
      </x:c>
      <x:c r="F3238" s="0">
        <x:f>'Historical Trades'!F3238</x:f>
      </x:c>
      <x:c r="G3238" s="0">
        <x:f>'Historical Trades'!G3238</x:f>
      </x:c>
      <x:c r="H3238" s="0">
        <x:f>'Historical Trades'!H3238</x:f>
      </x:c>
      <x:c r="I3238" s="0">
        <x:f>'Historical Trades'!I3238</x:f>
      </x:c>
      <x:c r="J3238" s="0">
        <x:f>'Historical Trades'!J3238</x:f>
      </x:c>
      <x:c r="K3238" s="0">
        <x:f>'Historical Trades'!K3238</x:f>
      </x:c>
      <x:c r="L3238" s="0">
        <x:f>'Historical Trades'!L3238</x:f>
      </x:c>
      <x:c r="M3238" s="0">
        <x:f>'Historical Trades'!M3238</x:f>
      </x:c>
      <x:c r="N3238" s="0">
        <x:f>CLEAN('Historical Trades'!O3238)</x:f>
      </x:c>
      <x:c r="P3238" s="14">
        <x:f>IF(G3238="sell",M3238,-M3238)</x:f>
      </x:c>
      <x:c r="Q3238" s="14">
        <x:f>VLOOKUP(N3238,'Currency Rates'!$A$3:$C$32,3,0)</x:f>
      </x:c>
      <x:c r="R3238" s="0">
        <x:f>IF(A3238="SPUS",0,IF(A3238="FWD",0,P3238/Q3238))</x:f>
      </x:c>
    </x:row>
    <x:row r="3239" spans="1:19" x14ac:dyDescent="0.3">
      <x:c r="A3239" s="0">
        <x:f>'Historical Trades'!A3239</x:f>
      </x:c>
      <x:c r="B3239" s="0">
        <x:f>'Historical Trades'!B3239</x:f>
      </x:c>
      <x:c r="C3239" s="23">
        <x:f>'Historical Trades'!C3239</x:f>
      </x:c>
      <x:c r="D3239" s="0">
        <x:f>'Historical Trades'!D3239</x:f>
      </x:c>
      <x:c r="E3239" s="23">
        <x:f>'Historical Trades'!E3239</x:f>
      </x:c>
      <x:c r="F3239" s="0">
        <x:f>'Historical Trades'!F3239</x:f>
      </x:c>
      <x:c r="G3239" s="0">
        <x:f>'Historical Trades'!G3239</x:f>
      </x:c>
      <x:c r="H3239" s="0">
        <x:f>'Historical Trades'!H3239</x:f>
      </x:c>
      <x:c r="I3239" s="0">
        <x:f>'Historical Trades'!I3239</x:f>
      </x:c>
      <x:c r="J3239" s="0">
        <x:f>'Historical Trades'!J3239</x:f>
      </x:c>
      <x:c r="K3239" s="0">
        <x:f>'Historical Trades'!K3239</x:f>
      </x:c>
      <x:c r="L3239" s="0">
        <x:f>'Historical Trades'!L3239</x:f>
      </x:c>
      <x:c r="M3239" s="0">
        <x:f>'Historical Trades'!M3239</x:f>
      </x:c>
      <x:c r="N3239" s="0">
        <x:f>CLEAN('Historical Trades'!O3239)</x:f>
      </x:c>
      <x:c r="P3239" s="14">
        <x:f>IF(G3239="sell",M3239,-M3239)</x:f>
      </x:c>
      <x:c r="Q3239" s="14">
        <x:f>VLOOKUP(N3239,'Currency Rates'!$A$3:$C$32,3,0)</x:f>
      </x:c>
      <x:c r="R3239" s="0">
        <x:f>IF(A3239="SPUS",0,IF(A3239="FWD",0,P3239/Q3239))</x:f>
      </x:c>
    </x:row>
    <x:row r="3240" spans="1:19" x14ac:dyDescent="0.3">
      <x:c r="A3240" s="0">
        <x:f>'Historical Trades'!A3240</x:f>
      </x:c>
      <x:c r="B3240" s="0">
        <x:f>'Historical Trades'!B3240</x:f>
      </x:c>
      <x:c r="C3240" s="23">
        <x:f>'Historical Trades'!C3240</x:f>
      </x:c>
      <x:c r="D3240" s="0">
        <x:f>'Historical Trades'!D3240</x:f>
      </x:c>
      <x:c r="E3240" s="23">
        <x:f>'Historical Trades'!E3240</x:f>
      </x:c>
      <x:c r="F3240" s="0">
        <x:f>'Historical Trades'!F3240</x:f>
      </x:c>
      <x:c r="G3240" s="0">
        <x:f>'Historical Trades'!G3240</x:f>
      </x:c>
      <x:c r="H3240" s="0">
        <x:f>'Historical Trades'!H3240</x:f>
      </x:c>
      <x:c r="I3240" s="0">
        <x:f>'Historical Trades'!I3240</x:f>
      </x:c>
      <x:c r="J3240" s="0">
        <x:f>'Historical Trades'!J3240</x:f>
      </x:c>
      <x:c r="K3240" s="0">
        <x:f>'Historical Trades'!K3240</x:f>
      </x:c>
      <x:c r="L3240" s="0">
        <x:f>'Historical Trades'!L3240</x:f>
      </x:c>
      <x:c r="M3240" s="0">
        <x:f>'Historical Trades'!M3240</x:f>
      </x:c>
      <x:c r="N3240" s="0">
        <x:f>CLEAN('Historical Trades'!O3240)</x:f>
      </x:c>
      <x:c r="P3240" s="14">
        <x:f>IF(G3240="sell",M3240,-M3240)</x:f>
      </x:c>
      <x:c r="Q3240" s="14">
        <x:f>VLOOKUP(N3240,'Currency Rates'!$A$3:$C$32,3,0)</x:f>
      </x:c>
      <x:c r="R3240" s="0">
        <x:f>IF(A3240="SPUS",0,IF(A3240="FWD",0,P3240/Q3240))</x:f>
      </x:c>
    </x:row>
    <x:row r="3241" spans="1:19" x14ac:dyDescent="0.3">
      <x:c r="A3241" s="0">
        <x:f>'Historical Trades'!A3241</x:f>
      </x:c>
      <x:c r="B3241" s="0">
        <x:f>'Historical Trades'!B3241</x:f>
      </x:c>
      <x:c r="C3241" s="23">
        <x:f>'Historical Trades'!C3241</x:f>
      </x:c>
      <x:c r="D3241" s="0">
        <x:f>'Historical Trades'!D3241</x:f>
      </x:c>
      <x:c r="E3241" s="23">
        <x:f>'Historical Trades'!E3241</x:f>
      </x:c>
      <x:c r="F3241" s="0">
        <x:f>'Historical Trades'!F3241</x:f>
      </x:c>
      <x:c r="G3241" s="0">
        <x:f>'Historical Trades'!G3241</x:f>
      </x:c>
      <x:c r="H3241" s="0">
        <x:f>'Historical Trades'!H3241</x:f>
      </x:c>
      <x:c r="I3241" s="0">
        <x:f>'Historical Trades'!I3241</x:f>
      </x:c>
      <x:c r="J3241" s="0">
        <x:f>'Historical Trades'!J3241</x:f>
      </x:c>
      <x:c r="K3241" s="0">
        <x:f>'Historical Trades'!K3241</x:f>
      </x:c>
      <x:c r="L3241" s="0">
        <x:f>'Historical Trades'!L3241</x:f>
      </x:c>
      <x:c r="M3241" s="0">
        <x:f>'Historical Trades'!M3241</x:f>
      </x:c>
      <x:c r="N3241" s="0">
        <x:f>CLEAN('Historical Trades'!O3241)</x:f>
      </x:c>
      <x:c r="P3241" s="14">
        <x:f>IF(G3241="sell",M3241,-M3241)</x:f>
      </x:c>
      <x:c r="Q3241" s="14">
        <x:f>VLOOKUP(N3241,'Currency Rates'!$A$3:$C$32,3,0)</x:f>
      </x:c>
      <x:c r="R3241" s="0">
        <x:f>IF(A3241="SPUS",0,IF(A3241="FWD",0,P3241/Q3241))</x:f>
      </x:c>
    </x:row>
    <x:row r="3242" spans="1:19" x14ac:dyDescent="0.3">
      <x:c r="A3242" s="0">
        <x:f>'Historical Trades'!A3242</x:f>
      </x:c>
      <x:c r="B3242" s="0">
        <x:f>'Historical Trades'!B3242</x:f>
      </x:c>
      <x:c r="C3242" s="23">
        <x:f>'Historical Trades'!C3242</x:f>
      </x:c>
      <x:c r="D3242" s="0">
        <x:f>'Historical Trades'!D3242</x:f>
      </x:c>
      <x:c r="E3242" s="23">
        <x:f>'Historical Trades'!E3242</x:f>
      </x:c>
      <x:c r="F3242" s="0">
        <x:f>'Historical Trades'!F3242</x:f>
      </x:c>
      <x:c r="G3242" s="0">
        <x:f>'Historical Trades'!G3242</x:f>
      </x:c>
      <x:c r="H3242" s="0">
        <x:f>'Historical Trades'!H3242</x:f>
      </x:c>
      <x:c r="I3242" s="0">
        <x:f>'Historical Trades'!I3242</x:f>
      </x:c>
      <x:c r="J3242" s="0">
        <x:f>'Historical Trades'!J3242</x:f>
      </x:c>
      <x:c r="K3242" s="0">
        <x:f>'Historical Trades'!K3242</x:f>
      </x:c>
      <x:c r="L3242" s="0">
        <x:f>'Historical Trades'!L3242</x:f>
      </x:c>
      <x:c r="M3242" s="0">
        <x:f>'Historical Trades'!M3242</x:f>
      </x:c>
      <x:c r="N3242" s="0">
        <x:f>CLEAN('Historical Trades'!O3242)</x:f>
      </x:c>
      <x:c r="P3242" s="14">
        <x:f>IF(G3242="sell",M3242,-M3242)</x:f>
      </x:c>
      <x:c r="Q3242" s="14">
        <x:f>VLOOKUP(N3242,'Currency Rates'!$A$3:$C$32,3,0)</x:f>
      </x:c>
      <x:c r="R3242" s="0">
        <x:f>IF(A3242="SPUS",0,IF(A3242="FWD",0,P3242/Q3242))</x:f>
      </x:c>
    </x:row>
    <x:row r="3243" spans="1:19" x14ac:dyDescent="0.3">
      <x:c r="A3243" s="0">
        <x:f>'Historical Trades'!A3243</x:f>
      </x:c>
      <x:c r="B3243" s="0">
        <x:f>'Historical Trades'!B3243</x:f>
      </x:c>
      <x:c r="C3243" s="23">
        <x:f>'Historical Trades'!C3243</x:f>
      </x:c>
      <x:c r="D3243" s="0">
        <x:f>'Historical Trades'!D3243</x:f>
      </x:c>
      <x:c r="E3243" s="23">
        <x:f>'Historical Trades'!E3243</x:f>
      </x:c>
      <x:c r="F3243" s="0">
        <x:f>'Historical Trades'!F3243</x:f>
      </x:c>
      <x:c r="G3243" s="0">
        <x:f>'Historical Trades'!G3243</x:f>
      </x:c>
      <x:c r="H3243" s="0">
        <x:f>'Historical Trades'!H3243</x:f>
      </x:c>
      <x:c r="I3243" s="0">
        <x:f>'Historical Trades'!I3243</x:f>
      </x:c>
      <x:c r="J3243" s="0">
        <x:f>'Historical Trades'!J3243</x:f>
      </x:c>
      <x:c r="K3243" s="0">
        <x:f>'Historical Trades'!K3243</x:f>
      </x:c>
      <x:c r="L3243" s="0">
        <x:f>'Historical Trades'!L3243</x:f>
      </x:c>
      <x:c r="M3243" s="0">
        <x:f>'Historical Trades'!M3243</x:f>
      </x:c>
      <x:c r="N3243" s="0">
        <x:f>CLEAN('Historical Trades'!O3243)</x:f>
      </x:c>
      <x:c r="P3243" s="14">
        <x:f>IF(G3243="sell",M3243,-M3243)</x:f>
      </x:c>
      <x:c r="Q3243" s="14">
        <x:f>VLOOKUP(N3243,'Currency Rates'!$A$3:$C$32,3,0)</x:f>
      </x:c>
      <x:c r="R3243" s="0">
        <x:f>IF(A3243="SPUS",0,IF(A3243="FWD",0,P3243/Q3243))</x:f>
      </x:c>
    </x:row>
    <x:row r="3244" spans="1:19" x14ac:dyDescent="0.3">
      <x:c r="A3244" s="0">
        <x:f>'Historical Trades'!A3244</x:f>
      </x:c>
      <x:c r="B3244" s="0">
        <x:f>'Historical Trades'!B3244</x:f>
      </x:c>
      <x:c r="C3244" s="23">
        <x:f>'Historical Trades'!C3244</x:f>
      </x:c>
      <x:c r="D3244" s="0">
        <x:f>'Historical Trades'!D3244</x:f>
      </x:c>
      <x:c r="E3244" s="23">
        <x:f>'Historical Trades'!E3244</x:f>
      </x:c>
      <x:c r="F3244" s="0">
        <x:f>'Historical Trades'!F3244</x:f>
      </x:c>
      <x:c r="G3244" s="0">
        <x:f>'Historical Trades'!G3244</x:f>
      </x:c>
      <x:c r="H3244" s="0">
        <x:f>'Historical Trades'!H3244</x:f>
      </x:c>
      <x:c r="I3244" s="0">
        <x:f>'Historical Trades'!I3244</x:f>
      </x:c>
      <x:c r="J3244" s="0">
        <x:f>'Historical Trades'!J3244</x:f>
      </x:c>
      <x:c r="K3244" s="0">
        <x:f>'Historical Trades'!K3244</x:f>
      </x:c>
      <x:c r="L3244" s="0">
        <x:f>'Historical Trades'!L3244</x:f>
      </x:c>
      <x:c r="M3244" s="0">
        <x:f>'Historical Trades'!M3244</x:f>
      </x:c>
      <x:c r="N3244" s="0">
        <x:f>CLEAN('Historical Trades'!O3244)</x:f>
      </x:c>
      <x:c r="P3244" s="14">
        <x:f>IF(G3244="sell",M3244,-M3244)</x:f>
      </x:c>
      <x:c r="Q3244" s="14">
        <x:f>VLOOKUP(N3244,'Currency Rates'!$A$3:$C$32,3,0)</x:f>
      </x:c>
      <x:c r="R3244" s="0">
        <x:f>IF(A3244="SPUS",0,IF(A3244="FWD",0,P3244/Q3244))</x:f>
      </x:c>
    </x:row>
    <x:row r="3245" spans="1:19" x14ac:dyDescent="0.3">
      <x:c r="A3245" s="0">
        <x:f>'Historical Trades'!A3245</x:f>
      </x:c>
      <x:c r="B3245" s="0">
        <x:f>'Historical Trades'!B3245</x:f>
      </x:c>
      <x:c r="C3245" s="23">
        <x:f>'Historical Trades'!C3245</x:f>
      </x:c>
      <x:c r="D3245" s="0">
        <x:f>'Historical Trades'!D3245</x:f>
      </x:c>
      <x:c r="E3245" s="23">
        <x:f>'Historical Trades'!E3245</x:f>
      </x:c>
      <x:c r="F3245" s="0">
        <x:f>'Historical Trades'!F3245</x:f>
      </x:c>
      <x:c r="G3245" s="0">
        <x:f>'Historical Trades'!G3245</x:f>
      </x:c>
      <x:c r="H3245" s="0">
        <x:f>'Historical Trades'!H3245</x:f>
      </x:c>
      <x:c r="I3245" s="0">
        <x:f>'Historical Trades'!I3245</x:f>
      </x:c>
      <x:c r="J3245" s="0">
        <x:f>'Historical Trades'!J3245</x:f>
      </x:c>
      <x:c r="K3245" s="0">
        <x:f>'Historical Trades'!K3245</x:f>
      </x:c>
      <x:c r="L3245" s="0">
        <x:f>'Historical Trades'!L3245</x:f>
      </x:c>
      <x:c r="M3245" s="0">
        <x:f>'Historical Trades'!M3245</x:f>
      </x:c>
      <x:c r="N3245" s="0">
        <x:f>CLEAN('Historical Trades'!O3245)</x:f>
      </x:c>
      <x:c r="P3245" s="14">
        <x:f>IF(G3245="sell",M3245,-M3245)</x:f>
      </x:c>
      <x:c r="Q3245" s="14">
        <x:f>VLOOKUP(N3245,'Currency Rates'!$A$3:$C$32,3,0)</x:f>
      </x:c>
      <x:c r="R3245" s="0">
        <x:f>IF(A3245="SPUS",0,IF(A3245="FWD",0,P3245/Q3245))</x:f>
      </x:c>
    </x:row>
    <x:row r="3246" spans="1:19" x14ac:dyDescent="0.3">
      <x:c r="A3246" s="0">
        <x:f>'Historical Trades'!A3246</x:f>
      </x:c>
      <x:c r="B3246" s="0">
        <x:f>'Historical Trades'!B3246</x:f>
      </x:c>
      <x:c r="C3246" s="23">
        <x:f>'Historical Trades'!C3246</x:f>
      </x:c>
      <x:c r="D3246" s="0">
        <x:f>'Historical Trades'!D3246</x:f>
      </x:c>
      <x:c r="E3246" s="23">
        <x:f>'Historical Trades'!E3246</x:f>
      </x:c>
      <x:c r="F3246" s="0">
        <x:f>'Historical Trades'!F3246</x:f>
      </x:c>
      <x:c r="G3246" s="0">
        <x:f>'Historical Trades'!G3246</x:f>
      </x:c>
      <x:c r="H3246" s="0">
        <x:f>'Historical Trades'!H3246</x:f>
      </x:c>
      <x:c r="I3246" s="0">
        <x:f>'Historical Trades'!I3246</x:f>
      </x:c>
      <x:c r="J3246" s="0">
        <x:f>'Historical Trades'!J3246</x:f>
      </x:c>
      <x:c r="K3246" s="0">
        <x:f>'Historical Trades'!K3246</x:f>
      </x:c>
      <x:c r="L3246" s="0">
        <x:f>'Historical Trades'!L3246</x:f>
      </x:c>
      <x:c r="M3246" s="0">
        <x:f>'Historical Trades'!M3246</x:f>
      </x:c>
      <x:c r="N3246" s="0">
        <x:f>CLEAN('Historical Trades'!O3246)</x:f>
      </x:c>
      <x:c r="P3246" s="14">
        <x:f>IF(G3246="sell",M3246,-M3246)</x:f>
      </x:c>
      <x:c r="Q3246" s="14">
        <x:f>VLOOKUP(N3246,'Currency Rates'!$A$3:$C$32,3,0)</x:f>
      </x:c>
      <x:c r="R3246" s="0">
        <x:f>IF(A3246="SPUS",0,IF(A3246="FWD",0,P3246/Q3246))</x:f>
      </x:c>
    </x:row>
    <x:row r="3247" spans="1:19" x14ac:dyDescent="0.3">
      <x:c r="A3247" s="0">
        <x:f>'Historical Trades'!A3247</x:f>
      </x:c>
      <x:c r="B3247" s="0">
        <x:f>'Historical Trades'!B3247</x:f>
      </x:c>
      <x:c r="C3247" s="23">
        <x:f>'Historical Trades'!C3247</x:f>
      </x:c>
      <x:c r="D3247" s="0">
        <x:f>'Historical Trades'!D3247</x:f>
      </x:c>
      <x:c r="E3247" s="23">
        <x:f>'Historical Trades'!E3247</x:f>
      </x:c>
      <x:c r="F3247" s="0">
        <x:f>'Historical Trades'!F3247</x:f>
      </x:c>
      <x:c r="G3247" s="0">
        <x:f>'Historical Trades'!G3247</x:f>
      </x:c>
      <x:c r="H3247" s="0">
        <x:f>'Historical Trades'!H3247</x:f>
      </x:c>
      <x:c r="I3247" s="0">
        <x:f>'Historical Trades'!I3247</x:f>
      </x:c>
      <x:c r="J3247" s="0">
        <x:f>'Historical Trades'!J3247</x:f>
      </x:c>
      <x:c r="K3247" s="0">
        <x:f>'Historical Trades'!K3247</x:f>
      </x:c>
      <x:c r="L3247" s="0">
        <x:f>'Historical Trades'!L3247</x:f>
      </x:c>
      <x:c r="M3247" s="0">
        <x:f>'Historical Trades'!M3247</x:f>
      </x:c>
      <x:c r="N3247" s="0">
        <x:f>CLEAN('Historical Trades'!O3247)</x:f>
      </x:c>
      <x:c r="P3247" s="14">
        <x:f>IF(G3247="sell",M3247,-M3247)</x:f>
      </x:c>
      <x:c r="Q3247" s="14">
        <x:f>VLOOKUP(N3247,'Currency Rates'!$A$3:$C$32,3,0)</x:f>
      </x:c>
      <x:c r="R3247" s="0">
        <x:f>IF(A3247="SPUS",0,IF(A3247="FWD",0,P3247/Q3247))</x:f>
      </x:c>
    </x:row>
    <x:row r="3248" spans="1:19" x14ac:dyDescent="0.3">
      <x:c r="A3248" s="0">
        <x:f>'Historical Trades'!A3248</x:f>
      </x:c>
      <x:c r="B3248" s="0">
        <x:f>'Historical Trades'!B3248</x:f>
      </x:c>
      <x:c r="C3248" s="23">
        <x:f>'Historical Trades'!C3248</x:f>
      </x:c>
      <x:c r="D3248" s="0">
        <x:f>'Historical Trades'!D3248</x:f>
      </x:c>
      <x:c r="E3248" s="23">
        <x:f>'Historical Trades'!E3248</x:f>
      </x:c>
      <x:c r="F3248" s="0">
        <x:f>'Historical Trades'!F3248</x:f>
      </x:c>
      <x:c r="G3248" s="0">
        <x:f>'Historical Trades'!G3248</x:f>
      </x:c>
      <x:c r="H3248" s="0">
        <x:f>'Historical Trades'!H3248</x:f>
      </x:c>
      <x:c r="I3248" s="0">
        <x:f>'Historical Trades'!I3248</x:f>
      </x:c>
      <x:c r="J3248" s="0">
        <x:f>'Historical Trades'!J3248</x:f>
      </x:c>
      <x:c r="K3248" s="0">
        <x:f>'Historical Trades'!K3248</x:f>
      </x:c>
      <x:c r="L3248" s="0">
        <x:f>'Historical Trades'!L3248</x:f>
      </x:c>
      <x:c r="M3248" s="0">
        <x:f>'Historical Trades'!M3248</x:f>
      </x:c>
      <x:c r="N3248" s="0">
        <x:f>CLEAN('Historical Trades'!O3248)</x:f>
      </x:c>
      <x:c r="P3248" s="14">
        <x:f>IF(G3248="sell",M3248,-M3248)</x:f>
      </x:c>
      <x:c r="Q3248" s="14">
        <x:f>VLOOKUP(N3248,'Currency Rates'!$A$3:$C$32,3,0)</x:f>
      </x:c>
      <x:c r="R3248" s="0">
        <x:f>IF(A3248="SPUS",0,IF(A3248="FWD",0,P3248/Q3248))</x:f>
      </x:c>
    </x:row>
    <x:row r="3249" spans="1:19" x14ac:dyDescent="0.3">
      <x:c r="A3249" s="0">
        <x:f>'Historical Trades'!A3249</x:f>
      </x:c>
      <x:c r="B3249" s="0">
        <x:f>'Historical Trades'!B3249</x:f>
      </x:c>
      <x:c r="C3249" s="23">
        <x:f>'Historical Trades'!C3249</x:f>
      </x:c>
      <x:c r="D3249" s="0">
        <x:f>'Historical Trades'!D3249</x:f>
      </x:c>
      <x:c r="E3249" s="23">
        <x:f>'Historical Trades'!E3249</x:f>
      </x:c>
      <x:c r="F3249" s="0">
        <x:f>'Historical Trades'!F3249</x:f>
      </x:c>
      <x:c r="G3249" s="0">
        <x:f>'Historical Trades'!G3249</x:f>
      </x:c>
      <x:c r="H3249" s="0">
        <x:f>'Historical Trades'!H3249</x:f>
      </x:c>
      <x:c r="I3249" s="0">
        <x:f>'Historical Trades'!I3249</x:f>
      </x:c>
      <x:c r="J3249" s="0">
        <x:f>'Historical Trades'!J3249</x:f>
      </x:c>
      <x:c r="K3249" s="0">
        <x:f>'Historical Trades'!K3249</x:f>
      </x:c>
      <x:c r="L3249" s="0">
        <x:f>'Historical Trades'!L3249</x:f>
      </x:c>
      <x:c r="M3249" s="0">
        <x:f>'Historical Trades'!M3249</x:f>
      </x:c>
      <x:c r="N3249" s="0">
        <x:f>CLEAN('Historical Trades'!O3249)</x:f>
      </x:c>
      <x:c r="P3249" s="14">
        <x:f>IF(G3249="sell",M3249,-M3249)</x:f>
      </x:c>
      <x:c r="Q3249" s="14">
        <x:f>VLOOKUP(N3249,'Currency Rates'!$A$3:$C$32,3,0)</x:f>
      </x:c>
      <x:c r="R3249" s="0">
        <x:f>IF(A3249="SPUS",0,IF(A3249="FWD",0,P3249/Q3249))</x:f>
      </x:c>
    </x:row>
    <x:row r="3250" spans="1:19" x14ac:dyDescent="0.3">
      <x:c r="A3250" s="0">
        <x:f>'Historical Trades'!A3250</x:f>
      </x:c>
      <x:c r="B3250" s="0">
        <x:f>'Historical Trades'!B3250</x:f>
      </x:c>
      <x:c r="C3250" s="23">
        <x:f>'Historical Trades'!C3250</x:f>
      </x:c>
      <x:c r="D3250" s="0">
        <x:f>'Historical Trades'!D3250</x:f>
      </x:c>
      <x:c r="E3250" s="23">
        <x:f>'Historical Trades'!E3250</x:f>
      </x:c>
      <x:c r="F3250" s="0">
        <x:f>'Historical Trades'!F3250</x:f>
      </x:c>
      <x:c r="G3250" s="0">
        <x:f>'Historical Trades'!G3250</x:f>
      </x:c>
      <x:c r="H3250" s="0">
        <x:f>'Historical Trades'!H3250</x:f>
      </x:c>
      <x:c r="I3250" s="0">
        <x:f>'Historical Trades'!I3250</x:f>
      </x:c>
      <x:c r="J3250" s="0">
        <x:f>'Historical Trades'!J3250</x:f>
      </x:c>
      <x:c r="K3250" s="0">
        <x:f>'Historical Trades'!K3250</x:f>
      </x:c>
      <x:c r="L3250" s="0">
        <x:f>'Historical Trades'!L3250</x:f>
      </x:c>
      <x:c r="M3250" s="0">
        <x:f>'Historical Trades'!M3250</x:f>
      </x:c>
      <x:c r="N3250" s="0">
        <x:f>CLEAN('Historical Trades'!O3250)</x:f>
      </x:c>
      <x:c r="P3250" s="14">
        <x:f>IF(G3250="sell",M3250,-M3250)</x:f>
      </x:c>
      <x:c r="Q3250" s="14">
        <x:f>VLOOKUP(N3250,'Currency Rates'!$A$3:$C$32,3,0)</x:f>
      </x:c>
      <x:c r="R3250" s="0">
        <x:f>IF(A3250="SPUS",0,IF(A3250="FWD",0,P3250/Q3250))</x:f>
      </x:c>
    </x:row>
    <x:row r="3251" spans="1:19" x14ac:dyDescent="0.3">
      <x:c r="A3251" s="0">
        <x:f>'Historical Trades'!A3251</x:f>
      </x:c>
      <x:c r="B3251" s="0">
        <x:f>'Historical Trades'!B3251</x:f>
      </x:c>
      <x:c r="C3251" s="23">
        <x:f>'Historical Trades'!C3251</x:f>
      </x:c>
      <x:c r="D3251" s="0">
        <x:f>'Historical Trades'!D3251</x:f>
      </x:c>
      <x:c r="E3251" s="23">
        <x:f>'Historical Trades'!E3251</x:f>
      </x:c>
      <x:c r="F3251" s="0">
        <x:f>'Historical Trades'!F3251</x:f>
      </x:c>
      <x:c r="G3251" s="0">
        <x:f>'Historical Trades'!G3251</x:f>
      </x:c>
      <x:c r="H3251" s="0">
        <x:f>'Historical Trades'!H3251</x:f>
      </x:c>
      <x:c r="I3251" s="0">
        <x:f>'Historical Trades'!I3251</x:f>
      </x:c>
      <x:c r="J3251" s="0">
        <x:f>'Historical Trades'!J3251</x:f>
      </x:c>
      <x:c r="K3251" s="0">
        <x:f>'Historical Trades'!K3251</x:f>
      </x:c>
      <x:c r="L3251" s="0">
        <x:f>'Historical Trades'!L3251</x:f>
      </x:c>
      <x:c r="M3251" s="0">
        <x:f>'Historical Trades'!M3251</x:f>
      </x:c>
      <x:c r="N3251" s="0">
        <x:f>CLEAN('Historical Trades'!O3251)</x:f>
      </x:c>
      <x:c r="P3251" s="14">
        <x:f>IF(G3251="sell",M3251,-M3251)</x:f>
      </x:c>
      <x:c r="Q3251" s="14">
        <x:f>VLOOKUP(N3251,'Currency Rates'!$A$3:$C$32,3,0)</x:f>
      </x:c>
      <x:c r="R3251" s="0">
        <x:f>IF(A3251="SPUS",0,IF(A3251="FWD",0,P3251/Q3251))</x:f>
      </x:c>
    </x:row>
    <x:row r="3252" spans="1:19" x14ac:dyDescent="0.3">
      <x:c r="A3252" s="0">
        <x:f>'Historical Trades'!A3252</x:f>
      </x:c>
      <x:c r="B3252" s="0">
        <x:f>'Historical Trades'!B3252</x:f>
      </x:c>
      <x:c r="C3252" s="23">
        <x:f>'Historical Trades'!C3252</x:f>
      </x:c>
      <x:c r="D3252" s="0">
        <x:f>'Historical Trades'!D3252</x:f>
      </x:c>
      <x:c r="E3252" s="23">
        <x:f>'Historical Trades'!E3252</x:f>
      </x:c>
      <x:c r="F3252" s="0">
        <x:f>'Historical Trades'!F3252</x:f>
      </x:c>
      <x:c r="G3252" s="0">
        <x:f>'Historical Trades'!G3252</x:f>
      </x:c>
      <x:c r="H3252" s="0">
        <x:f>'Historical Trades'!H3252</x:f>
      </x:c>
      <x:c r="I3252" s="0">
        <x:f>'Historical Trades'!I3252</x:f>
      </x:c>
      <x:c r="J3252" s="0">
        <x:f>'Historical Trades'!J3252</x:f>
      </x:c>
      <x:c r="K3252" s="0">
        <x:f>'Historical Trades'!K3252</x:f>
      </x:c>
      <x:c r="L3252" s="0">
        <x:f>'Historical Trades'!L3252</x:f>
      </x:c>
      <x:c r="M3252" s="0">
        <x:f>'Historical Trades'!M3252</x:f>
      </x:c>
      <x:c r="N3252" s="0">
        <x:f>CLEAN('Historical Trades'!O3252)</x:f>
      </x:c>
      <x:c r="P3252" s="14">
        <x:f>IF(G3252="sell",M3252,-M3252)</x:f>
      </x:c>
      <x:c r="Q3252" s="14">
        <x:f>VLOOKUP(N3252,'Currency Rates'!$A$3:$C$32,3,0)</x:f>
      </x:c>
      <x:c r="R3252" s="0">
        <x:f>IF(A3252="SPUS",0,IF(A3252="FWD",0,P3252/Q3252))</x:f>
      </x:c>
    </x:row>
    <x:row r="3253" spans="1:19" x14ac:dyDescent="0.3">
      <x:c r="A3253" s="0">
        <x:f>'Historical Trades'!A3253</x:f>
      </x:c>
      <x:c r="B3253" s="0">
        <x:f>'Historical Trades'!B3253</x:f>
      </x:c>
      <x:c r="C3253" s="23">
        <x:f>'Historical Trades'!C3253</x:f>
      </x:c>
      <x:c r="D3253" s="0">
        <x:f>'Historical Trades'!D3253</x:f>
      </x:c>
      <x:c r="E3253" s="23">
        <x:f>'Historical Trades'!E3253</x:f>
      </x:c>
      <x:c r="F3253" s="0">
        <x:f>'Historical Trades'!F3253</x:f>
      </x:c>
      <x:c r="G3253" s="0">
        <x:f>'Historical Trades'!G3253</x:f>
      </x:c>
      <x:c r="H3253" s="0">
        <x:f>'Historical Trades'!H3253</x:f>
      </x:c>
      <x:c r="I3253" s="0">
        <x:f>'Historical Trades'!I3253</x:f>
      </x:c>
      <x:c r="J3253" s="0">
        <x:f>'Historical Trades'!J3253</x:f>
      </x:c>
      <x:c r="K3253" s="0">
        <x:f>'Historical Trades'!K3253</x:f>
      </x:c>
      <x:c r="L3253" s="0">
        <x:f>'Historical Trades'!L3253</x:f>
      </x:c>
      <x:c r="M3253" s="0">
        <x:f>'Historical Trades'!M3253</x:f>
      </x:c>
      <x:c r="N3253" s="0">
        <x:f>CLEAN('Historical Trades'!O3253)</x:f>
      </x:c>
      <x:c r="P3253" s="14">
        <x:f>IF(G3253="sell",M3253,-M3253)</x:f>
      </x:c>
      <x:c r="Q3253" s="14">
        <x:f>VLOOKUP(N3253,'Currency Rates'!$A$3:$C$32,3,0)</x:f>
      </x:c>
      <x:c r="R3253" s="0">
        <x:f>IF(A3253="SPUS",0,IF(A3253="FWD",0,P3253/Q3253))</x:f>
      </x:c>
    </x:row>
    <x:row r="3254" spans="1:19" x14ac:dyDescent="0.3">
      <x:c r="A3254" s="0">
        <x:f>'Historical Trades'!A3254</x:f>
      </x:c>
      <x:c r="B3254" s="0">
        <x:f>'Historical Trades'!B3254</x:f>
      </x:c>
      <x:c r="C3254" s="23">
        <x:f>'Historical Trades'!C3254</x:f>
      </x:c>
      <x:c r="D3254" s="0">
        <x:f>'Historical Trades'!D3254</x:f>
      </x:c>
      <x:c r="E3254" s="23">
        <x:f>'Historical Trades'!E3254</x:f>
      </x:c>
      <x:c r="F3254" s="0">
        <x:f>'Historical Trades'!F3254</x:f>
      </x:c>
      <x:c r="G3254" s="0">
        <x:f>'Historical Trades'!G3254</x:f>
      </x:c>
      <x:c r="H3254" s="0">
        <x:f>'Historical Trades'!H3254</x:f>
      </x:c>
      <x:c r="I3254" s="0">
        <x:f>'Historical Trades'!I3254</x:f>
      </x:c>
      <x:c r="J3254" s="0">
        <x:f>'Historical Trades'!J3254</x:f>
      </x:c>
      <x:c r="K3254" s="0">
        <x:f>'Historical Trades'!K3254</x:f>
      </x:c>
      <x:c r="L3254" s="0">
        <x:f>'Historical Trades'!L3254</x:f>
      </x:c>
      <x:c r="M3254" s="0">
        <x:f>'Historical Trades'!M3254</x:f>
      </x:c>
      <x:c r="N3254" s="0">
        <x:f>CLEAN('Historical Trades'!O3254)</x:f>
      </x:c>
      <x:c r="P3254" s="14">
        <x:f>IF(G3254="sell",M3254,-M3254)</x:f>
      </x:c>
      <x:c r="Q3254" s="14">
        <x:f>VLOOKUP(N3254,'Currency Rates'!$A$3:$C$32,3,0)</x:f>
      </x:c>
      <x:c r="R3254" s="0">
        <x:f>IF(A3254="SPUS",0,IF(A3254="FWD",0,P3254/Q3254))</x:f>
      </x:c>
    </x:row>
    <x:row r="3255" spans="1:19" x14ac:dyDescent="0.3">
      <x:c r="A3255" s="0">
        <x:f>'Historical Trades'!A3255</x:f>
      </x:c>
      <x:c r="B3255" s="0">
        <x:f>'Historical Trades'!B3255</x:f>
      </x:c>
      <x:c r="C3255" s="23">
        <x:f>'Historical Trades'!C3255</x:f>
      </x:c>
      <x:c r="D3255" s="0">
        <x:f>'Historical Trades'!D3255</x:f>
      </x:c>
      <x:c r="E3255" s="23">
        <x:f>'Historical Trades'!E3255</x:f>
      </x:c>
      <x:c r="F3255" s="0">
        <x:f>'Historical Trades'!F3255</x:f>
      </x:c>
      <x:c r="G3255" s="0">
        <x:f>'Historical Trades'!G3255</x:f>
      </x:c>
      <x:c r="H3255" s="0">
        <x:f>'Historical Trades'!H3255</x:f>
      </x:c>
      <x:c r="I3255" s="0">
        <x:f>'Historical Trades'!I3255</x:f>
      </x:c>
      <x:c r="J3255" s="0">
        <x:f>'Historical Trades'!J3255</x:f>
      </x:c>
      <x:c r="K3255" s="0">
        <x:f>'Historical Trades'!K3255</x:f>
      </x:c>
      <x:c r="L3255" s="0">
        <x:f>'Historical Trades'!L3255</x:f>
      </x:c>
      <x:c r="M3255" s="0">
        <x:f>'Historical Trades'!M3255</x:f>
      </x:c>
      <x:c r="N3255" s="0">
        <x:f>CLEAN('Historical Trades'!O3255)</x:f>
      </x:c>
      <x:c r="P3255" s="14">
        <x:f>IF(G3255="sell",M3255,-M3255)</x:f>
      </x:c>
      <x:c r="Q3255" s="14">
        <x:f>VLOOKUP(N3255,'Currency Rates'!$A$3:$C$32,3,0)</x:f>
      </x:c>
      <x:c r="R3255" s="0">
        <x:f>IF(A3255="SPUS",0,IF(A3255="FWD",0,P3255/Q3255))</x:f>
      </x:c>
    </x:row>
    <x:row r="3256" spans="1:19" x14ac:dyDescent="0.3">
      <x:c r="A3256" s="0">
        <x:f>'Historical Trades'!A3256</x:f>
      </x:c>
      <x:c r="B3256" s="0">
        <x:f>'Historical Trades'!B3256</x:f>
      </x:c>
      <x:c r="C3256" s="23">
        <x:f>'Historical Trades'!C3256</x:f>
      </x:c>
      <x:c r="D3256" s="0">
        <x:f>'Historical Trades'!D3256</x:f>
      </x:c>
      <x:c r="E3256" s="23">
        <x:f>'Historical Trades'!E3256</x:f>
      </x:c>
      <x:c r="F3256" s="0">
        <x:f>'Historical Trades'!F3256</x:f>
      </x:c>
      <x:c r="G3256" s="0">
        <x:f>'Historical Trades'!G3256</x:f>
      </x:c>
      <x:c r="H3256" s="0">
        <x:f>'Historical Trades'!H3256</x:f>
      </x:c>
      <x:c r="I3256" s="0">
        <x:f>'Historical Trades'!I3256</x:f>
      </x:c>
      <x:c r="J3256" s="0">
        <x:f>'Historical Trades'!J3256</x:f>
      </x:c>
      <x:c r="K3256" s="0">
        <x:f>'Historical Trades'!K3256</x:f>
      </x:c>
      <x:c r="L3256" s="0">
        <x:f>'Historical Trades'!L3256</x:f>
      </x:c>
      <x:c r="M3256" s="0">
        <x:f>'Historical Trades'!M3256</x:f>
      </x:c>
      <x:c r="N3256" s="0">
        <x:f>CLEAN('Historical Trades'!O3256)</x:f>
      </x:c>
      <x:c r="P3256" s="14">
        <x:f>IF(G3256="sell",M3256,-M3256)</x:f>
      </x:c>
      <x:c r="Q3256" s="14">
        <x:f>VLOOKUP(N3256,'Currency Rates'!$A$3:$C$32,3,0)</x:f>
      </x:c>
      <x:c r="R3256" s="0">
        <x:f>IF(A3256="SPUS",0,IF(A3256="FWD",0,P3256/Q3256))</x:f>
      </x:c>
    </x:row>
    <x:row r="3257" spans="1:19" x14ac:dyDescent="0.3">
      <x:c r="A3257" s="0">
        <x:f>'Historical Trades'!A3257</x:f>
      </x:c>
      <x:c r="B3257" s="0">
        <x:f>'Historical Trades'!B3257</x:f>
      </x:c>
      <x:c r="C3257" s="23">
        <x:f>'Historical Trades'!C3257</x:f>
      </x:c>
      <x:c r="D3257" s="0">
        <x:f>'Historical Trades'!D3257</x:f>
      </x:c>
      <x:c r="E3257" s="23">
        <x:f>'Historical Trades'!E3257</x:f>
      </x:c>
      <x:c r="F3257" s="0">
        <x:f>'Historical Trades'!F3257</x:f>
      </x:c>
      <x:c r="G3257" s="0">
        <x:f>'Historical Trades'!G3257</x:f>
      </x:c>
      <x:c r="H3257" s="0">
        <x:f>'Historical Trades'!H3257</x:f>
      </x:c>
      <x:c r="I3257" s="0">
        <x:f>'Historical Trades'!I3257</x:f>
      </x:c>
      <x:c r="J3257" s="0">
        <x:f>'Historical Trades'!J3257</x:f>
      </x:c>
      <x:c r="K3257" s="0">
        <x:f>'Historical Trades'!K3257</x:f>
      </x:c>
      <x:c r="L3257" s="0">
        <x:f>'Historical Trades'!L3257</x:f>
      </x:c>
      <x:c r="M3257" s="0">
        <x:f>'Historical Trades'!M3257</x:f>
      </x:c>
      <x:c r="N3257" s="0">
        <x:f>CLEAN('Historical Trades'!O3257)</x:f>
      </x:c>
      <x:c r="P3257" s="14">
        <x:f>IF(G3257="sell",M3257,-M3257)</x:f>
      </x:c>
      <x:c r="Q3257" s="14">
        <x:f>VLOOKUP(N3257,'Currency Rates'!$A$3:$C$32,3,0)</x:f>
      </x:c>
      <x:c r="R3257" s="0">
        <x:f>IF(A3257="SPUS",0,IF(A3257="FWD",0,P3257/Q3257))</x:f>
      </x:c>
    </x:row>
    <x:row r="3258" spans="1:19" x14ac:dyDescent="0.3">
      <x:c r="A3258" s="0">
        <x:f>'Historical Trades'!A3258</x:f>
      </x:c>
      <x:c r="B3258" s="0">
        <x:f>'Historical Trades'!B3258</x:f>
      </x:c>
      <x:c r="C3258" s="23">
        <x:f>'Historical Trades'!C3258</x:f>
      </x:c>
      <x:c r="D3258" s="0">
        <x:f>'Historical Trades'!D3258</x:f>
      </x:c>
      <x:c r="E3258" s="23">
        <x:f>'Historical Trades'!E3258</x:f>
      </x:c>
      <x:c r="F3258" s="0">
        <x:f>'Historical Trades'!F3258</x:f>
      </x:c>
      <x:c r="G3258" s="0">
        <x:f>'Historical Trades'!G3258</x:f>
      </x:c>
      <x:c r="H3258" s="0">
        <x:f>'Historical Trades'!H3258</x:f>
      </x:c>
      <x:c r="I3258" s="0">
        <x:f>'Historical Trades'!I3258</x:f>
      </x:c>
      <x:c r="J3258" s="0">
        <x:f>'Historical Trades'!J3258</x:f>
      </x:c>
      <x:c r="K3258" s="0">
        <x:f>'Historical Trades'!K3258</x:f>
      </x:c>
      <x:c r="L3258" s="0">
        <x:f>'Historical Trades'!L3258</x:f>
      </x:c>
      <x:c r="M3258" s="0">
        <x:f>'Historical Trades'!M3258</x:f>
      </x:c>
      <x:c r="N3258" s="0">
        <x:f>CLEAN('Historical Trades'!O3258)</x:f>
      </x:c>
      <x:c r="P3258" s="14">
        <x:f>IF(G3258="sell",M3258,-M3258)</x:f>
      </x:c>
      <x:c r="Q3258" s="14">
        <x:f>VLOOKUP(N3258,'Currency Rates'!$A$3:$C$32,3,0)</x:f>
      </x:c>
      <x:c r="R3258" s="0">
        <x:f>IF(A3258="SPUS",0,IF(A3258="FWD",0,P3258/Q3258))</x:f>
      </x:c>
    </x:row>
    <x:row r="3259" spans="1:19" x14ac:dyDescent="0.3">
      <x:c r="A3259" s="0">
        <x:f>'Historical Trades'!A3259</x:f>
      </x:c>
      <x:c r="B3259" s="0">
        <x:f>'Historical Trades'!B3259</x:f>
      </x:c>
      <x:c r="C3259" s="23">
        <x:f>'Historical Trades'!C3259</x:f>
      </x:c>
      <x:c r="D3259" s="0">
        <x:f>'Historical Trades'!D3259</x:f>
      </x:c>
      <x:c r="E3259" s="23">
        <x:f>'Historical Trades'!E3259</x:f>
      </x:c>
      <x:c r="F3259" s="0">
        <x:f>'Historical Trades'!F3259</x:f>
      </x:c>
      <x:c r="G3259" s="0">
        <x:f>'Historical Trades'!G3259</x:f>
      </x:c>
      <x:c r="H3259" s="0">
        <x:f>'Historical Trades'!H3259</x:f>
      </x:c>
      <x:c r="I3259" s="0">
        <x:f>'Historical Trades'!I3259</x:f>
      </x:c>
      <x:c r="J3259" s="0">
        <x:f>'Historical Trades'!J3259</x:f>
      </x:c>
      <x:c r="K3259" s="0">
        <x:f>'Historical Trades'!K3259</x:f>
      </x:c>
      <x:c r="L3259" s="0">
        <x:f>'Historical Trades'!L3259</x:f>
      </x:c>
      <x:c r="M3259" s="0">
        <x:f>'Historical Trades'!M3259</x:f>
      </x:c>
      <x:c r="N3259" s="0">
        <x:f>CLEAN('Historical Trades'!O3259)</x:f>
      </x:c>
      <x:c r="P3259" s="14">
        <x:f>IF(G3259="sell",M3259,-M3259)</x:f>
      </x:c>
      <x:c r="Q3259" s="14">
        <x:f>VLOOKUP(N3259,'Currency Rates'!$A$3:$C$32,3,0)</x:f>
      </x:c>
      <x:c r="R3259" s="0">
        <x:f>IF(A3259="SPUS",0,IF(A3259="FWD",0,P3259/Q3259))</x:f>
      </x:c>
    </x:row>
    <x:row r="3260" spans="1:19" x14ac:dyDescent="0.3">
      <x:c r="A3260" s="0">
        <x:f>'Historical Trades'!A3260</x:f>
      </x:c>
      <x:c r="B3260" s="0">
        <x:f>'Historical Trades'!B3260</x:f>
      </x:c>
      <x:c r="C3260" s="23">
        <x:f>'Historical Trades'!C3260</x:f>
      </x:c>
      <x:c r="D3260" s="0">
        <x:f>'Historical Trades'!D3260</x:f>
      </x:c>
      <x:c r="E3260" s="23">
        <x:f>'Historical Trades'!E3260</x:f>
      </x:c>
      <x:c r="F3260" s="0">
        <x:f>'Historical Trades'!F3260</x:f>
      </x:c>
      <x:c r="G3260" s="0">
        <x:f>'Historical Trades'!G3260</x:f>
      </x:c>
      <x:c r="H3260" s="0">
        <x:f>'Historical Trades'!H3260</x:f>
      </x:c>
      <x:c r="I3260" s="0">
        <x:f>'Historical Trades'!I3260</x:f>
      </x:c>
      <x:c r="J3260" s="0">
        <x:f>'Historical Trades'!J3260</x:f>
      </x:c>
      <x:c r="K3260" s="0">
        <x:f>'Historical Trades'!K3260</x:f>
      </x:c>
      <x:c r="L3260" s="0">
        <x:f>'Historical Trades'!L3260</x:f>
      </x:c>
      <x:c r="M3260" s="0">
        <x:f>'Historical Trades'!M3260</x:f>
      </x:c>
      <x:c r="N3260" s="0">
        <x:f>CLEAN('Historical Trades'!O3260)</x:f>
      </x:c>
      <x:c r="P3260" s="14">
        <x:f>IF(G3260="sell",M3260,-M3260)</x:f>
      </x:c>
      <x:c r="Q3260" s="14">
        <x:f>VLOOKUP(N3260,'Currency Rates'!$A$3:$C$32,3,0)</x:f>
      </x:c>
      <x:c r="R3260" s="0">
        <x:f>IF(A3260="SPUS",0,IF(A3260="FWD",0,P3260/Q3260))</x:f>
      </x:c>
    </x:row>
    <x:row r="3261" spans="1:19" x14ac:dyDescent="0.3">
      <x:c r="A3261" s="0">
        <x:f>'Historical Trades'!A3261</x:f>
      </x:c>
      <x:c r="B3261" s="0">
        <x:f>'Historical Trades'!B3261</x:f>
      </x:c>
      <x:c r="C3261" s="23">
        <x:f>'Historical Trades'!C3261</x:f>
      </x:c>
      <x:c r="D3261" s="0">
        <x:f>'Historical Trades'!D3261</x:f>
      </x:c>
      <x:c r="E3261" s="23">
        <x:f>'Historical Trades'!E3261</x:f>
      </x:c>
      <x:c r="F3261" s="0">
        <x:f>'Historical Trades'!F3261</x:f>
      </x:c>
      <x:c r="G3261" s="0">
        <x:f>'Historical Trades'!G3261</x:f>
      </x:c>
      <x:c r="H3261" s="0">
        <x:f>'Historical Trades'!H3261</x:f>
      </x:c>
      <x:c r="I3261" s="0">
        <x:f>'Historical Trades'!I3261</x:f>
      </x:c>
      <x:c r="J3261" s="0">
        <x:f>'Historical Trades'!J3261</x:f>
      </x:c>
      <x:c r="K3261" s="0">
        <x:f>'Historical Trades'!K3261</x:f>
      </x:c>
      <x:c r="L3261" s="0">
        <x:f>'Historical Trades'!L3261</x:f>
      </x:c>
      <x:c r="M3261" s="0">
        <x:f>'Historical Trades'!M3261</x:f>
      </x:c>
      <x:c r="N3261" s="0">
        <x:f>CLEAN('Historical Trades'!O3261)</x:f>
      </x:c>
      <x:c r="P3261" s="14">
        <x:f>IF(G3261="sell",M3261,-M3261)</x:f>
      </x:c>
      <x:c r="Q3261" s="14">
        <x:f>VLOOKUP(N3261,'Currency Rates'!$A$3:$C$32,3,0)</x:f>
      </x:c>
      <x:c r="R3261" s="0">
        <x:f>IF(A3261="SPUS",0,IF(A3261="FWD",0,P3261/Q3261))</x:f>
      </x:c>
    </x:row>
    <x:row r="3262" spans="1:19" x14ac:dyDescent="0.3">
      <x:c r="A3262" s="0">
        <x:f>'Historical Trades'!A3262</x:f>
      </x:c>
      <x:c r="B3262" s="0">
        <x:f>'Historical Trades'!B3262</x:f>
      </x:c>
      <x:c r="C3262" s="23">
        <x:f>'Historical Trades'!C3262</x:f>
      </x:c>
      <x:c r="D3262" s="0">
        <x:f>'Historical Trades'!D3262</x:f>
      </x:c>
      <x:c r="E3262" s="23">
        <x:f>'Historical Trades'!E3262</x:f>
      </x:c>
      <x:c r="F3262" s="0">
        <x:f>'Historical Trades'!F3262</x:f>
      </x:c>
      <x:c r="G3262" s="0">
        <x:f>'Historical Trades'!G3262</x:f>
      </x:c>
      <x:c r="H3262" s="0">
        <x:f>'Historical Trades'!H3262</x:f>
      </x:c>
      <x:c r="I3262" s="0">
        <x:f>'Historical Trades'!I3262</x:f>
      </x:c>
      <x:c r="J3262" s="0">
        <x:f>'Historical Trades'!J3262</x:f>
      </x:c>
      <x:c r="K3262" s="0">
        <x:f>'Historical Trades'!K3262</x:f>
      </x:c>
      <x:c r="L3262" s="0">
        <x:f>'Historical Trades'!L3262</x:f>
      </x:c>
      <x:c r="M3262" s="0">
        <x:f>'Historical Trades'!M3262</x:f>
      </x:c>
      <x:c r="N3262" s="0">
        <x:f>CLEAN('Historical Trades'!O3262)</x:f>
      </x:c>
      <x:c r="P3262" s="14">
        <x:f>IF(G3262="sell",M3262,-M3262)</x:f>
      </x:c>
      <x:c r="Q3262" s="14">
        <x:f>VLOOKUP(N3262,'Currency Rates'!$A$3:$C$32,3,0)</x:f>
      </x:c>
      <x:c r="R3262" s="0">
        <x:f>IF(A3262="SPUS",0,IF(A3262="FWD",0,P3262/Q3262))</x:f>
      </x:c>
    </x:row>
    <x:row r="3263" spans="1:19" x14ac:dyDescent="0.3">
      <x:c r="A3263" s="0">
        <x:f>'Historical Trades'!A3263</x:f>
      </x:c>
      <x:c r="B3263" s="0">
        <x:f>'Historical Trades'!B3263</x:f>
      </x:c>
      <x:c r="C3263" s="23">
        <x:f>'Historical Trades'!C3263</x:f>
      </x:c>
      <x:c r="D3263" s="0">
        <x:f>'Historical Trades'!D3263</x:f>
      </x:c>
      <x:c r="E3263" s="23">
        <x:f>'Historical Trades'!E3263</x:f>
      </x:c>
      <x:c r="F3263" s="0">
        <x:f>'Historical Trades'!F3263</x:f>
      </x:c>
      <x:c r="G3263" s="0">
        <x:f>'Historical Trades'!G3263</x:f>
      </x:c>
      <x:c r="H3263" s="0">
        <x:f>'Historical Trades'!H3263</x:f>
      </x:c>
      <x:c r="I3263" s="0">
        <x:f>'Historical Trades'!I3263</x:f>
      </x:c>
      <x:c r="J3263" s="0">
        <x:f>'Historical Trades'!J3263</x:f>
      </x:c>
      <x:c r="K3263" s="0">
        <x:f>'Historical Trades'!K3263</x:f>
      </x:c>
      <x:c r="L3263" s="0">
        <x:f>'Historical Trades'!L3263</x:f>
      </x:c>
      <x:c r="M3263" s="0">
        <x:f>'Historical Trades'!M3263</x:f>
      </x:c>
      <x:c r="N3263" s="0">
        <x:f>CLEAN('Historical Trades'!O3263)</x:f>
      </x:c>
      <x:c r="P3263" s="14">
        <x:f>IF(G3263="sell",M3263,-M3263)</x:f>
      </x:c>
      <x:c r="Q3263" s="14">
        <x:f>VLOOKUP(N3263,'Currency Rates'!$A$3:$C$32,3,0)</x:f>
      </x:c>
      <x:c r="R3263" s="0">
        <x:f>IF(A3263="SPUS",0,IF(A3263="FWD",0,P3263/Q3263))</x:f>
      </x:c>
    </x:row>
    <x:row r="3264" spans="1:19" x14ac:dyDescent="0.3">
      <x:c r="A3264" s="0">
        <x:f>'Historical Trades'!A3264</x:f>
      </x:c>
      <x:c r="B3264" s="0">
        <x:f>'Historical Trades'!B3264</x:f>
      </x:c>
      <x:c r="C3264" s="23">
        <x:f>'Historical Trades'!C3264</x:f>
      </x:c>
      <x:c r="D3264" s="0">
        <x:f>'Historical Trades'!D3264</x:f>
      </x:c>
      <x:c r="E3264" s="23">
        <x:f>'Historical Trades'!E3264</x:f>
      </x:c>
      <x:c r="F3264" s="0">
        <x:f>'Historical Trades'!F3264</x:f>
      </x:c>
      <x:c r="G3264" s="0">
        <x:f>'Historical Trades'!G3264</x:f>
      </x:c>
      <x:c r="H3264" s="0">
        <x:f>'Historical Trades'!H3264</x:f>
      </x:c>
      <x:c r="I3264" s="0">
        <x:f>'Historical Trades'!I3264</x:f>
      </x:c>
      <x:c r="J3264" s="0">
        <x:f>'Historical Trades'!J3264</x:f>
      </x:c>
      <x:c r="K3264" s="0">
        <x:f>'Historical Trades'!K3264</x:f>
      </x:c>
      <x:c r="L3264" s="0">
        <x:f>'Historical Trades'!L3264</x:f>
      </x:c>
      <x:c r="M3264" s="0">
        <x:f>'Historical Trades'!M3264</x:f>
      </x:c>
      <x:c r="N3264" s="0">
        <x:f>CLEAN('Historical Trades'!O3264)</x:f>
      </x:c>
      <x:c r="P3264" s="14">
        <x:f>IF(G3264="sell",M3264,-M3264)</x:f>
      </x:c>
      <x:c r="Q3264" s="14">
        <x:f>VLOOKUP(N3264,'Currency Rates'!$A$3:$C$32,3,0)</x:f>
      </x:c>
      <x:c r="R3264" s="0">
        <x:f>IF(A3264="SPUS",0,IF(A3264="FWD",0,P3264/Q3264))</x:f>
      </x:c>
    </x:row>
    <x:row r="3265" spans="1:19" x14ac:dyDescent="0.3">
      <x:c r="A3265" s="0">
        <x:f>'Historical Trades'!A3265</x:f>
      </x:c>
      <x:c r="B3265" s="0">
        <x:f>'Historical Trades'!B3265</x:f>
      </x:c>
      <x:c r="C3265" s="23">
        <x:f>'Historical Trades'!C3265</x:f>
      </x:c>
      <x:c r="D3265" s="0">
        <x:f>'Historical Trades'!D3265</x:f>
      </x:c>
      <x:c r="E3265" s="23">
        <x:f>'Historical Trades'!E3265</x:f>
      </x:c>
      <x:c r="F3265" s="0">
        <x:f>'Historical Trades'!F3265</x:f>
      </x:c>
      <x:c r="G3265" s="0">
        <x:f>'Historical Trades'!G3265</x:f>
      </x:c>
      <x:c r="H3265" s="0">
        <x:f>'Historical Trades'!H3265</x:f>
      </x:c>
      <x:c r="I3265" s="0">
        <x:f>'Historical Trades'!I3265</x:f>
      </x:c>
      <x:c r="J3265" s="0">
        <x:f>'Historical Trades'!J3265</x:f>
      </x:c>
      <x:c r="K3265" s="0">
        <x:f>'Historical Trades'!K3265</x:f>
      </x:c>
      <x:c r="L3265" s="0">
        <x:f>'Historical Trades'!L3265</x:f>
      </x:c>
      <x:c r="M3265" s="0">
        <x:f>'Historical Trades'!M3265</x:f>
      </x:c>
      <x:c r="N3265" s="0">
        <x:f>CLEAN('Historical Trades'!O3265)</x:f>
      </x:c>
      <x:c r="P3265" s="14">
        <x:f>IF(G3265="sell",M3265,-M3265)</x:f>
      </x:c>
      <x:c r="Q3265" s="14">
        <x:f>VLOOKUP(N3265,'Currency Rates'!$A$3:$C$32,3,0)</x:f>
      </x:c>
      <x:c r="R3265" s="0">
        <x:f>IF(A3265="SPUS",0,IF(A3265="FWD",0,P3265/Q3265))</x:f>
      </x:c>
    </x:row>
    <x:row r="3266" spans="1:19" x14ac:dyDescent="0.3">
      <x:c r="A3266" s="0">
        <x:f>'Historical Trades'!A3266</x:f>
      </x:c>
      <x:c r="B3266" s="0">
        <x:f>'Historical Trades'!B3266</x:f>
      </x:c>
      <x:c r="C3266" s="23">
        <x:f>'Historical Trades'!C3266</x:f>
      </x:c>
      <x:c r="D3266" s="0">
        <x:f>'Historical Trades'!D3266</x:f>
      </x:c>
      <x:c r="E3266" s="23">
        <x:f>'Historical Trades'!E3266</x:f>
      </x:c>
      <x:c r="F3266" s="0">
        <x:f>'Historical Trades'!F3266</x:f>
      </x:c>
      <x:c r="G3266" s="0">
        <x:f>'Historical Trades'!G3266</x:f>
      </x:c>
      <x:c r="H3266" s="0">
        <x:f>'Historical Trades'!H3266</x:f>
      </x:c>
      <x:c r="I3266" s="0">
        <x:f>'Historical Trades'!I3266</x:f>
      </x:c>
      <x:c r="J3266" s="0">
        <x:f>'Historical Trades'!J3266</x:f>
      </x:c>
      <x:c r="K3266" s="0">
        <x:f>'Historical Trades'!K3266</x:f>
      </x:c>
      <x:c r="L3266" s="0">
        <x:f>'Historical Trades'!L3266</x:f>
      </x:c>
      <x:c r="M3266" s="0">
        <x:f>'Historical Trades'!M3266</x:f>
      </x:c>
      <x:c r="N3266" s="0">
        <x:f>CLEAN('Historical Trades'!O3266)</x:f>
      </x:c>
      <x:c r="P3266" s="14">
        <x:f>IF(G3266="sell",M3266,-M3266)</x:f>
      </x:c>
      <x:c r="Q3266" s="14">
        <x:f>VLOOKUP(N3266,'Currency Rates'!$A$3:$C$32,3,0)</x:f>
      </x:c>
      <x:c r="R3266" s="0">
        <x:f>IF(A3266="SPUS",0,IF(A3266="FWD",0,P3266/Q3266))</x:f>
      </x:c>
    </x:row>
    <x:row r="3267" spans="1:19" x14ac:dyDescent="0.3">
      <x:c r="A3267" s="0">
        <x:f>'Historical Trades'!A3267</x:f>
      </x:c>
      <x:c r="B3267" s="0">
        <x:f>'Historical Trades'!B3267</x:f>
      </x:c>
      <x:c r="C3267" s="23">
        <x:f>'Historical Trades'!C3267</x:f>
      </x:c>
      <x:c r="D3267" s="0">
        <x:f>'Historical Trades'!D3267</x:f>
      </x:c>
      <x:c r="E3267" s="23">
        <x:f>'Historical Trades'!E3267</x:f>
      </x:c>
      <x:c r="F3267" s="0">
        <x:f>'Historical Trades'!F3267</x:f>
      </x:c>
      <x:c r="G3267" s="0">
        <x:f>'Historical Trades'!G3267</x:f>
      </x:c>
      <x:c r="H3267" s="0">
        <x:f>'Historical Trades'!H3267</x:f>
      </x:c>
      <x:c r="I3267" s="0">
        <x:f>'Historical Trades'!I3267</x:f>
      </x:c>
      <x:c r="J3267" s="0">
        <x:f>'Historical Trades'!J3267</x:f>
      </x:c>
      <x:c r="K3267" s="0">
        <x:f>'Historical Trades'!K3267</x:f>
      </x:c>
      <x:c r="L3267" s="0">
        <x:f>'Historical Trades'!L3267</x:f>
      </x:c>
      <x:c r="M3267" s="0">
        <x:f>'Historical Trades'!M3267</x:f>
      </x:c>
      <x:c r="N3267" s="0">
        <x:f>CLEAN('Historical Trades'!O3267)</x:f>
      </x:c>
      <x:c r="P3267" s="14">
        <x:f>IF(G3267="sell",M3267,-M3267)</x:f>
      </x:c>
      <x:c r="Q3267" s="14">
        <x:f>VLOOKUP(N3267,'Currency Rates'!$A$3:$C$32,3,0)</x:f>
      </x:c>
      <x:c r="R3267" s="0">
        <x:f>IF(A3267="SPUS",0,IF(A3267="FWD",0,P3267/Q3267))</x:f>
      </x:c>
    </x:row>
    <x:row r="3268" spans="1:19" x14ac:dyDescent="0.3">
      <x:c r="A3268" s="0">
        <x:f>'Historical Trades'!A3268</x:f>
      </x:c>
      <x:c r="B3268" s="0">
        <x:f>'Historical Trades'!B3268</x:f>
      </x:c>
      <x:c r="C3268" s="23">
        <x:f>'Historical Trades'!C3268</x:f>
      </x:c>
      <x:c r="D3268" s="0">
        <x:f>'Historical Trades'!D3268</x:f>
      </x:c>
      <x:c r="E3268" s="23">
        <x:f>'Historical Trades'!E3268</x:f>
      </x:c>
      <x:c r="F3268" s="0">
        <x:f>'Historical Trades'!F3268</x:f>
      </x:c>
      <x:c r="G3268" s="0">
        <x:f>'Historical Trades'!G3268</x:f>
      </x:c>
      <x:c r="H3268" s="0">
        <x:f>'Historical Trades'!H3268</x:f>
      </x:c>
      <x:c r="I3268" s="0">
        <x:f>'Historical Trades'!I3268</x:f>
      </x:c>
      <x:c r="J3268" s="0">
        <x:f>'Historical Trades'!J3268</x:f>
      </x:c>
      <x:c r="K3268" s="0">
        <x:f>'Historical Trades'!K3268</x:f>
      </x:c>
      <x:c r="L3268" s="0">
        <x:f>'Historical Trades'!L3268</x:f>
      </x:c>
      <x:c r="M3268" s="0">
        <x:f>'Historical Trades'!M3268</x:f>
      </x:c>
      <x:c r="N3268" s="0">
        <x:f>CLEAN('Historical Trades'!O3268)</x:f>
      </x:c>
      <x:c r="P3268" s="14">
        <x:f>IF(G3268="sell",M3268,-M3268)</x:f>
      </x:c>
      <x:c r="Q3268" s="14">
        <x:f>VLOOKUP(N3268,'Currency Rates'!$A$3:$C$32,3,0)</x:f>
      </x:c>
      <x:c r="R3268" s="0">
        <x:f>IF(A3268="SPUS",0,IF(A3268="FWD",0,P3268/Q3268))</x:f>
      </x:c>
    </x:row>
    <x:row r="3269" spans="1:19" x14ac:dyDescent="0.3">
      <x:c r="A3269" s="0">
        <x:f>'Historical Trades'!A3269</x:f>
      </x:c>
      <x:c r="B3269" s="0">
        <x:f>'Historical Trades'!B3269</x:f>
      </x:c>
      <x:c r="C3269" s="23">
        <x:f>'Historical Trades'!C3269</x:f>
      </x:c>
      <x:c r="D3269" s="0">
        <x:f>'Historical Trades'!D3269</x:f>
      </x:c>
      <x:c r="E3269" s="23">
        <x:f>'Historical Trades'!E3269</x:f>
      </x:c>
      <x:c r="F3269" s="0">
        <x:f>'Historical Trades'!F3269</x:f>
      </x:c>
      <x:c r="G3269" s="0">
        <x:f>'Historical Trades'!G3269</x:f>
      </x:c>
      <x:c r="H3269" s="0">
        <x:f>'Historical Trades'!H3269</x:f>
      </x:c>
      <x:c r="I3269" s="0">
        <x:f>'Historical Trades'!I3269</x:f>
      </x:c>
      <x:c r="J3269" s="0">
        <x:f>'Historical Trades'!J3269</x:f>
      </x:c>
      <x:c r="K3269" s="0">
        <x:f>'Historical Trades'!K3269</x:f>
      </x:c>
      <x:c r="L3269" s="0">
        <x:f>'Historical Trades'!L3269</x:f>
      </x:c>
      <x:c r="M3269" s="0">
        <x:f>'Historical Trades'!M3269</x:f>
      </x:c>
      <x:c r="N3269" s="0">
        <x:f>CLEAN('Historical Trades'!O3269)</x:f>
      </x:c>
      <x:c r="P3269" s="14">
        <x:f>IF(G3269="sell",M3269,-M3269)</x:f>
      </x:c>
      <x:c r="Q3269" s="14">
        <x:f>VLOOKUP(N3269,'Currency Rates'!$A$3:$C$32,3,0)</x:f>
      </x:c>
      <x:c r="R3269" s="0">
        <x:f>IF(A3269="SPUS",0,IF(A3269="FWD",0,P3269/Q3269))</x:f>
      </x:c>
    </x:row>
    <x:row r="3270" spans="1:19" x14ac:dyDescent="0.3">
      <x:c r="A3270" s="0">
        <x:f>'Historical Trades'!A3270</x:f>
      </x:c>
      <x:c r="B3270" s="0">
        <x:f>'Historical Trades'!B3270</x:f>
      </x:c>
      <x:c r="C3270" s="23">
        <x:f>'Historical Trades'!C3270</x:f>
      </x:c>
      <x:c r="D3270" s="0">
        <x:f>'Historical Trades'!D3270</x:f>
      </x:c>
      <x:c r="E3270" s="23">
        <x:f>'Historical Trades'!E3270</x:f>
      </x:c>
      <x:c r="F3270" s="0">
        <x:f>'Historical Trades'!F3270</x:f>
      </x:c>
      <x:c r="G3270" s="0">
        <x:f>'Historical Trades'!G3270</x:f>
      </x:c>
      <x:c r="H3270" s="0">
        <x:f>'Historical Trades'!H3270</x:f>
      </x:c>
      <x:c r="I3270" s="0">
        <x:f>'Historical Trades'!I3270</x:f>
      </x:c>
      <x:c r="J3270" s="0">
        <x:f>'Historical Trades'!J3270</x:f>
      </x:c>
      <x:c r="K3270" s="0">
        <x:f>'Historical Trades'!K3270</x:f>
      </x:c>
      <x:c r="L3270" s="0">
        <x:f>'Historical Trades'!L3270</x:f>
      </x:c>
      <x:c r="M3270" s="0">
        <x:f>'Historical Trades'!M3270</x:f>
      </x:c>
      <x:c r="N3270" s="0">
        <x:f>CLEAN('Historical Trades'!O3270)</x:f>
      </x:c>
      <x:c r="P3270" s="14">
        <x:f>IF(G3270="sell",M3270,-M3270)</x:f>
      </x:c>
      <x:c r="Q3270" s="14">
        <x:f>VLOOKUP(N3270,'Currency Rates'!$A$3:$C$32,3,0)</x:f>
      </x:c>
      <x:c r="R3270" s="0">
        <x:f>IF(A3270="SPUS",0,IF(A3270="FWD",0,P3270/Q3270))</x:f>
      </x:c>
    </x:row>
    <x:row r="3271" spans="1:19" x14ac:dyDescent="0.3">
      <x:c r="A3271" s="0">
        <x:f>'Historical Trades'!A3271</x:f>
      </x:c>
      <x:c r="B3271" s="0">
        <x:f>'Historical Trades'!B3271</x:f>
      </x:c>
      <x:c r="C3271" s="23">
        <x:f>'Historical Trades'!C3271</x:f>
      </x:c>
      <x:c r="D3271" s="0">
        <x:f>'Historical Trades'!D3271</x:f>
      </x:c>
      <x:c r="E3271" s="23">
        <x:f>'Historical Trades'!E3271</x:f>
      </x:c>
      <x:c r="F3271" s="0">
        <x:f>'Historical Trades'!F3271</x:f>
      </x:c>
      <x:c r="G3271" s="0">
        <x:f>'Historical Trades'!G3271</x:f>
      </x:c>
      <x:c r="H3271" s="0">
        <x:f>'Historical Trades'!H3271</x:f>
      </x:c>
      <x:c r="I3271" s="0">
        <x:f>'Historical Trades'!I3271</x:f>
      </x:c>
      <x:c r="J3271" s="0">
        <x:f>'Historical Trades'!J3271</x:f>
      </x:c>
      <x:c r="K3271" s="0">
        <x:f>'Historical Trades'!K3271</x:f>
      </x:c>
      <x:c r="L3271" s="0">
        <x:f>'Historical Trades'!L3271</x:f>
      </x:c>
      <x:c r="M3271" s="0">
        <x:f>'Historical Trades'!M3271</x:f>
      </x:c>
      <x:c r="N3271" s="0">
        <x:f>CLEAN('Historical Trades'!O3271)</x:f>
      </x:c>
      <x:c r="P3271" s="14">
        <x:f>IF(G3271="sell",M3271,-M3271)</x:f>
      </x:c>
      <x:c r="Q3271" s="14">
        <x:f>VLOOKUP(N3271,'Currency Rates'!$A$3:$C$32,3,0)</x:f>
      </x:c>
      <x:c r="R3271" s="0">
        <x:f>IF(A3271="SPUS",0,IF(A3271="FWD",0,P3271/Q3271))</x:f>
      </x:c>
    </x:row>
    <x:row r="3272" spans="1:19" x14ac:dyDescent="0.3">
      <x:c r="A3272" s="0">
        <x:f>'Historical Trades'!A3272</x:f>
      </x:c>
      <x:c r="B3272" s="0">
        <x:f>'Historical Trades'!B3272</x:f>
      </x:c>
      <x:c r="C3272" s="23">
        <x:f>'Historical Trades'!C3272</x:f>
      </x:c>
      <x:c r="D3272" s="0">
        <x:f>'Historical Trades'!D3272</x:f>
      </x:c>
      <x:c r="E3272" s="23">
        <x:f>'Historical Trades'!E3272</x:f>
      </x:c>
      <x:c r="F3272" s="0">
        <x:f>'Historical Trades'!F3272</x:f>
      </x:c>
      <x:c r="G3272" s="0">
        <x:f>'Historical Trades'!G3272</x:f>
      </x:c>
      <x:c r="H3272" s="0">
        <x:f>'Historical Trades'!H3272</x:f>
      </x:c>
      <x:c r="I3272" s="0">
        <x:f>'Historical Trades'!I3272</x:f>
      </x:c>
      <x:c r="J3272" s="0">
        <x:f>'Historical Trades'!J3272</x:f>
      </x:c>
      <x:c r="K3272" s="0">
        <x:f>'Historical Trades'!K3272</x:f>
      </x:c>
      <x:c r="L3272" s="0">
        <x:f>'Historical Trades'!L3272</x:f>
      </x:c>
      <x:c r="M3272" s="0">
        <x:f>'Historical Trades'!M3272</x:f>
      </x:c>
      <x:c r="N3272" s="0">
        <x:f>CLEAN('Historical Trades'!O3272)</x:f>
      </x:c>
      <x:c r="P3272" s="14">
        <x:f>IF(G3272="sell",M3272,-M3272)</x:f>
      </x:c>
      <x:c r="Q3272" s="14">
        <x:f>VLOOKUP(N3272,'Currency Rates'!$A$3:$C$32,3,0)</x:f>
      </x:c>
      <x:c r="R3272" s="0">
        <x:f>IF(A3272="SPUS",0,IF(A3272="FWD",0,P3272/Q3272))</x:f>
      </x:c>
    </x:row>
    <x:row r="3273" spans="1:19" x14ac:dyDescent="0.3">
      <x:c r="A3273" s="0">
        <x:f>'Historical Trades'!A3273</x:f>
      </x:c>
      <x:c r="B3273" s="0">
        <x:f>'Historical Trades'!B3273</x:f>
      </x:c>
      <x:c r="C3273" s="23">
        <x:f>'Historical Trades'!C3273</x:f>
      </x:c>
      <x:c r="D3273" s="0">
        <x:f>'Historical Trades'!D3273</x:f>
      </x:c>
      <x:c r="E3273" s="23">
        <x:f>'Historical Trades'!E3273</x:f>
      </x:c>
      <x:c r="F3273" s="0">
        <x:f>'Historical Trades'!F3273</x:f>
      </x:c>
      <x:c r="G3273" s="0">
        <x:f>'Historical Trades'!G3273</x:f>
      </x:c>
      <x:c r="H3273" s="0">
        <x:f>'Historical Trades'!H3273</x:f>
      </x:c>
      <x:c r="I3273" s="0">
        <x:f>'Historical Trades'!I3273</x:f>
      </x:c>
      <x:c r="J3273" s="0">
        <x:f>'Historical Trades'!J3273</x:f>
      </x:c>
      <x:c r="K3273" s="0">
        <x:f>'Historical Trades'!K3273</x:f>
      </x:c>
      <x:c r="L3273" s="0">
        <x:f>'Historical Trades'!L3273</x:f>
      </x:c>
      <x:c r="M3273" s="0">
        <x:f>'Historical Trades'!M3273</x:f>
      </x:c>
      <x:c r="N3273" s="0">
        <x:f>CLEAN('Historical Trades'!O3273)</x:f>
      </x:c>
      <x:c r="P3273" s="14">
        <x:f>IF(G3273="sell",M3273,-M3273)</x:f>
      </x:c>
      <x:c r="Q3273" s="14">
        <x:f>VLOOKUP(N3273,'Currency Rates'!$A$3:$C$32,3,0)</x:f>
      </x:c>
      <x:c r="R3273" s="0">
        <x:f>IF(A3273="SPUS",0,IF(A3273="FWD",0,P3273/Q3273))</x:f>
      </x:c>
    </x:row>
    <x:row r="3274" spans="1:19" x14ac:dyDescent="0.3">
      <x:c r="A3274" s="0">
        <x:f>'Historical Trades'!A3274</x:f>
      </x:c>
      <x:c r="B3274" s="0">
        <x:f>'Historical Trades'!B3274</x:f>
      </x:c>
      <x:c r="C3274" s="23">
        <x:f>'Historical Trades'!C3274</x:f>
      </x:c>
      <x:c r="D3274" s="0">
        <x:f>'Historical Trades'!D3274</x:f>
      </x:c>
      <x:c r="E3274" s="23">
        <x:f>'Historical Trades'!E3274</x:f>
      </x:c>
      <x:c r="F3274" s="0">
        <x:f>'Historical Trades'!F3274</x:f>
      </x:c>
      <x:c r="G3274" s="0">
        <x:f>'Historical Trades'!G3274</x:f>
      </x:c>
      <x:c r="H3274" s="0">
        <x:f>'Historical Trades'!H3274</x:f>
      </x:c>
      <x:c r="I3274" s="0">
        <x:f>'Historical Trades'!I3274</x:f>
      </x:c>
      <x:c r="J3274" s="0">
        <x:f>'Historical Trades'!J3274</x:f>
      </x:c>
      <x:c r="K3274" s="0">
        <x:f>'Historical Trades'!K3274</x:f>
      </x:c>
      <x:c r="L3274" s="0">
        <x:f>'Historical Trades'!L3274</x:f>
      </x:c>
      <x:c r="M3274" s="0">
        <x:f>'Historical Trades'!M3274</x:f>
      </x:c>
      <x:c r="N3274" s="0">
        <x:f>CLEAN('Historical Trades'!O3274)</x:f>
      </x:c>
      <x:c r="P3274" s="14">
        <x:f>IF(G3274="sell",M3274,-M3274)</x:f>
      </x:c>
      <x:c r="Q3274" s="14">
        <x:f>VLOOKUP(N3274,'Currency Rates'!$A$3:$C$32,3,0)</x:f>
      </x:c>
      <x:c r="R3274" s="0">
        <x:f>IF(A3274="SPUS",0,IF(A3274="FWD",0,P3274/Q3274))</x:f>
      </x:c>
    </x:row>
    <x:row r="3275" spans="1:19" x14ac:dyDescent="0.3">
      <x:c r="A3275" s="0">
        <x:f>'Historical Trades'!A3275</x:f>
      </x:c>
      <x:c r="B3275" s="0">
        <x:f>'Historical Trades'!B3275</x:f>
      </x:c>
      <x:c r="C3275" s="23">
        <x:f>'Historical Trades'!C3275</x:f>
      </x:c>
      <x:c r="D3275" s="0">
        <x:f>'Historical Trades'!D3275</x:f>
      </x:c>
      <x:c r="E3275" s="23">
        <x:f>'Historical Trades'!E3275</x:f>
      </x:c>
      <x:c r="F3275" s="0">
        <x:f>'Historical Trades'!F3275</x:f>
      </x:c>
      <x:c r="G3275" s="0">
        <x:f>'Historical Trades'!G3275</x:f>
      </x:c>
      <x:c r="H3275" s="0">
        <x:f>'Historical Trades'!H3275</x:f>
      </x:c>
      <x:c r="I3275" s="0">
        <x:f>'Historical Trades'!I3275</x:f>
      </x:c>
      <x:c r="J3275" s="0">
        <x:f>'Historical Trades'!J3275</x:f>
      </x:c>
      <x:c r="K3275" s="0">
        <x:f>'Historical Trades'!K3275</x:f>
      </x:c>
      <x:c r="L3275" s="0">
        <x:f>'Historical Trades'!L3275</x:f>
      </x:c>
      <x:c r="M3275" s="0">
        <x:f>'Historical Trades'!M3275</x:f>
      </x:c>
      <x:c r="N3275" s="0">
        <x:f>CLEAN('Historical Trades'!O3275)</x:f>
      </x:c>
      <x:c r="P3275" s="14">
        <x:f>IF(G3275="sell",M3275,-M3275)</x:f>
      </x:c>
      <x:c r="Q3275" s="14">
        <x:f>VLOOKUP(N3275,'Currency Rates'!$A$3:$C$32,3,0)</x:f>
      </x:c>
      <x:c r="R3275" s="0">
        <x:f>IF(A3275="SPUS",0,IF(A3275="FWD",0,P3275/Q3275))</x:f>
      </x:c>
    </x:row>
    <x:row r="3276" spans="1:19" x14ac:dyDescent="0.3">
      <x:c r="A3276" s="0">
        <x:f>'Historical Trades'!A3276</x:f>
      </x:c>
      <x:c r="B3276" s="0">
        <x:f>'Historical Trades'!B3276</x:f>
      </x:c>
      <x:c r="C3276" s="23">
        <x:f>'Historical Trades'!C3276</x:f>
      </x:c>
      <x:c r="D3276" s="0">
        <x:f>'Historical Trades'!D3276</x:f>
      </x:c>
      <x:c r="E3276" s="23">
        <x:f>'Historical Trades'!E3276</x:f>
      </x:c>
      <x:c r="F3276" s="0">
        <x:f>'Historical Trades'!F3276</x:f>
      </x:c>
      <x:c r="G3276" s="0">
        <x:f>'Historical Trades'!G3276</x:f>
      </x:c>
      <x:c r="H3276" s="0">
        <x:f>'Historical Trades'!H3276</x:f>
      </x:c>
      <x:c r="I3276" s="0">
        <x:f>'Historical Trades'!I3276</x:f>
      </x:c>
      <x:c r="J3276" s="0">
        <x:f>'Historical Trades'!J3276</x:f>
      </x:c>
      <x:c r="K3276" s="0">
        <x:f>'Historical Trades'!K3276</x:f>
      </x:c>
      <x:c r="L3276" s="0">
        <x:f>'Historical Trades'!L3276</x:f>
      </x:c>
      <x:c r="M3276" s="0">
        <x:f>'Historical Trades'!M3276</x:f>
      </x:c>
      <x:c r="N3276" s="0">
        <x:f>CLEAN('Historical Trades'!O3276)</x:f>
      </x:c>
      <x:c r="P3276" s="14">
        <x:f>IF(G3276="sell",M3276,-M3276)</x:f>
      </x:c>
      <x:c r="Q3276" s="14">
        <x:f>VLOOKUP(N3276,'Currency Rates'!$A$3:$C$32,3,0)</x:f>
      </x:c>
      <x:c r="R3276" s="0">
        <x:f>IF(A3276="SPUS",0,IF(A3276="FWD",0,P3276/Q3276))</x:f>
      </x:c>
    </x:row>
    <x:row r="3277" spans="1:19" x14ac:dyDescent="0.3">
      <x:c r="A3277" s="0">
        <x:f>'Historical Trades'!A3277</x:f>
      </x:c>
      <x:c r="B3277" s="0">
        <x:f>'Historical Trades'!B3277</x:f>
      </x:c>
      <x:c r="C3277" s="23">
        <x:f>'Historical Trades'!C3277</x:f>
      </x:c>
      <x:c r="D3277" s="0">
        <x:f>'Historical Trades'!D3277</x:f>
      </x:c>
      <x:c r="E3277" s="23">
        <x:f>'Historical Trades'!E3277</x:f>
      </x:c>
      <x:c r="F3277" s="0">
        <x:f>'Historical Trades'!F3277</x:f>
      </x:c>
      <x:c r="G3277" s="0">
        <x:f>'Historical Trades'!G3277</x:f>
      </x:c>
      <x:c r="H3277" s="0">
        <x:f>'Historical Trades'!H3277</x:f>
      </x:c>
      <x:c r="I3277" s="0">
        <x:f>'Historical Trades'!I3277</x:f>
      </x:c>
      <x:c r="J3277" s="0">
        <x:f>'Historical Trades'!J3277</x:f>
      </x:c>
      <x:c r="K3277" s="0">
        <x:f>'Historical Trades'!K3277</x:f>
      </x:c>
      <x:c r="L3277" s="0">
        <x:f>'Historical Trades'!L3277</x:f>
      </x:c>
      <x:c r="M3277" s="0">
        <x:f>'Historical Trades'!M3277</x:f>
      </x:c>
      <x:c r="N3277" s="0">
        <x:f>CLEAN('Historical Trades'!O3277)</x:f>
      </x:c>
      <x:c r="P3277" s="14">
        <x:f>IF(G3277="sell",M3277,-M3277)</x:f>
      </x:c>
      <x:c r="Q3277" s="14">
        <x:f>VLOOKUP(N3277,'Currency Rates'!$A$3:$C$32,3,0)</x:f>
      </x:c>
      <x:c r="R3277" s="0">
        <x:f>IF(A3277="SPUS",0,IF(A3277="FWD",0,P3277/Q3277))</x:f>
      </x:c>
    </x:row>
    <x:row r="3278" spans="1:19" x14ac:dyDescent="0.3">
      <x:c r="A3278" s="0">
        <x:f>'Historical Trades'!A3278</x:f>
      </x:c>
      <x:c r="B3278" s="0">
        <x:f>'Historical Trades'!B3278</x:f>
      </x:c>
      <x:c r="C3278" s="23">
        <x:f>'Historical Trades'!C3278</x:f>
      </x:c>
      <x:c r="D3278" s="0">
        <x:f>'Historical Trades'!D3278</x:f>
      </x:c>
      <x:c r="E3278" s="23">
        <x:f>'Historical Trades'!E3278</x:f>
      </x:c>
      <x:c r="F3278" s="0">
        <x:f>'Historical Trades'!F3278</x:f>
      </x:c>
      <x:c r="G3278" s="0">
        <x:f>'Historical Trades'!G3278</x:f>
      </x:c>
      <x:c r="H3278" s="0">
        <x:f>'Historical Trades'!H3278</x:f>
      </x:c>
      <x:c r="I3278" s="0">
        <x:f>'Historical Trades'!I3278</x:f>
      </x:c>
      <x:c r="J3278" s="0">
        <x:f>'Historical Trades'!J3278</x:f>
      </x:c>
      <x:c r="K3278" s="0">
        <x:f>'Historical Trades'!K3278</x:f>
      </x:c>
      <x:c r="L3278" s="0">
        <x:f>'Historical Trades'!L3278</x:f>
      </x:c>
      <x:c r="M3278" s="0">
        <x:f>'Historical Trades'!M3278</x:f>
      </x:c>
      <x:c r="N3278" s="0">
        <x:f>CLEAN('Historical Trades'!O3278)</x:f>
      </x:c>
      <x:c r="P3278" s="14">
        <x:f>IF(G3278="sell",M3278,-M3278)</x:f>
      </x:c>
      <x:c r="Q3278" s="14">
        <x:f>VLOOKUP(N3278,'Currency Rates'!$A$3:$C$32,3,0)</x:f>
      </x:c>
      <x:c r="R3278" s="0">
        <x:f>IF(A3278="SPUS",0,IF(A3278="FWD",0,P3278/Q3278))</x:f>
      </x:c>
    </x:row>
    <x:row r="3279" spans="1:19" x14ac:dyDescent="0.3">
      <x:c r="A3279" s="0">
        <x:f>'Historical Trades'!A3279</x:f>
      </x:c>
      <x:c r="B3279" s="0">
        <x:f>'Historical Trades'!B3279</x:f>
      </x:c>
      <x:c r="C3279" s="23">
        <x:f>'Historical Trades'!C3279</x:f>
      </x:c>
      <x:c r="D3279" s="0">
        <x:f>'Historical Trades'!D3279</x:f>
      </x:c>
      <x:c r="E3279" s="23">
        <x:f>'Historical Trades'!E3279</x:f>
      </x:c>
      <x:c r="F3279" s="0">
        <x:f>'Historical Trades'!F3279</x:f>
      </x:c>
      <x:c r="G3279" s="0">
        <x:f>'Historical Trades'!G3279</x:f>
      </x:c>
      <x:c r="H3279" s="0">
        <x:f>'Historical Trades'!H3279</x:f>
      </x:c>
      <x:c r="I3279" s="0">
        <x:f>'Historical Trades'!I3279</x:f>
      </x:c>
      <x:c r="J3279" s="0">
        <x:f>'Historical Trades'!J3279</x:f>
      </x:c>
      <x:c r="K3279" s="0">
        <x:f>'Historical Trades'!K3279</x:f>
      </x:c>
      <x:c r="L3279" s="0">
        <x:f>'Historical Trades'!L3279</x:f>
      </x:c>
      <x:c r="M3279" s="0">
        <x:f>'Historical Trades'!M3279</x:f>
      </x:c>
      <x:c r="N3279" s="0">
        <x:f>CLEAN('Historical Trades'!O3279)</x:f>
      </x:c>
      <x:c r="P3279" s="14">
        <x:f>IF(G3279="sell",M3279,-M3279)</x:f>
      </x:c>
      <x:c r="Q3279" s="14">
        <x:f>VLOOKUP(N3279,'Currency Rates'!$A$3:$C$32,3,0)</x:f>
      </x:c>
      <x:c r="R3279" s="0">
        <x:f>IF(A3279="SPUS",0,IF(A3279="FWD",0,P3279/Q3279))</x:f>
      </x:c>
    </x:row>
    <x:row r="3280" spans="1:19" x14ac:dyDescent="0.3">
      <x:c r="A3280" s="0">
        <x:f>'Historical Trades'!A3280</x:f>
      </x:c>
      <x:c r="B3280" s="0">
        <x:f>'Historical Trades'!B3280</x:f>
      </x:c>
      <x:c r="C3280" s="23">
        <x:f>'Historical Trades'!C3280</x:f>
      </x:c>
      <x:c r="D3280" s="0">
        <x:f>'Historical Trades'!D3280</x:f>
      </x:c>
      <x:c r="E3280" s="23">
        <x:f>'Historical Trades'!E3280</x:f>
      </x:c>
      <x:c r="F3280" s="0">
        <x:f>'Historical Trades'!F3280</x:f>
      </x:c>
      <x:c r="G3280" s="0">
        <x:f>'Historical Trades'!G3280</x:f>
      </x:c>
      <x:c r="H3280" s="0">
        <x:f>'Historical Trades'!H3280</x:f>
      </x:c>
      <x:c r="I3280" s="0">
        <x:f>'Historical Trades'!I3280</x:f>
      </x:c>
      <x:c r="J3280" s="0">
        <x:f>'Historical Trades'!J3280</x:f>
      </x:c>
      <x:c r="K3280" s="0">
        <x:f>'Historical Trades'!K3280</x:f>
      </x:c>
      <x:c r="L3280" s="0">
        <x:f>'Historical Trades'!L3280</x:f>
      </x:c>
      <x:c r="M3280" s="0">
        <x:f>'Historical Trades'!M3280</x:f>
      </x:c>
      <x:c r="N3280" s="0">
        <x:f>CLEAN('Historical Trades'!O3280)</x:f>
      </x:c>
      <x:c r="P3280" s="14">
        <x:f>IF(G3280="sell",M3280,-M3280)</x:f>
      </x:c>
      <x:c r="Q3280" s="14">
        <x:f>VLOOKUP(N3280,'Currency Rates'!$A$3:$C$32,3,0)</x:f>
      </x:c>
      <x:c r="R3280" s="0">
        <x:f>IF(A3280="SPUS",0,IF(A3280="FWD",0,P3280/Q3280))</x:f>
      </x:c>
    </x:row>
    <x:row r="3281" spans="1:19" x14ac:dyDescent="0.3">
      <x:c r="A3281" s="0">
        <x:f>'Historical Trades'!A3281</x:f>
      </x:c>
      <x:c r="B3281" s="0">
        <x:f>'Historical Trades'!B3281</x:f>
      </x:c>
      <x:c r="C3281" s="23">
        <x:f>'Historical Trades'!C3281</x:f>
      </x:c>
      <x:c r="D3281" s="0">
        <x:f>'Historical Trades'!D3281</x:f>
      </x:c>
      <x:c r="E3281" s="23">
        <x:f>'Historical Trades'!E3281</x:f>
      </x:c>
      <x:c r="F3281" s="0">
        <x:f>'Historical Trades'!F3281</x:f>
      </x:c>
      <x:c r="G3281" s="0">
        <x:f>'Historical Trades'!G3281</x:f>
      </x:c>
      <x:c r="H3281" s="0">
        <x:f>'Historical Trades'!H3281</x:f>
      </x:c>
      <x:c r="I3281" s="0">
        <x:f>'Historical Trades'!I3281</x:f>
      </x:c>
      <x:c r="J3281" s="0">
        <x:f>'Historical Trades'!J3281</x:f>
      </x:c>
      <x:c r="K3281" s="0">
        <x:f>'Historical Trades'!K3281</x:f>
      </x:c>
      <x:c r="L3281" s="0">
        <x:f>'Historical Trades'!L3281</x:f>
      </x:c>
      <x:c r="M3281" s="0">
        <x:f>'Historical Trades'!M3281</x:f>
      </x:c>
      <x:c r="N3281" s="0">
        <x:f>CLEAN('Historical Trades'!O3281)</x:f>
      </x:c>
      <x:c r="P3281" s="14">
        <x:f>IF(G3281="sell",M3281,-M3281)</x:f>
      </x:c>
      <x:c r="Q3281" s="14">
        <x:f>VLOOKUP(N3281,'Currency Rates'!$A$3:$C$32,3,0)</x:f>
      </x:c>
      <x:c r="R3281" s="0">
        <x:f>IF(A3281="SPUS",0,IF(A3281="FWD",0,P3281/Q3281))</x:f>
      </x:c>
    </x:row>
    <x:row r="3282" spans="1:19" x14ac:dyDescent="0.3">
      <x:c r="A3282" s="0">
        <x:f>'Historical Trades'!A3282</x:f>
      </x:c>
      <x:c r="B3282" s="0">
        <x:f>'Historical Trades'!B3282</x:f>
      </x:c>
      <x:c r="C3282" s="23">
        <x:f>'Historical Trades'!C3282</x:f>
      </x:c>
      <x:c r="D3282" s="0">
        <x:f>'Historical Trades'!D3282</x:f>
      </x:c>
      <x:c r="E3282" s="23">
        <x:f>'Historical Trades'!E3282</x:f>
      </x:c>
      <x:c r="F3282" s="0">
        <x:f>'Historical Trades'!F3282</x:f>
      </x:c>
      <x:c r="G3282" s="0">
        <x:f>'Historical Trades'!G3282</x:f>
      </x:c>
      <x:c r="H3282" s="0">
        <x:f>'Historical Trades'!H3282</x:f>
      </x:c>
      <x:c r="I3282" s="0">
        <x:f>'Historical Trades'!I3282</x:f>
      </x:c>
      <x:c r="J3282" s="0">
        <x:f>'Historical Trades'!J3282</x:f>
      </x:c>
      <x:c r="K3282" s="0">
        <x:f>'Historical Trades'!K3282</x:f>
      </x:c>
      <x:c r="L3282" s="0">
        <x:f>'Historical Trades'!L3282</x:f>
      </x:c>
      <x:c r="M3282" s="0">
        <x:f>'Historical Trades'!M3282</x:f>
      </x:c>
      <x:c r="N3282" s="0">
        <x:f>CLEAN('Historical Trades'!O3282)</x:f>
      </x:c>
      <x:c r="P3282" s="14">
        <x:f>IF(G3282="sell",M3282,-M3282)</x:f>
      </x:c>
      <x:c r="Q3282" s="14">
        <x:f>VLOOKUP(N3282,'Currency Rates'!$A$3:$C$32,3,0)</x:f>
      </x:c>
      <x:c r="R3282" s="0">
        <x:f>IF(A3282="SPUS",0,IF(A3282="FWD",0,P3282/Q3282))</x:f>
      </x:c>
    </x:row>
    <x:row r="3283" spans="1:19" x14ac:dyDescent="0.3">
      <x:c r="A3283" s="0">
        <x:f>'Historical Trades'!A3283</x:f>
      </x:c>
      <x:c r="B3283" s="0">
        <x:f>'Historical Trades'!B3283</x:f>
      </x:c>
      <x:c r="C3283" s="23">
        <x:f>'Historical Trades'!C3283</x:f>
      </x:c>
      <x:c r="D3283" s="0">
        <x:f>'Historical Trades'!D3283</x:f>
      </x:c>
      <x:c r="E3283" s="23">
        <x:f>'Historical Trades'!E3283</x:f>
      </x:c>
      <x:c r="F3283" s="0">
        <x:f>'Historical Trades'!F3283</x:f>
      </x:c>
      <x:c r="G3283" s="0">
        <x:f>'Historical Trades'!G3283</x:f>
      </x:c>
      <x:c r="H3283" s="0">
        <x:f>'Historical Trades'!H3283</x:f>
      </x:c>
      <x:c r="I3283" s="0">
        <x:f>'Historical Trades'!I3283</x:f>
      </x:c>
      <x:c r="J3283" s="0">
        <x:f>'Historical Trades'!J3283</x:f>
      </x:c>
      <x:c r="K3283" s="0">
        <x:f>'Historical Trades'!K3283</x:f>
      </x:c>
      <x:c r="L3283" s="0">
        <x:f>'Historical Trades'!L3283</x:f>
      </x:c>
      <x:c r="M3283" s="0">
        <x:f>'Historical Trades'!M3283</x:f>
      </x:c>
      <x:c r="N3283" s="0">
        <x:f>CLEAN('Historical Trades'!O3283)</x:f>
      </x:c>
      <x:c r="P3283" s="14">
        <x:f>IF(G3283="sell",M3283,-M3283)</x:f>
      </x:c>
      <x:c r="Q3283" s="14">
        <x:f>VLOOKUP(N3283,'Currency Rates'!$A$3:$C$32,3,0)</x:f>
      </x:c>
      <x:c r="R3283" s="0">
        <x:f>IF(A3283="SPUS",0,IF(A3283="FWD",0,P3283/Q3283))</x:f>
      </x:c>
    </x:row>
    <x:row r="3284" spans="1:19" x14ac:dyDescent="0.3">
      <x:c r="A3284" s="0">
        <x:f>'Historical Trades'!A3284</x:f>
      </x:c>
      <x:c r="B3284" s="0">
        <x:f>'Historical Trades'!B3284</x:f>
      </x:c>
      <x:c r="C3284" s="23">
        <x:f>'Historical Trades'!C3284</x:f>
      </x:c>
      <x:c r="D3284" s="0">
        <x:f>'Historical Trades'!D3284</x:f>
      </x:c>
      <x:c r="E3284" s="23">
        <x:f>'Historical Trades'!E3284</x:f>
      </x:c>
      <x:c r="F3284" s="0">
        <x:f>'Historical Trades'!F3284</x:f>
      </x:c>
      <x:c r="G3284" s="0">
        <x:f>'Historical Trades'!G3284</x:f>
      </x:c>
      <x:c r="H3284" s="0">
        <x:f>'Historical Trades'!H3284</x:f>
      </x:c>
      <x:c r="I3284" s="0">
        <x:f>'Historical Trades'!I3284</x:f>
      </x:c>
      <x:c r="J3284" s="0">
        <x:f>'Historical Trades'!J3284</x:f>
      </x:c>
      <x:c r="K3284" s="0">
        <x:f>'Historical Trades'!K3284</x:f>
      </x:c>
      <x:c r="L3284" s="0">
        <x:f>'Historical Trades'!L3284</x:f>
      </x:c>
      <x:c r="M3284" s="0">
        <x:f>'Historical Trades'!M3284</x:f>
      </x:c>
      <x:c r="N3284" s="0">
        <x:f>CLEAN('Historical Trades'!O3284)</x:f>
      </x:c>
      <x:c r="P3284" s="14">
        <x:f>IF(G3284="sell",M3284,-M3284)</x:f>
      </x:c>
      <x:c r="Q3284" s="14">
        <x:f>VLOOKUP(N3284,'Currency Rates'!$A$3:$C$32,3,0)</x:f>
      </x:c>
      <x:c r="R3284" s="0">
        <x:f>IF(A3284="SPUS",0,IF(A3284="FWD",0,P3284/Q3284))</x:f>
      </x:c>
    </x:row>
    <x:row r="3285" spans="1:19" x14ac:dyDescent="0.3">
      <x:c r="A3285" s="0">
        <x:f>'Historical Trades'!A3285</x:f>
      </x:c>
      <x:c r="B3285" s="0">
        <x:f>'Historical Trades'!B3285</x:f>
      </x:c>
      <x:c r="C3285" s="23">
        <x:f>'Historical Trades'!C3285</x:f>
      </x:c>
      <x:c r="D3285" s="0">
        <x:f>'Historical Trades'!D3285</x:f>
      </x:c>
      <x:c r="E3285" s="23">
        <x:f>'Historical Trades'!E3285</x:f>
      </x:c>
      <x:c r="F3285" s="0">
        <x:f>'Historical Trades'!F3285</x:f>
      </x:c>
      <x:c r="G3285" s="0">
        <x:f>'Historical Trades'!G3285</x:f>
      </x:c>
      <x:c r="H3285" s="0">
        <x:f>'Historical Trades'!H3285</x:f>
      </x:c>
      <x:c r="I3285" s="0">
        <x:f>'Historical Trades'!I3285</x:f>
      </x:c>
      <x:c r="J3285" s="0">
        <x:f>'Historical Trades'!J3285</x:f>
      </x:c>
      <x:c r="K3285" s="0">
        <x:f>'Historical Trades'!K3285</x:f>
      </x:c>
      <x:c r="L3285" s="0">
        <x:f>'Historical Trades'!L3285</x:f>
      </x:c>
      <x:c r="M3285" s="0">
        <x:f>'Historical Trades'!M3285</x:f>
      </x:c>
      <x:c r="N3285" s="0">
        <x:f>CLEAN('Historical Trades'!O3285)</x:f>
      </x:c>
      <x:c r="P3285" s="14">
        <x:f>IF(G3285="sell",M3285,-M3285)</x:f>
      </x:c>
      <x:c r="Q3285" s="14">
        <x:f>VLOOKUP(N3285,'Currency Rates'!$A$3:$C$32,3,0)</x:f>
      </x:c>
      <x:c r="R3285" s="0">
        <x:f>IF(A3285="SPUS",0,IF(A3285="FWD",0,P3285/Q3285))</x:f>
      </x:c>
    </x:row>
    <x:row r="3286" spans="1:19" x14ac:dyDescent="0.3">
      <x:c r="A3286" s="0">
        <x:f>'Historical Trades'!A3286</x:f>
      </x:c>
      <x:c r="B3286" s="0">
        <x:f>'Historical Trades'!B3286</x:f>
      </x:c>
      <x:c r="C3286" s="23">
        <x:f>'Historical Trades'!C3286</x:f>
      </x:c>
      <x:c r="D3286" s="0">
        <x:f>'Historical Trades'!D3286</x:f>
      </x:c>
      <x:c r="E3286" s="23">
        <x:f>'Historical Trades'!E3286</x:f>
      </x:c>
      <x:c r="F3286" s="0">
        <x:f>'Historical Trades'!F3286</x:f>
      </x:c>
      <x:c r="G3286" s="0">
        <x:f>'Historical Trades'!G3286</x:f>
      </x:c>
      <x:c r="H3286" s="0">
        <x:f>'Historical Trades'!H3286</x:f>
      </x:c>
      <x:c r="I3286" s="0">
        <x:f>'Historical Trades'!I3286</x:f>
      </x:c>
      <x:c r="J3286" s="0">
        <x:f>'Historical Trades'!J3286</x:f>
      </x:c>
      <x:c r="K3286" s="0">
        <x:f>'Historical Trades'!K3286</x:f>
      </x:c>
      <x:c r="L3286" s="0">
        <x:f>'Historical Trades'!L3286</x:f>
      </x:c>
      <x:c r="M3286" s="0">
        <x:f>'Historical Trades'!M3286</x:f>
      </x:c>
      <x:c r="N3286" s="0">
        <x:f>CLEAN('Historical Trades'!O3286)</x:f>
      </x:c>
      <x:c r="P3286" s="14">
        <x:f>IF(G3286="sell",M3286,-M3286)</x:f>
      </x:c>
      <x:c r="Q3286" s="14">
        <x:f>VLOOKUP(N3286,'Currency Rates'!$A$3:$C$32,3,0)</x:f>
      </x:c>
      <x:c r="R3286" s="0">
        <x:f>IF(A3286="SPUS",0,IF(A3286="FWD",0,P3286/Q3286))</x:f>
      </x:c>
    </x:row>
    <x:row r="3287" spans="1:19" x14ac:dyDescent="0.3">
      <x:c r="A3287" s="0">
        <x:f>'Historical Trades'!A3287</x:f>
      </x:c>
      <x:c r="B3287" s="0">
        <x:f>'Historical Trades'!B3287</x:f>
      </x:c>
      <x:c r="C3287" s="23">
        <x:f>'Historical Trades'!C3287</x:f>
      </x:c>
      <x:c r="D3287" s="0">
        <x:f>'Historical Trades'!D3287</x:f>
      </x:c>
      <x:c r="E3287" s="23">
        <x:f>'Historical Trades'!E3287</x:f>
      </x:c>
      <x:c r="F3287" s="0">
        <x:f>'Historical Trades'!F3287</x:f>
      </x:c>
      <x:c r="G3287" s="0">
        <x:f>'Historical Trades'!G3287</x:f>
      </x:c>
      <x:c r="H3287" s="0">
        <x:f>'Historical Trades'!H3287</x:f>
      </x:c>
      <x:c r="I3287" s="0">
        <x:f>'Historical Trades'!I3287</x:f>
      </x:c>
      <x:c r="J3287" s="0">
        <x:f>'Historical Trades'!J3287</x:f>
      </x:c>
      <x:c r="K3287" s="0">
        <x:f>'Historical Trades'!K3287</x:f>
      </x:c>
      <x:c r="L3287" s="0">
        <x:f>'Historical Trades'!L3287</x:f>
      </x:c>
      <x:c r="M3287" s="0">
        <x:f>'Historical Trades'!M3287</x:f>
      </x:c>
      <x:c r="N3287" s="0">
        <x:f>CLEAN('Historical Trades'!O3287)</x:f>
      </x:c>
      <x:c r="P3287" s="14">
        <x:f>IF(G3287="sell",M3287,-M3287)</x:f>
      </x:c>
      <x:c r="Q3287" s="14">
        <x:f>VLOOKUP(N3287,'Currency Rates'!$A$3:$C$32,3,0)</x:f>
      </x:c>
      <x:c r="R3287" s="0">
        <x:f>IF(A3287="SPUS",0,IF(A3287="FWD",0,P3287/Q3287))</x:f>
      </x:c>
    </x:row>
    <x:row r="3288" spans="1:19" x14ac:dyDescent="0.3">
      <x:c r="A3288" s="0">
        <x:f>'Historical Trades'!A3288</x:f>
      </x:c>
      <x:c r="B3288" s="0">
        <x:f>'Historical Trades'!B3288</x:f>
      </x:c>
      <x:c r="C3288" s="23">
        <x:f>'Historical Trades'!C3288</x:f>
      </x:c>
      <x:c r="D3288" s="0">
        <x:f>'Historical Trades'!D3288</x:f>
      </x:c>
      <x:c r="E3288" s="23">
        <x:f>'Historical Trades'!E3288</x:f>
      </x:c>
      <x:c r="F3288" s="0">
        <x:f>'Historical Trades'!F3288</x:f>
      </x:c>
      <x:c r="G3288" s="0">
        <x:f>'Historical Trades'!G3288</x:f>
      </x:c>
      <x:c r="H3288" s="0">
        <x:f>'Historical Trades'!H3288</x:f>
      </x:c>
      <x:c r="I3288" s="0">
        <x:f>'Historical Trades'!I3288</x:f>
      </x:c>
      <x:c r="J3288" s="0">
        <x:f>'Historical Trades'!J3288</x:f>
      </x:c>
      <x:c r="K3288" s="0">
        <x:f>'Historical Trades'!K3288</x:f>
      </x:c>
      <x:c r="L3288" s="0">
        <x:f>'Historical Trades'!L3288</x:f>
      </x:c>
      <x:c r="M3288" s="0">
        <x:f>'Historical Trades'!M3288</x:f>
      </x:c>
      <x:c r="N3288" s="0">
        <x:f>CLEAN('Historical Trades'!O3288)</x:f>
      </x:c>
      <x:c r="P3288" s="14">
        <x:f>IF(G3288="sell",M3288,-M3288)</x:f>
      </x:c>
      <x:c r="Q3288" s="14">
        <x:f>VLOOKUP(N3288,'Currency Rates'!$A$3:$C$32,3,0)</x:f>
      </x:c>
      <x:c r="R3288" s="0">
        <x:f>IF(A3288="SPUS",0,IF(A3288="FWD",0,P3288/Q3288))</x:f>
      </x:c>
    </x:row>
    <x:row r="3289" spans="1:19" x14ac:dyDescent="0.3">
      <x:c r="A3289" s="0">
        <x:f>'Historical Trades'!A3289</x:f>
      </x:c>
      <x:c r="B3289" s="0">
        <x:f>'Historical Trades'!B3289</x:f>
      </x:c>
      <x:c r="C3289" s="23">
        <x:f>'Historical Trades'!C3289</x:f>
      </x:c>
      <x:c r="D3289" s="0">
        <x:f>'Historical Trades'!D3289</x:f>
      </x:c>
      <x:c r="E3289" s="23">
        <x:f>'Historical Trades'!E3289</x:f>
      </x:c>
      <x:c r="F3289" s="0">
        <x:f>'Historical Trades'!F3289</x:f>
      </x:c>
      <x:c r="G3289" s="0">
        <x:f>'Historical Trades'!G3289</x:f>
      </x:c>
      <x:c r="H3289" s="0">
        <x:f>'Historical Trades'!H3289</x:f>
      </x:c>
      <x:c r="I3289" s="0">
        <x:f>'Historical Trades'!I3289</x:f>
      </x:c>
      <x:c r="J3289" s="0">
        <x:f>'Historical Trades'!J3289</x:f>
      </x:c>
      <x:c r="K3289" s="0">
        <x:f>'Historical Trades'!K3289</x:f>
      </x:c>
      <x:c r="L3289" s="0">
        <x:f>'Historical Trades'!L3289</x:f>
      </x:c>
      <x:c r="M3289" s="0">
        <x:f>'Historical Trades'!M3289</x:f>
      </x:c>
      <x:c r="N3289" s="0">
        <x:f>CLEAN('Historical Trades'!O3289)</x:f>
      </x:c>
      <x:c r="P3289" s="14">
        <x:f>IF(G3289="sell",M3289,-M3289)</x:f>
      </x:c>
      <x:c r="Q3289" s="14">
        <x:f>VLOOKUP(N3289,'Currency Rates'!$A$3:$C$32,3,0)</x:f>
      </x:c>
      <x:c r="R3289" s="0">
        <x:f>IF(A3289="SPUS",0,IF(A3289="FWD",0,P3289/Q3289))</x:f>
      </x:c>
    </x:row>
    <x:row r="3290" spans="1:19" x14ac:dyDescent="0.3">
      <x:c r="A3290" s="0">
        <x:f>'Historical Trades'!A3290</x:f>
      </x:c>
      <x:c r="B3290" s="0">
        <x:f>'Historical Trades'!B3290</x:f>
      </x:c>
      <x:c r="C3290" s="23">
        <x:f>'Historical Trades'!C3290</x:f>
      </x:c>
      <x:c r="D3290" s="0">
        <x:f>'Historical Trades'!D3290</x:f>
      </x:c>
      <x:c r="E3290" s="23">
        <x:f>'Historical Trades'!E3290</x:f>
      </x:c>
      <x:c r="F3290" s="0">
        <x:f>'Historical Trades'!F3290</x:f>
      </x:c>
      <x:c r="G3290" s="0">
        <x:f>'Historical Trades'!G3290</x:f>
      </x:c>
      <x:c r="H3290" s="0">
        <x:f>'Historical Trades'!H3290</x:f>
      </x:c>
      <x:c r="I3290" s="0">
        <x:f>'Historical Trades'!I3290</x:f>
      </x:c>
      <x:c r="J3290" s="0">
        <x:f>'Historical Trades'!J3290</x:f>
      </x:c>
      <x:c r="K3290" s="0">
        <x:f>'Historical Trades'!K3290</x:f>
      </x:c>
      <x:c r="L3290" s="0">
        <x:f>'Historical Trades'!L3290</x:f>
      </x:c>
      <x:c r="M3290" s="0">
        <x:f>'Historical Trades'!M3290</x:f>
      </x:c>
      <x:c r="N3290" s="0">
        <x:f>CLEAN('Historical Trades'!O3290)</x:f>
      </x:c>
      <x:c r="P3290" s="14">
        <x:f>IF(G3290="sell",M3290,-M3290)</x:f>
      </x:c>
      <x:c r="Q3290" s="14">
        <x:f>VLOOKUP(N3290,'Currency Rates'!$A$3:$C$32,3,0)</x:f>
      </x:c>
      <x:c r="R3290" s="0">
        <x:f>IF(A3290="SPUS",0,IF(A3290="FWD",0,P3290/Q3290))</x:f>
      </x:c>
    </x:row>
    <x:row r="3291" spans="1:19" x14ac:dyDescent="0.3">
      <x:c r="A3291" s="0">
        <x:f>'Historical Trades'!A3291</x:f>
      </x:c>
      <x:c r="B3291" s="0">
        <x:f>'Historical Trades'!B3291</x:f>
      </x:c>
      <x:c r="C3291" s="23">
        <x:f>'Historical Trades'!C3291</x:f>
      </x:c>
      <x:c r="D3291" s="0">
        <x:f>'Historical Trades'!D3291</x:f>
      </x:c>
      <x:c r="E3291" s="23">
        <x:f>'Historical Trades'!E3291</x:f>
      </x:c>
      <x:c r="F3291" s="0">
        <x:f>'Historical Trades'!F3291</x:f>
      </x:c>
      <x:c r="G3291" s="0">
        <x:f>'Historical Trades'!G3291</x:f>
      </x:c>
      <x:c r="H3291" s="0">
        <x:f>'Historical Trades'!H3291</x:f>
      </x:c>
      <x:c r="I3291" s="0">
        <x:f>'Historical Trades'!I3291</x:f>
      </x:c>
      <x:c r="J3291" s="0">
        <x:f>'Historical Trades'!J3291</x:f>
      </x:c>
      <x:c r="K3291" s="0">
        <x:f>'Historical Trades'!K3291</x:f>
      </x:c>
      <x:c r="L3291" s="0">
        <x:f>'Historical Trades'!L3291</x:f>
      </x:c>
      <x:c r="M3291" s="0">
        <x:f>'Historical Trades'!M3291</x:f>
      </x:c>
      <x:c r="N3291" s="0">
        <x:f>CLEAN('Historical Trades'!O3291)</x:f>
      </x:c>
      <x:c r="P3291" s="14">
        <x:f>IF(G3291="sell",M3291,-M3291)</x:f>
      </x:c>
      <x:c r="Q3291" s="14">
        <x:f>VLOOKUP(N3291,'Currency Rates'!$A$3:$C$32,3,0)</x:f>
      </x:c>
      <x:c r="R3291" s="0">
        <x:f>IF(A3291="SPUS",0,IF(A3291="FWD",0,P3291/Q3291))</x:f>
      </x:c>
    </x:row>
    <x:row r="3292" spans="1:19" x14ac:dyDescent="0.3">
      <x:c r="A3292" s="0">
        <x:f>'Historical Trades'!A3292</x:f>
      </x:c>
      <x:c r="B3292" s="0">
        <x:f>'Historical Trades'!B3292</x:f>
      </x:c>
      <x:c r="C3292" s="23">
        <x:f>'Historical Trades'!C3292</x:f>
      </x:c>
      <x:c r="D3292" s="0">
        <x:f>'Historical Trades'!D3292</x:f>
      </x:c>
      <x:c r="E3292" s="23">
        <x:f>'Historical Trades'!E3292</x:f>
      </x:c>
      <x:c r="F3292" s="0">
        <x:f>'Historical Trades'!F3292</x:f>
      </x:c>
      <x:c r="G3292" s="0">
        <x:f>'Historical Trades'!G3292</x:f>
      </x:c>
      <x:c r="H3292" s="0">
        <x:f>'Historical Trades'!H3292</x:f>
      </x:c>
      <x:c r="I3292" s="0">
        <x:f>'Historical Trades'!I3292</x:f>
      </x:c>
      <x:c r="J3292" s="0">
        <x:f>'Historical Trades'!J3292</x:f>
      </x:c>
      <x:c r="K3292" s="0">
        <x:f>'Historical Trades'!K3292</x:f>
      </x:c>
      <x:c r="L3292" s="0">
        <x:f>'Historical Trades'!L3292</x:f>
      </x:c>
      <x:c r="M3292" s="0">
        <x:f>'Historical Trades'!M3292</x:f>
      </x:c>
      <x:c r="N3292" s="0">
        <x:f>CLEAN('Historical Trades'!O3292)</x:f>
      </x:c>
      <x:c r="P3292" s="14">
        <x:f>IF(G3292="sell",M3292,-M3292)</x:f>
      </x:c>
      <x:c r="Q3292" s="14">
        <x:f>VLOOKUP(N3292,'Currency Rates'!$A$3:$C$32,3,0)</x:f>
      </x:c>
      <x:c r="R3292" s="0">
        <x:f>IF(A3292="SPUS",0,IF(A3292="FWD",0,P3292/Q3292))</x:f>
      </x:c>
    </x:row>
    <x:row r="3293" spans="1:19" x14ac:dyDescent="0.3">
      <x:c r="A3293" s="0">
        <x:f>'Historical Trades'!A3293</x:f>
      </x:c>
      <x:c r="B3293" s="0">
        <x:f>'Historical Trades'!B3293</x:f>
      </x:c>
      <x:c r="C3293" s="23">
        <x:f>'Historical Trades'!C3293</x:f>
      </x:c>
      <x:c r="D3293" s="0">
        <x:f>'Historical Trades'!D3293</x:f>
      </x:c>
      <x:c r="E3293" s="23">
        <x:f>'Historical Trades'!E3293</x:f>
      </x:c>
      <x:c r="F3293" s="0">
        <x:f>'Historical Trades'!F3293</x:f>
      </x:c>
      <x:c r="G3293" s="0">
        <x:f>'Historical Trades'!G3293</x:f>
      </x:c>
      <x:c r="H3293" s="0">
        <x:f>'Historical Trades'!H3293</x:f>
      </x:c>
      <x:c r="I3293" s="0">
        <x:f>'Historical Trades'!I3293</x:f>
      </x:c>
      <x:c r="J3293" s="0">
        <x:f>'Historical Trades'!J3293</x:f>
      </x:c>
      <x:c r="K3293" s="0">
        <x:f>'Historical Trades'!K3293</x:f>
      </x:c>
      <x:c r="L3293" s="0">
        <x:f>'Historical Trades'!L3293</x:f>
      </x:c>
      <x:c r="M3293" s="0">
        <x:f>'Historical Trades'!M3293</x:f>
      </x:c>
      <x:c r="N3293" s="0">
        <x:f>CLEAN('Historical Trades'!O3293)</x:f>
      </x:c>
      <x:c r="P3293" s="14">
        <x:f>IF(G3293="sell",M3293,-M3293)</x:f>
      </x:c>
      <x:c r="Q3293" s="14">
        <x:f>VLOOKUP(N3293,'Currency Rates'!$A$3:$C$32,3,0)</x:f>
      </x:c>
      <x:c r="R3293" s="0">
        <x:f>IF(A3293="SPUS",0,IF(A3293="FWD",0,P3293/Q3293))</x:f>
      </x:c>
    </x:row>
    <x:row r="3294" spans="1:19" x14ac:dyDescent="0.3">
      <x:c r="A3294" s="0">
        <x:f>'Historical Trades'!A3294</x:f>
      </x:c>
      <x:c r="B3294" s="0">
        <x:f>'Historical Trades'!B3294</x:f>
      </x:c>
      <x:c r="C3294" s="23">
        <x:f>'Historical Trades'!C3294</x:f>
      </x:c>
      <x:c r="D3294" s="0">
        <x:f>'Historical Trades'!D3294</x:f>
      </x:c>
      <x:c r="E3294" s="23">
        <x:f>'Historical Trades'!E3294</x:f>
      </x:c>
      <x:c r="F3294" s="0">
        <x:f>'Historical Trades'!F3294</x:f>
      </x:c>
      <x:c r="G3294" s="0">
        <x:f>'Historical Trades'!G3294</x:f>
      </x:c>
      <x:c r="H3294" s="0">
        <x:f>'Historical Trades'!H3294</x:f>
      </x:c>
      <x:c r="I3294" s="0">
        <x:f>'Historical Trades'!I3294</x:f>
      </x:c>
      <x:c r="J3294" s="0">
        <x:f>'Historical Trades'!J3294</x:f>
      </x:c>
      <x:c r="K3294" s="0">
        <x:f>'Historical Trades'!K3294</x:f>
      </x:c>
      <x:c r="L3294" s="0">
        <x:f>'Historical Trades'!L3294</x:f>
      </x:c>
      <x:c r="M3294" s="0">
        <x:f>'Historical Trades'!M3294</x:f>
      </x:c>
      <x:c r="N3294" s="0">
        <x:f>CLEAN('Historical Trades'!O3294)</x:f>
      </x:c>
      <x:c r="P3294" s="14">
        <x:f>IF(G3294="sell",M3294,-M3294)</x:f>
      </x:c>
      <x:c r="Q3294" s="14">
        <x:f>VLOOKUP(N3294,'Currency Rates'!$A$3:$C$32,3,0)</x:f>
      </x:c>
      <x:c r="R3294" s="0">
        <x:f>IF(A3294="SPUS",0,IF(A3294="FWD",0,P3294/Q3294))</x:f>
      </x:c>
    </x:row>
    <x:row r="3295" spans="1:19" x14ac:dyDescent="0.3">
      <x:c r="A3295" s="0">
        <x:f>'Historical Trades'!A3295</x:f>
      </x:c>
      <x:c r="B3295" s="0">
        <x:f>'Historical Trades'!B3295</x:f>
      </x:c>
      <x:c r="C3295" s="23">
        <x:f>'Historical Trades'!C3295</x:f>
      </x:c>
      <x:c r="D3295" s="0">
        <x:f>'Historical Trades'!D3295</x:f>
      </x:c>
      <x:c r="E3295" s="23">
        <x:f>'Historical Trades'!E3295</x:f>
      </x:c>
      <x:c r="F3295" s="0">
        <x:f>'Historical Trades'!F3295</x:f>
      </x:c>
      <x:c r="G3295" s="0">
        <x:f>'Historical Trades'!G3295</x:f>
      </x:c>
      <x:c r="H3295" s="0">
        <x:f>'Historical Trades'!H3295</x:f>
      </x:c>
      <x:c r="I3295" s="0">
        <x:f>'Historical Trades'!I3295</x:f>
      </x:c>
      <x:c r="J3295" s="0">
        <x:f>'Historical Trades'!J3295</x:f>
      </x:c>
      <x:c r="K3295" s="0">
        <x:f>'Historical Trades'!K3295</x:f>
      </x:c>
      <x:c r="L3295" s="0">
        <x:f>'Historical Trades'!L3295</x:f>
      </x:c>
      <x:c r="M3295" s="0">
        <x:f>'Historical Trades'!M3295</x:f>
      </x:c>
      <x:c r="N3295" s="0">
        <x:f>CLEAN('Historical Trades'!O3295)</x:f>
      </x:c>
      <x:c r="P3295" s="14">
        <x:f>IF(G3295="sell",M3295,-M3295)</x:f>
      </x:c>
      <x:c r="Q3295" s="14">
        <x:f>VLOOKUP(N3295,'Currency Rates'!$A$3:$C$32,3,0)</x:f>
      </x:c>
      <x:c r="R3295" s="0">
        <x:f>IF(A3295="SPUS",0,IF(A3295="FWD",0,P3295/Q3295))</x:f>
      </x:c>
    </x:row>
    <x:row r="3296" spans="1:19" x14ac:dyDescent="0.3">
      <x:c r="A3296" s="0">
        <x:f>'Historical Trades'!A3296</x:f>
      </x:c>
      <x:c r="B3296" s="0">
        <x:f>'Historical Trades'!B3296</x:f>
      </x:c>
      <x:c r="C3296" s="23">
        <x:f>'Historical Trades'!C3296</x:f>
      </x:c>
      <x:c r="D3296" s="0">
        <x:f>'Historical Trades'!D3296</x:f>
      </x:c>
      <x:c r="E3296" s="23">
        <x:f>'Historical Trades'!E3296</x:f>
      </x:c>
      <x:c r="F3296" s="0">
        <x:f>'Historical Trades'!F3296</x:f>
      </x:c>
      <x:c r="G3296" s="0">
        <x:f>'Historical Trades'!G3296</x:f>
      </x:c>
      <x:c r="H3296" s="0">
        <x:f>'Historical Trades'!H3296</x:f>
      </x:c>
      <x:c r="I3296" s="0">
        <x:f>'Historical Trades'!I3296</x:f>
      </x:c>
      <x:c r="J3296" s="0">
        <x:f>'Historical Trades'!J3296</x:f>
      </x:c>
      <x:c r="K3296" s="0">
        <x:f>'Historical Trades'!K3296</x:f>
      </x:c>
      <x:c r="L3296" s="0">
        <x:f>'Historical Trades'!L3296</x:f>
      </x:c>
      <x:c r="M3296" s="0">
        <x:f>'Historical Trades'!M3296</x:f>
      </x:c>
      <x:c r="N3296" s="0">
        <x:f>CLEAN('Historical Trades'!O3296)</x:f>
      </x:c>
      <x:c r="P3296" s="14">
        <x:f>IF(G3296="sell",M3296,-M3296)</x:f>
      </x:c>
      <x:c r="Q3296" s="14">
        <x:f>VLOOKUP(N3296,'Currency Rates'!$A$3:$C$32,3,0)</x:f>
      </x:c>
      <x:c r="R3296" s="0">
        <x:f>IF(A3296="SPUS",0,IF(A3296="FWD",0,P3296/Q3296))</x:f>
      </x:c>
    </x:row>
    <x:row r="3297" spans="1:19" x14ac:dyDescent="0.3">
      <x:c r="A3297" s="0">
        <x:f>'Historical Trades'!A3297</x:f>
      </x:c>
      <x:c r="B3297" s="0">
        <x:f>'Historical Trades'!B3297</x:f>
      </x:c>
      <x:c r="C3297" s="23">
        <x:f>'Historical Trades'!C3297</x:f>
      </x:c>
      <x:c r="D3297" s="0">
        <x:f>'Historical Trades'!D3297</x:f>
      </x:c>
      <x:c r="E3297" s="23">
        <x:f>'Historical Trades'!E3297</x:f>
      </x:c>
      <x:c r="F3297" s="0">
        <x:f>'Historical Trades'!F3297</x:f>
      </x:c>
      <x:c r="G3297" s="0">
        <x:f>'Historical Trades'!G3297</x:f>
      </x:c>
      <x:c r="H3297" s="0">
        <x:f>'Historical Trades'!H3297</x:f>
      </x:c>
      <x:c r="I3297" s="0">
        <x:f>'Historical Trades'!I3297</x:f>
      </x:c>
      <x:c r="J3297" s="0">
        <x:f>'Historical Trades'!J3297</x:f>
      </x:c>
      <x:c r="K3297" s="0">
        <x:f>'Historical Trades'!K3297</x:f>
      </x:c>
      <x:c r="L3297" s="0">
        <x:f>'Historical Trades'!L3297</x:f>
      </x:c>
      <x:c r="M3297" s="0">
        <x:f>'Historical Trades'!M3297</x:f>
      </x:c>
      <x:c r="N3297" s="0">
        <x:f>CLEAN('Historical Trades'!O3297)</x:f>
      </x:c>
      <x:c r="P3297" s="14">
        <x:f>IF(G3297="sell",M3297,-M3297)</x:f>
      </x:c>
      <x:c r="Q3297" s="14">
        <x:f>VLOOKUP(N3297,'Currency Rates'!$A$3:$C$32,3,0)</x:f>
      </x:c>
      <x:c r="R3297" s="0">
        <x:f>IF(A3297="SPUS",0,IF(A3297="FWD",0,P3297/Q3297))</x:f>
      </x:c>
    </x:row>
    <x:row r="3298" spans="1:19" x14ac:dyDescent="0.3">
      <x:c r="A3298" s="0">
        <x:f>'Historical Trades'!A3298</x:f>
      </x:c>
      <x:c r="B3298" s="0">
        <x:f>'Historical Trades'!B3298</x:f>
      </x:c>
      <x:c r="C3298" s="23">
        <x:f>'Historical Trades'!C3298</x:f>
      </x:c>
      <x:c r="D3298" s="0">
        <x:f>'Historical Trades'!D3298</x:f>
      </x:c>
      <x:c r="E3298" s="23">
        <x:f>'Historical Trades'!E3298</x:f>
      </x:c>
      <x:c r="F3298" s="0">
        <x:f>'Historical Trades'!F3298</x:f>
      </x:c>
      <x:c r="G3298" s="0">
        <x:f>'Historical Trades'!G3298</x:f>
      </x:c>
      <x:c r="H3298" s="0">
        <x:f>'Historical Trades'!H3298</x:f>
      </x:c>
      <x:c r="I3298" s="0">
        <x:f>'Historical Trades'!I3298</x:f>
      </x:c>
      <x:c r="J3298" s="0">
        <x:f>'Historical Trades'!J3298</x:f>
      </x:c>
      <x:c r="K3298" s="0">
        <x:f>'Historical Trades'!K3298</x:f>
      </x:c>
      <x:c r="L3298" s="0">
        <x:f>'Historical Trades'!L3298</x:f>
      </x:c>
      <x:c r="M3298" s="0">
        <x:f>'Historical Trades'!M3298</x:f>
      </x:c>
      <x:c r="N3298" s="0">
        <x:f>CLEAN('Historical Trades'!O3298)</x:f>
      </x:c>
      <x:c r="P3298" s="14">
        <x:f>IF(G3298="sell",M3298,-M3298)</x:f>
      </x:c>
      <x:c r="Q3298" s="14">
        <x:f>VLOOKUP(N3298,'Currency Rates'!$A$3:$C$32,3,0)</x:f>
      </x:c>
      <x:c r="R3298" s="0">
        <x:f>IF(A3298="SPUS",0,IF(A3298="FWD",0,P3298/Q3298))</x:f>
      </x:c>
    </x:row>
    <x:row r="3299" spans="1:19" x14ac:dyDescent="0.3">
      <x:c r="A3299" s="0">
        <x:f>'Historical Trades'!A3299</x:f>
      </x:c>
      <x:c r="B3299" s="0">
        <x:f>'Historical Trades'!B3299</x:f>
      </x:c>
      <x:c r="C3299" s="23">
        <x:f>'Historical Trades'!C3299</x:f>
      </x:c>
      <x:c r="D3299" s="0">
        <x:f>'Historical Trades'!D3299</x:f>
      </x:c>
      <x:c r="E3299" s="23">
        <x:f>'Historical Trades'!E3299</x:f>
      </x:c>
      <x:c r="F3299" s="0">
        <x:f>'Historical Trades'!F3299</x:f>
      </x:c>
      <x:c r="G3299" s="0">
        <x:f>'Historical Trades'!G3299</x:f>
      </x:c>
      <x:c r="H3299" s="0">
        <x:f>'Historical Trades'!H3299</x:f>
      </x:c>
      <x:c r="I3299" s="0">
        <x:f>'Historical Trades'!I3299</x:f>
      </x:c>
      <x:c r="J3299" s="0">
        <x:f>'Historical Trades'!J3299</x:f>
      </x:c>
      <x:c r="K3299" s="0">
        <x:f>'Historical Trades'!K3299</x:f>
      </x:c>
      <x:c r="L3299" s="0">
        <x:f>'Historical Trades'!L3299</x:f>
      </x:c>
      <x:c r="M3299" s="0">
        <x:f>'Historical Trades'!M3299</x:f>
      </x:c>
      <x:c r="N3299" s="0">
        <x:f>CLEAN('Historical Trades'!O3299)</x:f>
      </x:c>
      <x:c r="P3299" s="14">
        <x:f>IF(G3299="sell",M3299,-M3299)</x:f>
      </x:c>
      <x:c r="Q3299" s="14">
        <x:f>VLOOKUP(N3299,'Currency Rates'!$A$3:$C$32,3,0)</x:f>
      </x:c>
      <x:c r="R3299" s="0">
        <x:f>IF(A3299="SPUS",0,IF(A3299="FWD",0,P3299/Q3299))</x:f>
      </x:c>
    </x:row>
    <x:row r="3300" spans="1:19" x14ac:dyDescent="0.3">
      <x:c r="A3300" s="0">
        <x:f>'Historical Trades'!A3300</x:f>
      </x:c>
      <x:c r="B3300" s="0">
        <x:f>'Historical Trades'!B3300</x:f>
      </x:c>
      <x:c r="C3300" s="23">
        <x:f>'Historical Trades'!C3300</x:f>
      </x:c>
      <x:c r="D3300" s="0">
        <x:f>'Historical Trades'!D3300</x:f>
      </x:c>
      <x:c r="E3300" s="23">
        <x:f>'Historical Trades'!E3300</x:f>
      </x:c>
      <x:c r="F3300" s="0">
        <x:f>'Historical Trades'!F3300</x:f>
      </x:c>
      <x:c r="G3300" s="0">
        <x:f>'Historical Trades'!G3300</x:f>
      </x:c>
      <x:c r="H3300" s="0">
        <x:f>'Historical Trades'!H3300</x:f>
      </x:c>
      <x:c r="I3300" s="0">
        <x:f>'Historical Trades'!I3300</x:f>
      </x:c>
      <x:c r="J3300" s="0">
        <x:f>'Historical Trades'!J3300</x:f>
      </x:c>
      <x:c r="K3300" s="0">
        <x:f>'Historical Trades'!K3300</x:f>
      </x:c>
      <x:c r="L3300" s="0">
        <x:f>'Historical Trades'!L3300</x:f>
      </x:c>
      <x:c r="M3300" s="0">
        <x:f>'Historical Trades'!M3300</x:f>
      </x:c>
      <x:c r="N3300" s="0">
        <x:f>CLEAN('Historical Trades'!O3300)</x:f>
      </x:c>
      <x:c r="P3300" s="14">
        <x:f>IF(G3300="sell",M3300,-M3300)</x:f>
      </x:c>
      <x:c r="Q3300" s="14">
        <x:f>VLOOKUP(N3300,'Currency Rates'!$A$3:$C$32,3,0)</x:f>
      </x:c>
      <x:c r="R3300" s="0">
        <x:f>IF(A3300="SPUS",0,IF(A3300="FWD",0,P3300/Q3300))</x:f>
      </x:c>
    </x:row>
    <x:row r="3301" spans="1:19" x14ac:dyDescent="0.3">
      <x:c r="A3301" s="0">
        <x:f>'Historical Trades'!A3301</x:f>
      </x:c>
      <x:c r="B3301" s="0">
        <x:f>'Historical Trades'!B3301</x:f>
      </x:c>
      <x:c r="C3301" s="23">
        <x:f>'Historical Trades'!C3301</x:f>
      </x:c>
      <x:c r="D3301" s="0">
        <x:f>'Historical Trades'!D3301</x:f>
      </x:c>
      <x:c r="E3301" s="23">
        <x:f>'Historical Trades'!E3301</x:f>
      </x:c>
      <x:c r="F3301" s="0">
        <x:f>'Historical Trades'!F3301</x:f>
      </x:c>
      <x:c r="G3301" s="0">
        <x:f>'Historical Trades'!G3301</x:f>
      </x:c>
      <x:c r="H3301" s="0">
        <x:f>'Historical Trades'!H3301</x:f>
      </x:c>
      <x:c r="I3301" s="0">
        <x:f>'Historical Trades'!I3301</x:f>
      </x:c>
      <x:c r="J3301" s="0">
        <x:f>'Historical Trades'!J3301</x:f>
      </x:c>
      <x:c r="K3301" s="0">
        <x:f>'Historical Trades'!K3301</x:f>
      </x:c>
      <x:c r="L3301" s="0">
        <x:f>'Historical Trades'!L3301</x:f>
      </x:c>
      <x:c r="M3301" s="0">
        <x:f>'Historical Trades'!M3301</x:f>
      </x:c>
      <x:c r="N3301" s="0">
        <x:f>CLEAN('Historical Trades'!O3301)</x:f>
      </x:c>
      <x:c r="P3301" s="14">
        <x:f>IF(G3301="sell",M3301,-M3301)</x:f>
      </x:c>
      <x:c r="Q3301" s="14">
        <x:f>VLOOKUP(N3301,'Currency Rates'!$A$3:$C$32,3,0)</x:f>
      </x:c>
      <x:c r="R3301" s="0">
        <x:f>IF(A3301="SPUS",0,IF(A3301="FWD",0,P3301/Q3301))</x:f>
      </x:c>
    </x:row>
    <x:row r="3302" spans="1:19" x14ac:dyDescent="0.3">
      <x:c r="A3302" s="0">
        <x:f>'Historical Trades'!A3302</x:f>
      </x:c>
      <x:c r="B3302" s="0">
        <x:f>'Historical Trades'!B3302</x:f>
      </x:c>
      <x:c r="C3302" s="23">
        <x:f>'Historical Trades'!C3302</x:f>
      </x:c>
      <x:c r="D3302" s="0">
        <x:f>'Historical Trades'!D3302</x:f>
      </x:c>
      <x:c r="E3302" s="23">
        <x:f>'Historical Trades'!E3302</x:f>
      </x:c>
      <x:c r="F3302" s="0">
        <x:f>'Historical Trades'!F3302</x:f>
      </x:c>
      <x:c r="G3302" s="0">
        <x:f>'Historical Trades'!G3302</x:f>
      </x:c>
      <x:c r="H3302" s="0">
        <x:f>'Historical Trades'!H3302</x:f>
      </x:c>
      <x:c r="I3302" s="0">
        <x:f>'Historical Trades'!I3302</x:f>
      </x:c>
      <x:c r="J3302" s="0">
        <x:f>'Historical Trades'!J3302</x:f>
      </x:c>
      <x:c r="K3302" s="0">
        <x:f>'Historical Trades'!K3302</x:f>
      </x:c>
      <x:c r="L3302" s="0">
        <x:f>'Historical Trades'!L3302</x:f>
      </x:c>
      <x:c r="M3302" s="0">
        <x:f>'Historical Trades'!M3302</x:f>
      </x:c>
      <x:c r="N3302" s="0">
        <x:f>CLEAN('Historical Trades'!O3302)</x:f>
      </x:c>
      <x:c r="P3302" s="14">
        <x:f>IF(G3302="sell",M3302,-M3302)</x:f>
      </x:c>
      <x:c r="Q3302" s="14">
        <x:f>VLOOKUP(N3302,'Currency Rates'!$A$3:$C$32,3,0)</x:f>
      </x:c>
      <x:c r="R3302" s="0">
        <x:f>IF(A3302="SPUS",0,IF(A3302="FWD",0,P3302/Q3302))</x:f>
      </x:c>
    </x:row>
    <x:row r="3303" spans="1:19" x14ac:dyDescent="0.3">
      <x:c r="A3303" s="0">
        <x:f>'Historical Trades'!A3303</x:f>
      </x:c>
      <x:c r="B3303" s="0">
        <x:f>'Historical Trades'!B3303</x:f>
      </x:c>
      <x:c r="C3303" s="23">
        <x:f>'Historical Trades'!C3303</x:f>
      </x:c>
      <x:c r="D3303" s="0">
        <x:f>'Historical Trades'!D3303</x:f>
      </x:c>
      <x:c r="E3303" s="23">
        <x:f>'Historical Trades'!E3303</x:f>
      </x:c>
      <x:c r="F3303" s="0">
        <x:f>'Historical Trades'!F3303</x:f>
      </x:c>
      <x:c r="G3303" s="0">
        <x:f>'Historical Trades'!G3303</x:f>
      </x:c>
      <x:c r="H3303" s="0">
        <x:f>'Historical Trades'!H3303</x:f>
      </x:c>
      <x:c r="I3303" s="0">
        <x:f>'Historical Trades'!I3303</x:f>
      </x:c>
      <x:c r="J3303" s="0">
        <x:f>'Historical Trades'!J3303</x:f>
      </x:c>
      <x:c r="K3303" s="0">
        <x:f>'Historical Trades'!K3303</x:f>
      </x:c>
      <x:c r="L3303" s="0">
        <x:f>'Historical Trades'!L3303</x:f>
      </x:c>
      <x:c r="M3303" s="0">
        <x:f>'Historical Trades'!M3303</x:f>
      </x:c>
      <x:c r="N3303" s="0">
        <x:f>CLEAN('Historical Trades'!O3303)</x:f>
      </x:c>
      <x:c r="P3303" s="14">
        <x:f>IF(G3303="sell",M3303,-M3303)</x:f>
      </x:c>
      <x:c r="Q3303" s="14">
        <x:f>VLOOKUP(N3303,'Currency Rates'!$A$3:$C$32,3,0)</x:f>
      </x:c>
      <x:c r="R3303" s="0">
        <x:f>IF(A3303="SPUS",0,IF(A3303="FWD",0,P3303/Q3303))</x:f>
      </x:c>
    </x:row>
    <x:row r="3304" spans="1:19" x14ac:dyDescent="0.3">
      <x:c r="A3304" s="0">
        <x:f>'Historical Trades'!A3304</x:f>
      </x:c>
      <x:c r="B3304" s="0">
        <x:f>'Historical Trades'!B3304</x:f>
      </x:c>
      <x:c r="C3304" s="23">
        <x:f>'Historical Trades'!C3304</x:f>
      </x:c>
      <x:c r="D3304" s="0">
        <x:f>'Historical Trades'!D3304</x:f>
      </x:c>
      <x:c r="E3304" s="23">
        <x:f>'Historical Trades'!E3304</x:f>
      </x:c>
      <x:c r="F3304" s="0">
        <x:f>'Historical Trades'!F3304</x:f>
      </x:c>
      <x:c r="G3304" s="0">
        <x:f>'Historical Trades'!G3304</x:f>
      </x:c>
      <x:c r="H3304" s="0">
        <x:f>'Historical Trades'!H3304</x:f>
      </x:c>
      <x:c r="I3304" s="0">
        <x:f>'Historical Trades'!I3304</x:f>
      </x:c>
      <x:c r="J3304" s="0">
        <x:f>'Historical Trades'!J3304</x:f>
      </x:c>
      <x:c r="K3304" s="0">
        <x:f>'Historical Trades'!K3304</x:f>
      </x:c>
      <x:c r="L3304" s="0">
        <x:f>'Historical Trades'!L3304</x:f>
      </x:c>
      <x:c r="M3304" s="0">
        <x:f>'Historical Trades'!M3304</x:f>
      </x:c>
      <x:c r="N3304" s="0">
        <x:f>CLEAN('Historical Trades'!O3304)</x:f>
      </x:c>
      <x:c r="P3304" s="14">
        <x:f>IF(G3304="sell",M3304,-M3304)</x:f>
      </x:c>
      <x:c r="Q3304" s="14">
        <x:f>VLOOKUP(N3304,'Currency Rates'!$A$3:$C$32,3,0)</x:f>
      </x:c>
      <x:c r="R3304" s="0">
        <x:f>IF(A3304="SPUS",0,IF(A3304="FWD",0,P3304/Q3304))</x:f>
      </x:c>
    </x:row>
    <x:row r="3305" spans="1:19" x14ac:dyDescent="0.3">
      <x:c r="A3305" s="0">
        <x:f>'Historical Trades'!A3305</x:f>
      </x:c>
      <x:c r="B3305" s="0">
        <x:f>'Historical Trades'!B3305</x:f>
      </x:c>
      <x:c r="C3305" s="23">
        <x:f>'Historical Trades'!C3305</x:f>
      </x:c>
      <x:c r="D3305" s="0">
        <x:f>'Historical Trades'!D3305</x:f>
      </x:c>
      <x:c r="E3305" s="23">
        <x:f>'Historical Trades'!E3305</x:f>
      </x:c>
      <x:c r="F3305" s="0">
        <x:f>'Historical Trades'!F3305</x:f>
      </x:c>
      <x:c r="G3305" s="0">
        <x:f>'Historical Trades'!G3305</x:f>
      </x:c>
      <x:c r="H3305" s="0">
        <x:f>'Historical Trades'!H3305</x:f>
      </x:c>
      <x:c r="I3305" s="0">
        <x:f>'Historical Trades'!I3305</x:f>
      </x:c>
      <x:c r="J3305" s="0">
        <x:f>'Historical Trades'!J3305</x:f>
      </x:c>
      <x:c r="K3305" s="0">
        <x:f>'Historical Trades'!K3305</x:f>
      </x:c>
      <x:c r="L3305" s="0">
        <x:f>'Historical Trades'!L3305</x:f>
      </x:c>
      <x:c r="M3305" s="0">
        <x:f>'Historical Trades'!M3305</x:f>
      </x:c>
      <x:c r="N3305" s="0">
        <x:f>CLEAN('Historical Trades'!O3305)</x:f>
      </x:c>
      <x:c r="P3305" s="14">
        <x:f>IF(G3305="sell",M3305,-M3305)</x:f>
      </x:c>
      <x:c r="Q3305" s="14">
        <x:f>VLOOKUP(N3305,'Currency Rates'!$A$3:$C$32,3,0)</x:f>
      </x:c>
      <x:c r="R3305" s="0">
        <x:f>IF(A3305="SPUS",0,IF(A3305="FWD",0,P3305/Q3305))</x:f>
      </x:c>
    </x:row>
    <x:row r="3306" spans="1:19" x14ac:dyDescent="0.3">
      <x:c r="A3306" s="0">
        <x:f>'Historical Trades'!A3306</x:f>
      </x:c>
      <x:c r="B3306" s="0">
        <x:f>'Historical Trades'!B3306</x:f>
      </x:c>
      <x:c r="C3306" s="23">
        <x:f>'Historical Trades'!C3306</x:f>
      </x:c>
      <x:c r="D3306" s="0">
        <x:f>'Historical Trades'!D3306</x:f>
      </x:c>
      <x:c r="E3306" s="23">
        <x:f>'Historical Trades'!E3306</x:f>
      </x:c>
      <x:c r="F3306" s="0">
        <x:f>'Historical Trades'!F3306</x:f>
      </x:c>
      <x:c r="G3306" s="0">
        <x:f>'Historical Trades'!G3306</x:f>
      </x:c>
      <x:c r="H3306" s="0">
        <x:f>'Historical Trades'!H3306</x:f>
      </x:c>
      <x:c r="I3306" s="0">
        <x:f>'Historical Trades'!I3306</x:f>
      </x:c>
      <x:c r="J3306" s="0">
        <x:f>'Historical Trades'!J3306</x:f>
      </x:c>
      <x:c r="K3306" s="0">
        <x:f>'Historical Trades'!K3306</x:f>
      </x:c>
      <x:c r="L3306" s="0">
        <x:f>'Historical Trades'!L3306</x:f>
      </x:c>
      <x:c r="M3306" s="0">
        <x:f>'Historical Trades'!M3306</x:f>
      </x:c>
      <x:c r="N3306" s="0">
        <x:f>CLEAN('Historical Trades'!O3306)</x:f>
      </x:c>
      <x:c r="P3306" s="14">
        <x:f>IF(G3306="sell",M3306,-M3306)</x:f>
      </x:c>
      <x:c r="Q3306" s="14">
        <x:f>VLOOKUP(N3306,'Currency Rates'!$A$3:$C$32,3,0)</x:f>
      </x:c>
      <x:c r="R3306" s="0">
        <x:f>IF(A3306="SPUS",0,IF(A3306="FWD",0,P3306/Q3306))</x:f>
      </x:c>
    </x:row>
    <x:row r="3307" spans="1:19" x14ac:dyDescent="0.3">
      <x:c r="A3307" s="0">
        <x:f>'Historical Trades'!A3307</x:f>
      </x:c>
      <x:c r="B3307" s="0">
        <x:f>'Historical Trades'!B3307</x:f>
      </x:c>
      <x:c r="C3307" s="23">
        <x:f>'Historical Trades'!C3307</x:f>
      </x:c>
      <x:c r="D3307" s="0">
        <x:f>'Historical Trades'!D3307</x:f>
      </x:c>
      <x:c r="E3307" s="23">
        <x:f>'Historical Trades'!E3307</x:f>
      </x:c>
      <x:c r="F3307" s="0">
        <x:f>'Historical Trades'!F3307</x:f>
      </x:c>
      <x:c r="G3307" s="0">
        <x:f>'Historical Trades'!G3307</x:f>
      </x:c>
      <x:c r="H3307" s="0">
        <x:f>'Historical Trades'!H3307</x:f>
      </x:c>
      <x:c r="I3307" s="0">
        <x:f>'Historical Trades'!I3307</x:f>
      </x:c>
      <x:c r="J3307" s="0">
        <x:f>'Historical Trades'!J3307</x:f>
      </x:c>
      <x:c r="K3307" s="0">
        <x:f>'Historical Trades'!K3307</x:f>
      </x:c>
      <x:c r="L3307" s="0">
        <x:f>'Historical Trades'!L3307</x:f>
      </x:c>
      <x:c r="M3307" s="0">
        <x:f>'Historical Trades'!M3307</x:f>
      </x:c>
      <x:c r="N3307" s="0">
        <x:f>CLEAN('Historical Trades'!O3307)</x:f>
      </x:c>
      <x:c r="P3307" s="14">
        <x:f>IF(G3307="sell",M3307,-M3307)</x:f>
      </x:c>
      <x:c r="Q3307" s="14">
        <x:f>VLOOKUP(N3307,'Currency Rates'!$A$3:$C$32,3,0)</x:f>
      </x:c>
      <x:c r="R3307" s="0">
        <x:f>IF(A3307="SPUS",0,IF(A3307="FWD",0,P3307/Q3307))</x:f>
      </x:c>
    </x:row>
    <x:row r="3308" spans="1:19" x14ac:dyDescent="0.3">
      <x:c r="A3308" s="0">
        <x:f>'Historical Trades'!A3308</x:f>
      </x:c>
      <x:c r="B3308" s="0">
        <x:f>'Historical Trades'!B3308</x:f>
      </x:c>
      <x:c r="C3308" s="23">
        <x:f>'Historical Trades'!C3308</x:f>
      </x:c>
      <x:c r="D3308" s="0">
        <x:f>'Historical Trades'!D3308</x:f>
      </x:c>
      <x:c r="E3308" s="23">
        <x:f>'Historical Trades'!E3308</x:f>
      </x:c>
      <x:c r="F3308" s="0">
        <x:f>'Historical Trades'!F3308</x:f>
      </x:c>
      <x:c r="G3308" s="0">
        <x:f>'Historical Trades'!G3308</x:f>
      </x:c>
      <x:c r="H3308" s="0">
        <x:f>'Historical Trades'!H3308</x:f>
      </x:c>
      <x:c r="I3308" s="0">
        <x:f>'Historical Trades'!I3308</x:f>
      </x:c>
      <x:c r="J3308" s="0">
        <x:f>'Historical Trades'!J3308</x:f>
      </x:c>
      <x:c r="K3308" s="0">
        <x:f>'Historical Trades'!K3308</x:f>
      </x:c>
      <x:c r="L3308" s="0">
        <x:f>'Historical Trades'!L3308</x:f>
      </x:c>
      <x:c r="M3308" s="0">
        <x:f>'Historical Trades'!M3308</x:f>
      </x:c>
      <x:c r="N3308" s="0">
        <x:f>CLEAN('Historical Trades'!O3308)</x:f>
      </x:c>
      <x:c r="P3308" s="14">
        <x:f>IF(G3308="sell",M3308,-M3308)</x:f>
      </x:c>
      <x:c r="Q3308" s="14">
        <x:f>VLOOKUP(N3308,'Currency Rates'!$A$3:$C$32,3,0)</x:f>
      </x:c>
      <x:c r="R3308" s="0">
        <x:f>IF(A3308="SPUS",0,IF(A3308="FWD",0,P3308/Q3308))</x:f>
      </x:c>
    </x:row>
    <x:row r="3309" spans="1:19" x14ac:dyDescent="0.3">
      <x:c r="A3309" s="0">
        <x:f>'Historical Trades'!A3309</x:f>
      </x:c>
      <x:c r="B3309" s="0">
        <x:f>'Historical Trades'!B3309</x:f>
      </x:c>
      <x:c r="C3309" s="23">
        <x:f>'Historical Trades'!C3309</x:f>
      </x:c>
      <x:c r="D3309" s="0">
        <x:f>'Historical Trades'!D3309</x:f>
      </x:c>
      <x:c r="E3309" s="23">
        <x:f>'Historical Trades'!E3309</x:f>
      </x:c>
      <x:c r="F3309" s="0">
        <x:f>'Historical Trades'!F3309</x:f>
      </x:c>
      <x:c r="G3309" s="0">
        <x:f>'Historical Trades'!G3309</x:f>
      </x:c>
      <x:c r="H3309" s="0">
        <x:f>'Historical Trades'!H3309</x:f>
      </x:c>
      <x:c r="I3309" s="0">
        <x:f>'Historical Trades'!I3309</x:f>
      </x:c>
      <x:c r="J3309" s="0">
        <x:f>'Historical Trades'!J3309</x:f>
      </x:c>
      <x:c r="K3309" s="0">
        <x:f>'Historical Trades'!K3309</x:f>
      </x:c>
      <x:c r="L3309" s="0">
        <x:f>'Historical Trades'!L3309</x:f>
      </x:c>
      <x:c r="M3309" s="0">
        <x:f>'Historical Trades'!M3309</x:f>
      </x:c>
      <x:c r="N3309" s="0">
        <x:f>CLEAN('Historical Trades'!O3309)</x:f>
      </x:c>
      <x:c r="P3309" s="14">
        <x:f>IF(G3309="sell",M3309,-M3309)</x:f>
      </x:c>
      <x:c r="Q3309" s="14">
        <x:f>VLOOKUP(N3309,'Currency Rates'!$A$3:$C$32,3,0)</x:f>
      </x:c>
      <x:c r="R3309" s="0">
        <x:f>IF(A3309="SPUS",0,IF(A3309="FWD",0,P3309/Q3309))</x:f>
      </x:c>
    </x:row>
    <x:row r="3310" spans="1:19" x14ac:dyDescent="0.3">
      <x:c r="A3310" s="0">
        <x:f>'Historical Trades'!A3310</x:f>
      </x:c>
      <x:c r="B3310" s="0">
        <x:f>'Historical Trades'!B3310</x:f>
      </x:c>
      <x:c r="C3310" s="23">
        <x:f>'Historical Trades'!C3310</x:f>
      </x:c>
      <x:c r="D3310" s="0">
        <x:f>'Historical Trades'!D3310</x:f>
      </x:c>
      <x:c r="E3310" s="23">
        <x:f>'Historical Trades'!E3310</x:f>
      </x:c>
      <x:c r="F3310" s="0">
        <x:f>'Historical Trades'!F3310</x:f>
      </x:c>
      <x:c r="G3310" s="0">
        <x:f>'Historical Trades'!G3310</x:f>
      </x:c>
      <x:c r="H3310" s="0">
        <x:f>'Historical Trades'!H3310</x:f>
      </x:c>
      <x:c r="I3310" s="0">
        <x:f>'Historical Trades'!I3310</x:f>
      </x:c>
      <x:c r="J3310" s="0">
        <x:f>'Historical Trades'!J3310</x:f>
      </x:c>
      <x:c r="K3310" s="0">
        <x:f>'Historical Trades'!K3310</x:f>
      </x:c>
      <x:c r="L3310" s="0">
        <x:f>'Historical Trades'!L3310</x:f>
      </x:c>
      <x:c r="M3310" s="0">
        <x:f>'Historical Trades'!M3310</x:f>
      </x:c>
      <x:c r="N3310" s="0">
        <x:f>CLEAN('Historical Trades'!O3310)</x:f>
      </x:c>
      <x:c r="P3310" s="14">
        <x:f>IF(G3310="sell",M3310,-M3310)</x:f>
      </x:c>
      <x:c r="Q3310" s="14">
        <x:f>VLOOKUP(N3310,'Currency Rates'!$A$3:$C$32,3,0)</x:f>
      </x:c>
      <x:c r="R3310" s="0">
        <x:f>IF(A3310="SPUS",0,IF(A3310="FWD",0,P3310/Q3310))</x:f>
      </x:c>
    </x:row>
    <x:row r="3311" spans="1:19" x14ac:dyDescent="0.3">
      <x:c r="A3311" s="0">
        <x:f>'Historical Trades'!A3311</x:f>
      </x:c>
      <x:c r="B3311" s="0">
        <x:f>'Historical Trades'!B3311</x:f>
      </x:c>
      <x:c r="C3311" s="23">
        <x:f>'Historical Trades'!C3311</x:f>
      </x:c>
      <x:c r="D3311" s="0">
        <x:f>'Historical Trades'!D3311</x:f>
      </x:c>
      <x:c r="E3311" s="23">
        <x:f>'Historical Trades'!E3311</x:f>
      </x:c>
      <x:c r="F3311" s="0">
        <x:f>'Historical Trades'!F3311</x:f>
      </x:c>
      <x:c r="G3311" s="0">
        <x:f>'Historical Trades'!G3311</x:f>
      </x:c>
      <x:c r="H3311" s="0">
        <x:f>'Historical Trades'!H3311</x:f>
      </x:c>
      <x:c r="I3311" s="0">
        <x:f>'Historical Trades'!I3311</x:f>
      </x:c>
      <x:c r="J3311" s="0">
        <x:f>'Historical Trades'!J3311</x:f>
      </x:c>
      <x:c r="K3311" s="0">
        <x:f>'Historical Trades'!K3311</x:f>
      </x:c>
      <x:c r="L3311" s="0">
        <x:f>'Historical Trades'!L3311</x:f>
      </x:c>
      <x:c r="M3311" s="0">
        <x:f>'Historical Trades'!M3311</x:f>
      </x:c>
      <x:c r="N3311" s="0">
        <x:f>CLEAN('Historical Trades'!O3311)</x:f>
      </x:c>
      <x:c r="P3311" s="14">
        <x:f>IF(G3311="sell",M3311,-M3311)</x:f>
      </x:c>
      <x:c r="Q3311" s="14">
        <x:f>VLOOKUP(N3311,'Currency Rates'!$A$3:$C$32,3,0)</x:f>
      </x:c>
      <x:c r="R3311" s="0">
        <x:f>IF(A3311="SPUS",0,IF(A3311="FWD",0,P3311/Q3311))</x:f>
      </x:c>
    </x:row>
    <x:row r="3312" spans="1:19" x14ac:dyDescent="0.3">
      <x:c r="A3312" s="0">
        <x:f>'Historical Trades'!A3312</x:f>
      </x:c>
      <x:c r="B3312" s="0">
        <x:f>'Historical Trades'!B3312</x:f>
      </x:c>
      <x:c r="C3312" s="23">
        <x:f>'Historical Trades'!C3312</x:f>
      </x:c>
      <x:c r="D3312" s="0">
        <x:f>'Historical Trades'!D3312</x:f>
      </x:c>
      <x:c r="E3312" s="23">
        <x:f>'Historical Trades'!E3312</x:f>
      </x:c>
      <x:c r="F3312" s="0">
        <x:f>'Historical Trades'!F3312</x:f>
      </x:c>
      <x:c r="G3312" s="0">
        <x:f>'Historical Trades'!G3312</x:f>
      </x:c>
      <x:c r="H3312" s="0">
        <x:f>'Historical Trades'!H3312</x:f>
      </x:c>
      <x:c r="I3312" s="0">
        <x:f>'Historical Trades'!I3312</x:f>
      </x:c>
      <x:c r="J3312" s="0">
        <x:f>'Historical Trades'!J3312</x:f>
      </x:c>
      <x:c r="K3312" s="0">
        <x:f>'Historical Trades'!K3312</x:f>
      </x:c>
      <x:c r="L3312" s="0">
        <x:f>'Historical Trades'!L3312</x:f>
      </x:c>
      <x:c r="M3312" s="0">
        <x:f>'Historical Trades'!M3312</x:f>
      </x:c>
      <x:c r="N3312" s="0">
        <x:f>CLEAN('Historical Trades'!O3312)</x:f>
      </x:c>
      <x:c r="P3312" s="14">
        <x:f>IF(G3312="sell",M3312,-M3312)</x:f>
      </x:c>
      <x:c r="Q3312" s="14">
        <x:f>VLOOKUP(N3312,'Currency Rates'!$A$3:$C$32,3,0)</x:f>
      </x:c>
      <x:c r="R3312" s="0">
        <x:f>IF(A3312="SPUS",0,IF(A3312="FWD",0,P3312/Q3312))</x:f>
      </x:c>
    </x:row>
    <x:row r="3313" spans="1:19" x14ac:dyDescent="0.3">
      <x:c r="A3313" s="0">
        <x:f>'Historical Trades'!A3313</x:f>
      </x:c>
      <x:c r="B3313" s="0">
        <x:f>'Historical Trades'!B3313</x:f>
      </x:c>
      <x:c r="C3313" s="23">
        <x:f>'Historical Trades'!C3313</x:f>
      </x:c>
      <x:c r="D3313" s="0">
        <x:f>'Historical Trades'!D3313</x:f>
      </x:c>
      <x:c r="E3313" s="23">
        <x:f>'Historical Trades'!E3313</x:f>
      </x:c>
      <x:c r="F3313" s="0">
        <x:f>'Historical Trades'!F3313</x:f>
      </x:c>
      <x:c r="G3313" s="0">
        <x:f>'Historical Trades'!G3313</x:f>
      </x:c>
      <x:c r="H3313" s="0">
        <x:f>'Historical Trades'!H3313</x:f>
      </x:c>
      <x:c r="I3313" s="0">
        <x:f>'Historical Trades'!I3313</x:f>
      </x:c>
      <x:c r="J3313" s="0">
        <x:f>'Historical Trades'!J3313</x:f>
      </x:c>
      <x:c r="K3313" s="0">
        <x:f>'Historical Trades'!K3313</x:f>
      </x:c>
      <x:c r="L3313" s="0">
        <x:f>'Historical Trades'!L3313</x:f>
      </x:c>
      <x:c r="M3313" s="0">
        <x:f>'Historical Trades'!M3313</x:f>
      </x:c>
      <x:c r="N3313" s="0">
        <x:f>CLEAN('Historical Trades'!O3313)</x:f>
      </x:c>
      <x:c r="P3313" s="14">
        <x:f>IF(G3313="sell",M3313,-M3313)</x:f>
      </x:c>
      <x:c r="Q3313" s="14">
        <x:f>VLOOKUP(N3313,'Currency Rates'!$A$3:$C$32,3,0)</x:f>
      </x:c>
      <x:c r="R3313" s="0">
        <x:f>IF(A3313="SPUS",0,IF(A3313="FWD",0,P3313/Q3313))</x:f>
      </x:c>
    </x:row>
    <x:row r="3314" spans="1:19" x14ac:dyDescent="0.3">
      <x:c r="A3314" s="0">
        <x:f>'Historical Trades'!A3314</x:f>
      </x:c>
      <x:c r="B3314" s="0">
        <x:f>'Historical Trades'!B3314</x:f>
      </x:c>
      <x:c r="C3314" s="23">
        <x:f>'Historical Trades'!C3314</x:f>
      </x:c>
      <x:c r="D3314" s="0">
        <x:f>'Historical Trades'!D3314</x:f>
      </x:c>
      <x:c r="E3314" s="23">
        <x:f>'Historical Trades'!E3314</x:f>
      </x:c>
      <x:c r="F3314" s="0">
        <x:f>'Historical Trades'!F3314</x:f>
      </x:c>
      <x:c r="G3314" s="0">
        <x:f>'Historical Trades'!G3314</x:f>
      </x:c>
      <x:c r="H3314" s="0">
        <x:f>'Historical Trades'!H3314</x:f>
      </x:c>
      <x:c r="I3314" s="0">
        <x:f>'Historical Trades'!I3314</x:f>
      </x:c>
      <x:c r="J3314" s="0">
        <x:f>'Historical Trades'!J3314</x:f>
      </x:c>
      <x:c r="K3314" s="0">
        <x:f>'Historical Trades'!K3314</x:f>
      </x:c>
      <x:c r="L3314" s="0">
        <x:f>'Historical Trades'!L3314</x:f>
      </x:c>
      <x:c r="M3314" s="0">
        <x:f>'Historical Trades'!M3314</x:f>
      </x:c>
      <x:c r="N3314" s="0">
        <x:f>CLEAN('Historical Trades'!O3314)</x:f>
      </x:c>
      <x:c r="P3314" s="14">
        <x:f>IF(G3314="sell",M3314,-M3314)</x:f>
      </x:c>
      <x:c r="Q3314" s="14">
        <x:f>VLOOKUP(N3314,'Currency Rates'!$A$3:$C$32,3,0)</x:f>
      </x:c>
      <x:c r="R3314" s="0">
        <x:f>IF(A3314="SPUS",0,IF(A3314="FWD",0,P3314/Q3314))</x:f>
      </x:c>
    </x:row>
    <x:row r="3315" spans="1:19" x14ac:dyDescent="0.3">
      <x:c r="A3315" s="0">
        <x:f>'Historical Trades'!A3315</x:f>
      </x:c>
      <x:c r="B3315" s="0">
        <x:f>'Historical Trades'!B3315</x:f>
      </x:c>
      <x:c r="C3315" s="23">
        <x:f>'Historical Trades'!C3315</x:f>
      </x:c>
      <x:c r="D3315" s="0">
        <x:f>'Historical Trades'!D3315</x:f>
      </x:c>
      <x:c r="E3315" s="23">
        <x:f>'Historical Trades'!E3315</x:f>
      </x:c>
      <x:c r="F3315" s="0">
        <x:f>'Historical Trades'!F3315</x:f>
      </x:c>
      <x:c r="G3315" s="0">
        <x:f>'Historical Trades'!G3315</x:f>
      </x:c>
      <x:c r="H3315" s="0">
        <x:f>'Historical Trades'!H3315</x:f>
      </x:c>
      <x:c r="I3315" s="0">
        <x:f>'Historical Trades'!I3315</x:f>
      </x:c>
      <x:c r="J3315" s="0">
        <x:f>'Historical Trades'!J3315</x:f>
      </x:c>
      <x:c r="K3315" s="0">
        <x:f>'Historical Trades'!K3315</x:f>
      </x:c>
      <x:c r="L3315" s="0">
        <x:f>'Historical Trades'!L3315</x:f>
      </x:c>
      <x:c r="M3315" s="0">
        <x:f>'Historical Trades'!M3315</x:f>
      </x:c>
      <x:c r="N3315" s="0">
        <x:f>CLEAN('Historical Trades'!O3315)</x:f>
      </x:c>
      <x:c r="P3315" s="14">
        <x:f>IF(G3315="sell",M3315,-M3315)</x:f>
      </x:c>
      <x:c r="Q3315" s="14">
        <x:f>VLOOKUP(N3315,'Currency Rates'!$A$3:$C$32,3,0)</x:f>
      </x:c>
      <x:c r="R3315" s="0">
        <x:f>IF(A3315="SPUS",0,IF(A3315="FWD",0,P3315/Q3315))</x:f>
      </x:c>
    </x:row>
    <x:row r="3316" spans="1:19" x14ac:dyDescent="0.3">
      <x:c r="A3316" s="0">
        <x:f>'Historical Trades'!A3316</x:f>
      </x:c>
      <x:c r="B3316" s="0">
        <x:f>'Historical Trades'!B3316</x:f>
      </x:c>
      <x:c r="C3316" s="23">
        <x:f>'Historical Trades'!C3316</x:f>
      </x:c>
      <x:c r="D3316" s="0">
        <x:f>'Historical Trades'!D3316</x:f>
      </x:c>
      <x:c r="E3316" s="23">
        <x:f>'Historical Trades'!E3316</x:f>
      </x:c>
      <x:c r="F3316" s="0">
        <x:f>'Historical Trades'!F3316</x:f>
      </x:c>
      <x:c r="G3316" s="0">
        <x:f>'Historical Trades'!G3316</x:f>
      </x:c>
      <x:c r="H3316" s="0">
        <x:f>'Historical Trades'!H3316</x:f>
      </x:c>
      <x:c r="I3316" s="0">
        <x:f>'Historical Trades'!I3316</x:f>
      </x:c>
      <x:c r="J3316" s="0">
        <x:f>'Historical Trades'!J3316</x:f>
      </x:c>
      <x:c r="K3316" s="0">
        <x:f>'Historical Trades'!K3316</x:f>
      </x:c>
      <x:c r="L3316" s="0">
        <x:f>'Historical Trades'!L3316</x:f>
      </x:c>
      <x:c r="M3316" s="0">
        <x:f>'Historical Trades'!M3316</x:f>
      </x:c>
      <x:c r="N3316" s="0">
        <x:f>CLEAN('Historical Trades'!O3316)</x:f>
      </x:c>
      <x:c r="P3316" s="14">
        <x:f>IF(G3316="sell",M3316,-M3316)</x:f>
      </x:c>
      <x:c r="Q3316" s="14">
        <x:f>VLOOKUP(N3316,'Currency Rates'!$A$3:$C$32,3,0)</x:f>
      </x:c>
      <x:c r="R3316" s="0">
        <x:f>IF(A3316="SPUS",0,IF(A3316="FWD",0,P3316/Q3316))</x:f>
      </x:c>
    </x:row>
    <x:row r="3317" spans="1:19" x14ac:dyDescent="0.3">
      <x:c r="A3317" s="0">
        <x:f>'Historical Trades'!A3317</x:f>
      </x:c>
      <x:c r="B3317" s="0">
        <x:f>'Historical Trades'!B3317</x:f>
      </x:c>
      <x:c r="C3317" s="23">
        <x:f>'Historical Trades'!C3317</x:f>
      </x:c>
      <x:c r="D3317" s="0">
        <x:f>'Historical Trades'!D3317</x:f>
      </x:c>
      <x:c r="E3317" s="23">
        <x:f>'Historical Trades'!E3317</x:f>
      </x:c>
      <x:c r="F3317" s="0">
        <x:f>'Historical Trades'!F3317</x:f>
      </x:c>
      <x:c r="G3317" s="0">
        <x:f>'Historical Trades'!G3317</x:f>
      </x:c>
      <x:c r="H3317" s="0">
        <x:f>'Historical Trades'!H3317</x:f>
      </x:c>
      <x:c r="I3317" s="0">
        <x:f>'Historical Trades'!I3317</x:f>
      </x:c>
      <x:c r="J3317" s="0">
        <x:f>'Historical Trades'!J3317</x:f>
      </x:c>
      <x:c r="K3317" s="0">
        <x:f>'Historical Trades'!K3317</x:f>
      </x:c>
      <x:c r="L3317" s="0">
        <x:f>'Historical Trades'!L3317</x:f>
      </x:c>
      <x:c r="M3317" s="0">
        <x:f>'Historical Trades'!M3317</x:f>
      </x:c>
      <x:c r="N3317" s="0">
        <x:f>CLEAN('Historical Trades'!O3317)</x:f>
      </x:c>
      <x:c r="P3317" s="14">
        <x:f>IF(G3317="sell",M3317,-M3317)</x:f>
      </x:c>
      <x:c r="Q3317" s="14">
        <x:f>VLOOKUP(N3317,'Currency Rates'!$A$3:$C$32,3,0)</x:f>
      </x:c>
      <x:c r="R3317" s="0">
        <x:f>IF(A3317="SPUS",0,IF(A3317="FWD",0,P3317/Q3317))</x:f>
      </x:c>
    </x:row>
    <x:row r="3318" spans="1:19" x14ac:dyDescent="0.3">
      <x:c r="A3318" s="0">
        <x:f>'Historical Trades'!A3318</x:f>
      </x:c>
      <x:c r="B3318" s="0">
        <x:f>'Historical Trades'!B3318</x:f>
      </x:c>
      <x:c r="C3318" s="23">
        <x:f>'Historical Trades'!C3318</x:f>
      </x:c>
      <x:c r="D3318" s="0">
        <x:f>'Historical Trades'!D3318</x:f>
      </x:c>
      <x:c r="E3318" s="23">
        <x:f>'Historical Trades'!E3318</x:f>
      </x:c>
      <x:c r="F3318" s="0">
        <x:f>'Historical Trades'!F3318</x:f>
      </x:c>
      <x:c r="G3318" s="0">
        <x:f>'Historical Trades'!G3318</x:f>
      </x:c>
      <x:c r="H3318" s="0">
        <x:f>'Historical Trades'!H3318</x:f>
      </x:c>
      <x:c r="I3318" s="0">
        <x:f>'Historical Trades'!I3318</x:f>
      </x:c>
      <x:c r="J3318" s="0">
        <x:f>'Historical Trades'!J3318</x:f>
      </x:c>
      <x:c r="K3318" s="0">
        <x:f>'Historical Trades'!K3318</x:f>
      </x:c>
      <x:c r="L3318" s="0">
        <x:f>'Historical Trades'!L3318</x:f>
      </x:c>
      <x:c r="M3318" s="0">
        <x:f>'Historical Trades'!M3318</x:f>
      </x:c>
      <x:c r="N3318" s="0">
        <x:f>CLEAN('Historical Trades'!O3318)</x:f>
      </x:c>
      <x:c r="P3318" s="14">
        <x:f>IF(G3318="sell",M3318,-M3318)</x:f>
      </x:c>
      <x:c r="Q3318" s="14">
        <x:f>VLOOKUP(N3318,'Currency Rates'!$A$3:$C$32,3,0)</x:f>
      </x:c>
      <x:c r="R3318" s="0">
        <x:f>IF(A3318="SPUS",0,IF(A3318="FWD",0,P3318/Q3318))</x:f>
      </x:c>
    </x:row>
    <x:row r="3319" spans="1:19" x14ac:dyDescent="0.3">
      <x:c r="A3319" s="0">
        <x:f>'Historical Trades'!A3319</x:f>
      </x:c>
      <x:c r="B3319" s="0">
        <x:f>'Historical Trades'!B3319</x:f>
      </x:c>
      <x:c r="C3319" s="23">
        <x:f>'Historical Trades'!C3319</x:f>
      </x:c>
      <x:c r="D3319" s="0">
        <x:f>'Historical Trades'!D3319</x:f>
      </x:c>
      <x:c r="E3319" s="23">
        <x:f>'Historical Trades'!E3319</x:f>
      </x:c>
      <x:c r="F3319" s="0">
        <x:f>'Historical Trades'!F3319</x:f>
      </x:c>
      <x:c r="G3319" s="0">
        <x:f>'Historical Trades'!G3319</x:f>
      </x:c>
      <x:c r="H3319" s="0">
        <x:f>'Historical Trades'!H3319</x:f>
      </x:c>
      <x:c r="I3319" s="0">
        <x:f>'Historical Trades'!I3319</x:f>
      </x:c>
      <x:c r="J3319" s="0">
        <x:f>'Historical Trades'!J3319</x:f>
      </x:c>
      <x:c r="K3319" s="0">
        <x:f>'Historical Trades'!K3319</x:f>
      </x:c>
      <x:c r="L3319" s="0">
        <x:f>'Historical Trades'!L3319</x:f>
      </x:c>
      <x:c r="M3319" s="0">
        <x:f>'Historical Trades'!M3319</x:f>
      </x:c>
      <x:c r="N3319" s="0">
        <x:f>CLEAN('Historical Trades'!O3319)</x:f>
      </x:c>
      <x:c r="P3319" s="14">
        <x:f>IF(G3319="sell",M3319,-M3319)</x:f>
      </x:c>
      <x:c r="Q3319" s="14">
        <x:f>VLOOKUP(N3319,'Currency Rates'!$A$3:$C$32,3,0)</x:f>
      </x:c>
      <x:c r="R3319" s="0">
        <x:f>IF(A3319="SPUS",0,IF(A3319="FWD",0,P3319/Q3319))</x:f>
      </x:c>
    </x:row>
    <x:row r="3320" spans="1:19" x14ac:dyDescent="0.3">
      <x:c r="A3320" s="0">
        <x:f>'Historical Trades'!A3320</x:f>
      </x:c>
      <x:c r="B3320" s="0">
        <x:f>'Historical Trades'!B3320</x:f>
      </x:c>
      <x:c r="C3320" s="23">
        <x:f>'Historical Trades'!C3320</x:f>
      </x:c>
      <x:c r="D3320" s="0">
        <x:f>'Historical Trades'!D3320</x:f>
      </x:c>
      <x:c r="E3320" s="23">
        <x:f>'Historical Trades'!E3320</x:f>
      </x:c>
      <x:c r="F3320" s="0">
        <x:f>'Historical Trades'!F3320</x:f>
      </x:c>
      <x:c r="G3320" s="0">
        <x:f>'Historical Trades'!G3320</x:f>
      </x:c>
      <x:c r="H3320" s="0">
        <x:f>'Historical Trades'!H3320</x:f>
      </x:c>
      <x:c r="I3320" s="0">
        <x:f>'Historical Trades'!I3320</x:f>
      </x:c>
      <x:c r="J3320" s="0">
        <x:f>'Historical Trades'!J3320</x:f>
      </x:c>
      <x:c r="K3320" s="0">
        <x:f>'Historical Trades'!K3320</x:f>
      </x:c>
      <x:c r="L3320" s="0">
        <x:f>'Historical Trades'!L3320</x:f>
      </x:c>
      <x:c r="M3320" s="0">
        <x:f>'Historical Trades'!M3320</x:f>
      </x:c>
      <x:c r="N3320" s="0">
        <x:f>CLEAN('Historical Trades'!O3320)</x:f>
      </x:c>
      <x:c r="P3320" s="14">
        <x:f>IF(G3320="sell",M3320,-M3320)</x:f>
      </x:c>
      <x:c r="Q3320" s="14">
        <x:f>VLOOKUP(N3320,'Currency Rates'!$A$3:$C$32,3,0)</x:f>
      </x:c>
      <x:c r="R3320" s="0">
        <x:f>IF(A3320="SPUS",0,IF(A3320="FWD",0,P3320/Q3320))</x:f>
      </x:c>
    </x:row>
    <x:row r="3321" spans="1:19" x14ac:dyDescent="0.3">
      <x:c r="A3321" s="0">
        <x:f>'Historical Trades'!A3321</x:f>
      </x:c>
      <x:c r="B3321" s="0">
        <x:f>'Historical Trades'!B3321</x:f>
      </x:c>
      <x:c r="C3321" s="23">
        <x:f>'Historical Trades'!C3321</x:f>
      </x:c>
      <x:c r="D3321" s="0">
        <x:f>'Historical Trades'!D3321</x:f>
      </x:c>
      <x:c r="E3321" s="23">
        <x:f>'Historical Trades'!E3321</x:f>
      </x:c>
      <x:c r="F3321" s="0">
        <x:f>'Historical Trades'!F3321</x:f>
      </x:c>
      <x:c r="G3321" s="0">
        <x:f>'Historical Trades'!G3321</x:f>
      </x:c>
      <x:c r="H3321" s="0">
        <x:f>'Historical Trades'!H3321</x:f>
      </x:c>
      <x:c r="I3321" s="0">
        <x:f>'Historical Trades'!I3321</x:f>
      </x:c>
      <x:c r="J3321" s="0">
        <x:f>'Historical Trades'!J3321</x:f>
      </x:c>
      <x:c r="K3321" s="0">
        <x:f>'Historical Trades'!K3321</x:f>
      </x:c>
      <x:c r="L3321" s="0">
        <x:f>'Historical Trades'!L3321</x:f>
      </x:c>
      <x:c r="M3321" s="0">
        <x:f>'Historical Trades'!M3321</x:f>
      </x:c>
      <x:c r="N3321" s="0">
        <x:f>CLEAN('Historical Trades'!O3321)</x:f>
      </x:c>
      <x:c r="P3321" s="14">
        <x:f>IF(G3321="sell",M3321,-M3321)</x:f>
      </x:c>
      <x:c r="Q3321" s="14">
        <x:f>VLOOKUP(N3321,'Currency Rates'!$A$3:$C$32,3,0)</x:f>
      </x:c>
      <x:c r="R3321" s="0">
        <x:f>IF(A3321="SPUS",0,IF(A3321="FWD",0,P3321/Q3321))</x:f>
      </x:c>
    </x:row>
    <x:row r="3322" spans="1:19" x14ac:dyDescent="0.3">
      <x:c r="A3322" s="0">
        <x:f>'Historical Trades'!A3322</x:f>
      </x:c>
      <x:c r="B3322" s="0">
        <x:f>'Historical Trades'!B3322</x:f>
      </x:c>
      <x:c r="C3322" s="23">
        <x:f>'Historical Trades'!C3322</x:f>
      </x:c>
      <x:c r="D3322" s="0">
        <x:f>'Historical Trades'!D3322</x:f>
      </x:c>
      <x:c r="E3322" s="23">
        <x:f>'Historical Trades'!E3322</x:f>
      </x:c>
      <x:c r="F3322" s="0">
        <x:f>'Historical Trades'!F3322</x:f>
      </x:c>
      <x:c r="G3322" s="0">
        <x:f>'Historical Trades'!G3322</x:f>
      </x:c>
      <x:c r="H3322" s="0">
        <x:f>'Historical Trades'!H3322</x:f>
      </x:c>
      <x:c r="I3322" s="0">
        <x:f>'Historical Trades'!I3322</x:f>
      </x:c>
      <x:c r="J3322" s="0">
        <x:f>'Historical Trades'!J3322</x:f>
      </x:c>
      <x:c r="K3322" s="0">
        <x:f>'Historical Trades'!K3322</x:f>
      </x:c>
      <x:c r="L3322" s="0">
        <x:f>'Historical Trades'!L3322</x:f>
      </x:c>
      <x:c r="M3322" s="0">
        <x:f>'Historical Trades'!M3322</x:f>
      </x:c>
      <x:c r="N3322" s="0">
        <x:f>CLEAN('Historical Trades'!O3322)</x:f>
      </x:c>
      <x:c r="P3322" s="14">
        <x:f>IF(G3322="sell",M3322,-M3322)</x:f>
      </x:c>
      <x:c r="Q3322" s="14">
        <x:f>VLOOKUP(N3322,'Currency Rates'!$A$3:$C$32,3,0)</x:f>
      </x:c>
      <x:c r="R3322" s="0">
        <x:f>IF(A3322="SPUS",0,IF(A3322="FWD",0,P3322/Q3322))</x:f>
      </x:c>
    </x:row>
    <x:row r="3323" spans="1:19" x14ac:dyDescent="0.3">
      <x:c r="A3323" s="0">
        <x:f>'Historical Trades'!A3323</x:f>
      </x:c>
      <x:c r="B3323" s="0">
        <x:f>'Historical Trades'!B3323</x:f>
      </x:c>
      <x:c r="C3323" s="23">
        <x:f>'Historical Trades'!C3323</x:f>
      </x:c>
      <x:c r="D3323" s="0">
        <x:f>'Historical Trades'!D3323</x:f>
      </x:c>
      <x:c r="E3323" s="23">
        <x:f>'Historical Trades'!E3323</x:f>
      </x:c>
      <x:c r="F3323" s="0">
        <x:f>'Historical Trades'!F3323</x:f>
      </x:c>
      <x:c r="G3323" s="0">
        <x:f>'Historical Trades'!G3323</x:f>
      </x:c>
      <x:c r="H3323" s="0">
        <x:f>'Historical Trades'!H3323</x:f>
      </x:c>
      <x:c r="I3323" s="0">
        <x:f>'Historical Trades'!I3323</x:f>
      </x:c>
      <x:c r="J3323" s="0">
        <x:f>'Historical Trades'!J3323</x:f>
      </x:c>
      <x:c r="K3323" s="0">
        <x:f>'Historical Trades'!K3323</x:f>
      </x:c>
      <x:c r="L3323" s="0">
        <x:f>'Historical Trades'!L3323</x:f>
      </x:c>
      <x:c r="M3323" s="0">
        <x:f>'Historical Trades'!M3323</x:f>
      </x:c>
      <x:c r="N3323" s="0">
        <x:f>CLEAN('Historical Trades'!O3323)</x:f>
      </x:c>
      <x:c r="P3323" s="14">
        <x:f>IF(G3323="sell",M3323,-M3323)</x:f>
      </x:c>
      <x:c r="Q3323" s="14">
        <x:f>VLOOKUP(N3323,'Currency Rates'!$A$3:$C$32,3,0)</x:f>
      </x:c>
      <x:c r="R3323" s="0">
        <x:f>IF(A3323="SPUS",0,IF(A3323="FWD",0,P3323/Q3323))</x:f>
      </x:c>
    </x:row>
    <x:row r="3324" spans="1:19" x14ac:dyDescent="0.3">
      <x:c r="A3324" s="0">
        <x:f>'Historical Trades'!A3324</x:f>
      </x:c>
      <x:c r="B3324" s="0">
        <x:f>'Historical Trades'!B3324</x:f>
      </x:c>
      <x:c r="C3324" s="23">
        <x:f>'Historical Trades'!C3324</x:f>
      </x:c>
      <x:c r="D3324" s="0">
        <x:f>'Historical Trades'!D3324</x:f>
      </x:c>
      <x:c r="E3324" s="23">
        <x:f>'Historical Trades'!E3324</x:f>
      </x:c>
      <x:c r="F3324" s="0">
        <x:f>'Historical Trades'!F3324</x:f>
      </x:c>
      <x:c r="G3324" s="0">
        <x:f>'Historical Trades'!G3324</x:f>
      </x:c>
      <x:c r="H3324" s="0">
        <x:f>'Historical Trades'!H3324</x:f>
      </x:c>
      <x:c r="I3324" s="0">
        <x:f>'Historical Trades'!I3324</x:f>
      </x:c>
      <x:c r="J3324" s="0">
        <x:f>'Historical Trades'!J3324</x:f>
      </x:c>
      <x:c r="K3324" s="0">
        <x:f>'Historical Trades'!K3324</x:f>
      </x:c>
      <x:c r="L3324" s="0">
        <x:f>'Historical Trades'!L3324</x:f>
      </x:c>
      <x:c r="M3324" s="0">
        <x:f>'Historical Trades'!M3324</x:f>
      </x:c>
      <x:c r="N3324" s="0">
        <x:f>CLEAN('Historical Trades'!O3324)</x:f>
      </x:c>
      <x:c r="P3324" s="14">
        <x:f>IF(G3324="sell",M3324,-M3324)</x:f>
      </x:c>
      <x:c r="Q3324" s="14">
        <x:f>VLOOKUP(N3324,'Currency Rates'!$A$3:$C$32,3,0)</x:f>
      </x:c>
      <x:c r="R3324" s="0">
        <x:f>IF(A3324="SPUS",0,IF(A3324="FWD",0,P3324/Q3324))</x:f>
      </x:c>
    </x:row>
    <x:row r="3325" spans="1:19" x14ac:dyDescent="0.3">
      <x:c r="A3325" s="0">
        <x:f>'Historical Trades'!A3325</x:f>
      </x:c>
      <x:c r="B3325" s="0">
        <x:f>'Historical Trades'!B3325</x:f>
      </x:c>
      <x:c r="C3325" s="23">
        <x:f>'Historical Trades'!C3325</x:f>
      </x:c>
      <x:c r="D3325" s="0">
        <x:f>'Historical Trades'!D3325</x:f>
      </x:c>
      <x:c r="E3325" s="23">
        <x:f>'Historical Trades'!E3325</x:f>
      </x:c>
      <x:c r="F3325" s="0">
        <x:f>'Historical Trades'!F3325</x:f>
      </x:c>
      <x:c r="G3325" s="0">
        <x:f>'Historical Trades'!G3325</x:f>
      </x:c>
      <x:c r="H3325" s="0">
        <x:f>'Historical Trades'!H3325</x:f>
      </x:c>
      <x:c r="I3325" s="0">
        <x:f>'Historical Trades'!I3325</x:f>
      </x:c>
      <x:c r="J3325" s="0">
        <x:f>'Historical Trades'!J3325</x:f>
      </x:c>
      <x:c r="K3325" s="0">
        <x:f>'Historical Trades'!K3325</x:f>
      </x:c>
      <x:c r="L3325" s="0">
        <x:f>'Historical Trades'!L3325</x:f>
      </x:c>
      <x:c r="M3325" s="0">
        <x:f>'Historical Trades'!M3325</x:f>
      </x:c>
      <x:c r="N3325" s="0">
        <x:f>CLEAN('Historical Trades'!O3325)</x:f>
      </x:c>
      <x:c r="P3325" s="14">
        <x:f>IF(G3325="sell",M3325,-M3325)</x:f>
      </x:c>
      <x:c r="Q3325" s="14">
        <x:f>VLOOKUP(N3325,'Currency Rates'!$A$3:$C$32,3,0)</x:f>
      </x:c>
      <x:c r="R3325" s="0">
        <x:f>IF(A3325="SPUS",0,IF(A3325="FWD",0,P3325/Q3325))</x:f>
      </x:c>
    </x:row>
    <x:row r="3326" spans="1:19" x14ac:dyDescent="0.3">
      <x:c r="A3326" s="0">
        <x:f>'Historical Trades'!A3326</x:f>
      </x:c>
      <x:c r="B3326" s="0">
        <x:f>'Historical Trades'!B3326</x:f>
      </x:c>
      <x:c r="C3326" s="23">
        <x:f>'Historical Trades'!C3326</x:f>
      </x:c>
      <x:c r="D3326" s="0">
        <x:f>'Historical Trades'!D3326</x:f>
      </x:c>
      <x:c r="E3326" s="23">
        <x:f>'Historical Trades'!E3326</x:f>
      </x:c>
      <x:c r="F3326" s="0">
        <x:f>'Historical Trades'!F3326</x:f>
      </x:c>
      <x:c r="G3326" s="0">
        <x:f>'Historical Trades'!G3326</x:f>
      </x:c>
      <x:c r="H3326" s="0">
        <x:f>'Historical Trades'!H3326</x:f>
      </x:c>
      <x:c r="I3326" s="0">
        <x:f>'Historical Trades'!I3326</x:f>
      </x:c>
      <x:c r="J3326" s="0">
        <x:f>'Historical Trades'!J3326</x:f>
      </x:c>
      <x:c r="K3326" s="0">
        <x:f>'Historical Trades'!K3326</x:f>
      </x:c>
      <x:c r="L3326" s="0">
        <x:f>'Historical Trades'!L3326</x:f>
      </x:c>
      <x:c r="M3326" s="0">
        <x:f>'Historical Trades'!M3326</x:f>
      </x:c>
      <x:c r="N3326" s="0">
        <x:f>CLEAN('Historical Trades'!O3326)</x:f>
      </x:c>
      <x:c r="P3326" s="14">
        <x:f>IF(G3326="sell",M3326,-M3326)</x:f>
      </x:c>
      <x:c r="Q3326" s="14">
        <x:f>VLOOKUP(N3326,'Currency Rates'!$A$3:$C$32,3,0)</x:f>
      </x:c>
      <x:c r="R3326" s="0">
        <x:f>IF(A3326="SPUS",0,IF(A3326="FWD",0,P3326/Q3326))</x:f>
      </x:c>
    </x:row>
    <x:row r="3327" spans="1:19" x14ac:dyDescent="0.3">
      <x:c r="A3327" s="0">
        <x:f>'Historical Trades'!A3327</x:f>
      </x:c>
      <x:c r="B3327" s="0">
        <x:f>'Historical Trades'!B3327</x:f>
      </x:c>
      <x:c r="C3327" s="23">
        <x:f>'Historical Trades'!C3327</x:f>
      </x:c>
      <x:c r="D3327" s="0">
        <x:f>'Historical Trades'!D3327</x:f>
      </x:c>
      <x:c r="E3327" s="23">
        <x:f>'Historical Trades'!E3327</x:f>
      </x:c>
      <x:c r="F3327" s="0">
        <x:f>'Historical Trades'!F3327</x:f>
      </x:c>
      <x:c r="G3327" s="0">
        <x:f>'Historical Trades'!G3327</x:f>
      </x:c>
      <x:c r="H3327" s="0">
        <x:f>'Historical Trades'!H3327</x:f>
      </x:c>
      <x:c r="I3327" s="0">
        <x:f>'Historical Trades'!I3327</x:f>
      </x:c>
      <x:c r="J3327" s="0">
        <x:f>'Historical Trades'!J3327</x:f>
      </x:c>
      <x:c r="K3327" s="0">
        <x:f>'Historical Trades'!K3327</x:f>
      </x:c>
      <x:c r="L3327" s="0">
        <x:f>'Historical Trades'!L3327</x:f>
      </x:c>
      <x:c r="M3327" s="0">
        <x:f>'Historical Trades'!M3327</x:f>
      </x:c>
      <x:c r="N3327" s="0">
        <x:f>CLEAN('Historical Trades'!O3327)</x:f>
      </x:c>
      <x:c r="P3327" s="14">
        <x:f>IF(G3327="sell",M3327,-M3327)</x:f>
      </x:c>
      <x:c r="Q3327" s="14">
        <x:f>VLOOKUP(N3327,'Currency Rates'!$A$3:$C$32,3,0)</x:f>
      </x:c>
      <x:c r="R3327" s="0">
        <x:f>IF(A3327="SPUS",0,IF(A3327="FWD",0,P3327/Q3327))</x:f>
      </x:c>
    </x:row>
    <x:row r="3328" spans="1:19" x14ac:dyDescent="0.3">
      <x:c r="A3328" s="0">
        <x:f>'Historical Trades'!A3328</x:f>
      </x:c>
      <x:c r="B3328" s="0">
        <x:f>'Historical Trades'!B3328</x:f>
      </x:c>
      <x:c r="C3328" s="23">
        <x:f>'Historical Trades'!C3328</x:f>
      </x:c>
      <x:c r="D3328" s="0">
        <x:f>'Historical Trades'!D3328</x:f>
      </x:c>
      <x:c r="E3328" s="23">
        <x:f>'Historical Trades'!E3328</x:f>
      </x:c>
      <x:c r="F3328" s="0">
        <x:f>'Historical Trades'!F3328</x:f>
      </x:c>
      <x:c r="G3328" s="0">
        <x:f>'Historical Trades'!G3328</x:f>
      </x:c>
      <x:c r="H3328" s="0">
        <x:f>'Historical Trades'!H3328</x:f>
      </x:c>
      <x:c r="I3328" s="0">
        <x:f>'Historical Trades'!I3328</x:f>
      </x:c>
      <x:c r="J3328" s="0">
        <x:f>'Historical Trades'!J3328</x:f>
      </x:c>
      <x:c r="K3328" s="0">
        <x:f>'Historical Trades'!K3328</x:f>
      </x:c>
      <x:c r="L3328" s="0">
        <x:f>'Historical Trades'!L3328</x:f>
      </x:c>
      <x:c r="M3328" s="0">
        <x:f>'Historical Trades'!M3328</x:f>
      </x:c>
      <x:c r="N3328" s="0">
        <x:f>CLEAN('Historical Trades'!O3328)</x:f>
      </x:c>
      <x:c r="P3328" s="14">
        <x:f>IF(G3328="sell",M3328,-M3328)</x:f>
      </x:c>
      <x:c r="Q3328" s="14">
        <x:f>VLOOKUP(N3328,'Currency Rates'!$A$3:$C$32,3,0)</x:f>
      </x:c>
      <x:c r="R3328" s="0">
        <x:f>IF(A3328="SPUS",0,IF(A3328="FWD",0,P3328/Q3328))</x:f>
      </x:c>
    </x:row>
    <x:row r="3329" spans="1:19" x14ac:dyDescent="0.3">
      <x:c r="A3329" s="0">
        <x:f>'Historical Trades'!A3329</x:f>
      </x:c>
      <x:c r="B3329" s="0">
        <x:f>'Historical Trades'!B3329</x:f>
      </x:c>
      <x:c r="C3329" s="23">
        <x:f>'Historical Trades'!C3329</x:f>
      </x:c>
      <x:c r="D3329" s="0">
        <x:f>'Historical Trades'!D3329</x:f>
      </x:c>
      <x:c r="E3329" s="23">
        <x:f>'Historical Trades'!E3329</x:f>
      </x:c>
      <x:c r="F3329" s="0">
        <x:f>'Historical Trades'!F3329</x:f>
      </x:c>
      <x:c r="G3329" s="0">
        <x:f>'Historical Trades'!G3329</x:f>
      </x:c>
      <x:c r="H3329" s="0">
        <x:f>'Historical Trades'!H3329</x:f>
      </x:c>
      <x:c r="I3329" s="0">
        <x:f>'Historical Trades'!I3329</x:f>
      </x:c>
      <x:c r="J3329" s="0">
        <x:f>'Historical Trades'!J3329</x:f>
      </x:c>
      <x:c r="K3329" s="0">
        <x:f>'Historical Trades'!K3329</x:f>
      </x:c>
      <x:c r="L3329" s="0">
        <x:f>'Historical Trades'!L3329</x:f>
      </x:c>
      <x:c r="M3329" s="0">
        <x:f>'Historical Trades'!M3329</x:f>
      </x:c>
      <x:c r="N3329" s="0">
        <x:f>CLEAN('Historical Trades'!O3329)</x:f>
      </x:c>
      <x:c r="P3329" s="14">
        <x:f>IF(G3329="sell",M3329,-M3329)</x:f>
      </x:c>
      <x:c r="Q3329" s="14">
        <x:f>VLOOKUP(N3329,'Currency Rates'!$A$3:$C$32,3,0)</x:f>
      </x:c>
      <x:c r="R3329" s="0">
        <x:f>IF(A3329="SPUS",0,IF(A3329="FWD",0,P3329/Q3329))</x:f>
      </x:c>
    </x:row>
    <x:row r="3330" spans="1:19" x14ac:dyDescent="0.3">
      <x:c r="A3330" s="0">
        <x:f>'Historical Trades'!A3330</x:f>
      </x:c>
      <x:c r="B3330" s="0">
        <x:f>'Historical Trades'!B3330</x:f>
      </x:c>
      <x:c r="C3330" s="23">
        <x:f>'Historical Trades'!C3330</x:f>
      </x:c>
      <x:c r="D3330" s="0">
        <x:f>'Historical Trades'!D3330</x:f>
      </x:c>
      <x:c r="E3330" s="23">
        <x:f>'Historical Trades'!E3330</x:f>
      </x:c>
      <x:c r="F3330" s="0">
        <x:f>'Historical Trades'!F3330</x:f>
      </x:c>
      <x:c r="G3330" s="0">
        <x:f>'Historical Trades'!G3330</x:f>
      </x:c>
      <x:c r="H3330" s="0">
        <x:f>'Historical Trades'!H3330</x:f>
      </x:c>
      <x:c r="I3330" s="0">
        <x:f>'Historical Trades'!I3330</x:f>
      </x:c>
      <x:c r="J3330" s="0">
        <x:f>'Historical Trades'!J3330</x:f>
      </x:c>
      <x:c r="K3330" s="0">
        <x:f>'Historical Trades'!K3330</x:f>
      </x:c>
      <x:c r="L3330" s="0">
        <x:f>'Historical Trades'!L3330</x:f>
      </x:c>
      <x:c r="M3330" s="0">
        <x:f>'Historical Trades'!M3330</x:f>
      </x:c>
      <x:c r="N3330" s="0">
        <x:f>CLEAN('Historical Trades'!O3330)</x:f>
      </x:c>
      <x:c r="P3330" s="14">
        <x:f>IF(G3330="sell",M3330,-M3330)</x:f>
      </x:c>
      <x:c r="Q3330" s="14">
        <x:f>VLOOKUP(N3330,'Currency Rates'!$A$3:$C$32,3,0)</x:f>
      </x:c>
      <x:c r="R3330" s="0">
        <x:f>IF(A3330="SPUS",0,IF(A3330="FWD",0,P3330/Q3330))</x:f>
      </x:c>
    </x:row>
    <x:row r="3331" spans="1:19" x14ac:dyDescent="0.3">
      <x:c r="A3331" s="0">
        <x:f>'Historical Trades'!A3331</x:f>
      </x:c>
      <x:c r="B3331" s="0">
        <x:f>'Historical Trades'!B3331</x:f>
      </x:c>
      <x:c r="C3331" s="23">
        <x:f>'Historical Trades'!C3331</x:f>
      </x:c>
      <x:c r="D3331" s="0">
        <x:f>'Historical Trades'!D3331</x:f>
      </x:c>
      <x:c r="E3331" s="23">
        <x:f>'Historical Trades'!E3331</x:f>
      </x:c>
      <x:c r="F3331" s="0">
        <x:f>'Historical Trades'!F3331</x:f>
      </x:c>
      <x:c r="G3331" s="0">
        <x:f>'Historical Trades'!G3331</x:f>
      </x:c>
      <x:c r="H3331" s="0">
        <x:f>'Historical Trades'!H3331</x:f>
      </x:c>
      <x:c r="I3331" s="0">
        <x:f>'Historical Trades'!I3331</x:f>
      </x:c>
      <x:c r="J3331" s="0">
        <x:f>'Historical Trades'!J3331</x:f>
      </x:c>
      <x:c r="K3331" s="0">
        <x:f>'Historical Trades'!K3331</x:f>
      </x:c>
      <x:c r="L3331" s="0">
        <x:f>'Historical Trades'!L3331</x:f>
      </x:c>
      <x:c r="M3331" s="0">
        <x:f>'Historical Trades'!M3331</x:f>
      </x:c>
      <x:c r="N3331" s="0">
        <x:f>CLEAN('Historical Trades'!O3331)</x:f>
      </x:c>
      <x:c r="P3331" s="14">
        <x:f>IF(G3331="sell",M3331,-M3331)</x:f>
      </x:c>
      <x:c r="Q3331" s="14">
        <x:f>VLOOKUP(N3331,'Currency Rates'!$A$3:$C$32,3,0)</x:f>
      </x:c>
      <x:c r="R3331" s="0">
        <x:f>IF(A3331="SPUS",0,IF(A3331="FWD",0,P3331/Q3331))</x:f>
      </x:c>
    </x:row>
    <x:row r="3332" spans="1:19" x14ac:dyDescent="0.3">
      <x:c r="A3332" s="0">
        <x:f>'Historical Trades'!A3332</x:f>
      </x:c>
      <x:c r="B3332" s="0">
        <x:f>'Historical Trades'!B3332</x:f>
      </x:c>
      <x:c r="C3332" s="23">
        <x:f>'Historical Trades'!C3332</x:f>
      </x:c>
      <x:c r="D3332" s="0">
        <x:f>'Historical Trades'!D3332</x:f>
      </x:c>
      <x:c r="E3332" s="23">
        <x:f>'Historical Trades'!E3332</x:f>
      </x:c>
      <x:c r="F3332" s="0">
        <x:f>'Historical Trades'!F3332</x:f>
      </x:c>
      <x:c r="G3332" s="0">
        <x:f>'Historical Trades'!G3332</x:f>
      </x:c>
      <x:c r="H3332" s="0">
        <x:f>'Historical Trades'!H3332</x:f>
      </x:c>
      <x:c r="I3332" s="0">
        <x:f>'Historical Trades'!I3332</x:f>
      </x:c>
      <x:c r="J3332" s="0">
        <x:f>'Historical Trades'!J3332</x:f>
      </x:c>
      <x:c r="K3332" s="0">
        <x:f>'Historical Trades'!K3332</x:f>
      </x:c>
      <x:c r="L3332" s="0">
        <x:f>'Historical Trades'!L3332</x:f>
      </x:c>
      <x:c r="M3332" s="0">
        <x:f>'Historical Trades'!M3332</x:f>
      </x:c>
      <x:c r="N3332" s="0">
        <x:f>CLEAN('Historical Trades'!O3332)</x:f>
      </x:c>
      <x:c r="P3332" s="14">
        <x:f>IF(G3332="sell",M3332,-M3332)</x:f>
      </x:c>
      <x:c r="Q3332" s="14">
        <x:f>VLOOKUP(N3332,'Currency Rates'!$A$3:$C$32,3,0)</x:f>
      </x:c>
      <x:c r="R3332" s="0">
        <x:f>IF(A3332="SPUS",0,IF(A3332="FWD",0,P3332/Q3332))</x:f>
      </x:c>
    </x:row>
    <x:row r="3333" spans="1:19" x14ac:dyDescent="0.3">
      <x:c r="A3333" s="0">
        <x:f>'Historical Trades'!A3333</x:f>
      </x:c>
      <x:c r="B3333" s="0">
        <x:f>'Historical Trades'!B3333</x:f>
      </x:c>
      <x:c r="C3333" s="23">
        <x:f>'Historical Trades'!C3333</x:f>
      </x:c>
      <x:c r="D3333" s="0">
        <x:f>'Historical Trades'!D3333</x:f>
      </x:c>
      <x:c r="E3333" s="23">
        <x:f>'Historical Trades'!E3333</x:f>
      </x:c>
      <x:c r="F3333" s="0">
        <x:f>'Historical Trades'!F3333</x:f>
      </x:c>
      <x:c r="G3333" s="0">
        <x:f>'Historical Trades'!G3333</x:f>
      </x:c>
      <x:c r="H3333" s="0">
        <x:f>'Historical Trades'!H3333</x:f>
      </x:c>
      <x:c r="I3333" s="0">
        <x:f>'Historical Trades'!I3333</x:f>
      </x:c>
      <x:c r="J3333" s="0">
        <x:f>'Historical Trades'!J3333</x:f>
      </x:c>
      <x:c r="K3333" s="0">
        <x:f>'Historical Trades'!K3333</x:f>
      </x:c>
      <x:c r="L3333" s="0">
        <x:f>'Historical Trades'!L3333</x:f>
      </x:c>
      <x:c r="M3333" s="0">
        <x:f>'Historical Trades'!M3333</x:f>
      </x:c>
      <x:c r="N3333" s="0">
        <x:f>CLEAN('Historical Trades'!O3333)</x:f>
      </x:c>
      <x:c r="P3333" s="14">
        <x:f>IF(G3333="sell",M3333,-M3333)</x:f>
      </x:c>
      <x:c r="Q3333" s="14">
        <x:f>VLOOKUP(N3333,'Currency Rates'!$A$3:$C$32,3,0)</x:f>
      </x:c>
      <x:c r="R3333" s="0">
        <x:f>IF(A3333="SPUS",0,IF(A3333="FWD",0,P3333/Q3333))</x:f>
      </x:c>
    </x:row>
    <x:row r="3334" spans="1:19" x14ac:dyDescent="0.3">
      <x:c r="A3334" s="0">
        <x:f>'Historical Trades'!A3334</x:f>
      </x:c>
      <x:c r="B3334" s="0">
        <x:f>'Historical Trades'!B3334</x:f>
      </x:c>
      <x:c r="C3334" s="23">
        <x:f>'Historical Trades'!C3334</x:f>
      </x:c>
      <x:c r="D3334" s="0">
        <x:f>'Historical Trades'!D3334</x:f>
      </x:c>
      <x:c r="E3334" s="23">
        <x:f>'Historical Trades'!E3334</x:f>
      </x:c>
      <x:c r="F3334" s="0">
        <x:f>'Historical Trades'!F3334</x:f>
      </x:c>
      <x:c r="G3334" s="0">
        <x:f>'Historical Trades'!G3334</x:f>
      </x:c>
      <x:c r="H3334" s="0">
        <x:f>'Historical Trades'!H3334</x:f>
      </x:c>
      <x:c r="I3334" s="0">
        <x:f>'Historical Trades'!I3334</x:f>
      </x:c>
      <x:c r="J3334" s="0">
        <x:f>'Historical Trades'!J3334</x:f>
      </x:c>
      <x:c r="K3334" s="0">
        <x:f>'Historical Trades'!K3334</x:f>
      </x:c>
      <x:c r="L3334" s="0">
        <x:f>'Historical Trades'!L3334</x:f>
      </x:c>
      <x:c r="M3334" s="0">
        <x:f>'Historical Trades'!M3334</x:f>
      </x:c>
      <x:c r="N3334" s="0">
        <x:f>CLEAN('Historical Trades'!O3334)</x:f>
      </x:c>
      <x:c r="P3334" s="14">
        <x:f>IF(G3334="sell",M3334,-M3334)</x:f>
      </x:c>
      <x:c r="Q3334" s="14">
        <x:f>VLOOKUP(N3334,'Currency Rates'!$A$3:$C$32,3,0)</x:f>
      </x:c>
      <x:c r="R3334" s="0">
        <x:f>IF(A3334="SPUS",0,IF(A3334="FWD",0,P3334/Q3334))</x:f>
      </x:c>
    </x:row>
    <x:row r="3335" spans="1:19" x14ac:dyDescent="0.3">
      <x:c r="A3335" s="0">
        <x:f>'Historical Trades'!A3335</x:f>
      </x:c>
      <x:c r="B3335" s="0">
        <x:f>'Historical Trades'!B3335</x:f>
      </x:c>
      <x:c r="C3335" s="23">
        <x:f>'Historical Trades'!C3335</x:f>
      </x:c>
      <x:c r="D3335" s="0">
        <x:f>'Historical Trades'!D3335</x:f>
      </x:c>
      <x:c r="E3335" s="23">
        <x:f>'Historical Trades'!E3335</x:f>
      </x:c>
      <x:c r="F3335" s="0">
        <x:f>'Historical Trades'!F3335</x:f>
      </x:c>
      <x:c r="G3335" s="0">
        <x:f>'Historical Trades'!G3335</x:f>
      </x:c>
      <x:c r="H3335" s="0">
        <x:f>'Historical Trades'!H3335</x:f>
      </x:c>
      <x:c r="I3335" s="0">
        <x:f>'Historical Trades'!I3335</x:f>
      </x:c>
      <x:c r="J3335" s="0">
        <x:f>'Historical Trades'!J3335</x:f>
      </x:c>
      <x:c r="K3335" s="0">
        <x:f>'Historical Trades'!K3335</x:f>
      </x:c>
      <x:c r="L3335" s="0">
        <x:f>'Historical Trades'!L3335</x:f>
      </x:c>
      <x:c r="M3335" s="0">
        <x:f>'Historical Trades'!M3335</x:f>
      </x:c>
      <x:c r="N3335" s="0">
        <x:f>CLEAN('Historical Trades'!O3335)</x:f>
      </x:c>
      <x:c r="P3335" s="14">
        <x:f>IF(G3335="sell",M3335,-M3335)</x:f>
      </x:c>
      <x:c r="Q3335" s="14">
        <x:f>VLOOKUP(N3335,'Currency Rates'!$A$3:$C$32,3,0)</x:f>
      </x:c>
      <x:c r="R3335" s="0">
        <x:f>IF(A3335="SPUS",0,IF(A3335="FWD",0,P3335/Q3335))</x:f>
      </x:c>
    </x:row>
    <x:row r="3336" spans="1:19" x14ac:dyDescent="0.3">
      <x:c r="A3336" s="0">
        <x:f>'Historical Trades'!A3336</x:f>
      </x:c>
      <x:c r="B3336" s="0">
        <x:f>'Historical Trades'!B3336</x:f>
      </x:c>
      <x:c r="C3336" s="23">
        <x:f>'Historical Trades'!C3336</x:f>
      </x:c>
      <x:c r="D3336" s="0">
        <x:f>'Historical Trades'!D3336</x:f>
      </x:c>
      <x:c r="E3336" s="23">
        <x:f>'Historical Trades'!E3336</x:f>
      </x:c>
      <x:c r="F3336" s="0">
        <x:f>'Historical Trades'!F3336</x:f>
      </x:c>
      <x:c r="G3336" s="0">
        <x:f>'Historical Trades'!G3336</x:f>
      </x:c>
      <x:c r="H3336" s="0">
        <x:f>'Historical Trades'!H3336</x:f>
      </x:c>
      <x:c r="I3336" s="0">
        <x:f>'Historical Trades'!I3336</x:f>
      </x:c>
      <x:c r="J3336" s="0">
        <x:f>'Historical Trades'!J3336</x:f>
      </x:c>
      <x:c r="K3336" s="0">
        <x:f>'Historical Trades'!K3336</x:f>
      </x:c>
      <x:c r="L3336" s="0">
        <x:f>'Historical Trades'!L3336</x:f>
      </x:c>
      <x:c r="M3336" s="0">
        <x:f>'Historical Trades'!M3336</x:f>
      </x:c>
      <x:c r="N3336" s="0">
        <x:f>CLEAN('Historical Trades'!O3336)</x:f>
      </x:c>
      <x:c r="P3336" s="14">
        <x:f>IF(G3336="sell",M3336,-M3336)</x:f>
      </x:c>
      <x:c r="Q3336" s="14">
        <x:f>VLOOKUP(N3336,'Currency Rates'!$A$3:$C$32,3,0)</x:f>
      </x:c>
      <x:c r="R3336" s="0">
        <x:f>IF(A3336="SPUS",0,IF(A3336="FWD",0,P3336/Q3336))</x:f>
      </x:c>
    </x:row>
    <x:row r="3337" spans="1:19" x14ac:dyDescent="0.3">
      <x:c r="A3337" s="0">
        <x:f>'Historical Trades'!A3337</x:f>
      </x:c>
      <x:c r="B3337" s="0">
        <x:f>'Historical Trades'!B3337</x:f>
      </x:c>
      <x:c r="C3337" s="23">
        <x:f>'Historical Trades'!C3337</x:f>
      </x:c>
      <x:c r="D3337" s="0">
        <x:f>'Historical Trades'!D3337</x:f>
      </x:c>
      <x:c r="E3337" s="23">
        <x:f>'Historical Trades'!E3337</x:f>
      </x:c>
      <x:c r="F3337" s="0">
        <x:f>'Historical Trades'!F3337</x:f>
      </x:c>
      <x:c r="G3337" s="0">
        <x:f>'Historical Trades'!G3337</x:f>
      </x:c>
      <x:c r="H3337" s="0">
        <x:f>'Historical Trades'!H3337</x:f>
      </x:c>
      <x:c r="I3337" s="0">
        <x:f>'Historical Trades'!I3337</x:f>
      </x:c>
      <x:c r="J3337" s="0">
        <x:f>'Historical Trades'!J3337</x:f>
      </x:c>
      <x:c r="K3337" s="0">
        <x:f>'Historical Trades'!K3337</x:f>
      </x:c>
      <x:c r="L3337" s="0">
        <x:f>'Historical Trades'!L3337</x:f>
      </x:c>
      <x:c r="M3337" s="0">
        <x:f>'Historical Trades'!M3337</x:f>
      </x:c>
      <x:c r="N3337" s="0">
        <x:f>CLEAN('Historical Trades'!O3337)</x:f>
      </x:c>
      <x:c r="P3337" s="14">
        <x:f>IF(G3337="sell",M3337,-M3337)</x:f>
      </x:c>
      <x:c r="Q3337" s="14">
        <x:f>VLOOKUP(N3337,'Currency Rates'!$A$3:$C$32,3,0)</x:f>
      </x:c>
      <x:c r="R3337" s="0">
        <x:f>IF(A3337="SPUS",0,IF(A3337="FWD",0,P3337/Q3337))</x:f>
      </x:c>
    </x:row>
    <x:row r="3338" spans="1:19" x14ac:dyDescent="0.3">
      <x:c r="A3338" s="0">
        <x:f>'Historical Trades'!A3338</x:f>
      </x:c>
      <x:c r="B3338" s="0">
        <x:f>'Historical Trades'!B3338</x:f>
      </x:c>
      <x:c r="C3338" s="23">
        <x:f>'Historical Trades'!C3338</x:f>
      </x:c>
      <x:c r="D3338" s="0">
        <x:f>'Historical Trades'!D3338</x:f>
      </x:c>
      <x:c r="E3338" s="23">
        <x:f>'Historical Trades'!E3338</x:f>
      </x:c>
      <x:c r="F3338" s="0">
        <x:f>'Historical Trades'!F3338</x:f>
      </x:c>
      <x:c r="G3338" s="0">
        <x:f>'Historical Trades'!G3338</x:f>
      </x:c>
      <x:c r="H3338" s="0">
        <x:f>'Historical Trades'!H3338</x:f>
      </x:c>
      <x:c r="I3338" s="0">
        <x:f>'Historical Trades'!I3338</x:f>
      </x:c>
      <x:c r="J3338" s="0">
        <x:f>'Historical Trades'!J3338</x:f>
      </x:c>
      <x:c r="K3338" s="0">
        <x:f>'Historical Trades'!K3338</x:f>
      </x:c>
      <x:c r="L3338" s="0">
        <x:f>'Historical Trades'!L3338</x:f>
      </x:c>
      <x:c r="M3338" s="0">
        <x:f>'Historical Trades'!M3338</x:f>
      </x:c>
      <x:c r="N3338" s="0">
        <x:f>CLEAN('Historical Trades'!O3338)</x:f>
      </x:c>
      <x:c r="P3338" s="14">
        <x:f>IF(G3338="sell",M3338,-M3338)</x:f>
      </x:c>
      <x:c r="Q3338" s="14">
        <x:f>VLOOKUP(N3338,'Currency Rates'!$A$3:$C$32,3,0)</x:f>
      </x:c>
      <x:c r="R3338" s="0">
        <x:f>IF(A3338="SPUS",0,IF(A3338="FWD",0,P3338/Q3338))</x:f>
      </x:c>
    </x:row>
    <x:row r="3339" spans="1:19" x14ac:dyDescent="0.3">
      <x:c r="A3339" s="0">
        <x:f>'Historical Trades'!A3339</x:f>
      </x:c>
      <x:c r="B3339" s="0">
        <x:f>'Historical Trades'!B3339</x:f>
      </x:c>
      <x:c r="C3339" s="23">
        <x:f>'Historical Trades'!C3339</x:f>
      </x:c>
      <x:c r="D3339" s="0">
        <x:f>'Historical Trades'!D3339</x:f>
      </x:c>
      <x:c r="E3339" s="23">
        <x:f>'Historical Trades'!E3339</x:f>
      </x:c>
      <x:c r="F3339" s="0">
        <x:f>'Historical Trades'!F3339</x:f>
      </x:c>
      <x:c r="G3339" s="0">
        <x:f>'Historical Trades'!G3339</x:f>
      </x:c>
      <x:c r="H3339" s="0">
        <x:f>'Historical Trades'!H3339</x:f>
      </x:c>
      <x:c r="I3339" s="0">
        <x:f>'Historical Trades'!I3339</x:f>
      </x:c>
      <x:c r="J3339" s="0">
        <x:f>'Historical Trades'!J3339</x:f>
      </x:c>
      <x:c r="K3339" s="0">
        <x:f>'Historical Trades'!K3339</x:f>
      </x:c>
      <x:c r="L3339" s="0">
        <x:f>'Historical Trades'!L3339</x:f>
      </x:c>
      <x:c r="M3339" s="0">
        <x:f>'Historical Trades'!M3339</x:f>
      </x:c>
      <x:c r="N3339" s="0">
        <x:f>CLEAN('Historical Trades'!O3339)</x:f>
      </x:c>
      <x:c r="P3339" s="14">
        <x:f>IF(G3339="sell",M3339,-M3339)</x:f>
      </x:c>
      <x:c r="Q3339" s="14">
        <x:f>VLOOKUP(N3339,'Currency Rates'!$A$3:$C$32,3,0)</x:f>
      </x:c>
      <x:c r="R3339" s="0">
        <x:f>IF(A3339="SPUS",0,IF(A3339="FWD",0,P3339/Q3339))</x:f>
      </x:c>
    </x:row>
    <x:row r="3340" spans="1:19" x14ac:dyDescent="0.3">
      <x:c r="A3340" s="0">
        <x:f>'Historical Trades'!A3340</x:f>
      </x:c>
      <x:c r="B3340" s="0">
        <x:f>'Historical Trades'!B3340</x:f>
      </x:c>
      <x:c r="C3340" s="23">
        <x:f>'Historical Trades'!C3340</x:f>
      </x:c>
      <x:c r="D3340" s="0">
        <x:f>'Historical Trades'!D3340</x:f>
      </x:c>
      <x:c r="E3340" s="23">
        <x:f>'Historical Trades'!E3340</x:f>
      </x:c>
      <x:c r="F3340" s="0">
        <x:f>'Historical Trades'!F3340</x:f>
      </x:c>
      <x:c r="G3340" s="0">
        <x:f>'Historical Trades'!G3340</x:f>
      </x:c>
      <x:c r="H3340" s="0">
        <x:f>'Historical Trades'!H3340</x:f>
      </x:c>
      <x:c r="I3340" s="0">
        <x:f>'Historical Trades'!I3340</x:f>
      </x:c>
      <x:c r="J3340" s="0">
        <x:f>'Historical Trades'!J3340</x:f>
      </x:c>
      <x:c r="K3340" s="0">
        <x:f>'Historical Trades'!K3340</x:f>
      </x:c>
      <x:c r="L3340" s="0">
        <x:f>'Historical Trades'!L3340</x:f>
      </x:c>
      <x:c r="M3340" s="0">
        <x:f>'Historical Trades'!M3340</x:f>
      </x:c>
      <x:c r="N3340" s="0">
        <x:f>CLEAN('Historical Trades'!O3340)</x:f>
      </x:c>
      <x:c r="P3340" s="14">
        <x:f>IF(G3340="sell",M3340,-M3340)</x:f>
      </x:c>
      <x:c r="Q3340" s="14">
        <x:f>VLOOKUP(N3340,'Currency Rates'!$A$3:$C$32,3,0)</x:f>
      </x:c>
      <x:c r="R3340" s="0">
        <x:f>IF(A3340="SPUS",0,IF(A3340="FWD",0,P3340/Q3340))</x:f>
      </x:c>
    </x:row>
    <x:row r="3341" spans="1:19" x14ac:dyDescent="0.3">
      <x:c r="A3341" s="0">
        <x:f>'Historical Trades'!A3341</x:f>
      </x:c>
      <x:c r="B3341" s="0">
        <x:f>'Historical Trades'!B3341</x:f>
      </x:c>
      <x:c r="C3341" s="23">
        <x:f>'Historical Trades'!C3341</x:f>
      </x:c>
      <x:c r="D3341" s="0">
        <x:f>'Historical Trades'!D3341</x:f>
      </x:c>
      <x:c r="E3341" s="23">
        <x:f>'Historical Trades'!E3341</x:f>
      </x:c>
      <x:c r="F3341" s="0">
        <x:f>'Historical Trades'!F3341</x:f>
      </x:c>
      <x:c r="G3341" s="0">
        <x:f>'Historical Trades'!G3341</x:f>
      </x:c>
      <x:c r="H3341" s="0">
        <x:f>'Historical Trades'!H3341</x:f>
      </x:c>
      <x:c r="I3341" s="0">
        <x:f>'Historical Trades'!I3341</x:f>
      </x:c>
      <x:c r="J3341" s="0">
        <x:f>'Historical Trades'!J3341</x:f>
      </x:c>
      <x:c r="K3341" s="0">
        <x:f>'Historical Trades'!K3341</x:f>
      </x:c>
      <x:c r="L3341" s="0">
        <x:f>'Historical Trades'!L3341</x:f>
      </x:c>
      <x:c r="M3341" s="0">
        <x:f>'Historical Trades'!M3341</x:f>
      </x:c>
      <x:c r="N3341" s="0">
        <x:f>CLEAN('Historical Trades'!O3341)</x:f>
      </x:c>
      <x:c r="P3341" s="14">
        <x:f>IF(G3341="sell",M3341,-M3341)</x:f>
      </x:c>
      <x:c r="Q3341" s="14">
        <x:f>VLOOKUP(N3341,'Currency Rates'!$A$3:$C$32,3,0)</x:f>
      </x:c>
      <x:c r="R3341" s="0">
        <x:f>IF(A3341="SPUS",0,IF(A3341="FWD",0,P3341/Q3341))</x:f>
      </x:c>
    </x:row>
    <x:row r="3342" spans="1:19" x14ac:dyDescent="0.3">
      <x:c r="A3342" s="0">
        <x:f>'Historical Trades'!A3342</x:f>
      </x:c>
      <x:c r="B3342" s="0">
        <x:f>'Historical Trades'!B3342</x:f>
      </x:c>
      <x:c r="C3342" s="23">
        <x:f>'Historical Trades'!C3342</x:f>
      </x:c>
      <x:c r="D3342" s="0">
        <x:f>'Historical Trades'!D3342</x:f>
      </x:c>
      <x:c r="E3342" s="23">
        <x:f>'Historical Trades'!E3342</x:f>
      </x:c>
      <x:c r="F3342" s="0">
        <x:f>'Historical Trades'!F3342</x:f>
      </x:c>
      <x:c r="G3342" s="0">
        <x:f>'Historical Trades'!G3342</x:f>
      </x:c>
      <x:c r="H3342" s="0">
        <x:f>'Historical Trades'!H3342</x:f>
      </x:c>
      <x:c r="I3342" s="0">
        <x:f>'Historical Trades'!I3342</x:f>
      </x:c>
      <x:c r="J3342" s="0">
        <x:f>'Historical Trades'!J3342</x:f>
      </x:c>
      <x:c r="K3342" s="0">
        <x:f>'Historical Trades'!K3342</x:f>
      </x:c>
      <x:c r="L3342" s="0">
        <x:f>'Historical Trades'!L3342</x:f>
      </x:c>
      <x:c r="M3342" s="0">
        <x:f>'Historical Trades'!M3342</x:f>
      </x:c>
      <x:c r="N3342" s="0">
        <x:f>CLEAN('Historical Trades'!O3342)</x:f>
      </x:c>
      <x:c r="P3342" s="14">
        <x:f>IF(G3342="sell",M3342,-M3342)</x:f>
      </x:c>
      <x:c r="Q3342" s="14">
        <x:f>VLOOKUP(N3342,'Currency Rates'!$A$3:$C$32,3,0)</x:f>
      </x:c>
      <x:c r="R3342" s="0">
        <x:f>IF(A3342="SPUS",0,IF(A3342="FWD",0,P3342/Q3342))</x:f>
      </x:c>
    </x:row>
    <x:row r="3343" spans="1:19" x14ac:dyDescent="0.3">
      <x:c r="A3343" s="0">
        <x:f>'Historical Trades'!A3343</x:f>
      </x:c>
      <x:c r="B3343" s="0">
        <x:f>'Historical Trades'!B3343</x:f>
      </x:c>
      <x:c r="C3343" s="23">
        <x:f>'Historical Trades'!C3343</x:f>
      </x:c>
      <x:c r="D3343" s="0">
        <x:f>'Historical Trades'!D3343</x:f>
      </x:c>
      <x:c r="E3343" s="23">
        <x:f>'Historical Trades'!E3343</x:f>
      </x:c>
      <x:c r="F3343" s="0">
        <x:f>'Historical Trades'!F3343</x:f>
      </x:c>
      <x:c r="G3343" s="0">
        <x:f>'Historical Trades'!G3343</x:f>
      </x:c>
      <x:c r="H3343" s="0">
        <x:f>'Historical Trades'!H3343</x:f>
      </x:c>
      <x:c r="I3343" s="0">
        <x:f>'Historical Trades'!I3343</x:f>
      </x:c>
      <x:c r="J3343" s="0">
        <x:f>'Historical Trades'!J3343</x:f>
      </x:c>
      <x:c r="K3343" s="0">
        <x:f>'Historical Trades'!K3343</x:f>
      </x:c>
      <x:c r="L3343" s="0">
        <x:f>'Historical Trades'!L3343</x:f>
      </x:c>
      <x:c r="M3343" s="0">
        <x:f>'Historical Trades'!M3343</x:f>
      </x:c>
      <x:c r="N3343" s="0">
        <x:f>CLEAN('Historical Trades'!O3343)</x:f>
      </x:c>
      <x:c r="P3343" s="14">
        <x:f>IF(G3343="sell",M3343,-M3343)</x:f>
      </x:c>
      <x:c r="Q3343" s="14">
        <x:f>VLOOKUP(N3343,'Currency Rates'!$A$3:$C$32,3,0)</x:f>
      </x:c>
      <x:c r="R3343" s="0">
        <x:f>IF(A3343="SPUS",0,IF(A3343="FWD",0,P3343/Q3343))</x:f>
      </x:c>
    </x:row>
    <x:row r="3344" spans="1:19" x14ac:dyDescent="0.3">
      <x:c r="A3344" s="0">
        <x:f>'Historical Trades'!A3344</x:f>
      </x:c>
      <x:c r="B3344" s="0">
        <x:f>'Historical Trades'!B3344</x:f>
      </x:c>
      <x:c r="C3344" s="23">
        <x:f>'Historical Trades'!C3344</x:f>
      </x:c>
      <x:c r="D3344" s="0">
        <x:f>'Historical Trades'!D3344</x:f>
      </x:c>
      <x:c r="E3344" s="23">
        <x:f>'Historical Trades'!E3344</x:f>
      </x:c>
      <x:c r="F3344" s="0">
        <x:f>'Historical Trades'!F3344</x:f>
      </x:c>
      <x:c r="G3344" s="0">
        <x:f>'Historical Trades'!G3344</x:f>
      </x:c>
      <x:c r="H3344" s="0">
        <x:f>'Historical Trades'!H3344</x:f>
      </x:c>
      <x:c r="I3344" s="0">
        <x:f>'Historical Trades'!I3344</x:f>
      </x:c>
      <x:c r="J3344" s="0">
        <x:f>'Historical Trades'!J3344</x:f>
      </x:c>
      <x:c r="K3344" s="0">
        <x:f>'Historical Trades'!K3344</x:f>
      </x:c>
      <x:c r="L3344" s="0">
        <x:f>'Historical Trades'!L3344</x:f>
      </x:c>
      <x:c r="M3344" s="0">
        <x:f>'Historical Trades'!M3344</x:f>
      </x:c>
      <x:c r="N3344" s="0">
        <x:f>CLEAN('Historical Trades'!O3344)</x:f>
      </x:c>
      <x:c r="P3344" s="14">
        <x:f>IF(G3344="sell",M3344,-M3344)</x:f>
      </x:c>
      <x:c r="Q3344" s="14">
        <x:f>VLOOKUP(N3344,'Currency Rates'!$A$3:$C$32,3,0)</x:f>
      </x:c>
      <x:c r="R3344" s="0">
        <x:f>IF(A3344="SPUS",0,IF(A3344="FWD",0,P3344/Q3344))</x:f>
      </x:c>
    </x:row>
    <x:row r="3345" spans="1:19" x14ac:dyDescent="0.3">
      <x:c r="A3345" s="0">
        <x:f>'Historical Trades'!A3345</x:f>
      </x:c>
      <x:c r="B3345" s="0">
        <x:f>'Historical Trades'!B3345</x:f>
      </x:c>
      <x:c r="C3345" s="23">
        <x:f>'Historical Trades'!C3345</x:f>
      </x:c>
      <x:c r="D3345" s="0">
        <x:f>'Historical Trades'!D3345</x:f>
      </x:c>
      <x:c r="E3345" s="23">
        <x:f>'Historical Trades'!E3345</x:f>
      </x:c>
      <x:c r="F3345" s="0">
        <x:f>'Historical Trades'!F3345</x:f>
      </x:c>
      <x:c r="G3345" s="0">
        <x:f>'Historical Trades'!G3345</x:f>
      </x:c>
      <x:c r="H3345" s="0">
        <x:f>'Historical Trades'!H3345</x:f>
      </x:c>
      <x:c r="I3345" s="0">
        <x:f>'Historical Trades'!I3345</x:f>
      </x:c>
      <x:c r="J3345" s="0">
        <x:f>'Historical Trades'!J3345</x:f>
      </x:c>
      <x:c r="K3345" s="0">
        <x:f>'Historical Trades'!K3345</x:f>
      </x:c>
      <x:c r="L3345" s="0">
        <x:f>'Historical Trades'!L3345</x:f>
      </x:c>
      <x:c r="M3345" s="0">
        <x:f>'Historical Trades'!M3345</x:f>
      </x:c>
      <x:c r="N3345" s="0">
        <x:f>CLEAN('Historical Trades'!O3345)</x:f>
      </x:c>
      <x:c r="P3345" s="14">
        <x:f>IF(G3345="sell",M3345,-M3345)</x:f>
      </x:c>
      <x:c r="Q3345" s="14">
        <x:f>VLOOKUP(N3345,'Currency Rates'!$A$3:$C$32,3,0)</x:f>
      </x:c>
      <x:c r="R3345" s="0">
        <x:f>IF(A3345="SPUS",0,IF(A3345="FWD",0,P3345/Q3345))</x:f>
      </x:c>
    </x:row>
    <x:row r="3346" spans="1:19" x14ac:dyDescent="0.3">
      <x:c r="A3346" s="0">
        <x:f>'Historical Trades'!A3346</x:f>
      </x:c>
      <x:c r="B3346" s="0">
        <x:f>'Historical Trades'!B3346</x:f>
      </x:c>
      <x:c r="C3346" s="23">
        <x:f>'Historical Trades'!C3346</x:f>
      </x:c>
      <x:c r="D3346" s="0">
        <x:f>'Historical Trades'!D3346</x:f>
      </x:c>
      <x:c r="E3346" s="23">
        <x:f>'Historical Trades'!E3346</x:f>
      </x:c>
      <x:c r="F3346" s="0">
        <x:f>'Historical Trades'!F3346</x:f>
      </x:c>
      <x:c r="G3346" s="0">
        <x:f>'Historical Trades'!G3346</x:f>
      </x:c>
      <x:c r="H3346" s="0">
        <x:f>'Historical Trades'!H3346</x:f>
      </x:c>
      <x:c r="I3346" s="0">
        <x:f>'Historical Trades'!I3346</x:f>
      </x:c>
      <x:c r="J3346" s="0">
        <x:f>'Historical Trades'!J3346</x:f>
      </x:c>
      <x:c r="K3346" s="0">
        <x:f>'Historical Trades'!K3346</x:f>
      </x:c>
      <x:c r="L3346" s="0">
        <x:f>'Historical Trades'!L3346</x:f>
      </x:c>
      <x:c r="M3346" s="0">
        <x:f>'Historical Trades'!M3346</x:f>
      </x:c>
      <x:c r="N3346" s="0">
        <x:f>CLEAN('Historical Trades'!O3346)</x:f>
      </x:c>
      <x:c r="P3346" s="14">
        <x:f>IF(G3346="sell",M3346,-M3346)</x:f>
      </x:c>
      <x:c r="Q3346" s="14">
        <x:f>VLOOKUP(N3346,'Currency Rates'!$A$3:$C$32,3,0)</x:f>
      </x:c>
      <x:c r="R3346" s="0">
        <x:f>IF(A3346="SPUS",0,IF(A3346="FWD",0,P3346/Q3346))</x:f>
      </x:c>
    </x:row>
    <x:row r="3347" spans="1:19" x14ac:dyDescent="0.3">
      <x:c r="A3347" s="0">
        <x:f>'Historical Trades'!A3347</x:f>
      </x:c>
      <x:c r="B3347" s="0">
        <x:f>'Historical Trades'!B3347</x:f>
      </x:c>
      <x:c r="C3347" s="23">
        <x:f>'Historical Trades'!C3347</x:f>
      </x:c>
      <x:c r="D3347" s="0">
        <x:f>'Historical Trades'!D3347</x:f>
      </x:c>
      <x:c r="E3347" s="23">
        <x:f>'Historical Trades'!E3347</x:f>
      </x:c>
      <x:c r="F3347" s="0">
        <x:f>'Historical Trades'!F3347</x:f>
      </x:c>
      <x:c r="G3347" s="0">
        <x:f>'Historical Trades'!G3347</x:f>
      </x:c>
      <x:c r="H3347" s="0">
        <x:f>'Historical Trades'!H3347</x:f>
      </x:c>
      <x:c r="I3347" s="0">
        <x:f>'Historical Trades'!I3347</x:f>
      </x:c>
      <x:c r="J3347" s="0">
        <x:f>'Historical Trades'!J3347</x:f>
      </x:c>
      <x:c r="K3347" s="0">
        <x:f>'Historical Trades'!K3347</x:f>
      </x:c>
      <x:c r="L3347" s="0">
        <x:f>'Historical Trades'!L3347</x:f>
      </x:c>
      <x:c r="M3347" s="0">
        <x:f>'Historical Trades'!M3347</x:f>
      </x:c>
      <x:c r="N3347" s="0">
        <x:f>CLEAN('Historical Trades'!O3347)</x:f>
      </x:c>
      <x:c r="P3347" s="14">
        <x:f>IF(G3347="sell",M3347,-M3347)</x:f>
      </x:c>
      <x:c r="Q3347" s="14">
        <x:f>VLOOKUP(N3347,'Currency Rates'!$A$3:$C$32,3,0)</x:f>
      </x:c>
      <x:c r="R3347" s="0">
        <x:f>IF(A3347="SPUS",0,IF(A3347="FWD",0,P3347/Q3347))</x:f>
      </x:c>
    </x:row>
    <x:row r="3348" spans="1:19" x14ac:dyDescent="0.3">
      <x:c r="A3348" s="0">
        <x:f>'Historical Trades'!A3348</x:f>
      </x:c>
      <x:c r="B3348" s="0">
        <x:f>'Historical Trades'!B3348</x:f>
      </x:c>
      <x:c r="C3348" s="23">
        <x:f>'Historical Trades'!C3348</x:f>
      </x:c>
      <x:c r="D3348" s="0">
        <x:f>'Historical Trades'!D3348</x:f>
      </x:c>
      <x:c r="E3348" s="23">
        <x:f>'Historical Trades'!E3348</x:f>
      </x:c>
      <x:c r="F3348" s="0">
        <x:f>'Historical Trades'!F3348</x:f>
      </x:c>
      <x:c r="G3348" s="0">
        <x:f>'Historical Trades'!G3348</x:f>
      </x:c>
      <x:c r="H3348" s="0">
        <x:f>'Historical Trades'!H3348</x:f>
      </x:c>
      <x:c r="I3348" s="0">
        <x:f>'Historical Trades'!I3348</x:f>
      </x:c>
      <x:c r="J3348" s="0">
        <x:f>'Historical Trades'!J3348</x:f>
      </x:c>
      <x:c r="K3348" s="0">
        <x:f>'Historical Trades'!K3348</x:f>
      </x:c>
      <x:c r="L3348" s="0">
        <x:f>'Historical Trades'!L3348</x:f>
      </x:c>
      <x:c r="M3348" s="0">
        <x:f>'Historical Trades'!M3348</x:f>
      </x:c>
      <x:c r="N3348" s="0">
        <x:f>CLEAN('Historical Trades'!O3348)</x:f>
      </x:c>
      <x:c r="P3348" s="14">
        <x:f>IF(G3348="sell",M3348,-M3348)</x:f>
      </x:c>
      <x:c r="Q3348" s="14">
        <x:f>VLOOKUP(N3348,'Currency Rates'!$A$3:$C$32,3,0)</x:f>
      </x:c>
      <x:c r="R3348" s="0">
        <x:f>IF(A3348="SPUS",0,IF(A3348="FWD",0,P3348/Q3348))</x:f>
      </x:c>
    </x:row>
    <x:row r="3349" spans="1:19" x14ac:dyDescent="0.3">
      <x:c r="A3349" s="0">
        <x:f>'Historical Trades'!A3349</x:f>
      </x:c>
      <x:c r="B3349" s="0">
        <x:f>'Historical Trades'!B3349</x:f>
      </x:c>
      <x:c r="C3349" s="23">
        <x:f>'Historical Trades'!C3349</x:f>
      </x:c>
      <x:c r="D3349" s="0">
        <x:f>'Historical Trades'!D3349</x:f>
      </x:c>
      <x:c r="E3349" s="23">
        <x:f>'Historical Trades'!E3349</x:f>
      </x:c>
      <x:c r="F3349" s="0">
        <x:f>'Historical Trades'!F3349</x:f>
      </x:c>
      <x:c r="G3349" s="0">
        <x:f>'Historical Trades'!G3349</x:f>
      </x:c>
      <x:c r="H3349" s="0">
        <x:f>'Historical Trades'!H3349</x:f>
      </x:c>
      <x:c r="I3349" s="0">
        <x:f>'Historical Trades'!I3349</x:f>
      </x:c>
      <x:c r="J3349" s="0">
        <x:f>'Historical Trades'!J3349</x:f>
      </x:c>
      <x:c r="K3349" s="0">
        <x:f>'Historical Trades'!K3349</x:f>
      </x:c>
      <x:c r="L3349" s="0">
        <x:f>'Historical Trades'!L3349</x:f>
      </x:c>
      <x:c r="M3349" s="0">
        <x:f>'Historical Trades'!M3349</x:f>
      </x:c>
      <x:c r="N3349" s="0">
        <x:f>CLEAN('Historical Trades'!O3349)</x:f>
      </x:c>
      <x:c r="P3349" s="14">
        <x:f>IF(G3349="sell",M3349,-M3349)</x:f>
      </x:c>
      <x:c r="Q3349" s="14">
        <x:f>VLOOKUP(N3349,'Currency Rates'!$A$3:$C$32,3,0)</x:f>
      </x:c>
      <x:c r="R3349" s="0">
        <x:f>IF(A3349="SPUS",0,IF(A3349="FWD",0,P3349/Q3349))</x:f>
      </x:c>
    </x:row>
    <x:row r="3350" spans="1:19" x14ac:dyDescent="0.3">
      <x:c r="A3350" s="0">
        <x:f>'Historical Trades'!A3350</x:f>
      </x:c>
      <x:c r="B3350" s="0">
        <x:f>'Historical Trades'!B3350</x:f>
      </x:c>
      <x:c r="C3350" s="23">
        <x:f>'Historical Trades'!C3350</x:f>
      </x:c>
      <x:c r="D3350" s="0">
        <x:f>'Historical Trades'!D3350</x:f>
      </x:c>
      <x:c r="E3350" s="23">
        <x:f>'Historical Trades'!E3350</x:f>
      </x:c>
      <x:c r="F3350" s="0">
        <x:f>'Historical Trades'!F3350</x:f>
      </x:c>
      <x:c r="G3350" s="0">
        <x:f>'Historical Trades'!G3350</x:f>
      </x:c>
      <x:c r="H3350" s="0">
        <x:f>'Historical Trades'!H3350</x:f>
      </x:c>
      <x:c r="I3350" s="0">
        <x:f>'Historical Trades'!I3350</x:f>
      </x:c>
      <x:c r="J3350" s="0">
        <x:f>'Historical Trades'!J3350</x:f>
      </x:c>
      <x:c r="K3350" s="0">
        <x:f>'Historical Trades'!K3350</x:f>
      </x:c>
      <x:c r="L3350" s="0">
        <x:f>'Historical Trades'!L3350</x:f>
      </x:c>
      <x:c r="M3350" s="0">
        <x:f>'Historical Trades'!M3350</x:f>
      </x:c>
      <x:c r="N3350" s="0">
        <x:f>CLEAN('Historical Trades'!O3350)</x:f>
      </x:c>
      <x:c r="P3350" s="14">
        <x:f>IF(G3350="sell",M3350,-M3350)</x:f>
      </x:c>
      <x:c r="Q3350" s="14">
        <x:f>VLOOKUP(N3350,'Currency Rates'!$A$3:$C$32,3,0)</x:f>
      </x:c>
      <x:c r="R3350" s="0">
        <x:f>IF(A3350="SPUS",0,IF(A3350="FWD",0,P3350/Q3350))</x:f>
      </x:c>
    </x:row>
    <x:row r="3351" spans="1:19" x14ac:dyDescent="0.3">
      <x:c r="A3351" s="0">
        <x:f>'Historical Trades'!A3351</x:f>
      </x:c>
      <x:c r="B3351" s="0">
        <x:f>'Historical Trades'!B3351</x:f>
      </x:c>
      <x:c r="C3351" s="23">
        <x:f>'Historical Trades'!C3351</x:f>
      </x:c>
      <x:c r="D3351" s="0">
        <x:f>'Historical Trades'!D3351</x:f>
      </x:c>
      <x:c r="E3351" s="23">
        <x:f>'Historical Trades'!E3351</x:f>
      </x:c>
      <x:c r="F3351" s="0">
        <x:f>'Historical Trades'!F3351</x:f>
      </x:c>
      <x:c r="G3351" s="0">
        <x:f>'Historical Trades'!G3351</x:f>
      </x:c>
      <x:c r="H3351" s="0">
        <x:f>'Historical Trades'!H3351</x:f>
      </x:c>
      <x:c r="I3351" s="0">
        <x:f>'Historical Trades'!I3351</x:f>
      </x:c>
      <x:c r="J3351" s="0">
        <x:f>'Historical Trades'!J3351</x:f>
      </x:c>
      <x:c r="K3351" s="0">
        <x:f>'Historical Trades'!K3351</x:f>
      </x:c>
      <x:c r="L3351" s="0">
        <x:f>'Historical Trades'!L3351</x:f>
      </x:c>
      <x:c r="M3351" s="0">
        <x:f>'Historical Trades'!M3351</x:f>
      </x:c>
      <x:c r="N3351" s="0">
        <x:f>CLEAN('Historical Trades'!O3351)</x:f>
      </x:c>
      <x:c r="P3351" s="14">
        <x:f>IF(G3351="sell",M3351,-M3351)</x:f>
      </x:c>
      <x:c r="Q3351" s="14">
        <x:f>VLOOKUP(N3351,'Currency Rates'!$A$3:$C$32,3,0)</x:f>
      </x:c>
      <x:c r="R3351" s="0">
        <x:f>IF(A3351="SPUS",0,IF(A3351="FWD",0,P3351/Q3351))</x:f>
      </x:c>
    </x:row>
    <x:row r="3352" spans="1:19" x14ac:dyDescent="0.3">
      <x:c r="A3352" s="0">
        <x:f>'Historical Trades'!A3352</x:f>
      </x:c>
      <x:c r="B3352" s="0">
        <x:f>'Historical Trades'!B3352</x:f>
      </x:c>
      <x:c r="C3352" s="23">
        <x:f>'Historical Trades'!C3352</x:f>
      </x:c>
      <x:c r="D3352" s="0">
        <x:f>'Historical Trades'!D3352</x:f>
      </x:c>
      <x:c r="E3352" s="23">
        <x:f>'Historical Trades'!E3352</x:f>
      </x:c>
      <x:c r="F3352" s="0">
        <x:f>'Historical Trades'!F3352</x:f>
      </x:c>
      <x:c r="G3352" s="0">
        <x:f>'Historical Trades'!G3352</x:f>
      </x:c>
      <x:c r="H3352" s="0">
        <x:f>'Historical Trades'!H3352</x:f>
      </x:c>
      <x:c r="I3352" s="0">
        <x:f>'Historical Trades'!I3352</x:f>
      </x:c>
      <x:c r="J3352" s="0">
        <x:f>'Historical Trades'!J3352</x:f>
      </x:c>
      <x:c r="K3352" s="0">
        <x:f>'Historical Trades'!K3352</x:f>
      </x:c>
      <x:c r="L3352" s="0">
        <x:f>'Historical Trades'!L3352</x:f>
      </x:c>
      <x:c r="M3352" s="0">
        <x:f>'Historical Trades'!M3352</x:f>
      </x:c>
      <x:c r="N3352" s="0">
        <x:f>CLEAN('Historical Trades'!O3352)</x:f>
      </x:c>
      <x:c r="P3352" s="14">
        <x:f>IF(G3352="sell",M3352,-M3352)</x:f>
      </x:c>
      <x:c r="Q3352" s="14">
        <x:f>VLOOKUP(N3352,'Currency Rates'!$A$3:$C$32,3,0)</x:f>
      </x:c>
      <x:c r="R3352" s="0">
        <x:f>IF(A3352="SPUS",0,IF(A3352="FWD",0,P3352/Q3352))</x:f>
      </x:c>
    </x:row>
    <x:row r="3353" spans="1:19" x14ac:dyDescent="0.3">
      <x:c r="A3353" s="0">
        <x:f>'Historical Trades'!A3353</x:f>
      </x:c>
      <x:c r="B3353" s="0">
        <x:f>'Historical Trades'!B3353</x:f>
      </x:c>
      <x:c r="C3353" s="23">
        <x:f>'Historical Trades'!C3353</x:f>
      </x:c>
      <x:c r="D3353" s="0">
        <x:f>'Historical Trades'!D3353</x:f>
      </x:c>
      <x:c r="E3353" s="23">
        <x:f>'Historical Trades'!E3353</x:f>
      </x:c>
      <x:c r="F3353" s="0">
        <x:f>'Historical Trades'!F3353</x:f>
      </x:c>
      <x:c r="G3353" s="0">
        <x:f>'Historical Trades'!G3353</x:f>
      </x:c>
      <x:c r="H3353" s="0">
        <x:f>'Historical Trades'!H3353</x:f>
      </x:c>
      <x:c r="I3353" s="0">
        <x:f>'Historical Trades'!I3353</x:f>
      </x:c>
      <x:c r="J3353" s="0">
        <x:f>'Historical Trades'!J3353</x:f>
      </x:c>
      <x:c r="K3353" s="0">
        <x:f>'Historical Trades'!K3353</x:f>
      </x:c>
      <x:c r="L3353" s="0">
        <x:f>'Historical Trades'!L3353</x:f>
      </x:c>
      <x:c r="M3353" s="0">
        <x:f>'Historical Trades'!M3353</x:f>
      </x:c>
      <x:c r="N3353" s="0">
        <x:f>CLEAN('Historical Trades'!O3353)</x:f>
      </x:c>
      <x:c r="P3353" s="14">
        <x:f>IF(G3353="sell",M3353,-M3353)</x:f>
      </x:c>
      <x:c r="Q3353" s="14">
        <x:f>VLOOKUP(N3353,'Currency Rates'!$A$3:$C$32,3,0)</x:f>
      </x:c>
      <x:c r="R3353" s="0">
        <x:f>IF(A3353="SPUS",0,IF(A3353="FWD",0,P3353/Q3353))</x:f>
      </x:c>
    </x:row>
    <x:row r="3354" spans="1:19" x14ac:dyDescent="0.3">
      <x:c r="A3354" s="0">
        <x:f>'Historical Trades'!A3354</x:f>
      </x:c>
      <x:c r="B3354" s="0">
        <x:f>'Historical Trades'!B3354</x:f>
      </x:c>
      <x:c r="C3354" s="23">
        <x:f>'Historical Trades'!C3354</x:f>
      </x:c>
      <x:c r="D3354" s="0">
        <x:f>'Historical Trades'!D3354</x:f>
      </x:c>
      <x:c r="E3354" s="23">
        <x:f>'Historical Trades'!E3354</x:f>
      </x:c>
      <x:c r="F3354" s="0">
        <x:f>'Historical Trades'!F3354</x:f>
      </x:c>
      <x:c r="G3354" s="0">
        <x:f>'Historical Trades'!G3354</x:f>
      </x:c>
      <x:c r="H3354" s="0">
        <x:f>'Historical Trades'!H3354</x:f>
      </x:c>
      <x:c r="I3354" s="0">
        <x:f>'Historical Trades'!I3354</x:f>
      </x:c>
      <x:c r="J3354" s="0">
        <x:f>'Historical Trades'!J3354</x:f>
      </x:c>
      <x:c r="K3354" s="0">
        <x:f>'Historical Trades'!K3354</x:f>
      </x:c>
      <x:c r="L3354" s="0">
        <x:f>'Historical Trades'!L3354</x:f>
      </x:c>
      <x:c r="M3354" s="0">
        <x:f>'Historical Trades'!M3354</x:f>
      </x:c>
      <x:c r="N3354" s="0">
        <x:f>CLEAN('Historical Trades'!O3354)</x:f>
      </x:c>
      <x:c r="P3354" s="14">
        <x:f>IF(G3354="sell",M3354,-M3354)</x:f>
      </x:c>
      <x:c r="Q3354" s="14">
        <x:f>VLOOKUP(N3354,'Currency Rates'!$A$3:$C$32,3,0)</x:f>
      </x:c>
      <x:c r="R3354" s="0">
        <x:f>IF(A3354="SPUS",0,IF(A3354="FWD",0,P3354/Q3354))</x:f>
      </x:c>
    </x:row>
    <x:row r="3355" spans="1:19" x14ac:dyDescent="0.3">
      <x:c r="A3355" s="0">
        <x:f>'Historical Trades'!A3355</x:f>
      </x:c>
      <x:c r="B3355" s="0">
        <x:f>'Historical Trades'!B3355</x:f>
      </x:c>
      <x:c r="C3355" s="23">
        <x:f>'Historical Trades'!C3355</x:f>
      </x:c>
      <x:c r="D3355" s="0">
        <x:f>'Historical Trades'!D3355</x:f>
      </x:c>
      <x:c r="E3355" s="23">
        <x:f>'Historical Trades'!E3355</x:f>
      </x:c>
      <x:c r="F3355" s="0">
        <x:f>'Historical Trades'!F3355</x:f>
      </x:c>
      <x:c r="G3355" s="0">
        <x:f>'Historical Trades'!G3355</x:f>
      </x:c>
      <x:c r="H3355" s="0">
        <x:f>'Historical Trades'!H3355</x:f>
      </x:c>
      <x:c r="I3355" s="0">
        <x:f>'Historical Trades'!I3355</x:f>
      </x:c>
      <x:c r="J3355" s="0">
        <x:f>'Historical Trades'!J3355</x:f>
      </x:c>
      <x:c r="K3355" s="0">
        <x:f>'Historical Trades'!K3355</x:f>
      </x:c>
      <x:c r="L3355" s="0">
        <x:f>'Historical Trades'!L3355</x:f>
      </x:c>
      <x:c r="M3355" s="0">
        <x:f>'Historical Trades'!M3355</x:f>
      </x:c>
      <x:c r="N3355" s="0">
        <x:f>CLEAN('Historical Trades'!O3355)</x:f>
      </x:c>
      <x:c r="P3355" s="14">
        <x:f>IF(G3355="sell",M3355,-M3355)</x:f>
      </x:c>
      <x:c r="Q3355" s="14">
        <x:f>VLOOKUP(N3355,'Currency Rates'!$A$3:$C$32,3,0)</x:f>
      </x:c>
      <x:c r="R3355" s="0">
        <x:f>IF(A3355="SPUS",0,IF(A3355="FWD",0,P3355/Q3355))</x:f>
      </x:c>
    </x:row>
    <x:row r="3356" spans="1:19" x14ac:dyDescent="0.3">
      <x:c r="A3356" s="0">
        <x:f>'Historical Trades'!A3356</x:f>
      </x:c>
      <x:c r="B3356" s="0">
        <x:f>'Historical Trades'!B3356</x:f>
      </x:c>
      <x:c r="C3356" s="23">
        <x:f>'Historical Trades'!C3356</x:f>
      </x:c>
      <x:c r="D3356" s="0">
        <x:f>'Historical Trades'!D3356</x:f>
      </x:c>
      <x:c r="E3356" s="23">
        <x:f>'Historical Trades'!E3356</x:f>
      </x:c>
      <x:c r="F3356" s="0">
        <x:f>'Historical Trades'!F3356</x:f>
      </x:c>
      <x:c r="G3356" s="0">
        <x:f>'Historical Trades'!G3356</x:f>
      </x:c>
      <x:c r="H3356" s="0">
        <x:f>'Historical Trades'!H3356</x:f>
      </x:c>
      <x:c r="I3356" s="0">
        <x:f>'Historical Trades'!I3356</x:f>
      </x:c>
      <x:c r="J3356" s="0">
        <x:f>'Historical Trades'!J3356</x:f>
      </x:c>
      <x:c r="K3356" s="0">
        <x:f>'Historical Trades'!K3356</x:f>
      </x:c>
      <x:c r="L3356" s="0">
        <x:f>'Historical Trades'!L3356</x:f>
      </x:c>
      <x:c r="M3356" s="0">
        <x:f>'Historical Trades'!M3356</x:f>
      </x:c>
      <x:c r="N3356" s="0">
        <x:f>CLEAN('Historical Trades'!O3356)</x:f>
      </x:c>
      <x:c r="P3356" s="14">
        <x:f>IF(G3356="sell",M3356,-M3356)</x:f>
      </x:c>
      <x:c r="Q3356" s="14">
        <x:f>VLOOKUP(N3356,'Currency Rates'!$A$3:$C$32,3,0)</x:f>
      </x:c>
      <x:c r="R3356" s="0">
        <x:f>IF(A3356="SPUS",0,IF(A3356="FWD",0,P3356/Q3356))</x:f>
      </x:c>
    </x:row>
    <x:row r="3357" spans="1:19" x14ac:dyDescent="0.3">
      <x:c r="A3357" s="0">
        <x:f>'Historical Trades'!A3357</x:f>
      </x:c>
      <x:c r="B3357" s="0">
        <x:f>'Historical Trades'!B3357</x:f>
      </x:c>
      <x:c r="C3357" s="23">
        <x:f>'Historical Trades'!C3357</x:f>
      </x:c>
      <x:c r="D3357" s="0">
        <x:f>'Historical Trades'!D3357</x:f>
      </x:c>
      <x:c r="E3357" s="23">
        <x:f>'Historical Trades'!E3357</x:f>
      </x:c>
      <x:c r="F3357" s="0">
        <x:f>'Historical Trades'!F3357</x:f>
      </x:c>
      <x:c r="G3357" s="0">
        <x:f>'Historical Trades'!G3357</x:f>
      </x:c>
      <x:c r="H3357" s="0">
        <x:f>'Historical Trades'!H3357</x:f>
      </x:c>
      <x:c r="I3357" s="0">
        <x:f>'Historical Trades'!I3357</x:f>
      </x:c>
      <x:c r="J3357" s="0">
        <x:f>'Historical Trades'!J3357</x:f>
      </x:c>
      <x:c r="K3357" s="0">
        <x:f>'Historical Trades'!K3357</x:f>
      </x:c>
      <x:c r="L3357" s="0">
        <x:f>'Historical Trades'!L3357</x:f>
      </x:c>
      <x:c r="M3357" s="0">
        <x:f>'Historical Trades'!M3357</x:f>
      </x:c>
      <x:c r="N3357" s="0">
        <x:f>CLEAN('Historical Trades'!O3357)</x:f>
      </x:c>
      <x:c r="P3357" s="14">
        <x:f>IF(G3357="sell",M3357,-M3357)</x:f>
      </x:c>
      <x:c r="Q3357" s="14">
        <x:f>VLOOKUP(N3357,'Currency Rates'!$A$3:$C$32,3,0)</x:f>
      </x:c>
      <x:c r="R3357" s="0">
        <x:f>IF(A3357="SPUS",0,IF(A3357="FWD",0,P3357/Q3357))</x:f>
      </x:c>
    </x:row>
    <x:row r="3358" spans="1:19" x14ac:dyDescent="0.3">
      <x:c r="A3358" s="0">
        <x:f>'Historical Trades'!A3358</x:f>
      </x:c>
      <x:c r="B3358" s="0">
        <x:f>'Historical Trades'!B3358</x:f>
      </x:c>
      <x:c r="C3358" s="23">
        <x:f>'Historical Trades'!C3358</x:f>
      </x:c>
      <x:c r="D3358" s="0">
        <x:f>'Historical Trades'!D3358</x:f>
      </x:c>
      <x:c r="E3358" s="23">
        <x:f>'Historical Trades'!E3358</x:f>
      </x:c>
      <x:c r="F3358" s="0">
        <x:f>'Historical Trades'!F3358</x:f>
      </x:c>
      <x:c r="G3358" s="0">
        <x:f>'Historical Trades'!G3358</x:f>
      </x:c>
      <x:c r="H3358" s="0">
        <x:f>'Historical Trades'!H3358</x:f>
      </x:c>
      <x:c r="I3358" s="0">
        <x:f>'Historical Trades'!I3358</x:f>
      </x:c>
      <x:c r="J3358" s="0">
        <x:f>'Historical Trades'!J3358</x:f>
      </x:c>
      <x:c r="K3358" s="0">
        <x:f>'Historical Trades'!K3358</x:f>
      </x:c>
      <x:c r="L3358" s="0">
        <x:f>'Historical Trades'!L3358</x:f>
      </x:c>
      <x:c r="M3358" s="0">
        <x:f>'Historical Trades'!M3358</x:f>
      </x:c>
      <x:c r="N3358" s="0">
        <x:f>CLEAN('Historical Trades'!O3358)</x:f>
      </x:c>
      <x:c r="P3358" s="14">
        <x:f>IF(G3358="sell",M3358,-M3358)</x:f>
      </x:c>
      <x:c r="Q3358" s="14">
        <x:f>VLOOKUP(N3358,'Currency Rates'!$A$3:$C$32,3,0)</x:f>
      </x:c>
      <x:c r="R3358" s="0">
        <x:f>IF(A3358="SPUS",0,IF(A3358="FWD",0,P3358/Q3358))</x:f>
      </x:c>
    </x:row>
    <x:row r="3359" spans="1:19" x14ac:dyDescent="0.3">
      <x:c r="A3359" s="0">
        <x:f>'Historical Trades'!A3359</x:f>
      </x:c>
      <x:c r="B3359" s="0">
        <x:f>'Historical Trades'!B3359</x:f>
      </x:c>
      <x:c r="C3359" s="23">
        <x:f>'Historical Trades'!C3359</x:f>
      </x:c>
      <x:c r="D3359" s="0">
        <x:f>'Historical Trades'!D3359</x:f>
      </x:c>
      <x:c r="E3359" s="23">
        <x:f>'Historical Trades'!E3359</x:f>
      </x:c>
      <x:c r="F3359" s="0">
        <x:f>'Historical Trades'!F3359</x:f>
      </x:c>
      <x:c r="G3359" s="0">
        <x:f>'Historical Trades'!G3359</x:f>
      </x:c>
      <x:c r="H3359" s="0">
        <x:f>'Historical Trades'!H3359</x:f>
      </x:c>
      <x:c r="I3359" s="0">
        <x:f>'Historical Trades'!I3359</x:f>
      </x:c>
      <x:c r="J3359" s="0">
        <x:f>'Historical Trades'!J3359</x:f>
      </x:c>
      <x:c r="K3359" s="0">
        <x:f>'Historical Trades'!K3359</x:f>
      </x:c>
      <x:c r="L3359" s="0">
        <x:f>'Historical Trades'!L3359</x:f>
      </x:c>
      <x:c r="M3359" s="0">
        <x:f>'Historical Trades'!M3359</x:f>
      </x:c>
      <x:c r="N3359" s="0">
        <x:f>CLEAN('Historical Trades'!O3359)</x:f>
      </x:c>
      <x:c r="P3359" s="14">
        <x:f>IF(G3359="sell",M3359,-M3359)</x:f>
      </x:c>
      <x:c r="Q3359" s="14">
        <x:f>VLOOKUP(N3359,'Currency Rates'!$A$3:$C$32,3,0)</x:f>
      </x:c>
      <x:c r="R3359" s="0">
        <x:f>IF(A3359="SPUS",0,IF(A3359="FWD",0,P3359/Q3359))</x:f>
      </x:c>
    </x:row>
    <x:row r="3360" spans="1:19" x14ac:dyDescent="0.3">
      <x:c r="A3360" s="0">
        <x:f>'Historical Trades'!A3360</x:f>
      </x:c>
      <x:c r="B3360" s="0">
        <x:f>'Historical Trades'!B3360</x:f>
      </x:c>
      <x:c r="C3360" s="23">
        <x:f>'Historical Trades'!C3360</x:f>
      </x:c>
      <x:c r="D3360" s="0">
        <x:f>'Historical Trades'!D3360</x:f>
      </x:c>
      <x:c r="E3360" s="23">
        <x:f>'Historical Trades'!E3360</x:f>
      </x:c>
      <x:c r="F3360" s="0">
        <x:f>'Historical Trades'!F3360</x:f>
      </x:c>
      <x:c r="G3360" s="0">
        <x:f>'Historical Trades'!G3360</x:f>
      </x:c>
      <x:c r="H3360" s="0">
        <x:f>'Historical Trades'!H3360</x:f>
      </x:c>
      <x:c r="I3360" s="0">
        <x:f>'Historical Trades'!I3360</x:f>
      </x:c>
      <x:c r="J3360" s="0">
        <x:f>'Historical Trades'!J3360</x:f>
      </x:c>
      <x:c r="K3360" s="0">
        <x:f>'Historical Trades'!K3360</x:f>
      </x:c>
      <x:c r="L3360" s="0">
        <x:f>'Historical Trades'!L3360</x:f>
      </x:c>
      <x:c r="M3360" s="0">
        <x:f>'Historical Trades'!M3360</x:f>
      </x:c>
      <x:c r="N3360" s="0">
        <x:f>CLEAN('Historical Trades'!O3360)</x:f>
      </x:c>
      <x:c r="P3360" s="14">
        <x:f>IF(G3360="sell",M3360,-M3360)</x:f>
      </x:c>
      <x:c r="Q3360" s="14">
        <x:f>VLOOKUP(N3360,'Currency Rates'!$A$3:$C$32,3,0)</x:f>
      </x:c>
      <x:c r="R3360" s="0">
        <x:f>IF(A3360="SPUS",0,IF(A3360="FWD",0,P3360/Q3360))</x:f>
      </x:c>
    </x:row>
    <x:row r="3361" spans="1:19" x14ac:dyDescent="0.3">
      <x:c r="A3361" s="0">
        <x:f>'Historical Trades'!A3361</x:f>
      </x:c>
      <x:c r="B3361" s="0">
        <x:f>'Historical Trades'!B3361</x:f>
      </x:c>
      <x:c r="C3361" s="23">
        <x:f>'Historical Trades'!C3361</x:f>
      </x:c>
      <x:c r="D3361" s="0">
        <x:f>'Historical Trades'!D3361</x:f>
      </x:c>
      <x:c r="E3361" s="23">
        <x:f>'Historical Trades'!E3361</x:f>
      </x:c>
      <x:c r="F3361" s="0">
        <x:f>'Historical Trades'!F3361</x:f>
      </x:c>
      <x:c r="G3361" s="0">
        <x:f>'Historical Trades'!G3361</x:f>
      </x:c>
      <x:c r="H3361" s="0">
        <x:f>'Historical Trades'!H3361</x:f>
      </x:c>
      <x:c r="I3361" s="0">
        <x:f>'Historical Trades'!I3361</x:f>
      </x:c>
      <x:c r="J3361" s="0">
        <x:f>'Historical Trades'!J3361</x:f>
      </x:c>
      <x:c r="K3361" s="0">
        <x:f>'Historical Trades'!K3361</x:f>
      </x:c>
      <x:c r="L3361" s="0">
        <x:f>'Historical Trades'!L3361</x:f>
      </x:c>
      <x:c r="M3361" s="0">
        <x:f>'Historical Trades'!M3361</x:f>
      </x:c>
      <x:c r="N3361" s="0">
        <x:f>CLEAN('Historical Trades'!O3361)</x:f>
      </x:c>
      <x:c r="P3361" s="14">
        <x:f>IF(G3361="sell",M3361,-M3361)</x:f>
      </x:c>
      <x:c r="Q3361" s="14">
        <x:f>VLOOKUP(N3361,'Currency Rates'!$A$3:$C$32,3,0)</x:f>
      </x:c>
      <x:c r="R3361" s="0">
        <x:f>IF(A3361="SPUS",0,IF(A3361="FWD",0,P3361/Q3361))</x:f>
      </x:c>
    </x:row>
    <x:row r="3362" spans="1:19" x14ac:dyDescent="0.3">
      <x:c r="A3362" s="0">
        <x:f>'Historical Trades'!A3362</x:f>
      </x:c>
      <x:c r="B3362" s="0">
        <x:f>'Historical Trades'!B3362</x:f>
      </x:c>
      <x:c r="C3362" s="23">
        <x:f>'Historical Trades'!C3362</x:f>
      </x:c>
      <x:c r="D3362" s="0">
        <x:f>'Historical Trades'!D3362</x:f>
      </x:c>
      <x:c r="E3362" s="23">
        <x:f>'Historical Trades'!E3362</x:f>
      </x:c>
      <x:c r="F3362" s="0">
        <x:f>'Historical Trades'!F3362</x:f>
      </x:c>
      <x:c r="G3362" s="0">
        <x:f>'Historical Trades'!G3362</x:f>
      </x:c>
      <x:c r="H3362" s="0">
        <x:f>'Historical Trades'!H3362</x:f>
      </x:c>
      <x:c r="I3362" s="0">
        <x:f>'Historical Trades'!I3362</x:f>
      </x:c>
      <x:c r="J3362" s="0">
        <x:f>'Historical Trades'!J3362</x:f>
      </x:c>
      <x:c r="K3362" s="0">
        <x:f>'Historical Trades'!K3362</x:f>
      </x:c>
      <x:c r="L3362" s="0">
        <x:f>'Historical Trades'!L3362</x:f>
      </x:c>
      <x:c r="M3362" s="0">
        <x:f>'Historical Trades'!M3362</x:f>
      </x:c>
      <x:c r="N3362" s="0">
        <x:f>CLEAN('Historical Trades'!O3362)</x:f>
      </x:c>
      <x:c r="P3362" s="14">
        <x:f>IF(G3362="sell",M3362,-M3362)</x:f>
      </x:c>
      <x:c r="Q3362" s="14">
        <x:f>VLOOKUP(N3362,'Currency Rates'!$A$3:$C$32,3,0)</x:f>
      </x:c>
      <x:c r="R3362" s="0">
        <x:f>IF(A3362="SPUS",0,IF(A3362="FWD",0,P3362/Q3362))</x:f>
      </x:c>
    </x:row>
    <x:row r="3363" spans="1:19" x14ac:dyDescent="0.3">
      <x:c r="A3363" s="0">
        <x:f>'Historical Trades'!A3363</x:f>
      </x:c>
      <x:c r="B3363" s="0">
        <x:f>'Historical Trades'!B3363</x:f>
      </x:c>
      <x:c r="C3363" s="23">
        <x:f>'Historical Trades'!C3363</x:f>
      </x:c>
      <x:c r="D3363" s="0">
        <x:f>'Historical Trades'!D3363</x:f>
      </x:c>
      <x:c r="E3363" s="23">
        <x:f>'Historical Trades'!E3363</x:f>
      </x:c>
      <x:c r="F3363" s="0">
        <x:f>'Historical Trades'!F3363</x:f>
      </x:c>
      <x:c r="G3363" s="0">
        <x:f>'Historical Trades'!G3363</x:f>
      </x:c>
      <x:c r="H3363" s="0">
        <x:f>'Historical Trades'!H3363</x:f>
      </x:c>
      <x:c r="I3363" s="0">
        <x:f>'Historical Trades'!I3363</x:f>
      </x:c>
      <x:c r="J3363" s="0">
        <x:f>'Historical Trades'!J3363</x:f>
      </x:c>
      <x:c r="K3363" s="0">
        <x:f>'Historical Trades'!K3363</x:f>
      </x:c>
      <x:c r="L3363" s="0">
        <x:f>'Historical Trades'!L3363</x:f>
      </x:c>
      <x:c r="M3363" s="0">
        <x:f>'Historical Trades'!M3363</x:f>
      </x:c>
      <x:c r="N3363" s="0">
        <x:f>CLEAN('Historical Trades'!O3363)</x:f>
      </x:c>
      <x:c r="P3363" s="14">
        <x:f>IF(G3363="sell",M3363,-M3363)</x:f>
      </x:c>
      <x:c r="Q3363" s="14">
        <x:f>VLOOKUP(N3363,'Currency Rates'!$A$3:$C$32,3,0)</x:f>
      </x:c>
      <x:c r="R3363" s="0">
        <x:f>IF(A3363="SPUS",0,IF(A3363="FWD",0,P3363/Q3363))</x:f>
      </x:c>
    </x:row>
    <x:row r="3364" spans="1:19" x14ac:dyDescent="0.3">
      <x:c r="A3364" s="0">
        <x:f>'Historical Trades'!A3364</x:f>
      </x:c>
      <x:c r="B3364" s="0">
        <x:f>'Historical Trades'!B3364</x:f>
      </x:c>
      <x:c r="C3364" s="23">
        <x:f>'Historical Trades'!C3364</x:f>
      </x:c>
      <x:c r="D3364" s="0">
        <x:f>'Historical Trades'!D3364</x:f>
      </x:c>
      <x:c r="E3364" s="23">
        <x:f>'Historical Trades'!E3364</x:f>
      </x:c>
      <x:c r="F3364" s="0">
        <x:f>'Historical Trades'!F3364</x:f>
      </x:c>
      <x:c r="G3364" s="0">
        <x:f>'Historical Trades'!G3364</x:f>
      </x:c>
      <x:c r="H3364" s="0">
        <x:f>'Historical Trades'!H3364</x:f>
      </x:c>
      <x:c r="I3364" s="0">
        <x:f>'Historical Trades'!I3364</x:f>
      </x:c>
      <x:c r="J3364" s="0">
        <x:f>'Historical Trades'!J3364</x:f>
      </x:c>
      <x:c r="K3364" s="0">
        <x:f>'Historical Trades'!K3364</x:f>
      </x:c>
      <x:c r="L3364" s="0">
        <x:f>'Historical Trades'!L3364</x:f>
      </x:c>
      <x:c r="M3364" s="0">
        <x:f>'Historical Trades'!M3364</x:f>
      </x:c>
      <x:c r="N3364" s="0">
        <x:f>CLEAN('Historical Trades'!O3364)</x:f>
      </x:c>
      <x:c r="P3364" s="14">
        <x:f>IF(G3364="sell",M3364,-M3364)</x:f>
      </x:c>
      <x:c r="Q3364" s="14">
        <x:f>VLOOKUP(N3364,'Currency Rates'!$A$3:$C$32,3,0)</x:f>
      </x:c>
      <x:c r="R3364" s="0">
        <x:f>IF(A3364="SPUS",0,IF(A3364="FWD",0,P3364/Q3364))</x:f>
      </x:c>
    </x:row>
    <x:row r="3365" spans="1:19" x14ac:dyDescent="0.3">
      <x:c r="A3365" s="0">
        <x:f>'Historical Trades'!A3365</x:f>
      </x:c>
      <x:c r="B3365" s="0">
        <x:f>'Historical Trades'!B3365</x:f>
      </x:c>
      <x:c r="C3365" s="23">
        <x:f>'Historical Trades'!C3365</x:f>
      </x:c>
      <x:c r="D3365" s="0">
        <x:f>'Historical Trades'!D3365</x:f>
      </x:c>
      <x:c r="E3365" s="23">
        <x:f>'Historical Trades'!E3365</x:f>
      </x:c>
      <x:c r="F3365" s="0">
        <x:f>'Historical Trades'!F3365</x:f>
      </x:c>
      <x:c r="G3365" s="0">
        <x:f>'Historical Trades'!G3365</x:f>
      </x:c>
      <x:c r="H3365" s="0">
        <x:f>'Historical Trades'!H3365</x:f>
      </x:c>
      <x:c r="I3365" s="0">
        <x:f>'Historical Trades'!I3365</x:f>
      </x:c>
      <x:c r="J3365" s="0">
        <x:f>'Historical Trades'!J3365</x:f>
      </x:c>
      <x:c r="K3365" s="0">
        <x:f>'Historical Trades'!K3365</x:f>
      </x:c>
      <x:c r="L3365" s="0">
        <x:f>'Historical Trades'!L3365</x:f>
      </x:c>
      <x:c r="M3365" s="0">
        <x:f>'Historical Trades'!M3365</x:f>
      </x:c>
      <x:c r="N3365" s="0">
        <x:f>CLEAN('Historical Trades'!O3365)</x:f>
      </x:c>
      <x:c r="P3365" s="14">
        <x:f>IF(G3365="sell",M3365,-M3365)</x:f>
      </x:c>
      <x:c r="Q3365" s="14">
        <x:f>VLOOKUP(N3365,'Currency Rates'!$A$3:$C$32,3,0)</x:f>
      </x:c>
      <x:c r="R3365" s="0">
        <x:f>IF(A3365="SPUS",0,IF(A3365="FWD",0,P3365/Q3365))</x:f>
      </x:c>
    </x:row>
    <x:row r="3366" spans="1:19" x14ac:dyDescent="0.3">
      <x:c r="A3366" s="0">
        <x:f>'Historical Trades'!A3366</x:f>
      </x:c>
      <x:c r="B3366" s="0">
        <x:f>'Historical Trades'!B3366</x:f>
      </x:c>
      <x:c r="C3366" s="23">
        <x:f>'Historical Trades'!C3366</x:f>
      </x:c>
      <x:c r="D3366" s="0">
        <x:f>'Historical Trades'!D3366</x:f>
      </x:c>
      <x:c r="E3366" s="23">
        <x:f>'Historical Trades'!E3366</x:f>
      </x:c>
      <x:c r="F3366" s="0">
        <x:f>'Historical Trades'!F3366</x:f>
      </x:c>
      <x:c r="G3366" s="0">
        <x:f>'Historical Trades'!G3366</x:f>
      </x:c>
      <x:c r="H3366" s="0">
        <x:f>'Historical Trades'!H3366</x:f>
      </x:c>
      <x:c r="I3366" s="0">
        <x:f>'Historical Trades'!I3366</x:f>
      </x:c>
      <x:c r="J3366" s="0">
        <x:f>'Historical Trades'!J3366</x:f>
      </x:c>
      <x:c r="K3366" s="0">
        <x:f>'Historical Trades'!K3366</x:f>
      </x:c>
      <x:c r="L3366" s="0">
        <x:f>'Historical Trades'!L3366</x:f>
      </x:c>
      <x:c r="M3366" s="0">
        <x:f>'Historical Trades'!M3366</x:f>
      </x:c>
      <x:c r="N3366" s="0">
        <x:f>CLEAN('Historical Trades'!O3366)</x:f>
      </x:c>
      <x:c r="P3366" s="14">
        <x:f>IF(G3366="sell",M3366,-M3366)</x:f>
      </x:c>
      <x:c r="Q3366" s="14">
        <x:f>VLOOKUP(N3366,'Currency Rates'!$A$3:$C$32,3,0)</x:f>
      </x:c>
      <x:c r="R3366" s="0">
        <x:f>IF(A3366="SPUS",0,IF(A3366="FWD",0,P3366/Q3366))</x:f>
      </x:c>
    </x:row>
    <x:row r="3367" spans="1:19" x14ac:dyDescent="0.3">
      <x:c r="A3367" s="0">
        <x:f>'Historical Trades'!A3367</x:f>
      </x:c>
      <x:c r="B3367" s="0">
        <x:f>'Historical Trades'!B3367</x:f>
      </x:c>
      <x:c r="C3367" s="23">
        <x:f>'Historical Trades'!C3367</x:f>
      </x:c>
      <x:c r="D3367" s="0">
        <x:f>'Historical Trades'!D3367</x:f>
      </x:c>
      <x:c r="E3367" s="23">
        <x:f>'Historical Trades'!E3367</x:f>
      </x:c>
      <x:c r="F3367" s="0">
        <x:f>'Historical Trades'!F3367</x:f>
      </x:c>
      <x:c r="G3367" s="0">
        <x:f>'Historical Trades'!G3367</x:f>
      </x:c>
      <x:c r="H3367" s="0">
        <x:f>'Historical Trades'!H3367</x:f>
      </x:c>
      <x:c r="I3367" s="0">
        <x:f>'Historical Trades'!I3367</x:f>
      </x:c>
      <x:c r="J3367" s="0">
        <x:f>'Historical Trades'!J3367</x:f>
      </x:c>
      <x:c r="K3367" s="0">
        <x:f>'Historical Trades'!K3367</x:f>
      </x:c>
      <x:c r="L3367" s="0">
        <x:f>'Historical Trades'!L3367</x:f>
      </x:c>
      <x:c r="M3367" s="0">
        <x:f>'Historical Trades'!M3367</x:f>
      </x:c>
      <x:c r="N3367" s="0">
        <x:f>CLEAN('Historical Trades'!O3367)</x:f>
      </x:c>
      <x:c r="P3367" s="14">
        <x:f>IF(G3367="sell",M3367,-M3367)</x:f>
      </x:c>
      <x:c r="Q3367" s="14">
        <x:f>VLOOKUP(N3367,'Currency Rates'!$A$3:$C$32,3,0)</x:f>
      </x:c>
      <x:c r="R3367" s="0">
        <x:f>IF(A3367="SPUS",0,IF(A3367="FWD",0,P3367/Q3367))</x:f>
      </x:c>
    </x:row>
    <x:row r="3368" spans="1:19" x14ac:dyDescent="0.3">
      <x:c r="A3368" s="0">
        <x:f>'Historical Trades'!A3368</x:f>
      </x:c>
      <x:c r="B3368" s="0">
        <x:f>'Historical Trades'!B3368</x:f>
      </x:c>
      <x:c r="C3368" s="23">
        <x:f>'Historical Trades'!C3368</x:f>
      </x:c>
      <x:c r="D3368" s="0">
        <x:f>'Historical Trades'!D3368</x:f>
      </x:c>
      <x:c r="E3368" s="23">
        <x:f>'Historical Trades'!E3368</x:f>
      </x:c>
      <x:c r="F3368" s="0">
        <x:f>'Historical Trades'!F3368</x:f>
      </x:c>
      <x:c r="G3368" s="0">
        <x:f>'Historical Trades'!G3368</x:f>
      </x:c>
      <x:c r="H3368" s="0">
        <x:f>'Historical Trades'!H3368</x:f>
      </x:c>
      <x:c r="I3368" s="0">
        <x:f>'Historical Trades'!I3368</x:f>
      </x:c>
      <x:c r="J3368" s="0">
        <x:f>'Historical Trades'!J3368</x:f>
      </x:c>
      <x:c r="K3368" s="0">
        <x:f>'Historical Trades'!K3368</x:f>
      </x:c>
      <x:c r="L3368" s="0">
        <x:f>'Historical Trades'!L3368</x:f>
      </x:c>
      <x:c r="M3368" s="0">
        <x:f>'Historical Trades'!M3368</x:f>
      </x:c>
      <x:c r="N3368" s="0">
        <x:f>CLEAN('Historical Trades'!O3368)</x:f>
      </x:c>
      <x:c r="P3368" s="14">
        <x:f>IF(G3368="sell",M3368,-M3368)</x:f>
      </x:c>
      <x:c r="Q3368" s="14">
        <x:f>VLOOKUP(N3368,'Currency Rates'!$A$3:$C$32,3,0)</x:f>
      </x:c>
      <x:c r="R3368" s="0">
        <x:f>IF(A3368="SPUS",0,IF(A3368="FWD",0,P3368/Q3368))</x:f>
      </x:c>
    </x:row>
    <x:row r="3369" spans="1:19" x14ac:dyDescent="0.3">
      <x:c r="A3369" s="0">
        <x:f>'Historical Trades'!A3369</x:f>
      </x:c>
      <x:c r="B3369" s="0">
        <x:f>'Historical Trades'!B3369</x:f>
      </x:c>
      <x:c r="C3369" s="23">
        <x:f>'Historical Trades'!C3369</x:f>
      </x:c>
      <x:c r="D3369" s="0">
        <x:f>'Historical Trades'!D3369</x:f>
      </x:c>
      <x:c r="E3369" s="23">
        <x:f>'Historical Trades'!E3369</x:f>
      </x:c>
      <x:c r="F3369" s="0">
        <x:f>'Historical Trades'!F3369</x:f>
      </x:c>
      <x:c r="G3369" s="0">
        <x:f>'Historical Trades'!G3369</x:f>
      </x:c>
      <x:c r="H3369" s="0">
        <x:f>'Historical Trades'!H3369</x:f>
      </x:c>
      <x:c r="I3369" s="0">
        <x:f>'Historical Trades'!I3369</x:f>
      </x:c>
      <x:c r="J3369" s="0">
        <x:f>'Historical Trades'!J3369</x:f>
      </x:c>
      <x:c r="K3369" s="0">
        <x:f>'Historical Trades'!K3369</x:f>
      </x:c>
      <x:c r="L3369" s="0">
        <x:f>'Historical Trades'!L3369</x:f>
      </x:c>
      <x:c r="M3369" s="0">
        <x:f>'Historical Trades'!M3369</x:f>
      </x:c>
      <x:c r="N3369" s="0">
        <x:f>CLEAN('Historical Trades'!O3369)</x:f>
      </x:c>
      <x:c r="P3369" s="14">
        <x:f>IF(G3369="sell",M3369,-M3369)</x:f>
      </x:c>
      <x:c r="Q3369" s="14">
        <x:f>VLOOKUP(N3369,'Currency Rates'!$A$3:$C$32,3,0)</x:f>
      </x:c>
      <x:c r="R3369" s="0">
        <x:f>IF(A3369="SPUS",0,IF(A3369="FWD",0,P3369/Q3369))</x:f>
      </x:c>
    </x:row>
    <x:row r="3370" spans="1:19" x14ac:dyDescent="0.3">
      <x:c r="A3370" s="0">
        <x:f>'Historical Trades'!A3370</x:f>
      </x:c>
      <x:c r="B3370" s="0">
        <x:f>'Historical Trades'!B3370</x:f>
      </x:c>
      <x:c r="C3370" s="23">
        <x:f>'Historical Trades'!C3370</x:f>
      </x:c>
      <x:c r="D3370" s="0">
        <x:f>'Historical Trades'!D3370</x:f>
      </x:c>
      <x:c r="E3370" s="23">
        <x:f>'Historical Trades'!E3370</x:f>
      </x:c>
      <x:c r="F3370" s="0">
        <x:f>'Historical Trades'!F3370</x:f>
      </x:c>
      <x:c r="G3370" s="0">
        <x:f>'Historical Trades'!G3370</x:f>
      </x:c>
      <x:c r="H3370" s="0">
        <x:f>'Historical Trades'!H3370</x:f>
      </x:c>
      <x:c r="I3370" s="0">
        <x:f>'Historical Trades'!I3370</x:f>
      </x:c>
      <x:c r="J3370" s="0">
        <x:f>'Historical Trades'!J3370</x:f>
      </x:c>
      <x:c r="K3370" s="0">
        <x:f>'Historical Trades'!K3370</x:f>
      </x:c>
      <x:c r="L3370" s="0">
        <x:f>'Historical Trades'!L3370</x:f>
      </x:c>
      <x:c r="M3370" s="0">
        <x:f>'Historical Trades'!M3370</x:f>
      </x:c>
      <x:c r="N3370" s="0">
        <x:f>CLEAN('Historical Trades'!O3370)</x:f>
      </x:c>
      <x:c r="P3370" s="14">
        <x:f>IF(G3370="sell",M3370,-M3370)</x:f>
      </x:c>
      <x:c r="Q3370" s="14">
        <x:f>VLOOKUP(N3370,'Currency Rates'!$A$3:$C$32,3,0)</x:f>
      </x:c>
      <x:c r="R3370" s="0">
        <x:f>IF(A3370="SPUS",0,IF(A3370="FWD",0,P3370/Q3370))</x:f>
      </x:c>
    </x:row>
    <x:row r="3371" spans="1:19" x14ac:dyDescent="0.3">
      <x:c r="A3371" s="0">
        <x:f>'Historical Trades'!A3371</x:f>
      </x:c>
      <x:c r="B3371" s="0">
        <x:f>'Historical Trades'!B3371</x:f>
      </x:c>
      <x:c r="C3371" s="23">
        <x:f>'Historical Trades'!C3371</x:f>
      </x:c>
      <x:c r="D3371" s="0">
        <x:f>'Historical Trades'!D3371</x:f>
      </x:c>
      <x:c r="E3371" s="23">
        <x:f>'Historical Trades'!E3371</x:f>
      </x:c>
      <x:c r="F3371" s="0">
        <x:f>'Historical Trades'!F3371</x:f>
      </x:c>
      <x:c r="G3371" s="0">
        <x:f>'Historical Trades'!G3371</x:f>
      </x:c>
      <x:c r="H3371" s="0">
        <x:f>'Historical Trades'!H3371</x:f>
      </x:c>
      <x:c r="I3371" s="0">
        <x:f>'Historical Trades'!I3371</x:f>
      </x:c>
      <x:c r="J3371" s="0">
        <x:f>'Historical Trades'!J3371</x:f>
      </x:c>
      <x:c r="K3371" s="0">
        <x:f>'Historical Trades'!K3371</x:f>
      </x:c>
      <x:c r="L3371" s="0">
        <x:f>'Historical Trades'!L3371</x:f>
      </x:c>
      <x:c r="M3371" s="0">
        <x:f>'Historical Trades'!M3371</x:f>
      </x:c>
      <x:c r="N3371" s="0">
        <x:f>CLEAN('Historical Trades'!O3371)</x:f>
      </x:c>
      <x:c r="P3371" s="14">
        <x:f>IF(G3371="sell",M3371,-M3371)</x:f>
      </x:c>
      <x:c r="Q3371" s="14">
        <x:f>VLOOKUP(N3371,'Currency Rates'!$A$3:$C$32,3,0)</x:f>
      </x:c>
      <x:c r="R3371" s="0">
        <x:f>IF(A3371="SPUS",0,IF(A3371="FWD",0,P3371/Q3371))</x:f>
      </x:c>
    </x:row>
    <x:row r="3372" spans="1:19" x14ac:dyDescent="0.3">
      <x:c r="A3372" s="0">
        <x:f>'Historical Trades'!A3372</x:f>
      </x:c>
      <x:c r="B3372" s="0">
        <x:f>'Historical Trades'!B3372</x:f>
      </x:c>
      <x:c r="C3372" s="23">
        <x:f>'Historical Trades'!C3372</x:f>
      </x:c>
      <x:c r="D3372" s="0">
        <x:f>'Historical Trades'!D3372</x:f>
      </x:c>
      <x:c r="E3372" s="23">
        <x:f>'Historical Trades'!E3372</x:f>
      </x:c>
      <x:c r="F3372" s="0">
        <x:f>'Historical Trades'!F3372</x:f>
      </x:c>
      <x:c r="G3372" s="0">
        <x:f>'Historical Trades'!G3372</x:f>
      </x:c>
      <x:c r="H3372" s="0">
        <x:f>'Historical Trades'!H3372</x:f>
      </x:c>
      <x:c r="I3372" s="0">
        <x:f>'Historical Trades'!I3372</x:f>
      </x:c>
      <x:c r="J3372" s="0">
        <x:f>'Historical Trades'!J3372</x:f>
      </x:c>
      <x:c r="K3372" s="0">
        <x:f>'Historical Trades'!K3372</x:f>
      </x:c>
      <x:c r="L3372" s="0">
        <x:f>'Historical Trades'!L3372</x:f>
      </x:c>
      <x:c r="M3372" s="0">
        <x:f>'Historical Trades'!M3372</x:f>
      </x:c>
      <x:c r="N3372" s="0">
        <x:f>CLEAN('Historical Trades'!O3372)</x:f>
      </x:c>
      <x:c r="P3372" s="14">
        <x:f>IF(G3372="sell",M3372,-M3372)</x:f>
      </x:c>
      <x:c r="Q3372" s="14">
        <x:f>VLOOKUP(N3372,'Currency Rates'!$A$3:$C$32,3,0)</x:f>
      </x:c>
      <x:c r="R3372" s="0">
        <x:f>IF(A3372="SPUS",0,IF(A3372="FWD",0,P3372/Q3372))</x:f>
      </x:c>
    </x:row>
    <x:row r="3373" spans="1:19" x14ac:dyDescent="0.3">
      <x:c r="A3373" s="0">
        <x:f>'Historical Trades'!A3373</x:f>
      </x:c>
      <x:c r="B3373" s="0">
        <x:f>'Historical Trades'!B3373</x:f>
      </x:c>
      <x:c r="C3373" s="23">
        <x:f>'Historical Trades'!C3373</x:f>
      </x:c>
      <x:c r="D3373" s="0">
        <x:f>'Historical Trades'!D3373</x:f>
      </x:c>
      <x:c r="E3373" s="23">
        <x:f>'Historical Trades'!E3373</x:f>
      </x:c>
      <x:c r="F3373" s="0">
        <x:f>'Historical Trades'!F3373</x:f>
      </x:c>
      <x:c r="G3373" s="0">
        <x:f>'Historical Trades'!G3373</x:f>
      </x:c>
      <x:c r="H3373" s="0">
        <x:f>'Historical Trades'!H3373</x:f>
      </x:c>
      <x:c r="I3373" s="0">
        <x:f>'Historical Trades'!I3373</x:f>
      </x:c>
      <x:c r="J3373" s="0">
        <x:f>'Historical Trades'!J3373</x:f>
      </x:c>
      <x:c r="K3373" s="0">
        <x:f>'Historical Trades'!K3373</x:f>
      </x:c>
      <x:c r="L3373" s="0">
        <x:f>'Historical Trades'!L3373</x:f>
      </x:c>
      <x:c r="M3373" s="0">
        <x:f>'Historical Trades'!M3373</x:f>
      </x:c>
      <x:c r="N3373" s="0">
        <x:f>CLEAN('Historical Trades'!O3373)</x:f>
      </x:c>
      <x:c r="P3373" s="14">
        <x:f>IF(G3373="sell",M3373,-M3373)</x:f>
      </x:c>
      <x:c r="Q3373" s="14">
        <x:f>VLOOKUP(N3373,'Currency Rates'!$A$3:$C$32,3,0)</x:f>
      </x:c>
      <x:c r="R3373" s="0">
        <x:f>IF(A3373="SPUS",0,IF(A3373="FWD",0,P3373/Q3373))</x:f>
      </x:c>
    </x:row>
    <x:row r="3374" spans="1:19" x14ac:dyDescent="0.3">
      <x:c r="A3374" s="0">
        <x:f>'Historical Trades'!A3374</x:f>
      </x:c>
      <x:c r="B3374" s="0">
        <x:f>'Historical Trades'!B3374</x:f>
      </x:c>
      <x:c r="C3374" s="23">
        <x:f>'Historical Trades'!C3374</x:f>
      </x:c>
      <x:c r="D3374" s="0">
        <x:f>'Historical Trades'!D3374</x:f>
      </x:c>
      <x:c r="E3374" s="23">
        <x:f>'Historical Trades'!E3374</x:f>
      </x:c>
      <x:c r="F3374" s="0">
        <x:f>'Historical Trades'!F3374</x:f>
      </x:c>
      <x:c r="G3374" s="0">
        <x:f>'Historical Trades'!G3374</x:f>
      </x:c>
      <x:c r="H3374" s="0">
        <x:f>'Historical Trades'!H3374</x:f>
      </x:c>
      <x:c r="I3374" s="0">
        <x:f>'Historical Trades'!I3374</x:f>
      </x:c>
      <x:c r="J3374" s="0">
        <x:f>'Historical Trades'!J3374</x:f>
      </x:c>
      <x:c r="K3374" s="0">
        <x:f>'Historical Trades'!K3374</x:f>
      </x:c>
      <x:c r="L3374" s="0">
        <x:f>'Historical Trades'!L3374</x:f>
      </x:c>
      <x:c r="M3374" s="0">
        <x:f>'Historical Trades'!M3374</x:f>
      </x:c>
      <x:c r="N3374" s="0">
        <x:f>CLEAN('Historical Trades'!O3374)</x:f>
      </x:c>
      <x:c r="P3374" s="14">
        <x:f>IF(G3374="sell",M3374,-M3374)</x:f>
      </x:c>
      <x:c r="Q3374" s="14">
        <x:f>VLOOKUP(N3374,'Currency Rates'!$A$3:$C$32,3,0)</x:f>
      </x:c>
      <x:c r="R3374" s="0">
        <x:f>IF(A3374="SPUS",0,IF(A3374="FWD",0,P3374/Q3374))</x:f>
      </x:c>
    </x:row>
    <x:row r="3375" spans="1:19" x14ac:dyDescent="0.3">
      <x:c r="A3375" s="0">
        <x:f>'Historical Trades'!A3375</x:f>
      </x:c>
      <x:c r="B3375" s="0">
        <x:f>'Historical Trades'!B3375</x:f>
      </x:c>
      <x:c r="C3375" s="23">
        <x:f>'Historical Trades'!C3375</x:f>
      </x:c>
      <x:c r="D3375" s="0">
        <x:f>'Historical Trades'!D3375</x:f>
      </x:c>
      <x:c r="E3375" s="23">
        <x:f>'Historical Trades'!E3375</x:f>
      </x:c>
      <x:c r="F3375" s="0">
        <x:f>'Historical Trades'!F3375</x:f>
      </x:c>
      <x:c r="G3375" s="0">
        <x:f>'Historical Trades'!G3375</x:f>
      </x:c>
      <x:c r="H3375" s="0">
        <x:f>'Historical Trades'!H3375</x:f>
      </x:c>
      <x:c r="I3375" s="0">
        <x:f>'Historical Trades'!I3375</x:f>
      </x:c>
      <x:c r="J3375" s="0">
        <x:f>'Historical Trades'!J3375</x:f>
      </x:c>
      <x:c r="K3375" s="0">
        <x:f>'Historical Trades'!K3375</x:f>
      </x:c>
      <x:c r="L3375" s="0">
        <x:f>'Historical Trades'!L3375</x:f>
      </x:c>
      <x:c r="M3375" s="0">
        <x:f>'Historical Trades'!M3375</x:f>
      </x:c>
      <x:c r="N3375" s="0">
        <x:f>CLEAN('Historical Trades'!O3375)</x:f>
      </x:c>
      <x:c r="P3375" s="14">
        <x:f>IF(G3375="sell",M3375,-M3375)</x:f>
      </x:c>
      <x:c r="Q3375" s="14">
        <x:f>VLOOKUP(N3375,'Currency Rates'!$A$3:$C$32,3,0)</x:f>
      </x:c>
      <x:c r="R3375" s="0">
        <x:f>IF(A3375="SPUS",0,IF(A3375="FWD",0,P3375/Q3375))</x:f>
      </x:c>
    </x:row>
    <x:row r="3376" spans="1:19" x14ac:dyDescent="0.3">
      <x:c r="A3376" s="0">
        <x:f>'Historical Trades'!A3376</x:f>
      </x:c>
      <x:c r="B3376" s="0">
        <x:f>'Historical Trades'!B3376</x:f>
      </x:c>
      <x:c r="C3376" s="23">
        <x:f>'Historical Trades'!C3376</x:f>
      </x:c>
      <x:c r="D3376" s="0">
        <x:f>'Historical Trades'!D3376</x:f>
      </x:c>
      <x:c r="E3376" s="23">
        <x:f>'Historical Trades'!E3376</x:f>
      </x:c>
      <x:c r="F3376" s="0">
        <x:f>'Historical Trades'!F3376</x:f>
      </x:c>
      <x:c r="G3376" s="0">
        <x:f>'Historical Trades'!G3376</x:f>
      </x:c>
      <x:c r="H3376" s="0">
        <x:f>'Historical Trades'!H3376</x:f>
      </x:c>
      <x:c r="I3376" s="0">
        <x:f>'Historical Trades'!I3376</x:f>
      </x:c>
      <x:c r="J3376" s="0">
        <x:f>'Historical Trades'!J3376</x:f>
      </x:c>
      <x:c r="K3376" s="0">
        <x:f>'Historical Trades'!K3376</x:f>
      </x:c>
      <x:c r="L3376" s="0">
        <x:f>'Historical Trades'!L3376</x:f>
      </x:c>
      <x:c r="M3376" s="0">
        <x:f>'Historical Trades'!M3376</x:f>
      </x:c>
      <x:c r="N3376" s="0">
        <x:f>CLEAN('Historical Trades'!O3376)</x:f>
      </x:c>
      <x:c r="P3376" s="14">
        <x:f>IF(G3376="sell",M3376,-M3376)</x:f>
      </x:c>
      <x:c r="Q3376" s="14">
        <x:f>VLOOKUP(N3376,'Currency Rates'!$A$3:$C$32,3,0)</x:f>
      </x:c>
      <x:c r="R3376" s="0">
        <x:f>IF(A3376="SPUS",0,IF(A3376="FWD",0,P3376/Q3376))</x:f>
      </x:c>
    </x:row>
    <x:row r="3377" spans="1:19" x14ac:dyDescent="0.3">
      <x:c r="A3377" s="0">
        <x:f>'Historical Trades'!A3377</x:f>
      </x:c>
      <x:c r="B3377" s="0">
        <x:f>'Historical Trades'!B3377</x:f>
      </x:c>
      <x:c r="C3377" s="23">
        <x:f>'Historical Trades'!C3377</x:f>
      </x:c>
      <x:c r="D3377" s="0">
        <x:f>'Historical Trades'!D3377</x:f>
      </x:c>
      <x:c r="E3377" s="23">
        <x:f>'Historical Trades'!E3377</x:f>
      </x:c>
      <x:c r="F3377" s="0">
        <x:f>'Historical Trades'!F3377</x:f>
      </x:c>
      <x:c r="G3377" s="0">
        <x:f>'Historical Trades'!G3377</x:f>
      </x:c>
      <x:c r="H3377" s="0">
        <x:f>'Historical Trades'!H3377</x:f>
      </x:c>
      <x:c r="I3377" s="0">
        <x:f>'Historical Trades'!I3377</x:f>
      </x:c>
      <x:c r="J3377" s="0">
        <x:f>'Historical Trades'!J3377</x:f>
      </x:c>
      <x:c r="K3377" s="0">
        <x:f>'Historical Trades'!K3377</x:f>
      </x:c>
      <x:c r="L3377" s="0">
        <x:f>'Historical Trades'!L3377</x:f>
      </x:c>
      <x:c r="M3377" s="0">
        <x:f>'Historical Trades'!M3377</x:f>
      </x:c>
      <x:c r="N3377" s="0">
        <x:f>CLEAN('Historical Trades'!O3377)</x:f>
      </x:c>
      <x:c r="P3377" s="14">
        <x:f>IF(G3377="sell",M3377,-M3377)</x:f>
      </x:c>
      <x:c r="Q3377" s="14">
        <x:f>VLOOKUP(N3377,'Currency Rates'!$A$3:$C$32,3,0)</x:f>
      </x:c>
      <x:c r="R3377" s="0">
        <x:f>IF(A3377="SPUS",0,IF(A3377="FWD",0,P3377/Q3377))</x:f>
      </x:c>
    </x:row>
    <x:row r="3378" spans="1:19" x14ac:dyDescent="0.3">
      <x:c r="A3378" s="0">
        <x:f>'Historical Trades'!A3378</x:f>
      </x:c>
      <x:c r="B3378" s="0">
        <x:f>'Historical Trades'!B3378</x:f>
      </x:c>
      <x:c r="C3378" s="23">
        <x:f>'Historical Trades'!C3378</x:f>
      </x:c>
      <x:c r="D3378" s="0">
        <x:f>'Historical Trades'!D3378</x:f>
      </x:c>
      <x:c r="E3378" s="23">
        <x:f>'Historical Trades'!E3378</x:f>
      </x:c>
      <x:c r="F3378" s="0">
        <x:f>'Historical Trades'!F3378</x:f>
      </x:c>
      <x:c r="G3378" s="0">
        <x:f>'Historical Trades'!G3378</x:f>
      </x:c>
      <x:c r="H3378" s="0">
        <x:f>'Historical Trades'!H3378</x:f>
      </x:c>
      <x:c r="I3378" s="0">
        <x:f>'Historical Trades'!I3378</x:f>
      </x:c>
      <x:c r="J3378" s="0">
        <x:f>'Historical Trades'!J3378</x:f>
      </x:c>
      <x:c r="K3378" s="0">
        <x:f>'Historical Trades'!K3378</x:f>
      </x:c>
      <x:c r="L3378" s="0">
        <x:f>'Historical Trades'!L3378</x:f>
      </x:c>
      <x:c r="M3378" s="0">
        <x:f>'Historical Trades'!M3378</x:f>
      </x:c>
      <x:c r="N3378" s="0">
        <x:f>CLEAN('Historical Trades'!O3378)</x:f>
      </x:c>
      <x:c r="P3378" s="14">
        <x:f>IF(G3378="sell",M3378,-M3378)</x:f>
      </x:c>
      <x:c r="Q3378" s="14">
        <x:f>VLOOKUP(N3378,'Currency Rates'!$A$3:$C$32,3,0)</x:f>
      </x:c>
      <x:c r="R3378" s="0">
        <x:f>IF(A3378="SPUS",0,IF(A3378="FWD",0,P3378/Q3378))</x:f>
      </x:c>
    </x:row>
    <x:row r="3379" spans="1:19" x14ac:dyDescent="0.3">
      <x:c r="A3379" s="0">
        <x:f>'Historical Trades'!A3379</x:f>
      </x:c>
      <x:c r="B3379" s="0">
        <x:f>'Historical Trades'!B3379</x:f>
      </x:c>
      <x:c r="C3379" s="23">
        <x:f>'Historical Trades'!C3379</x:f>
      </x:c>
      <x:c r="D3379" s="0">
        <x:f>'Historical Trades'!D3379</x:f>
      </x:c>
      <x:c r="E3379" s="23">
        <x:f>'Historical Trades'!E3379</x:f>
      </x:c>
      <x:c r="F3379" s="0">
        <x:f>'Historical Trades'!F3379</x:f>
      </x:c>
      <x:c r="G3379" s="0">
        <x:f>'Historical Trades'!G3379</x:f>
      </x:c>
      <x:c r="H3379" s="0">
        <x:f>'Historical Trades'!H3379</x:f>
      </x:c>
      <x:c r="I3379" s="0">
        <x:f>'Historical Trades'!I3379</x:f>
      </x:c>
      <x:c r="J3379" s="0">
        <x:f>'Historical Trades'!J3379</x:f>
      </x:c>
      <x:c r="K3379" s="0">
        <x:f>'Historical Trades'!K3379</x:f>
      </x:c>
      <x:c r="L3379" s="0">
        <x:f>'Historical Trades'!L3379</x:f>
      </x:c>
      <x:c r="M3379" s="0">
        <x:f>'Historical Trades'!M3379</x:f>
      </x:c>
      <x:c r="N3379" s="0">
        <x:f>CLEAN('Historical Trades'!O3379)</x:f>
      </x:c>
      <x:c r="P3379" s="14">
        <x:f>IF(G3379="sell",M3379,-M3379)</x:f>
      </x:c>
      <x:c r="Q3379" s="14">
        <x:f>VLOOKUP(N3379,'Currency Rates'!$A$3:$C$32,3,0)</x:f>
      </x:c>
      <x:c r="R3379" s="0">
        <x:f>IF(A3379="SPUS",0,IF(A3379="FWD",0,P3379/Q3379))</x:f>
      </x:c>
    </x:row>
    <x:row r="3380" spans="1:19" x14ac:dyDescent="0.3">
      <x:c r="A3380" s="0">
        <x:f>'Historical Trades'!A3380</x:f>
      </x:c>
      <x:c r="B3380" s="0">
        <x:f>'Historical Trades'!B3380</x:f>
      </x:c>
      <x:c r="C3380" s="23">
        <x:f>'Historical Trades'!C3380</x:f>
      </x:c>
      <x:c r="D3380" s="0">
        <x:f>'Historical Trades'!D3380</x:f>
      </x:c>
      <x:c r="E3380" s="23">
        <x:f>'Historical Trades'!E3380</x:f>
      </x:c>
      <x:c r="F3380" s="0">
        <x:f>'Historical Trades'!F3380</x:f>
      </x:c>
      <x:c r="G3380" s="0">
        <x:f>'Historical Trades'!G3380</x:f>
      </x:c>
      <x:c r="H3380" s="0">
        <x:f>'Historical Trades'!H3380</x:f>
      </x:c>
      <x:c r="I3380" s="0">
        <x:f>'Historical Trades'!I3380</x:f>
      </x:c>
      <x:c r="J3380" s="0">
        <x:f>'Historical Trades'!J3380</x:f>
      </x:c>
      <x:c r="K3380" s="0">
        <x:f>'Historical Trades'!K3380</x:f>
      </x:c>
      <x:c r="L3380" s="0">
        <x:f>'Historical Trades'!L3380</x:f>
      </x:c>
      <x:c r="M3380" s="0">
        <x:f>'Historical Trades'!M3380</x:f>
      </x:c>
      <x:c r="N3380" s="0">
        <x:f>CLEAN('Historical Trades'!O3380)</x:f>
      </x:c>
      <x:c r="P3380" s="14">
        <x:f>IF(G3380="sell",M3380,-M3380)</x:f>
      </x:c>
      <x:c r="Q3380" s="14">
        <x:f>VLOOKUP(N3380,'Currency Rates'!$A$3:$C$32,3,0)</x:f>
      </x:c>
      <x:c r="R3380" s="0">
        <x:f>IF(A3380="SPUS",0,IF(A3380="FWD",0,P3380/Q3380))</x:f>
      </x:c>
    </x:row>
    <x:row r="3381" spans="1:19" x14ac:dyDescent="0.3">
      <x:c r="A3381" s="0">
        <x:f>'Historical Trades'!A3381</x:f>
      </x:c>
      <x:c r="B3381" s="0">
        <x:f>'Historical Trades'!B3381</x:f>
      </x:c>
      <x:c r="C3381" s="23">
        <x:f>'Historical Trades'!C3381</x:f>
      </x:c>
      <x:c r="D3381" s="0">
        <x:f>'Historical Trades'!D3381</x:f>
      </x:c>
      <x:c r="E3381" s="23">
        <x:f>'Historical Trades'!E3381</x:f>
      </x:c>
      <x:c r="F3381" s="0">
        <x:f>'Historical Trades'!F3381</x:f>
      </x:c>
      <x:c r="G3381" s="0">
        <x:f>'Historical Trades'!G3381</x:f>
      </x:c>
      <x:c r="H3381" s="0">
        <x:f>'Historical Trades'!H3381</x:f>
      </x:c>
      <x:c r="I3381" s="0">
        <x:f>'Historical Trades'!I3381</x:f>
      </x:c>
      <x:c r="J3381" s="0">
        <x:f>'Historical Trades'!J3381</x:f>
      </x:c>
      <x:c r="K3381" s="0">
        <x:f>'Historical Trades'!K3381</x:f>
      </x:c>
      <x:c r="L3381" s="0">
        <x:f>'Historical Trades'!L3381</x:f>
      </x:c>
      <x:c r="M3381" s="0">
        <x:f>'Historical Trades'!M3381</x:f>
      </x:c>
      <x:c r="N3381" s="0">
        <x:f>CLEAN('Historical Trades'!O3381)</x:f>
      </x:c>
      <x:c r="P3381" s="14">
        <x:f>IF(G3381="sell",M3381,-M3381)</x:f>
      </x:c>
      <x:c r="Q3381" s="14">
        <x:f>VLOOKUP(N3381,'Currency Rates'!$A$3:$C$32,3,0)</x:f>
      </x:c>
      <x:c r="R3381" s="0">
        <x:f>IF(A3381="SPUS",0,IF(A3381="FWD",0,P3381/Q3381))</x:f>
      </x:c>
    </x:row>
    <x:row r="3382" spans="1:19" x14ac:dyDescent="0.3">
      <x:c r="A3382" s="0">
        <x:f>'Historical Trades'!A3382</x:f>
      </x:c>
      <x:c r="B3382" s="0">
        <x:f>'Historical Trades'!B3382</x:f>
      </x:c>
      <x:c r="C3382" s="23">
        <x:f>'Historical Trades'!C3382</x:f>
      </x:c>
      <x:c r="D3382" s="0">
        <x:f>'Historical Trades'!D3382</x:f>
      </x:c>
      <x:c r="E3382" s="23">
        <x:f>'Historical Trades'!E3382</x:f>
      </x:c>
      <x:c r="F3382" s="0">
        <x:f>'Historical Trades'!F3382</x:f>
      </x:c>
      <x:c r="G3382" s="0">
        <x:f>'Historical Trades'!G3382</x:f>
      </x:c>
      <x:c r="H3382" s="0">
        <x:f>'Historical Trades'!H3382</x:f>
      </x:c>
      <x:c r="I3382" s="0">
        <x:f>'Historical Trades'!I3382</x:f>
      </x:c>
      <x:c r="J3382" s="0">
        <x:f>'Historical Trades'!J3382</x:f>
      </x:c>
      <x:c r="K3382" s="0">
        <x:f>'Historical Trades'!K3382</x:f>
      </x:c>
      <x:c r="L3382" s="0">
        <x:f>'Historical Trades'!L3382</x:f>
      </x:c>
      <x:c r="M3382" s="0">
        <x:f>'Historical Trades'!M3382</x:f>
      </x:c>
      <x:c r="N3382" s="0">
        <x:f>CLEAN('Historical Trades'!O3382)</x:f>
      </x:c>
      <x:c r="P3382" s="14">
        <x:f>IF(G3382="sell",M3382,-M3382)</x:f>
      </x:c>
      <x:c r="Q3382" s="14">
        <x:f>VLOOKUP(N3382,'Currency Rates'!$A$3:$C$32,3,0)</x:f>
      </x:c>
      <x:c r="R3382" s="0">
        <x:f>IF(A3382="SPUS",0,IF(A3382="FWD",0,P3382/Q3382))</x:f>
      </x:c>
    </x:row>
    <x:row r="3383" spans="1:19" x14ac:dyDescent="0.3">
      <x:c r="A3383" s="0">
        <x:f>'Historical Trades'!A3383</x:f>
      </x:c>
      <x:c r="B3383" s="0">
        <x:f>'Historical Trades'!B3383</x:f>
      </x:c>
      <x:c r="C3383" s="23">
        <x:f>'Historical Trades'!C3383</x:f>
      </x:c>
      <x:c r="D3383" s="0">
        <x:f>'Historical Trades'!D3383</x:f>
      </x:c>
      <x:c r="E3383" s="23">
        <x:f>'Historical Trades'!E3383</x:f>
      </x:c>
      <x:c r="F3383" s="0">
        <x:f>'Historical Trades'!F3383</x:f>
      </x:c>
      <x:c r="G3383" s="0">
        <x:f>'Historical Trades'!G3383</x:f>
      </x:c>
      <x:c r="H3383" s="0">
        <x:f>'Historical Trades'!H3383</x:f>
      </x:c>
      <x:c r="I3383" s="0">
        <x:f>'Historical Trades'!I3383</x:f>
      </x:c>
      <x:c r="J3383" s="0">
        <x:f>'Historical Trades'!J3383</x:f>
      </x:c>
      <x:c r="K3383" s="0">
        <x:f>'Historical Trades'!K3383</x:f>
      </x:c>
      <x:c r="L3383" s="0">
        <x:f>'Historical Trades'!L3383</x:f>
      </x:c>
      <x:c r="M3383" s="0">
        <x:f>'Historical Trades'!M3383</x:f>
      </x:c>
      <x:c r="N3383" s="0">
        <x:f>CLEAN('Historical Trades'!O3383)</x:f>
      </x:c>
      <x:c r="P3383" s="14">
        <x:f>IF(G3383="sell",M3383,-M3383)</x:f>
      </x:c>
      <x:c r="Q3383" s="14">
        <x:f>VLOOKUP(N3383,'Currency Rates'!$A$3:$C$32,3,0)</x:f>
      </x:c>
      <x:c r="R3383" s="0">
        <x:f>IF(A3383="SPUS",0,IF(A3383="FWD",0,P3383/Q3383))</x:f>
      </x:c>
    </x:row>
    <x:row r="3384" spans="1:19" x14ac:dyDescent="0.3">
      <x:c r="A3384" s="0">
        <x:f>'Historical Trades'!A3384</x:f>
      </x:c>
      <x:c r="B3384" s="0">
        <x:f>'Historical Trades'!B3384</x:f>
      </x:c>
      <x:c r="C3384" s="23">
        <x:f>'Historical Trades'!C3384</x:f>
      </x:c>
      <x:c r="D3384" s="0">
        <x:f>'Historical Trades'!D3384</x:f>
      </x:c>
      <x:c r="E3384" s="23">
        <x:f>'Historical Trades'!E3384</x:f>
      </x:c>
      <x:c r="F3384" s="0">
        <x:f>'Historical Trades'!F3384</x:f>
      </x:c>
      <x:c r="G3384" s="0">
        <x:f>'Historical Trades'!G3384</x:f>
      </x:c>
      <x:c r="H3384" s="0">
        <x:f>'Historical Trades'!H3384</x:f>
      </x:c>
      <x:c r="I3384" s="0">
        <x:f>'Historical Trades'!I3384</x:f>
      </x:c>
      <x:c r="J3384" s="0">
        <x:f>'Historical Trades'!J3384</x:f>
      </x:c>
      <x:c r="K3384" s="0">
        <x:f>'Historical Trades'!K3384</x:f>
      </x:c>
      <x:c r="L3384" s="0">
        <x:f>'Historical Trades'!L3384</x:f>
      </x:c>
      <x:c r="M3384" s="0">
        <x:f>'Historical Trades'!M3384</x:f>
      </x:c>
      <x:c r="N3384" s="0">
        <x:f>CLEAN('Historical Trades'!O3384)</x:f>
      </x:c>
      <x:c r="P3384" s="14">
        <x:f>IF(G3384="sell",M3384,-M3384)</x:f>
      </x:c>
      <x:c r="Q3384" s="14">
        <x:f>VLOOKUP(N3384,'Currency Rates'!$A$3:$C$32,3,0)</x:f>
      </x:c>
      <x:c r="R3384" s="0">
        <x:f>IF(A3384="SPUS",0,IF(A3384="FWD",0,P3384/Q3384))</x:f>
      </x:c>
    </x:row>
    <x:row r="3385" spans="1:19" x14ac:dyDescent="0.3">
      <x:c r="A3385" s="0">
        <x:f>'Historical Trades'!A3385</x:f>
      </x:c>
      <x:c r="B3385" s="0">
        <x:f>'Historical Trades'!B3385</x:f>
      </x:c>
      <x:c r="C3385" s="23">
        <x:f>'Historical Trades'!C3385</x:f>
      </x:c>
      <x:c r="D3385" s="0">
        <x:f>'Historical Trades'!D3385</x:f>
      </x:c>
      <x:c r="E3385" s="23">
        <x:f>'Historical Trades'!E3385</x:f>
      </x:c>
      <x:c r="F3385" s="0">
        <x:f>'Historical Trades'!F3385</x:f>
      </x:c>
      <x:c r="G3385" s="0">
        <x:f>'Historical Trades'!G3385</x:f>
      </x:c>
      <x:c r="H3385" s="0">
        <x:f>'Historical Trades'!H3385</x:f>
      </x:c>
      <x:c r="I3385" s="0">
        <x:f>'Historical Trades'!I3385</x:f>
      </x:c>
      <x:c r="J3385" s="0">
        <x:f>'Historical Trades'!J3385</x:f>
      </x:c>
      <x:c r="K3385" s="0">
        <x:f>'Historical Trades'!K3385</x:f>
      </x:c>
      <x:c r="L3385" s="0">
        <x:f>'Historical Trades'!L3385</x:f>
      </x:c>
      <x:c r="M3385" s="0">
        <x:f>'Historical Trades'!M3385</x:f>
      </x:c>
      <x:c r="N3385" s="0">
        <x:f>CLEAN('Historical Trades'!O3385)</x:f>
      </x:c>
      <x:c r="P3385" s="14">
        <x:f>IF(G3385="sell",M3385,-M3385)</x:f>
      </x:c>
      <x:c r="Q3385" s="14">
        <x:f>VLOOKUP(N3385,'Currency Rates'!$A$3:$C$32,3,0)</x:f>
      </x:c>
      <x:c r="R3385" s="0">
        <x:f>IF(A3385="SPUS",0,IF(A3385="FWD",0,P3385/Q3385))</x:f>
      </x:c>
    </x:row>
    <x:row r="3386" spans="1:19" x14ac:dyDescent="0.3">
      <x:c r="A3386" s="0">
        <x:f>'Historical Trades'!A3386</x:f>
      </x:c>
      <x:c r="B3386" s="0">
        <x:f>'Historical Trades'!B3386</x:f>
      </x:c>
      <x:c r="C3386" s="23">
        <x:f>'Historical Trades'!C3386</x:f>
      </x:c>
      <x:c r="D3386" s="0">
        <x:f>'Historical Trades'!D3386</x:f>
      </x:c>
      <x:c r="E3386" s="23">
        <x:f>'Historical Trades'!E3386</x:f>
      </x:c>
      <x:c r="F3386" s="0">
        <x:f>'Historical Trades'!F3386</x:f>
      </x:c>
      <x:c r="G3386" s="0">
        <x:f>'Historical Trades'!G3386</x:f>
      </x:c>
      <x:c r="H3386" s="0">
        <x:f>'Historical Trades'!H3386</x:f>
      </x:c>
      <x:c r="I3386" s="0">
        <x:f>'Historical Trades'!I3386</x:f>
      </x:c>
      <x:c r="J3386" s="0">
        <x:f>'Historical Trades'!J3386</x:f>
      </x:c>
      <x:c r="K3386" s="0">
        <x:f>'Historical Trades'!K3386</x:f>
      </x:c>
      <x:c r="L3386" s="0">
        <x:f>'Historical Trades'!L3386</x:f>
      </x:c>
      <x:c r="M3386" s="0">
        <x:f>'Historical Trades'!M3386</x:f>
      </x:c>
      <x:c r="N3386" s="0">
        <x:f>CLEAN('Historical Trades'!O3386)</x:f>
      </x:c>
      <x:c r="P3386" s="14">
        <x:f>IF(G3386="sell",M3386,-M3386)</x:f>
      </x:c>
      <x:c r="Q3386" s="14">
        <x:f>VLOOKUP(N3386,'Currency Rates'!$A$3:$C$32,3,0)</x:f>
      </x:c>
      <x:c r="R3386" s="0">
        <x:f>IF(A3386="SPUS",0,IF(A3386="FWD",0,P3386/Q3386))</x:f>
      </x:c>
    </x:row>
    <x:row r="3387" spans="1:19" x14ac:dyDescent="0.3">
      <x:c r="A3387" s="0">
        <x:f>'Historical Trades'!A3387</x:f>
      </x:c>
      <x:c r="B3387" s="0">
        <x:f>'Historical Trades'!B3387</x:f>
      </x:c>
      <x:c r="C3387" s="23">
        <x:f>'Historical Trades'!C3387</x:f>
      </x:c>
      <x:c r="D3387" s="0">
        <x:f>'Historical Trades'!D3387</x:f>
      </x:c>
      <x:c r="E3387" s="23">
        <x:f>'Historical Trades'!E3387</x:f>
      </x:c>
      <x:c r="F3387" s="0">
        <x:f>'Historical Trades'!F3387</x:f>
      </x:c>
      <x:c r="G3387" s="0">
        <x:f>'Historical Trades'!G3387</x:f>
      </x:c>
      <x:c r="H3387" s="0">
        <x:f>'Historical Trades'!H3387</x:f>
      </x:c>
      <x:c r="I3387" s="0">
        <x:f>'Historical Trades'!I3387</x:f>
      </x:c>
      <x:c r="J3387" s="0">
        <x:f>'Historical Trades'!J3387</x:f>
      </x:c>
      <x:c r="K3387" s="0">
        <x:f>'Historical Trades'!K3387</x:f>
      </x:c>
      <x:c r="L3387" s="0">
        <x:f>'Historical Trades'!L3387</x:f>
      </x:c>
      <x:c r="M3387" s="0">
        <x:f>'Historical Trades'!M3387</x:f>
      </x:c>
      <x:c r="N3387" s="0">
        <x:f>CLEAN('Historical Trades'!O3387)</x:f>
      </x:c>
      <x:c r="P3387" s="14">
        <x:f>IF(G3387="sell",M3387,-M3387)</x:f>
      </x:c>
      <x:c r="Q3387" s="14">
        <x:f>VLOOKUP(N3387,'Currency Rates'!$A$3:$C$32,3,0)</x:f>
      </x:c>
      <x:c r="R3387" s="0">
        <x:f>IF(A3387="SPUS",0,IF(A3387="FWD",0,P3387/Q3387))</x:f>
      </x:c>
    </x:row>
    <x:row r="3388" spans="1:19" x14ac:dyDescent="0.3">
      <x:c r="A3388" s="0">
        <x:f>'Historical Trades'!A3388</x:f>
      </x:c>
      <x:c r="B3388" s="0">
        <x:f>'Historical Trades'!B3388</x:f>
      </x:c>
      <x:c r="C3388" s="23">
        <x:f>'Historical Trades'!C3388</x:f>
      </x:c>
      <x:c r="D3388" s="0">
        <x:f>'Historical Trades'!D3388</x:f>
      </x:c>
      <x:c r="E3388" s="23">
        <x:f>'Historical Trades'!E3388</x:f>
      </x:c>
      <x:c r="F3388" s="0">
        <x:f>'Historical Trades'!F3388</x:f>
      </x:c>
      <x:c r="G3388" s="0">
        <x:f>'Historical Trades'!G3388</x:f>
      </x:c>
      <x:c r="H3388" s="0">
        <x:f>'Historical Trades'!H3388</x:f>
      </x:c>
      <x:c r="I3388" s="0">
        <x:f>'Historical Trades'!I3388</x:f>
      </x:c>
      <x:c r="J3388" s="0">
        <x:f>'Historical Trades'!J3388</x:f>
      </x:c>
      <x:c r="K3388" s="0">
        <x:f>'Historical Trades'!K3388</x:f>
      </x:c>
      <x:c r="L3388" s="0">
        <x:f>'Historical Trades'!L3388</x:f>
      </x:c>
      <x:c r="M3388" s="0">
        <x:f>'Historical Trades'!M3388</x:f>
      </x:c>
      <x:c r="N3388" s="0">
        <x:f>CLEAN('Historical Trades'!O3388)</x:f>
      </x:c>
      <x:c r="P3388" s="14">
        <x:f>IF(G3388="sell",M3388,-M3388)</x:f>
      </x:c>
      <x:c r="Q3388" s="14">
        <x:f>VLOOKUP(N3388,'Currency Rates'!$A$3:$C$32,3,0)</x:f>
      </x:c>
      <x:c r="R3388" s="0">
        <x:f>IF(A3388="SPUS",0,IF(A3388="FWD",0,P3388/Q3388))</x:f>
      </x:c>
    </x:row>
    <x:row r="3389" spans="1:19" x14ac:dyDescent="0.3">
      <x:c r="A3389" s="0">
        <x:f>'Historical Trades'!A3389</x:f>
      </x:c>
      <x:c r="B3389" s="0">
        <x:f>'Historical Trades'!B3389</x:f>
      </x:c>
      <x:c r="C3389" s="23">
        <x:f>'Historical Trades'!C3389</x:f>
      </x:c>
      <x:c r="D3389" s="0">
        <x:f>'Historical Trades'!D3389</x:f>
      </x:c>
      <x:c r="E3389" s="23">
        <x:f>'Historical Trades'!E3389</x:f>
      </x:c>
      <x:c r="F3389" s="0">
        <x:f>'Historical Trades'!F3389</x:f>
      </x:c>
      <x:c r="G3389" s="0">
        <x:f>'Historical Trades'!G3389</x:f>
      </x:c>
      <x:c r="H3389" s="0">
        <x:f>'Historical Trades'!H3389</x:f>
      </x:c>
      <x:c r="I3389" s="0">
        <x:f>'Historical Trades'!I3389</x:f>
      </x:c>
      <x:c r="J3389" s="0">
        <x:f>'Historical Trades'!J3389</x:f>
      </x:c>
      <x:c r="K3389" s="0">
        <x:f>'Historical Trades'!K3389</x:f>
      </x:c>
      <x:c r="L3389" s="0">
        <x:f>'Historical Trades'!L3389</x:f>
      </x:c>
      <x:c r="M3389" s="0">
        <x:f>'Historical Trades'!M3389</x:f>
      </x:c>
      <x:c r="N3389" s="0">
        <x:f>CLEAN('Historical Trades'!O3389)</x:f>
      </x:c>
      <x:c r="P3389" s="14">
        <x:f>IF(G3389="sell",M3389,-M3389)</x:f>
      </x:c>
      <x:c r="Q3389" s="14">
        <x:f>VLOOKUP(N3389,'Currency Rates'!$A$3:$C$32,3,0)</x:f>
      </x:c>
      <x:c r="R3389" s="0">
        <x:f>IF(A3389="SPUS",0,IF(A3389="FWD",0,P3389/Q3389))</x:f>
      </x:c>
    </x:row>
    <x:row r="3390" spans="1:19" x14ac:dyDescent="0.3">
      <x:c r="A3390" s="0">
        <x:f>'Historical Trades'!A3390</x:f>
      </x:c>
      <x:c r="B3390" s="0">
        <x:f>'Historical Trades'!B3390</x:f>
      </x:c>
      <x:c r="C3390" s="23">
        <x:f>'Historical Trades'!C3390</x:f>
      </x:c>
      <x:c r="D3390" s="0">
        <x:f>'Historical Trades'!D3390</x:f>
      </x:c>
      <x:c r="E3390" s="23">
        <x:f>'Historical Trades'!E3390</x:f>
      </x:c>
      <x:c r="F3390" s="0">
        <x:f>'Historical Trades'!F3390</x:f>
      </x:c>
      <x:c r="G3390" s="0">
        <x:f>'Historical Trades'!G3390</x:f>
      </x:c>
      <x:c r="H3390" s="0">
        <x:f>'Historical Trades'!H3390</x:f>
      </x:c>
      <x:c r="I3390" s="0">
        <x:f>'Historical Trades'!I3390</x:f>
      </x:c>
      <x:c r="J3390" s="0">
        <x:f>'Historical Trades'!J3390</x:f>
      </x:c>
      <x:c r="K3390" s="0">
        <x:f>'Historical Trades'!K3390</x:f>
      </x:c>
      <x:c r="L3390" s="0">
        <x:f>'Historical Trades'!L3390</x:f>
      </x:c>
      <x:c r="M3390" s="0">
        <x:f>'Historical Trades'!M3390</x:f>
      </x:c>
      <x:c r="N3390" s="0">
        <x:f>CLEAN('Historical Trades'!O3390)</x:f>
      </x:c>
      <x:c r="P3390" s="14">
        <x:f>IF(G3390="sell",M3390,-M3390)</x:f>
      </x:c>
      <x:c r="Q3390" s="14">
        <x:f>VLOOKUP(N3390,'Currency Rates'!$A$3:$C$32,3,0)</x:f>
      </x:c>
      <x:c r="R3390" s="0">
        <x:f>IF(A3390="SPUS",0,IF(A3390="FWD",0,P3390/Q3390))</x:f>
      </x:c>
    </x:row>
    <x:row r="3391" spans="1:19" x14ac:dyDescent="0.3">
      <x:c r="A3391" s="0">
        <x:f>'Historical Trades'!A3391</x:f>
      </x:c>
      <x:c r="B3391" s="0">
        <x:f>'Historical Trades'!B3391</x:f>
      </x:c>
      <x:c r="C3391" s="23">
        <x:f>'Historical Trades'!C3391</x:f>
      </x:c>
      <x:c r="D3391" s="0">
        <x:f>'Historical Trades'!D3391</x:f>
      </x:c>
      <x:c r="E3391" s="23">
        <x:f>'Historical Trades'!E3391</x:f>
      </x:c>
      <x:c r="F3391" s="0">
        <x:f>'Historical Trades'!F3391</x:f>
      </x:c>
      <x:c r="G3391" s="0">
        <x:f>'Historical Trades'!G3391</x:f>
      </x:c>
      <x:c r="H3391" s="0">
        <x:f>'Historical Trades'!H3391</x:f>
      </x:c>
      <x:c r="I3391" s="0">
        <x:f>'Historical Trades'!I3391</x:f>
      </x:c>
      <x:c r="J3391" s="0">
        <x:f>'Historical Trades'!J3391</x:f>
      </x:c>
      <x:c r="K3391" s="0">
        <x:f>'Historical Trades'!K3391</x:f>
      </x:c>
      <x:c r="L3391" s="0">
        <x:f>'Historical Trades'!L3391</x:f>
      </x:c>
      <x:c r="M3391" s="0">
        <x:f>'Historical Trades'!M3391</x:f>
      </x:c>
      <x:c r="N3391" s="0">
        <x:f>CLEAN('Historical Trades'!O3391)</x:f>
      </x:c>
      <x:c r="P3391" s="14">
        <x:f>IF(G3391="sell",M3391,-M3391)</x:f>
      </x:c>
      <x:c r="Q3391" s="14">
        <x:f>VLOOKUP(N3391,'Currency Rates'!$A$3:$C$32,3,0)</x:f>
      </x:c>
      <x:c r="R3391" s="0">
        <x:f>IF(A3391="SPUS",0,IF(A3391="FWD",0,P3391/Q3391))</x:f>
      </x:c>
    </x:row>
    <x:row r="3392" spans="1:19" x14ac:dyDescent="0.3">
      <x:c r="A3392" s="0">
        <x:f>'Historical Trades'!A3392</x:f>
      </x:c>
      <x:c r="B3392" s="0">
        <x:f>'Historical Trades'!B3392</x:f>
      </x:c>
      <x:c r="C3392" s="23">
        <x:f>'Historical Trades'!C3392</x:f>
      </x:c>
      <x:c r="D3392" s="0">
        <x:f>'Historical Trades'!D3392</x:f>
      </x:c>
      <x:c r="E3392" s="23">
        <x:f>'Historical Trades'!E3392</x:f>
      </x:c>
      <x:c r="F3392" s="0">
        <x:f>'Historical Trades'!F3392</x:f>
      </x:c>
      <x:c r="G3392" s="0">
        <x:f>'Historical Trades'!G3392</x:f>
      </x:c>
      <x:c r="H3392" s="0">
        <x:f>'Historical Trades'!H3392</x:f>
      </x:c>
      <x:c r="I3392" s="0">
        <x:f>'Historical Trades'!I3392</x:f>
      </x:c>
      <x:c r="J3392" s="0">
        <x:f>'Historical Trades'!J3392</x:f>
      </x:c>
      <x:c r="K3392" s="0">
        <x:f>'Historical Trades'!K3392</x:f>
      </x:c>
      <x:c r="L3392" s="0">
        <x:f>'Historical Trades'!L3392</x:f>
      </x:c>
      <x:c r="M3392" s="0">
        <x:f>'Historical Trades'!M3392</x:f>
      </x:c>
      <x:c r="N3392" s="0">
        <x:f>CLEAN('Historical Trades'!O3392)</x:f>
      </x:c>
      <x:c r="P3392" s="14">
        <x:f>IF(G3392="sell",M3392,-M3392)</x:f>
      </x:c>
      <x:c r="Q3392" s="14">
        <x:f>VLOOKUP(N3392,'Currency Rates'!$A$3:$C$32,3,0)</x:f>
      </x:c>
      <x:c r="R3392" s="0">
        <x:f>IF(A3392="SPUS",0,IF(A3392="FWD",0,P3392/Q3392))</x:f>
      </x:c>
    </x:row>
    <x:row r="3393" spans="1:19" x14ac:dyDescent="0.3">
      <x:c r="A3393" s="0">
        <x:f>'Historical Trades'!A3393</x:f>
      </x:c>
      <x:c r="B3393" s="0">
        <x:f>'Historical Trades'!B3393</x:f>
      </x:c>
      <x:c r="C3393" s="23">
        <x:f>'Historical Trades'!C3393</x:f>
      </x:c>
      <x:c r="D3393" s="0">
        <x:f>'Historical Trades'!D3393</x:f>
      </x:c>
      <x:c r="E3393" s="23">
        <x:f>'Historical Trades'!E3393</x:f>
      </x:c>
      <x:c r="F3393" s="0">
        <x:f>'Historical Trades'!F3393</x:f>
      </x:c>
      <x:c r="G3393" s="0">
        <x:f>'Historical Trades'!G3393</x:f>
      </x:c>
      <x:c r="H3393" s="0">
        <x:f>'Historical Trades'!H3393</x:f>
      </x:c>
      <x:c r="I3393" s="0">
        <x:f>'Historical Trades'!I3393</x:f>
      </x:c>
      <x:c r="J3393" s="0">
        <x:f>'Historical Trades'!J3393</x:f>
      </x:c>
      <x:c r="K3393" s="0">
        <x:f>'Historical Trades'!K3393</x:f>
      </x:c>
      <x:c r="L3393" s="0">
        <x:f>'Historical Trades'!L3393</x:f>
      </x:c>
      <x:c r="M3393" s="0">
        <x:f>'Historical Trades'!M3393</x:f>
      </x:c>
      <x:c r="N3393" s="0">
        <x:f>CLEAN('Historical Trades'!O3393)</x:f>
      </x:c>
      <x:c r="P3393" s="14">
        <x:f>IF(G3393="sell",M3393,-M3393)</x:f>
      </x:c>
      <x:c r="Q3393" s="14">
        <x:f>VLOOKUP(N3393,'Currency Rates'!$A$3:$C$32,3,0)</x:f>
      </x:c>
      <x:c r="R3393" s="0">
        <x:f>IF(A3393="SPUS",0,IF(A3393="FWD",0,P3393/Q3393))</x:f>
      </x:c>
    </x:row>
    <x:row r="3394" spans="1:19" x14ac:dyDescent="0.3">
      <x:c r="A3394" s="0">
        <x:f>'Historical Trades'!A3394</x:f>
      </x:c>
      <x:c r="B3394" s="0">
        <x:f>'Historical Trades'!B3394</x:f>
      </x:c>
      <x:c r="C3394" s="23">
        <x:f>'Historical Trades'!C3394</x:f>
      </x:c>
      <x:c r="D3394" s="0">
        <x:f>'Historical Trades'!D3394</x:f>
      </x:c>
      <x:c r="E3394" s="23">
        <x:f>'Historical Trades'!E3394</x:f>
      </x:c>
      <x:c r="F3394" s="0">
        <x:f>'Historical Trades'!F3394</x:f>
      </x:c>
      <x:c r="G3394" s="0">
        <x:f>'Historical Trades'!G3394</x:f>
      </x:c>
      <x:c r="H3394" s="0">
        <x:f>'Historical Trades'!H3394</x:f>
      </x:c>
      <x:c r="I3394" s="0">
        <x:f>'Historical Trades'!I3394</x:f>
      </x:c>
      <x:c r="J3394" s="0">
        <x:f>'Historical Trades'!J3394</x:f>
      </x:c>
      <x:c r="K3394" s="0">
        <x:f>'Historical Trades'!K3394</x:f>
      </x:c>
      <x:c r="L3394" s="0">
        <x:f>'Historical Trades'!L3394</x:f>
      </x:c>
      <x:c r="M3394" s="0">
        <x:f>'Historical Trades'!M3394</x:f>
      </x:c>
      <x:c r="N3394" s="0">
        <x:f>CLEAN('Historical Trades'!O3394)</x:f>
      </x:c>
      <x:c r="P3394" s="14">
        <x:f>IF(G3394="sell",M3394,-M3394)</x:f>
      </x:c>
      <x:c r="Q3394" s="14">
        <x:f>VLOOKUP(N3394,'Currency Rates'!$A$3:$C$32,3,0)</x:f>
      </x:c>
      <x:c r="R3394" s="0">
        <x:f>IF(A3394="SPUS",0,IF(A3394="FWD",0,P3394/Q3394))</x:f>
      </x:c>
    </x:row>
    <x:row r="3395" spans="1:19" x14ac:dyDescent="0.3">
      <x:c r="A3395" s="0">
        <x:f>'Historical Trades'!A3395</x:f>
      </x:c>
      <x:c r="B3395" s="0">
        <x:f>'Historical Trades'!B3395</x:f>
      </x:c>
      <x:c r="C3395" s="23">
        <x:f>'Historical Trades'!C3395</x:f>
      </x:c>
      <x:c r="D3395" s="0">
        <x:f>'Historical Trades'!D3395</x:f>
      </x:c>
      <x:c r="E3395" s="23">
        <x:f>'Historical Trades'!E3395</x:f>
      </x:c>
      <x:c r="F3395" s="0">
        <x:f>'Historical Trades'!F3395</x:f>
      </x:c>
      <x:c r="G3395" s="0">
        <x:f>'Historical Trades'!G3395</x:f>
      </x:c>
      <x:c r="H3395" s="0">
        <x:f>'Historical Trades'!H3395</x:f>
      </x:c>
      <x:c r="I3395" s="0">
        <x:f>'Historical Trades'!I3395</x:f>
      </x:c>
      <x:c r="J3395" s="0">
        <x:f>'Historical Trades'!J3395</x:f>
      </x:c>
      <x:c r="K3395" s="0">
        <x:f>'Historical Trades'!K3395</x:f>
      </x:c>
      <x:c r="L3395" s="0">
        <x:f>'Historical Trades'!L3395</x:f>
      </x:c>
      <x:c r="M3395" s="0">
        <x:f>'Historical Trades'!M3395</x:f>
      </x:c>
      <x:c r="N3395" s="0">
        <x:f>CLEAN('Historical Trades'!O3395)</x:f>
      </x:c>
      <x:c r="P3395" s="14">
        <x:f>IF(G3395="sell",M3395,-M3395)</x:f>
      </x:c>
      <x:c r="Q3395" s="14">
        <x:f>VLOOKUP(N3395,'Currency Rates'!$A$3:$C$32,3,0)</x:f>
      </x:c>
      <x:c r="R3395" s="0">
        <x:f>IF(A3395="SPUS",0,IF(A3395="FWD",0,P3395/Q3395))</x:f>
      </x:c>
    </x:row>
    <x:row r="3396" spans="1:19" x14ac:dyDescent="0.3">
      <x:c r="A3396" s="0">
        <x:f>'Historical Trades'!A3396</x:f>
      </x:c>
      <x:c r="B3396" s="0">
        <x:f>'Historical Trades'!B3396</x:f>
      </x:c>
      <x:c r="C3396" s="23">
        <x:f>'Historical Trades'!C3396</x:f>
      </x:c>
      <x:c r="D3396" s="0">
        <x:f>'Historical Trades'!D3396</x:f>
      </x:c>
      <x:c r="E3396" s="23">
        <x:f>'Historical Trades'!E3396</x:f>
      </x:c>
      <x:c r="F3396" s="0">
        <x:f>'Historical Trades'!F3396</x:f>
      </x:c>
      <x:c r="G3396" s="0">
        <x:f>'Historical Trades'!G3396</x:f>
      </x:c>
      <x:c r="H3396" s="0">
        <x:f>'Historical Trades'!H3396</x:f>
      </x:c>
      <x:c r="I3396" s="0">
        <x:f>'Historical Trades'!I3396</x:f>
      </x:c>
      <x:c r="J3396" s="0">
        <x:f>'Historical Trades'!J3396</x:f>
      </x:c>
      <x:c r="K3396" s="0">
        <x:f>'Historical Trades'!K3396</x:f>
      </x:c>
      <x:c r="L3396" s="0">
        <x:f>'Historical Trades'!L3396</x:f>
      </x:c>
      <x:c r="M3396" s="0">
        <x:f>'Historical Trades'!M3396</x:f>
      </x:c>
      <x:c r="N3396" s="0">
        <x:f>CLEAN('Historical Trades'!O3396)</x:f>
      </x:c>
      <x:c r="P3396" s="14">
        <x:f>IF(G3396="sell",M3396,-M3396)</x:f>
      </x:c>
      <x:c r="Q3396" s="14">
        <x:f>VLOOKUP(N3396,'Currency Rates'!$A$3:$C$32,3,0)</x:f>
      </x:c>
      <x:c r="R3396" s="0">
        <x:f>IF(A3396="SPUS",0,IF(A3396="FWD",0,P3396/Q3396))</x:f>
      </x:c>
    </x:row>
    <x:row r="3397" spans="1:19" x14ac:dyDescent="0.3">
      <x:c r="A3397" s="0">
        <x:f>'Historical Trades'!A3397</x:f>
      </x:c>
      <x:c r="B3397" s="0">
        <x:f>'Historical Trades'!B3397</x:f>
      </x:c>
      <x:c r="C3397" s="23">
        <x:f>'Historical Trades'!C3397</x:f>
      </x:c>
      <x:c r="D3397" s="0">
        <x:f>'Historical Trades'!D3397</x:f>
      </x:c>
      <x:c r="E3397" s="23">
        <x:f>'Historical Trades'!E3397</x:f>
      </x:c>
      <x:c r="F3397" s="0">
        <x:f>'Historical Trades'!F3397</x:f>
      </x:c>
      <x:c r="G3397" s="0">
        <x:f>'Historical Trades'!G3397</x:f>
      </x:c>
      <x:c r="H3397" s="0">
        <x:f>'Historical Trades'!H3397</x:f>
      </x:c>
      <x:c r="I3397" s="0">
        <x:f>'Historical Trades'!I3397</x:f>
      </x:c>
      <x:c r="J3397" s="0">
        <x:f>'Historical Trades'!J3397</x:f>
      </x:c>
      <x:c r="K3397" s="0">
        <x:f>'Historical Trades'!K3397</x:f>
      </x:c>
      <x:c r="L3397" s="0">
        <x:f>'Historical Trades'!L3397</x:f>
      </x:c>
      <x:c r="M3397" s="0">
        <x:f>'Historical Trades'!M3397</x:f>
      </x:c>
      <x:c r="N3397" s="0">
        <x:f>CLEAN('Historical Trades'!O3397)</x:f>
      </x:c>
      <x:c r="P3397" s="14">
        <x:f>IF(G3397="sell",M3397,-M3397)</x:f>
      </x:c>
      <x:c r="Q3397" s="14">
        <x:f>VLOOKUP(N3397,'Currency Rates'!$A$3:$C$32,3,0)</x:f>
      </x:c>
      <x:c r="R3397" s="0">
        <x:f>IF(A3397="SPUS",0,IF(A3397="FWD",0,P3397/Q3397))</x:f>
      </x:c>
    </x:row>
    <x:row r="3398" spans="1:19" x14ac:dyDescent="0.3">
      <x:c r="A3398" s="0">
        <x:f>'Historical Trades'!A3398</x:f>
      </x:c>
      <x:c r="B3398" s="0">
        <x:f>'Historical Trades'!B3398</x:f>
      </x:c>
      <x:c r="C3398" s="23">
        <x:f>'Historical Trades'!C3398</x:f>
      </x:c>
      <x:c r="D3398" s="0">
        <x:f>'Historical Trades'!D3398</x:f>
      </x:c>
      <x:c r="E3398" s="23">
        <x:f>'Historical Trades'!E3398</x:f>
      </x:c>
      <x:c r="F3398" s="0">
        <x:f>'Historical Trades'!F3398</x:f>
      </x:c>
      <x:c r="G3398" s="0">
        <x:f>'Historical Trades'!G3398</x:f>
      </x:c>
      <x:c r="H3398" s="0">
        <x:f>'Historical Trades'!H3398</x:f>
      </x:c>
      <x:c r="I3398" s="0">
        <x:f>'Historical Trades'!I3398</x:f>
      </x:c>
      <x:c r="J3398" s="0">
        <x:f>'Historical Trades'!J3398</x:f>
      </x:c>
      <x:c r="K3398" s="0">
        <x:f>'Historical Trades'!K3398</x:f>
      </x:c>
      <x:c r="L3398" s="0">
        <x:f>'Historical Trades'!L3398</x:f>
      </x:c>
      <x:c r="M3398" s="0">
        <x:f>'Historical Trades'!M3398</x:f>
      </x:c>
      <x:c r="N3398" s="0">
        <x:f>CLEAN('Historical Trades'!O3398)</x:f>
      </x:c>
      <x:c r="P3398" s="14">
        <x:f>IF(G3398="sell",M3398,-M3398)</x:f>
      </x:c>
      <x:c r="Q3398" s="14">
        <x:f>VLOOKUP(N3398,'Currency Rates'!$A$3:$C$32,3,0)</x:f>
      </x:c>
      <x:c r="R3398" s="0">
        <x:f>IF(A3398="SPUS",0,IF(A3398="FWD",0,P3398/Q3398))</x:f>
      </x:c>
    </x:row>
    <x:row r="3399" spans="1:19" x14ac:dyDescent="0.3">
      <x:c r="A3399" s="0">
        <x:f>'Historical Trades'!A3399</x:f>
      </x:c>
      <x:c r="B3399" s="0">
        <x:f>'Historical Trades'!B3399</x:f>
      </x:c>
      <x:c r="C3399" s="23">
        <x:f>'Historical Trades'!C3399</x:f>
      </x:c>
      <x:c r="D3399" s="0">
        <x:f>'Historical Trades'!D3399</x:f>
      </x:c>
      <x:c r="E3399" s="23">
        <x:f>'Historical Trades'!E3399</x:f>
      </x:c>
      <x:c r="F3399" s="0">
        <x:f>'Historical Trades'!F3399</x:f>
      </x:c>
      <x:c r="G3399" s="0">
        <x:f>'Historical Trades'!G3399</x:f>
      </x:c>
      <x:c r="H3399" s="0">
        <x:f>'Historical Trades'!H3399</x:f>
      </x:c>
      <x:c r="I3399" s="0">
        <x:f>'Historical Trades'!I3399</x:f>
      </x:c>
      <x:c r="J3399" s="0">
        <x:f>'Historical Trades'!J3399</x:f>
      </x:c>
      <x:c r="K3399" s="0">
        <x:f>'Historical Trades'!K3399</x:f>
      </x:c>
      <x:c r="L3399" s="0">
        <x:f>'Historical Trades'!L3399</x:f>
      </x:c>
      <x:c r="M3399" s="0">
        <x:f>'Historical Trades'!M3399</x:f>
      </x:c>
      <x:c r="N3399" s="0">
        <x:f>CLEAN('Historical Trades'!O3399)</x:f>
      </x:c>
      <x:c r="P3399" s="14">
        <x:f>IF(G3399="sell",M3399,-M3399)</x:f>
      </x:c>
      <x:c r="Q3399" s="14">
        <x:f>VLOOKUP(N3399,'Currency Rates'!$A$3:$C$32,3,0)</x:f>
      </x:c>
      <x:c r="R3399" s="0">
        <x:f>IF(A3399="SPUS",0,IF(A3399="FWD",0,P3399/Q3399))</x:f>
      </x:c>
    </x:row>
    <x:row r="3400" spans="1:19" x14ac:dyDescent="0.3">
      <x:c r="A3400" s="0">
        <x:f>'Historical Trades'!A3400</x:f>
      </x:c>
      <x:c r="B3400" s="0">
        <x:f>'Historical Trades'!B3400</x:f>
      </x:c>
      <x:c r="C3400" s="23">
        <x:f>'Historical Trades'!C3400</x:f>
      </x:c>
      <x:c r="D3400" s="0">
        <x:f>'Historical Trades'!D3400</x:f>
      </x:c>
      <x:c r="E3400" s="23">
        <x:f>'Historical Trades'!E3400</x:f>
      </x:c>
      <x:c r="F3400" s="0">
        <x:f>'Historical Trades'!F3400</x:f>
      </x:c>
      <x:c r="G3400" s="0">
        <x:f>'Historical Trades'!G3400</x:f>
      </x:c>
      <x:c r="H3400" s="0">
        <x:f>'Historical Trades'!H3400</x:f>
      </x:c>
      <x:c r="I3400" s="0">
        <x:f>'Historical Trades'!I3400</x:f>
      </x:c>
      <x:c r="J3400" s="0">
        <x:f>'Historical Trades'!J3400</x:f>
      </x:c>
      <x:c r="K3400" s="0">
        <x:f>'Historical Trades'!K3400</x:f>
      </x:c>
      <x:c r="L3400" s="0">
        <x:f>'Historical Trades'!L3400</x:f>
      </x:c>
      <x:c r="M3400" s="0">
        <x:f>'Historical Trades'!M3400</x:f>
      </x:c>
      <x:c r="N3400" s="0">
        <x:f>CLEAN('Historical Trades'!O3400)</x:f>
      </x:c>
      <x:c r="P3400" s="14">
        <x:f>IF(G3400="sell",M3400,-M3400)</x:f>
      </x:c>
      <x:c r="Q3400" s="14">
        <x:f>VLOOKUP(N3400,'Currency Rates'!$A$3:$C$32,3,0)</x:f>
      </x:c>
      <x:c r="R3400" s="0">
        <x:f>IF(A3400="SPUS",0,IF(A3400="FWD",0,P3400/Q3400))</x:f>
      </x:c>
    </x:row>
    <x:row r="3401" spans="1:19" x14ac:dyDescent="0.3">
      <x:c r="A3401" s="0">
        <x:f>'Historical Trades'!A3401</x:f>
      </x:c>
      <x:c r="B3401" s="0">
        <x:f>'Historical Trades'!B3401</x:f>
      </x:c>
      <x:c r="C3401" s="23">
        <x:f>'Historical Trades'!C3401</x:f>
      </x:c>
      <x:c r="D3401" s="0">
        <x:f>'Historical Trades'!D3401</x:f>
      </x:c>
      <x:c r="E3401" s="23">
        <x:f>'Historical Trades'!E3401</x:f>
      </x:c>
      <x:c r="F3401" s="0">
        <x:f>'Historical Trades'!F3401</x:f>
      </x:c>
      <x:c r="G3401" s="0">
        <x:f>'Historical Trades'!G3401</x:f>
      </x:c>
      <x:c r="H3401" s="0">
        <x:f>'Historical Trades'!H3401</x:f>
      </x:c>
      <x:c r="I3401" s="0">
        <x:f>'Historical Trades'!I3401</x:f>
      </x:c>
      <x:c r="J3401" s="0">
        <x:f>'Historical Trades'!J3401</x:f>
      </x:c>
      <x:c r="K3401" s="0">
        <x:f>'Historical Trades'!K3401</x:f>
      </x:c>
      <x:c r="L3401" s="0">
        <x:f>'Historical Trades'!L3401</x:f>
      </x:c>
      <x:c r="M3401" s="0">
        <x:f>'Historical Trades'!M3401</x:f>
      </x:c>
      <x:c r="N3401" s="0">
        <x:f>CLEAN('Historical Trades'!O3401)</x:f>
      </x:c>
      <x:c r="P3401" s="14">
        <x:f>IF(G3401="sell",M3401,-M3401)</x:f>
      </x:c>
      <x:c r="Q3401" s="14">
        <x:f>VLOOKUP(N3401,'Currency Rates'!$A$3:$C$32,3,0)</x:f>
      </x:c>
      <x:c r="R3401" s="0">
        <x:f>IF(A3401="SPUS",0,IF(A3401="FWD",0,P3401/Q3401))</x:f>
      </x:c>
    </x:row>
    <x:row r="3402" spans="1:19" x14ac:dyDescent="0.3">
      <x:c r="A3402" s="0">
        <x:f>'Historical Trades'!A3402</x:f>
      </x:c>
      <x:c r="B3402" s="0">
        <x:f>'Historical Trades'!B3402</x:f>
      </x:c>
      <x:c r="C3402" s="23">
        <x:f>'Historical Trades'!C3402</x:f>
      </x:c>
      <x:c r="D3402" s="0">
        <x:f>'Historical Trades'!D3402</x:f>
      </x:c>
      <x:c r="E3402" s="23">
        <x:f>'Historical Trades'!E3402</x:f>
      </x:c>
      <x:c r="F3402" s="0">
        <x:f>'Historical Trades'!F3402</x:f>
      </x:c>
      <x:c r="G3402" s="0">
        <x:f>'Historical Trades'!G3402</x:f>
      </x:c>
      <x:c r="H3402" s="0">
        <x:f>'Historical Trades'!H3402</x:f>
      </x:c>
      <x:c r="I3402" s="0">
        <x:f>'Historical Trades'!I3402</x:f>
      </x:c>
      <x:c r="J3402" s="0">
        <x:f>'Historical Trades'!J3402</x:f>
      </x:c>
      <x:c r="K3402" s="0">
        <x:f>'Historical Trades'!K3402</x:f>
      </x:c>
      <x:c r="L3402" s="0">
        <x:f>'Historical Trades'!L3402</x:f>
      </x:c>
      <x:c r="M3402" s="0">
        <x:f>'Historical Trades'!M3402</x:f>
      </x:c>
      <x:c r="N3402" s="0">
        <x:f>CLEAN('Historical Trades'!O3402)</x:f>
      </x:c>
      <x:c r="P3402" s="14">
        <x:f>IF(G3402="sell",M3402,-M3402)</x:f>
      </x:c>
      <x:c r="Q3402" s="14">
        <x:f>VLOOKUP(N3402,'Currency Rates'!$A$3:$C$32,3,0)</x:f>
      </x:c>
      <x:c r="R3402" s="0">
        <x:f>IF(A3402="SPUS",0,IF(A3402="FWD",0,P3402/Q3402))</x:f>
      </x:c>
    </x:row>
    <x:row r="3403" spans="1:19" x14ac:dyDescent="0.3">
      <x:c r="A3403" s="0">
        <x:f>'Historical Trades'!A3403</x:f>
      </x:c>
      <x:c r="B3403" s="0">
        <x:f>'Historical Trades'!B3403</x:f>
      </x:c>
      <x:c r="C3403" s="23">
        <x:f>'Historical Trades'!C3403</x:f>
      </x:c>
      <x:c r="D3403" s="0">
        <x:f>'Historical Trades'!D3403</x:f>
      </x:c>
      <x:c r="E3403" s="23">
        <x:f>'Historical Trades'!E3403</x:f>
      </x:c>
      <x:c r="F3403" s="0">
        <x:f>'Historical Trades'!F3403</x:f>
      </x:c>
      <x:c r="G3403" s="0">
        <x:f>'Historical Trades'!G3403</x:f>
      </x:c>
      <x:c r="H3403" s="0">
        <x:f>'Historical Trades'!H3403</x:f>
      </x:c>
      <x:c r="I3403" s="0">
        <x:f>'Historical Trades'!I3403</x:f>
      </x:c>
      <x:c r="J3403" s="0">
        <x:f>'Historical Trades'!J3403</x:f>
      </x:c>
      <x:c r="K3403" s="0">
        <x:f>'Historical Trades'!K3403</x:f>
      </x:c>
      <x:c r="L3403" s="0">
        <x:f>'Historical Trades'!L3403</x:f>
      </x:c>
      <x:c r="M3403" s="0">
        <x:f>'Historical Trades'!M3403</x:f>
      </x:c>
      <x:c r="N3403" s="0">
        <x:f>CLEAN('Historical Trades'!O3403)</x:f>
      </x:c>
      <x:c r="P3403" s="14">
        <x:f>IF(G3403="sell",M3403,-M3403)</x:f>
      </x:c>
      <x:c r="Q3403" s="14">
        <x:f>VLOOKUP(N3403,'Currency Rates'!$A$3:$C$32,3,0)</x:f>
      </x:c>
      <x:c r="R3403" s="0">
        <x:f>IF(A3403="SPUS",0,IF(A3403="FWD",0,P3403/Q3403))</x:f>
      </x:c>
    </x:row>
    <x:row r="3404" spans="1:19" x14ac:dyDescent="0.3">
      <x:c r="A3404" s="0">
        <x:f>'Historical Trades'!A3404</x:f>
      </x:c>
      <x:c r="B3404" s="0">
        <x:f>'Historical Trades'!B3404</x:f>
      </x:c>
      <x:c r="C3404" s="23">
        <x:f>'Historical Trades'!C3404</x:f>
      </x:c>
      <x:c r="D3404" s="0">
        <x:f>'Historical Trades'!D3404</x:f>
      </x:c>
      <x:c r="E3404" s="23">
        <x:f>'Historical Trades'!E3404</x:f>
      </x:c>
      <x:c r="F3404" s="0">
        <x:f>'Historical Trades'!F3404</x:f>
      </x:c>
      <x:c r="G3404" s="0">
        <x:f>'Historical Trades'!G3404</x:f>
      </x:c>
      <x:c r="H3404" s="0">
        <x:f>'Historical Trades'!H3404</x:f>
      </x:c>
      <x:c r="I3404" s="0">
        <x:f>'Historical Trades'!I3404</x:f>
      </x:c>
      <x:c r="J3404" s="0">
        <x:f>'Historical Trades'!J3404</x:f>
      </x:c>
      <x:c r="K3404" s="0">
        <x:f>'Historical Trades'!K3404</x:f>
      </x:c>
      <x:c r="L3404" s="0">
        <x:f>'Historical Trades'!L3404</x:f>
      </x:c>
      <x:c r="M3404" s="0">
        <x:f>'Historical Trades'!M3404</x:f>
      </x:c>
      <x:c r="N3404" s="0">
        <x:f>CLEAN('Historical Trades'!O3404)</x:f>
      </x:c>
      <x:c r="P3404" s="14">
        <x:f>IF(G3404="sell",M3404,-M3404)</x:f>
      </x:c>
      <x:c r="Q3404" s="14">
        <x:f>VLOOKUP(N3404,'Currency Rates'!$A$3:$C$32,3,0)</x:f>
      </x:c>
      <x:c r="R3404" s="0">
        <x:f>IF(A3404="SPUS",0,IF(A3404="FWD",0,P3404/Q3404))</x:f>
      </x:c>
    </x:row>
    <x:row r="3405" spans="1:19" x14ac:dyDescent="0.3">
      <x:c r="A3405" s="0">
        <x:f>'Historical Trades'!A3405</x:f>
      </x:c>
      <x:c r="B3405" s="0">
        <x:f>'Historical Trades'!B3405</x:f>
      </x:c>
      <x:c r="C3405" s="23">
        <x:f>'Historical Trades'!C3405</x:f>
      </x:c>
      <x:c r="D3405" s="0">
        <x:f>'Historical Trades'!D3405</x:f>
      </x:c>
      <x:c r="E3405" s="23">
        <x:f>'Historical Trades'!E3405</x:f>
      </x:c>
      <x:c r="F3405" s="0">
        <x:f>'Historical Trades'!F3405</x:f>
      </x:c>
      <x:c r="G3405" s="0">
        <x:f>'Historical Trades'!G3405</x:f>
      </x:c>
      <x:c r="H3405" s="0">
        <x:f>'Historical Trades'!H3405</x:f>
      </x:c>
      <x:c r="I3405" s="0">
        <x:f>'Historical Trades'!I3405</x:f>
      </x:c>
      <x:c r="J3405" s="0">
        <x:f>'Historical Trades'!J3405</x:f>
      </x:c>
      <x:c r="K3405" s="0">
        <x:f>'Historical Trades'!K3405</x:f>
      </x:c>
      <x:c r="L3405" s="0">
        <x:f>'Historical Trades'!L3405</x:f>
      </x:c>
      <x:c r="M3405" s="0">
        <x:f>'Historical Trades'!M3405</x:f>
      </x:c>
      <x:c r="N3405" s="0">
        <x:f>CLEAN('Historical Trades'!O3405)</x:f>
      </x:c>
      <x:c r="P3405" s="14">
        <x:f>IF(G3405="sell",M3405,-M3405)</x:f>
      </x:c>
      <x:c r="Q3405" s="14">
        <x:f>VLOOKUP(N3405,'Currency Rates'!$A$3:$C$32,3,0)</x:f>
      </x:c>
      <x:c r="R3405" s="0">
        <x:f>IF(A3405="SPUS",0,IF(A3405="FWD",0,P3405/Q3405))</x:f>
      </x:c>
    </x:row>
    <x:row r="3406" spans="1:19" x14ac:dyDescent="0.3">
      <x:c r="A3406" s="0">
        <x:f>'Historical Trades'!A3406</x:f>
      </x:c>
      <x:c r="B3406" s="0">
        <x:f>'Historical Trades'!B3406</x:f>
      </x:c>
      <x:c r="C3406" s="23">
        <x:f>'Historical Trades'!C3406</x:f>
      </x:c>
      <x:c r="D3406" s="0">
        <x:f>'Historical Trades'!D3406</x:f>
      </x:c>
      <x:c r="E3406" s="23">
        <x:f>'Historical Trades'!E3406</x:f>
      </x:c>
      <x:c r="F3406" s="0">
        <x:f>'Historical Trades'!F3406</x:f>
      </x:c>
      <x:c r="G3406" s="0">
        <x:f>'Historical Trades'!G3406</x:f>
      </x:c>
      <x:c r="H3406" s="0">
        <x:f>'Historical Trades'!H3406</x:f>
      </x:c>
      <x:c r="I3406" s="0">
        <x:f>'Historical Trades'!I3406</x:f>
      </x:c>
      <x:c r="J3406" s="0">
        <x:f>'Historical Trades'!J3406</x:f>
      </x:c>
      <x:c r="K3406" s="0">
        <x:f>'Historical Trades'!K3406</x:f>
      </x:c>
      <x:c r="L3406" s="0">
        <x:f>'Historical Trades'!L3406</x:f>
      </x:c>
      <x:c r="M3406" s="0">
        <x:f>'Historical Trades'!M3406</x:f>
      </x:c>
      <x:c r="N3406" s="0">
        <x:f>CLEAN('Historical Trades'!O3406)</x:f>
      </x:c>
      <x:c r="P3406" s="14">
        <x:f>IF(G3406="sell",M3406,-M3406)</x:f>
      </x:c>
      <x:c r="Q3406" s="14">
        <x:f>VLOOKUP(N3406,'Currency Rates'!$A$3:$C$32,3,0)</x:f>
      </x:c>
      <x:c r="R3406" s="0">
        <x:f>IF(A3406="SPUS",0,IF(A3406="FWD",0,P3406/Q3406))</x:f>
      </x:c>
    </x:row>
    <x:row r="3407" spans="1:19" x14ac:dyDescent="0.3">
      <x:c r="A3407" s="0">
        <x:f>'Historical Trades'!A3407</x:f>
      </x:c>
      <x:c r="B3407" s="0">
        <x:f>'Historical Trades'!B3407</x:f>
      </x:c>
      <x:c r="C3407" s="23">
        <x:f>'Historical Trades'!C3407</x:f>
      </x:c>
      <x:c r="D3407" s="0">
        <x:f>'Historical Trades'!D3407</x:f>
      </x:c>
      <x:c r="E3407" s="23">
        <x:f>'Historical Trades'!E3407</x:f>
      </x:c>
      <x:c r="F3407" s="0">
        <x:f>'Historical Trades'!F3407</x:f>
      </x:c>
      <x:c r="G3407" s="0">
        <x:f>'Historical Trades'!G3407</x:f>
      </x:c>
      <x:c r="H3407" s="0">
        <x:f>'Historical Trades'!H3407</x:f>
      </x:c>
      <x:c r="I3407" s="0">
        <x:f>'Historical Trades'!I3407</x:f>
      </x:c>
      <x:c r="J3407" s="0">
        <x:f>'Historical Trades'!J3407</x:f>
      </x:c>
      <x:c r="K3407" s="0">
        <x:f>'Historical Trades'!K3407</x:f>
      </x:c>
      <x:c r="L3407" s="0">
        <x:f>'Historical Trades'!L3407</x:f>
      </x:c>
      <x:c r="M3407" s="0">
        <x:f>'Historical Trades'!M3407</x:f>
      </x:c>
      <x:c r="N3407" s="0">
        <x:f>CLEAN('Historical Trades'!O3407)</x:f>
      </x:c>
      <x:c r="P3407" s="14">
        <x:f>IF(G3407="sell",M3407,-M3407)</x:f>
      </x:c>
      <x:c r="Q3407" s="14">
        <x:f>VLOOKUP(N3407,'Currency Rates'!$A$3:$C$32,3,0)</x:f>
      </x:c>
      <x:c r="R3407" s="0">
        <x:f>IF(A3407="SPUS",0,IF(A3407="FWD",0,P3407/Q3407))</x:f>
      </x:c>
    </x:row>
    <x:row r="3408" spans="1:19" x14ac:dyDescent="0.3">
      <x:c r="A3408" s="0">
        <x:f>'Historical Trades'!A3408</x:f>
      </x:c>
      <x:c r="B3408" s="0">
        <x:f>'Historical Trades'!B3408</x:f>
      </x:c>
      <x:c r="C3408" s="23">
        <x:f>'Historical Trades'!C3408</x:f>
      </x:c>
      <x:c r="D3408" s="0">
        <x:f>'Historical Trades'!D3408</x:f>
      </x:c>
      <x:c r="E3408" s="23">
        <x:f>'Historical Trades'!E3408</x:f>
      </x:c>
      <x:c r="F3408" s="0">
        <x:f>'Historical Trades'!F3408</x:f>
      </x:c>
      <x:c r="G3408" s="0">
        <x:f>'Historical Trades'!G3408</x:f>
      </x:c>
      <x:c r="H3408" s="0">
        <x:f>'Historical Trades'!H3408</x:f>
      </x:c>
      <x:c r="I3408" s="0">
        <x:f>'Historical Trades'!I3408</x:f>
      </x:c>
      <x:c r="J3408" s="0">
        <x:f>'Historical Trades'!J3408</x:f>
      </x:c>
      <x:c r="K3408" s="0">
        <x:f>'Historical Trades'!K3408</x:f>
      </x:c>
      <x:c r="L3408" s="0">
        <x:f>'Historical Trades'!L3408</x:f>
      </x:c>
      <x:c r="M3408" s="0">
        <x:f>'Historical Trades'!M3408</x:f>
      </x:c>
      <x:c r="N3408" s="0">
        <x:f>CLEAN('Historical Trades'!O3408)</x:f>
      </x:c>
      <x:c r="P3408" s="14">
        <x:f>IF(G3408="sell",M3408,-M3408)</x:f>
      </x:c>
      <x:c r="Q3408" s="14">
        <x:f>VLOOKUP(N3408,'Currency Rates'!$A$3:$C$32,3,0)</x:f>
      </x:c>
      <x:c r="R3408" s="0">
        <x:f>IF(A3408="SPUS",0,IF(A3408="FWD",0,P3408/Q3408))</x:f>
      </x:c>
    </x:row>
    <x:row r="3409" spans="1:19" x14ac:dyDescent="0.3">
      <x:c r="A3409" s="0">
        <x:f>'Historical Trades'!A3409</x:f>
      </x:c>
      <x:c r="B3409" s="0">
        <x:f>'Historical Trades'!B3409</x:f>
      </x:c>
      <x:c r="C3409" s="23">
        <x:f>'Historical Trades'!C3409</x:f>
      </x:c>
      <x:c r="D3409" s="0">
        <x:f>'Historical Trades'!D3409</x:f>
      </x:c>
      <x:c r="E3409" s="23">
        <x:f>'Historical Trades'!E3409</x:f>
      </x:c>
      <x:c r="F3409" s="0">
        <x:f>'Historical Trades'!F3409</x:f>
      </x:c>
      <x:c r="G3409" s="0">
        <x:f>'Historical Trades'!G3409</x:f>
      </x:c>
      <x:c r="H3409" s="0">
        <x:f>'Historical Trades'!H3409</x:f>
      </x:c>
      <x:c r="I3409" s="0">
        <x:f>'Historical Trades'!I3409</x:f>
      </x:c>
      <x:c r="J3409" s="0">
        <x:f>'Historical Trades'!J3409</x:f>
      </x:c>
      <x:c r="K3409" s="0">
        <x:f>'Historical Trades'!K3409</x:f>
      </x:c>
      <x:c r="L3409" s="0">
        <x:f>'Historical Trades'!L3409</x:f>
      </x:c>
      <x:c r="M3409" s="0">
        <x:f>'Historical Trades'!M3409</x:f>
      </x:c>
      <x:c r="N3409" s="0">
        <x:f>CLEAN('Historical Trades'!O3409)</x:f>
      </x:c>
      <x:c r="P3409" s="14">
        <x:f>IF(G3409="sell",M3409,-M3409)</x:f>
      </x:c>
      <x:c r="Q3409" s="14">
        <x:f>VLOOKUP(N3409,'Currency Rates'!$A$3:$C$32,3,0)</x:f>
      </x:c>
      <x:c r="R3409" s="0">
        <x:f>IF(A3409="SPUS",0,IF(A3409="FWD",0,P3409/Q3409))</x:f>
      </x:c>
    </x:row>
    <x:row r="3410" spans="1:19" x14ac:dyDescent="0.3">
      <x:c r="A3410" s="0">
        <x:f>'Historical Trades'!A3410</x:f>
      </x:c>
      <x:c r="B3410" s="0">
        <x:f>'Historical Trades'!B3410</x:f>
      </x:c>
      <x:c r="C3410" s="23">
        <x:f>'Historical Trades'!C3410</x:f>
      </x:c>
      <x:c r="D3410" s="0">
        <x:f>'Historical Trades'!D3410</x:f>
      </x:c>
      <x:c r="E3410" s="23">
        <x:f>'Historical Trades'!E3410</x:f>
      </x:c>
      <x:c r="F3410" s="0">
        <x:f>'Historical Trades'!F3410</x:f>
      </x:c>
      <x:c r="G3410" s="0">
        <x:f>'Historical Trades'!G3410</x:f>
      </x:c>
      <x:c r="H3410" s="0">
        <x:f>'Historical Trades'!H3410</x:f>
      </x:c>
      <x:c r="I3410" s="0">
        <x:f>'Historical Trades'!I3410</x:f>
      </x:c>
      <x:c r="J3410" s="0">
        <x:f>'Historical Trades'!J3410</x:f>
      </x:c>
      <x:c r="K3410" s="0">
        <x:f>'Historical Trades'!K3410</x:f>
      </x:c>
      <x:c r="L3410" s="0">
        <x:f>'Historical Trades'!L3410</x:f>
      </x:c>
      <x:c r="M3410" s="0">
        <x:f>'Historical Trades'!M3410</x:f>
      </x:c>
      <x:c r="N3410" s="0">
        <x:f>CLEAN('Historical Trades'!O3410)</x:f>
      </x:c>
      <x:c r="P3410" s="14">
        <x:f>IF(G3410="sell",M3410,-M3410)</x:f>
      </x:c>
      <x:c r="Q3410" s="14">
        <x:f>VLOOKUP(N3410,'Currency Rates'!$A$3:$C$32,3,0)</x:f>
      </x:c>
      <x:c r="R3410" s="0">
        <x:f>IF(A3410="SPUS",0,IF(A3410="FWD",0,P3410/Q3410))</x:f>
      </x:c>
    </x:row>
    <x:row r="3411" spans="1:19" x14ac:dyDescent="0.3">
      <x:c r="A3411" s="0">
        <x:f>'Historical Trades'!A3411</x:f>
      </x:c>
      <x:c r="B3411" s="0">
        <x:f>'Historical Trades'!B3411</x:f>
      </x:c>
      <x:c r="C3411" s="23">
        <x:f>'Historical Trades'!C3411</x:f>
      </x:c>
      <x:c r="D3411" s="0">
        <x:f>'Historical Trades'!D3411</x:f>
      </x:c>
      <x:c r="E3411" s="23">
        <x:f>'Historical Trades'!E3411</x:f>
      </x:c>
      <x:c r="F3411" s="0">
        <x:f>'Historical Trades'!F3411</x:f>
      </x:c>
      <x:c r="G3411" s="0">
        <x:f>'Historical Trades'!G3411</x:f>
      </x:c>
      <x:c r="H3411" s="0">
        <x:f>'Historical Trades'!H3411</x:f>
      </x:c>
      <x:c r="I3411" s="0">
        <x:f>'Historical Trades'!I3411</x:f>
      </x:c>
      <x:c r="J3411" s="0">
        <x:f>'Historical Trades'!J3411</x:f>
      </x:c>
      <x:c r="K3411" s="0">
        <x:f>'Historical Trades'!K3411</x:f>
      </x:c>
      <x:c r="L3411" s="0">
        <x:f>'Historical Trades'!L3411</x:f>
      </x:c>
      <x:c r="M3411" s="0">
        <x:f>'Historical Trades'!M3411</x:f>
      </x:c>
      <x:c r="N3411" s="0">
        <x:f>CLEAN('Historical Trades'!O3411)</x:f>
      </x:c>
      <x:c r="P3411" s="14">
        <x:f>IF(G3411="sell",M3411,-M3411)</x:f>
      </x:c>
      <x:c r="Q3411" s="14">
        <x:f>VLOOKUP(N3411,'Currency Rates'!$A$3:$C$32,3,0)</x:f>
      </x:c>
      <x:c r="R3411" s="0">
        <x:f>IF(A3411="SPUS",0,IF(A3411="FWD",0,P3411/Q3411))</x:f>
      </x:c>
    </x:row>
    <x:row r="3412" spans="1:19" x14ac:dyDescent="0.3">
      <x:c r="A3412" s="0">
        <x:f>'Historical Trades'!A3412</x:f>
      </x:c>
      <x:c r="B3412" s="0">
        <x:f>'Historical Trades'!B3412</x:f>
      </x:c>
      <x:c r="C3412" s="23">
        <x:f>'Historical Trades'!C3412</x:f>
      </x:c>
      <x:c r="D3412" s="0">
        <x:f>'Historical Trades'!D3412</x:f>
      </x:c>
      <x:c r="E3412" s="23">
        <x:f>'Historical Trades'!E3412</x:f>
      </x:c>
      <x:c r="F3412" s="0">
        <x:f>'Historical Trades'!F3412</x:f>
      </x:c>
      <x:c r="G3412" s="0">
        <x:f>'Historical Trades'!G3412</x:f>
      </x:c>
      <x:c r="H3412" s="0">
        <x:f>'Historical Trades'!H3412</x:f>
      </x:c>
      <x:c r="I3412" s="0">
        <x:f>'Historical Trades'!I3412</x:f>
      </x:c>
      <x:c r="J3412" s="0">
        <x:f>'Historical Trades'!J3412</x:f>
      </x:c>
      <x:c r="K3412" s="0">
        <x:f>'Historical Trades'!K3412</x:f>
      </x:c>
      <x:c r="L3412" s="0">
        <x:f>'Historical Trades'!L3412</x:f>
      </x:c>
      <x:c r="M3412" s="0">
        <x:f>'Historical Trades'!M3412</x:f>
      </x:c>
      <x:c r="N3412" s="0">
        <x:f>CLEAN('Historical Trades'!O3412)</x:f>
      </x:c>
      <x:c r="P3412" s="14">
        <x:f>IF(G3412="sell",M3412,-M3412)</x:f>
      </x:c>
      <x:c r="Q3412" s="14">
        <x:f>VLOOKUP(N3412,'Currency Rates'!$A$3:$C$32,3,0)</x:f>
      </x:c>
      <x:c r="R3412" s="0">
        <x:f>IF(A3412="SPUS",0,IF(A3412="FWD",0,P3412/Q3412))</x:f>
      </x:c>
    </x:row>
    <x:row r="3413" spans="1:19" x14ac:dyDescent="0.3">
      <x:c r="A3413" s="0">
        <x:f>'Historical Trades'!A3413</x:f>
      </x:c>
      <x:c r="B3413" s="0">
        <x:f>'Historical Trades'!B3413</x:f>
      </x:c>
      <x:c r="C3413" s="23">
        <x:f>'Historical Trades'!C3413</x:f>
      </x:c>
      <x:c r="D3413" s="0">
        <x:f>'Historical Trades'!D3413</x:f>
      </x:c>
      <x:c r="E3413" s="23">
        <x:f>'Historical Trades'!E3413</x:f>
      </x:c>
      <x:c r="F3413" s="0">
        <x:f>'Historical Trades'!F3413</x:f>
      </x:c>
      <x:c r="G3413" s="0">
        <x:f>'Historical Trades'!G3413</x:f>
      </x:c>
      <x:c r="H3413" s="0">
        <x:f>'Historical Trades'!H3413</x:f>
      </x:c>
      <x:c r="I3413" s="0">
        <x:f>'Historical Trades'!I3413</x:f>
      </x:c>
      <x:c r="J3413" s="0">
        <x:f>'Historical Trades'!J3413</x:f>
      </x:c>
      <x:c r="K3413" s="0">
        <x:f>'Historical Trades'!K3413</x:f>
      </x:c>
      <x:c r="L3413" s="0">
        <x:f>'Historical Trades'!L3413</x:f>
      </x:c>
      <x:c r="M3413" s="0">
        <x:f>'Historical Trades'!M3413</x:f>
      </x:c>
      <x:c r="N3413" s="0">
        <x:f>CLEAN('Historical Trades'!O3413)</x:f>
      </x:c>
      <x:c r="P3413" s="14">
        <x:f>IF(G3413="sell",M3413,-M3413)</x:f>
      </x:c>
      <x:c r="Q3413" s="14">
        <x:f>VLOOKUP(N3413,'Currency Rates'!$A$3:$C$32,3,0)</x:f>
      </x:c>
      <x:c r="R3413" s="0">
        <x:f>IF(A3413="SPUS",0,IF(A3413="FWD",0,P3413/Q3413))</x:f>
      </x:c>
    </x:row>
    <x:row r="3414" spans="1:19" x14ac:dyDescent="0.3">
      <x:c r="A3414" s="0">
        <x:f>'Historical Trades'!A3414</x:f>
      </x:c>
      <x:c r="B3414" s="0">
        <x:f>'Historical Trades'!B3414</x:f>
      </x:c>
      <x:c r="C3414" s="23">
        <x:f>'Historical Trades'!C3414</x:f>
      </x:c>
      <x:c r="D3414" s="0">
        <x:f>'Historical Trades'!D3414</x:f>
      </x:c>
      <x:c r="E3414" s="23">
        <x:f>'Historical Trades'!E3414</x:f>
      </x:c>
      <x:c r="F3414" s="0">
        <x:f>'Historical Trades'!F3414</x:f>
      </x:c>
      <x:c r="G3414" s="0">
        <x:f>'Historical Trades'!G3414</x:f>
      </x:c>
      <x:c r="H3414" s="0">
        <x:f>'Historical Trades'!H3414</x:f>
      </x:c>
      <x:c r="I3414" s="0">
        <x:f>'Historical Trades'!I3414</x:f>
      </x:c>
      <x:c r="J3414" s="0">
        <x:f>'Historical Trades'!J3414</x:f>
      </x:c>
      <x:c r="K3414" s="0">
        <x:f>'Historical Trades'!K3414</x:f>
      </x:c>
      <x:c r="L3414" s="0">
        <x:f>'Historical Trades'!L3414</x:f>
      </x:c>
      <x:c r="M3414" s="0">
        <x:f>'Historical Trades'!M3414</x:f>
      </x:c>
      <x:c r="N3414" s="0">
        <x:f>CLEAN('Historical Trades'!O3414)</x:f>
      </x:c>
      <x:c r="P3414" s="14">
        <x:f>IF(G3414="sell",M3414,-M3414)</x:f>
      </x:c>
      <x:c r="Q3414" s="14">
        <x:f>VLOOKUP(N3414,'Currency Rates'!$A$3:$C$32,3,0)</x:f>
      </x:c>
      <x:c r="R3414" s="0">
        <x:f>IF(A3414="SPUS",0,IF(A3414="FWD",0,P3414/Q3414))</x:f>
      </x:c>
    </x:row>
    <x:row r="3415" spans="1:19" x14ac:dyDescent="0.3">
      <x:c r="A3415" s="0">
        <x:f>'Historical Trades'!A3415</x:f>
      </x:c>
      <x:c r="B3415" s="0">
        <x:f>'Historical Trades'!B3415</x:f>
      </x:c>
      <x:c r="C3415" s="23">
        <x:f>'Historical Trades'!C3415</x:f>
      </x:c>
      <x:c r="D3415" s="0">
        <x:f>'Historical Trades'!D3415</x:f>
      </x:c>
      <x:c r="E3415" s="23">
        <x:f>'Historical Trades'!E3415</x:f>
      </x:c>
      <x:c r="F3415" s="0">
        <x:f>'Historical Trades'!F3415</x:f>
      </x:c>
      <x:c r="G3415" s="0">
        <x:f>'Historical Trades'!G3415</x:f>
      </x:c>
      <x:c r="H3415" s="0">
        <x:f>'Historical Trades'!H3415</x:f>
      </x:c>
      <x:c r="I3415" s="0">
        <x:f>'Historical Trades'!I3415</x:f>
      </x:c>
      <x:c r="J3415" s="0">
        <x:f>'Historical Trades'!J3415</x:f>
      </x:c>
      <x:c r="K3415" s="0">
        <x:f>'Historical Trades'!K3415</x:f>
      </x:c>
      <x:c r="L3415" s="0">
        <x:f>'Historical Trades'!L3415</x:f>
      </x:c>
      <x:c r="M3415" s="0">
        <x:f>'Historical Trades'!M3415</x:f>
      </x:c>
      <x:c r="N3415" s="0">
        <x:f>CLEAN('Historical Trades'!O3415)</x:f>
      </x:c>
      <x:c r="P3415" s="14">
        <x:f>IF(G3415="sell",M3415,-M3415)</x:f>
      </x:c>
      <x:c r="Q3415" s="14">
        <x:f>VLOOKUP(N3415,'Currency Rates'!$A$3:$C$32,3,0)</x:f>
      </x:c>
      <x:c r="R3415" s="0">
        <x:f>IF(A3415="SPUS",0,IF(A3415="FWD",0,P3415/Q3415))</x:f>
      </x:c>
    </x:row>
    <x:row r="3416" spans="1:19" x14ac:dyDescent="0.3">
      <x:c r="A3416" s="0">
        <x:f>'Historical Trades'!A3416</x:f>
      </x:c>
      <x:c r="B3416" s="0">
        <x:f>'Historical Trades'!B3416</x:f>
      </x:c>
      <x:c r="C3416" s="23">
        <x:f>'Historical Trades'!C3416</x:f>
      </x:c>
      <x:c r="D3416" s="0">
        <x:f>'Historical Trades'!D3416</x:f>
      </x:c>
      <x:c r="E3416" s="23">
        <x:f>'Historical Trades'!E3416</x:f>
      </x:c>
      <x:c r="F3416" s="0">
        <x:f>'Historical Trades'!F3416</x:f>
      </x:c>
      <x:c r="G3416" s="0">
        <x:f>'Historical Trades'!G3416</x:f>
      </x:c>
      <x:c r="H3416" s="0">
        <x:f>'Historical Trades'!H3416</x:f>
      </x:c>
      <x:c r="I3416" s="0">
        <x:f>'Historical Trades'!I3416</x:f>
      </x:c>
      <x:c r="J3416" s="0">
        <x:f>'Historical Trades'!J3416</x:f>
      </x:c>
      <x:c r="K3416" s="0">
        <x:f>'Historical Trades'!K3416</x:f>
      </x:c>
      <x:c r="L3416" s="0">
        <x:f>'Historical Trades'!L3416</x:f>
      </x:c>
      <x:c r="M3416" s="0">
        <x:f>'Historical Trades'!M3416</x:f>
      </x:c>
      <x:c r="N3416" s="0">
        <x:f>CLEAN('Historical Trades'!O3416)</x:f>
      </x:c>
      <x:c r="P3416" s="14">
        <x:f>IF(G3416="sell",M3416,-M3416)</x:f>
      </x:c>
      <x:c r="Q3416" s="14">
        <x:f>VLOOKUP(N3416,'Currency Rates'!$A$3:$C$32,3,0)</x:f>
      </x:c>
      <x:c r="R3416" s="0">
        <x:f>IF(A3416="SPUS",0,IF(A3416="FWD",0,P3416/Q3416))</x:f>
      </x:c>
    </x:row>
    <x:row r="3417" spans="1:19" x14ac:dyDescent="0.3">
      <x:c r="A3417" s="0">
        <x:f>'Historical Trades'!A3417</x:f>
      </x:c>
      <x:c r="B3417" s="0">
        <x:f>'Historical Trades'!B3417</x:f>
      </x:c>
      <x:c r="C3417" s="23">
        <x:f>'Historical Trades'!C3417</x:f>
      </x:c>
      <x:c r="D3417" s="0">
        <x:f>'Historical Trades'!D3417</x:f>
      </x:c>
      <x:c r="E3417" s="23">
        <x:f>'Historical Trades'!E3417</x:f>
      </x:c>
      <x:c r="F3417" s="0">
        <x:f>'Historical Trades'!F3417</x:f>
      </x:c>
      <x:c r="G3417" s="0">
        <x:f>'Historical Trades'!G3417</x:f>
      </x:c>
      <x:c r="H3417" s="0">
        <x:f>'Historical Trades'!H3417</x:f>
      </x:c>
      <x:c r="I3417" s="0">
        <x:f>'Historical Trades'!I3417</x:f>
      </x:c>
      <x:c r="J3417" s="0">
        <x:f>'Historical Trades'!J3417</x:f>
      </x:c>
      <x:c r="K3417" s="0">
        <x:f>'Historical Trades'!K3417</x:f>
      </x:c>
      <x:c r="L3417" s="0">
        <x:f>'Historical Trades'!L3417</x:f>
      </x:c>
      <x:c r="M3417" s="0">
        <x:f>'Historical Trades'!M3417</x:f>
      </x:c>
      <x:c r="N3417" s="0">
        <x:f>CLEAN('Historical Trades'!O3417)</x:f>
      </x:c>
      <x:c r="P3417" s="14">
        <x:f>IF(G3417="sell",M3417,-M3417)</x:f>
      </x:c>
      <x:c r="Q3417" s="14">
        <x:f>VLOOKUP(N3417,'Currency Rates'!$A$3:$C$32,3,0)</x:f>
      </x:c>
      <x:c r="R3417" s="0">
        <x:f>IF(A3417="SPUS",0,IF(A3417="FWD",0,P3417/Q3417))</x:f>
      </x:c>
    </x:row>
    <x:row r="3418" spans="1:19" x14ac:dyDescent="0.3">
      <x:c r="A3418" s="0">
        <x:f>'Historical Trades'!A3418</x:f>
      </x:c>
      <x:c r="B3418" s="0">
        <x:f>'Historical Trades'!B3418</x:f>
      </x:c>
      <x:c r="C3418" s="23">
        <x:f>'Historical Trades'!C3418</x:f>
      </x:c>
      <x:c r="D3418" s="0">
        <x:f>'Historical Trades'!D3418</x:f>
      </x:c>
      <x:c r="E3418" s="23">
        <x:f>'Historical Trades'!E3418</x:f>
      </x:c>
      <x:c r="F3418" s="0">
        <x:f>'Historical Trades'!F3418</x:f>
      </x:c>
      <x:c r="G3418" s="0">
        <x:f>'Historical Trades'!G3418</x:f>
      </x:c>
      <x:c r="H3418" s="0">
        <x:f>'Historical Trades'!H3418</x:f>
      </x:c>
      <x:c r="I3418" s="0">
        <x:f>'Historical Trades'!I3418</x:f>
      </x:c>
      <x:c r="J3418" s="0">
        <x:f>'Historical Trades'!J3418</x:f>
      </x:c>
      <x:c r="K3418" s="0">
        <x:f>'Historical Trades'!K3418</x:f>
      </x:c>
      <x:c r="L3418" s="0">
        <x:f>'Historical Trades'!L3418</x:f>
      </x:c>
      <x:c r="M3418" s="0">
        <x:f>'Historical Trades'!M3418</x:f>
      </x:c>
      <x:c r="N3418" s="0">
        <x:f>CLEAN('Historical Trades'!O3418)</x:f>
      </x:c>
      <x:c r="P3418" s="14">
        <x:f>IF(G3418="sell",M3418,-M3418)</x:f>
      </x:c>
      <x:c r="Q3418" s="14">
        <x:f>VLOOKUP(N3418,'Currency Rates'!$A$3:$C$32,3,0)</x:f>
      </x:c>
      <x:c r="R3418" s="0">
        <x:f>IF(A3418="SPUS",0,IF(A3418="FWD",0,P3418/Q3418))</x:f>
      </x:c>
    </x:row>
    <x:row r="3419" spans="1:19" x14ac:dyDescent="0.3">
      <x:c r="A3419" s="0">
        <x:f>'Historical Trades'!A3419</x:f>
      </x:c>
      <x:c r="B3419" s="0">
        <x:f>'Historical Trades'!B3419</x:f>
      </x:c>
      <x:c r="C3419" s="23">
        <x:f>'Historical Trades'!C3419</x:f>
      </x:c>
      <x:c r="D3419" s="0">
        <x:f>'Historical Trades'!D3419</x:f>
      </x:c>
      <x:c r="E3419" s="23">
        <x:f>'Historical Trades'!E3419</x:f>
      </x:c>
      <x:c r="F3419" s="0">
        <x:f>'Historical Trades'!F3419</x:f>
      </x:c>
      <x:c r="G3419" s="0">
        <x:f>'Historical Trades'!G3419</x:f>
      </x:c>
      <x:c r="H3419" s="0">
        <x:f>'Historical Trades'!H3419</x:f>
      </x:c>
      <x:c r="I3419" s="0">
        <x:f>'Historical Trades'!I3419</x:f>
      </x:c>
      <x:c r="J3419" s="0">
        <x:f>'Historical Trades'!J3419</x:f>
      </x:c>
      <x:c r="K3419" s="0">
        <x:f>'Historical Trades'!K3419</x:f>
      </x:c>
      <x:c r="L3419" s="0">
        <x:f>'Historical Trades'!L3419</x:f>
      </x:c>
      <x:c r="M3419" s="0">
        <x:f>'Historical Trades'!M3419</x:f>
      </x:c>
      <x:c r="N3419" s="0">
        <x:f>CLEAN('Historical Trades'!O3419)</x:f>
      </x:c>
      <x:c r="P3419" s="14">
        <x:f>IF(G3419="sell",M3419,-M3419)</x:f>
      </x:c>
      <x:c r="Q3419" s="14">
        <x:f>VLOOKUP(N3419,'Currency Rates'!$A$3:$C$32,3,0)</x:f>
      </x:c>
      <x:c r="R3419" s="0">
        <x:f>IF(A3419="SPUS",0,IF(A3419="FWD",0,P3419/Q3419))</x:f>
      </x:c>
    </x:row>
    <x:row r="3420" spans="1:19" x14ac:dyDescent="0.3">
      <x:c r="A3420" s="0">
        <x:f>'Historical Trades'!A3420</x:f>
      </x:c>
      <x:c r="B3420" s="0">
        <x:f>'Historical Trades'!B3420</x:f>
      </x:c>
      <x:c r="C3420" s="23">
        <x:f>'Historical Trades'!C3420</x:f>
      </x:c>
      <x:c r="D3420" s="0">
        <x:f>'Historical Trades'!D3420</x:f>
      </x:c>
      <x:c r="E3420" s="23">
        <x:f>'Historical Trades'!E3420</x:f>
      </x:c>
      <x:c r="F3420" s="0">
        <x:f>'Historical Trades'!F3420</x:f>
      </x:c>
      <x:c r="G3420" s="0">
        <x:f>'Historical Trades'!G3420</x:f>
      </x:c>
      <x:c r="H3420" s="0">
        <x:f>'Historical Trades'!H3420</x:f>
      </x:c>
      <x:c r="I3420" s="0">
        <x:f>'Historical Trades'!I3420</x:f>
      </x:c>
      <x:c r="J3420" s="0">
        <x:f>'Historical Trades'!J3420</x:f>
      </x:c>
      <x:c r="K3420" s="0">
        <x:f>'Historical Trades'!K3420</x:f>
      </x:c>
      <x:c r="L3420" s="0">
        <x:f>'Historical Trades'!L3420</x:f>
      </x:c>
      <x:c r="M3420" s="0">
        <x:f>'Historical Trades'!M3420</x:f>
      </x:c>
      <x:c r="N3420" s="0">
        <x:f>CLEAN('Historical Trades'!O3420)</x:f>
      </x:c>
      <x:c r="P3420" s="14">
        <x:f>IF(G3420="sell",M3420,-M3420)</x:f>
      </x:c>
      <x:c r="Q3420" s="14">
        <x:f>VLOOKUP(N3420,'Currency Rates'!$A$3:$C$32,3,0)</x:f>
      </x:c>
      <x:c r="R3420" s="0">
        <x:f>IF(A3420="SPUS",0,IF(A3420="FWD",0,P3420/Q3420))</x:f>
      </x:c>
    </x:row>
    <x:row r="3421" spans="1:19" x14ac:dyDescent="0.3">
      <x:c r="A3421" s="0">
        <x:f>'Historical Trades'!A3421</x:f>
      </x:c>
      <x:c r="B3421" s="0">
        <x:f>'Historical Trades'!B3421</x:f>
      </x:c>
      <x:c r="C3421" s="23">
        <x:f>'Historical Trades'!C3421</x:f>
      </x:c>
      <x:c r="D3421" s="0">
        <x:f>'Historical Trades'!D3421</x:f>
      </x:c>
      <x:c r="E3421" s="23">
        <x:f>'Historical Trades'!E3421</x:f>
      </x:c>
      <x:c r="F3421" s="0">
        <x:f>'Historical Trades'!F3421</x:f>
      </x:c>
      <x:c r="G3421" s="0">
        <x:f>'Historical Trades'!G3421</x:f>
      </x:c>
      <x:c r="H3421" s="0">
        <x:f>'Historical Trades'!H3421</x:f>
      </x:c>
      <x:c r="I3421" s="0">
        <x:f>'Historical Trades'!I3421</x:f>
      </x:c>
      <x:c r="J3421" s="0">
        <x:f>'Historical Trades'!J3421</x:f>
      </x:c>
      <x:c r="K3421" s="0">
        <x:f>'Historical Trades'!K3421</x:f>
      </x:c>
      <x:c r="L3421" s="0">
        <x:f>'Historical Trades'!L3421</x:f>
      </x:c>
      <x:c r="M3421" s="0">
        <x:f>'Historical Trades'!M3421</x:f>
      </x:c>
      <x:c r="N3421" s="0">
        <x:f>CLEAN('Historical Trades'!O3421)</x:f>
      </x:c>
      <x:c r="P3421" s="14">
        <x:f>IF(G3421="sell",M3421,-M3421)</x:f>
      </x:c>
      <x:c r="Q3421" s="14">
        <x:f>VLOOKUP(N3421,'Currency Rates'!$A$3:$C$32,3,0)</x:f>
      </x:c>
      <x:c r="R3421" s="0">
        <x:f>IF(A3421="SPUS",0,IF(A3421="FWD",0,P3421/Q3421))</x:f>
      </x:c>
    </x:row>
    <x:row r="3422" spans="1:19" x14ac:dyDescent="0.3">
      <x:c r="A3422" s="0">
        <x:f>'Historical Trades'!A3422</x:f>
      </x:c>
      <x:c r="B3422" s="0">
        <x:f>'Historical Trades'!B3422</x:f>
      </x:c>
      <x:c r="C3422" s="23">
        <x:f>'Historical Trades'!C3422</x:f>
      </x:c>
      <x:c r="D3422" s="0">
        <x:f>'Historical Trades'!D3422</x:f>
      </x:c>
      <x:c r="E3422" s="23">
        <x:f>'Historical Trades'!E3422</x:f>
      </x:c>
      <x:c r="F3422" s="0">
        <x:f>'Historical Trades'!F3422</x:f>
      </x:c>
      <x:c r="G3422" s="0">
        <x:f>'Historical Trades'!G3422</x:f>
      </x:c>
      <x:c r="H3422" s="0">
        <x:f>'Historical Trades'!H3422</x:f>
      </x:c>
      <x:c r="I3422" s="0">
        <x:f>'Historical Trades'!I3422</x:f>
      </x:c>
      <x:c r="J3422" s="0">
        <x:f>'Historical Trades'!J3422</x:f>
      </x:c>
      <x:c r="K3422" s="0">
        <x:f>'Historical Trades'!K3422</x:f>
      </x:c>
      <x:c r="L3422" s="0">
        <x:f>'Historical Trades'!L3422</x:f>
      </x:c>
      <x:c r="M3422" s="0">
        <x:f>'Historical Trades'!M3422</x:f>
      </x:c>
      <x:c r="N3422" s="0">
        <x:f>CLEAN('Historical Trades'!O3422)</x:f>
      </x:c>
      <x:c r="P3422" s="14">
        <x:f>IF(G3422="sell",M3422,-M3422)</x:f>
      </x:c>
      <x:c r="Q3422" s="14">
        <x:f>VLOOKUP(N3422,'Currency Rates'!$A$3:$C$32,3,0)</x:f>
      </x:c>
      <x:c r="R3422" s="0">
        <x:f>IF(A3422="SPUS",0,IF(A3422="FWD",0,P3422/Q3422))</x:f>
      </x:c>
    </x:row>
    <x:row r="3423" spans="1:19" x14ac:dyDescent="0.3">
      <x:c r="A3423" s="0">
        <x:f>'Historical Trades'!A3423</x:f>
      </x:c>
      <x:c r="B3423" s="0">
        <x:f>'Historical Trades'!B3423</x:f>
      </x:c>
      <x:c r="C3423" s="23">
        <x:f>'Historical Trades'!C3423</x:f>
      </x:c>
      <x:c r="D3423" s="0">
        <x:f>'Historical Trades'!D3423</x:f>
      </x:c>
      <x:c r="E3423" s="23">
        <x:f>'Historical Trades'!E3423</x:f>
      </x:c>
      <x:c r="F3423" s="0">
        <x:f>'Historical Trades'!F3423</x:f>
      </x:c>
      <x:c r="G3423" s="0">
        <x:f>'Historical Trades'!G3423</x:f>
      </x:c>
      <x:c r="H3423" s="0">
        <x:f>'Historical Trades'!H3423</x:f>
      </x:c>
      <x:c r="I3423" s="0">
        <x:f>'Historical Trades'!I3423</x:f>
      </x:c>
      <x:c r="J3423" s="0">
        <x:f>'Historical Trades'!J3423</x:f>
      </x:c>
      <x:c r="K3423" s="0">
        <x:f>'Historical Trades'!K3423</x:f>
      </x:c>
      <x:c r="L3423" s="0">
        <x:f>'Historical Trades'!L3423</x:f>
      </x:c>
      <x:c r="M3423" s="0">
        <x:f>'Historical Trades'!M3423</x:f>
      </x:c>
      <x:c r="N3423" s="0">
        <x:f>CLEAN('Historical Trades'!O3423)</x:f>
      </x:c>
      <x:c r="P3423" s="14">
        <x:f>IF(G3423="sell",M3423,-M3423)</x:f>
      </x:c>
      <x:c r="Q3423" s="14">
        <x:f>VLOOKUP(N3423,'Currency Rates'!$A$3:$C$32,3,0)</x:f>
      </x:c>
      <x:c r="R3423" s="0">
        <x:f>IF(A3423="SPUS",0,IF(A3423="FWD",0,P3423/Q3423))</x:f>
      </x:c>
    </x:row>
    <x:row r="3424" spans="1:19" x14ac:dyDescent="0.3">
      <x:c r="A3424" s="0">
        <x:f>'Historical Trades'!A3424</x:f>
      </x:c>
      <x:c r="B3424" s="0">
        <x:f>'Historical Trades'!B3424</x:f>
      </x:c>
      <x:c r="C3424" s="23">
        <x:f>'Historical Trades'!C3424</x:f>
      </x:c>
      <x:c r="D3424" s="0">
        <x:f>'Historical Trades'!D3424</x:f>
      </x:c>
      <x:c r="E3424" s="23">
        <x:f>'Historical Trades'!E3424</x:f>
      </x:c>
      <x:c r="F3424" s="0">
        <x:f>'Historical Trades'!F3424</x:f>
      </x:c>
      <x:c r="G3424" s="0">
        <x:f>'Historical Trades'!G3424</x:f>
      </x:c>
      <x:c r="H3424" s="0">
        <x:f>'Historical Trades'!H3424</x:f>
      </x:c>
      <x:c r="I3424" s="0">
        <x:f>'Historical Trades'!I3424</x:f>
      </x:c>
      <x:c r="J3424" s="0">
        <x:f>'Historical Trades'!J3424</x:f>
      </x:c>
      <x:c r="K3424" s="0">
        <x:f>'Historical Trades'!K3424</x:f>
      </x:c>
      <x:c r="L3424" s="0">
        <x:f>'Historical Trades'!L3424</x:f>
      </x:c>
      <x:c r="M3424" s="0">
        <x:f>'Historical Trades'!M3424</x:f>
      </x:c>
      <x:c r="N3424" s="0">
        <x:f>CLEAN('Historical Trades'!O3424)</x:f>
      </x:c>
      <x:c r="P3424" s="14">
        <x:f>IF(G3424="sell",M3424,-M3424)</x:f>
      </x:c>
      <x:c r="Q3424" s="14">
        <x:f>VLOOKUP(N3424,'Currency Rates'!$A$3:$C$32,3,0)</x:f>
      </x:c>
      <x:c r="R3424" s="0">
        <x:f>IF(A3424="SPUS",0,IF(A3424="FWD",0,P3424/Q3424))</x:f>
      </x:c>
    </x:row>
    <x:row r="3425" spans="1:19" x14ac:dyDescent="0.3">
      <x:c r="A3425" s="0">
        <x:f>'Historical Trades'!A3425</x:f>
      </x:c>
      <x:c r="B3425" s="0">
        <x:f>'Historical Trades'!B3425</x:f>
      </x:c>
      <x:c r="C3425" s="23">
        <x:f>'Historical Trades'!C3425</x:f>
      </x:c>
      <x:c r="D3425" s="0">
        <x:f>'Historical Trades'!D3425</x:f>
      </x:c>
      <x:c r="E3425" s="23">
        <x:f>'Historical Trades'!E3425</x:f>
      </x:c>
      <x:c r="F3425" s="0">
        <x:f>'Historical Trades'!F3425</x:f>
      </x:c>
      <x:c r="G3425" s="0">
        <x:f>'Historical Trades'!G3425</x:f>
      </x:c>
      <x:c r="H3425" s="0">
        <x:f>'Historical Trades'!H3425</x:f>
      </x:c>
      <x:c r="I3425" s="0">
        <x:f>'Historical Trades'!I3425</x:f>
      </x:c>
      <x:c r="J3425" s="0">
        <x:f>'Historical Trades'!J3425</x:f>
      </x:c>
      <x:c r="K3425" s="0">
        <x:f>'Historical Trades'!K3425</x:f>
      </x:c>
      <x:c r="L3425" s="0">
        <x:f>'Historical Trades'!L3425</x:f>
      </x:c>
      <x:c r="M3425" s="0">
        <x:f>'Historical Trades'!M3425</x:f>
      </x:c>
      <x:c r="N3425" s="0">
        <x:f>CLEAN('Historical Trades'!O3425)</x:f>
      </x:c>
      <x:c r="P3425" s="14">
        <x:f>IF(G3425="sell",M3425,-M3425)</x:f>
      </x:c>
      <x:c r="Q3425" s="14">
        <x:f>VLOOKUP(N3425,'Currency Rates'!$A$3:$C$32,3,0)</x:f>
      </x:c>
      <x:c r="R3425" s="0">
        <x:f>IF(A3425="SPUS",0,IF(A3425="FWD",0,P3425/Q3425))</x:f>
      </x:c>
    </x:row>
    <x:row r="3426" spans="1:19" x14ac:dyDescent="0.3">
      <x:c r="A3426" s="0">
        <x:f>'Historical Trades'!A3426</x:f>
      </x:c>
      <x:c r="B3426" s="0">
        <x:f>'Historical Trades'!B3426</x:f>
      </x:c>
      <x:c r="C3426" s="23">
        <x:f>'Historical Trades'!C3426</x:f>
      </x:c>
      <x:c r="D3426" s="0">
        <x:f>'Historical Trades'!D3426</x:f>
      </x:c>
      <x:c r="E3426" s="23">
        <x:f>'Historical Trades'!E3426</x:f>
      </x:c>
      <x:c r="F3426" s="0">
        <x:f>'Historical Trades'!F3426</x:f>
      </x:c>
      <x:c r="G3426" s="0">
        <x:f>'Historical Trades'!G3426</x:f>
      </x:c>
      <x:c r="H3426" s="0">
        <x:f>'Historical Trades'!H3426</x:f>
      </x:c>
      <x:c r="I3426" s="0">
        <x:f>'Historical Trades'!I3426</x:f>
      </x:c>
      <x:c r="J3426" s="0">
        <x:f>'Historical Trades'!J3426</x:f>
      </x:c>
      <x:c r="K3426" s="0">
        <x:f>'Historical Trades'!K3426</x:f>
      </x:c>
      <x:c r="L3426" s="0">
        <x:f>'Historical Trades'!L3426</x:f>
      </x:c>
      <x:c r="M3426" s="0">
        <x:f>'Historical Trades'!M3426</x:f>
      </x:c>
      <x:c r="N3426" s="0">
        <x:f>CLEAN('Historical Trades'!O3426)</x:f>
      </x:c>
      <x:c r="P3426" s="14">
        <x:f>IF(G3426="sell",M3426,-M3426)</x:f>
      </x:c>
      <x:c r="Q3426" s="14">
        <x:f>VLOOKUP(N3426,'Currency Rates'!$A$3:$C$32,3,0)</x:f>
      </x:c>
      <x:c r="R3426" s="0">
        <x:f>IF(A3426="SPUS",0,IF(A3426="FWD",0,P3426/Q3426))</x:f>
      </x:c>
    </x:row>
    <x:row r="3427" spans="1:19" x14ac:dyDescent="0.3">
      <x:c r="A3427" s="0">
        <x:f>'Historical Trades'!A3427</x:f>
      </x:c>
      <x:c r="B3427" s="0">
        <x:f>'Historical Trades'!B3427</x:f>
      </x:c>
      <x:c r="C3427" s="23">
        <x:f>'Historical Trades'!C3427</x:f>
      </x:c>
      <x:c r="D3427" s="0">
        <x:f>'Historical Trades'!D3427</x:f>
      </x:c>
      <x:c r="E3427" s="23">
        <x:f>'Historical Trades'!E3427</x:f>
      </x:c>
      <x:c r="F3427" s="0">
        <x:f>'Historical Trades'!F3427</x:f>
      </x:c>
      <x:c r="G3427" s="0">
        <x:f>'Historical Trades'!G3427</x:f>
      </x:c>
      <x:c r="H3427" s="0">
        <x:f>'Historical Trades'!H3427</x:f>
      </x:c>
      <x:c r="I3427" s="0">
        <x:f>'Historical Trades'!I3427</x:f>
      </x:c>
      <x:c r="J3427" s="0">
        <x:f>'Historical Trades'!J3427</x:f>
      </x:c>
      <x:c r="K3427" s="0">
        <x:f>'Historical Trades'!K3427</x:f>
      </x:c>
      <x:c r="L3427" s="0">
        <x:f>'Historical Trades'!L3427</x:f>
      </x:c>
      <x:c r="M3427" s="0">
        <x:f>'Historical Trades'!M3427</x:f>
      </x:c>
      <x:c r="N3427" s="0">
        <x:f>CLEAN('Historical Trades'!O3427)</x:f>
      </x:c>
      <x:c r="P3427" s="14">
        <x:f>IF(G3427="sell",M3427,-M3427)</x:f>
      </x:c>
      <x:c r="Q3427" s="14">
        <x:f>VLOOKUP(N3427,'Currency Rates'!$A$3:$C$32,3,0)</x:f>
      </x:c>
      <x:c r="R3427" s="0">
        <x:f>IF(A3427="SPUS",0,IF(A3427="FWD",0,P3427/Q3427))</x:f>
      </x:c>
    </x:row>
    <x:row r="3428" spans="1:19" x14ac:dyDescent="0.3">
      <x:c r="A3428" s="0">
        <x:f>'Historical Trades'!A3428</x:f>
      </x:c>
      <x:c r="B3428" s="0">
        <x:f>'Historical Trades'!B3428</x:f>
      </x:c>
      <x:c r="C3428" s="23">
        <x:f>'Historical Trades'!C3428</x:f>
      </x:c>
      <x:c r="D3428" s="0">
        <x:f>'Historical Trades'!D3428</x:f>
      </x:c>
      <x:c r="E3428" s="23">
        <x:f>'Historical Trades'!E3428</x:f>
      </x:c>
      <x:c r="F3428" s="0">
        <x:f>'Historical Trades'!F3428</x:f>
      </x:c>
      <x:c r="G3428" s="0">
        <x:f>'Historical Trades'!G3428</x:f>
      </x:c>
      <x:c r="H3428" s="0">
        <x:f>'Historical Trades'!H3428</x:f>
      </x:c>
      <x:c r="I3428" s="0">
        <x:f>'Historical Trades'!I3428</x:f>
      </x:c>
      <x:c r="J3428" s="0">
        <x:f>'Historical Trades'!J3428</x:f>
      </x:c>
      <x:c r="K3428" s="0">
        <x:f>'Historical Trades'!K3428</x:f>
      </x:c>
      <x:c r="L3428" s="0">
        <x:f>'Historical Trades'!L3428</x:f>
      </x:c>
      <x:c r="M3428" s="0">
        <x:f>'Historical Trades'!M3428</x:f>
      </x:c>
      <x:c r="N3428" s="0">
        <x:f>CLEAN('Historical Trades'!O3428)</x:f>
      </x:c>
      <x:c r="P3428" s="14">
        <x:f>IF(G3428="sell",M3428,-M3428)</x:f>
      </x:c>
      <x:c r="Q3428" s="14">
        <x:f>VLOOKUP(N3428,'Currency Rates'!$A$3:$C$32,3,0)</x:f>
      </x:c>
      <x:c r="R3428" s="0">
        <x:f>IF(A3428="SPUS",0,IF(A3428="FWD",0,P3428/Q3428))</x:f>
      </x:c>
    </x:row>
    <x:row r="3429" spans="1:19" x14ac:dyDescent="0.3">
      <x:c r="A3429" s="0">
        <x:f>'Historical Trades'!A3429</x:f>
      </x:c>
      <x:c r="B3429" s="0">
        <x:f>'Historical Trades'!B3429</x:f>
      </x:c>
      <x:c r="C3429" s="23">
        <x:f>'Historical Trades'!C3429</x:f>
      </x:c>
      <x:c r="D3429" s="0">
        <x:f>'Historical Trades'!D3429</x:f>
      </x:c>
      <x:c r="E3429" s="23">
        <x:f>'Historical Trades'!E3429</x:f>
      </x:c>
      <x:c r="F3429" s="0">
        <x:f>'Historical Trades'!F3429</x:f>
      </x:c>
      <x:c r="G3429" s="0">
        <x:f>'Historical Trades'!G3429</x:f>
      </x:c>
      <x:c r="H3429" s="0">
        <x:f>'Historical Trades'!H3429</x:f>
      </x:c>
      <x:c r="I3429" s="0">
        <x:f>'Historical Trades'!I3429</x:f>
      </x:c>
      <x:c r="J3429" s="0">
        <x:f>'Historical Trades'!J3429</x:f>
      </x:c>
      <x:c r="K3429" s="0">
        <x:f>'Historical Trades'!K3429</x:f>
      </x:c>
      <x:c r="L3429" s="0">
        <x:f>'Historical Trades'!L3429</x:f>
      </x:c>
      <x:c r="M3429" s="0">
        <x:f>'Historical Trades'!M3429</x:f>
      </x:c>
      <x:c r="N3429" s="0">
        <x:f>CLEAN('Historical Trades'!O3429)</x:f>
      </x:c>
      <x:c r="P3429" s="14">
        <x:f>IF(G3429="sell",M3429,-M3429)</x:f>
      </x:c>
      <x:c r="Q3429" s="14">
        <x:f>VLOOKUP(N3429,'Currency Rates'!$A$3:$C$32,3,0)</x:f>
      </x:c>
      <x:c r="R3429" s="0">
        <x:f>IF(A3429="SPUS",0,IF(A3429="FWD",0,P3429/Q3429))</x:f>
      </x:c>
    </x:row>
    <x:row r="3430" spans="1:19" x14ac:dyDescent="0.3">
      <x:c r="A3430" s="0">
        <x:f>'Historical Trades'!A3430</x:f>
      </x:c>
      <x:c r="B3430" s="0">
        <x:f>'Historical Trades'!B3430</x:f>
      </x:c>
      <x:c r="C3430" s="23">
        <x:f>'Historical Trades'!C3430</x:f>
      </x:c>
      <x:c r="D3430" s="0">
        <x:f>'Historical Trades'!D3430</x:f>
      </x:c>
      <x:c r="E3430" s="23">
        <x:f>'Historical Trades'!E3430</x:f>
      </x:c>
      <x:c r="F3430" s="0">
        <x:f>'Historical Trades'!F3430</x:f>
      </x:c>
      <x:c r="G3430" s="0">
        <x:f>'Historical Trades'!G3430</x:f>
      </x:c>
      <x:c r="H3430" s="0">
        <x:f>'Historical Trades'!H3430</x:f>
      </x:c>
      <x:c r="I3430" s="0">
        <x:f>'Historical Trades'!I3430</x:f>
      </x:c>
      <x:c r="J3430" s="0">
        <x:f>'Historical Trades'!J3430</x:f>
      </x:c>
      <x:c r="K3430" s="0">
        <x:f>'Historical Trades'!K3430</x:f>
      </x:c>
      <x:c r="L3430" s="0">
        <x:f>'Historical Trades'!L3430</x:f>
      </x:c>
      <x:c r="M3430" s="0">
        <x:f>'Historical Trades'!M3430</x:f>
      </x:c>
      <x:c r="N3430" s="0">
        <x:f>CLEAN('Historical Trades'!O3430)</x:f>
      </x:c>
      <x:c r="P3430" s="14">
        <x:f>IF(G3430="sell",M3430,-M3430)</x:f>
      </x:c>
      <x:c r="Q3430" s="14">
        <x:f>VLOOKUP(N3430,'Currency Rates'!$A$3:$C$32,3,0)</x:f>
      </x:c>
      <x:c r="R3430" s="0">
        <x:f>IF(A3430="SPUS",0,IF(A3430="FWD",0,P3430/Q3430))</x:f>
      </x:c>
    </x:row>
    <x:row r="3431" spans="1:19" x14ac:dyDescent="0.3">
      <x:c r="A3431" s="0">
        <x:f>'Historical Trades'!A3431</x:f>
      </x:c>
      <x:c r="B3431" s="0">
        <x:f>'Historical Trades'!B3431</x:f>
      </x:c>
      <x:c r="C3431" s="23">
        <x:f>'Historical Trades'!C3431</x:f>
      </x:c>
      <x:c r="D3431" s="0">
        <x:f>'Historical Trades'!D3431</x:f>
      </x:c>
      <x:c r="E3431" s="23">
        <x:f>'Historical Trades'!E3431</x:f>
      </x:c>
      <x:c r="F3431" s="0">
        <x:f>'Historical Trades'!F3431</x:f>
      </x:c>
      <x:c r="G3431" s="0">
        <x:f>'Historical Trades'!G3431</x:f>
      </x:c>
      <x:c r="H3431" s="0">
        <x:f>'Historical Trades'!H3431</x:f>
      </x:c>
      <x:c r="I3431" s="0">
        <x:f>'Historical Trades'!I3431</x:f>
      </x:c>
      <x:c r="J3431" s="0">
        <x:f>'Historical Trades'!J3431</x:f>
      </x:c>
      <x:c r="K3431" s="0">
        <x:f>'Historical Trades'!K3431</x:f>
      </x:c>
      <x:c r="L3431" s="0">
        <x:f>'Historical Trades'!L3431</x:f>
      </x:c>
      <x:c r="M3431" s="0">
        <x:f>'Historical Trades'!M3431</x:f>
      </x:c>
      <x:c r="N3431" s="0">
        <x:f>CLEAN('Historical Trades'!O3431)</x:f>
      </x:c>
      <x:c r="P3431" s="14">
        <x:f>IF(G3431="sell",M3431,-M3431)</x:f>
      </x:c>
      <x:c r="Q3431" s="14">
        <x:f>VLOOKUP(N3431,'Currency Rates'!$A$3:$C$32,3,0)</x:f>
      </x:c>
      <x:c r="R3431" s="0">
        <x:f>IF(A3431="SPUS",0,IF(A3431="FWD",0,P3431/Q3431))</x:f>
      </x:c>
    </x:row>
    <x:row r="3432" spans="1:19" x14ac:dyDescent="0.3">
      <x:c r="A3432" s="0">
        <x:f>'Historical Trades'!A3432</x:f>
      </x:c>
      <x:c r="B3432" s="0">
        <x:f>'Historical Trades'!B3432</x:f>
      </x:c>
      <x:c r="C3432" s="23">
        <x:f>'Historical Trades'!C3432</x:f>
      </x:c>
      <x:c r="D3432" s="0">
        <x:f>'Historical Trades'!D3432</x:f>
      </x:c>
      <x:c r="E3432" s="23">
        <x:f>'Historical Trades'!E3432</x:f>
      </x:c>
      <x:c r="F3432" s="0">
        <x:f>'Historical Trades'!F3432</x:f>
      </x:c>
      <x:c r="G3432" s="0">
        <x:f>'Historical Trades'!G3432</x:f>
      </x:c>
      <x:c r="H3432" s="0">
        <x:f>'Historical Trades'!H3432</x:f>
      </x:c>
      <x:c r="I3432" s="0">
        <x:f>'Historical Trades'!I3432</x:f>
      </x:c>
      <x:c r="J3432" s="0">
        <x:f>'Historical Trades'!J3432</x:f>
      </x:c>
      <x:c r="K3432" s="0">
        <x:f>'Historical Trades'!K3432</x:f>
      </x:c>
      <x:c r="L3432" s="0">
        <x:f>'Historical Trades'!L3432</x:f>
      </x:c>
      <x:c r="M3432" s="0">
        <x:f>'Historical Trades'!M3432</x:f>
      </x:c>
      <x:c r="N3432" s="0">
        <x:f>CLEAN('Historical Trades'!O3432)</x:f>
      </x:c>
      <x:c r="P3432" s="14">
        <x:f>IF(G3432="sell",M3432,-M3432)</x:f>
      </x:c>
      <x:c r="Q3432" s="14">
        <x:f>VLOOKUP(N3432,'Currency Rates'!$A$3:$C$32,3,0)</x:f>
      </x:c>
      <x:c r="R3432" s="0">
        <x:f>IF(A3432="SPUS",0,IF(A3432="FWD",0,P3432/Q3432))</x:f>
      </x:c>
    </x:row>
    <x:row r="3433" spans="1:19" x14ac:dyDescent="0.3">
      <x:c r="A3433" s="0">
        <x:f>'Historical Trades'!A3433</x:f>
      </x:c>
      <x:c r="B3433" s="0">
        <x:f>'Historical Trades'!B3433</x:f>
      </x:c>
      <x:c r="C3433" s="23">
        <x:f>'Historical Trades'!C3433</x:f>
      </x:c>
      <x:c r="D3433" s="0">
        <x:f>'Historical Trades'!D3433</x:f>
      </x:c>
      <x:c r="E3433" s="23">
        <x:f>'Historical Trades'!E3433</x:f>
      </x:c>
      <x:c r="F3433" s="0">
        <x:f>'Historical Trades'!F3433</x:f>
      </x:c>
      <x:c r="G3433" s="0">
        <x:f>'Historical Trades'!G3433</x:f>
      </x:c>
      <x:c r="H3433" s="0">
        <x:f>'Historical Trades'!H3433</x:f>
      </x:c>
      <x:c r="I3433" s="0">
        <x:f>'Historical Trades'!I3433</x:f>
      </x:c>
      <x:c r="J3433" s="0">
        <x:f>'Historical Trades'!J3433</x:f>
      </x:c>
      <x:c r="K3433" s="0">
        <x:f>'Historical Trades'!K3433</x:f>
      </x:c>
      <x:c r="L3433" s="0">
        <x:f>'Historical Trades'!L3433</x:f>
      </x:c>
      <x:c r="M3433" s="0">
        <x:f>'Historical Trades'!M3433</x:f>
      </x:c>
      <x:c r="N3433" s="0">
        <x:f>CLEAN('Historical Trades'!O3433)</x:f>
      </x:c>
      <x:c r="P3433" s="14">
        <x:f>IF(G3433="sell",M3433,-M3433)</x:f>
      </x:c>
      <x:c r="Q3433" s="14">
        <x:f>VLOOKUP(N3433,'Currency Rates'!$A$3:$C$32,3,0)</x:f>
      </x:c>
      <x:c r="R3433" s="0">
        <x:f>IF(A3433="SPUS",0,IF(A3433="FWD",0,P3433/Q3433))</x:f>
      </x:c>
    </x:row>
    <x:row r="3434" spans="1:19" x14ac:dyDescent="0.3">
      <x:c r="A3434" s="0">
        <x:f>'Historical Trades'!A3434</x:f>
      </x:c>
      <x:c r="B3434" s="0">
        <x:f>'Historical Trades'!B3434</x:f>
      </x:c>
      <x:c r="C3434" s="23">
        <x:f>'Historical Trades'!C3434</x:f>
      </x:c>
      <x:c r="D3434" s="0">
        <x:f>'Historical Trades'!D3434</x:f>
      </x:c>
      <x:c r="E3434" s="23">
        <x:f>'Historical Trades'!E3434</x:f>
      </x:c>
      <x:c r="F3434" s="0">
        <x:f>'Historical Trades'!F3434</x:f>
      </x:c>
      <x:c r="G3434" s="0">
        <x:f>'Historical Trades'!G3434</x:f>
      </x:c>
      <x:c r="H3434" s="0">
        <x:f>'Historical Trades'!H3434</x:f>
      </x:c>
      <x:c r="I3434" s="0">
        <x:f>'Historical Trades'!I3434</x:f>
      </x:c>
      <x:c r="J3434" s="0">
        <x:f>'Historical Trades'!J3434</x:f>
      </x:c>
      <x:c r="K3434" s="0">
        <x:f>'Historical Trades'!K3434</x:f>
      </x:c>
      <x:c r="L3434" s="0">
        <x:f>'Historical Trades'!L3434</x:f>
      </x:c>
      <x:c r="M3434" s="0">
        <x:f>'Historical Trades'!M3434</x:f>
      </x:c>
      <x:c r="N3434" s="0">
        <x:f>CLEAN('Historical Trades'!O3434)</x:f>
      </x:c>
      <x:c r="P3434" s="14">
        <x:f>IF(G3434="sell",M3434,-M3434)</x:f>
      </x:c>
      <x:c r="Q3434" s="14">
        <x:f>VLOOKUP(N3434,'Currency Rates'!$A$3:$C$32,3,0)</x:f>
      </x:c>
      <x:c r="R3434" s="0">
        <x:f>IF(A3434="SPUS",0,IF(A3434="FWD",0,P3434/Q3434))</x:f>
      </x:c>
    </x:row>
    <x:row r="3435" spans="1:19" x14ac:dyDescent="0.3">
      <x:c r="A3435" s="0">
        <x:f>'Historical Trades'!A3435</x:f>
      </x:c>
      <x:c r="B3435" s="0">
        <x:f>'Historical Trades'!B3435</x:f>
      </x:c>
      <x:c r="C3435" s="23">
        <x:f>'Historical Trades'!C3435</x:f>
      </x:c>
      <x:c r="D3435" s="0">
        <x:f>'Historical Trades'!D3435</x:f>
      </x:c>
      <x:c r="E3435" s="23">
        <x:f>'Historical Trades'!E3435</x:f>
      </x:c>
      <x:c r="F3435" s="0">
        <x:f>'Historical Trades'!F3435</x:f>
      </x:c>
      <x:c r="G3435" s="0">
        <x:f>'Historical Trades'!G3435</x:f>
      </x:c>
      <x:c r="H3435" s="0">
        <x:f>'Historical Trades'!H3435</x:f>
      </x:c>
      <x:c r="I3435" s="0">
        <x:f>'Historical Trades'!I3435</x:f>
      </x:c>
      <x:c r="J3435" s="0">
        <x:f>'Historical Trades'!J3435</x:f>
      </x:c>
      <x:c r="K3435" s="0">
        <x:f>'Historical Trades'!K3435</x:f>
      </x:c>
      <x:c r="L3435" s="0">
        <x:f>'Historical Trades'!L3435</x:f>
      </x:c>
      <x:c r="M3435" s="0">
        <x:f>'Historical Trades'!M3435</x:f>
      </x:c>
      <x:c r="N3435" s="0">
        <x:f>CLEAN('Historical Trades'!O3435)</x:f>
      </x:c>
      <x:c r="P3435" s="14">
        <x:f>IF(G3435="sell",M3435,-M3435)</x:f>
      </x:c>
      <x:c r="Q3435" s="14">
        <x:f>VLOOKUP(N3435,'Currency Rates'!$A$3:$C$32,3,0)</x:f>
      </x:c>
      <x:c r="R3435" s="0">
        <x:f>IF(A3435="SPUS",0,IF(A3435="FWD",0,P3435/Q3435))</x:f>
      </x:c>
    </x:row>
    <x:row r="3436" spans="1:19" x14ac:dyDescent="0.3">
      <x:c r="A3436" s="0">
        <x:f>'Historical Trades'!A3436</x:f>
      </x:c>
      <x:c r="B3436" s="0">
        <x:f>'Historical Trades'!B3436</x:f>
      </x:c>
      <x:c r="C3436" s="23">
        <x:f>'Historical Trades'!C3436</x:f>
      </x:c>
      <x:c r="D3436" s="0">
        <x:f>'Historical Trades'!D3436</x:f>
      </x:c>
      <x:c r="E3436" s="23">
        <x:f>'Historical Trades'!E3436</x:f>
      </x:c>
      <x:c r="F3436" s="0">
        <x:f>'Historical Trades'!F3436</x:f>
      </x:c>
      <x:c r="G3436" s="0">
        <x:f>'Historical Trades'!G3436</x:f>
      </x:c>
      <x:c r="H3436" s="0">
        <x:f>'Historical Trades'!H3436</x:f>
      </x:c>
      <x:c r="I3436" s="0">
        <x:f>'Historical Trades'!I3436</x:f>
      </x:c>
      <x:c r="J3436" s="0">
        <x:f>'Historical Trades'!J3436</x:f>
      </x:c>
      <x:c r="K3436" s="0">
        <x:f>'Historical Trades'!K3436</x:f>
      </x:c>
      <x:c r="L3436" s="0">
        <x:f>'Historical Trades'!L3436</x:f>
      </x:c>
      <x:c r="M3436" s="0">
        <x:f>'Historical Trades'!M3436</x:f>
      </x:c>
      <x:c r="N3436" s="0">
        <x:f>CLEAN('Historical Trades'!O3436)</x:f>
      </x:c>
      <x:c r="P3436" s="14">
        <x:f>IF(G3436="sell",M3436,-M3436)</x:f>
      </x:c>
      <x:c r="Q3436" s="14">
        <x:f>VLOOKUP(N3436,'Currency Rates'!$A$3:$C$32,3,0)</x:f>
      </x:c>
      <x:c r="R3436" s="0">
        <x:f>IF(A3436="SPUS",0,IF(A3436="FWD",0,P3436/Q3436))</x:f>
      </x:c>
    </x:row>
    <x:row r="3437" spans="1:19" x14ac:dyDescent="0.3">
      <x:c r="A3437" s="0">
        <x:f>'Historical Trades'!A3437</x:f>
      </x:c>
      <x:c r="B3437" s="0">
        <x:f>'Historical Trades'!B3437</x:f>
      </x:c>
      <x:c r="C3437" s="23">
        <x:f>'Historical Trades'!C3437</x:f>
      </x:c>
      <x:c r="D3437" s="0">
        <x:f>'Historical Trades'!D3437</x:f>
      </x:c>
      <x:c r="E3437" s="23">
        <x:f>'Historical Trades'!E3437</x:f>
      </x:c>
      <x:c r="F3437" s="0">
        <x:f>'Historical Trades'!F3437</x:f>
      </x:c>
      <x:c r="G3437" s="0">
        <x:f>'Historical Trades'!G3437</x:f>
      </x:c>
      <x:c r="H3437" s="0">
        <x:f>'Historical Trades'!H3437</x:f>
      </x:c>
      <x:c r="I3437" s="0">
        <x:f>'Historical Trades'!I3437</x:f>
      </x:c>
      <x:c r="J3437" s="0">
        <x:f>'Historical Trades'!J3437</x:f>
      </x:c>
      <x:c r="K3437" s="0">
        <x:f>'Historical Trades'!K3437</x:f>
      </x:c>
      <x:c r="L3437" s="0">
        <x:f>'Historical Trades'!L3437</x:f>
      </x:c>
      <x:c r="M3437" s="0">
        <x:f>'Historical Trades'!M3437</x:f>
      </x:c>
      <x:c r="N3437" s="0">
        <x:f>CLEAN('Historical Trades'!O3437)</x:f>
      </x:c>
      <x:c r="P3437" s="14">
        <x:f>IF(G3437="sell",M3437,-M3437)</x:f>
      </x:c>
      <x:c r="Q3437" s="14">
        <x:f>VLOOKUP(N3437,'Currency Rates'!$A$3:$C$32,3,0)</x:f>
      </x:c>
      <x:c r="R3437" s="0">
        <x:f>IF(A3437="SPUS",0,IF(A3437="FWD",0,P3437/Q3437))</x:f>
      </x:c>
    </x:row>
    <x:row r="3438" spans="1:19" x14ac:dyDescent="0.3">
      <x:c r="A3438" s="0">
        <x:f>'Historical Trades'!A3438</x:f>
      </x:c>
      <x:c r="B3438" s="0">
        <x:f>'Historical Trades'!B3438</x:f>
      </x:c>
      <x:c r="C3438" s="23">
        <x:f>'Historical Trades'!C3438</x:f>
      </x:c>
      <x:c r="D3438" s="0">
        <x:f>'Historical Trades'!D3438</x:f>
      </x:c>
      <x:c r="E3438" s="23">
        <x:f>'Historical Trades'!E3438</x:f>
      </x:c>
      <x:c r="F3438" s="0">
        <x:f>'Historical Trades'!F3438</x:f>
      </x:c>
      <x:c r="G3438" s="0">
        <x:f>'Historical Trades'!G3438</x:f>
      </x:c>
      <x:c r="H3438" s="0">
        <x:f>'Historical Trades'!H3438</x:f>
      </x:c>
      <x:c r="I3438" s="0">
        <x:f>'Historical Trades'!I3438</x:f>
      </x:c>
      <x:c r="J3438" s="0">
        <x:f>'Historical Trades'!J3438</x:f>
      </x:c>
      <x:c r="K3438" s="0">
        <x:f>'Historical Trades'!K3438</x:f>
      </x:c>
      <x:c r="L3438" s="0">
        <x:f>'Historical Trades'!L3438</x:f>
      </x:c>
      <x:c r="M3438" s="0">
        <x:f>'Historical Trades'!M3438</x:f>
      </x:c>
      <x:c r="N3438" s="0">
        <x:f>CLEAN('Historical Trades'!O3438)</x:f>
      </x:c>
      <x:c r="P3438" s="14">
        <x:f>IF(G3438="sell",M3438,-M3438)</x:f>
      </x:c>
      <x:c r="Q3438" s="14">
        <x:f>VLOOKUP(N3438,'Currency Rates'!$A$3:$C$32,3,0)</x:f>
      </x:c>
      <x:c r="R3438" s="0">
        <x:f>IF(A3438="SPUS",0,IF(A3438="FWD",0,P3438/Q3438))</x:f>
      </x:c>
    </x:row>
    <x:row r="3439" spans="1:19" x14ac:dyDescent="0.3">
      <x:c r="A3439" s="0">
        <x:f>'Historical Trades'!A3439</x:f>
      </x:c>
      <x:c r="B3439" s="0">
        <x:f>'Historical Trades'!B3439</x:f>
      </x:c>
      <x:c r="C3439" s="23">
        <x:f>'Historical Trades'!C3439</x:f>
      </x:c>
      <x:c r="D3439" s="0">
        <x:f>'Historical Trades'!D3439</x:f>
      </x:c>
      <x:c r="E3439" s="23">
        <x:f>'Historical Trades'!E3439</x:f>
      </x:c>
      <x:c r="F3439" s="0">
        <x:f>'Historical Trades'!F3439</x:f>
      </x:c>
      <x:c r="G3439" s="0">
        <x:f>'Historical Trades'!G3439</x:f>
      </x:c>
      <x:c r="H3439" s="0">
        <x:f>'Historical Trades'!H3439</x:f>
      </x:c>
      <x:c r="I3439" s="0">
        <x:f>'Historical Trades'!I3439</x:f>
      </x:c>
      <x:c r="J3439" s="0">
        <x:f>'Historical Trades'!J3439</x:f>
      </x:c>
      <x:c r="K3439" s="0">
        <x:f>'Historical Trades'!K3439</x:f>
      </x:c>
      <x:c r="L3439" s="0">
        <x:f>'Historical Trades'!L3439</x:f>
      </x:c>
      <x:c r="M3439" s="0">
        <x:f>'Historical Trades'!M3439</x:f>
      </x:c>
      <x:c r="N3439" s="0">
        <x:f>CLEAN('Historical Trades'!O3439)</x:f>
      </x:c>
      <x:c r="P3439" s="14">
        <x:f>IF(G3439="sell",M3439,-M3439)</x:f>
      </x:c>
      <x:c r="Q3439" s="14">
        <x:f>VLOOKUP(N3439,'Currency Rates'!$A$3:$C$32,3,0)</x:f>
      </x:c>
      <x:c r="R3439" s="0">
        <x:f>IF(A3439="SPUS",0,IF(A3439="FWD",0,P3439/Q3439))</x:f>
      </x:c>
    </x:row>
    <x:row r="3440" spans="1:19" x14ac:dyDescent="0.3">
      <x:c r="A3440" s="0">
        <x:f>'Historical Trades'!A3440</x:f>
      </x:c>
      <x:c r="B3440" s="0">
        <x:f>'Historical Trades'!B3440</x:f>
      </x:c>
      <x:c r="C3440" s="23">
        <x:f>'Historical Trades'!C3440</x:f>
      </x:c>
      <x:c r="D3440" s="0">
        <x:f>'Historical Trades'!D3440</x:f>
      </x:c>
      <x:c r="E3440" s="23">
        <x:f>'Historical Trades'!E3440</x:f>
      </x:c>
      <x:c r="F3440" s="0">
        <x:f>'Historical Trades'!F3440</x:f>
      </x:c>
      <x:c r="G3440" s="0">
        <x:f>'Historical Trades'!G3440</x:f>
      </x:c>
      <x:c r="H3440" s="0">
        <x:f>'Historical Trades'!H3440</x:f>
      </x:c>
      <x:c r="I3440" s="0">
        <x:f>'Historical Trades'!I3440</x:f>
      </x:c>
      <x:c r="J3440" s="0">
        <x:f>'Historical Trades'!J3440</x:f>
      </x:c>
      <x:c r="K3440" s="0">
        <x:f>'Historical Trades'!K3440</x:f>
      </x:c>
      <x:c r="L3440" s="0">
        <x:f>'Historical Trades'!L3440</x:f>
      </x:c>
      <x:c r="M3440" s="0">
        <x:f>'Historical Trades'!M3440</x:f>
      </x:c>
      <x:c r="N3440" s="0">
        <x:f>CLEAN('Historical Trades'!O3440)</x:f>
      </x:c>
      <x:c r="P3440" s="14">
        <x:f>IF(G3440="sell",M3440,-M3440)</x:f>
      </x:c>
      <x:c r="Q3440" s="14">
        <x:f>VLOOKUP(N3440,'Currency Rates'!$A$3:$C$32,3,0)</x:f>
      </x:c>
      <x:c r="R3440" s="0">
        <x:f>IF(A3440="SPUS",0,IF(A3440="FWD",0,P3440/Q3440))</x:f>
      </x:c>
    </x:row>
    <x:row r="3441" spans="1:19" x14ac:dyDescent="0.3">
      <x:c r="A3441" s="0">
        <x:f>'Historical Trades'!A3441</x:f>
      </x:c>
      <x:c r="B3441" s="0">
        <x:f>'Historical Trades'!B3441</x:f>
      </x:c>
      <x:c r="C3441" s="23">
        <x:f>'Historical Trades'!C3441</x:f>
      </x:c>
      <x:c r="D3441" s="0">
        <x:f>'Historical Trades'!D3441</x:f>
      </x:c>
      <x:c r="E3441" s="23">
        <x:f>'Historical Trades'!E3441</x:f>
      </x:c>
      <x:c r="F3441" s="0">
        <x:f>'Historical Trades'!F3441</x:f>
      </x:c>
      <x:c r="G3441" s="0">
        <x:f>'Historical Trades'!G3441</x:f>
      </x:c>
      <x:c r="H3441" s="0">
        <x:f>'Historical Trades'!H3441</x:f>
      </x:c>
      <x:c r="I3441" s="0">
        <x:f>'Historical Trades'!I3441</x:f>
      </x:c>
      <x:c r="J3441" s="0">
        <x:f>'Historical Trades'!J3441</x:f>
      </x:c>
      <x:c r="K3441" s="0">
        <x:f>'Historical Trades'!K3441</x:f>
      </x:c>
      <x:c r="L3441" s="0">
        <x:f>'Historical Trades'!L3441</x:f>
      </x:c>
      <x:c r="M3441" s="0">
        <x:f>'Historical Trades'!M3441</x:f>
      </x:c>
      <x:c r="N3441" s="0">
        <x:f>CLEAN('Historical Trades'!O3441)</x:f>
      </x:c>
      <x:c r="P3441" s="14">
        <x:f>IF(G3441="sell",M3441,-M3441)</x:f>
      </x:c>
      <x:c r="Q3441" s="14">
        <x:f>VLOOKUP(N3441,'Currency Rates'!$A$3:$C$32,3,0)</x:f>
      </x:c>
      <x:c r="R3441" s="0">
        <x:f>IF(A3441="SPUS",0,IF(A3441="FWD",0,P3441/Q3441))</x:f>
      </x:c>
    </x:row>
    <x:row r="3442" spans="1:19" x14ac:dyDescent="0.3">
      <x:c r="A3442" s="0">
        <x:f>'Historical Trades'!A3442</x:f>
      </x:c>
      <x:c r="B3442" s="0">
        <x:f>'Historical Trades'!B3442</x:f>
      </x:c>
      <x:c r="C3442" s="23">
        <x:f>'Historical Trades'!C3442</x:f>
      </x:c>
      <x:c r="D3442" s="0">
        <x:f>'Historical Trades'!D3442</x:f>
      </x:c>
      <x:c r="E3442" s="23">
        <x:f>'Historical Trades'!E3442</x:f>
      </x:c>
      <x:c r="F3442" s="0">
        <x:f>'Historical Trades'!F3442</x:f>
      </x:c>
      <x:c r="G3442" s="0">
        <x:f>'Historical Trades'!G3442</x:f>
      </x:c>
      <x:c r="H3442" s="0">
        <x:f>'Historical Trades'!H3442</x:f>
      </x:c>
      <x:c r="I3442" s="0">
        <x:f>'Historical Trades'!I3442</x:f>
      </x:c>
      <x:c r="J3442" s="0">
        <x:f>'Historical Trades'!J3442</x:f>
      </x:c>
      <x:c r="K3442" s="0">
        <x:f>'Historical Trades'!K3442</x:f>
      </x:c>
      <x:c r="L3442" s="0">
        <x:f>'Historical Trades'!L3442</x:f>
      </x:c>
      <x:c r="M3442" s="0">
        <x:f>'Historical Trades'!M3442</x:f>
      </x:c>
      <x:c r="N3442" s="0">
        <x:f>CLEAN('Historical Trades'!O3442)</x:f>
      </x:c>
      <x:c r="P3442" s="14">
        <x:f>IF(G3442="sell",M3442,-M3442)</x:f>
      </x:c>
      <x:c r="Q3442" s="14">
        <x:f>VLOOKUP(N3442,'Currency Rates'!$A$3:$C$32,3,0)</x:f>
      </x:c>
      <x:c r="R3442" s="0">
        <x:f>IF(A3442="SPUS",0,IF(A3442="FWD",0,P3442/Q3442))</x:f>
      </x:c>
    </x:row>
    <x:row r="3443" spans="1:19" x14ac:dyDescent="0.3">
      <x:c r="A3443" s="0">
        <x:f>'Historical Trades'!A3443</x:f>
      </x:c>
      <x:c r="B3443" s="0">
        <x:f>'Historical Trades'!B3443</x:f>
      </x:c>
      <x:c r="C3443" s="23">
        <x:f>'Historical Trades'!C3443</x:f>
      </x:c>
      <x:c r="D3443" s="0">
        <x:f>'Historical Trades'!D3443</x:f>
      </x:c>
      <x:c r="E3443" s="23">
        <x:f>'Historical Trades'!E3443</x:f>
      </x:c>
      <x:c r="F3443" s="0">
        <x:f>'Historical Trades'!F3443</x:f>
      </x:c>
      <x:c r="G3443" s="0">
        <x:f>'Historical Trades'!G3443</x:f>
      </x:c>
      <x:c r="H3443" s="0">
        <x:f>'Historical Trades'!H3443</x:f>
      </x:c>
      <x:c r="I3443" s="0">
        <x:f>'Historical Trades'!I3443</x:f>
      </x:c>
      <x:c r="J3443" s="0">
        <x:f>'Historical Trades'!J3443</x:f>
      </x:c>
      <x:c r="K3443" s="0">
        <x:f>'Historical Trades'!K3443</x:f>
      </x:c>
      <x:c r="L3443" s="0">
        <x:f>'Historical Trades'!L3443</x:f>
      </x:c>
      <x:c r="M3443" s="0">
        <x:f>'Historical Trades'!M3443</x:f>
      </x:c>
      <x:c r="N3443" s="0">
        <x:f>CLEAN('Historical Trades'!O3443)</x:f>
      </x:c>
      <x:c r="P3443" s="14">
        <x:f>IF(G3443="sell",M3443,-M3443)</x:f>
      </x:c>
      <x:c r="Q3443" s="14">
        <x:f>VLOOKUP(N3443,'Currency Rates'!$A$3:$C$32,3,0)</x:f>
      </x:c>
      <x:c r="R3443" s="0">
        <x:f>IF(A3443="SPUS",0,IF(A3443="FWD",0,P3443/Q3443))</x:f>
      </x:c>
    </x:row>
    <x:row r="3444" spans="1:19" x14ac:dyDescent="0.3">
      <x:c r="A3444" s="0">
        <x:f>'Historical Trades'!A3444</x:f>
      </x:c>
      <x:c r="B3444" s="0">
        <x:f>'Historical Trades'!B3444</x:f>
      </x:c>
      <x:c r="C3444" s="23">
        <x:f>'Historical Trades'!C3444</x:f>
      </x:c>
      <x:c r="D3444" s="0">
        <x:f>'Historical Trades'!D3444</x:f>
      </x:c>
      <x:c r="E3444" s="23">
        <x:f>'Historical Trades'!E3444</x:f>
      </x:c>
      <x:c r="F3444" s="0">
        <x:f>'Historical Trades'!F3444</x:f>
      </x:c>
      <x:c r="G3444" s="0">
        <x:f>'Historical Trades'!G3444</x:f>
      </x:c>
      <x:c r="H3444" s="0">
        <x:f>'Historical Trades'!H3444</x:f>
      </x:c>
      <x:c r="I3444" s="0">
        <x:f>'Historical Trades'!I3444</x:f>
      </x:c>
      <x:c r="J3444" s="0">
        <x:f>'Historical Trades'!J3444</x:f>
      </x:c>
      <x:c r="K3444" s="0">
        <x:f>'Historical Trades'!K3444</x:f>
      </x:c>
      <x:c r="L3444" s="0">
        <x:f>'Historical Trades'!L3444</x:f>
      </x:c>
      <x:c r="M3444" s="0">
        <x:f>'Historical Trades'!M3444</x:f>
      </x:c>
      <x:c r="N3444" s="0">
        <x:f>CLEAN('Historical Trades'!O3444)</x:f>
      </x:c>
      <x:c r="P3444" s="14">
        <x:f>IF(G3444="sell",M3444,-M3444)</x:f>
      </x:c>
      <x:c r="Q3444" s="14">
        <x:f>VLOOKUP(N3444,'Currency Rates'!$A$3:$C$32,3,0)</x:f>
      </x:c>
      <x:c r="R3444" s="0">
        <x:f>IF(A3444="SPUS",0,IF(A3444="FWD",0,P3444/Q3444))</x:f>
      </x:c>
    </x:row>
    <x:row r="3445" spans="1:19" x14ac:dyDescent="0.3">
      <x:c r="A3445" s="0">
        <x:f>'Historical Trades'!A3445</x:f>
      </x:c>
      <x:c r="B3445" s="0">
        <x:f>'Historical Trades'!B3445</x:f>
      </x:c>
      <x:c r="C3445" s="23">
        <x:f>'Historical Trades'!C3445</x:f>
      </x:c>
      <x:c r="D3445" s="0">
        <x:f>'Historical Trades'!D3445</x:f>
      </x:c>
      <x:c r="E3445" s="23">
        <x:f>'Historical Trades'!E3445</x:f>
      </x:c>
      <x:c r="F3445" s="0">
        <x:f>'Historical Trades'!F3445</x:f>
      </x:c>
      <x:c r="G3445" s="0">
        <x:f>'Historical Trades'!G3445</x:f>
      </x:c>
      <x:c r="H3445" s="0">
        <x:f>'Historical Trades'!H3445</x:f>
      </x:c>
      <x:c r="I3445" s="0">
        <x:f>'Historical Trades'!I3445</x:f>
      </x:c>
      <x:c r="J3445" s="0">
        <x:f>'Historical Trades'!J3445</x:f>
      </x:c>
      <x:c r="K3445" s="0">
        <x:f>'Historical Trades'!K3445</x:f>
      </x:c>
      <x:c r="L3445" s="0">
        <x:f>'Historical Trades'!L3445</x:f>
      </x:c>
      <x:c r="M3445" s="0">
        <x:f>'Historical Trades'!M3445</x:f>
      </x:c>
      <x:c r="N3445" s="0">
        <x:f>CLEAN('Historical Trades'!O3445)</x:f>
      </x:c>
      <x:c r="P3445" s="14">
        <x:f>IF(G3445="sell",M3445,-M3445)</x:f>
      </x:c>
      <x:c r="Q3445" s="14">
        <x:f>VLOOKUP(N3445,'Currency Rates'!$A$3:$C$32,3,0)</x:f>
      </x:c>
      <x:c r="R3445" s="0">
        <x:f>IF(A3445="SPUS",0,IF(A3445="FWD",0,P3445/Q3445))</x:f>
      </x:c>
    </x:row>
    <x:row r="3446" spans="1:19" x14ac:dyDescent="0.3">
      <x:c r="A3446" s="0">
        <x:f>'Historical Trades'!A3446</x:f>
      </x:c>
      <x:c r="B3446" s="0">
        <x:f>'Historical Trades'!B3446</x:f>
      </x:c>
      <x:c r="C3446" s="23">
        <x:f>'Historical Trades'!C3446</x:f>
      </x:c>
      <x:c r="D3446" s="0">
        <x:f>'Historical Trades'!D3446</x:f>
      </x:c>
      <x:c r="E3446" s="23">
        <x:f>'Historical Trades'!E3446</x:f>
      </x:c>
      <x:c r="F3446" s="0">
        <x:f>'Historical Trades'!F3446</x:f>
      </x:c>
      <x:c r="G3446" s="0">
        <x:f>'Historical Trades'!G3446</x:f>
      </x:c>
      <x:c r="H3446" s="0">
        <x:f>'Historical Trades'!H3446</x:f>
      </x:c>
      <x:c r="I3446" s="0">
        <x:f>'Historical Trades'!I3446</x:f>
      </x:c>
      <x:c r="J3446" s="0">
        <x:f>'Historical Trades'!J3446</x:f>
      </x:c>
      <x:c r="K3446" s="0">
        <x:f>'Historical Trades'!K3446</x:f>
      </x:c>
      <x:c r="L3446" s="0">
        <x:f>'Historical Trades'!L3446</x:f>
      </x:c>
      <x:c r="M3446" s="0">
        <x:f>'Historical Trades'!M3446</x:f>
      </x:c>
      <x:c r="N3446" s="0">
        <x:f>CLEAN('Historical Trades'!O3446)</x:f>
      </x:c>
      <x:c r="P3446" s="14">
        <x:f>IF(G3446="sell",M3446,-M3446)</x:f>
      </x:c>
      <x:c r="Q3446" s="14">
        <x:f>VLOOKUP(N3446,'Currency Rates'!$A$3:$C$32,3,0)</x:f>
      </x:c>
      <x:c r="R3446" s="0">
        <x:f>IF(A3446="SPUS",0,IF(A3446="FWD",0,P3446/Q3446))</x:f>
      </x:c>
    </x:row>
    <x:row r="3447" spans="1:19" x14ac:dyDescent="0.3">
      <x:c r="A3447" s="0">
        <x:f>'Historical Trades'!A3447</x:f>
      </x:c>
      <x:c r="B3447" s="0">
        <x:f>'Historical Trades'!B3447</x:f>
      </x:c>
      <x:c r="C3447" s="23">
        <x:f>'Historical Trades'!C3447</x:f>
      </x:c>
      <x:c r="D3447" s="0">
        <x:f>'Historical Trades'!D3447</x:f>
      </x:c>
      <x:c r="E3447" s="23">
        <x:f>'Historical Trades'!E3447</x:f>
      </x:c>
      <x:c r="F3447" s="0">
        <x:f>'Historical Trades'!F3447</x:f>
      </x:c>
      <x:c r="G3447" s="0">
        <x:f>'Historical Trades'!G3447</x:f>
      </x:c>
      <x:c r="H3447" s="0">
        <x:f>'Historical Trades'!H3447</x:f>
      </x:c>
      <x:c r="I3447" s="0">
        <x:f>'Historical Trades'!I3447</x:f>
      </x:c>
      <x:c r="J3447" s="0">
        <x:f>'Historical Trades'!J3447</x:f>
      </x:c>
      <x:c r="K3447" s="0">
        <x:f>'Historical Trades'!K3447</x:f>
      </x:c>
      <x:c r="L3447" s="0">
        <x:f>'Historical Trades'!L3447</x:f>
      </x:c>
      <x:c r="M3447" s="0">
        <x:f>'Historical Trades'!M3447</x:f>
      </x:c>
      <x:c r="N3447" s="0">
        <x:f>CLEAN('Historical Trades'!O3447)</x:f>
      </x:c>
      <x:c r="P3447" s="14">
        <x:f>IF(G3447="sell",M3447,-M3447)</x:f>
      </x:c>
      <x:c r="Q3447" s="14">
        <x:f>VLOOKUP(N3447,'Currency Rates'!$A$3:$C$32,3,0)</x:f>
      </x:c>
      <x:c r="R3447" s="0">
        <x:f>IF(A3447="SPUS",0,IF(A3447="FWD",0,P3447/Q3447))</x:f>
      </x:c>
    </x:row>
    <x:row r="3448" spans="1:19" x14ac:dyDescent="0.3">
      <x:c r="A3448" s="0">
        <x:f>'Historical Trades'!A3448</x:f>
      </x:c>
      <x:c r="B3448" s="0">
        <x:f>'Historical Trades'!B3448</x:f>
      </x:c>
      <x:c r="C3448" s="23">
        <x:f>'Historical Trades'!C3448</x:f>
      </x:c>
      <x:c r="D3448" s="0">
        <x:f>'Historical Trades'!D3448</x:f>
      </x:c>
      <x:c r="E3448" s="23">
        <x:f>'Historical Trades'!E3448</x:f>
      </x:c>
      <x:c r="F3448" s="0">
        <x:f>'Historical Trades'!F3448</x:f>
      </x:c>
      <x:c r="G3448" s="0">
        <x:f>'Historical Trades'!G3448</x:f>
      </x:c>
      <x:c r="H3448" s="0">
        <x:f>'Historical Trades'!H3448</x:f>
      </x:c>
      <x:c r="I3448" s="0">
        <x:f>'Historical Trades'!I3448</x:f>
      </x:c>
      <x:c r="J3448" s="0">
        <x:f>'Historical Trades'!J3448</x:f>
      </x:c>
      <x:c r="K3448" s="0">
        <x:f>'Historical Trades'!K3448</x:f>
      </x:c>
      <x:c r="L3448" s="0">
        <x:f>'Historical Trades'!L3448</x:f>
      </x:c>
      <x:c r="M3448" s="0">
        <x:f>'Historical Trades'!M3448</x:f>
      </x:c>
      <x:c r="N3448" s="0">
        <x:f>CLEAN('Historical Trades'!O3448)</x:f>
      </x:c>
      <x:c r="P3448" s="14">
        <x:f>IF(G3448="sell",M3448,-M3448)</x:f>
      </x:c>
      <x:c r="Q3448" s="14">
        <x:f>VLOOKUP(N3448,'Currency Rates'!$A$3:$C$32,3,0)</x:f>
      </x:c>
      <x:c r="R3448" s="0">
        <x:f>IF(A3448="SPUS",0,IF(A3448="FWD",0,P3448/Q3448))</x:f>
      </x:c>
    </x:row>
    <x:row r="3449" spans="1:19" x14ac:dyDescent="0.3">
      <x:c r="A3449" s="0">
        <x:f>'Historical Trades'!A3449</x:f>
      </x:c>
      <x:c r="B3449" s="0">
        <x:f>'Historical Trades'!B3449</x:f>
      </x:c>
      <x:c r="C3449" s="23">
        <x:f>'Historical Trades'!C3449</x:f>
      </x:c>
      <x:c r="D3449" s="0">
        <x:f>'Historical Trades'!D3449</x:f>
      </x:c>
      <x:c r="E3449" s="23">
        <x:f>'Historical Trades'!E3449</x:f>
      </x:c>
      <x:c r="F3449" s="0">
        <x:f>'Historical Trades'!F3449</x:f>
      </x:c>
      <x:c r="G3449" s="0">
        <x:f>'Historical Trades'!G3449</x:f>
      </x:c>
      <x:c r="H3449" s="0">
        <x:f>'Historical Trades'!H3449</x:f>
      </x:c>
      <x:c r="I3449" s="0">
        <x:f>'Historical Trades'!I3449</x:f>
      </x:c>
      <x:c r="J3449" s="0">
        <x:f>'Historical Trades'!J3449</x:f>
      </x:c>
      <x:c r="K3449" s="0">
        <x:f>'Historical Trades'!K3449</x:f>
      </x:c>
      <x:c r="L3449" s="0">
        <x:f>'Historical Trades'!L3449</x:f>
      </x:c>
      <x:c r="M3449" s="0">
        <x:f>'Historical Trades'!M3449</x:f>
      </x:c>
      <x:c r="N3449" s="0">
        <x:f>CLEAN('Historical Trades'!O3449)</x:f>
      </x:c>
      <x:c r="P3449" s="14">
        <x:f>IF(G3449="sell",M3449,-M3449)</x:f>
      </x:c>
      <x:c r="Q3449" s="14">
        <x:f>VLOOKUP(N3449,'Currency Rates'!$A$3:$C$32,3,0)</x:f>
      </x:c>
      <x:c r="R3449" s="0">
        <x:f>IF(A3449="SPUS",0,IF(A3449="FWD",0,P3449/Q3449))</x:f>
      </x:c>
    </x:row>
    <x:row r="3450" spans="1:19" x14ac:dyDescent="0.3">
      <x:c r="A3450" s="0">
        <x:f>'Historical Trades'!A3450</x:f>
      </x:c>
      <x:c r="B3450" s="0">
        <x:f>'Historical Trades'!B3450</x:f>
      </x:c>
      <x:c r="C3450" s="23">
        <x:f>'Historical Trades'!C3450</x:f>
      </x:c>
      <x:c r="D3450" s="0">
        <x:f>'Historical Trades'!D3450</x:f>
      </x:c>
      <x:c r="E3450" s="23">
        <x:f>'Historical Trades'!E3450</x:f>
      </x:c>
      <x:c r="F3450" s="0">
        <x:f>'Historical Trades'!F3450</x:f>
      </x:c>
      <x:c r="G3450" s="0">
        <x:f>'Historical Trades'!G3450</x:f>
      </x:c>
      <x:c r="H3450" s="0">
        <x:f>'Historical Trades'!H3450</x:f>
      </x:c>
      <x:c r="I3450" s="0">
        <x:f>'Historical Trades'!I3450</x:f>
      </x:c>
      <x:c r="J3450" s="0">
        <x:f>'Historical Trades'!J3450</x:f>
      </x:c>
      <x:c r="K3450" s="0">
        <x:f>'Historical Trades'!K3450</x:f>
      </x:c>
      <x:c r="L3450" s="0">
        <x:f>'Historical Trades'!L3450</x:f>
      </x:c>
      <x:c r="M3450" s="0">
        <x:f>'Historical Trades'!M3450</x:f>
      </x:c>
      <x:c r="N3450" s="0">
        <x:f>CLEAN('Historical Trades'!O3450)</x:f>
      </x:c>
      <x:c r="P3450" s="14">
        <x:f>IF(G3450="sell",M3450,-M3450)</x:f>
      </x:c>
      <x:c r="Q3450" s="14">
        <x:f>VLOOKUP(N3450,'Currency Rates'!$A$3:$C$32,3,0)</x:f>
      </x:c>
      <x:c r="R3450" s="0">
        <x:f>IF(A3450="SPUS",0,IF(A3450="FWD",0,P3450/Q3450))</x:f>
      </x:c>
    </x:row>
    <x:row r="3451" spans="1:19" x14ac:dyDescent="0.3">
      <x:c r="A3451" s="0">
        <x:f>'Historical Trades'!A3451</x:f>
      </x:c>
      <x:c r="B3451" s="0">
        <x:f>'Historical Trades'!B3451</x:f>
      </x:c>
      <x:c r="C3451" s="23">
        <x:f>'Historical Trades'!C3451</x:f>
      </x:c>
      <x:c r="D3451" s="0">
        <x:f>'Historical Trades'!D3451</x:f>
      </x:c>
      <x:c r="E3451" s="23">
        <x:f>'Historical Trades'!E3451</x:f>
      </x:c>
      <x:c r="F3451" s="0">
        <x:f>'Historical Trades'!F3451</x:f>
      </x:c>
      <x:c r="G3451" s="0">
        <x:f>'Historical Trades'!G3451</x:f>
      </x:c>
      <x:c r="H3451" s="0">
        <x:f>'Historical Trades'!H3451</x:f>
      </x:c>
      <x:c r="I3451" s="0">
        <x:f>'Historical Trades'!I3451</x:f>
      </x:c>
      <x:c r="J3451" s="0">
        <x:f>'Historical Trades'!J3451</x:f>
      </x:c>
      <x:c r="K3451" s="0">
        <x:f>'Historical Trades'!K3451</x:f>
      </x:c>
      <x:c r="L3451" s="0">
        <x:f>'Historical Trades'!L3451</x:f>
      </x:c>
      <x:c r="M3451" s="0">
        <x:f>'Historical Trades'!M3451</x:f>
      </x:c>
      <x:c r="N3451" s="0">
        <x:f>CLEAN('Historical Trades'!O3451)</x:f>
      </x:c>
      <x:c r="P3451" s="14">
        <x:f>IF(G3451="sell",M3451,-M3451)</x:f>
      </x:c>
      <x:c r="Q3451" s="14">
        <x:f>VLOOKUP(N3451,'Currency Rates'!$A$3:$C$32,3,0)</x:f>
      </x:c>
      <x:c r="R3451" s="0">
        <x:f>IF(A3451="SPUS",0,IF(A3451="FWD",0,P3451/Q3451))</x:f>
      </x:c>
    </x:row>
    <x:row r="3452" spans="1:19" x14ac:dyDescent="0.3">
      <x:c r="A3452" s="0">
        <x:f>'Historical Trades'!A3452</x:f>
      </x:c>
      <x:c r="B3452" s="0">
        <x:f>'Historical Trades'!B3452</x:f>
      </x:c>
      <x:c r="C3452" s="23">
        <x:f>'Historical Trades'!C3452</x:f>
      </x:c>
      <x:c r="D3452" s="0">
        <x:f>'Historical Trades'!D3452</x:f>
      </x:c>
      <x:c r="E3452" s="23">
        <x:f>'Historical Trades'!E3452</x:f>
      </x:c>
      <x:c r="F3452" s="0">
        <x:f>'Historical Trades'!F3452</x:f>
      </x:c>
      <x:c r="G3452" s="0">
        <x:f>'Historical Trades'!G3452</x:f>
      </x:c>
      <x:c r="H3452" s="0">
        <x:f>'Historical Trades'!H3452</x:f>
      </x:c>
      <x:c r="I3452" s="0">
        <x:f>'Historical Trades'!I3452</x:f>
      </x:c>
      <x:c r="J3452" s="0">
        <x:f>'Historical Trades'!J3452</x:f>
      </x:c>
      <x:c r="K3452" s="0">
        <x:f>'Historical Trades'!K3452</x:f>
      </x:c>
      <x:c r="L3452" s="0">
        <x:f>'Historical Trades'!L3452</x:f>
      </x:c>
      <x:c r="M3452" s="0">
        <x:f>'Historical Trades'!M3452</x:f>
      </x:c>
      <x:c r="N3452" s="0">
        <x:f>CLEAN('Historical Trades'!O3452)</x:f>
      </x:c>
      <x:c r="P3452" s="14">
        <x:f>IF(G3452="sell",M3452,-M3452)</x:f>
      </x:c>
      <x:c r="Q3452" s="14">
        <x:f>VLOOKUP(N3452,'Currency Rates'!$A$3:$C$32,3,0)</x:f>
      </x:c>
      <x:c r="R3452" s="0">
        <x:f>IF(A3452="SPUS",0,IF(A3452="FWD",0,P3452/Q3452))</x:f>
      </x:c>
    </x:row>
    <x:row r="3453" spans="1:19" x14ac:dyDescent="0.3">
      <x:c r="A3453" s="0">
        <x:f>'Historical Trades'!A3453</x:f>
      </x:c>
      <x:c r="B3453" s="0">
        <x:f>'Historical Trades'!B3453</x:f>
      </x:c>
      <x:c r="C3453" s="23">
        <x:f>'Historical Trades'!C3453</x:f>
      </x:c>
      <x:c r="D3453" s="0">
        <x:f>'Historical Trades'!D3453</x:f>
      </x:c>
      <x:c r="E3453" s="23">
        <x:f>'Historical Trades'!E3453</x:f>
      </x:c>
      <x:c r="F3453" s="0">
        <x:f>'Historical Trades'!F3453</x:f>
      </x:c>
      <x:c r="G3453" s="0">
        <x:f>'Historical Trades'!G3453</x:f>
      </x:c>
      <x:c r="H3453" s="0">
        <x:f>'Historical Trades'!H3453</x:f>
      </x:c>
      <x:c r="I3453" s="0">
        <x:f>'Historical Trades'!I3453</x:f>
      </x:c>
      <x:c r="J3453" s="0">
        <x:f>'Historical Trades'!J3453</x:f>
      </x:c>
      <x:c r="K3453" s="0">
        <x:f>'Historical Trades'!K3453</x:f>
      </x:c>
      <x:c r="L3453" s="0">
        <x:f>'Historical Trades'!L3453</x:f>
      </x:c>
      <x:c r="M3453" s="0">
        <x:f>'Historical Trades'!M3453</x:f>
      </x:c>
      <x:c r="N3453" s="0">
        <x:f>CLEAN('Historical Trades'!O3453)</x:f>
      </x:c>
      <x:c r="P3453" s="14">
        <x:f>IF(G3453="sell",M3453,-M3453)</x:f>
      </x:c>
      <x:c r="Q3453" s="14">
        <x:f>VLOOKUP(N3453,'Currency Rates'!$A$3:$C$32,3,0)</x:f>
      </x:c>
      <x:c r="R3453" s="0">
        <x:f>IF(A3453="SPUS",0,IF(A3453="FWD",0,P3453/Q3453))</x:f>
      </x:c>
    </x:row>
    <x:row r="3454" spans="1:19" x14ac:dyDescent="0.3">
      <x:c r="A3454" s="0">
        <x:f>'Historical Trades'!A3454</x:f>
      </x:c>
      <x:c r="B3454" s="0">
        <x:f>'Historical Trades'!B3454</x:f>
      </x:c>
      <x:c r="C3454" s="23">
        <x:f>'Historical Trades'!C3454</x:f>
      </x:c>
      <x:c r="D3454" s="0">
        <x:f>'Historical Trades'!D3454</x:f>
      </x:c>
      <x:c r="E3454" s="23">
        <x:f>'Historical Trades'!E3454</x:f>
      </x:c>
      <x:c r="F3454" s="0">
        <x:f>'Historical Trades'!F3454</x:f>
      </x:c>
      <x:c r="G3454" s="0">
        <x:f>'Historical Trades'!G3454</x:f>
      </x:c>
      <x:c r="H3454" s="0">
        <x:f>'Historical Trades'!H3454</x:f>
      </x:c>
      <x:c r="I3454" s="0">
        <x:f>'Historical Trades'!I3454</x:f>
      </x:c>
      <x:c r="J3454" s="0">
        <x:f>'Historical Trades'!J3454</x:f>
      </x:c>
      <x:c r="K3454" s="0">
        <x:f>'Historical Trades'!K3454</x:f>
      </x:c>
      <x:c r="L3454" s="0">
        <x:f>'Historical Trades'!L3454</x:f>
      </x:c>
      <x:c r="M3454" s="0">
        <x:f>'Historical Trades'!M3454</x:f>
      </x:c>
      <x:c r="N3454" s="0">
        <x:f>CLEAN('Historical Trades'!O3454)</x:f>
      </x:c>
      <x:c r="P3454" s="14">
        <x:f>IF(G3454="sell",M3454,-M3454)</x:f>
      </x:c>
      <x:c r="Q3454" s="14">
        <x:f>VLOOKUP(N3454,'Currency Rates'!$A$3:$C$32,3,0)</x:f>
      </x:c>
      <x:c r="R3454" s="0">
        <x:f>IF(A3454="SPUS",0,IF(A3454="FWD",0,P3454/Q3454))</x:f>
      </x:c>
    </x:row>
    <x:row r="3455" spans="1:19" x14ac:dyDescent="0.3">
      <x:c r="A3455" s="0">
        <x:f>'Historical Trades'!A3455</x:f>
      </x:c>
      <x:c r="B3455" s="0">
        <x:f>'Historical Trades'!B3455</x:f>
      </x:c>
      <x:c r="C3455" s="23">
        <x:f>'Historical Trades'!C3455</x:f>
      </x:c>
      <x:c r="D3455" s="0">
        <x:f>'Historical Trades'!D3455</x:f>
      </x:c>
      <x:c r="E3455" s="23">
        <x:f>'Historical Trades'!E3455</x:f>
      </x:c>
      <x:c r="F3455" s="0">
        <x:f>'Historical Trades'!F3455</x:f>
      </x:c>
      <x:c r="G3455" s="0">
        <x:f>'Historical Trades'!G3455</x:f>
      </x:c>
      <x:c r="H3455" s="0">
        <x:f>'Historical Trades'!H3455</x:f>
      </x:c>
      <x:c r="I3455" s="0">
        <x:f>'Historical Trades'!I3455</x:f>
      </x:c>
      <x:c r="J3455" s="0">
        <x:f>'Historical Trades'!J3455</x:f>
      </x:c>
      <x:c r="K3455" s="0">
        <x:f>'Historical Trades'!K3455</x:f>
      </x:c>
      <x:c r="L3455" s="0">
        <x:f>'Historical Trades'!L3455</x:f>
      </x:c>
      <x:c r="M3455" s="0">
        <x:f>'Historical Trades'!M3455</x:f>
      </x:c>
      <x:c r="N3455" s="0">
        <x:f>CLEAN('Historical Trades'!O3455)</x:f>
      </x:c>
      <x:c r="P3455" s="14">
        <x:f>IF(G3455="sell",M3455,-M3455)</x:f>
      </x:c>
      <x:c r="Q3455" s="14">
        <x:f>VLOOKUP(N3455,'Currency Rates'!$A$3:$C$32,3,0)</x:f>
      </x:c>
      <x:c r="R3455" s="0">
        <x:f>IF(A3455="SPUS",0,IF(A3455="FWD",0,P3455/Q3455))</x:f>
      </x:c>
    </x:row>
    <x:row r="3456" spans="1:19" x14ac:dyDescent="0.3">
      <x:c r="A3456" s="0">
        <x:f>'Historical Trades'!A3456</x:f>
      </x:c>
      <x:c r="B3456" s="0">
        <x:f>'Historical Trades'!B3456</x:f>
      </x:c>
      <x:c r="C3456" s="23">
        <x:f>'Historical Trades'!C3456</x:f>
      </x:c>
      <x:c r="D3456" s="0">
        <x:f>'Historical Trades'!D3456</x:f>
      </x:c>
      <x:c r="E3456" s="23">
        <x:f>'Historical Trades'!E3456</x:f>
      </x:c>
      <x:c r="F3456" s="0">
        <x:f>'Historical Trades'!F3456</x:f>
      </x:c>
      <x:c r="G3456" s="0">
        <x:f>'Historical Trades'!G3456</x:f>
      </x:c>
      <x:c r="H3456" s="0">
        <x:f>'Historical Trades'!H3456</x:f>
      </x:c>
      <x:c r="I3456" s="0">
        <x:f>'Historical Trades'!I3456</x:f>
      </x:c>
      <x:c r="J3456" s="0">
        <x:f>'Historical Trades'!J3456</x:f>
      </x:c>
      <x:c r="K3456" s="0">
        <x:f>'Historical Trades'!K3456</x:f>
      </x:c>
      <x:c r="L3456" s="0">
        <x:f>'Historical Trades'!L3456</x:f>
      </x:c>
      <x:c r="M3456" s="0">
        <x:f>'Historical Trades'!M3456</x:f>
      </x:c>
      <x:c r="N3456" s="0">
        <x:f>CLEAN('Historical Trades'!O3456)</x:f>
      </x:c>
      <x:c r="P3456" s="14">
        <x:f>IF(G3456="sell",M3456,-M3456)</x:f>
      </x:c>
      <x:c r="Q3456" s="14">
        <x:f>VLOOKUP(N3456,'Currency Rates'!$A$3:$C$32,3,0)</x:f>
      </x:c>
      <x:c r="R3456" s="0">
        <x:f>IF(A3456="SPUS",0,IF(A3456="FWD",0,P3456/Q3456))</x:f>
      </x:c>
    </x:row>
    <x:row r="3457" spans="1:19" x14ac:dyDescent="0.3">
      <x:c r="A3457" s="0">
        <x:f>'Historical Trades'!A3457</x:f>
      </x:c>
      <x:c r="B3457" s="0">
        <x:f>'Historical Trades'!B3457</x:f>
      </x:c>
      <x:c r="C3457" s="23">
        <x:f>'Historical Trades'!C3457</x:f>
      </x:c>
      <x:c r="D3457" s="0">
        <x:f>'Historical Trades'!D3457</x:f>
      </x:c>
      <x:c r="E3457" s="23">
        <x:f>'Historical Trades'!E3457</x:f>
      </x:c>
      <x:c r="F3457" s="0">
        <x:f>'Historical Trades'!F3457</x:f>
      </x:c>
      <x:c r="G3457" s="0">
        <x:f>'Historical Trades'!G3457</x:f>
      </x:c>
      <x:c r="H3457" s="0">
        <x:f>'Historical Trades'!H3457</x:f>
      </x:c>
      <x:c r="I3457" s="0">
        <x:f>'Historical Trades'!I3457</x:f>
      </x:c>
      <x:c r="J3457" s="0">
        <x:f>'Historical Trades'!J3457</x:f>
      </x:c>
      <x:c r="K3457" s="0">
        <x:f>'Historical Trades'!K3457</x:f>
      </x:c>
      <x:c r="L3457" s="0">
        <x:f>'Historical Trades'!L3457</x:f>
      </x:c>
      <x:c r="M3457" s="0">
        <x:f>'Historical Trades'!M3457</x:f>
      </x:c>
      <x:c r="N3457" s="0">
        <x:f>CLEAN('Historical Trades'!O3457)</x:f>
      </x:c>
      <x:c r="P3457" s="14">
        <x:f>IF(G3457="sell",M3457,-M3457)</x:f>
      </x:c>
      <x:c r="Q3457" s="14">
        <x:f>VLOOKUP(N3457,'Currency Rates'!$A$3:$C$32,3,0)</x:f>
      </x:c>
      <x:c r="R3457" s="0">
        <x:f>IF(A3457="SPUS",0,IF(A3457="FWD",0,P3457/Q3457))</x:f>
      </x:c>
    </x:row>
    <x:row r="3458" spans="1:19" x14ac:dyDescent="0.3">
      <x:c r="A3458" s="0">
        <x:f>'Historical Trades'!A3458</x:f>
      </x:c>
      <x:c r="B3458" s="0">
        <x:f>'Historical Trades'!B3458</x:f>
      </x:c>
      <x:c r="C3458" s="23">
        <x:f>'Historical Trades'!C3458</x:f>
      </x:c>
      <x:c r="D3458" s="0">
        <x:f>'Historical Trades'!D3458</x:f>
      </x:c>
      <x:c r="E3458" s="23">
        <x:f>'Historical Trades'!E3458</x:f>
      </x:c>
      <x:c r="F3458" s="0">
        <x:f>'Historical Trades'!F3458</x:f>
      </x:c>
      <x:c r="G3458" s="0">
        <x:f>'Historical Trades'!G3458</x:f>
      </x:c>
      <x:c r="H3458" s="0">
        <x:f>'Historical Trades'!H3458</x:f>
      </x:c>
      <x:c r="I3458" s="0">
        <x:f>'Historical Trades'!I3458</x:f>
      </x:c>
      <x:c r="J3458" s="0">
        <x:f>'Historical Trades'!J3458</x:f>
      </x:c>
      <x:c r="K3458" s="0">
        <x:f>'Historical Trades'!K3458</x:f>
      </x:c>
      <x:c r="L3458" s="0">
        <x:f>'Historical Trades'!L3458</x:f>
      </x:c>
      <x:c r="M3458" s="0">
        <x:f>'Historical Trades'!M3458</x:f>
      </x:c>
      <x:c r="N3458" s="0">
        <x:f>CLEAN('Historical Trades'!O3458)</x:f>
      </x:c>
      <x:c r="P3458" s="14">
        <x:f>IF(G3458="sell",M3458,-M3458)</x:f>
      </x:c>
      <x:c r="Q3458" s="14">
        <x:f>VLOOKUP(N3458,'Currency Rates'!$A$3:$C$32,3,0)</x:f>
      </x:c>
      <x:c r="R3458" s="0">
        <x:f>IF(A3458="SPUS",0,IF(A3458="FWD",0,P3458/Q3458))</x:f>
      </x:c>
    </x:row>
    <x:row r="3459" spans="1:19" x14ac:dyDescent="0.3">
      <x:c r="A3459" s="0">
        <x:f>'Historical Trades'!A3459</x:f>
      </x:c>
      <x:c r="B3459" s="0">
        <x:f>'Historical Trades'!B3459</x:f>
      </x:c>
      <x:c r="C3459" s="23">
        <x:f>'Historical Trades'!C3459</x:f>
      </x:c>
      <x:c r="D3459" s="0">
        <x:f>'Historical Trades'!D3459</x:f>
      </x:c>
      <x:c r="E3459" s="23">
        <x:f>'Historical Trades'!E3459</x:f>
      </x:c>
      <x:c r="F3459" s="0">
        <x:f>'Historical Trades'!F3459</x:f>
      </x:c>
      <x:c r="G3459" s="0">
        <x:f>'Historical Trades'!G3459</x:f>
      </x:c>
      <x:c r="H3459" s="0">
        <x:f>'Historical Trades'!H3459</x:f>
      </x:c>
      <x:c r="I3459" s="0">
        <x:f>'Historical Trades'!I3459</x:f>
      </x:c>
      <x:c r="J3459" s="0">
        <x:f>'Historical Trades'!J3459</x:f>
      </x:c>
      <x:c r="K3459" s="0">
        <x:f>'Historical Trades'!K3459</x:f>
      </x:c>
      <x:c r="L3459" s="0">
        <x:f>'Historical Trades'!L3459</x:f>
      </x:c>
      <x:c r="M3459" s="0">
        <x:f>'Historical Trades'!M3459</x:f>
      </x:c>
      <x:c r="N3459" s="0">
        <x:f>CLEAN('Historical Trades'!O3459)</x:f>
      </x:c>
      <x:c r="P3459" s="14">
        <x:f>IF(G3459="sell",M3459,-M3459)</x:f>
      </x:c>
      <x:c r="Q3459" s="14">
        <x:f>VLOOKUP(N3459,'Currency Rates'!$A$3:$C$32,3,0)</x:f>
      </x:c>
      <x:c r="R3459" s="0">
        <x:f>IF(A3459="SPUS",0,IF(A3459="FWD",0,P3459/Q3459))</x:f>
      </x:c>
    </x:row>
    <x:row r="3460" spans="1:19" x14ac:dyDescent="0.3">
      <x:c r="A3460" s="0">
        <x:f>'Historical Trades'!A3460</x:f>
      </x:c>
      <x:c r="B3460" s="0">
        <x:f>'Historical Trades'!B3460</x:f>
      </x:c>
      <x:c r="C3460" s="23">
        <x:f>'Historical Trades'!C3460</x:f>
      </x:c>
      <x:c r="D3460" s="0">
        <x:f>'Historical Trades'!D3460</x:f>
      </x:c>
      <x:c r="E3460" s="23">
        <x:f>'Historical Trades'!E3460</x:f>
      </x:c>
      <x:c r="F3460" s="0">
        <x:f>'Historical Trades'!F3460</x:f>
      </x:c>
      <x:c r="G3460" s="0">
        <x:f>'Historical Trades'!G3460</x:f>
      </x:c>
      <x:c r="H3460" s="0">
        <x:f>'Historical Trades'!H3460</x:f>
      </x:c>
      <x:c r="I3460" s="0">
        <x:f>'Historical Trades'!I3460</x:f>
      </x:c>
      <x:c r="J3460" s="0">
        <x:f>'Historical Trades'!J3460</x:f>
      </x:c>
      <x:c r="K3460" s="0">
        <x:f>'Historical Trades'!K3460</x:f>
      </x:c>
      <x:c r="L3460" s="0">
        <x:f>'Historical Trades'!L3460</x:f>
      </x:c>
      <x:c r="M3460" s="0">
        <x:f>'Historical Trades'!M3460</x:f>
      </x:c>
      <x:c r="N3460" s="0">
        <x:f>CLEAN('Historical Trades'!O3460)</x:f>
      </x:c>
      <x:c r="P3460" s="14">
        <x:f>IF(G3460="sell",M3460,-M3460)</x:f>
      </x:c>
      <x:c r="Q3460" s="14">
        <x:f>VLOOKUP(N3460,'Currency Rates'!$A$3:$C$32,3,0)</x:f>
      </x:c>
      <x:c r="R3460" s="0">
        <x:f>IF(A3460="SPUS",0,IF(A3460="FWD",0,P3460/Q3460))</x:f>
      </x:c>
    </x:row>
    <x:row r="3461" spans="1:19" x14ac:dyDescent="0.3">
      <x:c r="A3461" s="0">
        <x:f>'Historical Trades'!A3461</x:f>
      </x:c>
      <x:c r="B3461" s="0">
        <x:f>'Historical Trades'!B3461</x:f>
      </x:c>
      <x:c r="C3461" s="23">
        <x:f>'Historical Trades'!C3461</x:f>
      </x:c>
      <x:c r="D3461" s="0">
        <x:f>'Historical Trades'!D3461</x:f>
      </x:c>
      <x:c r="E3461" s="23">
        <x:f>'Historical Trades'!E3461</x:f>
      </x:c>
      <x:c r="F3461" s="0">
        <x:f>'Historical Trades'!F3461</x:f>
      </x:c>
      <x:c r="G3461" s="0">
        <x:f>'Historical Trades'!G3461</x:f>
      </x:c>
      <x:c r="H3461" s="0">
        <x:f>'Historical Trades'!H3461</x:f>
      </x:c>
      <x:c r="I3461" s="0">
        <x:f>'Historical Trades'!I3461</x:f>
      </x:c>
      <x:c r="J3461" s="0">
        <x:f>'Historical Trades'!J3461</x:f>
      </x:c>
      <x:c r="K3461" s="0">
        <x:f>'Historical Trades'!K3461</x:f>
      </x:c>
      <x:c r="L3461" s="0">
        <x:f>'Historical Trades'!L3461</x:f>
      </x:c>
      <x:c r="M3461" s="0">
        <x:f>'Historical Trades'!M3461</x:f>
      </x:c>
      <x:c r="N3461" s="0">
        <x:f>CLEAN('Historical Trades'!O3461)</x:f>
      </x:c>
      <x:c r="P3461" s="14">
        <x:f>IF(G3461="sell",M3461,-M3461)</x:f>
      </x:c>
      <x:c r="Q3461" s="14">
        <x:f>VLOOKUP(N3461,'Currency Rates'!$A$3:$C$32,3,0)</x:f>
      </x:c>
      <x:c r="R3461" s="0">
        <x:f>IF(A3461="SPUS",0,IF(A3461="FWD",0,P3461/Q3461))</x:f>
      </x:c>
    </x:row>
    <x:row r="3462" spans="1:19" x14ac:dyDescent="0.3">
      <x:c r="A3462" s="0">
        <x:f>'Historical Trades'!A3462</x:f>
      </x:c>
      <x:c r="B3462" s="0">
        <x:f>'Historical Trades'!B3462</x:f>
      </x:c>
      <x:c r="C3462" s="23">
        <x:f>'Historical Trades'!C3462</x:f>
      </x:c>
      <x:c r="D3462" s="0">
        <x:f>'Historical Trades'!D3462</x:f>
      </x:c>
      <x:c r="E3462" s="23">
        <x:f>'Historical Trades'!E3462</x:f>
      </x:c>
      <x:c r="F3462" s="0">
        <x:f>'Historical Trades'!F3462</x:f>
      </x:c>
      <x:c r="G3462" s="0">
        <x:f>'Historical Trades'!G3462</x:f>
      </x:c>
      <x:c r="H3462" s="0">
        <x:f>'Historical Trades'!H3462</x:f>
      </x:c>
      <x:c r="I3462" s="0">
        <x:f>'Historical Trades'!I3462</x:f>
      </x:c>
      <x:c r="J3462" s="0">
        <x:f>'Historical Trades'!J3462</x:f>
      </x:c>
      <x:c r="K3462" s="0">
        <x:f>'Historical Trades'!K3462</x:f>
      </x:c>
      <x:c r="L3462" s="0">
        <x:f>'Historical Trades'!L3462</x:f>
      </x:c>
      <x:c r="M3462" s="0">
        <x:f>'Historical Trades'!M3462</x:f>
      </x:c>
      <x:c r="N3462" s="0">
        <x:f>CLEAN('Historical Trades'!O3462)</x:f>
      </x:c>
      <x:c r="P3462" s="14">
        <x:f>IF(G3462="sell",M3462,-M3462)</x:f>
      </x:c>
      <x:c r="Q3462" s="14">
        <x:f>VLOOKUP(N3462,'Currency Rates'!$A$3:$C$32,3,0)</x:f>
      </x:c>
      <x:c r="R3462" s="0">
        <x:f>IF(A3462="SPUS",0,IF(A3462="FWD",0,P3462/Q3462))</x:f>
      </x:c>
    </x:row>
    <x:row r="3463" spans="1:19" x14ac:dyDescent="0.3">
      <x:c r="A3463" s="0">
        <x:f>'Historical Trades'!A3463</x:f>
      </x:c>
      <x:c r="B3463" s="0">
        <x:f>'Historical Trades'!B3463</x:f>
      </x:c>
      <x:c r="C3463" s="23">
        <x:f>'Historical Trades'!C3463</x:f>
      </x:c>
      <x:c r="D3463" s="0">
        <x:f>'Historical Trades'!D3463</x:f>
      </x:c>
      <x:c r="E3463" s="23">
        <x:f>'Historical Trades'!E3463</x:f>
      </x:c>
      <x:c r="F3463" s="0">
        <x:f>'Historical Trades'!F3463</x:f>
      </x:c>
      <x:c r="G3463" s="0">
        <x:f>'Historical Trades'!G3463</x:f>
      </x:c>
      <x:c r="H3463" s="0">
        <x:f>'Historical Trades'!H3463</x:f>
      </x:c>
      <x:c r="I3463" s="0">
        <x:f>'Historical Trades'!I3463</x:f>
      </x:c>
      <x:c r="J3463" s="0">
        <x:f>'Historical Trades'!J3463</x:f>
      </x:c>
      <x:c r="K3463" s="0">
        <x:f>'Historical Trades'!K3463</x:f>
      </x:c>
      <x:c r="L3463" s="0">
        <x:f>'Historical Trades'!L3463</x:f>
      </x:c>
      <x:c r="M3463" s="0">
        <x:f>'Historical Trades'!M3463</x:f>
      </x:c>
      <x:c r="N3463" s="0">
        <x:f>CLEAN('Historical Trades'!O3463)</x:f>
      </x:c>
      <x:c r="P3463" s="14">
        <x:f>IF(G3463="sell",M3463,-M3463)</x:f>
      </x:c>
      <x:c r="Q3463" s="14">
        <x:f>VLOOKUP(N3463,'Currency Rates'!$A$3:$C$32,3,0)</x:f>
      </x:c>
      <x:c r="R3463" s="0">
        <x:f>IF(A3463="SPUS",0,IF(A3463="FWD",0,P3463/Q3463))</x:f>
      </x:c>
    </x:row>
    <x:row r="3464" spans="1:19" x14ac:dyDescent="0.3">
      <x:c r="A3464" s="0">
        <x:f>'Historical Trades'!A3464</x:f>
      </x:c>
      <x:c r="B3464" s="0">
        <x:f>'Historical Trades'!B3464</x:f>
      </x:c>
      <x:c r="C3464" s="23">
        <x:f>'Historical Trades'!C3464</x:f>
      </x:c>
      <x:c r="D3464" s="0">
        <x:f>'Historical Trades'!D3464</x:f>
      </x:c>
      <x:c r="E3464" s="23">
        <x:f>'Historical Trades'!E3464</x:f>
      </x:c>
      <x:c r="F3464" s="0">
        <x:f>'Historical Trades'!F3464</x:f>
      </x:c>
      <x:c r="G3464" s="0">
        <x:f>'Historical Trades'!G3464</x:f>
      </x:c>
      <x:c r="H3464" s="0">
        <x:f>'Historical Trades'!H3464</x:f>
      </x:c>
      <x:c r="I3464" s="0">
        <x:f>'Historical Trades'!I3464</x:f>
      </x:c>
      <x:c r="J3464" s="0">
        <x:f>'Historical Trades'!J3464</x:f>
      </x:c>
      <x:c r="K3464" s="0">
        <x:f>'Historical Trades'!K3464</x:f>
      </x:c>
      <x:c r="L3464" s="0">
        <x:f>'Historical Trades'!L3464</x:f>
      </x:c>
      <x:c r="M3464" s="0">
        <x:f>'Historical Trades'!M3464</x:f>
      </x:c>
      <x:c r="N3464" s="0">
        <x:f>CLEAN('Historical Trades'!O3464)</x:f>
      </x:c>
      <x:c r="P3464" s="14">
        <x:f>IF(G3464="sell",M3464,-M3464)</x:f>
      </x:c>
      <x:c r="Q3464" s="14">
        <x:f>VLOOKUP(N3464,'Currency Rates'!$A$3:$C$32,3,0)</x:f>
      </x:c>
      <x:c r="R3464" s="0">
        <x:f>IF(A3464="SPUS",0,IF(A3464="FWD",0,P3464/Q3464))</x:f>
      </x:c>
    </x:row>
    <x:row r="3465" spans="1:19" x14ac:dyDescent="0.3">
      <x:c r="A3465" s="0">
        <x:f>'Historical Trades'!A3465</x:f>
      </x:c>
      <x:c r="B3465" s="0">
        <x:f>'Historical Trades'!B3465</x:f>
      </x:c>
      <x:c r="C3465" s="23">
        <x:f>'Historical Trades'!C3465</x:f>
      </x:c>
      <x:c r="D3465" s="0">
        <x:f>'Historical Trades'!D3465</x:f>
      </x:c>
      <x:c r="E3465" s="23">
        <x:f>'Historical Trades'!E3465</x:f>
      </x:c>
      <x:c r="F3465" s="0">
        <x:f>'Historical Trades'!F3465</x:f>
      </x:c>
      <x:c r="G3465" s="0">
        <x:f>'Historical Trades'!G3465</x:f>
      </x:c>
      <x:c r="H3465" s="0">
        <x:f>'Historical Trades'!H3465</x:f>
      </x:c>
      <x:c r="I3465" s="0">
        <x:f>'Historical Trades'!I3465</x:f>
      </x:c>
      <x:c r="J3465" s="0">
        <x:f>'Historical Trades'!J3465</x:f>
      </x:c>
      <x:c r="K3465" s="0">
        <x:f>'Historical Trades'!K3465</x:f>
      </x:c>
      <x:c r="L3465" s="0">
        <x:f>'Historical Trades'!L3465</x:f>
      </x:c>
      <x:c r="M3465" s="0">
        <x:f>'Historical Trades'!M3465</x:f>
      </x:c>
      <x:c r="N3465" s="0">
        <x:f>CLEAN('Historical Trades'!O3465)</x:f>
      </x:c>
      <x:c r="P3465" s="14">
        <x:f>IF(G3465="sell",M3465,-M3465)</x:f>
      </x:c>
      <x:c r="Q3465" s="14">
        <x:f>VLOOKUP(N3465,'Currency Rates'!$A$3:$C$32,3,0)</x:f>
      </x:c>
      <x:c r="R3465" s="0">
        <x:f>IF(A3465="SPUS",0,IF(A3465="FWD",0,P3465/Q3465))</x:f>
      </x:c>
    </x:row>
    <x:row r="3466" spans="1:19" x14ac:dyDescent="0.3">
      <x:c r="A3466" s="0">
        <x:f>'Historical Trades'!A3466</x:f>
      </x:c>
      <x:c r="B3466" s="0">
        <x:f>'Historical Trades'!B3466</x:f>
      </x:c>
      <x:c r="C3466" s="23">
        <x:f>'Historical Trades'!C3466</x:f>
      </x:c>
      <x:c r="D3466" s="0">
        <x:f>'Historical Trades'!D3466</x:f>
      </x:c>
      <x:c r="E3466" s="23">
        <x:f>'Historical Trades'!E3466</x:f>
      </x:c>
      <x:c r="F3466" s="0">
        <x:f>'Historical Trades'!F3466</x:f>
      </x:c>
      <x:c r="G3466" s="0">
        <x:f>'Historical Trades'!G3466</x:f>
      </x:c>
      <x:c r="H3466" s="0">
        <x:f>'Historical Trades'!H3466</x:f>
      </x:c>
      <x:c r="I3466" s="0">
        <x:f>'Historical Trades'!I3466</x:f>
      </x:c>
      <x:c r="J3466" s="0">
        <x:f>'Historical Trades'!J3466</x:f>
      </x:c>
      <x:c r="K3466" s="0">
        <x:f>'Historical Trades'!K3466</x:f>
      </x:c>
      <x:c r="L3466" s="0">
        <x:f>'Historical Trades'!L3466</x:f>
      </x:c>
      <x:c r="M3466" s="0">
        <x:f>'Historical Trades'!M3466</x:f>
      </x:c>
      <x:c r="N3466" s="0">
        <x:f>CLEAN('Historical Trades'!O3466)</x:f>
      </x:c>
      <x:c r="P3466" s="14">
        <x:f>IF(G3466="sell",M3466,-M3466)</x:f>
      </x:c>
      <x:c r="Q3466" s="14">
        <x:f>VLOOKUP(N3466,'Currency Rates'!$A$3:$C$32,3,0)</x:f>
      </x:c>
      <x:c r="R3466" s="0">
        <x:f>IF(A3466="SPUS",0,IF(A3466="FWD",0,P3466/Q3466))</x:f>
      </x:c>
    </x:row>
    <x:row r="3467" spans="1:19" x14ac:dyDescent="0.3">
      <x:c r="A3467" s="0">
        <x:f>'Historical Trades'!A3467</x:f>
      </x:c>
      <x:c r="B3467" s="0">
        <x:f>'Historical Trades'!B3467</x:f>
      </x:c>
      <x:c r="C3467" s="23">
        <x:f>'Historical Trades'!C3467</x:f>
      </x:c>
      <x:c r="D3467" s="0">
        <x:f>'Historical Trades'!D3467</x:f>
      </x:c>
      <x:c r="E3467" s="23">
        <x:f>'Historical Trades'!E3467</x:f>
      </x:c>
      <x:c r="F3467" s="0">
        <x:f>'Historical Trades'!F3467</x:f>
      </x:c>
      <x:c r="G3467" s="0">
        <x:f>'Historical Trades'!G3467</x:f>
      </x:c>
      <x:c r="H3467" s="0">
        <x:f>'Historical Trades'!H3467</x:f>
      </x:c>
      <x:c r="I3467" s="0">
        <x:f>'Historical Trades'!I3467</x:f>
      </x:c>
      <x:c r="J3467" s="0">
        <x:f>'Historical Trades'!J3467</x:f>
      </x:c>
      <x:c r="K3467" s="0">
        <x:f>'Historical Trades'!K3467</x:f>
      </x:c>
      <x:c r="L3467" s="0">
        <x:f>'Historical Trades'!L3467</x:f>
      </x:c>
      <x:c r="M3467" s="0">
        <x:f>'Historical Trades'!M3467</x:f>
      </x:c>
      <x:c r="N3467" s="0">
        <x:f>CLEAN('Historical Trades'!O3467)</x:f>
      </x:c>
      <x:c r="P3467" s="14">
        <x:f>IF(G3467="sell",M3467,-M3467)</x:f>
      </x:c>
      <x:c r="Q3467" s="14">
        <x:f>VLOOKUP(N3467,'Currency Rates'!$A$3:$C$32,3,0)</x:f>
      </x:c>
      <x:c r="R3467" s="0">
        <x:f>IF(A3467="SPUS",0,IF(A3467="FWD",0,P3467/Q3467))</x:f>
      </x:c>
    </x:row>
    <x:row r="3468" spans="1:19" x14ac:dyDescent="0.3">
      <x:c r="A3468" s="0">
        <x:f>'Historical Trades'!A3468</x:f>
      </x:c>
      <x:c r="B3468" s="0">
        <x:f>'Historical Trades'!B3468</x:f>
      </x:c>
      <x:c r="C3468" s="23">
        <x:f>'Historical Trades'!C3468</x:f>
      </x:c>
      <x:c r="D3468" s="0">
        <x:f>'Historical Trades'!D3468</x:f>
      </x:c>
      <x:c r="E3468" s="23">
        <x:f>'Historical Trades'!E3468</x:f>
      </x:c>
      <x:c r="F3468" s="0">
        <x:f>'Historical Trades'!F3468</x:f>
      </x:c>
      <x:c r="G3468" s="0">
        <x:f>'Historical Trades'!G3468</x:f>
      </x:c>
      <x:c r="H3468" s="0">
        <x:f>'Historical Trades'!H3468</x:f>
      </x:c>
      <x:c r="I3468" s="0">
        <x:f>'Historical Trades'!I3468</x:f>
      </x:c>
      <x:c r="J3468" s="0">
        <x:f>'Historical Trades'!J3468</x:f>
      </x:c>
      <x:c r="K3468" s="0">
        <x:f>'Historical Trades'!K3468</x:f>
      </x:c>
      <x:c r="L3468" s="0">
        <x:f>'Historical Trades'!L3468</x:f>
      </x:c>
      <x:c r="M3468" s="0">
        <x:f>'Historical Trades'!M3468</x:f>
      </x:c>
      <x:c r="N3468" s="0">
        <x:f>CLEAN('Historical Trades'!O3468)</x:f>
      </x:c>
      <x:c r="P3468" s="14">
        <x:f>IF(G3468="sell",M3468,-M3468)</x:f>
      </x:c>
      <x:c r="Q3468" s="14">
        <x:f>VLOOKUP(N3468,'Currency Rates'!$A$3:$C$32,3,0)</x:f>
      </x:c>
      <x:c r="R3468" s="0">
        <x:f>IF(A3468="SPUS",0,IF(A3468="FWD",0,P3468/Q3468))</x:f>
      </x:c>
    </x:row>
    <x:row r="3469" spans="1:19" x14ac:dyDescent="0.3">
      <x:c r="A3469" s="0">
        <x:f>'Historical Trades'!A3469</x:f>
      </x:c>
      <x:c r="B3469" s="0">
        <x:f>'Historical Trades'!B3469</x:f>
      </x:c>
      <x:c r="C3469" s="23">
        <x:f>'Historical Trades'!C3469</x:f>
      </x:c>
      <x:c r="D3469" s="0">
        <x:f>'Historical Trades'!D3469</x:f>
      </x:c>
      <x:c r="E3469" s="23">
        <x:f>'Historical Trades'!E3469</x:f>
      </x:c>
      <x:c r="F3469" s="0">
        <x:f>'Historical Trades'!F3469</x:f>
      </x:c>
      <x:c r="G3469" s="0">
        <x:f>'Historical Trades'!G3469</x:f>
      </x:c>
      <x:c r="H3469" s="0">
        <x:f>'Historical Trades'!H3469</x:f>
      </x:c>
      <x:c r="I3469" s="0">
        <x:f>'Historical Trades'!I3469</x:f>
      </x:c>
      <x:c r="J3469" s="0">
        <x:f>'Historical Trades'!J3469</x:f>
      </x:c>
      <x:c r="K3469" s="0">
        <x:f>'Historical Trades'!K3469</x:f>
      </x:c>
      <x:c r="L3469" s="0">
        <x:f>'Historical Trades'!L3469</x:f>
      </x:c>
      <x:c r="M3469" s="0">
        <x:f>'Historical Trades'!M3469</x:f>
      </x:c>
      <x:c r="N3469" s="0">
        <x:f>CLEAN('Historical Trades'!O3469)</x:f>
      </x:c>
      <x:c r="P3469" s="14">
        <x:f>IF(G3469="sell",M3469,-M3469)</x:f>
      </x:c>
      <x:c r="Q3469" s="14">
        <x:f>VLOOKUP(N3469,'Currency Rates'!$A$3:$C$32,3,0)</x:f>
      </x:c>
      <x:c r="R3469" s="0">
        <x:f>IF(A3469="SPUS",0,IF(A3469="FWD",0,P3469/Q3469))</x:f>
      </x:c>
    </x:row>
    <x:row r="3470" spans="1:19" x14ac:dyDescent="0.3">
      <x:c r="A3470" s="0">
        <x:f>'Historical Trades'!A3470</x:f>
      </x:c>
      <x:c r="B3470" s="0">
        <x:f>'Historical Trades'!B3470</x:f>
      </x:c>
      <x:c r="C3470" s="23">
        <x:f>'Historical Trades'!C3470</x:f>
      </x:c>
      <x:c r="D3470" s="0">
        <x:f>'Historical Trades'!D3470</x:f>
      </x:c>
      <x:c r="E3470" s="23">
        <x:f>'Historical Trades'!E3470</x:f>
      </x:c>
      <x:c r="F3470" s="0">
        <x:f>'Historical Trades'!F3470</x:f>
      </x:c>
      <x:c r="G3470" s="0">
        <x:f>'Historical Trades'!G3470</x:f>
      </x:c>
      <x:c r="H3470" s="0">
        <x:f>'Historical Trades'!H3470</x:f>
      </x:c>
      <x:c r="I3470" s="0">
        <x:f>'Historical Trades'!I3470</x:f>
      </x:c>
      <x:c r="J3470" s="0">
        <x:f>'Historical Trades'!J3470</x:f>
      </x:c>
      <x:c r="K3470" s="0">
        <x:f>'Historical Trades'!K3470</x:f>
      </x:c>
      <x:c r="L3470" s="0">
        <x:f>'Historical Trades'!L3470</x:f>
      </x:c>
      <x:c r="M3470" s="0">
        <x:f>'Historical Trades'!M3470</x:f>
      </x:c>
      <x:c r="N3470" s="0">
        <x:f>CLEAN('Historical Trades'!O3470)</x:f>
      </x:c>
      <x:c r="P3470" s="14">
        <x:f>IF(G3470="sell",M3470,-M3470)</x:f>
      </x:c>
      <x:c r="Q3470" s="14">
        <x:f>VLOOKUP(N3470,'Currency Rates'!$A$3:$C$32,3,0)</x:f>
      </x:c>
      <x:c r="R3470" s="0">
        <x:f>IF(A3470="SPUS",0,IF(A3470="FWD",0,P3470/Q3470))</x:f>
      </x:c>
    </x:row>
    <x:row r="3471" spans="1:19" x14ac:dyDescent="0.3">
      <x:c r="A3471" s="0">
        <x:f>'Historical Trades'!A3471</x:f>
      </x:c>
      <x:c r="B3471" s="0">
        <x:f>'Historical Trades'!B3471</x:f>
      </x:c>
      <x:c r="C3471" s="23">
        <x:f>'Historical Trades'!C3471</x:f>
      </x:c>
      <x:c r="D3471" s="0">
        <x:f>'Historical Trades'!D3471</x:f>
      </x:c>
      <x:c r="E3471" s="23">
        <x:f>'Historical Trades'!E3471</x:f>
      </x:c>
      <x:c r="F3471" s="0">
        <x:f>'Historical Trades'!F3471</x:f>
      </x:c>
      <x:c r="G3471" s="0">
        <x:f>'Historical Trades'!G3471</x:f>
      </x:c>
      <x:c r="H3471" s="0">
        <x:f>'Historical Trades'!H3471</x:f>
      </x:c>
      <x:c r="I3471" s="0">
        <x:f>'Historical Trades'!I3471</x:f>
      </x:c>
      <x:c r="J3471" s="0">
        <x:f>'Historical Trades'!J3471</x:f>
      </x:c>
      <x:c r="K3471" s="0">
        <x:f>'Historical Trades'!K3471</x:f>
      </x:c>
      <x:c r="L3471" s="0">
        <x:f>'Historical Trades'!L3471</x:f>
      </x:c>
      <x:c r="M3471" s="0">
        <x:f>'Historical Trades'!M3471</x:f>
      </x:c>
      <x:c r="N3471" s="0">
        <x:f>CLEAN('Historical Trades'!O3471)</x:f>
      </x:c>
      <x:c r="P3471" s="14">
        <x:f>IF(G3471="sell",M3471,-M3471)</x:f>
      </x:c>
      <x:c r="Q3471" s="14">
        <x:f>VLOOKUP(N3471,'Currency Rates'!$A$3:$C$32,3,0)</x:f>
      </x:c>
      <x:c r="R3471" s="0">
        <x:f>IF(A3471="SPUS",0,IF(A3471="FWD",0,P3471/Q3471))</x:f>
      </x:c>
    </x:row>
    <x:row r="3472" spans="1:19" x14ac:dyDescent="0.3">
      <x:c r="A3472" s="0">
        <x:f>'Historical Trades'!A3472</x:f>
      </x:c>
      <x:c r="B3472" s="0">
        <x:f>'Historical Trades'!B3472</x:f>
      </x:c>
      <x:c r="C3472" s="23">
        <x:f>'Historical Trades'!C3472</x:f>
      </x:c>
      <x:c r="D3472" s="0">
        <x:f>'Historical Trades'!D3472</x:f>
      </x:c>
      <x:c r="E3472" s="23">
        <x:f>'Historical Trades'!E3472</x:f>
      </x:c>
      <x:c r="F3472" s="0">
        <x:f>'Historical Trades'!F3472</x:f>
      </x:c>
      <x:c r="G3472" s="0">
        <x:f>'Historical Trades'!G3472</x:f>
      </x:c>
      <x:c r="H3472" s="0">
        <x:f>'Historical Trades'!H3472</x:f>
      </x:c>
      <x:c r="I3472" s="0">
        <x:f>'Historical Trades'!I3472</x:f>
      </x:c>
      <x:c r="J3472" s="0">
        <x:f>'Historical Trades'!J3472</x:f>
      </x:c>
      <x:c r="K3472" s="0">
        <x:f>'Historical Trades'!K3472</x:f>
      </x:c>
      <x:c r="L3472" s="0">
        <x:f>'Historical Trades'!L3472</x:f>
      </x:c>
      <x:c r="M3472" s="0">
        <x:f>'Historical Trades'!M3472</x:f>
      </x:c>
      <x:c r="N3472" s="0">
        <x:f>CLEAN('Historical Trades'!O3472)</x:f>
      </x:c>
      <x:c r="P3472" s="14">
        <x:f>IF(G3472="sell",M3472,-M3472)</x:f>
      </x:c>
      <x:c r="Q3472" s="14">
        <x:f>VLOOKUP(N3472,'Currency Rates'!$A$3:$C$32,3,0)</x:f>
      </x:c>
      <x:c r="R3472" s="0">
        <x:f>IF(A3472="SPUS",0,IF(A3472="FWD",0,P3472/Q3472))</x:f>
      </x:c>
    </x:row>
    <x:row r="3473" spans="1:19" x14ac:dyDescent="0.3">
      <x:c r="A3473" s="0">
        <x:f>'Historical Trades'!A3473</x:f>
      </x:c>
      <x:c r="B3473" s="0">
        <x:f>'Historical Trades'!B3473</x:f>
      </x:c>
      <x:c r="C3473" s="23">
        <x:f>'Historical Trades'!C3473</x:f>
      </x:c>
      <x:c r="D3473" s="0">
        <x:f>'Historical Trades'!D3473</x:f>
      </x:c>
      <x:c r="E3473" s="23">
        <x:f>'Historical Trades'!E3473</x:f>
      </x:c>
      <x:c r="F3473" s="0">
        <x:f>'Historical Trades'!F3473</x:f>
      </x:c>
      <x:c r="G3473" s="0">
        <x:f>'Historical Trades'!G3473</x:f>
      </x:c>
      <x:c r="H3473" s="0">
        <x:f>'Historical Trades'!H3473</x:f>
      </x:c>
      <x:c r="I3473" s="0">
        <x:f>'Historical Trades'!I3473</x:f>
      </x:c>
      <x:c r="J3473" s="0">
        <x:f>'Historical Trades'!J3473</x:f>
      </x:c>
      <x:c r="K3473" s="0">
        <x:f>'Historical Trades'!K3473</x:f>
      </x:c>
      <x:c r="L3473" s="0">
        <x:f>'Historical Trades'!L3473</x:f>
      </x:c>
      <x:c r="M3473" s="0">
        <x:f>'Historical Trades'!M3473</x:f>
      </x:c>
      <x:c r="N3473" s="0">
        <x:f>CLEAN('Historical Trades'!O3473)</x:f>
      </x:c>
      <x:c r="P3473" s="14">
        <x:f>IF(G3473="sell",M3473,-M3473)</x:f>
      </x:c>
      <x:c r="Q3473" s="14">
        <x:f>VLOOKUP(N3473,'Currency Rates'!$A$3:$C$32,3,0)</x:f>
      </x:c>
      <x:c r="R3473" s="0">
        <x:f>IF(A3473="SPUS",0,IF(A3473="FWD",0,P3473/Q3473))</x:f>
      </x:c>
    </x:row>
    <x:row r="3474" spans="1:19" x14ac:dyDescent="0.3">
      <x:c r="A3474" s="0">
        <x:f>'Historical Trades'!A3474</x:f>
      </x:c>
      <x:c r="B3474" s="0">
        <x:f>'Historical Trades'!B3474</x:f>
      </x:c>
      <x:c r="C3474" s="23">
        <x:f>'Historical Trades'!C3474</x:f>
      </x:c>
      <x:c r="D3474" s="0">
        <x:f>'Historical Trades'!D3474</x:f>
      </x:c>
      <x:c r="E3474" s="23">
        <x:f>'Historical Trades'!E3474</x:f>
      </x:c>
      <x:c r="F3474" s="0">
        <x:f>'Historical Trades'!F3474</x:f>
      </x:c>
      <x:c r="G3474" s="0">
        <x:f>'Historical Trades'!G3474</x:f>
      </x:c>
      <x:c r="H3474" s="0">
        <x:f>'Historical Trades'!H3474</x:f>
      </x:c>
      <x:c r="I3474" s="0">
        <x:f>'Historical Trades'!I3474</x:f>
      </x:c>
      <x:c r="J3474" s="0">
        <x:f>'Historical Trades'!J3474</x:f>
      </x:c>
      <x:c r="K3474" s="0">
        <x:f>'Historical Trades'!K3474</x:f>
      </x:c>
      <x:c r="L3474" s="0">
        <x:f>'Historical Trades'!L3474</x:f>
      </x:c>
      <x:c r="M3474" s="0">
        <x:f>'Historical Trades'!M3474</x:f>
      </x:c>
      <x:c r="N3474" s="0">
        <x:f>CLEAN('Historical Trades'!O3474)</x:f>
      </x:c>
      <x:c r="P3474" s="14">
        <x:f>IF(G3474="sell",M3474,-M3474)</x:f>
      </x:c>
      <x:c r="Q3474" s="14">
        <x:f>VLOOKUP(N3474,'Currency Rates'!$A$3:$C$32,3,0)</x:f>
      </x:c>
      <x:c r="R3474" s="0">
        <x:f>IF(A3474="SPUS",0,IF(A3474="FWD",0,P3474/Q3474))</x:f>
      </x:c>
    </x:row>
    <x:row r="3475" spans="1:19" x14ac:dyDescent="0.3">
      <x:c r="A3475" s="0">
        <x:f>'Historical Trades'!A3475</x:f>
      </x:c>
      <x:c r="B3475" s="0">
        <x:f>'Historical Trades'!B3475</x:f>
      </x:c>
      <x:c r="C3475" s="23">
        <x:f>'Historical Trades'!C3475</x:f>
      </x:c>
      <x:c r="D3475" s="0">
        <x:f>'Historical Trades'!D3475</x:f>
      </x:c>
      <x:c r="E3475" s="23">
        <x:f>'Historical Trades'!E3475</x:f>
      </x:c>
      <x:c r="F3475" s="0">
        <x:f>'Historical Trades'!F3475</x:f>
      </x:c>
      <x:c r="G3475" s="0">
        <x:f>'Historical Trades'!G3475</x:f>
      </x:c>
      <x:c r="H3475" s="0">
        <x:f>'Historical Trades'!H3475</x:f>
      </x:c>
      <x:c r="I3475" s="0">
        <x:f>'Historical Trades'!I3475</x:f>
      </x:c>
      <x:c r="J3475" s="0">
        <x:f>'Historical Trades'!J3475</x:f>
      </x:c>
      <x:c r="K3475" s="0">
        <x:f>'Historical Trades'!K3475</x:f>
      </x:c>
      <x:c r="L3475" s="0">
        <x:f>'Historical Trades'!L3475</x:f>
      </x:c>
      <x:c r="M3475" s="0">
        <x:f>'Historical Trades'!M3475</x:f>
      </x:c>
      <x:c r="N3475" s="0">
        <x:f>CLEAN('Historical Trades'!O3475)</x:f>
      </x:c>
      <x:c r="P3475" s="14">
        <x:f>IF(G3475="sell",M3475,-M3475)</x:f>
      </x:c>
      <x:c r="Q3475" s="14">
        <x:f>VLOOKUP(N3475,'Currency Rates'!$A$3:$C$32,3,0)</x:f>
      </x:c>
      <x:c r="R3475" s="0">
        <x:f>IF(A3475="SPUS",0,IF(A3475="FWD",0,P3475/Q3475))</x:f>
      </x:c>
    </x:row>
    <x:row r="3476" spans="1:19" x14ac:dyDescent="0.3">
      <x:c r="A3476" s="0">
        <x:f>'Historical Trades'!A3476</x:f>
      </x:c>
      <x:c r="B3476" s="0">
        <x:f>'Historical Trades'!B3476</x:f>
      </x:c>
      <x:c r="C3476" s="23">
        <x:f>'Historical Trades'!C3476</x:f>
      </x:c>
      <x:c r="D3476" s="0">
        <x:f>'Historical Trades'!D3476</x:f>
      </x:c>
      <x:c r="E3476" s="23">
        <x:f>'Historical Trades'!E3476</x:f>
      </x:c>
      <x:c r="F3476" s="0">
        <x:f>'Historical Trades'!F3476</x:f>
      </x:c>
      <x:c r="G3476" s="0">
        <x:f>'Historical Trades'!G3476</x:f>
      </x:c>
      <x:c r="H3476" s="0">
        <x:f>'Historical Trades'!H3476</x:f>
      </x:c>
      <x:c r="I3476" s="0">
        <x:f>'Historical Trades'!I3476</x:f>
      </x:c>
      <x:c r="J3476" s="0">
        <x:f>'Historical Trades'!J3476</x:f>
      </x:c>
      <x:c r="K3476" s="0">
        <x:f>'Historical Trades'!K3476</x:f>
      </x:c>
      <x:c r="L3476" s="0">
        <x:f>'Historical Trades'!L3476</x:f>
      </x:c>
      <x:c r="M3476" s="0">
        <x:f>'Historical Trades'!M3476</x:f>
      </x:c>
      <x:c r="N3476" s="0">
        <x:f>CLEAN('Historical Trades'!O3476)</x:f>
      </x:c>
      <x:c r="P3476" s="14">
        <x:f>IF(G3476="sell",M3476,-M3476)</x:f>
      </x:c>
      <x:c r="Q3476" s="14">
        <x:f>VLOOKUP(N3476,'Currency Rates'!$A$3:$C$32,3,0)</x:f>
      </x:c>
      <x:c r="R3476" s="0">
        <x:f>IF(A3476="SPUS",0,IF(A3476="FWD",0,P3476/Q3476))</x:f>
      </x:c>
    </x:row>
    <x:row r="3477" spans="1:19" x14ac:dyDescent="0.3">
      <x:c r="A3477" s="0">
        <x:f>'Historical Trades'!A3477</x:f>
      </x:c>
      <x:c r="B3477" s="0">
        <x:f>'Historical Trades'!B3477</x:f>
      </x:c>
      <x:c r="C3477" s="23">
        <x:f>'Historical Trades'!C3477</x:f>
      </x:c>
      <x:c r="D3477" s="0">
        <x:f>'Historical Trades'!D3477</x:f>
      </x:c>
      <x:c r="E3477" s="23">
        <x:f>'Historical Trades'!E3477</x:f>
      </x:c>
      <x:c r="F3477" s="0">
        <x:f>'Historical Trades'!F3477</x:f>
      </x:c>
      <x:c r="G3477" s="0">
        <x:f>'Historical Trades'!G3477</x:f>
      </x:c>
      <x:c r="H3477" s="0">
        <x:f>'Historical Trades'!H3477</x:f>
      </x:c>
      <x:c r="I3477" s="0">
        <x:f>'Historical Trades'!I3477</x:f>
      </x:c>
      <x:c r="J3477" s="0">
        <x:f>'Historical Trades'!J3477</x:f>
      </x:c>
      <x:c r="K3477" s="0">
        <x:f>'Historical Trades'!K3477</x:f>
      </x:c>
      <x:c r="L3477" s="0">
        <x:f>'Historical Trades'!L3477</x:f>
      </x:c>
      <x:c r="M3477" s="0">
        <x:f>'Historical Trades'!M3477</x:f>
      </x:c>
      <x:c r="N3477" s="0">
        <x:f>CLEAN('Historical Trades'!O3477)</x:f>
      </x:c>
      <x:c r="P3477" s="14">
        <x:f>IF(G3477="sell",M3477,-M3477)</x:f>
      </x:c>
      <x:c r="Q3477" s="14">
        <x:f>VLOOKUP(N3477,'Currency Rates'!$A$3:$C$32,3,0)</x:f>
      </x:c>
      <x:c r="R3477" s="0">
        <x:f>IF(A3477="SPUS",0,IF(A3477="FWD",0,P3477/Q3477))</x:f>
      </x:c>
    </x:row>
    <x:row r="3478" spans="1:19" x14ac:dyDescent="0.3">
      <x:c r="A3478" s="0">
        <x:f>'Historical Trades'!A3478</x:f>
      </x:c>
      <x:c r="B3478" s="0">
        <x:f>'Historical Trades'!B3478</x:f>
      </x:c>
      <x:c r="C3478" s="23">
        <x:f>'Historical Trades'!C3478</x:f>
      </x:c>
      <x:c r="D3478" s="0">
        <x:f>'Historical Trades'!D3478</x:f>
      </x:c>
      <x:c r="E3478" s="23">
        <x:f>'Historical Trades'!E3478</x:f>
      </x:c>
      <x:c r="F3478" s="0">
        <x:f>'Historical Trades'!F3478</x:f>
      </x:c>
      <x:c r="G3478" s="0">
        <x:f>'Historical Trades'!G3478</x:f>
      </x:c>
      <x:c r="H3478" s="0">
        <x:f>'Historical Trades'!H3478</x:f>
      </x:c>
      <x:c r="I3478" s="0">
        <x:f>'Historical Trades'!I3478</x:f>
      </x:c>
      <x:c r="J3478" s="0">
        <x:f>'Historical Trades'!J3478</x:f>
      </x:c>
      <x:c r="K3478" s="0">
        <x:f>'Historical Trades'!K3478</x:f>
      </x:c>
      <x:c r="L3478" s="0">
        <x:f>'Historical Trades'!L3478</x:f>
      </x:c>
      <x:c r="M3478" s="0">
        <x:f>'Historical Trades'!M3478</x:f>
      </x:c>
      <x:c r="N3478" s="0">
        <x:f>CLEAN('Historical Trades'!O3478)</x:f>
      </x:c>
      <x:c r="P3478" s="14">
        <x:f>IF(G3478="sell",M3478,-M3478)</x:f>
      </x:c>
      <x:c r="Q3478" s="14">
        <x:f>VLOOKUP(N3478,'Currency Rates'!$A$3:$C$32,3,0)</x:f>
      </x:c>
      <x:c r="R3478" s="0">
        <x:f>IF(A3478="SPUS",0,IF(A3478="FWD",0,P3478/Q3478))</x:f>
      </x:c>
    </x:row>
    <x:row r="3479" spans="1:19" x14ac:dyDescent="0.3">
      <x:c r="A3479" s="0">
        <x:f>'Historical Trades'!A3479</x:f>
      </x:c>
      <x:c r="B3479" s="0">
        <x:f>'Historical Trades'!B3479</x:f>
      </x:c>
      <x:c r="C3479" s="23">
        <x:f>'Historical Trades'!C3479</x:f>
      </x:c>
      <x:c r="D3479" s="0">
        <x:f>'Historical Trades'!D3479</x:f>
      </x:c>
      <x:c r="E3479" s="23">
        <x:f>'Historical Trades'!E3479</x:f>
      </x:c>
      <x:c r="F3479" s="0">
        <x:f>'Historical Trades'!F3479</x:f>
      </x:c>
      <x:c r="G3479" s="0">
        <x:f>'Historical Trades'!G3479</x:f>
      </x:c>
      <x:c r="H3479" s="0">
        <x:f>'Historical Trades'!H3479</x:f>
      </x:c>
      <x:c r="I3479" s="0">
        <x:f>'Historical Trades'!I3479</x:f>
      </x:c>
      <x:c r="J3479" s="0">
        <x:f>'Historical Trades'!J3479</x:f>
      </x:c>
      <x:c r="K3479" s="0">
        <x:f>'Historical Trades'!K3479</x:f>
      </x:c>
      <x:c r="L3479" s="0">
        <x:f>'Historical Trades'!L3479</x:f>
      </x:c>
      <x:c r="M3479" s="0">
        <x:f>'Historical Trades'!M3479</x:f>
      </x:c>
      <x:c r="N3479" s="0">
        <x:f>CLEAN('Historical Trades'!O3479)</x:f>
      </x:c>
      <x:c r="P3479" s="14">
        <x:f>IF(G3479="sell",M3479,-M3479)</x:f>
      </x:c>
      <x:c r="Q3479" s="14">
        <x:f>VLOOKUP(N3479,'Currency Rates'!$A$3:$C$32,3,0)</x:f>
      </x:c>
      <x:c r="R3479" s="0">
        <x:f>IF(A3479="SPUS",0,IF(A3479="FWD",0,P3479/Q3479))</x:f>
      </x:c>
    </x:row>
    <x:row r="3480" spans="1:19" x14ac:dyDescent="0.3">
      <x:c r="A3480" s="0">
        <x:f>'Historical Trades'!A3480</x:f>
      </x:c>
      <x:c r="B3480" s="0">
        <x:f>'Historical Trades'!B3480</x:f>
      </x:c>
      <x:c r="C3480" s="23">
        <x:f>'Historical Trades'!C3480</x:f>
      </x:c>
      <x:c r="D3480" s="0">
        <x:f>'Historical Trades'!D3480</x:f>
      </x:c>
      <x:c r="E3480" s="23">
        <x:f>'Historical Trades'!E3480</x:f>
      </x:c>
      <x:c r="F3480" s="0">
        <x:f>'Historical Trades'!F3480</x:f>
      </x:c>
      <x:c r="G3480" s="0">
        <x:f>'Historical Trades'!G3480</x:f>
      </x:c>
      <x:c r="H3480" s="0">
        <x:f>'Historical Trades'!H3480</x:f>
      </x:c>
      <x:c r="I3480" s="0">
        <x:f>'Historical Trades'!I3480</x:f>
      </x:c>
      <x:c r="J3480" s="0">
        <x:f>'Historical Trades'!J3480</x:f>
      </x:c>
      <x:c r="K3480" s="0">
        <x:f>'Historical Trades'!K3480</x:f>
      </x:c>
      <x:c r="L3480" s="0">
        <x:f>'Historical Trades'!L3480</x:f>
      </x:c>
      <x:c r="M3480" s="0">
        <x:f>'Historical Trades'!M3480</x:f>
      </x:c>
      <x:c r="N3480" s="0">
        <x:f>CLEAN('Historical Trades'!O3480)</x:f>
      </x:c>
      <x:c r="P3480" s="14">
        <x:f>IF(G3480="sell",M3480,-M3480)</x:f>
      </x:c>
      <x:c r="Q3480" s="14">
        <x:f>VLOOKUP(N3480,'Currency Rates'!$A$3:$C$32,3,0)</x:f>
      </x:c>
      <x:c r="R3480" s="0">
        <x:f>IF(A3480="SPUS",0,IF(A3480="FWD",0,P3480/Q3480))</x:f>
      </x:c>
    </x:row>
    <x:row r="3481" spans="1:19" x14ac:dyDescent="0.3">
      <x:c r="A3481" s="0">
        <x:f>'Historical Trades'!A3481</x:f>
      </x:c>
      <x:c r="B3481" s="0">
        <x:f>'Historical Trades'!B3481</x:f>
      </x:c>
      <x:c r="C3481" s="23">
        <x:f>'Historical Trades'!C3481</x:f>
      </x:c>
      <x:c r="D3481" s="0">
        <x:f>'Historical Trades'!D3481</x:f>
      </x:c>
      <x:c r="E3481" s="23">
        <x:f>'Historical Trades'!E3481</x:f>
      </x:c>
      <x:c r="F3481" s="0">
        <x:f>'Historical Trades'!F3481</x:f>
      </x:c>
      <x:c r="G3481" s="0">
        <x:f>'Historical Trades'!G3481</x:f>
      </x:c>
      <x:c r="H3481" s="0">
        <x:f>'Historical Trades'!H3481</x:f>
      </x:c>
      <x:c r="I3481" s="0">
        <x:f>'Historical Trades'!I3481</x:f>
      </x:c>
      <x:c r="J3481" s="0">
        <x:f>'Historical Trades'!J3481</x:f>
      </x:c>
      <x:c r="K3481" s="0">
        <x:f>'Historical Trades'!K3481</x:f>
      </x:c>
      <x:c r="L3481" s="0">
        <x:f>'Historical Trades'!L3481</x:f>
      </x:c>
      <x:c r="M3481" s="0">
        <x:f>'Historical Trades'!M3481</x:f>
      </x:c>
      <x:c r="N3481" s="0">
        <x:f>CLEAN('Historical Trades'!O3481)</x:f>
      </x:c>
      <x:c r="P3481" s="14">
        <x:f>IF(G3481="sell",M3481,-M3481)</x:f>
      </x:c>
      <x:c r="Q3481" s="14">
        <x:f>VLOOKUP(N3481,'Currency Rates'!$A$3:$C$32,3,0)</x:f>
      </x:c>
      <x:c r="R3481" s="0">
        <x:f>IF(A3481="SPUS",0,IF(A3481="FWD",0,P3481/Q3481))</x:f>
      </x:c>
    </x:row>
    <x:row r="3482" spans="1:19" x14ac:dyDescent="0.3">
      <x:c r="A3482" s="0">
        <x:f>'Historical Trades'!A3482</x:f>
      </x:c>
      <x:c r="B3482" s="0">
        <x:f>'Historical Trades'!B3482</x:f>
      </x:c>
      <x:c r="C3482" s="23">
        <x:f>'Historical Trades'!C3482</x:f>
      </x:c>
      <x:c r="D3482" s="0">
        <x:f>'Historical Trades'!D3482</x:f>
      </x:c>
      <x:c r="E3482" s="23">
        <x:f>'Historical Trades'!E3482</x:f>
      </x:c>
      <x:c r="F3482" s="0">
        <x:f>'Historical Trades'!F3482</x:f>
      </x:c>
      <x:c r="G3482" s="0">
        <x:f>'Historical Trades'!G3482</x:f>
      </x:c>
      <x:c r="H3482" s="0">
        <x:f>'Historical Trades'!H3482</x:f>
      </x:c>
      <x:c r="I3482" s="0">
        <x:f>'Historical Trades'!I3482</x:f>
      </x:c>
      <x:c r="J3482" s="0">
        <x:f>'Historical Trades'!J3482</x:f>
      </x:c>
      <x:c r="K3482" s="0">
        <x:f>'Historical Trades'!K3482</x:f>
      </x:c>
      <x:c r="L3482" s="0">
        <x:f>'Historical Trades'!L3482</x:f>
      </x:c>
      <x:c r="M3482" s="0">
        <x:f>'Historical Trades'!M3482</x:f>
      </x:c>
      <x:c r="N3482" s="0">
        <x:f>CLEAN('Historical Trades'!O3482)</x:f>
      </x:c>
      <x:c r="P3482" s="14">
        <x:f>IF(G3482="sell",M3482,-M3482)</x:f>
      </x:c>
      <x:c r="Q3482" s="14">
        <x:f>VLOOKUP(N3482,'Currency Rates'!$A$3:$C$32,3,0)</x:f>
      </x:c>
      <x:c r="R3482" s="0">
        <x:f>IF(A3482="SPUS",0,IF(A3482="FWD",0,P3482/Q3482))</x:f>
      </x:c>
    </x:row>
    <x:row r="3483" spans="1:19" x14ac:dyDescent="0.3">
      <x:c r="A3483" s="0">
        <x:f>'Historical Trades'!A3483</x:f>
      </x:c>
      <x:c r="B3483" s="0">
        <x:f>'Historical Trades'!B3483</x:f>
      </x:c>
      <x:c r="C3483" s="23">
        <x:f>'Historical Trades'!C3483</x:f>
      </x:c>
      <x:c r="D3483" s="0">
        <x:f>'Historical Trades'!D3483</x:f>
      </x:c>
      <x:c r="E3483" s="23">
        <x:f>'Historical Trades'!E3483</x:f>
      </x:c>
      <x:c r="F3483" s="0">
        <x:f>'Historical Trades'!F3483</x:f>
      </x:c>
      <x:c r="G3483" s="0">
        <x:f>'Historical Trades'!G3483</x:f>
      </x:c>
      <x:c r="H3483" s="0">
        <x:f>'Historical Trades'!H3483</x:f>
      </x:c>
      <x:c r="I3483" s="0">
        <x:f>'Historical Trades'!I3483</x:f>
      </x:c>
      <x:c r="J3483" s="0">
        <x:f>'Historical Trades'!J3483</x:f>
      </x:c>
      <x:c r="K3483" s="0">
        <x:f>'Historical Trades'!K3483</x:f>
      </x:c>
      <x:c r="L3483" s="0">
        <x:f>'Historical Trades'!L3483</x:f>
      </x:c>
      <x:c r="M3483" s="0">
        <x:f>'Historical Trades'!M3483</x:f>
      </x:c>
      <x:c r="N3483" s="0">
        <x:f>CLEAN('Historical Trades'!O3483)</x:f>
      </x:c>
      <x:c r="P3483" s="14">
        <x:f>IF(G3483="sell",M3483,-M3483)</x:f>
      </x:c>
      <x:c r="Q3483" s="14">
        <x:f>VLOOKUP(N3483,'Currency Rates'!$A$3:$C$32,3,0)</x:f>
      </x:c>
      <x:c r="R3483" s="0">
        <x:f>IF(A3483="SPUS",0,IF(A3483="FWD",0,P3483/Q3483))</x:f>
      </x:c>
    </x:row>
    <x:row r="3484" spans="1:19" x14ac:dyDescent="0.3">
      <x:c r="A3484" s="0">
        <x:f>'Historical Trades'!A3484</x:f>
      </x:c>
      <x:c r="B3484" s="0">
        <x:f>'Historical Trades'!B3484</x:f>
      </x:c>
      <x:c r="C3484" s="23">
        <x:f>'Historical Trades'!C3484</x:f>
      </x:c>
      <x:c r="D3484" s="0">
        <x:f>'Historical Trades'!D3484</x:f>
      </x:c>
      <x:c r="E3484" s="23">
        <x:f>'Historical Trades'!E3484</x:f>
      </x:c>
      <x:c r="F3484" s="0">
        <x:f>'Historical Trades'!F3484</x:f>
      </x:c>
      <x:c r="G3484" s="0">
        <x:f>'Historical Trades'!G3484</x:f>
      </x:c>
      <x:c r="H3484" s="0">
        <x:f>'Historical Trades'!H3484</x:f>
      </x:c>
      <x:c r="I3484" s="0">
        <x:f>'Historical Trades'!I3484</x:f>
      </x:c>
      <x:c r="J3484" s="0">
        <x:f>'Historical Trades'!J3484</x:f>
      </x:c>
      <x:c r="K3484" s="0">
        <x:f>'Historical Trades'!K3484</x:f>
      </x:c>
      <x:c r="L3484" s="0">
        <x:f>'Historical Trades'!L3484</x:f>
      </x:c>
      <x:c r="M3484" s="0">
        <x:f>'Historical Trades'!M3484</x:f>
      </x:c>
      <x:c r="N3484" s="0">
        <x:f>CLEAN('Historical Trades'!O3484)</x:f>
      </x:c>
      <x:c r="P3484" s="14">
        <x:f>IF(G3484="sell",M3484,-M3484)</x:f>
      </x:c>
      <x:c r="Q3484" s="14">
        <x:f>VLOOKUP(N3484,'Currency Rates'!$A$3:$C$32,3,0)</x:f>
      </x:c>
      <x:c r="R3484" s="0">
        <x:f>IF(A3484="SPUS",0,IF(A3484="FWD",0,P3484/Q3484))</x:f>
      </x:c>
    </x:row>
    <x:row r="3485" spans="1:19" x14ac:dyDescent="0.3">
      <x:c r="A3485" s="0">
        <x:f>'Historical Trades'!A3485</x:f>
      </x:c>
      <x:c r="B3485" s="0">
        <x:f>'Historical Trades'!B3485</x:f>
      </x:c>
      <x:c r="C3485" s="23">
        <x:f>'Historical Trades'!C3485</x:f>
      </x:c>
      <x:c r="D3485" s="0">
        <x:f>'Historical Trades'!D3485</x:f>
      </x:c>
      <x:c r="E3485" s="23">
        <x:f>'Historical Trades'!E3485</x:f>
      </x:c>
      <x:c r="F3485" s="0">
        <x:f>'Historical Trades'!F3485</x:f>
      </x:c>
      <x:c r="G3485" s="0">
        <x:f>'Historical Trades'!G3485</x:f>
      </x:c>
      <x:c r="H3485" s="0">
        <x:f>'Historical Trades'!H3485</x:f>
      </x:c>
      <x:c r="I3485" s="0">
        <x:f>'Historical Trades'!I3485</x:f>
      </x:c>
      <x:c r="J3485" s="0">
        <x:f>'Historical Trades'!J3485</x:f>
      </x:c>
      <x:c r="K3485" s="0">
        <x:f>'Historical Trades'!K3485</x:f>
      </x:c>
      <x:c r="L3485" s="0">
        <x:f>'Historical Trades'!L3485</x:f>
      </x:c>
      <x:c r="M3485" s="0">
        <x:f>'Historical Trades'!M3485</x:f>
      </x:c>
      <x:c r="N3485" s="0">
        <x:f>CLEAN('Historical Trades'!O3485)</x:f>
      </x:c>
      <x:c r="P3485" s="14">
        <x:f>IF(G3485="sell",M3485,-M3485)</x:f>
      </x:c>
      <x:c r="Q3485" s="14">
        <x:f>VLOOKUP(N3485,'Currency Rates'!$A$3:$C$32,3,0)</x:f>
      </x:c>
      <x:c r="R3485" s="0">
        <x:f>IF(A3485="SPUS",0,IF(A3485="FWD",0,P3485/Q3485))</x:f>
      </x:c>
    </x:row>
    <x:row r="3486" spans="1:19" x14ac:dyDescent="0.3">
      <x:c r="A3486" s="0">
        <x:f>'Historical Trades'!A3486</x:f>
      </x:c>
      <x:c r="B3486" s="0">
        <x:f>'Historical Trades'!B3486</x:f>
      </x:c>
      <x:c r="C3486" s="23">
        <x:f>'Historical Trades'!C3486</x:f>
      </x:c>
      <x:c r="D3486" s="0">
        <x:f>'Historical Trades'!D3486</x:f>
      </x:c>
      <x:c r="E3486" s="23">
        <x:f>'Historical Trades'!E3486</x:f>
      </x:c>
      <x:c r="F3486" s="0">
        <x:f>'Historical Trades'!F3486</x:f>
      </x:c>
      <x:c r="G3486" s="0">
        <x:f>'Historical Trades'!G3486</x:f>
      </x:c>
      <x:c r="H3486" s="0">
        <x:f>'Historical Trades'!H3486</x:f>
      </x:c>
      <x:c r="I3486" s="0">
        <x:f>'Historical Trades'!I3486</x:f>
      </x:c>
      <x:c r="J3486" s="0">
        <x:f>'Historical Trades'!J3486</x:f>
      </x:c>
      <x:c r="K3486" s="0">
        <x:f>'Historical Trades'!K3486</x:f>
      </x:c>
      <x:c r="L3486" s="0">
        <x:f>'Historical Trades'!L3486</x:f>
      </x:c>
      <x:c r="M3486" s="0">
        <x:f>'Historical Trades'!M3486</x:f>
      </x:c>
      <x:c r="N3486" s="0">
        <x:f>CLEAN('Historical Trades'!O3486)</x:f>
      </x:c>
      <x:c r="P3486" s="14">
        <x:f>IF(G3486="sell",M3486,-M3486)</x:f>
      </x:c>
      <x:c r="Q3486" s="14">
        <x:f>VLOOKUP(N3486,'Currency Rates'!$A$3:$C$32,3,0)</x:f>
      </x:c>
      <x:c r="R3486" s="0">
        <x:f>IF(A3486="SPUS",0,IF(A3486="FWD",0,P3486/Q3486))</x:f>
      </x:c>
    </x:row>
    <x:row r="3487" spans="1:19" x14ac:dyDescent="0.3">
      <x:c r="A3487" s="0">
        <x:f>'Historical Trades'!A3487</x:f>
      </x:c>
      <x:c r="B3487" s="0">
        <x:f>'Historical Trades'!B3487</x:f>
      </x:c>
      <x:c r="C3487" s="23">
        <x:f>'Historical Trades'!C3487</x:f>
      </x:c>
      <x:c r="D3487" s="0">
        <x:f>'Historical Trades'!D3487</x:f>
      </x:c>
      <x:c r="E3487" s="23">
        <x:f>'Historical Trades'!E3487</x:f>
      </x:c>
      <x:c r="F3487" s="0">
        <x:f>'Historical Trades'!F3487</x:f>
      </x:c>
      <x:c r="G3487" s="0">
        <x:f>'Historical Trades'!G3487</x:f>
      </x:c>
      <x:c r="H3487" s="0">
        <x:f>'Historical Trades'!H3487</x:f>
      </x:c>
      <x:c r="I3487" s="0">
        <x:f>'Historical Trades'!I3487</x:f>
      </x:c>
      <x:c r="J3487" s="0">
        <x:f>'Historical Trades'!J3487</x:f>
      </x:c>
      <x:c r="K3487" s="0">
        <x:f>'Historical Trades'!K3487</x:f>
      </x:c>
      <x:c r="L3487" s="0">
        <x:f>'Historical Trades'!L3487</x:f>
      </x:c>
      <x:c r="M3487" s="0">
        <x:f>'Historical Trades'!M3487</x:f>
      </x:c>
      <x:c r="N3487" s="0">
        <x:f>CLEAN('Historical Trades'!O3487)</x:f>
      </x:c>
      <x:c r="P3487" s="14">
        <x:f>IF(G3487="sell",M3487,-M3487)</x:f>
      </x:c>
      <x:c r="Q3487" s="14">
        <x:f>VLOOKUP(N3487,'Currency Rates'!$A$3:$C$32,3,0)</x:f>
      </x:c>
      <x:c r="R3487" s="0">
        <x:f>IF(A3487="SPUS",0,IF(A3487="FWD",0,P3487/Q3487))</x:f>
      </x:c>
    </x:row>
    <x:row r="3488" spans="1:19" x14ac:dyDescent="0.3">
      <x:c r="A3488" s="0">
        <x:f>'Historical Trades'!A3488</x:f>
      </x:c>
      <x:c r="B3488" s="0">
        <x:f>'Historical Trades'!B3488</x:f>
      </x:c>
      <x:c r="C3488" s="23">
        <x:f>'Historical Trades'!C3488</x:f>
      </x:c>
      <x:c r="D3488" s="0">
        <x:f>'Historical Trades'!D3488</x:f>
      </x:c>
      <x:c r="E3488" s="23">
        <x:f>'Historical Trades'!E3488</x:f>
      </x:c>
      <x:c r="F3488" s="0">
        <x:f>'Historical Trades'!F3488</x:f>
      </x:c>
      <x:c r="G3488" s="0">
        <x:f>'Historical Trades'!G3488</x:f>
      </x:c>
      <x:c r="H3488" s="0">
        <x:f>'Historical Trades'!H3488</x:f>
      </x:c>
      <x:c r="I3488" s="0">
        <x:f>'Historical Trades'!I3488</x:f>
      </x:c>
      <x:c r="J3488" s="0">
        <x:f>'Historical Trades'!J3488</x:f>
      </x:c>
      <x:c r="K3488" s="0">
        <x:f>'Historical Trades'!K3488</x:f>
      </x:c>
      <x:c r="L3488" s="0">
        <x:f>'Historical Trades'!L3488</x:f>
      </x:c>
      <x:c r="M3488" s="0">
        <x:f>'Historical Trades'!M3488</x:f>
      </x:c>
      <x:c r="N3488" s="0">
        <x:f>CLEAN('Historical Trades'!O3488)</x:f>
      </x:c>
      <x:c r="P3488" s="14">
        <x:f>IF(G3488="sell",M3488,-M3488)</x:f>
      </x:c>
      <x:c r="Q3488" s="14">
        <x:f>VLOOKUP(N3488,'Currency Rates'!$A$3:$C$32,3,0)</x:f>
      </x:c>
      <x:c r="R3488" s="0">
        <x:f>IF(A3488="SPUS",0,IF(A3488="FWD",0,P3488/Q3488))</x:f>
      </x:c>
    </x:row>
    <x:row r="3489" spans="1:19" x14ac:dyDescent="0.3">
      <x:c r="A3489" s="0">
        <x:f>'Historical Trades'!A3489</x:f>
      </x:c>
      <x:c r="B3489" s="0">
        <x:f>'Historical Trades'!B3489</x:f>
      </x:c>
      <x:c r="C3489" s="23">
        <x:f>'Historical Trades'!C3489</x:f>
      </x:c>
      <x:c r="D3489" s="0">
        <x:f>'Historical Trades'!D3489</x:f>
      </x:c>
      <x:c r="E3489" s="23">
        <x:f>'Historical Trades'!E3489</x:f>
      </x:c>
      <x:c r="F3489" s="0">
        <x:f>'Historical Trades'!F3489</x:f>
      </x:c>
      <x:c r="G3489" s="0">
        <x:f>'Historical Trades'!G3489</x:f>
      </x:c>
      <x:c r="H3489" s="0">
        <x:f>'Historical Trades'!H3489</x:f>
      </x:c>
      <x:c r="I3489" s="0">
        <x:f>'Historical Trades'!I3489</x:f>
      </x:c>
      <x:c r="J3489" s="0">
        <x:f>'Historical Trades'!J3489</x:f>
      </x:c>
      <x:c r="K3489" s="0">
        <x:f>'Historical Trades'!K3489</x:f>
      </x:c>
      <x:c r="L3489" s="0">
        <x:f>'Historical Trades'!L3489</x:f>
      </x:c>
      <x:c r="M3489" s="0">
        <x:f>'Historical Trades'!M3489</x:f>
      </x:c>
      <x:c r="N3489" s="0">
        <x:f>CLEAN('Historical Trades'!O3489)</x:f>
      </x:c>
      <x:c r="P3489" s="14">
        <x:f>IF(G3489="sell",M3489,-M3489)</x:f>
      </x:c>
      <x:c r="Q3489" s="14">
        <x:f>VLOOKUP(N3489,'Currency Rates'!$A$3:$C$32,3,0)</x:f>
      </x:c>
      <x:c r="R3489" s="0">
        <x:f>IF(A3489="SPUS",0,IF(A3489="FWD",0,P3489/Q3489))</x:f>
      </x:c>
    </x:row>
    <x:row r="3490" spans="1:19" x14ac:dyDescent="0.3">
      <x:c r="A3490" s="0">
        <x:f>'Historical Trades'!A3490</x:f>
      </x:c>
      <x:c r="B3490" s="0">
        <x:f>'Historical Trades'!B3490</x:f>
      </x:c>
      <x:c r="C3490" s="23">
        <x:f>'Historical Trades'!C3490</x:f>
      </x:c>
      <x:c r="D3490" s="0">
        <x:f>'Historical Trades'!D3490</x:f>
      </x:c>
      <x:c r="E3490" s="23">
        <x:f>'Historical Trades'!E3490</x:f>
      </x:c>
      <x:c r="F3490" s="0">
        <x:f>'Historical Trades'!F3490</x:f>
      </x:c>
      <x:c r="G3490" s="0">
        <x:f>'Historical Trades'!G3490</x:f>
      </x:c>
      <x:c r="H3490" s="0">
        <x:f>'Historical Trades'!H3490</x:f>
      </x:c>
      <x:c r="I3490" s="0">
        <x:f>'Historical Trades'!I3490</x:f>
      </x:c>
      <x:c r="J3490" s="0">
        <x:f>'Historical Trades'!J3490</x:f>
      </x:c>
      <x:c r="K3490" s="0">
        <x:f>'Historical Trades'!K3490</x:f>
      </x:c>
      <x:c r="L3490" s="0">
        <x:f>'Historical Trades'!L3490</x:f>
      </x:c>
      <x:c r="M3490" s="0">
        <x:f>'Historical Trades'!M3490</x:f>
      </x:c>
      <x:c r="N3490" s="0">
        <x:f>CLEAN('Historical Trades'!O3490)</x:f>
      </x:c>
      <x:c r="P3490" s="14">
        <x:f>IF(G3490="sell",M3490,-M3490)</x:f>
      </x:c>
      <x:c r="Q3490" s="14">
        <x:f>VLOOKUP(N3490,'Currency Rates'!$A$3:$C$32,3,0)</x:f>
      </x:c>
      <x:c r="R3490" s="0">
        <x:f>IF(A3490="SPUS",0,IF(A3490="FWD",0,P3490/Q3490))</x:f>
      </x:c>
    </x:row>
    <x:row r="3491" spans="1:19" x14ac:dyDescent="0.3">
      <x:c r="A3491" s="0">
        <x:f>'Historical Trades'!A3491</x:f>
      </x:c>
      <x:c r="B3491" s="0">
        <x:f>'Historical Trades'!B3491</x:f>
      </x:c>
      <x:c r="C3491" s="23">
        <x:f>'Historical Trades'!C3491</x:f>
      </x:c>
      <x:c r="D3491" s="0">
        <x:f>'Historical Trades'!D3491</x:f>
      </x:c>
      <x:c r="E3491" s="23">
        <x:f>'Historical Trades'!E3491</x:f>
      </x:c>
      <x:c r="F3491" s="0">
        <x:f>'Historical Trades'!F3491</x:f>
      </x:c>
      <x:c r="G3491" s="0">
        <x:f>'Historical Trades'!G3491</x:f>
      </x:c>
      <x:c r="H3491" s="0">
        <x:f>'Historical Trades'!H3491</x:f>
      </x:c>
      <x:c r="I3491" s="0">
        <x:f>'Historical Trades'!I3491</x:f>
      </x:c>
      <x:c r="J3491" s="0">
        <x:f>'Historical Trades'!J3491</x:f>
      </x:c>
      <x:c r="K3491" s="0">
        <x:f>'Historical Trades'!K3491</x:f>
      </x:c>
      <x:c r="L3491" s="0">
        <x:f>'Historical Trades'!L3491</x:f>
      </x:c>
      <x:c r="M3491" s="0">
        <x:f>'Historical Trades'!M3491</x:f>
      </x:c>
      <x:c r="N3491" s="0">
        <x:f>CLEAN('Historical Trades'!O3491)</x:f>
      </x:c>
      <x:c r="P3491" s="14">
        <x:f>IF(G3491="sell",M3491,-M3491)</x:f>
      </x:c>
      <x:c r="Q3491" s="14">
        <x:f>VLOOKUP(N3491,'Currency Rates'!$A$3:$C$32,3,0)</x:f>
      </x:c>
      <x:c r="R3491" s="0">
        <x:f>IF(A3491="SPUS",0,IF(A3491="FWD",0,P3491/Q3491))</x:f>
      </x:c>
    </x:row>
    <x:row r="3492" spans="1:19" x14ac:dyDescent="0.3">
      <x:c r="A3492" s="0">
        <x:f>'Historical Trades'!A3492</x:f>
      </x:c>
      <x:c r="B3492" s="0">
        <x:f>'Historical Trades'!B3492</x:f>
      </x:c>
      <x:c r="C3492" s="23">
        <x:f>'Historical Trades'!C3492</x:f>
      </x:c>
      <x:c r="D3492" s="0">
        <x:f>'Historical Trades'!D3492</x:f>
      </x:c>
      <x:c r="E3492" s="23">
        <x:f>'Historical Trades'!E3492</x:f>
      </x:c>
      <x:c r="F3492" s="0">
        <x:f>'Historical Trades'!F3492</x:f>
      </x:c>
      <x:c r="G3492" s="0">
        <x:f>'Historical Trades'!G3492</x:f>
      </x:c>
      <x:c r="H3492" s="0">
        <x:f>'Historical Trades'!H3492</x:f>
      </x:c>
      <x:c r="I3492" s="0">
        <x:f>'Historical Trades'!I3492</x:f>
      </x:c>
      <x:c r="J3492" s="0">
        <x:f>'Historical Trades'!J3492</x:f>
      </x:c>
      <x:c r="K3492" s="0">
        <x:f>'Historical Trades'!K3492</x:f>
      </x:c>
      <x:c r="L3492" s="0">
        <x:f>'Historical Trades'!L3492</x:f>
      </x:c>
      <x:c r="M3492" s="0">
        <x:f>'Historical Trades'!M3492</x:f>
      </x:c>
      <x:c r="N3492" s="0">
        <x:f>CLEAN('Historical Trades'!O3492)</x:f>
      </x:c>
      <x:c r="P3492" s="14">
        <x:f>IF(G3492="sell",M3492,-M3492)</x:f>
      </x:c>
      <x:c r="Q3492" s="14">
        <x:f>VLOOKUP(N3492,'Currency Rates'!$A$3:$C$32,3,0)</x:f>
      </x:c>
      <x:c r="R3492" s="0">
        <x:f>IF(A3492="SPUS",0,IF(A3492="FWD",0,P3492/Q3492))</x:f>
      </x:c>
    </x:row>
    <x:row r="3493" spans="1:19" x14ac:dyDescent="0.3">
      <x:c r="A3493" s="0">
        <x:f>'Historical Trades'!A3493</x:f>
      </x:c>
      <x:c r="B3493" s="0">
        <x:f>'Historical Trades'!B3493</x:f>
      </x:c>
      <x:c r="C3493" s="23">
        <x:f>'Historical Trades'!C3493</x:f>
      </x:c>
      <x:c r="D3493" s="0">
        <x:f>'Historical Trades'!D3493</x:f>
      </x:c>
      <x:c r="E3493" s="23">
        <x:f>'Historical Trades'!E3493</x:f>
      </x:c>
      <x:c r="F3493" s="0">
        <x:f>'Historical Trades'!F3493</x:f>
      </x:c>
      <x:c r="G3493" s="0">
        <x:f>'Historical Trades'!G3493</x:f>
      </x:c>
      <x:c r="H3493" s="0">
        <x:f>'Historical Trades'!H3493</x:f>
      </x:c>
      <x:c r="I3493" s="0">
        <x:f>'Historical Trades'!I3493</x:f>
      </x:c>
      <x:c r="J3493" s="0">
        <x:f>'Historical Trades'!J3493</x:f>
      </x:c>
      <x:c r="K3493" s="0">
        <x:f>'Historical Trades'!K3493</x:f>
      </x:c>
      <x:c r="L3493" s="0">
        <x:f>'Historical Trades'!L3493</x:f>
      </x:c>
      <x:c r="M3493" s="0">
        <x:f>'Historical Trades'!M3493</x:f>
      </x:c>
      <x:c r="N3493" s="0">
        <x:f>CLEAN('Historical Trades'!O3493)</x:f>
      </x:c>
      <x:c r="P3493" s="14">
        <x:f>IF(G3493="sell",M3493,-M3493)</x:f>
      </x:c>
      <x:c r="Q3493" s="14">
        <x:f>VLOOKUP(N3493,'Currency Rates'!$A$3:$C$32,3,0)</x:f>
      </x:c>
      <x:c r="R3493" s="0">
        <x:f>IF(A3493="SPUS",0,IF(A3493="FWD",0,P3493/Q3493))</x:f>
      </x:c>
    </x:row>
    <x:row r="3494" spans="1:19" x14ac:dyDescent="0.3">
      <x:c r="A3494" s="0">
        <x:f>'Historical Trades'!A3494</x:f>
      </x:c>
      <x:c r="B3494" s="0">
        <x:f>'Historical Trades'!B3494</x:f>
      </x:c>
      <x:c r="C3494" s="23">
        <x:f>'Historical Trades'!C3494</x:f>
      </x:c>
      <x:c r="D3494" s="0">
        <x:f>'Historical Trades'!D3494</x:f>
      </x:c>
      <x:c r="E3494" s="23">
        <x:f>'Historical Trades'!E3494</x:f>
      </x:c>
      <x:c r="F3494" s="0">
        <x:f>'Historical Trades'!F3494</x:f>
      </x:c>
      <x:c r="G3494" s="0">
        <x:f>'Historical Trades'!G3494</x:f>
      </x:c>
      <x:c r="H3494" s="0">
        <x:f>'Historical Trades'!H3494</x:f>
      </x:c>
      <x:c r="I3494" s="0">
        <x:f>'Historical Trades'!I3494</x:f>
      </x:c>
      <x:c r="J3494" s="0">
        <x:f>'Historical Trades'!J3494</x:f>
      </x:c>
      <x:c r="K3494" s="0">
        <x:f>'Historical Trades'!K3494</x:f>
      </x:c>
      <x:c r="L3494" s="0">
        <x:f>'Historical Trades'!L3494</x:f>
      </x:c>
      <x:c r="M3494" s="0">
        <x:f>'Historical Trades'!M3494</x:f>
      </x:c>
      <x:c r="N3494" s="0">
        <x:f>CLEAN('Historical Trades'!O3494)</x:f>
      </x:c>
      <x:c r="P3494" s="14">
        <x:f>IF(G3494="sell",M3494,-M3494)</x:f>
      </x:c>
      <x:c r="Q3494" s="14">
        <x:f>VLOOKUP(N3494,'Currency Rates'!$A$3:$C$32,3,0)</x:f>
      </x:c>
      <x:c r="R3494" s="0">
        <x:f>IF(A3494="SPUS",0,IF(A3494="FWD",0,P3494/Q3494))</x:f>
      </x:c>
    </x:row>
    <x:row r="3495" spans="1:19" x14ac:dyDescent="0.3">
      <x:c r="A3495" s="0">
        <x:f>'Historical Trades'!A3495</x:f>
      </x:c>
      <x:c r="B3495" s="0">
        <x:f>'Historical Trades'!B3495</x:f>
      </x:c>
      <x:c r="C3495" s="23">
        <x:f>'Historical Trades'!C3495</x:f>
      </x:c>
      <x:c r="D3495" s="0">
        <x:f>'Historical Trades'!D3495</x:f>
      </x:c>
      <x:c r="E3495" s="23">
        <x:f>'Historical Trades'!E3495</x:f>
      </x:c>
      <x:c r="F3495" s="0">
        <x:f>'Historical Trades'!F3495</x:f>
      </x:c>
      <x:c r="G3495" s="0">
        <x:f>'Historical Trades'!G3495</x:f>
      </x:c>
      <x:c r="H3495" s="0">
        <x:f>'Historical Trades'!H3495</x:f>
      </x:c>
      <x:c r="I3495" s="0">
        <x:f>'Historical Trades'!I3495</x:f>
      </x:c>
      <x:c r="J3495" s="0">
        <x:f>'Historical Trades'!J3495</x:f>
      </x:c>
      <x:c r="K3495" s="0">
        <x:f>'Historical Trades'!K3495</x:f>
      </x:c>
      <x:c r="L3495" s="0">
        <x:f>'Historical Trades'!L3495</x:f>
      </x:c>
      <x:c r="M3495" s="0">
        <x:f>'Historical Trades'!M3495</x:f>
      </x:c>
      <x:c r="N3495" s="0">
        <x:f>CLEAN('Historical Trades'!O3495)</x:f>
      </x:c>
      <x:c r="P3495" s="14">
        <x:f>IF(G3495="sell",M3495,-M3495)</x:f>
      </x:c>
      <x:c r="Q3495" s="14">
        <x:f>VLOOKUP(N3495,'Currency Rates'!$A$3:$C$32,3,0)</x:f>
      </x:c>
      <x:c r="R3495" s="0">
        <x:f>IF(A3495="SPUS",0,IF(A3495="FWD",0,P3495/Q3495))</x:f>
      </x:c>
    </x:row>
    <x:row r="3496" spans="1:19" x14ac:dyDescent="0.3">
      <x:c r="A3496" s="0">
        <x:f>'Historical Trades'!A3496</x:f>
      </x:c>
      <x:c r="B3496" s="0">
        <x:f>'Historical Trades'!B3496</x:f>
      </x:c>
      <x:c r="C3496" s="23">
        <x:f>'Historical Trades'!C3496</x:f>
      </x:c>
      <x:c r="D3496" s="0">
        <x:f>'Historical Trades'!D3496</x:f>
      </x:c>
      <x:c r="E3496" s="23">
        <x:f>'Historical Trades'!E3496</x:f>
      </x:c>
      <x:c r="F3496" s="0">
        <x:f>'Historical Trades'!F3496</x:f>
      </x:c>
      <x:c r="G3496" s="0">
        <x:f>'Historical Trades'!G3496</x:f>
      </x:c>
      <x:c r="H3496" s="0">
        <x:f>'Historical Trades'!H3496</x:f>
      </x:c>
      <x:c r="I3496" s="0">
        <x:f>'Historical Trades'!I3496</x:f>
      </x:c>
      <x:c r="J3496" s="0">
        <x:f>'Historical Trades'!J3496</x:f>
      </x:c>
      <x:c r="K3496" s="0">
        <x:f>'Historical Trades'!K3496</x:f>
      </x:c>
      <x:c r="L3496" s="0">
        <x:f>'Historical Trades'!L3496</x:f>
      </x:c>
      <x:c r="M3496" s="0">
        <x:f>'Historical Trades'!M3496</x:f>
      </x:c>
      <x:c r="N3496" s="0">
        <x:f>CLEAN('Historical Trades'!O3496)</x:f>
      </x:c>
      <x:c r="P3496" s="14">
        <x:f>IF(G3496="sell",M3496,-M3496)</x:f>
      </x:c>
      <x:c r="Q3496" s="14">
        <x:f>VLOOKUP(N3496,'Currency Rates'!$A$3:$C$32,3,0)</x:f>
      </x:c>
      <x:c r="R3496" s="0">
        <x:f>IF(A3496="SPUS",0,IF(A3496="FWD",0,P3496/Q3496))</x:f>
      </x:c>
    </x:row>
    <x:row r="3497" spans="1:19" x14ac:dyDescent="0.3">
      <x:c r="A3497" s="0">
        <x:f>'Historical Trades'!A3497</x:f>
      </x:c>
      <x:c r="B3497" s="0">
        <x:f>'Historical Trades'!B3497</x:f>
      </x:c>
      <x:c r="C3497" s="23">
        <x:f>'Historical Trades'!C3497</x:f>
      </x:c>
      <x:c r="D3497" s="0">
        <x:f>'Historical Trades'!D3497</x:f>
      </x:c>
      <x:c r="E3497" s="23">
        <x:f>'Historical Trades'!E3497</x:f>
      </x:c>
      <x:c r="F3497" s="0">
        <x:f>'Historical Trades'!F3497</x:f>
      </x:c>
      <x:c r="G3497" s="0">
        <x:f>'Historical Trades'!G3497</x:f>
      </x:c>
      <x:c r="H3497" s="0">
        <x:f>'Historical Trades'!H3497</x:f>
      </x:c>
      <x:c r="I3497" s="0">
        <x:f>'Historical Trades'!I3497</x:f>
      </x:c>
      <x:c r="J3497" s="0">
        <x:f>'Historical Trades'!J3497</x:f>
      </x:c>
      <x:c r="K3497" s="0">
        <x:f>'Historical Trades'!K3497</x:f>
      </x:c>
      <x:c r="L3497" s="0">
        <x:f>'Historical Trades'!L3497</x:f>
      </x:c>
      <x:c r="M3497" s="0">
        <x:f>'Historical Trades'!M3497</x:f>
      </x:c>
      <x:c r="N3497" s="0">
        <x:f>CLEAN('Historical Trades'!O3497)</x:f>
      </x:c>
      <x:c r="P3497" s="14">
        <x:f>IF(G3497="sell",M3497,-M3497)</x:f>
      </x:c>
      <x:c r="Q3497" s="14">
        <x:f>VLOOKUP(N3497,'Currency Rates'!$A$3:$C$32,3,0)</x:f>
      </x:c>
      <x:c r="R3497" s="0">
        <x:f>IF(A3497="SPUS",0,IF(A3497="FWD",0,P3497/Q3497))</x:f>
      </x:c>
    </x:row>
    <x:row r="3498" spans="1:19" x14ac:dyDescent="0.3">
      <x:c r="A3498" s="0">
        <x:f>'Historical Trades'!A3498</x:f>
      </x:c>
      <x:c r="B3498" s="0">
        <x:f>'Historical Trades'!B3498</x:f>
      </x:c>
      <x:c r="C3498" s="23">
        <x:f>'Historical Trades'!C3498</x:f>
      </x:c>
      <x:c r="D3498" s="0">
        <x:f>'Historical Trades'!D3498</x:f>
      </x:c>
      <x:c r="E3498" s="23">
        <x:f>'Historical Trades'!E3498</x:f>
      </x:c>
      <x:c r="F3498" s="0">
        <x:f>'Historical Trades'!F3498</x:f>
      </x:c>
      <x:c r="G3498" s="0">
        <x:f>'Historical Trades'!G3498</x:f>
      </x:c>
      <x:c r="H3498" s="0">
        <x:f>'Historical Trades'!H3498</x:f>
      </x:c>
      <x:c r="I3498" s="0">
        <x:f>'Historical Trades'!I3498</x:f>
      </x:c>
      <x:c r="J3498" s="0">
        <x:f>'Historical Trades'!J3498</x:f>
      </x:c>
      <x:c r="K3498" s="0">
        <x:f>'Historical Trades'!K3498</x:f>
      </x:c>
      <x:c r="L3498" s="0">
        <x:f>'Historical Trades'!L3498</x:f>
      </x:c>
      <x:c r="M3498" s="0">
        <x:f>'Historical Trades'!M3498</x:f>
      </x:c>
      <x:c r="N3498" s="0">
        <x:f>CLEAN('Historical Trades'!O3498)</x:f>
      </x:c>
      <x:c r="P3498" s="14">
        <x:f>IF(G3498="sell",M3498,-M3498)</x:f>
      </x:c>
      <x:c r="Q3498" s="14">
        <x:f>VLOOKUP(N3498,'Currency Rates'!$A$3:$C$32,3,0)</x:f>
      </x:c>
      <x:c r="R3498" s="0">
        <x:f>IF(A3498="SPUS",0,IF(A3498="FWD",0,P3498/Q3498))</x:f>
      </x:c>
    </x:row>
    <x:row r="3499" spans="1:19" x14ac:dyDescent="0.3">
      <x:c r="A3499" s="0">
        <x:f>'Historical Trades'!A3499</x:f>
      </x:c>
      <x:c r="B3499" s="0">
        <x:f>'Historical Trades'!B3499</x:f>
      </x:c>
      <x:c r="C3499" s="23">
        <x:f>'Historical Trades'!C3499</x:f>
      </x:c>
      <x:c r="D3499" s="0">
        <x:f>'Historical Trades'!D3499</x:f>
      </x:c>
      <x:c r="E3499" s="23">
        <x:f>'Historical Trades'!E3499</x:f>
      </x:c>
      <x:c r="F3499" s="0">
        <x:f>'Historical Trades'!F3499</x:f>
      </x:c>
      <x:c r="G3499" s="0">
        <x:f>'Historical Trades'!G3499</x:f>
      </x:c>
      <x:c r="H3499" s="0">
        <x:f>'Historical Trades'!H3499</x:f>
      </x:c>
      <x:c r="I3499" s="0">
        <x:f>'Historical Trades'!I3499</x:f>
      </x:c>
      <x:c r="J3499" s="0">
        <x:f>'Historical Trades'!J3499</x:f>
      </x:c>
      <x:c r="K3499" s="0">
        <x:f>'Historical Trades'!K3499</x:f>
      </x:c>
      <x:c r="L3499" s="0">
        <x:f>'Historical Trades'!L3499</x:f>
      </x:c>
      <x:c r="M3499" s="0">
        <x:f>'Historical Trades'!M3499</x:f>
      </x:c>
      <x:c r="N3499" s="0">
        <x:f>CLEAN('Historical Trades'!O3499)</x:f>
      </x:c>
      <x:c r="P3499" s="14">
        <x:f>IF(G3499="sell",M3499,-M3499)</x:f>
      </x:c>
      <x:c r="Q3499" s="14">
        <x:f>VLOOKUP(N3499,'Currency Rates'!$A$3:$C$32,3,0)</x:f>
      </x:c>
      <x:c r="R3499" s="0">
        <x:f>IF(A3499="SPUS",0,IF(A3499="FWD",0,P3499/Q3499))</x:f>
      </x:c>
    </x:row>
    <x:row r="3500" spans="1:19" x14ac:dyDescent="0.3">
      <x:c r="A3500" s="0">
        <x:f>'Historical Trades'!A3500</x:f>
      </x:c>
      <x:c r="B3500" s="0">
        <x:f>'Historical Trades'!B3500</x:f>
      </x:c>
      <x:c r="C3500" s="23">
        <x:f>'Historical Trades'!C3500</x:f>
      </x:c>
      <x:c r="D3500" s="0">
        <x:f>'Historical Trades'!D3500</x:f>
      </x:c>
      <x:c r="E3500" s="23">
        <x:f>'Historical Trades'!E3500</x:f>
      </x:c>
      <x:c r="F3500" s="0">
        <x:f>'Historical Trades'!F3500</x:f>
      </x:c>
      <x:c r="G3500" s="0">
        <x:f>'Historical Trades'!G3500</x:f>
      </x:c>
      <x:c r="H3500" s="0">
        <x:f>'Historical Trades'!H3500</x:f>
      </x:c>
      <x:c r="I3500" s="0">
        <x:f>'Historical Trades'!I3500</x:f>
      </x:c>
      <x:c r="J3500" s="0">
        <x:f>'Historical Trades'!J3500</x:f>
      </x:c>
      <x:c r="K3500" s="0">
        <x:f>'Historical Trades'!K3500</x:f>
      </x:c>
      <x:c r="L3500" s="0">
        <x:f>'Historical Trades'!L3500</x:f>
      </x:c>
      <x:c r="M3500" s="0">
        <x:f>'Historical Trades'!M3500</x:f>
      </x:c>
      <x:c r="N3500" s="0">
        <x:f>CLEAN('Historical Trades'!O3500)</x:f>
      </x:c>
      <x:c r="P3500" s="14">
        <x:f>IF(G3500="sell",M3500,-M3500)</x:f>
      </x:c>
      <x:c r="Q3500" s="14">
        <x:f>VLOOKUP(N3500,'Currency Rates'!$A$3:$C$32,3,0)</x:f>
      </x:c>
      <x:c r="R3500" s="0">
        <x:f>IF(A3500="SPUS",0,IF(A3500="FWD",0,P3500/Q3500))</x:f>
      </x:c>
    </x:row>
    <x:row r="3501" spans="1:19" x14ac:dyDescent="0.3">
      <x:c r="A3501" s="0">
        <x:f>'Historical Trades'!A3501</x:f>
      </x:c>
      <x:c r="B3501" s="0">
        <x:f>'Historical Trades'!B3501</x:f>
      </x:c>
      <x:c r="C3501" s="23">
        <x:f>'Historical Trades'!C3501</x:f>
      </x:c>
      <x:c r="D3501" s="0">
        <x:f>'Historical Trades'!D3501</x:f>
      </x:c>
      <x:c r="E3501" s="23">
        <x:f>'Historical Trades'!E3501</x:f>
      </x:c>
      <x:c r="F3501" s="0">
        <x:f>'Historical Trades'!F3501</x:f>
      </x:c>
      <x:c r="G3501" s="0">
        <x:f>'Historical Trades'!G3501</x:f>
      </x:c>
      <x:c r="H3501" s="0">
        <x:f>'Historical Trades'!H3501</x:f>
      </x:c>
      <x:c r="I3501" s="0">
        <x:f>'Historical Trades'!I3501</x:f>
      </x:c>
      <x:c r="J3501" s="0">
        <x:f>'Historical Trades'!J3501</x:f>
      </x:c>
      <x:c r="K3501" s="0">
        <x:f>'Historical Trades'!K3501</x:f>
      </x:c>
      <x:c r="L3501" s="0">
        <x:f>'Historical Trades'!L3501</x:f>
      </x:c>
      <x:c r="M3501" s="0">
        <x:f>'Historical Trades'!M3501</x:f>
      </x:c>
      <x:c r="N3501" s="0">
        <x:f>CLEAN('Historical Trades'!O3501)</x:f>
      </x:c>
      <x:c r="P3501" s="14">
        <x:f>IF(G3501="sell",M3501,-M3501)</x:f>
      </x:c>
      <x:c r="Q3501" s="14">
        <x:f>VLOOKUP(N3501,'Currency Rates'!$A$3:$C$32,3,0)</x:f>
      </x:c>
      <x:c r="R3501" s="0">
        <x:f>IF(A3501="SPUS",0,IF(A3501="FWD",0,P3501/Q3501))</x:f>
      </x:c>
    </x:row>
    <x:row r="3502" spans="1:19" x14ac:dyDescent="0.3">
      <x:c r="A3502" s="0">
        <x:f>'Historical Trades'!A3502</x:f>
      </x:c>
      <x:c r="B3502" s="0">
        <x:f>'Historical Trades'!B3502</x:f>
      </x:c>
      <x:c r="C3502" s="23">
        <x:f>'Historical Trades'!C3502</x:f>
      </x:c>
      <x:c r="D3502" s="0">
        <x:f>'Historical Trades'!D3502</x:f>
      </x:c>
      <x:c r="E3502" s="23">
        <x:f>'Historical Trades'!E3502</x:f>
      </x:c>
      <x:c r="F3502" s="0">
        <x:f>'Historical Trades'!F3502</x:f>
      </x:c>
      <x:c r="G3502" s="0">
        <x:f>'Historical Trades'!G3502</x:f>
      </x:c>
      <x:c r="H3502" s="0">
        <x:f>'Historical Trades'!H3502</x:f>
      </x:c>
      <x:c r="I3502" s="0">
        <x:f>'Historical Trades'!I3502</x:f>
      </x:c>
      <x:c r="J3502" s="0">
        <x:f>'Historical Trades'!J3502</x:f>
      </x:c>
      <x:c r="K3502" s="0">
        <x:f>'Historical Trades'!K3502</x:f>
      </x:c>
      <x:c r="L3502" s="0">
        <x:f>'Historical Trades'!L3502</x:f>
      </x:c>
      <x:c r="M3502" s="0">
        <x:f>'Historical Trades'!M3502</x:f>
      </x:c>
      <x:c r="N3502" s="0">
        <x:f>CLEAN('Historical Trades'!O3502)</x:f>
      </x:c>
      <x:c r="P3502" s="14">
        <x:f>IF(G3502="sell",M3502,-M3502)</x:f>
      </x:c>
      <x:c r="Q3502" s="14">
        <x:f>VLOOKUP(N3502,'Currency Rates'!$A$3:$C$32,3,0)</x:f>
      </x:c>
      <x:c r="R3502" s="0">
        <x:f>IF(A3502="SPUS",0,IF(A3502="FWD",0,P3502/Q3502))</x:f>
      </x:c>
    </x:row>
    <x:row r="3503" spans="1:19" x14ac:dyDescent="0.3">
      <x:c r="A3503" s="0">
        <x:f>'Historical Trades'!A3503</x:f>
      </x:c>
      <x:c r="B3503" s="0">
        <x:f>'Historical Trades'!B3503</x:f>
      </x:c>
      <x:c r="C3503" s="23">
        <x:f>'Historical Trades'!C3503</x:f>
      </x:c>
      <x:c r="D3503" s="0">
        <x:f>'Historical Trades'!D3503</x:f>
      </x:c>
      <x:c r="E3503" s="23">
        <x:f>'Historical Trades'!E3503</x:f>
      </x:c>
      <x:c r="F3503" s="0">
        <x:f>'Historical Trades'!F3503</x:f>
      </x:c>
      <x:c r="G3503" s="0">
        <x:f>'Historical Trades'!G3503</x:f>
      </x:c>
      <x:c r="H3503" s="0">
        <x:f>'Historical Trades'!H3503</x:f>
      </x:c>
      <x:c r="I3503" s="0">
        <x:f>'Historical Trades'!I3503</x:f>
      </x:c>
      <x:c r="J3503" s="0">
        <x:f>'Historical Trades'!J3503</x:f>
      </x:c>
      <x:c r="K3503" s="0">
        <x:f>'Historical Trades'!K3503</x:f>
      </x:c>
      <x:c r="L3503" s="0">
        <x:f>'Historical Trades'!L3503</x:f>
      </x:c>
      <x:c r="M3503" s="0">
        <x:f>'Historical Trades'!M3503</x:f>
      </x:c>
      <x:c r="N3503" s="0">
        <x:f>CLEAN('Historical Trades'!O3503)</x:f>
      </x:c>
      <x:c r="P3503" s="14">
        <x:f>IF(G3503="sell",M3503,-M3503)</x:f>
      </x:c>
      <x:c r="Q3503" s="14">
        <x:f>VLOOKUP(N3503,'Currency Rates'!$A$3:$C$32,3,0)</x:f>
      </x:c>
      <x:c r="R3503" s="0">
        <x:f>IF(A3503="SPUS",0,IF(A3503="FWD",0,P3503/Q3503))</x:f>
      </x:c>
    </x:row>
    <x:row r="3504" spans="1:19" x14ac:dyDescent="0.3">
      <x:c r="A3504" s="0">
        <x:f>'Historical Trades'!A3504</x:f>
      </x:c>
      <x:c r="B3504" s="0">
        <x:f>'Historical Trades'!B3504</x:f>
      </x:c>
      <x:c r="C3504" s="23">
        <x:f>'Historical Trades'!C3504</x:f>
      </x:c>
      <x:c r="D3504" s="0">
        <x:f>'Historical Trades'!D3504</x:f>
      </x:c>
      <x:c r="E3504" s="23">
        <x:f>'Historical Trades'!E3504</x:f>
      </x:c>
      <x:c r="F3504" s="0">
        <x:f>'Historical Trades'!F3504</x:f>
      </x:c>
      <x:c r="G3504" s="0">
        <x:f>'Historical Trades'!G3504</x:f>
      </x:c>
      <x:c r="H3504" s="0">
        <x:f>'Historical Trades'!H3504</x:f>
      </x:c>
      <x:c r="I3504" s="0">
        <x:f>'Historical Trades'!I3504</x:f>
      </x:c>
      <x:c r="J3504" s="0">
        <x:f>'Historical Trades'!J3504</x:f>
      </x:c>
      <x:c r="K3504" s="0">
        <x:f>'Historical Trades'!K3504</x:f>
      </x:c>
      <x:c r="L3504" s="0">
        <x:f>'Historical Trades'!L3504</x:f>
      </x:c>
      <x:c r="M3504" s="0">
        <x:f>'Historical Trades'!M3504</x:f>
      </x:c>
      <x:c r="N3504" s="0">
        <x:f>CLEAN('Historical Trades'!O3504)</x:f>
      </x:c>
      <x:c r="P3504" s="14">
        <x:f>IF(G3504="sell",M3504,-M3504)</x:f>
      </x:c>
      <x:c r="Q3504" s="14">
        <x:f>VLOOKUP(N3504,'Currency Rates'!$A$3:$C$32,3,0)</x:f>
      </x:c>
      <x:c r="R3504" s="0">
        <x:f>IF(A3504="SPUS",0,IF(A3504="FWD",0,P3504/Q3504))</x:f>
      </x:c>
    </x:row>
    <x:row r="3505" spans="1:19" x14ac:dyDescent="0.3">
      <x:c r="A3505" s="0">
        <x:f>'Historical Trades'!A3505</x:f>
      </x:c>
      <x:c r="B3505" s="0">
        <x:f>'Historical Trades'!B3505</x:f>
      </x:c>
      <x:c r="C3505" s="23">
        <x:f>'Historical Trades'!C3505</x:f>
      </x:c>
      <x:c r="D3505" s="0">
        <x:f>'Historical Trades'!D3505</x:f>
      </x:c>
      <x:c r="E3505" s="23">
        <x:f>'Historical Trades'!E3505</x:f>
      </x:c>
      <x:c r="F3505" s="0">
        <x:f>'Historical Trades'!F3505</x:f>
      </x:c>
      <x:c r="G3505" s="0">
        <x:f>'Historical Trades'!G3505</x:f>
      </x:c>
      <x:c r="H3505" s="0">
        <x:f>'Historical Trades'!H3505</x:f>
      </x:c>
      <x:c r="I3505" s="0">
        <x:f>'Historical Trades'!I3505</x:f>
      </x:c>
      <x:c r="J3505" s="0">
        <x:f>'Historical Trades'!J3505</x:f>
      </x:c>
      <x:c r="K3505" s="0">
        <x:f>'Historical Trades'!K3505</x:f>
      </x:c>
      <x:c r="L3505" s="0">
        <x:f>'Historical Trades'!L3505</x:f>
      </x:c>
      <x:c r="M3505" s="0">
        <x:f>'Historical Trades'!M3505</x:f>
      </x:c>
      <x:c r="N3505" s="0">
        <x:f>CLEAN('Historical Trades'!O3505)</x:f>
      </x:c>
      <x:c r="P3505" s="14">
        <x:f>IF(G3505="sell",M3505,-M3505)</x:f>
      </x:c>
      <x:c r="Q3505" s="14">
        <x:f>VLOOKUP(N3505,'Currency Rates'!$A$3:$C$32,3,0)</x:f>
      </x:c>
      <x:c r="R3505" s="0">
        <x:f>IF(A3505="SPUS",0,IF(A3505="FWD",0,P3505/Q3505))</x:f>
      </x:c>
    </x:row>
    <x:row r="3506" spans="1:19" x14ac:dyDescent="0.3">
      <x:c r="A3506" s="0">
        <x:f>'Historical Trades'!A3506</x:f>
      </x:c>
      <x:c r="B3506" s="0">
        <x:f>'Historical Trades'!B3506</x:f>
      </x:c>
      <x:c r="C3506" s="23">
        <x:f>'Historical Trades'!C3506</x:f>
      </x:c>
      <x:c r="D3506" s="0">
        <x:f>'Historical Trades'!D3506</x:f>
      </x:c>
      <x:c r="E3506" s="23">
        <x:f>'Historical Trades'!E3506</x:f>
      </x:c>
      <x:c r="F3506" s="0">
        <x:f>'Historical Trades'!F3506</x:f>
      </x:c>
      <x:c r="G3506" s="0">
        <x:f>'Historical Trades'!G3506</x:f>
      </x:c>
      <x:c r="H3506" s="0">
        <x:f>'Historical Trades'!H3506</x:f>
      </x:c>
      <x:c r="I3506" s="0">
        <x:f>'Historical Trades'!I3506</x:f>
      </x:c>
      <x:c r="J3506" s="0">
        <x:f>'Historical Trades'!J3506</x:f>
      </x:c>
      <x:c r="K3506" s="0">
        <x:f>'Historical Trades'!K3506</x:f>
      </x:c>
      <x:c r="L3506" s="0">
        <x:f>'Historical Trades'!L3506</x:f>
      </x:c>
      <x:c r="M3506" s="0">
        <x:f>'Historical Trades'!M3506</x:f>
      </x:c>
      <x:c r="N3506" s="0">
        <x:f>CLEAN('Historical Trades'!O3506)</x:f>
      </x:c>
      <x:c r="P3506" s="14">
        <x:f>IF(G3506="sell",M3506,-M3506)</x:f>
      </x:c>
      <x:c r="Q3506" s="14">
        <x:f>VLOOKUP(N3506,'Currency Rates'!$A$3:$C$32,3,0)</x:f>
      </x:c>
      <x:c r="R3506" s="0">
        <x:f>IF(A3506="SPUS",0,IF(A3506="FWD",0,P3506/Q3506))</x:f>
      </x:c>
    </x:row>
    <x:row r="3507" spans="1:19" x14ac:dyDescent="0.3">
      <x:c r="A3507" s="0">
        <x:f>'Historical Trades'!A3507</x:f>
      </x:c>
      <x:c r="B3507" s="0">
        <x:f>'Historical Trades'!B3507</x:f>
      </x:c>
      <x:c r="C3507" s="23">
        <x:f>'Historical Trades'!C3507</x:f>
      </x:c>
      <x:c r="D3507" s="0">
        <x:f>'Historical Trades'!D3507</x:f>
      </x:c>
      <x:c r="E3507" s="23">
        <x:f>'Historical Trades'!E3507</x:f>
      </x:c>
      <x:c r="F3507" s="0">
        <x:f>'Historical Trades'!F3507</x:f>
      </x:c>
      <x:c r="G3507" s="0">
        <x:f>'Historical Trades'!G3507</x:f>
      </x:c>
      <x:c r="H3507" s="0">
        <x:f>'Historical Trades'!H3507</x:f>
      </x:c>
      <x:c r="I3507" s="0">
        <x:f>'Historical Trades'!I3507</x:f>
      </x:c>
      <x:c r="J3507" s="0">
        <x:f>'Historical Trades'!J3507</x:f>
      </x:c>
      <x:c r="K3507" s="0">
        <x:f>'Historical Trades'!K3507</x:f>
      </x:c>
      <x:c r="L3507" s="0">
        <x:f>'Historical Trades'!L3507</x:f>
      </x:c>
      <x:c r="M3507" s="0">
        <x:f>'Historical Trades'!M3507</x:f>
      </x:c>
      <x:c r="N3507" s="0">
        <x:f>CLEAN('Historical Trades'!O3507)</x:f>
      </x:c>
      <x:c r="P3507" s="14">
        <x:f>IF(G3507="sell",M3507,-M3507)</x:f>
      </x:c>
      <x:c r="Q3507" s="14">
        <x:f>VLOOKUP(N3507,'Currency Rates'!$A$3:$C$32,3,0)</x:f>
      </x:c>
      <x:c r="R3507" s="0">
        <x:f>IF(A3507="SPUS",0,IF(A3507="FWD",0,P3507/Q3507))</x:f>
      </x:c>
    </x:row>
    <x:row r="3508" spans="1:19" x14ac:dyDescent="0.3">
      <x:c r="A3508" s="0">
        <x:f>'Historical Trades'!A3508</x:f>
      </x:c>
      <x:c r="B3508" s="0">
        <x:f>'Historical Trades'!B3508</x:f>
      </x:c>
      <x:c r="C3508" s="23">
        <x:f>'Historical Trades'!C3508</x:f>
      </x:c>
      <x:c r="D3508" s="0">
        <x:f>'Historical Trades'!D3508</x:f>
      </x:c>
      <x:c r="E3508" s="23">
        <x:f>'Historical Trades'!E3508</x:f>
      </x:c>
      <x:c r="F3508" s="0">
        <x:f>'Historical Trades'!F3508</x:f>
      </x:c>
      <x:c r="G3508" s="0">
        <x:f>'Historical Trades'!G3508</x:f>
      </x:c>
      <x:c r="H3508" s="0">
        <x:f>'Historical Trades'!H3508</x:f>
      </x:c>
      <x:c r="I3508" s="0">
        <x:f>'Historical Trades'!I3508</x:f>
      </x:c>
      <x:c r="J3508" s="0">
        <x:f>'Historical Trades'!J3508</x:f>
      </x:c>
      <x:c r="K3508" s="0">
        <x:f>'Historical Trades'!K3508</x:f>
      </x:c>
      <x:c r="L3508" s="0">
        <x:f>'Historical Trades'!L3508</x:f>
      </x:c>
      <x:c r="M3508" s="0">
        <x:f>'Historical Trades'!M3508</x:f>
      </x:c>
      <x:c r="N3508" s="0">
        <x:f>CLEAN('Historical Trades'!O3508)</x:f>
      </x:c>
      <x:c r="P3508" s="14">
        <x:f>IF(G3508="sell",M3508,-M3508)</x:f>
      </x:c>
      <x:c r="Q3508" s="14">
        <x:f>VLOOKUP(N3508,'Currency Rates'!$A$3:$C$32,3,0)</x:f>
      </x:c>
      <x:c r="R3508" s="0">
        <x:f>IF(A3508="SPUS",0,IF(A3508="FWD",0,P3508/Q3508))</x:f>
      </x:c>
    </x:row>
    <x:row r="3509" spans="1:19" x14ac:dyDescent="0.3">
      <x:c r="A3509" s="0">
        <x:f>'Historical Trades'!A3509</x:f>
      </x:c>
      <x:c r="B3509" s="0">
        <x:f>'Historical Trades'!B3509</x:f>
      </x:c>
      <x:c r="C3509" s="23">
        <x:f>'Historical Trades'!C3509</x:f>
      </x:c>
      <x:c r="D3509" s="0">
        <x:f>'Historical Trades'!D3509</x:f>
      </x:c>
      <x:c r="E3509" s="23">
        <x:f>'Historical Trades'!E3509</x:f>
      </x:c>
      <x:c r="F3509" s="0">
        <x:f>'Historical Trades'!F3509</x:f>
      </x:c>
      <x:c r="G3509" s="0">
        <x:f>'Historical Trades'!G3509</x:f>
      </x:c>
      <x:c r="H3509" s="0">
        <x:f>'Historical Trades'!H3509</x:f>
      </x:c>
      <x:c r="I3509" s="0">
        <x:f>'Historical Trades'!I3509</x:f>
      </x:c>
      <x:c r="J3509" s="0">
        <x:f>'Historical Trades'!J3509</x:f>
      </x:c>
      <x:c r="K3509" s="0">
        <x:f>'Historical Trades'!K3509</x:f>
      </x:c>
      <x:c r="L3509" s="0">
        <x:f>'Historical Trades'!L3509</x:f>
      </x:c>
      <x:c r="M3509" s="0">
        <x:f>'Historical Trades'!M3509</x:f>
      </x:c>
      <x:c r="N3509" s="0">
        <x:f>CLEAN('Historical Trades'!O3509)</x:f>
      </x:c>
      <x:c r="P3509" s="14">
        <x:f>IF(G3509="sell",M3509,-M3509)</x:f>
      </x:c>
      <x:c r="Q3509" s="14">
        <x:f>VLOOKUP(N3509,'Currency Rates'!$A$3:$C$32,3,0)</x:f>
      </x:c>
      <x:c r="R3509" s="0">
        <x:f>IF(A3509="SPUS",0,IF(A3509="FWD",0,P3509/Q3509))</x:f>
      </x:c>
    </x:row>
    <x:row r="3510" spans="1:19" x14ac:dyDescent="0.3">
      <x:c r="A3510" s="0">
        <x:f>'Historical Trades'!A3510</x:f>
      </x:c>
      <x:c r="B3510" s="0">
        <x:f>'Historical Trades'!B3510</x:f>
      </x:c>
      <x:c r="C3510" s="23">
        <x:f>'Historical Trades'!C3510</x:f>
      </x:c>
      <x:c r="D3510" s="0">
        <x:f>'Historical Trades'!D3510</x:f>
      </x:c>
      <x:c r="E3510" s="23">
        <x:f>'Historical Trades'!E3510</x:f>
      </x:c>
      <x:c r="F3510" s="0">
        <x:f>'Historical Trades'!F3510</x:f>
      </x:c>
      <x:c r="G3510" s="0">
        <x:f>'Historical Trades'!G3510</x:f>
      </x:c>
      <x:c r="H3510" s="0">
        <x:f>'Historical Trades'!H3510</x:f>
      </x:c>
      <x:c r="I3510" s="0">
        <x:f>'Historical Trades'!I3510</x:f>
      </x:c>
      <x:c r="J3510" s="0">
        <x:f>'Historical Trades'!J3510</x:f>
      </x:c>
      <x:c r="K3510" s="0">
        <x:f>'Historical Trades'!K3510</x:f>
      </x:c>
      <x:c r="L3510" s="0">
        <x:f>'Historical Trades'!L3510</x:f>
      </x:c>
      <x:c r="M3510" s="0">
        <x:f>'Historical Trades'!M3510</x:f>
      </x:c>
      <x:c r="N3510" s="0">
        <x:f>CLEAN('Historical Trades'!O3510)</x:f>
      </x:c>
      <x:c r="P3510" s="14">
        <x:f>IF(G3510="sell",M3510,-M3510)</x:f>
      </x:c>
      <x:c r="Q3510" s="14">
        <x:f>VLOOKUP(N3510,'Currency Rates'!$A$3:$C$32,3,0)</x:f>
      </x:c>
      <x:c r="R3510" s="0">
        <x:f>IF(A3510="SPUS",0,IF(A3510="FWD",0,P3510/Q3510))</x:f>
      </x:c>
    </x:row>
    <x:row r="3511" spans="1:19" x14ac:dyDescent="0.3">
      <x:c r="A3511" s="0">
        <x:f>'Historical Trades'!A3511</x:f>
      </x:c>
      <x:c r="B3511" s="0">
        <x:f>'Historical Trades'!B3511</x:f>
      </x:c>
      <x:c r="C3511" s="23">
        <x:f>'Historical Trades'!C3511</x:f>
      </x:c>
      <x:c r="D3511" s="0">
        <x:f>'Historical Trades'!D3511</x:f>
      </x:c>
      <x:c r="E3511" s="23">
        <x:f>'Historical Trades'!E3511</x:f>
      </x:c>
      <x:c r="F3511" s="0">
        <x:f>'Historical Trades'!F3511</x:f>
      </x:c>
      <x:c r="G3511" s="0">
        <x:f>'Historical Trades'!G3511</x:f>
      </x:c>
      <x:c r="H3511" s="0">
        <x:f>'Historical Trades'!H3511</x:f>
      </x:c>
      <x:c r="I3511" s="0">
        <x:f>'Historical Trades'!I3511</x:f>
      </x:c>
      <x:c r="J3511" s="0">
        <x:f>'Historical Trades'!J3511</x:f>
      </x:c>
      <x:c r="K3511" s="0">
        <x:f>'Historical Trades'!K3511</x:f>
      </x:c>
      <x:c r="L3511" s="0">
        <x:f>'Historical Trades'!L3511</x:f>
      </x:c>
      <x:c r="M3511" s="0">
        <x:f>'Historical Trades'!M3511</x:f>
      </x:c>
      <x:c r="N3511" s="0">
        <x:f>CLEAN('Historical Trades'!O3511)</x:f>
      </x:c>
      <x:c r="P3511" s="14">
        <x:f>IF(G3511="sell",M3511,-M3511)</x:f>
      </x:c>
      <x:c r="Q3511" s="14">
        <x:f>VLOOKUP(N3511,'Currency Rates'!$A$3:$C$32,3,0)</x:f>
      </x:c>
      <x:c r="R3511" s="0">
        <x:f>IF(A3511="SPUS",0,IF(A3511="FWD",0,P3511/Q3511))</x:f>
      </x:c>
    </x:row>
    <x:row r="3512" spans="1:19" x14ac:dyDescent="0.3">
      <x:c r="A3512" s="0">
        <x:f>'Historical Trades'!A3512</x:f>
      </x:c>
      <x:c r="B3512" s="0">
        <x:f>'Historical Trades'!B3512</x:f>
      </x:c>
      <x:c r="C3512" s="23">
        <x:f>'Historical Trades'!C3512</x:f>
      </x:c>
      <x:c r="D3512" s="0">
        <x:f>'Historical Trades'!D3512</x:f>
      </x:c>
      <x:c r="E3512" s="23">
        <x:f>'Historical Trades'!E3512</x:f>
      </x:c>
      <x:c r="F3512" s="0">
        <x:f>'Historical Trades'!F3512</x:f>
      </x:c>
      <x:c r="G3512" s="0">
        <x:f>'Historical Trades'!G3512</x:f>
      </x:c>
      <x:c r="H3512" s="0">
        <x:f>'Historical Trades'!H3512</x:f>
      </x:c>
      <x:c r="I3512" s="0">
        <x:f>'Historical Trades'!I3512</x:f>
      </x:c>
      <x:c r="J3512" s="0">
        <x:f>'Historical Trades'!J3512</x:f>
      </x:c>
      <x:c r="K3512" s="0">
        <x:f>'Historical Trades'!K3512</x:f>
      </x:c>
      <x:c r="L3512" s="0">
        <x:f>'Historical Trades'!L3512</x:f>
      </x:c>
      <x:c r="M3512" s="0">
        <x:f>'Historical Trades'!M3512</x:f>
      </x:c>
      <x:c r="N3512" s="0">
        <x:f>CLEAN('Historical Trades'!O3512)</x:f>
      </x:c>
      <x:c r="P3512" s="14">
        <x:f>IF(G3512="sell",M3512,-M3512)</x:f>
      </x:c>
      <x:c r="Q3512" s="14">
        <x:f>VLOOKUP(N3512,'Currency Rates'!$A$3:$C$32,3,0)</x:f>
      </x:c>
      <x:c r="R3512" s="0">
        <x:f>IF(A3512="SPUS",0,IF(A3512="FWD",0,P3512/Q3512))</x:f>
      </x:c>
    </x:row>
    <x:row r="3513" spans="1:19" x14ac:dyDescent="0.3">
      <x:c r="A3513" s="0">
        <x:f>'Historical Trades'!A3513</x:f>
      </x:c>
      <x:c r="B3513" s="0">
        <x:f>'Historical Trades'!B3513</x:f>
      </x:c>
      <x:c r="C3513" s="23">
        <x:f>'Historical Trades'!C3513</x:f>
      </x:c>
      <x:c r="D3513" s="0">
        <x:f>'Historical Trades'!D3513</x:f>
      </x:c>
      <x:c r="E3513" s="23">
        <x:f>'Historical Trades'!E3513</x:f>
      </x:c>
      <x:c r="F3513" s="0">
        <x:f>'Historical Trades'!F3513</x:f>
      </x:c>
      <x:c r="G3513" s="0">
        <x:f>'Historical Trades'!G3513</x:f>
      </x:c>
      <x:c r="H3513" s="0">
        <x:f>'Historical Trades'!H3513</x:f>
      </x:c>
      <x:c r="I3513" s="0">
        <x:f>'Historical Trades'!I3513</x:f>
      </x:c>
      <x:c r="J3513" s="0">
        <x:f>'Historical Trades'!J3513</x:f>
      </x:c>
      <x:c r="K3513" s="0">
        <x:f>'Historical Trades'!K3513</x:f>
      </x:c>
      <x:c r="L3513" s="0">
        <x:f>'Historical Trades'!L3513</x:f>
      </x:c>
      <x:c r="M3513" s="0">
        <x:f>'Historical Trades'!M3513</x:f>
      </x:c>
      <x:c r="N3513" s="0">
        <x:f>CLEAN('Historical Trades'!O3513)</x:f>
      </x:c>
      <x:c r="P3513" s="14">
        <x:f>IF(G3513="sell",M3513,-M3513)</x:f>
      </x:c>
      <x:c r="Q3513" s="14">
        <x:f>VLOOKUP(N3513,'Currency Rates'!$A$3:$C$32,3,0)</x:f>
      </x:c>
      <x:c r="R3513" s="0">
        <x:f>IF(A3513="SPUS",0,IF(A3513="FWD",0,P3513/Q3513))</x:f>
      </x:c>
    </x:row>
    <x:row r="3514" spans="1:19" x14ac:dyDescent="0.3">
      <x:c r="A3514" s="0">
        <x:f>'Historical Trades'!A3514</x:f>
      </x:c>
      <x:c r="B3514" s="0">
        <x:f>'Historical Trades'!B3514</x:f>
      </x:c>
      <x:c r="C3514" s="23">
        <x:f>'Historical Trades'!C3514</x:f>
      </x:c>
      <x:c r="D3514" s="0">
        <x:f>'Historical Trades'!D3514</x:f>
      </x:c>
      <x:c r="E3514" s="23">
        <x:f>'Historical Trades'!E3514</x:f>
      </x:c>
      <x:c r="F3514" s="0">
        <x:f>'Historical Trades'!F3514</x:f>
      </x:c>
      <x:c r="G3514" s="0">
        <x:f>'Historical Trades'!G3514</x:f>
      </x:c>
      <x:c r="H3514" s="0">
        <x:f>'Historical Trades'!H3514</x:f>
      </x:c>
      <x:c r="I3514" s="0">
        <x:f>'Historical Trades'!I3514</x:f>
      </x:c>
      <x:c r="J3514" s="0">
        <x:f>'Historical Trades'!J3514</x:f>
      </x:c>
      <x:c r="K3514" s="0">
        <x:f>'Historical Trades'!K3514</x:f>
      </x:c>
      <x:c r="L3514" s="0">
        <x:f>'Historical Trades'!L3514</x:f>
      </x:c>
      <x:c r="M3514" s="0">
        <x:f>'Historical Trades'!M3514</x:f>
      </x:c>
      <x:c r="N3514" s="0">
        <x:f>CLEAN('Historical Trades'!O3514)</x:f>
      </x:c>
      <x:c r="P3514" s="14">
        <x:f>IF(G3514="sell",M3514,-M3514)</x:f>
      </x:c>
      <x:c r="Q3514" s="14">
        <x:f>VLOOKUP(N3514,'Currency Rates'!$A$3:$C$32,3,0)</x:f>
      </x:c>
      <x:c r="R3514" s="0">
        <x:f>IF(A3514="SPUS",0,IF(A3514="FWD",0,P3514/Q3514))</x:f>
      </x:c>
    </x:row>
    <x:row r="3515" spans="1:19" x14ac:dyDescent="0.3">
      <x:c r="A3515" s="0">
        <x:f>'Historical Trades'!A3515</x:f>
      </x:c>
      <x:c r="B3515" s="0">
        <x:f>'Historical Trades'!B3515</x:f>
      </x:c>
      <x:c r="C3515" s="23">
        <x:f>'Historical Trades'!C3515</x:f>
      </x:c>
      <x:c r="D3515" s="0">
        <x:f>'Historical Trades'!D3515</x:f>
      </x:c>
      <x:c r="E3515" s="23">
        <x:f>'Historical Trades'!E3515</x:f>
      </x:c>
      <x:c r="F3515" s="0">
        <x:f>'Historical Trades'!F3515</x:f>
      </x:c>
      <x:c r="G3515" s="0">
        <x:f>'Historical Trades'!G3515</x:f>
      </x:c>
      <x:c r="H3515" s="0">
        <x:f>'Historical Trades'!H3515</x:f>
      </x:c>
      <x:c r="I3515" s="0">
        <x:f>'Historical Trades'!I3515</x:f>
      </x:c>
      <x:c r="J3515" s="0">
        <x:f>'Historical Trades'!J3515</x:f>
      </x:c>
      <x:c r="K3515" s="0">
        <x:f>'Historical Trades'!K3515</x:f>
      </x:c>
      <x:c r="L3515" s="0">
        <x:f>'Historical Trades'!L3515</x:f>
      </x:c>
      <x:c r="M3515" s="0">
        <x:f>'Historical Trades'!M3515</x:f>
      </x:c>
      <x:c r="N3515" s="0">
        <x:f>CLEAN('Historical Trades'!O3515)</x:f>
      </x:c>
      <x:c r="P3515" s="14">
        <x:f>IF(G3515="sell",M3515,-M3515)</x:f>
      </x:c>
      <x:c r="Q3515" s="14">
        <x:f>VLOOKUP(N3515,'Currency Rates'!$A$3:$C$32,3,0)</x:f>
      </x:c>
      <x:c r="R3515" s="0">
        <x:f>IF(A3515="SPUS",0,IF(A3515="FWD",0,P3515/Q3515))</x:f>
      </x:c>
    </x:row>
    <x:row r="3516" spans="1:19" x14ac:dyDescent="0.3">
      <x:c r="A3516" s="0">
        <x:f>'Historical Trades'!A3516</x:f>
      </x:c>
      <x:c r="B3516" s="0">
        <x:f>'Historical Trades'!B3516</x:f>
      </x:c>
      <x:c r="C3516" s="23">
        <x:f>'Historical Trades'!C3516</x:f>
      </x:c>
      <x:c r="D3516" s="0">
        <x:f>'Historical Trades'!D3516</x:f>
      </x:c>
      <x:c r="E3516" s="23">
        <x:f>'Historical Trades'!E3516</x:f>
      </x:c>
      <x:c r="F3516" s="0">
        <x:f>'Historical Trades'!F3516</x:f>
      </x:c>
      <x:c r="G3516" s="0">
        <x:f>'Historical Trades'!G3516</x:f>
      </x:c>
      <x:c r="H3516" s="0">
        <x:f>'Historical Trades'!H3516</x:f>
      </x:c>
      <x:c r="I3516" s="0">
        <x:f>'Historical Trades'!I3516</x:f>
      </x:c>
      <x:c r="J3516" s="0">
        <x:f>'Historical Trades'!J3516</x:f>
      </x:c>
      <x:c r="K3516" s="0">
        <x:f>'Historical Trades'!K3516</x:f>
      </x:c>
      <x:c r="L3516" s="0">
        <x:f>'Historical Trades'!L3516</x:f>
      </x:c>
      <x:c r="M3516" s="0">
        <x:f>'Historical Trades'!M3516</x:f>
      </x:c>
      <x:c r="N3516" s="0">
        <x:f>CLEAN('Historical Trades'!O3516)</x:f>
      </x:c>
      <x:c r="P3516" s="14">
        <x:f>IF(G3516="sell",M3516,-M3516)</x:f>
      </x:c>
      <x:c r="Q3516" s="14">
        <x:f>VLOOKUP(N3516,'Currency Rates'!$A$3:$C$32,3,0)</x:f>
      </x:c>
      <x:c r="R3516" s="0">
        <x:f>IF(A3516="SPUS",0,IF(A3516="FWD",0,P3516/Q3516))</x:f>
      </x:c>
    </x:row>
    <x:row r="3517" spans="1:19" x14ac:dyDescent="0.3">
      <x:c r="A3517" s="0">
        <x:f>'Historical Trades'!A3517</x:f>
      </x:c>
      <x:c r="B3517" s="0">
        <x:f>'Historical Trades'!B3517</x:f>
      </x:c>
      <x:c r="C3517" s="23">
        <x:f>'Historical Trades'!C3517</x:f>
      </x:c>
      <x:c r="D3517" s="0">
        <x:f>'Historical Trades'!D3517</x:f>
      </x:c>
      <x:c r="E3517" s="23">
        <x:f>'Historical Trades'!E3517</x:f>
      </x:c>
      <x:c r="F3517" s="0">
        <x:f>'Historical Trades'!F3517</x:f>
      </x:c>
      <x:c r="G3517" s="0">
        <x:f>'Historical Trades'!G3517</x:f>
      </x:c>
      <x:c r="H3517" s="0">
        <x:f>'Historical Trades'!H3517</x:f>
      </x:c>
      <x:c r="I3517" s="0">
        <x:f>'Historical Trades'!I3517</x:f>
      </x:c>
      <x:c r="J3517" s="0">
        <x:f>'Historical Trades'!J3517</x:f>
      </x:c>
      <x:c r="K3517" s="0">
        <x:f>'Historical Trades'!K3517</x:f>
      </x:c>
      <x:c r="L3517" s="0">
        <x:f>'Historical Trades'!L3517</x:f>
      </x:c>
      <x:c r="M3517" s="0">
        <x:f>'Historical Trades'!M3517</x:f>
      </x:c>
      <x:c r="N3517" s="0">
        <x:f>CLEAN('Historical Trades'!O3517)</x:f>
      </x:c>
      <x:c r="P3517" s="14">
        <x:f>IF(G3517="sell",M3517,-M3517)</x:f>
      </x:c>
      <x:c r="Q3517" s="14">
        <x:f>VLOOKUP(N3517,'Currency Rates'!$A$3:$C$32,3,0)</x:f>
      </x:c>
      <x:c r="R3517" s="0">
        <x:f>IF(A3517="SPUS",0,IF(A3517="FWD",0,P3517/Q3517))</x:f>
      </x:c>
    </x:row>
    <x:row r="3518" spans="1:19" x14ac:dyDescent="0.3">
      <x:c r="A3518" s="0">
        <x:f>'Historical Trades'!A3518</x:f>
      </x:c>
      <x:c r="B3518" s="0">
        <x:f>'Historical Trades'!B3518</x:f>
      </x:c>
      <x:c r="C3518" s="23">
        <x:f>'Historical Trades'!C3518</x:f>
      </x:c>
      <x:c r="D3518" s="0">
        <x:f>'Historical Trades'!D3518</x:f>
      </x:c>
      <x:c r="E3518" s="23">
        <x:f>'Historical Trades'!E3518</x:f>
      </x:c>
      <x:c r="F3518" s="0">
        <x:f>'Historical Trades'!F3518</x:f>
      </x:c>
      <x:c r="G3518" s="0">
        <x:f>'Historical Trades'!G3518</x:f>
      </x:c>
      <x:c r="H3518" s="0">
        <x:f>'Historical Trades'!H3518</x:f>
      </x:c>
      <x:c r="I3518" s="0">
        <x:f>'Historical Trades'!I3518</x:f>
      </x:c>
      <x:c r="J3518" s="0">
        <x:f>'Historical Trades'!J3518</x:f>
      </x:c>
      <x:c r="K3518" s="0">
        <x:f>'Historical Trades'!K3518</x:f>
      </x:c>
      <x:c r="L3518" s="0">
        <x:f>'Historical Trades'!L3518</x:f>
      </x:c>
      <x:c r="M3518" s="0">
        <x:f>'Historical Trades'!M3518</x:f>
      </x:c>
      <x:c r="N3518" s="0">
        <x:f>CLEAN('Historical Trades'!O3518)</x:f>
      </x:c>
      <x:c r="P3518" s="14">
        <x:f>IF(G3518="sell",M3518,-M3518)</x:f>
      </x:c>
      <x:c r="Q3518" s="14">
        <x:f>VLOOKUP(N3518,'Currency Rates'!$A$3:$C$32,3,0)</x:f>
      </x:c>
      <x:c r="R3518" s="0">
        <x:f>IF(A3518="SPUS",0,IF(A3518="FWD",0,P3518/Q3518))</x:f>
      </x:c>
    </x:row>
    <x:row r="3519" spans="1:19" x14ac:dyDescent="0.3">
      <x:c r="A3519" s="0">
        <x:f>'Historical Trades'!A3519</x:f>
      </x:c>
      <x:c r="B3519" s="0">
        <x:f>'Historical Trades'!B3519</x:f>
      </x:c>
      <x:c r="C3519" s="23">
        <x:f>'Historical Trades'!C3519</x:f>
      </x:c>
      <x:c r="D3519" s="0">
        <x:f>'Historical Trades'!D3519</x:f>
      </x:c>
      <x:c r="E3519" s="23">
        <x:f>'Historical Trades'!E3519</x:f>
      </x:c>
      <x:c r="F3519" s="0">
        <x:f>'Historical Trades'!F3519</x:f>
      </x:c>
      <x:c r="G3519" s="0">
        <x:f>'Historical Trades'!G3519</x:f>
      </x:c>
      <x:c r="H3519" s="0">
        <x:f>'Historical Trades'!H3519</x:f>
      </x:c>
      <x:c r="I3519" s="0">
        <x:f>'Historical Trades'!I3519</x:f>
      </x:c>
      <x:c r="J3519" s="0">
        <x:f>'Historical Trades'!J3519</x:f>
      </x:c>
      <x:c r="K3519" s="0">
        <x:f>'Historical Trades'!K3519</x:f>
      </x:c>
      <x:c r="L3519" s="0">
        <x:f>'Historical Trades'!L3519</x:f>
      </x:c>
      <x:c r="M3519" s="0">
        <x:f>'Historical Trades'!M3519</x:f>
      </x:c>
      <x:c r="N3519" s="0">
        <x:f>CLEAN('Historical Trades'!O3519)</x:f>
      </x:c>
      <x:c r="P3519" s="14">
        <x:f>IF(G3519="sell",M3519,-M3519)</x:f>
      </x:c>
      <x:c r="Q3519" s="14">
        <x:f>VLOOKUP(N3519,'Currency Rates'!$A$3:$C$32,3,0)</x:f>
      </x:c>
      <x:c r="R3519" s="0">
        <x:f>IF(A3519="SPUS",0,IF(A3519="FWD",0,P3519/Q3519))</x:f>
      </x:c>
    </x:row>
    <x:row r="3520" spans="1:19" x14ac:dyDescent="0.3">
      <x:c r="A3520" s="0">
        <x:f>'Historical Trades'!A3520</x:f>
      </x:c>
      <x:c r="B3520" s="0">
        <x:f>'Historical Trades'!B3520</x:f>
      </x:c>
      <x:c r="C3520" s="23">
        <x:f>'Historical Trades'!C3520</x:f>
      </x:c>
      <x:c r="D3520" s="0">
        <x:f>'Historical Trades'!D3520</x:f>
      </x:c>
      <x:c r="E3520" s="23">
        <x:f>'Historical Trades'!E3520</x:f>
      </x:c>
      <x:c r="F3520" s="0">
        <x:f>'Historical Trades'!F3520</x:f>
      </x:c>
      <x:c r="G3520" s="0">
        <x:f>'Historical Trades'!G3520</x:f>
      </x:c>
      <x:c r="H3520" s="0">
        <x:f>'Historical Trades'!H3520</x:f>
      </x:c>
      <x:c r="I3520" s="0">
        <x:f>'Historical Trades'!I3520</x:f>
      </x:c>
      <x:c r="J3520" s="0">
        <x:f>'Historical Trades'!J3520</x:f>
      </x:c>
      <x:c r="K3520" s="0">
        <x:f>'Historical Trades'!K3520</x:f>
      </x:c>
      <x:c r="L3520" s="0">
        <x:f>'Historical Trades'!L3520</x:f>
      </x:c>
      <x:c r="M3520" s="0">
        <x:f>'Historical Trades'!M3520</x:f>
      </x:c>
      <x:c r="N3520" s="0">
        <x:f>CLEAN('Historical Trades'!O3520)</x:f>
      </x:c>
      <x:c r="P3520" s="14">
        <x:f>IF(G3520="sell",M3520,-M3520)</x:f>
      </x:c>
      <x:c r="Q3520" s="14">
        <x:f>VLOOKUP(N3520,'Currency Rates'!$A$3:$C$32,3,0)</x:f>
      </x:c>
      <x:c r="R3520" s="0">
        <x:f>IF(A3520="SPUS",0,IF(A3520="FWD",0,P3520/Q3520))</x:f>
      </x:c>
    </x:row>
    <x:row r="3521" spans="1:19" x14ac:dyDescent="0.3">
      <x:c r="A3521" s="0">
        <x:f>'Historical Trades'!A3521</x:f>
      </x:c>
      <x:c r="B3521" s="0">
        <x:f>'Historical Trades'!B3521</x:f>
      </x:c>
      <x:c r="C3521" s="23">
        <x:f>'Historical Trades'!C3521</x:f>
      </x:c>
      <x:c r="D3521" s="0">
        <x:f>'Historical Trades'!D3521</x:f>
      </x:c>
      <x:c r="E3521" s="23">
        <x:f>'Historical Trades'!E3521</x:f>
      </x:c>
      <x:c r="F3521" s="0">
        <x:f>'Historical Trades'!F3521</x:f>
      </x:c>
      <x:c r="G3521" s="0">
        <x:f>'Historical Trades'!G3521</x:f>
      </x:c>
      <x:c r="H3521" s="0">
        <x:f>'Historical Trades'!H3521</x:f>
      </x:c>
      <x:c r="I3521" s="0">
        <x:f>'Historical Trades'!I3521</x:f>
      </x:c>
      <x:c r="J3521" s="0">
        <x:f>'Historical Trades'!J3521</x:f>
      </x:c>
      <x:c r="K3521" s="0">
        <x:f>'Historical Trades'!K3521</x:f>
      </x:c>
      <x:c r="L3521" s="0">
        <x:f>'Historical Trades'!L3521</x:f>
      </x:c>
      <x:c r="M3521" s="0">
        <x:f>'Historical Trades'!M3521</x:f>
      </x:c>
      <x:c r="N3521" s="0">
        <x:f>CLEAN('Historical Trades'!O3521)</x:f>
      </x:c>
      <x:c r="P3521" s="14">
        <x:f>IF(G3521="sell",M3521,-M3521)</x:f>
      </x:c>
      <x:c r="Q3521" s="14">
        <x:f>VLOOKUP(N3521,'Currency Rates'!$A$3:$C$32,3,0)</x:f>
      </x:c>
      <x:c r="R3521" s="0">
        <x:f>IF(A3521="SPUS",0,IF(A3521="FWD",0,P3521/Q3521))</x:f>
      </x:c>
    </x:row>
    <x:row r="3522" spans="1:19" x14ac:dyDescent="0.3">
      <x:c r="A3522" s="0">
        <x:f>'Historical Trades'!A3522</x:f>
      </x:c>
      <x:c r="B3522" s="0">
        <x:f>'Historical Trades'!B3522</x:f>
      </x:c>
      <x:c r="C3522" s="23">
        <x:f>'Historical Trades'!C3522</x:f>
      </x:c>
      <x:c r="D3522" s="0">
        <x:f>'Historical Trades'!D3522</x:f>
      </x:c>
      <x:c r="E3522" s="23">
        <x:f>'Historical Trades'!E3522</x:f>
      </x:c>
      <x:c r="F3522" s="0">
        <x:f>'Historical Trades'!F3522</x:f>
      </x:c>
      <x:c r="G3522" s="0">
        <x:f>'Historical Trades'!G3522</x:f>
      </x:c>
      <x:c r="H3522" s="0">
        <x:f>'Historical Trades'!H3522</x:f>
      </x:c>
      <x:c r="I3522" s="0">
        <x:f>'Historical Trades'!I3522</x:f>
      </x:c>
      <x:c r="J3522" s="0">
        <x:f>'Historical Trades'!J3522</x:f>
      </x:c>
      <x:c r="K3522" s="0">
        <x:f>'Historical Trades'!K3522</x:f>
      </x:c>
      <x:c r="L3522" s="0">
        <x:f>'Historical Trades'!L3522</x:f>
      </x:c>
      <x:c r="M3522" s="0">
        <x:f>'Historical Trades'!M3522</x:f>
      </x:c>
      <x:c r="N3522" s="0">
        <x:f>CLEAN('Historical Trades'!O3522)</x:f>
      </x:c>
      <x:c r="P3522" s="14">
        <x:f>IF(G3522="sell",M3522,-M3522)</x:f>
      </x:c>
      <x:c r="Q3522" s="14">
        <x:f>VLOOKUP(N3522,'Currency Rates'!$A$3:$C$32,3,0)</x:f>
      </x:c>
      <x:c r="R3522" s="0">
        <x:f>IF(A3522="SPUS",0,IF(A3522="FWD",0,P3522/Q3522))</x:f>
      </x:c>
    </x:row>
    <x:row r="3523" spans="1:19" x14ac:dyDescent="0.3">
      <x:c r="A3523" s="0">
        <x:f>'Historical Trades'!A3523</x:f>
      </x:c>
      <x:c r="B3523" s="0">
        <x:f>'Historical Trades'!B3523</x:f>
      </x:c>
      <x:c r="C3523" s="23">
        <x:f>'Historical Trades'!C3523</x:f>
      </x:c>
      <x:c r="D3523" s="0">
        <x:f>'Historical Trades'!D3523</x:f>
      </x:c>
      <x:c r="E3523" s="23">
        <x:f>'Historical Trades'!E3523</x:f>
      </x:c>
      <x:c r="F3523" s="0">
        <x:f>'Historical Trades'!F3523</x:f>
      </x:c>
      <x:c r="G3523" s="0">
        <x:f>'Historical Trades'!G3523</x:f>
      </x:c>
      <x:c r="H3523" s="0">
        <x:f>'Historical Trades'!H3523</x:f>
      </x:c>
      <x:c r="I3523" s="0">
        <x:f>'Historical Trades'!I3523</x:f>
      </x:c>
      <x:c r="J3523" s="0">
        <x:f>'Historical Trades'!J3523</x:f>
      </x:c>
      <x:c r="K3523" s="0">
        <x:f>'Historical Trades'!K3523</x:f>
      </x:c>
      <x:c r="L3523" s="0">
        <x:f>'Historical Trades'!L3523</x:f>
      </x:c>
      <x:c r="M3523" s="0">
        <x:f>'Historical Trades'!M3523</x:f>
      </x:c>
      <x:c r="N3523" s="0">
        <x:f>CLEAN('Historical Trades'!O3523)</x:f>
      </x:c>
      <x:c r="P3523" s="14">
        <x:f>IF(G3523="sell",M3523,-M3523)</x:f>
      </x:c>
      <x:c r="Q3523" s="14">
        <x:f>VLOOKUP(N3523,'Currency Rates'!$A$3:$C$32,3,0)</x:f>
      </x:c>
      <x:c r="R3523" s="0">
        <x:f>IF(A3523="SPUS",0,IF(A3523="FWD",0,P3523/Q3523))</x:f>
      </x:c>
    </x:row>
    <x:row r="3524" spans="1:19" x14ac:dyDescent="0.3">
      <x:c r="A3524" s="0">
        <x:f>'Historical Trades'!A3524</x:f>
      </x:c>
      <x:c r="B3524" s="0">
        <x:f>'Historical Trades'!B3524</x:f>
      </x:c>
      <x:c r="C3524" s="23">
        <x:f>'Historical Trades'!C3524</x:f>
      </x:c>
      <x:c r="D3524" s="0">
        <x:f>'Historical Trades'!D3524</x:f>
      </x:c>
      <x:c r="E3524" s="23">
        <x:f>'Historical Trades'!E3524</x:f>
      </x:c>
      <x:c r="F3524" s="0">
        <x:f>'Historical Trades'!F3524</x:f>
      </x:c>
      <x:c r="G3524" s="0">
        <x:f>'Historical Trades'!G3524</x:f>
      </x:c>
      <x:c r="H3524" s="0">
        <x:f>'Historical Trades'!H3524</x:f>
      </x:c>
      <x:c r="I3524" s="0">
        <x:f>'Historical Trades'!I3524</x:f>
      </x:c>
      <x:c r="J3524" s="0">
        <x:f>'Historical Trades'!J3524</x:f>
      </x:c>
      <x:c r="K3524" s="0">
        <x:f>'Historical Trades'!K3524</x:f>
      </x:c>
      <x:c r="L3524" s="0">
        <x:f>'Historical Trades'!L3524</x:f>
      </x:c>
      <x:c r="M3524" s="0">
        <x:f>'Historical Trades'!M3524</x:f>
      </x:c>
      <x:c r="N3524" s="0">
        <x:f>CLEAN('Historical Trades'!O3524)</x:f>
      </x:c>
      <x:c r="P3524" s="14">
        <x:f>IF(G3524="sell",M3524,-M3524)</x:f>
      </x:c>
      <x:c r="Q3524" s="14">
        <x:f>VLOOKUP(N3524,'Currency Rates'!$A$3:$C$32,3,0)</x:f>
      </x:c>
      <x:c r="R3524" s="0">
        <x:f>IF(A3524="SPUS",0,IF(A3524="FWD",0,P3524/Q3524))</x:f>
      </x:c>
    </x:row>
    <x:row r="3525" spans="1:19" x14ac:dyDescent="0.3">
      <x:c r="A3525" s="0">
        <x:f>'Historical Trades'!A3525</x:f>
      </x:c>
      <x:c r="B3525" s="0">
        <x:f>'Historical Trades'!B3525</x:f>
      </x:c>
      <x:c r="C3525" s="23">
        <x:f>'Historical Trades'!C3525</x:f>
      </x:c>
      <x:c r="D3525" s="0">
        <x:f>'Historical Trades'!D3525</x:f>
      </x:c>
      <x:c r="E3525" s="23">
        <x:f>'Historical Trades'!E3525</x:f>
      </x:c>
      <x:c r="F3525" s="0">
        <x:f>'Historical Trades'!F3525</x:f>
      </x:c>
      <x:c r="G3525" s="0">
        <x:f>'Historical Trades'!G3525</x:f>
      </x:c>
      <x:c r="H3525" s="0">
        <x:f>'Historical Trades'!H3525</x:f>
      </x:c>
      <x:c r="I3525" s="0">
        <x:f>'Historical Trades'!I3525</x:f>
      </x:c>
      <x:c r="J3525" s="0">
        <x:f>'Historical Trades'!J3525</x:f>
      </x:c>
      <x:c r="K3525" s="0">
        <x:f>'Historical Trades'!K3525</x:f>
      </x:c>
      <x:c r="L3525" s="0">
        <x:f>'Historical Trades'!L3525</x:f>
      </x:c>
      <x:c r="M3525" s="0">
        <x:f>'Historical Trades'!M3525</x:f>
      </x:c>
      <x:c r="N3525" s="0">
        <x:f>CLEAN('Historical Trades'!O3525)</x:f>
      </x:c>
      <x:c r="P3525" s="14">
        <x:f>IF(G3525="sell",M3525,-M3525)</x:f>
      </x:c>
      <x:c r="Q3525" s="14">
        <x:f>VLOOKUP(N3525,'Currency Rates'!$A$3:$C$32,3,0)</x:f>
      </x:c>
      <x:c r="R3525" s="0">
        <x:f>IF(A3525="SPUS",0,IF(A3525="FWD",0,P3525/Q3525))</x:f>
      </x:c>
    </x:row>
    <x:row r="3526" spans="1:19" x14ac:dyDescent="0.3">
      <x:c r="A3526" s="0">
        <x:f>'Historical Trades'!A3526</x:f>
      </x:c>
      <x:c r="B3526" s="0">
        <x:f>'Historical Trades'!B3526</x:f>
      </x:c>
      <x:c r="C3526" s="23">
        <x:f>'Historical Trades'!C3526</x:f>
      </x:c>
      <x:c r="D3526" s="0">
        <x:f>'Historical Trades'!D3526</x:f>
      </x:c>
      <x:c r="E3526" s="23">
        <x:f>'Historical Trades'!E3526</x:f>
      </x:c>
      <x:c r="F3526" s="0">
        <x:f>'Historical Trades'!F3526</x:f>
      </x:c>
      <x:c r="G3526" s="0">
        <x:f>'Historical Trades'!G3526</x:f>
      </x:c>
      <x:c r="H3526" s="0">
        <x:f>'Historical Trades'!H3526</x:f>
      </x:c>
      <x:c r="I3526" s="0">
        <x:f>'Historical Trades'!I3526</x:f>
      </x:c>
      <x:c r="J3526" s="0">
        <x:f>'Historical Trades'!J3526</x:f>
      </x:c>
      <x:c r="K3526" s="0">
        <x:f>'Historical Trades'!K3526</x:f>
      </x:c>
      <x:c r="L3526" s="0">
        <x:f>'Historical Trades'!L3526</x:f>
      </x:c>
      <x:c r="M3526" s="0">
        <x:f>'Historical Trades'!M3526</x:f>
      </x:c>
      <x:c r="N3526" s="0">
        <x:f>CLEAN('Historical Trades'!O3526)</x:f>
      </x:c>
      <x:c r="P3526" s="14">
        <x:f>IF(G3526="sell",M3526,-M3526)</x:f>
      </x:c>
      <x:c r="Q3526" s="14">
        <x:f>VLOOKUP(N3526,'Currency Rates'!$A$3:$C$32,3,0)</x:f>
      </x:c>
      <x:c r="R3526" s="0">
        <x:f>IF(A3526="SPUS",0,IF(A3526="FWD",0,P3526/Q3526))</x:f>
      </x:c>
    </x:row>
    <x:row r="3527" spans="1:19" x14ac:dyDescent="0.3">
      <x:c r="A3527" s="0">
        <x:f>'Historical Trades'!A3527</x:f>
      </x:c>
      <x:c r="B3527" s="0">
        <x:f>'Historical Trades'!B3527</x:f>
      </x:c>
      <x:c r="C3527" s="23">
        <x:f>'Historical Trades'!C3527</x:f>
      </x:c>
      <x:c r="D3527" s="0">
        <x:f>'Historical Trades'!D3527</x:f>
      </x:c>
      <x:c r="E3527" s="23">
        <x:f>'Historical Trades'!E3527</x:f>
      </x:c>
      <x:c r="F3527" s="0">
        <x:f>'Historical Trades'!F3527</x:f>
      </x:c>
      <x:c r="G3527" s="0">
        <x:f>'Historical Trades'!G3527</x:f>
      </x:c>
      <x:c r="H3527" s="0">
        <x:f>'Historical Trades'!H3527</x:f>
      </x:c>
      <x:c r="I3527" s="0">
        <x:f>'Historical Trades'!I3527</x:f>
      </x:c>
      <x:c r="J3527" s="0">
        <x:f>'Historical Trades'!J3527</x:f>
      </x:c>
      <x:c r="K3527" s="0">
        <x:f>'Historical Trades'!K3527</x:f>
      </x:c>
      <x:c r="L3527" s="0">
        <x:f>'Historical Trades'!L3527</x:f>
      </x:c>
      <x:c r="M3527" s="0">
        <x:f>'Historical Trades'!M3527</x:f>
      </x:c>
      <x:c r="N3527" s="0">
        <x:f>CLEAN('Historical Trades'!O3527)</x:f>
      </x:c>
      <x:c r="P3527" s="14">
        <x:f>IF(G3527="sell",M3527,-M3527)</x:f>
      </x:c>
      <x:c r="Q3527" s="14">
        <x:f>VLOOKUP(N3527,'Currency Rates'!$A$3:$C$32,3,0)</x:f>
      </x:c>
      <x:c r="R3527" s="0">
        <x:f>IF(A3527="SPUS",0,IF(A3527="FWD",0,P3527/Q3527))</x:f>
      </x:c>
    </x:row>
    <x:row r="3528" spans="1:19" x14ac:dyDescent="0.3">
      <x:c r="A3528" s="0">
        <x:f>'Historical Trades'!A3528</x:f>
      </x:c>
      <x:c r="B3528" s="0">
        <x:f>'Historical Trades'!B3528</x:f>
      </x:c>
      <x:c r="C3528" s="23">
        <x:f>'Historical Trades'!C3528</x:f>
      </x:c>
      <x:c r="D3528" s="0">
        <x:f>'Historical Trades'!D3528</x:f>
      </x:c>
      <x:c r="E3528" s="23">
        <x:f>'Historical Trades'!E3528</x:f>
      </x:c>
      <x:c r="F3528" s="0">
        <x:f>'Historical Trades'!F3528</x:f>
      </x:c>
      <x:c r="G3528" s="0">
        <x:f>'Historical Trades'!G3528</x:f>
      </x:c>
      <x:c r="H3528" s="0">
        <x:f>'Historical Trades'!H3528</x:f>
      </x:c>
      <x:c r="I3528" s="0">
        <x:f>'Historical Trades'!I3528</x:f>
      </x:c>
      <x:c r="J3528" s="0">
        <x:f>'Historical Trades'!J3528</x:f>
      </x:c>
      <x:c r="K3528" s="0">
        <x:f>'Historical Trades'!K3528</x:f>
      </x:c>
      <x:c r="L3528" s="0">
        <x:f>'Historical Trades'!L3528</x:f>
      </x:c>
      <x:c r="M3528" s="0">
        <x:f>'Historical Trades'!M3528</x:f>
      </x:c>
      <x:c r="N3528" s="0">
        <x:f>CLEAN('Historical Trades'!O3528)</x:f>
      </x:c>
      <x:c r="P3528" s="14">
        <x:f>IF(G3528="sell",M3528,-M3528)</x:f>
      </x:c>
      <x:c r="Q3528" s="14">
        <x:f>VLOOKUP(N3528,'Currency Rates'!$A$3:$C$32,3,0)</x:f>
      </x:c>
      <x:c r="R3528" s="0">
        <x:f>IF(A3528="SPUS",0,IF(A3528="FWD",0,P3528/Q3528))</x:f>
      </x:c>
    </x:row>
    <x:row r="3529" spans="1:19" x14ac:dyDescent="0.3">
      <x:c r="A3529" s="0">
        <x:f>'Historical Trades'!A3529</x:f>
      </x:c>
      <x:c r="B3529" s="0">
        <x:f>'Historical Trades'!B3529</x:f>
      </x:c>
      <x:c r="C3529" s="23">
        <x:f>'Historical Trades'!C3529</x:f>
      </x:c>
      <x:c r="D3529" s="0">
        <x:f>'Historical Trades'!D3529</x:f>
      </x:c>
      <x:c r="E3529" s="23">
        <x:f>'Historical Trades'!E3529</x:f>
      </x:c>
      <x:c r="F3529" s="0">
        <x:f>'Historical Trades'!F3529</x:f>
      </x:c>
      <x:c r="G3529" s="0">
        <x:f>'Historical Trades'!G3529</x:f>
      </x:c>
      <x:c r="H3529" s="0">
        <x:f>'Historical Trades'!H3529</x:f>
      </x:c>
      <x:c r="I3529" s="0">
        <x:f>'Historical Trades'!I3529</x:f>
      </x:c>
      <x:c r="J3529" s="0">
        <x:f>'Historical Trades'!J3529</x:f>
      </x:c>
      <x:c r="K3529" s="0">
        <x:f>'Historical Trades'!K3529</x:f>
      </x:c>
      <x:c r="L3529" s="0">
        <x:f>'Historical Trades'!L3529</x:f>
      </x:c>
      <x:c r="M3529" s="0">
        <x:f>'Historical Trades'!M3529</x:f>
      </x:c>
      <x:c r="N3529" s="0">
        <x:f>CLEAN('Historical Trades'!O3529)</x:f>
      </x:c>
      <x:c r="P3529" s="14">
        <x:f>IF(G3529="sell",M3529,-M3529)</x:f>
      </x:c>
      <x:c r="Q3529" s="14">
        <x:f>VLOOKUP(N3529,'Currency Rates'!$A$3:$C$32,3,0)</x:f>
      </x:c>
      <x:c r="R3529" s="0">
        <x:f>IF(A3529="SPUS",0,IF(A3529="FWD",0,P3529/Q3529))</x:f>
      </x:c>
    </x:row>
    <x:row r="3530" spans="1:19" x14ac:dyDescent="0.3">
      <x:c r="A3530" s="0">
        <x:f>'Historical Trades'!A3530</x:f>
      </x:c>
      <x:c r="B3530" s="0">
        <x:f>'Historical Trades'!B3530</x:f>
      </x:c>
      <x:c r="C3530" s="23">
        <x:f>'Historical Trades'!C3530</x:f>
      </x:c>
      <x:c r="D3530" s="0">
        <x:f>'Historical Trades'!D3530</x:f>
      </x:c>
      <x:c r="E3530" s="23">
        <x:f>'Historical Trades'!E3530</x:f>
      </x:c>
      <x:c r="F3530" s="0">
        <x:f>'Historical Trades'!F3530</x:f>
      </x:c>
      <x:c r="G3530" s="0">
        <x:f>'Historical Trades'!G3530</x:f>
      </x:c>
      <x:c r="H3530" s="0">
        <x:f>'Historical Trades'!H3530</x:f>
      </x:c>
      <x:c r="I3530" s="0">
        <x:f>'Historical Trades'!I3530</x:f>
      </x:c>
      <x:c r="J3530" s="0">
        <x:f>'Historical Trades'!J3530</x:f>
      </x:c>
      <x:c r="K3530" s="0">
        <x:f>'Historical Trades'!K3530</x:f>
      </x:c>
      <x:c r="L3530" s="0">
        <x:f>'Historical Trades'!L3530</x:f>
      </x:c>
      <x:c r="M3530" s="0">
        <x:f>'Historical Trades'!M3530</x:f>
      </x:c>
      <x:c r="N3530" s="0">
        <x:f>CLEAN('Historical Trades'!O3530)</x:f>
      </x:c>
      <x:c r="P3530" s="14">
        <x:f>IF(G3530="sell",M3530,-M3530)</x:f>
      </x:c>
      <x:c r="Q3530" s="14">
        <x:f>VLOOKUP(N3530,'Currency Rates'!$A$3:$C$32,3,0)</x:f>
      </x:c>
      <x:c r="R3530" s="0">
        <x:f>IF(A3530="SPUS",0,IF(A3530="FWD",0,P3530/Q3530))</x:f>
      </x:c>
    </x:row>
    <x:row r="3531" spans="1:19" x14ac:dyDescent="0.3">
      <x:c r="A3531" s="0">
        <x:f>'Historical Trades'!A3531</x:f>
      </x:c>
      <x:c r="B3531" s="0">
        <x:f>'Historical Trades'!B3531</x:f>
      </x:c>
      <x:c r="C3531" s="23">
        <x:f>'Historical Trades'!C3531</x:f>
      </x:c>
      <x:c r="D3531" s="0">
        <x:f>'Historical Trades'!D3531</x:f>
      </x:c>
      <x:c r="E3531" s="23">
        <x:f>'Historical Trades'!E3531</x:f>
      </x:c>
      <x:c r="F3531" s="0">
        <x:f>'Historical Trades'!F3531</x:f>
      </x:c>
      <x:c r="G3531" s="0">
        <x:f>'Historical Trades'!G3531</x:f>
      </x:c>
      <x:c r="H3531" s="0">
        <x:f>'Historical Trades'!H3531</x:f>
      </x:c>
      <x:c r="I3531" s="0">
        <x:f>'Historical Trades'!I3531</x:f>
      </x:c>
      <x:c r="J3531" s="0">
        <x:f>'Historical Trades'!J3531</x:f>
      </x:c>
      <x:c r="K3531" s="0">
        <x:f>'Historical Trades'!K3531</x:f>
      </x:c>
      <x:c r="L3531" s="0">
        <x:f>'Historical Trades'!L3531</x:f>
      </x:c>
      <x:c r="M3531" s="0">
        <x:f>'Historical Trades'!M3531</x:f>
      </x:c>
      <x:c r="N3531" s="0">
        <x:f>CLEAN('Historical Trades'!O3531)</x:f>
      </x:c>
      <x:c r="P3531" s="14">
        <x:f>IF(G3531="sell",M3531,-M3531)</x:f>
      </x:c>
      <x:c r="Q3531" s="14">
        <x:f>VLOOKUP(N3531,'Currency Rates'!$A$3:$C$32,3,0)</x:f>
      </x:c>
      <x:c r="R3531" s="0">
        <x:f>IF(A3531="SPUS",0,IF(A3531="FWD",0,P3531/Q3531))</x:f>
      </x:c>
    </x:row>
    <x:row r="3532" spans="1:19" x14ac:dyDescent="0.3">
      <x:c r="A3532" s="0">
        <x:f>'Historical Trades'!A3532</x:f>
      </x:c>
      <x:c r="B3532" s="0">
        <x:f>'Historical Trades'!B3532</x:f>
      </x:c>
      <x:c r="C3532" s="23">
        <x:f>'Historical Trades'!C3532</x:f>
      </x:c>
      <x:c r="D3532" s="0">
        <x:f>'Historical Trades'!D3532</x:f>
      </x:c>
      <x:c r="E3532" s="23">
        <x:f>'Historical Trades'!E3532</x:f>
      </x:c>
      <x:c r="F3532" s="0">
        <x:f>'Historical Trades'!F3532</x:f>
      </x:c>
      <x:c r="G3532" s="0">
        <x:f>'Historical Trades'!G3532</x:f>
      </x:c>
      <x:c r="H3532" s="0">
        <x:f>'Historical Trades'!H3532</x:f>
      </x:c>
      <x:c r="I3532" s="0">
        <x:f>'Historical Trades'!I3532</x:f>
      </x:c>
      <x:c r="J3532" s="0">
        <x:f>'Historical Trades'!J3532</x:f>
      </x:c>
      <x:c r="K3532" s="0">
        <x:f>'Historical Trades'!K3532</x:f>
      </x:c>
      <x:c r="L3532" s="0">
        <x:f>'Historical Trades'!L3532</x:f>
      </x:c>
      <x:c r="M3532" s="0">
        <x:f>'Historical Trades'!M3532</x:f>
      </x:c>
      <x:c r="N3532" s="0">
        <x:f>CLEAN('Historical Trades'!O3532)</x:f>
      </x:c>
      <x:c r="P3532" s="14">
        <x:f>IF(G3532="sell",M3532,-M3532)</x:f>
      </x:c>
      <x:c r="Q3532" s="14">
        <x:f>VLOOKUP(N3532,'Currency Rates'!$A$3:$C$32,3,0)</x:f>
      </x:c>
      <x:c r="R3532" s="0">
        <x:f>IF(A3532="SPUS",0,IF(A3532="FWD",0,P3532/Q3532))</x:f>
      </x:c>
    </x:row>
    <x:row r="3533" spans="1:19" x14ac:dyDescent="0.3">
      <x:c r="A3533" s="0">
        <x:f>'Historical Trades'!A3533</x:f>
      </x:c>
      <x:c r="B3533" s="0">
        <x:f>'Historical Trades'!B3533</x:f>
      </x:c>
      <x:c r="C3533" s="23">
        <x:f>'Historical Trades'!C3533</x:f>
      </x:c>
      <x:c r="D3533" s="0">
        <x:f>'Historical Trades'!D3533</x:f>
      </x:c>
      <x:c r="E3533" s="23">
        <x:f>'Historical Trades'!E3533</x:f>
      </x:c>
      <x:c r="F3533" s="0">
        <x:f>'Historical Trades'!F3533</x:f>
      </x:c>
      <x:c r="G3533" s="0">
        <x:f>'Historical Trades'!G3533</x:f>
      </x:c>
      <x:c r="H3533" s="0">
        <x:f>'Historical Trades'!H3533</x:f>
      </x:c>
      <x:c r="I3533" s="0">
        <x:f>'Historical Trades'!I3533</x:f>
      </x:c>
      <x:c r="J3533" s="0">
        <x:f>'Historical Trades'!J3533</x:f>
      </x:c>
      <x:c r="K3533" s="0">
        <x:f>'Historical Trades'!K3533</x:f>
      </x:c>
      <x:c r="L3533" s="0">
        <x:f>'Historical Trades'!L3533</x:f>
      </x:c>
      <x:c r="M3533" s="0">
        <x:f>'Historical Trades'!M3533</x:f>
      </x:c>
      <x:c r="N3533" s="0">
        <x:f>CLEAN('Historical Trades'!O3533)</x:f>
      </x:c>
      <x:c r="P3533" s="14">
        <x:f>IF(G3533="sell",M3533,-M3533)</x:f>
      </x:c>
      <x:c r="Q3533" s="14">
        <x:f>VLOOKUP(N3533,'Currency Rates'!$A$3:$C$32,3,0)</x:f>
      </x:c>
      <x:c r="R3533" s="0">
        <x:f>IF(A3533="SPUS",0,IF(A3533="FWD",0,P3533/Q3533))</x:f>
      </x:c>
    </x:row>
    <x:row r="3534" spans="1:19" x14ac:dyDescent="0.3">
      <x:c r="A3534" s="0">
        <x:f>'Historical Trades'!A3534</x:f>
      </x:c>
      <x:c r="B3534" s="0">
        <x:f>'Historical Trades'!B3534</x:f>
      </x:c>
      <x:c r="C3534" s="23">
        <x:f>'Historical Trades'!C3534</x:f>
      </x:c>
      <x:c r="D3534" s="0">
        <x:f>'Historical Trades'!D3534</x:f>
      </x:c>
      <x:c r="E3534" s="23">
        <x:f>'Historical Trades'!E3534</x:f>
      </x:c>
      <x:c r="F3534" s="0">
        <x:f>'Historical Trades'!F3534</x:f>
      </x:c>
      <x:c r="G3534" s="0">
        <x:f>'Historical Trades'!G3534</x:f>
      </x:c>
      <x:c r="H3534" s="0">
        <x:f>'Historical Trades'!H3534</x:f>
      </x:c>
      <x:c r="I3534" s="0">
        <x:f>'Historical Trades'!I3534</x:f>
      </x:c>
      <x:c r="J3534" s="0">
        <x:f>'Historical Trades'!J3534</x:f>
      </x:c>
      <x:c r="K3534" s="0">
        <x:f>'Historical Trades'!K3534</x:f>
      </x:c>
      <x:c r="L3534" s="0">
        <x:f>'Historical Trades'!L3534</x:f>
      </x:c>
      <x:c r="M3534" s="0">
        <x:f>'Historical Trades'!M3534</x:f>
      </x:c>
      <x:c r="N3534" s="0">
        <x:f>CLEAN('Historical Trades'!O3534)</x:f>
      </x:c>
      <x:c r="P3534" s="14">
        <x:f>IF(G3534="sell",M3534,-M3534)</x:f>
      </x:c>
      <x:c r="Q3534" s="14">
        <x:f>VLOOKUP(N3534,'Currency Rates'!$A$3:$C$32,3,0)</x:f>
      </x:c>
      <x:c r="R3534" s="0">
        <x:f>IF(A3534="SPUS",0,IF(A3534="FWD",0,P3534/Q3534))</x:f>
      </x:c>
    </x:row>
    <x:row r="3535" spans="1:19" x14ac:dyDescent="0.3">
      <x:c r="A3535" s="0">
        <x:f>'Historical Trades'!A3535</x:f>
      </x:c>
      <x:c r="B3535" s="0">
        <x:f>'Historical Trades'!B3535</x:f>
      </x:c>
      <x:c r="C3535" s="23">
        <x:f>'Historical Trades'!C3535</x:f>
      </x:c>
      <x:c r="D3535" s="0">
        <x:f>'Historical Trades'!D3535</x:f>
      </x:c>
      <x:c r="E3535" s="23">
        <x:f>'Historical Trades'!E3535</x:f>
      </x:c>
      <x:c r="F3535" s="0">
        <x:f>'Historical Trades'!F3535</x:f>
      </x:c>
      <x:c r="G3535" s="0">
        <x:f>'Historical Trades'!G3535</x:f>
      </x:c>
      <x:c r="H3535" s="0">
        <x:f>'Historical Trades'!H3535</x:f>
      </x:c>
      <x:c r="I3535" s="0">
        <x:f>'Historical Trades'!I3535</x:f>
      </x:c>
      <x:c r="J3535" s="0">
        <x:f>'Historical Trades'!J3535</x:f>
      </x:c>
      <x:c r="K3535" s="0">
        <x:f>'Historical Trades'!K3535</x:f>
      </x:c>
      <x:c r="L3535" s="0">
        <x:f>'Historical Trades'!L3535</x:f>
      </x:c>
      <x:c r="M3535" s="0">
        <x:f>'Historical Trades'!M3535</x:f>
      </x:c>
      <x:c r="N3535" s="0">
        <x:f>CLEAN('Historical Trades'!O3535)</x:f>
      </x:c>
      <x:c r="P3535" s="14">
        <x:f>IF(G3535="sell",M3535,-M3535)</x:f>
      </x:c>
      <x:c r="Q3535" s="14">
        <x:f>VLOOKUP(N3535,'Currency Rates'!$A$3:$C$32,3,0)</x:f>
      </x:c>
      <x:c r="R3535" s="0">
        <x:f>IF(A3535="SPUS",0,IF(A3535="FWD",0,P3535/Q3535))</x:f>
      </x:c>
    </x:row>
    <x:row r="3536" spans="1:19" x14ac:dyDescent="0.3">
      <x:c r="A3536" s="0">
        <x:f>'Historical Trades'!A3536</x:f>
      </x:c>
      <x:c r="B3536" s="0">
        <x:f>'Historical Trades'!B3536</x:f>
      </x:c>
      <x:c r="C3536" s="23">
        <x:f>'Historical Trades'!C3536</x:f>
      </x:c>
      <x:c r="D3536" s="0">
        <x:f>'Historical Trades'!D3536</x:f>
      </x:c>
      <x:c r="E3536" s="23">
        <x:f>'Historical Trades'!E3536</x:f>
      </x:c>
      <x:c r="F3536" s="0">
        <x:f>'Historical Trades'!F3536</x:f>
      </x:c>
      <x:c r="G3536" s="0">
        <x:f>'Historical Trades'!G3536</x:f>
      </x:c>
      <x:c r="H3536" s="0">
        <x:f>'Historical Trades'!H3536</x:f>
      </x:c>
      <x:c r="I3536" s="0">
        <x:f>'Historical Trades'!I3536</x:f>
      </x:c>
      <x:c r="J3536" s="0">
        <x:f>'Historical Trades'!J3536</x:f>
      </x:c>
      <x:c r="K3536" s="0">
        <x:f>'Historical Trades'!K3536</x:f>
      </x:c>
      <x:c r="L3536" s="0">
        <x:f>'Historical Trades'!L3536</x:f>
      </x:c>
      <x:c r="M3536" s="0">
        <x:f>'Historical Trades'!M3536</x:f>
      </x:c>
      <x:c r="N3536" s="0">
        <x:f>CLEAN('Historical Trades'!O3536)</x:f>
      </x:c>
      <x:c r="P3536" s="14">
        <x:f>IF(G3536="sell",M3536,-M3536)</x:f>
      </x:c>
      <x:c r="Q3536" s="14">
        <x:f>VLOOKUP(N3536,'Currency Rates'!$A$3:$C$32,3,0)</x:f>
      </x:c>
      <x:c r="R3536" s="0">
        <x:f>IF(A3536="SPUS",0,IF(A3536="FWD",0,P3536/Q3536))</x:f>
      </x:c>
    </x:row>
    <x:row r="3537" spans="1:19" x14ac:dyDescent="0.3">
      <x:c r="A3537" s="0">
        <x:f>'Historical Trades'!A3537</x:f>
      </x:c>
      <x:c r="B3537" s="0">
        <x:f>'Historical Trades'!B3537</x:f>
      </x:c>
      <x:c r="C3537" s="23">
        <x:f>'Historical Trades'!C3537</x:f>
      </x:c>
      <x:c r="D3537" s="0">
        <x:f>'Historical Trades'!D3537</x:f>
      </x:c>
      <x:c r="E3537" s="23">
        <x:f>'Historical Trades'!E3537</x:f>
      </x:c>
      <x:c r="F3537" s="0">
        <x:f>'Historical Trades'!F3537</x:f>
      </x:c>
      <x:c r="G3537" s="0">
        <x:f>'Historical Trades'!G3537</x:f>
      </x:c>
      <x:c r="H3537" s="0">
        <x:f>'Historical Trades'!H3537</x:f>
      </x:c>
      <x:c r="I3537" s="0">
        <x:f>'Historical Trades'!I3537</x:f>
      </x:c>
      <x:c r="J3537" s="0">
        <x:f>'Historical Trades'!J3537</x:f>
      </x:c>
      <x:c r="K3537" s="0">
        <x:f>'Historical Trades'!K3537</x:f>
      </x:c>
      <x:c r="L3537" s="0">
        <x:f>'Historical Trades'!L3537</x:f>
      </x:c>
      <x:c r="M3537" s="0">
        <x:f>'Historical Trades'!M3537</x:f>
      </x:c>
      <x:c r="N3537" s="0">
        <x:f>CLEAN('Historical Trades'!O3537)</x:f>
      </x:c>
      <x:c r="P3537" s="14">
        <x:f>IF(G3537="sell",M3537,-M3537)</x:f>
      </x:c>
      <x:c r="Q3537" s="14">
        <x:f>VLOOKUP(N3537,'Currency Rates'!$A$3:$C$32,3,0)</x:f>
      </x:c>
      <x:c r="R3537" s="0">
        <x:f>IF(A3537="SPUS",0,IF(A3537="FWD",0,P3537/Q3537))</x:f>
      </x:c>
    </x:row>
    <x:row r="3538" spans="1:19" x14ac:dyDescent="0.3">
      <x:c r="A3538" s="0">
        <x:f>'Historical Trades'!A3538</x:f>
      </x:c>
      <x:c r="B3538" s="0">
        <x:f>'Historical Trades'!B3538</x:f>
      </x:c>
      <x:c r="C3538" s="23">
        <x:f>'Historical Trades'!C3538</x:f>
      </x:c>
      <x:c r="D3538" s="0">
        <x:f>'Historical Trades'!D3538</x:f>
      </x:c>
      <x:c r="E3538" s="23">
        <x:f>'Historical Trades'!E3538</x:f>
      </x:c>
      <x:c r="F3538" s="0">
        <x:f>'Historical Trades'!F3538</x:f>
      </x:c>
      <x:c r="G3538" s="0">
        <x:f>'Historical Trades'!G3538</x:f>
      </x:c>
      <x:c r="H3538" s="0">
        <x:f>'Historical Trades'!H3538</x:f>
      </x:c>
      <x:c r="I3538" s="0">
        <x:f>'Historical Trades'!I3538</x:f>
      </x:c>
      <x:c r="J3538" s="0">
        <x:f>'Historical Trades'!J3538</x:f>
      </x:c>
      <x:c r="K3538" s="0">
        <x:f>'Historical Trades'!K3538</x:f>
      </x:c>
      <x:c r="L3538" s="0">
        <x:f>'Historical Trades'!L3538</x:f>
      </x:c>
      <x:c r="M3538" s="0">
        <x:f>'Historical Trades'!M3538</x:f>
      </x:c>
      <x:c r="N3538" s="0">
        <x:f>CLEAN('Historical Trades'!O3538)</x:f>
      </x:c>
      <x:c r="P3538" s="14">
        <x:f>IF(G3538="sell",M3538,-M3538)</x:f>
      </x:c>
      <x:c r="Q3538" s="14">
        <x:f>VLOOKUP(N3538,'Currency Rates'!$A$3:$C$32,3,0)</x:f>
      </x:c>
      <x:c r="R3538" s="0">
        <x:f>IF(A3538="SPUS",0,IF(A3538="FWD",0,P3538/Q3538))</x:f>
      </x:c>
    </x:row>
    <x:row r="3539" spans="1:19" x14ac:dyDescent="0.3">
      <x:c r="A3539" s="0">
        <x:f>'Historical Trades'!A3539</x:f>
      </x:c>
      <x:c r="B3539" s="0">
        <x:f>'Historical Trades'!B3539</x:f>
      </x:c>
      <x:c r="C3539" s="23">
        <x:f>'Historical Trades'!C3539</x:f>
      </x:c>
      <x:c r="D3539" s="0">
        <x:f>'Historical Trades'!D3539</x:f>
      </x:c>
      <x:c r="E3539" s="23">
        <x:f>'Historical Trades'!E3539</x:f>
      </x:c>
      <x:c r="F3539" s="0">
        <x:f>'Historical Trades'!F3539</x:f>
      </x:c>
      <x:c r="G3539" s="0">
        <x:f>'Historical Trades'!G3539</x:f>
      </x:c>
      <x:c r="H3539" s="0">
        <x:f>'Historical Trades'!H3539</x:f>
      </x:c>
      <x:c r="I3539" s="0">
        <x:f>'Historical Trades'!I3539</x:f>
      </x:c>
      <x:c r="J3539" s="0">
        <x:f>'Historical Trades'!J3539</x:f>
      </x:c>
      <x:c r="K3539" s="0">
        <x:f>'Historical Trades'!K3539</x:f>
      </x:c>
      <x:c r="L3539" s="0">
        <x:f>'Historical Trades'!L3539</x:f>
      </x:c>
      <x:c r="M3539" s="0">
        <x:f>'Historical Trades'!M3539</x:f>
      </x:c>
      <x:c r="N3539" s="0">
        <x:f>CLEAN('Historical Trades'!O3539)</x:f>
      </x:c>
      <x:c r="P3539" s="14">
        <x:f>IF(G3539="sell",M3539,-M3539)</x:f>
      </x:c>
      <x:c r="Q3539" s="14">
        <x:f>VLOOKUP(N3539,'Currency Rates'!$A$3:$C$32,3,0)</x:f>
      </x:c>
      <x:c r="R3539" s="0">
        <x:f>IF(A3539="SPUS",0,IF(A3539="FWD",0,P3539/Q3539))</x:f>
      </x:c>
    </x:row>
    <x:row r="3540" spans="1:19" x14ac:dyDescent="0.3">
      <x:c r="A3540" s="0">
        <x:f>'Historical Trades'!A3540</x:f>
      </x:c>
      <x:c r="B3540" s="0">
        <x:f>'Historical Trades'!B3540</x:f>
      </x:c>
      <x:c r="C3540" s="23">
        <x:f>'Historical Trades'!C3540</x:f>
      </x:c>
      <x:c r="D3540" s="0">
        <x:f>'Historical Trades'!D3540</x:f>
      </x:c>
      <x:c r="E3540" s="23">
        <x:f>'Historical Trades'!E3540</x:f>
      </x:c>
      <x:c r="F3540" s="0">
        <x:f>'Historical Trades'!F3540</x:f>
      </x:c>
      <x:c r="G3540" s="0">
        <x:f>'Historical Trades'!G3540</x:f>
      </x:c>
      <x:c r="H3540" s="0">
        <x:f>'Historical Trades'!H3540</x:f>
      </x:c>
      <x:c r="I3540" s="0">
        <x:f>'Historical Trades'!I3540</x:f>
      </x:c>
      <x:c r="J3540" s="0">
        <x:f>'Historical Trades'!J3540</x:f>
      </x:c>
      <x:c r="K3540" s="0">
        <x:f>'Historical Trades'!K3540</x:f>
      </x:c>
      <x:c r="L3540" s="0">
        <x:f>'Historical Trades'!L3540</x:f>
      </x:c>
      <x:c r="M3540" s="0">
        <x:f>'Historical Trades'!M3540</x:f>
      </x:c>
      <x:c r="N3540" s="0">
        <x:f>CLEAN('Historical Trades'!O3540)</x:f>
      </x:c>
      <x:c r="P3540" s="14">
        <x:f>IF(G3540="sell",M3540,-M3540)</x:f>
      </x:c>
      <x:c r="Q3540" s="14">
        <x:f>VLOOKUP(N3540,'Currency Rates'!$A$3:$C$32,3,0)</x:f>
      </x:c>
      <x:c r="R3540" s="0">
        <x:f>IF(A3540="SPUS",0,IF(A3540="FWD",0,P3540/Q3540))</x:f>
      </x:c>
    </x:row>
    <x:row r="3541" spans="1:19" x14ac:dyDescent="0.3">
      <x:c r="A3541" s="0">
        <x:f>'Historical Trades'!A3541</x:f>
      </x:c>
      <x:c r="B3541" s="0">
        <x:f>'Historical Trades'!B3541</x:f>
      </x:c>
      <x:c r="C3541" s="23">
        <x:f>'Historical Trades'!C3541</x:f>
      </x:c>
      <x:c r="D3541" s="0">
        <x:f>'Historical Trades'!D3541</x:f>
      </x:c>
      <x:c r="E3541" s="23">
        <x:f>'Historical Trades'!E3541</x:f>
      </x:c>
      <x:c r="F3541" s="0">
        <x:f>'Historical Trades'!F3541</x:f>
      </x:c>
      <x:c r="G3541" s="0">
        <x:f>'Historical Trades'!G3541</x:f>
      </x:c>
      <x:c r="H3541" s="0">
        <x:f>'Historical Trades'!H3541</x:f>
      </x:c>
      <x:c r="I3541" s="0">
        <x:f>'Historical Trades'!I3541</x:f>
      </x:c>
      <x:c r="J3541" s="0">
        <x:f>'Historical Trades'!J3541</x:f>
      </x:c>
      <x:c r="K3541" s="0">
        <x:f>'Historical Trades'!K3541</x:f>
      </x:c>
      <x:c r="L3541" s="0">
        <x:f>'Historical Trades'!L3541</x:f>
      </x:c>
      <x:c r="M3541" s="0">
        <x:f>'Historical Trades'!M3541</x:f>
      </x:c>
      <x:c r="N3541" s="0">
        <x:f>CLEAN('Historical Trades'!O3541)</x:f>
      </x:c>
      <x:c r="P3541" s="14">
        <x:f>IF(G3541="sell",M3541,-M3541)</x:f>
      </x:c>
      <x:c r="Q3541" s="14">
        <x:f>VLOOKUP(N3541,'Currency Rates'!$A$3:$C$32,3,0)</x:f>
      </x:c>
      <x:c r="R3541" s="0">
        <x:f>IF(A3541="SPUS",0,IF(A3541="FWD",0,P3541/Q3541))</x:f>
      </x:c>
    </x:row>
    <x:row r="3542" spans="1:19" x14ac:dyDescent="0.3">
      <x:c r="A3542" s="0">
        <x:f>'Historical Trades'!A3542</x:f>
      </x:c>
      <x:c r="B3542" s="0">
        <x:f>'Historical Trades'!B3542</x:f>
      </x:c>
      <x:c r="C3542" s="23">
        <x:f>'Historical Trades'!C3542</x:f>
      </x:c>
      <x:c r="D3542" s="0">
        <x:f>'Historical Trades'!D3542</x:f>
      </x:c>
      <x:c r="E3542" s="23">
        <x:f>'Historical Trades'!E3542</x:f>
      </x:c>
      <x:c r="F3542" s="0">
        <x:f>'Historical Trades'!F3542</x:f>
      </x:c>
      <x:c r="G3542" s="0">
        <x:f>'Historical Trades'!G3542</x:f>
      </x:c>
      <x:c r="H3542" s="0">
        <x:f>'Historical Trades'!H3542</x:f>
      </x:c>
      <x:c r="I3542" s="0">
        <x:f>'Historical Trades'!I3542</x:f>
      </x:c>
      <x:c r="J3542" s="0">
        <x:f>'Historical Trades'!J3542</x:f>
      </x:c>
      <x:c r="K3542" s="0">
        <x:f>'Historical Trades'!K3542</x:f>
      </x:c>
      <x:c r="L3542" s="0">
        <x:f>'Historical Trades'!L3542</x:f>
      </x:c>
      <x:c r="M3542" s="0">
        <x:f>'Historical Trades'!M3542</x:f>
      </x:c>
      <x:c r="N3542" s="0">
        <x:f>CLEAN('Historical Trades'!O3542)</x:f>
      </x:c>
      <x:c r="P3542" s="14">
        <x:f>IF(G3542="sell",M3542,-M3542)</x:f>
      </x:c>
      <x:c r="Q3542" s="14">
        <x:f>VLOOKUP(N3542,'Currency Rates'!$A$3:$C$32,3,0)</x:f>
      </x:c>
      <x:c r="R3542" s="0">
        <x:f>IF(A3542="SPUS",0,IF(A3542="FWD",0,P3542/Q3542))</x:f>
      </x:c>
    </x:row>
    <x:row r="3543" spans="1:19" x14ac:dyDescent="0.3">
      <x:c r="A3543" s="0">
        <x:f>'Historical Trades'!A3543</x:f>
      </x:c>
      <x:c r="B3543" s="0">
        <x:f>'Historical Trades'!B3543</x:f>
      </x:c>
      <x:c r="C3543" s="23">
        <x:f>'Historical Trades'!C3543</x:f>
      </x:c>
      <x:c r="D3543" s="0">
        <x:f>'Historical Trades'!D3543</x:f>
      </x:c>
      <x:c r="E3543" s="23">
        <x:f>'Historical Trades'!E3543</x:f>
      </x:c>
      <x:c r="F3543" s="0">
        <x:f>'Historical Trades'!F3543</x:f>
      </x:c>
      <x:c r="G3543" s="0">
        <x:f>'Historical Trades'!G3543</x:f>
      </x:c>
      <x:c r="H3543" s="0">
        <x:f>'Historical Trades'!H3543</x:f>
      </x:c>
      <x:c r="I3543" s="0">
        <x:f>'Historical Trades'!I3543</x:f>
      </x:c>
      <x:c r="J3543" s="0">
        <x:f>'Historical Trades'!J3543</x:f>
      </x:c>
      <x:c r="K3543" s="0">
        <x:f>'Historical Trades'!K3543</x:f>
      </x:c>
      <x:c r="L3543" s="0">
        <x:f>'Historical Trades'!L3543</x:f>
      </x:c>
      <x:c r="M3543" s="0">
        <x:f>'Historical Trades'!M3543</x:f>
      </x:c>
      <x:c r="N3543" s="0">
        <x:f>CLEAN('Historical Trades'!O3543)</x:f>
      </x:c>
      <x:c r="P3543" s="14">
        <x:f>IF(G3543="sell",M3543,-M3543)</x:f>
      </x:c>
      <x:c r="Q3543" s="14">
        <x:f>VLOOKUP(N3543,'Currency Rates'!$A$3:$C$32,3,0)</x:f>
      </x:c>
      <x:c r="R3543" s="0">
        <x:f>IF(A3543="SPUS",0,IF(A3543="FWD",0,P3543/Q3543))</x:f>
      </x:c>
    </x:row>
    <x:row r="3544" spans="1:19" x14ac:dyDescent="0.3">
      <x:c r="A3544" s="0">
        <x:f>'Historical Trades'!A3544</x:f>
      </x:c>
      <x:c r="B3544" s="0">
        <x:f>'Historical Trades'!B3544</x:f>
      </x:c>
      <x:c r="C3544" s="23">
        <x:f>'Historical Trades'!C3544</x:f>
      </x:c>
      <x:c r="D3544" s="0">
        <x:f>'Historical Trades'!D3544</x:f>
      </x:c>
      <x:c r="E3544" s="23">
        <x:f>'Historical Trades'!E3544</x:f>
      </x:c>
      <x:c r="F3544" s="0">
        <x:f>'Historical Trades'!F3544</x:f>
      </x:c>
      <x:c r="G3544" s="0">
        <x:f>'Historical Trades'!G3544</x:f>
      </x:c>
      <x:c r="H3544" s="0">
        <x:f>'Historical Trades'!H3544</x:f>
      </x:c>
      <x:c r="I3544" s="0">
        <x:f>'Historical Trades'!I3544</x:f>
      </x:c>
      <x:c r="J3544" s="0">
        <x:f>'Historical Trades'!J3544</x:f>
      </x:c>
      <x:c r="K3544" s="0">
        <x:f>'Historical Trades'!K3544</x:f>
      </x:c>
      <x:c r="L3544" s="0">
        <x:f>'Historical Trades'!L3544</x:f>
      </x:c>
      <x:c r="M3544" s="0">
        <x:f>'Historical Trades'!M3544</x:f>
      </x:c>
      <x:c r="N3544" s="0">
        <x:f>CLEAN('Historical Trades'!O3544)</x:f>
      </x:c>
      <x:c r="P3544" s="14">
        <x:f>IF(G3544="sell",M3544,-M3544)</x:f>
      </x:c>
      <x:c r="Q3544" s="14">
        <x:f>VLOOKUP(N3544,'Currency Rates'!$A$3:$C$32,3,0)</x:f>
      </x:c>
      <x:c r="R3544" s="0">
        <x:f>IF(A3544="SPUS",0,IF(A3544="FWD",0,P3544/Q3544))</x:f>
      </x:c>
    </x:row>
    <x:row r="3545" spans="1:19" x14ac:dyDescent="0.3">
      <x:c r="A3545" s="0">
        <x:f>'Historical Trades'!A3545</x:f>
      </x:c>
      <x:c r="B3545" s="0">
        <x:f>'Historical Trades'!B3545</x:f>
      </x:c>
      <x:c r="C3545" s="23">
        <x:f>'Historical Trades'!C3545</x:f>
      </x:c>
      <x:c r="D3545" s="0">
        <x:f>'Historical Trades'!D3545</x:f>
      </x:c>
      <x:c r="E3545" s="23">
        <x:f>'Historical Trades'!E3545</x:f>
      </x:c>
      <x:c r="F3545" s="0">
        <x:f>'Historical Trades'!F3545</x:f>
      </x:c>
      <x:c r="G3545" s="0">
        <x:f>'Historical Trades'!G3545</x:f>
      </x:c>
      <x:c r="H3545" s="0">
        <x:f>'Historical Trades'!H3545</x:f>
      </x:c>
      <x:c r="I3545" s="0">
        <x:f>'Historical Trades'!I3545</x:f>
      </x:c>
      <x:c r="J3545" s="0">
        <x:f>'Historical Trades'!J3545</x:f>
      </x:c>
      <x:c r="K3545" s="0">
        <x:f>'Historical Trades'!K3545</x:f>
      </x:c>
      <x:c r="L3545" s="0">
        <x:f>'Historical Trades'!L3545</x:f>
      </x:c>
      <x:c r="M3545" s="0">
        <x:f>'Historical Trades'!M3545</x:f>
      </x:c>
      <x:c r="N3545" s="0">
        <x:f>CLEAN('Historical Trades'!O3545)</x:f>
      </x:c>
      <x:c r="P3545" s="14">
        <x:f>IF(G3545="sell",M3545,-M3545)</x:f>
      </x:c>
      <x:c r="Q3545" s="14">
        <x:f>VLOOKUP(N3545,'Currency Rates'!$A$3:$C$32,3,0)</x:f>
      </x:c>
      <x:c r="R3545" s="0">
        <x:f>IF(A3545="SPUS",0,IF(A3545="FWD",0,P3545/Q3545))</x:f>
      </x:c>
    </x:row>
    <x:row r="3546" spans="1:19" x14ac:dyDescent="0.3">
      <x:c r="A3546" s="0">
        <x:f>'Historical Trades'!A3546</x:f>
      </x:c>
      <x:c r="B3546" s="0">
        <x:f>'Historical Trades'!B3546</x:f>
      </x:c>
      <x:c r="C3546" s="23">
        <x:f>'Historical Trades'!C3546</x:f>
      </x:c>
      <x:c r="D3546" s="0">
        <x:f>'Historical Trades'!D3546</x:f>
      </x:c>
      <x:c r="E3546" s="23">
        <x:f>'Historical Trades'!E3546</x:f>
      </x:c>
      <x:c r="F3546" s="0">
        <x:f>'Historical Trades'!F3546</x:f>
      </x:c>
      <x:c r="G3546" s="0">
        <x:f>'Historical Trades'!G3546</x:f>
      </x:c>
      <x:c r="H3546" s="0">
        <x:f>'Historical Trades'!H3546</x:f>
      </x:c>
      <x:c r="I3546" s="0">
        <x:f>'Historical Trades'!I3546</x:f>
      </x:c>
      <x:c r="J3546" s="0">
        <x:f>'Historical Trades'!J3546</x:f>
      </x:c>
      <x:c r="K3546" s="0">
        <x:f>'Historical Trades'!K3546</x:f>
      </x:c>
      <x:c r="L3546" s="0">
        <x:f>'Historical Trades'!L3546</x:f>
      </x:c>
      <x:c r="M3546" s="0">
        <x:f>'Historical Trades'!M3546</x:f>
      </x:c>
      <x:c r="N3546" s="0">
        <x:f>CLEAN('Historical Trades'!O3546)</x:f>
      </x:c>
      <x:c r="P3546" s="14">
        <x:f>IF(G3546="sell",M3546,-M3546)</x:f>
      </x:c>
      <x:c r="Q3546" s="14">
        <x:f>VLOOKUP(N3546,'Currency Rates'!$A$3:$C$32,3,0)</x:f>
      </x:c>
      <x:c r="R3546" s="0">
        <x:f>IF(A3546="SPUS",0,IF(A3546="FWD",0,P3546/Q3546))</x:f>
      </x:c>
    </x:row>
    <x:row r="3547" spans="1:19" x14ac:dyDescent="0.3">
      <x:c r="A3547" s="0">
        <x:f>'Historical Trades'!A3547</x:f>
      </x:c>
      <x:c r="B3547" s="0">
        <x:f>'Historical Trades'!B3547</x:f>
      </x:c>
      <x:c r="C3547" s="23">
        <x:f>'Historical Trades'!C3547</x:f>
      </x:c>
      <x:c r="D3547" s="0">
        <x:f>'Historical Trades'!D3547</x:f>
      </x:c>
      <x:c r="E3547" s="23">
        <x:f>'Historical Trades'!E3547</x:f>
      </x:c>
      <x:c r="F3547" s="0">
        <x:f>'Historical Trades'!F3547</x:f>
      </x:c>
      <x:c r="G3547" s="0">
        <x:f>'Historical Trades'!G3547</x:f>
      </x:c>
      <x:c r="H3547" s="0">
        <x:f>'Historical Trades'!H3547</x:f>
      </x:c>
      <x:c r="I3547" s="0">
        <x:f>'Historical Trades'!I3547</x:f>
      </x:c>
      <x:c r="J3547" s="0">
        <x:f>'Historical Trades'!J3547</x:f>
      </x:c>
      <x:c r="K3547" s="0">
        <x:f>'Historical Trades'!K3547</x:f>
      </x:c>
      <x:c r="L3547" s="0">
        <x:f>'Historical Trades'!L3547</x:f>
      </x:c>
      <x:c r="M3547" s="0">
        <x:f>'Historical Trades'!M3547</x:f>
      </x:c>
      <x:c r="N3547" s="0">
        <x:f>CLEAN('Historical Trades'!O3547)</x:f>
      </x:c>
      <x:c r="P3547" s="14">
        <x:f>IF(G3547="sell",M3547,-M3547)</x:f>
      </x:c>
      <x:c r="Q3547" s="14">
        <x:f>VLOOKUP(N3547,'Currency Rates'!$A$3:$C$32,3,0)</x:f>
      </x:c>
      <x:c r="R3547" s="0">
        <x:f>IF(A3547="SPUS",0,IF(A3547="FWD",0,P3547/Q3547))</x:f>
      </x:c>
    </x:row>
    <x:row r="3548" spans="1:19" x14ac:dyDescent="0.3">
      <x:c r="A3548" s="0">
        <x:f>'Historical Trades'!A3548</x:f>
      </x:c>
      <x:c r="B3548" s="0">
        <x:f>'Historical Trades'!B3548</x:f>
      </x:c>
      <x:c r="C3548" s="23">
        <x:f>'Historical Trades'!C3548</x:f>
      </x:c>
      <x:c r="D3548" s="0">
        <x:f>'Historical Trades'!D3548</x:f>
      </x:c>
      <x:c r="E3548" s="23">
        <x:f>'Historical Trades'!E3548</x:f>
      </x:c>
      <x:c r="F3548" s="0">
        <x:f>'Historical Trades'!F3548</x:f>
      </x:c>
      <x:c r="G3548" s="0">
        <x:f>'Historical Trades'!G3548</x:f>
      </x:c>
      <x:c r="H3548" s="0">
        <x:f>'Historical Trades'!H3548</x:f>
      </x:c>
      <x:c r="I3548" s="0">
        <x:f>'Historical Trades'!I3548</x:f>
      </x:c>
      <x:c r="J3548" s="0">
        <x:f>'Historical Trades'!J3548</x:f>
      </x:c>
      <x:c r="K3548" s="0">
        <x:f>'Historical Trades'!K3548</x:f>
      </x:c>
      <x:c r="L3548" s="0">
        <x:f>'Historical Trades'!L3548</x:f>
      </x:c>
      <x:c r="M3548" s="0">
        <x:f>'Historical Trades'!M3548</x:f>
      </x:c>
      <x:c r="N3548" s="0">
        <x:f>CLEAN('Historical Trades'!O3548)</x:f>
      </x:c>
      <x:c r="P3548" s="14">
        <x:f>IF(G3548="sell",M3548,-M3548)</x:f>
      </x:c>
      <x:c r="Q3548" s="14">
        <x:f>VLOOKUP(N3548,'Currency Rates'!$A$3:$C$32,3,0)</x:f>
      </x:c>
      <x:c r="R3548" s="0">
        <x:f>IF(A3548="SPUS",0,IF(A3548="FWD",0,P3548/Q3548))</x:f>
      </x:c>
    </x:row>
    <x:row r="3549" spans="1:19" x14ac:dyDescent="0.3">
      <x:c r="A3549" s="0">
        <x:f>'Historical Trades'!A3549</x:f>
      </x:c>
      <x:c r="B3549" s="0">
        <x:f>'Historical Trades'!B3549</x:f>
      </x:c>
      <x:c r="C3549" s="23">
        <x:f>'Historical Trades'!C3549</x:f>
      </x:c>
      <x:c r="D3549" s="0">
        <x:f>'Historical Trades'!D3549</x:f>
      </x:c>
      <x:c r="E3549" s="23">
        <x:f>'Historical Trades'!E3549</x:f>
      </x:c>
      <x:c r="F3549" s="0">
        <x:f>'Historical Trades'!F3549</x:f>
      </x:c>
      <x:c r="G3549" s="0">
        <x:f>'Historical Trades'!G3549</x:f>
      </x:c>
      <x:c r="H3549" s="0">
        <x:f>'Historical Trades'!H3549</x:f>
      </x:c>
      <x:c r="I3549" s="0">
        <x:f>'Historical Trades'!I3549</x:f>
      </x:c>
      <x:c r="J3549" s="0">
        <x:f>'Historical Trades'!J3549</x:f>
      </x:c>
      <x:c r="K3549" s="0">
        <x:f>'Historical Trades'!K3549</x:f>
      </x:c>
      <x:c r="L3549" s="0">
        <x:f>'Historical Trades'!L3549</x:f>
      </x:c>
      <x:c r="M3549" s="0">
        <x:f>'Historical Trades'!M3549</x:f>
      </x:c>
      <x:c r="N3549" s="0">
        <x:f>CLEAN('Historical Trades'!O3549)</x:f>
      </x:c>
      <x:c r="P3549" s="14">
        <x:f>IF(G3549="sell",M3549,-M3549)</x:f>
      </x:c>
      <x:c r="Q3549" s="14">
        <x:f>VLOOKUP(N3549,'Currency Rates'!$A$3:$C$32,3,0)</x:f>
      </x:c>
      <x:c r="R3549" s="0">
        <x:f>IF(A3549="SPUS",0,IF(A3549="FWD",0,P3549/Q3549))</x:f>
      </x:c>
    </x:row>
    <x:row r="3550" spans="1:19" x14ac:dyDescent="0.3">
      <x:c r="A3550" s="0">
        <x:f>'Historical Trades'!A3550</x:f>
      </x:c>
      <x:c r="B3550" s="0">
        <x:f>'Historical Trades'!B3550</x:f>
      </x:c>
      <x:c r="C3550" s="23">
        <x:f>'Historical Trades'!C3550</x:f>
      </x:c>
      <x:c r="D3550" s="0">
        <x:f>'Historical Trades'!D3550</x:f>
      </x:c>
      <x:c r="E3550" s="23">
        <x:f>'Historical Trades'!E3550</x:f>
      </x:c>
      <x:c r="F3550" s="0">
        <x:f>'Historical Trades'!F3550</x:f>
      </x:c>
      <x:c r="G3550" s="0">
        <x:f>'Historical Trades'!G3550</x:f>
      </x:c>
      <x:c r="H3550" s="0">
        <x:f>'Historical Trades'!H3550</x:f>
      </x:c>
      <x:c r="I3550" s="0">
        <x:f>'Historical Trades'!I3550</x:f>
      </x:c>
      <x:c r="J3550" s="0">
        <x:f>'Historical Trades'!J3550</x:f>
      </x:c>
      <x:c r="K3550" s="0">
        <x:f>'Historical Trades'!K3550</x:f>
      </x:c>
      <x:c r="L3550" s="0">
        <x:f>'Historical Trades'!L3550</x:f>
      </x:c>
      <x:c r="M3550" s="0">
        <x:f>'Historical Trades'!M3550</x:f>
      </x:c>
      <x:c r="N3550" s="0">
        <x:f>CLEAN('Historical Trades'!O3550)</x:f>
      </x:c>
      <x:c r="P3550" s="14">
        <x:f>IF(G3550="sell",M3550,-M3550)</x:f>
      </x:c>
      <x:c r="Q3550" s="14">
        <x:f>VLOOKUP(N3550,'Currency Rates'!$A$3:$C$32,3,0)</x:f>
      </x:c>
      <x:c r="R3550" s="0">
        <x:f>IF(A3550="SPUS",0,IF(A3550="FWD",0,P3550/Q3550))</x:f>
      </x:c>
    </x:row>
    <x:row r="3551" spans="1:19" x14ac:dyDescent="0.3">
      <x:c r="A3551" s="0">
        <x:f>'Historical Trades'!A3551</x:f>
      </x:c>
      <x:c r="B3551" s="0">
        <x:f>'Historical Trades'!B3551</x:f>
      </x:c>
      <x:c r="C3551" s="23">
        <x:f>'Historical Trades'!C3551</x:f>
      </x:c>
      <x:c r="D3551" s="0">
        <x:f>'Historical Trades'!D3551</x:f>
      </x:c>
      <x:c r="E3551" s="23">
        <x:f>'Historical Trades'!E3551</x:f>
      </x:c>
      <x:c r="F3551" s="0">
        <x:f>'Historical Trades'!F3551</x:f>
      </x:c>
      <x:c r="G3551" s="0">
        <x:f>'Historical Trades'!G3551</x:f>
      </x:c>
      <x:c r="H3551" s="0">
        <x:f>'Historical Trades'!H3551</x:f>
      </x:c>
      <x:c r="I3551" s="0">
        <x:f>'Historical Trades'!I3551</x:f>
      </x:c>
      <x:c r="J3551" s="0">
        <x:f>'Historical Trades'!J3551</x:f>
      </x:c>
      <x:c r="K3551" s="0">
        <x:f>'Historical Trades'!K3551</x:f>
      </x:c>
      <x:c r="L3551" s="0">
        <x:f>'Historical Trades'!L3551</x:f>
      </x:c>
      <x:c r="M3551" s="0">
        <x:f>'Historical Trades'!M3551</x:f>
      </x:c>
      <x:c r="N3551" s="0">
        <x:f>CLEAN('Historical Trades'!O3551)</x:f>
      </x:c>
      <x:c r="P3551" s="14">
        <x:f>IF(G3551="sell",M3551,-M3551)</x:f>
      </x:c>
      <x:c r="Q3551" s="14">
        <x:f>VLOOKUP(N3551,'Currency Rates'!$A$3:$C$32,3,0)</x:f>
      </x:c>
      <x:c r="R3551" s="0">
        <x:f>IF(A3551="SPUS",0,IF(A3551="FWD",0,P3551/Q3551))</x:f>
      </x:c>
    </x:row>
    <x:row r="3552" spans="1:19" x14ac:dyDescent="0.3">
      <x:c r="A3552" s="0">
        <x:f>'Historical Trades'!A3552</x:f>
      </x:c>
      <x:c r="B3552" s="0">
        <x:f>'Historical Trades'!B3552</x:f>
      </x:c>
      <x:c r="C3552" s="23">
        <x:f>'Historical Trades'!C3552</x:f>
      </x:c>
      <x:c r="D3552" s="0">
        <x:f>'Historical Trades'!D3552</x:f>
      </x:c>
      <x:c r="E3552" s="23">
        <x:f>'Historical Trades'!E3552</x:f>
      </x:c>
      <x:c r="F3552" s="0">
        <x:f>'Historical Trades'!F3552</x:f>
      </x:c>
      <x:c r="G3552" s="0">
        <x:f>'Historical Trades'!G3552</x:f>
      </x:c>
      <x:c r="H3552" s="0">
        <x:f>'Historical Trades'!H3552</x:f>
      </x:c>
      <x:c r="I3552" s="0">
        <x:f>'Historical Trades'!I3552</x:f>
      </x:c>
      <x:c r="J3552" s="0">
        <x:f>'Historical Trades'!J3552</x:f>
      </x:c>
      <x:c r="K3552" s="0">
        <x:f>'Historical Trades'!K3552</x:f>
      </x:c>
      <x:c r="L3552" s="0">
        <x:f>'Historical Trades'!L3552</x:f>
      </x:c>
      <x:c r="M3552" s="0">
        <x:f>'Historical Trades'!M3552</x:f>
      </x:c>
      <x:c r="N3552" s="0">
        <x:f>CLEAN('Historical Trades'!O3552)</x:f>
      </x:c>
      <x:c r="P3552" s="14">
        <x:f>IF(G3552="sell",M3552,-M3552)</x:f>
      </x:c>
      <x:c r="Q3552" s="14">
        <x:f>VLOOKUP(N3552,'Currency Rates'!$A$3:$C$32,3,0)</x:f>
      </x:c>
      <x:c r="R3552" s="0">
        <x:f>IF(A3552="SPUS",0,IF(A3552="FWD",0,P3552/Q3552))</x:f>
      </x:c>
    </x:row>
    <x:row r="3553" spans="1:19" x14ac:dyDescent="0.3">
      <x:c r="A3553" s="0">
        <x:f>'Historical Trades'!A3553</x:f>
      </x:c>
      <x:c r="B3553" s="0">
        <x:f>'Historical Trades'!B3553</x:f>
      </x:c>
      <x:c r="C3553" s="23">
        <x:f>'Historical Trades'!C3553</x:f>
      </x:c>
      <x:c r="D3553" s="0">
        <x:f>'Historical Trades'!D3553</x:f>
      </x:c>
      <x:c r="E3553" s="23">
        <x:f>'Historical Trades'!E3553</x:f>
      </x:c>
      <x:c r="F3553" s="0">
        <x:f>'Historical Trades'!F3553</x:f>
      </x:c>
      <x:c r="G3553" s="0">
        <x:f>'Historical Trades'!G3553</x:f>
      </x:c>
      <x:c r="H3553" s="0">
        <x:f>'Historical Trades'!H3553</x:f>
      </x:c>
      <x:c r="I3553" s="0">
        <x:f>'Historical Trades'!I3553</x:f>
      </x:c>
      <x:c r="J3553" s="0">
        <x:f>'Historical Trades'!J3553</x:f>
      </x:c>
      <x:c r="K3553" s="0">
        <x:f>'Historical Trades'!K3553</x:f>
      </x:c>
      <x:c r="L3553" s="0">
        <x:f>'Historical Trades'!L3553</x:f>
      </x:c>
      <x:c r="M3553" s="0">
        <x:f>'Historical Trades'!M3553</x:f>
      </x:c>
      <x:c r="N3553" s="0">
        <x:f>CLEAN('Historical Trades'!O3553)</x:f>
      </x:c>
      <x:c r="P3553" s="14">
        <x:f>IF(G3553="sell",M3553,-M3553)</x:f>
      </x:c>
      <x:c r="Q3553" s="14">
        <x:f>VLOOKUP(N3553,'Currency Rates'!$A$3:$C$32,3,0)</x:f>
      </x:c>
      <x:c r="R3553" s="0">
        <x:f>IF(A3553="SPUS",0,IF(A3553="FWD",0,P3553/Q3553))</x:f>
      </x:c>
    </x:row>
    <x:row r="3554" spans="1:19" x14ac:dyDescent="0.3">
      <x:c r="A3554" s="0">
        <x:f>'Historical Trades'!A3554</x:f>
      </x:c>
      <x:c r="B3554" s="0">
        <x:f>'Historical Trades'!B3554</x:f>
      </x:c>
      <x:c r="C3554" s="23">
        <x:f>'Historical Trades'!C3554</x:f>
      </x:c>
      <x:c r="D3554" s="0">
        <x:f>'Historical Trades'!D3554</x:f>
      </x:c>
      <x:c r="E3554" s="23">
        <x:f>'Historical Trades'!E3554</x:f>
      </x:c>
      <x:c r="F3554" s="0">
        <x:f>'Historical Trades'!F3554</x:f>
      </x:c>
      <x:c r="G3554" s="0">
        <x:f>'Historical Trades'!G3554</x:f>
      </x:c>
      <x:c r="H3554" s="0">
        <x:f>'Historical Trades'!H3554</x:f>
      </x:c>
      <x:c r="I3554" s="0">
        <x:f>'Historical Trades'!I3554</x:f>
      </x:c>
      <x:c r="J3554" s="0">
        <x:f>'Historical Trades'!J3554</x:f>
      </x:c>
      <x:c r="K3554" s="0">
        <x:f>'Historical Trades'!K3554</x:f>
      </x:c>
      <x:c r="L3554" s="0">
        <x:f>'Historical Trades'!L3554</x:f>
      </x:c>
      <x:c r="M3554" s="0">
        <x:f>'Historical Trades'!M3554</x:f>
      </x:c>
      <x:c r="N3554" s="0">
        <x:f>CLEAN('Historical Trades'!O3554)</x:f>
      </x:c>
      <x:c r="P3554" s="14">
        <x:f>IF(G3554="sell",M3554,-M3554)</x:f>
      </x:c>
      <x:c r="Q3554" s="14">
        <x:f>VLOOKUP(N3554,'Currency Rates'!$A$3:$C$32,3,0)</x:f>
      </x:c>
      <x:c r="R3554" s="0">
        <x:f>IF(A3554="SPUS",0,IF(A3554="FWD",0,P3554/Q3554))</x:f>
      </x:c>
    </x:row>
    <x:row r="3555" spans="1:19" x14ac:dyDescent="0.3">
      <x:c r="A3555" s="0">
        <x:f>'Historical Trades'!A3555</x:f>
      </x:c>
      <x:c r="B3555" s="0">
        <x:f>'Historical Trades'!B3555</x:f>
      </x:c>
      <x:c r="C3555" s="23">
        <x:f>'Historical Trades'!C3555</x:f>
      </x:c>
      <x:c r="D3555" s="0">
        <x:f>'Historical Trades'!D3555</x:f>
      </x:c>
      <x:c r="E3555" s="23">
        <x:f>'Historical Trades'!E3555</x:f>
      </x:c>
      <x:c r="F3555" s="0">
        <x:f>'Historical Trades'!F3555</x:f>
      </x:c>
      <x:c r="G3555" s="0">
        <x:f>'Historical Trades'!G3555</x:f>
      </x:c>
      <x:c r="H3555" s="0">
        <x:f>'Historical Trades'!H3555</x:f>
      </x:c>
      <x:c r="I3555" s="0">
        <x:f>'Historical Trades'!I3555</x:f>
      </x:c>
      <x:c r="J3555" s="0">
        <x:f>'Historical Trades'!J3555</x:f>
      </x:c>
      <x:c r="K3555" s="0">
        <x:f>'Historical Trades'!K3555</x:f>
      </x:c>
      <x:c r="L3555" s="0">
        <x:f>'Historical Trades'!L3555</x:f>
      </x:c>
      <x:c r="M3555" s="0">
        <x:f>'Historical Trades'!M3555</x:f>
      </x:c>
      <x:c r="N3555" s="0">
        <x:f>CLEAN('Historical Trades'!O3555)</x:f>
      </x:c>
      <x:c r="P3555" s="14">
        <x:f>IF(G3555="sell",M3555,-M3555)</x:f>
      </x:c>
      <x:c r="Q3555" s="14">
        <x:f>VLOOKUP(N3555,'Currency Rates'!$A$3:$C$32,3,0)</x:f>
      </x:c>
      <x:c r="R3555" s="0">
        <x:f>IF(A3555="SPUS",0,IF(A3555="FWD",0,P3555/Q3555))</x:f>
      </x:c>
    </x:row>
    <x:row r="3556" spans="1:19" x14ac:dyDescent="0.3">
      <x:c r="A3556" s="0">
        <x:f>'Historical Trades'!A3556</x:f>
      </x:c>
      <x:c r="B3556" s="0">
        <x:f>'Historical Trades'!B3556</x:f>
      </x:c>
      <x:c r="C3556" s="23">
        <x:f>'Historical Trades'!C3556</x:f>
      </x:c>
      <x:c r="D3556" s="0">
        <x:f>'Historical Trades'!D3556</x:f>
      </x:c>
      <x:c r="E3556" s="23">
        <x:f>'Historical Trades'!E3556</x:f>
      </x:c>
      <x:c r="F3556" s="0">
        <x:f>'Historical Trades'!F3556</x:f>
      </x:c>
      <x:c r="G3556" s="0">
        <x:f>'Historical Trades'!G3556</x:f>
      </x:c>
      <x:c r="H3556" s="0">
        <x:f>'Historical Trades'!H3556</x:f>
      </x:c>
      <x:c r="I3556" s="0">
        <x:f>'Historical Trades'!I3556</x:f>
      </x:c>
      <x:c r="J3556" s="0">
        <x:f>'Historical Trades'!J3556</x:f>
      </x:c>
      <x:c r="K3556" s="0">
        <x:f>'Historical Trades'!K3556</x:f>
      </x:c>
      <x:c r="L3556" s="0">
        <x:f>'Historical Trades'!L3556</x:f>
      </x:c>
      <x:c r="M3556" s="0">
        <x:f>'Historical Trades'!M3556</x:f>
      </x:c>
      <x:c r="N3556" s="0">
        <x:f>CLEAN('Historical Trades'!O3556)</x:f>
      </x:c>
      <x:c r="P3556" s="14">
        <x:f>IF(G3556="sell",M3556,-M3556)</x:f>
      </x:c>
      <x:c r="Q3556" s="14">
        <x:f>VLOOKUP(N3556,'Currency Rates'!$A$3:$C$32,3,0)</x:f>
      </x:c>
      <x:c r="R3556" s="0">
        <x:f>IF(A3556="SPUS",0,IF(A3556="FWD",0,P3556/Q3556))</x:f>
      </x:c>
    </x:row>
    <x:row r="3557" spans="1:19" x14ac:dyDescent="0.3">
      <x:c r="A3557" s="0">
        <x:f>'Historical Trades'!A3557</x:f>
      </x:c>
      <x:c r="B3557" s="0">
        <x:f>'Historical Trades'!B3557</x:f>
      </x:c>
      <x:c r="C3557" s="23">
        <x:f>'Historical Trades'!C3557</x:f>
      </x:c>
      <x:c r="D3557" s="0">
        <x:f>'Historical Trades'!D3557</x:f>
      </x:c>
      <x:c r="E3557" s="23">
        <x:f>'Historical Trades'!E3557</x:f>
      </x:c>
      <x:c r="F3557" s="0">
        <x:f>'Historical Trades'!F3557</x:f>
      </x:c>
      <x:c r="G3557" s="0">
        <x:f>'Historical Trades'!G3557</x:f>
      </x:c>
      <x:c r="H3557" s="0">
        <x:f>'Historical Trades'!H3557</x:f>
      </x:c>
      <x:c r="I3557" s="0">
        <x:f>'Historical Trades'!I3557</x:f>
      </x:c>
      <x:c r="J3557" s="0">
        <x:f>'Historical Trades'!J3557</x:f>
      </x:c>
      <x:c r="K3557" s="0">
        <x:f>'Historical Trades'!K3557</x:f>
      </x:c>
      <x:c r="L3557" s="0">
        <x:f>'Historical Trades'!L3557</x:f>
      </x:c>
      <x:c r="M3557" s="0">
        <x:f>'Historical Trades'!M3557</x:f>
      </x:c>
      <x:c r="N3557" s="0">
        <x:f>CLEAN('Historical Trades'!O3557)</x:f>
      </x:c>
      <x:c r="P3557" s="14">
        <x:f>IF(G3557="sell",M3557,-M3557)</x:f>
      </x:c>
      <x:c r="Q3557" s="14">
        <x:f>VLOOKUP(N3557,'Currency Rates'!$A$3:$C$32,3,0)</x:f>
      </x:c>
      <x:c r="R3557" s="0">
        <x:f>IF(A3557="SPUS",0,IF(A3557="FWD",0,P3557/Q3557))</x:f>
      </x:c>
    </x:row>
    <x:row r="3558" spans="1:19" x14ac:dyDescent="0.3">
      <x:c r="A3558" s="0">
        <x:f>'Historical Trades'!A3558</x:f>
      </x:c>
      <x:c r="B3558" s="0">
        <x:f>'Historical Trades'!B3558</x:f>
      </x:c>
      <x:c r="C3558" s="23">
        <x:f>'Historical Trades'!C3558</x:f>
      </x:c>
      <x:c r="D3558" s="0">
        <x:f>'Historical Trades'!D3558</x:f>
      </x:c>
      <x:c r="E3558" s="23">
        <x:f>'Historical Trades'!E3558</x:f>
      </x:c>
      <x:c r="F3558" s="0">
        <x:f>'Historical Trades'!F3558</x:f>
      </x:c>
      <x:c r="G3558" s="0">
        <x:f>'Historical Trades'!G3558</x:f>
      </x:c>
      <x:c r="H3558" s="0">
        <x:f>'Historical Trades'!H3558</x:f>
      </x:c>
      <x:c r="I3558" s="0">
        <x:f>'Historical Trades'!I3558</x:f>
      </x:c>
      <x:c r="J3558" s="0">
        <x:f>'Historical Trades'!J3558</x:f>
      </x:c>
      <x:c r="K3558" s="0">
        <x:f>'Historical Trades'!K3558</x:f>
      </x:c>
      <x:c r="L3558" s="0">
        <x:f>'Historical Trades'!L3558</x:f>
      </x:c>
      <x:c r="M3558" s="0">
        <x:f>'Historical Trades'!M3558</x:f>
      </x:c>
      <x:c r="N3558" s="0">
        <x:f>CLEAN('Historical Trades'!O3558)</x:f>
      </x:c>
      <x:c r="P3558" s="14">
        <x:f>IF(G3558="sell",M3558,-M3558)</x:f>
      </x:c>
      <x:c r="Q3558" s="14">
        <x:f>VLOOKUP(N3558,'Currency Rates'!$A$3:$C$32,3,0)</x:f>
      </x:c>
      <x:c r="R3558" s="0">
        <x:f>IF(A3558="SPUS",0,IF(A3558="FWD",0,P3558/Q3558))</x:f>
      </x:c>
    </x:row>
    <x:row r="3559" spans="1:19" x14ac:dyDescent="0.3">
      <x:c r="A3559" s="0">
        <x:f>'Historical Trades'!A3559</x:f>
      </x:c>
      <x:c r="B3559" s="0">
        <x:f>'Historical Trades'!B3559</x:f>
      </x:c>
      <x:c r="C3559" s="23">
        <x:f>'Historical Trades'!C3559</x:f>
      </x:c>
      <x:c r="D3559" s="0">
        <x:f>'Historical Trades'!D3559</x:f>
      </x:c>
      <x:c r="E3559" s="23">
        <x:f>'Historical Trades'!E3559</x:f>
      </x:c>
      <x:c r="F3559" s="0">
        <x:f>'Historical Trades'!F3559</x:f>
      </x:c>
      <x:c r="G3559" s="0">
        <x:f>'Historical Trades'!G3559</x:f>
      </x:c>
      <x:c r="H3559" s="0">
        <x:f>'Historical Trades'!H3559</x:f>
      </x:c>
      <x:c r="I3559" s="0">
        <x:f>'Historical Trades'!I3559</x:f>
      </x:c>
      <x:c r="J3559" s="0">
        <x:f>'Historical Trades'!J3559</x:f>
      </x:c>
      <x:c r="K3559" s="0">
        <x:f>'Historical Trades'!K3559</x:f>
      </x:c>
      <x:c r="L3559" s="0">
        <x:f>'Historical Trades'!L3559</x:f>
      </x:c>
      <x:c r="M3559" s="0">
        <x:f>'Historical Trades'!M3559</x:f>
      </x:c>
      <x:c r="N3559" s="0">
        <x:f>CLEAN('Historical Trades'!O3559)</x:f>
      </x:c>
      <x:c r="P3559" s="14">
        <x:f>IF(G3559="sell",M3559,-M3559)</x:f>
      </x:c>
      <x:c r="Q3559" s="14">
        <x:f>VLOOKUP(N3559,'Currency Rates'!$A$3:$C$32,3,0)</x:f>
      </x:c>
      <x:c r="R3559" s="0">
        <x:f>IF(A3559="SPUS",0,IF(A3559="FWD",0,P3559/Q3559))</x:f>
      </x:c>
    </x:row>
    <x:row r="3560" spans="1:19" x14ac:dyDescent="0.3">
      <x:c r="A3560" s="0">
        <x:f>'Historical Trades'!A3560</x:f>
      </x:c>
      <x:c r="B3560" s="0">
        <x:f>'Historical Trades'!B3560</x:f>
      </x:c>
      <x:c r="C3560" s="23">
        <x:f>'Historical Trades'!C3560</x:f>
      </x:c>
      <x:c r="D3560" s="0">
        <x:f>'Historical Trades'!D3560</x:f>
      </x:c>
      <x:c r="E3560" s="23">
        <x:f>'Historical Trades'!E3560</x:f>
      </x:c>
      <x:c r="F3560" s="0">
        <x:f>'Historical Trades'!F3560</x:f>
      </x:c>
      <x:c r="G3560" s="0">
        <x:f>'Historical Trades'!G3560</x:f>
      </x:c>
      <x:c r="H3560" s="0">
        <x:f>'Historical Trades'!H3560</x:f>
      </x:c>
      <x:c r="I3560" s="0">
        <x:f>'Historical Trades'!I3560</x:f>
      </x:c>
      <x:c r="J3560" s="0">
        <x:f>'Historical Trades'!J3560</x:f>
      </x:c>
      <x:c r="K3560" s="0">
        <x:f>'Historical Trades'!K3560</x:f>
      </x:c>
      <x:c r="L3560" s="0">
        <x:f>'Historical Trades'!L3560</x:f>
      </x:c>
      <x:c r="M3560" s="0">
        <x:f>'Historical Trades'!M3560</x:f>
      </x:c>
      <x:c r="N3560" s="0">
        <x:f>CLEAN('Historical Trades'!O3560)</x:f>
      </x:c>
      <x:c r="P3560" s="14">
        <x:f>IF(G3560="sell",M3560,-M3560)</x:f>
      </x:c>
      <x:c r="Q3560" s="14">
        <x:f>VLOOKUP(N3560,'Currency Rates'!$A$3:$C$32,3,0)</x:f>
      </x:c>
      <x:c r="R3560" s="0">
        <x:f>IF(A3560="SPUS",0,IF(A3560="FWD",0,P3560/Q3560))</x:f>
      </x:c>
    </x:row>
    <x:row r="3561" spans="1:19" x14ac:dyDescent="0.3">
      <x:c r="A3561" s="0">
        <x:f>'Historical Trades'!A3561</x:f>
      </x:c>
      <x:c r="B3561" s="0">
        <x:f>'Historical Trades'!B3561</x:f>
      </x:c>
      <x:c r="C3561" s="23">
        <x:f>'Historical Trades'!C3561</x:f>
      </x:c>
      <x:c r="D3561" s="0">
        <x:f>'Historical Trades'!D3561</x:f>
      </x:c>
      <x:c r="E3561" s="23">
        <x:f>'Historical Trades'!E3561</x:f>
      </x:c>
      <x:c r="F3561" s="0">
        <x:f>'Historical Trades'!F3561</x:f>
      </x:c>
      <x:c r="G3561" s="0">
        <x:f>'Historical Trades'!G3561</x:f>
      </x:c>
      <x:c r="H3561" s="0">
        <x:f>'Historical Trades'!H3561</x:f>
      </x:c>
      <x:c r="I3561" s="0">
        <x:f>'Historical Trades'!I3561</x:f>
      </x:c>
      <x:c r="J3561" s="0">
        <x:f>'Historical Trades'!J3561</x:f>
      </x:c>
      <x:c r="K3561" s="0">
        <x:f>'Historical Trades'!K3561</x:f>
      </x:c>
      <x:c r="L3561" s="0">
        <x:f>'Historical Trades'!L3561</x:f>
      </x:c>
      <x:c r="M3561" s="0">
        <x:f>'Historical Trades'!M3561</x:f>
      </x:c>
      <x:c r="N3561" s="0">
        <x:f>CLEAN('Historical Trades'!O3561)</x:f>
      </x:c>
      <x:c r="P3561" s="14">
        <x:f>IF(G3561="sell",M3561,-M3561)</x:f>
      </x:c>
      <x:c r="Q3561" s="14">
        <x:f>VLOOKUP(N3561,'Currency Rates'!$A$3:$C$32,3,0)</x:f>
      </x:c>
      <x:c r="R3561" s="0">
        <x:f>IF(A3561="SPUS",0,IF(A3561="FWD",0,P3561/Q3561))</x:f>
      </x:c>
    </x:row>
    <x:row r="3562" spans="1:19" x14ac:dyDescent="0.3">
      <x:c r="A3562" s="0">
        <x:f>'Historical Trades'!A3562</x:f>
      </x:c>
      <x:c r="B3562" s="0">
        <x:f>'Historical Trades'!B3562</x:f>
      </x:c>
      <x:c r="C3562" s="23">
        <x:f>'Historical Trades'!C3562</x:f>
      </x:c>
      <x:c r="D3562" s="0">
        <x:f>'Historical Trades'!D3562</x:f>
      </x:c>
      <x:c r="E3562" s="23">
        <x:f>'Historical Trades'!E3562</x:f>
      </x:c>
      <x:c r="F3562" s="0">
        <x:f>'Historical Trades'!F3562</x:f>
      </x:c>
      <x:c r="G3562" s="0">
        <x:f>'Historical Trades'!G3562</x:f>
      </x:c>
      <x:c r="H3562" s="0">
        <x:f>'Historical Trades'!H3562</x:f>
      </x:c>
      <x:c r="I3562" s="0">
        <x:f>'Historical Trades'!I3562</x:f>
      </x:c>
      <x:c r="J3562" s="0">
        <x:f>'Historical Trades'!J3562</x:f>
      </x:c>
      <x:c r="K3562" s="0">
        <x:f>'Historical Trades'!K3562</x:f>
      </x:c>
      <x:c r="L3562" s="0">
        <x:f>'Historical Trades'!L3562</x:f>
      </x:c>
      <x:c r="M3562" s="0">
        <x:f>'Historical Trades'!M3562</x:f>
      </x:c>
      <x:c r="N3562" s="0">
        <x:f>CLEAN('Historical Trades'!O3562)</x:f>
      </x:c>
      <x:c r="P3562" s="14">
        <x:f>IF(G3562="sell",M3562,-M3562)</x:f>
      </x:c>
      <x:c r="Q3562" s="14">
        <x:f>VLOOKUP(N3562,'Currency Rates'!$A$3:$C$32,3,0)</x:f>
      </x:c>
      <x:c r="R3562" s="0">
        <x:f>IF(A3562="SPUS",0,IF(A3562="FWD",0,P3562/Q3562))</x:f>
      </x:c>
    </x:row>
    <x:row r="3563" spans="1:19" x14ac:dyDescent="0.3">
      <x:c r="A3563" s="0">
        <x:f>'Historical Trades'!A3563</x:f>
      </x:c>
      <x:c r="B3563" s="0">
        <x:f>'Historical Trades'!B3563</x:f>
      </x:c>
      <x:c r="C3563" s="23">
        <x:f>'Historical Trades'!C3563</x:f>
      </x:c>
      <x:c r="D3563" s="0">
        <x:f>'Historical Trades'!D3563</x:f>
      </x:c>
      <x:c r="E3563" s="23">
        <x:f>'Historical Trades'!E3563</x:f>
      </x:c>
      <x:c r="F3563" s="0">
        <x:f>'Historical Trades'!F3563</x:f>
      </x:c>
      <x:c r="G3563" s="0">
        <x:f>'Historical Trades'!G3563</x:f>
      </x:c>
      <x:c r="H3563" s="0">
        <x:f>'Historical Trades'!H3563</x:f>
      </x:c>
      <x:c r="I3563" s="0">
        <x:f>'Historical Trades'!I3563</x:f>
      </x:c>
      <x:c r="J3563" s="0">
        <x:f>'Historical Trades'!J3563</x:f>
      </x:c>
      <x:c r="K3563" s="0">
        <x:f>'Historical Trades'!K3563</x:f>
      </x:c>
      <x:c r="L3563" s="0">
        <x:f>'Historical Trades'!L3563</x:f>
      </x:c>
      <x:c r="M3563" s="0">
        <x:f>'Historical Trades'!M3563</x:f>
      </x:c>
      <x:c r="N3563" s="0">
        <x:f>CLEAN('Historical Trades'!O3563)</x:f>
      </x:c>
      <x:c r="P3563" s="14">
        <x:f>IF(G3563="sell",M3563,-M3563)</x:f>
      </x:c>
      <x:c r="Q3563" s="14">
        <x:f>VLOOKUP(N3563,'Currency Rates'!$A$3:$C$32,3,0)</x:f>
      </x:c>
      <x:c r="R3563" s="0">
        <x:f>IF(A3563="SPUS",0,IF(A3563="FWD",0,P3563/Q3563))</x:f>
      </x:c>
    </x:row>
    <x:row r="3564" spans="1:19" x14ac:dyDescent="0.3">
      <x:c r="A3564" s="0">
        <x:f>'Historical Trades'!A3564</x:f>
      </x:c>
      <x:c r="B3564" s="0">
        <x:f>'Historical Trades'!B3564</x:f>
      </x:c>
      <x:c r="C3564" s="23">
        <x:f>'Historical Trades'!C3564</x:f>
      </x:c>
      <x:c r="D3564" s="0">
        <x:f>'Historical Trades'!D3564</x:f>
      </x:c>
      <x:c r="E3564" s="23">
        <x:f>'Historical Trades'!E3564</x:f>
      </x:c>
      <x:c r="F3564" s="0">
        <x:f>'Historical Trades'!F3564</x:f>
      </x:c>
      <x:c r="G3564" s="0">
        <x:f>'Historical Trades'!G3564</x:f>
      </x:c>
      <x:c r="H3564" s="0">
        <x:f>'Historical Trades'!H3564</x:f>
      </x:c>
      <x:c r="I3564" s="0">
        <x:f>'Historical Trades'!I3564</x:f>
      </x:c>
      <x:c r="J3564" s="0">
        <x:f>'Historical Trades'!J3564</x:f>
      </x:c>
      <x:c r="K3564" s="0">
        <x:f>'Historical Trades'!K3564</x:f>
      </x:c>
      <x:c r="L3564" s="0">
        <x:f>'Historical Trades'!L3564</x:f>
      </x:c>
      <x:c r="M3564" s="0">
        <x:f>'Historical Trades'!M3564</x:f>
      </x:c>
      <x:c r="N3564" s="0">
        <x:f>CLEAN('Historical Trades'!O3564)</x:f>
      </x:c>
      <x:c r="P3564" s="14">
        <x:f>IF(G3564="sell",M3564,-M3564)</x:f>
      </x:c>
      <x:c r="Q3564" s="14">
        <x:f>VLOOKUP(N3564,'Currency Rates'!$A$3:$C$32,3,0)</x:f>
      </x:c>
      <x:c r="R3564" s="0">
        <x:f>IF(A3564="SPUS",0,IF(A3564="FWD",0,P3564/Q3564))</x:f>
      </x:c>
    </x:row>
    <x:row r="3565" spans="1:19" x14ac:dyDescent="0.3">
      <x:c r="A3565" s="0">
        <x:f>'Historical Trades'!A3565</x:f>
      </x:c>
      <x:c r="B3565" s="0">
        <x:f>'Historical Trades'!B3565</x:f>
      </x:c>
      <x:c r="C3565" s="23">
        <x:f>'Historical Trades'!C3565</x:f>
      </x:c>
      <x:c r="D3565" s="0">
        <x:f>'Historical Trades'!D3565</x:f>
      </x:c>
      <x:c r="E3565" s="23">
        <x:f>'Historical Trades'!E3565</x:f>
      </x:c>
      <x:c r="F3565" s="0">
        <x:f>'Historical Trades'!F3565</x:f>
      </x:c>
      <x:c r="G3565" s="0">
        <x:f>'Historical Trades'!G3565</x:f>
      </x:c>
      <x:c r="H3565" s="0">
        <x:f>'Historical Trades'!H3565</x:f>
      </x:c>
      <x:c r="I3565" s="0">
        <x:f>'Historical Trades'!I3565</x:f>
      </x:c>
      <x:c r="J3565" s="0">
        <x:f>'Historical Trades'!J3565</x:f>
      </x:c>
      <x:c r="K3565" s="0">
        <x:f>'Historical Trades'!K3565</x:f>
      </x:c>
      <x:c r="L3565" s="0">
        <x:f>'Historical Trades'!L3565</x:f>
      </x:c>
      <x:c r="M3565" s="0">
        <x:f>'Historical Trades'!M3565</x:f>
      </x:c>
      <x:c r="N3565" s="0">
        <x:f>CLEAN('Historical Trades'!O3565)</x:f>
      </x:c>
      <x:c r="P3565" s="14">
        <x:f>IF(G3565="sell",M3565,-M3565)</x:f>
      </x:c>
      <x:c r="Q3565" s="14">
        <x:f>VLOOKUP(N3565,'Currency Rates'!$A$3:$C$32,3,0)</x:f>
      </x:c>
      <x:c r="R3565" s="0">
        <x:f>IF(A3565="SPUS",0,IF(A3565="FWD",0,P3565/Q3565))</x:f>
      </x:c>
    </x:row>
    <x:row r="3566" spans="1:19" x14ac:dyDescent="0.3">
      <x:c r="A3566" s="0">
        <x:f>'Historical Trades'!A3566</x:f>
      </x:c>
      <x:c r="B3566" s="0">
        <x:f>'Historical Trades'!B3566</x:f>
      </x:c>
      <x:c r="C3566" s="23">
        <x:f>'Historical Trades'!C3566</x:f>
      </x:c>
      <x:c r="D3566" s="0">
        <x:f>'Historical Trades'!D3566</x:f>
      </x:c>
      <x:c r="E3566" s="23">
        <x:f>'Historical Trades'!E3566</x:f>
      </x:c>
      <x:c r="F3566" s="0">
        <x:f>'Historical Trades'!F3566</x:f>
      </x:c>
      <x:c r="G3566" s="0">
        <x:f>'Historical Trades'!G3566</x:f>
      </x:c>
      <x:c r="H3566" s="0">
        <x:f>'Historical Trades'!H3566</x:f>
      </x:c>
      <x:c r="I3566" s="0">
        <x:f>'Historical Trades'!I3566</x:f>
      </x:c>
      <x:c r="J3566" s="0">
        <x:f>'Historical Trades'!J3566</x:f>
      </x:c>
      <x:c r="K3566" s="0">
        <x:f>'Historical Trades'!K3566</x:f>
      </x:c>
      <x:c r="L3566" s="0">
        <x:f>'Historical Trades'!L3566</x:f>
      </x:c>
      <x:c r="M3566" s="0">
        <x:f>'Historical Trades'!M3566</x:f>
      </x:c>
      <x:c r="N3566" s="0">
        <x:f>CLEAN('Historical Trades'!O3566)</x:f>
      </x:c>
      <x:c r="P3566" s="14">
        <x:f>IF(G3566="sell",M3566,-M3566)</x:f>
      </x:c>
      <x:c r="Q3566" s="14">
        <x:f>VLOOKUP(N3566,'Currency Rates'!$A$3:$C$32,3,0)</x:f>
      </x:c>
      <x:c r="R3566" s="0">
        <x:f>IF(A3566="SPUS",0,IF(A3566="FWD",0,P3566/Q3566))</x:f>
      </x:c>
    </x:row>
    <x:row r="3567" spans="1:19" x14ac:dyDescent="0.3">
      <x:c r="A3567" s="0">
        <x:f>'Historical Trades'!A3567</x:f>
      </x:c>
      <x:c r="B3567" s="0">
        <x:f>'Historical Trades'!B3567</x:f>
      </x:c>
      <x:c r="C3567" s="23">
        <x:f>'Historical Trades'!C3567</x:f>
      </x:c>
      <x:c r="D3567" s="0">
        <x:f>'Historical Trades'!D3567</x:f>
      </x:c>
      <x:c r="E3567" s="23">
        <x:f>'Historical Trades'!E3567</x:f>
      </x:c>
      <x:c r="F3567" s="0">
        <x:f>'Historical Trades'!F3567</x:f>
      </x:c>
      <x:c r="G3567" s="0">
        <x:f>'Historical Trades'!G3567</x:f>
      </x:c>
      <x:c r="H3567" s="0">
        <x:f>'Historical Trades'!H3567</x:f>
      </x:c>
      <x:c r="I3567" s="0">
        <x:f>'Historical Trades'!I3567</x:f>
      </x:c>
      <x:c r="J3567" s="0">
        <x:f>'Historical Trades'!J3567</x:f>
      </x:c>
      <x:c r="K3567" s="0">
        <x:f>'Historical Trades'!K3567</x:f>
      </x:c>
      <x:c r="L3567" s="0">
        <x:f>'Historical Trades'!L3567</x:f>
      </x:c>
      <x:c r="M3567" s="0">
        <x:f>'Historical Trades'!M3567</x:f>
      </x:c>
      <x:c r="N3567" s="0">
        <x:f>CLEAN('Historical Trades'!O3567)</x:f>
      </x:c>
      <x:c r="P3567" s="14">
        <x:f>IF(G3567="sell",M3567,-M3567)</x:f>
      </x:c>
      <x:c r="Q3567" s="14">
        <x:f>VLOOKUP(N3567,'Currency Rates'!$A$3:$C$32,3,0)</x:f>
      </x:c>
      <x:c r="R3567" s="0">
        <x:f>IF(A3567="SPUS",0,IF(A3567="FWD",0,P3567/Q3567))</x:f>
      </x:c>
    </x:row>
    <x:row r="3568" spans="1:19" x14ac:dyDescent="0.3">
      <x:c r="A3568" s="0">
        <x:f>'Historical Trades'!A3568</x:f>
      </x:c>
      <x:c r="B3568" s="0">
        <x:f>'Historical Trades'!B3568</x:f>
      </x:c>
      <x:c r="C3568" s="23">
        <x:f>'Historical Trades'!C3568</x:f>
      </x:c>
      <x:c r="D3568" s="0">
        <x:f>'Historical Trades'!D3568</x:f>
      </x:c>
      <x:c r="E3568" s="23">
        <x:f>'Historical Trades'!E3568</x:f>
      </x:c>
      <x:c r="F3568" s="0">
        <x:f>'Historical Trades'!F3568</x:f>
      </x:c>
      <x:c r="G3568" s="0">
        <x:f>'Historical Trades'!G3568</x:f>
      </x:c>
      <x:c r="H3568" s="0">
        <x:f>'Historical Trades'!H3568</x:f>
      </x:c>
      <x:c r="I3568" s="0">
        <x:f>'Historical Trades'!I3568</x:f>
      </x:c>
      <x:c r="J3568" s="0">
        <x:f>'Historical Trades'!J3568</x:f>
      </x:c>
      <x:c r="K3568" s="0">
        <x:f>'Historical Trades'!K3568</x:f>
      </x:c>
      <x:c r="L3568" s="0">
        <x:f>'Historical Trades'!L3568</x:f>
      </x:c>
      <x:c r="M3568" s="0">
        <x:f>'Historical Trades'!M3568</x:f>
      </x:c>
      <x:c r="N3568" s="0">
        <x:f>CLEAN('Historical Trades'!O3568)</x:f>
      </x:c>
      <x:c r="P3568" s="14">
        <x:f>IF(G3568="sell",M3568,-M3568)</x:f>
      </x:c>
      <x:c r="Q3568" s="14">
        <x:f>VLOOKUP(N3568,'Currency Rates'!$A$3:$C$32,3,0)</x:f>
      </x:c>
      <x:c r="R3568" s="0">
        <x:f>IF(A3568="SPUS",0,IF(A3568="FWD",0,P3568/Q3568))</x:f>
      </x:c>
    </x:row>
    <x:row r="3569" spans="1:19" x14ac:dyDescent="0.3">
      <x:c r="A3569" s="0">
        <x:f>'Historical Trades'!A3569</x:f>
      </x:c>
      <x:c r="B3569" s="0">
        <x:f>'Historical Trades'!B3569</x:f>
      </x:c>
      <x:c r="C3569" s="23">
        <x:f>'Historical Trades'!C3569</x:f>
      </x:c>
      <x:c r="D3569" s="0">
        <x:f>'Historical Trades'!D3569</x:f>
      </x:c>
      <x:c r="E3569" s="23">
        <x:f>'Historical Trades'!E3569</x:f>
      </x:c>
      <x:c r="F3569" s="0">
        <x:f>'Historical Trades'!F3569</x:f>
      </x:c>
      <x:c r="G3569" s="0">
        <x:f>'Historical Trades'!G3569</x:f>
      </x:c>
      <x:c r="H3569" s="0">
        <x:f>'Historical Trades'!H3569</x:f>
      </x:c>
      <x:c r="I3569" s="0">
        <x:f>'Historical Trades'!I3569</x:f>
      </x:c>
      <x:c r="J3569" s="0">
        <x:f>'Historical Trades'!J3569</x:f>
      </x:c>
      <x:c r="K3569" s="0">
        <x:f>'Historical Trades'!K3569</x:f>
      </x:c>
      <x:c r="L3569" s="0">
        <x:f>'Historical Trades'!L3569</x:f>
      </x:c>
      <x:c r="M3569" s="0">
        <x:f>'Historical Trades'!M3569</x:f>
      </x:c>
      <x:c r="N3569" s="0">
        <x:f>CLEAN('Historical Trades'!O3569)</x:f>
      </x:c>
      <x:c r="P3569" s="14">
        <x:f>IF(G3569="sell",M3569,-M3569)</x:f>
      </x:c>
      <x:c r="Q3569" s="14">
        <x:f>VLOOKUP(N3569,'Currency Rates'!$A$3:$C$32,3,0)</x:f>
      </x:c>
      <x:c r="R3569" s="0">
        <x:f>IF(A3569="SPUS",0,IF(A3569="FWD",0,P3569/Q3569))</x:f>
      </x:c>
    </x:row>
    <x:row r="3570" spans="1:19" x14ac:dyDescent="0.3">
      <x:c r="A3570" s="0">
        <x:f>'Historical Trades'!A3570</x:f>
      </x:c>
      <x:c r="B3570" s="0">
        <x:f>'Historical Trades'!B3570</x:f>
      </x:c>
      <x:c r="C3570" s="23">
        <x:f>'Historical Trades'!C3570</x:f>
      </x:c>
      <x:c r="D3570" s="0">
        <x:f>'Historical Trades'!D3570</x:f>
      </x:c>
      <x:c r="E3570" s="23">
        <x:f>'Historical Trades'!E3570</x:f>
      </x:c>
      <x:c r="F3570" s="0">
        <x:f>'Historical Trades'!F3570</x:f>
      </x:c>
      <x:c r="G3570" s="0">
        <x:f>'Historical Trades'!G3570</x:f>
      </x:c>
      <x:c r="H3570" s="0">
        <x:f>'Historical Trades'!H3570</x:f>
      </x:c>
      <x:c r="I3570" s="0">
        <x:f>'Historical Trades'!I3570</x:f>
      </x:c>
      <x:c r="J3570" s="0">
        <x:f>'Historical Trades'!J3570</x:f>
      </x:c>
      <x:c r="K3570" s="0">
        <x:f>'Historical Trades'!K3570</x:f>
      </x:c>
      <x:c r="L3570" s="0">
        <x:f>'Historical Trades'!L3570</x:f>
      </x:c>
      <x:c r="M3570" s="0">
        <x:f>'Historical Trades'!M3570</x:f>
      </x:c>
      <x:c r="N3570" s="0">
        <x:f>CLEAN('Historical Trades'!O3570)</x:f>
      </x:c>
      <x:c r="P3570" s="14">
        <x:f>IF(G3570="sell",M3570,-M3570)</x:f>
      </x:c>
      <x:c r="Q3570" s="14">
        <x:f>VLOOKUP(N3570,'Currency Rates'!$A$3:$C$32,3,0)</x:f>
      </x:c>
      <x:c r="R3570" s="0">
        <x:f>IF(A3570="SPUS",0,IF(A3570="FWD",0,P3570/Q3570))</x:f>
      </x:c>
    </x:row>
    <x:row r="3571" spans="1:19" x14ac:dyDescent="0.3">
      <x:c r="A3571" s="0">
        <x:f>'Historical Trades'!A3571</x:f>
      </x:c>
      <x:c r="B3571" s="0">
        <x:f>'Historical Trades'!B3571</x:f>
      </x:c>
      <x:c r="C3571" s="23">
        <x:f>'Historical Trades'!C3571</x:f>
      </x:c>
      <x:c r="D3571" s="0">
        <x:f>'Historical Trades'!D3571</x:f>
      </x:c>
      <x:c r="E3571" s="23">
        <x:f>'Historical Trades'!E3571</x:f>
      </x:c>
      <x:c r="F3571" s="0">
        <x:f>'Historical Trades'!F3571</x:f>
      </x:c>
      <x:c r="G3571" s="0">
        <x:f>'Historical Trades'!G3571</x:f>
      </x:c>
      <x:c r="H3571" s="0">
        <x:f>'Historical Trades'!H3571</x:f>
      </x:c>
      <x:c r="I3571" s="0">
        <x:f>'Historical Trades'!I3571</x:f>
      </x:c>
      <x:c r="J3571" s="0">
        <x:f>'Historical Trades'!J3571</x:f>
      </x:c>
      <x:c r="K3571" s="0">
        <x:f>'Historical Trades'!K3571</x:f>
      </x:c>
      <x:c r="L3571" s="0">
        <x:f>'Historical Trades'!L3571</x:f>
      </x:c>
      <x:c r="M3571" s="0">
        <x:f>'Historical Trades'!M3571</x:f>
      </x:c>
      <x:c r="N3571" s="0">
        <x:f>CLEAN('Historical Trades'!O3571)</x:f>
      </x:c>
      <x:c r="P3571" s="14">
        <x:f>IF(G3571="sell",M3571,-M3571)</x:f>
      </x:c>
      <x:c r="Q3571" s="14">
        <x:f>VLOOKUP(N3571,'Currency Rates'!$A$3:$C$32,3,0)</x:f>
      </x:c>
      <x:c r="R3571" s="0">
        <x:f>IF(A3571="SPUS",0,IF(A3571="FWD",0,P3571/Q3571))</x:f>
      </x:c>
    </x:row>
    <x:row r="3572" spans="1:19" x14ac:dyDescent="0.3">
      <x:c r="A3572" s="0">
        <x:f>'Historical Trades'!A3572</x:f>
      </x:c>
      <x:c r="B3572" s="0">
        <x:f>'Historical Trades'!B3572</x:f>
      </x:c>
      <x:c r="C3572" s="23">
        <x:f>'Historical Trades'!C3572</x:f>
      </x:c>
      <x:c r="D3572" s="0">
        <x:f>'Historical Trades'!D3572</x:f>
      </x:c>
      <x:c r="E3572" s="23">
        <x:f>'Historical Trades'!E3572</x:f>
      </x:c>
      <x:c r="F3572" s="0">
        <x:f>'Historical Trades'!F3572</x:f>
      </x:c>
      <x:c r="G3572" s="0">
        <x:f>'Historical Trades'!G3572</x:f>
      </x:c>
      <x:c r="H3572" s="0">
        <x:f>'Historical Trades'!H3572</x:f>
      </x:c>
      <x:c r="I3572" s="0">
        <x:f>'Historical Trades'!I3572</x:f>
      </x:c>
      <x:c r="J3572" s="0">
        <x:f>'Historical Trades'!J3572</x:f>
      </x:c>
      <x:c r="K3572" s="0">
        <x:f>'Historical Trades'!K3572</x:f>
      </x:c>
      <x:c r="L3572" s="0">
        <x:f>'Historical Trades'!L3572</x:f>
      </x:c>
      <x:c r="M3572" s="0">
        <x:f>'Historical Trades'!M3572</x:f>
      </x:c>
      <x:c r="N3572" s="0">
        <x:f>CLEAN('Historical Trades'!O3572)</x:f>
      </x:c>
      <x:c r="P3572" s="14">
        <x:f>IF(G3572="sell",M3572,-M3572)</x:f>
      </x:c>
      <x:c r="Q3572" s="14">
        <x:f>VLOOKUP(N3572,'Currency Rates'!$A$3:$C$32,3,0)</x:f>
      </x:c>
      <x:c r="R3572" s="0">
        <x:f>IF(A3572="SPUS",0,IF(A3572="FWD",0,P3572/Q3572))</x:f>
      </x:c>
    </x:row>
    <x:row r="3573" spans="1:19" x14ac:dyDescent="0.3">
      <x:c r="A3573" s="0">
        <x:f>'Historical Trades'!A3573</x:f>
      </x:c>
      <x:c r="B3573" s="0">
        <x:f>'Historical Trades'!B3573</x:f>
      </x:c>
      <x:c r="C3573" s="23">
        <x:f>'Historical Trades'!C3573</x:f>
      </x:c>
      <x:c r="D3573" s="0">
        <x:f>'Historical Trades'!D3573</x:f>
      </x:c>
      <x:c r="E3573" s="23">
        <x:f>'Historical Trades'!E3573</x:f>
      </x:c>
      <x:c r="F3573" s="0">
        <x:f>'Historical Trades'!F3573</x:f>
      </x:c>
      <x:c r="G3573" s="0">
        <x:f>'Historical Trades'!G3573</x:f>
      </x:c>
      <x:c r="H3573" s="0">
        <x:f>'Historical Trades'!H3573</x:f>
      </x:c>
      <x:c r="I3573" s="0">
        <x:f>'Historical Trades'!I3573</x:f>
      </x:c>
      <x:c r="J3573" s="0">
        <x:f>'Historical Trades'!J3573</x:f>
      </x:c>
      <x:c r="K3573" s="0">
        <x:f>'Historical Trades'!K3573</x:f>
      </x:c>
      <x:c r="L3573" s="0">
        <x:f>'Historical Trades'!L3573</x:f>
      </x:c>
      <x:c r="M3573" s="0">
        <x:f>'Historical Trades'!M3573</x:f>
      </x:c>
      <x:c r="N3573" s="0">
        <x:f>CLEAN('Historical Trades'!O3573)</x:f>
      </x:c>
      <x:c r="P3573" s="14">
        <x:f>IF(G3573="sell",M3573,-M3573)</x:f>
      </x:c>
      <x:c r="Q3573" s="14">
        <x:f>VLOOKUP(N3573,'Currency Rates'!$A$3:$C$32,3,0)</x:f>
      </x:c>
      <x:c r="R3573" s="0">
        <x:f>IF(A3573="SPUS",0,IF(A3573="FWD",0,P3573/Q3573))</x:f>
      </x:c>
    </x:row>
    <x:row r="3574" spans="1:19" x14ac:dyDescent="0.3">
      <x:c r="A3574" s="0">
        <x:f>'Historical Trades'!A3574</x:f>
      </x:c>
      <x:c r="B3574" s="0">
        <x:f>'Historical Trades'!B3574</x:f>
      </x:c>
      <x:c r="C3574" s="23">
        <x:f>'Historical Trades'!C3574</x:f>
      </x:c>
      <x:c r="D3574" s="0">
        <x:f>'Historical Trades'!D3574</x:f>
      </x:c>
      <x:c r="E3574" s="23">
        <x:f>'Historical Trades'!E3574</x:f>
      </x:c>
      <x:c r="F3574" s="0">
        <x:f>'Historical Trades'!F3574</x:f>
      </x:c>
      <x:c r="G3574" s="0">
        <x:f>'Historical Trades'!G3574</x:f>
      </x:c>
      <x:c r="H3574" s="0">
        <x:f>'Historical Trades'!H3574</x:f>
      </x:c>
      <x:c r="I3574" s="0">
        <x:f>'Historical Trades'!I3574</x:f>
      </x:c>
      <x:c r="J3574" s="0">
        <x:f>'Historical Trades'!J3574</x:f>
      </x:c>
      <x:c r="K3574" s="0">
        <x:f>'Historical Trades'!K3574</x:f>
      </x:c>
      <x:c r="L3574" s="0">
        <x:f>'Historical Trades'!L3574</x:f>
      </x:c>
      <x:c r="M3574" s="0">
        <x:f>'Historical Trades'!M3574</x:f>
      </x:c>
      <x:c r="N3574" s="0">
        <x:f>CLEAN('Historical Trades'!O3574)</x:f>
      </x:c>
      <x:c r="P3574" s="14">
        <x:f>IF(G3574="sell",M3574,-M3574)</x:f>
      </x:c>
      <x:c r="Q3574" s="14">
        <x:f>VLOOKUP(N3574,'Currency Rates'!$A$3:$C$32,3,0)</x:f>
      </x:c>
      <x:c r="R3574" s="0">
        <x:f>IF(A3574="SPUS",0,IF(A3574="FWD",0,P3574/Q3574))</x:f>
      </x:c>
    </x:row>
    <x:row r="3575" spans="1:19" x14ac:dyDescent="0.3">
      <x:c r="A3575" s="0">
        <x:f>'Historical Trades'!A3575</x:f>
      </x:c>
      <x:c r="B3575" s="0">
        <x:f>'Historical Trades'!B3575</x:f>
      </x:c>
      <x:c r="C3575" s="23">
        <x:f>'Historical Trades'!C3575</x:f>
      </x:c>
      <x:c r="D3575" s="0">
        <x:f>'Historical Trades'!D3575</x:f>
      </x:c>
      <x:c r="E3575" s="23">
        <x:f>'Historical Trades'!E3575</x:f>
      </x:c>
      <x:c r="F3575" s="0">
        <x:f>'Historical Trades'!F3575</x:f>
      </x:c>
      <x:c r="G3575" s="0">
        <x:f>'Historical Trades'!G3575</x:f>
      </x:c>
      <x:c r="H3575" s="0">
        <x:f>'Historical Trades'!H3575</x:f>
      </x:c>
      <x:c r="I3575" s="0">
        <x:f>'Historical Trades'!I3575</x:f>
      </x:c>
      <x:c r="J3575" s="0">
        <x:f>'Historical Trades'!J3575</x:f>
      </x:c>
      <x:c r="K3575" s="0">
        <x:f>'Historical Trades'!K3575</x:f>
      </x:c>
      <x:c r="L3575" s="0">
        <x:f>'Historical Trades'!L3575</x:f>
      </x:c>
      <x:c r="M3575" s="0">
        <x:f>'Historical Trades'!M3575</x:f>
      </x:c>
      <x:c r="N3575" s="0">
        <x:f>CLEAN('Historical Trades'!O3575)</x:f>
      </x:c>
      <x:c r="P3575" s="14">
        <x:f>IF(G3575="sell",M3575,-M3575)</x:f>
      </x:c>
      <x:c r="Q3575" s="14">
        <x:f>VLOOKUP(N3575,'Currency Rates'!$A$3:$C$32,3,0)</x:f>
      </x:c>
      <x:c r="R3575" s="0">
        <x:f>IF(A3575="SPUS",0,IF(A3575="FWD",0,P3575/Q3575))</x:f>
      </x:c>
    </x:row>
    <x:row r="3576" spans="1:19" x14ac:dyDescent="0.3">
      <x:c r="A3576" s="0">
        <x:f>'Historical Trades'!A3576</x:f>
      </x:c>
      <x:c r="B3576" s="0">
        <x:f>'Historical Trades'!B3576</x:f>
      </x:c>
      <x:c r="C3576" s="23">
        <x:f>'Historical Trades'!C3576</x:f>
      </x:c>
      <x:c r="D3576" s="0">
        <x:f>'Historical Trades'!D3576</x:f>
      </x:c>
      <x:c r="E3576" s="23">
        <x:f>'Historical Trades'!E3576</x:f>
      </x:c>
      <x:c r="F3576" s="0">
        <x:f>'Historical Trades'!F3576</x:f>
      </x:c>
      <x:c r="G3576" s="0">
        <x:f>'Historical Trades'!G3576</x:f>
      </x:c>
      <x:c r="H3576" s="0">
        <x:f>'Historical Trades'!H3576</x:f>
      </x:c>
      <x:c r="I3576" s="0">
        <x:f>'Historical Trades'!I3576</x:f>
      </x:c>
      <x:c r="J3576" s="0">
        <x:f>'Historical Trades'!J3576</x:f>
      </x:c>
      <x:c r="K3576" s="0">
        <x:f>'Historical Trades'!K3576</x:f>
      </x:c>
      <x:c r="L3576" s="0">
        <x:f>'Historical Trades'!L3576</x:f>
      </x:c>
      <x:c r="M3576" s="0">
        <x:f>'Historical Trades'!M3576</x:f>
      </x:c>
      <x:c r="N3576" s="0">
        <x:f>CLEAN('Historical Trades'!O3576)</x:f>
      </x:c>
      <x:c r="P3576" s="14">
        <x:f>IF(G3576="sell",M3576,-M3576)</x:f>
      </x:c>
      <x:c r="Q3576" s="14">
        <x:f>VLOOKUP(N3576,'Currency Rates'!$A$3:$C$32,3,0)</x:f>
      </x:c>
      <x:c r="R3576" s="0">
        <x:f>IF(A3576="SPUS",0,IF(A3576="FWD",0,P3576/Q3576))</x:f>
      </x:c>
    </x:row>
    <x:row r="3577" spans="1:19" x14ac:dyDescent="0.3">
      <x:c r="A3577" s="0">
        <x:f>'Historical Trades'!A3577</x:f>
      </x:c>
      <x:c r="B3577" s="0">
        <x:f>'Historical Trades'!B3577</x:f>
      </x:c>
      <x:c r="C3577" s="23">
        <x:f>'Historical Trades'!C3577</x:f>
      </x:c>
      <x:c r="D3577" s="0">
        <x:f>'Historical Trades'!D3577</x:f>
      </x:c>
      <x:c r="E3577" s="23">
        <x:f>'Historical Trades'!E3577</x:f>
      </x:c>
      <x:c r="F3577" s="0">
        <x:f>'Historical Trades'!F3577</x:f>
      </x:c>
      <x:c r="G3577" s="0">
        <x:f>'Historical Trades'!G3577</x:f>
      </x:c>
      <x:c r="H3577" s="0">
        <x:f>'Historical Trades'!H3577</x:f>
      </x:c>
      <x:c r="I3577" s="0">
        <x:f>'Historical Trades'!I3577</x:f>
      </x:c>
      <x:c r="J3577" s="0">
        <x:f>'Historical Trades'!J3577</x:f>
      </x:c>
      <x:c r="K3577" s="0">
        <x:f>'Historical Trades'!K3577</x:f>
      </x:c>
      <x:c r="L3577" s="0">
        <x:f>'Historical Trades'!L3577</x:f>
      </x:c>
      <x:c r="M3577" s="0">
        <x:f>'Historical Trades'!M3577</x:f>
      </x:c>
      <x:c r="N3577" s="0">
        <x:f>CLEAN('Historical Trades'!O3577)</x:f>
      </x:c>
      <x:c r="P3577" s="14">
        <x:f>IF(G3577="sell",M3577,-M3577)</x:f>
      </x:c>
      <x:c r="Q3577" s="14">
        <x:f>VLOOKUP(N3577,'Currency Rates'!$A$3:$C$32,3,0)</x:f>
      </x:c>
      <x:c r="R3577" s="0">
        <x:f>IF(A3577="SPUS",0,IF(A3577="FWD",0,P3577/Q3577))</x:f>
      </x:c>
    </x:row>
    <x:row r="3578" spans="1:19" x14ac:dyDescent="0.3">
      <x:c r="A3578" s="0">
        <x:f>'Historical Trades'!A3578</x:f>
      </x:c>
      <x:c r="B3578" s="0">
        <x:f>'Historical Trades'!B3578</x:f>
      </x:c>
      <x:c r="C3578" s="23">
        <x:f>'Historical Trades'!C3578</x:f>
      </x:c>
      <x:c r="D3578" s="0">
        <x:f>'Historical Trades'!D3578</x:f>
      </x:c>
      <x:c r="E3578" s="23">
        <x:f>'Historical Trades'!E3578</x:f>
      </x:c>
      <x:c r="F3578" s="0">
        <x:f>'Historical Trades'!F3578</x:f>
      </x:c>
      <x:c r="G3578" s="0">
        <x:f>'Historical Trades'!G3578</x:f>
      </x:c>
      <x:c r="H3578" s="0">
        <x:f>'Historical Trades'!H3578</x:f>
      </x:c>
      <x:c r="I3578" s="0">
        <x:f>'Historical Trades'!I3578</x:f>
      </x:c>
      <x:c r="J3578" s="0">
        <x:f>'Historical Trades'!J3578</x:f>
      </x:c>
      <x:c r="K3578" s="0">
        <x:f>'Historical Trades'!K3578</x:f>
      </x:c>
      <x:c r="L3578" s="0">
        <x:f>'Historical Trades'!L3578</x:f>
      </x:c>
      <x:c r="M3578" s="0">
        <x:f>'Historical Trades'!M3578</x:f>
      </x:c>
      <x:c r="N3578" s="0">
        <x:f>CLEAN('Historical Trades'!O3578)</x:f>
      </x:c>
      <x:c r="P3578" s="14">
        <x:f>IF(G3578="sell",M3578,-M3578)</x:f>
      </x:c>
      <x:c r="Q3578" s="14">
        <x:f>VLOOKUP(N3578,'Currency Rates'!$A$3:$C$32,3,0)</x:f>
      </x:c>
      <x:c r="R3578" s="0">
        <x:f>IF(A3578="SPUS",0,IF(A3578="FWD",0,P3578/Q3578))</x:f>
      </x:c>
    </x:row>
    <x:row r="3579" spans="1:19" x14ac:dyDescent="0.3">
      <x:c r="A3579" s="0">
        <x:f>'Historical Trades'!A3579</x:f>
      </x:c>
      <x:c r="B3579" s="0">
        <x:f>'Historical Trades'!B3579</x:f>
      </x:c>
      <x:c r="C3579" s="23">
        <x:f>'Historical Trades'!C3579</x:f>
      </x:c>
      <x:c r="D3579" s="0">
        <x:f>'Historical Trades'!D3579</x:f>
      </x:c>
      <x:c r="E3579" s="23">
        <x:f>'Historical Trades'!E3579</x:f>
      </x:c>
      <x:c r="F3579" s="0">
        <x:f>'Historical Trades'!F3579</x:f>
      </x:c>
      <x:c r="G3579" s="0">
        <x:f>'Historical Trades'!G3579</x:f>
      </x:c>
      <x:c r="H3579" s="0">
        <x:f>'Historical Trades'!H3579</x:f>
      </x:c>
      <x:c r="I3579" s="0">
        <x:f>'Historical Trades'!I3579</x:f>
      </x:c>
      <x:c r="J3579" s="0">
        <x:f>'Historical Trades'!J3579</x:f>
      </x:c>
      <x:c r="K3579" s="0">
        <x:f>'Historical Trades'!K3579</x:f>
      </x:c>
      <x:c r="L3579" s="0">
        <x:f>'Historical Trades'!L3579</x:f>
      </x:c>
      <x:c r="M3579" s="0">
        <x:f>'Historical Trades'!M3579</x:f>
      </x:c>
      <x:c r="N3579" s="0">
        <x:f>CLEAN('Historical Trades'!O3579)</x:f>
      </x:c>
      <x:c r="P3579" s="14">
        <x:f>IF(G3579="sell",M3579,-M3579)</x:f>
      </x:c>
      <x:c r="Q3579" s="14">
        <x:f>VLOOKUP(N3579,'Currency Rates'!$A$3:$C$32,3,0)</x:f>
      </x:c>
      <x:c r="R3579" s="0">
        <x:f>IF(A3579="SPUS",0,IF(A3579="FWD",0,P3579/Q3579))</x:f>
      </x:c>
    </x:row>
    <x:row r="3580" spans="1:19" x14ac:dyDescent="0.3">
      <x:c r="A3580" s="0">
        <x:f>'Historical Trades'!A3580</x:f>
      </x:c>
      <x:c r="B3580" s="0">
        <x:f>'Historical Trades'!B3580</x:f>
      </x:c>
      <x:c r="C3580" s="23">
        <x:f>'Historical Trades'!C3580</x:f>
      </x:c>
      <x:c r="D3580" s="0">
        <x:f>'Historical Trades'!D3580</x:f>
      </x:c>
      <x:c r="E3580" s="23">
        <x:f>'Historical Trades'!E3580</x:f>
      </x:c>
      <x:c r="F3580" s="0">
        <x:f>'Historical Trades'!F3580</x:f>
      </x:c>
      <x:c r="G3580" s="0">
        <x:f>'Historical Trades'!G3580</x:f>
      </x:c>
      <x:c r="H3580" s="0">
        <x:f>'Historical Trades'!H3580</x:f>
      </x:c>
      <x:c r="I3580" s="0">
        <x:f>'Historical Trades'!I3580</x:f>
      </x:c>
      <x:c r="J3580" s="0">
        <x:f>'Historical Trades'!J3580</x:f>
      </x:c>
      <x:c r="K3580" s="0">
        <x:f>'Historical Trades'!K3580</x:f>
      </x:c>
      <x:c r="L3580" s="0">
        <x:f>'Historical Trades'!L3580</x:f>
      </x:c>
      <x:c r="M3580" s="0">
        <x:f>'Historical Trades'!M3580</x:f>
      </x:c>
      <x:c r="N3580" s="0">
        <x:f>CLEAN('Historical Trades'!O3580)</x:f>
      </x:c>
      <x:c r="P3580" s="14">
        <x:f>IF(G3580="sell",M3580,-M3580)</x:f>
      </x:c>
      <x:c r="Q3580" s="14">
        <x:f>VLOOKUP(N3580,'Currency Rates'!$A$3:$C$32,3,0)</x:f>
      </x:c>
      <x:c r="R3580" s="0">
        <x:f>IF(A3580="SPUS",0,IF(A3580="FWD",0,P3580/Q3580))</x:f>
      </x:c>
    </x:row>
    <x:row r="3581" spans="1:19" x14ac:dyDescent="0.3">
      <x:c r="A3581" s="0">
        <x:f>'Historical Trades'!A3581</x:f>
      </x:c>
      <x:c r="B3581" s="0">
        <x:f>'Historical Trades'!B3581</x:f>
      </x:c>
      <x:c r="C3581" s="23">
        <x:f>'Historical Trades'!C3581</x:f>
      </x:c>
      <x:c r="D3581" s="0">
        <x:f>'Historical Trades'!D3581</x:f>
      </x:c>
      <x:c r="E3581" s="23">
        <x:f>'Historical Trades'!E3581</x:f>
      </x:c>
      <x:c r="F3581" s="0">
        <x:f>'Historical Trades'!F3581</x:f>
      </x:c>
      <x:c r="G3581" s="0">
        <x:f>'Historical Trades'!G3581</x:f>
      </x:c>
      <x:c r="H3581" s="0">
        <x:f>'Historical Trades'!H3581</x:f>
      </x:c>
      <x:c r="I3581" s="0">
        <x:f>'Historical Trades'!I3581</x:f>
      </x:c>
      <x:c r="J3581" s="0">
        <x:f>'Historical Trades'!J3581</x:f>
      </x:c>
      <x:c r="K3581" s="0">
        <x:f>'Historical Trades'!K3581</x:f>
      </x:c>
      <x:c r="L3581" s="0">
        <x:f>'Historical Trades'!L3581</x:f>
      </x:c>
      <x:c r="M3581" s="0">
        <x:f>'Historical Trades'!M3581</x:f>
      </x:c>
      <x:c r="N3581" s="0">
        <x:f>CLEAN('Historical Trades'!O3581)</x:f>
      </x:c>
      <x:c r="P3581" s="14">
        <x:f>IF(G3581="sell",M3581,-M3581)</x:f>
      </x:c>
      <x:c r="Q3581" s="14">
        <x:f>VLOOKUP(N3581,'Currency Rates'!$A$3:$C$32,3,0)</x:f>
      </x:c>
      <x:c r="R3581" s="0">
        <x:f>IF(A3581="SPUS",0,IF(A3581="FWD",0,P3581/Q3581))</x:f>
      </x:c>
    </x:row>
    <x:row r="3582" spans="1:19" x14ac:dyDescent="0.3">
      <x:c r="A3582" s="0">
        <x:f>'Historical Trades'!A3582</x:f>
      </x:c>
      <x:c r="B3582" s="0">
        <x:f>'Historical Trades'!B3582</x:f>
      </x:c>
      <x:c r="C3582" s="23">
        <x:f>'Historical Trades'!C3582</x:f>
      </x:c>
      <x:c r="D3582" s="0">
        <x:f>'Historical Trades'!D3582</x:f>
      </x:c>
      <x:c r="E3582" s="23">
        <x:f>'Historical Trades'!E3582</x:f>
      </x:c>
      <x:c r="F3582" s="0">
        <x:f>'Historical Trades'!F3582</x:f>
      </x:c>
      <x:c r="G3582" s="0">
        <x:f>'Historical Trades'!G3582</x:f>
      </x:c>
      <x:c r="H3582" s="0">
        <x:f>'Historical Trades'!H3582</x:f>
      </x:c>
      <x:c r="I3582" s="0">
        <x:f>'Historical Trades'!I3582</x:f>
      </x:c>
      <x:c r="J3582" s="0">
        <x:f>'Historical Trades'!J3582</x:f>
      </x:c>
      <x:c r="K3582" s="0">
        <x:f>'Historical Trades'!K3582</x:f>
      </x:c>
      <x:c r="L3582" s="0">
        <x:f>'Historical Trades'!L3582</x:f>
      </x:c>
      <x:c r="M3582" s="0">
        <x:f>'Historical Trades'!M3582</x:f>
      </x:c>
      <x:c r="N3582" s="0">
        <x:f>CLEAN('Historical Trades'!O3582)</x:f>
      </x:c>
      <x:c r="P3582" s="14">
        <x:f>IF(G3582="sell",M3582,-M3582)</x:f>
      </x:c>
      <x:c r="Q3582" s="14">
        <x:f>VLOOKUP(N3582,'Currency Rates'!$A$3:$C$32,3,0)</x:f>
      </x:c>
      <x:c r="R3582" s="0">
        <x:f>IF(A3582="SPUS",0,IF(A3582="FWD",0,P3582/Q3582))</x:f>
      </x:c>
    </x:row>
    <x:row r="3583" spans="1:19" x14ac:dyDescent="0.3">
      <x:c r="A3583" s="0">
        <x:f>'Historical Trades'!A3583</x:f>
      </x:c>
      <x:c r="B3583" s="0">
        <x:f>'Historical Trades'!B3583</x:f>
      </x:c>
      <x:c r="C3583" s="23">
        <x:f>'Historical Trades'!C3583</x:f>
      </x:c>
      <x:c r="D3583" s="0">
        <x:f>'Historical Trades'!D3583</x:f>
      </x:c>
      <x:c r="E3583" s="23">
        <x:f>'Historical Trades'!E3583</x:f>
      </x:c>
      <x:c r="F3583" s="0">
        <x:f>'Historical Trades'!F3583</x:f>
      </x:c>
      <x:c r="G3583" s="0">
        <x:f>'Historical Trades'!G3583</x:f>
      </x:c>
      <x:c r="H3583" s="0">
        <x:f>'Historical Trades'!H3583</x:f>
      </x:c>
      <x:c r="I3583" s="0">
        <x:f>'Historical Trades'!I3583</x:f>
      </x:c>
      <x:c r="J3583" s="0">
        <x:f>'Historical Trades'!J3583</x:f>
      </x:c>
      <x:c r="K3583" s="0">
        <x:f>'Historical Trades'!K3583</x:f>
      </x:c>
      <x:c r="L3583" s="0">
        <x:f>'Historical Trades'!L3583</x:f>
      </x:c>
      <x:c r="M3583" s="0">
        <x:f>'Historical Trades'!M3583</x:f>
      </x:c>
      <x:c r="N3583" s="0">
        <x:f>CLEAN('Historical Trades'!O3583)</x:f>
      </x:c>
      <x:c r="P3583" s="14">
        <x:f>IF(G3583="sell",M3583,-M3583)</x:f>
      </x:c>
      <x:c r="Q3583" s="14">
        <x:f>VLOOKUP(N3583,'Currency Rates'!$A$3:$C$32,3,0)</x:f>
      </x:c>
      <x:c r="R3583" s="0">
        <x:f>IF(A3583="SPUS",0,IF(A3583="FWD",0,P3583/Q3583))</x:f>
      </x:c>
    </x:row>
    <x:row r="3584" spans="1:19" x14ac:dyDescent="0.3">
      <x:c r="A3584" s="0">
        <x:f>'Historical Trades'!A3584</x:f>
      </x:c>
      <x:c r="B3584" s="0">
        <x:f>'Historical Trades'!B3584</x:f>
      </x:c>
      <x:c r="C3584" s="23">
        <x:f>'Historical Trades'!C3584</x:f>
      </x:c>
      <x:c r="D3584" s="0">
        <x:f>'Historical Trades'!D3584</x:f>
      </x:c>
      <x:c r="E3584" s="23">
        <x:f>'Historical Trades'!E3584</x:f>
      </x:c>
      <x:c r="F3584" s="0">
        <x:f>'Historical Trades'!F3584</x:f>
      </x:c>
      <x:c r="G3584" s="0">
        <x:f>'Historical Trades'!G3584</x:f>
      </x:c>
      <x:c r="H3584" s="0">
        <x:f>'Historical Trades'!H3584</x:f>
      </x:c>
      <x:c r="I3584" s="0">
        <x:f>'Historical Trades'!I3584</x:f>
      </x:c>
      <x:c r="J3584" s="0">
        <x:f>'Historical Trades'!J3584</x:f>
      </x:c>
      <x:c r="K3584" s="0">
        <x:f>'Historical Trades'!K3584</x:f>
      </x:c>
      <x:c r="L3584" s="0">
        <x:f>'Historical Trades'!L3584</x:f>
      </x:c>
      <x:c r="M3584" s="0">
        <x:f>'Historical Trades'!M3584</x:f>
      </x:c>
      <x:c r="N3584" s="0">
        <x:f>CLEAN('Historical Trades'!O3584)</x:f>
      </x:c>
      <x:c r="P3584" s="14">
        <x:f>IF(G3584="sell",M3584,-M3584)</x:f>
      </x:c>
      <x:c r="Q3584" s="14">
        <x:f>VLOOKUP(N3584,'Currency Rates'!$A$3:$C$32,3,0)</x:f>
      </x:c>
      <x:c r="R3584" s="0">
        <x:f>IF(A3584="SPUS",0,IF(A3584="FWD",0,P3584/Q3584))</x:f>
      </x:c>
    </x:row>
    <x:row r="3585" spans="1:19" x14ac:dyDescent="0.3">
      <x:c r="A3585" s="0">
        <x:f>'Historical Trades'!A3585</x:f>
      </x:c>
      <x:c r="B3585" s="0">
        <x:f>'Historical Trades'!B3585</x:f>
      </x:c>
      <x:c r="C3585" s="23">
        <x:f>'Historical Trades'!C3585</x:f>
      </x:c>
      <x:c r="D3585" s="0">
        <x:f>'Historical Trades'!D3585</x:f>
      </x:c>
      <x:c r="E3585" s="23">
        <x:f>'Historical Trades'!E3585</x:f>
      </x:c>
      <x:c r="F3585" s="0">
        <x:f>'Historical Trades'!F3585</x:f>
      </x:c>
      <x:c r="G3585" s="0">
        <x:f>'Historical Trades'!G3585</x:f>
      </x:c>
      <x:c r="H3585" s="0">
        <x:f>'Historical Trades'!H3585</x:f>
      </x:c>
      <x:c r="I3585" s="0">
        <x:f>'Historical Trades'!I3585</x:f>
      </x:c>
      <x:c r="J3585" s="0">
        <x:f>'Historical Trades'!J3585</x:f>
      </x:c>
      <x:c r="K3585" s="0">
        <x:f>'Historical Trades'!K3585</x:f>
      </x:c>
      <x:c r="L3585" s="0">
        <x:f>'Historical Trades'!L3585</x:f>
      </x:c>
      <x:c r="M3585" s="0">
        <x:f>'Historical Trades'!M3585</x:f>
      </x:c>
      <x:c r="N3585" s="0">
        <x:f>CLEAN('Historical Trades'!O3585)</x:f>
      </x:c>
      <x:c r="P3585" s="14">
        <x:f>IF(G3585="sell",M3585,-M3585)</x:f>
      </x:c>
      <x:c r="Q3585" s="14">
        <x:f>VLOOKUP(N3585,'Currency Rates'!$A$3:$C$32,3,0)</x:f>
      </x:c>
      <x:c r="R3585" s="0">
        <x:f>IF(A3585="SPUS",0,IF(A3585="FWD",0,P3585/Q3585))</x:f>
      </x:c>
    </x:row>
    <x:row r="3586" spans="1:19" x14ac:dyDescent="0.3">
      <x:c r="A3586" s="0">
        <x:f>'Historical Trades'!A3586</x:f>
      </x:c>
      <x:c r="B3586" s="0">
        <x:f>'Historical Trades'!B3586</x:f>
      </x:c>
      <x:c r="C3586" s="23">
        <x:f>'Historical Trades'!C3586</x:f>
      </x:c>
      <x:c r="D3586" s="0">
        <x:f>'Historical Trades'!D3586</x:f>
      </x:c>
      <x:c r="E3586" s="23">
        <x:f>'Historical Trades'!E3586</x:f>
      </x:c>
      <x:c r="F3586" s="0">
        <x:f>'Historical Trades'!F3586</x:f>
      </x:c>
      <x:c r="G3586" s="0">
        <x:f>'Historical Trades'!G3586</x:f>
      </x:c>
      <x:c r="H3586" s="0">
        <x:f>'Historical Trades'!H3586</x:f>
      </x:c>
      <x:c r="I3586" s="0">
        <x:f>'Historical Trades'!I3586</x:f>
      </x:c>
      <x:c r="J3586" s="0">
        <x:f>'Historical Trades'!J3586</x:f>
      </x:c>
      <x:c r="K3586" s="0">
        <x:f>'Historical Trades'!K3586</x:f>
      </x:c>
      <x:c r="L3586" s="0">
        <x:f>'Historical Trades'!L3586</x:f>
      </x:c>
      <x:c r="M3586" s="0">
        <x:f>'Historical Trades'!M3586</x:f>
      </x:c>
      <x:c r="N3586" s="0">
        <x:f>CLEAN('Historical Trades'!O3586)</x:f>
      </x:c>
      <x:c r="P3586" s="14">
        <x:f>IF(G3586="sell",M3586,-M3586)</x:f>
      </x:c>
      <x:c r="Q3586" s="14">
        <x:f>VLOOKUP(N3586,'Currency Rates'!$A$3:$C$32,3,0)</x:f>
      </x:c>
      <x:c r="R3586" s="0">
        <x:f>IF(A3586="SPUS",0,IF(A3586="FWD",0,P3586/Q3586))</x:f>
      </x:c>
    </x:row>
    <x:row r="3587" spans="1:19" x14ac:dyDescent="0.3">
      <x:c r="A3587" s="0">
        <x:f>'Historical Trades'!A3587</x:f>
      </x:c>
      <x:c r="B3587" s="0">
        <x:f>'Historical Trades'!B3587</x:f>
      </x:c>
      <x:c r="C3587" s="23">
        <x:f>'Historical Trades'!C3587</x:f>
      </x:c>
      <x:c r="D3587" s="0">
        <x:f>'Historical Trades'!D3587</x:f>
      </x:c>
      <x:c r="E3587" s="23">
        <x:f>'Historical Trades'!E3587</x:f>
      </x:c>
      <x:c r="F3587" s="0">
        <x:f>'Historical Trades'!F3587</x:f>
      </x:c>
      <x:c r="G3587" s="0">
        <x:f>'Historical Trades'!G3587</x:f>
      </x:c>
      <x:c r="H3587" s="0">
        <x:f>'Historical Trades'!H3587</x:f>
      </x:c>
      <x:c r="I3587" s="0">
        <x:f>'Historical Trades'!I3587</x:f>
      </x:c>
      <x:c r="J3587" s="0">
        <x:f>'Historical Trades'!J3587</x:f>
      </x:c>
      <x:c r="K3587" s="0">
        <x:f>'Historical Trades'!K3587</x:f>
      </x:c>
      <x:c r="L3587" s="0">
        <x:f>'Historical Trades'!L3587</x:f>
      </x:c>
      <x:c r="M3587" s="0">
        <x:f>'Historical Trades'!M3587</x:f>
      </x:c>
      <x:c r="N3587" s="0">
        <x:f>CLEAN('Historical Trades'!O3587)</x:f>
      </x:c>
      <x:c r="P3587" s="14">
        <x:f>IF(G3587="sell",M3587,-M3587)</x:f>
      </x:c>
      <x:c r="Q3587" s="14">
        <x:f>VLOOKUP(N3587,'Currency Rates'!$A$3:$C$32,3,0)</x:f>
      </x:c>
      <x:c r="R3587" s="0">
        <x:f>IF(A3587="SPUS",0,IF(A3587="FWD",0,P3587/Q3587))</x:f>
      </x:c>
    </x:row>
    <x:row r="3588" spans="1:19" x14ac:dyDescent="0.3">
      <x:c r="A3588" s="0">
        <x:f>'Historical Trades'!A3588</x:f>
      </x:c>
      <x:c r="B3588" s="0">
        <x:f>'Historical Trades'!B3588</x:f>
      </x:c>
      <x:c r="C3588" s="23">
        <x:f>'Historical Trades'!C3588</x:f>
      </x:c>
      <x:c r="D3588" s="0">
        <x:f>'Historical Trades'!D3588</x:f>
      </x:c>
      <x:c r="E3588" s="23">
        <x:f>'Historical Trades'!E3588</x:f>
      </x:c>
      <x:c r="F3588" s="0">
        <x:f>'Historical Trades'!F3588</x:f>
      </x:c>
      <x:c r="G3588" s="0">
        <x:f>'Historical Trades'!G3588</x:f>
      </x:c>
      <x:c r="H3588" s="0">
        <x:f>'Historical Trades'!H3588</x:f>
      </x:c>
      <x:c r="I3588" s="0">
        <x:f>'Historical Trades'!I3588</x:f>
      </x:c>
      <x:c r="J3588" s="0">
        <x:f>'Historical Trades'!J3588</x:f>
      </x:c>
      <x:c r="K3588" s="0">
        <x:f>'Historical Trades'!K3588</x:f>
      </x:c>
      <x:c r="L3588" s="0">
        <x:f>'Historical Trades'!L3588</x:f>
      </x:c>
      <x:c r="M3588" s="0">
        <x:f>'Historical Trades'!M3588</x:f>
      </x:c>
      <x:c r="N3588" s="0">
        <x:f>CLEAN('Historical Trades'!O3588)</x:f>
      </x:c>
      <x:c r="P3588" s="14">
        <x:f>IF(G3588="sell",M3588,-M3588)</x:f>
      </x:c>
      <x:c r="Q3588" s="14">
        <x:f>VLOOKUP(N3588,'Currency Rates'!$A$3:$C$32,3,0)</x:f>
      </x:c>
      <x:c r="R3588" s="0">
        <x:f>IF(A3588="SPUS",0,IF(A3588="FWD",0,P3588/Q3588))</x:f>
      </x:c>
    </x:row>
    <x:row r="3589" spans="1:19" x14ac:dyDescent="0.3">
      <x:c r="A3589" s="0">
        <x:f>'Historical Trades'!A3589</x:f>
      </x:c>
      <x:c r="B3589" s="0">
        <x:f>'Historical Trades'!B3589</x:f>
      </x:c>
      <x:c r="C3589" s="23">
        <x:f>'Historical Trades'!C3589</x:f>
      </x:c>
      <x:c r="D3589" s="0">
        <x:f>'Historical Trades'!D3589</x:f>
      </x:c>
      <x:c r="E3589" s="23">
        <x:f>'Historical Trades'!E3589</x:f>
      </x:c>
      <x:c r="F3589" s="0">
        <x:f>'Historical Trades'!F3589</x:f>
      </x:c>
      <x:c r="G3589" s="0">
        <x:f>'Historical Trades'!G3589</x:f>
      </x:c>
      <x:c r="H3589" s="0">
        <x:f>'Historical Trades'!H3589</x:f>
      </x:c>
      <x:c r="I3589" s="0">
        <x:f>'Historical Trades'!I3589</x:f>
      </x:c>
      <x:c r="J3589" s="0">
        <x:f>'Historical Trades'!J3589</x:f>
      </x:c>
      <x:c r="K3589" s="0">
        <x:f>'Historical Trades'!K3589</x:f>
      </x:c>
      <x:c r="L3589" s="0">
        <x:f>'Historical Trades'!L3589</x:f>
      </x:c>
      <x:c r="M3589" s="0">
        <x:f>'Historical Trades'!M3589</x:f>
      </x:c>
      <x:c r="N3589" s="0">
        <x:f>CLEAN('Historical Trades'!O3589)</x:f>
      </x:c>
      <x:c r="P3589" s="14">
        <x:f>IF(G3589="sell",M3589,-M3589)</x:f>
      </x:c>
      <x:c r="Q3589" s="14">
        <x:f>VLOOKUP(N3589,'Currency Rates'!$A$3:$C$32,3,0)</x:f>
      </x:c>
      <x:c r="R3589" s="0">
        <x:f>IF(A3589="SPUS",0,IF(A3589="FWD",0,P3589/Q3589))</x:f>
      </x:c>
    </x:row>
    <x:row r="3590" spans="1:19" x14ac:dyDescent="0.3">
      <x:c r="A3590" s="0">
        <x:f>'Historical Trades'!A3590</x:f>
      </x:c>
      <x:c r="B3590" s="0">
        <x:f>'Historical Trades'!B3590</x:f>
      </x:c>
      <x:c r="C3590" s="23">
        <x:f>'Historical Trades'!C3590</x:f>
      </x:c>
      <x:c r="D3590" s="0">
        <x:f>'Historical Trades'!D3590</x:f>
      </x:c>
      <x:c r="E3590" s="23">
        <x:f>'Historical Trades'!E3590</x:f>
      </x:c>
      <x:c r="F3590" s="0">
        <x:f>'Historical Trades'!F3590</x:f>
      </x:c>
      <x:c r="G3590" s="0">
        <x:f>'Historical Trades'!G3590</x:f>
      </x:c>
      <x:c r="H3590" s="0">
        <x:f>'Historical Trades'!H3590</x:f>
      </x:c>
      <x:c r="I3590" s="0">
        <x:f>'Historical Trades'!I3590</x:f>
      </x:c>
      <x:c r="J3590" s="0">
        <x:f>'Historical Trades'!J3590</x:f>
      </x:c>
      <x:c r="K3590" s="0">
        <x:f>'Historical Trades'!K3590</x:f>
      </x:c>
      <x:c r="L3590" s="0">
        <x:f>'Historical Trades'!L3590</x:f>
      </x:c>
      <x:c r="M3590" s="0">
        <x:f>'Historical Trades'!M3590</x:f>
      </x:c>
      <x:c r="N3590" s="0">
        <x:f>CLEAN('Historical Trades'!O3590)</x:f>
      </x:c>
      <x:c r="P3590" s="14">
        <x:f>IF(G3590="sell",M3590,-M3590)</x:f>
      </x:c>
      <x:c r="Q3590" s="14">
        <x:f>VLOOKUP(N3590,'Currency Rates'!$A$3:$C$32,3,0)</x:f>
      </x:c>
      <x:c r="R3590" s="0">
        <x:f>IF(A3590="SPUS",0,IF(A3590="FWD",0,P3590/Q3590))</x:f>
      </x:c>
    </x:row>
    <x:row r="3591" spans="1:19" x14ac:dyDescent="0.3">
      <x:c r="A3591" s="0">
        <x:f>'Historical Trades'!A3591</x:f>
      </x:c>
      <x:c r="B3591" s="0">
        <x:f>'Historical Trades'!B3591</x:f>
      </x:c>
      <x:c r="C3591" s="23">
        <x:f>'Historical Trades'!C3591</x:f>
      </x:c>
      <x:c r="D3591" s="0">
        <x:f>'Historical Trades'!D3591</x:f>
      </x:c>
      <x:c r="E3591" s="23">
        <x:f>'Historical Trades'!E3591</x:f>
      </x:c>
      <x:c r="F3591" s="0">
        <x:f>'Historical Trades'!F3591</x:f>
      </x:c>
      <x:c r="G3591" s="0">
        <x:f>'Historical Trades'!G3591</x:f>
      </x:c>
      <x:c r="H3591" s="0">
        <x:f>'Historical Trades'!H3591</x:f>
      </x:c>
      <x:c r="I3591" s="0">
        <x:f>'Historical Trades'!I3591</x:f>
      </x:c>
      <x:c r="J3591" s="0">
        <x:f>'Historical Trades'!J3591</x:f>
      </x:c>
      <x:c r="K3591" s="0">
        <x:f>'Historical Trades'!K3591</x:f>
      </x:c>
      <x:c r="L3591" s="0">
        <x:f>'Historical Trades'!L3591</x:f>
      </x:c>
      <x:c r="M3591" s="0">
        <x:f>'Historical Trades'!M3591</x:f>
      </x:c>
      <x:c r="N3591" s="0">
        <x:f>CLEAN('Historical Trades'!O3591)</x:f>
      </x:c>
      <x:c r="P3591" s="14">
        <x:f>IF(G3591="sell",M3591,-M3591)</x:f>
      </x:c>
      <x:c r="Q3591" s="14">
        <x:f>VLOOKUP(N3591,'Currency Rates'!$A$3:$C$32,3,0)</x:f>
      </x:c>
      <x:c r="R3591" s="0">
        <x:f>IF(A3591="SPUS",0,IF(A3591="FWD",0,P3591/Q3591))</x:f>
      </x:c>
    </x:row>
    <x:row r="3592" spans="1:19" x14ac:dyDescent="0.3">
      <x:c r="A3592" s="0">
        <x:f>'Historical Trades'!A3592</x:f>
      </x:c>
      <x:c r="B3592" s="0">
        <x:f>'Historical Trades'!B3592</x:f>
      </x:c>
      <x:c r="C3592" s="23">
        <x:f>'Historical Trades'!C3592</x:f>
      </x:c>
      <x:c r="D3592" s="0">
        <x:f>'Historical Trades'!D3592</x:f>
      </x:c>
      <x:c r="E3592" s="23">
        <x:f>'Historical Trades'!E3592</x:f>
      </x:c>
      <x:c r="F3592" s="0">
        <x:f>'Historical Trades'!F3592</x:f>
      </x:c>
      <x:c r="G3592" s="0">
        <x:f>'Historical Trades'!G3592</x:f>
      </x:c>
      <x:c r="H3592" s="0">
        <x:f>'Historical Trades'!H3592</x:f>
      </x:c>
      <x:c r="I3592" s="0">
        <x:f>'Historical Trades'!I3592</x:f>
      </x:c>
      <x:c r="J3592" s="0">
        <x:f>'Historical Trades'!J3592</x:f>
      </x:c>
      <x:c r="K3592" s="0">
        <x:f>'Historical Trades'!K3592</x:f>
      </x:c>
      <x:c r="L3592" s="0">
        <x:f>'Historical Trades'!L3592</x:f>
      </x:c>
      <x:c r="M3592" s="0">
        <x:f>'Historical Trades'!M3592</x:f>
      </x:c>
      <x:c r="N3592" s="0">
        <x:f>CLEAN('Historical Trades'!O3592)</x:f>
      </x:c>
      <x:c r="P3592" s="14">
        <x:f>IF(G3592="sell",M3592,-M3592)</x:f>
      </x:c>
      <x:c r="Q3592" s="14">
        <x:f>VLOOKUP(N3592,'Currency Rates'!$A$3:$C$32,3,0)</x:f>
      </x:c>
      <x:c r="R3592" s="0">
        <x:f>IF(A3592="SPUS",0,IF(A3592="FWD",0,P3592/Q3592))</x:f>
      </x:c>
    </x:row>
    <x:row r="3593" spans="1:19" x14ac:dyDescent="0.3">
      <x:c r="A3593" s="0">
        <x:f>'Historical Trades'!A3593</x:f>
      </x:c>
      <x:c r="B3593" s="0">
        <x:f>'Historical Trades'!B3593</x:f>
      </x:c>
      <x:c r="C3593" s="23">
        <x:f>'Historical Trades'!C3593</x:f>
      </x:c>
      <x:c r="D3593" s="0">
        <x:f>'Historical Trades'!D3593</x:f>
      </x:c>
      <x:c r="E3593" s="23">
        <x:f>'Historical Trades'!E3593</x:f>
      </x:c>
      <x:c r="F3593" s="0">
        <x:f>'Historical Trades'!F3593</x:f>
      </x:c>
      <x:c r="G3593" s="0">
        <x:f>'Historical Trades'!G3593</x:f>
      </x:c>
      <x:c r="H3593" s="0">
        <x:f>'Historical Trades'!H3593</x:f>
      </x:c>
      <x:c r="I3593" s="0">
        <x:f>'Historical Trades'!I3593</x:f>
      </x:c>
      <x:c r="J3593" s="0">
        <x:f>'Historical Trades'!J3593</x:f>
      </x:c>
      <x:c r="K3593" s="0">
        <x:f>'Historical Trades'!K3593</x:f>
      </x:c>
      <x:c r="L3593" s="0">
        <x:f>'Historical Trades'!L3593</x:f>
      </x:c>
      <x:c r="M3593" s="0">
        <x:f>'Historical Trades'!M3593</x:f>
      </x:c>
      <x:c r="N3593" s="0">
        <x:f>CLEAN('Historical Trades'!O3593)</x:f>
      </x:c>
      <x:c r="P3593" s="14">
        <x:f>IF(G3593="sell",M3593,-M3593)</x:f>
      </x:c>
      <x:c r="Q3593" s="14">
        <x:f>VLOOKUP(N3593,'Currency Rates'!$A$3:$C$32,3,0)</x:f>
      </x:c>
      <x:c r="R3593" s="0">
        <x:f>IF(A3593="SPUS",0,IF(A3593="FWD",0,P3593/Q3593))</x:f>
      </x:c>
    </x:row>
    <x:row r="3594" spans="1:19" x14ac:dyDescent="0.3">
      <x:c r="A3594" s="0">
        <x:f>'Historical Trades'!A3594</x:f>
      </x:c>
      <x:c r="B3594" s="0">
        <x:f>'Historical Trades'!B3594</x:f>
      </x:c>
      <x:c r="C3594" s="23">
        <x:f>'Historical Trades'!C3594</x:f>
      </x:c>
      <x:c r="D3594" s="0">
        <x:f>'Historical Trades'!D3594</x:f>
      </x:c>
      <x:c r="E3594" s="23">
        <x:f>'Historical Trades'!E3594</x:f>
      </x:c>
      <x:c r="F3594" s="0">
        <x:f>'Historical Trades'!F3594</x:f>
      </x:c>
      <x:c r="G3594" s="0">
        <x:f>'Historical Trades'!G3594</x:f>
      </x:c>
      <x:c r="H3594" s="0">
        <x:f>'Historical Trades'!H3594</x:f>
      </x:c>
      <x:c r="I3594" s="0">
        <x:f>'Historical Trades'!I3594</x:f>
      </x:c>
      <x:c r="J3594" s="0">
        <x:f>'Historical Trades'!J3594</x:f>
      </x:c>
      <x:c r="K3594" s="0">
        <x:f>'Historical Trades'!K3594</x:f>
      </x:c>
      <x:c r="L3594" s="0">
        <x:f>'Historical Trades'!L3594</x:f>
      </x:c>
      <x:c r="M3594" s="0">
        <x:f>'Historical Trades'!M3594</x:f>
      </x:c>
      <x:c r="N3594" s="0">
        <x:f>CLEAN('Historical Trades'!O3594)</x:f>
      </x:c>
      <x:c r="P3594" s="14">
        <x:f>IF(G3594="sell",M3594,-M3594)</x:f>
      </x:c>
      <x:c r="Q3594" s="14">
        <x:f>VLOOKUP(N3594,'Currency Rates'!$A$3:$C$32,3,0)</x:f>
      </x:c>
      <x:c r="R3594" s="0">
        <x:f>IF(A3594="SPUS",0,IF(A3594="FWD",0,P3594/Q3594))</x:f>
      </x:c>
    </x:row>
    <x:row r="3595" spans="1:19" x14ac:dyDescent="0.3">
      <x:c r="A3595" s="0">
        <x:f>'Historical Trades'!A3595</x:f>
      </x:c>
      <x:c r="B3595" s="0">
        <x:f>'Historical Trades'!B3595</x:f>
      </x:c>
      <x:c r="C3595" s="23">
        <x:f>'Historical Trades'!C3595</x:f>
      </x:c>
      <x:c r="D3595" s="0">
        <x:f>'Historical Trades'!D3595</x:f>
      </x:c>
      <x:c r="E3595" s="23">
        <x:f>'Historical Trades'!E3595</x:f>
      </x:c>
      <x:c r="F3595" s="0">
        <x:f>'Historical Trades'!F3595</x:f>
      </x:c>
      <x:c r="G3595" s="0">
        <x:f>'Historical Trades'!G3595</x:f>
      </x:c>
      <x:c r="H3595" s="0">
        <x:f>'Historical Trades'!H3595</x:f>
      </x:c>
      <x:c r="I3595" s="0">
        <x:f>'Historical Trades'!I3595</x:f>
      </x:c>
      <x:c r="J3595" s="0">
        <x:f>'Historical Trades'!J3595</x:f>
      </x:c>
      <x:c r="K3595" s="0">
        <x:f>'Historical Trades'!K3595</x:f>
      </x:c>
      <x:c r="L3595" s="0">
        <x:f>'Historical Trades'!L3595</x:f>
      </x:c>
      <x:c r="M3595" s="0">
        <x:f>'Historical Trades'!M3595</x:f>
      </x:c>
      <x:c r="N3595" s="0">
        <x:f>CLEAN('Historical Trades'!O3595)</x:f>
      </x:c>
      <x:c r="P3595" s="14">
        <x:f>IF(G3595="sell",M3595,-M3595)</x:f>
      </x:c>
      <x:c r="Q3595" s="14">
        <x:f>VLOOKUP(N3595,'Currency Rates'!$A$3:$C$32,3,0)</x:f>
      </x:c>
      <x:c r="R3595" s="0">
        <x:f>IF(A3595="SPUS",0,IF(A3595="FWD",0,P3595/Q3595))</x:f>
      </x:c>
    </x:row>
    <x:row r="3596" spans="1:19" x14ac:dyDescent="0.3">
      <x:c r="A3596" s="0">
        <x:f>'Historical Trades'!A3596</x:f>
      </x:c>
      <x:c r="B3596" s="0">
        <x:f>'Historical Trades'!B3596</x:f>
      </x:c>
      <x:c r="C3596" s="23">
        <x:f>'Historical Trades'!C3596</x:f>
      </x:c>
      <x:c r="D3596" s="0">
        <x:f>'Historical Trades'!D3596</x:f>
      </x:c>
      <x:c r="E3596" s="23">
        <x:f>'Historical Trades'!E3596</x:f>
      </x:c>
      <x:c r="F3596" s="0">
        <x:f>'Historical Trades'!F3596</x:f>
      </x:c>
      <x:c r="G3596" s="0">
        <x:f>'Historical Trades'!G3596</x:f>
      </x:c>
      <x:c r="H3596" s="0">
        <x:f>'Historical Trades'!H3596</x:f>
      </x:c>
      <x:c r="I3596" s="0">
        <x:f>'Historical Trades'!I3596</x:f>
      </x:c>
      <x:c r="J3596" s="0">
        <x:f>'Historical Trades'!J3596</x:f>
      </x:c>
      <x:c r="K3596" s="0">
        <x:f>'Historical Trades'!K3596</x:f>
      </x:c>
      <x:c r="L3596" s="0">
        <x:f>'Historical Trades'!L3596</x:f>
      </x:c>
      <x:c r="M3596" s="0">
        <x:f>'Historical Trades'!M3596</x:f>
      </x:c>
      <x:c r="N3596" s="0">
        <x:f>CLEAN('Historical Trades'!O3596)</x:f>
      </x:c>
      <x:c r="P3596" s="14">
        <x:f>IF(G3596="sell",M3596,-M3596)</x:f>
      </x:c>
      <x:c r="Q3596" s="14">
        <x:f>VLOOKUP(N3596,'Currency Rates'!$A$3:$C$32,3,0)</x:f>
      </x:c>
      <x:c r="R3596" s="0">
        <x:f>IF(A3596="SPUS",0,IF(A3596="FWD",0,P3596/Q3596))</x:f>
      </x:c>
    </x:row>
    <x:row r="3597" spans="1:19" x14ac:dyDescent="0.3">
      <x:c r="A3597" s="0">
        <x:f>'Historical Trades'!A3597</x:f>
      </x:c>
      <x:c r="B3597" s="0">
        <x:f>'Historical Trades'!B3597</x:f>
      </x:c>
      <x:c r="C3597" s="23">
        <x:f>'Historical Trades'!C3597</x:f>
      </x:c>
      <x:c r="D3597" s="0">
        <x:f>'Historical Trades'!D3597</x:f>
      </x:c>
      <x:c r="E3597" s="23">
        <x:f>'Historical Trades'!E3597</x:f>
      </x:c>
      <x:c r="F3597" s="0">
        <x:f>'Historical Trades'!F3597</x:f>
      </x:c>
      <x:c r="G3597" s="0">
        <x:f>'Historical Trades'!G3597</x:f>
      </x:c>
      <x:c r="H3597" s="0">
        <x:f>'Historical Trades'!H3597</x:f>
      </x:c>
      <x:c r="I3597" s="0">
        <x:f>'Historical Trades'!I3597</x:f>
      </x:c>
      <x:c r="J3597" s="0">
        <x:f>'Historical Trades'!J3597</x:f>
      </x:c>
      <x:c r="K3597" s="0">
        <x:f>'Historical Trades'!K3597</x:f>
      </x:c>
      <x:c r="L3597" s="0">
        <x:f>'Historical Trades'!L3597</x:f>
      </x:c>
      <x:c r="M3597" s="0">
        <x:f>'Historical Trades'!M3597</x:f>
      </x:c>
      <x:c r="N3597" s="0">
        <x:f>CLEAN('Historical Trades'!O3597)</x:f>
      </x:c>
      <x:c r="P3597" s="14">
        <x:f>IF(G3597="sell",M3597,-M3597)</x:f>
      </x:c>
      <x:c r="Q3597" s="14">
        <x:f>VLOOKUP(N3597,'Currency Rates'!$A$3:$C$32,3,0)</x:f>
      </x:c>
      <x:c r="R3597" s="0">
        <x:f>IF(A3597="SPUS",0,IF(A3597="FWD",0,P3597/Q3597))</x:f>
      </x:c>
    </x:row>
    <x:row r="3598" spans="1:19" x14ac:dyDescent="0.3">
      <x:c r="A3598" s="0">
        <x:f>'Historical Trades'!A3598</x:f>
      </x:c>
      <x:c r="B3598" s="0">
        <x:f>'Historical Trades'!B3598</x:f>
      </x:c>
      <x:c r="C3598" s="23">
        <x:f>'Historical Trades'!C3598</x:f>
      </x:c>
      <x:c r="D3598" s="0">
        <x:f>'Historical Trades'!D3598</x:f>
      </x:c>
      <x:c r="E3598" s="23">
        <x:f>'Historical Trades'!E3598</x:f>
      </x:c>
      <x:c r="F3598" s="0">
        <x:f>'Historical Trades'!F3598</x:f>
      </x:c>
      <x:c r="G3598" s="0">
        <x:f>'Historical Trades'!G3598</x:f>
      </x:c>
      <x:c r="H3598" s="0">
        <x:f>'Historical Trades'!H3598</x:f>
      </x:c>
      <x:c r="I3598" s="0">
        <x:f>'Historical Trades'!I3598</x:f>
      </x:c>
      <x:c r="J3598" s="0">
        <x:f>'Historical Trades'!J3598</x:f>
      </x:c>
      <x:c r="K3598" s="0">
        <x:f>'Historical Trades'!K3598</x:f>
      </x:c>
      <x:c r="L3598" s="0">
        <x:f>'Historical Trades'!L3598</x:f>
      </x:c>
      <x:c r="M3598" s="0">
        <x:f>'Historical Trades'!M3598</x:f>
      </x:c>
      <x:c r="N3598" s="0">
        <x:f>CLEAN('Historical Trades'!O3598)</x:f>
      </x:c>
      <x:c r="P3598" s="14">
        <x:f>IF(G3598="sell",M3598,-M3598)</x:f>
      </x:c>
      <x:c r="Q3598" s="14">
        <x:f>VLOOKUP(N3598,'Currency Rates'!$A$3:$C$32,3,0)</x:f>
      </x:c>
      <x:c r="R3598" s="0">
        <x:f>IF(A3598="SPUS",0,IF(A3598="FWD",0,P3598/Q3598))</x:f>
      </x:c>
    </x:row>
    <x:row r="3599" spans="1:19" x14ac:dyDescent="0.3">
      <x:c r="A3599" s="0">
        <x:f>'Historical Trades'!A3599</x:f>
      </x:c>
      <x:c r="B3599" s="0">
        <x:f>'Historical Trades'!B3599</x:f>
      </x:c>
      <x:c r="C3599" s="23">
        <x:f>'Historical Trades'!C3599</x:f>
      </x:c>
      <x:c r="D3599" s="0">
        <x:f>'Historical Trades'!D3599</x:f>
      </x:c>
      <x:c r="E3599" s="23">
        <x:f>'Historical Trades'!E3599</x:f>
      </x:c>
      <x:c r="F3599" s="0">
        <x:f>'Historical Trades'!F3599</x:f>
      </x:c>
      <x:c r="G3599" s="0">
        <x:f>'Historical Trades'!G3599</x:f>
      </x:c>
      <x:c r="H3599" s="0">
        <x:f>'Historical Trades'!H3599</x:f>
      </x:c>
      <x:c r="I3599" s="0">
        <x:f>'Historical Trades'!I3599</x:f>
      </x:c>
      <x:c r="J3599" s="0">
        <x:f>'Historical Trades'!J3599</x:f>
      </x:c>
      <x:c r="K3599" s="0">
        <x:f>'Historical Trades'!K3599</x:f>
      </x:c>
      <x:c r="L3599" s="0">
        <x:f>'Historical Trades'!L3599</x:f>
      </x:c>
      <x:c r="M3599" s="0">
        <x:f>'Historical Trades'!M3599</x:f>
      </x:c>
      <x:c r="N3599" s="0">
        <x:f>CLEAN('Historical Trades'!O3599)</x:f>
      </x:c>
      <x:c r="P3599" s="14">
        <x:f>IF(G3599="sell",M3599,-M3599)</x:f>
      </x:c>
      <x:c r="Q3599" s="14">
        <x:f>VLOOKUP(N3599,'Currency Rates'!$A$3:$C$32,3,0)</x:f>
      </x:c>
      <x:c r="R3599" s="0">
        <x:f>IF(A3599="SPUS",0,IF(A3599="FWD",0,P3599/Q3599))</x:f>
      </x:c>
    </x:row>
    <x:row r="3600" spans="1:19" x14ac:dyDescent="0.3">
      <x:c r="A3600" s="0">
        <x:f>'Historical Trades'!A3600</x:f>
      </x:c>
      <x:c r="B3600" s="0">
        <x:f>'Historical Trades'!B3600</x:f>
      </x:c>
      <x:c r="C3600" s="23">
        <x:f>'Historical Trades'!C3600</x:f>
      </x:c>
      <x:c r="D3600" s="0">
        <x:f>'Historical Trades'!D3600</x:f>
      </x:c>
      <x:c r="E3600" s="23">
        <x:f>'Historical Trades'!E3600</x:f>
      </x:c>
      <x:c r="F3600" s="0">
        <x:f>'Historical Trades'!F3600</x:f>
      </x:c>
      <x:c r="G3600" s="0">
        <x:f>'Historical Trades'!G3600</x:f>
      </x:c>
      <x:c r="H3600" s="0">
        <x:f>'Historical Trades'!H3600</x:f>
      </x:c>
      <x:c r="I3600" s="0">
        <x:f>'Historical Trades'!I3600</x:f>
      </x:c>
      <x:c r="J3600" s="0">
        <x:f>'Historical Trades'!J3600</x:f>
      </x:c>
      <x:c r="K3600" s="0">
        <x:f>'Historical Trades'!K3600</x:f>
      </x:c>
      <x:c r="L3600" s="0">
        <x:f>'Historical Trades'!L3600</x:f>
      </x:c>
      <x:c r="M3600" s="0">
        <x:f>'Historical Trades'!M3600</x:f>
      </x:c>
      <x:c r="N3600" s="0">
        <x:f>CLEAN('Historical Trades'!O3600)</x:f>
      </x:c>
      <x:c r="P3600" s="14">
        <x:f>IF(G3600="sell",M3600,-M3600)</x:f>
      </x:c>
      <x:c r="Q3600" s="14">
        <x:f>VLOOKUP(N3600,'Currency Rates'!$A$3:$C$32,3,0)</x:f>
      </x:c>
      <x:c r="R3600" s="0">
        <x:f>IF(A3600="SPUS",0,IF(A3600="FWD",0,P3600/Q3600))</x:f>
      </x:c>
    </x:row>
    <x:row r="3601" spans="1:19" x14ac:dyDescent="0.3">
      <x:c r="A3601" s="0">
        <x:f>'Historical Trades'!A3601</x:f>
      </x:c>
      <x:c r="B3601" s="0">
        <x:f>'Historical Trades'!B3601</x:f>
      </x:c>
      <x:c r="C3601" s="23">
        <x:f>'Historical Trades'!C3601</x:f>
      </x:c>
      <x:c r="D3601" s="0">
        <x:f>'Historical Trades'!D3601</x:f>
      </x:c>
      <x:c r="E3601" s="23">
        <x:f>'Historical Trades'!E3601</x:f>
      </x:c>
      <x:c r="F3601" s="0">
        <x:f>'Historical Trades'!F3601</x:f>
      </x:c>
      <x:c r="G3601" s="0">
        <x:f>'Historical Trades'!G3601</x:f>
      </x:c>
      <x:c r="H3601" s="0">
        <x:f>'Historical Trades'!H3601</x:f>
      </x:c>
      <x:c r="I3601" s="0">
        <x:f>'Historical Trades'!I3601</x:f>
      </x:c>
      <x:c r="J3601" s="0">
        <x:f>'Historical Trades'!J3601</x:f>
      </x:c>
      <x:c r="K3601" s="0">
        <x:f>'Historical Trades'!K3601</x:f>
      </x:c>
      <x:c r="L3601" s="0">
        <x:f>'Historical Trades'!L3601</x:f>
      </x:c>
      <x:c r="M3601" s="0">
        <x:f>'Historical Trades'!M3601</x:f>
      </x:c>
      <x:c r="N3601" s="0">
        <x:f>CLEAN('Historical Trades'!O3601)</x:f>
      </x:c>
      <x:c r="P3601" s="14">
        <x:f>IF(G3601="sell",M3601,-M3601)</x:f>
      </x:c>
      <x:c r="Q3601" s="14">
        <x:f>VLOOKUP(N3601,'Currency Rates'!$A$3:$C$32,3,0)</x:f>
      </x:c>
      <x:c r="R3601" s="0">
        <x:f>IF(A3601="SPUS",0,IF(A3601="FWD",0,P3601/Q3601))</x:f>
      </x:c>
    </x:row>
    <x:row r="3602" spans="1:19" x14ac:dyDescent="0.3">
      <x:c r="A3602" s="0">
        <x:f>'Historical Trades'!A3602</x:f>
      </x:c>
      <x:c r="B3602" s="0">
        <x:f>'Historical Trades'!B3602</x:f>
      </x:c>
      <x:c r="C3602" s="23">
        <x:f>'Historical Trades'!C3602</x:f>
      </x:c>
      <x:c r="D3602" s="0">
        <x:f>'Historical Trades'!D3602</x:f>
      </x:c>
      <x:c r="E3602" s="23">
        <x:f>'Historical Trades'!E3602</x:f>
      </x:c>
      <x:c r="F3602" s="0">
        <x:f>'Historical Trades'!F3602</x:f>
      </x:c>
      <x:c r="G3602" s="0">
        <x:f>'Historical Trades'!G3602</x:f>
      </x:c>
      <x:c r="H3602" s="0">
        <x:f>'Historical Trades'!H3602</x:f>
      </x:c>
      <x:c r="I3602" s="0">
        <x:f>'Historical Trades'!I3602</x:f>
      </x:c>
      <x:c r="J3602" s="0">
        <x:f>'Historical Trades'!J3602</x:f>
      </x:c>
      <x:c r="K3602" s="0">
        <x:f>'Historical Trades'!K3602</x:f>
      </x:c>
      <x:c r="L3602" s="0">
        <x:f>'Historical Trades'!L3602</x:f>
      </x:c>
      <x:c r="M3602" s="0">
        <x:f>'Historical Trades'!M3602</x:f>
      </x:c>
      <x:c r="N3602" s="0">
        <x:f>CLEAN('Historical Trades'!O3602)</x:f>
      </x:c>
      <x:c r="P3602" s="14">
        <x:f>IF(G3602="sell",M3602,-M3602)</x:f>
      </x:c>
      <x:c r="Q3602" s="14">
        <x:f>VLOOKUP(N3602,'Currency Rates'!$A$3:$C$32,3,0)</x:f>
      </x:c>
      <x:c r="R3602" s="0">
        <x:f>IF(A3602="SPUS",0,IF(A3602="FWD",0,P3602/Q3602))</x:f>
      </x:c>
    </x:row>
    <x:row r="3603" spans="1:19" x14ac:dyDescent="0.3">
      <x:c r="A3603" s="0">
        <x:f>'Historical Trades'!A3603</x:f>
      </x:c>
      <x:c r="B3603" s="0">
        <x:f>'Historical Trades'!B3603</x:f>
      </x:c>
      <x:c r="C3603" s="23">
        <x:f>'Historical Trades'!C3603</x:f>
      </x:c>
      <x:c r="D3603" s="0">
        <x:f>'Historical Trades'!D3603</x:f>
      </x:c>
      <x:c r="E3603" s="23">
        <x:f>'Historical Trades'!E3603</x:f>
      </x:c>
      <x:c r="F3603" s="0">
        <x:f>'Historical Trades'!F3603</x:f>
      </x:c>
      <x:c r="G3603" s="0">
        <x:f>'Historical Trades'!G3603</x:f>
      </x:c>
      <x:c r="H3603" s="0">
        <x:f>'Historical Trades'!H3603</x:f>
      </x:c>
      <x:c r="I3603" s="0">
        <x:f>'Historical Trades'!I3603</x:f>
      </x:c>
      <x:c r="J3603" s="0">
        <x:f>'Historical Trades'!J3603</x:f>
      </x:c>
      <x:c r="K3603" s="0">
        <x:f>'Historical Trades'!K3603</x:f>
      </x:c>
      <x:c r="L3603" s="0">
        <x:f>'Historical Trades'!L3603</x:f>
      </x:c>
      <x:c r="M3603" s="0">
        <x:f>'Historical Trades'!M3603</x:f>
      </x:c>
      <x:c r="N3603" s="0">
        <x:f>CLEAN('Historical Trades'!O3603)</x:f>
      </x:c>
      <x:c r="P3603" s="14">
        <x:f>IF(G3603="sell",M3603,-M3603)</x:f>
      </x:c>
      <x:c r="Q3603" s="14">
        <x:f>VLOOKUP(N3603,'Currency Rates'!$A$3:$C$32,3,0)</x:f>
      </x:c>
      <x:c r="R3603" s="0">
        <x:f>IF(A3603="SPUS",0,IF(A3603="FWD",0,P3603/Q3603))</x:f>
      </x:c>
    </x:row>
    <x:row r="3604" spans="1:19" x14ac:dyDescent="0.3">
      <x:c r="A3604" s="0">
        <x:f>'Historical Trades'!A3604</x:f>
      </x:c>
      <x:c r="B3604" s="0">
        <x:f>'Historical Trades'!B3604</x:f>
      </x:c>
      <x:c r="C3604" s="23">
        <x:f>'Historical Trades'!C3604</x:f>
      </x:c>
      <x:c r="D3604" s="0">
        <x:f>'Historical Trades'!D3604</x:f>
      </x:c>
      <x:c r="E3604" s="23">
        <x:f>'Historical Trades'!E3604</x:f>
      </x:c>
      <x:c r="F3604" s="0">
        <x:f>'Historical Trades'!F3604</x:f>
      </x:c>
      <x:c r="G3604" s="0">
        <x:f>'Historical Trades'!G3604</x:f>
      </x:c>
      <x:c r="H3604" s="0">
        <x:f>'Historical Trades'!H3604</x:f>
      </x:c>
      <x:c r="I3604" s="0">
        <x:f>'Historical Trades'!I3604</x:f>
      </x:c>
      <x:c r="J3604" s="0">
        <x:f>'Historical Trades'!J3604</x:f>
      </x:c>
      <x:c r="K3604" s="0">
        <x:f>'Historical Trades'!K3604</x:f>
      </x:c>
      <x:c r="L3604" s="0">
        <x:f>'Historical Trades'!L3604</x:f>
      </x:c>
      <x:c r="M3604" s="0">
        <x:f>'Historical Trades'!M3604</x:f>
      </x:c>
      <x:c r="N3604" s="0">
        <x:f>CLEAN('Historical Trades'!O3604)</x:f>
      </x:c>
      <x:c r="P3604" s="14">
        <x:f>IF(G3604="sell",M3604,-M3604)</x:f>
      </x:c>
      <x:c r="Q3604" s="14">
        <x:f>VLOOKUP(N3604,'Currency Rates'!$A$3:$C$32,3,0)</x:f>
      </x:c>
      <x:c r="R3604" s="0">
        <x:f>IF(A3604="SPUS",0,IF(A3604="FWD",0,P3604/Q3604))</x:f>
      </x:c>
    </x:row>
    <x:row r="3605" spans="1:19" x14ac:dyDescent="0.3">
      <x:c r="A3605" s="0">
        <x:f>'Historical Trades'!A3605</x:f>
      </x:c>
      <x:c r="B3605" s="0">
        <x:f>'Historical Trades'!B3605</x:f>
      </x:c>
      <x:c r="C3605" s="23">
        <x:f>'Historical Trades'!C3605</x:f>
      </x:c>
      <x:c r="D3605" s="0">
        <x:f>'Historical Trades'!D3605</x:f>
      </x:c>
      <x:c r="E3605" s="23">
        <x:f>'Historical Trades'!E3605</x:f>
      </x:c>
      <x:c r="F3605" s="0">
        <x:f>'Historical Trades'!F3605</x:f>
      </x:c>
      <x:c r="G3605" s="0">
        <x:f>'Historical Trades'!G3605</x:f>
      </x:c>
      <x:c r="H3605" s="0">
        <x:f>'Historical Trades'!H3605</x:f>
      </x:c>
      <x:c r="I3605" s="0">
        <x:f>'Historical Trades'!I3605</x:f>
      </x:c>
      <x:c r="J3605" s="0">
        <x:f>'Historical Trades'!J3605</x:f>
      </x:c>
      <x:c r="K3605" s="0">
        <x:f>'Historical Trades'!K3605</x:f>
      </x:c>
      <x:c r="L3605" s="0">
        <x:f>'Historical Trades'!L3605</x:f>
      </x:c>
      <x:c r="M3605" s="0">
        <x:f>'Historical Trades'!M3605</x:f>
      </x:c>
      <x:c r="N3605" s="0">
        <x:f>CLEAN('Historical Trades'!O3605)</x:f>
      </x:c>
      <x:c r="P3605" s="14">
        <x:f>IF(G3605="sell",M3605,-M3605)</x:f>
      </x:c>
      <x:c r="Q3605" s="14">
        <x:f>VLOOKUP(N3605,'Currency Rates'!$A$3:$C$32,3,0)</x:f>
      </x:c>
      <x:c r="R3605" s="0">
        <x:f>IF(A3605="SPUS",0,IF(A3605="FWD",0,P3605/Q3605))</x:f>
      </x:c>
    </x:row>
    <x:row r="3606" spans="1:19" x14ac:dyDescent="0.3">
      <x:c r="A3606" s="0">
        <x:f>'Historical Trades'!A3606</x:f>
      </x:c>
      <x:c r="B3606" s="0">
        <x:f>'Historical Trades'!B3606</x:f>
      </x:c>
      <x:c r="C3606" s="23">
        <x:f>'Historical Trades'!C3606</x:f>
      </x:c>
      <x:c r="D3606" s="0">
        <x:f>'Historical Trades'!D3606</x:f>
      </x:c>
      <x:c r="E3606" s="23">
        <x:f>'Historical Trades'!E3606</x:f>
      </x:c>
      <x:c r="F3606" s="0">
        <x:f>'Historical Trades'!F3606</x:f>
      </x:c>
      <x:c r="G3606" s="0">
        <x:f>'Historical Trades'!G3606</x:f>
      </x:c>
      <x:c r="H3606" s="0">
        <x:f>'Historical Trades'!H3606</x:f>
      </x:c>
      <x:c r="I3606" s="0">
        <x:f>'Historical Trades'!I3606</x:f>
      </x:c>
      <x:c r="J3606" s="0">
        <x:f>'Historical Trades'!J3606</x:f>
      </x:c>
      <x:c r="K3606" s="0">
        <x:f>'Historical Trades'!K3606</x:f>
      </x:c>
      <x:c r="L3606" s="0">
        <x:f>'Historical Trades'!L3606</x:f>
      </x:c>
      <x:c r="M3606" s="0">
        <x:f>'Historical Trades'!M3606</x:f>
      </x:c>
      <x:c r="N3606" s="0">
        <x:f>CLEAN('Historical Trades'!O3606)</x:f>
      </x:c>
      <x:c r="P3606" s="14">
        <x:f>IF(G3606="sell",M3606,-M3606)</x:f>
      </x:c>
      <x:c r="Q3606" s="14">
        <x:f>VLOOKUP(N3606,'Currency Rates'!$A$3:$C$32,3,0)</x:f>
      </x:c>
      <x:c r="R3606" s="0">
        <x:f>IF(A3606="SPUS",0,IF(A3606="FWD",0,P3606/Q3606))</x:f>
      </x:c>
    </x:row>
    <x:row r="3607" spans="1:19" x14ac:dyDescent="0.3">
      <x:c r="A3607" s="0">
        <x:f>'Historical Trades'!A3607</x:f>
      </x:c>
      <x:c r="B3607" s="0">
        <x:f>'Historical Trades'!B3607</x:f>
      </x:c>
      <x:c r="C3607" s="23">
        <x:f>'Historical Trades'!C3607</x:f>
      </x:c>
      <x:c r="D3607" s="0">
        <x:f>'Historical Trades'!D3607</x:f>
      </x:c>
      <x:c r="E3607" s="23">
        <x:f>'Historical Trades'!E3607</x:f>
      </x:c>
      <x:c r="F3607" s="0">
        <x:f>'Historical Trades'!F3607</x:f>
      </x:c>
      <x:c r="G3607" s="0">
        <x:f>'Historical Trades'!G3607</x:f>
      </x:c>
      <x:c r="H3607" s="0">
        <x:f>'Historical Trades'!H3607</x:f>
      </x:c>
      <x:c r="I3607" s="0">
        <x:f>'Historical Trades'!I3607</x:f>
      </x:c>
      <x:c r="J3607" s="0">
        <x:f>'Historical Trades'!J3607</x:f>
      </x:c>
      <x:c r="K3607" s="0">
        <x:f>'Historical Trades'!K3607</x:f>
      </x:c>
      <x:c r="L3607" s="0">
        <x:f>'Historical Trades'!L3607</x:f>
      </x:c>
      <x:c r="M3607" s="0">
        <x:f>'Historical Trades'!M3607</x:f>
      </x:c>
      <x:c r="N3607" s="0">
        <x:f>CLEAN('Historical Trades'!O3607)</x:f>
      </x:c>
      <x:c r="P3607" s="14">
        <x:f>IF(G3607="sell",M3607,-M3607)</x:f>
      </x:c>
      <x:c r="Q3607" s="14">
        <x:f>VLOOKUP(N3607,'Currency Rates'!$A$3:$C$32,3,0)</x:f>
      </x:c>
      <x:c r="R3607" s="0">
        <x:f>IF(A3607="SPUS",0,IF(A3607="FWD",0,P3607/Q3607))</x:f>
      </x:c>
    </x:row>
    <x:row r="3608" spans="1:19" x14ac:dyDescent="0.3">
      <x:c r="A3608" s="0">
        <x:f>'Historical Trades'!A3608</x:f>
      </x:c>
      <x:c r="B3608" s="0">
        <x:f>'Historical Trades'!B3608</x:f>
      </x:c>
      <x:c r="C3608" s="23">
        <x:f>'Historical Trades'!C3608</x:f>
      </x:c>
      <x:c r="D3608" s="0">
        <x:f>'Historical Trades'!D3608</x:f>
      </x:c>
      <x:c r="E3608" s="23">
        <x:f>'Historical Trades'!E3608</x:f>
      </x:c>
      <x:c r="F3608" s="0">
        <x:f>'Historical Trades'!F3608</x:f>
      </x:c>
      <x:c r="G3608" s="0">
        <x:f>'Historical Trades'!G3608</x:f>
      </x:c>
      <x:c r="H3608" s="0">
        <x:f>'Historical Trades'!H3608</x:f>
      </x:c>
      <x:c r="I3608" s="0">
        <x:f>'Historical Trades'!I3608</x:f>
      </x:c>
      <x:c r="J3608" s="0">
        <x:f>'Historical Trades'!J3608</x:f>
      </x:c>
      <x:c r="K3608" s="0">
        <x:f>'Historical Trades'!K3608</x:f>
      </x:c>
      <x:c r="L3608" s="0">
        <x:f>'Historical Trades'!L3608</x:f>
      </x:c>
      <x:c r="M3608" s="0">
        <x:f>'Historical Trades'!M3608</x:f>
      </x:c>
      <x:c r="N3608" s="0">
        <x:f>CLEAN('Historical Trades'!O3608)</x:f>
      </x:c>
      <x:c r="P3608" s="14">
        <x:f>IF(G3608="sell",M3608,-M3608)</x:f>
      </x:c>
      <x:c r="Q3608" s="14">
        <x:f>VLOOKUP(N3608,'Currency Rates'!$A$3:$C$32,3,0)</x:f>
      </x:c>
      <x:c r="R3608" s="0">
        <x:f>IF(A3608="SPUS",0,IF(A3608="FWD",0,P3608/Q3608))</x:f>
      </x:c>
    </x:row>
    <x:row r="3609" spans="1:19" x14ac:dyDescent="0.3">
      <x:c r="A3609" s="0">
        <x:f>'Historical Trades'!A3609</x:f>
      </x:c>
      <x:c r="B3609" s="0">
        <x:f>'Historical Trades'!B3609</x:f>
      </x:c>
      <x:c r="C3609" s="23">
        <x:f>'Historical Trades'!C3609</x:f>
      </x:c>
      <x:c r="D3609" s="0">
        <x:f>'Historical Trades'!D3609</x:f>
      </x:c>
      <x:c r="E3609" s="23">
        <x:f>'Historical Trades'!E3609</x:f>
      </x:c>
      <x:c r="F3609" s="0">
        <x:f>'Historical Trades'!F3609</x:f>
      </x:c>
      <x:c r="G3609" s="0">
        <x:f>'Historical Trades'!G3609</x:f>
      </x:c>
      <x:c r="H3609" s="0">
        <x:f>'Historical Trades'!H3609</x:f>
      </x:c>
      <x:c r="I3609" s="0">
        <x:f>'Historical Trades'!I3609</x:f>
      </x:c>
      <x:c r="J3609" s="0">
        <x:f>'Historical Trades'!J3609</x:f>
      </x:c>
      <x:c r="K3609" s="0">
        <x:f>'Historical Trades'!K3609</x:f>
      </x:c>
      <x:c r="L3609" s="0">
        <x:f>'Historical Trades'!L3609</x:f>
      </x:c>
      <x:c r="M3609" s="0">
        <x:f>'Historical Trades'!M3609</x:f>
      </x:c>
      <x:c r="N3609" s="0">
        <x:f>CLEAN('Historical Trades'!O3609)</x:f>
      </x:c>
      <x:c r="P3609" s="14">
        <x:f>IF(G3609="sell",M3609,-M3609)</x:f>
      </x:c>
      <x:c r="Q3609" s="14">
        <x:f>VLOOKUP(N3609,'Currency Rates'!$A$3:$C$32,3,0)</x:f>
      </x:c>
      <x:c r="R3609" s="0">
        <x:f>IF(A3609="SPUS",0,IF(A3609="FWD",0,P3609/Q3609))</x:f>
      </x:c>
    </x:row>
    <x:row r="3610" spans="1:19" x14ac:dyDescent="0.3">
      <x:c r="A3610" s="0">
        <x:f>'Historical Trades'!A3610</x:f>
      </x:c>
      <x:c r="B3610" s="0">
        <x:f>'Historical Trades'!B3610</x:f>
      </x:c>
      <x:c r="C3610" s="23">
        <x:f>'Historical Trades'!C3610</x:f>
      </x:c>
      <x:c r="D3610" s="0">
        <x:f>'Historical Trades'!D3610</x:f>
      </x:c>
      <x:c r="E3610" s="23">
        <x:f>'Historical Trades'!E3610</x:f>
      </x:c>
      <x:c r="F3610" s="0">
        <x:f>'Historical Trades'!F3610</x:f>
      </x:c>
      <x:c r="G3610" s="0">
        <x:f>'Historical Trades'!G3610</x:f>
      </x:c>
      <x:c r="H3610" s="0">
        <x:f>'Historical Trades'!H3610</x:f>
      </x:c>
      <x:c r="I3610" s="0">
        <x:f>'Historical Trades'!I3610</x:f>
      </x:c>
      <x:c r="J3610" s="0">
        <x:f>'Historical Trades'!J3610</x:f>
      </x:c>
      <x:c r="K3610" s="0">
        <x:f>'Historical Trades'!K3610</x:f>
      </x:c>
      <x:c r="L3610" s="0">
        <x:f>'Historical Trades'!L3610</x:f>
      </x:c>
      <x:c r="M3610" s="0">
        <x:f>'Historical Trades'!M3610</x:f>
      </x:c>
      <x:c r="N3610" s="0">
        <x:f>CLEAN('Historical Trades'!O3610)</x:f>
      </x:c>
      <x:c r="P3610" s="14">
        <x:f>IF(G3610="sell",M3610,-M3610)</x:f>
      </x:c>
      <x:c r="Q3610" s="14">
        <x:f>VLOOKUP(N3610,'Currency Rates'!$A$3:$C$32,3,0)</x:f>
      </x:c>
      <x:c r="R3610" s="0">
        <x:f>IF(A3610="SPUS",0,IF(A3610="FWD",0,P3610/Q3610))</x:f>
      </x:c>
    </x:row>
    <x:row r="3611" spans="1:19" x14ac:dyDescent="0.3">
      <x:c r="A3611" s="0">
        <x:f>'Historical Trades'!A3611</x:f>
      </x:c>
      <x:c r="B3611" s="0">
        <x:f>'Historical Trades'!B3611</x:f>
      </x:c>
      <x:c r="C3611" s="23">
        <x:f>'Historical Trades'!C3611</x:f>
      </x:c>
      <x:c r="D3611" s="0">
        <x:f>'Historical Trades'!D3611</x:f>
      </x:c>
      <x:c r="E3611" s="23">
        <x:f>'Historical Trades'!E3611</x:f>
      </x:c>
      <x:c r="F3611" s="0">
        <x:f>'Historical Trades'!F3611</x:f>
      </x:c>
      <x:c r="G3611" s="0">
        <x:f>'Historical Trades'!G3611</x:f>
      </x:c>
      <x:c r="H3611" s="0">
        <x:f>'Historical Trades'!H3611</x:f>
      </x:c>
      <x:c r="I3611" s="0">
        <x:f>'Historical Trades'!I3611</x:f>
      </x:c>
      <x:c r="J3611" s="0">
        <x:f>'Historical Trades'!J3611</x:f>
      </x:c>
      <x:c r="K3611" s="0">
        <x:f>'Historical Trades'!K3611</x:f>
      </x:c>
      <x:c r="L3611" s="0">
        <x:f>'Historical Trades'!L3611</x:f>
      </x:c>
      <x:c r="M3611" s="0">
        <x:f>'Historical Trades'!M3611</x:f>
      </x:c>
      <x:c r="N3611" s="0">
        <x:f>CLEAN('Historical Trades'!O3611)</x:f>
      </x:c>
      <x:c r="P3611" s="14">
        <x:f>IF(G3611="sell",M3611,-M3611)</x:f>
      </x:c>
      <x:c r="Q3611" s="14">
        <x:f>VLOOKUP(N3611,'Currency Rates'!$A$3:$C$32,3,0)</x:f>
      </x:c>
      <x:c r="R3611" s="0">
        <x:f>IF(A3611="SPUS",0,IF(A3611="FWD",0,P3611/Q3611))</x:f>
      </x:c>
    </x:row>
    <x:row r="3612" spans="1:19" x14ac:dyDescent="0.3">
      <x:c r="A3612" s="0">
        <x:f>'Historical Trades'!A3612</x:f>
      </x:c>
      <x:c r="B3612" s="0">
        <x:f>'Historical Trades'!B3612</x:f>
      </x:c>
      <x:c r="C3612" s="23">
        <x:f>'Historical Trades'!C3612</x:f>
      </x:c>
      <x:c r="D3612" s="0">
        <x:f>'Historical Trades'!D3612</x:f>
      </x:c>
      <x:c r="E3612" s="23">
        <x:f>'Historical Trades'!E3612</x:f>
      </x:c>
      <x:c r="F3612" s="0">
        <x:f>'Historical Trades'!F3612</x:f>
      </x:c>
      <x:c r="G3612" s="0">
        <x:f>'Historical Trades'!G3612</x:f>
      </x:c>
      <x:c r="H3612" s="0">
        <x:f>'Historical Trades'!H3612</x:f>
      </x:c>
      <x:c r="I3612" s="0">
        <x:f>'Historical Trades'!I3612</x:f>
      </x:c>
      <x:c r="J3612" s="0">
        <x:f>'Historical Trades'!J3612</x:f>
      </x:c>
      <x:c r="K3612" s="0">
        <x:f>'Historical Trades'!K3612</x:f>
      </x:c>
      <x:c r="L3612" s="0">
        <x:f>'Historical Trades'!L3612</x:f>
      </x:c>
      <x:c r="M3612" s="0">
        <x:f>'Historical Trades'!M3612</x:f>
      </x:c>
      <x:c r="N3612" s="0">
        <x:f>CLEAN('Historical Trades'!O3612)</x:f>
      </x:c>
      <x:c r="P3612" s="14">
        <x:f>IF(G3612="sell",M3612,-M3612)</x:f>
      </x:c>
      <x:c r="Q3612" s="14">
        <x:f>VLOOKUP(N3612,'Currency Rates'!$A$3:$C$32,3,0)</x:f>
      </x:c>
      <x:c r="R3612" s="0">
        <x:f>IF(A3612="SPUS",0,IF(A3612="FWD",0,P3612/Q3612))</x:f>
      </x:c>
    </x:row>
    <x:row r="3613" spans="1:19" x14ac:dyDescent="0.3">
      <x:c r="A3613" s="0">
        <x:f>'Historical Trades'!A3613</x:f>
      </x:c>
      <x:c r="B3613" s="0">
        <x:f>'Historical Trades'!B3613</x:f>
      </x:c>
      <x:c r="C3613" s="23">
        <x:f>'Historical Trades'!C3613</x:f>
      </x:c>
      <x:c r="D3613" s="0">
        <x:f>'Historical Trades'!D3613</x:f>
      </x:c>
      <x:c r="E3613" s="23">
        <x:f>'Historical Trades'!E3613</x:f>
      </x:c>
      <x:c r="F3613" s="0">
        <x:f>'Historical Trades'!F3613</x:f>
      </x:c>
      <x:c r="G3613" s="0">
        <x:f>'Historical Trades'!G3613</x:f>
      </x:c>
      <x:c r="H3613" s="0">
        <x:f>'Historical Trades'!H3613</x:f>
      </x:c>
      <x:c r="I3613" s="0">
        <x:f>'Historical Trades'!I3613</x:f>
      </x:c>
      <x:c r="J3613" s="0">
        <x:f>'Historical Trades'!J3613</x:f>
      </x:c>
      <x:c r="K3613" s="0">
        <x:f>'Historical Trades'!K3613</x:f>
      </x:c>
      <x:c r="L3613" s="0">
        <x:f>'Historical Trades'!L3613</x:f>
      </x:c>
      <x:c r="M3613" s="0">
        <x:f>'Historical Trades'!M3613</x:f>
      </x:c>
      <x:c r="N3613" s="0">
        <x:f>CLEAN('Historical Trades'!O3613)</x:f>
      </x:c>
      <x:c r="P3613" s="14">
        <x:f>IF(G3613="sell",M3613,-M3613)</x:f>
      </x:c>
      <x:c r="Q3613" s="14">
        <x:f>VLOOKUP(N3613,'Currency Rates'!$A$3:$C$32,3,0)</x:f>
      </x:c>
      <x:c r="R3613" s="0">
        <x:f>IF(A3613="SPUS",0,IF(A3613="FWD",0,P3613/Q3613))</x:f>
      </x:c>
    </x:row>
    <x:row r="3614" spans="1:19" x14ac:dyDescent="0.3">
      <x:c r="A3614" s="0">
        <x:f>'Historical Trades'!A3614</x:f>
      </x:c>
      <x:c r="B3614" s="0">
        <x:f>'Historical Trades'!B3614</x:f>
      </x:c>
      <x:c r="C3614" s="23">
        <x:f>'Historical Trades'!C3614</x:f>
      </x:c>
      <x:c r="D3614" s="0">
        <x:f>'Historical Trades'!D3614</x:f>
      </x:c>
      <x:c r="E3614" s="23">
        <x:f>'Historical Trades'!E3614</x:f>
      </x:c>
      <x:c r="F3614" s="0">
        <x:f>'Historical Trades'!F3614</x:f>
      </x:c>
      <x:c r="G3614" s="0">
        <x:f>'Historical Trades'!G3614</x:f>
      </x:c>
      <x:c r="H3614" s="0">
        <x:f>'Historical Trades'!H3614</x:f>
      </x:c>
      <x:c r="I3614" s="0">
        <x:f>'Historical Trades'!I3614</x:f>
      </x:c>
      <x:c r="J3614" s="0">
        <x:f>'Historical Trades'!J3614</x:f>
      </x:c>
      <x:c r="K3614" s="0">
        <x:f>'Historical Trades'!K3614</x:f>
      </x:c>
      <x:c r="L3614" s="0">
        <x:f>'Historical Trades'!L3614</x:f>
      </x:c>
      <x:c r="M3614" s="0">
        <x:f>'Historical Trades'!M3614</x:f>
      </x:c>
      <x:c r="N3614" s="0">
        <x:f>CLEAN('Historical Trades'!O3614)</x:f>
      </x:c>
      <x:c r="P3614" s="14">
        <x:f>IF(G3614="sell",M3614,-M3614)</x:f>
      </x:c>
      <x:c r="Q3614" s="14">
        <x:f>VLOOKUP(N3614,'Currency Rates'!$A$3:$C$32,3,0)</x:f>
      </x:c>
      <x:c r="R3614" s="0">
        <x:f>IF(A3614="SPUS",0,IF(A3614="FWD",0,P3614/Q3614))</x:f>
      </x:c>
    </x:row>
    <x:row r="3615" spans="1:19" x14ac:dyDescent="0.3">
      <x:c r="A3615" s="0">
        <x:f>'Historical Trades'!A3615</x:f>
      </x:c>
      <x:c r="B3615" s="0">
        <x:f>'Historical Trades'!B3615</x:f>
      </x:c>
      <x:c r="C3615" s="23">
        <x:f>'Historical Trades'!C3615</x:f>
      </x:c>
      <x:c r="D3615" s="0">
        <x:f>'Historical Trades'!D3615</x:f>
      </x:c>
      <x:c r="E3615" s="23">
        <x:f>'Historical Trades'!E3615</x:f>
      </x:c>
      <x:c r="F3615" s="0">
        <x:f>'Historical Trades'!F3615</x:f>
      </x:c>
      <x:c r="G3615" s="0">
        <x:f>'Historical Trades'!G3615</x:f>
      </x:c>
      <x:c r="H3615" s="0">
        <x:f>'Historical Trades'!H3615</x:f>
      </x:c>
      <x:c r="I3615" s="0">
        <x:f>'Historical Trades'!I3615</x:f>
      </x:c>
      <x:c r="J3615" s="0">
        <x:f>'Historical Trades'!J3615</x:f>
      </x:c>
      <x:c r="K3615" s="0">
        <x:f>'Historical Trades'!K3615</x:f>
      </x:c>
      <x:c r="L3615" s="0">
        <x:f>'Historical Trades'!L3615</x:f>
      </x:c>
      <x:c r="M3615" s="0">
        <x:f>'Historical Trades'!M3615</x:f>
      </x:c>
      <x:c r="N3615" s="0">
        <x:f>CLEAN('Historical Trades'!O3615)</x:f>
      </x:c>
      <x:c r="P3615" s="14">
        <x:f>IF(G3615="sell",M3615,-M3615)</x:f>
      </x:c>
      <x:c r="Q3615" s="14">
        <x:f>VLOOKUP(N3615,'Currency Rates'!$A$3:$C$32,3,0)</x:f>
      </x:c>
      <x:c r="R3615" s="0">
        <x:f>IF(A3615="SPUS",0,IF(A3615="FWD",0,P3615/Q3615))</x:f>
      </x:c>
    </x:row>
    <x:row r="3616" spans="1:19" x14ac:dyDescent="0.3">
      <x:c r="A3616" s="0">
        <x:f>'Historical Trades'!A3616</x:f>
      </x:c>
      <x:c r="B3616" s="0">
        <x:f>'Historical Trades'!B3616</x:f>
      </x:c>
      <x:c r="C3616" s="23">
        <x:f>'Historical Trades'!C3616</x:f>
      </x:c>
      <x:c r="D3616" s="0">
        <x:f>'Historical Trades'!D3616</x:f>
      </x:c>
      <x:c r="E3616" s="23">
        <x:f>'Historical Trades'!E3616</x:f>
      </x:c>
      <x:c r="F3616" s="0">
        <x:f>'Historical Trades'!F3616</x:f>
      </x:c>
      <x:c r="G3616" s="0">
        <x:f>'Historical Trades'!G3616</x:f>
      </x:c>
      <x:c r="H3616" s="0">
        <x:f>'Historical Trades'!H3616</x:f>
      </x:c>
      <x:c r="I3616" s="0">
        <x:f>'Historical Trades'!I3616</x:f>
      </x:c>
      <x:c r="J3616" s="0">
        <x:f>'Historical Trades'!J3616</x:f>
      </x:c>
      <x:c r="K3616" s="0">
        <x:f>'Historical Trades'!K3616</x:f>
      </x:c>
      <x:c r="L3616" s="0">
        <x:f>'Historical Trades'!L3616</x:f>
      </x:c>
      <x:c r="M3616" s="0">
        <x:f>'Historical Trades'!M3616</x:f>
      </x:c>
      <x:c r="N3616" s="0">
        <x:f>CLEAN('Historical Trades'!O3616)</x:f>
      </x:c>
      <x:c r="P3616" s="14">
        <x:f>IF(G3616="sell",M3616,-M3616)</x:f>
      </x:c>
      <x:c r="Q3616" s="14">
        <x:f>VLOOKUP(N3616,'Currency Rates'!$A$3:$C$32,3,0)</x:f>
      </x:c>
      <x:c r="R3616" s="0">
        <x:f>IF(A3616="SPUS",0,IF(A3616="FWD",0,P3616/Q3616))</x:f>
      </x:c>
    </x:row>
    <x:row r="3617" spans="1:19" x14ac:dyDescent="0.3">
      <x:c r="A3617" s="0">
        <x:f>'Historical Trades'!A3617</x:f>
      </x:c>
      <x:c r="B3617" s="0">
        <x:f>'Historical Trades'!B3617</x:f>
      </x:c>
      <x:c r="C3617" s="23">
        <x:f>'Historical Trades'!C3617</x:f>
      </x:c>
      <x:c r="D3617" s="0">
        <x:f>'Historical Trades'!D3617</x:f>
      </x:c>
      <x:c r="E3617" s="23">
        <x:f>'Historical Trades'!E3617</x:f>
      </x:c>
      <x:c r="F3617" s="0">
        <x:f>'Historical Trades'!F3617</x:f>
      </x:c>
      <x:c r="G3617" s="0">
        <x:f>'Historical Trades'!G3617</x:f>
      </x:c>
      <x:c r="H3617" s="0">
        <x:f>'Historical Trades'!H3617</x:f>
      </x:c>
      <x:c r="I3617" s="0">
        <x:f>'Historical Trades'!I3617</x:f>
      </x:c>
      <x:c r="J3617" s="0">
        <x:f>'Historical Trades'!J3617</x:f>
      </x:c>
      <x:c r="K3617" s="0">
        <x:f>'Historical Trades'!K3617</x:f>
      </x:c>
      <x:c r="L3617" s="0">
        <x:f>'Historical Trades'!L3617</x:f>
      </x:c>
      <x:c r="M3617" s="0">
        <x:f>'Historical Trades'!M3617</x:f>
      </x:c>
      <x:c r="N3617" s="0">
        <x:f>CLEAN('Historical Trades'!O3617)</x:f>
      </x:c>
      <x:c r="P3617" s="14">
        <x:f>IF(G3617="sell",M3617,-M3617)</x:f>
      </x:c>
      <x:c r="Q3617" s="14">
        <x:f>VLOOKUP(N3617,'Currency Rates'!$A$3:$C$32,3,0)</x:f>
      </x:c>
      <x:c r="R3617" s="0">
        <x:f>IF(A3617="SPUS",0,IF(A3617="FWD",0,P3617/Q3617))</x:f>
      </x:c>
    </x:row>
    <x:row r="3618" spans="1:19" x14ac:dyDescent="0.3">
      <x:c r="A3618" s="0">
        <x:f>'Historical Trades'!A3618</x:f>
      </x:c>
      <x:c r="B3618" s="0">
        <x:f>'Historical Trades'!B3618</x:f>
      </x:c>
      <x:c r="C3618" s="23">
        <x:f>'Historical Trades'!C3618</x:f>
      </x:c>
      <x:c r="D3618" s="0">
        <x:f>'Historical Trades'!D3618</x:f>
      </x:c>
      <x:c r="E3618" s="23">
        <x:f>'Historical Trades'!E3618</x:f>
      </x:c>
      <x:c r="F3618" s="0">
        <x:f>'Historical Trades'!F3618</x:f>
      </x:c>
      <x:c r="G3618" s="0">
        <x:f>'Historical Trades'!G3618</x:f>
      </x:c>
      <x:c r="H3618" s="0">
        <x:f>'Historical Trades'!H3618</x:f>
      </x:c>
      <x:c r="I3618" s="0">
        <x:f>'Historical Trades'!I3618</x:f>
      </x:c>
      <x:c r="J3618" s="0">
        <x:f>'Historical Trades'!J3618</x:f>
      </x:c>
      <x:c r="K3618" s="0">
        <x:f>'Historical Trades'!K3618</x:f>
      </x:c>
      <x:c r="L3618" s="0">
        <x:f>'Historical Trades'!L3618</x:f>
      </x:c>
      <x:c r="M3618" s="0">
        <x:f>'Historical Trades'!M3618</x:f>
      </x:c>
      <x:c r="N3618" s="0">
        <x:f>CLEAN('Historical Trades'!O3618)</x:f>
      </x:c>
      <x:c r="P3618" s="14">
        <x:f>IF(G3618="sell",M3618,-M3618)</x:f>
      </x:c>
      <x:c r="Q3618" s="14">
        <x:f>VLOOKUP(N3618,'Currency Rates'!$A$3:$C$32,3,0)</x:f>
      </x:c>
      <x:c r="R3618" s="0">
        <x:f>IF(A3618="SPUS",0,IF(A3618="FWD",0,P3618/Q3618))</x:f>
      </x:c>
    </x:row>
    <x:row r="3619" spans="1:19" x14ac:dyDescent="0.3">
      <x:c r="A3619" s="0">
        <x:f>'Historical Trades'!A3619</x:f>
      </x:c>
      <x:c r="B3619" s="0">
        <x:f>'Historical Trades'!B3619</x:f>
      </x:c>
      <x:c r="C3619" s="23">
        <x:f>'Historical Trades'!C3619</x:f>
      </x:c>
      <x:c r="D3619" s="0">
        <x:f>'Historical Trades'!D3619</x:f>
      </x:c>
      <x:c r="E3619" s="23">
        <x:f>'Historical Trades'!E3619</x:f>
      </x:c>
      <x:c r="F3619" s="0">
        <x:f>'Historical Trades'!F3619</x:f>
      </x:c>
      <x:c r="G3619" s="0">
        <x:f>'Historical Trades'!G3619</x:f>
      </x:c>
      <x:c r="H3619" s="0">
        <x:f>'Historical Trades'!H3619</x:f>
      </x:c>
      <x:c r="I3619" s="0">
        <x:f>'Historical Trades'!I3619</x:f>
      </x:c>
      <x:c r="J3619" s="0">
        <x:f>'Historical Trades'!J3619</x:f>
      </x:c>
      <x:c r="K3619" s="0">
        <x:f>'Historical Trades'!K3619</x:f>
      </x:c>
      <x:c r="L3619" s="0">
        <x:f>'Historical Trades'!L3619</x:f>
      </x:c>
      <x:c r="M3619" s="0">
        <x:f>'Historical Trades'!M3619</x:f>
      </x:c>
      <x:c r="N3619" s="0">
        <x:f>CLEAN('Historical Trades'!O3619)</x:f>
      </x:c>
      <x:c r="P3619" s="14">
        <x:f>IF(G3619="sell",M3619,-M3619)</x:f>
      </x:c>
      <x:c r="Q3619" s="14">
        <x:f>VLOOKUP(N3619,'Currency Rates'!$A$3:$C$32,3,0)</x:f>
      </x:c>
      <x:c r="R3619" s="0">
        <x:f>IF(A3619="SPUS",0,IF(A3619="FWD",0,P3619/Q3619))</x:f>
      </x:c>
    </x:row>
    <x:row r="3620" spans="1:19" x14ac:dyDescent="0.3">
      <x:c r="A3620" s="0">
        <x:f>'Historical Trades'!A3620</x:f>
      </x:c>
      <x:c r="B3620" s="0">
        <x:f>'Historical Trades'!B3620</x:f>
      </x:c>
      <x:c r="C3620" s="23">
        <x:f>'Historical Trades'!C3620</x:f>
      </x:c>
      <x:c r="D3620" s="0">
        <x:f>'Historical Trades'!D3620</x:f>
      </x:c>
      <x:c r="E3620" s="23">
        <x:f>'Historical Trades'!E3620</x:f>
      </x:c>
      <x:c r="F3620" s="0">
        <x:f>'Historical Trades'!F3620</x:f>
      </x:c>
      <x:c r="G3620" s="0">
        <x:f>'Historical Trades'!G3620</x:f>
      </x:c>
      <x:c r="H3620" s="0">
        <x:f>'Historical Trades'!H3620</x:f>
      </x:c>
      <x:c r="I3620" s="0">
        <x:f>'Historical Trades'!I3620</x:f>
      </x:c>
      <x:c r="J3620" s="0">
        <x:f>'Historical Trades'!J3620</x:f>
      </x:c>
      <x:c r="K3620" s="0">
        <x:f>'Historical Trades'!K3620</x:f>
      </x:c>
      <x:c r="L3620" s="0">
        <x:f>'Historical Trades'!L3620</x:f>
      </x:c>
      <x:c r="M3620" s="0">
        <x:f>'Historical Trades'!M3620</x:f>
      </x:c>
      <x:c r="N3620" s="0">
        <x:f>CLEAN('Historical Trades'!O3620)</x:f>
      </x:c>
      <x:c r="P3620" s="14">
        <x:f>IF(G3620="sell",M3620,-M3620)</x:f>
      </x:c>
      <x:c r="Q3620" s="14">
        <x:f>VLOOKUP(N3620,'Currency Rates'!$A$3:$C$32,3,0)</x:f>
      </x:c>
      <x:c r="R3620" s="0">
        <x:f>IF(A3620="SPUS",0,IF(A3620="FWD",0,P3620/Q3620))</x:f>
      </x:c>
    </x:row>
    <x:row r="3621" spans="1:19" x14ac:dyDescent="0.3">
      <x:c r="A3621" s="0">
        <x:f>'Historical Trades'!A3621</x:f>
      </x:c>
      <x:c r="B3621" s="0">
        <x:f>'Historical Trades'!B3621</x:f>
      </x:c>
      <x:c r="C3621" s="23">
        <x:f>'Historical Trades'!C3621</x:f>
      </x:c>
      <x:c r="D3621" s="0">
        <x:f>'Historical Trades'!D3621</x:f>
      </x:c>
      <x:c r="E3621" s="23">
        <x:f>'Historical Trades'!E3621</x:f>
      </x:c>
      <x:c r="F3621" s="0">
        <x:f>'Historical Trades'!F3621</x:f>
      </x:c>
      <x:c r="G3621" s="0">
        <x:f>'Historical Trades'!G3621</x:f>
      </x:c>
      <x:c r="H3621" s="0">
        <x:f>'Historical Trades'!H3621</x:f>
      </x:c>
      <x:c r="I3621" s="0">
        <x:f>'Historical Trades'!I3621</x:f>
      </x:c>
      <x:c r="J3621" s="0">
        <x:f>'Historical Trades'!J3621</x:f>
      </x:c>
      <x:c r="K3621" s="0">
        <x:f>'Historical Trades'!K3621</x:f>
      </x:c>
      <x:c r="L3621" s="0">
        <x:f>'Historical Trades'!L3621</x:f>
      </x:c>
      <x:c r="M3621" s="0">
        <x:f>'Historical Trades'!M3621</x:f>
      </x:c>
      <x:c r="N3621" s="0">
        <x:f>CLEAN('Historical Trades'!O3621)</x:f>
      </x:c>
      <x:c r="P3621" s="14">
        <x:f>IF(G3621="sell",M3621,-M3621)</x:f>
      </x:c>
      <x:c r="Q3621" s="14">
        <x:f>VLOOKUP(N3621,'Currency Rates'!$A$3:$C$32,3,0)</x:f>
      </x:c>
      <x:c r="R3621" s="0">
        <x:f>IF(A3621="SPUS",0,IF(A3621="FWD",0,P3621/Q3621))</x:f>
      </x:c>
    </x:row>
    <x:row r="3622" spans="1:19" x14ac:dyDescent="0.3">
      <x:c r="A3622" s="0">
        <x:f>'Historical Trades'!A3622</x:f>
      </x:c>
      <x:c r="B3622" s="0">
        <x:f>'Historical Trades'!B3622</x:f>
      </x:c>
      <x:c r="C3622" s="23">
        <x:f>'Historical Trades'!C3622</x:f>
      </x:c>
      <x:c r="D3622" s="0">
        <x:f>'Historical Trades'!D3622</x:f>
      </x:c>
      <x:c r="E3622" s="23">
        <x:f>'Historical Trades'!E3622</x:f>
      </x:c>
      <x:c r="F3622" s="0">
        <x:f>'Historical Trades'!F3622</x:f>
      </x:c>
      <x:c r="G3622" s="0">
        <x:f>'Historical Trades'!G3622</x:f>
      </x:c>
      <x:c r="H3622" s="0">
        <x:f>'Historical Trades'!H3622</x:f>
      </x:c>
      <x:c r="I3622" s="0">
        <x:f>'Historical Trades'!I3622</x:f>
      </x:c>
      <x:c r="J3622" s="0">
        <x:f>'Historical Trades'!J3622</x:f>
      </x:c>
      <x:c r="K3622" s="0">
        <x:f>'Historical Trades'!K3622</x:f>
      </x:c>
      <x:c r="L3622" s="0">
        <x:f>'Historical Trades'!L3622</x:f>
      </x:c>
      <x:c r="M3622" s="0">
        <x:f>'Historical Trades'!M3622</x:f>
      </x:c>
      <x:c r="N3622" s="0">
        <x:f>CLEAN('Historical Trades'!O3622)</x:f>
      </x:c>
      <x:c r="P3622" s="14">
        <x:f>IF(G3622="sell",M3622,-M3622)</x:f>
      </x:c>
      <x:c r="Q3622" s="14">
        <x:f>VLOOKUP(N3622,'Currency Rates'!$A$3:$C$32,3,0)</x:f>
      </x:c>
      <x:c r="R3622" s="0">
        <x:f>IF(A3622="SPUS",0,IF(A3622="FWD",0,P3622/Q3622))</x:f>
      </x:c>
    </x:row>
    <x:row r="3623" spans="1:19" x14ac:dyDescent="0.3">
      <x:c r="A3623" s="0">
        <x:f>'Historical Trades'!A3623</x:f>
      </x:c>
      <x:c r="B3623" s="0">
        <x:f>'Historical Trades'!B3623</x:f>
      </x:c>
      <x:c r="C3623" s="23">
        <x:f>'Historical Trades'!C3623</x:f>
      </x:c>
      <x:c r="D3623" s="0">
        <x:f>'Historical Trades'!D3623</x:f>
      </x:c>
      <x:c r="E3623" s="23">
        <x:f>'Historical Trades'!E3623</x:f>
      </x:c>
      <x:c r="F3623" s="0">
        <x:f>'Historical Trades'!F3623</x:f>
      </x:c>
      <x:c r="G3623" s="0">
        <x:f>'Historical Trades'!G3623</x:f>
      </x:c>
      <x:c r="H3623" s="0">
        <x:f>'Historical Trades'!H3623</x:f>
      </x:c>
      <x:c r="I3623" s="0">
        <x:f>'Historical Trades'!I3623</x:f>
      </x:c>
      <x:c r="J3623" s="0">
        <x:f>'Historical Trades'!J3623</x:f>
      </x:c>
      <x:c r="K3623" s="0">
        <x:f>'Historical Trades'!K3623</x:f>
      </x:c>
      <x:c r="L3623" s="0">
        <x:f>'Historical Trades'!L3623</x:f>
      </x:c>
      <x:c r="M3623" s="0">
        <x:f>'Historical Trades'!M3623</x:f>
      </x:c>
      <x:c r="N3623" s="0">
        <x:f>CLEAN('Historical Trades'!O3623)</x:f>
      </x:c>
      <x:c r="P3623" s="14">
        <x:f>IF(G3623="sell",M3623,-M3623)</x:f>
      </x:c>
      <x:c r="Q3623" s="14">
        <x:f>VLOOKUP(N3623,'Currency Rates'!$A$3:$C$32,3,0)</x:f>
      </x:c>
      <x:c r="R3623" s="0">
        <x:f>IF(A3623="SPUS",0,IF(A3623="FWD",0,P3623/Q3623))</x:f>
      </x:c>
    </x:row>
    <x:row r="3624" spans="1:19" x14ac:dyDescent="0.3">
      <x:c r="A3624" s="0">
        <x:f>'Historical Trades'!A3624</x:f>
      </x:c>
      <x:c r="B3624" s="0">
        <x:f>'Historical Trades'!B3624</x:f>
      </x:c>
      <x:c r="C3624" s="23">
        <x:f>'Historical Trades'!C3624</x:f>
      </x:c>
      <x:c r="D3624" s="0">
        <x:f>'Historical Trades'!D3624</x:f>
      </x:c>
      <x:c r="E3624" s="23">
        <x:f>'Historical Trades'!E3624</x:f>
      </x:c>
      <x:c r="F3624" s="0">
        <x:f>'Historical Trades'!F3624</x:f>
      </x:c>
      <x:c r="G3624" s="0">
        <x:f>'Historical Trades'!G3624</x:f>
      </x:c>
      <x:c r="H3624" s="0">
        <x:f>'Historical Trades'!H3624</x:f>
      </x:c>
      <x:c r="I3624" s="0">
        <x:f>'Historical Trades'!I3624</x:f>
      </x:c>
      <x:c r="J3624" s="0">
        <x:f>'Historical Trades'!J3624</x:f>
      </x:c>
      <x:c r="K3624" s="0">
        <x:f>'Historical Trades'!K3624</x:f>
      </x:c>
      <x:c r="L3624" s="0">
        <x:f>'Historical Trades'!L3624</x:f>
      </x:c>
      <x:c r="M3624" s="0">
        <x:f>'Historical Trades'!M3624</x:f>
      </x:c>
      <x:c r="N3624" s="0">
        <x:f>CLEAN('Historical Trades'!O3624)</x:f>
      </x:c>
      <x:c r="P3624" s="14">
        <x:f>IF(G3624="sell",M3624,-M3624)</x:f>
      </x:c>
      <x:c r="Q3624" s="14">
        <x:f>VLOOKUP(N3624,'Currency Rates'!$A$3:$C$32,3,0)</x:f>
      </x:c>
      <x:c r="R3624" s="0">
        <x:f>IF(A3624="SPUS",0,IF(A3624="FWD",0,P3624/Q3624))</x:f>
      </x:c>
    </x:row>
    <x:row r="3625" spans="1:19" x14ac:dyDescent="0.3">
      <x:c r="A3625" s="0">
        <x:f>'Historical Trades'!A3625</x:f>
      </x:c>
      <x:c r="B3625" s="0">
        <x:f>'Historical Trades'!B3625</x:f>
      </x:c>
      <x:c r="C3625" s="23">
        <x:f>'Historical Trades'!C3625</x:f>
      </x:c>
      <x:c r="D3625" s="0">
        <x:f>'Historical Trades'!D3625</x:f>
      </x:c>
      <x:c r="E3625" s="23">
        <x:f>'Historical Trades'!E3625</x:f>
      </x:c>
      <x:c r="F3625" s="0">
        <x:f>'Historical Trades'!F3625</x:f>
      </x:c>
      <x:c r="G3625" s="0">
        <x:f>'Historical Trades'!G3625</x:f>
      </x:c>
      <x:c r="H3625" s="0">
        <x:f>'Historical Trades'!H3625</x:f>
      </x:c>
      <x:c r="I3625" s="0">
        <x:f>'Historical Trades'!I3625</x:f>
      </x:c>
      <x:c r="J3625" s="0">
        <x:f>'Historical Trades'!J3625</x:f>
      </x:c>
      <x:c r="K3625" s="0">
        <x:f>'Historical Trades'!K3625</x:f>
      </x:c>
      <x:c r="L3625" s="0">
        <x:f>'Historical Trades'!L3625</x:f>
      </x:c>
      <x:c r="M3625" s="0">
        <x:f>'Historical Trades'!M3625</x:f>
      </x:c>
      <x:c r="N3625" s="0">
        <x:f>CLEAN('Historical Trades'!O3625)</x:f>
      </x:c>
      <x:c r="P3625" s="14">
        <x:f>IF(G3625="sell",M3625,-M3625)</x:f>
      </x:c>
      <x:c r="Q3625" s="14">
        <x:f>VLOOKUP(N3625,'Currency Rates'!$A$3:$C$32,3,0)</x:f>
      </x:c>
      <x:c r="R3625" s="0">
        <x:f>IF(A3625="SPUS",0,IF(A3625="FWD",0,P3625/Q3625))</x:f>
      </x:c>
    </x:row>
    <x:row r="3626" spans="1:19" x14ac:dyDescent="0.3">
      <x:c r="A3626" s="0">
        <x:f>'Historical Trades'!A3626</x:f>
      </x:c>
      <x:c r="B3626" s="0">
        <x:f>'Historical Trades'!B3626</x:f>
      </x:c>
      <x:c r="C3626" s="23">
        <x:f>'Historical Trades'!C3626</x:f>
      </x:c>
      <x:c r="D3626" s="0">
        <x:f>'Historical Trades'!D3626</x:f>
      </x:c>
      <x:c r="E3626" s="23">
        <x:f>'Historical Trades'!E3626</x:f>
      </x:c>
      <x:c r="F3626" s="0">
        <x:f>'Historical Trades'!F3626</x:f>
      </x:c>
      <x:c r="G3626" s="0">
        <x:f>'Historical Trades'!G3626</x:f>
      </x:c>
      <x:c r="H3626" s="0">
        <x:f>'Historical Trades'!H3626</x:f>
      </x:c>
      <x:c r="I3626" s="0">
        <x:f>'Historical Trades'!I3626</x:f>
      </x:c>
      <x:c r="J3626" s="0">
        <x:f>'Historical Trades'!J3626</x:f>
      </x:c>
      <x:c r="K3626" s="0">
        <x:f>'Historical Trades'!K3626</x:f>
      </x:c>
      <x:c r="L3626" s="0">
        <x:f>'Historical Trades'!L3626</x:f>
      </x:c>
      <x:c r="M3626" s="0">
        <x:f>'Historical Trades'!M3626</x:f>
      </x:c>
      <x:c r="N3626" s="0">
        <x:f>CLEAN('Historical Trades'!O3626)</x:f>
      </x:c>
      <x:c r="P3626" s="14">
        <x:f>IF(G3626="sell",M3626,-M3626)</x:f>
      </x:c>
      <x:c r="Q3626" s="14">
        <x:f>VLOOKUP(N3626,'Currency Rates'!$A$3:$C$32,3,0)</x:f>
      </x:c>
      <x:c r="R3626" s="0">
        <x:f>IF(A3626="SPUS",0,IF(A3626="FWD",0,P3626/Q3626))</x:f>
      </x:c>
    </x:row>
    <x:row r="3627" spans="1:19" x14ac:dyDescent="0.3">
      <x:c r="A3627" s="0">
        <x:f>'Historical Trades'!A3627</x:f>
      </x:c>
      <x:c r="B3627" s="0">
        <x:f>'Historical Trades'!B3627</x:f>
      </x:c>
      <x:c r="C3627" s="23">
        <x:f>'Historical Trades'!C3627</x:f>
      </x:c>
      <x:c r="D3627" s="0">
        <x:f>'Historical Trades'!D3627</x:f>
      </x:c>
      <x:c r="E3627" s="23">
        <x:f>'Historical Trades'!E3627</x:f>
      </x:c>
      <x:c r="F3627" s="0">
        <x:f>'Historical Trades'!F3627</x:f>
      </x:c>
      <x:c r="G3627" s="0">
        <x:f>'Historical Trades'!G3627</x:f>
      </x:c>
      <x:c r="H3627" s="0">
        <x:f>'Historical Trades'!H3627</x:f>
      </x:c>
      <x:c r="I3627" s="0">
        <x:f>'Historical Trades'!I3627</x:f>
      </x:c>
      <x:c r="J3627" s="0">
        <x:f>'Historical Trades'!J3627</x:f>
      </x:c>
      <x:c r="K3627" s="0">
        <x:f>'Historical Trades'!K3627</x:f>
      </x:c>
      <x:c r="L3627" s="0">
        <x:f>'Historical Trades'!L3627</x:f>
      </x:c>
      <x:c r="M3627" s="0">
        <x:f>'Historical Trades'!M3627</x:f>
      </x:c>
      <x:c r="N3627" s="0">
        <x:f>CLEAN('Historical Trades'!O3627)</x:f>
      </x:c>
      <x:c r="P3627" s="14">
        <x:f>IF(G3627="sell",M3627,-M3627)</x:f>
      </x:c>
      <x:c r="Q3627" s="14">
        <x:f>VLOOKUP(N3627,'Currency Rates'!$A$3:$C$32,3,0)</x:f>
      </x:c>
      <x:c r="R3627" s="0">
        <x:f>IF(A3627="SPUS",0,IF(A3627="FWD",0,P3627/Q3627))</x:f>
      </x:c>
    </x:row>
    <x:row r="3628" spans="1:19" x14ac:dyDescent="0.3">
      <x:c r="A3628" s="0">
        <x:f>'Historical Trades'!A3628</x:f>
      </x:c>
      <x:c r="B3628" s="0">
        <x:f>'Historical Trades'!B3628</x:f>
      </x:c>
      <x:c r="C3628" s="23">
        <x:f>'Historical Trades'!C3628</x:f>
      </x:c>
      <x:c r="D3628" s="0">
        <x:f>'Historical Trades'!D3628</x:f>
      </x:c>
      <x:c r="E3628" s="23">
        <x:f>'Historical Trades'!E3628</x:f>
      </x:c>
      <x:c r="F3628" s="0">
        <x:f>'Historical Trades'!F3628</x:f>
      </x:c>
      <x:c r="G3628" s="0">
        <x:f>'Historical Trades'!G3628</x:f>
      </x:c>
      <x:c r="H3628" s="0">
        <x:f>'Historical Trades'!H3628</x:f>
      </x:c>
      <x:c r="I3628" s="0">
        <x:f>'Historical Trades'!I3628</x:f>
      </x:c>
      <x:c r="J3628" s="0">
        <x:f>'Historical Trades'!J3628</x:f>
      </x:c>
      <x:c r="K3628" s="0">
        <x:f>'Historical Trades'!K3628</x:f>
      </x:c>
      <x:c r="L3628" s="0">
        <x:f>'Historical Trades'!L3628</x:f>
      </x:c>
      <x:c r="M3628" s="0">
        <x:f>'Historical Trades'!M3628</x:f>
      </x:c>
      <x:c r="N3628" s="0">
        <x:f>CLEAN('Historical Trades'!O3628)</x:f>
      </x:c>
      <x:c r="P3628" s="14">
        <x:f>IF(G3628="sell",M3628,-M3628)</x:f>
      </x:c>
      <x:c r="Q3628" s="14">
        <x:f>VLOOKUP(N3628,'Currency Rates'!$A$3:$C$32,3,0)</x:f>
      </x:c>
      <x:c r="R3628" s="0">
        <x:f>IF(A3628="SPUS",0,IF(A3628="FWD",0,P3628/Q3628))</x:f>
      </x:c>
    </x:row>
    <x:row r="3629" spans="1:19" x14ac:dyDescent="0.3">
      <x:c r="A3629" s="0">
        <x:f>'Historical Trades'!A3629</x:f>
      </x:c>
      <x:c r="B3629" s="0">
        <x:f>'Historical Trades'!B3629</x:f>
      </x:c>
      <x:c r="C3629" s="23">
        <x:f>'Historical Trades'!C3629</x:f>
      </x:c>
      <x:c r="D3629" s="0">
        <x:f>'Historical Trades'!D3629</x:f>
      </x:c>
      <x:c r="E3629" s="23">
        <x:f>'Historical Trades'!E3629</x:f>
      </x:c>
      <x:c r="F3629" s="0">
        <x:f>'Historical Trades'!F3629</x:f>
      </x:c>
      <x:c r="G3629" s="0">
        <x:f>'Historical Trades'!G3629</x:f>
      </x:c>
      <x:c r="H3629" s="0">
        <x:f>'Historical Trades'!H3629</x:f>
      </x:c>
      <x:c r="I3629" s="0">
        <x:f>'Historical Trades'!I3629</x:f>
      </x:c>
      <x:c r="J3629" s="0">
        <x:f>'Historical Trades'!J3629</x:f>
      </x:c>
      <x:c r="K3629" s="0">
        <x:f>'Historical Trades'!K3629</x:f>
      </x:c>
      <x:c r="L3629" s="0">
        <x:f>'Historical Trades'!L3629</x:f>
      </x:c>
      <x:c r="M3629" s="0">
        <x:f>'Historical Trades'!M3629</x:f>
      </x:c>
      <x:c r="N3629" s="0">
        <x:f>CLEAN('Historical Trades'!O3629)</x:f>
      </x:c>
      <x:c r="P3629" s="14">
        <x:f>IF(G3629="sell",M3629,-M3629)</x:f>
      </x:c>
      <x:c r="Q3629" s="14">
        <x:f>VLOOKUP(N3629,'Currency Rates'!$A$3:$C$32,3,0)</x:f>
      </x:c>
      <x:c r="R3629" s="0">
        <x:f>IF(A3629="SPUS",0,IF(A3629="FWD",0,P3629/Q3629))</x:f>
      </x:c>
    </x:row>
    <x:row r="3630" spans="1:19" x14ac:dyDescent="0.3">
      <x:c r="A3630" s="0">
        <x:f>'Historical Trades'!A3630</x:f>
      </x:c>
      <x:c r="B3630" s="0">
        <x:f>'Historical Trades'!B3630</x:f>
      </x:c>
      <x:c r="C3630" s="23">
        <x:f>'Historical Trades'!C3630</x:f>
      </x:c>
      <x:c r="D3630" s="0">
        <x:f>'Historical Trades'!D3630</x:f>
      </x:c>
      <x:c r="E3630" s="23">
        <x:f>'Historical Trades'!E3630</x:f>
      </x:c>
      <x:c r="F3630" s="0">
        <x:f>'Historical Trades'!F3630</x:f>
      </x:c>
      <x:c r="G3630" s="0">
        <x:f>'Historical Trades'!G3630</x:f>
      </x:c>
      <x:c r="H3630" s="0">
        <x:f>'Historical Trades'!H3630</x:f>
      </x:c>
      <x:c r="I3630" s="0">
        <x:f>'Historical Trades'!I3630</x:f>
      </x:c>
      <x:c r="J3630" s="0">
        <x:f>'Historical Trades'!J3630</x:f>
      </x:c>
      <x:c r="K3630" s="0">
        <x:f>'Historical Trades'!K3630</x:f>
      </x:c>
      <x:c r="L3630" s="0">
        <x:f>'Historical Trades'!L3630</x:f>
      </x:c>
      <x:c r="M3630" s="0">
        <x:f>'Historical Trades'!M3630</x:f>
      </x:c>
      <x:c r="N3630" s="0">
        <x:f>CLEAN('Historical Trades'!O3630)</x:f>
      </x:c>
      <x:c r="P3630" s="14">
        <x:f>IF(G3630="sell",M3630,-M3630)</x:f>
      </x:c>
      <x:c r="Q3630" s="14">
        <x:f>VLOOKUP(N3630,'Currency Rates'!$A$3:$C$32,3,0)</x:f>
      </x:c>
      <x:c r="R3630" s="0">
        <x:f>IF(A3630="SPUS",0,IF(A3630="FWD",0,P3630/Q3630))</x:f>
      </x:c>
    </x:row>
    <x:row r="3631" spans="1:19" x14ac:dyDescent="0.3">
      <x:c r="A3631" s="0">
        <x:f>'Historical Trades'!A3631</x:f>
      </x:c>
      <x:c r="B3631" s="0">
        <x:f>'Historical Trades'!B3631</x:f>
      </x:c>
      <x:c r="C3631" s="23">
        <x:f>'Historical Trades'!C3631</x:f>
      </x:c>
      <x:c r="D3631" s="0">
        <x:f>'Historical Trades'!D3631</x:f>
      </x:c>
      <x:c r="E3631" s="23">
        <x:f>'Historical Trades'!E3631</x:f>
      </x:c>
      <x:c r="F3631" s="0">
        <x:f>'Historical Trades'!F3631</x:f>
      </x:c>
      <x:c r="G3631" s="0">
        <x:f>'Historical Trades'!G3631</x:f>
      </x:c>
      <x:c r="H3631" s="0">
        <x:f>'Historical Trades'!H3631</x:f>
      </x:c>
      <x:c r="I3631" s="0">
        <x:f>'Historical Trades'!I3631</x:f>
      </x:c>
      <x:c r="J3631" s="0">
        <x:f>'Historical Trades'!J3631</x:f>
      </x:c>
      <x:c r="K3631" s="0">
        <x:f>'Historical Trades'!K3631</x:f>
      </x:c>
      <x:c r="L3631" s="0">
        <x:f>'Historical Trades'!L3631</x:f>
      </x:c>
      <x:c r="M3631" s="0">
        <x:f>'Historical Trades'!M3631</x:f>
      </x:c>
      <x:c r="N3631" s="0">
        <x:f>CLEAN('Historical Trades'!O3631)</x:f>
      </x:c>
      <x:c r="P3631" s="14">
        <x:f>IF(G3631="sell",M3631,-M3631)</x:f>
      </x:c>
      <x:c r="Q3631" s="14">
        <x:f>VLOOKUP(N3631,'Currency Rates'!$A$3:$C$32,3,0)</x:f>
      </x:c>
      <x:c r="R3631" s="0">
        <x:f>IF(A3631="SPUS",0,IF(A3631="FWD",0,P3631/Q3631))</x:f>
      </x:c>
    </x:row>
    <x:row r="3632" spans="1:19" x14ac:dyDescent="0.3">
      <x:c r="A3632" s="0">
        <x:f>'Historical Trades'!A3632</x:f>
      </x:c>
      <x:c r="B3632" s="0">
        <x:f>'Historical Trades'!B3632</x:f>
      </x:c>
      <x:c r="C3632" s="23">
        <x:f>'Historical Trades'!C3632</x:f>
      </x:c>
      <x:c r="D3632" s="0">
        <x:f>'Historical Trades'!D3632</x:f>
      </x:c>
      <x:c r="E3632" s="23">
        <x:f>'Historical Trades'!E3632</x:f>
      </x:c>
      <x:c r="F3632" s="0">
        <x:f>'Historical Trades'!F3632</x:f>
      </x:c>
      <x:c r="G3632" s="0">
        <x:f>'Historical Trades'!G3632</x:f>
      </x:c>
      <x:c r="H3632" s="0">
        <x:f>'Historical Trades'!H3632</x:f>
      </x:c>
      <x:c r="I3632" s="0">
        <x:f>'Historical Trades'!I3632</x:f>
      </x:c>
      <x:c r="J3632" s="0">
        <x:f>'Historical Trades'!J3632</x:f>
      </x:c>
      <x:c r="K3632" s="0">
        <x:f>'Historical Trades'!K3632</x:f>
      </x:c>
      <x:c r="L3632" s="0">
        <x:f>'Historical Trades'!L3632</x:f>
      </x:c>
      <x:c r="M3632" s="0">
        <x:f>'Historical Trades'!M3632</x:f>
      </x:c>
      <x:c r="N3632" s="0">
        <x:f>CLEAN('Historical Trades'!O3632)</x:f>
      </x:c>
      <x:c r="P3632" s="14">
        <x:f>IF(G3632="sell",M3632,-M3632)</x:f>
      </x:c>
      <x:c r="Q3632" s="14">
        <x:f>VLOOKUP(N3632,'Currency Rates'!$A$3:$C$32,3,0)</x:f>
      </x:c>
      <x:c r="R3632" s="0">
        <x:f>IF(A3632="SPUS",0,IF(A3632="FWD",0,P3632/Q3632))</x:f>
      </x:c>
    </x:row>
    <x:row r="3633" spans="1:19" x14ac:dyDescent="0.3">
      <x:c r="A3633" s="0">
        <x:f>'Historical Trades'!A3633</x:f>
      </x:c>
      <x:c r="B3633" s="0">
        <x:f>'Historical Trades'!B3633</x:f>
      </x:c>
      <x:c r="C3633" s="23">
        <x:f>'Historical Trades'!C3633</x:f>
      </x:c>
      <x:c r="D3633" s="0">
        <x:f>'Historical Trades'!D3633</x:f>
      </x:c>
      <x:c r="E3633" s="23">
        <x:f>'Historical Trades'!E3633</x:f>
      </x:c>
      <x:c r="F3633" s="0">
        <x:f>'Historical Trades'!F3633</x:f>
      </x:c>
      <x:c r="G3633" s="0">
        <x:f>'Historical Trades'!G3633</x:f>
      </x:c>
      <x:c r="H3633" s="0">
        <x:f>'Historical Trades'!H3633</x:f>
      </x:c>
      <x:c r="I3633" s="0">
        <x:f>'Historical Trades'!I3633</x:f>
      </x:c>
      <x:c r="J3633" s="0">
        <x:f>'Historical Trades'!J3633</x:f>
      </x:c>
      <x:c r="K3633" s="0">
        <x:f>'Historical Trades'!K3633</x:f>
      </x:c>
      <x:c r="L3633" s="0">
        <x:f>'Historical Trades'!L3633</x:f>
      </x:c>
      <x:c r="M3633" s="0">
        <x:f>'Historical Trades'!M3633</x:f>
      </x:c>
      <x:c r="N3633" s="0">
        <x:f>CLEAN('Historical Trades'!O3633)</x:f>
      </x:c>
      <x:c r="P3633" s="14">
        <x:f>IF(G3633="sell",M3633,-M3633)</x:f>
      </x:c>
      <x:c r="Q3633" s="14">
        <x:f>VLOOKUP(N3633,'Currency Rates'!$A$3:$C$32,3,0)</x:f>
      </x:c>
      <x:c r="R3633" s="0">
        <x:f>IF(A3633="SPUS",0,IF(A3633="FWD",0,P3633/Q3633))</x:f>
      </x:c>
    </x:row>
    <x:row r="3634" spans="1:19" x14ac:dyDescent="0.3">
      <x:c r="A3634" s="0">
        <x:f>'Historical Trades'!A3634</x:f>
      </x:c>
      <x:c r="B3634" s="0">
        <x:f>'Historical Trades'!B3634</x:f>
      </x:c>
      <x:c r="C3634" s="23">
        <x:f>'Historical Trades'!C3634</x:f>
      </x:c>
      <x:c r="D3634" s="0">
        <x:f>'Historical Trades'!D3634</x:f>
      </x:c>
      <x:c r="E3634" s="23">
        <x:f>'Historical Trades'!E3634</x:f>
      </x:c>
      <x:c r="F3634" s="0">
        <x:f>'Historical Trades'!F3634</x:f>
      </x:c>
      <x:c r="G3634" s="0">
        <x:f>'Historical Trades'!G3634</x:f>
      </x:c>
      <x:c r="H3634" s="0">
        <x:f>'Historical Trades'!H3634</x:f>
      </x:c>
      <x:c r="I3634" s="0">
        <x:f>'Historical Trades'!I3634</x:f>
      </x:c>
      <x:c r="J3634" s="0">
        <x:f>'Historical Trades'!J3634</x:f>
      </x:c>
      <x:c r="K3634" s="0">
        <x:f>'Historical Trades'!K3634</x:f>
      </x:c>
      <x:c r="L3634" s="0">
        <x:f>'Historical Trades'!L3634</x:f>
      </x:c>
      <x:c r="M3634" s="0">
        <x:f>'Historical Trades'!M3634</x:f>
      </x:c>
      <x:c r="N3634" s="0">
        <x:f>CLEAN('Historical Trades'!O3634)</x:f>
      </x:c>
      <x:c r="P3634" s="14">
        <x:f>IF(G3634="sell",M3634,-M3634)</x:f>
      </x:c>
      <x:c r="Q3634" s="14">
        <x:f>VLOOKUP(N3634,'Currency Rates'!$A$3:$C$32,3,0)</x:f>
      </x:c>
      <x:c r="R3634" s="0">
        <x:f>IF(A3634="SPUS",0,IF(A3634="FWD",0,P3634/Q3634))</x:f>
      </x:c>
    </x:row>
    <x:row r="3635" spans="1:19" x14ac:dyDescent="0.3">
      <x:c r="A3635" s="0">
        <x:f>'Historical Trades'!A3635</x:f>
      </x:c>
      <x:c r="B3635" s="0">
        <x:f>'Historical Trades'!B3635</x:f>
      </x:c>
      <x:c r="C3635" s="23">
        <x:f>'Historical Trades'!C3635</x:f>
      </x:c>
      <x:c r="D3635" s="0">
        <x:f>'Historical Trades'!D3635</x:f>
      </x:c>
      <x:c r="E3635" s="23">
        <x:f>'Historical Trades'!E3635</x:f>
      </x:c>
      <x:c r="F3635" s="0">
        <x:f>'Historical Trades'!F3635</x:f>
      </x:c>
      <x:c r="G3635" s="0">
        <x:f>'Historical Trades'!G3635</x:f>
      </x:c>
      <x:c r="H3635" s="0">
        <x:f>'Historical Trades'!H3635</x:f>
      </x:c>
      <x:c r="I3635" s="0">
        <x:f>'Historical Trades'!I3635</x:f>
      </x:c>
      <x:c r="J3635" s="0">
        <x:f>'Historical Trades'!J3635</x:f>
      </x:c>
      <x:c r="K3635" s="0">
        <x:f>'Historical Trades'!K3635</x:f>
      </x:c>
      <x:c r="L3635" s="0">
        <x:f>'Historical Trades'!L3635</x:f>
      </x:c>
      <x:c r="M3635" s="0">
        <x:f>'Historical Trades'!M3635</x:f>
      </x:c>
      <x:c r="N3635" s="0">
        <x:f>CLEAN('Historical Trades'!O3635)</x:f>
      </x:c>
      <x:c r="P3635" s="14">
        <x:f>IF(G3635="sell",M3635,-M3635)</x:f>
      </x:c>
      <x:c r="Q3635" s="14">
        <x:f>VLOOKUP(N3635,'Currency Rates'!$A$3:$C$32,3,0)</x:f>
      </x:c>
      <x:c r="R3635" s="0">
        <x:f>IF(A3635="SPUS",0,IF(A3635="FWD",0,P3635/Q3635))</x:f>
      </x:c>
    </x:row>
    <x:row r="3636" spans="1:19" x14ac:dyDescent="0.3">
      <x:c r="A3636" s="0">
        <x:f>'Historical Trades'!A3636</x:f>
      </x:c>
      <x:c r="B3636" s="0">
        <x:f>'Historical Trades'!B3636</x:f>
      </x:c>
      <x:c r="C3636" s="23">
        <x:f>'Historical Trades'!C3636</x:f>
      </x:c>
      <x:c r="D3636" s="0">
        <x:f>'Historical Trades'!D3636</x:f>
      </x:c>
      <x:c r="E3636" s="23">
        <x:f>'Historical Trades'!E3636</x:f>
      </x:c>
      <x:c r="F3636" s="0">
        <x:f>'Historical Trades'!F3636</x:f>
      </x:c>
      <x:c r="G3636" s="0">
        <x:f>'Historical Trades'!G3636</x:f>
      </x:c>
      <x:c r="H3636" s="0">
        <x:f>'Historical Trades'!H3636</x:f>
      </x:c>
      <x:c r="I3636" s="0">
        <x:f>'Historical Trades'!I3636</x:f>
      </x:c>
      <x:c r="J3636" s="0">
        <x:f>'Historical Trades'!J3636</x:f>
      </x:c>
      <x:c r="K3636" s="0">
        <x:f>'Historical Trades'!K3636</x:f>
      </x:c>
      <x:c r="L3636" s="0">
        <x:f>'Historical Trades'!L3636</x:f>
      </x:c>
      <x:c r="M3636" s="0">
        <x:f>'Historical Trades'!M3636</x:f>
      </x:c>
      <x:c r="N3636" s="0">
        <x:f>CLEAN('Historical Trades'!O3636)</x:f>
      </x:c>
      <x:c r="P3636" s="14">
        <x:f>IF(G3636="sell",M3636,-M3636)</x:f>
      </x:c>
      <x:c r="Q3636" s="14">
        <x:f>VLOOKUP(N3636,'Currency Rates'!$A$3:$C$32,3,0)</x:f>
      </x:c>
      <x:c r="R3636" s="0">
        <x:f>IF(A3636="SPUS",0,IF(A3636="FWD",0,P3636/Q3636))</x:f>
      </x:c>
    </x:row>
    <x:row r="3637" spans="1:19" x14ac:dyDescent="0.3">
      <x:c r="A3637" s="0">
        <x:f>'Historical Trades'!A3637</x:f>
      </x:c>
      <x:c r="B3637" s="0">
        <x:f>'Historical Trades'!B3637</x:f>
      </x:c>
      <x:c r="C3637" s="23">
        <x:f>'Historical Trades'!C3637</x:f>
      </x:c>
      <x:c r="D3637" s="0">
        <x:f>'Historical Trades'!D3637</x:f>
      </x:c>
      <x:c r="E3637" s="23">
        <x:f>'Historical Trades'!E3637</x:f>
      </x:c>
      <x:c r="F3637" s="0">
        <x:f>'Historical Trades'!F3637</x:f>
      </x:c>
      <x:c r="G3637" s="0">
        <x:f>'Historical Trades'!G3637</x:f>
      </x:c>
      <x:c r="H3637" s="0">
        <x:f>'Historical Trades'!H3637</x:f>
      </x:c>
      <x:c r="I3637" s="0">
        <x:f>'Historical Trades'!I3637</x:f>
      </x:c>
      <x:c r="J3637" s="0">
        <x:f>'Historical Trades'!J3637</x:f>
      </x:c>
      <x:c r="K3637" s="0">
        <x:f>'Historical Trades'!K3637</x:f>
      </x:c>
      <x:c r="L3637" s="0">
        <x:f>'Historical Trades'!L3637</x:f>
      </x:c>
      <x:c r="M3637" s="0">
        <x:f>'Historical Trades'!M3637</x:f>
      </x:c>
      <x:c r="N3637" s="0">
        <x:f>CLEAN('Historical Trades'!O3637)</x:f>
      </x:c>
      <x:c r="P3637" s="14">
        <x:f>IF(G3637="sell",M3637,-M3637)</x:f>
      </x:c>
      <x:c r="Q3637" s="14">
        <x:f>VLOOKUP(N3637,'Currency Rates'!$A$3:$C$32,3,0)</x:f>
      </x:c>
      <x:c r="R3637" s="0">
        <x:f>IF(A3637="SPUS",0,IF(A3637="FWD",0,P3637/Q3637))</x:f>
      </x:c>
    </x:row>
    <x:row r="3638" spans="1:19" x14ac:dyDescent="0.3">
      <x:c r="A3638" s="0">
        <x:f>'Historical Trades'!A3638</x:f>
      </x:c>
      <x:c r="B3638" s="0">
        <x:f>'Historical Trades'!B3638</x:f>
      </x:c>
      <x:c r="C3638" s="23">
        <x:f>'Historical Trades'!C3638</x:f>
      </x:c>
      <x:c r="D3638" s="0">
        <x:f>'Historical Trades'!D3638</x:f>
      </x:c>
      <x:c r="E3638" s="23">
        <x:f>'Historical Trades'!E3638</x:f>
      </x:c>
      <x:c r="F3638" s="0">
        <x:f>'Historical Trades'!F3638</x:f>
      </x:c>
      <x:c r="G3638" s="0">
        <x:f>'Historical Trades'!G3638</x:f>
      </x:c>
      <x:c r="H3638" s="0">
        <x:f>'Historical Trades'!H3638</x:f>
      </x:c>
      <x:c r="I3638" s="0">
        <x:f>'Historical Trades'!I3638</x:f>
      </x:c>
      <x:c r="J3638" s="0">
        <x:f>'Historical Trades'!J3638</x:f>
      </x:c>
      <x:c r="K3638" s="0">
        <x:f>'Historical Trades'!K3638</x:f>
      </x:c>
      <x:c r="L3638" s="0">
        <x:f>'Historical Trades'!L3638</x:f>
      </x:c>
      <x:c r="M3638" s="0">
        <x:f>'Historical Trades'!M3638</x:f>
      </x:c>
      <x:c r="N3638" s="0">
        <x:f>CLEAN('Historical Trades'!O3638)</x:f>
      </x:c>
      <x:c r="P3638" s="14">
        <x:f>IF(G3638="sell",M3638,-M3638)</x:f>
      </x:c>
      <x:c r="Q3638" s="14">
        <x:f>VLOOKUP(N3638,'Currency Rates'!$A$3:$C$32,3,0)</x:f>
      </x:c>
      <x:c r="R3638" s="0">
        <x:f>IF(A3638="SPUS",0,IF(A3638="FWD",0,P3638/Q3638))</x:f>
      </x:c>
    </x:row>
    <x:row r="3639" spans="1:19" x14ac:dyDescent="0.3">
      <x:c r="A3639" s="0">
        <x:f>'Historical Trades'!A3639</x:f>
      </x:c>
      <x:c r="B3639" s="0">
        <x:f>'Historical Trades'!B3639</x:f>
      </x:c>
      <x:c r="C3639" s="23">
        <x:f>'Historical Trades'!C3639</x:f>
      </x:c>
      <x:c r="D3639" s="0">
        <x:f>'Historical Trades'!D3639</x:f>
      </x:c>
      <x:c r="E3639" s="23">
        <x:f>'Historical Trades'!E3639</x:f>
      </x:c>
      <x:c r="F3639" s="0">
        <x:f>'Historical Trades'!F3639</x:f>
      </x:c>
      <x:c r="G3639" s="0">
        <x:f>'Historical Trades'!G3639</x:f>
      </x:c>
      <x:c r="H3639" s="0">
        <x:f>'Historical Trades'!H3639</x:f>
      </x:c>
      <x:c r="I3639" s="0">
        <x:f>'Historical Trades'!I3639</x:f>
      </x:c>
      <x:c r="J3639" s="0">
        <x:f>'Historical Trades'!J3639</x:f>
      </x:c>
      <x:c r="K3639" s="0">
        <x:f>'Historical Trades'!K3639</x:f>
      </x:c>
      <x:c r="L3639" s="0">
        <x:f>'Historical Trades'!L3639</x:f>
      </x:c>
      <x:c r="M3639" s="0">
        <x:f>'Historical Trades'!M3639</x:f>
      </x:c>
      <x:c r="N3639" s="0">
        <x:f>CLEAN('Historical Trades'!O3639)</x:f>
      </x:c>
      <x:c r="P3639" s="14">
        <x:f>IF(G3639="sell",M3639,-M3639)</x:f>
      </x:c>
      <x:c r="Q3639" s="14">
        <x:f>VLOOKUP(N3639,'Currency Rates'!$A$3:$C$32,3,0)</x:f>
      </x:c>
      <x:c r="R3639" s="0">
        <x:f>IF(A3639="SPUS",0,IF(A3639="FWD",0,P3639/Q3639))</x:f>
      </x:c>
    </x:row>
    <x:row r="3640" spans="1:19" x14ac:dyDescent="0.3">
      <x:c r="A3640" s="0">
        <x:f>'Historical Trades'!A3640</x:f>
      </x:c>
      <x:c r="B3640" s="0">
        <x:f>'Historical Trades'!B3640</x:f>
      </x:c>
      <x:c r="C3640" s="23">
        <x:f>'Historical Trades'!C3640</x:f>
      </x:c>
      <x:c r="D3640" s="0">
        <x:f>'Historical Trades'!D3640</x:f>
      </x:c>
      <x:c r="E3640" s="23">
        <x:f>'Historical Trades'!E3640</x:f>
      </x:c>
      <x:c r="F3640" s="0">
        <x:f>'Historical Trades'!F3640</x:f>
      </x:c>
      <x:c r="G3640" s="0">
        <x:f>'Historical Trades'!G3640</x:f>
      </x:c>
      <x:c r="H3640" s="0">
        <x:f>'Historical Trades'!H3640</x:f>
      </x:c>
      <x:c r="I3640" s="0">
        <x:f>'Historical Trades'!I3640</x:f>
      </x:c>
      <x:c r="J3640" s="0">
        <x:f>'Historical Trades'!J3640</x:f>
      </x:c>
      <x:c r="K3640" s="0">
        <x:f>'Historical Trades'!K3640</x:f>
      </x:c>
      <x:c r="L3640" s="0">
        <x:f>'Historical Trades'!L3640</x:f>
      </x:c>
      <x:c r="M3640" s="0">
        <x:f>'Historical Trades'!M3640</x:f>
      </x:c>
      <x:c r="N3640" s="0">
        <x:f>CLEAN('Historical Trades'!O3640)</x:f>
      </x:c>
      <x:c r="P3640" s="14">
        <x:f>IF(G3640="sell",M3640,-M3640)</x:f>
      </x:c>
      <x:c r="Q3640" s="14">
        <x:f>VLOOKUP(N3640,'Currency Rates'!$A$3:$C$32,3,0)</x:f>
      </x:c>
      <x:c r="R3640" s="0">
        <x:f>IF(A3640="SPUS",0,IF(A3640="FWD",0,P3640/Q3640))</x:f>
      </x:c>
    </x:row>
    <x:row r="3641" spans="1:19" x14ac:dyDescent="0.3">
      <x:c r="A3641" s="0">
        <x:f>'Historical Trades'!A3641</x:f>
      </x:c>
      <x:c r="B3641" s="0">
        <x:f>'Historical Trades'!B3641</x:f>
      </x:c>
      <x:c r="C3641" s="23">
        <x:f>'Historical Trades'!C3641</x:f>
      </x:c>
      <x:c r="D3641" s="0">
        <x:f>'Historical Trades'!D3641</x:f>
      </x:c>
      <x:c r="E3641" s="23">
        <x:f>'Historical Trades'!E3641</x:f>
      </x:c>
      <x:c r="F3641" s="0">
        <x:f>'Historical Trades'!F3641</x:f>
      </x:c>
      <x:c r="G3641" s="0">
        <x:f>'Historical Trades'!G3641</x:f>
      </x:c>
      <x:c r="H3641" s="0">
        <x:f>'Historical Trades'!H3641</x:f>
      </x:c>
      <x:c r="I3641" s="0">
        <x:f>'Historical Trades'!I3641</x:f>
      </x:c>
      <x:c r="J3641" s="0">
        <x:f>'Historical Trades'!J3641</x:f>
      </x:c>
      <x:c r="K3641" s="0">
        <x:f>'Historical Trades'!K3641</x:f>
      </x:c>
      <x:c r="L3641" s="0">
        <x:f>'Historical Trades'!L3641</x:f>
      </x:c>
      <x:c r="M3641" s="0">
        <x:f>'Historical Trades'!M3641</x:f>
      </x:c>
      <x:c r="N3641" s="0">
        <x:f>CLEAN('Historical Trades'!O3641)</x:f>
      </x:c>
      <x:c r="P3641" s="14">
        <x:f>IF(G3641="sell",M3641,-M3641)</x:f>
      </x:c>
      <x:c r="Q3641" s="14">
        <x:f>VLOOKUP(N3641,'Currency Rates'!$A$3:$C$32,3,0)</x:f>
      </x:c>
      <x:c r="R3641" s="0">
        <x:f>IF(A3641="SPUS",0,IF(A3641="FWD",0,P3641/Q3641))</x:f>
      </x:c>
    </x:row>
    <x:row r="3642" spans="1:19" x14ac:dyDescent="0.3">
      <x:c r="A3642" s="0">
        <x:f>'Historical Trades'!A3642</x:f>
      </x:c>
      <x:c r="B3642" s="0">
        <x:f>'Historical Trades'!B3642</x:f>
      </x:c>
      <x:c r="C3642" s="23">
        <x:f>'Historical Trades'!C3642</x:f>
      </x:c>
      <x:c r="D3642" s="0">
        <x:f>'Historical Trades'!D3642</x:f>
      </x:c>
      <x:c r="E3642" s="23">
        <x:f>'Historical Trades'!E3642</x:f>
      </x:c>
      <x:c r="F3642" s="0">
        <x:f>'Historical Trades'!F3642</x:f>
      </x:c>
      <x:c r="G3642" s="0">
        <x:f>'Historical Trades'!G3642</x:f>
      </x:c>
      <x:c r="H3642" s="0">
        <x:f>'Historical Trades'!H3642</x:f>
      </x:c>
      <x:c r="I3642" s="0">
        <x:f>'Historical Trades'!I3642</x:f>
      </x:c>
      <x:c r="J3642" s="0">
        <x:f>'Historical Trades'!J3642</x:f>
      </x:c>
      <x:c r="K3642" s="0">
        <x:f>'Historical Trades'!K3642</x:f>
      </x:c>
      <x:c r="L3642" s="0">
        <x:f>'Historical Trades'!L3642</x:f>
      </x:c>
      <x:c r="M3642" s="0">
        <x:f>'Historical Trades'!M3642</x:f>
      </x:c>
      <x:c r="N3642" s="0">
        <x:f>CLEAN('Historical Trades'!O3642)</x:f>
      </x:c>
      <x:c r="P3642" s="14">
        <x:f>IF(G3642="sell",M3642,-M3642)</x:f>
      </x:c>
      <x:c r="Q3642" s="14">
        <x:f>VLOOKUP(N3642,'Currency Rates'!$A$3:$C$32,3,0)</x:f>
      </x:c>
      <x:c r="R3642" s="0">
        <x:f>IF(A3642="SPUS",0,IF(A3642="FWD",0,P3642/Q3642))</x:f>
      </x:c>
    </x:row>
    <x:row r="3643" spans="1:19" x14ac:dyDescent="0.3">
      <x:c r="A3643" s="0">
        <x:f>'Historical Trades'!A3643</x:f>
      </x:c>
      <x:c r="B3643" s="0">
        <x:f>'Historical Trades'!B3643</x:f>
      </x:c>
      <x:c r="C3643" s="23">
        <x:f>'Historical Trades'!C3643</x:f>
      </x:c>
      <x:c r="D3643" s="0">
        <x:f>'Historical Trades'!D3643</x:f>
      </x:c>
      <x:c r="E3643" s="23">
        <x:f>'Historical Trades'!E3643</x:f>
      </x:c>
      <x:c r="F3643" s="0">
        <x:f>'Historical Trades'!F3643</x:f>
      </x:c>
      <x:c r="G3643" s="0">
        <x:f>'Historical Trades'!G3643</x:f>
      </x:c>
      <x:c r="H3643" s="0">
        <x:f>'Historical Trades'!H3643</x:f>
      </x:c>
      <x:c r="I3643" s="0">
        <x:f>'Historical Trades'!I3643</x:f>
      </x:c>
      <x:c r="J3643" s="0">
        <x:f>'Historical Trades'!J3643</x:f>
      </x:c>
      <x:c r="K3643" s="0">
        <x:f>'Historical Trades'!K3643</x:f>
      </x:c>
      <x:c r="L3643" s="0">
        <x:f>'Historical Trades'!L3643</x:f>
      </x:c>
      <x:c r="M3643" s="0">
        <x:f>'Historical Trades'!M3643</x:f>
      </x:c>
      <x:c r="N3643" s="0">
        <x:f>CLEAN('Historical Trades'!O3643)</x:f>
      </x:c>
      <x:c r="P3643" s="14">
        <x:f>IF(G3643="sell",M3643,-M3643)</x:f>
      </x:c>
      <x:c r="Q3643" s="14">
        <x:f>VLOOKUP(N3643,'Currency Rates'!$A$3:$C$32,3,0)</x:f>
      </x:c>
      <x:c r="R3643" s="0">
        <x:f>IF(A3643="SPUS",0,IF(A3643="FWD",0,P3643/Q3643))</x:f>
      </x:c>
    </x:row>
    <x:row r="3644" spans="1:19" x14ac:dyDescent="0.3">
      <x:c r="A3644" s="0">
        <x:f>'Historical Trades'!A3644</x:f>
      </x:c>
      <x:c r="B3644" s="0">
        <x:f>'Historical Trades'!B3644</x:f>
      </x:c>
      <x:c r="C3644" s="23">
        <x:f>'Historical Trades'!C3644</x:f>
      </x:c>
      <x:c r="D3644" s="0">
        <x:f>'Historical Trades'!D3644</x:f>
      </x:c>
      <x:c r="E3644" s="23">
        <x:f>'Historical Trades'!E3644</x:f>
      </x:c>
      <x:c r="F3644" s="0">
        <x:f>'Historical Trades'!F3644</x:f>
      </x:c>
      <x:c r="G3644" s="0">
        <x:f>'Historical Trades'!G3644</x:f>
      </x:c>
      <x:c r="H3644" s="0">
        <x:f>'Historical Trades'!H3644</x:f>
      </x:c>
      <x:c r="I3644" s="0">
        <x:f>'Historical Trades'!I3644</x:f>
      </x:c>
      <x:c r="J3644" s="0">
        <x:f>'Historical Trades'!J3644</x:f>
      </x:c>
      <x:c r="K3644" s="0">
        <x:f>'Historical Trades'!K3644</x:f>
      </x:c>
      <x:c r="L3644" s="0">
        <x:f>'Historical Trades'!L3644</x:f>
      </x:c>
      <x:c r="M3644" s="0">
        <x:f>'Historical Trades'!M3644</x:f>
      </x:c>
      <x:c r="N3644" s="0">
        <x:f>CLEAN('Historical Trades'!O3644)</x:f>
      </x:c>
      <x:c r="P3644" s="14">
        <x:f>IF(G3644="sell",M3644,-M3644)</x:f>
      </x:c>
      <x:c r="Q3644" s="14">
        <x:f>VLOOKUP(N3644,'Currency Rates'!$A$3:$C$32,3,0)</x:f>
      </x:c>
      <x:c r="R3644" s="0">
        <x:f>IF(A3644="SPUS",0,IF(A3644="FWD",0,P3644/Q3644))</x:f>
      </x:c>
    </x:row>
    <x:row r="3645" spans="1:19" x14ac:dyDescent="0.3">
      <x:c r="A3645" s="0">
        <x:f>'Historical Trades'!A3645</x:f>
      </x:c>
      <x:c r="B3645" s="0">
        <x:f>'Historical Trades'!B3645</x:f>
      </x:c>
      <x:c r="C3645" s="23">
        <x:f>'Historical Trades'!C3645</x:f>
      </x:c>
      <x:c r="D3645" s="0">
        <x:f>'Historical Trades'!D3645</x:f>
      </x:c>
      <x:c r="E3645" s="23">
        <x:f>'Historical Trades'!E3645</x:f>
      </x:c>
      <x:c r="F3645" s="0">
        <x:f>'Historical Trades'!F3645</x:f>
      </x:c>
      <x:c r="G3645" s="0">
        <x:f>'Historical Trades'!G3645</x:f>
      </x:c>
      <x:c r="H3645" s="0">
        <x:f>'Historical Trades'!H3645</x:f>
      </x:c>
      <x:c r="I3645" s="0">
        <x:f>'Historical Trades'!I3645</x:f>
      </x:c>
      <x:c r="J3645" s="0">
        <x:f>'Historical Trades'!J3645</x:f>
      </x:c>
      <x:c r="K3645" s="0">
        <x:f>'Historical Trades'!K3645</x:f>
      </x:c>
      <x:c r="L3645" s="0">
        <x:f>'Historical Trades'!L3645</x:f>
      </x:c>
      <x:c r="M3645" s="0">
        <x:f>'Historical Trades'!M3645</x:f>
      </x:c>
      <x:c r="N3645" s="0">
        <x:f>CLEAN('Historical Trades'!O3645)</x:f>
      </x:c>
      <x:c r="P3645" s="14">
        <x:f>IF(G3645="sell",M3645,-M3645)</x:f>
      </x:c>
      <x:c r="Q3645" s="14">
        <x:f>VLOOKUP(N3645,'Currency Rates'!$A$3:$C$32,3,0)</x:f>
      </x:c>
      <x:c r="R3645" s="0">
        <x:f>IF(A3645="SPUS",0,IF(A3645="FWD",0,P3645/Q3645))</x:f>
      </x:c>
    </x:row>
    <x:row r="3646" spans="1:19" x14ac:dyDescent="0.3">
      <x:c r="A3646" s="0">
        <x:f>'Historical Trades'!A3646</x:f>
      </x:c>
      <x:c r="B3646" s="0">
        <x:f>'Historical Trades'!B3646</x:f>
      </x:c>
      <x:c r="C3646" s="23">
        <x:f>'Historical Trades'!C3646</x:f>
      </x:c>
      <x:c r="D3646" s="0">
        <x:f>'Historical Trades'!D3646</x:f>
      </x:c>
      <x:c r="E3646" s="23">
        <x:f>'Historical Trades'!E3646</x:f>
      </x:c>
      <x:c r="F3646" s="0">
        <x:f>'Historical Trades'!F3646</x:f>
      </x:c>
      <x:c r="G3646" s="0">
        <x:f>'Historical Trades'!G3646</x:f>
      </x:c>
      <x:c r="H3646" s="0">
        <x:f>'Historical Trades'!H3646</x:f>
      </x:c>
      <x:c r="I3646" s="0">
        <x:f>'Historical Trades'!I3646</x:f>
      </x:c>
      <x:c r="J3646" s="0">
        <x:f>'Historical Trades'!J3646</x:f>
      </x:c>
      <x:c r="K3646" s="0">
        <x:f>'Historical Trades'!K3646</x:f>
      </x:c>
      <x:c r="L3646" s="0">
        <x:f>'Historical Trades'!L3646</x:f>
      </x:c>
      <x:c r="M3646" s="0">
        <x:f>'Historical Trades'!M3646</x:f>
      </x:c>
      <x:c r="N3646" s="0">
        <x:f>CLEAN('Historical Trades'!O3646)</x:f>
      </x:c>
      <x:c r="P3646" s="14">
        <x:f>IF(G3646="sell",M3646,-M3646)</x:f>
      </x:c>
      <x:c r="Q3646" s="14">
        <x:f>VLOOKUP(N3646,'Currency Rates'!$A$3:$C$32,3,0)</x:f>
      </x:c>
      <x:c r="R3646" s="0">
        <x:f>IF(A3646="SPUS",0,IF(A3646="FWD",0,P3646/Q3646))</x:f>
      </x:c>
    </x:row>
    <x:row r="3647" spans="1:19" x14ac:dyDescent="0.3">
      <x:c r="A3647" s="0">
        <x:f>'Historical Trades'!A3647</x:f>
      </x:c>
      <x:c r="B3647" s="0">
        <x:f>'Historical Trades'!B3647</x:f>
      </x:c>
      <x:c r="C3647" s="23">
        <x:f>'Historical Trades'!C3647</x:f>
      </x:c>
      <x:c r="D3647" s="0">
        <x:f>'Historical Trades'!D3647</x:f>
      </x:c>
      <x:c r="E3647" s="23">
        <x:f>'Historical Trades'!E3647</x:f>
      </x:c>
      <x:c r="F3647" s="0">
        <x:f>'Historical Trades'!F3647</x:f>
      </x:c>
      <x:c r="G3647" s="0">
        <x:f>'Historical Trades'!G3647</x:f>
      </x:c>
      <x:c r="H3647" s="0">
        <x:f>'Historical Trades'!H3647</x:f>
      </x:c>
      <x:c r="I3647" s="0">
        <x:f>'Historical Trades'!I3647</x:f>
      </x:c>
      <x:c r="J3647" s="0">
        <x:f>'Historical Trades'!J3647</x:f>
      </x:c>
      <x:c r="K3647" s="0">
        <x:f>'Historical Trades'!K3647</x:f>
      </x:c>
      <x:c r="L3647" s="0">
        <x:f>'Historical Trades'!L3647</x:f>
      </x:c>
      <x:c r="M3647" s="0">
        <x:f>'Historical Trades'!M3647</x:f>
      </x:c>
      <x:c r="N3647" s="0">
        <x:f>CLEAN('Historical Trades'!O3647)</x:f>
      </x:c>
      <x:c r="P3647" s="14">
        <x:f>IF(G3647="sell",M3647,-M3647)</x:f>
      </x:c>
      <x:c r="Q3647" s="14">
        <x:f>VLOOKUP(N3647,'Currency Rates'!$A$3:$C$32,3,0)</x:f>
      </x:c>
      <x:c r="R3647" s="0">
        <x:f>IF(A3647="SPUS",0,IF(A3647="FWD",0,P3647/Q3647))</x:f>
      </x:c>
    </x:row>
    <x:row r="3648" spans="1:19" x14ac:dyDescent="0.3">
      <x:c r="A3648" s="0">
        <x:f>'Historical Trades'!A3648</x:f>
      </x:c>
      <x:c r="B3648" s="0">
        <x:f>'Historical Trades'!B3648</x:f>
      </x:c>
      <x:c r="C3648" s="23">
        <x:f>'Historical Trades'!C3648</x:f>
      </x:c>
      <x:c r="D3648" s="0">
        <x:f>'Historical Trades'!D3648</x:f>
      </x:c>
      <x:c r="E3648" s="23">
        <x:f>'Historical Trades'!E3648</x:f>
      </x:c>
      <x:c r="F3648" s="0">
        <x:f>'Historical Trades'!F3648</x:f>
      </x:c>
      <x:c r="G3648" s="0">
        <x:f>'Historical Trades'!G3648</x:f>
      </x:c>
      <x:c r="H3648" s="0">
        <x:f>'Historical Trades'!H3648</x:f>
      </x:c>
      <x:c r="I3648" s="0">
        <x:f>'Historical Trades'!I3648</x:f>
      </x:c>
      <x:c r="J3648" s="0">
        <x:f>'Historical Trades'!J3648</x:f>
      </x:c>
      <x:c r="K3648" s="0">
        <x:f>'Historical Trades'!K3648</x:f>
      </x:c>
      <x:c r="L3648" s="0">
        <x:f>'Historical Trades'!L3648</x:f>
      </x:c>
      <x:c r="M3648" s="0">
        <x:f>'Historical Trades'!M3648</x:f>
      </x:c>
      <x:c r="N3648" s="0">
        <x:f>CLEAN('Historical Trades'!O3648)</x:f>
      </x:c>
      <x:c r="P3648" s="14">
        <x:f>IF(G3648="sell",M3648,-M3648)</x:f>
      </x:c>
      <x:c r="Q3648" s="14">
        <x:f>VLOOKUP(N3648,'Currency Rates'!$A$3:$C$32,3,0)</x:f>
      </x:c>
      <x:c r="R3648" s="0">
        <x:f>IF(A3648="SPUS",0,IF(A3648="FWD",0,P3648/Q3648))</x:f>
      </x:c>
    </x:row>
    <x:row r="3649" spans="1:19" x14ac:dyDescent="0.3">
      <x:c r="A3649" s="0">
        <x:f>'Historical Trades'!A3649</x:f>
      </x:c>
      <x:c r="B3649" s="0">
        <x:f>'Historical Trades'!B3649</x:f>
      </x:c>
      <x:c r="C3649" s="23">
        <x:f>'Historical Trades'!C3649</x:f>
      </x:c>
      <x:c r="D3649" s="0">
        <x:f>'Historical Trades'!D3649</x:f>
      </x:c>
      <x:c r="E3649" s="23">
        <x:f>'Historical Trades'!E3649</x:f>
      </x:c>
      <x:c r="F3649" s="0">
        <x:f>'Historical Trades'!F3649</x:f>
      </x:c>
      <x:c r="G3649" s="0">
        <x:f>'Historical Trades'!G3649</x:f>
      </x:c>
      <x:c r="H3649" s="0">
        <x:f>'Historical Trades'!H3649</x:f>
      </x:c>
      <x:c r="I3649" s="0">
        <x:f>'Historical Trades'!I3649</x:f>
      </x:c>
      <x:c r="J3649" s="0">
        <x:f>'Historical Trades'!J3649</x:f>
      </x:c>
      <x:c r="K3649" s="0">
        <x:f>'Historical Trades'!K3649</x:f>
      </x:c>
      <x:c r="L3649" s="0">
        <x:f>'Historical Trades'!L3649</x:f>
      </x:c>
      <x:c r="M3649" s="0">
        <x:f>'Historical Trades'!M3649</x:f>
      </x:c>
      <x:c r="N3649" s="0">
        <x:f>CLEAN('Historical Trades'!O3649)</x:f>
      </x:c>
      <x:c r="P3649" s="14">
        <x:f>IF(G3649="sell",M3649,-M3649)</x:f>
      </x:c>
      <x:c r="Q3649" s="14">
        <x:f>VLOOKUP(N3649,'Currency Rates'!$A$3:$C$32,3,0)</x:f>
      </x:c>
      <x:c r="R3649" s="0">
        <x:f>IF(A3649="SPUS",0,IF(A3649="FWD",0,P3649/Q3649))</x:f>
      </x:c>
    </x:row>
    <x:row r="3650" spans="1:19" x14ac:dyDescent="0.3">
      <x:c r="A3650" s="0">
        <x:f>'Historical Trades'!A3650</x:f>
      </x:c>
      <x:c r="B3650" s="0">
        <x:f>'Historical Trades'!B3650</x:f>
      </x:c>
      <x:c r="C3650" s="23">
        <x:f>'Historical Trades'!C3650</x:f>
      </x:c>
      <x:c r="D3650" s="0">
        <x:f>'Historical Trades'!D3650</x:f>
      </x:c>
      <x:c r="E3650" s="23">
        <x:f>'Historical Trades'!E3650</x:f>
      </x:c>
      <x:c r="F3650" s="0">
        <x:f>'Historical Trades'!F3650</x:f>
      </x:c>
      <x:c r="G3650" s="0">
        <x:f>'Historical Trades'!G3650</x:f>
      </x:c>
      <x:c r="H3650" s="0">
        <x:f>'Historical Trades'!H3650</x:f>
      </x:c>
      <x:c r="I3650" s="0">
        <x:f>'Historical Trades'!I3650</x:f>
      </x:c>
      <x:c r="J3650" s="0">
        <x:f>'Historical Trades'!J3650</x:f>
      </x:c>
      <x:c r="K3650" s="0">
        <x:f>'Historical Trades'!K3650</x:f>
      </x:c>
      <x:c r="L3650" s="0">
        <x:f>'Historical Trades'!L3650</x:f>
      </x:c>
      <x:c r="M3650" s="0">
        <x:f>'Historical Trades'!M3650</x:f>
      </x:c>
      <x:c r="N3650" s="0">
        <x:f>CLEAN('Historical Trades'!O3650)</x:f>
      </x:c>
      <x:c r="P3650" s="14">
        <x:f>IF(G3650="sell",M3650,-M3650)</x:f>
      </x:c>
      <x:c r="Q3650" s="14">
        <x:f>VLOOKUP(N3650,'Currency Rates'!$A$3:$C$32,3,0)</x:f>
      </x:c>
      <x:c r="R3650" s="0">
        <x:f>IF(A3650="SPUS",0,IF(A3650="FWD",0,P3650/Q3650))</x:f>
      </x:c>
    </x:row>
    <x:row r="3651" spans="1:19" x14ac:dyDescent="0.3">
      <x:c r="A3651" s="0">
        <x:f>'Historical Trades'!A3651</x:f>
      </x:c>
      <x:c r="B3651" s="0">
        <x:f>'Historical Trades'!B3651</x:f>
      </x:c>
      <x:c r="C3651" s="23">
        <x:f>'Historical Trades'!C3651</x:f>
      </x:c>
      <x:c r="D3651" s="0">
        <x:f>'Historical Trades'!D3651</x:f>
      </x:c>
      <x:c r="E3651" s="23">
        <x:f>'Historical Trades'!E3651</x:f>
      </x:c>
      <x:c r="F3651" s="0">
        <x:f>'Historical Trades'!F3651</x:f>
      </x:c>
      <x:c r="G3651" s="0">
        <x:f>'Historical Trades'!G3651</x:f>
      </x:c>
      <x:c r="H3651" s="0">
        <x:f>'Historical Trades'!H3651</x:f>
      </x:c>
      <x:c r="I3651" s="0">
        <x:f>'Historical Trades'!I3651</x:f>
      </x:c>
      <x:c r="J3651" s="0">
        <x:f>'Historical Trades'!J3651</x:f>
      </x:c>
      <x:c r="K3651" s="0">
        <x:f>'Historical Trades'!K3651</x:f>
      </x:c>
      <x:c r="L3651" s="0">
        <x:f>'Historical Trades'!L3651</x:f>
      </x:c>
      <x:c r="M3651" s="0">
        <x:f>'Historical Trades'!M3651</x:f>
      </x:c>
      <x:c r="N3651" s="0">
        <x:f>CLEAN('Historical Trades'!O3651)</x:f>
      </x:c>
      <x:c r="P3651" s="14">
        <x:f>IF(G3651="sell",M3651,-M3651)</x:f>
      </x:c>
      <x:c r="Q3651" s="14">
        <x:f>VLOOKUP(N3651,'Currency Rates'!$A$3:$C$32,3,0)</x:f>
      </x:c>
      <x:c r="R3651" s="0">
        <x:f>IF(A3651="SPUS",0,IF(A3651="FWD",0,P3651/Q3651))</x:f>
      </x:c>
    </x:row>
    <x:row r="3652" spans="1:19" x14ac:dyDescent="0.3">
      <x:c r="A3652" s="0">
        <x:f>'Historical Trades'!A3652</x:f>
      </x:c>
      <x:c r="B3652" s="0">
        <x:f>'Historical Trades'!B3652</x:f>
      </x:c>
      <x:c r="C3652" s="23">
        <x:f>'Historical Trades'!C3652</x:f>
      </x:c>
      <x:c r="D3652" s="0">
        <x:f>'Historical Trades'!D3652</x:f>
      </x:c>
      <x:c r="E3652" s="23">
        <x:f>'Historical Trades'!E3652</x:f>
      </x:c>
      <x:c r="F3652" s="0">
        <x:f>'Historical Trades'!F3652</x:f>
      </x:c>
      <x:c r="G3652" s="0">
        <x:f>'Historical Trades'!G3652</x:f>
      </x:c>
      <x:c r="H3652" s="0">
        <x:f>'Historical Trades'!H3652</x:f>
      </x:c>
      <x:c r="I3652" s="0">
        <x:f>'Historical Trades'!I3652</x:f>
      </x:c>
      <x:c r="J3652" s="0">
        <x:f>'Historical Trades'!J3652</x:f>
      </x:c>
      <x:c r="K3652" s="0">
        <x:f>'Historical Trades'!K3652</x:f>
      </x:c>
      <x:c r="L3652" s="0">
        <x:f>'Historical Trades'!L3652</x:f>
      </x:c>
      <x:c r="M3652" s="0">
        <x:f>'Historical Trades'!M3652</x:f>
      </x:c>
      <x:c r="N3652" s="0">
        <x:f>CLEAN('Historical Trades'!O3652)</x:f>
      </x:c>
      <x:c r="P3652" s="14">
        <x:f>IF(G3652="sell",M3652,-M3652)</x:f>
      </x:c>
      <x:c r="Q3652" s="14">
        <x:f>VLOOKUP(N3652,'Currency Rates'!$A$3:$C$32,3,0)</x:f>
      </x:c>
      <x:c r="R3652" s="0">
        <x:f>IF(A3652="SPUS",0,IF(A3652="FWD",0,P3652/Q3652))</x:f>
      </x:c>
    </x:row>
    <x:row r="3653" spans="1:19" x14ac:dyDescent="0.3">
      <x:c r="A3653" s="0">
        <x:f>'Historical Trades'!A3653</x:f>
      </x:c>
      <x:c r="B3653" s="0">
        <x:f>'Historical Trades'!B3653</x:f>
      </x:c>
      <x:c r="C3653" s="23">
        <x:f>'Historical Trades'!C3653</x:f>
      </x:c>
      <x:c r="D3653" s="0">
        <x:f>'Historical Trades'!D3653</x:f>
      </x:c>
      <x:c r="E3653" s="23">
        <x:f>'Historical Trades'!E3653</x:f>
      </x:c>
      <x:c r="F3653" s="0">
        <x:f>'Historical Trades'!F3653</x:f>
      </x:c>
      <x:c r="G3653" s="0">
        <x:f>'Historical Trades'!G3653</x:f>
      </x:c>
      <x:c r="H3653" s="0">
        <x:f>'Historical Trades'!H3653</x:f>
      </x:c>
      <x:c r="I3653" s="0">
        <x:f>'Historical Trades'!I3653</x:f>
      </x:c>
      <x:c r="J3653" s="0">
        <x:f>'Historical Trades'!J3653</x:f>
      </x:c>
      <x:c r="K3653" s="0">
        <x:f>'Historical Trades'!K3653</x:f>
      </x:c>
      <x:c r="L3653" s="0">
        <x:f>'Historical Trades'!L3653</x:f>
      </x:c>
      <x:c r="M3653" s="0">
        <x:f>'Historical Trades'!M3653</x:f>
      </x:c>
      <x:c r="N3653" s="0">
        <x:f>CLEAN('Historical Trades'!O3653)</x:f>
      </x:c>
      <x:c r="P3653" s="14">
        <x:f>IF(G3653="sell",M3653,-M3653)</x:f>
      </x:c>
      <x:c r="Q3653" s="14">
        <x:f>VLOOKUP(N3653,'Currency Rates'!$A$3:$C$32,3,0)</x:f>
      </x:c>
      <x:c r="R3653" s="0">
        <x:f>IF(A3653="SPUS",0,IF(A3653="FWD",0,P3653/Q3653))</x:f>
      </x:c>
    </x:row>
    <x:row r="3654" spans="1:19" x14ac:dyDescent="0.3">
      <x:c r="A3654" s="0">
        <x:f>'Historical Trades'!A3654</x:f>
      </x:c>
      <x:c r="B3654" s="0">
        <x:f>'Historical Trades'!B3654</x:f>
      </x:c>
      <x:c r="C3654" s="23">
        <x:f>'Historical Trades'!C3654</x:f>
      </x:c>
      <x:c r="D3654" s="0">
        <x:f>'Historical Trades'!D3654</x:f>
      </x:c>
      <x:c r="E3654" s="23">
        <x:f>'Historical Trades'!E3654</x:f>
      </x:c>
      <x:c r="F3654" s="0">
        <x:f>'Historical Trades'!F3654</x:f>
      </x:c>
      <x:c r="G3654" s="0">
        <x:f>'Historical Trades'!G3654</x:f>
      </x:c>
      <x:c r="H3654" s="0">
        <x:f>'Historical Trades'!H3654</x:f>
      </x:c>
      <x:c r="I3654" s="0">
        <x:f>'Historical Trades'!I3654</x:f>
      </x:c>
      <x:c r="J3654" s="0">
        <x:f>'Historical Trades'!J3654</x:f>
      </x:c>
      <x:c r="K3654" s="0">
        <x:f>'Historical Trades'!K3654</x:f>
      </x:c>
      <x:c r="L3654" s="0">
        <x:f>'Historical Trades'!L3654</x:f>
      </x:c>
      <x:c r="M3654" s="0">
        <x:f>'Historical Trades'!M3654</x:f>
      </x:c>
      <x:c r="N3654" s="0">
        <x:f>CLEAN('Historical Trades'!O3654)</x:f>
      </x:c>
      <x:c r="P3654" s="14">
        <x:f>IF(G3654="sell",M3654,-M3654)</x:f>
      </x:c>
      <x:c r="Q3654" s="14">
        <x:f>VLOOKUP(N3654,'Currency Rates'!$A$3:$C$32,3,0)</x:f>
      </x:c>
      <x:c r="R3654" s="0">
        <x:f>IF(A3654="SPUS",0,IF(A3654="FWD",0,P3654/Q3654))</x:f>
      </x:c>
    </x:row>
    <x:row r="3655" spans="1:19" x14ac:dyDescent="0.3">
      <x:c r="A3655" s="0">
        <x:f>'Historical Trades'!A3655</x:f>
      </x:c>
      <x:c r="B3655" s="0">
        <x:f>'Historical Trades'!B3655</x:f>
      </x:c>
      <x:c r="C3655" s="23">
        <x:f>'Historical Trades'!C3655</x:f>
      </x:c>
      <x:c r="D3655" s="0">
        <x:f>'Historical Trades'!D3655</x:f>
      </x:c>
      <x:c r="E3655" s="23">
        <x:f>'Historical Trades'!E3655</x:f>
      </x:c>
      <x:c r="F3655" s="0">
        <x:f>'Historical Trades'!F3655</x:f>
      </x:c>
      <x:c r="G3655" s="0">
        <x:f>'Historical Trades'!G3655</x:f>
      </x:c>
      <x:c r="H3655" s="0">
        <x:f>'Historical Trades'!H3655</x:f>
      </x:c>
      <x:c r="I3655" s="0">
        <x:f>'Historical Trades'!I3655</x:f>
      </x:c>
      <x:c r="J3655" s="0">
        <x:f>'Historical Trades'!J3655</x:f>
      </x:c>
      <x:c r="K3655" s="0">
        <x:f>'Historical Trades'!K3655</x:f>
      </x:c>
      <x:c r="L3655" s="0">
        <x:f>'Historical Trades'!L3655</x:f>
      </x:c>
      <x:c r="M3655" s="0">
        <x:f>'Historical Trades'!M3655</x:f>
      </x:c>
      <x:c r="N3655" s="0">
        <x:f>CLEAN('Historical Trades'!O3655)</x:f>
      </x:c>
      <x:c r="P3655" s="14">
        <x:f>IF(G3655="sell",M3655,-M3655)</x:f>
      </x:c>
      <x:c r="Q3655" s="14">
        <x:f>VLOOKUP(N3655,'Currency Rates'!$A$3:$C$32,3,0)</x:f>
      </x:c>
      <x:c r="R3655" s="0">
        <x:f>IF(A3655="SPUS",0,IF(A3655="FWD",0,P3655/Q3655))</x:f>
      </x:c>
    </x:row>
    <x:row r="3656" spans="1:19" x14ac:dyDescent="0.3">
      <x:c r="A3656" s="0">
        <x:f>'Historical Trades'!A3656</x:f>
      </x:c>
      <x:c r="B3656" s="0">
        <x:f>'Historical Trades'!B3656</x:f>
      </x:c>
      <x:c r="C3656" s="23">
        <x:f>'Historical Trades'!C3656</x:f>
      </x:c>
      <x:c r="D3656" s="0">
        <x:f>'Historical Trades'!D3656</x:f>
      </x:c>
      <x:c r="E3656" s="23">
        <x:f>'Historical Trades'!E3656</x:f>
      </x:c>
      <x:c r="F3656" s="0">
        <x:f>'Historical Trades'!F3656</x:f>
      </x:c>
      <x:c r="G3656" s="0">
        <x:f>'Historical Trades'!G3656</x:f>
      </x:c>
      <x:c r="H3656" s="0">
        <x:f>'Historical Trades'!H3656</x:f>
      </x:c>
      <x:c r="I3656" s="0">
        <x:f>'Historical Trades'!I3656</x:f>
      </x:c>
      <x:c r="J3656" s="0">
        <x:f>'Historical Trades'!J3656</x:f>
      </x:c>
      <x:c r="K3656" s="0">
        <x:f>'Historical Trades'!K3656</x:f>
      </x:c>
      <x:c r="L3656" s="0">
        <x:f>'Historical Trades'!L3656</x:f>
      </x:c>
      <x:c r="M3656" s="0">
        <x:f>'Historical Trades'!M3656</x:f>
      </x:c>
      <x:c r="N3656" s="0">
        <x:f>CLEAN('Historical Trades'!O3656)</x:f>
      </x:c>
      <x:c r="P3656" s="14">
        <x:f>IF(G3656="sell",M3656,-M3656)</x:f>
      </x:c>
      <x:c r="Q3656" s="14">
        <x:f>VLOOKUP(N3656,'Currency Rates'!$A$3:$C$32,3,0)</x:f>
      </x:c>
      <x:c r="R3656" s="0">
        <x:f>IF(A3656="SPUS",0,IF(A3656="FWD",0,P3656/Q3656))</x:f>
      </x:c>
    </x:row>
    <x:row r="3657" spans="1:19" x14ac:dyDescent="0.3">
      <x:c r="A3657" s="0">
        <x:f>'Historical Trades'!A3657</x:f>
      </x:c>
      <x:c r="B3657" s="0">
        <x:f>'Historical Trades'!B3657</x:f>
      </x:c>
      <x:c r="C3657" s="23">
        <x:f>'Historical Trades'!C3657</x:f>
      </x:c>
      <x:c r="D3657" s="0">
        <x:f>'Historical Trades'!D3657</x:f>
      </x:c>
      <x:c r="E3657" s="23">
        <x:f>'Historical Trades'!E3657</x:f>
      </x:c>
      <x:c r="F3657" s="0">
        <x:f>'Historical Trades'!F3657</x:f>
      </x:c>
      <x:c r="G3657" s="0">
        <x:f>'Historical Trades'!G3657</x:f>
      </x:c>
      <x:c r="H3657" s="0">
        <x:f>'Historical Trades'!H3657</x:f>
      </x:c>
      <x:c r="I3657" s="0">
        <x:f>'Historical Trades'!I3657</x:f>
      </x:c>
      <x:c r="J3657" s="0">
        <x:f>'Historical Trades'!J3657</x:f>
      </x:c>
      <x:c r="K3657" s="0">
        <x:f>'Historical Trades'!K3657</x:f>
      </x:c>
      <x:c r="L3657" s="0">
        <x:f>'Historical Trades'!L3657</x:f>
      </x:c>
      <x:c r="M3657" s="0">
        <x:f>'Historical Trades'!M3657</x:f>
      </x:c>
      <x:c r="N3657" s="0">
        <x:f>CLEAN('Historical Trades'!O3657)</x:f>
      </x:c>
      <x:c r="P3657" s="14">
        <x:f>IF(G3657="sell",M3657,-M3657)</x:f>
      </x:c>
      <x:c r="Q3657" s="14">
        <x:f>VLOOKUP(N3657,'Currency Rates'!$A$3:$C$32,3,0)</x:f>
      </x:c>
      <x:c r="R3657" s="0">
        <x:f>IF(A3657="SPUS",0,IF(A3657="FWD",0,P3657/Q3657))</x:f>
      </x:c>
    </x:row>
    <x:row r="3658" spans="1:19" x14ac:dyDescent="0.3">
      <x:c r="A3658" s="0">
        <x:f>'Historical Trades'!A3658</x:f>
      </x:c>
      <x:c r="B3658" s="0">
        <x:f>'Historical Trades'!B3658</x:f>
      </x:c>
      <x:c r="C3658" s="23">
        <x:f>'Historical Trades'!C3658</x:f>
      </x:c>
      <x:c r="D3658" s="0">
        <x:f>'Historical Trades'!D3658</x:f>
      </x:c>
      <x:c r="E3658" s="23">
        <x:f>'Historical Trades'!E3658</x:f>
      </x:c>
      <x:c r="F3658" s="0">
        <x:f>'Historical Trades'!F3658</x:f>
      </x:c>
      <x:c r="G3658" s="0">
        <x:f>'Historical Trades'!G3658</x:f>
      </x:c>
      <x:c r="H3658" s="0">
        <x:f>'Historical Trades'!H3658</x:f>
      </x:c>
      <x:c r="I3658" s="0">
        <x:f>'Historical Trades'!I3658</x:f>
      </x:c>
      <x:c r="J3658" s="0">
        <x:f>'Historical Trades'!J3658</x:f>
      </x:c>
      <x:c r="K3658" s="0">
        <x:f>'Historical Trades'!K3658</x:f>
      </x:c>
      <x:c r="L3658" s="0">
        <x:f>'Historical Trades'!L3658</x:f>
      </x:c>
      <x:c r="M3658" s="0">
        <x:f>'Historical Trades'!M3658</x:f>
      </x:c>
      <x:c r="N3658" s="0">
        <x:f>CLEAN('Historical Trades'!O3658)</x:f>
      </x:c>
      <x:c r="P3658" s="14">
        <x:f>IF(G3658="sell",M3658,-M3658)</x:f>
      </x:c>
      <x:c r="Q3658" s="14">
        <x:f>VLOOKUP(N3658,'Currency Rates'!$A$3:$C$32,3,0)</x:f>
      </x:c>
      <x:c r="R3658" s="0">
        <x:f>IF(A3658="SPUS",0,IF(A3658="FWD",0,P3658/Q3658))</x:f>
      </x:c>
    </x:row>
    <x:row r="3659" spans="1:19" x14ac:dyDescent="0.3">
      <x:c r="A3659" s="0">
        <x:f>'Historical Trades'!A3659</x:f>
      </x:c>
      <x:c r="B3659" s="0">
        <x:f>'Historical Trades'!B3659</x:f>
      </x:c>
      <x:c r="C3659" s="23">
        <x:f>'Historical Trades'!C3659</x:f>
      </x:c>
      <x:c r="D3659" s="0">
        <x:f>'Historical Trades'!D3659</x:f>
      </x:c>
      <x:c r="E3659" s="23">
        <x:f>'Historical Trades'!E3659</x:f>
      </x:c>
      <x:c r="F3659" s="0">
        <x:f>'Historical Trades'!F3659</x:f>
      </x:c>
      <x:c r="G3659" s="0">
        <x:f>'Historical Trades'!G3659</x:f>
      </x:c>
      <x:c r="H3659" s="0">
        <x:f>'Historical Trades'!H3659</x:f>
      </x:c>
      <x:c r="I3659" s="0">
        <x:f>'Historical Trades'!I3659</x:f>
      </x:c>
      <x:c r="J3659" s="0">
        <x:f>'Historical Trades'!J3659</x:f>
      </x:c>
      <x:c r="K3659" s="0">
        <x:f>'Historical Trades'!K3659</x:f>
      </x:c>
      <x:c r="L3659" s="0">
        <x:f>'Historical Trades'!L3659</x:f>
      </x:c>
      <x:c r="M3659" s="0">
        <x:f>'Historical Trades'!M3659</x:f>
      </x:c>
      <x:c r="N3659" s="0">
        <x:f>CLEAN('Historical Trades'!O3659)</x:f>
      </x:c>
      <x:c r="P3659" s="14">
        <x:f>IF(G3659="sell",M3659,-M3659)</x:f>
      </x:c>
      <x:c r="Q3659" s="14">
        <x:f>VLOOKUP(N3659,'Currency Rates'!$A$3:$C$32,3,0)</x:f>
      </x:c>
      <x:c r="R3659" s="0">
        <x:f>IF(A3659="SPUS",0,IF(A3659="FWD",0,P3659/Q3659))</x:f>
      </x:c>
    </x:row>
    <x:row r="3660" spans="1:19" x14ac:dyDescent="0.3">
      <x:c r="A3660" s="0">
        <x:f>'Historical Trades'!A3660</x:f>
      </x:c>
      <x:c r="B3660" s="0">
        <x:f>'Historical Trades'!B3660</x:f>
      </x:c>
      <x:c r="C3660" s="23">
        <x:f>'Historical Trades'!C3660</x:f>
      </x:c>
      <x:c r="D3660" s="0">
        <x:f>'Historical Trades'!D3660</x:f>
      </x:c>
      <x:c r="E3660" s="23">
        <x:f>'Historical Trades'!E3660</x:f>
      </x:c>
      <x:c r="F3660" s="0">
        <x:f>'Historical Trades'!F3660</x:f>
      </x:c>
      <x:c r="G3660" s="0">
        <x:f>'Historical Trades'!G3660</x:f>
      </x:c>
      <x:c r="H3660" s="0">
        <x:f>'Historical Trades'!H3660</x:f>
      </x:c>
      <x:c r="I3660" s="0">
        <x:f>'Historical Trades'!I3660</x:f>
      </x:c>
      <x:c r="J3660" s="0">
        <x:f>'Historical Trades'!J3660</x:f>
      </x:c>
      <x:c r="K3660" s="0">
        <x:f>'Historical Trades'!K3660</x:f>
      </x:c>
      <x:c r="L3660" s="0">
        <x:f>'Historical Trades'!L3660</x:f>
      </x:c>
      <x:c r="M3660" s="0">
        <x:f>'Historical Trades'!M3660</x:f>
      </x:c>
      <x:c r="N3660" s="0">
        <x:f>CLEAN('Historical Trades'!O3660)</x:f>
      </x:c>
      <x:c r="P3660" s="14">
        <x:f>IF(G3660="sell",M3660,-M3660)</x:f>
      </x:c>
      <x:c r="Q3660" s="14">
        <x:f>VLOOKUP(N3660,'Currency Rates'!$A$3:$C$32,3,0)</x:f>
      </x:c>
      <x:c r="R3660" s="0">
        <x:f>IF(A3660="SPUS",0,IF(A3660="FWD",0,P3660/Q3660))</x:f>
      </x:c>
    </x:row>
    <x:row r="3661" spans="1:19" x14ac:dyDescent="0.3">
      <x:c r="A3661" s="0">
        <x:f>'Historical Trades'!A3661</x:f>
      </x:c>
      <x:c r="B3661" s="0">
        <x:f>'Historical Trades'!B3661</x:f>
      </x:c>
      <x:c r="C3661" s="23">
        <x:f>'Historical Trades'!C3661</x:f>
      </x:c>
      <x:c r="D3661" s="0">
        <x:f>'Historical Trades'!D3661</x:f>
      </x:c>
      <x:c r="E3661" s="23">
        <x:f>'Historical Trades'!E3661</x:f>
      </x:c>
      <x:c r="F3661" s="0">
        <x:f>'Historical Trades'!F3661</x:f>
      </x:c>
      <x:c r="G3661" s="0">
        <x:f>'Historical Trades'!G3661</x:f>
      </x:c>
      <x:c r="H3661" s="0">
        <x:f>'Historical Trades'!H3661</x:f>
      </x:c>
      <x:c r="I3661" s="0">
        <x:f>'Historical Trades'!I3661</x:f>
      </x:c>
      <x:c r="J3661" s="0">
        <x:f>'Historical Trades'!J3661</x:f>
      </x:c>
      <x:c r="K3661" s="0">
        <x:f>'Historical Trades'!K3661</x:f>
      </x:c>
      <x:c r="L3661" s="0">
        <x:f>'Historical Trades'!L3661</x:f>
      </x:c>
      <x:c r="M3661" s="0">
        <x:f>'Historical Trades'!M3661</x:f>
      </x:c>
      <x:c r="N3661" s="0">
        <x:f>CLEAN('Historical Trades'!O3661)</x:f>
      </x:c>
      <x:c r="P3661" s="14">
        <x:f>IF(G3661="sell",M3661,-M3661)</x:f>
      </x:c>
      <x:c r="Q3661" s="14">
        <x:f>VLOOKUP(N3661,'Currency Rates'!$A$3:$C$32,3,0)</x:f>
      </x:c>
      <x:c r="R3661" s="0">
        <x:f>IF(A3661="SPUS",0,IF(A3661="FWD",0,P3661/Q3661))</x:f>
      </x:c>
    </x:row>
    <x:row r="3662" spans="1:19" x14ac:dyDescent="0.3">
      <x:c r="A3662" s="0">
        <x:f>'Historical Trades'!A3662</x:f>
      </x:c>
      <x:c r="B3662" s="0">
        <x:f>'Historical Trades'!B3662</x:f>
      </x:c>
      <x:c r="C3662" s="23">
        <x:f>'Historical Trades'!C3662</x:f>
      </x:c>
      <x:c r="D3662" s="0">
        <x:f>'Historical Trades'!D3662</x:f>
      </x:c>
      <x:c r="E3662" s="23">
        <x:f>'Historical Trades'!E3662</x:f>
      </x:c>
      <x:c r="F3662" s="0">
        <x:f>'Historical Trades'!F3662</x:f>
      </x:c>
      <x:c r="G3662" s="0">
        <x:f>'Historical Trades'!G3662</x:f>
      </x:c>
      <x:c r="H3662" s="0">
        <x:f>'Historical Trades'!H3662</x:f>
      </x:c>
      <x:c r="I3662" s="0">
        <x:f>'Historical Trades'!I3662</x:f>
      </x:c>
      <x:c r="J3662" s="0">
        <x:f>'Historical Trades'!J3662</x:f>
      </x:c>
      <x:c r="K3662" s="0">
        <x:f>'Historical Trades'!K3662</x:f>
      </x:c>
      <x:c r="L3662" s="0">
        <x:f>'Historical Trades'!L3662</x:f>
      </x:c>
      <x:c r="M3662" s="0">
        <x:f>'Historical Trades'!M3662</x:f>
      </x:c>
      <x:c r="N3662" s="0">
        <x:f>CLEAN('Historical Trades'!O3662)</x:f>
      </x:c>
      <x:c r="P3662" s="14">
        <x:f>IF(G3662="sell",M3662,-M3662)</x:f>
      </x:c>
      <x:c r="Q3662" s="14">
        <x:f>VLOOKUP(N3662,'Currency Rates'!$A$3:$C$32,3,0)</x:f>
      </x:c>
      <x:c r="R3662" s="0">
        <x:f>IF(A3662="SPUS",0,IF(A3662="FWD",0,P3662/Q3662))</x:f>
      </x:c>
    </x:row>
    <x:row r="3663" spans="1:19" x14ac:dyDescent="0.3">
      <x:c r="A3663" s="0">
        <x:f>'Historical Trades'!A3663</x:f>
      </x:c>
      <x:c r="B3663" s="0">
        <x:f>'Historical Trades'!B3663</x:f>
      </x:c>
      <x:c r="C3663" s="23">
        <x:f>'Historical Trades'!C3663</x:f>
      </x:c>
      <x:c r="D3663" s="0">
        <x:f>'Historical Trades'!D3663</x:f>
      </x:c>
      <x:c r="E3663" s="23">
        <x:f>'Historical Trades'!E3663</x:f>
      </x:c>
      <x:c r="F3663" s="0">
        <x:f>'Historical Trades'!F3663</x:f>
      </x:c>
      <x:c r="G3663" s="0">
        <x:f>'Historical Trades'!G3663</x:f>
      </x:c>
      <x:c r="H3663" s="0">
        <x:f>'Historical Trades'!H3663</x:f>
      </x:c>
      <x:c r="I3663" s="0">
        <x:f>'Historical Trades'!I3663</x:f>
      </x:c>
      <x:c r="J3663" s="0">
        <x:f>'Historical Trades'!J3663</x:f>
      </x:c>
      <x:c r="K3663" s="0">
        <x:f>'Historical Trades'!K3663</x:f>
      </x:c>
      <x:c r="L3663" s="0">
        <x:f>'Historical Trades'!L3663</x:f>
      </x:c>
      <x:c r="M3663" s="0">
        <x:f>'Historical Trades'!M3663</x:f>
      </x:c>
      <x:c r="N3663" s="0">
        <x:f>CLEAN('Historical Trades'!O3663)</x:f>
      </x:c>
      <x:c r="P3663" s="14">
        <x:f>IF(G3663="sell",M3663,-M3663)</x:f>
      </x:c>
      <x:c r="Q3663" s="14">
        <x:f>VLOOKUP(N3663,'Currency Rates'!$A$3:$C$32,3,0)</x:f>
      </x:c>
      <x:c r="R3663" s="0">
        <x:f>IF(A3663="SPUS",0,IF(A3663="FWD",0,P3663/Q3663))</x:f>
      </x:c>
    </x:row>
    <x:row r="3664" spans="1:19" x14ac:dyDescent="0.3">
      <x:c r="A3664" s="0">
        <x:f>'Historical Trades'!A3664</x:f>
      </x:c>
      <x:c r="B3664" s="0">
        <x:f>'Historical Trades'!B3664</x:f>
      </x:c>
      <x:c r="C3664" s="23">
        <x:f>'Historical Trades'!C3664</x:f>
      </x:c>
      <x:c r="D3664" s="0">
        <x:f>'Historical Trades'!D3664</x:f>
      </x:c>
      <x:c r="E3664" s="23">
        <x:f>'Historical Trades'!E3664</x:f>
      </x:c>
      <x:c r="F3664" s="0">
        <x:f>'Historical Trades'!F3664</x:f>
      </x:c>
      <x:c r="G3664" s="0">
        <x:f>'Historical Trades'!G3664</x:f>
      </x:c>
      <x:c r="H3664" s="0">
        <x:f>'Historical Trades'!H3664</x:f>
      </x:c>
      <x:c r="I3664" s="0">
        <x:f>'Historical Trades'!I3664</x:f>
      </x:c>
      <x:c r="J3664" s="0">
        <x:f>'Historical Trades'!J3664</x:f>
      </x:c>
      <x:c r="K3664" s="0">
        <x:f>'Historical Trades'!K3664</x:f>
      </x:c>
      <x:c r="L3664" s="0">
        <x:f>'Historical Trades'!L3664</x:f>
      </x:c>
      <x:c r="M3664" s="0">
        <x:f>'Historical Trades'!M3664</x:f>
      </x:c>
      <x:c r="N3664" s="0">
        <x:f>CLEAN('Historical Trades'!O3664)</x:f>
      </x:c>
      <x:c r="P3664" s="14">
        <x:f>IF(G3664="sell",M3664,-M3664)</x:f>
      </x:c>
      <x:c r="Q3664" s="14">
        <x:f>VLOOKUP(N3664,'Currency Rates'!$A$3:$C$32,3,0)</x:f>
      </x:c>
      <x:c r="R3664" s="0">
        <x:f>IF(A3664="SPUS",0,IF(A3664="FWD",0,P3664/Q3664))</x:f>
      </x:c>
    </x:row>
    <x:row r="3665" spans="1:19" x14ac:dyDescent="0.3">
      <x:c r="A3665" s="0">
        <x:f>'Historical Trades'!A3665</x:f>
      </x:c>
      <x:c r="B3665" s="0">
        <x:f>'Historical Trades'!B3665</x:f>
      </x:c>
      <x:c r="C3665" s="23">
        <x:f>'Historical Trades'!C3665</x:f>
      </x:c>
      <x:c r="D3665" s="0">
        <x:f>'Historical Trades'!D3665</x:f>
      </x:c>
      <x:c r="E3665" s="23">
        <x:f>'Historical Trades'!E3665</x:f>
      </x:c>
      <x:c r="F3665" s="0">
        <x:f>'Historical Trades'!F3665</x:f>
      </x:c>
      <x:c r="G3665" s="0">
        <x:f>'Historical Trades'!G3665</x:f>
      </x:c>
      <x:c r="H3665" s="0">
        <x:f>'Historical Trades'!H3665</x:f>
      </x:c>
      <x:c r="I3665" s="0">
        <x:f>'Historical Trades'!I3665</x:f>
      </x:c>
      <x:c r="J3665" s="0">
        <x:f>'Historical Trades'!J3665</x:f>
      </x:c>
      <x:c r="K3665" s="0">
        <x:f>'Historical Trades'!K3665</x:f>
      </x:c>
      <x:c r="L3665" s="0">
        <x:f>'Historical Trades'!L3665</x:f>
      </x:c>
      <x:c r="M3665" s="0">
        <x:f>'Historical Trades'!M3665</x:f>
      </x:c>
      <x:c r="N3665" s="0">
        <x:f>CLEAN('Historical Trades'!O3665)</x:f>
      </x:c>
      <x:c r="P3665" s="14">
        <x:f>IF(G3665="sell",M3665,-M3665)</x:f>
      </x:c>
      <x:c r="Q3665" s="14">
        <x:f>VLOOKUP(N3665,'Currency Rates'!$A$3:$C$32,3,0)</x:f>
      </x:c>
      <x:c r="R3665" s="0">
        <x:f>IF(A3665="SPUS",0,IF(A3665="FWD",0,P3665/Q3665))</x:f>
      </x:c>
    </x:row>
    <x:row r="3666" spans="1:19" x14ac:dyDescent="0.3">
      <x:c r="A3666" s="0">
        <x:f>'Historical Trades'!A3666</x:f>
      </x:c>
      <x:c r="B3666" s="0">
        <x:f>'Historical Trades'!B3666</x:f>
      </x:c>
      <x:c r="C3666" s="23">
        <x:f>'Historical Trades'!C3666</x:f>
      </x:c>
      <x:c r="D3666" s="0">
        <x:f>'Historical Trades'!D3666</x:f>
      </x:c>
      <x:c r="E3666" s="23">
        <x:f>'Historical Trades'!E3666</x:f>
      </x:c>
      <x:c r="F3666" s="0">
        <x:f>'Historical Trades'!F3666</x:f>
      </x:c>
      <x:c r="G3666" s="0">
        <x:f>'Historical Trades'!G3666</x:f>
      </x:c>
      <x:c r="H3666" s="0">
        <x:f>'Historical Trades'!H3666</x:f>
      </x:c>
      <x:c r="I3666" s="0">
        <x:f>'Historical Trades'!I3666</x:f>
      </x:c>
      <x:c r="J3666" s="0">
        <x:f>'Historical Trades'!J3666</x:f>
      </x:c>
      <x:c r="K3666" s="0">
        <x:f>'Historical Trades'!K3666</x:f>
      </x:c>
      <x:c r="L3666" s="0">
        <x:f>'Historical Trades'!L3666</x:f>
      </x:c>
      <x:c r="M3666" s="0">
        <x:f>'Historical Trades'!M3666</x:f>
      </x:c>
      <x:c r="N3666" s="0">
        <x:f>CLEAN('Historical Trades'!O3666)</x:f>
      </x:c>
      <x:c r="P3666" s="14">
        <x:f>IF(G3666="sell",M3666,-M3666)</x:f>
      </x:c>
      <x:c r="Q3666" s="14">
        <x:f>VLOOKUP(N3666,'Currency Rates'!$A$3:$C$32,3,0)</x:f>
      </x:c>
      <x:c r="R3666" s="0">
        <x:f>IF(A3666="SPUS",0,IF(A3666="FWD",0,P3666/Q3666))</x:f>
      </x:c>
    </x:row>
    <x:row r="3667" spans="1:19" x14ac:dyDescent="0.3">
      <x:c r="A3667" s="0">
        <x:f>'Historical Trades'!A3667</x:f>
      </x:c>
      <x:c r="B3667" s="0">
        <x:f>'Historical Trades'!B3667</x:f>
      </x:c>
      <x:c r="C3667" s="23">
        <x:f>'Historical Trades'!C3667</x:f>
      </x:c>
      <x:c r="D3667" s="0">
        <x:f>'Historical Trades'!D3667</x:f>
      </x:c>
      <x:c r="E3667" s="23">
        <x:f>'Historical Trades'!E3667</x:f>
      </x:c>
      <x:c r="F3667" s="0">
        <x:f>'Historical Trades'!F3667</x:f>
      </x:c>
      <x:c r="G3667" s="0">
        <x:f>'Historical Trades'!G3667</x:f>
      </x:c>
      <x:c r="H3667" s="0">
        <x:f>'Historical Trades'!H3667</x:f>
      </x:c>
      <x:c r="I3667" s="0">
        <x:f>'Historical Trades'!I3667</x:f>
      </x:c>
      <x:c r="J3667" s="0">
        <x:f>'Historical Trades'!J3667</x:f>
      </x:c>
      <x:c r="K3667" s="0">
        <x:f>'Historical Trades'!K3667</x:f>
      </x:c>
      <x:c r="L3667" s="0">
        <x:f>'Historical Trades'!L3667</x:f>
      </x:c>
      <x:c r="M3667" s="0">
        <x:f>'Historical Trades'!M3667</x:f>
      </x:c>
      <x:c r="N3667" s="0">
        <x:f>CLEAN('Historical Trades'!O3667)</x:f>
      </x:c>
      <x:c r="P3667" s="14">
        <x:f>IF(G3667="sell",M3667,-M3667)</x:f>
      </x:c>
      <x:c r="Q3667" s="14">
        <x:f>VLOOKUP(N3667,'Currency Rates'!$A$3:$C$32,3,0)</x:f>
      </x:c>
      <x:c r="R3667" s="0">
        <x:f>IF(A3667="SPUS",0,IF(A3667="FWD",0,P3667/Q3667))</x:f>
      </x:c>
    </x:row>
    <x:row r="3668" spans="1:19" x14ac:dyDescent="0.3">
      <x:c r="A3668" s="0">
        <x:f>'Historical Trades'!A3668</x:f>
      </x:c>
      <x:c r="B3668" s="0">
        <x:f>'Historical Trades'!B3668</x:f>
      </x:c>
      <x:c r="C3668" s="23">
        <x:f>'Historical Trades'!C3668</x:f>
      </x:c>
      <x:c r="D3668" s="0">
        <x:f>'Historical Trades'!D3668</x:f>
      </x:c>
      <x:c r="E3668" s="23">
        <x:f>'Historical Trades'!E3668</x:f>
      </x:c>
      <x:c r="F3668" s="0">
        <x:f>'Historical Trades'!F3668</x:f>
      </x:c>
      <x:c r="G3668" s="0">
        <x:f>'Historical Trades'!G3668</x:f>
      </x:c>
      <x:c r="H3668" s="0">
        <x:f>'Historical Trades'!H3668</x:f>
      </x:c>
      <x:c r="I3668" s="0">
        <x:f>'Historical Trades'!I3668</x:f>
      </x:c>
      <x:c r="J3668" s="0">
        <x:f>'Historical Trades'!J3668</x:f>
      </x:c>
      <x:c r="K3668" s="0">
        <x:f>'Historical Trades'!K3668</x:f>
      </x:c>
      <x:c r="L3668" s="0">
        <x:f>'Historical Trades'!L3668</x:f>
      </x:c>
      <x:c r="M3668" s="0">
        <x:f>'Historical Trades'!M3668</x:f>
      </x:c>
      <x:c r="N3668" s="0">
        <x:f>CLEAN('Historical Trades'!O3668)</x:f>
      </x:c>
      <x:c r="P3668" s="14">
        <x:f>IF(G3668="sell",M3668,-M3668)</x:f>
      </x:c>
      <x:c r="Q3668" s="14">
        <x:f>VLOOKUP(N3668,'Currency Rates'!$A$3:$C$32,3,0)</x:f>
      </x:c>
      <x:c r="R3668" s="0">
        <x:f>IF(A3668="SPUS",0,IF(A3668="FWD",0,P3668/Q3668))</x:f>
      </x:c>
    </x:row>
    <x:row r="3669" spans="1:19" x14ac:dyDescent="0.3">
      <x:c r="A3669" s="0">
        <x:f>'Historical Trades'!A3669</x:f>
      </x:c>
      <x:c r="B3669" s="0">
        <x:f>'Historical Trades'!B3669</x:f>
      </x:c>
      <x:c r="C3669" s="23">
        <x:f>'Historical Trades'!C3669</x:f>
      </x:c>
      <x:c r="D3669" s="0">
        <x:f>'Historical Trades'!D3669</x:f>
      </x:c>
      <x:c r="E3669" s="23">
        <x:f>'Historical Trades'!E3669</x:f>
      </x:c>
      <x:c r="F3669" s="0">
        <x:f>'Historical Trades'!F3669</x:f>
      </x:c>
      <x:c r="G3669" s="0">
        <x:f>'Historical Trades'!G3669</x:f>
      </x:c>
      <x:c r="H3669" s="0">
        <x:f>'Historical Trades'!H3669</x:f>
      </x:c>
      <x:c r="I3669" s="0">
        <x:f>'Historical Trades'!I3669</x:f>
      </x:c>
      <x:c r="J3669" s="0">
        <x:f>'Historical Trades'!J3669</x:f>
      </x:c>
      <x:c r="K3669" s="0">
        <x:f>'Historical Trades'!K3669</x:f>
      </x:c>
      <x:c r="L3669" s="0">
        <x:f>'Historical Trades'!L3669</x:f>
      </x:c>
      <x:c r="M3669" s="0">
        <x:f>'Historical Trades'!M3669</x:f>
      </x:c>
      <x:c r="N3669" s="0">
        <x:f>CLEAN('Historical Trades'!O3669)</x:f>
      </x:c>
      <x:c r="P3669" s="14">
        <x:f>IF(G3669="sell",M3669,-M3669)</x:f>
      </x:c>
      <x:c r="Q3669" s="14">
        <x:f>VLOOKUP(N3669,'Currency Rates'!$A$3:$C$32,3,0)</x:f>
      </x:c>
      <x:c r="R3669" s="0">
        <x:f>IF(A3669="SPUS",0,IF(A3669="FWD",0,P3669/Q3669))</x:f>
      </x:c>
    </x:row>
    <x:row r="3670" spans="1:19" x14ac:dyDescent="0.3">
      <x:c r="A3670" s="0">
        <x:f>'Historical Trades'!A3670</x:f>
      </x:c>
      <x:c r="B3670" s="0">
        <x:f>'Historical Trades'!B3670</x:f>
      </x:c>
      <x:c r="C3670" s="23">
        <x:f>'Historical Trades'!C3670</x:f>
      </x:c>
      <x:c r="D3670" s="0">
        <x:f>'Historical Trades'!D3670</x:f>
      </x:c>
      <x:c r="E3670" s="23">
        <x:f>'Historical Trades'!E3670</x:f>
      </x:c>
      <x:c r="F3670" s="0">
        <x:f>'Historical Trades'!F3670</x:f>
      </x:c>
      <x:c r="G3670" s="0">
        <x:f>'Historical Trades'!G3670</x:f>
      </x:c>
      <x:c r="H3670" s="0">
        <x:f>'Historical Trades'!H3670</x:f>
      </x:c>
      <x:c r="I3670" s="0">
        <x:f>'Historical Trades'!I3670</x:f>
      </x:c>
      <x:c r="J3670" s="0">
        <x:f>'Historical Trades'!J3670</x:f>
      </x:c>
      <x:c r="K3670" s="0">
        <x:f>'Historical Trades'!K3670</x:f>
      </x:c>
      <x:c r="L3670" s="0">
        <x:f>'Historical Trades'!L3670</x:f>
      </x:c>
      <x:c r="M3670" s="0">
        <x:f>'Historical Trades'!M3670</x:f>
      </x:c>
      <x:c r="N3670" s="0">
        <x:f>CLEAN('Historical Trades'!O3670)</x:f>
      </x:c>
      <x:c r="P3670" s="14">
        <x:f>IF(G3670="sell",M3670,-M3670)</x:f>
      </x:c>
      <x:c r="Q3670" s="14">
        <x:f>VLOOKUP(N3670,'Currency Rates'!$A$3:$C$32,3,0)</x:f>
      </x:c>
      <x:c r="R3670" s="0">
        <x:f>IF(A3670="SPUS",0,IF(A3670="FWD",0,P3670/Q3670))</x:f>
      </x:c>
    </x:row>
    <x:row r="3671" spans="1:19" x14ac:dyDescent="0.3">
      <x:c r="A3671" s="0">
        <x:f>'Historical Trades'!A3671</x:f>
      </x:c>
      <x:c r="B3671" s="0">
        <x:f>'Historical Trades'!B3671</x:f>
      </x:c>
      <x:c r="C3671" s="23">
        <x:f>'Historical Trades'!C3671</x:f>
      </x:c>
      <x:c r="D3671" s="0">
        <x:f>'Historical Trades'!D3671</x:f>
      </x:c>
      <x:c r="E3671" s="23">
        <x:f>'Historical Trades'!E3671</x:f>
      </x:c>
      <x:c r="F3671" s="0">
        <x:f>'Historical Trades'!F3671</x:f>
      </x:c>
      <x:c r="G3671" s="0">
        <x:f>'Historical Trades'!G3671</x:f>
      </x:c>
      <x:c r="H3671" s="0">
        <x:f>'Historical Trades'!H3671</x:f>
      </x:c>
      <x:c r="I3671" s="0">
        <x:f>'Historical Trades'!I3671</x:f>
      </x:c>
      <x:c r="J3671" s="0">
        <x:f>'Historical Trades'!J3671</x:f>
      </x:c>
      <x:c r="K3671" s="0">
        <x:f>'Historical Trades'!K3671</x:f>
      </x:c>
      <x:c r="L3671" s="0">
        <x:f>'Historical Trades'!L3671</x:f>
      </x:c>
      <x:c r="M3671" s="0">
        <x:f>'Historical Trades'!M3671</x:f>
      </x:c>
      <x:c r="N3671" s="0">
        <x:f>CLEAN('Historical Trades'!O3671)</x:f>
      </x:c>
      <x:c r="P3671" s="14">
        <x:f>IF(G3671="sell",M3671,-M3671)</x:f>
      </x:c>
      <x:c r="Q3671" s="14">
        <x:f>VLOOKUP(N3671,'Currency Rates'!$A$3:$C$32,3,0)</x:f>
      </x:c>
      <x:c r="R3671" s="0">
        <x:f>IF(A3671="SPUS",0,IF(A3671="FWD",0,P3671/Q3671))</x:f>
      </x:c>
    </x:row>
    <x:row r="3672" spans="1:19" x14ac:dyDescent="0.3">
      <x:c r="A3672" s="0">
        <x:f>'Historical Trades'!A3672</x:f>
      </x:c>
      <x:c r="B3672" s="0">
        <x:f>'Historical Trades'!B3672</x:f>
      </x:c>
      <x:c r="C3672" s="23">
        <x:f>'Historical Trades'!C3672</x:f>
      </x:c>
      <x:c r="D3672" s="0">
        <x:f>'Historical Trades'!D3672</x:f>
      </x:c>
      <x:c r="E3672" s="23">
        <x:f>'Historical Trades'!E3672</x:f>
      </x:c>
      <x:c r="F3672" s="0">
        <x:f>'Historical Trades'!F3672</x:f>
      </x:c>
      <x:c r="G3672" s="0">
        <x:f>'Historical Trades'!G3672</x:f>
      </x:c>
      <x:c r="H3672" s="0">
        <x:f>'Historical Trades'!H3672</x:f>
      </x:c>
      <x:c r="I3672" s="0">
        <x:f>'Historical Trades'!I3672</x:f>
      </x:c>
      <x:c r="J3672" s="0">
        <x:f>'Historical Trades'!J3672</x:f>
      </x:c>
      <x:c r="K3672" s="0">
        <x:f>'Historical Trades'!K3672</x:f>
      </x:c>
      <x:c r="L3672" s="0">
        <x:f>'Historical Trades'!L3672</x:f>
      </x:c>
      <x:c r="M3672" s="0">
        <x:f>'Historical Trades'!M3672</x:f>
      </x:c>
      <x:c r="N3672" s="0">
        <x:f>CLEAN('Historical Trades'!O3672)</x:f>
      </x:c>
      <x:c r="P3672" s="14">
        <x:f>IF(G3672="sell",M3672,-M3672)</x:f>
      </x:c>
      <x:c r="Q3672" s="14">
        <x:f>VLOOKUP(N3672,'Currency Rates'!$A$3:$C$32,3,0)</x:f>
      </x:c>
      <x:c r="R3672" s="0">
        <x:f>IF(A3672="SPUS",0,IF(A3672="FWD",0,P3672/Q3672))</x:f>
      </x:c>
    </x:row>
    <x:row r="3673" spans="1:19" x14ac:dyDescent="0.3">
      <x:c r="A3673" s="0">
        <x:f>'Historical Trades'!A3673</x:f>
      </x:c>
      <x:c r="B3673" s="0">
        <x:f>'Historical Trades'!B3673</x:f>
      </x:c>
      <x:c r="C3673" s="23">
        <x:f>'Historical Trades'!C3673</x:f>
      </x:c>
      <x:c r="D3673" s="0">
        <x:f>'Historical Trades'!D3673</x:f>
      </x:c>
      <x:c r="E3673" s="23">
        <x:f>'Historical Trades'!E3673</x:f>
      </x:c>
      <x:c r="F3673" s="0">
        <x:f>'Historical Trades'!F3673</x:f>
      </x:c>
      <x:c r="G3673" s="0">
        <x:f>'Historical Trades'!G3673</x:f>
      </x:c>
      <x:c r="H3673" s="0">
        <x:f>'Historical Trades'!H3673</x:f>
      </x:c>
      <x:c r="I3673" s="0">
        <x:f>'Historical Trades'!I3673</x:f>
      </x:c>
      <x:c r="J3673" s="0">
        <x:f>'Historical Trades'!J3673</x:f>
      </x:c>
      <x:c r="K3673" s="0">
        <x:f>'Historical Trades'!K3673</x:f>
      </x:c>
      <x:c r="L3673" s="0">
        <x:f>'Historical Trades'!L3673</x:f>
      </x:c>
      <x:c r="M3673" s="0">
        <x:f>'Historical Trades'!M3673</x:f>
      </x:c>
      <x:c r="N3673" s="0">
        <x:f>CLEAN('Historical Trades'!O3673)</x:f>
      </x:c>
      <x:c r="P3673" s="14">
        <x:f>IF(G3673="sell",M3673,-M3673)</x:f>
      </x:c>
      <x:c r="Q3673" s="14">
        <x:f>VLOOKUP(N3673,'Currency Rates'!$A$3:$C$32,3,0)</x:f>
      </x:c>
      <x:c r="R3673" s="0">
        <x:f>IF(A3673="SPUS",0,IF(A3673="FWD",0,P3673/Q3673))</x:f>
      </x:c>
    </x:row>
    <x:row r="3674" spans="1:19" x14ac:dyDescent="0.3">
      <x:c r="A3674" s="0">
        <x:f>'Historical Trades'!A3674</x:f>
      </x:c>
      <x:c r="B3674" s="0">
        <x:f>'Historical Trades'!B3674</x:f>
      </x:c>
      <x:c r="C3674" s="23">
        <x:f>'Historical Trades'!C3674</x:f>
      </x:c>
      <x:c r="D3674" s="0">
        <x:f>'Historical Trades'!D3674</x:f>
      </x:c>
      <x:c r="E3674" s="23">
        <x:f>'Historical Trades'!E3674</x:f>
      </x:c>
      <x:c r="F3674" s="0">
        <x:f>'Historical Trades'!F3674</x:f>
      </x:c>
      <x:c r="G3674" s="0">
        <x:f>'Historical Trades'!G3674</x:f>
      </x:c>
      <x:c r="H3674" s="0">
        <x:f>'Historical Trades'!H3674</x:f>
      </x:c>
      <x:c r="I3674" s="0">
        <x:f>'Historical Trades'!I3674</x:f>
      </x:c>
      <x:c r="J3674" s="0">
        <x:f>'Historical Trades'!J3674</x:f>
      </x:c>
      <x:c r="K3674" s="0">
        <x:f>'Historical Trades'!K3674</x:f>
      </x:c>
      <x:c r="L3674" s="0">
        <x:f>'Historical Trades'!L3674</x:f>
      </x:c>
      <x:c r="M3674" s="0">
        <x:f>'Historical Trades'!M3674</x:f>
      </x:c>
      <x:c r="N3674" s="0">
        <x:f>CLEAN('Historical Trades'!O3674)</x:f>
      </x:c>
      <x:c r="P3674" s="14">
        <x:f>IF(G3674="sell",M3674,-M3674)</x:f>
      </x:c>
      <x:c r="Q3674" s="14">
        <x:f>VLOOKUP(N3674,'Currency Rates'!$A$3:$C$32,3,0)</x:f>
      </x:c>
      <x:c r="R3674" s="0">
        <x:f>IF(A3674="SPUS",0,IF(A3674="FWD",0,P3674/Q3674))</x:f>
      </x:c>
    </x:row>
    <x:row r="3675" spans="1:19" x14ac:dyDescent="0.3">
      <x:c r="A3675" s="0">
        <x:f>'Historical Trades'!A3675</x:f>
      </x:c>
      <x:c r="B3675" s="0">
        <x:f>'Historical Trades'!B3675</x:f>
      </x:c>
      <x:c r="C3675" s="23">
        <x:f>'Historical Trades'!C3675</x:f>
      </x:c>
      <x:c r="D3675" s="0">
        <x:f>'Historical Trades'!D3675</x:f>
      </x:c>
      <x:c r="E3675" s="23">
        <x:f>'Historical Trades'!E3675</x:f>
      </x:c>
      <x:c r="F3675" s="0">
        <x:f>'Historical Trades'!F3675</x:f>
      </x:c>
      <x:c r="G3675" s="0">
        <x:f>'Historical Trades'!G3675</x:f>
      </x:c>
      <x:c r="H3675" s="0">
        <x:f>'Historical Trades'!H3675</x:f>
      </x:c>
      <x:c r="I3675" s="0">
        <x:f>'Historical Trades'!I3675</x:f>
      </x:c>
      <x:c r="J3675" s="0">
        <x:f>'Historical Trades'!J3675</x:f>
      </x:c>
      <x:c r="K3675" s="0">
        <x:f>'Historical Trades'!K3675</x:f>
      </x:c>
      <x:c r="L3675" s="0">
        <x:f>'Historical Trades'!L3675</x:f>
      </x:c>
      <x:c r="M3675" s="0">
        <x:f>'Historical Trades'!M3675</x:f>
      </x:c>
      <x:c r="N3675" s="0">
        <x:f>CLEAN('Historical Trades'!O3675)</x:f>
      </x:c>
      <x:c r="P3675" s="14">
        <x:f>IF(G3675="sell",M3675,-M3675)</x:f>
      </x:c>
      <x:c r="Q3675" s="14">
        <x:f>VLOOKUP(N3675,'Currency Rates'!$A$3:$C$32,3,0)</x:f>
      </x:c>
      <x:c r="R3675" s="0">
        <x:f>IF(A3675="SPUS",0,IF(A3675="FWD",0,P3675/Q3675))</x:f>
      </x:c>
    </x:row>
    <x:row r="3676" spans="1:19" x14ac:dyDescent="0.3">
      <x:c r="A3676" s="0">
        <x:f>'Historical Trades'!A3676</x:f>
      </x:c>
      <x:c r="B3676" s="0">
        <x:f>'Historical Trades'!B3676</x:f>
      </x:c>
      <x:c r="C3676" s="23">
        <x:f>'Historical Trades'!C3676</x:f>
      </x:c>
      <x:c r="D3676" s="0">
        <x:f>'Historical Trades'!D3676</x:f>
      </x:c>
      <x:c r="E3676" s="23">
        <x:f>'Historical Trades'!E3676</x:f>
      </x:c>
      <x:c r="F3676" s="0">
        <x:f>'Historical Trades'!F3676</x:f>
      </x:c>
      <x:c r="G3676" s="0">
        <x:f>'Historical Trades'!G3676</x:f>
      </x:c>
      <x:c r="H3676" s="0">
        <x:f>'Historical Trades'!H3676</x:f>
      </x:c>
      <x:c r="I3676" s="0">
        <x:f>'Historical Trades'!I3676</x:f>
      </x:c>
      <x:c r="J3676" s="0">
        <x:f>'Historical Trades'!J3676</x:f>
      </x:c>
      <x:c r="K3676" s="0">
        <x:f>'Historical Trades'!K3676</x:f>
      </x:c>
      <x:c r="L3676" s="0">
        <x:f>'Historical Trades'!L3676</x:f>
      </x:c>
      <x:c r="M3676" s="0">
        <x:f>'Historical Trades'!M3676</x:f>
      </x:c>
      <x:c r="N3676" s="0">
        <x:f>CLEAN('Historical Trades'!O3676)</x:f>
      </x:c>
      <x:c r="P3676" s="14">
        <x:f>IF(G3676="sell",M3676,-M3676)</x:f>
      </x:c>
      <x:c r="Q3676" s="14">
        <x:f>VLOOKUP(N3676,'Currency Rates'!$A$3:$C$32,3,0)</x:f>
      </x:c>
      <x:c r="R3676" s="0">
        <x:f>IF(A3676="SPUS",0,IF(A3676="FWD",0,P3676/Q3676))</x:f>
      </x:c>
    </x:row>
    <x:row r="3677" spans="1:19" x14ac:dyDescent="0.3">
      <x:c r="A3677" s="0">
        <x:f>'Historical Trades'!A3677</x:f>
      </x:c>
      <x:c r="B3677" s="0">
        <x:f>'Historical Trades'!B3677</x:f>
      </x:c>
      <x:c r="C3677" s="23">
        <x:f>'Historical Trades'!C3677</x:f>
      </x:c>
      <x:c r="D3677" s="0">
        <x:f>'Historical Trades'!D3677</x:f>
      </x:c>
      <x:c r="E3677" s="23">
        <x:f>'Historical Trades'!E3677</x:f>
      </x:c>
      <x:c r="F3677" s="0">
        <x:f>'Historical Trades'!F3677</x:f>
      </x:c>
      <x:c r="G3677" s="0">
        <x:f>'Historical Trades'!G3677</x:f>
      </x:c>
      <x:c r="H3677" s="0">
        <x:f>'Historical Trades'!H3677</x:f>
      </x:c>
      <x:c r="I3677" s="0">
        <x:f>'Historical Trades'!I3677</x:f>
      </x:c>
      <x:c r="J3677" s="0">
        <x:f>'Historical Trades'!J3677</x:f>
      </x:c>
      <x:c r="K3677" s="0">
        <x:f>'Historical Trades'!K3677</x:f>
      </x:c>
      <x:c r="L3677" s="0">
        <x:f>'Historical Trades'!L3677</x:f>
      </x:c>
      <x:c r="M3677" s="0">
        <x:f>'Historical Trades'!M3677</x:f>
      </x:c>
      <x:c r="N3677" s="0">
        <x:f>CLEAN('Historical Trades'!O3677)</x:f>
      </x:c>
      <x:c r="P3677" s="14">
        <x:f>IF(G3677="sell",M3677,-M3677)</x:f>
      </x:c>
      <x:c r="Q3677" s="14">
        <x:f>VLOOKUP(N3677,'Currency Rates'!$A$3:$C$32,3,0)</x:f>
      </x:c>
      <x:c r="R3677" s="0">
        <x:f>IF(A3677="SPUS",0,IF(A3677="FWD",0,P3677/Q3677))</x:f>
      </x:c>
    </x:row>
    <x:row r="3678" spans="1:19" x14ac:dyDescent="0.3">
      <x:c r="A3678" s="0">
        <x:f>'Historical Trades'!A3678</x:f>
      </x:c>
      <x:c r="B3678" s="0">
        <x:f>'Historical Trades'!B3678</x:f>
      </x:c>
      <x:c r="C3678" s="23">
        <x:f>'Historical Trades'!C3678</x:f>
      </x:c>
      <x:c r="D3678" s="0">
        <x:f>'Historical Trades'!D3678</x:f>
      </x:c>
      <x:c r="E3678" s="23">
        <x:f>'Historical Trades'!E3678</x:f>
      </x:c>
      <x:c r="F3678" s="0">
        <x:f>'Historical Trades'!F3678</x:f>
      </x:c>
      <x:c r="G3678" s="0">
        <x:f>'Historical Trades'!G3678</x:f>
      </x:c>
      <x:c r="H3678" s="0">
        <x:f>'Historical Trades'!H3678</x:f>
      </x:c>
      <x:c r="I3678" s="0">
        <x:f>'Historical Trades'!I3678</x:f>
      </x:c>
      <x:c r="J3678" s="0">
        <x:f>'Historical Trades'!J3678</x:f>
      </x:c>
      <x:c r="K3678" s="0">
        <x:f>'Historical Trades'!K3678</x:f>
      </x:c>
      <x:c r="L3678" s="0">
        <x:f>'Historical Trades'!L3678</x:f>
      </x:c>
      <x:c r="M3678" s="0">
        <x:f>'Historical Trades'!M3678</x:f>
      </x:c>
      <x:c r="N3678" s="0">
        <x:f>CLEAN('Historical Trades'!O3678)</x:f>
      </x:c>
      <x:c r="P3678" s="14">
        <x:f>IF(G3678="sell",M3678,-M3678)</x:f>
      </x:c>
      <x:c r="Q3678" s="14">
        <x:f>VLOOKUP(N3678,'Currency Rates'!$A$3:$C$32,3,0)</x:f>
      </x:c>
      <x:c r="R3678" s="0">
        <x:f>IF(A3678="SPUS",0,IF(A3678="FWD",0,P3678/Q3678))</x:f>
      </x:c>
    </x:row>
    <x:row r="3679" spans="1:19" x14ac:dyDescent="0.3">
      <x:c r="A3679" s="0">
        <x:f>'Historical Trades'!A3679</x:f>
      </x:c>
      <x:c r="B3679" s="0">
        <x:f>'Historical Trades'!B3679</x:f>
      </x:c>
      <x:c r="C3679" s="23">
        <x:f>'Historical Trades'!C3679</x:f>
      </x:c>
      <x:c r="D3679" s="0">
        <x:f>'Historical Trades'!D3679</x:f>
      </x:c>
      <x:c r="E3679" s="23">
        <x:f>'Historical Trades'!E3679</x:f>
      </x:c>
      <x:c r="F3679" s="0">
        <x:f>'Historical Trades'!F3679</x:f>
      </x:c>
      <x:c r="G3679" s="0">
        <x:f>'Historical Trades'!G3679</x:f>
      </x:c>
      <x:c r="H3679" s="0">
        <x:f>'Historical Trades'!H3679</x:f>
      </x:c>
      <x:c r="I3679" s="0">
        <x:f>'Historical Trades'!I3679</x:f>
      </x:c>
      <x:c r="J3679" s="0">
        <x:f>'Historical Trades'!J3679</x:f>
      </x:c>
      <x:c r="K3679" s="0">
        <x:f>'Historical Trades'!K3679</x:f>
      </x:c>
      <x:c r="L3679" s="0">
        <x:f>'Historical Trades'!L3679</x:f>
      </x:c>
      <x:c r="M3679" s="0">
        <x:f>'Historical Trades'!M3679</x:f>
      </x:c>
      <x:c r="N3679" s="0">
        <x:f>CLEAN('Historical Trades'!O3679)</x:f>
      </x:c>
      <x:c r="P3679" s="14">
        <x:f>IF(G3679="sell",M3679,-M3679)</x:f>
      </x:c>
      <x:c r="Q3679" s="14">
        <x:f>VLOOKUP(N3679,'Currency Rates'!$A$3:$C$32,3,0)</x:f>
      </x:c>
      <x:c r="R3679" s="0">
        <x:f>IF(A3679="SPUS",0,IF(A3679="FWD",0,P3679/Q3679))</x:f>
      </x:c>
    </x:row>
    <x:row r="3680" spans="1:19" x14ac:dyDescent="0.3">
      <x:c r="A3680" s="0">
        <x:f>'Historical Trades'!A3680</x:f>
      </x:c>
      <x:c r="B3680" s="0">
        <x:f>'Historical Trades'!B3680</x:f>
      </x:c>
      <x:c r="C3680" s="23">
        <x:f>'Historical Trades'!C3680</x:f>
      </x:c>
      <x:c r="D3680" s="0">
        <x:f>'Historical Trades'!D3680</x:f>
      </x:c>
      <x:c r="E3680" s="23">
        <x:f>'Historical Trades'!E3680</x:f>
      </x:c>
      <x:c r="F3680" s="0">
        <x:f>'Historical Trades'!F3680</x:f>
      </x:c>
      <x:c r="G3680" s="0">
        <x:f>'Historical Trades'!G3680</x:f>
      </x:c>
      <x:c r="H3680" s="0">
        <x:f>'Historical Trades'!H3680</x:f>
      </x:c>
      <x:c r="I3680" s="0">
        <x:f>'Historical Trades'!I3680</x:f>
      </x:c>
      <x:c r="J3680" s="0">
        <x:f>'Historical Trades'!J3680</x:f>
      </x:c>
      <x:c r="K3680" s="0">
        <x:f>'Historical Trades'!K3680</x:f>
      </x:c>
      <x:c r="L3680" s="0">
        <x:f>'Historical Trades'!L3680</x:f>
      </x:c>
      <x:c r="M3680" s="0">
        <x:f>'Historical Trades'!M3680</x:f>
      </x:c>
      <x:c r="N3680" s="0">
        <x:f>CLEAN('Historical Trades'!O3680)</x:f>
      </x:c>
      <x:c r="P3680" s="14">
        <x:f>IF(G3680="sell",M3680,-M3680)</x:f>
      </x:c>
      <x:c r="Q3680" s="14">
        <x:f>VLOOKUP(N3680,'Currency Rates'!$A$3:$C$32,3,0)</x:f>
      </x:c>
      <x:c r="R3680" s="0">
        <x:f>IF(A3680="SPUS",0,IF(A3680="FWD",0,P3680/Q3680))</x:f>
      </x:c>
    </x:row>
    <x:row r="3681" spans="1:19" x14ac:dyDescent="0.3">
      <x:c r="A3681" s="0">
        <x:f>'Historical Trades'!A3681</x:f>
      </x:c>
      <x:c r="B3681" s="0">
        <x:f>'Historical Trades'!B3681</x:f>
      </x:c>
      <x:c r="C3681" s="23">
        <x:f>'Historical Trades'!C3681</x:f>
      </x:c>
      <x:c r="D3681" s="0">
        <x:f>'Historical Trades'!D3681</x:f>
      </x:c>
      <x:c r="E3681" s="23">
        <x:f>'Historical Trades'!E3681</x:f>
      </x:c>
      <x:c r="F3681" s="0">
        <x:f>'Historical Trades'!F3681</x:f>
      </x:c>
      <x:c r="G3681" s="0">
        <x:f>'Historical Trades'!G3681</x:f>
      </x:c>
      <x:c r="H3681" s="0">
        <x:f>'Historical Trades'!H3681</x:f>
      </x:c>
      <x:c r="I3681" s="0">
        <x:f>'Historical Trades'!I3681</x:f>
      </x:c>
      <x:c r="J3681" s="0">
        <x:f>'Historical Trades'!J3681</x:f>
      </x:c>
      <x:c r="K3681" s="0">
        <x:f>'Historical Trades'!K3681</x:f>
      </x:c>
      <x:c r="L3681" s="0">
        <x:f>'Historical Trades'!L3681</x:f>
      </x:c>
      <x:c r="M3681" s="0">
        <x:f>'Historical Trades'!M3681</x:f>
      </x:c>
      <x:c r="N3681" s="0">
        <x:f>CLEAN('Historical Trades'!O3681)</x:f>
      </x:c>
      <x:c r="P3681" s="14">
        <x:f>IF(G3681="sell",M3681,-M3681)</x:f>
      </x:c>
      <x:c r="Q3681" s="14">
        <x:f>VLOOKUP(N3681,'Currency Rates'!$A$3:$C$32,3,0)</x:f>
      </x:c>
      <x:c r="R3681" s="0">
        <x:f>IF(A3681="SPUS",0,IF(A3681="FWD",0,P3681/Q3681))</x:f>
      </x:c>
    </x:row>
    <x:row r="3682" spans="1:19" x14ac:dyDescent="0.3">
      <x:c r="A3682" s="0">
        <x:f>'Historical Trades'!A3682</x:f>
      </x:c>
      <x:c r="B3682" s="0">
        <x:f>'Historical Trades'!B3682</x:f>
      </x:c>
      <x:c r="C3682" s="23">
        <x:f>'Historical Trades'!C3682</x:f>
      </x:c>
      <x:c r="D3682" s="0">
        <x:f>'Historical Trades'!D3682</x:f>
      </x:c>
      <x:c r="E3682" s="23">
        <x:f>'Historical Trades'!E3682</x:f>
      </x:c>
      <x:c r="F3682" s="0">
        <x:f>'Historical Trades'!F3682</x:f>
      </x:c>
      <x:c r="G3682" s="0">
        <x:f>'Historical Trades'!G3682</x:f>
      </x:c>
      <x:c r="H3682" s="0">
        <x:f>'Historical Trades'!H3682</x:f>
      </x:c>
      <x:c r="I3682" s="0">
        <x:f>'Historical Trades'!I3682</x:f>
      </x:c>
      <x:c r="J3682" s="0">
        <x:f>'Historical Trades'!J3682</x:f>
      </x:c>
      <x:c r="K3682" s="0">
        <x:f>'Historical Trades'!K3682</x:f>
      </x:c>
      <x:c r="L3682" s="0">
        <x:f>'Historical Trades'!L3682</x:f>
      </x:c>
      <x:c r="M3682" s="0">
        <x:f>'Historical Trades'!M3682</x:f>
      </x:c>
      <x:c r="N3682" s="0">
        <x:f>CLEAN('Historical Trades'!O3682)</x:f>
      </x:c>
      <x:c r="P3682" s="14">
        <x:f>IF(G3682="sell",M3682,-M3682)</x:f>
      </x:c>
      <x:c r="Q3682" s="14">
        <x:f>VLOOKUP(N3682,'Currency Rates'!$A$3:$C$32,3,0)</x:f>
      </x:c>
      <x:c r="R3682" s="0">
        <x:f>IF(A3682="SPUS",0,IF(A3682="FWD",0,P3682/Q3682))</x:f>
      </x:c>
    </x:row>
    <x:row r="3683" spans="1:19" x14ac:dyDescent="0.3">
      <x:c r="A3683" s="0">
        <x:f>'Historical Trades'!A3683</x:f>
      </x:c>
      <x:c r="B3683" s="0">
        <x:f>'Historical Trades'!B3683</x:f>
      </x:c>
      <x:c r="C3683" s="23">
        <x:f>'Historical Trades'!C3683</x:f>
      </x:c>
      <x:c r="D3683" s="0">
        <x:f>'Historical Trades'!D3683</x:f>
      </x:c>
      <x:c r="E3683" s="23">
        <x:f>'Historical Trades'!E3683</x:f>
      </x:c>
      <x:c r="F3683" s="0">
        <x:f>'Historical Trades'!F3683</x:f>
      </x:c>
      <x:c r="G3683" s="0">
        <x:f>'Historical Trades'!G3683</x:f>
      </x:c>
      <x:c r="H3683" s="0">
        <x:f>'Historical Trades'!H3683</x:f>
      </x:c>
      <x:c r="I3683" s="0">
        <x:f>'Historical Trades'!I3683</x:f>
      </x:c>
      <x:c r="J3683" s="0">
        <x:f>'Historical Trades'!J3683</x:f>
      </x:c>
      <x:c r="K3683" s="0">
        <x:f>'Historical Trades'!K3683</x:f>
      </x:c>
      <x:c r="L3683" s="0">
        <x:f>'Historical Trades'!L3683</x:f>
      </x:c>
      <x:c r="M3683" s="0">
        <x:f>'Historical Trades'!M3683</x:f>
      </x:c>
      <x:c r="N3683" s="0">
        <x:f>CLEAN('Historical Trades'!O3683)</x:f>
      </x:c>
      <x:c r="P3683" s="14">
        <x:f>IF(G3683="sell",M3683,-M3683)</x:f>
      </x:c>
      <x:c r="Q3683" s="14">
        <x:f>VLOOKUP(N3683,'Currency Rates'!$A$3:$C$32,3,0)</x:f>
      </x:c>
      <x:c r="R3683" s="0">
        <x:f>IF(A3683="SPUS",0,IF(A3683="FWD",0,P3683/Q3683))</x:f>
      </x:c>
    </x:row>
    <x:row r="3684" spans="1:19" x14ac:dyDescent="0.3">
      <x:c r="A3684" s="0">
        <x:f>'Historical Trades'!A3684</x:f>
      </x:c>
      <x:c r="B3684" s="0">
        <x:f>'Historical Trades'!B3684</x:f>
      </x:c>
      <x:c r="C3684" s="23">
        <x:f>'Historical Trades'!C3684</x:f>
      </x:c>
      <x:c r="D3684" s="0">
        <x:f>'Historical Trades'!D3684</x:f>
      </x:c>
      <x:c r="E3684" s="23">
        <x:f>'Historical Trades'!E3684</x:f>
      </x:c>
      <x:c r="F3684" s="0">
        <x:f>'Historical Trades'!F3684</x:f>
      </x:c>
      <x:c r="G3684" s="0">
        <x:f>'Historical Trades'!G3684</x:f>
      </x:c>
      <x:c r="H3684" s="0">
        <x:f>'Historical Trades'!H3684</x:f>
      </x:c>
      <x:c r="I3684" s="0">
        <x:f>'Historical Trades'!I3684</x:f>
      </x:c>
      <x:c r="J3684" s="0">
        <x:f>'Historical Trades'!J3684</x:f>
      </x:c>
      <x:c r="K3684" s="0">
        <x:f>'Historical Trades'!K3684</x:f>
      </x:c>
      <x:c r="L3684" s="0">
        <x:f>'Historical Trades'!L3684</x:f>
      </x:c>
      <x:c r="M3684" s="0">
        <x:f>'Historical Trades'!M3684</x:f>
      </x:c>
      <x:c r="N3684" s="0">
        <x:f>CLEAN('Historical Trades'!O3684)</x:f>
      </x:c>
      <x:c r="P3684" s="14">
        <x:f>IF(G3684="sell",M3684,-M3684)</x:f>
      </x:c>
      <x:c r="Q3684" s="14">
        <x:f>VLOOKUP(N3684,'Currency Rates'!$A$3:$C$32,3,0)</x:f>
      </x:c>
      <x:c r="R3684" s="0">
        <x:f>IF(A3684="SPUS",0,IF(A3684="FWD",0,P3684/Q3684))</x:f>
      </x:c>
    </x:row>
    <x:row r="3685" spans="1:19" x14ac:dyDescent="0.3">
      <x:c r="A3685" s="0">
        <x:f>'Historical Trades'!A3685</x:f>
      </x:c>
      <x:c r="B3685" s="0">
        <x:f>'Historical Trades'!B3685</x:f>
      </x:c>
      <x:c r="C3685" s="23">
        <x:f>'Historical Trades'!C3685</x:f>
      </x:c>
      <x:c r="D3685" s="0">
        <x:f>'Historical Trades'!D3685</x:f>
      </x:c>
      <x:c r="E3685" s="23">
        <x:f>'Historical Trades'!E3685</x:f>
      </x:c>
      <x:c r="F3685" s="0">
        <x:f>'Historical Trades'!F3685</x:f>
      </x:c>
      <x:c r="G3685" s="0">
        <x:f>'Historical Trades'!G3685</x:f>
      </x:c>
      <x:c r="H3685" s="0">
        <x:f>'Historical Trades'!H3685</x:f>
      </x:c>
      <x:c r="I3685" s="0">
        <x:f>'Historical Trades'!I3685</x:f>
      </x:c>
      <x:c r="J3685" s="0">
        <x:f>'Historical Trades'!J3685</x:f>
      </x:c>
      <x:c r="K3685" s="0">
        <x:f>'Historical Trades'!K3685</x:f>
      </x:c>
      <x:c r="L3685" s="0">
        <x:f>'Historical Trades'!L3685</x:f>
      </x:c>
      <x:c r="M3685" s="0">
        <x:f>'Historical Trades'!M3685</x:f>
      </x:c>
      <x:c r="N3685" s="0">
        <x:f>CLEAN('Historical Trades'!O3685)</x:f>
      </x:c>
      <x:c r="P3685" s="14">
        <x:f>IF(G3685="sell",M3685,-M3685)</x:f>
      </x:c>
      <x:c r="Q3685" s="14">
        <x:f>VLOOKUP(N3685,'Currency Rates'!$A$3:$C$32,3,0)</x:f>
      </x:c>
      <x:c r="R3685" s="0">
        <x:f>IF(A3685="SPUS",0,IF(A3685="FWD",0,P3685/Q3685))</x:f>
      </x:c>
    </x:row>
    <x:row r="3686" spans="1:19" x14ac:dyDescent="0.3">
      <x:c r="A3686" s="0">
        <x:f>'Historical Trades'!A3686</x:f>
      </x:c>
      <x:c r="B3686" s="0">
        <x:f>'Historical Trades'!B3686</x:f>
      </x:c>
      <x:c r="C3686" s="23">
        <x:f>'Historical Trades'!C3686</x:f>
      </x:c>
      <x:c r="D3686" s="0">
        <x:f>'Historical Trades'!D3686</x:f>
      </x:c>
      <x:c r="E3686" s="23">
        <x:f>'Historical Trades'!E3686</x:f>
      </x:c>
      <x:c r="F3686" s="0">
        <x:f>'Historical Trades'!F3686</x:f>
      </x:c>
      <x:c r="G3686" s="0">
        <x:f>'Historical Trades'!G3686</x:f>
      </x:c>
      <x:c r="H3686" s="0">
        <x:f>'Historical Trades'!H3686</x:f>
      </x:c>
      <x:c r="I3686" s="0">
        <x:f>'Historical Trades'!I3686</x:f>
      </x:c>
      <x:c r="J3686" s="0">
        <x:f>'Historical Trades'!J3686</x:f>
      </x:c>
      <x:c r="K3686" s="0">
        <x:f>'Historical Trades'!K3686</x:f>
      </x:c>
      <x:c r="L3686" s="0">
        <x:f>'Historical Trades'!L3686</x:f>
      </x:c>
      <x:c r="M3686" s="0">
        <x:f>'Historical Trades'!M3686</x:f>
      </x:c>
      <x:c r="N3686" s="0">
        <x:f>CLEAN('Historical Trades'!O3686)</x:f>
      </x:c>
      <x:c r="P3686" s="14">
        <x:f>IF(G3686="sell",M3686,-M3686)</x:f>
      </x:c>
      <x:c r="Q3686" s="14">
        <x:f>VLOOKUP(N3686,'Currency Rates'!$A$3:$C$32,3,0)</x:f>
      </x:c>
      <x:c r="R3686" s="0">
        <x:f>IF(A3686="SPUS",0,IF(A3686="FWD",0,P3686/Q3686))</x:f>
      </x:c>
    </x:row>
    <x:row r="3687" spans="1:19" x14ac:dyDescent="0.3">
      <x:c r="A3687" s="0">
        <x:f>'Historical Trades'!A3687</x:f>
      </x:c>
      <x:c r="B3687" s="0">
        <x:f>'Historical Trades'!B3687</x:f>
      </x:c>
      <x:c r="C3687" s="23">
        <x:f>'Historical Trades'!C3687</x:f>
      </x:c>
      <x:c r="D3687" s="0">
        <x:f>'Historical Trades'!D3687</x:f>
      </x:c>
      <x:c r="E3687" s="23">
        <x:f>'Historical Trades'!E3687</x:f>
      </x:c>
      <x:c r="F3687" s="0">
        <x:f>'Historical Trades'!F3687</x:f>
      </x:c>
      <x:c r="G3687" s="0">
        <x:f>'Historical Trades'!G3687</x:f>
      </x:c>
      <x:c r="H3687" s="0">
        <x:f>'Historical Trades'!H3687</x:f>
      </x:c>
      <x:c r="I3687" s="0">
        <x:f>'Historical Trades'!I3687</x:f>
      </x:c>
      <x:c r="J3687" s="0">
        <x:f>'Historical Trades'!J3687</x:f>
      </x:c>
      <x:c r="K3687" s="0">
        <x:f>'Historical Trades'!K3687</x:f>
      </x:c>
      <x:c r="L3687" s="0">
        <x:f>'Historical Trades'!L3687</x:f>
      </x:c>
      <x:c r="M3687" s="0">
        <x:f>'Historical Trades'!M3687</x:f>
      </x:c>
      <x:c r="N3687" s="0">
        <x:f>CLEAN('Historical Trades'!O3687)</x:f>
      </x:c>
      <x:c r="P3687" s="14">
        <x:f>IF(G3687="sell",M3687,-M3687)</x:f>
      </x:c>
      <x:c r="Q3687" s="14">
        <x:f>VLOOKUP(N3687,'Currency Rates'!$A$3:$C$32,3,0)</x:f>
      </x:c>
      <x:c r="R3687" s="0">
        <x:f>IF(A3687="SPUS",0,IF(A3687="FWD",0,P3687/Q3687))</x:f>
      </x:c>
    </x:row>
    <x:row r="3688" spans="1:19" x14ac:dyDescent="0.3">
      <x:c r="A3688" s="0">
        <x:f>'Historical Trades'!A3688</x:f>
      </x:c>
      <x:c r="B3688" s="0">
        <x:f>'Historical Trades'!B3688</x:f>
      </x:c>
      <x:c r="C3688" s="23">
        <x:f>'Historical Trades'!C3688</x:f>
      </x:c>
      <x:c r="D3688" s="0">
        <x:f>'Historical Trades'!D3688</x:f>
      </x:c>
      <x:c r="E3688" s="23">
        <x:f>'Historical Trades'!E3688</x:f>
      </x:c>
      <x:c r="F3688" s="0">
        <x:f>'Historical Trades'!F3688</x:f>
      </x:c>
      <x:c r="G3688" s="0">
        <x:f>'Historical Trades'!G3688</x:f>
      </x:c>
      <x:c r="H3688" s="0">
        <x:f>'Historical Trades'!H3688</x:f>
      </x:c>
      <x:c r="I3688" s="0">
        <x:f>'Historical Trades'!I3688</x:f>
      </x:c>
      <x:c r="J3688" s="0">
        <x:f>'Historical Trades'!J3688</x:f>
      </x:c>
      <x:c r="K3688" s="0">
        <x:f>'Historical Trades'!K3688</x:f>
      </x:c>
      <x:c r="L3688" s="0">
        <x:f>'Historical Trades'!L3688</x:f>
      </x:c>
      <x:c r="M3688" s="0">
        <x:f>'Historical Trades'!M3688</x:f>
      </x:c>
      <x:c r="N3688" s="0">
        <x:f>CLEAN('Historical Trades'!O3688)</x:f>
      </x:c>
      <x:c r="P3688" s="14">
        <x:f>IF(G3688="sell",M3688,-M3688)</x:f>
      </x:c>
      <x:c r="Q3688" s="14">
        <x:f>VLOOKUP(N3688,'Currency Rates'!$A$3:$C$32,3,0)</x:f>
      </x:c>
      <x:c r="R3688" s="0">
        <x:f>IF(A3688="SPUS",0,IF(A3688="FWD",0,P3688/Q3688))</x:f>
      </x:c>
    </x:row>
    <x:row r="3689" spans="1:19" x14ac:dyDescent="0.3">
      <x:c r="A3689" s="0">
        <x:f>'Historical Trades'!A3689</x:f>
      </x:c>
      <x:c r="B3689" s="0">
        <x:f>'Historical Trades'!B3689</x:f>
      </x:c>
      <x:c r="C3689" s="23">
        <x:f>'Historical Trades'!C3689</x:f>
      </x:c>
      <x:c r="D3689" s="0">
        <x:f>'Historical Trades'!D3689</x:f>
      </x:c>
      <x:c r="E3689" s="23">
        <x:f>'Historical Trades'!E3689</x:f>
      </x:c>
      <x:c r="F3689" s="0">
        <x:f>'Historical Trades'!F3689</x:f>
      </x:c>
      <x:c r="G3689" s="0">
        <x:f>'Historical Trades'!G3689</x:f>
      </x:c>
      <x:c r="H3689" s="0">
        <x:f>'Historical Trades'!H3689</x:f>
      </x:c>
      <x:c r="I3689" s="0">
        <x:f>'Historical Trades'!I3689</x:f>
      </x:c>
      <x:c r="J3689" s="0">
        <x:f>'Historical Trades'!J3689</x:f>
      </x:c>
      <x:c r="K3689" s="0">
        <x:f>'Historical Trades'!K3689</x:f>
      </x:c>
      <x:c r="L3689" s="0">
        <x:f>'Historical Trades'!L3689</x:f>
      </x:c>
      <x:c r="M3689" s="0">
        <x:f>'Historical Trades'!M3689</x:f>
      </x:c>
      <x:c r="N3689" s="0">
        <x:f>CLEAN('Historical Trades'!O3689)</x:f>
      </x:c>
      <x:c r="P3689" s="14">
        <x:f>IF(G3689="sell",M3689,-M3689)</x:f>
      </x:c>
      <x:c r="Q3689" s="14">
        <x:f>VLOOKUP(N3689,'Currency Rates'!$A$3:$C$32,3,0)</x:f>
      </x:c>
      <x:c r="R3689" s="0">
        <x:f>IF(A3689="SPUS",0,IF(A3689="FWD",0,P3689/Q3689))</x:f>
      </x:c>
    </x:row>
    <x:row r="3690" spans="1:19" x14ac:dyDescent="0.3">
      <x:c r="A3690" s="0">
        <x:f>'Historical Trades'!A3690</x:f>
      </x:c>
      <x:c r="B3690" s="0">
        <x:f>'Historical Trades'!B3690</x:f>
      </x:c>
      <x:c r="C3690" s="23">
        <x:f>'Historical Trades'!C3690</x:f>
      </x:c>
      <x:c r="D3690" s="0">
        <x:f>'Historical Trades'!D3690</x:f>
      </x:c>
      <x:c r="E3690" s="23">
        <x:f>'Historical Trades'!E3690</x:f>
      </x:c>
      <x:c r="F3690" s="0">
        <x:f>'Historical Trades'!F3690</x:f>
      </x:c>
      <x:c r="G3690" s="0">
        <x:f>'Historical Trades'!G3690</x:f>
      </x:c>
      <x:c r="H3690" s="0">
        <x:f>'Historical Trades'!H3690</x:f>
      </x:c>
      <x:c r="I3690" s="0">
        <x:f>'Historical Trades'!I3690</x:f>
      </x:c>
      <x:c r="J3690" s="0">
        <x:f>'Historical Trades'!J3690</x:f>
      </x:c>
      <x:c r="K3690" s="0">
        <x:f>'Historical Trades'!K3690</x:f>
      </x:c>
      <x:c r="L3690" s="0">
        <x:f>'Historical Trades'!L3690</x:f>
      </x:c>
      <x:c r="M3690" s="0">
        <x:f>'Historical Trades'!M3690</x:f>
      </x:c>
      <x:c r="N3690" s="0">
        <x:f>CLEAN('Historical Trades'!O3690)</x:f>
      </x:c>
      <x:c r="P3690" s="14">
        <x:f>IF(G3690="sell",M3690,-M3690)</x:f>
      </x:c>
      <x:c r="Q3690" s="14">
        <x:f>VLOOKUP(N3690,'Currency Rates'!$A$3:$C$32,3,0)</x:f>
      </x:c>
      <x:c r="R3690" s="0">
        <x:f>IF(A3690="SPUS",0,IF(A3690="FWD",0,P3690/Q3690))</x:f>
      </x:c>
    </x:row>
    <x:row r="3691" spans="1:19" x14ac:dyDescent="0.3">
      <x:c r="A3691" s="0">
        <x:f>'Historical Trades'!A3691</x:f>
      </x:c>
      <x:c r="B3691" s="0">
        <x:f>'Historical Trades'!B3691</x:f>
      </x:c>
      <x:c r="C3691" s="23">
        <x:f>'Historical Trades'!C3691</x:f>
      </x:c>
      <x:c r="D3691" s="0">
        <x:f>'Historical Trades'!D3691</x:f>
      </x:c>
      <x:c r="E3691" s="23">
        <x:f>'Historical Trades'!E3691</x:f>
      </x:c>
      <x:c r="F3691" s="0">
        <x:f>'Historical Trades'!F3691</x:f>
      </x:c>
      <x:c r="G3691" s="0">
        <x:f>'Historical Trades'!G3691</x:f>
      </x:c>
      <x:c r="H3691" s="0">
        <x:f>'Historical Trades'!H3691</x:f>
      </x:c>
      <x:c r="I3691" s="0">
        <x:f>'Historical Trades'!I3691</x:f>
      </x:c>
      <x:c r="J3691" s="0">
        <x:f>'Historical Trades'!J3691</x:f>
      </x:c>
      <x:c r="K3691" s="0">
        <x:f>'Historical Trades'!K3691</x:f>
      </x:c>
      <x:c r="L3691" s="0">
        <x:f>'Historical Trades'!L3691</x:f>
      </x:c>
      <x:c r="M3691" s="0">
        <x:f>'Historical Trades'!M3691</x:f>
      </x:c>
      <x:c r="N3691" s="0">
        <x:f>CLEAN('Historical Trades'!O3691)</x:f>
      </x:c>
      <x:c r="P3691" s="14">
        <x:f>IF(G3691="sell",M3691,-M3691)</x:f>
      </x:c>
      <x:c r="Q3691" s="14">
        <x:f>VLOOKUP(N3691,'Currency Rates'!$A$3:$C$32,3,0)</x:f>
      </x:c>
      <x:c r="R3691" s="0">
        <x:f>IF(A3691="SPUS",0,IF(A3691="FWD",0,P3691/Q3691))</x:f>
      </x:c>
    </x:row>
    <x:row r="3692" spans="1:19" x14ac:dyDescent="0.3">
      <x:c r="A3692" s="0">
        <x:f>'Historical Trades'!A3692</x:f>
      </x:c>
      <x:c r="B3692" s="0">
        <x:f>'Historical Trades'!B3692</x:f>
      </x:c>
      <x:c r="C3692" s="23">
        <x:f>'Historical Trades'!C3692</x:f>
      </x:c>
      <x:c r="D3692" s="0">
        <x:f>'Historical Trades'!D3692</x:f>
      </x:c>
      <x:c r="E3692" s="23">
        <x:f>'Historical Trades'!E3692</x:f>
      </x:c>
      <x:c r="F3692" s="0">
        <x:f>'Historical Trades'!F3692</x:f>
      </x:c>
      <x:c r="G3692" s="0">
        <x:f>'Historical Trades'!G3692</x:f>
      </x:c>
      <x:c r="H3692" s="0">
        <x:f>'Historical Trades'!H3692</x:f>
      </x:c>
      <x:c r="I3692" s="0">
        <x:f>'Historical Trades'!I3692</x:f>
      </x:c>
      <x:c r="J3692" s="0">
        <x:f>'Historical Trades'!J3692</x:f>
      </x:c>
      <x:c r="K3692" s="0">
        <x:f>'Historical Trades'!K3692</x:f>
      </x:c>
      <x:c r="L3692" s="0">
        <x:f>'Historical Trades'!L3692</x:f>
      </x:c>
      <x:c r="M3692" s="0">
        <x:f>'Historical Trades'!M3692</x:f>
      </x:c>
      <x:c r="N3692" s="0">
        <x:f>CLEAN('Historical Trades'!O3692)</x:f>
      </x:c>
      <x:c r="P3692" s="14">
        <x:f>IF(G3692="sell",M3692,-M3692)</x:f>
      </x:c>
      <x:c r="Q3692" s="14">
        <x:f>VLOOKUP(N3692,'Currency Rates'!$A$3:$C$32,3,0)</x:f>
      </x:c>
      <x:c r="R3692" s="0">
        <x:f>IF(A3692="SPUS",0,IF(A3692="FWD",0,P3692/Q3692))</x:f>
      </x:c>
    </x:row>
    <x:row r="3693" spans="1:19" x14ac:dyDescent="0.3">
      <x:c r="A3693" s="0">
        <x:f>'Historical Trades'!A3693</x:f>
      </x:c>
      <x:c r="B3693" s="0">
        <x:f>'Historical Trades'!B3693</x:f>
      </x:c>
      <x:c r="C3693" s="23">
        <x:f>'Historical Trades'!C3693</x:f>
      </x:c>
      <x:c r="D3693" s="0">
        <x:f>'Historical Trades'!D3693</x:f>
      </x:c>
      <x:c r="E3693" s="23">
        <x:f>'Historical Trades'!E3693</x:f>
      </x:c>
      <x:c r="F3693" s="0">
        <x:f>'Historical Trades'!F3693</x:f>
      </x:c>
      <x:c r="G3693" s="0">
        <x:f>'Historical Trades'!G3693</x:f>
      </x:c>
      <x:c r="H3693" s="0">
        <x:f>'Historical Trades'!H3693</x:f>
      </x:c>
      <x:c r="I3693" s="0">
        <x:f>'Historical Trades'!I3693</x:f>
      </x:c>
      <x:c r="J3693" s="0">
        <x:f>'Historical Trades'!J3693</x:f>
      </x:c>
      <x:c r="K3693" s="0">
        <x:f>'Historical Trades'!K3693</x:f>
      </x:c>
      <x:c r="L3693" s="0">
        <x:f>'Historical Trades'!L3693</x:f>
      </x:c>
      <x:c r="M3693" s="0">
        <x:f>'Historical Trades'!M3693</x:f>
      </x:c>
      <x:c r="N3693" s="0">
        <x:f>CLEAN('Historical Trades'!O3693)</x:f>
      </x:c>
      <x:c r="P3693" s="14">
        <x:f>IF(G3693="sell",M3693,-M3693)</x:f>
      </x:c>
      <x:c r="Q3693" s="14">
        <x:f>VLOOKUP(N3693,'Currency Rates'!$A$3:$C$32,3,0)</x:f>
      </x:c>
      <x:c r="R3693" s="0">
        <x:f>IF(A3693="SPUS",0,IF(A3693="FWD",0,P3693/Q3693))</x:f>
      </x:c>
    </x:row>
    <x:row r="3694" spans="1:19" x14ac:dyDescent="0.3">
      <x:c r="A3694" s="0">
        <x:f>'Historical Trades'!A3694</x:f>
      </x:c>
      <x:c r="B3694" s="0">
        <x:f>'Historical Trades'!B3694</x:f>
      </x:c>
      <x:c r="C3694" s="23">
        <x:f>'Historical Trades'!C3694</x:f>
      </x:c>
      <x:c r="D3694" s="0">
        <x:f>'Historical Trades'!D3694</x:f>
      </x:c>
      <x:c r="E3694" s="23">
        <x:f>'Historical Trades'!E3694</x:f>
      </x:c>
      <x:c r="F3694" s="0">
        <x:f>'Historical Trades'!F3694</x:f>
      </x:c>
      <x:c r="G3694" s="0">
        <x:f>'Historical Trades'!G3694</x:f>
      </x:c>
      <x:c r="H3694" s="0">
        <x:f>'Historical Trades'!H3694</x:f>
      </x:c>
      <x:c r="I3694" s="0">
        <x:f>'Historical Trades'!I3694</x:f>
      </x:c>
      <x:c r="J3694" s="0">
        <x:f>'Historical Trades'!J3694</x:f>
      </x:c>
      <x:c r="K3694" s="0">
        <x:f>'Historical Trades'!K3694</x:f>
      </x:c>
      <x:c r="L3694" s="0">
        <x:f>'Historical Trades'!L3694</x:f>
      </x:c>
      <x:c r="M3694" s="0">
        <x:f>'Historical Trades'!M3694</x:f>
      </x:c>
      <x:c r="N3694" s="0">
        <x:f>CLEAN('Historical Trades'!O3694)</x:f>
      </x:c>
      <x:c r="P3694" s="14">
        <x:f>IF(G3694="sell",M3694,-M3694)</x:f>
      </x:c>
      <x:c r="Q3694" s="14">
        <x:f>VLOOKUP(N3694,'Currency Rates'!$A$3:$C$32,3,0)</x:f>
      </x:c>
      <x:c r="R3694" s="0">
        <x:f>IF(A3694="SPUS",0,IF(A3694="FWD",0,P3694/Q3694))</x:f>
      </x:c>
    </x:row>
    <x:row r="3695" spans="1:19" x14ac:dyDescent="0.3">
      <x:c r="A3695" s="0">
        <x:f>'Historical Trades'!A3695</x:f>
      </x:c>
      <x:c r="B3695" s="0">
        <x:f>'Historical Trades'!B3695</x:f>
      </x:c>
      <x:c r="C3695" s="23">
        <x:f>'Historical Trades'!C3695</x:f>
      </x:c>
      <x:c r="D3695" s="0">
        <x:f>'Historical Trades'!D3695</x:f>
      </x:c>
      <x:c r="E3695" s="23">
        <x:f>'Historical Trades'!E3695</x:f>
      </x:c>
      <x:c r="F3695" s="0">
        <x:f>'Historical Trades'!F3695</x:f>
      </x:c>
      <x:c r="G3695" s="0">
        <x:f>'Historical Trades'!G3695</x:f>
      </x:c>
      <x:c r="H3695" s="0">
        <x:f>'Historical Trades'!H3695</x:f>
      </x:c>
      <x:c r="I3695" s="0">
        <x:f>'Historical Trades'!I3695</x:f>
      </x:c>
      <x:c r="J3695" s="0">
        <x:f>'Historical Trades'!J3695</x:f>
      </x:c>
      <x:c r="K3695" s="0">
        <x:f>'Historical Trades'!K3695</x:f>
      </x:c>
      <x:c r="L3695" s="0">
        <x:f>'Historical Trades'!L3695</x:f>
      </x:c>
      <x:c r="M3695" s="0">
        <x:f>'Historical Trades'!M3695</x:f>
      </x:c>
      <x:c r="N3695" s="0">
        <x:f>CLEAN('Historical Trades'!O3695)</x:f>
      </x:c>
      <x:c r="P3695" s="14">
        <x:f>IF(G3695="sell",M3695,-M3695)</x:f>
      </x:c>
      <x:c r="Q3695" s="14">
        <x:f>VLOOKUP(N3695,'Currency Rates'!$A$3:$C$32,3,0)</x:f>
      </x:c>
      <x:c r="R3695" s="0">
        <x:f>IF(A3695="SPUS",0,IF(A3695="FWD",0,P3695/Q3695))</x:f>
      </x:c>
    </x:row>
    <x:row r="3696" spans="1:19" x14ac:dyDescent="0.3">
      <x:c r="A3696" s="0">
        <x:f>'Historical Trades'!A3696</x:f>
      </x:c>
      <x:c r="B3696" s="0">
        <x:f>'Historical Trades'!B3696</x:f>
      </x:c>
      <x:c r="C3696" s="23">
        <x:f>'Historical Trades'!C3696</x:f>
      </x:c>
      <x:c r="D3696" s="0">
        <x:f>'Historical Trades'!D3696</x:f>
      </x:c>
      <x:c r="E3696" s="23">
        <x:f>'Historical Trades'!E3696</x:f>
      </x:c>
      <x:c r="F3696" s="0">
        <x:f>'Historical Trades'!F3696</x:f>
      </x:c>
      <x:c r="G3696" s="0">
        <x:f>'Historical Trades'!G3696</x:f>
      </x:c>
      <x:c r="H3696" s="0">
        <x:f>'Historical Trades'!H3696</x:f>
      </x:c>
      <x:c r="I3696" s="0">
        <x:f>'Historical Trades'!I3696</x:f>
      </x:c>
      <x:c r="J3696" s="0">
        <x:f>'Historical Trades'!J3696</x:f>
      </x:c>
      <x:c r="K3696" s="0">
        <x:f>'Historical Trades'!K3696</x:f>
      </x:c>
      <x:c r="L3696" s="0">
        <x:f>'Historical Trades'!L3696</x:f>
      </x:c>
      <x:c r="M3696" s="0">
        <x:f>'Historical Trades'!M3696</x:f>
      </x:c>
      <x:c r="N3696" s="0">
        <x:f>CLEAN('Historical Trades'!O3696)</x:f>
      </x:c>
      <x:c r="P3696" s="14">
        <x:f>IF(G3696="sell",M3696,-M3696)</x:f>
      </x:c>
      <x:c r="Q3696" s="14">
        <x:f>VLOOKUP(N3696,'Currency Rates'!$A$3:$C$32,3,0)</x:f>
      </x:c>
      <x:c r="R3696" s="0">
        <x:f>IF(A3696="SPUS",0,IF(A3696="FWD",0,P3696/Q3696))</x:f>
      </x:c>
    </x:row>
    <x:row r="3697" spans="1:19" x14ac:dyDescent="0.3">
      <x:c r="A3697" s="0">
        <x:f>'Historical Trades'!A3697</x:f>
      </x:c>
      <x:c r="B3697" s="0">
        <x:f>'Historical Trades'!B3697</x:f>
      </x:c>
      <x:c r="C3697" s="23">
        <x:f>'Historical Trades'!C3697</x:f>
      </x:c>
      <x:c r="D3697" s="0">
        <x:f>'Historical Trades'!D3697</x:f>
      </x:c>
      <x:c r="E3697" s="23">
        <x:f>'Historical Trades'!E3697</x:f>
      </x:c>
      <x:c r="F3697" s="0">
        <x:f>'Historical Trades'!F3697</x:f>
      </x:c>
      <x:c r="G3697" s="0">
        <x:f>'Historical Trades'!G3697</x:f>
      </x:c>
      <x:c r="H3697" s="0">
        <x:f>'Historical Trades'!H3697</x:f>
      </x:c>
      <x:c r="I3697" s="0">
        <x:f>'Historical Trades'!I3697</x:f>
      </x:c>
      <x:c r="J3697" s="0">
        <x:f>'Historical Trades'!J3697</x:f>
      </x:c>
      <x:c r="K3697" s="0">
        <x:f>'Historical Trades'!K3697</x:f>
      </x:c>
      <x:c r="L3697" s="0">
        <x:f>'Historical Trades'!L3697</x:f>
      </x:c>
      <x:c r="M3697" s="0">
        <x:f>'Historical Trades'!M3697</x:f>
      </x:c>
      <x:c r="N3697" s="0">
        <x:f>CLEAN('Historical Trades'!O3697)</x:f>
      </x:c>
      <x:c r="P3697" s="14">
        <x:f>IF(G3697="sell",M3697,-M3697)</x:f>
      </x:c>
      <x:c r="Q3697" s="14">
        <x:f>VLOOKUP(N3697,'Currency Rates'!$A$3:$C$32,3,0)</x:f>
      </x:c>
      <x:c r="R3697" s="0">
        <x:f>IF(A3697="SPUS",0,IF(A3697="FWD",0,P3697/Q3697))</x:f>
      </x:c>
    </x:row>
    <x:row r="3698" spans="1:19" x14ac:dyDescent="0.3">
      <x:c r="A3698" s="0">
        <x:f>'Historical Trades'!A3698</x:f>
      </x:c>
      <x:c r="B3698" s="0">
        <x:f>'Historical Trades'!B3698</x:f>
      </x:c>
      <x:c r="C3698" s="23">
        <x:f>'Historical Trades'!C3698</x:f>
      </x:c>
      <x:c r="D3698" s="0">
        <x:f>'Historical Trades'!D3698</x:f>
      </x:c>
      <x:c r="E3698" s="23">
        <x:f>'Historical Trades'!E3698</x:f>
      </x:c>
      <x:c r="F3698" s="0">
        <x:f>'Historical Trades'!F3698</x:f>
      </x:c>
      <x:c r="G3698" s="0">
        <x:f>'Historical Trades'!G3698</x:f>
      </x:c>
      <x:c r="H3698" s="0">
        <x:f>'Historical Trades'!H3698</x:f>
      </x:c>
      <x:c r="I3698" s="0">
        <x:f>'Historical Trades'!I3698</x:f>
      </x:c>
      <x:c r="J3698" s="0">
        <x:f>'Historical Trades'!J3698</x:f>
      </x:c>
      <x:c r="K3698" s="0">
        <x:f>'Historical Trades'!K3698</x:f>
      </x:c>
      <x:c r="L3698" s="0">
        <x:f>'Historical Trades'!L3698</x:f>
      </x:c>
      <x:c r="M3698" s="0">
        <x:f>'Historical Trades'!M3698</x:f>
      </x:c>
      <x:c r="N3698" s="0">
        <x:f>CLEAN('Historical Trades'!O3698)</x:f>
      </x:c>
      <x:c r="P3698" s="14">
        <x:f>IF(G3698="sell",M3698,-M3698)</x:f>
      </x:c>
      <x:c r="Q3698" s="14">
        <x:f>VLOOKUP(N3698,'Currency Rates'!$A$3:$C$32,3,0)</x:f>
      </x:c>
      <x:c r="R3698" s="0">
        <x:f>IF(A3698="SPUS",0,IF(A3698="FWD",0,P3698/Q3698))</x:f>
      </x:c>
    </x:row>
    <x:row r="3699" spans="1:19" x14ac:dyDescent="0.3">
      <x:c r="A3699" s="0">
        <x:f>'Historical Trades'!A3699</x:f>
      </x:c>
      <x:c r="B3699" s="0">
        <x:f>'Historical Trades'!B3699</x:f>
      </x:c>
      <x:c r="C3699" s="23">
        <x:f>'Historical Trades'!C3699</x:f>
      </x:c>
      <x:c r="D3699" s="0">
        <x:f>'Historical Trades'!D3699</x:f>
      </x:c>
      <x:c r="E3699" s="23">
        <x:f>'Historical Trades'!E3699</x:f>
      </x:c>
      <x:c r="F3699" s="0">
        <x:f>'Historical Trades'!F3699</x:f>
      </x:c>
      <x:c r="G3699" s="0">
        <x:f>'Historical Trades'!G3699</x:f>
      </x:c>
      <x:c r="H3699" s="0">
        <x:f>'Historical Trades'!H3699</x:f>
      </x:c>
      <x:c r="I3699" s="0">
        <x:f>'Historical Trades'!I3699</x:f>
      </x:c>
      <x:c r="J3699" s="0">
        <x:f>'Historical Trades'!J3699</x:f>
      </x:c>
      <x:c r="K3699" s="0">
        <x:f>'Historical Trades'!K3699</x:f>
      </x:c>
      <x:c r="L3699" s="0">
        <x:f>'Historical Trades'!L3699</x:f>
      </x:c>
      <x:c r="M3699" s="0">
        <x:f>'Historical Trades'!M3699</x:f>
      </x:c>
      <x:c r="N3699" s="0">
        <x:f>CLEAN('Historical Trades'!O3699)</x:f>
      </x:c>
      <x:c r="P3699" s="14">
        <x:f>IF(G3699="sell",M3699,-M3699)</x:f>
      </x:c>
      <x:c r="Q3699" s="14">
        <x:f>VLOOKUP(N3699,'Currency Rates'!$A$3:$C$32,3,0)</x:f>
      </x:c>
      <x:c r="R3699" s="0">
        <x:f>IF(A3699="SPUS",0,IF(A3699="FWD",0,P3699/Q3699))</x:f>
      </x:c>
    </x:row>
    <x:row r="3700" spans="1:19" x14ac:dyDescent="0.3">
      <x:c r="A3700" s="0">
        <x:f>'Historical Trades'!A3700</x:f>
      </x:c>
      <x:c r="B3700" s="0">
        <x:f>'Historical Trades'!B3700</x:f>
      </x:c>
      <x:c r="C3700" s="23">
        <x:f>'Historical Trades'!C3700</x:f>
      </x:c>
      <x:c r="D3700" s="0">
        <x:f>'Historical Trades'!D3700</x:f>
      </x:c>
      <x:c r="E3700" s="23">
        <x:f>'Historical Trades'!E3700</x:f>
      </x:c>
      <x:c r="F3700" s="0">
        <x:f>'Historical Trades'!F3700</x:f>
      </x:c>
      <x:c r="G3700" s="0">
        <x:f>'Historical Trades'!G3700</x:f>
      </x:c>
      <x:c r="H3700" s="0">
        <x:f>'Historical Trades'!H3700</x:f>
      </x:c>
      <x:c r="I3700" s="0">
        <x:f>'Historical Trades'!I3700</x:f>
      </x:c>
      <x:c r="J3700" s="0">
        <x:f>'Historical Trades'!J3700</x:f>
      </x:c>
      <x:c r="K3700" s="0">
        <x:f>'Historical Trades'!K3700</x:f>
      </x:c>
      <x:c r="L3700" s="0">
        <x:f>'Historical Trades'!L3700</x:f>
      </x:c>
      <x:c r="M3700" s="0">
        <x:f>'Historical Trades'!M3700</x:f>
      </x:c>
      <x:c r="N3700" s="0">
        <x:f>CLEAN('Historical Trades'!O3700)</x:f>
      </x:c>
      <x:c r="P3700" s="14">
        <x:f>IF(G3700="sell",M3700,-M3700)</x:f>
      </x:c>
      <x:c r="Q3700" s="14">
        <x:f>VLOOKUP(N3700,'Currency Rates'!$A$3:$C$32,3,0)</x:f>
      </x:c>
      <x:c r="R3700" s="0">
        <x:f>IF(A3700="SPUS",0,IF(A3700="FWD",0,P3700/Q3700))</x:f>
      </x:c>
    </x:row>
    <x:row r="3701" spans="1:19" x14ac:dyDescent="0.3">
      <x:c r="A3701" s="0">
        <x:f>'Historical Trades'!A3701</x:f>
      </x:c>
      <x:c r="B3701" s="0">
        <x:f>'Historical Trades'!B3701</x:f>
      </x:c>
      <x:c r="C3701" s="23">
        <x:f>'Historical Trades'!C3701</x:f>
      </x:c>
      <x:c r="D3701" s="0">
        <x:f>'Historical Trades'!D3701</x:f>
      </x:c>
      <x:c r="E3701" s="23">
        <x:f>'Historical Trades'!E3701</x:f>
      </x:c>
      <x:c r="F3701" s="0">
        <x:f>'Historical Trades'!F3701</x:f>
      </x:c>
      <x:c r="G3701" s="0">
        <x:f>'Historical Trades'!G3701</x:f>
      </x:c>
      <x:c r="H3701" s="0">
        <x:f>'Historical Trades'!H3701</x:f>
      </x:c>
      <x:c r="I3701" s="0">
        <x:f>'Historical Trades'!I3701</x:f>
      </x:c>
      <x:c r="J3701" s="0">
        <x:f>'Historical Trades'!J3701</x:f>
      </x:c>
      <x:c r="K3701" s="0">
        <x:f>'Historical Trades'!K3701</x:f>
      </x:c>
      <x:c r="L3701" s="0">
        <x:f>'Historical Trades'!L3701</x:f>
      </x:c>
      <x:c r="M3701" s="0">
        <x:f>'Historical Trades'!M3701</x:f>
      </x:c>
      <x:c r="N3701" s="0">
        <x:f>CLEAN('Historical Trades'!O3701)</x:f>
      </x:c>
      <x:c r="P3701" s="14">
        <x:f>IF(G3701="sell",M3701,-M3701)</x:f>
      </x:c>
      <x:c r="Q3701" s="14">
        <x:f>VLOOKUP(N3701,'Currency Rates'!$A$3:$C$32,3,0)</x:f>
      </x:c>
      <x:c r="R3701" s="0">
        <x:f>IF(A3701="SPUS",0,IF(A3701="FWD",0,P3701/Q3701))</x:f>
      </x:c>
    </x:row>
    <x:row r="3702" spans="1:19" x14ac:dyDescent="0.3">
      <x:c r="A3702" s="0">
        <x:f>'Historical Trades'!A3702</x:f>
      </x:c>
      <x:c r="B3702" s="0">
        <x:f>'Historical Trades'!B3702</x:f>
      </x:c>
      <x:c r="C3702" s="23">
        <x:f>'Historical Trades'!C3702</x:f>
      </x:c>
      <x:c r="D3702" s="0">
        <x:f>'Historical Trades'!D3702</x:f>
      </x:c>
      <x:c r="E3702" s="23">
        <x:f>'Historical Trades'!E3702</x:f>
      </x:c>
      <x:c r="F3702" s="0">
        <x:f>'Historical Trades'!F3702</x:f>
      </x:c>
      <x:c r="G3702" s="0">
        <x:f>'Historical Trades'!G3702</x:f>
      </x:c>
      <x:c r="H3702" s="0">
        <x:f>'Historical Trades'!H3702</x:f>
      </x:c>
      <x:c r="I3702" s="0">
        <x:f>'Historical Trades'!I3702</x:f>
      </x:c>
      <x:c r="J3702" s="0">
        <x:f>'Historical Trades'!J3702</x:f>
      </x:c>
      <x:c r="K3702" s="0">
        <x:f>'Historical Trades'!K3702</x:f>
      </x:c>
      <x:c r="L3702" s="0">
        <x:f>'Historical Trades'!L3702</x:f>
      </x:c>
      <x:c r="M3702" s="0">
        <x:f>'Historical Trades'!M3702</x:f>
      </x:c>
      <x:c r="N3702" s="0">
        <x:f>CLEAN('Historical Trades'!O3702)</x:f>
      </x:c>
      <x:c r="P3702" s="14">
        <x:f>IF(G3702="sell",M3702,-M3702)</x:f>
      </x:c>
      <x:c r="Q3702" s="14">
        <x:f>VLOOKUP(N3702,'Currency Rates'!$A$3:$C$32,3,0)</x:f>
      </x:c>
      <x:c r="R3702" s="0">
        <x:f>IF(A3702="SPUS",0,IF(A3702="FWD",0,P3702/Q3702))</x:f>
      </x:c>
    </x:row>
    <x:row r="3703" spans="1:19" x14ac:dyDescent="0.3">
      <x:c r="A3703" s="0">
        <x:f>'Historical Trades'!A3703</x:f>
      </x:c>
      <x:c r="B3703" s="0">
        <x:f>'Historical Trades'!B3703</x:f>
      </x:c>
      <x:c r="C3703" s="23">
        <x:f>'Historical Trades'!C3703</x:f>
      </x:c>
      <x:c r="D3703" s="0">
        <x:f>'Historical Trades'!D3703</x:f>
      </x:c>
      <x:c r="E3703" s="23">
        <x:f>'Historical Trades'!E3703</x:f>
      </x:c>
      <x:c r="F3703" s="0">
        <x:f>'Historical Trades'!F3703</x:f>
      </x:c>
      <x:c r="G3703" s="0">
        <x:f>'Historical Trades'!G3703</x:f>
      </x:c>
      <x:c r="H3703" s="0">
        <x:f>'Historical Trades'!H3703</x:f>
      </x:c>
      <x:c r="I3703" s="0">
        <x:f>'Historical Trades'!I3703</x:f>
      </x:c>
      <x:c r="J3703" s="0">
        <x:f>'Historical Trades'!J3703</x:f>
      </x:c>
      <x:c r="K3703" s="0">
        <x:f>'Historical Trades'!K3703</x:f>
      </x:c>
      <x:c r="L3703" s="0">
        <x:f>'Historical Trades'!L3703</x:f>
      </x:c>
      <x:c r="M3703" s="0">
        <x:f>'Historical Trades'!M3703</x:f>
      </x:c>
      <x:c r="N3703" s="0">
        <x:f>CLEAN('Historical Trades'!O3703)</x:f>
      </x:c>
      <x:c r="P3703" s="14">
        <x:f>IF(G3703="sell",M3703,-M3703)</x:f>
      </x:c>
      <x:c r="Q3703" s="14">
        <x:f>VLOOKUP(N3703,'Currency Rates'!$A$3:$C$32,3,0)</x:f>
      </x:c>
      <x:c r="R3703" s="0">
        <x:f>IF(A3703="SPUS",0,IF(A3703="FWD",0,P3703/Q3703))</x:f>
      </x:c>
    </x:row>
    <x:row r="3704" spans="1:19" x14ac:dyDescent="0.3">
      <x:c r="A3704" s="0">
        <x:f>'Historical Trades'!A3704</x:f>
      </x:c>
      <x:c r="B3704" s="0">
        <x:f>'Historical Trades'!B3704</x:f>
      </x:c>
      <x:c r="C3704" s="23">
        <x:f>'Historical Trades'!C3704</x:f>
      </x:c>
      <x:c r="D3704" s="0">
        <x:f>'Historical Trades'!D3704</x:f>
      </x:c>
      <x:c r="E3704" s="23">
        <x:f>'Historical Trades'!E3704</x:f>
      </x:c>
      <x:c r="F3704" s="0">
        <x:f>'Historical Trades'!F3704</x:f>
      </x:c>
      <x:c r="G3704" s="0">
        <x:f>'Historical Trades'!G3704</x:f>
      </x:c>
      <x:c r="H3704" s="0">
        <x:f>'Historical Trades'!H3704</x:f>
      </x:c>
      <x:c r="I3704" s="0">
        <x:f>'Historical Trades'!I3704</x:f>
      </x:c>
      <x:c r="J3704" s="0">
        <x:f>'Historical Trades'!J3704</x:f>
      </x:c>
      <x:c r="K3704" s="0">
        <x:f>'Historical Trades'!K3704</x:f>
      </x:c>
      <x:c r="L3704" s="0">
        <x:f>'Historical Trades'!L3704</x:f>
      </x:c>
      <x:c r="M3704" s="0">
        <x:f>'Historical Trades'!M3704</x:f>
      </x:c>
      <x:c r="N3704" s="0">
        <x:f>CLEAN('Historical Trades'!O3704)</x:f>
      </x:c>
      <x:c r="P3704" s="14">
        <x:f>IF(G3704="sell",M3704,-M3704)</x:f>
      </x:c>
      <x:c r="Q3704" s="14">
        <x:f>VLOOKUP(N3704,'Currency Rates'!$A$3:$C$32,3,0)</x:f>
      </x:c>
      <x:c r="R3704" s="0">
        <x:f>IF(A3704="SPUS",0,IF(A3704="FWD",0,P3704/Q3704))</x:f>
      </x:c>
    </x:row>
    <x:row r="3705" spans="1:19" x14ac:dyDescent="0.3">
      <x:c r="A3705" s="0">
        <x:f>'Historical Trades'!A3705</x:f>
      </x:c>
      <x:c r="B3705" s="0">
        <x:f>'Historical Trades'!B3705</x:f>
      </x:c>
      <x:c r="C3705" s="23">
        <x:f>'Historical Trades'!C3705</x:f>
      </x:c>
      <x:c r="D3705" s="0">
        <x:f>'Historical Trades'!D3705</x:f>
      </x:c>
      <x:c r="E3705" s="23">
        <x:f>'Historical Trades'!E3705</x:f>
      </x:c>
      <x:c r="F3705" s="0">
        <x:f>'Historical Trades'!F3705</x:f>
      </x:c>
      <x:c r="G3705" s="0">
        <x:f>'Historical Trades'!G3705</x:f>
      </x:c>
      <x:c r="H3705" s="0">
        <x:f>'Historical Trades'!H3705</x:f>
      </x:c>
      <x:c r="I3705" s="0">
        <x:f>'Historical Trades'!I3705</x:f>
      </x:c>
      <x:c r="J3705" s="0">
        <x:f>'Historical Trades'!J3705</x:f>
      </x:c>
      <x:c r="K3705" s="0">
        <x:f>'Historical Trades'!K3705</x:f>
      </x:c>
      <x:c r="L3705" s="0">
        <x:f>'Historical Trades'!L3705</x:f>
      </x:c>
      <x:c r="M3705" s="0">
        <x:f>'Historical Trades'!M3705</x:f>
      </x:c>
      <x:c r="N3705" s="0">
        <x:f>CLEAN('Historical Trades'!O3705)</x:f>
      </x:c>
      <x:c r="P3705" s="14">
        <x:f>IF(G3705="sell",M3705,-M3705)</x:f>
      </x:c>
      <x:c r="Q3705" s="14">
        <x:f>VLOOKUP(N3705,'Currency Rates'!$A$3:$C$32,3,0)</x:f>
      </x:c>
      <x:c r="R3705" s="0">
        <x:f>IF(A3705="SPUS",0,IF(A3705="FWD",0,P3705/Q3705))</x:f>
      </x:c>
    </x:row>
    <x:row r="3706" spans="1:19" x14ac:dyDescent="0.3">
      <x:c r="A3706" s="0">
        <x:f>'Historical Trades'!A3706</x:f>
      </x:c>
      <x:c r="B3706" s="0">
        <x:f>'Historical Trades'!B3706</x:f>
      </x:c>
      <x:c r="C3706" s="23">
        <x:f>'Historical Trades'!C3706</x:f>
      </x:c>
      <x:c r="D3706" s="0">
        <x:f>'Historical Trades'!D3706</x:f>
      </x:c>
      <x:c r="E3706" s="23">
        <x:f>'Historical Trades'!E3706</x:f>
      </x:c>
      <x:c r="F3706" s="0">
        <x:f>'Historical Trades'!F3706</x:f>
      </x:c>
      <x:c r="G3706" s="0">
        <x:f>'Historical Trades'!G3706</x:f>
      </x:c>
      <x:c r="H3706" s="0">
        <x:f>'Historical Trades'!H3706</x:f>
      </x:c>
      <x:c r="I3706" s="0">
        <x:f>'Historical Trades'!I3706</x:f>
      </x:c>
      <x:c r="J3706" s="0">
        <x:f>'Historical Trades'!J3706</x:f>
      </x:c>
      <x:c r="K3706" s="0">
        <x:f>'Historical Trades'!K3706</x:f>
      </x:c>
      <x:c r="L3706" s="0">
        <x:f>'Historical Trades'!L3706</x:f>
      </x:c>
      <x:c r="M3706" s="0">
        <x:f>'Historical Trades'!M3706</x:f>
      </x:c>
      <x:c r="N3706" s="0">
        <x:f>CLEAN('Historical Trades'!O3706)</x:f>
      </x:c>
      <x:c r="P3706" s="14">
        <x:f>IF(G3706="sell",M3706,-M3706)</x:f>
      </x:c>
      <x:c r="Q3706" s="14">
        <x:f>VLOOKUP(N3706,'Currency Rates'!$A$3:$C$32,3,0)</x:f>
      </x:c>
      <x:c r="R3706" s="0">
        <x:f>IF(A3706="SPUS",0,IF(A3706="FWD",0,P3706/Q3706))</x:f>
      </x:c>
    </x:row>
    <x:row r="3707" spans="1:19" x14ac:dyDescent="0.3">
      <x:c r="A3707" s="0">
        <x:f>'Historical Trades'!A3707</x:f>
      </x:c>
      <x:c r="B3707" s="0">
        <x:f>'Historical Trades'!B3707</x:f>
      </x:c>
      <x:c r="C3707" s="23">
        <x:f>'Historical Trades'!C3707</x:f>
      </x:c>
      <x:c r="D3707" s="0">
        <x:f>'Historical Trades'!D3707</x:f>
      </x:c>
      <x:c r="E3707" s="23">
        <x:f>'Historical Trades'!E3707</x:f>
      </x:c>
      <x:c r="F3707" s="0">
        <x:f>'Historical Trades'!F3707</x:f>
      </x:c>
      <x:c r="G3707" s="0">
        <x:f>'Historical Trades'!G3707</x:f>
      </x:c>
      <x:c r="H3707" s="0">
        <x:f>'Historical Trades'!H3707</x:f>
      </x:c>
      <x:c r="I3707" s="0">
        <x:f>'Historical Trades'!I3707</x:f>
      </x:c>
      <x:c r="J3707" s="0">
        <x:f>'Historical Trades'!J3707</x:f>
      </x:c>
      <x:c r="K3707" s="0">
        <x:f>'Historical Trades'!K3707</x:f>
      </x:c>
      <x:c r="L3707" s="0">
        <x:f>'Historical Trades'!L3707</x:f>
      </x:c>
      <x:c r="M3707" s="0">
        <x:f>'Historical Trades'!M3707</x:f>
      </x:c>
      <x:c r="N3707" s="0">
        <x:f>CLEAN('Historical Trades'!O3707)</x:f>
      </x:c>
      <x:c r="P3707" s="14">
        <x:f>IF(G3707="sell",M3707,-M3707)</x:f>
      </x:c>
      <x:c r="Q3707" s="14">
        <x:f>VLOOKUP(N3707,'Currency Rates'!$A$3:$C$32,3,0)</x:f>
      </x:c>
      <x:c r="R3707" s="0">
        <x:f>IF(A3707="SPUS",0,IF(A3707="FWD",0,P3707/Q3707))</x:f>
      </x:c>
    </x:row>
    <x:row r="3708" spans="1:19" x14ac:dyDescent="0.3">
      <x:c r="A3708" s="0">
        <x:f>'Historical Trades'!A3708</x:f>
      </x:c>
      <x:c r="B3708" s="0">
        <x:f>'Historical Trades'!B3708</x:f>
      </x:c>
      <x:c r="C3708" s="23">
        <x:f>'Historical Trades'!C3708</x:f>
      </x:c>
      <x:c r="D3708" s="0">
        <x:f>'Historical Trades'!D3708</x:f>
      </x:c>
      <x:c r="E3708" s="23">
        <x:f>'Historical Trades'!E3708</x:f>
      </x:c>
      <x:c r="F3708" s="0">
        <x:f>'Historical Trades'!F3708</x:f>
      </x:c>
      <x:c r="G3708" s="0">
        <x:f>'Historical Trades'!G3708</x:f>
      </x:c>
      <x:c r="H3708" s="0">
        <x:f>'Historical Trades'!H3708</x:f>
      </x:c>
      <x:c r="I3708" s="0">
        <x:f>'Historical Trades'!I3708</x:f>
      </x:c>
      <x:c r="J3708" s="0">
        <x:f>'Historical Trades'!J3708</x:f>
      </x:c>
      <x:c r="K3708" s="0">
        <x:f>'Historical Trades'!K3708</x:f>
      </x:c>
      <x:c r="L3708" s="0">
        <x:f>'Historical Trades'!L3708</x:f>
      </x:c>
      <x:c r="M3708" s="0">
        <x:f>'Historical Trades'!M3708</x:f>
      </x:c>
      <x:c r="N3708" s="0">
        <x:f>CLEAN('Historical Trades'!O3708)</x:f>
      </x:c>
      <x:c r="P3708" s="14">
        <x:f>IF(G3708="sell",M3708,-M3708)</x:f>
      </x:c>
      <x:c r="Q3708" s="14">
        <x:f>VLOOKUP(N3708,'Currency Rates'!$A$3:$C$32,3,0)</x:f>
      </x:c>
      <x:c r="R3708" s="0">
        <x:f>IF(A3708="SPUS",0,IF(A3708="FWD",0,P3708/Q3708))</x:f>
      </x:c>
    </x:row>
    <x:row r="3709" spans="1:19" x14ac:dyDescent="0.3">
      <x:c r="A3709" s="0">
        <x:f>'Historical Trades'!A3709</x:f>
      </x:c>
      <x:c r="B3709" s="0">
        <x:f>'Historical Trades'!B3709</x:f>
      </x:c>
      <x:c r="C3709" s="23">
        <x:f>'Historical Trades'!C3709</x:f>
      </x:c>
      <x:c r="D3709" s="0">
        <x:f>'Historical Trades'!D3709</x:f>
      </x:c>
      <x:c r="E3709" s="23">
        <x:f>'Historical Trades'!E3709</x:f>
      </x:c>
      <x:c r="F3709" s="0">
        <x:f>'Historical Trades'!F3709</x:f>
      </x:c>
      <x:c r="G3709" s="0">
        <x:f>'Historical Trades'!G3709</x:f>
      </x:c>
      <x:c r="H3709" s="0">
        <x:f>'Historical Trades'!H3709</x:f>
      </x:c>
      <x:c r="I3709" s="0">
        <x:f>'Historical Trades'!I3709</x:f>
      </x:c>
      <x:c r="J3709" s="0">
        <x:f>'Historical Trades'!J3709</x:f>
      </x:c>
      <x:c r="K3709" s="0">
        <x:f>'Historical Trades'!K3709</x:f>
      </x:c>
      <x:c r="L3709" s="0">
        <x:f>'Historical Trades'!L3709</x:f>
      </x:c>
      <x:c r="M3709" s="0">
        <x:f>'Historical Trades'!M3709</x:f>
      </x:c>
      <x:c r="N3709" s="0">
        <x:f>CLEAN('Historical Trades'!O3709)</x:f>
      </x:c>
      <x:c r="P3709" s="14">
        <x:f>IF(G3709="sell",M3709,-M3709)</x:f>
      </x:c>
      <x:c r="Q3709" s="14">
        <x:f>VLOOKUP(N3709,'Currency Rates'!$A$3:$C$32,3,0)</x:f>
      </x:c>
      <x:c r="R3709" s="0">
        <x:f>IF(A3709="SPUS",0,IF(A3709="FWD",0,P3709/Q3709))</x:f>
      </x:c>
    </x:row>
    <x:row r="3710" spans="1:19" x14ac:dyDescent="0.3">
      <x:c r="A3710" s="0">
        <x:f>'Historical Trades'!A3710</x:f>
      </x:c>
      <x:c r="B3710" s="0">
        <x:f>'Historical Trades'!B3710</x:f>
      </x:c>
      <x:c r="C3710" s="23">
        <x:f>'Historical Trades'!C3710</x:f>
      </x:c>
      <x:c r="D3710" s="0">
        <x:f>'Historical Trades'!D3710</x:f>
      </x:c>
      <x:c r="E3710" s="23">
        <x:f>'Historical Trades'!E3710</x:f>
      </x:c>
      <x:c r="F3710" s="0">
        <x:f>'Historical Trades'!F3710</x:f>
      </x:c>
      <x:c r="G3710" s="0">
        <x:f>'Historical Trades'!G3710</x:f>
      </x:c>
      <x:c r="H3710" s="0">
        <x:f>'Historical Trades'!H3710</x:f>
      </x:c>
      <x:c r="I3710" s="0">
        <x:f>'Historical Trades'!I3710</x:f>
      </x:c>
      <x:c r="J3710" s="0">
        <x:f>'Historical Trades'!J3710</x:f>
      </x:c>
      <x:c r="K3710" s="0">
        <x:f>'Historical Trades'!K3710</x:f>
      </x:c>
      <x:c r="L3710" s="0">
        <x:f>'Historical Trades'!L3710</x:f>
      </x:c>
      <x:c r="M3710" s="0">
        <x:f>'Historical Trades'!M3710</x:f>
      </x:c>
      <x:c r="N3710" s="0">
        <x:f>CLEAN('Historical Trades'!O3710)</x:f>
      </x:c>
      <x:c r="P3710" s="14">
        <x:f>IF(G3710="sell",M3710,-M3710)</x:f>
      </x:c>
      <x:c r="Q3710" s="14">
        <x:f>VLOOKUP(N3710,'Currency Rates'!$A$3:$C$32,3,0)</x:f>
      </x:c>
      <x:c r="R3710" s="0">
        <x:f>IF(A3710="SPUS",0,IF(A3710="FWD",0,P3710/Q3710))</x:f>
      </x:c>
    </x:row>
    <x:row r="3711" spans="1:19" x14ac:dyDescent="0.3">
      <x:c r="A3711" s="0">
        <x:f>'Historical Trades'!A3711</x:f>
      </x:c>
      <x:c r="B3711" s="0">
        <x:f>'Historical Trades'!B3711</x:f>
      </x:c>
      <x:c r="C3711" s="23">
        <x:f>'Historical Trades'!C3711</x:f>
      </x:c>
      <x:c r="D3711" s="0">
        <x:f>'Historical Trades'!D3711</x:f>
      </x:c>
      <x:c r="E3711" s="23">
        <x:f>'Historical Trades'!E3711</x:f>
      </x:c>
      <x:c r="F3711" s="0">
        <x:f>'Historical Trades'!F3711</x:f>
      </x:c>
      <x:c r="G3711" s="0">
        <x:f>'Historical Trades'!G3711</x:f>
      </x:c>
      <x:c r="H3711" s="0">
        <x:f>'Historical Trades'!H3711</x:f>
      </x:c>
      <x:c r="I3711" s="0">
        <x:f>'Historical Trades'!I3711</x:f>
      </x:c>
      <x:c r="J3711" s="0">
        <x:f>'Historical Trades'!J3711</x:f>
      </x:c>
      <x:c r="K3711" s="0">
        <x:f>'Historical Trades'!K3711</x:f>
      </x:c>
      <x:c r="L3711" s="0">
        <x:f>'Historical Trades'!L3711</x:f>
      </x:c>
      <x:c r="M3711" s="0">
        <x:f>'Historical Trades'!M3711</x:f>
      </x:c>
      <x:c r="N3711" s="0">
        <x:f>CLEAN('Historical Trades'!O3711)</x:f>
      </x:c>
      <x:c r="P3711" s="14">
        <x:f>IF(G3711="sell",M3711,-M3711)</x:f>
      </x:c>
      <x:c r="Q3711" s="14">
        <x:f>VLOOKUP(N3711,'Currency Rates'!$A$3:$C$32,3,0)</x:f>
      </x:c>
      <x:c r="R3711" s="0">
        <x:f>IF(A3711="SPUS",0,IF(A3711="FWD",0,P3711/Q3711))</x:f>
      </x:c>
    </x:row>
    <x:row r="3712" spans="1:19" x14ac:dyDescent="0.3">
      <x:c r="A3712" s="0">
        <x:f>'Historical Trades'!A3712</x:f>
      </x:c>
      <x:c r="B3712" s="0">
        <x:f>'Historical Trades'!B3712</x:f>
      </x:c>
      <x:c r="C3712" s="23">
        <x:f>'Historical Trades'!C3712</x:f>
      </x:c>
      <x:c r="D3712" s="0">
        <x:f>'Historical Trades'!D3712</x:f>
      </x:c>
      <x:c r="E3712" s="23">
        <x:f>'Historical Trades'!E3712</x:f>
      </x:c>
      <x:c r="F3712" s="0">
        <x:f>'Historical Trades'!F3712</x:f>
      </x:c>
      <x:c r="G3712" s="0">
        <x:f>'Historical Trades'!G3712</x:f>
      </x:c>
      <x:c r="H3712" s="0">
        <x:f>'Historical Trades'!H3712</x:f>
      </x:c>
      <x:c r="I3712" s="0">
        <x:f>'Historical Trades'!I3712</x:f>
      </x:c>
      <x:c r="J3712" s="0">
        <x:f>'Historical Trades'!J3712</x:f>
      </x:c>
      <x:c r="K3712" s="0">
        <x:f>'Historical Trades'!K3712</x:f>
      </x:c>
      <x:c r="L3712" s="0">
        <x:f>'Historical Trades'!L3712</x:f>
      </x:c>
      <x:c r="M3712" s="0">
        <x:f>'Historical Trades'!M3712</x:f>
      </x:c>
      <x:c r="N3712" s="0">
        <x:f>CLEAN('Historical Trades'!O3712)</x:f>
      </x:c>
      <x:c r="P3712" s="14">
        <x:f>IF(G3712="sell",M3712,-M3712)</x:f>
      </x:c>
      <x:c r="Q3712" s="14">
        <x:f>VLOOKUP(N3712,'Currency Rates'!$A$3:$C$32,3,0)</x:f>
      </x:c>
      <x:c r="R3712" s="0">
        <x:f>IF(A3712="SPUS",0,IF(A3712="FWD",0,P3712/Q3712))</x:f>
      </x:c>
    </x:row>
    <x:row r="3713" spans="1:19" x14ac:dyDescent="0.3">
      <x:c r="A3713" s="0">
        <x:f>'Historical Trades'!A3713</x:f>
      </x:c>
      <x:c r="B3713" s="0">
        <x:f>'Historical Trades'!B3713</x:f>
      </x:c>
      <x:c r="C3713" s="23">
        <x:f>'Historical Trades'!C3713</x:f>
      </x:c>
      <x:c r="D3713" s="0">
        <x:f>'Historical Trades'!D3713</x:f>
      </x:c>
      <x:c r="E3713" s="23">
        <x:f>'Historical Trades'!E3713</x:f>
      </x:c>
      <x:c r="F3713" s="0">
        <x:f>'Historical Trades'!F3713</x:f>
      </x:c>
      <x:c r="G3713" s="0">
        <x:f>'Historical Trades'!G3713</x:f>
      </x:c>
      <x:c r="H3713" s="0">
        <x:f>'Historical Trades'!H3713</x:f>
      </x:c>
      <x:c r="I3713" s="0">
        <x:f>'Historical Trades'!I3713</x:f>
      </x:c>
      <x:c r="J3713" s="0">
        <x:f>'Historical Trades'!J3713</x:f>
      </x:c>
      <x:c r="K3713" s="0">
        <x:f>'Historical Trades'!K3713</x:f>
      </x:c>
      <x:c r="L3713" s="0">
        <x:f>'Historical Trades'!L3713</x:f>
      </x:c>
      <x:c r="M3713" s="0">
        <x:f>'Historical Trades'!M3713</x:f>
      </x:c>
      <x:c r="N3713" s="0">
        <x:f>CLEAN('Historical Trades'!O3713)</x:f>
      </x:c>
      <x:c r="P3713" s="14">
        <x:f>IF(G3713="sell",M3713,-M3713)</x:f>
      </x:c>
      <x:c r="Q3713" s="14">
        <x:f>VLOOKUP(N3713,'Currency Rates'!$A$3:$C$32,3,0)</x:f>
      </x:c>
      <x:c r="R3713" s="0">
        <x:f>IF(A3713="SPUS",0,IF(A3713="FWD",0,P3713/Q3713))</x:f>
      </x:c>
    </x:row>
    <x:row r="3714" spans="1:19" x14ac:dyDescent="0.3">
      <x:c r="A3714" s="0">
        <x:f>'Historical Trades'!A3714</x:f>
      </x:c>
      <x:c r="B3714" s="0">
        <x:f>'Historical Trades'!B3714</x:f>
      </x:c>
      <x:c r="C3714" s="23">
        <x:f>'Historical Trades'!C3714</x:f>
      </x:c>
      <x:c r="D3714" s="0">
        <x:f>'Historical Trades'!D3714</x:f>
      </x:c>
      <x:c r="E3714" s="23">
        <x:f>'Historical Trades'!E3714</x:f>
      </x:c>
      <x:c r="F3714" s="0">
        <x:f>'Historical Trades'!F3714</x:f>
      </x:c>
      <x:c r="G3714" s="0">
        <x:f>'Historical Trades'!G3714</x:f>
      </x:c>
      <x:c r="H3714" s="0">
        <x:f>'Historical Trades'!H3714</x:f>
      </x:c>
      <x:c r="I3714" s="0">
        <x:f>'Historical Trades'!I3714</x:f>
      </x:c>
      <x:c r="J3714" s="0">
        <x:f>'Historical Trades'!J3714</x:f>
      </x:c>
      <x:c r="K3714" s="0">
        <x:f>'Historical Trades'!K3714</x:f>
      </x:c>
      <x:c r="L3714" s="0">
        <x:f>'Historical Trades'!L3714</x:f>
      </x:c>
      <x:c r="M3714" s="0">
        <x:f>'Historical Trades'!M3714</x:f>
      </x:c>
      <x:c r="N3714" s="0">
        <x:f>CLEAN('Historical Trades'!O3714)</x:f>
      </x:c>
      <x:c r="P3714" s="14">
        <x:f>IF(G3714="sell",M3714,-M3714)</x:f>
      </x:c>
      <x:c r="Q3714" s="14">
        <x:f>VLOOKUP(N3714,'Currency Rates'!$A$3:$C$32,3,0)</x:f>
      </x:c>
      <x:c r="R3714" s="0">
        <x:f>IF(A3714="SPUS",0,IF(A3714="FWD",0,P3714/Q3714))</x:f>
      </x:c>
    </x:row>
    <x:row r="3715" spans="1:19" x14ac:dyDescent="0.3">
      <x:c r="A3715" s="0">
        <x:f>'Historical Trades'!A3715</x:f>
      </x:c>
      <x:c r="B3715" s="0">
        <x:f>'Historical Trades'!B3715</x:f>
      </x:c>
      <x:c r="C3715" s="23">
        <x:f>'Historical Trades'!C3715</x:f>
      </x:c>
      <x:c r="D3715" s="0">
        <x:f>'Historical Trades'!D3715</x:f>
      </x:c>
      <x:c r="E3715" s="23">
        <x:f>'Historical Trades'!E3715</x:f>
      </x:c>
      <x:c r="F3715" s="0">
        <x:f>'Historical Trades'!F3715</x:f>
      </x:c>
      <x:c r="G3715" s="0">
        <x:f>'Historical Trades'!G3715</x:f>
      </x:c>
      <x:c r="H3715" s="0">
        <x:f>'Historical Trades'!H3715</x:f>
      </x:c>
      <x:c r="I3715" s="0">
        <x:f>'Historical Trades'!I3715</x:f>
      </x:c>
      <x:c r="J3715" s="0">
        <x:f>'Historical Trades'!J3715</x:f>
      </x:c>
      <x:c r="K3715" s="0">
        <x:f>'Historical Trades'!K3715</x:f>
      </x:c>
      <x:c r="L3715" s="0">
        <x:f>'Historical Trades'!L3715</x:f>
      </x:c>
      <x:c r="M3715" s="0">
        <x:f>'Historical Trades'!M3715</x:f>
      </x:c>
      <x:c r="N3715" s="0">
        <x:f>CLEAN('Historical Trades'!O3715)</x:f>
      </x:c>
      <x:c r="P3715" s="14">
        <x:f>IF(G3715="sell",M3715,-M3715)</x:f>
      </x:c>
      <x:c r="Q3715" s="14">
        <x:f>VLOOKUP(N3715,'Currency Rates'!$A$3:$C$32,3,0)</x:f>
      </x:c>
      <x:c r="R3715" s="0">
        <x:f>IF(A3715="SPUS",0,IF(A3715="FWD",0,P3715/Q3715))</x:f>
      </x:c>
    </x:row>
    <x:row r="3716" spans="1:19" x14ac:dyDescent="0.3">
      <x:c r="A3716" s="0">
        <x:f>'Historical Trades'!A3716</x:f>
      </x:c>
      <x:c r="B3716" s="0">
        <x:f>'Historical Trades'!B3716</x:f>
      </x:c>
      <x:c r="C3716" s="23">
        <x:f>'Historical Trades'!C3716</x:f>
      </x:c>
      <x:c r="D3716" s="0">
        <x:f>'Historical Trades'!D3716</x:f>
      </x:c>
      <x:c r="E3716" s="23">
        <x:f>'Historical Trades'!E3716</x:f>
      </x:c>
      <x:c r="F3716" s="0">
        <x:f>'Historical Trades'!F3716</x:f>
      </x:c>
      <x:c r="G3716" s="0">
        <x:f>'Historical Trades'!G3716</x:f>
      </x:c>
      <x:c r="H3716" s="0">
        <x:f>'Historical Trades'!H3716</x:f>
      </x:c>
      <x:c r="I3716" s="0">
        <x:f>'Historical Trades'!I3716</x:f>
      </x:c>
      <x:c r="J3716" s="0">
        <x:f>'Historical Trades'!J3716</x:f>
      </x:c>
      <x:c r="K3716" s="0">
        <x:f>'Historical Trades'!K3716</x:f>
      </x:c>
      <x:c r="L3716" s="0">
        <x:f>'Historical Trades'!L3716</x:f>
      </x:c>
      <x:c r="M3716" s="0">
        <x:f>'Historical Trades'!M3716</x:f>
      </x:c>
      <x:c r="N3716" s="0">
        <x:f>CLEAN('Historical Trades'!O3716)</x:f>
      </x:c>
      <x:c r="P3716" s="14">
        <x:f>IF(G3716="sell",M3716,-M3716)</x:f>
      </x:c>
      <x:c r="Q3716" s="14">
        <x:f>VLOOKUP(N3716,'Currency Rates'!$A$3:$C$32,3,0)</x:f>
      </x:c>
      <x:c r="R3716" s="0">
        <x:f>IF(A3716="SPUS",0,IF(A3716="FWD",0,P3716/Q3716))</x:f>
      </x:c>
    </x:row>
    <x:row r="3717" spans="1:19" x14ac:dyDescent="0.3">
      <x:c r="A3717" s="0">
        <x:f>'Historical Trades'!A3717</x:f>
      </x:c>
      <x:c r="B3717" s="0">
        <x:f>'Historical Trades'!B3717</x:f>
      </x:c>
      <x:c r="C3717" s="23">
        <x:f>'Historical Trades'!C3717</x:f>
      </x:c>
      <x:c r="D3717" s="0">
        <x:f>'Historical Trades'!D3717</x:f>
      </x:c>
      <x:c r="E3717" s="23">
        <x:f>'Historical Trades'!E3717</x:f>
      </x:c>
      <x:c r="F3717" s="0">
        <x:f>'Historical Trades'!F3717</x:f>
      </x:c>
      <x:c r="G3717" s="0">
        <x:f>'Historical Trades'!G3717</x:f>
      </x:c>
      <x:c r="H3717" s="0">
        <x:f>'Historical Trades'!H3717</x:f>
      </x:c>
      <x:c r="I3717" s="0">
        <x:f>'Historical Trades'!I3717</x:f>
      </x:c>
      <x:c r="J3717" s="0">
        <x:f>'Historical Trades'!J3717</x:f>
      </x:c>
      <x:c r="K3717" s="0">
        <x:f>'Historical Trades'!K3717</x:f>
      </x:c>
      <x:c r="L3717" s="0">
        <x:f>'Historical Trades'!L3717</x:f>
      </x:c>
      <x:c r="M3717" s="0">
        <x:f>'Historical Trades'!M3717</x:f>
      </x:c>
      <x:c r="N3717" s="0">
        <x:f>CLEAN('Historical Trades'!O3717)</x:f>
      </x:c>
      <x:c r="P3717" s="14">
        <x:f>IF(G3717="sell",M3717,-M3717)</x:f>
      </x:c>
      <x:c r="Q3717" s="14">
        <x:f>VLOOKUP(N3717,'Currency Rates'!$A$3:$C$32,3,0)</x:f>
      </x:c>
      <x:c r="R3717" s="0">
        <x:f>IF(A3717="SPUS",0,IF(A3717="FWD",0,P3717/Q3717))</x:f>
      </x:c>
    </x:row>
    <x:row r="3718" spans="1:19" x14ac:dyDescent="0.3">
      <x:c r="A3718" s="0">
        <x:f>'Historical Trades'!A3718</x:f>
      </x:c>
      <x:c r="B3718" s="0">
        <x:f>'Historical Trades'!B3718</x:f>
      </x:c>
      <x:c r="C3718" s="23">
        <x:f>'Historical Trades'!C3718</x:f>
      </x:c>
      <x:c r="D3718" s="0">
        <x:f>'Historical Trades'!D3718</x:f>
      </x:c>
      <x:c r="E3718" s="23">
        <x:f>'Historical Trades'!E3718</x:f>
      </x:c>
      <x:c r="F3718" s="0">
        <x:f>'Historical Trades'!F3718</x:f>
      </x:c>
      <x:c r="G3718" s="0">
        <x:f>'Historical Trades'!G3718</x:f>
      </x:c>
      <x:c r="H3718" s="0">
        <x:f>'Historical Trades'!H3718</x:f>
      </x:c>
      <x:c r="I3718" s="0">
        <x:f>'Historical Trades'!I3718</x:f>
      </x:c>
      <x:c r="J3718" s="0">
        <x:f>'Historical Trades'!J3718</x:f>
      </x:c>
      <x:c r="K3718" s="0">
        <x:f>'Historical Trades'!K3718</x:f>
      </x:c>
      <x:c r="L3718" s="0">
        <x:f>'Historical Trades'!L3718</x:f>
      </x:c>
      <x:c r="M3718" s="0">
        <x:f>'Historical Trades'!M3718</x:f>
      </x:c>
      <x:c r="N3718" s="0">
        <x:f>CLEAN('Historical Trades'!O3718)</x:f>
      </x:c>
      <x:c r="P3718" s="14">
        <x:f>IF(G3718="sell",M3718,-M3718)</x:f>
      </x:c>
      <x:c r="Q3718" s="14">
        <x:f>VLOOKUP(N3718,'Currency Rates'!$A$3:$C$32,3,0)</x:f>
      </x:c>
      <x:c r="R3718" s="0">
        <x:f>IF(A3718="SPUS",0,IF(A3718="FWD",0,P3718/Q3718))</x:f>
      </x:c>
    </x:row>
    <x:row r="3719" spans="1:19" x14ac:dyDescent="0.3">
      <x:c r="A3719" s="0">
        <x:f>'Historical Trades'!A3719</x:f>
      </x:c>
      <x:c r="B3719" s="0">
        <x:f>'Historical Trades'!B3719</x:f>
      </x:c>
      <x:c r="C3719" s="23">
        <x:f>'Historical Trades'!C3719</x:f>
      </x:c>
      <x:c r="D3719" s="0">
        <x:f>'Historical Trades'!D3719</x:f>
      </x:c>
      <x:c r="E3719" s="23">
        <x:f>'Historical Trades'!E3719</x:f>
      </x:c>
      <x:c r="F3719" s="0">
        <x:f>'Historical Trades'!F3719</x:f>
      </x:c>
      <x:c r="G3719" s="0">
        <x:f>'Historical Trades'!G3719</x:f>
      </x:c>
      <x:c r="H3719" s="0">
        <x:f>'Historical Trades'!H3719</x:f>
      </x:c>
      <x:c r="I3719" s="0">
        <x:f>'Historical Trades'!I3719</x:f>
      </x:c>
      <x:c r="J3719" s="0">
        <x:f>'Historical Trades'!J3719</x:f>
      </x:c>
      <x:c r="K3719" s="0">
        <x:f>'Historical Trades'!K3719</x:f>
      </x:c>
      <x:c r="L3719" s="0">
        <x:f>'Historical Trades'!L3719</x:f>
      </x:c>
      <x:c r="M3719" s="0">
        <x:f>'Historical Trades'!M3719</x:f>
      </x:c>
      <x:c r="N3719" s="0">
        <x:f>CLEAN('Historical Trades'!O3719)</x:f>
      </x:c>
      <x:c r="P3719" s="14">
        <x:f>IF(G3719="sell",M3719,-M3719)</x:f>
      </x:c>
      <x:c r="Q3719" s="14">
        <x:f>VLOOKUP(N3719,'Currency Rates'!$A$3:$C$32,3,0)</x:f>
      </x:c>
      <x:c r="R3719" s="0">
        <x:f>IF(A3719="SPUS",0,IF(A3719="FWD",0,P3719/Q3719))</x:f>
      </x:c>
    </x:row>
    <x:row r="3720" spans="1:19" x14ac:dyDescent="0.3">
      <x:c r="A3720" s="0">
        <x:f>'Historical Trades'!A3720</x:f>
      </x:c>
      <x:c r="B3720" s="0">
        <x:f>'Historical Trades'!B3720</x:f>
      </x:c>
      <x:c r="C3720" s="23">
        <x:f>'Historical Trades'!C3720</x:f>
      </x:c>
      <x:c r="D3720" s="0">
        <x:f>'Historical Trades'!D3720</x:f>
      </x:c>
      <x:c r="E3720" s="23">
        <x:f>'Historical Trades'!E3720</x:f>
      </x:c>
      <x:c r="F3720" s="0">
        <x:f>'Historical Trades'!F3720</x:f>
      </x:c>
      <x:c r="G3720" s="0">
        <x:f>'Historical Trades'!G3720</x:f>
      </x:c>
      <x:c r="H3720" s="0">
        <x:f>'Historical Trades'!H3720</x:f>
      </x:c>
      <x:c r="I3720" s="0">
        <x:f>'Historical Trades'!I3720</x:f>
      </x:c>
      <x:c r="J3720" s="0">
        <x:f>'Historical Trades'!J3720</x:f>
      </x:c>
      <x:c r="K3720" s="0">
        <x:f>'Historical Trades'!K3720</x:f>
      </x:c>
      <x:c r="L3720" s="0">
        <x:f>'Historical Trades'!L3720</x:f>
      </x:c>
      <x:c r="M3720" s="0">
        <x:f>'Historical Trades'!M3720</x:f>
      </x:c>
      <x:c r="N3720" s="0">
        <x:f>CLEAN('Historical Trades'!O3720)</x:f>
      </x:c>
      <x:c r="P3720" s="14">
        <x:f>IF(G3720="sell",M3720,-M3720)</x:f>
      </x:c>
      <x:c r="Q3720" s="14">
        <x:f>VLOOKUP(N3720,'Currency Rates'!$A$3:$C$32,3,0)</x:f>
      </x:c>
      <x:c r="R3720" s="0">
        <x:f>IF(A3720="SPUS",0,IF(A3720="FWD",0,P3720/Q3720))</x:f>
      </x:c>
    </x:row>
    <x:row r="3721" spans="1:19" x14ac:dyDescent="0.3">
      <x:c r="A3721" s="0">
        <x:f>'Historical Trades'!A3721</x:f>
      </x:c>
      <x:c r="B3721" s="0">
        <x:f>'Historical Trades'!B3721</x:f>
      </x:c>
      <x:c r="C3721" s="23">
        <x:f>'Historical Trades'!C3721</x:f>
      </x:c>
      <x:c r="D3721" s="0">
        <x:f>'Historical Trades'!D3721</x:f>
      </x:c>
      <x:c r="E3721" s="23">
        <x:f>'Historical Trades'!E3721</x:f>
      </x:c>
      <x:c r="F3721" s="0">
        <x:f>'Historical Trades'!F3721</x:f>
      </x:c>
      <x:c r="G3721" s="0">
        <x:f>'Historical Trades'!G3721</x:f>
      </x:c>
      <x:c r="H3721" s="0">
        <x:f>'Historical Trades'!H3721</x:f>
      </x:c>
      <x:c r="I3721" s="0">
        <x:f>'Historical Trades'!I3721</x:f>
      </x:c>
      <x:c r="J3721" s="0">
        <x:f>'Historical Trades'!J3721</x:f>
      </x:c>
      <x:c r="K3721" s="0">
        <x:f>'Historical Trades'!K3721</x:f>
      </x:c>
      <x:c r="L3721" s="0">
        <x:f>'Historical Trades'!L3721</x:f>
      </x:c>
      <x:c r="M3721" s="0">
        <x:f>'Historical Trades'!M3721</x:f>
      </x:c>
      <x:c r="N3721" s="0">
        <x:f>CLEAN('Historical Trades'!O3721)</x:f>
      </x:c>
      <x:c r="P3721" s="14">
        <x:f>IF(G3721="sell",M3721,-M3721)</x:f>
      </x:c>
      <x:c r="Q3721" s="14">
        <x:f>VLOOKUP(N3721,'Currency Rates'!$A$3:$C$32,3,0)</x:f>
      </x:c>
      <x:c r="R3721" s="0">
        <x:f>IF(A3721="SPUS",0,IF(A3721="FWD",0,P3721/Q3721))</x:f>
      </x:c>
    </x:row>
    <x:row r="3722" spans="1:19" x14ac:dyDescent="0.3">
      <x:c r="A3722" s="0">
        <x:f>'Historical Trades'!A3722</x:f>
      </x:c>
      <x:c r="B3722" s="0">
        <x:f>'Historical Trades'!B3722</x:f>
      </x:c>
      <x:c r="C3722" s="23">
        <x:f>'Historical Trades'!C3722</x:f>
      </x:c>
      <x:c r="D3722" s="0">
        <x:f>'Historical Trades'!D3722</x:f>
      </x:c>
      <x:c r="E3722" s="23">
        <x:f>'Historical Trades'!E3722</x:f>
      </x:c>
      <x:c r="F3722" s="0">
        <x:f>'Historical Trades'!F3722</x:f>
      </x:c>
      <x:c r="G3722" s="0">
        <x:f>'Historical Trades'!G3722</x:f>
      </x:c>
      <x:c r="H3722" s="0">
        <x:f>'Historical Trades'!H3722</x:f>
      </x:c>
      <x:c r="I3722" s="0">
        <x:f>'Historical Trades'!I3722</x:f>
      </x:c>
      <x:c r="J3722" s="0">
        <x:f>'Historical Trades'!J3722</x:f>
      </x:c>
      <x:c r="K3722" s="0">
        <x:f>'Historical Trades'!K3722</x:f>
      </x:c>
      <x:c r="L3722" s="0">
        <x:f>'Historical Trades'!L3722</x:f>
      </x:c>
      <x:c r="M3722" s="0">
        <x:f>'Historical Trades'!M3722</x:f>
      </x:c>
      <x:c r="N3722" s="0">
        <x:f>CLEAN('Historical Trades'!O3722)</x:f>
      </x:c>
      <x:c r="P3722" s="14">
        <x:f>IF(G3722="sell",M3722,-M3722)</x:f>
      </x:c>
      <x:c r="Q3722" s="14">
        <x:f>VLOOKUP(N3722,'Currency Rates'!$A$3:$C$32,3,0)</x:f>
      </x:c>
      <x:c r="R3722" s="0">
        <x:f>IF(A3722="SPUS",0,IF(A3722="FWD",0,P3722/Q3722))</x:f>
      </x:c>
    </x:row>
    <x:row r="3723" spans="1:19" x14ac:dyDescent="0.3">
      <x:c r="A3723" s="0">
        <x:f>'Historical Trades'!A3723</x:f>
      </x:c>
      <x:c r="B3723" s="0">
        <x:f>'Historical Trades'!B3723</x:f>
      </x:c>
      <x:c r="C3723" s="23">
        <x:f>'Historical Trades'!C3723</x:f>
      </x:c>
      <x:c r="D3723" s="0">
        <x:f>'Historical Trades'!D3723</x:f>
      </x:c>
      <x:c r="E3723" s="23">
        <x:f>'Historical Trades'!E3723</x:f>
      </x:c>
      <x:c r="F3723" s="0">
        <x:f>'Historical Trades'!F3723</x:f>
      </x:c>
      <x:c r="G3723" s="0">
        <x:f>'Historical Trades'!G3723</x:f>
      </x:c>
      <x:c r="H3723" s="0">
        <x:f>'Historical Trades'!H3723</x:f>
      </x:c>
      <x:c r="I3723" s="0">
        <x:f>'Historical Trades'!I3723</x:f>
      </x:c>
      <x:c r="J3723" s="0">
        <x:f>'Historical Trades'!J3723</x:f>
      </x:c>
      <x:c r="K3723" s="0">
        <x:f>'Historical Trades'!K3723</x:f>
      </x:c>
      <x:c r="L3723" s="0">
        <x:f>'Historical Trades'!L3723</x:f>
      </x:c>
      <x:c r="M3723" s="0">
        <x:f>'Historical Trades'!M3723</x:f>
      </x:c>
      <x:c r="N3723" s="0">
        <x:f>CLEAN('Historical Trades'!O3723)</x:f>
      </x:c>
      <x:c r="P3723" s="14">
        <x:f>IF(G3723="sell",M3723,-M3723)</x:f>
      </x:c>
      <x:c r="Q3723" s="14">
        <x:f>VLOOKUP(N3723,'Currency Rates'!$A$3:$C$32,3,0)</x:f>
      </x:c>
      <x:c r="R3723" s="0">
        <x:f>IF(A3723="SPUS",0,IF(A3723="FWD",0,P3723/Q3723))</x:f>
      </x:c>
    </x:row>
    <x:row r="3724" spans="1:19" x14ac:dyDescent="0.3">
      <x:c r="A3724" s="0">
        <x:f>'Historical Trades'!A3724</x:f>
      </x:c>
      <x:c r="B3724" s="0">
        <x:f>'Historical Trades'!B3724</x:f>
      </x:c>
      <x:c r="C3724" s="23">
        <x:f>'Historical Trades'!C3724</x:f>
      </x:c>
      <x:c r="D3724" s="0">
        <x:f>'Historical Trades'!D3724</x:f>
      </x:c>
      <x:c r="E3724" s="23">
        <x:f>'Historical Trades'!E3724</x:f>
      </x:c>
      <x:c r="F3724" s="0">
        <x:f>'Historical Trades'!F3724</x:f>
      </x:c>
      <x:c r="G3724" s="0">
        <x:f>'Historical Trades'!G3724</x:f>
      </x:c>
      <x:c r="H3724" s="0">
        <x:f>'Historical Trades'!H3724</x:f>
      </x:c>
      <x:c r="I3724" s="0">
        <x:f>'Historical Trades'!I3724</x:f>
      </x:c>
      <x:c r="J3724" s="0">
        <x:f>'Historical Trades'!J3724</x:f>
      </x:c>
      <x:c r="K3724" s="0">
        <x:f>'Historical Trades'!K3724</x:f>
      </x:c>
      <x:c r="L3724" s="0">
        <x:f>'Historical Trades'!L3724</x:f>
      </x:c>
      <x:c r="M3724" s="0">
        <x:f>'Historical Trades'!M3724</x:f>
      </x:c>
      <x:c r="N3724" s="0">
        <x:f>CLEAN('Historical Trades'!O3724)</x:f>
      </x:c>
      <x:c r="P3724" s="14">
        <x:f>IF(G3724="sell",M3724,-M3724)</x:f>
      </x:c>
      <x:c r="Q3724" s="14">
        <x:f>VLOOKUP(N3724,'Currency Rates'!$A$3:$C$32,3,0)</x:f>
      </x:c>
      <x:c r="R3724" s="0">
        <x:f>IF(A3724="SPUS",0,IF(A3724="FWD",0,P3724/Q3724))</x:f>
      </x:c>
    </x:row>
    <x:row r="3725" spans="1:19" x14ac:dyDescent="0.3">
      <x:c r="A3725" s="0">
        <x:f>'Historical Trades'!A3725</x:f>
      </x:c>
      <x:c r="B3725" s="0">
        <x:f>'Historical Trades'!B3725</x:f>
      </x:c>
      <x:c r="C3725" s="23">
        <x:f>'Historical Trades'!C3725</x:f>
      </x:c>
      <x:c r="D3725" s="0">
        <x:f>'Historical Trades'!D3725</x:f>
      </x:c>
      <x:c r="E3725" s="23">
        <x:f>'Historical Trades'!E3725</x:f>
      </x:c>
      <x:c r="F3725" s="0">
        <x:f>'Historical Trades'!F3725</x:f>
      </x:c>
      <x:c r="G3725" s="0">
        <x:f>'Historical Trades'!G3725</x:f>
      </x:c>
      <x:c r="H3725" s="0">
        <x:f>'Historical Trades'!H3725</x:f>
      </x:c>
      <x:c r="I3725" s="0">
        <x:f>'Historical Trades'!I3725</x:f>
      </x:c>
      <x:c r="J3725" s="0">
        <x:f>'Historical Trades'!J3725</x:f>
      </x:c>
      <x:c r="K3725" s="0">
        <x:f>'Historical Trades'!K3725</x:f>
      </x:c>
      <x:c r="L3725" s="0">
        <x:f>'Historical Trades'!L3725</x:f>
      </x:c>
      <x:c r="M3725" s="0">
        <x:f>'Historical Trades'!M3725</x:f>
      </x:c>
      <x:c r="N3725" s="0">
        <x:f>CLEAN('Historical Trades'!O3725)</x:f>
      </x:c>
      <x:c r="P3725" s="14">
        <x:f>IF(G3725="sell",M3725,-M3725)</x:f>
      </x:c>
      <x:c r="Q3725" s="14">
        <x:f>VLOOKUP(N3725,'Currency Rates'!$A$3:$C$32,3,0)</x:f>
      </x:c>
      <x:c r="R3725" s="0">
        <x:f>IF(A3725="SPUS",0,IF(A3725="FWD",0,P3725/Q3725))</x:f>
      </x:c>
    </x:row>
    <x:row r="3726" spans="1:19" x14ac:dyDescent="0.3">
      <x:c r="A3726" s="0">
        <x:f>'Historical Trades'!A3726</x:f>
      </x:c>
      <x:c r="B3726" s="0">
        <x:f>'Historical Trades'!B3726</x:f>
      </x:c>
      <x:c r="C3726" s="23">
        <x:f>'Historical Trades'!C3726</x:f>
      </x:c>
      <x:c r="D3726" s="0">
        <x:f>'Historical Trades'!D3726</x:f>
      </x:c>
      <x:c r="E3726" s="23">
        <x:f>'Historical Trades'!E3726</x:f>
      </x:c>
      <x:c r="F3726" s="0">
        <x:f>'Historical Trades'!F3726</x:f>
      </x:c>
      <x:c r="G3726" s="0">
        <x:f>'Historical Trades'!G3726</x:f>
      </x:c>
      <x:c r="H3726" s="0">
        <x:f>'Historical Trades'!H3726</x:f>
      </x:c>
      <x:c r="I3726" s="0">
        <x:f>'Historical Trades'!I3726</x:f>
      </x:c>
      <x:c r="J3726" s="0">
        <x:f>'Historical Trades'!J3726</x:f>
      </x:c>
      <x:c r="K3726" s="0">
        <x:f>'Historical Trades'!K3726</x:f>
      </x:c>
      <x:c r="L3726" s="0">
        <x:f>'Historical Trades'!L3726</x:f>
      </x:c>
      <x:c r="M3726" s="0">
        <x:f>'Historical Trades'!M3726</x:f>
      </x:c>
      <x:c r="N3726" s="0">
        <x:f>CLEAN('Historical Trades'!O3726)</x:f>
      </x:c>
      <x:c r="P3726" s="14">
        <x:f>IF(G3726="sell",M3726,-M3726)</x:f>
      </x:c>
      <x:c r="Q3726" s="14">
        <x:f>VLOOKUP(N3726,'Currency Rates'!$A$3:$C$32,3,0)</x:f>
      </x:c>
      <x:c r="R3726" s="0">
        <x:f>IF(A3726="SPUS",0,IF(A3726="FWD",0,P3726/Q3726))</x:f>
      </x:c>
    </x:row>
    <x:row r="3727" spans="1:19" x14ac:dyDescent="0.3">
      <x:c r="A3727" s="0">
        <x:f>'Historical Trades'!A3727</x:f>
      </x:c>
      <x:c r="B3727" s="0">
        <x:f>'Historical Trades'!B3727</x:f>
      </x:c>
      <x:c r="C3727" s="23">
        <x:f>'Historical Trades'!C3727</x:f>
      </x:c>
      <x:c r="D3727" s="0">
        <x:f>'Historical Trades'!D3727</x:f>
      </x:c>
      <x:c r="E3727" s="23">
        <x:f>'Historical Trades'!E3727</x:f>
      </x:c>
      <x:c r="F3727" s="0">
        <x:f>'Historical Trades'!F3727</x:f>
      </x:c>
      <x:c r="G3727" s="0">
        <x:f>'Historical Trades'!G3727</x:f>
      </x:c>
      <x:c r="H3727" s="0">
        <x:f>'Historical Trades'!H3727</x:f>
      </x:c>
      <x:c r="I3727" s="0">
        <x:f>'Historical Trades'!I3727</x:f>
      </x:c>
      <x:c r="J3727" s="0">
        <x:f>'Historical Trades'!J3727</x:f>
      </x:c>
      <x:c r="K3727" s="0">
        <x:f>'Historical Trades'!K3727</x:f>
      </x:c>
      <x:c r="L3727" s="0">
        <x:f>'Historical Trades'!L3727</x:f>
      </x:c>
      <x:c r="M3727" s="0">
        <x:f>'Historical Trades'!M3727</x:f>
      </x:c>
      <x:c r="N3727" s="0">
        <x:f>CLEAN('Historical Trades'!O3727)</x:f>
      </x:c>
      <x:c r="P3727" s="14">
        <x:f>IF(G3727="sell",M3727,-M3727)</x:f>
      </x:c>
      <x:c r="Q3727" s="14">
        <x:f>VLOOKUP(N3727,'Currency Rates'!$A$3:$C$32,3,0)</x:f>
      </x:c>
      <x:c r="R3727" s="0">
        <x:f>IF(A3727="SPUS",0,IF(A3727="FWD",0,P3727/Q3727))</x:f>
      </x:c>
    </x:row>
    <x:row r="3728" spans="1:19" x14ac:dyDescent="0.3">
      <x:c r="A3728" s="0">
        <x:f>'Historical Trades'!A3728</x:f>
      </x:c>
      <x:c r="B3728" s="0">
        <x:f>'Historical Trades'!B3728</x:f>
      </x:c>
      <x:c r="C3728" s="23">
        <x:f>'Historical Trades'!C3728</x:f>
      </x:c>
      <x:c r="D3728" s="0">
        <x:f>'Historical Trades'!D3728</x:f>
      </x:c>
      <x:c r="E3728" s="23">
        <x:f>'Historical Trades'!E3728</x:f>
      </x:c>
      <x:c r="F3728" s="0">
        <x:f>'Historical Trades'!F3728</x:f>
      </x:c>
      <x:c r="G3728" s="0">
        <x:f>'Historical Trades'!G3728</x:f>
      </x:c>
      <x:c r="H3728" s="0">
        <x:f>'Historical Trades'!H3728</x:f>
      </x:c>
      <x:c r="I3728" s="0">
        <x:f>'Historical Trades'!I3728</x:f>
      </x:c>
      <x:c r="J3728" s="0">
        <x:f>'Historical Trades'!J3728</x:f>
      </x:c>
      <x:c r="K3728" s="0">
        <x:f>'Historical Trades'!K3728</x:f>
      </x:c>
      <x:c r="L3728" s="0">
        <x:f>'Historical Trades'!L3728</x:f>
      </x:c>
      <x:c r="M3728" s="0">
        <x:f>'Historical Trades'!M3728</x:f>
      </x:c>
      <x:c r="N3728" s="0">
        <x:f>CLEAN('Historical Trades'!O3728)</x:f>
      </x:c>
      <x:c r="P3728" s="14">
        <x:f>IF(G3728="sell",M3728,-M3728)</x:f>
      </x:c>
      <x:c r="Q3728" s="14">
        <x:f>VLOOKUP(N3728,'Currency Rates'!$A$3:$C$32,3,0)</x:f>
      </x:c>
      <x:c r="R3728" s="0">
        <x:f>IF(A3728="SPUS",0,IF(A3728="FWD",0,P3728/Q3728))</x:f>
      </x:c>
    </x:row>
    <x:row r="3729" spans="1:19" x14ac:dyDescent="0.3">
      <x:c r="A3729" s="0">
        <x:f>'Historical Trades'!A3729</x:f>
      </x:c>
      <x:c r="B3729" s="0">
        <x:f>'Historical Trades'!B3729</x:f>
      </x:c>
      <x:c r="C3729" s="23">
        <x:f>'Historical Trades'!C3729</x:f>
      </x:c>
      <x:c r="D3729" s="0">
        <x:f>'Historical Trades'!D3729</x:f>
      </x:c>
      <x:c r="E3729" s="23">
        <x:f>'Historical Trades'!E3729</x:f>
      </x:c>
      <x:c r="F3729" s="0">
        <x:f>'Historical Trades'!F3729</x:f>
      </x:c>
      <x:c r="G3729" s="0">
        <x:f>'Historical Trades'!G3729</x:f>
      </x:c>
      <x:c r="H3729" s="0">
        <x:f>'Historical Trades'!H3729</x:f>
      </x:c>
      <x:c r="I3729" s="0">
        <x:f>'Historical Trades'!I3729</x:f>
      </x:c>
      <x:c r="J3729" s="0">
        <x:f>'Historical Trades'!J3729</x:f>
      </x:c>
      <x:c r="K3729" s="0">
        <x:f>'Historical Trades'!K3729</x:f>
      </x:c>
      <x:c r="L3729" s="0">
        <x:f>'Historical Trades'!L3729</x:f>
      </x:c>
      <x:c r="M3729" s="0">
        <x:f>'Historical Trades'!M3729</x:f>
      </x:c>
      <x:c r="N3729" s="0">
        <x:f>CLEAN('Historical Trades'!O3729)</x:f>
      </x:c>
      <x:c r="P3729" s="14">
        <x:f>IF(G3729="sell",M3729,-M3729)</x:f>
      </x:c>
      <x:c r="Q3729" s="14">
        <x:f>VLOOKUP(N3729,'Currency Rates'!$A$3:$C$32,3,0)</x:f>
      </x:c>
      <x:c r="R3729" s="0">
        <x:f>IF(A3729="SPUS",0,IF(A3729="FWD",0,P3729/Q3729))</x:f>
      </x:c>
    </x:row>
    <x:row r="3730" spans="1:19" x14ac:dyDescent="0.3">
      <x:c r="A3730" s="0">
        <x:f>'Historical Trades'!A3730</x:f>
      </x:c>
      <x:c r="B3730" s="0">
        <x:f>'Historical Trades'!B3730</x:f>
      </x:c>
      <x:c r="C3730" s="23">
        <x:f>'Historical Trades'!C3730</x:f>
      </x:c>
      <x:c r="D3730" s="0">
        <x:f>'Historical Trades'!D3730</x:f>
      </x:c>
      <x:c r="E3730" s="23">
        <x:f>'Historical Trades'!E3730</x:f>
      </x:c>
      <x:c r="F3730" s="0">
        <x:f>'Historical Trades'!F3730</x:f>
      </x:c>
      <x:c r="G3730" s="0">
        <x:f>'Historical Trades'!G3730</x:f>
      </x:c>
      <x:c r="H3730" s="0">
        <x:f>'Historical Trades'!H3730</x:f>
      </x:c>
      <x:c r="I3730" s="0">
        <x:f>'Historical Trades'!I3730</x:f>
      </x:c>
      <x:c r="J3730" s="0">
        <x:f>'Historical Trades'!J3730</x:f>
      </x:c>
      <x:c r="K3730" s="0">
        <x:f>'Historical Trades'!K3730</x:f>
      </x:c>
      <x:c r="L3730" s="0">
        <x:f>'Historical Trades'!L3730</x:f>
      </x:c>
      <x:c r="M3730" s="0">
        <x:f>'Historical Trades'!M3730</x:f>
      </x:c>
      <x:c r="N3730" s="0">
        <x:f>CLEAN('Historical Trades'!O3730)</x:f>
      </x:c>
      <x:c r="P3730" s="14">
        <x:f>IF(G3730="sell",M3730,-M3730)</x:f>
      </x:c>
      <x:c r="Q3730" s="14">
        <x:f>VLOOKUP(N3730,'Currency Rates'!$A$3:$C$32,3,0)</x:f>
      </x:c>
      <x:c r="R3730" s="0">
        <x:f>IF(A3730="SPUS",0,IF(A3730="FWD",0,P3730/Q3730))</x:f>
      </x:c>
    </x:row>
    <x:row r="3731" spans="1:19" x14ac:dyDescent="0.3">
      <x:c r="A3731" s="0">
        <x:f>'Historical Trades'!A3731</x:f>
      </x:c>
      <x:c r="B3731" s="0">
        <x:f>'Historical Trades'!B3731</x:f>
      </x:c>
      <x:c r="C3731" s="23">
        <x:f>'Historical Trades'!C3731</x:f>
      </x:c>
      <x:c r="D3731" s="0">
        <x:f>'Historical Trades'!D3731</x:f>
      </x:c>
      <x:c r="E3731" s="23">
        <x:f>'Historical Trades'!E3731</x:f>
      </x:c>
      <x:c r="F3731" s="0">
        <x:f>'Historical Trades'!F3731</x:f>
      </x:c>
      <x:c r="G3731" s="0">
        <x:f>'Historical Trades'!G3731</x:f>
      </x:c>
      <x:c r="H3731" s="0">
        <x:f>'Historical Trades'!H3731</x:f>
      </x:c>
      <x:c r="I3731" s="0">
        <x:f>'Historical Trades'!I3731</x:f>
      </x:c>
      <x:c r="J3731" s="0">
        <x:f>'Historical Trades'!J3731</x:f>
      </x:c>
      <x:c r="K3731" s="0">
        <x:f>'Historical Trades'!K3731</x:f>
      </x:c>
      <x:c r="L3731" s="0">
        <x:f>'Historical Trades'!L3731</x:f>
      </x:c>
      <x:c r="M3731" s="0">
        <x:f>'Historical Trades'!M3731</x:f>
      </x:c>
      <x:c r="N3731" s="0">
        <x:f>CLEAN('Historical Trades'!O3731)</x:f>
      </x:c>
      <x:c r="P3731" s="14">
        <x:f>IF(G3731="sell",M3731,-M3731)</x:f>
      </x:c>
      <x:c r="Q3731" s="14">
        <x:f>VLOOKUP(N3731,'Currency Rates'!$A$3:$C$32,3,0)</x:f>
      </x:c>
      <x:c r="R3731" s="0">
        <x:f>IF(A3731="SPUS",0,IF(A3731="FWD",0,P3731/Q3731))</x:f>
      </x:c>
    </x:row>
    <x:row r="3732" spans="1:19" x14ac:dyDescent="0.3">
      <x:c r="A3732" s="0">
        <x:f>'Historical Trades'!A3732</x:f>
      </x:c>
      <x:c r="B3732" s="0">
        <x:f>'Historical Trades'!B3732</x:f>
      </x:c>
      <x:c r="C3732" s="23">
        <x:f>'Historical Trades'!C3732</x:f>
      </x:c>
      <x:c r="D3732" s="0">
        <x:f>'Historical Trades'!D3732</x:f>
      </x:c>
      <x:c r="E3732" s="23">
        <x:f>'Historical Trades'!E3732</x:f>
      </x:c>
      <x:c r="F3732" s="0">
        <x:f>'Historical Trades'!F3732</x:f>
      </x:c>
      <x:c r="G3732" s="0">
        <x:f>'Historical Trades'!G3732</x:f>
      </x:c>
      <x:c r="H3732" s="0">
        <x:f>'Historical Trades'!H3732</x:f>
      </x:c>
      <x:c r="I3732" s="0">
        <x:f>'Historical Trades'!I3732</x:f>
      </x:c>
      <x:c r="J3732" s="0">
        <x:f>'Historical Trades'!J3732</x:f>
      </x:c>
      <x:c r="K3732" s="0">
        <x:f>'Historical Trades'!K3732</x:f>
      </x:c>
      <x:c r="L3732" s="0">
        <x:f>'Historical Trades'!L3732</x:f>
      </x:c>
      <x:c r="M3732" s="0">
        <x:f>'Historical Trades'!M3732</x:f>
      </x:c>
      <x:c r="N3732" s="0">
        <x:f>CLEAN('Historical Trades'!O3732)</x:f>
      </x:c>
      <x:c r="P3732" s="14">
        <x:f>IF(G3732="sell",M3732,-M3732)</x:f>
      </x:c>
      <x:c r="Q3732" s="14">
        <x:f>VLOOKUP(N3732,'Currency Rates'!$A$3:$C$32,3,0)</x:f>
      </x:c>
      <x:c r="R3732" s="0">
        <x:f>IF(A3732="SPUS",0,IF(A3732="FWD",0,P3732/Q3732))</x:f>
      </x:c>
    </x:row>
    <x:row r="3733" spans="1:19" x14ac:dyDescent="0.3">
      <x:c r="A3733" s="0">
        <x:f>'Historical Trades'!A3733</x:f>
      </x:c>
      <x:c r="B3733" s="0">
        <x:f>'Historical Trades'!B3733</x:f>
      </x:c>
      <x:c r="C3733" s="23">
        <x:f>'Historical Trades'!C3733</x:f>
      </x:c>
      <x:c r="D3733" s="0">
        <x:f>'Historical Trades'!D3733</x:f>
      </x:c>
      <x:c r="E3733" s="23">
        <x:f>'Historical Trades'!E3733</x:f>
      </x:c>
      <x:c r="F3733" s="0">
        <x:f>'Historical Trades'!F3733</x:f>
      </x:c>
      <x:c r="G3733" s="0">
        <x:f>'Historical Trades'!G3733</x:f>
      </x:c>
      <x:c r="H3733" s="0">
        <x:f>'Historical Trades'!H3733</x:f>
      </x:c>
      <x:c r="I3733" s="0">
        <x:f>'Historical Trades'!I3733</x:f>
      </x:c>
      <x:c r="J3733" s="0">
        <x:f>'Historical Trades'!J3733</x:f>
      </x:c>
      <x:c r="K3733" s="0">
        <x:f>'Historical Trades'!K3733</x:f>
      </x:c>
      <x:c r="L3733" s="0">
        <x:f>'Historical Trades'!L3733</x:f>
      </x:c>
      <x:c r="M3733" s="0">
        <x:f>'Historical Trades'!M3733</x:f>
      </x:c>
      <x:c r="N3733" s="0">
        <x:f>CLEAN('Historical Trades'!O3733)</x:f>
      </x:c>
      <x:c r="P3733" s="14">
        <x:f>IF(G3733="sell",M3733,-M3733)</x:f>
      </x:c>
      <x:c r="Q3733" s="14">
        <x:f>VLOOKUP(N3733,'Currency Rates'!$A$3:$C$32,3,0)</x:f>
      </x:c>
      <x:c r="R3733" s="0">
        <x:f>IF(A3733="SPUS",0,IF(A3733="FWD",0,P3733/Q3733))</x:f>
      </x:c>
    </x:row>
    <x:row r="3734" spans="1:19" x14ac:dyDescent="0.3">
      <x:c r="A3734" s="0">
        <x:f>'Historical Trades'!A3734</x:f>
      </x:c>
      <x:c r="B3734" s="0">
        <x:f>'Historical Trades'!B3734</x:f>
      </x:c>
      <x:c r="C3734" s="23">
        <x:f>'Historical Trades'!C3734</x:f>
      </x:c>
      <x:c r="D3734" s="0">
        <x:f>'Historical Trades'!D3734</x:f>
      </x:c>
      <x:c r="E3734" s="23">
        <x:f>'Historical Trades'!E3734</x:f>
      </x:c>
      <x:c r="F3734" s="0">
        <x:f>'Historical Trades'!F3734</x:f>
      </x:c>
      <x:c r="G3734" s="0">
        <x:f>'Historical Trades'!G3734</x:f>
      </x:c>
      <x:c r="H3734" s="0">
        <x:f>'Historical Trades'!H3734</x:f>
      </x:c>
      <x:c r="I3734" s="0">
        <x:f>'Historical Trades'!I3734</x:f>
      </x:c>
      <x:c r="J3734" s="0">
        <x:f>'Historical Trades'!J3734</x:f>
      </x:c>
      <x:c r="K3734" s="0">
        <x:f>'Historical Trades'!K3734</x:f>
      </x:c>
      <x:c r="L3734" s="0">
        <x:f>'Historical Trades'!L3734</x:f>
      </x:c>
      <x:c r="M3734" s="0">
        <x:f>'Historical Trades'!M3734</x:f>
      </x:c>
      <x:c r="N3734" s="0">
        <x:f>CLEAN('Historical Trades'!O3734)</x:f>
      </x:c>
      <x:c r="P3734" s="14">
        <x:f>IF(G3734="sell",M3734,-M3734)</x:f>
      </x:c>
      <x:c r="Q3734" s="14">
        <x:f>VLOOKUP(N3734,'Currency Rates'!$A$3:$C$32,3,0)</x:f>
      </x:c>
      <x:c r="R3734" s="0">
        <x:f>IF(A3734="SPUS",0,IF(A3734="FWD",0,P3734/Q3734))</x:f>
      </x:c>
    </x:row>
    <x:row r="3735" spans="1:19" x14ac:dyDescent="0.3">
      <x:c r="A3735" s="0">
        <x:f>'Historical Trades'!A3735</x:f>
      </x:c>
      <x:c r="B3735" s="0">
        <x:f>'Historical Trades'!B3735</x:f>
      </x:c>
      <x:c r="C3735" s="23">
        <x:f>'Historical Trades'!C3735</x:f>
      </x:c>
      <x:c r="D3735" s="0">
        <x:f>'Historical Trades'!D3735</x:f>
      </x:c>
      <x:c r="E3735" s="23">
        <x:f>'Historical Trades'!E3735</x:f>
      </x:c>
      <x:c r="F3735" s="0">
        <x:f>'Historical Trades'!F3735</x:f>
      </x:c>
      <x:c r="G3735" s="0">
        <x:f>'Historical Trades'!G3735</x:f>
      </x:c>
      <x:c r="H3735" s="0">
        <x:f>'Historical Trades'!H3735</x:f>
      </x:c>
      <x:c r="I3735" s="0">
        <x:f>'Historical Trades'!I3735</x:f>
      </x:c>
      <x:c r="J3735" s="0">
        <x:f>'Historical Trades'!J3735</x:f>
      </x:c>
      <x:c r="K3735" s="0">
        <x:f>'Historical Trades'!K3735</x:f>
      </x:c>
      <x:c r="L3735" s="0">
        <x:f>'Historical Trades'!L3735</x:f>
      </x:c>
      <x:c r="M3735" s="0">
        <x:f>'Historical Trades'!M3735</x:f>
      </x:c>
      <x:c r="N3735" s="0">
        <x:f>CLEAN('Historical Trades'!O3735)</x:f>
      </x:c>
      <x:c r="P3735" s="14">
        <x:f>IF(G3735="sell",M3735,-M3735)</x:f>
      </x:c>
      <x:c r="Q3735" s="14">
        <x:f>VLOOKUP(N3735,'Currency Rates'!$A$3:$C$32,3,0)</x:f>
      </x:c>
      <x:c r="R3735" s="0">
        <x:f>IF(A3735="SPUS",0,IF(A3735="FWD",0,P3735/Q3735))</x:f>
      </x:c>
    </x:row>
    <x:row r="3736" spans="1:19" x14ac:dyDescent="0.3">
      <x:c r="A3736" s="0">
        <x:f>'Historical Trades'!A3736</x:f>
      </x:c>
      <x:c r="B3736" s="0">
        <x:f>'Historical Trades'!B3736</x:f>
      </x:c>
      <x:c r="C3736" s="23">
        <x:f>'Historical Trades'!C3736</x:f>
      </x:c>
      <x:c r="D3736" s="0">
        <x:f>'Historical Trades'!D3736</x:f>
      </x:c>
      <x:c r="E3736" s="23">
        <x:f>'Historical Trades'!E3736</x:f>
      </x:c>
      <x:c r="F3736" s="0">
        <x:f>'Historical Trades'!F3736</x:f>
      </x:c>
      <x:c r="G3736" s="0">
        <x:f>'Historical Trades'!G3736</x:f>
      </x:c>
      <x:c r="H3736" s="0">
        <x:f>'Historical Trades'!H3736</x:f>
      </x:c>
      <x:c r="I3736" s="0">
        <x:f>'Historical Trades'!I3736</x:f>
      </x:c>
      <x:c r="J3736" s="0">
        <x:f>'Historical Trades'!J3736</x:f>
      </x:c>
      <x:c r="K3736" s="0">
        <x:f>'Historical Trades'!K3736</x:f>
      </x:c>
      <x:c r="L3736" s="0">
        <x:f>'Historical Trades'!L3736</x:f>
      </x:c>
      <x:c r="M3736" s="0">
        <x:f>'Historical Trades'!M3736</x:f>
      </x:c>
      <x:c r="N3736" s="0">
        <x:f>CLEAN('Historical Trades'!O3736)</x:f>
      </x:c>
      <x:c r="P3736" s="14">
        <x:f>IF(G3736="sell",M3736,-M3736)</x:f>
      </x:c>
      <x:c r="Q3736" s="14">
        <x:f>VLOOKUP(N3736,'Currency Rates'!$A$3:$C$32,3,0)</x:f>
      </x:c>
      <x:c r="R3736" s="0">
        <x:f>IF(A3736="SPUS",0,IF(A3736="FWD",0,P3736/Q3736))</x:f>
      </x:c>
    </x:row>
    <x:row r="3737" spans="1:19" x14ac:dyDescent="0.3">
      <x:c r="A3737" s="0">
        <x:f>'Historical Trades'!A3737</x:f>
      </x:c>
      <x:c r="B3737" s="0">
        <x:f>'Historical Trades'!B3737</x:f>
      </x:c>
      <x:c r="C3737" s="23">
        <x:f>'Historical Trades'!C3737</x:f>
      </x:c>
      <x:c r="D3737" s="0">
        <x:f>'Historical Trades'!D3737</x:f>
      </x:c>
      <x:c r="E3737" s="23">
        <x:f>'Historical Trades'!E3737</x:f>
      </x:c>
      <x:c r="F3737" s="0">
        <x:f>'Historical Trades'!F3737</x:f>
      </x:c>
      <x:c r="G3737" s="0">
        <x:f>'Historical Trades'!G3737</x:f>
      </x:c>
      <x:c r="H3737" s="0">
        <x:f>'Historical Trades'!H3737</x:f>
      </x:c>
      <x:c r="I3737" s="0">
        <x:f>'Historical Trades'!I3737</x:f>
      </x:c>
      <x:c r="J3737" s="0">
        <x:f>'Historical Trades'!J3737</x:f>
      </x:c>
      <x:c r="K3737" s="0">
        <x:f>'Historical Trades'!K3737</x:f>
      </x:c>
      <x:c r="L3737" s="0">
        <x:f>'Historical Trades'!L3737</x:f>
      </x:c>
      <x:c r="M3737" s="0">
        <x:f>'Historical Trades'!M3737</x:f>
      </x:c>
      <x:c r="N3737" s="0">
        <x:f>CLEAN('Historical Trades'!O3737)</x:f>
      </x:c>
      <x:c r="P3737" s="14">
        <x:f>IF(G3737="sell",M3737,-M3737)</x:f>
      </x:c>
      <x:c r="Q3737" s="14">
        <x:f>VLOOKUP(N3737,'Currency Rates'!$A$3:$C$32,3,0)</x:f>
      </x:c>
      <x:c r="R3737" s="0">
        <x:f>IF(A3737="SPUS",0,IF(A3737="FWD",0,P3737/Q3737))</x:f>
      </x:c>
    </x:row>
    <x:row r="3738" spans="1:19" x14ac:dyDescent="0.3">
      <x:c r="A3738" s="0">
        <x:f>'Historical Trades'!A3738</x:f>
      </x:c>
      <x:c r="B3738" s="0">
        <x:f>'Historical Trades'!B3738</x:f>
      </x:c>
      <x:c r="C3738" s="23">
        <x:f>'Historical Trades'!C3738</x:f>
      </x:c>
      <x:c r="D3738" s="0">
        <x:f>'Historical Trades'!D3738</x:f>
      </x:c>
      <x:c r="E3738" s="23">
        <x:f>'Historical Trades'!E3738</x:f>
      </x:c>
      <x:c r="F3738" s="0">
        <x:f>'Historical Trades'!F3738</x:f>
      </x:c>
      <x:c r="G3738" s="0">
        <x:f>'Historical Trades'!G3738</x:f>
      </x:c>
      <x:c r="H3738" s="0">
        <x:f>'Historical Trades'!H3738</x:f>
      </x:c>
      <x:c r="I3738" s="0">
        <x:f>'Historical Trades'!I3738</x:f>
      </x:c>
      <x:c r="J3738" s="0">
        <x:f>'Historical Trades'!J3738</x:f>
      </x:c>
      <x:c r="K3738" s="0">
        <x:f>'Historical Trades'!K3738</x:f>
      </x:c>
      <x:c r="L3738" s="0">
        <x:f>'Historical Trades'!L3738</x:f>
      </x:c>
      <x:c r="M3738" s="0">
        <x:f>'Historical Trades'!M3738</x:f>
      </x:c>
      <x:c r="N3738" s="0">
        <x:f>CLEAN('Historical Trades'!O3738)</x:f>
      </x:c>
      <x:c r="P3738" s="14">
        <x:f>IF(G3738="sell",M3738,-M3738)</x:f>
      </x:c>
      <x:c r="Q3738" s="14">
        <x:f>VLOOKUP(N3738,'Currency Rates'!$A$3:$C$32,3,0)</x:f>
      </x:c>
      <x:c r="R3738" s="0">
        <x:f>IF(A3738="SPUS",0,IF(A3738="FWD",0,P3738/Q3738))</x:f>
      </x:c>
    </x:row>
    <x:row r="3739" spans="1:19" x14ac:dyDescent="0.3">
      <x:c r="A3739" s="0">
        <x:f>'Historical Trades'!A3739</x:f>
      </x:c>
      <x:c r="B3739" s="0">
        <x:f>'Historical Trades'!B3739</x:f>
      </x:c>
      <x:c r="C3739" s="23">
        <x:f>'Historical Trades'!C3739</x:f>
      </x:c>
      <x:c r="D3739" s="0">
        <x:f>'Historical Trades'!D3739</x:f>
      </x:c>
      <x:c r="E3739" s="23">
        <x:f>'Historical Trades'!E3739</x:f>
      </x:c>
      <x:c r="F3739" s="0">
        <x:f>'Historical Trades'!F3739</x:f>
      </x:c>
      <x:c r="G3739" s="0">
        <x:f>'Historical Trades'!G3739</x:f>
      </x:c>
      <x:c r="H3739" s="0">
        <x:f>'Historical Trades'!H3739</x:f>
      </x:c>
      <x:c r="I3739" s="0">
        <x:f>'Historical Trades'!I3739</x:f>
      </x:c>
      <x:c r="J3739" s="0">
        <x:f>'Historical Trades'!J3739</x:f>
      </x:c>
      <x:c r="K3739" s="0">
        <x:f>'Historical Trades'!K3739</x:f>
      </x:c>
      <x:c r="L3739" s="0">
        <x:f>'Historical Trades'!L3739</x:f>
      </x:c>
      <x:c r="M3739" s="0">
        <x:f>'Historical Trades'!M3739</x:f>
      </x:c>
      <x:c r="N3739" s="0">
        <x:f>CLEAN('Historical Trades'!O3739)</x:f>
      </x:c>
      <x:c r="P3739" s="14">
        <x:f>IF(G3739="sell",M3739,-M3739)</x:f>
      </x:c>
      <x:c r="Q3739" s="14">
        <x:f>VLOOKUP(N3739,'Currency Rates'!$A$3:$C$32,3,0)</x:f>
      </x:c>
      <x:c r="R3739" s="0">
        <x:f>IF(A3739="SPUS",0,IF(A3739="FWD",0,P3739/Q3739))</x:f>
      </x:c>
    </x:row>
    <x:row r="3740" spans="1:19" x14ac:dyDescent="0.3">
      <x:c r="A3740" s="0">
        <x:f>'Historical Trades'!A3740</x:f>
      </x:c>
      <x:c r="B3740" s="0">
        <x:f>'Historical Trades'!B3740</x:f>
      </x:c>
      <x:c r="C3740" s="23">
        <x:f>'Historical Trades'!C3740</x:f>
      </x:c>
      <x:c r="D3740" s="0">
        <x:f>'Historical Trades'!D3740</x:f>
      </x:c>
      <x:c r="E3740" s="23">
        <x:f>'Historical Trades'!E3740</x:f>
      </x:c>
      <x:c r="F3740" s="0">
        <x:f>'Historical Trades'!F3740</x:f>
      </x:c>
      <x:c r="G3740" s="0">
        <x:f>'Historical Trades'!G3740</x:f>
      </x:c>
      <x:c r="H3740" s="0">
        <x:f>'Historical Trades'!H3740</x:f>
      </x:c>
      <x:c r="I3740" s="0">
        <x:f>'Historical Trades'!I3740</x:f>
      </x:c>
      <x:c r="J3740" s="0">
        <x:f>'Historical Trades'!J3740</x:f>
      </x:c>
      <x:c r="K3740" s="0">
        <x:f>'Historical Trades'!K3740</x:f>
      </x:c>
      <x:c r="L3740" s="0">
        <x:f>'Historical Trades'!L3740</x:f>
      </x:c>
      <x:c r="M3740" s="0">
        <x:f>'Historical Trades'!M3740</x:f>
      </x:c>
      <x:c r="N3740" s="0">
        <x:f>CLEAN('Historical Trades'!O3740)</x:f>
      </x:c>
      <x:c r="P3740" s="14">
        <x:f>IF(G3740="sell",M3740,-M3740)</x:f>
      </x:c>
      <x:c r="Q3740" s="14">
        <x:f>VLOOKUP(N3740,'Currency Rates'!$A$3:$C$32,3,0)</x:f>
      </x:c>
      <x:c r="R3740" s="0">
        <x:f>IF(A3740="SPUS",0,IF(A3740="FWD",0,P3740/Q3740))</x:f>
      </x:c>
    </x:row>
    <x:row r="3741" spans="1:19" x14ac:dyDescent="0.3">
      <x:c r="A3741" s="0">
        <x:f>'Historical Trades'!A3741</x:f>
      </x:c>
      <x:c r="B3741" s="0">
        <x:f>'Historical Trades'!B3741</x:f>
      </x:c>
      <x:c r="C3741" s="23">
        <x:f>'Historical Trades'!C3741</x:f>
      </x:c>
      <x:c r="D3741" s="0">
        <x:f>'Historical Trades'!D3741</x:f>
      </x:c>
      <x:c r="E3741" s="23">
        <x:f>'Historical Trades'!E3741</x:f>
      </x:c>
      <x:c r="F3741" s="0">
        <x:f>'Historical Trades'!F3741</x:f>
      </x:c>
      <x:c r="G3741" s="0">
        <x:f>'Historical Trades'!G3741</x:f>
      </x:c>
      <x:c r="H3741" s="0">
        <x:f>'Historical Trades'!H3741</x:f>
      </x:c>
      <x:c r="I3741" s="0">
        <x:f>'Historical Trades'!I3741</x:f>
      </x:c>
      <x:c r="J3741" s="0">
        <x:f>'Historical Trades'!J3741</x:f>
      </x:c>
      <x:c r="K3741" s="0">
        <x:f>'Historical Trades'!K3741</x:f>
      </x:c>
      <x:c r="L3741" s="0">
        <x:f>'Historical Trades'!L3741</x:f>
      </x:c>
      <x:c r="M3741" s="0">
        <x:f>'Historical Trades'!M3741</x:f>
      </x:c>
      <x:c r="N3741" s="0">
        <x:f>CLEAN('Historical Trades'!O3741)</x:f>
      </x:c>
      <x:c r="P3741" s="14">
        <x:f>IF(G3741="sell",M3741,-M3741)</x:f>
      </x:c>
      <x:c r="Q3741" s="14">
        <x:f>VLOOKUP(N3741,'Currency Rates'!$A$3:$C$32,3,0)</x:f>
      </x:c>
      <x:c r="R3741" s="0">
        <x:f>IF(A3741="SPUS",0,IF(A3741="FWD",0,P3741/Q3741))</x:f>
      </x:c>
    </x:row>
    <x:row r="3742" spans="1:19" x14ac:dyDescent="0.3">
      <x:c r="A3742" s="0">
        <x:f>'Historical Trades'!A3742</x:f>
      </x:c>
      <x:c r="B3742" s="0">
        <x:f>'Historical Trades'!B3742</x:f>
      </x:c>
      <x:c r="C3742" s="23">
        <x:f>'Historical Trades'!C3742</x:f>
      </x:c>
      <x:c r="D3742" s="0">
        <x:f>'Historical Trades'!D3742</x:f>
      </x:c>
      <x:c r="E3742" s="23">
        <x:f>'Historical Trades'!E3742</x:f>
      </x:c>
      <x:c r="F3742" s="0">
        <x:f>'Historical Trades'!F3742</x:f>
      </x:c>
      <x:c r="G3742" s="0">
        <x:f>'Historical Trades'!G3742</x:f>
      </x:c>
      <x:c r="H3742" s="0">
        <x:f>'Historical Trades'!H3742</x:f>
      </x:c>
      <x:c r="I3742" s="0">
        <x:f>'Historical Trades'!I3742</x:f>
      </x:c>
      <x:c r="J3742" s="0">
        <x:f>'Historical Trades'!J3742</x:f>
      </x:c>
      <x:c r="K3742" s="0">
        <x:f>'Historical Trades'!K3742</x:f>
      </x:c>
      <x:c r="L3742" s="0">
        <x:f>'Historical Trades'!L3742</x:f>
      </x:c>
      <x:c r="M3742" s="0">
        <x:f>'Historical Trades'!M3742</x:f>
      </x:c>
      <x:c r="N3742" s="0">
        <x:f>CLEAN('Historical Trades'!O3742)</x:f>
      </x:c>
      <x:c r="P3742" s="14">
        <x:f>IF(G3742="sell",M3742,-M3742)</x:f>
      </x:c>
      <x:c r="Q3742" s="14">
        <x:f>VLOOKUP(N3742,'Currency Rates'!$A$3:$C$32,3,0)</x:f>
      </x:c>
      <x:c r="R3742" s="0">
        <x:f>IF(A3742="SPUS",0,IF(A3742="FWD",0,P3742/Q3742))</x:f>
      </x:c>
    </x:row>
    <x:row r="3743" spans="1:19" x14ac:dyDescent="0.3">
      <x:c r="A3743" s="0">
        <x:f>'Historical Trades'!A3743</x:f>
      </x:c>
      <x:c r="B3743" s="0">
        <x:f>'Historical Trades'!B3743</x:f>
      </x:c>
      <x:c r="C3743" s="23">
        <x:f>'Historical Trades'!C3743</x:f>
      </x:c>
      <x:c r="D3743" s="0">
        <x:f>'Historical Trades'!D3743</x:f>
      </x:c>
      <x:c r="E3743" s="23">
        <x:f>'Historical Trades'!E3743</x:f>
      </x:c>
      <x:c r="F3743" s="0">
        <x:f>'Historical Trades'!F3743</x:f>
      </x:c>
      <x:c r="G3743" s="0">
        <x:f>'Historical Trades'!G3743</x:f>
      </x:c>
      <x:c r="H3743" s="0">
        <x:f>'Historical Trades'!H3743</x:f>
      </x:c>
      <x:c r="I3743" s="0">
        <x:f>'Historical Trades'!I3743</x:f>
      </x:c>
      <x:c r="J3743" s="0">
        <x:f>'Historical Trades'!J3743</x:f>
      </x:c>
      <x:c r="K3743" s="0">
        <x:f>'Historical Trades'!K3743</x:f>
      </x:c>
      <x:c r="L3743" s="0">
        <x:f>'Historical Trades'!L3743</x:f>
      </x:c>
      <x:c r="M3743" s="0">
        <x:f>'Historical Trades'!M3743</x:f>
      </x:c>
      <x:c r="N3743" s="0">
        <x:f>CLEAN('Historical Trades'!O3743)</x:f>
      </x:c>
      <x:c r="P3743" s="14">
        <x:f>IF(G3743="sell",M3743,-M3743)</x:f>
      </x:c>
      <x:c r="Q3743" s="14">
        <x:f>VLOOKUP(N3743,'Currency Rates'!$A$3:$C$32,3,0)</x:f>
      </x:c>
      <x:c r="R3743" s="0">
        <x:f>IF(A3743="SPUS",0,IF(A3743="FWD",0,P3743/Q3743))</x:f>
      </x:c>
    </x:row>
    <x:row r="3744" spans="1:19" x14ac:dyDescent="0.3">
      <x:c r="A3744" s="0">
        <x:f>'Historical Trades'!A3744</x:f>
      </x:c>
      <x:c r="B3744" s="0">
        <x:f>'Historical Trades'!B3744</x:f>
      </x:c>
      <x:c r="C3744" s="23">
        <x:f>'Historical Trades'!C3744</x:f>
      </x:c>
      <x:c r="D3744" s="0">
        <x:f>'Historical Trades'!D3744</x:f>
      </x:c>
      <x:c r="E3744" s="23">
        <x:f>'Historical Trades'!E3744</x:f>
      </x:c>
      <x:c r="F3744" s="0">
        <x:f>'Historical Trades'!F3744</x:f>
      </x:c>
      <x:c r="G3744" s="0">
        <x:f>'Historical Trades'!G3744</x:f>
      </x:c>
      <x:c r="H3744" s="0">
        <x:f>'Historical Trades'!H3744</x:f>
      </x:c>
      <x:c r="I3744" s="0">
        <x:f>'Historical Trades'!I3744</x:f>
      </x:c>
      <x:c r="J3744" s="0">
        <x:f>'Historical Trades'!J3744</x:f>
      </x:c>
      <x:c r="K3744" s="0">
        <x:f>'Historical Trades'!K3744</x:f>
      </x:c>
      <x:c r="L3744" s="0">
        <x:f>'Historical Trades'!L3744</x:f>
      </x:c>
      <x:c r="M3744" s="0">
        <x:f>'Historical Trades'!M3744</x:f>
      </x:c>
      <x:c r="N3744" s="0">
        <x:f>CLEAN('Historical Trades'!O3744)</x:f>
      </x:c>
      <x:c r="P3744" s="14">
        <x:f>IF(G3744="sell",M3744,-M3744)</x:f>
      </x:c>
      <x:c r="Q3744" s="14">
        <x:f>VLOOKUP(N3744,'Currency Rates'!$A$3:$C$32,3,0)</x:f>
      </x:c>
      <x:c r="R3744" s="0">
        <x:f>IF(A3744="SPUS",0,IF(A3744="FWD",0,P3744/Q3744))</x:f>
      </x:c>
    </x:row>
    <x:row r="3745" spans="1:19" x14ac:dyDescent="0.3">
      <x:c r="A3745" s="0">
        <x:f>'Historical Trades'!A3745</x:f>
      </x:c>
      <x:c r="B3745" s="0">
        <x:f>'Historical Trades'!B3745</x:f>
      </x:c>
      <x:c r="C3745" s="23">
        <x:f>'Historical Trades'!C3745</x:f>
      </x:c>
      <x:c r="D3745" s="0">
        <x:f>'Historical Trades'!D3745</x:f>
      </x:c>
      <x:c r="E3745" s="23">
        <x:f>'Historical Trades'!E3745</x:f>
      </x:c>
      <x:c r="F3745" s="0">
        <x:f>'Historical Trades'!F3745</x:f>
      </x:c>
      <x:c r="G3745" s="0">
        <x:f>'Historical Trades'!G3745</x:f>
      </x:c>
      <x:c r="H3745" s="0">
        <x:f>'Historical Trades'!H3745</x:f>
      </x:c>
      <x:c r="I3745" s="0">
        <x:f>'Historical Trades'!I3745</x:f>
      </x:c>
      <x:c r="J3745" s="0">
        <x:f>'Historical Trades'!J3745</x:f>
      </x:c>
      <x:c r="K3745" s="0">
        <x:f>'Historical Trades'!K3745</x:f>
      </x:c>
      <x:c r="L3745" s="0">
        <x:f>'Historical Trades'!L3745</x:f>
      </x:c>
      <x:c r="M3745" s="0">
        <x:f>'Historical Trades'!M3745</x:f>
      </x:c>
      <x:c r="N3745" s="0">
        <x:f>CLEAN('Historical Trades'!O3745)</x:f>
      </x:c>
      <x:c r="P3745" s="14">
        <x:f>IF(G3745="sell",M3745,-M3745)</x:f>
      </x:c>
      <x:c r="Q3745" s="14">
        <x:f>VLOOKUP(N3745,'Currency Rates'!$A$3:$C$32,3,0)</x:f>
      </x:c>
      <x:c r="R3745" s="0">
        <x:f>IF(A3745="SPUS",0,IF(A3745="FWD",0,P3745/Q3745))</x:f>
      </x:c>
    </x:row>
    <x:row r="3746" spans="1:19" x14ac:dyDescent="0.3">
      <x:c r="A3746" s="0">
        <x:f>'Historical Trades'!A3746</x:f>
      </x:c>
      <x:c r="B3746" s="0">
        <x:f>'Historical Trades'!B3746</x:f>
      </x:c>
      <x:c r="C3746" s="23">
        <x:f>'Historical Trades'!C3746</x:f>
      </x:c>
      <x:c r="D3746" s="0">
        <x:f>'Historical Trades'!D3746</x:f>
      </x:c>
      <x:c r="E3746" s="23">
        <x:f>'Historical Trades'!E3746</x:f>
      </x:c>
      <x:c r="F3746" s="0">
        <x:f>'Historical Trades'!F3746</x:f>
      </x:c>
      <x:c r="G3746" s="0">
        <x:f>'Historical Trades'!G3746</x:f>
      </x:c>
      <x:c r="H3746" s="0">
        <x:f>'Historical Trades'!H3746</x:f>
      </x:c>
      <x:c r="I3746" s="0">
        <x:f>'Historical Trades'!I3746</x:f>
      </x:c>
      <x:c r="J3746" s="0">
        <x:f>'Historical Trades'!J3746</x:f>
      </x:c>
      <x:c r="K3746" s="0">
        <x:f>'Historical Trades'!K3746</x:f>
      </x:c>
      <x:c r="L3746" s="0">
        <x:f>'Historical Trades'!L3746</x:f>
      </x:c>
      <x:c r="M3746" s="0">
        <x:f>'Historical Trades'!M3746</x:f>
      </x:c>
      <x:c r="N3746" s="0">
        <x:f>CLEAN('Historical Trades'!O3746)</x:f>
      </x:c>
      <x:c r="P3746" s="14">
        <x:f>IF(G3746="sell",M3746,-M3746)</x:f>
      </x:c>
      <x:c r="Q3746" s="14">
        <x:f>VLOOKUP(N3746,'Currency Rates'!$A$3:$C$32,3,0)</x:f>
      </x:c>
      <x:c r="R3746" s="0">
        <x:f>IF(A3746="SPUS",0,IF(A3746="FWD",0,P3746/Q3746))</x:f>
      </x:c>
    </x:row>
    <x:row r="3747" spans="1:19" x14ac:dyDescent="0.3">
      <x:c r="A3747" s="0">
        <x:f>'Historical Trades'!A3747</x:f>
      </x:c>
      <x:c r="B3747" s="0">
        <x:f>'Historical Trades'!B3747</x:f>
      </x:c>
      <x:c r="C3747" s="23">
        <x:f>'Historical Trades'!C3747</x:f>
      </x:c>
      <x:c r="D3747" s="0">
        <x:f>'Historical Trades'!D3747</x:f>
      </x:c>
      <x:c r="E3747" s="23">
        <x:f>'Historical Trades'!E3747</x:f>
      </x:c>
      <x:c r="F3747" s="0">
        <x:f>'Historical Trades'!F3747</x:f>
      </x:c>
      <x:c r="G3747" s="0">
        <x:f>'Historical Trades'!G3747</x:f>
      </x:c>
      <x:c r="H3747" s="0">
        <x:f>'Historical Trades'!H3747</x:f>
      </x:c>
      <x:c r="I3747" s="0">
        <x:f>'Historical Trades'!I3747</x:f>
      </x:c>
      <x:c r="J3747" s="0">
        <x:f>'Historical Trades'!J3747</x:f>
      </x:c>
      <x:c r="K3747" s="0">
        <x:f>'Historical Trades'!K3747</x:f>
      </x:c>
      <x:c r="L3747" s="0">
        <x:f>'Historical Trades'!L3747</x:f>
      </x:c>
      <x:c r="M3747" s="0">
        <x:f>'Historical Trades'!M3747</x:f>
      </x:c>
      <x:c r="N3747" s="0">
        <x:f>CLEAN('Historical Trades'!O3747)</x:f>
      </x:c>
      <x:c r="P3747" s="14">
        <x:f>IF(G3747="sell",M3747,-M3747)</x:f>
      </x:c>
      <x:c r="Q3747" s="14">
        <x:f>VLOOKUP(N3747,'Currency Rates'!$A$3:$C$32,3,0)</x:f>
      </x:c>
      <x:c r="R3747" s="0">
        <x:f>IF(A3747="SPUS",0,IF(A3747="FWD",0,P3747/Q3747))</x:f>
      </x:c>
    </x:row>
    <x:row r="3748" spans="1:19" x14ac:dyDescent="0.3">
      <x:c r="A3748" s="0">
        <x:f>'Historical Trades'!A3748</x:f>
      </x:c>
      <x:c r="B3748" s="0">
        <x:f>'Historical Trades'!B3748</x:f>
      </x:c>
      <x:c r="C3748" s="23">
        <x:f>'Historical Trades'!C3748</x:f>
      </x:c>
      <x:c r="D3748" s="0">
        <x:f>'Historical Trades'!D3748</x:f>
      </x:c>
      <x:c r="E3748" s="23">
        <x:f>'Historical Trades'!E3748</x:f>
      </x:c>
      <x:c r="F3748" s="0">
        <x:f>'Historical Trades'!F3748</x:f>
      </x:c>
      <x:c r="G3748" s="0">
        <x:f>'Historical Trades'!G3748</x:f>
      </x:c>
      <x:c r="H3748" s="0">
        <x:f>'Historical Trades'!H3748</x:f>
      </x:c>
      <x:c r="I3748" s="0">
        <x:f>'Historical Trades'!I3748</x:f>
      </x:c>
      <x:c r="J3748" s="0">
        <x:f>'Historical Trades'!J3748</x:f>
      </x:c>
      <x:c r="K3748" s="0">
        <x:f>'Historical Trades'!K3748</x:f>
      </x:c>
      <x:c r="L3748" s="0">
        <x:f>'Historical Trades'!L3748</x:f>
      </x:c>
      <x:c r="M3748" s="0">
        <x:f>'Historical Trades'!M3748</x:f>
      </x:c>
      <x:c r="N3748" s="0">
        <x:f>CLEAN('Historical Trades'!O3748)</x:f>
      </x:c>
      <x:c r="P3748" s="14">
        <x:f>IF(G3748="sell",M3748,-M3748)</x:f>
      </x:c>
      <x:c r="Q3748" s="14">
        <x:f>VLOOKUP(N3748,'Currency Rates'!$A$3:$C$32,3,0)</x:f>
      </x:c>
      <x:c r="R3748" s="0">
        <x:f>IF(A3748="SPUS",0,IF(A3748="FWD",0,P3748/Q3748))</x:f>
      </x:c>
    </x:row>
    <x:row r="3749" spans="1:19" x14ac:dyDescent="0.3">
      <x:c r="A3749" s="0">
        <x:f>'Historical Trades'!A3749</x:f>
      </x:c>
      <x:c r="B3749" s="0">
        <x:f>'Historical Trades'!B3749</x:f>
      </x:c>
      <x:c r="C3749" s="23">
        <x:f>'Historical Trades'!C3749</x:f>
      </x:c>
      <x:c r="D3749" s="0">
        <x:f>'Historical Trades'!D3749</x:f>
      </x:c>
      <x:c r="E3749" s="23">
        <x:f>'Historical Trades'!E3749</x:f>
      </x:c>
      <x:c r="F3749" s="0">
        <x:f>'Historical Trades'!F3749</x:f>
      </x:c>
      <x:c r="G3749" s="0">
        <x:f>'Historical Trades'!G3749</x:f>
      </x:c>
      <x:c r="H3749" s="0">
        <x:f>'Historical Trades'!H3749</x:f>
      </x:c>
      <x:c r="I3749" s="0">
        <x:f>'Historical Trades'!I3749</x:f>
      </x:c>
      <x:c r="J3749" s="0">
        <x:f>'Historical Trades'!J3749</x:f>
      </x:c>
      <x:c r="K3749" s="0">
        <x:f>'Historical Trades'!K3749</x:f>
      </x:c>
      <x:c r="L3749" s="0">
        <x:f>'Historical Trades'!L3749</x:f>
      </x:c>
      <x:c r="M3749" s="0">
        <x:f>'Historical Trades'!M3749</x:f>
      </x:c>
      <x:c r="N3749" s="0">
        <x:f>CLEAN('Historical Trades'!O3749)</x:f>
      </x:c>
      <x:c r="P3749" s="14">
        <x:f>IF(G3749="sell",M3749,-M3749)</x:f>
      </x:c>
      <x:c r="Q3749" s="14">
        <x:f>VLOOKUP(N3749,'Currency Rates'!$A$3:$C$32,3,0)</x:f>
      </x:c>
      <x:c r="R3749" s="0">
        <x:f>IF(A3749="SPUS",0,IF(A3749="FWD",0,P3749/Q3749))</x:f>
      </x:c>
    </x:row>
    <x:row r="3750" spans="1:19" x14ac:dyDescent="0.3">
      <x:c r="A3750" s="0">
        <x:f>'Historical Trades'!A3750</x:f>
      </x:c>
      <x:c r="B3750" s="0">
        <x:f>'Historical Trades'!B3750</x:f>
      </x:c>
      <x:c r="C3750" s="23">
        <x:f>'Historical Trades'!C3750</x:f>
      </x:c>
      <x:c r="D3750" s="0">
        <x:f>'Historical Trades'!D3750</x:f>
      </x:c>
      <x:c r="E3750" s="23">
        <x:f>'Historical Trades'!E3750</x:f>
      </x:c>
      <x:c r="F3750" s="0">
        <x:f>'Historical Trades'!F3750</x:f>
      </x:c>
      <x:c r="G3750" s="0">
        <x:f>'Historical Trades'!G3750</x:f>
      </x:c>
      <x:c r="H3750" s="0">
        <x:f>'Historical Trades'!H3750</x:f>
      </x:c>
      <x:c r="I3750" s="0">
        <x:f>'Historical Trades'!I3750</x:f>
      </x:c>
      <x:c r="J3750" s="0">
        <x:f>'Historical Trades'!J3750</x:f>
      </x:c>
      <x:c r="K3750" s="0">
        <x:f>'Historical Trades'!K3750</x:f>
      </x:c>
      <x:c r="L3750" s="0">
        <x:f>'Historical Trades'!L3750</x:f>
      </x:c>
      <x:c r="M3750" s="0">
        <x:f>'Historical Trades'!M3750</x:f>
      </x:c>
      <x:c r="N3750" s="0">
        <x:f>CLEAN('Historical Trades'!O3750)</x:f>
      </x:c>
      <x:c r="P3750" s="14">
        <x:f>IF(G3750="sell",M3750,-M3750)</x:f>
      </x:c>
      <x:c r="Q3750" s="14">
        <x:f>VLOOKUP(N3750,'Currency Rates'!$A$3:$C$32,3,0)</x:f>
      </x:c>
      <x:c r="R3750" s="0">
        <x:f>IF(A3750="SPUS",0,IF(A3750="FWD",0,P3750/Q3750))</x:f>
      </x:c>
    </x:row>
    <x:row r="3751" spans="1:19" x14ac:dyDescent="0.3">
      <x:c r="A3751" s="0">
        <x:f>'Historical Trades'!A3751</x:f>
      </x:c>
      <x:c r="B3751" s="0">
        <x:f>'Historical Trades'!B3751</x:f>
      </x:c>
      <x:c r="C3751" s="23">
        <x:f>'Historical Trades'!C3751</x:f>
      </x:c>
      <x:c r="D3751" s="0">
        <x:f>'Historical Trades'!D3751</x:f>
      </x:c>
      <x:c r="E3751" s="23">
        <x:f>'Historical Trades'!E3751</x:f>
      </x:c>
      <x:c r="F3751" s="0">
        <x:f>'Historical Trades'!F3751</x:f>
      </x:c>
      <x:c r="G3751" s="0">
        <x:f>'Historical Trades'!G3751</x:f>
      </x:c>
      <x:c r="H3751" s="0">
        <x:f>'Historical Trades'!H3751</x:f>
      </x:c>
      <x:c r="I3751" s="0">
        <x:f>'Historical Trades'!I3751</x:f>
      </x:c>
      <x:c r="J3751" s="0">
        <x:f>'Historical Trades'!J3751</x:f>
      </x:c>
      <x:c r="K3751" s="0">
        <x:f>'Historical Trades'!K3751</x:f>
      </x:c>
      <x:c r="L3751" s="0">
        <x:f>'Historical Trades'!L3751</x:f>
      </x:c>
      <x:c r="M3751" s="0">
        <x:f>'Historical Trades'!M3751</x:f>
      </x:c>
      <x:c r="N3751" s="0">
        <x:f>CLEAN('Historical Trades'!O3751)</x:f>
      </x:c>
      <x:c r="P3751" s="14">
        <x:f>IF(G3751="sell",M3751,-M3751)</x:f>
      </x:c>
      <x:c r="Q3751" s="14">
        <x:f>VLOOKUP(N3751,'Currency Rates'!$A$3:$C$32,3,0)</x:f>
      </x:c>
      <x:c r="R3751" s="0">
        <x:f>IF(A3751="SPUS",0,IF(A3751="FWD",0,P3751/Q3751))</x:f>
      </x:c>
    </x:row>
    <x:row r="3752" spans="1:19" x14ac:dyDescent="0.3">
      <x:c r="A3752" s="0">
        <x:f>'Historical Trades'!A3752</x:f>
      </x:c>
      <x:c r="B3752" s="0">
        <x:f>'Historical Trades'!B3752</x:f>
      </x:c>
      <x:c r="C3752" s="23">
        <x:f>'Historical Trades'!C3752</x:f>
      </x:c>
      <x:c r="D3752" s="0">
        <x:f>'Historical Trades'!D3752</x:f>
      </x:c>
      <x:c r="E3752" s="23">
        <x:f>'Historical Trades'!E3752</x:f>
      </x:c>
      <x:c r="F3752" s="0">
        <x:f>'Historical Trades'!F3752</x:f>
      </x:c>
      <x:c r="G3752" s="0">
        <x:f>'Historical Trades'!G3752</x:f>
      </x:c>
      <x:c r="H3752" s="0">
        <x:f>'Historical Trades'!H3752</x:f>
      </x:c>
      <x:c r="I3752" s="0">
        <x:f>'Historical Trades'!I3752</x:f>
      </x:c>
      <x:c r="J3752" s="0">
        <x:f>'Historical Trades'!J3752</x:f>
      </x:c>
      <x:c r="K3752" s="0">
        <x:f>'Historical Trades'!K3752</x:f>
      </x:c>
      <x:c r="L3752" s="0">
        <x:f>'Historical Trades'!L3752</x:f>
      </x:c>
      <x:c r="M3752" s="0">
        <x:f>'Historical Trades'!M3752</x:f>
      </x:c>
      <x:c r="N3752" s="0">
        <x:f>CLEAN('Historical Trades'!O3752)</x:f>
      </x:c>
      <x:c r="P3752" s="14">
        <x:f>IF(G3752="sell",M3752,-M3752)</x:f>
      </x:c>
      <x:c r="Q3752" s="14">
        <x:f>VLOOKUP(N3752,'Currency Rates'!$A$3:$C$32,3,0)</x:f>
      </x:c>
      <x:c r="R3752" s="0">
        <x:f>IF(A3752="SPUS",0,IF(A3752="FWD",0,P3752/Q3752))</x:f>
      </x:c>
    </x:row>
    <x:row r="3753" spans="1:19" x14ac:dyDescent="0.3">
      <x:c r="A3753" s="0">
        <x:f>'Historical Trades'!A3753</x:f>
      </x:c>
      <x:c r="B3753" s="0">
        <x:f>'Historical Trades'!B3753</x:f>
      </x:c>
      <x:c r="C3753" s="23">
        <x:f>'Historical Trades'!C3753</x:f>
      </x:c>
      <x:c r="D3753" s="0">
        <x:f>'Historical Trades'!D3753</x:f>
      </x:c>
      <x:c r="E3753" s="23">
        <x:f>'Historical Trades'!E3753</x:f>
      </x:c>
      <x:c r="F3753" s="0">
        <x:f>'Historical Trades'!F3753</x:f>
      </x:c>
      <x:c r="G3753" s="0">
        <x:f>'Historical Trades'!G3753</x:f>
      </x:c>
      <x:c r="H3753" s="0">
        <x:f>'Historical Trades'!H3753</x:f>
      </x:c>
      <x:c r="I3753" s="0">
        <x:f>'Historical Trades'!I3753</x:f>
      </x:c>
      <x:c r="J3753" s="0">
        <x:f>'Historical Trades'!J3753</x:f>
      </x:c>
      <x:c r="K3753" s="0">
        <x:f>'Historical Trades'!K3753</x:f>
      </x:c>
      <x:c r="L3753" s="0">
        <x:f>'Historical Trades'!L3753</x:f>
      </x:c>
      <x:c r="M3753" s="0">
        <x:f>'Historical Trades'!M3753</x:f>
      </x:c>
      <x:c r="N3753" s="0">
        <x:f>CLEAN('Historical Trades'!O3753)</x:f>
      </x:c>
      <x:c r="P3753" s="14">
        <x:f>IF(G3753="sell",M3753,-M3753)</x:f>
      </x:c>
      <x:c r="Q3753" s="14">
        <x:f>VLOOKUP(N3753,'Currency Rates'!$A$3:$C$32,3,0)</x:f>
      </x:c>
      <x:c r="R3753" s="0">
        <x:f>IF(A3753="SPUS",0,IF(A3753="FWD",0,P3753/Q3753))</x:f>
      </x:c>
    </x:row>
    <x:row r="3754" spans="1:19" x14ac:dyDescent="0.3">
      <x:c r="A3754" s="0">
        <x:f>'Historical Trades'!A3754</x:f>
      </x:c>
      <x:c r="B3754" s="0">
        <x:f>'Historical Trades'!B3754</x:f>
      </x:c>
      <x:c r="C3754" s="23">
        <x:f>'Historical Trades'!C3754</x:f>
      </x:c>
      <x:c r="D3754" s="0">
        <x:f>'Historical Trades'!D3754</x:f>
      </x:c>
      <x:c r="E3754" s="23">
        <x:f>'Historical Trades'!E3754</x:f>
      </x:c>
      <x:c r="F3754" s="0">
        <x:f>'Historical Trades'!F3754</x:f>
      </x:c>
      <x:c r="G3754" s="0">
        <x:f>'Historical Trades'!G3754</x:f>
      </x:c>
      <x:c r="H3754" s="0">
        <x:f>'Historical Trades'!H3754</x:f>
      </x:c>
      <x:c r="I3754" s="0">
        <x:f>'Historical Trades'!I3754</x:f>
      </x:c>
      <x:c r="J3754" s="0">
        <x:f>'Historical Trades'!J3754</x:f>
      </x:c>
      <x:c r="K3754" s="0">
        <x:f>'Historical Trades'!K3754</x:f>
      </x:c>
      <x:c r="L3754" s="0">
        <x:f>'Historical Trades'!L3754</x:f>
      </x:c>
      <x:c r="M3754" s="0">
        <x:f>'Historical Trades'!M3754</x:f>
      </x:c>
      <x:c r="N3754" s="0">
        <x:f>CLEAN('Historical Trades'!O3754)</x:f>
      </x:c>
      <x:c r="P3754" s="14">
        <x:f>IF(G3754="sell",M3754,-M3754)</x:f>
      </x:c>
      <x:c r="Q3754" s="14">
        <x:f>VLOOKUP(N3754,'Currency Rates'!$A$3:$C$32,3,0)</x:f>
      </x:c>
      <x:c r="R3754" s="0">
        <x:f>IF(A3754="SPUS",0,IF(A3754="FWD",0,P3754/Q3754))</x:f>
      </x:c>
    </x:row>
    <x:row r="3755" spans="1:19" x14ac:dyDescent="0.3">
      <x:c r="A3755" s="0">
        <x:f>'Historical Trades'!A3755</x:f>
      </x:c>
      <x:c r="B3755" s="0">
        <x:f>'Historical Trades'!B3755</x:f>
      </x:c>
      <x:c r="C3755" s="23">
        <x:f>'Historical Trades'!C3755</x:f>
      </x:c>
      <x:c r="D3755" s="0">
        <x:f>'Historical Trades'!D3755</x:f>
      </x:c>
      <x:c r="E3755" s="23">
        <x:f>'Historical Trades'!E3755</x:f>
      </x:c>
      <x:c r="F3755" s="0">
        <x:f>'Historical Trades'!F3755</x:f>
      </x:c>
      <x:c r="G3755" s="0">
        <x:f>'Historical Trades'!G3755</x:f>
      </x:c>
      <x:c r="H3755" s="0">
        <x:f>'Historical Trades'!H3755</x:f>
      </x:c>
      <x:c r="I3755" s="0">
        <x:f>'Historical Trades'!I3755</x:f>
      </x:c>
      <x:c r="J3755" s="0">
        <x:f>'Historical Trades'!J3755</x:f>
      </x:c>
      <x:c r="K3755" s="0">
        <x:f>'Historical Trades'!K3755</x:f>
      </x:c>
      <x:c r="L3755" s="0">
        <x:f>'Historical Trades'!L3755</x:f>
      </x:c>
      <x:c r="M3755" s="0">
        <x:f>'Historical Trades'!M3755</x:f>
      </x:c>
      <x:c r="N3755" s="0">
        <x:f>CLEAN('Historical Trades'!O3755)</x:f>
      </x:c>
      <x:c r="P3755" s="14">
        <x:f>IF(G3755="sell",M3755,-M3755)</x:f>
      </x:c>
      <x:c r="Q3755" s="14">
        <x:f>VLOOKUP(N3755,'Currency Rates'!$A$3:$C$32,3,0)</x:f>
      </x:c>
      <x:c r="R3755" s="0">
        <x:f>IF(A3755="SPUS",0,IF(A3755="FWD",0,P3755/Q3755))</x:f>
      </x:c>
    </x:row>
    <x:row r="3756" spans="1:19" x14ac:dyDescent="0.3">
      <x:c r="A3756" s="0">
        <x:f>'Historical Trades'!A3756</x:f>
      </x:c>
      <x:c r="B3756" s="0">
        <x:f>'Historical Trades'!B3756</x:f>
      </x:c>
      <x:c r="C3756" s="23">
        <x:f>'Historical Trades'!C3756</x:f>
      </x:c>
      <x:c r="D3756" s="0">
        <x:f>'Historical Trades'!D3756</x:f>
      </x:c>
      <x:c r="E3756" s="23">
        <x:f>'Historical Trades'!E3756</x:f>
      </x:c>
      <x:c r="F3756" s="0">
        <x:f>'Historical Trades'!F3756</x:f>
      </x:c>
      <x:c r="G3756" s="0">
        <x:f>'Historical Trades'!G3756</x:f>
      </x:c>
      <x:c r="H3756" s="0">
        <x:f>'Historical Trades'!H3756</x:f>
      </x:c>
      <x:c r="I3756" s="0">
        <x:f>'Historical Trades'!I3756</x:f>
      </x:c>
      <x:c r="J3756" s="0">
        <x:f>'Historical Trades'!J3756</x:f>
      </x:c>
      <x:c r="K3756" s="0">
        <x:f>'Historical Trades'!K3756</x:f>
      </x:c>
      <x:c r="L3756" s="0">
        <x:f>'Historical Trades'!L3756</x:f>
      </x:c>
      <x:c r="M3756" s="0">
        <x:f>'Historical Trades'!M3756</x:f>
      </x:c>
      <x:c r="N3756" s="0">
        <x:f>CLEAN('Historical Trades'!O3756)</x:f>
      </x:c>
      <x:c r="P3756" s="14">
        <x:f>IF(G3756="sell",M3756,-M3756)</x:f>
      </x:c>
      <x:c r="Q3756" s="14">
        <x:f>VLOOKUP(N3756,'Currency Rates'!$A$3:$C$32,3,0)</x:f>
      </x:c>
      <x:c r="R3756" s="0">
        <x:f>IF(A3756="SPUS",0,IF(A3756="FWD",0,P3756/Q3756))</x:f>
      </x:c>
    </x:row>
    <x:row r="3757" spans="1:19" x14ac:dyDescent="0.3">
      <x:c r="A3757" s="0">
        <x:f>'Historical Trades'!A3757</x:f>
      </x:c>
      <x:c r="B3757" s="0">
        <x:f>'Historical Trades'!B3757</x:f>
      </x:c>
      <x:c r="C3757" s="23">
        <x:f>'Historical Trades'!C3757</x:f>
      </x:c>
      <x:c r="D3757" s="0">
        <x:f>'Historical Trades'!D3757</x:f>
      </x:c>
      <x:c r="E3757" s="23">
        <x:f>'Historical Trades'!E3757</x:f>
      </x:c>
      <x:c r="F3757" s="0">
        <x:f>'Historical Trades'!F3757</x:f>
      </x:c>
      <x:c r="G3757" s="0">
        <x:f>'Historical Trades'!G3757</x:f>
      </x:c>
      <x:c r="H3757" s="0">
        <x:f>'Historical Trades'!H3757</x:f>
      </x:c>
      <x:c r="I3757" s="0">
        <x:f>'Historical Trades'!I3757</x:f>
      </x:c>
      <x:c r="J3757" s="0">
        <x:f>'Historical Trades'!J3757</x:f>
      </x:c>
      <x:c r="K3757" s="0">
        <x:f>'Historical Trades'!K3757</x:f>
      </x:c>
      <x:c r="L3757" s="0">
        <x:f>'Historical Trades'!L3757</x:f>
      </x:c>
      <x:c r="M3757" s="0">
        <x:f>'Historical Trades'!M3757</x:f>
      </x:c>
      <x:c r="N3757" s="0">
        <x:f>CLEAN('Historical Trades'!O3757)</x:f>
      </x:c>
      <x:c r="P3757" s="14">
        <x:f>IF(G3757="sell",M3757,-M3757)</x:f>
      </x:c>
      <x:c r="Q3757" s="14">
        <x:f>VLOOKUP(N3757,'Currency Rates'!$A$3:$C$32,3,0)</x:f>
      </x:c>
      <x:c r="R3757" s="0">
        <x:f>IF(A3757="SPUS",0,IF(A3757="FWD",0,P3757/Q3757))</x:f>
      </x:c>
    </x:row>
    <x:row r="3758" spans="1:19" x14ac:dyDescent="0.3">
      <x:c r="A3758" s="0">
        <x:f>'Historical Trades'!A3758</x:f>
      </x:c>
      <x:c r="B3758" s="0">
        <x:f>'Historical Trades'!B3758</x:f>
      </x:c>
      <x:c r="C3758" s="23">
        <x:f>'Historical Trades'!C3758</x:f>
      </x:c>
      <x:c r="D3758" s="0">
        <x:f>'Historical Trades'!D3758</x:f>
      </x:c>
      <x:c r="E3758" s="23">
        <x:f>'Historical Trades'!E3758</x:f>
      </x:c>
      <x:c r="F3758" s="0">
        <x:f>'Historical Trades'!F3758</x:f>
      </x:c>
      <x:c r="G3758" s="0">
        <x:f>'Historical Trades'!G3758</x:f>
      </x:c>
      <x:c r="H3758" s="0">
        <x:f>'Historical Trades'!H3758</x:f>
      </x:c>
      <x:c r="I3758" s="0">
        <x:f>'Historical Trades'!I3758</x:f>
      </x:c>
      <x:c r="J3758" s="0">
        <x:f>'Historical Trades'!J3758</x:f>
      </x:c>
      <x:c r="K3758" s="0">
        <x:f>'Historical Trades'!K3758</x:f>
      </x:c>
      <x:c r="L3758" s="0">
        <x:f>'Historical Trades'!L3758</x:f>
      </x:c>
      <x:c r="M3758" s="0">
        <x:f>'Historical Trades'!M3758</x:f>
      </x:c>
      <x:c r="N3758" s="0">
        <x:f>CLEAN('Historical Trades'!O3758)</x:f>
      </x:c>
      <x:c r="P3758" s="14">
        <x:f>IF(G3758="sell",M3758,-M3758)</x:f>
      </x:c>
      <x:c r="Q3758" s="14">
        <x:f>VLOOKUP(N3758,'Currency Rates'!$A$3:$C$32,3,0)</x:f>
      </x:c>
      <x:c r="R3758" s="0">
        <x:f>IF(A3758="SPUS",0,IF(A3758="FWD",0,P3758/Q3758))</x:f>
      </x:c>
    </x:row>
    <x:row r="3759" spans="1:19" x14ac:dyDescent="0.3">
      <x:c r="A3759" s="0">
        <x:f>'Historical Trades'!A3759</x:f>
      </x:c>
      <x:c r="B3759" s="0">
        <x:f>'Historical Trades'!B3759</x:f>
      </x:c>
      <x:c r="C3759" s="23">
        <x:f>'Historical Trades'!C3759</x:f>
      </x:c>
      <x:c r="D3759" s="0">
        <x:f>'Historical Trades'!D3759</x:f>
      </x:c>
      <x:c r="E3759" s="23">
        <x:f>'Historical Trades'!E3759</x:f>
      </x:c>
      <x:c r="F3759" s="0">
        <x:f>'Historical Trades'!F3759</x:f>
      </x:c>
      <x:c r="G3759" s="0">
        <x:f>'Historical Trades'!G3759</x:f>
      </x:c>
      <x:c r="H3759" s="0">
        <x:f>'Historical Trades'!H3759</x:f>
      </x:c>
      <x:c r="I3759" s="0">
        <x:f>'Historical Trades'!I3759</x:f>
      </x:c>
      <x:c r="J3759" s="0">
        <x:f>'Historical Trades'!J3759</x:f>
      </x:c>
      <x:c r="K3759" s="0">
        <x:f>'Historical Trades'!K3759</x:f>
      </x:c>
      <x:c r="L3759" s="0">
        <x:f>'Historical Trades'!L3759</x:f>
      </x:c>
      <x:c r="M3759" s="0">
        <x:f>'Historical Trades'!M3759</x:f>
      </x:c>
      <x:c r="N3759" s="0">
        <x:f>CLEAN('Historical Trades'!O3759)</x:f>
      </x:c>
      <x:c r="P3759" s="14">
        <x:f>IF(G3759="sell",M3759,-M3759)</x:f>
      </x:c>
      <x:c r="Q3759" s="14">
        <x:f>VLOOKUP(N3759,'Currency Rates'!$A$3:$C$32,3,0)</x:f>
      </x:c>
      <x:c r="R3759" s="0">
        <x:f>IF(A3759="SPUS",0,IF(A3759="FWD",0,P3759/Q3759))</x:f>
      </x:c>
    </x:row>
    <x:row r="3760" spans="1:19" x14ac:dyDescent="0.3">
      <x:c r="A3760" s="0">
        <x:f>'Historical Trades'!A3760</x:f>
      </x:c>
      <x:c r="B3760" s="0">
        <x:f>'Historical Trades'!B3760</x:f>
      </x:c>
      <x:c r="C3760" s="23">
        <x:f>'Historical Trades'!C3760</x:f>
      </x:c>
      <x:c r="D3760" s="0">
        <x:f>'Historical Trades'!D3760</x:f>
      </x:c>
      <x:c r="E3760" s="23">
        <x:f>'Historical Trades'!E3760</x:f>
      </x:c>
      <x:c r="F3760" s="0">
        <x:f>'Historical Trades'!F3760</x:f>
      </x:c>
      <x:c r="G3760" s="0">
        <x:f>'Historical Trades'!G3760</x:f>
      </x:c>
      <x:c r="H3760" s="0">
        <x:f>'Historical Trades'!H3760</x:f>
      </x:c>
      <x:c r="I3760" s="0">
        <x:f>'Historical Trades'!I3760</x:f>
      </x:c>
      <x:c r="J3760" s="0">
        <x:f>'Historical Trades'!J3760</x:f>
      </x:c>
      <x:c r="K3760" s="0">
        <x:f>'Historical Trades'!K3760</x:f>
      </x:c>
      <x:c r="L3760" s="0">
        <x:f>'Historical Trades'!L3760</x:f>
      </x:c>
      <x:c r="M3760" s="0">
        <x:f>'Historical Trades'!M3760</x:f>
      </x:c>
      <x:c r="N3760" s="0">
        <x:f>CLEAN('Historical Trades'!O3760)</x:f>
      </x:c>
      <x:c r="P3760" s="14">
        <x:f>IF(G3760="sell",M3760,-M3760)</x:f>
      </x:c>
      <x:c r="Q3760" s="14">
        <x:f>VLOOKUP(N3760,'Currency Rates'!$A$3:$C$32,3,0)</x:f>
      </x:c>
      <x:c r="R3760" s="0">
        <x:f>IF(A3760="SPUS",0,IF(A3760="FWD",0,P3760/Q3760))</x:f>
      </x:c>
    </x:row>
    <x:row r="3761" spans="1:19" x14ac:dyDescent="0.3">
      <x:c r="A3761" s="0">
        <x:f>'Historical Trades'!A3761</x:f>
      </x:c>
      <x:c r="B3761" s="0">
        <x:f>'Historical Trades'!B3761</x:f>
      </x:c>
      <x:c r="C3761" s="23">
        <x:f>'Historical Trades'!C3761</x:f>
      </x:c>
      <x:c r="D3761" s="0">
        <x:f>'Historical Trades'!D3761</x:f>
      </x:c>
      <x:c r="E3761" s="23">
        <x:f>'Historical Trades'!E3761</x:f>
      </x:c>
      <x:c r="F3761" s="0">
        <x:f>'Historical Trades'!F3761</x:f>
      </x:c>
      <x:c r="G3761" s="0">
        <x:f>'Historical Trades'!G3761</x:f>
      </x:c>
      <x:c r="H3761" s="0">
        <x:f>'Historical Trades'!H3761</x:f>
      </x:c>
      <x:c r="I3761" s="0">
        <x:f>'Historical Trades'!I3761</x:f>
      </x:c>
      <x:c r="J3761" s="0">
        <x:f>'Historical Trades'!J3761</x:f>
      </x:c>
      <x:c r="K3761" s="0">
        <x:f>'Historical Trades'!K3761</x:f>
      </x:c>
      <x:c r="L3761" s="0">
        <x:f>'Historical Trades'!L3761</x:f>
      </x:c>
      <x:c r="M3761" s="0">
        <x:f>'Historical Trades'!M3761</x:f>
      </x:c>
      <x:c r="N3761" s="0">
        <x:f>CLEAN('Historical Trades'!O3761)</x:f>
      </x:c>
      <x:c r="P3761" s="14">
        <x:f>IF(G3761="sell",M3761,-M3761)</x:f>
      </x:c>
      <x:c r="Q3761" s="14">
        <x:f>VLOOKUP(N3761,'Currency Rates'!$A$3:$C$32,3,0)</x:f>
      </x:c>
      <x:c r="R3761" s="0">
        <x:f>IF(A3761="SPUS",0,IF(A3761="FWD",0,P3761/Q3761))</x:f>
      </x:c>
    </x:row>
    <x:row r="3762" spans="1:19" x14ac:dyDescent="0.3">
      <x:c r="A3762" s="0">
        <x:f>'Historical Trades'!A3762</x:f>
      </x:c>
      <x:c r="B3762" s="0">
        <x:f>'Historical Trades'!B3762</x:f>
      </x:c>
      <x:c r="C3762" s="23">
        <x:f>'Historical Trades'!C3762</x:f>
      </x:c>
      <x:c r="D3762" s="0">
        <x:f>'Historical Trades'!D3762</x:f>
      </x:c>
      <x:c r="E3762" s="23">
        <x:f>'Historical Trades'!E3762</x:f>
      </x:c>
      <x:c r="F3762" s="0">
        <x:f>'Historical Trades'!F3762</x:f>
      </x:c>
      <x:c r="G3762" s="0">
        <x:f>'Historical Trades'!G3762</x:f>
      </x:c>
      <x:c r="H3762" s="0">
        <x:f>'Historical Trades'!H3762</x:f>
      </x:c>
      <x:c r="I3762" s="0">
        <x:f>'Historical Trades'!I3762</x:f>
      </x:c>
      <x:c r="J3762" s="0">
        <x:f>'Historical Trades'!J3762</x:f>
      </x:c>
      <x:c r="K3762" s="0">
        <x:f>'Historical Trades'!K3762</x:f>
      </x:c>
      <x:c r="L3762" s="0">
        <x:f>'Historical Trades'!L3762</x:f>
      </x:c>
      <x:c r="M3762" s="0">
        <x:f>'Historical Trades'!M3762</x:f>
      </x:c>
      <x:c r="N3762" s="0">
        <x:f>CLEAN('Historical Trades'!O3762)</x:f>
      </x:c>
      <x:c r="P3762" s="14">
        <x:f>IF(G3762="sell",M3762,-M3762)</x:f>
      </x:c>
      <x:c r="Q3762" s="14">
        <x:f>VLOOKUP(N3762,'Currency Rates'!$A$3:$C$32,3,0)</x:f>
      </x:c>
      <x:c r="R3762" s="0">
        <x:f>IF(A3762="SPUS",0,IF(A3762="FWD",0,P3762/Q3762))</x:f>
      </x:c>
    </x:row>
    <x:row r="3763" spans="1:19" x14ac:dyDescent="0.3">
      <x:c r="A3763" s="0">
        <x:f>'Historical Trades'!A3763</x:f>
      </x:c>
      <x:c r="B3763" s="0">
        <x:f>'Historical Trades'!B3763</x:f>
      </x:c>
      <x:c r="C3763" s="23">
        <x:f>'Historical Trades'!C3763</x:f>
      </x:c>
      <x:c r="D3763" s="0">
        <x:f>'Historical Trades'!D3763</x:f>
      </x:c>
      <x:c r="E3763" s="23">
        <x:f>'Historical Trades'!E3763</x:f>
      </x:c>
      <x:c r="F3763" s="0">
        <x:f>'Historical Trades'!F3763</x:f>
      </x:c>
      <x:c r="G3763" s="0">
        <x:f>'Historical Trades'!G3763</x:f>
      </x:c>
      <x:c r="H3763" s="0">
        <x:f>'Historical Trades'!H3763</x:f>
      </x:c>
      <x:c r="I3763" s="0">
        <x:f>'Historical Trades'!I3763</x:f>
      </x:c>
      <x:c r="J3763" s="0">
        <x:f>'Historical Trades'!J3763</x:f>
      </x:c>
      <x:c r="K3763" s="0">
        <x:f>'Historical Trades'!K3763</x:f>
      </x:c>
      <x:c r="L3763" s="0">
        <x:f>'Historical Trades'!L3763</x:f>
      </x:c>
      <x:c r="M3763" s="0">
        <x:f>'Historical Trades'!M3763</x:f>
      </x:c>
      <x:c r="N3763" s="0">
        <x:f>CLEAN('Historical Trades'!O3763)</x:f>
      </x:c>
      <x:c r="P3763" s="14">
        <x:f>IF(G3763="sell",M3763,-M3763)</x:f>
      </x:c>
      <x:c r="Q3763" s="14">
        <x:f>VLOOKUP(N3763,'Currency Rates'!$A$3:$C$32,3,0)</x:f>
      </x:c>
      <x:c r="R3763" s="0">
        <x:f>IF(A3763="SPUS",0,IF(A3763="FWD",0,P3763/Q3763))</x:f>
      </x:c>
    </x:row>
    <x:row r="3764" spans="1:19" x14ac:dyDescent="0.3">
      <x:c r="A3764" s="0">
        <x:f>'Historical Trades'!A3764</x:f>
      </x:c>
      <x:c r="B3764" s="0">
        <x:f>'Historical Trades'!B3764</x:f>
      </x:c>
      <x:c r="C3764" s="23">
        <x:f>'Historical Trades'!C3764</x:f>
      </x:c>
      <x:c r="D3764" s="0">
        <x:f>'Historical Trades'!D3764</x:f>
      </x:c>
      <x:c r="E3764" s="23">
        <x:f>'Historical Trades'!E3764</x:f>
      </x:c>
      <x:c r="F3764" s="0">
        <x:f>'Historical Trades'!F3764</x:f>
      </x:c>
      <x:c r="G3764" s="0">
        <x:f>'Historical Trades'!G3764</x:f>
      </x:c>
      <x:c r="H3764" s="0">
        <x:f>'Historical Trades'!H3764</x:f>
      </x:c>
      <x:c r="I3764" s="0">
        <x:f>'Historical Trades'!I3764</x:f>
      </x:c>
      <x:c r="J3764" s="0">
        <x:f>'Historical Trades'!J3764</x:f>
      </x:c>
      <x:c r="K3764" s="0">
        <x:f>'Historical Trades'!K3764</x:f>
      </x:c>
      <x:c r="L3764" s="0">
        <x:f>'Historical Trades'!L3764</x:f>
      </x:c>
      <x:c r="M3764" s="0">
        <x:f>'Historical Trades'!M3764</x:f>
      </x:c>
      <x:c r="N3764" s="0">
        <x:f>CLEAN('Historical Trades'!O3764)</x:f>
      </x:c>
      <x:c r="P3764" s="14">
        <x:f>IF(G3764="sell",M3764,-M3764)</x:f>
      </x:c>
      <x:c r="Q3764" s="14">
        <x:f>VLOOKUP(N3764,'Currency Rates'!$A$3:$C$32,3,0)</x:f>
      </x:c>
      <x:c r="R3764" s="0">
        <x:f>IF(A3764="SPUS",0,IF(A3764="FWD",0,P3764/Q3764))</x:f>
      </x:c>
    </x:row>
    <x:row r="3765" spans="1:19" x14ac:dyDescent="0.3">
      <x:c r="A3765" s="0">
        <x:f>'Historical Trades'!A3765</x:f>
      </x:c>
      <x:c r="B3765" s="0">
        <x:f>'Historical Trades'!B3765</x:f>
      </x:c>
      <x:c r="C3765" s="23">
        <x:f>'Historical Trades'!C3765</x:f>
      </x:c>
      <x:c r="D3765" s="0">
        <x:f>'Historical Trades'!D3765</x:f>
      </x:c>
      <x:c r="E3765" s="23">
        <x:f>'Historical Trades'!E3765</x:f>
      </x:c>
      <x:c r="F3765" s="0">
        <x:f>'Historical Trades'!F3765</x:f>
      </x:c>
      <x:c r="G3765" s="0">
        <x:f>'Historical Trades'!G3765</x:f>
      </x:c>
      <x:c r="H3765" s="0">
        <x:f>'Historical Trades'!H3765</x:f>
      </x:c>
      <x:c r="I3765" s="0">
        <x:f>'Historical Trades'!I3765</x:f>
      </x:c>
      <x:c r="J3765" s="0">
        <x:f>'Historical Trades'!J3765</x:f>
      </x:c>
      <x:c r="K3765" s="0">
        <x:f>'Historical Trades'!K3765</x:f>
      </x:c>
      <x:c r="L3765" s="0">
        <x:f>'Historical Trades'!L3765</x:f>
      </x:c>
      <x:c r="M3765" s="0">
        <x:f>'Historical Trades'!M3765</x:f>
      </x:c>
      <x:c r="N3765" s="0">
        <x:f>CLEAN('Historical Trades'!O3765)</x:f>
      </x:c>
      <x:c r="P3765" s="14">
        <x:f>IF(G3765="sell",M3765,-M3765)</x:f>
      </x:c>
      <x:c r="Q3765" s="14">
        <x:f>VLOOKUP(N3765,'Currency Rates'!$A$3:$C$32,3,0)</x:f>
      </x:c>
      <x:c r="R3765" s="0">
        <x:f>IF(A3765="SPUS",0,IF(A3765="FWD",0,P3765/Q3765))</x:f>
      </x:c>
    </x:row>
    <x:row r="3766" spans="1:19" x14ac:dyDescent="0.3">
      <x:c r="A3766" s="0">
        <x:f>'Historical Trades'!A3766</x:f>
      </x:c>
      <x:c r="B3766" s="0">
        <x:f>'Historical Trades'!B3766</x:f>
      </x:c>
      <x:c r="C3766" s="23">
        <x:f>'Historical Trades'!C3766</x:f>
      </x:c>
      <x:c r="D3766" s="0">
        <x:f>'Historical Trades'!D3766</x:f>
      </x:c>
      <x:c r="E3766" s="23">
        <x:f>'Historical Trades'!E3766</x:f>
      </x:c>
      <x:c r="F3766" s="0">
        <x:f>'Historical Trades'!F3766</x:f>
      </x:c>
      <x:c r="G3766" s="0">
        <x:f>'Historical Trades'!G3766</x:f>
      </x:c>
      <x:c r="H3766" s="0">
        <x:f>'Historical Trades'!H3766</x:f>
      </x:c>
      <x:c r="I3766" s="0">
        <x:f>'Historical Trades'!I3766</x:f>
      </x:c>
      <x:c r="J3766" s="0">
        <x:f>'Historical Trades'!J3766</x:f>
      </x:c>
      <x:c r="K3766" s="0">
        <x:f>'Historical Trades'!K3766</x:f>
      </x:c>
      <x:c r="L3766" s="0">
        <x:f>'Historical Trades'!L3766</x:f>
      </x:c>
      <x:c r="M3766" s="0">
        <x:f>'Historical Trades'!M3766</x:f>
      </x:c>
      <x:c r="N3766" s="0">
        <x:f>CLEAN('Historical Trades'!O3766)</x:f>
      </x:c>
      <x:c r="P3766" s="14">
        <x:f>IF(G3766="sell",M3766,-M3766)</x:f>
      </x:c>
      <x:c r="Q3766" s="14">
        <x:f>VLOOKUP(N3766,'Currency Rates'!$A$3:$C$32,3,0)</x:f>
      </x:c>
      <x:c r="R3766" s="0">
        <x:f>IF(A3766="SPUS",0,IF(A3766="FWD",0,P3766/Q3766))</x:f>
      </x:c>
    </x:row>
    <x:row r="3767" spans="1:19" x14ac:dyDescent="0.3">
      <x:c r="A3767" s="0">
        <x:f>'Historical Trades'!A3767</x:f>
      </x:c>
      <x:c r="B3767" s="0">
        <x:f>'Historical Trades'!B3767</x:f>
      </x:c>
      <x:c r="C3767" s="23">
        <x:f>'Historical Trades'!C3767</x:f>
      </x:c>
      <x:c r="D3767" s="0">
        <x:f>'Historical Trades'!D3767</x:f>
      </x:c>
      <x:c r="E3767" s="23">
        <x:f>'Historical Trades'!E3767</x:f>
      </x:c>
      <x:c r="F3767" s="0">
        <x:f>'Historical Trades'!F3767</x:f>
      </x:c>
      <x:c r="G3767" s="0">
        <x:f>'Historical Trades'!G3767</x:f>
      </x:c>
      <x:c r="H3767" s="0">
        <x:f>'Historical Trades'!H3767</x:f>
      </x:c>
      <x:c r="I3767" s="0">
        <x:f>'Historical Trades'!I3767</x:f>
      </x:c>
      <x:c r="J3767" s="0">
        <x:f>'Historical Trades'!J3767</x:f>
      </x:c>
      <x:c r="K3767" s="0">
        <x:f>'Historical Trades'!K3767</x:f>
      </x:c>
      <x:c r="L3767" s="0">
        <x:f>'Historical Trades'!L3767</x:f>
      </x:c>
      <x:c r="M3767" s="0">
        <x:f>'Historical Trades'!M3767</x:f>
      </x:c>
      <x:c r="N3767" s="0">
        <x:f>CLEAN('Historical Trades'!O3767)</x:f>
      </x:c>
      <x:c r="P3767" s="14">
        <x:f>IF(G3767="sell",M3767,-M3767)</x:f>
      </x:c>
      <x:c r="Q3767" s="14">
        <x:f>VLOOKUP(N3767,'Currency Rates'!$A$3:$C$32,3,0)</x:f>
      </x:c>
      <x:c r="R3767" s="0">
        <x:f>IF(A3767="SPUS",0,IF(A3767="FWD",0,P3767/Q3767))</x:f>
      </x:c>
    </x:row>
    <x:row r="3768" spans="1:19" x14ac:dyDescent="0.3">
      <x:c r="A3768" s="0">
        <x:f>'Historical Trades'!A3768</x:f>
      </x:c>
      <x:c r="B3768" s="0">
        <x:f>'Historical Trades'!B3768</x:f>
      </x:c>
      <x:c r="C3768" s="23">
        <x:f>'Historical Trades'!C3768</x:f>
      </x:c>
      <x:c r="D3768" s="0">
        <x:f>'Historical Trades'!D3768</x:f>
      </x:c>
      <x:c r="E3768" s="23">
        <x:f>'Historical Trades'!E3768</x:f>
      </x:c>
      <x:c r="F3768" s="0">
        <x:f>'Historical Trades'!F3768</x:f>
      </x:c>
      <x:c r="G3768" s="0">
        <x:f>'Historical Trades'!G3768</x:f>
      </x:c>
      <x:c r="H3768" s="0">
        <x:f>'Historical Trades'!H3768</x:f>
      </x:c>
      <x:c r="I3768" s="0">
        <x:f>'Historical Trades'!I3768</x:f>
      </x:c>
      <x:c r="J3768" s="0">
        <x:f>'Historical Trades'!J3768</x:f>
      </x:c>
      <x:c r="K3768" s="0">
        <x:f>'Historical Trades'!K3768</x:f>
      </x:c>
      <x:c r="L3768" s="0">
        <x:f>'Historical Trades'!L3768</x:f>
      </x:c>
      <x:c r="M3768" s="0">
        <x:f>'Historical Trades'!M3768</x:f>
      </x:c>
      <x:c r="N3768" s="0">
        <x:f>CLEAN('Historical Trades'!O3768)</x:f>
      </x:c>
      <x:c r="P3768" s="14">
        <x:f>IF(G3768="sell",M3768,-M3768)</x:f>
      </x:c>
      <x:c r="Q3768" s="14">
        <x:f>VLOOKUP(N3768,'Currency Rates'!$A$3:$C$32,3,0)</x:f>
      </x:c>
      <x:c r="R3768" s="0">
        <x:f>IF(A3768="SPUS",0,IF(A3768="FWD",0,P3768/Q3768))</x:f>
      </x:c>
    </x:row>
    <x:row r="3769" spans="1:19" x14ac:dyDescent="0.3">
      <x:c r="A3769" s="0">
        <x:f>'Historical Trades'!A3769</x:f>
      </x:c>
      <x:c r="B3769" s="0">
        <x:f>'Historical Trades'!B3769</x:f>
      </x:c>
      <x:c r="C3769" s="23">
        <x:f>'Historical Trades'!C3769</x:f>
      </x:c>
      <x:c r="D3769" s="0">
        <x:f>'Historical Trades'!D3769</x:f>
      </x:c>
      <x:c r="E3769" s="23">
        <x:f>'Historical Trades'!E3769</x:f>
      </x:c>
      <x:c r="F3769" s="0">
        <x:f>'Historical Trades'!F3769</x:f>
      </x:c>
      <x:c r="G3769" s="0">
        <x:f>'Historical Trades'!G3769</x:f>
      </x:c>
      <x:c r="H3769" s="0">
        <x:f>'Historical Trades'!H3769</x:f>
      </x:c>
      <x:c r="I3769" s="0">
        <x:f>'Historical Trades'!I3769</x:f>
      </x:c>
      <x:c r="J3769" s="0">
        <x:f>'Historical Trades'!J3769</x:f>
      </x:c>
      <x:c r="K3769" s="0">
        <x:f>'Historical Trades'!K3769</x:f>
      </x:c>
      <x:c r="L3769" s="0">
        <x:f>'Historical Trades'!L3769</x:f>
      </x:c>
      <x:c r="M3769" s="0">
        <x:f>'Historical Trades'!M3769</x:f>
      </x:c>
      <x:c r="N3769" s="0">
        <x:f>CLEAN('Historical Trades'!O3769)</x:f>
      </x:c>
      <x:c r="P3769" s="14">
        <x:f>IF(G3769="sell",M3769,-M3769)</x:f>
      </x:c>
      <x:c r="Q3769" s="14">
        <x:f>VLOOKUP(N3769,'Currency Rates'!$A$3:$C$32,3,0)</x:f>
      </x:c>
      <x:c r="R3769" s="0">
        <x:f>IF(A3769="SPUS",0,IF(A3769="FWD",0,P3769/Q3769))</x:f>
      </x:c>
    </x:row>
    <x:row r="3770" spans="1:19" x14ac:dyDescent="0.3">
      <x:c r="A3770" s="0">
        <x:f>'Historical Trades'!A3770</x:f>
      </x:c>
      <x:c r="B3770" s="0">
        <x:f>'Historical Trades'!B3770</x:f>
      </x:c>
      <x:c r="C3770" s="23">
        <x:f>'Historical Trades'!C3770</x:f>
      </x:c>
      <x:c r="D3770" s="0">
        <x:f>'Historical Trades'!D3770</x:f>
      </x:c>
      <x:c r="E3770" s="23">
        <x:f>'Historical Trades'!E3770</x:f>
      </x:c>
      <x:c r="F3770" s="0">
        <x:f>'Historical Trades'!F3770</x:f>
      </x:c>
      <x:c r="G3770" s="0">
        <x:f>'Historical Trades'!G3770</x:f>
      </x:c>
      <x:c r="H3770" s="0">
        <x:f>'Historical Trades'!H3770</x:f>
      </x:c>
      <x:c r="I3770" s="0">
        <x:f>'Historical Trades'!I3770</x:f>
      </x:c>
      <x:c r="J3770" s="0">
        <x:f>'Historical Trades'!J3770</x:f>
      </x:c>
      <x:c r="K3770" s="0">
        <x:f>'Historical Trades'!K3770</x:f>
      </x:c>
      <x:c r="L3770" s="0">
        <x:f>'Historical Trades'!L3770</x:f>
      </x:c>
      <x:c r="M3770" s="0">
        <x:f>'Historical Trades'!M3770</x:f>
      </x:c>
      <x:c r="N3770" s="0">
        <x:f>CLEAN('Historical Trades'!O3770)</x:f>
      </x:c>
      <x:c r="P3770" s="14">
        <x:f>IF(G3770="sell",M3770,-M3770)</x:f>
      </x:c>
      <x:c r="Q3770" s="14">
        <x:f>VLOOKUP(N3770,'Currency Rates'!$A$3:$C$32,3,0)</x:f>
      </x:c>
      <x:c r="R3770" s="0">
        <x:f>IF(A3770="SPUS",0,IF(A3770="FWD",0,P3770/Q3770))</x:f>
      </x:c>
    </x:row>
    <x:row r="3771" spans="1:19" x14ac:dyDescent="0.3">
      <x:c r="A3771" s="0">
        <x:f>'Historical Trades'!A3771</x:f>
      </x:c>
      <x:c r="B3771" s="0">
        <x:f>'Historical Trades'!B3771</x:f>
      </x:c>
      <x:c r="C3771" s="23">
        <x:f>'Historical Trades'!C3771</x:f>
      </x:c>
      <x:c r="D3771" s="0">
        <x:f>'Historical Trades'!D3771</x:f>
      </x:c>
      <x:c r="E3771" s="23">
        <x:f>'Historical Trades'!E3771</x:f>
      </x:c>
      <x:c r="F3771" s="0">
        <x:f>'Historical Trades'!F3771</x:f>
      </x:c>
      <x:c r="G3771" s="0">
        <x:f>'Historical Trades'!G3771</x:f>
      </x:c>
      <x:c r="H3771" s="0">
        <x:f>'Historical Trades'!H3771</x:f>
      </x:c>
      <x:c r="I3771" s="0">
        <x:f>'Historical Trades'!I3771</x:f>
      </x:c>
      <x:c r="J3771" s="0">
        <x:f>'Historical Trades'!J3771</x:f>
      </x:c>
      <x:c r="K3771" s="0">
        <x:f>'Historical Trades'!K3771</x:f>
      </x:c>
      <x:c r="L3771" s="0">
        <x:f>'Historical Trades'!L3771</x:f>
      </x:c>
      <x:c r="M3771" s="0">
        <x:f>'Historical Trades'!M3771</x:f>
      </x:c>
      <x:c r="N3771" s="0">
        <x:f>CLEAN('Historical Trades'!O3771)</x:f>
      </x:c>
      <x:c r="P3771" s="14">
        <x:f>IF(G3771="sell",M3771,-M3771)</x:f>
      </x:c>
      <x:c r="Q3771" s="14">
        <x:f>VLOOKUP(N3771,'Currency Rates'!$A$3:$C$32,3,0)</x:f>
      </x:c>
      <x:c r="R3771" s="0">
        <x:f>IF(A3771="SPUS",0,IF(A3771="FWD",0,P3771/Q3771))</x:f>
      </x:c>
    </x:row>
    <x:row r="3772" spans="1:19" x14ac:dyDescent="0.3">
      <x:c r="A3772" s="0">
        <x:f>'Historical Trades'!A3772</x:f>
      </x:c>
      <x:c r="B3772" s="0">
        <x:f>'Historical Trades'!B3772</x:f>
      </x:c>
      <x:c r="C3772" s="23">
        <x:f>'Historical Trades'!C3772</x:f>
      </x:c>
      <x:c r="D3772" s="0">
        <x:f>'Historical Trades'!D3772</x:f>
      </x:c>
      <x:c r="E3772" s="23">
        <x:f>'Historical Trades'!E3772</x:f>
      </x:c>
      <x:c r="F3772" s="0">
        <x:f>'Historical Trades'!F3772</x:f>
      </x:c>
      <x:c r="G3772" s="0">
        <x:f>'Historical Trades'!G3772</x:f>
      </x:c>
      <x:c r="H3772" s="0">
        <x:f>'Historical Trades'!H3772</x:f>
      </x:c>
      <x:c r="I3772" s="0">
        <x:f>'Historical Trades'!I3772</x:f>
      </x:c>
      <x:c r="J3772" s="0">
        <x:f>'Historical Trades'!J3772</x:f>
      </x:c>
      <x:c r="K3772" s="0">
        <x:f>'Historical Trades'!K3772</x:f>
      </x:c>
      <x:c r="L3772" s="0">
        <x:f>'Historical Trades'!L3772</x:f>
      </x:c>
      <x:c r="M3772" s="0">
        <x:f>'Historical Trades'!M3772</x:f>
      </x:c>
      <x:c r="N3772" s="0">
        <x:f>CLEAN('Historical Trades'!O3772)</x:f>
      </x:c>
      <x:c r="P3772" s="14">
        <x:f>IF(G3772="sell",M3772,-M3772)</x:f>
      </x:c>
      <x:c r="Q3772" s="14">
        <x:f>VLOOKUP(N3772,'Currency Rates'!$A$3:$C$32,3,0)</x:f>
      </x:c>
      <x:c r="R3772" s="0">
        <x:f>IF(A3772="SPUS",0,IF(A3772="FWD",0,P3772/Q3772))</x:f>
      </x:c>
    </x:row>
    <x:row r="3773" spans="1:19" x14ac:dyDescent="0.3">
      <x:c r="A3773" s="0">
        <x:f>'Historical Trades'!A3773</x:f>
      </x:c>
      <x:c r="B3773" s="0">
        <x:f>'Historical Trades'!B3773</x:f>
      </x:c>
      <x:c r="C3773" s="23">
        <x:f>'Historical Trades'!C3773</x:f>
      </x:c>
      <x:c r="D3773" s="0">
        <x:f>'Historical Trades'!D3773</x:f>
      </x:c>
      <x:c r="E3773" s="23">
        <x:f>'Historical Trades'!E3773</x:f>
      </x:c>
      <x:c r="F3773" s="0">
        <x:f>'Historical Trades'!F3773</x:f>
      </x:c>
      <x:c r="G3773" s="0">
        <x:f>'Historical Trades'!G3773</x:f>
      </x:c>
      <x:c r="H3773" s="0">
        <x:f>'Historical Trades'!H3773</x:f>
      </x:c>
      <x:c r="I3773" s="0">
        <x:f>'Historical Trades'!I3773</x:f>
      </x:c>
      <x:c r="J3773" s="0">
        <x:f>'Historical Trades'!J3773</x:f>
      </x:c>
      <x:c r="K3773" s="0">
        <x:f>'Historical Trades'!K3773</x:f>
      </x:c>
      <x:c r="L3773" s="0">
        <x:f>'Historical Trades'!L3773</x:f>
      </x:c>
      <x:c r="M3773" s="0">
        <x:f>'Historical Trades'!M3773</x:f>
      </x:c>
      <x:c r="N3773" s="0">
        <x:f>CLEAN('Historical Trades'!O3773)</x:f>
      </x:c>
      <x:c r="P3773" s="14">
        <x:f>IF(G3773="sell",M3773,-M3773)</x:f>
      </x:c>
      <x:c r="Q3773" s="14">
        <x:f>VLOOKUP(N3773,'Currency Rates'!$A$3:$C$32,3,0)</x:f>
      </x:c>
      <x:c r="R3773" s="0">
        <x:f>IF(A3773="SPUS",0,IF(A3773="FWD",0,P3773/Q3773))</x:f>
      </x:c>
    </x:row>
    <x:row r="3774" spans="1:19" x14ac:dyDescent="0.3">
      <x:c r="A3774" s="0">
        <x:f>'Historical Trades'!A3774</x:f>
      </x:c>
      <x:c r="B3774" s="0">
        <x:f>'Historical Trades'!B3774</x:f>
      </x:c>
      <x:c r="C3774" s="23">
        <x:f>'Historical Trades'!C3774</x:f>
      </x:c>
      <x:c r="D3774" s="0">
        <x:f>'Historical Trades'!D3774</x:f>
      </x:c>
      <x:c r="E3774" s="23">
        <x:f>'Historical Trades'!E3774</x:f>
      </x:c>
      <x:c r="F3774" s="0">
        <x:f>'Historical Trades'!F3774</x:f>
      </x:c>
      <x:c r="G3774" s="0">
        <x:f>'Historical Trades'!G3774</x:f>
      </x:c>
      <x:c r="H3774" s="0">
        <x:f>'Historical Trades'!H3774</x:f>
      </x:c>
      <x:c r="I3774" s="0">
        <x:f>'Historical Trades'!I3774</x:f>
      </x:c>
      <x:c r="J3774" s="0">
        <x:f>'Historical Trades'!J3774</x:f>
      </x:c>
      <x:c r="K3774" s="0">
        <x:f>'Historical Trades'!K3774</x:f>
      </x:c>
      <x:c r="L3774" s="0">
        <x:f>'Historical Trades'!L3774</x:f>
      </x:c>
      <x:c r="M3774" s="0">
        <x:f>'Historical Trades'!M3774</x:f>
      </x:c>
      <x:c r="N3774" s="0">
        <x:f>CLEAN('Historical Trades'!O3774)</x:f>
      </x:c>
      <x:c r="P3774" s="14">
        <x:f>IF(G3774="sell",M3774,-M3774)</x:f>
      </x:c>
      <x:c r="Q3774" s="14">
        <x:f>VLOOKUP(N3774,'Currency Rates'!$A$3:$C$32,3,0)</x:f>
      </x:c>
      <x:c r="R3774" s="0">
        <x:f>IF(A3774="SPUS",0,IF(A3774="FWD",0,P3774/Q3774))</x:f>
      </x:c>
    </x:row>
    <x:row r="3775" spans="1:19" x14ac:dyDescent="0.3">
      <x:c r="A3775" s="0">
        <x:f>'Historical Trades'!A3775</x:f>
      </x:c>
      <x:c r="B3775" s="0">
        <x:f>'Historical Trades'!B3775</x:f>
      </x:c>
      <x:c r="C3775" s="23">
        <x:f>'Historical Trades'!C3775</x:f>
      </x:c>
      <x:c r="D3775" s="0">
        <x:f>'Historical Trades'!D3775</x:f>
      </x:c>
      <x:c r="E3775" s="23">
        <x:f>'Historical Trades'!E3775</x:f>
      </x:c>
      <x:c r="F3775" s="0">
        <x:f>'Historical Trades'!F3775</x:f>
      </x:c>
      <x:c r="G3775" s="0">
        <x:f>'Historical Trades'!G3775</x:f>
      </x:c>
      <x:c r="H3775" s="0">
        <x:f>'Historical Trades'!H3775</x:f>
      </x:c>
      <x:c r="I3775" s="0">
        <x:f>'Historical Trades'!I3775</x:f>
      </x:c>
      <x:c r="J3775" s="0">
        <x:f>'Historical Trades'!J3775</x:f>
      </x:c>
      <x:c r="K3775" s="0">
        <x:f>'Historical Trades'!K3775</x:f>
      </x:c>
      <x:c r="L3775" s="0">
        <x:f>'Historical Trades'!L3775</x:f>
      </x:c>
      <x:c r="M3775" s="0">
        <x:f>'Historical Trades'!M3775</x:f>
      </x:c>
      <x:c r="N3775" s="0">
        <x:f>CLEAN('Historical Trades'!O3775)</x:f>
      </x:c>
      <x:c r="P3775" s="14">
        <x:f>IF(G3775="sell",M3775,-M3775)</x:f>
      </x:c>
      <x:c r="Q3775" s="14">
        <x:f>VLOOKUP(N3775,'Currency Rates'!$A$3:$C$32,3,0)</x:f>
      </x:c>
      <x:c r="R3775" s="0">
        <x:f>IF(A3775="SPUS",0,IF(A3775="FWD",0,P3775/Q3775))</x:f>
      </x:c>
    </x:row>
    <x:row r="3776" spans="1:19" x14ac:dyDescent="0.3">
      <x:c r="A3776" s="0">
        <x:f>'Historical Trades'!A3776</x:f>
      </x:c>
      <x:c r="B3776" s="0">
        <x:f>'Historical Trades'!B3776</x:f>
      </x:c>
      <x:c r="C3776" s="23">
        <x:f>'Historical Trades'!C3776</x:f>
      </x:c>
      <x:c r="D3776" s="0">
        <x:f>'Historical Trades'!D3776</x:f>
      </x:c>
      <x:c r="E3776" s="23">
        <x:f>'Historical Trades'!E3776</x:f>
      </x:c>
      <x:c r="F3776" s="0">
        <x:f>'Historical Trades'!F3776</x:f>
      </x:c>
      <x:c r="G3776" s="0">
        <x:f>'Historical Trades'!G3776</x:f>
      </x:c>
      <x:c r="H3776" s="0">
        <x:f>'Historical Trades'!H3776</x:f>
      </x:c>
      <x:c r="I3776" s="0">
        <x:f>'Historical Trades'!I3776</x:f>
      </x:c>
      <x:c r="J3776" s="0">
        <x:f>'Historical Trades'!J3776</x:f>
      </x:c>
      <x:c r="K3776" s="0">
        <x:f>'Historical Trades'!K3776</x:f>
      </x:c>
      <x:c r="L3776" s="0">
        <x:f>'Historical Trades'!L3776</x:f>
      </x:c>
      <x:c r="M3776" s="0">
        <x:f>'Historical Trades'!M3776</x:f>
      </x:c>
      <x:c r="N3776" s="0">
        <x:f>CLEAN('Historical Trades'!O3776)</x:f>
      </x:c>
      <x:c r="P3776" s="14">
        <x:f>IF(G3776="sell",M3776,-M3776)</x:f>
      </x:c>
      <x:c r="Q3776" s="14">
        <x:f>VLOOKUP(N3776,'Currency Rates'!$A$3:$C$32,3,0)</x:f>
      </x:c>
      <x:c r="R3776" s="0">
        <x:f>IF(A3776="SPUS",0,IF(A3776="FWD",0,P3776/Q3776))</x:f>
      </x:c>
    </x:row>
    <x:row r="3777" spans="1:19" x14ac:dyDescent="0.3">
      <x:c r="A3777" s="0">
        <x:f>'Historical Trades'!A3777</x:f>
      </x:c>
      <x:c r="B3777" s="0">
        <x:f>'Historical Trades'!B3777</x:f>
      </x:c>
      <x:c r="C3777" s="23">
        <x:f>'Historical Trades'!C3777</x:f>
      </x:c>
      <x:c r="D3777" s="0">
        <x:f>'Historical Trades'!D3777</x:f>
      </x:c>
      <x:c r="E3777" s="23">
        <x:f>'Historical Trades'!E3777</x:f>
      </x:c>
      <x:c r="F3777" s="0">
        <x:f>'Historical Trades'!F3777</x:f>
      </x:c>
      <x:c r="G3777" s="0">
        <x:f>'Historical Trades'!G3777</x:f>
      </x:c>
      <x:c r="H3777" s="0">
        <x:f>'Historical Trades'!H3777</x:f>
      </x:c>
      <x:c r="I3777" s="0">
        <x:f>'Historical Trades'!I3777</x:f>
      </x:c>
      <x:c r="J3777" s="0">
        <x:f>'Historical Trades'!J3777</x:f>
      </x:c>
      <x:c r="K3777" s="0">
        <x:f>'Historical Trades'!K3777</x:f>
      </x:c>
      <x:c r="L3777" s="0">
        <x:f>'Historical Trades'!L3777</x:f>
      </x:c>
      <x:c r="M3777" s="0">
        <x:f>'Historical Trades'!M3777</x:f>
      </x:c>
      <x:c r="N3777" s="0">
        <x:f>CLEAN('Historical Trades'!O3777)</x:f>
      </x:c>
      <x:c r="P3777" s="14">
        <x:f>IF(G3777="sell",M3777,-M3777)</x:f>
      </x:c>
      <x:c r="Q3777" s="14">
        <x:f>VLOOKUP(N3777,'Currency Rates'!$A$3:$C$32,3,0)</x:f>
      </x:c>
      <x:c r="R3777" s="0">
        <x:f>IF(A3777="SPUS",0,IF(A3777="FWD",0,P3777/Q3777))</x:f>
      </x:c>
    </x:row>
    <x:row r="3778" spans="1:19" x14ac:dyDescent="0.3">
      <x:c r="A3778" s="0">
        <x:f>'Historical Trades'!A3778</x:f>
      </x:c>
      <x:c r="B3778" s="0">
        <x:f>'Historical Trades'!B3778</x:f>
      </x:c>
      <x:c r="C3778" s="23">
        <x:f>'Historical Trades'!C3778</x:f>
      </x:c>
      <x:c r="D3778" s="0">
        <x:f>'Historical Trades'!D3778</x:f>
      </x:c>
      <x:c r="E3778" s="23">
        <x:f>'Historical Trades'!E3778</x:f>
      </x:c>
      <x:c r="F3778" s="0">
        <x:f>'Historical Trades'!F3778</x:f>
      </x:c>
      <x:c r="G3778" s="0">
        <x:f>'Historical Trades'!G3778</x:f>
      </x:c>
      <x:c r="H3778" s="0">
        <x:f>'Historical Trades'!H3778</x:f>
      </x:c>
      <x:c r="I3778" s="0">
        <x:f>'Historical Trades'!I3778</x:f>
      </x:c>
      <x:c r="J3778" s="0">
        <x:f>'Historical Trades'!J3778</x:f>
      </x:c>
      <x:c r="K3778" s="0">
        <x:f>'Historical Trades'!K3778</x:f>
      </x:c>
      <x:c r="L3778" s="0">
        <x:f>'Historical Trades'!L3778</x:f>
      </x:c>
      <x:c r="M3778" s="0">
        <x:f>'Historical Trades'!M3778</x:f>
      </x:c>
      <x:c r="N3778" s="0">
        <x:f>CLEAN('Historical Trades'!O3778)</x:f>
      </x:c>
      <x:c r="P3778" s="14">
        <x:f>IF(G3778="sell",M3778,-M3778)</x:f>
      </x:c>
      <x:c r="Q3778" s="14">
        <x:f>VLOOKUP(N3778,'Currency Rates'!$A$3:$C$32,3,0)</x:f>
      </x:c>
      <x:c r="R3778" s="0">
        <x:f>IF(A3778="SPUS",0,IF(A3778="FWD",0,P3778/Q3778))</x:f>
      </x:c>
    </x:row>
    <x:row r="3779" spans="1:19" x14ac:dyDescent="0.3">
      <x:c r="A3779" s="0">
        <x:f>'Historical Trades'!A3779</x:f>
      </x:c>
      <x:c r="B3779" s="0">
        <x:f>'Historical Trades'!B3779</x:f>
      </x:c>
      <x:c r="C3779" s="23">
        <x:f>'Historical Trades'!C3779</x:f>
      </x:c>
      <x:c r="D3779" s="0">
        <x:f>'Historical Trades'!D3779</x:f>
      </x:c>
      <x:c r="E3779" s="23">
        <x:f>'Historical Trades'!E3779</x:f>
      </x:c>
      <x:c r="F3779" s="0">
        <x:f>'Historical Trades'!F3779</x:f>
      </x:c>
      <x:c r="G3779" s="0">
        <x:f>'Historical Trades'!G3779</x:f>
      </x:c>
      <x:c r="H3779" s="0">
        <x:f>'Historical Trades'!H3779</x:f>
      </x:c>
      <x:c r="I3779" s="0">
        <x:f>'Historical Trades'!I3779</x:f>
      </x:c>
      <x:c r="J3779" s="0">
        <x:f>'Historical Trades'!J3779</x:f>
      </x:c>
      <x:c r="K3779" s="0">
        <x:f>'Historical Trades'!K3779</x:f>
      </x:c>
      <x:c r="L3779" s="0">
        <x:f>'Historical Trades'!L3779</x:f>
      </x:c>
      <x:c r="M3779" s="0">
        <x:f>'Historical Trades'!M3779</x:f>
      </x:c>
      <x:c r="N3779" s="0">
        <x:f>CLEAN('Historical Trades'!O3779)</x:f>
      </x:c>
      <x:c r="P3779" s="14">
        <x:f>IF(G3779="sell",M3779,-M3779)</x:f>
      </x:c>
      <x:c r="Q3779" s="14">
        <x:f>VLOOKUP(N3779,'Currency Rates'!$A$3:$C$32,3,0)</x:f>
      </x:c>
      <x:c r="R3779" s="0">
        <x:f>IF(A3779="SPUS",0,IF(A3779="FWD",0,P3779/Q3779))</x:f>
      </x:c>
    </x:row>
    <x:row r="3780" spans="1:19" x14ac:dyDescent="0.3">
      <x:c r="A3780" s="0">
        <x:f>'Historical Trades'!A3780</x:f>
      </x:c>
      <x:c r="B3780" s="0">
        <x:f>'Historical Trades'!B3780</x:f>
      </x:c>
      <x:c r="C3780" s="23">
        <x:f>'Historical Trades'!C3780</x:f>
      </x:c>
      <x:c r="D3780" s="0">
        <x:f>'Historical Trades'!D3780</x:f>
      </x:c>
      <x:c r="E3780" s="23">
        <x:f>'Historical Trades'!E3780</x:f>
      </x:c>
      <x:c r="F3780" s="0">
        <x:f>'Historical Trades'!F3780</x:f>
      </x:c>
      <x:c r="G3780" s="0">
        <x:f>'Historical Trades'!G3780</x:f>
      </x:c>
      <x:c r="H3780" s="0">
        <x:f>'Historical Trades'!H3780</x:f>
      </x:c>
      <x:c r="I3780" s="0">
        <x:f>'Historical Trades'!I3780</x:f>
      </x:c>
      <x:c r="J3780" s="0">
        <x:f>'Historical Trades'!J3780</x:f>
      </x:c>
      <x:c r="K3780" s="0">
        <x:f>'Historical Trades'!K3780</x:f>
      </x:c>
      <x:c r="L3780" s="0">
        <x:f>'Historical Trades'!L3780</x:f>
      </x:c>
      <x:c r="M3780" s="0">
        <x:f>'Historical Trades'!M3780</x:f>
      </x:c>
      <x:c r="N3780" s="0">
        <x:f>CLEAN('Historical Trades'!O3780)</x:f>
      </x:c>
      <x:c r="P3780" s="14">
        <x:f>IF(G3780="sell",M3780,-M3780)</x:f>
      </x:c>
      <x:c r="Q3780" s="14">
        <x:f>VLOOKUP(N3780,'Currency Rates'!$A$3:$C$32,3,0)</x:f>
      </x:c>
      <x:c r="R3780" s="0">
        <x:f>IF(A3780="SPUS",0,IF(A3780="FWD",0,P3780/Q3780))</x:f>
      </x:c>
    </x:row>
    <x:row r="3781" spans="1:19" x14ac:dyDescent="0.3">
      <x:c r="A3781" s="0">
        <x:f>'Historical Trades'!A3781</x:f>
      </x:c>
      <x:c r="B3781" s="0">
        <x:f>'Historical Trades'!B3781</x:f>
      </x:c>
      <x:c r="C3781" s="23">
        <x:f>'Historical Trades'!C3781</x:f>
      </x:c>
      <x:c r="D3781" s="0">
        <x:f>'Historical Trades'!D3781</x:f>
      </x:c>
      <x:c r="E3781" s="23">
        <x:f>'Historical Trades'!E3781</x:f>
      </x:c>
      <x:c r="F3781" s="0">
        <x:f>'Historical Trades'!F3781</x:f>
      </x:c>
      <x:c r="G3781" s="0">
        <x:f>'Historical Trades'!G3781</x:f>
      </x:c>
      <x:c r="H3781" s="0">
        <x:f>'Historical Trades'!H3781</x:f>
      </x:c>
      <x:c r="I3781" s="0">
        <x:f>'Historical Trades'!I3781</x:f>
      </x:c>
      <x:c r="J3781" s="0">
        <x:f>'Historical Trades'!J3781</x:f>
      </x:c>
      <x:c r="K3781" s="0">
        <x:f>'Historical Trades'!K3781</x:f>
      </x:c>
      <x:c r="L3781" s="0">
        <x:f>'Historical Trades'!L3781</x:f>
      </x:c>
      <x:c r="M3781" s="0">
        <x:f>'Historical Trades'!M3781</x:f>
      </x:c>
      <x:c r="N3781" s="0">
        <x:f>CLEAN('Historical Trades'!O3781)</x:f>
      </x:c>
      <x:c r="P3781" s="14">
        <x:f>IF(G3781="sell",M3781,-M3781)</x:f>
      </x:c>
      <x:c r="Q3781" s="14">
        <x:f>VLOOKUP(N3781,'Currency Rates'!$A$3:$C$32,3,0)</x:f>
      </x:c>
      <x:c r="R3781" s="0">
        <x:f>IF(A3781="SPUS",0,IF(A3781="FWD",0,P3781/Q3781))</x:f>
      </x:c>
    </x:row>
    <x:row r="3782" spans="1:19" x14ac:dyDescent="0.3">
      <x:c r="A3782" s="0">
        <x:f>'Historical Trades'!A3782</x:f>
      </x:c>
      <x:c r="B3782" s="0">
        <x:f>'Historical Trades'!B3782</x:f>
      </x:c>
      <x:c r="C3782" s="23">
        <x:f>'Historical Trades'!C3782</x:f>
      </x:c>
      <x:c r="D3782" s="0">
        <x:f>'Historical Trades'!D3782</x:f>
      </x:c>
      <x:c r="E3782" s="23">
        <x:f>'Historical Trades'!E3782</x:f>
      </x:c>
      <x:c r="F3782" s="0">
        <x:f>'Historical Trades'!F3782</x:f>
      </x:c>
      <x:c r="G3782" s="0">
        <x:f>'Historical Trades'!G3782</x:f>
      </x:c>
      <x:c r="H3782" s="0">
        <x:f>'Historical Trades'!H3782</x:f>
      </x:c>
      <x:c r="I3782" s="0">
        <x:f>'Historical Trades'!I3782</x:f>
      </x:c>
      <x:c r="J3782" s="0">
        <x:f>'Historical Trades'!J3782</x:f>
      </x:c>
      <x:c r="K3782" s="0">
        <x:f>'Historical Trades'!K3782</x:f>
      </x:c>
      <x:c r="L3782" s="0">
        <x:f>'Historical Trades'!L3782</x:f>
      </x:c>
      <x:c r="M3782" s="0">
        <x:f>'Historical Trades'!M3782</x:f>
      </x:c>
      <x:c r="N3782" s="0">
        <x:f>CLEAN('Historical Trades'!O3782)</x:f>
      </x:c>
      <x:c r="P3782" s="14">
        <x:f>IF(G3782="sell",M3782,-M3782)</x:f>
      </x:c>
      <x:c r="Q3782" s="14">
        <x:f>VLOOKUP(N3782,'Currency Rates'!$A$3:$C$32,3,0)</x:f>
      </x:c>
      <x:c r="R3782" s="0">
        <x:f>IF(A3782="SPUS",0,IF(A3782="FWD",0,P3782/Q3782))</x:f>
      </x:c>
    </x:row>
    <x:row r="3783" spans="1:19" x14ac:dyDescent="0.3">
      <x:c r="A3783" s="0">
        <x:f>'Historical Trades'!A3783</x:f>
      </x:c>
      <x:c r="B3783" s="0">
        <x:f>'Historical Trades'!B3783</x:f>
      </x:c>
      <x:c r="C3783" s="23">
        <x:f>'Historical Trades'!C3783</x:f>
      </x:c>
      <x:c r="D3783" s="0">
        <x:f>'Historical Trades'!D3783</x:f>
      </x:c>
      <x:c r="E3783" s="23">
        <x:f>'Historical Trades'!E3783</x:f>
      </x:c>
      <x:c r="F3783" s="0">
        <x:f>'Historical Trades'!F3783</x:f>
      </x:c>
      <x:c r="G3783" s="0">
        <x:f>'Historical Trades'!G3783</x:f>
      </x:c>
      <x:c r="H3783" s="0">
        <x:f>'Historical Trades'!H3783</x:f>
      </x:c>
      <x:c r="I3783" s="0">
        <x:f>'Historical Trades'!I3783</x:f>
      </x:c>
      <x:c r="J3783" s="0">
        <x:f>'Historical Trades'!J3783</x:f>
      </x:c>
      <x:c r="K3783" s="0">
        <x:f>'Historical Trades'!K3783</x:f>
      </x:c>
      <x:c r="L3783" s="0">
        <x:f>'Historical Trades'!L3783</x:f>
      </x:c>
      <x:c r="M3783" s="0">
        <x:f>'Historical Trades'!M3783</x:f>
      </x:c>
      <x:c r="N3783" s="0">
        <x:f>CLEAN('Historical Trades'!O3783)</x:f>
      </x:c>
      <x:c r="P3783" s="14">
        <x:f>IF(G3783="sell",M3783,-M3783)</x:f>
      </x:c>
      <x:c r="Q3783" s="14">
        <x:f>VLOOKUP(N3783,'Currency Rates'!$A$3:$C$32,3,0)</x:f>
      </x:c>
      <x:c r="R3783" s="0">
        <x:f>IF(A3783="SPUS",0,IF(A3783="FWD",0,P3783/Q3783))</x:f>
      </x:c>
    </x:row>
    <x:row r="3784" spans="1:19" x14ac:dyDescent="0.3">
      <x:c r="A3784" s="0">
        <x:f>'Historical Trades'!A3784</x:f>
      </x:c>
      <x:c r="B3784" s="0">
        <x:f>'Historical Trades'!B3784</x:f>
      </x:c>
      <x:c r="C3784" s="23">
        <x:f>'Historical Trades'!C3784</x:f>
      </x:c>
      <x:c r="D3784" s="0">
        <x:f>'Historical Trades'!D3784</x:f>
      </x:c>
      <x:c r="E3784" s="23">
        <x:f>'Historical Trades'!E3784</x:f>
      </x:c>
      <x:c r="F3784" s="0">
        <x:f>'Historical Trades'!F3784</x:f>
      </x:c>
      <x:c r="G3784" s="0">
        <x:f>'Historical Trades'!G3784</x:f>
      </x:c>
      <x:c r="H3784" s="0">
        <x:f>'Historical Trades'!H3784</x:f>
      </x:c>
      <x:c r="I3784" s="0">
        <x:f>'Historical Trades'!I3784</x:f>
      </x:c>
      <x:c r="J3784" s="0">
        <x:f>'Historical Trades'!J3784</x:f>
      </x:c>
      <x:c r="K3784" s="0">
        <x:f>'Historical Trades'!K3784</x:f>
      </x:c>
      <x:c r="L3784" s="0">
        <x:f>'Historical Trades'!L3784</x:f>
      </x:c>
      <x:c r="M3784" s="0">
        <x:f>'Historical Trades'!M3784</x:f>
      </x:c>
      <x:c r="N3784" s="0">
        <x:f>CLEAN('Historical Trades'!O3784)</x:f>
      </x:c>
      <x:c r="P3784" s="14">
        <x:f>IF(G3784="sell",M3784,-M3784)</x:f>
      </x:c>
      <x:c r="Q3784" s="14">
        <x:f>VLOOKUP(N3784,'Currency Rates'!$A$3:$C$32,3,0)</x:f>
      </x:c>
      <x:c r="R3784" s="0">
        <x:f>IF(A3784="SPUS",0,IF(A3784="FWD",0,P3784/Q3784))</x:f>
      </x:c>
    </x:row>
    <x:row r="3785" spans="1:19" x14ac:dyDescent="0.3">
      <x:c r="A3785" s="0">
        <x:f>'Historical Trades'!A3785</x:f>
      </x:c>
      <x:c r="B3785" s="0">
        <x:f>'Historical Trades'!B3785</x:f>
      </x:c>
      <x:c r="C3785" s="23">
        <x:f>'Historical Trades'!C3785</x:f>
      </x:c>
      <x:c r="D3785" s="0">
        <x:f>'Historical Trades'!D3785</x:f>
      </x:c>
      <x:c r="E3785" s="23">
        <x:f>'Historical Trades'!E3785</x:f>
      </x:c>
      <x:c r="F3785" s="0">
        <x:f>'Historical Trades'!F3785</x:f>
      </x:c>
      <x:c r="G3785" s="0">
        <x:f>'Historical Trades'!G3785</x:f>
      </x:c>
      <x:c r="H3785" s="0">
        <x:f>'Historical Trades'!H3785</x:f>
      </x:c>
      <x:c r="I3785" s="0">
        <x:f>'Historical Trades'!I3785</x:f>
      </x:c>
      <x:c r="J3785" s="0">
        <x:f>'Historical Trades'!J3785</x:f>
      </x:c>
      <x:c r="K3785" s="0">
        <x:f>'Historical Trades'!K3785</x:f>
      </x:c>
      <x:c r="L3785" s="0">
        <x:f>'Historical Trades'!L3785</x:f>
      </x:c>
      <x:c r="M3785" s="0">
        <x:f>'Historical Trades'!M3785</x:f>
      </x:c>
      <x:c r="N3785" s="0">
        <x:f>CLEAN('Historical Trades'!O3785)</x:f>
      </x:c>
      <x:c r="P3785" s="14">
        <x:f>IF(G3785="sell",M3785,-M3785)</x:f>
      </x:c>
      <x:c r="Q3785" s="14">
        <x:f>VLOOKUP(N3785,'Currency Rates'!$A$3:$C$32,3,0)</x:f>
      </x:c>
      <x:c r="R3785" s="0">
        <x:f>IF(A3785="SPUS",0,IF(A3785="FWD",0,P3785/Q3785))</x:f>
      </x:c>
    </x:row>
    <x:row r="3786" spans="1:19" x14ac:dyDescent="0.3">
      <x:c r="A3786" s="0">
        <x:f>'Historical Trades'!A3786</x:f>
      </x:c>
      <x:c r="B3786" s="0">
        <x:f>'Historical Trades'!B3786</x:f>
      </x:c>
      <x:c r="C3786" s="23">
        <x:f>'Historical Trades'!C3786</x:f>
      </x:c>
      <x:c r="D3786" s="0">
        <x:f>'Historical Trades'!D3786</x:f>
      </x:c>
      <x:c r="E3786" s="23">
        <x:f>'Historical Trades'!E3786</x:f>
      </x:c>
      <x:c r="F3786" s="0">
        <x:f>'Historical Trades'!F3786</x:f>
      </x:c>
      <x:c r="G3786" s="0">
        <x:f>'Historical Trades'!G3786</x:f>
      </x:c>
      <x:c r="H3786" s="0">
        <x:f>'Historical Trades'!H3786</x:f>
      </x:c>
      <x:c r="I3786" s="0">
        <x:f>'Historical Trades'!I3786</x:f>
      </x:c>
      <x:c r="J3786" s="0">
        <x:f>'Historical Trades'!J3786</x:f>
      </x:c>
      <x:c r="K3786" s="0">
        <x:f>'Historical Trades'!K3786</x:f>
      </x:c>
      <x:c r="L3786" s="0">
        <x:f>'Historical Trades'!L3786</x:f>
      </x:c>
      <x:c r="M3786" s="0">
        <x:f>'Historical Trades'!M3786</x:f>
      </x:c>
      <x:c r="N3786" s="0">
        <x:f>CLEAN('Historical Trades'!O3786)</x:f>
      </x:c>
      <x:c r="P3786" s="14">
        <x:f>IF(G3786="sell",M3786,-M3786)</x:f>
      </x:c>
      <x:c r="Q3786" s="14">
        <x:f>VLOOKUP(N3786,'Currency Rates'!$A$3:$C$32,3,0)</x:f>
      </x:c>
      <x:c r="R3786" s="0">
        <x:f>IF(A3786="SPUS",0,IF(A3786="FWD",0,P3786/Q3786))</x:f>
      </x:c>
    </x:row>
    <x:row r="3787" spans="1:19" x14ac:dyDescent="0.3">
      <x:c r="A3787" s="0">
        <x:f>'Historical Trades'!A3787</x:f>
      </x:c>
      <x:c r="B3787" s="0">
        <x:f>'Historical Trades'!B3787</x:f>
      </x:c>
      <x:c r="C3787" s="23">
        <x:f>'Historical Trades'!C3787</x:f>
      </x:c>
      <x:c r="D3787" s="0">
        <x:f>'Historical Trades'!D3787</x:f>
      </x:c>
      <x:c r="E3787" s="23">
        <x:f>'Historical Trades'!E3787</x:f>
      </x:c>
      <x:c r="F3787" s="0">
        <x:f>'Historical Trades'!F3787</x:f>
      </x:c>
      <x:c r="G3787" s="0">
        <x:f>'Historical Trades'!G3787</x:f>
      </x:c>
      <x:c r="H3787" s="0">
        <x:f>'Historical Trades'!H3787</x:f>
      </x:c>
      <x:c r="I3787" s="0">
        <x:f>'Historical Trades'!I3787</x:f>
      </x:c>
      <x:c r="J3787" s="0">
        <x:f>'Historical Trades'!J3787</x:f>
      </x:c>
      <x:c r="K3787" s="0">
        <x:f>'Historical Trades'!K3787</x:f>
      </x:c>
      <x:c r="L3787" s="0">
        <x:f>'Historical Trades'!L3787</x:f>
      </x:c>
      <x:c r="M3787" s="0">
        <x:f>'Historical Trades'!M3787</x:f>
      </x:c>
      <x:c r="N3787" s="0">
        <x:f>CLEAN('Historical Trades'!O3787)</x:f>
      </x:c>
      <x:c r="P3787" s="14">
        <x:f>IF(G3787="sell",M3787,-M3787)</x:f>
      </x:c>
      <x:c r="Q3787" s="14">
        <x:f>VLOOKUP(N3787,'Currency Rates'!$A$3:$C$32,3,0)</x:f>
      </x:c>
      <x:c r="R3787" s="0">
        <x:f>IF(A3787="SPUS",0,IF(A3787="FWD",0,P3787/Q3787))</x:f>
      </x:c>
    </x:row>
    <x:row r="3788" spans="1:19" x14ac:dyDescent="0.3">
      <x:c r="A3788" s="0">
        <x:f>'Historical Trades'!A3788</x:f>
      </x:c>
      <x:c r="B3788" s="0">
        <x:f>'Historical Trades'!B3788</x:f>
      </x:c>
      <x:c r="C3788" s="23">
        <x:f>'Historical Trades'!C3788</x:f>
      </x:c>
      <x:c r="D3788" s="0">
        <x:f>'Historical Trades'!D3788</x:f>
      </x:c>
      <x:c r="E3788" s="23">
        <x:f>'Historical Trades'!E3788</x:f>
      </x:c>
      <x:c r="F3788" s="0">
        <x:f>'Historical Trades'!F3788</x:f>
      </x:c>
      <x:c r="G3788" s="0">
        <x:f>'Historical Trades'!G3788</x:f>
      </x:c>
      <x:c r="H3788" s="0">
        <x:f>'Historical Trades'!H3788</x:f>
      </x:c>
      <x:c r="I3788" s="0">
        <x:f>'Historical Trades'!I3788</x:f>
      </x:c>
      <x:c r="J3788" s="0">
        <x:f>'Historical Trades'!J3788</x:f>
      </x:c>
      <x:c r="K3788" s="0">
        <x:f>'Historical Trades'!K3788</x:f>
      </x:c>
      <x:c r="L3788" s="0">
        <x:f>'Historical Trades'!L3788</x:f>
      </x:c>
      <x:c r="M3788" s="0">
        <x:f>'Historical Trades'!M3788</x:f>
      </x:c>
      <x:c r="N3788" s="0">
        <x:f>CLEAN('Historical Trades'!O3788)</x:f>
      </x:c>
      <x:c r="P3788" s="14">
        <x:f>IF(G3788="sell",M3788,-M3788)</x:f>
      </x:c>
      <x:c r="Q3788" s="14">
        <x:f>VLOOKUP(N3788,'Currency Rates'!$A$3:$C$32,3,0)</x:f>
      </x:c>
      <x:c r="R3788" s="0">
        <x:f>IF(A3788="SPUS",0,IF(A3788="FWD",0,P3788/Q3788))</x:f>
      </x:c>
    </x:row>
    <x:row r="3789" spans="1:19" x14ac:dyDescent="0.3">
      <x:c r="A3789" s="0">
        <x:f>'Historical Trades'!A3789</x:f>
      </x:c>
      <x:c r="B3789" s="0">
        <x:f>'Historical Trades'!B3789</x:f>
      </x:c>
      <x:c r="C3789" s="23">
        <x:f>'Historical Trades'!C3789</x:f>
      </x:c>
      <x:c r="D3789" s="0">
        <x:f>'Historical Trades'!D3789</x:f>
      </x:c>
      <x:c r="E3789" s="23">
        <x:f>'Historical Trades'!E3789</x:f>
      </x:c>
      <x:c r="F3789" s="0">
        <x:f>'Historical Trades'!F3789</x:f>
      </x:c>
      <x:c r="G3789" s="0">
        <x:f>'Historical Trades'!G3789</x:f>
      </x:c>
      <x:c r="H3789" s="0">
        <x:f>'Historical Trades'!H3789</x:f>
      </x:c>
      <x:c r="I3789" s="0">
        <x:f>'Historical Trades'!I3789</x:f>
      </x:c>
      <x:c r="J3789" s="0">
        <x:f>'Historical Trades'!J3789</x:f>
      </x:c>
      <x:c r="K3789" s="0">
        <x:f>'Historical Trades'!K3789</x:f>
      </x:c>
      <x:c r="L3789" s="0">
        <x:f>'Historical Trades'!L3789</x:f>
      </x:c>
      <x:c r="M3789" s="0">
        <x:f>'Historical Trades'!M3789</x:f>
      </x:c>
      <x:c r="N3789" s="0">
        <x:f>CLEAN('Historical Trades'!O3789)</x:f>
      </x:c>
      <x:c r="P3789" s="14">
        <x:f>IF(G3789="sell",M3789,-M3789)</x:f>
      </x:c>
      <x:c r="Q3789" s="14">
        <x:f>VLOOKUP(N3789,'Currency Rates'!$A$3:$C$32,3,0)</x:f>
      </x:c>
      <x:c r="R3789" s="0">
        <x:f>IF(A3789="SPUS",0,IF(A3789="FWD",0,P3789/Q3789))</x:f>
      </x:c>
    </x:row>
    <x:row r="3790" spans="1:19" x14ac:dyDescent="0.3">
      <x:c r="A3790" s="0">
        <x:f>'Historical Trades'!A3790</x:f>
      </x:c>
      <x:c r="B3790" s="0">
        <x:f>'Historical Trades'!B3790</x:f>
      </x:c>
      <x:c r="C3790" s="23">
        <x:f>'Historical Trades'!C3790</x:f>
      </x:c>
      <x:c r="D3790" s="0">
        <x:f>'Historical Trades'!D3790</x:f>
      </x:c>
      <x:c r="E3790" s="23">
        <x:f>'Historical Trades'!E3790</x:f>
      </x:c>
      <x:c r="F3790" s="0">
        <x:f>'Historical Trades'!F3790</x:f>
      </x:c>
      <x:c r="G3790" s="0">
        <x:f>'Historical Trades'!G3790</x:f>
      </x:c>
      <x:c r="H3790" s="0">
        <x:f>'Historical Trades'!H3790</x:f>
      </x:c>
      <x:c r="I3790" s="0">
        <x:f>'Historical Trades'!I3790</x:f>
      </x:c>
      <x:c r="J3790" s="0">
        <x:f>'Historical Trades'!J3790</x:f>
      </x:c>
      <x:c r="K3790" s="0">
        <x:f>'Historical Trades'!K3790</x:f>
      </x:c>
      <x:c r="L3790" s="0">
        <x:f>'Historical Trades'!L3790</x:f>
      </x:c>
      <x:c r="M3790" s="0">
        <x:f>'Historical Trades'!M3790</x:f>
      </x:c>
      <x:c r="N3790" s="0">
        <x:f>CLEAN('Historical Trades'!O3790)</x:f>
      </x:c>
      <x:c r="P3790" s="14">
        <x:f>IF(G3790="sell",M3790,-M3790)</x:f>
      </x:c>
      <x:c r="Q3790" s="14">
        <x:f>VLOOKUP(N3790,'Currency Rates'!$A$3:$C$32,3,0)</x:f>
      </x:c>
      <x:c r="R3790" s="0">
        <x:f>IF(A3790="SPUS",0,IF(A3790="FWD",0,P3790/Q3790))</x:f>
      </x:c>
    </x:row>
    <x:row r="3791" spans="1:19" x14ac:dyDescent="0.3">
      <x:c r="A3791" s="0">
        <x:f>'Historical Trades'!A3791</x:f>
      </x:c>
      <x:c r="B3791" s="0">
        <x:f>'Historical Trades'!B3791</x:f>
      </x:c>
      <x:c r="C3791" s="23">
        <x:f>'Historical Trades'!C3791</x:f>
      </x:c>
      <x:c r="D3791" s="0">
        <x:f>'Historical Trades'!D3791</x:f>
      </x:c>
      <x:c r="E3791" s="23">
        <x:f>'Historical Trades'!E3791</x:f>
      </x:c>
      <x:c r="F3791" s="0">
        <x:f>'Historical Trades'!F3791</x:f>
      </x:c>
      <x:c r="G3791" s="0">
        <x:f>'Historical Trades'!G3791</x:f>
      </x:c>
      <x:c r="H3791" s="0">
        <x:f>'Historical Trades'!H3791</x:f>
      </x:c>
      <x:c r="I3791" s="0">
        <x:f>'Historical Trades'!I3791</x:f>
      </x:c>
      <x:c r="J3791" s="0">
        <x:f>'Historical Trades'!J3791</x:f>
      </x:c>
      <x:c r="K3791" s="0">
        <x:f>'Historical Trades'!K3791</x:f>
      </x:c>
      <x:c r="L3791" s="0">
        <x:f>'Historical Trades'!L3791</x:f>
      </x:c>
      <x:c r="M3791" s="0">
        <x:f>'Historical Trades'!M3791</x:f>
      </x:c>
      <x:c r="N3791" s="0">
        <x:f>CLEAN('Historical Trades'!O3791)</x:f>
      </x:c>
      <x:c r="P3791" s="14">
        <x:f>IF(G3791="sell",M3791,-M3791)</x:f>
      </x:c>
      <x:c r="Q3791" s="14">
        <x:f>VLOOKUP(N3791,'Currency Rates'!$A$3:$C$32,3,0)</x:f>
      </x:c>
      <x:c r="R3791" s="0">
        <x:f>IF(A3791="SPUS",0,IF(A3791="FWD",0,P3791/Q3791))</x:f>
      </x:c>
    </x:row>
    <x:row r="3792" spans="1:19" x14ac:dyDescent="0.3">
      <x:c r="A3792" s="0">
        <x:f>'Historical Trades'!A3792</x:f>
      </x:c>
      <x:c r="B3792" s="0">
        <x:f>'Historical Trades'!B3792</x:f>
      </x:c>
      <x:c r="C3792" s="23">
        <x:f>'Historical Trades'!C3792</x:f>
      </x:c>
      <x:c r="D3792" s="0">
        <x:f>'Historical Trades'!D3792</x:f>
      </x:c>
      <x:c r="E3792" s="23">
        <x:f>'Historical Trades'!E3792</x:f>
      </x:c>
      <x:c r="F3792" s="0">
        <x:f>'Historical Trades'!F3792</x:f>
      </x:c>
      <x:c r="G3792" s="0">
        <x:f>'Historical Trades'!G3792</x:f>
      </x:c>
      <x:c r="H3792" s="0">
        <x:f>'Historical Trades'!H3792</x:f>
      </x:c>
      <x:c r="I3792" s="0">
        <x:f>'Historical Trades'!I3792</x:f>
      </x:c>
      <x:c r="J3792" s="0">
        <x:f>'Historical Trades'!J3792</x:f>
      </x:c>
      <x:c r="K3792" s="0">
        <x:f>'Historical Trades'!K3792</x:f>
      </x:c>
      <x:c r="L3792" s="0">
        <x:f>'Historical Trades'!L3792</x:f>
      </x:c>
      <x:c r="M3792" s="0">
        <x:f>'Historical Trades'!M3792</x:f>
      </x:c>
      <x:c r="N3792" s="0">
        <x:f>CLEAN('Historical Trades'!O3792)</x:f>
      </x:c>
      <x:c r="P3792" s="14">
        <x:f>IF(G3792="sell",M3792,-M3792)</x:f>
      </x:c>
      <x:c r="Q3792" s="14">
        <x:f>VLOOKUP(N3792,'Currency Rates'!$A$3:$C$32,3,0)</x:f>
      </x:c>
      <x:c r="R3792" s="0">
        <x:f>IF(A3792="SPUS",0,IF(A3792="FWD",0,P3792/Q3792))</x:f>
      </x:c>
    </x:row>
    <x:row r="3793" spans="1:19" x14ac:dyDescent="0.3">
      <x:c r="A3793" s="0">
        <x:f>'Historical Trades'!A3793</x:f>
      </x:c>
      <x:c r="B3793" s="0">
        <x:f>'Historical Trades'!B3793</x:f>
      </x:c>
      <x:c r="C3793" s="23">
        <x:f>'Historical Trades'!C3793</x:f>
      </x:c>
      <x:c r="D3793" s="0">
        <x:f>'Historical Trades'!D3793</x:f>
      </x:c>
      <x:c r="E3793" s="23">
        <x:f>'Historical Trades'!E3793</x:f>
      </x:c>
      <x:c r="F3793" s="0">
        <x:f>'Historical Trades'!F3793</x:f>
      </x:c>
      <x:c r="G3793" s="0">
        <x:f>'Historical Trades'!G3793</x:f>
      </x:c>
      <x:c r="H3793" s="0">
        <x:f>'Historical Trades'!H3793</x:f>
      </x:c>
      <x:c r="I3793" s="0">
        <x:f>'Historical Trades'!I3793</x:f>
      </x:c>
      <x:c r="J3793" s="0">
        <x:f>'Historical Trades'!J3793</x:f>
      </x:c>
      <x:c r="K3793" s="0">
        <x:f>'Historical Trades'!K3793</x:f>
      </x:c>
      <x:c r="L3793" s="0">
        <x:f>'Historical Trades'!L3793</x:f>
      </x:c>
      <x:c r="M3793" s="0">
        <x:f>'Historical Trades'!M3793</x:f>
      </x:c>
      <x:c r="N3793" s="0">
        <x:f>CLEAN('Historical Trades'!O3793)</x:f>
      </x:c>
      <x:c r="P3793" s="14">
        <x:f>IF(G3793="sell",M3793,-M3793)</x:f>
      </x:c>
      <x:c r="Q3793" s="14">
        <x:f>VLOOKUP(N3793,'Currency Rates'!$A$3:$C$32,3,0)</x:f>
      </x:c>
      <x:c r="R3793" s="0">
        <x:f>IF(A3793="SPUS",0,IF(A3793="FWD",0,P3793/Q3793))</x:f>
      </x:c>
    </x:row>
    <x:row r="3794" spans="1:19" x14ac:dyDescent="0.3">
      <x:c r="A3794" s="0">
        <x:f>'Historical Trades'!A3794</x:f>
      </x:c>
      <x:c r="B3794" s="0">
        <x:f>'Historical Trades'!B3794</x:f>
      </x:c>
      <x:c r="C3794" s="23">
        <x:f>'Historical Trades'!C3794</x:f>
      </x:c>
      <x:c r="D3794" s="0">
        <x:f>'Historical Trades'!D3794</x:f>
      </x:c>
      <x:c r="E3794" s="23">
        <x:f>'Historical Trades'!E3794</x:f>
      </x:c>
      <x:c r="F3794" s="0">
        <x:f>'Historical Trades'!F3794</x:f>
      </x:c>
      <x:c r="G3794" s="0">
        <x:f>'Historical Trades'!G3794</x:f>
      </x:c>
      <x:c r="H3794" s="0">
        <x:f>'Historical Trades'!H3794</x:f>
      </x:c>
      <x:c r="I3794" s="0">
        <x:f>'Historical Trades'!I3794</x:f>
      </x:c>
      <x:c r="J3794" s="0">
        <x:f>'Historical Trades'!J3794</x:f>
      </x:c>
      <x:c r="K3794" s="0">
        <x:f>'Historical Trades'!K3794</x:f>
      </x:c>
      <x:c r="L3794" s="0">
        <x:f>'Historical Trades'!L3794</x:f>
      </x:c>
      <x:c r="M3794" s="0">
        <x:f>'Historical Trades'!M3794</x:f>
      </x:c>
      <x:c r="N3794" s="0">
        <x:f>CLEAN('Historical Trades'!O3794)</x:f>
      </x:c>
      <x:c r="P3794" s="14">
        <x:f>IF(G3794="sell",M3794,-M3794)</x:f>
      </x:c>
      <x:c r="Q3794" s="14">
        <x:f>VLOOKUP(N3794,'Currency Rates'!$A$3:$C$32,3,0)</x:f>
      </x:c>
      <x:c r="R3794" s="0">
        <x:f>IF(A3794="SPUS",0,IF(A3794="FWD",0,P3794/Q3794))</x:f>
      </x:c>
    </x:row>
    <x:row r="3795" spans="1:19" x14ac:dyDescent="0.3">
      <x:c r="A3795" s="0">
        <x:f>'Historical Trades'!A3795</x:f>
      </x:c>
      <x:c r="B3795" s="0">
        <x:f>'Historical Trades'!B3795</x:f>
      </x:c>
      <x:c r="C3795" s="23">
        <x:f>'Historical Trades'!C3795</x:f>
      </x:c>
      <x:c r="D3795" s="0">
        <x:f>'Historical Trades'!D3795</x:f>
      </x:c>
      <x:c r="E3795" s="23">
        <x:f>'Historical Trades'!E3795</x:f>
      </x:c>
      <x:c r="F3795" s="0">
        <x:f>'Historical Trades'!F3795</x:f>
      </x:c>
      <x:c r="G3795" s="0">
        <x:f>'Historical Trades'!G3795</x:f>
      </x:c>
      <x:c r="H3795" s="0">
        <x:f>'Historical Trades'!H3795</x:f>
      </x:c>
      <x:c r="I3795" s="0">
        <x:f>'Historical Trades'!I3795</x:f>
      </x:c>
      <x:c r="J3795" s="0">
        <x:f>'Historical Trades'!J3795</x:f>
      </x:c>
      <x:c r="K3795" s="0">
        <x:f>'Historical Trades'!K3795</x:f>
      </x:c>
      <x:c r="L3795" s="0">
        <x:f>'Historical Trades'!L3795</x:f>
      </x:c>
      <x:c r="M3795" s="0">
        <x:f>'Historical Trades'!M3795</x:f>
      </x:c>
      <x:c r="N3795" s="0">
        <x:f>CLEAN('Historical Trades'!O3795)</x:f>
      </x:c>
      <x:c r="P3795" s="14">
        <x:f>IF(G3795="sell",M3795,-M3795)</x:f>
      </x:c>
      <x:c r="Q3795" s="14">
        <x:f>VLOOKUP(N3795,'Currency Rates'!$A$3:$C$32,3,0)</x:f>
      </x:c>
      <x:c r="R3795" s="0">
        <x:f>IF(A3795="SPUS",0,IF(A3795="FWD",0,P3795/Q3795))</x:f>
      </x:c>
    </x:row>
    <x:row r="3796" spans="1:19" x14ac:dyDescent="0.3">
      <x:c r="A3796" s="0">
        <x:f>'Historical Trades'!A3796</x:f>
      </x:c>
      <x:c r="B3796" s="0">
        <x:f>'Historical Trades'!B3796</x:f>
      </x:c>
      <x:c r="C3796" s="23">
        <x:f>'Historical Trades'!C3796</x:f>
      </x:c>
      <x:c r="D3796" s="0">
        <x:f>'Historical Trades'!D3796</x:f>
      </x:c>
      <x:c r="E3796" s="23">
        <x:f>'Historical Trades'!E3796</x:f>
      </x:c>
      <x:c r="F3796" s="0">
        <x:f>'Historical Trades'!F3796</x:f>
      </x:c>
      <x:c r="G3796" s="0">
        <x:f>'Historical Trades'!G3796</x:f>
      </x:c>
      <x:c r="H3796" s="0">
        <x:f>'Historical Trades'!H3796</x:f>
      </x:c>
      <x:c r="I3796" s="0">
        <x:f>'Historical Trades'!I3796</x:f>
      </x:c>
      <x:c r="J3796" s="0">
        <x:f>'Historical Trades'!J3796</x:f>
      </x:c>
      <x:c r="K3796" s="0">
        <x:f>'Historical Trades'!K3796</x:f>
      </x:c>
      <x:c r="L3796" s="0">
        <x:f>'Historical Trades'!L3796</x:f>
      </x:c>
      <x:c r="M3796" s="0">
        <x:f>'Historical Trades'!M3796</x:f>
      </x:c>
      <x:c r="N3796" s="0">
        <x:f>CLEAN('Historical Trades'!O3796)</x:f>
      </x:c>
      <x:c r="P3796" s="14">
        <x:f>IF(G3796="sell",M3796,-M3796)</x:f>
      </x:c>
      <x:c r="Q3796" s="14">
        <x:f>VLOOKUP(N3796,'Currency Rates'!$A$3:$C$32,3,0)</x:f>
      </x:c>
      <x:c r="R3796" s="0">
        <x:f>IF(A3796="SPUS",0,IF(A3796="FWD",0,P3796/Q3796))</x:f>
      </x:c>
    </x:row>
    <x:row r="3797" spans="1:19" x14ac:dyDescent="0.3">
      <x:c r="A3797" s="0">
        <x:f>'Historical Trades'!A3797</x:f>
      </x:c>
      <x:c r="B3797" s="0">
        <x:f>'Historical Trades'!B3797</x:f>
      </x:c>
      <x:c r="C3797" s="23">
        <x:f>'Historical Trades'!C3797</x:f>
      </x:c>
      <x:c r="D3797" s="0">
        <x:f>'Historical Trades'!D3797</x:f>
      </x:c>
      <x:c r="E3797" s="23">
        <x:f>'Historical Trades'!E3797</x:f>
      </x:c>
      <x:c r="F3797" s="0">
        <x:f>'Historical Trades'!F3797</x:f>
      </x:c>
      <x:c r="G3797" s="0">
        <x:f>'Historical Trades'!G3797</x:f>
      </x:c>
      <x:c r="H3797" s="0">
        <x:f>'Historical Trades'!H3797</x:f>
      </x:c>
      <x:c r="I3797" s="0">
        <x:f>'Historical Trades'!I3797</x:f>
      </x:c>
      <x:c r="J3797" s="0">
        <x:f>'Historical Trades'!J3797</x:f>
      </x:c>
      <x:c r="K3797" s="0">
        <x:f>'Historical Trades'!K3797</x:f>
      </x:c>
      <x:c r="L3797" s="0">
        <x:f>'Historical Trades'!L3797</x:f>
      </x:c>
      <x:c r="M3797" s="0">
        <x:f>'Historical Trades'!M3797</x:f>
      </x:c>
      <x:c r="N3797" s="0">
        <x:f>CLEAN('Historical Trades'!O3797)</x:f>
      </x:c>
      <x:c r="P3797" s="14">
        <x:f>IF(G3797="sell",M3797,-M3797)</x:f>
      </x:c>
      <x:c r="Q3797" s="14">
        <x:f>VLOOKUP(N3797,'Currency Rates'!$A$3:$C$32,3,0)</x:f>
      </x:c>
      <x:c r="R3797" s="0">
        <x:f>IF(A3797="SPUS",0,IF(A3797="FWD",0,P3797/Q3797))</x:f>
      </x:c>
    </x:row>
    <x:row r="3798" spans="1:19" x14ac:dyDescent="0.3">
      <x:c r="A3798" s="0">
        <x:f>'Historical Trades'!A3798</x:f>
      </x:c>
      <x:c r="B3798" s="0">
        <x:f>'Historical Trades'!B3798</x:f>
      </x:c>
      <x:c r="C3798" s="23">
        <x:f>'Historical Trades'!C3798</x:f>
      </x:c>
      <x:c r="D3798" s="0">
        <x:f>'Historical Trades'!D3798</x:f>
      </x:c>
      <x:c r="E3798" s="23">
        <x:f>'Historical Trades'!E3798</x:f>
      </x:c>
      <x:c r="F3798" s="0">
        <x:f>'Historical Trades'!F3798</x:f>
      </x:c>
      <x:c r="G3798" s="0">
        <x:f>'Historical Trades'!G3798</x:f>
      </x:c>
      <x:c r="H3798" s="0">
        <x:f>'Historical Trades'!H3798</x:f>
      </x:c>
      <x:c r="I3798" s="0">
        <x:f>'Historical Trades'!I3798</x:f>
      </x:c>
      <x:c r="J3798" s="0">
        <x:f>'Historical Trades'!J3798</x:f>
      </x:c>
      <x:c r="K3798" s="0">
        <x:f>'Historical Trades'!K3798</x:f>
      </x:c>
      <x:c r="L3798" s="0">
        <x:f>'Historical Trades'!L3798</x:f>
      </x:c>
      <x:c r="M3798" s="0">
        <x:f>'Historical Trades'!M3798</x:f>
      </x:c>
      <x:c r="N3798" s="0">
        <x:f>CLEAN('Historical Trades'!O3798)</x:f>
      </x:c>
      <x:c r="P3798" s="14">
        <x:f>IF(G3798="sell",M3798,-M3798)</x:f>
      </x:c>
      <x:c r="Q3798" s="14">
        <x:f>VLOOKUP(N3798,'Currency Rates'!$A$3:$C$32,3,0)</x:f>
      </x:c>
      <x:c r="R3798" s="0">
        <x:f>IF(A3798="SPUS",0,IF(A3798="FWD",0,P3798/Q3798))</x:f>
      </x:c>
    </x:row>
    <x:row r="3799" spans="1:19" x14ac:dyDescent="0.3">
      <x:c r="A3799" s="0">
        <x:f>'Historical Trades'!A3799</x:f>
      </x:c>
      <x:c r="B3799" s="0">
        <x:f>'Historical Trades'!B3799</x:f>
      </x:c>
      <x:c r="C3799" s="23">
        <x:f>'Historical Trades'!C3799</x:f>
      </x:c>
      <x:c r="D3799" s="0">
        <x:f>'Historical Trades'!D3799</x:f>
      </x:c>
      <x:c r="E3799" s="23">
        <x:f>'Historical Trades'!E3799</x:f>
      </x:c>
      <x:c r="F3799" s="0">
        <x:f>'Historical Trades'!F3799</x:f>
      </x:c>
      <x:c r="G3799" s="0">
        <x:f>'Historical Trades'!G3799</x:f>
      </x:c>
      <x:c r="H3799" s="0">
        <x:f>'Historical Trades'!H3799</x:f>
      </x:c>
      <x:c r="I3799" s="0">
        <x:f>'Historical Trades'!I3799</x:f>
      </x:c>
      <x:c r="J3799" s="0">
        <x:f>'Historical Trades'!J3799</x:f>
      </x:c>
      <x:c r="K3799" s="0">
        <x:f>'Historical Trades'!K3799</x:f>
      </x:c>
      <x:c r="L3799" s="0">
        <x:f>'Historical Trades'!L3799</x:f>
      </x:c>
      <x:c r="M3799" s="0">
        <x:f>'Historical Trades'!M3799</x:f>
      </x:c>
      <x:c r="N3799" s="0">
        <x:f>CLEAN('Historical Trades'!O3799)</x:f>
      </x:c>
      <x:c r="P3799" s="14">
        <x:f>IF(G3799="sell",M3799,-M3799)</x:f>
      </x:c>
      <x:c r="Q3799" s="14">
        <x:f>VLOOKUP(N3799,'Currency Rates'!$A$3:$C$32,3,0)</x:f>
      </x:c>
      <x:c r="R3799" s="0">
        <x:f>IF(A3799="SPUS",0,IF(A3799="FWD",0,P3799/Q3799))</x:f>
      </x:c>
    </x:row>
    <x:row r="3800" spans="1:19" x14ac:dyDescent="0.3">
      <x:c r="A3800" s="0">
        <x:f>'Historical Trades'!A3800</x:f>
      </x:c>
      <x:c r="B3800" s="0">
        <x:f>'Historical Trades'!B3800</x:f>
      </x:c>
      <x:c r="C3800" s="23">
        <x:f>'Historical Trades'!C3800</x:f>
      </x:c>
      <x:c r="D3800" s="0">
        <x:f>'Historical Trades'!D3800</x:f>
      </x:c>
      <x:c r="E3800" s="23">
        <x:f>'Historical Trades'!E3800</x:f>
      </x:c>
      <x:c r="F3800" s="0">
        <x:f>'Historical Trades'!F3800</x:f>
      </x:c>
      <x:c r="G3800" s="0">
        <x:f>'Historical Trades'!G3800</x:f>
      </x:c>
      <x:c r="H3800" s="0">
        <x:f>'Historical Trades'!H3800</x:f>
      </x:c>
      <x:c r="I3800" s="0">
        <x:f>'Historical Trades'!I3800</x:f>
      </x:c>
      <x:c r="J3800" s="0">
        <x:f>'Historical Trades'!J3800</x:f>
      </x:c>
      <x:c r="K3800" s="0">
        <x:f>'Historical Trades'!K3800</x:f>
      </x:c>
      <x:c r="L3800" s="0">
        <x:f>'Historical Trades'!L3800</x:f>
      </x:c>
      <x:c r="M3800" s="0">
        <x:f>'Historical Trades'!M3800</x:f>
      </x:c>
      <x:c r="N3800" s="0">
        <x:f>CLEAN('Historical Trades'!O3800)</x:f>
      </x:c>
      <x:c r="P3800" s="14">
        <x:f>IF(G3800="sell",M3800,-M3800)</x:f>
      </x:c>
      <x:c r="Q3800" s="14">
        <x:f>VLOOKUP(N3800,'Currency Rates'!$A$3:$C$32,3,0)</x:f>
      </x:c>
      <x:c r="R3800" s="0">
        <x:f>IF(A3800="SPUS",0,IF(A3800="FWD",0,P3800/Q3800))</x:f>
      </x:c>
    </x:row>
    <x:row r="3801" spans="1:19" x14ac:dyDescent="0.3">
      <x:c r="A3801" s="0">
        <x:f>'Historical Trades'!A3801</x:f>
      </x:c>
      <x:c r="B3801" s="0">
        <x:f>'Historical Trades'!B3801</x:f>
      </x:c>
      <x:c r="C3801" s="23">
        <x:f>'Historical Trades'!C3801</x:f>
      </x:c>
      <x:c r="D3801" s="0">
        <x:f>'Historical Trades'!D3801</x:f>
      </x:c>
      <x:c r="E3801" s="23">
        <x:f>'Historical Trades'!E3801</x:f>
      </x:c>
      <x:c r="F3801" s="0">
        <x:f>'Historical Trades'!F3801</x:f>
      </x:c>
      <x:c r="G3801" s="0">
        <x:f>'Historical Trades'!G3801</x:f>
      </x:c>
      <x:c r="H3801" s="0">
        <x:f>'Historical Trades'!H3801</x:f>
      </x:c>
      <x:c r="I3801" s="0">
        <x:f>'Historical Trades'!I3801</x:f>
      </x:c>
      <x:c r="J3801" s="0">
        <x:f>'Historical Trades'!J3801</x:f>
      </x:c>
      <x:c r="K3801" s="0">
        <x:f>'Historical Trades'!K3801</x:f>
      </x:c>
      <x:c r="L3801" s="0">
        <x:f>'Historical Trades'!L3801</x:f>
      </x:c>
      <x:c r="M3801" s="0">
        <x:f>'Historical Trades'!M3801</x:f>
      </x:c>
      <x:c r="N3801" s="0">
        <x:f>CLEAN('Historical Trades'!O3801)</x:f>
      </x:c>
      <x:c r="P3801" s="14">
        <x:f>IF(G3801="sell",M3801,-M3801)</x:f>
      </x:c>
      <x:c r="Q3801" s="14">
        <x:f>VLOOKUP(N3801,'Currency Rates'!$A$3:$C$32,3,0)</x:f>
      </x:c>
      <x:c r="R3801" s="0">
        <x:f>IF(A3801="SPUS",0,IF(A3801="FWD",0,P3801/Q3801))</x:f>
      </x:c>
    </x:row>
    <x:row r="3802" spans="1:19" x14ac:dyDescent="0.3">
      <x:c r="A3802" s="0">
        <x:f>'Historical Trades'!A3802</x:f>
      </x:c>
      <x:c r="B3802" s="0">
        <x:f>'Historical Trades'!B3802</x:f>
      </x:c>
      <x:c r="C3802" s="23">
        <x:f>'Historical Trades'!C3802</x:f>
      </x:c>
      <x:c r="D3802" s="0">
        <x:f>'Historical Trades'!D3802</x:f>
      </x:c>
      <x:c r="E3802" s="23">
        <x:f>'Historical Trades'!E3802</x:f>
      </x:c>
      <x:c r="F3802" s="0">
        <x:f>'Historical Trades'!F3802</x:f>
      </x:c>
      <x:c r="G3802" s="0">
        <x:f>'Historical Trades'!G3802</x:f>
      </x:c>
      <x:c r="H3802" s="0">
        <x:f>'Historical Trades'!H3802</x:f>
      </x:c>
      <x:c r="I3802" s="0">
        <x:f>'Historical Trades'!I3802</x:f>
      </x:c>
      <x:c r="J3802" s="0">
        <x:f>'Historical Trades'!J3802</x:f>
      </x:c>
      <x:c r="K3802" s="0">
        <x:f>'Historical Trades'!K3802</x:f>
      </x:c>
      <x:c r="L3802" s="0">
        <x:f>'Historical Trades'!L3802</x:f>
      </x:c>
      <x:c r="M3802" s="0">
        <x:f>'Historical Trades'!M3802</x:f>
      </x:c>
      <x:c r="N3802" s="0">
        <x:f>CLEAN('Historical Trades'!O3802)</x:f>
      </x:c>
      <x:c r="P3802" s="14">
        <x:f>IF(G3802="sell",M3802,-M3802)</x:f>
      </x:c>
      <x:c r="Q3802" s="14">
        <x:f>VLOOKUP(N3802,'Currency Rates'!$A$3:$C$32,3,0)</x:f>
      </x:c>
      <x:c r="R3802" s="0">
        <x:f>IF(A3802="SPUS",0,IF(A3802="FWD",0,P3802/Q3802))</x:f>
      </x:c>
    </x:row>
    <x:row r="3803" spans="1:19" x14ac:dyDescent="0.3">
      <x:c r="A3803" s="0">
        <x:f>'Historical Trades'!A3803</x:f>
      </x:c>
      <x:c r="B3803" s="0">
        <x:f>'Historical Trades'!B3803</x:f>
      </x:c>
      <x:c r="C3803" s="23">
        <x:f>'Historical Trades'!C3803</x:f>
      </x:c>
      <x:c r="D3803" s="0">
        <x:f>'Historical Trades'!D3803</x:f>
      </x:c>
      <x:c r="E3803" s="23">
        <x:f>'Historical Trades'!E3803</x:f>
      </x:c>
      <x:c r="F3803" s="0">
        <x:f>'Historical Trades'!F3803</x:f>
      </x:c>
      <x:c r="G3803" s="0">
        <x:f>'Historical Trades'!G3803</x:f>
      </x:c>
      <x:c r="H3803" s="0">
        <x:f>'Historical Trades'!H3803</x:f>
      </x:c>
      <x:c r="I3803" s="0">
        <x:f>'Historical Trades'!I3803</x:f>
      </x:c>
      <x:c r="J3803" s="0">
        <x:f>'Historical Trades'!J3803</x:f>
      </x:c>
      <x:c r="K3803" s="0">
        <x:f>'Historical Trades'!K3803</x:f>
      </x:c>
      <x:c r="L3803" s="0">
        <x:f>'Historical Trades'!L3803</x:f>
      </x:c>
      <x:c r="M3803" s="0">
        <x:f>'Historical Trades'!M3803</x:f>
      </x:c>
      <x:c r="N3803" s="0">
        <x:f>CLEAN('Historical Trades'!O3803)</x:f>
      </x:c>
      <x:c r="P3803" s="14">
        <x:f>IF(G3803="sell",M3803,-M3803)</x:f>
      </x:c>
      <x:c r="Q3803" s="14">
        <x:f>VLOOKUP(N3803,'Currency Rates'!$A$3:$C$32,3,0)</x:f>
      </x:c>
      <x:c r="R3803" s="0">
        <x:f>IF(A3803="SPUS",0,IF(A3803="FWD",0,P3803/Q3803))</x:f>
      </x:c>
    </x:row>
    <x:row r="3804" spans="1:19" x14ac:dyDescent="0.3">
      <x:c r="A3804" s="0">
        <x:f>'Historical Trades'!A3804</x:f>
      </x:c>
      <x:c r="B3804" s="0">
        <x:f>'Historical Trades'!B3804</x:f>
      </x:c>
      <x:c r="C3804" s="23">
        <x:f>'Historical Trades'!C3804</x:f>
      </x:c>
      <x:c r="D3804" s="0">
        <x:f>'Historical Trades'!D3804</x:f>
      </x:c>
      <x:c r="E3804" s="23">
        <x:f>'Historical Trades'!E3804</x:f>
      </x:c>
      <x:c r="F3804" s="0">
        <x:f>'Historical Trades'!F3804</x:f>
      </x:c>
      <x:c r="G3804" s="0">
        <x:f>'Historical Trades'!G3804</x:f>
      </x:c>
      <x:c r="H3804" s="0">
        <x:f>'Historical Trades'!H3804</x:f>
      </x:c>
      <x:c r="I3804" s="0">
        <x:f>'Historical Trades'!I3804</x:f>
      </x:c>
      <x:c r="J3804" s="0">
        <x:f>'Historical Trades'!J3804</x:f>
      </x:c>
      <x:c r="K3804" s="0">
        <x:f>'Historical Trades'!K3804</x:f>
      </x:c>
      <x:c r="L3804" s="0">
        <x:f>'Historical Trades'!L3804</x:f>
      </x:c>
      <x:c r="M3804" s="0">
        <x:f>'Historical Trades'!M3804</x:f>
      </x:c>
      <x:c r="N3804" s="0">
        <x:f>CLEAN('Historical Trades'!O3804)</x:f>
      </x:c>
      <x:c r="P3804" s="14">
        <x:f>IF(G3804="sell",M3804,-M3804)</x:f>
      </x:c>
      <x:c r="Q3804" s="14">
        <x:f>VLOOKUP(N3804,'Currency Rates'!$A$3:$C$32,3,0)</x:f>
      </x:c>
      <x:c r="R3804" s="0">
        <x:f>IF(A3804="SPUS",0,IF(A3804="FWD",0,P3804/Q3804))</x:f>
      </x:c>
    </x:row>
    <x:row r="3805" spans="1:19" x14ac:dyDescent="0.3">
      <x:c r="A3805" s="0">
        <x:f>'Historical Trades'!A3805</x:f>
      </x:c>
      <x:c r="B3805" s="0">
        <x:f>'Historical Trades'!B3805</x:f>
      </x:c>
      <x:c r="C3805" s="23">
        <x:f>'Historical Trades'!C3805</x:f>
      </x:c>
      <x:c r="D3805" s="0">
        <x:f>'Historical Trades'!D3805</x:f>
      </x:c>
      <x:c r="E3805" s="23">
        <x:f>'Historical Trades'!E3805</x:f>
      </x:c>
      <x:c r="F3805" s="0">
        <x:f>'Historical Trades'!F3805</x:f>
      </x:c>
      <x:c r="G3805" s="0">
        <x:f>'Historical Trades'!G3805</x:f>
      </x:c>
      <x:c r="H3805" s="0">
        <x:f>'Historical Trades'!H3805</x:f>
      </x:c>
      <x:c r="I3805" s="0">
        <x:f>'Historical Trades'!I3805</x:f>
      </x:c>
      <x:c r="J3805" s="0">
        <x:f>'Historical Trades'!J3805</x:f>
      </x:c>
      <x:c r="K3805" s="0">
        <x:f>'Historical Trades'!K3805</x:f>
      </x:c>
      <x:c r="L3805" s="0">
        <x:f>'Historical Trades'!L3805</x:f>
      </x:c>
      <x:c r="M3805" s="0">
        <x:f>'Historical Trades'!M3805</x:f>
      </x:c>
      <x:c r="N3805" s="0">
        <x:f>CLEAN('Historical Trades'!O3805)</x:f>
      </x:c>
      <x:c r="P3805" s="14">
        <x:f>IF(G3805="sell",M3805,-M3805)</x:f>
      </x:c>
      <x:c r="Q3805" s="14">
        <x:f>VLOOKUP(N3805,'Currency Rates'!$A$3:$C$32,3,0)</x:f>
      </x:c>
      <x:c r="R3805" s="0">
        <x:f>IF(A3805="SPUS",0,IF(A3805="FWD",0,P3805/Q3805))</x:f>
      </x:c>
    </x:row>
    <x:row r="3806" spans="1:19" x14ac:dyDescent="0.3">
      <x:c r="A3806" s="0">
        <x:f>'Historical Trades'!A3806</x:f>
      </x:c>
      <x:c r="B3806" s="0">
        <x:f>'Historical Trades'!B3806</x:f>
      </x:c>
      <x:c r="C3806" s="23">
        <x:f>'Historical Trades'!C3806</x:f>
      </x:c>
      <x:c r="D3806" s="0">
        <x:f>'Historical Trades'!D3806</x:f>
      </x:c>
      <x:c r="E3806" s="23">
        <x:f>'Historical Trades'!E3806</x:f>
      </x:c>
      <x:c r="F3806" s="0">
        <x:f>'Historical Trades'!F3806</x:f>
      </x:c>
      <x:c r="G3806" s="0">
        <x:f>'Historical Trades'!G3806</x:f>
      </x:c>
      <x:c r="H3806" s="0">
        <x:f>'Historical Trades'!H3806</x:f>
      </x:c>
      <x:c r="I3806" s="0">
        <x:f>'Historical Trades'!I3806</x:f>
      </x:c>
      <x:c r="J3806" s="0">
        <x:f>'Historical Trades'!J3806</x:f>
      </x:c>
      <x:c r="K3806" s="0">
        <x:f>'Historical Trades'!K3806</x:f>
      </x:c>
      <x:c r="L3806" s="0">
        <x:f>'Historical Trades'!L3806</x:f>
      </x:c>
      <x:c r="M3806" s="0">
        <x:f>'Historical Trades'!M3806</x:f>
      </x:c>
      <x:c r="N3806" s="0">
        <x:f>CLEAN('Historical Trades'!O3806)</x:f>
      </x:c>
      <x:c r="P3806" s="14">
        <x:f>IF(G3806="sell",M3806,-M3806)</x:f>
      </x:c>
      <x:c r="Q3806" s="14">
        <x:f>VLOOKUP(N3806,'Currency Rates'!$A$3:$C$32,3,0)</x:f>
      </x:c>
      <x:c r="R3806" s="0">
        <x:f>IF(A3806="SPUS",0,IF(A3806="FWD",0,P3806/Q3806))</x:f>
      </x:c>
    </x:row>
    <x:row r="3807" spans="1:19" x14ac:dyDescent="0.3">
      <x:c r="A3807" s="0">
        <x:f>'Historical Trades'!A3807</x:f>
      </x:c>
      <x:c r="B3807" s="0">
        <x:f>'Historical Trades'!B3807</x:f>
      </x:c>
      <x:c r="C3807" s="23">
        <x:f>'Historical Trades'!C3807</x:f>
      </x:c>
      <x:c r="D3807" s="0">
        <x:f>'Historical Trades'!D3807</x:f>
      </x:c>
      <x:c r="E3807" s="23">
        <x:f>'Historical Trades'!E3807</x:f>
      </x:c>
      <x:c r="F3807" s="0">
        <x:f>'Historical Trades'!F3807</x:f>
      </x:c>
      <x:c r="G3807" s="0">
        <x:f>'Historical Trades'!G3807</x:f>
      </x:c>
      <x:c r="H3807" s="0">
        <x:f>'Historical Trades'!H3807</x:f>
      </x:c>
      <x:c r="I3807" s="0">
        <x:f>'Historical Trades'!I3807</x:f>
      </x:c>
      <x:c r="J3807" s="0">
        <x:f>'Historical Trades'!J3807</x:f>
      </x:c>
      <x:c r="K3807" s="0">
        <x:f>'Historical Trades'!K3807</x:f>
      </x:c>
      <x:c r="L3807" s="0">
        <x:f>'Historical Trades'!L3807</x:f>
      </x:c>
      <x:c r="M3807" s="0">
        <x:f>'Historical Trades'!M3807</x:f>
      </x:c>
      <x:c r="N3807" s="0">
        <x:f>CLEAN('Historical Trades'!O3807)</x:f>
      </x:c>
      <x:c r="P3807" s="14">
        <x:f>IF(G3807="sell",M3807,-M3807)</x:f>
      </x:c>
      <x:c r="Q3807" s="14">
        <x:f>VLOOKUP(N3807,'Currency Rates'!$A$3:$C$32,3,0)</x:f>
      </x:c>
      <x:c r="R3807" s="0">
        <x:f>IF(A3807="SPUS",0,IF(A3807="FWD",0,P3807/Q3807))</x:f>
      </x:c>
    </x:row>
    <x:row r="3808" spans="1:19" x14ac:dyDescent="0.3">
      <x:c r="A3808" s="0">
        <x:f>'Historical Trades'!A3808</x:f>
      </x:c>
      <x:c r="B3808" s="0">
        <x:f>'Historical Trades'!B3808</x:f>
      </x:c>
      <x:c r="C3808" s="23">
        <x:f>'Historical Trades'!C3808</x:f>
      </x:c>
      <x:c r="D3808" s="0">
        <x:f>'Historical Trades'!D3808</x:f>
      </x:c>
      <x:c r="E3808" s="23">
        <x:f>'Historical Trades'!E3808</x:f>
      </x:c>
      <x:c r="F3808" s="0">
        <x:f>'Historical Trades'!F3808</x:f>
      </x:c>
      <x:c r="G3808" s="0">
        <x:f>'Historical Trades'!G3808</x:f>
      </x:c>
      <x:c r="H3808" s="0">
        <x:f>'Historical Trades'!H3808</x:f>
      </x:c>
      <x:c r="I3808" s="0">
        <x:f>'Historical Trades'!I3808</x:f>
      </x:c>
      <x:c r="J3808" s="0">
        <x:f>'Historical Trades'!J3808</x:f>
      </x:c>
      <x:c r="K3808" s="0">
        <x:f>'Historical Trades'!K3808</x:f>
      </x:c>
      <x:c r="L3808" s="0">
        <x:f>'Historical Trades'!L3808</x:f>
      </x:c>
      <x:c r="M3808" s="0">
        <x:f>'Historical Trades'!M3808</x:f>
      </x:c>
      <x:c r="N3808" s="0">
        <x:f>CLEAN('Historical Trades'!O3808)</x:f>
      </x:c>
      <x:c r="P3808" s="14">
        <x:f>IF(G3808="sell",M3808,-M3808)</x:f>
      </x:c>
      <x:c r="Q3808" s="14">
        <x:f>VLOOKUP(N3808,'Currency Rates'!$A$3:$C$32,3,0)</x:f>
      </x:c>
      <x:c r="R3808" s="0">
        <x:f>IF(A3808="SPUS",0,IF(A3808="FWD",0,P3808/Q3808))</x:f>
      </x:c>
    </x:row>
    <x:row r="3809" spans="1:19" x14ac:dyDescent="0.3">
      <x:c r="A3809" s="0">
        <x:f>'Historical Trades'!A3809</x:f>
      </x:c>
      <x:c r="B3809" s="0">
        <x:f>'Historical Trades'!B3809</x:f>
      </x:c>
      <x:c r="C3809" s="23">
        <x:f>'Historical Trades'!C3809</x:f>
      </x:c>
      <x:c r="D3809" s="0">
        <x:f>'Historical Trades'!D3809</x:f>
      </x:c>
      <x:c r="E3809" s="23">
        <x:f>'Historical Trades'!E3809</x:f>
      </x:c>
      <x:c r="F3809" s="0">
        <x:f>'Historical Trades'!F3809</x:f>
      </x:c>
      <x:c r="G3809" s="0">
        <x:f>'Historical Trades'!G3809</x:f>
      </x:c>
      <x:c r="H3809" s="0">
        <x:f>'Historical Trades'!H3809</x:f>
      </x:c>
      <x:c r="I3809" s="0">
        <x:f>'Historical Trades'!I3809</x:f>
      </x:c>
      <x:c r="J3809" s="0">
        <x:f>'Historical Trades'!J3809</x:f>
      </x:c>
      <x:c r="K3809" s="0">
        <x:f>'Historical Trades'!K3809</x:f>
      </x:c>
      <x:c r="L3809" s="0">
        <x:f>'Historical Trades'!L3809</x:f>
      </x:c>
      <x:c r="M3809" s="0">
        <x:f>'Historical Trades'!M3809</x:f>
      </x:c>
      <x:c r="N3809" s="0">
        <x:f>CLEAN('Historical Trades'!O3809)</x:f>
      </x:c>
      <x:c r="P3809" s="14">
        <x:f>IF(G3809="sell",M3809,-M3809)</x:f>
      </x:c>
      <x:c r="Q3809" s="14">
        <x:f>VLOOKUP(N3809,'Currency Rates'!$A$3:$C$32,3,0)</x:f>
      </x:c>
      <x:c r="R3809" s="0">
        <x:f>IF(A3809="SPUS",0,IF(A3809="FWD",0,P3809/Q3809))</x:f>
      </x:c>
    </x:row>
    <x:row r="3810" spans="1:19" x14ac:dyDescent="0.3">
      <x:c r="A3810" s="0">
        <x:f>'Historical Trades'!A3810</x:f>
      </x:c>
      <x:c r="B3810" s="0">
        <x:f>'Historical Trades'!B3810</x:f>
      </x:c>
      <x:c r="C3810" s="23">
        <x:f>'Historical Trades'!C3810</x:f>
      </x:c>
      <x:c r="D3810" s="0">
        <x:f>'Historical Trades'!D3810</x:f>
      </x:c>
      <x:c r="E3810" s="23">
        <x:f>'Historical Trades'!E3810</x:f>
      </x:c>
      <x:c r="F3810" s="0">
        <x:f>'Historical Trades'!F3810</x:f>
      </x:c>
      <x:c r="G3810" s="0">
        <x:f>'Historical Trades'!G3810</x:f>
      </x:c>
      <x:c r="H3810" s="0">
        <x:f>'Historical Trades'!H3810</x:f>
      </x:c>
      <x:c r="I3810" s="0">
        <x:f>'Historical Trades'!I3810</x:f>
      </x:c>
      <x:c r="J3810" s="0">
        <x:f>'Historical Trades'!J3810</x:f>
      </x:c>
      <x:c r="K3810" s="0">
        <x:f>'Historical Trades'!K3810</x:f>
      </x:c>
      <x:c r="L3810" s="0">
        <x:f>'Historical Trades'!L3810</x:f>
      </x:c>
      <x:c r="M3810" s="0">
        <x:f>'Historical Trades'!M3810</x:f>
      </x:c>
      <x:c r="N3810" s="0">
        <x:f>CLEAN('Historical Trades'!O3810)</x:f>
      </x:c>
      <x:c r="P3810" s="14">
        <x:f>IF(G3810="sell",M3810,-M3810)</x:f>
      </x:c>
      <x:c r="Q3810" s="14">
        <x:f>VLOOKUP(N3810,'Currency Rates'!$A$3:$C$32,3,0)</x:f>
      </x:c>
      <x:c r="R3810" s="0">
        <x:f>IF(A3810="SPUS",0,IF(A3810="FWD",0,P3810/Q3810))</x:f>
      </x:c>
    </x:row>
    <x:row r="3811" spans="1:19" x14ac:dyDescent="0.3">
      <x:c r="A3811" s="0">
        <x:f>'Historical Trades'!A3811</x:f>
      </x:c>
      <x:c r="B3811" s="0">
        <x:f>'Historical Trades'!B3811</x:f>
      </x:c>
      <x:c r="C3811" s="23">
        <x:f>'Historical Trades'!C3811</x:f>
      </x:c>
      <x:c r="D3811" s="0">
        <x:f>'Historical Trades'!D3811</x:f>
      </x:c>
      <x:c r="E3811" s="23">
        <x:f>'Historical Trades'!E3811</x:f>
      </x:c>
      <x:c r="F3811" s="0">
        <x:f>'Historical Trades'!F3811</x:f>
      </x:c>
      <x:c r="G3811" s="0">
        <x:f>'Historical Trades'!G3811</x:f>
      </x:c>
      <x:c r="H3811" s="0">
        <x:f>'Historical Trades'!H3811</x:f>
      </x:c>
      <x:c r="I3811" s="0">
        <x:f>'Historical Trades'!I3811</x:f>
      </x:c>
      <x:c r="J3811" s="0">
        <x:f>'Historical Trades'!J3811</x:f>
      </x:c>
      <x:c r="K3811" s="0">
        <x:f>'Historical Trades'!K3811</x:f>
      </x:c>
      <x:c r="L3811" s="0">
        <x:f>'Historical Trades'!L3811</x:f>
      </x:c>
      <x:c r="M3811" s="0">
        <x:f>'Historical Trades'!M3811</x:f>
      </x:c>
      <x:c r="N3811" s="0">
        <x:f>CLEAN('Historical Trades'!O3811)</x:f>
      </x:c>
      <x:c r="P3811" s="14">
        <x:f>IF(G3811="sell",M3811,-M3811)</x:f>
      </x:c>
      <x:c r="Q3811" s="14">
        <x:f>VLOOKUP(N3811,'Currency Rates'!$A$3:$C$32,3,0)</x:f>
      </x:c>
      <x:c r="R3811" s="0">
        <x:f>IF(A3811="SPUS",0,IF(A3811="FWD",0,P3811/Q3811))</x:f>
      </x:c>
    </x:row>
    <x:row r="3812" spans="1:19" x14ac:dyDescent="0.3">
      <x:c r="A3812" s="0">
        <x:f>'Historical Trades'!A3812</x:f>
      </x:c>
      <x:c r="B3812" s="0">
        <x:f>'Historical Trades'!B3812</x:f>
      </x:c>
      <x:c r="C3812" s="23">
        <x:f>'Historical Trades'!C3812</x:f>
      </x:c>
      <x:c r="D3812" s="0">
        <x:f>'Historical Trades'!D3812</x:f>
      </x:c>
      <x:c r="E3812" s="23">
        <x:f>'Historical Trades'!E3812</x:f>
      </x:c>
      <x:c r="F3812" s="0">
        <x:f>'Historical Trades'!F3812</x:f>
      </x:c>
      <x:c r="G3812" s="0">
        <x:f>'Historical Trades'!G3812</x:f>
      </x:c>
      <x:c r="H3812" s="0">
        <x:f>'Historical Trades'!H3812</x:f>
      </x:c>
      <x:c r="I3812" s="0">
        <x:f>'Historical Trades'!I3812</x:f>
      </x:c>
      <x:c r="J3812" s="0">
        <x:f>'Historical Trades'!J3812</x:f>
      </x:c>
      <x:c r="K3812" s="0">
        <x:f>'Historical Trades'!K3812</x:f>
      </x:c>
      <x:c r="L3812" s="0">
        <x:f>'Historical Trades'!L3812</x:f>
      </x:c>
      <x:c r="M3812" s="0">
        <x:f>'Historical Trades'!M3812</x:f>
      </x:c>
      <x:c r="N3812" s="0">
        <x:f>CLEAN('Historical Trades'!O3812)</x:f>
      </x:c>
      <x:c r="P3812" s="14">
        <x:f>IF(G3812="sell",M3812,-M3812)</x:f>
      </x:c>
      <x:c r="Q3812" s="14">
        <x:f>VLOOKUP(N3812,'Currency Rates'!$A$3:$C$32,3,0)</x:f>
      </x:c>
      <x:c r="R3812" s="0">
        <x:f>IF(A3812="SPUS",0,IF(A3812="FWD",0,P3812/Q3812))</x:f>
      </x:c>
    </x:row>
    <x:row r="3813" spans="1:19" x14ac:dyDescent="0.3">
      <x:c r="A3813" s="0">
        <x:f>'Historical Trades'!A3813</x:f>
      </x:c>
      <x:c r="B3813" s="0">
        <x:f>'Historical Trades'!B3813</x:f>
      </x:c>
      <x:c r="C3813" s="23">
        <x:f>'Historical Trades'!C3813</x:f>
      </x:c>
      <x:c r="D3813" s="0">
        <x:f>'Historical Trades'!D3813</x:f>
      </x:c>
      <x:c r="E3813" s="23">
        <x:f>'Historical Trades'!E3813</x:f>
      </x:c>
      <x:c r="F3813" s="0">
        <x:f>'Historical Trades'!F3813</x:f>
      </x:c>
      <x:c r="G3813" s="0">
        <x:f>'Historical Trades'!G3813</x:f>
      </x:c>
      <x:c r="H3813" s="0">
        <x:f>'Historical Trades'!H3813</x:f>
      </x:c>
      <x:c r="I3813" s="0">
        <x:f>'Historical Trades'!I3813</x:f>
      </x:c>
      <x:c r="J3813" s="0">
        <x:f>'Historical Trades'!J3813</x:f>
      </x:c>
      <x:c r="K3813" s="0">
        <x:f>'Historical Trades'!K3813</x:f>
      </x:c>
      <x:c r="L3813" s="0">
        <x:f>'Historical Trades'!L3813</x:f>
      </x:c>
      <x:c r="M3813" s="0">
        <x:f>'Historical Trades'!M3813</x:f>
      </x:c>
      <x:c r="N3813" s="0">
        <x:f>CLEAN('Historical Trades'!O3813)</x:f>
      </x:c>
      <x:c r="P3813" s="14">
        <x:f>IF(G3813="sell",M3813,-M3813)</x:f>
      </x:c>
      <x:c r="Q3813" s="14">
        <x:f>VLOOKUP(N3813,'Currency Rates'!$A$3:$C$32,3,0)</x:f>
      </x:c>
      <x:c r="R3813" s="0">
        <x:f>IF(A3813="SPUS",0,IF(A3813="FWD",0,P3813/Q3813))</x:f>
      </x:c>
    </x:row>
    <x:row r="3814" spans="1:19" x14ac:dyDescent="0.3">
      <x:c r="A3814" s="0">
        <x:f>'Historical Trades'!A3814</x:f>
      </x:c>
      <x:c r="B3814" s="0">
        <x:f>'Historical Trades'!B3814</x:f>
      </x:c>
      <x:c r="C3814" s="23">
        <x:f>'Historical Trades'!C3814</x:f>
      </x:c>
      <x:c r="D3814" s="0">
        <x:f>'Historical Trades'!D3814</x:f>
      </x:c>
      <x:c r="E3814" s="23">
        <x:f>'Historical Trades'!E3814</x:f>
      </x:c>
      <x:c r="F3814" s="0">
        <x:f>'Historical Trades'!F3814</x:f>
      </x:c>
      <x:c r="G3814" s="0">
        <x:f>'Historical Trades'!G3814</x:f>
      </x:c>
      <x:c r="H3814" s="0">
        <x:f>'Historical Trades'!H3814</x:f>
      </x:c>
      <x:c r="I3814" s="0">
        <x:f>'Historical Trades'!I3814</x:f>
      </x:c>
      <x:c r="J3814" s="0">
        <x:f>'Historical Trades'!J3814</x:f>
      </x:c>
      <x:c r="K3814" s="0">
        <x:f>'Historical Trades'!K3814</x:f>
      </x:c>
      <x:c r="L3814" s="0">
        <x:f>'Historical Trades'!L3814</x:f>
      </x:c>
      <x:c r="M3814" s="0">
        <x:f>'Historical Trades'!M3814</x:f>
      </x:c>
      <x:c r="N3814" s="0">
        <x:f>CLEAN('Historical Trades'!O3814)</x:f>
      </x:c>
      <x:c r="P3814" s="14">
        <x:f>IF(G3814="sell",M3814,-M3814)</x:f>
      </x:c>
      <x:c r="Q3814" s="14">
        <x:f>VLOOKUP(N3814,'Currency Rates'!$A$3:$C$32,3,0)</x:f>
      </x:c>
      <x:c r="R3814" s="0">
        <x:f>IF(A3814="SPUS",0,IF(A3814="FWD",0,P3814/Q3814))</x:f>
      </x:c>
    </x:row>
    <x:row r="3815" spans="1:19" x14ac:dyDescent="0.3">
      <x:c r="A3815" s="0">
        <x:f>'Historical Trades'!A3815</x:f>
      </x:c>
      <x:c r="B3815" s="0">
        <x:f>'Historical Trades'!B3815</x:f>
      </x:c>
      <x:c r="C3815" s="23">
        <x:f>'Historical Trades'!C3815</x:f>
      </x:c>
      <x:c r="D3815" s="0">
        <x:f>'Historical Trades'!D3815</x:f>
      </x:c>
      <x:c r="E3815" s="23">
        <x:f>'Historical Trades'!E3815</x:f>
      </x:c>
      <x:c r="F3815" s="0">
        <x:f>'Historical Trades'!F3815</x:f>
      </x:c>
      <x:c r="G3815" s="0">
        <x:f>'Historical Trades'!G3815</x:f>
      </x:c>
      <x:c r="H3815" s="0">
        <x:f>'Historical Trades'!H3815</x:f>
      </x:c>
      <x:c r="I3815" s="0">
        <x:f>'Historical Trades'!I3815</x:f>
      </x:c>
      <x:c r="J3815" s="0">
        <x:f>'Historical Trades'!J3815</x:f>
      </x:c>
      <x:c r="K3815" s="0">
        <x:f>'Historical Trades'!K3815</x:f>
      </x:c>
      <x:c r="L3815" s="0">
        <x:f>'Historical Trades'!L3815</x:f>
      </x:c>
      <x:c r="M3815" s="0">
        <x:f>'Historical Trades'!M3815</x:f>
      </x:c>
      <x:c r="N3815" s="0">
        <x:f>CLEAN('Historical Trades'!O3815)</x:f>
      </x:c>
      <x:c r="P3815" s="14">
        <x:f>IF(G3815="sell",M3815,-M3815)</x:f>
      </x:c>
      <x:c r="Q3815" s="14">
        <x:f>VLOOKUP(N3815,'Currency Rates'!$A$3:$C$32,3,0)</x:f>
      </x:c>
      <x:c r="R3815" s="0">
        <x:f>IF(A3815="SPUS",0,IF(A3815="FWD",0,P3815/Q3815))</x:f>
      </x:c>
    </x:row>
    <x:row r="3816" spans="1:19" x14ac:dyDescent="0.3">
      <x:c r="A3816" s="0">
        <x:f>'Historical Trades'!A3816</x:f>
      </x:c>
      <x:c r="B3816" s="0">
        <x:f>'Historical Trades'!B3816</x:f>
      </x:c>
      <x:c r="C3816" s="23">
        <x:f>'Historical Trades'!C3816</x:f>
      </x:c>
      <x:c r="D3816" s="0">
        <x:f>'Historical Trades'!D3816</x:f>
      </x:c>
      <x:c r="E3816" s="23">
        <x:f>'Historical Trades'!E3816</x:f>
      </x:c>
      <x:c r="F3816" s="0">
        <x:f>'Historical Trades'!F3816</x:f>
      </x:c>
      <x:c r="G3816" s="0">
        <x:f>'Historical Trades'!G3816</x:f>
      </x:c>
      <x:c r="H3816" s="0">
        <x:f>'Historical Trades'!H3816</x:f>
      </x:c>
      <x:c r="I3816" s="0">
        <x:f>'Historical Trades'!I3816</x:f>
      </x:c>
      <x:c r="J3816" s="0">
        <x:f>'Historical Trades'!J3816</x:f>
      </x:c>
      <x:c r="K3816" s="0">
        <x:f>'Historical Trades'!K3816</x:f>
      </x:c>
      <x:c r="L3816" s="0">
        <x:f>'Historical Trades'!L3816</x:f>
      </x:c>
      <x:c r="M3816" s="0">
        <x:f>'Historical Trades'!M3816</x:f>
      </x:c>
      <x:c r="N3816" s="0">
        <x:f>CLEAN('Historical Trades'!O3816)</x:f>
      </x:c>
      <x:c r="P3816" s="14">
        <x:f>IF(G3816="sell",M3816,-M3816)</x:f>
      </x:c>
      <x:c r="Q3816" s="14">
        <x:f>VLOOKUP(N3816,'Currency Rates'!$A$3:$C$32,3,0)</x:f>
      </x:c>
      <x:c r="R3816" s="0">
        <x:f>IF(A3816="SPUS",0,IF(A3816="FWD",0,P3816/Q3816))</x:f>
      </x:c>
    </x:row>
    <x:row r="3817" spans="1:19" x14ac:dyDescent="0.3">
      <x:c r="A3817" s="0">
        <x:f>'Historical Trades'!A3817</x:f>
      </x:c>
      <x:c r="B3817" s="0">
        <x:f>'Historical Trades'!B3817</x:f>
      </x:c>
      <x:c r="C3817" s="23">
        <x:f>'Historical Trades'!C3817</x:f>
      </x:c>
      <x:c r="D3817" s="0">
        <x:f>'Historical Trades'!D3817</x:f>
      </x:c>
      <x:c r="E3817" s="23">
        <x:f>'Historical Trades'!E3817</x:f>
      </x:c>
      <x:c r="F3817" s="0">
        <x:f>'Historical Trades'!F3817</x:f>
      </x:c>
      <x:c r="G3817" s="0">
        <x:f>'Historical Trades'!G3817</x:f>
      </x:c>
      <x:c r="H3817" s="0">
        <x:f>'Historical Trades'!H3817</x:f>
      </x:c>
      <x:c r="I3817" s="0">
        <x:f>'Historical Trades'!I3817</x:f>
      </x:c>
      <x:c r="J3817" s="0">
        <x:f>'Historical Trades'!J3817</x:f>
      </x:c>
      <x:c r="K3817" s="0">
        <x:f>'Historical Trades'!K3817</x:f>
      </x:c>
      <x:c r="L3817" s="0">
        <x:f>'Historical Trades'!L3817</x:f>
      </x:c>
      <x:c r="M3817" s="0">
        <x:f>'Historical Trades'!M3817</x:f>
      </x:c>
      <x:c r="N3817" s="0">
        <x:f>CLEAN('Historical Trades'!O3817)</x:f>
      </x:c>
      <x:c r="P3817" s="14">
        <x:f>IF(G3817="sell",M3817,-M3817)</x:f>
      </x:c>
      <x:c r="Q3817" s="14">
        <x:f>VLOOKUP(N3817,'Currency Rates'!$A$3:$C$32,3,0)</x:f>
      </x:c>
      <x:c r="R3817" s="0">
        <x:f>IF(A3817="SPUS",0,IF(A3817="FWD",0,P3817/Q3817))</x:f>
      </x:c>
    </x:row>
    <x:row r="3818" spans="1:19" x14ac:dyDescent="0.3">
      <x:c r="A3818" s="0">
        <x:f>'Historical Trades'!A3818</x:f>
      </x:c>
      <x:c r="B3818" s="0">
        <x:f>'Historical Trades'!B3818</x:f>
      </x:c>
      <x:c r="C3818" s="23">
        <x:f>'Historical Trades'!C3818</x:f>
      </x:c>
      <x:c r="D3818" s="0">
        <x:f>'Historical Trades'!D3818</x:f>
      </x:c>
      <x:c r="E3818" s="23">
        <x:f>'Historical Trades'!E3818</x:f>
      </x:c>
      <x:c r="F3818" s="0">
        <x:f>'Historical Trades'!F3818</x:f>
      </x:c>
      <x:c r="G3818" s="0">
        <x:f>'Historical Trades'!G3818</x:f>
      </x:c>
      <x:c r="H3818" s="0">
        <x:f>'Historical Trades'!H3818</x:f>
      </x:c>
      <x:c r="I3818" s="0">
        <x:f>'Historical Trades'!I3818</x:f>
      </x:c>
      <x:c r="J3818" s="0">
        <x:f>'Historical Trades'!J3818</x:f>
      </x:c>
      <x:c r="K3818" s="0">
        <x:f>'Historical Trades'!K3818</x:f>
      </x:c>
      <x:c r="L3818" s="0">
        <x:f>'Historical Trades'!L3818</x:f>
      </x:c>
      <x:c r="M3818" s="0">
        <x:f>'Historical Trades'!M3818</x:f>
      </x:c>
      <x:c r="N3818" s="0">
        <x:f>CLEAN('Historical Trades'!O3818)</x:f>
      </x:c>
      <x:c r="P3818" s="14">
        <x:f>IF(G3818="sell",M3818,-M3818)</x:f>
      </x:c>
      <x:c r="Q3818" s="14">
        <x:f>VLOOKUP(N3818,'Currency Rates'!$A$3:$C$32,3,0)</x:f>
      </x:c>
      <x:c r="R3818" s="0">
        <x:f>IF(A3818="SPUS",0,IF(A3818="FWD",0,P3818/Q3818))</x:f>
      </x:c>
    </x:row>
    <x:row r="3819" spans="1:19" x14ac:dyDescent="0.3">
      <x:c r="A3819" s="0">
        <x:f>'Historical Trades'!A3819</x:f>
      </x:c>
      <x:c r="B3819" s="0">
        <x:f>'Historical Trades'!B3819</x:f>
      </x:c>
      <x:c r="C3819" s="23">
        <x:f>'Historical Trades'!C3819</x:f>
      </x:c>
      <x:c r="D3819" s="0">
        <x:f>'Historical Trades'!D3819</x:f>
      </x:c>
      <x:c r="E3819" s="23">
        <x:f>'Historical Trades'!E3819</x:f>
      </x:c>
      <x:c r="F3819" s="0">
        <x:f>'Historical Trades'!F3819</x:f>
      </x:c>
      <x:c r="G3819" s="0">
        <x:f>'Historical Trades'!G3819</x:f>
      </x:c>
      <x:c r="H3819" s="0">
        <x:f>'Historical Trades'!H3819</x:f>
      </x:c>
      <x:c r="I3819" s="0">
        <x:f>'Historical Trades'!I3819</x:f>
      </x:c>
      <x:c r="J3819" s="0">
        <x:f>'Historical Trades'!J3819</x:f>
      </x:c>
      <x:c r="K3819" s="0">
        <x:f>'Historical Trades'!K3819</x:f>
      </x:c>
      <x:c r="L3819" s="0">
        <x:f>'Historical Trades'!L3819</x:f>
      </x:c>
      <x:c r="M3819" s="0">
        <x:f>'Historical Trades'!M3819</x:f>
      </x:c>
      <x:c r="N3819" s="0">
        <x:f>CLEAN('Historical Trades'!O3819)</x:f>
      </x:c>
      <x:c r="P3819" s="14">
        <x:f>IF(G3819="sell",M3819,-M3819)</x:f>
      </x:c>
      <x:c r="Q3819" s="14">
        <x:f>VLOOKUP(N3819,'Currency Rates'!$A$3:$C$32,3,0)</x:f>
      </x:c>
      <x:c r="R3819" s="0">
        <x:f>IF(A3819="SPUS",0,IF(A3819="FWD",0,P3819/Q3819))</x:f>
      </x:c>
    </x:row>
    <x:row r="3820" spans="1:19" x14ac:dyDescent="0.3">
      <x:c r="A3820" s="0">
        <x:f>'Historical Trades'!A3820</x:f>
      </x:c>
      <x:c r="B3820" s="0">
        <x:f>'Historical Trades'!B3820</x:f>
      </x:c>
      <x:c r="C3820" s="23">
        <x:f>'Historical Trades'!C3820</x:f>
      </x:c>
      <x:c r="D3820" s="0">
        <x:f>'Historical Trades'!D3820</x:f>
      </x:c>
      <x:c r="E3820" s="23">
        <x:f>'Historical Trades'!E3820</x:f>
      </x:c>
      <x:c r="F3820" s="0">
        <x:f>'Historical Trades'!F3820</x:f>
      </x:c>
      <x:c r="G3820" s="0">
        <x:f>'Historical Trades'!G3820</x:f>
      </x:c>
      <x:c r="H3820" s="0">
        <x:f>'Historical Trades'!H3820</x:f>
      </x:c>
      <x:c r="I3820" s="0">
        <x:f>'Historical Trades'!I3820</x:f>
      </x:c>
      <x:c r="J3820" s="0">
        <x:f>'Historical Trades'!J3820</x:f>
      </x:c>
      <x:c r="K3820" s="0">
        <x:f>'Historical Trades'!K3820</x:f>
      </x:c>
      <x:c r="L3820" s="0">
        <x:f>'Historical Trades'!L3820</x:f>
      </x:c>
      <x:c r="M3820" s="0">
        <x:f>'Historical Trades'!M3820</x:f>
      </x:c>
      <x:c r="N3820" s="0">
        <x:f>CLEAN('Historical Trades'!O3820)</x:f>
      </x:c>
      <x:c r="P3820" s="14">
        <x:f>IF(G3820="sell",M3820,-M3820)</x:f>
      </x:c>
      <x:c r="Q3820" s="14">
        <x:f>VLOOKUP(N3820,'Currency Rates'!$A$3:$C$32,3,0)</x:f>
      </x:c>
      <x:c r="R3820" s="0">
        <x:f>IF(A3820="SPUS",0,IF(A3820="FWD",0,P3820/Q3820))</x:f>
      </x:c>
    </x:row>
    <x:row r="3821" spans="1:19" x14ac:dyDescent="0.3">
      <x:c r="A3821" s="0">
        <x:f>'Historical Trades'!A3821</x:f>
      </x:c>
      <x:c r="B3821" s="0">
        <x:f>'Historical Trades'!B3821</x:f>
      </x:c>
      <x:c r="C3821" s="23">
        <x:f>'Historical Trades'!C3821</x:f>
      </x:c>
      <x:c r="D3821" s="0">
        <x:f>'Historical Trades'!D3821</x:f>
      </x:c>
      <x:c r="E3821" s="23">
        <x:f>'Historical Trades'!E3821</x:f>
      </x:c>
      <x:c r="F3821" s="0">
        <x:f>'Historical Trades'!F3821</x:f>
      </x:c>
      <x:c r="G3821" s="0">
        <x:f>'Historical Trades'!G3821</x:f>
      </x:c>
      <x:c r="H3821" s="0">
        <x:f>'Historical Trades'!H3821</x:f>
      </x:c>
      <x:c r="I3821" s="0">
        <x:f>'Historical Trades'!I3821</x:f>
      </x:c>
      <x:c r="J3821" s="0">
        <x:f>'Historical Trades'!J3821</x:f>
      </x:c>
      <x:c r="K3821" s="0">
        <x:f>'Historical Trades'!K3821</x:f>
      </x:c>
      <x:c r="L3821" s="0">
        <x:f>'Historical Trades'!L3821</x:f>
      </x:c>
      <x:c r="M3821" s="0">
        <x:f>'Historical Trades'!M3821</x:f>
      </x:c>
      <x:c r="N3821" s="0">
        <x:f>CLEAN('Historical Trades'!O3821)</x:f>
      </x:c>
      <x:c r="P3821" s="14">
        <x:f>IF(G3821="sell",M3821,-M3821)</x:f>
      </x:c>
      <x:c r="Q3821" s="14">
        <x:f>VLOOKUP(N3821,'Currency Rates'!$A$3:$C$32,3,0)</x:f>
      </x:c>
      <x:c r="R3821" s="0">
        <x:f>IF(A3821="SPUS",0,IF(A3821="FWD",0,P3821/Q3821))</x:f>
      </x:c>
    </x:row>
    <x:row r="3822" spans="1:19" x14ac:dyDescent="0.3">
      <x:c r="A3822" s="0">
        <x:f>'Historical Trades'!A3822</x:f>
      </x:c>
      <x:c r="B3822" s="0">
        <x:f>'Historical Trades'!B3822</x:f>
      </x:c>
      <x:c r="C3822" s="23">
        <x:f>'Historical Trades'!C3822</x:f>
      </x:c>
      <x:c r="D3822" s="0">
        <x:f>'Historical Trades'!D3822</x:f>
      </x:c>
      <x:c r="E3822" s="23">
        <x:f>'Historical Trades'!E3822</x:f>
      </x:c>
      <x:c r="F3822" s="0">
        <x:f>'Historical Trades'!F3822</x:f>
      </x:c>
      <x:c r="G3822" s="0">
        <x:f>'Historical Trades'!G3822</x:f>
      </x:c>
      <x:c r="H3822" s="0">
        <x:f>'Historical Trades'!H3822</x:f>
      </x:c>
      <x:c r="I3822" s="0">
        <x:f>'Historical Trades'!I3822</x:f>
      </x:c>
      <x:c r="J3822" s="0">
        <x:f>'Historical Trades'!J3822</x:f>
      </x:c>
      <x:c r="K3822" s="0">
        <x:f>'Historical Trades'!K3822</x:f>
      </x:c>
      <x:c r="L3822" s="0">
        <x:f>'Historical Trades'!L3822</x:f>
      </x:c>
      <x:c r="M3822" s="0">
        <x:f>'Historical Trades'!M3822</x:f>
      </x:c>
      <x:c r="N3822" s="0">
        <x:f>CLEAN('Historical Trades'!O3822)</x:f>
      </x:c>
      <x:c r="P3822" s="14">
        <x:f>IF(G3822="sell",M3822,-M3822)</x:f>
      </x:c>
      <x:c r="Q3822" s="14">
        <x:f>VLOOKUP(N3822,'Currency Rates'!$A$3:$C$32,3,0)</x:f>
      </x:c>
      <x:c r="R3822" s="0">
        <x:f>IF(A3822="SPUS",0,IF(A3822="FWD",0,P3822/Q3822))</x:f>
      </x:c>
    </x:row>
    <x:row r="3823" spans="1:19" x14ac:dyDescent="0.3">
      <x:c r="A3823" s="0">
        <x:f>'Historical Trades'!A3823</x:f>
      </x:c>
      <x:c r="B3823" s="0">
        <x:f>'Historical Trades'!B3823</x:f>
      </x:c>
      <x:c r="C3823" s="23">
        <x:f>'Historical Trades'!C3823</x:f>
      </x:c>
      <x:c r="D3823" s="0">
        <x:f>'Historical Trades'!D3823</x:f>
      </x:c>
      <x:c r="E3823" s="23">
        <x:f>'Historical Trades'!E3823</x:f>
      </x:c>
      <x:c r="F3823" s="0">
        <x:f>'Historical Trades'!F3823</x:f>
      </x:c>
      <x:c r="G3823" s="0">
        <x:f>'Historical Trades'!G3823</x:f>
      </x:c>
      <x:c r="H3823" s="0">
        <x:f>'Historical Trades'!H3823</x:f>
      </x:c>
      <x:c r="I3823" s="0">
        <x:f>'Historical Trades'!I3823</x:f>
      </x:c>
      <x:c r="J3823" s="0">
        <x:f>'Historical Trades'!J3823</x:f>
      </x:c>
      <x:c r="K3823" s="0">
        <x:f>'Historical Trades'!K3823</x:f>
      </x:c>
      <x:c r="L3823" s="0">
        <x:f>'Historical Trades'!L3823</x:f>
      </x:c>
      <x:c r="M3823" s="0">
        <x:f>'Historical Trades'!M3823</x:f>
      </x:c>
      <x:c r="N3823" s="0">
        <x:f>CLEAN('Historical Trades'!O3823)</x:f>
      </x:c>
      <x:c r="P3823" s="14">
        <x:f>IF(G3823="sell",M3823,-M3823)</x:f>
      </x:c>
      <x:c r="Q3823" s="14">
        <x:f>VLOOKUP(N3823,'Currency Rates'!$A$3:$C$32,3,0)</x:f>
      </x:c>
      <x:c r="R3823" s="0">
        <x:f>IF(A3823="SPUS",0,IF(A3823="FWD",0,P3823/Q3823))</x:f>
      </x:c>
    </x:row>
    <x:row r="3824" spans="1:19" x14ac:dyDescent="0.3">
      <x:c r="A3824" s="0">
        <x:f>'Historical Trades'!A3824</x:f>
      </x:c>
      <x:c r="B3824" s="0">
        <x:f>'Historical Trades'!B3824</x:f>
      </x:c>
      <x:c r="C3824" s="23">
        <x:f>'Historical Trades'!C3824</x:f>
      </x:c>
      <x:c r="D3824" s="0">
        <x:f>'Historical Trades'!D3824</x:f>
      </x:c>
      <x:c r="E3824" s="23">
        <x:f>'Historical Trades'!E3824</x:f>
      </x:c>
      <x:c r="F3824" s="0">
        <x:f>'Historical Trades'!F3824</x:f>
      </x:c>
      <x:c r="G3824" s="0">
        <x:f>'Historical Trades'!G3824</x:f>
      </x:c>
      <x:c r="H3824" s="0">
        <x:f>'Historical Trades'!H3824</x:f>
      </x:c>
      <x:c r="I3824" s="0">
        <x:f>'Historical Trades'!I3824</x:f>
      </x:c>
      <x:c r="J3824" s="0">
        <x:f>'Historical Trades'!J3824</x:f>
      </x:c>
      <x:c r="K3824" s="0">
        <x:f>'Historical Trades'!K3824</x:f>
      </x:c>
      <x:c r="L3824" s="0">
        <x:f>'Historical Trades'!L3824</x:f>
      </x:c>
      <x:c r="M3824" s="0">
        <x:f>'Historical Trades'!M3824</x:f>
      </x:c>
      <x:c r="N3824" s="0">
        <x:f>CLEAN('Historical Trades'!O3824)</x:f>
      </x:c>
      <x:c r="P3824" s="14">
        <x:f>IF(G3824="sell",M3824,-M3824)</x:f>
      </x:c>
      <x:c r="Q3824" s="14">
        <x:f>VLOOKUP(N3824,'Currency Rates'!$A$3:$C$32,3,0)</x:f>
      </x:c>
      <x:c r="R3824" s="0">
        <x:f>IF(A3824="SPUS",0,IF(A3824="FWD",0,P3824/Q3824))</x:f>
      </x:c>
    </x:row>
    <x:row r="3825" spans="1:19" x14ac:dyDescent="0.3">
      <x:c r="A3825" s="0">
        <x:f>'Historical Trades'!A3825</x:f>
      </x:c>
      <x:c r="B3825" s="0">
        <x:f>'Historical Trades'!B3825</x:f>
      </x:c>
      <x:c r="C3825" s="23">
        <x:f>'Historical Trades'!C3825</x:f>
      </x:c>
      <x:c r="D3825" s="0">
        <x:f>'Historical Trades'!D3825</x:f>
      </x:c>
      <x:c r="E3825" s="23">
        <x:f>'Historical Trades'!E3825</x:f>
      </x:c>
      <x:c r="F3825" s="0">
        <x:f>'Historical Trades'!F3825</x:f>
      </x:c>
      <x:c r="G3825" s="0">
        <x:f>'Historical Trades'!G3825</x:f>
      </x:c>
      <x:c r="H3825" s="0">
        <x:f>'Historical Trades'!H3825</x:f>
      </x:c>
      <x:c r="I3825" s="0">
        <x:f>'Historical Trades'!I3825</x:f>
      </x:c>
      <x:c r="J3825" s="0">
        <x:f>'Historical Trades'!J3825</x:f>
      </x:c>
      <x:c r="K3825" s="0">
        <x:f>'Historical Trades'!K3825</x:f>
      </x:c>
      <x:c r="L3825" s="0">
        <x:f>'Historical Trades'!L3825</x:f>
      </x:c>
      <x:c r="M3825" s="0">
        <x:f>'Historical Trades'!M3825</x:f>
      </x:c>
      <x:c r="N3825" s="0">
        <x:f>CLEAN('Historical Trades'!O3825)</x:f>
      </x:c>
      <x:c r="P3825" s="14">
        <x:f>IF(G3825="sell",M3825,-M3825)</x:f>
      </x:c>
      <x:c r="Q3825" s="14">
        <x:f>VLOOKUP(N3825,'Currency Rates'!$A$3:$C$32,3,0)</x:f>
      </x:c>
      <x:c r="R3825" s="0">
        <x:f>IF(A3825="SPUS",0,IF(A3825="FWD",0,P3825/Q3825))</x:f>
      </x:c>
    </x:row>
    <x:row r="3826" spans="1:19" x14ac:dyDescent="0.3">
      <x:c r="A3826" s="0">
        <x:f>'Historical Trades'!A3826</x:f>
      </x:c>
      <x:c r="B3826" s="0">
        <x:f>'Historical Trades'!B3826</x:f>
      </x:c>
      <x:c r="C3826" s="23">
        <x:f>'Historical Trades'!C3826</x:f>
      </x:c>
      <x:c r="D3826" s="0">
        <x:f>'Historical Trades'!D3826</x:f>
      </x:c>
      <x:c r="E3826" s="23">
        <x:f>'Historical Trades'!E3826</x:f>
      </x:c>
      <x:c r="F3826" s="0">
        <x:f>'Historical Trades'!F3826</x:f>
      </x:c>
      <x:c r="G3826" s="0">
        <x:f>'Historical Trades'!G3826</x:f>
      </x:c>
      <x:c r="H3826" s="0">
        <x:f>'Historical Trades'!H3826</x:f>
      </x:c>
      <x:c r="I3826" s="0">
        <x:f>'Historical Trades'!I3826</x:f>
      </x:c>
      <x:c r="J3826" s="0">
        <x:f>'Historical Trades'!J3826</x:f>
      </x:c>
      <x:c r="K3826" s="0">
        <x:f>'Historical Trades'!K3826</x:f>
      </x:c>
      <x:c r="L3826" s="0">
        <x:f>'Historical Trades'!L3826</x:f>
      </x:c>
      <x:c r="M3826" s="0">
        <x:f>'Historical Trades'!M3826</x:f>
      </x:c>
      <x:c r="N3826" s="0">
        <x:f>CLEAN('Historical Trades'!O3826)</x:f>
      </x:c>
      <x:c r="P3826" s="14">
        <x:f>IF(G3826="sell",M3826,-M3826)</x:f>
      </x:c>
      <x:c r="Q3826" s="14">
        <x:f>VLOOKUP(N3826,'Currency Rates'!$A$3:$C$32,3,0)</x:f>
      </x:c>
      <x:c r="R3826" s="0">
        <x:f>IF(A3826="SPUS",0,IF(A3826="FWD",0,P3826/Q3826))</x:f>
      </x:c>
    </x:row>
    <x:row r="3827" spans="1:19" x14ac:dyDescent="0.3">
      <x:c r="A3827" s="0">
        <x:f>'Historical Trades'!A3827</x:f>
      </x:c>
      <x:c r="B3827" s="0">
        <x:f>'Historical Trades'!B3827</x:f>
      </x:c>
      <x:c r="C3827" s="23">
        <x:f>'Historical Trades'!C3827</x:f>
      </x:c>
      <x:c r="D3827" s="0">
        <x:f>'Historical Trades'!D3827</x:f>
      </x:c>
      <x:c r="E3827" s="23">
        <x:f>'Historical Trades'!E3827</x:f>
      </x:c>
      <x:c r="F3827" s="0">
        <x:f>'Historical Trades'!F3827</x:f>
      </x:c>
      <x:c r="G3827" s="0">
        <x:f>'Historical Trades'!G3827</x:f>
      </x:c>
      <x:c r="H3827" s="0">
        <x:f>'Historical Trades'!H3827</x:f>
      </x:c>
      <x:c r="I3827" s="0">
        <x:f>'Historical Trades'!I3827</x:f>
      </x:c>
      <x:c r="J3827" s="0">
        <x:f>'Historical Trades'!J3827</x:f>
      </x:c>
      <x:c r="K3827" s="0">
        <x:f>'Historical Trades'!K3827</x:f>
      </x:c>
      <x:c r="L3827" s="0">
        <x:f>'Historical Trades'!L3827</x:f>
      </x:c>
      <x:c r="M3827" s="0">
        <x:f>'Historical Trades'!M3827</x:f>
      </x:c>
      <x:c r="N3827" s="0">
        <x:f>CLEAN('Historical Trades'!O3827)</x:f>
      </x:c>
      <x:c r="P3827" s="14">
        <x:f>IF(G3827="sell",M3827,-M3827)</x:f>
      </x:c>
      <x:c r="Q3827" s="14">
        <x:f>VLOOKUP(N3827,'Currency Rates'!$A$3:$C$32,3,0)</x:f>
      </x:c>
      <x:c r="R3827" s="0">
        <x:f>IF(A3827="SPUS",0,IF(A3827="FWD",0,P3827/Q3827))</x:f>
      </x:c>
    </x:row>
    <x:row r="3828" spans="1:19" x14ac:dyDescent="0.3">
      <x:c r="A3828" s="0">
        <x:f>'Historical Trades'!A3828</x:f>
      </x:c>
      <x:c r="B3828" s="0">
        <x:f>'Historical Trades'!B3828</x:f>
      </x:c>
      <x:c r="C3828" s="23">
        <x:f>'Historical Trades'!C3828</x:f>
      </x:c>
      <x:c r="D3828" s="0">
        <x:f>'Historical Trades'!D3828</x:f>
      </x:c>
      <x:c r="E3828" s="23">
        <x:f>'Historical Trades'!E3828</x:f>
      </x:c>
      <x:c r="F3828" s="0">
        <x:f>'Historical Trades'!F3828</x:f>
      </x:c>
      <x:c r="G3828" s="0">
        <x:f>'Historical Trades'!G3828</x:f>
      </x:c>
      <x:c r="H3828" s="0">
        <x:f>'Historical Trades'!H3828</x:f>
      </x:c>
      <x:c r="I3828" s="0">
        <x:f>'Historical Trades'!I3828</x:f>
      </x:c>
      <x:c r="J3828" s="0">
        <x:f>'Historical Trades'!J3828</x:f>
      </x:c>
      <x:c r="K3828" s="0">
        <x:f>'Historical Trades'!K3828</x:f>
      </x:c>
      <x:c r="L3828" s="0">
        <x:f>'Historical Trades'!L3828</x:f>
      </x:c>
      <x:c r="M3828" s="0">
        <x:f>'Historical Trades'!M3828</x:f>
      </x:c>
      <x:c r="N3828" s="0">
        <x:f>CLEAN('Historical Trades'!O3828)</x:f>
      </x:c>
      <x:c r="P3828" s="14">
        <x:f>IF(G3828="sell",M3828,-M3828)</x:f>
      </x:c>
      <x:c r="Q3828" s="14">
        <x:f>VLOOKUP(N3828,'Currency Rates'!$A$3:$C$32,3,0)</x:f>
      </x:c>
      <x:c r="R3828" s="0">
        <x:f>IF(A3828="SPUS",0,IF(A3828="FWD",0,P3828/Q3828))</x:f>
      </x:c>
    </x:row>
    <x:row r="3829" spans="1:19" x14ac:dyDescent="0.3">
      <x:c r="A3829" s="0">
        <x:f>'Historical Trades'!A3829</x:f>
      </x:c>
      <x:c r="B3829" s="0">
        <x:f>'Historical Trades'!B3829</x:f>
      </x:c>
      <x:c r="C3829" s="23">
        <x:f>'Historical Trades'!C3829</x:f>
      </x:c>
      <x:c r="D3829" s="0">
        <x:f>'Historical Trades'!D3829</x:f>
      </x:c>
      <x:c r="E3829" s="23">
        <x:f>'Historical Trades'!E3829</x:f>
      </x:c>
      <x:c r="F3829" s="0">
        <x:f>'Historical Trades'!F3829</x:f>
      </x:c>
      <x:c r="G3829" s="0">
        <x:f>'Historical Trades'!G3829</x:f>
      </x:c>
      <x:c r="H3829" s="0">
        <x:f>'Historical Trades'!H3829</x:f>
      </x:c>
      <x:c r="I3829" s="0">
        <x:f>'Historical Trades'!I3829</x:f>
      </x:c>
      <x:c r="J3829" s="0">
        <x:f>'Historical Trades'!J3829</x:f>
      </x:c>
      <x:c r="K3829" s="0">
        <x:f>'Historical Trades'!K3829</x:f>
      </x:c>
      <x:c r="L3829" s="0">
        <x:f>'Historical Trades'!L3829</x:f>
      </x:c>
      <x:c r="M3829" s="0">
        <x:f>'Historical Trades'!M3829</x:f>
      </x:c>
      <x:c r="N3829" s="0">
        <x:f>CLEAN('Historical Trades'!O3829)</x:f>
      </x:c>
      <x:c r="P3829" s="14">
        <x:f>IF(G3829="sell",M3829,-M3829)</x:f>
      </x:c>
      <x:c r="Q3829" s="14">
        <x:f>VLOOKUP(N3829,'Currency Rates'!$A$3:$C$32,3,0)</x:f>
      </x:c>
      <x:c r="R3829" s="0">
        <x:f>IF(A3829="SPUS",0,IF(A3829="FWD",0,P3829/Q3829))</x:f>
      </x:c>
    </x:row>
    <x:row r="3830" spans="1:19" x14ac:dyDescent="0.3">
      <x:c r="A3830" s="0">
        <x:f>'Historical Trades'!A3830</x:f>
      </x:c>
      <x:c r="B3830" s="0">
        <x:f>'Historical Trades'!B3830</x:f>
      </x:c>
      <x:c r="C3830" s="23">
        <x:f>'Historical Trades'!C3830</x:f>
      </x:c>
      <x:c r="D3830" s="0">
        <x:f>'Historical Trades'!D3830</x:f>
      </x:c>
      <x:c r="E3830" s="23">
        <x:f>'Historical Trades'!E3830</x:f>
      </x:c>
      <x:c r="F3830" s="0">
        <x:f>'Historical Trades'!F3830</x:f>
      </x:c>
      <x:c r="G3830" s="0">
        <x:f>'Historical Trades'!G3830</x:f>
      </x:c>
      <x:c r="H3830" s="0">
        <x:f>'Historical Trades'!H3830</x:f>
      </x:c>
      <x:c r="I3830" s="0">
        <x:f>'Historical Trades'!I3830</x:f>
      </x:c>
      <x:c r="J3830" s="0">
        <x:f>'Historical Trades'!J3830</x:f>
      </x:c>
      <x:c r="K3830" s="0">
        <x:f>'Historical Trades'!K3830</x:f>
      </x:c>
      <x:c r="L3830" s="0">
        <x:f>'Historical Trades'!L3830</x:f>
      </x:c>
      <x:c r="M3830" s="0">
        <x:f>'Historical Trades'!M3830</x:f>
      </x:c>
      <x:c r="N3830" s="0">
        <x:f>CLEAN('Historical Trades'!O3830)</x:f>
      </x:c>
      <x:c r="P3830" s="14">
        <x:f>IF(G3830="sell",M3830,-M3830)</x:f>
      </x:c>
      <x:c r="Q3830" s="14">
        <x:f>VLOOKUP(N3830,'Currency Rates'!$A$3:$C$32,3,0)</x:f>
      </x:c>
      <x:c r="R3830" s="0">
        <x:f>IF(A3830="SPUS",0,IF(A3830="FWD",0,P3830/Q3830))</x:f>
      </x:c>
    </x:row>
    <x:row r="3831" spans="1:19" x14ac:dyDescent="0.3">
      <x:c r="A3831" s="0">
        <x:f>'Historical Trades'!A3831</x:f>
      </x:c>
      <x:c r="B3831" s="0">
        <x:f>'Historical Trades'!B3831</x:f>
      </x:c>
      <x:c r="C3831" s="23">
        <x:f>'Historical Trades'!C3831</x:f>
      </x:c>
      <x:c r="D3831" s="0">
        <x:f>'Historical Trades'!D3831</x:f>
      </x:c>
      <x:c r="E3831" s="23">
        <x:f>'Historical Trades'!E3831</x:f>
      </x:c>
      <x:c r="F3831" s="0">
        <x:f>'Historical Trades'!F3831</x:f>
      </x:c>
      <x:c r="G3831" s="0">
        <x:f>'Historical Trades'!G3831</x:f>
      </x:c>
      <x:c r="H3831" s="0">
        <x:f>'Historical Trades'!H3831</x:f>
      </x:c>
      <x:c r="I3831" s="0">
        <x:f>'Historical Trades'!I3831</x:f>
      </x:c>
      <x:c r="J3831" s="0">
        <x:f>'Historical Trades'!J3831</x:f>
      </x:c>
      <x:c r="K3831" s="0">
        <x:f>'Historical Trades'!K3831</x:f>
      </x:c>
      <x:c r="L3831" s="0">
        <x:f>'Historical Trades'!L3831</x:f>
      </x:c>
      <x:c r="M3831" s="0">
        <x:f>'Historical Trades'!M3831</x:f>
      </x:c>
      <x:c r="N3831" s="0">
        <x:f>CLEAN('Historical Trades'!O3831)</x:f>
      </x:c>
      <x:c r="P3831" s="14">
        <x:f>IF(G3831="sell",M3831,-M3831)</x:f>
      </x:c>
      <x:c r="Q3831" s="14">
        <x:f>VLOOKUP(N3831,'Currency Rates'!$A$3:$C$32,3,0)</x:f>
      </x:c>
      <x:c r="R3831" s="0">
        <x:f>IF(A3831="SPUS",0,IF(A3831="FWD",0,P3831/Q3831))</x:f>
      </x:c>
    </x:row>
    <x:row r="3832" spans="1:19" x14ac:dyDescent="0.3">
      <x:c r="A3832" s="0">
        <x:f>'Historical Trades'!A3832</x:f>
      </x:c>
      <x:c r="B3832" s="0">
        <x:f>'Historical Trades'!B3832</x:f>
      </x:c>
      <x:c r="C3832" s="23">
        <x:f>'Historical Trades'!C3832</x:f>
      </x:c>
      <x:c r="D3832" s="0">
        <x:f>'Historical Trades'!D3832</x:f>
      </x:c>
      <x:c r="E3832" s="23">
        <x:f>'Historical Trades'!E3832</x:f>
      </x:c>
      <x:c r="F3832" s="0">
        <x:f>'Historical Trades'!F3832</x:f>
      </x:c>
      <x:c r="G3832" s="0">
        <x:f>'Historical Trades'!G3832</x:f>
      </x:c>
      <x:c r="H3832" s="0">
        <x:f>'Historical Trades'!H3832</x:f>
      </x:c>
      <x:c r="I3832" s="0">
        <x:f>'Historical Trades'!I3832</x:f>
      </x:c>
      <x:c r="J3832" s="0">
        <x:f>'Historical Trades'!J3832</x:f>
      </x:c>
      <x:c r="K3832" s="0">
        <x:f>'Historical Trades'!K3832</x:f>
      </x:c>
      <x:c r="L3832" s="0">
        <x:f>'Historical Trades'!L3832</x:f>
      </x:c>
      <x:c r="M3832" s="0">
        <x:f>'Historical Trades'!M3832</x:f>
      </x:c>
      <x:c r="N3832" s="0">
        <x:f>CLEAN('Historical Trades'!O3832)</x:f>
      </x:c>
      <x:c r="P3832" s="14">
        <x:f>IF(G3832="sell",M3832,-M3832)</x:f>
      </x:c>
      <x:c r="Q3832" s="14">
        <x:f>VLOOKUP(N3832,'Currency Rates'!$A$3:$C$32,3,0)</x:f>
      </x:c>
      <x:c r="R3832" s="0">
        <x:f>IF(A3832="SPUS",0,IF(A3832="FWD",0,P3832/Q3832))</x:f>
      </x:c>
    </x:row>
    <x:row r="3833" spans="1:19" x14ac:dyDescent="0.3">
      <x:c r="A3833" s="0">
        <x:f>'Historical Trades'!A3833</x:f>
      </x:c>
      <x:c r="B3833" s="0">
        <x:f>'Historical Trades'!B3833</x:f>
      </x:c>
      <x:c r="C3833" s="23">
        <x:f>'Historical Trades'!C3833</x:f>
      </x:c>
      <x:c r="D3833" s="0">
        <x:f>'Historical Trades'!D3833</x:f>
      </x:c>
      <x:c r="E3833" s="23">
        <x:f>'Historical Trades'!E3833</x:f>
      </x:c>
      <x:c r="F3833" s="0">
        <x:f>'Historical Trades'!F3833</x:f>
      </x:c>
      <x:c r="G3833" s="0">
        <x:f>'Historical Trades'!G3833</x:f>
      </x:c>
      <x:c r="H3833" s="0">
        <x:f>'Historical Trades'!H3833</x:f>
      </x:c>
      <x:c r="I3833" s="0">
        <x:f>'Historical Trades'!I3833</x:f>
      </x:c>
      <x:c r="J3833" s="0">
        <x:f>'Historical Trades'!J3833</x:f>
      </x:c>
      <x:c r="K3833" s="0">
        <x:f>'Historical Trades'!K3833</x:f>
      </x:c>
      <x:c r="L3833" s="0">
        <x:f>'Historical Trades'!L3833</x:f>
      </x:c>
      <x:c r="M3833" s="0">
        <x:f>'Historical Trades'!M3833</x:f>
      </x:c>
      <x:c r="N3833" s="0">
        <x:f>CLEAN('Historical Trades'!O3833)</x:f>
      </x:c>
      <x:c r="P3833" s="14">
        <x:f>IF(G3833="sell",M3833,-M3833)</x:f>
      </x:c>
      <x:c r="Q3833" s="14">
        <x:f>VLOOKUP(N3833,'Currency Rates'!$A$3:$C$32,3,0)</x:f>
      </x:c>
      <x:c r="R3833" s="0">
        <x:f>IF(A3833="SPUS",0,IF(A3833="FWD",0,P3833/Q3833))</x:f>
      </x:c>
    </x:row>
    <x:row r="3834" spans="1:19" x14ac:dyDescent="0.3">
      <x:c r="A3834" s="0">
        <x:f>'Historical Trades'!A3834</x:f>
      </x:c>
      <x:c r="B3834" s="0">
        <x:f>'Historical Trades'!B3834</x:f>
      </x:c>
      <x:c r="C3834" s="23">
        <x:f>'Historical Trades'!C3834</x:f>
      </x:c>
      <x:c r="D3834" s="0">
        <x:f>'Historical Trades'!D3834</x:f>
      </x:c>
      <x:c r="E3834" s="23">
        <x:f>'Historical Trades'!E3834</x:f>
      </x:c>
      <x:c r="F3834" s="0">
        <x:f>'Historical Trades'!F3834</x:f>
      </x:c>
      <x:c r="G3834" s="0">
        <x:f>'Historical Trades'!G3834</x:f>
      </x:c>
      <x:c r="H3834" s="0">
        <x:f>'Historical Trades'!H3834</x:f>
      </x:c>
      <x:c r="I3834" s="0">
        <x:f>'Historical Trades'!I3834</x:f>
      </x:c>
      <x:c r="J3834" s="0">
        <x:f>'Historical Trades'!J3834</x:f>
      </x:c>
      <x:c r="K3834" s="0">
        <x:f>'Historical Trades'!K3834</x:f>
      </x:c>
      <x:c r="L3834" s="0">
        <x:f>'Historical Trades'!L3834</x:f>
      </x:c>
      <x:c r="M3834" s="0">
        <x:f>'Historical Trades'!M3834</x:f>
      </x:c>
      <x:c r="N3834" s="0">
        <x:f>CLEAN('Historical Trades'!O3834)</x:f>
      </x:c>
      <x:c r="P3834" s="14">
        <x:f>IF(G3834="sell",M3834,-M3834)</x:f>
      </x:c>
      <x:c r="Q3834" s="14">
        <x:f>VLOOKUP(N3834,'Currency Rates'!$A$3:$C$32,3,0)</x:f>
      </x:c>
      <x:c r="R3834" s="0">
        <x:f>IF(A3834="SPUS",0,IF(A3834="FWD",0,P3834/Q3834))</x:f>
      </x:c>
    </x:row>
    <x:row r="3835" spans="1:19" x14ac:dyDescent="0.3">
      <x:c r="A3835" s="0">
        <x:f>'Historical Trades'!A3835</x:f>
      </x:c>
      <x:c r="B3835" s="0">
        <x:f>'Historical Trades'!B3835</x:f>
      </x:c>
      <x:c r="C3835" s="23">
        <x:f>'Historical Trades'!C3835</x:f>
      </x:c>
      <x:c r="D3835" s="0">
        <x:f>'Historical Trades'!D3835</x:f>
      </x:c>
      <x:c r="E3835" s="23">
        <x:f>'Historical Trades'!E3835</x:f>
      </x:c>
      <x:c r="F3835" s="0">
        <x:f>'Historical Trades'!F3835</x:f>
      </x:c>
      <x:c r="G3835" s="0">
        <x:f>'Historical Trades'!G3835</x:f>
      </x:c>
      <x:c r="H3835" s="0">
        <x:f>'Historical Trades'!H3835</x:f>
      </x:c>
      <x:c r="I3835" s="0">
        <x:f>'Historical Trades'!I3835</x:f>
      </x:c>
      <x:c r="J3835" s="0">
        <x:f>'Historical Trades'!J3835</x:f>
      </x:c>
      <x:c r="K3835" s="0">
        <x:f>'Historical Trades'!K3835</x:f>
      </x:c>
      <x:c r="L3835" s="0">
        <x:f>'Historical Trades'!L3835</x:f>
      </x:c>
      <x:c r="M3835" s="0">
        <x:f>'Historical Trades'!M3835</x:f>
      </x:c>
      <x:c r="N3835" s="0">
        <x:f>CLEAN('Historical Trades'!O3835)</x:f>
      </x:c>
      <x:c r="P3835" s="14">
        <x:f>IF(G3835="sell",M3835,-M3835)</x:f>
      </x:c>
      <x:c r="Q3835" s="14">
        <x:f>VLOOKUP(N3835,'Currency Rates'!$A$3:$C$32,3,0)</x:f>
      </x:c>
      <x:c r="R3835" s="0">
        <x:f>IF(A3835="SPUS",0,IF(A3835="FWD",0,P3835/Q3835))</x:f>
      </x:c>
    </x:row>
    <x:row r="3836" spans="1:19" x14ac:dyDescent="0.3">
      <x:c r="A3836" s="0">
        <x:f>'Historical Trades'!A3836</x:f>
      </x:c>
      <x:c r="B3836" s="0">
        <x:f>'Historical Trades'!B3836</x:f>
      </x:c>
      <x:c r="C3836" s="23">
        <x:f>'Historical Trades'!C3836</x:f>
      </x:c>
      <x:c r="D3836" s="0">
        <x:f>'Historical Trades'!D3836</x:f>
      </x:c>
      <x:c r="E3836" s="23">
        <x:f>'Historical Trades'!E3836</x:f>
      </x:c>
      <x:c r="F3836" s="0">
        <x:f>'Historical Trades'!F3836</x:f>
      </x:c>
      <x:c r="G3836" s="0">
        <x:f>'Historical Trades'!G3836</x:f>
      </x:c>
      <x:c r="H3836" s="0">
        <x:f>'Historical Trades'!H3836</x:f>
      </x:c>
      <x:c r="I3836" s="0">
        <x:f>'Historical Trades'!I3836</x:f>
      </x:c>
      <x:c r="J3836" s="0">
        <x:f>'Historical Trades'!J3836</x:f>
      </x:c>
      <x:c r="K3836" s="0">
        <x:f>'Historical Trades'!K3836</x:f>
      </x:c>
      <x:c r="L3836" s="0">
        <x:f>'Historical Trades'!L3836</x:f>
      </x:c>
      <x:c r="M3836" s="0">
        <x:f>'Historical Trades'!M3836</x:f>
      </x:c>
      <x:c r="N3836" s="0">
        <x:f>CLEAN('Historical Trades'!O3836)</x:f>
      </x:c>
      <x:c r="P3836" s="14">
        <x:f>IF(G3836="sell",M3836,-M3836)</x:f>
      </x:c>
      <x:c r="Q3836" s="14">
        <x:f>VLOOKUP(N3836,'Currency Rates'!$A$3:$C$32,3,0)</x:f>
      </x:c>
      <x:c r="R3836" s="0">
        <x:f>IF(A3836="SPUS",0,IF(A3836="FWD",0,P3836/Q3836))</x:f>
      </x:c>
    </x:row>
    <x:row r="3837" spans="1:19" x14ac:dyDescent="0.3">
      <x:c r="A3837" s="0">
        <x:f>'Historical Trades'!A3837</x:f>
      </x:c>
      <x:c r="B3837" s="0">
        <x:f>'Historical Trades'!B3837</x:f>
      </x:c>
      <x:c r="C3837" s="23">
        <x:f>'Historical Trades'!C3837</x:f>
      </x:c>
      <x:c r="D3837" s="0">
        <x:f>'Historical Trades'!D3837</x:f>
      </x:c>
      <x:c r="E3837" s="23">
        <x:f>'Historical Trades'!E3837</x:f>
      </x:c>
      <x:c r="F3837" s="0">
        <x:f>'Historical Trades'!F3837</x:f>
      </x:c>
      <x:c r="G3837" s="0">
        <x:f>'Historical Trades'!G3837</x:f>
      </x:c>
      <x:c r="H3837" s="0">
        <x:f>'Historical Trades'!H3837</x:f>
      </x:c>
      <x:c r="I3837" s="0">
        <x:f>'Historical Trades'!I3837</x:f>
      </x:c>
      <x:c r="J3837" s="0">
        <x:f>'Historical Trades'!J3837</x:f>
      </x:c>
      <x:c r="K3837" s="0">
        <x:f>'Historical Trades'!K3837</x:f>
      </x:c>
      <x:c r="L3837" s="0">
        <x:f>'Historical Trades'!L3837</x:f>
      </x:c>
      <x:c r="M3837" s="0">
        <x:f>'Historical Trades'!M3837</x:f>
      </x:c>
      <x:c r="N3837" s="0">
        <x:f>CLEAN('Historical Trades'!O3837)</x:f>
      </x:c>
      <x:c r="P3837" s="14">
        <x:f>IF(G3837="sell",M3837,-M3837)</x:f>
      </x:c>
      <x:c r="Q3837" s="14">
        <x:f>VLOOKUP(N3837,'Currency Rates'!$A$3:$C$32,3,0)</x:f>
      </x:c>
      <x:c r="R3837" s="0">
        <x:f>IF(A3837="SPUS",0,IF(A3837="FWD",0,P3837/Q3837))</x:f>
      </x:c>
    </x:row>
    <x:row r="3838" spans="1:19" x14ac:dyDescent="0.3">
      <x:c r="A3838" s="0">
        <x:f>'Historical Trades'!A3838</x:f>
      </x:c>
      <x:c r="B3838" s="0">
        <x:f>'Historical Trades'!B3838</x:f>
      </x:c>
      <x:c r="C3838" s="23">
        <x:f>'Historical Trades'!C3838</x:f>
      </x:c>
      <x:c r="D3838" s="0">
        <x:f>'Historical Trades'!D3838</x:f>
      </x:c>
      <x:c r="E3838" s="23">
        <x:f>'Historical Trades'!E3838</x:f>
      </x:c>
      <x:c r="F3838" s="0">
        <x:f>'Historical Trades'!F3838</x:f>
      </x:c>
      <x:c r="G3838" s="0">
        <x:f>'Historical Trades'!G3838</x:f>
      </x:c>
      <x:c r="H3838" s="0">
        <x:f>'Historical Trades'!H3838</x:f>
      </x:c>
      <x:c r="I3838" s="0">
        <x:f>'Historical Trades'!I3838</x:f>
      </x:c>
      <x:c r="J3838" s="0">
        <x:f>'Historical Trades'!J3838</x:f>
      </x:c>
      <x:c r="K3838" s="0">
        <x:f>'Historical Trades'!K3838</x:f>
      </x:c>
      <x:c r="L3838" s="0">
        <x:f>'Historical Trades'!L3838</x:f>
      </x:c>
      <x:c r="M3838" s="0">
        <x:f>'Historical Trades'!M3838</x:f>
      </x:c>
      <x:c r="N3838" s="0">
        <x:f>CLEAN('Historical Trades'!O3838)</x:f>
      </x:c>
      <x:c r="P3838" s="14">
        <x:f>IF(G3838="sell",M3838,-M3838)</x:f>
      </x:c>
      <x:c r="Q3838" s="14">
        <x:f>VLOOKUP(N3838,'Currency Rates'!$A$3:$C$32,3,0)</x:f>
      </x:c>
      <x:c r="R3838" s="0">
        <x:f>IF(A3838="SPUS",0,IF(A3838="FWD",0,P3838/Q3838))</x:f>
      </x:c>
    </x:row>
    <x:row r="3839" spans="1:19" x14ac:dyDescent="0.3">
      <x:c r="A3839" s="0">
        <x:f>'Historical Trades'!A3839</x:f>
      </x:c>
      <x:c r="B3839" s="0">
        <x:f>'Historical Trades'!B3839</x:f>
      </x:c>
      <x:c r="C3839" s="23">
        <x:f>'Historical Trades'!C3839</x:f>
      </x:c>
      <x:c r="D3839" s="0">
        <x:f>'Historical Trades'!D3839</x:f>
      </x:c>
      <x:c r="E3839" s="23">
        <x:f>'Historical Trades'!E3839</x:f>
      </x:c>
      <x:c r="F3839" s="0">
        <x:f>'Historical Trades'!F3839</x:f>
      </x:c>
      <x:c r="G3839" s="0">
        <x:f>'Historical Trades'!G3839</x:f>
      </x:c>
      <x:c r="H3839" s="0">
        <x:f>'Historical Trades'!H3839</x:f>
      </x:c>
      <x:c r="I3839" s="0">
        <x:f>'Historical Trades'!I3839</x:f>
      </x:c>
      <x:c r="J3839" s="0">
        <x:f>'Historical Trades'!J3839</x:f>
      </x:c>
      <x:c r="K3839" s="0">
        <x:f>'Historical Trades'!K3839</x:f>
      </x:c>
      <x:c r="L3839" s="0">
        <x:f>'Historical Trades'!L3839</x:f>
      </x:c>
      <x:c r="M3839" s="0">
        <x:f>'Historical Trades'!M3839</x:f>
      </x:c>
      <x:c r="N3839" s="0">
        <x:f>CLEAN('Historical Trades'!O3839)</x:f>
      </x:c>
      <x:c r="P3839" s="14">
        <x:f>IF(G3839="sell",M3839,-M3839)</x:f>
      </x:c>
      <x:c r="Q3839" s="14">
        <x:f>VLOOKUP(N3839,'Currency Rates'!$A$3:$C$32,3,0)</x:f>
      </x:c>
      <x:c r="R3839" s="0">
        <x:f>IF(A3839="SPUS",0,IF(A3839="FWD",0,P3839/Q3839))</x:f>
      </x:c>
    </x:row>
    <x:row r="3840" spans="1:19" x14ac:dyDescent="0.3">
      <x:c r="A3840" s="0">
        <x:f>'Historical Trades'!A3840</x:f>
      </x:c>
      <x:c r="B3840" s="0">
        <x:f>'Historical Trades'!B3840</x:f>
      </x:c>
      <x:c r="C3840" s="23">
        <x:f>'Historical Trades'!C3840</x:f>
      </x:c>
      <x:c r="D3840" s="0">
        <x:f>'Historical Trades'!D3840</x:f>
      </x:c>
      <x:c r="E3840" s="23">
        <x:f>'Historical Trades'!E3840</x:f>
      </x:c>
      <x:c r="F3840" s="0">
        <x:f>'Historical Trades'!F3840</x:f>
      </x:c>
      <x:c r="G3840" s="0">
        <x:f>'Historical Trades'!G3840</x:f>
      </x:c>
      <x:c r="H3840" s="0">
        <x:f>'Historical Trades'!H3840</x:f>
      </x:c>
      <x:c r="I3840" s="0">
        <x:f>'Historical Trades'!I3840</x:f>
      </x:c>
      <x:c r="J3840" s="0">
        <x:f>'Historical Trades'!J3840</x:f>
      </x:c>
      <x:c r="K3840" s="0">
        <x:f>'Historical Trades'!K3840</x:f>
      </x:c>
      <x:c r="L3840" s="0">
        <x:f>'Historical Trades'!L3840</x:f>
      </x:c>
      <x:c r="M3840" s="0">
        <x:f>'Historical Trades'!M3840</x:f>
      </x:c>
      <x:c r="N3840" s="0">
        <x:f>CLEAN('Historical Trades'!O3840)</x:f>
      </x:c>
      <x:c r="P3840" s="14">
        <x:f>IF(G3840="sell",M3840,-M3840)</x:f>
      </x:c>
      <x:c r="Q3840" s="14">
        <x:f>VLOOKUP(N3840,'Currency Rates'!$A$3:$C$32,3,0)</x:f>
      </x:c>
      <x:c r="R3840" s="0">
        <x:f>IF(A3840="SPUS",0,IF(A3840="FWD",0,P3840/Q3840))</x:f>
      </x:c>
    </x:row>
    <x:row r="3841" spans="1:19" x14ac:dyDescent="0.3">
      <x:c r="A3841" s="0">
        <x:f>'Historical Trades'!A3841</x:f>
      </x:c>
      <x:c r="B3841" s="0">
        <x:f>'Historical Trades'!B3841</x:f>
      </x:c>
      <x:c r="C3841" s="23">
        <x:f>'Historical Trades'!C3841</x:f>
      </x:c>
      <x:c r="D3841" s="0">
        <x:f>'Historical Trades'!D3841</x:f>
      </x:c>
      <x:c r="E3841" s="23">
        <x:f>'Historical Trades'!E3841</x:f>
      </x:c>
      <x:c r="F3841" s="0">
        <x:f>'Historical Trades'!F3841</x:f>
      </x:c>
      <x:c r="G3841" s="0">
        <x:f>'Historical Trades'!G3841</x:f>
      </x:c>
      <x:c r="H3841" s="0">
        <x:f>'Historical Trades'!H3841</x:f>
      </x:c>
      <x:c r="I3841" s="0">
        <x:f>'Historical Trades'!I3841</x:f>
      </x:c>
      <x:c r="J3841" s="0">
        <x:f>'Historical Trades'!J3841</x:f>
      </x:c>
      <x:c r="K3841" s="0">
        <x:f>'Historical Trades'!K3841</x:f>
      </x:c>
      <x:c r="L3841" s="0">
        <x:f>'Historical Trades'!L3841</x:f>
      </x:c>
      <x:c r="M3841" s="0">
        <x:f>'Historical Trades'!M3841</x:f>
      </x:c>
      <x:c r="N3841" s="0">
        <x:f>CLEAN('Historical Trades'!O3841)</x:f>
      </x:c>
      <x:c r="P3841" s="14">
        <x:f>IF(G3841="sell",M3841,-M3841)</x:f>
      </x:c>
      <x:c r="Q3841" s="14">
        <x:f>VLOOKUP(N3841,'Currency Rates'!$A$3:$C$32,3,0)</x:f>
      </x:c>
      <x:c r="R3841" s="0">
        <x:f>IF(A3841="SPUS",0,IF(A3841="FWD",0,P3841/Q3841))</x:f>
      </x:c>
    </x:row>
    <x:row r="3842" spans="1:19" x14ac:dyDescent="0.3">
      <x:c r="A3842" s="0">
        <x:f>'Historical Trades'!A3842</x:f>
      </x:c>
      <x:c r="B3842" s="0">
        <x:f>'Historical Trades'!B3842</x:f>
      </x:c>
      <x:c r="C3842" s="23">
        <x:f>'Historical Trades'!C3842</x:f>
      </x:c>
      <x:c r="D3842" s="0">
        <x:f>'Historical Trades'!D3842</x:f>
      </x:c>
      <x:c r="E3842" s="23">
        <x:f>'Historical Trades'!E3842</x:f>
      </x:c>
      <x:c r="F3842" s="0">
        <x:f>'Historical Trades'!F3842</x:f>
      </x:c>
      <x:c r="G3842" s="0">
        <x:f>'Historical Trades'!G3842</x:f>
      </x:c>
      <x:c r="H3842" s="0">
        <x:f>'Historical Trades'!H3842</x:f>
      </x:c>
      <x:c r="I3842" s="0">
        <x:f>'Historical Trades'!I3842</x:f>
      </x:c>
      <x:c r="J3842" s="0">
        <x:f>'Historical Trades'!J3842</x:f>
      </x:c>
      <x:c r="K3842" s="0">
        <x:f>'Historical Trades'!K3842</x:f>
      </x:c>
      <x:c r="L3842" s="0">
        <x:f>'Historical Trades'!L3842</x:f>
      </x:c>
      <x:c r="M3842" s="0">
        <x:f>'Historical Trades'!M3842</x:f>
      </x:c>
      <x:c r="N3842" s="0">
        <x:f>CLEAN('Historical Trades'!O3842)</x:f>
      </x:c>
      <x:c r="P3842" s="14">
        <x:f>IF(G3842="sell",M3842,-M3842)</x:f>
      </x:c>
      <x:c r="Q3842" s="14">
        <x:f>VLOOKUP(N3842,'Currency Rates'!$A$3:$C$32,3,0)</x:f>
      </x:c>
      <x:c r="R3842" s="0">
        <x:f>IF(A3842="SPUS",0,IF(A3842="FWD",0,P3842/Q3842))</x:f>
      </x:c>
    </x:row>
    <x:row r="3843" spans="1:19" x14ac:dyDescent="0.3">
      <x:c r="A3843" s="0">
        <x:f>'Historical Trades'!A3843</x:f>
      </x:c>
      <x:c r="B3843" s="0">
        <x:f>'Historical Trades'!B3843</x:f>
      </x:c>
      <x:c r="C3843" s="23">
        <x:f>'Historical Trades'!C3843</x:f>
      </x:c>
      <x:c r="D3843" s="0">
        <x:f>'Historical Trades'!D3843</x:f>
      </x:c>
      <x:c r="E3843" s="23">
        <x:f>'Historical Trades'!E3843</x:f>
      </x:c>
      <x:c r="F3843" s="0">
        <x:f>'Historical Trades'!F3843</x:f>
      </x:c>
      <x:c r="G3843" s="0">
        <x:f>'Historical Trades'!G3843</x:f>
      </x:c>
      <x:c r="H3843" s="0">
        <x:f>'Historical Trades'!H3843</x:f>
      </x:c>
      <x:c r="I3843" s="0">
        <x:f>'Historical Trades'!I3843</x:f>
      </x:c>
      <x:c r="J3843" s="0">
        <x:f>'Historical Trades'!J3843</x:f>
      </x:c>
      <x:c r="K3843" s="0">
        <x:f>'Historical Trades'!K3843</x:f>
      </x:c>
      <x:c r="L3843" s="0">
        <x:f>'Historical Trades'!L3843</x:f>
      </x:c>
      <x:c r="M3843" s="0">
        <x:f>'Historical Trades'!M3843</x:f>
      </x:c>
      <x:c r="N3843" s="0">
        <x:f>CLEAN('Historical Trades'!O3843)</x:f>
      </x:c>
      <x:c r="P3843" s="14">
        <x:f>IF(G3843="sell",M3843,-M3843)</x:f>
      </x:c>
      <x:c r="Q3843" s="14">
        <x:f>VLOOKUP(N3843,'Currency Rates'!$A$3:$C$32,3,0)</x:f>
      </x:c>
      <x:c r="R3843" s="0">
        <x:f>IF(A3843="SPUS",0,IF(A3843="FWD",0,P3843/Q3843))</x:f>
      </x:c>
    </x:row>
    <x:row r="3844" spans="1:19" x14ac:dyDescent="0.3">
      <x:c r="A3844" s="0">
        <x:f>'Historical Trades'!A3844</x:f>
      </x:c>
      <x:c r="B3844" s="0">
        <x:f>'Historical Trades'!B3844</x:f>
      </x:c>
      <x:c r="C3844" s="23">
        <x:f>'Historical Trades'!C3844</x:f>
      </x:c>
      <x:c r="D3844" s="0">
        <x:f>'Historical Trades'!D3844</x:f>
      </x:c>
      <x:c r="E3844" s="23">
        <x:f>'Historical Trades'!E3844</x:f>
      </x:c>
      <x:c r="F3844" s="0">
        <x:f>'Historical Trades'!F3844</x:f>
      </x:c>
      <x:c r="G3844" s="0">
        <x:f>'Historical Trades'!G3844</x:f>
      </x:c>
      <x:c r="H3844" s="0">
        <x:f>'Historical Trades'!H3844</x:f>
      </x:c>
      <x:c r="I3844" s="0">
        <x:f>'Historical Trades'!I3844</x:f>
      </x:c>
      <x:c r="J3844" s="0">
        <x:f>'Historical Trades'!J3844</x:f>
      </x:c>
      <x:c r="K3844" s="0">
        <x:f>'Historical Trades'!K3844</x:f>
      </x:c>
      <x:c r="L3844" s="0">
        <x:f>'Historical Trades'!L3844</x:f>
      </x:c>
      <x:c r="M3844" s="0">
        <x:f>'Historical Trades'!M3844</x:f>
      </x:c>
      <x:c r="N3844" s="0">
        <x:f>CLEAN('Historical Trades'!O3844)</x:f>
      </x:c>
      <x:c r="P3844" s="14">
        <x:f>IF(G3844="sell",M3844,-M3844)</x:f>
      </x:c>
      <x:c r="Q3844" s="14">
        <x:f>VLOOKUP(N3844,'Currency Rates'!$A$3:$C$32,3,0)</x:f>
      </x:c>
      <x:c r="R3844" s="0">
        <x:f>IF(A3844="SPUS",0,IF(A3844="FWD",0,P3844/Q3844))</x:f>
      </x:c>
    </x:row>
    <x:row r="3845" spans="1:19" x14ac:dyDescent="0.3">
      <x:c r="A3845" s="0">
        <x:f>'Historical Trades'!A3845</x:f>
      </x:c>
      <x:c r="B3845" s="0">
        <x:f>'Historical Trades'!B3845</x:f>
      </x:c>
      <x:c r="C3845" s="23">
        <x:f>'Historical Trades'!C3845</x:f>
      </x:c>
      <x:c r="D3845" s="0">
        <x:f>'Historical Trades'!D3845</x:f>
      </x:c>
      <x:c r="E3845" s="23">
        <x:f>'Historical Trades'!E3845</x:f>
      </x:c>
      <x:c r="F3845" s="0">
        <x:f>'Historical Trades'!F3845</x:f>
      </x:c>
      <x:c r="G3845" s="0">
        <x:f>'Historical Trades'!G3845</x:f>
      </x:c>
      <x:c r="H3845" s="0">
        <x:f>'Historical Trades'!H3845</x:f>
      </x:c>
      <x:c r="I3845" s="0">
        <x:f>'Historical Trades'!I3845</x:f>
      </x:c>
      <x:c r="J3845" s="0">
        <x:f>'Historical Trades'!J3845</x:f>
      </x:c>
      <x:c r="K3845" s="0">
        <x:f>'Historical Trades'!K3845</x:f>
      </x:c>
      <x:c r="L3845" s="0">
        <x:f>'Historical Trades'!L3845</x:f>
      </x:c>
      <x:c r="M3845" s="0">
        <x:f>'Historical Trades'!M3845</x:f>
      </x:c>
      <x:c r="N3845" s="0">
        <x:f>CLEAN('Historical Trades'!O3845)</x:f>
      </x:c>
      <x:c r="P3845" s="14">
        <x:f>IF(G3845="sell",M3845,-M3845)</x:f>
      </x:c>
      <x:c r="Q3845" s="14">
        <x:f>VLOOKUP(N3845,'Currency Rates'!$A$3:$C$32,3,0)</x:f>
      </x:c>
      <x:c r="R3845" s="0">
        <x:f>IF(A3845="SPUS",0,IF(A3845="FWD",0,P3845/Q3845))</x:f>
      </x:c>
    </x:row>
    <x:row r="3846" spans="1:19" x14ac:dyDescent="0.3">
      <x:c r="A3846" s="0">
        <x:f>'Historical Trades'!A3846</x:f>
      </x:c>
      <x:c r="B3846" s="0">
        <x:f>'Historical Trades'!B3846</x:f>
      </x:c>
      <x:c r="C3846" s="23">
        <x:f>'Historical Trades'!C3846</x:f>
      </x:c>
      <x:c r="D3846" s="0">
        <x:f>'Historical Trades'!D3846</x:f>
      </x:c>
      <x:c r="E3846" s="23">
        <x:f>'Historical Trades'!E3846</x:f>
      </x:c>
      <x:c r="F3846" s="0">
        <x:f>'Historical Trades'!F3846</x:f>
      </x:c>
      <x:c r="G3846" s="0">
        <x:f>'Historical Trades'!G3846</x:f>
      </x:c>
      <x:c r="H3846" s="0">
        <x:f>'Historical Trades'!H3846</x:f>
      </x:c>
      <x:c r="I3846" s="0">
        <x:f>'Historical Trades'!I3846</x:f>
      </x:c>
      <x:c r="J3846" s="0">
        <x:f>'Historical Trades'!J3846</x:f>
      </x:c>
      <x:c r="K3846" s="0">
        <x:f>'Historical Trades'!K3846</x:f>
      </x:c>
      <x:c r="L3846" s="0">
        <x:f>'Historical Trades'!L3846</x:f>
      </x:c>
      <x:c r="M3846" s="0">
        <x:f>'Historical Trades'!M3846</x:f>
      </x:c>
      <x:c r="N3846" s="0">
        <x:f>CLEAN('Historical Trades'!O3846)</x:f>
      </x:c>
      <x:c r="P3846" s="14">
        <x:f>IF(G3846="sell",M3846,-M3846)</x:f>
      </x:c>
      <x:c r="Q3846" s="14">
        <x:f>VLOOKUP(N3846,'Currency Rates'!$A$3:$C$32,3,0)</x:f>
      </x:c>
      <x:c r="R3846" s="0">
        <x:f>IF(A3846="SPUS",0,IF(A3846="FWD",0,P3846/Q3846))</x:f>
      </x:c>
    </x:row>
    <x:row r="3847" spans="1:19" x14ac:dyDescent="0.3">
      <x:c r="A3847" s="0">
        <x:f>'Historical Trades'!A3847</x:f>
      </x:c>
      <x:c r="B3847" s="0">
        <x:f>'Historical Trades'!B3847</x:f>
      </x:c>
      <x:c r="C3847" s="23">
        <x:f>'Historical Trades'!C3847</x:f>
      </x:c>
      <x:c r="D3847" s="0">
        <x:f>'Historical Trades'!D3847</x:f>
      </x:c>
      <x:c r="E3847" s="23">
        <x:f>'Historical Trades'!E3847</x:f>
      </x:c>
      <x:c r="F3847" s="0">
        <x:f>'Historical Trades'!F3847</x:f>
      </x:c>
      <x:c r="G3847" s="0">
        <x:f>'Historical Trades'!G3847</x:f>
      </x:c>
      <x:c r="H3847" s="0">
        <x:f>'Historical Trades'!H3847</x:f>
      </x:c>
      <x:c r="I3847" s="0">
        <x:f>'Historical Trades'!I3847</x:f>
      </x:c>
      <x:c r="J3847" s="0">
        <x:f>'Historical Trades'!J3847</x:f>
      </x:c>
      <x:c r="K3847" s="0">
        <x:f>'Historical Trades'!K3847</x:f>
      </x:c>
      <x:c r="L3847" s="0">
        <x:f>'Historical Trades'!L3847</x:f>
      </x:c>
      <x:c r="M3847" s="0">
        <x:f>'Historical Trades'!M3847</x:f>
      </x:c>
      <x:c r="N3847" s="0">
        <x:f>CLEAN('Historical Trades'!O3847)</x:f>
      </x:c>
      <x:c r="P3847" s="14">
        <x:f>IF(G3847="sell",M3847,-M3847)</x:f>
      </x:c>
      <x:c r="Q3847" s="14">
        <x:f>VLOOKUP(N3847,'Currency Rates'!$A$3:$C$32,3,0)</x:f>
      </x:c>
      <x:c r="R3847" s="0">
        <x:f>IF(A3847="SPUS",0,IF(A3847="FWD",0,P3847/Q3847))</x:f>
      </x:c>
    </x:row>
    <x:row r="3848" spans="1:19" x14ac:dyDescent="0.3">
      <x:c r="A3848" s="0">
        <x:f>'Historical Trades'!A3848</x:f>
      </x:c>
      <x:c r="B3848" s="0">
        <x:f>'Historical Trades'!B3848</x:f>
      </x:c>
      <x:c r="C3848" s="23">
        <x:f>'Historical Trades'!C3848</x:f>
      </x:c>
      <x:c r="D3848" s="0">
        <x:f>'Historical Trades'!D3848</x:f>
      </x:c>
      <x:c r="E3848" s="23">
        <x:f>'Historical Trades'!E3848</x:f>
      </x:c>
      <x:c r="F3848" s="0">
        <x:f>'Historical Trades'!F3848</x:f>
      </x:c>
      <x:c r="G3848" s="0">
        <x:f>'Historical Trades'!G3848</x:f>
      </x:c>
      <x:c r="H3848" s="0">
        <x:f>'Historical Trades'!H3848</x:f>
      </x:c>
      <x:c r="I3848" s="0">
        <x:f>'Historical Trades'!I3848</x:f>
      </x:c>
      <x:c r="J3848" s="0">
        <x:f>'Historical Trades'!J3848</x:f>
      </x:c>
      <x:c r="K3848" s="0">
        <x:f>'Historical Trades'!K3848</x:f>
      </x:c>
      <x:c r="L3848" s="0">
        <x:f>'Historical Trades'!L3848</x:f>
      </x:c>
      <x:c r="M3848" s="0">
        <x:f>'Historical Trades'!M3848</x:f>
      </x:c>
      <x:c r="N3848" s="0">
        <x:f>CLEAN('Historical Trades'!O3848)</x:f>
      </x:c>
      <x:c r="P3848" s="14">
        <x:f>IF(G3848="sell",M3848,-M3848)</x:f>
      </x:c>
      <x:c r="Q3848" s="14">
        <x:f>VLOOKUP(N3848,'Currency Rates'!$A$3:$C$32,3,0)</x:f>
      </x:c>
      <x:c r="R3848" s="0">
        <x:f>IF(A3848="SPUS",0,IF(A3848="FWD",0,P3848/Q3848))</x:f>
      </x:c>
    </x:row>
    <x:row r="3849" spans="1:19" x14ac:dyDescent="0.3">
      <x:c r="A3849" s="0">
        <x:f>'Historical Trades'!A3849</x:f>
      </x:c>
      <x:c r="B3849" s="0">
        <x:f>'Historical Trades'!B3849</x:f>
      </x:c>
      <x:c r="C3849" s="23">
        <x:f>'Historical Trades'!C3849</x:f>
      </x:c>
      <x:c r="D3849" s="0">
        <x:f>'Historical Trades'!D3849</x:f>
      </x:c>
      <x:c r="E3849" s="23">
        <x:f>'Historical Trades'!E3849</x:f>
      </x:c>
      <x:c r="F3849" s="0">
        <x:f>'Historical Trades'!F3849</x:f>
      </x:c>
      <x:c r="G3849" s="0">
        <x:f>'Historical Trades'!G3849</x:f>
      </x:c>
      <x:c r="H3849" s="0">
        <x:f>'Historical Trades'!H3849</x:f>
      </x:c>
      <x:c r="I3849" s="0">
        <x:f>'Historical Trades'!I3849</x:f>
      </x:c>
      <x:c r="J3849" s="0">
        <x:f>'Historical Trades'!J3849</x:f>
      </x:c>
      <x:c r="K3849" s="0">
        <x:f>'Historical Trades'!K3849</x:f>
      </x:c>
      <x:c r="L3849" s="0">
        <x:f>'Historical Trades'!L3849</x:f>
      </x:c>
      <x:c r="M3849" s="0">
        <x:f>'Historical Trades'!M3849</x:f>
      </x:c>
      <x:c r="N3849" s="0">
        <x:f>CLEAN('Historical Trades'!O3849)</x:f>
      </x:c>
      <x:c r="P3849" s="14">
        <x:f>IF(G3849="sell",M3849,-M3849)</x:f>
      </x:c>
      <x:c r="Q3849" s="14">
        <x:f>VLOOKUP(N3849,'Currency Rates'!$A$3:$C$32,3,0)</x:f>
      </x:c>
      <x:c r="R3849" s="0">
        <x:f>IF(A3849="SPUS",0,IF(A3849="FWD",0,P3849/Q3849))</x:f>
      </x:c>
    </x:row>
    <x:row r="3850" spans="1:19" x14ac:dyDescent="0.3">
      <x:c r="A3850" s="0">
        <x:f>'Historical Trades'!A3850</x:f>
      </x:c>
      <x:c r="B3850" s="0">
        <x:f>'Historical Trades'!B3850</x:f>
      </x:c>
      <x:c r="C3850" s="23">
        <x:f>'Historical Trades'!C3850</x:f>
      </x:c>
      <x:c r="D3850" s="0">
        <x:f>'Historical Trades'!D3850</x:f>
      </x:c>
      <x:c r="E3850" s="23">
        <x:f>'Historical Trades'!E3850</x:f>
      </x:c>
      <x:c r="F3850" s="0">
        <x:f>'Historical Trades'!F3850</x:f>
      </x:c>
      <x:c r="G3850" s="0">
        <x:f>'Historical Trades'!G3850</x:f>
      </x:c>
      <x:c r="H3850" s="0">
        <x:f>'Historical Trades'!H3850</x:f>
      </x:c>
      <x:c r="I3850" s="0">
        <x:f>'Historical Trades'!I3850</x:f>
      </x:c>
      <x:c r="J3850" s="0">
        <x:f>'Historical Trades'!J3850</x:f>
      </x:c>
      <x:c r="K3850" s="0">
        <x:f>'Historical Trades'!K3850</x:f>
      </x:c>
      <x:c r="L3850" s="0">
        <x:f>'Historical Trades'!L3850</x:f>
      </x:c>
      <x:c r="M3850" s="0">
        <x:f>'Historical Trades'!M3850</x:f>
      </x:c>
      <x:c r="N3850" s="0">
        <x:f>CLEAN('Historical Trades'!O3850)</x:f>
      </x:c>
      <x:c r="P3850" s="14">
        <x:f>IF(G3850="sell",M3850,-M3850)</x:f>
      </x:c>
      <x:c r="Q3850" s="14">
        <x:f>VLOOKUP(N3850,'Currency Rates'!$A$3:$C$32,3,0)</x:f>
      </x:c>
      <x:c r="R3850" s="0">
        <x:f>IF(A3850="SPUS",0,IF(A3850="FWD",0,P3850/Q3850))</x:f>
      </x:c>
    </x:row>
    <x:row r="3851" spans="1:19" x14ac:dyDescent="0.3">
      <x:c r="A3851" s="0">
        <x:f>'Historical Trades'!A3851</x:f>
      </x:c>
      <x:c r="B3851" s="0">
        <x:f>'Historical Trades'!B3851</x:f>
      </x:c>
      <x:c r="C3851" s="23">
        <x:f>'Historical Trades'!C3851</x:f>
      </x:c>
      <x:c r="D3851" s="0">
        <x:f>'Historical Trades'!D3851</x:f>
      </x:c>
      <x:c r="E3851" s="23">
        <x:f>'Historical Trades'!E3851</x:f>
      </x:c>
      <x:c r="F3851" s="0">
        <x:f>'Historical Trades'!F3851</x:f>
      </x:c>
      <x:c r="G3851" s="0">
        <x:f>'Historical Trades'!G3851</x:f>
      </x:c>
      <x:c r="H3851" s="0">
        <x:f>'Historical Trades'!H3851</x:f>
      </x:c>
      <x:c r="I3851" s="0">
        <x:f>'Historical Trades'!I3851</x:f>
      </x:c>
      <x:c r="J3851" s="0">
        <x:f>'Historical Trades'!J3851</x:f>
      </x:c>
      <x:c r="K3851" s="0">
        <x:f>'Historical Trades'!K3851</x:f>
      </x:c>
      <x:c r="L3851" s="0">
        <x:f>'Historical Trades'!L3851</x:f>
      </x:c>
      <x:c r="M3851" s="0">
        <x:f>'Historical Trades'!M3851</x:f>
      </x:c>
      <x:c r="N3851" s="0">
        <x:f>CLEAN('Historical Trades'!O3851)</x:f>
      </x:c>
      <x:c r="P3851" s="14">
        <x:f>IF(G3851="sell",M3851,-M3851)</x:f>
      </x:c>
      <x:c r="Q3851" s="14">
        <x:f>VLOOKUP(N3851,'Currency Rates'!$A$3:$C$32,3,0)</x:f>
      </x:c>
      <x:c r="R3851" s="0">
        <x:f>IF(A3851="SPUS",0,IF(A3851="FWD",0,P3851/Q3851))</x:f>
      </x:c>
    </x:row>
    <x:row r="3852" spans="1:19" x14ac:dyDescent="0.3">
      <x:c r="A3852" s="0">
        <x:f>'Historical Trades'!A3852</x:f>
      </x:c>
      <x:c r="B3852" s="0">
        <x:f>'Historical Trades'!B3852</x:f>
      </x:c>
      <x:c r="C3852" s="23">
        <x:f>'Historical Trades'!C3852</x:f>
      </x:c>
      <x:c r="D3852" s="0">
        <x:f>'Historical Trades'!D3852</x:f>
      </x:c>
      <x:c r="E3852" s="23">
        <x:f>'Historical Trades'!E3852</x:f>
      </x:c>
      <x:c r="F3852" s="0">
        <x:f>'Historical Trades'!F3852</x:f>
      </x:c>
      <x:c r="G3852" s="0">
        <x:f>'Historical Trades'!G3852</x:f>
      </x:c>
      <x:c r="H3852" s="0">
        <x:f>'Historical Trades'!H3852</x:f>
      </x:c>
      <x:c r="I3852" s="0">
        <x:f>'Historical Trades'!I3852</x:f>
      </x:c>
      <x:c r="J3852" s="0">
        <x:f>'Historical Trades'!J3852</x:f>
      </x:c>
      <x:c r="K3852" s="0">
        <x:f>'Historical Trades'!K3852</x:f>
      </x:c>
      <x:c r="L3852" s="0">
        <x:f>'Historical Trades'!L3852</x:f>
      </x:c>
      <x:c r="M3852" s="0">
        <x:f>'Historical Trades'!M3852</x:f>
      </x:c>
      <x:c r="N3852" s="0">
        <x:f>CLEAN('Historical Trades'!O3852)</x:f>
      </x:c>
      <x:c r="P3852" s="14">
        <x:f>IF(G3852="sell",M3852,-M3852)</x:f>
      </x:c>
      <x:c r="Q3852" s="14">
        <x:f>VLOOKUP(N3852,'Currency Rates'!$A$3:$C$32,3,0)</x:f>
      </x:c>
      <x:c r="R3852" s="0">
        <x:f>IF(A3852="SPUS",0,IF(A3852="FWD",0,P3852/Q3852))</x:f>
      </x:c>
    </x:row>
    <x:row r="3853" spans="1:19" x14ac:dyDescent="0.3">
      <x:c r="A3853" s="0">
        <x:f>'Historical Trades'!A3853</x:f>
      </x:c>
      <x:c r="B3853" s="0">
        <x:f>'Historical Trades'!B3853</x:f>
      </x:c>
      <x:c r="C3853" s="23">
        <x:f>'Historical Trades'!C3853</x:f>
      </x:c>
      <x:c r="D3853" s="0">
        <x:f>'Historical Trades'!D3853</x:f>
      </x:c>
      <x:c r="E3853" s="23">
        <x:f>'Historical Trades'!E3853</x:f>
      </x:c>
      <x:c r="F3853" s="0">
        <x:f>'Historical Trades'!F3853</x:f>
      </x:c>
      <x:c r="G3853" s="0">
        <x:f>'Historical Trades'!G3853</x:f>
      </x:c>
      <x:c r="H3853" s="0">
        <x:f>'Historical Trades'!H3853</x:f>
      </x:c>
      <x:c r="I3853" s="0">
        <x:f>'Historical Trades'!I3853</x:f>
      </x:c>
      <x:c r="J3853" s="0">
        <x:f>'Historical Trades'!J3853</x:f>
      </x:c>
      <x:c r="K3853" s="0">
        <x:f>'Historical Trades'!K3853</x:f>
      </x:c>
      <x:c r="L3853" s="0">
        <x:f>'Historical Trades'!L3853</x:f>
      </x:c>
      <x:c r="M3853" s="0">
        <x:f>'Historical Trades'!M3853</x:f>
      </x:c>
      <x:c r="N3853" s="0">
        <x:f>CLEAN('Historical Trades'!O3853)</x:f>
      </x:c>
      <x:c r="P3853" s="14">
        <x:f>IF(G3853="sell",M3853,-M3853)</x:f>
      </x:c>
      <x:c r="Q3853" s="14">
        <x:f>VLOOKUP(N3853,'Currency Rates'!$A$3:$C$32,3,0)</x:f>
      </x:c>
      <x:c r="R3853" s="0">
        <x:f>IF(A3853="SPUS",0,IF(A3853="FWD",0,P3853/Q3853))</x:f>
      </x:c>
    </x:row>
    <x:row r="3854" spans="1:19" x14ac:dyDescent="0.3">
      <x:c r="A3854" s="0">
        <x:f>'Historical Trades'!A3854</x:f>
      </x:c>
      <x:c r="B3854" s="0">
        <x:f>'Historical Trades'!B3854</x:f>
      </x:c>
      <x:c r="C3854" s="23">
        <x:f>'Historical Trades'!C3854</x:f>
      </x:c>
      <x:c r="D3854" s="0">
        <x:f>'Historical Trades'!D3854</x:f>
      </x:c>
      <x:c r="E3854" s="23">
        <x:f>'Historical Trades'!E3854</x:f>
      </x:c>
      <x:c r="F3854" s="0">
        <x:f>'Historical Trades'!F3854</x:f>
      </x:c>
      <x:c r="G3854" s="0">
        <x:f>'Historical Trades'!G3854</x:f>
      </x:c>
      <x:c r="H3854" s="0">
        <x:f>'Historical Trades'!H3854</x:f>
      </x:c>
      <x:c r="I3854" s="0">
        <x:f>'Historical Trades'!I3854</x:f>
      </x:c>
      <x:c r="J3854" s="0">
        <x:f>'Historical Trades'!J3854</x:f>
      </x:c>
      <x:c r="K3854" s="0">
        <x:f>'Historical Trades'!K3854</x:f>
      </x:c>
      <x:c r="L3854" s="0">
        <x:f>'Historical Trades'!L3854</x:f>
      </x:c>
      <x:c r="M3854" s="0">
        <x:f>'Historical Trades'!M3854</x:f>
      </x:c>
      <x:c r="N3854" s="0">
        <x:f>CLEAN('Historical Trades'!O3854)</x:f>
      </x:c>
      <x:c r="P3854" s="14">
        <x:f>IF(G3854="sell",M3854,-M3854)</x:f>
      </x:c>
      <x:c r="Q3854" s="14">
        <x:f>VLOOKUP(N3854,'Currency Rates'!$A$3:$C$32,3,0)</x:f>
      </x:c>
      <x:c r="R3854" s="0">
        <x:f>IF(A3854="SPUS",0,IF(A3854="FWD",0,P3854/Q3854))</x:f>
      </x:c>
    </x:row>
    <x:row r="3855" spans="1:19" x14ac:dyDescent="0.3">
      <x:c r="A3855" s="0">
        <x:f>'Historical Trades'!A3855</x:f>
      </x:c>
      <x:c r="B3855" s="0">
        <x:f>'Historical Trades'!B3855</x:f>
      </x:c>
      <x:c r="C3855" s="23">
        <x:f>'Historical Trades'!C3855</x:f>
      </x:c>
      <x:c r="D3855" s="0">
        <x:f>'Historical Trades'!D3855</x:f>
      </x:c>
      <x:c r="E3855" s="23">
        <x:f>'Historical Trades'!E3855</x:f>
      </x:c>
      <x:c r="F3855" s="0">
        <x:f>'Historical Trades'!F3855</x:f>
      </x:c>
      <x:c r="G3855" s="0">
        <x:f>'Historical Trades'!G3855</x:f>
      </x:c>
      <x:c r="H3855" s="0">
        <x:f>'Historical Trades'!H3855</x:f>
      </x:c>
      <x:c r="I3855" s="0">
        <x:f>'Historical Trades'!I3855</x:f>
      </x:c>
      <x:c r="J3855" s="0">
        <x:f>'Historical Trades'!J3855</x:f>
      </x:c>
      <x:c r="K3855" s="0">
        <x:f>'Historical Trades'!K3855</x:f>
      </x:c>
      <x:c r="L3855" s="0">
        <x:f>'Historical Trades'!L3855</x:f>
      </x:c>
      <x:c r="M3855" s="0">
        <x:f>'Historical Trades'!M3855</x:f>
      </x:c>
      <x:c r="N3855" s="0">
        <x:f>CLEAN('Historical Trades'!O3855)</x:f>
      </x:c>
      <x:c r="P3855" s="14">
        <x:f>IF(G3855="sell",M3855,-M3855)</x:f>
      </x:c>
      <x:c r="Q3855" s="14">
        <x:f>VLOOKUP(N3855,'Currency Rates'!$A$3:$C$32,3,0)</x:f>
      </x:c>
      <x:c r="R3855" s="0">
        <x:f>IF(A3855="SPUS",0,IF(A3855="FWD",0,P3855/Q3855))</x:f>
      </x:c>
    </x:row>
    <x:row r="3856" spans="1:19" x14ac:dyDescent="0.3">
      <x:c r="A3856" s="0">
        <x:f>'Historical Trades'!A3856</x:f>
      </x:c>
      <x:c r="B3856" s="0">
        <x:f>'Historical Trades'!B3856</x:f>
      </x:c>
      <x:c r="C3856" s="23">
        <x:f>'Historical Trades'!C3856</x:f>
      </x:c>
      <x:c r="D3856" s="0">
        <x:f>'Historical Trades'!D3856</x:f>
      </x:c>
      <x:c r="E3856" s="23">
        <x:f>'Historical Trades'!E3856</x:f>
      </x:c>
      <x:c r="F3856" s="0">
        <x:f>'Historical Trades'!F3856</x:f>
      </x:c>
      <x:c r="G3856" s="0">
        <x:f>'Historical Trades'!G3856</x:f>
      </x:c>
      <x:c r="H3856" s="0">
        <x:f>'Historical Trades'!H3856</x:f>
      </x:c>
      <x:c r="I3856" s="0">
        <x:f>'Historical Trades'!I3856</x:f>
      </x:c>
      <x:c r="J3856" s="0">
        <x:f>'Historical Trades'!J3856</x:f>
      </x:c>
      <x:c r="K3856" s="0">
        <x:f>'Historical Trades'!K3856</x:f>
      </x:c>
      <x:c r="L3856" s="0">
        <x:f>'Historical Trades'!L3856</x:f>
      </x:c>
      <x:c r="M3856" s="0">
        <x:f>'Historical Trades'!M3856</x:f>
      </x:c>
      <x:c r="N3856" s="0">
        <x:f>CLEAN('Historical Trades'!O3856)</x:f>
      </x:c>
      <x:c r="P3856" s="14">
        <x:f>IF(G3856="sell",M3856,-M3856)</x:f>
      </x:c>
      <x:c r="Q3856" s="14">
        <x:f>VLOOKUP(N3856,'Currency Rates'!$A$3:$C$32,3,0)</x:f>
      </x:c>
      <x:c r="R3856" s="0">
        <x:f>IF(A3856="SPUS",0,IF(A3856="FWD",0,P3856/Q3856))</x:f>
      </x:c>
    </x:row>
    <x:row r="3857" spans="1:19" x14ac:dyDescent="0.3">
      <x:c r="A3857" s="0">
        <x:f>'Historical Trades'!A3857</x:f>
      </x:c>
      <x:c r="B3857" s="0">
        <x:f>'Historical Trades'!B3857</x:f>
      </x:c>
      <x:c r="C3857" s="23">
        <x:f>'Historical Trades'!C3857</x:f>
      </x:c>
      <x:c r="D3857" s="0">
        <x:f>'Historical Trades'!D3857</x:f>
      </x:c>
      <x:c r="E3857" s="23">
        <x:f>'Historical Trades'!E3857</x:f>
      </x:c>
      <x:c r="F3857" s="0">
        <x:f>'Historical Trades'!F3857</x:f>
      </x:c>
      <x:c r="G3857" s="0">
        <x:f>'Historical Trades'!G3857</x:f>
      </x:c>
      <x:c r="H3857" s="0">
        <x:f>'Historical Trades'!H3857</x:f>
      </x:c>
      <x:c r="I3857" s="0">
        <x:f>'Historical Trades'!I3857</x:f>
      </x:c>
      <x:c r="J3857" s="0">
        <x:f>'Historical Trades'!J3857</x:f>
      </x:c>
      <x:c r="K3857" s="0">
        <x:f>'Historical Trades'!K3857</x:f>
      </x:c>
      <x:c r="L3857" s="0">
        <x:f>'Historical Trades'!L3857</x:f>
      </x:c>
      <x:c r="M3857" s="0">
        <x:f>'Historical Trades'!M3857</x:f>
      </x:c>
      <x:c r="N3857" s="0">
        <x:f>CLEAN('Historical Trades'!O3857)</x:f>
      </x:c>
      <x:c r="P3857" s="14">
        <x:f>IF(G3857="sell",M3857,-M3857)</x:f>
      </x:c>
      <x:c r="Q3857" s="14">
        <x:f>VLOOKUP(N3857,'Currency Rates'!$A$3:$C$32,3,0)</x:f>
      </x:c>
      <x:c r="R3857" s="0">
        <x:f>IF(A3857="SPUS",0,IF(A3857="FWD",0,P3857/Q3857))</x:f>
      </x:c>
    </x:row>
    <x:row r="3858" spans="1:19" x14ac:dyDescent="0.3">
      <x:c r="A3858" s="0">
        <x:f>'Historical Trades'!A3858</x:f>
      </x:c>
      <x:c r="B3858" s="0">
        <x:f>'Historical Trades'!B3858</x:f>
      </x:c>
      <x:c r="C3858" s="23">
        <x:f>'Historical Trades'!C3858</x:f>
      </x:c>
      <x:c r="D3858" s="0">
        <x:f>'Historical Trades'!D3858</x:f>
      </x:c>
      <x:c r="E3858" s="23">
        <x:f>'Historical Trades'!E3858</x:f>
      </x:c>
      <x:c r="F3858" s="0">
        <x:f>'Historical Trades'!F3858</x:f>
      </x:c>
      <x:c r="G3858" s="0">
        <x:f>'Historical Trades'!G3858</x:f>
      </x:c>
      <x:c r="H3858" s="0">
        <x:f>'Historical Trades'!H3858</x:f>
      </x:c>
      <x:c r="I3858" s="0">
        <x:f>'Historical Trades'!I3858</x:f>
      </x:c>
      <x:c r="J3858" s="0">
        <x:f>'Historical Trades'!J3858</x:f>
      </x:c>
      <x:c r="K3858" s="0">
        <x:f>'Historical Trades'!K3858</x:f>
      </x:c>
      <x:c r="L3858" s="0">
        <x:f>'Historical Trades'!L3858</x:f>
      </x:c>
      <x:c r="M3858" s="0">
        <x:f>'Historical Trades'!M3858</x:f>
      </x:c>
      <x:c r="N3858" s="0">
        <x:f>CLEAN('Historical Trades'!O3858)</x:f>
      </x:c>
      <x:c r="P3858" s="14">
        <x:f>IF(G3858="sell",M3858,-M3858)</x:f>
      </x:c>
      <x:c r="Q3858" s="14">
        <x:f>VLOOKUP(N3858,'Currency Rates'!$A$3:$C$32,3,0)</x:f>
      </x:c>
      <x:c r="R3858" s="0">
        <x:f>IF(A3858="SPUS",0,IF(A3858="FWD",0,P3858/Q3858))</x:f>
      </x:c>
    </x:row>
    <x:row r="3859" spans="1:19" x14ac:dyDescent="0.3">
      <x:c r="A3859" s="0">
        <x:f>'Historical Trades'!A3859</x:f>
      </x:c>
      <x:c r="B3859" s="0">
        <x:f>'Historical Trades'!B3859</x:f>
      </x:c>
      <x:c r="C3859" s="23">
        <x:f>'Historical Trades'!C3859</x:f>
      </x:c>
      <x:c r="D3859" s="0">
        <x:f>'Historical Trades'!D3859</x:f>
      </x:c>
      <x:c r="E3859" s="23">
        <x:f>'Historical Trades'!E3859</x:f>
      </x:c>
      <x:c r="F3859" s="0">
        <x:f>'Historical Trades'!F3859</x:f>
      </x:c>
      <x:c r="G3859" s="0">
        <x:f>'Historical Trades'!G3859</x:f>
      </x:c>
      <x:c r="H3859" s="0">
        <x:f>'Historical Trades'!H3859</x:f>
      </x:c>
      <x:c r="I3859" s="0">
        <x:f>'Historical Trades'!I3859</x:f>
      </x:c>
      <x:c r="J3859" s="0">
        <x:f>'Historical Trades'!J3859</x:f>
      </x:c>
      <x:c r="K3859" s="0">
        <x:f>'Historical Trades'!K3859</x:f>
      </x:c>
      <x:c r="L3859" s="0">
        <x:f>'Historical Trades'!L3859</x:f>
      </x:c>
      <x:c r="M3859" s="0">
        <x:f>'Historical Trades'!M3859</x:f>
      </x:c>
      <x:c r="N3859" s="0">
        <x:f>CLEAN('Historical Trades'!O3859)</x:f>
      </x:c>
      <x:c r="P3859" s="14">
        <x:f>IF(G3859="sell",M3859,-M3859)</x:f>
      </x:c>
      <x:c r="Q3859" s="14">
        <x:f>VLOOKUP(N3859,'Currency Rates'!$A$3:$C$32,3,0)</x:f>
      </x:c>
      <x:c r="R3859" s="0">
        <x:f>IF(A3859="SPUS",0,IF(A3859="FWD",0,P3859/Q3859))</x:f>
      </x:c>
    </x:row>
    <x:row r="3860" spans="1:19" x14ac:dyDescent="0.3">
      <x:c r="A3860" s="0">
        <x:f>'Historical Trades'!A3860</x:f>
      </x:c>
      <x:c r="B3860" s="0">
        <x:f>'Historical Trades'!B3860</x:f>
      </x:c>
      <x:c r="C3860" s="23">
        <x:f>'Historical Trades'!C3860</x:f>
      </x:c>
      <x:c r="D3860" s="0">
        <x:f>'Historical Trades'!D3860</x:f>
      </x:c>
      <x:c r="E3860" s="23">
        <x:f>'Historical Trades'!E3860</x:f>
      </x:c>
      <x:c r="F3860" s="0">
        <x:f>'Historical Trades'!F3860</x:f>
      </x:c>
      <x:c r="G3860" s="0">
        <x:f>'Historical Trades'!G3860</x:f>
      </x:c>
      <x:c r="H3860" s="0">
        <x:f>'Historical Trades'!H3860</x:f>
      </x:c>
      <x:c r="I3860" s="0">
        <x:f>'Historical Trades'!I3860</x:f>
      </x:c>
      <x:c r="J3860" s="0">
        <x:f>'Historical Trades'!J3860</x:f>
      </x:c>
      <x:c r="K3860" s="0">
        <x:f>'Historical Trades'!K3860</x:f>
      </x:c>
      <x:c r="L3860" s="0">
        <x:f>'Historical Trades'!L3860</x:f>
      </x:c>
      <x:c r="M3860" s="0">
        <x:f>'Historical Trades'!M3860</x:f>
      </x:c>
      <x:c r="N3860" s="0">
        <x:f>CLEAN('Historical Trades'!O3860)</x:f>
      </x:c>
      <x:c r="P3860" s="14">
        <x:f>IF(G3860="sell",M3860,-M3860)</x:f>
      </x:c>
      <x:c r="Q3860" s="14">
        <x:f>VLOOKUP(N3860,'Currency Rates'!$A$3:$C$32,3,0)</x:f>
      </x:c>
      <x:c r="R3860" s="0">
        <x:f>IF(A3860="SPUS",0,IF(A3860="FWD",0,P3860/Q3860))</x:f>
      </x:c>
    </x:row>
    <x:row r="3861" spans="1:19" x14ac:dyDescent="0.3">
      <x:c r="A3861" s="0">
        <x:f>'Historical Trades'!A3861</x:f>
      </x:c>
      <x:c r="B3861" s="0">
        <x:f>'Historical Trades'!B3861</x:f>
      </x:c>
      <x:c r="C3861" s="23">
        <x:f>'Historical Trades'!C3861</x:f>
      </x:c>
      <x:c r="D3861" s="0">
        <x:f>'Historical Trades'!D3861</x:f>
      </x:c>
      <x:c r="E3861" s="23">
        <x:f>'Historical Trades'!E3861</x:f>
      </x:c>
      <x:c r="F3861" s="0">
        <x:f>'Historical Trades'!F3861</x:f>
      </x:c>
      <x:c r="G3861" s="0">
        <x:f>'Historical Trades'!G3861</x:f>
      </x:c>
      <x:c r="H3861" s="0">
        <x:f>'Historical Trades'!H3861</x:f>
      </x:c>
      <x:c r="I3861" s="0">
        <x:f>'Historical Trades'!I3861</x:f>
      </x:c>
      <x:c r="J3861" s="0">
        <x:f>'Historical Trades'!J3861</x:f>
      </x:c>
      <x:c r="K3861" s="0">
        <x:f>'Historical Trades'!K3861</x:f>
      </x:c>
      <x:c r="L3861" s="0">
        <x:f>'Historical Trades'!L3861</x:f>
      </x:c>
      <x:c r="M3861" s="0">
        <x:f>'Historical Trades'!M3861</x:f>
      </x:c>
      <x:c r="N3861" s="0">
        <x:f>CLEAN('Historical Trades'!O3861)</x:f>
      </x:c>
      <x:c r="P3861" s="14">
        <x:f>IF(G3861="sell",M3861,-M3861)</x:f>
      </x:c>
      <x:c r="Q3861" s="14">
        <x:f>VLOOKUP(N3861,'Currency Rates'!$A$3:$C$32,3,0)</x:f>
      </x:c>
      <x:c r="R3861" s="0">
        <x:f>IF(A3861="SPUS",0,IF(A3861="FWD",0,P3861/Q3861))</x:f>
      </x:c>
    </x:row>
    <x:row r="3862" spans="1:19" x14ac:dyDescent="0.3">
      <x:c r="A3862" s="0">
        <x:f>'Historical Trades'!A3862</x:f>
      </x:c>
      <x:c r="B3862" s="0">
        <x:f>'Historical Trades'!B3862</x:f>
      </x:c>
      <x:c r="C3862" s="23">
        <x:f>'Historical Trades'!C3862</x:f>
      </x:c>
      <x:c r="D3862" s="0">
        <x:f>'Historical Trades'!D3862</x:f>
      </x:c>
      <x:c r="E3862" s="23">
        <x:f>'Historical Trades'!E3862</x:f>
      </x:c>
      <x:c r="F3862" s="0">
        <x:f>'Historical Trades'!F3862</x:f>
      </x:c>
      <x:c r="G3862" s="0">
        <x:f>'Historical Trades'!G3862</x:f>
      </x:c>
      <x:c r="H3862" s="0">
        <x:f>'Historical Trades'!H3862</x:f>
      </x:c>
      <x:c r="I3862" s="0">
        <x:f>'Historical Trades'!I3862</x:f>
      </x:c>
      <x:c r="J3862" s="0">
        <x:f>'Historical Trades'!J3862</x:f>
      </x:c>
      <x:c r="K3862" s="0">
        <x:f>'Historical Trades'!K3862</x:f>
      </x:c>
      <x:c r="L3862" s="0">
        <x:f>'Historical Trades'!L3862</x:f>
      </x:c>
      <x:c r="M3862" s="0">
        <x:f>'Historical Trades'!M3862</x:f>
      </x:c>
      <x:c r="N3862" s="0">
        <x:f>CLEAN('Historical Trades'!O3862)</x:f>
      </x:c>
      <x:c r="P3862" s="14">
        <x:f>IF(G3862="sell",M3862,-M3862)</x:f>
      </x:c>
      <x:c r="Q3862" s="14">
        <x:f>VLOOKUP(N3862,'Currency Rates'!$A$3:$C$32,3,0)</x:f>
      </x:c>
      <x:c r="R3862" s="0">
        <x:f>IF(A3862="SPUS",0,IF(A3862="FWD",0,P3862/Q3862))</x:f>
      </x:c>
    </x:row>
    <x:row r="3863" spans="1:19" x14ac:dyDescent="0.3">
      <x:c r="A3863" s="0">
        <x:f>'Historical Trades'!A3863</x:f>
      </x:c>
      <x:c r="B3863" s="0">
        <x:f>'Historical Trades'!B3863</x:f>
      </x:c>
      <x:c r="C3863" s="23">
        <x:f>'Historical Trades'!C3863</x:f>
      </x:c>
      <x:c r="D3863" s="0">
        <x:f>'Historical Trades'!D3863</x:f>
      </x:c>
      <x:c r="E3863" s="23">
        <x:f>'Historical Trades'!E3863</x:f>
      </x:c>
      <x:c r="F3863" s="0">
        <x:f>'Historical Trades'!F3863</x:f>
      </x:c>
      <x:c r="G3863" s="0">
        <x:f>'Historical Trades'!G3863</x:f>
      </x:c>
      <x:c r="H3863" s="0">
        <x:f>'Historical Trades'!H3863</x:f>
      </x:c>
      <x:c r="I3863" s="0">
        <x:f>'Historical Trades'!I3863</x:f>
      </x:c>
      <x:c r="J3863" s="0">
        <x:f>'Historical Trades'!J3863</x:f>
      </x:c>
      <x:c r="K3863" s="0">
        <x:f>'Historical Trades'!K3863</x:f>
      </x:c>
      <x:c r="L3863" s="0">
        <x:f>'Historical Trades'!L3863</x:f>
      </x:c>
      <x:c r="M3863" s="0">
        <x:f>'Historical Trades'!M3863</x:f>
      </x:c>
      <x:c r="N3863" s="0">
        <x:f>CLEAN('Historical Trades'!O3863)</x:f>
      </x:c>
      <x:c r="P3863" s="14">
        <x:f>IF(G3863="sell",M3863,-M3863)</x:f>
      </x:c>
      <x:c r="Q3863" s="14">
        <x:f>VLOOKUP(N3863,'Currency Rates'!$A$3:$C$32,3,0)</x:f>
      </x:c>
      <x:c r="R3863" s="0">
        <x:f>IF(A3863="SPUS",0,IF(A3863="FWD",0,P3863/Q3863))</x:f>
      </x:c>
    </x:row>
    <x:row r="3864" spans="1:19" x14ac:dyDescent="0.3">
      <x:c r="A3864" s="0">
        <x:f>'Historical Trades'!A3864</x:f>
      </x:c>
      <x:c r="B3864" s="0">
        <x:f>'Historical Trades'!B3864</x:f>
      </x:c>
      <x:c r="C3864" s="23">
        <x:f>'Historical Trades'!C3864</x:f>
      </x:c>
      <x:c r="D3864" s="0">
        <x:f>'Historical Trades'!D3864</x:f>
      </x:c>
      <x:c r="E3864" s="23">
        <x:f>'Historical Trades'!E3864</x:f>
      </x:c>
      <x:c r="F3864" s="0">
        <x:f>'Historical Trades'!F3864</x:f>
      </x:c>
      <x:c r="G3864" s="0">
        <x:f>'Historical Trades'!G3864</x:f>
      </x:c>
      <x:c r="H3864" s="0">
        <x:f>'Historical Trades'!H3864</x:f>
      </x:c>
      <x:c r="I3864" s="0">
        <x:f>'Historical Trades'!I3864</x:f>
      </x:c>
      <x:c r="J3864" s="0">
        <x:f>'Historical Trades'!J3864</x:f>
      </x:c>
      <x:c r="K3864" s="0">
        <x:f>'Historical Trades'!K3864</x:f>
      </x:c>
      <x:c r="L3864" s="0">
        <x:f>'Historical Trades'!L3864</x:f>
      </x:c>
      <x:c r="M3864" s="0">
        <x:f>'Historical Trades'!M3864</x:f>
      </x:c>
      <x:c r="N3864" s="0">
        <x:f>CLEAN('Historical Trades'!O3864)</x:f>
      </x:c>
      <x:c r="P3864" s="14">
        <x:f>IF(G3864="sell",M3864,-M3864)</x:f>
      </x:c>
      <x:c r="Q3864" s="14">
        <x:f>VLOOKUP(N3864,'Currency Rates'!$A$3:$C$32,3,0)</x:f>
      </x:c>
      <x:c r="R3864" s="0">
        <x:f>IF(A3864="SPUS",0,IF(A3864="FWD",0,P3864/Q3864))</x:f>
      </x:c>
    </x:row>
    <x:row r="3865" spans="1:19" x14ac:dyDescent="0.3">
      <x:c r="A3865" s="0">
        <x:f>'Historical Trades'!A3865</x:f>
      </x:c>
      <x:c r="B3865" s="0">
        <x:f>'Historical Trades'!B3865</x:f>
      </x:c>
      <x:c r="C3865" s="23">
        <x:f>'Historical Trades'!C3865</x:f>
      </x:c>
      <x:c r="D3865" s="0">
        <x:f>'Historical Trades'!D3865</x:f>
      </x:c>
      <x:c r="E3865" s="23">
        <x:f>'Historical Trades'!E3865</x:f>
      </x:c>
      <x:c r="F3865" s="0">
        <x:f>'Historical Trades'!F3865</x:f>
      </x:c>
      <x:c r="G3865" s="0">
        <x:f>'Historical Trades'!G3865</x:f>
      </x:c>
      <x:c r="H3865" s="0">
        <x:f>'Historical Trades'!H3865</x:f>
      </x:c>
      <x:c r="I3865" s="0">
        <x:f>'Historical Trades'!I3865</x:f>
      </x:c>
      <x:c r="J3865" s="0">
        <x:f>'Historical Trades'!J3865</x:f>
      </x:c>
      <x:c r="K3865" s="0">
        <x:f>'Historical Trades'!K3865</x:f>
      </x:c>
      <x:c r="L3865" s="0">
        <x:f>'Historical Trades'!L3865</x:f>
      </x:c>
      <x:c r="M3865" s="0">
        <x:f>'Historical Trades'!M3865</x:f>
      </x:c>
      <x:c r="N3865" s="0">
        <x:f>CLEAN('Historical Trades'!O3865)</x:f>
      </x:c>
      <x:c r="P3865" s="14">
        <x:f>IF(G3865="sell",M3865,-M3865)</x:f>
      </x:c>
      <x:c r="Q3865" s="14">
        <x:f>VLOOKUP(N3865,'Currency Rates'!$A$3:$C$32,3,0)</x:f>
      </x:c>
      <x:c r="R3865" s="0">
        <x:f>IF(A3865="SPUS",0,IF(A3865="FWD",0,P3865/Q3865))</x:f>
      </x:c>
    </x:row>
    <x:row r="3866" spans="1:19" x14ac:dyDescent="0.3">
      <x:c r="A3866" s="0">
        <x:f>'Historical Trades'!A3866</x:f>
      </x:c>
      <x:c r="B3866" s="0">
        <x:f>'Historical Trades'!B3866</x:f>
      </x:c>
      <x:c r="C3866" s="23">
        <x:f>'Historical Trades'!C3866</x:f>
      </x:c>
      <x:c r="D3866" s="0">
        <x:f>'Historical Trades'!D3866</x:f>
      </x:c>
      <x:c r="E3866" s="23">
        <x:f>'Historical Trades'!E3866</x:f>
      </x:c>
      <x:c r="F3866" s="0">
        <x:f>'Historical Trades'!F3866</x:f>
      </x:c>
      <x:c r="G3866" s="0">
        <x:f>'Historical Trades'!G3866</x:f>
      </x:c>
      <x:c r="H3866" s="0">
        <x:f>'Historical Trades'!H3866</x:f>
      </x:c>
      <x:c r="I3866" s="0">
        <x:f>'Historical Trades'!I3866</x:f>
      </x:c>
      <x:c r="J3866" s="0">
        <x:f>'Historical Trades'!J3866</x:f>
      </x:c>
      <x:c r="K3866" s="0">
        <x:f>'Historical Trades'!K3866</x:f>
      </x:c>
      <x:c r="L3866" s="0">
        <x:f>'Historical Trades'!L3866</x:f>
      </x:c>
      <x:c r="M3866" s="0">
        <x:f>'Historical Trades'!M3866</x:f>
      </x:c>
      <x:c r="N3866" s="0">
        <x:f>CLEAN('Historical Trades'!O3866)</x:f>
      </x:c>
      <x:c r="P3866" s="14">
        <x:f>IF(G3866="sell",M3866,-M3866)</x:f>
      </x:c>
      <x:c r="Q3866" s="14">
        <x:f>VLOOKUP(N3866,'Currency Rates'!$A$3:$C$32,3,0)</x:f>
      </x:c>
      <x:c r="R3866" s="0">
        <x:f>IF(A3866="SPUS",0,IF(A3866="FWD",0,P3866/Q3866))</x:f>
      </x:c>
    </x:row>
    <x:row r="3867" spans="1:19" x14ac:dyDescent="0.3">
      <x:c r="A3867" s="0">
        <x:f>'Historical Trades'!A3867</x:f>
      </x:c>
      <x:c r="B3867" s="0">
        <x:f>'Historical Trades'!B3867</x:f>
      </x:c>
      <x:c r="C3867" s="23">
        <x:f>'Historical Trades'!C3867</x:f>
      </x:c>
      <x:c r="D3867" s="0">
        <x:f>'Historical Trades'!D3867</x:f>
      </x:c>
      <x:c r="E3867" s="23">
        <x:f>'Historical Trades'!E3867</x:f>
      </x:c>
      <x:c r="F3867" s="0">
        <x:f>'Historical Trades'!F3867</x:f>
      </x:c>
      <x:c r="G3867" s="0">
        <x:f>'Historical Trades'!G3867</x:f>
      </x:c>
      <x:c r="H3867" s="0">
        <x:f>'Historical Trades'!H3867</x:f>
      </x:c>
      <x:c r="I3867" s="0">
        <x:f>'Historical Trades'!I3867</x:f>
      </x:c>
      <x:c r="J3867" s="0">
        <x:f>'Historical Trades'!J3867</x:f>
      </x:c>
      <x:c r="K3867" s="0">
        <x:f>'Historical Trades'!K3867</x:f>
      </x:c>
      <x:c r="L3867" s="0">
        <x:f>'Historical Trades'!L3867</x:f>
      </x:c>
      <x:c r="M3867" s="0">
        <x:f>'Historical Trades'!M3867</x:f>
      </x:c>
      <x:c r="N3867" s="0">
        <x:f>CLEAN('Historical Trades'!O3867)</x:f>
      </x:c>
      <x:c r="P3867" s="14">
        <x:f>IF(G3867="sell",M3867,-M3867)</x:f>
      </x:c>
      <x:c r="Q3867" s="14">
        <x:f>VLOOKUP(N3867,'Currency Rates'!$A$3:$C$32,3,0)</x:f>
      </x:c>
      <x:c r="R3867" s="0">
        <x:f>IF(A3867="SPUS",0,IF(A3867="FWD",0,P3867/Q3867))</x:f>
      </x:c>
    </x:row>
    <x:row r="3868" spans="1:19" x14ac:dyDescent="0.3">
      <x:c r="A3868" s="0">
        <x:f>'Historical Trades'!A3868</x:f>
      </x:c>
      <x:c r="B3868" s="0">
        <x:f>'Historical Trades'!B3868</x:f>
      </x:c>
      <x:c r="C3868" s="23">
        <x:f>'Historical Trades'!C3868</x:f>
      </x:c>
      <x:c r="D3868" s="0">
        <x:f>'Historical Trades'!D3868</x:f>
      </x:c>
      <x:c r="E3868" s="23">
        <x:f>'Historical Trades'!E3868</x:f>
      </x:c>
      <x:c r="F3868" s="0">
        <x:f>'Historical Trades'!F3868</x:f>
      </x:c>
      <x:c r="G3868" s="0">
        <x:f>'Historical Trades'!G3868</x:f>
      </x:c>
      <x:c r="H3868" s="0">
        <x:f>'Historical Trades'!H3868</x:f>
      </x:c>
      <x:c r="I3868" s="0">
        <x:f>'Historical Trades'!I3868</x:f>
      </x:c>
      <x:c r="J3868" s="0">
        <x:f>'Historical Trades'!J3868</x:f>
      </x:c>
      <x:c r="K3868" s="0">
        <x:f>'Historical Trades'!K3868</x:f>
      </x:c>
      <x:c r="L3868" s="0">
        <x:f>'Historical Trades'!L3868</x:f>
      </x:c>
      <x:c r="M3868" s="0">
        <x:f>'Historical Trades'!M3868</x:f>
      </x:c>
      <x:c r="N3868" s="0">
        <x:f>CLEAN('Historical Trades'!O3868)</x:f>
      </x:c>
      <x:c r="P3868" s="14">
        <x:f>IF(G3868="sell",M3868,-M3868)</x:f>
      </x:c>
      <x:c r="Q3868" s="14">
        <x:f>VLOOKUP(N3868,'Currency Rates'!$A$3:$C$32,3,0)</x:f>
      </x:c>
      <x:c r="R3868" s="0">
        <x:f>IF(A3868="SPUS",0,IF(A3868="FWD",0,P3868/Q3868))</x:f>
      </x:c>
    </x:row>
    <x:row r="3869" spans="1:19" x14ac:dyDescent="0.3">
      <x:c r="A3869" s="0">
        <x:f>'Historical Trades'!A3869</x:f>
      </x:c>
      <x:c r="B3869" s="0">
        <x:f>'Historical Trades'!B3869</x:f>
      </x:c>
      <x:c r="C3869" s="23">
        <x:f>'Historical Trades'!C3869</x:f>
      </x:c>
      <x:c r="D3869" s="0">
        <x:f>'Historical Trades'!D3869</x:f>
      </x:c>
      <x:c r="E3869" s="23">
        <x:f>'Historical Trades'!E3869</x:f>
      </x:c>
      <x:c r="F3869" s="0">
        <x:f>'Historical Trades'!F3869</x:f>
      </x:c>
      <x:c r="G3869" s="0">
        <x:f>'Historical Trades'!G3869</x:f>
      </x:c>
      <x:c r="H3869" s="0">
        <x:f>'Historical Trades'!H3869</x:f>
      </x:c>
      <x:c r="I3869" s="0">
        <x:f>'Historical Trades'!I3869</x:f>
      </x:c>
      <x:c r="J3869" s="0">
        <x:f>'Historical Trades'!J3869</x:f>
      </x:c>
      <x:c r="K3869" s="0">
        <x:f>'Historical Trades'!K3869</x:f>
      </x:c>
      <x:c r="L3869" s="0">
        <x:f>'Historical Trades'!L3869</x:f>
      </x:c>
      <x:c r="M3869" s="0">
        <x:f>'Historical Trades'!M3869</x:f>
      </x:c>
      <x:c r="N3869" s="0">
        <x:f>CLEAN('Historical Trades'!O3869)</x:f>
      </x:c>
      <x:c r="P3869" s="14">
        <x:f>IF(G3869="sell",M3869,-M3869)</x:f>
      </x:c>
      <x:c r="Q3869" s="14">
        <x:f>VLOOKUP(N3869,'Currency Rates'!$A$3:$C$32,3,0)</x:f>
      </x:c>
      <x:c r="R3869" s="0">
        <x:f>IF(A3869="SPUS",0,IF(A3869="FWD",0,P3869/Q3869))</x:f>
      </x:c>
    </x:row>
    <x:row r="3870" spans="1:19" x14ac:dyDescent="0.3">
      <x:c r="A3870" s="0">
        <x:f>'Historical Trades'!A3870</x:f>
      </x:c>
      <x:c r="B3870" s="0">
        <x:f>'Historical Trades'!B3870</x:f>
      </x:c>
      <x:c r="C3870" s="23">
        <x:f>'Historical Trades'!C3870</x:f>
      </x:c>
      <x:c r="D3870" s="0">
        <x:f>'Historical Trades'!D3870</x:f>
      </x:c>
      <x:c r="E3870" s="23">
        <x:f>'Historical Trades'!E3870</x:f>
      </x:c>
      <x:c r="F3870" s="0">
        <x:f>'Historical Trades'!F3870</x:f>
      </x:c>
      <x:c r="G3870" s="0">
        <x:f>'Historical Trades'!G3870</x:f>
      </x:c>
      <x:c r="H3870" s="0">
        <x:f>'Historical Trades'!H3870</x:f>
      </x:c>
      <x:c r="I3870" s="0">
        <x:f>'Historical Trades'!I3870</x:f>
      </x:c>
      <x:c r="J3870" s="0">
        <x:f>'Historical Trades'!J3870</x:f>
      </x:c>
      <x:c r="K3870" s="0">
        <x:f>'Historical Trades'!K3870</x:f>
      </x:c>
      <x:c r="L3870" s="0">
        <x:f>'Historical Trades'!L3870</x:f>
      </x:c>
      <x:c r="M3870" s="0">
        <x:f>'Historical Trades'!M3870</x:f>
      </x:c>
      <x:c r="N3870" s="0">
        <x:f>CLEAN('Historical Trades'!O3870)</x:f>
      </x:c>
      <x:c r="P3870" s="14">
        <x:f>IF(G3870="sell",M3870,-M3870)</x:f>
      </x:c>
      <x:c r="Q3870" s="14">
        <x:f>VLOOKUP(N3870,'Currency Rates'!$A$3:$C$32,3,0)</x:f>
      </x:c>
      <x:c r="R3870" s="0">
        <x:f>IF(A3870="SPUS",0,IF(A3870="FWD",0,P3870/Q3870))</x:f>
      </x:c>
    </x:row>
    <x:row r="3871" spans="1:19" x14ac:dyDescent="0.3">
      <x:c r="A3871" s="0">
        <x:f>'Historical Trades'!A3871</x:f>
      </x:c>
      <x:c r="B3871" s="0">
        <x:f>'Historical Trades'!B3871</x:f>
      </x:c>
      <x:c r="C3871" s="23">
        <x:f>'Historical Trades'!C3871</x:f>
      </x:c>
      <x:c r="D3871" s="0">
        <x:f>'Historical Trades'!D3871</x:f>
      </x:c>
      <x:c r="E3871" s="23">
        <x:f>'Historical Trades'!E3871</x:f>
      </x:c>
      <x:c r="F3871" s="0">
        <x:f>'Historical Trades'!F3871</x:f>
      </x:c>
      <x:c r="G3871" s="0">
        <x:f>'Historical Trades'!G3871</x:f>
      </x:c>
      <x:c r="H3871" s="0">
        <x:f>'Historical Trades'!H3871</x:f>
      </x:c>
      <x:c r="I3871" s="0">
        <x:f>'Historical Trades'!I3871</x:f>
      </x:c>
      <x:c r="J3871" s="0">
        <x:f>'Historical Trades'!J3871</x:f>
      </x:c>
      <x:c r="K3871" s="0">
        <x:f>'Historical Trades'!K3871</x:f>
      </x:c>
      <x:c r="L3871" s="0">
        <x:f>'Historical Trades'!L3871</x:f>
      </x:c>
      <x:c r="M3871" s="0">
        <x:f>'Historical Trades'!M3871</x:f>
      </x:c>
      <x:c r="N3871" s="0">
        <x:f>CLEAN('Historical Trades'!O3871)</x:f>
      </x:c>
      <x:c r="P3871" s="14">
        <x:f>IF(G3871="sell",M3871,-M3871)</x:f>
      </x:c>
      <x:c r="Q3871" s="14">
        <x:f>VLOOKUP(N3871,'Currency Rates'!$A$3:$C$32,3,0)</x:f>
      </x:c>
      <x:c r="R3871" s="0">
        <x:f>IF(A3871="SPUS",0,IF(A3871="FWD",0,P3871/Q3871))</x:f>
      </x:c>
    </x:row>
    <x:row r="3872" spans="1:19" x14ac:dyDescent="0.3">
      <x:c r="A3872" s="0">
        <x:f>'Historical Trades'!A3872</x:f>
      </x:c>
      <x:c r="B3872" s="0">
        <x:f>'Historical Trades'!B3872</x:f>
      </x:c>
      <x:c r="C3872" s="23">
        <x:f>'Historical Trades'!C3872</x:f>
      </x:c>
      <x:c r="D3872" s="0">
        <x:f>'Historical Trades'!D3872</x:f>
      </x:c>
      <x:c r="E3872" s="23">
        <x:f>'Historical Trades'!E3872</x:f>
      </x:c>
      <x:c r="F3872" s="0">
        <x:f>'Historical Trades'!F3872</x:f>
      </x:c>
      <x:c r="G3872" s="0">
        <x:f>'Historical Trades'!G3872</x:f>
      </x:c>
      <x:c r="H3872" s="0">
        <x:f>'Historical Trades'!H3872</x:f>
      </x:c>
      <x:c r="I3872" s="0">
        <x:f>'Historical Trades'!I3872</x:f>
      </x:c>
      <x:c r="J3872" s="0">
        <x:f>'Historical Trades'!J3872</x:f>
      </x:c>
      <x:c r="K3872" s="0">
        <x:f>'Historical Trades'!K3872</x:f>
      </x:c>
      <x:c r="L3872" s="0">
        <x:f>'Historical Trades'!L3872</x:f>
      </x:c>
      <x:c r="M3872" s="0">
        <x:f>'Historical Trades'!M3872</x:f>
      </x:c>
      <x:c r="N3872" s="0">
        <x:f>CLEAN('Historical Trades'!O3872)</x:f>
      </x:c>
      <x:c r="P3872" s="14">
        <x:f>IF(G3872="sell",M3872,-M3872)</x:f>
      </x:c>
      <x:c r="Q3872" s="14">
        <x:f>VLOOKUP(N3872,'Currency Rates'!$A$3:$C$32,3,0)</x:f>
      </x:c>
      <x:c r="R3872" s="0">
        <x:f>IF(A3872="SPUS",0,IF(A3872="FWD",0,P3872/Q3872))</x:f>
      </x:c>
    </x:row>
    <x:row r="3873" spans="1:19" x14ac:dyDescent="0.3">
      <x:c r="A3873" s="0">
        <x:f>'Historical Trades'!A3873</x:f>
      </x:c>
      <x:c r="B3873" s="0">
        <x:f>'Historical Trades'!B3873</x:f>
      </x:c>
      <x:c r="C3873" s="23">
        <x:f>'Historical Trades'!C3873</x:f>
      </x:c>
      <x:c r="D3873" s="0">
        <x:f>'Historical Trades'!D3873</x:f>
      </x:c>
      <x:c r="E3873" s="23">
        <x:f>'Historical Trades'!E3873</x:f>
      </x:c>
      <x:c r="F3873" s="0">
        <x:f>'Historical Trades'!F3873</x:f>
      </x:c>
      <x:c r="G3873" s="0">
        <x:f>'Historical Trades'!G3873</x:f>
      </x:c>
      <x:c r="H3873" s="0">
        <x:f>'Historical Trades'!H3873</x:f>
      </x:c>
      <x:c r="I3873" s="0">
        <x:f>'Historical Trades'!I3873</x:f>
      </x:c>
      <x:c r="J3873" s="0">
        <x:f>'Historical Trades'!J3873</x:f>
      </x:c>
      <x:c r="K3873" s="0">
        <x:f>'Historical Trades'!K3873</x:f>
      </x:c>
      <x:c r="L3873" s="0">
        <x:f>'Historical Trades'!L3873</x:f>
      </x:c>
      <x:c r="M3873" s="0">
        <x:f>'Historical Trades'!M3873</x:f>
      </x:c>
      <x:c r="N3873" s="0">
        <x:f>CLEAN('Historical Trades'!O3873)</x:f>
      </x:c>
      <x:c r="P3873" s="14">
        <x:f>IF(G3873="sell",M3873,-M3873)</x:f>
      </x:c>
      <x:c r="Q3873" s="14">
        <x:f>VLOOKUP(N3873,'Currency Rates'!$A$3:$C$32,3,0)</x:f>
      </x:c>
      <x:c r="R3873" s="0">
        <x:f>IF(A3873="SPUS",0,IF(A3873="FWD",0,P3873/Q3873))</x:f>
      </x:c>
    </x:row>
    <x:row r="3874" spans="1:19" x14ac:dyDescent="0.3">
      <x:c r="A3874" s="0">
        <x:f>'Historical Trades'!A3874</x:f>
      </x:c>
      <x:c r="B3874" s="0">
        <x:f>'Historical Trades'!B3874</x:f>
      </x:c>
      <x:c r="C3874" s="23">
        <x:f>'Historical Trades'!C3874</x:f>
      </x:c>
      <x:c r="D3874" s="0">
        <x:f>'Historical Trades'!D3874</x:f>
      </x:c>
      <x:c r="E3874" s="23">
        <x:f>'Historical Trades'!E3874</x:f>
      </x:c>
      <x:c r="F3874" s="0">
        <x:f>'Historical Trades'!F3874</x:f>
      </x:c>
      <x:c r="G3874" s="0">
        <x:f>'Historical Trades'!G3874</x:f>
      </x:c>
      <x:c r="H3874" s="0">
        <x:f>'Historical Trades'!H3874</x:f>
      </x:c>
      <x:c r="I3874" s="0">
        <x:f>'Historical Trades'!I3874</x:f>
      </x:c>
      <x:c r="J3874" s="0">
        <x:f>'Historical Trades'!J3874</x:f>
      </x:c>
      <x:c r="K3874" s="0">
        <x:f>'Historical Trades'!K3874</x:f>
      </x:c>
      <x:c r="L3874" s="0">
        <x:f>'Historical Trades'!L3874</x:f>
      </x:c>
      <x:c r="M3874" s="0">
        <x:f>'Historical Trades'!M3874</x:f>
      </x:c>
      <x:c r="N3874" s="0">
        <x:f>CLEAN('Historical Trades'!O3874)</x:f>
      </x:c>
      <x:c r="P3874" s="14">
        <x:f>IF(G3874="sell",M3874,-M3874)</x:f>
      </x:c>
      <x:c r="Q3874" s="14">
        <x:f>VLOOKUP(N3874,'Currency Rates'!$A$3:$C$32,3,0)</x:f>
      </x:c>
      <x:c r="R3874" s="0">
        <x:f>IF(A3874="SPUS",0,IF(A3874="FWD",0,P3874/Q3874))</x:f>
      </x:c>
    </x:row>
    <x:row r="3875" spans="1:19" x14ac:dyDescent="0.3">
      <x:c r="A3875" s="0">
        <x:f>'Historical Trades'!A3875</x:f>
      </x:c>
      <x:c r="B3875" s="0">
        <x:f>'Historical Trades'!B3875</x:f>
      </x:c>
      <x:c r="C3875" s="23">
        <x:f>'Historical Trades'!C3875</x:f>
      </x:c>
      <x:c r="D3875" s="0">
        <x:f>'Historical Trades'!D3875</x:f>
      </x:c>
      <x:c r="E3875" s="23">
        <x:f>'Historical Trades'!E3875</x:f>
      </x:c>
      <x:c r="F3875" s="0">
        <x:f>'Historical Trades'!F3875</x:f>
      </x:c>
      <x:c r="G3875" s="0">
        <x:f>'Historical Trades'!G3875</x:f>
      </x:c>
      <x:c r="H3875" s="0">
        <x:f>'Historical Trades'!H3875</x:f>
      </x:c>
      <x:c r="I3875" s="0">
        <x:f>'Historical Trades'!I3875</x:f>
      </x:c>
      <x:c r="J3875" s="0">
        <x:f>'Historical Trades'!J3875</x:f>
      </x:c>
      <x:c r="K3875" s="0">
        <x:f>'Historical Trades'!K3875</x:f>
      </x:c>
      <x:c r="L3875" s="0">
        <x:f>'Historical Trades'!L3875</x:f>
      </x:c>
      <x:c r="M3875" s="0">
        <x:f>'Historical Trades'!M3875</x:f>
      </x:c>
      <x:c r="N3875" s="0">
        <x:f>CLEAN('Historical Trades'!O3875)</x:f>
      </x:c>
      <x:c r="P3875" s="14">
        <x:f>IF(G3875="sell",M3875,-M3875)</x:f>
      </x:c>
      <x:c r="Q3875" s="14">
        <x:f>VLOOKUP(N3875,'Currency Rates'!$A$3:$C$32,3,0)</x:f>
      </x:c>
      <x:c r="R3875" s="0">
        <x:f>IF(A3875="SPUS",0,IF(A3875="FWD",0,P3875/Q3875))</x:f>
      </x:c>
    </x:row>
    <x:row r="3876" spans="1:19" x14ac:dyDescent="0.3">
      <x:c r="A3876" s="0">
        <x:f>'Historical Trades'!A3876</x:f>
      </x:c>
      <x:c r="B3876" s="0">
        <x:f>'Historical Trades'!B3876</x:f>
      </x:c>
      <x:c r="C3876" s="23">
        <x:f>'Historical Trades'!C3876</x:f>
      </x:c>
      <x:c r="D3876" s="0">
        <x:f>'Historical Trades'!D3876</x:f>
      </x:c>
      <x:c r="E3876" s="23">
        <x:f>'Historical Trades'!E3876</x:f>
      </x:c>
      <x:c r="F3876" s="0">
        <x:f>'Historical Trades'!F3876</x:f>
      </x:c>
      <x:c r="G3876" s="0">
        <x:f>'Historical Trades'!G3876</x:f>
      </x:c>
      <x:c r="H3876" s="0">
        <x:f>'Historical Trades'!H3876</x:f>
      </x:c>
      <x:c r="I3876" s="0">
        <x:f>'Historical Trades'!I3876</x:f>
      </x:c>
      <x:c r="J3876" s="0">
        <x:f>'Historical Trades'!J3876</x:f>
      </x:c>
      <x:c r="K3876" s="0">
        <x:f>'Historical Trades'!K3876</x:f>
      </x:c>
      <x:c r="L3876" s="0">
        <x:f>'Historical Trades'!L3876</x:f>
      </x:c>
      <x:c r="M3876" s="0">
        <x:f>'Historical Trades'!M3876</x:f>
      </x:c>
      <x:c r="N3876" s="0">
        <x:f>CLEAN('Historical Trades'!O3876)</x:f>
      </x:c>
      <x:c r="P3876" s="14">
        <x:f>IF(G3876="sell",M3876,-M3876)</x:f>
      </x:c>
      <x:c r="Q3876" s="14">
        <x:f>VLOOKUP(N3876,'Currency Rates'!$A$3:$C$32,3,0)</x:f>
      </x:c>
      <x:c r="R3876" s="0">
        <x:f>IF(A3876="SPUS",0,IF(A3876="FWD",0,P3876/Q3876))</x:f>
      </x:c>
    </x:row>
    <x:row r="3877" spans="1:19" x14ac:dyDescent="0.3">
      <x:c r="A3877" s="0">
        <x:f>'Historical Trades'!A3877</x:f>
      </x:c>
      <x:c r="B3877" s="0">
        <x:f>'Historical Trades'!B3877</x:f>
      </x:c>
      <x:c r="C3877" s="23">
        <x:f>'Historical Trades'!C3877</x:f>
      </x:c>
      <x:c r="D3877" s="0">
        <x:f>'Historical Trades'!D3877</x:f>
      </x:c>
      <x:c r="E3877" s="23">
        <x:f>'Historical Trades'!E3877</x:f>
      </x:c>
      <x:c r="F3877" s="0">
        <x:f>'Historical Trades'!F3877</x:f>
      </x:c>
      <x:c r="G3877" s="0">
        <x:f>'Historical Trades'!G3877</x:f>
      </x:c>
      <x:c r="H3877" s="0">
        <x:f>'Historical Trades'!H3877</x:f>
      </x:c>
      <x:c r="I3877" s="0">
        <x:f>'Historical Trades'!I3877</x:f>
      </x:c>
      <x:c r="J3877" s="0">
        <x:f>'Historical Trades'!J3877</x:f>
      </x:c>
      <x:c r="K3877" s="0">
        <x:f>'Historical Trades'!K3877</x:f>
      </x:c>
      <x:c r="L3877" s="0">
        <x:f>'Historical Trades'!L3877</x:f>
      </x:c>
      <x:c r="M3877" s="0">
        <x:f>'Historical Trades'!M3877</x:f>
      </x:c>
      <x:c r="N3877" s="0">
        <x:f>CLEAN('Historical Trades'!O3877)</x:f>
      </x:c>
      <x:c r="P3877" s="14">
        <x:f>IF(G3877="sell",M3877,-M3877)</x:f>
      </x:c>
      <x:c r="Q3877" s="14">
        <x:f>VLOOKUP(N3877,'Currency Rates'!$A$3:$C$32,3,0)</x:f>
      </x:c>
      <x:c r="R3877" s="0">
        <x:f>IF(A3877="SPUS",0,IF(A3877="FWD",0,P3877/Q3877))</x:f>
      </x:c>
    </x:row>
    <x:row r="3878" spans="1:19" x14ac:dyDescent="0.3">
      <x:c r="A3878" s="0">
        <x:f>'Historical Trades'!A3878</x:f>
      </x:c>
      <x:c r="B3878" s="0">
        <x:f>'Historical Trades'!B3878</x:f>
      </x:c>
      <x:c r="C3878" s="23">
        <x:f>'Historical Trades'!C3878</x:f>
      </x:c>
      <x:c r="D3878" s="0">
        <x:f>'Historical Trades'!D3878</x:f>
      </x:c>
      <x:c r="E3878" s="23">
        <x:f>'Historical Trades'!E3878</x:f>
      </x:c>
      <x:c r="F3878" s="0">
        <x:f>'Historical Trades'!F3878</x:f>
      </x:c>
      <x:c r="G3878" s="0">
        <x:f>'Historical Trades'!G3878</x:f>
      </x:c>
      <x:c r="H3878" s="0">
        <x:f>'Historical Trades'!H3878</x:f>
      </x:c>
      <x:c r="I3878" s="0">
        <x:f>'Historical Trades'!I3878</x:f>
      </x:c>
      <x:c r="J3878" s="0">
        <x:f>'Historical Trades'!J3878</x:f>
      </x:c>
      <x:c r="K3878" s="0">
        <x:f>'Historical Trades'!K3878</x:f>
      </x:c>
      <x:c r="L3878" s="0">
        <x:f>'Historical Trades'!L3878</x:f>
      </x:c>
      <x:c r="M3878" s="0">
        <x:f>'Historical Trades'!M3878</x:f>
      </x:c>
      <x:c r="N3878" s="0">
        <x:f>CLEAN('Historical Trades'!O3878)</x:f>
      </x:c>
      <x:c r="P3878" s="14">
        <x:f>IF(G3878="sell",M3878,-M3878)</x:f>
      </x:c>
      <x:c r="Q3878" s="14">
        <x:f>VLOOKUP(N3878,'Currency Rates'!$A$3:$C$32,3,0)</x:f>
      </x:c>
      <x:c r="R3878" s="0">
        <x:f>IF(A3878="SPUS",0,IF(A3878="FWD",0,P3878/Q3878))</x:f>
      </x:c>
    </x:row>
    <x:row r="3879" spans="1:19" x14ac:dyDescent="0.3">
      <x:c r="A3879" s="0">
        <x:f>'Historical Trades'!A3879</x:f>
      </x:c>
      <x:c r="B3879" s="0">
        <x:f>'Historical Trades'!B3879</x:f>
      </x:c>
      <x:c r="C3879" s="23">
        <x:f>'Historical Trades'!C3879</x:f>
      </x:c>
      <x:c r="D3879" s="0">
        <x:f>'Historical Trades'!D3879</x:f>
      </x:c>
      <x:c r="E3879" s="23">
        <x:f>'Historical Trades'!E3879</x:f>
      </x:c>
      <x:c r="F3879" s="0">
        <x:f>'Historical Trades'!F3879</x:f>
      </x:c>
      <x:c r="G3879" s="0">
        <x:f>'Historical Trades'!G3879</x:f>
      </x:c>
      <x:c r="H3879" s="0">
        <x:f>'Historical Trades'!H3879</x:f>
      </x:c>
      <x:c r="I3879" s="0">
        <x:f>'Historical Trades'!I3879</x:f>
      </x:c>
      <x:c r="J3879" s="0">
        <x:f>'Historical Trades'!J3879</x:f>
      </x:c>
      <x:c r="K3879" s="0">
        <x:f>'Historical Trades'!K3879</x:f>
      </x:c>
      <x:c r="L3879" s="0">
        <x:f>'Historical Trades'!L3879</x:f>
      </x:c>
      <x:c r="M3879" s="0">
        <x:f>'Historical Trades'!M3879</x:f>
      </x:c>
      <x:c r="N3879" s="0">
        <x:f>CLEAN('Historical Trades'!O3879)</x:f>
      </x:c>
      <x:c r="P3879" s="14">
        <x:f>IF(G3879="sell",M3879,-M3879)</x:f>
      </x:c>
      <x:c r="Q3879" s="14">
        <x:f>VLOOKUP(N3879,'Currency Rates'!$A$3:$C$32,3,0)</x:f>
      </x:c>
      <x:c r="R3879" s="0">
        <x:f>IF(A3879="SPUS",0,IF(A3879="FWD",0,P3879/Q3879))</x:f>
      </x:c>
    </x:row>
    <x:row r="3880" spans="1:19" x14ac:dyDescent="0.3">
      <x:c r="A3880" s="0">
        <x:f>'Historical Trades'!A3880</x:f>
      </x:c>
      <x:c r="B3880" s="0">
        <x:f>'Historical Trades'!B3880</x:f>
      </x:c>
      <x:c r="C3880" s="23">
        <x:f>'Historical Trades'!C3880</x:f>
      </x:c>
      <x:c r="D3880" s="0">
        <x:f>'Historical Trades'!D3880</x:f>
      </x:c>
      <x:c r="E3880" s="23">
        <x:f>'Historical Trades'!E3880</x:f>
      </x:c>
      <x:c r="F3880" s="0">
        <x:f>'Historical Trades'!F3880</x:f>
      </x:c>
      <x:c r="G3880" s="0">
        <x:f>'Historical Trades'!G3880</x:f>
      </x:c>
      <x:c r="H3880" s="0">
        <x:f>'Historical Trades'!H3880</x:f>
      </x:c>
      <x:c r="I3880" s="0">
        <x:f>'Historical Trades'!I3880</x:f>
      </x:c>
      <x:c r="J3880" s="0">
        <x:f>'Historical Trades'!J3880</x:f>
      </x:c>
      <x:c r="K3880" s="0">
        <x:f>'Historical Trades'!K3880</x:f>
      </x:c>
      <x:c r="L3880" s="0">
        <x:f>'Historical Trades'!L3880</x:f>
      </x:c>
      <x:c r="M3880" s="0">
        <x:f>'Historical Trades'!M3880</x:f>
      </x:c>
      <x:c r="N3880" s="0">
        <x:f>CLEAN('Historical Trades'!O3880)</x:f>
      </x:c>
      <x:c r="P3880" s="14">
        <x:f>IF(G3880="sell",M3880,-M3880)</x:f>
      </x:c>
      <x:c r="Q3880" s="14">
        <x:f>VLOOKUP(N3880,'Currency Rates'!$A$3:$C$32,3,0)</x:f>
      </x:c>
      <x:c r="R3880" s="0">
        <x:f>IF(A3880="SPUS",0,IF(A3880="FWD",0,P3880/Q3880))</x:f>
      </x:c>
    </x:row>
    <x:row r="3881" spans="1:19" x14ac:dyDescent="0.3">
      <x:c r="A3881" s="0">
        <x:f>'Historical Trades'!A3881</x:f>
      </x:c>
      <x:c r="B3881" s="0">
        <x:f>'Historical Trades'!B3881</x:f>
      </x:c>
      <x:c r="C3881" s="23">
        <x:f>'Historical Trades'!C3881</x:f>
      </x:c>
      <x:c r="D3881" s="0">
        <x:f>'Historical Trades'!D3881</x:f>
      </x:c>
      <x:c r="E3881" s="23">
        <x:f>'Historical Trades'!E3881</x:f>
      </x:c>
      <x:c r="F3881" s="0">
        <x:f>'Historical Trades'!F3881</x:f>
      </x:c>
      <x:c r="G3881" s="0">
        <x:f>'Historical Trades'!G3881</x:f>
      </x:c>
      <x:c r="H3881" s="0">
        <x:f>'Historical Trades'!H3881</x:f>
      </x:c>
      <x:c r="I3881" s="0">
        <x:f>'Historical Trades'!I3881</x:f>
      </x:c>
      <x:c r="J3881" s="0">
        <x:f>'Historical Trades'!J3881</x:f>
      </x:c>
      <x:c r="K3881" s="0">
        <x:f>'Historical Trades'!K3881</x:f>
      </x:c>
      <x:c r="L3881" s="0">
        <x:f>'Historical Trades'!L3881</x:f>
      </x:c>
      <x:c r="M3881" s="0">
        <x:f>'Historical Trades'!M3881</x:f>
      </x:c>
      <x:c r="N3881" s="0">
        <x:f>CLEAN('Historical Trades'!O3881)</x:f>
      </x:c>
      <x:c r="P3881" s="14">
        <x:f>IF(G3881="sell",M3881,-M3881)</x:f>
      </x:c>
      <x:c r="Q3881" s="14">
        <x:f>VLOOKUP(N3881,'Currency Rates'!$A$3:$C$32,3,0)</x:f>
      </x:c>
      <x:c r="R3881" s="0">
        <x:f>IF(A3881="SPUS",0,IF(A3881="FWD",0,P3881/Q3881))</x:f>
      </x:c>
    </x:row>
    <x:row r="3882" spans="1:19" x14ac:dyDescent="0.3">
      <x:c r="A3882" s="0">
        <x:f>'Historical Trades'!A3882</x:f>
      </x:c>
      <x:c r="B3882" s="0">
        <x:f>'Historical Trades'!B3882</x:f>
      </x:c>
      <x:c r="C3882" s="23">
        <x:f>'Historical Trades'!C3882</x:f>
      </x:c>
      <x:c r="D3882" s="0">
        <x:f>'Historical Trades'!D3882</x:f>
      </x:c>
      <x:c r="E3882" s="23">
        <x:f>'Historical Trades'!E3882</x:f>
      </x:c>
      <x:c r="F3882" s="0">
        <x:f>'Historical Trades'!F3882</x:f>
      </x:c>
      <x:c r="G3882" s="0">
        <x:f>'Historical Trades'!G3882</x:f>
      </x:c>
      <x:c r="H3882" s="0">
        <x:f>'Historical Trades'!H3882</x:f>
      </x:c>
      <x:c r="I3882" s="0">
        <x:f>'Historical Trades'!I3882</x:f>
      </x:c>
      <x:c r="J3882" s="0">
        <x:f>'Historical Trades'!J3882</x:f>
      </x:c>
      <x:c r="K3882" s="0">
        <x:f>'Historical Trades'!K3882</x:f>
      </x:c>
      <x:c r="L3882" s="0">
        <x:f>'Historical Trades'!L3882</x:f>
      </x:c>
      <x:c r="M3882" s="0">
        <x:f>'Historical Trades'!M3882</x:f>
      </x:c>
      <x:c r="N3882" s="0">
        <x:f>CLEAN('Historical Trades'!O3882)</x:f>
      </x:c>
      <x:c r="P3882" s="14">
        <x:f>IF(G3882="sell",M3882,-M3882)</x:f>
      </x:c>
      <x:c r="Q3882" s="14">
        <x:f>VLOOKUP(N3882,'Currency Rates'!$A$3:$C$32,3,0)</x:f>
      </x:c>
      <x:c r="R3882" s="0">
        <x:f>IF(A3882="SPUS",0,IF(A3882="FWD",0,P3882/Q3882))</x:f>
      </x:c>
    </x:row>
    <x:row r="3883" spans="1:19" x14ac:dyDescent="0.3">
      <x:c r="A3883" s="0">
        <x:f>'Historical Trades'!A3883</x:f>
      </x:c>
      <x:c r="B3883" s="0">
        <x:f>'Historical Trades'!B3883</x:f>
      </x:c>
      <x:c r="C3883" s="23">
        <x:f>'Historical Trades'!C3883</x:f>
      </x:c>
      <x:c r="D3883" s="0">
        <x:f>'Historical Trades'!D3883</x:f>
      </x:c>
      <x:c r="E3883" s="23">
        <x:f>'Historical Trades'!E3883</x:f>
      </x:c>
      <x:c r="F3883" s="0">
        <x:f>'Historical Trades'!F3883</x:f>
      </x:c>
      <x:c r="G3883" s="0">
        <x:f>'Historical Trades'!G3883</x:f>
      </x:c>
      <x:c r="H3883" s="0">
        <x:f>'Historical Trades'!H3883</x:f>
      </x:c>
      <x:c r="I3883" s="0">
        <x:f>'Historical Trades'!I3883</x:f>
      </x:c>
      <x:c r="J3883" s="0">
        <x:f>'Historical Trades'!J3883</x:f>
      </x:c>
      <x:c r="K3883" s="0">
        <x:f>'Historical Trades'!K3883</x:f>
      </x:c>
      <x:c r="L3883" s="0">
        <x:f>'Historical Trades'!L3883</x:f>
      </x:c>
      <x:c r="M3883" s="0">
        <x:f>'Historical Trades'!M3883</x:f>
      </x:c>
      <x:c r="N3883" s="0">
        <x:f>CLEAN('Historical Trades'!O3883)</x:f>
      </x:c>
      <x:c r="P3883" s="14">
        <x:f>IF(G3883="sell",M3883,-M3883)</x:f>
      </x:c>
      <x:c r="Q3883" s="14">
        <x:f>VLOOKUP(N3883,'Currency Rates'!$A$3:$C$32,3,0)</x:f>
      </x:c>
      <x:c r="R3883" s="0">
        <x:f>IF(A3883="SPUS",0,IF(A3883="FWD",0,P3883/Q3883))</x:f>
      </x:c>
    </x:row>
    <x:row r="3884" spans="1:19" x14ac:dyDescent="0.3">
      <x:c r="A3884" s="0">
        <x:f>'Historical Trades'!A3884</x:f>
      </x:c>
      <x:c r="B3884" s="0">
        <x:f>'Historical Trades'!B3884</x:f>
      </x:c>
      <x:c r="C3884" s="23">
        <x:f>'Historical Trades'!C3884</x:f>
      </x:c>
      <x:c r="D3884" s="0">
        <x:f>'Historical Trades'!D3884</x:f>
      </x:c>
      <x:c r="E3884" s="23">
        <x:f>'Historical Trades'!E3884</x:f>
      </x:c>
      <x:c r="F3884" s="0">
        <x:f>'Historical Trades'!F3884</x:f>
      </x:c>
      <x:c r="G3884" s="0">
        <x:f>'Historical Trades'!G3884</x:f>
      </x:c>
      <x:c r="H3884" s="0">
        <x:f>'Historical Trades'!H3884</x:f>
      </x:c>
      <x:c r="I3884" s="0">
        <x:f>'Historical Trades'!I3884</x:f>
      </x:c>
      <x:c r="J3884" s="0">
        <x:f>'Historical Trades'!J3884</x:f>
      </x:c>
      <x:c r="K3884" s="0">
        <x:f>'Historical Trades'!K3884</x:f>
      </x:c>
      <x:c r="L3884" s="0">
        <x:f>'Historical Trades'!L3884</x:f>
      </x:c>
      <x:c r="M3884" s="0">
        <x:f>'Historical Trades'!M3884</x:f>
      </x:c>
      <x:c r="N3884" s="0">
        <x:f>CLEAN('Historical Trades'!O3884)</x:f>
      </x:c>
      <x:c r="P3884" s="14">
        <x:f>IF(G3884="sell",M3884,-M3884)</x:f>
      </x:c>
      <x:c r="Q3884" s="14">
        <x:f>VLOOKUP(N3884,'Currency Rates'!$A$3:$C$32,3,0)</x:f>
      </x:c>
      <x:c r="R3884" s="0">
        <x:f>IF(A3884="SPUS",0,IF(A3884="FWD",0,P3884/Q3884))</x:f>
      </x:c>
    </x:row>
    <x:row r="3885" spans="1:19" x14ac:dyDescent="0.3">
      <x:c r="A3885" s="0">
        <x:f>'Historical Trades'!A3885</x:f>
      </x:c>
      <x:c r="B3885" s="0">
        <x:f>'Historical Trades'!B3885</x:f>
      </x:c>
      <x:c r="C3885" s="23">
        <x:f>'Historical Trades'!C3885</x:f>
      </x:c>
      <x:c r="D3885" s="0">
        <x:f>'Historical Trades'!D3885</x:f>
      </x:c>
      <x:c r="E3885" s="23">
        <x:f>'Historical Trades'!E3885</x:f>
      </x:c>
      <x:c r="F3885" s="0">
        <x:f>'Historical Trades'!F3885</x:f>
      </x:c>
      <x:c r="G3885" s="0">
        <x:f>'Historical Trades'!G3885</x:f>
      </x:c>
      <x:c r="H3885" s="0">
        <x:f>'Historical Trades'!H3885</x:f>
      </x:c>
      <x:c r="I3885" s="0">
        <x:f>'Historical Trades'!I3885</x:f>
      </x:c>
      <x:c r="J3885" s="0">
        <x:f>'Historical Trades'!J3885</x:f>
      </x:c>
      <x:c r="K3885" s="0">
        <x:f>'Historical Trades'!K3885</x:f>
      </x:c>
      <x:c r="L3885" s="0">
        <x:f>'Historical Trades'!L3885</x:f>
      </x:c>
      <x:c r="M3885" s="0">
        <x:f>'Historical Trades'!M3885</x:f>
      </x:c>
      <x:c r="N3885" s="0">
        <x:f>CLEAN('Historical Trades'!O3885)</x:f>
      </x:c>
      <x:c r="P3885" s="14">
        <x:f>IF(G3885="sell",M3885,-M3885)</x:f>
      </x:c>
      <x:c r="Q3885" s="14">
        <x:f>VLOOKUP(N3885,'Currency Rates'!$A$3:$C$32,3,0)</x:f>
      </x:c>
      <x:c r="R3885" s="0">
        <x:f>IF(A3885="SPUS",0,IF(A3885="FWD",0,P3885/Q3885))</x:f>
      </x:c>
    </x:row>
    <x:row r="3886" spans="1:19" x14ac:dyDescent="0.3">
      <x:c r="A3886" s="0">
        <x:f>'Historical Trades'!A3886</x:f>
      </x:c>
      <x:c r="B3886" s="0">
        <x:f>'Historical Trades'!B3886</x:f>
      </x:c>
      <x:c r="C3886" s="23">
        <x:f>'Historical Trades'!C3886</x:f>
      </x:c>
      <x:c r="D3886" s="0">
        <x:f>'Historical Trades'!D3886</x:f>
      </x:c>
      <x:c r="E3886" s="23">
        <x:f>'Historical Trades'!E3886</x:f>
      </x:c>
      <x:c r="F3886" s="0">
        <x:f>'Historical Trades'!F3886</x:f>
      </x:c>
      <x:c r="G3886" s="0">
        <x:f>'Historical Trades'!G3886</x:f>
      </x:c>
      <x:c r="H3886" s="0">
        <x:f>'Historical Trades'!H3886</x:f>
      </x:c>
      <x:c r="I3886" s="0">
        <x:f>'Historical Trades'!I3886</x:f>
      </x:c>
      <x:c r="J3886" s="0">
        <x:f>'Historical Trades'!J3886</x:f>
      </x:c>
      <x:c r="K3886" s="0">
        <x:f>'Historical Trades'!K3886</x:f>
      </x:c>
      <x:c r="L3886" s="0">
        <x:f>'Historical Trades'!L3886</x:f>
      </x:c>
      <x:c r="M3886" s="0">
        <x:f>'Historical Trades'!M3886</x:f>
      </x:c>
      <x:c r="N3886" s="0">
        <x:f>CLEAN('Historical Trades'!O3886)</x:f>
      </x:c>
      <x:c r="P3886" s="14">
        <x:f>IF(G3886="sell",M3886,-M3886)</x:f>
      </x:c>
      <x:c r="Q3886" s="14">
        <x:f>VLOOKUP(N3886,'Currency Rates'!$A$3:$C$32,3,0)</x:f>
      </x:c>
      <x:c r="R3886" s="0">
        <x:f>IF(A3886="SPUS",0,IF(A3886="FWD",0,P3886/Q3886))</x:f>
      </x:c>
    </x:row>
    <x:row r="3887" spans="1:19" x14ac:dyDescent="0.3">
      <x:c r="A3887" s="0">
        <x:f>'Historical Trades'!A3887</x:f>
      </x:c>
      <x:c r="B3887" s="0">
        <x:f>'Historical Trades'!B3887</x:f>
      </x:c>
      <x:c r="C3887" s="23">
        <x:f>'Historical Trades'!C3887</x:f>
      </x:c>
      <x:c r="D3887" s="0">
        <x:f>'Historical Trades'!D3887</x:f>
      </x:c>
      <x:c r="E3887" s="23">
        <x:f>'Historical Trades'!E3887</x:f>
      </x:c>
      <x:c r="F3887" s="0">
        <x:f>'Historical Trades'!F3887</x:f>
      </x:c>
      <x:c r="G3887" s="0">
        <x:f>'Historical Trades'!G3887</x:f>
      </x:c>
      <x:c r="H3887" s="0">
        <x:f>'Historical Trades'!H3887</x:f>
      </x:c>
      <x:c r="I3887" s="0">
        <x:f>'Historical Trades'!I3887</x:f>
      </x:c>
      <x:c r="J3887" s="0">
        <x:f>'Historical Trades'!J3887</x:f>
      </x:c>
      <x:c r="K3887" s="0">
        <x:f>'Historical Trades'!K3887</x:f>
      </x:c>
      <x:c r="L3887" s="0">
        <x:f>'Historical Trades'!L3887</x:f>
      </x:c>
      <x:c r="M3887" s="0">
        <x:f>'Historical Trades'!M3887</x:f>
      </x:c>
      <x:c r="N3887" s="0">
        <x:f>CLEAN('Historical Trades'!O3887)</x:f>
      </x:c>
      <x:c r="P3887" s="14">
        <x:f>IF(G3887="sell",M3887,-M3887)</x:f>
      </x:c>
      <x:c r="Q3887" s="14">
        <x:f>VLOOKUP(N3887,'Currency Rates'!$A$3:$C$32,3,0)</x:f>
      </x:c>
      <x:c r="R3887" s="0">
        <x:f>IF(A3887="SPUS",0,IF(A3887="FWD",0,P3887/Q3887))</x:f>
      </x:c>
    </x:row>
    <x:row r="3888" spans="1:19" x14ac:dyDescent="0.3">
      <x:c r="A3888" s="0">
        <x:f>'Historical Trades'!A3888</x:f>
      </x:c>
      <x:c r="B3888" s="0">
        <x:f>'Historical Trades'!B3888</x:f>
      </x:c>
      <x:c r="C3888" s="23">
        <x:f>'Historical Trades'!C3888</x:f>
      </x:c>
      <x:c r="D3888" s="0">
        <x:f>'Historical Trades'!D3888</x:f>
      </x:c>
      <x:c r="E3888" s="23">
        <x:f>'Historical Trades'!E3888</x:f>
      </x:c>
      <x:c r="F3888" s="0">
        <x:f>'Historical Trades'!F3888</x:f>
      </x:c>
      <x:c r="G3888" s="0">
        <x:f>'Historical Trades'!G3888</x:f>
      </x:c>
      <x:c r="H3888" s="0">
        <x:f>'Historical Trades'!H3888</x:f>
      </x:c>
      <x:c r="I3888" s="0">
        <x:f>'Historical Trades'!I3888</x:f>
      </x:c>
      <x:c r="J3888" s="0">
        <x:f>'Historical Trades'!J3888</x:f>
      </x:c>
      <x:c r="K3888" s="0">
        <x:f>'Historical Trades'!K3888</x:f>
      </x:c>
      <x:c r="L3888" s="0">
        <x:f>'Historical Trades'!L3888</x:f>
      </x:c>
      <x:c r="M3888" s="0">
        <x:f>'Historical Trades'!M3888</x:f>
      </x:c>
      <x:c r="N3888" s="0">
        <x:f>CLEAN('Historical Trades'!O3888)</x:f>
      </x:c>
      <x:c r="P3888" s="14">
        <x:f>IF(G3888="sell",M3888,-M3888)</x:f>
      </x:c>
      <x:c r="Q3888" s="14">
        <x:f>VLOOKUP(N3888,'Currency Rates'!$A$3:$C$32,3,0)</x:f>
      </x:c>
      <x:c r="R3888" s="0">
        <x:f>IF(A3888="SPUS",0,IF(A3888="FWD",0,P3888/Q3888))</x:f>
      </x:c>
    </x:row>
    <x:row r="3889" spans="1:19" x14ac:dyDescent="0.3">
      <x:c r="A3889" s="0">
        <x:f>'Historical Trades'!A3889</x:f>
      </x:c>
      <x:c r="B3889" s="0">
        <x:f>'Historical Trades'!B3889</x:f>
      </x:c>
      <x:c r="C3889" s="23">
        <x:f>'Historical Trades'!C3889</x:f>
      </x:c>
      <x:c r="D3889" s="0">
        <x:f>'Historical Trades'!D3889</x:f>
      </x:c>
      <x:c r="E3889" s="23">
        <x:f>'Historical Trades'!E3889</x:f>
      </x:c>
      <x:c r="F3889" s="0">
        <x:f>'Historical Trades'!F3889</x:f>
      </x:c>
      <x:c r="G3889" s="0">
        <x:f>'Historical Trades'!G3889</x:f>
      </x:c>
      <x:c r="H3889" s="0">
        <x:f>'Historical Trades'!H3889</x:f>
      </x:c>
      <x:c r="I3889" s="0">
        <x:f>'Historical Trades'!I3889</x:f>
      </x:c>
      <x:c r="J3889" s="0">
        <x:f>'Historical Trades'!J3889</x:f>
      </x:c>
      <x:c r="K3889" s="0">
        <x:f>'Historical Trades'!K3889</x:f>
      </x:c>
      <x:c r="L3889" s="0">
        <x:f>'Historical Trades'!L3889</x:f>
      </x:c>
      <x:c r="M3889" s="0">
        <x:f>'Historical Trades'!M3889</x:f>
      </x:c>
      <x:c r="N3889" s="0">
        <x:f>CLEAN('Historical Trades'!O3889)</x:f>
      </x:c>
      <x:c r="P3889" s="14">
        <x:f>IF(G3889="sell",M3889,-M3889)</x:f>
      </x:c>
      <x:c r="Q3889" s="14">
        <x:f>VLOOKUP(N3889,'Currency Rates'!$A$3:$C$32,3,0)</x:f>
      </x:c>
      <x:c r="R3889" s="0">
        <x:f>IF(A3889="SPUS",0,IF(A3889="FWD",0,P3889/Q3889))</x:f>
      </x:c>
    </x:row>
    <x:row r="3890" spans="1:19" x14ac:dyDescent="0.3">
      <x:c r="A3890" s="0">
        <x:f>'Historical Trades'!A3890</x:f>
      </x:c>
      <x:c r="B3890" s="0">
        <x:f>'Historical Trades'!B3890</x:f>
      </x:c>
      <x:c r="C3890" s="23">
        <x:f>'Historical Trades'!C3890</x:f>
      </x:c>
      <x:c r="D3890" s="0">
        <x:f>'Historical Trades'!D3890</x:f>
      </x:c>
      <x:c r="E3890" s="23">
        <x:f>'Historical Trades'!E3890</x:f>
      </x:c>
      <x:c r="F3890" s="0">
        <x:f>'Historical Trades'!F3890</x:f>
      </x:c>
      <x:c r="G3890" s="0">
        <x:f>'Historical Trades'!G3890</x:f>
      </x:c>
      <x:c r="H3890" s="0">
        <x:f>'Historical Trades'!H3890</x:f>
      </x:c>
      <x:c r="I3890" s="0">
        <x:f>'Historical Trades'!I3890</x:f>
      </x:c>
      <x:c r="J3890" s="0">
        <x:f>'Historical Trades'!J3890</x:f>
      </x:c>
      <x:c r="K3890" s="0">
        <x:f>'Historical Trades'!K3890</x:f>
      </x:c>
      <x:c r="L3890" s="0">
        <x:f>'Historical Trades'!L3890</x:f>
      </x:c>
      <x:c r="M3890" s="0">
        <x:f>'Historical Trades'!M3890</x:f>
      </x:c>
      <x:c r="N3890" s="0">
        <x:f>CLEAN('Historical Trades'!O3890)</x:f>
      </x:c>
      <x:c r="P3890" s="14">
        <x:f>IF(G3890="sell",M3890,-M3890)</x:f>
      </x:c>
      <x:c r="Q3890" s="14">
        <x:f>VLOOKUP(N3890,'Currency Rates'!$A$3:$C$32,3,0)</x:f>
      </x:c>
      <x:c r="R3890" s="0">
        <x:f>IF(A3890="SPUS",0,IF(A3890="FWD",0,P3890/Q3890))</x:f>
      </x:c>
    </x:row>
    <x:row r="3891" spans="1:19" x14ac:dyDescent="0.3">
      <x:c r="A3891" s="0">
        <x:f>'Historical Trades'!A3891</x:f>
      </x:c>
      <x:c r="B3891" s="0">
        <x:f>'Historical Trades'!B3891</x:f>
      </x:c>
      <x:c r="C3891" s="23">
        <x:f>'Historical Trades'!C3891</x:f>
      </x:c>
      <x:c r="D3891" s="0">
        <x:f>'Historical Trades'!D3891</x:f>
      </x:c>
      <x:c r="E3891" s="23">
        <x:f>'Historical Trades'!E3891</x:f>
      </x:c>
      <x:c r="F3891" s="0">
        <x:f>'Historical Trades'!F3891</x:f>
      </x:c>
      <x:c r="G3891" s="0">
        <x:f>'Historical Trades'!G3891</x:f>
      </x:c>
      <x:c r="H3891" s="0">
        <x:f>'Historical Trades'!H3891</x:f>
      </x:c>
      <x:c r="I3891" s="0">
        <x:f>'Historical Trades'!I3891</x:f>
      </x:c>
      <x:c r="J3891" s="0">
        <x:f>'Historical Trades'!J3891</x:f>
      </x:c>
      <x:c r="K3891" s="0">
        <x:f>'Historical Trades'!K3891</x:f>
      </x:c>
      <x:c r="L3891" s="0">
        <x:f>'Historical Trades'!L3891</x:f>
      </x:c>
      <x:c r="M3891" s="0">
        <x:f>'Historical Trades'!M3891</x:f>
      </x:c>
      <x:c r="N3891" s="0">
        <x:f>CLEAN('Historical Trades'!O3891)</x:f>
      </x:c>
      <x:c r="P3891" s="14">
        <x:f>IF(G3891="sell",M3891,-M3891)</x:f>
      </x:c>
      <x:c r="Q3891" s="14">
        <x:f>VLOOKUP(N3891,'Currency Rates'!$A$3:$C$32,3,0)</x:f>
      </x:c>
      <x:c r="R3891" s="0">
        <x:f>IF(A3891="SPUS",0,IF(A3891="FWD",0,P3891/Q3891))</x:f>
      </x:c>
    </x:row>
    <x:row r="3892" spans="1:19" x14ac:dyDescent="0.3">
      <x:c r="A3892" s="0">
        <x:f>'Historical Trades'!A3892</x:f>
      </x:c>
      <x:c r="B3892" s="0">
        <x:f>'Historical Trades'!B3892</x:f>
      </x:c>
      <x:c r="C3892" s="23">
        <x:f>'Historical Trades'!C3892</x:f>
      </x:c>
      <x:c r="D3892" s="0">
        <x:f>'Historical Trades'!D3892</x:f>
      </x:c>
      <x:c r="E3892" s="23">
        <x:f>'Historical Trades'!E3892</x:f>
      </x:c>
      <x:c r="F3892" s="0">
        <x:f>'Historical Trades'!F3892</x:f>
      </x:c>
      <x:c r="G3892" s="0">
        <x:f>'Historical Trades'!G3892</x:f>
      </x:c>
      <x:c r="H3892" s="0">
        <x:f>'Historical Trades'!H3892</x:f>
      </x:c>
      <x:c r="I3892" s="0">
        <x:f>'Historical Trades'!I3892</x:f>
      </x:c>
      <x:c r="J3892" s="0">
        <x:f>'Historical Trades'!J3892</x:f>
      </x:c>
      <x:c r="K3892" s="0">
        <x:f>'Historical Trades'!K3892</x:f>
      </x:c>
      <x:c r="L3892" s="0">
        <x:f>'Historical Trades'!L3892</x:f>
      </x:c>
      <x:c r="M3892" s="0">
        <x:f>'Historical Trades'!M3892</x:f>
      </x:c>
      <x:c r="N3892" s="0">
        <x:f>CLEAN('Historical Trades'!O3892)</x:f>
      </x:c>
      <x:c r="P3892" s="14">
        <x:f>IF(G3892="sell",M3892,-M3892)</x:f>
      </x:c>
      <x:c r="Q3892" s="14">
        <x:f>VLOOKUP(N3892,'Currency Rates'!$A$3:$C$32,3,0)</x:f>
      </x:c>
      <x:c r="R3892" s="0">
        <x:f>IF(A3892="SPUS",0,IF(A3892="FWD",0,P3892/Q3892))</x:f>
      </x:c>
    </x:row>
    <x:row r="3893" spans="1:19" x14ac:dyDescent="0.3">
      <x:c r="A3893" s="0">
        <x:f>'Historical Trades'!A3893</x:f>
      </x:c>
      <x:c r="B3893" s="0">
        <x:f>'Historical Trades'!B3893</x:f>
      </x:c>
      <x:c r="C3893" s="23">
        <x:f>'Historical Trades'!C3893</x:f>
      </x:c>
      <x:c r="D3893" s="0">
        <x:f>'Historical Trades'!D3893</x:f>
      </x:c>
      <x:c r="E3893" s="23">
        <x:f>'Historical Trades'!E3893</x:f>
      </x:c>
      <x:c r="F3893" s="0">
        <x:f>'Historical Trades'!F3893</x:f>
      </x:c>
      <x:c r="G3893" s="0">
        <x:f>'Historical Trades'!G3893</x:f>
      </x:c>
      <x:c r="H3893" s="0">
        <x:f>'Historical Trades'!H3893</x:f>
      </x:c>
      <x:c r="I3893" s="0">
        <x:f>'Historical Trades'!I3893</x:f>
      </x:c>
      <x:c r="J3893" s="0">
        <x:f>'Historical Trades'!J3893</x:f>
      </x:c>
      <x:c r="K3893" s="0">
        <x:f>'Historical Trades'!K3893</x:f>
      </x:c>
      <x:c r="L3893" s="0">
        <x:f>'Historical Trades'!L3893</x:f>
      </x:c>
      <x:c r="M3893" s="0">
        <x:f>'Historical Trades'!M3893</x:f>
      </x:c>
      <x:c r="N3893" s="0">
        <x:f>CLEAN('Historical Trades'!O3893)</x:f>
      </x:c>
      <x:c r="P3893" s="14">
        <x:f>IF(G3893="sell",M3893,-M3893)</x:f>
      </x:c>
      <x:c r="Q3893" s="14">
        <x:f>VLOOKUP(N3893,'Currency Rates'!$A$3:$C$32,3,0)</x:f>
      </x:c>
      <x:c r="R3893" s="0">
        <x:f>IF(A3893="SPUS",0,IF(A3893="FWD",0,P3893/Q3893))</x:f>
      </x:c>
    </x:row>
    <x:row r="3894" spans="1:19" x14ac:dyDescent="0.3">
      <x:c r="A3894" s="0">
        <x:f>'Historical Trades'!A3894</x:f>
      </x:c>
      <x:c r="B3894" s="0">
        <x:f>'Historical Trades'!B3894</x:f>
      </x:c>
      <x:c r="C3894" s="23">
        <x:f>'Historical Trades'!C3894</x:f>
      </x:c>
      <x:c r="D3894" s="0">
        <x:f>'Historical Trades'!D3894</x:f>
      </x:c>
      <x:c r="E3894" s="23">
        <x:f>'Historical Trades'!E3894</x:f>
      </x:c>
      <x:c r="F3894" s="0">
        <x:f>'Historical Trades'!F3894</x:f>
      </x:c>
      <x:c r="G3894" s="0">
        <x:f>'Historical Trades'!G3894</x:f>
      </x:c>
      <x:c r="H3894" s="0">
        <x:f>'Historical Trades'!H3894</x:f>
      </x:c>
      <x:c r="I3894" s="0">
        <x:f>'Historical Trades'!I3894</x:f>
      </x:c>
      <x:c r="J3894" s="0">
        <x:f>'Historical Trades'!J3894</x:f>
      </x:c>
      <x:c r="K3894" s="0">
        <x:f>'Historical Trades'!K3894</x:f>
      </x:c>
      <x:c r="L3894" s="0">
        <x:f>'Historical Trades'!L3894</x:f>
      </x:c>
      <x:c r="M3894" s="0">
        <x:f>'Historical Trades'!M3894</x:f>
      </x:c>
      <x:c r="N3894" s="0">
        <x:f>CLEAN('Historical Trades'!O3894)</x:f>
      </x:c>
      <x:c r="P3894" s="14">
        <x:f>IF(G3894="sell",M3894,-M3894)</x:f>
      </x:c>
      <x:c r="Q3894" s="14">
        <x:f>VLOOKUP(N3894,'Currency Rates'!$A$3:$C$32,3,0)</x:f>
      </x:c>
      <x:c r="R3894" s="0">
        <x:f>IF(A3894="SPUS",0,IF(A3894="FWD",0,P3894/Q3894))</x:f>
      </x:c>
    </x:row>
    <x:row r="3895" spans="1:19" x14ac:dyDescent="0.3">
      <x:c r="A3895" s="0">
        <x:f>'Historical Trades'!A3895</x:f>
      </x:c>
      <x:c r="B3895" s="0">
        <x:f>'Historical Trades'!B3895</x:f>
      </x:c>
      <x:c r="C3895" s="23">
        <x:f>'Historical Trades'!C3895</x:f>
      </x:c>
      <x:c r="D3895" s="0">
        <x:f>'Historical Trades'!D3895</x:f>
      </x:c>
      <x:c r="E3895" s="23">
        <x:f>'Historical Trades'!E3895</x:f>
      </x:c>
      <x:c r="F3895" s="0">
        <x:f>'Historical Trades'!F3895</x:f>
      </x:c>
      <x:c r="G3895" s="0">
        <x:f>'Historical Trades'!G3895</x:f>
      </x:c>
      <x:c r="H3895" s="0">
        <x:f>'Historical Trades'!H3895</x:f>
      </x:c>
      <x:c r="I3895" s="0">
        <x:f>'Historical Trades'!I3895</x:f>
      </x:c>
      <x:c r="J3895" s="0">
        <x:f>'Historical Trades'!J3895</x:f>
      </x:c>
      <x:c r="K3895" s="0">
        <x:f>'Historical Trades'!K3895</x:f>
      </x:c>
      <x:c r="L3895" s="0">
        <x:f>'Historical Trades'!L3895</x:f>
      </x:c>
      <x:c r="M3895" s="0">
        <x:f>'Historical Trades'!M3895</x:f>
      </x:c>
      <x:c r="N3895" s="0">
        <x:f>CLEAN('Historical Trades'!O3895)</x:f>
      </x:c>
      <x:c r="P3895" s="14">
        <x:f>IF(G3895="sell",M3895,-M3895)</x:f>
      </x:c>
      <x:c r="Q3895" s="14">
        <x:f>VLOOKUP(N3895,'Currency Rates'!$A$3:$C$32,3,0)</x:f>
      </x:c>
      <x:c r="R3895" s="0">
        <x:f>IF(A3895="SPUS",0,IF(A3895="FWD",0,P3895/Q3895))</x:f>
      </x:c>
    </x:row>
    <x:row r="3896" spans="1:19" x14ac:dyDescent="0.3">
      <x:c r="A3896" s="0">
        <x:f>'Historical Trades'!A3896</x:f>
      </x:c>
      <x:c r="B3896" s="0">
        <x:f>'Historical Trades'!B3896</x:f>
      </x:c>
      <x:c r="C3896" s="23">
        <x:f>'Historical Trades'!C3896</x:f>
      </x:c>
      <x:c r="D3896" s="0">
        <x:f>'Historical Trades'!D3896</x:f>
      </x:c>
      <x:c r="E3896" s="23">
        <x:f>'Historical Trades'!E3896</x:f>
      </x:c>
      <x:c r="F3896" s="0">
        <x:f>'Historical Trades'!F3896</x:f>
      </x:c>
      <x:c r="G3896" s="0">
        <x:f>'Historical Trades'!G3896</x:f>
      </x:c>
      <x:c r="H3896" s="0">
        <x:f>'Historical Trades'!H3896</x:f>
      </x:c>
      <x:c r="I3896" s="0">
        <x:f>'Historical Trades'!I3896</x:f>
      </x:c>
      <x:c r="J3896" s="0">
        <x:f>'Historical Trades'!J3896</x:f>
      </x:c>
      <x:c r="K3896" s="0">
        <x:f>'Historical Trades'!K3896</x:f>
      </x:c>
      <x:c r="L3896" s="0">
        <x:f>'Historical Trades'!L3896</x:f>
      </x:c>
      <x:c r="M3896" s="0">
        <x:f>'Historical Trades'!M3896</x:f>
      </x:c>
      <x:c r="N3896" s="0">
        <x:f>CLEAN('Historical Trades'!O3896)</x:f>
      </x:c>
      <x:c r="P3896" s="14">
        <x:f>IF(G3896="sell",M3896,-M3896)</x:f>
      </x:c>
      <x:c r="Q3896" s="14">
        <x:f>VLOOKUP(N3896,'Currency Rates'!$A$3:$C$32,3,0)</x:f>
      </x:c>
      <x:c r="R3896" s="0">
        <x:f>IF(A3896="SPUS",0,IF(A3896="FWD",0,P3896/Q3896))</x:f>
      </x:c>
    </x:row>
    <x:row r="3897" spans="1:19" x14ac:dyDescent="0.3">
      <x:c r="A3897" s="0">
        <x:f>'Historical Trades'!A3897</x:f>
      </x:c>
      <x:c r="B3897" s="0">
        <x:f>'Historical Trades'!B3897</x:f>
      </x:c>
      <x:c r="C3897" s="23">
        <x:f>'Historical Trades'!C3897</x:f>
      </x:c>
      <x:c r="D3897" s="0">
        <x:f>'Historical Trades'!D3897</x:f>
      </x:c>
      <x:c r="E3897" s="23">
        <x:f>'Historical Trades'!E3897</x:f>
      </x:c>
      <x:c r="F3897" s="0">
        <x:f>'Historical Trades'!F3897</x:f>
      </x:c>
      <x:c r="G3897" s="0">
        <x:f>'Historical Trades'!G3897</x:f>
      </x:c>
      <x:c r="H3897" s="0">
        <x:f>'Historical Trades'!H3897</x:f>
      </x:c>
      <x:c r="I3897" s="0">
        <x:f>'Historical Trades'!I3897</x:f>
      </x:c>
      <x:c r="J3897" s="0">
        <x:f>'Historical Trades'!J3897</x:f>
      </x:c>
      <x:c r="K3897" s="0">
        <x:f>'Historical Trades'!K3897</x:f>
      </x:c>
      <x:c r="L3897" s="0">
        <x:f>'Historical Trades'!L3897</x:f>
      </x:c>
      <x:c r="M3897" s="0">
        <x:f>'Historical Trades'!M3897</x:f>
      </x:c>
      <x:c r="N3897" s="0">
        <x:f>CLEAN('Historical Trades'!O3897)</x:f>
      </x:c>
      <x:c r="P3897" s="14">
        <x:f>IF(G3897="sell",M3897,-M3897)</x:f>
      </x:c>
      <x:c r="Q3897" s="14">
        <x:f>VLOOKUP(N3897,'Currency Rates'!$A$3:$C$32,3,0)</x:f>
      </x:c>
      <x:c r="R3897" s="0">
        <x:f>IF(A3897="SPUS",0,IF(A3897="FWD",0,P3897/Q3897))</x:f>
      </x:c>
    </x:row>
    <x:row r="3898" spans="1:19" x14ac:dyDescent="0.3">
      <x:c r="A3898" s="0">
        <x:f>'Historical Trades'!A3898</x:f>
      </x:c>
      <x:c r="B3898" s="0">
        <x:f>'Historical Trades'!B3898</x:f>
      </x:c>
      <x:c r="C3898" s="23">
        <x:f>'Historical Trades'!C3898</x:f>
      </x:c>
      <x:c r="D3898" s="0">
        <x:f>'Historical Trades'!D3898</x:f>
      </x:c>
      <x:c r="E3898" s="23">
        <x:f>'Historical Trades'!E3898</x:f>
      </x:c>
      <x:c r="F3898" s="0">
        <x:f>'Historical Trades'!F3898</x:f>
      </x:c>
      <x:c r="G3898" s="0">
        <x:f>'Historical Trades'!G3898</x:f>
      </x:c>
      <x:c r="H3898" s="0">
        <x:f>'Historical Trades'!H3898</x:f>
      </x:c>
      <x:c r="I3898" s="0">
        <x:f>'Historical Trades'!I3898</x:f>
      </x:c>
      <x:c r="J3898" s="0">
        <x:f>'Historical Trades'!J3898</x:f>
      </x:c>
      <x:c r="K3898" s="0">
        <x:f>'Historical Trades'!K3898</x:f>
      </x:c>
      <x:c r="L3898" s="0">
        <x:f>'Historical Trades'!L3898</x:f>
      </x:c>
      <x:c r="M3898" s="0">
        <x:f>'Historical Trades'!M3898</x:f>
      </x:c>
      <x:c r="N3898" s="0">
        <x:f>CLEAN('Historical Trades'!O3898)</x:f>
      </x:c>
      <x:c r="P3898" s="14">
        <x:f>IF(G3898="sell",M3898,-M3898)</x:f>
      </x:c>
      <x:c r="Q3898" s="14">
        <x:f>VLOOKUP(N3898,'Currency Rates'!$A$3:$C$32,3,0)</x:f>
      </x:c>
      <x:c r="R3898" s="0">
        <x:f>IF(A3898="SPUS",0,IF(A3898="FWD",0,P3898/Q3898))</x:f>
      </x:c>
    </x:row>
    <x:row r="3899" spans="1:19" x14ac:dyDescent="0.3">
      <x:c r="A3899" s="0">
        <x:f>'Historical Trades'!A3899</x:f>
      </x:c>
      <x:c r="B3899" s="0">
        <x:f>'Historical Trades'!B3899</x:f>
      </x:c>
      <x:c r="C3899" s="23">
        <x:f>'Historical Trades'!C3899</x:f>
      </x:c>
      <x:c r="D3899" s="0">
        <x:f>'Historical Trades'!D3899</x:f>
      </x:c>
      <x:c r="E3899" s="23">
        <x:f>'Historical Trades'!E3899</x:f>
      </x:c>
      <x:c r="F3899" s="0">
        <x:f>'Historical Trades'!F3899</x:f>
      </x:c>
      <x:c r="G3899" s="0">
        <x:f>'Historical Trades'!G3899</x:f>
      </x:c>
      <x:c r="H3899" s="0">
        <x:f>'Historical Trades'!H3899</x:f>
      </x:c>
      <x:c r="I3899" s="0">
        <x:f>'Historical Trades'!I3899</x:f>
      </x:c>
      <x:c r="J3899" s="0">
        <x:f>'Historical Trades'!J3899</x:f>
      </x:c>
      <x:c r="K3899" s="0">
        <x:f>'Historical Trades'!K3899</x:f>
      </x:c>
      <x:c r="L3899" s="0">
        <x:f>'Historical Trades'!L3899</x:f>
      </x:c>
      <x:c r="M3899" s="0">
        <x:f>'Historical Trades'!M3899</x:f>
      </x:c>
      <x:c r="N3899" s="0">
        <x:f>CLEAN('Historical Trades'!O3899)</x:f>
      </x:c>
      <x:c r="P3899" s="14">
        <x:f>IF(G3899="sell",M3899,-M3899)</x:f>
      </x:c>
      <x:c r="Q3899" s="14">
        <x:f>VLOOKUP(N3899,'Currency Rates'!$A$3:$C$32,3,0)</x:f>
      </x:c>
      <x:c r="R3899" s="0">
        <x:f>IF(A3899="SPUS",0,IF(A3899="FWD",0,P3899/Q3899))</x:f>
      </x:c>
    </x:row>
    <x:row r="3900" spans="1:19" x14ac:dyDescent="0.3">
      <x:c r="A3900" s="0">
        <x:f>'Historical Trades'!A3900</x:f>
      </x:c>
      <x:c r="B3900" s="0">
        <x:f>'Historical Trades'!B3900</x:f>
      </x:c>
      <x:c r="C3900" s="23">
        <x:f>'Historical Trades'!C3900</x:f>
      </x:c>
      <x:c r="D3900" s="0">
        <x:f>'Historical Trades'!D3900</x:f>
      </x:c>
      <x:c r="E3900" s="23">
        <x:f>'Historical Trades'!E3900</x:f>
      </x:c>
      <x:c r="F3900" s="0">
        <x:f>'Historical Trades'!F3900</x:f>
      </x:c>
      <x:c r="G3900" s="0">
        <x:f>'Historical Trades'!G3900</x:f>
      </x:c>
      <x:c r="H3900" s="0">
        <x:f>'Historical Trades'!H3900</x:f>
      </x:c>
      <x:c r="I3900" s="0">
        <x:f>'Historical Trades'!I3900</x:f>
      </x:c>
      <x:c r="J3900" s="0">
        <x:f>'Historical Trades'!J3900</x:f>
      </x:c>
      <x:c r="K3900" s="0">
        <x:f>'Historical Trades'!K3900</x:f>
      </x:c>
      <x:c r="L3900" s="0">
        <x:f>'Historical Trades'!L3900</x:f>
      </x:c>
      <x:c r="M3900" s="0">
        <x:f>'Historical Trades'!M3900</x:f>
      </x:c>
      <x:c r="N3900" s="0">
        <x:f>CLEAN('Historical Trades'!O3900)</x:f>
      </x:c>
      <x:c r="P3900" s="14">
        <x:f>IF(G3900="sell",M3900,-M3900)</x:f>
      </x:c>
      <x:c r="Q3900" s="14">
        <x:f>VLOOKUP(N3900,'Currency Rates'!$A$3:$C$32,3,0)</x:f>
      </x:c>
      <x:c r="R3900" s="0">
        <x:f>IF(A3900="SPUS",0,IF(A3900="FWD",0,P3900/Q3900))</x:f>
      </x:c>
    </x:row>
    <x:row r="3901" spans="1:19" x14ac:dyDescent="0.3">
      <x:c r="A3901" s="0">
        <x:f>'Historical Trades'!A3901</x:f>
      </x:c>
      <x:c r="B3901" s="0">
        <x:f>'Historical Trades'!B3901</x:f>
      </x:c>
      <x:c r="C3901" s="23">
        <x:f>'Historical Trades'!C3901</x:f>
      </x:c>
      <x:c r="D3901" s="0">
        <x:f>'Historical Trades'!D3901</x:f>
      </x:c>
      <x:c r="E3901" s="23">
        <x:f>'Historical Trades'!E3901</x:f>
      </x:c>
      <x:c r="F3901" s="0">
        <x:f>'Historical Trades'!F3901</x:f>
      </x:c>
      <x:c r="G3901" s="0">
        <x:f>'Historical Trades'!G3901</x:f>
      </x:c>
      <x:c r="H3901" s="0">
        <x:f>'Historical Trades'!H3901</x:f>
      </x:c>
      <x:c r="I3901" s="0">
        <x:f>'Historical Trades'!I3901</x:f>
      </x:c>
      <x:c r="J3901" s="0">
        <x:f>'Historical Trades'!J3901</x:f>
      </x:c>
      <x:c r="K3901" s="0">
        <x:f>'Historical Trades'!K3901</x:f>
      </x:c>
      <x:c r="L3901" s="0">
        <x:f>'Historical Trades'!L3901</x:f>
      </x:c>
      <x:c r="M3901" s="0">
        <x:f>'Historical Trades'!M3901</x:f>
      </x:c>
      <x:c r="N3901" s="0">
        <x:f>CLEAN('Historical Trades'!O3901)</x:f>
      </x:c>
      <x:c r="P3901" s="14">
        <x:f>IF(G3901="sell",M3901,-M3901)</x:f>
      </x:c>
      <x:c r="Q3901" s="14">
        <x:f>VLOOKUP(N3901,'Currency Rates'!$A$3:$C$32,3,0)</x:f>
      </x:c>
      <x:c r="R3901" s="0">
        <x:f>IF(A3901="SPUS",0,IF(A3901="FWD",0,P3901/Q3901))</x:f>
      </x:c>
    </x:row>
    <x:row r="3902" spans="1:19" x14ac:dyDescent="0.3">
      <x:c r="A3902" s="0">
        <x:f>'Historical Trades'!A3902</x:f>
      </x:c>
      <x:c r="B3902" s="0">
        <x:f>'Historical Trades'!B3902</x:f>
      </x:c>
      <x:c r="C3902" s="23">
        <x:f>'Historical Trades'!C3902</x:f>
      </x:c>
      <x:c r="D3902" s="0">
        <x:f>'Historical Trades'!D3902</x:f>
      </x:c>
      <x:c r="E3902" s="23">
        <x:f>'Historical Trades'!E3902</x:f>
      </x:c>
      <x:c r="F3902" s="0">
        <x:f>'Historical Trades'!F3902</x:f>
      </x:c>
      <x:c r="G3902" s="0">
        <x:f>'Historical Trades'!G3902</x:f>
      </x:c>
      <x:c r="H3902" s="0">
        <x:f>'Historical Trades'!H3902</x:f>
      </x:c>
      <x:c r="I3902" s="0">
        <x:f>'Historical Trades'!I3902</x:f>
      </x:c>
      <x:c r="J3902" s="0">
        <x:f>'Historical Trades'!J3902</x:f>
      </x:c>
      <x:c r="K3902" s="0">
        <x:f>'Historical Trades'!K3902</x:f>
      </x:c>
      <x:c r="L3902" s="0">
        <x:f>'Historical Trades'!L3902</x:f>
      </x:c>
      <x:c r="M3902" s="0">
        <x:f>'Historical Trades'!M3902</x:f>
      </x:c>
      <x:c r="N3902" s="0">
        <x:f>CLEAN('Historical Trades'!O3902)</x:f>
      </x:c>
      <x:c r="P3902" s="14">
        <x:f>IF(G3902="sell",M3902,-M3902)</x:f>
      </x:c>
      <x:c r="Q3902" s="14">
        <x:f>VLOOKUP(N3902,'Currency Rates'!$A$3:$C$32,3,0)</x:f>
      </x:c>
      <x:c r="R3902" s="0">
        <x:f>IF(A3902="SPUS",0,IF(A3902="FWD",0,P3902/Q3902))</x:f>
      </x:c>
    </x:row>
    <x:row r="3903" spans="1:19" x14ac:dyDescent="0.3">
      <x:c r="A3903" s="0">
        <x:f>'Historical Trades'!A3903</x:f>
      </x:c>
      <x:c r="B3903" s="0">
        <x:f>'Historical Trades'!B3903</x:f>
      </x:c>
      <x:c r="C3903" s="23">
        <x:f>'Historical Trades'!C3903</x:f>
      </x:c>
      <x:c r="D3903" s="0">
        <x:f>'Historical Trades'!D3903</x:f>
      </x:c>
      <x:c r="E3903" s="23">
        <x:f>'Historical Trades'!E3903</x:f>
      </x:c>
      <x:c r="F3903" s="0">
        <x:f>'Historical Trades'!F3903</x:f>
      </x:c>
      <x:c r="G3903" s="0">
        <x:f>'Historical Trades'!G3903</x:f>
      </x:c>
      <x:c r="H3903" s="0">
        <x:f>'Historical Trades'!H3903</x:f>
      </x:c>
      <x:c r="I3903" s="0">
        <x:f>'Historical Trades'!I3903</x:f>
      </x:c>
      <x:c r="J3903" s="0">
        <x:f>'Historical Trades'!J3903</x:f>
      </x:c>
      <x:c r="K3903" s="0">
        <x:f>'Historical Trades'!K3903</x:f>
      </x:c>
      <x:c r="L3903" s="0">
        <x:f>'Historical Trades'!L3903</x:f>
      </x:c>
      <x:c r="M3903" s="0">
        <x:f>'Historical Trades'!M3903</x:f>
      </x:c>
      <x:c r="N3903" s="0">
        <x:f>CLEAN('Historical Trades'!O3903)</x:f>
      </x:c>
      <x:c r="P3903" s="14">
        <x:f>IF(G3903="sell",M3903,-M3903)</x:f>
      </x:c>
      <x:c r="Q3903" s="14">
        <x:f>VLOOKUP(N3903,'Currency Rates'!$A$3:$C$32,3,0)</x:f>
      </x:c>
      <x:c r="R3903" s="0">
        <x:f>IF(A3903="SPUS",0,IF(A3903="FWD",0,P3903/Q3903))</x:f>
      </x:c>
    </x:row>
    <x:row r="3904" spans="1:19" x14ac:dyDescent="0.3">
      <x:c r="A3904" s="0">
        <x:f>'Historical Trades'!A3904</x:f>
      </x:c>
      <x:c r="B3904" s="0">
        <x:f>'Historical Trades'!B3904</x:f>
      </x:c>
      <x:c r="C3904" s="23">
        <x:f>'Historical Trades'!C3904</x:f>
      </x:c>
      <x:c r="D3904" s="0">
        <x:f>'Historical Trades'!D3904</x:f>
      </x:c>
      <x:c r="E3904" s="23">
        <x:f>'Historical Trades'!E3904</x:f>
      </x:c>
      <x:c r="F3904" s="0">
        <x:f>'Historical Trades'!F3904</x:f>
      </x:c>
      <x:c r="G3904" s="0">
        <x:f>'Historical Trades'!G3904</x:f>
      </x:c>
      <x:c r="H3904" s="0">
        <x:f>'Historical Trades'!H3904</x:f>
      </x:c>
      <x:c r="I3904" s="0">
        <x:f>'Historical Trades'!I3904</x:f>
      </x:c>
      <x:c r="J3904" s="0">
        <x:f>'Historical Trades'!J3904</x:f>
      </x:c>
      <x:c r="K3904" s="0">
        <x:f>'Historical Trades'!K3904</x:f>
      </x:c>
      <x:c r="L3904" s="0">
        <x:f>'Historical Trades'!L3904</x:f>
      </x:c>
      <x:c r="M3904" s="0">
        <x:f>'Historical Trades'!M3904</x:f>
      </x:c>
      <x:c r="N3904" s="0">
        <x:f>CLEAN('Historical Trades'!O3904)</x:f>
      </x:c>
      <x:c r="P3904" s="14">
        <x:f>IF(G3904="sell",M3904,-M3904)</x:f>
      </x:c>
      <x:c r="Q3904" s="14">
        <x:f>VLOOKUP(N3904,'Currency Rates'!$A$3:$C$32,3,0)</x:f>
      </x:c>
      <x:c r="R3904" s="0">
        <x:f>IF(A3904="SPUS",0,IF(A3904="FWD",0,P3904/Q3904))</x:f>
      </x:c>
    </x:row>
    <x:row r="3905" spans="1:19" x14ac:dyDescent="0.3">
      <x:c r="A3905" s="0">
        <x:f>'Historical Trades'!A3905</x:f>
      </x:c>
      <x:c r="B3905" s="0">
        <x:f>'Historical Trades'!B3905</x:f>
      </x:c>
      <x:c r="C3905" s="23">
        <x:f>'Historical Trades'!C3905</x:f>
      </x:c>
      <x:c r="D3905" s="0">
        <x:f>'Historical Trades'!D3905</x:f>
      </x:c>
      <x:c r="E3905" s="23">
        <x:f>'Historical Trades'!E3905</x:f>
      </x:c>
      <x:c r="F3905" s="0">
        <x:f>'Historical Trades'!F3905</x:f>
      </x:c>
      <x:c r="G3905" s="0">
        <x:f>'Historical Trades'!G3905</x:f>
      </x:c>
      <x:c r="H3905" s="0">
        <x:f>'Historical Trades'!H3905</x:f>
      </x:c>
      <x:c r="I3905" s="0">
        <x:f>'Historical Trades'!I3905</x:f>
      </x:c>
      <x:c r="J3905" s="0">
        <x:f>'Historical Trades'!J3905</x:f>
      </x:c>
      <x:c r="K3905" s="0">
        <x:f>'Historical Trades'!K3905</x:f>
      </x:c>
      <x:c r="L3905" s="0">
        <x:f>'Historical Trades'!L3905</x:f>
      </x:c>
      <x:c r="M3905" s="0">
        <x:f>'Historical Trades'!M3905</x:f>
      </x:c>
      <x:c r="N3905" s="0">
        <x:f>CLEAN('Historical Trades'!O3905)</x:f>
      </x:c>
      <x:c r="P3905" s="14">
        <x:f>IF(G3905="sell",M3905,-M3905)</x:f>
      </x:c>
      <x:c r="Q3905" s="14">
        <x:f>VLOOKUP(N3905,'Currency Rates'!$A$3:$C$32,3,0)</x:f>
      </x:c>
      <x:c r="R3905" s="0">
        <x:f>IF(A3905="SPUS",0,IF(A3905="FWD",0,P3905/Q3905))</x:f>
      </x:c>
    </x:row>
    <x:row r="3906" spans="1:19" x14ac:dyDescent="0.3">
      <x:c r="A3906" s="0">
        <x:f>'Historical Trades'!A3906</x:f>
      </x:c>
      <x:c r="B3906" s="0">
        <x:f>'Historical Trades'!B3906</x:f>
      </x:c>
      <x:c r="C3906" s="23">
        <x:f>'Historical Trades'!C3906</x:f>
      </x:c>
      <x:c r="D3906" s="0">
        <x:f>'Historical Trades'!D3906</x:f>
      </x:c>
      <x:c r="E3906" s="23">
        <x:f>'Historical Trades'!E3906</x:f>
      </x:c>
      <x:c r="F3906" s="0">
        <x:f>'Historical Trades'!F3906</x:f>
      </x:c>
      <x:c r="G3906" s="0">
        <x:f>'Historical Trades'!G3906</x:f>
      </x:c>
      <x:c r="H3906" s="0">
        <x:f>'Historical Trades'!H3906</x:f>
      </x:c>
      <x:c r="I3906" s="0">
        <x:f>'Historical Trades'!I3906</x:f>
      </x:c>
      <x:c r="J3906" s="0">
        <x:f>'Historical Trades'!J3906</x:f>
      </x:c>
      <x:c r="K3906" s="0">
        <x:f>'Historical Trades'!K3906</x:f>
      </x:c>
      <x:c r="L3906" s="0">
        <x:f>'Historical Trades'!L3906</x:f>
      </x:c>
      <x:c r="M3906" s="0">
        <x:f>'Historical Trades'!M3906</x:f>
      </x:c>
      <x:c r="N3906" s="0">
        <x:f>CLEAN('Historical Trades'!O3906)</x:f>
      </x:c>
      <x:c r="P3906" s="14">
        <x:f>IF(G3906="sell",M3906,-M3906)</x:f>
      </x:c>
      <x:c r="Q3906" s="14">
        <x:f>VLOOKUP(N3906,'Currency Rates'!$A$3:$C$32,3,0)</x:f>
      </x:c>
      <x:c r="R3906" s="0">
        <x:f>IF(A3906="SPUS",0,IF(A3906="FWD",0,P3906/Q3906))</x:f>
      </x:c>
    </x:row>
    <x:row r="3907" spans="1:19" x14ac:dyDescent="0.3">
      <x:c r="A3907" s="0">
        <x:f>'Historical Trades'!A3907</x:f>
      </x:c>
      <x:c r="B3907" s="0">
        <x:f>'Historical Trades'!B3907</x:f>
      </x:c>
      <x:c r="C3907" s="23">
        <x:f>'Historical Trades'!C3907</x:f>
      </x:c>
      <x:c r="D3907" s="0">
        <x:f>'Historical Trades'!D3907</x:f>
      </x:c>
      <x:c r="E3907" s="23">
        <x:f>'Historical Trades'!E3907</x:f>
      </x:c>
      <x:c r="F3907" s="0">
        <x:f>'Historical Trades'!F3907</x:f>
      </x:c>
      <x:c r="G3907" s="0">
        <x:f>'Historical Trades'!G3907</x:f>
      </x:c>
      <x:c r="H3907" s="0">
        <x:f>'Historical Trades'!H3907</x:f>
      </x:c>
      <x:c r="I3907" s="0">
        <x:f>'Historical Trades'!I3907</x:f>
      </x:c>
      <x:c r="J3907" s="0">
        <x:f>'Historical Trades'!J3907</x:f>
      </x:c>
      <x:c r="K3907" s="0">
        <x:f>'Historical Trades'!K3907</x:f>
      </x:c>
      <x:c r="L3907" s="0">
        <x:f>'Historical Trades'!L3907</x:f>
      </x:c>
      <x:c r="M3907" s="0">
        <x:f>'Historical Trades'!M3907</x:f>
      </x:c>
      <x:c r="N3907" s="0">
        <x:f>CLEAN('Historical Trades'!O3907)</x:f>
      </x:c>
      <x:c r="P3907" s="14">
        <x:f>IF(G3907="sell",M3907,-M3907)</x:f>
      </x:c>
      <x:c r="Q3907" s="14">
        <x:f>VLOOKUP(N3907,'Currency Rates'!$A$3:$C$32,3,0)</x:f>
      </x:c>
      <x:c r="R3907" s="0">
        <x:f>IF(A3907="SPUS",0,IF(A3907="FWD",0,P3907/Q3907))</x:f>
      </x:c>
    </x:row>
    <x:row r="3908" spans="1:19" x14ac:dyDescent="0.3">
      <x:c r="A3908" s="0">
        <x:f>'Historical Trades'!A3908</x:f>
      </x:c>
      <x:c r="B3908" s="0">
        <x:f>'Historical Trades'!B3908</x:f>
      </x:c>
      <x:c r="C3908" s="23">
        <x:f>'Historical Trades'!C3908</x:f>
      </x:c>
      <x:c r="D3908" s="0">
        <x:f>'Historical Trades'!D3908</x:f>
      </x:c>
      <x:c r="E3908" s="23">
        <x:f>'Historical Trades'!E3908</x:f>
      </x:c>
      <x:c r="F3908" s="0">
        <x:f>'Historical Trades'!F3908</x:f>
      </x:c>
      <x:c r="G3908" s="0">
        <x:f>'Historical Trades'!G3908</x:f>
      </x:c>
      <x:c r="H3908" s="0">
        <x:f>'Historical Trades'!H3908</x:f>
      </x:c>
      <x:c r="I3908" s="0">
        <x:f>'Historical Trades'!I3908</x:f>
      </x:c>
      <x:c r="J3908" s="0">
        <x:f>'Historical Trades'!J3908</x:f>
      </x:c>
      <x:c r="K3908" s="0">
        <x:f>'Historical Trades'!K3908</x:f>
      </x:c>
      <x:c r="L3908" s="0">
        <x:f>'Historical Trades'!L3908</x:f>
      </x:c>
      <x:c r="M3908" s="0">
        <x:f>'Historical Trades'!M3908</x:f>
      </x:c>
      <x:c r="N3908" s="0">
        <x:f>CLEAN('Historical Trades'!O3908)</x:f>
      </x:c>
      <x:c r="P3908" s="14">
        <x:f>IF(G3908="sell",M3908,-M3908)</x:f>
      </x:c>
      <x:c r="Q3908" s="14">
        <x:f>VLOOKUP(N3908,'Currency Rates'!$A$3:$C$32,3,0)</x:f>
      </x:c>
      <x:c r="R3908" s="0">
        <x:f>IF(A3908="SPUS",0,IF(A3908="FWD",0,P3908/Q3908))</x:f>
      </x:c>
    </x:row>
    <x:row r="3909" spans="1:19" x14ac:dyDescent="0.3">
      <x:c r="A3909" s="0">
        <x:f>'Historical Trades'!A3909</x:f>
      </x:c>
      <x:c r="B3909" s="0">
        <x:f>'Historical Trades'!B3909</x:f>
      </x:c>
      <x:c r="C3909" s="23">
        <x:f>'Historical Trades'!C3909</x:f>
      </x:c>
      <x:c r="D3909" s="0">
        <x:f>'Historical Trades'!D3909</x:f>
      </x:c>
      <x:c r="E3909" s="23">
        <x:f>'Historical Trades'!E3909</x:f>
      </x:c>
      <x:c r="F3909" s="0">
        <x:f>'Historical Trades'!F3909</x:f>
      </x:c>
      <x:c r="G3909" s="0">
        <x:f>'Historical Trades'!G3909</x:f>
      </x:c>
      <x:c r="H3909" s="0">
        <x:f>'Historical Trades'!H3909</x:f>
      </x:c>
      <x:c r="I3909" s="0">
        <x:f>'Historical Trades'!I3909</x:f>
      </x:c>
      <x:c r="J3909" s="0">
        <x:f>'Historical Trades'!J3909</x:f>
      </x:c>
      <x:c r="K3909" s="0">
        <x:f>'Historical Trades'!K3909</x:f>
      </x:c>
      <x:c r="L3909" s="0">
        <x:f>'Historical Trades'!L3909</x:f>
      </x:c>
      <x:c r="M3909" s="0">
        <x:f>'Historical Trades'!M3909</x:f>
      </x:c>
      <x:c r="N3909" s="0">
        <x:f>CLEAN('Historical Trades'!O3909)</x:f>
      </x:c>
      <x:c r="P3909" s="14">
        <x:f>IF(G3909="sell",M3909,-M3909)</x:f>
      </x:c>
      <x:c r="Q3909" s="14">
        <x:f>VLOOKUP(N3909,'Currency Rates'!$A$3:$C$32,3,0)</x:f>
      </x:c>
      <x:c r="R3909" s="0">
        <x:f>IF(A3909="SPUS",0,IF(A3909="FWD",0,P3909/Q3909))</x:f>
      </x:c>
    </x:row>
    <x:row r="3910" spans="1:19" x14ac:dyDescent="0.3">
      <x:c r="A3910" s="0">
        <x:f>'Historical Trades'!A3910</x:f>
      </x:c>
      <x:c r="B3910" s="0">
        <x:f>'Historical Trades'!B3910</x:f>
      </x:c>
      <x:c r="C3910" s="23">
        <x:f>'Historical Trades'!C3910</x:f>
      </x:c>
      <x:c r="D3910" s="0">
        <x:f>'Historical Trades'!D3910</x:f>
      </x:c>
      <x:c r="E3910" s="23">
        <x:f>'Historical Trades'!E3910</x:f>
      </x:c>
      <x:c r="F3910" s="0">
        <x:f>'Historical Trades'!F3910</x:f>
      </x:c>
      <x:c r="G3910" s="0">
        <x:f>'Historical Trades'!G3910</x:f>
      </x:c>
      <x:c r="H3910" s="0">
        <x:f>'Historical Trades'!H3910</x:f>
      </x:c>
      <x:c r="I3910" s="0">
        <x:f>'Historical Trades'!I3910</x:f>
      </x:c>
      <x:c r="J3910" s="0">
        <x:f>'Historical Trades'!J3910</x:f>
      </x:c>
      <x:c r="K3910" s="0">
        <x:f>'Historical Trades'!K3910</x:f>
      </x:c>
      <x:c r="L3910" s="0">
        <x:f>'Historical Trades'!L3910</x:f>
      </x:c>
      <x:c r="M3910" s="0">
        <x:f>'Historical Trades'!M3910</x:f>
      </x:c>
      <x:c r="N3910" s="0">
        <x:f>CLEAN('Historical Trades'!O3910)</x:f>
      </x:c>
      <x:c r="P3910" s="14">
        <x:f>IF(G3910="sell",M3910,-M3910)</x:f>
      </x:c>
      <x:c r="Q3910" s="14">
        <x:f>VLOOKUP(N3910,'Currency Rates'!$A$3:$C$32,3,0)</x:f>
      </x:c>
      <x:c r="R3910" s="0">
        <x:f>IF(A3910="SPUS",0,IF(A3910="FWD",0,P3910/Q3910))</x:f>
      </x:c>
    </x:row>
    <x:row r="3911" spans="1:19" x14ac:dyDescent="0.3">
      <x:c r="A3911" s="0">
        <x:f>'Historical Trades'!A3911</x:f>
      </x:c>
      <x:c r="B3911" s="0">
        <x:f>'Historical Trades'!B3911</x:f>
      </x:c>
      <x:c r="C3911" s="23">
        <x:f>'Historical Trades'!C3911</x:f>
      </x:c>
      <x:c r="D3911" s="0">
        <x:f>'Historical Trades'!D3911</x:f>
      </x:c>
      <x:c r="E3911" s="23">
        <x:f>'Historical Trades'!E3911</x:f>
      </x:c>
      <x:c r="F3911" s="0">
        <x:f>'Historical Trades'!F3911</x:f>
      </x:c>
      <x:c r="G3911" s="0">
        <x:f>'Historical Trades'!G3911</x:f>
      </x:c>
      <x:c r="H3911" s="0">
        <x:f>'Historical Trades'!H3911</x:f>
      </x:c>
      <x:c r="I3911" s="0">
        <x:f>'Historical Trades'!I3911</x:f>
      </x:c>
      <x:c r="J3911" s="0">
        <x:f>'Historical Trades'!J3911</x:f>
      </x:c>
      <x:c r="K3911" s="0">
        <x:f>'Historical Trades'!K3911</x:f>
      </x:c>
      <x:c r="L3911" s="0">
        <x:f>'Historical Trades'!L3911</x:f>
      </x:c>
      <x:c r="M3911" s="0">
        <x:f>'Historical Trades'!M3911</x:f>
      </x:c>
      <x:c r="N3911" s="0">
        <x:f>CLEAN('Historical Trades'!O3911)</x:f>
      </x:c>
      <x:c r="P3911" s="14">
        <x:f>IF(G3911="sell",M3911,-M3911)</x:f>
      </x:c>
      <x:c r="Q3911" s="14">
        <x:f>VLOOKUP(N3911,'Currency Rates'!$A$3:$C$32,3,0)</x:f>
      </x:c>
      <x:c r="R3911" s="0">
        <x:f>IF(A3911="SPUS",0,IF(A3911="FWD",0,P3911/Q3911))</x:f>
      </x:c>
    </x:row>
    <x:row r="3912" spans="1:19" x14ac:dyDescent="0.3">
      <x:c r="A3912" s="0">
        <x:f>'Historical Trades'!A3912</x:f>
      </x:c>
      <x:c r="B3912" s="0">
        <x:f>'Historical Trades'!B3912</x:f>
      </x:c>
      <x:c r="C3912" s="23">
        <x:f>'Historical Trades'!C3912</x:f>
      </x:c>
      <x:c r="D3912" s="0">
        <x:f>'Historical Trades'!D3912</x:f>
      </x:c>
      <x:c r="E3912" s="23">
        <x:f>'Historical Trades'!E3912</x:f>
      </x:c>
      <x:c r="F3912" s="0">
        <x:f>'Historical Trades'!F3912</x:f>
      </x:c>
      <x:c r="G3912" s="0">
        <x:f>'Historical Trades'!G3912</x:f>
      </x:c>
      <x:c r="H3912" s="0">
        <x:f>'Historical Trades'!H3912</x:f>
      </x:c>
      <x:c r="I3912" s="0">
        <x:f>'Historical Trades'!I3912</x:f>
      </x:c>
      <x:c r="J3912" s="0">
        <x:f>'Historical Trades'!J3912</x:f>
      </x:c>
      <x:c r="K3912" s="0">
        <x:f>'Historical Trades'!K3912</x:f>
      </x:c>
      <x:c r="L3912" s="0">
        <x:f>'Historical Trades'!L3912</x:f>
      </x:c>
      <x:c r="M3912" s="0">
        <x:f>'Historical Trades'!M3912</x:f>
      </x:c>
      <x:c r="N3912" s="0">
        <x:f>CLEAN('Historical Trades'!O3912)</x:f>
      </x:c>
      <x:c r="P3912" s="14">
        <x:f>IF(G3912="sell",M3912,-M3912)</x:f>
      </x:c>
      <x:c r="Q3912" s="14">
        <x:f>VLOOKUP(N3912,'Currency Rates'!$A$3:$C$32,3,0)</x:f>
      </x:c>
      <x:c r="R3912" s="0">
        <x:f>IF(A3912="SPUS",0,IF(A3912="FWD",0,P3912/Q3912))</x:f>
      </x:c>
    </x:row>
    <x:row r="3913" spans="1:19" x14ac:dyDescent="0.3">
      <x:c r="A3913" s="0">
        <x:f>'Historical Trades'!A3913</x:f>
      </x:c>
      <x:c r="B3913" s="0">
        <x:f>'Historical Trades'!B3913</x:f>
      </x:c>
      <x:c r="C3913" s="23">
        <x:f>'Historical Trades'!C3913</x:f>
      </x:c>
      <x:c r="D3913" s="0">
        <x:f>'Historical Trades'!D3913</x:f>
      </x:c>
      <x:c r="E3913" s="23">
        <x:f>'Historical Trades'!E3913</x:f>
      </x:c>
      <x:c r="F3913" s="0">
        <x:f>'Historical Trades'!F3913</x:f>
      </x:c>
      <x:c r="G3913" s="0">
        <x:f>'Historical Trades'!G3913</x:f>
      </x:c>
      <x:c r="H3913" s="0">
        <x:f>'Historical Trades'!H3913</x:f>
      </x:c>
      <x:c r="I3913" s="0">
        <x:f>'Historical Trades'!I3913</x:f>
      </x:c>
      <x:c r="J3913" s="0">
        <x:f>'Historical Trades'!J3913</x:f>
      </x:c>
      <x:c r="K3913" s="0">
        <x:f>'Historical Trades'!K3913</x:f>
      </x:c>
      <x:c r="L3913" s="0">
        <x:f>'Historical Trades'!L3913</x:f>
      </x:c>
      <x:c r="M3913" s="0">
        <x:f>'Historical Trades'!M3913</x:f>
      </x:c>
      <x:c r="N3913" s="0">
        <x:f>CLEAN('Historical Trades'!O3913)</x:f>
      </x:c>
      <x:c r="P3913" s="14">
        <x:f>IF(G3913="sell",M3913,-M3913)</x:f>
      </x:c>
      <x:c r="Q3913" s="14">
        <x:f>VLOOKUP(N3913,'Currency Rates'!$A$3:$C$32,3,0)</x:f>
      </x:c>
      <x:c r="R3913" s="0">
        <x:f>IF(A3913="SPUS",0,IF(A3913="FWD",0,P3913/Q3913))</x:f>
      </x:c>
    </x:row>
    <x:row r="3914" spans="1:19" x14ac:dyDescent="0.3">
      <x:c r="A3914" s="0">
        <x:f>'Historical Trades'!A3914</x:f>
      </x:c>
      <x:c r="B3914" s="0">
        <x:f>'Historical Trades'!B3914</x:f>
      </x:c>
      <x:c r="C3914" s="23">
        <x:f>'Historical Trades'!C3914</x:f>
      </x:c>
      <x:c r="D3914" s="0">
        <x:f>'Historical Trades'!D3914</x:f>
      </x:c>
      <x:c r="E3914" s="23">
        <x:f>'Historical Trades'!E3914</x:f>
      </x:c>
      <x:c r="F3914" s="0">
        <x:f>'Historical Trades'!F3914</x:f>
      </x:c>
      <x:c r="G3914" s="0">
        <x:f>'Historical Trades'!G3914</x:f>
      </x:c>
      <x:c r="H3914" s="0">
        <x:f>'Historical Trades'!H3914</x:f>
      </x:c>
      <x:c r="I3914" s="0">
        <x:f>'Historical Trades'!I3914</x:f>
      </x:c>
      <x:c r="J3914" s="0">
        <x:f>'Historical Trades'!J3914</x:f>
      </x:c>
      <x:c r="K3914" s="0">
        <x:f>'Historical Trades'!K3914</x:f>
      </x:c>
      <x:c r="L3914" s="0">
        <x:f>'Historical Trades'!L3914</x:f>
      </x:c>
      <x:c r="M3914" s="0">
        <x:f>'Historical Trades'!M3914</x:f>
      </x:c>
      <x:c r="N3914" s="0">
        <x:f>CLEAN('Historical Trades'!O3914)</x:f>
      </x:c>
      <x:c r="P3914" s="14">
        <x:f>IF(G3914="sell",M3914,-M3914)</x:f>
      </x:c>
      <x:c r="Q3914" s="14">
        <x:f>VLOOKUP(N3914,'Currency Rates'!$A$3:$C$32,3,0)</x:f>
      </x:c>
      <x:c r="R3914" s="0">
        <x:f>IF(A3914="SPUS",0,IF(A3914="FWD",0,P3914/Q3914))</x:f>
      </x:c>
    </x:row>
    <x:row r="3915" spans="1:19" x14ac:dyDescent="0.3">
      <x:c r="A3915" s="0">
        <x:f>'Historical Trades'!A3915</x:f>
      </x:c>
      <x:c r="B3915" s="0">
        <x:f>'Historical Trades'!B3915</x:f>
      </x:c>
      <x:c r="C3915" s="23">
        <x:f>'Historical Trades'!C3915</x:f>
      </x:c>
      <x:c r="D3915" s="0">
        <x:f>'Historical Trades'!D3915</x:f>
      </x:c>
      <x:c r="E3915" s="23">
        <x:f>'Historical Trades'!E3915</x:f>
      </x:c>
      <x:c r="F3915" s="0">
        <x:f>'Historical Trades'!F3915</x:f>
      </x:c>
      <x:c r="G3915" s="0">
        <x:f>'Historical Trades'!G3915</x:f>
      </x:c>
      <x:c r="H3915" s="0">
        <x:f>'Historical Trades'!H3915</x:f>
      </x:c>
      <x:c r="I3915" s="0">
        <x:f>'Historical Trades'!I3915</x:f>
      </x:c>
      <x:c r="J3915" s="0">
        <x:f>'Historical Trades'!J3915</x:f>
      </x:c>
      <x:c r="K3915" s="0">
        <x:f>'Historical Trades'!K3915</x:f>
      </x:c>
      <x:c r="L3915" s="0">
        <x:f>'Historical Trades'!L3915</x:f>
      </x:c>
      <x:c r="M3915" s="0">
        <x:f>'Historical Trades'!M3915</x:f>
      </x:c>
      <x:c r="N3915" s="0">
        <x:f>CLEAN('Historical Trades'!O3915)</x:f>
      </x:c>
      <x:c r="P3915" s="14">
        <x:f>IF(G3915="sell",M3915,-M3915)</x:f>
      </x:c>
      <x:c r="Q3915" s="14">
        <x:f>VLOOKUP(N3915,'Currency Rates'!$A$3:$C$32,3,0)</x:f>
      </x:c>
      <x:c r="R3915" s="0">
        <x:f>IF(A3915="SPUS",0,IF(A3915="FWD",0,P3915/Q3915))</x:f>
      </x:c>
    </x:row>
    <x:row r="3916" spans="1:19" x14ac:dyDescent="0.3">
      <x:c r="A3916" s="0">
        <x:f>'Historical Trades'!A3916</x:f>
      </x:c>
      <x:c r="B3916" s="0">
        <x:f>'Historical Trades'!B3916</x:f>
      </x:c>
      <x:c r="C3916" s="23">
        <x:f>'Historical Trades'!C3916</x:f>
      </x:c>
      <x:c r="D3916" s="0">
        <x:f>'Historical Trades'!D3916</x:f>
      </x:c>
      <x:c r="E3916" s="23">
        <x:f>'Historical Trades'!E3916</x:f>
      </x:c>
      <x:c r="F3916" s="0">
        <x:f>'Historical Trades'!F3916</x:f>
      </x:c>
      <x:c r="G3916" s="0">
        <x:f>'Historical Trades'!G3916</x:f>
      </x:c>
      <x:c r="H3916" s="0">
        <x:f>'Historical Trades'!H3916</x:f>
      </x:c>
      <x:c r="I3916" s="0">
        <x:f>'Historical Trades'!I3916</x:f>
      </x:c>
      <x:c r="J3916" s="0">
        <x:f>'Historical Trades'!J3916</x:f>
      </x:c>
      <x:c r="K3916" s="0">
        <x:f>'Historical Trades'!K3916</x:f>
      </x:c>
      <x:c r="L3916" s="0">
        <x:f>'Historical Trades'!L3916</x:f>
      </x:c>
      <x:c r="M3916" s="0">
        <x:f>'Historical Trades'!M3916</x:f>
      </x:c>
      <x:c r="N3916" s="0">
        <x:f>CLEAN('Historical Trades'!O3916)</x:f>
      </x:c>
      <x:c r="P3916" s="14">
        <x:f>IF(G3916="sell",M3916,-M3916)</x:f>
      </x:c>
      <x:c r="Q3916" s="14">
        <x:f>VLOOKUP(N3916,'Currency Rates'!$A$3:$C$32,3,0)</x:f>
      </x:c>
      <x:c r="R3916" s="0">
        <x:f>IF(A3916="SPUS",0,IF(A3916="FWD",0,P3916/Q3916))</x:f>
      </x:c>
    </x:row>
    <x:row r="3917" spans="1:19" x14ac:dyDescent="0.3">
      <x:c r="A3917" s="0">
        <x:f>'Historical Trades'!A3917</x:f>
      </x:c>
      <x:c r="B3917" s="0">
        <x:f>'Historical Trades'!B3917</x:f>
      </x:c>
      <x:c r="C3917" s="23">
        <x:f>'Historical Trades'!C3917</x:f>
      </x:c>
      <x:c r="D3917" s="0">
        <x:f>'Historical Trades'!D3917</x:f>
      </x:c>
      <x:c r="E3917" s="23">
        <x:f>'Historical Trades'!E3917</x:f>
      </x:c>
      <x:c r="F3917" s="0">
        <x:f>'Historical Trades'!F3917</x:f>
      </x:c>
      <x:c r="G3917" s="0">
        <x:f>'Historical Trades'!G3917</x:f>
      </x:c>
      <x:c r="H3917" s="0">
        <x:f>'Historical Trades'!H3917</x:f>
      </x:c>
      <x:c r="I3917" s="0">
        <x:f>'Historical Trades'!I3917</x:f>
      </x:c>
      <x:c r="J3917" s="0">
        <x:f>'Historical Trades'!J3917</x:f>
      </x:c>
      <x:c r="K3917" s="0">
        <x:f>'Historical Trades'!K3917</x:f>
      </x:c>
      <x:c r="L3917" s="0">
        <x:f>'Historical Trades'!L3917</x:f>
      </x:c>
      <x:c r="M3917" s="0">
        <x:f>'Historical Trades'!M3917</x:f>
      </x:c>
      <x:c r="N3917" s="0">
        <x:f>CLEAN('Historical Trades'!O3917)</x:f>
      </x:c>
      <x:c r="P3917" s="14">
        <x:f>IF(G3917="sell",M3917,-M3917)</x:f>
      </x:c>
      <x:c r="Q3917" s="14">
        <x:f>VLOOKUP(N3917,'Currency Rates'!$A$3:$C$32,3,0)</x:f>
      </x:c>
      <x:c r="R3917" s="0">
        <x:f>IF(A3917="SPUS",0,IF(A3917="FWD",0,P3917/Q3917))</x:f>
      </x:c>
    </x:row>
    <x:row r="3918" spans="1:19" x14ac:dyDescent="0.3">
      <x:c r="A3918" s="0">
        <x:f>'Historical Trades'!A3918</x:f>
      </x:c>
      <x:c r="B3918" s="0">
        <x:f>'Historical Trades'!B3918</x:f>
      </x:c>
      <x:c r="C3918" s="23">
        <x:f>'Historical Trades'!C3918</x:f>
      </x:c>
      <x:c r="D3918" s="0">
        <x:f>'Historical Trades'!D3918</x:f>
      </x:c>
      <x:c r="E3918" s="23">
        <x:f>'Historical Trades'!E3918</x:f>
      </x:c>
      <x:c r="F3918" s="0">
        <x:f>'Historical Trades'!F3918</x:f>
      </x:c>
      <x:c r="G3918" s="0">
        <x:f>'Historical Trades'!G3918</x:f>
      </x:c>
      <x:c r="H3918" s="0">
        <x:f>'Historical Trades'!H3918</x:f>
      </x:c>
      <x:c r="I3918" s="0">
        <x:f>'Historical Trades'!I3918</x:f>
      </x:c>
      <x:c r="J3918" s="0">
        <x:f>'Historical Trades'!J3918</x:f>
      </x:c>
      <x:c r="K3918" s="0">
        <x:f>'Historical Trades'!K3918</x:f>
      </x:c>
      <x:c r="L3918" s="0">
        <x:f>'Historical Trades'!L3918</x:f>
      </x:c>
      <x:c r="M3918" s="0">
        <x:f>'Historical Trades'!M3918</x:f>
      </x:c>
      <x:c r="N3918" s="0">
        <x:f>CLEAN('Historical Trades'!O3918)</x:f>
      </x:c>
      <x:c r="P3918" s="14">
        <x:f>IF(G3918="sell",M3918,-M3918)</x:f>
      </x:c>
      <x:c r="Q3918" s="14">
        <x:f>VLOOKUP(N3918,'Currency Rates'!$A$3:$C$32,3,0)</x:f>
      </x:c>
      <x:c r="R3918" s="0">
        <x:f>IF(A3918="SPUS",0,IF(A3918="FWD",0,P3918/Q3918))</x:f>
      </x:c>
    </x:row>
    <x:row r="3919" spans="1:19" x14ac:dyDescent="0.3">
      <x:c r="A3919" s="0">
        <x:f>'Historical Trades'!A3919</x:f>
      </x:c>
      <x:c r="B3919" s="0">
        <x:f>'Historical Trades'!B3919</x:f>
      </x:c>
      <x:c r="C3919" s="23">
        <x:f>'Historical Trades'!C3919</x:f>
      </x:c>
      <x:c r="D3919" s="0">
        <x:f>'Historical Trades'!D3919</x:f>
      </x:c>
      <x:c r="E3919" s="23">
        <x:f>'Historical Trades'!E3919</x:f>
      </x:c>
      <x:c r="F3919" s="0">
        <x:f>'Historical Trades'!F3919</x:f>
      </x:c>
      <x:c r="G3919" s="0">
        <x:f>'Historical Trades'!G3919</x:f>
      </x:c>
      <x:c r="H3919" s="0">
        <x:f>'Historical Trades'!H3919</x:f>
      </x:c>
      <x:c r="I3919" s="0">
        <x:f>'Historical Trades'!I3919</x:f>
      </x:c>
      <x:c r="J3919" s="0">
        <x:f>'Historical Trades'!J3919</x:f>
      </x:c>
      <x:c r="K3919" s="0">
        <x:f>'Historical Trades'!K3919</x:f>
      </x:c>
      <x:c r="L3919" s="0">
        <x:f>'Historical Trades'!L3919</x:f>
      </x:c>
      <x:c r="M3919" s="0">
        <x:f>'Historical Trades'!M3919</x:f>
      </x:c>
      <x:c r="N3919" s="0">
        <x:f>CLEAN('Historical Trades'!O3919)</x:f>
      </x:c>
      <x:c r="P3919" s="14">
        <x:f>IF(G3919="sell",M3919,-M3919)</x:f>
      </x:c>
      <x:c r="Q3919" s="14">
        <x:f>VLOOKUP(N3919,'Currency Rates'!$A$3:$C$32,3,0)</x:f>
      </x:c>
      <x:c r="R3919" s="0">
        <x:f>IF(A3919="SPUS",0,IF(A3919="FWD",0,P3919/Q3919))</x:f>
      </x:c>
    </x:row>
    <x:row r="3920" spans="1:19" x14ac:dyDescent="0.3">
      <x:c r="A3920" s="0">
        <x:f>'Historical Trades'!A3920</x:f>
      </x:c>
      <x:c r="B3920" s="0">
        <x:f>'Historical Trades'!B3920</x:f>
      </x:c>
      <x:c r="C3920" s="23">
        <x:f>'Historical Trades'!C3920</x:f>
      </x:c>
      <x:c r="D3920" s="0">
        <x:f>'Historical Trades'!D3920</x:f>
      </x:c>
      <x:c r="E3920" s="23">
        <x:f>'Historical Trades'!E3920</x:f>
      </x:c>
      <x:c r="F3920" s="0">
        <x:f>'Historical Trades'!F3920</x:f>
      </x:c>
      <x:c r="G3920" s="0">
        <x:f>'Historical Trades'!G3920</x:f>
      </x:c>
      <x:c r="H3920" s="0">
        <x:f>'Historical Trades'!H3920</x:f>
      </x:c>
      <x:c r="I3920" s="0">
        <x:f>'Historical Trades'!I3920</x:f>
      </x:c>
      <x:c r="J3920" s="0">
        <x:f>'Historical Trades'!J3920</x:f>
      </x:c>
      <x:c r="K3920" s="0">
        <x:f>'Historical Trades'!K3920</x:f>
      </x:c>
      <x:c r="L3920" s="0">
        <x:f>'Historical Trades'!L3920</x:f>
      </x:c>
      <x:c r="M3920" s="0">
        <x:f>'Historical Trades'!M3920</x:f>
      </x:c>
      <x:c r="N3920" s="0">
        <x:f>CLEAN('Historical Trades'!O3920)</x:f>
      </x:c>
      <x:c r="P3920" s="14">
        <x:f>IF(G3920="sell",M3920,-M3920)</x:f>
      </x:c>
      <x:c r="Q3920" s="14">
        <x:f>VLOOKUP(N3920,'Currency Rates'!$A$3:$C$32,3,0)</x:f>
      </x:c>
      <x:c r="R3920" s="0">
        <x:f>IF(A3920="SPUS",0,IF(A3920="FWD",0,P3920/Q3920))</x:f>
      </x:c>
    </x:row>
    <x:row r="3921" spans="1:19" x14ac:dyDescent="0.3">
      <x:c r="A3921" s="0">
        <x:f>'Historical Trades'!A3921</x:f>
      </x:c>
      <x:c r="B3921" s="0">
        <x:f>'Historical Trades'!B3921</x:f>
      </x:c>
      <x:c r="C3921" s="23">
        <x:f>'Historical Trades'!C3921</x:f>
      </x:c>
      <x:c r="D3921" s="0">
        <x:f>'Historical Trades'!D3921</x:f>
      </x:c>
      <x:c r="E3921" s="23">
        <x:f>'Historical Trades'!E3921</x:f>
      </x:c>
      <x:c r="F3921" s="0">
        <x:f>'Historical Trades'!F3921</x:f>
      </x:c>
      <x:c r="G3921" s="0">
        <x:f>'Historical Trades'!G3921</x:f>
      </x:c>
      <x:c r="H3921" s="0">
        <x:f>'Historical Trades'!H3921</x:f>
      </x:c>
      <x:c r="I3921" s="0">
        <x:f>'Historical Trades'!I3921</x:f>
      </x:c>
      <x:c r="J3921" s="0">
        <x:f>'Historical Trades'!J3921</x:f>
      </x:c>
      <x:c r="K3921" s="0">
        <x:f>'Historical Trades'!K3921</x:f>
      </x:c>
      <x:c r="L3921" s="0">
        <x:f>'Historical Trades'!L3921</x:f>
      </x:c>
      <x:c r="M3921" s="0">
        <x:f>'Historical Trades'!M3921</x:f>
      </x:c>
      <x:c r="N3921" s="0">
        <x:f>CLEAN('Historical Trades'!O3921)</x:f>
      </x:c>
      <x:c r="P3921" s="14">
        <x:f>IF(G3921="sell",M3921,-M3921)</x:f>
      </x:c>
      <x:c r="Q3921" s="14">
        <x:f>VLOOKUP(N3921,'Currency Rates'!$A$3:$C$32,3,0)</x:f>
      </x:c>
      <x:c r="R3921" s="0">
        <x:f>IF(A3921="SPUS",0,IF(A3921="FWD",0,P3921/Q3921))</x:f>
      </x:c>
    </x:row>
    <x:row r="3922" spans="1:19" x14ac:dyDescent="0.3">
      <x:c r="A3922" s="0">
        <x:f>'Historical Trades'!A3922</x:f>
      </x:c>
      <x:c r="B3922" s="0">
        <x:f>'Historical Trades'!B3922</x:f>
      </x:c>
      <x:c r="C3922" s="23">
        <x:f>'Historical Trades'!C3922</x:f>
      </x:c>
      <x:c r="D3922" s="0">
        <x:f>'Historical Trades'!D3922</x:f>
      </x:c>
      <x:c r="E3922" s="23">
        <x:f>'Historical Trades'!E3922</x:f>
      </x:c>
      <x:c r="F3922" s="0">
        <x:f>'Historical Trades'!F3922</x:f>
      </x:c>
      <x:c r="G3922" s="0">
        <x:f>'Historical Trades'!G3922</x:f>
      </x:c>
      <x:c r="H3922" s="0">
        <x:f>'Historical Trades'!H3922</x:f>
      </x:c>
      <x:c r="I3922" s="0">
        <x:f>'Historical Trades'!I3922</x:f>
      </x:c>
      <x:c r="J3922" s="0">
        <x:f>'Historical Trades'!J3922</x:f>
      </x:c>
      <x:c r="K3922" s="0">
        <x:f>'Historical Trades'!K3922</x:f>
      </x:c>
      <x:c r="L3922" s="0">
        <x:f>'Historical Trades'!L3922</x:f>
      </x:c>
      <x:c r="M3922" s="0">
        <x:f>'Historical Trades'!M3922</x:f>
      </x:c>
      <x:c r="N3922" s="0">
        <x:f>CLEAN('Historical Trades'!O3922)</x:f>
      </x:c>
      <x:c r="P3922" s="14">
        <x:f>IF(G3922="sell",M3922,-M3922)</x:f>
      </x:c>
      <x:c r="Q3922" s="14">
        <x:f>VLOOKUP(N3922,'Currency Rates'!$A$3:$C$32,3,0)</x:f>
      </x:c>
      <x:c r="R3922" s="0">
        <x:f>IF(A3922="SPUS",0,IF(A3922="FWD",0,P3922/Q3922))</x:f>
      </x:c>
    </x:row>
    <x:row r="3923" spans="1:19" x14ac:dyDescent="0.3">
      <x:c r="A3923" s="0">
        <x:f>'Historical Trades'!A3923</x:f>
      </x:c>
      <x:c r="B3923" s="0">
        <x:f>'Historical Trades'!B3923</x:f>
      </x:c>
      <x:c r="C3923" s="23">
        <x:f>'Historical Trades'!C3923</x:f>
      </x:c>
      <x:c r="D3923" s="0">
        <x:f>'Historical Trades'!D3923</x:f>
      </x:c>
      <x:c r="E3923" s="23">
        <x:f>'Historical Trades'!E3923</x:f>
      </x:c>
      <x:c r="F3923" s="0">
        <x:f>'Historical Trades'!F3923</x:f>
      </x:c>
      <x:c r="G3923" s="0">
        <x:f>'Historical Trades'!G3923</x:f>
      </x:c>
      <x:c r="H3923" s="0">
        <x:f>'Historical Trades'!H3923</x:f>
      </x:c>
      <x:c r="I3923" s="0">
        <x:f>'Historical Trades'!I3923</x:f>
      </x:c>
      <x:c r="J3923" s="0">
        <x:f>'Historical Trades'!J3923</x:f>
      </x:c>
      <x:c r="K3923" s="0">
        <x:f>'Historical Trades'!K3923</x:f>
      </x:c>
      <x:c r="L3923" s="0">
        <x:f>'Historical Trades'!L3923</x:f>
      </x:c>
      <x:c r="M3923" s="0">
        <x:f>'Historical Trades'!M3923</x:f>
      </x:c>
      <x:c r="N3923" s="0">
        <x:f>CLEAN('Historical Trades'!O3923)</x:f>
      </x:c>
      <x:c r="P3923" s="14">
        <x:f>IF(G3923="sell",M3923,-M3923)</x:f>
      </x:c>
      <x:c r="Q3923" s="14">
        <x:f>VLOOKUP(N3923,'Currency Rates'!$A$3:$C$32,3,0)</x:f>
      </x:c>
      <x:c r="R3923" s="0">
        <x:f>IF(A3923="SPUS",0,IF(A3923="FWD",0,P3923/Q3923))</x:f>
      </x:c>
    </x:row>
    <x:row r="3924" spans="1:19" x14ac:dyDescent="0.3">
      <x:c r="A3924" s="0">
        <x:f>'Historical Trades'!A3924</x:f>
      </x:c>
      <x:c r="B3924" s="0">
        <x:f>'Historical Trades'!B3924</x:f>
      </x:c>
      <x:c r="C3924" s="23">
        <x:f>'Historical Trades'!C3924</x:f>
      </x:c>
      <x:c r="D3924" s="0">
        <x:f>'Historical Trades'!D3924</x:f>
      </x:c>
      <x:c r="E3924" s="23">
        <x:f>'Historical Trades'!E3924</x:f>
      </x:c>
      <x:c r="F3924" s="0">
        <x:f>'Historical Trades'!F3924</x:f>
      </x:c>
      <x:c r="G3924" s="0">
        <x:f>'Historical Trades'!G3924</x:f>
      </x:c>
      <x:c r="H3924" s="0">
        <x:f>'Historical Trades'!H3924</x:f>
      </x:c>
      <x:c r="I3924" s="0">
        <x:f>'Historical Trades'!I3924</x:f>
      </x:c>
      <x:c r="J3924" s="0">
        <x:f>'Historical Trades'!J3924</x:f>
      </x:c>
      <x:c r="K3924" s="0">
        <x:f>'Historical Trades'!K3924</x:f>
      </x:c>
      <x:c r="L3924" s="0">
        <x:f>'Historical Trades'!L3924</x:f>
      </x:c>
      <x:c r="M3924" s="0">
        <x:f>'Historical Trades'!M3924</x:f>
      </x:c>
      <x:c r="N3924" s="0">
        <x:f>CLEAN('Historical Trades'!O3924)</x:f>
      </x:c>
      <x:c r="P3924" s="14">
        <x:f>IF(G3924="sell",M3924,-M3924)</x:f>
      </x:c>
      <x:c r="Q3924" s="14">
        <x:f>VLOOKUP(N3924,'Currency Rates'!$A$3:$C$32,3,0)</x:f>
      </x:c>
      <x:c r="R3924" s="0">
        <x:f>IF(A3924="SPUS",0,IF(A3924="FWD",0,P3924/Q3924))</x:f>
      </x:c>
    </x:row>
    <x:row r="3925" spans="1:19" x14ac:dyDescent="0.3">
      <x:c r="A3925" s="0">
        <x:f>'Historical Trades'!A3925</x:f>
      </x:c>
      <x:c r="B3925" s="0">
        <x:f>'Historical Trades'!B3925</x:f>
      </x:c>
      <x:c r="C3925" s="23">
        <x:f>'Historical Trades'!C3925</x:f>
      </x:c>
      <x:c r="D3925" s="0">
        <x:f>'Historical Trades'!D3925</x:f>
      </x:c>
      <x:c r="E3925" s="23">
        <x:f>'Historical Trades'!E3925</x:f>
      </x:c>
      <x:c r="F3925" s="0">
        <x:f>'Historical Trades'!F3925</x:f>
      </x:c>
      <x:c r="G3925" s="0">
        <x:f>'Historical Trades'!G3925</x:f>
      </x:c>
      <x:c r="H3925" s="0">
        <x:f>'Historical Trades'!H3925</x:f>
      </x:c>
      <x:c r="I3925" s="0">
        <x:f>'Historical Trades'!I3925</x:f>
      </x:c>
      <x:c r="J3925" s="0">
        <x:f>'Historical Trades'!J3925</x:f>
      </x:c>
      <x:c r="K3925" s="0">
        <x:f>'Historical Trades'!K3925</x:f>
      </x:c>
      <x:c r="L3925" s="0">
        <x:f>'Historical Trades'!L3925</x:f>
      </x:c>
      <x:c r="M3925" s="0">
        <x:f>'Historical Trades'!M3925</x:f>
      </x:c>
      <x:c r="N3925" s="0">
        <x:f>CLEAN('Historical Trades'!O3925)</x:f>
      </x:c>
      <x:c r="P3925" s="14">
        <x:f>IF(G3925="sell",M3925,-M3925)</x:f>
      </x:c>
      <x:c r="Q3925" s="14">
        <x:f>VLOOKUP(N3925,'Currency Rates'!$A$3:$C$32,3,0)</x:f>
      </x:c>
      <x:c r="R3925" s="0">
        <x:f>IF(A3925="SPUS",0,IF(A3925="FWD",0,P3925/Q3925))</x:f>
      </x:c>
    </x:row>
    <x:row r="3926" spans="1:19" x14ac:dyDescent="0.3">
      <x:c r="A3926" s="0">
        <x:f>'Historical Trades'!A3926</x:f>
      </x:c>
      <x:c r="B3926" s="0">
        <x:f>'Historical Trades'!B3926</x:f>
      </x:c>
      <x:c r="C3926" s="23">
        <x:f>'Historical Trades'!C3926</x:f>
      </x:c>
      <x:c r="D3926" s="0">
        <x:f>'Historical Trades'!D3926</x:f>
      </x:c>
      <x:c r="E3926" s="23">
        <x:f>'Historical Trades'!E3926</x:f>
      </x:c>
      <x:c r="F3926" s="0">
        <x:f>'Historical Trades'!F3926</x:f>
      </x:c>
      <x:c r="G3926" s="0">
        <x:f>'Historical Trades'!G3926</x:f>
      </x:c>
      <x:c r="H3926" s="0">
        <x:f>'Historical Trades'!H3926</x:f>
      </x:c>
      <x:c r="I3926" s="0">
        <x:f>'Historical Trades'!I3926</x:f>
      </x:c>
      <x:c r="J3926" s="0">
        <x:f>'Historical Trades'!J3926</x:f>
      </x:c>
      <x:c r="K3926" s="0">
        <x:f>'Historical Trades'!K3926</x:f>
      </x:c>
      <x:c r="L3926" s="0">
        <x:f>'Historical Trades'!L3926</x:f>
      </x:c>
      <x:c r="M3926" s="0">
        <x:f>'Historical Trades'!M3926</x:f>
      </x:c>
      <x:c r="N3926" s="0">
        <x:f>CLEAN('Historical Trades'!O3926)</x:f>
      </x:c>
      <x:c r="P3926" s="14">
        <x:f>IF(G3926="sell",M3926,-M3926)</x:f>
      </x:c>
      <x:c r="Q3926" s="14">
        <x:f>VLOOKUP(N3926,'Currency Rates'!$A$3:$C$32,3,0)</x:f>
      </x:c>
      <x:c r="R3926" s="0">
        <x:f>IF(A3926="SPUS",0,IF(A3926="FWD",0,P3926/Q3926))</x:f>
      </x:c>
    </x:row>
    <x:row r="3927" spans="1:19" x14ac:dyDescent="0.3">
      <x:c r="A3927" s="0">
        <x:f>'Historical Trades'!A3927</x:f>
      </x:c>
      <x:c r="B3927" s="0">
        <x:f>'Historical Trades'!B3927</x:f>
      </x:c>
      <x:c r="C3927" s="23">
        <x:f>'Historical Trades'!C3927</x:f>
      </x:c>
      <x:c r="D3927" s="0">
        <x:f>'Historical Trades'!D3927</x:f>
      </x:c>
      <x:c r="E3927" s="23">
        <x:f>'Historical Trades'!E3927</x:f>
      </x:c>
      <x:c r="F3927" s="0">
        <x:f>'Historical Trades'!F3927</x:f>
      </x:c>
      <x:c r="G3927" s="0">
        <x:f>'Historical Trades'!G3927</x:f>
      </x:c>
      <x:c r="H3927" s="0">
        <x:f>'Historical Trades'!H3927</x:f>
      </x:c>
      <x:c r="I3927" s="0">
        <x:f>'Historical Trades'!I3927</x:f>
      </x:c>
      <x:c r="J3927" s="0">
        <x:f>'Historical Trades'!J3927</x:f>
      </x:c>
      <x:c r="K3927" s="0">
        <x:f>'Historical Trades'!K3927</x:f>
      </x:c>
      <x:c r="L3927" s="0">
        <x:f>'Historical Trades'!L3927</x:f>
      </x:c>
      <x:c r="M3927" s="0">
        <x:f>'Historical Trades'!M3927</x:f>
      </x:c>
      <x:c r="N3927" s="0">
        <x:f>CLEAN('Historical Trades'!O3927)</x:f>
      </x:c>
      <x:c r="P3927" s="14">
        <x:f>IF(G3927="sell",M3927,-M3927)</x:f>
      </x:c>
      <x:c r="Q3927" s="14">
        <x:f>VLOOKUP(N3927,'Currency Rates'!$A$3:$C$32,3,0)</x:f>
      </x:c>
      <x:c r="R3927" s="0">
        <x:f>IF(A3927="SPUS",0,IF(A3927="FWD",0,P3927/Q3927))</x:f>
      </x:c>
    </x:row>
    <x:row r="3928" spans="1:19" x14ac:dyDescent="0.3">
      <x:c r="A3928" s="0">
        <x:f>'Historical Trades'!A3928</x:f>
      </x:c>
      <x:c r="B3928" s="0">
        <x:f>'Historical Trades'!B3928</x:f>
      </x:c>
      <x:c r="C3928" s="23">
        <x:f>'Historical Trades'!C3928</x:f>
      </x:c>
      <x:c r="D3928" s="0">
        <x:f>'Historical Trades'!D3928</x:f>
      </x:c>
      <x:c r="E3928" s="23">
        <x:f>'Historical Trades'!E3928</x:f>
      </x:c>
      <x:c r="F3928" s="0">
        <x:f>'Historical Trades'!F3928</x:f>
      </x:c>
      <x:c r="G3928" s="0">
        <x:f>'Historical Trades'!G3928</x:f>
      </x:c>
      <x:c r="H3928" s="0">
        <x:f>'Historical Trades'!H3928</x:f>
      </x:c>
      <x:c r="I3928" s="0">
        <x:f>'Historical Trades'!I3928</x:f>
      </x:c>
      <x:c r="J3928" s="0">
        <x:f>'Historical Trades'!J3928</x:f>
      </x:c>
      <x:c r="K3928" s="0">
        <x:f>'Historical Trades'!K3928</x:f>
      </x:c>
      <x:c r="L3928" s="0">
        <x:f>'Historical Trades'!L3928</x:f>
      </x:c>
      <x:c r="M3928" s="0">
        <x:f>'Historical Trades'!M3928</x:f>
      </x:c>
      <x:c r="N3928" s="0">
        <x:f>CLEAN('Historical Trades'!O3928)</x:f>
      </x:c>
      <x:c r="P3928" s="14">
        <x:f>IF(G3928="sell",M3928,-M3928)</x:f>
      </x:c>
      <x:c r="Q3928" s="14">
        <x:f>VLOOKUP(N3928,'Currency Rates'!$A$3:$C$32,3,0)</x:f>
      </x:c>
      <x:c r="R3928" s="0">
        <x:f>IF(A3928="SPUS",0,IF(A3928="FWD",0,P3928/Q3928))</x:f>
      </x:c>
    </x:row>
    <x:row r="3929" spans="1:19" x14ac:dyDescent="0.3">
      <x:c r="A3929" s="0">
        <x:f>'Historical Trades'!A3929</x:f>
      </x:c>
      <x:c r="B3929" s="0">
        <x:f>'Historical Trades'!B3929</x:f>
      </x:c>
      <x:c r="C3929" s="23">
        <x:f>'Historical Trades'!C3929</x:f>
      </x:c>
      <x:c r="D3929" s="0">
        <x:f>'Historical Trades'!D3929</x:f>
      </x:c>
      <x:c r="E3929" s="23">
        <x:f>'Historical Trades'!E3929</x:f>
      </x:c>
      <x:c r="F3929" s="0">
        <x:f>'Historical Trades'!F3929</x:f>
      </x:c>
      <x:c r="G3929" s="0">
        <x:f>'Historical Trades'!G3929</x:f>
      </x:c>
      <x:c r="H3929" s="0">
        <x:f>'Historical Trades'!H3929</x:f>
      </x:c>
      <x:c r="I3929" s="0">
        <x:f>'Historical Trades'!I3929</x:f>
      </x:c>
      <x:c r="J3929" s="0">
        <x:f>'Historical Trades'!J3929</x:f>
      </x:c>
      <x:c r="K3929" s="0">
        <x:f>'Historical Trades'!K3929</x:f>
      </x:c>
      <x:c r="L3929" s="0">
        <x:f>'Historical Trades'!L3929</x:f>
      </x:c>
      <x:c r="M3929" s="0">
        <x:f>'Historical Trades'!M3929</x:f>
      </x:c>
      <x:c r="N3929" s="0">
        <x:f>CLEAN('Historical Trades'!O3929)</x:f>
      </x:c>
      <x:c r="P3929" s="14">
        <x:f>IF(G3929="sell",M3929,-M3929)</x:f>
      </x:c>
      <x:c r="Q3929" s="14">
        <x:f>VLOOKUP(N3929,'Currency Rates'!$A$3:$C$32,3,0)</x:f>
      </x:c>
      <x:c r="R3929" s="0">
        <x:f>IF(A3929="SPUS",0,IF(A3929="FWD",0,P3929/Q3929))</x:f>
      </x:c>
    </x:row>
    <x:row r="3930" spans="1:19" x14ac:dyDescent="0.3">
      <x:c r="A3930" s="0">
        <x:f>'Historical Trades'!A3930</x:f>
      </x:c>
      <x:c r="B3930" s="0">
        <x:f>'Historical Trades'!B3930</x:f>
      </x:c>
      <x:c r="C3930" s="23">
        <x:f>'Historical Trades'!C3930</x:f>
      </x:c>
      <x:c r="D3930" s="0">
        <x:f>'Historical Trades'!D3930</x:f>
      </x:c>
      <x:c r="E3930" s="23">
        <x:f>'Historical Trades'!E3930</x:f>
      </x:c>
      <x:c r="F3930" s="0">
        <x:f>'Historical Trades'!F3930</x:f>
      </x:c>
      <x:c r="G3930" s="0">
        <x:f>'Historical Trades'!G3930</x:f>
      </x:c>
      <x:c r="H3930" s="0">
        <x:f>'Historical Trades'!H3930</x:f>
      </x:c>
      <x:c r="I3930" s="0">
        <x:f>'Historical Trades'!I3930</x:f>
      </x:c>
      <x:c r="J3930" s="0">
        <x:f>'Historical Trades'!J3930</x:f>
      </x:c>
      <x:c r="K3930" s="0">
        <x:f>'Historical Trades'!K3930</x:f>
      </x:c>
      <x:c r="L3930" s="0">
        <x:f>'Historical Trades'!L3930</x:f>
      </x:c>
      <x:c r="M3930" s="0">
        <x:f>'Historical Trades'!M3930</x:f>
      </x:c>
      <x:c r="N3930" s="0">
        <x:f>CLEAN('Historical Trades'!O3930)</x:f>
      </x:c>
      <x:c r="P3930" s="14">
        <x:f>IF(G3930="sell",M3930,-M3930)</x:f>
      </x:c>
      <x:c r="Q3930" s="14">
        <x:f>VLOOKUP(N3930,'Currency Rates'!$A$3:$C$32,3,0)</x:f>
      </x:c>
      <x:c r="R3930" s="0">
        <x:f>IF(A3930="SPUS",0,IF(A3930="FWD",0,P3930/Q3930))</x:f>
      </x:c>
    </x:row>
    <x:row r="3931" spans="1:19" x14ac:dyDescent="0.3">
      <x:c r="A3931" s="0">
        <x:f>'Historical Trades'!A3931</x:f>
      </x:c>
      <x:c r="B3931" s="0">
        <x:f>'Historical Trades'!B3931</x:f>
      </x:c>
      <x:c r="C3931" s="23">
        <x:f>'Historical Trades'!C3931</x:f>
      </x:c>
      <x:c r="D3931" s="0">
        <x:f>'Historical Trades'!D3931</x:f>
      </x:c>
      <x:c r="E3931" s="23">
        <x:f>'Historical Trades'!E3931</x:f>
      </x:c>
      <x:c r="F3931" s="0">
        <x:f>'Historical Trades'!F3931</x:f>
      </x:c>
      <x:c r="G3931" s="0">
        <x:f>'Historical Trades'!G3931</x:f>
      </x:c>
      <x:c r="H3931" s="0">
        <x:f>'Historical Trades'!H3931</x:f>
      </x:c>
      <x:c r="I3931" s="0">
        <x:f>'Historical Trades'!I3931</x:f>
      </x:c>
      <x:c r="J3931" s="0">
        <x:f>'Historical Trades'!J3931</x:f>
      </x:c>
      <x:c r="K3931" s="0">
        <x:f>'Historical Trades'!K3931</x:f>
      </x:c>
      <x:c r="L3931" s="0">
        <x:f>'Historical Trades'!L3931</x:f>
      </x:c>
      <x:c r="M3931" s="0">
        <x:f>'Historical Trades'!M3931</x:f>
      </x:c>
      <x:c r="N3931" s="0">
        <x:f>CLEAN('Historical Trades'!O3931)</x:f>
      </x:c>
      <x:c r="P3931" s="14">
        <x:f>IF(G3931="sell",M3931,-M3931)</x:f>
      </x:c>
      <x:c r="Q3931" s="14">
        <x:f>VLOOKUP(N3931,'Currency Rates'!$A$3:$C$32,3,0)</x:f>
      </x:c>
      <x:c r="R3931" s="0">
        <x:f>IF(A3931="SPUS",0,IF(A3931="FWD",0,P3931/Q3931))</x:f>
      </x:c>
    </x:row>
    <x:row r="3932" spans="1:19" x14ac:dyDescent="0.3">
      <x:c r="A3932" s="0">
        <x:f>'Historical Trades'!A3932</x:f>
      </x:c>
      <x:c r="B3932" s="0">
        <x:f>'Historical Trades'!B3932</x:f>
      </x:c>
      <x:c r="C3932" s="23">
        <x:f>'Historical Trades'!C3932</x:f>
      </x:c>
      <x:c r="D3932" s="0">
        <x:f>'Historical Trades'!D3932</x:f>
      </x:c>
      <x:c r="E3932" s="23">
        <x:f>'Historical Trades'!E3932</x:f>
      </x:c>
      <x:c r="F3932" s="0">
        <x:f>'Historical Trades'!F3932</x:f>
      </x:c>
      <x:c r="G3932" s="0">
        <x:f>'Historical Trades'!G3932</x:f>
      </x:c>
      <x:c r="H3932" s="0">
        <x:f>'Historical Trades'!H3932</x:f>
      </x:c>
      <x:c r="I3932" s="0">
        <x:f>'Historical Trades'!I3932</x:f>
      </x:c>
      <x:c r="J3932" s="0">
        <x:f>'Historical Trades'!J3932</x:f>
      </x:c>
      <x:c r="K3932" s="0">
        <x:f>'Historical Trades'!K3932</x:f>
      </x:c>
      <x:c r="L3932" s="0">
        <x:f>'Historical Trades'!L3932</x:f>
      </x:c>
      <x:c r="M3932" s="0">
        <x:f>'Historical Trades'!M3932</x:f>
      </x:c>
      <x:c r="N3932" s="0">
        <x:f>CLEAN('Historical Trades'!O3932)</x:f>
      </x:c>
      <x:c r="P3932" s="14">
        <x:f>IF(G3932="sell",M3932,-M3932)</x:f>
      </x:c>
      <x:c r="Q3932" s="14">
        <x:f>VLOOKUP(N3932,'Currency Rates'!$A$3:$C$32,3,0)</x:f>
      </x:c>
      <x:c r="R3932" s="0">
        <x:f>IF(A3932="SPUS",0,IF(A3932="FWD",0,P3932/Q3932))</x:f>
      </x:c>
    </x:row>
    <x:row r="3933" spans="1:19" x14ac:dyDescent="0.3">
      <x:c r="A3933" s="0">
        <x:f>'Historical Trades'!A3933</x:f>
      </x:c>
      <x:c r="B3933" s="0">
        <x:f>'Historical Trades'!B3933</x:f>
      </x:c>
      <x:c r="C3933" s="23">
        <x:f>'Historical Trades'!C3933</x:f>
      </x:c>
      <x:c r="D3933" s="0">
        <x:f>'Historical Trades'!D3933</x:f>
      </x:c>
      <x:c r="E3933" s="23">
        <x:f>'Historical Trades'!E3933</x:f>
      </x:c>
      <x:c r="F3933" s="0">
        <x:f>'Historical Trades'!F3933</x:f>
      </x:c>
      <x:c r="G3933" s="0">
        <x:f>'Historical Trades'!G3933</x:f>
      </x:c>
      <x:c r="H3933" s="0">
        <x:f>'Historical Trades'!H3933</x:f>
      </x:c>
      <x:c r="I3933" s="0">
        <x:f>'Historical Trades'!I3933</x:f>
      </x:c>
      <x:c r="J3933" s="0">
        <x:f>'Historical Trades'!J3933</x:f>
      </x:c>
      <x:c r="K3933" s="0">
        <x:f>'Historical Trades'!K3933</x:f>
      </x:c>
      <x:c r="L3933" s="0">
        <x:f>'Historical Trades'!L3933</x:f>
      </x:c>
      <x:c r="M3933" s="0">
        <x:f>'Historical Trades'!M3933</x:f>
      </x:c>
      <x:c r="N3933" s="0">
        <x:f>CLEAN('Historical Trades'!O3933)</x:f>
      </x:c>
      <x:c r="P3933" s="14">
        <x:f>IF(G3933="sell",M3933,-M3933)</x:f>
      </x:c>
      <x:c r="Q3933" s="14">
        <x:f>VLOOKUP(N3933,'Currency Rates'!$A$3:$C$32,3,0)</x:f>
      </x:c>
      <x:c r="R3933" s="0">
        <x:f>IF(A3933="SPUS",0,IF(A3933="FWD",0,P3933/Q3933))</x:f>
      </x:c>
    </x:row>
    <x:row r="3934" spans="1:19" x14ac:dyDescent="0.3">
      <x:c r="A3934" s="0">
        <x:f>'Historical Trades'!A3934</x:f>
      </x:c>
      <x:c r="B3934" s="0">
        <x:f>'Historical Trades'!B3934</x:f>
      </x:c>
      <x:c r="C3934" s="23">
        <x:f>'Historical Trades'!C3934</x:f>
      </x:c>
      <x:c r="D3934" s="0">
        <x:f>'Historical Trades'!D3934</x:f>
      </x:c>
      <x:c r="E3934" s="23">
        <x:f>'Historical Trades'!E3934</x:f>
      </x:c>
      <x:c r="F3934" s="0">
        <x:f>'Historical Trades'!F3934</x:f>
      </x:c>
      <x:c r="G3934" s="0">
        <x:f>'Historical Trades'!G3934</x:f>
      </x:c>
      <x:c r="H3934" s="0">
        <x:f>'Historical Trades'!H3934</x:f>
      </x:c>
      <x:c r="I3934" s="0">
        <x:f>'Historical Trades'!I3934</x:f>
      </x:c>
      <x:c r="J3934" s="0">
        <x:f>'Historical Trades'!J3934</x:f>
      </x:c>
      <x:c r="K3934" s="0">
        <x:f>'Historical Trades'!K3934</x:f>
      </x:c>
      <x:c r="L3934" s="0">
        <x:f>'Historical Trades'!L3934</x:f>
      </x:c>
      <x:c r="M3934" s="0">
        <x:f>'Historical Trades'!M3934</x:f>
      </x:c>
      <x:c r="N3934" s="0">
        <x:f>CLEAN('Historical Trades'!O3934)</x:f>
      </x:c>
      <x:c r="P3934" s="14">
        <x:f>IF(G3934="sell",M3934,-M3934)</x:f>
      </x:c>
      <x:c r="Q3934" s="14">
        <x:f>VLOOKUP(N3934,'Currency Rates'!$A$3:$C$32,3,0)</x:f>
      </x:c>
      <x:c r="R3934" s="0">
        <x:f>IF(A3934="SPUS",0,IF(A3934="FWD",0,P3934/Q3934))</x:f>
      </x:c>
    </x:row>
    <x:row r="3935" spans="1:19" x14ac:dyDescent="0.3">
      <x:c r="A3935" s="0">
        <x:f>'Historical Trades'!A3935</x:f>
      </x:c>
      <x:c r="B3935" s="0">
        <x:f>'Historical Trades'!B3935</x:f>
      </x:c>
      <x:c r="C3935" s="23">
        <x:f>'Historical Trades'!C3935</x:f>
      </x:c>
      <x:c r="D3935" s="0">
        <x:f>'Historical Trades'!D3935</x:f>
      </x:c>
      <x:c r="E3935" s="23">
        <x:f>'Historical Trades'!E3935</x:f>
      </x:c>
      <x:c r="F3935" s="0">
        <x:f>'Historical Trades'!F3935</x:f>
      </x:c>
      <x:c r="G3935" s="0">
        <x:f>'Historical Trades'!G3935</x:f>
      </x:c>
      <x:c r="H3935" s="0">
        <x:f>'Historical Trades'!H3935</x:f>
      </x:c>
      <x:c r="I3935" s="0">
        <x:f>'Historical Trades'!I3935</x:f>
      </x:c>
      <x:c r="J3935" s="0">
        <x:f>'Historical Trades'!J3935</x:f>
      </x:c>
      <x:c r="K3935" s="0">
        <x:f>'Historical Trades'!K3935</x:f>
      </x:c>
      <x:c r="L3935" s="0">
        <x:f>'Historical Trades'!L3935</x:f>
      </x:c>
      <x:c r="M3935" s="0">
        <x:f>'Historical Trades'!M3935</x:f>
      </x:c>
      <x:c r="N3935" s="0">
        <x:f>CLEAN('Historical Trades'!O3935)</x:f>
      </x:c>
      <x:c r="P3935" s="14">
        <x:f>IF(G3935="sell",M3935,-M3935)</x:f>
      </x:c>
      <x:c r="Q3935" s="14">
        <x:f>VLOOKUP(N3935,'Currency Rates'!$A$3:$C$32,3,0)</x:f>
      </x:c>
      <x:c r="R3935" s="0">
        <x:f>IF(A3935="SPUS",0,IF(A3935="FWD",0,P3935/Q3935))</x:f>
      </x:c>
    </x:row>
    <x:row r="3936" spans="1:19" x14ac:dyDescent="0.3">
      <x:c r="A3936" s="0">
        <x:f>'Historical Trades'!A3936</x:f>
      </x:c>
      <x:c r="B3936" s="0">
        <x:f>'Historical Trades'!B3936</x:f>
      </x:c>
      <x:c r="C3936" s="23">
        <x:f>'Historical Trades'!C3936</x:f>
      </x:c>
      <x:c r="D3936" s="0">
        <x:f>'Historical Trades'!D3936</x:f>
      </x:c>
      <x:c r="E3936" s="23">
        <x:f>'Historical Trades'!E3936</x:f>
      </x:c>
      <x:c r="F3936" s="0">
        <x:f>'Historical Trades'!F3936</x:f>
      </x:c>
      <x:c r="G3936" s="0">
        <x:f>'Historical Trades'!G3936</x:f>
      </x:c>
      <x:c r="H3936" s="0">
        <x:f>'Historical Trades'!H3936</x:f>
      </x:c>
      <x:c r="I3936" s="0">
        <x:f>'Historical Trades'!I3936</x:f>
      </x:c>
      <x:c r="J3936" s="0">
        <x:f>'Historical Trades'!J3936</x:f>
      </x:c>
      <x:c r="K3936" s="0">
        <x:f>'Historical Trades'!K3936</x:f>
      </x:c>
      <x:c r="L3936" s="0">
        <x:f>'Historical Trades'!L3936</x:f>
      </x:c>
      <x:c r="M3936" s="0">
        <x:f>'Historical Trades'!M3936</x:f>
      </x:c>
      <x:c r="N3936" s="0">
        <x:f>CLEAN('Historical Trades'!O3936)</x:f>
      </x:c>
      <x:c r="P3936" s="14">
        <x:f>IF(G3936="sell",M3936,-M3936)</x:f>
      </x:c>
      <x:c r="Q3936" s="14">
        <x:f>VLOOKUP(N3936,'Currency Rates'!$A$3:$C$32,3,0)</x:f>
      </x:c>
      <x:c r="R3936" s="0">
        <x:f>IF(A3936="SPUS",0,IF(A3936="FWD",0,P3936/Q3936))</x:f>
      </x:c>
    </x:row>
    <x:row r="3937" spans="1:19" x14ac:dyDescent="0.3">
      <x:c r="A3937" s="0">
        <x:f>'Historical Trades'!A3937</x:f>
      </x:c>
      <x:c r="B3937" s="0">
        <x:f>'Historical Trades'!B3937</x:f>
      </x:c>
      <x:c r="C3937" s="23">
        <x:f>'Historical Trades'!C3937</x:f>
      </x:c>
      <x:c r="D3937" s="0">
        <x:f>'Historical Trades'!D3937</x:f>
      </x:c>
      <x:c r="E3937" s="23">
        <x:f>'Historical Trades'!E3937</x:f>
      </x:c>
      <x:c r="F3937" s="0">
        <x:f>'Historical Trades'!F3937</x:f>
      </x:c>
      <x:c r="G3937" s="0">
        <x:f>'Historical Trades'!G3937</x:f>
      </x:c>
      <x:c r="H3937" s="0">
        <x:f>'Historical Trades'!H3937</x:f>
      </x:c>
      <x:c r="I3937" s="0">
        <x:f>'Historical Trades'!I3937</x:f>
      </x:c>
      <x:c r="J3937" s="0">
        <x:f>'Historical Trades'!J3937</x:f>
      </x:c>
      <x:c r="K3937" s="0">
        <x:f>'Historical Trades'!K3937</x:f>
      </x:c>
      <x:c r="L3937" s="0">
        <x:f>'Historical Trades'!L3937</x:f>
      </x:c>
      <x:c r="M3937" s="0">
        <x:f>'Historical Trades'!M3937</x:f>
      </x:c>
      <x:c r="N3937" s="0">
        <x:f>CLEAN('Historical Trades'!O3937)</x:f>
      </x:c>
      <x:c r="P3937" s="14">
        <x:f>IF(G3937="sell",M3937,-M3937)</x:f>
      </x:c>
      <x:c r="Q3937" s="14">
        <x:f>VLOOKUP(N3937,'Currency Rates'!$A$3:$C$32,3,0)</x:f>
      </x:c>
      <x:c r="R3937" s="0">
        <x:f>IF(A3937="SPUS",0,IF(A3937="FWD",0,P3937/Q3937))</x:f>
      </x:c>
    </x:row>
    <x:row r="3938" spans="1:19" x14ac:dyDescent="0.3">
      <x:c r="A3938" s="0">
        <x:f>'Historical Trades'!A3938</x:f>
      </x:c>
      <x:c r="B3938" s="0">
        <x:f>'Historical Trades'!B3938</x:f>
      </x:c>
      <x:c r="C3938" s="23">
        <x:f>'Historical Trades'!C3938</x:f>
      </x:c>
      <x:c r="D3938" s="0">
        <x:f>'Historical Trades'!D3938</x:f>
      </x:c>
      <x:c r="E3938" s="23">
        <x:f>'Historical Trades'!E3938</x:f>
      </x:c>
      <x:c r="F3938" s="0">
        <x:f>'Historical Trades'!F3938</x:f>
      </x:c>
      <x:c r="G3938" s="0">
        <x:f>'Historical Trades'!G3938</x:f>
      </x:c>
      <x:c r="H3938" s="0">
        <x:f>'Historical Trades'!H3938</x:f>
      </x:c>
      <x:c r="I3938" s="0">
        <x:f>'Historical Trades'!I3938</x:f>
      </x:c>
      <x:c r="J3938" s="0">
        <x:f>'Historical Trades'!J3938</x:f>
      </x:c>
      <x:c r="K3938" s="0">
        <x:f>'Historical Trades'!K3938</x:f>
      </x:c>
      <x:c r="L3938" s="0">
        <x:f>'Historical Trades'!L3938</x:f>
      </x:c>
      <x:c r="M3938" s="0">
        <x:f>'Historical Trades'!M3938</x:f>
      </x:c>
      <x:c r="N3938" s="0">
        <x:f>CLEAN('Historical Trades'!O3938)</x:f>
      </x:c>
      <x:c r="P3938" s="14">
        <x:f>IF(G3938="sell",M3938,-M3938)</x:f>
      </x:c>
      <x:c r="Q3938" s="14">
        <x:f>VLOOKUP(N3938,'Currency Rates'!$A$3:$C$32,3,0)</x:f>
      </x:c>
      <x:c r="R3938" s="0">
        <x:f>IF(A3938="SPUS",0,IF(A3938="FWD",0,P3938/Q3938))</x:f>
      </x:c>
    </x:row>
    <x:row r="3939" spans="1:19" x14ac:dyDescent="0.3">
      <x:c r="A3939" s="0">
        <x:f>'Historical Trades'!A3939</x:f>
      </x:c>
      <x:c r="B3939" s="0">
        <x:f>'Historical Trades'!B3939</x:f>
      </x:c>
      <x:c r="C3939" s="23">
        <x:f>'Historical Trades'!C3939</x:f>
      </x:c>
      <x:c r="D3939" s="0">
        <x:f>'Historical Trades'!D3939</x:f>
      </x:c>
      <x:c r="E3939" s="23">
        <x:f>'Historical Trades'!E3939</x:f>
      </x:c>
      <x:c r="F3939" s="0">
        <x:f>'Historical Trades'!F3939</x:f>
      </x:c>
      <x:c r="G3939" s="0">
        <x:f>'Historical Trades'!G3939</x:f>
      </x:c>
      <x:c r="H3939" s="0">
        <x:f>'Historical Trades'!H3939</x:f>
      </x:c>
      <x:c r="I3939" s="0">
        <x:f>'Historical Trades'!I3939</x:f>
      </x:c>
      <x:c r="J3939" s="0">
        <x:f>'Historical Trades'!J3939</x:f>
      </x:c>
      <x:c r="K3939" s="0">
        <x:f>'Historical Trades'!K3939</x:f>
      </x:c>
      <x:c r="L3939" s="0">
        <x:f>'Historical Trades'!L3939</x:f>
      </x:c>
      <x:c r="M3939" s="0">
        <x:f>'Historical Trades'!M3939</x:f>
      </x:c>
      <x:c r="N3939" s="0">
        <x:f>CLEAN('Historical Trades'!O3939)</x:f>
      </x:c>
      <x:c r="P3939" s="14">
        <x:f>IF(G3939="sell",M3939,-M3939)</x:f>
      </x:c>
      <x:c r="Q3939" s="14">
        <x:f>VLOOKUP(N3939,'Currency Rates'!$A$3:$C$32,3,0)</x:f>
      </x:c>
      <x:c r="R3939" s="0">
        <x:f>IF(A3939="SPUS",0,IF(A3939="FWD",0,P3939/Q3939))</x:f>
      </x:c>
    </x:row>
    <x:row r="3940" spans="1:19" x14ac:dyDescent="0.3">
      <x:c r="A3940" s="0">
        <x:f>'Historical Trades'!A3940</x:f>
      </x:c>
      <x:c r="B3940" s="0">
        <x:f>'Historical Trades'!B3940</x:f>
      </x:c>
      <x:c r="C3940" s="23">
        <x:f>'Historical Trades'!C3940</x:f>
      </x:c>
      <x:c r="D3940" s="0">
        <x:f>'Historical Trades'!D3940</x:f>
      </x:c>
      <x:c r="E3940" s="23">
        <x:f>'Historical Trades'!E3940</x:f>
      </x:c>
      <x:c r="F3940" s="0">
        <x:f>'Historical Trades'!F3940</x:f>
      </x:c>
      <x:c r="G3940" s="0">
        <x:f>'Historical Trades'!G3940</x:f>
      </x:c>
      <x:c r="H3940" s="0">
        <x:f>'Historical Trades'!H3940</x:f>
      </x:c>
      <x:c r="I3940" s="0">
        <x:f>'Historical Trades'!I3940</x:f>
      </x:c>
      <x:c r="J3940" s="0">
        <x:f>'Historical Trades'!J3940</x:f>
      </x:c>
      <x:c r="K3940" s="0">
        <x:f>'Historical Trades'!K3940</x:f>
      </x:c>
      <x:c r="L3940" s="0">
        <x:f>'Historical Trades'!L3940</x:f>
      </x:c>
      <x:c r="M3940" s="0">
        <x:f>'Historical Trades'!M3940</x:f>
      </x:c>
      <x:c r="N3940" s="0">
        <x:f>CLEAN('Historical Trades'!O3940)</x:f>
      </x:c>
      <x:c r="P3940" s="14">
        <x:f>IF(G3940="sell",M3940,-M3940)</x:f>
      </x:c>
      <x:c r="Q3940" s="14">
        <x:f>VLOOKUP(N3940,'Currency Rates'!$A$3:$C$32,3,0)</x:f>
      </x:c>
      <x:c r="R3940" s="0">
        <x:f>IF(A3940="SPUS",0,IF(A3940="FWD",0,P3940/Q3940))</x:f>
      </x:c>
    </x:row>
    <x:row r="3941" spans="1:19" x14ac:dyDescent="0.3">
      <x:c r="A3941" s="0">
        <x:f>'Historical Trades'!A3941</x:f>
      </x:c>
      <x:c r="B3941" s="0">
        <x:f>'Historical Trades'!B3941</x:f>
      </x:c>
      <x:c r="C3941" s="23">
        <x:f>'Historical Trades'!C3941</x:f>
      </x:c>
      <x:c r="D3941" s="0">
        <x:f>'Historical Trades'!D3941</x:f>
      </x:c>
      <x:c r="E3941" s="23">
        <x:f>'Historical Trades'!E3941</x:f>
      </x:c>
      <x:c r="F3941" s="0">
        <x:f>'Historical Trades'!F3941</x:f>
      </x:c>
      <x:c r="G3941" s="0">
        <x:f>'Historical Trades'!G3941</x:f>
      </x:c>
      <x:c r="H3941" s="0">
        <x:f>'Historical Trades'!H3941</x:f>
      </x:c>
      <x:c r="I3941" s="0">
        <x:f>'Historical Trades'!I3941</x:f>
      </x:c>
      <x:c r="J3941" s="0">
        <x:f>'Historical Trades'!J3941</x:f>
      </x:c>
      <x:c r="K3941" s="0">
        <x:f>'Historical Trades'!K3941</x:f>
      </x:c>
      <x:c r="L3941" s="0">
        <x:f>'Historical Trades'!L3941</x:f>
      </x:c>
      <x:c r="M3941" s="0">
        <x:f>'Historical Trades'!M3941</x:f>
      </x:c>
      <x:c r="N3941" s="0">
        <x:f>CLEAN('Historical Trades'!O3941)</x:f>
      </x:c>
      <x:c r="P3941" s="14">
        <x:f>IF(G3941="sell",M3941,-M3941)</x:f>
      </x:c>
      <x:c r="Q3941" s="14">
        <x:f>VLOOKUP(N3941,'Currency Rates'!$A$3:$C$32,3,0)</x:f>
      </x:c>
      <x:c r="R3941" s="0">
        <x:f>IF(A3941="SPUS",0,IF(A3941="FWD",0,P3941/Q3941))</x:f>
      </x:c>
    </x:row>
    <x:row r="3942" spans="1:19" x14ac:dyDescent="0.3">
      <x:c r="A3942" s="0">
        <x:f>'Historical Trades'!A3942</x:f>
      </x:c>
      <x:c r="B3942" s="0">
        <x:f>'Historical Trades'!B3942</x:f>
      </x:c>
      <x:c r="C3942" s="23">
        <x:f>'Historical Trades'!C3942</x:f>
      </x:c>
      <x:c r="D3942" s="0">
        <x:f>'Historical Trades'!D3942</x:f>
      </x:c>
      <x:c r="E3942" s="23">
        <x:f>'Historical Trades'!E3942</x:f>
      </x:c>
      <x:c r="F3942" s="0">
        <x:f>'Historical Trades'!F3942</x:f>
      </x:c>
      <x:c r="G3942" s="0">
        <x:f>'Historical Trades'!G3942</x:f>
      </x:c>
      <x:c r="H3942" s="0">
        <x:f>'Historical Trades'!H3942</x:f>
      </x:c>
      <x:c r="I3942" s="0">
        <x:f>'Historical Trades'!I3942</x:f>
      </x:c>
      <x:c r="J3942" s="0">
        <x:f>'Historical Trades'!J3942</x:f>
      </x:c>
      <x:c r="K3942" s="0">
        <x:f>'Historical Trades'!K3942</x:f>
      </x:c>
      <x:c r="L3942" s="0">
        <x:f>'Historical Trades'!L3942</x:f>
      </x:c>
      <x:c r="M3942" s="0">
        <x:f>'Historical Trades'!M3942</x:f>
      </x:c>
      <x:c r="N3942" s="0">
        <x:f>CLEAN('Historical Trades'!O3942)</x:f>
      </x:c>
      <x:c r="P3942" s="14">
        <x:f>IF(G3942="sell",M3942,-M3942)</x:f>
      </x:c>
      <x:c r="Q3942" s="14">
        <x:f>VLOOKUP(N3942,'Currency Rates'!$A$3:$C$32,3,0)</x:f>
      </x:c>
      <x:c r="R3942" s="0">
        <x:f>IF(A3942="SPUS",0,IF(A3942="FWD",0,P3942/Q3942))</x:f>
      </x:c>
    </x:row>
    <x:row r="3943" spans="1:19" x14ac:dyDescent="0.3">
      <x:c r="A3943" s="0">
        <x:f>'Historical Trades'!A3943</x:f>
      </x:c>
      <x:c r="B3943" s="0">
        <x:f>'Historical Trades'!B3943</x:f>
      </x:c>
      <x:c r="C3943" s="23">
        <x:f>'Historical Trades'!C3943</x:f>
      </x:c>
      <x:c r="D3943" s="0">
        <x:f>'Historical Trades'!D3943</x:f>
      </x:c>
      <x:c r="E3943" s="23">
        <x:f>'Historical Trades'!E3943</x:f>
      </x:c>
      <x:c r="F3943" s="0">
        <x:f>'Historical Trades'!F3943</x:f>
      </x:c>
      <x:c r="G3943" s="0">
        <x:f>'Historical Trades'!G3943</x:f>
      </x:c>
      <x:c r="H3943" s="0">
        <x:f>'Historical Trades'!H3943</x:f>
      </x:c>
      <x:c r="I3943" s="0">
        <x:f>'Historical Trades'!I3943</x:f>
      </x:c>
      <x:c r="J3943" s="0">
        <x:f>'Historical Trades'!J3943</x:f>
      </x:c>
      <x:c r="K3943" s="0">
        <x:f>'Historical Trades'!K3943</x:f>
      </x:c>
      <x:c r="L3943" s="0">
        <x:f>'Historical Trades'!L3943</x:f>
      </x:c>
      <x:c r="M3943" s="0">
        <x:f>'Historical Trades'!M3943</x:f>
      </x:c>
      <x:c r="N3943" s="0">
        <x:f>CLEAN('Historical Trades'!O3943)</x:f>
      </x:c>
      <x:c r="P3943" s="14">
        <x:f>IF(G3943="sell",M3943,-M3943)</x:f>
      </x:c>
      <x:c r="Q3943" s="14">
        <x:f>VLOOKUP(N3943,'Currency Rates'!$A$3:$C$32,3,0)</x:f>
      </x:c>
      <x:c r="R3943" s="0">
        <x:f>IF(A3943="SPUS",0,IF(A3943="FWD",0,P3943/Q3943))</x:f>
      </x:c>
    </x:row>
    <x:row r="3944" spans="1:19" x14ac:dyDescent="0.3">
      <x:c r="A3944" s="0">
        <x:f>'Historical Trades'!A3944</x:f>
      </x:c>
      <x:c r="B3944" s="0">
        <x:f>'Historical Trades'!B3944</x:f>
      </x:c>
      <x:c r="C3944" s="23">
        <x:f>'Historical Trades'!C3944</x:f>
      </x:c>
      <x:c r="D3944" s="0">
        <x:f>'Historical Trades'!D3944</x:f>
      </x:c>
      <x:c r="E3944" s="23">
        <x:f>'Historical Trades'!E3944</x:f>
      </x:c>
      <x:c r="F3944" s="0">
        <x:f>'Historical Trades'!F3944</x:f>
      </x:c>
      <x:c r="G3944" s="0">
        <x:f>'Historical Trades'!G3944</x:f>
      </x:c>
      <x:c r="H3944" s="0">
        <x:f>'Historical Trades'!H3944</x:f>
      </x:c>
      <x:c r="I3944" s="0">
        <x:f>'Historical Trades'!I3944</x:f>
      </x:c>
      <x:c r="J3944" s="0">
        <x:f>'Historical Trades'!J3944</x:f>
      </x:c>
      <x:c r="K3944" s="0">
        <x:f>'Historical Trades'!K3944</x:f>
      </x:c>
      <x:c r="L3944" s="0">
        <x:f>'Historical Trades'!L3944</x:f>
      </x:c>
      <x:c r="M3944" s="0">
        <x:f>'Historical Trades'!M3944</x:f>
      </x:c>
      <x:c r="N3944" s="0">
        <x:f>CLEAN('Historical Trades'!O3944)</x:f>
      </x:c>
      <x:c r="P3944" s="14">
        <x:f>IF(G3944="sell",M3944,-M3944)</x:f>
      </x:c>
      <x:c r="Q3944" s="14">
        <x:f>VLOOKUP(N3944,'Currency Rates'!$A$3:$C$32,3,0)</x:f>
      </x:c>
      <x:c r="R3944" s="0">
        <x:f>IF(A3944="SPUS",0,IF(A3944="FWD",0,P3944/Q3944))</x:f>
      </x:c>
    </x:row>
    <x:row r="3945" spans="1:19" x14ac:dyDescent="0.3">
      <x:c r="A3945" s="0">
        <x:f>'Historical Trades'!A3945</x:f>
      </x:c>
      <x:c r="B3945" s="0">
        <x:f>'Historical Trades'!B3945</x:f>
      </x:c>
      <x:c r="C3945" s="23">
        <x:f>'Historical Trades'!C3945</x:f>
      </x:c>
      <x:c r="D3945" s="0">
        <x:f>'Historical Trades'!D3945</x:f>
      </x:c>
      <x:c r="E3945" s="23">
        <x:f>'Historical Trades'!E3945</x:f>
      </x:c>
      <x:c r="F3945" s="0">
        <x:f>'Historical Trades'!F3945</x:f>
      </x:c>
      <x:c r="G3945" s="0">
        <x:f>'Historical Trades'!G3945</x:f>
      </x:c>
      <x:c r="H3945" s="0">
        <x:f>'Historical Trades'!H3945</x:f>
      </x:c>
      <x:c r="I3945" s="0">
        <x:f>'Historical Trades'!I3945</x:f>
      </x:c>
      <x:c r="J3945" s="0">
        <x:f>'Historical Trades'!J3945</x:f>
      </x:c>
      <x:c r="K3945" s="0">
        <x:f>'Historical Trades'!K3945</x:f>
      </x:c>
      <x:c r="L3945" s="0">
        <x:f>'Historical Trades'!L3945</x:f>
      </x:c>
      <x:c r="M3945" s="0">
        <x:f>'Historical Trades'!M3945</x:f>
      </x:c>
      <x:c r="N3945" s="0">
        <x:f>CLEAN('Historical Trades'!O3945)</x:f>
      </x:c>
      <x:c r="P3945" s="14">
        <x:f>IF(G3945="sell",M3945,-M3945)</x:f>
      </x:c>
      <x:c r="Q3945" s="14">
        <x:f>VLOOKUP(N3945,'Currency Rates'!$A$3:$C$32,3,0)</x:f>
      </x:c>
      <x:c r="R3945" s="0">
        <x:f>IF(A3945="SPUS",0,IF(A3945="FWD",0,P3945/Q3945))</x:f>
      </x:c>
    </x:row>
    <x:row r="3946" spans="1:19" x14ac:dyDescent="0.3">
      <x:c r="A3946" s="0">
        <x:f>'Historical Trades'!A3946</x:f>
      </x:c>
      <x:c r="B3946" s="0">
        <x:f>'Historical Trades'!B3946</x:f>
      </x:c>
      <x:c r="C3946" s="23">
        <x:f>'Historical Trades'!C3946</x:f>
      </x:c>
      <x:c r="D3946" s="0">
        <x:f>'Historical Trades'!D3946</x:f>
      </x:c>
      <x:c r="E3946" s="23">
        <x:f>'Historical Trades'!E3946</x:f>
      </x:c>
      <x:c r="F3946" s="0">
        <x:f>'Historical Trades'!F3946</x:f>
      </x:c>
      <x:c r="G3946" s="0">
        <x:f>'Historical Trades'!G3946</x:f>
      </x:c>
      <x:c r="H3946" s="0">
        <x:f>'Historical Trades'!H3946</x:f>
      </x:c>
      <x:c r="I3946" s="0">
        <x:f>'Historical Trades'!I3946</x:f>
      </x:c>
      <x:c r="J3946" s="0">
        <x:f>'Historical Trades'!J3946</x:f>
      </x:c>
      <x:c r="K3946" s="0">
        <x:f>'Historical Trades'!K3946</x:f>
      </x:c>
      <x:c r="L3946" s="0">
        <x:f>'Historical Trades'!L3946</x:f>
      </x:c>
      <x:c r="M3946" s="0">
        <x:f>'Historical Trades'!M3946</x:f>
      </x:c>
      <x:c r="N3946" s="0">
        <x:f>CLEAN('Historical Trades'!O3946)</x:f>
      </x:c>
      <x:c r="P3946" s="14">
        <x:f>IF(G3946="sell",M3946,-M3946)</x:f>
      </x:c>
      <x:c r="Q3946" s="14">
        <x:f>VLOOKUP(N3946,'Currency Rates'!$A$3:$C$32,3,0)</x:f>
      </x:c>
      <x:c r="R3946" s="0">
        <x:f>IF(A3946="SPUS",0,IF(A3946="FWD",0,P3946/Q3946))</x:f>
      </x:c>
    </x:row>
    <x:row r="3947" spans="1:19" x14ac:dyDescent="0.3">
      <x:c r="A3947" s="0">
        <x:f>'Historical Trades'!A3947</x:f>
      </x:c>
      <x:c r="B3947" s="0">
        <x:f>'Historical Trades'!B3947</x:f>
      </x:c>
      <x:c r="C3947" s="23">
        <x:f>'Historical Trades'!C3947</x:f>
      </x:c>
      <x:c r="D3947" s="0">
        <x:f>'Historical Trades'!D3947</x:f>
      </x:c>
      <x:c r="E3947" s="23">
        <x:f>'Historical Trades'!E3947</x:f>
      </x:c>
      <x:c r="F3947" s="0">
        <x:f>'Historical Trades'!F3947</x:f>
      </x:c>
      <x:c r="G3947" s="0">
        <x:f>'Historical Trades'!G3947</x:f>
      </x:c>
      <x:c r="H3947" s="0">
        <x:f>'Historical Trades'!H3947</x:f>
      </x:c>
      <x:c r="I3947" s="0">
        <x:f>'Historical Trades'!I3947</x:f>
      </x:c>
      <x:c r="J3947" s="0">
        <x:f>'Historical Trades'!J3947</x:f>
      </x:c>
      <x:c r="K3947" s="0">
        <x:f>'Historical Trades'!K3947</x:f>
      </x:c>
      <x:c r="L3947" s="0">
        <x:f>'Historical Trades'!L3947</x:f>
      </x:c>
      <x:c r="M3947" s="0">
        <x:f>'Historical Trades'!M3947</x:f>
      </x:c>
      <x:c r="N3947" s="0">
        <x:f>CLEAN('Historical Trades'!O3947)</x:f>
      </x:c>
      <x:c r="P3947" s="14">
        <x:f>IF(G3947="sell",M3947,-M3947)</x:f>
      </x:c>
      <x:c r="Q3947" s="14">
        <x:f>VLOOKUP(N3947,'Currency Rates'!$A$3:$C$32,3,0)</x:f>
      </x:c>
      <x:c r="R3947" s="0">
        <x:f>IF(A3947="SPUS",0,IF(A3947="FWD",0,P3947/Q3947))</x:f>
      </x:c>
    </x:row>
    <x:row r="3948" spans="1:19" x14ac:dyDescent="0.3">
      <x:c r="A3948" s="0">
        <x:f>'Historical Trades'!A3948</x:f>
      </x:c>
      <x:c r="B3948" s="0">
        <x:f>'Historical Trades'!B3948</x:f>
      </x:c>
      <x:c r="C3948" s="23">
        <x:f>'Historical Trades'!C3948</x:f>
      </x:c>
      <x:c r="D3948" s="0">
        <x:f>'Historical Trades'!D3948</x:f>
      </x:c>
      <x:c r="E3948" s="23">
        <x:f>'Historical Trades'!E3948</x:f>
      </x:c>
      <x:c r="F3948" s="0">
        <x:f>'Historical Trades'!F3948</x:f>
      </x:c>
      <x:c r="G3948" s="0">
        <x:f>'Historical Trades'!G3948</x:f>
      </x:c>
      <x:c r="H3948" s="0">
        <x:f>'Historical Trades'!H3948</x:f>
      </x:c>
      <x:c r="I3948" s="0">
        <x:f>'Historical Trades'!I3948</x:f>
      </x:c>
      <x:c r="J3948" s="0">
        <x:f>'Historical Trades'!J3948</x:f>
      </x:c>
      <x:c r="K3948" s="0">
        <x:f>'Historical Trades'!K3948</x:f>
      </x:c>
      <x:c r="L3948" s="0">
        <x:f>'Historical Trades'!L3948</x:f>
      </x:c>
      <x:c r="M3948" s="0">
        <x:f>'Historical Trades'!M3948</x:f>
      </x:c>
      <x:c r="N3948" s="0">
        <x:f>CLEAN('Historical Trades'!O3948)</x:f>
      </x:c>
      <x:c r="P3948" s="14">
        <x:f>IF(G3948="sell",M3948,-M3948)</x:f>
      </x:c>
      <x:c r="Q3948" s="14">
        <x:f>VLOOKUP(N3948,'Currency Rates'!$A$3:$C$32,3,0)</x:f>
      </x:c>
      <x:c r="R3948" s="0">
        <x:f>IF(A3948="SPUS",0,IF(A3948="FWD",0,P3948/Q3948))</x:f>
      </x:c>
    </x:row>
    <x:row r="3949" spans="1:19" x14ac:dyDescent="0.3">
      <x:c r="A3949" s="0">
        <x:f>'Historical Trades'!A3949</x:f>
      </x:c>
      <x:c r="B3949" s="0">
        <x:f>'Historical Trades'!B3949</x:f>
      </x:c>
      <x:c r="C3949" s="23">
        <x:f>'Historical Trades'!C3949</x:f>
      </x:c>
      <x:c r="D3949" s="0">
        <x:f>'Historical Trades'!D3949</x:f>
      </x:c>
      <x:c r="E3949" s="23">
        <x:f>'Historical Trades'!E3949</x:f>
      </x:c>
      <x:c r="F3949" s="0">
        <x:f>'Historical Trades'!F3949</x:f>
      </x:c>
      <x:c r="G3949" s="0">
        <x:f>'Historical Trades'!G3949</x:f>
      </x:c>
      <x:c r="H3949" s="0">
        <x:f>'Historical Trades'!H3949</x:f>
      </x:c>
      <x:c r="I3949" s="0">
        <x:f>'Historical Trades'!I3949</x:f>
      </x:c>
      <x:c r="J3949" s="0">
        <x:f>'Historical Trades'!J3949</x:f>
      </x:c>
      <x:c r="K3949" s="0">
        <x:f>'Historical Trades'!K3949</x:f>
      </x:c>
      <x:c r="L3949" s="0">
        <x:f>'Historical Trades'!L3949</x:f>
      </x:c>
      <x:c r="M3949" s="0">
        <x:f>'Historical Trades'!M3949</x:f>
      </x:c>
      <x:c r="N3949" s="0">
        <x:f>CLEAN('Historical Trades'!O3949)</x:f>
      </x:c>
      <x:c r="P3949" s="14">
        <x:f>IF(G3949="sell",M3949,-M3949)</x:f>
      </x:c>
      <x:c r="Q3949" s="14">
        <x:f>VLOOKUP(N3949,'Currency Rates'!$A$3:$C$32,3,0)</x:f>
      </x:c>
      <x:c r="R3949" s="0">
        <x:f>IF(A3949="SPUS",0,IF(A3949="FWD",0,P3949/Q3949))</x:f>
      </x:c>
    </x:row>
    <x:row r="3950" spans="1:19" x14ac:dyDescent="0.3">
      <x:c r="A3950" s="0">
        <x:f>'Historical Trades'!A3950</x:f>
      </x:c>
      <x:c r="B3950" s="0">
        <x:f>'Historical Trades'!B3950</x:f>
      </x:c>
      <x:c r="C3950" s="23">
        <x:f>'Historical Trades'!C3950</x:f>
      </x:c>
      <x:c r="D3950" s="0">
        <x:f>'Historical Trades'!D3950</x:f>
      </x:c>
      <x:c r="E3950" s="23">
        <x:f>'Historical Trades'!E3950</x:f>
      </x:c>
      <x:c r="F3950" s="0">
        <x:f>'Historical Trades'!F3950</x:f>
      </x:c>
      <x:c r="G3950" s="0">
        <x:f>'Historical Trades'!G3950</x:f>
      </x:c>
      <x:c r="H3950" s="0">
        <x:f>'Historical Trades'!H3950</x:f>
      </x:c>
      <x:c r="I3950" s="0">
        <x:f>'Historical Trades'!I3950</x:f>
      </x:c>
      <x:c r="J3950" s="0">
        <x:f>'Historical Trades'!J3950</x:f>
      </x:c>
      <x:c r="K3950" s="0">
        <x:f>'Historical Trades'!K3950</x:f>
      </x:c>
      <x:c r="L3950" s="0">
        <x:f>'Historical Trades'!L3950</x:f>
      </x:c>
      <x:c r="M3950" s="0">
        <x:f>'Historical Trades'!M3950</x:f>
      </x:c>
      <x:c r="N3950" s="0">
        <x:f>CLEAN('Historical Trades'!O3950)</x:f>
      </x:c>
      <x:c r="P3950" s="14">
        <x:f>IF(G3950="sell",M3950,-M3950)</x:f>
      </x:c>
      <x:c r="Q3950" s="14">
        <x:f>VLOOKUP(N3950,'Currency Rates'!$A$3:$C$32,3,0)</x:f>
      </x:c>
      <x:c r="R3950" s="0">
        <x:f>IF(A3950="SPUS",0,IF(A3950="FWD",0,P3950/Q3950))</x:f>
      </x:c>
    </x:row>
    <x:row r="3951" spans="1:19" x14ac:dyDescent="0.3">
      <x:c r="A3951" s="0">
        <x:f>'Historical Trades'!A3951</x:f>
      </x:c>
      <x:c r="B3951" s="0">
        <x:f>'Historical Trades'!B3951</x:f>
      </x:c>
      <x:c r="C3951" s="23">
        <x:f>'Historical Trades'!C3951</x:f>
      </x:c>
      <x:c r="D3951" s="0">
        <x:f>'Historical Trades'!D3951</x:f>
      </x:c>
      <x:c r="E3951" s="23">
        <x:f>'Historical Trades'!E3951</x:f>
      </x:c>
      <x:c r="F3951" s="0">
        <x:f>'Historical Trades'!F3951</x:f>
      </x:c>
      <x:c r="G3951" s="0">
        <x:f>'Historical Trades'!G3951</x:f>
      </x:c>
      <x:c r="H3951" s="0">
        <x:f>'Historical Trades'!H3951</x:f>
      </x:c>
      <x:c r="I3951" s="0">
        <x:f>'Historical Trades'!I3951</x:f>
      </x:c>
      <x:c r="J3951" s="0">
        <x:f>'Historical Trades'!J3951</x:f>
      </x:c>
      <x:c r="K3951" s="0">
        <x:f>'Historical Trades'!K3951</x:f>
      </x:c>
      <x:c r="L3951" s="0">
        <x:f>'Historical Trades'!L3951</x:f>
      </x:c>
      <x:c r="M3951" s="0">
        <x:f>'Historical Trades'!M3951</x:f>
      </x:c>
      <x:c r="N3951" s="0">
        <x:f>CLEAN('Historical Trades'!O3951)</x:f>
      </x:c>
      <x:c r="P3951" s="14">
        <x:f>IF(G3951="sell",M3951,-M3951)</x:f>
      </x:c>
      <x:c r="Q3951" s="14">
        <x:f>VLOOKUP(N3951,'Currency Rates'!$A$3:$C$32,3,0)</x:f>
      </x:c>
      <x:c r="R3951" s="0">
        <x:f>IF(A3951="SPUS",0,IF(A3951="FWD",0,P3951/Q3951))</x:f>
      </x:c>
    </x:row>
    <x:row r="3952" spans="1:19" x14ac:dyDescent="0.3">
      <x:c r="A3952" s="0">
        <x:f>'Historical Trades'!A3952</x:f>
      </x:c>
      <x:c r="B3952" s="0">
        <x:f>'Historical Trades'!B3952</x:f>
      </x:c>
      <x:c r="C3952" s="23">
        <x:f>'Historical Trades'!C3952</x:f>
      </x:c>
      <x:c r="D3952" s="0">
        <x:f>'Historical Trades'!D3952</x:f>
      </x:c>
      <x:c r="E3952" s="23">
        <x:f>'Historical Trades'!E3952</x:f>
      </x:c>
      <x:c r="F3952" s="0">
        <x:f>'Historical Trades'!F3952</x:f>
      </x:c>
      <x:c r="G3952" s="0">
        <x:f>'Historical Trades'!G3952</x:f>
      </x:c>
      <x:c r="H3952" s="0">
        <x:f>'Historical Trades'!H3952</x:f>
      </x:c>
      <x:c r="I3952" s="0">
        <x:f>'Historical Trades'!I3952</x:f>
      </x:c>
      <x:c r="J3952" s="0">
        <x:f>'Historical Trades'!J3952</x:f>
      </x:c>
      <x:c r="K3952" s="0">
        <x:f>'Historical Trades'!K3952</x:f>
      </x:c>
      <x:c r="L3952" s="0">
        <x:f>'Historical Trades'!L3952</x:f>
      </x:c>
      <x:c r="M3952" s="0">
        <x:f>'Historical Trades'!M3952</x:f>
      </x:c>
      <x:c r="N3952" s="0">
        <x:f>CLEAN('Historical Trades'!O3952)</x:f>
      </x:c>
      <x:c r="P3952" s="14">
        <x:f>IF(G3952="sell",M3952,-M3952)</x:f>
      </x:c>
      <x:c r="Q3952" s="14">
        <x:f>VLOOKUP(N3952,'Currency Rates'!$A$3:$C$32,3,0)</x:f>
      </x:c>
      <x:c r="R3952" s="0">
        <x:f>IF(A3952="SPUS",0,IF(A3952="FWD",0,P3952/Q3952))</x:f>
      </x:c>
    </x:row>
    <x:row r="3953" spans="1:19" x14ac:dyDescent="0.3">
      <x:c r="A3953" s="0">
        <x:f>'Historical Trades'!A3953</x:f>
      </x:c>
      <x:c r="B3953" s="0">
        <x:f>'Historical Trades'!B3953</x:f>
      </x:c>
      <x:c r="C3953" s="23">
        <x:f>'Historical Trades'!C3953</x:f>
      </x:c>
      <x:c r="D3953" s="0">
        <x:f>'Historical Trades'!D3953</x:f>
      </x:c>
      <x:c r="E3953" s="23">
        <x:f>'Historical Trades'!E3953</x:f>
      </x:c>
      <x:c r="F3953" s="0">
        <x:f>'Historical Trades'!F3953</x:f>
      </x:c>
      <x:c r="G3953" s="0">
        <x:f>'Historical Trades'!G3953</x:f>
      </x:c>
      <x:c r="H3953" s="0">
        <x:f>'Historical Trades'!H3953</x:f>
      </x:c>
      <x:c r="I3953" s="0">
        <x:f>'Historical Trades'!I3953</x:f>
      </x:c>
      <x:c r="J3953" s="0">
        <x:f>'Historical Trades'!J3953</x:f>
      </x:c>
      <x:c r="K3953" s="0">
        <x:f>'Historical Trades'!K3953</x:f>
      </x:c>
      <x:c r="L3953" s="0">
        <x:f>'Historical Trades'!L3953</x:f>
      </x:c>
      <x:c r="M3953" s="0">
        <x:f>'Historical Trades'!M3953</x:f>
      </x:c>
      <x:c r="N3953" s="0">
        <x:f>CLEAN('Historical Trades'!O3953)</x:f>
      </x:c>
      <x:c r="P3953" s="14">
        <x:f>IF(G3953="sell",M3953,-M3953)</x:f>
      </x:c>
      <x:c r="Q3953" s="14">
        <x:f>VLOOKUP(N3953,'Currency Rates'!$A$3:$C$32,3,0)</x:f>
      </x:c>
      <x:c r="R3953" s="0">
        <x:f>IF(A3953="SPUS",0,IF(A3953="FWD",0,P3953/Q3953))</x:f>
      </x:c>
    </x:row>
    <x:row r="3954" spans="1:19" x14ac:dyDescent="0.3">
      <x:c r="A3954" s="0">
        <x:f>'Historical Trades'!A3954</x:f>
      </x:c>
      <x:c r="B3954" s="0">
        <x:f>'Historical Trades'!B3954</x:f>
      </x:c>
      <x:c r="C3954" s="23">
        <x:f>'Historical Trades'!C3954</x:f>
      </x:c>
      <x:c r="D3954" s="0">
        <x:f>'Historical Trades'!D3954</x:f>
      </x:c>
      <x:c r="E3954" s="23">
        <x:f>'Historical Trades'!E3954</x:f>
      </x:c>
      <x:c r="F3954" s="0">
        <x:f>'Historical Trades'!F3954</x:f>
      </x:c>
      <x:c r="G3954" s="0">
        <x:f>'Historical Trades'!G3954</x:f>
      </x:c>
      <x:c r="H3954" s="0">
        <x:f>'Historical Trades'!H3954</x:f>
      </x:c>
      <x:c r="I3954" s="0">
        <x:f>'Historical Trades'!I3954</x:f>
      </x:c>
      <x:c r="J3954" s="0">
        <x:f>'Historical Trades'!J3954</x:f>
      </x:c>
      <x:c r="K3954" s="0">
        <x:f>'Historical Trades'!K3954</x:f>
      </x:c>
      <x:c r="L3954" s="0">
        <x:f>'Historical Trades'!L3954</x:f>
      </x:c>
      <x:c r="M3954" s="0">
        <x:f>'Historical Trades'!M3954</x:f>
      </x:c>
      <x:c r="N3954" s="0">
        <x:f>CLEAN('Historical Trades'!O3954)</x:f>
      </x:c>
      <x:c r="P3954" s="14">
        <x:f>IF(G3954="sell",M3954,-M3954)</x:f>
      </x:c>
      <x:c r="Q3954" s="14">
        <x:f>VLOOKUP(N3954,'Currency Rates'!$A$3:$C$32,3,0)</x:f>
      </x:c>
      <x:c r="R3954" s="0">
        <x:f>IF(A3954="SPUS",0,IF(A3954="FWD",0,P3954/Q3954))</x:f>
      </x:c>
    </x:row>
    <x:row r="3955" spans="1:19" x14ac:dyDescent="0.3">
      <x:c r="A3955" s="0">
        <x:f>'Historical Trades'!A3955</x:f>
      </x:c>
      <x:c r="B3955" s="0">
        <x:f>'Historical Trades'!B3955</x:f>
      </x:c>
      <x:c r="C3955" s="23">
        <x:f>'Historical Trades'!C3955</x:f>
      </x:c>
      <x:c r="D3955" s="0">
        <x:f>'Historical Trades'!D3955</x:f>
      </x:c>
      <x:c r="E3955" s="23">
        <x:f>'Historical Trades'!E3955</x:f>
      </x:c>
      <x:c r="F3955" s="0">
        <x:f>'Historical Trades'!F3955</x:f>
      </x:c>
      <x:c r="G3955" s="0">
        <x:f>'Historical Trades'!G3955</x:f>
      </x:c>
      <x:c r="H3955" s="0">
        <x:f>'Historical Trades'!H3955</x:f>
      </x:c>
      <x:c r="I3955" s="0">
        <x:f>'Historical Trades'!I3955</x:f>
      </x:c>
      <x:c r="J3955" s="0">
        <x:f>'Historical Trades'!J3955</x:f>
      </x:c>
      <x:c r="K3955" s="0">
        <x:f>'Historical Trades'!K3955</x:f>
      </x:c>
      <x:c r="L3955" s="0">
        <x:f>'Historical Trades'!L3955</x:f>
      </x:c>
      <x:c r="M3955" s="0">
        <x:f>'Historical Trades'!M3955</x:f>
      </x:c>
      <x:c r="N3955" s="0">
        <x:f>CLEAN('Historical Trades'!O3955)</x:f>
      </x:c>
      <x:c r="P3955" s="14">
        <x:f>IF(G3955="sell",M3955,-M3955)</x:f>
      </x:c>
      <x:c r="Q3955" s="14">
        <x:f>VLOOKUP(N3955,'Currency Rates'!$A$3:$C$32,3,0)</x:f>
      </x:c>
      <x:c r="R3955" s="0">
        <x:f>IF(A3955="SPUS",0,IF(A3955="FWD",0,P3955/Q3955))</x:f>
      </x:c>
    </x:row>
    <x:row r="3956" spans="1:19" x14ac:dyDescent="0.3">
      <x:c r="A3956" s="0">
        <x:f>'Historical Trades'!A3956</x:f>
      </x:c>
      <x:c r="B3956" s="0">
        <x:f>'Historical Trades'!B3956</x:f>
      </x:c>
      <x:c r="C3956" s="23">
        <x:f>'Historical Trades'!C3956</x:f>
      </x:c>
      <x:c r="D3956" s="0">
        <x:f>'Historical Trades'!D3956</x:f>
      </x:c>
      <x:c r="E3956" s="23">
        <x:f>'Historical Trades'!E3956</x:f>
      </x:c>
      <x:c r="F3956" s="0">
        <x:f>'Historical Trades'!F3956</x:f>
      </x:c>
      <x:c r="G3956" s="0">
        <x:f>'Historical Trades'!G3956</x:f>
      </x:c>
      <x:c r="H3956" s="0">
        <x:f>'Historical Trades'!H3956</x:f>
      </x:c>
      <x:c r="I3956" s="0">
        <x:f>'Historical Trades'!I3956</x:f>
      </x:c>
      <x:c r="J3956" s="0">
        <x:f>'Historical Trades'!J3956</x:f>
      </x:c>
      <x:c r="K3956" s="0">
        <x:f>'Historical Trades'!K3956</x:f>
      </x:c>
      <x:c r="L3956" s="0">
        <x:f>'Historical Trades'!L3956</x:f>
      </x:c>
      <x:c r="M3956" s="0">
        <x:f>'Historical Trades'!M3956</x:f>
      </x:c>
      <x:c r="N3956" s="0">
        <x:f>CLEAN('Historical Trades'!O3956)</x:f>
      </x:c>
      <x:c r="P3956" s="14">
        <x:f>IF(G3956="sell",M3956,-M3956)</x:f>
      </x:c>
      <x:c r="Q3956" s="14">
        <x:f>VLOOKUP(N3956,'Currency Rates'!$A$3:$C$32,3,0)</x:f>
      </x:c>
      <x:c r="R3956" s="0">
        <x:f>IF(A3956="SPUS",0,IF(A3956="FWD",0,P3956/Q3956))</x:f>
      </x:c>
    </x:row>
    <x:row r="3957" spans="1:19" x14ac:dyDescent="0.3">
      <x:c r="A3957" s="0">
        <x:f>'Historical Trades'!A3957</x:f>
      </x:c>
      <x:c r="B3957" s="0">
        <x:f>'Historical Trades'!B3957</x:f>
      </x:c>
      <x:c r="C3957" s="23">
        <x:f>'Historical Trades'!C3957</x:f>
      </x:c>
      <x:c r="D3957" s="0">
        <x:f>'Historical Trades'!D3957</x:f>
      </x:c>
      <x:c r="E3957" s="23">
        <x:f>'Historical Trades'!E3957</x:f>
      </x:c>
      <x:c r="F3957" s="0">
        <x:f>'Historical Trades'!F3957</x:f>
      </x:c>
      <x:c r="G3957" s="0">
        <x:f>'Historical Trades'!G3957</x:f>
      </x:c>
      <x:c r="H3957" s="0">
        <x:f>'Historical Trades'!H3957</x:f>
      </x:c>
      <x:c r="I3957" s="0">
        <x:f>'Historical Trades'!I3957</x:f>
      </x:c>
      <x:c r="J3957" s="0">
        <x:f>'Historical Trades'!J3957</x:f>
      </x:c>
      <x:c r="K3957" s="0">
        <x:f>'Historical Trades'!K3957</x:f>
      </x:c>
      <x:c r="L3957" s="0">
        <x:f>'Historical Trades'!L3957</x:f>
      </x:c>
      <x:c r="M3957" s="0">
        <x:f>'Historical Trades'!M3957</x:f>
      </x:c>
      <x:c r="N3957" s="0">
        <x:f>CLEAN('Historical Trades'!O3957)</x:f>
      </x:c>
      <x:c r="P3957" s="14">
        <x:f>IF(G3957="sell",M3957,-M3957)</x:f>
      </x:c>
      <x:c r="Q3957" s="14">
        <x:f>VLOOKUP(N3957,'Currency Rates'!$A$3:$C$32,3,0)</x:f>
      </x:c>
      <x:c r="R3957" s="0">
        <x:f>IF(A3957="SPUS",0,IF(A3957="FWD",0,P3957/Q3957))</x:f>
      </x:c>
    </x:row>
    <x:row r="3958" spans="1:19" x14ac:dyDescent="0.3">
      <x:c r="A3958" s="0">
        <x:f>'Historical Trades'!A3958</x:f>
      </x:c>
      <x:c r="B3958" s="0">
        <x:f>'Historical Trades'!B3958</x:f>
      </x:c>
      <x:c r="C3958" s="23">
        <x:f>'Historical Trades'!C3958</x:f>
      </x:c>
      <x:c r="D3958" s="0">
        <x:f>'Historical Trades'!D3958</x:f>
      </x:c>
      <x:c r="E3958" s="23">
        <x:f>'Historical Trades'!E3958</x:f>
      </x:c>
      <x:c r="F3958" s="0">
        <x:f>'Historical Trades'!F3958</x:f>
      </x:c>
      <x:c r="G3958" s="0">
        <x:f>'Historical Trades'!G3958</x:f>
      </x:c>
      <x:c r="H3958" s="0">
        <x:f>'Historical Trades'!H3958</x:f>
      </x:c>
      <x:c r="I3958" s="0">
        <x:f>'Historical Trades'!I3958</x:f>
      </x:c>
      <x:c r="J3958" s="0">
        <x:f>'Historical Trades'!J3958</x:f>
      </x:c>
      <x:c r="K3958" s="0">
        <x:f>'Historical Trades'!K3958</x:f>
      </x:c>
      <x:c r="L3958" s="0">
        <x:f>'Historical Trades'!L3958</x:f>
      </x:c>
      <x:c r="M3958" s="0">
        <x:f>'Historical Trades'!M3958</x:f>
      </x:c>
      <x:c r="N3958" s="0">
        <x:f>CLEAN('Historical Trades'!O3958)</x:f>
      </x:c>
      <x:c r="P3958" s="14">
        <x:f>IF(G3958="sell",M3958,-M3958)</x:f>
      </x:c>
      <x:c r="Q3958" s="14">
        <x:f>VLOOKUP(N3958,'Currency Rates'!$A$3:$C$32,3,0)</x:f>
      </x:c>
      <x:c r="R3958" s="0">
        <x:f>IF(A3958="SPUS",0,IF(A3958="FWD",0,P3958/Q3958))</x:f>
      </x:c>
    </x:row>
    <x:row r="3959" spans="1:19" x14ac:dyDescent="0.3">
      <x:c r="A3959" s="0">
        <x:f>'Historical Trades'!A3959</x:f>
      </x:c>
      <x:c r="B3959" s="0">
        <x:f>'Historical Trades'!B3959</x:f>
      </x:c>
      <x:c r="C3959" s="23">
        <x:f>'Historical Trades'!C3959</x:f>
      </x:c>
      <x:c r="D3959" s="0">
        <x:f>'Historical Trades'!D3959</x:f>
      </x:c>
      <x:c r="E3959" s="23">
        <x:f>'Historical Trades'!E3959</x:f>
      </x:c>
      <x:c r="F3959" s="0">
        <x:f>'Historical Trades'!F3959</x:f>
      </x:c>
      <x:c r="G3959" s="0">
        <x:f>'Historical Trades'!G3959</x:f>
      </x:c>
      <x:c r="H3959" s="0">
        <x:f>'Historical Trades'!H3959</x:f>
      </x:c>
      <x:c r="I3959" s="0">
        <x:f>'Historical Trades'!I3959</x:f>
      </x:c>
      <x:c r="J3959" s="0">
        <x:f>'Historical Trades'!J3959</x:f>
      </x:c>
      <x:c r="K3959" s="0">
        <x:f>'Historical Trades'!K3959</x:f>
      </x:c>
      <x:c r="L3959" s="0">
        <x:f>'Historical Trades'!L3959</x:f>
      </x:c>
      <x:c r="M3959" s="0">
        <x:f>'Historical Trades'!M3959</x:f>
      </x:c>
      <x:c r="N3959" s="0">
        <x:f>CLEAN('Historical Trades'!O3959)</x:f>
      </x:c>
      <x:c r="P3959" s="14">
        <x:f>IF(G3959="sell",M3959,-M3959)</x:f>
      </x:c>
      <x:c r="Q3959" s="14">
        <x:f>VLOOKUP(N3959,'Currency Rates'!$A$3:$C$32,3,0)</x:f>
      </x:c>
      <x:c r="R3959" s="0">
        <x:f>IF(A3959="SPUS",0,IF(A3959="FWD",0,P3959/Q3959))</x:f>
      </x:c>
    </x:row>
    <x:row r="3960" spans="1:19" x14ac:dyDescent="0.3">
      <x:c r="A3960" s="0">
        <x:f>'Historical Trades'!A3960</x:f>
      </x:c>
      <x:c r="B3960" s="0">
        <x:f>'Historical Trades'!B3960</x:f>
      </x:c>
      <x:c r="C3960" s="23">
        <x:f>'Historical Trades'!C3960</x:f>
      </x:c>
      <x:c r="D3960" s="0">
        <x:f>'Historical Trades'!D3960</x:f>
      </x:c>
      <x:c r="E3960" s="23">
        <x:f>'Historical Trades'!E3960</x:f>
      </x:c>
      <x:c r="F3960" s="0">
        <x:f>'Historical Trades'!F3960</x:f>
      </x:c>
      <x:c r="G3960" s="0">
        <x:f>'Historical Trades'!G3960</x:f>
      </x:c>
      <x:c r="H3960" s="0">
        <x:f>'Historical Trades'!H3960</x:f>
      </x:c>
      <x:c r="I3960" s="0">
        <x:f>'Historical Trades'!I3960</x:f>
      </x:c>
      <x:c r="J3960" s="0">
        <x:f>'Historical Trades'!J3960</x:f>
      </x:c>
      <x:c r="K3960" s="0">
        <x:f>'Historical Trades'!K3960</x:f>
      </x:c>
      <x:c r="L3960" s="0">
        <x:f>'Historical Trades'!L3960</x:f>
      </x:c>
      <x:c r="M3960" s="0">
        <x:f>'Historical Trades'!M3960</x:f>
      </x:c>
      <x:c r="N3960" s="0">
        <x:f>CLEAN('Historical Trades'!O3960)</x:f>
      </x:c>
      <x:c r="P3960" s="14">
        <x:f>IF(G3960="sell",M3960,-M3960)</x:f>
      </x:c>
      <x:c r="Q3960" s="14">
        <x:f>VLOOKUP(N3960,'Currency Rates'!$A$3:$C$32,3,0)</x:f>
      </x:c>
      <x:c r="R3960" s="0">
        <x:f>IF(A3960="SPUS",0,IF(A3960="FWD",0,P3960/Q3960))</x:f>
      </x:c>
    </x:row>
    <x:row r="3961" spans="1:19" x14ac:dyDescent="0.3">
      <x:c r="A3961" s="0">
        <x:f>'Historical Trades'!A3961</x:f>
      </x:c>
      <x:c r="B3961" s="0">
        <x:f>'Historical Trades'!B3961</x:f>
      </x:c>
      <x:c r="C3961" s="23">
        <x:f>'Historical Trades'!C3961</x:f>
      </x:c>
      <x:c r="D3961" s="0">
        <x:f>'Historical Trades'!D3961</x:f>
      </x:c>
      <x:c r="E3961" s="23">
        <x:f>'Historical Trades'!E3961</x:f>
      </x:c>
      <x:c r="F3961" s="0">
        <x:f>'Historical Trades'!F3961</x:f>
      </x:c>
      <x:c r="G3961" s="0">
        <x:f>'Historical Trades'!G3961</x:f>
      </x:c>
      <x:c r="H3961" s="0">
        <x:f>'Historical Trades'!H3961</x:f>
      </x:c>
      <x:c r="I3961" s="0">
        <x:f>'Historical Trades'!I3961</x:f>
      </x:c>
      <x:c r="J3961" s="0">
        <x:f>'Historical Trades'!J3961</x:f>
      </x:c>
      <x:c r="K3961" s="0">
        <x:f>'Historical Trades'!K3961</x:f>
      </x:c>
      <x:c r="L3961" s="0">
        <x:f>'Historical Trades'!L3961</x:f>
      </x:c>
      <x:c r="M3961" s="0">
        <x:f>'Historical Trades'!M3961</x:f>
      </x:c>
      <x:c r="N3961" s="0">
        <x:f>CLEAN('Historical Trades'!O3961)</x:f>
      </x:c>
      <x:c r="P3961" s="14">
        <x:f>IF(G3961="sell",M3961,-M3961)</x:f>
      </x:c>
      <x:c r="Q3961" s="14">
        <x:f>VLOOKUP(N3961,'Currency Rates'!$A$3:$C$32,3,0)</x:f>
      </x:c>
      <x:c r="R3961" s="0">
        <x:f>IF(A3961="SPUS",0,IF(A3961="FWD",0,P3961/Q3961))</x:f>
      </x:c>
    </x:row>
    <x:row r="3962" spans="1:19" x14ac:dyDescent="0.3">
      <x:c r="A3962" s="0">
        <x:f>'Historical Trades'!A3962</x:f>
      </x:c>
      <x:c r="B3962" s="0">
        <x:f>'Historical Trades'!B3962</x:f>
      </x:c>
      <x:c r="C3962" s="23">
        <x:f>'Historical Trades'!C3962</x:f>
      </x:c>
      <x:c r="D3962" s="0">
        <x:f>'Historical Trades'!D3962</x:f>
      </x:c>
      <x:c r="E3962" s="23">
        <x:f>'Historical Trades'!E3962</x:f>
      </x:c>
      <x:c r="F3962" s="0">
        <x:f>'Historical Trades'!F3962</x:f>
      </x:c>
      <x:c r="G3962" s="0">
        <x:f>'Historical Trades'!G3962</x:f>
      </x:c>
      <x:c r="H3962" s="0">
        <x:f>'Historical Trades'!H3962</x:f>
      </x:c>
      <x:c r="I3962" s="0">
        <x:f>'Historical Trades'!I3962</x:f>
      </x:c>
      <x:c r="J3962" s="0">
        <x:f>'Historical Trades'!J3962</x:f>
      </x:c>
      <x:c r="K3962" s="0">
        <x:f>'Historical Trades'!K3962</x:f>
      </x:c>
      <x:c r="L3962" s="0">
        <x:f>'Historical Trades'!L3962</x:f>
      </x:c>
      <x:c r="M3962" s="0">
        <x:f>'Historical Trades'!M3962</x:f>
      </x:c>
      <x:c r="N3962" s="0">
        <x:f>CLEAN('Historical Trades'!O3962)</x:f>
      </x:c>
      <x:c r="P3962" s="14">
        <x:f>IF(G3962="sell",M3962,-M3962)</x:f>
      </x:c>
      <x:c r="Q3962" s="14">
        <x:f>VLOOKUP(N3962,'Currency Rates'!$A$3:$C$32,3,0)</x:f>
      </x:c>
      <x:c r="R3962" s="0">
        <x:f>IF(A3962="SPUS",0,IF(A3962="FWD",0,P3962/Q3962))</x:f>
      </x:c>
    </x:row>
    <x:row r="3963" spans="1:19" x14ac:dyDescent="0.3">
      <x:c r="A3963" s="0">
        <x:f>'Historical Trades'!A3963</x:f>
      </x:c>
      <x:c r="B3963" s="0">
        <x:f>'Historical Trades'!B3963</x:f>
      </x:c>
      <x:c r="C3963" s="23">
        <x:f>'Historical Trades'!C3963</x:f>
      </x:c>
      <x:c r="D3963" s="0">
        <x:f>'Historical Trades'!D3963</x:f>
      </x:c>
      <x:c r="E3963" s="23">
        <x:f>'Historical Trades'!E3963</x:f>
      </x:c>
      <x:c r="F3963" s="0">
        <x:f>'Historical Trades'!F3963</x:f>
      </x:c>
      <x:c r="G3963" s="0">
        <x:f>'Historical Trades'!G3963</x:f>
      </x:c>
      <x:c r="H3963" s="0">
        <x:f>'Historical Trades'!H3963</x:f>
      </x:c>
      <x:c r="I3963" s="0">
        <x:f>'Historical Trades'!I3963</x:f>
      </x:c>
      <x:c r="J3963" s="0">
        <x:f>'Historical Trades'!J3963</x:f>
      </x:c>
      <x:c r="K3963" s="0">
        <x:f>'Historical Trades'!K3963</x:f>
      </x:c>
      <x:c r="L3963" s="0">
        <x:f>'Historical Trades'!L3963</x:f>
      </x:c>
      <x:c r="M3963" s="0">
        <x:f>'Historical Trades'!M3963</x:f>
      </x:c>
      <x:c r="N3963" s="0">
        <x:f>CLEAN('Historical Trades'!O3963)</x:f>
      </x:c>
      <x:c r="P3963" s="14">
        <x:f>IF(G3963="sell",M3963,-M3963)</x:f>
      </x:c>
      <x:c r="Q3963" s="14">
        <x:f>VLOOKUP(N3963,'Currency Rates'!$A$3:$C$32,3,0)</x:f>
      </x:c>
      <x:c r="R3963" s="0">
        <x:f>IF(A3963="SPUS",0,IF(A3963="FWD",0,P3963/Q3963))</x:f>
      </x:c>
    </x:row>
    <x:row r="3964" spans="1:19" x14ac:dyDescent="0.3">
      <x:c r="A3964" s="0">
        <x:f>'Historical Trades'!A3964</x:f>
      </x:c>
      <x:c r="B3964" s="0">
        <x:f>'Historical Trades'!B3964</x:f>
      </x:c>
      <x:c r="C3964" s="23">
        <x:f>'Historical Trades'!C3964</x:f>
      </x:c>
      <x:c r="D3964" s="0">
        <x:f>'Historical Trades'!D3964</x:f>
      </x:c>
      <x:c r="E3964" s="23">
        <x:f>'Historical Trades'!E3964</x:f>
      </x:c>
      <x:c r="F3964" s="0">
        <x:f>'Historical Trades'!F3964</x:f>
      </x:c>
      <x:c r="G3964" s="0">
        <x:f>'Historical Trades'!G3964</x:f>
      </x:c>
      <x:c r="H3964" s="0">
        <x:f>'Historical Trades'!H3964</x:f>
      </x:c>
      <x:c r="I3964" s="0">
        <x:f>'Historical Trades'!I3964</x:f>
      </x:c>
      <x:c r="J3964" s="0">
        <x:f>'Historical Trades'!J3964</x:f>
      </x:c>
      <x:c r="K3964" s="0">
        <x:f>'Historical Trades'!K3964</x:f>
      </x:c>
      <x:c r="L3964" s="0">
        <x:f>'Historical Trades'!L3964</x:f>
      </x:c>
      <x:c r="M3964" s="0">
        <x:f>'Historical Trades'!M3964</x:f>
      </x:c>
      <x:c r="N3964" s="0">
        <x:f>CLEAN('Historical Trades'!O3964)</x:f>
      </x:c>
      <x:c r="P3964" s="14">
        <x:f>IF(G3964="sell",M3964,-M3964)</x:f>
      </x:c>
      <x:c r="Q3964" s="14">
        <x:f>VLOOKUP(N3964,'Currency Rates'!$A$3:$C$32,3,0)</x:f>
      </x:c>
      <x:c r="R3964" s="0">
        <x:f>IF(A3964="SPUS",0,IF(A3964="FWD",0,P3964/Q3964))</x:f>
      </x:c>
    </x:row>
    <x:row r="3965" spans="1:19" x14ac:dyDescent="0.3">
      <x:c r="A3965" s="0">
        <x:f>'Historical Trades'!A3965</x:f>
      </x:c>
      <x:c r="B3965" s="0">
        <x:f>'Historical Trades'!B3965</x:f>
      </x:c>
      <x:c r="C3965" s="23">
        <x:f>'Historical Trades'!C3965</x:f>
      </x:c>
      <x:c r="D3965" s="0">
        <x:f>'Historical Trades'!D3965</x:f>
      </x:c>
      <x:c r="E3965" s="23">
        <x:f>'Historical Trades'!E3965</x:f>
      </x:c>
      <x:c r="F3965" s="0">
        <x:f>'Historical Trades'!F3965</x:f>
      </x:c>
      <x:c r="G3965" s="0">
        <x:f>'Historical Trades'!G3965</x:f>
      </x:c>
      <x:c r="H3965" s="0">
        <x:f>'Historical Trades'!H3965</x:f>
      </x:c>
      <x:c r="I3965" s="0">
        <x:f>'Historical Trades'!I3965</x:f>
      </x:c>
      <x:c r="J3965" s="0">
        <x:f>'Historical Trades'!J3965</x:f>
      </x:c>
      <x:c r="K3965" s="0">
        <x:f>'Historical Trades'!K3965</x:f>
      </x:c>
      <x:c r="L3965" s="0">
        <x:f>'Historical Trades'!L3965</x:f>
      </x:c>
      <x:c r="M3965" s="0">
        <x:f>'Historical Trades'!M3965</x:f>
      </x:c>
      <x:c r="N3965" s="0">
        <x:f>CLEAN('Historical Trades'!O3965)</x:f>
      </x:c>
      <x:c r="P3965" s="14">
        <x:f>IF(G3965="sell",M3965,-M3965)</x:f>
      </x:c>
      <x:c r="Q3965" s="14">
        <x:f>VLOOKUP(N3965,'Currency Rates'!$A$3:$C$32,3,0)</x:f>
      </x:c>
      <x:c r="R3965" s="0">
        <x:f>IF(A3965="SPUS",0,IF(A3965="FWD",0,P3965/Q3965))</x:f>
      </x:c>
    </x:row>
    <x:row r="3966" spans="1:19" x14ac:dyDescent="0.3">
      <x:c r="A3966" s="0">
        <x:f>'Historical Trades'!A3966</x:f>
      </x:c>
      <x:c r="B3966" s="0">
        <x:f>'Historical Trades'!B3966</x:f>
      </x:c>
      <x:c r="C3966" s="23">
        <x:f>'Historical Trades'!C3966</x:f>
      </x:c>
      <x:c r="D3966" s="0">
        <x:f>'Historical Trades'!D3966</x:f>
      </x:c>
      <x:c r="E3966" s="23">
        <x:f>'Historical Trades'!E3966</x:f>
      </x:c>
      <x:c r="F3966" s="0">
        <x:f>'Historical Trades'!F3966</x:f>
      </x:c>
      <x:c r="G3966" s="0">
        <x:f>'Historical Trades'!G3966</x:f>
      </x:c>
      <x:c r="H3966" s="0">
        <x:f>'Historical Trades'!H3966</x:f>
      </x:c>
      <x:c r="I3966" s="0">
        <x:f>'Historical Trades'!I3966</x:f>
      </x:c>
      <x:c r="J3966" s="0">
        <x:f>'Historical Trades'!J3966</x:f>
      </x:c>
      <x:c r="K3966" s="0">
        <x:f>'Historical Trades'!K3966</x:f>
      </x:c>
      <x:c r="L3966" s="0">
        <x:f>'Historical Trades'!L3966</x:f>
      </x:c>
      <x:c r="M3966" s="0">
        <x:f>'Historical Trades'!M3966</x:f>
      </x:c>
      <x:c r="N3966" s="0">
        <x:f>CLEAN('Historical Trades'!O3966)</x:f>
      </x:c>
      <x:c r="P3966" s="14">
        <x:f>IF(G3966="sell",M3966,-M3966)</x:f>
      </x:c>
      <x:c r="Q3966" s="14">
        <x:f>VLOOKUP(N3966,'Currency Rates'!$A$3:$C$32,3,0)</x:f>
      </x:c>
      <x:c r="R3966" s="0">
        <x:f>IF(A3966="SPUS",0,IF(A3966="FWD",0,P3966/Q3966))</x:f>
      </x:c>
    </x:row>
    <x:row r="3967" spans="1:19" x14ac:dyDescent="0.3">
      <x:c r="A3967" s="0">
        <x:f>'Historical Trades'!A3967</x:f>
      </x:c>
      <x:c r="B3967" s="0">
        <x:f>'Historical Trades'!B3967</x:f>
      </x:c>
      <x:c r="C3967" s="23">
        <x:f>'Historical Trades'!C3967</x:f>
      </x:c>
      <x:c r="D3967" s="0">
        <x:f>'Historical Trades'!D3967</x:f>
      </x:c>
      <x:c r="E3967" s="23">
        <x:f>'Historical Trades'!E3967</x:f>
      </x:c>
      <x:c r="F3967" s="0">
        <x:f>'Historical Trades'!F3967</x:f>
      </x:c>
      <x:c r="G3967" s="0">
        <x:f>'Historical Trades'!G3967</x:f>
      </x:c>
      <x:c r="H3967" s="0">
        <x:f>'Historical Trades'!H3967</x:f>
      </x:c>
      <x:c r="I3967" s="0">
        <x:f>'Historical Trades'!I3967</x:f>
      </x:c>
      <x:c r="J3967" s="0">
        <x:f>'Historical Trades'!J3967</x:f>
      </x:c>
      <x:c r="K3967" s="0">
        <x:f>'Historical Trades'!K3967</x:f>
      </x:c>
      <x:c r="L3967" s="0">
        <x:f>'Historical Trades'!L3967</x:f>
      </x:c>
      <x:c r="M3967" s="0">
        <x:f>'Historical Trades'!M3967</x:f>
      </x:c>
      <x:c r="N3967" s="0">
        <x:f>CLEAN('Historical Trades'!O3967)</x:f>
      </x:c>
      <x:c r="P3967" s="14">
        <x:f>IF(G3967="sell",M3967,-M3967)</x:f>
      </x:c>
      <x:c r="Q3967" s="14">
        <x:f>VLOOKUP(N3967,'Currency Rates'!$A$3:$C$32,3,0)</x:f>
      </x:c>
      <x:c r="R3967" s="0">
        <x:f>IF(A3967="SPUS",0,IF(A3967="FWD",0,P3967/Q3967))</x:f>
      </x:c>
    </x:row>
    <x:row r="3968" spans="1:19" x14ac:dyDescent="0.3">
      <x:c r="A3968" s="0">
        <x:f>'Historical Trades'!A3968</x:f>
      </x:c>
      <x:c r="B3968" s="0">
        <x:f>'Historical Trades'!B3968</x:f>
      </x:c>
      <x:c r="C3968" s="23">
        <x:f>'Historical Trades'!C3968</x:f>
      </x:c>
      <x:c r="D3968" s="0">
        <x:f>'Historical Trades'!D3968</x:f>
      </x:c>
      <x:c r="E3968" s="23">
        <x:f>'Historical Trades'!E3968</x:f>
      </x:c>
      <x:c r="F3968" s="0">
        <x:f>'Historical Trades'!F3968</x:f>
      </x:c>
      <x:c r="G3968" s="0">
        <x:f>'Historical Trades'!G3968</x:f>
      </x:c>
      <x:c r="H3968" s="0">
        <x:f>'Historical Trades'!H3968</x:f>
      </x:c>
      <x:c r="I3968" s="0">
        <x:f>'Historical Trades'!I3968</x:f>
      </x:c>
      <x:c r="J3968" s="0">
        <x:f>'Historical Trades'!J3968</x:f>
      </x:c>
      <x:c r="K3968" s="0">
        <x:f>'Historical Trades'!K3968</x:f>
      </x:c>
      <x:c r="L3968" s="0">
        <x:f>'Historical Trades'!L3968</x:f>
      </x:c>
      <x:c r="M3968" s="0">
        <x:f>'Historical Trades'!M3968</x:f>
      </x:c>
      <x:c r="N3968" s="0">
        <x:f>CLEAN('Historical Trades'!O3968)</x:f>
      </x:c>
      <x:c r="P3968" s="14">
        <x:f>IF(G3968="sell",M3968,-M3968)</x:f>
      </x:c>
      <x:c r="Q3968" s="14">
        <x:f>VLOOKUP(N3968,'Currency Rates'!$A$3:$C$32,3,0)</x:f>
      </x:c>
      <x:c r="R3968" s="0">
        <x:f>IF(A3968="SPUS",0,IF(A3968="FWD",0,P3968/Q3968))</x:f>
      </x:c>
    </x:row>
    <x:row r="3969" spans="1:19" x14ac:dyDescent="0.3">
      <x:c r="A3969" s="0">
        <x:f>'Historical Trades'!A3969</x:f>
      </x:c>
      <x:c r="B3969" s="0">
        <x:f>'Historical Trades'!B3969</x:f>
      </x:c>
      <x:c r="C3969" s="23">
        <x:f>'Historical Trades'!C3969</x:f>
      </x:c>
      <x:c r="D3969" s="0">
        <x:f>'Historical Trades'!D3969</x:f>
      </x:c>
      <x:c r="E3969" s="23">
        <x:f>'Historical Trades'!E3969</x:f>
      </x:c>
      <x:c r="F3969" s="0">
        <x:f>'Historical Trades'!F3969</x:f>
      </x:c>
      <x:c r="G3969" s="0">
        <x:f>'Historical Trades'!G3969</x:f>
      </x:c>
      <x:c r="H3969" s="0">
        <x:f>'Historical Trades'!H3969</x:f>
      </x:c>
      <x:c r="I3969" s="0">
        <x:f>'Historical Trades'!I3969</x:f>
      </x:c>
      <x:c r="J3969" s="0">
        <x:f>'Historical Trades'!J3969</x:f>
      </x:c>
      <x:c r="K3969" s="0">
        <x:f>'Historical Trades'!K3969</x:f>
      </x:c>
      <x:c r="L3969" s="0">
        <x:f>'Historical Trades'!L3969</x:f>
      </x:c>
      <x:c r="M3969" s="0">
        <x:f>'Historical Trades'!M3969</x:f>
      </x:c>
      <x:c r="N3969" s="0">
        <x:f>CLEAN('Historical Trades'!O3969)</x:f>
      </x:c>
      <x:c r="P3969" s="14">
        <x:f>IF(G3969="sell",M3969,-M3969)</x:f>
      </x:c>
      <x:c r="Q3969" s="14">
        <x:f>VLOOKUP(N3969,'Currency Rates'!$A$3:$C$32,3,0)</x:f>
      </x:c>
      <x:c r="R3969" s="0">
        <x:f>IF(A3969="SPUS",0,IF(A3969="FWD",0,P3969/Q3969))</x:f>
      </x:c>
    </x:row>
    <x:row r="3970" spans="1:19" x14ac:dyDescent="0.3">
      <x:c r="A3970" s="0">
        <x:f>'Historical Trades'!A3970</x:f>
      </x:c>
      <x:c r="B3970" s="0">
        <x:f>'Historical Trades'!B3970</x:f>
      </x:c>
      <x:c r="C3970" s="23">
        <x:f>'Historical Trades'!C3970</x:f>
      </x:c>
      <x:c r="D3970" s="0">
        <x:f>'Historical Trades'!D3970</x:f>
      </x:c>
      <x:c r="E3970" s="23">
        <x:f>'Historical Trades'!E3970</x:f>
      </x:c>
      <x:c r="F3970" s="0">
        <x:f>'Historical Trades'!F3970</x:f>
      </x:c>
      <x:c r="G3970" s="0">
        <x:f>'Historical Trades'!G3970</x:f>
      </x:c>
      <x:c r="H3970" s="0">
        <x:f>'Historical Trades'!H3970</x:f>
      </x:c>
      <x:c r="I3970" s="0">
        <x:f>'Historical Trades'!I3970</x:f>
      </x:c>
      <x:c r="J3970" s="0">
        <x:f>'Historical Trades'!J3970</x:f>
      </x:c>
      <x:c r="K3970" s="0">
        <x:f>'Historical Trades'!K3970</x:f>
      </x:c>
      <x:c r="L3970" s="0">
        <x:f>'Historical Trades'!L3970</x:f>
      </x:c>
      <x:c r="M3970" s="0">
        <x:f>'Historical Trades'!M3970</x:f>
      </x:c>
      <x:c r="N3970" s="0">
        <x:f>CLEAN('Historical Trades'!O3970)</x:f>
      </x:c>
      <x:c r="P3970" s="14">
        <x:f>IF(G3970="sell",M3970,-M3970)</x:f>
      </x:c>
      <x:c r="Q3970" s="14">
        <x:f>VLOOKUP(N3970,'Currency Rates'!$A$3:$C$32,3,0)</x:f>
      </x:c>
      <x:c r="R3970" s="0">
        <x:f>IF(A3970="SPUS",0,IF(A3970="FWD",0,P3970/Q3970))</x:f>
      </x:c>
    </x:row>
    <x:row r="3971" spans="1:19" x14ac:dyDescent="0.3">
      <x:c r="A3971" s="0">
        <x:f>'Historical Trades'!A3971</x:f>
      </x:c>
      <x:c r="B3971" s="0">
        <x:f>'Historical Trades'!B3971</x:f>
      </x:c>
      <x:c r="C3971" s="23">
        <x:f>'Historical Trades'!C3971</x:f>
      </x:c>
      <x:c r="D3971" s="0">
        <x:f>'Historical Trades'!D3971</x:f>
      </x:c>
      <x:c r="E3971" s="23">
        <x:f>'Historical Trades'!E3971</x:f>
      </x:c>
      <x:c r="F3971" s="0">
        <x:f>'Historical Trades'!F3971</x:f>
      </x:c>
      <x:c r="G3971" s="0">
        <x:f>'Historical Trades'!G3971</x:f>
      </x:c>
      <x:c r="H3971" s="0">
        <x:f>'Historical Trades'!H3971</x:f>
      </x:c>
      <x:c r="I3971" s="0">
        <x:f>'Historical Trades'!I3971</x:f>
      </x:c>
      <x:c r="J3971" s="0">
        <x:f>'Historical Trades'!J3971</x:f>
      </x:c>
      <x:c r="K3971" s="0">
        <x:f>'Historical Trades'!K3971</x:f>
      </x:c>
      <x:c r="L3971" s="0">
        <x:f>'Historical Trades'!L3971</x:f>
      </x:c>
      <x:c r="M3971" s="0">
        <x:f>'Historical Trades'!M3971</x:f>
      </x:c>
      <x:c r="N3971" s="0">
        <x:f>CLEAN('Historical Trades'!O3971)</x:f>
      </x:c>
      <x:c r="P3971" s="14">
        <x:f>IF(G3971="sell",M3971,-M3971)</x:f>
      </x:c>
      <x:c r="Q3971" s="14">
        <x:f>VLOOKUP(N3971,'Currency Rates'!$A$3:$C$32,3,0)</x:f>
      </x:c>
      <x:c r="R3971" s="0">
        <x:f>IF(A3971="SPUS",0,IF(A3971="FWD",0,P3971/Q3971))</x:f>
      </x:c>
    </x:row>
    <x:row r="3972" spans="1:19" x14ac:dyDescent="0.3">
      <x:c r="A3972" s="0">
        <x:f>'Historical Trades'!A3972</x:f>
      </x:c>
      <x:c r="B3972" s="0">
        <x:f>'Historical Trades'!B3972</x:f>
      </x:c>
      <x:c r="C3972" s="23">
        <x:f>'Historical Trades'!C3972</x:f>
      </x:c>
      <x:c r="D3972" s="0">
        <x:f>'Historical Trades'!D3972</x:f>
      </x:c>
      <x:c r="E3972" s="23">
        <x:f>'Historical Trades'!E3972</x:f>
      </x:c>
      <x:c r="F3972" s="0">
        <x:f>'Historical Trades'!F3972</x:f>
      </x:c>
      <x:c r="G3972" s="0">
        <x:f>'Historical Trades'!G3972</x:f>
      </x:c>
      <x:c r="H3972" s="0">
        <x:f>'Historical Trades'!H3972</x:f>
      </x:c>
      <x:c r="I3972" s="0">
        <x:f>'Historical Trades'!I3972</x:f>
      </x:c>
      <x:c r="J3972" s="0">
        <x:f>'Historical Trades'!J3972</x:f>
      </x:c>
      <x:c r="K3972" s="0">
        <x:f>'Historical Trades'!K3972</x:f>
      </x:c>
      <x:c r="L3972" s="0">
        <x:f>'Historical Trades'!L3972</x:f>
      </x:c>
      <x:c r="M3972" s="0">
        <x:f>'Historical Trades'!M3972</x:f>
      </x:c>
      <x:c r="N3972" s="0">
        <x:f>CLEAN('Historical Trades'!O3972)</x:f>
      </x:c>
      <x:c r="P3972" s="14">
        <x:f>IF(G3972="sell",M3972,-M3972)</x:f>
      </x:c>
      <x:c r="Q3972" s="14">
        <x:f>VLOOKUP(N3972,'Currency Rates'!$A$3:$C$32,3,0)</x:f>
      </x:c>
      <x:c r="R3972" s="0">
        <x:f>IF(A3972="SPUS",0,IF(A3972="FWD",0,P3972/Q3972))</x:f>
      </x:c>
    </x:row>
    <x:row r="3973" spans="1:19" x14ac:dyDescent="0.3">
      <x:c r="A3973" s="0">
        <x:f>'Historical Trades'!A3973</x:f>
      </x:c>
      <x:c r="B3973" s="0">
        <x:f>'Historical Trades'!B3973</x:f>
      </x:c>
      <x:c r="C3973" s="23">
        <x:f>'Historical Trades'!C3973</x:f>
      </x:c>
      <x:c r="D3973" s="0">
        <x:f>'Historical Trades'!D3973</x:f>
      </x:c>
      <x:c r="E3973" s="23">
        <x:f>'Historical Trades'!E3973</x:f>
      </x:c>
      <x:c r="F3973" s="0">
        <x:f>'Historical Trades'!F3973</x:f>
      </x:c>
      <x:c r="G3973" s="0">
        <x:f>'Historical Trades'!G3973</x:f>
      </x:c>
      <x:c r="H3973" s="0">
        <x:f>'Historical Trades'!H3973</x:f>
      </x:c>
      <x:c r="I3973" s="0">
        <x:f>'Historical Trades'!I3973</x:f>
      </x:c>
      <x:c r="J3973" s="0">
        <x:f>'Historical Trades'!J3973</x:f>
      </x:c>
      <x:c r="K3973" s="0">
        <x:f>'Historical Trades'!K3973</x:f>
      </x:c>
      <x:c r="L3973" s="0">
        <x:f>'Historical Trades'!L3973</x:f>
      </x:c>
      <x:c r="M3973" s="0">
        <x:f>'Historical Trades'!M3973</x:f>
      </x:c>
      <x:c r="N3973" s="0">
        <x:f>CLEAN('Historical Trades'!O3973)</x:f>
      </x:c>
      <x:c r="P3973" s="14">
        <x:f>IF(G3973="sell",M3973,-M3973)</x:f>
      </x:c>
      <x:c r="Q3973" s="14">
        <x:f>VLOOKUP(N3973,'Currency Rates'!$A$3:$C$32,3,0)</x:f>
      </x:c>
      <x:c r="R3973" s="0">
        <x:f>IF(A3973="SPUS",0,IF(A3973="FWD",0,P3973/Q3973))</x:f>
      </x:c>
    </x:row>
    <x:row r="3974" spans="1:19" x14ac:dyDescent="0.3">
      <x:c r="A3974" s="0">
        <x:f>'Historical Trades'!A3974</x:f>
      </x:c>
      <x:c r="B3974" s="0">
        <x:f>'Historical Trades'!B3974</x:f>
      </x:c>
      <x:c r="C3974" s="23">
        <x:f>'Historical Trades'!C3974</x:f>
      </x:c>
      <x:c r="D3974" s="0">
        <x:f>'Historical Trades'!D3974</x:f>
      </x:c>
      <x:c r="E3974" s="23">
        <x:f>'Historical Trades'!E3974</x:f>
      </x:c>
      <x:c r="F3974" s="0">
        <x:f>'Historical Trades'!F3974</x:f>
      </x:c>
      <x:c r="G3974" s="0">
        <x:f>'Historical Trades'!G3974</x:f>
      </x:c>
      <x:c r="H3974" s="0">
        <x:f>'Historical Trades'!H3974</x:f>
      </x:c>
      <x:c r="I3974" s="0">
        <x:f>'Historical Trades'!I3974</x:f>
      </x:c>
      <x:c r="J3974" s="0">
        <x:f>'Historical Trades'!J3974</x:f>
      </x:c>
      <x:c r="K3974" s="0">
        <x:f>'Historical Trades'!K3974</x:f>
      </x:c>
      <x:c r="L3974" s="0">
        <x:f>'Historical Trades'!L3974</x:f>
      </x:c>
      <x:c r="M3974" s="0">
        <x:f>'Historical Trades'!M3974</x:f>
      </x:c>
      <x:c r="N3974" s="0">
        <x:f>CLEAN('Historical Trades'!O3974)</x:f>
      </x:c>
      <x:c r="P3974" s="14">
        <x:f>IF(G3974="sell",M3974,-M3974)</x:f>
      </x:c>
      <x:c r="Q3974" s="14">
        <x:f>VLOOKUP(N3974,'Currency Rates'!$A$3:$C$32,3,0)</x:f>
      </x:c>
      <x:c r="R3974" s="0">
        <x:f>IF(A3974="SPUS",0,IF(A3974="FWD",0,P3974/Q3974))</x:f>
      </x:c>
    </x:row>
    <x:row r="3975" spans="1:19" x14ac:dyDescent="0.3">
      <x:c r="A3975" s="0">
        <x:f>'Historical Trades'!A3975</x:f>
      </x:c>
      <x:c r="B3975" s="0">
        <x:f>'Historical Trades'!B3975</x:f>
      </x:c>
      <x:c r="C3975" s="23">
        <x:f>'Historical Trades'!C3975</x:f>
      </x:c>
      <x:c r="D3975" s="0">
        <x:f>'Historical Trades'!D3975</x:f>
      </x:c>
      <x:c r="E3975" s="23">
        <x:f>'Historical Trades'!E3975</x:f>
      </x:c>
      <x:c r="F3975" s="0">
        <x:f>'Historical Trades'!F3975</x:f>
      </x:c>
      <x:c r="G3975" s="0">
        <x:f>'Historical Trades'!G3975</x:f>
      </x:c>
      <x:c r="H3975" s="0">
        <x:f>'Historical Trades'!H3975</x:f>
      </x:c>
      <x:c r="I3975" s="0">
        <x:f>'Historical Trades'!I3975</x:f>
      </x:c>
      <x:c r="J3975" s="0">
        <x:f>'Historical Trades'!J3975</x:f>
      </x:c>
      <x:c r="K3975" s="0">
        <x:f>'Historical Trades'!K3975</x:f>
      </x:c>
      <x:c r="L3975" s="0">
        <x:f>'Historical Trades'!L3975</x:f>
      </x:c>
      <x:c r="M3975" s="0">
        <x:f>'Historical Trades'!M3975</x:f>
      </x:c>
      <x:c r="N3975" s="0">
        <x:f>CLEAN('Historical Trades'!O3975)</x:f>
      </x:c>
      <x:c r="P3975" s="14">
        <x:f>IF(G3975="sell",M3975,-M3975)</x:f>
      </x:c>
      <x:c r="Q3975" s="14">
        <x:f>VLOOKUP(N3975,'Currency Rates'!$A$3:$C$32,3,0)</x:f>
      </x:c>
      <x:c r="R3975" s="0">
        <x:f>IF(A3975="SPUS",0,IF(A3975="FWD",0,P3975/Q3975))</x:f>
      </x:c>
    </x:row>
    <x:row r="3976" spans="1:19" x14ac:dyDescent="0.3">
      <x:c r="A3976" s="0">
        <x:f>'Historical Trades'!A3976</x:f>
      </x:c>
      <x:c r="B3976" s="0">
        <x:f>'Historical Trades'!B3976</x:f>
      </x:c>
      <x:c r="C3976" s="23">
        <x:f>'Historical Trades'!C3976</x:f>
      </x:c>
      <x:c r="D3976" s="0">
        <x:f>'Historical Trades'!D3976</x:f>
      </x:c>
      <x:c r="E3976" s="23">
        <x:f>'Historical Trades'!E3976</x:f>
      </x:c>
      <x:c r="F3976" s="0">
        <x:f>'Historical Trades'!F3976</x:f>
      </x:c>
      <x:c r="G3976" s="0">
        <x:f>'Historical Trades'!G3976</x:f>
      </x:c>
      <x:c r="H3976" s="0">
        <x:f>'Historical Trades'!H3976</x:f>
      </x:c>
      <x:c r="I3976" s="0">
        <x:f>'Historical Trades'!I3976</x:f>
      </x:c>
      <x:c r="J3976" s="0">
        <x:f>'Historical Trades'!J3976</x:f>
      </x:c>
      <x:c r="K3976" s="0">
        <x:f>'Historical Trades'!K3976</x:f>
      </x:c>
      <x:c r="L3976" s="0">
        <x:f>'Historical Trades'!L3976</x:f>
      </x:c>
      <x:c r="M3976" s="0">
        <x:f>'Historical Trades'!M3976</x:f>
      </x:c>
      <x:c r="N3976" s="0">
        <x:f>CLEAN('Historical Trades'!O3976)</x:f>
      </x:c>
      <x:c r="P3976" s="14">
        <x:f>IF(G3976="sell",M3976,-M3976)</x:f>
      </x:c>
      <x:c r="Q3976" s="14">
        <x:f>VLOOKUP(N3976,'Currency Rates'!$A$3:$C$32,3,0)</x:f>
      </x:c>
      <x:c r="R3976" s="0">
        <x:f>IF(A3976="SPUS",0,IF(A3976="FWD",0,P3976/Q3976))</x:f>
      </x:c>
    </x:row>
    <x:row r="3977" spans="1:19" x14ac:dyDescent="0.3">
      <x:c r="A3977" s="0">
        <x:f>'Historical Trades'!A3977</x:f>
      </x:c>
      <x:c r="B3977" s="0">
        <x:f>'Historical Trades'!B3977</x:f>
      </x:c>
      <x:c r="C3977" s="23">
        <x:f>'Historical Trades'!C3977</x:f>
      </x:c>
      <x:c r="D3977" s="0">
        <x:f>'Historical Trades'!D3977</x:f>
      </x:c>
      <x:c r="E3977" s="23">
        <x:f>'Historical Trades'!E3977</x:f>
      </x:c>
      <x:c r="F3977" s="0">
        <x:f>'Historical Trades'!F3977</x:f>
      </x:c>
      <x:c r="G3977" s="0">
        <x:f>'Historical Trades'!G3977</x:f>
      </x:c>
      <x:c r="H3977" s="0">
        <x:f>'Historical Trades'!H3977</x:f>
      </x:c>
      <x:c r="I3977" s="0">
        <x:f>'Historical Trades'!I3977</x:f>
      </x:c>
      <x:c r="J3977" s="0">
        <x:f>'Historical Trades'!J3977</x:f>
      </x:c>
      <x:c r="K3977" s="0">
        <x:f>'Historical Trades'!K3977</x:f>
      </x:c>
      <x:c r="L3977" s="0">
        <x:f>'Historical Trades'!L3977</x:f>
      </x:c>
      <x:c r="M3977" s="0">
        <x:f>'Historical Trades'!M3977</x:f>
      </x:c>
      <x:c r="N3977" s="0">
        <x:f>CLEAN('Historical Trades'!O3977)</x:f>
      </x:c>
      <x:c r="P3977" s="14">
        <x:f>IF(G3977="sell",M3977,-M3977)</x:f>
      </x:c>
      <x:c r="Q3977" s="14">
        <x:f>VLOOKUP(N3977,'Currency Rates'!$A$3:$C$32,3,0)</x:f>
      </x:c>
      <x:c r="R3977" s="0">
        <x:f>IF(A3977="SPUS",0,IF(A3977="FWD",0,P3977/Q3977))</x:f>
      </x:c>
    </x:row>
    <x:row r="3978" spans="1:19" x14ac:dyDescent="0.3">
      <x:c r="A3978" s="0">
        <x:f>'Historical Trades'!A3978</x:f>
      </x:c>
      <x:c r="B3978" s="0">
        <x:f>'Historical Trades'!B3978</x:f>
      </x:c>
      <x:c r="C3978" s="23">
        <x:f>'Historical Trades'!C3978</x:f>
      </x:c>
      <x:c r="D3978" s="0">
        <x:f>'Historical Trades'!D3978</x:f>
      </x:c>
      <x:c r="E3978" s="23">
        <x:f>'Historical Trades'!E3978</x:f>
      </x:c>
      <x:c r="F3978" s="0">
        <x:f>'Historical Trades'!F3978</x:f>
      </x:c>
      <x:c r="G3978" s="0">
        <x:f>'Historical Trades'!G3978</x:f>
      </x:c>
      <x:c r="H3978" s="0">
        <x:f>'Historical Trades'!H3978</x:f>
      </x:c>
      <x:c r="I3978" s="0">
        <x:f>'Historical Trades'!I3978</x:f>
      </x:c>
      <x:c r="J3978" s="0">
        <x:f>'Historical Trades'!J3978</x:f>
      </x:c>
      <x:c r="K3978" s="0">
        <x:f>'Historical Trades'!K3978</x:f>
      </x:c>
      <x:c r="L3978" s="0">
        <x:f>'Historical Trades'!L3978</x:f>
      </x:c>
      <x:c r="M3978" s="0">
        <x:f>'Historical Trades'!M3978</x:f>
      </x:c>
      <x:c r="N3978" s="0">
        <x:f>CLEAN('Historical Trades'!O3978)</x:f>
      </x:c>
      <x:c r="P3978" s="14">
        <x:f>IF(G3978="sell",M3978,-M3978)</x:f>
      </x:c>
      <x:c r="Q3978" s="14">
        <x:f>VLOOKUP(N3978,'Currency Rates'!$A$3:$C$32,3,0)</x:f>
      </x:c>
      <x:c r="R3978" s="0">
        <x:f>IF(A3978="SPUS",0,IF(A3978="FWD",0,P3978/Q3978))</x:f>
      </x:c>
    </x:row>
    <x:row r="3979" spans="1:19" x14ac:dyDescent="0.3">
      <x:c r="A3979" s="0">
        <x:f>'Historical Trades'!A3979</x:f>
      </x:c>
      <x:c r="B3979" s="0">
        <x:f>'Historical Trades'!B3979</x:f>
      </x:c>
      <x:c r="C3979" s="23">
        <x:f>'Historical Trades'!C3979</x:f>
      </x:c>
      <x:c r="D3979" s="0">
        <x:f>'Historical Trades'!D3979</x:f>
      </x:c>
      <x:c r="E3979" s="23">
        <x:f>'Historical Trades'!E3979</x:f>
      </x:c>
      <x:c r="F3979" s="0">
        <x:f>'Historical Trades'!F3979</x:f>
      </x:c>
      <x:c r="G3979" s="0">
        <x:f>'Historical Trades'!G3979</x:f>
      </x:c>
      <x:c r="H3979" s="0">
        <x:f>'Historical Trades'!H3979</x:f>
      </x:c>
      <x:c r="I3979" s="0">
        <x:f>'Historical Trades'!I3979</x:f>
      </x:c>
      <x:c r="J3979" s="0">
        <x:f>'Historical Trades'!J3979</x:f>
      </x:c>
      <x:c r="K3979" s="0">
        <x:f>'Historical Trades'!K3979</x:f>
      </x:c>
      <x:c r="L3979" s="0">
        <x:f>'Historical Trades'!L3979</x:f>
      </x:c>
      <x:c r="M3979" s="0">
        <x:f>'Historical Trades'!M3979</x:f>
      </x:c>
      <x:c r="N3979" s="0">
        <x:f>CLEAN('Historical Trades'!O3979)</x:f>
      </x:c>
      <x:c r="P3979" s="14">
        <x:f>IF(G3979="sell",M3979,-M3979)</x:f>
      </x:c>
      <x:c r="Q3979" s="14">
        <x:f>VLOOKUP(N3979,'Currency Rates'!$A$3:$C$32,3,0)</x:f>
      </x:c>
      <x:c r="R3979" s="0">
        <x:f>IF(A3979="SPUS",0,IF(A3979="FWD",0,P3979/Q3979))</x:f>
      </x:c>
    </x:row>
    <x:row r="3980" spans="1:19" x14ac:dyDescent="0.3">
      <x:c r="A3980" s="0">
        <x:f>'Historical Trades'!A3980</x:f>
      </x:c>
      <x:c r="B3980" s="0">
        <x:f>'Historical Trades'!B3980</x:f>
      </x:c>
      <x:c r="C3980" s="23">
        <x:f>'Historical Trades'!C3980</x:f>
      </x:c>
      <x:c r="D3980" s="0">
        <x:f>'Historical Trades'!D3980</x:f>
      </x:c>
      <x:c r="E3980" s="23">
        <x:f>'Historical Trades'!E3980</x:f>
      </x:c>
      <x:c r="F3980" s="0">
        <x:f>'Historical Trades'!F3980</x:f>
      </x:c>
      <x:c r="G3980" s="0">
        <x:f>'Historical Trades'!G3980</x:f>
      </x:c>
      <x:c r="H3980" s="0">
        <x:f>'Historical Trades'!H3980</x:f>
      </x:c>
      <x:c r="I3980" s="0">
        <x:f>'Historical Trades'!I3980</x:f>
      </x:c>
      <x:c r="J3980" s="0">
        <x:f>'Historical Trades'!J3980</x:f>
      </x:c>
      <x:c r="K3980" s="0">
        <x:f>'Historical Trades'!K3980</x:f>
      </x:c>
      <x:c r="L3980" s="0">
        <x:f>'Historical Trades'!L3980</x:f>
      </x:c>
      <x:c r="M3980" s="0">
        <x:f>'Historical Trades'!M3980</x:f>
      </x:c>
      <x:c r="N3980" s="0">
        <x:f>CLEAN('Historical Trades'!O3980)</x:f>
      </x:c>
      <x:c r="P3980" s="14">
        <x:f>IF(G3980="sell",M3980,-M3980)</x:f>
      </x:c>
      <x:c r="Q3980" s="14">
        <x:f>VLOOKUP(N3980,'Currency Rates'!$A$3:$C$32,3,0)</x:f>
      </x:c>
      <x:c r="R3980" s="0">
        <x:f>IF(A3980="SPUS",0,IF(A3980="FWD",0,P3980/Q3980))</x:f>
      </x:c>
    </x:row>
    <x:row r="3981" spans="1:19" x14ac:dyDescent="0.3">
      <x:c r="A3981" s="0">
        <x:f>'Historical Trades'!A3981</x:f>
      </x:c>
      <x:c r="B3981" s="0">
        <x:f>'Historical Trades'!B3981</x:f>
      </x:c>
      <x:c r="C3981" s="23">
        <x:f>'Historical Trades'!C3981</x:f>
      </x:c>
      <x:c r="D3981" s="0">
        <x:f>'Historical Trades'!D3981</x:f>
      </x:c>
      <x:c r="E3981" s="23">
        <x:f>'Historical Trades'!E3981</x:f>
      </x:c>
      <x:c r="F3981" s="0">
        <x:f>'Historical Trades'!F3981</x:f>
      </x:c>
      <x:c r="G3981" s="0">
        <x:f>'Historical Trades'!G3981</x:f>
      </x:c>
      <x:c r="H3981" s="0">
        <x:f>'Historical Trades'!H3981</x:f>
      </x:c>
      <x:c r="I3981" s="0">
        <x:f>'Historical Trades'!I3981</x:f>
      </x:c>
      <x:c r="J3981" s="0">
        <x:f>'Historical Trades'!J3981</x:f>
      </x:c>
      <x:c r="K3981" s="0">
        <x:f>'Historical Trades'!K3981</x:f>
      </x:c>
      <x:c r="L3981" s="0">
        <x:f>'Historical Trades'!L3981</x:f>
      </x:c>
      <x:c r="M3981" s="0">
        <x:f>'Historical Trades'!M3981</x:f>
      </x:c>
      <x:c r="N3981" s="0">
        <x:f>CLEAN('Historical Trades'!O3981)</x:f>
      </x:c>
      <x:c r="P3981" s="14">
        <x:f>IF(G3981="sell",M3981,-M3981)</x:f>
      </x:c>
      <x:c r="Q3981" s="14">
        <x:f>VLOOKUP(N3981,'Currency Rates'!$A$3:$C$32,3,0)</x:f>
      </x:c>
      <x:c r="R3981" s="0">
        <x:f>IF(A3981="SPUS",0,IF(A3981="FWD",0,P3981/Q3981))</x:f>
      </x:c>
    </x:row>
    <x:row r="3982" spans="1:19" x14ac:dyDescent="0.3">
      <x:c r="A3982" s="0">
        <x:f>'Historical Trades'!A3982</x:f>
      </x:c>
      <x:c r="B3982" s="0">
        <x:f>'Historical Trades'!B3982</x:f>
      </x:c>
      <x:c r="C3982" s="23">
        <x:f>'Historical Trades'!C3982</x:f>
      </x:c>
      <x:c r="D3982" s="0">
        <x:f>'Historical Trades'!D3982</x:f>
      </x:c>
      <x:c r="E3982" s="23">
        <x:f>'Historical Trades'!E3982</x:f>
      </x:c>
      <x:c r="F3982" s="0">
        <x:f>'Historical Trades'!F3982</x:f>
      </x:c>
      <x:c r="G3982" s="0">
        <x:f>'Historical Trades'!G3982</x:f>
      </x:c>
      <x:c r="H3982" s="0">
        <x:f>'Historical Trades'!H3982</x:f>
      </x:c>
      <x:c r="I3982" s="0">
        <x:f>'Historical Trades'!I3982</x:f>
      </x:c>
      <x:c r="J3982" s="0">
        <x:f>'Historical Trades'!J3982</x:f>
      </x:c>
      <x:c r="K3982" s="0">
        <x:f>'Historical Trades'!K3982</x:f>
      </x:c>
      <x:c r="L3982" s="0">
        <x:f>'Historical Trades'!L3982</x:f>
      </x:c>
      <x:c r="M3982" s="0">
        <x:f>'Historical Trades'!M3982</x:f>
      </x:c>
      <x:c r="N3982" s="0">
        <x:f>CLEAN('Historical Trades'!O3982)</x:f>
      </x:c>
      <x:c r="P3982" s="14">
        <x:f>IF(G3982="sell",M3982,-M3982)</x:f>
      </x:c>
      <x:c r="Q3982" s="14">
        <x:f>VLOOKUP(N3982,'Currency Rates'!$A$3:$C$32,3,0)</x:f>
      </x:c>
      <x:c r="R3982" s="0">
        <x:f>IF(A3982="SPUS",0,IF(A3982="FWD",0,P3982/Q3982))</x:f>
      </x:c>
    </x:row>
    <x:row r="3983" spans="1:19" x14ac:dyDescent="0.3">
      <x:c r="A3983" s="0">
        <x:f>'Historical Trades'!A3983</x:f>
      </x:c>
      <x:c r="B3983" s="0">
        <x:f>'Historical Trades'!B3983</x:f>
      </x:c>
      <x:c r="C3983" s="23">
        <x:f>'Historical Trades'!C3983</x:f>
      </x:c>
      <x:c r="D3983" s="0">
        <x:f>'Historical Trades'!D3983</x:f>
      </x:c>
      <x:c r="E3983" s="23">
        <x:f>'Historical Trades'!E3983</x:f>
      </x:c>
      <x:c r="F3983" s="0">
        <x:f>'Historical Trades'!F3983</x:f>
      </x:c>
      <x:c r="G3983" s="0">
        <x:f>'Historical Trades'!G3983</x:f>
      </x:c>
      <x:c r="H3983" s="0">
        <x:f>'Historical Trades'!H3983</x:f>
      </x:c>
      <x:c r="I3983" s="0">
        <x:f>'Historical Trades'!I3983</x:f>
      </x:c>
      <x:c r="J3983" s="0">
        <x:f>'Historical Trades'!J3983</x:f>
      </x:c>
      <x:c r="K3983" s="0">
        <x:f>'Historical Trades'!K3983</x:f>
      </x:c>
      <x:c r="L3983" s="0">
        <x:f>'Historical Trades'!L3983</x:f>
      </x:c>
      <x:c r="M3983" s="0">
        <x:f>'Historical Trades'!M3983</x:f>
      </x:c>
      <x:c r="N3983" s="0">
        <x:f>CLEAN('Historical Trades'!O3983)</x:f>
      </x:c>
      <x:c r="P3983" s="14">
        <x:f>IF(G3983="sell",M3983,-M3983)</x:f>
      </x:c>
      <x:c r="Q3983" s="14">
        <x:f>VLOOKUP(N3983,'Currency Rates'!$A$3:$C$32,3,0)</x:f>
      </x:c>
      <x:c r="R3983" s="0">
        <x:f>IF(A3983="SPUS",0,IF(A3983="FWD",0,P3983/Q3983))</x:f>
      </x:c>
    </x:row>
    <x:row r="3984" spans="1:19" x14ac:dyDescent="0.3">
      <x:c r="A3984" s="0">
        <x:f>'Historical Trades'!A3984</x:f>
      </x:c>
      <x:c r="B3984" s="0">
        <x:f>'Historical Trades'!B3984</x:f>
      </x:c>
      <x:c r="C3984" s="23">
        <x:f>'Historical Trades'!C3984</x:f>
      </x:c>
      <x:c r="D3984" s="0">
        <x:f>'Historical Trades'!D3984</x:f>
      </x:c>
      <x:c r="E3984" s="23">
        <x:f>'Historical Trades'!E3984</x:f>
      </x:c>
      <x:c r="F3984" s="0">
        <x:f>'Historical Trades'!F3984</x:f>
      </x:c>
      <x:c r="G3984" s="0">
        <x:f>'Historical Trades'!G3984</x:f>
      </x:c>
      <x:c r="H3984" s="0">
        <x:f>'Historical Trades'!H3984</x:f>
      </x:c>
      <x:c r="I3984" s="0">
        <x:f>'Historical Trades'!I3984</x:f>
      </x:c>
      <x:c r="J3984" s="0">
        <x:f>'Historical Trades'!J3984</x:f>
      </x:c>
      <x:c r="K3984" s="0">
        <x:f>'Historical Trades'!K3984</x:f>
      </x:c>
      <x:c r="L3984" s="0">
        <x:f>'Historical Trades'!L3984</x:f>
      </x:c>
      <x:c r="M3984" s="0">
        <x:f>'Historical Trades'!M3984</x:f>
      </x:c>
      <x:c r="N3984" s="0">
        <x:f>CLEAN('Historical Trades'!O3984)</x:f>
      </x:c>
      <x:c r="P3984" s="14">
        <x:f>IF(G3984="sell",M3984,-M3984)</x:f>
      </x:c>
      <x:c r="Q3984" s="14">
        <x:f>VLOOKUP(N3984,'Currency Rates'!$A$3:$C$32,3,0)</x:f>
      </x:c>
      <x:c r="R3984" s="0">
        <x:f>IF(A3984="SPUS",0,IF(A3984="FWD",0,P3984/Q3984))</x:f>
      </x:c>
    </x:row>
    <x:row r="3985" spans="1:19" x14ac:dyDescent="0.3">
      <x:c r="A3985" s="0">
        <x:f>'Historical Trades'!A3985</x:f>
      </x:c>
      <x:c r="B3985" s="0">
        <x:f>'Historical Trades'!B3985</x:f>
      </x:c>
      <x:c r="C3985" s="23">
        <x:f>'Historical Trades'!C3985</x:f>
      </x:c>
      <x:c r="D3985" s="0">
        <x:f>'Historical Trades'!D3985</x:f>
      </x:c>
      <x:c r="E3985" s="23">
        <x:f>'Historical Trades'!E3985</x:f>
      </x:c>
      <x:c r="F3985" s="0">
        <x:f>'Historical Trades'!F3985</x:f>
      </x:c>
      <x:c r="G3985" s="0">
        <x:f>'Historical Trades'!G3985</x:f>
      </x:c>
      <x:c r="H3985" s="0">
        <x:f>'Historical Trades'!H3985</x:f>
      </x:c>
      <x:c r="I3985" s="0">
        <x:f>'Historical Trades'!I3985</x:f>
      </x:c>
      <x:c r="J3985" s="0">
        <x:f>'Historical Trades'!J3985</x:f>
      </x:c>
      <x:c r="K3985" s="0">
        <x:f>'Historical Trades'!K3985</x:f>
      </x:c>
      <x:c r="L3985" s="0">
        <x:f>'Historical Trades'!L3985</x:f>
      </x:c>
      <x:c r="M3985" s="0">
        <x:f>'Historical Trades'!M3985</x:f>
      </x:c>
      <x:c r="N3985" s="0">
        <x:f>CLEAN('Historical Trades'!O3985)</x:f>
      </x:c>
      <x:c r="P3985" s="14">
        <x:f>IF(G3985="sell",M3985,-M3985)</x:f>
      </x:c>
      <x:c r="Q3985" s="14">
        <x:f>VLOOKUP(N3985,'Currency Rates'!$A$3:$C$32,3,0)</x:f>
      </x:c>
      <x:c r="R3985" s="0">
        <x:f>IF(A3985="SPUS",0,IF(A3985="FWD",0,P3985/Q3985))</x:f>
      </x:c>
    </x:row>
    <x:row r="3986" spans="1:19" x14ac:dyDescent="0.3">
      <x:c r="A3986" s="0">
        <x:f>'Historical Trades'!A3986</x:f>
      </x:c>
      <x:c r="B3986" s="0">
        <x:f>'Historical Trades'!B3986</x:f>
      </x:c>
      <x:c r="C3986" s="23">
        <x:f>'Historical Trades'!C3986</x:f>
      </x:c>
      <x:c r="D3986" s="0">
        <x:f>'Historical Trades'!D3986</x:f>
      </x:c>
      <x:c r="E3986" s="23">
        <x:f>'Historical Trades'!E3986</x:f>
      </x:c>
      <x:c r="F3986" s="0">
        <x:f>'Historical Trades'!F3986</x:f>
      </x:c>
      <x:c r="G3986" s="0">
        <x:f>'Historical Trades'!G3986</x:f>
      </x:c>
      <x:c r="H3986" s="0">
        <x:f>'Historical Trades'!H3986</x:f>
      </x:c>
      <x:c r="I3986" s="0">
        <x:f>'Historical Trades'!I3986</x:f>
      </x:c>
      <x:c r="J3986" s="0">
        <x:f>'Historical Trades'!J3986</x:f>
      </x:c>
      <x:c r="K3986" s="0">
        <x:f>'Historical Trades'!K3986</x:f>
      </x:c>
      <x:c r="L3986" s="0">
        <x:f>'Historical Trades'!L3986</x:f>
      </x:c>
      <x:c r="M3986" s="0">
        <x:f>'Historical Trades'!M3986</x:f>
      </x:c>
      <x:c r="N3986" s="0">
        <x:f>CLEAN('Historical Trades'!O3986)</x:f>
      </x:c>
      <x:c r="P3986" s="14">
        <x:f>IF(G3986="sell",M3986,-M3986)</x:f>
      </x:c>
      <x:c r="Q3986" s="14">
        <x:f>VLOOKUP(N3986,'Currency Rates'!$A$3:$C$32,3,0)</x:f>
      </x:c>
      <x:c r="R3986" s="0">
        <x:f>IF(A3986="SPUS",0,IF(A3986="FWD",0,P3986/Q3986))</x:f>
      </x:c>
    </x:row>
    <x:row r="3987" spans="1:19" x14ac:dyDescent="0.3">
      <x:c r="A3987" s="0">
        <x:f>'Historical Trades'!A3987</x:f>
      </x:c>
      <x:c r="B3987" s="0">
        <x:f>'Historical Trades'!B3987</x:f>
      </x:c>
      <x:c r="C3987" s="23">
        <x:f>'Historical Trades'!C3987</x:f>
      </x:c>
      <x:c r="D3987" s="0">
        <x:f>'Historical Trades'!D3987</x:f>
      </x:c>
      <x:c r="E3987" s="23">
        <x:f>'Historical Trades'!E3987</x:f>
      </x:c>
      <x:c r="F3987" s="0">
        <x:f>'Historical Trades'!F3987</x:f>
      </x:c>
      <x:c r="G3987" s="0">
        <x:f>'Historical Trades'!G3987</x:f>
      </x:c>
      <x:c r="H3987" s="0">
        <x:f>'Historical Trades'!H3987</x:f>
      </x:c>
      <x:c r="I3987" s="0">
        <x:f>'Historical Trades'!I3987</x:f>
      </x:c>
      <x:c r="J3987" s="0">
        <x:f>'Historical Trades'!J3987</x:f>
      </x:c>
      <x:c r="K3987" s="0">
        <x:f>'Historical Trades'!K3987</x:f>
      </x:c>
      <x:c r="L3987" s="0">
        <x:f>'Historical Trades'!L3987</x:f>
      </x:c>
      <x:c r="M3987" s="0">
        <x:f>'Historical Trades'!M3987</x:f>
      </x:c>
      <x:c r="N3987" s="0">
        <x:f>CLEAN('Historical Trades'!O3987)</x:f>
      </x:c>
      <x:c r="P3987" s="14">
        <x:f>IF(G3987="sell",M3987,-M3987)</x:f>
      </x:c>
      <x:c r="Q3987" s="14">
        <x:f>VLOOKUP(N3987,'Currency Rates'!$A$3:$C$32,3,0)</x:f>
      </x:c>
      <x:c r="R3987" s="0">
        <x:f>IF(A3987="SPUS",0,IF(A3987="FWD",0,P3987/Q3987))</x:f>
      </x:c>
    </x:row>
    <x:row r="3988" spans="1:19" x14ac:dyDescent="0.3">
      <x:c r="A3988" s="0">
        <x:f>'Historical Trades'!A3988</x:f>
      </x:c>
      <x:c r="B3988" s="0">
        <x:f>'Historical Trades'!B3988</x:f>
      </x:c>
      <x:c r="C3988" s="23">
        <x:f>'Historical Trades'!C3988</x:f>
      </x:c>
      <x:c r="D3988" s="0">
        <x:f>'Historical Trades'!D3988</x:f>
      </x:c>
      <x:c r="E3988" s="23">
        <x:f>'Historical Trades'!E3988</x:f>
      </x:c>
      <x:c r="F3988" s="0">
        <x:f>'Historical Trades'!F3988</x:f>
      </x:c>
      <x:c r="G3988" s="0">
        <x:f>'Historical Trades'!G3988</x:f>
      </x:c>
      <x:c r="H3988" s="0">
        <x:f>'Historical Trades'!H3988</x:f>
      </x:c>
      <x:c r="I3988" s="0">
        <x:f>'Historical Trades'!I3988</x:f>
      </x:c>
      <x:c r="J3988" s="0">
        <x:f>'Historical Trades'!J3988</x:f>
      </x:c>
      <x:c r="K3988" s="0">
        <x:f>'Historical Trades'!K3988</x:f>
      </x:c>
      <x:c r="L3988" s="0">
        <x:f>'Historical Trades'!L3988</x:f>
      </x:c>
      <x:c r="M3988" s="0">
        <x:f>'Historical Trades'!M3988</x:f>
      </x:c>
      <x:c r="N3988" s="0">
        <x:f>CLEAN('Historical Trades'!O3988)</x:f>
      </x:c>
      <x:c r="P3988" s="14">
        <x:f>IF(G3988="sell",M3988,-M3988)</x:f>
      </x:c>
      <x:c r="Q3988" s="14">
        <x:f>VLOOKUP(N3988,'Currency Rates'!$A$3:$C$32,3,0)</x:f>
      </x:c>
      <x:c r="R3988" s="0">
        <x:f>IF(A3988="SPUS",0,IF(A3988="FWD",0,P3988/Q3988))</x:f>
      </x:c>
    </x:row>
    <x:row r="3989" spans="1:19" x14ac:dyDescent="0.3">
      <x:c r="A3989" s="0">
        <x:f>'Historical Trades'!A3989</x:f>
      </x:c>
      <x:c r="B3989" s="0">
        <x:f>'Historical Trades'!B3989</x:f>
      </x:c>
      <x:c r="C3989" s="23">
        <x:f>'Historical Trades'!C3989</x:f>
      </x:c>
      <x:c r="D3989" s="0">
        <x:f>'Historical Trades'!D3989</x:f>
      </x:c>
      <x:c r="E3989" s="23">
        <x:f>'Historical Trades'!E3989</x:f>
      </x:c>
      <x:c r="F3989" s="0">
        <x:f>'Historical Trades'!F3989</x:f>
      </x:c>
      <x:c r="G3989" s="0">
        <x:f>'Historical Trades'!G3989</x:f>
      </x:c>
      <x:c r="H3989" s="0">
        <x:f>'Historical Trades'!H3989</x:f>
      </x:c>
      <x:c r="I3989" s="0">
        <x:f>'Historical Trades'!I3989</x:f>
      </x:c>
      <x:c r="J3989" s="0">
        <x:f>'Historical Trades'!J3989</x:f>
      </x:c>
      <x:c r="K3989" s="0">
        <x:f>'Historical Trades'!K3989</x:f>
      </x:c>
      <x:c r="L3989" s="0">
        <x:f>'Historical Trades'!L3989</x:f>
      </x:c>
      <x:c r="M3989" s="0">
        <x:f>'Historical Trades'!M3989</x:f>
      </x:c>
      <x:c r="N3989" s="0">
        <x:f>CLEAN('Historical Trades'!O3989)</x:f>
      </x:c>
      <x:c r="P3989" s="14">
        <x:f>IF(G3989="sell",M3989,-M3989)</x:f>
      </x:c>
      <x:c r="Q3989" s="14">
        <x:f>VLOOKUP(N3989,'Currency Rates'!$A$3:$C$32,3,0)</x:f>
      </x:c>
      <x:c r="R3989" s="0">
        <x:f>IF(A3989="SPUS",0,IF(A3989="FWD",0,P3989/Q3989))</x:f>
      </x:c>
    </x:row>
    <x:row r="3990" spans="1:19" x14ac:dyDescent="0.3">
      <x:c r="A3990" s="0">
        <x:f>'Historical Trades'!A3990</x:f>
      </x:c>
      <x:c r="B3990" s="0">
        <x:f>'Historical Trades'!B3990</x:f>
      </x:c>
      <x:c r="C3990" s="23">
        <x:f>'Historical Trades'!C3990</x:f>
      </x:c>
      <x:c r="D3990" s="0">
        <x:f>'Historical Trades'!D3990</x:f>
      </x:c>
      <x:c r="E3990" s="23">
        <x:f>'Historical Trades'!E3990</x:f>
      </x:c>
      <x:c r="F3990" s="0">
        <x:f>'Historical Trades'!F3990</x:f>
      </x:c>
      <x:c r="G3990" s="0">
        <x:f>'Historical Trades'!G3990</x:f>
      </x:c>
      <x:c r="H3990" s="0">
        <x:f>'Historical Trades'!H3990</x:f>
      </x:c>
      <x:c r="I3990" s="0">
        <x:f>'Historical Trades'!I3990</x:f>
      </x:c>
      <x:c r="J3990" s="0">
        <x:f>'Historical Trades'!J3990</x:f>
      </x:c>
      <x:c r="K3990" s="0">
        <x:f>'Historical Trades'!K3990</x:f>
      </x:c>
      <x:c r="L3990" s="0">
        <x:f>'Historical Trades'!L3990</x:f>
      </x:c>
      <x:c r="M3990" s="0">
        <x:f>'Historical Trades'!M3990</x:f>
      </x:c>
      <x:c r="N3990" s="0">
        <x:f>CLEAN('Historical Trades'!O3990)</x:f>
      </x:c>
      <x:c r="P3990" s="14">
        <x:f>IF(G3990="sell",M3990,-M3990)</x:f>
      </x:c>
      <x:c r="Q3990" s="14">
        <x:f>VLOOKUP(N3990,'Currency Rates'!$A$3:$C$32,3,0)</x:f>
      </x:c>
      <x:c r="R3990" s="0">
        <x:f>IF(A3990="SPUS",0,IF(A3990="FWD",0,P3990/Q3990))</x:f>
      </x:c>
    </x:row>
    <x:row r="3991" spans="1:19" x14ac:dyDescent="0.3">
      <x:c r="A3991" s="0">
        <x:f>'Historical Trades'!A3991</x:f>
      </x:c>
      <x:c r="B3991" s="0">
        <x:f>'Historical Trades'!B3991</x:f>
      </x:c>
      <x:c r="C3991" s="23">
        <x:f>'Historical Trades'!C3991</x:f>
      </x:c>
      <x:c r="D3991" s="0">
        <x:f>'Historical Trades'!D3991</x:f>
      </x:c>
      <x:c r="E3991" s="23">
        <x:f>'Historical Trades'!E3991</x:f>
      </x:c>
      <x:c r="F3991" s="0">
        <x:f>'Historical Trades'!F3991</x:f>
      </x:c>
      <x:c r="G3991" s="0">
        <x:f>'Historical Trades'!G3991</x:f>
      </x:c>
      <x:c r="H3991" s="0">
        <x:f>'Historical Trades'!H3991</x:f>
      </x:c>
      <x:c r="I3991" s="0">
        <x:f>'Historical Trades'!I3991</x:f>
      </x:c>
      <x:c r="J3991" s="0">
        <x:f>'Historical Trades'!J3991</x:f>
      </x:c>
      <x:c r="K3991" s="0">
        <x:f>'Historical Trades'!K3991</x:f>
      </x:c>
      <x:c r="L3991" s="0">
        <x:f>'Historical Trades'!L3991</x:f>
      </x:c>
      <x:c r="M3991" s="0">
        <x:f>'Historical Trades'!M3991</x:f>
      </x:c>
      <x:c r="N3991" s="0">
        <x:f>CLEAN('Historical Trades'!O3991)</x:f>
      </x:c>
      <x:c r="P3991" s="14">
        <x:f>IF(G3991="sell",M3991,-M3991)</x:f>
      </x:c>
      <x:c r="Q3991" s="14">
        <x:f>VLOOKUP(N3991,'Currency Rates'!$A$3:$C$32,3,0)</x:f>
      </x:c>
      <x:c r="R3991" s="0">
        <x:f>IF(A3991="SPUS",0,IF(A3991="FWD",0,P3991/Q3991))</x:f>
      </x:c>
    </x:row>
    <x:row r="3992" spans="1:19" x14ac:dyDescent="0.3">
      <x:c r="A3992" s="0">
        <x:f>'Historical Trades'!A3992</x:f>
      </x:c>
      <x:c r="B3992" s="0">
        <x:f>'Historical Trades'!B3992</x:f>
      </x:c>
      <x:c r="C3992" s="23">
        <x:f>'Historical Trades'!C3992</x:f>
      </x:c>
      <x:c r="D3992" s="0">
        <x:f>'Historical Trades'!D3992</x:f>
      </x:c>
      <x:c r="E3992" s="23">
        <x:f>'Historical Trades'!E3992</x:f>
      </x:c>
      <x:c r="F3992" s="0">
        <x:f>'Historical Trades'!F3992</x:f>
      </x:c>
      <x:c r="G3992" s="0">
        <x:f>'Historical Trades'!G3992</x:f>
      </x:c>
      <x:c r="H3992" s="0">
        <x:f>'Historical Trades'!H3992</x:f>
      </x:c>
      <x:c r="I3992" s="0">
        <x:f>'Historical Trades'!I3992</x:f>
      </x:c>
      <x:c r="J3992" s="0">
        <x:f>'Historical Trades'!J3992</x:f>
      </x:c>
      <x:c r="K3992" s="0">
        <x:f>'Historical Trades'!K3992</x:f>
      </x:c>
      <x:c r="L3992" s="0">
        <x:f>'Historical Trades'!L3992</x:f>
      </x:c>
      <x:c r="M3992" s="0">
        <x:f>'Historical Trades'!M3992</x:f>
      </x:c>
      <x:c r="N3992" s="0">
        <x:f>CLEAN('Historical Trades'!O3992)</x:f>
      </x:c>
      <x:c r="P3992" s="14">
        <x:f>IF(G3992="sell",M3992,-M3992)</x:f>
      </x:c>
      <x:c r="Q3992" s="14">
        <x:f>VLOOKUP(N3992,'Currency Rates'!$A$3:$C$32,3,0)</x:f>
      </x:c>
      <x:c r="R3992" s="0">
        <x:f>IF(A3992="SPUS",0,IF(A3992="FWD",0,P3992/Q3992))</x:f>
      </x:c>
    </x:row>
    <x:row r="3993" spans="1:19" x14ac:dyDescent="0.3">
      <x:c r="A3993" s="0">
        <x:f>'Historical Trades'!A3993</x:f>
      </x:c>
      <x:c r="B3993" s="0">
        <x:f>'Historical Trades'!B3993</x:f>
      </x:c>
      <x:c r="C3993" s="23">
        <x:f>'Historical Trades'!C3993</x:f>
      </x:c>
      <x:c r="D3993" s="0">
        <x:f>'Historical Trades'!D3993</x:f>
      </x:c>
      <x:c r="E3993" s="23">
        <x:f>'Historical Trades'!E3993</x:f>
      </x:c>
      <x:c r="F3993" s="0">
        <x:f>'Historical Trades'!F3993</x:f>
      </x:c>
      <x:c r="G3993" s="0">
        <x:f>'Historical Trades'!G3993</x:f>
      </x:c>
      <x:c r="H3993" s="0">
        <x:f>'Historical Trades'!H3993</x:f>
      </x:c>
      <x:c r="I3993" s="0">
        <x:f>'Historical Trades'!I3993</x:f>
      </x:c>
      <x:c r="J3993" s="0">
        <x:f>'Historical Trades'!J3993</x:f>
      </x:c>
      <x:c r="K3993" s="0">
        <x:f>'Historical Trades'!K3993</x:f>
      </x:c>
      <x:c r="L3993" s="0">
        <x:f>'Historical Trades'!L3993</x:f>
      </x:c>
      <x:c r="M3993" s="0">
        <x:f>'Historical Trades'!M3993</x:f>
      </x:c>
      <x:c r="N3993" s="0">
        <x:f>CLEAN('Historical Trades'!O3993)</x:f>
      </x:c>
      <x:c r="P3993" s="14">
        <x:f>IF(G3993="sell",M3993,-M3993)</x:f>
      </x:c>
      <x:c r="Q3993" s="14">
        <x:f>VLOOKUP(N3993,'Currency Rates'!$A$3:$C$32,3,0)</x:f>
      </x:c>
      <x:c r="R3993" s="0">
        <x:f>IF(A3993="SPUS",0,IF(A3993="FWD",0,P3993/Q3993))</x:f>
      </x:c>
    </x:row>
    <x:row r="3994" spans="1:19" x14ac:dyDescent="0.3">
      <x:c r="A3994" s="0">
        <x:f>'Historical Trades'!A3994</x:f>
      </x:c>
      <x:c r="B3994" s="0">
        <x:f>'Historical Trades'!B3994</x:f>
      </x:c>
      <x:c r="C3994" s="23">
        <x:f>'Historical Trades'!C3994</x:f>
      </x:c>
      <x:c r="D3994" s="0">
        <x:f>'Historical Trades'!D3994</x:f>
      </x:c>
      <x:c r="E3994" s="23">
        <x:f>'Historical Trades'!E3994</x:f>
      </x:c>
      <x:c r="F3994" s="0">
        <x:f>'Historical Trades'!F3994</x:f>
      </x:c>
      <x:c r="G3994" s="0">
        <x:f>'Historical Trades'!G3994</x:f>
      </x:c>
      <x:c r="H3994" s="0">
        <x:f>'Historical Trades'!H3994</x:f>
      </x:c>
      <x:c r="I3994" s="0">
        <x:f>'Historical Trades'!I3994</x:f>
      </x:c>
      <x:c r="J3994" s="0">
        <x:f>'Historical Trades'!J3994</x:f>
      </x:c>
      <x:c r="K3994" s="0">
        <x:f>'Historical Trades'!K3994</x:f>
      </x:c>
      <x:c r="L3994" s="0">
        <x:f>'Historical Trades'!L3994</x:f>
      </x:c>
      <x:c r="M3994" s="0">
        <x:f>'Historical Trades'!M3994</x:f>
      </x:c>
      <x:c r="N3994" s="0">
        <x:f>CLEAN('Historical Trades'!O3994)</x:f>
      </x:c>
      <x:c r="P3994" s="14">
        <x:f>IF(G3994="sell",M3994,-M3994)</x:f>
      </x:c>
      <x:c r="Q3994" s="14">
        <x:f>VLOOKUP(N3994,'Currency Rates'!$A$3:$C$32,3,0)</x:f>
      </x:c>
      <x:c r="R3994" s="0">
        <x:f>IF(A3994="SPUS",0,IF(A3994="FWD",0,P3994/Q3994))</x:f>
      </x:c>
    </x:row>
    <x:row r="3995" spans="1:19" x14ac:dyDescent="0.3">
      <x:c r="A3995" s="0">
        <x:f>'Historical Trades'!A3995</x:f>
      </x:c>
      <x:c r="B3995" s="0">
        <x:f>'Historical Trades'!B3995</x:f>
      </x:c>
      <x:c r="C3995" s="23">
        <x:f>'Historical Trades'!C3995</x:f>
      </x:c>
      <x:c r="D3995" s="0">
        <x:f>'Historical Trades'!D3995</x:f>
      </x:c>
      <x:c r="E3995" s="23">
        <x:f>'Historical Trades'!E3995</x:f>
      </x:c>
      <x:c r="F3995" s="0">
        <x:f>'Historical Trades'!F3995</x:f>
      </x:c>
      <x:c r="G3995" s="0">
        <x:f>'Historical Trades'!G3995</x:f>
      </x:c>
      <x:c r="H3995" s="0">
        <x:f>'Historical Trades'!H3995</x:f>
      </x:c>
      <x:c r="I3995" s="0">
        <x:f>'Historical Trades'!I3995</x:f>
      </x:c>
      <x:c r="J3995" s="0">
        <x:f>'Historical Trades'!J3995</x:f>
      </x:c>
      <x:c r="K3995" s="0">
        <x:f>'Historical Trades'!K3995</x:f>
      </x:c>
      <x:c r="L3995" s="0">
        <x:f>'Historical Trades'!L3995</x:f>
      </x:c>
      <x:c r="M3995" s="0">
        <x:f>'Historical Trades'!M3995</x:f>
      </x:c>
      <x:c r="N3995" s="0">
        <x:f>CLEAN('Historical Trades'!O3995)</x:f>
      </x:c>
      <x:c r="P3995" s="14">
        <x:f>IF(G3995="sell",M3995,-M3995)</x:f>
      </x:c>
      <x:c r="Q3995" s="14">
        <x:f>VLOOKUP(N3995,'Currency Rates'!$A$3:$C$32,3,0)</x:f>
      </x:c>
      <x:c r="R3995" s="0">
        <x:f>IF(A3995="SPUS",0,IF(A3995="FWD",0,P3995/Q3995))</x:f>
      </x:c>
    </x:row>
    <x:row r="3996" spans="1:19" x14ac:dyDescent="0.3">
      <x:c r="A3996" s="0">
        <x:f>'Historical Trades'!A3996</x:f>
      </x:c>
      <x:c r="B3996" s="0">
        <x:f>'Historical Trades'!B3996</x:f>
      </x:c>
      <x:c r="C3996" s="23">
        <x:f>'Historical Trades'!C3996</x:f>
      </x:c>
      <x:c r="D3996" s="0">
        <x:f>'Historical Trades'!D3996</x:f>
      </x:c>
      <x:c r="E3996" s="23">
        <x:f>'Historical Trades'!E3996</x:f>
      </x:c>
      <x:c r="F3996" s="0">
        <x:f>'Historical Trades'!F3996</x:f>
      </x:c>
      <x:c r="G3996" s="0">
        <x:f>'Historical Trades'!G3996</x:f>
      </x:c>
      <x:c r="H3996" s="0">
        <x:f>'Historical Trades'!H3996</x:f>
      </x:c>
      <x:c r="I3996" s="0">
        <x:f>'Historical Trades'!I3996</x:f>
      </x:c>
      <x:c r="J3996" s="0">
        <x:f>'Historical Trades'!J3996</x:f>
      </x:c>
      <x:c r="K3996" s="0">
        <x:f>'Historical Trades'!K3996</x:f>
      </x:c>
      <x:c r="L3996" s="0">
        <x:f>'Historical Trades'!L3996</x:f>
      </x:c>
      <x:c r="M3996" s="0">
        <x:f>'Historical Trades'!M3996</x:f>
      </x:c>
      <x:c r="N3996" s="0">
        <x:f>CLEAN('Historical Trades'!O3996)</x:f>
      </x:c>
      <x:c r="P3996" s="14">
        <x:f>IF(G3996="sell",M3996,-M3996)</x:f>
      </x:c>
      <x:c r="Q3996" s="14">
        <x:f>VLOOKUP(N3996,'Currency Rates'!$A$3:$C$32,3,0)</x:f>
      </x:c>
      <x:c r="R3996" s="0">
        <x:f>IF(A3996="SPUS",0,IF(A3996="FWD",0,P3996/Q3996))</x:f>
      </x:c>
    </x:row>
    <x:row r="3997" spans="1:19" x14ac:dyDescent="0.3">
      <x:c r="A3997" s="0">
        <x:f>'Historical Trades'!A3997</x:f>
      </x:c>
      <x:c r="B3997" s="0">
        <x:f>'Historical Trades'!B3997</x:f>
      </x:c>
      <x:c r="C3997" s="23">
        <x:f>'Historical Trades'!C3997</x:f>
      </x:c>
      <x:c r="D3997" s="0">
        <x:f>'Historical Trades'!D3997</x:f>
      </x:c>
      <x:c r="E3997" s="23">
        <x:f>'Historical Trades'!E3997</x:f>
      </x:c>
      <x:c r="F3997" s="0">
        <x:f>'Historical Trades'!F3997</x:f>
      </x:c>
      <x:c r="G3997" s="0">
        <x:f>'Historical Trades'!G3997</x:f>
      </x:c>
      <x:c r="H3997" s="0">
        <x:f>'Historical Trades'!H3997</x:f>
      </x:c>
      <x:c r="I3997" s="0">
        <x:f>'Historical Trades'!I3997</x:f>
      </x:c>
      <x:c r="J3997" s="0">
        <x:f>'Historical Trades'!J3997</x:f>
      </x:c>
      <x:c r="K3997" s="0">
        <x:f>'Historical Trades'!K3997</x:f>
      </x:c>
      <x:c r="L3997" s="0">
        <x:f>'Historical Trades'!L3997</x:f>
      </x:c>
      <x:c r="M3997" s="0">
        <x:f>'Historical Trades'!M3997</x:f>
      </x:c>
      <x:c r="N3997" s="0">
        <x:f>CLEAN('Historical Trades'!O3997)</x:f>
      </x:c>
      <x:c r="P3997" s="14">
        <x:f>IF(G3997="sell",M3997,-M3997)</x:f>
      </x:c>
      <x:c r="Q3997" s="14">
        <x:f>VLOOKUP(N3997,'Currency Rates'!$A$3:$C$32,3,0)</x:f>
      </x:c>
      <x:c r="R3997" s="0">
        <x:f>IF(A3997="SPUS",0,IF(A3997="FWD",0,P3997/Q3997))</x:f>
      </x:c>
    </x:row>
    <x:row r="3998" spans="1:19" x14ac:dyDescent="0.3">
      <x:c r="A3998" s="0">
        <x:f>'Historical Trades'!A3998</x:f>
      </x:c>
      <x:c r="B3998" s="0">
        <x:f>'Historical Trades'!B3998</x:f>
      </x:c>
      <x:c r="C3998" s="23">
        <x:f>'Historical Trades'!C3998</x:f>
      </x:c>
      <x:c r="D3998" s="0">
        <x:f>'Historical Trades'!D3998</x:f>
      </x:c>
      <x:c r="E3998" s="23">
        <x:f>'Historical Trades'!E3998</x:f>
      </x:c>
      <x:c r="F3998" s="0">
        <x:f>'Historical Trades'!F3998</x:f>
      </x:c>
      <x:c r="G3998" s="0">
        <x:f>'Historical Trades'!G3998</x:f>
      </x:c>
      <x:c r="H3998" s="0">
        <x:f>'Historical Trades'!H3998</x:f>
      </x:c>
      <x:c r="I3998" s="0">
        <x:f>'Historical Trades'!I3998</x:f>
      </x:c>
      <x:c r="J3998" s="0">
        <x:f>'Historical Trades'!J3998</x:f>
      </x:c>
      <x:c r="K3998" s="0">
        <x:f>'Historical Trades'!K3998</x:f>
      </x:c>
      <x:c r="L3998" s="0">
        <x:f>'Historical Trades'!L3998</x:f>
      </x:c>
      <x:c r="M3998" s="0">
        <x:f>'Historical Trades'!M3998</x:f>
      </x:c>
      <x:c r="N3998" s="0">
        <x:f>CLEAN('Historical Trades'!O3998)</x:f>
      </x:c>
      <x:c r="P3998" s="14">
        <x:f>IF(G3998="sell",M3998,-M3998)</x:f>
      </x:c>
      <x:c r="Q3998" s="14">
        <x:f>VLOOKUP(N3998,'Currency Rates'!$A$3:$C$32,3,0)</x:f>
      </x:c>
      <x:c r="R3998" s="0">
        <x:f>IF(A3998="SPUS",0,IF(A3998="FWD",0,P3998/Q3998))</x:f>
      </x:c>
    </x:row>
    <x:row r="3999" spans="1:19" x14ac:dyDescent="0.3">
      <x:c r="A3999" s="0">
        <x:f>'Historical Trades'!A3999</x:f>
      </x:c>
      <x:c r="B3999" s="0">
        <x:f>'Historical Trades'!B3999</x:f>
      </x:c>
      <x:c r="C3999" s="23">
        <x:f>'Historical Trades'!C3999</x:f>
      </x:c>
      <x:c r="D3999" s="0">
        <x:f>'Historical Trades'!D3999</x:f>
      </x:c>
      <x:c r="E3999" s="23">
        <x:f>'Historical Trades'!E3999</x:f>
      </x:c>
      <x:c r="F3999" s="0">
        <x:f>'Historical Trades'!F3999</x:f>
      </x:c>
      <x:c r="G3999" s="0">
        <x:f>'Historical Trades'!G3999</x:f>
      </x:c>
      <x:c r="H3999" s="0">
        <x:f>'Historical Trades'!H3999</x:f>
      </x:c>
      <x:c r="I3999" s="0">
        <x:f>'Historical Trades'!I3999</x:f>
      </x:c>
      <x:c r="J3999" s="0">
        <x:f>'Historical Trades'!J3999</x:f>
      </x:c>
      <x:c r="K3999" s="0">
        <x:f>'Historical Trades'!K3999</x:f>
      </x:c>
      <x:c r="L3999" s="0">
        <x:f>'Historical Trades'!L3999</x:f>
      </x:c>
      <x:c r="M3999" s="0">
        <x:f>'Historical Trades'!M3999</x:f>
      </x:c>
      <x:c r="N3999" s="0">
        <x:f>CLEAN('Historical Trades'!O3999)</x:f>
      </x:c>
      <x:c r="P3999" s="14">
        <x:f>IF(G3999="sell",M3999,-M3999)</x:f>
      </x:c>
      <x:c r="Q3999" s="14">
        <x:f>VLOOKUP(N3999,'Currency Rates'!$A$3:$C$32,3,0)</x:f>
      </x:c>
      <x:c r="R3999" s="0">
        <x:f>IF(A3999="SPUS",0,IF(A3999="FWD",0,P3999/Q3999))</x:f>
      </x:c>
    </x:row>
    <x:row r="4000" spans="1:19" x14ac:dyDescent="0.3">
      <x:c r="A4000" s="0">
        <x:f>'Historical Trades'!A4000</x:f>
      </x:c>
      <x:c r="B4000" s="0">
        <x:f>'Historical Trades'!B4000</x:f>
      </x:c>
      <x:c r="C4000" s="23">
        <x:f>'Historical Trades'!C4000</x:f>
      </x:c>
      <x:c r="D4000" s="0">
        <x:f>'Historical Trades'!D4000</x:f>
      </x:c>
      <x:c r="E4000" s="23">
        <x:f>'Historical Trades'!E4000</x:f>
      </x:c>
      <x:c r="F4000" s="0">
        <x:f>'Historical Trades'!F4000</x:f>
      </x:c>
      <x:c r="G4000" s="0">
        <x:f>'Historical Trades'!G4000</x:f>
      </x:c>
      <x:c r="H4000" s="0">
        <x:f>'Historical Trades'!H4000</x:f>
      </x:c>
      <x:c r="I4000" s="0">
        <x:f>'Historical Trades'!I4000</x:f>
      </x:c>
      <x:c r="J4000" s="0">
        <x:f>'Historical Trades'!J4000</x:f>
      </x:c>
      <x:c r="K4000" s="0">
        <x:f>'Historical Trades'!K4000</x:f>
      </x:c>
      <x:c r="L4000" s="0">
        <x:f>'Historical Trades'!L4000</x:f>
      </x:c>
      <x:c r="M4000" s="0">
        <x:f>'Historical Trades'!M4000</x:f>
      </x:c>
      <x:c r="N4000" s="0">
        <x:f>CLEAN('Historical Trades'!O4000)</x:f>
      </x:c>
      <x:c r="P4000" s="14">
        <x:f>IF(G4000="sell",M4000,-M4000)</x:f>
      </x:c>
      <x:c r="Q4000" s="14">
        <x:f>VLOOKUP(N4000,'Currency Rates'!$A$3:$C$32,3,0)</x:f>
      </x:c>
      <x:c r="R4000" s="0">
        <x:f>IF(A4000="SPUS",0,IF(A4000="FWD",0,P4000/Q4000))</x:f>
      </x:c>
    </x:row>
    <x:row r="4001" spans="1:19" x14ac:dyDescent="0.3">
      <x:c r="A4001" s="0">
        <x:f>'Historical Trades'!A4001</x:f>
      </x:c>
      <x:c r="B4001" s="0">
        <x:f>'Historical Trades'!B4001</x:f>
      </x:c>
      <x:c r="C4001" s="23">
        <x:f>'Historical Trades'!C4001</x:f>
      </x:c>
      <x:c r="D4001" s="0">
        <x:f>'Historical Trades'!D4001</x:f>
      </x:c>
      <x:c r="E4001" s="23">
        <x:f>'Historical Trades'!E4001</x:f>
      </x:c>
      <x:c r="F4001" s="0">
        <x:f>'Historical Trades'!F4001</x:f>
      </x:c>
      <x:c r="G4001" s="0">
        <x:f>'Historical Trades'!G4001</x:f>
      </x:c>
      <x:c r="H4001" s="0">
        <x:f>'Historical Trades'!H4001</x:f>
      </x:c>
      <x:c r="I4001" s="0">
        <x:f>'Historical Trades'!I4001</x:f>
      </x:c>
      <x:c r="J4001" s="0">
        <x:f>'Historical Trades'!J4001</x:f>
      </x:c>
      <x:c r="K4001" s="0">
        <x:f>'Historical Trades'!K4001</x:f>
      </x:c>
      <x:c r="L4001" s="0">
        <x:f>'Historical Trades'!L4001</x:f>
      </x:c>
      <x:c r="M4001" s="0">
        <x:f>'Historical Trades'!M4001</x:f>
      </x:c>
      <x:c r="N4001" s="0">
        <x:f>CLEAN('Historical Trades'!O4001)</x:f>
      </x:c>
      <x:c r="P4001" s="14">
        <x:f>IF(G4001="sell",M4001,-M4001)</x:f>
      </x:c>
      <x:c r="Q4001" s="14">
        <x:f>VLOOKUP(N4001,'Currency Rates'!$A$3:$C$32,3,0)</x:f>
      </x:c>
      <x:c r="R4001" s="0">
        <x:f>IF(A4001="SPUS",0,IF(A4001="FWD",0,P4001/Q4001))</x:f>
      </x:c>
    </x:row>
    <x:row r="4002" spans="1:19" x14ac:dyDescent="0.3">
      <x:c r="A4002" s="0">
        <x:f>'Historical Trades'!A4002</x:f>
      </x:c>
      <x:c r="B4002" s="0">
        <x:f>'Historical Trades'!B4002</x:f>
      </x:c>
      <x:c r="C4002" s="23">
        <x:f>'Historical Trades'!C4002</x:f>
      </x:c>
      <x:c r="D4002" s="0">
        <x:f>'Historical Trades'!D4002</x:f>
      </x:c>
      <x:c r="E4002" s="23">
        <x:f>'Historical Trades'!E4002</x:f>
      </x:c>
      <x:c r="F4002" s="0">
        <x:f>'Historical Trades'!F4002</x:f>
      </x:c>
      <x:c r="G4002" s="0">
        <x:f>'Historical Trades'!G4002</x:f>
      </x:c>
      <x:c r="H4002" s="0">
        <x:f>'Historical Trades'!H4002</x:f>
      </x:c>
      <x:c r="I4002" s="0">
        <x:f>'Historical Trades'!I4002</x:f>
      </x:c>
      <x:c r="J4002" s="0">
        <x:f>'Historical Trades'!J4002</x:f>
      </x:c>
      <x:c r="K4002" s="0">
        <x:f>'Historical Trades'!K4002</x:f>
      </x:c>
      <x:c r="L4002" s="0">
        <x:f>'Historical Trades'!L4002</x:f>
      </x:c>
      <x:c r="M4002" s="0">
        <x:f>'Historical Trades'!M4002</x:f>
      </x:c>
      <x:c r="N4002" s="0">
        <x:f>CLEAN('Historical Trades'!O4002)</x:f>
      </x:c>
      <x:c r="P4002" s="14">
        <x:f>IF(G4002="sell",M4002,-M4002)</x:f>
      </x:c>
      <x:c r="Q4002" s="14">
        <x:f>VLOOKUP(N4002,'Currency Rates'!$A$3:$C$32,3,0)</x:f>
      </x:c>
      <x:c r="R4002" s="0">
        <x:f>IF(A4002="SPUS",0,IF(A4002="FWD",0,P4002/Q4002))</x:f>
      </x:c>
    </x:row>
    <x:row r="4003" spans="1:19" x14ac:dyDescent="0.3">
      <x:c r="A4003" s="0">
        <x:f>'Historical Trades'!A4003</x:f>
      </x:c>
      <x:c r="B4003" s="0">
        <x:f>'Historical Trades'!B4003</x:f>
      </x:c>
      <x:c r="C4003" s="23">
        <x:f>'Historical Trades'!C4003</x:f>
      </x:c>
      <x:c r="D4003" s="0">
        <x:f>'Historical Trades'!D4003</x:f>
      </x:c>
      <x:c r="E4003" s="23">
        <x:f>'Historical Trades'!E4003</x:f>
      </x:c>
      <x:c r="F4003" s="0">
        <x:f>'Historical Trades'!F4003</x:f>
      </x:c>
      <x:c r="G4003" s="0">
        <x:f>'Historical Trades'!G4003</x:f>
      </x:c>
      <x:c r="H4003" s="0">
        <x:f>'Historical Trades'!H4003</x:f>
      </x:c>
      <x:c r="I4003" s="0">
        <x:f>'Historical Trades'!I4003</x:f>
      </x:c>
      <x:c r="J4003" s="0">
        <x:f>'Historical Trades'!J4003</x:f>
      </x:c>
      <x:c r="K4003" s="0">
        <x:f>'Historical Trades'!K4003</x:f>
      </x:c>
      <x:c r="L4003" s="0">
        <x:f>'Historical Trades'!L4003</x:f>
      </x:c>
      <x:c r="M4003" s="0">
        <x:f>'Historical Trades'!M4003</x:f>
      </x:c>
      <x:c r="N4003" s="0">
        <x:f>CLEAN('Historical Trades'!O4003)</x:f>
      </x:c>
      <x:c r="P4003" s="14">
        <x:f>IF(G4003="sell",M4003,-M4003)</x:f>
      </x:c>
      <x:c r="Q4003" s="14">
        <x:f>VLOOKUP(N4003,'Currency Rates'!$A$3:$C$32,3,0)</x:f>
      </x:c>
      <x:c r="R4003" s="0">
        <x:f>IF(A4003="SPUS",0,IF(A4003="FWD",0,P4003/Q4003))</x:f>
      </x:c>
    </x:row>
    <x:row r="4004" spans="1:19" x14ac:dyDescent="0.3">
      <x:c r="A4004" s="0">
        <x:f>'Historical Trades'!A4004</x:f>
      </x:c>
      <x:c r="B4004" s="0">
        <x:f>'Historical Trades'!B4004</x:f>
      </x:c>
      <x:c r="C4004" s="23">
        <x:f>'Historical Trades'!C4004</x:f>
      </x:c>
      <x:c r="D4004" s="0">
        <x:f>'Historical Trades'!D4004</x:f>
      </x:c>
      <x:c r="E4004" s="23">
        <x:f>'Historical Trades'!E4004</x:f>
      </x:c>
      <x:c r="F4004" s="0">
        <x:f>'Historical Trades'!F4004</x:f>
      </x:c>
      <x:c r="G4004" s="0">
        <x:f>'Historical Trades'!G4004</x:f>
      </x:c>
      <x:c r="H4004" s="0">
        <x:f>'Historical Trades'!H4004</x:f>
      </x:c>
      <x:c r="I4004" s="0">
        <x:f>'Historical Trades'!I4004</x:f>
      </x:c>
      <x:c r="J4004" s="0">
        <x:f>'Historical Trades'!J4004</x:f>
      </x:c>
      <x:c r="K4004" s="0">
        <x:f>'Historical Trades'!K4004</x:f>
      </x:c>
      <x:c r="L4004" s="0">
        <x:f>'Historical Trades'!L4004</x:f>
      </x:c>
      <x:c r="M4004" s="0">
        <x:f>'Historical Trades'!M4004</x:f>
      </x:c>
      <x:c r="N4004" s="0">
        <x:f>CLEAN('Historical Trades'!O4004)</x:f>
      </x:c>
      <x:c r="P4004" s="14">
        <x:f>IF(G4004="sell",M4004,-M4004)</x:f>
      </x:c>
      <x:c r="Q4004" s="14">
        <x:f>VLOOKUP(N4004,'Currency Rates'!$A$3:$C$32,3,0)</x:f>
      </x:c>
      <x:c r="R4004" s="0">
        <x:f>IF(A4004="SPUS",0,IF(A4004="FWD",0,P4004/Q4004))</x:f>
      </x:c>
    </x:row>
    <x:row r="4005" spans="1:19" x14ac:dyDescent="0.3">
      <x:c r="A4005" s="0">
        <x:f>'Historical Trades'!A4005</x:f>
      </x:c>
      <x:c r="B4005" s="0">
        <x:f>'Historical Trades'!B4005</x:f>
      </x:c>
      <x:c r="C4005" s="23">
        <x:f>'Historical Trades'!C4005</x:f>
      </x:c>
      <x:c r="D4005" s="0">
        <x:f>'Historical Trades'!D4005</x:f>
      </x:c>
      <x:c r="E4005" s="23">
        <x:f>'Historical Trades'!E4005</x:f>
      </x:c>
      <x:c r="F4005" s="0">
        <x:f>'Historical Trades'!F4005</x:f>
      </x:c>
      <x:c r="G4005" s="0">
        <x:f>'Historical Trades'!G4005</x:f>
      </x:c>
      <x:c r="H4005" s="0">
        <x:f>'Historical Trades'!H4005</x:f>
      </x:c>
      <x:c r="I4005" s="0">
        <x:f>'Historical Trades'!I4005</x:f>
      </x:c>
      <x:c r="J4005" s="0">
        <x:f>'Historical Trades'!J4005</x:f>
      </x:c>
      <x:c r="K4005" s="0">
        <x:f>'Historical Trades'!K4005</x:f>
      </x:c>
      <x:c r="L4005" s="0">
        <x:f>'Historical Trades'!L4005</x:f>
      </x:c>
      <x:c r="M4005" s="0">
        <x:f>'Historical Trades'!M4005</x:f>
      </x:c>
      <x:c r="N4005" s="0">
        <x:f>CLEAN('Historical Trades'!O4005)</x:f>
      </x:c>
      <x:c r="P4005" s="14">
        <x:f>IF(G4005="sell",M4005,-M4005)</x:f>
      </x:c>
      <x:c r="Q4005" s="14">
        <x:f>VLOOKUP(N4005,'Currency Rates'!$A$3:$C$32,3,0)</x:f>
      </x:c>
      <x:c r="R4005" s="0">
        <x:f>IF(A4005="SPUS",0,IF(A4005="FWD",0,P4005/Q4005))</x:f>
      </x:c>
    </x:row>
    <x:row r="4006" spans="1:19" x14ac:dyDescent="0.3">
      <x:c r="A4006" s="0">
        <x:f>'Historical Trades'!A4006</x:f>
      </x:c>
      <x:c r="B4006" s="0">
        <x:f>'Historical Trades'!B4006</x:f>
      </x:c>
      <x:c r="C4006" s="23">
        <x:f>'Historical Trades'!C4006</x:f>
      </x:c>
      <x:c r="D4006" s="0">
        <x:f>'Historical Trades'!D4006</x:f>
      </x:c>
      <x:c r="E4006" s="23">
        <x:f>'Historical Trades'!E4006</x:f>
      </x:c>
      <x:c r="F4006" s="0">
        <x:f>'Historical Trades'!F4006</x:f>
      </x:c>
      <x:c r="G4006" s="0">
        <x:f>'Historical Trades'!G4006</x:f>
      </x:c>
      <x:c r="H4006" s="0">
        <x:f>'Historical Trades'!H4006</x:f>
      </x:c>
      <x:c r="I4006" s="0">
        <x:f>'Historical Trades'!I4006</x:f>
      </x:c>
      <x:c r="J4006" s="0">
        <x:f>'Historical Trades'!J4006</x:f>
      </x:c>
      <x:c r="K4006" s="0">
        <x:f>'Historical Trades'!K4006</x:f>
      </x:c>
      <x:c r="L4006" s="0">
        <x:f>'Historical Trades'!L4006</x:f>
      </x:c>
      <x:c r="M4006" s="0">
        <x:f>'Historical Trades'!M4006</x:f>
      </x:c>
      <x:c r="N4006" s="0">
        <x:f>CLEAN('Historical Trades'!O4006)</x:f>
      </x:c>
      <x:c r="P4006" s="14">
        <x:f>IF(G4006="sell",M4006,-M4006)</x:f>
      </x:c>
      <x:c r="Q4006" s="14">
        <x:f>VLOOKUP(N4006,'Currency Rates'!$A$3:$C$32,3,0)</x:f>
      </x:c>
      <x:c r="R4006" s="0">
        <x:f>IF(A4006="SPUS",0,IF(A4006="FWD",0,P4006/Q4006))</x:f>
      </x:c>
    </x:row>
    <x:row r="4007" spans="1:19" x14ac:dyDescent="0.3">
      <x:c r="A4007" s="0">
        <x:f>'Historical Trades'!A4007</x:f>
      </x:c>
      <x:c r="B4007" s="0">
        <x:f>'Historical Trades'!B4007</x:f>
      </x:c>
      <x:c r="C4007" s="23">
        <x:f>'Historical Trades'!C4007</x:f>
      </x:c>
      <x:c r="D4007" s="0">
        <x:f>'Historical Trades'!D4007</x:f>
      </x:c>
      <x:c r="E4007" s="23">
        <x:f>'Historical Trades'!E4007</x:f>
      </x:c>
      <x:c r="F4007" s="0">
        <x:f>'Historical Trades'!F4007</x:f>
      </x:c>
      <x:c r="G4007" s="0">
        <x:f>'Historical Trades'!G4007</x:f>
      </x:c>
      <x:c r="H4007" s="0">
        <x:f>'Historical Trades'!H4007</x:f>
      </x:c>
      <x:c r="I4007" s="0">
        <x:f>'Historical Trades'!I4007</x:f>
      </x:c>
      <x:c r="J4007" s="0">
        <x:f>'Historical Trades'!J4007</x:f>
      </x:c>
      <x:c r="K4007" s="0">
        <x:f>'Historical Trades'!K4007</x:f>
      </x:c>
      <x:c r="L4007" s="0">
        <x:f>'Historical Trades'!L4007</x:f>
      </x:c>
      <x:c r="M4007" s="0">
        <x:f>'Historical Trades'!M4007</x:f>
      </x:c>
      <x:c r="N4007" s="0">
        <x:f>CLEAN('Historical Trades'!O4007)</x:f>
      </x:c>
      <x:c r="P4007" s="14">
        <x:f>IF(G4007="sell",M4007,-M4007)</x:f>
      </x:c>
      <x:c r="Q4007" s="14">
        <x:f>VLOOKUP(N4007,'Currency Rates'!$A$3:$C$32,3,0)</x:f>
      </x:c>
      <x:c r="R4007" s="0">
        <x:f>IF(A4007="SPUS",0,IF(A4007="FWD",0,P4007/Q4007))</x:f>
      </x:c>
    </x:row>
    <x:row r="4008" spans="1:19" x14ac:dyDescent="0.3">
      <x:c r="A4008" s="0">
        <x:f>'Historical Trades'!A4008</x:f>
      </x:c>
      <x:c r="B4008" s="0">
        <x:f>'Historical Trades'!B4008</x:f>
      </x:c>
      <x:c r="C4008" s="23">
        <x:f>'Historical Trades'!C4008</x:f>
      </x:c>
      <x:c r="D4008" s="0">
        <x:f>'Historical Trades'!D4008</x:f>
      </x:c>
      <x:c r="E4008" s="23">
        <x:f>'Historical Trades'!E4008</x:f>
      </x:c>
      <x:c r="F4008" s="0">
        <x:f>'Historical Trades'!F4008</x:f>
      </x:c>
      <x:c r="G4008" s="0">
        <x:f>'Historical Trades'!G4008</x:f>
      </x:c>
      <x:c r="H4008" s="0">
        <x:f>'Historical Trades'!H4008</x:f>
      </x:c>
      <x:c r="I4008" s="0">
        <x:f>'Historical Trades'!I4008</x:f>
      </x:c>
      <x:c r="J4008" s="0">
        <x:f>'Historical Trades'!J4008</x:f>
      </x:c>
      <x:c r="K4008" s="0">
        <x:f>'Historical Trades'!K4008</x:f>
      </x:c>
      <x:c r="L4008" s="0">
        <x:f>'Historical Trades'!L4008</x:f>
      </x:c>
      <x:c r="M4008" s="0">
        <x:f>'Historical Trades'!M4008</x:f>
      </x:c>
      <x:c r="N4008" s="0">
        <x:f>CLEAN('Historical Trades'!O4008)</x:f>
      </x:c>
      <x:c r="P4008" s="14">
        <x:f>IF(G4008="sell",M4008,-M4008)</x:f>
      </x:c>
      <x:c r="Q4008" s="14">
        <x:f>VLOOKUP(N4008,'Currency Rates'!$A$3:$C$32,3,0)</x:f>
      </x:c>
      <x:c r="R4008" s="0">
        <x:f>IF(A4008="SPUS",0,IF(A4008="FWD",0,P4008/Q4008))</x:f>
      </x:c>
    </x:row>
    <x:row r="4009" spans="1:19" x14ac:dyDescent="0.3">
      <x:c r="A4009" s="0">
        <x:f>'Historical Trades'!A4009</x:f>
      </x:c>
      <x:c r="B4009" s="0">
        <x:f>'Historical Trades'!B4009</x:f>
      </x:c>
      <x:c r="C4009" s="23">
        <x:f>'Historical Trades'!C4009</x:f>
      </x:c>
      <x:c r="D4009" s="0">
        <x:f>'Historical Trades'!D4009</x:f>
      </x:c>
      <x:c r="E4009" s="23">
        <x:f>'Historical Trades'!E4009</x:f>
      </x:c>
      <x:c r="F4009" s="0">
        <x:f>'Historical Trades'!F4009</x:f>
      </x:c>
      <x:c r="G4009" s="0">
        <x:f>'Historical Trades'!G4009</x:f>
      </x:c>
      <x:c r="H4009" s="0">
        <x:f>'Historical Trades'!H4009</x:f>
      </x:c>
      <x:c r="I4009" s="0">
        <x:f>'Historical Trades'!I4009</x:f>
      </x:c>
      <x:c r="J4009" s="0">
        <x:f>'Historical Trades'!J4009</x:f>
      </x:c>
      <x:c r="K4009" s="0">
        <x:f>'Historical Trades'!K4009</x:f>
      </x:c>
      <x:c r="L4009" s="0">
        <x:f>'Historical Trades'!L4009</x:f>
      </x:c>
      <x:c r="M4009" s="0">
        <x:f>'Historical Trades'!M4009</x:f>
      </x:c>
      <x:c r="N4009" s="0">
        <x:f>CLEAN('Historical Trades'!O4009)</x:f>
      </x:c>
      <x:c r="P4009" s="14">
        <x:f>IF(G4009="sell",M4009,-M4009)</x:f>
      </x:c>
      <x:c r="Q4009" s="14">
        <x:f>VLOOKUP(N4009,'Currency Rates'!$A$3:$C$32,3,0)</x:f>
      </x:c>
      <x:c r="R4009" s="0">
        <x:f>IF(A4009="SPUS",0,IF(A4009="FWD",0,P4009/Q4009))</x:f>
      </x:c>
    </x:row>
    <x:row r="4010" spans="1:19" x14ac:dyDescent="0.3">
      <x:c r="A4010" s="0">
        <x:f>'Historical Trades'!A4010</x:f>
      </x:c>
      <x:c r="B4010" s="0">
        <x:f>'Historical Trades'!B4010</x:f>
      </x:c>
      <x:c r="C4010" s="23">
        <x:f>'Historical Trades'!C4010</x:f>
      </x:c>
      <x:c r="D4010" s="0">
        <x:f>'Historical Trades'!D4010</x:f>
      </x:c>
      <x:c r="E4010" s="23">
        <x:f>'Historical Trades'!E4010</x:f>
      </x:c>
      <x:c r="F4010" s="0">
        <x:f>'Historical Trades'!F4010</x:f>
      </x:c>
      <x:c r="G4010" s="0">
        <x:f>'Historical Trades'!G4010</x:f>
      </x:c>
      <x:c r="H4010" s="0">
        <x:f>'Historical Trades'!H4010</x:f>
      </x:c>
      <x:c r="I4010" s="0">
        <x:f>'Historical Trades'!I4010</x:f>
      </x:c>
      <x:c r="J4010" s="0">
        <x:f>'Historical Trades'!J4010</x:f>
      </x:c>
      <x:c r="K4010" s="0">
        <x:f>'Historical Trades'!K4010</x:f>
      </x:c>
      <x:c r="L4010" s="0">
        <x:f>'Historical Trades'!L4010</x:f>
      </x:c>
      <x:c r="M4010" s="0">
        <x:f>'Historical Trades'!M4010</x:f>
      </x:c>
      <x:c r="N4010" s="0">
        <x:f>CLEAN('Historical Trades'!O4010)</x:f>
      </x:c>
      <x:c r="P4010" s="14">
        <x:f>IF(G4010="sell",M4010,-M4010)</x:f>
      </x:c>
      <x:c r="Q4010" s="14">
        <x:f>VLOOKUP(N4010,'Currency Rates'!$A$3:$C$32,3,0)</x:f>
      </x:c>
      <x:c r="R4010" s="0">
        <x:f>IF(A4010="SPUS",0,IF(A4010="FWD",0,P4010/Q4010))</x:f>
      </x:c>
    </x:row>
    <x:row r="4011" spans="1:19" x14ac:dyDescent="0.3">
      <x:c r="A4011" s="0">
        <x:f>'Historical Trades'!A4011</x:f>
      </x:c>
      <x:c r="B4011" s="0">
        <x:f>'Historical Trades'!B4011</x:f>
      </x:c>
      <x:c r="C4011" s="23">
        <x:f>'Historical Trades'!C4011</x:f>
      </x:c>
      <x:c r="D4011" s="0">
        <x:f>'Historical Trades'!D4011</x:f>
      </x:c>
      <x:c r="E4011" s="23">
        <x:f>'Historical Trades'!E4011</x:f>
      </x:c>
      <x:c r="F4011" s="0">
        <x:f>'Historical Trades'!F4011</x:f>
      </x:c>
      <x:c r="G4011" s="0">
        <x:f>'Historical Trades'!G4011</x:f>
      </x:c>
      <x:c r="H4011" s="0">
        <x:f>'Historical Trades'!H4011</x:f>
      </x:c>
      <x:c r="I4011" s="0">
        <x:f>'Historical Trades'!I4011</x:f>
      </x:c>
      <x:c r="J4011" s="0">
        <x:f>'Historical Trades'!J4011</x:f>
      </x:c>
      <x:c r="K4011" s="0">
        <x:f>'Historical Trades'!K4011</x:f>
      </x:c>
      <x:c r="L4011" s="0">
        <x:f>'Historical Trades'!L4011</x:f>
      </x:c>
      <x:c r="M4011" s="0">
        <x:f>'Historical Trades'!M4011</x:f>
      </x:c>
      <x:c r="N4011" s="0">
        <x:f>CLEAN('Historical Trades'!O4011)</x:f>
      </x:c>
      <x:c r="P4011" s="14">
        <x:f>IF(G4011="sell",M4011,-M4011)</x:f>
      </x:c>
      <x:c r="Q4011" s="14">
        <x:f>VLOOKUP(N4011,'Currency Rates'!$A$3:$C$32,3,0)</x:f>
      </x:c>
      <x:c r="R4011" s="0">
        <x:f>IF(A4011="SPUS",0,IF(A4011="FWD",0,P4011/Q4011))</x:f>
      </x:c>
    </x:row>
    <x:row r="4012" spans="1:19" x14ac:dyDescent="0.3">
      <x:c r="A4012" s="0">
        <x:f>'Historical Trades'!A4012</x:f>
      </x:c>
      <x:c r="B4012" s="0">
        <x:f>'Historical Trades'!B4012</x:f>
      </x:c>
      <x:c r="C4012" s="23">
        <x:f>'Historical Trades'!C4012</x:f>
      </x:c>
      <x:c r="D4012" s="0">
        <x:f>'Historical Trades'!D4012</x:f>
      </x:c>
      <x:c r="E4012" s="23">
        <x:f>'Historical Trades'!E4012</x:f>
      </x:c>
      <x:c r="F4012" s="0">
        <x:f>'Historical Trades'!F4012</x:f>
      </x:c>
      <x:c r="G4012" s="0">
        <x:f>'Historical Trades'!G4012</x:f>
      </x:c>
      <x:c r="H4012" s="0">
        <x:f>'Historical Trades'!H4012</x:f>
      </x:c>
      <x:c r="I4012" s="0">
        <x:f>'Historical Trades'!I4012</x:f>
      </x:c>
      <x:c r="J4012" s="0">
        <x:f>'Historical Trades'!J4012</x:f>
      </x:c>
      <x:c r="K4012" s="0">
        <x:f>'Historical Trades'!K4012</x:f>
      </x:c>
      <x:c r="L4012" s="0">
        <x:f>'Historical Trades'!L4012</x:f>
      </x:c>
      <x:c r="M4012" s="0">
        <x:f>'Historical Trades'!M4012</x:f>
      </x:c>
      <x:c r="N4012" s="0">
        <x:f>CLEAN('Historical Trades'!O4012)</x:f>
      </x:c>
      <x:c r="P4012" s="14">
        <x:f>IF(G4012="sell",M4012,-M4012)</x:f>
      </x:c>
      <x:c r="Q4012" s="14">
        <x:f>VLOOKUP(N4012,'Currency Rates'!$A$3:$C$32,3,0)</x:f>
      </x:c>
      <x:c r="R4012" s="0">
        <x:f>IF(A4012="SPUS",0,IF(A4012="FWD",0,P4012/Q4012))</x:f>
      </x:c>
    </x:row>
    <x:row r="4013" spans="1:19" x14ac:dyDescent="0.3">
      <x:c r="A4013" s="0">
        <x:f>'Historical Trades'!A4013</x:f>
      </x:c>
      <x:c r="B4013" s="0">
        <x:f>'Historical Trades'!B4013</x:f>
      </x:c>
      <x:c r="C4013" s="23">
        <x:f>'Historical Trades'!C4013</x:f>
      </x:c>
      <x:c r="D4013" s="0">
        <x:f>'Historical Trades'!D4013</x:f>
      </x:c>
      <x:c r="E4013" s="23">
        <x:f>'Historical Trades'!E4013</x:f>
      </x:c>
      <x:c r="F4013" s="0">
        <x:f>'Historical Trades'!F4013</x:f>
      </x:c>
      <x:c r="G4013" s="0">
        <x:f>'Historical Trades'!G4013</x:f>
      </x:c>
      <x:c r="H4013" s="0">
        <x:f>'Historical Trades'!H4013</x:f>
      </x:c>
      <x:c r="I4013" s="0">
        <x:f>'Historical Trades'!I4013</x:f>
      </x:c>
      <x:c r="J4013" s="0">
        <x:f>'Historical Trades'!J4013</x:f>
      </x:c>
      <x:c r="K4013" s="0">
        <x:f>'Historical Trades'!K4013</x:f>
      </x:c>
      <x:c r="L4013" s="0">
        <x:f>'Historical Trades'!L4013</x:f>
      </x:c>
      <x:c r="M4013" s="0">
        <x:f>'Historical Trades'!M4013</x:f>
      </x:c>
      <x:c r="N4013" s="0">
        <x:f>CLEAN('Historical Trades'!O4013)</x:f>
      </x:c>
      <x:c r="P4013" s="14">
        <x:f>IF(G4013="sell",M4013,-M4013)</x:f>
      </x:c>
      <x:c r="Q4013" s="14">
        <x:f>VLOOKUP(N4013,'Currency Rates'!$A$3:$C$32,3,0)</x:f>
      </x:c>
      <x:c r="R4013" s="0">
        <x:f>IF(A4013="SPUS",0,IF(A4013="FWD",0,P4013/Q4013))</x:f>
      </x:c>
    </x:row>
    <x:row r="4014" spans="1:19" x14ac:dyDescent="0.3">
      <x:c r="A4014" s="0">
        <x:f>'Historical Trades'!A4014</x:f>
      </x:c>
      <x:c r="B4014" s="0">
        <x:f>'Historical Trades'!B4014</x:f>
      </x:c>
      <x:c r="C4014" s="23">
        <x:f>'Historical Trades'!C4014</x:f>
      </x:c>
      <x:c r="D4014" s="0">
        <x:f>'Historical Trades'!D4014</x:f>
      </x:c>
      <x:c r="E4014" s="23">
        <x:f>'Historical Trades'!E4014</x:f>
      </x:c>
      <x:c r="F4014" s="0">
        <x:f>'Historical Trades'!F4014</x:f>
      </x:c>
      <x:c r="G4014" s="0">
        <x:f>'Historical Trades'!G4014</x:f>
      </x:c>
      <x:c r="H4014" s="0">
        <x:f>'Historical Trades'!H4014</x:f>
      </x:c>
      <x:c r="I4014" s="0">
        <x:f>'Historical Trades'!I4014</x:f>
      </x:c>
      <x:c r="J4014" s="0">
        <x:f>'Historical Trades'!J4014</x:f>
      </x:c>
      <x:c r="K4014" s="0">
        <x:f>'Historical Trades'!K4014</x:f>
      </x:c>
      <x:c r="L4014" s="0">
        <x:f>'Historical Trades'!L4014</x:f>
      </x:c>
      <x:c r="M4014" s="0">
        <x:f>'Historical Trades'!M4014</x:f>
      </x:c>
      <x:c r="N4014" s="0">
        <x:f>CLEAN('Historical Trades'!O4014)</x:f>
      </x:c>
      <x:c r="P4014" s="14">
        <x:f>IF(G4014="sell",M4014,-M4014)</x:f>
      </x:c>
      <x:c r="Q4014" s="14">
        <x:f>VLOOKUP(N4014,'Currency Rates'!$A$3:$C$32,3,0)</x:f>
      </x:c>
      <x:c r="R4014" s="0">
        <x:f>IF(A4014="SPUS",0,IF(A4014="FWD",0,P4014/Q4014))</x:f>
      </x:c>
    </x:row>
    <x:row r="4015" spans="1:19" x14ac:dyDescent="0.3">
      <x:c r="A4015" s="0">
        <x:f>'Historical Trades'!A4015</x:f>
      </x:c>
      <x:c r="B4015" s="0">
        <x:f>'Historical Trades'!B4015</x:f>
      </x:c>
      <x:c r="C4015" s="23">
        <x:f>'Historical Trades'!C4015</x:f>
      </x:c>
      <x:c r="D4015" s="0">
        <x:f>'Historical Trades'!D4015</x:f>
      </x:c>
      <x:c r="E4015" s="23">
        <x:f>'Historical Trades'!E4015</x:f>
      </x:c>
      <x:c r="F4015" s="0">
        <x:f>'Historical Trades'!F4015</x:f>
      </x:c>
      <x:c r="G4015" s="0">
        <x:f>'Historical Trades'!G4015</x:f>
      </x:c>
      <x:c r="H4015" s="0">
        <x:f>'Historical Trades'!H4015</x:f>
      </x:c>
      <x:c r="I4015" s="0">
        <x:f>'Historical Trades'!I4015</x:f>
      </x:c>
      <x:c r="J4015" s="0">
        <x:f>'Historical Trades'!J4015</x:f>
      </x:c>
      <x:c r="K4015" s="0">
        <x:f>'Historical Trades'!K4015</x:f>
      </x:c>
      <x:c r="L4015" s="0">
        <x:f>'Historical Trades'!L4015</x:f>
      </x:c>
      <x:c r="M4015" s="0">
        <x:f>'Historical Trades'!M4015</x:f>
      </x:c>
      <x:c r="N4015" s="0">
        <x:f>CLEAN('Historical Trades'!O4015)</x:f>
      </x:c>
      <x:c r="P4015" s="14">
        <x:f>IF(G4015="sell",M4015,-M4015)</x:f>
      </x:c>
      <x:c r="Q4015" s="14">
        <x:f>VLOOKUP(N4015,'Currency Rates'!$A$3:$C$32,3,0)</x:f>
      </x:c>
      <x:c r="R4015" s="0">
        <x:f>IF(A4015="SPUS",0,IF(A4015="FWD",0,P4015/Q4015))</x:f>
      </x:c>
    </x:row>
    <x:row r="4016" spans="1:19" x14ac:dyDescent="0.3">
      <x:c r="A4016" s="0">
        <x:f>'Historical Trades'!A4016</x:f>
      </x:c>
      <x:c r="B4016" s="0">
        <x:f>'Historical Trades'!B4016</x:f>
      </x:c>
      <x:c r="C4016" s="23">
        <x:f>'Historical Trades'!C4016</x:f>
      </x:c>
      <x:c r="D4016" s="0">
        <x:f>'Historical Trades'!D4016</x:f>
      </x:c>
      <x:c r="E4016" s="23">
        <x:f>'Historical Trades'!E4016</x:f>
      </x:c>
      <x:c r="F4016" s="0">
        <x:f>'Historical Trades'!F4016</x:f>
      </x:c>
      <x:c r="G4016" s="0">
        <x:f>'Historical Trades'!G4016</x:f>
      </x:c>
      <x:c r="H4016" s="0">
        <x:f>'Historical Trades'!H4016</x:f>
      </x:c>
      <x:c r="I4016" s="0">
        <x:f>'Historical Trades'!I4016</x:f>
      </x:c>
      <x:c r="J4016" s="0">
        <x:f>'Historical Trades'!J4016</x:f>
      </x:c>
      <x:c r="K4016" s="0">
        <x:f>'Historical Trades'!K4016</x:f>
      </x:c>
      <x:c r="L4016" s="0">
        <x:f>'Historical Trades'!L4016</x:f>
      </x:c>
      <x:c r="M4016" s="0">
        <x:f>'Historical Trades'!M4016</x:f>
      </x:c>
      <x:c r="N4016" s="0">
        <x:f>CLEAN('Historical Trades'!O4016)</x:f>
      </x:c>
      <x:c r="P4016" s="14">
        <x:f>IF(G4016="sell",M4016,-M4016)</x:f>
      </x:c>
      <x:c r="Q4016" s="14">
        <x:f>VLOOKUP(N4016,'Currency Rates'!$A$3:$C$32,3,0)</x:f>
      </x:c>
      <x:c r="R4016" s="0">
        <x:f>IF(A4016="SPUS",0,IF(A4016="FWD",0,P4016/Q4016))</x:f>
      </x:c>
    </x:row>
    <x:row r="4017" spans="1:19" x14ac:dyDescent="0.3">
      <x:c r="A4017" s="0">
        <x:f>'Historical Trades'!A4017</x:f>
      </x:c>
      <x:c r="B4017" s="0">
        <x:f>'Historical Trades'!B4017</x:f>
      </x:c>
      <x:c r="C4017" s="23">
        <x:f>'Historical Trades'!C4017</x:f>
      </x:c>
      <x:c r="D4017" s="0">
        <x:f>'Historical Trades'!D4017</x:f>
      </x:c>
      <x:c r="E4017" s="23">
        <x:f>'Historical Trades'!E4017</x:f>
      </x:c>
      <x:c r="F4017" s="0">
        <x:f>'Historical Trades'!F4017</x:f>
      </x:c>
      <x:c r="G4017" s="0">
        <x:f>'Historical Trades'!G4017</x:f>
      </x:c>
      <x:c r="H4017" s="0">
        <x:f>'Historical Trades'!H4017</x:f>
      </x:c>
      <x:c r="I4017" s="0">
        <x:f>'Historical Trades'!I4017</x:f>
      </x:c>
      <x:c r="J4017" s="0">
        <x:f>'Historical Trades'!J4017</x:f>
      </x:c>
      <x:c r="K4017" s="0">
        <x:f>'Historical Trades'!K4017</x:f>
      </x:c>
      <x:c r="L4017" s="0">
        <x:f>'Historical Trades'!L4017</x:f>
      </x:c>
      <x:c r="M4017" s="0">
        <x:f>'Historical Trades'!M4017</x:f>
      </x:c>
      <x:c r="N4017" s="0">
        <x:f>CLEAN('Historical Trades'!O4017)</x:f>
      </x:c>
      <x:c r="P4017" s="14">
        <x:f>IF(G4017="sell",M4017,-M4017)</x:f>
      </x:c>
      <x:c r="Q4017" s="14">
        <x:f>VLOOKUP(N4017,'Currency Rates'!$A$3:$C$32,3,0)</x:f>
      </x:c>
      <x:c r="R4017" s="0">
        <x:f>IF(A4017="SPUS",0,IF(A4017="FWD",0,P4017/Q4017))</x:f>
      </x:c>
    </x:row>
    <x:row r="4018" spans="1:19" x14ac:dyDescent="0.3">
      <x:c r="A4018" s="0">
        <x:f>'Historical Trades'!A4018</x:f>
      </x:c>
      <x:c r="B4018" s="0">
        <x:f>'Historical Trades'!B4018</x:f>
      </x:c>
      <x:c r="C4018" s="23">
        <x:f>'Historical Trades'!C4018</x:f>
      </x:c>
      <x:c r="D4018" s="0">
        <x:f>'Historical Trades'!D4018</x:f>
      </x:c>
      <x:c r="E4018" s="23">
        <x:f>'Historical Trades'!E4018</x:f>
      </x:c>
      <x:c r="F4018" s="0">
        <x:f>'Historical Trades'!F4018</x:f>
      </x:c>
      <x:c r="G4018" s="0">
        <x:f>'Historical Trades'!G4018</x:f>
      </x:c>
      <x:c r="H4018" s="0">
        <x:f>'Historical Trades'!H4018</x:f>
      </x:c>
      <x:c r="I4018" s="0">
        <x:f>'Historical Trades'!I4018</x:f>
      </x:c>
      <x:c r="J4018" s="0">
        <x:f>'Historical Trades'!J4018</x:f>
      </x:c>
      <x:c r="K4018" s="0">
        <x:f>'Historical Trades'!K4018</x:f>
      </x:c>
      <x:c r="L4018" s="0">
        <x:f>'Historical Trades'!L4018</x:f>
      </x:c>
      <x:c r="M4018" s="0">
        <x:f>'Historical Trades'!M4018</x:f>
      </x:c>
      <x:c r="N4018" s="0">
        <x:f>CLEAN('Historical Trades'!O4018)</x:f>
      </x:c>
      <x:c r="P4018" s="14">
        <x:f>IF(G4018="sell",M4018,-M4018)</x:f>
      </x:c>
      <x:c r="Q4018" s="14">
        <x:f>VLOOKUP(N4018,'Currency Rates'!$A$3:$C$32,3,0)</x:f>
      </x:c>
      <x:c r="R4018" s="0">
        <x:f>IF(A4018="SPUS",0,IF(A4018="FWD",0,P4018/Q4018))</x:f>
      </x:c>
    </x:row>
    <x:row r="4019" spans="1:19" x14ac:dyDescent="0.3">
      <x:c r="A4019" s="0">
        <x:f>'Historical Trades'!A4019</x:f>
      </x:c>
      <x:c r="B4019" s="0">
        <x:f>'Historical Trades'!B4019</x:f>
      </x:c>
      <x:c r="C4019" s="23">
        <x:f>'Historical Trades'!C4019</x:f>
      </x:c>
      <x:c r="D4019" s="0">
        <x:f>'Historical Trades'!D4019</x:f>
      </x:c>
      <x:c r="E4019" s="23">
        <x:f>'Historical Trades'!E4019</x:f>
      </x:c>
      <x:c r="F4019" s="0">
        <x:f>'Historical Trades'!F4019</x:f>
      </x:c>
      <x:c r="G4019" s="0">
        <x:f>'Historical Trades'!G4019</x:f>
      </x:c>
      <x:c r="H4019" s="0">
        <x:f>'Historical Trades'!H4019</x:f>
      </x:c>
      <x:c r="I4019" s="0">
        <x:f>'Historical Trades'!I4019</x:f>
      </x:c>
      <x:c r="J4019" s="0">
        <x:f>'Historical Trades'!J4019</x:f>
      </x:c>
      <x:c r="K4019" s="0">
        <x:f>'Historical Trades'!K4019</x:f>
      </x:c>
      <x:c r="L4019" s="0">
        <x:f>'Historical Trades'!L4019</x:f>
      </x:c>
      <x:c r="M4019" s="0">
        <x:f>'Historical Trades'!M4019</x:f>
      </x:c>
      <x:c r="N4019" s="0">
        <x:f>CLEAN('Historical Trades'!O4019)</x:f>
      </x:c>
      <x:c r="P4019" s="14">
        <x:f>IF(G4019="sell",M4019,-M4019)</x:f>
      </x:c>
      <x:c r="Q4019" s="14">
        <x:f>VLOOKUP(N4019,'Currency Rates'!$A$3:$C$32,3,0)</x:f>
      </x:c>
      <x:c r="R4019" s="0">
        <x:f>IF(A4019="SPUS",0,IF(A4019="FWD",0,P4019/Q4019))</x:f>
      </x:c>
    </x:row>
    <x:row r="4020" spans="1:19" x14ac:dyDescent="0.3">
      <x:c r="A4020" s="0">
        <x:f>'Historical Trades'!A4020</x:f>
      </x:c>
      <x:c r="B4020" s="0">
        <x:f>'Historical Trades'!B4020</x:f>
      </x:c>
      <x:c r="C4020" s="23">
        <x:f>'Historical Trades'!C4020</x:f>
      </x:c>
      <x:c r="D4020" s="0">
        <x:f>'Historical Trades'!D4020</x:f>
      </x:c>
      <x:c r="E4020" s="23">
        <x:f>'Historical Trades'!E4020</x:f>
      </x:c>
      <x:c r="F4020" s="0">
        <x:f>'Historical Trades'!F4020</x:f>
      </x:c>
      <x:c r="G4020" s="0">
        <x:f>'Historical Trades'!G4020</x:f>
      </x:c>
      <x:c r="H4020" s="0">
        <x:f>'Historical Trades'!H4020</x:f>
      </x:c>
      <x:c r="I4020" s="0">
        <x:f>'Historical Trades'!I4020</x:f>
      </x:c>
      <x:c r="J4020" s="0">
        <x:f>'Historical Trades'!J4020</x:f>
      </x:c>
      <x:c r="K4020" s="0">
        <x:f>'Historical Trades'!K4020</x:f>
      </x:c>
      <x:c r="L4020" s="0">
        <x:f>'Historical Trades'!L4020</x:f>
      </x:c>
      <x:c r="M4020" s="0">
        <x:f>'Historical Trades'!M4020</x:f>
      </x:c>
      <x:c r="N4020" s="0">
        <x:f>CLEAN('Historical Trades'!O4020)</x:f>
      </x:c>
      <x:c r="P4020" s="14">
        <x:f>IF(G4020="sell",M4020,-M4020)</x:f>
      </x:c>
      <x:c r="Q4020" s="14">
        <x:f>VLOOKUP(N4020,'Currency Rates'!$A$3:$C$32,3,0)</x:f>
      </x:c>
      <x:c r="R4020" s="0">
        <x:f>IF(A4020="SPUS",0,IF(A4020="FWD",0,P4020/Q4020))</x:f>
      </x:c>
    </x:row>
    <x:row r="4021" spans="1:19" x14ac:dyDescent="0.3">
      <x:c r="A4021" s="0">
        <x:f>'Historical Trades'!A4021</x:f>
      </x:c>
      <x:c r="B4021" s="0">
        <x:f>'Historical Trades'!B4021</x:f>
      </x:c>
      <x:c r="C4021" s="23">
        <x:f>'Historical Trades'!C4021</x:f>
      </x:c>
      <x:c r="D4021" s="0">
        <x:f>'Historical Trades'!D4021</x:f>
      </x:c>
      <x:c r="E4021" s="23">
        <x:f>'Historical Trades'!E4021</x:f>
      </x:c>
      <x:c r="F4021" s="0">
        <x:f>'Historical Trades'!F4021</x:f>
      </x:c>
      <x:c r="G4021" s="0">
        <x:f>'Historical Trades'!G4021</x:f>
      </x:c>
      <x:c r="H4021" s="0">
        <x:f>'Historical Trades'!H4021</x:f>
      </x:c>
      <x:c r="I4021" s="0">
        <x:f>'Historical Trades'!I4021</x:f>
      </x:c>
      <x:c r="J4021" s="0">
        <x:f>'Historical Trades'!J4021</x:f>
      </x:c>
      <x:c r="K4021" s="0">
        <x:f>'Historical Trades'!K4021</x:f>
      </x:c>
      <x:c r="L4021" s="0">
        <x:f>'Historical Trades'!L4021</x:f>
      </x:c>
      <x:c r="M4021" s="0">
        <x:f>'Historical Trades'!M4021</x:f>
      </x:c>
      <x:c r="N4021" s="0">
        <x:f>CLEAN('Historical Trades'!O4021)</x:f>
      </x:c>
      <x:c r="P4021" s="14">
        <x:f>IF(G4021="sell",M4021,-M4021)</x:f>
      </x:c>
      <x:c r="Q4021" s="14">
        <x:f>VLOOKUP(N4021,'Currency Rates'!$A$3:$C$32,3,0)</x:f>
      </x:c>
      <x:c r="R4021" s="0">
        <x:f>IF(A4021="SPUS",0,IF(A4021="FWD",0,P4021/Q4021))</x:f>
      </x:c>
    </x:row>
    <x:row r="4022" spans="1:19" x14ac:dyDescent="0.3">
      <x:c r="A4022" s="0">
        <x:f>'Historical Trades'!A4022</x:f>
      </x:c>
      <x:c r="B4022" s="0">
        <x:f>'Historical Trades'!B4022</x:f>
      </x:c>
      <x:c r="C4022" s="23">
        <x:f>'Historical Trades'!C4022</x:f>
      </x:c>
      <x:c r="D4022" s="0">
        <x:f>'Historical Trades'!D4022</x:f>
      </x:c>
      <x:c r="E4022" s="23">
        <x:f>'Historical Trades'!E4022</x:f>
      </x:c>
      <x:c r="F4022" s="0">
        <x:f>'Historical Trades'!F4022</x:f>
      </x:c>
      <x:c r="G4022" s="0">
        <x:f>'Historical Trades'!G4022</x:f>
      </x:c>
      <x:c r="H4022" s="0">
        <x:f>'Historical Trades'!H4022</x:f>
      </x:c>
      <x:c r="I4022" s="0">
        <x:f>'Historical Trades'!I4022</x:f>
      </x:c>
      <x:c r="J4022" s="0">
        <x:f>'Historical Trades'!J4022</x:f>
      </x:c>
      <x:c r="K4022" s="0">
        <x:f>'Historical Trades'!K4022</x:f>
      </x:c>
      <x:c r="L4022" s="0">
        <x:f>'Historical Trades'!L4022</x:f>
      </x:c>
      <x:c r="M4022" s="0">
        <x:f>'Historical Trades'!M4022</x:f>
      </x:c>
      <x:c r="N4022" s="0">
        <x:f>CLEAN('Historical Trades'!O4022)</x:f>
      </x:c>
      <x:c r="P4022" s="14">
        <x:f>IF(G4022="sell",M4022,-M4022)</x:f>
      </x:c>
      <x:c r="Q4022" s="14">
        <x:f>VLOOKUP(N4022,'Currency Rates'!$A$3:$C$32,3,0)</x:f>
      </x:c>
      <x:c r="R4022" s="0">
        <x:f>IF(A4022="SPUS",0,IF(A4022="FWD",0,P4022/Q4022))</x:f>
      </x:c>
    </x:row>
    <x:row r="4023" spans="1:19" x14ac:dyDescent="0.3">
      <x:c r="A4023" s="0">
        <x:f>'Historical Trades'!A4023</x:f>
      </x:c>
      <x:c r="B4023" s="0">
        <x:f>'Historical Trades'!B4023</x:f>
      </x:c>
      <x:c r="C4023" s="23">
        <x:f>'Historical Trades'!C4023</x:f>
      </x:c>
      <x:c r="D4023" s="0">
        <x:f>'Historical Trades'!D4023</x:f>
      </x:c>
      <x:c r="E4023" s="23">
        <x:f>'Historical Trades'!E4023</x:f>
      </x:c>
      <x:c r="F4023" s="0">
        <x:f>'Historical Trades'!F4023</x:f>
      </x:c>
      <x:c r="G4023" s="0">
        <x:f>'Historical Trades'!G4023</x:f>
      </x:c>
      <x:c r="H4023" s="0">
        <x:f>'Historical Trades'!H4023</x:f>
      </x:c>
      <x:c r="I4023" s="0">
        <x:f>'Historical Trades'!I4023</x:f>
      </x:c>
      <x:c r="J4023" s="0">
        <x:f>'Historical Trades'!J4023</x:f>
      </x:c>
      <x:c r="K4023" s="0">
        <x:f>'Historical Trades'!K4023</x:f>
      </x:c>
      <x:c r="L4023" s="0">
        <x:f>'Historical Trades'!L4023</x:f>
      </x:c>
      <x:c r="M4023" s="0">
        <x:f>'Historical Trades'!M4023</x:f>
      </x:c>
      <x:c r="N4023" s="0">
        <x:f>CLEAN('Historical Trades'!O4023)</x:f>
      </x:c>
      <x:c r="P4023" s="14">
        <x:f>IF(G4023="sell",M4023,-M4023)</x:f>
      </x:c>
      <x:c r="Q4023" s="14">
        <x:f>VLOOKUP(N4023,'Currency Rates'!$A$3:$C$32,3,0)</x:f>
      </x:c>
      <x:c r="R4023" s="0">
        <x:f>IF(A4023="SPUS",0,IF(A4023="FWD",0,P4023/Q4023))</x:f>
      </x:c>
    </x:row>
    <x:row r="4024" spans="1:19" x14ac:dyDescent="0.3">
      <x:c r="A4024" s="0">
        <x:f>'Historical Trades'!A4024</x:f>
      </x:c>
      <x:c r="B4024" s="0">
        <x:f>'Historical Trades'!B4024</x:f>
      </x:c>
      <x:c r="C4024" s="23">
        <x:f>'Historical Trades'!C4024</x:f>
      </x:c>
      <x:c r="D4024" s="0">
        <x:f>'Historical Trades'!D4024</x:f>
      </x:c>
      <x:c r="E4024" s="23">
        <x:f>'Historical Trades'!E4024</x:f>
      </x:c>
      <x:c r="F4024" s="0">
        <x:f>'Historical Trades'!F4024</x:f>
      </x:c>
      <x:c r="G4024" s="0">
        <x:f>'Historical Trades'!G4024</x:f>
      </x:c>
      <x:c r="H4024" s="0">
        <x:f>'Historical Trades'!H4024</x:f>
      </x:c>
      <x:c r="I4024" s="0">
        <x:f>'Historical Trades'!I4024</x:f>
      </x:c>
      <x:c r="J4024" s="0">
        <x:f>'Historical Trades'!J4024</x:f>
      </x:c>
      <x:c r="K4024" s="0">
        <x:f>'Historical Trades'!K4024</x:f>
      </x:c>
      <x:c r="L4024" s="0">
        <x:f>'Historical Trades'!L4024</x:f>
      </x:c>
      <x:c r="M4024" s="0">
        <x:f>'Historical Trades'!M4024</x:f>
      </x:c>
      <x:c r="N4024" s="0">
        <x:f>CLEAN('Historical Trades'!O4024)</x:f>
      </x:c>
      <x:c r="P4024" s="14">
        <x:f>IF(G4024="sell",M4024,-M4024)</x:f>
      </x:c>
      <x:c r="Q4024" s="14">
        <x:f>VLOOKUP(N4024,'Currency Rates'!$A$3:$C$32,3,0)</x:f>
      </x:c>
      <x:c r="R4024" s="0">
        <x:f>IF(A4024="SPUS",0,IF(A4024="FWD",0,P4024/Q4024))</x:f>
      </x:c>
    </x:row>
    <x:row r="4025" spans="1:19" x14ac:dyDescent="0.3">
      <x:c r="A4025" s="0">
        <x:f>'Historical Trades'!A4025</x:f>
      </x:c>
      <x:c r="B4025" s="0">
        <x:f>'Historical Trades'!B4025</x:f>
      </x:c>
      <x:c r="C4025" s="23">
        <x:f>'Historical Trades'!C4025</x:f>
      </x:c>
      <x:c r="D4025" s="0">
        <x:f>'Historical Trades'!D4025</x:f>
      </x:c>
      <x:c r="E4025" s="23">
        <x:f>'Historical Trades'!E4025</x:f>
      </x:c>
      <x:c r="F4025" s="0">
        <x:f>'Historical Trades'!F4025</x:f>
      </x:c>
      <x:c r="G4025" s="0">
        <x:f>'Historical Trades'!G4025</x:f>
      </x:c>
      <x:c r="H4025" s="0">
        <x:f>'Historical Trades'!H4025</x:f>
      </x:c>
      <x:c r="I4025" s="0">
        <x:f>'Historical Trades'!I4025</x:f>
      </x:c>
      <x:c r="J4025" s="0">
        <x:f>'Historical Trades'!J4025</x:f>
      </x:c>
      <x:c r="K4025" s="0">
        <x:f>'Historical Trades'!K4025</x:f>
      </x:c>
      <x:c r="L4025" s="0">
        <x:f>'Historical Trades'!L4025</x:f>
      </x:c>
      <x:c r="M4025" s="0">
        <x:f>'Historical Trades'!M4025</x:f>
      </x:c>
      <x:c r="N4025" s="0">
        <x:f>CLEAN('Historical Trades'!O4025)</x:f>
      </x:c>
      <x:c r="P4025" s="14">
        <x:f>IF(G4025="sell",M4025,-M4025)</x:f>
      </x:c>
      <x:c r="Q4025" s="14">
        <x:f>VLOOKUP(N4025,'Currency Rates'!$A$3:$C$32,3,0)</x:f>
      </x:c>
      <x:c r="R4025" s="0">
        <x:f>IF(A4025="SPUS",0,IF(A4025="FWD",0,P4025/Q4025))</x:f>
      </x:c>
    </x:row>
    <x:row r="4026" spans="1:19" x14ac:dyDescent="0.3">
      <x:c r="A4026" s="0">
        <x:f>'Historical Trades'!A4026</x:f>
      </x:c>
      <x:c r="B4026" s="0">
        <x:f>'Historical Trades'!B4026</x:f>
      </x:c>
      <x:c r="C4026" s="23">
        <x:f>'Historical Trades'!C4026</x:f>
      </x:c>
      <x:c r="D4026" s="0">
        <x:f>'Historical Trades'!D4026</x:f>
      </x:c>
      <x:c r="E4026" s="23">
        <x:f>'Historical Trades'!E4026</x:f>
      </x:c>
      <x:c r="F4026" s="0">
        <x:f>'Historical Trades'!F4026</x:f>
      </x:c>
      <x:c r="G4026" s="0">
        <x:f>'Historical Trades'!G4026</x:f>
      </x:c>
      <x:c r="H4026" s="0">
        <x:f>'Historical Trades'!H4026</x:f>
      </x:c>
      <x:c r="I4026" s="0">
        <x:f>'Historical Trades'!I4026</x:f>
      </x:c>
      <x:c r="J4026" s="0">
        <x:f>'Historical Trades'!J4026</x:f>
      </x:c>
      <x:c r="K4026" s="0">
        <x:f>'Historical Trades'!K4026</x:f>
      </x:c>
      <x:c r="L4026" s="0">
        <x:f>'Historical Trades'!L4026</x:f>
      </x:c>
      <x:c r="M4026" s="0">
        <x:f>'Historical Trades'!M4026</x:f>
      </x:c>
      <x:c r="N4026" s="0">
        <x:f>CLEAN('Historical Trades'!O4026)</x:f>
      </x:c>
      <x:c r="P4026" s="14">
        <x:f>IF(G4026="sell",M4026,-M4026)</x:f>
      </x:c>
      <x:c r="Q4026" s="14">
        <x:f>VLOOKUP(N4026,'Currency Rates'!$A$3:$C$32,3,0)</x:f>
      </x:c>
      <x:c r="R4026" s="0">
        <x:f>IF(A4026="SPUS",0,IF(A4026="FWD",0,P4026/Q4026))</x:f>
      </x:c>
    </x:row>
    <x:row r="4027" spans="1:19" x14ac:dyDescent="0.3">
      <x:c r="A4027" s="0">
        <x:f>'Historical Trades'!A4027</x:f>
      </x:c>
      <x:c r="B4027" s="0">
        <x:f>'Historical Trades'!B4027</x:f>
      </x:c>
      <x:c r="C4027" s="23">
        <x:f>'Historical Trades'!C4027</x:f>
      </x:c>
      <x:c r="D4027" s="0">
        <x:f>'Historical Trades'!D4027</x:f>
      </x:c>
      <x:c r="E4027" s="23">
        <x:f>'Historical Trades'!E4027</x:f>
      </x:c>
      <x:c r="F4027" s="0">
        <x:f>'Historical Trades'!F4027</x:f>
      </x:c>
      <x:c r="G4027" s="0">
        <x:f>'Historical Trades'!G4027</x:f>
      </x:c>
      <x:c r="H4027" s="0">
        <x:f>'Historical Trades'!H4027</x:f>
      </x:c>
      <x:c r="I4027" s="0">
        <x:f>'Historical Trades'!I4027</x:f>
      </x:c>
      <x:c r="J4027" s="0">
        <x:f>'Historical Trades'!J4027</x:f>
      </x:c>
      <x:c r="K4027" s="0">
        <x:f>'Historical Trades'!K4027</x:f>
      </x:c>
      <x:c r="L4027" s="0">
        <x:f>'Historical Trades'!L4027</x:f>
      </x:c>
      <x:c r="M4027" s="0">
        <x:f>'Historical Trades'!M4027</x:f>
      </x:c>
      <x:c r="N4027" s="0">
        <x:f>CLEAN('Historical Trades'!O4027)</x:f>
      </x:c>
      <x:c r="P4027" s="14">
        <x:f>IF(G4027="sell",M4027,-M4027)</x:f>
      </x:c>
      <x:c r="Q4027" s="14">
        <x:f>VLOOKUP(N4027,'Currency Rates'!$A$3:$C$32,3,0)</x:f>
      </x:c>
      <x:c r="R4027" s="0">
        <x:f>IF(A4027="SPUS",0,IF(A4027="FWD",0,P4027/Q4027))</x:f>
      </x:c>
    </x:row>
    <x:row r="4028" spans="1:19" x14ac:dyDescent="0.3">
      <x:c r="A4028" s="0">
        <x:f>'Historical Trades'!A4028</x:f>
      </x:c>
      <x:c r="B4028" s="0">
        <x:f>'Historical Trades'!B4028</x:f>
      </x:c>
      <x:c r="C4028" s="23">
        <x:f>'Historical Trades'!C4028</x:f>
      </x:c>
      <x:c r="D4028" s="0">
        <x:f>'Historical Trades'!D4028</x:f>
      </x:c>
      <x:c r="E4028" s="23">
        <x:f>'Historical Trades'!E4028</x:f>
      </x:c>
      <x:c r="F4028" s="0">
        <x:f>'Historical Trades'!F4028</x:f>
      </x:c>
      <x:c r="G4028" s="0">
        <x:f>'Historical Trades'!G4028</x:f>
      </x:c>
      <x:c r="H4028" s="0">
        <x:f>'Historical Trades'!H4028</x:f>
      </x:c>
      <x:c r="I4028" s="0">
        <x:f>'Historical Trades'!I4028</x:f>
      </x:c>
      <x:c r="J4028" s="0">
        <x:f>'Historical Trades'!J4028</x:f>
      </x:c>
      <x:c r="K4028" s="0">
        <x:f>'Historical Trades'!K4028</x:f>
      </x:c>
      <x:c r="L4028" s="0">
        <x:f>'Historical Trades'!L4028</x:f>
      </x:c>
      <x:c r="M4028" s="0">
        <x:f>'Historical Trades'!M4028</x:f>
      </x:c>
      <x:c r="N4028" s="0">
        <x:f>CLEAN('Historical Trades'!O4028)</x:f>
      </x:c>
      <x:c r="P4028" s="14">
        <x:f>IF(G4028="sell",M4028,-M4028)</x:f>
      </x:c>
      <x:c r="Q4028" s="14">
        <x:f>VLOOKUP(N4028,'Currency Rates'!$A$3:$C$32,3,0)</x:f>
      </x:c>
      <x:c r="R4028" s="0">
        <x:f>IF(A4028="SPUS",0,IF(A4028="FWD",0,P4028/Q4028))</x:f>
      </x:c>
    </x:row>
    <x:row r="4029" spans="1:19" x14ac:dyDescent="0.3">
      <x:c r="A4029" s="0">
        <x:f>'Historical Trades'!A4029</x:f>
      </x:c>
      <x:c r="B4029" s="0">
        <x:f>'Historical Trades'!B4029</x:f>
      </x:c>
      <x:c r="C4029" s="23">
        <x:f>'Historical Trades'!C4029</x:f>
      </x:c>
      <x:c r="D4029" s="0">
        <x:f>'Historical Trades'!D4029</x:f>
      </x:c>
      <x:c r="E4029" s="23">
        <x:f>'Historical Trades'!E4029</x:f>
      </x:c>
      <x:c r="F4029" s="0">
        <x:f>'Historical Trades'!F4029</x:f>
      </x:c>
      <x:c r="G4029" s="0">
        <x:f>'Historical Trades'!G4029</x:f>
      </x:c>
      <x:c r="H4029" s="0">
        <x:f>'Historical Trades'!H4029</x:f>
      </x:c>
      <x:c r="I4029" s="0">
        <x:f>'Historical Trades'!I4029</x:f>
      </x:c>
      <x:c r="J4029" s="0">
        <x:f>'Historical Trades'!J4029</x:f>
      </x:c>
      <x:c r="K4029" s="0">
        <x:f>'Historical Trades'!K4029</x:f>
      </x:c>
      <x:c r="L4029" s="0">
        <x:f>'Historical Trades'!L4029</x:f>
      </x:c>
      <x:c r="M4029" s="0">
        <x:f>'Historical Trades'!M4029</x:f>
      </x:c>
      <x:c r="N4029" s="0">
        <x:f>CLEAN('Historical Trades'!O4029)</x:f>
      </x:c>
      <x:c r="P4029" s="14">
        <x:f>IF(G4029="sell",M4029,-M4029)</x:f>
      </x:c>
      <x:c r="Q4029" s="14">
        <x:f>VLOOKUP(N4029,'Currency Rates'!$A$3:$C$32,3,0)</x:f>
      </x:c>
      <x:c r="R4029" s="0">
        <x:f>IF(A4029="SPUS",0,IF(A4029="FWD",0,P4029/Q4029))</x:f>
      </x:c>
    </x:row>
    <x:row r="4030" spans="1:19" x14ac:dyDescent="0.3">
      <x:c r="A4030" s="0">
        <x:f>'Historical Trades'!A4030</x:f>
      </x:c>
      <x:c r="B4030" s="0">
        <x:f>'Historical Trades'!B4030</x:f>
      </x:c>
      <x:c r="C4030" s="23">
        <x:f>'Historical Trades'!C4030</x:f>
      </x:c>
      <x:c r="D4030" s="0">
        <x:f>'Historical Trades'!D4030</x:f>
      </x:c>
      <x:c r="E4030" s="23">
        <x:f>'Historical Trades'!E4030</x:f>
      </x:c>
      <x:c r="F4030" s="0">
        <x:f>'Historical Trades'!F4030</x:f>
      </x:c>
      <x:c r="G4030" s="0">
        <x:f>'Historical Trades'!G4030</x:f>
      </x:c>
      <x:c r="H4030" s="0">
        <x:f>'Historical Trades'!H4030</x:f>
      </x:c>
      <x:c r="I4030" s="0">
        <x:f>'Historical Trades'!I4030</x:f>
      </x:c>
      <x:c r="J4030" s="0">
        <x:f>'Historical Trades'!J4030</x:f>
      </x:c>
      <x:c r="K4030" s="0">
        <x:f>'Historical Trades'!K4030</x:f>
      </x:c>
      <x:c r="L4030" s="0">
        <x:f>'Historical Trades'!L4030</x:f>
      </x:c>
      <x:c r="M4030" s="0">
        <x:f>'Historical Trades'!M4030</x:f>
      </x:c>
      <x:c r="N4030" s="0">
        <x:f>CLEAN('Historical Trades'!O4030)</x:f>
      </x:c>
      <x:c r="P4030" s="14">
        <x:f>IF(G4030="sell",M4030,-M4030)</x:f>
      </x:c>
      <x:c r="Q4030" s="14">
        <x:f>VLOOKUP(N4030,'Currency Rates'!$A$3:$C$32,3,0)</x:f>
      </x:c>
      <x:c r="R4030" s="0">
        <x:f>IF(A4030="SPUS",0,IF(A4030="FWD",0,P4030/Q4030))</x:f>
      </x:c>
    </x:row>
    <x:row r="4031" spans="1:19" x14ac:dyDescent="0.3">
      <x:c r="A4031" s="0">
        <x:f>'Historical Trades'!A4031</x:f>
      </x:c>
      <x:c r="B4031" s="0">
        <x:f>'Historical Trades'!B4031</x:f>
      </x:c>
      <x:c r="C4031" s="23">
        <x:f>'Historical Trades'!C4031</x:f>
      </x:c>
      <x:c r="D4031" s="0">
        <x:f>'Historical Trades'!D4031</x:f>
      </x:c>
      <x:c r="E4031" s="23">
        <x:f>'Historical Trades'!E4031</x:f>
      </x:c>
      <x:c r="F4031" s="0">
        <x:f>'Historical Trades'!F4031</x:f>
      </x:c>
      <x:c r="G4031" s="0">
        <x:f>'Historical Trades'!G4031</x:f>
      </x:c>
      <x:c r="H4031" s="0">
        <x:f>'Historical Trades'!H4031</x:f>
      </x:c>
      <x:c r="I4031" s="0">
        <x:f>'Historical Trades'!I4031</x:f>
      </x:c>
      <x:c r="J4031" s="0">
        <x:f>'Historical Trades'!J4031</x:f>
      </x:c>
      <x:c r="K4031" s="0">
        <x:f>'Historical Trades'!K4031</x:f>
      </x:c>
      <x:c r="L4031" s="0">
        <x:f>'Historical Trades'!L4031</x:f>
      </x:c>
      <x:c r="M4031" s="0">
        <x:f>'Historical Trades'!M4031</x:f>
      </x:c>
      <x:c r="N4031" s="0">
        <x:f>CLEAN('Historical Trades'!O4031)</x:f>
      </x:c>
      <x:c r="P4031" s="14">
        <x:f>IF(G4031="sell",M4031,-M4031)</x:f>
      </x:c>
      <x:c r="Q4031" s="14">
        <x:f>VLOOKUP(N4031,'Currency Rates'!$A$3:$C$32,3,0)</x:f>
      </x:c>
      <x:c r="R4031" s="0">
        <x:f>IF(A4031="SPUS",0,IF(A4031="FWD",0,P4031/Q4031))</x:f>
      </x:c>
    </x:row>
    <x:row r="4032" spans="1:19" x14ac:dyDescent="0.3">
      <x:c r="A4032" s="0">
        <x:f>'Historical Trades'!A4032</x:f>
      </x:c>
      <x:c r="B4032" s="0">
        <x:f>'Historical Trades'!B4032</x:f>
      </x:c>
      <x:c r="C4032" s="23">
        <x:f>'Historical Trades'!C4032</x:f>
      </x:c>
      <x:c r="D4032" s="0">
        <x:f>'Historical Trades'!D4032</x:f>
      </x:c>
      <x:c r="E4032" s="23">
        <x:f>'Historical Trades'!E4032</x:f>
      </x:c>
      <x:c r="F4032" s="0">
        <x:f>'Historical Trades'!F4032</x:f>
      </x:c>
      <x:c r="G4032" s="0">
        <x:f>'Historical Trades'!G4032</x:f>
      </x:c>
      <x:c r="H4032" s="0">
        <x:f>'Historical Trades'!H4032</x:f>
      </x:c>
      <x:c r="I4032" s="0">
        <x:f>'Historical Trades'!I4032</x:f>
      </x:c>
      <x:c r="J4032" s="0">
        <x:f>'Historical Trades'!J4032</x:f>
      </x:c>
      <x:c r="K4032" s="0">
        <x:f>'Historical Trades'!K4032</x:f>
      </x:c>
      <x:c r="L4032" s="0">
        <x:f>'Historical Trades'!L4032</x:f>
      </x:c>
      <x:c r="M4032" s="0">
        <x:f>'Historical Trades'!M4032</x:f>
      </x:c>
      <x:c r="N4032" s="0">
        <x:f>CLEAN('Historical Trades'!O4032)</x:f>
      </x:c>
      <x:c r="P4032" s="14">
        <x:f>IF(G4032="sell",M4032,-M4032)</x:f>
      </x:c>
      <x:c r="Q4032" s="14">
        <x:f>VLOOKUP(N4032,'Currency Rates'!$A$3:$C$32,3,0)</x:f>
      </x:c>
      <x:c r="R4032" s="0">
        <x:f>IF(A4032="SPUS",0,IF(A4032="FWD",0,P4032/Q4032))</x:f>
      </x:c>
    </x:row>
    <x:row r="4033" spans="1:19" x14ac:dyDescent="0.3">
      <x:c r="A4033" s="0">
        <x:f>'Historical Trades'!A4033</x:f>
      </x:c>
      <x:c r="B4033" s="0">
        <x:f>'Historical Trades'!B4033</x:f>
      </x:c>
      <x:c r="C4033" s="23">
        <x:f>'Historical Trades'!C4033</x:f>
      </x:c>
      <x:c r="D4033" s="0">
        <x:f>'Historical Trades'!D4033</x:f>
      </x:c>
      <x:c r="E4033" s="23">
        <x:f>'Historical Trades'!E4033</x:f>
      </x:c>
      <x:c r="F4033" s="0">
        <x:f>'Historical Trades'!F4033</x:f>
      </x:c>
      <x:c r="G4033" s="0">
        <x:f>'Historical Trades'!G4033</x:f>
      </x:c>
      <x:c r="H4033" s="0">
        <x:f>'Historical Trades'!H4033</x:f>
      </x:c>
      <x:c r="I4033" s="0">
        <x:f>'Historical Trades'!I4033</x:f>
      </x:c>
      <x:c r="J4033" s="0">
        <x:f>'Historical Trades'!J4033</x:f>
      </x:c>
      <x:c r="K4033" s="0">
        <x:f>'Historical Trades'!K4033</x:f>
      </x:c>
      <x:c r="L4033" s="0">
        <x:f>'Historical Trades'!L4033</x:f>
      </x:c>
      <x:c r="M4033" s="0">
        <x:f>'Historical Trades'!M4033</x:f>
      </x:c>
      <x:c r="N4033" s="0">
        <x:f>CLEAN('Historical Trades'!O4033)</x:f>
      </x:c>
      <x:c r="P4033" s="14">
        <x:f>IF(G4033="sell",M4033,-M4033)</x:f>
      </x:c>
      <x:c r="Q4033" s="14">
        <x:f>VLOOKUP(N4033,'Currency Rates'!$A$3:$C$32,3,0)</x:f>
      </x:c>
      <x:c r="R4033" s="0">
        <x:f>IF(A4033="SPUS",0,IF(A4033="FWD",0,P4033/Q4033))</x:f>
      </x:c>
    </x:row>
    <x:row r="4034" spans="1:19" x14ac:dyDescent="0.3">
      <x:c r="A4034" s="0">
        <x:f>'Historical Trades'!A4034</x:f>
      </x:c>
      <x:c r="B4034" s="0">
        <x:f>'Historical Trades'!B4034</x:f>
      </x:c>
      <x:c r="C4034" s="23">
        <x:f>'Historical Trades'!C4034</x:f>
      </x:c>
      <x:c r="D4034" s="0">
        <x:f>'Historical Trades'!D4034</x:f>
      </x:c>
      <x:c r="E4034" s="23">
        <x:f>'Historical Trades'!E4034</x:f>
      </x:c>
      <x:c r="F4034" s="0">
        <x:f>'Historical Trades'!F4034</x:f>
      </x:c>
      <x:c r="G4034" s="0">
        <x:f>'Historical Trades'!G4034</x:f>
      </x:c>
      <x:c r="H4034" s="0">
        <x:f>'Historical Trades'!H4034</x:f>
      </x:c>
      <x:c r="I4034" s="0">
        <x:f>'Historical Trades'!I4034</x:f>
      </x:c>
      <x:c r="J4034" s="0">
        <x:f>'Historical Trades'!J4034</x:f>
      </x:c>
      <x:c r="K4034" s="0">
        <x:f>'Historical Trades'!K4034</x:f>
      </x:c>
      <x:c r="L4034" s="0">
        <x:f>'Historical Trades'!L4034</x:f>
      </x:c>
      <x:c r="M4034" s="0">
        <x:f>'Historical Trades'!M4034</x:f>
      </x:c>
      <x:c r="N4034" s="0">
        <x:f>CLEAN('Historical Trades'!O4034)</x:f>
      </x:c>
      <x:c r="P4034" s="14">
        <x:f>IF(G4034="sell",M4034,-M4034)</x:f>
      </x:c>
      <x:c r="Q4034" s="14">
        <x:f>VLOOKUP(N4034,'Currency Rates'!$A$3:$C$32,3,0)</x:f>
      </x:c>
      <x:c r="R4034" s="0">
        <x:f>IF(A4034="SPUS",0,IF(A4034="FWD",0,P4034/Q4034))</x:f>
      </x:c>
    </x:row>
    <x:row r="4035" spans="1:19" x14ac:dyDescent="0.3">
      <x:c r="A4035" s="0">
        <x:f>'Historical Trades'!A4035</x:f>
      </x:c>
      <x:c r="B4035" s="0">
        <x:f>'Historical Trades'!B4035</x:f>
      </x:c>
      <x:c r="C4035" s="23">
        <x:f>'Historical Trades'!C4035</x:f>
      </x:c>
      <x:c r="D4035" s="0">
        <x:f>'Historical Trades'!D4035</x:f>
      </x:c>
      <x:c r="E4035" s="23">
        <x:f>'Historical Trades'!E4035</x:f>
      </x:c>
      <x:c r="F4035" s="0">
        <x:f>'Historical Trades'!F4035</x:f>
      </x:c>
      <x:c r="G4035" s="0">
        <x:f>'Historical Trades'!G4035</x:f>
      </x:c>
      <x:c r="H4035" s="0">
        <x:f>'Historical Trades'!H4035</x:f>
      </x:c>
      <x:c r="I4035" s="0">
        <x:f>'Historical Trades'!I4035</x:f>
      </x:c>
      <x:c r="J4035" s="0">
        <x:f>'Historical Trades'!J4035</x:f>
      </x:c>
      <x:c r="K4035" s="0">
        <x:f>'Historical Trades'!K4035</x:f>
      </x:c>
      <x:c r="L4035" s="0">
        <x:f>'Historical Trades'!L4035</x:f>
      </x:c>
      <x:c r="M4035" s="0">
        <x:f>'Historical Trades'!M4035</x:f>
      </x:c>
      <x:c r="N4035" s="0">
        <x:f>CLEAN('Historical Trades'!O4035)</x:f>
      </x:c>
      <x:c r="P4035" s="14">
        <x:f>IF(G4035="sell",M4035,-M4035)</x:f>
      </x:c>
      <x:c r="Q4035" s="14">
        <x:f>VLOOKUP(N4035,'Currency Rates'!$A$3:$C$32,3,0)</x:f>
      </x:c>
      <x:c r="R4035" s="0">
        <x:f>IF(A4035="SPUS",0,IF(A4035="FWD",0,P4035/Q4035))</x:f>
      </x:c>
    </x:row>
    <x:row r="4036" spans="1:19" x14ac:dyDescent="0.3">
      <x:c r="A4036" s="0">
        <x:f>'Historical Trades'!A4036</x:f>
      </x:c>
      <x:c r="B4036" s="0">
        <x:f>'Historical Trades'!B4036</x:f>
      </x:c>
      <x:c r="C4036" s="23">
        <x:f>'Historical Trades'!C4036</x:f>
      </x:c>
      <x:c r="D4036" s="0">
        <x:f>'Historical Trades'!D4036</x:f>
      </x:c>
      <x:c r="E4036" s="23">
        <x:f>'Historical Trades'!E4036</x:f>
      </x:c>
      <x:c r="F4036" s="0">
        <x:f>'Historical Trades'!F4036</x:f>
      </x:c>
      <x:c r="G4036" s="0">
        <x:f>'Historical Trades'!G4036</x:f>
      </x:c>
      <x:c r="H4036" s="0">
        <x:f>'Historical Trades'!H4036</x:f>
      </x:c>
      <x:c r="I4036" s="0">
        <x:f>'Historical Trades'!I4036</x:f>
      </x:c>
      <x:c r="J4036" s="0">
        <x:f>'Historical Trades'!J4036</x:f>
      </x:c>
      <x:c r="K4036" s="0">
        <x:f>'Historical Trades'!K4036</x:f>
      </x:c>
      <x:c r="L4036" s="0">
        <x:f>'Historical Trades'!L4036</x:f>
      </x:c>
      <x:c r="M4036" s="0">
        <x:f>'Historical Trades'!M4036</x:f>
      </x:c>
      <x:c r="N4036" s="0">
        <x:f>CLEAN('Historical Trades'!O4036)</x:f>
      </x:c>
      <x:c r="P4036" s="14">
        <x:f>IF(G4036="sell",M4036,-M4036)</x:f>
      </x:c>
      <x:c r="Q4036" s="14">
        <x:f>VLOOKUP(N4036,'Currency Rates'!$A$3:$C$32,3,0)</x:f>
      </x:c>
      <x:c r="R4036" s="0">
        <x:f>IF(A4036="SPUS",0,IF(A4036="FWD",0,P4036/Q4036))</x:f>
      </x:c>
    </x:row>
    <x:row r="4037" spans="1:19" x14ac:dyDescent="0.3">
      <x:c r="A4037" s="0">
        <x:f>'Historical Trades'!A4037</x:f>
      </x:c>
      <x:c r="B4037" s="0">
        <x:f>'Historical Trades'!B4037</x:f>
      </x:c>
      <x:c r="C4037" s="23">
        <x:f>'Historical Trades'!C4037</x:f>
      </x:c>
      <x:c r="D4037" s="0">
        <x:f>'Historical Trades'!D4037</x:f>
      </x:c>
      <x:c r="E4037" s="23">
        <x:f>'Historical Trades'!E4037</x:f>
      </x:c>
      <x:c r="F4037" s="0">
        <x:f>'Historical Trades'!F4037</x:f>
      </x:c>
      <x:c r="G4037" s="0">
        <x:f>'Historical Trades'!G4037</x:f>
      </x:c>
      <x:c r="H4037" s="0">
        <x:f>'Historical Trades'!H4037</x:f>
      </x:c>
      <x:c r="I4037" s="0">
        <x:f>'Historical Trades'!I4037</x:f>
      </x:c>
      <x:c r="J4037" s="0">
        <x:f>'Historical Trades'!J4037</x:f>
      </x:c>
      <x:c r="K4037" s="0">
        <x:f>'Historical Trades'!K4037</x:f>
      </x:c>
      <x:c r="L4037" s="0">
        <x:f>'Historical Trades'!L4037</x:f>
      </x:c>
      <x:c r="M4037" s="0">
        <x:f>'Historical Trades'!M4037</x:f>
      </x:c>
      <x:c r="N4037" s="0">
        <x:f>CLEAN('Historical Trades'!O4037)</x:f>
      </x:c>
      <x:c r="P4037" s="14">
        <x:f>IF(G4037="sell",M4037,-M4037)</x:f>
      </x:c>
      <x:c r="Q4037" s="14">
        <x:f>VLOOKUP(N4037,'Currency Rates'!$A$3:$C$32,3,0)</x:f>
      </x:c>
      <x:c r="R4037" s="0">
        <x:f>IF(A4037="SPUS",0,IF(A4037="FWD",0,P4037/Q4037))</x:f>
      </x:c>
    </x:row>
    <x:row r="4038" spans="1:19" x14ac:dyDescent="0.3">
      <x:c r="A4038" s="0">
        <x:f>'Historical Trades'!A4038</x:f>
      </x:c>
      <x:c r="B4038" s="0">
        <x:f>'Historical Trades'!B4038</x:f>
      </x:c>
      <x:c r="C4038" s="23">
        <x:f>'Historical Trades'!C4038</x:f>
      </x:c>
      <x:c r="D4038" s="0">
        <x:f>'Historical Trades'!D4038</x:f>
      </x:c>
      <x:c r="E4038" s="23">
        <x:f>'Historical Trades'!E4038</x:f>
      </x:c>
      <x:c r="F4038" s="0">
        <x:f>'Historical Trades'!F4038</x:f>
      </x:c>
      <x:c r="G4038" s="0">
        <x:f>'Historical Trades'!G4038</x:f>
      </x:c>
      <x:c r="H4038" s="0">
        <x:f>'Historical Trades'!H4038</x:f>
      </x:c>
      <x:c r="I4038" s="0">
        <x:f>'Historical Trades'!I4038</x:f>
      </x:c>
      <x:c r="J4038" s="0">
        <x:f>'Historical Trades'!J4038</x:f>
      </x:c>
      <x:c r="K4038" s="0">
        <x:f>'Historical Trades'!K4038</x:f>
      </x:c>
      <x:c r="L4038" s="0">
        <x:f>'Historical Trades'!L4038</x:f>
      </x:c>
      <x:c r="M4038" s="0">
        <x:f>'Historical Trades'!M4038</x:f>
      </x:c>
      <x:c r="N4038" s="0">
        <x:f>CLEAN('Historical Trades'!O4038)</x:f>
      </x:c>
      <x:c r="P4038" s="14">
        <x:f>IF(G4038="sell",M4038,-M4038)</x:f>
      </x:c>
      <x:c r="Q4038" s="14">
        <x:f>VLOOKUP(N4038,'Currency Rates'!$A$3:$C$32,3,0)</x:f>
      </x:c>
      <x:c r="R4038" s="0">
        <x:f>IF(A4038="SPUS",0,IF(A4038="FWD",0,P4038/Q4038))</x:f>
      </x:c>
    </x:row>
    <x:row r="4039" spans="1:19" x14ac:dyDescent="0.3">
      <x:c r="A4039" s="0">
        <x:f>'Historical Trades'!A4039</x:f>
      </x:c>
      <x:c r="B4039" s="0">
        <x:f>'Historical Trades'!B4039</x:f>
      </x:c>
      <x:c r="C4039" s="23">
        <x:f>'Historical Trades'!C4039</x:f>
      </x:c>
      <x:c r="D4039" s="0">
        <x:f>'Historical Trades'!D4039</x:f>
      </x:c>
      <x:c r="E4039" s="23">
        <x:f>'Historical Trades'!E4039</x:f>
      </x:c>
      <x:c r="F4039" s="0">
        <x:f>'Historical Trades'!F4039</x:f>
      </x:c>
      <x:c r="G4039" s="0">
        <x:f>'Historical Trades'!G4039</x:f>
      </x:c>
      <x:c r="H4039" s="0">
        <x:f>'Historical Trades'!H4039</x:f>
      </x:c>
      <x:c r="I4039" s="0">
        <x:f>'Historical Trades'!I4039</x:f>
      </x:c>
      <x:c r="J4039" s="0">
        <x:f>'Historical Trades'!J4039</x:f>
      </x:c>
      <x:c r="K4039" s="0">
        <x:f>'Historical Trades'!K4039</x:f>
      </x:c>
      <x:c r="L4039" s="0">
        <x:f>'Historical Trades'!L4039</x:f>
      </x:c>
      <x:c r="M4039" s="0">
        <x:f>'Historical Trades'!M4039</x:f>
      </x:c>
      <x:c r="N4039" s="0">
        <x:f>CLEAN('Historical Trades'!O4039)</x:f>
      </x:c>
      <x:c r="P4039" s="14">
        <x:f>IF(G4039="sell",M4039,-M4039)</x:f>
      </x:c>
      <x:c r="Q4039" s="14">
        <x:f>VLOOKUP(N4039,'Currency Rates'!$A$3:$C$32,3,0)</x:f>
      </x:c>
      <x:c r="R4039" s="0">
        <x:f>IF(A4039="SPUS",0,IF(A4039="FWD",0,P4039/Q4039))</x:f>
      </x:c>
    </x:row>
    <x:row r="4040" spans="1:19" x14ac:dyDescent="0.3">
      <x:c r="A4040" s="0">
        <x:f>'Historical Trades'!A4040</x:f>
      </x:c>
      <x:c r="B4040" s="0">
        <x:f>'Historical Trades'!B4040</x:f>
      </x:c>
      <x:c r="C4040" s="23">
        <x:f>'Historical Trades'!C4040</x:f>
      </x:c>
      <x:c r="D4040" s="0">
        <x:f>'Historical Trades'!D4040</x:f>
      </x:c>
      <x:c r="E4040" s="23">
        <x:f>'Historical Trades'!E4040</x:f>
      </x:c>
      <x:c r="F4040" s="0">
        <x:f>'Historical Trades'!F4040</x:f>
      </x:c>
      <x:c r="G4040" s="0">
        <x:f>'Historical Trades'!G4040</x:f>
      </x:c>
      <x:c r="H4040" s="0">
        <x:f>'Historical Trades'!H4040</x:f>
      </x:c>
      <x:c r="I4040" s="0">
        <x:f>'Historical Trades'!I4040</x:f>
      </x:c>
      <x:c r="J4040" s="0">
        <x:f>'Historical Trades'!J4040</x:f>
      </x:c>
      <x:c r="K4040" s="0">
        <x:f>'Historical Trades'!K4040</x:f>
      </x:c>
      <x:c r="L4040" s="0">
        <x:f>'Historical Trades'!L4040</x:f>
      </x:c>
      <x:c r="M4040" s="0">
        <x:f>'Historical Trades'!M4040</x:f>
      </x:c>
      <x:c r="N4040" s="0">
        <x:f>CLEAN('Historical Trades'!O4040)</x:f>
      </x:c>
      <x:c r="P4040" s="14">
        <x:f>IF(G4040="sell",M4040,-M4040)</x:f>
      </x:c>
      <x:c r="Q4040" s="14">
        <x:f>VLOOKUP(N4040,'Currency Rates'!$A$3:$C$32,3,0)</x:f>
      </x:c>
      <x:c r="R4040" s="0">
        <x:f>IF(A4040="SPUS",0,IF(A4040="FWD",0,P4040/Q4040))</x:f>
      </x:c>
    </x:row>
    <x:row r="4041" spans="1:19" x14ac:dyDescent="0.3">
      <x:c r="A4041" s="0">
        <x:f>'Historical Trades'!A4041</x:f>
      </x:c>
      <x:c r="B4041" s="0">
        <x:f>'Historical Trades'!B4041</x:f>
      </x:c>
      <x:c r="C4041" s="23">
        <x:f>'Historical Trades'!C4041</x:f>
      </x:c>
      <x:c r="D4041" s="0">
        <x:f>'Historical Trades'!D4041</x:f>
      </x:c>
      <x:c r="E4041" s="23">
        <x:f>'Historical Trades'!E4041</x:f>
      </x:c>
      <x:c r="F4041" s="0">
        <x:f>'Historical Trades'!F4041</x:f>
      </x:c>
      <x:c r="G4041" s="0">
        <x:f>'Historical Trades'!G4041</x:f>
      </x:c>
      <x:c r="H4041" s="0">
        <x:f>'Historical Trades'!H4041</x:f>
      </x:c>
      <x:c r="I4041" s="0">
        <x:f>'Historical Trades'!I4041</x:f>
      </x:c>
      <x:c r="J4041" s="0">
        <x:f>'Historical Trades'!J4041</x:f>
      </x:c>
      <x:c r="K4041" s="0">
        <x:f>'Historical Trades'!K4041</x:f>
      </x:c>
      <x:c r="L4041" s="0">
        <x:f>'Historical Trades'!L4041</x:f>
      </x:c>
      <x:c r="M4041" s="0">
        <x:f>'Historical Trades'!M4041</x:f>
      </x:c>
      <x:c r="N4041" s="0">
        <x:f>CLEAN('Historical Trades'!O4041)</x:f>
      </x:c>
      <x:c r="P4041" s="14">
        <x:f>IF(G4041="sell",M4041,-M4041)</x:f>
      </x:c>
      <x:c r="Q4041" s="14">
        <x:f>VLOOKUP(N4041,'Currency Rates'!$A$3:$C$32,3,0)</x:f>
      </x:c>
      <x:c r="R4041" s="0">
        <x:f>IF(A4041="SPUS",0,IF(A4041="FWD",0,P4041/Q4041))</x:f>
      </x:c>
    </x:row>
    <x:row r="4042" spans="1:19" x14ac:dyDescent="0.3">
      <x:c r="A4042" s="0">
        <x:f>'Historical Trades'!A4042</x:f>
      </x:c>
      <x:c r="B4042" s="0">
        <x:f>'Historical Trades'!B4042</x:f>
      </x:c>
      <x:c r="C4042" s="23">
        <x:f>'Historical Trades'!C4042</x:f>
      </x:c>
      <x:c r="D4042" s="0">
        <x:f>'Historical Trades'!D4042</x:f>
      </x:c>
      <x:c r="E4042" s="23">
        <x:f>'Historical Trades'!E4042</x:f>
      </x:c>
      <x:c r="F4042" s="0">
        <x:f>'Historical Trades'!F4042</x:f>
      </x:c>
      <x:c r="G4042" s="0">
        <x:f>'Historical Trades'!G4042</x:f>
      </x:c>
      <x:c r="H4042" s="0">
        <x:f>'Historical Trades'!H4042</x:f>
      </x:c>
      <x:c r="I4042" s="0">
        <x:f>'Historical Trades'!I4042</x:f>
      </x:c>
      <x:c r="J4042" s="0">
        <x:f>'Historical Trades'!J4042</x:f>
      </x:c>
      <x:c r="K4042" s="0">
        <x:f>'Historical Trades'!K4042</x:f>
      </x:c>
      <x:c r="L4042" s="0">
        <x:f>'Historical Trades'!L4042</x:f>
      </x:c>
      <x:c r="M4042" s="0">
        <x:f>'Historical Trades'!M4042</x:f>
      </x:c>
      <x:c r="N4042" s="0">
        <x:f>CLEAN('Historical Trades'!O4042)</x:f>
      </x:c>
      <x:c r="P4042" s="14">
        <x:f>IF(G4042="sell",M4042,-M4042)</x:f>
      </x:c>
      <x:c r="Q4042" s="14">
        <x:f>VLOOKUP(N4042,'Currency Rates'!$A$3:$C$32,3,0)</x:f>
      </x:c>
      <x:c r="R4042" s="0">
        <x:f>IF(A4042="SPUS",0,IF(A4042="FWD",0,P4042/Q4042))</x:f>
      </x:c>
    </x:row>
    <x:row r="4043" spans="1:19" x14ac:dyDescent="0.3">
      <x:c r="A4043" s="0">
        <x:f>'Historical Trades'!A4043</x:f>
      </x:c>
      <x:c r="B4043" s="0">
        <x:f>'Historical Trades'!B4043</x:f>
      </x:c>
      <x:c r="C4043" s="23">
        <x:f>'Historical Trades'!C4043</x:f>
      </x:c>
      <x:c r="D4043" s="0">
        <x:f>'Historical Trades'!D4043</x:f>
      </x:c>
      <x:c r="E4043" s="23">
        <x:f>'Historical Trades'!E4043</x:f>
      </x:c>
      <x:c r="F4043" s="0">
        <x:f>'Historical Trades'!F4043</x:f>
      </x:c>
      <x:c r="G4043" s="0">
        <x:f>'Historical Trades'!G4043</x:f>
      </x:c>
      <x:c r="H4043" s="0">
        <x:f>'Historical Trades'!H4043</x:f>
      </x:c>
      <x:c r="I4043" s="0">
        <x:f>'Historical Trades'!I4043</x:f>
      </x:c>
      <x:c r="J4043" s="0">
        <x:f>'Historical Trades'!J4043</x:f>
      </x:c>
      <x:c r="K4043" s="0">
        <x:f>'Historical Trades'!K4043</x:f>
      </x:c>
      <x:c r="L4043" s="0">
        <x:f>'Historical Trades'!L4043</x:f>
      </x:c>
      <x:c r="M4043" s="0">
        <x:f>'Historical Trades'!M4043</x:f>
      </x:c>
      <x:c r="N4043" s="0">
        <x:f>CLEAN('Historical Trades'!O4043)</x:f>
      </x:c>
      <x:c r="P4043" s="14">
        <x:f>IF(G4043="sell",M4043,-M4043)</x:f>
      </x:c>
      <x:c r="Q4043" s="14">
        <x:f>VLOOKUP(N4043,'Currency Rates'!$A$3:$C$32,3,0)</x:f>
      </x:c>
      <x:c r="R4043" s="0">
        <x:f>IF(A4043="SPUS",0,IF(A4043="FWD",0,P4043/Q4043))</x:f>
      </x:c>
    </x:row>
    <x:row r="4044" spans="1:19" x14ac:dyDescent="0.3">
      <x:c r="A4044" s="0">
        <x:f>'Historical Trades'!A4044</x:f>
      </x:c>
      <x:c r="B4044" s="0">
        <x:f>'Historical Trades'!B4044</x:f>
      </x:c>
      <x:c r="C4044" s="23">
        <x:f>'Historical Trades'!C4044</x:f>
      </x:c>
      <x:c r="D4044" s="0">
        <x:f>'Historical Trades'!D4044</x:f>
      </x:c>
      <x:c r="E4044" s="23">
        <x:f>'Historical Trades'!E4044</x:f>
      </x:c>
      <x:c r="F4044" s="0">
        <x:f>'Historical Trades'!F4044</x:f>
      </x:c>
      <x:c r="G4044" s="0">
        <x:f>'Historical Trades'!G4044</x:f>
      </x:c>
      <x:c r="H4044" s="0">
        <x:f>'Historical Trades'!H4044</x:f>
      </x:c>
      <x:c r="I4044" s="0">
        <x:f>'Historical Trades'!I4044</x:f>
      </x:c>
      <x:c r="J4044" s="0">
        <x:f>'Historical Trades'!J4044</x:f>
      </x:c>
      <x:c r="K4044" s="0">
        <x:f>'Historical Trades'!K4044</x:f>
      </x:c>
      <x:c r="L4044" s="0">
        <x:f>'Historical Trades'!L4044</x:f>
      </x:c>
      <x:c r="M4044" s="0">
        <x:f>'Historical Trades'!M4044</x:f>
      </x:c>
      <x:c r="N4044" s="0">
        <x:f>CLEAN('Historical Trades'!O4044)</x:f>
      </x:c>
      <x:c r="P4044" s="14">
        <x:f>IF(G4044="sell",M4044,-M4044)</x:f>
      </x:c>
      <x:c r="Q4044" s="14">
        <x:f>VLOOKUP(N4044,'Currency Rates'!$A$3:$C$32,3,0)</x:f>
      </x:c>
      <x:c r="R4044" s="0">
        <x:f>IF(A4044="SPUS",0,IF(A4044="FWD",0,P4044/Q4044))</x:f>
      </x:c>
    </x:row>
    <x:row r="4045" spans="1:19" x14ac:dyDescent="0.3">
      <x:c r="A4045" s="0">
        <x:f>'Historical Trades'!A4045</x:f>
      </x:c>
      <x:c r="B4045" s="0">
        <x:f>'Historical Trades'!B4045</x:f>
      </x:c>
      <x:c r="C4045" s="23">
        <x:f>'Historical Trades'!C4045</x:f>
      </x:c>
      <x:c r="D4045" s="0">
        <x:f>'Historical Trades'!D4045</x:f>
      </x:c>
      <x:c r="E4045" s="23">
        <x:f>'Historical Trades'!E4045</x:f>
      </x:c>
      <x:c r="F4045" s="0">
        <x:f>'Historical Trades'!F4045</x:f>
      </x:c>
      <x:c r="G4045" s="0">
        <x:f>'Historical Trades'!G4045</x:f>
      </x:c>
      <x:c r="H4045" s="0">
        <x:f>'Historical Trades'!H4045</x:f>
      </x:c>
      <x:c r="I4045" s="0">
        <x:f>'Historical Trades'!I4045</x:f>
      </x:c>
      <x:c r="J4045" s="0">
        <x:f>'Historical Trades'!J4045</x:f>
      </x:c>
      <x:c r="K4045" s="0">
        <x:f>'Historical Trades'!K4045</x:f>
      </x:c>
      <x:c r="L4045" s="0">
        <x:f>'Historical Trades'!L4045</x:f>
      </x:c>
      <x:c r="M4045" s="0">
        <x:f>'Historical Trades'!M4045</x:f>
      </x:c>
      <x:c r="N4045" s="0">
        <x:f>CLEAN('Historical Trades'!O4045)</x:f>
      </x:c>
      <x:c r="P4045" s="14">
        <x:f>IF(G4045="sell",M4045,-M4045)</x:f>
      </x:c>
      <x:c r="Q4045" s="14">
        <x:f>VLOOKUP(N4045,'Currency Rates'!$A$3:$C$32,3,0)</x:f>
      </x:c>
      <x:c r="R4045" s="0">
        <x:f>IF(A4045="SPUS",0,IF(A4045="FWD",0,P4045/Q4045))</x:f>
      </x:c>
    </x:row>
    <x:row r="4046" spans="1:19" x14ac:dyDescent="0.3">
      <x:c r="A4046" s="0">
        <x:f>'Historical Trades'!A4046</x:f>
      </x:c>
      <x:c r="B4046" s="0">
        <x:f>'Historical Trades'!B4046</x:f>
      </x:c>
      <x:c r="C4046" s="23">
        <x:f>'Historical Trades'!C4046</x:f>
      </x:c>
      <x:c r="D4046" s="0">
        <x:f>'Historical Trades'!D4046</x:f>
      </x:c>
      <x:c r="E4046" s="23">
        <x:f>'Historical Trades'!E4046</x:f>
      </x:c>
      <x:c r="F4046" s="0">
        <x:f>'Historical Trades'!F4046</x:f>
      </x:c>
      <x:c r="G4046" s="0">
        <x:f>'Historical Trades'!G4046</x:f>
      </x:c>
      <x:c r="H4046" s="0">
        <x:f>'Historical Trades'!H4046</x:f>
      </x:c>
      <x:c r="I4046" s="0">
        <x:f>'Historical Trades'!I4046</x:f>
      </x:c>
      <x:c r="J4046" s="0">
        <x:f>'Historical Trades'!J4046</x:f>
      </x:c>
      <x:c r="K4046" s="0">
        <x:f>'Historical Trades'!K4046</x:f>
      </x:c>
      <x:c r="L4046" s="0">
        <x:f>'Historical Trades'!L4046</x:f>
      </x:c>
      <x:c r="M4046" s="0">
        <x:f>'Historical Trades'!M4046</x:f>
      </x:c>
      <x:c r="N4046" s="0">
        <x:f>CLEAN('Historical Trades'!O4046)</x:f>
      </x:c>
      <x:c r="P4046" s="14">
        <x:f>IF(G4046="sell",M4046,-M4046)</x:f>
      </x:c>
      <x:c r="Q4046" s="14">
        <x:f>VLOOKUP(N4046,'Currency Rates'!$A$3:$C$32,3,0)</x:f>
      </x:c>
      <x:c r="R4046" s="0">
        <x:f>IF(A4046="SPUS",0,IF(A4046="FWD",0,P4046/Q4046))</x:f>
      </x:c>
    </x:row>
    <x:row r="4047" spans="1:19" x14ac:dyDescent="0.3">
      <x:c r="A4047" s="0">
        <x:f>'Historical Trades'!A4047</x:f>
      </x:c>
      <x:c r="B4047" s="0">
        <x:f>'Historical Trades'!B4047</x:f>
      </x:c>
      <x:c r="C4047" s="23">
        <x:f>'Historical Trades'!C4047</x:f>
      </x:c>
      <x:c r="D4047" s="0">
        <x:f>'Historical Trades'!D4047</x:f>
      </x:c>
      <x:c r="E4047" s="23">
        <x:f>'Historical Trades'!E4047</x:f>
      </x:c>
      <x:c r="F4047" s="0">
        <x:f>'Historical Trades'!F4047</x:f>
      </x:c>
      <x:c r="G4047" s="0">
        <x:f>'Historical Trades'!G4047</x:f>
      </x:c>
      <x:c r="H4047" s="0">
        <x:f>'Historical Trades'!H4047</x:f>
      </x:c>
      <x:c r="I4047" s="0">
        <x:f>'Historical Trades'!I4047</x:f>
      </x:c>
      <x:c r="J4047" s="0">
        <x:f>'Historical Trades'!J4047</x:f>
      </x:c>
      <x:c r="K4047" s="0">
        <x:f>'Historical Trades'!K4047</x:f>
      </x:c>
      <x:c r="L4047" s="0">
        <x:f>'Historical Trades'!L4047</x:f>
      </x:c>
      <x:c r="M4047" s="0">
        <x:f>'Historical Trades'!M4047</x:f>
      </x:c>
      <x:c r="N4047" s="0">
        <x:f>CLEAN('Historical Trades'!O4047)</x:f>
      </x:c>
      <x:c r="P4047" s="14">
        <x:f>IF(G4047="sell",M4047,-M4047)</x:f>
      </x:c>
      <x:c r="Q4047" s="14">
        <x:f>VLOOKUP(N4047,'Currency Rates'!$A$3:$C$32,3,0)</x:f>
      </x:c>
      <x:c r="R4047" s="0">
        <x:f>IF(A4047="SPUS",0,IF(A4047="FWD",0,P4047/Q4047))</x:f>
      </x:c>
    </x:row>
    <x:row r="4048" spans="1:19" x14ac:dyDescent="0.3">
      <x:c r="A4048" s="0">
        <x:f>'Historical Trades'!A4048</x:f>
      </x:c>
      <x:c r="B4048" s="0">
        <x:f>'Historical Trades'!B4048</x:f>
      </x:c>
      <x:c r="C4048" s="23">
        <x:f>'Historical Trades'!C4048</x:f>
      </x:c>
      <x:c r="D4048" s="0">
        <x:f>'Historical Trades'!D4048</x:f>
      </x:c>
      <x:c r="E4048" s="23">
        <x:f>'Historical Trades'!E4048</x:f>
      </x:c>
      <x:c r="F4048" s="0">
        <x:f>'Historical Trades'!F4048</x:f>
      </x:c>
      <x:c r="G4048" s="0">
        <x:f>'Historical Trades'!G4048</x:f>
      </x:c>
      <x:c r="H4048" s="0">
        <x:f>'Historical Trades'!H4048</x:f>
      </x:c>
      <x:c r="I4048" s="0">
        <x:f>'Historical Trades'!I4048</x:f>
      </x:c>
      <x:c r="J4048" s="0">
        <x:f>'Historical Trades'!J4048</x:f>
      </x:c>
      <x:c r="K4048" s="0">
        <x:f>'Historical Trades'!K4048</x:f>
      </x:c>
      <x:c r="L4048" s="0">
        <x:f>'Historical Trades'!L4048</x:f>
      </x:c>
      <x:c r="M4048" s="0">
        <x:f>'Historical Trades'!M4048</x:f>
      </x:c>
      <x:c r="N4048" s="0">
        <x:f>CLEAN('Historical Trades'!O4048)</x:f>
      </x:c>
      <x:c r="P4048" s="14">
        <x:f>IF(G4048="sell",M4048,-M4048)</x:f>
      </x:c>
      <x:c r="Q4048" s="14">
        <x:f>VLOOKUP(N4048,'Currency Rates'!$A$3:$C$32,3,0)</x:f>
      </x:c>
      <x:c r="R4048" s="0">
        <x:f>IF(A4048="SPUS",0,IF(A4048="FWD",0,P4048/Q4048))</x:f>
      </x:c>
    </x:row>
    <x:row r="4049" spans="1:19" x14ac:dyDescent="0.3">
      <x:c r="A4049" s="0">
        <x:f>'Historical Trades'!A4049</x:f>
      </x:c>
      <x:c r="B4049" s="0">
        <x:f>'Historical Trades'!B4049</x:f>
      </x:c>
      <x:c r="C4049" s="23">
        <x:f>'Historical Trades'!C4049</x:f>
      </x:c>
      <x:c r="D4049" s="0">
        <x:f>'Historical Trades'!D4049</x:f>
      </x:c>
      <x:c r="E4049" s="23">
        <x:f>'Historical Trades'!E4049</x:f>
      </x:c>
      <x:c r="F4049" s="0">
        <x:f>'Historical Trades'!F4049</x:f>
      </x:c>
      <x:c r="G4049" s="0">
        <x:f>'Historical Trades'!G4049</x:f>
      </x:c>
      <x:c r="H4049" s="0">
        <x:f>'Historical Trades'!H4049</x:f>
      </x:c>
      <x:c r="I4049" s="0">
        <x:f>'Historical Trades'!I4049</x:f>
      </x:c>
      <x:c r="J4049" s="0">
        <x:f>'Historical Trades'!J4049</x:f>
      </x:c>
      <x:c r="K4049" s="0">
        <x:f>'Historical Trades'!K4049</x:f>
      </x:c>
      <x:c r="L4049" s="0">
        <x:f>'Historical Trades'!L4049</x:f>
      </x:c>
      <x:c r="M4049" s="0">
        <x:f>'Historical Trades'!M4049</x:f>
      </x:c>
      <x:c r="N4049" s="0">
        <x:f>CLEAN('Historical Trades'!O4049)</x:f>
      </x:c>
      <x:c r="P4049" s="14">
        <x:f>IF(G4049="sell",M4049,-M4049)</x:f>
      </x:c>
      <x:c r="Q4049" s="14">
        <x:f>VLOOKUP(N4049,'Currency Rates'!$A$3:$C$32,3,0)</x:f>
      </x:c>
      <x:c r="R4049" s="0">
        <x:f>IF(A4049="SPUS",0,IF(A4049="FWD",0,P4049/Q4049))</x:f>
      </x:c>
    </x:row>
    <x:row r="4050" spans="1:19" x14ac:dyDescent="0.3">
      <x:c r="A4050" s="0">
        <x:f>'Historical Trades'!A4050</x:f>
      </x:c>
      <x:c r="B4050" s="0">
        <x:f>'Historical Trades'!B4050</x:f>
      </x:c>
      <x:c r="C4050" s="23">
        <x:f>'Historical Trades'!C4050</x:f>
      </x:c>
      <x:c r="D4050" s="0">
        <x:f>'Historical Trades'!D4050</x:f>
      </x:c>
      <x:c r="E4050" s="23">
        <x:f>'Historical Trades'!E4050</x:f>
      </x:c>
      <x:c r="F4050" s="0">
        <x:f>'Historical Trades'!F4050</x:f>
      </x:c>
      <x:c r="G4050" s="0">
        <x:f>'Historical Trades'!G4050</x:f>
      </x:c>
      <x:c r="H4050" s="0">
        <x:f>'Historical Trades'!H4050</x:f>
      </x:c>
      <x:c r="I4050" s="0">
        <x:f>'Historical Trades'!I4050</x:f>
      </x:c>
      <x:c r="J4050" s="0">
        <x:f>'Historical Trades'!J4050</x:f>
      </x:c>
      <x:c r="K4050" s="0">
        <x:f>'Historical Trades'!K4050</x:f>
      </x:c>
      <x:c r="L4050" s="0">
        <x:f>'Historical Trades'!L4050</x:f>
      </x:c>
      <x:c r="M4050" s="0">
        <x:f>'Historical Trades'!M4050</x:f>
      </x:c>
      <x:c r="N4050" s="0">
        <x:f>CLEAN('Historical Trades'!O4050)</x:f>
      </x:c>
      <x:c r="P4050" s="14">
        <x:f>IF(G4050="sell",M4050,-M4050)</x:f>
      </x:c>
      <x:c r="Q4050" s="14">
        <x:f>VLOOKUP(N4050,'Currency Rates'!$A$3:$C$32,3,0)</x:f>
      </x:c>
      <x:c r="R4050" s="0">
        <x:f>IF(A4050="SPUS",0,IF(A4050="FWD",0,P4050/Q4050))</x:f>
      </x:c>
    </x:row>
    <x:row r="4051" spans="1:19" x14ac:dyDescent="0.3">
      <x:c r="A4051" s="0">
        <x:f>'Historical Trades'!A4051</x:f>
      </x:c>
      <x:c r="B4051" s="0">
        <x:f>'Historical Trades'!B4051</x:f>
      </x:c>
      <x:c r="C4051" s="23">
        <x:f>'Historical Trades'!C4051</x:f>
      </x:c>
      <x:c r="D4051" s="0">
        <x:f>'Historical Trades'!D4051</x:f>
      </x:c>
      <x:c r="E4051" s="23">
        <x:f>'Historical Trades'!E4051</x:f>
      </x:c>
      <x:c r="F4051" s="0">
        <x:f>'Historical Trades'!F4051</x:f>
      </x:c>
      <x:c r="G4051" s="0">
        <x:f>'Historical Trades'!G4051</x:f>
      </x:c>
      <x:c r="H4051" s="0">
        <x:f>'Historical Trades'!H4051</x:f>
      </x:c>
      <x:c r="I4051" s="0">
        <x:f>'Historical Trades'!I4051</x:f>
      </x:c>
      <x:c r="J4051" s="0">
        <x:f>'Historical Trades'!J4051</x:f>
      </x:c>
      <x:c r="K4051" s="0">
        <x:f>'Historical Trades'!K4051</x:f>
      </x:c>
      <x:c r="L4051" s="0">
        <x:f>'Historical Trades'!L4051</x:f>
      </x:c>
      <x:c r="M4051" s="0">
        <x:f>'Historical Trades'!M4051</x:f>
      </x:c>
      <x:c r="N4051" s="0">
        <x:f>CLEAN('Historical Trades'!O4051)</x:f>
      </x:c>
      <x:c r="P4051" s="14">
        <x:f>IF(G4051="sell",M4051,-M4051)</x:f>
      </x:c>
      <x:c r="Q4051" s="14">
        <x:f>VLOOKUP(N4051,'Currency Rates'!$A$3:$C$32,3,0)</x:f>
      </x:c>
      <x:c r="R4051" s="0">
        <x:f>IF(A4051="SPUS",0,IF(A4051="FWD",0,P4051/Q4051))</x:f>
      </x:c>
    </x:row>
    <x:row r="4052" spans="1:19" x14ac:dyDescent="0.3">
      <x:c r="A4052" s="0">
        <x:f>'Historical Trades'!A4052</x:f>
      </x:c>
      <x:c r="B4052" s="0">
        <x:f>'Historical Trades'!B4052</x:f>
      </x:c>
      <x:c r="C4052" s="23">
        <x:f>'Historical Trades'!C4052</x:f>
      </x:c>
      <x:c r="D4052" s="0">
        <x:f>'Historical Trades'!D4052</x:f>
      </x:c>
      <x:c r="E4052" s="23">
        <x:f>'Historical Trades'!E4052</x:f>
      </x:c>
      <x:c r="F4052" s="0">
        <x:f>'Historical Trades'!F4052</x:f>
      </x:c>
      <x:c r="G4052" s="0">
        <x:f>'Historical Trades'!G4052</x:f>
      </x:c>
      <x:c r="H4052" s="0">
        <x:f>'Historical Trades'!H4052</x:f>
      </x:c>
      <x:c r="I4052" s="0">
        <x:f>'Historical Trades'!I4052</x:f>
      </x:c>
      <x:c r="J4052" s="0">
        <x:f>'Historical Trades'!J4052</x:f>
      </x:c>
      <x:c r="K4052" s="0">
        <x:f>'Historical Trades'!K4052</x:f>
      </x:c>
      <x:c r="L4052" s="0">
        <x:f>'Historical Trades'!L4052</x:f>
      </x:c>
      <x:c r="M4052" s="0">
        <x:f>'Historical Trades'!M4052</x:f>
      </x:c>
      <x:c r="N4052" s="0">
        <x:f>CLEAN('Historical Trades'!O4052)</x:f>
      </x:c>
      <x:c r="P4052" s="14">
        <x:f>IF(G4052="sell",M4052,-M4052)</x:f>
      </x:c>
      <x:c r="Q4052" s="14">
        <x:f>VLOOKUP(N4052,'Currency Rates'!$A$3:$C$32,3,0)</x:f>
      </x:c>
      <x:c r="R4052" s="0">
        <x:f>IF(A4052="SPUS",0,IF(A4052="FWD",0,P4052/Q4052))</x:f>
      </x:c>
    </x:row>
    <x:row r="4053" spans="1:19" x14ac:dyDescent="0.3">
      <x:c r="A4053" s="0">
        <x:f>'Historical Trades'!A4053</x:f>
      </x:c>
      <x:c r="B4053" s="0">
        <x:f>'Historical Trades'!B4053</x:f>
      </x:c>
      <x:c r="C4053" s="23">
        <x:f>'Historical Trades'!C4053</x:f>
      </x:c>
      <x:c r="D4053" s="0">
        <x:f>'Historical Trades'!D4053</x:f>
      </x:c>
      <x:c r="E4053" s="23">
        <x:f>'Historical Trades'!E4053</x:f>
      </x:c>
      <x:c r="F4053" s="0">
        <x:f>'Historical Trades'!F4053</x:f>
      </x:c>
      <x:c r="G4053" s="0">
        <x:f>'Historical Trades'!G4053</x:f>
      </x:c>
      <x:c r="H4053" s="0">
        <x:f>'Historical Trades'!H4053</x:f>
      </x:c>
      <x:c r="I4053" s="0">
        <x:f>'Historical Trades'!I4053</x:f>
      </x:c>
      <x:c r="J4053" s="0">
        <x:f>'Historical Trades'!J4053</x:f>
      </x:c>
      <x:c r="K4053" s="0">
        <x:f>'Historical Trades'!K4053</x:f>
      </x:c>
      <x:c r="L4053" s="0">
        <x:f>'Historical Trades'!L4053</x:f>
      </x:c>
      <x:c r="M4053" s="0">
        <x:f>'Historical Trades'!M4053</x:f>
      </x:c>
      <x:c r="N4053" s="0">
        <x:f>CLEAN('Historical Trades'!O4053)</x:f>
      </x:c>
      <x:c r="P4053" s="14">
        <x:f>IF(G4053="sell",M4053,-M4053)</x:f>
      </x:c>
      <x:c r="Q4053" s="14">
        <x:f>VLOOKUP(N4053,'Currency Rates'!$A$3:$C$32,3,0)</x:f>
      </x:c>
      <x:c r="R4053" s="0">
        <x:f>IF(A4053="SPUS",0,IF(A4053="FWD",0,P4053/Q4053))</x:f>
      </x:c>
    </x:row>
    <x:row r="4054" spans="1:19" x14ac:dyDescent="0.3">
      <x:c r="A4054" s="0">
        <x:f>'Historical Trades'!A4054</x:f>
      </x:c>
      <x:c r="B4054" s="0">
        <x:f>'Historical Trades'!B4054</x:f>
      </x:c>
      <x:c r="C4054" s="23">
        <x:f>'Historical Trades'!C4054</x:f>
      </x:c>
      <x:c r="D4054" s="0">
        <x:f>'Historical Trades'!D4054</x:f>
      </x:c>
      <x:c r="E4054" s="23">
        <x:f>'Historical Trades'!E4054</x:f>
      </x:c>
      <x:c r="F4054" s="0">
        <x:f>'Historical Trades'!F4054</x:f>
      </x:c>
      <x:c r="G4054" s="0">
        <x:f>'Historical Trades'!G4054</x:f>
      </x:c>
      <x:c r="H4054" s="0">
        <x:f>'Historical Trades'!H4054</x:f>
      </x:c>
      <x:c r="I4054" s="0">
        <x:f>'Historical Trades'!I4054</x:f>
      </x:c>
      <x:c r="J4054" s="0">
        <x:f>'Historical Trades'!J4054</x:f>
      </x:c>
      <x:c r="K4054" s="0">
        <x:f>'Historical Trades'!K4054</x:f>
      </x:c>
      <x:c r="L4054" s="0">
        <x:f>'Historical Trades'!L4054</x:f>
      </x:c>
      <x:c r="M4054" s="0">
        <x:f>'Historical Trades'!M4054</x:f>
      </x:c>
      <x:c r="N4054" s="0">
        <x:f>CLEAN('Historical Trades'!O4054)</x:f>
      </x:c>
      <x:c r="P4054" s="14">
        <x:f>IF(G4054="sell",M4054,-M4054)</x:f>
      </x:c>
      <x:c r="Q4054" s="14">
        <x:f>VLOOKUP(N4054,'Currency Rates'!$A$3:$C$32,3,0)</x:f>
      </x:c>
      <x:c r="R4054" s="0">
        <x:f>IF(A4054="SPUS",0,IF(A4054="FWD",0,P4054/Q4054))</x:f>
      </x:c>
    </x:row>
    <x:row r="4055" spans="1:19" x14ac:dyDescent="0.3">
      <x:c r="A4055" s="0">
        <x:f>'Historical Trades'!A4055</x:f>
      </x:c>
      <x:c r="B4055" s="0">
        <x:f>'Historical Trades'!B4055</x:f>
      </x:c>
      <x:c r="C4055" s="23">
        <x:f>'Historical Trades'!C4055</x:f>
      </x:c>
      <x:c r="D4055" s="0">
        <x:f>'Historical Trades'!D4055</x:f>
      </x:c>
      <x:c r="E4055" s="23">
        <x:f>'Historical Trades'!E4055</x:f>
      </x:c>
      <x:c r="F4055" s="0">
        <x:f>'Historical Trades'!F4055</x:f>
      </x:c>
      <x:c r="G4055" s="0">
        <x:f>'Historical Trades'!G4055</x:f>
      </x:c>
      <x:c r="H4055" s="0">
        <x:f>'Historical Trades'!H4055</x:f>
      </x:c>
      <x:c r="I4055" s="0">
        <x:f>'Historical Trades'!I4055</x:f>
      </x:c>
      <x:c r="J4055" s="0">
        <x:f>'Historical Trades'!J4055</x:f>
      </x:c>
      <x:c r="K4055" s="0">
        <x:f>'Historical Trades'!K4055</x:f>
      </x:c>
      <x:c r="L4055" s="0">
        <x:f>'Historical Trades'!L4055</x:f>
      </x:c>
      <x:c r="M4055" s="0">
        <x:f>'Historical Trades'!M4055</x:f>
      </x:c>
      <x:c r="N4055" s="0">
        <x:f>CLEAN('Historical Trades'!O4055)</x:f>
      </x:c>
      <x:c r="P4055" s="14">
        <x:f>IF(G4055="sell",M4055,-M4055)</x:f>
      </x:c>
      <x:c r="Q4055" s="14">
        <x:f>VLOOKUP(N4055,'Currency Rates'!$A$3:$C$32,3,0)</x:f>
      </x:c>
      <x:c r="R4055" s="0">
        <x:f>IF(A4055="SPUS",0,IF(A4055="FWD",0,P4055/Q4055))</x:f>
      </x:c>
    </x:row>
    <x:row r="4056" spans="1:19" x14ac:dyDescent="0.3">
      <x:c r="A4056" s="0">
        <x:f>'Historical Trades'!A4056</x:f>
      </x:c>
      <x:c r="B4056" s="0">
        <x:f>'Historical Trades'!B4056</x:f>
      </x:c>
      <x:c r="C4056" s="23">
        <x:f>'Historical Trades'!C4056</x:f>
      </x:c>
      <x:c r="D4056" s="0">
        <x:f>'Historical Trades'!D4056</x:f>
      </x:c>
      <x:c r="E4056" s="23">
        <x:f>'Historical Trades'!E4056</x:f>
      </x:c>
      <x:c r="F4056" s="0">
        <x:f>'Historical Trades'!F4056</x:f>
      </x:c>
      <x:c r="G4056" s="0">
        <x:f>'Historical Trades'!G4056</x:f>
      </x:c>
      <x:c r="H4056" s="0">
        <x:f>'Historical Trades'!H4056</x:f>
      </x:c>
      <x:c r="I4056" s="0">
        <x:f>'Historical Trades'!I4056</x:f>
      </x:c>
      <x:c r="J4056" s="0">
        <x:f>'Historical Trades'!J4056</x:f>
      </x:c>
      <x:c r="K4056" s="0">
        <x:f>'Historical Trades'!K4056</x:f>
      </x:c>
      <x:c r="L4056" s="0">
        <x:f>'Historical Trades'!L4056</x:f>
      </x:c>
      <x:c r="M4056" s="0">
        <x:f>'Historical Trades'!M4056</x:f>
      </x:c>
      <x:c r="N4056" s="0">
        <x:f>CLEAN('Historical Trades'!O4056)</x:f>
      </x:c>
      <x:c r="P4056" s="14">
        <x:f>IF(G4056="sell",M4056,-M4056)</x:f>
      </x:c>
      <x:c r="Q4056" s="14">
        <x:f>VLOOKUP(N4056,'Currency Rates'!$A$3:$C$32,3,0)</x:f>
      </x:c>
      <x:c r="R4056" s="0">
        <x:f>IF(A4056="SPUS",0,IF(A4056="FWD",0,P4056/Q4056))</x:f>
      </x:c>
    </x:row>
    <x:row r="4057" spans="1:19" x14ac:dyDescent="0.3">
      <x:c r="A4057" s="0">
        <x:f>'Historical Trades'!A4057</x:f>
      </x:c>
      <x:c r="B4057" s="0">
        <x:f>'Historical Trades'!B4057</x:f>
      </x:c>
      <x:c r="C4057" s="23">
        <x:f>'Historical Trades'!C4057</x:f>
      </x:c>
      <x:c r="D4057" s="0">
        <x:f>'Historical Trades'!D4057</x:f>
      </x:c>
      <x:c r="E4057" s="23">
        <x:f>'Historical Trades'!E4057</x:f>
      </x:c>
      <x:c r="F4057" s="0">
        <x:f>'Historical Trades'!F4057</x:f>
      </x:c>
      <x:c r="G4057" s="0">
        <x:f>'Historical Trades'!G4057</x:f>
      </x:c>
      <x:c r="H4057" s="0">
        <x:f>'Historical Trades'!H4057</x:f>
      </x:c>
      <x:c r="I4057" s="0">
        <x:f>'Historical Trades'!I4057</x:f>
      </x:c>
      <x:c r="J4057" s="0">
        <x:f>'Historical Trades'!J4057</x:f>
      </x:c>
      <x:c r="K4057" s="0">
        <x:f>'Historical Trades'!K4057</x:f>
      </x:c>
      <x:c r="L4057" s="0">
        <x:f>'Historical Trades'!L4057</x:f>
      </x:c>
      <x:c r="M4057" s="0">
        <x:f>'Historical Trades'!M4057</x:f>
      </x:c>
      <x:c r="N4057" s="0">
        <x:f>CLEAN('Historical Trades'!O4057)</x:f>
      </x:c>
      <x:c r="P4057" s="14">
        <x:f>IF(G4057="sell",M4057,-M4057)</x:f>
      </x:c>
      <x:c r="Q4057" s="14">
        <x:f>VLOOKUP(N4057,'Currency Rates'!$A$3:$C$32,3,0)</x:f>
      </x:c>
      <x:c r="R4057" s="0">
        <x:f>IF(A4057="SPUS",0,IF(A4057="FWD",0,P4057/Q4057))</x:f>
      </x:c>
    </x:row>
    <x:row r="4058" spans="1:19" x14ac:dyDescent="0.3">
      <x:c r="A4058" s="0">
        <x:f>'Historical Trades'!A4058</x:f>
      </x:c>
      <x:c r="B4058" s="0">
        <x:f>'Historical Trades'!B4058</x:f>
      </x:c>
      <x:c r="C4058" s="23">
        <x:f>'Historical Trades'!C4058</x:f>
      </x:c>
      <x:c r="D4058" s="0">
        <x:f>'Historical Trades'!D4058</x:f>
      </x:c>
      <x:c r="E4058" s="23">
        <x:f>'Historical Trades'!E4058</x:f>
      </x:c>
      <x:c r="F4058" s="0">
        <x:f>'Historical Trades'!F4058</x:f>
      </x:c>
      <x:c r="G4058" s="0">
        <x:f>'Historical Trades'!G4058</x:f>
      </x:c>
      <x:c r="H4058" s="0">
        <x:f>'Historical Trades'!H4058</x:f>
      </x:c>
      <x:c r="I4058" s="0">
        <x:f>'Historical Trades'!I4058</x:f>
      </x:c>
      <x:c r="J4058" s="0">
        <x:f>'Historical Trades'!J4058</x:f>
      </x:c>
      <x:c r="K4058" s="0">
        <x:f>'Historical Trades'!K4058</x:f>
      </x:c>
      <x:c r="L4058" s="0">
        <x:f>'Historical Trades'!L4058</x:f>
      </x:c>
      <x:c r="M4058" s="0">
        <x:f>'Historical Trades'!M4058</x:f>
      </x:c>
      <x:c r="N4058" s="0">
        <x:f>CLEAN('Historical Trades'!O4058)</x:f>
      </x:c>
      <x:c r="P4058" s="14">
        <x:f>IF(G4058="sell",M4058,-M4058)</x:f>
      </x:c>
      <x:c r="Q4058" s="14">
        <x:f>VLOOKUP(N4058,'Currency Rates'!$A$3:$C$32,3,0)</x:f>
      </x:c>
      <x:c r="R4058" s="0">
        <x:f>IF(A4058="SPUS",0,IF(A4058="FWD",0,P4058/Q4058))</x:f>
      </x:c>
    </x:row>
    <x:row r="4059" spans="1:19" x14ac:dyDescent="0.3">
      <x:c r="A4059" s="0">
        <x:f>'Historical Trades'!A4059</x:f>
      </x:c>
      <x:c r="B4059" s="0">
        <x:f>'Historical Trades'!B4059</x:f>
      </x:c>
      <x:c r="C4059" s="23">
        <x:f>'Historical Trades'!C4059</x:f>
      </x:c>
      <x:c r="D4059" s="0">
        <x:f>'Historical Trades'!D4059</x:f>
      </x:c>
      <x:c r="E4059" s="23">
        <x:f>'Historical Trades'!E4059</x:f>
      </x:c>
      <x:c r="F4059" s="0">
        <x:f>'Historical Trades'!F4059</x:f>
      </x:c>
      <x:c r="G4059" s="0">
        <x:f>'Historical Trades'!G4059</x:f>
      </x:c>
      <x:c r="H4059" s="0">
        <x:f>'Historical Trades'!H4059</x:f>
      </x:c>
      <x:c r="I4059" s="0">
        <x:f>'Historical Trades'!I4059</x:f>
      </x:c>
      <x:c r="J4059" s="0">
        <x:f>'Historical Trades'!J4059</x:f>
      </x:c>
      <x:c r="K4059" s="0">
        <x:f>'Historical Trades'!K4059</x:f>
      </x:c>
      <x:c r="L4059" s="0">
        <x:f>'Historical Trades'!L4059</x:f>
      </x:c>
      <x:c r="M4059" s="0">
        <x:f>'Historical Trades'!M4059</x:f>
      </x:c>
      <x:c r="N4059" s="0">
        <x:f>CLEAN('Historical Trades'!O4059)</x:f>
      </x:c>
      <x:c r="P4059" s="14">
        <x:f>IF(G4059="sell",M4059,-M4059)</x:f>
      </x:c>
      <x:c r="Q4059" s="14">
        <x:f>VLOOKUP(N4059,'Currency Rates'!$A$3:$C$32,3,0)</x:f>
      </x:c>
      <x:c r="R4059" s="0">
        <x:f>IF(A4059="SPUS",0,IF(A4059="FWD",0,P4059/Q4059))</x:f>
      </x:c>
    </x:row>
    <x:row r="4060" spans="1:19" x14ac:dyDescent="0.3">
      <x:c r="A4060" s="0">
        <x:f>'Historical Trades'!A4060</x:f>
      </x:c>
      <x:c r="B4060" s="0">
        <x:f>'Historical Trades'!B4060</x:f>
      </x:c>
      <x:c r="C4060" s="23">
        <x:f>'Historical Trades'!C4060</x:f>
      </x:c>
      <x:c r="D4060" s="0">
        <x:f>'Historical Trades'!D4060</x:f>
      </x:c>
      <x:c r="E4060" s="23">
        <x:f>'Historical Trades'!E4060</x:f>
      </x:c>
      <x:c r="F4060" s="0">
        <x:f>'Historical Trades'!F4060</x:f>
      </x:c>
      <x:c r="G4060" s="0">
        <x:f>'Historical Trades'!G4060</x:f>
      </x:c>
      <x:c r="H4060" s="0">
        <x:f>'Historical Trades'!H4060</x:f>
      </x:c>
      <x:c r="I4060" s="0">
        <x:f>'Historical Trades'!I4060</x:f>
      </x:c>
      <x:c r="J4060" s="0">
        <x:f>'Historical Trades'!J4060</x:f>
      </x:c>
      <x:c r="K4060" s="0">
        <x:f>'Historical Trades'!K4060</x:f>
      </x:c>
      <x:c r="L4060" s="0">
        <x:f>'Historical Trades'!L4060</x:f>
      </x:c>
      <x:c r="M4060" s="0">
        <x:f>'Historical Trades'!M4060</x:f>
      </x:c>
      <x:c r="N4060" s="0">
        <x:f>CLEAN('Historical Trades'!O4060)</x:f>
      </x:c>
      <x:c r="P4060" s="14">
        <x:f>IF(G4060="sell",M4060,-M4060)</x:f>
      </x:c>
      <x:c r="Q4060" s="14">
        <x:f>VLOOKUP(N4060,'Currency Rates'!$A$3:$C$32,3,0)</x:f>
      </x:c>
      <x:c r="R4060" s="0">
        <x:f>IF(A4060="SPUS",0,IF(A4060="FWD",0,P4060/Q4060))</x:f>
      </x:c>
    </x:row>
    <x:row r="4061" spans="1:19" x14ac:dyDescent="0.3">
      <x:c r="A4061" s="0">
        <x:f>'Historical Trades'!A4061</x:f>
      </x:c>
      <x:c r="B4061" s="0">
        <x:f>'Historical Trades'!B4061</x:f>
      </x:c>
      <x:c r="C4061" s="23">
        <x:f>'Historical Trades'!C4061</x:f>
      </x:c>
      <x:c r="D4061" s="0">
        <x:f>'Historical Trades'!D4061</x:f>
      </x:c>
      <x:c r="E4061" s="23">
        <x:f>'Historical Trades'!E4061</x:f>
      </x:c>
      <x:c r="F4061" s="0">
        <x:f>'Historical Trades'!F4061</x:f>
      </x:c>
      <x:c r="G4061" s="0">
        <x:f>'Historical Trades'!G4061</x:f>
      </x:c>
      <x:c r="H4061" s="0">
        <x:f>'Historical Trades'!H4061</x:f>
      </x:c>
      <x:c r="I4061" s="0">
        <x:f>'Historical Trades'!I4061</x:f>
      </x:c>
      <x:c r="J4061" s="0">
        <x:f>'Historical Trades'!J4061</x:f>
      </x:c>
      <x:c r="K4061" s="0">
        <x:f>'Historical Trades'!K4061</x:f>
      </x:c>
      <x:c r="L4061" s="0">
        <x:f>'Historical Trades'!L4061</x:f>
      </x:c>
      <x:c r="M4061" s="0">
        <x:f>'Historical Trades'!M4061</x:f>
      </x:c>
      <x:c r="N4061" s="0">
        <x:f>CLEAN('Historical Trades'!O4061)</x:f>
      </x:c>
      <x:c r="P4061" s="14">
        <x:f>IF(G4061="sell",M4061,-M4061)</x:f>
      </x:c>
      <x:c r="Q4061" s="14">
        <x:f>VLOOKUP(N4061,'Currency Rates'!$A$3:$C$32,3,0)</x:f>
      </x:c>
      <x:c r="R4061" s="0">
        <x:f>IF(A4061="SPUS",0,IF(A4061="FWD",0,P4061/Q4061))</x:f>
      </x:c>
    </x:row>
    <x:row r="4062" spans="1:19" x14ac:dyDescent="0.3">
      <x:c r="A4062" s="0">
        <x:f>'Historical Trades'!A4062</x:f>
      </x:c>
      <x:c r="B4062" s="0">
        <x:f>'Historical Trades'!B4062</x:f>
      </x:c>
      <x:c r="C4062" s="23">
        <x:f>'Historical Trades'!C4062</x:f>
      </x:c>
      <x:c r="D4062" s="0">
        <x:f>'Historical Trades'!D4062</x:f>
      </x:c>
      <x:c r="E4062" s="23">
        <x:f>'Historical Trades'!E4062</x:f>
      </x:c>
      <x:c r="F4062" s="0">
        <x:f>'Historical Trades'!F4062</x:f>
      </x:c>
      <x:c r="G4062" s="0">
        <x:f>'Historical Trades'!G4062</x:f>
      </x:c>
      <x:c r="H4062" s="0">
        <x:f>'Historical Trades'!H4062</x:f>
      </x:c>
      <x:c r="I4062" s="0">
        <x:f>'Historical Trades'!I4062</x:f>
      </x:c>
      <x:c r="J4062" s="0">
        <x:f>'Historical Trades'!J4062</x:f>
      </x:c>
      <x:c r="K4062" s="0">
        <x:f>'Historical Trades'!K4062</x:f>
      </x:c>
      <x:c r="L4062" s="0">
        <x:f>'Historical Trades'!L4062</x:f>
      </x:c>
      <x:c r="M4062" s="0">
        <x:f>'Historical Trades'!M4062</x:f>
      </x:c>
      <x:c r="N4062" s="0">
        <x:f>CLEAN('Historical Trades'!O4062)</x:f>
      </x:c>
      <x:c r="P4062" s="14">
        <x:f>IF(G4062="sell",M4062,-M4062)</x:f>
      </x:c>
      <x:c r="Q4062" s="14">
        <x:f>VLOOKUP(N4062,'Currency Rates'!$A$3:$C$32,3,0)</x:f>
      </x:c>
      <x:c r="R4062" s="0">
        <x:f>IF(A4062="SPUS",0,IF(A4062="FWD",0,P4062/Q4062))</x:f>
      </x:c>
    </x:row>
    <x:row r="4063" spans="1:19" x14ac:dyDescent="0.3">
      <x:c r="A4063" s="0">
        <x:f>'Historical Trades'!A4063</x:f>
      </x:c>
      <x:c r="B4063" s="0">
        <x:f>'Historical Trades'!B4063</x:f>
      </x:c>
      <x:c r="C4063" s="23">
        <x:f>'Historical Trades'!C4063</x:f>
      </x:c>
      <x:c r="D4063" s="0">
        <x:f>'Historical Trades'!D4063</x:f>
      </x:c>
      <x:c r="E4063" s="23">
        <x:f>'Historical Trades'!E4063</x:f>
      </x:c>
      <x:c r="F4063" s="0">
        <x:f>'Historical Trades'!F4063</x:f>
      </x:c>
      <x:c r="G4063" s="0">
        <x:f>'Historical Trades'!G4063</x:f>
      </x:c>
      <x:c r="H4063" s="0">
        <x:f>'Historical Trades'!H4063</x:f>
      </x:c>
      <x:c r="I4063" s="0">
        <x:f>'Historical Trades'!I4063</x:f>
      </x:c>
      <x:c r="J4063" s="0">
        <x:f>'Historical Trades'!J4063</x:f>
      </x:c>
      <x:c r="K4063" s="0">
        <x:f>'Historical Trades'!K4063</x:f>
      </x:c>
      <x:c r="L4063" s="0">
        <x:f>'Historical Trades'!L4063</x:f>
      </x:c>
      <x:c r="M4063" s="0">
        <x:f>'Historical Trades'!M4063</x:f>
      </x:c>
      <x:c r="N4063" s="0">
        <x:f>CLEAN('Historical Trades'!O4063)</x:f>
      </x:c>
      <x:c r="P4063" s="14">
        <x:f>IF(G4063="sell",M4063,-M4063)</x:f>
      </x:c>
      <x:c r="Q4063" s="14">
        <x:f>VLOOKUP(N4063,'Currency Rates'!$A$3:$C$32,3,0)</x:f>
      </x:c>
      <x:c r="R4063" s="0">
        <x:f>IF(A4063="SPUS",0,IF(A4063="FWD",0,P4063/Q4063))</x:f>
      </x:c>
    </x:row>
    <x:row r="4064" spans="1:19" x14ac:dyDescent="0.3">
      <x:c r="A4064" s="0">
        <x:f>'Historical Trades'!A4064</x:f>
      </x:c>
      <x:c r="B4064" s="0">
        <x:f>'Historical Trades'!B4064</x:f>
      </x:c>
      <x:c r="C4064" s="23">
        <x:f>'Historical Trades'!C4064</x:f>
      </x:c>
      <x:c r="D4064" s="0">
        <x:f>'Historical Trades'!D4064</x:f>
      </x:c>
      <x:c r="E4064" s="23">
        <x:f>'Historical Trades'!E4064</x:f>
      </x:c>
      <x:c r="F4064" s="0">
        <x:f>'Historical Trades'!F4064</x:f>
      </x:c>
      <x:c r="G4064" s="0">
        <x:f>'Historical Trades'!G4064</x:f>
      </x:c>
      <x:c r="H4064" s="0">
        <x:f>'Historical Trades'!H4064</x:f>
      </x:c>
      <x:c r="I4064" s="0">
        <x:f>'Historical Trades'!I4064</x:f>
      </x:c>
      <x:c r="J4064" s="0">
        <x:f>'Historical Trades'!J4064</x:f>
      </x:c>
      <x:c r="K4064" s="0">
        <x:f>'Historical Trades'!K4064</x:f>
      </x:c>
      <x:c r="L4064" s="0">
        <x:f>'Historical Trades'!L4064</x:f>
      </x:c>
      <x:c r="M4064" s="0">
        <x:f>'Historical Trades'!M4064</x:f>
      </x:c>
      <x:c r="N4064" s="0">
        <x:f>CLEAN('Historical Trades'!O4064)</x:f>
      </x:c>
      <x:c r="P4064" s="14">
        <x:f>IF(G4064="sell",M4064,-M4064)</x:f>
      </x:c>
      <x:c r="Q4064" s="14">
        <x:f>VLOOKUP(N4064,'Currency Rates'!$A$3:$C$32,3,0)</x:f>
      </x:c>
      <x:c r="R4064" s="0">
        <x:f>IF(A4064="SPUS",0,IF(A4064="FWD",0,P4064/Q4064))</x:f>
      </x:c>
    </x:row>
    <x:row r="4065" spans="1:19" x14ac:dyDescent="0.3">
      <x:c r="A4065" s="0">
        <x:f>'Historical Trades'!A4065</x:f>
      </x:c>
      <x:c r="B4065" s="0">
        <x:f>'Historical Trades'!B4065</x:f>
      </x:c>
      <x:c r="C4065" s="23">
        <x:f>'Historical Trades'!C4065</x:f>
      </x:c>
      <x:c r="D4065" s="0">
        <x:f>'Historical Trades'!D4065</x:f>
      </x:c>
      <x:c r="E4065" s="23">
        <x:f>'Historical Trades'!E4065</x:f>
      </x:c>
      <x:c r="F4065" s="0">
        <x:f>'Historical Trades'!F4065</x:f>
      </x:c>
      <x:c r="G4065" s="0">
        <x:f>'Historical Trades'!G4065</x:f>
      </x:c>
      <x:c r="H4065" s="0">
        <x:f>'Historical Trades'!H4065</x:f>
      </x:c>
      <x:c r="I4065" s="0">
        <x:f>'Historical Trades'!I4065</x:f>
      </x:c>
      <x:c r="J4065" s="0">
        <x:f>'Historical Trades'!J4065</x:f>
      </x:c>
      <x:c r="K4065" s="0">
        <x:f>'Historical Trades'!K4065</x:f>
      </x:c>
      <x:c r="L4065" s="0">
        <x:f>'Historical Trades'!L4065</x:f>
      </x:c>
      <x:c r="M4065" s="0">
        <x:f>'Historical Trades'!M4065</x:f>
      </x:c>
      <x:c r="N4065" s="0">
        <x:f>CLEAN('Historical Trades'!O4065)</x:f>
      </x:c>
      <x:c r="P4065" s="14">
        <x:f>IF(G4065="sell",M4065,-M4065)</x:f>
      </x:c>
      <x:c r="Q4065" s="14">
        <x:f>VLOOKUP(N4065,'Currency Rates'!$A$3:$C$32,3,0)</x:f>
      </x:c>
      <x:c r="R4065" s="0">
        <x:f>IF(A4065="SPUS",0,IF(A4065="FWD",0,P4065/Q4065))</x:f>
      </x:c>
    </x:row>
    <x:row r="4066" spans="1:19" x14ac:dyDescent="0.3">
      <x:c r="A4066" s="0">
        <x:f>'Historical Trades'!A4066</x:f>
      </x:c>
      <x:c r="B4066" s="0">
        <x:f>'Historical Trades'!B4066</x:f>
      </x:c>
      <x:c r="C4066" s="23">
        <x:f>'Historical Trades'!C4066</x:f>
      </x:c>
      <x:c r="D4066" s="0">
        <x:f>'Historical Trades'!D4066</x:f>
      </x:c>
      <x:c r="E4066" s="23">
        <x:f>'Historical Trades'!E4066</x:f>
      </x:c>
      <x:c r="F4066" s="0">
        <x:f>'Historical Trades'!F4066</x:f>
      </x:c>
      <x:c r="G4066" s="0">
        <x:f>'Historical Trades'!G4066</x:f>
      </x:c>
      <x:c r="H4066" s="0">
        <x:f>'Historical Trades'!H4066</x:f>
      </x:c>
      <x:c r="I4066" s="0">
        <x:f>'Historical Trades'!I4066</x:f>
      </x:c>
      <x:c r="J4066" s="0">
        <x:f>'Historical Trades'!J4066</x:f>
      </x:c>
      <x:c r="K4066" s="0">
        <x:f>'Historical Trades'!K4066</x:f>
      </x:c>
      <x:c r="L4066" s="0">
        <x:f>'Historical Trades'!L4066</x:f>
      </x:c>
      <x:c r="M4066" s="0">
        <x:f>'Historical Trades'!M4066</x:f>
      </x:c>
      <x:c r="N4066" s="0">
        <x:f>CLEAN('Historical Trades'!O4066)</x:f>
      </x:c>
      <x:c r="P4066" s="14">
        <x:f>IF(G4066="sell",M4066,-M4066)</x:f>
      </x:c>
      <x:c r="Q4066" s="14">
        <x:f>VLOOKUP(N4066,'Currency Rates'!$A$3:$C$32,3,0)</x:f>
      </x:c>
      <x:c r="R4066" s="0">
        <x:f>IF(A4066="SPUS",0,IF(A4066="FWD",0,P4066/Q4066))</x:f>
      </x:c>
    </x:row>
    <x:row r="4067" spans="1:19" x14ac:dyDescent="0.3">
      <x:c r="A4067" s="0">
        <x:f>'Historical Trades'!A4067</x:f>
      </x:c>
      <x:c r="B4067" s="0">
        <x:f>'Historical Trades'!B4067</x:f>
      </x:c>
      <x:c r="C4067" s="23">
        <x:f>'Historical Trades'!C4067</x:f>
      </x:c>
      <x:c r="D4067" s="0">
        <x:f>'Historical Trades'!D4067</x:f>
      </x:c>
      <x:c r="E4067" s="23">
        <x:f>'Historical Trades'!E4067</x:f>
      </x:c>
      <x:c r="F4067" s="0">
        <x:f>'Historical Trades'!F4067</x:f>
      </x:c>
      <x:c r="G4067" s="0">
        <x:f>'Historical Trades'!G4067</x:f>
      </x:c>
      <x:c r="H4067" s="0">
        <x:f>'Historical Trades'!H4067</x:f>
      </x:c>
      <x:c r="I4067" s="0">
        <x:f>'Historical Trades'!I4067</x:f>
      </x:c>
      <x:c r="J4067" s="0">
        <x:f>'Historical Trades'!J4067</x:f>
      </x:c>
      <x:c r="K4067" s="0">
        <x:f>'Historical Trades'!K4067</x:f>
      </x:c>
      <x:c r="L4067" s="0">
        <x:f>'Historical Trades'!L4067</x:f>
      </x:c>
      <x:c r="M4067" s="0">
        <x:f>'Historical Trades'!M4067</x:f>
      </x:c>
      <x:c r="N4067" s="0">
        <x:f>CLEAN('Historical Trades'!O4067)</x:f>
      </x:c>
      <x:c r="P4067" s="14">
        <x:f>IF(G4067="sell",M4067,-M4067)</x:f>
      </x:c>
      <x:c r="Q4067" s="14">
        <x:f>VLOOKUP(N4067,'Currency Rates'!$A$3:$C$32,3,0)</x:f>
      </x:c>
      <x:c r="R4067" s="0">
        <x:f>IF(A4067="SPUS",0,IF(A4067="FWD",0,P4067/Q4067))</x:f>
      </x:c>
    </x:row>
    <x:row r="4068" spans="1:19" x14ac:dyDescent="0.3">
      <x:c r="A4068" s="0">
        <x:f>'Historical Trades'!A4068</x:f>
      </x:c>
      <x:c r="B4068" s="0">
        <x:f>'Historical Trades'!B4068</x:f>
      </x:c>
      <x:c r="C4068" s="23">
        <x:f>'Historical Trades'!C4068</x:f>
      </x:c>
      <x:c r="D4068" s="0">
        <x:f>'Historical Trades'!D4068</x:f>
      </x:c>
      <x:c r="E4068" s="23">
        <x:f>'Historical Trades'!E4068</x:f>
      </x:c>
      <x:c r="F4068" s="0">
        <x:f>'Historical Trades'!F4068</x:f>
      </x:c>
      <x:c r="G4068" s="0">
        <x:f>'Historical Trades'!G4068</x:f>
      </x:c>
      <x:c r="H4068" s="0">
        <x:f>'Historical Trades'!H4068</x:f>
      </x:c>
      <x:c r="I4068" s="0">
        <x:f>'Historical Trades'!I4068</x:f>
      </x:c>
      <x:c r="J4068" s="0">
        <x:f>'Historical Trades'!J4068</x:f>
      </x:c>
      <x:c r="K4068" s="0">
        <x:f>'Historical Trades'!K4068</x:f>
      </x:c>
      <x:c r="L4068" s="0">
        <x:f>'Historical Trades'!L4068</x:f>
      </x:c>
      <x:c r="M4068" s="0">
        <x:f>'Historical Trades'!M4068</x:f>
      </x:c>
      <x:c r="N4068" s="0">
        <x:f>CLEAN('Historical Trades'!O4068)</x:f>
      </x:c>
      <x:c r="P4068" s="14">
        <x:f>IF(G4068="sell",M4068,-M4068)</x:f>
      </x:c>
      <x:c r="Q4068" s="14">
        <x:f>VLOOKUP(N4068,'Currency Rates'!$A$3:$C$32,3,0)</x:f>
      </x:c>
      <x:c r="R4068" s="0">
        <x:f>IF(A4068="SPUS",0,IF(A4068="FWD",0,P4068/Q4068))</x:f>
      </x:c>
    </x:row>
    <x:row r="4069" spans="1:19" x14ac:dyDescent="0.3">
      <x:c r="A4069" s="0">
        <x:f>'Historical Trades'!A4069</x:f>
      </x:c>
      <x:c r="B4069" s="0">
        <x:f>'Historical Trades'!B4069</x:f>
      </x:c>
      <x:c r="C4069" s="23">
        <x:f>'Historical Trades'!C4069</x:f>
      </x:c>
      <x:c r="D4069" s="0">
        <x:f>'Historical Trades'!D4069</x:f>
      </x:c>
      <x:c r="E4069" s="23">
        <x:f>'Historical Trades'!E4069</x:f>
      </x:c>
      <x:c r="F4069" s="0">
        <x:f>'Historical Trades'!F4069</x:f>
      </x:c>
      <x:c r="G4069" s="0">
        <x:f>'Historical Trades'!G4069</x:f>
      </x:c>
      <x:c r="H4069" s="0">
        <x:f>'Historical Trades'!H4069</x:f>
      </x:c>
      <x:c r="I4069" s="0">
        <x:f>'Historical Trades'!I4069</x:f>
      </x:c>
      <x:c r="J4069" s="0">
        <x:f>'Historical Trades'!J4069</x:f>
      </x:c>
      <x:c r="K4069" s="0">
        <x:f>'Historical Trades'!K4069</x:f>
      </x:c>
      <x:c r="L4069" s="0">
        <x:f>'Historical Trades'!L4069</x:f>
      </x:c>
      <x:c r="M4069" s="0">
        <x:f>'Historical Trades'!M4069</x:f>
      </x:c>
      <x:c r="N4069" s="0">
        <x:f>CLEAN('Historical Trades'!O4069)</x:f>
      </x:c>
      <x:c r="P4069" s="14">
        <x:f>IF(G4069="sell",M4069,-M4069)</x:f>
      </x:c>
      <x:c r="Q4069" s="14">
        <x:f>VLOOKUP(N4069,'Currency Rates'!$A$3:$C$32,3,0)</x:f>
      </x:c>
      <x:c r="R4069" s="0">
        <x:f>IF(A4069="SPUS",0,IF(A4069="FWD",0,P4069/Q4069))</x:f>
      </x:c>
    </x:row>
    <x:row r="4070" spans="1:19" x14ac:dyDescent="0.3">
      <x:c r="A4070" s="0">
        <x:f>'Historical Trades'!A4070</x:f>
      </x:c>
      <x:c r="B4070" s="0">
        <x:f>'Historical Trades'!B4070</x:f>
      </x:c>
      <x:c r="C4070" s="23">
        <x:f>'Historical Trades'!C4070</x:f>
      </x:c>
      <x:c r="D4070" s="0">
        <x:f>'Historical Trades'!D4070</x:f>
      </x:c>
      <x:c r="E4070" s="23">
        <x:f>'Historical Trades'!E4070</x:f>
      </x:c>
      <x:c r="F4070" s="0">
        <x:f>'Historical Trades'!F4070</x:f>
      </x:c>
      <x:c r="G4070" s="0">
        <x:f>'Historical Trades'!G4070</x:f>
      </x:c>
      <x:c r="H4070" s="0">
        <x:f>'Historical Trades'!H4070</x:f>
      </x:c>
      <x:c r="I4070" s="0">
        <x:f>'Historical Trades'!I4070</x:f>
      </x:c>
      <x:c r="J4070" s="0">
        <x:f>'Historical Trades'!J4070</x:f>
      </x:c>
      <x:c r="K4070" s="0">
        <x:f>'Historical Trades'!K4070</x:f>
      </x:c>
      <x:c r="L4070" s="0">
        <x:f>'Historical Trades'!L4070</x:f>
      </x:c>
      <x:c r="M4070" s="0">
        <x:f>'Historical Trades'!M4070</x:f>
      </x:c>
      <x:c r="N4070" s="0">
        <x:f>CLEAN('Historical Trades'!O4070)</x:f>
      </x:c>
      <x:c r="P4070" s="14">
        <x:f>IF(G4070="sell",M4070,-M4070)</x:f>
      </x:c>
      <x:c r="Q4070" s="14">
        <x:f>VLOOKUP(N4070,'Currency Rates'!$A$3:$C$32,3,0)</x:f>
      </x:c>
      <x:c r="R4070" s="0">
        <x:f>IF(A4070="SPUS",0,IF(A4070="FWD",0,P4070/Q4070))</x:f>
      </x:c>
    </x:row>
    <x:row r="4071" spans="1:19" x14ac:dyDescent="0.3">
      <x:c r="A4071" s="0">
        <x:f>'Historical Trades'!A4071</x:f>
      </x:c>
      <x:c r="B4071" s="0">
        <x:f>'Historical Trades'!B4071</x:f>
      </x:c>
      <x:c r="C4071" s="23">
        <x:f>'Historical Trades'!C4071</x:f>
      </x:c>
      <x:c r="D4071" s="0">
        <x:f>'Historical Trades'!D4071</x:f>
      </x:c>
      <x:c r="E4071" s="23">
        <x:f>'Historical Trades'!E4071</x:f>
      </x:c>
      <x:c r="F4071" s="0">
        <x:f>'Historical Trades'!F4071</x:f>
      </x:c>
      <x:c r="G4071" s="0">
        <x:f>'Historical Trades'!G4071</x:f>
      </x:c>
      <x:c r="H4071" s="0">
        <x:f>'Historical Trades'!H4071</x:f>
      </x:c>
      <x:c r="I4071" s="0">
        <x:f>'Historical Trades'!I4071</x:f>
      </x:c>
      <x:c r="J4071" s="0">
        <x:f>'Historical Trades'!J4071</x:f>
      </x:c>
      <x:c r="K4071" s="0">
        <x:f>'Historical Trades'!K4071</x:f>
      </x:c>
      <x:c r="L4071" s="0">
        <x:f>'Historical Trades'!L4071</x:f>
      </x:c>
      <x:c r="M4071" s="0">
        <x:f>'Historical Trades'!M4071</x:f>
      </x:c>
      <x:c r="N4071" s="0">
        <x:f>CLEAN('Historical Trades'!O4071)</x:f>
      </x:c>
      <x:c r="P4071" s="14">
        <x:f>IF(G4071="sell",M4071,-M4071)</x:f>
      </x:c>
      <x:c r="Q4071" s="14">
        <x:f>VLOOKUP(N4071,'Currency Rates'!$A$3:$C$32,3,0)</x:f>
      </x:c>
      <x:c r="R4071" s="0">
        <x:f>IF(A4071="SPUS",0,IF(A4071="FWD",0,P4071/Q4071))</x:f>
      </x:c>
    </x:row>
    <x:row r="4072" spans="1:19" x14ac:dyDescent="0.3">
      <x:c r="A4072" s="0">
        <x:f>'Historical Trades'!A4072</x:f>
      </x:c>
      <x:c r="B4072" s="0">
        <x:f>'Historical Trades'!B4072</x:f>
      </x:c>
      <x:c r="C4072" s="23">
        <x:f>'Historical Trades'!C4072</x:f>
      </x:c>
      <x:c r="D4072" s="0">
        <x:f>'Historical Trades'!D4072</x:f>
      </x:c>
      <x:c r="E4072" s="23">
        <x:f>'Historical Trades'!E4072</x:f>
      </x:c>
      <x:c r="F4072" s="0">
        <x:f>'Historical Trades'!F4072</x:f>
      </x:c>
      <x:c r="G4072" s="0">
        <x:f>'Historical Trades'!G4072</x:f>
      </x:c>
      <x:c r="H4072" s="0">
        <x:f>'Historical Trades'!H4072</x:f>
      </x:c>
      <x:c r="I4072" s="0">
        <x:f>'Historical Trades'!I4072</x:f>
      </x:c>
      <x:c r="J4072" s="0">
        <x:f>'Historical Trades'!J4072</x:f>
      </x:c>
      <x:c r="K4072" s="0">
        <x:f>'Historical Trades'!K4072</x:f>
      </x:c>
      <x:c r="L4072" s="0">
        <x:f>'Historical Trades'!L4072</x:f>
      </x:c>
      <x:c r="M4072" s="0">
        <x:f>'Historical Trades'!M4072</x:f>
      </x:c>
      <x:c r="N4072" s="0">
        <x:f>CLEAN('Historical Trades'!O4072)</x:f>
      </x:c>
      <x:c r="P4072" s="14">
        <x:f>IF(G4072="sell",M4072,-M4072)</x:f>
      </x:c>
      <x:c r="Q4072" s="14">
        <x:f>VLOOKUP(N4072,'Currency Rates'!$A$3:$C$32,3,0)</x:f>
      </x:c>
      <x:c r="R4072" s="0">
        <x:f>IF(A4072="SPUS",0,IF(A4072="FWD",0,P4072/Q4072))</x:f>
      </x:c>
    </x:row>
    <x:row r="4073" spans="1:19" x14ac:dyDescent="0.3">
      <x:c r="A4073" s="0">
        <x:f>'Historical Trades'!A4073</x:f>
      </x:c>
      <x:c r="B4073" s="0">
        <x:f>'Historical Trades'!B4073</x:f>
      </x:c>
      <x:c r="C4073" s="23">
        <x:f>'Historical Trades'!C4073</x:f>
      </x:c>
      <x:c r="D4073" s="0">
        <x:f>'Historical Trades'!D4073</x:f>
      </x:c>
      <x:c r="E4073" s="23">
        <x:f>'Historical Trades'!E4073</x:f>
      </x:c>
      <x:c r="F4073" s="0">
        <x:f>'Historical Trades'!F4073</x:f>
      </x:c>
      <x:c r="G4073" s="0">
        <x:f>'Historical Trades'!G4073</x:f>
      </x:c>
      <x:c r="H4073" s="0">
        <x:f>'Historical Trades'!H4073</x:f>
      </x:c>
      <x:c r="I4073" s="0">
        <x:f>'Historical Trades'!I4073</x:f>
      </x:c>
      <x:c r="J4073" s="0">
        <x:f>'Historical Trades'!J4073</x:f>
      </x:c>
      <x:c r="K4073" s="0">
        <x:f>'Historical Trades'!K4073</x:f>
      </x:c>
      <x:c r="L4073" s="0">
        <x:f>'Historical Trades'!L4073</x:f>
      </x:c>
      <x:c r="M4073" s="0">
        <x:f>'Historical Trades'!M4073</x:f>
      </x:c>
      <x:c r="N4073" s="0">
        <x:f>CLEAN('Historical Trades'!O4073)</x:f>
      </x:c>
      <x:c r="P4073" s="14">
        <x:f>IF(G4073="sell",M4073,-M4073)</x:f>
      </x:c>
      <x:c r="Q4073" s="14">
        <x:f>VLOOKUP(N4073,'Currency Rates'!$A$3:$C$32,3,0)</x:f>
      </x:c>
      <x:c r="R4073" s="0">
        <x:f>IF(A4073="SPUS",0,IF(A4073="FWD",0,P4073/Q4073))</x:f>
      </x:c>
    </x:row>
    <x:row r="4074" spans="1:19" x14ac:dyDescent="0.3">
      <x:c r="A4074" s="0">
        <x:f>'Historical Trades'!A4074</x:f>
      </x:c>
      <x:c r="B4074" s="0">
        <x:f>'Historical Trades'!B4074</x:f>
      </x:c>
      <x:c r="C4074" s="23">
        <x:f>'Historical Trades'!C4074</x:f>
      </x:c>
      <x:c r="D4074" s="0">
        <x:f>'Historical Trades'!D4074</x:f>
      </x:c>
      <x:c r="E4074" s="23">
        <x:f>'Historical Trades'!E4074</x:f>
      </x:c>
      <x:c r="F4074" s="0">
        <x:f>'Historical Trades'!F4074</x:f>
      </x:c>
      <x:c r="G4074" s="0">
        <x:f>'Historical Trades'!G4074</x:f>
      </x:c>
      <x:c r="H4074" s="0">
        <x:f>'Historical Trades'!H4074</x:f>
      </x:c>
      <x:c r="I4074" s="0">
        <x:f>'Historical Trades'!I4074</x:f>
      </x:c>
      <x:c r="J4074" s="0">
        <x:f>'Historical Trades'!J4074</x:f>
      </x:c>
      <x:c r="K4074" s="0">
        <x:f>'Historical Trades'!K4074</x:f>
      </x:c>
      <x:c r="L4074" s="0">
        <x:f>'Historical Trades'!L4074</x:f>
      </x:c>
      <x:c r="M4074" s="0">
        <x:f>'Historical Trades'!M4074</x:f>
      </x:c>
      <x:c r="N4074" s="0">
        <x:f>CLEAN('Historical Trades'!O4074)</x:f>
      </x:c>
      <x:c r="P4074" s="14">
        <x:f>IF(G4074="sell",M4074,-M4074)</x:f>
      </x:c>
      <x:c r="Q4074" s="14">
        <x:f>VLOOKUP(N4074,'Currency Rates'!$A$3:$C$32,3,0)</x:f>
      </x:c>
      <x:c r="R4074" s="0">
        <x:f>IF(A4074="SPUS",0,IF(A4074="FWD",0,P4074/Q4074))</x:f>
      </x:c>
    </x:row>
    <x:row r="4075" spans="1:19" x14ac:dyDescent="0.3">
      <x:c r="A4075" s="0">
        <x:f>'Historical Trades'!A4075</x:f>
      </x:c>
      <x:c r="B4075" s="0">
        <x:f>'Historical Trades'!B4075</x:f>
      </x:c>
      <x:c r="C4075" s="23">
        <x:f>'Historical Trades'!C4075</x:f>
      </x:c>
      <x:c r="D4075" s="0">
        <x:f>'Historical Trades'!D4075</x:f>
      </x:c>
      <x:c r="E4075" s="23">
        <x:f>'Historical Trades'!E4075</x:f>
      </x:c>
      <x:c r="F4075" s="0">
        <x:f>'Historical Trades'!F4075</x:f>
      </x:c>
      <x:c r="G4075" s="0">
        <x:f>'Historical Trades'!G4075</x:f>
      </x:c>
      <x:c r="H4075" s="0">
        <x:f>'Historical Trades'!H4075</x:f>
      </x:c>
      <x:c r="I4075" s="0">
        <x:f>'Historical Trades'!I4075</x:f>
      </x:c>
      <x:c r="J4075" s="0">
        <x:f>'Historical Trades'!J4075</x:f>
      </x:c>
      <x:c r="K4075" s="0">
        <x:f>'Historical Trades'!K4075</x:f>
      </x:c>
      <x:c r="L4075" s="0">
        <x:f>'Historical Trades'!L4075</x:f>
      </x:c>
      <x:c r="M4075" s="0">
        <x:f>'Historical Trades'!M4075</x:f>
      </x:c>
      <x:c r="N4075" s="0">
        <x:f>CLEAN('Historical Trades'!O4075)</x:f>
      </x:c>
      <x:c r="P4075" s="14">
        <x:f>IF(G4075="sell",M4075,-M4075)</x:f>
      </x:c>
      <x:c r="Q4075" s="14">
        <x:f>VLOOKUP(N4075,'Currency Rates'!$A$3:$C$32,3,0)</x:f>
      </x:c>
      <x:c r="R4075" s="0">
        <x:f>IF(A4075="SPUS",0,IF(A4075="FWD",0,P4075/Q4075))</x:f>
      </x:c>
    </x:row>
    <x:row r="4076" spans="1:19" x14ac:dyDescent="0.3">
      <x:c r="A4076" s="0">
        <x:f>'Historical Trades'!A4076</x:f>
      </x:c>
      <x:c r="B4076" s="0">
        <x:f>'Historical Trades'!B4076</x:f>
      </x:c>
      <x:c r="C4076" s="23">
        <x:f>'Historical Trades'!C4076</x:f>
      </x:c>
      <x:c r="D4076" s="0">
        <x:f>'Historical Trades'!D4076</x:f>
      </x:c>
      <x:c r="E4076" s="23">
        <x:f>'Historical Trades'!E4076</x:f>
      </x:c>
      <x:c r="F4076" s="0">
        <x:f>'Historical Trades'!F4076</x:f>
      </x:c>
      <x:c r="G4076" s="0">
        <x:f>'Historical Trades'!G4076</x:f>
      </x:c>
      <x:c r="H4076" s="0">
        <x:f>'Historical Trades'!H4076</x:f>
      </x:c>
      <x:c r="I4076" s="0">
        <x:f>'Historical Trades'!I4076</x:f>
      </x:c>
      <x:c r="J4076" s="0">
        <x:f>'Historical Trades'!J4076</x:f>
      </x:c>
      <x:c r="K4076" s="0">
        <x:f>'Historical Trades'!K4076</x:f>
      </x:c>
      <x:c r="L4076" s="0">
        <x:f>'Historical Trades'!L4076</x:f>
      </x:c>
      <x:c r="M4076" s="0">
        <x:f>'Historical Trades'!M4076</x:f>
      </x:c>
      <x:c r="N4076" s="0">
        <x:f>CLEAN('Historical Trades'!O4076)</x:f>
      </x:c>
      <x:c r="P4076" s="14">
        <x:f>IF(G4076="sell",M4076,-M4076)</x:f>
      </x:c>
      <x:c r="Q4076" s="14">
        <x:f>VLOOKUP(N4076,'Currency Rates'!$A$3:$C$32,3,0)</x:f>
      </x:c>
      <x:c r="R4076" s="0">
        <x:f>IF(A4076="SPUS",0,IF(A4076="FWD",0,P4076/Q4076))</x:f>
      </x:c>
    </x:row>
    <x:row r="4077" spans="1:19" x14ac:dyDescent="0.3">
      <x:c r="A4077" s="0">
        <x:f>'Historical Trades'!A4077</x:f>
      </x:c>
      <x:c r="B4077" s="0">
        <x:f>'Historical Trades'!B4077</x:f>
      </x:c>
      <x:c r="C4077" s="23">
        <x:f>'Historical Trades'!C4077</x:f>
      </x:c>
      <x:c r="D4077" s="0">
        <x:f>'Historical Trades'!D4077</x:f>
      </x:c>
      <x:c r="E4077" s="23">
        <x:f>'Historical Trades'!E4077</x:f>
      </x:c>
      <x:c r="F4077" s="0">
        <x:f>'Historical Trades'!F4077</x:f>
      </x:c>
      <x:c r="G4077" s="0">
        <x:f>'Historical Trades'!G4077</x:f>
      </x:c>
      <x:c r="H4077" s="0">
        <x:f>'Historical Trades'!H4077</x:f>
      </x:c>
      <x:c r="I4077" s="0">
        <x:f>'Historical Trades'!I4077</x:f>
      </x:c>
      <x:c r="J4077" s="0">
        <x:f>'Historical Trades'!J4077</x:f>
      </x:c>
      <x:c r="K4077" s="0">
        <x:f>'Historical Trades'!K4077</x:f>
      </x:c>
      <x:c r="L4077" s="0">
        <x:f>'Historical Trades'!L4077</x:f>
      </x:c>
      <x:c r="M4077" s="0">
        <x:f>'Historical Trades'!M4077</x:f>
      </x:c>
      <x:c r="N4077" s="0">
        <x:f>CLEAN('Historical Trades'!O4077)</x:f>
      </x:c>
      <x:c r="P4077" s="14">
        <x:f>IF(G4077="sell",M4077,-M4077)</x:f>
      </x:c>
      <x:c r="Q4077" s="14">
        <x:f>VLOOKUP(N4077,'Currency Rates'!$A$3:$C$32,3,0)</x:f>
      </x:c>
      <x:c r="R4077" s="0">
        <x:f>IF(A4077="SPUS",0,IF(A4077="FWD",0,P4077/Q4077))</x:f>
      </x:c>
    </x:row>
    <x:row r="4078" spans="1:19" x14ac:dyDescent="0.3">
      <x:c r="A4078" s="0">
        <x:f>'Historical Trades'!A4078</x:f>
      </x:c>
      <x:c r="B4078" s="0">
        <x:f>'Historical Trades'!B4078</x:f>
      </x:c>
      <x:c r="C4078" s="23">
        <x:f>'Historical Trades'!C4078</x:f>
      </x:c>
      <x:c r="D4078" s="0">
        <x:f>'Historical Trades'!D4078</x:f>
      </x:c>
      <x:c r="E4078" s="23">
        <x:f>'Historical Trades'!E4078</x:f>
      </x:c>
      <x:c r="F4078" s="0">
        <x:f>'Historical Trades'!F4078</x:f>
      </x:c>
      <x:c r="G4078" s="0">
        <x:f>'Historical Trades'!G4078</x:f>
      </x:c>
      <x:c r="H4078" s="0">
        <x:f>'Historical Trades'!H4078</x:f>
      </x:c>
      <x:c r="I4078" s="0">
        <x:f>'Historical Trades'!I4078</x:f>
      </x:c>
      <x:c r="J4078" s="0">
        <x:f>'Historical Trades'!J4078</x:f>
      </x:c>
      <x:c r="K4078" s="0">
        <x:f>'Historical Trades'!K4078</x:f>
      </x:c>
      <x:c r="L4078" s="0">
        <x:f>'Historical Trades'!L4078</x:f>
      </x:c>
      <x:c r="M4078" s="0">
        <x:f>'Historical Trades'!M4078</x:f>
      </x:c>
      <x:c r="N4078" s="0">
        <x:f>CLEAN('Historical Trades'!O4078)</x:f>
      </x:c>
      <x:c r="P4078" s="14">
        <x:f>IF(G4078="sell",M4078,-M4078)</x:f>
      </x:c>
      <x:c r="Q4078" s="14">
        <x:f>VLOOKUP(N4078,'Currency Rates'!$A$3:$C$32,3,0)</x:f>
      </x:c>
      <x:c r="R4078" s="0">
        <x:f>IF(A4078="SPUS",0,IF(A4078="FWD",0,P4078/Q4078))</x:f>
      </x:c>
    </x:row>
    <x:row r="4079" spans="1:19" x14ac:dyDescent="0.3">
      <x:c r="A4079" s="0">
        <x:f>'Historical Trades'!A4079</x:f>
      </x:c>
      <x:c r="B4079" s="0">
        <x:f>'Historical Trades'!B4079</x:f>
      </x:c>
      <x:c r="C4079" s="23">
        <x:f>'Historical Trades'!C4079</x:f>
      </x:c>
      <x:c r="D4079" s="0">
        <x:f>'Historical Trades'!D4079</x:f>
      </x:c>
      <x:c r="E4079" s="23">
        <x:f>'Historical Trades'!E4079</x:f>
      </x:c>
      <x:c r="F4079" s="0">
        <x:f>'Historical Trades'!F4079</x:f>
      </x:c>
      <x:c r="G4079" s="0">
        <x:f>'Historical Trades'!G4079</x:f>
      </x:c>
      <x:c r="H4079" s="0">
        <x:f>'Historical Trades'!H4079</x:f>
      </x:c>
      <x:c r="I4079" s="0">
        <x:f>'Historical Trades'!I4079</x:f>
      </x:c>
      <x:c r="J4079" s="0">
        <x:f>'Historical Trades'!J4079</x:f>
      </x:c>
      <x:c r="K4079" s="0">
        <x:f>'Historical Trades'!K4079</x:f>
      </x:c>
      <x:c r="L4079" s="0">
        <x:f>'Historical Trades'!L4079</x:f>
      </x:c>
      <x:c r="M4079" s="0">
        <x:f>'Historical Trades'!M4079</x:f>
      </x:c>
      <x:c r="N4079" s="0">
        <x:f>CLEAN('Historical Trades'!O4079)</x:f>
      </x:c>
      <x:c r="P4079" s="14">
        <x:f>IF(G4079="sell",M4079,-M4079)</x:f>
      </x:c>
      <x:c r="Q4079" s="14">
        <x:f>VLOOKUP(N4079,'Currency Rates'!$A$3:$C$32,3,0)</x:f>
      </x:c>
      <x:c r="R4079" s="0">
        <x:f>IF(A4079="SPUS",0,IF(A4079="FWD",0,P4079/Q4079))</x:f>
      </x:c>
    </x:row>
    <x:row r="4080" spans="1:19" x14ac:dyDescent="0.3">
      <x:c r="A4080" s="0">
        <x:f>'Historical Trades'!A4080</x:f>
      </x:c>
      <x:c r="B4080" s="0">
        <x:f>'Historical Trades'!B4080</x:f>
      </x:c>
      <x:c r="C4080" s="23">
        <x:f>'Historical Trades'!C4080</x:f>
      </x:c>
      <x:c r="D4080" s="0">
        <x:f>'Historical Trades'!D4080</x:f>
      </x:c>
      <x:c r="E4080" s="23">
        <x:f>'Historical Trades'!E4080</x:f>
      </x:c>
      <x:c r="F4080" s="0">
        <x:f>'Historical Trades'!F4080</x:f>
      </x:c>
      <x:c r="G4080" s="0">
        <x:f>'Historical Trades'!G4080</x:f>
      </x:c>
      <x:c r="H4080" s="0">
        <x:f>'Historical Trades'!H4080</x:f>
      </x:c>
      <x:c r="I4080" s="0">
        <x:f>'Historical Trades'!I4080</x:f>
      </x:c>
      <x:c r="J4080" s="0">
        <x:f>'Historical Trades'!J4080</x:f>
      </x:c>
      <x:c r="K4080" s="0">
        <x:f>'Historical Trades'!K4080</x:f>
      </x:c>
      <x:c r="L4080" s="0">
        <x:f>'Historical Trades'!L4080</x:f>
      </x:c>
      <x:c r="M4080" s="0">
        <x:f>'Historical Trades'!M4080</x:f>
      </x:c>
      <x:c r="N4080" s="0">
        <x:f>CLEAN('Historical Trades'!O4080)</x:f>
      </x:c>
      <x:c r="P4080" s="14">
        <x:f>IF(G4080="sell",M4080,-M4080)</x:f>
      </x:c>
      <x:c r="Q4080" s="14">
        <x:f>VLOOKUP(N4080,'Currency Rates'!$A$3:$C$32,3,0)</x:f>
      </x:c>
      <x:c r="R4080" s="0">
        <x:f>IF(A4080="SPUS",0,IF(A4080="FWD",0,P4080/Q4080))</x:f>
      </x:c>
    </x:row>
    <x:row r="4081" spans="1:19" x14ac:dyDescent="0.3">
      <x:c r="A4081" s="0">
        <x:f>'Historical Trades'!A4081</x:f>
      </x:c>
      <x:c r="B4081" s="0">
        <x:f>'Historical Trades'!B4081</x:f>
      </x:c>
      <x:c r="C4081" s="23">
        <x:f>'Historical Trades'!C4081</x:f>
      </x:c>
      <x:c r="D4081" s="0">
        <x:f>'Historical Trades'!D4081</x:f>
      </x:c>
      <x:c r="E4081" s="23">
        <x:f>'Historical Trades'!E4081</x:f>
      </x:c>
      <x:c r="F4081" s="0">
        <x:f>'Historical Trades'!F4081</x:f>
      </x:c>
      <x:c r="G4081" s="0">
        <x:f>'Historical Trades'!G4081</x:f>
      </x:c>
      <x:c r="H4081" s="0">
        <x:f>'Historical Trades'!H4081</x:f>
      </x:c>
      <x:c r="I4081" s="0">
        <x:f>'Historical Trades'!I4081</x:f>
      </x:c>
      <x:c r="J4081" s="0">
        <x:f>'Historical Trades'!J4081</x:f>
      </x:c>
      <x:c r="K4081" s="0">
        <x:f>'Historical Trades'!K4081</x:f>
      </x:c>
      <x:c r="L4081" s="0">
        <x:f>'Historical Trades'!L4081</x:f>
      </x:c>
      <x:c r="M4081" s="0">
        <x:f>'Historical Trades'!M4081</x:f>
      </x:c>
      <x:c r="N4081" s="0">
        <x:f>CLEAN('Historical Trades'!O4081)</x:f>
      </x:c>
      <x:c r="P4081" s="14">
        <x:f>IF(G4081="sell",M4081,-M4081)</x:f>
      </x:c>
      <x:c r="Q4081" s="14">
        <x:f>VLOOKUP(N4081,'Currency Rates'!$A$3:$C$32,3,0)</x:f>
      </x:c>
      <x:c r="R4081" s="0">
        <x:f>IF(A4081="SPUS",0,IF(A4081="FWD",0,P4081/Q4081))</x:f>
      </x:c>
    </x:row>
    <x:row r="4082" spans="1:19" x14ac:dyDescent="0.3">
      <x:c r="A4082" s="0">
        <x:f>'Historical Trades'!A4082</x:f>
      </x:c>
      <x:c r="B4082" s="0">
        <x:f>'Historical Trades'!B4082</x:f>
      </x:c>
      <x:c r="C4082" s="23">
        <x:f>'Historical Trades'!C4082</x:f>
      </x:c>
      <x:c r="D4082" s="0">
        <x:f>'Historical Trades'!D4082</x:f>
      </x:c>
      <x:c r="E4082" s="23">
        <x:f>'Historical Trades'!E4082</x:f>
      </x:c>
      <x:c r="F4082" s="0">
        <x:f>'Historical Trades'!F4082</x:f>
      </x:c>
      <x:c r="G4082" s="0">
        <x:f>'Historical Trades'!G4082</x:f>
      </x:c>
      <x:c r="H4082" s="0">
        <x:f>'Historical Trades'!H4082</x:f>
      </x:c>
      <x:c r="I4082" s="0">
        <x:f>'Historical Trades'!I4082</x:f>
      </x:c>
      <x:c r="J4082" s="0">
        <x:f>'Historical Trades'!J4082</x:f>
      </x:c>
      <x:c r="K4082" s="0">
        <x:f>'Historical Trades'!K4082</x:f>
      </x:c>
      <x:c r="L4082" s="0">
        <x:f>'Historical Trades'!L4082</x:f>
      </x:c>
      <x:c r="M4082" s="0">
        <x:f>'Historical Trades'!M4082</x:f>
      </x:c>
      <x:c r="N4082" s="0">
        <x:f>CLEAN('Historical Trades'!O4082)</x:f>
      </x:c>
      <x:c r="P4082" s="14">
        <x:f>IF(G4082="sell",M4082,-M4082)</x:f>
      </x:c>
      <x:c r="Q4082" s="14">
        <x:f>VLOOKUP(N4082,'Currency Rates'!$A$3:$C$32,3,0)</x:f>
      </x:c>
      <x:c r="R4082" s="0">
        <x:f>IF(A4082="SPUS",0,IF(A4082="FWD",0,P4082/Q4082))</x:f>
      </x:c>
    </x:row>
    <x:row r="4083" spans="1:19" x14ac:dyDescent="0.3">
      <x:c r="A4083" s="0">
        <x:f>'Historical Trades'!A4083</x:f>
      </x:c>
      <x:c r="B4083" s="0">
        <x:f>'Historical Trades'!B4083</x:f>
      </x:c>
      <x:c r="C4083" s="23">
        <x:f>'Historical Trades'!C4083</x:f>
      </x:c>
      <x:c r="D4083" s="0">
        <x:f>'Historical Trades'!D4083</x:f>
      </x:c>
      <x:c r="E4083" s="23">
        <x:f>'Historical Trades'!E4083</x:f>
      </x:c>
      <x:c r="F4083" s="0">
        <x:f>'Historical Trades'!F4083</x:f>
      </x:c>
      <x:c r="G4083" s="0">
        <x:f>'Historical Trades'!G4083</x:f>
      </x:c>
      <x:c r="H4083" s="0">
        <x:f>'Historical Trades'!H4083</x:f>
      </x:c>
      <x:c r="I4083" s="0">
        <x:f>'Historical Trades'!I4083</x:f>
      </x:c>
      <x:c r="J4083" s="0">
        <x:f>'Historical Trades'!J4083</x:f>
      </x:c>
      <x:c r="K4083" s="0">
        <x:f>'Historical Trades'!K4083</x:f>
      </x:c>
      <x:c r="L4083" s="0">
        <x:f>'Historical Trades'!L4083</x:f>
      </x:c>
      <x:c r="M4083" s="0">
        <x:f>'Historical Trades'!M4083</x:f>
      </x:c>
      <x:c r="N4083" s="0">
        <x:f>CLEAN('Historical Trades'!O4083)</x:f>
      </x:c>
      <x:c r="P4083" s="14">
        <x:f>IF(G4083="sell",M4083,-M4083)</x:f>
      </x:c>
      <x:c r="Q4083" s="14">
        <x:f>VLOOKUP(N4083,'Currency Rates'!$A$3:$C$32,3,0)</x:f>
      </x:c>
      <x:c r="R4083" s="0">
        <x:f>IF(A4083="SPUS",0,IF(A4083="FWD",0,P4083/Q4083))</x:f>
      </x:c>
    </x:row>
    <x:row r="4084" spans="1:19" x14ac:dyDescent="0.3">
      <x:c r="A4084" s="0">
        <x:f>'Historical Trades'!A4084</x:f>
      </x:c>
      <x:c r="B4084" s="0">
        <x:f>'Historical Trades'!B4084</x:f>
      </x:c>
      <x:c r="C4084" s="23">
        <x:f>'Historical Trades'!C4084</x:f>
      </x:c>
      <x:c r="D4084" s="0">
        <x:f>'Historical Trades'!D4084</x:f>
      </x:c>
      <x:c r="E4084" s="23">
        <x:f>'Historical Trades'!E4084</x:f>
      </x:c>
      <x:c r="F4084" s="0">
        <x:f>'Historical Trades'!F4084</x:f>
      </x:c>
      <x:c r="G4084" s="0">
        <x:f>'Historical Trades'!G4084</x:f>
      </x:c>
      <x:c r="H4084" s="0">
        <x:f>'Historical Trades'!H4084</x:f>
      </x:c>
      <x:c r="I4084" s="0">
        <x:f>'Historical Trades'!I4084</x:f>
      </x:c>
      <x:c r="J4084" s="0">
        <x:f>'Historical Trades'!J4084</x:f>
      </x:c>
      <x:c r="K4084" s="0">
        <x:f>'Historical Trades'!K4084</x:f>
      </x:c>
      <x:c r="L4084" s="0">
        <x:f>'Historical Trades'!L4084</x:f>
      </x:c>
      <x:c r="M4084" s="0">
        <x:f>'Historical Trades'!M4084</x:f>
      </x:c>
      <x:c r="N4084" s="0">
        <x:f>CLEAN('Historical Trades'!O4084)</x:f>
      </x:c>
      <x:c r="P4084" s="14">
        <x:f>IF(G4084="sell",M4084,-M4084)</x:f>
      </x:c>
      <x:c r="Q4084" s="14">
        <x:f>VLOOKUP(N4084,'Currency Rates'!$A$3:$C$32,3,0)</x:f>
      </x:c>
      <x:c r="R4084" s="0">
        <x:f>IF(A4084="SPUS",0,IF(A4084="FWD",0,P4084/Q4084))</x:f>
      </x:c>
    </x:row>
    <x:row r="4085" spans="1:19" x14ac:dyDescent="0.3">
      <x:c r="A4085" s="0">
        <x:f>'Historical Trades'!A4085</x:f>
      </x:c>
      <x:c r="B4085" s="0">
        <x:f>'Historical Trades'!B4085</x:f>
      </x:c>
      <x:c r="C4085" s="23">
        <x:f>'Historical Trades'!C4085</x:f>
      </x:c>
      <x:c r="D4085" s="0">
        <x:f>'Historical Trades'!D4085</x:f>
      </x:c>
      <x:c r="E4085" s="23">
        <x:f>'Historical Trades'!E4085</x:f>
      </x:c>
      <x:c r="F4085" s="0">
        <x:f>'Historical Trades'!F4085</x:f>
      </x:c>
      <x:c r="G4085" s="0">
        <x:f>'Historical Trades'!G4085</x:f>
      </x:c>
      <x:c r="H4085" s="0">
        <x:f>'Historical Trades'!H4085</x:f>
      </x:c>
      <x:c r="I4085" s="0">
        <x:f>'Historical Trades'!I4085</x:f>
      </x:c>
      <x:c r="J4085" s="0">
        <x:f>'Historical Trades'!J4085</x:f>
      </x:c>
      <x:c r="K4085" s="0">
        <x:f>'Historical Trades'!K4085</x:f>
      </x:c>
      <x:c r="L4085" s="0">
        <x:f>'Historical Trades'!L4085</x:f>
      </x:c>
      <x:c r="M4085" s="0">
        <x:f>'Historical Trades'!M4085</x:f>
      </x:c>
      <x:c r="N4085" s="0">
        <x:f>CLEAN('Historical Trades'!O4085)</x:f>
      </x:c>
      <x:c r="P4085" s="14">
        <x:f>IF(G4085="sell",M4085,-M4085)</x:f>
      </x:c>
      <x:c r="Q4085" s="14">
        <x:f>VLOOKUP(N4085,'Currency Rates'!$A$3:$C$32,3,0)</x:f>
      </x:c>
      <x:c r="R4085" s="0">
        <x:f>IF(A4085="SPUS",0,IF(A4085="FWD",0,P4085/Q4085))</x:f>
      </x:c>
    </x:row>
    <x:row r="4086" spans="1:19" x14ac:dyDescent="0.3">
      <x:c r="A4086" s="0">
        <x:f>'Historical Trades'!A4086</x:f>
      </x:c>
      <x:c r="B4086" s="0">
        <x:f>'Historical Trades'!B4086</x:f>
      </x:c>
      <x:c r="C4086" s="23">
        <x:f>'Historical Trades'!C4086</x:f>
      </x:c>
      <x:c r="D4086" s="0">
        <x:f>'Historical Trades'!D4086</x:f>
      </x:c>
      <x:c r="E4086" s="23">
        <x:f>'Historical Trades'!E4086</x:f>
      </x:c>
      <x:c r="F4086" s="0">
        <x:f>'Historical Trades'!F4086</x:f>
      </x:c>
      <x:c r="G4086" s="0">
        <x:f>'Historical Trades'!G4086</x:f>
      </x:c>
      <x:c r="H4086" s="0">
        <x:f>'Historical Trades'!H4086</x:f>
      </x:c>
      <x:c r="I4086" s="0">
        <x:f>'Historical Trades'!I4086</x:f>
      </x:c>
      <x:c r="J4086" s="0">
        <x:f>'Historical Trades'!J4086</x:f>
      </x:c>
      <x:c r="K4086" s="0">
        <x:f>'Historical Trades'!K4086</x:f>
      </x:c>
      <x:c r="L4086" s="0">
        <x:f>'Historical Trades'!L4086</x:f>
      </x:c>
      <x:c r="M4086" s="0">
        <x:f>'Historical Trades'!M4086</x:f>
      </x:c>
      <x:c r="N4086" s="0">
        <x:f>CLEAN('Historical Trades'!O4086)</x:f>
      </x:c>
      <x:c r="P4086" s="14">
        <x:f>IF(G4086="sell",M4086,-M4086)</x:f>
      </x:c>
      <x:c r="Q4086" s="14">
        <x:f>VLOOKUP(N4086,'Currency Rates'!$A$3:$C$32,3,0)</x:f>
      </x:c>
      <x:c r="R4086" s="0">
        <x:f>IF(A4086="SPUS",0,IF(A4086="FWD",0,P4086/Q4086))</x:f>
      </x:c>
    </x:row>
    <x:row r="4087" spans="1:19" x14ac:dyDescent="0.3">
      <x:c r="A4087" s="0">
        <x:f>'Historical Trades'!A4087</x:f>
      </x:c>
      <x:c r="B4087" s="0">
        <x:f>'Historical Trades'!B4087</x:f>
      </x:c>
      <x:c r="C4087" s="23">
        <x:f>'Historical Trades'!C4087</x:f>
      </x:c>
      <x:c r="D4087" s="0">
        <x:f>'Historical Trades'!D4087</x:f>
      </x:c>
      <x:c r="E4087" s="23">
        <x:f>'Historical Trades'!E4087</x:f>
      </x:c>
      <x:c r="F4087" s="0">
        <x:f>'Historical Trades'!F4087</x:f>
      </x:c>
      <x:c r="G4087" s="0">
        <x:f>'Historical Trades'!G4087</x:f>
      </x:c>
      <x:c r="H4087" s="0">
        <x:f>'Historical Trades'!H4087</x:f>
      </x:c>
      <x:c r="I4087" s="0">
        <x:f>'Historical Trades'!I4087</x:f>
      </x:c>
      <x:c r="J4087" s="0">
        <x:f>'Historical Trades'!J4087</x:f>
      </x:c>
      <x:c r="K4087" s="0">
        <x:f>'Historical Trades'!K4087</x:f>
      </x:c>
      <x:c r="L4087" s="0">
        <x:f>'Historical Trades'!L4087</x:f>
      </x:c>
      <x:c r="M4087" s="0">
        <x:f>'Historical Trades'!M4087</x:f>
      </x:c>
      <x:c r="N4087" s="0">
        <x:f>CLEAN('Historical Trades'!O4087)</x:f>
      </x:c>
      <x:c r="P4087" s="14">
        <x:f>IF(G4087="sell",M4087,-M4087)</x:f>
      </x:c>
      <x:c r="Q4087" s="14">
        <x:f>VLOOKUP(N4087,'Currency Rates'!$A$3:$C$32,3,0)</x:f>
      </x:c>
      <x:c r="R4087" s="0">
        <x:f>IF(A4087="SPUS",0,IF(A4087="FWD",0,P4087/Q4087))</x:f>
      </x:c>
    </x:row>
    <x:row r="4088" spans="1:19" x14ac:dyDescent="0.3">
      <x:c r="A4088" s="0">
        <x:f>'Historical Trades'!A4088</x:f>
      </x:c>
      <x:c r="B4088" s="0">
        <x:f>'Historical Trades'!B4088</x:f>
      </x:c>
      <x:c r="C4088" s="23">
        <x:f>'Historical Trades'!C4088</x:f>
      </x:c>
      <x:c r="D4088" s="0">
        <x:f>'Historical Trades'!D4088</x:f>
      </x:c>
      <x:c r="E4088" s="23">
        <x:f>'Historical Trades'!E4088</x:f>
      </x:c>
      <x:c r="F4088" s="0">
        <x:f>'Historical Trades'!F4088</x:f>
      </x:c>
      <x:c r="G4088" s="0">
        <x:f>'Historical Trades'!G4088</x:f>
      </x:c>
      <x:c r="H4088" s="0">
        <x:f>'Historical Trades'!H4088</x:f>
      </x:c>
      <x:c r="I4088" s="0">
        <x:f>'Historical Trades'!I4088</x:f>
      </x:c>
      <x:c r="J4088" s="0">
        <x:f>'Historical Trades'!J4088</x:f>
      </x:c>
      <x:c r="K4088" s="0">
        <x:f>'Historical Trades'!K4088</x:f>
      </x:c>
      <x:c r="L4088" s="0">
        <x:f>'Historical Trades'!L4088</x:f>
      </x:c>
      <x:c r="M4088" s="0">
        <x:f>'Historical Trades'!M4088</x:f>
      </x:c>
      <x:c r="N4088" s="0">
        <x:f>CLEAN('Historical Trades'!O4088)</x:f>
      </x:c>
      <x:c r="P4088" s="14">
        <x:f>IF(G4088="sell",M4088,-M4088)</x:f>
      </x:c>
      <x:c r="Q4088" s="14">
        <x:f>VLOOKUP(N4088,'Currency Rates'!$A$3:$C$32,3,0)</x:f>
      </x:c>
      <x:c r="R4088" s="0">
        <x:f>IF(A4088="SPUS",0,IF(A4088="FWD",0,P4088/Q4088))</x:f>
      </x:c>
    </x:row>
    <x:row r="4089" spans="1:19" x14ac:dyDescent="0.3">
      <x:c r="A4089" s="0">
        <x:f>'Historical Trades'!A4089</x:f>
      </x:c>
      <x:c r="B4089" s="0">
        <x:f>'Historical Trades'!B4089</x:f>
      </x:c>
      <x:c r="C4089" s="23">
        <x:f>'Historical Trades'!C4089</x:f>
      </x:c>
      <x:c r="D4089" s="0">
        <x:f>'Historical Trades'!D4089</x:f>
      </x:c>
      <x:c r="E4089" s="23">
        <x:f>'Historical Trades'!E4089</x:f>
      </x:c>
      <x:c r="F4089" s="0">
        <x:f>'Historical Trades'!F4089</x:f>
      </x:c>
      <x:c r="G4089" s="0">
        <x:f>'Historical Trades'!G4089</x:f>
      </x:c>
      <x:c r="H4089" s="0">
        <x:f>'Historical Trades'!H4089</x:f>
      </x:c>
      <x:c r="I4089" s="0">
        <x:f>'Historical Trades'!I4089</x:f>
      </x:c>
      <x:c r="J4089" s="0">
        <x:f>'Historical Trades'!J4089</x:f>
      </x:c>
      <x:c r="K4089" s="0">
        <x:f>'Historical Trades'!K4089</x:f>
      </x:c>
      <x:c r="L4089" s="0">
        <x:f>'Historical Trades'!L4089</x:f>
      </x:c>
      <x:c r="M4089" s="0">
        <x:f>'Historical Trades'!M4089</x:f>
      </x:c>
      <x:c r="N4089" s="0">
        <x:f>CLEAN('Historical Trades'!O4089)</x:f>
      </x:c>
      <x:c r="P4089" s="14">
        <x:f>IF(G4089="sell",M4089,-M4089)</x:f>
      </x:c>
      <x:c r="Q4089" s="14">
        <x:f>VLOOKUP(N4089,'Currency Rates'!$A$3:$C$32,3,0)</x:f>
      </x:c>
      <x:c r="R4089" s="0">
        <x:f>IF(A4089="SPUS",0,IF(A4089="FWD",0,P4089/Q4089))</x:f>
      </x:c>
    </x:row>
    <x:row r="4090" spans="1:19" x14ac:dyDescent="0.3">
      <x:c r="A4090" s="0">
        <x:f>'Historical Trades'!A4090</x:f>
      </x:c>
      <x:c r="B4090" s="0">
        <x:f>'Historical Trades'!B4090</x:f>
      </x:c>
      <x:c r="C4090" s="23">
        <x:f>'Historical Trades'!C4090</x:f>
      </x:c>
      <x:c r="D4090" s="0">
        <x:f>'Historical Trades'!D4090</x:f>
      </x:c>
      <x:c r="E4090" s="23">
        <x:f>'Historical Trades'!E4090</x:f>
      </x:c>
      <x:c r="F4090" s="0">
        <x:f>'Historical Trades'!F4090</x:f>
      </x:c>
      <x:c r="G4090" s="0">
        <x:f>'Historical Trades'!G4090</x:f>
      </x:c>
      <x:c r="H4090" s="0">
        <x:f>'Historical Trades'!H4090</x:f>
      </x:c>
      <x:c r="I4090" s="0">
        <x:f>'Historical Trades'!I4090</x:f>
      </x:c>
      <x:c r="J4090" s="0">
        <x:f>'Historical Trades'!J4090</x:f>
      </x:c>
      <x:c r="K4090" s="0">
        <x:f>'Historical Trades'!K4090</x:f>
      </x:c>
      <x:c r="L4090" s="0">
        <x:f>'Historical Trades'!L4090</x:f>
      </x:c>
      <x:c r="M4090" s="0">
        <x:f>'Historical Trades'!M4090</x:f>
      </x:c>
      <x:c r="N4090" s="0">
        <x:f>CLEAN('Historical Trades'!O4090)</x:f>
      </x:c>
      <x:c r="P4090" s="14">
        <x:f>IF(G4090="sell",M4090,-M4090)</x:f>
      </x:c>
      <x:c r="Q4090" s="14">
        <x:f>VLOOKUP(N4090,'Currency Rates'!$A$3:$C$32,3,0)</x:f>
      </x:c>
      <x:c r="R4090" s="0">
        <x:f>IF(A4090="SPUS",0,IF(A4090="FWD",0,P4090/Q4090))</x:f>
      </x:c>
    </x:row>
    <x:row r="4091" spans="1:19" x14ac:dyDescent="0.3">
      <x:c r="A4091" s="0">
        <x:f>'Historical Trades'!A4091</x:f>
      </x:c>
      <x:c r="B4091" s="0">
        <x:f>'Historical Trades'!B4091</x:f>
      </x:c>
      <x:c r="C4091" s="23">
        <x:f>'Historical Trades'!C4091</x:f>
      </x:c>
      <x:c r="D4091" s="0">
        <x:f>'Historical Trades'!D4091</x:f>
      </x:c>
      <x:c r="E4091" s="23">
        <x:f>'Historical Trades'!E4091</x:f>
      </x:c>
      <x:c r="F4091" s="0">
        <x:f>'Historical Trades'!F4091</x:f>
      </x:c>
      <x:c r="G4091" s="0">
        <x:f>'Historical Trades'!G4091</x:f>
      </x:c>
      <x:c r="H4091" s="0">
        <x:f>'Historical Trades'!H4091</x:f>
      </x:c>
      <x:c r="I4091" s="0">
        <x:f>'Historical Trades'!I4091</x:f>
      </x:c>
      <x:c r="J4091" s="0">
        <x:f>'Historical Trades'!J4091</x:f>
      </x:c>
      <x:c r="K4091" s="0">
        <x:f>'Historical Trades'!K4091</x:f>
      </x:c>
      <x:c r="L4091" s="0">
        <x:f>'Historical Trades'!L4091</x:f>
      </x:c>
      <x:c r="M4091" s="0">
        <x:f>'Historical Trades'!M4091</x:f>
      </x:c>
      <x:c r="N4091" s="0">
        <x:f>CLEAN('Historical Trades'!O4091)</x:f>
      </x:c>
      <x:c r="P4091" s="14">
        <x:f>IF(G4091="sell",M4091,-M4091)</x:f>
      </x:c>
      <x:c r="Q4091" s="14">
        <x:f>VLOOKUP(N4091,'Currency Rates'!$A$3:$C$32,3,0)</x:f>
      </x:c>
      <x:c r="R4091" s="0">
        <x:f>IF(A4091="SPUS",0,IF(A4091="FWD",0,P4091/Q4091))</x:f>
      </x:c>
    </x:row>
    <x:row r="4092" spans="1:19" x14ac:dyDescent="0.3">
      <x:c r="A4092" s="0">
        <x:f>'Historical Trades'!A4092</x:f>
      </x:c>
      <x:c r="B4092" s="0">
        <x:f>'Historical Trades'!B4092</x:f>
      </x:c>
      <x:c r="C4092" s="23">
        <x:f>'Historical Trades'!C4092</x:f>
      </x:c>
      <x:c r="D4092" s="0">
        <x:f>'Historical Trades'!D4092</x:f>
      </x:c>
      <x:c r="E4092" s="23">
        <x:f>'Historical Trades'!E4092</x:f>
      </x:c>
      <x:c r="F4092" s="0">
        <x:f>'Historical Trades'!F4092</x:f>
      </x:c>
      <x:c r="G4092" s="0">
        <x:f>'Historical Trades'!G4092</x:f>
      </x:c>
      <x:c r="H4092" s="0">
        <x:f>'Historical Trades'!H4092</x:f>
      </x:c>
      <x:c r="I4092" s="0">
        <x:f>'Historical Trades'!I4092</x:f>
      </x:c>
      <x:c r="J4092" s="0">
        <x:f>'Historical Trades'!J4092</x:f>
      </x:c>
      <x:c r="K4092" s="0">
        <x:f>'Historical Trades'!K4092</x:f>
      </x:c>
      <x:c r="L4092" s="0">
        <x:f>'Historical Trades'!L4092</x:f>
      </x:c>
      <x:c r="M4092" s="0">
        <x:f>'Historical Trades'!M4092</x:f>
      </x:c>
      <x:c r="N4092" s="0">
        <x:f>CLEAN('Historical Trades'!O4092)</x:f>
      </x:c>
      <x:c r="P4092" s="14">
        <x:f>IF(G4092="sell",M4092,-M4092)</x:f>
      </x:c>
      <x:c r="Q4092" s="14">
        <x:f>VLOOKUP(N4092,'Currency Rates'!$A$3:$C$32,3,0)</x:f>
      </x:c>
      <x:c r="R4092" s="0">
        <x:f>IF(A4092="SPUS",0,IF(A4092="FWD",0,P4092/Q4092))</x:f>
      </x:c>
    </x:row>
    <x:row r="4093" spans="1:19" x14ac:dyDescent="0.3">
      <x:c r="A4093" s="0">
        <x:f>'Historical Trades'!A4093</x:f>
      </x:c>
      <x:c r="B4093" s="0">
        <x:f>'Historical Trades'!B4093</x:f>
      </x:c>
      <x:c r="C4093" s="23">
        <x:f>'Historical Trades'!C4093</x:f>
      </x:c>
      <x:c r="D4093" s="0">
        <x:f>'Historical Trades'!D4093</x:f>
      </x:c>
      <x:c r="E4093" s="23">
        <x:f>'Historical Trades'!E4093</x:f>
      </x:c>
      <x:c r="F4093" s="0">
        <x:f>'Historical Trades'!F4093</x:f>
      </x:c>
      <x:c r="G4093" s="0">
        <x:f>'Historical Trades'!G4093</x:f>
      </x:c>
      <x:c r="H4093" s="0">
        <x:f>'Historical Trades'!H4093</x:f>
      </x:c>
      <x:c r="I4093" s="0">
        <x:f>'Historical Trades'!I4093</x:f>
      </x:c>
      <x:c r="J4093" s="0">
        <x:f>'Historical Trades'!J4093</x:f>
      </x:c>
      <x:c r="K4093" s="0">
        <x:f>'Historical Trades'!K4093</x:f>
      </x:c>
      <x:c r="L4093" s="0">
        <x:f>'Historical Trades'!L4093</x:f>
      </x:c>
      <x:c r="M4093" s="0">
        <x:f>'Historical Trades'!M4093</x:f>
      </x:c>
      <x:c r="N4093" s="0">
        <x:f>CLEAN('Historical Trades'!O4093)</x:f>
      </x:c>
      <x:c r="P4093" s="14">
        <x:f>IF(G4093="sell",M4093,-M4093)</x:f>
      </x:c>
      <x:c r="Q4093" s="14">
        <x:f>VLOOKUP(N4093,'Currency Rates'!$A$3:$C$32,3,0)</x:f>
      </x:c>
      <x:c r="R4093" s="0">
        <x:f>IF(A4093="SPUS",0,IF(A4093="FWD",0,P4093/Q4093))</x:f>
      </x:c>
    </x:row>
    <x:row r="4094" spans="1:19" x14ac:dyDescent="0.3">
      <x:c r="A4094" s="0">
        <x:f>'Historical Trades'!A4094</x:f>
      </x:c>
      <x:c r="B4094" s="0">
        <x:f>'Historical Trades'!B4094</x:f>
      </x:c>
      <x:c r="C4094" s="23">
        <x:f>'Historical Trades'!C4094</x:f>
      </x:c>
      <x:c r="D4094" s="0">
        <x:f>'Historical Trades'!D4094</x:f>
      </x:c>
      <x:c r="E4094" s="23">
        <x:f>'Historical Trades'!E4094</x:f>
      </x:c>
      <x:c r="F4094" s="0">
        <x:f>'Historical Trades'!F4094</x:f>
      </x:c>
      <x:c r="G4094" s="0">
        <x:f>'Historical Trades'!G4094</x:f>
      </x:c>
      <x:c r="H4094" s="0">
        <x:f>'Historical Trades'!H4094</x:f>
      </x:c>
      <x:c r="I4094" s="0">
        <x:f>'Historical Trades'!I4094</x:f>
      </x:c>
      <x:c r="J4094" s="0">
        <x:f>'Historical Trades'!J4094</x:f>
      </x:c>
      <x:c r="K4094" s="0">
        <x:f>'Historical Trades'!K4094</x:f>
      </x:c>
      <x:c r="L4094" s="0">
        <x:f>'Historical Trades'!L4094</x:f>
      </x:c>
      <x:c r="M4094" s="0">
        <x:f>'Historical Trades'!M4094</x:f>
      </x:c>
      <x:c r="N4094" s="0">
        <x:f>CLEAN('Historical Trades'!O4094)</x:f>
      </x:c>
      <x:c r="P4094" s="14">
        <x:f>IF(G4094="sell",M4094,-M4094)</x:f>
      </x:c>
      <x:c r="Q4094" s="14">
        <x:f>VLOOKUP(N4094,'Currency Rates'!$A$3:$C$32,3,0)</x:f>
      </x:c>
      <x:c r="R4094" s="0">
        <x:f>IF(A4094="SPUS",0,IF(A4094="FWD",0,P4094/Q4094))</x:f>
      </x:c>
    </x:row>
    <x:row r="4095" spans="1:19" x14ac:dyDescent="0.3">
      <x:c r="A4095" s="0">
        <x:f>'Historical Trades'!A4095</x:f>
      </x:c>
      <x:c r="B4095" s="0">
        <x:f>'Historical Trades'!B4095</x:f>
      </x:c>
      <x:c r="C4095" s="23">
        <x:f>'Historical Trades'!C4095</x:f>
      </x:c>
      <x:c r="D4095" s="0">
        <x:f>'Historical Trades'!D4095</x:f>
      </x:c>
      <x:c r="E4095" s="23">
        <x:f>'Historical Trades'!E4095</x:f>
      </x:c>
      <x:c r="F4095" s="0">
        <x:f>'Historical Trades'!F4095</x:f>
      </x:c>
      <x:c r="G4095" s="0">
        <x:f>'Historical Trades'!G4095</x:f>
      </x:c>
      <x:c r="H4095" s="0">
        <x:f>'Historical Trades'!H4095</x:f>
      </x:c>
      <x:c r="I4095" s="0">
        <x:f>'Historical Trades'!I4095</x:f>
      </x:c>
      <x:c r="J4095" s="0">
        <x:f>'Historical Trades'!J4095</x:f>
      </x:c>
      <x:c r="K4095" s="0">
        <x:f>'Historical Trades'!K4095</x:f>
      </x:c>
      <x:c r="L4095" s="0">
        <x:f>'Historical Trades'!L4095</x:f>
      </x:c>
      <x:c r="M4095" s="0">
        <x:f>'Historical Trades'!M4095</x:f>
      </x:c>
      <x:c r="N4095" s="0">
        <x:f>CLEAN('Historical Trades'!O4095)</x:f>
      </x:c>
      <x:c r="P4095" s="14">
        <x:f>IF(G4095="sell",M4095,-M4095)</x:f>
      </x:c>
      <x:c r="Q4095" s="14">
        <x:f>VLOOKUP(N4095,'Currency Rates'!$A$3:$C$32,3,0)</x:f>
      </x:c>
      <x:c r="R4095" s="0">
        <x:f>IF(A4095="SPUS",0,IF(A4095="FWD",0,P4095/Q4095))</x:f>
      </x:c>
    </x:row>
    <x:row r="4096" spans="1:19" x14ac:dyDescent="0.3">
      <x:c r="A4096" s="0">
        <x:f>'Historical Trades'!A4096</x:f>
      </x:c>
      <x:c r="B4096" s="0">
        <x:f>'Historical Trades'!B4096</x:f>
      </x:c>
      <x:c r="C4096" s="23">
        <x:f>'Historical Trades'!C4096</x:f>
      </x:c>
      <x:c r="D4096" s="0">
        <x:f>'Historical Trades'!D4096</x:f>
      </x:c>
      <x:c r="E4096" s="23">
        <x:f>'Historical Trades'!E4096</x:f>
      </x:c>
      <x:c r="F4096" s="0">
        <x:f>'Historical Trades'!F4096</x:f>
      </x:c>
      <x:c r="G4096" s="0">
        <x:f>'Historical Trades'!G4096</x:f>
      </x:c>
      <x:c r="H4096" s="0">
        <x:f>'Historical Trades'!H4096</x:f>
      </x:c>
      <x:c r="I4096" s="0">
        <x:f>'Historical Trades'!I4096</x:f>
      </x:c>
      <x:c r="J4096" s="0">
        <x:f>'Historical Trades'!J4096</x:f>
      </x:c>
      <x:c r="K4096" s="0">
        <x:f>'Historical Trades'!K4096</x:f>
      </x:c>
      <x:c r="L4096" s="0">
        <x:f>'Historical Trades'!L4096</x:f>
      </x:c>
      <x:c r="M4096" s="0">
        <x:f>'Historical Trades'!M4096</x:f>
      </x:c>
      <x:c r="N4096" s="0">
        <x:f>CLEAN('Historical Trades'!O4096)</x:f>
      </x:c>
      <x:c r="P4096" s="14">
        <x:f>IF(G4096="sell",M4096,-M4096)</x:f>
      </x:c>
      <x:c r="Q4096" s="14">
        <x:f>VLOOKUP(N4096,'Currency Rates'!$A$3:$C$32,3,0)</x:f>
      </x:c>
      <x:c r="R4096" s="0">
        <x:f>IF(A4096="SPUS",0,IF(A4096="FWD",0,P4096/Q4096))</x:f>
      </x:c>
    </x:row>
    <x:row r="4097" spans="1:19" x14ac:dyDescent="0.3">
      <x:c r="A4097" s="0">
        <x:f>'Historical Trades'!A4097</x:f>
      </x:c>
      <x:c r="B4097" s="0">
        <x:f>'Historical Trades'!B4097</x:f>
      </x:c>
      <x:c r="C4097" s="23">
        <x:f>'Historical Trades'!C4097</x:f>
      </x:c>
      <x:c r="D4097" s="0">
        <x:f>'Historical Trades'!D4097</x:f>
      </x:c>
      <x:c r="E4097" s="23">
        <x:f>'Historical Trades'!E4097</x:f>
      </x:c>
      <x:c r="F4097" s="0">
        <x:f>'Historical Trades'!F4097</x:f>
      </x:c>
      <x:c r="G4097" s="0">
        <x:f>'Historical Trades'!G4097</x:f>
      </x:c>
      <x:c r="H4097" s="0">
        <x:f>'Historical Trades'!H4097</x:f>
      </x:c>
      <x:c r="I4097" s="0">
        <x:f>'Historical Trades'!I4097</x:f>
      </x:c>
      <x:c r="J4097" s="0">
        <x:f>'Historical Trades'!J4097</x:f>
      </x:c>
      <x:c r="K4097" s="0">
        <x:f>'Historical Trades'!K4097</x:f>
      </x:c>
      <x:c r="L4097" s="0">
        <x:f>'Historical Trades'!L4097</x:f>
      </x:c>
      <x:c r="M4097" s="0">
        <x:f>'Historical Trades'!M4097</x:f>
      </x:c>
      <x:c r="N4097" s="0">
        <x:f>CLEAN('Historical Trades'!O4097)</x:f>
      </x:c>
      <x:c r="P4097" s="14">
        <x:f>IF(G4097="sell",M4097,-M4097)</x:f>
      </x:c>
      <x:c r="Q4097" s="14">
        <x:f>VLOOKUP(N4097,'Currency Rates'!$A$3:$C$32,3,0)</x:f>
      </x:c>
      <x:c r="R4097" s="0">
        <x:f>IF(A4097="SPUS",0,IF(A4097="FWD",0,P4097/Q4097))</x:f>
      </x:c>
    </x:row>
    <x:row r="4098" spans="1:19" x14ac:dyDescent="0.3">
      <x:c r="A4098" s="0">
        <x:f>'Historical Trades'!A4098</x:f>
      </x:c>
      <x:c r="B4098" s="0">
        <x:f>'Historical Trades'!B4098</x:f>
      </x:c>
      <x:c r="C4098" s="23">
        <x:f>'Historical Trades'!C4098</x:f>
      </x:c>
      <x:c r="D4098" s="0">
        <x:f>'Historical Trades'!D4098</x:f>
      </x:c>
      <x:c r="E4098" s="23">
        <x:f>'Historical Trades'!E4098</x:f>
      </x:c>
      <x:c r="F4098" s="0">
        <x:f>'Historical Trades'!F4098</x:f>
      </x:c>
      <x:c r="G4098" s="0">
        <x:f>'Historical Trades'!G4098</x:f>
      </x:c>
      <x:c r="H4098" s="0">
        <x:f>'Historical Trades'!H4098</x:f>
      </x:c>
      <x:c r="I4098" s="0">
        <x:f>'Historical Trades'!I4098</x:f>
      </x:c>
      <x:c r="J4098" s="0">
        <x:f>'Historical Trades'!J4098</x:f>
      </x:c>
      <x:c r="K4098" s="0">
        <x:f>'Historical Trades'!K4098</x:f>
      </x:c>
      <x:c r="L4098" s="0">
        <x:f>'Historical Trades'!L4098</x:f>
      </x:c>
      <x:c r="M4098" s="0">
        <x:f>'Historical Trades'!M4098</x:f>
      </x:c>
      <x:c r="N4098" s="0">
        <x:f>CLEAN('Historical Trades'!O4098)</x:f>
      </x:c>
      <x:c r="P4098" s="14">
        <x:f>IF(G4098="sell",M4098,-M4098)</x:f>
      </x:c>
      <x:c r="Q4098" s="14">
        <x:f>VLOOKUP(N4098,'Currency Rates'!$A$3:$C$32,3,0)</x:f>
      </x:c>
      <x:c r="R4098" s="0">
        <x:f>IF(A4098="SPUS",0,IF(A4098="FWD",0,P4098/Q4098))</x:f>
      </x:c>
    </x:row>
    <x:row r="4099" spans="1:19" x14ac:dyDescent="0.3">
      <x:c r="A4099" s="0">
        <x:f>'Historical Trades'!A4099</x:f>
      </x:c>
      <x:c r="B4099" s="0">
        <x:f>'Historical Trades'!B4099</x:f>
      </x:c>
      <x:c r="C4099" s="23">
        <x:f>'Historical Trades'!C4099</x:f>
      </x:c>
      <x:c r="D4099" s="0">
        <x:f>'Historical Trades'!D4099</x:f>
      </x:c>
      <x:c r="E4099" s="23">
        <x:f>'Historical Trades'!E4099</x:f>
      </x:c>
      <x:c r="F4099" s="0">
        <x:f>'Historical Trades'!F4099</x:f>
      </x:c>
      <x:c r="G4099" s="0">
        <x:f>'Historical Trades'!G4099</x:f>
      </x:c>
      <x:c r="H4099" s="0">
        <x:f>'Historical Trades'!H4099</x:f>
      </x:c>
      <x:c r="I4099" s="0">
        <x:f>'Historical Trades'!I4099</x:f>
      </x:c>
      <x:c r="J4099" s="0">
        <x:f>'Historical Trades'!J4099</x:f>
      </x:c>
      <x:c r="K4099" s="0">
        <x:f>'Historical Trades'!K4099</x:f>
      </x:c>
      <x:c r="L4099" s="0">
        <x:f>'Historical Trades'!L4099</x:f>
      </x:c>
      <x:c r="M4099" s="0">
        <x:f>'Historical Trades'!M4099</x:f>
      </x:c>
      <x:c r="N4099" s="0">
        <x:f>CLEAN('Historical Trades'!O4099)</x:f>
      </x:c>
      <x:c r="P4099" s="14">
        <x:f>IF(G4099="sell",M4099,-M4099)</x:f>
      </x:c>
      <x:c r="Q4099" s="14">
        <x:f>VLOOKUP(N4099,'Currency Rates'!$A$3:$C$32,3,0)</x:f>
      </x:c>
      <x:c r="R4099" s="0">
        <x:f>IF(A4099="SPUS",0,IF(A4099="FWD",0,P4099/Q4099))</x:f>
      </x:c>
    </x:row>
    <x:row r="4100" spans="1:19" x14ac:dyDescent="0.3">
      <x:c r="A4100" s="0">
        <x:f>'Historical Trades'!A4100</x:f>
      </x:c>
      <x:c r="B4100" s="0">
        <x:f>'Historical Trades'!B4100</x:f>
      </x:c>
      <x:c r="C4100" s="23">
        <x:f>'Historical Trades'!C4100</x:f>
      </x:c>
      <x:c r="D4100" s="0">
        <x:f>'Historical Trades'!D4100</x:f>
      </x:c>
      <x:c r="E4100" s="23">
        <x:f>'Historical Trades'!E4100</x:f>
      </x:c>
      <x:c r="F4100" s="0">
        <x:f>'Historical Trades'!F4100</x:f>
      </x:c>
      <x:c r="G4100" s="0">
        <x:f>'Historical Trades'!G4100</x:f>
      </x:c>
      <x:c r="H4100" s="0">
        <x:f>'Historical Trades'!H4100</x:f>
      </x:c>
      <x:c r="I4100" s="0">
        <x:f>'Historical Trades'!I4100</x:f>
      </x:c>
      <x:c r="J4100" s="0">
        <x:f>'Historical Trades'!J4100</x:f>
      </x:c>
      <x:c r="K4100" s="0">
        <x:f>'Historical Trades'!K4100</x:f>
      </x:c>
      <x:c r="L4100" s="0">
        <x:f>'Historical Trades'!L4100</x:f>
      </x:c>
      <x:c r="M4100" s="0">
        <x:f>'Historical Trades'!M4100</x:f>
      </x:c>
      <x:c r="N4100" s="0">
        <x:f>CLEAN('Historical Trades'!O4100)</x:f>
      </x:c>
      <x:c r="P4100" s="14">
        <x:f>IF(G4100="sell",M4100,-M4100)</x:f>
      </x:c>
      <x:c r="Q4100" s="14">
        <x:f>VLOOKUP(N4100,'Currency Rates'!$A$3:$C$32,3,0)</x:f>
      </x:c>
      <x:c r="R4100" s="0">
        <x:f>IF(A4100="SPUS",0,IF(A4100="FWD",0,P4100/Q4100))</x:f>
      </x:c>
    </x:row>
    <x:row r="4101" spans="1:19" x14ac:dyDescent="0.3">
      <x:c r="A4101" s="0">
        <x:f>'Historical Trades'!A4101</x:f>
      </x:c>
      <x:c r="B4101" s="0">
        <x:f>'Historical Trades'!B4101</x:f>
      </x:c>
      <x:c r="C4101" s="23">
        <x:f>'Historical Trades'!C4101</x:f>
      </x:c>
      <x:c r="D4101" s="0">
        <x:f>'Historical Trades'!D4101</x:f>
      </x:c>
      <x:c r="E4101" s="23">
        <x:f>'Historical Trades'!E4101</x:f>
      </x:c>
      <x:c r="F4101" s="0">
        <x:f>'Historical Trades'!F4101</x:f>
      </x:c>
      <x:c r="G4101" s="0">
        <x:f>'Historical Trades'!G4101</x:f>
      </x:c>
      <x:c r="H4101" s="0">
        <x:f>'Historical Trades'!H4101</x:f>
      </x:c>
      <x:c r="I4101" s="0">
        <x:f>'Historical Trades'!I4101</x:f>
      </x:c>
      <x:c r="J4101" s="0">
        <x:f>'Historical Trades'!J4101</x:f>
      </x:c>
      <x:c r="K4101" s="0">
        <x:f>'Historical Trades'!K4101</x:f>
      </x:c>
      <x:c r="L4101" s="0">
        <x:f>'Historical Trades'!L4101</x:f>
      </x:c>
      <x:c r="M4101" s="0">
        <x:f>'Historical Trades'!M4101</x:f>
      </x:c>
      <x:c r="N4101" s="0">
        <x:f>CLEAN('Historical Trades'!O4101)</x:f>
      </x:c>
      <x:c r="P4101" s="14">
        <x:f>IF(G4101="sell",M4101,-M4101)</x:f>
      </x:c>
      <x:c r="Q4101" s="14">
        <x:f>VLOOKUP(N4101,'Currency Rates'!$A$3:$C$32,3,0)</x:f>
      </x:c>
      <x:c r="R4101" s="0">
        <x:f>IF(A4101="SPUS",0,IF(A4101="FWD",0,P4101/Q4101))</x:f>
      </x:c>
    </x:row>
    <x:row r="4102" spans="1:19" x14ac:dyDescent="0.3">
      <x:c r="A4102" s="0">
        <x:f>'Historical Trades'!A4102</x:f>
      </x:c>
      <x:c r="B4102" s="0">
        <x:f>'Historical Trades'!B4102</x:f>
      </x:c>
      <x:c r="C4102" s="23">
        <x:f>'Historical Trades'!C4102</x:f>
      </x:c>
      <x:c r="D4102" s="0">
        <x:f>'Historical Trades'!D4102</x:f>
      </x:c>
      <x:c r="E4102" s="23">
        <x:f>'Historical Trades'!E4102</x:f>
      </x:c>
      <x:c r="F4102" s="0">
        <x:f>'Historical Trades'!F4102</x:f>
      </x:c>
      <x:c r="G4102" s="0">
        <x:f>'Historical Trades'!G4102</x:f>
      </x:c>
      <x:c r="H4102" s="0">
        <x:f>'Historical Trades'!H4102</x:f>
      </x:c>
      <x:c r="I4102" s="0">
        <x:f>'Historical Trades'!I4102</x:f>
      </x:c>
      <x:c r="J4102" s="0">
        <x:f>'Historical Trades'!J4102</x:f>
      </x:c>
      <x:c r="K4102" s="0">
        <x:f>'Historical Trades'!K4102</x:f>
      </x:c>
      <x:c r="L4102" s="0">
        <x:f>'Historical Trades'!L4102</x:f>
      </x:c>
      <x:c r="M4102" s="0">
        <x:f>'Historical Trades'!M4102</x:f>
      </x:c>
      <x:c r="N4102" s="0">
        <x:f>CLEAN('Historical Trades'!O4102)</x:f>
      </x:c>
      <x:c r="P4102" s="14">
        <x:f>IF(G4102="sell",M4102,-M4102)</x:f>
      </x:c>
      <x:c r="Q4102" s="14">
        <x:f>VLOOKUP(N4102,'Currency Rates'!$A$3:$C$32,3,0)</x:f>
      </x:c>
      <x:c r="R4102" s="0">
        <x:f>IF(A4102="SPUS",0,IF(A4102="FWD",0,P4102/Q4102))</x:f>
      </x:c>
    </x:row>
    <x:row r="4103" spans="1:19" x14ac:dyDescent="0.3">
      <x:c r="A4103" s="0">
        <x:f>'Historical Trades'!A4103</x:f>
      </x:c>
      <x:c r="B4103" s="0">
        <x:f>'Historical Trades'!B4103</x:f>
      </x:c>
      <x:c r="C4103" s="23">
        <x:f>'Historical Trades'!C4103</x:f>
      </x:c>
      <x:c r="D4103" s="0">
        <x:f>'Historical Trades'!D4103</x:f>
      </x:c>
      <x:c r="E4103" s="23">
        <x:f>'Historical Trades'!E4103</x:f>
      </x:c>
      <x:c r="F4103" s="0">
        <x:f>'Historical Trades'!F4103</x:f>
      </x:c>
      <x:c r="G4103" s="0">
        <x:f>'Historical Trades'!G4103</x:f>
      </x:c>
      <x:c r="H4103" s="0">
        <x:f>'Historical Trades'!H4103</x:f>
      </x:c>
      <x:c r="I4103" s="0">
        <x:f>'Historical Trades'!I4103</x:f>
      </x:c>
      <x:c r="J4103" s="0">
        <x:f>'Historical Trades'!J4103</x:f>
      </x:c>
      <x:c r="K4103" s="0">
        <x:f>'Historical Trades'!K4103</x:f>
      </x:c>
      <x:c r="L4103" s="0">
        <x:f>'Historical Trades'!L4103</x:f>
      </x:c>
      <x:c r="M4103" s="0">
        <x:f>'Historical Trades'!M4103</x:f>
      </x:c>
      <x:c r="N4103" s="0">
        <x:f>CLEAN('Historical Trades'!O4103)</x:f>
      </x:c>
      <x:c r="P4103" s="14">
        <x:f>IF(G4103="sell",M4103,-M4103)</x:f>
      </x:c>
      <x:c r="Q4103" s="14">
        <x:f>VLOOKUP(N4103,'Currency Rates'!$A$3:$C$32,3,0)</x:f>
      </x:c>
      <x:c r="R4103" s="0">
        <x:f>IF(A4103="SPUS",0,IF(A4103="FWD",0,P4103/Q4103))</x:f>
      </x:c>
    </x:row>
    <x:row r="4104" spans="1:19" x14ac:dyDescent="0.3">
      <x:c r="A4104" s="0">
        <x:f>'Historical Trades'!A4104</x:f>
      </x:c>
      <x:c r="B4104" s="0">
        <x:f>'Historical Trades'!B4104</x:f>
      </x:c>
      <x:c r="C4104" s="23">
        <x:f>'Historical Trades'!C4104</x:f>
      </x:c>
      <x:c r="D4104" s="0">
        <x:f>'Historical Trades'!D4104</x:f>
      </x:c>
      <x:c r="E4104" s="23">
        <x:f>'Historical Trades'!E4104</x:f>
      </x:c>
      <x:c r="F4104" s="0">
        <x:f>'Historical Trades'!F4104</x:f>
      </x:c>
      <x:c r="G4104" s="0">
        <x:f>'Historical Trades'!G4104</x:f>
      </x:c>
      <x:c r="H4104" s="0">
        <x:f>'Historical Trades'!H4104</x:f>
      </x:c>
      <x:c r="I4104" s="0">
        <x:f>'Historical Trades'!I4104</x:f>
      </x:c>
      <x:c r="J4104" s="0">
        <x:f>'Historical Trades'!J4104</x:f>
      </x:c>
      <x:c r="K4104" s="0">
        <x:f>'Historical Trades'!K4104</x:f>
      </x:c>
      <x:c r="L4104" s="0">
        <x:f>'Historical Trades'!L4104</x:f>
      </x:c>
      <x:c r="M4104" s="0">
        <x:f>'Historical Trades'!M4104</x:f>
      </x:c>
      <x:c r="N4104" s="0">
        <x:f>CLEAN('Historical Trades'!O4104)</x:f>
      </x:c>
      <x:c r="P4104" s="14">
        <x:f>IF(G4104="sell",M4104,-M4104)</x:f>
      </x:c>
      <x:c r="Q4104" s="14">
        <x:f>VLOOKUP(N4104,'Currency Rates'!$A$3:$C$32,3,0)</x:f>
      </x:c>
      <x:c r="R4104" s="0">
        <x:f>IF(A4104="SPUS",0,IF(A4104="FWD",0,P4104/Q4104))</x:f>
      </x:c>
    </x:row>
    <x:row r="4105" spans="1:19" x14ac:dyDescent="0.3">
      <x:c r="A4105" s="0">
        <x:f>'Historical Trades'!A4105</x:f>
      </x:c>
      <x:c r="B4105" s="0">
        <x:f>'Historical Trades'!B4105</x:f>
      </x:c>
      <x:c r="C4105" s="23">
        <x:f>'Historical Trades'!C4105</x:f>
      </x:c>
      <x:c r="D4105" s="0">
        <x:f>'Historical Trades'!D4105</x:f>
      </x:c>
      <x:c r="E4105" s="23">
        <x:f>'Historical Trades'!E4105</x:f>
      </x:c>
      <x:c r="F4105" s="0">
        <x:f>'Historical Trades'!F4105</x:f>
      </x:c>
      <x:c r="G4105" s="0">
        <x:f>'Historical Trades'!G4105</x:f>
      </x:c>
      <x:c r="H4105" s="0">
        <x:f>'Historical Trades'!H4105</x:f>
      </x:c>
      <x:c r="I4105" s="0">
        <x:f>'Historical Trades'!I4105</x:f>
      </x:c>
      <x:c r="J4105" s="0">
        <x:f>'Historical Trades'!J4105</x:f>
      </x:c>
      <x:c r="K4105" s="0">
        <x:f>'Historical Trades'!K4105</x:f>
      </x:c>
      <x:c r="L4105" s="0">
        <x:f>'Historical Trades'!L4105</x:f>
      </x:c>
      <x:c r="M4105" s="0">
        <x:f>'Historical Trades'!M4105</x:f>
      </x:c>
      <x:c r="N4105" s="0">
        <x:f>CLEAN('Historical Trades'!O4105)</x:f>
      </x:c>
      <x:c r="P4105" s="14">
        <x:f>IF(G4105="sell",M4105,-M4105)</x:f>
      </x:c>
      <x:c r="Q4105" s="14">
        <x:f>VLOOKUP(N4105,'Currency Rates'!$A$3:$C$32,3,0)</x:f>
      </x:c>
      <x:c r="R4105" s="0">
        <x:f>IF(A4105="SPUS",0,IF(A4105="FWD",0,P4105/Q4105))</x:f>
      </x:c>
    </x:row>
    <x:row r="4106" spans="1:19" x14ac:dyDescent="0.3">
      <x:c r="A4106" s="0">
        <x:f>'Historical Trades'!A4106</x:f>
      </x:c>
      <x:c r="B4106" s="0">
        <x:f>'Historical Trades'!B4106</x:f>
      </x:c>
      <x:c r="C4106" s="23">
        <x:f>'Historical Trades'!C4106</x:f>
      </x:c>
      <x:c r="D4106" s="0">
        <x:f>'Historical Trades'!D4106</x:f>
      </x:c>
      <x:c r="E4106" s="23">
        <x:f>'Historical Trades'!E4106</x:f>
      </x:c>
      <x:c r="F4106" s="0">
        <x:f>'Historical Trades'!F4106</x:f>
      </x:c>
      <x:c r="G4106" s="0">
        <x:f>'Historical Trades'!G4106</x:f>
      </x:c>
      <x:c r="H4106" s="0">
        <x:f>'Historical Trades'!H4106</x:f>
      </x:c>
      <x:c r="I4106" s="0">
        <x:f>'Historical Trades'!I4106</x:f>
      </x:c>
      <x:c r="J4106" s="0">
        <x:f>'Historical Trades'!J4106</x:f>
      </x:c>
      <x:c r="K4106" s="0">
        <x:f>'Historical Trades'!K4106</x:f>
      </x:c>
      <x:c r="L4106" s="0">
        <x:f>'Historical Trades'!L4106</x:f>
      </x:c>
      <x:c r="M4106" s="0">
        <x:f>'Historical Trades'!M4106</x:f>
      </x:c>
      <x:c r="N4106" s="0">
        <x:f>CLEAN('Historical Trades'!O4106)</x:f>
      </x:c>
      <x:c r="P4106" s="14">
        <x:f>IF(G4106="sell",M4106,-M4106)</x:f>
      </x:c>
      <x:c r="Q4106" s="14">
        <x:f>VLOOKUP(N4106,'Currency Rates'!$A$3:$C$32,3,0)</x:f>
      </x:c>
      <x:c r="R4106" s="0">
        <x:f>IF(A4106="SPUS",0,IF(A4106="FWD",0,P4106/Q4106))</x:f>
      </x:c>
    </x:row>
    <x:row r="4107" spans="1:19" x14ac:dyDescent="0.3">
      <x:c r="A4107" s="0">
        <x:f>'Historical Trades'!A4107</x:f>
      </x:c>
      <x:c r="B4107" s="0">
        <x:f>'Historical Trades'!B4107</x:f>
      </x:c>
      <x:c r="C4107" s="23">
        <x:f>'Historical Trades'!C4107</x:f>
      </x:c>
      <x:c r="D4107" s="0">
        <x:f>'Historical Trades'!D4107</x:f>
      </x:c>
      <x:c r="E4107" s="23">
        <x:f>'Historical Trades'!E4107</x:f>
      </x:c>
      <x:c r="F4107" s="0">
        <x:f>'Historical Trades'!F4107</x:f>
      </x:c>
      <x:c r="G4107" s="0">
        <x:f>'Historical Trades'!G4107</x:f>
      </x:c>
      <x:c r="H4107" s="0">
        <x:f>'Historical Trades'!H4107</x:f>
      </x:c>
      <x:c r="I4107" s="0">
        <x:f>'Historical Trades'!I4107</x:f>
      </x:c>
      <x:c r="J4107" s="0">
        <x:f>'Historical Trades'!J4107</x:f>
      </x:c>
      <x:c r="K4107" s="0">
        <x:f>'Historical Trades'!K4107</x:f>
      </x:c>
      <x:c r="L4107" s="0">
        <x:f>'Historical Trades'!L4107</x:f>
      </x:c>
      <x:c r="M4107" s="0">
        <x:f>'Historical Trades'!M4107</x:f>
      </x:c>
      <x:c r="N4107" s="0">
        <x:f>CLEAN('Historical Trades'!O4107)</x:f>
      </x:c>
      <x:c r="P4107" s="14">
        <x:f>IF(G4107="sell",M4107,-M4107)</x:f>
      </x:c>
      <x:c r="Q4107" s="14">
        <x:f>VLOOKUP(N4107,'Currency Rates'!$A$3:$C$32,3,0)</x:f>
      </x:c>
      <x:c r="R4107" s="0">
        <x:f>IF(A4107="SPUS",0,IF(A4107="FWD",0,P4107/Q4107))</x:f>
      </x:c>
    </x:row>
    <x:row r="4108" spans="1:19" x14ac:dyDescent="0.3">
      <x:c r="A4108" s="0">
        <x:f>'Historical Trades'!A4108</x:f>
      </x:c>
      <x:c r="B4108" s="0">
        <x:f>'Historical Trades'!B4108</x:f>
      </x:c>
      <x:c r="C4108" s="23">
        <x:f>'Historical Trades'!C4108</x:f>
      </x:c>
      <x:c r="D4108" s="0">
        <x:f>'Historical Trades'!D4108</x:f>
      </x:c>
      <x:c r="E4108" s="23">
        <x:f>'Historical Trades'!E4108</x:f>
      </x:c>
      <x:c r="F4108" s="0">
        <x:f>'Historical Trades'!F4108</x:f>
      </x:c>
      <x:c r="G4108" s="0">
        <x:f>'Historical Trades'!G4108</x:f>
      </x:c>
      <x:c r="H4108" s="0">
        <x:f>'Historical Trades'!H4108</x:f>
      </x:c>
      <x:c r="I4108" s="0">
        <x:f>'Historical Trades'!I4108</x:f>
      </x:c>
      <x:c r="J4108" s="0">
        <x:f>'Historical Trades'!J4108</x:f>
      </x:c>
      <x:c r="K4108" s="0">
        <x:f>'Historical Trades'!K4108</x:f>
      </x:c>
      <x:c r="L4108" s="0">
        <x:f>'Historical Trades'!L4108</x:f>
      </x:c>
      <x:c r="M4108" s="0">
        <x:f>'Historical Trades'!M4108</x:f>
      </x:c>
      <x:c r="N4108" s="0">
        <x:f>CLEAN('Historical Trades'!O4108)</x:f>
      </x:c>
      <x:c r="P4108" s="14">
        <x:f>IF(G4108="sell",M4108,-M4108)</x:f>
      </x:c>
      <x:c r="Q4108" s="14">
        <x:f>VLOOKUP(N4108,'Currency Rates'!$A$3:$C$32,3,0)</x:f>
      </x:c>
      <x:c r="R4108" s="0">
        <x:f>IF(A4108="SPUS",0,IF(A4108="FWD",0,P4108/Q4108))</x:f>
      </x:c>
    </x:row>
    <x:row r="4109" spans="1:19" x14ac:dyDescent="0.3">
      <x:c r="A4109" s="0">
        <x:f>'Historical Trades'!A4109</x:f>
      </x:c>
      <x:c r="B4109" s="0">
        <x:f>'Historical Trades'!B4109</x:f>
      </x:c>
      <x:c r="C4109" s="23">
        <x:f>'Historical Trades'!C4109</x:f>
      </x:c>
      <x:c r="D4109" s="0">
        <x:f>'Historical Trades'!D4109</x:f>
      </x:c>
      <x:c r="E4109" s="23">
        <x:f>'Historical Trades'!E4109</x:f>
      </x:c>
      <x:c r="F4109" s="0">
        <x:f>'Historical Trades'!F4109</x:f>
      </x:c>
      <x:c r="G4109" s="0">
        <x:f>'Historical Trades'!G4109</x:f>
      </x:c>
      <x:c r="H4109" s="0">
        <x:f>'Historical Trades'!H4109</x:f>
      </x:c>
      <x:c r="I4109" s="0">
        <x:f>'Historical Trades'!I4109</x:f>
      </x:c>
      <x:c r="J4109" s="0">
        <x:f>'Historical Trades'!J4109</x:f>
      </x:c>
      <x:c r="K4109" s="0">
        <x:f>'Historical Trades'!K4109</x:f>
      </x:c>
      <x:c r="L4109" s="0">
        <x:f>'Historical Trades'!L4109</x:f>
      </x:c>
      <x:c r="M4109" s="0">
        <x:f>'Historical Trades'!M4109</x:f>
      </x:c>
      <x:c r="N4109" s="0">
        <x:f>CLEAN('Historical Trades'!O4109)</x:f>
      </x:c>
      <x:c r="P4109" s="14">
        <x:f>IF(G4109="sell",M4109,-M4109)</x:f>
      </x:c>
      <x:c r="Q4109" s="14">
        <x:f>VLOOKUP(N4109,'Currency Rates'!$A$3:$C$32,3,0)</x:f>
      </x:c>
      <x:c r="R4109" s="0">
        <x:f>IF(A4109="SPUS",0,IF(A4109="FWD",0,P4109/Q4109))</x:f>
      </x:c>
    </x:row>
    <x:row r="4110" spans="1:19" x14ac:dyDescent="0.3">
      <x:c r="A4110" s="0">
        <x:f>'Historical Trades'!A4110</x:f>
      </x:c>
      <x:c r="B4110" s="0">
        <x:f>'Historical Trades'!B4110</x:f>
      </x:c>
      <x:c r="C4110" s="23">
        <x:f>'Historical Trades'!C4110</x:f>
      </x:c>
      <x:c r="D4110" s="0">
        <x:f>'Historical Trades'!D4110</x:f>
      </x:c>
      <x:c r="E4110" s="23">
        <x:f>'Historical Trades'!E4110</x:f>
      </x:c>
      <x:c r="F4110" s="0">
        <x:f>'Historical Trades'!F4110</x:f>
      </x:c>
      <x:c r="G4110" s="0">
        <x:f>'Historical Trades'!G4110</x:f>
      </x:c>
      <x:c r="H4110" s="0">
        <x:f>'Historical Trades'!H4110</x:f>
      </x:c>
      <x:c r="I4110" s="0">
        <x:f>'Historical Trades'!I4110</x:f>
      </x:c>
      <x:c r="J4110" s="0">
        <x:f>'Historical Trades'!J4110</x:f>
      </x:c>
      <x:c r="K4110" s="0">
        <x:f>'Historical Trades'!K4110</x:f>
      </x:c>
      <x:c r="L4110" s="0">
        <x:f>'Historical Trades'!L4110</x:f>
      </x:c>
      <x:c r="M4110" s="0">
        <x:f>'Historical Trades'!M4110</x:f>
      </x:c>
      <x:c r="N4110" s="0">
        <x:f>CLEAN('Historical Trades'!O4110)</x:f>
      </x:c>
      <x:c r="P4110" s="14">
        <x:f>IF(G4110="sell",M4110,-M4110)</x:f>
      </x:c>
      <x:c r="Q4110" s="14">
        <x:f>VLOOKUP(N4110,'Currency Rates'!$A$3:$C$32,3,0)</x:f>
      </x:c>
      <x:c r="R4110" s="0">
        <x:f>IF(A4110="SPUS",0,IF(A4110="FWD",0,P4110/Q4110))</x:f>
      </x:c>
    </x:row>
    <x:row r="4111" spans="1:19" x14ac:dyDescent="0.3">
      <x:c r="A4111" s="0">
        <x:f>'Historical Trades'!A4111</x:f>
      </x:c>
      <x:c r="B4111" s="0">
        <x:f>'Historical Trades'!B4111</x:f>
      </x:c>
      <x:c r="C4111" s="23">
        <x:f>'Historical Trades'!C4111</x:f>
      </x:c>
      <x:c r="D4111" s="0">
        <x:f>'Historical Trades'!D4111</x:f>
      </x:c>
      <x:c r="E4111" s="23">
        <x:f>'Historical Trades'!E4111</x:f>
      </x:c>
      <x:c r="F4111" s="0">
        <x:f>'Historical Trades'!F4111</x:f>
      </x:c>
      <x:c r="G4111" s="0">
        <x:f>'Historical Trades'!G4111</x:f>
      </x:c>
      <x:c r="H4111" s="0">
        <x:f>'Historical Trades'!H4111</x:f>
      </x:c>
      <x:c r="I4111" s="0">
        <x:f>'Historical Trades'!I4111</x:f>
      </x:c>
      <x:c r="J4111" s="0">
        <x:f>'Historical Trades'!J4111</x:f>
      </x:c>
      <x:c r="K4111" s="0">
        <x:f>'Historical Trades'!K4111</x:f>
      </x:c>
      <x:c r="L4111" s="0">
        <x:f>'Historical Trades'!L4111</x:f>
      </x:c>
      <x:c r="M4111" s="0">
        <x:f>'Historical Trades'!M4111</x:f>
      </x:c>
      <x:c r="N4111" s="0">
        <x:f>CLEAN('Historical Trades'!O4111)</x:f>
      </x:c>
      <x:c r="P4111" s="14">
        <x:f>IF(G4111="sell",M4111,-M4111)</x:f>
      </x:c>
      <x:c r="Q4111" s="14">
        <x:f>VLOOKUP(N4111,'Currency Rates'!$A$3:$C$32,3,0)</x:f>
      </x:c>
      <x:c r="R4111" s="0">
        <x:f>IF(A4111="SPUS",0,IF(A4111="FWD",0,P4111/Q4111))</x:f>
      </x:c>
    </x:row>
    <x:row r="4112" spans="1:19" x14ac:dyDescent="0.3">
      <x:c r="A4112" s="0">
        <x:f>'Historical Trades'!A4112</x:f>
      </x:c>
      <x:c r="B4112" s="0">
        <x:f>'Historical Trades'!B4112</x:f>
      </x:c>
      <x:c r="C4112" s="23">
        <x:f>'Historical Trades'!C4112</x:f>
      </x:c>
      <x:c r="D4112" s="0">
        <x:f>'Historical Trades'!D4112</x:f>
      </x:c>
      <x:c r="E4112" s="23">
        <x:f>'Historical Trades'!E4112</x:f>
      </x:c>
      <x:c r="F4112" s="0">
        <x:f>'Historical Trades'!F4112</x:f>
      </x:c>
      <x:c r="G4112" s="0">
        <x:f>'Historical Trades'!G4112</x:f>
      </x:c>
      <x:c r="H4112" s="0">
        <x:f>'Historical Trades'!H4112</x:f>
      </x:c>
      <x:c r="I4112" s="0">
        <x:f>'Historical Trades'!I4112</x:f>
      </x:c>
      <x:c r="J4112" s="0">
        <x:f>'Historical Trades'!J4112</x:f>
      </x:c>
      <x:c r="K4112" s="0">
        <x:f>'Historical Trades'!K4112</x:f>
      </x:c>
      <x:c r="L4112" s="0">
        <x:f>'Historical Trades'!L4112</x:f>
      </x:c>
      <x:c r="M4112" s="0">
        <x:f>'Historical Trades'!M4112</x:f>
      </x:c>
      <x:c r="N4112" s="0">
        <x:f>CLEAN('Historical Trades'!O4112)</x:f>
      </x:c>
      <x:c r="P4112" s="14">
        <x:f>IF(G4112="sell",M4112,-M4112)</x:f>
      </x:c>
      <x:c r="Q4112" s="14">
        <x:f>VLOOKUP(N4112,'Currency Rates'!$A$3:$C$32,3,0)</x:f>
      </x:c>
      <x:c r="R4112" s="0">
        <x:f>IF(A4112="SPUS",0,IF(A4112="FWD",0,P4112/Q4112))</x:f>
      </x:c>
    </x:row>
    <x:row r="4113" spans="1:19" x14ac:dyDescent="0.3">
      <x:c r="A4113" s="0">
        <x:f>'Historical Trades'!A4113</x:f>
      </x:c>
      <x:c r="B4113" s="0">
        <x:f>'Historical Trades'!B4113</x:f>
      </x:c>
      <x:c r="C4113" s="23">
        <x:f>'Historical Trades'!C4113</x:f>
      </x:c>
      <x:c r="D4113" s="0">
        <x:f>'Historical Trades'!D4113</x:f>
      </x:c>
      <x:c r="E4113" s="23">
        <x:f>'Historical Trades'!E4113</x:f>
      </x:c>
      <x:c r="F4113" s="0">
        <x:f>'Historical Trades'!F4113</x:f>
      </x:c>
      <x:c r="G4113" s="0">
        <x:f>'Historical Trades'!G4113</x:f>
      </x:c>
      <x:c r="H4113" s="0">
        <x:f>'Historical Trades'!H4113</x:f>
      </x:c>
      <x:c r="I4113" s="0">
        <x:f>'Historical Trades'!I4113</x:f>
      </x:c>
      <x:c r="J4113" s="0">
        <x:f>'Historical Trades'!J4113</x:f>
      </x:c>
      <x:c r="K4113" s="0">
        <x:f>'Historical Trades'!K4113</x:f>
      </x:c>
      <x:c r="L4113" s="0">
        <x:f>'Historical Trades'!L4113</x:f>
      </x:c>
      <x:c r="M4113" s="0">
        <x:f>'Historical Trades'!M4113</x:f>
      </x:c>
      <x:c r="N4113" s="0">
        <x:f>CLEAN('Historical Trades'!O4113)</x:f>
      </x:c>
      <x:c r="P4113" s="14">
        <x:f>IF(G4113="sell",M4113,-M4113)</x:f>
      </x:c>
      <x:c r="Q4113" s="14">
        <x:f>VLOOKUP(N4113,'Currency Rates'!$A$3:$C$32,3,0)</x:f>
      </x:c>
      <x:c r="R4113" s="0">
        <x:f>IF(A4113="SPUS",0,IF(A4113="FWD",0,P4113/Q4113))</x:f>
      </x:c>
    </x:row>
    <x:row r="4114" spans="1:19" x14ac:dyDescent="0.3">
      <x:c r="A4114" s="0">
        <x:f>'Historical Trades'!A4114</x:f>
      </x:c>
      <x:c r="B4114" s="0">
        <x:f>'Historical Trades'!B4114</x:f>
      </x:c>
      <x:c r="C4114" s="23">
        <x:f>'Historical Trades'!C4114</x:f>
      </x:c>
      <x:c r="D4114" s="0">
        <x:f>'Historical Trades'!D4114</x:f>
      </x:c>
      <x:c r="E4114" s="23">
        <x:f>'Historical Trades'!E4114</x:f>
      </x:c>
      <x:c r="F4114" s="0">
        <x:f>'Historical Trades'!F4114</x:f>
      </x:c>
      <x:c r="G4114" s="0">
        <x:f>'Historical Trades'!G4114</x:f>
      </x:c>
      <x:c r="H4114" s="0">
        <x:f>'Historical Trades'!H4114</x:f>
      </x:c>
      <x:c r="I4114" s="0">
        <x:f>'Historical Trades'!I4114</x:f>
      </x:c>
      <x:c r="J4114" s="0">
        <x:f>'Historical Trades'!J4114</x:f>
      </x:c>
      <x:c r="K4114" s="0">
        <x:f>'Historical Trades'!K4114</x:f>
      </x:c>
      <x:c r="L4114" s="0">
        <x:f>'Historical Trades'!L4114</x:f>
      </x:c>
      <x:c r="M4114" s="0">
        <x:f>'Historical Trades'!M4114</x:f>
      </x:c>
      <x:c r="N4114" s="0">
        <x:f>CLEAN('Historical Trades'!O4114)</x:f>
      </x:c>
      <x:c r="P4114" s="14">
        <x:f>IF(G4114="sell",M4114,-M4114)</x:f>
      </x:c>
      <x:c r="Q4114" s="14">
        <x:f>VLOOKUP(N4114,'Currency Rates'!$A$3:$C$32,3,0)</x:f>
      </x:c>
      <x:c r="R4114" s="0">
        <x:f>IF(A4114="SPUS",0,IF(A4114="FWD",0,P4114/Q4114))</x:f>
      </x:c>
    </x:row>
    <x:row r="4115" spans="1:19" x14ac:dyDescent="0.3">
      <x:c r="A4115" s="0">
        <x:f>'Historical Trades'!A4115</x:f>
      </x:c>
      <x:c r="B4115" s="0">
        <x:f>'Historical Trades'!B4115</x:f>
      </x:c>
      <x:c r="C4115" s="23">
        <x:f>'Historical Trades'!C4115</x:f>
      </x:c>
      <x:c r="D4115" s="0">
        <x:f>'Historical Trades'!D4115</x:f>
      </x:c>
      <x:c r="E4115" s="23">
        <x:f>'Historical Trades'!E4115</x:f>
      </x:c>
      <x:c r="F4115" s="0">
        <x:f>'Historical Trades'!F4115</x:f>
      </x:c>
      <x:c r="G4115" s="0">
        <x:f>'Historical Trades'!G4115</x:f>
      </x:c>
      <x:c r="H4115" s="0">
        <x:f>'Historical Trades'!H4115</x:f>
      </x:c>
      <x:c r="I4115" s="0">
        <x:f>'Historical Trades'!I4115</x:f>
      </x:c>
      <x:c r="J4115" s="0">
        <x:f>'Historical Trades'!J4115</x:f>
      </x:c>
      <x:c r="K4115" s="0">
        <x:f>'Historical Trades'!K4115</x:f>
      </x:c>
      <x:c r="L4115" s="0">
        <x:f>'Historical Trades'!L4115</x:f>
      </x:c>
      <x:c r="M4115" s="0">
        <x:f>'Historical Trades'!M4115</x:f>
      </x:c>
      <x:c r="N4115" s="0">
        <x:f>CLEAN('Historical Trades'!O4115)</x:f>
      </x:c>
      <x:c r="P4115" s="14">
        <x:f>IF(G4115="sell",M4115,-M4115)</x:f>
      </x:c>
      <x:c r="Q4115" s="14">
        <x:f>VLOOKUP(N4115,'Currency Rates'!$A$3:$C$32,3,0)</x:f>
      </x:c>
      <x:c r="R4115" s="0">
        <x:f>IF(A4115="SPUS",0,IF(A4115="FWD",0,P4115/Q4115))</x:f>
      </x:c>
    </x:row>
    <x:row r="4116" spans="1:19" x14ac:dyDescent="0.3">
      <x:c r="A4116" s="0">
        <x:f>'Historical Trades'!A4116</x:f>
      </x:c>
      <x:c r="B4116" s="0">
        <x:f>'Historical Trades'!B4116</x:f>
      </x:c>
      <x:c r="C4116" s="23">
        <x:f>'Historical Trades'!C4116</x:f>
      </x:c>
      <x:c r="D4116" s="0">
        <x:f>'Historical Trades'!D4116</x:f>
      </x:c>
      <x:c r="E4116" s="23">
        <x:f>'Historical Trades'!E4116</x:f>
      </x:c>
      <x:c r="F4116" s="0">
        <x:f>'Historical Trades'!F4116</x:f>
      </x:c>
      <x:c r="G4116" s="0">
        <x:f>'Historical Trades'!G4116</x:f>
      </x:c>
      <x:c r="H4116" s="0">
        <x:f>'Historical Trades'!H4116</x:f>
      </x:c>
      <x:c r="I4116" s="0">
        <x:f>'Historical Trades'!I4116</x:f>
      </x:c>
      <x:c r="J4116" s="0">
        <x:f>'Historical Trades'!J4116</x:f>
      </x:c>
      <x:c r="K4116" s="0">
        <x:f>'Historical Trades'!K4116</x:f>
      </x:c>
      <x:c r="L4116" s="0">
        <x:f>'Historical Trades'!L4116</x:f>
      </x:c>
      <x:c r="M4116" s="0">
        <x:f>'Historical Trades'!M4116</x:f>
      </x:c>
      <x:c r="N4116" s="0">
        <x:f>CLEAN('Historical Trades'!O4116)</x:f>
      </x:c>
      <x:c r="P4116" s="14">
        <x:f>IF(G4116="sell",M4116,-M4116)</x:f>
      </x:c>
      <x:c r="Q4116" s="14">
        <x:f>VLOOKUP(N4116,'Currency Rates'!$A$3:$C$32,3,0)</x:f>
      </x:c>
      <x:c r="R4116" s="0">
        <x:f>IF(A4116="SPUS",0,IF(A4116="FWD",0,P4116/Q4116))</x:f>
      </x:c>
    </x:row>
    <x:row r="4117" spans="1:19" x14ac:dyDescent="0.3">
      <x:c r="A4117" s="0">
        <x:f>'Historical Trades'!A4117</x:f>
      </x:c>
      <x:c r="B4117" s="0">
        <x:f>'Historical Trades'!B4117</x:f>
      </x:c>
      <x:c r="C4117" s="23">
        <x:f>'Historical Trades'!C4117</x:f>
      </x:c>
      <x:c r="D4117" s="0">
        <x:f>'Historical Trades'!D4117</x:f>
      </x:c>
      <x:c r="E4117" s="23">
        <x:f>'Historical Trades'!E4117</x:f>
      </x:c>
      <x:c r="F4117" s="0">
        <x:f>'Historical Trades'!F4117</x:f>
      </x:c>
      <x:c r="G4117" s="0">
        <x:f>'Historical Trades'!G4117</x:f>
      </x:c>
      <x:c r="H4117" s="0">
        <x:f>'Historical Trades'!H4117</x:f>
      </x:c>
      <x:c r="I4117" s="0">
        <x:f>'Historical Trades'!I4117</x:f>
      </x:c>
      <x:c r="J4117" s="0">
        <x:f>'Historical Trades'!J4117</x:f>
      </x:c>
      <x:c r="K4117" s="0">
        <x:f>'Historical Trades'!K4117</x:f>
      </x:c>
      <x:c r="L4117" s="0">
        <x:f>'Historical Trades'!L4117</x:f>
      </x:c>
      <x:c r="M4117" s="0">
        <x:f>'Historical Trades'!M4117</x:f>
      </x:c>
      <x:c r="N4117" s="0">
        <x:f>CLEAN('Historical Trades'!O4117)</x:f>
      </x:c>
      <x:c r="P4117" s="14">
        <x:f>IF(G4117="sell",M4117,-M4117)</x:f>
      </x:c>
      <x:c r="Q4117" s="14">
        <x:f>VLOOKUP(N4117,'Currency Rates'!$A$3:$C$32,3,0)</x:f>
      </x:c>
      <x:c r="R4117" s="0">
        <x:f>IF(A4117="SPUS",0,IF(A4117="FWD",0,P4117/Q4117))</x:f>
      </x:c>
    </x:row>
    <x:row r="4118" spans="1:19" x14ac:dyDescent="0.3">
      <x:c r="A4118" s="0">
        <x:f>'Historical Trades'!A4118</x:f>
      </x:c>
      <x:c r="B4118" s="0">
        <x:f>'Historical Trades'!B4118</x:f>
      </x:c>
      <x:c r="C4118" s="23">
        <x:f>'Historical Trades'!C4118</x:f>
      </x:c>
      <x:c r="D4118" s="0">
        <x:f>'Historical Trades'!D4118</x:f>
      </x:c>
      <x:c r="E4118" s="23">
        <x:f>'Historical Trades'!E4118</x:f>
      </x:c>
      <x:c r="F4118" s="0">
        <x:f>'Historical Trades'!F4118</x:f>
      </x:c>
      <x:c r="G4118" s="0">
        <x:f>'Historical Trades'!G4118</x:f>
      </x:c>
      <x:c r="H4118" s="0">
        <x:f>'Historical Trades'!H4118</x:f>
      </x:c>
      <x:c r="I4118" s="0">
        <x:f>'Historical Trades'!I4118</x:f>
      </x:c>
      <x:c r="J4118" s="0">
        <x:f>'Historical Trades'!J4118</x:f>
      </x:c>
      <x:c r="K4118" s="0">
        <x:f>'Historical Trades'!K4118</x:f>
      </x:c>
      <x:c r="L4118" s="0">
        <x:f>'Historical Trades'!L4118</x:f>
      </x:c>
      <x:c r="M4118" s="0">
        <x:f>'Historical Trades'!M4118</x:f>
      </x:c>
      <x:c r="N4118" s="0">
        <x:f>CLEAN('Historical Trades'!O4118)</x:f>
      </x:c>
      <x:c r="P4118" s="14">
        <x:f>IF(G4118="sell",M4118,-M4118)</x:f>
      </x:c>
      <x:c r="Q4118" s="14">
        <x:f>VLOOKUP(N4118,'Currency Rates'!$A$3:$C$32,3,0)</x:f>
      </x:c>
      <x:c r="R4118" s="0">
        <x:f>IF(A4118="SPUS",0,IF(A4118="FWD",0,P4118/Q4118))</x:f>
      </x:c>
    </x:row>
    <x:row r="4119" spans="1:19" x14ac:dyDescent="0.3">
      <x:c r="A4119" s="0">
        <x:f>'Historical Trades'!A4119</x:f>
      </x:c>
      <x:c r="B4119" s="0">
        <x:f>'Historical Trades'!B4119</x:f>
      </x:c>
      <x:c r="C4119" s="23">
        <x:f>'Historical Trades'!C4119</x:f>
      </x:c>
      <x:c r="D4119" s="0">
        <x:f>'Historical Trades'!D4119</x:f>
      </x:c>
      <x:c r="E4119" s="23">
        <x:f>'Historical Trades'!E4119</x:f>
      </x:c>
      <x:c r="F4119" s="0">
        <x:f>'Historical Trades'!F4119</x:f>
      </x:c>
      <x:c r="G4119" s="0">
        <x:f>'Historical Trades'!G4119</x:f>
      </x:c>
      <x:c r="H4119" s="0">
        <x:f>'Historical Trades'!H4119</x:f>
      </x:c>
      <x:c r="I4119" s="0">
        <x:f>'Historical Trades'!I4119</x:f>
      </x:c>
      <x:c r="J4119" s="0">
        <x:f>'Historical Trades'!J4119</x:f>
      </x:c>
      <x:c r="K4119" s="0">
        <x:f>'Historical Trades'!K4119</x:f>
      </x:c>
      <x:c r="L4119" s="0">
        <x:f>'Historical Trades'!L4119</x:f>
      </x:c>
      <x:c r="M4119" s="0">
        <x:f>'Historical Trades'!M4119</x:f>
      </x:c>
      <x:c r="N4119" s="0">
        <x:f>CLEAN('Historical Trades'!O4119)</x:f>
      </x:c>
      <x:c r="P4119" s="14">
        <x:f>IF(G4119="sell",M4119,-M4119)</x:f>
      </x:c>
      <x:c r="Q4119" s="14">
        <x:f>VLOOKUP(N4119,'Currency Rates'!$A$3:$C$32,3,0)</x:f>
      </x:c>
      <x:c r="R4119" s="0">
        <x:f>IF(A4119="SPUS",0,IF(A4119="FWD",0,P4119/Q4119))</x:f>
      </x:c>
    </x:row>
    <x:row r="4120" spans="1:19" x14ac:dyDescent="0.3">
      <x:c r="A4120" s="0">
        <x:f>'Historical Trades'!A4120</x:f>
      </x:c>
      <x:c r="B4120" s="0">
        <x:f>'Historical Trades'!B4120</x:f>
      </x:c>
      <x:c r="C4120" s="23">
        <x:f>'Historical Trades'!C4120</x:f>
      </x:c>
      <x:c r="D4120" s="0">
        <x:f>'Historical Trades'!D4120</x:f>
      </x:c>
      <x:c r="E4120" s="23">
        <x:f>'Historical Trades'!E4120</x:f>
      </x:c>
      <x:c r="F4120" s="0">
        <x:f>'Historical Trades'!F4120</x:f>
      </x:c>
      <x:c r="G4120" s="0">
        <x:f>'Historical Trades'!G4120</x:f>
      </x:c>
      <x:c r="H4120" s="0">
        <x:f>'Historical Trades'!H4120</x:f>
      </x:c>
      <x:c r="I4120" s="0">
        <x:f>'Historical Trades'!I4120</x:f>
      </x:c>
      <x:c r="J4120" s="0">
        <x:f>'Historical Trades'!J4120</x:f>
      </x:c>
      <x:c r="K4120" s="0">
        <x:f>'Historical Trades'!K4120</x:f>
      </x:c>
      <x:c r="L4120" s="0">
        <x:f>'Historical Trades'!L4120</x:f>
      </x:c>
      <x:c r="M4120" s="0">
        <x:f>'Historical Trades'!M4120</x:f>
      </x:c>
      <x:c r="N4120" s="0">
        <x:f>CLEAN('Historical Trades'!O4120)</x:f>
      </x:c>
      <x:c r="P4120" s="14">
        <x:f>IF(G4120="sell",M4120,-M4120)</x:f>
      </x:c>
      <x:c r="Q4120" s="14">
        <x:f>VLOOKUP(N4120,'Currency Rates'!$A$3:$C$32,3,0)</x:f>
      </x:c>
      <x:c r="R4120" s="0">
        <x:f>IF(A4120="SPUS",0,IF(A4120="FWD",0,P4120/Q4120))</x:f>
      </x:c>
    </x:row>
    <x:row r="4121" spans="1:19" x14ac:dyDescent="0.3">
      <x:c r="A4121" s="0">
        <x:f>'Historical Trades'!A4121</x:f>
      </x:c>
      <x:c r="B4121" s="0">
        <x:f>'Historical Trades'!B4121</x:f>
      </x:c>
      <x:c r="C4121" s="23">
        <x:f>'Historical Trades'!C4121</x:f>
      </x:c>
      <x:c r="D4121" s="0">
        <x:f>'Historical Trades'!D4121</x:f>
      </x:c>
      <x:c r="E4121" s="23">
        <x:f>'Historical Trades'!E4121</x:f>
      </x:c>
      <x:c r="F4121" s="0">
        <x:f>'Historical Trades'!F4121</x:f>
      </x:c>
      <x:c r="G4121" s="0">
        <x:f>'Historical Trades'!G4121</x:f>
      </x:c>
      <x:c r="H4121" s="0">
        <x:f>'Historical Trades'!H4121</x:f>
      </x:c>
      <x:c r="I4121" s="0">
        <x:f>'Historical Trades'!I4121</x:f>
      </x:c>
      <x:c r="J4121" s="0">
        <x:f>'Historical Trades'!J4121</x:f>
      </x:c>
      <x:c r="K4121" s="0">
        <x:f>'Historical Trades'!K4121</x:f>
      </x:c>
      <x:c r="L4121" s="0">
        <x:f>'Historical Trades'!L4121</x:f>
      </x:c>
      <x:c r="M4121" s="0">
        <x:f>'Historical Trades'!M4121</x:f>
      </x:c>
      <x:c r="N4121" s="0">
        <x:f>CLEAN('Historical Trades'!O4121)</x:f>
      </x:c>
      <x:c r="P4121" s="14">
        <x:f>IF(G4121="sell",M4121,-M4121)</x:f>
      </x:c>
      <x:c r="Q4121" s="14">
        <x:f>VLOOKUP(N4121,'Currency Rates'!$A$3:$C$32,3,0)</x:f>
      </x:c>
      <x:c r="R4121" s="0">
        <x:f>IF(A4121="SPUS",0,IF(A4121="FWD",0,P4121/Q4121))</x:f>
      </x:c>
    </x:row>
    <x:row r="4122" spans="1:19" x14ac:dyDescent="0.3">
      <x:c r="A4122" s="0">
        <x:f>'Historical Trades'!A4122</x:f>
      </x:c>
      <x:c r="B4122" s="0">
        <x:f>'Historical Trades'!B4122</x:f>
      </x:c>
      <x:c r="C4122" s="23">
        <x:f>'Historical Trades'!C4122</x:f>
      </x:c>
      <x:c r="D4122" s="0">
        <x:f>'Historical Trades'!D4122</x:f>
      </x:c>
      <x:c r="E4122" s="23">
        <x:f>'Historical Trades'!E4122</x:f>
      </x:c>
      <x:c r="F4122" s="0">
        <x:f>'Historical Trades'!F4122</x:f>
      </x:c>
      <x:c r="G4122" s="0">
        <x:f>'Historical Trades'!G4122</x:f>
      </x:c>
      <x:c r="H4122" s="0">
        <x:f>'Historical Trades'!H4122</x:f>
      </x:c>
      <x:c r="I4122" s="0">
        <x:f>'Historical Trades'!I4122</x:f>
      </x:c>
      <x:c r="J4122" s="0">
        <x:f>'Historical Trades'!J4122</x:f>
      </x:c>
      <x:c r="K4122" s="0">
        <x:f>'Historical Trades'!K4122</x:f>
      </x:c>
      <x:c r="L4122" s="0">
        <x:f>'Historical Trades'!L4122</x:f>
      </x:c>
      <x:c r="M4122" s="0">
        <x:f>'Historical Trades'!M4122</x:f>
      </x:c>
      <x:c r="N4122" s="0">
        <x:f>CLEAN('Historical Trades'!O4122)</x:f>
      </x:c>
      <x:c r="P4122" s="14">
        <x:f>IF(G4122="sell",M4122,-M4122)</x:f>
      </x:c>
      <x:c r="Q4122" s="14">
        <x:f>VLOOKUP(N4122,'Currency Rates'!$A$3:$C$32,3,0)</x:f>
      </x:c>
      <x:c r="R4122" s="0">
        <x:f>IF(A4122="SPUS",0,IF(A4122="FWD",0,P4122/Q4122))</x:f>
      </x:c>
    </x:row>
    <x:row r="4123" spans="1:19" x14ac:dyDescent="0.3">
      <x:c r="A4123" s="0">
        <x:f>'Historical Trades'!A4123</x:f>
      </x:c>
      <x:c r="B4123" s="0">
        <x:f>'Historical Trades'!B4123</x:f>
      </x:c>
      <x:c r="C4123" s="23">
        <x:f>'Historical Trades'!C4123</x:f>
      </x:c>
      <x:c r="D4123" s="0">
        <x:f>'Historical Trades'!D4123</x:f>
      </x:c>
      <x:c r="E4123" s="23">
        <x:f>'Historical Trades'!E4123</x:f>
      </x:c>
      <x:c r="F4123" s="0">
        <x:f>'Historical Trades'!F4123</x:f>
      </x:c>
      <x:c r="G4123" s="0">
        <x:f>'Historical Trades'!G4123</x:f>
      </x:c>
      <x:c r="H4123" s="0">
        <x:f>'Historical Trades'!H4123</x:f>
      </x:c>
      <x:c r="I4123" s="0">
        <x:f>'Historical Trades'!I4123</x:f>
      </x:c>
      <x:c r="J4123" s="0">
        <x:f>'Historical Trades'!J4123</x:f>
      </x:c>
      <x:c r="K4123" s="0">
        <x:f>'Historical Trades'!K4123</x:f>
      </x:c>
      <x:c r="L4123" s="0">
        <x:f>'Historical Trades'!L4123</x:f>
      </x:c>
      <x:c r="M4123" s="0">
        <x:f>'Historical Trades'!M4123</x:f>
      </x:c>
      <x:c r="N4123" s="0">
        <x:f>CLEAN('Historical Trades'!O4123)</x:f>
      </x:c>
      <x:c r="P4123" s="14">
        <x:f>IF(G4123="sell",M4123,-M4123)</x:f>
      </x:c>
      <x:c r="Q4123" s="14">
        <x:f>VLOOKUP(N4123,'Currency Rates'!$A$3:$C$32,3,0)</x:f>
      </x:c>
      <x:c r="R4123" s="0">
        <x:f>IF(A4123="SPUS",0,IF(A4123="FWD",0,P4123/Q4123))</x:f>
      </x:c>
    </x:row>
    <x:row r="4124" spans="1:19" x14ac:dyDescent="0.3">
      <x:c r="A4124" s="0">
        <x:f>'Historical Trades'!A4124</x:f>
      </x:c>
      <x:c r="B4124" s="0">
        <x:f>'Historical Trades'!B4124</x:f>
      </x:c>
      <x:c r="C4124" s="23">
        <x:f>'Historical Trades'!C4124</x:f>
      </x:c>
      <x:c r="D4124" s="0">
        <x:f>'Historical Trades'!D4124</x:f>
      </x:c>
      <x:c r="E4124" s="23">
        <x:f>'Historical Trades'!E4124</x:f>
      </x:c>
      <x:c r="F4124" s="0">
        <x:f>'Historical Trades'!F4124</x:f>
      </x:c>
      <x:c r="G4124" s="0">
        <x:f>'Historical Trades'!G4124</x:f>
      </x:c>
      <x:c r="H4124" s="0">
        <x:f>'Historical Trades'!H4124</x:f>
      </x:c>
      <x:c r="I4124" s="0">
        <x:f>'Historical Trades'!I4124</x:f>
      </x:c>
      <x:c r="J4124" s="0">
        <x:f>'Historical Trades'!J4124</x:f>
      </x:c>
      <x:c r="K4124" s="0">
        <x:f>'Historical Trades'!K4124</x:f>
      </x:c>
      <x:c r="L4124" s="0">
        <x:f>'Historical Trades'!L4124</x:f>
      </x:c>
      <x:c r="M4124" s="0">
        <x:f>'Historical Trades'!M4124</x:f>
      </x:c>
      <x:c r="N4124" s="0">
        <x:f>CLEAN('Historical Trades'!O4124)</x:f>
      </x:c>
      <x:c r="P4124" s="14">
        <x:f>IF(G4124="sell",M4124,-M4124)</x:f>
      </x:c>
      <x:c r="Q4124" s="14">
        <x:f>VLOOKUP(N4124,'Currency Rates'!$A$3:$C$32,3,0)</x:f>
      </x:c>
      <x:c r="R4124" s="0">
        <x:f>IF(A4124="SPUS",0,IF(A4124="FWD",0,P4124/Q4124))</x:f>
      </x:c>
    </x:row>
    <x:row r="4125" spans="1:19" x14ac:dyDescent="0.3">
      <x:c r="A4125" s="0">
        <x:f>'Historical Trades'!A4125</x:f>
      </x:c>
      <x:c r="B4125" s="0">
        <x:f>'Historical Trades'!B4125</x:f>
      </x:c>
      <x:c r="C4125" s="23">
        <x:f>'Historical Trades'!C4125</x:f>
      </x:c>
      <x:c r="D4125" s="0">
        <x:f>'Historical Trades'!D4125</x:f>
      </x:c>
      <x:c r="E4125" s="23">
        <x:f>'Historical Trades'!E4125</x:f>
      </x:c>
      <x:c r="F4125" s="0">
        <x:f>'Historical Trades'!F4125</x:f>
      </x:c>
      <x:c r="G4125" s="0">
        <x:f>'Historical Trades'!G4125</x:f>
      </x:c>
      <x:c r="H4125" s="0">
        <x:f>'Historical Trades'!H4125</x:f>
      </x:c>
      <x:c r="I4125" s="0">
        <x:f>'Historical Trades'!I4125</x:f>
      </x:c>
      <x:c r="J4125" s="0">
        <x:f>'Historical Trades'!J4125</x:f>
      </x:c>
      <x:c r="K4125" s="0">
        <x:f>'Historical Trades'!K4125</x:f>
      </x:c>
      <x:c r="L4125" s="0">
        <x:f>'Historical Trades'!L4125</x:f>
      </x:c>
      <x:c r="M4125" s="0">
        <x:f>'Historical Trades'!M4125</x:f>
      </x:c>
      <x:c r="N4125" s="0">
        <x:f>CLEAN('Historical Trades'!O4125)</x:f>
      </x:c>
      <x:c r="P4125" s="14">
        <x:f>IF(G4125="sell",M4125,-M4125)</x:f>
      </x:c>
      <x:c r="Q4125" s="14">
        <x:f>VLOOKUP(N4125,'Currency Rates'!$A$3:$C$32,3,0)</x:f>
      </x:c>
      <x:c r="R4125" s="0">
        <x:f>IF(A4125="SPUS",0,IF(A4125="FWD",0,P4125/Q4125))</x:f>
      </x:c>
    </x:row>
    <x:row r="4126" spans="1:19" x14ac:dyDescent="0.3">
      <x:c r="A4126" s="0">
        <x:f>'Historical Trades'!A4126</x:f>
      </x:c>
      <x:c r="B4126" s="0">
        <x:f>'Historical Trades'!B4126</x:f>
      </x:c>
      <x:c r="C4126" s="23">
        <x:f>'Historical Trades'!C4126</x:f>
      </x:c>
      <x:c r="D4126" s="0">
        <x:f>'Historical Trades'!D4126</x:f>
      </x:c>
      <x:c r="E4126" s="23">
        <x:f>'Historical Trades'!E4126</x:f>
      </x:c>
      <x:c r="F4126" s="0">
        <x:f>'Historical Trades'!F4126</x:f>
      </x:c>
      <x:c r="G4126" s="0">
        <x:f>'Historical Trades'!G4126</x:f>
      </x:c>
      <x:c r="H4126" s="0">
        <x:f>'Historical Trades'!H4126</x:f>
      </x:c>
      <x:c r="I4126" s="0">
        <x:f>'Historical Trades'!I4126</x:f>
      </x:c>
      <x:c r="J4126" s="0">
        <x:f>'Historical Trades'!J4126</x:f>
      </x:c>
      <x:c r="K4126" s="0">
        <x:f>'Historical Trades'!K4126</x:f>
      </x:c>
      <x:c r="L4126" s="0">
        <x:f>'Historical Trades'!L4126</x:f>
      </x:c>
      <x:c r="M4126" s="0">
        <x:f>'Historical Trades'!M4126</x:f>
      </x:c>
      <x:c r="N4126" s="0">
        <x:f>CLEAN('Historical Trades'!O4126)</x:f>
      </x:c>
      <x:c r="P4126" s="14">
        <x:f>IF(G4126="sell",M4126,-M4126)</x:f>
      </x:c>
      <x:c r="Q4126" s="14">
        <x:f>VLOOKUP(N4126,'Currency Rates'!$A$3:$C$32,3,0)</x:f>
      </x:c>
      <x:c r="R4126" s="0">
        <x:f>IF(A4126="SPUS",0,IF(A4126="FWD",0,P4126/Q4126))</x:f>
      </x:c>
    </x:row>
    <x:row r="4127" spans="1:19" x14ac:dyDescent="0.3">
      <x:c r="A4127" s="0">
        <x:f>'Historical Trades'!A4127</x:f>
      </x:c>
      <x:c r="B4127" s="0">
        <x:f>'Historical Trades'!B4127</x:f>
      </x:c>
      <x:c r="C4127" s="23">
        <x:f>'Historical Trades'!C4127</x:f>
      </x:c>
      <x:c r="D4127" s="0">
        <x:f>'Historical Trades'!D4127</x:f>
      </x:c>
      <x:c r="E4127" s="23">
        <x:f>'Historical Trades'!E4127</x:f>
      </x:c>
      <x:c r="F4127" s="0">
        <x:f>'Historical Trades'!F4127</x:f>
      </x:c>
      <x:c r="G4127" s="0">
        <x:f>'Historical Trades'!G4127</x:f>
      </x:c>
      <x:c r="H4127" s="0">
        <x:f>'Historical Trades'!H4127</x:f>
      </x:c>
      <x:c r="I4127" s="0">
        <x:f>'Historical Trades'!I4127</x:f>
      </x:c>
      <x:c r="J4127" s="0">
        <x:f>'Historical Trades'!J4127</x:f>
      </x:c>
      <x:c r="K4127" s="0">
        <x:f>'Historical Trades'!K4127</x:f>
      </x:c>
      <x:c r="L4127" s="0">
        <x:f>'Historical Trades'!L4127</x:f>
      </x:c>
      <x:c r="M4127" s="0">
        <x:f>'Historical Trades'!M4127</x:f>
      </x:c>
      <x:c r="N4127" s="0">
        <x:f>CLEAN('Historical Trades'!O4127)</x:f>
      </x:c>
      <x:c r="P4127" s="14">
        <x:f>IF(G4127="sell",M4127,-M4127)</x:f>
      </x:c>
      <x:c r="Q4127" s="14">
        <x:f>VLOOKUP(N4127,'Currency Rates'!$A$3:$C$32,3,0)</x:f>
      </x:c>
      <x:c r="R4127" s="0">
        <x:f>IF(A4127="SPUS",0,IF(A4127="FWD",0,P4127/Q4127))</x:f>
      </x:c>
    </x:row>
    <x:row r="4128" spans="1:19" x14ac:dyDescent="0.3">
      <x:c r="A4128" s="0">
        <x:f>'Historical Trades'!A4128</x:f>
      </x:c>
      <x:c r="B4128" s="0">
        <x:f>'Historical Trades'!B4128</x:f>
      </x:c>
      <x:c r="C4128" s="23">
        <x:f>'Historical Trades'!C4128</x:f>
      </x:c>
      <x:c r="D4128" s="0">
        <x:f>'Historical Trades'!D4128</x:f>
      </x:c>
      <x:c r="E4128" s="23">
        <x:f>'Historical Trades'!E4128</x:f>
      </x:c>
      <x:c r="F4128" s="0">
        <x:f>'Historical Trades'!F4128</x:f>
      </x:c>
      <x:c r="G4128" s="0">
        <x:f>'Historical Trades'!G4128</x:f>
      </x:c>
      <x:c r="H4128" s="0">
        <x:f>'Historical Trades'!H4128</x:f>
      </x:c>
      <x:c r="I4128" s="0">
        <x:f>'Historical Trades'!I4128</x:f>
      </x:c>
      <x:c r="J4128" s="0">
        <x:f>'Historical Trades'!J4128</x:f>
      </x:c>
      <x:c r="K4128" s="0">
        <x:f>'Historical Trades'!K4128</x:f>
      </x:c>
      <x:c r="L4128" s="0">
        <x:f>'Historical Trades'!L4128</x:f>
      </x:c>
      <x:c r="M4128" s="0">
        <x:f>'Historical Trades'!M4128</x:f>
      </x:c>
      <x:c r="N4128" s="0">
        <x:f>CLEAN('Historical Trades'!O4128)</x:f>
      </x:c>
      <x:c r="P4128" s="14">
        <x:f>IF(G4128="sell",M4128,-M4128)</x:f>
      </x:c>
      <x:c r="Q4128" s="14">
        <x:f>VLOOKUP(N4128,'Currency Rates'!$A$3:$C$32,3,0)</x:f>
      </x:c>
      <x:c r="R4128" s="0">
        <x:f>IF(A4128="SPUS",0,IF(A4128="FWD",0,P4128/Q4128))</x:f>
      </x:c>
    </x:row>
    <x:row r="4129" spans="1:19" x14ac:dyDescent="0.3">
      <x:c r="A4129" s="0">
        <x:f>'Historical Trades'!A4129</x:f>
      </x:c>
      <x:c r="B4129" s="0">
        <x:f>'Historical Trades'!B4129</x:f>
      </x:c>
      <x:c r="C4129" s="23">
        <x:f>'Historical Trades'!C4129</x:f>
      </x:c>
      <x:c r="D4129" s="0">
        <x:f>'Historical Trades'!D4129</x:f>
      </x:c>
      <x:c r="E4129" s="23">
        <x:f>'Historical Trades'!E4129</x:f>
      </x:c>
      <x:c r="F4129" s="0">
        <x:f>'Historical Trades'!F4129</x:f>
      </x:c>
      <x:c r="G4129" s="0">
        <x:f>'Historical Trades'!G4129</x:f>
      </x:c>
      <x:c r="H4129" s="0">
        <x:f>'Historical Trades'!H4129</x:f>
      </x:c>
      <x:c r="I4129" s="0">
        <x:f>'Historical Trades'!I4129</x:f>
      </x:c>
      <x:c r="J4129" s="0">
        <x:f>'Historical Trades'!J4129</x:f>
      </x:c>
      <x:c r="K4129" s="0">
        <x:f>'Historical Trades'!K4129</x:f>
      </x:c>
      <x:c r="L4129" s="0">
        <x:f>'Historical Trades'!L4129</x:f>
      </x:c>
      <x:c r="M4129" s="0">
        <x:f>'Historical Trades'!M4129</x:f>
      </x:c>
      <x:c r="N4129" s="0">
        <x:f>CLEAN('Historical Trades'!O4129)</x:f>
      </x:c>
      <x:c r="P4129" s="14">
        <x:f>IF(G4129="sell",M4129,-M4129)</x:f>
      </x:c>
      <x:c r="Q4129" s="14">
        <x:f>VLOOKUP(N4129,'Currency Rates'!$A$3:$C$32,3,0)</x:f>
      </x:c>
      <x:c r="R4129" s="0">
        <x:f>IF(A4129="SPUS",0,IF(A4129="FWD",0,P4129/Q4129))</x:f>
      </x:c>
    </x:row>
    <x:row r="4130" spans="1:19" x14ac:dyDescent="0.3">
      <x:c r="A4130" s="0">
        <x:f>'Historical Trades'!A4130</x:f>
      </x:c>
      <x:c r="B4130" s="0">
        <x:f>'Historical Trades'!B4130</x:f>
      </x:c>
      <x:c r="C4130" s="23">
        <x:f>'Historical Trades'!C4130</x:f>
      </x:c>
      <x:c r="D4130" s="0">
        <x:f>'Historical Trades'!D4130</x:f>
      </x:c>
      <x:c r="E4130" s="23">
        <x:f>'Historical Trades'!E4130</x:f>
      </x:c>
      <x:c r="F4130" s="0">
        <x:f>'Historical Trades'!F4130</x:f>
      </x:c>
      <x:c r="G4130" s="0">
        <x:f>'Historical Trades'!G4130</x:f>
      </x:c>
      <x:c r="H4130" s="0">
        <x:f>'Historical Trades'!H4130</x:f>
      </x:c>
      <x:c r="I4130" s="0">
        <x:f>'Historical Trades'!I4130</x:f>
      </x:c>
      <x:c r="J4130" s="0">
        <x:f>'Historical Trades'!J4130</x:f>
      </x:c>
      <x:c r="K4130" s="0">
        <x:f>'Historical Trades'!K4130</x:f>
      </x:c>
      <x:c r="L4130" s="0">
        <x:f>'Historical Trades'!L4130</x:f>
      </x:c>
      <x:c r="M4130" s="0">
        <x:f>'Historical Trades'!M4130</x:f>
      </x:c>
      <x:c r="N4130" s="0">
        <x:f>CLEAN('Historical Trades'!O4130)</x:f>
      </x:c>
      <x:c r="P4130" s="14">
        <x:f>IF(G4130="sell",M4130,-M4130)</x:f>
      </x:c>
      <x:c r="Q4130" s="14">
        <x:f>VLOOKUP(N4130,'Currency Rates'!$A$3:$C$32,3,0)</x:f>
      </x:c>
      <x:c r="R4130" s="0">
        <x:f>IF(A4130="SPUS",0,IF(A4130="FWD",0,P4130/Q4130))</x:f>
      </x:c>
    </x:row>
    <x:row r="4131" spans="1:19" x14ac:dyDescent="0.3">
      <x:c r="A4131" s="0">
        <x:f>'Historical Trades'!A4131</x:f>
      </x:c>
      <x:c r="B4131" s="0">
        <x:f>'Historical Trades'!B4131</x:f>
      </x:c>
      <x:c r="C4131" s="23">
        <x:f>'Historical Trades'!C4131</x:f>
      </x:c>
      <x:c r="D4131" s="0">
        <x:f>'Historical Trades'!D4131</x:f>
      </x:c>
      <x:c r="E4131" s="23">
        <x:f>'Historical Trades'!E4131</x:f>
      </x:c>
      <x:c r="F4131" s="0">
        <x:f>'Historical Trades'!F4131</x:f>
      </x:c>
      <x:c r="G4131" s="0">
        <x:f>'Historical Trades'!G4131</x:f>
      </x:c>
      <x:c r="H4131" s="0">
        <x:f>'Historical Trades'!H4131</x:f>
      </x:c>
      <x:c r="I4131" s="0">
        <x:f>'Historical Trades'!I4131</x:f>
      </x:c>
      <x:c r="J4131" s="0">
        <x:f>'Historical Trades'!J4131</x:f>
      </x:c>
      <x:c r="K4131" s="0">
        <x:f>'Historical Trades'!K4131</x:f>
      </x:c>
      <x:c r="L4131" s="0">
        <x:f>'Historical Trades'!L4131</x:f>
      </x:c>
      <x:c r="M4131" s="0">
        <x:f>'Historical Trades'!M4131</x:f>
      </x:c>
      <x:c r="N4131" s="0">
        <x:f>CLEAN('Historical Trades'!O4131)</x:f>
      </x:c>
      <x:c r="P4131" s="14">
        <x:f>IF(G4131="sell",M4131,-M4131)</x:f>
      </x:c>
      <x:c r="Q4131" s="14">
        <x:f>VLOOKUP(N4131,'Currency Rates'!$A$3:$C$32,3,0)</x:f>
      </x:c>
      <x:c r="R4131" s="0">
        <x:f>IF(A4131="SPUS",0,IF(A4131="FWD",0,P4131/Q4131))</x:f>
      </x:c>
    </x:row>
    <x:row r="4132" spans="1:19" x14ac:dyDescent="0.3">
      <x:c r="A4132" s="0">
        <x:f>'Historical Trades'!A4132</x:f>
      </x:c>
      <x:c r="B4132" s="0">
        <x:f>'Historical Trades'!B4132</x:f>
      </x:c>
      <x:c r="C4132" s="23">
        <x:f>'Historical Trades'!C4132</x:f>
      </x:c>
      <x:c r="D4132" s="0">
        <x:f>'Historical Trades'!D4132</x:f>
      </x:c>
      <x:c r="E4132" s="23">
        <x:f>'Historical Trades'!E4132</x:f>
      </x:c>
      <x:c r="F4132" s="0">
        <x:f>'Historical Trades'!F4132</x:f>
      </x:c>
      <x:c r="G4132" s="0">
        <x:f>'Historical Trades'!G4132</x:f>
      </x:c>
      <x:c r="H4132" s="0">
        <x:f>'Historical Trades'!H4132</x:f>
      </x:c>
      <x:c r="I4132" s="0">
        <x:f>'Historical Trades'!I4132</x:f>
      </x:c>
      <x:c r="J4132" s="0">
        <x:f>'Historical Trades'!J4132</x:f>
      </x:c>
      <x:c r="K4132" s="0">
        <x:f>'Historical Trades'!K4132</x:f>
      </x:c>
      <x:c r="L4132" s="0">
        <x:f>'Historical Trades'!L4132</x:f>
      </x:c>
      <x:c r="M4132" s="0">
        <x:f>'Historical Trades'!M4132</x:f>
      </x:c>
      <x:c r="N4132" s="0">
        <x:f>CLEAN('Historical Trades'!O4132)</x:f>
      </x:c>
      <x:c r="P4132" s="14">
        <x:f>IF(G4132="sell",M4132,-M4132)</x:f>
      </x:c>
      <x:c r="Q4132" s="14">
        <x:f>VLOOKUP(N4132,'Currency Rates'!$A$3:$C$32,3,0)</x:f>
      </x:c>
      <x:c r="R4132" s="0">
        <x:f>IF(A4132="SPUS",0,IF(A4132="FWD",0,P4132/Q4132))</x:f>
      </x:c>
    </x:row>
    <x:row r="4133" spans="1:19" x14ac:dyDescent="0.3">
      <x:c r="A4133" s="0">
        <x:f>'Historical Trades'!A4133</x:f>
      </x:c>
      <x:c r="B4133" s="0">
        <x:f>'Historical Trades'!B4133</x:f>
      </x:c>
      <x:c r="C4133" s="23">
        <x:f>'Historical Trades'!C4133</x:f>
      </x:c>
      <x:c r="D4133" s="0">
        <x:f>'Historical Trades'!D4133</x:f>
      </x:c>
      <x:c r="E4133" s="23">
        <x:f>'Historical Trades'!E4133</x:f>
      </x:c>
      <x:c r="F4133" s="0">
        <x:f>'Historical Trades'!F4133</x:f>
      </x:c>
      <x:c r="G4133" s="0">
        <x:f>'Historical Trades'!G4133</x:f>
      </x:c>
      <x:c r="H4133" s="0">
        <x:f>'Historical Trades'!H4133</x:f>
      </x:c>
      <x:c r="I4133" s="0">
        <x:f>'Historical Trades'!I4133</x:f>
      </x:c>
      <x:c r="J4133" s="0">
        <x:f>'Historical Trades'!J4133</x:f>
      </x:c>
      <x:c r="K4133" s="0">
        <x:f>'Historical Trades'!K4133</x:f>
      </x:c>
      <x:c r="L4133" s="0">
        <x:f>'Historical Trades'!L4133</x:f>
      </x:c>
      <x:c r="M4133" s="0">
        <x:f>'Historical Trades'!M4133</x:f>
      </x:c>
      <x:c r="N4133" s="0">
        <x:f>CLEAN('Historical Trades'!O4133)</x:f>
      </x:c>
      <x:c r="P4133" s="14">
        <x:f>IF(G4133="sell",M4133,-M4133)</x:f>
      </x:c>
      <x:c r="Q4133" s="14">
        <x:f>VLOOKUP(N4133,'Currency Rates'!$A$3:$C$32,3,0)</x:f>
      </x:c>
      <x:c r="R4133" s="0">
        <x:f>IF(A4133="SPUS",0,IF(A4133="FWD",0,P4133/Q4133))</x:f>
      </x:c>
    </x:row>
    <x:row r="4134" spans="1:19" x14ac:dyDescent="0.3">
      <x:c r="A4134" s="0">
        <x:f>'Historical Trades'!A4134</x:f>
      </x:c>
      <x:c r="B4134" s="0">
        <x:f>'Historical Trades'!B4134</x:f>
      </x:c>
      <x:c r="C4134" s="23">
        <x:f>'Historical Trades'!C4134</x:f>
      </x:c>
      <x:c r="D4134" s="0">
        <x:f>'Historical Trades'!D4134</x:f>
      </x:c>
      <x:c r="E4134" s="23">
        <x:f>'Historical Trades'!E4134</x:f>
      </x:c>
      <x:c r="F4134" s="0">
        <x:f>'Historical Trades'!F4134</x:f>
      </x:c>
      <x:c r="G4134" s="0">
        <x:f>'Historical Trades'!G4134</x:f>
      </x:c>
      <x:c r="H4134" s="0">
        <x:f>'Historical Trades'!H4134</x:f>
      </x:c>
      <x:c r="I4134" s="0">
        <x:f>'Historical Trades'!I4134</x:f>
      </x:c>
      <x:c r="J4134" s="0">
        <x:f>'Historical Trades'!J4134</x:f>
      </x:c>
      <x:c r="K4134" s="0">
        <x:f>'Historical Trades'!K4134</x:f>
      </x:c>
      <x:c r="L4134" s="0">
        <x:f>'Historical Trades'!L4134</x:f>
      </x:c>
      <x:c r="M4134" s="0">
        <x:f>'Historical Trades'!M4134</x:f>
      </x:c>
      <x:c r="N4134" s="0">
        <x:f>CLEAN('Historical Trades'!O4134)</x:f>
      </x:c>
      <x:c r="P4134" s="14">
        <x:f>IF(G4134="sell",M4134,-M4134)</x:f>
      </x:c>
      <x:c r="Q4134" s="14">
        <x:f>VLOOKUP(N4134,'Currency Rates'!$A$3:$C$32,3,0)</x:f>
      </x:c>
      <x:c r="R4134" s="0">
        <x:f>IF(A4134="SPUS",0,IF(A4134="FWD",0,P4134/Q4134))</x:f>
      </x:c>
    </x:row>
    <x:row r="4135" spans="1:19" x14ac:dyDescent="0.3">
      <x:c r="A4135" s="0">
        <x:f>'Historical Trades'!A4135</x:f>
      </x:c>
      <x:c r="B4135" s="0">
        <x:f>'Historical Trades'!B4135</x:f>
      </x:c>
      <x:c r="C4135" s="23">
        <x:f>'Historical Trades'!C4135</x:f>
      </x:c>
      <x:c r="D4135" s="0">
        <x:f>'Historical Trades'!D4135</x:f>
      </x:c>
      <x:c r="E4135" s="23">
        <x:f>'Historical Trades'!E4135</x:f>
      </x:c>
      <x:c r="F4135" s="0">
        <x:f>'Historical Trades'!F4135</x:f>
      </x:c>
      <x:c r="G4135" s="0">
        <x:f>'Historical Trades'!G4135</x:f>
      </x:c>
      <x:c r="H4135" s="0">
        <x:f>'Historical Trades'!H4135</x:f>
      </x:c>
      <x:c r="I4135" s="0">
        <x:f>'Historical Trades'!I4135</x:f>
      </x:c>
      <x:c r="J4135" s="0">
        <x:f>'Historical Trades'!J4135</x:f>
      </x:c>
      <x:c r="K4135" s="0">
        <x:f>'Historical Trades'!K4135</x:f>
      </x:c>
      <x:c r="L4135" s="0">
        <x:f>'Historical Trades'!L4135</x:f>
      </x:c>
      <x:c r="M4135" s="0">
        <x:f>'Historical Trades'!M4135</x:f>
      </x:c>
      <x:c r="N4135" s="0">
        <x:f>CLEAN('Historical Trades'!O4135)</x:f>
      </x:c>
      <x:c r="P4135" s="14">
        <x:f>IF(G4135="sell",M4135,-M4135)</x:f>
      </x:c>
      <x:c r="Q4135" s="14">
        <x:f>VLOOKUP(N4135,'Currency Rates'!$A$3:$C$32,3,0)</x:f>
      </x:c>
      <x:c r="R4135" s="0">
        <x:f>IF(A4135="SPUS",0,IF(A4135="FWD",0,P4135/Q4135))</x:f>
      </x:c>
    </x:row>
    <x:row r="4136" spans="1:19" x14ac:dyDescent="0.3">
      <x:c r="A4136" s="0">
        <x:f>'Historical Trades'!A4136</x:f>
      </x:c>
      <x:c r="B4136" s="0">
        <x:f>'Historical Trades'!B4136</x:f>
      </x:c>
      <x:c r="C4136" s="23">
        <x:f>'Historical Trades'!C4136</x:f>
      </x:c>
      <x:c r="D4136" s="0">
        <x:f>'Historical Trades'!D4136</x:f>
      </x:c>
      <x:c r="E4136" s="23">
        <x:f>'Historical Trades'!E4136</x:f>
      </x:c>
      <x:c r="F4136" s="0">
        <x:f>'Historical Trades'!F4136</x:f>
      </x:c>
      <x:c r="G4136" s="0">
        <x:f>'Historical Trades'!G4136</x:f>
      </x:c>
      <x:c r="H4136" s="0">
        <x:f>'Historical Trades'!H4136</x:f>
      </x:c>
      <x:c r="I4136" s="0">
        <x:f>'Historical Trades'!I4136</x:f>
      </x:c>
      <x:c r="J4136" s="0">
        <x:f>'Historical Trades'!J4136</x:f>
      </x:c>
      <x:c r="K4136" s="0">
        <x:f>'Historical Trades'!K4136</x:f>
      </x:c>
      <x:c r="L4136" s="0">
        <x:f>'Historical Trades'!L4136</x:f>
      </x:c>
      <x:c r="M4136" s="0">
        <x:f>'Historical Trades'!M4136</x:f>
      </x:c>
      <x:c r="N4136" s="0">
        <x:f>CLEAN('Historical Trades'!O4136)</x:f>
      </x:c>
      <x:c r="P4136" s="14">
        <x:f>IF(G4136="sell",M4136,-M4136)</x:f>
      </x:c>
      <x:c r="Q4136" s="14">
        <x:f>VLOOKUP(N4136,'Currency Rates'!$A$3:$C$32,3,0)</x:f>
      </x:c>
      <x:c r="R4136" s="0">
        <x:f>IF(A4136="SPUS",0,IF(A4136="FWD",0,P4136/Q4136))</x:f>
      </x:c>
    </x:row>
    <x:row r="4137" spans="1:19" x14ac:dyDescent="0.3">
      <x:c r="A4137" s="0">
        <x:f>'Historical Trades'!A4137</x:f>
      </x:c>
      <x:c r="B4137" s="0">
        <x:f>'Historical Trades'!B4137</x:f>
      </x:c>
      <x:c r="C4137" s="23">
        <x:f>'Historical Trades'!C4137</x:f>
      </x:c>
      <x:c r="D4137" s="0">
        <x:f>'Historical Trades'!D4137</x:f>
      </x:c>
      <x:c r="E4137" s="23">
        <x:f>'Historical Trades'!E4137</x:f>
      </x:c>
      <x:c r="F4137" s="0">
        <x:f>'Historical Trades'!F4137</x:f>
      </x:c>
      <x:c r="G4137" s="0">
        <x:f>'Historical Trades'!G4137</x:f>
      </x:c>
      <x:c r="H4137" s="0">
        <x:f>'Historical Trades'!H4137</x:f>
      </x:c>
      <x:c r="I4137" s="0">
        <x:f>'Historical Trades'!I4137</x:f>
      </x:c>
      <x:c r="J4137" s="0">
        <x:f>'Historical Trades'!J4137</x:f>
      </x:c>
      <x:c r="K4137" s="0">
        <x:f>'Historical Trades'!K4137</x:f>
      </x:c>
      <x:c r="L4137" s="0">
        <x:f>'Historical Trades'!L4137</x:f>
      </x:c>
      <x:c r="M4137" s="0">
        <x:f>'Historical Trades'!M4137</x:f>
      </x:c>
      <x:c r="N4137" s="0">
        <x:f>CLEAN('Historical Trades'!O4137)</x:f>
      </x:c>
      <x:c r="P4137" s="14">
        <x:f>IF(G4137="sell",M4137,-M4137)</x:f>
      </x:c>
      <x:c r="Q4137" s="14">
        <x:f>VLOOKUP(N4137,'Currency Rates'!$A$3:$C$32,3,0)</x:f>
      </x:c>
      <x:c r="R4137" s="0">
        <x:f>IF(A4137="SPUS",0,IF(A4137="FWD",0,P4137/Q4137))</x:f>
      </x:c>
    </x:row>
    <x:row r="4138" spans="1:19" x14ac:dyDescent="0.3">
      <x:c r="A4138" s="0">
        <x:f>'Historical Trades'!A4138</x:f>
      </x:c>
      <x:c r="B4138" s="0">
        <x:f>'Historical Trades'!B4138</x:f>
      </x:c>
      <x:c r="C4138" s="23">
        <x:f>'Historical Trades'!C4138</x:f>
      </x:c>
      <x:c r="D4138" s="0">
        <x:f>'Historical Trades'!D4138</x:f>
      </x:c>
      <x:c r="E4138" s="23">
        <x:f>'Historical Trades'!E4138</x:f>
      </x:c>
      <x:c r="F4138" s="0">
        <x:f>'Historical Trades'!F4138</x:f>
      </x:c>
      <x:c r="G4138" s="0">
        <x:f>'Historical Trades'!G4138</x:f>
      </x:c>
      <x:c r="H4138" s="0">
        <x:f>'Historical Trades'!H4138</x:f>
      </x:c>
      <x:c r="I4138" s="0">
        <x:f>'Historical Trades'!I4138</x:f>
      </x:c>
      <x:c r="J4138" s="0">
        <x:f>'Historical Trades'!J4138</x:f>
      </x:c>
      <x:c r="K4138" s="0">
        <x:f>'Historical Trades'!K4138</x:f>
      </x:c>
      <x:c r="L4138" s="0">
        <x:f>'Historical Trades'!L4138</x:f>
      </x:c>
      <x:c r="M4138" s="0">
        <x:f>'Historical Trades'!M4138</x:f>
      </x:c>
      <x:c r="N4138" s="0">
        <x:f>CLEAN('Historical Trades'!O4138)</x:f>
      </x:c>
      <x:c r="P4138" s="14">
        <x:f>IF(G4138="sell",M4138,-M4138)</x:f>
      </x:c>
      <x:c r="Q4138" s="14">
        <x:f>VLOOKUP(N4138,'Currency Rates'!$A$3:$C$32,3,0)</x:f>
      </x:c>
      <x:c r="R4138" s="0">
        <x:f>IF(A4138="SPUS",0,IF(A4138="FWD",0,P4138/Q4138))</x:f>
      </x:c>
    </x:row>
    <x:row r="4139" spans="1:19" x14ac:dyDescent="0.3">
      <x:c r="A4139" s="0">
        <x:f>'Historical Trades'!A4139</x:f>
      </x:c>
      <x:c r="B4139" s="0">
        <x:f>'Historical Trades'!B4139</x:f>
      </x:c>
      <x:c r="C4139" s="23">
        <x:f>'Historical Trades'!C4139</x:f>
      </x:c>
      <x:c r="D4139" s="0">
        <x:f>'Historical Trades'!D4139</x:f>
      </x:c>
      <x:c r="E4139" s="23">
        <x:f>'Historical Trades'!E4139</x:f>
      </x:c>
      <x:c r="F4139" s="0">
        <x:f>'Historical Trades'!F4139</x:f>
      </x:c>
      <x:c r="G4139" s="0">
        <x:f>'Historical Trades'!G4139</x:f>
      </x:c>
      <x:c r="H4139" s="0">
        <x:f>'Historical Trades'!H4139</x:f>
      </x:c>
      <x:c r="I4139" s="0">
        <x:f>'Historical Trades'!I4139</x:f>
      </x:c>
      <x:c r="J4139" s="0">
        <x:f>'Historical Trades'!J4139</x:f>
      </x:c>
      <x:c r="K4139" s="0">
        <x:f>'Historical Trades'!K4139</x:f>
      </x:c>
      <x:c r="L4139" s="0">
        <x:f>'Historical Trades'!L4139</x:f>
      </x:c>
      <x:c r="M4139" s="0">
        <x:f>'Historical Trades'!M4139</x:f>
      </x:c>
      <x:c r="N4139" s="0">
        <x:f>CLEAN('Historical Trades'!O4139)</x:f>
      </x:c>
      <x:c r="P4139" s="14">
        <x:f>IF(G4139="sell",M4139,-M4139)</x:f>
      </x:c>
      <x:c r="Q4139" s="14">
        <x:f>VLOOKUP(N4139,'Currency Rates'!$A$3:$C$32,3,0)</x:f>
      </x:c>
      <x:c r="R4139" s="0">
        <x:f>IF(A4139="SPUS",0,IF(A4139="FWD",0,P4139/Q4139))</x:f>
      </x:c>
    </x:row>
    <x:row r="4140" spans="1:19" x14ac:dyDescent="0.3">
      <x:c r="A4140" s="0">
        <x:f>'Historical Trades'!A4140</x:f>
      </x:c>
      <x:c r="B4140" s="0">
        <x:f>'Historical Trades'!B4140</x:f>
      </x:c>
      <x:c r="C4140" s="23">
        <x:f>'Historical Trades'!C4140</x:f>
      </x:c>
      <x:c r="D4140" s="0">
        <x:f>'Historical Trades'!D4140</x:f>
      </x:c>
      <x:c r="E4140" s="23">
        <x:f>'Historical Trades'!E4140</x:f>
      </x:c>
      <x:c r="F4140" s="0">
        <x:f>'Historical Trades'!F4140</x:f>
      </x:c>
      <x:c r="G4140" s="0">
        <x:f>'Historical Trades'!G4140</x:f>
      </x:c>
      <x:c r="H4140" s="0">
        <x:f>'Historical Trades'!H4140</x:f>
      </x:c>
      <x:c r="I4140" s="0">
        <x:f>'Historical Trades'!I4140</x:f>
      </x:c>
      <x:c r="J4140" s="0">
        <x:f>'Historical Trades'!J4140</x:f>
      </x:c>
      <x:c r="K4140" s="0">
        <x:f>'Historical Trades'!K4140</x:f>
      </x:c>
      <x:c r="L4140" s="0">
        <x:f>'Historical Trades'!L4140</x:f>
      </x:c>
      <x:c r="M4140" s="0">
        <x:f>'Historical Trades'!M4140</x:f>
      </x:c>
      <x:c r="N4140" s="0">
        <x:f>CLEAN('Historical Trades'!O4140)</x:f>
      </x:c>
      <x:c r="P4140" s="14">
        <x:f>IF(G4140="sell",M4140,-M4140)</x:f>
      </x:c>
      <x:c r="Q4140" s="14">
        <x:f>VLOOKUP(N4140,'Currency Rates'!$A$3:$C$32,3,0)</x:f>
      </x:c>
      <x:c r="R4140" s="0">
        <x:f>IF(A4140="SPUS",0,IF(A4140="FWD",0,P4140/Q4140))</x:f>
      </x:c>
    </x:row>
    <x:row r="4141" spans="1:19" x14ac:dyDescent="0.3">
      <x:c r="A4141" s="0">
        <x:f>'Historical Trades'!A4141</x:f>
      </x:c>
      <x:c r="B4141" s="0">
        <x:f>'Historical Trades'!B4141</x:f>
      </x:c>
      <x:c r="C4141" s="23">
        <x:f>'Historical Trades'!C4141</x:f>
      </x:c>
      <x:c r="D4141" s="0">
        <x:f>'Historical Trades'!D4141</x:f>
      </x:c>
      <x:c r="E4141" s="23">
        <x:f>'Historical Trades'!E4141</x:f>
      </x:c>
      <x:c r="F4141" s="0">
        <x:f>'Historical Trades'!F4141</x:f>
      </x:c>
      <x:c r="G4141" s="0">
        <x:f>'Historical Trades'!G4141</x:f>
      </x:c>
      <x:c r="H4141" s="0">
        <x:f>'Historical Trades'!H4141</x:f>
      </x:c>
      <x:c r="I4141" s="0">
        <x:f>'Historical Trades'!I4141</x:f>
      </x:c>
      <x:c r="J4141" s="0">
        <x:f>'Historical Trades'!J4141</x:f>
      </x:c>
      <x:c r="K4141" s="0">
        <x:f>'Historical Trades'!K4141</x:f>
      </x:c>
      <x:c r="L4141" s="0">
        <x:f>'Historical Trades'!L4141</x:f>
      </x:c>
      <x:c r="M4141" s="0">
        <x:f>'Historical Trades'!M4141</x:f>
      </x:c>
      <x:c r="N4141" s="0">
        <x:f>CLEAN('Historical Trades'!O4141)</x:f>
      </x:c>
      <x:c r="P4141" s="14">
        <x:f>IF(G4141="sell",M4141,-M4141)</x:f>
      </x:c>
      <x:c r="Q4141" s="14">
        <x:f>VLOOKUP(N4141,'Currency Rates'!$A$3:$C$32,3,0)</x:f>
      </x:c>
      <x:c r="R4141" s="0">
        <x:f>IF(A4141="SPUS",0,IF(A4141="FWD",0,P4141/Q4141))</x:f>
      </x:c>
    </x:row>
    <x:row r="4142" spans="1:19" x14ac:dyDescent="0.3">
      <x:c r="A4142" s="0">
        <x:f>'Historical Trades'!A4142</x:f>
      </x:c>
      <x:c r="B4142" s="0">
        <x:f>'Historical Trades'!B4142</x:f>
      </x:c>
      <x:c r="C4142" s="23">
        <x:f>'Historical Trades'!C4142</x:f>
      </x:c>
      <x:c r="D4142" s="0">
        <x:f>'Historical Trades'!D4142</x:f>
      </x:c>
      <x:c r="E4142" s="23">
        <x:f>'Historical Trades'!E4142</x:f>
      </x:c>
      <x:c r="F4142" s="0">
        <x:f>'Historical Trades'!F4142</x:f>
      </x:c>
      <x:c r="G4142" s="0">
        <x:f>'Historical Trades'!G4142</x:f>
      </x:c>
      <x:c r="H4142" s="0">
        <x:f>'Historical Trades'!H4142</x:f>
      </x:c>
      <x:c r="I4142" s="0">
        <x:f>'Historical Trades'!I4142</x:f>
      </x:c>
      <x:c r="J4142" s="0">
        <x:f>'Historical Trades'!J4142</x:f>
      </x:c>
      <x:c r="K4142" s="0">
        <x:f>'Historical Trades'!K4142</x:f>
      </x:c>
      <x:c r="L4142" s="0">
        <x:f>'Historical Trades'!L4142</x:f>
      </x:c>
      <x:c r="M4142" s="0">
        <x:f>'Historical Trades'!M4142</x:f>
      </x:c>
      <x:c r="N4142" s="0">
        <x:f>CLEAN('Historical Trades'!O4142)</x:f>
      </x:c>
      <x:c r="P4142" s="14">
        <x:f>IF(G4142="sell",M4142,-M4142)</x:f>
      </x:c>
      <x:c r="Q4142" s="14">
        <x:f>VLOOKUP(N4142,'Currency Rates'!$A$3:$C$32,3,0)</x:f>
      </x:c>
      <x:c r="R4142" s="0">
        <x:f>IF(A4142="SPUS",0,IF(A4142="FWD",0,P4142/Q4142))</x:f>
      </x:c>
    </x:row>
    <x:row r="4143" spans="1:19" x14ac:dyDescent="0.3">
      <x:c r="A4143" s="0">
        <x:f>'Historical Trades'!A4143</x:f>
      </x:c>
      <x:c r="B4143" s="0">
        <x:f>'Historical Trades'!B4143</x:f>
      </x:c>
      <x:c r="C4143" s="23">
        <x:f>'Historical Trades'!C4143</x:f>
      </x:c>
      <x:c r="D4143" s="0">
        <x:f>'Historical Trades'!D4143</x:f>
      </x:c>
      <x:c r="E4143" s="23">
        <x:f>'Historical Trades'!E4143</x:f>
      </x:c>
      <x:c r="F4143" s="0">
        <x:f>'Historical Trades'!F4143</x:f>
      </x:c>
      <x:c r="G4143" s="0">
        <x:f>'Historical Trades'!G4143</x:f>
      </x:c>
      <x:c r="H4143" s="0">
        <x:f>'Historical Trades'!H4143</x:f>
      </x:c>
      <x:c r="I4143" s="0">
        <x:f>'Historical Trades'!I4143</x:f>
      </x:c>
      <x:c r="J4143" s="0">
        <x:f>'Historical Trades'!J4143</x:f>
      </x:c>
      <x:c r="K4143" s="0">
        <x:f>'Historical Trades'!K4143</x:f>
      </x:c>
      <x:c r="L4143" s="0">
        <x:f>'Historical Trades'!L4143</x:f>
      </x:c>
      <x:c r="M4143" s="0">
        <x:f>'Historical Trades'!M4143</x:f>
      </x:c>
      <x:c r="N4143" s="0">
        <x:f>CLEAN('Historical Trades'!O4143)</x:f>
      </x:c>
      <x:c r="P4143" s="14">
        <x:f>IF(G4143="sell",M4143,-M4143)</x:f>
      </x:c>
      <x:c r="Q4143" s="14">
        <x:f>VLOOKUP(N4143,'Currency Rates'!$A$3:$C$32,3,0)</x:f>
      </x:c>
      <x:c r="R4143" s="0">
        <x:f>IF(A4143="SPUS",0,IF(A4143="FWD",0,P4143/Q4143))</x:f>
      </x:c>
    </x:row>
    <x:row r="4144" spans="1:19" x14ac:dyDescent="0.3">
      <x:c r="A4144" s="0">
        <x:f>'Historical Trades'!A4144</x:f>
      </x:c>
      <x:c r="B4144" s="0">
        <x:f>'Historical Trades'!B4144</x:f>
      </x:c>
      <x:c r="C4144" s="23">
        <x:f>'Historical Trades'!C4144</x:f>
      </x:c>
      <x:c r="D4144" s="0">
        <x:f>'Historical Trades'!D4144</x:f>
      </x:c>
      <x:c r="E4144" s="23">
        <x:f>'Historical Trades'!E4144</x:f>
      </x:c>
      <x:c r="F4144" s="0">
        <x:f>'Historical Trades'!F4144</x:f>
      </x:c>
      <x:c r="G4144" s="0">
        <x:f>'Historical Trades'!G4144</x:f>
      </x:c>
      <x:c r="H4144" s="0">
        <x:f>'Historical Trades'!H4144</x:f>
      </x:c>
      <x:c r="I4144" s="0">
        <x:f>'Historical Trades'!I4144</x:f>
      </x:c>
      <x:c r="J4144" s="0">
        <x:f>'Historical Trades'!J4144</x:f>
      </x:c>
      <x:c r="K4144" s="0">
        <x:f>'Historical Trades'!K4144</x:f>
      </x:c>
      <x:c r="L4144" s="0">
        <x:f>'Historical Trades'!L4144</x:f>
      </x:c>
      <x:c r="M4144" s="0">
        <x:f>'Historical Trades'!M4144</x:f>
      </x:c>
      <x:c r="N4144" s="0">
        <x:f>CLEAN('Historical Trades'!O4144)</x:f>
      </x:c>
      <x:c r="P4144" s="14">
        <x:f>IF(G4144="sell",M4144,-M4144)</x:f>
      </x:c>
      <x:c r="Q4144" s="14">
        <x:f>VLOOKUP(N4144,'Currency Rates'!$A$3:$C$32,3,0)</x:f>
      </x:c>
      <x:c r="R4144" s="0">
        <x:f>IF(A4144="SPUS",0,IF(A4144="FWD",0,P4144/Q4144))</x:f>
      </x:c>
    </x:row>
    <x:row r="4145" spans="1:19" x14ac:dyDescent="0.3">
      <x:c r="A4145" s="0">
        <x:f>'Historical Trades'!A4145</x:f>
      </x:c>
      <x:c r="B4145" s="0">
        <x:f>'Historical Trades'!B4145</x:f>
      </x:c>
      <x:c r="C4145" s="23">
        <x:f>'Historical Trades'!C4145</x:f>
      </x:c>
      <x:c r="D4145" s="0">
        <x:f>'Historical Trades'!D4145</x:f>
      </x:c>
      <x:c r="E4145" s="23">
        <x:f>'Historical Trades'!E4145</x:f>
      </x:c>
      <x:c r="F4145" s="0">
        <x:f>'Historical Trades'!F4145</x:f>
      </x:c>
      <x:c r="G4145" s="0">
        <x:f>'Historical Trades'!G4145</x:f>
      </x:c>
      <x:c r="H4145" s="0">
        <x:f>'Historical Trades'!H4145</x:f>
      </x:c>
      <x:c r="I4145" s="0">
        <x:f>'Historical Trades'!I4145</x:f>
      </x:c>
      <x:c r="J4145" s="0">
        <x:f>'Historical Trades'!J4145</x:f>
      </x:c>
      <x:c r="K4145" s="0">
        <x:f>'Historical Trades'!K4145</x:f>
      </x:c>
      <x:c r="L4145" s="0">
        <x:f>'Historical Trades'!L4145</x:f>
      </x:c>
      <x:c r="M4145" s="0">
        <x:f>'Historical Trades'!M4145</x:f>
      </x:c>
      <x:c r="N4145" s="0">
        <x:f>CLEAN('Historical Trades'!O4145)</x:f>
      </x:c>
      <x:c r="P4145" s="14">
        <x:f>IF(G4145="sell",M4145,-M4145)</x:f>
      </x:c>
      <x:c r="Q4145" s="14">
        <x:f>VLOOKUP(N4145,'Currency Rates'!$A$3:$C$32,3,0)</x:f>
      </x:c>
      <x:c r="R4145" s="0">
        <x:f>IF(A4145="SPUS",0,IF(A4145="FWD",0,P4145/Q4145))</x:f>
      </x:c>
    </x:row>
    <x:row r="4146" spans="1:19" x14ac:dyDescent="0.3">
      <x:c r="A4146" s="0">
        <x:f>'Historical Trades'!A4146</x:f>
      </x:c>
      <x:c r="B4146" s="0">
        <x:f>'Historical Trades'!B4146</x:f>
      </x:c>
      <x:c r="C4146" s="23">
        <x:f>'Historical Trades'!C4146</x:f>
      </x:c>
      <x:c r="D4146" s="0">
        <x:f>'Historical Trades'!D4146</x:f>
      </x:c>
      <x:c r="E4146" s="23">
        <x:f>'Historical Trades'!E4146</x:f>
      </x:c>
      <x:c r="F4146" s="0">
        <x:f>'Historical Trades'!F4146</x:f>
      </x:c>
      <x:c r="G4146" s="0">
        <x:f>'Historical Trades'!G4146</x:f>
      </x:c>
      <x:c r="H4146" s="0">
        <x:f>'Historical Trades'!H4146</x:f>
      </x:c>
      <x:c r="I4146" s="0">
        <x:f>'Historical Trades'!I4146</x:f>
      </x:c>
      <x:c r="J4146" s="0">
        <x:f>'Historical Trades'!J4146</x:f>
      </x:c>
      <x:c r="K4146" s="0">
        <x:f>'Historical Trades'!K4146</x:f>
      </x:c>
      <x:c r="L4146" s="0">
        <x:f>'Historical Trades'!L4146</x:f>
      </x:c>
      <x:c r="M4146" s="0">
        <x:f>'Historical Trades'!M4146</x:f>
      </x:c>
      <x:c r="N4146" s="0">
        <x:f>CLEAN('Historical Trades'!O4146)</x:f>
      </x:c>
      <x:c r="P4146" s="14">
        <x:f>IF(G4146="sell",M4146,-M4146)</x:f>
      </x:c>
      <x:c r="Q4146" s="14">
        <x:f>VLOOKUP(N4146,'Currency Rates'!$A$3:$C$32,3,0)</x:f>
      </x:c>
      <x:c r="R4146" s="0">
        <x:f>IF(A4146="SPUS",0,IF(A4146="FWD",0,P4146/Q4146))</x:f>
      </x:c>
    </x:row>
    <x:row r="4147" spans="1:19" x14ac:dyDescent="0.3">
      <x:c r="A4147" s="0">
        <x:f>'Historical Trades'!A4147</x:f>
      </x:c>
      <x:c r="B4147" s="0">
        <x:f>'Historical Trades'!B4147</x:f>
      </x:c>
      <x:c r="C4147" s="23">
        <x:f>'Historical Trades'!C4147</x:f>
      </x:c>
      <x:c r="D4147" s="0">
        <x:f>'Historical Trades'!D4147</x:f>
      </x:c>
      <x:c r="E4147" s="23">
        <x:f>'Historical Trades'!E4147</x:f>
      </x:c>
      <x:c r="F4147" s="0">
        <x:f>'Historical Trades'!F4147</x:f>
      </x:c>
      <x:c r="G4147" s="0">
        <x:f>'Historical Trades'!G4147</x:f>
      </x:c>
      <x:c r="H4147" s="0">
        <x:f>'Historical Trades'!H4147</x:f>
      </x:c>
      <x:c r="I4147" s="0">
        <x:f>'Historical Trades'!I4147</x:f>
      </x:c>
      <x:c r="J4147" s="0">
        <x:f>'Historical Trades'!J4147</x:f>
      </x:c>
      <x:c r="K4147" s="0">
        <x:f>'Historical Trades'!K4147</x:f>
      </x:c>
      <x:c r="L4147" s="0">
        <x:f>'Historical Trades'!L4147</x:f>
      </x:c>
      <x:c r="M4147" s="0">
        <x:f>'Historical Trades'!M4147</x:f>
      </x:c>
      <x:c r="N4147" s="0">
        <x:f>CLEAN('Historical Trades'!O4147)</x:f>
      </x:c>
      <x:c r="P4147" s="14">
        <x:f>IF(G4147="sell",M4147,-M4147)</x:f>
      </x:c>
      <x:c r="Q4147" s="14">
        <x:f>VLOOKUP(N4147,'Currency Rates'!$A$3:$C$32,3,0)</x:f>
      </x:c>
      <x:c r="R4147" s="0">
        <x:f>IF(A4147="SPUS",0,IF(A4147="FWD",0,P4147/Q4147))</x:f>
      </x:c>
    </x:row>
    <x:row r="4148" spans="1:19" x14ac:dyDescent="0.3">
      <x:c r="A4148" s="0">
        <x:f>'Historical Trades'!A4148</x:f>
      </x:c>
      <x:c r="B4148" s="0">
        <x:f>'Historical Trades'!B4148</x:f>
      </x:c>
      <x:c r="C4148" s="23">
        <x:f>'Historical Trades'!C4148</x:f>
      </x:c>
      <x:c r="D4148" s="0">
        <x:f>'Historical Trades'!D4148</x:f>
      </x:c>
      <x:c r="E4148" s="23">
        <x:f>'Historical Trades'!E4148</x:f>
      </x:c>
      <x:c r="F4148" s="0">
        <x:f>'Historical Trades'!F4148</x:f>
      </x:c>
      <x:c r="G4148" s="0">
        <x:f>'Historical Trades'!G4148</x:f>
      </x:c>
      <x:c r="H4148" s="0">
        <x:f>'Historical Trades'!H4148</x:f>
      </x:c>
      <x:c r="I4148" s="0">
        <x:f>'Historical Trades'!I4148</x:f>
      </x:c>
      <x:c r="J4148" s="0">
        <x:f>'Historical Trades'!J4148</x:f>
      </x:c>
      <x:c r="K4148" s="0">
        <x:f>'Historical Trades'!K4148</x:f>
      </x:c>
      <x:c r="L4148" s="0">
        <x:f>'Historical Trades'!L4148</x:f>
      </x:c>
      <x:c r="M4148" s="0">
        <x:f>'Historical Trades'!M4148</x:f>
      </x:c>
      <x:c r="N4148" s="0">
        <x:f>CLEAN('Historical Trades'!O4148)</x:f>
      </x:c>
      <x:c r="P4148" s="14">
        <x:f>IF(G4148="sell",M4148,-M4148)</x:f>
      </x:c>
      <x:c r="Q4148" s="14">
        <x:f>VLOOKUP(N4148,'Currency Rates'!$A$3:$C$32,3,0)</x:f>
      </x:c>
      <x:c r="R4148" s="0">
        <x:f>IF(A4148="SPUS",0,IF(A4148="FWD",0,P4148/Q4148))</x:f>
      </x:c>
    </x:row>
    <x:row r="4149" spans="1:19" x14ac:dyDescent="0.3">
      <x:c r="A4149" s="0">
        <x:f>'Historical Trades'!A4149</x:f>
      </x:c>
      <x:c r="B4149" s="0">
        <x:f>'Historical Trades'!B4149</x:f>
      </x:c>
      <x:c r="C4149" s="23">
        <x:f>'Historical Trades'!C4149</x:f>
      </x:c>
      <x:c r="D4149" s="0">
        <x:f>'Historical Trades'!D4149</x:f>
      </x:c>
      <x:c r="E4149" s="23">
        <x:f>'Historical Trades'!E4149</x:f>
      </x:c>
      <x:c r="F4149" s="0">
        <x:f>'Historical Trades'!F4149</x:f>
      </x:c>
      <x:c r="G4149" s="0">
        <x:f>'Historical Trades'!G4149</x:f>
      </x:c>
      <x:c r="H4149" s="0">
        <x:f>'Historical Trades'!H4149</x:f>
      </x:c>
      <x:c r="I4149" s="0">
        <x:f>'Historical Trades'!I4149</x:f>
      </x:c>
      <x:c r="J4149" s="0">
        <x:f>'Historical Trades'!J4149</x:f>
      </x:c>
      <x:c r="K4149" s="0">
        <x:f>'Historical Trades'!K4149</x:f>
      </x:c>
      <x:c r="L4149" s="0">
        <x:f>'Historical Trades'!L4149</x:f>
      </x:c>
      <x:c r="M4149" s="0">
        <x:f>'Historical Trades'!M4149</x:f>
      </x:c>
      <x:c r="N4149" s="0">
        <x:f>CLEAN('Historical Trades'!O4149)</x:f>
      </x:c>
      <x:c r="P4149" s="14">
        <x:f>IF(G4149="sell",M4149,-M4149)</x:f>
      </x:c>
      <x:c r="Q4149" s="14">
        <x:f>VLOOKUP(N4149,'Currency Rates'!$A$3:$C$32,3,0)</x:f>
      </x:c>
      <x:c r="R4149" s="0">
        <x:f>IF(A4149="SPUS",0,IF(A4149="FWD",0,P4149/Q4149))</x:f>
      </x:c>
    </x:row>
    <x:row r="4150" spans="1:19" x14ac:dyDescent="0.3">
      <x:c r="A4150" s="0">
        <x:f>'Historical Trades'!A4150</x:f>
      </x:c>
      <x:c r="B4150" s="0">
        <x:f>'Historical Trades'!B4150</x:f>
      </x:c>
      <x:c r="C4150" s="23">
        <x:f>'Historical Trades'!C4150</x:f>
      </x:c>
      <x:c r="D4150" s="0">
        <x:f>'Historical Trades'!D4150</x:f>
      </x:c>
      <x:c r="E4150" s="23">
        <x:f>'Historical Trades'!E4150</x:f>
      </x:c>
      <x:c r="F4150" s="0">
        <x:f>'Historical Trades'!F4150</x:f>
      </x:c>
      <x:c r="G4150" s="0">
        <x:f>'Historical Trades'!G4150</x:f>
      </x:c>
      <x:c r="H4150" s="0">
        <x:f>'Historical Trades'!H4150</x:f>
      </x:c>
      <x:c r="I4150" s="0">
        <x:f>'Historical Trades'!I4150</x:f>
      </x:c>
      <x:c r="J4150" s="0">
        <x:f>'Historical Trades'!J4150</x:f>
      </x:c>
      <x:c r="K4150" s="0">
        <x:f>'Historical Trades'!K4150</x:f>
      </x:c>
      <x:c r="L4150" s="0">
        <x:f>'Historical Trades'!L4150</x:f>
      </x:c>
      <x:c r="M4150" s="0">
        <x:f>'Historical Trades'!M4150</x:f>
      </x:c>
      <x:c r="N4150" s="0">
        <x:f>CLEAN('Historical Trades'!O4150)</x:f>
      </x:c>
      <x:c r="P4150" s="14">
        <x:f>IF(G4150="sell",M4150,-M4150)</x:f>
      </x:c>
      <x:c r="Q4150" s="14">
        <x:f>VLOOKUP(N4150,'Currency Rates'!$A$3:$C$32,3,0)</x:f>
      </x:c>
      <x:c r="R4150" s="0">
        <x:f>IF(A4150="SPUS",0,IF(A4150="FWD",0,P4150/Q4150))</x:f>
      </x:c>
    </x:row>
    <x:row r="4151" spans="1:19" x14ac:dyDescent="0.3">
      <x:c r="A4151" s="0">
        <x:f>'Historical Trades'!A4151</x:f>
      </x:c>
      <x:c r="B4151" s="0">
        <x:f>'Historical Trades'!B4151</x:f>
      </x:c>
      <x:c r="C4151" s="23">
        <x:f>'Historical Trades'!C4151</x:f>
      </x:c>
      <x:c r="D4151" s="0">
        <x:f>'Historical Trades'!D4151</x:f>
      </x:c>
      <x:c r="E4151" s="23">
        <x:f>'Historical Trades'!E4151</x:f>
      </x:c>
      <x:c r="F4151" s="0">
        <x:f>'Historical Trades'!F4151</x:f>
      </x:c>
      <x:c r="G4151" s="0">
        <x:f>'Historical Trades'!G4151</x:f>
      </x:c>
      <x:c r="H4151" s="0">
        <x:f>'Historical Trades'!H4151</x:f>
      </x:c>
      <x:c r="I4151" s="0">
        <x:f>'Historical Trades'!I4151</x:f>
      </x:c>
      <x:c r="J4151" s="0">
        <x:f>'Historical Trades'!J4151</x:f>
      </x:c>
      <x:c r="K4151" s="0">
        <x:f>'Historical Trades'!K4151</x:f>
      </x:c>
      <x:c r="L4151" s="0">
        <x:f>'Historical Trades'!L4151</x:f>
      </x:c>
      <x:c r="M4151" s="0">
        <x:f>'Historical Trades'!M4151</x:f>
      </x:c>
      <x:c r="N4151" s="0">
        <x:f>CLEAN('Historical Trades'!O4151)</x:f>
      </x:c>
      <x:c r="P4151" s="14">
        <x:f>IF(G4151="sell",M4151,-M4151)</x:f>
      </x:c>
      <x:c r="Q4151" s="14">
        <x:f>VLOOKUP(N4151,'Currency Rates'!$A$3:$C$32,3,0)</x:f>
      </x:c>
      <x:c r="R4151" s="0">
        <x:f>IF(A4151="SPUS",0,IF(A4151="FWD",0,P4151/Q4151))</x:f>
      </x:c>
    </x:row>
    <x:row r="4152" spans="1:19" x14ac:dyDescent="0.3">
      <x:c r="A4152" s="0">
        <x:f>'Historical Trades'!A4152</x:f>
      </x:c>
      <x:c r="B4152" s="0">
        <x:f>'Historical Trades'!B4152</x:f>
      </x:c>
      <x:c r="C4152" s="23">
        <x:f>'Historical Trades'!C4152</x:f>
      </x:c>
      <x:c r="D4152" s="0">
        <x:f>'Historical Trades'!D4152</x:f>
      </x:c>
      <x:c r="E4152" s="23">
        <x:f>'Historical Trades'!E4152</x:f>
      </x:c>
      <x:c r="F4152" s="0">
        <x:f>'Historical Trades'!F4152</x:f>
      </x:c>
      <x:c r="G4152" s="0">
        <x:f>'Historical Trades'!G4152</x:f>
      </x:c>
      <x:c r="H4152" s="0">
        <x:f>'Historical Trades'!H4152</x:f>
      </x:c>
      <x:c r="I4152" s="0">
        <x:f>'Historical Trades'!I4152</x:f>
      </x:c>
      <x:c r="J4152" s="0">
        <x:f>'Historical Trades'!J4152</x:f>
      </x:c>
      <x:c r="K4152" s="0">
        <x:f>'Historical Trades'!K4152</x:f>
      </x:c>
      <x:c r="L4152" s="0">
        <x:f>'Historical Trades'!L4152</x:f>
      </x:c>
      <x:c r="M4152" s="0">
        <x:f>'Historical Trades'!M4152</x:f>
      </x:c>
      <x:c r="N4152" s="0">
        <x:f>CLEAN('Historical Trades'!O4152)</x:f>
      </x:c>
      <x:c r="P4152" s="14">
        <x:f>IF(G4152="sell",M4152,-M4152)</x:f>
      </x:c>
      <x:c r="Q4152" s="14">
        <x:f>VLOOKUP(N4152,'Currency Rates'!$A$3:$C$32,3,0)</x:f>
      </x:c>
      <x:c r="R4152" s="0">
        <x:f>IF(A4152="SPUS",0,IF(A4152="FWD",0,P4152/Q4152))</x:f>
      </x:c>
    </x:row>
    <x:row r="4153" spans="1:19" x14ac:dyDescent="0.3">
      <x:c r="A4153" s="0">
        <x:f>'Historical Trades'!A4153</x:f>
      </x:c>
      <x:c r="B4153" s="0">
        <x:f>'Historical Trades'!B4153</x:f>
      </x:c>
      <x:c r="C4153" s="23">
        <x:f>'Historical Trades'!C4153</x:f>
      </x:c>
      <x:c r="D4153" s="0">
        <x:f>'Historical Trades'!D4153</x:f>
      </x:c>
      <x:c r="E4153" s="23">
        <x:f>'Historical Trades'!E4153</x:f>
      </x:c>
      <x:c r="F4153" s="0">
        <x:f>'Historical Trades'!F4153</x:f>
      </x:c>
      <x:c r="G4153" s="0">
        <x:f>'Historical Trades'!G4153</x:f>
      </x:c>
      <x:c r="H4153" s="0">
        <x:f>'Historical Trades'!H4153</x:f>
      </x:c>
      <x:c r="I4153" s="0">
        <x:f>'Historical Trades'!I4153</x:f>
      </x:c>
      <x:c r="J4153" s="0">
        <x:f>'Historical Trades'!J4153</x:f>
      </x:c>
      <x:c r="K4153" s="0">
        <x:f>'Historical Trades'!K4153</x:f>
      </x:c>
      <x:c r="L4153" s="0">
        <x:f>'Historical Trades'!L4153</x:f>
      </x:c>
      <x:c r="M4153" s="0">
        <x:f>'Historical Trades'!M4153</x:f>
      </x:c>
      <x:c r="N4153" s="0">
        <x:f>CLEAN('Historical Trades'!O4153)</x:f>
      </x:c>
      <x:c r="P4153" s="14">
        <x:f>IF(G4153="sell",M4153,-M4153)</x:f>
      </x:c>
      <x:c r="Q4153" s="14">
        <x:f>VLOOKUP(N4153,'Currency Rates'!$A$3:$C$32,3,0)</x:f>
      </x:c>
      <x:c r="R4153" s="0">
        <x:f>IF(A4153="SPUS",0,IF(A4153="FWD",0,P4153/Q4153))</x:f>
      </x:c>
    </x:row>
    <x:row r="4154" spans="1:19" x14ac:dyDescent="0.3">
      <x:c r="A4154" s="0">
        <x:f>'Historical Trades'!A4154</x:f>
      </x:c>
      <x:c r="B4154" s="0">
        <x:f>'Historical Trades'!B4154</x:f>
      </x:c>
      <x:c r="C4154" s="23">
        <x:f>'Historical Trades'!C4154</x:f>
      </x:c>
      <x:c r="D4154" s="0">
        <x:f>'Historical Trades'!D4154</x:f>
      </x:c>
      <x:c r="E4154" s="23">
        <x:f>'Historical Trades'!E4154</x:f>
      </x:c>
      <x:c r="F4154" s="0">
        <x:f>'Historical Trades'!F4154</x:f>
      </x:c>
      <x:c r="G4154" s="0">
        <x:f>'Historical Trades'!G4154</x:f>
      </x:c>
      <x:c r="H4154" s="0">
        <x:f>'Historical Trades'!H4154</x:f>
      </x:c>
      <x:c r="I4154" s="0">
        <x:f>'Historical Trades'!I4154</x:f>
      </x:c>
      <x:c r="J4154" s="0">
        <x:f>'Historical Trades'!J4154</x:f>
      </x:c>
      <x:c r="K4154" s="0">
        <x:f>'Historical Trades'!K4154</x:f>
      </x:c>
      <x:c r="L4154" s="0">
        <x:f>'Historical Trades'!L4154</x:f>
      </x:c>
      <x:c r="M4154" s="0">
        <x:f>'Historical Trades'!M4154</x:f>
      </x:c>
      <x:c r="N4154" s="0">
        <x:f>CLEAN('Historical Trades'!O4154)</x:f>
      </x:c>
      <x:c r="P4154" s="14">
        <x:f>IF(G4154="sell",M4154,-M4154)</x:f>
      </x:c>
      <x:c r="Q4154" s="14">
        <x:f>VLOOKUP(N4154,'Currency Rates'!$A$3:$C$32,3,0)</x:f>
      </x:c>
      <x:c r="R4154" s="0">
        <x:f>IF(A4154="SPUS",0,IF(A4154="FWD",0,P4154/Q4154))</x:f>
      </x:c>
    </x:row>
    <x:row r="4155" spans="1:19" x14ac:dyDescent="0.3">
      <x:c r="A4155" s="0">
        <x:f>'Historical Trades'!A4155</x:f>
      </x:c>
      <x:c r="B4155" s="0">
        <x:f>'Historical Trades'!B4155</x:f>
      </x:c>
      <x:c r="C4155" s="23">
        <x:f>'Historical Trades'!C4155</x:f>
      </x:c>
      <x:c r="D4155" s="0">
        <x:f>'Historical Trades'!D4155</x:f>
      </x:c>
      <x:c r="E4155" s="23">
        <x:f>'Historical Trades'!E4155</x:f>
      </x:c>
      <x:c r="F4155" s="0">
        <x:f>'Historical Trades'!F4155</x:f>
      </x:c>
      <x:c r="G4155" s="0">
        <x:f>'Historical Trades'!G4155</x:f>
      </x:c>
      <x:c r="H4155" s="0">
        <x:f>'Historical Trades'!H4155</x:f>
      </x:c>
      <x:c r="I4155" s="0">
        <x:f>'Historical Trades'!I4155</x:f>
      </x:c>
      <x:c r="J4155" s="0">
        <x:f>'Historical Trades'!J4155</x:f>
      </x:c>
      <x:c r="K4155" s="0">
        <x:f>'Historical Trades'!K4155</x:f>
      </x:c>
      <x:c r="L4155" s="0">
        <x:f>'Historical Trades'!L4155</x:f>
      </x:c>
      <x:c r="M4155" s="0">
        <x:f>'Historical Trades'!M4155</x:f>
      </x:c>
      <x:c r="N4155" s="0">
        <x:f>CLEAN('Historical Trades'!O4155)</x:f>
      </x:c>
      <x:c r="P4155" s="14">
        <x:f>IF(G4155="sell",M4155,-M4155)</x:f>
      </x:c>
      <x:c r="Q4155" s="14">
        <x:f>VLOOKUP(N4155,'Currency Rates'!$A$3:$C$32,3,0)</x:f>
      </x:c>
      <x:c r="R4155" s="0">
        <x:f>IF(A4155="SPUS",0,IF(A4155="FWD",0,P4155/Q4155))</x:f>
      </x:c>
    </x:row>
    <x:row r="4156" spans="1:19" x14ac:dyDescent="0.3">
      <x:c r="A4156" s="0">
        <x:f>'Historical Trades'!A4156</x:f>
      </x:c>
      <x:c r="B4156" s="0">
        <x:f>'Historical Trades'!B4156</x:f>
      </x:c>
      <x:c r="C4156" s="23">
        <x:f>'Historical Trades'!C4156</x:f>
      </x:c>
      <x:c r="D4156" s="0">
        <x:f>'Historical Trades'!D4156</x:f>
      </x:c>
      <x:c r="E4156" s="23">
        <x:f>'Historical Trades'!E4156</x:f>
      </x:c>
      <x:c r="F4156" s="0">
        <x:f>'Historical Trades'!F4156</x:f>
      </x:c>
      <x:c r="G4156" s="0">
        <x:f>'Historical Trades'!G4156</x:f>
      </x:c>
      <x:c r="H4156" s="0">
        <x:f>'Historical Trades'!H4156</x:f>
      </x:c>
      <x:c r="I4156" s="0">
        <x:f>'Historical Trades'!I4156</x:f>
      </x:c>
      <x:c r="J4156" s="0">
        <x:f>'Historical Trades'!J4156</x:f>
      </x:c>
      <x:c r="K4156" s="0">
        <x:f>'Historical Trades'!K4156</x:f>
      </x:c>
      <x:c r="L4156" s="0">
        <x:f>'Historical Trades'!L4156</x:f>
      </x:c>
      <x:c r="M4156" s="0">
        <x:f>'Historical Trades'!M4156</x:f>
      </x:c>
      <x:c r="N4156" s="0">
        <x:f>CLEAN('Historical Trades'!O4156)</x:f>
      </x:c>
      <x:c r="P4156" s="14">
        <x:f>IF(G4156="sell",M4156,-M4156)</x:f>
      </x:c>
      <x:c r="Q4156" s="14">
        <x:f>VLOOKUP(N4156,'Currency Rates'!$A$3:$C$32,3,0)</x:f>
      </x:c>
      <x:c r="R4156" s="0">
        <x:f>IF(A4156="SPUS",0,IF(A4156="FWD",0,P4156/Q4156))</x:f>
      </x:c>
    </x:row>
    <x:row r="4157" spans="1:19" x14ac:dyDescent="0.3">
      <x:c r="A4157" s="0">
        <x:f>'Historical Trades'!A4157</x:f>
      </x:c>
      <x:c r="B4157" s="0">
        <x:f>'Historical Trades'!B4157</x:f>
      </x:c>
      <x:c r="C4157" s="23">
        <x:f>'Historical Trades'!C4157</x:f>
      </x:c>
      <x:c r="D4157" s="0">
        <x:f>'Historical Trades'!D4157</x:f>
      </x:c>
      <x:c r="E4157" s="23">
        <x:f>'Historical Trades'!E4157</x:f>
      </x:c>
      <x:c r="F4157" s="0">
        <x:f>'Historical Trades'!F4157</x:f>
      </x:c>
      <x:c r="G4157" s="0">
        <x:f>'Historical Trades'!G4157</x:f>
      </x:c>
      <x:c r="H4157" s="0">
        <x:f>'Historical Trades'!H4157</x:f>
      </x:c>
      <x:c r="I4157" s="0">
        <x:f>'Historical Trades'!I4157</x:f>
      </x:c>
      <x:c r="J4157" s="0">
        <x:f>'Historical Trades'!J4157</x:f>
      </x:c>
      <x:c r="K4157" s="0">
        <x:f>'Historical Trades'!K4157</x:f>
      </x:c>
      <x:c r="L4157" s="0">
        <x:f>'Historical Trades'!L4157</x:f>
      </x:c>
      <x:c r="M4157" s="0">
        <x:f>'Historical Trades'!M4157</x:f>
      </x:c>
      <x:c r="N4157" s="0">
        <x:f>CLEAN('Historical Trades'!O4157)</x:f>
      </x:c>
      <x:c r="P4157" s="14">
        <x:f>IF(G4157="sell",M4157,-M4157)</x:f>
      </x:c>
      <x:c r="Q4157" s="14">
        <x:f>VLOOKUP(N4157,'Currency Rates'!$A$3:$C$32,3,0)</x:f>
      </x:c>
      <x:c r="R4157" s="0">
        <x:f>IF(A4157="SPUS",0,IF(A4157="FWD",0,P4157/Q4157))</x:f>
      </x:c>
    </x:row>
    <x:row r="4158" spans="1:19" x14ac:dyDescent="0.3">
      <x:c r="A4158" s="0">
        <x:f>'Historical Trades'!A4158</x:f>
      </x:c>
      <x:c r="B4158" s="0">
        <x:f>'Historical Trades'!B4158</x:f>
      </x:c>
      <x:c r="C4158" s="23">
        <x:f>'Historical Trades'!C4158</x:f>
      </x:c>
      <x:c r="D4158" s="0">
        <x:f>'Historical Trades'!D4158</x:f>
      </x:c>
      <x:c r="E4158" s="23">
        <x:f>'Historical Trades'!E4158</x:f>
      </x:c>
      <x:c r="F4158" s="0">
        <x:f>'Historical Trades'!F4158</x:f>
      </x:c>
      <x:c r="G4158" s="0">
        <x:f>'Historical Trades'!G4158</x:f>
      </x:c>
      <x:c r="H4158" s="0">
        <x:f>'Historical Trades'!H4158</x:f>
      </x:c>
      <x:c r="I4158" s="0">
        <x:f>'Historical Trades'!I4158</x:f>
      </x:c>
      <x:c r="J4158" s="0">
        <x:f>'Historical Trades'!J4158</x:f>
      </x:c>
      <x:c r="K4158" s="0">
        <x:f>'Historical Trades'!K4158</x:f>
      </x:c>
      <x:c r="L4158" s="0">
        <x:f>'Historical Trades'!L4158</x:f>
      </x:c>
      <x:c r="M4158" s="0">
        <x:f>'Historical Trades'!M4158</x:f>
      </x:c>
      <x:c r="N4158" s="0">
        <x:f>CLEAN('Historical Trades'!O4158)</x:f>
      </x:c>
      <x:c r="P4158" s="14">
        <x:f>IF(G4158="sell",M4158,-M4158)</x:f>
      </x:c>
      <x:c r="Q4158" s="14">
        <x:f>VLOOKUP(N4158,'Currency Rates'!$A$3:$C$32,3,0)</x:f>
      </x:c>
      <x:c r="R4158" s="0">
        <x:f>IF(A4158="SPUS",0,IF(A4158="FWD",0,P4158/Q4158))</x:f>
      </x:c>
    </x:row>
    <x:row r="4159" spans="1:19" x14ac:dyDescent="0.3">
      <x:c r="A4159" s="0">
        <x:f>'Historical Trades'!A4159</x:f>
      </x:c>
      <x:c r="B4159" s="0">
        <x:f>'Historical Trades'!B4159</x:f>
      </x:c>
      <x:c r="C4159" s="23">
        <x:f>'Historical Trades'!C4159</x:f>
      </x:c>
      <x:c r="D4159" s="0">
        <x:f>'Historical Trades'!D4159</x:f>
      </x:c>
      <x:c r="E4159" s="23">
        <x:f>'Historical Trades'!E4159</x:f>
      </x:c>
      <x:c r="F4159" s="0">
        <x:f>'Historical Trades'!F4159</x:f>
      </x:c>
      <x:c r="G4159" s="0">
        <x:f>'Historical Trades'!G4159</x:f>
      </x:c>
      <x:c r="H4159" s="0">
        <x:f>'Historical Trades'!H4159</x:f>
      </x:c>
      <x:c r="I4159" s="0">
        <x:f>'Historical Trades'!I4159</x:f>
      </x:c>
      <x:c r="J4159" s="0">
        <x:f>'Historical Trades'!J4159</x:f>
      </x:c>
      <x:c r="K4159" s="0">
        <x:f>'Historical Trades'!K4159</x:f>
      </x:c>
      <x:c r="L4159" s="0">
        <x:f>'Historical Trades'!L4159</x:f>
      </x:c>
      <x:c r="M4159" s="0">
        <x:f>'Historical Trades'!M4159</x:f>
      </x:c>
      <x:c r="N4159" s="0">
        <x:f>CLEAN('Historical Trades'!O4159)</x:f>
      </x:c>
      <x:c r="P4159" s="14">
        <x:f>IF(G4159="sell",M4159,-M4159)</x:f>
      </x:c>
      <x:c r="Q4159" s="14">
        <x:f>VLOOKUP(N4159,'Currency Rates'!$A$3:$C$32,3,0)</x:f>
      </x:c>
      <x:c r="R4159" s="0">
        <x:f>IF(A4159="SPUS",0,IF(A4159="FWD",0,P4159/Q4159))</x:f>
      </x:c>
    </x:row>
    <x:row r="4160" spans="1:19" x14ac:dyDescent="0.3">
      <x:c r="A4160" s="0">
        <x:f>'Historical Trades'!A4160</x:f>
      </x:c>
      <x:c r="B4160" s="0">
        <x:f>'Historical Trades'!B4160</x:f>
      </x:c>
      <x:c r="C4160" s="23">
        <x:f>'Historical Trades'!C4160</x:f>
      </x:c>
      <x:c r="D4160" s="0">
        <x:f>'Historical Trades'!D4160</x:f>
      </x:c>
      <x:c r="E4160" s="23">
        <x:f>'Historical Trades'!E4160</x:f>
      </x:c>
      <x:c r="F4160" s="0">
        <x:f>'Historical Trades'!F4160</x:f>
      </x:c>
      <x:c r="G4160" s="0">
        <x:f>'Historical Trades'!G4160</x:f>
      </x:c>
      <x:c r="H4160" s="0">
        <x:f>'Historical Trades'!H4160</x:f>
      </x:c>
      <x:c r="I4160" s="0">
        <x:f>'Historical Trades'!I4160</x:f>
      </x:c>
      <x:c r="J4160" s="0">
        <x:f>'Historical Trades'!J4160</x:f>
      </x:c>
      <x:c r="K4160" s="0">
        <x:f>'Historical Trades'!K4160</x:f>
      </x:c>
      <x:c r="L4160" s="0">
        <x:f>'Historical Trades'!L4160</x:f>
      </x:c>
      <x:c r="M4160" s="0">
        <x:f>'Historical Trades'!M4160</x:f>
      </x:c>
      <x:c r="N4160" s="0">
        <x:f>CLEAN('Historical Trades'!O4160)</x:f>
      </x:c>
      <x:c r="P4160" s="14">
        <x:f>IF(G4160="sell",M4160,-M4160)</x:f>
      </x:c>
      <x:c r="Q4160" s="14">
        <x:f>VLOOKUP(N4160,'Currency Rates'!$A$3:$C$32,3,0)</x:f>
      </x:c>
      <x:c r="R4160" s="0">
        <x:f>IF(A4160="SPUS",0,IF(A4160="FWD",0,P4160/Q4160))</x:f>
      </x:c>
    </x:row>
    <x:row r="4161" spans="1:19" x14ac:dyDescent="0.3">
      <x:c r="A4161" s="0">
        <x:f>'Historical Trades'!A4161</x:f>
      </x:c>
      <x:c r="B4161" s="0">
        <x:f>'Historical Trades'!B4161</x:f>
      </x:c>
      <x:c r="C4161" s="23">
        <x:f>'Historical Trades'!C4161</x:f>
      </x:c>
      <x:c r="D4161" s="0">
        <x:f>'Historical Trades'!D4161</x:f>
      </x:c>
      <x:c r="E4161" s="23">
        <x:f>'Historical Trades'!E4161</x:f>
      </x:c>
      <x:c r="F4161" s="0">
        <x:f>'Historical Trades'!F4161</x:f>
      </x:c>
      <x:c r="G4161" s="0">
        <x:f>'Historical Trades'!G4161</x:f>
      </x:c>
      <x:c r="H4161" s="0">
        <x:f>'Historical Trades'!H4161</x:f>
      </x:c>
      <x:c r="I4161" s="0">
        <x:f>'Historical Trades'!I4161</x:f>
      </x:c>
      <x:c r="J4161" s="0">
        <x:f>'Historical Trades'!J4161</x:f>
      </x:c>
      <x:c r="K4161" s="0">
        <x:f>'Historical Trades'!K4161</x:f>
      </x:c>
      <x:c r="L4161" s="0">
        <x:f>'Historical Trades'!L4161</x:f>
      </x:c>
      <x:c r="M4161" s="0">
        <x:f>'Historical Trades'!M4161</x:f>
      </x:c>
      <x:c r="N4161" s="0">
        <x:f>CLEAN('Historical Trades'!O4161)</x:f>
      </x:c>
      <x:c r="P4161" s="14">
        <x:f>IF(G4161="sell",M4161,-M4161)</x:f>
      </x:c>
      <x:c r="Q4161" s="14">
        <x:f>VLOOKUP(N4161,'Currency Rates'!$A$3:$C$32,3,0)</x:f>
      </x:c>
      <x:c r="R4161" s="0">
        <x:f>IF(A4161="SPUS",0,IF(A4161="FWD",0,P4161/Q4161))</x:f>
      </x:c>
    </x:row>
    <x:row r="4162" spans="1:19" x14ac:dyDescent="0.3">
      <x:c r="A4162" s="0">
        <x:f>'Historical Trades'!A4162</x:f>
      </x:c>
      <x:c r="B4162" s="0">
        <x:f>'Historical Trades'!B4162</x:f>
      </x:c>
      <x:c r="C4162" s="23">
        <x:f>'Historical Trades'!C4162</x:f>
      </x:c>
      <x:c r="D4162" s="0">
        <x:f>'Historical Trades'!D4162</x:f>
      </x:c>
      <x:c r="E4162" s="23">
        <x:f>'Historical Trades'!E4162</x:f>
      </x:c>
      <x:c r="F4162" s="0">
        <x:f>'Historical Trades'!F4162</x:f>
      </x:c>
      <x:c r="G4162" s="0">
        <x:f>'Historical Trades'!G4162</x:f>
      </x:c>
      <x:c r="H4162" s="0">
        <x:f>'Historical Trades'!H4162</x:f>
      </x:c>
      <x:c r="I4162" s="0">
        <x:f>'Historical Trades'!I4162</x:f>
      </x:c>
      <x:c r="J4162" s="0">
        <x:f>'Historical Trades'!J4162</x:f>
      </x:c>
      <x:c r="K4162" s="0">
        <x:f>'Historical Trades'!K4162</x:f>
      </x:c>
      <x:c r="L4162" s="0">
        <x:f>'Historical Trades'!L4162</x:f>
      </x:c>
      <x:c r="M4162" s="0">
        <x:f>'Historical Trades'!M4162</x:f>
      </x:c>
      <x:c r="N4162" s="0">
        <x:f>CLEAN('Historical Trades'!O4162)</x:f>
      </x:c>
      <x:c r="P4162" s="14">
        <x:f>IF(G4162="sell",M4162,-M4162)</x:f>
      </x:c>
      <x:c r="Q4162" s="14">
        <x:f>VLOOKUP(N4162,'Currency Rates'!$A$3:$C$32,3,0)</x:f>
      </x:c>
      <x:c r="R4162" s="0">
        <x:f>IF(A4162="SPUS",0,IF(A4162="FWD",0,P4162/Q4162))</x:f>
      </x:c>
    </x:row>
    <x:row r="4163" spans="1:19" x14ac:dyDescent="0.3">
      <x:c r="A4163" s="0">
        <x:f>'Historical Trades'!A4163</x:f>
      </x:c>
      <x:c r="B4163" s="0">
        <x:f>'Historical Trades'!B4163</x:f>
      </x:c>
      <x:c r="C4163" s="23">
        <x:f>'Historical Trades'!C4163</x:f>
      </x:c>
      <x:c r="D4163" s="0">
        <x:f>'Historical Trades'!D4163</x:f>
      </x:c>
      <x:c r="E4163" s="23">
        <x:f>'Historical Trades'!E4163</x:f>
      </x:c>
      <x:c r="F4163" s="0">
        <x:f>'Historical Trades'!F4163</x:f>
      </x:c>
      <x:c r="G4163" s="0">
        <x:f>'Historical Trades'!G4163</x:f>
      </x:c>
      <x:c r="H4163" s="0">
        <x:f>'Historical Trades'!H4163</x:f>
      </x:c>
      <x:c r="I4163" s="0">
        <x:f>'Historical Trades'!I4163</x:f>
      </x:c>
      <x:c r="J4163" s="0">
        <x:f>'Historical Trades'!J4163</x:f>
      </x:c>
      <x:c r="K4163" s="0">
        <x:f>'Historical Trades'!K4163</x:f>
      </x:c>
      <x:c r="L4163" s="0">
        <x:f>'Historical Trades'!L4163</x:f>
      </x:c>
      <x:c r="M4163" s="0">
        <x:f>'Historical Trades'!M4163</x:f>
      </x:c>
      <x:c r="N4163" s="0">
        <x:f>CLEAN('Historical Trades'!O4163)</x:f>
      </x:c>
      <x:c r="P4163" s="14">
        <x:f>IF(G4163="sell",M4163,-M4163)</x:f>
      </x:c>
      <x:c r="Q4163" s="14">
        <x:f>VLOOKUP(N4163,'Currency Rates'!$A$3:$C$32,3,0)</x:f>
      </x:c>
      <x:c r="R4163" s="0">
        <x:f>IF(A4163="SPUS",0,IF(A4163="FWD",0,P4163/Q4163))</x:f>
      </x:c>
    </x:row>
    <x:row r="4164" spans="1:19" x14ac:dyDescent="0.3">
      <x:c r="A4164" s="0">
        <x:f>'Historical Trades'!A4164</x:f>
      </x:c>
      <x:c r="B4164" s="0">
        <x:f>'Historical Trades'!B4164</x:f>
      </x:c>
      <x:c r="C4164" s="23">
        <x:f>'Historical Trades'!C4164</x:f>
      </x:c>
      <x:c r="D4164" s="0">
        <x:f>'Historical Trades'!D4164</x:f>
      </x:c>
      <x:c r="E4164" s="23">
        <x:f>'Historical Trades'!E4164</x:f>
      </x:c>
      <x:c r="F4164" s="0">
        <x:f>'Historical Trades'!F4164</x:f>
      </x:c>
      <x:c r="G4164" s="0">
        <x:f>'Historical Trades'!G4164</x:f>
      </x:c>
      <x:c r="H4164" s="0">
        <x:f>'Historical Trades'!H4164</x:f>
      </x:c>
      <x:c r="I4164" s="0">
        <x:f>'Historical Trades'!I4164</x:f>
      </x:c>
      <x:c r="J4164" s="0">
        <x:f>'Historical Trades'!J4164</x:f>
      </x:c>
      <x:c r="K4164" s="0">
        <x:f>'Historical Trades'!K4164</x:f>
      </x:c>
      <x:c r="L4164" s="0">
        <x:f>'Historical Trades'!L4164</x:f>
      </x:c>
      <x:c r="M4164" s="0">
        <x:f>'Historical Trades'!M4164</x:f>
      </x:c>
      <x:c r="N4164" s="0">
        <x:f>CLEAN('Historical Trades'!O4164)</x:f>
      </x:c>
      <x:c r="P4164" s="14">
        <x:f>IF(G4164="sell",M4164,-M4164)</x:f>
      </x:c>
      <x:c r="Q4164" s="14">
        <x:f>VLOOKUP(N4164,'Currency Rates'!$A$3:$C$32,3,0)</x:f>
      </x:c>
      <x:c r="R4164" s="0">
        <x:f>IF(A4164="SPUS",0,IF(A4164="FWD",0,P4164/Q4164))</x:f>
      </x:c>
    </x:row>
    <x:row r="4165" spans="1:19" x14ac:dyDescent="0.3">
      <x:c r="A4165" s="0">
        <x:f>'Historical Trades'!A4165</x:f>
      </x:c>
      <x:c r="B4165" s="0">
        <x:f>'Historical Trades'!B4165</x:f>
      </x:c>
      <x:c r="C4165" s="23">
        <x:f>'Historical Trades'!C4165</x:f>
      </x:c>
      <x:c r="D4165" s="0">
        <x:f>'Historical Trades'!D4165</x:f>
      </x:c>
      <x:c r="E4165" s="23">
        <x:f>'Historical Trades'!E4165</x:f>
      </x:c>
      <x:c r="F4165" s="0">
        <x:f>'Historical Trades'!F4165</x:f>
      </x:c>
      <x:c r="G4165" s="0">
        <x:f>'Historical Trades'!G4165</x:f>
      </x:c>
      <x:c r="H4165" s="0">
        <x:f>'Historical Trades'!H4165</x:f>
      </x:c>
      <x:c r="I4165" s="0">
        <x:f>'Historical Trades'!I4165</x:f>
      </x:c>
      <x:c r="J4165" s="0">
        <x:f>'Historical Trades'!J4165</x:f>
      </x:c>
      <x:c r="K4165" s="0">
        <x:f>'Historical Trades'!K4165</x:f>
      </x:c>
      <x:c r="L4165" s="0">
        <x:f>'Historical Trades'!L4165</x:f>
      </x:c>
      <x:c r="M4165" s="0">
        <x:f>'Historical Trades'!M4165</x:f>
      </x:c>
      <x:c r="N4165" s="0">
        <x:f>CLEAN('Historical Trades'!O4165)</x:f>
      </x:c>
      <x:c r="P4165" s="14">
        <x:f>IF(G4165="sell",M4165,-M4165)</x:f>
      </x:c>
      <x:c r="Q4165" s="14">
        <x:f>VLOOKUP(N4165,'Currency Rates'!$A$3:$C$32,3,0)</x:f>
      </x:c>
      <x:c r="R4165" s="0">
        <x:f>IF(A4165="SPUS",0,IF(A4165="FWD",0,P4165/Q4165))</x:f>
      </x:c>
    </x:row>
    <x:row r="4166" spans="1:19" x14ac:dyDescent="0.3">
      <x:c r="A4166" s="0">
        <x:f>'Historical Trades'!A4166</x:f>
      </x:c>
      <x:c r="B4166" s="0">
        <x:f>'Historical Trades'!B4166</x:f>
      </x:c>
      <x:c r="C4166" s="23">
        <x:f>'Historical Trades'!C4166</x:f>
      </x:c>
      <x:c r="D4166" s="0">
        <x:f>'Historical Trades'!D4166</x:f>
      </x:c>
      <x:c r="E4166" s="23">
        <x:f>'Historical Trades'!E4166</x:f>
      </x:c>
      <x:c r="F4166" s="0">
        <x:f>'Historical Trades'!F4166</x:f>
      </x:c>
      <x:c r="G4166" s="0">
        <x:f>'Historical Trades'!G4166</x:f>
      </x:c>
      <x:c r="H4166" s="0">
        <x:f>'Historical Trades'!H4166</x:f>
      </x:c>
      <x:c r="I4166" s="0">
        <x:f>'Historical Trades'!I4166</x:f>
      </x:c>
      <x:c r="J4166" s="0">
        <x:f>'Historical Trades'!J4166</x:f>
      </x:c>
      <x:c r="K4166" s="0">
        <x:f>'Historical Trades'!K4166</x:f>
      </x:c>
      <x:c r="L4166" s="0">
        <x:f>'Historical Trades'!L4166</x:f>
      </x:c>
      <x:c r="M4166" s="0">
        <x:f>'Historical Trades'!M4166</x:f>
      </x:c>
      <x:c r="N4166" s="0">
        <x:f>CLEAN('Historical Trades'!O4166)</x:f>
      </x:c>
      <x:c r="P4166" s="14">
        <x:f>IF(G4166="sell",M4166,-M4166)</x:f>
      </x:c>
      <x:c r="Q4166" s="14">
        <x:f>VLOOKUP(N4166,'Currency Rates'!$A$3:$C$32,3,0)</x:f>
      </x:c>
      <x:c r="R4166" s="0">
        <x:f>IF(A4166="SPUS",0,IF(A4166="FWD",0,P4166/Q4166))</x:f>
      </x:c>
    </x:row>
    <x:row r="4167" spans="1:19" x14ac:dyDescent="0.3">
      <x:c r="A4167" s="0">
        <x:f>'Historical Trades'!A4167</x:f>
      </x:c>
      <x:c r="B4167" s="0">
        <x:f>'Historical Trades'!B4167</x:f>
      </x:c>
      <x:c r="C4167" s="23">
        <x:f>'Historical Trades'!C4167</x:f>
      </x:c>
      <x:c r="D4167" s="0">
        <x:f>'Historical Trades'!D4167</x:f>
      </x:c>
      <x:c r="E4167" s="23">
        <x:f>'Historical Trades'!E4167</x:f>
      </x:c>
      <x:c r="F4167" s="0">
        <x:f>'Historical Trades'!F4167</x:f>
      </x:c>
      <x:c r="G4167" s="0">
        <x:f>'Historical Trades'!G4167</x:f>
      </x:c>
      <x:c r="H4167" s="0">
        <x:f>'Historical Trades'!H4167</x:f>
      </x:c>
      <x:c r="I4167" s="0">
        <x:f>'Historical Trades'!I4167</x:f>
      </x:c>
      <x:c r="J4167" s="0">
        <x:f>'Historical Trades'!J4167</x:f>
      </x:c>
      <x:c r="K4167" s="0">
        <x:f>'Historical Trades'!K4167</x:f>
      </x:c>
      <x:c r="L4167" s="0">
        <x:f>'Historical Trades'!L4167</x:f>
      </x:c>
      <x:c r="M4167" s="0">
        <x:f>'Historical Trades'!M4167</x:f>
      </x:c>
      <x:c r="N4167" s="0">
        <x:f>CLEAN('Historical Trades'!O4167)</x:f>
      </x:c>
      <x:c r="P4167" s="14">
        <x:f>IF(G4167="sell",M4167,-M4167)</x:f>
      </x:c>
      <x:c r="Q4167" s="14">
        <x:f>VLOOKUP(N4167,'Currency Rates'!$A$3:$C$32,3,0)</x:f>
      </x:c>
      <x:c r="R4167" s="0">
        <x:f>IF(A4167="SPUS",0,IF(A4167="FWD",0,P4167/Q4167))</x:f>
      </x:c>
    </x:row>
    <x:row r="4168" spans="1:19" x14ac:dyDescent="0.3">
      <x:c r="A4168" s="0">
        <x:f>'Historical Trades'!A4168</x:f>
      </x:c>
      <x:c r="B4168" s="0">
        <x:f>'Historical Trades'!B4168</x:f>
      </x:c>
      <x:c r="C4168" s="23">
        <x:f>'Historical Trades'!C4168</x:f>
      </x:c>
      <x:c r="D4168" s="0">
        <x:f>'Historical Trades'!D4168</x:f>
      </x:c>
      <x:c r="E4168" s="23">
        <x:f>'Historical Trades'!E4168</x:f>
      </x:c>
      <x:c r="F4168" s="0">
        <x:f>'Historical Trades'!F4168</x:f>
      </x:c>
      <x:c r="G4168" s="0">
        <x:f>'Historical Trades'!G4168</x:f>
      </x:c>
      <x:c r="H4168" s="0">
        <x:f>'Historical Trades'!H4168</x:f>
      </x:c>
      <x:c r="I4168" s="0">
        <x:f>'Historical Trades'!I4168</x:f>
      </x:c>
      <x:c r="J4168" s="0">
        <x:f>'Historical Trades'!J4168</x:f>
      </x:c>
      <x:c r="K4168" s="0">
        <x:f>'Historical Trades'!K4168</x:f>
      </x:c>
      <x:c r="L4168" s="0">
        <x:f>'Historical Trades'!L4168</x:f>
      </x:c>
      <x:c r="M4168" s="0">
        <x:f>'Historical Trades'!M4168</x:f>
      </x:c>
      <x:c r="N4168" s="0">
        <x:f>CLEAN('Historical Trades'!O4168)</x:f>
      </x:c>
      <x:c r="P4168" s="14">
        <x:f>IF(G4168="sell",M4168,-M4168)</x:f>
      </x:c>
      <x:c r="Q4168" s="14">
        <x:f>VLOOKUP(N4168,'Currency Rates'!$A$3:$C$32,3,0)</x:f>
      </x:c>
      <x:c r="R4168" s="0">
        <x:f>IF(A4168="SPUS",0,IF(A4168="FWD",0,P4168/Q4168))</x:f>
      </x:c>
    </x:row>
    <x:row r="4169" spans="1:19" x14ac:dyDescent="0.3">
      <x:c r="A4169" s="0">
        <x:f>'Historical Trades'!A4169</x:f>
      </x:c>
      <x:c r="B4169" s="0">
        <x:f>'Historical Trades'!B4169</x:f>
      </x:c>
      <x:c r="C4169" s="23">
        <x:f>'Historical Trades'!C4169</x:f>
      </x:c>
      <x:c r="D4169" s="0">
        <x:f>'Historical Trades'!D4169</x:f>
      </x:c>
      <x:c r="E4169" s="23">
        <x:f>'Historical Trades'!E4169</x:f>
      </x:c>
      <x:c r="F4169" s="0">
        <x:f>'Historical Trades'!F4169</x:f>
      </x:c>
      <x:c r="G4169" s="0">
        <x:f>'Historical Trades'!G4169</x:f>
      </x:c>
      <x:c r="H4169" s="0">
        <x:f>'Historical Trades'!H4169</x:f>
      </x:c>
      <x:c r="I4169" s="0">
        <x:f>'Historical Trades'!I4169</x:f>
      </x:c>
      <x:c r="J4169" s="0">
        <x:f>'Historical Trades'!J4169</x:f>
      </x:c>
      <x:c r="K4169" s="0">
        <x:f>'Historical Trades'!K4169</x:f>
      </x:c>
      <x:c r="L4169" s="0">
        <x:f>'Historical Trades'!L4169</x:f>
      </x:c>
      <x:c r="M4169" s="0">
        <x:f>'Historical Trades'!M4169</x:f>
      </x:c>
      <x:c r="N4169" s="0">
        <x:f>CLEAN('Historical Trades'!O4169)</x:f>
      </x:c>
      <x:c r="P4169" s="14">
        <x:f>IF(G4169="sell",M4169,-M4169)</x:f>
      </x:c>
      <x:c r="Q4169" s="14">
        <x:f>VLOOKUP(N4169,'Currency Rates'!$A$3:$C$32,3,0)</x:f>
      </x:c>
      <x:c r="R4169" s="0">
        <x:f>IF(A4169="SPUS",0,IF(A4169="FWD",0,P4169/Q4169))</x:f>
      </x:c>
    </x:row>
    <x:row r="4170" spans="1:19" x14ac:dyDescent="0.3">
      <x:c r="A4170" s="0">
        <x:f>'Historical Trades'!A4170</x:f>
      </x:c>
      <x:c r="B4170" s="0">
        <x:f>'Historical Trades'!B4170</x:f>
      </x:c>
      <x:c r="C4170" s="23">
        <x:f>'Historical Trades'!C4170</x:f>
      </x:c>
      <x:c r="D4170" s="0">
        <x:f>'Historical Trades'!D4170</x:f>
      </x:c>
      <x:c r="E4170" s="23">
        <x:f>'Historical Trades'!E4170</x:f>
      </x:c>
      <x:c r="F4170" s="0">
        <x:f>'Historical Trades'!F4170</x:f>
      </x:c>
      <x:c r="G4170" s="0">
        <x:f>'Historical Trades'!G4170</x:f>
      </x:c>
      <x:c r="H4170" s="0">
        <x:f>'Historical Trades'!H4170</x:f>
      </x:c>
      <x:c r="I4170" s="0">
        <x:f>'Historical Trades'!I4170</x:f>
      </x:c>
      <x:c r="J4170" s="0">
        <x:f>'Historical Trades'!J4170</x:f>
      </x:c>
      <x:c r="K4170" s="0">
        <x:f>'Historical Trades'!K4170</x:f>
      </x:c>
      <x:c r="L4170" s="0">
        <x:f>'Historical Trades'!L4170</x:f>
      </x:c>
      <x:c r="M4170" s="0">
        <x:f>'Historical Trades'!M4170</x:f>
      </x:c>
      <x:c r="N4170" s="0">
        <x:f>CLEAN('Historical Trades'!O4170)</x:f>
      </x:c>
      <x:c r="P4170" s="14">
        <x:f>IF(G4170="sell",M4170,-M4170)</x:f>
      </x:c>
      <x:c r="Q4170" s="14">
        <x:f>VLOOKUP(N4170,'Currency Rates'!$A$3:$C$32,3,0)</x:f>
      </x:c>
      <x:c r="R4170" s="0">
        <x:f>IF(A4170="SPUS",0,IF(A4170="FWD",0,P4170/Q4170))</x:f>
      </x:c>
    </x:row>
    <x:row r="4171" spans="1:19" x14ac:dyDescent="0.3">
      <x:c r="A4171" s="0">
        <x:f>'Historical Trades'!A4171</x:f>
      </x:c>
      <x:c r="B4171" s="0">
        <x:f>'Historical Trades'!B4171</x:f>
      </x:c>
      <x:c r="C4171" s="23">
        <x:f>'Historical Trades'!C4171</x:f>
      </x:c>
      <x:c r="D4171" s="0">
        <x:f>'Historical Trades'!D4171</x:f>
      </x:c>
      <x:c r="E4171" s="23">
        <x:f>'Historical Trades'!E4171</x:f>
      </x:c>
      <x:c r="F4171" s="0">
        <x:f>'Historical Trades'!F4171</x:f>
      </x:c>
      <x:c r="G4171" s="0">
        <x:f>'Historical Trades'!G4171</x:f>
      </x:c>
      <x:c r="H4171" s="0">
        <x:f>'Historical Trades'!H4171</x:f>
      </x:c>
      <x:c r="I4171" s="0">
        <x:f>'Historical Trades'!I4171</x:f>
      </x:c>
      <x:c r="J4171" s="0">
        <x:f>'Historical Trades'!J4171</x:f>
      </x:c>
      <x:c r="K4171" s="0">
        <x:f>'Historical Trades'!K4171</x:f>
      </x:c>
      <x:c r="L4171" s="0">
        <x:f>'Historical Trades'!L4171</x:f>
      </x:c>
      <x:c r="M4171" s="0">
        <x:f>'Historical Trades'!M4171</x:f>
      </x:c>
      <x:c r="N4171" s="0">
        <x:f>CLEAN('Historical Trades'!O4171)</x:f>
      </x:c>
      <x:c r="P4171" s="14">
        <x:f>IF(G4171="sell",M4171,-M4171)</x:f>
      </x:c>
      <x:c r="Q4171" s="14">
        <x:f>VLOOKUP(N4171,'Currency Rates'!$A$3:$C$32,3,0)</x:f>
      </x:c>
      <x:c r="R4171" s="0">
        <x:f>IF(A4171="SPUS",0,IF(A4171="FWD",0,P4171/Q4171))</x:f>
      </x:c>
    </x:row>
    <x:row r="4172" spans="1:19" x14ac:dyDescent="0.3">
      <x:c r="A4172" s="0">
        <x:f>'Historical Trades'!A4172</x:f>
      </x:c>
      <x:c r="B4172" s="0">
        <x:f>'Historical Trades'!B4172</x:f>
      </x:c>
      <x:c r="C4172" s="23">
        <x:f>'Historical Trades'!C4172</x:f>
      </x:c>
      <x:c r="D4172" s="0">
        <x:f>'Historical Trades'!D4172</x:f>
      </x:c>
      <x:c r="E4172" s="23">
        <x:f>'Historical Trades'!E4172</x:f>
      </x:c>
      <x:c r="F4172" s="0">
        <x:f>'Historical Trades'!F4172</x:f>
      </x:c>
      <x:c r="G4172" s="0">
        <x:f>'Historical Trades'!G4172</x:f>
      </x:c>
      <x:c r="H4172" s="0">
        <x:f>'Historical Trades'!H4172</x:f>
      </x:c>
      <x:c r="I4172" s="0">
        <x:f>'Historical Trades'!I4172</x:f>
      </x:c>
      <x:c r="J4172" s="0">
        <x:f>'Historical Trades'!J4172</x:f>
      </x:c>
      <x:c r="K4172" s="0">
        <x:f>'Historical Trades'!K4172</x:f>
      </x:c>
      <x:c r="L4172" s="0">
        <x:f>'Historical Trades'!L4172</x:f>
      </x:c>
      <x:c r="M4172" s="0">
        <x:f>'Historical Trades'!M4172</x:f>
      </x:c>
      <x:c r="N4172" s="0">
        <x:f>CLEAN('Historical Trades'!O4172)</x:f>
      </x:c>
      <x:c r="P4172" s="14">
        <x:f>IF(G4172="sell",M4172,-M4172)</x:f>
      </x:c>
      <x:c r="Q4172" s="14">
        <x:f>VLOOKUP(N4172,'Currency Rates'!$A$3:$C$32,3,0)</x:f>
      </x:c>
      <x:c r="R4172" s="0">
        <x:f>IF(A4172="SPUS",0,IF(A4172="FWD",0,P4172/Q4172))</x:f>
      </x:c>
    </x:row>
    <x:row r="4173" spans="1:19" x14ac:dyDescent="0.3">
      <x:c r="A4173" s="0">
        <x:f>'Historical Trades'!A4173</x:f>
      </x:c>
      <x:c r="B4173" s="0">
        <x:f>'Historical Trades'!B4173</x:f>
      </x:c>
      <x:c r="C4173" s="23">
        <x:f>'Historical Trades'!C4173</x:f>
      </x:c>
      <x:c r="D4173" s="0">
        <x:f>'Historical Trades'!D4173</x:f>
      </x:c>
      <x:c r="E4173" s="23">
        <x:f>'Historical Trades'!E4173</x:f>
      </x:c>
      <x:c r="F4173" s="0">
        <x:f>'Historical Trades'!F4173</x:f>
      </x:c>
      <x:c r="G4173" s="0">
        <x:f>'Historical Trades'!G4173</x:f>
      </x:c>
      <x:c r="H4173" s="0">
        <x:f>'Historical Trades'!H4173</x:f>
      </x:c>
      <x:c r="I4173" s="0">
        <x:f>'Historical Trades'!I4173</x:f>
      </x:c>
      <x:c r="J4173" s="0">
        <x:f>'Historical Trades'!J4173</x:f>
      </x:c>
      <x:c r="K4173" s="0">
        <x:f>'Historical Trades'!K4173</x:f>
      </x:c>
      <x:c r="L4173" s="0">
        <x:f>'Historical Trades'!L4173</x:f>
      </x:c>
      <x:c r="M4173" s="0">
        <x:f>'Historical Trades'!M4173</x:f>
      </x:c>
      <x:c r="N4173" s="0">
        <x:f>CLEAN('Historical Trades'!O4173)</x:f>
      </x:c>
      <x:c r="P4173" s="14">
        <x:f>IF(G4173="sell",M4173,-M4173)</x:f>
      </x:c>
      <x:c r="Q4173" s="14">
        <x:f>VLOOKUP(N4173,'Currency Rates'!$A$3:$C$32,3,0)</x:f>
      </x:c>
      <x:c r="R4173" s="0">
        <x:f>IF(A4173="SPUS",0,IF(A4173="FWD",0,P4173/Q4173))</x:f>
      </x:c>
    </x:row>
    <x:row r="4174" spans="1:19" x14ac:dyDescent="0.3">
      <x:c r="A4174" s="0">
        <x:f>'Historical Trades'!A4174</x:f>
      </x:c>
      <x:c r="B4174" s="0">
        <x:f>'Historical Trades'!B4174</x:f>
      </x:c>
      <x:c r="C4174" s="23">
        <x:f>'Historical Trades'!C4174</x:f>
      </x:c>
      <x:c r="D4174" s="0">
        <x:f>'Historical Trades'!D4174</x:f>
      </x:c>
      <x:c r="E4174" s="23">
        <x:f>'Historical Trades'!E4174</x:f>
      </x:c>
      <x:c r="F4174" s="0">
        <x:f>'Historical Trades'!F4174</x:f>
      </x:c>
      <x:c r="G4174" s="0">
        <x:f>'Historical Trades'!G4174</x:f>
      </x:c>
      <x:c r="H4174" s="0">
        <x:f>'Historical Trades'!H4174</x:f>
      </x:c>
      <x:c r="I4174" s="0">
        <x:f>'Historical Trades'!I4174</x:f>
      </x:c>
      <x:c r="J4174" s="0">
        <x:f>'Historical Trades'!J4174</x:f>
      </x:c>
      <x:c r="K4174" s="0">
        <x:f>'Historical Trades'!K4174</x:f>
      </x:c>
      <x:c r="L4174" s="0">
        <x:f>'Historical Trades'!L4174</x:f>
      </x:c>
      <x:c r="M4174" s="0">
        <x:f>'Historical Trades'!M4174</x:f>
      </x:c>
      <x:c r="N4174" s="0">
        <x:f>CLEAN('Historical Trades'!O4174)</x:f>
      </x:c>
      <x:c r="P4174" s="14">
        <x:f>IF(G4174="sell",M4174,-M4174)</x:f>
      </x:c>
      <x:c r="Q4174" s="14">
        <x:f>VLOOKUP(N4174,'Currency Rates'!$A$3:$C$32,3,0)</x:f>
      </x:c>
      <x:c r="R4174" s="0">
        <x:f>IF(A4174="SPUS",0,IF(A4174="FWD",0,P4174/Q4174))</x:f>
      </x:c>
    </x:row>
    <x:row r="4175" spans="1:19" x14ac:dyDescent="0.3">
      <x:c r="A4175" s="0">
        <x:f>'Historical Trades'!A4175</x:f>
      </x:c>
      <x:c r="B4175" s="0">
        <x:f>'Historical Trades'!B4175</x:f>
      </x:c>
      <x:c r="C4175" s="23">
        <x:f>'Historical Trades'!C4175</x:f>
      </x:c>
      <x:c r="D4175" s="0">
        <x:f>'Historical Trades'!D4175</x:f>
      </x:c>
      <x:c r="E4175" s="23">
        <x:f>'Historical Trades'!E4175</x:f>
      </x:c>
      <x:c r="F4175" s="0">
        <x:f>'Historical Trades'!F4175</x:f>
      </x:c>
      <x:c r="G4175" s="0">
        <x:f>'Historical Trades'!G4175</x:f>
      </x:c>
      <x:c r="H4175" s="0">
        <x:f>'Historical Trades'!H4175</x:f>
      </x:c>
      <x:c r="I4175" s="0">
        <x:f>'Historical Trades'!I4175</x:f>
      </x:c>
      <x:c r="J4175" s="0">
        <x:f>'Historical Trades'!J4175</x:f>
      </x:c>
      <x:c r="K4175" s="0">
        <x:f>'Historical Trades'!K4175</x:f>
      </x:c>
      <x:c r="L4175" s="0">
        <x:f>'Historical Trades'!L4175</x:f>
      </x:c>
      <x:c r="M4175" s="0">
        <x:f>'Historical Trades'!M4175</x:f>
      </x:c>
      <x:c r="N4175" s="0">
        <x:f>CLEAN('Historical Trades'!O4175)</x:f>
      </x:c>
      <x:c r="P4175" s="14">
        <x:f>IF(G4175="sell",M4175,-M4175)</x:f>
      </x:c>
      <x:c r="Q4175" s="14">
        <x:f>VLOOKUP(N4175,'Currency Rates'!$A$3:$C$32,3,0)</x:f>
      </x:c>
      <x:c r="R4175" s="0">
        <x:f>IF(A4175="SPUS",0,IF(A4175="FWD",0,P4175/Q4175))</x:f>
      </x:c>
    </x:row>
    <x:row r="4176" spans="1:19" x14ac:dyDescent="0.3">
      <x:c r="A4176" s="0">
        <x:f>'Historical Trades'!A4176</x:f>
      </x:c>
      <x:c r="B4176" s="0">
        <x:f>'Historical Trades'!B4176</x:f>
      </x:c>
      <x:c r="C4176" s="23">
        <x:f>'Historical Trades'!C4176</x:f>
      </x:c>
      <x:c r="D4176" s="0">
        <x:f>'Historical Trades'!D4176</x:f>
      </x:c>
      <x:c r="E4176" s="23">
        <x:f>'Historical Trades'!E4176</x:f>
      </x:c>
      <x:c r="F4176" s="0">
        <x:f>'Historical Trades'!F4176</x:f>
      </x:c>
      <x:c r="G4176" s="0">
        <x:f>'Historical Trades'!G4176</x:f>
      </x:c>
      <x:c r="H4176" s="0">
        <x:f>'Historical Trades'!H4176</x:f>
      </x:c>
      <x:c r="I4176" s="0">
        <x:f>'Historical Trades'!I4176</x:f>
      </x:c>
      <x:c r="J4176" s="0">
        <x:f>'Historical Trades'!J4176</x:f>
      </x:c>
      <x:c r="K4176" s="0">
        <x:f>'Historical Trades'!K4176</x:f>
      </x:c>
      <x:c r="L4176" s="0">
        <x:f>'Historical Trades'!L4176</x:f>
      </x:c>
      <x:c r="M4176" s="0">
        <x:f>'Historical Trades'!M4176</x:f>
      </x:c>
      <x:c r="N4176" s="0">
        <x:f>CLEAN('Historical Trades'!O4176)</x:f>
      </x:c>
      <x:c r="P4176" s="14">
        <x:f>IF(G4176="sell",M4176,-M4176)</x:f>
      </x:c>
      <x:c r="Q4176" s="14">
        <x:f>VLOOKUP(N4176,'Currency Rates'!$A$3:$C$32,3,0)</x:f>
      </x:c>
      <x:c r="R4176" s="0">
        <x:f>IF(A4176="SPUS",0,IF(A4176="FWD",0,P4176/Q4176))</x:f>
      </x:c>
    </x:row>
    <x:row r="4177" spans="1:19" x14ac:dyDescent="0.3">
      <x:c r="A4177" s="0">
        <x:f>'Historical Trades'!A4177</x:f>
      </x:c>
      <x:c r="B4177" s="0">
        <x:f>'Historical Trades'!B4177</x:f>
      </x:c>
      <x:c r="C4177" s="23">
        <x:f>'Historical Trades'!C4177</x:f>
      </x:c>
      <x:c r="D4177" s="0">
        <x:f>'Historical Trades'!D4177</x:f>
      </x:c>
      <x:c r="E4177" s="23">
        <x:f>'Historical Trades'!E4177</x:f>
      </x:c>
      <x:c r="F4177" s="0">
        <x:f>'Historical Trades'!F4177</x:f>
      </x:c>
      <x:c r="G4177" s="0">
        <x:f>'Historical Trades'!G4177</x:f>
      </x:c>
      <x:c r="H4177" s="0">
        <x:f>'Historical Trades'!H4177</x:f>
      </x:c>
      <x:c r="I4177" s="0">
        <x:f>'Historical Trades'!I4177</x:f>
      </x:c>
      <x:c r="J4177" s="0">
        <x:f>'Historical Trades'!J4177</x:f>
      </x:c>
      <x:c r="K4177" s="0">
        <x:f>'Historical Trades'!K4177</x:f>
      </x:c>
      <x:c r="L4177" s="0">
        <x:f>'Historical Trades'!L4177</x:f>
      </x:c>
      <x:c r="M4177" s="0">
        <x:f>'Historical Trades'!M4177</x:f>
      </x:c>
      <x:c r="N4177" s="0">
        <x:f>CLEAN('Historical Trades'!O4177)</x:f>
      </x:c>
      <x:c r="P4177" s="14">
        <x:f>IF(G4177="sell",M4177,-M4177)</x:f>
      </x:c>
      <x:c r="Q4177" s="14">
        <x:f>VLOOKUP(N4177,'Currency Rates'!$A$3:$C$32,3,0)</x:f>
      </x:c>
      <x:c r="R4177" s="0">
        <x:f>IF(A4177="SPUS",0,IF(A4177="FWD",0,P4177/Q4177))</x:f>
      </x:c>
    </x:row>
    <x:row r="4178" spans="1:19" x14ac:dyDescent="0.3">
      <x:c r="A4178" s="0">
        <x:f>'Historical Trades'!A4178</x:f>
      </x:c>
      <x:c r="B4178" s="0">
        <x:f>'Historical Trades'!B4178</x:f>
      </x:c>
      <x:c r="C4178" s="23">
        <x:f>'Historical Trades'!C4178</x:f>
      </x:c>
      <x:c r="D4178" s="0">
        <x:f>'Historical Trades'!D4178</x:f>
      </x:c>
      <x:c r="E4178" s="23">
        <x:f>'Historical Trades'!E4178</x:f>
      </x:c>
      <x:c r="F4178" s="0">
        <x:f>'Historical Trades'!F4178</x:f>
      </x:c>
      <x:c r="G4178" s="0">
        <x:f>'Historical Trades'!G4178</x:f>
      </x:c>
      <x:c r="H4178" s="0">
        <x:f>'Historical Trades'!H4178</x:f>
      </x:c>
      <x:c r="I4178" s="0">
        <x:f>'Historical Trades'!I4178</x:f>
      </x:c>
      <x:c r="J4178" s="0">
        <x:f>'Historical Trades'!J4178</x:f>
      </x:c>
      <x:c r="K4178" s="0">
        <x:f>'Historical Trades'!K4178</x:f>
      </x:c>
      <x:c r="L4178" s="0">
        <x:f>'Historical Trades'!L4178</x:f>
      </x:c>
      <x:c r="M4178" s="0">
        <x:f>'Historical Trades'!M4178</x:f>
      </x:c>
      <x:c r="N4178" s="0">
        <x:f>CLEAN('Historical Trades'!O4178)</x:f>
      </x:c>
      <x:c r="P4178" s="14">
        <x:f>IF(G4178="sell",M4178,-M4178)</x:f>
      </x:c>
      <x:c r="Q4178" s="14">
        <x:f>VLOOKUP(N4178,'Currency Rates'!$A$3:$C$32,3,0)</x:f>
      </x:c>
      <x:c r="R4178" s="0">
        <x:f>IF(A4178="SPUS",0,IF(A4178="FWD",0,P4178/Q4178))</x:f>
      </x:c>
    </x:row>
    <x:row r="4179" spans="1:19" x14ac:dyDescent="0.3">
      <x:c r="A4179" s="0">
        <x:f>'Historical Trades'!A4179</x:f>
      </x:c>
      <x:c r="B4179" s="0">
        <x:f>'Historical Trades'!B4179</x:f>
      </x:c>
      <x:c r="C4179" s="23">
        <x:f>'Historical Trades'!C4179</x:f>
      </x:c>
      <x:c r="D4179" s="0">
        <x:f>'Historical Trades'!D4179</x:f>
      </x:c>
      <x:c r="E4179" s="23">
        <x:f>'Historical Trades'!E4179</x:f>
      </x:c>
      <x:c r="F4179" s="0">
        <x:f>'Historical Trades'!F4179</x:f>
      </x:c>
      <x:c r="G4179" s="0">
        <x:f>'Historical Trades'!G4179</x:f>
      </x:c>
      <x:c r="H4179" s="0">
        <x:f>'Historical Trades'!H4179</x:f>
      </x:c>
      <x:c r="I4179" s="0">
        <x:f>'Historical Trades'!I4179</x:f>
      </x:c>
      <x:c r="J4179" s="0">
        <x:f>'Historical Trades'!J4179</x:f>
      </x:c>
      <x:c r="K4179" s="0">
        <x:f>'Historical Trades'!K4179</x:f>
      </x:c>
      <x:c r="L4179" s="0">
        <x:f>'Historical Trades'!L4179</x:f>
      </x:c>
      <x:c r="M4179" s="0">
        <x:f>'Historical Trades'!M4179</x:f>
      </x:c>
      <x:c r="N4179" s="0">
        <x:f>CLEAN('Historical Trades'!O4179)</x:f>
      </x:c>
      <x:c r="P4179" s="14">
        <x:f>IF(G4179="sell",M4179,-M4179)</x:f>
      </x:c>
      <x:c r="Q4179" s="14">
        <x:f>VLOOKUP(N4179,'Currency Rates'!$A$3:$C$32,3,0)</x:f>
      </x:c>
      <x:c r="R4179" s="0">
        <x:f>IF(A4179="SPUS",0,IF(A4179="FWD",0,P4179/Q4179))</x:f>
      </x:c>
    </x:row>
    <x:row r="4180" spans="1:19" x14ac:dyDescent="0.3">
      <x:c r="A4180" s="0">
        <x:f>'Historical Trades'!A4180</x:f>
      </x:c>
      <x:c r="B4180" s="0">
        <x:f>'Historical Trades'!B4180</x:f>
      </x:c>
      <x:c r="C4180" s="23">
        <x:f>'Historical Trades'!C4180</x:f>
      </x:c>
      <x:c r="D4180" s="0">
        <x:f>'Historical Trades'!D4180</x:f>
      </x:c>
      <x:c r="E4180" s="23">
        <x:f>'Historical Trades'!E4180</x:f>
      </x:c>
      <x:c r="F4180" s="0">
        <x:f>'Historical Trades'!F4180</x:f>
      </x:c>
      <x:c r="G4180" s="0">
        <x:f>'Historical Trades'!G4180</x:f>
      </x:c>
      <x:c r="H4180" s="0">
        <x:f>'Historical Trades'!H4180</x:f>
      </x:c>
      <x:c r="I4180" s="0">
        <x:f>'Historical Trades'!I4180</x:f>
      </x:c>
      <x:c r="J4180" s="0">
        <x:f>'Historical Trades'!J4180</x:f>
      </x:c>
      <x:c r="K4180" s="0">
        <x:f>'Historical Trades'!K4180</x:f>
      </x:c>
      <x:c r="L4180" s="0">
        <x:f>'Historical Trades'!L4180</x:f>
      </x:c>
      <x:c r="M4180" s="0">
        <x:f>'Historical Trades'!M4180</x:f>
      </x:c>
      <x:c r="N4180" s="0">
        <x:f>CLEAN('Historical Trades'!O4180)</x:f>
      </x:c>
      <x:c r="P4180" s="14">
        <x:f>IF(G4180="sell",M4180,-M4180)</x:f>
      </x:c>
      <x:c r="Q4180" s="14">
        <x:f>VLOOKUP(N4180,'Currency Rates'!$A$3:$C$32,3,0)</x:f>
      </x:c>
      <x:c r="R4180" s="0">
        <x:f>IF(A4180="SPUS",0,IF(A4180="FWD",0,P4180/Q4180))</x:f>
      </x:c>
    </x:row>
    <x:row r="4181" spans="1:19" x14ac:dyDescent="0.3">
      <x:c r="A4181" s="0">
        <x:f>'Historical Trades'!A4181</x:f>
      </x:c>
      <x:c r="B4181" s="0">
        <x:f>'Historical Trades'!B4181</x:f>
      </x:c>
      <x:c r="C4181" s="23">
        <x:f>'Historical Trades'!C4181</x:f>
      </x:c>
      <x:c r="D4181" s="0">
        <x:f>'Historical Trades'!D4181</x:f>
      </x:c>
      <x:c r="E4181" s="23">
        <x:f>'Historical Trades'!E4181</x:f>
      </x:c>
      <x:c r="F4181" s="0">
        <x:f>'Historical Trades'!F4181</x:f>
      </x:c>
      <x:c r="G4181" s="0">
        <x:f>'Historical Trades'!G4181</x:f>
      </x:c>
      <x:c r="H4181" s="0">
        <x:f>'Historical Trades'!H4181</x:f>
      </x:c>
      <x:c r="I4181" s="0">
        <x:f>'Historical Trades'!I4181</x:f>
      </x:c>
      <x:c r="J4181" s="0">
        <x:f>'Historical Trades'!J4181</x:f>
      </x:c>
      <x:c r="K4181" s="0">
        <x:f>'Historical Trades'!K4181</x:f>
      </x:c>
      <x:c r="L4181" s="0">
        <x:f>'Historical Trades'!L4181</x:f>
      </x:c>
      <x:c r="M4181" s="0">
        <x:f>'Historical Trades'!M4181</x:f>
      </x:c>
      <x:c r="N4181" s="0">
        <x:f>CLEAN('Historical Trades'!O4181)</x:f>
      </x:c>
      <x:c r="P4181" s="14">
        <x:f>IF(G4181="sell",M4181,-M4181)</x:f>
      </x:c>
      <x:c r="Q4181" s="14">
        <x:f>VLOOKUP(N4181,'Currency Rates'!$A$3:$C$32,3,0)</x:f>
      </x:c>
      <x:c r="R4181" s="0">
        <x:f>IF(A4181="SPUS",0,IF(A4181="FWD",0,P4181/Q4181))</x:f>
      </x:c>
    </x:row>
    <x:row r="4182" spans="1:19" x14ac:dyDescent="0.3">
      <x:c r="A4182" s="0">
        <x:f>'Historical Trades'!A4182</x:f>
      </x:c>
      <x:c r="B4182" s="0">
        <x:f>'Historical Trades'!B4182</x:f>
      </x:c>
      <x:c r="C4182" s="23">
        <x:f>'Historical Trades'!C4182</x:f>
      </x:c>
      <x:c r="D4182" s="0">
        <x:f>'Historical Trades'!D4182</x:f>
      </x:c>
      <x:c r="E4182" s="23">
        <x:f>'Historical Trades'!E4182</x:f>
      </x:c>
      <x:c r="F4182" s="0">
        <x:f>'Historical Trades'!F4182</x:f>
      </x:c>
      <x:c r="G4182" s="0">
        <x:f>'Historical Trades'!G4182</x:f>
      </x:c>
      <x:c r="H4182" s="0">
        <x:f>'Historical Trades'!H4182</x:f>
      </x:c>
      <x:c r="I4182" s="0">
        <x:f>'Historical Trades'!I4182</x:f>
      </x:c>
      <x:c r="J4182" s="0">
        <x:f>'Historical Trades'!J4182</x:f>
      </x:c>
      <x:c r="K4182" s="0">
        <x:f>'Historical Trades'!K4182</x:f>
      </x:c>
      <x:c r="L4182" s="0">
        <x:f>'Historical Trades'!L4182</x:f>
      </x:c>
      <x:c r="M4182" s="0">
        <x:f>'Historical Trades'!M4182</x:f>
      </x:c>
      <x:c r="N4182" s="0">
        <x:f>CLEAN('Historical Trades'!O4182)</x:f>
      </x:c>
      <x:c r="P4182" s="14">
        <x:f>IF(G4182="sell",M4182,-M4182)</x:f>
      </x:c>
      <x:c r="Q4182" s="14">
        <x:f>VLOOKUP(N4182,'Currency Rates'!$A$3:$C$32,3,0)</x:f>
      </x:c>
      <x:c r="R4182" s="0">
        <x:f>IF(A4182="SPUS",0,IF(A4182="FWD",0,P4182/Q4182))</x:f>
      </x:c>
    </x:row>
    <x:row r="4183" spans="1:19" x14ac:dyDescent="0.3">
      <x:c r="A4183" s="0">
        <x:f>'Historical Trades'!A4183</x:f>
      </x:c>
      <x:c r="B4183" s="0">
        <x:f>'Historical Trades'!B4183</x:f>
      </x:c>
      <x:c r="C4183" s="23">
        <x:f>'Historical Trades'!C4183</x:f>
      </x:c>
      <x:c r="D4183" s="0">
        <x:f>'Historical Trades'!D4183</x:f>
      </x:c>
      <x:c r="E4183" s="23">
        <x:f>'Historical Trades'!E4183</x:f>
      </x:c>
      <x:c r="F4183" s="0">
        <x:f>'Historical Trades'!F4183</x:f>
      </x:c>
      <x:c r="G4183" s="0">
        <x:f>'Historical Trades'!G4183</x:f>
      </x:c>
      <x:c r="H4183" s="0">
        <x:f>'Historical Trades'!H4183</x:f>
      </x:c>
      <x:c r="I4183" s="0">
        <x:f>'Historical Trades'!I4183</x:f>
      </x:c>
      <x:c r="J4183" s="0">
        <x:f>'Historical Trades'!J4183</x:f>
      </x:c>
      <x:c r="K4183" s="0">
        <x:f>'Historical Trades'!K4183</x:f>
      </x:c>
      <x:c r="L4183" s="0">
        <x:f>'Historical Trades'!L4183</x:f>
      </x:c>
      <x:c r="M4183" s="0">
        <x:f>'Historical Trades'!M4183</x:f>
      </x:c>
      <x:c r="N4183" s="0">
        <x:f>CLEAN('Historical Trades'!O4183)</x:f>
      </x:c>
      <x:c r="P4183" s="14">
        <x:f>IF(G4183="sell",M4183,-M4183)</x:f>
      </x:c>
      <x:c r="Q4183" s="14">
        <x:f>VLOOKUP(N4183,'Currency Rates'!$A$3:$C$32,3,0)</x:f>
      </x:c>
      <x:c r="R4183" s="0">
        <x:f>IF(A4183="SPUS",0,IF(A4183="FWD",0,P4183/Q4183))</x:f>
      </x:c>
    </x:row>
    <x:row r="4184" spans="1:19" x14ac:dyDescent="0.3">
      <x:c r="A4184" s="0">
        <x:f>'Historical Trades'!A4184</x:f>
      </x:c>
      <x:c r="B4184" s="0">
        <x:f>'Historical Trades'!B4184</x:f>
      </x:c>
      <x:c r="C4184" s="23">
        <x:f>'Historical Trades'!C4184</x:f>
      </x:c>
      <x:c r="D4184" s="0">
        <x:f>'Historical Trades'!D4184</x:f>
      </x:c>
      <x:c r="E4184" s="23">
        <x:f>'Historical Trades'!E4184</x:f>
      </x:c>
      <x:c r="F4184" s="0">
        <x:f>'Historical Trades'!F4184</x:f>
      </x:c>
      <x:c r="G4184" s="0">
        <x:f>'Historical Trades'!G4184</x:f>
      </x:c>
      <x:c r="H4184" s="0">
        <x:f>'Historical Trades'!H4184</x:f>
      </x:c>
      <x:c r="I4184" s="0">
        <x:f>'Historical Trades'!I4184</x:f>
      </x:c>
      <x:c r="J4184" s="0">
        <x:f>'Historical Trades'!J4184</x:f>
      </x:c>
      <x:c r="K4184" s="0">
        <x:f>'Historical Trades'!K4184</x:f>
      </x:c>
      <x:c r="L4184" s="0">
        <x:f>'Historical Trades'!L4184</x:f>
      </x:c>
      <x:c r="M4184" s="0">
        <x:f>'Historical Trades'!M4184</x:f>
      </x:c>
      <x:c r="N4184" s="0">
        <x:f>CLEAN('Historical Trades'!O4184)</x:f>
      </x:c>
      <x:c r="P4184" s="14">
        <x:f>IF(G4184="sell",M4184,-M4184)</x:f>
      </x:c>
      <x:c r="Q4184" s="14">
        <x:f>VLOOKUP(N4184,'Currency Rates'!$A$3:$C$32,3,0)</x:f>
      </x:c>
      <x:c r="R4184" s="0">
        <x:f>IF(A4184="SPUS",0,IF(A4184="FWD",0,P4184/Q4184))</x:f>
      </x:c>
    </x:row>
    <x:row r="4185" spans="1:19" x14ac:dyDescent="0.3">
      <x:c r="A4185" s="0">
        <x:f>'Historical Trades'!A4185</x:f>
      </x:c>
      <x:c r="B4185" s="0">
        <x:f>'Historical Trades'!B4185</x:f>
      </x:c>
      <x:c r="C4185" s="23">
        <x:f>'Historical Trades'!C4185</x:f>
      </x:c>
      <x:c r="D4185" s="0">
        <x:f>'Historical Trades'!D4185</x:f>
      </x:c>
      <x:c r="E4185" s="23">
        <x:f>'Historical Trades'!E4185</x:f>
      </x:c>
      <x:c r="F4185" s="0">
        <x:f>'Historical Trades'!F4185</x:f>
      </x:c>
      <x:c r="G4185" s="0">
        <x:f>'Historical Trades'!G4185</x:f>
      </x:c>
      <x:c r="H4185" s="0">
        <x:f>'Historical Trades'!H4185</x:f>
      </x:c>
      <x:c r="I4185" s="0">
        <x:f>'Historical Trades'!I4185</x:f>
      </x:c>
      <x:c r="J4185" s="0">
        <x:f>'Historical Trades'!J4185</x:f>
      </x:c>
      <x:c r="K4185" s="0">
        <x:f>'Historical Trades'!K4185</x:f>
      </x:c>
      <x:c r="L4185" s="0">
        <x:f>'Historical Trades'!L4185</x:f>
      </x:c>
      <x:c r="M4185" s="0">
        <x:f>'Historical Trades'!M4185</x:f>
      </x:c>
      <x:c r="N4185" s="0">
        <x:f>CLEAN('Historical Trades'!O4185)</x:f>
      </x:c>
      <x:c r="P4185" s="14">
        <x:f>IF(G4185="sell",M4185,-M4185)</x:f>
      </x:c>
      <x:c r="Q4185" s="14">
        <x:f>VLOOKUP(N4185,'Currency Rates'!$A$3:$C$32,3,0)</x:f>
      </x:c>
      <x:c r="R4185" s="0">
        <x:f>IF(A4185="SPUS",0,IF(A4185="FWD",0,P4185/Q4185))</x:f>
      </x:c>
    </x:row>
    <x:row r="4186" spans="1:19" x14ac:dyDescent="0.3">
      <x:c r="A4186" s="0">
        <x:f>'Historical Trades'!A4186</x:f>
      </x:c>
      <x:c r="B4186" s="0">
        <x:f>'Historical Trades'!B4186</x:f>
      </x:c>
      <x:c r="C4186" s="23">
        <x:f>'Historical Trades'!C4186</x:f>
      </x:c>
      <x:c r="D4186" s="0">
        <x:f>'Historical Trades'!D4186</x:f>
      </x:c>
      <x:c r="E4186" s="23">
        <x:f>'Historical Trades'!E4186</x:f>
      </x:c>
      <x:c r="F4186" s="0">
        <x:f>'Historical Trades'!F4186</x:f>
      </x:c>
      <x:c r="G4186" s="0">
        <x:f>'Historical Trades'!G4186</x:f>
      </x:c>
      <x:c r="H4186" s="0">
        <x:f>'Historical Trades'!H4186</x:f>
      </x:c>
      <x:c r="I4186" s="0">
        <x:f>'Historical Trades'!I4186</x:f>
      </x:c>
      <x:c r="J4186" s="0">
        <x:f>'Historical Trades'!J4186</x:f>
      </x:c>
      <x:c r="K4186" s="0">
        <x:f>'Historical Trades'!K4186</x:f>
      </x:c>
      <x:c r="L4186" s="0">
        <x:f>'Historical Trades'!L4186</x:f>
      </x:c>
      <x:c r="M4186" s="0">
        <x:f>'Historical Trades'!M4186</x:f>
      </x:c>
      <x:c r="N4186" s="0">
        <x:f>CLEAN('Historical Trades'!O4186)</x:f>
      </x:c>
      <x:c r="P4186" s="14">
        <x:f>IF(G4186="sell",M4186,-M4186)</x:f>
      </x:c>
      <x:c r="Q4186" s="14">
        <x:f>VLOOKUP(N4186,'Currency Rates'!$A$3:$C$32,3,0)</x:f>
      </x:c>
      <x:c r="R4186" s="0">
        <x:f>IF(A4186="SPUS",0,IF(A4186="FWD",0,P4186/Q4186))</x:f>
      </x:c>
    </x:row>
    <x:row r="4187" spans="1:19" x14ac:dyDescent="0.3">
      <x:c r="A4187" s="0">
        <x:f>'Historical Trades'!A4187</x:f>
      </x:c>
      <x:c r="B4187" s="0">
        <x:f>'Historical Trades'!B4187</x:f>
      </x:c>
      <x:c r="C4187" s="23">
        <x:f>'Historical Trades'!C4187</x:f>
      </x:c>
      <x:c r="D4187" s="0">
        <x:f>'Historical Trades'!D4187</x:f>
      </x:c>
      <x:c r="E4187" s="23">
        <x:f>'Historical Trades'!E4187</x:f>
      </x:c>
      <x:c r="F4187" s="0">
        <x:f>'Historical Trades'!F4187</x:f>
      </x:c>
      <x:c r="G4187" s="0">
        <x:f>'Historical Trades'!G4187</x:f>
      </x:c>
      <x:c r="H4187" s="0">
        <x:f>'Historical Trades'!H4187</x:f>
      </x:c>
      <x:c r="I4187" s="0">
        <x:f>'Historical Trades'!I4187</x:f>
      </x:c>
      <x:c r="J4187" s="0">
        <x:f>'Historical Trades'!J4187</x:f>
      </x:c>
      <x:c r="K4187" s="0">
        <x:f>'Historical Trades'!K4187</x:f>
      </x:c>
      <x:c r="L4187" s="0">
        <x:f>'Historical Trades'!L4187</x:f>
      </x:c>
      <x:c r="M4187" s="0">
        <x:f>'Historical Trades'!M4187</x:f>
      </x:c>
      <x:c r="N4187" s="0">
        <x:f>CLEAN('Historical Trades'!O4187)</x:f>
      </x:c>
      <x:c r="P4187" s="14">
        <x:f>IF(G4187="sell",M4187,-M4187)</x:f>
      </x:c>
      <x:c r="Q4187" s="14">
        <x:f>VLOOKUP(N4187,'Currency Rates'!$A$3:$C$32,3,0)</x:f>
      </x:c>
      <x:c r="R4187" s="0">
        <x:f>IF(A4187="SPUS",0,IF(A4187="FWD",0,P4187/Q4187))</x:f>
      </x:c>
    </x:row>
    <x:row r="4188" spans="1:19" x14ac:dyDescent="0.3">
      <x:c r="A4188" s="0">
        <x:f>'Historical Trades'!A4188</x:f>
      </x:c>
      <x:c r="B4188" s="0">
        <x:f>'Historical Trades'!B4188</x:f>
      </x:c>
      <x:c r="C4188" s="23">
        <x:f>'Historical Trades'!C4188</x:f>
      </x:c>
      <x:c r="D4188" s="0">
        <x:f>'Historical Trades'!D4188</x:f>
      </x:c>
      <x:c r="E4188" s="23">
        <x:f>'Historical Trades'!E4188</x:f>
      </x:c>
      <x:c r="F4188" s="0">
        <x:f>'Historical Trades'!F4188</x:f>
      </x:c>
      <x:c r="G4188" s="0">
        <x:f>'Historical Trades'!G4188</x:f>
      </x:c>
      <x:c r="H4188" s="0">
        <x:f>'Historical Trades'!H4188</x:f>
      </x:c>
      <x:c r="I4188" s="0">
        <x:f>'Historical Trades'!I4188</x:f>
      </x:c>
      <x:c r="J4188" s="0">
        <x:f>'Historical Trades'!J4188</x:f>
      </x:c>
      <x:c r="K4188" s="0">
        <x:f>'Historical Trades'!K4188</x:f>
      </x:c>
      <x:c r="L4188" s="0">
        <x:f>'Historical Trades'!L4188</x:f>
      </x:c>
      <x:c r="M4188" s="0">
        <x:f>'Historical Trades'!M4188</x:f>
      </x:c>
      <x:c r="N4188" s="0">
        <x:f>CLEAN('Historical Trades'!O4188)</x:f>
      </x:c>
      <x:c r="P4188" s="14">
        <x:f>IF(G4188="sell",M4188,-M4188)</x:f>
      </x:c>
      <x:c r="Q4188" s="14">
        <x:f>VLOOKUP(N4188,'Currency Rates'!$A$3:$C$32,3,0)</x:f>
      </x:c>
      <x:c r="R4188" s="0">
        <x:f>IF(A4188="SPUS",0,IF(A4188="FWD",0,P4188/Q4188))</x:f>
      </x:c>
    </x:row>
    <x:row r="4189" spans="1:19" x14ac:dyDescent="0.3">
      <x:c r="A4189" s="0">
        <x:f>'Historical Trades'!A4189</x:f>
      </x:c>
      <x:c r="B4189" s="0">
        <x:f>'Historical Trades'!B4189</x:f>
      </x:c>
      <x:c r="C4189" s="23">
        <x:f>'Historical Trades'!C4189</x:f>
      </x:c>
      <x:c r="D4189" s="0">
        <x:f>'Historical Trades'!D4189</x:f>
      </x:c>
      <x:c r="E4189" s="23">
        <x:f>'Historical Trades'!E4189</x:f>
      </x:c>
      <x:c r="F4189" s="0">
        <x:f>'Historical Trades'!F4189</x:f>
      </x:c>
      <x:c r="G4189" s="0">
        <x:f>'Historical Trades'!G4189</x:f>
      </x:c>
      <x:c r="H4189" s="0">
        <x:f>'Historical Trades'!H4189</x:f>
      </x:c>
      <x:c r="I4189" s="0">
        <x:f>'Historical Trades'!I4189</x:f>
      </x:c>
      <x:c r="J4189" s="0">
        <x:f>'Historical Trades'!J4189</x:f>
      </x:c>
      <x:c r="K4189" s="0">
        <x:f>'Historical Trades'!K4189</x:f>
      </x:c>
      <x:c r="L4189" s="0">
        <x:f>'Historical Trades'!L4189</x:f>
      </x:c>
      <x:c r="M4189" s="0">
        <x:f>'Historical Trades'!M4189</x:f>
      </x:c>
      <x:c r="N4189" s="0">
        <x:f>CLEAN('Historical Trades'!O4189)</x:f>
      </x:c>
      <x:c r="P4189" s="14">
        <x:f>IF(G4189="sell",M4189,-M4189)</x:f>
      </x:c>
      <x:c r="Q4189" s="14">
        <x:f>VLOOKUP(N4189,'Currency Rates'!$A$3:$C$32,3,0)</x:f>
      </x:c>
      <x:c r="R4189" s="0">
        <x:f>IF(A4189="SPUS",0,IF(A4189="FWD",0,P4189/Q4189))</x:f>
      </x:c>
    </x:row>
    <x:row r="4190" spans="1:19" x14ac:dyDescent="0.3">
      <x:c r="A4190" s="0">
        <x:f>'Historical Trades'!A4190</x:f>
      </x:c>
      <x:c r="B4190" s="0">
        <x:f>'Historical Trades'!B4190</x:f>
      </x:c>
      <x:c r="C4190" s="23">
        <x:f>'Historical Trades'!C4190</x:f>
      </x:c>
      <x:c r="D4190" s="0">
        <x:f>'Historical Trades'!D4190</x:f>
      </x:c>
      <x:c r="E4190" s="23">
        <x:f>'Historical Trades'!E4190</x:f>
      </x:c>
      <x:c r="F4190" s="0">
        <x:f>'Historical Trades'!F4190</x:f>
      </x:c>
      <x:c r="G4190" s="0">
        <x:f>'Historical Trades'!G4190</x:f>
      </x:c>
      <x:c r="H4190" s="0">
        <x:f>'Historical Trades'!H4190</x:f>
      </x:c>
      <x:c r="I4190" s="0">
        <x:f>'Historical Trades'!I4190</x:f>
      </x:c>
      <x:c r="J4190" s="0">
        <x:f>'Historical Trades'!J4190</x:f>
      </x:c>
      <x:c r="K4190" s="0">
        <x:f>'Historical Trades'!K4190</x:f>
      </x:c>
      <x:c r="L4190" s="0">
        <x:f>'Historical Trades'!L4190</x:f>
      </x:c>
      <x:c r="M4190" s="0">
        <x:f>'Historical Trades'!M4190</x:f>
      </x:c>
      <x:c r="N4190" s="0">
        <x:f>CLEAN('Historical Trades'!O4190)</x:f>
      </x:c>
      <x:c r="P4190" s="14">
        <x:f>IF(G4190="sell",M4190,-M4190)</x:f>
      </x:c>
      <x:c r="Q4190" s="14">
        <x:f>VLOOKUP(N4190,'Currency Rates'!$A$3:$C$32,3,0)</x:f>
      </x:c>
      <x:c r="R4190" s="0">
        <x:f>IF(A4190="SPUS",0,IF(A4190="FWD",0,P4190/Q4190))</x:f>
      </x:c>
    </x:row>
    <x:row r="4191" spans="1:19" x14ac:dyDescent="0.3">
      <x:c r="A4191" s="0">
        <x:f>'Historical Trades'!A4191</x:f>
      </x:c>
      <x:c r="B4191" s="0">
        <x:f>'Historical Trades'!B4191</x:f>
      </x:c>
      <x:c r="C4191" s="23">
        <x:f>'Historical Trades'!C4191</x:f>
      </x:c>
      <x:c r="D4191" s="0">
        <x:f>'Historical Trades'!D4191</x:f>
      </x:c>
      <x:c r="E4191" s="23">
        <x:f>'Historical Trades'!E4191</x:f>
      </x:c>
      <x:c r="F4191" s="0">
        <x:f>'Historical Trades'!F4191</x:f>
      </x:c>
      <x:c r="G4191" s="0">
        <x:f>'Historical Trades'!G4191</x:f>
      </x:c>
      <x:c r="H4191" s="0">
        <x:f>'Historical Trades'!H4191</x:f>
      </x:c>
      <x:c r="I4191" s="0">
        <x:f>'Historical Trades'!I4191</x:f>
      </x:c>
      <x:c r="J4191" s="0">
        <x:f>'Historical Trades'!J4191</x:f>
      </x:c>
      <x:c r="K4191" s="0">
        <x:f>'Historical Trades'!K4191</x:f>
      </x:c>
      <x:c r="L4191" s="0">
        <x:f>'Historical Trades'!L4191</x:f>
      </x:c>
      <x:c r="M4191" s="0">
        <x:f>'Historical Trades'!M4191</x:f>
      </x:c>
      <x:c r="N4191" s="0">
        <x:f>CLEAN('Historical Trades'!O4191)</x:f>
      </x:c>
      <x:c r="P4191" s="14">
        <x:f>IF(G4191="sell",M4191,-M4191)</x:f>
      </x:c>
      <x:c r="Q4191" s="14">
        <x:f>VLOOKUP(N4191,'Currency Rates'!$A$3:$C$32,3,0)</x:f>
      </x:c>
      <x:c r="R4191" s="0">
        <x:f>IF(A4191="SPUS",0,IF(A4191="FWD",0,P4191/Q4191))</x:f>
      </x:c>
    </x:row>
    <x:row r="4192" spans="1:19" x14ac:dyDescent="0.3">
      <x:c r="A4192" s="0">
        <x:f>'Historical Trades'!A4192</x:f>
      </x:c>
      <x:c r="B4192" s="0">
        <x:f>'Historical Trades'!B4192</x:f>
      </x:c>
      <x:c r="C4192" s="23">
        <x:f>'Historical Trades'!C4192</x:f>
      </x:c>
      <x:c r="D4192" s="0">
        <x:f>'Historical Trades'!D4192</x:f>
      </x:c>
      <x:c r="E4192" s="23">
        <x:f>'Historical Trades'!E4192</x:f>
      </x:c>
      <x:c r="F4192" s="0">
        <x:f>'Historical Trades'!F4192</x:f>
      </x:c>
      <x:c r="G4192" s="0">
        <x:f>'Historical Trades'!G4192</x:f>
      </x:c>
      <x:c r="H4192" s="0">
        <x:f>'Historical Trades'!H4192</x:f>
      </x:c>
      <x:c r="I4192" s="0">
        <x:f>'Historical Trades'!I4192</x:f>
      </x:c>
      <x:c r="J4192" s="0">
        <x:f>'Historical Trades'!J4192</x:f>
      </x:c>
      <x:c r="K4192" s="0">
        <x:f>'Historical Trades'!K4192</x:f>
      </x:c>
      <x:c r="L4192" s="0">
        <x:f>'Historical Trades'!L4192</x:f>
      </x:c>
      <x:c r="M4192" s="0">
        <x:f>'Historical Trades'!M4192</x:f>
      </x:c>
      <x:c r="N4192" s="0">
        <x:f>CLEAN('Historical Trades'!O4192)</x:f>
      </x:c>
      <x:c r="P4192" s="14">
        <x:f>IF(G4192="sell",M4192,-M4192)</x:f>
      </x:c>
      <x:c r="Q4192" s="14">
        <x:f>VLOOKUP(N4192,'Currency Rates'!$A$3:$C$32,3,0)</x:f>
      </x:c>
      <x:c r="R4192" s="0">
        <x:f>IF(A4192="SPUS",0,IF(A4192="FWD",0,P4192/Q4192))</x:f>
      </x:c>
    </x:row>
    <x:row r="4193" spans="1:19" x14ac:dyDescent="0.3">
      <x:c r="A4193" s="0">
        <x:f>'Historical Trades'!A4193</x:f>
      </x:c>
      <x:c r="B4193" s="0">
        <x:f>'Historical Trades'!B4193</x:f>
      </x:c>
      <x:c r="C4193" s="23">
        <x:f>'Historical Trades'!C4193</x:f>
      </x:c>
      <x:c r="D4193" s="0">
        <x:f>'Historical Trades'!D4193</x:f>
      </x:c>
      <x:c r="E4193" s="23">
        <x:f>'Historical Trades'!E4193</x:f>
      </x:c>
      <x:c r="F4193" s="0">
        <x:f>'Historical Trades'!F4193</x:f>
      </x:c>
      <x:c r="G4193" s="0">
        <x:f>'Historical Trades'!G4193</x:f>
      </x:c>
      <x:c r="H4193" s="0">
        <x:f>'Historical Trades'!H4193</x:f>
      </x:c>
      <x:c r="I4193" s="0">
        <x:f>'Historical Trades'!I4193</x:f>
      </x:c>
      <x:c r="J4193" s="0">
        <x:f>'Historical Trades'!J4193</x:f>
      </x:c>
      <x:c r="K4193" s="0">
        <x:f>'Historical Trades'!K4193</x:f>
      </x:c>
      <x:c r="L4193" s="0">
        <x:f>'Historical Trades'!L4193</x:f>
      </x:c>
      <x:c r="M4193" s="0">
        <x:f>'Historical Trades'!M4193</x:f>
      </x:c>
      <x:c r="N4193" s="0">
        <x:f>CLEAN('Historical Trades'!O4193)</x:f>
      </x:c>
      <x:c r="P4193" s="14">
        <x:f>IF(G4193="sell",M4193,-M4193)</x:f>
      </x:c>
      <x:c r="Q4193" s="14">
        <x:f>VLOOKUP(N4193,'Currency Rates'!$A$3:$C$32,3,0)</x:f>
      </x:c>
      <x:c r="R4193" s="0">
        <x:f>IF(A4193="SPUS",0,IF(A4193="FWD",0,P4193/Q4193))</x:f>
      </x:c>
    </x:row>
    <x:row r="4194" spans="1:19" x14ac:dyDescent="0.3">
      <x:c r="A4194" s="0">
        <x:f>'Historical Trades'!A4194</x:f>
      </x:c>
      <x:c r="B4194" s="0">
        <x:f>'Historical Trades'!B4194</x:f>
      </x:c>
      <x:c r="C4194" s="23">
        <x:f>'Historical Trades'!C4194</x:f>
      </x:c>
      <x:c r="D4194" s="0">
        <x:f>'Historical Trades'!D4194</x:f>
      </x:c>
      <x:c r="E4194" s="23">
        <x:f>'Historical Trades'!E4194</x:f>
      </x:c>
      <x:c r="F4194" s="0">
        <x:f>'Historical Trades'!F4194</x:f>
      </x:c>
      <x:c r="G4194" s="0">
        <x:f>'Historical Trades'!G4194</x:f>
      </x:c>
      <x:c r="H4194" s="0">
        <x:f>'Historical Trades'!H4194</x:f>
      </x:c>
      <x:c r="I4194" s="0">
        <x:f>'Historical Trades'!I4194</x:f>
      </x:c>
      <x:c r="J4194" s="0">
        <x:f>'Historical Trades'!J4194</x:f>
      </x:c>
      <x:c r="K4194" s="0">
        <x:f>'Historical Trades'!K4194</x:f>
      </x:c>
      <x:c r="L4194" s="0">
        <x:f>'Historical Trades'!L4194</x:f>
      </x:c>
      <x:c r="M4194" s="0">
        <x:f>'Historical Trades'!M4194</x:f>
      </x:c>
      <x:c r="N4194" s="0">
        <x:f>CLEAN('Historical Trades'!O4194)</x:f>
      </x:c>
      <x:c r="P4194" s="14">
        <x:f>IF(G4194="sell",M4194,-M4194)</x:f>
      </x:c>
      <x:c r="Q4194" s="14">
        <x:f>VLOOKUP(N4194,'Currency Rates'!$A$3:$C$32,3,0)</x:f>
      </x:c>
      <x:c r="R4194" s="0">
        <x:f>IF(A4194="SPUS",0,IF(A4194="FWD",0,P4194/Q4194))</x:f>
      </x:c>
    </x:row>
    <x:row r="4195" spans="1:19" x14ac:dyDescent="0.3">
      <x:c r="A4195" s="0">
        <x:f>'Historical Trades'!A4195</x:f>
      </x:c>
      <x:c r="B4195" s="0">
        <x:f>'Historical Trades'!B4195</x:f>
      </x:c>
      <x:c r="C4195" s="23">
        <x:f>'Historical Trades'!C4195</x:f>
      </x:c>
      <x:c r="D4195" s="0">
        <x:f>'Historical Trades'!D4195</x:f>
      </x:c>
      <x:c r="E4195" s="23">
        <x:f>'Historical Trades'!E4195</x:f>
      </x:c>
      <x:c r="F4195" s="0">
        <x:f>'Historical Trades'!F4195</x:f>
      </x:c>
      <x:c r="G4195" s="0">
        <x:f>'Historical Trades'!G4195</x:f>
      </x:c>
      <x:c r="H4195" s="0">
        <x:f>'Historical Trades'!H4195</x:f>
      </x:c>
      <x:c r="I4195" s="0">
        <x:f>'Historical Trades'!I4195</x:f>
      </x:c>
      <x:c r="J4195" s="0">
        <x:f>'Historical Trades'!J4195</x:f>
      </x:c>
      <x:c r="K4195" s="0">
        <x:f>'Historical Trades'!K4195</x:f>
      </x:c>
      <x:c r="L4195" s="0">
        <x:f>'Historical Trades'!L4195</x:f>
      </x:c>
      <x:c r="M4195" s="0">
        <x:f>'Historical Trades'!M4195</x:f>
      </x:c>
      <x:c r="N4195" s="0">
        <x:f>CLEAN('Historical Trades'!O4195)</x:f>
      </x:c>
      <x:c r="P4195" s="14">
        <x:f>IF(G4195="sell",M4195,-M4195)</x:f>
      </x:c>
      <x:c r="Q4195" s="14">
        <x:f>VLOOKUP(N4195,'Currency Rates'!$A$3:$C$32,3,0)</x:f>
      </x:c>
      <x:c r="R4195" s="0">
        <x:f>IF(A4195="SPUS",0,IF(A4195="FWD",0,P4195/Q4195))</x:f>
      </x:c>
    </x:row>
    <x:row r="4196" spans="1:19" x14ac:dyDescent="0.3">
      <x:c r="A4196" s="0">
        <x:f>'Historical Trades'!A4196</x:f>
      </x:c>
      <x:c r="B4196" s="0">
        <x:f>'Historical Trades'!B4196</x:f>
      </x:c>
      <x:c r="C4196" s="23">
        <x:f>'Historical Trades'!C4196</x:f>
      </x:c>
      <x:c r="D4196" s="0">
        <x:f>'Historical Trades'!D4196</x:f>
      </x:c>
      <x:c r="E4196" s="23">
        <x:f>'Historical Trades'!E4196</x:f>
      </x:c>
      <x:c r="F4196" s="0">
        <x:f>'Historical Trades'!F4196</x:f>
      </x:c>
      <x:c r="G4196" s="0">
        <x:f>'Historical Trades'!G4196</x:f>
      </x:c>
      <x:c r="H4196" s="0">
        <x:f>'Historical Trades'!H4196</x:f>
      </x:c>
      <x:c r="I4196" s="0">
        <x:f>'Historical Trades'!I4196</x:f>
      </x:c>
      <x:c r="J4196" s="0">
        <x:f>'Historical Trades'!J4196</x:f>
      </x:c>
      <x:c r="K4196" s="0">
        <x:f>'Historical Trades'!K4196</x:f>
      </x:c>
      <x:c r="L4196" s="0">
        <x:f>'Historical Trades'!L4196</x:f>
      </x:c>
      <x:c r="M4196" s="0">
        <x:f>'Historical Trades'!M4196</x:f>
      </x:c>
      <x:c r="N4196" s="0">
        <x:f>CLEAN('Historical Trades'!O4196)</x:f>
      </x:c>
      <x:c r="P4196" s="14">
        <x:f>IF(G4196="sell",M4196,-M4196)</x:f>
      </x:c>
      <x:c r="Q4196" s="14">
        <x:f>VLOOKUP(N4196,'Currency Rates'!$A$3:$C$32,3,0)</x:f>
      </x:c>
      <x:c r="R4196" s="0">
        <x:f>IF(A4196="SPUS",0,IF(A4196="FWD",0,P4196/Q4196))</x:f>
      </x:c>
    </x:row>
    <x:row r="4197" spans="1:19" x14ac:dyDescent="0.3">
      <x:c r="A4197" s="0">
        <x:f>'Historical Trades'!A4197</x:f>
      </x:c>
      <x:c r="B4197" s="0">
        <x:f>'Historical Trades'!B4197</x:f>
      </x:c>
      <x:c r="C4197" s="23">
        <x:f>'Historical Trades'!C4197</x:f>
      </x:c>
      <x:c r="D4197" s="0">
        <x:f>'Historical Trades'!D4197</x:f>
      </x:c>
      <x:c r="E4197" s="23">
        <x:f>'Historical Trades'!E4197</x:f>
      </x:c>
      <x:c r="F4197" s="0">
        <x:f>'Historical Trades'!F4197</x:f>
      </x:c>
      <x:c r="G4197" s="0">
        <x:f>'Historical Trades'!G4197</x:f>
      </x:c>
      <x:c r="H4197" s="0">
        <x:f>'Historical Trades'!H4197</x:f>
      </x:c>
      <x:c r="I4197" s="0">
        <x:f>'Historical Trades'!I4197</x:f>
      </x:c>
      <x:c r="J4197" s="0">
        <x:f>'Historical Trades'!J4197</x:f>
      </x:c>
      <x:c r="K4197" s="0">
        <x:f>'Historical Trades'!K4197</x:f>
      </x:c>
      <x:c r="L4197" s="0">
        <x:f>'Historical Trades'!L4197</x:f>
      </x:c>
      <x:c r="M4197" s="0">
        <x:f>'Historical Trades'!M4197</x:f>
      </x:c>
      <x:c r="N4197" s="0">
        <x:f>CLEAN('Historical Trades'!O4197)</x:f>
      </x:c>
      <x:c r="P4197" s="14">
        <x:f>IF(G4197="sell",M4197,-M4197)</x:f>
      </x:c>
      <x:c r="Q4197" s="14">
        <x:f>VLOOKUP(N4197,'Currency Rates'!$A$3:$C$32,3,0)</x:f>
      </x:c>
      <x:c r="R4197" s="0">
        <x:f>IF(A4197="SPUS",0,IF(A4197="FWD",0,P4197/Q4197))</x:f>
      </x:c>
    </x:row>
    <x:row r="4198" spans="1:19" x14ac:dyDescent="0.3">
      <x:c r="A4198" s="0">
        <x:f>'Historical Trades'!A4198</x:f>
      </x:c>
      <x:c r="B4198" s="0">
        <x:f>'Historical Trades'!B4198</x:f>
      </x:c>
      <x:c r="C4198" s="23">
        <x:f>'Historical Trades'!C4198</x:f>
      </x:c>
      <x:c r="D4198" s="0">
        <x:f>'Historical Trades'!D4198</x:f>
      </x:c>
      <x:c r="E4198" s="23">
        <x:f>'Historical Trades'!E4198</x:f>
      </x:c>
      <x:c r="F4198" s="0">
        <x:f>'Historical Trades'!F4198</x:f>
      </x:c>
      <x:c r="G4198" s="0">
        <x:f>'Historical Trades'!G4198</x:f>
      </x:c>
      <x:c r="H4198" s="0">
        <x:f>'Historical Trades'!H4198</x:f>
      </x:c>
      <x:c r="I4198" s="0">
        <x:f>'Historical Trades'!I4198</x:f>
      </x:c>
      <x:c r="J4198" s="0">
        <x:f>'Historical Trades'!J4198</x:f>
      </x:c>
      <x:c r="K4198" s="0">
        <x:f>'Historical Trades'!K4198</x:f>
      </x:c>
      <x:c r="L4198" s="0">
        <x:f>'Historical Trades'!L4198</x:f>
      </x:c>
      <x:c r="M4198" s="0">
        <x:f>'Historical Trades'!M4198</x:f>
      </x:c>
      <x:c r="N4198" s="0">
        <x:f>CLEAN('Historical Trades'!O4198)</x:f>
      </x:c>
      <x:c r="P4198" s="14">
        <x:f>IF(G4198="sell",M4198,-M4198)</x:f>
      </x:c>
      <x:c r="Q4198" s="14">
        <x:f>VLOOKUP(N4198,'Currency Rates'!$A$3:$C$32,3,0)</x:f>
      </x:c>
      <x:c r="R4198" s="0">
        <x:f>IF(A4198="SPUS",0,IF(A4198="FWD",0,P4198/Q4198))</x:f>
      </x:c>
    </x:row>
    <x:row r="4199" spans="1:19" x14ac:dyDescent="0.3">
      <x:c r="A4199" s="0">
        <x:f>'Historical Trades'!A4199</x:f>
      </x:c>
      <x:c r="B4199" s="0">
        <x:f>'Historical Trades'!B4199</x:f>
      </x:c>
      <x:c r="C4199" s="23">
        <x:f>'Historical Trades'!C4199</x:f>
      </x:c>
      <x:c r="D4199" s="0">
        <x:f>'Historical Trades'!D4199</x:f>
      </x:c>
      <x:c r="E4199" s="23">
        <x:f>'Historical Trades'!E4199</x:f>
      </x:c>
      <x:c r="F4199" s="0">
        <x:f>'Historical Trades'!F4199</x:f>
      </x:c>
      <x:c r="G4199" s="0">
        <x:f>'Historical Trades'!G4199</x:f>
      </x:c>
      <x:c r="H4199" s="0">
        <x:f>'Historical Trades'!H4199</x:f>
      </x:c>
      <x:c r="I4199" s="0">
        <x:f>'Historical Trades'!I4199</x:f>
      </x:c>
      <x:c r="J4199" s="0">
        <x:f>'Historical Trades'!J4199</x:f>
      </x:c>
      <x:c r="K4199" s="0">
        <x:f>'Historical Trades'!K4199</x:f>
      </x:c>
      <x:c r="L4199" s="0">
        <x:f>'Historical Trades'!L4199</x:f>
      </x:c>
      <x:c r="M4199" s="0">
        <x:f>'Historical Trades'!M4199</x:f>
      </x:c>
      <x:c r="N4199" s="0">
        <x:f>CLEAN('Historical Trades'!O4199)</x:f>
      </x:c>
      <x:c r="P4199" s="14">
        <x:f>IF(G4199="sell",M4199,-M4199)</x:f>
      </x:c>
      <x:c r="Q4199" s="14">
        <x:f>VLOOKUP(N4199,'Currency Rates'!$A$3:$C$32,3,0)</x:f>
      </x:c>
      <x:c r="R4199" s="0">
        <x:f>IF(A4199="SPUS",0,IF(A4199="FWD",0,P4199/Q4199))</x:f>
      </x:c>
    </x:row>
    <x:row r="4200" spans="1:19" x14ac:dyDescent="0.3">
      <x:c r="A4200" s="0">
        <x:f>'Historical Trades'!A4200</x:f>
      </x:c>
      <x:c r="B4200" s="0">
        <x:f>'Historical Trades'!B4200</x:f>
      </x:c>
      <x:c r="C4200" s="23">
        <x:f>'Historical Trades'!C4200</x:f>
      </x:c>
      <x:c r="D4200" s="0">
        <x:f>'Historical Trades'!D4200</x:f>
      </x:c>
      <x:c r="E4200" s="23">
        <x:f>'Historical Trades'!E4200</x:f>
      </x:c>
      <x:c r="F4200" s="0">
        <x:f>'Historical Trades'!F4200</x:f>
      </x:c>
      <x:c r="G4200" s="0">
        <x:f>'Historical Trades'!G4200</x:f>
      </x:c>
      <x:c r="H4200" s="0">
        <x:f>'Historical Trades'!H4200</x:f>
      </x:c>
      <x:c r="I4200" s="0">
        <x:f>'Historical Trades'!I4200</x:f>
      </x:c>
      <x:c r="J4200" s="0">
        <x:f>'Historical Trades'!J4200</x:f>
      </x:c>
      <x:c r="K4200" s="0">
        <x:f>'Historical Trades'!K4200</x:f>
      </x:c>
      <x:c r="L4200" s="0">
        <x:f>'Historical Trades'!L4200</x:f>
      </x:c>
      <x:c r="M4200" s="0">
        <x:f>'Historical Trades'!M4200</x:f>
      </x:c>
      <x:c r="N4200" s="0">
        <x:f>CLEAN('Historical Trades'!O4200)</x:f>
      </x:c>
      <x:c r="P4200" s="14">
        <x:f>IF(G4200="sell",M4200,-M4200)</x:f>
      </x:c>
      <x:c r="Q4200" s="14">
        <x:f>VLOOKUP(N4200,'Currency Rates'!$A$3:$C$32,3,0)</x:f>
      </x:c>
      <x:c r="R4200" s="0">
        <x:f>IF(A4200="SPUS",0,IF(A4200="FWD",0,P4200/Q4200))</x:f>
      </x:c>
    </x:row>
    <x:row r="4201" spans="1:19" x14ac:dyDescent="0.3">
      <x:c r="A4201" s="0">
        <x:f>'Historical Trades'!A4201</x:f>
      </x:c>
      <x:c r="B4201" s="0">
        <x:f>'Historical Trades'!B4201</x:f>
      </x:c>
      <x:c r="C4201" s="23">
        <x:f>'Historical Trades'!C4201</x:f>
      </x:c>
      <x:c r="D4201" s="0">
        <x:f>'Historical Trades'!D4201</x:f>
      </x:c>
      <x:c r="E4201" s="23">
        <x:f>'Historical Trades'!E4201</x:f>
      </x:c>
      <x:c r="F4201" s="0">
        <x:f>'Historical Trades'!F4201</x:f>
      </x:c>
      <x:c r="G4201" s="0">
        <x:f>'Historical Trades'!G4201</x:f>
      </x:c>
      <x:c r="H4201" s="0">
        <x:f>'Historical Trades'!H4201</x:f>
      </x:c>
      <x:c r="I4201" s="0">
        <x:f>'Historical Trades'!I4201</x:f>
      </x:c>
      <x:c r="J4201" s="0">
        <x:f>'Historical Trades'!J4201</x:f>
      </x:c>
      <x:c r="K4201" s="0">
        <x:f>'Historical Trades'!K4201</x:f>
      </x:c>
      <x:c r="L4201" s="0">
        <x:f>'Historical Trades'!L4201</x:f>
      </x:c>
      <x:c r="M4201" s="0">
        <x:f>'Historical Trades'!M4201</x:f>
      </x:c>
      <x:c r="N4201" s="0">
        <x:f>CLEAN('Historical Trades'!O4201)</x:f>
      </x:c>
      <x:c r="P4201" s="14">
        <x:f>IF(G4201="sell",M4201,-M4201)</x:f>
      </x:c>
      <x:c r="Q4201" s="14">
        <x:f>VLOOKUP(N4201,'Currency Rates'!$A$3:$C$32,3,0)</x:f>
      </x:c>
      <x:c r="R4201" s="0">
        <x:f>IF(A4201="SPUS",0,IF(A4201="FWD",0,P4201/Q4201))</x:f>
      </x:c>
    </x:row>
    <x:row r="4202" spans="1:19" x14ac:dyDescent="0.3">
      <x:c r="A4202" s="0">
        <x:f>'Historical Trades'!A4202</x:f>
      </x:c>
      <x:c r="B4202" s="0">
        <x:f>'Historical Trades'!B4202</x:f>
      </x:c>
      <x:c r="C4202" s="23">
        <x:f>'Historical Trades'!C4202</x:f>
      </x:c>
      <x:c r="D4202" s="0">
        <x:f>'Historical Trades'!D4202</x:f>
      </x:c>
      <x:c r="E4202" s="23">
        <x:f>'Historical Trades'!E4202</x:f>
      </x:c>
      <x:c r="F4202" s="0">
        <x:f>'Historical Trades'!F4202</x:f>
      </x:c>
      <x:c r="G4202" s="0">
        <x:f>'Historical Trades'!G4202</x:f>
      </x:c>
      <x:c r="H4202" s="0">
        <x:f>'Historical Trades'!H4202</x:f>
      </x:c>
      <x:c r="I4202" s="0">
        <x:f>'Historical Trades'!I4202</x:f>
      </x:c>
      <x:c r="J4202" s="0">
        <x:f>'Historical Trades'!J4202</x:f>
      </x:c>
      <x:c r="K4202" s="0">
        <x:f>'Historical Trades'!K4202</x:f>
      </x:c>
      <x:c r="L4202" s="0">
        <x:f>'Historical Trades'!L4202</x:f>
      </x:c>
      <x:c r="M4202" s="0">
        <x:f>'Historical Trades'!M4202</x:f>
      </x:c>
      <x:c r="N4202" s="0">
        <x:f>CLEAN('Historical Trades'!O4202)</x:f>
      </x:c>
      <x:c r="P4202" s="14">
        <x:f>IF(G4202="sell",M4202,-M4202)</x:f>
      </x:c>
      <x:c r="Q4202" s="14">
        <x:f>VLOOKUP(N4202,'Currency Rates'!$A$3:$C$32,3,0)</x:f>
      </x:c>
      <x:c r="R4202" s="0">
        <x:f>IF(A4202="SPUS",0,IF(A4202="FWD",0,P4202/Q4202))</x:f>
      </x:c>
    </x:row>
    <x:row r="4203" spans="1:19" x14ac:dyDescent="0.3">
      <x:c r="A4203" s="0">
        <x:f>'Historical Trades'!A4203</x:f>
      </x:c>
      <x:c r="B4203" s="0">
        <x:f>'Historical Trades'!B4203</x:f>
      </x:c>
      <x:c r="C4203" s="23">
        <x:f>'Historical Trades'!C4203</x:f>
      </x:c>
      <x:c r="D4203" s="0">
        <x:f>'Historical Trades'!D4203</x:f>
      </x:c>
      <x:c r="E4203" s="23">
        <x:f>'Historical Trades'!E4203</x:f>
      </x:c>
      <x:c r="F4203" s="0">
        <x:f>'Historical Trades'!F4203</x:f>
      </x:c>
      <x:c r="G4203" s="0">
        <x:f>'Historical Trades'!G4203</x:f>
      </x:c>
      <x:c r="H4203" s="0">
        <x:f>'Historical Trades'!H4203</x:f>
      </x:c>
      <x:c r="I4203" s="0">
        <x:f>'Historical Trades'!I4203</x:f>
      </x:c>
      <x:c r="J4203" s="0">
        <x:f>'Historical Trades'!J4203</x:f>
      </x:c>
      <x:c r="K4203" s="0">
        <x:f>'Historical Trades'!K4203</x:f>
      </x:c>
      <x:c r="L4203" s="0">
        <x:f>'Historical Trades'!L4203</x:f>
      </x:c>
      <x:c r="M4203" s="0">
        <x:f>'Historical Trades'!M4203</x:f>
      </x:c>
      <x:c r="N4203" s="0">
        <x:f>CLEAN('Historical Trades'!O4203)</x:f>
      </x:c>
      <x:c r="P4203" s="14">
        <x:f>IF(G4203="sell",M4203,-M4203)</x:f>
      </x:c>
      <x:c r="Q4203" s="14">
        <x:f>VLOOKUP(N4203,'Currency Rates'!$A$3:$C$32,3,0)</x:f>
      </x:c>
      <x:c r="R4203" s="0">
        <x:f>IF(A4203="SPUS",0,IF(A4203="FWD",0,P4203/Q4203))</x:f>
      </x:c>
    </x:row>
    <x:row r="4204" spans="1:19" x14ac:dyDescent="0.3">
      <x:c r="A4204" s="0">
        <x:f>'Historical Trades'!A4204</x:f>
      </x:c>
      <x:c r="B4204" s="0">
        <x:f>'Historical Trades'!B4204</x:f>
      </x:c>
      <x:c r="C4204" s="23">
        <x:f>'Historical Trades'!C4204</x:f>
      </x:c>
      <x:c r="D4204" s="0">
        <x:f>'Historical Trades'!D4204</x:f>
      </x:c>
      <x:c r="E4204" s="23">
        <x:f>'Historical Trades'!E4204</x:f>
      </x:c>
      <x:c r="F4204" s="0">
        <x:f>'Historical Trades'!F4204</x:f>
      </x:c>
      <x:c r="G4204" s="0">
        <x:f>'Historical Trades'!G4204</x:f>
      </x:c>
      <x:c r="H4204" s="0">
        <x:f>'Historical Trades'!H4204</x:f>
      </x:c>
      <x:c r="I4204" s="0">
        <x:f>'Historical Trades'!I4204</x:f>
      </x:c>
      <x:c r="J4204" s="0">
        <x:f>'Historical Trades'!J4204</x:f>
      </x:c>
      <x:c r="K4204" s="0">
        <x:f>'Historical Trades'!K4204</x:f>
      </x:c>
      <x:c r="L4204" s="0">
        <x:f>'Historical Trades'!L4204</x:f>
      </x:c>
      <x:c r="M4204" s="0">
        <x:f>'Historical Trades'!M4204</x:f>
      </x:c>
      <x:c r="N4204" s="0">
        <x:f>CLEAN('Historical Trades'!O4204)</x:f>
      </x:c>
      <x:c r="P4204" s="14">
        <x:f>IF(G4204="sell",M4204,-M4204)</x:f>
      </x:c>
      <x:c r="Q4204" s="14">
        <x:f>VLOOKUP(N4204,'Currency Rates'!$A$3:$C$32,3,0)</x:f>
      </x:c>
      <x:c r="R4204" s="0">
        <x:f>IF(A4204="SPUS",0,IF(A4204="FWD",0,P4204/Q4204))</x:f>
      </x:c>
    </x:row>
    <x:row r="4205" spans="1:19" x14ac:dyDescent="0.3">
      <x:c r="A4205" s="0">
        <x:f>'Historical Trades'!A4205</x:f>
      </x:c>
      <x:c r="B4205" s="0">
        <x:f>'Historical Trades'!B4205</x:f>
      </x:c>
      <x:c r="C4205" s="23">
        <x:f>'Historical Trades'!C4205</x:f>
      </x:c>
      <x:c r="D4205" s="0">
        <x:f>'Historical Trades'!D4205</x:f>
      </x:c>
      <x:c r="E4205" s="23">
        <x:f>'Historical Trades'!E4205</x:f>
      </x:c>
      <x:c r="F4205" s="0">
        <x:f>'Historical Trades'!F4205</x:f>
      </x:c>
      <x:c r="G4205" s="0">
        <x:f>'Historical Trades'!G4205</x:f>
      </x:c>
      <x:c r="H4205" s="0">
        <x:f>'Historical Trades'!H4205</x:f>
      </x:c>
      <x:c r="I4205" s="0">
        <x:f>'Historical Trades'!I4205</x:f>
      </x:c>
      <x:c r="J4205" s="0">
        <x:f>'Historical Trades'!J4205</x:f>
      </x:c>
      <x:c r="K4205" s="0">
        <x:f>'Historical Trades'!K4205</x:f>
      </x:c>
      <x:c r="L4205" s="0">
        <x:f>'Historical Trades'!L4205</x:f>
      </x:c>
      <x:c r="M4205" s="0">
        <x:f>'Historical Trades'!M4205</x:f>
      </x:c>
      <x:c r="N4205" s="0">
        <x:f>CLEAN('Historical Trades'!O4205)</x:f>
      </x:c>
      <x:c r="P4205" s="14">
        <x:f>IF(G4205="sell",M4205,-M4205)</x:f>
      </x:c>
      <x:c r="Q4205" s="14">
        <x:f>VLOOKUP(N4205,'Currency Rates'!$A$3:$C$32,3,0)</x:f>
      </x:c>
      <x:c r="R4205" s="0">
        <x:f>IF(A4205="SPUS",0,IF(A4205="FWD",0,P4205/Q4205))</x:f>
      </x:c>
    </x:row>
    <x:row r="4206" spans="1:19" x14ac:dyDescent="0.3">
      <x:c r="A4206" s="0">
        <x:f>'Historical Trades'!A4206</x:f>
      </x:c>
      <x:c r="B4206" s="0">
        <x:f>'Historical Trades'!B4206</x:f>
      </x:c>
      <x:c r="C4206" s="23">
        <x:f>'Historical Trades'!C4206</x:f>
      </x:c>
      <x:c r="D4206" s="0">
        <x:f>'Historical Trades'!D4206</x:f>
      </x:c>
      <x:c r="E4206" s="23">
        <x:f>'Historical Trades'!E4206</x:f>
      </x:c>
      <x:c r="F4206" s="0">
        <x:f>'Historical Trades'!F4206</x:f>
      </x:c>
      <x:c r="G4206" s="0">
        <x:f>'Historical Trades'!G4206</x:f>
      </x:c>
      <x:c r="H4206" s="0">
        <x:f>'Historical Trades'!H4206</x:f>
      </x:c>
      <x:c r="I4206" s="0">
        <x:f>'Historical Trades'!I4206</x:f>
      </x:c>
      <x:c r="J4206" s="0">
        <x:f>'Historical Trades'!J4206</x:f>
      </x:c>
      <x:c r="K4206" s="0">
        <x:f>'Historical Trades'!K4206</x:f>
      </x:c>
      <x:c r="L4206" s="0">
        <x:f>'Historical Trades'!L4206</x:f>
      </x:c>
      <x:c r="M4206" s="0">
        <x:f>'Historical Trades'!M4206</x:f>
      </x:c>
      <x:c r="N4206" s="0">
        <x:f>CLEAN('Historical Trades'!O4206)</x:f>
      </x:c>
      <x:c r="P4206" s="14">
        <x:f>IF(G4206="sell",M4206,-M4206)</x:f>
      </x:c>
      <x:c r="Q4206" s="14">
        <x:f>VLOOKUP(N4206,'Currency Rates'!$A$3:$C$32,3,0)</x:f>
      </x:c>
      <x:c r="R4206" s="0">
        <x:f>IF(A4206="SPUS",0,IF(A4206="FWD",0,P4206/Q4206))</x:f>
      </x:c>
    </x:row>
    <x:row r="4207" spans="1:19" x14ac:dyDescent="0.3">
      <x:c r="A4207" s="0">
        <x:f>'Historical Trades'!A4207</x:f>
      </x:c>
      <x:c r="B4207" s="0">
        <x:f>'Historical Trades'!B4207</x:f>
      </x:c>
      <x:c r="C4207" s="23">
        <x:f>'Historical Trades'!C4207</x:f>
      </x:c>
      <x:c r="D4207" s="0">
        <x:f>'Historical Trades'!D4207</x:f>
      </x:c>
      <x:c r="E4207" s="23">
        <x:f>'Historical Trades'!E4207</x:f>
      </x:c>
      <x:c r="F4207" s="0">
        <x:f>'Historical Trades'!F4207</x:f>
      </x:c>
      <x:c r="G4207" s="0">
        <x:f>'Historical Trades'!G4207</x:f>
      </x:c>
      <x:c r="H4207" s="0">
        <x:f>'Historical Trades'!H4207</x:f>
      </x:c>
      <x:c r="I4207" s="0">
        <x:f>'Historical Trades'!I4207</x:f>
      </x:c>
      <x:c r="J4207" s="0">
        <x:f>'Historical Trades'!J4207</x:f>
      </x:c>
      <x:c r="K4207" s="0">
        <x:f>'Historical Trades'!K4207</x:f>
      </x:c>
      <x:c r="L4207" s="0">
        <x:f>'Historical Trades'!L4207</x:f>
      </x:c>
      <x:c r="M4207" s="0">
        <x:f>'Historical Trades'!M4207</x:f>
      </x:c>
      <x:c r="N4207" s="0">
        <x:f>CLEAN('Historical Trades'!O4207)</x:f>
      </x:c>
      <x:c r="P4207" s="14">
        <x:f>IF(G4207="sell",M4207,-M4207)</x:f>
      </x:c>
      <x:c r="Q4207" s="14">
        <x:f>VLOOKUP(N4207,'Currency Rates'!$A$3:$C$32,3,0)</x:f>
      </x:c>
      <x:c r="R4207" s="0">
        <x:f>IF(A4207="SPUS",0,IF(A4207="FWD",0,P4207/Q4207))</x:f>
      </x:c>
    </x:row>
    <x:row r="4208" spans="1:19" x14ac:dyDescent="0.3">
      <x:c r="A4208" s="0">
        <x:f>'Historical Trades'!A4208</x:f>
      </x:c>
      <x:c r="B4208" s="0">
        <x:f>'Historical Trades'!B4208</x:f>
      </x:c>
      <x:c r="C4208" s="23">
        <x:f>'Historical Trades'!C4208</x:f>
      </x:c>
      <x:c r="D4208" s="0">
        <x:f>'Historical Trades'!D4208</x:f>
      </x:c>
      <x:c r="E4208" s="23">
        <x:f>'Historical Trades'!E4208</x:f>
      </x:c>
      <x:c r="F4208" s="0">
        <x:f>'Historical Trades'!F4208</x:f>
      </x:c>
      <x:c r="G4208" s="0">
        <x:f>'Historical Trades'!G4208</x:f>
      </x:c>
      <x:c r="H4208" s="0">
        <x:f>'Historical Trades'!H4208</x:f>
      </x:c>
      <x:c r="I4208" s="0">
        <x:f>'Historical Trades'!I4208</x:f>
      </x:c>
      <x:c r="J4208" s="0">
        <x:f>'Historical Trades'!J4208</x:f>
      </x:c>
      <x:c r="K4208" s="0">
        <x:f>'Historical Trades'!K4208</x:f>
      </x:c>
      <x:c r="L4208" s="0">
        <x:f>'Historical Trades'!L4208</x:f>
      </x:c>
      <x:c r="M4208" s="0">
        <x:f>'Historical Trades'!M4208</x:f>
      </x:c>
      <x:c r="N4208" s="0">
        <x:f>CLEAN('Historical Trades'!O4208)</x:f>
      </x:c>
      <x:c r="P4208" s="14">
        <x:f>IF(G4208="sell",M4208,-M4208)</x:f>
      </x:c>
      <x:c r="Q4208" s="14">
        <x:f>VLOOKUP(N4208,'Currency Rates'!$A$3:$C$32,3,0)</x:f>
      </x:c>
      <x:c r="R4208" s="0">
        <x:f>IF(A4208="SPUS",0,IF(A4208="FWD",0,P4208/Q4208))</x:f>
      </x:c>
    </x:row>
    <x:row r="4209" spans="1:19" x14ac:dyDescent="0.3">
      <x:c r="A4209" s="0">
        <x:f>'Historical Trades'!A4209</x:f>
      </x:c>
      <x:c r="B4209" s="0">
        <x:f>'Historical Trades'!B4209</x:f>
      </x:c>
      <x:c r="C4209" s="23">
        <x:f>'Historical Trades'!C4209</x:f>
      </x:c>
      <x:c r="D4209" s="0">
        <x:f>'Historical Trades'!D4209</x:f>
      </x:c>
      <x:c r="E4209" s="23">
        <x:f>'Historical Trades'!E4209</x:f>
      </x:c>
      <x:c r="F4209" s="0">
        <x:f>'Historical Trades'!F4209</x:f>
      </x:c>
      <x:c r="G4209" s="0">
        <x:f>'Historical Trades'!G4209</x:f>
      </x:c>
      <x:c r="H4209" s="0">
        <x:f>'Historical Trades'!H4209</x:f>
      </x:c>
      <x:c r="I4209" s="0">
        <x:f>'Historical Trades'!I4209</x:f>
      </x:c>
      <x:c r="J4209" s="0">
        <x:f>'Historical Trades'!J4209</x:f>
      </x:c>
      <x:c r="K4209" s="0">
        <x:f>'Historical Trades'!K4209</x:f>
      </x:c>
      <x:c r="L4209" s="0">
        <x:f>'Historical Trades'!L4209</x:f>
      </x:c>
      <x:c r="M4209" s="0">
        <x:f>'Historical Trades'!M4209</x:f>
      </x:c>
      <x:c r="N4209" s="0">
        <x:f>CLEAN('Historical Trades'!O4209)</x:f>
      </x:c>
      <x:c r="P4209" s="14">
        <x:f>IF(G4209="sell",M4209,-M4209)</x:f>
      </x:c>
      <x:c r="Q4209" s="14">
        <x:f>VLOOKUP(N4209,'Currency Rates'!$A$3:$C$32,3,0)</x:f>
      </x:c>
      <x:c r="R4209" s="0">
        <x:f>IF(A4209="SPUS",0,IF(A4209="FWD",0,P4209/Q4209))</x:f>
      </x:c>
    </x:row>
    <x:row r="4210" spans="1:19" x14ac:dyDescent="0.3">
      <x:c r="A4210" s="0">
        <x:f>'Historical Trades'!A4210</x:f>
      </x:c>
      <x:c r="B4210" s="0">
        <x:f>'Historical Trades'!B4210</x:f>
      </x:c>
      <x:c r="C4210" s="23">
        <x:f>'Historical Trades'!C4210</x:f>
      </x:c>
      <x:c r="D4210" s="0">
        <x:f>'Historical Trades'!D4210</x:f>
      </x:c>
      <x:c r="E4210" s="23">
        <x:f>'Historical Trades'!E4210</x:f>
      </x:c>
      <x:c r="F4210" s="0">
        <x:f>'Historical Trades'!F4210</x:f>
      </x:c>
      <x:c r="G4210" s="0">
        <x:f>'Historical Trades'!G4210</x:f>
      </x:c>
      <x:c r="H4210" s="0">
        <x:f>'Historical Trades'!H4210</x:f>
      </x:c>
      <x:c r="I4210" s="0">
        <x:f>'Historical Trades'!I4210</x:f>
      </x:c>
      <x:c r="J4210" s="0">
        <x:f>'Historical Trades'!J4210</x:f>
      </x:c>
      <x:c r="K4210" s="0">
        <x:f>'Historical Trades'!K4210</x:f>
      </x:c>
      <x:c r="L4210" s="0">
        <x:f>'Historical Trades'!L4210</x:f>
      </x:c>
      <x:c r="M4210" s="0">
        <x:f>'Historical Trades'!M4210</x:f>
      </x:c>
      <x:c r="N4210" s="0">
        <x:f>CLEAN('Historical Trades'!O4210)</x:f>
      </x:c>
      <x:c r="P4210" s="14">
        <x:f>IF(G4210="sell",M4210,-M4210)</x:f>
      </x:c>
      <x:c r="Q4210" s="14">
        <x:f>VLOOKUP(N4210,'Currency Rates'!$A$3:$C$32,3,0)</x:f>
      </x:c>
      <x:c r="R4210" s="0">
        <x:f>IF(A4210="SPUS",0,IF(A4210="FWD",0,P4210/Q4210))</x:f>
      </x:c>
    </x:row>
    <x:row r="4211" spans="1:19" x14ac:dyDescent="0.3">
      <x:c r="A4211" s="0">
        <x:f>'Historical Trades'!A4211</x:f>
      </x:c>
      <x:c r="B4211" s="0">
        <x:f>'Historical Trades'!B4211</x:f>
      </x:c>
      <x:c r="C4211" s="23">
        <x:f>'Historical Trades'!C4211</x:f>
      </x:c>
      <x:c r="D4211" s="0">
        <x:f>'Historical Trades'!D4211</x:f>
      </x:c>
      <x:c r="E4211" s="23">
        <x:f>'Historical Trades'!E4211</x:f>
      </x:c>
      <x:c r="F4211" s="0">
        <x:f>'Historical Trades'!F4211</x:f>
      </x:c>
      <x:c r="G4211" s="0">
        <x:f>'Historical Trades'!G4211</x:f>
      </x:c>
      <x:c r="H4211" s="0">
        <x:f>'Historical Trades'!H4211</x:f>
      </x:c>
      <x:c r="I4211" s="0">
        <x:f>'Historical Trades'!I4211</x:f>
      </x:c>
      <x:c r="J4211" s="0">
        <x:f>'Historical Trades'!J4211</x:f>
      </x:c>
      <x:c r="K4211" s="0">
        <x:f>'Historical Trades'!K4211</x:f>
      </x:c>
      <x:c r="L4211" s="0">
        <x:f>'Historical Trades'!L4211</x:f>
      </x:c>
      <x:c r="M4211" s="0">
        <x:f>'Historical Trades'!M4211</x:f>
      </x:c>
      <x:c r="N4211" s="0">
        <x:f>CLEAN('Historical Trades'!O4211)</x:f>
      </x:c>
      <x:c r="P4211" s="14">
        <x:f>IF(G4211="sell",M4211,-M4211)</x:f>
      </x:c>
      <x:c r="Q4211" s="14">
        <x:f>VLOOKUP(N4211,'Currency Rates'!$A$3:$C$32,3,0)</x:f>
      </x:c>
      <x:c r="R4211" s="0">
        <x:f>IF(A4211="SPUS",0,IF(A4211="FWD",0,P4211/Q4211))</x:f>
      </x:c>
    </x:row>
    <x:row r="4212" spans="1:19" x14ac:dyDescent="0.3">
      <x:c r="A4212" s="0">
        <x:f>'Historical Trades'!A4212</x:f>
      </x:c>
      <x:c r="B4212" s="0">
        <x:f>'Historical Trades'!B4212</x:f>
      </x:c>
      <x:c r="C4212" s="23">
        <x:f>'Historical Trades'!C4212</x:f>
      </x:c>
      <x:c r="D4212" s="0">
        <x:f>'Historical Trades'!D4212</x:f>
      </x:c>
      <x:c r="E4212" s="23">
        <x:f>'Historical Trades'!E4212</x:f>
      </x:c>
      <x:c r="F4212" s="0">
        <x:f>'Historical Trades'!F4212</x:f>
      </x:c>
      <x:c r="G4212" s="0">
        <x:f>'Historical Trades'!G4212</x:f>
      </x:c>
      <x:c r="H4212" s="0">
        <x:f>'Historical Trades'!H4212</x:f>
      </x:c>
      <x:c r="I4212" s="0">
        <x:f>'Historical Trades'!I4212</x:f>
      </x:c>
      <x:c r="J4212" s="0">
        <x:f>'Historical Trades'!J4212</x:f>
      </x:c>
      <x:c r="K4212" s="0">
        <x:f>'Historical Trades'!K4212</x:f>
      </x:c>
      <x:c r="L4212" s="0">
        <x:f>'Historical Trades'!L4212</x:f>
      </x:c>
      <x:c r="M4212" s="0">
        <x:f>'Historical Trades'!M4212</x:f>
      </x:c>
      <x:c r="N4212" s="0">
        <x:f>CLEAN('Historical Trades'!O4212)</x:f>
      </x:c>
      <x:c r="P4212" s="14">
        <x:f>IF(G4212="sell",M4212,-M4212)</x:f>
      </x:c>
      <x:c r="Q4212" s="14">
        <x:f>VLOOKUP(N4212,'Currency Rates'!$A$3:$C$32,3,0)</x:f>
      </x:c>
      <x:c r="R4212" s="0">
        <x:f>IF(A4212="SPUS",0,IF(A4212="FWD",0,P4212/Q4212))</x:f>
      </x:c>
    </x:row>
    <x:row r="4213" spans="1:19" x14ac:dyDescent="0.3">
      <x:c r="A4213" s="0">
        <x:f>'Historical Trades'!A4213</x:f>
      </x:c>
      <x:c r="B4213" s="0">
        <x:f>'Historical Trades'!B4213</x:f>
      </x:c>
      <x:c r="C4213" s="23">
        <x:f>'Historical Trades'!C4213</x:f>
      </x:c>
      <x:c r="D4213" s="0">
        <x:f>'Historical Trades'!D4213</x:f>
      </x:c>
      <x:c r="E4213" s="23">
        <x:f>'Historical Trades'!E4213</x:f>
      </x:c>
      <x:c r="F4213" s="0">
        <x:f>'Historical Trades'!F4213</x:f>
      </x:c>
      <x:c r="G4213" s="0">
        <x:f>'Historical Trades'!G4213</x:f>
      </x:c>
      <x:c r="H4213" s="0">
        <x:f>'Historical Trades'!H4213</x:f>
      </x:c>
      <x:c r="I4213" s="0">
        <x:f>'Historical Trades'!I4213</x:f>
      </x:c>
      <x:c r="J4213" s="0">
        <x:f>'Historical Trades'!J4213</x:f>
      </x:c>
      <x:c r="K4213" s="0">
        <x:f>'Historical Trades'!K4213</x:f>
      </x:c>
      <x:c r="L4213" s="0">
        <x:f>'Historical Trades'!L4213</x:f>
      </x:c>
      <x:c r="M4213" s="0">
        <x:f>'Historical Trades'!M4213</x:f>
      </x:c>
      <x:c r="N4213" s="0">
        <x:f>CLEAN('Historical Trades'!O4213)</x:f>
      </x:c>
      <x:c r="P4213" s="14">
        <x:f>IF(G4213="sell",M4213,-M4213)</x:f>
      </x:c>
      <x:c r="Q4213" s="14">
        <x:f>VLOOKUP(N4213,'Currency Rates'!$A$3:$C$32,3,0)</x:f>
      </x:c>
      <x:c r="R4213" s="0">
        <x:f>IF(A4213="SPUS",0,IF(A4213="FWD",0,P4213/Q4213))</x:f>
      </x:c>
    </x:row>
    <x:row r="4214" spans="1:19" x14ac:dyDescent="0.3">
      <x:c r="A4214" s="0">
        <x:f>'Historical Trades'!A4214</x:f>
      </x:c>
      <x:c r="B4214" s="0">
        <x:f>'Historical Trades'!B4214</x:f>
      </x:c>
      <x:c r="C4214" s="23">
        <x:f>'Historical Trades'!C4214</x:f>
      </x:c>
      <x:c r="D4214" s="0">
        <x:f>'Historical Trades'!D4214</x:f>
      </x:c>
      <x:c r="E4214" s="23">
        <x:f>'Historical Trades'!E4214</x:f>
      </x:c>
      <x:c r="F4214" s="0">
        <x:f>'Historical Trades'!F4214</x:f>
      </x:c>
      <x:c r="G4214" s="0">
        <x:f>'Historical Trades'!G4214</x:f>
      </x:c>
      <x:c r="H4214" s="0">
        <x:f>'Historical Trades'!H4214</x:f>
      </x:c>
      <x:c r="I4214" s="0">
        <x:f>'Historical Trades'!I4214</x:f>
      </x:c>
      <x:c r="J4214" s="0">
        <x:f>'Historical Trades'!J4214</x:f>
      </x:c>
      <x:c r="K4214" s="0">
        <x:f>'Historical Trades'!K4214</x:f>
      </x:c>
      <x:c r="L4214" s="0">
        <x:f>'Historical Trades'!L4214</x:f>
      </x:c>
      <x:c r="M4214" s="0">
        <x:f>'Historical Trades'!M4214</x:f>
      </x:c>
      <x:c r="N4214" s="0">
        <x:f>CLEAN('Historical Trades'!O4214)</x:f>
      </x:c>
      <x:c r="P4214" s="14">
        <x:f>IF(G4214="sell",M4214,-M4214)</x:f>
      </x:c>
      <x:c r="Q4214" s="14">
        <x:f>VLOOKUP(N4214,'Currency Rates'!$A$3:$C$32,3,0)</x:f>
      </x:c>
      <x:c r="R4214" s="0">
        <x:f>IF(A4214="SPUS",0,IF(A4214="FWD",0,P4214/Q4214))</x:f>
      </x:c>
    </x:row>
    <x:row r="4215" spans="1:19" x14ac:dyDescent="0.3">
      <x:c r="A4215" s="0">
        <x:f>'Historical Trades'!A4215</x:f>
      </x:c>
      <x:c r="B4215" s="0">
        <x:f>'Historical Trades'!B4215</x:f>
      </x:c>
      <x:c r="C4215" s="23">
        <x:f>'Historical Trades'!C4215</x:f>
      </x:c>
      <x:c r="D4215" s="0">
        <x:f>'Historical Trades'!D4215</x:f>
      </x:c>
      <x:c r="E4215" s="23">
        <x:f>'Historical Trades'!E4215</x:f>
      </x:c>
      <x:c r="F4215" s="0">
        <x:f>'Historical Trades'!F4215</x:f>
      </x:c>
      <x:c r="G4215" s="0">
        <x:f>'Historical Trades'!G4215</x:f>
      </x:c>
      <x:c r="H4215" s="0">
        <x:f>'Historical Trades'!H4215</x:f>
      </x:c>
      <x:c r="I4215" s="0">
        <x:f>'Historical Trades'!I4215</x:f>
      </x:c>
      <x:c r="J4215" s="0">
        <x:f>'Historical Trades'!J4215</x:f>
      </x:c>
      <x:c r="K4215" s="0">
        <x:f>'Historical Trades'!K4215</x:f>
      </x:c>
      <x:c r="L4215" s="0">
        <x:f>'Historical Trades'!L4215</x:f>
      </x:c>
      <x:c r="M4215" s="0">
        <x:f>'Historical Trades'!M4215</x:f>
      </x:c>
      <x:c r="N4215" s="0">
        <x:f>CLEAN('Historical Trades'!O4215)</x:f>
      </x:c>
      <x:c r="P4215" s="14">
        <x:f>IF(G4215="sell",M4215,-M4215)</x:f>
      </x:c>
      <x:c r="Q4215" s="14">
        <x:f>VLOOKUP(N4215,'Currency Rates'!$A$3:$C$32,3,0)</x:f>
      </x:c>
      <x:c r="R4215" s="0">
        <x:f>IF(A4215="SPUS",0,IF(A4215="FWD",0,P4215/Q4215))</x:f>
      </x:c>
    </x:row>
    <x:row r="4216" spans="1:19" x14ac:dyDescent="0.3">
      <x:c r="A4216" s="0">
        <x:f>'Historical Trades'!A4216</x:f>
      </x:c>
      <x:c r="B4216" s="0">
        <x:f>'Historical Trades'!B4216</x:f>
      </x:c>
      <x:c r="C4216" s="23">
        <x:f>'Historical Trades'!C4216</x:f>
      </x:c>
      <x:c r="D4216" s="0">
        <x:f>'Historical Trades'!D4216</x:f>
      </x:c>
      <x:c r="E4216" s="23">
        <x:f>'Historical Trades'!E4216</x:f>
      </x:c>
      <x:c r="F4216" s="0">
        <x:f>'Historical Trades'!F4216</x:f>
      </x:c>
      <x:c r="G4216" s="0">
        <x:f>'Historical Trades'!G4216</x:f>
      </x:c>
      <x:c r="H4216" s="0">
        <x:f>'Historical Trades'!H4216</x:f>
      </x:c>
      <x:c r="I4216" s="0">
        <x:f>'Historical Trades'!I4216</x:f>
      </x:c>
      <x:c r="J4216" s="0">
        <x:f>'Historical Trades'!J4216</x:f>
      </x:c>
      <x:c r="K4216" s="0">
        <x:f>'Historical Trades'!K4216</x:f>
      </x:c>
      <x:c r="L4216" s="0">
        <x:f>'Historical Trades'!L4216</x:f>
      </x:c>
      <x:c r="M4216" s="0">
        <x:f>'Historical Trades'!M4216</x:f>
      </x:c>
      <x:c r="N4216" s="0">
        <x:f>CLEAN('Historical Trades'!O4216)</x:f>
      </x:c>
      <x:c r="P4216" s="14">
        <x:f>IF(G4216="sell",M4216,-M4216)</x:f>
      </x:c>
      <x:c r="Q4216" s="14">
        <x:f>VLOOKUP(N4216,'Currency Rates'!$A$3:$C$32,3,0)</x:f>
      </x:c>
      <x:c r="R4216" s="0">
        <x:f>IF(A4216="SPUS",0,IF(A4216="FWD",0,P4216/Q4216))</x:f>
      </x:c>
    </x:row>
    <x:row r="4217" spans="1:19" x14ac:dyDescent="0.3">
      <x:c r="A4217" s="0">
        <x:f>'Historical Trades'!A4217</x:f>
      </x:c>
      <x:c r="B4217" s="0">
        <x:f>'Historical Trades'!B4217</x:f>
      </x:c>
      <x:c r="C4217" s="23">
        <x:f>'Historical Trades'!C4217</x:f>
      </x:c>
      <x:c r="D4217" s="0">
        <x:f>'Historical Trades'!D4217</x:f>
      </x:c>
      <x:c r="E4217" s="23">
        <x:f>'Historical Trades'!E4217</x:f>
      </x:c>
      <x:c r="F4217" s="0">
        <x:f>'Historical Trades'!F4217</x:f>
      </x:c>
      <x:c r="G4217" s="0">
        <x:f>'Historical Trades'!G4217</x:f>
      </x:c>
      <x:c r="H4217" s="0">
        <x:f>'Historical Trades'!H4217</x:f>
      </x:c>
      <x:c r="I4217" s="0">
        <x:f>'Historical Trades'!I4217</x:f>
      </x:c>
      <x:c r="J4217" s="0">
        <x:f>'Historical Trades'!J4217</x:f>
      </x:c>
      <x:c r="K4217" s="0">
        <x:f>'Historical Trades'!K4217</x:f>
      </x:c>
      <x:c r="L4217" s="0">
        <x:f>'Historical Trades'!L4217</x:f>
      </x:c>
      <x:c r="M4217" s="0">
        <x:f>'Historical Trades'!M4217</x:f>
      </x:c>
      <x:c r="N4217" s="0">
        <x:f>CLEAN('Historical Trades'!O4217)</x:f>
      </x:c>
      <x:c r="P4217" s="14">
        <x:f>IF(G4217="sell",M4217,-M4217)</x:f>
      </x:c>
      <x:c r="Q4217" s="14">
        <x:f>VLOOKUP(N4217,'Currency Rates'!$A$3:$C$32,3,0)</x:f>
      </x:c>
      <x:c r="R4217" s="0">
        <x:f>IF(A4217="SPUS",0,IF(A4217="FWD",0,P4217/Q4217))</x:f>
      </x:c>
    </x:row>
    <x:row r="4218" spans="1:19" x14ac:dyDescent="0.3">
      <x:c r="A4218" s="0">
        <x:f>'Historical Trades'!A4218</x:f>
      </x:c>
      <x:c r="B4218" s="0">
        <x:f>'Historical Trades'!B4218</x:f>
      </x:c>
      <x:c r="C4218" s="23">
        <x:f>'Historical Trades'!C4218</x:f>
      </x:c>
      <x:c r="D4218" s="0">
        <x:f>'Historical Trades'!D4218</x:f>
      </x:c>
      <x:c r="E4218" s="23">
        <x:f>'Historical Trades'!E4218</x:f>
      </x:c>
      <x:c r="F4218" s="0">
        <x:f>'Historical Trades'!F4218</x:f>
      </x:c>
      <x:c r="G4218" s="0">
        <x:f>'Historical Trades'!G4218</x:f>
      </x:c>
      <x:c r="H4218" s="0">
        <x:f>'Historical Trades'!H4218</x:f>
      </x:c>
      <x:c r="I4218" s="0">
        <x:f>'Historical Trades'!I4218</x:f>
      </x:c>
      <x:c r="J4218" s="0">
        <x:f>'Historical Trades'!J4218</x:f>
      </x:c>
      <x:c r="K4218" s="0">
        <x:f>'Historical Trades'!K4218</x:f>
      </x:c>
      <x:c r="L4218" s="0">
        <x:f>'Historical Trades'!L4218</x:f>
      </x:c>
      <x:c r="M4218" s="0">
        <x:f>'Historical Trades'!M4218</x:f>
      </x:c>
      <x:c r="N4218" s="0">
        <x:f>CLEAN('Historical Trades'!O4218)</x:f>
      </x:c>
      <x:c r="P4218" s="14">
        <x:f>IF(G4218="sell",M4218,-M4218)</x:f>
      </x:c>
      <x:c r="Q4218" s="14">
        <x:f>VLOOKUP(N4218,'Currency Rates'!$A$3:$C$32,3,0)</x:f>
      </x:c>
      <x:c r="R4218" s="0">
        <x:f>IF(A4218="SPUS",0,IF(A4218="FWD",0,P4218/Q4218))</x:f>
      </x:c>
    </x:row>
    <x:row r="4219" spans="1:19" x14ac:dyDescent="0.3">
      <x:c r="A4219" s="0">
        <x:f>'Historical Trades'!A4219</x:f>
      </x:c>
      <x:c r="B4219" s="0">
        <x:f>'Historical Trades'!B4219</x:f>
      </x:c>
      <x:c r="C4219" s="23">
        <x:f>'Historical Trades'!C4219</x:f>
      </x:c>
      <x:c r="D4219" s="0">
        <x:f>'Historical Trades'!D4219</x:f>
      </x:c>
      <x:c r="E4219" s="23">
        <x:f>'Historical Trades'!E4219</x:f>
      </x:c>
      <x:c r="F4219" s="0">
        <x:f>'Historical Trades'!F4219</x:f>
      </x:c>
      <x:c r="G4219" s="0">
        <x:f>'Historical Trades'!G4219</x:f>
      </x:c>
      <x:c r="H4219" s="0">
        <x:f>'Historical Trades'!H4219</x:f>
      </x:c>
      <x:c r="I4219" s="0">
        <x:f>'Historical Trades'!I4219</x:f>
      </x:c>
      <x:c r="J4219" s="0">
        <x:f>'Historical Trades'!J4219</x:f>
      </x:c>
      <x:c r="K4219" s="0">
        <x:f>'Historical Trades'!K4219</x:f>
      </x:c>
      <x:c r="L4219" s="0">
        <x:f>'Historical Trades'!L4219</x:f>
      </x:c>
      <x:c r="M4219" s="0">
        <x:f>'Historical Trades'!M4219</x:f>
      </x:c>
      <x:c r="N4219" s="0">
        <x:f>CLEAN('Historical Trades'!O4219)</x:f>
      </x:c>
      <x:c r="P4219" s="14">
        <x:f>IF(G4219="sell",M4219,-M4219)</x:f>
      </x:c>
      <x:c r="Q4219" s="14">
        <x:f>VLOOKUP(N4219,'Currency Rates'!$A$3:$C$32,3,0)</x:f>
      </x:c>
      <x:c r="R4219" s="0">
        <x:f>IF(A4219="SPUS",0,IF(A4219="FWD",0,P4219/Q4219))</x:f>
      </x:c>
    </x:row>
    <x:row r="4220" spans="1:19" x14ac:dyDescent="0.3">
      <x:c r="A4220" s="0">
        <x:f>'Historical Trades'!A4220</x:f>
      </x:c>
      <x:c r="B4220" s="0">
        <x:f>'Historical Trades'!B4220</x:f>
      </x:c>
      <x:c r="C4220" s="23">
        <x:f>'Historical Trades'!C4220</x:f>
      </x:c>
      <x:c r="D4220" s="0">
        <x:f>'Historical Trades'!D4220</x:f>
      </x:c>
      <x:c r="E4220" s="23">
        <x:f>'Historical Trades'!E4220</x:f>
      </x:c>
      <x:c r="F4220" s="0">
        <x:f>'Historical Trades'!F4220</x:f>
      </x:c>
      <x:c r="G4220" s="0">
        <x:f>'Historical Trades'!G4220</x:f>
      </x:c>
      <x:c r="H4220" s="0">
        <x:f>'Historical Trades'!H4220</x:f>
      </x:c>
      <x:c r="I4220" s="0">
        <x:f>'Historical Trades'!I4220</x:f>
      </x:c>
      <x:c r="J4220" s="0">
        <x:f>'Historical Trades'!J4220</x:f>
      </x:c>
      <x:c r="K4220" s="0">
        <x:f>'Historical Trades'!K4220</x:f>
      </x:c>
      <x:c r="L4220" s="0">
        <x:f>'Historical Trades'!L4220</x:f>
      </x:c>
      <x:c r="M4220" s="0">
        <x:f>'Historical Trades'!M4220</x:f>
      </x:c>
      <x:c r="N4220" s="0">
        <x:f>CLEAN('Historical Trades'!O4220)</x:f>
      </x:c>
      <x:c r="P4220" s="14">
        <x:f>IF(G4220="sell",M4220,-M4220)</x:f>
      </x:c>
      <x:c r="Q4220" s="14">
        <x:f>VLOOKUP(N4220,'Currency Rates'!$A$3:$C$32,3,0)</x:f>
      </x:c>
      <x:c r="R4220" s="0">
        <x:f>IF(A4220="SPUS",0,IF(A4220="FWD",0,P4220/Q4220))</x:f>
      </x:c>
    </x:row>
    <x:row r="4221" spans="1:19" x14ac:dyDescent="0.3">
      <x:c r="A4221" s="0">
        <x:f>'Historical Trades'!A4221</x:f>
      </x:c>
      <x:c r="B4221" s="0">
        <x:f>'Historical Trades'!B4221</x:f>
      </x:c>
      <x:c r="C4221" s="23">
        <x:f>'Historical Trades'!C4221</x:f>
      </x:c>
      <x:c r="D4221" s="0">
        <x:f>'Historical Trades'!D4221</x:f>
      </x:c>
      <x:c r="E4221" s="23">
        <x:f>'Historical Trades'!E4221</x:f>
      </x:c>
      <x:c r="F4221" s="0">
        <x:f>'Historical Trades'!F4221</x:f>
      </x:c>
      <x:c r="G4221" s="0">
        <x:f>'Historical Trades'!G4221</x:f>
      </x:c>
      <x:c r="H4221" s="0">
        <x:f>'Historical Trades'!H4221</x:f>
      </x:c>
      <x:c r="I4221" s="0">
        <x:f>'Historical Trades'!I4221</x:f>
      </x:c>
      <x:c r="J4221" s="0">
        <x:f>'Historical Trades'!J4221</x:f>
      </x:c>
      <x:c r="K4221" s="0">
        <x:f>'Historical Trades'!K4221</x:f>
      </x:c>
      <x:c r="L4221" s="0">
        <x:f>'Historical Trades'!L4221</x:f>
      </x:c>
      <x:c r="M4221" s="0">
        <x:f>'Historical Trades'!M4221</x:f>
      </x:c>
      <x:c r="N4221" s="0">
        <x:f>CLEAN('Historical Trades'!O4221)</x:f>
      </x:c>
      <x:c r="P4221" s="14">
        <x:f>IF(G4221="sell",M4221,-M4221)</x:f>
      </x:c>
      <x:c r="Q4221" s="14">
        <x:f>VLOOKUP(N4221,'Currency Rates'!$A$3:$C$32,3,0)</x:f>
      </x:c>
      <x:c r="R4221" s="0">
        <x:f>IF(A4221="SPUS",0,IF(A4221="FWD",0,P4221/Q4221))</x:f>
      </x:c>
    </x:row>
    <x:row r="4222" spans="1:19" x14ac:dyDescent="0.3">
      <x:c r="A4222" s="0">
        <x:f>'Historical Trades'!A4222</x:f>
      </x:c>
      <x:c r="B4222" s="0">
        <x:f>'Historical Trades'!B4222</x:f>
      </x:c>
      <x:c r="C4222" s="23">
        <x:f>'Historical Trades'!C4222</x:f>
      </x:c>
      <x:c r="D4222" s="0">
        <x:f>'Historical Trades'!D4222</x:f>
      </x:c>
      <x:c r="E4222" s="23">
        <x:f>'Historical Trades'!E4222</x:f>
      </x:c>
      <x:c r="F4222" s="0">
        <x:f>'Historical Trades'!F4222</x:f>
      </x:c>
      <x:c r="G4222" s="0">
        <x:f>'Historical Trades'!G4222</x:f>
      </x:c>
      <x:c r="H4222" s="0">
        <x:f>'Historical Trades'!H4222</x:f>
      </x:c>
      <x:c r="I4222" s="0">
        <x:f>'Historical Trades'!I4222</x:f>
      </x:c>
      <x:c r="J4222" s="0">
        <x:f>'Historical Trades'!J4222</x:f>
      </x:c>
      <x:c r="K4222" s="0">
        <x:f>'Historical Trades'!K4222</x:f>
      </x:c>
      <x:c r="L4222" s="0">
        <x:f>'Historical Trades'!L4222</x:f>
      </x:c>
      <x:c r="M4222" s="0">
        <x:f>'Historical Trades'!M4222</x:f>
      </x:c>
      <x:c r="N4222" s="0">
        <x:f>CLEAN('Historical Trades'!O4222)</x:f>
      </x:c>
      <x:c r="P4222" s="14">
        <x:f>IF(G4222="sell",M4222,-M4222)</x:f>
      </x:c>
      <x:c r="Q4222" s="14">
        <x:f>VLOOKUP(N4222,'Currency Rates'!$A$3:$C$32,3,0)</x:f>
      </x:c>
      <x:c r="R4222" s="0">
        <x:f>IF(A4222="SPUS",0,IF(A4222="FWD",0,P4222/Q4222))</x:f>
      </x:c>
    </x:row>
    <x:row r="4223" spans="1:19" x14ac:dyDescent="0.3">
      <x:c r="A4223" s="0">
        <x:f>'Historical Trades'!A4223</x:f>
      </x:c>
      <x:c r="B4223" s="0">
        <x:f>'Historical Trades'!B4223</x:f>
      </x:c>
      <x:c r="C4223" s="23">
        <x:f>'Historical Trades'!C4223</x:f>
      </x:c>
      <x:c r="D4223" s="0">
        <x:f>'Historical Trades'!D4223</x:f>
      </x:c>
      <x:c r="E4223" s="23">
        <x:f>'Historical Trades'!E4223</x:f>
      </x:c>
      <x:c r="F4223" s="0">
        <x:f>'Historical Trades'!F4223</x:f>
      </x:c>
      <x:c r="G4223" s="0">
        <x:f>'Historical Trades'!G4223</x:f>
      </x:c>
      <x:c r="H4223" s="0">
        <x:f>'Historical Trades'!H4223</x:f>
      </x:c>
      <x:c r="I4223" s="0">
        <x:f>'Historical Trades'!I4223</x:f>
      </x:c>
      <x:c r="J4223" s="0">
        <x:f>'Historical Trades'!J4223</x:f>
      </x:c>
      <x:c r="K4223" s="0">
        <x:f>'Historical Trades'!K4223</x:f>
      </x:c>
      <x:c r="L4223" s="0">
        <x:f>'Historical Trades'!L4223</x:f>
      </x:c>
      <x:c r="M4223" s="0">
        <x:f>'Historical Trades'!M4223</x:f>
      </x:c>
      <x:c r="N4223" s="0">
        <x:f>CLEAN('Historical Trades'!O4223)</x:f>
      </x:c>
      <x:c r="P4223" s="14">
        <x:f>IF(G4223="sell",M4223,-M4223)</x:f>
      </x:c>
      <x:c r="Q4223" s="14">
        <x:f>VLOOKUP(N4223,'Currency Rates'!$A$3:$C$32,3,0)</x:f>
      </x:c>
      <x:c r="R4223" s="0">
        <x:f>IF(A4223="SPUS",0,IF(A4223="FWD",0,P4223/Q4223))</x:f>
      </x:c>
    </x:row>
    <x:row r="4224" spans="1:19" x14ac:dyDescent="0.3">
      <x:c r="A4224" s="0">
        <x:f>'Historical Trades'!A4224</x:f>
      </x:c>
      <x:c r="B4224" s="0">
        <x:f>'Historical Trades'!B4224</x:f>
      </x:c>
      <x:c r="C4224" s="23">
        <x:f>'Historical Trades'!C4224</x:f>
      </x:c>
      <x:c r="D4224" s="0">
        <x:f>'Historical Trades'!D4224</x:f>
      </x:c>
      <x:c r="E4224" s="23">
        <x:f>'Historical Trades'!E4224</x:f>
      </x:c>
      <x:c r="F4224" s="0">
        <x:f>'Historical Trades'!F4224</x:f>
      </x:c>
      <x:c r="G4224" s="0">
        <x:f>'Historical Trades'!G4224</x:f>
      </x:c>
      <x:c r="H4224" s="0">
        <x:f>'Historical Trades'!H4224</x:f>
      </x:c>
      <x:c r="I4224" s="0">
        <x:f>'Historical Trades'!I4224</x:f>
      </x:c>
      <x:c r="J4224" s="0">
        <x:f>'Historical Trades'!J4224</x:f>
      </x:c>
      <x:c r="K4224" s="0">
        <x:f>'Historical Trades'!K4224</x:f>
      </x:c>
      <x:c r="L4224" s="0">
        <x:f>'Historical Trades'!L4224</x:f>
      </x:c>
      <x:c r="M4224" s="0">
        <x:f>'Historical Trades'!M4224</x:f>
      </x:c>
      <x:c r="N4224" s="0">
        <x:f>CLEAN('Historical Trades'!O4224)</x:f>
      </x:c>
      <x:c r="P4224" s="14">
        <x:f>IF(G4224="sell",M4224,-M4224)</x:f>
      </x:c>
      <x:c r="Q4224" s="14">
        <x:f>VLOOKUP(N4224,'Currency Rates'!$A$3:$C$32,3,0)</x:f>
      </x:c>
      <x:c r="R4224" s="0">
        <x:f>IF(A4224="SPUS",0,IF(A4224="FWD",0,P4224/Q4224))</x:f>
      </x:c>
    </x:row>
    <x:row r="4225" spans="1:19" x14ac:dyDescent="0.3">
      <x:c r="A4225" s="0">
        <x:f>'Historical Trades'!A4225</x:f>
      </x:c>
      <x:c r="B4225" s="0">
        <x:f>'Historical Trades'!B4225</x:f>
      </x:c>
      <x:c r="C4225" s="23">
        <x:f>'Historical Trades'!C4225</x:f>
      </x:c>
      <x:c r="D4225" s="0">
        <x:f>'Historical Trades'!D4225</x:f>
      </x:c>
      <x:c r="E4225" s="23">
        <x:f>'Historical Trades'!E4225</x:f>
      </x:c>
      <x:c r="F4225" s="0">
        <x:f>'Historical Trades'!F4225</x:f>
      </x:c>
      <x:c r="G4225" s="0">
        <x:f>'Historical Trades'!G4225</x:f>
      </x:c>
      <x:c r="H4225" s="0">
        <x:f>'Historical Trades'!H4225</x:f>
      </x:c>
      <x:c r="I4225" s="0">
        <x:f>'Historical Trades'!I4225</x:f>
      </x:c>
      <x:c r="J4225" s="0">
        <x:f>'Historical Trades'!J4225</x:f>
      </x:c>
      <x:c r="K4225" s="0">
        <x:f>'Historical Trades'!K4225</x:f>
      </x:c>
      <x:c r="L4225" s="0">
        <x:f>'Historical Trades'!L4225</x:f>
      </x:c>
      <x:c r="M4225" s="0">
        <x:f>'Historical Trades'!M4225</x:f>
      </x:c>
      <x:c r="N4225" s="0">
        <x:f>CLEAN('Historical Trades'!O4225)</x:f>
      </x:c>
      <x:c r="P4225" s="14">
        <x:f>IF(G4225="sell",M4225,-M4225)</x:f>
      </x:c>
      <x:c r="Q4225" s="14">
        <x:f>VLOOKUP(N4225,'Currency Rates'!$A$3:$C$32,3,0)</x:f>
      </x:c>
      <x:c r="R4225" s="0">
        <x:f>IF(A4225="SPUS",0,IF(A4225="FWD",0,P4225/Q4225))</x:f>
      </x:c>
    </x:row>
    <x:row r="4226" spans="1:19" x14ac:dyDescent="0.3">
      <x:c r="A4226" s="0">
        <x:f>'Historical Trades'!A4226</x:f>
      </x:c>
      <x:c r="B4226" s="0">
        <x:f>'Historical Trades'!B4226</x:f>
      </x:c>
      <x:c r="C4226" s="23">
        <x:f>'Historical Trades'!C4226</x:f>
      </x:c>
      <x:c r="D4226" s="0">
        <x:f>'Historical Trades'!D4226</x:f>
      </x:c>
      <x:c r="E4226" s="23">
        <x:f>'Historical Trades'!E4226</x:f>
      </x:c>
      <x:c r="F4226" s="0">
        <x:f>'Historical Trades'!F4226</x:f>
      </x:c>
      <x:c r="G4226" s="0">
        <x:f>'Historical Trades'!G4226</x:f>
      </x:c>
      <x:c r="H4226" s="0">
        <x:f>'Historical Trades'!H4226</x:f>
      </x:c>
      <x:c r="I4226" s="0">
        <x:f>'Historical Trades'!I4226</x:f>
      </x:c>
      <x:c r="J4226" s="0">
        <x:f>'Historical Trades'!J4226</x:f>
      </x:c>
      <x:c r="K4226" s="0">
        <x:f>'Historical Trades'!K4226</x:f>
      </x:c>
      <x:c r="L4226" s="0">
        <x:f>'Historical Trades'!L4226</x:f>
      </x:c>
      <x:c r="M4226" s="0">
        <x:f>'Historical Trades'!M4226</x:f>
      </x:c>
      <x:c r="N4226" s="0">
        <x:f>CLEAN('Historical Trades'!O4226)</x:f>
      </x:c>
      <x:c r="P4226" s="14">
        <x:f>IF(G4226="sell",M4226,-M4226)</x:f>
      </x:c>
      <x:c r="Q4226" s="14">
        <x:f>VLOOKUP(N4226,'Currency Rates'!$A$3:$C$32,3,0)</x:f>
      </x:c>
      <x:c r="R4226" s="0">
        <x:f>IF(A4226="SPUS",0,IF(A4226="FWD",0,P4226/Q4226))</x:f>
      </x:c>
    </x:row>
    <x:row r="4227" spans="1:19" x14ac:dyDescent="0.3">
      <x:c r="A4227" s="0">
        <x:f>'Historical Trades'!A4227</x:f>
      </x:c>
      <x:c r="B4227" s="0">
        <x:f>'Historical Trades'!B4227</x:f>
      </x:c>
      <x:c r="C4227" s="23">
        <x:f>'Historical Trades'!C4227</x:f>
      </x:c>
      <x:c r="D4227" s="0">
        <x:f>'Historical Trades'!D4227</x:f>
      </x:c>
      <x:c r="E4227" s="23">
        <x:f>'Historical Trades'!E4227</x:f>
      </x:c>
      <x:c r="F4227" s="0">
        <x:f>'Historical Trades'!F4227</x:f>
      </x:c>
      <x:c r="G4227" s="0">
        <x:f>'Historical Trades'!G4227</x:f>
      </x:c>
      <x:c r="H4227" s="0">
        <x:f>'Historical Trades'!H4227</x:f>
      </x:c>
      <x:c r="I4227" s="0">
        <x:f>'Historical Trades'!I4227</x:f>
      </x:c>
      <x:c r="J4227" s="0">
        <x:f>'Historical Trades'!J4227</x:f>
      </x:c>
      <x:c r="K4227" s="0">
        <x:f>'Historical Trades'!K4227</x:f>
      </x:c>
      <x:c r="L4227" s="0">
        <x:f>'Historical Trades'!L4227</x:f>
      </x:c>
      <x:c r="M4227" s="0">
        <x:f>'Historical Trades'!M4227</x:f>
      </x:c>
      <x:c r="N4227" s="0">
        <x:f>CLEAN('Historical Trades'!O4227)</x:f>
      </x:c>
      <x:c r="P4227" s="14">
        <x:f>IF(G4227="sell",M4227,-M4227)</x:f>
      </x:c>
      <x:c r="Q4227" s="14">
        <x:f>VLOOKUP(N4227,'Currency Rates'!$A$3:$C$32,3,0)</x:f>
      </x:c>
      <x:c r="R4227" s="0">
        <x:f>IF(A4227="SPUS",0,IF(A4227="FWD",0,P4227/Q4227))</x:f>
      </x:c>
    </x:row>
    <x:row r="4228" spans="1:19" x14ac:dyDescent="0.3">
      <x:c r="A4228" s="0">
        <x:f>'Historical Trades'!A4228</x:f>
      </x:c>
      <x:c r="B4228" s="0">
        <x:f>'Historical Trades'!B4228</x:f>
      </x:c>
      <x:c r="C4228" s="23">
        <x:f>'Historical Trades'!C4228</x:f>
      </x:c>
      <x:c r="D4228" s="0">
        <x:f>'Historical Trades'!D4228</x:f>
      </x:c>
      <x:c r="E4228" s="23">
        <x:f>'Historical Trades'!E4228</x:f>
      </x:c>
      <x:c r="F4228" s="0">
        <x:f>'Historical Trades'!F4228</x:f>
      </x:c>
      <x:c r="G4228" s="0">
        <x:f>'Historical Trades'!G4228</x:f>
      </x:c>
      <x:c r="H4228" s="0">
        <x:f>'Historical Trades'!H4228</x:f>
      </x:c>
      <x:c r="I4228" s="0">
        <x:f>'Historical Trades'!I4228</x:f>
      </x:c>
      <x:c r="J4228" s="0">
        <x:f>'Historical Trades'!J4228</x:f>
      </x:c>
      <x:c r="K4228" s="0">
        <x:f>'Historical Trades'!K4228</x:f>
      </x:c>
      <x:c r="L4228" s="0">
        <x:f>'Historical Trades'!L4228</x:f>
      </x:c>
      <x:c r="M4228" s="0">
        <x:f>'Historical Trades'!M4228</x:f>
      </x:c>
      <x:c r="N4228" s="0">
        <x:f>CLEAN('Historical Trades'!O4228)</x:f>
      </x:c>
      <x:c r="P4228" s="14">
        <x:f>IF(G4228="sell",M4228,-M4228)</x:f>
      </x:c>
      <x:c r="Q4228" s="14">
        <x:f>VLOOKUP(N4228,'Currency Rates'!$A$3:$C$32,3,0)</x:f>
      </x:c>
      <x:c r="R4228" s="0">
        <x:f>IF(A4228="SPUS",0,IF(A4228="FWD",0,P4228/Q4228))</x:f>
      </x:c>
    </x:row>
    <x:row r="4229" spans="1:19" x14ac:dyDescent="0.3">
      <x:c r="A4229" s="0">
        <x:f>'Historical Trades'!A4229</x:f>
      </x:c>
      <x:c r="B4229" s="0">
        <x:f>'Historical Trades'!B4229</x:f>
      </x:c>
      <x:c r="C4229" s="23">
        <x:f>'Historical Trades'!C4229</x:f>
      </x:c>
      <x:c r="D4229" s="0">
        <x:f>'Historical Trades'!D4229</x:f>
      </x:c>
      <x:c r="E4229" s="23">
        <x:f>'Historical Trades'!E4229</x:f>
      </x:c>
      <x:c r="F4229" s="0">
        <x:f>'Historical Trades'!F4229</x:f>
      </x:c>
      <x:c r="G4229" s="0">
        <x:f>'Historical Trades'!G4229</x:f>
      </x:c>
      <x:c r="H4229" s="0">
        <x:f>'Historical Trades'!H4229</x:f>
      </x:c>
      <x:c r="I4229" s="0">
        <x:f>'Historical Trades'!I4229</x:f>
      </x:c>
      <x:c r="J4229" s="0">
        <x:f>'Historical Trades'!J4229</x:f>
      </x:c>
      <x:c r="K4229" s="0">
        <x:f>'Historical Trades'!K4229</x:f>
      </x:c>
      <x:c r="L4229" s="0">
        <x:f>'Historical Trades'!L4229</x:f>
      </x:c>
      <x:c r="M4229" s="0">
        <x:f>'Historical Trades'!M4229</x:f>
      </x:c>
      <x:c r="N4229" s="0">
        <x:f>CLEAN('Historical Trades'!O4229)</x:f>
      </x:c>
      <x:c r="P4229" s="14">
        <x:f>IF(G4229="sell",M4229,-M4229)</x:f>
      </x:c>
      <x:c r="Q4229" s="14">
        <x:f>VLOOKUP(N4229,'Currency Rates'!$A$3:$C$32,3,0)</x:f>
      </x:c>
      <x:c r="R4229" s="0">
        <x:f>IF(A4229="SPUS",0,IF(A4229="FWD",0,P4229/Q4229))</x:f>
      </x:c>
    </x:row>
    <x:row r="4230" spans="1:19" x14ac:dyDescent="0.3">
      <x:c r="A4230" s="0">
        <x:f>'Historical Trades'!A4230</x:f>
      </x:c>
      <x:c r="B4230" s="0">
        <x:f>'Historical Trades'!B4230</x:f>
      </x:c>
      <x:c r="C4230" s="23">
        <x:f>'Historical Trades'!C4230</x:f>
      </x:c>
      <x:c r="D4230" s="0">
        <x:f>'Historical Trades'!D4230</x:f>
      </x:c>
      <x:c r="E4230" s="23">
        <x:f>'Historical Trades'!E4230</x:f>
      </x:c>
      <x:c r="F4230" s="0">
        <x:f>'Historical Trades'!F4230</x:f>
      </x:c>
      <x:c r="G4230" s="0">
        <x:f>'Historical Trades'!G4230</x:f>
      </x:c>
      <x:c r="H4230" s="0">
        <x:f>'Historical Trades'!H4230</x:f>
      </x:c>
      <x:c r="I4230" s="0">
        <x:f>'Historical Trades'!I4230</x:f>
      </x:c>
      <x:c r="J4230" s="0">
        <x:f>'Historical Trades'!J4230</x:f>
      </x:c>
      <x:c r="K4230" s="0">
        <x:f>'Historical Trades'!K4230</x:f>
      </x:c>
      <x:c r="L4230" s="0">
        <x:f>'Historical Trades'!L4230</x:f>
      </x:c>
      <x:c r="M4230" s="0">
        <x:f>'Historical Trades'!M4230</x:f>
      </x:c>
      <x:c r="N4230" s="0">
        <x:f>CLEAN('Historical Trades'!O4230)</x:f>
      </x:c>
      <x:c r="P4230" s="14">
        <x:f>IF(G4230="sell",M4230,-M4230)</x:f>
      </x:c>
      <x:c r="Q4230" s="14">
        <x:f>VLOOKUP(N4230,'Currency Rates'!$A$3:$C$32,3,0)</x:f>
      </x:c>
      <x:c r="R4230" s="0">
        <x:f>IF(A4230="SPUS",0,IF(A4230="FWD",0,P4230/Q4230))</x:f>
      </x:c>
    </x:row>
    <x:row r="4231" spans="1:19" x14ac:dyDescent="0.3">
      <x:c r="A4231" s="0">
        <x:f>'Historical Trades'!A4231</x:f>
      </x:c>
      <x:c r="B4231" s="0">
        <x:f>'Historical Trades'!B4231</x:f>
      </x:c>
      <x:c r="C4231" s="23">
        <x:f>'Historical Trades'!C4231</x:f>
      </x:c>
      <x:c r="D4231" s="0">
        <x:f>'Historical Trades'!D4231</x:f>
      </x:c>
      <x:c r="E4231" s="23">
        <x:f>'Historical Trades'!E4231</x:f>
      </x:c>
      <x:c r="F4231" s="0">
        <x:f>'Historical Trades'!F4231</x:f>
      </x:c>
      <x:c r="G4231" s="0">
        <x:f>'Historical Trades'!G4231</x:f>
      </x:c>
      <x:c r="H4231" s="0">
        <x:f>'Historical Trades'!H4231</x:f>
      </x:c>
      <x:c r="I4231" s="0">
        <x:f>'Historical Trades'!I4231</x:f>
      </x:c>
      <x:c r="J4231" s="0">
        <x:f>'Historical Trades'!J4231</x:f>
      </x:c>
      <x:c r="K4231" s="0">
        <x:f>'Historical Trades'!K4231</x:f>
      </x:c>
      <x:c r="L4231" s="0">
        <x:f>'Historical Trades'!L4231</x:f>
      </x:c>
      <x:c r="M4231" s="0">
        <x:f>'Historical Trades'!M4231</x:f>
      </x:c>
      <x:c r="N4231" s="0">
        <x:f>CLEAN('Historical Trades'!O4231)</x:f>
      </x:c>
      <x:c r="P4231" s="14">
        <x:f>IF(G4231="sell",M4231,-M4231)</x:f>
      </x:c>
      <x:c r="Q4231" s="14">
        <x:f>VLOOKUP(N4231,'Currency Rates'!$A$3:$C$32,3,0)</x:f>
      </x:c>
      <x:c r="R4231" s="0">
        <x:f>IF(A4231="SPUS",0,IF(A4231="FWD",0,P4231/Q4231))</x:f>
      </x:c>
    </x:row>
    <x:row r="4232" spans="1:19" x14ac:dyDescent="0.3">
      <x:c r="A4232" s="0">
        <x:f>'Historical Trades'!A4232</x:f>
      </x:c>
      <x:c r="B4232" s="0">
        <x:f>'Historical Trades'!B4232</x:f>
      </x:c>
      <x:c r="C4232" s="23">
        <x:f>'Historical Trades'!C4232</x:f>
      </x:c>
      <x:c r="D4232" s="0">
        <x:f>'Historical Trades'!D4232</x:f>
      </x:c>
      <x:c r="E4232" s="23">
        <x:f>'Historical Trades'!E4232</x:f>
      </x:c>
      <x:c r="F4232" s="0">
        <x:f>'Historical Trades'!F4232</x:f>
      </x:c>
      <x:c r="G4232" s="0">
        <x:f>'Historical Trades'!G4232</x:f>
      </x:c>
      <x:c r="H4232" s="0">
        <x:f>'Historical Trades'!H4232</x:f>
      </x:c>
      <x:c r="I4232" s="0">
        <x:f>'Historical Trades'!I4232</x:f>
      </x:c>
      <x:c r="J4232" s="0">
        <x:f>'Historical Trades'!J4232</x:f>
      </x:c>
      <x:c r="K4232" s="0">
        <x:f>'Historical Trades'!K4232</x:f>
      </x:c>
      <x:c r="L4232" s="0">
        <x:f>'Historical Trades'!L4232</x:f>
      </x:c>
      <x:c r="M4232" s="0">
        <x:f>'Historical Trades'!M4232</x:f>
      </x:c>
      <x:c r="N4232" s="0">
        <x:f>CLEAN('Historical Trades'!O4232)</x:f>
      </x:c>
      <x:c r="P4232" s="14">
        <x:f>IF(G4232="sell",M4232,-M4232)</x:f>
      </x:c>
      <x:c r="Q4232" s="14">
        <x:f>VLOOKUP(N4232,'Currency Rates'!$A$3:$C$32,3,0)</x:f>
      </x:c>
      <x:c r="R4232" s="0">
        <x:f>IF(A4232="SPUS",0,IF(A4232="FWD",0,P4232/Q4232))</x:f>
      </x:c>
    </x:row>
    <x:row r="4233" spans="1:19" x14ac:dyDescent="0.3">
      <x:c r="A4233" s="0">
        <x:f>'Historical Trades'!A4233</x:f>
      </x:c>
      <x:c r="B4233" s="0">
        <x:f>'Historical Trades'!B4233</x:f>
      </x:c>
      <x:c r="C4233" s="23">
        <x:f>'Historical Trades'!C4233</x:f>
      </x:c>
      <x:c r="D4233" s="0">
        <x:f>'Historical Trades'!D4233</x:f>
      </x:c>
      <x:c r="E4233" s="23">
        <x:f>'Historical Trades'!E4233</x:f>
      </x:c>
      <x:c r="F4233" s="0">
        <x:f>'Historical Trades'!F4233</x:f>
      </x:c>
      <x:c r="G4233" s="0">
        <x:f>'Historical Trades'!G4233</x:f>
      </x:c>
      <x:c r="H4233" s="0">
        <x:f>'Historical Trades'!H4233</x:f>
      </x:c>
      <x:c r="I4233" s="0">
        <x:f>'Historical Trades'!I4233</x:f>
      </x:c>
      <x:c r="J4233" s="0">
        <x:f>'Historical Trades'!J4233</x:f>
      </x:c>
      <x:c r="K4233" s="0">
        <x:f>'Historical Trades'!K4233</x:f>
      </x:c>
      <x:c r="L4233" s="0">
        <x:f>'Historical Trades'!L4233</x:f>
      </x:c>
      <x:c r="M4233" s="0">
        <x:f>'Historical Trades'!M4233</x:f>
      </x:c>
      <x:c r="N4233" s="0">
        <x:f>CLEAN('Historical Trades'!O4233)</x:f>
      </x:c>
      <x:c r="P4233" s="14">
        <x:f>IF(G4233="sell",M4233,-M4233)</x:f>
      </x:c>
      <x:c r="Q4233" s="14">
        <x:f>VLOOKUP(N4233,'Currency Rates'!$A$3:$C$32,3,0)</x:f>
      </x:c>
      <x:c r="R4233" s="0">
        <x:f>IF(A4233="SPUS",0,IF(A4233="FWD",0,P4233/Q4233))</x:f>
      </x:c>
    </x:row>
    <x:row r="4234" spans="1:19" x14ac:dyDescent="0.3">
      <x:c r="A4234" s="0">
        <x:f>'Historical Trades'!A4234</x:f>
      </x:c>
      <x:c r="B4234" s="0">
        <x:f>'Historical Trades'!B4234</x:f>
      </x:c>
      <x:c r="C4234" s="23">
        <x:f>'Historical Trades'!C4234</x:f>
      </x:c>
      <x:c r="D4234" s="0">
        <x:f>'Historical Trades'!D4234</x:f>
      </x:c>
      <x:c r="E4234" s="23">
        <x:f>'Historical Trades'!E4234</x:f>
      </x:c>
      <x:c r="F4234" s="0">
        <x:f>'Historical Trades'!F4234</x:f>
      </x:c>
      <x:c r="G4234" s="0">
        <x:f>'Historical Trades'!G4234</x:f>
      </x:c>
      <x:c r="H4234" s="0">
        <x:f>'Historical Trades'!H4234</x:f>
      </x:c>
      <x:c r="I4234" s="0">
        <x:f>'Historical Trades'!I4234</x:f>
      </x:c>
      <x:c r="J4234" s="0">
        <x:f>'Historical Trades'!J4234</x:f>
      </x:c>
      <x:c r="K4234" s="0">
        <x:f>'Historical Trades'!K4234</x:f>
      </x:c>
      <x:c r="L4234" s="0">
        <x:f>'Historical Trades'!L4234</x:f>
      </x:c>
      <x:c r="M4234" s="0">
        <x:f>'Historical Trades'!M4234</x:f>
      </x:c>
      <x:c r="N4234" s="0">
        <x:f>CLEAN('Historical Trades'!O4234)</x:f>
      </x:c>
      <x:c r="P4234" s="14">
        <x:f>IF(G4234="sell",M4234,-M4234)</x:f>
      </x:c>
      <x:c r="Q4234" s="14">
        <x:f>VLOOKUP(N4234,'Currency Rates'!$A$3:$C$32,3,0)</x:f>
      </x:c>
      <x:c r="R4234" s="0">
        <x:f>IF(A4234="SPUS",0,IF(A4234="FWD",0,P4234/Q4234))</x:f>
      </x:c>
    </x:row>
    <x:row r="4235" spans="1:19" x14ac:dyDescent="0.3">
      <x:c r="A4235" s="0">
        <x:f>'Historical Trades'!A4235</x:f>
      </x:c>
      <x:c r="B4235" s="0">
        <x:f>'Historical Trades'!B4235</x:f>
      </x:c>
      <x:c r="C4235" s="23">
        <x:f>'Historical Trades'!C4235</x:f>
      </x:c>
      <x:c r="D4235" s="0">
        <x:f>'Historical Trades'!D4235</x:f>
      </x:c>
      <x:c r="E4235" s="23">
        <x:f>'Historical Trades'!E4235</x:f>
      </x:c>
      <x:c r="F4235" s="0">
        <x:f>'Historical Trades'!F4235</x:f>
      </x:c>
      <x:c r="G4235" s="0">
        <x:f>'Historical Trades'!G4235</x:f>
      </x:c>
      <x:c r="H4235" s="0">
        <x:f>'Historical Trades'!H4235</x:f>
      </x:c>
      <x:c r="I4235" s="0">
        <x:f>'Historical Trades'!I4235</x:f>
      </x:c>
      <x:c r="J4235" s="0">
        <x:f>'Historical Trades'!J4235</x:f>
      </x:c>
      <x:c r="K4235" s="0">
        <x:f>'Historical Trades'!K4235</x:f>
      </x:c>
      <x:c r="L4235" s="0">
        <x:f>'Historical Trades'!L4235</x:f>
      </x:c>
      <x:c r="M4235" s="0">
        <x:f>'Historical Trades'!M4235</x:f>
      </x:c>
      <x:c r="N4235" s="0">
        <x:f>CLEAN('Historical Trades'!O4235)</x:f>
      </x:c>
      <x:c r="P4235" s="14">
        <x:f>IF(G4235="sell",M4235,-M4235)</x:f>
      </x:c>
      <x:c r="Q4235" s="14">
        <x:f>VLOOKUP(N4235,'Currency Rates'!$A$3:$C$32,3,0)</x:f>
      </x:c>
      <x:c r="R4235" s="0">
        <x:f>IF(A4235="SPUS",0,IF(A4235="FWD",0,P4235/Q4235))</x:f>
      </x:c>
    </x:row>
    <x:row r="4236" spans="1:19" x14ac:dyDescent="0.3">
      <x:c r="A4236" s="0">
        <x:f>'Historical Trades'!A4236</x:f>
      </x:c>
      <x:c r="B4236" s="0">
        <x:f>'Historical Trades'!B4236</x:f>
      </x:c>
      <x:c r="C4236" s="23">
        <x:f>'Historical Trades'!C4236</x:f>
      </x:c>
      <x:c r="D4236" s="0">
        <x:f>'Historical Trades'!D4236</x:f>
      </x:c>
      <x:c r="E4236" s="23">
        <x:f>'Historical Trades'!E4236</x:f>
      </x:c>
      <x:c r="F4236" s="0">
        <x:f>'Historical Trades'!F4236</x:f>
      </x:c>
      <x:c r="G4236" s="0">
        <x:f>'Historical Trades'!G4236</x:f>
      </x:c>
      <x:c r="H4236" s="0">
        <x:f>'Historical Trades'!H4236</x:f>
      </x:c>
      <x:c r="I4236" s="0">
        <x:f>'Historical Trades'!I4236</x:f>
      </x:c>
      <x:c r="J4236" s="0">
        <x:f>'Historical Trades'!J4236</x:f>
      </x:c>
      <x:c r="K4236" s="0">
        <x:f>'Historical Trades'!K4236</x:f>
      </x:c>
      <x:c r="L4236" s="0">
        <x:f>'Historical Trades'!L4236</x:f>
      </x:c>
      <x:c r="M4236" s="0">
        <x:f>'Historical Trades'!M4236</x:f>
      </x:c>
      <x:c r="N4236" s="0">
        <x:f>CLEAN('Historical Trades'!O4236)</x:f>
      </x:c>
      <x:c r="P4236" s="14">
        <x:f>IF(G4236="sell",M4236,-M4236)</x:f>
      </x:c>
      <x:c r="Q4236" s="14">
        <x:f>VLOOKUP(N4236,'Currency Rates'!$A$3:$C$32,3,0)</x:f>
      </x:c>
      <x:c r="R4236" s="0">
        <x:f>IF(A4236="SPUS",0,IF(A4236="FWD",0,P4236/Q4236))</x:f>
      </x:c>
    </x:row>
    <x:row r="4237" spans="1:19" x14ac:dyDescent="0.3">
      <x:c r="A4237" s="0">
        <x:f>'Historical Trades'!A4237</x:f>
      </x:c>
      <x:c r="B4237" s="0">
        <x:f>'Historical Trades'!B4237</x:f>
      </x:c>
      <x:c r="C4237" s="23">
        <x:f>'Historical Trades'!C4237</x:f>
      </x:c>
      <x:c r="D4237" s="0">
        <x:f>'Historical Trades'!D4237</x:f>
      </x:c>
      <x:c r="E4237" s="23">
        <x:f>'Historical Trades'!E4237</x:f>
      </x:c>
      <x:c r="F4237" s="0">
        <x:f>'Historical Trades'!F4237</x:f>
      </x:c>
      <x:c r="G4237" s="0">
        <x:f>'Historical Trades'!G4237</x:f>
      </x:c>
      <x:c r="H4237" s="0">
        <x:f>'Historical Trades'!H4237</x:f>
      </x:c>
      <x:c r="I4237" s="0">
        <x:f>'Historical Trades'!I4237</x:f>
      </x:c>
      <x:c r="J4237" s="0">
        <x:f>'Historical Trades'!J4237</x:f>
      </x:c>
      <x:c r="K4237" s="0">
        <x:f>'Historical Trades'!K4237</x:f>
      </x:c>
      <x:c r="L4237" s="0">
        <x:f>'Historical Trades'!L4237</x:f>
      </x:c>
      <x:c r="M4237" s="0">
        <x:f>'Historical Trades'!M4237</x:f>
      </x:c>
      <x:c r="N4237" s="0">
        <x:f>CLEAN('Historical Trades'!O4237)</x:f>
      </x:c>
      <x:c r="P4237" s="14">
        <x:f>IF(G4237="sell",M4237,-M4237)</x:f>
      </x:c>
      <x:c r="Q4237" s="14">
        <x:f>VLOOKUP(N4237,'Currency Rates'!$A$3:$C$32,3,0)</x:f>
      </x:c>
      <x:c r="R4237" s="0">
        <x:f>IF(A4237="SPUS",0,IF(A4237="FWD",0,P4237/Q4237))</x:f>
      </x:c>
    </x:row>
    <x:row r="4238" spans="1:19" x14ac:dyDescent="0.3">
      <x:c r="A4238" s="0">
        <x:f>'Historical Trades'!A4238</x:f>
      </x:c>
      <x:c r="B4238" s="0">
        <x:f>'Historical Trades'!B4238</x:f>
      </x:c>
      <x:c r="C4238" s="23">
        <x:f>'Historical Trades'!C4238</x:f>
      </x:c>
      <x:c r="D4238" s="0">
        <x:f>'Historical Trades'!D4238</x:f>
      </x:c>
      <x:c r="E4238" s="23">
        <x:f>'Historical Trades'!E4238</x:f>
      </x:c>
      <x:c r="F4238" s="0">
        <x:f>'Historical Trades'!F4238</x:f>
      </x:c>
      <x:c r="G4238" s="0">
        <x:f>'Historical Trades'!G4238</x:f>
      </x:c>
      <x:c r="H4238" s="0">
        <x:f>'Historical Trades'!H4238</x:f>
      </x:c>
      <x:c r="I4238" s="0">
        <x:f>'Historical Trades'!I4238</x:f>
      </x:c>
      <x:c r="J4238" s="0">
        <x:f>'Historical Trades'!J4238</x:f>
      </x:c>
      <x:c r="K4238" s="0">
        <x:f>'Historical Trades'!K4238</x:f>
      </x:c>
      <x:c r="L4238" s="0">
        <x:f>'Historical Trades'!L4238</x:f>
      </x:c>
      <x:c r="M4238" s="0">
        <x:f>'Historical Trades'!M4238</x:f>
      </x:c>
      <x:c r="N4238" s="0">
        <x:f>CLEAN('Historical Trades'!O4238)</x:f>
      </x:c>
      <x:c r="P4238" s="14">
        <x:f>IF(G4238="sell",M4238,-M4238)</x:f>
      </x:c>
      <x:c r="Q4238" s="14">
        <x:f>VLOOKUP(N4238,'Currency Rates'!$A$3:$C$32,3,0)</x:f>
      </x:c>
      <x:c r="R4238" s="0">
        <x:f>IF(A4238="SPUS",0,IF(A4238="FWD",0,P4238/Q4238))</x:f>
      </x:c>
    </x:row>
    <x:row r="4239" spans="1:19" x14ac:dyDescent="0.3">
      <x:c r="A4239" s="0">
        <x:f>'Historical Trades'!A4239</x:f>
      </x:c>
      <x:c r="B4239" s="0">
        <x:f>'Historical Trades'!B4239</x:f>
      </x:c>
      <x:c r="C4239" s="23">
        <x:f>'Historical Trades'!C4239</x:f>
      </x:c>
      <x:c r="D4239" s="0">
        <x:f>'Historical Trades'!D4239</x:f>
      </x:c>
      <x:c r="E4239" s="23">
        <x:f>'Historical Trades'!E4239</x:f>
      </x:c>
      <x:c r="F4239" s="0">
        <x:f>'Historical Trades'!F4239</x:f>
      </x:c>
      <x:c r="G4239" s="0">
        <x:f>'Historical Trades'!G4239</x:f>
      </x:c>
      <x:c r="H4239" s="0">
        <x:f>'Historical Trades'!H4239</x:f>
      </x:c>
      <x:c r="I4239" s="0">
        <x:f>'Historical Trades'!I4239</x:f>
      </x:c>
      <x:c r="J4239" s="0">
        <x:f>'Historical Trades'!J4239</x:f>
      </x:c>
      <x:c r="K4239" s="0">
        <x:f>'Historical Trades'!K4239</x:f>
      </x:c>
      <x:c r="L4239" s="0">
        <x:f>'Historical Trades'!L4239</x:f>
      </x:c>
      <x:c r="M4239" s="0">
        <x:f>'Historical Trades'!M4239</x:f>
      </x:c>
      <x:c r="N4239" s="0">
        <x:f>CLEAN('Historical Trades'!O4239)</x:f>
      </x:c>
      <x:c r="P4239" s="14">
        <x:f>IF(G4239="sell",M4239,-M4239)</x:f>
      </x:c>
      <x:c r="Q4239" s="14">
        <x:f>VLOOKUP(N4239,'Currency Rates'!$A$3:$C$32,3,0)</x:f>
      </x:c>
      <x:c r="R4239" s="0">
        <x:f>IF(A4239="SPUS",0,IF(A4239="FWD",0,P4239/Q4239))</x:f>
      </x:c>
    </x:row>
    <x:row r="4240" spans="1:19" x14ac:dyDescent="0.3">
      <x:c r="A4240" s="0">
        <x:f>'Historical Trades'!A4240</x:f>
      </x:c>
      <x:c r="B4240" s="0">
        <x:f>'Historical Trades'!B4240</x:f>
      </x:c>
      <x:c r="C4240" s="23">
        <x:f>'Historical Trades'!C4240</x:f>
      </x:c>
      <x:c r="D4240" s="0">
        <x:f>'Historical Trades'!D4240</x:f>
      </x:c>
      <x:c r="E4240" s="23">
        <x:f>'Historical Trades'!E4240</x:f>
      </x:c>
      <x:c r="F4240" s="0">
        <x:f>'Historical Trades'!F4240</x:f>
      </x:c>
      <x:c r="G4240" s="0">
        <x:f>'Historical Trades'!G4240</x:f>
      </x:c>
      <x:c r="H4240" s="0">
        <x:f>'Historical Trades'!H4240</x:f>
      </x:c>
      <x:c r="I4240" s="0">
        <x:f>'Historical Trades'!I4240</x:f>
      </x:c>
      <x:c r="J4240" s="0">
        <x:f>'Historical Trades'!J4240</x:f>
      </x:c>
      <x:c r="K4240" s="0">
        <x:f>'Historical Trades'!K4240</x:f>
      </x:c>
      <x:c r="L4240" s="0">
        <x:f>'Historical Trades'!L4240</x:f>
      </x:c>
      <x:c r="M4240" s="0">
        <x:f>'Historical Trades'!M4240</x:f>
      </x:c>
      <x:c r="N4240" s="0">
        <x:f>CLEAN('Historical Trades'!O4240)</x:f>
      </x:c>
      <x:c r="P4240" s="14">
        <x:f>IF(G4240="sell",M4240,-M4240)</x:f>
      </x:c>
      <x:c r="Q4240" s="14">
        <x:f>VLOOKUP(N4240,'Currency Rates'!$A$3:$C$32,3,0)</x:f>
      </x:c>
      <x:c r="R4240" s="0">
        <x:f>IF(A4240="SPUS",0,IF(A4240="FWD",0,P4240/Q4240))</x:f>
      </x:c>
    </x:row>
    <x:row r="4241" spans="1:19" x14ac:dyDescent="0.3">
      <x:c r="A4241" s="0">
        <x:f>'Historical Trades'!A4241</x:f>
      </x:c>
      <x:c r="B4241" s="0">
        <x:f>'Historical Trades'!B4241</x:f>
      </x:c>
      <x:c r="C4241" s="23">
        <x:f>'Historical Trades'!C4241</x:f>
      </x:c>
      <x:c r="D4241" s="0">
        <x:f>'Historical Trades'!D4241</x:f>
      </x:c>
      <x:c r="E4241" s="23">
        <x:f>'Historical Trades'!E4241</x:f>
      </x:c>
      <x:c r="F4241" s="0">
        <x:f>'Historical Trades'!F4241</x:f>
      </x:c>
      <x:c r="G4241" s="0">
        <x:f>'Historical Trades'!G4241</x:f>
      </x:c>
      <x:c r="H4241" s="0">
        <x:f>'Historical Trades'!H4241</x:f>
      </x:c>
      <x:c r="I4241" s="0">
        <x:f>'Historical Trades'!I4241</x:f>
      </x:c>
      <x:c r="J4241" s="0">
        <x:f>'Historical Trades'!J4241</x:f>
      </x:c>
      <x:c r="K4241" s="0">
        <x:f>'Historical Trades'!K4241</x:f>
      </x:c>
      <x:c r="L4241" s="0">
        <x:f>'Historical Trades'!L4241</x:f>
      </x:c>
      <x:c r="M4241" s="0">
        <x:f>'Historical Trades'!M4241</x:f>
      </x:c>
      <x:c r="N4241" s="0">
        <x:f>CLEAN('Historical Trades'!O4241)</x:f>
      </x:c>
      <x:c r="P4241" s="14">
        <x:f>IF(G4241="sell",M4241,-M4241)</x:f>
      </x:c>
      <x:c r="Q4241" s="14">
        <x:f>VLOOKUP(N4241,'Currency Rates'!$A$3:$C$32,3,0)</x:f>
      </x:c>
      <x:c r="R4241" s="0">
        <x:f>IF(A4241="SPUS",0,IF(A4241="FWD",0,P4241/Q4241))</x:f>
      </x:c>
    </x:row>
    <x:row r="4242" spans="1:19" x14ac:dyDescent="0.3">
      <x:c r="A4242" s="0">
        <x:f>'Historical Trades'!A4242</x:f>
      </x:c>
      <x:c r="B4242" s="0">
        <x:f>'Historical Trades'!B4242</x:f>
      </x:c>
      <x:c r="C4242" s="23">
        <x:f>'Historical Trades'!C4242</x:f>
      </x:c>
      <x:c r="D4242" s="0">
        <x:f>'Historical Trades'!D4242</x:f>
      </x:c>
      <x:c r="E4242" s="23">
        <x:f>'Historical Trades'!E4242</x:f>
      </x:c>
      <x:c r="F4242" s="0">
        <x:f>'Historical Trades'!F4242</x:f>
      </x:c>
      <x:c r="G4242" s="0">
        <x:f>'Historical Trades'!G4242</x:f>
      </x:c>
      <x:c r="H4242" s="0">
        <x:f>'Historical Trades'!H4242</x:f>
      </x:c>
      <x:c r="I4242" s="0">
        <x:f>'Historical Trades'!I4242</x:f>
      </x:c>
      <x:c r="J4242" s="0">
        <x:f>'Historical Trades'!J4242</x:f>
      </x:c>
      <x:c r="K4242" s="0">
        <x:f>'Historical Trades'!K4242</x:f>
      </x:c>
      <x:c r="L4242" s="0">
        <x:f>'Historical Trades'!L4242</x:f>
      </x:c>
      <x:c r="M4242" s="0">
        <x:f>'Historical Trades'!M4242</x:f>
      </x:c>
      <x:c r="N4242" s="0">
        <x:f>CLEAN('Historical Trades'!O4242)</x:f>
      </x:c>
      <x:c r="P4242" s="14">
        <x:f>IF(G4242="sell",M4242,-M4242)</x:f>
      </x:c>
      <x:c r="Q4242" s="14">
        <x:f>VLOOKUP(N4242,'Currency Rates'!$A$3:$C$32,3,0)</x:f>
      </x:c>
      <x:c r="R4242" s="0">
        <x:f>IF(A4242="SPUS",0,IF(A4242="FWD",0,P4242/Q4242))</x:f>
      </x:c>
    </x:row>
    <x:row r="4243" spans="1:19" x14ac:dyDescent="0.3">
      <x:c r="A4243" s="0">
        <x:f>'Historical Trades'!A4243</x:f>
      </x:c>
      <x:c r="B4243" s="0">
        <x:f>'Historical Trades'!B4243</x:f>
      </x:c>
      <x:c r="C4243" s="23">
        <x:f>'Historical Trades'!C4243</x:f>
      </x:c>
      <x:c r="D4243" s="0">
        <x:f>'Historical Trades'!D4243</x:f>
      </x:c>
      <x:c r="E4243" s="23">
        <x:f>'Historical Trades'!E4243</x:f>
      </x:c>
      <x:c r="F4243" s="0">
        <x:f>'Historical Trades'!F4243</x:f>
      </x:c>
      <x:c r="G4243" s="0">
        <x:f>'Historical Trades'!G4243</x:f>
      </x:c>
      <x:c r="H4243" s="0">
        <x:f>'Historical Trades'!H4243</x:f>
      </x:c>
      <x:c r="I4243" s="0">
        <x:f>'Historical Trades'!I4243</x:f>
      </x:c>
      <x:c r="J4243" s="0">
        <x:f>'Historical Trades'!J4243</x:f>
      </x:c>
      <x:c r="K4243" s="0">
        <x:f>'Historical Trades'!K4243</x:f>
      </x:c>
      <x:c r="L4243" s="0">
        <x:f>'Historical Trades'!L4243</x:f>
      </x:c>
      <x:c r="M4243" s="0">
        <x:f>'Historical Trades'!M4243</x:f>
      </x:c>
      <x:c r="N4243" s="0">
        <x:f>CLEAN('Historical Trades'!O4243)</x:f>
      </x:c>
      <x:c r="P4243" s="14">
        <x:f>IF(G4243="sell",M4243,-M4243)</x:f>
      </x:c>
      <x:c r="Q4243" s="14">
        <x:f>VLOOKUP(N4243,'Currency Rates'!$A$3:$C$32,3,0)</x:f>
      </x:c>
      <x:c r="R4243" s="0">
        <x:f>IF(A4243="SPUS",0,IF(A4243="FWD",0,P4243/Q4243))</x:f>
      </x:c>
    </x:row>
    <x:row r="4244" spans="1:19" x14ac:dyDescent="0.3">
      <x:c r="A4244" s="0">
        <x:f>'Historical Trades'!A4244</x:f>
      </x:c>
      <x:c r="B4244" s="0">
        <x:f>'Historical Trades'!B4244</x:f>
      </x:c>
      <x:c r="C4244" s="23">
        <x:f>'Historical Trades'!C4244</x:f>
      </x:c>
      <x:c r="D4244" s="0">
        <x:f>'Historical Trades'!D4244</x:f>
      </x:c>
      <x:c r="E4244" s="23">
        <x:f>'Historical Trades'!E4244</x:f>
      </x:c>
      <x:c r="F4244" s="0">
        <x:f>'Historical Trades'!F4244</x:f>
      </x:c>
      <x:c r="G4244" s="0">
        <x:f>'Historical Trades'!G4244</x:f>
      </x:c>
      <x:c r="H4244" s="0">
        <x:f>'Historical Trades'!H4244</x:f>
      </x:c>
      <x:c r="I4244" s="0">
        <x:f>'Historical Trades'!I4244</x:f>
      </x:c>
      <x:c r="J4244" s="0">
        <x:f>'Historical Trades'!J4244</x:f>
      </x:c>
      <x:c r="K4244" s="0">
        <x:f>'Historical Trades'!K4244</x:f>
      </x:c>
      <x:c r="L4244" s="0">
        <x:f>'Historical Trades'!L4244</x:f>
      </x:c>
      <x:c r="M4244" s="0">
        <x:f>'Historical Trades'!M4244</x:f>
      </x:c>
      <x:c r="N4244" s="0">
        <x:f>CLEAN('Historical Trades'!O4244)</x:f>
      </x:c>
      <x:c r="P4244" s="14">
        <x:f>IF(G4244="sell",M4244,-M4244)</x:f>
      </x:c>
      <x:c r="Q4244" s="14">
        <x:f>VLOOKUP(N4244,'Currency Rates'!$A$3:$C$32,3,0)</x:f>
      </x:c>
      <x:c r="R4244" s="0">
        <x:f>IF(A4244="SPUS",0,IF(A4244="FWD",0,P4244/Q4244))</x:f>
      </x:c>
    </x:row>
    <x:row r="4245" spans="1:19" x14ac:dyDescent="0.3">
      <x:c r="A4245" s="0">
        <x:f>'Historical Trades'!A4245</x:f>
      </x:c>
      <x:c r="B4245" s="0">
        <x:f>'Historical Trades'!B4245</x:f>
      </x:c>
      <x:c r="C4245" s="23">
        <x:f>'Historical Trades'!C4245</x:f>
      </x:c>
      <x:c r="D4245" s="0">
        <x:f>'Historical Trades'!D4245</x:f>
      </x:c>
      <x:c r="E4245" s="23">
        <x:f>'Historical Trades'!E4245</x:f>
      </x:c>
      <x:c r="F4245" s="0">
        <x:f>'Historical Trades'!F4245</x:f>
      </x:c>
      <x:c r="G4245" s="0">
        <x:f>'Historical Trades'!G4245</x:f>
      </x:c>
      <x:c r="H4245" s="0">
        <x:f>'Historical Trades'!H4245</x:f>
      </x:c>
      <x:c r="I4245" s="0">
        <x:f>'Historical Trades'!I4245</x:f>
      </x:c>
      <x:c r="J4245" s="0">
        <x:f>'Historical Trades'!J4245</x:f>
      </x:c>
      <x:c r="K4245" s="0">
        <x:f>'Historical Trades'!K4245</x:f>
      </x:c>
      <x:c r="L4245" s="0">
        <x:f>'Historical Trades'!L4245</x:f>
      </x:c>
      <x:c r="M4245" s="0">
        <x:f>'Historical Trades'!M4245</x:f>
      </x:c>
      <x:c r="N4245" s="0">
        <x:f>CLEAN('Historical Trades'!O4245)</x:f>
      </x:c>
      <x:c r="P4245" s="14">
        <x:f>IF(G4245="sell",M4245,-M4245)</x:f>
      </x:c>
      <x:c r="Q4245" s="14">
        <x:f>VLOOKUP(N4245,'Currency Rates'!$A$3:$C$32,3,0)</x:f>
      </x:c>
      <x:c r="R4245" s="0">
        <x:f>IF(A4245="SPUS",0,IF(A4245="FWD",0,P4245/Q4245))</x:f>
      </x:c>
    </x:row>
    <x:row r="4246" spans="1:19" x14ac:dyDescent="0.3">
      <x:c r="A4246" s="0">
        <x:f>'Historical Trades'!A4246</x:f>
      </x:c>
      <x:c r="B4246" s="0">
        <x:f>'Historical Trades'!B4246</x:f>
      </x:c>
      <x:c r="C4246" s="23">
        <x:f>'Historical Trades'!C4246</x:f>
      </x:c>
      <x:c r="D4246" s="0">
        <x:f>'Historical Trades'!D4246</x:f>
      </x:c>
      <x:c r="E4246" s="23">
        <x:f>'Historical Trades'!E4246</x:f>
      </x:c>
      <x:c r="F4246" s="0">
        <x:f>'Historical Trades'!F4246</x:f>
      </x:c>
      <x:c r="G4246" s="0">
        <x:f>'Historical Trades'!G4246</x:f>
      </x:c>
      <x:c r="H4246" s="0">
        <x:f>'Historical Trades'!H4246</x:f>
      </x:c>
      <x:c r="I4246" s="0">
        <x:f>'Historical Trades'!I4246</x:f>
      </x:c>
      <x:c r="J4246" s="0">
        <x:f>'Historical Trades'!J4246</x:f>
      </x:c>
      <x:c r="K4246" s="0">
        <x:f>'Historical Trades'!K4246</x:f>
      </x:c>
      <x:c r="L4246" s="0">
        <x:f>'Historical Trades'!L4246</x:f>
      </x:c>
      <x:c r="M4246" s="0">
        <x:f>'Historical Trades'!M4246</x:f>
      </x:c>
      <x:c r="N4246" s="0">
        <x:f>CLEAN('Historical Trades'!O4246)</x:f>
      </x:c>
      <x:c r="P4246" s="14">
        <x:f>IF(G4246="sell",M4246,-M4246)</x:f>
      </x:c>
      <x:c r="Q4246" s="14">
        <x:f>VLOOKUP(N4246,'Currency Rates'!$A$3:$C$32,3,0)</x:f>
      </x:c>
      <x:c r="R4246" s="0">
        <x:f>IF(A4246="SPUS",0,IF(A4246="FWD",0,P4246/Q4246))</x:f>
      </x:c>
    </x:row>
    <x:row r="4247" spans="1:19" x14ac:dyDescent="0.3">
      <x:c r="A4247" s="0">
        <x:f>'Historical Trades'!A4247</x:f>
      </x:c>
      <x:c r="B4247" s="0">
        <x:f>'Historical Trades'!B4247</x:f>
      </x:c>
      <x:c r="C4247" s="23">
        <x:f>'Historical Trades'!C4247</x:f>
      </x:c>
      <x:c r="D4247" s="0">
        <x:f>'Historical Trades'!D4247</x:f>
      </x:c>
      <x:c r="E4247" s="23">
        <x:f>'Historical Trades'!E4247</x:f>
      </x:c>
      <x:c r="F4247" s="0">
        <x:f>'Historical Trades'!F4247</x:f>
      </x:c>
      <x:c r="G4247" s="0">
        <x:f>'Historical Trades'!G4247</x:f>
      </x:c>
      <x:c r="H4247" s="0">
        <x:f>'Historical Trades'!H4247</x:f>
      </x:c>
      <x:c r="I4247" s="0">
        <x:f>'Historical Trades'!I4247</x:f>
      </x:c>
      <x:c r="J4247" s="0">
        <x:f>'Historical Trades'!J4247</x:f>
      </x:c>
      <x:c r="K4247" s="0">
        <x:f>'Historical Trades'!K4247</x:f>
      </x:c>
      <x:c r="L4247" s="0">
        <x:f>'Historical Trades'!L4247</x:f>
      </x:c>
      <x:c r="M4247" s="0">
        <x:f>'Historical Trades'!M4247</x:f>
      </x:c>
      <x:c r="N4247" s="0">
        <x:f>CLEAN('Historical Trades'!O4247)</x:f>
      </x:c>
      <x:c r="P4247" s="14">
        <x:f>IF(G4247="sell",M4247,-M4247)</x:f>
      </x:c>
      <x:c r="Q4247" s="14">
        <x:f>VLOOKUP(N4247,'Currency Rates'!$A$3:$C$32,3,0)</x:f>
      </x:c>
      <x:c r="R4247" s="0">
        <x:f>IF(A4247="SPUS",0,IF(A4247="FWD",0,P4247/Q4247))</x:f>
      </x:c>
    </x:row>
    <x:row r="4248" spans="1:19" x14ac:dyDescent="0.3">
      <x:c r="A4248" s="0">
        <x:f>'Historical Trades'!A4248</x:f>
      </x:c>
      <x:c r="B4248" s="0">
        <x:f>'Historical Trades'!B4248</x:f>
      </x:c>
      <x:c r="C4248" s="23">
        <x:f>'Historical Trades'!C4248</x:f>
      </x:c>
      <x:c r="D4248" s="0">
        <x:f>'Historical Trades'!D4248</x:f>
      </x:c>
      <x:c r="E4248" s="23">
        <x:f>'Historical Trades'!E4248</x:f>
      </x:c>
      <x:c r="F4248" s="0">
        <x:f>'Historical Trades'!F4248</x:f>
      </x:c>
      <x:c r="G4248" s="0">
        <x:f>'Historical Trades'!G4248</x:f>
      </x:c>
      <x:c r="H4248" s="0">
        <x:f>'Historical Trades'!H4248</x:f>
      </x:c>
      <x:c r="I4248" s="0">
        <x:f>'Historical Trades'!I4248</x:f>
      </x:c>
      <x:c r="J4248" s="0">
        <x:f>'Historical Trades'!J4248</x:f>
      </x:c>
      <x:c r="K4248" s="0">
        <x:f>'Historical Trades'!K4248</x:f>
      </x:c>
      <x:c r="L4248" s="0">
        <x:f>'Historical Trades'!L4248</x:f>
      </x:c>
      <x:c r="M4248" s="0">
        <x:f>'Historical Trades'!M4248</x:f>
      </x:c>
      <x:c r="N4248" s="0">
        <x:f>CLEAN('Historical Trades'!O4248)</x:f>
      </x:c>
      <x:c r="P4248" s="14">
        <x:f>IF(G4248="sell",M4248,-M4248)</x:f>
      </x:c>
      <x:c r="Q4248" s="14">
        <x:f>VLOOKUP(N4248,'Currency Rates'!$A$3:$C$32,3,0)</x:f>
      </x:c>
      <x:c r="R4248" s="0">
        <x:f>IF(A4248="SPUS",0,IF(A4248="FWD",0,P4248/Q4248))</x:f>
      </x:c>
    </x:row>
    <x:row r="4249" spans="1:19" x14ac:dyDescent="0.3">
      <x:c r="A4249" s="0">
        <x:f>'Historical Trades'!A4249</x:f>
      </x:c>
      <x:c r="B4249" s="0">
        <x:f>'Historical Trades'!B4249</x:f>
      </x:c>
      <x:c r="C4249" s="23">
        <x:f>'Historical Trades'!C4249</x:f>
      </x:c>
      <x:c r="D4249" s="0">
        <x:f>'Historical Trades'!D4249</x:f>
      </x:c>
      <x:c r="E4249" s="23">
        <x:f>'Historical Trades'!E4249</x:f>
      </x:c>
      <x:c r="F4249" s="0">
        <x:f>'Historical Trades'!F4249</x:f>
      </x:c>
      <x:c r="G4249" s="0">
        <x:f>'Historical Trades'!G4249</x:f>
      </x:c>
      <x:c r="H4249" s="0">
        <x:f>'Historical Trades'!H4249</x:f>
      </x:c>
      <x:c r="I4249" s="0">
        <x:f>'Historical Trades'!I4249</x:f>
      </x:c>
      <x:c r="J4249" s="0">
        <x:f>'Historical Trades'!J4249</x:f>
      </x:c>
      <x:c r="K4249" s="0">
        <x:f>'Historical Trades'!K4249</x:f>
      </x:c>
      <x:c r="L4249" s="0">
        <x:f>'Historical Trades'!L4249</x:f>
      </x:c>
      <x:c r="M4249" s="0">
        <x:f>'Historical Trades'!M4249</x:f>
      </x:c>
      <x:c r="N4249" s="0">
        <x:f>CLEAN('Historical Trades'!O4249)</x:f>
      </x:c>
      <x:c r="P4249" s="14">
        <x:f>IF(G4249="sell",M4249,-M4249)</x:f>
      </x:c>
      <x:c r="Q4249" s="14">
        <x:f>VLOOKUP(N4249,'Currency Rates'!$A$3:$C$32,3,0)</x:f>
      </x:c>
      <x:c r="R4249" s="0">
        <x:f>IF(A4249="SPUS",0,IF(A4249="FWD",0,P4249/Q4249))</x:f>
      </x:c>
    </x:row>
    <x:row r="4250" spans="1:19" x14ac:dyDescent="0.3">
      <x:c r="A4250" s="0">
        <x:f>'Historical Trades'!A4250</x:f>
      </x:c>
      <x:c r="B4250" s="0">
        <x:f>'Historical Trades'!B4250</x:f>
      </x:c>
      <x:c r="C4250" s="23">
        <x:f>'Historical Trades'!C4250</x:f>
      </x:c>
      <x:c r="D4250" s="0">
        <x:f>'Historical Trades'!D4250</x:f>
      </x:c>
      <x:c r="E4250" s="23">
        <x:f>'Historical Trades'!E4250</x:f>
      </x:c>
      <x:c r="F4250" s="0">
        <x:f>'Historical Trades'!F4250</x:f>
      </x:c>
      <x:c r="G4250" s="0">
        <x:f>'Historical Trades'!G4250</x:f>
      </x:c>
      <x:c r="H4250" s="0">
        <x:f>'Historical Trades'!H4250</x:f>
      </x:c>
      <x:c r="I4250" s="0">
        <x:f>'Historical Trades'!I4250</x:f>
      </x:c>
      <x:c r="J4250" s="0">
        <x:f>'Historical Trades'!J4250</x:f>
      </x:c>
      <x:c r="K4250" s="0">
        <x:f>'Historical Trades'!K4250</x:f>
      </x:c>
      <x:c r="L4250" s="0">
        <x:f>'Historical Trades'!L4250</x:f>
      </x:c>
      <x:c r="M4250" s="0">
        <x:f>'Historical Trades'!M4250</x:f>
      </x:c>
      <x:c r="N4250" s="0">
        <x:f>CLEAN('Historical Trades'!O4250)</x:f>
      </x:c>
      <x:c r="P4250" s="14">
        <x:f>IF(G4250="sell",M4250,-M4250)</x:f>
      </x:c>
      <x:c r="Q4250" s="14">
        <x:f>VLOOKUP(N4250,'Currency Rates'!$A$3:$C$32,3,0)</x:f>
      </x:c>
      <x:c r="R4250" s="0">
        <x:f>IF(A4250="SPUS",0,IF(A4250="FWD",0,P4250/Q4250))</x:f>
      </x:c>
    </x:row>
    <x:row r="4251" spans="1:19" x14ac:dyDescent="0.3">
      <x:c r="A4251" s="0">
        <x:f>'Historical Trades'!A4251</x:f>
      </x:c>
      <x:c r="B4251" s="0">
        <x:f>'Historical Trades'!B4251</x:f>
      </x:c>
      <x:c r="C4251" s="23">
        <x:f>'Historical Trades'!C4251</x:f>
      </x:c>
      <x:c r="D4251" s="0">
        <x:f>'Historical Trades'!D4251</x:f>
      </x:c>
      <x:c r="E4251" s="23">
        <x:f>'Historical Trades'!E4251</x:f>
      </x:c>
      <x:c r="F4251" s="0">
        <x:f>'Historical Trades'!F4251</x:f>
      </x:c>
      <x:c r="G4251" s="0">
        <x:f>'Historical Trades'!G4251</x:f>
      </x:c>
      <x:c r="H4251" s="0">
        <x:f>'Historical Trades'!H4251</x:f>
      </x:c>
      <x:c r="I4251" s="0">
        <x:f>'Historical Trades'!I4251</x:f>
      </x:c>
      <x:c r="J4251" s="0">
        <x:f>'Historical Trades'!J4251</x:f>
      </x:c>
      <x:c r="K4251" s="0">
        <x:f>'Historical Trades'!K4251</x:f>
      </x:c>
      <x:c r="L4251" s="0">
        <x:f>'Historical Trades'!L4251</x:f>
      </x:c>
      <x:c r="M4251" s="0">
        <x:f>'Historical Trades'!M4251</x:f>
      </x:c>
      <x:c r="N4251" s="0">
        <x:f>CLEAN('Historical Trades'!O4251)</x:f>
      </x:c>
      <x:c r="P4251" s="14">
        <x:f>IF(G4251="sell",M4251,-M4251)</x:f>
      </x:c>
      <x:c r="Q4251" s="14">
        <x:f>VLOOKUP(N4251,'Currency Rates'!$A$3:$C$32,3,0)</x:f>
      </x:c>
      <x:c r="R4251" s="0">
        <x:f>IF(A4251="SPUS",0,IF(A4251="FWD",0,P4251/Q4251))</x:f>
      </x:c>
    </x:row>
    <x:row r="4252" spans="1:19" x14ac:dyDescent="0.3">
      <x:c r="A4252" s="0">
        <x:f>'Historical Trades'!A4252</x:f>
      </x:c>
      <x:c r="B4252" s="0">
        <x:f>'Historical Trades'!B4252</x:f>
      </x:c>
      <x:c r="C4252" s="23">
        <x:f>'Historical Trades'!C4252</x:f>
      </x:c>
      <x:c r="D4252" s="0">
        <x:f>'Historical Trades'!D4252</x:f>
      </x:c>
      <x:c r="E4252" s="23">
        <x:f>'Historical Trades'!E4252</x:f>
      </x:c>
      <x:c r="F4252" s="0">
        <x:f>'Historical Trades'!F4252</x:f>
      </x:c>
      <x:c r="G4252" s="0">
        <x:f>'Historical Trades'!G4252</x:f>
      </x:c>
      <x:c r="H4252" s="0">
        <x:f>'Historical Trades'!H4252</x:f>
      </x:c>
      <x:c r="I4252" s="0">
        <x:f>'Historical Trades'!I4252</x:f>
      </x:c>
      <x:c r="J4252" s="0">
        <x:f>'Historical Trades'!J4252</x:f>
      </x:c>
      <x:c r="K4252" s="0">
        <x:f>'Historical Trades'!K4252</x:f>
      </x:c>
      <x:c r="L4252" s="0">
        <x:f>'Historical Trades'!L4252</x:f>
      </x:c>
      <x:c r="M4252" s="0">
        <x:f>'Historical Trades'!M4252</x:f>
      </x:c>
      <x:c r="N4252" s="0">
        <x:f>CLEAN('Historical Trades'!O4252)</x:f>
      </x:c>
      <x:c r="P4252" s="14">
        <x:f>IF(G4252="sell",M4252,-M4252)</x:f>
      </x:c>
      <x:c r="Q4252" s="14">
        <x:f>VLOOKUP(N4252,'Currency Rates'!$A$3:$C$32,3,0)</x:f>
      </x:c>
      <x:c r="R4252" s="0">
        <x:f>IF(A4252="SPUS",0,IF(A4252="FWD",0,P4252/Q4252))</x:f>
      </x:c>
    </x:row>
    <x:row r="4253" spans="1:19" x14ac:dyDescent="0.3">
      <x:c r="A4253" s="0">
        <x:f>'Historical Trades'!A4253</x:f>
      </x:c>
      <x:c r="B4253" s="0">
        <x:f>'Historical Trades'!B4253</x:f>
      </x:c>
      <x:c r="C4253" s="23">
        <x:f>'Historical Trades'!C4253</x:f>
      </x:c>
      <x:c r="D4253" s="0">
        <x:f>'Historical Trades'!D4253</x:f>
      </x:c>
      <x:c r="E4253" s="23">
        <x:f>'Historical Trades'!E4253</x:f>
      </x:c>
      <x:c r="F4253" s="0">
        <x:f>'Historical Trades'!F4253</x:f>
      </x:c>
      <x:c r="G4253" s="0">
        <x:f>'Historical Trades'!G4253</x:f>
      </x:c>
      <x:c r="H4253" s="0">
        <x:f>'Historical Trades'!H4253</x:f>
      </x:c>
      <x:c r="I4253" s="0">
        <x:f>'Historical Trades'!I4253</x:f>
      </x:c>
      <x:c r="J4253" s="0">
        <x:f>'Historical Trades'!J4253</x:f>
      </x:c>
      <x:c r="K4253" s="0">
        <x:f>'Historical Trades'!K4253</x:f>
      </x:c>
      <x:c r="L4253" s="0">
        <x:f>'Historical Trades'!L4253</x:f>
      </x:c>
      <x:c r="M4253" s="0">
        <x:f>'Historical Trades'!M4253</x:f>
      </x:c>
      <x:c r="N4253" s="0">
        <x:f>CLEAN('Historical Trades'!O4253)</x:f>
      </x:c>
      <x:c r="P4253" s="14">
        <x:f>IF(G4253="sell",M4253,-M4253)</x:f>
      </x:c>
      <x:c r="Q4253" s="14">
        <x:f>VLOOKUP(N4253,'Currency Rates'!$A$3:$C$32,3,0)</x:f>
      </x:c>
      <x:c r="R4253" s="0">
        <x:f>IF(A4253="SPUS",0,IF(A4253="FWD",0,P4253/Q4253))</x:f>
      </x:c>
    </x:row>
    <x:row r="4254" spans="1:19" x14ac:dyDescent="0.3">
      <x:c r="A4254" s="0">
        <x:f>'Historical Trades'!A4254</x:f>
      </x:c>
      <x:c r="B4254" s="0">
        <x:f>'Historical Trades'!B4254</x:f>
      </x:c>
      <x:c r="C4254" s="23">
        <x:f>'Historical Trades'!C4254</x:f>
      </x:c>
      <x:c r="D4254" s="0">
        <x:f>'Historical Trades'!D4254</x:f>
      </x:c>
      <x:c r="E4254" s="23">
        <x:f>'Historical Trades'!E4254</x:f>
      </x:c>
      <x:c r="F4254" s="0">
        <x:f>'Historical Trades'!F4254</x:f>
      </x:c>
      <x:c r="G4254" s="0">
        <x:f>'Historical Trades'!G4254</x:f>
      </x:c>
      <x:c r="H4254" s="0">
        <x:f>'Historical Trades'!H4254</x:f>
      </x:c>
      <x:c r="I4254" s="0">
        <x:f>'Historical Trades'!I4254</x:f>
      </x:c>
      <x:c r="J4254" s="0">
        <x:f>'Historical Trades'!J4254</x:f>
      </x:c>
      <x:c r="K4254" s="0">
        <x:f>'Historical Trades'!K4254</x:f>
      </x:c>
      <x:c r="L4254" s="0">
        <x:f>'Historical Trades'!L4254</x:f>
      </x:c>
      <x:c r="M4254" s="0">
        <x:f>'Historical Trades'!M4254</x:f>
      </x:c>
      <x:c r="N4254" s="0">
        <x:f>CLEAN('Historical Trades'!O4254)</x:f>
      </x:c>
      <x:c r="P4254" s="14">
        <x:f>IF(G4254="sell",M4254,-M4254)</x:f>
      </x:c>
      <x:c r="Q4254" s="14">
        <x:f>VLOOKUP(N4254,'Currency Rates'!$A$3:$C$32,3,0)</x:f>
      </x:c>
      <x:c r="R4254" s="0">
        <x:f>IF(A4254="SPUS",0,IF(A4254="FWD",0,P4254/Q4254))</x:f>
      </x:c>
    </x:row>
    <x:row r="4255" spans="1:19" x14ac:dyDescent="0.3">
      <x:c r="A4255" s="0">
        <x:f>'Historical Trades'!A4255</x:f>
      </x:c>
      <x:c r="B4255" s="0">
        <x:f>'Historical Trades'!B4255</x:f>
      </x:c>
      <x:c r="C4255" s="23">
        <x:f>'Historical Trades'!C4255</x:f>
      </x:c>
      <x:c r="D4255" s="0">
        <x:f>'Historical Trades'!D4255</x:f>
      </x:c>
      <x:c r="E4255" s="23">
        <x:f>'Historical Trades'!E4255</x:f>
      </x:c>
      <x:c r="F4255" s="0">
        <x:f>'Historical Trades'!F4255</x:f>
      </x:c>
      <x:c r="G4255" s="0">
        <x:f>'Historical Trades'!G4255</x:f>
      </x:c>
      <x:c r="H4255" s="0">
        <x:f>'Historical Trades'!H4255</x:f>
      </x:c>
      <x:c r="I4255" s="0">
        <x:f>'Historical Trades'!I4255</x:f>
      </x:c>
      <x:c r="J4255" s="0">
        <x:f>'Historical Trades'!J4255</x:f>
      </x:c>
      <x:c r="K4255" s="0">
        <x:f>'Historical Trades'!K4255</x:f>
      </x:c>
      <x:c r="L4255" s="0">
        <x:f>'Historical Trades'!L4255</x:f>
      </x:c>
      <x:c r="M4255" s="0">
        <x:f>'Historical Trades'!M4255</x:f>
      </x:c>
      <x:c r="N4255" s="0">
        <x:f>CLEAN('Historical Trades'!O4255)</x:f>
      </x:c>
      <x:c r="P4255" s="14">
        <x:f>IF(G4255="sell",M4255,-M4255)</x:f>
      </x:c>
      <x:c r="Q4255" s="14">
        <x:f>VLOOKUP(N4255,'Currency Rates'!$A$3:$C$32,3,0)</x:f>
      </x:c>
      <x:c r="R4255" s="0">
        <x:f>IF(A4255="SPUS",0,IF(A4255="FWD",0,P4255/Q4255))</x:f>
      </x:c>
    </x:row>
    <x:row r="4256" spans="1:19" x14ac:dyDescent="0.3">
      <x:c r="A4256" s="0">
        <x:f>'Historical Trades'!A4256</x:f>
      </x:c>
      <x:c r="B4256" s="0">
        <x:f>'Historical Trades'!B4256</x:f>
      </x:c>
      <x:c r="C4256" s="23">
        <x:f>'Historical Trades'!C4256</x:f>
      </x:c>
      <x:c r="D4256" s="0">
        <x:f>'Historical Trades'!D4256</x:f>
      </x:c>
      <x:c r="E4256" s="23">
        <x:f>'Historical Trades'!E4256</x:f>
      </x:c>
      <x:c r="F4256" s="0">
        <x:f>'Historical Trades'!F4256</x:f>
      </x:c>
      <x:c r="G4256" s="0">
        <x:f>'Historical Trades'!G4256</x:f>
      </x:c>
      <x:c r="H4256" s="0">
        <x:f>'Historical Trades'!H4256</x:f>
      </x:c>
      <x:c r="I4256" s="0">
        <x:f>'Historical Trades'!I4256</x:f>
      </x:c>
      <x:c r="J4256" s="0">
        <x:f>'Historical Trades'!J4256</x:f>
      </x:c>
      <x:c r="K4256" s="0">
        <x:f>'Historical Trades'!K4256</x:f>
      </x:c>
      <x:c r="L4256" s="0">
        <x:f>'Historical Trades'!L4256</x:f>
      </x:c>
      <x:c r="M4256" s="0">
        <x:f>'Historical Trades'!M4256</x:f>
      </x:c>
      <x:c r="N4256" s="0">
        <x:f>CLEAN('Historical Trades'!O4256)</x:f>
      </x:c>
      <x:c r="P4256" s="14">
        <x:f>IF(G4256="sell",M4256,-M4256)</x:f>
      </x:c>
      <x:c r="Q4256" s="14">
        <x:f>VLOOKUP(N4256,'Currency Rates'!$A$3:$C$32,3,0)</x:f>
      </x:c>
      <x:c r="R4256" s="0">
        <x:f>IF(A4256="SPUS",0,IF(A4256="FWD",0,P4256/Q4256))</x:f>
      </x:c>
    </x:row>
    <x:row r="4257" spans="1:19" x14ac:dyDescent="0.3">
      <x:c r="A4257" s="0">
        <x:f>'Historical Trades'!A4257</x:f>
      </x:c>
      <x:c r="B4257" s="0">
        <x:f>'Historical Trades'!B4257</x:f>
      </x:c>
      <x:c r="C4257" s="23">
        <x:f>'Historical Trades'!C4257</x:f>
      </x:c>
      <x:c r="D4257" s="0">
        <x:f>'Historical Trades'!D4257</x:f>
      </x:c>
      <x:c r="E4257" s="23">
        <x:f>'Historical Trades'!E4257</x:f>
      </x:c>
      <x:c r="F4257" s="0">
        <x:f>'Historical Trades'!F4257</x:f>
      </x:c>
      <x:c r="G4257" s="0">
        <x:f>'Historical Trades'!G4257</x:f>
      </x:c>
      <x:c r="H4257" s="0">
        <x:f>'Historical Trades'!H4257</x:f>
      </x:c>
      <x:c r="I4257" s="0">
        <x:f>'Historical Trades'!I4257</x:f>
      </x:c>
      <x:c r="J4257" s="0">
        <x:f>'Historical Trades'!J4257</x:f>
      </x:c>
      <x:c r="K4257" s="0">
        <x:f>'Historical Trades'!K4257</x:f>
      </x:c>
      <x:c r="L4257" s="0">
        <x:f>'Historical Trades'!L4257</x:f>
      </x:c>
      <x:c r="M4257" s="0">
        <x:f>'Historical Trades'!M4257</x:f>
      </x:c>
      <x:c r="N4257" s="0">
        <x:f>CLEAN('Historical Trades'!O4257)</x:f>
      </x:c>
      <x:c r="P4257" s="14">
        <x:f>IF(G4257="sell",M4257,-M4257)</x:f>
      </x:c>
      <x:c r="Q4257" s="14">
        <x:f>VLOOKUP(N4257,'Currency Rates'!$A$3:$C$32,3,0)</x:f>
      </x:c>
      <x:c r="R4257" s="0">
        <x:f>IF(A4257="SPUS",0,IF(A4257="FWD",0,P4257/Q4257))</x:f>
      </x:c>
    </x:row>
    <x:row r="4258" spans="1:19" x14ac:dyDescent="0.3">
      <x:c r="A4258" s="0">
        <x:f>'Historical Trades'!A4258</x:f>
      </x:c>
      <x:c r="B4258" s="0">
        <x:f>'Historical Trades'!B4258</x:f>
      </x:c>
      <x:c r="C4258" s="23">
        <x:f>'Historical Trades'!C4258</x:f>
      </x:c>
      <x:c r="D4258" s="0">
        <x:f>'Historical Trades'!D4258</x:f>
      </x:c>
      <x:c r="E4258" s="23">
        <x:f>'Historical Trades'!E4258</x:f>
      </x:c>
      <x:c r="F4258" s="0">
        <x:f>'Historical Trades'!F4258</x:f>
      </x:c>
      <x:c r="G4258" s="0">
        <x:f>'Historical Trades'!G4258</x:f>
      </x:c>
      <x:c r="H4258" s="0">
        <x:f>'Historical Trades'!H4258</x:f>
      </x:c>
      <x:c r="I4258" s="0">
        <x:f>'Historical Trades'!I4258</x:f>
      </x:c>
      <x:c r="J4258" s="0">
        <x:f>'Historical Trades'!J4258</x:f>
      </x:c>
      <x:c r="K4258" s="0">
        <x:f>'Historical Trades'!K4258</x:f>
      </x:c>
      <x:c r="L4258" s="0">
        <x:f>'Historical Trades'!L4258</x:f>
      </x:c>
      <x:c r="M4258" s="0">
        <x:f>'Historical Trades'!M4258</x:f>
      </x:c>
      <x:c r="N4258" s="0">
        <x:f>CLEAN('Historical Trades'!O4258)</x:f>
      </x:c>
      <x:c r="P4258" s="14">
        <x:f>IF(G4258="sell",M4258,-M4258)</x:f>
      </x:c>
      <x:c r="Q4258" s="14">
        <x:f>VLOOKUP(N4258,'Currency Rates'!$A$3:$C$32,3,0)</x:f>
      </x:c>
      <x:c r="R4258" s="0">
        <x:f>IF(A4258="SPUS",0,IF(A4258="FWD",0,P4258/Q4258))</x:f>
      </x:c>
    </x:row>
    <x:row r="4259" spans="1:19" x14ac:dyDescent="0.3">
      <x:c r="A4259" s="0">
        <x:f>'Historical Trades'!A4259</x:f>
      </x:c>
      <x:c r="B4259" s="0">
        <x:f>'Historical Trades'!B4259</x:f>
      </x:c>
      <x:c r="C4259" s="23">
        <x:f>'Historical Trades'!C4259</x:f>
      </x:c>
      <x:c r="D4259" s="0">
        <x:f>'Historical Trades'!D4259</x:f>
      </x:c>
      <x:c r="E4259" s="23">
        <x:f>'Historical Trades'!E4259</x:f>
      </x:c>
      <x:c r="F4259" s="0">
        <x:f>'Historical Trades'!F4259</x:f>
      </x:c>
      <x:c r="G4259" s="0">
        <x:f>'Historical Trades'!G4259</x:f>
      </x:c>
      <x:c r="H4259" s="0">
        <x:f>'Historical Trades'!H4259</x:f>
      </x:c>
      <x:c r="I4259" s="0">
        <x:f>'Historical Trades'!I4259</x:f>
      </x:c>
      <x:c r="J4259" s="0">
        <x:f>'Historical Trades'!J4259</x:f>
      </x:c>
      <x:c r="K4259" s="0">
        <x:f>'Historical Trades'!K4259</x:f>
      </x:c>
      <x:c r="L4259" s="0">
        <x:f>'Historical Trades'!L4259</x:f>
      </x:c>
      <x:c r="M4259" s="0">
        <x:f>'Historical Trades'!M4259</x:f>
      </x:c>
      <x:c r="N4259" s="0">
        <x:f>CLEAN('Historical Trades'!O4259)</x:f>
      </x:c>
      <x:c r="P4259" s="14">
        <x:f>IF(G4259="sell",M4259,-M4259)</x:f>
      </x:c>
      <x:c r="Q4259" s="14">
        <x:f>VLOOKUP(N4259,'Currency Rates'!$A$3:$C$32,3,0)</x:f>
      </x:c>
      <x:c r="R4259" s="0">
        <x:f>IF(A4259="SPUS",0,IF(A4259="FWD",0,P4259/Q4259))</x:f>
      </x:c>
    </x:row>
    <x:row r="4260" spans="1:19" x14ac:dyDescent="0.3">
      <x:c r="A4260" s="0">
        <x:f>'Historical Trades'!A4260</x:f>
      </x:c>
      <x:c r="B4260" s="0">
        <x:f>'Historical Trades'!B4260</x:f>
      </x:c>
      <x:c r="C4260" s="23">
        <x:f>'Historical Trades'!C4260</x:f>
      </x:c>
      <x:c r="D4260" s="0">
        <x:f>'Historical Trades'!D4260</x:f>
      </x:c>
      <x:c r="E4260" s="23">
        <x:f>'Historical Trades'!E4260</x:f>
      </x:c>
      <x:c r="F4260" s="0">
        <x:f>'Historical Trades'!F4260</x:f>
      </x:c>
      <x:c r="G4260" s="0">
        <x:f>'Historical Trades'!G4260</x:f>
      </x:c>
      <x:c r="H4260" s="0">
        <x:f>'Historical Trades'!H4260</x:f>
      </x:c>
      <x:c r="I4260" s="0">
        <x:f>'Historical Trades'!I4260</x:f>
      </x:c>
      <x:c r="J4260" s="0">
        <x:f>'Historical Trades'!J4260</x:f>
      </x:c>
      <x:c r="K4260" s="0">
        <x:f>'Historical Trades'!K4260</x:f>
      </x:c>
      <x:c r="L4260" s="0">
        <x:f>'Historical Trades'!L4260</x:f>
      </x:c>
      <x:c r="M4260" s="0">
        <x:f>'Historical Trades'!M4260</x:f>
      </x:c>
      <x:c r="N4260" s="0">
        <x:f>CLEAN('Historical Trades'!O4260)</x:f>
      </x:c>
      <x:c r="P4260" s="14">
        <x:f>IF(G4260="sell",M4260,-M4260)</x:f>
      </x:c>
      <x:c r="Q4260" s="14">
        <x:f>VLOOKUP(N4260,'Currency Rates'!$A$3:$C$32,3,0)</x:f>
      </x:c>
      <x:c r="R4260" s="0">
        <x:f>IF(A4260="SPUS",0,IF(A4260="FWD",0,P4260/Q4260))</x:f>
      </x:c>
    </x:row>
    <x:row r="4261" spans="1:19" x14ac:dyDescent="0.3">
      <x:c r="A4261" s="0">
        <x:f>'Historical Trades'!A4261</x:f>
      </x:c>
      <x:c r="B4261" s="0">
        <x:f>'Historical Trades'!B4261</x:f>
      </x:c>
      <x:c r="C4261" s="23">
        <x:f>'Historical Trades'!C4261</x:f>
      </x:c>
      <x:c r="D4261" s="0">
        <x:f>'Historical Trades'!D4261</x:f>
      </x:c>
      <x:c r="E4261" s="23">
        <x:f>'Historical Trades'!E4261</x:f>
      </x:c>
      <x:c r="F4261" s="0">
        <x:f>'Historical Trades'!F4261</x:f>
      </x:c>
      <x:c r="G4261" s="0">
        <x:f>'Historical Trades'!G4261</x:f>
      </x:c>
      <x:c r="H4261" s="0">
        <x:f>'Historical Trades'!H4261</x:f>
      </x:c>
      <x:c r="I4261" s="0">
        <x:f>'Historical Trades'!I4261</x:f>
      </x:c>
      <x:c r="J4261" s="0">
        <x:f>'Historical Trades'!J4261</x:f>
      </x:c>
      <x:c r="K4261" s="0">
        <x:f>'Historical Trades'!K4261</x:f>
      </x:c>
      <x:c r="L4261" s="0">
        <x:f>'Historical Trades'!L4261</x:f>
      </x:c>
      <x:c r="M4261" s="0">
        <x:f>'Historical Trades'!M4261</x:f>
      </x:c>
      <x:c r="N4261" s="0">
        <x:f>CLEAN('Historical Trades'!O4261)</x:f>
      </x:c>
      <x:c r="P4261" s="14">
        <x:f>IF(G4261="sell",M4261,-M4261)</x:f>
      </x:c>
      <x:c r="Q4261" s="14">
        <x:f>VLOOKUP(N4261,'Currency Rates'!$A$3:$C$32,3,0)</x:f>
      </x:c>
      <x:c r="R4261" s="0">
        <x:f>IF(A4261="SPUS",0,IF(A4261="FWD",0,P4261/Q4261))</x:f>
      </x:c>
    </x:row>
    <x:row r="4262" spans="1:19" x14ac:dyDescent="0.3">
      <x:c r="A4262" s="0">
        <x:f>'Historical Trades'!A4262</x:f>
      </x:c>
      <x:c r="B4262" s="0">
        <x:f>'Historical Trades'!B4262</x:f>
      </x:c>
      <x:c r="C4262" s="23">
        <x:f>'Historical Trades'!C4262</x:f>
      </x:c>
      <x:c r="D4262" s="0">
        <x:f>'Historical Trades'!D4262</x:f>
      </x:c>
      <x:c r="E4262" s="23">
        <x:f>'Historical Trades'!E4262</x:f>
      </x:c>
      <x:c r="F4262" s="0">
        <x:f>'Historical Trades'!F4262</x:f>
      </x:c>
      <x:c r="G4262" s="0">
        <x:f>'Historical Trades'!G4262</x:f>
      </x:c>
      <x:c r="H4262" s="0">
        <x:f>'Historical Trades'!H4262</x:f>
      </x:c>
      <x:c r="I4262" s="0">
        <x:f>'Historical Trades'!I4262</x:f>
      </x:c>
      <x:c r="J4262" s="0">
        <x:f>'Historical Trades'!J4262</x:f>
      </x:c>
      <x:c r="K4262" s="0">
        <x:f>'Historical Trades'!K4262</x:f>
      </x:c>
      <x:c r="L4262" s="0">
        <x:f>'Historical Trades'!L4262</x:f>
      </x:c>
      <x:c r="M4262" s="0">
        <x:f>'Historical Trades'!M4262</x:f>
      </x:c>
      <x:c r="N4262" s="0">
        <x:f>CLEAN('Historical Trades'!O4262)</x:f>
      </x:c>
      <x:c r="P4262" s="14">
        <x:f>IF(G4262="sell",M4262,-M4262)</x:f>
      </x:c>
      <x:c r="Q4262" s="14">
        <x:f>VLOOKUP(N4262,'Currency Rates'!$A$3:$C$32,3,0)</x:f>
      </x:c>
      <x:c r="R4262" s="0">
        <x:f>IF(A4262="SPUS",0,IF(A4262="FWD",0,P4262/Q4262))</x:f>
      </x:c>
    </x:row>
    <x:row r="4263" spans="1:19" x14ac:dyDescent="0.3">
      <x:c r="A4263" s="0">
        <x:f>'Historical Trades'!A4263</x:f>
      </x:c>
      <x:c r="B4263" s="0">
        <x:f>'Historical Trades'!B4263</x:f>
      </x:c>
      <x:c r="C4263" s="23">
        <x:f>'Historical Trades'!C4263</x:f>
      </x:c>
      <x:c r="D4263" s="0">
        <x:f>'Historical Trades'!D4263</x:f>
      </x:c>
      <x:c r="E4263" s="23">
        <x:f>'Historical Trades'!E4263</x:f>
      </x:c>
      <x:c r="F4263" s="0">
        <x:f>'Historical Trades'!F4263</x:f>
      </x:c>
      <x:c r="G4263" s="0">
        <x:f>'Historical Trades'!G4263</x:f>
      </x:c>
      <x:c r="H4263" s="0">
        <x:f>'Historical Trades'!H4263</x:f>
      </x:c>
      <x:c r="I4263" s="0">
        <x:f>'Historical Trades'!I4263</x:f>
      </x:c>
      <x:c r="J4263" s="0">
        <x:f>'Historical Trades'!J4263</x:f>
      </x:c>
      <x:c r="K4263" s="0">
        <x:f>'Historical Trades'!K4263</x:f>
      </x:c>
      <x:c r="L4263" s="0">
        <x:f>'Historical Trades'!L4263</x:f>
      </x:c>
      <x:c r="M4263" s="0">
        <x:f>'Historical Trades'!M4263</x:f>
      </x:c>
      <x:c r="N4263" s="0">
        <x:f>CLEAN('Historical Trades'!O4263)</x:f>
      </x:c>
      <x:c r="P4263" s="14">
        <x:f>IF(G4263="sell",M4263,-M4263)</x:f>
      </x:c>
      <x:c r="Q4263" s="14">
        <x:f>VLOOKUP(N4263,'Currency Rates'!$A$3:$C$32,3,0)</x:f>
      </x:c>
      <x:c r="R4263" s="0">
        <x:f>IF(A4263="SPUS",0,IF(A4263="FWD",0,P4263/Q4263))</x:f>
      </x:c>
    </x:row>
    <x:row r="4264" spans="1:19" x14ac:dyDescent="0.3">
      <x:c r="A4264" s="0">
        <x:f>'Historical Trades'!A4264</x:f>
      </x:c>
      <x:c r="B4264" s="0">
        <x:f>'Historical Trades'!B4264</x:f>
      </x:c>
      <x:c r="C4264" s="23">
        <x:f>'Historical Trades'!C4264</x:f>
      </x:c>
      <x:c r="D4264" s="0">
        <x:f>'Historical Trades'!D4264</x:f>
      </x:c>
      <x:c r="E4264" s="23">
        <x:f>'Historical Trades'!E4264</x:f>
      </x:c>
      <x:c r="F4264" s="0">
        <x:f>'Historical Trades'!F4264</x:f>
      </x:c>
      <x:c r="G4264" s="0">
        <x:f>'Historical Trades'!G4264</x:f>
      </x:c>
      <x:c r="H4264" s="0">
        <x:f>'Historical Trades'!H4264</x:f>
      </x:c>
      <x:c r="I4264" s="0">
        <x:f>'Historical Trades'!I4264</x:f>
      </x:c>
      <x:c r="J4264" s="0">
        <x:f>'Historical Trades'!J4264</x:f>
      </x:c>
      <x:c r="K4264" s="0">
        <x:f>'Historical Trades'!K4264</x:f>
      </x:c>
      <x:c r="L4264" s="0">
        <x:f>'Historical Trades'!L4264</x:f>
      </x:c>
      <x:c r="M4264" s="0">
        <x:f>'Historical Trades'!M4264</x:f>
      </x:c>
      <x:c r="N4264" s="0">
        <x:f>CLEAN('Historical Trades'!O4264)</x:f>
      </x:c>
      <x:c r="P4264" s="14">
        <x:f>IF(G4264="sell",M4264,-M4264)</x:f>
      </x:c>
      <x:c r="Q4264" s="14">
        <x:f>VLOOKUP(N4264,'Currency Rates'!$A$3:$C$32,3,0)</x:f>
      </x:c>
      <x:c r="R4264" s="0">
        <x:f>IF(A4264="SPUS",0,IF(A4264="FWD",0,P4264/Q4264))</x:f>
      </x:c>
    </x:row>
    <x:row r="4265" spans="1:19" x14ac:dyDescent="0.3">
      <x:c r="A4265" s="0">
        <x:f>'Historical Trades'!A4265</x:f>
      </x:c>
      <x:c r="B4265" s="0">
        <x:f>'Historical Trades'!B4265</x:f>
      </x:c>
      <x:c r="C4265" s="23">
        <x:f>'Historical Trades'!C4265</x:f>
      </x:c>
      <x:c r="D4265" s="0">
        <x:f>'Historical Trades'!D4265</x:f>
      </x:c>
      <x:c r="E4265" s="23">
        <x:f>'Historical Trades'!E4265</x:f>
      </x:c>
      <x:c r="F4265" s="0">
        <x:f>'Historical Trades'!F4265</x:f>
      </x:c>
      <x:c r="G4265" s="0">
        <x:f>'Historical Trades'!G4265</x:f>
      </x:c>
      <x:c r="H4265" s="0">
        <x:f>'Historical Trades'!H4265</x:f>
      </x:c>
      <x:c r="I4265" s="0">
        <x:f>'Historical Trades'!I4265</x:f>
      </x:c>
      <x:c r="J4265" s="0">
        <x:f>'Historical Trades'!J4265</x:f>
      </x:c>
      <x:c r="K4265" s="0">
        <x:f>'Historical Trades'!K4265</x:f>
      </x:c>
      <x:c r="L4265" s="0">
        <x:f>'Historical Trades'!L4265</x:f>
      </x:c>
      <x:c r="M4265" s="0">
        <x:f>'Historical Trades'!M4265</x:f>
      </x:c>
      <x:c r="N4265" s="0">
        <x:f>CLEAN('Historical Trades'!O4265)</x:f>
      </x:c>
      <x:c r="P4265" s="14">
        <x:f>IF(G4265="sell",M4265,-M4265)</x:f>
      </x:c>
      <x:c r="Q4265" s="14">
        <x:f>VLOOKUP(N4265,'Currency Rates'!$A$3:$C$32,3,0)</x:f>
      </x:c>
      <x:c r="R4265" s="0">
        <x:f>IF(A4265="SPUS",0,IF(A4265="FWD",0,P4265/Q4265))</x:f>
      </x:c>
    </x:row>
    <x:row r="4266" spans="1:19" x14ac:dyDescent="0.3">
      <x:c r="A4266" s="0">
        <x:f>'Historical Trades'!A4266</x:f>
      </x:c>
      <x:c r="B4266" s="0">
        <x:f>'Historical Trades'!B4266</x:f>
      </x:c>
      <x:c r="C4266" s="23">
        <x:f>'Historical Trades'!C4266</x:f>
      </x:c>
      <x:c r="D4266" s="0">
        <x:f>'Historical Trades'!D4266</x:f>
      </x:c>
      <x:c r="E4266" s="23">
        <x:f>'Historical Trades'!E4266</x:f>
      </x:c>
      <x:c r="F4266" s="0">
        <x:f>'Historical Trades'!F4266</x:f>
      </x:c>
      <x:c r="G4266" s="0">
        <x:f>'Historical Trades'!G4266</x:f>
      </x:c>
      <x:c r="H4266" s="0">
        <x:f>'Historical Trades'!H4266</x:f>
      </x:c>
      <x:c r="I4266" s="0">
        <x:f>'Historical Trades'!I4266</x:f>
      </x:c>
      <x:c r="J4266" s="0">
        <x:f>'Historical Trades'!J4266</x:f>
      </x:c>
      <x:c r="K4266" s="0">
        <x:f>'Historical Trades'!K4266</x:f>
      </x:c>
      <x:c r="L4266" s="0">
        <x:f>'Historical Trades'!L4266</x:f>
      </x:c>
      <x:c r="M4266" s="0">
        <x:f>'Historical Trades'!M4266</x:f>
      </x:c>
      <x:c r="N4266" s="0">
        <x:f>CLEAN('Historical Trades'!O4266)</x:f>
      </x:c>
      <x:c r="P4266" s="14">
        <x:f>IF(G4266="sell",M4266,-M4266)</x:f>
      </x:c>
      <x:c r="Q4266" s="14">
        <x:f>VLOOKUP(N4266,'Currency Rates'!$A$3:$C$32,3,0)</x:f>
      </x:c>
      <x:c r="R4266" s="0">
        <x:f>IF(A4266="SPUS",0,IF(A4266="FWD",0,P4266/Q4266))</x:f>
      </x:c>
    </x:row>
    <x:row r="4267" spans="1:19" x14ac:dyDescent="0.3">
      <x:c r="A4267" s="0">
        <x:f>'Historical Trades'!A4267</x:f>
      </x:c>
      <x:c r="B4267" s="0">
        <x:f>'Historical Trades'!B4267</x:f>
      </x:c>
      <x:c r="C4267" s="23">
        <x:f>'Historical Trades'!C4267</x:f>
      </x:c>
      <x:c r="D4267" s="0">
        <x:f>'Historical Trades'!D4267</x:f>
      </x:c>
      <x:c r="E4267" s="23">
        <x:f>'Historical Trades'!E4267</x:f>
      </x:c>
      <x:c r="F4267" s="0">
        <x:f>'Historical Trades'!F4267</x:f>
      </x:c>
      <x:c r="G4267" s="0">
        <x:f>'Historical Trades'!G4267</x:f>
      </x:c>
      <x:c r="H4267" s="0">
        <x:f>'Historical Trades'!H4267</x:f>
      </x:c>
      <x:c r="I4267" s="0">
        <x:f>'Historical Trades'!I4267</x:f>
      </x:c>
      <x:c r="J4267" s="0">
        <x:f>'Historical Trades'!J4267</x:f>
      </x:c>
      <x:c r="K4267" s="0">
        <x:f>'Historical Trades'!K4267</x:f>
      </x:c>
      <x:c r="L4267" s="0">
        <x:f>'Historical Trades'!L4267</x:f>
      </x:c>
      <x:c r="M4267" s="0">
        <x:f>'Historical Trades'!M4267</x:f>
      </x:c>
      <x:c r="N4267" s="0">
        <x:f>CLEAN('Historical Trades'!O4267)</x:f>
      </x:c>
      <x:c r="P4267" s="14">
        <x:f>IF(G4267="sell",M4267,-M4267)</x:f>
      </x:c>
      <x:c r="Q4267" s="14">
        <x:f>VLOOKUP(N4267,'Currency Rates'!$A$3:$C$32,3,0)</x:f>
      </x:c>
      <x:c r="R4267" s="0">
        <x:f>IF(A4267="SPUS",0,IF(A4267="FWD",0,P4267/Q4267))</x:f>
      </x:c>
    </x:row>
    <x:row r="4268" spans="1:19" x14ac:dyDescent="0.3">
      <x:c r="A4268" s="0">
        <x:f>'Historical Trades'!A4268</x:f>
      </x:c>
      <x:c r="B4268" s="0">
        <x:f>'Historical Trades'!B4268</x:f>
      </x:c>
      <x:c r="C4268" s="23">
        <x:f>'Historical Trades'!C4268</x:f>
      </x:c>
      <x:c r="D4268" s="0">
        <x:f>'Historical Trades'!D4268</x:f>
      </x:c>
      <x:c r="E4268" s="23">
        <x:f>'Historical Trades'!E4268</x:f>
      </x:c>
      <x:c r="F4268" s="0">
        <x:f>'Historical Trades'!F4268</x:f>
      </x:c>
      <x:c r="G4268" s="0">
        <x:f>'Historical Trades'!G4268</x:f>
      </x:c>
      <x:c r="H4268" s="0">
        <x:f>'Historical Trades'!H4268</x:f>
      </x:c>
      <x:c r="I4268" s="0">
        <x:f>'Historical Trades'!I4268</x:f>
      </x:c>
      <x:c r="J4268" s="0">
        <x:f>'Historical Trades'!J4268</x:f>
      </x:c>
      <x:c r="K4268" s="0">
        <x:f>'Historical Trades'!K4268</x:f>
      </x:c>
      <x:c r="L4268" s="0">
        <x:f>'Historical Trades'!L4268</x:f>
      </x:c>
      <x:c r="M4268" s="0">
        <x:f>'Historical Trades'!M4268</x:f>
      </x:c>
      <x:c r="N4268" s="0">
        <x:f>CLEAN('Historical Trades'!O4268)</x:f>
      </x:c>
      <x:c r="P4268" s="14">
        <x:f>IF(G4268="sell",M4268,-M4268)</x:f>
      </x:c>
      <x:c r="Q4268" s="14">
        <x:f>VLOOKUP(N4268,'Currency Rates'!$A$3:$C$32,3,0)</x:f>
      </x:c>
      <x:c r="R4268" s="0">
        <x:f>IF(A4268="SPUS",0,IF(A4268="FWD",0,P4268/Q4268))</x:f>
      </x:c>
    </x:row>
    <x:row r="4269" spans="1:19" x14ac:dyDescent="0.3">
      <x:c r="A4269" s="0">
        <x:f>'Historical Trades'!A4269</x:f>
      </x:c>
      <x:c r="B4269" s="0">
        <x:f>'Historical Trades'!B4269</x:f>
      </x:c>
      <x:c r="C4269" s="23">
        <x:f>'Historical Trades'!C4269</x:f>
      </x:c>
      <x:c r="D4269" s="0">
        <x:f>'Historical Trades'!D4269</x:f>
      </x:c>
      <x:c r="E4269" s="23">
        <x:f>'Historical Trades'!E4269</x:f>
      </x:c>
      <x:c r="F4269" s="0">
        <x:f>'Historical Trades'!F4269</x:f>
      </x:c>
      <x:c r="G4269" s="0">
        <x:f>'Historical Trades'!G4269</x:f>
      </x:c>
      <x:c r="H4269" s="0">
        <x:f>'Historical Trades'!H4269</x:f>
      </x:c>
      <x:c r="I4269" s="0">
        <x:f>'Historical Trades'!I4269</x:f>
      </x:c>
      <x:c r="J4269" s="0">
        <x:f>'Historical Trades'!J4269</x:f>
      </x:c>
      <x:c r="K4269" s="0">
        <x:f>'Historical Trades'!K4269</x:f>
      </x:c>
      <x:c r="L4269" s="0">
        <x:f>'Historical Trades'!L4269</x:f>
      </x:c>
      <x:c r="M4269" s="0">
        <x:f>'Historical Trades'!M4269</x:f>
      </x:c>
      <x:c r="N4269" s="0">
        <x:f>CLEAN('Historical Trades'!O4269)</x:f>
      </x:c>
      <x:c r="P4269" s="14">
        <x:f>IF(G4269="sell",M4269,-M4269)</x:f>
      </x:c>
      <x:c r="Q4269" s="14">
        <x:f>VLOOKUP(N4269,'Currency Rates'!$A$3:$C$32,3,0)</x:f>
      </x:c>
      <x:c r="R4269" s="0">
        <x:f>IF(A4269="SPUS",0,IF(A4269="FWD",0,P4269/Q4269))</x:f>
      </x:c>
    </x:row>
    <x:row r="4270" spans="1:19" x14ac:dyDescent="0.3">
      <x:c r="A4270" s="0">
        <x:f>'Historical Trades'!A4270</x:f>
      </x:c>
      <x:c r="B4270" s="0">
        <x:f>'Historical Trades'!B4270</x:f>
      </x:c>
      <x:c r="C4270" s="23">
        <x:f>'Historical Trades'!C4270</x:f>
      </x:c>
      <x:c r="D4270" s="0">
        <x:f>'Historical Trades'!D4270</x:f>
      </x:c>
      <x:c r="E4270" s="23">
        <x:f>'Historical Trades'!E4270</x:f>
      </x:c>
      <x:c r="F4270" s="0">
        <x:f>'Historical Trades'!F4270</x:f>
      </x:c>
      <x:c r="G4270" s="0">
        <x:f>'Historical Trades'!G4270</x:f>
      </x:c>
      <x:c r="H4270" s="0">
        <x:f>'Historical Trades'!H4270</x:f>
      </x:c>
      <x:c r="I4270" s="0">
        <x:f>'Historical Trades'!I4270</x:f>
      </x:c>
      <x:c r="J4270" s="0">
        <x:f>'Historical Trades'!J4270</x:f>
      </x:c>
      <x:c r="K4270" s="0">
        <x:f>'Historical Trades'!K4270</x:f>
      </x:c>
      <x:c r="L4270" s="0">
        <x:f>'Historical Trades'!L4270</x:f>
      </x:c>
      <x:c r="M4270" s="0">
        <x:f>'Historical Trades'!M4270</x:f>
      </x:c>
      <x:c r="N4270" s="0">
        <x:f>CLEAN('Historical Trades'!O4270)</x:f>
      </x:c>
      <x:c r="P4270" s="14">
        <x:f>IF(G4270="sell",M4270,-M4270)</x:f>
      </x:c>
      <x:c r="Q4270" s="14">
        <x:f>VLOOKUP(N4270,'Currency Rates'!$A$3:$C$32,3,0)</x:f>
      </x:c>
      <x:c r="R4270" s="0">
        <x:f>IF(A4270="SPUS",0,IF(A4270="FWD",0,P4270/Q4270))</x:f>
      </x:c>
    </x:row>
    <x:row r="4271" spans="1:19" x14ac:dyDescent="0.3">
      <x:c r="A4271" s="0">
        <x:f>'Historical Trades'!A4271</x:f>
      </x:c>
      <x:c r="B4271" s="0">
        <x:f>'Historical Trades'!B4271</x:f>
      </x:c>
      <x:c r="C4271" s="23">
        <x:f>'Historical Trades'!C4271</x:f>
      </x:c>
      <x:c r="D4271" s="0">
        <x:f>'Historical Trades'!D4271</x:f>
      </x:c>
      <x:c r="E4271" s="23">
        <x:f>'Historical Trades'!E4271</x:f>
      </x:c>
      <x:c r="F4271" s="0">
        <x:f>'Historical Trades'!F4271</x:f>
      </x:c>
      <x:c r="G4271" s="0">
        <x:f>'Historical Trades'!G4271</x:f>
      </x:c>
      <x:c r="H4271" s="0">
        <x:f>'Historical Trades'!H4271</x:f>
      </x:c>
      <x:c r="I4271" s="0">
        <x:f>'Historical Trades'!I4271</x:f>
      </x:c>
      <x:c r="J4271" s="0">
        <x:f>'Historical Trades'!J4271</x:f>
      </x:c>
      <x:c r="K4271" s="0">
        <x:f>'Historical Trades'!K4271</x:f>
      </x:c>
      <x:c r="L4271" s="0">
        <x:f>'Historical Trades'!L4271</x:f>
      </x:c>
      <x:c r="M4271" s="0">
        <x:f>'Historical Trades'!M4271</x:f>
      </x:c>
      <x:c r="N4271" s="0">
        <x:f>CLEAN('Historical Trades'!O4271)</x:f>
      </x:c>
      <x:c r="P4271" s="14">
        <x:f>IF(G4271="sell",M4271,-M4271)</x:f>
      </x:c>
      <x:c r="Q4271" s="14">
        <x:f>VLOOKUP(N4271,'Currency Rates'!$A$3:$C$32,3,0)</x:f>
      </x:c>
      <x:c r="R4271" s="0">
        <x:f>IF(A4271="SPUS",0,IF(A4271="FWD",0,P4271/Q4271))</x:f>
      </x:c>
    </x:row>
    <x:row r="4272" spans="1:19" x14ac:dyDescent="0.3">
      <x:c r="A4272" s="0">
        <x:f>'Historical Trades'!A4272</x:f>
      </x:c>
      <x:c r="B4272" s="0">
        <x:f>'Historical Trades'!B4272</x:f>
      </x:c>
      <x:c r="C4272" s="23">
        <x:f>'Historical Trades'!C4272</x:f>
      </x:c>
      <x:c r="D4272" s="0">
        <x:f>'Historical Trades'!D4272</x:f>
      </x:c>
      <x:c r="E4272" s="23">
        <x:f>'Historical Trades'!E4272</x:f>
      </x:c>
      <x:c r="F4272" s="0">
        <x:f>'Historical Trades'!F4272</x:f>
      </x:c>
      <x:c r="G4272" s="0">
        <x:f>'Historical Trades'!G4272</x:f>
      </x:c>
      <x:c r="H4272" s="0">
        <x:f>'Historical Trades'!H4272</x:f>
      </x:c>
      <x:c r="I4272" s="0">
        <x:f>'Historical Trades'!I4272</x:f>
      </x:c>
      <x:c r="J4272" s="0">
        <x:f>'Historical Trades'!J4272</x:f>
      </x:c>
      <x:c r="K4272" s="0">
        <x:f>'Historical Trades'!K4272</x:f>
      </x:c>
      <x:c r="L4272" s="0">
        <x:f>'Historical Trades'!L4272</x:f>
      </x:c>
      <x:c r="M4272" s="0">
        <x:f>'Historical Trades'!M4272</x:f>
      </x:c>
      <x:c r="N4272" s="0">
        <x:f>CLEAN('Historical Trades'!O4272)</x:f>
      </x:c>
      <x:c r="P4272" s="14">
        <x:f>IF(G4272="sell",M4272,-M4272)</x:f>
      </x:c>
      <x:c r="Q4272" s="14">
        <x:f>VLOOKUP(N4272,'Currency Rates'!$A$3:$C$32,3,0)</x:f>
      </x:c>
      <x:c r="R4272" s="0">
        <x:f>IF(A4272="SPUS",0,IF(A4272="FWD",0,P4272/Q4272))</x:f>
      </x:c>
    </x:row>
    <x:row r="4273" spans="1:19" x14ac:dyDescent="0.3">
      <x:c r="A4273" s="0">
        <x:f>'Historical Trades'!A4273</x:f>
      </x:c>
      <x:c r="B4273" s="0">
        <x:f>'Historical Trades'!B4273</x:f>
      </x:c>
      <x:c r="C4273" s="23">
        <x:f>'Historical Trades'!C4273</x:f>
      </x:c>
      <x:c r="D4273" s="0">
        <x:f>'Historical Trades'!D4273</x:f>
      </x:c>
      <x:c r="E4273" s="23">
        <x:f>'Historical Trades'!E4273</x:f>
      </x:c>
      <x:c r="F4273" s="0">
        <x:f>'Historical Trades'!F4273</x:f>
      </x:c>
      <x:c r="G4273" s="0">
        <x:f>'Historical Trades'!G4273</x:f>
      </x:c>
      <x:c r="H4273" s="0">
        <x:f>'Historical Trades'!H4273</x:f>
      </x:c>
      <x:c r="I4273" s="0">
        <x:f>'Historical Trades'!I4273</x:f>
      </x:c>
      <x:c r="J4273" s="0">
        <x:f>'Historical Trades'!J4273</x:f>
      </x:c>
      <x:c r="K4273" s="0">
        <x:f>'Historical Trades'!K4273</x:f>
      </x:c>
      <x:c r="L4273" s="0">
        <x:f>'Historical Trades'!L4273</x:f>
      </x:c>
      <x:c r="M4273" s="0">
        <x:f>'Historical Trades'!M4273</x:f>
      </x:c>
      <x:c r="N4273" s="0">
        <x:f>CLEAN('Historical Trades'!O4273)</x:f>
      </x:c>
      <x:c r="P4273" s="14">
        <x:f>IF(G4273="sell",M4273,-M4273)</x:f>
      </x:c>
      <x:c r="Q4273" s="14">
        <x:f>VLOOKUP(N4273,'Currency Rates'!$A$3:$C$32,3,0)</x:f>
      </x:c>
      <x:c r="R4273" s="0">
        <x:f>IF(A4273="SPUS",0,IF(A4273="FWD",0,P4273/Q4273))</x:f>
      </x:c>
    </x:row>
    <x:row r="4274" spans="1:19" x14ac:dyDescent="0.3">
      <x:c r="A4274" s="0">
        <x:f>'Historical Trades'!A4274</x:f>
      </x:c>
      <x:c r="B4274" s="0">
        <x:f>'Historical Trades'!B4274</x:f>
      </x:c>
      <x:c r="C4274" s="23">
        <x:f>'Historical Trades'!C4274</x:f>
      </x:c>
      <x:c r="D4274" s="0">
        <x:f>'Historical Trades'!D4274</x:f>
      </x:c>
      <x:c r="E4274" s="23">
        <x:f>'Historical Trades'!E4274</x:f>
      </x:c>
      <x:c r="F4274" s="0">
        <x:f>'Historical Trades'!F4274</x:f>
      </x:c>
      <x:c r="G4274" s="0">
        <x:f>'Historical Trades'!G4274</x:f>
      </x:c>
      <x:c r="H4274" s="0">
        <x:f>'Historical Trades'!H4274</x:f>
      </x:c>
      <x:c r="I4274" s="0">
        <x:f>'Historical Trades'!I4274</x:f>
      </x:c>
      <x:c r="J4274" s="0">
        <x:f>'Historical Trades'!J4274</x:f>
      </x:c>
      <x:c r="K4274" s="0">
        <x:f>'Historical Trades'!K4274</x:f>
      </x:c>
      <x:c r="L4274" s="0">
        <x:f>'Historical Trades'!L4274</x:f>
      </x:c>
      <x:c r="M4274" s="0">
        <x:f>'Historical Trades'!M4274</x:f>
      </x:c>
      <x:c r="N4274" s="0">
        <x:f>CLEAN('Historical Trades'!O4274)</x:f>
      </x:c>
      <x:c r="P4274" s="14">
        <x:f>IF(G4274="sell",M4274,-M4274)</x:f>
      </x:c>
      <x:c r="Q4274" s="14">
        <x:f>VLOOKUP(N4274,'Currency Rates'!$A$3:$C$32,3,0)</x:f>
      </x:c>
      <x:c r="R4274" s="0">
        <x:f>IF(A4274="SPUS",0,IF(A4274="FWD",0,P4274/Q4274))</x:f>
      </x:c>
    </x:row>
    <x:row r="4275" spans="1:19" x14ac:dyDescent="0.3">
      <x:c r="A4275" s="0">
        <x:f>'Historical Trades'!A4275</x:f>
      </x:c>
      <x:c r="B4275" s="0">
        <x:f>'Historical Trades'!B4275</x:f>
      </x:c>
      <x:c r="C4275" s="23">
        <x:f>'Historical Trades'!C4275</x:f>
      </x:c>
      <x:c r="D4275" s="0">
        <x:f>'Historical Trades'!D4275</x:f>
      </x:c>
      <x:c r="E4275" s="23">
        <x:f>'Historical Trades'!E4275</x:f>
      </x:c>
      <x:c r="F4275" s="0">
        <x:f>'Historical Trades'!F4275</x:f>
      </x:c>
      <x:c r="G4275" s="0">
        <x:f>'Historical Trades'!G4275</x:f>
      </x:c>
      <x:c r="H4275" s="0">
        <x:f>'Historical Trades'!H4275</x:f>
      </x:c>
      <x:c r="I4275" s="0">
        <x:f>'Historical Trades'!I4275</x:f>
      </x:c>
      <x:c r="J4275" s="0">
        <x:f>'Historical Trades'!J4275</x:f>
      </x:c>
      <x:c r="K4275" s="0">
        <x:f>'Historical Trades'!K4275</x:f>
      </x:c>
      <x:c r="L4275" s="0">
        <x:f>'Historical Trades'!L4275</x:f>
      </x:c>
      <x:c r="M4275" s="0">
        <x:f>'Historical Trades'!M4275</x:f>
      </x:c>
      <x:c r="N4275" s="0">
        <x:f>CLEAN('Historical Trades'!O4275)</x:f>
      </x:c>
      <x:c r="P4275" s="14">
        <x:f>IF(G4275="sell",M4275,-M4275)</x:f>
      </x:c>
      <x:c r="Q4275" s="14">
        <x:f>VLOOKUP(N4275,'Currency Rates'!$A$3:$C$32,3,0)</x:f>
      </x:c>
      <x:c r="R4275" s="0">
        <x:f>IF(A4275="SPUS",0,IF(A4275="FWD",0,P4275/Q4275))</x:f>
      </x:c>
    </x:row>
    <x:row r="4276" spans="1:19" x14ac:dyDescent="0.3">
      <x:c r="A4276" s="0">
        <x:f>'Historical Trades'!A4276</x:f>
      </x:c>
      <x:c r="B4276" s="0">
        <x:f>'Historical Trades'!B4276</x:f>
      </x:c>
      <x:c r="C4276" s="23">
        <x:f>'Historical Trades'!C4276</x:f>
      </x:c>
      <x:c r="D4276" s="0">
        <x:f>'Historical Trades'!D4276</x:f>
      </x:c>
      <x:c r="E4276" s="23">
        <x:f>'Historical Trades'!E4276</x:f>
      </x:c>
      <x:c r="F4276" s="0">
        <x:f>'Historical Trades'!F4276</x:f>
      </x:c>
      <x:c r="G4276" s="0">
        <x:f>'Historical Trades'!G4276</x:f>
      </x:c>
      <x:c r="H4276" s="0">
        <x:f>'Historical Trades'!H4276</x:f>
      </x:c>
      <x:c r="I4276" s="0">
        <x:f>'Historical Trades'!I4276</x:f>
      </x:c>
      <x:c r="J4276" s="0">
        <x:f>'Historical Trades'!J4276</x:f>
      </x:c>
      <x:c r="K4276" s="0">
        <x:f>'Historical Trades'!K4276</x:f>
      </x:c>
      <x:c r="L4276" s="0">
        <x:f>'Historical Trades'!L4276</x:f>
      </x:c>
      <x:c r="M4276" s="0">
        <x:f>'Historical Trades'!M4276</x:f>
      </x:c>
      <x:c r="N4276" s="0">
        <x:f>CLEAN('Historical Trades'!O4276)</x:f>
      </x:c>
      <x:c r="P4276" s="14">
        <x:f>IF(G4276="sell",M4276,-M4276)</x:f>
      </x:c>
      <x:c r="Q4276" s="14">
        <x:f>VLOOKUP(N4276,'Currency Rates'!$A$3:$C$32,3,0)</x:f>
      </x:c>
      <x:c r="R4276" s="0">
        <x:f>IF(A4276="SPUS",0,IF(A4276="FWD",0,P4276/Q4276))</x:f>
      </x:c>
    </x:row>
    <x:row r="4277" spans="1:19" x14ac:dyDescent="0.3">
      <x:c r="A4277" s="0">
        <x:f>'Historical Trades'!A4277</x:f>
      </x:c>
      <x:c r="B4277" s="0">
        <x:f>'Historical Trades'!B4277</x:f>
      </x:c>
      <x:c r="C4277" s="23">
        <x:f>'Historical Trades'!C4277</x:f>
      </x:c>
      <x:c r="D4277" s="0">
        <x:f>'Historical Trades'!D4277</x:f>
      </x:c>
      <x:c r="E4277" s="23">
        <x:f>'Historical Trades'!E4277</x:f>
      </x:c>
      <x:c r="F4277" s="0">
        <x:f>'Historical Trades'!F4277</x:f>
      </x:c>
      <x:c r="G4277" s="0">
        <x:f>'Historical Trades'!G4277</x:f>
      </x:c>
      <x:c r="H4277" s="0">
        <x:f>'Historical Trades'!H4277</x:f>
      </x:c>
      <x:c r="I4277" s="0">
        <x:f>'Historical Trades'!I4277</x:f>
      </x:c>
      <x:c r="J4277" s="0">
        <x:f>'Historical Trades'!J4277</x:f>
      </x:c>
      <x:c r="K4277" s="0">
        <x:f>'Historical Trades'!K4277</x:f>
      </x:c>
      <x:c r="L4277" s="0">
        <x:f>'Historical Trades'!L4277</x:f>
      </x:c>
      <x:c r="M4277" s="0">
        <x:f>'Historical Trades'!M4277</x:f>
      </x:c>
      <x:c r="N4277" s="0">
        <x:f>CLEAN('Historical Trades'!O4277)</x:f>
      </x:c>
      <x:c r="P4277" s="14">
        <x:f>IF(G4277="sell",M4277,-M4277)</x:f>
      </x:c>
      <x:c r="Q4277" s="14">
        <x:f>VLOOKUP(N4277,'Currency Rates'!$A$3:$C$32,3,0)</x:f>
      </x:c>
      <x:c r="R4277" s="0">
        <x:f>IF(A4277="SPUS",0,IF(A4277="FWD",0,P4277/Q4277))</x:f>
      </x:c>
    </x:row>
    <x:row r="4278" spans="1:19" x14ac:dyDescent="0.3">
      <x:c r="A4278" s="0">
        <x:f>'Historical Trades'!A4278</x:f>
      </x:c>
      <x:c r="B4278" s="0">
        <x:f>'Historical Trades'!B4278</x:f>
      </x:c>
      <x:c r="C4278" s="23">
        <x:f>'Historical Trades'!C4278</x:f>
      </x:c>
      <x:c r="D4278" s="0">
        <x:f>'Historical Trades'!D4278</x:f>
      </x:c>
      <x:c r="E4278" s="23">
        <x:f>'Historical Trades'!E4278</x:f>
      </x:c>
      <x:c r="F4278" s="0">
        <x:f>'Historical Trades'!F4278</x:f>
      </x:c>
      <x:c r="G4278" s="0">
        <x:f>'Historical Trades'!G4278</x:f>
      </x:c>
      <x:c r="H4278" s="0">
        <x:f>'Historical Trades'!H4278</x:f>
      </x:c>
      <x:c r="I4278" s="0">
        <x:f>'Historical Trades'!I4278</x:f>
      </x:c>
      <x:c r="J4278" s="0">
        <x:f>'Historical Trades'!J4278</x:f>
      </x:c>
      <x:c r="K4278" s="0">
        <x:f>'Historical Trades'!K4278</x:f>
      </x:c>
      <x:c r="L4278" s="0">
        <x:f>'Historical Trades'!L4278</x:f>
      </x:c>
      <x:c r="M4278" s="0">
        <x:f>'Historical Trades'!M4278</x:f>
      </x:c>
      <x:c r="N4278" s="0">
        <x:f>CLEAN('Historical Trades'!O4278)</x:f>
      </x:c>
      <x:c r="P4278" s="14">
        <x:f>IF(G4278="sell",M4278,-M4278)</x:f>
      </x:c>
      <x:c r="Q4278" s="14">
        <x:f>VLOOKUP(N4278,'Currency Rates'!$A$3:$C$32,3,0)</x:f>
      </x:c>
      <x:c r="R4278" s="0">
        <x:f>IF(A4278="SPUS",0,IF(A4278="FWD",0,P4278/Q4278))</x:f>
      </x:c>
    </x:row>
    <x:row r="4279" spans="1:19" x14ac:dyDescent="0.3">
      <x:c r="A4279" s="0">
        <x:f>'Historical Trades'!A4279</x:f>
      </x:c>
      <x:c r="B4279" s="0">
        <x:f>'Historical Trades'!B4279</x:f>
      </x:c>
      <x:c r="C4279" s="23">
        <x:f>'Historical Trades'!C4279</x:f>
      </x:c>
      <x:c r="D4279" s="0">
        <x:f>'Historical Trades'!D4279</x:f>
      </x:c>
      <x:c r="E4279" s="23">
        <x:f>'Historical Trades'!E4279</x:f>
      </x:c>
      <x:c r="F4279" s="0">
        <x:f>'Historical Trades'!F4279</x:f>
      </x:c>
      <x:c r="G4279" s="0">
        <x:f>'Historical Trades'!G4279</x:f>
      </x:c>
      <x:c r="H4279" s="0">
        <x:f>'Historical Trades'!H4279</x:f>
      </x:c>
      <x:c r="I4279" s="0">
        <x:f>'Historical Trades'!I4279</x:f>
      </x:c>
      <x:c r="J4279" s="0">
        <x:f>'Historical Trades'!J4279</x:f>
      </x:c>
      <x:c r="K4279" s="0">
        <x:f>'Historical Trades'!K4279</x:f>
      </x:c>
      <x:c r="L4279" s="0">
        <x:f>'Historical Trades'!L4279</x:f>
      </x:c>
      <x:c r="M4279" s="0">
        <x:f>'Historical Trades'!M4279</x:f>
      </x:c>
      <x:c r="N4279" s="0">
        <x:f>CLEAN('Historical Trades'!O4279)</x:f>
      </x:c>
      <x:c r="P4279" s="14">
        <x:f>IF(G4279="sell",M4279,-M4279)</x:f>
      </x:c>
      <x:c r="Q4279" s="14">
        <x:f>VLOOKUP(N4279,'Currency Rates'!$A$3:$C$32,3,0)</x:f>
      </x:c>
      <x:c r="R4279" s="0">
        <x:f>IF(A4279="SPUS",0,IF(A4279="FWD",0,P4279/Q4279))</x:f>
      </x:c>
    </x:row>
    <x:row r="4280" spans="1:19" x14ac:dyDescent="0.3">
      <x:c r="A4280" s="0">
        <x:f>'Historical Trades'!A4280</x:f>
      </x:c>
      <x:c r="B4280" s="0">
        <x:f>'Historical Trades'!B4280</x:f>
      </x:c>
      <x:c r="C4280" s="23">
        <x:f>'Historical Trades'!C4280</x:f>
      </x:c>
      <x:c r="D4280" s="0">
        <x:f>'Historical Trades'!D4280</x:f>
      </x:c>
      <x:c r="E4280" s="23">
        <x:f>'Historical Trades'!E4280</x:f>
      </x:c>
      <x:c r="F4280" s="0">
        <x:f>'Historical Trades'!F4280</x:f>
      </x:c>
      <x:c r="G4280" s="0">
        <x:f>'Historical Trades'!G4280</x:f>
      </x:c>
      <x:c r="H4280" s="0">
        <x:f>'Historical Trades'!H4280</x:f>
      </x:c>
      <x:c r="I4280" s="0">
        <x:f>'Historical Trades'!I4280</x:f>
      </x:c>
      <x:c r="J4280" s="0">
        <x:f>'Historical Trades'!J4280</x:f>
      </x:c>
      <x:c r="K4280" s="0">
        <x:f>'Historical Trades'!K4280</x:f>
      </x:c>
      <x:c r="L4280" s="0">
        <x:f>'Historical Trades'!L4280</x:f>
      </x:c>
      <x:c r="M4280" s="0">
        <x:f>'Historical Trades'!M4280</x:f>
      </x:c>
      <x:c r="N4280" s="0">
        <x:f>CLEAN('Historical Trades'!O4280)</x:f>
      </x:c>
      <x:c r="P4280" s="14">
        <x:f>IF(G4280="sell",M4280,-M4280)</x:f>
      </x:c>
      <x:c r="Q4280" s="14">
        <x:f>VLOOKUP(N4280,'Currency Rates'!$A$3:$C$32,3,0)</x:f>
      </x:c>
      <x:c r="R4280" s="0">
        <x:f>IF(A4280="SPUS",0,IF(A4280="FWD",0,P4280/Q4280))</x:f>
      </x:c>
    </x:row>
    <x:row r="4281" spans="1:19" x14ac:dyDescent="0.3">
      <x:c r="A4281" s="0">
        <x:f>'Historical Trades'!A4281</x:f>
      </x:c>
      <x:c r="B4281" s="0">
        <x:f>'Historical Trades'!B4281</x:f>
      </x:c>
      <x:c r="C4281" s="23">
        <x:f>'Historical Trades'!C4281</x:f>
      </x:c>
      <x:c r="D4281" s="0">
        <x:f>'Historical Trades'!D4281</x:f>
      </x:c>
      <x:c r="E4281" s="23">
        <x:f>'Historical Trades'!E4281</x:f>
      </x:c>
      <x:c r="F4281" s="0">
        <x:f>'Historical Trades'!F4281</x:f>
      </x:c>
      <x:c r="G4281" s="0">
        <x:f>'Historical Trades'!G4281</x:f>
      </x:c>
      <x:c r="H4281" s="0">
        <x:f>'Historical Trades'!H4281</x:f>
      </x:c>
      <x:c r="I4281" s="0">
        <x:f>'Historical Trades'!I4281</x:f>
      </x:c>
      <x:c r="J4281" s="0">
        <x:f>'Historical Trades'!J4281</x:f>
      </x:c>
      <x:c r="K4281" s="0">
        <x:f>'Historical Trades'!K4281</x:f>
      </x:c>
      <x:c r="L4281" s="0">
        <x:f>'Historical Trades'!L4281</x:f>
      </x:c>
      <x:c r="M4281" s="0">
        <x:f>'Historical Trades'!M4281</x:f>
      </x:c>
      <x:c r="N4281" s="0">
        <x:f>CLEAN('Historical Trades'!O4281)</x:f>
      </x:c>
      <x:c r="P4281" s="14">
        <x:f>IF(G4281="sell",M4281,-M4281)</x:f>
      </x:c>
      <x:c r="Q4281" s="14">
        <x:f>VLOOKUP(N4281,'Currency Rates'!$A$3:$C$32,3,0)</x:f>
      </x:c>
      <x:c r="R4281" s="0">
        <x:f>IF(A4281="SPUS",0,IF(A4281="FWD",0,P4281/Q4281))</x:f>
      </x:c>
    </x:row>
    <x:row r="4282" spans="1:19" x14ac:dyDescent="0.3">
      <x:c r="A4282" s="0">
        <x:f>'Historical Trades'!A4282</x:f>
      </x:c>
      <x:c r="B4282" s="0">
        <x:f>'Historical Trades'!B4282</x:f>
      </x:c>
      <x:c r="C4282" s="23">
        <x:f>'Historical Trades'!C4282</x:f>
      </x:c>
      <x:c r="D4282" s="0">
        <x:f>'Historical Trades'!D4282</x:f>
      </x:c>
      <x:c r="E4282" s="23">
        <x:f>'Historical Trades'!E4282</x:f>
      </x:c>
      <x:c r="F4282" s="0">
        <x:f>'Historical Trades'!F4282</x:f>
      </x:c>
      <x:c r="G4282" s="0">
        <x:f>'Historical Trades'!G4282</x:f>
      </x:c>
      <x:c r="H4282" s="0">
        <x:f>'Historical Trades'!H4282</x:f>
      </x:c>
      <x:c r="I4282" s="0">
        <x:f>'Historical Trades'!I4282</x:f>
      </x:c>
      <x:c r="J4282" s="0">
        <x:f>'Historical Trades'!J4282</x:f>
      </x:c>
      <x:c r="K4282" s="0">
        <x:f>'Historical Trades'!K4282</x:f>
      </x:c>
      <x:c r="L4282" s="0">
        <x:f>'Historical Trades'!L4282</x:f>
      </x:c>
      <x:c r="M4282" s="0">
        <x:f>'Historical Trades'!M4282</x:f>
      </x:c>
      <x:c r="N4282" s="0">
        <x:f>CLEAN('Historical Trades'!O4282)</x:f>
      </x:c>
      <x:c r="P4282" s="14">
        <x:f>IF(G4282="sell",M4282,-M4282)</x:f>
      </x:c>
      <x:c r="Q4282" s="14">
        <x:f>VLOOKUP(N4282,'Currency Rates'!$A$3:$C$32,3,0)</x:f>
      </x:c>
      <x:c r="R4282" s="0">
        <x:f>IF(A4282="SPUS",0,IF(A4282="FWD",0,P4282/Q4282))</x:f>
      </x:c>
    </x:row>
    <x:row r="4283" spans="1:19" x14ac:dyDescent="0.3">
      <x:c r="A4283" s="0">
        <x:f>'Historical Trades'!A4283</x:f>
      </x:c>
      <x:c r="B4283" s="0">
        <x:f>'Historical Trades'!B4283</x:f>
      </x:c>
      <x:c r="C4283" s="23">
        <x:f>'Historical Trades'!C4283</x:f>
      </x:c>
      <x:c r="D4283" s="0">
        <x:f>'Historical Trades'!D4283</x:f>
      </x:c>
      <x:c r="E4283" s="23">
        <x:f>'Historical Trades'!E4283</x:f>
      </x:c>
      <x:c r="F4283" s="0">
        <x:f>'Historical Trades'!F4283</x:f>
      </x:c>
      <x:c r="G4283" s="0">
        <x:f>'Historical Trades'!G4283</x:f>
      </x:c>
      <x:c r="H4283" s="0">
        <x:f>'Historical Trades'!H4283</x:f>
      </x:c>
      <x:c r="I4283" s="0">
        <x:f>'Historical Trades'!I4283</x:f>
      </x:c>
      <x:c r="J4283" s="0">
        <x:f>'Historical Trades'!J4283</x:f>
      </x:c>
      <x:c r="K4283" s="0">
        <x:f>'Historical Trades'!K4283</x:f>
      </x:c>
      <x:c r="L4283" s="0">
        <x:f>'Historical Trades'!L4283</x:f>
      </x:c>
      <x:c r="M4283" s="0">
        <x:f>'Historical Trades'!M4283</x:f>
      </x:c>
      <x:c r="N4283" s="0">
        <x:f>CLEAN('Historical Trades'!O4283)</x:f>
      </x:c>
      <x:c r="P4283" s="14">
        <x:f>IF(G4283="sell",M4283,-M4283)</x:f>
      </x:c>
      <x:c r="Q4283" s="14">
        <x:f>VLOOKUP(N4283,'Currency Rates'!$A$3:$C$32,3,0)</x:f>
      </x:c>
      <x:c r="R4283" s="0">
        <x:f>IF(A4283="SPUS",0,IF(A4283="FWD",0,P4283/Q4283))</x:f>
      </x:c>
    </x:row>
    <x:row r="4284" spans="1:19" x14ac:dyDescent="0.3">
      <x:c r="A4284" s="0">
        <x:f>'Historical Trades'!A4284</x:f>
      </x:c>
      <x:c r="B4284" s="0">
        <x:f>'Historical Trades'!B4284</x:f>
      </x:c>
      <x:c r="C4284" s="23">
        <x:f>'Historical Trades'!C4284</x:f>
      </x:c>
      <x:c r="D4284" s="0">
        <x:f>'Historical Trades'!D4284</x:f>
      </x:c>
      <x:c r="E4284" s="23">
        <x:f>'Historical Trades'!E4284</x:f>
      </x:c>
      <x:c r="F4284" s="0">
        <x:f>'Historical Trades'!F4284</x:f>
      </x:c>
      <x:c r="G4284" s="0">
        <x:f>'Historical Trades'!G4284</x:f>
      </x:c>
      <x:c r="H4284" s="0">
        <x:f>'Historical Trades'!H4284</x:f>
      </x:c>
      <x:c r="I4284" s="0">
        <x:f>'Historical Trades'!I4284</x:f>
      </x:c>
      <x:c r="J4284" s="0">
        <x:f>'Historical Trades'!J4284</x:f>
      </x:c>
      <x:c r="K4284" s="0">
        <x:f>'Historical Trades'!K4284</x:f>
      </x:c>
      <x:c r="L4284" s="0">
        <x:f>'Historical Trades'!L4284</x:f>
      </x:c>
      <x:c r="M4284" s="0">
        <x:f>'Historical Trades'!M4284</x:f>
      </x:c>
      <x:c r="N4284" s="0">
        <x:f>CLEAN('Historical Trades'!O4284)</x:f>
      </x:c>
      <x:c r="P4284" s="14">
        <x:f>IF(G4284="sell",M4284,-M4284)</x:f>
      </x:c>
      <x:c r="Q4284" s="14">
        <x:f>VLOOKUP(N4284,'Currency Rates'!$A$3:$C$32,3,0)</x:f>
      </x:c>
      <x:c r="R4284" s="0">
        <x:f>IF(A4284="SPUS",0,IF(A4284="FWD",0,P4284/Q4284))</x:f>
      </x:c>
    </x:row>
    <x:row r="4285" spans="1:19" x14ac:dyDescent="0.3">
      <x:c r="A4285" s="0">
        <x:f>'Historical Trades'!A4285</x:f>
      </x:c>
      <x:c r="B4285" s="0">
        <x:f>'Historical Trades'!B4285</x:f>
      </x:c>
      <x:c r="C4285" s="23">
        <x:f>'Historical Trades'!C4285</x:f>
      </x:c>
      <x:c r="D4285" s="0">
        <x:f>'Historical Trades'!D4285</x:f>
      </x:c>
      <x:c r="E4285" s="23">
        <x:f>'Historical Trades'!E4285</x:f>
      </x:c>
      <x:c r="F4285" s="0">
        <x:f>'Historical Trades'!F4285</x:f>
      </x:c>
      <x:c r="G4285" s="0">
        <x:f>'Historical Trades'!G4285</x:f>
      </x:c>
      <x:c r="H4285" s="0">
        <x:f>'Historical Trades'!H4285</x:f>
      </x:c>
      <x:c r="I4285" s="0">
        <x:f>'Historical Trades'!I4285</x:f>
      </x:c>
      <x:c r="J4285" s="0">
        <x:f>'Historical Trades'!J4285</x:f>
      </x:c>
      <x:c r="K4285" s="0">
        <x:f>'Historical Trades'!K4285</x:f>
      </x:c>
      <x:c r="L4285" s="0">
        <x:f>'Historical Trades'!L4285</x:f>
      </x:c>
      <x:c r="M4285" s="0">
        <x:f>'Historical Trades'!M4285</x:f>
      </x:c>
      <x:c r="N4285" s="0">
        <x:f>CLEAN('Historical Trades'!O4285)</x:f>
      </x:c>
      <x:c r="P4285" s="14">
        <x:f>IF(G4285="sell",M4285,-M4285)</x:f>
      </x:c>
      <x:c r="Q4285" s="14">
        <x:f>VLOOKUP(N4285,'Currency Rates'!$A$3:$C$32,3,0)</x:f>
      </x:c>
      <x:c r="R4285" s="0">
        <x:f>IF(A4285="SPUS",0,IF(A4285="FWD",0,P4285/Q4285))</x:f>
      </x:c>
    </x:row>
    <x:row r="4286" spans="1:19" x14ac:dyDescent="0.3">
      <x:c r="A4286" s="0">
        <x:f>'Historical Trades'!A4286</x:f>
      </x:c>
      <x:c r="B4286" s="0">
        <x:f>'Historical Trades'!B4286</x:f>
      </x:c>
      <x:c r="C4286" s="23">
        <x:f>'Historical Trades'!C4286</x:f>
      </x:c>
      <x:c r="D4286" s="0">
        <x:f>'Historical Trades'!D4286</x:f>
      </x:c>
      <x:c r="E4286" s="23">
        <x:f>'Historical Trades'!E4286</x:f>
      </x:c>
      <x:c r="F4286" s="0">
        <x:f>'Historical Trades'!F4286</x:f>
      </x:c>
      <x:c r="G4286" s="0">
        <x:f>'Historical Trades'!G4286</x:f>
      </x:c>
      <x:c r="H4286" s="0">
        <x:f>'Historical Trades'!H4286</x:f>
      </x:c>
      <x:c r="I4286" s="0">
        <x:f>'Historical Trades'!I4286</x:f>
      </x:c>
      <x:c r="J4286" s="0">
        <x:f>'Historical Trades'!J4286</x:f>
      </x:c>
      <x:c r="K4286" s="0">
        <x:f>'Historical Trades'!K4286</x:f>
      </x:c>
      <x:c r="L4286" s="0">
        <x:f>'Historical Trades'!L4286</x:f>
      </x:c>
      <x:c r="M4286" s="0">
        <x:f>'Historical Trades'!M4286</x:f>
      </x:c>
      <x:c r="N4286" s="0">
        <x:f>CLEAN('Historical Trades'!O4286)</x:f>
      </x:c>
      <x:c r="P4286" s="14">
        <x:f>IF(G4286="sell",M4286,-M4286)</x:f>
      </x:c>
      <x:c r="Q4286" s="14">
        <x:f>VLOOKUP(N4286,'Currency Rates'!$A$3:$C$32,3,0)</x:f>
      </x:c>
      <x:c r="R4286" s="0">
        <x:f>IF(A4286="SPUS",0,IF(A4286="FWD",0,P4286/Q4286))</x:f>
      </x:c>
    </x:row>
    <x:row r="4287" spans="1:19" x14ac:dyDescent="0.3">
      <x:c r="A4287" s="0">
        <x:f>'Historical Trades'!A4287</x:f>
      </x:c>
      <x:c r="B4287" s="0">
        <x:f>'Historical Trades'!B4287</x:f>
      </x:c>
      <x:c r="C4287" s="23">
        <x:f>'Historical Trades'!C4287</x:f>
      </x:c>
      <x:c r="D4287" s="0">
        <x:f>'Historical Trades'!D4287</x:f>
      </x:c>
      <x:c r="E4287" s="23">
        <x:f>'Historical Trades'!E4287</x:f>
      </x:c>
      <x:c r="F4287" s="0">
        <x:f>'Historical Trades'!F4287</x:f>
      </x:c>
      <x:c r="G4287" s="0">
        <x:f>'Historical Trades'!G4287</x:f>
      </x:c>
      <x:c r="H4287" s="0">
        <x:f>'Historical Trades'!H4287</x:f>
      </x:c>
      <x:c r="I4287" s="0">
        <x:f>'Historical Trades'!I4287</x:f>
      </x:c>
      <x:c r="J4287" s="0">
        <x:f>'Historical Trades'!J4287</x:f>
      </x:c>
      <x:c r="K4287" s="0">
        <x:f>'Historical Trades'!K4287</x:f>
      </x:c>
      <x:c r="L4287" s="0">
        <x:f>'Historical Trades'!L4287</x:f>
      </x:c>
      <x:c r="M4287" s="0">
        <x:f>'Historical Trades'!M4287</x:f>
      </x:c>
      <x:c r="N4287" s="0">
        <x:f>CLEAN('Historical Trades'!O4287)</x:f>
      </x:c>
      <x:c r="P4287" s="14">
        <x:f>IF(G4287="sell",M4287,-M4287)</x:f>
      </x:c>
      <x:c r="Q4287" s="14">
        <x:f>VLOOKUP(N4287,'Currency Rates'!$A$3:$C$32,3,0)</x:f>
      </x:c>
      <x:c r="R4287" s="0">
        <x:f>IF(A4287="SPUS",0,IF(A4287="FWD",0,P4287/Q4287))</x:f>
      </x:c>
    </x:row>
    <x:row r="4288" spans="1:19" x14ac:dyDescent="0.3">
      <x:c r="A4288" s="0">
        <x:f>'Historical Trades'!A4288</x:f>
      </x:c>
      <x:c r="B4288" s="0">
        <x:f>'Historical Trades'!B4288</x:f>
      </x:c>
      <x:c r="C4288" s="23">
        <x:f>'Historical Trades'!C4288</x:f>
      </x:c>
      <x:c r="D4288" s="0">
        <x:f>'Historical Trades'!D4288</x:f>
      </x:c>
      <x:c r="E4288" s="23">
        <x:f>'Historical Trades'!E4288</x:f>
      </x:c>
      <x:c r="F4288" s="0">
        <x:f>'Historical Trades'!F4288</x:f>
      </x:c>
      <x:c r="G4288" s="0">
        <x:f>'Historical Trades'!G4288</x:f>
      </x:c>
      <x:c r="H4288" s="0">
        <x:f>'Historical Trades'!H4288</x:f>
      </x:c>
      <x:c r="I4288" s="0">
        <x:f>'Historical Trades'!I4288</x:f>
      </x:c>
      <x:c r="J4288" s="0">
        <x:f>'Historical Trades'!J4288</x:f>
      </x:c>
      <x:c r="K4288" s="0">
        <x:f>'Historical Trades'!K4288</x:f>
      </x:c>
      <x:c r="L4288" s="0">
        <x:f>'Historical Trades'!L4288</x:f>
      </x:c>
      <x:c r="M4288" s="0">
        <x:f>'Historical Trades'!M4288</x:f>
      </x:c>
      <x:c r="N4288" s="0">
        <x:f>CLEAN('Historical Trades'!O4288)</x:f>
      </x:c>
      <x:c r="P4288" s="14">
        <x:f>IF(G4288="sell",M4288,-M4288)</x:f>
      </x:c>
      <x:c r="Q4288" s="14">
        <x:f>VLOOKUP(N4288,'Currency Rates'!$A$3:$C$32,3,0)</x:f>
      </x:c>
      <x:c r="R4288" s="0">
        <x:f>IF(A4288="SPUS",0,IF(A4288="FWD",0,P4288/Q4288))</x:f>
      </x:c>
    </x:row>
    <x:row r="4289" spans="1:19" x14ac:dyDescent="0.3">
      <x:c r="A4289" s="0">
        <x:f>'Historical Trades'!A4289</x:f>
      </x:c>
      <x:c r="B4289" s="0">
        <x:f>'Historical Trades'!B4289</x:f>
      </x:c>
      <x:c r="C4289" s="23">
        <x:f>'Historical Trades'!C4289</x:f>
      </x:c>
      <x:c r="D4289" s="0">
        <x:f>'Historical Trades'!D4289</x:f>
      </x:c>
      <x:c r="E4289" s="23">
        <x:f>'Historical Trades'!E4289</x:f>
      </x:c>
      <x:c r="F4289" s="0">
        <x:f>'Historical Trades'!F4289</x:f>
      </x:c>
      <x:c r="G4289" s="0">
        <x:f>'Historical Trades'!G4289</x:f>
      </x:c>
      <x:c r="H4289" s="0">
        <x:f>'Historical Trades'!H4289</x:f>
      </x:c>
      <x:c r="I4289" s="0">
        <x:f>'Historical Trades'!I4289</x:f>
      </x:c>
      <x:c r="J4289" s="0">
        <x:f>'Historical Trades'!J4289</x:f>
      </x:c>
      <x:c r="K4289" s="0">
        <x:f>'Historical Trades'!K4289</x:f>
      </x:c>
      <x:c r="L4289" s="0">
        <x:f>'Historical Trades'!L4289</x:f>
      </x:c>
      <x:c r="M4289" s="0">
        <x:f>'Historical Trades'!M4289</x:f>
      </x:c>
      <x:c r="N4289" s="0">
        <x:f>CLEAN('Historical Trades'!O4289)</x:f>
      </x:c>
      <x:c r="P4289" s="14">
        <x:f>IF(G4289="sell",M4289,-M4289)</x:f>
      </x:c>
      <x:c r="Q4289" s="14">
        <x:f>VLOOKUP(N4289,'Currency Rates'!$A$3:$C$32,3,0)</x:f>
      </x:c>
      <x:c r="R4289" s="0">
        <x:f>IF(A4289="SPUS",0,IF(A4289="FWD",0,P4289/Q4289))</x:f>
      </x:c>
    </x:row>
    <x:row r="4290" spans="1:19" x14ac:dyDescent="0.3">
      <x:c r="A4290" s="0">
        <x:f>'Historical Trades'!A4290</x:f>
      </x:c>
      <x:c r="B4290" s="0">
        <x:f>'Historical Trades'!B4290</x:f>
      </x:c>
      <x:c r="C4290" s="23">
        <x:f>'Historical Trades'!C4290</x:f>
      </x:c>
      <x:c r="D4290" s="0">
        <x:f>'Historical Trades'!D4290</x:f>
      </x:c>
      <x:c r="E4290" s="23">
        <x:f>'Historical Trades'!E4290</x:f>
      </x:c>
      <x:c r="F4290" s="0">
        <x:f>'Historical Trades'!F4290</x:f>
      </x:c>
      <x:c r="G4290" s="0">
        <x:f>'Historical Trades'!G4290</x:f>
      </x:c>
      <x:c r="H4290" s="0">
        <x:f>'Historical Trades'!H4290</x:f>
      </x:c>
      <x:c r="I4290" s="0">
        <x:f>'Historical Trades'!I4290</x:f>
      </x:c>
      <x:c r="J4290" s="0">
        <x:f>'Historical Trades'!J4290</x:f>
      </x:c>
      <x:c r="K4290" s="0">
        <x:f>'Historical Trades'!K4290</x:f>
      </x:c>
      <x:c r="L4290" s="0">
        <x:f>'Historical Trades'!L4290</x:f>
      </x:c>
      <x:c r="M4290" s="0">
        <x:f>'Historical Trades'!M4290</x:f>
      </x:c>
      <x:c r="N4290" s="0">
        <x:f>CLEAN('Historical Trades'!O4290)</x:f>
      </x:c>
      <x:c r="P4290" s="14">
        <x:f>IF(G4290="sell",M4290,-M4290)</x:f>
      </x:c>
      <x:c r="Q4290" s="14">
        <x:f>VLOOKUP(N4290,'Currency Rates'!$A$3:$C$32,3,0)</x:f>
      </x:c>
      <x:c r="R4290" s="0">
        <x:f>IF(A4290="SPUS",0,IF(A4290="FWD",0,P4290/Q4290))</x:f>
      </x:c>
    </x:row>
    <x:row r="4291" spans="1:19" x14ac:dyDescent="0.3">
      <x:c r="A4291" s="0">
        <x:f>'Historical Trades'!A4291</x:f>
      </x:c>
      <x:c r="B4291" s="0">
        <x:f>'Historical Trades'!B4291</x:f>
      </x:c>
      <x:c r="C4291" s="23">
        <x:f>'Historical Trades'!C4291</x:f>
      </x:c>
      <x:c r="D4291" s="0">
        <x:f>'Historical Trades'!D4291</x:f>
      </x:c>
      <x:c r="E4291" s="23">
        <x:f>'Historical Trades'!E4291</x:f>
      </x:c>
      <x:c r="F4291" s="0">
        <x:f>'Historical Trades'!F4291</x:f>
      </x:c>
      <x:c r="G4291" s="0">
        <x:f>'Historical Trades'!G4291</x:f>
      </x:c>
      <x:c r="H4291" s="0">
        <x:f>'Historical Trades'!H4291</x:f>
      </x:c>
      <x:c r="I4291" s="0">
        <x:f>'Historical Trades'!I4291</x:f>
      </x:c>
      <x:c r="J4291" s="0">
        <x:f>'Historical Trades'!J4291</x:f>
      </x:c>
      <x:c r="K4291" s="0">
        <x:f>'Historical Trades'!K4291</x:f>
      </x:c>
      <x:c r="L4291" s="0">
        <x:f>'Historical Trades'!L4291</x:f>
      </x:c>
      <x:c r="M4291" s="0">
        <x:f>'Historical Trades'!M4291</x:f>
      </x:c>
      <x:c r="N4291" s="0">
        <x:f>CLEAN('Historical Trades'!O4291)</x:f>
      </x:c>
      <x:c r="P4291" s="14">
        <x:f>IF(G4291="sell",M4291,-M4291)</x:f>
      </x:c>
      <x:c r="Q4291" s="14">
        <x:f>VLOOKUP(N4291,'Currency Rates'!$A$3:$C$32,3,0)</x:f>
      </x:c>
      <x:c r="R4291" s="0">
        <x:f>IF(A4291="SPUS",0,IF(A4291="FWD",0,P4291/Q4291))</x:f>
      </x:c>
    </x:row>
    <x:row r="4292" spans="1:19" x14ac:dyDescent="0.3">
      <x:c r="A4292" s="0">
        <x:f>'Historical Trades'!A4292</x:f>
      </x:c>
      <x:c r="B4292" s="0">
        <x:f>'Historical Trades'!B4292</x:f>
      </x:c>
      <x:c r="C4292" s="23">
        <x:f>'Historical Trades'!C4292</x:f>
      </x:c>
      <x:c r="D4292" s="0">
        <x:f>'Historical Trades'!D4292</x:f>
      </x:c>
      <x:c r="E4292" s="23">
        <x:f>'Historical Trades'!E4292</x:f>
      </x:c>
      <x:c r="F4292" s="0">
        <x:f>'Historical Trades'!F4292</x:f>
      </x:c>
      <x:c r="G4292" s="0">
        <x:f>'Historical Trades'!G4292</x:f>
      </x:c>
      <x:c r="H4292" s="0">
        <x:f>'Historical Trades'!H4292</x:f>
      </x:c>
      <x:c r="I4292" s="0">
        <x:f>'Historical Trades'!I4292</x:f>
      </x:c>
      <x:c r="J4292" s="0">
        <x:f>'Historical Trades'!J4292</x:f>
      </x:c>
      <x:c r="K4292" s="0">
        <x:f>'Historical Trades'!K4292</x:f>
      </x:c>
      <x:c r="L4292" s="0">
        <x:f>'Historical Trades'!L4292</x:f>
      </x:c>
      <x:c r="M4292" s="0">
        <x:f>'Historical Trades'!M4292</x:f>
      </x:c>
      <x:c r="N4292" s="0">
        <x:f>CLEAN('Historical Trades'!O4292)</x:f>
      </x:c>
      <x:c r="P4292" s="14">
        <x:f>IF(G4292="sell",M4292,-M4292)</x:f>
      </x:c>
      <x:c r="Q4292" s="14">
        <x:f>VLOOKUP(N4292,'Currency Rates'!$A$3:$C$32,3,0)</x:f>
      </x:c>
      <x:c r="R4292" s="0">
        <x:f>IF(A4292="SPUS",0,IF(A4292="FWD",0,P4292/Q4292))</x:f>
      </x:c>
    </x:row>
    <x:row r="4293" spans="1:19" x14ac:dyDescent="0.3">
      <x:c r="A4293" s="0">
        <x:f>'Historical Trades'!A4293</x:f>
      </x:c>
      <x:c r="B4293" s="0">
        <x:f>'Historical Trades'!B4293</x:f>
      </x:c>
      <x:c r="C4293" s="23">
        <x:f>'Historical Trades'!C4293</x:f>
      </x:c>
      <x:c r="D4293" s="0">
        <x:f>'Historical Trades'!D4293</x:f>
      </x:c>
      <x:c r="E4293" s="23">
        <x:f>'Historical Trades'!E4293</x:f>
      </x:c>
      <x:c r="F4293" s="0">
        <x:f>'Historical Trades'!F4293</x:f>
      </x:c>
      <x:c r="G4293" s="0">
        <x:f>'Historical Trades'!G4293</x:f>
      </x:c>
      <x:c r="H4293" s="0">
        <x:f>'Historical Trades'!H4293</x:f>
      </x:c>
      <x:c r="I4293" s="0">
        <x:f>'Historical Trades'!I4293</x:f>
      </x:c>
      <x:c r="J4293" s="0">
        <x:f>'Historical Trades'!J4293</x:f>
      </x:c>
      <x:c r="K4293" s="0">
        <x:f>'Historical Trades'!K4293</x:f>
      </x:c>
      <x:c r="L4293" s="0">
        <x:f>'Historical Trades'!L4293</x:f>
      </x:c>
      <x:c r="M4293" s="0">
        <x:f>'Historical Trades'!M4293</x:f>
      </x:c>
      <x:c r="N4293" s="0">
        <x:f>CLEAN('Historical Trades'!O4293)</x:f>
      </x:c>
      <x:c r="P4293" s="14">
        <x:f>IF(G4293="sell",M4293,-M4293)</x:f>
      </x:c>
      <x:c r="Q4293" s="14">
        <x:f>VLOOKUP(N4293,'Currency Rates'!$A$3:$C$32,3,0)</x:f>
      </x:c>
      <x:c r="R4293" s="0">
        <x:f>IF(A4293="SPUS",0,IF(A4293="FWD",0,P4293/Q4293))</x:f>
      </x:c>
    </x:row>
    <x:row r="4294" spans="1:19" x14ac:dyDescent="0.3">
      <x:c r="A4294" s="0">
        <x:f>'Historical Trades'!A4294</x:f>
      </x:c>
      <x:c r="B4294" s="0">
        <x:f>'Historical Trades'!B4294</x:f>
      </x:c>
      <x:c r="C4294" s="23">
        <x:f>'Historical Trades'!C4294</x:f>
      </x:c>
      <x:c r="D4294" s="0">
        <x:f>'Historical Trades'!D4294</x:f>
      </x:c>
      <x:c r="E4294" s="23">
        <x:f>'Historical Trades'!E4294</x:f>
      </x:c>
      <x:c r="F4294" s="0">
        <x:f>'Historical Trades'!F4294</x:f>
      </x:c>
      <x:c r="G4294" s="0">
        <x:f>'Historical Trades'!G4294</x:f>
      </x:c>
      <x:c r="H4294" s="0">
        <x:f>'Historical Trades'!H4294</x:f>
      </x:c>
      <x:c r="I4294" s="0">
        <x:f>'Historical Trades'!I4294</x:f>
      </x:c>
      <x:c r="J4294" s="0">
        <x:f>'Historical Trades'!J4294</x:f>
      </x:c>
      <x:c r="K4294" s="0">
        <x:f>'Historical Trades'!K4294</x:f>
      </x:c>
      <x:c r="L4294" s="0">
        <x:f>'Historical Trades'!L4294</x:f>
      </x:c>
      <x:c r="M4294" s="0">
        <x:f>'Historical Trades'!M4294</x:f>
      </x:c>
      <x:c r="N4294" s="0">
        <x:f>CLEAN('Historical Trades'!O4294)</x:f>
      </x:c>
      <x:c r="P4294" s="14">
        <x:f>IF(G4294="sell",M4294,-M4294)</x:f>
      </x:c>
      <x:c r="Q4294" s="14">
        <x:f>VLOOKUP(N4294,'Currency Rates'!$A$3:$C$32,3,0)</x:f>
      </x:c>
      <x:c r="R4294" s="0">
        <x:f>IF(A4294="SPUS",0,IF(A4294="FWD",0,P4294/Q4294))</x:f>
      </x:c>
    </x:row>
    <x:row r="4295" spans="1:19" x14ac:dyDescent="0.3">
      <x:c r="A4295" s="0">
        <x:f>'Historical Trades'!A4295</x:f>
      </x:c>
      <x:c r="B4295" s="0">
        <x:f>'Historical Trades'!B4295</x:f>
      </x:c>
      <x:c r="C4295" s="23">
        <x:f>'Historical Trades'!C4295</x:f>
      </x:c>
      <x:c r="D4295" s="0">
        <x:f>'Historical Trades'!D4295</x:f>
      </x:c>
      <x:c r="E4295" s="23">
        <x:f>'Historical Trades'!E4295</x:f>
      </x:c>
      <x:c r="F4295" s="0">
        <x:f>'Historical Trades'!F4295</x:f>
      </x:c>
      <x:c r="G4295" s="0">
        <x:f>'Historical Trades'!G4295</x:f>
      </x:c>
      <x:c r="H4295" s="0">
        <x:f>'Historical Trades'!H4295</x:f>
      </x:c>
      <x:c r="I4295" s="0">
        <x:f>'Historical Trades'!I4295</x:f>
      </x:c>
      <x:c r="J4295" s="0">
        <x:f>'Historical Trades'!J4295</x:f>
      </x:c>
      <x:c r="K4295" s="0">
        <x:f>'Historical Trades'!K4295</x:f>
      </x:c>
      <x:c r="L4295" s="0">
        <x:f>'Historical Trades'!L4295</x:f>
      </x:c>
      <x:c r="M4295" s="0">
        <x:f>'Historical Trades'!M4295</x:f>
      </x:c>
      <x:c r="N4295" s="0">
        <x:f>CLEAN('Historical Trades'!O4295)</x:f>
      </x:c>
      <x:c r="P4295" s="14">
        <x:f>IF(G4295="sell",M4295,-M4295)</x:f>
      </x:c>
      <x:c r="Q4295" s="14">
        <x:f>VLOOKUP(N4295,'Currency Rates'!$A$3:$C$32,3,0)</x:f>
      </x:c>
      <x:c r="R4295" s="0">
        <x:f>IF(A4295="SPUS",0,IF(A4295="FWD",0,P4295/Q4295))</x:f>
      </x:c>
    </x:row>
    <x:row r="4296" spans="1:19" x14ac:dyDescent="0.3">
      <x:c r="A4296" s="0">
        <x:f>'Historical Trades'!A4296</x:f>
      </x:c>
      <x:c r="B4296" s="0">
        <x:f>'Historical Trades'!B4296</x:f>
      </x:c>
      <x:c r="C4296" s="23">
        <x:f>'Historical Trades'!C4296</x:f>
      </x:c>
      <x:c r="D4296" s="0">
        <x:f>'Historical Trades'!D4296</x:f>
      </x:c>
      <x:c r="E4296" s="23">
        <x:f>'Historical Trades'!E4296</x:f>
      </x:c>
      <x:c r="F4296" s="0">
        <x:f>'Historical Trades'!F4296</x:f>
      </x:c>
      <x:c r="G4296" s="0">
        <x:f>'Historical Trades'!G4296</x:f>
      </x:c>
      <x:c r="H4296" s="0">
        <x:f>'Historical Trades'!H4296</x:f>
      </x:c>
      <x:c r="I4296" s="0">
        <x:f>'Historical Trades'!I4296</x:f>
      </x:c>
      <x:c r="J4296" s="0">
        <x:f>'Historical Trades'!J4296</x:f>
      </x:c>
      <x:c r="K4296" s="0">
        <x:f>'Historical Trades'!K4296</x:f>
      </x:c>
      <x:c r="L4296" s="0">
        <x:f>'Historical Trades'!L4296</x:f>
      </x:c>
      <x:c r="M4296" s="0">
        <x:f>'Historical Trades'!M4296</x:f>
      </x:c>
      <x:c r="N4296" s="0">
        <x:f>CLEAN('Historical Trades'!O4296)</x:f>
      </x:c>
      <x:c r="P4296" s="14">
        <x:f>IF(G4296="sell",M4296,-M4296)</x:f>
      </x:c>
      <x:c r="Q4296" s="14">
        <x:f>VLOOKUP(N4296,'Currency Rates'!$A$3:$C$32,3,0)</x:f>
      </x:c>
      <x:c r="R4296" s="0">
        <x:f>IF(A4296="SPUS",0,IF(A4296="FWD",0,P4296/Q4296))</x:f>
      </x:c>
    </x:row>
    <x:row r="4297" spans="1:19" x14ac:dyDescent="0.3">
      <x:c r="A4297" s="0">
        <x:f>'Historical Trades'!A4297</x:f>
      </x:c>
      <x:c r="B4297" s="0">
        <x:f>'Historical Trades'!B4297</x:f>
      </x:c>
      <x:c r="C4297" s="23">
        <x:f>'Historical Trades'!C4297</x:f>
      </x:c>
      <x:c r="D4297" s="0">
        <x:f>'Historical Trades'!D4297</x:f>
      </x:c>
      <x:c r="E4297" s="23">
        <x:f>'Historical Trades'!E4297</x:f>
      </x:c>
      <x:c r="F4297" s="0">
        <x:f>'Historical Trades'!F4297</x:f>
      </x:c>
      <x:c r="G4297" s="0">
        <x:f>'Historical Trades'!G4297</x:f>
      </x:c>
      <x:c r="H4297" s="0">
        <x:f>'Historical Trades'!H4297</x:f>
      </x:c>
      <x:c r="I4297" s="0">
        <x:f>'Historical Trades'!I4297</x:f>
      </x:c>
      <x:c r="J4297" s="0">
        <x:f>'Historical Trades'!J4297</x:f>
      </x:c>
      <x:c r="K4297" s="0">
        <x:f>'Historical Trades'!K4297</x:f>
      </x:c>
      <x:c r="L4297" s="0">
        <x:f>'Historical Trades'!L4297</x:f>
      </x:c>
      <x:c r="M4297" s="0">
        <x:f>'Historical Trades'!M4297</x:f>
      </x:c>
      <x:c r="N4297" s="0">
        <x:f>CLEAN('Historical Trades'!O4297)</x:f>
      </x:c>
      <x:c r="P4297" s="14">
        <x:f>IF(G4297="sell",M4297,-M4297)</x:f>
      </x:c>
      <x:c r="Q4297" s="14">
        <x:f>VLOOKUP(N4297,'Currency Rates'!$A$3:$C$32,3,0)</x:f>
      </x:c>
      <x:c r="R4297" s="0">
        <x:f>IF(A4297="SPUS",0,IF(A4297="FWD",0,P4297/Q4297))</x:f>
      </x:c>
    </x:row>
    <x:row r="4298" spans="1:19" x14ac:dyDescent="0.3">
      <x:c r="A4298" s="0">
        <x:f>'Historical Trades'!A4298</x:f>
      </x:c>
      <x:c r="B4298" s="0">
        <x:f>'Historical Trades'!B4298</x:f>
      </x:c>
      <x:c r="C4298" s="23">
        <x:f>'Historical Trades'!C4298</x:f>
      </x:c>
      <x:c r="D4298" s="0">
        <x:f>'Historical Trades'!D4298</x:f>
      </x:c>
      <x:c r="E4298" s="23">
        <x:f>'Historical Trades'!E4298</x:f>
      </x:c>
      <x:c r="F4298" s="0">
        <x:f>'Historical Trades'!F4298</x:f>
      </x:c>
      <x:c r="G4298" s="0">
        <x:f>'Historical Trades'!G4298</x:f>
      </x:c>
      <x:c r="H4298" s="0">
        <x:f>'Historical Trades'!H4298</x:f>
      </x:c>
      <x:c r="I4298" s="0">
        <x:f>'Historical Trades'!I4298</x:f>
      </x:c>
      <x:c r="J4298" s="0">
        <x:f>'Historical Trades'!J4298</x:f>
      </x:c>
      <x:c r="K4298" s="0">
        <x:f>'Historical Trades'!K4298</x:f>
      </x:c>
      <x:c r="L4298" s="0">
        <x:f>'Historical Trades'!L4298</x:f>
      </x:c>
      <x:c r="M4298" s="0">
        <x:f>'Historical Trades'!M4298</x:f>
      </x:c>
      <x:c r="N4298" s="0">
        <x:f>CLEAN('Historical Trades'!O4298)</x:f>
      </x:c>
      <x:c r="P4298" s="14">
        <x:f>IF(G4298="sell",M4298,-M4298)</x:f>
      </x:c>
      <x:c r="Q4298" s="14">
        <x:f>VLOOKUP(N4298,'Currency Rates'!$A$3:$C$32,3,0)</x:f>
      </x:c>
      <x:c r="R4298" s="0">
        <x:f>IF(A4298="SPUS",0,IF(A4298="FWD",0,P4298/Q4298))</x:f>
      </x:c>
    </x:row>
    <x:row r="4299" spans="1:19" x14ac:dyDescent="0.3">
      <x:c r="A4299" s="0">
        <x:f>'Historical Trades'!A4299</x:f>
      </x:c>
      <x:c r="B4299" s="0">
        <x:f>'Historical Trades'!B4299</x:f>
      </x:c>
      <x:c r="C4299" s="23">
        <x:f>'Historical Trades'!C4299</x:f>
      </x:c>
      <x:c r="D4299" s="0">
        <x:f>'Historical Trades'!D4299</x:f>
      </x:c>
      <x:c r="E4299" s="23">
        <x:f>'Historical Trades'!E4299</x:f>
      </x:c>
      <x:c r="F4299" s="0">
        <x:f>'Historical Trades'!F4299</x:f>
      </x:c>
      <x:c r="G4299" s="0">
        <x:f>'Historical Trades'!G4299</x:f>
      </x:c>
      <x:c r="H4299" s="0">
        <x:f>'Historical Trades'!H4299</x:f>
      </x:c>
      <x:c r="I4299" s="0">
        <x:f>'Historical Trades'!I4299</x:f>
      </x:c>
      <x:c r="J4299" s="0">
        <x:f>'Historical Trades'!J4299</x:f>
      </x:c>
      <x:c r="K4299" s="0">
        <x:f>'Historical Trades'!K4299</x:f>
      </x:c>
      <x:c r="L4299" s="0">
        <x:f>'Historical Trades'!L4299</x:f>
      </x:c>
      <x:c r="M4299" s="0">
        <x:f>'Historical Trades'!M4299</x:f>
      </x:c>
      <x:c r="N4299" s="0">
        <x:f>CLEAN('Historical Trades'!O4299)</x:f>
      </x:c>
      <x:c r="P4299" s="14">
        <x:f>IF(G4299="sell",M4299,-M4299)</x:f>
      </x:c>
      <x:c r="Q4299" s="14">
        <x:f>VLOOKUP(N4299,'Currency Rates'!$A$3:$C$32,3,0)</x:f>
      </x:c>
      <x:c r="R4299" s="0">
        <x:f>IF(A4299="SPUS",0,IF(A4299="FWD",0,P4299/Q4299))</x:f>
      </x:c>
    </x:row>
    <x:row r="4300" spans="1:19" x14ac:dyDescent="0.3">
      <x:c r="A4300" s="0">
        <x:f>'Historical Trades'!A4300</x:f>
      </x:c>
      <x:c r="B4300" s="0">
        <x:f>'Historical Trades'!B4300</x:f>
      </x:c>
      <x:c r="C4300" s="23">
        <x:f>'Historical Trades'!C4300</x:f>
      </x:c>
      <x:c r="D4300" s="0">
        <x:f>'Historical Trades'!D4300</x:f>
      </x:c>
      <x:c r="E4300" s="23">
        <x:f>'Historical Trades'!E4300</x:f>
      </x:c>
      <x:c r="F4300" s="0">
        <x:f>'Historical Trades'!F4300</x:f>
      </x:c>
      <x:c r="G4300" s="0">
        <x:f>'Historical Trades'!G4300</x:f>
      </x:c>
      <x:c r="H4300" s="0">
        <x:f>'Historical Trades'!H4300</x:f>
      </x:c>
      <x:c r="I4300" s="0">
        <x:f>'Historical Trades'!I4300</x:f>
      </x:c>
      <x:c r="J4300" s="0">
        <x:f>'Historical Trades'!J4300</x:f>
      </x:c>
      <x:c r="K4300" s="0">
        <x:f>'Historical Trades'!K4300</x:f>
      </x:c>
      <x:c r="L4300" s="0">
        <x:f>'Historical Trades'!L4300</x:f>
      </x:c>
      <x:c r="M4300" s="0">
        <x:f>'Historical Trades'!M4300</x:f>
      </x:c>
      <x:c r="N4300" s="0">
        <x:f>CLEAN('Historical Trades'!O4300)</x:f>
      </x:c>
      <x:c r="P4300" s="14">
        <x:f>IF(G4300="sell",M4300,-M4300)</x:f>
      </x:c>
      <x:c r="Q4300" s="14">
        <x:f>VLOOKUP(N4300,'Currency Rates'!$A$3:$C$32,3,0)</x:f>
      </x:c>
      <x:c r="R4300" s="0">
        <x:f>IF(A4300="SPUS",0,IF(A4300="FWD",0,P4300/Q4300))</x:f>
      </x:c>
    </x:row>
    <x:row r="4301" spans="1:19" x14ac:dyDescent="0.3">
      <x:c r="A4301" s="0">
        <x:f>'Historical Trades'!A4301</x:f>
      </x:c>
      <x:c r="B4301" s="0">
        <x:f>'Historical Trades'!B4301</x:f>
      </x:c>
      <x:c r="C4301" s="23">
        <x:f>'Historical Trades'!C4301</x:f>
      </x:c>
      <x:c r="D4301" s="0">
        <x:f>'Historical Trades'!D4301</x:f>
      </x:c>
      <x:c r="E4301" s="23">
        <x:f>'Historical Trades'!E4301</x:f>
      </x:c>
      <x:c r="F4301" s="0">
        <x:f>'Historical Trades'!F4301</x:f>
      </x:c>
      <x:c r="G4301" s="0">
        <x:f>'Historical Trades'!G4301</x:f>
      </x:c>
      <x:c r="H4301" s="0">
        <x:f>'Historical Trades'!H4301</x:f>
      </x:c>
      <x:c r="I4301" s="0">
        <x:f>'Historical Trades'!I4301</x:f>
      </x:c>
      <x:c r="J4301" s="0">
        <x:f>'Historical Trades'!J4301</x:f>
      </x:c>
      <x:c r="K4301" s="0">
        <x:f>'Historical Trades'!K4301</x:f>
      </x:c>
      <x:c r="L4301" s="0">
        <x:f>'Historical Trades'!L4301</x:f>
      </x:c>
      <x:c r="M4301" s="0">
        <x:f>'Historical Trades'!M4301</x:f>
      </x:c>
      <x:c r="N4301" s="0">
        <x:f>CLEAN('Historical Trades'!O4301)</x:f>
      </x:c>
      <x:c r="P4301" s="14">
        <x:f>IF(G4301="sell",M4301,-M4301)</x:f>
      </x:c>
      <x:c r="Q4301" s="14">
        <x:f>VLOOKUP(N4301,'Currency Rates'!$A$3:$C$32,3,0)</x:f>
      </x:c>
      <x:c r="R4301" s="0">
        <x:f>IF(A4301="SPUS",0,IF(A4301="FWD",0,P4301/Q4301))</x:f>
      </x:c>
    </x:row>
    <x:row r="4302" spans="1:19" x14ac:dyDescent="0.3">
      <x:c r="A4302" s="0">
        <x:f>'Historical Trades'!A4302</x:f>
      </x:c>
      <x:c r="B4302" s="0">
        <x:f>'Historical Trades'!B4302</x:f>
      </x:c>
      <x:c r="C4302" s="23">
        <x:f>'Historical Trades'!C4302</x:f>
      </x:c>
      <x:c r="D4302" s="0">
        <x:f>'Historical Trades'!D4302</x:f>
      </x:c>
      <x:c r="E4302" s="23">
        <x:f>'Historical Trades'!E4302</x:f>
      </x:c>
      <x:c r="F4302" s="0">
        <x:f>'Historical Trades'!F4302</x:f>
      </x:c>
      <x:c r="G4302" s="0">
        <x:f>'Historical Trades'!G4302</x:f>
      </x:c>
      <x:c r="H4302" s="0">
        <x:f>'Historical Trades'!H4302</x:f>
      </x:c>
      <x:c r="I4302" s="0">
        <x:f>'Historical Trades'!I4302</x:f>
      </x:c>
      <x:c r="J4302" s="0">
        <x:f>'Historical Trades'!J4302</x:f>
      </x:c>
      <x:c r="K4302" s="0">
        <x:f>'Historical Trades'!K4302</x:f>
      </x:c>
      <x:c r="L4302" s="0">
        <x:f>'Historical Trades'!L4302</x:f>
      </x:c>
      <x:c r="M4302" s="0">
        <x:f>'Historical Trades'!M4302</x:f>
      </x:c>
      <x:c r="N4302" s="0">
        <x:f>CLEAN('Historical Trades'!O4302)</x:f>
      </x:c>
      <x:c r="P4302" s="14">
        <x:f>IF(G4302="sell",M4302,-M4302)</x:f>
      </x:c>
      <x:c r="Q4302" s="14">
        <x:f>VLOOKUP(N4302,'Currency Rates'!$A$3:$C$32,3,0)</x:f>
      </x:c>
      <x:c r="R4302" s="0">
        <x:f>IF(A4302="SPUS",0,IF(A4302="FWD",0,P4302/Q4302))</x:f>
      </x:c>
    </x:row>
    <x:row r="4303" spans="1:19" x14ac:dyDescent="0.3">
      <x:c r="A4303" s="0">
        <x:f>'Historical Trades'!A4303</x:f>
      </x:c>
      <x:c r="B4303" s="0">
        <x:f>'Historical Trades'!B4303</x:f>
      </x:c>
      <x:c r="C4303" s="23">
        <x:f>'Historical Trades'!C4303</x:f>
      </x:c>
      <x:c r="D4303" s="0">
        <x:f>'Historical Trades'!D4303</x:f>
      </x:c>
      <x:c r="E4303" s="23">
        <x:f>'Historical Trades'!E4303</x:f>
      </x:c>
      <x:c r="F4303" s="0">
        <x:f>'Historical Trades'!F4303</x:f>
      </x:c>
      <x:c r="G4303" s="0">
        <x:f>'Historical Trades'!G4303</x:f>
      </x:c>
      <x:c r="H4303" s="0">
        <x:f>'Historical Trades'!H4303</x:f>
      </x:c>
      <x:c r="I4303" s="0">
        <x:f>'Historical Trades'!I4303</x:f>
      </x:c>
      <x:c r="J4303" s="0">
        <x:f>'Historical Trades'!J4303</x:f>
      </x:c>
      <x:c r="K4303" s="0">
        <x:f>'Historical Trades'!K4303</x:f>
      </x:c>
      <x:c r="L4303" s="0">
        <x:f>'Historical Trades'!L4303</x:f>
      </x:c>
      <x:c r="M4303" s="0">
        <x:f>'Historical Trades'!M4303</x:f>
      </x:c>
      <x:c r="N4303" s="0">
        <x:f>CLEAN('Historical Trades'!O4303)</x:f>
      </x:c>
      <x:c r="P4303" s="14">
        <x:f>IF(G4303="sell",M4303,-M4303)</x:f>
      </x:c>
      <x:c r="Q4303" s="14">
        <x:f>VLOOKUP(N4303,'Currency Rates'!$A$3:$C$32,3,0)</x:f>
      </x:c>
      <x:c r="R4303" s="0">
        <x:f>IF(A4303="SPUS",0,IF(A4303="FWD",0,P4303/Q4303))</x:f>
      </x:c>
    </x:row>
    <x:row r="4304" spans="1:19" x14ac:dyDescent="0.3">
      <x:c r="A4304" s="0">
        <x:f>'Historical Trades'!A4304</x:f>
      </x:c>
      <x:c r="B4304" s="0">
        <x:f>'Historical Trades'!B4304</x:f>
      </x:c>
      <x:c r="C4304" s="23">
        <x:f>'Historical Trades'!C4304</x:f>
      </x:c>
      <x:c r="D4304" s="0">
        <x:f>'Historical Trades'!D4304</x:f>
      </x:c>
      <x:c r="E4304" s="23">
        <x:f>'Historical Trades'!E4304</x:f>
      </x:c>
      <x:c r="F4304" s="0">
        <x:f>'Historical Trades'!F4304</x:f>
      </x:c>
      <x:c r="G4304" s="0">
        <x:f>'Historical Trades'!G4304</x:f>
      </x:c>
      <x:c r="H4304" s="0">
        <x:f>'Historical Trades'!H4304</x:f>
      </x:c>
      <x:c r="I4304" s="0">
        <x:f>'Historical Trades'!I4304</x:f>
      </x:c>
      <x:c r="J4304" s="0">
        <x:f>'Historical Trades'!J4304</x:f>
      </x:c>
      <x:c r="K4304" s="0">
        <x:f>'Historical Trades'!K4304</x:f>
      </x:c>
      <x:c r="L4304" s="0">
        <x:f>'Historical Trades'!L4304</x:f>
      </x:c>
      <x:c r="M4304" s="0">
        <x:f>'Historical Trades'!M4304</x:f>
      </x:c>
      <x:c r="N4304" s="0">
        <x:f>CLEAN('Historical Trades'!O4304)</x:f>
      </x:c>
      <x:c r="P4304" s="14">
        <x:f>IF(G4304="sell",M4304,-M4304)</x:f>
      </x:c>
      <x:c r="Q4304" s="14">
        <x:f>VLOOKUP(N4304,'Currency Rates'!$A$3:$C$32,3,0)</x:f>
      </x:c>
      <x:c r="R4304" s="0">
        <x:f>IF(A4304="SPUS",0,IF(A4304="FWD",0,P4304/Q4304))</x:f>
      </x:c>
    </x:row>
    <x:row r="4305" spans="1:19" x14ac:dyDescent="0.3">
      <x:c r="A4305" s="0">
        <x:f>'Historical Trades'!A4305</x:f>
      </x:c>
      <x:c r="B4305" s="0">
        <x:f>'Historical Trades'!B4305</x:f>
      </x:c>
      <x:c r="C4305" s="23">
        <x:f>'Historical Trades'!C4305</x:f>
      </x:c>
      <x:c r="D4305" s="0">
        <x:f>'Historical Trades'!D4305</x:f>
      </x:c>
      <x:c r="E4305" s="23">
        <x:f>'Historical Trades'!E4305</x:f>
      </x:c>
      <x:c r="F4305" s="0">
        <x:f>'Historical Trades'!F4305</x:f>
      </x:c>
      <x:c r="G4305" s="0">
        <x:f>'Historical Trades'!G4305</x:f>
      </x:c>
      <x:c r="H4305" s="0">
        <x:f>'Historical Trades'!H4305</x:f>
      </x:c>
      <x:c r="I4305" s="0">
        <x:f>'Historical Trades'!I4305</x:f>
      </x:c>
      <x:c r="J4305" s="0">
        <x:f>'Historical Trades'!J4305</x:f>
      </x:c>
      <x:c r="K4305" s="0">
        <x:f>'Historical Trades'!K4305</x:f>
      </x:c>
      <x:c r="L4305" s="0">
        <x:f>'Historical Trades'!L4305</x:f>
      </x:c>
      <x:c r="M4305" s="0">
        <x:f>'Historical Trades'!M4305</x:f>
      </x:c>
      <x:c r="N4305" s="0">
        <x:f>CLEAN('Historical Trades'!O4305)</x:f>
      </x:c>
      <x:c r="P4305" s="14">
        <x:f>IF(G4305="sell",M4305,-M4305)</x:f>
      </x:c>
      <x:c r="Q4305" s="14">
        <x:f>VLOOKUP(N4305,'Currency Rates'!$A$3:$C$32,3,0)</x:f>
      </x:c>
      <x:c r="R4305" s="0">
        <x:f>IF(A4305="SPUS",0,IF(A4305="FWD",0,P4305/Q4305))</x:f>
      </x:c>
    </x:row>
    <x:row r="4306" spans="1:19" x14ac:dyDescent="0.3">
      <x:c r="A4306" s="0">
        <x:f>'Historical Trades'!A4306</x:f>
      </x:c>
      <x:c r="B4306" s="0">
        <x:f>'Historical Trades'!B4306</x:f>
      </x:c>
      <x:c r="C4306" s="23">
        <x:f>'Historical Trades'!C4306</x:f>
      </x:c>
      <x:c r="D4306" s="0">
        <x:f>'Historical Trades'!D4306</x:f>
      </x:c>
      <x:c r="E4306" s="23">
        <x:f>'Historical Trades'!E4306</x:f>
      </x:c>
      <x:c r="F4306" s="0">
        <x:f>'Historical Trades'!F4306</x:f>
      </x:c>
      <x:c r="G4306" s="0">
        <x:f>'Historical Trades'!G4306</x:f>
      </x:c>
      <x:c r="H4306" s="0">
        <x:f>'Historical Trades'!H4306</x:f>
      </x:c>
      <x:c r="I4306" s="0">
        <x:f>'Historical Trades'!I4306</x:f>
      </x:c>
      <x:c r="J4306" s="0">
        <x:f>'Historical Trades'!J4306</x:f>
      </x:c>
      <x:c r="K4306" s="0">
        <x:f>'Historical Trades'!K4306</x:f>
      </x:c>
      <x:c r="L4306" s="0">
        <x:f>'Historical Trades'!L4306</x:f>
      </x:c>
      <x:c r="M4306" s="0">
        <x:f>'Historical Trades'!M4306</x:f>
      </x:c>
      <x:c r="N4306" s="0">
        <x:f>CLEAN('Historical Trades'!O4306)</x:f>
      </x:c>
      <x:c r="P4306" s="14">
        <x:f>IF(G4306="sell",M4306,-M4306)</x:f>
      </x:c>
      <x:c r="Q4306" s="14">
        <x:f>VLOOKUP(N4306,'Currency Rates'!$A$3:$C$32,3,0)</x:f>
      </x:c>
      <x:c r="R4306" s="0">
        <x:f>IF(A4306="SPUS",0,IF(A4306="FWD",0,P4306/Q4306))</x:f>
      </x:c>
    </x:row>
    <x:row r="4307" spans="1:19" x14ac:dyDescent="0.3">
      <x:c r="A4307" s="0">
        <x:f>'Historical Trades'!A4307</x:f>
      </x:c>
      <x:c r="B4307" s="0">
        <x:f>'Historical Trades'!B4307</x:f>
      </x:c>
      <x:c r="C4307" s="23">
        <x:f>'Historical Trades'!C4307</x:f>
      </x:c>
      <x:c r="D4307" s="0">
        <x:f>'Historical Trades'!D4307</x:f>
      </x:c>
      <x:c r="E4307" s="23">
        <x:f>'Historical Trades'!E4307</x:f>
      </x:c>
      <x:c r="F4307" s="0">
        <x:f>'Historical Trades'!F4307</x:f>
      </x:c>
      <x:c r="G4307" s="0">
        <x:f>'Historical Trades'!G4307</x:f>
      </x:c>
      <x:c r="H4307" s="0">
        <x:f>'Historical Trades'!H4307</x:f>
      </x:c>
      <x:c r="I4307" s="0">
        <x:f>'Historical Trades'!I4307</x:f>
      </x:c>
      <x:c r="J4307" s="0">
        <x:f>'Historical Trades'!J4307</x:f>
      </x:c>
      <x:c r="K4307" s="0">
        <x:f>'Historical Trades'!K4307</x:f>
      </x:c>
      <x:c r="L4307" s="0">
        <x:f>'Historical Trades'!L4307</x:f>
      </x:c>
      <x:c r="M4307" s="0">
        <x:f>'Historical Trades'!M4307</x:f>
      </x:c>
      <x:c r="N4307" s="0">
        <x:f>CLEAN('Historical Trades'!O4307)</x:f>
      </x:c>
      <x:c r="P4307" s="14">
        <x:f>IF(G4307="sell",M4307,-M4307)</x:f>
      </x:c>
      <x:c r="Q4307" s="14">
        <x:f>VLOOKUP(N4307,'Currency Rates'!$A$3:$C$32,3,0)</x:f>
      </x:c>
      <x:c r="R4307" s="0">
        <x:f>IF(A4307="SPUS",0,IF(A4307="FWD",0,P4307/Q4307))</x:f>
      </x:c>
    </x:row>
    <x:row r="4308" spans="1:19" x14ac:dyDescent="0.3">
      <x:c r="A4308" s="0">
        <x:f>'Historical Trades'!A4308</x:f>
      </x:c>
      <x:c r="B4308" s="0">
        <x:f>'Historical Trades'!B4308</x:f>
      </x:c>
      <x:c r="C4308" s="23">
        <x:f>'Historical Trades'!C4308</x:f>
      </x:c>
      <x:c r="D4308" s="0">
        <x:f>'Historical Trades'!D4308</x:f>
      </x:c>
      <x:c r="E4308" s="23">
        <x:f>'Historical Trades'!E4308</x:f>
      </x:c>
      <x:c r="F4308" s="0">
        <x:f>'Historical Trades'!F4308</x:f>
      </x:c>
      <x:c r="G4308" s="0">
        <x:f>'Historical Trades'!G4308</x:f>
      </x:c>
      <x:c r="H4308" s="0">
        <x:f>'Historical Trades'!H4308</x:f>
      </x:c>
      <x:c r="I4308" s="0">
        <x:f>'Historical Trades'!I4308</x:f>
      </x:c>
      <x:c r="J4308" s="0">
        <x:f>'Historical Trades'!J4308</x:f>
      </x:c>
      <x:c r="K4308" s="0">
        <x:f>'Historical Trades'!K4308</x:f>
      </x:c>
      <x:c r="L4308" s="0">
        <x:f>'Historical Trades'!L4308</x:f>
      </x:c>
      <x:c r="M4308" s="0">
        <x:f>'Historical Trades'!M4308</x:f>
      </x:c>
      <x:c r="N4308" s="0">
        <x:f>CLEAN('Historical Trades'!O4308)</x:f>
      </x:c>
      <x:c r="P4308" s="14">
        <x:f>IF(G4308="sell",M4308,-M4308)</x:f>
      </x:c>
      <x:c r="Q4308" s="14">
        <x:f>VLOOKUP(N4308,'Currency Rates'!$A$3:$C$32,3,0)</x:f>
      </x:c>
      <x:c r="R4308" s="0">
        <x:f>IF(A4308="SPUS",0,IF(A4308="FWD",0,P4308/Q4308))</x:f>
      </x:c>
    </x:row>
    <x:row r="4309" spans="1:19" x14ac:dyDescent="0.3">
      <x:c r="A4309" s="0">
        <x:f>'Historical Trades'!A4309</x:f>
      </x:c>
      <x:c r="B4309" s="0">
        <x:f>'Historical Trades'!B4309</x:f>
      </x:c>
      <x:c r="C4309" s="23">
        <x:f>'Historical Trades'!C4309</x:f>
      </x:c>
      <x:c r="D4309" s="0">
        <x:f>'Historical Trades'!D4309</x:f>
      </x:c>
      <x:c r="E4309" s="23">
        <x:f>'Historical Trades'!E4309</x:f>
      </x:c>
      <x:c r="F4309" s="0">
        <x:f>'Historical Trades'!F4309</x:f>
      </x:c>
      <x:c r="G4309" s="0">
        <x:f>'Historical Trades'!G4309</x:f>
      </x:c>
      <x:c r="H4309" s="0">
        <x:f>'Historical Trades'!H4309</x:f>
      </x:c>
      <x:c r="I4309" s="0">
        <x:f>'Historical Trades'!I4309</x:f>
      </x:c>
      <x:c r="J4309" s="0">
        <x:f>'Historical Trades'!J4309</x:f>
      </x:c>
      <x:c r="K4309" s="0">
        <x:f>'Historical Trades'!K4309</x:f>
      </x:c>
      <x:c r="L4309" s="0">
        <x:f>'Historical Trades'!L4309</x:f>
      </x:c>
      <x:c r="M4309" s="0">
        <x:f>'Historical Trades'!M4309</x:f>
      </x:c>
      <x:c r="N4309" s="0">
        <x:f>CLEAN('Historical Trades'!O4309)</x:f>
      </x:c>
      <x:c r="P4309" s="14">
        <x:f>IF(G4309="sell",M4309,-M4309)</x:f>
      </x:c>
      <x:c r="Q4309" s="14">
        <x:f>VLOOKUP(N4309,'Currency Rates'!$A$3:$C$32,3,0)</x:f>
      </x:c>
      <x:c r="R4309" s="0">
        <x:f>IF(A4309="SPUS",0,IF(A4309="FWD",0,P4309/Q4309))</x:f>
      </x:c>
    </x:row>
    <x:row r="4310" spans="1:19" x14ac:dyDescent="0.3">
      <x:c r="A4310" s="0">
        <x:f>'Historical Trades'!A4310</x:f>
      </x:c>
      <x:c r="B4310" s="0">
        <x:f>'Historical Trades'!B4310</x:f>
      </x:c>
      <x:c r="C4310" s="23">
        <x:f>'Historical Trades'!C4310</x:f>
      </x:c>
      <x:c r="D4310" s="0">
        <x:f>'Historical Trades'!D4310</x:f>
      </x:c>
      <x:c r="E4310" s="23">
        <x:f>'Historical Trades'!E4310</x:f>
      </x:c>
      <x:c r="F4310" s="0">
        <x:f>'Historical Trades'!F4310</x:f>
      </x:c>
      <x:c r="G4310" s="0">
        <x:f>'Historical Trades'!G4310</x:f>
      </x:c>
      <x:c r="H4310" s="0">
        <x:f>'Historical Trades'!H4310</x:f>
      </x:c>
      <x:c r="I4310" s="0">
        <x:f>'Historical Trades'!I4310</x:f>
      </x:c>
      <x:c r="J4310" s="0">
        <x:f>'Historical Trades'!J4310</x:f>
      </x:c>
      <x:c r="K4310" s="0">
        <x:f>'Historical Trades'!K4310</x:f>
      </x:c>
      <x:c r="L4310" s="0">
        <x:f>'Historical Trades'!L4310</x:f>
      </x:c>
      <x:c r="M4310" s="0">
        <x:f>'Historical Trades'!M4310</x:f>
      </x:c>
      <x:c r="N4310" s="0">
        <x:f>CLEAN('Historical Trades'!O4310)</x:f>
      </x:c>
      <x:c r="P4310" s="14">
        <x:f>IF(G4310="sell",M4310,-M4310)</x:f>
      </x:c>
      <x:c r="Q4310" s="14">
        <x:f>VLOOKUP(N4310,'Currency Rates'!$A$3:$C$32,3,0)</x:f>
      </x:c>
      <x:c r="R4310" s="0">
        <x:f>IF(A4310="SPUS",0,IF(A4310="FWD",0,P4310/Q4310))</x:f>
      </x:c>
    </x:row>
    <x:row r="4311" spans="1:19" x14ac:dyDescent="0.3">
      <x:c r="A4311" s="0">
        <x:f>'Historical Trades'!A4311</x:f>
      </x:c>
      <x:c r="B4311" s="0">
        <x:f>'Historical Trades'!B4311</x:f>
      </x:c>
      <x:c r="C4311" s="23">
        <x:f>'Historical Trades'!C4311</x:f>
      </x:c>
      <x:c r="D4311" s="0">
        <x:f>'Historical Trades'!D4311</x:f>
      </x:c>
      <x:c r="E4311" s="23">
        <x:f>'Historical Trades'!E4311</x:f>
      </x:c>
      <x:c r="F4311" s="0">
        <x:f>'Historical Trades'!F4311</x:f>
      </x:c>
      <x:c r="G4311" s="0">
        <x:f>'Historical Trades'!G4311</x:f>
      </x:c>
      <x:c r="H4311" s="0">
        <x:f>'Historical Trades'!H4311</x:f>
      </x:c>
      <x:c r="I4311" s="0">
        <x:f>'Historical Trades'!I4311</x:f>
      </x:c>
      <x:c r="J4311" s="0">
        <x:f>'Historical Trades'!J4311</x:f>
      </x:c>
      <x:c r="K4311" s="0">
        <x:f>'Historical Trades'!K4311</x:f>
      </x:c>
      <x:c r="L4311" s="0">
        <x:f>'Historical Trades'!L4311</x:f>
      </x:c>
      <x:c r="M4311" s="0">
        <x:f>'Historical Trades'!M4311</x:f>
      </x:c>
      <x:c r="N4311" s="0">
        <x:f>CLEAN('Historical Trades'!O4311)</x:f>
      </x:c>
      <x:c r="P4311" s="14">
        <x:f>IF(G4311="sell",M4311,-M4311)</x:f>
      </x:c>
      <x:c r="Q4311" s="14">
        <x:f>VLOOKUP(N4311,'Currency Rates'!$A$3:$C$32,3,0)</x:f>
      </x:c>
      <x:c r="R4311" s="0">
        <x:f>IF(A4311="SPUS",0,IF(A4311="FWD",0,P4311/Q4311))</x:f>
      </x:c>
    </x:row>
    <x:row r="4312" spans="1:19" x14ac:dyDescent="0.3">
      <x:c r="A4312" s="0">
        <x:f>'Historical Trades'!A4312</x:f>
      </x:c>
      <x:c r="B4312" s="0">
        <x:f>'Historical Trades'!B4312</x:f>
      </x:c>
      <x:c r="C4312" s="23">
        <x:f>'Historical Trades'!C4312</x:f>
      </x:c>
      <x:c r="D4312" s="0">
        <x:f>'Historical Trades'!D4312</x:f>
      </x:c>
      <x:c r="E4312" s="23">
        <x:f>'Historical Trades'!E4312</x:f>
      </x:c>
      <x:c r="F4312" s="0">
        <x:f>'Historical Trades'!F4312</x:f>
      </x:c>
      <x:c r="G4312" s="0">
        <x:f>'Historical Trades'!G4312</x:f>
      </x:c>
      <x:c r="H4312" s="0">
        <x:f>'Historical Trades'!H4312</x:f>
      </x:c>
      <x:c r="I4312" s="0">
        <x:f>'Historical Trades'!I4312</x:f>
      </x:c>
      <x:c r="J4312" s="0">
        <x:f>'Historical Trades'!J4312</x:f>
      </x:c>
      <x:c r="K4312" s="0">
        <x:f>'Historical Trades'!K4312</x:f>
      </x:c>
      <x:c r="L4312" s="0">
        <x:f>'Historical Trades'!L4312</x:f>
      </x:c>
      <x:c r="M4312" s="0">
        <x:f>'Historical Trades'!M4312</x:f>
      </x:c>
      <x:c r="N4312" s="0">
        <x:f>CLEAN('Historical Trades'!O4312)</x:f>
      </x:c>
      <x:c r="P4312" s="14">
        <x:f>IF(G4312="sell",M4312,-M4312)</x:f>
      </x:c>
      <x:c r="Q4312" s="14">
        <x:f>VLOOKUP(N4312,'Currency Rates'!$A$3:$C$32,3,0)</x:f>
      </x:c>
      <x:c r="R4312" s="0">
        <x:f>IF(A4312="SPUS",0,IF(A4312="FWD",0,P4312/Q4312))</x:f>
      </x:c>
    </x:row>
    <x:row r="4313" spans="1:19" x14ac:dyDescent="0.3">
      <x:c r="A4313" s="0">
        <x:f>'Historical Trades'!A4313</x:f>
      </x:c>
      <x:c r="B4313" s="0">
        <x:f>'Historical Trades'!B4313</x:f>
      </x:c>
      <x:c r="C4313" s="23">
        <x:f>'Historical Trades'!C4313</x:f>
      </x:c>
      <x:c r="D4313" s="0">
        <x:f>'Historical Trades'!D4313</x:f>
      </x:c>
      <x:c r="E4313" s="23">
        <x:f>'Historical Trades'!E4313</x:f>
      </x:c>
      <x:c r="F4313" s="0">
        <x:f>'Historical Trades'!F4313</x:f>
      </x:c>
      <x:c r="G4313" s="0">
        <x:f>'Historical Trades'!G4313</x:f>
      </x:c>
      <x:c r="H4313" s="0">
        <x:f>'Historical Trades'!H4313</x:f>
      </x:c>
      <x:c r="I4313" s="0">
        <x:f>'Historical Trades'!I4313</x:f>
      </x:c>
      <x:c r="J4313" s="0">
        <x:f>'Historical Trades'!J4313</x:f>
      </x:c>
      <x:c r="K4313" s="0">
        <x:f>'Historical Trades'!K4313</x:f>
      </x:c>
      <x:c r="L4313" s="0">
        <x:f>'Historical Trades'!L4313</x:f>
      </x:c>
      <x:c r="M4313" s="0">
        <x:f>'Historical Trades'!M4313</x:f>
      </x:c>
      <x:c r="N4313" s="0">
        <x:f>CLEAN('Historical Trades'!O4313)</x:f>
      </x:c>
      <x:c r="P4313" s="14">
        <x:f>IF(G4313="sell",M4313,-M4313)</x:f>
      </x:c>
      <x:c r="Q4313" s="14">
        <x:f>VLOOKUP(N4313,'Currency Rates'!$A$3:$C$32,3,0)</x:f>
      </x:c>
      <x:c r="R4313" s="0">
        <x:f>IF(A4313="SPUS",0,IF(A4313="FWD",0,P4313/Q4313))</x:f>
      </x:c>
    </x:row>
    <x:row r="4314" spans="1:19" x14ac:dyDescent="0.3">
      <x:c r="A4314" s="0">
        <x:f>'Historical Trades'!A4314</x:f>
      </x:c>
      <x:c r="B4314" s="0">
        <x:f>'Historical Trades'!B4314</x:f>
      </x:c>
      <x:c r="C4314" s="23">
        <x:f>'Historical Trades'!C4314</x:f>
      </x:c>
      <x:c r="D4314" s="0">
        <x:f>'Historical Trades'!D4314</x:f>
      </x:c>
      <x:c r="E4314" s="23">
        <x:f>'Historical Trades'!E4314</x:f>
      </x:c>
      <x:c r="F4314" s="0">
        <x:f>'Historical Trades'!F4314</x:f>
      </x:c>
      <x:c r="G4314" s="0">
        <x:f>'Historical Trades'!G4314</x:f>
      </x:c>
      <x:c r="H4314" s="0">
        <x:f>'Historical Trades'!H4314</x:f>
      </x:c>
      <x:c r="I4314" s="0">
        <x:f>'Historical Trades'!I4314</x:f>
      </x:c>
      <x:c r="J4314" s="0">
        <x:f>'Historical Trades'!J4314</x:f>
      </x:c>
      <x:c r="K4314" s="0">
        <x:f>'Historical Trades'!K4314</x:f>
      </x:c>
      <x:c r="L4314" s="0">
        <x:f>'Historical Trades'!L4314</x:f>
      </x:c>
      <x:c r="M4314" s="0">
        <x:f>'Historical Trades'!M4314</x:f>
      </x:c>
      <x:c r="N4314" s="0">
        <x:f>CLEAN('Historical Trades'!O4314)</x:f>
      </x:c>
      <x:c r="P4314" s="14">
        <x:f>IF(G4314="sell",M4314,-M4314)</x:f>
      </x:c>
      <x:c r="Q4314" s="14">
        <x:f>VLOOKUP(N4314,'Currency Rates'!$A$3:$C$32,3,0)</x:f>
      </x:c>
      <x:c r="R4314" s="0">
        <x:f>IF(A4314="SPUS",0,IF(A4314="FWD",0,P4314/Q4314))</x:f>
      </x:c>
    </x:row>
    <x:row r="4315" spans="1:19" x14ac:dyDescent="0.3">
      <x:c r="A4315" s="0">
        <x:f>'Historical Trades'!A4315</x:f>
      </x:c>
      <x:c r="B4315" s="0">
        <x:f>'Historical Trades'!B4315</x:f>
      </x:c>
      <x:c r="C4315" s="23">
        <x:f>'Historical Trades'!C4315</x:f>
      </x:c>
      <x:c r="D4315" s="0">
        <x:f>'Historical Trades'!D4315</x:f>
      </x:c>
      <x:c r="E4315" s="23">
        <x:f>'Historical Trades'!E4315</x:f>
      </x:c>
      <x:c r="F4315" s="0">
        <x:f>'Historical Trades'!F4315</x:f>
      </x:c>
      <x:c r="G4315" s="0">
        <x:f>'Historical Trades'!G4315</x:f>
      </x:c>
      <x:c r="H4315" s="0">
        <x:f>'Historical Trades'!H4315</x:f>
      </x:c>
      <x:c r="I4315" s="0">
        <x:f>'Historical Trades'!I4315</x:f>
      </x:c>
      <x:c r="J4315" s="0">
        <x:f>'Historical Trades'!J4315</x:f>
      </x:c>
      <x:c r="K4315" s="0">
        <x:f>'Historical Trades'!K4315</x:f>
      </x:c>
      <x:c r="L4315" s="0">
        <x:f>'Historical Trades'!L4315</x:f>
      </x:c>
      <x:c r="M4315" s="0">
        <x:f>'Historical Trades'!M4315</x:f>
      </x:c>
      <x:c r="N4315" s="0">
        <x:f>CLEAN('Historical Trades'!O4315)</x:f>
      </x:c>
      <x:c r="P4315" s="14">
        <x:f>IF(G4315="sell",M4315,-M4315)</x:f>
      </x:c>
      <x:c r="Q4315" s="14">
        <x:f>VLOOKUP(N4315,'Currency Rates'!$A$3:$C$32,3,0)</x:f>
      </x:c>
      <x:c r="R4315" s="0">
        <x:f>IF(A4315="SPUS",0,IF(A4315="FWD",0,P4315/Q4315))</x:f>
      </x:c>
    </x:row>
    <x:row r="4316" spans="1:19" x14ac:dyDescent="0.3">
      <x:c r="A4316" s="0">
        <x:f>'Historical Trades'!A4316</x:f>
      </x:c>
      <x:c r="B4316" s="0">
        <x:f>'Historical Trades'!B4316</x:f>
      </x:c>
      <x:c r="C4316" s="23">
        <x:f>'Historical Trades'!C4316</x:f>
      </x:c>
      <x:c r="D4316" s="0">
        <x:f>'Historical Trades'!D4316</x:f>
      </x:c>
      <x:c r="E4316" s="23">
        <x:f>'Historical Trades'!E4316</x:f>
      </x:c>
      <x:c r="F4316" s="0">
        <x:f>'Historical Trades'!F4316</x:f>
      </x:c>
      <x:c r="G4316" s="0">
        <x:f>'Historical Trades'!G4316</x:f>
      </x:c>
      <x:c r="H4316" s="0">
        <x:f>'Historical Trades'!H4316</x:f>
      </x:c>
      <x:c r="I4316" s="0">
        <x:f>'Historical Trades'!I4316</x:f>
      </x:c>
      <x:c r="J4316" s="0">
        <x:f>'Historical Trades'!J4316</x:f>
      </x:c>
      <x:c r="K4316" s="0">
        <x:f>'Historical Trades'!K4316</x:f>
      </x:c>
      <x:c r="L4316" s="0">
        <x:f>'Historical Trades'!L4316</x:f>
      </x:c>
      <x:c r="M4316" s="0">
        <x:f>'Historical Trades'!M4316</x:f>
      </x:c>
      <x:c r="N4316" s="0">
        <x:f>CLEAN('Historical Trades'!O4316)</x:f>
      </x:c>
      <x:c r="P4316" s="14">
        <x:f>IF(G4316="sell",M4316,-M4316)</x:f>
      </x:c>
      <x:c r="Q4316" s="14">
        <x:f>VLOOKUP(N4316,'Currency Rates'!$A$3:$C$32,3,0)</x:f>
      </x:c>
      <x:c r="R4316" s="0">
        <x:f>IF(A4316="SPUS",0,IF(A4316="FWD",0,P4316/Q4316))</x:f>
      </x:c>
    </x:row>
    <x:row r="4317" spans="1:19" x14ac:dyDescent="0.3">
      <x:c r="A4317" s="0">
        <x:f>'Historical Trades'!A4317</x:f>
      </x:c>
      <x:c r="B4317" s="0">
        <x:f>'Historical Trades'!B4317</x:f>
      </x:c>
      <x:c r="C4317" s="23">
        <x:f>'Historical Trades'!C4317</x:f>
      </x:c>
      <x:c r="D4317" s="0">
        <x:f>'Historical Trades'!D4317</x:f>
      </x:c>
      <x:c r="E4317" s="23">
        <x:f>'Historical Trades'!E4317</x:f>
      </x:c>
      <x:c r="F4317" s="0">
        <x:f>'Historical Trades'!F4317</x:f>
      </x:c>
      <x:c r="G4317" s="0">
        <x:f>'Historical Trades'!G4317</x:f>
      </x:c>
      <x:c r="H4317" s="0">
        <x:f>'Historical Trades'!H4317</x:f>
      </x:c>
      <x:c r="I4317" s="0">
        <x:f>'Historical Trades'!I4317</x:f>
      </x:c>
      <x:c r="J4317" s="0">
        <x:f>'Historical Trades'!J4317</x:f>
      </x:c>
      <x:c r="K4317" s="0">
        <x:f>'Historical Trades'!K4317</x:f>
      </x:c>
      <x:c r="L4317" s="0">
        <x:f>'Historical Trades'!L4317</x:f>
      </x:c>
      <x:c r="M4317" s="0">
        <x:f>'Historical Trades'!M4317</x:f>
      </x:c>
      <x:c r="N4317" s="0">
        <x:f>CLEAN('Historical Trades'!O4317)</x:f>
      </x:c>
      <x:c r="P4317" s="14">
        <x:f>IF(G4317="sell",M4317,-M4317)</x:f>
      </x:c>
      <x:c r="Q4317" s="14">
        <x:f>VLOOKUP(N4317,'Currency Rates'!$A$3:$C$32,3,0)</x:f>
      </x:c>
      <x:c r="R4317" s="0">
        <x:f>IF(A4317="SPUS",0,IF(A4317="FWD",0,P4317/Q4317))</x:f>
      </x:c>
    </x:row>
    <x:row r="4318" spans="1:19" x14ac:dyDescent="0.3">
      <x:c r="A4318" s="0">
        <x:f>'Historical Trades'!A4318</x:f>
      </x:c>
      <x:c r="B4318" s="0">
        <x:f>'Historical Trades'!B4318</x:f>
      </x:c>
      <x:c r="C4318" s="23">
        <x:f>'Historical Trades'!C4318</x:f>
      </x:c>
      <x:c r="D4318" s="0">
        <x:f>'Historical Trades'!D4318</x:f>
      </x:c>
      <x:c r="E4318" s="23">
        <x:f>'Historical Trades'!E4318</x:f>
      </x:c>
      <x:c r="F4318" s="0">
        <x:f>'Historical Trades'!F4318</x:f>
      </x:c>
      <x:c r="G4318" s="0">
        <x:f>'Historical Trades'!G4318</x:f>
      </x:c>
      <x:c r="H4318" s="0">
        <x:f>'Historical Trades'!H4318</x:f>
      </x:c>
      <x:c r="I4318" s="0">
        <x:f>'Historical Trades'!I4318</x:f>
      </x:c>
      <x:c r="J4318" s="0">
        <x:f>'Historical Trades'!J4318</x:f>
      </x:c>
      <x:c r="K4318" s="0">
        <x:f>'Historical Trades'!K4318</x:f>
      </x:c>
      <x:c r="L4318" s="0">
        <x:f>'Historical Trades'!L4318</x:f>
      </x:c>
      <x:c r="M4318" s="0">
        <x:f>'Historical Trades'!M4318</x:f>
      </x:c>
      <x:c r="N4318" s="0">
        <x:f>CLEAN('Historical Trades'!O4318)</x:f>
      </x:c>
      <x:c r="P4318" s="14">
        <x:f>IF(G4318="sell",M4318,-M4318)</x:f>
      </x:c>
      <x:c r="Q4318" s="14">
        <x:f>VLOOKUP(N4318,'Currency Rates'!$A$3:$C$32,3,0)</x:f>
      </x:c>
      <x:c r="R4318" s="0">
        <x:f>IF(A4318="SPUS",0,IF(A4318="FWD",0,P4318/Q4318))</x:f>
      </x:c>
    </x:row>
    <x:row r="4319" spans="1:19" x14ac:dyDescent="0.3">
      <x:c r="A4319" s="0">
        <x:f>'Historical Trades'!A4319</x:f>
      </x:c>
      <x:c r="B4319" s="0">
        <x:f>'Historical Trades'!B4319</x:f>
      </x:c>
      <x:c r="C4319" s="23">
        <x:f>'Historical Trades'!C4319</x:f>
      </x:c>
      <x:c r="D4319" s="0">
        <x:f>'Historical Trades'!D4319</x:f>
      </x:c>
      <x:c r="E4319" s="23">
        <x:f>'Historical Trades'!E4319</x:f>
      </x:c>
      <x:c r="F4319" s="0">
        <x:f>'Historical Trades'!F4319</x:f>
      </x:c>
      <x:c r="G4319" s="0">
        <x:f>'Historical Trades'!G4319</x:f>
      </x:c>
      <x:c r="H4319" s="0">
        <x:f>'Historical Trades'!H4319</x:f>
      </x:c>
      <x:c r="I4319" s="0">
        <x:f>'Historical Trades'!I4319</x:f>
      </x:c>
      <x:c r="J4319" s="0">
        <x:f>'Historical Trades'!J4319</x:f>
      </x:c>
      <x:c r="K4319" s="0">
        <x:f>'Historical Trades'!K4319</x:f>
      </x:c>
      <x:c r="L4319" s="0">
        <x:f>'Historical Trades'!L4319</x:f>
      </x:c>
      <x:c r="M4319" s="0">
        <x:f>'Historical Trades'!M4319</x:f>
      </x:c>
      <x:c r="N4319" s="0">
        <x:f>CLEAN('Historical Trades'!O4319)</x:f>
      </x:c>
      <x:c r="P4319" s="14">
        <x:f>IF(G4319="sell",M4319,-M4319)</x:f>
      </x:c>
      <x:c r="Q4319" s="14">
        <x:f>VLOOKUP(N4319,'Currency Rates'!$A$3:$C$32,3,0)</x:f>
      </x:c>
      <x:c r="R4319" s="0">
        <x:f>IF(A4319="SPUS",0,IF(A4319="FWD",0,P4319/Q4319))</x:f>
      </x:c>
    </x:row>
    <x:row r="4320" spans="1:19" x14ac:dyDescent="0.3">
      <x:c r="A4320" s="0">
        <x:f>'Historical Trades'!A4320</x:f>
      </x:c>
      <x:c r="B4320" s="0">
        <x:f>'Historical Trades'!B4320</x:f>
      </x:c>
      <x:c r="C4320" s="23">
        <x:f>'Historical Trades'!C4320</x:f>
      </x:c>
      <x:c r="D4320" s="0">
        <x:f>'Historical Trades'!D4320</x:f>
      </x:c>
      <x:c r="E4320" s="23">
        <x:f>'Historical Trades'!E4320</x:f>
      </x:c>
      <x:c r="F4320" s="0">
        <x:f>'Historical Trades'!F4320</x:f>
      </x:c>
      <x:c r="G4320" s="0">
        <x:f>'Historical Trades'!G4320</x:f>
      </x:c>
      <x:c r="H4320" s="0">
        <x:f>'Historical Trades'!H4320</x:f>
      </x:c>
      <x:c r="I4320" s="0">
        <x:f>'Historical Trades'!I4320</x:f>
      </x:c>
      <x:c r="J4320" s="0">
        <x:f>'Historical Trades'!J4320</x:f>
      </x:c>
      <x:c r="K4320" s="0">
        <x:f>'Historical Trades'!K4320</x:f>
      </x:c>
      <x:c r="L4320" s="0">
        <x:f>'Historical Trades'!L4320</x:f>
      </x:c>
      <x:c r="M4320" s="0">
        <x:f>'Historical Trades'!M4320</x:f>
      </x:c>
      <x:c r="N4320" s="0">
        <x:f>CLEAN('Historical Trades'!O4320)</x:f>
      </x:c>
      <x:c r="P4320" s="14">
        <x:f>IF(G4320="sell",M4320,-M4320)</x:f>
      </x:c>
      <x:c r="Q4320" s="14">
        <x:f>VLOOKUP(N4320,'Currency Rates'!$A$3:$C$32,3,0)</x:f>
      </x:c>
      <x:c r="R4320" s="0">
        <x:f>IF(A4320="SPUS",0,IF(A4320="FWD",0,P4320/Q4320))</x:f>
      </x:c>
    </x:row>
    <x:row r="4321" spans="1:19" x14ac:dyDescent="0.3">
      <x:c r="A4321" s="0">
        <x:f>'Historical Trades'!A4321</x:f>
      </x:c>
      <x:c r="B4321" s="0">
        <x:f>'Historical Trades'!B4321</x:f>
      </x:c>
      <x:c r="C4321" s="23">
        <x:f>'Historical Trades'!C4321</x:f>
      </x:c>
      <x:c r="D4321" s="0">
        <x:f>'Historical Trades'!D4321</x:f>
      </x:c>
      <x:c r="E4321" s="23">
        <x:f>'Historical Trades'!E4321</x:f>
      </x:c>
      <x:c r="F4321" s="0">
        <x:f>'Historical Trades'!F4321</x:f>
      </x:c>
      <x:c r="G4321" s="0">
        <x:f>'Historical Trades'!G4321</x:f>
      </x:c>
      <x:c r="H4321" s="0">
        <x:f>'Historical Trades'!H4321</x:f>
      </x:c>
      <x:c r="I4321" s="0">
        <x:f>'Historical Trades'!I4321</x:f>
      </x:c>
      <x:c r="J4321" s="0">
        <x:f>'Historical Trades'!J4321</x:f>
      </x:c>
      <x:c r="K4321" s="0">
        <x:f>'Historical Trades'!K4321</x:f>
      </x:c>
      <x:c r="L4321" s="0">
        <x:f>'Historical Trades'!L4321</x:f>
      </x:c>
      <x:c r="M4321" s="0">
        <x:f>'Historical Trades'!M4321</x:f>
      </x:c>
      <x:c r="N4321" s="0">
        <x:f>CLEAN('Historical Trades'!O4321)</x:f>
      </x:c>
      <x:c r="P4321" s="14">
        <x:f>IF(G4321="sell",M4321,-M4321)</x:f>
      </x:c>
      <x:c r="Q4321" s="14">
        <x:f>VLOOKUP(N4321,'Currency Rates'!$A$3:$C$32,3,0)</x:f>
      </x:c>
      <x:c r="R4321" s="0">
        <x:f>IF(A4321="SPUS",0,IF(A4321="FWD",0,P4321/Q4321))</x:f>
      </x:c>
    </x:row>
    <x:row r="4322" spans="1:19" x14ac:dyDescent="0.3">
      <x:c r="A4322" s="0">
        <x:f>'Historical Trades'!A4322</x:f>
      </x:c>
      <x:c r="B4322" s="0">
        <x:f>'Historical Trades'!B4322</x:f>
      </x:c>
      <x:c r="C4322" s="23">
        <x:f>'Historical Trades'!C4322</x:f>
      </x:c>
      <x:c r="D4322" s="0">
        <x:f>'Historical Trades'!D4322</x:f>
      </x:c>
      <x:c r="E4322" s="23">
        <x:f>'Historical Trades'!E4322</x:f>
      </x:c>
      <x:c r="F4322" s="0">
        <x:f>'Historical Trades'!F4322</x:f>
      </x:c>
      <x:c r="G4322" s="0">
        <x:f>'Historical Trades'!G4322</x:f>
      </x:c>
      <x:c r="H4322" s="0">
        <x:f>'Historical Trades'!H4322</x:f>
      </x:c>
      <x:c r="I4322" s="0">
        <x:f>'Historical Trades'!I4322</x:f>
      </x:c>
      <x:c r="J4322" s="0">
        <x:f>'Historical Trades'!J4322</x:f>
      </x:c>
      <x:c r="K4322" s="0">
        <x:f>'Historical Trades'!K4322</x:f>
      </x:c>
      <x:c r="L4322" s="0">
        <x:f>'Historical Trades'!L4322</x:f>
      </x:c>
      <x:c r="M4322" s="0">
        <x:f>'Historical Trades'!M4322</x:f>
      </x:c>
      <x:c r="N4322" s="0">
        <x:f>CLEAN('Historical Trades'!O4322)</x:f>
      </x:c>
      <x:c r="P4322" s="14">
        <x:f>IF(G4322="sell",M4322,-M4322)</x:f>
      </x:c>
      <x:c r="Q4322" s="14">
        <x:f>VLOOKUP(N4322,'Currency Rates'!$A$3:$C$32,3,0)</x:f>
      </x:c>
      <x:c r="R4322" s="0">
        <x:f>IF(A4322="SPUS",0,IF(A4322="FWD",0,P4322/Q4322))</x:f>
      </x:c>
    </x:row>
    <x:row r="4323" spans="1:19" x14ac:dyDescent="0.3">
      <x:c r="A4323" s="0">
        <x:f>'Historical Trades'!A4323</x:f>
      </x:c>
      <x:c r="B4323" s="0">
        <x:f>'Historical Trades'!B4323</x:f>
      </x:c>
      <x:c r="C4323" s="23">
        <x:f>'Historical Trades'!C4323</x:f>
      </x:c>
      <x:c r="D4323" s="0">
        <x:f>'Historical Trades'!D4323</x:f>
      </x:c>
      <x:c r="E4323" s="23">
        <x:f>'Historical Trades'!E4323</x:f>
      </x:c>
      <x:c r="F4323" s="0">
        <x:f>'Historical Trades'!F4323</x:f>
      </x:c>
      <x:c r="G4323" s="0">
        <x:f>'Historical Trades'!G4323</x:f>
      </x:c>
      <x:c r="H4323" s="0">
        <x:f>'Historical Trades'!H4323</x:f>
      </x:c>
      <x:c r="I4323" s="0">
        <x:f>'Historical Trades'!I4323</x:f>
      </x:c>
      <x:c r="J4323" s="0">
        <x:f>'Historical Trades'!J4323</x:f>
      </x:c>
      <x:c r="K4323" s="0">
        <x:f>'Historical Trades'!K4323</x:f>
      </x:c>
      <x:c r="L4323" s="0">
        <x:f>'Historical Trades'!L4323</x:f>
      </x:c>
      <x:c r="M4323" s="0">
        <x:f>'Historical Trades'!M4323</x:f>
      </x:c>
      <x:c r="N4323" s="0">
        <x:f>CLEAN('Historical Trades'!O4323)</x:f>
      </x:c>
      <x:c r="P4323" s="14">
        <x:f>IF(G4323="sell",M4323,-M4323)</x:f>
      </x:c>
      <x:c r="Q4323" s="14">
        <x:f>VLOOKUP(N4323,'Currency Rates'!$A$3:$C$32,3,0)</x:f>
      </x:c>
      <x:c r="R4323" s="0">
        <x:f>IF(A4323="SPUS",0,IF(A4323="FWD",0,P4323/Q4323))</x:f>
      </x:c>
    </x:row>
    <x:row r="4324" spans="1:19" x14ac:dyDescent="0.3">
      <x:c r="A4324" s="0">
        <x:f>'Historical Trades'!A4324</x:f>
      </x:c>
      <x:c r="B4324" s="0">
        <x:f>'Historical Trades'!B4324</x:f>
      </x:c>
      <x:c r="C4324" s="23">
        <x:f>'Historical Trades'!C4324</x:f>
      </x:c>
      <x:c r="D4324" s="0">
        <x:f>'Historical Trades'!D4324</x:f>
      </x:c>
      <x:c r="E4324" s="23">
        <x:f>'Historical Trades'!E4324</x:f>
      </x:c>
      <x:c r="F4324" s="0">
        <x:f>'Historical Trades'!F4324</x:f>
      </x:c>
      <x:c r="G4324" s="0">
        <x:f>'Historical Trades'!G4324</x:f>
      </x:c>
      <x:c r="H4324" s="0">
        <x:f>'Historical Trades'!H4324</x:f>
      </x:c>
      <x:c r="I4324" s="0">
        <x:f>'Historical Trades'!I4324</x:f>
      </x:c>
      <x:c r="J4324" s="0">
        <x:f>'Historical Trades'!J4324</x:f>
      </x:c>
      <x:c r="K4324" s="0">
        <x:f>'Historical Trades'!K4324</x:f>
      </x:c>
      <x:c r="L4324" s="0">
        <x:f>'Historical Trades'!L4324</x:f>
      </x:c>
      <x:c r="M4324" s="0">
        <x:f>'Historical Trades'!M4324</x:f>
      </x:c>
      <x:c r="N4324" s="0">
        <x:f>CLEAN('Historical Trades'!O4324)</x:f>
      </x:c>
      <x:c r="P4324" s="14">
        <x:f>IF(G4324="sell",M4324,-M4324)</x:f>
      </x:c>
      <x:c r="Q4324" s="14">
        <x:f>VLOOKUP(N4324,'Currency Rates'!$A$3:$C$32,3,0)</x:f>
      </x:c>
      <x:c r="R4324" s="0">
        <x:f>IF(A4324="SPUS",0,IF(A4324="FWD",0,P4324/Q4324))</x:f>
      </x:c>
    </x:row>
    <x:row r="4325" spans="1:19" x14ac:dyDescent="0.3">
      <x:c r="A4325" s="0">
        <x:f>'Historical Trades'!A4325</x:f>
      </x:c>
      <x:c r="B4325" s="0">
        <x:f>'Historical Trades'!B4325</x:f>
      </x:c>
      <x:c r="C4325" s="23">
        <x:f>'Historical Trades'!C4325</x:f>
      </x:c>
      <x:c r="D4325" s="0">
        <x:f>'Historical Trades'!D4325</x:f>
      </x:c>
      <x:c r="E4325" s="23">
        <x:f>'Historical Trades'!E4325</x:f>
      </x:c>
      <x:c r="F4325" s="0">
        <x:f>'Historical Trades'!F4325</x:f>
      </x:c>
      <x:c r="G4325" s="0">
        <x:f>'Historical Trades'!G4325</x:f>
      </x:c>
      <x:c r="H4325" s="0">
        <x:f>'Historical Trades'!H4325</x:f>
      </x:c>
      <x:c r="I4325" s="0">
        <x:f>'Historical Trades'!I4325</x:f>
      </x:c>
      <x:c r="J4325" s="0">
        <x:f>'Historical Trades'!J4325</x:f>
      </x:c>
      <x:c r="K4325" s="0">
        <x:f>'Historical Trades'!K4325</x:f>
      </x:c>
      <x:c r="L4325" s="0">
        <x:f>'Historical Trades'!L4325</x:f>
      </x:c>
      <x:c r="M4325" s="0">
        <x:f>'Historical Trades'!M4325</x:f>
      </x:c>
      <x:c r="N4325" s="0">
        <x:f>CLEAN('Historical Trades'!O4325)</x:f>
      </x:c>
      <x:c r="P4325" s="14">
        <x:f>IF(G4325="sell",M4325,-M4325)</x:f>
      </x:c>
      <x:c r="Q4325" s="14">
        <x:f>VLOOKUP(N4325,'Currency Rates'!$A$3:$C$32,3,0)</x:f>
      </x:c>
      <x:c r="R4325" s="0">
        <x:f>IF(A4325="SPUS",0,IF(A4325="FWD",0,P4325/Q4325))</x:f>
      </x:c>
    </x:row>
    <x:row r="4326" spans="1:19" x14ac:dyDescent="0.3">
      <x:c r="A4326" s="0">
        <x:f>'Historical Trades'!A4326</x:f>
      </x:c>
      <x:c r="B4326" s="0">
        <x:f>'Historical Trades'!B4326</x:f>
      </x:c>
      <x:c r="C4326" s="23">
        <x:f>'Historical Trades'!C4326</x:f>
      </x:c>
      <x:c r="D4326" s="0">
        <x:f>'Historical Trades'!D4326</x:f>
      </x:c>
      <x:c r="E4326" s="23">
        <x:f>'Historical Trades'!E4326</x:f>
      </x:c>
      <x:c r="F4326" s="0">
        <x:f>'Historical Trades'!F4326</x:f>
      </x:c>
      <x:c r="G4326" s="0">
        <x:f>'Historical Trades'!G4326</x:f>
      </x:c>
      <x:c r="H4326" s="0">
        <x:f>'Historical Trades'!H4326</x:f>
      </x:c>
      <x:c r="I4326" s="0">
        <x:f>'Historical Trades'!I4326</x:f>
      </x:c>
      <x:c r="J4326" s="0">
        <x:f>'Historical Trades'!J4326</x:f>
      </x:c>
      <x:c r="K4326" s="0">
        <x:f>'Historical Trades'!K4326</x:f>
      </x:c>
      <x:c r="L4326" s="0">
        <x:f>'Historical Trades'!L4326</x:f>
      </x:c>
      <x:c r="M4326" s="0">
        <x:f>'Historical Trades'!M4326</x:f>
      </x:c>
      <x:c r="N4326" s="0">
        <x:f>CLEAN('Historical Trades'!O4326)</x:f>
      </x:c>
      <x:c r="P4326" s="14">
        <x:f>IF(G4326="sell",M4326,-M4326)</x:f>
      </x:c>
      <x:c r="Q4326" s="14">
        <x:f>VLOOKUP(N4326,'Currency Rates'!$A$3:$C$32,3,0)</x:f>
      </x:c>
      <x:c r="R4326" s="0">
        <x:f>IF(A4326="SPUS",0,IF(A4326="FWD",0,P4326/Q4326))</x:f>
      </x:c>
    </x:row>
    <x:row r="4327" spans="1:19" x14ac:dyDescent="0.3">
      <x:c r="A4327" s="0">
        <x:f>'Historical Trades'!A4327</x:f>
      </x:c>
      <x:c r="B4327" s="0">
        <x:f>'Historical Trades'!B4327</x:f>
      </x:c>
      <x:c r="C4327" s="23">
        <x:f>'Historical Trades'!C4327</x:f>
      </x:c>
      <x:c r="D4327" s="0">
        <x:f>'Historical Trades'!D4327</x:f>
      </x:c>
      <x:c r="E4327" s="23">
        <x:f>'Historical Trades'!E4327</x:f>
      </x:c>
      <x:c r="F4327" s="0">
        <x:f>'Historical Trades'!F4327</x:f>
      </x:c>
      <x:c r="G4327" s="0">
        <x:f>'Historical Trades'!G4327</x:f>
      </x:c>
      <x:c r="H4327" s="0">
        <x:f>'Historical Trades'!H4327</x:f>
      </x:c>
      <x:c r="I4327" s="0">
        <x:f>'Historical Trades'!I4327</x:f>
      </x:c>
      <x:c r="J4327" s="0">
        <x:f>'Historical Trades'!J4327</x:f>
      </x:c>
      <x:c r="K4327" s="0">
        <x:f>'Historical Trades'!K4327</x:f>
      </x:c>
      <x:c r="L4327" s="0">
        <x:f>'Historical Trades'!L4327</x:f>
      </x:c>
      <x:c r="M4327" s="0">
        <x:f>'Historical Trades'!M4327</x:f>
      </x:c>
      <x:c r="N4327" s="0">
        <x:f>CLEAN('Historical Trades'!O4327)</x:f>
      </x:c>
      <x:c r="P4327" s="14">
        <x:f>IF(G4327="sell",M4327,-M4327)</x:f>
      </x:c>
      <x:c r="Q4327" s="14">
        <x:f>VLOOKUP(N4327,'Currency Rates'!$A$3:$C$32,3,0)</x:f>
      </x:c>
      <x:c r="R4327" s="0">
        <x:f>IF(A4327="SPUS",0,IF(A4327="FWD",0,P4327/Q4327))</x:f>
      </x:c>
    </x:row>
    <x:row r="4328" spans="1:19" x14ac:dyDescent="0.3">
      <x:c r="A4328" s="0">
        <x:f>'Historical Trades'!A4328</x:f>
      </x:c>
      <x:c r="B4328" s="0">
        <x:f>'Historical Trades'!B4328</x:f>
      </x:c>
      <x:c r="C4328" s="23">
        <x:f>'Historical Trades'!C4328</x:f>
      </x:c>
      <x:c r="D4328" s="0">
        <x:f>'Historical Trades'!D4328</x:f>
      </x:c>
      <x:c r="E4328" s="23">
        <x:f>'Historical Trades'!E4328</x:f>
      </x:c>
      <x:c r="F4328" s="0">
        <x:f>'Historical Trades'!F4328</x:f>
      </x:c>
      <x:c r="G4328" s="0">
        <x:f>'Historical Trades'!G4328</x:f>
      </x:c>
      <x:c r="H4328" s="0">
        <x:f>'Historical Trades'!H4328</x:f>
      </x:c>
      <x:c r="I4328" s="0">
        <x:f>'Historical Trades'!I4328</x:f>
      </x:c>
      <x:c r="J4328" s="0">
        <x:f>'Historical Trades'!J4328</x:f>
      </x:c>
      <x:c r="K4328" s="0">
        <x:f>'Historical Trades'!K4328</x:f>
      </x:c>
      <x:c r="L4328" s="0">
        <x:f>'Historical Trades'!L4328</x:f>
      </x:c>
      <x:c r="M4328" s="0">
        <x:f>'Historical Trades'!M4328</x:f>
      </x:c>
      <x:c r="N4328" s="0">
        <x:f>CLEAN('Historical Trades'!O4328)</x:f>
      </x:c>
      <x:c r="P4328" s="14">
        <x:f>IF(G4328="sell",M4328,-M4328)</x:f>
      </x:c>
      <x:c r="Q4328" s="14">
        <x:f>VLOOKUP(N4328,'Currency Rates'!$A$3:$C$32,3,0)</x:f>
      </x:c>
      <x:c r="R4328" s="0">
        <x:f>IF(A4328="SPUS",0,IF(A4328="FWD",0,P4328/Q4328))</x:f>
      </x:c>
    </x:row>
    <x:row r="4329" spans="1:19" x14ac:dyDescent="0.3">
      <x:c r="A4329" s="0">
        <x:f>'Historical Trades'!A4329</x:f>
      </x:c>
      <x:c r="B4329" s="0">
        <x:f>'Historical Trades'!B4329</x:f>
      </x:c>
      <x:c r="C4329" s="23">
        <x:f>'Historical Trades'!C4329</x:f>
      </x:c>
      <x:c r="D4329" s="0">
        <x:f>'Historical Trades'!D4329</x:f>
      </x:c>
      <x:c r="E4329" s="23">
        <x:f>'Historical Trades'!E4329</x:f>
      </x:c>
      <x:c r="F4329" s="0">
        <x:f>'Historical Trades'!F4329</x:f>
      </x:c>
      <x:c r="G4329" s="0">
        <x:f>'Historical Trades'!G4329</x:f>
      </x:c>
      <x:c r="H4329" s="0">
        <x:f>'Historical Trades'!H4329</x:f>
      </x:c>
      <x:c r="I4329" s="0">
        <x:f>'Historical Trades'!I4329</x:f>
      </x:c>
      <x:c r="J4329" s="0">
        <x:f>'Historical Trades'!J4329</x:f>
      </x:c>
      <x:c r="K4329" s="0">
        <x:f>'Historical Trades'!K4329</x:f>
      </x:c>
      <x:c r="L4329" s="0">
        <x:f>'Historical Trades'!L4329</x:f>
      </x:c>
      <x:c r="M4329" s="0">
        <x:f>'Historical Trades'!M4329</x:f>
      </x:c>
      <x:c r="N4329" s="0">
        <x:f>CLEAN('Historical Trades'!O4329)</x:f>
      </x:c>
      <x:c r="P4329" s="14">
        <x:f>IF(G4329="sell",M4329,-M4329)</x:f>
      </x:c>
      <x:c r="Q4329" s="14">
        <x:f>VLOOKUP(N4329,'Currency Rates'!$A$3:$C$32,3,0)</x:f>
      </x:c>
      <x:c r="R4329" s="0">
        <x:f>IF(A4329="SPUS",0,IF(A4329="FWD",0,P4329/Q4329))</x:f>
      </x:c>
    </x:row>
    <x:row r="4330" spans="1:19" x14ac:dyDescent="0.3">
      <x:c r="A4330" s="0">
        <x:f>'Historical Trades'!A4330</x:f>
      </x:c>
      <x:c r="B4330" s="0">
        <x:f>'Historical Trades'!B4330</x:f>
      </x:c>
      <x:c r="C4330" s="23">
        <x:f>'Historical Trades'!C4330</x:f>
      </x:c>
      <x:c r="D4330" s="0">
        <x:f>'Historical Trades'!D4330</x:f>
      </x:c>
      <x:c r="E4330" s="23">
        <x:f>'Historical Trades'!E4330</x:f>
      </x:c>
      <x:c r="F4330" s="0">
        <x:f>'Historical Trades'!F4330</x:f>
      </x:c>
      <x:c r="G4330" s="0">
        <x:f>'Historical Trades'!G4330</x:f>
      </x:c>
      <x:c r="H4330" s="0">
        <x:f>'Historical Trades'!H4330</x:f>
      </x:c>
      <x:c r="I4330" s="0">
        <x:f>'Historical Trades'!I4330</x:f>
      </x:c>
      <x:c r="J4330" s="0">
        <x:f>'Historical Trades'!J4330</x:f>
      </x:c>
      <x:c r="K4330" s="0">
        <x:f>'Historical Trades'!K4330</x:f>
      </x:c>
      <x:c r="L4330" s="0">
        <x:f>'Historical Trades'!L4330</x:f>
      </x:c>
      <x:c r="M4330" s="0">
        <x:f>'Historical Trades'!M4330</x:f>
      </x:c>
      <x:c r="N4330" s="0">
        <x:f>CLEAN('Historical Trades'!O4330)</x:f>
      </x:c>
      <x:c r="P4330" s="14">
        <x:f>IF(G4330="sell",M4330,-M4330)</x:f>
      </x:c>
      <x:c r="Q4330" s="14">
        <x:f>VLOOKUP(N4330,'Currency Rates'!$A$3:$C$32,3,0)</x:f>
      </x:c>
      <x:c r="R4330" s="0">
        <x:f>IF(A4330="SPUS",0,IF(A4330="FWD",0,P4330/Q4330))</x:f>
      </x:c>
    </x:row>
    <x:row r="4331" spans="1:19" x14ac:dyDescent="0.3">
      <x:c r="A4331" s="0">
        <x:f>'Historical Trades'!A4331</x:f>
      </x:c>
      <x:c r="B4331" s="0">
        <x:f>'Historical Trades'!B4331</x:f>
      </x:c>
      <x:c r="C4331" s="23">
        <x:f>'Historical Trades'!C4331</x:f>
      </x:c>
      <x:c r="D4331" s="0">
        <x:f>'Historical Trades'!D4331</x:f>
      </x:c>
      <x:c r="E4331" s="23">
        <x:f>'Historical Trades'!E4331</x:f>
      </x:c>
      <x:c r="F4331" s="0">
        <x:f>'Historical Trades'!F4331</x:f>
      </x:c>
      <x:c r="G4331" s="0">
        <x:f>'Historical Trades'!G4331</x:f>
      </x:c>
      <x:c r="H4331" s="0">
        <x:f>'Historical Trades'!H4331</x:f>
      </x:c>
      <x:c r="I4331" s="0">
        <x:f>'Historical Trades'!I4331</x:f>
      </x:c>
      <x:c r="J4331" s="0">
        <x:f>'Historical Trades'!J4331</x:f>
      </x:c>
      <x:c r="K4331" s="0">
        <x:f>'Historical Trades'!K4331</x:f>
      </x:c>
      <x:c r="L4331" s="0">
        <x:f>'Historical Trades'!L4331</x:f>
      </x:c>
      <x:c r="M4331" s="0">
        <x:f>'Historical Trades'!M4331</x:f>
      </x:c>
      <x:c r="N4331" s="0">
        <x:f>CLEAN('Historical Trades'!O4331)</x:f>
      </x:c>
      <x:c r="P4331" s="14">
        <x:f>IF(G4331="sell",M4331,-M4331)</x:f>
      </x:c>
      <x:c r="Q4331" s="14">
        <x:f>VLOOKUP(N4331,'Currency Rates'!$A$3:$C$32,3,0)</x:f>
      </x:c>
      <x:c r="R4331" s="0">
        <x:f>IF(A4331="SPUS",0,IF(A4331="FWD",0,P4331/Q4331))</x:f>
      </x:c>
    </x:row>
    <x:row r="4332" spans="1:19" x14ac:dyDescent="0.3">
      <x:c r="A4332" s="0">
        <x:f>'Historical Trades'!A4332</x:f>
      </x:c>
      <x:c r="B4332" s="0">
        <x:f>'Historical Trades'!B4332</x:f>
      </x:c>
      <x:c r="C4332" s="23">
        <x:f>'Historical Trades'!C4332</x:f>
      </x:c>
      <x:c r="D4332" s="0">
        <x:f>'Historical Trades'!D4332</x:f>
      </x:c>
      <x:c r="E4332" s="23">
        <x:f>'Historical Trades'!E4332</x:f>
      </x:c>
      <x:c r="F4332" s="0">
        <x:f>'Historical Trades'!F4332</x:f>
      </x:c>
      <x:c r="G4332" s="0">
        <x:f>'Historical Trades'!G4332</x:f>
      </x:c>
      <x:c r="H4332" s="0">
        <x:f>'Historical Trades'!H4332</x:f>
      </x:c>
      <x:c r="I4332" s="0">
        <x:f>'Historical Trades'!I4332</x:f>
      </x:c>
      <x:c r="J4332" s="0">
        <x:f>'Historical Trades'!J4332</x:f>
      </x:c>
      <x:c r="K4332" s="0">
        <x:f>'Historical Trades'!K4332</x:f>
      </x:c>
      <x:c r="L4332" s="0">
        <x:f>'Historical Trades'!L4332</x:f>
      </x:c>
      <x:c r="M4332" s="0">
        <x:f>'Historical Trades'!M4332</x:f>
      </x:c>
      <x:c r="N4332" s="0">
        <x:f>CLEAN('Historical Trades'!O4332)</x:f>
      </x:c>
      <x:c r="P4332" s="14">
        <x:f>IF(G4332="sell",M4332,-M4332)</x:f>
      </x:c>
      <x:c r="Q4332" s="14">
        <x:f>VLOOKUP(N4332,'Currency Rates'!$A$3:$C$32,3,0)</x:f>
      </x:c>
      <x:c r="R4332" s="0">
        <x:f>IF(A4332="SPUS",0,IF(A4332="FWD",0,P4332/Q4332))</x:f>
      </x:c>
    </x:row>
    <x:row r="4333" spans="1:19" x14ac:dyDescent="0.3">
      <x:c r="A4333" s="0">
        <x:f>'Historical Trades'!A4333</x:f>
      </x:c>
      <x:c r="B4333" s="0">
        <x:f>'Historical Trades'!B4333</x:f>
      </x:c>
      <x:c r="C4333" s="23">
        <x:f>'Historical Trades'!C4333</x:f>
      </x:c>
      <x:c r="D4333" s="0">
        <x:f>'Historical Trades'!D4333</x:f>
      </x:c>
      <x:c r="E4333" s="23">
        <x:f>'Historical Trades'!E4333</x:f>
      </x:c>
      <x:c r="F4333" s="0">
        <x:f>'Historical Trades'!F4333</x:f>
      </x:c>
      <x:c r="G4333" s="0">
        <x:f>'Historical Trades'!G4333</x:f>
      </x:c>
      <x:c r="H4333" s="0">
        <x:f>'Historical Trades'!H4333</x:f>
      </x:c>
      <x:c r="I4333" s="0">
        <x:f>'Historical Trades'!I4333</x:f>
      </x:c>
      <x:c r="J4333" s="0">
        <x:f>'Historical Trades'!J4333</x:f>
      </x:c>
      <x:c r="K4333" s="0">
        <x:f>'Historical Trades'!K4333</x:f>
      </x:c>
      <x:c r="L4333" s="0">
        <x:f>'Historical Trades'!L4333</x:f>
      </x:c>
      <x:c r="M4333" s="0">
        <x:f>'Historical Trades'!M4333</x:f>
      </x:c>
      <x:c r="N4333" s="0">
        <x:f>CLEAN('Historical Trades'!O4333)</x:f>
      </x:c>
      <x:c r="P4333" s="14">
        <x:f>IF(G4333="sell",M4333,-M4333)</x:f>
      </x:c>
      <x:c r="Q4333" s="14">
        <x:f>VLOOKUP(N4333,'Currency Rates'!$A$3:$C$32,3,0)</x:f>
      </x:c>
      <x:c r="R4333" s="0">
        <x:f>IF(A4333="SPUS",0,IF(A4333="FWD",0,P4333/Q4333))</x:f>
      </x:c>
    </x:row>
    <x:row r="4334" spans="1:19" x14ac:dyDescent="0.3">
      <x:c r="A4334" s="0">
        <x:f>'Historical Trades'!A4334</x:f>
      </x:c>
      <x:c r="B4334" s="0">
        <x:f>'Historical Trades'!B4334</x:f>
      </x:c>
      <x:c r="C4334" s="23">
        <x:f>'Historical Trades'!C4334</x:f>
      </x:c>
      <x:c r="D4334" s="0">
        <x:f>'Historical Trades'!D4334</x:f>
      </x:c>
      <x:c r="E4334" s="23">
        <x:f>'Historical Trades'!E4334</x:f>
      </x:c>
      <x:c r="F4334" s="0">
        <x:f>'Historical Trades'!F4334</x:f>
      </x:c>
      <x:c r="G4334" s="0">
        <x:f>'Historical Trades'!G4334</x:f>
      </x:c>
      <x:c r="H4334" s="0">
        <x:f>'Historical Trades'!H4334</x:f>
      </x:c>
      <x:c r="I4334" s="0">
        <x:f>'Historical Trades'!I4334</x:f>
      </x:c>
      <x:c r="J4334" s="0">
        <x:f>'Historical Trades'!J4334</x:f>
      </x:c>
      <x:c r="K4334" s="0">
        <x:f>'Historical Trades'!K4334</x:f>
      </x:c>
      <x:c r="L4334" s="0">
        <x:f>'Historical Trades'!L4334</x:f>
      </x:c>
      <x:c r="M4334" s="0">
        <x:f>'Historical Trades'!M4334</x:f>
      </x:c>
      <x:c r="N4334" s="0">
        <x:f>CLEAN('Historical Trades'!O4334)</x:f>
      </x:c>
      <x:c r="P4334" s="14">
        <x:f>IF(G4334="sell",M4334,-M4334)</x:f>
      </x:c>
      <x:c r="Q4334" s="14">
        <x:f>VLOOKUP(N4334,'Currency Rates'!$A$3:$C$32,3,0)</x:f>
      </x:c>
      <x:c r="R4334" s="0">
        <x:f>IF(A4334="SPUS",0,IF(A4334="FWD",0,P4334/Q4334))</x:f>
      </x:c>
    </x:row>
    <x:row r="4335" spans="1:19" x14ac:dyDescent="0.3">
      <x:c r="A4335" s="0">
        <x:f>'Historical Trades'!A4335</x:f>
      </x:c>
      <x:c r="B4335" s="0">
        <x:f>'Historical Trades'!B4335</x:f>
      </x:c>
      <x:c r="C4335" s="23">
        <x:f>'Historical Trades'!C4335</x:f>
      </x:c>
      <x:c r="D4335" s="0">
        <x:f>'Historical Trades'!D4335</x:f>
      </x:c>
      <x:c r="E4335" s="23">
        <x:f>'Historical Trades'!E4335</x:f>
      </x:c>
      <x:c r="F4335" s="0">
        <x:f>'Historical Trades'!F4335</x:f>
      </x:c>
      <x:c r="G4335" s="0">
        <x:f>'Historical Trades'!G4335</x:f>
      </x:c>
      <x:c r="H4335" s="0">
        <x:f>'Historical Trades'!H4335</x:f>
      </x:c>
      <x:c r="I4335" s="0">
        <x:f>'Historical Trades'!I4335</x:f>
      </x:c>
      <x:c r="J4335" s="0">
        <x:f>'Historical Trades'!J4335</x:f>
      </x:c>
      <x:c r="K4335" s="0">
        <x:f>'Historical Trades'!K4335</x:f>
      </x:c>
      <x:c r="L4335" s="0">
        <x:f>'Historical Trades'!L4335</x:f>
      </x:c>
      <x:c r="M4335" s="0">
        <x:f>'Historical Trades'!M4335</x:f>
      </x:c>
      <x:c r="N4335" s="0">
        <x:f>CLEAN('Historical Trades'!O4335)</x:f>
      </x:c>
      <x:c r="P4335" s="14">
        <x:f>IF(G4335="sell",M4335,-M4335)</x:f>
      </x:c>
      <x:c r="Q4335" s="14">
        <x:f>VLOOKUP(N4335,'Currency Rates'!$A$3:$C$32,3,0)</x:f>
      </x:c>
      <x:c r="R4335" s="0">
        <x:f>IF(A4335="SPUS",0,IF(A4335="FWD",0,P4335/Q4335))</x:f>
      </x:c>
    </x:row>
    <x:row r="4336" spans="1:19" x14ac:dyDescent="0.3">
      <x:c r="A4336" s="0">
        <x:f>'Historical Trades'!A4336</x:f>
      </x:c>
      <x:c r="B4336" s="0">
        <x:f>'Historical Trades'!B4336</x:f>
      </x:c>
      <x:c r="C4336" s="23">
        <x:f>'Historical Trades'!C4336</x:f>
      </x:c>
      <x:c r="D4336" s="0">
        <x:f>'Historical Trades'!D4336</x:f>
      </x:c>
      <x:c r="E4336" s="23">
        <x:f>'Historical Trades'!E4336</x:f>
      </x:c>
      <x:c r="F4336" s="0">
        <x:f>'Historical Trades'!F4336</x:f>
      </x:c>
      <x:c r="G4336" s="0">
        <x:f>'Historical Trades'!G4336</x:f>
      </x:c>
      <x:c r="H4336" s="0">
        <x:f>'Historical Trades'!H4336</x:f>
      </x:c>
      <x:c r="I4336" s="0">
        <x:f>'Historical Trades'!I4336</x:f>
      </x:c>
      <x:c r="J4336" s="0">
        <x:f>'Historical Trades'!J4336</x:f>
      </x:c>
      <x:c r="K4336" s="0">
        <x:f>'Historical Trades'!K4336</x:f>
      </x:c>
      <x:c r="L4336" s="0">
        <x:f>'Historical Trades'!L4336</x:f>
      </x:c>
      <x:c r="M4336" s="0">
        <x:f>'Historical Trades'!M4336</x:f>
      </x:c>
      <x:c r="N4336" s="0">
        <x:f>CLEAN('Historical Trades'!O4336)</x:f>
      </x:c>
      <x:c r="P4336" s="14">
        <x:f>IF(G4336="sell",M4336,-M4336)</x:f>
      </x:c>
      <x:c r="Q4336" s="14">
        <x:f>VLOOKUP(N4336,'Currency Rates'!$A$3:$C$32,3,0)</x:f>
      </x:c>
      <x:c r="R4336" s="0">
        <x:f>IF(A4336="SPUS",0,IF(A4336="FWD",0,P4336/Q4336))</x:f>
      </x:c>
    </x:row>
    <x:row r="4337" spans="1:19" x14ac:dyDescent="0.3">
      <x:c r="A4337" s="0">
        <x:f>'Historical Trades'!A4337</x:f>
      </x:c>
      <x:c r="B4337" s="0">
        <x:f>'Historical Trades'!B4337</x:f>
      </x:c>
      <x:c r="C4337" s="23">
        <x:f>'Historical Trades'!C4337</x:f>
      </x:c>
      <x:c r="D4337" s="0">
        <x:f>'Historical Trades'!D4337</x:f>
      </x:c>
      <x:c r="E4337" s="23">
        <x:f>'Historical Trades'!E4337</x:f>
      </x:c>
      <x:c r="F4337" s="0">
        <x:f>'Historical Trades'!F4337</x:f>
      </x:c>
      <x:c r="G4337" s="0">
        <x:f>'Historical Trades'!G4337</x:f>
      </x:c>
      <x:c r="H4337" s="0">
        <x:f>'Historical Trades'!H4337</x:f>
      </x:c>
      <x:c r="I4337" s="0">
        <x:f>'Historical Trades'!I4337</x:f>
      </x:c>
      <x:c r="J4337" s="0">
        <x:f>'Historical Trades'!J4337</x:f>
      </x:c>
      <x:c r="K4337" s="0">
        <x:f>'Historical Trades'!K4337</x:f>
      </x:c>
      <x:c r="L4337" s="0">
        <x:f>'Historical Trades'!L4337</x:f>
      </x:c>
      <x:c r="M4337" s="0">
        <x:f>'Historical Trades'!M4337</x:f>
      </x:c>
      <x:c r="N4337" s="0">
        <x:f>CLEAN('Historical Trades'!O4337)</x:f>
      </x:c>
      <x:c r="P4337" s="14">
        <x:f>IF(G4337="sell",M4337,-M4337)</x:f>
      </x:c>
      <x:c r="Q4337" s="14">
        <x:f>VLOOKUP(N4337,'Currency Rates'!$A$3:$C$32,3,0)</x:f>
      </x:c>
      <x:c r="R4337" s="0">
        <x:f>IF(A4337="SPUS",0,IF(A4337="FWD",0,P4337/Q4337))</x:f>
      </x:c>
    </x:row>
    <x:row r="4338" spans="1:19" x14ac:dyDescent="0.3">
      <x:c r="A4338" s="0">
        <x:f>'Historical Trades'!A4338</x:f>
      </x:c>
      <x:c r="B4338" s="0">
        <x:f>'Historical Trades'!B4338</x:f>
      </x:c>
      <x:c r="C4338" s="23">
        <x:f>'Historical Trades'!C4338</x:f>
      </x:c>
      <x:c r="D4338" s="0">
        <x:f>'Historical Trades'!D4338</x:f>
      </x:c>
      <x:c r="E4338" s="23">
        <x:f>'Historical Trades'!E4338</x:f>
      </x:c>
      <x:c r="F4338" s="0">
        <x:f>'Historical Trades'!F4338</x:f>
      </x:c>
      <x:c r="G4338" s="0">
        <x:f>'Historical Trades'!G4338</x:f>
      </x:c>
      <x:c r="H4338" s="0">
        <x:f>'Historical Trades'!H4338</x:f>
      </x:c>
      <x:c r="I4338" s="0">
        <x:f>'Historical Trades'!I4338</x:f>
      </x:c>
      <x:c r="J4338" s="0">
        <x:f>'Historical Trades'!J4338</x:f>
      </x:c>
      <x:c r="K4338" s="0">
        <x:f>'Historical Trades'!K4338</x:f>
      </x:c>
      <x:c r="L4338" s="0">
        <x:f>'Historical Trades'!L4338</x:f>
      </x:c>
      <x:c r="M4338" s="0">
        <x:f>'Historical Trades'!M4338</x:f>
      </x:c>
      <x:c r="N4338" s="0">
        <x:f>CLEAN('Historical Trades'!O4338)</x:f>
      </x:c>
      <x:c r="P4338" s="14">
        <x:f>IF(G4338="sell",M4338,-M4338)</x:f>
      </x:c>
      <x:c r="Q4338" s="14">
        <x:f>VLOOKUP(N4338,'Currency Rates'!$A$3:$C$32,3,0)</x:f>
      </x:c>
      <x:c r="R4338" s="0">
        <x:f>IF(A4338="SPUS",0,IF(A4338="FWD",0,P4338/Q4338))</x:f>
      </x:c>
    </x:row>
    <x:row r="4339" spans="1:19" x14ac:dyDescent="0.3">
      <x:c r="A4339" s="0">
        <x:f>'Historical Trades'!A4339</x:f>
      </x:c>
      <x:c r="B4339" s="0">
        <x:f>'Historical Trades'!B4339</x:f>
      </x:c>
      <x:c r="C4339" s="23">
        <x:f>'Historical Trades'!C4339</x:f>
      </x:c>
      <x:c r="D4339" s="0">
        <x:f>'Historical Trades'!D4339</x:f>
      </x:c>
      <x:c r="E4339" s="23">
        <x:f>'Historical Trades'!E4339</x:f>
      </x:c>
      <x:c r="F4339" s="0">
        <x:f>'Historical Trades'!F4339</x:f>
      </x:c>
      <x:c r="G4339" s="0">
        <x:f>'Historical Trades'!G4339</x:f>
      </x:c>
      <x:c r="H4339" s="0">
        <x:f>'Historical Trades'!H4339</x:f>
      </x:c>
      <x:c r="I4339" s="0">
        <x:f>'Historical Trades'!I4339</x:f>
      </x:c>
      <x:c r="J4339" s="0">
        <x:f>'Historical Trades'!J4339</x:f>
      </x:c>
      <x:c r="K4339" s="0">
        <x:f>'Historical Trades'!K4339</x:f>
      </x:c>
      <x:c r="L4339" s="0">
        <x:f>'Historical Trades'!L4339</x:f>
      </x:c>
      <x:c r="M4339" s="0">
        <x:f>'Historical Trades'!M4339</x:f>
      </x:c>
      <x:c r="N4339" s="0">
        <x:f>CLEAN('Historical Trades'!O4339)</x:f>
      </x:c>
      <x:c r="P4339" s="14">
        <x:f>IF(G4339="sell",M4339,-M4339)</x:f>
      </x:c>
      <x:c r="Q4339" s="14">
        <x:f>VLOOKUP(N4339,'Currency Rates'!$A$3:$C$32,3,0)</x:f>
      </x:c>
      <x:c r="R4339" s="0">
        <x:f>IF(A4339="SPUS",0,IF(A4339="FWD",0,P4339/Q4339))</x:f>
      </x:c>
    </x:row>
    <x:row r="4340" spans="1:19" x14ac:dyDescent="0.3">
      <x:c r="A4340" s="0">
        <x:f>'Historical Trades'!A4340</x:f>
      </x:c>
      <x:c r="B4340" s="0">
        <x:f>'Historical Trades'!B4340</x:f>
      </x:c>
      <x:c r="C4340" s="23">
        <x:f>'Historical Trades'!C4340</x:f>
      </x:c>
      <x:c r="D4340" s="0">
        <x:f>'Historical Trades'!D4340</x:f>
      </x:c>
      <x:c r="E4340" s="23">
        <x:f>'Historical Trades'!E4340</x:f>
      </x:c>
      <x:c r="F4340" s="0">
        <x:f>'Historical Trades'!F4340</x:f>
      </x:c>
      <x:c r="G4340" s="0">
        <x:f>'Historical Trades'!G4340</x:f>
      </x:c>
      <x:c r="H4340" s="0">
        <x:f>'Historical Trades'!H4340</x:f>
      </x:c>
      <x:c r="I4340" s="0">
        <x:f>'Historical Trades'!I4340</x:f>
      </x:c>
      <x:c r="J4340" s="0">
        <x:f>'Historical Trades'!J4340</x:f>
      </x:c>
      <x:c r="K4340" s="0">
        <x:f>'Historical Trades'!K4340</x:f>
      </x:c>
      <x:c r="L4340" s="0">
        <x:f>'Historical Trades'!L4340</x:f>
      </x:c>
      <x:c r="M4340" s="0">
        <x:f>'Historical Trades'!M4340</x:f>
      </x:c>
      <x:c r="N4340" s="0">
        <x:f>CLEAN('Historical Trades'!O4340)</x:f>
      </x:c>
      <x:c r="P4340" s="14">
        <x:f>IF(G4340="sell",M4340,-M4340)</x:f>
      </x:c>
      <x:c r="Q4340" s="14">
        <x:f>VLOOKUP(N4340,'Currency Rates'!$A$3:$C$32,3,0)</x:f>
      </x:c>
      <x:c r="R4340" s="0">
        <x:f>IF(A4340="SPUS",0,IF(A4340="FWD",0,P4340/Q4340))</x:f>
      </x:c>
    </x:row>
    <x:row r="4341" spans="1:19" x14ac:dyDescent="0.3">
      <x:c r="A4341" s="0">
        <x:f>'Historical Trades'!A4341</x:f>
      </x:c>
      <x:c r="B4341" s="0">
        <x:f>'Historical Trades'!B4341</x:f>
      </x:c>
      <x:c r="C4341" s="23">
        <x:f>'Historical Trades'!C4341</x:f>
      </x:c>
      <x:c r="D4341" s="0">
        <x:f>'Historical Trades'!D4341</x:f>
      </x:c>
      <x:c r="E4341" s="23">
        <x:f>'Historical Trades'!E4341</x:f>
      </x:c>
      <x:c r="F4341" s="0">
        <x:f>'Historical Trades'!F4341</x:f>
      </x:c>
      <x:c r="G4341" s="0">
        <x:f>'Historical Trades'!G4341</x:f>
      </x:c>
      <x:c r="H4341" s="0">
        <x:f>'Historical Trades'!H4341</x:f>
      </x:c>
      <x:c r="I4341" s="0">
        <x:f>'Historical Trades'!I4341</x:f>
      </x:c>
      <x:c r="J4341" s="0">
        <x:f>'Historical Trades'!J4341</x:f>
      </x:c>
      <x:c r="K4341" s="0">
        <x:f>'Historical Trades'!K4341</x:f>
      </x:c>
      <x:c r="L4341" s="0">
        <x:f>'Historical Trades'!L4341</x:f>
      </x:c>
      <x:c r="M4341" s="0">
        <x:f>'Historical Trades'!M4341</x:f>
      </x:c>
      <x:c r="N4341" s="0">
        <x:f>CLEAN('Historical Trades'!O4341)</x:f>
      </x:c>
      <x:c r="P4341" s="14">
        <x:f>IF(G4341="sell",M4341,-M4341)</x:f>
      </x:c>
      <x:c r="Q4341" s="14">
        <x:f>VLOOKUP(N4341,'Currency Rates'!$A$3:$C$32,3,0)</x:f>
      </x:c>
      <x:c r="R4341" s="0">
        <x:f>IF(A4341="SPUS",0,IF(A4341="FWD",0,P4341/Q4341))</x:f>
      </x:c>
    </x:row>
    <x:row r="4342" spans="1:19" x14ac:dyDescent="0.3">
      <x:c r="A4342" s="0">
        <x:f>'Historical Trades'!A4342</x:f>
      </x:c>
      <x:c r="B4342" s="0">
        <x:f>'Historical Trades'!B4342</x:f>
      </x:c>
      <x:c r="C4342" s="23">
        <x:f>'Historical Trades'!C4342</x:f>
      </x:c>
      <x:c r="D4342" s="0">
        <x:f>'Historical Trades'!D4342</x:f>
      </x:c>
      <x:c r="E4342" s="23">
        <x:f>'Historical Trades'!E4342</x:f>
      </x:c>
      <x:c r="F4342" s="0">
        <x:f>'Historical Trades'!F4342</x:f>
      </x:c>
      <x:c r="G4342" s="0">
        <x:f>'Historical Trades'!G4342</x:f>
      </x:c>
      <x:c r="H4342" s="0">
        <x:f>'Historical Trades'!H4342</x:f>
      </x:c>
      <x:c r="I4342" s="0">
        <x:f>'Historical Trades'!I4342</x:f>
      </x:c>
      <x:c r="J4342" s="0">
        <x:f>'Historical Trades'!J4342</x:f>
      </x:c>
      <x:c r="K4342" s="0">
        <x:f>'Historical Trades'!K4342</x:f>
      </x:c>
      <x:c r="L4342" s="0">
        <x:f>'Historical Trades'!L4342</x:f>
      </x:c>
      <x:c r="M4342" s="0">
        <x:f>'Historical Trades'!M4342</x:f>
      </x:c>
      <x:c r="N4342" s="0">
        <x:f>CLEAN('Historical Trades'!O4342)</x:f>
      </x:c>
      <x:c r="P4342" s="14">
        <x:f>IF(G4342="sell",M4342,-M4342)</x:f>
      </x:c>
      <x:c r="Q4342" s="14">
        <x:f>VLOOKUP(N4342,'Currency Rates'!$A$3:$C$32,3,0)</x:f>
      </x:c>
      <x:c r="R4342" s="0">
        <x:f>IF(A4342="SPUS",0,IF(A4342="FWD",0,P4342/Q4342))</x:f>
      </x:c>
    </x:row>
    <x:row r="4343" spans="1:19" x14ac:dyDescent="0.3">
      <x:c r="A4343" s="0">
        <x:f>'Historical Trades'!A4343</x:f>
      </x:c>
      <x:c r="B4343" s="0">
        <x:f>'Historical Trades'!B4343</x:f>
      </x:c>
      <x:c r="C4343" s="23">
        <x:f>'Historical Trades'!C4343</x:f>
      </x:c>
      <x:c r="D4343" s="0">
        <x:f>'Historical Trades'!D4343</x:f>
      </x:c>
      <x:c r="E4343" s="23">
        <x:f>'Historical Trades'!E4343</x:f>
      </x:c>
      <x:c r="F4343" s="0">
        <x:f>'Historical Trades'!F4343</x:f>
      </x:c>
      <x:c r="G4343" s="0">
        <x:f>'Historical Trades'!G4343</x:f>
      </x:c>
      <x:c r="H4343" s="0">
        <x:f>'Historical Trades'!H4343</x:f>
      </x:c>
      <x:c r="I4343" s="0">
        <x:f>'Historical Trades'!I4343</x:f>
      </x:c>
      <x:c r="J4343" s="0">
        <x:f>'Historical Trades'!J4343</x:f>
      </x:c>
      <x:c r="K4343" s="0">
        <x:f>'Historical Trades'!K4343</x:f>
      </x:c>
      <x:c r="L4343" s="0">
        <x:f>'Historical Trades'!L4343</x:f>
      </x:c>
      <x:c r="M4343" s="0">
        <x:f>'Historical Trades'!M4343</x:f>
      </x:c>
      <x:c r="N4343" s="0">
        <x:f>CLEAN('Historical Trades'!O4343)</x:f>
      </x:c>
      <x:c r="P4343" s="14">
        <x:f>IF(G4343="sell",M4343,-M4343)</x:f>
      </x:c>
      <x:c r="Q4343" s="14">
        <x:f>VLOOKUP(N4343,'Currency Rates'!$A$3:$C$32,3,0)</x:f>
      </x:c>
      <x:c r="R4343" s="0">
        <x:f>IF(A4343="SPUS",0,IF(A4343="FWD",0,P4343/Q4343))</x:f>
      </x:c>
    </x:row>
    <x:row r="4344" spans="1:19" x14ac:dyDescent="0.3">
      <x:c r="A4344" s="0">
        <x:f>'Historical Trades'!A4344</x:f>
      </x:c>
      <x:c r="B4344" s="0">
        <x:f>'Historical Trades'!B4344</x:f>
      </x:c>
      <x:c r="C4344" s="23">
        <x:f>'Historical Trades'!C4344</x:f>
      </x:c>
      <x:c r="D4344" s="0">
        <x:f>'Historical Trades'!D4344</x:f>
      </x:c>
      <x:c r="E4344" s="23">
        <x:f>'Historical Trades'!E4344</x:f>
      </x:c>
      <x:c r="F4344" s="0">
        <x:f>'Historical Trades'!F4344</x:f>
      </x:c>
      <x:c r="G4344" s="0">
        <x:f>'Historical Trades'!G4344</x:f>
      </x:c>
      <x:c r="H4344" s="0">
        <x:f>'Historical Trades'!H4344</x:f>
      </x:c>
      <x:c r="I4344" s="0">
        <x:f>'Historical Trades'!I4344</x:f>
      </x:c>
      <x:c r="J4344" s="0">
        <x:f>'Historical Trades'!J4344</x:f>
      </x:c>
      <x:c r="K4344" s="0">
        <x:f>'Historical Trades'!K4344</x:f>
      </x:c>
      <x:c r="L4344" s="0">
        <x:f>'Historical Trades'!L4344</x:f>
      </x:c>
      <x:c r="M4344" s="0">
        <x:f>'Historical Trades'!M4344</x:f>
      </x:c>
      <x:c r="N4344" s="0">
        <x:f>CLEAN('Historical Trades'!O4344)</x:f>
      </x:c>
      <x:c r="P4344" s="14">
        <x:f>IF(G4344="sell",M4344,-M4344)</x:f>
      </x:c>
      <x:c r="Q4344" s="14">
        <x:f>VLOOKUP(N4344,'Currency Rates'!$A$3:$C$32,3,0)</x:f>
      </x:c>
      <x:c r="R4344" s="0">
        <x:f>IF(A4344="SPUS",0,IF(A4344="FWD",0,P4344/Q4344))</x:f>
      </x:c>
    </x:row>
    <x:row r="4345" spans="1:19" x14ac:dyDescent="0.3">
      <x:c r="A4345" s="0">
        <x:f>'Historical Trades'!A4345</x:f>
      </x:c>
      <x:c r="B4345" s="0">
        <x:f>'Historical Trades'!B4345</x:f>
      </x:c>
      <x:c r="C4345" s="23">
        <x:f>'Historical Trades'!C4345</x:f>
      </x:c>
      <x:c r="D4345" s="0">
        <x:f>'Historical Trades'!D4345</x:f>
      </x:c>
      <x:c r="E4345" s="23">
        <x:f>'Historical Trades'!E4345</x:f>
      </x:c>
      <x:c r="F4345" s="0">
        <x:f>'Historical Trades'!F4345</x:f>
      </x:c>
      <x:c r="G4345" s="0">
        <x:f>'Historical Trades'!G4345</x:f>
      </x:c>
      <x:c r="H4345" s="0">
        <x:f>'Historical Trades'!H4345</x:f>
      </x:c>
      <x:c r="I4345" s="0">
        <x:f>'Historical Trades'!I4345</x:f>
      </x:c>
      <x:c r="J4345" s="0">
        <x:f>'Historical Trades'!J4345</x:f>
      </x:c>
      <x:c r="K4345" s="0">
        <x:f>'Historical Trades'!K4345</x:f>
      </x:c>
      <x:c r="L4345" s="0">
        <x:f>'Historical Trades'!L4345</x:f>
      </x:c>
      <x:c r="M4345" s="0">
        <x:f>'Historical Trades'!M4345</x:f>
      </x:c>
      <x:c r="N4345" s="0">
        <x:f>CLEAN('Historical Trades'!O4345)</x:f>
      </x:c>
      <x:c r="P4345" s="14">
        <x:f>IF(G4345="sell",M4345,-M4345)</x:f>
      </x:c>
      <x:c r="Q4345" s="14">
        <x:f>VLOOKUP(N4345,'Currency Rates'!$A$3:$C$32,3,0)</x:f>
      </x:c>
      <x:c r="R4345" s="0">
        <x:f>IF(A4345="SPUS",0,IF(A4345="FWD",0,P4345/Q4345))</x:f>
      </x:c>
    </x:row>
    <x:row r="4346" spans="1:19" x14ac:dyDescent="0.3">
      <x:c r="A4346" s="0">
        <x:f>'Historical Trades'!A4346</x:f>
      </x:c>
      <x:c r="B4346" s="0">
        <x:f>'Historical Trades'!B4346</x:f>
      </x:c>
      <x:c r="C4346" s="23">
        <x:f>'Historical Trades'!C4346</x:f>
      </x:c>
      <x:c r="D4346" s="0">
        <x:f>'Historical Trades'!D4346</x:f>
      </x:c>
      <x:c r="E4346" s="23">
        <x:f>'Historical Trades'!E4346</x:f>
      </x:c>
      <x:c r="F4346" s="0">
        <x:f>'Historical Trades'!F4346</x:f>
      </x:c>
      <x:c r="G4346" s="0">
        <x:f>'Historical Trades'!G4346</x:f>
      </x:c>
      <x:c r="H4346" s="0">
        <x:f>'Historical Trades'!H4346</x:f>
      </x:c>
      <x:c r="I4346" s="0">
        <x:f>'Historical Trades'!I4346</x:f>
      </x:c>
      <x:c r="J4346" s="0">
        <x:f>'Historical Trades'!J4346</x:f>
      </x:c>
      <x:c r="K4346" s="0">
        <x:f>'Historical Trades'!K4346</x:f>
      </x:c>
      <x:c r="L4346" s="0">
        <x:f>'Historical Trades'!L4346</x:f>
      </x:c>
      <x:c r="M4346" s="0">
        <x:f>'Historical Trades'!M4346</x:f>
      </x:c>
      <x:c r="N4346" s="0">
        <x:f>CLEAN('Historical Trades'!O4346)</x:f>
      </x:c>
      <x:c r="P4346" s="14">
        <x:f>IF(G4346="sell",M4346,-M4346)</x:f>
      </x:c>
      <x:c r="Q4346" s="14">
        <x:f>VLOOKUP(N4346,'Currency Rates'!$A$3:$C$32,3,0)</x:f>
      </x:c>
      <x:c r="R4346" s="0">
        <x:f>IF(A4346="SPUS",0,IF(A4346="FWD",0,P4346/Q4346))</x:f>
      </x:c>
    </x:row>
    <x:row r="4347" spans="1:19" x14ac:dyDescent="0.3">
      <x:c r="A4347" s="0">
        <x:f>'Historical Trades'!A4347</x:f>
      </x:c>
      <x:c r="B4347" s="0">
        <x:f>'Historical Trades'!B4347</x:f>
      </x:c>
      <x:c r="C4347" s="23">
        <x:f>'Historical Trades'!C4347</x:f>
      </x:c>
      <x:c r="D4347" s="0">
        <x:f>'Historical Trades'!D4347</x:f>
      </x:c>
      <x:c r="E4347" s="23">
        <x:f>'Historical Trades'!E4347</x:f>
      </x:c>
      <x:c r="F4347" s="0">
        <x:f>'Historical Trades'!F4347</x:f>
      </x:c>
      <x:c r="G4347" s="0">
        <x:f>'Historical Trades'!G4347</x:f>
      </x:c>
      <x:c r="H4347" s="0">
        <x:f>'Historical Trades'!H4347</x:f>
      </x:c>
      <x:c r="I4347" s="0">
        <x:f>'Historical Trades'!I4347</x:f>
      </x:c>
      <x:c r="J4347" s="0">
        <x:f>'Historical Trades'!J4347</x:f>
      </x:c>
      <x:c r="K4347" s="0">
        <x:f>'Historical Trades'!K4347</x:f>
      </x:c>
      <x:c r="L4347" s="0">
        <x:f>'Historical Trades'!L4347</x:f>
      </x:c>
      <x:c r="M4347" s="0">
        <x:f>'Historical Trades'!M4347</x:f>
      </x:c>
      <x:c r="N4347" s="0">
        <x:f>CLEAN('Historical Trades'!O4347)</x:f>
      </x:c>
      <x:c r="P4347" s="14">
        <x:f>IF(G4347="sell",M4347,-M4347)</x:f>
      </x:c>
      <x:c r="Q4347" s="14">
        <x:f>VLOOKUP(N4347,'Currency Rates'!$A$3:$C$32,3,0)</x:f>
      </x:c>
      <x:c r="R4347" s="0">
        <x:f>IF(A4347="SPUS",0,IF(A4347="FWD",0,P4347/Q4347))</x:f>
      </x:c>
    </x:row>
    <x:row r="4348" spans="1:19" x14ac:dyDescent="0.3">
      <x:c r="A4348" s="0">
        <x:f>'Historical Trades'!A4348</x:f>
      </x:c>
      <x:c r="B4348" s="0">
        <x:f>'Historical Trades'!B4348</x:f>
      </x:c>
      <x:c r="C4348" s="23">
        <x:f>'Historical Trades'!C4348</x:f>
      </x:c>
      <x:c r="D4348" s="0">
        <x:f>'Historical Trades'!D4348</x:f>
      </x:c>
      <x:c r="E4348" s="23">
        <x:f>'Historical Trades'!E4348</x:f>
      </x:c>
      <x:c r="F4348" s="0">
        <x:f>'Historical Trades'!F4348</x:f>
      </x:c>
      <x:c r="G4348" s="0">
        <x:f>'Historical Trades'!G4348</x:f>
      </x:c>
      <x:c r="H4348" s="0">
        <x:f>'Historical Trades'!H4348</x:f>
      </x:c>
      <x:c r="I4348" s="0">
        <x:f>'Historical Trades'!I4348</x:f>
      </x:c>
      <x:c r="J4348" s="0">
        <x:f>'Historical Trades'!J4348</x:f>
      </x:c>
      <x:c r="K4348" s="0">
        <x:f>'Historical Trades'!K4348</x:f>
      </x:c>
      <x:c r="L4348" s="0">
        <x:f>'Historical Trades'!L4348</x:f>
      </x:c>
      <x:c r="M4348" s="0">
        <x:f>'Historical Trades'!M4348</x:f>
      </x:c>
      <x:c r="N4348" s="0">
        <x:f>CLEAN('Historical Trades'!O4348)</x:f>
      </x:c>
      <x:c r="P4348" s="14">
        <x:f>IF(G4348="sell",M4348,-M4348)</x:f>
      </x:c>
      <x:c r="Q4348" s="14">
        <x:f>VLOOKUP(N4348,'Currency Rates'!$A$3:$C$32,3,0)</x:f>
      </x:c>
      <x:c r="R4348" s="0">
        <x:f>IF(A4348="SPUS",0,IF(A4348="FWD",0,P4348/Q4348))</x:f>
      </x:c>
    </x:row>
    <x:row r="4349" spans="1:19" x14ac:dyDescent="0.3">
      <x:c r="A4349" s="0">
        <x:f>'Historical Trades'!A4349</x:f>
      </x:c>
      <x:c r="B4349" s="0">
        <x:f>'Historical Trades'!B4349</x:f>
      </x:c>
      <x:c r="C4349" s="23">
        <x:f>'Historical Trades'!C4349</x:f>
      </x:c>
      <x:c r="D4349" s="0">
        <x:f>'Historical Trades'!D4349</x:f>
      </x:c>
      <x:c r="E4349" s="23">
        <x:f>'Historical Trades'!E4349</x:f>
      </x:c>
      <x:c r="F4349" s="0">
        <x:f>'Historical Trades'!F4349</x:f>
      </x:c>
      <x:c r="G4349" s="0">
        <x:f>'Historical Trades'!G4349</x:f>
      </x:c>
      <x:c r="H4349" s="0">
        <x:f>'Historical Trades'!H4349</x:f>
      </x:c>
      <x:c r="I4349" s="0">
        <x:f>'Historical Trades'!I4349</x:f>
      </x:c>
      <x:c r="J4349" s="0">
        <x:f>'Historical Trades'!J4349</x:f>
      </x:c>
      <x:c r="K4349" s="0">
        <x:f>'Historical Trades'!K4349</x:f>
      </x:c>
      <x:c r="L4349" s="0">
        <x:f>'Historical Trades'!L4349</x:f>
      </x:c>
      <x:c r="M4349" s="0">
        <x:f>'Historical Trades'!M4349</x:f>
      </x:c>
      <x:c r="N4349" s="0">
        <x:f>CLEAN('Historical Trades'!O4349)</x:f>
      </x:c>
      <x:c r="P4349" s="14">
        <x:f>IF(G4349="sell",M4349,-M4349)</x:f>
      </x:c>
      <x:c r="Q4349" s="14">
        <x:f>VLOOKUP(N4349,'Currency Rates'!$A$3:$C$32,3,0)</x:f>
      </x:c>
      <x:c r="R4349" s="0">
        <x:f>IF(A4349="SPUS",0,IF(A4349="FWD",0,P4349/Q4349))</x:f>
      </x:c>
    </x:row>
    <x:row r="4350" spans="1:19" x14ac:dyDescent="0.3">
      <x:c r="A4350" s="0">
        <x:f>'Historical Trades'!A4350</x:f>
      </x:c>
      <x:c r="B4350" s="0">
        <x:f>'Historical Trades'!B4350</x:f>
      </x:c>
      <x:c r="C4350" s="23">
        <x:f>'Historical Trades'!C4350</x:f>
      </x:c>
      <x:c r="D4350" s="0">
        <x:f>'Historical Trades'!D4350</x:f>
      </x:c>
      <x:c r="E4350" s="23">
        <x:f>'Historical Trades'!E4350</x:f>
      </x:c>
      <x:c r="F4350" s="0">
        <x:f>'Historical Trades'!F4350</x:f>
      </x:c>
      <x:c r="G4350" s="0">
        <x:f>'Historical Trades'!G4350</x:f>
      </x:c>
      <x:c r="H4350" s="0">
        <x:f>'Historical Trades'!H4350</x:f>
      </x:c>
      <x:c r="I4350" s="0">
        <x:f>'Historical Trades'!I4350</x:f>
      </x:c>
      <x:c r="J4350" s="0">
        <x:f>'Historical Trades'!J4350</x:f>
      </x:c>
      <x:c r="K4350" s="0">
        <x:f>'Historical Trades'!K4350</x:f>
      </x:c>
      <x:c r="L4350" s="0">
        <x:f>'Historical Trades'!L4350</x:f>
      </x:c>
      <x:c r="M4350" s="0">
        <x:f>'Historical Trades'!M4350</x:f>
      </x:c>
      <x:c r="N4350" s="0">
        <x:f>CLEAN('Historical Trades'!O4350)</x:f>
      </x:c>
      <x:c r="P4350" s="14">
        <x:f>IF(G4350="sell",M4350,-M4350)</x:f>
      </x:c>
      <x:c r="Q4350" s="14">
        <x:f>VLOOKUP(N4350,'Currency Rates'!$A$3:$C$32,3,0)</x:f>
      </x:c>
      <x:c r="R4350" s="0">
        <x:f>IF(A4350="SPUS",0,IF(A4350="FWD",0,P4350/Q4350))</x:f>
      </x:c>
    </x:row>
    <x:row r="4351" spans="1:19" x14ac:dyDescent="0.3">
      <x:c r="A4351" s="0">
        <x:f>'Historical Trades'!A4351</x:f>
      </x:c>
      <x:c r="B4351" s="0">
        <x:f>'Historical Trades'!B4351</x:f>
      </x:c>
      <x:c r="C4351" s="23">
        <x:f>'Historical Trades'!C4351</x:f>
      </x:c>
      <x:c r="D4351" s="0">
        <x:f>'Historical Trades'!D4351</x:f>
      </x:c>
      <x:c r="E4351" s="23">
        <x:f>'Historical Trades'!E4351</x:f>
      </x:c>
      <x:c r="F4351" s="0">
        <x:f>'Historical Trades'!F4351</x:f>
      </x:c>
      <x:c r="G4351" s="0">
        <x:f>'Historical Trades'!G4351</x:f>
      </x:c>
      <x:c r="H4351" s="0">
        <x:f>'Historical Trades'!H4351</x:f>
      </x:c>
      <x:c r="I4351" s="0">
        <x:f>'Historical Trades'!I4351</x:f>
      </x:c>
      <x:c r="J4351" s="0">
        <x:f>'Historical Trades'!J4351</x:f>
      </x:c>
      <x:c r="K4351" s="0">
        <x:f>'Historical Trades'!K4351</x:f>
      </x:c>
      <x:c r="L4351" s="0">
        <x:f>'Historical Trades'!L4351</x:f>
      </x:c>
      <x:c r="M4351" s="0">
        <x:f>'Historical Trades'!M4351</x:f>
      </x:c>
      <x:c r="N4351" s="0">
        <x:f>CLEAN('Historical Trades'!O4351)</x:f>
      </x:c>
      <x:c r="P4351" s="14">
        <x:f>IF(G4351="sell",M4351,-M4351)</x:f>
      </x:c>
      <x:c r="Q4351" s="14">
        <x:f>VLOOKUP(N4351,'Currency Rates'!$A$3:$C$32,3,0)</x:f>
      </x:c>
      <x:c r="R4351" s="0">
        <x:f>IF(A4351="SPUS",0,IF(A4351="FWD",0,P4351/Q4351))</x:f>
      </x:c>
    </x:row>
    <x:row r="4352" spans="1:19" x14ac:dyDescent="0.3">
      <x:c r="A4352" s="0">
        <x:f>'Historical Trades'!A4352</x:f>
      </x:c>
      <x:c r="B4352" s="0">
        <x:f>'Historical Trades'!B4352</x:f>
      </x:c>
      <x:c r="C4352" s="23">
        <x:f>'Historical Trades'!C4352</x:f>
      </x:c>
      <x:c r="D4352" s="0">
        <x:f>'Historical Trades'!D4352</x:f>
      </x:c>
      <x:c r="E4352" s="23">
        <x:f>'Historical Trades'!E4352</x:f>
      </x:c>
      <x:c r="F4352" s="0">
        <x:f>'Historical Trades'!F4352</x:f>
      </x:c>
      <x:c r="G4352" s="0">
        <x:f>'Historical Trades'!G4352</x:f>
      </x:c>
      <x:c r="H4352" s="0">
        <x:f>'Historical Trades'!H4352</x:f>
      </x:c>
      <x:c r="I4352" s="0">
        <x:f>'Historical Trades'!I4352</x:f>
      </x:c>
      <x:c r="J4352" s="0">
        <x:f>'Historical Trades'!J4352</x:f>
      </x:c>
      <x:c r="K4352" s="0">
        <x:f>'Historical Trades'!K4352</x:f>
      </x:c>
      <x:c r="L4352" s="0">
        <x:f>'Historical Trades'!L4352</x:f>
      </x:c>
      <x:c r="M4352" s="0">
        <x:f>'Historical Trades'!M4352</x:f>
      </x:c>
      <x:c r="N4352" s="0">
        <x:f>CLEAN('Historical Trades'!O4352)</x:f>
      </x:c>
      <x:c r="P4352" s="14">
        <x:f>IF(G4352="sell",M4352,-M4352)</x:f>
      </x:c>
      <x:c r="Q4352" s="14">
        <x:f>VLOOKUP(N4352,'Currency Rates'!$A$3:$C$32,3,0)</x:f>
      </x:c>
      <x:c r="R4352" s="0">
        <x:f>IF(A4352="SPUS",0,IF(A4352="FWD",0,P4352/Q4352))</x:f>
      </x:c>
    </x:row>
    <x:row r="4353" spans="1:19" x14ac:dyDescent="0.3">
      <x:c r="A4353" s="0">
        <x:f>'Historical Trades'!A4353</x:f>
      </x:c>
      <x:c r="B4353" s="0">
        <x:f>'Historical Trades'!B4353</x:f>
      </x:c>
      <x:c r="C4353" s="23">
        <x:f>'Historical Trades'!C4353</x:f>
      </x:c>
      <x:c r="D4353" s="0">
        <x:f>'Historical Trades'!D4353</x:f>
      </x:c>
      <x:c r="E4353" s="23">
        <x:f>'Historical Trades'!E4353</x:f>
      </x:c>
      <x:c r="F4353" s="0">
        <x:f>'Historical Trades'!F4353</x:f>
      </x:c>
      <x:c r="G4353" s="0">
        <x:f>'Historical Trades'!G4353</x:f>
      </x:c>
      <x:c r="H4353" s="0">
        <x:f>'Historical Trades'!H4353</x:f>
      </x:c>
      <x:c r="I4353" s="0">
        <x:f>'Historical Trades'!I4353</x:f>
      </x:c>
      <x:c r="J4353" s="0">
        <x:f>'Historical Trades'!J4353</x:f>
      </x:c>
      <x:c r="K4353" s="0">
        <x:f>'Historical Trades'!K4353</x:f>
      </x:c>
      <x:c r="L4353" s="0">
        <x:f>'Historical Trades'!L4353</x:f>
      </x:c>
      <x:c r="M4353" s="0">
        <x:f>'Historical Trades'!M4353</x:f>
      </x:c>
      <x:c r="N4353" s="0">
        <x:f>CLEAN('Historical Trades'!O4353)</x:f>
      </x:c>
      <x:c r="P4353" s="14">
        <x:f>IF(G4353="sell",M4353,-M4353)</x:f>
      </x:c>
      <x:c r="Q4353" s="14">
        <x:f>VLOOKUP(N4353,'Currency Rates'!$A$3:$C$32,3,0)</x:f>
      </x:c>
      <x:c r="R4353" s="0">
        <x:f>IF(A4353="SPUS",0,IF(A4353="FWD",0,P4353/Q4353))</x:f>
      </x:c>
    </x:row>
    <x:row r="4354" spans="1:19" x14ac:dyDescent="0.3">
      <x:c r="A4354" s="0">
        <x:f>'Historical Trades'!A4354</x:f>
      </x:c>
      <x:c r="B4354" s="0">
        <x:f>'Historical Trades'!B4354</x:f>
      </x:c>
      <x:c r="C4354" s="23">
        <x:f>'Historical Trades'!C4354</x:f>
      </x:c>
      <x:c r="D4354" s="0">
        <x:f>'Historical Trades'!D4354</x:f>
      </x:c>
      <x:c r="E4354" s="23">
        <x:f>'Historical Trades'!E4354</x:f>
      </x:c>
      <x:c r="F4354" s="0">
        <x:f>'Historical Trades'!F4354</x:f>
      </x:c>
      <x:c r="G4354" s="0">
        <x:f>'Historical Trades'!G4354</x:f>
      </x:c>
      <x:c r="H4354" s="0">
        <x:f>'Historical Trades'!H4354</x:f>
      </x:c>
      <x:c r="I4354" s="0">
        <x:f>'Historical Trades'!I4354</x:f>
      </x:c>
      <x:c r="J4354" s="0">
        <x:f>'Historical Trades'!J4354</x:f>
      </x:c>
      <x:c r="K4354" s="0">
        <x:f>'Historical Trades'!K4354</x:f>
      </x:c>
      <x:c r="L4354" s="0">
        <x:f>'Historical Trades'!L4354</x:f>
      </x:c>
      <x:c r="M4354" s="0">
        <x:f>'Historical Trades'!M4354</x:f>
      </x:c>
      <x:c r="N4354" s="0">
        <x:f>CLEAN('Historical Trades'!O4354)</x:f>
      </x:c>
      <x:c r="P4354" s="14">
        <x:f>IF(G4354="sell",M4354,-M4354)</x:f>
      </x:c>
      <x:c r="Q4354" s="14">
        <x:f>VLOOKUP(N4354,'Currency Rates'!$A$3:$C$32,3,0)</x:f>
      </x:c>
      <x:c r="R4354" s="0">
        <x:f>IF(A4354="SPUS",0,IF(A4354="FWD",0,P4354/Q4354))</x:f>
      </x:c>
    </x:row>
    <x:row r="4355" spans="1:19" x14ac:dyDescent="0.3">
      <x:c r="A4355" s="0">
        <x:f>'Historical Trades'!A4355</x:f>
      </x:c>
      <x:c r="B4355" s="0">
        <x:f>'Historical Trades'!B4355</x:f>
      </x:c>
      <x:c r="C4355" s="23">
        <x:f>'Historical Trades'!C4355</x:f>
      </x:c>
      <x:c r="D4355" s="0">
        <x:f>'Historical Trades'!D4355</x:f>
      </x:c>
      <x:c r="E4355" s="23">
        <x:f>'Historical Trades'!E4355</x:f>
      </x:c>
      <x:c r="F4355" s="0">
        <x:f>'Historical Trades'!F4355</x:f>
      </x:c>
      <x:c r="G4355" s="0">
        <x:f>'Historical Trades'!G4355</x:f>
      </x:c>
      <x:c r="H4355" s="0">
        <x:f>'Historical Trades'!H4355</x:f>
      </x:c>
      <x:c r="I4355" s="0">
        <x:f>'Historical Trades'!I4355</x:f>
      </x:c>
      <x:c r="J4355" s="0">
        <x:f>'Historical Trades'!J4355</x:f>
      </x:c>
      <x:c r="K4355" s="0">
        <x:f>'Historical Trades'!K4355</x:f>
      </x:c>
      <x:c r="L4355" s="0">
        <x:f>'Historical Trades'!L4355</x:f>
      </x:c>
      <x:c r="M4355" s="0">
        <x:f>'Historical Trades'!M4355</x:f>
      </x:c>
      <x:c r="N4355" s="0">
        <x:f>CLEAN('Historical Trades'!O4355)</x:f>
      </x:c>
      <x:c r="P4355" s="14">
        <x:f>IF(G4355="sell",M4355,-M4355)</x:f>
      </x:c>
      <x:c r="Q4355" s="14">
        <x:f>VLOOKUP(N4355,'Currency Rates'!$A$3:$C$32,3,0)</x:f>
      </x:c>
      <x:c r="R4355" s="0">
        <x:f>IF(A4355="SPUS",0,IF(A4355="FWD",0,P4355/Q4355))</x:f>
      </x:c>
    </x:row>
    <x:row r="4356" spans="1:19" x14ac:dyDescent="0.3">
      <x:c r="A4356" s="0">
        <x:f>'Historical Trades'!A4356</x:f>
      </x:c>
      <x:c r="B4356" s="0">
        <x:f>'Historical Trades'!B4356</x:f>
      </x:c>
      <x:c r="C4356" s="23">
        <x:f>'Historical Trades'!C4356</x:f>
      </x:c>
      <x:c r="D4356" s="0">
        <x:f>'Historical Trades'!D4356</x:f>
      </x:c>
      <x:c r="E4356" s="23">
        <x:f>'Historical Trades'!E4356</x:f>
      </x:c>
      <x:c r="F4356" s="0">
        <x:f>'Historical Trades'!F4356</x:f>
      </x:c>
      <x:c r="G4356" s="0">
        <x:f>'Historical Trades'!G4356</x:f>
      </x:c>
      <x:c r="H4356" s="0">
        <x:f>'Historical Trades'!H4356</x:f>
      </x:c>
      <x:c r="I4356" s="0">
        <x:f>'Historical Trades'!I4356</x:f>
      </x:c>
      <x:c r="J4356" s="0">
        <x:f>'Historical Trades'!J4356</x:f>
      </x:c>
      <x:c r="K4356" s="0">
        <x:f>'Historical Trades'!K4356</x:f>
      </x:c>
      <x:c r="L4356" s="0">
        <x:f>'Historical Trades'!L4356</x:f>
      </x:c>
      <x:c r="M4356" s="0">
        <x:f>'Historical Trades'!M4356</x:f>
      </x:c>
      <x:c r="N4356" s="0">
        <x:f>CLEAN('Historical Trades'!O4356)</x:f>
      </x:c>
      <x:c r="P4356" s="14">
        <x:f>IF(G4356="sell",M4356,-M4356)</x:f>
      </x:c>
      <x:c r="Q4356" s="14">
        <x:f>VLOOKUP(N4356,'Currency Rates'!$A$3:$C$32,3,0)</x:f>
      </x:c>
      <x:c r="R4356" s="0">
        <x:f>IF(A4356="SPUS",0,IF(A4356="FWD",0,P4356/Q4356))</x:f>
      </x:c>
    </x:row>
    <x:row r="4357" spans="1:19" x14ac:dyDescent="0.3">
      <x:c r="A4357" s="0">
        <x:f>'Historical Trades'!A4357</x:f>
      </x:c>
      <x:c r="B4357" s="0">
        <x:f>'Historical Trades'!B4357</x:f>
      </x:c>
      <x:c r="C4357" s="23">
        <x:f>'Historical Trades'!C4357</x:f>
      </x:c>
      <x:c r="D4357" s="0">
        <x:f>'Historical Trades'!D4357</x:f>
      </x:c>
      <x:c r="E4357" s="23">
        <x:f>'Historical Trades'!E4357</x:f>
      </x:c>
      <x:c r="F4357" s="0">
        <x:f>'Historical Trades'!F4357</x:f>
      </x:c>
      <x:c r="G4357" s="0">
        <x:f>'Historical Trades'!G4357</x:f>
      </x:c>
      <x:c r="H4357" s="0">
        <x:f>'Historical Trades'!H4357</x:f>
      </x:c>
      <x:c r="I4357" s="0">
        <x:f>'Historical Trades'!I4357</x:f>
      </x:c>
      <x:c r="J4357" s="0">
        <x:f>'Historical Trades'!J4357</x:f>
      </x:c>
      <x:c r="K4357" s="0">
        <x:f>'Historical Trades'!K4357</x:f>
      </x:c>
      <x:c r="L4357" s="0">
        <x:f>'Historical Trades'!L4357</x:f>
      </x:c>
      <x:c r="M4357" s="0">
        <x:f>'Historical Trades'!M4357</x:f>
      </x:c>
      <x:c r="N4357" s="0">
        <x:f>CLEAN('Historical Trades'!O4357)</x:f>
      </x:c>
      <x:c r="P4357" s="14">
        <x:f>IF(G4357="sell",M4357,-M4357)</x:f>
      </x:c>
      <x:c r="Q4357" s="14">
        <x:f>VLOOKUP(N4357,'Currency Rates'!$A$3:$C$32,3,0)</x:f>
      </x:c>
      <x:c r="R4357" s="0">
        <x:f>IF(A4357="SPUS",0,IF(A4357="FWD",0,P4357/Q4357))</x:f>
      </x:c>
    </x:row>
    <x:row r="4358" spans="1:19" x14ac:dyDescent="0.3">
      <x:c r="A4358" s="0">
        <x:f>'Historical Trades'!A4358</x:f>
      </x:c>
      <x:c r="B4358" s="0">
        <x:f>'Historical Trades'!B4358</x:f>
      </x:c>
      <x:c r="C4358" s="23">
        <x:f>'Historical Trades'!C4358</x:f>
      </x:c>
      <x:c r="D4358" s="0">
        <x:f>'Historical Trades'!D4358</x:f>
      </x:c>
      <x:c r="E4358" s="23">
        <x:f>'Historical Trades'!E4358</x:f>
      </x:c>
      <x:c r="F4358" s="0">
        <x:f>'Historical Trades'!F4358</x:f>
      </x:c>
      <x:c r="G4358" s="0">
        <x:f>'Historical Trades'!G4358</x:f>
      </x:c>
      <x:c r="H4358" s="0">
        <x:f>'Historical Trades'!H4358</x:f>
      </x:c>
      <x:c r="I4358" s="0">
        <x:f>'Historical Trades'!I4358</x:f>
      </x:c>
      <x:c r="J4358" s="0">
        <x:f>'Historical Trades'!J4358</x:f>
      </x:c>
      <x:c r="K4358" s="0">
        <x:f>'Historical Trades'!K4358</x:f>
      </x:c>
      <x:c r="L4358" s="0">
        <x:f>'Historical Trades'!L4358</x:f>
      </x:c>
      <x:c r="M4358" s="0">
        <x:f>'Historical Trades'!M4358</x:f>
      </x:c>
      <x:c r="N4358" s="0">
        <x:f>CLEAN('Historical Trades'!O4358)</x:f>
      </x:c>
      <x:c r="P4358" s="14">
        <x:f>IF(G4358="sell",M4358,-M4358)</x:f>
      </x:c>
      <x:c r="Q4358" s="14">
        <x:f>VLOOKUP(N4358,'Currency Rates'!$A$3:$C$32,3,0)</x:f>
      </x:c>
      <x:c r="R4358" s="0">
        <x:f>IF(A4358="SPUS",0,IF(A4358="FWD",0,P4358/Q4358))</x:f>
      </x:c>
    </x:row>
    <x:row r="4359" spans="1:19" x14ac:dyDescent="0.3">
      <x:c r="A4359" s="0">
        <x:f>'Historical Trades'!A4359</x:f>
      </x:c>
      <x:c r="B4359" s="0">
        <x:f>'Historical Trades'!B4359</x:f>
      </x:c>
      <x:c r="C4359" s="23">
        <x:f>'Historical Trades'!C4359</x:f>
      </x:c>
      <x:c r="D4359" s="0">
        <x:f>'Historical Trades'!D4359</x:f>
      </x:c>
      <x:c r="E4359" s="23">
        <x:f>'Historical Trades'!E4359</x:f>
      </x:c>
      <x:c r="F4359" s="0">
        <x:f>'Historical Trades'!F4359</x:f>
      </x:c>
      <x:c r="G4359" s="0">
        <x:f>'Historical Trades'!G4359</x:f>
      </x:c>
      <x:c r="H4359" s="0">
        <x:f>'Historical Trades'!H4359</x:f>
      </x:c>
      <x:c r="I4359" s="0">
        <x:f>'Historical Trades'!I4359</x:f>
      </x:c>
      <x:c r="J4359" s="0">
        <x:f>'Historical Trades'!J4359</x:f>
      </x:c>
      <x:c r="K4359" s="0">
        <x:f>'Historical Trades'!K4359</x:f>
      </x:c>
      <x:c r="L4359" s="0">
        <x:f>'Historical Trades'!L4359</x:f>
      </x:c>
      <x:c r="M4359" s="0">
        <x:f>'Historical Trades'!M4359</x:f>
      </x:c>
      <x:c r="N4359" s="0">
        <x:f>CLEAN('Historical Trades'!O4359)</x:f>
      </x:c>
      <x:c r="P4359" s="14">
        <x:f>IF(G4359="sell",M4359,-M4359)</x:f>
      </x:c>
      <x:c r="Q4359" s="14">
        <x:f>VLOOKUP(N4359,'Currency Rates'!$A$3:$C$32,3,0)</x:f>
      </x:c>
      <x:c r="R4359" s="0">
        <x:f>IF(A4359="SPUS",0,IF(A4359="FWD",0,P4359/Q4359))</x:f>
      </x:c>
    </x:row>
    <x:row r="4360" spans="1:19" x14ac:dyDescent="0.3">
      <x:c r="A4360" s="0">
        <x:f>'Historical Trades'!A4360</x:f>
      </x:c>
      <x:c r="B4360" s="0">
        <x:f>'Historical Trades'!B4360</x:f>
      </x:c>
      <x:c r="C4360" s="23">
        <x:f>'Historical Trades'!C4360</x:f>
      </x:c>
      <x:c r="D4360" s="0">
        <x:f>'Historical Trades'!D4360</x:f>
      </x:c>
      <x:c r="E4360" s="23">
        <x:f>'Historical Trades'!E4360</x:f>
      </x:c>
      <x:c r="F4360" s="0">
        <x:f>'Historical Trades'!F4360</x:f>
      </x:c>
      <x:c r="G4360" s="0">
        <x:f>'Historical Trades'!G4360</x:f>
      </x:c>
      <x:c r="H4360" s="0">
        <x:f>'Historical Trades'!H4360</x:f>
      </x:c>
      <x:c r="I4360" s="0">
        <x:f>'Historical Trades'!I4360</x:f>
      </x:c>
      <x:c r="J4360" s="0">
        <x:f>'Historical Trades'!J4360</x:f>
      </x:c>
      <x:c r="K4360" s="0">
        <x:f>'Historical Trades'!K4360</x:f>
      </x:c>
      <x:c r="L4360" s="0">
        <x:f>'Historical Trades'!L4360</x:f>
      </x:c>
      <x:c r="M4360" s="0">
        <x:f>'Historical Trades'!M4360</x:f>
      </x:c>
      <x:c r="N4360" s="0">
        <x:f>CLEAN('Historical Trades'!O4360)</x:f>
      </x:c>
      <x:c r="P4360" s="14">
        <x:f>IF(G4360="sell",M4360,-M4360)</x:f>
      </x:c>
      <x:c r="Q4360" s="14">
        <x:f>VLOOKUP(N4360,'Currency Rates'!$A$3:$C$32,3,0)</x:f>
      </x:c>
      <x:c r="R4360" s="0">
        <x:f>IF(A4360="SPUS",0,IF(A4360="FWD",0,P4360/Q4360))</x:f>
      </x:c>
    </x:row>
    <x:row r="4361" spans="1:19" x14ac:dyDescent="0.3">
      <x:c r="A4361" s="0">
        <x:f>'Historical Trades'!A4361</x:f>
      </x:c>
      <x:c r="B4361" s="0">
        <x:f>'Historical Trades'!B4361</x:f>
      </x:c>
      <x:c r="C4361" s="23">
        <x:f>'Historical Trades'!C4361</x:f>
      </x:c>
      <x:c r="D4361" s="0">
        <x:f>'Historical Trades'!D4361</x:f>
      </x:c>
      <x:c r="E4361" s="23">
        <x:f>'Historical Trades'!E4361</x:f>
      </x:c>
      <x:c r="F4361" s="0">
        <x:f>'Historical Trades'!F4361</x:f>
      </x:c>
      <x:c r="G4361" s="0">
        <x:f>'Historical Trades'!G4361</x:f>
      </x:c>
      <x:c r="H4361" s="0">
        <x:f>'Historical Trades'!H4361</x:f>
      </x:c>
      <x:c r="I4361" s="0">
        <x:f>'Historical Trades'!I4361</x:f>
      </x:c>
      <x:c r="J4361" s="0">
        <x:f>'Historical Trades'!J4361</x:f>
      </x:c>
      <x:c r="K4361" s="0">
        <x:f>'Historical Trades'!K4361</x:f>
      </x:c>
      <x:c r="L4361" s="0">
        <x:f>'Historical Trades'!L4361</x:f>
      </x:c>
      <x:c r="M4361" s="0">
        <x:f>'Historical Trades'!M4361</x:f>
      </x:c>
      <x:c r="N4361" s="0">
        <x:f>CLEAN('Historical Trades'!O4361)</x:f>
      </x:c>
      <x:c r="P4361" s="14">
        <x:f>IF(G4361="sell",M4361,-M4361)</x:f>
      </x:c>
      <x:c r="Q4361" s="14">
        <x:f>VLOOKUP(N4361,'Currency Rates'!$A$3:$C$32,3,0)</x:f>
      </x:c>
      <x:c r="R4361" s="0">
        <x:f>IF(A4361="SPUS",0,IF(A4361="FWD",0,P4361/Q4361))</x:f>
      </x:c>
    </x:row>
    <x:row r="4362" spans="1:19" x14ac:dyDescent="0.3">
      <x:c r="A4362" s="0">
        <x:f>'Historical Trades'!A4362</x:f>
      </x:c>
      <x:c r="B4362" s="0">
        <x:f>'Historical Trades'!B4362</x:f>
      </x:c>
      <x:c r="C4362" s="23">
        <x:f>'Historical Trades'!C4362</x:f>
      </x:c>
      <x:c r="D4362" s="0">
        <x:f>'Historical Trades'!D4362</x:f>
      </x:c>
      <x:c r="E4362" s="23">
        <x:f>'Historical Trades'!E4362</x:f>
      </x:c>
      <x:c r="F4362" s="0">
        <x:f>'Historical Trades'!F4362</x:f>
      </x:c>
      <x:c r="G4362" s="0">
        <x:f>'Historical Trades'!G4362</x:f>
      </x:c>
      <x:c r="H4362" s="0">
        <x:f>'Historical Trades'!H4362</x:f>
      </x:c>
      <x:c r="I4362" s="0">
        <x:f>'Historical Trades'!I4362</x:f>
      </x:c>
      <x:c r="J4362" s="0">
        <x:f>'Historical Trades'!J4362</x:f>
      </x:c>
      <x:c r="K4362" s="0">
        <x:f>'Historical Trades'!K4362</x:f>
      </x:c>
      <x:c r="L4362" s="0">
        <x:f>'Historical Trades'!L4362</x:f>
      </x:c>
      <x:c r="M4362" s="0">
        <x:f>'Historical Trades'!M4362</x:f>
      </x:c>
      <x:c r="N4362" s="0">
        <x:f>CLEAN('Historical Trades'!O4362)</x:f>
      </x:c>
      <x:c r="P4362" s="14">
        <x:f>IF(G4362="sell",M4362,-M4362)</x:f>
      </x:c>
      <x:c r="Q4362" s="14">
        <x:f>VLOOKUP(N4362,'Currency Rates'!$A$3:$C$32,3,0)</x:f>
      </x:c>
      <x:c r="R4362" s="0">
        <x:f>IF(A4362="SPUS",0,IF(A4362="FWD",0,P4362/Q4362))</x:f>
      </x:c>
    </x:row>
    <x:row r="4363" spans="1:19" x14ac:dyDescent="0.3">
      <x:c r="A4363" s="0">
        <x:f>'Historical Trades'!A4363</x:f>
      </x:c>
      <x:c r="B4363" s="0">
        <x:f>'Historical Trades'!B4363</x:f>
      </x:c>
      <x:c r="C4363" s="23">
        <x:f>'Historical Trades'!C4363</x:f>
      </x:c>
      <x:c r="D4363" s="0">
        <x:f>'Historical Trades'!D4363</x:f>
      </x:c>
      <x:c r="E4363" s="23">
        <x:f>'Historical Trades'!E4363</x:f>
      </x:c>
      <x:c r="F4363" s="0">
        <x:f>'Historical Trades'!F4363</x:f>
      </x:c>
      <x:c r="G4363" s="0">
        <x:f>'Historical Trades'!G4363</x:f>
      </x:c>
      <x:c r="H4363" s="0">
        <x:f>'Historical Trades'!H4363</x:f>
      </x:c>
      <x:c r="I4363" s="0">
        <x:f>'Historical Trades'!I4363</x:f>
      </x:c>
      <x:c r="J4363" s="0">
        <x:f>'Historical Trades'!J4363</x:f>
      </x:c>
      <x:c r="K4363" s="0">
        <x:f>'Historical Trades'!K4363</x:f>
      </x:c>
      <x:c r="L4363" s="0">
        <x:f>'Historical Trades'!L4363</x:f>
      </x:c>
      <x:c r="M4363" s="0">
        <x:f>'Historical Trades'!M4363</x:f>
      </x:c>
      <x:c r="N4363" s="0">
        <x:f>CLEAN('Historical Trades'!O4363)</x:f>
      </x:c>
      <x:c r="P4363" s="14">
        <x:f>IF(G4363="sell",M4363,-M4363)</x:f>
      </x:c>
      <x:c r="Q4363" s="14">
        <x:f>VLOOKUP(N4363,'Currency Rates'!$A$3:$C$32,3,0)</x:f>
      </x:c>
      <x:c r="R4363" s="0">
        <x:f>IF(A4363="SPUS",0,IF(A4363="FWD",0,P4363/Q4363))</x:f>
      </x:c>
    </x:row>
    <x:row r="4364" spans="1:19" x14ac:dyDescent="0.3">
      <x:c r="A4364" s="0">
        <x:f>'Historical Trades'!A4364</x:f>
      </x:c>
      <x:c r="B4364" s="0">
        <x:f>'Historical Trades'!B4364</x:f>
      </x:c>
      <x:c r="C4364" s="23">
        <x:f>'Historical Trades'!C4364</x:f>
      </x:c>
      <x:c r="D4364" s="0">
        <x:f>'Historical Trades'!D4364</x:f>
      </x:c>
      <x:c r="E4364" s="23">
        <x:f>'Historical Trades'!E4364</x:f>
      </x:c>
      <x:c r="F4364" s="0">
        <x:f>'Historical Trades'!F4364</x:f>
      </x:c>
      <x:c r="G4364" s="0">
        <x:f>'Historical Trades'!G4364</x:f>
      </x:c>
      <x:c r="H4364" s="0">
        <x:f>'Historical Trades'!H4364</x:f>
      </x:c>
      <x:c r="I4364" s="0">
        <x:f>'Historical Trades'!I4364</x:f>
      </x:c>
      <x:c r="J4364" s="0">
        <x:f>'Historical Trades'!J4364</x:f>
      </x:c>
      <x:c r="K4364" s="0">
        <x:f>'Historical Trades'!K4364</x:f>
      </x:c>
      <x:c r="L4364" s="0">
        <x:f>'Historical Trades'!L4364</x:f>
      </x:c>
      <x:c r="M4364" s="0">
        <x:f>'Historical Trades'!M4364</x:f>
      </x:c>
      <x:c r="N4364" s="0">
        <x:f>CLEAN('Historical Trades'!O4364)</x:f>
      </x:c>
      <x:c r="P4364" s="14">
        <x:f>IF(G4364="sell",M4364,-M4364)</x:f>
      </x:c>
      <x:c r="Q4364" s="14">
        <x:f>VLOOKUP(N4364,'Currency Rates'!$A$3:$C$32,3,0)</x:f>
      </x:c>
      <x:c r="R4364" s="0">
        <x:f>IF(A4364="SPUS",0,IF(A4364="FWD",0,P4364/Q4364))</x:f>
      </x:c>
    </x:row>
    <x:row r="4365" spans="1:19" x14ac:dyDescent="0.3">
      <x:c r="A4365" s="0">
        <x:f>'Historical Trades'!A4365</x:f>
      </x:c>
      <x:c r="B4365" s="0">
        <x:f>'Historical Trades'!B4365</x:f>
      </x:c>
      <x:c r="C4365" s="23">
        <x:f>'Historical Trades'!C4365</x:f>
      </x:c>
      <x:c r="D4365" s="0">
        <x:f>'Historical Trades'!D4365</x:f>
      </x:c>
      <x:c r="E4365" s="23">
        <x:f>'Historical Trades'!E4365</x:f>
      </x:c>
      <x:c r="F4365" s="0">
        <x:f>'Historical Trades'!F4365</x:f>
      </x:c>
      <x:c r="G4365" s="0">
        <x:f>'Historical Trades'!G4365</x:f>
      </x:c>
      <x:c r="H4365" s="0">
        <x:f>'Historical Trades'!H4365</x:f>
      </x:c>
      <x:c r="I4365" s="0">
        <x:f>'Historical Trades'!I4365</x:f>
      </x:c>
      <x:c r="J4365" s="0">
        <x:f>'Historical Trades'!J4365</x:f>
      </x:c>
      <x:c r="K4365" s="0">
        <x:f>'Historical Trades'!K4365</x:f>
      </x:c>
      <x:c r="L4365" s="0">
        <x:f>'Historical Trades'!L4365</x:f>
      </x:c>
      <x:c r="M4365" s="0">
        <x:f>'Historical Trades'!M4365</x:f>
      </x:c>
      <x:c r="N4365" s="0">
        <x:f>CLEAN('Historical Trades'!O4365)</x:f>
      </x:c>
      <x:c r="P4365" s="14">
        <x:f>IF(G4365="sell",M4365,-M4365)</x:f>
      </x:c>
      <x:c r="Q4365" s="14">
        <x:f>VLOOKUP(N4365,'Currency Rates'!$A$3:$C$32,3,0)</x:f>
      </x:c>
      <x:c r="R4365" s="0">
        <x:f>IF(A4365="SPUS",0,IF(A4365="FWD",0,P4365/Q4365))</x:f>
      </x:c>
    </x:row>
    <x:row r="4366" spans="1:19" x14ac:dyDescent="0.3">
      <x:c r="A4366" s="0">
        <x:f>'Historical Trades'!A4366</x:f>
      </x:c>
      <x:c r="B4366" s="0">
        <x:f>'Historical Trades'!B4366</x:f>
      </x:c>
      <x:c r="C4366" s="23">
        <x:f>'Historical Trades'!C4366</x:f>
      </x:c>
      <x:c r="D4366" s="0">
        <x:f>'Historical Trades'!D4366</x:f>
      </x:c>
      <x:c r="E4366" s="23">
        <x:f>'Historical Trades'!E4366</x:f>
      </x:c>
      <x:c r="F4366" s="0">
        <x:f>'Historical Trades'!F4366</x:f>
      </x:c>
      <x:c r="G4366" s="0">
        <x:f>'Historical Trades'!G4366</x:f>
      </x:c>
      <x:c r="H4366" s="0">
        <x:f>'Historical Trades'!H4366</x:f>
      </x:c>
      <x:c r="I4366" s="0">
        <x:f>'Historical Trades'!I4366</x:f>
      </x:c>
      <x:c r="J4366" s="0">
        <x:f>'Historical Trades'!J4366</x:f>
      </x:c>
      <x:c r="K4366" s="0">
        <x:f>'Historical Trades'!K4366</x:f>
      </x:c>
      <x:c r="L4366" s="0">
        <x:f>'Historical Trades'!L4366</x:f>
      </x:c>
      <x:c r="M4366" s="0">
        <x:f>'Historical Trades'!M4366</x:f>
      </x:c>
      <x:c r="N4366" s="0">
        <x:f>CLEAN('Historical Trades'!O4366)</x:f>
      </x:c>
      <x:c r="P4366" s="14">
        <x:f>IF(G4366="sell",M4366,-M4366)</x:f>
      </x:c>
      <x:c r="Q4366" s="14">
        <x:f>VLOOKUP(N4366,'Currency Rates'!$A$3:$C$32,3,0)</x:f>
      </x:c>
      <x:c r="R4366" s="0">
        <x:f>IF(A4366="SPUS",0,IF(A4366="FWD",0,P4366/Q4366))</x:f>
      </x:c>
    </x:row>
    <x:row r="4367" spans="1:19" x14ac:dyDescent="0.3">
      <x:c r="A4367" s="0">
        <x:f>'Historical Trades'!A4367</x:f>
      </x:c>
      <x:c r="B4367" s="0">
        <x:f>'Historical Trades'!B4367</x:f>
      </x:c>
      <x:c r="C4367" s="23">
        <x:f>'Historical Trades'!C4367</x:f>
      </x:c>
      <x:c r="D4367" s="0">
        <x:f>'Historical Trades'!D4367</x:f>
      </x:c>
      <x:c r="E4367" s="23">
        <x:f>'Historical Trades'!E4367</x:f>
      </x:c>
      <x:c r="F4367" s="0">
        <x:f>'Historical Trades'!F4367</x:f>
      </x:c>
      <x:c r="G4367" s="0">
        <x:f>'Historical Trades'!G4367</x:f>
      </x:c>
      <x:c r="H4367" s="0">
        <x:f>'Historical Trades'!H4367</x:f>
      </x:c>
      <x:c r="I4367" s="0">
        <x:f>'Historical Trades'!I4367</x:f>
      </x:c>
      <x:c r="J4367" s="0">
        <x:f>'Historical Trades'!J4367</x:f>
      </x:c>
      <x:c r="K4367" s="0">
        <x:f>'Historical Trades'!K4367</x:f>
      </x:c>
      <x:c r="L4367" s="0">
        <x:f>'Historical Trades'!L4367</x:f>
      </x:c>
      <x:c r="M4367" s="0">
        <x:f>'Historical Trades'!M4367</x:f>
      </x:c>
      <x:c r="N4367" s="0">
        <x:f>CLEAN('Historical Trades'!O4367)</x:f>
      </x:c>
      <x:c r="P4367" s="14">
        <x:f>IF(G4367="sell",M4367,-M4367)</x:f>
      </x:c>
      <x:c r="Q4367" s="14">
        <x:f>VLOOKUP(N4367,'Currency Rates'!$A$3:$C$32,3,0)</x:f>
      </x:c>
      <x:c r="R4367" s="0">
        <x:f>IF(A4367="SPUS",0,IF(A4367="FWD",0,P4367/Q4367))</x:f>
      </x:c>
    </x:row>
    <x:row r="4368" spans="1:19" x14ac:dyDescent="0.3">
      <x:c r="A4368" s="0">
        <x:f>'Historical Trades'!A4368</x:f>
      </x:c>
      <x:c r="B4368" s="0">
        <x:f>'Historical Trades'!B4368</x:f>
      </x:c>
      <x:c r="C4368" s="23">
        <x:f>'Historical Trades'!C4368</x:f>
      </x:c>
      <x:c r="D4368" s="0">
        <x:f>'Historical Trades'!D4368</x:f>
      </x:c>
      <x:c r="E4368" s="23">
        <x:f>'Historical Trades'!E4368</x:f>
      </x:c>
      <x:c r="F4368" s="0">
        <x:f>'Historical Trades'!F4368</x:f>
      </x:c>
      <x:c r="G4368" s="0">
        <x:f>'Historical Trades'!G4368</x:f>
      </x:c>
      <x:c r="H4368" s="0">
        <x:f>'Historical Trades'!H4368</x:f>
      </x:c>
      <x:c r="I4368" s="0">
        <x:f>'Historical Trades'!I4368</x:f>
      </x:c>
      <x:c r="J4368" s="0">
        <x:f>'Historical Trades'!J4368</x:f>
      </x:c>
      <x:c r="K4368" s="0">
        <x:f>'Historical Trades'!K4368</x:f>
      </x:c>
      <x:c r="L4368" s="0">
        <x:f>'Historical Trades'!L4368</x:f>
      </x:c>
      <x:c r="M4368" s="0">
        <x:f>'Historical Trades'!M4368</x:f>
      </x:c>
      <x:c r="N4368" s="0">
        <x:f>CLEAN('Historical Trades'!O4368)</x:f>
      </x:c>
      <x:c r="P4368" s="14">
        <x:f>IF(G4368="sell",M4368,-M4368)</x:f>
      </x:c>
      <x:c r="Q4368" s="14">
        <x:f>VLOOKUP(N4368,'Currency Rates'!$A$3:$C$32,3,0)</x:f>
      </x:c>
      <x:c r="R4368" s="0">
        <x:f>IF(A4368="SPUS",0,IF(A4368="FWD",0,P4368/Q4368))</x:f>
      </x:c>
    </x:row>
    <x:row r="4369" spans="1:19" x14ac:dyDescent="0.3">
      <x:c r="A4369" s="0">
        <x:f>'Historical Trades'!A4369</x:f>
      </x:c>
      <x:c r="B4369" s="0">
        <x:f>'Historical Trades'!B4369</x:f>
      </x:c>
      <x:c r="C4369" s="23">
        <x:f>'Historical Trades'!C4369</x:f>
      </x:c>
      <x:c r="D4369" s="0">
        <x:f>'Historical Trades'!D4369</x:f>
      </x:c>
      <x:c r="E4369" s="23">
        <x:f>'Historical Trades'!E4369</x:f>
      </x:c>
      <x:c r="F4369" s="0">
        <x:f>'Historical Trades'!F4369</x:f>
      </x:c>
      <x:c r="G4369" s="0">
        <x:f>'Historical Trades'!G4369</x:f>
      </x:c>
      <x:c r="H4369" s="0">
        <x:f>'Historical Trades'!H4369</x:f>
      </x:c>
      <x:c r="I4369" s="0">
        <x:f>'Historical Trades'!I4369</x:f>
      </x:c>
      <x:c r="J4369" s="0">
        <x:f>'Historical Trades'!J4369</x:f>
      </x:c>
      <x:c r="K4369" s="0">
        <x:f>'Historical Trades'!K4369</x:f>
      </x:c>
      <x:c r="L4369" s="0">
        <x:f>'Historical Trades'!L4369</x:f>
      </x:c>
      <x:c r="M4369" s="0">
        <x:f>'Historical Trades'!M4369</x:f>
      </x:c>
      <x:c r="N4369" s="0">
        <x:f>CLEAN('Historical Trades'!O4369)</x:f>
      </x:c>
      <x:c r="P4369" s="14">
        <x:f>IF(G4369="sell",M4369,-M4369)</x:f>
      </x:c>
      <x:c r="Q4369" s="14">
        <x:f>VLOOKUP(N4369,'Currency Rates'!$A$3:$C$32,3,0)</x:f>
      </x:c>
      <x:c r="R4369" s="0">
        <x:f>IF(A4369="SPUS",0,IF(A4369="FWD",0,P4369/Q4369))</x:f>
      </x:c>
    </x:row>
    <x:row r="4370" spans="1:19" x14ac:dyDescent="0.3">
      <x:c r="A4370" s="0">
        <x:f>'Historical Trades'!A4370</x:f>
      </x:c>
      <x:c r="B4370" s="0">
        <x:f>'Historical Trades'!B4370</x:f>
      </x:c>
      <x:c r="C4370" s="23">
        <x:f>'Historical Trades'!C4370</x:f>
      </x:c>
      <x:c r="D4370" s="0">
        <x:f>'Historical Trades'!D4370</x:f>
      </x:c>
      <x:c r="E4370" s="23">
        <x:f>'Historical Trades'!E4370</x:f>
      </x:c>
      <x:c r="F4370" s="0">
        <x:f>'Historical Trades'!F4370</x:f>
      </x:c>
      <x:c r="G4370" s="0">
        <x:f>'Historical Trades'!G4370</x:f>
      </x:c>
      <x:c r="H4370" s="0">
        <x:f>'Historical Trades'!H4370</x:f>
      </x:c>
      <x:c r="I4370" s="0">
        <x:f>'Historical Trades'!I4370</x:f>
      </x:c>
      <x:c r="J4370" s="0">
        <x:f>'Historical Trades'!J4370</x:f>
      </x:c>
      <x:c r="K4370" s="0">
        <x:f>'Historical Trades'!K4370</x:f>
      </x:c>
      <x:c r="L4370" s="0">
        <x:f>'Historical Trades'!L4370</x:f>
      </x:c>
      <x:c r="M4370" s="0">
        <x:f>'Historical Trades'!M4370</x:f>
      </x:c>
      <x:c r="N4370" s="0">
        <x:f>CLEAN('Historical Trades'!O4370)</x:f>
      </x:c>
      <x:c r="P4370" s="14">
        <x:f>IF(G4370="sell",M4370,-M4370)</x:f>
      </x:c>
      <x:c r="Q4370" s="14">
        <x:f>VLOOKUP(N4370,'Currency Rates'!$A$3:$C$32,3,0)</x:f>
      </x:c>
      <x:c r="R4370" s="0">
        <x:f>IF(A4370="SPUS",0,IF(A4370="FWD",0,P4370/Q4370))</x:f>
      </x:c>
    </x:row>
    <x:row r="4371" spans="1:19" x14ac:dyDescent="0.3">
      <x:c r="A4371" s="0">
        <x:f>'Historical Trades'!A4371</x:f>
      </x:c>
      <x:c r="B4371" s="0">
        <x:f>'Historical Trades'!B4371</x:f>
      </x:c>
      <x:c r="C4371" s="23">
        <x:f>'Historical Trades'!C4371</x:f>
      </x:c>
      <x:c r="D4371" s="0">
        <x:f>'Historical Trades'!D4371</x:f>
      </x:c>
      <x:c r="E4371" s="23">
        <x:f>'Historical Trades'!E4371</x:f>
      </x:c>
      <x:c r="F4371" s="0">
        <x:f>'Historical Trades'!F4371</x:f>
      </x:c>
      <x:c r="G4371" s="0">
        <x:f>'Historical Trades'!G4371</x:f>
      </x:c>
      <x:c r="H4371" s="0">
        <x:f>'Historical Trades'!H4371</x:f>
      </x:c>
      <x:c r="I4371" s="0">
        <x:f>'Historical Trades'!I4371</x:f>
      </x:c>
      <x:c r="J4371" s="0">
        <x:f>'Historical Trades'!J4371</x:f>
      </x:c>
      <x:c r="K4371" s="0">
        <x:f>'Historical Trades'!K4371</x:f>
      </x:c>
      <x:c r="L4371" s="0">
        <x:f>'Historical Trades'!L4371</x:f>
      </x:c>
      <x:c r="M4371" s="0">
        <x:f>'Historical Trades'!M4371</x:f>
      </x:c>
      <x:c r="N4371" s="0">
        <x:f>CLEAN('Historical Trades'!O4371)</x:f>
      </x:c>
      <x:c r="P4371" s="14">
        <x:f>IF(G4371="sell",M4371,-M4371)</x:f>
      </x:c>
      <x:c r="Q4371" s="14">
        <x:f>VLOOKUP(N4371,'Currency Rates'!$A$3:$C$32,3,0)</x:f>
      </x:c>
      <x:c r="R4371" s="0">
        <x:f>IF(A4371="SPUS",0,IF(A4371="FWD",0,P4371/Q4371))</x:f>
      </x:c>
    </x:row>
    <x:row r="4372" spans="1:19" x14ac:dyDescent="0.3">
      <x:c r="A4372" s="0">
        <x:f>'Historical Trades'!A4372</x:f>
      </x:c>
      <x:c r="B4372" s="0">
        <x:f>'Historical Trades'!B4372</x:f>
      </x:c>
      <x:c r="C4372" s="23">
        <x:f>'Historical Trades'!C4372</x:f>
      </x:c>
      <x:c r="D4372" s="0">
        <x:f>'Historical Trades'!D4372</x:f>
      </x:c>
      <x:c r="E4372" s="23">
        <x:f>'Historical Trades'!E4372</x:f>
      </x:c>
      <x:c r="F4372" s="0">
        <x:f>'Historical Trades'!F4372</x:f>
      </x:c>
      <x:c r="G4372" s="0">
        <x:f>'Historical Trades'!G4372</x:f>
      </x:c>
      <x:c r="H4372" s="0">
        <x:f>'Historical Trades'!H4372</x:f>
      </x:c>
      <x:c r="I4372" s="0">
        <x:f>'Historical Trades'!I4372</x:f>
      </x:c>
      <x:c r="J4372" s="0">
        <x:f>'Historical Trades'!J4372</x:f>
      </x:c>
      <x:c r="K4372" s="0">
        <x:f>'Historical Trades'!K4372</x:f>
      </x:c>
      <x:c r="L4372" s="0">
        <x:f>'Historical Trades'!L4372</x:f>
      </x:c>
      <x:c r="M4372" s="0">
        <x:f>'Historical Trades'!M4372</x:f>
      </x:c>
      <x:c r="N4372" s="0">
        <x:f>CLEAN('Historical Trades'!O4372)</x:f>
      </x:c>
      <x:c r="P4372" s="14">
        <x:f>IF(G4372="sell",M4372,-M4372)</x:f>
      </x:c>
      <x:c r="Q4372" s="14">
        <x:f>VLOOKUP(N4372,'Currency Rates'!$A$3:$C$32,3,0)</x:f>
      </x:c>
      <x:c r="R4372" s="0">
        <x:f>IF(A4372="SPUS",0,IF(A4372="FWD",0,P4372/Q4372))</x:f>
      </x:c>
    </x:row>
    <x:row r="4373" spans="1:19" x14ac:dyDescent="0.3">
      <x:c r="A4373" s="0">
        <x:f>'Historical Trades'!A4373</x:f>
      </x:c>
      <x:c r="B4373" s="0">
        <x:f>'Historical Trades'!B4373</x:f>
      </x:c>
      <x:c r="C4373" s="23">
        <x:f>'Historical Trades'!C4373</x:f>
      </x:c>
      <x:c r="D4373" s="0">
        <x:f>'Historical Trades'!D4373</x:f>
      </x:c>
      <x:c r="E4373" s="23">
        <x:f>'Historical Trades'!E4373</x:f>
      </x:c>
      <x:c r="F4373" s="0">
        <x:f>'Historical Trades'!F4373</x:f>
      </x:c>
      <x:c r="G4373" s="0">
        <x:f>'Historical Trades'!G4373</x:f>
      </x:c>
      <x:c r="H4373" s="0">
        <x:f>'Historical Trades'!H4373</x:f>
      </x:c>
      <x:c r="I4373" s="0">
        <x:f>'Historical Trades'!I4373</x:f>
      </x:c>
      <x:c r="J4373" s="0">
        <x:f>'Historical Trades'!J4373</x:f>
      </x:c>
      <x:c r="K4373" s="0">
        <x:f>'Historical Trades'!K4373</x:f>
      </x:c>
      <x:c r="L4373" s="0">
        <x:f>'Historical Trades'!L4373</x:f>
      </x:c>
      <x:c r="M4373" s="0">
        <x:f>'Historical Trades'!M4373</x:f>
      </x:c>
      <x:c r="N4373" s="0">
        <x:f>CLEAN('Historical Trades'!O4373)</x:f>
      </x:c>
      <x:c r="P4373" s="14">
        <x:f>IF(G4373="sell",M4373,-M4373)</x:f>
      </x:c>
      <x:c r="Q4373" s="14">
        <x:f>VLOOKUP(N4373,'Currency Rates'!$A$3:$C$32,3,0)</x:f>
      </x:c>
      <x:c r="R4373" s="0">
        <x:f>IF(A4373="SPUS",0,IF(A4373="FWD",0,P4373/Q4373))</x:f>
      </x:c>
    </x:row>
    <x:row r="4374" spans="1:19" x14ac:dyDescent="0.3">
      <x:c r="A4374" s="0">
        <x:f>'Historical Trades'!A4374</x:f>
      </x:c>
      <x:c r="B4374" s="0">
        <x:f>'Historical Trades'!B4374</x:f>
      </x:c>
      <x:c r="C4374" s="23">
        <x:f>'Historical Trades'!C4374</x:f>
      </x:c>
      <x:c r="D4374" s="0">
        <x:f>'Historical Trades'!D4374</x:f>
      </x:c>
      <x:c r="E4374" s="23">
        <x:f>'Historical Trades'!E4374</x:f>
      </x:c>
      <x:c r="F4374" s="0">
        <x:f>'Historical Trades'!F4374</x:f>
      </x:c>
      <x:c r="G4374" s="0">
        <x:f>'Historical Trades'!G4374</x:f>
      </x:c>
      <x:c r="H4374" s="0">
        <x:f>'Historical Trades'!H4374</x:f>
      </x:c>
      <x:c r="I4374" s="0">
        <x:f>'Historical Trades'!I4374</x:f>
      </x:c>
      <x:c r="J4374" s="0">
        <x:f>'Historical Trades'!J4374</x:f>
      </x:c>
      <x:c r="K4374" s="0">
        <x:f>'Historical Trades'!K4374</x:f>
      </x:c>
      <x:c r="L4374" s="0">
        <x:f>'Historical Trades'!L4374</x:f>
      </x:c>
      <x:c r="M4374" s="0">
        <x:f>'Historical Trades'!M4374</x:f>
      </x:c>
      <x:c r="N4374" s="0">
        <x:f>CLEAN('Historical Trades'!O4374)</x:f>
      </x:c>
      <x:c r="P4374" s="14">
        <x:f>IF(G4374="sell",M4374,-M4374)</x:f>
      </x:c>
      <x:c r="Q4374" s="14">
        <x:f>VLOOKUP(N4374,'Currency Rates'!$A$3:$C$32,3,0)</x:f>
      </x:c>
      <x:c r="R4374" s="0">
        <x:f>IF(A4374="SPUS",0,IF(A4374="FWD",0,P4374/Q4374))</x:f>
      </x:c>
    </x:row>
    <x:row r="4375" spans="1:19" x14ac:dyDescent="0.3">
      <x:c r="A4375" s="0">
        <x:f>'Historical Trades'!A4375</x:f>
      </x:c>
      <x:c r="B4375" s="0">
        <x:f>'Historical Trades'!B4375</x:f>
      </x:c>
      <x:c r="C4375" s="23">
        <x:f>'Historical Trades'!C4375</x:f>
      </x:c>
      <x:c r="D4375" s="0">
        <x:f>'Historical Trades'!D4375</x:f>
      </x:c>
      <x:c r="E4375" s="23">
        <x:f>'Historical Trades'!E4375</x:f>
      </x:c>
      <x:c r="F4375" s="0">
        <x:f>'Historical Trades'!F4375</x:f>
      </x:c>
      <x:c r="G4375" s="0">
        <x:f>'Historical Trades'!G4375</x:f>
      </x:c>
      <x:c r="H4375" s="0">
        <x:f>'Historical Trades'!H4375</x:f>
      </x:c>
      <x:c r="I4375" s="0">
        <x:f>'Historical Trades'!I4375</x:f>
      </x:c>
      <x:c r="J4375" s="0">
        <x:f>'Historical Trades'!J4375</x:f>
      </x:c>
      <x:c r="K4375" s="0">
        <x:f>'Historical Trades'!K4375</x:f>
      </x:c>
      <x:c r="L4375" s="0">
        <x:f>'Historical Trades'!L4375</x:f>
      </x:c>
      <x:c r="M4375" s="0">
        <x:f>'Historical Trades'!M4375</x:f>
      </x:c>
      <x:c r="N4375" s="0">
        <x:f>CLEAN('Historical Trades'!O4375)</x:f>
      </x:c>
      <x:c r="P4375" s="14">
        <x:f>IF(G4375="sell",M4375,-M4375)</x:f>
      </x:c>
      <x:c r="Q4375" s="14">
        <x:f>VLOOKUP(N4375,'Currency Rates'!$A$3:$C$32,3,0)</x:f>
      </x:c>
      <x:c r="R4375" s="0">
        <x:f>IF(A4375="SPUS",0,IF(A4375="FWD",0,P4375/Q4375))</x:f>
      </x:c>
    </x:row>
    <x:row r="4376" spans="1:19" x14ac:dyDescent="0.3">
      <x:c r="A4376" s="0">
        <x:f>'Historical Trades'!A4376</x:f>
      </x:c>
      <x:c r="B4376" s="0">
        <x:f>'Historical Trades'!B4376</x:f>
      </x:c>
      <x:c r="C4376" s="23">
        <x:f>'Historical Trades'!C4376</x:f>
      </x:c>
      <x:c r="D4376" s="0">
        <x:f>'Historical Trades'!D4376</x:f>
      </x:c>
      <x:c r="E4376" s="23">
        <x:f>'Historical Trades'!E4376</x:f>
      </x:c>
      <x:c r="F4376" s="0">
        <x:f>'Historical Trades'!F4376</x:f>
      </x:c>
      <x:c r="G4376" s="0">
        <x:f>'Historical Trades'!G4376</x:f>
      </x:c>
      <x:c r="H4376" s="0">
        <x:f>'Historical Trades'!H4376</x:f>
      </x:c>
      <x:c r="I4376" s="0">
        <x:f>'Historical Trades'!I4376</x:f>
      </x:c>
      <x:c r="J4376" s="0">
        <x:f>'Historical Trades'!J4376</x:f>
      </x:c>
      <x:c r="K4376" s="0">
        <x:f>'Historical Trades'!K4376</x:f>
      </x:c>
      <x:c r="L4376" s="0">
        <x:f>'Historical Trades'!L4376</x:f>
      </x:c>
      <x:c r="M4376" s="0">
        <x:f>'Historical Trades'!M4376</x:f>
      </x:c>
      <x:c r="N4376" s="0">
        <x:f>CLEAN('Historical Trades'!O4376)</x:f>
      </x:c>
      <x:c r="P4376" s="14">
        <x:f>IF(G4376="sell",M4376,-M4376)</x:f>
      </x:c>
      <x:c r="Q4376" s="14">
        <x:f>VLOOKUP(N4376,'Currency Rates'!$A$3:$C$32,3,0)</x:f>
      </x:c>
      <x:c r="R4376" s="0">
        <x:f>IF(A4376="SPUS",0,IF(A4376="FWD",0,P4376/Q4376))</x:f>
      </x:c>
    </x:row>
    <x:row r="4377" spans="1:19" x14ac:dyDescent="0.3">
      <x:c r="A4377" s="0">
        <x:f>'Historical Trades'!A4377</x:f>
      </x:c>
      <x:c r="B4377" s="0">
        <x:f>'Historical Trades'!B4377</x:f>
      </x:c>
      <x:c r="C4377" s="23">
        <x:f>'Historical Trades'!C4377</x:f>
      </x:c>
      <x:c r="D4377" s="0">
        <x:f>'Historical Trades'!D4377</x:f>
      </x:c>
      <x:c r="E4377" s="23">
        <x:f>'Historical Trades'!E4377</x:f>
      </x:c>
      <x:c r="F4377" s="0">
        <x:f>'Historical Trades'!F4377</x:f>
      </x:c>
      <x:c r="G4377" s="0">
        <x:f>'Historical Trades'!G4377</x:f>
      </x:c>
      <x:c r="H4377" s="0">
        <x:f>'Historical Trades'!H4377</x:f>
      </x:c>
      <x:c r="I4377" s="0">
        <x:f>'Historical Trades'!I4377</x:f>
      </x:c>
      <x:c r="J4377" s="0">
        <x:f>'Historical Trades'!J4377</x:f>
      </x:c>
      <x:c r="K4377" s="0">
        <x:f>'Historical Trades'!K4377</x:f>
      </x:c>
      <x:c r="L4377" s="0">
        <x:f>'Historical Trades'!L4377</x:f>
      </x:c>
      <x:c r="M4377" s="0">
        <x:f>'Historical Trades'!M4377</x:f>
      </x:c>
      <x:c r="N4377" s="0">
        <x:f>CLEAN('Historical Trades'!O4377)</x:f>
      </x:c>
      <x:c r="P4377" s="14">
        <x:f>IF(G4377="sell",M4377,-M4377)</x:f>
      </x:c>
      <x:c r="Q4377" s="14">
        <x:f>VLOOKUP(N4377,'Currency Rates'!$A$3:$C$32,3,0)</x:f>
      </x:c>
      <x:c r="R4377" s="0">
        <x:f>IF(A4377="SPUS",0,IF(A4377="FWD",0,P4377/Q4377))</x:f>
      </x:c>
    </x:row>
    <x:row r="4378" spans="1:19" x14ac:dyDescent="0.3">
      <x:c r="A4378" s="0">
        <x:f>'Historical Trades'!A4378</x:f>
      </x:c>
      <x:c r="B4378" s="0">
        <x:f>'Historical Trades'!B4378</x:f>
      </x:c>
      <x:c r="C4378" s="23">
        <x:f>'Historical Trades'!C4378</x:f>
      </x:c>
      <x:c r="D4378" s="0">
        <x:f>'Historical Trades'!D4378</x:f>
      </x:c>
      <x:c r="E4378" s="23">
        <x:f>'Historical Trades'!E4378</x:f>
      </x:c>
      <x:c r="F4378" s="0">
        <x:f>'Historical Trades'!F4378</x:f>
      </x:c>
      <x:c r="G4378" s="0">
        <x:f>'Historical Trades'!G4378</x:f>
      </x:c>
      <x:c r="H4378" s="0">
        <x:f>'Historical Trades'!H4378</x:f>
      </x:c>
      <x:c r="I4378" s="0">
        <x:f>'Historical Trades'!I4378</x:f>
      </x:c>
      <x:c r="J4378" s="0">
        <x:f>'Historical Trades'!J4378</x:f>
      </x:c>
      <x:c r="K4378" s="0">
        <x:f>'Historical Trades'!K4378</x:f>
      </x:c>
      <x:c r="L4378" s="0">
        <x:f>'Historical Trades'!L4378</x:f>
      </x:c>
      <x:c r="M4378" s="0">
        <x:f>'Historical Trades'!M4378</x:f>
      </x:c>
      <x:c r="N4378" s="0">
        <x:f>CLEAN('Historical Trades'!O4378)</x:f>
      </x:c>
      <x:c r="P4378" s="14">
        <x:f>IF(G4378="sell",M4378,-M4378)</x:f>
      </x:c>
      <x:c r="Q4378" s="14">
        <x:f>VLOOKUP(N4378,'Currency Rates'!$A$3:$C$32,3,0)</x:f>
      </x:c>
      <x:c r="R4378" s="0">
        <x:f>IF(A4378="SPUS",0,IF(A4378="FWD",0,P4378/Q4378))</x:f>
      </x:c>
    </x:row>
    <x:row r="4379" spans="1:19" x14ac:dyDescent="0.3">
      <x:c r="A4379" s="0">
        <x:f>'Historical Trades'!A4379</x:f>
      </x:c>
      <x:c r="B4379" s="0">
        <x:f>'Historical Trades'!B4379</x:f>
      </x:c>
      <x:c r="C4379" s="23">
        <x:f>'Historical Trades'!C4379</x:f>
      </x:c>
      <x:c r="D4379" s="0">
        <x:f>'Historical Trades'!D4379</x:f>
      </x:c>
      <x:c r="E4379" s="23">
        <x:f>'Historical Trades'!E4379</x:f>
      </x:c>
      <x:c r="F4379" s="0">
        <x:f>'Historical Trades'!F4379</x:f>
      </x:c>
      <x:c r="G4379" s="0">
        <x:f>'Historical Trades'!G4379</x:f>
      </x:c>
      <x:c r="H4379" s="0">
        <x:f>'Historical Trades'!H4379</x:f>
      </x:c>
      <x:c r="I4379" s="0">
        <x:f>'Historical Trades'!I4379</x:f>
      </x:c>
      <x:c r="J4379" s="0">
        <x:f>'Historical Trades'!J4379</x:f>
      </x:c>
      <x:c r="K4379" s="0">
        <x:f>'Historical Trades'!K4379</x:f>
      </x:c>
      <x:c r="L4379" s="0">
        <x:f>'Historical Trades'!L4379</x:f>
      </x:c>
      <x:c r="M4379" s="0">
        <x:f>'Historical Trades'!M4379</x:f>
      </x:c>
      <x:c r="N4379" s="0">
        <x:f>CLEAN('Historical Trades'!O4379)</x:f>
      </x:c>
      <x:c r="P4379" s="14">
        <x:f>IF(G4379="sell",M4379,-M4379)</x:f>
      </x:c>
      <x:c r="Q4379" s="14">
        <x:f>VLOOKUP(N4379,'Currency Rates'!$A$3:$C$32,3,0)</x:f>
      </x:c>
      <x:c r="R4379" s="0">
        <x:f>IF(A4379="SPUS",0,IF(A4379="FWD",0,P4379/Q4379))</x:f>
      </x:c>
    </x:row>
    <x:row r="4380" spans="1:19" x14ac:dyDescent="0.3">
      <x:c r="A4380" s="0">
        <x:f>'Historical Trades'!A4380</x:f>
      </x:c>
      <x:c r="B4380" s="0">
        <x:f>'Historical Trades'!B4380</x:f>
      </x:c>
      <x:c r="C4380" s="23">
        <x:f>'Historical Trades'!C4380</x:f>
      </x:c>
      <x:c r="D4380" s="0">
        <x:f>'Historical Trades'!D4380</x:f>
      </x:c>
      <x:c r="E4380" s="23">
        <x:f>'Historical Trades'!E4380</x:f>
      </x:c>
      <x:c r="F4380" s="0">
        <x:f>'Historical Trades'!F4380</x:f>
      </x:c>
      <x:c r="G4380" s="0">
        <x:f>'Historical Trades'!G4380</x:f>
      </x:c>
      <x:c r="H4380" s="0">
        <x:f>'Historical Trades'!H4380</x:f>
      </x:c>
      <x:c r="I4380" s="0">
        <x:f>'Historical Trades'!I4380</x:f>
      </x:c>
      <x:c r="J4380" s="0">
        <x:f>'Historical Trades'!J4380</x:f>
      </x:c>
      <x:c r="K4380" s="0">
        <x:f>'Historical Trades'!K4380</x:f>
      </x:c>
      <x:c r="L4380" s="0">
        <x:f>'Historical Trades'!L4380</x:f>
      </x:c>
      <x:c r="M4380" s="0">
        <x:f>'Historical Trades'!M4380</x:f>
      </x:c>
      <x:c r="N4380" s="0">
        <x:f>CLEAN('Historical Trades'!O4380)</x:f>
      </x:c>
      <x:c r="P4380" s="14">
        <x:f>IF(G4380="sell",M4380,-M4380)</x:f>
      </x:c>
      <x:c r="Q4380" s="14">
        <x:f>VLOOKUP(N4380,'Currency Rates'!$A$3:$C$32,3,0)</x:f>
      </x:c>
      <x:c r="R4380" s="0">
        <x:f>IF(A4380="SPUS",0,IF(A4380="FWD",0,P4380/Q4380))</x:f>
      </x:c>
    </x:row>
    <x:row r="4381" spans="1:19" x14ac:dyDescent="0.3">
      <x:c r="A4381" s="0">
        <x:f>'Historical Trades'!A4381</x:f>
      </x:c>
      <x:c r="B4381" s="0">
        <x:f>'Historical Trades'!B4381</x:f>
      </x:c>
      <x:c r="C4381" s="23">
        <x:f>'Historical Trades'!C4381</x:f>
      </x:c>
      <x:c r="D4381" s="0">
        <x:f>'Historical Trades'!D4381</x:f>
      </x:c>
      <x:c r="E4381" s="23">
        <x:f>'Historical Trades'!E4381</x:f>
      </x:c>
      <x:c r="F4381" s="0">
        <x:f>'Historical Trades'!F4381</x:f>
      </x:c>
      <x:c r="G4381" s="0">
        <x:f>'Historical Trades'!G4381</x:f>
      </x:c>
      <x:c r="H4381" s="0">
        <x:f>'Historical Trades'!H4381</x:f>
      </x:c>
      <x:c r="I4381" s="0">
        <x:f>'Historical Trades'!I4381</x:f>
      </x:c>
      <x:c r="J4381" s="0">
        <x:f>'Historical Trades'!J4381</x:f>
      </x:c>
      <x:c r="K4381" s="0">
        <x:f>'Historical Trades'!K4381</x:f>
      </x:c>
      <x:c r="L4381" s="0">
        <x:f>'Historical Trades'!L4381</x:f>
      </x:c>
      <x:c r="M4381" s="0">
        <x:f>'Historical Trades'!M4381</x:f>
      </x:c>
      <x:c r="N4381" s="0">
        <x:f>CLEAN('Historical Trades'!O4381)</x:f>
      </x:c>
      <x:c r="P4381" s="14">
        <x:f>IF(G4381="sell",M4381,-M4381)</x:f>
      </x:c>
      <x:c r="Q4381" s="14">
        <x:f>VLOOKUP(N4381,'Currency Rates'!$A$3:$C$32,3,0)</x:f>
      </x:c>
      <x:c r="R4381" s="0">
        <x:f>IF(A4381="SPUS",0,IF(A4381="FWD",0,P4381/Q4381))</x:f>
      </x:c>
    </x:row>
    <x:row r="4382" spans="1:19" x14ac:dyDescent="0.3">
      <x:c r="A4382" s="0">
        <x:f>'Historical Trades'!A4382</x:f>
      </x:c>
      <x:c r="B4382" s="0">
        <x:f>'Historical Trades'!B4382</x:f>
      </x:c>
      <x:c r="C4382" s="23">
        <x:f>'Historical Trades'!C4382</x:f>
      </x:c>
      <x:c r="D4382" s="0">
        <x:f>'Historical Trades'!D4382</x:f>
      </x:c>
      <x:c r="E4382" s="23">
        <x:f>'Historical Trades'!E4382</x:f>
      </x:c>
      <x:c r="F4382" s="0">
        <x:f>'Historical Trades'!F4382</x:f>
      </x:c>
      <x:c r="G4382" s="0">
        <x:f>'Historical Trades'!G4382</x:f>
      </x:c>
      <x:c r="H4382" s="0">
        <x:f>'Historical Trades'!H4382</x:f>
      </x:c>
      <x:c r="I4382" s="0">
        <x:f>'Historical Trades'!I4382</x:f>
      </x:c>
      <x:c r="J4382" s="0">
        <x:f>'Historical Trades'!J4382</x:f>
      </x:c>
      <x:c r="K4382" s="0">
        <x:f>'Historical Trades'!K4382</x:f>
      </x:c>
      <x:c r="L4382" s="0">
        <x:f>'Historical Trades'!L4382</x:f>
      </x:c>
      <x:c r="M4382" s="0">
        <x:f>'Historical Trades'!M4382</x:f>
      </x:c>
      <x:c r="N4382" s="0">
        <x:f>CLEAN('Historical Trades'!O4382)</x:f>
      </x:c>
      <x:c r="P4382" s="14">
        <x:f>IF(G4382="sell",M4382,-M4382)</x:f>
      </x:c>
      <x:c r="Q4382" s="14">
        <x:f>VLOOKUP(N4382,'Currency Rates'!$A$3:$C$32,3,0)</x:f>
      </x:c>
      <x:c r="R4382" s="0">
        <x:f>IF(A4382="SPUS",0,IF(A4382="FWD",0,P4382/Q4382))</x:f>
      </x:c>
    </x:row>
    <x:row r="4383" spans="1:19" x14ac:dyDescent="0.3">
      <x:c r="A4383" s="0">
        <x:f>'Historical Trades'!A4383</x:f>
      </x:c>
      <x:c r="B4383" s="0">
        <x:f>'Historical Trades'!B4383</x:f>
      </x:c>
      <x:c r="C4383" s="23">
        <x:f>'Historical Trades'!C4383</x:f>
      </x:c>
      <x:c r="D4383" s="0">
        <x:f>'Historical Trades'!D4383</x:f>
      </x:c>
      <x:c r="E4383" s="23">
        <x:f>'Historical Trades'!E4383</x:f>
      </x:c>
      <x:c r="F4383" s="0">
        <x:f>'Historical Trades'!F4383</x:f>
      </x:c>
      <x:c r="G4383" s="0">
        <x:f>'Historical Trades'!G4383</x:f>
      </x:c>
      <x:c r="H4383" s="0">
        <x:f>'Historical Trades'!H4383</x:f>
      </x:c>
      <x:c r="I4383" s="0">
        <x:f>'Historical Trades'!I4383</x:f>
      </x:c>
      <x:c r="J4383" s="0">
        <x:f>'Historical Trades'!J4383</x:f>
      </x:c>
      <x:c r="K4383" s="0">
        <x:f>'Historical Trades'!K4383</x:f>
      </x:c>
      <x:c r="L4383" s="0">
        <x:f>'Historical Trades'!L4383</x:f>
      </x:c>
      <x:c r="M4383" s="0">
        <x:f>'Historical Trades'!M4383</x:f>
      </x:c>
      <x:c r="N4383" s="0">
        <x:f>CLEAN('Historical Trades'!O4383)</x:f>
      </x:c>
      <x:c r="P4383" s="14">
        <x:f>IF(G4383="sell",M4383,-M4383)</x:f>
      </x:c>
      <x:c r="Q4383" s="14">
        <x:f>VLOOKUP(N4383,'Currency Rates'!$A$3:$C$32,3,0)</x:f>
      </x:c>
      <x:c r="R4383" s="0">
        <x:f>IF(A4383="SPUS",0,IF(A4383="FWD",0,P4383/Q4383))</x:f>
      </x:c>
    </x:row>
    <x:row r="4384" spans="1:19" x14ac:dyDescent="0.3">
      <x:c r="A4384" s="0">
        <x:f>'Historical Trades'!A4384</x:f>
      </x:c>
      <x:c r="B4384" s="0">
        <x:f>'Historical Trades'!B4384</x:f>
      </x:c>
      <x:c r="C4384" s="23">
        <x:f>'Historical Trades'!C4384</x:f>
      </x:c>
      <x:c r="D4384" s="0">
        <x:f>'Historical Trades'!D4384</x:f>
      </x:c>
      <x:c r="E4384" s="23">
        <x:f>'Historical Trades'!E4384</x:f>
      </x:c>
      <x:c r="F4384" s="0">
        <x:f>'Historical Trades'!F4384</x:f>
      </x:c>
      <x:c r="G4384" s="0">
        <x:f>'Historical Trades'!G4384</x:f>
      </x:c>
      <x:c r="H4384" s="0">
        <x:f>'Historical Trades'!H4384</x:f>
      </x:c>
      <x:c r="I4384" s="0">
        <x:f>'Historical Trades'!I4384</x:f>
      </x:c>
      <x:c r="J4384" s="0">
        <x:f>'Historical Trades'!J4384</x:f>
      </x:c>
      <x:c r="K4384" s="0">
        <x:f>'Historical Trades'!K4384</x:f>
      </x:c>
      <x:c r="L4384" s="0">
        <x:f>'Historical Trades'!L4384</x:f>
      </x:c>
      <x:c r="M4384" s="0">
        <x:f>'Historical Trades'!M4384</x:f>
      </x:c>
      <x:c r="N4384" s="0">
        <x:f>CLEAN('Historical Trades'!O4384)</x:f>
      </x:c>
      <x:c r="P4384" s="14">
        <x:f>IF(G4384="sell",M4384,-M4384)</x:f>
      </x:c>
      <x:c r="Q4384" s="14">
        <x:f>VLOOKUP(N4384,'Currency Rates'!$A$3:$C$32,3,0)</x:f>
      </x:c>
      <x:c r="R4384" s="0">
        <x:f>IF(A4384="SPUS",0,IF(A4384="FWD",0,P4384/Q4384))</x:f>
      </x:c>
    </x:row>
    <x:row r="4385" spans="1:19" x14ac:dyDescent="0.3">
      <x:c r="A4385" s="0">
        <x:f>'Historical Trades'!A4385</x:f>
      </x:c>
      <x:c r="B4385" s="0">
        <x:f>'Historical Trades'!B4385</x:f>
      </x:c>
      <x:c r="C4385" s="23">
        <x:f>'Historical Trades'!C4385</x:f>
      </x:c>
      <x:c r="D4385" s="0">
        <x:f>'Historical Trades'!D4385</x:f>
      </x:c>
      <x:c r="E4385" s="23">
        <x:f>'Historical Trades'!E4385</x:f>
      </x:c>
      <x:c r="F4385" s="0">
        <x:f>'Historical Trades'!F4385</x:f>
      </x:c>
      <x:c r="G4385" s="0">
        <x:f>'Historical Trades'!G4385</x:f>
      </x:c>
      <x:c r="H4385" s="0">
        <x:f>'Historical Trades'!H4385</x:f>
      </x:c>
      <x:c r="I4385" s="0">
        <x:f>'Historical Trades'!I4385</x:f>
      </x:c>
      <x:c r="J4385" s="0">
        <x:f>'Historical Trades'!J4385</x:f>
      </x:c>
      <x:c r="K4385" s="0">
        <x:f>'Historical Trades'!K4385</x:f>
      </x:c>
      <x:c r="L4385" s="0">
        <x:f>'Historical Trades'!L4385</x:f>
      </x:c>
      <x:c r="M4385" s="0">
        <x:f>'Historical Trades'!M4385</x:f>
      </x:c>
      <x:c r="N4385" s="0">
        <x:f>CLEAN('Historical Trades'!O4385)</x:f>
      </x:c>
      <x:c r="P4385" s="14">
        <x:f>IF(G4385="sell",M4385,-M4385)</x:f>
      </x:c>
      <x:c r="Q4385" s="14">
        <x:f>VLOOKUP(N4385,'Currency Rates'!$A$3:$C$32,3,0)</x:f>
      </x:c>
      <x:c r="R4385" s="0">
        <x:f>IF(A4385="SPUS",0,IF(A4385="FWD",0,P4385/Q4385))</x:f>
      </x:c>
    </x:row>
    <x:row r="4386" spans="1:19" x14ac:dyDescent="0.3">
      <x:c r="A4386" s="0">
        <x:f>'Historical Trades'!A4386</x:f>
      </x:c>
      <x:c r="B4386" s="0">
        <x:f>'Historical Trades'!B4386</x:f>
      </x:c>
      <x:c r="C4386" s="23">
        <x:f>'Historical Trades'!C4386</x:f>
      </x:c>
      <x:c r="D4386" s="0">
        <x:f>'Historical Trades'!D4386</x:f>
      </x:c>
      <x:c r="E4386" s="23">
        <x:f>'Historical Trades'!E4386</x:f>
      </x:c>
      <x:c r="F4386" s="0">
        <x:f>'Historical Trades'!F4386</x:f>
      </x:c>
      <x:c r="G4386" s="0">
        <x:f>'Historical Trades'!G4386</x:f>
      </x:c>
      <x:c r="H4386" s="0">
        <x:f>'Historical Trades'!H4386</x:f>
      </x:c>
      <x:c r="I4386" s="0">
        <x:f>'Historical Trades'!I4386</x:f>
      </x:c>
      <x:c r="J4386" s="0">
        <x:f>'Historical Trades'!J4386</x:f>
      </x:c>
      <x:c r="K4386" s="0">
        <x:f>'Historical Trades'!K4386</x:f>
      </x:c>
      <x:c r="L4386" s="0">
        <x:f>'Historical Trades'!L4386</x:f>
      </x:c>
      <x:c r="M4386" s="0">
        <x:f>'Historical Trades'!M4386</x:f>
      </x:c>
      <x:c r="N4386" s="0">
        <x:f>CLEAN('Historical Trades'!O4386)</x:f>
      </x:c>
      <x:c r="P4386" s="14">
        <x:f>IF(G4386="sell",M4386,-M4386)</x:f>
      </x:c>
      <x:c r="Q4386" s="14">
        <x:f>VLOOKUP(N4386,'Currency Rates'!$A$3:$C$32,3,0)</x:f>
      </x:c>
      <x:c r="R4386" s="0">
        <x:f>IF(A4386="SPUS",0,IF(A4386="FWD",0,P4386/Q4386))</x:f>
      </x:c>
    </x:row>
    <x:row r="4387" spans="1:19" x14ac:dyDescent="0.3">
      <x:c r="A4387" s="0">
        <x:f>'Historical Trades'!A4387</x:f>
      </x:c>
      <x:c r="B4387" s="0">
        <x:f>'Historical Trades'!B4387</x:f>
      </x:c>
      <x:c r="C4387" s="23">
        <x:f>'Historical Trades'!C4387</x:f>
      </x:c>
      <x:c r="D4387" s="0">
        <x:f>'Historical Trades'!D4387</x:f>
      </x:c>
      <x:c r="E4387" s="23">
        <x:f>'Historical Trades'!E4387</x:f>
      </x:c>
      <x:c r="F4387" s="0">
        <x:f>'Historical Trades'!F4387</x:f>
      </x:c>
      <x:c r="G4387" s="0">
        <x:f>'Historical Trades'!G4387</x:f>
      </x:c>
      <x:c r="H4387" s="0">
        <x:f>'Historical Trades'!H4387</x:f>
      </x:c>
      <x:c r="I4387" s="0">
        <x:f>'Historical Trades'!I4387</x:f>
      </x:c>
      <x:c r="J4387" s="0">
        <x:f>'Historical Trades'!J4387</x:f>
      </x:c>
      <x:c r="K4387" s="0">
        <x:f>'Historical Trades'!K4387</x:f>
      </x:c>
      <x:c r="L4387" s="0">
        <x:f>'Historical Trades'!L4387</x:f>
      </x:c>
      <x:c r="M4387" s="0">
        <x:f>'Historical Trades'!M4387</x:f>
      </x:c>
      <x:c r="N4387" s="0">
        <x:f>CLEAN('Historical Trades'!O4387)</x:f>
      </x:c>
      <x:c r="P4387" s="14">
        <x:f>IF(G4387="sell",M4387,-M4387)</x:f>
      </x:c>
      <x:c r="Q4387" s="14">
        <x:f>VLOOKUP(N4387,'Currency Rates'!$A$3:$C$32,3,0)</x:f>
      </x:c>
      <x:c r="R4387" s="0">
        <x:f>IF(A4387="SPUS",0,IF(A4387="FWD",0,P4387/Q4387))</x:f>
      </x:c>
    </x:row>
    <x:row r="4388" spans="1:19" x14ac:dyDescent="0.3">
      <x:c r="A4388" s="0">
        <x:f>'Historical Trades'!A4388</x:f>
      </x:c>
      <x:c r="B4388" s="0">
        <x:f>'Historical Trades'!B4388</x:f>
      </x:c>
      <x:c r="C4388" s="23">
        <x:f>'Historical Trades'!C4388</x:f>
      </x:c>
      <x:c r="D4388" s="0">
        <x:f>'Historical Trades'!D4388</x:f>
      </x:c>
      <x:c r="E4388" s="23">
        <x:f>'Historical Trades'!E4388</x:f>
      </x:c>
      <x:c r="F4388" s="0">
        <x:f>'Historical Trades'!F4388</x:f>
      </x:c>
      <x:c r="G4388" s="0">
        <x:f>'Historical Trades'!G4388</x:f>
      </x:c>
      <x:c r="H4388" s="0">
        <x:f>'Historical Trades'!H4388</x:f>
      </x:c>
      <x:c r="I4388" s="0">
        <x:f>'Historical Trades'!I4388</x:f>
      </x:c>
      <x:c r="J4388" s="0">
        <x:f>'Historical Trades'!J4388</x:f>
      </x:c>
      <x:c r="K4388" s="0">
        <x:f>'Historical Trades'!K4388</x:f>
      </x:c>
      <x:c r="L4388" s="0">
        <x:f>'Historical Trades'!L4388</x:f>
      </x:c>
      <x:c r="M4388" s="0">
        <x:f>'Historical Trades'!M4388</x:f>
      </x:c>
      <x:c r="N4388" s="0">
        <x:f>CLEAN('Historical Trades'!O4388)</x:f>
      </x:c>
      <x:c r="P4388" s="14">
        <x:f>IF(G4388="sell",M4388,-M4388)</x:f>
      </x:c>
      <x:c r="Q4388" s="14">
        <x:f>VLOOKUP(N4388,'Currency Rates'!$A$3:$C$32,3,0)</x:f>
      </x:c>
      <x:c r="R4388" s="0">
        <x:f>IF(A4388="SPUS",0,IF(A4388="FWD",0,P4388/Q4388))</x:f>
      </x:c>
    </x:row>
    <x:row r="4389" spans="1:19" x14ac:dyDescent="0.3">
      <x:c r="A4389" s="0">
        <x:f>'Historical Trades'!A4389</x:f>
      </x:c>
      <x:c r="B4389" s="0">
        <x:f>'Historical Trades'!B4389</x:f>
      </x:c>
      <x:c r="C4389" s="23">
        <x:f>'Historical Trades'!C4389</x:f>
      </x:c>
      <x:c r="D4389" s="0">
        <x:f>'Historical Trades'!D4389</x:f>
      </x:c>
      <x:c r="E4389" s="23">
        <x:f>'Historical Trades'!E4389</x:f>
      </x:c>
      <x:c r="F4389" s="0">
        <x:f>'Historical Trades'!F4389</x:f>
      </x:c>
      <x:c r="G4389" s="0">
        <x:f>'Historical Trades'!G4389</x:f>
      </x:c>
      <x:c r="H4389" s="0">
        <x:f>'Historical Trades'!H4389</x:f>
      </x:c>
      <x:c r="I4389" s="0">
        <x:f>'Historical Trades'!I4389</x:f>
      </x:c>
      <x:c r="J4389" s="0">
        <x:f>'Historical Trades'!J4389</x:f>
      </x:c>
      <x:c r="K4389" s="0">
        <x:f>'Historical Trades'!K4389</x:f>
      </x:c>
      <x:c r="L4389" s="0">
        <x:f>'Historical Trades'!L4389</x:f>
      </x:c>
      <x:c r="M4389" s="0">
        <x:f>'Historical Trades'!M4389</x:f>
      </x:c>
      <x:c r="N4389" s="0">
        <x:f>CLEAN('Historical Trades'!O4389)</x:f>
      </x:c>
      <x:c r="P4389" s="14">
        <x:f>IF(G4389="sell",M4389,-M4389)</x:f>
      </x:c>
      <x:c r="Q4389" s="14">
        <x:f>VLOOKUP(N4389,'Currency Rates'!$A$3:$C$32,3,0)</x:f>
      </x:c>
      <x:c r="R4389" s="0">
        <x:f>IF(A4389="SPUS",0,IF(A4389="FWD",0,P4389/Q4389))</x:f>
      </x:c>
    </x:row>
    <x:row r="4390" spans="1:19" x14ac:dyDescent="0.3">
      <x:c r="A4390" s="0">
        <x:f>'Historical Trades'!A4390</x:f>
      </x:c>
      <x:c r="B4390" s="0">
        <x:f>'Historical Trades'!B4390</x:f>
      </x:c>
      <x:c r="C4390" s="23">
        <x:f>'Historical Trades'!C4390</x:f>
      </x:c>
      <x:c r="D4390" s="0">
        <x:f>'Historical Trades'!D4390</x:f>
      </x:c>
      <x:c r="E4390" s="23">
        <x:f>'Historical Trades'!E4390</x:f>
      </x:c>
      <x:c r="F4390" s="0">
        <x:f>'Historical Trades'!F4390</x:f>
      </x:c>
      <x:c r="G4390" s="0">
        <x:f>'Historical Trades'!G4390</x:f>
      </x:c>
      <x:c r="H4390" s="0">
        <x:f>'Historical Trades'!H4390</x:f>
      </x:c>
      <x:c r="I4390" s="0">
        <x:f>'Historical Trades'!I4390</x:f>
      </x:c>
      <x:c r="J4390" s="0">
        <x:f>'Historical Trades'!J4390</x:f>
      </x:c>
      <x:c r="K4390" s="0">
        <x:f>'Historical Trades'!K4390</x:f>
      </x:c>
      <x:c r="L4390" s="0">
        <x:f>'Historical Trades'!L4390</x:f>
      </x:c>
      <x:c r="M4390" s="0">
        <x:f>'Historical Trades'!M4390</x:f>
      </x:c>
      <x:c r="N4390" s="0">
        <x:f>CLEAN('Historical Trades'!O4390)</x:f>
      </x:c>
      <x:c r="P4390" s="14">
        <x:f>IF(G4390="sell",M4390,-M4390)</x:f>
      </x:c>
      <x:c r="Q4390" s="14">
        <x:f>VLOOKUP(N4390,'Currency Rates'!$A$3:$C$32,3,0)</x:f>
      </x:c>
      <x:c r="R4390" s="0">
        <x:f>IF(A4390="SPUS",0,IF(A4390="FWD",0,P4390/Q4390))</x:f>
      </x:c>
    </x:row>
    <x:row r="4391" spans="1:19" x14ac:dyDescent="0.3">
      <x:c r="A4391" s="0">
        <x:f>'Historical Trades'!A4391</x:f>
      </x:c>
      <x:c r="B4391" s="0">
        <x:f>'Historical Trades'!B4391</x:f>
      </x:c>
      <x:c r="C4391" s="23">
        <x:f>'Historical Trades'!C4391</x:f>
      </x:c>
      <x:c r="D4391" s="0">
        <x:f>'Historical Trades'!D4391</x:f>
      </x:c>
      <x:c r="E4391" s="23">
        <x:f>'Historical Trades'!E4391</x:f>
      </x:c>
      <x:c r="F4391" s="0">
        <x:f>'Historical Trades'!F4391</x:f>
      </x:c>
      <x:c r="G4391" s="0">
        <x:f>'Historical Trades'!G4391</x:f>
      </x:c>
      <x:c r="H4391" s="0">
        <x:f>'Historical Trades'!H4391</x:f>
      </x:c>
      <x:c r="I4391" s="0">
        <x:f>'Historical Trades'!I4391</x:f>
      </x:c>
      <x:c r="J4391" s="0">
        <x:f>'Historical Trades'!J4391</x:f>
      </x:c>
      <x:c r="K4391" s="0">
        <x:f>'Historical Trades'!K4391</x:f>
      </x:c>
      <x:c r="L4391" s="0">
        <x:f>'Historical Trades'!L4391</x:f>
      </x:c>
      <x:c r="M4391" s="0">
        <x:f>'Historical Trades'!M4391</x:f>
      </x:c>
      <x:c r="N4391" s="0">
        <x:f>CLEAN('Historical Trades'!O4391)</x:f>
      </x:c>
      <x:c r="P4391" s="14">
        <x:f>IF(G4391="sell",M4391,-M4391)</x:f>
      </x:c>
      <x:c r="Q4391" s="14">
        <x:f>VLOOKUP(N4391,'Currency Rates'!$A$3:$C$32,3,0)</x:f>
      </x:c>
      <x:c r="R4391" s="0">
        <x:f>IF(A4391="SPUS",0,IF(A4391="FWD",0,P4391/Q4391))</x:f>
      </x:c>
    </x:row>
    <x:row r="4392" spans="1:19" x14ac:dyDescent="0.3">
      <x:c r="A4392" s="0">
        <x:f>'Historical Trades'!A4392</x:f>
      </x:c>
      <x:c r="B4392" s="0">
        <x:f>'Historical Trades'!B4392</x:f>
      </x:c>
      <x:c r="C4392" s="23">
        <x:f>'Historical Trades'!C4392</x:f>
      </x:c>
      <x:c r="D4392" s="0">
        <x:f>'Historical Trades'!D4392</x:f>
      </x:c>
      <x:c r="E4392" s="23">
        <x:f>'Historical Trades'!E4392</x:f>
      </x:c>
      <x:c r="F4392" s="0">
        <x:f>'Historical Trades'!F4392</x:f>
      </x:c>
      <x:c r="G4392" s="0">
        <x:f>'Historical Trades'!G4392</x:f>
      </x:c>
      <x:c r="H4392" s="0">
        <x:f>'Historical Trades'!H4392</x:f>
      </x:c>
      <x:c r="I4392" s="0">
        <x:f>'Historical Trades'!I4392</x:f>
      </x:c>
      <x:c r="J4392" s="0">
        <x:f>'Historical Trades'!J4392</x:f>
      </x:c>
      <x:c r="K4392" s="0">
        <x:f>'Historical Trades'!K4392</x:f>
      </x:c>
      <x:c r="L4392" s="0">
        <x:f>'Historical Trades'!L4392</x:f>
      </x:c>
      <x:c r="M4392" s="0">
        <x:f>'Historical Trades'!M4392</x:f>
      </x:c>
      <x:c r="N4392" s="0">
        <x:f>CLEAN('Historical Trades'!O4392)</x:f>
      </x:c>
      <x:c r="P4392" s="14">
        <x:f>IF(G4392="sell",M4392,-M4392)</x:f>
      </x:c>
      <x:c r="Q4392" s="14">
        <x:f>VLOOKUP(N4392,'Currency Rates'!$A$3:$C$32,3,0)</x:f>
      </x:c>
      <x:c r="R4392" s="0">
        <x:f>IF(A4392="SPUS",0,IF(A4392="FWD",0,P4392/Q4392))</x:f>
      </x:c>
    </x:row>
    <x:row r="4393" spans="1:19" x14ac:dyDescent="0.3">
      <x:c r="A4393" s="0">
        <x:f>'Historical Trades'!A4393</x:f>
      </x:c>
      <x:c r="B4393" s="0">
        <x:f>'Historical Trades'!B4393</x:f>
      </x:c>
      <x:c r="C4393" s="23">
        <x:f>'Historical Trades'!C4393</x:f>
      </x:c>
      <x:c r="D4393" s="0">
        <x:f>'Historical Trades'!D4393</x:f>
      </x:c>
      <x:c r="E4393" s="23">
        <x:f>'Historical Trades'!E4393</x:f>
      </x:c>
      <x:c r="F4393" s="0">
        <x:f>'Historical Trades'!F4393</x:f>
      </x:c>
      <x:c r="G4393" s="0">
        <x:f>'Historical Trades'!G4393</x:f>
      </x:c>
      <x:c r="H4393" s="0">
        <x:f>'Historical Trades'!H4393</x:f>
      </x:c>
      <x:c r="I4393" s="0">
        <x:f>'Historical Trades'!I4393</x:f>
      </x:c>
      <x:c r="J4393" s="0">
        <x:f>'Historical Trades'!J4393</x:f>
      </x:c>
      <x:c r="K4393" s="0">
        <x:f>'Historical Trades'!K4393</x:f>
      </x:c>
      <x:c r="L4393" s="0">
        <x:f>'Historical Trades'!L4393</x:f>
      </x:c>
      <x:c r="M4393" s="0">
        <x:f>'Historical Trades'!M4393</x:f>
      </x:c>
      <x:c r="N4393" s="0">
        <x:f>CLEAN('Historical Trades'!O4393)</x:f>
      </x:c>
      <x:c r="P4393" s="14">
        <x:f>IF(G4393="sell",M4393,-M4393)</x:f>
      </x:c>
      <x:c r="Q4393" s="14">
        <x:f>VLOOKUP(N4393,'Currency Rates'!$A$3:$C$32,3,0)</x:f>
      </x:c>
      <x:c r="R4393" s="0">
        <x:f>IF(A4393="SPUS",0,IF(A4393="FWD",0,P4393/Q4393))</x:f>
      </x:c>
    </x:row>
    <x:row r="4394" spans="1:19" x14ac:dyDescent="0.3">
      <x:c r="A4394" s="0">
        <x:f>'Historical Trades'!A4394</x:f>
      </x:c>
      <x:c r="B4394" s="0">
        <x:f>'Historical Trades'!B4394</x:f>
      </x:c>
      <x:c r="C4394" s="23">
        <x:f>'Historical Trades'!C4394</x:f>
      </x:c>
      <x:c r="D4394" s="0">
        <x:f>'Historical Trades'!D4394</x:f>
      </x:c>
      <x:c r="E4394" s="23">
        <x:f>'Historical Trades'!E4394</x:f>
      </x:c>
      <x:c r="F4394" s="0">
        <x:f>'Historical Trades'!F4394</x:f>
      </x:c>
      <x:c r="G4394" s="0">
        <x:f>'Historical Trades'!G4394</x:f>
      </x:c>
      <x:c r="H4394" s="0">
        <x:f>'Historical Trades'!H4394</x:f>
      </x:c>
      <x:c r="I4394" s="0">
        <x:f>'Historical Trades'!I4394</x:f>
      </x:c>
      <x:c r="J4394" s="0">
        <x:f>'Historical Trades'!J4394</x:f>
      </x:c>
      <x:c r="K4394" s="0">
        <x:f>'Historical Trades'!K4394</x:f>
      </x:c>
      <x:c r="L4394" s="0">
        <x:f>'Historical Trades'!L4394</x:f>
      </x:c>
      <x:c r="M4394" s="0">
        <x:f>'Historical Trades'!M4394</x:f>
      </x:c>
      <x:c r="N4394" s="0">
        <x:f>CLEAN('Historical Trades'!O4394)</x:f>
      </x:c>
      <x:c r="P4394" s="14">
        <x:f>IF(G4394="sell",M4394,-M4394)</x:f>
      </x:c>
      <x:c r="Q4394" s="14">
        <x:f>VLOOKUP(N4394,'Currency Rates'!$A$3:$C$32,3,0)</x:f>
      </x:c>
      <x:c r="R4394" s="0">
        <x:f>IF(A4394="SPUS",0,IF(A4394="FWD",0,P4394/Q4394))</x:f>
      </x:c>
    </x:row>
    <x:row r="4395" spans="1:19" x14ac:dyDescent="0.3">
      <x:c r="A4395" s="0">
        <x:f>'Historical Trades'!A4395</x:f>
      </x:c>
      <x:c r="B4395" s="0">
        <x:f>'Historical Trades'!B4395</x:f>
      </x:c>
      <x:c r="C4395" s="23">
        <x:f>'Historical Trades'!C4395</x:f>
      </x:c>
      <x:c r="D4395" s="0">
        <x:f>'Historical Trades'!D4395</x:f>
      </x:c>
      <x:c r="E4395" s="23">
        <x:f>'Historical Trades'!E4395</x:f>
      </x:c>
      <x:c r="F4395" s="0">
        <x:f>'Historical Trades'!F4395</x:f>
      </x:c>
      <x:c r="G4395" s="0">
        <x:f>'Historical Trades'!G4395</x:f>
      </x:c>
      <x:c r="H4395" s="0">
        <x:f>'Historical Trades'!H4395</x:f>
      </x:c>
      <x:c r="I4395" s="0">
        <x:f>'Historical Trades'!I4395</x:f>
      </x:c>
      <x:c r="J4395" s="0">
        <x:f>'Historical Trades'!J4395</x:f>
      </x:c>
      <x:c r="K4395" s="0">
        <x:f>'Historical Trades'!K4395</x:f>
      </x:c>
      <x:c r="L4395" s="0">
        <x:f>'Historical Trades'!L4395</x:f>
      </x:c>
      <x:c r="M4395" s="0">
        <x:f>'Historical Trades'!M4395</x:f>
      </x:c>
      <x:c r="N4395" s="0">
        <x:f>CLEAN('Historical Trades'!O4395)</x:f>
      </x:c>
      <x:c r="P4395" s="14">
        <x:f>IF(G4395="sell",M4395,-M4395)</x:f>
      </x:c>
      <x:c r="Q4395" s="14">
        <x:f>VLOOKUP(N4395,'Currency Rates'!$A$3:$C$32,3,0)</x:f>
      </x:c>
      <x:c r="R4395" s="0">
        <x:f>IF(A4395="SPUS",0,IF(A4395="FWD",0,P4395/Q4395))</x:f>
      </x:c>
    </x:row>
    <x:row r="4396" spans="1:19" x14ac:dyDescent="0.3">
      <x:c r="A4396" s="0">
        <x:f>'Historical Trades'!A4396</x:f>
      </x:c>
      <x:c r="B4396" s="0">
        <x:f>'Historical Trades'!B4396</x:f>
      </x:c>
      <x:c r="C4396" s="23">
        <x:f>'Historical Trades'!C4396</x:f>
      </x:c>
      <x:c r="D4396" s="0">
        <x:f>'Historical Trades'!D4396</x:f>
      </x:c>
      <x:c r="E4396" s="23">
        <x:f>'Historical Trades'!E4396</x:f>
      </x:c>
      <x:c r="F4396" s="0">
        <x:f>'Historical Trades'!F4396</x:f>
      </x:c>
      <x:c r="G4396" s="0">
        <x:f>'Historical Trades'!G4396</x:f>
      </x:c>
      <x:c r="H4396" s="0">
        <x:f>'Historical Trades'!H4396</x:f>
      </x:c>
      <x:c r="I4396" s="0">
        <x:f>'Historical Trades'!I4396</x:f>
      </x:c>
      <x:c r="J4396" s="0">
        <x:f>'Historical Trades'!J4396</x:f>
      </x:c>
      <x:c r="K4396" s="0">
        <x:f>'Historical Trades'!K4396</x:f>
      </x:c>
      <x:c r="L4396" s="0">
        <x:f>'Historical Trades'!L4396</x:f>
      </x:c>
      <x:c r="M4396" s="0">
        <x:f>'Historical Trades'!M4396</x:f>
      </x:c>
      <x:c r="N4396" s="0">
        <x:f>CLEAN('Historical Trades'!O4396)</x:f>
      </x:c>
      <x:c r="P4396" s="14">
        <x:f>IF(G4396="sell",M4396,-M4396)</x:f>
      </x:c>
      <x:c r="Q4396" s="14">
        <x:f>VLOOKUP(N4396,'Currency Rates'!$A$3:$C$32,3,0)</x:f>
      </x:c>
      <x:c r="R4396" s="0">
        <x:f>IF(A4396="SPUS",0,IF(A4396="FWD",0,P4396/Q4396))</x:f>
      </x:c>
    </x:row>
    <x:row r="4397" spans="1:19" x14ac:dyDescent="0.3">
      <x:c r="A4397" s="0">
        <x:f>'Historical Trades'!A4397</x:f>
      </x:c>
      <x:c r="B4397" s="0">
        <x:f>'Historical Trades'!B4397</x:f>
      </x:c>
      <x:c r="C4397" s="23">
        <x:f>'Historical Trades'!C4397</x:f>
      </x:c>
      <x:c r="D4397" s="0">
        <x:f>'Historical Trades'!D4397</x:f>
      </x:c>
      <x:c r="E4397" s="23">
        <x:f>'Historical Trades'!E4397</x:f>
      </x:c>
      <x:c r="F4397" s="0">
        <x:f>'Historical Trades'!F4397</x:f>
      </x:c>
      <x:c r="G4397" s="0">
        <x:f>'Historical Trades'!G4397</x:f>
      </x:c>
      <x:c r="H4397" s="0">
        <x:f>'Historical Trades'!H4397</x:f>
      </x:c>
      <x:c r="I4397" s="0">
        <x:f>'Historical Trades'!I4397</x:f>
      </x:c>
      <x:c r="J4397" s="0">
        <x:f>'Historical Trades'!J4397</x:f>
      </x:c>
      <x:c r="K4397" s="0">
        <x:f>'Historical Trades'!K4397</x:f>
      </x:c>
      <x:c r="L4397" s="0">
        <x:f>'Historical Trades'!L4397</x:f>
      </x:c>
      <x:c r="M4397" s="0">
        <x:f>'Historical Trades'!M4397</x:f>
      </x:c>
      <x:c r="N4397" s="0">
        <x:f>CLEAN('Historical Trades'!O4397)</x:f>
      </x:c>
      <x:c r="P4397" s="14">
        <x:f>IF(G4397="sell",M4397,-M4397)</x:f>
      </x:c>
      <x:c r="Q4397" s="14">
        <x:f>VLOOKUP(N4397,'Currency Rates'!$A$3:$C$32,3,0)</x:f>
      </x:c>
      <x:c r="R4397" s="0">
        <x:f>IF(A4397="SPUS",0,IF(A4397="FWD",0,P4397/Q4397))</x:f>
      </x:c>
    </x:row>
    <x:row r="4398" spans="1:19" x14ac:dyDescent="0.3">
      <x:c r="A4398" s="0">
        <x:f>'Historical Trades'!A4398</x:f>
      </x:c>
      <x:c r="B4398" s="0">
        <x:f>'Historical Trades'!B4398</x:f>
      </x:c>
      <x:c r="C4398" s="23">
        <x:f>'Historical Trades'!C4398</x:f>
      </x:c>
      <x:c r="D4398" s="0">
        <x:f>'Historical Trades'!D4398</x:f>
      </x:c>
      <x:c r="E4398" s="23">
        <x:f>'Historical Trades'!E4398</x:f>
      </x:c>
      <x:c r="F4398" s="0">
        <x:f>'Historical Trades'!F4398</x:f>
      </x:c>
      <x:c r="G4398" s="0">
        <x:f>'Historical Trades'!G4398</x:f>
      </x:c>
      <x:c r="H4398" s="0">
        <x:f>'Historical Trades'!H4398</x:f>
      </x:c>
      <x:c r="I4398" s="0">
        <x:f>'Historical Trades'!I4398</x:f>
      </x:c>
      <x:c r="J4398" s="0">
        <x:f>'Historical Trades'!J4398</x:f>
      </x:c>
      <x:c r="K4398" s="0">
        <x:f>'Historical Trades'!K4398</x:f>
      </x:c>
      <x:c r="L4398" s="0">
        <x:f>'Historical Trades'!L4398</x:f>
      </x:c>
      <x:c r="M4398" s="0">
        <x:f>'Historical Trades'!M4398</x:f>
      </x:c>
      <x:c r="N4398" s="0">
        <x:f>CLEAN('Historical Trades'!O4398)</x:f>
      </x:c>
      <x:c r="P4398" s="14">
        <x:f>IF(G4398="sell",M4398,-M4398)</x:f>
      </x:c>
      <x:c r="Q4398" s="14">
        <x:f>VLOOKUP(N4398,'Currency Rates'!$A$3:$C$32,3,0)</x:f>
      </x:c>
      <x:c r="R4398" s="0">
        <x:f>IF(A4398="SPUS",0,IF(A4398="FWD",0,P4398/Q4398))</x:f>
      </x:c>
    </x:row>
    <x:row r="4399" spans="1:19" x14ac:dyDescent="0.3">
      <x:c r="A4399" s="0">
        <x:f>'Historical Trades'!A4399</x:f>
      </x:c>
      <x:c r="B4399" s="0">
        <x:f>'Historical Trades'!B4399</x:f>
      </x:c>
      <x:c r="C4399" s="23">
        <x:f>'Historical Trades'!C4399</x:f>
      </x:c>
      <x:c r="D4399" s="0">
        <x:f>'Historical Trades'!D4399</x:f>
      </x:c>
      <x:c r="E4399" s="23">
        <x:f>'Historical Trades'!E4399</x:f>
      </x:c>
      <x:c r="F4399" s="0">
        <x:f>'Historical Trades'!F4399</x:f>
      </x:c>
      <x:c r="G4399" s="0">
        <x:f>'Historical Trades'!G4399</x:f>
      </x:c>
      <x:c r="H4399" s="0">
        <x:f>'Historical Trades'!H4399</x:f>
      </x:c>
      <x:c r="I4399" s="0">
        <x:f>'Historical Trades'!I4399</x:f>
      </x:c>
      <x:c r="J4399" s="0">
        <x:f>'Historical Trades'!J4399</x:f>
      </x:c>
      <x:c r="K4399" s="0">
        <x:f>'Historical Trades'!K4399</x:f>
      </x:c>
      <x:c r="L4399" s="0">
        <x:f>'Historical Trades'!L4399</x:f>
      </x:c>
      <x:c r="M4399" s="0">
        <x:f>'Historical Trades'!M4399</x:f>
      </x:c>
      <x:c r="N4399" s="0">
        <x:f>CLEAN('Historical Trades'!O4399)</x:f>
      </x:c>
      <x:c r="P4399" s="14">
        <x:f>IF(G4399="sell",M4399,-M4399)</x:f>
      </x:c>
      <x:c r="Q4399" s="14">
        <x:f>VLOOKUP(N4399,'Currency Rates'!$A$3:$C$32,3,0)</x:f>
      </x:c>
      <x:c r="R4399" s="0">
        <x:f>IF(A4399="SPUS",0,IF(A4399="FWD",0,P4399/Q4399))</x:f>
      </x:c>
    </x:row>
    <x:row r="4400" spans="1:19" x14ac:dyDescent="0.3">
      <x:c r="A4400" s="0">
        <x:f>'Historical Trades'!A4400</x:f>
      </x:c>
      <x:c r="B4400" s="0">
        <x:f>'Historical Trades'!B4400</x:f>
      </x:c>
      <x:c r="C4400" s="23">
        <x:f>'Historical Trades'!C4400</x:f>
      </x:c>
      <x:c r="D4400" s="0">
        <x:f>'Historical Trades'!D4400</x:f>
      </x:c>
      <x:c r="E4400" s="23">
        <x:f>'Historical Trades'!E4400</x:f>
      </x:c>
      <x:c r="F4400" s="0">
        <x:f>'Historical Trades'!F4400</x:f>
      </x:c>
      <x:c r="G4400" s="0">
        <x:f>'Historical Trades'!G4400</x:f>
      </x:c>
      <x:c r="H4400" s="0">
        <x:f>'Historical Trades'!H4400</x:f>
      </x:c>
      <x:c r="I4400" s="0">
        <x:f>'Historical Trades'!I4400</x:f>
      </x:c>
      <x:c r="J4400" s="0">
        <x:f>'Historical Trades'!J4400</x:f>
      </x:c>
      <x:c r="K4400" s="0">
        <x:f>'Historical Trades'!K4400</x:f>
      </x:c>
      <x:c r="L4400" s="0">
        <x:f>'Historical Trades'!L4400</x:f>
      </x:c>
      <x:c r="M4400" s="0">
        <x:f>'Historical Trades'!M4400</x:f>
      </x:c>
      <x:c r="N4400" s="0">
        <x:f>CLEAN('Historical Trades'!O4400)</x:f>
      </x:c>
      <x:c r="P4400" s="14">
        <x:f>IF(G4400="sell",M4400,-M4400)</x:f>
      </x:c>
      <x:c r="Q4400" s="14">
        <x:f>VLOOKUP(N4400,'Currency Rates'!$A$3:$C$32,3,0)</x:f>
      </x:c>
      <x:c r="R4400" s="0">
        <x:f>IF(A4400="SPUS",0,IF(A4400="FWD",0,P4400/Q4400))</x:f>
      </x:c>
    </x:row>
    <x:row r="4401" spans="1:19" x14ac:dyDescent="0.3">
      <x:c r="A4401" s="0">
        <x:f>'Historical Trades'!A4401</x:f>
      </x:c>
      <x:c r="B4401" s="0">
        <x:f>'Historical Trades'!B4401</x:f>
      </x:c>
      <x:c r="C4401" s="23">
        <x:f>'Historical Trades'!C4401</x:f>
      </x:c>
      <x:c r="D4401" s="0">
        <x:f>'Historical Trades'!D4401</x:f>
      </x:c>
      <x:c r="E4401" s="23">
        <x:f>'Historical Trades'!E4401</x:f>
      </x:c>
      <x:c r="F4401" s="0">
        <x:f>'Historical Trades'!F4401</x:f>
      </x:c>
      <x:c r="G4401" s="0">
        <x:f>'Historical Trades'!G4401</x:f>
      </x:c>
      <x:c r="H4401" s="0">
        <x:f>'Historical Trades'!H4401</x:f>
      </x:c>
      <x:c r="I4401" s="0">
        <x:f>'Historical Trades'!I4401</x:f>
      </x:c>
      <x:c r="J4401" s="0">
        <x:f>'Historical Trades'!J4401</x:f>
      </x:c>
      <x:c r="K4401" s="0">
        <x:f>'Historical Trades'!K4401</x:f>
      </x:c>
      <x:c r="L4401" s="0">
        <x:f>'Historical Trades'!L4401</x:f>
      </x:c>
      <x:c r="M4401" s="0">
        <x:f>'Historical Trades'!M4401</x:f>
      </x:c>
      <x:c r="N4401" s="0">
        <x:f>CLEAN('Historical Trades'!O4401)</x:f>
      </x:c>
      <x:c r="P4401" s="14">
        <x:f>IF(G4401="sell",M4401,-M4401)</x:f>
      </x:c>
      <x:c r="Q4401" s="14">
        <x:f>VLOOKUP(N4401,'Currency Rates'!$A$3:$C$32,3,0)</x:f>
      </x:c>
      <x:c r="R4401" s="0">
        <x:f>IF(A4401="SPUS",0,IF(A4401="FWD",0,P4401/Q4401))</x:f>
      </x:c>
    </x:row>
    <x:row r="4402" spans="1:19" x14ac:dyDescent="0.3">
      <x:c r="A4402" s="0">
        <x:f>'Historical Trades'!A4402</x:f>
      </x:c>
      <x:c r="B4402" s="0">
        <x:f>'Historical Trades'!B4402</x:f>
      </x:c>
      <x:c r="C4402" s="23">
        <x:f>'Historical Trades'!C4402</x:f>
      </x:c>
      <x:c r="D4402" s="0">
        <x:f>'Historical Trades'!D4402</x:f>
      </x:c>
      <x:c r="E4402" s="23">
        <x:f>'Historical Trades'!E4402</x:f>
      </x:c>
      <x:c r="F4402" s="0">
        <x:f>'Historical Trades'!F4402</x:f>
      </x:c>
      <x:c r="G4402" s="0">
        <x:f>'Historical Trades'!G4402</x:f>
      </x:c>
      <x:c r="H4402" s="0">
        <x:f>'Historical Trades'!H4402</x:f>
      </x:c>
      <x:c r="I4402" s="0">
        <x:f>'Historical Trades'!I4402</x:f>
      </x:c>
      <x:c r="J4402" s="0">
        <x:f>'Historical Trades'!J4402</x:f>
      </x:c>
      <x:c r="K4402" s="0">
        <x:f>'Historical Trades'!K4402</x:f>
      </x:c>
      <x:c r="L4402" s="0">
        <x:f>'Historical Trades'!L4402</x:f>
      </x:c>
      <x:c r="M4402" s="0">
        <x:f>'Historical Trades'!M4402</x:f>
      </x:c>
      <x:c r="N4402" s="0">
        <x:f>CLEAN('Historical Trades'!O4402)</x:f>
      </x:c>
      <x:c r="P4402" s="14">
        <x:f>IF(G4402="sell",M4402,-M4402)</x:f>
      </x:c>
      <x:c r="Q4402" s="14">
        <x:f>VLOOKUP(N4402,'Currency Rates'!$A$3:$C$32,3,0)</x:f>
      </x:c>
      <x:c r="R4402" s="0">
        <x:f>IF(A4402="SPUS",0,IF(A4402="FWD",0,P4402/Q4402))</x:f>
      </x:c>
    </x:row>
    <x:row r="4403" spans="1:19" x14ac:dyDescent="0.3">
      <x:c r="A4403" s="0">
        <x:f>'Historical Trades'!A4403</x:f>
      </x:c>
      <x:c r="B4403" s="0">
        <x:f>'Historical Trades'!B4403</x:f>
      </x:c>
      <x:c r="C4403" s="23">
        <x:f>'Historical Trades'!C4403</x:f>
      </x:c>
      <x:c r="D4403" s="0">
        <x:f>'Historical Trades'!D4403</x:f>
      </x:c>
      <x:c r="E4403" s="23">
        <x:f>'Historical Trades'!E4403</x:f>
      </x:c>
      <x:c r="F4403" s="0">
        <x:f>'Historical Trades'!F4403</x:f>
      </x:c>
      <x:c r="G4403" s="0">
        <x:f>'Historical Trades'!G4403</x:f>
      </x:c>
      <x:c r="H4403" s="0">
        <x:f>'Historical Trades'!H4403</x:f>
      </x:c>
      <x:c r="I4403" s="0">
        <x:f>'Historical Trades'!I4403</x:f>
      </x:c>
      <x:c r="J4403" s="0">
        <x:f>'Historical Trades'!J4403</x:f>
      </x:c>
      <x:c r="K4403" s="0">
        <x:f>'Historical Trades'!K4403</x:f>
      </x:c>
      <x:c r="L4403" s="0">
        <x:f>'Historical Trades'!L4403</x:f>
      </x:c>
      <x:c r="M4403" s="0">
        <x:f>'Historical Trades'!M4403</x:f>
      </x:c>
      <x:c r="N4403" s="0">
        <x:f>CLEAN('Historical Trades'!O4403)</x:f>
      </x:c>
      <x:c r="P4403" s="14">
        <x:f>IF(G4403="sell",M4403,-M4403)</x:f>
      </x:c>
      <x:c r="Q4403" s="14">
        <x:f>VLOOKUP(N4403,'Currency Rates'!$A$3:$C$32,3,0)</x:f>
      </x:c>
      <x:c r="R4403" s="0">
        <x:f>IF(A4403="SPUS",0,IF(A4403="FWD",0,P4403/Q4403))</x:f>
      </x:c>
    </x:row>
    <x:row r="4404" spans="1:19" x14ac:dyDescent="0.3">
      <x:c r="A4404" s="0">
        <x:f>'Historical Trades'!A4404</x:f>
      </x:c>
      <x:c r="B4404" s="0">
        <x:f>'Historical Trades'!B4404</x:f>
      </x:c>
      <x:c r="C4404" s="23">
        <x:f>'Historical Trades'!C4404</x:f>
      </x:c>
      <x:c r="D4404" s="0">
        <x:f>'Historical Trades'!D4404</x:f>
      </x:c>
      <x:c r="E4404" s="23">
        <x:f>'Historical Trades'!E4404</x:f>
      </x:c>
      <x:c r="F4404" s="0">
        <x:f>'Historical Trades'!F4404</x:f>
      </x:c>
      <x:c r="G4404" s="0">
        <x:f>'Historical Trades'!G4404</x:f>
      </x:c>
      <x:c r="H4404" s="0">
        <x:f>'Historical Trades'!H4404</x:f>
      </x:c>
      <x:c r="I4404" s="0">
        <x:f>'Historical Trades'!I4404</x:f>
      </x:c>
      <x:c r="J4404" s="0">
        <x:f>'Historical Trades'!J4404</x:f>
      </x:c>
      <x:c r="K4404" s="0">
        <x:f>'Historical Trades'!K4404</x:f>
      </x:c>
      <x:c r="L4404" s="0">
        <x:f>'Historical Trades'!L4404</x:f>
      </x:c>
      <x:c r="M4404" s="0">
        <x:f>'Historical Trades'!M4404</x:f>
      </x:c>
      <x:c r="N4404" s="0">
        <x:f>CLEAN('Historical Trades'!O4404)</x:f>
      </x:c>
      <x:c r="P4404" s="14">
        <x:f>IF(G4404="sell",M4404,-M4404)</x:f>
      </x:c>
      <x:c r="Q4404" s="14">
        <x:f>VLOOKUP(N4404,'Currency Rates'!$A$3:$C$32,3,0)</x:f>
      </x:c>
      <x:c r="R4404" s="0">
        <x:f>IF(A4404="SPUS",0,IF(A4404="FWD",0,P4404/Q4404))</x:f>
      </x:c>
    </x:row>
    <x:row r="4405" spans="1:19" x14ac:dyDescent="0.3">
      <x:c r="A4405" s="0">
        <x:f>'Historical Trades'!A4405</x:f>
      </x:c>
      <x:c r="B4405" s="0">
        <x:f>'Historical Trades'!B4405</x:f>
      </x:c>
      <x:c r="C4405" s="23">
        <x:f>'Historical Trades'!C4405</x:f>
      </x:c>
      <x:c r="D4405" s="0">
        <x:f>'Historical Trades'!D4405</x:f>
      </x:c>
      <x:c r="E4405" s="23">
        <x:f>'Historical Trades'!E4405</x:f>
      </x:c>
      <x:c r="F4405" s="0">
        <x:f>'Historical Trades'!F4405</x:f>
      </x:c>
      <x:c r="G4405" s="0">
        <x:f>'Historical Trades'!G4405</x:f>
      </x:c>
      <x:c r="H4405" s="0">
        <x:f>'Historical Trades'!H4405</x:f>
      </x:c>
      <x:c r="I4405" s="0">
        <x:f>'Historical Trades'!I4405</x:f>
      </x:c>
      <x:c r="J4405" s="0">
        <x:f>'Historical Trades'!J4405</x:f>
      </x:c>
      <x:c r="K4405" s="0">
        <x:f>'Historical Trades'!K4405</x:f>
      </x:c>
      <x:c r="L4405" s="0">
        <x:f>'Historical Trades'!L4405</x:f>
      </x:c>
      <x:c r="M4405" s="0">
        <x:f>'Historical Trades'!M4405</x:f>
      </x:c>
      <x:c r="N4405" s="0">
        <x:f>CLEAN('Historical Trades'!O4405)</x:f>
      </x:c>
      <x:c r="P4405" s="14">
        <x:f>IF(G4405="sell",M4405,-M4405)</x:f>
      </x:c>
      <x:c r="Q4405" s="14">
        <x:f>VLOOKUP(N4405,'Currency Rates'!$A$3:$C$32,3,0)</x:f>
      </x:c>
      <x:c r="R4405" s="0">
        <x:f>IF(A4405="SPUS",0,IF(A4405="FWD",0,P4405/Q4405))</x:f>
      </x:c>
    </x:row>
    <x:row r="4406" spans="1:19" x14ac:dyDescent="0.3">
      <x:c r="A4406" s="0">
        <x:f>'Historical Trades'!A4406</x:f>
      </x:c>
      <x:c r="B4406" s="0">
        <x:f>'Historical Trades'!B4406</x:f>
      </x:c>
      <x:c r="C4406" s="23">
        <x:f>'Historical Trades'!C4406</x:f>
      </x:c>
      <x:c r="D4406" s="0">
        <x:f>'Historical Trades'!D4406</x:f>
      </x:c>
      <x:c r="E4406" s="23">
        <x:f>'Historical Trades'!E4406</x:f>
      </x:c>
      <x:c r="F4406" s="0">
        <x:f>'Historical Trades'!F4406</x:f>
      </x:c>
      <x:c r="G4406" s="0">
        <x:f>'Historical Trades'!G4406</x:f>
      </x:c>
      <x:c r="H4406" s="0">
        <x:f>'Historical Trades'!H4406</x:f>
      </x:c>
      <x:c r="I4406" s="0">
        <x:f>'Historical Trades'!I4406</x:f>
      </x:c>
      <x:c r="J4406" s="0">
        <x:f>'Historical Trades'!J4406</x:f>
      </x:c>
      <x:c r="K4406" s="0">
        <x:f>'Historical Trades'!K4406</x:f>
      </x:c>
      <x:c r="L4406" s="0">
        <x:f>'Historical Trades'!L4406</x:f>
      </x:c>
      <x:c r="M4406" s="0">
        <x:f>'Historical Trades'!M4406</x:f>
      </x:c>
      <x:c r="N4406" s="0">
        <x:f>CLEAN('Historical Trades'!O4406)</x:f>
      </x:c>
      <x:c r="P4406" s="14">
        <x:f>IF(G4406="sell",M4406,-M4406)</x:f>
      </x:c>
      <x:c r="Q4406" s="14">
        <x:f>VLOOKUP(N4406,'Currency Rates'!$A$3:$C$32,3,0)</x:f>
      </x:c>
      <x:c r="R4406" s="0">
        <x:f>IF(A4406="SPUS",0,IF(A4406="FWD",0,P4406/Q4406))</x:f>
      </x:c>
    </x:row>
    <x:row r="4407" spans="1:19" x14ac:dyDescent="0.3">
      <x:c r="A4407" s="0">
        <x:f>'Historical Trades'!A4407</x:f>
      </x:c>
      <x:c r="B4407" s="0">
        <x:f>'Historical Trades'!B4407</x:f>
      </x:c>
      <x:c r="C4407" s="23">
        <x:f>'Historical Trades'!C4407</x:f>
      </x:c>
      <x:c r="D4407" s="0">
        <x:f>'Historical Trades'!D4407</x:f>
      </x:c>
      <x:c r="E4407" s="23">
        <x:f>'Historical Trades'!E4407</x:f>
      </x:c>
      <x:c r="F4407" s="0">
        <x:f>'Historical Trades'!F4407</x:f>
      </x:c>
      <x:c r="G4407" s="0">
        <x:f>'Historical Trades'!G4407</x:f>
      </x:c>
      <x:c r="H4407" s="0">
        <x:f>'Historical Trades'!H4407</x:f>
      </x:c>
      <x:c r="I4407" s="0">
        <x:f>'Historical Trades'!I4407</x:f>
      </x:c>
      <x:c r="J4407" s="0">
        <x:f>'Historical Trades'!J4407</x:f>
      </x:c>
      <x:c r="K4407" s="0">
        <x:f>'Historical Trades'!K4407</x:f>
      </x:c>
      <x:c r="L4407" s="0">
        <x:f>'Historical Trades'!L4407</x:f>
      </x:c>
      <x:c r="M4407" s="0">
        <x:f>'Historical Trades'!M4407</x:f>
      </x:c>
      <x:c r="N4407" s="0">
        <x:f>CLEAN('Historical Trades'!O4407)</x:f>
      </x:c>
      <x:c r="P4407" s="14">
        <x:f>IF(G4407="sell",M4407,-M4407)</x:f>
      </x:c>
      <x:c r="Q4407" s="14">
        <x:f>VLOOKUP(N4407,'Currency Rates'!$A$3:$C$32,3,0)</x:f>
      </x:c>
      <x:c r="R4407" s="0">
        <x:f>IF(A4407="SPUS",0,IF(A4407="FWD",0,P4407/Q4407))</x:f>
      </x:c>
    </x:row>
    <x:row r="4408" spans="1:19" x14ac:dyDescent="0.3">
      <x:c r="A4408" s="0">
        <x:f>'Historical Trades'!A4408</x:f>
      </x:c>
      <x:c r="B4408" s="0">
        <x:f>'Historical Trades'!B4408</x:f>
      </x:c>
      <x:c r="C4408" s="23">
        <x:f>'Historical Trades'!C4408</x:f>
      </x:c>
      <x:c r="D4408" s="0">
        <x:f>'Historical Trades'!D4408</x:f>
      </x:c>
      <x:c r="E4408" s="23">
        <x:f>'Historical Trades'!E4408</x:f>
      </x:c>
      <x:c r="F4408" s="0">
        <x:f>'Historical Trades'!F4408</x:f>
      </x:c>
      <x:c r="G4408" s="0">
        <x:f>'Historical Trades'!G4408</x:f>
      </x:c>
      <x:c r="H4408" s="0">
        <x:f>'Historical Trades'!H4408</x:f>
      </x:c>
      <x:c r="I4408" s="0">
        <x:f>'Historical Trades'!I4408</x:f>
      </x:c>
      <x:c r="J4408" s="0">
        <x:f>'Historical Trades'!J4408</x:f>
      </x:c>
      <x:c r="K4408" s="0">
        <x:f>'Historical Trades'!K4408</x:f>
      </x:c>
      <x:c r="L4408" s="0">
        <x:f>'Historical Trades'!L4408</x:f>
      </x:c>
      <x:c r="M4408" s="0">
        <x:f>'Historical Trades'!M4408</x:f>
      </x:c>
      <x:c r="N4408" s="0">
        <x:f>CLEAN('Historical Trades'!O4408)</x:f>
      </x:c>
      <x:c r="P4408" s="14">
        <x:f>IF(G4408="sell",M4408,-M4408)</x:f>
      </x:c>
      <x:c r="Q4408" s="14">
        <x:f>VLOOKUP(N4408,'Currency Rates'!$A$3:$C$32,3,0)</x:f>
      </x:c>
      <x:c r="R4408" s="0">
        <x:f>IF(A4408="SPUS",0,IF(A4408="FWD",0,P4408/Q4408))</x:f>
      </x:c>
    </x:row>
    <x:row r="4409" spans="1:19" x14ac:dyDescent="0.3">
      <x:c r="A4409" s="0">
        <x:f>'Historical Trades'!A4409</x:f>
      </x:c>
      <x:c r="B4409" s="0">
        <x:f>'Historical Trades'!B4409</x:f>
      </x:c>
      <x:c r="C4409" s="23">
        <x:f>'Historical Trades'!C4409</x:f>
      </x:c>
      <x:c r="D4409" s="0">
        <x:f>'Historical Trades'!D4409</x:f>
      </x:c>
      <x:c r="E4409" s="23">
        <x:f>'Historical Trades'!E4409</x:f>
      </x:c>
      <x:c r="F4409" s="0">
        <x:f>'Historical Trades'!F4409</x:f>
      </x:c>
      <x:c r="G4409" s="0">
        <x:f>'Historical Trades'!G4409</x:f>
      </x:c>
      <x:c r="H4409" s="0">
        <x:f>'Historical Trades'!H4409</x:f>
      </x:c>
      <x:c r="I4409" s="0">
        <x:f>'Historical Trades'!I4409</x:f>
      </x:c>
      <x:c r="J4409" s="0">
        <x:f>'Historical Trades'!J4409</x:f>
      </x:c>
      <x:c r="K4409" s="0">
        <x:f>'Historical Trades'!K4409</x:f>
      </x:c>
      <x:c r="L4409" s="0">
        <x:f>'Historical Trades'!L4409</x:f>
      </x:c>
      <x:c r="M4409" s="0">
        <x:f>'Historical Trades'!M4409</x:f>
      </x:c>
      <x:c r="N4409" s="0">
        <x:f>CLEAN('Historical Trades'!O4409)</x:f>
      </x:c>
      <x:c r="P4409" s="14">
        <x:f>IF(G4409="sell",M4409,-M4409)</x:f>
      </x:c>
      <x:c r="Q4409" s="14">
        <x:f>VLOOKUP(N4409,'Currency Rates'!$A$3:$C$32,3,0)</x:f>
      </x:c>
      <x:c r="R4409" s="0">
        <x:f>IF(A4409="SPUS",0,IF(A4409="FWD",0,P4409/Q4409))</x:f>
      </x:c>
    </x:row>
    <x:row r="4410" spans="1:19" x14ac:dyDescent="0.3">
      <x:c r="A4410" s="0">
        <x:f>'Historical Trades'!A4410</x:f>
      </x:c>
      <x:c r="B4410" s="0">
        <x:f>'Historical Trades'!B4410</x:f>
      </x:c>
      <x:c r="C4410" s="23">
        <x:f>'Historical Trades'!C4410</x:f>
      </x:c>
      <x:c r="D4410" s="0">
        <x:f>'Historical Trades'!D4410</x:f>
      </x:c>
      <x:c r="E4410" s="23">
        <x:f>'Historical Trades'!E4410</x:f>
      </x:c>
      <x:c r="F4410" s="0">
        <x:f>'Historical Trades'!F4410</x:f>
      </x:c>
      <x:c r="G4410" s="0">
        <x:f>'Historical Trades'!G4410</x:f>
      </x:c>
      <x:c r="H4410" s="0">
        <x:f>'Historical Trades'!H4410</x:f>
      </x:c>
      <x:c r="I4410" s="0">
        <x:f>'Historical Trades'!I4410</x:f>
      </x:c>
      <x:c r="J4410" s="0">
        <x:f>'Historical Trades'!J4410</x:f>
      </x:c>
      <x:c r="K4410" s="0">
        <x:f>'Historical Trades'!K4410</x:f>
      </x:c>
      <x:c r="L4410" s="0">
        <x:f>'Historical Trades'!L4410</x:f>
      </x:c>
      <x:c r="M4410" s="0">
        <x:f>'Historical Trades'!M4410</x:f>
      </x:c>
      <x:c r="N4410" s="0">
        <x:f>CLEAN('Historical Trades'!O4410)</x:f>
      </x:c>
      <x:c r="P4410" s="14">
        <x:f>IF(G4410="sell",M4410,-M4410)</x:f>
      </x:c>
      <x:c r="Q4410" s="14">
        <x:f>VLOOKUP(N4410,'Currency Rates'!$A$3:$C$32,3,0)</x:f>
      </x:c>
      <x:c r="R4410" s="0">
        <x:f>IF(A4410="SPUS",0,IF(A4410="FWD",0,P4410/Q4410))</x:f>
      </x:c>
    </x:row>
    <x:row r="4411" spans="1:19" x14ac:dyDescent="0.3">
      <x:c r="A4411" s="0">
        <x:f>'Historical Trades'!A4411</x:f>
      </x:c>
      <x:c r="B4411" s="0">
        <x:f>'Historical Trades'!B4411</x:f>
      </x:c>
      <x:c r="C4411" s="23">
        <x:f>'Historical Trades'!C4411</x:f>
      </x:c>
      <x:c r="D4411" s="0">
        <x:f>'Historical Trades'!D4411</x:f>
      </x:c>
      <x:c r="E4411" s="23">
        <x:f>'Historical Trades'!E4411</x:f>
      </x:c>
      <x:c r="F4411" s="0">
        <x:f>'Historical Trades'!F4411</x:f>
      </x:c>
      <x:c r="G4411" s="0">
        <x:f>'Historical Trades'!G4411</x:f>
      </x:c>
      <x:c r="H4411" s="0">
        <x:f>'Historical Trades'!H4411</x:f>
      </x:c>
      <x:c r="I4411" s="0">
        <x:f>'Historical Trades'!I4411</x:f>
      </x:c>
      <x:c r="J4411" s="0">
        <x:f>'Historical Trades'!J4411</x:f>
      </x:c>
      <x:c r="K4411" s="0">
        <x:f>'Historical Trades'!K4411</x:f>
      </x:c>
      <x:c r="L4411" s="0">
        <x:f>'Historical Trades'!L4411</x:f>
      </x:c>
      <x:c r="M4411" s="0">
        <x:f>'Historical Trades'!M4411</x:f>
      </x:c>
      <x:c r="N4411" s="0">
        <x:f>CLEAN('Historical Trades'!O4411)</x:f>
      </x:c>
      <x:c r="P4411" s="14">
        <x:f>IF(G4411="sell",M4411,-M4411)</x:f>
      </x:c>
      <x:c r="Q4411" s="14">
        <x:f>VLOOKUP(N4411,'Currency Rates'!$A$3:$C$32,3,0)</x:f>
      </x:c>
      <x:c r="R4411" s="0">
        <x:f>IF(A4411="SPUS",0,IF(A4411="FWD",0,P4411/Q4411))</x:f>
      </x:c>
    </x:row>
    <x:row r="4412" spans="1:19" x14ac:dyDescent="0.3">
      <x:c r="A4412" s="0">
        <x:f>'Historical Trades'!A4412</x:f>
      </x:c>
      <x:c r="B4412" s="0">
        <x:f>'Historical Trades'!B4412</x:f>
      </x:c>
      <x:c r="C4412" s="23">
        <x:f>'Historical Trades'!C4412</x:f>
      </x:c>
      <x:c r="D4412" s="0">
        <x:f>'Historical Trades'!D4412</x:f>
      </x:c>
      <x:c r="E4412" s="23">
        <x:f>'Historical Trades'!E4412</x:f>
      </x:c>
      <x:c r="F4412" s="0">
        <x:f>'Historical Trades'!F4412</x:f>
      </x:c>
      <x:c r="G4412" s="0">
        <x:f>'Historical Trades'!G4412</x:f>
      </x:c>
      <x:c r="H4412" s="0">
        <x:f>'Historical Trades'!H4412</x:f>
      </x:c>
      <x:c r="I4412" s="0">
        <x:f>'Historical Trades'!I4412</x:f>
      </x:c>
      <x:c r="J4412" s="0">
        <x:f>'Historical Trades'!J4412</x:f>
      </x:c>
      <x:c r="K4412" s="0">
        <x:f>'Historical Trades'!K4412</x:f>
      </x:c>
      <x:c r="L4412" s="0">
        <x:f>'Historical Trades'!L4412</x:f>
      </x:c>
      <x:c r="M4412" s="0">
        <x:f>'Historical Trades'!M4412</x:f>
      </x:c>
      <x:c r="N4412" s="0">
        <x:f>CLEAN('Historical Trades'!O4412)</x:f>
      </x:c>
      <x:c r="P4412" s="14">
        <x:f>IF(G4412="sell",M4412,-M4412)</x:f>
      </x:c>
      <x:c r="Q4412" s="14">
        <x:f>VLOOKUP(N4412,'Currency Rates'!$A$3:$C$32,3,0)</x:f>
      </x:c>
      <x:c r="R4412" s="0">
        <x:f>IF(A4412="SPUS",0,IF(A4412="FWD",0,P4412/Q4412))</x:f>
      </x:c>
    </x:row>
    <x:row r="4413" spans="1:19" x14ac:dyDescent="0.3">
      <x:c r="A4413" s="0">
        <x:f>'Historical Trades'!A4413</x:f>
      </x:c>
      <x:c r="B4413" s="0">
        <x:f>'Historical Trades'!B4413</x:f>
      </x:c>
      <x:c r="C4413" s="23">
        <x:f>'Historical Trades'!C4413</x:f>
      </x:c>
      <x:c r="D4413" s="0">
        <x:f>'Historical Trades'!D4413</x:f>
      </x:c>
      <x:c r="E4413" s="23">
        <x:f>'Historical Trades'!E4413</x:f>
      </x:c>
      <x:c r="F4413" s="0">
        <x:f>'Historical Trades'!F4413</x:f>
      </x:c>
      <x:c r="G4413" s="0">
        <x:f>'Historical Trades'!G4413</x:f>
      </x:c>
      <x:c r="H4413" s="0">
        <x:f>'Historical Trades'!H4413</x:f>
      </x:c>
      <x:c r="I4413" s="0">
        <x:f>'Historical Trades'!I4413</x:f>
      </x:c>
      <x:c r="J4413" s="0">
        <x:f>'Historical Trades'!J4413</x:f>
      </x:c>
      <x:c r="K4413" s="0">
        <x:f>'Historical Trades'!K4413</x:f>
      </x:c>
      <x:c r="L4413" s="0">
        <x:f>'Historical Trades'!L4413</x:f>
      </x:c>
      <x:c r="M4413" s="0">
        <x:f>'Historical Trades'!M4413</x:f>
      </x:c>
      <x:c r="N4413" s="0">
        <x:f>CLEAN('Historical Trades'!O4413)</x:f>
      </x:c>
      <x:c r="P4413" s="14">
        <x:f>IF(G4413="sell",M4413,-M4413)</x:f>
      </x:c>
      <x:c r="Q4413" s="14">
        <x:f>VLOOKUP(N4413,'Currency Rates'!$A$3:$C$32,3,0)</x:f>
      </x:c>
      <x:c r="R4413" s="0">
        <x:f>IF(A4413="SPUS",0,IF(A4413="FWD",0,P4413/Q4413))</x:f>
      </x:c>
    </x:row>
    <x:row r="4414" spans="1:19" x14ac:dyDescent="0.3">
      <x:c r="A4414" s="0">
        <x:f>'Historical Trades'!A4414</x:f>
      </x:c>
      <x:c r="B4414" s="0">
        <x:f>'Historical Trades'!B4414</x:f>
      </x:c>
      <x:c r="C4414" s="23">
        <x:f>'Historical Trades'!C4414</x:f>
      </x:c>
      <x:c r="D4414" s="0">
        <x:f>'Historical Trades'!D4414</x:f>
      </x:c>
      <x:c r="E4414" s="23">
        <x:f>'Historical Trades'!E4414</x:f>
      </x:c>
      <x:c r="F4414" s="0">
        <x:f>'Historical Trades'!F4414</x:f>
      </x:c>
      <x:c r="G4414" s="0">
        <x:f>'Historical Trades'!G4414</x:f>
      </x:c>
      <x:c r="H4414" s="0">
        <x:f>'Historical Trades'!H4414</x:f>
      </x:c>
      <x:c r="I4414" s="0">
        <x:f>'Historical Trades'!I4414</x:f>
      </x:c>
      <x:c r="J4414" s="0">
        <x:f>'Historical Trades'!J4414</x:f>
      </x:c>
      <x:c r="K4414" s="0">
        <x:f>'Historical Trades'!K4414</x:f>
      </x:c>
      <x:c r="L4414" s="0">
        <x:f>'Historical Trades'!L4414</x:f>
      </x:c>
      <x:c r="M4414" s="0">
        <x:f>'Historical Trades'!M4414</x:f>
      </x:c>
      <x:c r="N4414" s="0">
        <x:f>CLEAN('Historical Trades'!O4414)</x:f>
      </x:c>
      <x:c r="P4414" s="14">
        <x:f>IF(G4414="sell",M4414,-M4414)</x:f>
      </x:c>
      <x:c r="Q4414" s="14">
        <x:f>VLOOKUP(N4414,'Currency Rates'!$A$3:$C$32,3,0)</x:f>
      </x:c>
      <x:c r="R4414" s="0">
        <x:f>IF(A4414="SPUS",0,IF(A4414="FWD",0,P4414/Q4414))</x:f>
      </x:c>
    </x:row>
    <x:row r="4415" spans="1:19" x14ac:dyDescent="0.3">
      <x:c r="A4415" s="0">
        <x:f>'Historical Trades'!A4415</x:f>
      </x:c>
      <x:c r="B4415" s="0">
        <x:f>'Historical Trades'!B4415</x:f>
      </x:c>
      <x:c r="C4415" s="23">
        <x:f>'Historical Trades'!C4415</x:f>
      </x:c>
      <x:c r="D4415" s="0">
        <x:f>'Historical Trades'!D4415</x:f>
      </x:c>
      <x:c r="E4415" s="23">
        <x:f>'Historical Trades'!E4415</x:f>
      </x:c>
      <x:c r="F4415" s="0">
        <x:f>'Historical Trades'!F4415</x:f>
      </x:c>
      <x:c r="G4415" s="0">
        <x:f>'Historical Trades'!G4415</x:f>
      </x:c>
      <x:c r="H4415" s="0">
        <x:f>'Historical Trades'!H4415</x:f>
      </x:c>
      <x:c r="I4415" s="0">
        <x:f>'Historical Trades'!I4415</x:f>
      </x:c>
      <x:c r="J4415" s="0">
        <x:f>'Historical Trades'!J4415</x:f>
      </x:c>
      <x:c r="K4415" s="0">
        <x:f>'Historical Trades'!K4415</x:f>
      </x:c>
      <x:c r="L4415" s="0">
        <x:f>'Historical Trades'!L4415</x:f>
      </x:c>
      <x:c r="M4415" s="0">
        <x:f>'Historical Trades'!M4415</x:f>
      </x:c>
      <x:c r="N4415" s="0">
        <x:f>CLEAN('Historical Trades'!O4415)</x:f>
      </x:c>
      <x:c r="P4415" s="14">
        <x:f>IF(G4415="sell",M4415,-M4415)</x:f>
      </x:c>
      <x:c r="Q4415" s="14">
        <x:f>VLOOKUP(N4415,'Currency Rates'!$A$3:$C$32,3,0)</x:f>
      </x:c>
      <x:c r="R4415" s="0">
        <x:f>IF(A4415="SPUS",0,IF(A4415="FWD",0,P4415/Q4415))</x:f>
      </x:c>
    </x:row>
    <x:row r="4416" spans="1:19" x14ac:dyDescent="0.3">
      <x:c r="A4416" s="0">
        <x:f>'Historical Trades'!A4416</x:f>
      </x:c>
      <x:c r="B4416" s="0">
        <x:f>'Historical Trades'!B4416</x:f>
      </x:c>
      <x:c r="C4416" s="23">
        <x:f>'Historical Trades'!C4416</x:f>
      </x:c>
      <x:c r="D4416" s="0">
        <x:f>'Historical Trades'!D4416</x:f>
      </x:c>
      <x:c r="E4416" s="23">
        <x:f>'Historical Trades'!E4416</x:f>
      </x:c>
      <x:c r="F4416" s="0">
        <x:f>'Historical Trades'!F4416</x:f>
      </x:c>
      <x:c r="G4416" s="0">
        <x:f>'Historical Trades'!G4416</x:f>
      </x:c>
      <x:c r="H4416" s="0">
        <x:f>'Historical Trades'!H4416</x:f>
      </x:c>
      <x:c r="I4416" s="0">
        <x:f>'Historical Trades'!I4416</x:f>
      </x:c>
      <x:c r="J4416" s="0">
        <x:f>'Historical Trades'!J4416</x:f>
      </x:c>
      <x:c r="K4416" s="0">
        <x:f>'Historical Trades'!K4416</x:f>
      </x:c>
      <x:c r="L4416" s="0">
        <x:f>'Historical Trades'!L4416</x:f>
      </x:c>
      <x:c r="M4416" s="0">
        <x:f>'Historical Trades'!M4416</x:f>
      </x:c>
      <x:c r="N4416" s="0">
        <x:f>CLEAN('Historical Trades'!O4416)</x:f>
      </x:c>
      <x:c r="P4416" s="14">
        <x:f>IF(G4416="sell",M4416,-M4416)</x:f>
      </x:c>
      <x:c r="Q4416" s="14">
        <x:f>VLOOKUP(N4416,'Currency Rates'!$A$3:$C$32,3,0)</x:f>
      </x:c>
      <x:c r="R4416" s="0">
        <x:f>IF(A4416="SPUS",0,IF(A4416="FWD",0,P4416/Q4416))</x:f>
      </x:c>
    </x:row>
    <x:row r="4417" spans="1:19" x14ac:dyDescent="0.3">
      <x:c r="A4417" s="0">
        <x:f>'Historical Trades'!A4417</x:f>
      </x:c>
      <x:c r="B4417" s="0">
        <x:f>'Historical Trades'!B4417</x:f>
      </x:c>
      <x:c r="C4417" s="23">
        <x:f>'Historical Trades'!C4417</x:f>
      </x:c>
      <x:c r="D4417" s="0">
        <x:f>'Historical Trades'!D4417</x:f>
      </x:c>
      <x:c r="E4417" s="23">
        <x:f>'Historical Trades'!E4417</x:f>
      </x:c>
      <x:c r="F4417" s="0">
        <x:f>'Historical Trades'!F4417</x:f>
      </x:c>
      <x:c r="G4417" s="0">
        <x:f>'Historical Trades'!G4417</x:f>
      </x:c>
      <x:c r="H4417" s="0">
        <x:f>'Historical Trades'!H4417</x:f>
      </x:c>
      <x:c r="I4417" s="0">
        <x:f>'Historical Trades'!I4417</x:f>
      </x:c>
      <x:c r="J4417" s="0">
        <x:f>'Historical Trades'!J4417</x:f>
      </x:c>
      <x:c r="K4417" s="0">
        <x:f>'Historical Trades'!K4417</x:f>
      </x:c>
      <x:c r="L4417" s="0">
        <x:f>'Historical Trades'!L4417</x:f>
      </x:c>
      <x:c r="M4417" s="0">
        <x:f>'Historical Trades'!M4417</x:f>
      </x:c>
      <x:c r="N4417" s="0">
        <x:f>CLEAN('Historical Trades'!O4417)</x:f>
      </x:c>
      <x:c r="P4417" s="14">
        <x:f>IF(G4417="sell",M4417,-M4417)</x:f>
      </x:c>
      <x:c r="Q4417" s="14">
        <x:f>VLOOKUP(N4417,'Currency Rates'!$A$3:$C$32,3,0)</x:f>
      </x:c>
      <x:c r="R4417" s="0">
        <x:f>IF(A4417="SPUS",0,IF(A4417="FWD",0,P4417/Q4417))</x:f>
      </x:c>
    </x:row>
    <x:row r="4418" spans="1:19" x14ac:dyDescent="0.3">
      <x:c r="A4418" s="0">
        <x:f>'Historical Trades'!A4418</x:f>
      </x:c>
      <x:c r="B4418" s="0">
        <x:f>'Historical Trades'!B4418</x:f>
      </x:c>
      <x:c r="C4418" s="23">
        <x:f>'Historical Trades'!C4418</x:f>
      </x:c>
      <x:c r="D4418" s="0">
        <x:f>'Historical Trades'!D4418</x:f>
      </x:c>
      <x:c r="E4418" s="23">
        <x:f>'Historical Trades'!E4418</x:f>
      </x:c>
      <x:c r="F4418" s="0">
        <x:f>'Historical Trades'!F4418</x:f>
      </x:c>
      <x:c r="G4418" s="0">
        <x:f>'Historical Trades'!G4418</x:f>
      </x:c>
      <x:c r="H4418" s="0">
        <x:f>'Historical Trades'!H4418</x:f>
      </x:c>
      <x:c r="I4418" s="0">
        <x:f>'Historical Trades'!I4418</x:f>
      </x:c>
      <x:c r="J4418" s="0">
        <x:f>'Historical Trades'!J4418</x:f>
      </x:c>
      <x:c r="K4418" s="0">
        <x:f>'Historical Trades'!K4418</x:f>
      </x:c>
      <x:c r="L4418" s="0">
        <x:f>'Historical Trades'!L4418</x:f>
      </x:c>
      <x:c r="M4418" s="0">
        <x:f>'Historical Trades'!M4418</x:f>
      </x:c>
      <x:c r="N4418" s="0">
        <x:f>CLEAN('Historical Trades'!O4418)</x:f>
      </x:c>
      <x:c r="P4418" s="14">
        <x:f>IF(G4418="sell",M4418,-M4418)</x:f>
      </x:c>
      <x:c r="Q4418" s="14">
        <x:f>VLOOKUP(N4418,'Currency Rates'!$A$3:$C$32,3,0)</x:f>
      </x:c>
      <x:c r="R4418" s="0">
        <x:f>IF(A4418="SPUS",0,IF(A4418="FWD",0,P4418/Q4418))</x:f>
      </x:c>
    </x:row>
    <x:row r="4419" spans="1:19" x14ac:dyDescent="0.3">
      <x:c r="A4419" s="0">
        <x:f>'Historical Trades'!A4419</x:f>
      </x:c>
      <x:c r="B4419" s="0">
        <x:f>'Historical Trades'!B4419</x:f>
      </x:c>
      <x:c r="C4419" s="23">
        <x:f>'Historical Trades'!C4419</x:f>
      </x:c>
      <x:c r="D4419" s="0">
        <x:f>'Historical Trades'!D4419</x:f>
      </x:c>
      <x:c r="E4419" s="23">
        <x:f>'Historical Trades'!E4419</x:f>
      </x:c>
      <x:c r="F4419" s="0">
        <x:f>'Historical Trades'!F4419</x:f>
      </x:c>
      <x:c r="G4419" s="0">
        <x:f>'Historical Trades'!G4419</x:f>
      </x:c>
      <x:c r="H4419" s="0">
        <x:f>'Historical Trades'!H4419</x:f>
      </x:c>
      <x:c r="I4419" s="0">
        <x:f>'Historical Trades'!I4419</x:f>
      </x:c>
      <x:c r="J4419" s="0">
        <x:f>'Historical Trades'!J4419</x:f>
      </x:c>
      <x:c r="K4419" s="0">
        <x:f>'Historical Trades'!K4419</x:f>
      </x:c>
      <x:c r="L4419" s="0">
        <x:f>'Historical Trades'!L4419</x:f>
      </x:c>
      <x:c r="M4419" s="0">
        <x:f>'Historical Trades'!M4419</x:f>
      </x:c>
      <x:c r="N4419" s="0">
        <x:f>CLEAN('Historical Trades'!O4419)</x:f>
      </x:c>
      <x:c r="P4419" s="14">
        <x:f>IF(G4419="sell",M4419,-M4419)</x:f>
      </x:c>
      <x:c r="Q4419" s="14">
        <x:f>VLOOKUP(N4419,'Currency Rates'!$A$3:$C$32,3,0)</x:f>
      </x:c>
      <x:c r="R4419" s="0">
        <x:f>IF(A4419="SPUS",0,IF(A4419="FWD",0,P4419/Q4419))</x:f>
      </x:c>
    </x:row>
    <x:row r="4420" spans="1:19" x14ac:dyDescent="0.3">
      <x:c r="A4420" s="0">
        <x:f>'Historical Trades'!A4420</x:f>
      </x:c>
      <x:c r="B4420" s="0">
        <x:f>'Historical Trades'!B4420</x:f>
      </x:c>
      <x:c r="C4420" s="23">
        <x:f>'Historical Trades'!C4420</x:f>
      </x:c>
      <x:c r="D4420" s="0">
        <x:f>'Historical Trades'!D4420</x:f>
      </x:c>
      <x:c r="E4420" s="23">
        <x:f>'Historical Trades'!E4420</x:f>
      </x:c>
      <x:c r="F4420" s="0">
        <x:f>'Historical Trades'!F4420</x:f>
      </x:c>
      <x:c r="G4420" s="0">
        <x:f>'Historical Trades'!G4420</x:f>
      </x:c>
      <x:c r="H4420" s="0">
        <x:f>'Historical Trades'!H4420</x:f>
      </x:c>
      <x:c r="I4420" s="0">
        <x:f>'Historical Trades'!I4420</x:f>
      </x:c>
      <x:c r="J4420" s="0">
        <x:f>'Historical Trades'!J4420</x:f>
      </x:c>
      <x:c r="K4420" s="0">
        <x:f>'Historical Trades'!K4420</x:f>
      </x:c>
      <x:c r="L4420" s="0">
        <x:f>'Historical Trades'!L4420</x:f>
      </x:c>
      <x:c r="M4420" s="0">
        <x:f>'Historical Trades'!M4420</x:f>
      </x:c>
      <x:c r="N4420" s="0">
        <x:f>CLEAN('Historical Trades'!O4420)</x:f>
      </x:c>
      <x:c r="P4420" s="14">
        <x:f>IF(G4420="sell",M4420,-M4420)</x:f>
      </x:c>
      <x:c r="Q4420" s="14">
        <x:f>VLOOKUP(N4420,'Currency Rates'!$A$3:$C$32,3,0)</x:f>
      </x:c>
      <x:c r="R4420" s="0">
        <x:f>IF(A4420="SPUS",0,IF(A4420="FWD",0,P4420/Q4420))</x:f>
      </x:c>
    </x:row>
    <x:row r="4421" spans="1:19" x14ac:dyDescent="0.3">
      <x:c r="A4421" s="0">
        <x:f>'Historical Trades'!A4421</x:f>
      </x:c>
      <x:c r="B4421" s="0">
        <x:f>'Historical Trades'!B4421</x:f>
      </x:c>
      <x:c r="C4421" s="23">
        <x:f>'Historical Trades'!C4421</x:f>
      </x:c>
      <x:c r="D4421" s="0">
        <x:f>'Historical Trades'!D4421</x:f>
      </x:c>
      <x:c r="E4421" s="23">
        <x:f>'Historical Trades'!E4421</x:f>
      </x:c>
      <x:c r="F4421" s="0">
        <x:f>'Historical Trades'!F4421</x:f>
      </x:c>
      <x:c r="G4421" s="0">
        <x:f>'Historical Trades'!G4421</x:f>
      </x:c>
      <x:c r="H4421" s="0">
        <x:f>'Historical Trades'!H4421</x:f>
      </x:c>
      <x:c r="I4421" s="0">
        <x:f>'Historical Trades'!I4421</x:f>
      </x:c>
      <x:c r="J4421" s="0">
        <x:f>'Historical Trades'!J4421</x:f>
      </x:c>
      <x:c r="K4421" s="0">
        <x:f>'Historical Trades'!K4421</x:f>
      </x:c>
      <x:c r="L4421" s="0">
        <x:f>'Historical Trades'!L4421</x:f>
      </x:c>
      <x:c r="M4421" s="0">
        <x:f>'Historical Trades'!M4421</x:f>
      </x:c>
      <x:c r="N4421" s="0">
        <x:f>CLEAN('Historical Trades'!O4421)</x:f>
      </x:c>
      <x:c r="P4421" s="14">
        <x:f>IF(G4421="sell",M4421,-M4421)</x:f>
      </x:c>
      <x:c r="Q4421" s="14">
        <x:f>VLOOKUP(N4421,'Currency Rates'!$A$3:$C$32,3,0)</x:f>
      </x:c>
      <x:c r="R4421" s="0">
        <x:f>IF(A4421="SPUS",0,IF(A4421="FWD",0,P4421/Q4421))</x:f>
      </x:c>
    </x:row>
    <x:row r="4422" spans="1:19" x14ac:dyDescent="0.3">
      <x:c r="A4422" s="0">
        <x:f>'Historical Trades'!A4422</x:f>
      </x:c>
      <x:c r="B4422" s="0">
        <x:f>'Historical Trades'!B4422</x:f>
      </x:c>
      <x:c r="C4422" s="23">
        <x:f>'Historical Trades'!C4422</x:f>
      </x:c>
      <x:c r="D4422" s="0">
        <x:f>'Historical Trades'!D4422</x:f>
      </x:c>
      <x:c r="E4422" s="23">
        <x:f>'Historical Trades'!E4422</x:f>
      </x:c>
      <x:c r="F4422" s="0">
        <x:f>'Historical Trades'!F4422</x:f>
      </x:c>
      <x:c r="G4422" s="0">
        <x:f>'Historical Trades'!G4422</x:f>
      </x:c>
      <x:c r="H4422" s="0">
        <x:f>'Historical Trades'!H4422</x:f>
      </x:c>
      <x:c r="I4422" s="0">
        <x:f>'Historical Trades'!I4422</x:f>
      </x:c>
      <x:c r="J4422" s="0">
        <x:f>'Historical Trades'!J4422</x:f>
      </x:c>
      <x:c r="K4422" s="0">
        <x:f>'Historical Trades'!K4422</x:f>
      </x:c>
      <x:c r="L4422" s="0">
        <x:f>'Historical Trades'!L4422</x:f>
      </x:c>
      <x:c r="M4422" s="0">
        <x:f>'Historical Trades'!M4422</x:f>
      </x:c>
      <x:c r="N4422" s="0">
        <x:f>CLEAN('Historical Trades'!O4422)</x:f>
      </x:c>
      <x:c r="P4422" s="14">
        <x:f>IF(G4422="sell",M4422,-M4422)</x:f>
      </x:c>
      <x:c r="Q4422" s="14">
        <x:f>VLOOKUP(N4422,'Currency Rates'!$A$3:$C$32,3,0)</x:f>
      </x:c>
      <x:c r="R4422" s="0">
        <x:f>IF(A4422="SPUS",0,IF(A4422="FWD",0,P4422/Q4422))</x:f>
      </x:c>
    </x:row>
    <x:row r="4423" spans="1:19" x14ac:dyDescent="0.3">
      <x:c r="A4423" s="0">
        <x:f>'Historical Trades'!A4423</x:f>
      </x:c>
      <x:c r="B4423" s="0">
        <x:f>'Historical Trades'!B4423</x:f>
      </x:c>
      <x:c r="C4423" s="23">
        <x:f>'Historical Trades'!C4423</x:f>
      </x:c>
      <x:c r="D4423" s="0">
        <x:f>'Historical Trades'!D4423</x:f>
      </x:c>
      <x:c r="E4423" s="23">
        <x:f>'Historical Trades'!E4423</x:f>
      </x:c>
      <x:c r="F4423" s="0">
        <x:f>'Historical Trades'!F4423</x:f>
      </x:c>
      <x:c r="G4423" s="0">
        <x:f>'Historical Trades'!G4423</x:f>
      </x:c>
      <x:c r="H4423" s="0">
        <x:f>'Historical Trades'!H4423</x:f>
      </x:c>
      <x:c r="I4423" s="0">
        <x:f>'Historical Trades'!I4423</x:f>
      </x:c>
      <x:c r="J4423" s="0">
        <x:f>'Historical Trades'!J4423</x:f>
      </x:c>
      <x:c r="K4423" s="0">
        <x:f>'Historical Trades'!K4423</x:f>
      </x:c>
      <x:c r="L4423" s="0">
        <x:f>'Historical Trades'!L4423</x:f>
      </x:c>
      <x:c r="M4423" s="0">
        <x:f>'Historical Trades'!M4423</x:f>
      </x:c>
      <x:c r="N4423" s="0">
        <x:f>CLEAN('Historical Trades'!O4423)</x:f>
      </x:c>
      <x:c r="P4423" s="14">
        <x:f>IF(G4423="sell",M4423,-M4423)</x:f>
      </x:c>
      <x:c r="Q4423" s="14">
        <x:f>VLOOKUP(N4423,'Currency Rates'!$A$3:$C$32,3,0)</x:f>
      </x:c>
      <x:c r="R4423" s="0">
        <x:f>IF(A4423="SPUS",0,IF(A4423="FWD",0,P4423/Q4423))</x:f>
      </x:c>
    </x:row>
    <x:row r="4424" spans="1:19" x14ac:dyDescent="0.3">
      <x:c r="A4424" s="0">
        <x:f>'Historical Trades'!A4424</x:f>
      </x:c>
      <x:c r="B4424" s="0">
        <x:f>'Historical Trades'!B4424</x:f>
      </x:c>
      <x:c r="C4424" s="23">
        <x:f>'Historical Trades'!C4424</x:f>
      </x:c>
      <x:c r="D4424" s="0">
        <x:f>'Historical Trades'!D4424</x:f>
      </x:c>
      <x:c r="E4424" s="23">
        <x:f>'Historical Trades'!E4424</x:f>
      </x:c>
      <x:c r="F4424" s="0">
        <x:f>'Historical Trades'!F4424</x:f>
      </x:c>
      <x:c r="G4424" s="0">
        <x:f>'Historical Trades'!G4424</x:f>
      </x:c>
      <x:c r="H4424" s="0">
        <x:f>'Historical Trades'!H4424</x:f>
      </x:c>
      <x:c r="I4424" s="0">
        <x:f>'Historical Trades'!I4424</x:f>
      </x:c>
      <x:c r="J4424" s="0">
        <x:f>'Historical Trades'!J4424</x:f>
      </x:c>
      <x:c r="K4424" s="0">
        <x:f>'Historical Trades'!K4424</x:f>
      </x:c>
      <x:c r="L4424" s="0">
        <x:f>'Historical Trades'!L4424</x:f>
      </x:c>
      <x:c r="M4424" s="0">
        <x:f>'Historical Trades'!M4424</x:f>
      </x:c>
      <x:c r="N4424" s="0">
        <x:f>CLEAN('Historical Trades'!O4424)</x:f>
      </x:c>
      <x:c r="P4424" s="14">
        <x:f>IF(G4424="sell",M4424,-M4424)</x:f>
      </x:c>
      <x:c r="Q4424" s="14">
        <x:f>VLOOKUP(N4424,'Currency Rates'!$A$3:$C$32,3,0)</x:f>
      </x:c>
      <x:c r="R4424" s="0">
        <x:f>IF(A4424="SPUS",0,IF(A4424="FWD",0,P4424/Q4424))</x:f>
      </x:c>
    </x:row>
    <x:row r="4425" spans="1:19" x14ac:dyDescent="0.3">
      <x:c r="A4425" s="0">
        <x:f>'Historical Trades'!A4425</x:f>
      </x:c>
      <x:c r="B4425" s="0">
        <x:f>'Historical Trades'!B4425</x:f>
      </x:c>
      <x:c r="C4425" s="23">
        <x:f>'Historical Trades'!C4425</x:f>
      </x:c>
      <x:c r="D4425" s="0">
        <x:f>'Historical Trades'!D4425</x:f>
      </x:c>
      <x:c r="E4425" s="23">
        <x:f>'Historical Trades'!E4425</x:f>
      </x:c>
      <x:c r="F4425" s="0">
        <x:f>'Historical Trades'!F4425</x:f>
      </x:c>
      <x:c r="G4425" s="0">
        <x:f>'Historical Trades'!G4425</x:f>
      </x:c>
      <x:c r="H4425" s="0">
        <x:f>'Historical Trades'!H4425</x:f>
      </x:c>
      <x:c r="I4425" s="0">
        <x:f>'Historical Trades'!I4425</x:f>
      </x:c>
      <x:c r="J4425" s="0">
        <x:f>'Historical Trades'!J4425</x:f>
      </x:c>
      <x:c r="K4425" s="0">
        <x:f>'Historical Trades'!K4425</x:f>
      </x:c>
      <x:c r="L4425" s="0">
        <x:f>'Historical Trades'!L4425</x:f>
      </x:c>
      <x:c r="M4425" s="0">
        <x:f>'Historical Trades'!M4425</x:f>
      </x:c>
      <x:c r="N4425" s="0">
        <x:f>CLEAN('Historical Trades'!O4425)</x:f>
      </x:c>
      <x:c r="P4425" s="14">
        <x:f>IF(G4425="sell",M4425,-M4425)</x:f>
      </x:c>
      <x:c r="Q4425" s="14">
        <x:f>VLOOKUP(N4425,'Currency Rates'!$A$3:$C$32,3,0)</x:f>
      </x:c>
      <x:c r="R4425" s="0">
        <x:f>IF(A4425="SPUS",0,IF(A4425="FWD",0,P4425/Q4425))</x:f>
      </x:c>
    </x:row>
    <x:row r="4426" spans="1:19" x14ac:dyDescent="0.3">
      <x:c r="A4426" s="0">
        <x:f>'Historical Trades'!A4426</x:f>
      </x:c>
      <x:c r="B4426" s="0">
        <x:f>'Historical Trades'!B4426</x:f>
      </x:c>
      <x:c r="C4426" s="23">
        <x:f>'Historical Trades'!C4426</x:f>
      </x:c>
      <x:c r="D4426" s="0">
        <x:f>'Historical Trades'!D4426</x:f>
      </x:c>
      <x:c r="E4426" s="23">
        <x:f>'Historical Trades'!E4426</x:f>
      </x:c>
      <x:c r="F4426" s="0">
        <x:f>'Historical Trades'!F4426</x:f>
      </x:c>
      <x:c r="G4426" s="0">
        <x:f>'Historical Trades'!G4426</x:f>
      </x:c>
      <x:c r="H4426" s="0">
        <x:f>'Historical Trades'!H4426</x:f>
      </x:c>
      <x:c r="I4426" s="0">
        <x:f>'Historical Trades'!I4426</x:f>
      </x:c>
      <x:c r="J4426" s="0">
        <x:f>'Historical Trades'!J4426</x:f>
      </x:c>
      <x:c r="K4426" s="0">
        <x:f>'Historical Trades'!K4426</x:f>
      </x:c>
      <x:c r="L4426" s="0">
        <x:f>'Historical Trades'!L4426</x:f>
      </x:c>
      <x:c r="M4426" s="0">
        <x:f>'Historical Trades'!M4426</x:f>
      </x:c>
      <x:c r="N4426" s="0">
        <x:f>CLEAN('Historical Trades'!O4426)</x:f>
      </x:c>
      <x:c r="P4426" s="14">
        <x:f>IF(G4426="sell",M4426,-M4426)</x:f>
      </x:c>
      <x:c r="Q4426" s="14">
        <x:f>VLOOKUP(N4426,'Currency Rates'!$A$3:$C$32,3,0)</x:f>
      </x:c>
      <x:c r="R4426" s="0">
        <x:f>IF(A4426="SPUS",0,IF(A4426="FWD",0,P4426/Q4426))</x:f>
      </x:c>
    </x:row>
    <x:row r="4427" spans="1:19" x14ac:dyDescent="0.3">
      <x:c r="A4427" s="0">
        <x:f>'Historical Trades'!A4427</x:f>
      </x:c>
      <x:c r="B4427" s="0">
        <x:f>'Historical Trades'!B4427</x:f>
      </x:c>
      <x:c r="C4427" s="23">
        <x:f>'Historical Trades'!C4427</x:f>
      </x:c>
      <x:c r="D4427" s="0">
        <x:f>'Historical Trades'!D4427</x:f>
      </x:c>
      <x:c r="E4427" s="23">
        <x:f>'Historical Trades'!E4427</x:f>
      </x:c>
      <x:c r="F4427" s="0">
        <x:f>'Historical Trades'!F4427</x:f>
      </x:c>
      <x:c r="G4427" s="0">
        <x:f>'Historical Trades'!G4427</x:f>
      </x:c>
      <x:c r="H4427" s="0">
        <x:f>'Historical Trades'!H4427</x:f>
      </x:c>
      <x:c r="I4427" s="0">
        <x:f>'Historical Trades'!I4427</x:f>
      </x:c>
      <x:c r="J4427" s="0">
        <x:f>'Historical Trades'!J4427</x:f>
      </x:c>
      <x:c r="K4427" s="0">
        <x:f>'Historical Trades'!K4427</x:f>
      </x:c>
      <x:c r="L4427" s="0">
        <x:f>'Historical Trades'!L4427</x:f>
      </x:c>
      <x:c r="M4427" s="0">
        <x:f>'Historical Trades'!M4427</x:f>
      </x:c>
      <x:c r="N4427" s="0">
        <x:f>CLEAN('Historical Trades'!O4427)</x:f>
      </x:c>
      <x:c r="P4427" s="14">
        <x:f>IF(G4427="sell",M4427,-M4427)</x:f>
      </x:c>
      <x:c r="Q4427" s="14">
        <x:f>VLOOKUP(N4427,'Currency Rates'!$A$3:$C$32,3,0)</x:f>
      </x:c>
      <x:c r="R4427" s="0">
        <x:f>IF(A4427="SPUS",0,IF(A4427="FWD",0,P4427/Q4427))</x:f>
      </x:c>
    </x:row>
    <x:row r="4428" spans="1:19" x14ac:dyDescent="0.3">
      <x:c r="A4428" s="0">
        <x:f>'Historical Trades'!A4428</x:f>
      </x:c>
      <x:c r="B4428" s="0">
        <x:f>'Historical Trades'!B4428</x:f>
      </x:c>
      <x:c r="C4428" s="23">
        <x:f>'Historical Trades'!C4428</x:f>
      </x:c>
      <x:c r="D4428" s="0">
        <x:f>'Historical Trades'!D4428</x:f>
      </x:c>
      <x:c r="E4428" s="23">
        <x:f>'Historical Trades'!E4428</x:f>
      </x:c>
      <x:c r="F4428" s="0">
        <x:f>'Historical Trades'!F4428</x:f>
      </x:c>
      <x:c r="G4428" s="0">
        <x:f>'Historical Trades'!G4428</x:f>
      </x:c>
      <x:c r="H4428" s="0">
        <x:f>'Historical Trades'!H4428</x:f>
      </x:c>
      <x:c r="I4428" s="0">
        <x:f>'Historical Trades'!I4428</x:f>
      </x:c>
      <x:c r="J4428" s="0">
        <x:f>'Historical Trades'!J4428</x:f>
      </x:c>
      <x:c r="K4428" s="0">
        <x:f>'Historical Trades'!K4428</x:f>
      </x:c>
      <x:c r="L4428" s="0">
        <x:f>'Historical Trades'!L4428</x:f>
      </x:c>
      <x:c r="M4428" s="0">
        <x:f>'Historical Trades'!M4428</x:f>
      </x:c>
      <x:c r="N4428" s="0">
        <x:f>CLEAN('Historical Trades'!O4428)</x:f>
      </x:c>
      <x:c r="P4428" s="14">
        <x:f>IF(G4428="sell",M4428,-M4428)</x:f>
      </x:c>
      <x:c r="Q4428" s="14">
        <x:f>VLOOKUP(N4428,'Currency Rates'!$A$3:$C$32,3,0)</x:f>
      </x:c>
      <x:c r="R4428" s="0">
        <x:f>IF(A4428="SPUS",0,IF(A4428="FWD",0,P4428/Q4428))</x:f>
      </x:c>
    </x:row>
    <x:row r="4429" spans="1:19" x14ac:dyDescent="0.3">
      <x:c r="A4429" s="0">
        <x:f>'Historical Trades'!A4429</x:f>
      </x:c>
      <x:c r="B4429" s="0">
        <x:f>'Historical Trades'!B4429</x:f>
      </x:c>
      <x:c r="C4429" s="23">
        <x:f>'Historical Trades'!C4429</x:f>
      </x:c>
      <x:c r="D4429" s="0">
        <x:f>'Historical Trades'!D4429</x:f>
      </x:c>
      <x:c r="E4429" s="23">
        <x:f>'Historical Trades'!E4429</x:f>
      </x:c>
      <x:c r="F4429" s="0">
        <x:f>'Historical Trades'!F4429</x:f>
      </x:c>
      <x:c r="G4429" s="0">
        <x:f>'Historical Trades'!G4429</x:f>
      </x:c>
      <x:c r="H4429" s="0">
        <x:f>'Historical Trades'!H4429</x:f>
      </x:c>
      <x:c r="I4429" s="0">
        <x:f>'Historical Trades'!I4429</x:f>
      </x:c>
      <x:c r="J4429" s="0">
        <x:f>'Historical Trades'!J4429</x:f>
      </x:c>
      <x:c r="K4429" s="0">
        <x:f>'Historical Trades'!K4429</x:f>
      </x:c>
      <x:c r="L4429" s="0">
        <x:f>'Historical Trades'!L4429</x:f>
      </x:c>
      <x:c r="M4429" s="0">
        <x:f>'Historical Trades'!M4429</x:f>
      </x:c>
      <x:c r="N4429" s="0">
        <x:f>CLEAN('Historical Trades'!O4429)</x:f>
      </x:c>
      <x:c r="P4429" s="14">
        <x:f>IF(G4429="sell",M4429,-M4429)</x:f>
      </x:c>
      <x:c r="Q4429" s="14">
        <x:f>VLOOKUP(N4429,'Currency Rates'!$A$3:$C$32,3,0)</x:f>
      </x:c>
      <x:c r="R4429" s="0">
        <x:f>IF(A4429="SPUS",0,IF(A4429="FWD",0,P4429/Q4429))</x:f>
      </x:c>
    </x:row>
    <x:row r="4430" spans="1:19" x14ac:dyDescent="0.3">
      <x:c r="A4430" s="0">
        <x:f>'Historical Trades'!A4430</x:f>
      </x:c>
      <x:c r="B4430" s="0">
        <x:f>'Historical Trades'!B4430</x:f>
      </x:c>
      <x:c r="C4430" s="23">
        <x:f>'Historical Trades'!C4430</x:f>
      </x:c>
      <x:c r="D4430" s="0">
        <x:f>'Historical Trades'!D4430</x:f>
      </x:c>
      <x:c r="E4430" s="23">
        <x:f>'Historical Trades'!E4430</x:f>
      </x:c>
      <x:c r="F4430" s="0">
        <x:f>'Historical Trades'!F4430</x:f>
      </x:c>
      <x:c r="G4430" s="0">
        <x:f>'Historical Trades'!G4430</x:f>
      </x:c>
      <x:c r="H4430" s="0">
        <x:f>'Historical Trades'!H4430</x:f>
      </x:c>
      <x:c r="I4430" s="0">
        <x:f>'Historical Trades'!I4430</x:f>
      </x:c>
      <x:c r="J4430" s="0">
        <x:f>'Historical Trades'!J4430</x:f>
      </x:c>
      <x:c r="K4430" s="0">
        <x:f>'Historical Trades'!K4430</x:f>
      </x:c>
      <x:c r="L4430" s="0">
        <x:f>'Historical Trades'!L4430</x:f>
      </x:c>
      <x:c r="M4430" s="0">
        <x:f>'Historical Trades'!M4430</x:f>
      </x:c>
      <x:c r="N4430" s="0">
        <x:f>CLEAN('Historical Trades'!O4430)</x:f>
      </x:c>
      <x:c r="P4430" s="14">
        <x:f>IF(G4430="sell",M4430,-M4430)</x:f>
      </x:c>
      <x:c r="Q4430" s="14">
        <x:f>VLOOKUP(N4430,'Currency Rates'!$A$3:$C$32,3,0)</x:f>
      </x:c>
      <x:c r="R4430" s="0">
        <x:f>IF(A4430="SPUS",0,IF(A4430="FWD",0,P4430/Q4430))</x:f>
      </x:c>
    </x:row>
    <x:row r="4431" spans="1:19" x14ac:dyDescent="0.3">
      <x:c r="A4431" s="0">
        <x:f>'Historical Trades'!A4431</x:f>
      </x:c>
      <x:c r="B4431" s="0">
        <x:f>'Historical Trades'!B4431</x:f>
      </x:c>
      <x:c r="C4431" s="23">
        <x:f>'Historical Trades'!C4431</x:f>
      </x:c>
      <x:c r="D4431" s="0">
        <x:f>'Historical Trades'!D4431</x:f>
      </x:c>
      <x:c r="E4431" s="23">
        <x:f>'Historical Trades'!E4431</x:f>
      </x:c>
      <x:c r="F4431" s="0">
        <x:f>'Historical Trades'!F4431</x:f>
      </x:c>
      <x:c r="G4431" s="0">
        <x:f>'Historical Trades'!G4431</x:f>
      </x:c>
      <x:c r="H4431" s="0">
        <x:f>'Historical Trades'!H4431</x:f>
      </x:c>
      <x:c r="I4431" s="0">
        <x:f>'Historical Trades'!I4431</x:f>
      </x:c>
      <x:c r="J4431" s="0">
        <x:f>'Historical Trades'!J4431</x:f>
      </x:c>
      <x:c r="K4431" s="0">
        <x:f>'Historical Trades'!K4431</x:f>
      </x:c>
      <x:c r="L4431" s="0">
        <x:f>'Historical Trades'!L4431</x:f>
      </x:c>
      <x:c r="M4431" s="0">
        <x:f>'Historical Trades'!M4431</x:f>
      </x:c>
      <x:c r="N4431" s="0">
        <x:f>CLEAN('Historical Trades'!O4431)</x:f>
      </x:c>
      <x:c r="P4431" s="14">
        <x:f>IF(G4431="sell",M4431,-M4431)</x:f>
      </x:c>
      <x:c r="Q4431" s="14">
        <x:f>VLOOKUP(N4431,'Currency Rates'!$A$3:$C$32,3,0)</x:f>
      </x:c>
      <x:c r="R4431" s="0">
        <x:f>IF(A4431="SPUS",0,IF(A4431="FWD",0,P4431/Q4431))</x:f>
      </x:c>
    </x:row>
    <x:row r="4432" spans="1:19" x14ac:dyDescent="0.3">
      <x:c r="A4432" s="0">
        <x:f>'Historical Trades'!A4432</x:f>
      </x:c>
      <x:c r="B4432" s="0">
        <x:f>'Historical Trades'!B4432</x:f>
      </x:c>
      <x:c r="C4432" s="23">
        <x:f>'Historical Trades'!C4432</x:f>
      </x:c>
      <x:c r="D4432" s="0">
        <x:f>'Historical Trades'!D4432</x:f>
      </x:c>
      <x:c r="E4432" s="23">
        <x:f>'Historical Trades'!E4432</x:f>
      </x:c>
      <x:c r="F4432" s="0">
        <x:f>'Historical Trades'!F4432</x:f>
      </x:c>
      <x:c r="G4432" s="0">
        <x:f>'Historical Trades'!G4432</x:f>
      </x:c>
      <x:c r="H4432" s="0">
        <x:f>'Historical Trades'!H4432</x:f>
      </x:c>
      <x:c r="I4432" s="0">
        <x:f>'Historical Trades'!I4432</x:f>
      </x:c>
      <x:c r="J4432" s="0">
        <x:f>'Historical Trades'!J4432</x:f>
      </x:c>
      <x:c r="K4432" s="0">
        <x:f>'Historical Trades'!K4432</x:f>
      </x:c>
      <x:c r="L4432" s="0">
        <x:f>'Historical Trades'!L4432</x:f>
      </x:c>
      <x:c r="M4432" s="0">
        <x:f>'Historical Trades'!M4432</x:f>
      </x:c>
      <x:c r="N4432" s="0">
        <x:f>CLEAN('Historical Trades'!O4432)</x:f>
      </x:c>
      <x:c r="P4432" s="14">
        <x:f>IF(G4432="sell",M4432,-M4432)</x:f>
      </x:c>
      <x:c r="Q4432" s="14">
        <x:f>VLOOKUP(N4432,'Currency Rates'!$A$3:$C$32,3,0)</x:f>
      </x:c>
      <x:c r="R4432" s="0">
        <x:f>IF(A4432="SPUS",0,IF(A4432="FWD",0,P4432/Q4432))</x:f>
      </x:c>
    </x:row>
    <x:row r="4433" spans="1:19" x14ac:dyDescent="0.3">
      <x:c r="A4433" s="0">
        <x:f>'Historical Trades'!A4433</x:f>
      </x:c>
      <x:c r="B4433" s="0">
        <x:f>'Historical Trades'!B4433</x:f>
      </x:c>
      <x:c r="C4433" s="23">
        <x:f>'Historical Trades'!C4433</x:f>
      </x:c>
      <x:c r="D4433" s="0">
        <x:f>'Historical Trades'!D4433</x:f>
      </x:c>
      <x:c r="E4433" s="23">
        <x:f>'Historical Trades'!E4433</x:f>
      </x:c>
      <x:c r="F4433" s="0">
        <x:f>'Historical Trades'!F4433</x:f>
      </x:c>
      <x:c r="G4433" s="0">
        <x:f>'Historical Trades'!G4433</x:f>
      </x:c>
      <x:c r="H4433" s="0">
        <x:f>'Historical Trades'!H4433</x:f>
      </x:c>
      <x:c r="I4433" s="0">
        <x:f>'Historical Trades'!I4433</x:f>
      </x:c>
      <x:c r="J4433" s="0">
        <x:f>'Historical Trades'!J4433</x:f>
      </x:c>
      <x:c r="K4433" s="0">
        <x:f>'Historical Trades'!K4433</x:f>
      </x:c>
      <x:c r="L4433" s="0">
        <x:f>'Historical Trades'!L4433</x:f>
      </x:c>
      <x:c r="M4433" s="0">
        <x:f>'Historical Trades'!M4433</x:f>
      </x:c>
      <x:c r="N4433" s="0">
        <x:f>CLEAN('Historical Trades'!O4433)</x:f>
      </x:c>
      <x:c r="P4433" s="14">
        <x:f>IF(G4433="sell",M4433,-M4433)</x:f>
      </x:c>
      <x:c r="Q4433" s="14">
        <x:f>VLOOKUP(N4433,'Currency Rates'!$A$3:$C$32,3,0)</x:f>
      </x:c>
      <x:c r="R4433" s="0">
        <x:f>IF(A4433="SPUS",0,IF(A4433="FWD",0,P4433/Q4433))</x:f>
      </x:c>
    </x:row>
    <x:row r="4434" spans="1:19" x14ac:dyDescent="0.3">
      <x:c r="A4434" s="0">
        <x:f>'Historical Trades'!A4434</x:f>
      </x:c>
      <x:c r="B4434" s="0">
        <x:f>'Historical Trades'!B4434</x:f>
      </x:c>
      <x:c r="C4434" s="23">
        <x:f>'Historical Trades'!C4434</x:f>
      </x:c>
      <x:c r="D4434" s="0">
        <x:f>'Historical Trades'!D4434</x:f>
      </x:c>
      <x:c r="E4434" s="23">
        <x:f>'Historical Trades'!E4434</x:f>
      </x:c>
      <x:c r="F4434" s="0">
        <x:f>'Historical Trades'!F4434</x:f>
      </x:c>
      <x:c r="G4434" s="0">
        <x:f>'Historical Trades'!G4434</x:f>
      </x:c>
      <x:c r="H4434" s="0">
        <x:f>'Historical Trades'!H4434</x:f>
      </x:c>
      <x:c r="I4434" s="0">
        <x:f>'Historical Trades'!I4434</x:f>
      </x:c>
      <x:c r="J4434" s="0">
        <x:f>'Historical Trades'!J4434</x:f>
      </x:c>
      <x:c r="K4434" s="0">
        <x:f>'Historical Trades'!K4434</x:f>
      </x:c>
      <x:c r="L4434" s="0">
        <x:f>'Historical Trades'!L4434</x:f>
      </x:c>
      <x:c r="M4434" s="0">
        <x:f>'Historical Trades'!M4434</x:f>
      </x:c>
      <x:c r="N4434" s="0">
        <x:f>CLEAN('Historical Trades'!O4434)</x:f>
      </x:c>
      <x:c r="P4434" s="14">
        <x:f>IF(G4434="sell",M4434,-M4434)</x:f>
      </x:c>
      <x:c r="Q4434" s="14">
        <x:f>VLOOKUP(N4434,'Currency Rates'!$A$3:$C$32,3,0)</x:f>
      </x:c>
      <x:c r="R4434" s="0">
        <x:f>IF(A4434="SPUS",0,IF(A4434="FWD",0,P4434/Q4434))</x:f>
      </x:c>
    </x:row>
    <x:row r="4435" spans="1:19" x14ac:dyDescent="0.3">
      <x:c r="A4435" s="0">
        <x:f>'Historical Trades'!A4435</x:f>
      </x:c>
      <x:c r="B4435" s="0">
        <x:f>'Historical Trades'!B4435</x:f>
      </x:c>
      <x:c r="C4435" s="23">
        <x:f>'Historical Trades'!C4435</x:f>
      </x:c>
      <x:c r="D4435" s="0">
        <x:f>'Historical Trades'!D4435</x:f>
      </x:c>
      <x:c r="E4435" s="23">
        <x:f>'Historical Trades'!E4435</x:f>
      </x:c>
      <x:c r="F4435" s="0">
        <x:f>'Historical Trades'!F4435</x:f>
      </x:c>
      <x:c r="G4435" s="0">
        <x:f>'Historical Trades'!G4435</x:f>
      </x:c>
      <x:c r="H4435" s="0">
        <x:f>'Historical Trades'!H4435</x:f>
      </x:c>
      <x:c r="I4435" s="0">
        <x:f>'Historical Trades'!I4435</x:f>
      </x:c>
      <x:c r="J4435" s="0">
        <x:f>'Historical Trades'!J4435</x:f>
      </x:c>
      <x:c r="K4435" s="0">
        <x:f>'Historical Trades'!K4435</x:f>
      </x:c>
      <x:c r="L4435" s="0">
        <x:f>'Historical Trades'!L4435</x:f>
      </x:c>
      <x:c r="M4435" s="0">
        <x:f>'Historical Trades'!M4435</x:f>
      </x:c>
      <x:c r="N4435" s="0">
        <x:f>CLEAN('Historical Trades'!O4435)</x:f>
      </x:c>
      <x:c r="P4435" s="14">
        <x:f>IF(G4435="sell",M4435,-M4435)</x:f>
      </x:c>
      <x:c r="Q4435" s="14">
        <x:f>VLOOKUP(N4435,'Currency Rates'!$A$3:$C$32,3,0)</x:f>
      </x:c>
      <x:c r="R4435" s="0">
        <x:f>IF(A4435="SPUS",0,IF(A4435="FWD",0,P4435/Q4435))</x:f>
      </x:c>
    </x:row>
    <x:row r="4436" spans="1:19" x14ac:dyDescent="0.3">
      <x:c r="A4436" s="0">
        <x:f>'Historical Trades'!A4436</x:f>
      </x:c>
      <x:c r="B4436" s="0">
        <x:f>'Historical Trades'!B4436</x:f>
      </x:c>
      <x:c r="C4436" s="23">
        <x:f>'Historical Trades'!C4436</x:f>
      </x:c>
      <x:c r="D4436" s="0">
        <x:f>'Historical Trades'!D4436</x:f>
      </x:c>
      <x:c r="E4436" s="23">
        <x:f>'Historical Trades'!E4436</x:f>
      </x:c>
      <x:c r="F4436" s="0">
        <x:f>'Historical Trades'!F4436</x:f>
      </x:c>
      <x:c r="G4436" s="0">
        <x:f>'Historical Trades'!G4436</x:f>
      </x:c>
      <x:c r="H4436" s="0">
        <x:f>'Historical Trades'!H4436</x:f>
      </x:c>
      <x:c r="I4436" s="0">
        <x:f>'Historical Trades'!I4436</x:f>
      </x:c>
      <x:c r="J4436" s="0">
        <x:f>'Historical Trades'!J4436</x:f>
      </x:c>
      <x:c r="K4436" s="0">
        <x:f>'Historical Trades'!K4436</x:f>
      </x:c>
      <x:c r="L4436" s="0">
        <x:f>'Historical Trades'!L4436</x:f>
      </x:c>
      <x:c r="M4436" s="0">
        <x:f>'Historical Trades'!M4436</x:f>
      </x:c>
      <x:c r="N4436" s="0">
        <x:f>CLEAN('Historical Trades'!O4436)</x:f>
      </x:c>
      <x:c r="P4436" s="14">
        <x:f>IF(G4436="sell",M4436,-M4436)</x:f>
      </x:c>
      <x:c r="Q4436" s="14">
        <x:f>VLOOKUP(N4436,'Currency Rates'!$A$3:$C$32,3,0)</x:f>
      </x:c>
      <x:c r="R4436" s="0">
        <x:f>IF(A4436="SPUS",0,IF(A4436="FWD",0,P4436/Q4436))</x:f>
      </x:c>
    </x:row>
    <x:row r="4437" spans="1:19" x14ac:dyDescent="0.3">
      <x:c r="A4437" s="0">
        <x:f>'Historical Trades'!A4437</x:f>
      </x:c>
      <x:c r="B4437" s="0">
        <x:f>'Historical Trades'!B4437</x:f>
      </x:c>
      <x:c r="C4437" s="23">
        <x:f>'Historical Trades'!C4437</x:f>
      </x:c>
      <x:c r="D4437" s="0">
        <x:f>'Historical Trades'!D4437</x:f>
      </x:c>
      <x:c r="E4437" s="23">
        <x:f>'Historical Trades'!E4437</x:f>
      </x:c>
      <x:c r="F4437" s="0">
        <x:f>'Historical Trades'!F4437</x:f>
      </x:c>
      <x:c r="G4437" s="0">
        <x:f>'Historical Trades'!G4437</x:f>
      </x:c>
      <x:c r="H4437" s="0">
        <x:f>'Historical Trades'!H4437</x:f>
      </x:c>
      <x:c r="I4437" s="0">
        <x:f>'Historical Trades'!I4437</x:f>
      </x:c>
      <x:c r="J4437" s="0">
        <x:f>'Historical Trades'!J4437</x:f>
      </x:c>
      <x:c r="K4437" s="0">
        <x:f>'Historical Trades'!K4437</x:f>
      </x:c>
      <x:c r="L4437" s="0">
        <x:f>'Historical Trades'!L4437</x:f>
      </x:c>
      <x:c r="M4437" s="0">
        <x:f>'Historical Trades'!M4437</x:f>
      </x:c>
      <x:c r="N4437" s="0">
        <x:f>CLEAN('Historical Trades'!O4437)</x:f>
      </x:c>
      <x:c r="P4437" s="14">
        <x:f>IF(G4437="sell",M4437,-M4437)</x:f>
      </x:c>
      <x:c r="Q4437" s="14">
        <x:f>VLOOKUP(N4437,'Currency Rates'!$A$3:$C$32,3,0)</x:f>
      </x:c>
      <x:c r="R4437" s="0">
        <x:f>IF(A4437="SPUS",0,IF(A4437="FWD",0,P4437/Q4437))</x:f>
      </x:c>
    </x:row>
    <x:row r="4438" spans="1:19" x14ac:dyDescent="0.3">
      <x:c r="A4438" s="0">
        <x:f>'Historical Trades'!A4438</x:f>
      </x:c>
      <x:c r="B4438" s="0">
        <x:f>'Historical Trades'!B4438</x:f>
      </x:c>
      <x:c r="C4438" s="23">
        <x:f>'Historical Trades'!C4438</x:f>
      </x:c>
      <x:c r="D4438" s="0">
        <x:f>'Historical Trades'!D4438</x:f>
      </x:c>
      <x:c r="E4438" s="23">
        <x:f>'Historical Trades'!E4438</x:f>
      </x:c>
      <x:c r="F4438" s="0">
        <x:f>'Historical Trades'!F4438</x:f>
      </x:c>
      <x:c r="G4438" s="0">
        <x:f>'Historical Trades'!G4438</x:f>
      </x:c>
      <x:c r="H4438" s="0">
        <x:f>'Historical Trades'!H4438</x:f>
      </x:c>
      <x:c r="I4438" s="0">
        <x:f>'Historical Trades'!I4438</x:f>
      </x:c>
      <x:c r="J4438" s="0">
        <x:f>'Historical Trades'!J4438</x:f>
      </x:c>
      <x:c r="K4438" s="0">
        <x:f>'Historical Trades'!K4438</x:f>
      </x:c>
      <x:c r="L4438" s="0">
        <x:f>'Historical Trades'!L4438</x:f>
      </x:c>
      <x:c r="M4438" s="0">
        <x:f>'Historical Trades'!M4438</x:f>
      </x:c>
      <x:c r="N4438" s="0">
        <x:f>CLEAN('Historical Trades'!O4438)</x:f>
      </x:c>
      <x:c r="P4438" s="14">
        <x:f>IF(G4438="sell",M4438,-M4438)</x:f>
      </x:c>
      <x:c r="Q4438" s="14">
        <x:f>VLOOKUP(N4438,'Currency Rates'!$A$3:$C$32,3,0)</x:f>
      </x:c>
      <x:c r="R4438" s="0">
        <x:f>IF(A4438="SPUS",0,IF(A4438="FWD",0,P4438/Q4438))</x:f>
      </x:c>
    </x:row>
    <x:row r="4439" spans="1:19" x14ac:dyDescent="0.3">
      <x:c r="A4439" s="0">
        <x:f>'Historical Trades'!A4439</x:f>
      </x:c>
      <x:c r="B4439" s="0">
        <x:f>'Historical Trades'!B4439</x:f>
      </x:c>
      <x:c r="C4439" s="23">
        <x:f>'Historical Trades'!C4439</x:f>
      </x:c>
      <x:c r="D4439" s="0">
        <x:f>'Historical Trades'!D4439</x:f>
      </x:c>
      <x:c r="E4439" s="23">
        <x:f>'Historical Trades'!E4439</x:f>
      </x:c>
      <x:c r="F4439" s="0">
        <x:f>'Historical Trades'!F4439</x:f>
      </x:c>
      <x:c r="G4439" s="0">
        <x:f>'Historical Trades'!G4439</x:f>
      </x:c>
      <x:c r="H4439" s="0">
        <x:f>'Historical Trades'!H4439</x:f>
      </x:c>
      <x:c r="I4439" s="0">
        <x:f>'Historical Trades'!I4439</x:f>
      </x:c>
      <x:c r="J4439" s="0">
        <x:f>'Historical Trades'!J4439</x:f>
      </x:c>
      <x:c r="K4439" s="0">
        <x:f>'Historical Trades'!K4439</x:f>
      </x:c>
      <x:c r="L4439" s="0">
        <x:f>'Historical Trades'!L4439</x:f>
      </x:c>
      <x:c r="M4439" s="0">
        <x:f>'Historical Trades'!M4439</x:f>
      </x:c>
      <x:c r="N4439" s="0">
        <x:f>CLEAN('Historical Trades'!O4439)</x:f>
      </x:c>
      <x:c r="P4439" s="14">
        <x:f>IF(G4439="sell",M4439,-M4439)</x:f>
      </x:c>
      <x:c r="Q4439" s="14">
        <x:f>VLOOKUP(N4439,'Currency Rates'!$A$3:$C$32,3,0)</x:f>
      </x:c>
      <x:c r="R4439" s="0">
        <x:f>IF(A4439="SPUS",0,IF(A4439="FWD",0,P4439/Q4439))</x:f>
      </x:c>
    </x:row>
    <x:row r="4440" spans="1:19" x14ac:dyDescent="0.3">
      <x:c r="A4440" s="0">
        <x:f>'Historical Trades'!A4440</x:f>
      </x:c>
      <x:c r="B4440" s="0">
        <x:f>'Historical Trades'!B4440</x:f>
      </x:c>
      <x:c r="C4440" s="23">
        <x:f>'Historical Trades'!C4440</x:f>
      </x:c>
      <x:c r="D4440" s="0">
        <x:f>'Historical Trades'!D4440</x:f>
      </x:c>
      <x:c r="E4440" s="23">
        <x:f>'Historical Trades'!E4440</x:f>
      </x:c>
      <x:c r="F4440" s="0">
        <x:f>'Historical Trades'!F4440</x:f>
      </x:c>
      <x:c r="G4440" s="0">
        <x:f>'Historical Trades'!G4440</x:f>
      </x:c>
      <x:c r="H4440" s="0">
        <x:f>'Historical Trades'!H4440</x:f>
      </x:c>
      <x:c r="I4440" s="0">
        <x:f>'Historical Trades'!I4440</x:f>
      </x:c>
      <x:c r="J4440" s="0">
        <x:f>'Historical Trades'!J4440</x:f>
      </x:c>
      <x:c r="K4440" s="0">
        <x:f>'Historical Trades'!K4440</x:f>
      </x:c>
      <x:c r="L4440" s="0">
        <x:f>'Historical Trades'!L4440</x:f>
      </x:c>
      <x:c r="M4440" s="0">
        <x:f>'Historical Trades'!M4440</x:f>
      </x:c>
      <x:c r="N4440" s="0">
        <x:f>CLEAN('Historical Trades'!O4440)</x:f>
      </x:c>
      <x:c r="P4440" s="14">
        <x:f>IF(G4440="sell",M4440,-M4440)</x:f>
      </x:c>
      <x:c r="Q4440" s="14">
        <x:f>VLOOKUP(N4440,'Currency Rates'!$A$3:$C$32,3,0)</x:f>
      </x:c>
      <x:c r="R4440" s="0">
        <x:f>IF(A4440="SPUS",0,IF(A4440="FWD",0,P4440/Q4440))</x:f>
      </x:c>
    </x:row>
    <x:row r="4441" spans="1:19" x14ac:dyDescent="0.3">
      <x:c r="A4441" s="0">
        <x:f>'Historical Trades'!A4441</x:f>
      </x:c>
      <x:c r="B4441" s="0">
        <x:f>'Historical Trades'!B4441</x:f>
      </x:c>
      <x:c r="C4441" s="23">
        <x:f>'Historical Trades'!C4441</x:f>
      </x:c>
      <x:c r="D4441" s="0">
        <x:f>'Historical Trades'!D4441</x:f>
      </x:c>
      <x:c r="E4441" s="23">
        <x:f>'Historical Trades'!E4441</x:f>
      </x:c>
      <x:c r="F4441" s="0">
        <x:f>'Historical Trades'!F4441</x:f>
      </x:c>
      <x:c r="G4441" s="0">
        <x:f>'Historical Trades'!G4441</x:f>
      </x:c>
      <x:c r="H4441" s="0">
        <x:f>'Historical Trades'!H4441</x:f>
      </x:c>
      <x:c r="I4441" s="0">
        <x:f>'Historical Trades'!I4441</x:f>
      </x:c>
      <x:c r="J4441" s="0">
        <x:f>'Historical Trades'!J4441</x:f>
      </x:c>
      <x:c r="K4441" s="0">
        <x:f>'Historical Trades'!K4441</x:f>
      </x:c>
      <x:c r="L4441" s="0">
        <x:f>'Historical Trades'!L4441</x:f>
      </x:c>
      <x:c r="M4441" s="0">
        <x:f>'Historical Trades'!M4441</x:f>
      </x:c>
      <x:c r="N4441" s="0">
        <x:f>CLEAN('Historical Trades'!O4441)</x:f>
      </x:c>
      <x:c r="P4441" s="14">
        <x:f>IF(G4441="sell",M4441,-M4441)</x:f>
      </x:c>
      <x:c r="Q4441" s="14">
        <x:f>VLOOKUP(N4441,'Currency Rates'!$A$3:$C$32,3,0)</x:f>
      </x:c>
      <x:c r="R4441" s="0">
        <x:f>IF(A4441="SPUS",0,IF(A4441="FWD",0,P4441/Q4441))</x:f>
      </x:c>
    </x:row>
    <x:row r="4442" spans="1:19" x14ac:dyDescent="0.3">
      <x:c r="A4442" s="0">
        <x:f>'Historical Trades'!A4442</x:f>
      </x:c>
      <x:c r="B4442" s="0">
        <x:f>'Historical Trades'!B4442</x:f>
      </x:c>
      <x:c r="C4442" s="23">
        <x:f>'Historical Trades'!C4442</x:f>
      </x:c>
      <x:c r="D4442" s="0">
        <x:f>'Historical Trades'!D4442</x:f>
      </x:c>
      <x:c r="E4442" s="23">
        <x:f>'Historical Trades'!E4442</x:f>
      </x:c>
      <x:c r="F4442" s="0">
        <x:f>'Historical Trades'!F4442</x:f>
      </x:c>
      <x:c r="G4442" s="0">
        <x:f>'Historical Trades'!G4442</x:f>
      </x:c>
      <x:c r="H4442" s="0">
        <x:f>'Historical Trades'!H4442</x:f>
      </x:c>
      <x:c r="I4442" s="0">
        <x:f>'Historical Trades'!I4442</x:f>
      </x:c>
      <x:c r="J4442" s="0">
        <x:f>'Historical Trades'!J4442</x:f>
      </x:c>
      <x:c r="K4442" s="0">
        <x:f>'Historical Trades'!K4442</x:f>
      </x:c>
      <x:c r="L4442" s="0">
        <x:f>'Historical Trades'!L4442</x:f>
      </x:c>
      <x:c r="M4442" s="0">
        <x:f>'Historical Trades'!M4442</x:f>
      </x:c>
      <x:c r="N4442" s="0">
        <x:f>CLEAN('Historical Trades'!O4442)</x:f>
      </x:c>
      <x:c r="P4442" s="14">
        <x:f>IF(G4442="sell",M4442,-M4442)</x:f>
      </x:c>
      <x:c r="Q4442" s="14">
        <x:f>VLOOKUP(N4442,'Currency Rates'!$A$3:$C$32,3,0)</x:f>
      </x:c>
      <x:c r="R4442" s="0">
        <x:f>IF(A4442="SPUS",0,IF(A4442="FWD",0,P4442/Q4442))</x:f>
      </x:c>
    </x:row>
    <x:row r="4443" spans="1:19" x14ac:dyDescent="0.3">
      <x:c r="A4443" s="0">
        <x:f>'Historical Trades'!A4443</x:f>
      </x:c>
      <x:c r="B4443" s="0">
        <x:f>'Historical Trades'!B4443</x:f>
      </x:c>
      <x:c r="C4443" s="23">
        <x:f>'Historical Trades'!C4443</x:f>
      </x:c>
      <x:c r="D4443" s="0">
        <x:f>'Historical Trades'!D4443</x:f>
      </x:c>
      <x:c r="E4443" s="23">
        <x:f>'Historical Trades'!E4443</x:f>
      </x:c>
      <x:c r="F4443" s="0">
        <x:f>'Historical Trades'!F4443</x:f>
      </x:c>
      <x:c r="G4443" s="0">
        <x:f>'Historical Trades'!G4443</x:f>
      </x:c>
      <x:c r="H4443" s="0">
        <x:f>'Historical Trades'!H4443</x:f>
      </x:c>
      <x:c r="I4443" s="0">
        <x:f>'Historical Trades'!I4443</x:f>
      </x:c>
      <x:c r="J4443" s="0">
        <x:f>'Historical Trades'!J4443</x:f>
      </x:c>
      <x:c r="K4443" s="0">
        <x:f>'Historical Trades'!K4443</x:f>
      </x:c>
      <x:c r="L4443" s="0">
        <x:f>'Historical Trades'!L4443</x:f>
      </x:c>
      <x:c r="M4443" s="0">
        <x:f>'Historical Trades'!M4443</x:f>
      </x:c>
      <x:c r="N4443" s="0">
        <x:f>CLEAN('Historical Trades'!O4443)</x:f>
      </x:c>
      <x:c r="P4443" s="14">
        <x:f>IF(G4443="sell",M4443,-M4443)</x:f>
      </x:c>
      <x:c r="Q4443" s="14">
        <x:f>VLOOKUP(N4443,'Currency Rates'!$A$3:$C$32,3,0)</x:f>
      </x:c>
      <x:c r="R4443" s="0">
        <x:f>IF(A4443="SPUS",0,IF(A4443="FWD",0,P4443/Q4443))</x:f>
      </x:c>
    </x:row>
    <x:row r="4444" spans="1:19" x14ac:dyDescent="0.3">
      <x:c r="A4444" s="0">
        <x:f>'Historical Trades'!A4444</x:f>
      </x:c>
      <x:c r="B4444" s="0">
        <x:f>'Historical Trades'!B4444</x:f>
      </x:c>
      <x:c r="C4444" s="23">
        <x:f>'Historical Trades'!C4444</x:f>
      </x:c>
      <x:c r="D4444" s="0">
        <x:f>'Historical Trades'!D4444</x:f>
      </x:c>
      <x:c r="E4444" s="23">
        <x:f>'Historical Trades'!E4444</x:f>
      </x:c>
      <x:c r="F4444" s="0">
        <x:f>'Historical Trades'!F4444</x:f>
      </x:c>
      <x:c r="G4444" s="0">
        <x:f>'Historical Trades'!G4444</x:f>
      </x:c>
      <x:c r="H4444" s="0">
        <x:f>'Historical Trades'!H4444</x:f>
      </x:c>
      <x:c r="I4444" s="0">
        <x:f>'Historical Trades'!I4444</x:f>
      </x:c>
      <x:c r="J4444" s="0">
        <x:f>'Historical Trades'!J4444</x:f>
      </x:c>
      <x:c r="K4444" s="0">
        <x:f>'Historical Trades'!K4444</x:f>
      </x:c>
      <x:c r="L4444" s="0">
        <x:f>'Historical Trades'!L4444</x:f>
      </x:c>
      <x:c r="M4444" s="0">
        <x:f>'Historical Trades'!M4444</x:f>
      </x:c>
      <x:c r="N4444" s="0">
        <x:f>CLEAN('Historical Trades'!O4444)</x:f>
      </x:c>
      <x:c r="P4444" s="14">
        <x:f>IF(G4444="sell",M4444,-M4444)</x:f>
      </x:c>
      <x:c r="Q4444" s="14">
        <x:f>VLOOKUP(N4444,'Currency Rates'!$A$3:$C$32,3,0)</x:f>
      </x:c>
      <x:c r="R4444" s="0">
        <x:f>IF(A4444="SPUS",0,IF(A4444="FWD",0,P4444/Q4444))</x:f>
      </x:c>
    </x:row>
    <x:row r="4445" spans="1:19" x14ac:dyDescent="0.3">
      <x:c r="A4445" s="0">
        <x:f>'Historical Trades'!A4445</x:f>
      </x:c>
      <x:c r="B4445" s="0">
        <x:f>'Historical Trades'!B4445</x:f>
      </x:c>
      <x:c r="C4445" s="23">
        <x:f>'Historical Trades'!C4445</x:f>
      </x:c>
      <x:c r="D4445" s="0">
        <x:f>'Historical Trades'!D4445</x:f>
      </x:c>
      <x:c r="E4445" s="23">
        <x:f>'Historical Trades'!E4445</x:f>
      </x:c>
      <x:c r="F4445" s="0">
        <x:f>'Historical Trades'!F4445</x:f>
      </x:c>
      <x:c r="G4445" s="0">
        <x:f>'Historical Trades'!G4445</x:f>
      </x:c>
      <x:c r="H4445" s="0">
        <x:f>'Historical Trades'!H4445</x:f>
      </x:c>
      <x:c r="I4445" s="0">
        <x:f>'Historical Trades'!I4445</x:f>
      </x:c>
      <x:c r="J4445" s="0">
        <x:f>'Historical Trades'!J4445</x:f>
      </x:c>
      <x:c r="K4445" s="0">
        <x:f>'Historical Trades'!K4445</x:f>
      </x:c>
      <x:c r="L4445" s="0">
        <x:f>'Historical Trades'!L4445</x:f>
      </x:c>
      <x:c r="M4445" s="0">
        <x:f>'Historical Trades'!M4445</x:f>
      </x:c>
      <x:c r="N4445" s="0">
        <x:f>CLEAN('Historical Trades'!O4445)</x:f>
      </x:c>
      <x:c r="P4445" s="14">
        <x:f>IF(G4445="sell",M4445,-M4445)</x:f>
      </x:c>
      <x:c r="Q4445" s="14">
        <x:f>VLOOKUP(N4445,'Currency Rates'!$A$3:$C$32,3,0)</x:f>
      </x:c>
      <x:c r="R4445" s="0">
        <x:f>IF(A4445="SPUS",0,IF(A4445="FWD",0,P4445/Q4445))</x:f>
      </x:c>
    </x:row>
    <x:row r="4446" spans="1:19" x14ac:dyDescent="0.3">
      <x:c r="A4446" s="0">
        <x:f>'Historical Trades'!A4446</x:f>
      </x:c>
      <x:c r="B4446" s="0">
        <x:f>'Historical Trades'!B4446</x:f>
      </x:c>
      <x:c r="C4446" s="23">
        <x:f>'Historical Trades'!C4446</x:f>
      </x:c>
      <x:c r="D4446" s="0">
        <x:f>'Historical Trades'!D4446</x:f>
      </x:c>
      <x:c r="E4446" s="23">
        <x:f>'Historical Trades'!E4446</x:f>
      </x:c>
      <x:c r="F4446" s="0">
        <x:f>'Historical Trades'!F4446</x:f>
      </x:c>
      <x:c r="G4446" s="0">
        <x:f>'Historical Trades'!G4446</x:f>
      </x:c>
      <x:c r="H4446" s="0">
        <x:f>'Historical Trades'!H4446</x:f>
      </x:c>
      <x:c r="I4446" s="0">
        <x:f>'Historical Trades'!I4446</x:f>
      </x:c>
      <x:c r="J4446" s="0">
        <x:f>'Historical Trades'!J4446</x:f>
      </x:c>
      <x:c r="K4446" s="0">
        <x:f>'Historical Trades'!K4446</x:f>
      </x:c>
      <x:c r="L4446" s="0">
        <x:f>'Historical Trades'!L4446</x:f>
      </x:c>
      <x:c r="M4446" s="0">
        <x:f>'Historical Trades'!M4446</x:f>
      </x:c>
      <x:c r="N4446" s="0">
        <x:f>CLEAN('Historical Trades'!O4446)</x:f>
      </x:c>
      <x:c r="P4446" s="14">
        <x:f>IF(G4446="sell",M4446,-M4446)</x:f>
      </x:c>
      <x:c r="Q4446" s="14">
        <x:f>VLOOKUP(N4446,'Currency Rates'!$A$3:$C$32,3,0)</x:f>
      </x:c>
      <x:c r="R4446" s="0">
        <x:f>IF(A4446="SPUS",0,IF(A4446="FWD",0,P4446/Q4446))</x:f>
      </x:c>
    </x:row>
    <x:row r="4447" spans="1:19" x14ac:dyDescent="0.3">
      <x:c r="A4447" s="0">
        <x:f>'Historical Trades'!A4447</x:f>
      </x:c>
      <x:c r="B4447" s="0">
        <x:f>'Historical Trades'!B4447</x:f>
      </x:c>
      <x:c r="C4447" s="23">
        <x:f>'Historical Trades'!C4447</x:f>
      </x:c>
      <x:c r="D4447" s="0">
        <x:f>'Historical Trades'!D4447</x:f>
      </x:c>
      <x:c r="E4447" s="23">
        <x:f>'Historical Trades'!E4447</x:f>
      </x:c>
      <x:c r="F4447" s="0">
        <x:f>'Historical Trades'!F4447</x:f>
      </x:c>
      <x:c r="G4447" s="0">
        <x:f>'Historical Trades'!G4447</x:f>
      </x:c>
      <x:c r="H4447" s="0">
        <x:f>'Historical Trades'!H4447</x:f>
      </x:c>
      <x:c r="I4447" s="0">
        <x:f>'Historical Trades'!I4447</x:f>
      </x:c>
      <x:c r="J4447" s="0">
        <x:f>'Historical Trades'!J4447</x:f>
      </x:c>
      <x:c r="K4447" s="0">
        <x:f>'Historical Trades'!K4447</x:f>
      </x:c>
      <x:c r="L4447" s="0">
        <x:f>'Historical Trades'!L4447</x:f>
      </x:c>
      <x:c r="M4447" s="0">
        <x:f>'Historical Trades'!M4447</x:f>
      </x:c>
      <x:c r="N4447" s="0">
        <x:f>CLEAN('Historical Trades'!O4447)</x:f>
      </x:c>
      <x:c r="P4447" s="14">
        <x:f>IF(G4447="sell",M4447,-M4447)</x:f>
      </x:c>
      <x:c r="Q4447" s="14">
        <x:f>VLOOKUP(N4447,'Currency Rates'!$A$3:$C$32,3,0)</x:f>
      </x:c>
      <x:c r="R4447" s="0">
        <x:f>IF(A4447="SPUS",0,IF(A4447="FWD",0,P4447/Q4447))</x:f>
      </x:c>
    </x:row>
    <x:row r="4448" spans="1:19" x14ac:dyDescent="0.3">
      <x:c r="A4448" s="0">
        <x:f>'Historical Trades'!A4448</x:f>
      </x:c>
      <x:c r="B4448" s="0">
        <x:f>'Historical Trades'!B4448</x:f>
      </x:c>
      <x:c r="C4448" s="23">
        <x:f>'Historical Trades'!C4448</x:f>
      </x:c>
      <x:c r="D4448" s="0">
        <x:f>'Historical Trades'!D4448</x:f>
      </x:c>
      <x:c r="E4448" s="23">
        <x:f>'Historical Trades'!E4448</x:f>
      </x:c>
      <x:c r="F4448" s="0">
        <x:f>'Historical Trades'!F4448</x:f>
      </x:c>
      <x:c r="G4448" s="0">
        <x:f>'Historical Trades'!G4448</x:f>
      </x:c>
      <x:c r="H4448" s="0">
        <x:f>'Historical Trades'!H4448</x:f>
      </x:c>
      <x:c r="I4448" s="0">
        <x:f>'Historical Trades'!I4448</x:f>
      </x:c>
      <x:c r="J4448" s="0">
        <x:f>'Historical Trades'!J4448</x:f>
      </x:c>
      <x:c r="K4448" s="0">
        <x:f>'Historical Trades'!K4448</x:f>
      </x:c>
      <x:c r="L4448" s="0">
        <x:f>'Historical Trades'!L4448</x:f>
      </x:c>
      <x:c r="M4448" s="0">
        <x:f>'Historical Trades'!M4448</x:f>
      </x:c>
      <x:c r="N4448" s="0">
        <x:f>CLEAN('Historical Trades'!O4448)</x:f>
      </x:c>
      <x:c r="P4448" s="14">
        <x:f>IF(G4448="sell",M4448,-M4448)</x:f>
      </x:c>
      <x:c r="Q4448" s="14">
        <x:f>VLOOKUP(N4448,'Currency Rates'!$A$3:$C$32,3,0)</x:f>
      </x:c>
      <x:c r="R4448" s="0">
        <x:f>IF(A4448="SPUS",0,IF(A4448="FWD",0,P4448/Q4448))</x:f>
      </x:c>
    </x:row>
    <x:row r="4449" spans="1:19" x14ac:dyDescent="0.3">
      <x:c r="A4449" s="0">
        <x:f>'Historical Trades'!A4449</x:f>
      </x:c>
      <x:c r="B4449" s="0">
        <x:f>'Historical Trades'!B4449</x:f>
      </x:c>
      <x:c r="C4449" s="23">
        <x:f>'Historical Trades'!C4449</x:f>
      </x:c>
      <x:c r="D4449" s="0">
        <x:f>'Historical Trades'!D4449</x:f>
      </x:c>
      <x:c r="E4449" s="23">
        <x:f>'Historical Trades'!E4449</x:f>
      </x:c>
      <x:c r="F4449" s="0">
        <x:f>'Historical Trades'!F4449</x:f>
      </x:c>
      <x:c r="G4449" s="0">
        <x:f>'Historical Trades'!G4449</x:f>
      </x:c>
      <x:c r="H4449" s="0">
        <x:f>'Historical Trades'!H4449</x:f>
      </x:c>
      <x:c r="I4449" s="0">
        <x:f>'Historical Trades'!I4449</x:f>
      </x:c>
      <x:c r="J4449" s="0">
        <x:f>'Historical Trades'!J4449</x:f>
      </x:c>
      <x:c r="K4449" s="0">
        <x:f>'Historical Trades'!K4449</x:f>
      </x:c>
      <x:c r="L4449" s="0">
        <x:f>'Historical Trades'!L4449</x:f>
      </x:c>
      <x:c r="M4449" s="0">
        <x:f>'Historical Trades'!M4449</x:f>
      </x:c>
      <x:c r="N4449" s="0">
        <x:f>CLEAN('Historical Trades'!O4449)</x:f>
      </x:c>
      <x:c r="P4449" s="14">
        <x:f>IF(G4449="sell",M4449,-M4449)</x:f>
      </x:c>
      <x:c r="Q4449" s="14">
        <x:f>VLOOKUP(N4449,'Currency Rates'!$A$3:$C$32,3,0)</x:f>
      </x:c>
      <x:c r="R4449" s="0">
        <x:f>IF(A4449="SPUS",0,IF(A4449="FWD",0,P4449/Q4449))</x:f>
      </x:c>
    </x:row>
    <x:row r="4450" spans="1:19" x14ac:dyDescent="0.3">
      <x:c r="A4450" s="0">
        <x:f>'Historical Trades'!A4450</x:f>
      </x:c>
      <x:c r="B4450" s="0">
        <x:f>'Historical Trades'!B4450</x:f>
      </x:c>
      <x:c r="C4450" s="23">
        <x:f>'Historical Trades'!C4450</x:f>
      </x:c>
      <x:c r="D4450" s="0">
        <x:f>'Historical Trades'!D4450</x:f>
      </x:c>
      <x:c r="E4450" s="23">
        <x:f>'Historical Trades'!E4450</x:f>
      </x:c>
      <x:c r="F4450" s="0">
        <x:f>'Historical Trades'!F4450</x:f>
      </x:c>
      <x:c r="G4450" s="0">
        <x:f>'Historical Trades'!G4450</x:f>
      </x:c>
      <x:c r="H4450" s="0">
        <x:f>'Historical Trades'!H4450</x:f>
      </x:c>
      <x:c r="I4450" s="0">
        <x:f>'Historical Trades'!I4450</x:f>
      </x:c>
      <x:c r="J4450" s="0">
        <x:f>'Historical Trades'!J4450</x:f>
      </x:c>
      <x:c r="K4450" s="0">
        <x:f>'Historical Trades'!K4450</x:f>
      </x:c>
      <x:c r="L4450" s="0">
        <x:f>'Historical Trades'!L4450</x:f>
      </x:c>
      <x:c r="M4450" s="0">
        <x:f>'Historical Trades'!M4450</x:f>
      </x:c>
      <x:c r="N4450" s="0">
        <x:f>CLEAN('Historical Trades'!O4450)</x:f>
      </x:c>
      <x:c r="P4450" s="14">
        <x:f>IF(G4450="sell",M4450,-M4450)</x:f>
      </x:c>
      <x:c r="Q4450" s="14">
        <x:f>VLOOKUP(N4450,'Currency Rates'!$A$3:$C$32,3,0)</x:f>
      </x:c>
      <x:c r="R4450" s="0">
        <x:f>IF(A4450="SPUS",0,IF(A4450="FWD",0,P4450/Q4450))</x:f>
      </x:c>
    </x:row>
    <x:row r="4451" spans="1:19" x14ac:dyDescent="0.3">
      <x:c r="A4451" s="0">
        <x:f>'Historical Trades'!A4451</x:f>
      </x:c>
      <x:c r="B4451" s="0">
        <x:f>'Historical Trades'!B4451</x:f>
      </x:c>
      <x:c r="C4451" s="23">
        <x:f>'Historical Trades'!C4451</x:f>
      </x:c>
      <x:c r="D4451" s="0">
        <x:f>'Historical Trades'!D4451</x:f>
      </x:c>
      <x:c r="E4451" s="23">
        <x:f>'Historical Trades'!E4451</x:f>
      </x:c>
      <x:c r="F4451" s="0">
        <x:f>'Historical Trades'!F4451</x:f>
      </x:c>
      <x:c r="G4451" s="0">
        <x:f>'Historical Trades'!G4451</x:f>
      </x:c>
      <x:c r="H4451" s="0">
        <x:f>'Historical Trades'!H4451</x:f>
      </x:c>
      <x:c r="I4451" s="0">
        <x:f>'Historical Trades'!I4451</x:f>
      </x:c>
      <x:c r="J4451" s="0">
        <x:f>'Historical Trades'!J4451</x:f>
      </x:c>
      <x:c r="K4451" s="0">
        <x:f>'Historical Trades'!K4451</x:f>
      </x:c>
      <x:c r="L4451" s="0">
        <x:f>'Historical Trades'!L4451</x:f>
      </x:c>
      <x:c r="M4451" s="0">
        <x:f>'Historical Trades'!M4451</x:f>
      </x:c>
      <x:c r="N4451" s="0">
        <x:f>CLEAN('Historical Trades'!O4451)</x:f>
      </x:c>
      <x:c r="P4451" s="14">
        <x:f>IF(G4451="sell",M4451,-M4451)</x:f>
      </x:c>
      <x:c r="Q4451" s="14">
        <x:f>VLOOKUP(N4451,'Currency Rates'!$A$3:$C$32,3,0)</x:f>
      </x:c>
      <x:c r="R4451" s="0">
        <x:f>IF(A4451="SPUS",0,IF(A4451="FWD",0,P4451/Q4451))</x:f>
      </x:c>
    </x:row>
    <x:row r="4452" spans="1:19" x14ac:dyDescent="0.3">
      <x:c r="A4452" s="0">
        <x:f>'Historical Trades'!A4452</x:f>
      </x:c>
      <x:c r="B4452" s="0">
        <x:f>'Historical Trades'!B4452</x:f>
      </x:c>
      <x:c r="C4452" s="23">
        <x:f>'Historical Trades'!C4452</x:f>
      </x:c>
      <x:c r="D4452" s="0">
        <x:f>'Historical Trades'!D4452</x:f>
      </x:c>
      <x:c r="E4452" s="23">
        <x:f>'Historical Trades'!E4452</x:f>
      </x:c>
      <x:c r="F4452" s="0">
        <x:f>'Historical Trades'!F4452</x:f>
      </x:c>
      <x:c r="G4452" s="0">
        <x:f>'Historical Trades'!G4452</x:f>
      </x:c>
      <x:c r="H4452" s="0">
        <x:f>'Historical Trades'!H4452</x:f>
      </x:c>
      <x:c r="I4452" s="0">
        <x:f>'Historical Trades'!I4452</x:f>
      </x:c>
      <x:c r="J4452" s="0">
        <x:f>'Historical Trades'!J4452</x:f>
      </x:c>
      <x:c r="K4452" s="0">
        <x:f>'Historical Trades'!K4452</x:f>
      </x:c>
      <x:c r="L4452" s="0">
        <x:f>'Historical Trades'!L4452</x:f>
      </x:c>
      <x:c r="M4452" s="0">
        <x:f>'Historical Trades'!M4452</x:f>
      </x:c>
      <x:c r="N4452" s="0">
        <x:f>CLEAN('Historical Trades'!O4452)</x:f>
      </x:c>
      <x:c r="P4452" s="14">
        <x:f>IF(G4452="sell",M4452,-M4452)</x:f>
      </x:c>
      <x:c r="Q4452" s="14">
        <x:f>VLOOKUP(N4452,'Currency Rates'!$A$3:$C$32,3,0)</x:f>
      </x:c>
      <x:c r="R4452" s="0">
        <x:f>IF(A4452="SPUS",0,IF(A4452="FWD",0,P4452/Q4452))</x:f>
      </x:c>
    </x:row>
    <x:row r="4453" spans="1:19" x14ac:dyDescent="0.3">
      <x:c r="A4453" s="0">
        <x:f>'Historical Trades'!A4453</x:f>
      </x:c>
      <x:c r="B4453" s="0">
        <x:f>'Historical Trades'!B4453</x:f>
      </x:c>
      <x:c r="C4453" s="23">
        <x:f>'Historical Trades'!C4453</x:f>
      </x:c>
      <x:c r="D4453" s="0">
        <x:f>'Historical Trades'!D4453</x:f>
      </x:c>
      <x:c r="E4453" s="23">
        <x:f>'Historical Trades'!E4453</x:f>
      </x:c>
      <x:c r="F4453" s="0">
        <x:f>'Historical Trades'!F4453</x:f>
      </x:c>
      <x:c r="G4453" s="0">
        <x:f>'Historical Trades'!G4453</x:f>
      </x:c>
      <x:c r="H4453" s="0">
        <x:f>'Historical Trades'!H4453</x:f>
      </x:c>
      <x:c r="I4453" s="0">
        <x:f>'Historical Trades'!I4453</x:f>
      </x:c>
      <x:c r="J4453" s="0">
        <x:f>'Historical Trades'!J4453</x:f>
      </x:c>
      <x:c r="K4453" s="0">
        <x:f>'Historical Trades'!K4453</x:f>
      </x:c>
      <x:c r="L4453" s="0">
        <x:f>'Historical Trades'!L4453</x:f>
      </x:c>
      <x:c r="M4453" s="0">
        <x:f>'Historical Trades'!M4453</x:f>
      </x:c>
      <x:c r="N4453" s="0">
        <x:f>CLEAN('Historical Trades'!O4453)</x:f>
      </x:c>
      <x:c r="P4453" s="14">
        <x:f>IF(G4453="sell",M4453,-M4453)</x:f>
      </x:c>
      <x:c r="Q4453" s="14">
        <x:f>VLOOKUP(N4453,'Currency Rates'!$A$3:$C$32,3,0)</x:f>
      </x:c>
      <x:c r="R4453" s="0">
        <x:f>IF(A4453="SPUS",0,IF(A4453="FWD",0,P4453/Q4453))</x:f>
      </x:c>
    </x:row>
    <x:row r="4454" spans="1:19" x14ac:dyDescent="0.3">
      <x:c r="A4454" s="0">
        <x:f>'Historical Trades'!A4454</x:f>
      </x:c>
      <x:c r="B4454" s="0">
        <x:f>'Historical Trades'!B4454</x:f>
      </x:c>
      <x:c r="C4454" s="23">
        <x:f>'Historical Trades'!C4454</x:f>
      </x:c>
      <x:c r="D4454" s="0">
        <x:f>'Historical Trades'!D4454</x:f>
      </x:c>
      <x:c r="E4454" s="23">
        <x:f>'Historical Trades'!E4454</x:f>
      </x:c>
      <x:c r="F4454" s="0">
        <x:f>'Historical Trades'!F4454</x:f>
      </x:c>
      <x:c r="G4454" s="0">
        <x:f>'Historical Trades'!G4454</x:f>
      </x:c>
      <x:c r="H4454" s="0">
        <x:f>'Historical Trades'!H4454</x:f>
      </x:c>
      <x:c r="I4454" s="0">
        <x:f>'Historical Trades'!I4454</x:f>
      </x:c>
      <x:c r="J4454" s="0">
        <x:f>'Historical Trades'!J4454</x:f>
      </x:c>
      <x:c r="K4454" s="0">
        <x:f>'Historical Trades'!K4454</x:f>
      </x:c>
      <x:c r="L4454" s="0">
        <x:f>'Historical Trades'!L4454</x:f>
      </x:c>
      <x:c r="M4454" s="0">
        <x:f>'Historical Trades'!M4454</x:f>
      </x:c>
      <x:c r="N4454" s="0">
        <x:f>CLEAN('Historical Trades'!O4454)</x:f>
      </x:c>
      <x:c r="P4454" s="14">
        <x:f>IF(G4454="sell",M4454,-M4454)</x:f>
      </x:c>
      <x:c r="Q4454" s="14">
        <x:f>VLOOKUP(N4454,'Currency Rates'!$A$3:$C$32,3,0)</x:f>
      </x:c>
      <x:c r="R4454" s="0">
        <x:f>IF(A4454="SPUS",0,IF(A4454="FWD",0,P4454/Q4454))</x:f>
      </x:c>
    </x:row>
    <x:row r="4455" spans="1:19" x14ac:dyDescent="0.3">
      <x:c r="A4455" s="0">
        <x:f>'Historical Trades'!A4455</x:f>
      </x:c>
      <x:c r="B4455" s="0">
        <x:f>'Historical Trades'!B4455</x:f>
      </x:c>
      <x:c r="C4455" s="23">
        <x:f>'Historical Trades'!C4455</x:f>
      </x:c>
      <x:c r="D4455" s="0">
        <x:f>'Historical Trades'!D4455</x:f>
      </x:c>
      <x:c r="E4455" s="23">
        <x:f>'Historical Trades'!E4455</x:f>
      </x:c>
      <x:c r="F4455" s="0">
        <x:f>'Historical Trades'!F4455</x:f>
      </x:c>
      <x:c r="G4455" s="0">
        <x:f>'Historical Trades'!G4455</x:f>
      </x:c>
      <x:c r="H4455" s="0">
        <x:f>'Historical Trades'!H4455</x:f>
      </x:c>
      <x:c r="I4455" s="0">
        <x:f>'Historical Trades'!I4455</x:f>
      </x:c>
      <x:c r="J4455" s="0">
        <x:f>'Historical Trades'!J4455</x:f>
      </x:c>
      <x:c r="K4455" s="0">
        <x:f>'Historical Trades'!K4455</x:f>
      </x:c>
      <x:c r="L4455" s="0">
        <x:f>'Historical Trades'!L4455</x:f>
      </x:c>
      <x:c r="M4455" s="0">
        <x:f>'Historical Trades'!M4455</x:f>
      </x:c>
      <x:c r="N4455" s="0">
        <x:f>CLEAN('Historical Trades'!O4455)</x:f>
      </x:c>
      <x:c r="P4455" s="14">
        <x:f>IF(G4455="sell",M4455,-M4455)</x:f>
      </x:c>
      <x:c r="Q4455" s="14">
        <x:f>VLOOKUP(N4455,'Currency Rates'!$A$3:$C$32,3,0)</x:f>
      </x:c>
      <x:c r="R4455" s="0">
        <x:f>IF(A4455="SPUS",0,IF(A4455="FWD",0,P4455/Q4455))</x:f>
      </x:c>
    </x:row>
    <x:row r="4456" spans="1:19" x14ac:dyDescent="0.3">
      <x:c r="A4456" s="0">
        <x:f>'Historical Trades'!A4456</x:f>
      </x:c>
      <x:c r="B4456" s="0">
        <x:f>'Historical Trades'!B4456</x:f>
      </x:c>
      <x:c r="C4456" s="23">
        <x:f>'Historical Trades'!C4456</x:f>
      </x:c>
      <x:c r="D4456" s="0">
        <x:f>'Historical Trades'!D4456</x:f>
      </x:c>
      <x:c r="E4456" s="23">
        <x:f>'Historical Trades'!E4456</x:f>
      </x:c>
      <x:c r="F4456" s="0">
        <x:f>'Historical Trades'!F4456</x:f>
      </x:c>
      <x:c r="G4456" s="0">
        <x:f>'Historical Trades'!G4456</x:f>
      </x:c>
      <x:c r="H4456" s="0">
        <x:f>'Historical Trades'!H4456</x:f>
      </x:c>
      <x:c r="I4456" s="0">
        <x:f>'Historical Trades'!I4456</x:f>
      </x:c>
      <x:c r="J4456" s="0">
        <x:f>'Historical Trades'!J4456</x:f>
      </x:c>
      <x:c r="K4456" s="0">
        <x:f>'Historical Trades'!K4456</x:f>
      </x:c>
      <x:c r="L4456" s="0">
        <x:f>'Historical Trades'!L4456</x:f>
      </x:c>
      <x:c r="M4456" s="0">
        <x:f>'Historical Trades'!M4456</x:f>
      </x:c>
      <x:c r="N4456" s="0">
        <x:f>CLEAN('Historical Trades'!O4456)</x:f>
      </x:c>
      <x:c r="P4456" s="14">
        <x:f>IF(G4456="sell",M4456,-M4456)</x:f>
      </x:c>
      <x:c r="Q4456" s="14">
        <x:f>VLOOKUP(N4456,'Currency Rates'!$A$3:$C$32,3,0)</x:f>
      </x:c>
      <x:c r="R4456" s="0">
        <x:f>IF(A4456="SPUS",0,IF(A4456="FWD",0,P4456/Q4456))</x:f>
      </x:c>
    </x:row>
    <x:row r="4457" spans="1:19" x14ac:dyDescent="0.3">
      <x:c r="A4457" s="0">
        <x:f>'Historical Trades'!A4457</x:f>
      </x:c>
      <x:c r="B4457" s="0">
        <x:f>'Historical Trades'!B4457</x:f>
      </x:c>
      <x:c r="C4457" s="23">
        <x:f>'Historical Trades'!C4457</x:f>
      </x:c>
      <x:c r="D4457" s="0">
        <x:f>'Historical Trades'!D4457</x:f>
      </x:c>
      <x:c r="E4457" s="23">
        <x:f>'Historical Trades'!E4457</x:f>
      </x:c>
      <x:c r="F4457" s="0">
        <x:f>'Historical Trades'!F4457</x:f>
      </x:c>
      <x:c r="G4457" s="0">
        <x:f>'Historical Trades'!G4457</x:f>
      </x:c>
      <x:c r="H4457" s="0">
        <x:f>'Historical Trades'!H4457</x:f>
      </x:c>
      <x:c r="I4457" s="0">
        <x:f>'Historical Trades'!I4457</x:f>
      </x:c>
      <x:c r="J4457" s="0">
        <x:f>'Historical Trades'!J4457</x:f>
      </x:c>
      <x:c r="K4457" s="0">
        <x:f>'Historical Trades'!K4457</x:f>
      </x:c>
      <x:c r="L4457" s="0">
        <x:f>'Historical Trades'!L4457</x:f>
      </x:c>
      <x:c r="M4457" s="0">
        <x:f>'Historical Trades'!M4457</x:f>
      </x:c>
      <x:c r="N4457" s="0">
        <x:f>CLEAN('Historical Trades'!O4457)</x:f>
      </x:c>
      <x:c r="P4457" s="14">
        <x:f>IF(G4457="sell",M4457,-M4457)</x:f>
      </x:c>
      <x:c r="Q4457" s="14">
        <x:f>VLOOKUP(N4457,'Currency Rates'!$A$3:$C$32,3,0)</x:f>
      </x:c>
      <x:c r="R4457" s="0">
        <x:f>IF(A4457="SPUS",0,IF(A4457="FWD",0,P4457/Q4457))</x:f>
      </x:c>
    </x:row>
    <x:row r="4458" spans="1:19" x14ac:dyDescent="0.3">
      <x:c r="A4458" s="0">
        <x:f>'Historical Trades'!A4458</x:f>
      </x:c>
      <x:c r="B4458" s="0">
        <x:f>'Historical Trades'!B4458</x:f>
      </x:c>
      <x:c r="C4458" s="23">
        <x:f>'Historical Trades'!C4458</x:f>
      </x:c>
      <x:c r="D4458" s="0">
        <x:f>'Historical Trades'!D4458</x:f>
      </x:c>
      <x:c r="E4458" s="23">
        <x:f>'Historical Trades'!E4458</x:f>
      </x:c>
      <x:c r="F4458" s="0">
        <x:f>'Historical Trades'!F4458</x:f>
      </x:c>
      <x:c r="G4458" s="0">
        <x:f>'Historical Trades'!G4458</x:f>
      </x:c>
      <x:c r="H4458" s="0">
        <x:f>'Historical Trades'!H4458</x:f>
      </x:c>
      <x:c r="I4458" s="0">
        <x:f>'Historical Trades'!I4458</x:f>
      </x:c>
      <x:c r="J4458" s="0">
        <x:f>'Historical Trades'!J4458</x:f>
      </x:c>
      <x:c r="K4458" s="0">
        <x:f>'Historical Trades'!K4458</x:f>
      </x:c>
      <x:c r="L4458" s="0">
        <x:f>'Historical Trades'!L4458</x:f>
      </x:c>
      <x:c r="M4458" s="0">
        <x:f>'Historical Trades'!M4458</x:f>
      </x:c>
      <x:c r="N4458" s="0">
        <x:f>CLEAN('Historical Trades'!O4458)</x:f>
      </x:c>
      <x:c r="P4458" s="14">
        <x:f>IF(G4458="sell",M4458,-M4458)</x:f>
      </x:c>
      <x:c r="Q4458" s="14">
        <x:f>VLOOKUP(N4458,'Currency Rates'!$A$3:$C$32,3,0)</x:f>
      </x:c>
      <x:c r="R4458" s="0">
        <x:f>IF(A4458="SPUS",0,IF(A4458="FWD",0,P4458/Q4458))</x:f>
      </x:c>
    </x:row>
    <x:row r="4459" spans="1:19" x14ac:dyDescent="0.3">
      <x:c r="A4459" s="0">
        <x:f>'Historical Trades'!A4459</x:f>
      </x:c>
      <x:c r="B4459" s="0">
        <x:f>'Historical Trades'!B4459</x:f>
      </x:c>
      <x:c r="C4459" s="23">
        <x:f>'Historical Trades'!C4459</x:f>
      </x:c>
      <x:c r="D4459" s="0">
        <x:f>'Historical Trades'!D4459</x:f>
      </x:c>
      <x:c r="E4459" s="23">
        <x:f>'Historical Trades'!E4459</x:f>
      </x:c>
      <x:c r="F4459" s="0">
        <x:f>'Historical Trades'!F4459</x:f>
      </x:c>
      <x:c r="G4459" s="0">
        <x:f>'Historical Trades'!G4459</x:f>
      </x:c>
      <x:c r="H4459" s="0">
        <x:f>'Historical Trades'!H4459</x:f>
      </x:c>
      <x:c r="I4459" s="0">
        <x:f>'Historical Trades'!I4459</x:f>
      </x:c>
      <x:c r="J4459" s="0">
        <x:f>'Historical Trades'!J4459</x:f>
      </x:c>
      <x:c r="K4459" s="0">
        <x:f>'Historical Trades'!K4459</x:f>
      </x:c>
      <x:c r="L4459" s="0">
        <x:f>'Historical Trades'!L4459</x:f>
      </x:c>
      <x:c r="M4459" s="0">
        <x:f>'Historical Trades'!M4459</x:f>
      </x:c>
      <x:c r="N4459" s="0">
        <x:f>CLEAN('Historical Trades'!O4459)</x:f>
      </x:c>
      <x:c r="P4459" s="14">
        <x:f>IF(G4459="sell",M4459,-M4459)</x:f>
      </x:c>
      <x:c r="Q4459" s="14">
        <x:f>VLOOKUP(N4459,'Currency Rates'!$A$3:$C$32,3,0)</x:f>
      </x:c>
      <x:c r="R4459" s="0">
        <x:f>IF(A4459="SPUS",0,IF(A4459="FWD",0,P4459/Q4459))</x:f>
      </x:c>
    </x:row>
    <x:row r="4460" spans="1:19" x14ac:dyDescent="0.3">
      <x:c r="A4460" s="0">
        <x:f>'Historical Trades'!A4460</x:f>
      </x:c>
      <x:c r="B4460" s="0">
        <x:f>'Historical Trades'!B4460</x:f>
      </x:c>
      <x:c r="C4460" s="23">
        <x:f>'Historical Trades'!C4460</x:f>
      </x:c>
      <x:c r="D4460" s="0">
        <x:f>'Historical Trades'!D4460</x:f>
      </x:c>
      <x:c r="E4460" s="23">
        <x:f>'Historical Trades'!E4460</x:f>
      </x:c>
      <x:c r="F4460" s="0">
        <x:f>'Historical Trades'!F4460</x:f>
      </x:c>
      <x:c r="G4460" s="0">
        <x:f>'Historical Trades'!G4460</x:f>
      </x:c>
      <x:c r="H4460" s="0">
        <x:f>'Historical Trades'!H4460</x:f>
      </x:c>
      <x:c r="I4460" s="0">
        <x:f>'Historical Trades'!I4460</x:f>
      </x:c>
      <x:c r="J4460" s="0">
        <x:f>'Historical Trades'!J4460</x:f>
      </x:c>
      <x:c r="K4460" s="0">
        <x:f>'Historical Trades'!K4460</x:f>
      </x:c>
      <x:c r="L4460" s="0">
        <x:f>'Historical Trades'!L4460</x:f>
      </x:c>
      <x:c r="M4460" s="0">
        <x:f>'Historical Trades'!M4460</x:f>
      </x:c>
      <x:c r="N4460" s="0">
        <x:f>CLEAN('Historical Trades'!O4460)</x:f>
      </x:c>
      <x:c r="P4460" s="14">
        <x:f>IF(G4460="sell",M4460,-M4460)</x:f>
      </x:c>
      <x:c r="Q4460" s="14">
        <x:f>VLOOKUP(N4460,'Currency Rates'!$A$3:$C$32,3,0)</x:f>
      </x:c>
      <x:c r="R4460" s="0">
        <x:f>IF(A4460="SPUS",0,IF(A4460="FWD",0,P4460/Q4460))</x:f>
      </x:c>
    </x:row>
    <x:row r="4461" spans="1:19" x14ac:dyDescent="0.3">
      <x:c r="A4461" s="0">
        <x:f>'Historical Trades'!A4461</x:f>
      </x:c>
      <x:c r="B4461" s="0">
        <x:f>'Historical Trades'!B4461</x:f>
      </x:c>
      <x:c r="C4461" s="23">
        <x:f>'Historical Trades'!C4461</x:f>
      </x:c>
      <x:c r="D4461" s="0">
        <x:f>'Historical Trades'!D4461</x:f>
      </x:c>
      <x:c r="E4461" s="23">
        <x:f>'Historical Trades'!E4461</x:f>
      </x:c>
      <x:c r="F4461" s="0">
        <x:f>'Historical Trades'!F4461</x:f>
      </x:c>
      <x:c r="G4461" s="0">
        <x:f>'Historical Trades'!G4461</x:f>
      </x:c>
      <x:c r="H4461" s="0">
        <x:f>'Historical Trades'!H4461</x:f>
      </x:c>
      <x:c r="I4461" s="0">
        <x:f>'Historical Trades'!I4461</x:f>
      </x:c>
      <x:c r="J4461" s="0">
        <x:f>'Historical Trades'!J4461</x:f>
      </x:c>
      <x:c r="K4461" s="0">
        <x:f>'Historical Trades'!K4461</x:f>
      </x:c>
      <x:c r="L4461" s="0">
        <x:f>'Historical Trades'!L4461</x:f>
      </x:c>
      <x:c r="M4461" s="0">
        <x:f>'Historical Trades'!M4461</x:f>
      </x:c>
      <x:c r="N4461" s="0">
        <x:f>CLEAN('Historical Trades'!O4461)</x:f>
      </x:c>
      <x:c r="P4461" s="14">
        <x:f>IF(G4461="sell",M4461,-M4461)</x:f>
      </x:c>
      <x:c r="Q4461" s="14">
        <x:f>VLOOKUP(N4461,'Currency Rates'!$A$3:$C$32,3,0)</x:f>
      </x:c>
      <x:c r="R4461" s="0">
        <x:f>IF(A4461="SPUS",0,IF(A4461="FWD",0,P4461/Q4461))</x:f>
      </x:c>
    </x:row>
    <x:row r="4462" spans="1:19" x14ac:dyDescent="0.3">
      <x:c r="A4462" s="0">
        <x:f>'Historical Trades'!A4462</x:f>
      </x:c>
      <x:c r="B4462" s="0">
        <x:f>'Historical Trades'!B4462</x:f>
      </x:c>
      <x:c r="C4462" s="23">
        <x:f>'Historical Trades'!C4462</x:f>
      </x:c>
      <x:c r="D4462" s="0">
        <x:f>'Historical Trades'!D4462</x:f>
      </x:c>
      <x:c r="E4462" s="23">
        <x:f>'Historical Trades'!E4462</x:f>
      </x:c>
      <x:c r="F4462" s="0">
        <x:f>'Historical Trades'!F4462</x:f>
      </x:c>
      <x:c r="G4462" s="0">
        <x:f>'Historical Trades'!G4462</x:f>
      </x:c>
      <x:c r="H4462" s="0">
        <x:f>'Historical Trades'!H4462</x:f>
      </x:c>
      <x:c r="I4462" s="0">
        <x:f>'Historical Trades'!I4462</x:f>
      </x:c>
      <x:c r="J4462" s="0">
        <x:f>'Historical Trades'!J4462</x:f>
      </x:c>
      <x:c r="K4462" s="0">
        <x:f>'Historical Trades'!K4462</x:f>
      </x:c>
      <x:c r="L4462" s="0">
        <x:f>'Historical Trades'!L4462</x:f>
      </x:c>
      <x:c r="M4462" s="0">
        <x:f>'Historical Trades'!M4462</x:f>
      </x:c>
      <x:c r="N4462" s="0">
        <x:f>CLEAN('Historical Trades'!O4462)</x:f>
      </x:c>
      <x:c r="P4462" s="14">
        <x:f>IF(G4462="sell",M4462,-M4462)</x:f>
      </x:c>
      <x:c r="Q4462" s="14">
        <x:f>VLOOKUP(N4462,'Currency Rates'!$A$3:$C$32,3,0)</x:f>
      </x:c>
      <x:c r="R4462" s="0">
        <x:f>IF(A4462="SPUS",0,IF(A4462="FWD",0,P4462/Q4462))</x:f>
      </x:c>
    </x:row>
    <x:row r="4463" spans="1:19" x14ac:dyDescent="0.3">
      <x:c r="A4463" s="0">
        <x:f>'Historical Trades'!A4463</x:f>
      </x:c>
      <x:c r="B4463" s="0">
        <x:f>'Historical Trades'!B4463</x:f>
      </x:c>
      <x:c r="C4463" s="23">
        <x:f>'Historical Trades'!C4463</x:f>
      </x:c>
      <x:c r="D4463" s="0">
        <x:f>'Historical Trades'!D4463</x:f>
      </x:c>
      <x:c r="E4463" s="23">
        <x:f>'Historical Trades'!E4463</x:f>
      </x:c>
      <x:c r="F4463" s="0">
        <x:f>'Historical Trades'!F4463</x:f>
      </x:c>
      <x:c r="G4463" s="0">
        <x:f>'Historical Trades'!G4463</x:f>
      </x:c>
      <x:c r="H4463" s="0">
        <x:f>'Historical Trades'!H4463</x:f>
      </x:c>
      <x:c r="I4463" s="0">
        <x:f>'Historical Trades'!I4463</x:f>
      </x:c>
      <x:c r="J4463" s="0">
        <x:f>'Historical Trades'!J4463</x:f>
      </x:c>
      <x:c r="K4463" s="0">
        <x:f>'Historical Trades'!K4463</x:f>
      </x:c>
      <x:c r="L4463" s="0">
        <x:f>'Historical Trades'!L4463</x:f>
      </x:c>
      <x:c r="M4463" s="0">
        <x:f>'Historical Trades'!M4463</x:f>
      </x:c>
      <x:c r="N4463" s="0">
        <x:f>CLEAN('Historical Trades'!O4463)</x:f>
      </x:c>
      <x:c r="P4463" s="14">
        <x:f>IF(G4463="sell",M4463,-M4463)</x:f>
      </x:c>
      <x:c r="Q4463" s="14">
        <x:f>VLOOKUP(N4463,'Currency Rates'!$A$3:$C$32,3,0)</x:f>
      </x:c>
      <x:c r="R4463" s="0">
        <x:f>IF(A4463="SPUS",0,IF(A4463="FWD",0,P4463/Q4463))</x:f>
      </x:c>
    </x:row>
    <x:row r="4464" spans="1:19" x14ac:dyDescent="0.3">
      <x:c r="A4464" s="0">
        <x:f>'Historical Trades'!A4464</x:f>
      </x:c>
      <x:c r="B4464" s="0">
        <x:f>'Historical Trades'!B4464</x:f>
      </x:c>
      <x:c r="C4464" s="23">
        <x:f>'Historical Trades'!C4464</x:f>
      </x:c>
      <x:c r="D4464" s="0">
        <x:f>'Historical Trades'!D4464</x:f>
      </x:c>
      <x:c r="E4464" s="23">
        <x:f>'Historical Trades'!E4464</x:f>
      </x:c>
      <x:c r="F4464" s="0">
        <x:f>'Historical Trades'!F4464</x:f>
      </x:c>
      <x:c r="G4464" s="0">
        <x:f>'Historical Trades'!G4464</x:f>
      </x:c>
      <x:c r="H4464" s="0">
        <x:f>'Historical Trades'!H4464</x:f>
      </x:c>
      <x:c r="I4464" s="0">
        <x:f>'Historical Trades'!I4464</x:f>
      </x:c>
      <x:c r="J4464" s="0">
        <x:f>'Historical Trades'!J4464</x:f>
      </x:c>
      <x:c r="K4464" s="0">
        <x:f>'Historical Trades'!K4464</x:f>
      </x:c>
      <x:c r="L4464" s="0">
        <x:f>'Historical Trades'!L4464</x:f>
      </x:c>
      <x:c r="M4464" s="0">
        <x:f>'Historical Trades'!M4464</x:f>
      </x:c>
      <x:c r="N4464" s="0">
        <x:f>CLEAN('Historical Trades'!O4464)</x:f>
      </x:c>
      <x:c r="P4464" s="14">
        <x:f>IF(G4464="sell",M4464,-M4464)</x:f>
      </x:c>
      <x:c r="Q4464" s="14">
        <x:f>VLOOKUP(N4464,'Currency Rates'!$A$3:$C$32,3,0)</x:f>
      </x:c>
      <x:c r="R4464" s="0">
        <x:f>IF(A4464="SPUS",0,IF(A4464="FWD",0,P4464/Q4464))</x:f>
      </x:c>
    </x:row>
    <x:row r="4465" spans="1:19" x14ac:dyDescent="0.3">
      <x:c r="A4465" s="0">
        <x:f>'Historical Trades'!A4465</x:f>
      </x:c>
      <x:c r="B4465" s="0">
        <x:f>'Historical Trades'!B4465</x:f>
      </x:c>
      <x:c r="C4465" s="23">
        <x:f>'Historical Trades'!C4465</x:f>
      </x:c>
      <x:c r="D4465" s="0">
        <x:f>'Historical Trades'!D4465</x:f>
      </x:c>
      <x:c r="E4465" s="23">
        <x:f>'Historical Trades'!E4465</x:f>
      </x:c>
      <x:c r="F4465" s="0">
        <x:f>'Historical Trades'!F4465</x:f>
      </x:c>
      <x:c r="G4465" s="0">
        <x:f>'Historical Trades'!G4465</x:f>
      </x:c>
      <x:c r="H4465" s="0">
        <x:f>'Historical Trades'!H4465</x:f>
      </x:c>
      <x:c r="I4465" s="0">
        <x:f>'Historical Trades'!I4465</x:f>
      </x:c>
      <x:c r="J4465" s="0">
        <x:f>'Historical Trades'!J4465</x:f>
      </x:c>
      <x:c r="K4465" s="0">
        <x:f>'Historical Trades'!K4465</x:f>
      </x:c>
      <x:c r="L4465" s="0">
        <x:f>'Historical Trades'!L4465</x:f>
      </x:c>
      <x:c r="M4465" s="0">
        <x:f>'Historical Trades'!M4465</x:f>
      </x:c>
      <x:c r="N4465" s="0">
        <x:f>CLEAN('Historical Trades'!O4465)</x:f>
      </x:c>
      <x:c r="P4465" s="14">
        <x:f>IF(G4465="sell",M4465,-M4465)</x:f>
      </x:c>
      <x:c r="Q4465" s="14">
        <x:f>VLOOKUP(N4465,'Currency Rates'!$A$3:$C$32,3,0)</x:f>
      </x:c>
      <x:c r="R4465" s="0">
        <x:f>IF(A4465="SPUS",0,IF(A4465="FWD",0,P4465/Q4465))</x:f>
      </x:c>
    </x:row>
    <x:row r="4466" spans="1:19" x14ac:dyDescent="0.3">
      <x:c r="A4466" s="0">
        <x:f>'Historical Trades'!A4466</x:f>
      </x:c>
      <x:c r="B4466" s="0">
        <x:f>'Historical Trades'!B4466</x:f>
      </x:c>
      <x:c r="C4466" s="23">
        <x:f>'Historical Trades'!C4466</x:f>
      </x:c>
      <x:c r="D4466" s="0">
        <x:f>'Historical Trades'!D4466</x:f>
      </x:c>
      <x:c r="E4466" s="23">
        <x:f>'Historical Trades'!E4466</x:f>
      </x:c>
      <x:c r="F4466" s="0">
        <x:f>'Historical Trades'!F4466</x:f>
      </x:c>
      <x:c r="G4466" s="0">
        <x:f>'Historical Trades'!G4466</x:f>
      </x:c>
      <x:c r="H4466" s="0">
        <x:f>'Historical Trades'!H4466</x:f>
      </x:c>
      <x:c r="I4466" s="0">
        <x:f>'Historical Trades'!I4466</x:f>
      </x:c>
      <x:c r="J4466" s="0">
        <x:f>'Historical Trades'!J4466</x:f>
      </x:c>
      <x:c r="K4466" s="0">
        <x:f>'Historical Trades'!K4466</x:f>
      </x:c>
      <x:c r="L4466" s="0">
        <x:f>'Historical Trades'!L4466</x:f>
      </x:c>
      <x:c r="M4466" s="0">
        <x:f>'Historical Trades'!M4466</x:f>
      </x:c>
      <x:c r="N4466" s="0">
        <x:f>CLEAN('Historical Trades'!O4466)</x:f>
      </x:c>
      <x:c r="P4466" s="14">
        <x:f>IF(G4466="sell",M4466,-M4466)</x:f>
      </x:c>
      <x:c r="Q4466" s="14">
        <x:f>VLOOKUP(N4466,'Currency Rates'!$A$3:$C$32,3,0)</x:f>
      </x:c>
      <x:c r="R4466" s="0">
        <x:f>IF(A4466="SPUS",0,IF(A4466="FWD",0,P4466/Q4466))</x:f>
      </x:c>
    </x:row>
    <x:row r="4467" spans="1:19" x14ac:dyDescent="0.3">
      <x:c r="A4467" s="0">
        <x:f>'Historical Trades'!A4467</x:f>
      </x:c>
      <x:c r="B4467" s="0">
        <x:f>'Historical Trades'!B4467</x:f>
      </x:c>
      <x:c r="C4467" s="23">
        <x:f>'Historical Trades'!C4467</x:f>
      </x:c>
      <x:c r="D4467" s="0">
        <x:f>'Historical Trades'!D4467</x:f>
      </x:c>
      <x:c r="E4467" s="23">
        <x:f>'Historical Trades'!E4467</x:f>
      </x:c>
      <x:c r="F4467" s="0">
        <x:f>'Historical Trades'!F4467</x:f>
      </x:c>
      <x:c r="G4467" s="0">
        <x:f>'Historical Trades'!G4467</x:f>
      </x:c>
      <x:c r="H4467" s="0">
        <x:f>'Historical Trades'!H4467</x:f>
      </x:c>
      <x:c r="I4467" s="0">
        <x:f>'Historical Trades'!I4467</x:f>
      </x:c>
      <x:c r="J4467" s="0">
        <x:f>'Historical Trades'!J4467</x:f>
      </x:c>
      <x:c r="K4467" s="0">
        <x:f>'Historical Trades'!K4467</x:f>
      </x:c>
      <x:c r="L4467" s="0">
        <x:f>'Historical Trades'!L4467</x:f>
      </x:c>
      <x:c r="M4467" s="0">
        <x:f>'Historical Trades'!M4467</x:f>
      </x:c>
      <x:c r="N4467" s="0">
        <x:f>CLEAN('Historical Trades'!O4467)</x:f>
      </x:c>
      <x:c r="P4467" s="14">
        <x:f>IF(G4467="sell",M4467,-M4467)</x:f>
      </x:c>
      <x:c r="Q4467" s="14">
        <x:f>VLOOKUP(N4467,'Currency Rates'!$A$3:$C$32,3,0)</x:f>
      </x:c>
      <x:c r="R4467" s="0">
        <x:f>IF(A4467="SPUS",0,IF(A4467="FWD",0,P4467/Q4467))</x:f>
      </x:c>
    </x:row>
    <x:row r="4468" spans="1:19" x14ac:dyDescent="0.3">
      <x:c r="A4468" s="0">
        <x:f>'Historical Trades'!A4468</x:f>
      </x:c>
      <x:c r="B4468" s="0">
        <x:f>'Historical Trades'!B4468</x:f>
      </x:c>
      <x:c r="C4468" s="23">
        <x:f>'Historical Trades'!C4468</x:f>
      </x:c>
      <x:c r="D4468" s="0">
        <x:f>'Historical Trades'!D4468</x:f>
      </x:c>
      <x:c r="E4468" s="23">
        <x:f>'Historical Trades'!E4468</x:f>
      </x:c>
      <x:c r="F4468" s="0">
        <x:f>'Historical Trades'!F4468</x:f>
      </x:c>
      <x:c r="G4468" s="0">
        <x:f>'Historical Trades'!G4468</x:f>
      </x:c>
      <x:c r="H4468" s="0">
        <x:f>'Historical Trades'!H4468</x:f>
      </x:c>
      <x:c r="I4468" s="0">
        <x:f>'Historical Trades'!I4468</x:f>
      </x:c>
      <x:c r="J4468" s="0">
        <x:f>'Historical Trades'!J4468</x:f>
      </x:c>
      <x:c r="K4468" s="0">
        <x:f>'Historical Trades'!K4468</x:f>
      </x:c>
      <x:c r="L4468" s="0">
        <x:f>'Historical Trades'!L4468</x:f>
      </x:c>
      <x:c r="M4468" s="0">
        <x:f>'Historical Trades'!M4468</x:f>
      </x:c>
      <x:c r="N4468" s="0">
        <x:f>CLEAN('Historical Trades'!O4468)</x:f>
      </x:c>
      <x:c r="P4468" s="14">
        <x:f>IF(G4468="sell",M4468,-M4468)</x:f>
      </x:c>
      <x:c r="Q4468" s="14">
        <x:f>VLOOKUP(N4468,'Currency Rates'!$A$3:$C$32,3,0)</x:f>
      </x:c>
      <x:c r="R4468" s="0">
        <x:f>IF(A4468="SPUS",0,IF(A4468="FWD",0,P4468/Q4468))</x:f>
      </x:c>
    </x:row>
    <x:row r="4469" spans="1:19" x14ac:dyDescent="0.3">
      <x:c r="A4469" s="0">
        <x:f>'Historical Trades'!A4469</x:f>
      </x:c>
      <x:c r="B4469" s="0">
        <x:f>'Historical Trades'!B4469</x:f>
      </x:c>
      <x:c r="C4469" s="23">
        <x:f>'Historical Trades'!C4469</x:f>
      </x:c>
      <x:c r="D4469" s="0">
        <x:f>'Historical Trades'!D4469</x:f>
      </x:c>
      <x:c r="E4469" s="23">
        <x:f>'Historical Trades'!E4469</x:f>
      </x:c>
      <x:c r="F4469" s="0">
        <x:f>'Historical Trades'!F4469</x:f>
      </x:c>
      <x:c r="G4469" s="0">
        <x:f>'Historical Trades'!G4469</x:f>
      </x:c>
      <x:c r="H4469" s="0">
        <x:f>'Historical Trades'!H4469</x:f>
      </x:c>
      <x:c r="I4469" s="0">
        <x:f>'Historical Trades'!I4469</x:f>
      </x:c>
      <x:c r="J4469" s="0">
        <x:f>'Historical Trades'!J4469</x:f>
      </x:c>
      <x:c r="K4469" s="0">
        <x:f>'Historical Trades'!K4469</x:f>
      </x:c>
      <x:c r="L4469" s="0">
        <x:f>'Historical Trades'!L4469</x:f>
      </x:c>
      <x:c r="M4469" s="0">
        <x:f>'Historical Trades'!M4469</x:f>
      </x:c>
      <x:c r="N4469" s="0">
        <x:f>CLEAN('Historical Trades'!O4469)</x:f>
      </x:c>
      <x:c r="P4469" s="14">
        <x:f>IF(G4469="sell",M4469,-M4469)</x:f>
      </x:c>
      <x:c r="Q4469" s="14">
        <x:f>VLOOKUP(N4469,'Currency Rates'!$A$3:$C$32,3,0)</x:f>
      </x:c>
      <x:c r="R4469" s="0">
        <x:f>IF(A4469="SPUS",0,IF(A4469="FWD",0,P4469/Q4469))</x:f>
      </x:c>
    </x:row>
    <x:row r="4470" spans="1:19" x14ac:dyDescent="0.3">
      <x:c r="A4470" s="0">
        <x:f>'Historical Trades'!A4470</x:f>
      </x:c>
      <x:c r="B4470" s="0">
        <x:f>'Historical Trades'!B4470</x:f>
      </x:c>
      <x:c r="C4470" s="23">
        <x:f>'Historical Trades'!C4470</x:f>
      </x:c>
      <x:c r="D4470" s="0">
        <x:f>'Historical Trades'!D4470</x:f>
      </x:c>
      <x:c r="E4470" s="23">
        <x:f>'Historical Trades'!E4470</x:f>
      </x:c>
      <x:c r="F4470" s="0">
        <x:f>'Historical Trades'!F4470</x:f>
      </x:c>
      <x:c r="G4470" s="0">
        <x:f>'Historical Trades'!G4470</x:f>
      </x:c>
      <x:c r="H4470" s="0">
        <x:f>'Historical Trades'!H4470</x:f>
      </x:c>
      <x:c r="I4470" s="0">
        <x:f>'Historical Trades'!I4470</x:f>
      </x:c>
      <x:c r="J4470" s="0">
        <x:f>'Historical Trades'!J4470</x:f>
      </x:c>
      <x:c r="K4470" s="0">
        <x:f>'Historical Trades'!K4470</x:f>
      </x:c>
      <x:c r="L4470" s="0">
        <x:f>'Historical Trades'!L4470</x:f>
      </x:c>
      <x:c r="M4470" s="0">
        <x:f>'Historical Trades'!M4470</x:f>
      </x:c>
      <x:c r="N4470" s="0">
        <x:f>CLEAN('Historical Trades'!O4470)</x:f>
      </x:c>
      <x:c r="P4470" s="14">
        <x:f>IF(G4470="sell",M4470,-M4470)</x:f>
      </x:c>
      <x:c r="Q4470" s="14">
        <x:f>VLOOKUP(N4470,'Currency Rates'!$A$3:$C$32,3,0)</x:f>
      </x:c>
      <x:c r="R4470" s="0">
        <x:f>IF(A4470="SPUS",0,IF(A4470="FWD",0,P4470/Q4470))</x:f>
      </x:c>
    </x:row>
    <x:row r="4471" spans="1:19" x14ac:dyDescent="0.3">
      <x:c r="A4471" s="0">
        <x:f>'Historical Trades'!A4471</x:f>
      </x:c>
      <x:c r="B4471" s="0">
        <x:f>'Historical Trades'!B4471</x:f>
      </x:c>
      <x:c r="C4471" s="23">
        <x:f>'Historical Trades'!C4471</x:f>
      </x:c>
      <x:c r="D4471" s="0">
        <x:f>'Historical Trades'!D4471</x:f>
      </x:c>
      <x:c r="E4471" s="23">
        <x:f>'Historical Trades'!E4471</x:f>
      </x:c>
      <x:c r="F4471" s="0">
        <x:f>'Historical Trades'!F4471</x:f>
      </x:c>
      <x:c r="G4471" s="0">
        <x:f>'Historical Trades'!G4471</x:f>
      </x:c>
      <x:c r="H4471" s="0">
        <x:f>'Historical Trades'!H4471</x:f>
      </x:c>
      <x:c r="I4471" s="0">
        <x:f>'Historical Trades'!I4471</x:f>
      </x:c>
      <x:c r="J4471" s="0">
        <x:f>'Historical Trades'!J4471</x:f>
      </x:c>
      <x:c r="K4471" s="0">
        <x:f>'Historical Trades'!K4471</x:f>
      </x:c>
      <x:c r="L4471" s="0">
        <x:f>'Historical Trades'!L4471</x:f>
      </x:c>
      <x:c r="M4471" s="0">
        <x:f>'Historical Trades'!M4471</x:f>
      </x:c>
      <x:c r="N4471" s="0">
        <x:f>CLEAN('Historical Trades'!O4471)</x:f>
      </x:c>
      <x:c r="P4471" s="14">
        <x:f>IF(G4471="sell",M4471,-M4471)</x:f>
      </x:c>
      <x:c r="Q4471" s="14">
        <x:f>VLOOKUP(N4471,'Currency Rates'!$A$3:$C$32,3,0)</x:f>
      </x:c>
      <x:c r="R4471" s="0">
        <x:f>IF(A4471="SPUS",0,IF(A4471="FWD",0,P4471/Q4471))</x:f>
      </x:c>
    </x:row>
    <x:row r="4472" spans="1:19" x14ac:dyDescent="0.3">
      <x:c r="A4472" s="0">
        <x:f>'Historical Trades'!A4472</x:f>
      </x:c>
      <x:c r="B4472" s="0">
        <x:f>'Historical Trades'!B4472</x:f>
      </x:c>
      <x:c r="C4472" s="23">
        <x:f>'Historical Trades'!C4472</x:f>
      </x:c>
      <x:c r="D4472" s="0">
        <x:f>'Historical Trades'!D4472</x:f>
      </x:c>
      <x:c r="E4472" s="23">
        <x:f>'Historical Trades'!E4472</x:f>
      </x:c>
      <x:c r="F4472" s="0">
        <x:f>'Historical Trades'!F4472</x:f>
      </x:c>
      <x:c r="G4472" s="0">
        <x:f>'Historical Trades'!G4472</x:f>
      </x:c>
      <x:c r="H4472" s="0">
        <x:f>'Historical Trades'!H4472</x:f>
      </x:c>
      <x:c r="I4472" s="0">
        <x:f>'Historical Trades'!I4472</x:f>
      </x:c>
      <x:c r="J4472" s="0">
        <x:f>'Historical Trades'!J4472</x:f>
      </x:c>
      <x:c r="K4472" s="0">
        <x:f>'Historical Trades'!K4472</x:f>
      </x:c>
      <x:c r="L4472" s="0">
        <x:f>'Historical Trades'!L4472</x:f>
      </x:c>
      <x:c r="M4472" s="0">
        <x:f>'Historical Trades'!M4472</x:f>
      </x:c>
      <x:c r="N4472" s="0">
        <x:f>CLEAN('Historical Trades'!O4472)</x:f>
      </x:c>
      <x:c r="P4472" s="14">
        <x:f>IF(G4472="sell",M4472,-M4472)</x:f>
      </x:c>
      <x:c r="Q4472" s="14">
        <x:f>VLOOKUP(N4472,'Currency Rates'!$A$3:$C$32,3,0)</x:f>
      </x:c>
      <x:c r="R4472" s="0">
        <x:f>IF(A4472="SPUS",0,IF(A4472="FWD",0,P4472/Q4472))</x:f>
      </x:c>
    </x:row>
    <x:row r="4473" spans="1:19" x14ac:dyDescent="0.3">
      <x:c r="A4473" s="0">
        <x:f>'Historical Trades'!A4473</x:f>
      </x:c>
      <x:c r="B4473" s="0">
        <x:f>'Historical Trades'!B4473</x:f>
      </x:c>
      <x:c r="C4473" s="23">
        <x:f>'Historical Trades'!C4473</x:f>
      </x:c>
      <x:c r="D4473" s="0">
        <x:f>'Historical Trades'!D4473</x:f>
      </x:c>
      <x:c r="E4473" s="23">
        <x:f>'Historical Trades'!E4473</x:f>
      </x:c>
      <x:c r="F4473" s="0">
        <x:f>'Historical Trades'!F4473</x:f>
      </x:c>
      <x:c r="G4473" s="0">
        <x:f>'Historical Trades'!G4473</x:f>
      </x:c>
      <x:c r="H4473" s="0">
        <x:f>'Historical Trades'!H4473</x:f>
      </x:c>
      <x:c r="I4473" s="0">
        <x:f>'Historical Trades'!I4473</x:f>
      </x:c>
      <x:c r="J4473" s="0">
        <x:f>'Historical Trades'!J4473</x:f>
      </x:c>
      <x:c r="K4473" s="0">
        <x:f>'Historical Trades'!K4473</x:f>
      </x:c>
      <x:c r="L4473" s="0">
        <x:f>'Historical Trades'!L4473</x:f>
      </x:c>
      <x:c r="M4473" s="0">
        <x:f>'Historical Trades'!M4473</x:f>
      </x:c>
      <x:c r="N4473" s="0">
        <x:f>CLEAN('Historical Trades'!O4473)</x:f>
      </x:c>
      <x:c r="P4473" s="14">
        <x:f>IF(G4473="sell",M4473,-M4473)</x:f>
      </x:c>
      <x:c r="Q4473" s="14">
        <x:f>VLOOKUP(N4473,'Currency Rates'!$A$3:$C$32,3,0)</x:f>
      </x:c>
      <x:c r="R4473" s="0">
        <x:f>IF(A4473="SPUS",0,IF(A4473="FWD",0,P4473/Q4473))</x:f>
      </x:c>
    </x:row>
    <x:row r="4474" spans="1:19" x14ac:dyDescent="0.3">
      <x:c r="A4474" s="0">
        <x:f>'Historical Trades'!A4474</x:f>
      </x:c>
      <x:c r="B4474" s="0">
        <x:f>'Historical Trades'!B4474</x:f>
      </x:c>
      <x:c r="C4474" s="23">
        <x:f>'Historical Trades'!C4474</x:f>
      </x:c>
      <x:c r="D4474" s="0">
        <x:f>'Historical Trades'!D4474</x:f>
      </x:c>
      <x:c r="E4474" s="23">
        <x:f>'Historical Trades'!E4474</x:f>
      </x:c>
      <x:c r="F4474" s="0">
        <x:f>'Historical Trades'!F4474</x:f>
      </x:c>
      <x:c r="G4474" s="0">
        <x:f>'Historical Trades'!G4474</x:f>
      </x:c>
      <x:c r="H4474" s="0">
        <x:f>'Historical Trades'!H4474</x:f>
      </x:c>
      <x:c r="I4474" s="0">
        <x:f>'Historical Trades'!I4474</x:f>
      </x:c>
      <x:c r="J4474" s="0">
        <x:f>'Historical Trades'!J4474</x:f>
      </x:c>
      <x:c r="K4474" s="0">
        <x:f>'Historical Trades'!K4474</x:f>
      </x:c>
      <x:c r="L4474" s="0">
        <x:f>'Historical Trades'!L4474</x:f>
      </x:c>
      <x:c r="M4474" s="0">
        <x:f>'Historical Trades'!M4474</x:f>
      </x:c>
      <x:c r="N4474" s="0">
        <x:f>CLEAN('Historical Trades'!O4474)</x:f>
      </x:c>
      <x:c r="P4474" s="14">
        <x:f>IF(G4474="sell",M4474,-M4474)</x:f>
      </x:c>
      <x:c r="Q4474" s="14">
        <x:f>VLOOKUP(N4474,'Currency Rates'!$A$3:$C$32,3,0)</x:f>
      </x:c>
      <x:c r="R4474" s="0">
        <x:f>IF(A4474="SPUS",0,IF(A4474="FWD",0,P4474/Q4474))</x:f>
      </x:c>
    </x:row>
    <x:row r="4475" spans="1:19" x14ac:dyDescent="0.3">
      <x:c r="A4475" s="0">
        <x:f>'Historical Trades'!A4475</x:f>
      </x:c>
      <x:c r="B4475" s="0">
        <x:f>'Historical Trades'!B4475</x:f>
      </x:c>
      <x:c r="C4475" s="23">
        <x:f>'Historical Trades'!C4475</x:f>
      </x:c>
      <x:c r="D4475" s="0">
        <x:f>'Historical Trades'!D4475</x:f>
      </x:c>
      <x:c r="E4475" s="23">
        <x:f>'Historical Trades'!E4475</x:f>
      </x:c>
      <x:c r="F4475" s="0">
        <x:f>'Historical Trades'!F4475</x:f>
      </x:c>
      <x:c r="G4475" s="0">
        <x:f>'Historical Trades'!G4475</x:f>
      </x:c>
      <x:c r="H4475" s="0">
        <x:f>'Historical Trades'!H4475</x:f>
      </x:c>
      <x:c r="I4475" s="0">
        <x:f>'Historical Trades'!I4475</x:f>
      </x:c>
      <x:c r="J4475" s="0">
        <x:f>'Historical Trades'!J4475</x:f>
      </x:c>
      <x:c r="K4475" s="0">
        <x:f>'Historical Trades'!K4475</x:f>
      </x:c>
      <x:c r="L4475" s="0">
        <x:f>'Historical Trades'!L4475</x:f>
      </x:c>
      <x:c r="M4475" s="0">
        <x:f>'Historical Trades'!M4475</x:f>
      </x:c>
      <x:c r="N4475" s="0">
        <x:f>CLEAN('Historical Trades'!O4475)</x:f>
      </x:c>
      <x:c r="P4475" s="14">
        <x:f>IF(G4475="sell",M4475,-M4475)</x:f>
      </x:c>
      <x:c r="Q4475" s="14">
        <x:f>VLOOKUP(N4475,'Currency Rates'!$A$3:$C$32,3,0)</x:f>
      </x:c>
      <x:c r="R4475" s="0">
        <x:f>IF(A4475="SPUS",0,IF(A4475="FWD",0,P4475/Q4475))</x:f>
      </x:c>
    </x:row>
    <x:row r="4476" spans="1:19" x14ac:dyDescent="0.3">
      <x:c r="A4476" s="0">
        <x:f>'Historical Trades'!A4476</x:f>
      </x:c>
      <x:c r="B4476" s="0">
        <x:f>'Historical Trades'!B4476</x:f>
      </x:c>
      <x:c r="C4476" s="23">
        <x:f>'Historical Trades'!C4476</x:f>
      </x:c>
      <x:c r="D4476" s="0">
        <x:f>'Historical Trades'!D4476</x:f>
      </x:c>
      <x:c r="E4476" s="23">
        <x:f>'Historical Trades'!E4476</x:f>
      </x:c>
      <x:c r="F4476" s="0">
        <x:f>'Historical Trades'!F4476</x:f>
      </x:c>
      <x:c r="G4476" s="0">
        <x:f>'Historical Trades'!G4476</x:f>
      </x:c>
      <x:c r="H4476" s="0">
        <x:f>'Historical Trades'!H4476</x:f>
      </x:c>
      <x:c r="I4476" s="0">
        <x:f>'Historical Trades'!I4476</x:f>
      </x:c>
      <x:c r="J4476" s="0">
        <x:f>'Historical Trades'!J4476</x:f>
      </x:c>
      <x:c r="K4476" s="0">
        <x:f>'Historical Trades'!K4476</x:f>
      </x:c>
      <x:c r="L4476" s="0">
        <x:f>'Historical Trades'!L4476</x:f>
      </x:c>
      <x:c r="M4476" s="0">
        <x:f>'Historical Trades'!M4476</x:f>
      </x:c>
      <x:c r="N4476" s="0">
        <x:f>CLEAN('Historical Trades'!O4476)</x:f>
      </x:c>
      <x:c r="P4476" s="14">
        <x:f>IF(G4476="sell",M4476,-M4476)</x:f>
      </x:c>
      <x:c r="Q4476" s="14">
        <x:f>VLOOKUP(N4476,'Currency Rates'!$A$3:$C$32,3,0)</x:f>
      </x:c>
      <x:c r="R4476" s="0">
        <x:f>IF(A4476="SPUS",0,IF(A4476="FWD",0,P4476/Q4476))</x:f>
      </x:c>
    </x:row>
    <x:row r="4477" spans="1:19" x14ac:dyDescent="0.3">
      <x:c r="A4477" s="0">
        <x:f>'Historical Trades'!A4477</x:f>
      </x:c>
      <x:c r="B4477" s="0">
        <x:f>'Historical Trades'!B4477</x:f>
      </x:c>
      <x:c r="C4477" s="23">
        <x:f>'Historical Trades'!C4477</x:f>
      </x:c>
      <x:c r="D4477" s="0">
        <x:f>'Historical Trades'!D4477</x:f>
      </x:c>
      <x:c r="E4477" s="23">
        <x:f>'Historical Trades'!E4477</x:f>
      </x:c>
      <x:c r="F4477" s="0">
        <x:f>'Historical Trades'!F4477</x:f>
      </x:c>
      <x:c r="G4477" s="0">
        <x:f>'Historical Trades'!G4477</x:f>
      </x:c>
      <x:c r="H4477" s="0">
        <x:f>'Historical Trades'!H4477</x:f>
      </x:c>
      <x:c r="I4477" s="0">
        <x:f>'Historical Trades'!I4477</x:f>
      </x:c>
      <x:c r="J4477" s="0">
        <x:f>'Historical Trades'!J4477</x:f>
      </x:c>
      <x:c r="K4477" s="0">
        <x:f>'Historical Trades'!K4477</x:f>
      </x:c>
      <x:c r="L4477" s="0">
        <x:f>'Historical Trades'!L4477</x:f>
      </x:c>
      <x:c r="M4477" s="0">
        <x:f>'Historical Trades'!M4477</x:f>
      </x:c>
      <x:c r="N4477" s="0">
        <x:f>CLEAN('Historical Trades'!O4477)</x:f>
      </x:c>
      <x:c r="P4477" s="14">
        <x:f>IF(G4477="sell",M4477,-M4477)</x:f>
      </x:c>
      <x:c r="Q4477" s="14">
        <x:f>VLOOKUP(N4477,'Currency Rates'!$A$3:$C$32,3,0)</x:f>
      </x:c>
      <x:c r="R4477" s="0">
        <x:f>IF(A4477="SPUS",0,IF(A4477="FWD",0,P4477/Q4477))</x:f>
      </x:c>
    </x:row>
    <x:row r="4478" spans="1:19" x14ac:dyDescent="0.3">
      <x:c r="A4478" s="0">
        <x:f>'Historical Trades'!A4478</x:f>
      </x:c>
      <x:c r="B4478" s="0">
        <x:f>'Historical Trades'!B4478</x:f>
      </x:c>
      <x:c r="C4478" s="23">
        <x:f>'Historical Trades'!C4478</x:f>
      </x:c>
      <x:c r="D4478" s="0">
        <x:f>'Historical Trades'!D4478</x:f>
      </x:c>
      <x:c r="E4478" s="23">
        <x:f>'Historical Trades'!E4478</x:f>
      </x:c>
      <x:c r="F4478" s="0">
        <x:f>'Historical Trades'!F4478</x:f>
      </x:c>
      <x:c r="G4478" s="0">
        <x:f>'Historical Trades'!G4478</x:f>
      </x:c>
      <x:c r="H4478" s="0">
        <x:f>'Historical Trades'!H4478</x:f>
      </x:c>
      <x:c r="I4478" s="0">
        <x:f>'Historical Trades'!I4478</x:f>
      </x:c>
      <x:c r="J4478" s="0">
        <x:f>'Historical Trades'!J4478</x:f>
      </x:c>
      <x:c r="K4478" s="0">
        <x:f>'Historical Trades'!K4478</x:f>
      </x:c>
      <x:c r="L4478" s="0">
        <x:f>'Historical Trades'!L4478</x:f>
      </x:c>
      <x:c r="M4478" s="0">
        <x:f>'Historical Trades'!M4478</x:f>
      </x:c>
      <x:c r="N4478" s="0">
        <x:f>CLEAN('Historical Trades'!O4478)</x:f>
      </x:c>
      <x:c r="P4478" s="14">
        <x:f>IF(G4478="sell",M4478,-M4478)</x:f>
      </x:c>
      <x:c r="Q4478" s="14">
        <x:f>VLOOKUP(N4478,'Currency Rates'!$A$3:$C$32,3,0)</x:f>
      </x:c>
      <x:c r="R4478" s="0">
        <x:f>IF(A4478="SPUS",0,IF(A4478="FWD",0,P4478/Q4478))</x:f>
      </x:c>
    </x:row>
    <x:row r="4479" spans="1:19" x14ac:dyDescent="0.3">
      <x:c r="A4479" s="0">
        <x:f>'Historical Trades'!A4479</x:f>
      </x:c>
      <x:c r="B4479" s="0">
        <x:f>'Historical Trades'!B4479</x:f>
      </x:c>
      <x:c r="C4479" s="23">
        <x:f>'Historical Trades'!C4479</x:f>
      </x:c>
      <x:c r="D4479" s="0">
        <x:f>'Historical Trades'!D4479</x:f>
      </x:c>
      <x:c r="E4479" s="23">
        <x:f>'Historical Trades'!E4479</x:f>
      </x:c>
      <x:c r="F4479" s="0">
        <x:f>'Historical Trades'!F4479</x:f>
      </x:c>
      <x:c r="G4479" s="0">
        <x:f>'Historical Trades'!G4479</x:f>
      </x:c>
      <x:c r="H4479" s="0">
        <x:f>'Historical Trades'!H4479</x:f>
      </x:c>
      <x:c r="I4479" s="0">
        <x:f>'Historical Trades'!I4479</x:f>
      </x:c>
      <x:c r="J4479" s="0">
        <x:f>'Historical Trades'!J4479</x:f>
      </x:c>
      <x:c r="K4479" s="0">
        <x:f>'Historical Trades'!K4479</x:f>
      </x:c>
      <x:c r="L4479" s="0">
        <x:f>'Historical Trades'!L4479</x:f>
      </x:c>
      <x:c r="M4479" s="0">
        <x:f>'Historical Trades'!M4479</x:f>
      </x:c>
      <x:c r="N4479" s="0">
        <x:f>CLEAN('Historical Trades'!O4479)</x:f>
      </x:c>
      <x:c r="P4479" s="14">
        <x:f>IF(G4479="sell",M4479,-M4479)</x:f>
      </x:c>
      <x:c r="Q4479" s="14">
        <x:f>VLOOKUP(N4479,'Currency Rates'!$A$3:$C$32,3,0)</x:f>
      </x:c>
      <x:c r="R4479" s="0">
        <x:f>IF(A4479="SPUS",0,IF(A4479="FWD",0,P4479/Q4479))</x:f>
      </x:c>
    </x:row>
    <x:row r="4480" spans="1:19" x14ac:dyDescent="0.3">
      <x:c r="A4480" s="0">
        <x:f>'Historical Trades'!A4480</x:f>
      </x:c>
      <x:c r="B4480" s="0">
        <x:f>'Historical Trades'!B4480</x:f>
      </x:c>
      <x:c r="C4480" s="23">
        <x:f>'Historical Trades'!C4480</x:f>
      </x:c>
      <x:c r="D4480" s="0">
        <x:f>'Historical Trades'!D4480</x:f>
      </x:c>
      <x:c r="E4480" s="23">
        <x:f>'Historical Trades'!E4480</x:f>
      </x:c>
      <x:c r="F4480" s="0">
        <x:f>'Historical Trades'!F4480</x:f>
      </x:c>
      <x:c r="G4480" s="0">
        <x:f>'Historical Trades'!G4480</x:f>
      </x:c>
      <x:c r="H4480" s="0">
        <x:f>'Historical Trades'!H4480</x:f>
      </x:c>
      <x:c r="I4480" s="0">
        <x:f>'Historical Trades'!I4480</x:f>
      </x:c>
      <x:c r="J4480" s="0">
        <x:f>'Historical Trades'!J4480</x:f>
      </x:c>
      <x:c r="K4480" s="0">
        <x:f>'Historical Trades'!K4480</x:f>
      </x:c>
      <x:c r="L4480" s="0">
        <x:f>'Historical Trades'!L4480</x:f>
      </x:c>
      <x:c r="M4480" s="0">
        <x:f>'Historical Trades'!M4480</x:f>
      </x:c>
      <x:c r="N4480" s="0">
        <x:f>CLEAN('Historical Trades'!O4480)</x:f>
      </x:c>
      <x:c r="P4480" s="14">
        <x:f>IF(G4480="sell",M4480,-M4480)</x:f>
      </x:c>
      <x:c r="Q4480" s="14">
        <x:f>VLOOKUP(N4480,'Currency Rates'!$A$3:$C$32,3,0)</x:f>
      </x:c>
      <x:c r="R4480" s="0">
        <x:f>IF(A4480="SPUS",0,IF(A4480="FWD",0,P4480/Q4480))</x:f>
      </x:c>
    </x:row>
    <x:row r="4481" spans="1:19" x14ac:dyDescent="0.3">
      <x:c r="A4481" s="0">
        <x:f>'Historical Trades'!A4481</x:f>
      </x:c>
      <x:c r="B4481" s="0">
        <x:f>'Historical Trades'!B4481</x:f>
      </x:c>
      <x:c r="C4481" s="23">
        <x:f>'Historical Trades'!C4481</x:f>
      </x:c>
      <x:c r="D4481" s="0">
        <x:f>'Historical Trades'!D4481</x:f>
      </x:c>
      <x:c r="E4481" s="23">
        <x:f>'Historical Trades'!E4481</x:f>
      </x:c>
      <x:c r="F4481" s="0">
        <x:f>'Historical Trades'!F4481</x:f>
      </x:c>
      <x:c r="G4481" s="0">
        <x:f>'Historical Trades'!G4481</x:f>
      </x:c>
      <x:c r="H4481" s="0">
        <x:f>'Historical Trades'!H4481</x:f>
      </x:c>
      <x:c r="I4481" s="0">
        <x:f>'Historical Trades'!I4481</x:f>
      </x:c>
      <x:c r="J4481" s="0">
        <x:f>'Historical Trades'!J4481</x:f>
      </x:c>
      <x:c r="K4481" s="0">
        <x:f>'Historical Trades'!K4481</x:f>
      </x:c>
      <x:c r="L4481" s="0">
        <x:f>'Historical Trades'!L4481</x:f>
      </x:c>
      <x:c r="M4481" s="0">
        <x:f>'Historical Trades'!M4481</x:f>
      </x:c>
      <x:c r="N4481" s="0">
        <x:f>CLEAN('Historical Trades'!O4481)</x:f>
      </x:c>
      <x:c r="P4481" s="14">
        <x:f>IF(G4481="sell",M4481,-M4481)</x:f>
      </x:c>
      <x:c r="Q4481" s="14">
        <x:f>VLOOKUP(N4481,'Currency Rates'!$A$3:$C$32,3,0)</x:f>
      </x:c>
      <x:c r="R4481" s="0">
        <x:f>IF(A4481="SPUS",0,IF(A4481="FWD",0,P4481/Q4481))</x:f>
      </x:c>
    </x:row>
    <x:row r="4482" spans="1:19" x14ac:dyDescent="0.3">
      <x:c r="A4482" s="0">
        <x:f>'Historical Trades'!A4482</x:f>
      </x:c>
      <x:c r="B4482" s="0">
        <x:f>'Historical Trades'!B4482</x:f>
      </x:c>
      <x:c r="C4482" s="23">
        <x:f>'Historical Trades'!C4482</x:f>
      </x:c>
      <x:c r="D4482" s="0">
        <x:f>'Historical Trades'!D4482</x:f>
      </x:c>
      <x:c r="E4482" s="23">
        <x:f>'Historical Trades'!E4482</x:f>
      </x:c>
      <x:c r="F4482" s="0">
        <x:f>'Historical Trades'!F4482</x:f>
      </x:c>
      <x:c r="G4482" s="0">
        <x:f>'Historical Trades'!G4482</x:f>
      </x:c>
      <x:c r="H4482" s="0">
        <x:f>'Historical Trades'!H4482</x:f>
      </x:c>
      <x:c r="I4482" s="0">
        <x:f>'Historical Trades'!I4482</x:f>
      </x:c>
      <x:c r="J4482" s="0">
        <x:f>'Historical Trades'!J4482</x:f>
      </x:c>
      <x:c r="K4482" s="0">
        <x:f>'Historical Trades'!K4482</x:f>
      </x:c>
      <x:c r="L4482" s="0">
        <x:f>'Historical Trades'!L4482</x:f>
      </x:c>
      <x:c r="M4482" s="0">
        <x:f>'Historical Trades'!M4482</x:f>
      </x:c>
      <x:c r="N4482" s="0">
        <x:f>CLEAN('Historical Trades'!O4482)</x:f>
      </x:c>
      <x:c r="P4482" s="14">
        <x:f>IF(G4482="sell",M4482,-M4482)</x:f>
      </x:c>
      <x:c r="Q4482" s="14">
        <x:f>VLOOKUP(N4482,'Currency Rates'!$A$3:$C$32,3,0)</x:f>
      </x:c>
      <x:c r="R4482" s="0">
        <x:f>IF(A4482="SPUS",0,IF(A4482="FWD",0,P4482/Q4482))</x:f>
      </x:c>
    </x:row>
    <x:row r="4483" spans="1:19" x14ac:dyDescent="0.3">
      <x:c r="A4483" s="0">
        <x:f>'Historical Trades'!A4483</x:f>
      </x:c>
      <x:c r="B4483" s="0">
        <x:f>'Historical Trades'!B4483</x:f>
      </x:c>
      <x:c r="C4483" s="23">
        <x:f>'Historical Trades'!C4483</x:f>
      </x:c>
      <x:c r="D4483" s="0">
        <x:f>'Historical Trades'!D4483</x:f>
      </x:c>
      <x:c r="E4483" s="23">
        <x:f>'Historical Trades'!E4483</x:f>
      </x:c>
      <x:c r="F4483" s="0">
        <x:f>'Historical Trades'!F4483</x:f>
      </x:c>
      <x:c r="G4483" s="0">
        <x:f>'Historical Trades'!G4483</x:f>
      </x:c>
      <x:c r="H4483" s="0">
        <x:f>'Historical Trades'!H4483</x:f>
      </x:c>
      <x:c r="I4483" s="0">
        <x:f>'Historical Trades'!I4483</x:f>
      </x:c>
      <x:c r="J4483" s="0">
        <x:f>'Historical Trades'!J4483</x:f>
      </x:c>
      <x:c r="K4483" s="0">
        <x:f>'Historical Trades'!K4483</x:f>
      </x:c>
      <x:c r="L4483" s="0">
        <x:f>'Historical Trades'!L4483</x:f>
      </x:c>
      <x:c r="M4483" s="0">
        <x:f>'Historical Trades'!M4483</x:f>
      </x:c>
      <x:c r="N4483" s="0">
        <x:f>CLEAN('Historical Trades'!O4483)</x:f>
      </x:c>
      <x:c r="P4483" s="14">
        <x:f>IF(G4483="sell",M4483,-M4483)</x:f>
      </x:c>
      <x:c r="Q4483" s="14">
        <x:f>VLOOKUP(N4483,'Currency Rates'!$A$3:$C$32,3,0)</x:f>
      </x:c>
      <x:c r="R4483" s="0">
        <x:f>IF(A4483="SPUS",0,IF(A4483="FWD",0,P4483/Q4483))</x:f>
      </x:c>
    </x:row>
    <x:row r="4484" spans="1:19" x14ac:dyDescent="0.3">
      <x:c r="A4484" s="0">
        <x:f>'Historical Trades'!A4484</x:f>
      </x:c>
      <x:c r="B4484" s="0">
        <x:f>'Historical Trades'!B4484</x:f>
      </x:c>
      <x:c r="C4484" s="23">
        <x:f>'Historical Trades'!C4484</x:f>
      </x:c>
      <x:c r="D4484" s="0">
        <x:f>'Historical Trades'!D4484</x:f>
      </x:c>
      <x:c r="E4484" s="23">
        <x:f>'Historical Trades'!E4484</x:f>
      </x:c>
      <x:c r="F4484" s="0">
        <x:f>'Historical Trades'!F4484</x:f>
      </x:c>
      <x:c r="G4484" s="0">
        <x:f>'Historical Trades'!G4484</x:f>
      </x:c>
      <x:c r="H4484" s="0">
        <x:f>'Historical Trades'!H4484</x:f>
      </x:c>
      <x:c r="I4484" s="0">
        <x:f>'Historical Trades'!I4484</x:f>
      </x:c>
      <x:c r="J4484" s="0">
        <x:f>'Historical Trades'!J4484</x:f>
      </x:c>
      <x:c r="K4484" s="0">
        <x:f>'Historical Trades'!K4484</x:f>
      </x:c>
      <x:c r="L4484" s="0">
        <x:f>'Historical Trades'!L4484</x:f>
      </x:c>
      <x:c r="M4484" s="0">
        <x:f>'Historical Trades'!M4484</x:f>
      </x:c>
      <x:c r="N4484" s="0">
        <x:f>CLEAN('Historical Trades'!O4484)</x:f>
      </x:c>
      <x:c r="P4484" s="14">
        <x:f>IF(G4484="sell",M4484,-M4484)</x:f>
      </x:c>
      <x:c r="Q4484" s="14">
        <x:f>VLOOKUP(N4484,'Currency Rates'!$A$3:$C$32,3,0)</x:f>
      </x:c>
      <x:c r="R4484" s="0">
        <x:f>IF(A4484="SPUS",0,IF(A4484="FWD",0,P4484/Q4484))</x:f>
      </x:c>
    </x:row>
    <x:row r="4485" spans="1:19" x14ac:dyDescent="0.3">
      <x:c r="A4485" s="0">
        <x:f>'Historical Trades'!A4485</x:f>
      </x:c>
      <x:c r="B4485" s="0">
        <x:f>'Historical Trades'!B4485</x:f>
      </x:c>
      <x:c r="C4485" s="23">
        <x:f>'Historical Trades'!C4485</x:f>
      </x:c>
      <x:c r="D4485" s="0">
        <x:f>'Historical Trades'!D4485</x:f>
      </x:c>
      <x:c r="E4485" s="23">
        <x:f>'Historical Trades'!E4485</x:f>
      </x:c>
      <x:c r="F4485" s="0">
        <x:f>'Historical Trades'!F4485</x:f>
      </x:c>
      <x:c r="G4485" s="0">
        <x:f>'Historical Trades'!G4485</x:f>
      </x:c>
      <x:c r="H4485" s="0">
        <x:f>'Historical Trades'!H4485</x:f>
      </x:c>
      <x:c r="I4485" s="0">
        <x:f>'Historical Trades'!I4485</x:f>
      </x:c>
      <x:c r="J4485" s="0">
        <x:f>'Historical Trades'!J4485</x:f>
      </x:c>
      <x:c r="K4485" s="0">
        <x:f>'Historical Trades'!K4485</x:f>
      </x:c>
      <x:c r="L4485" s="0">
        <x:f>'Historical Trades'!L4485</x:f>
      </x:c>
      <x:c r="M4485" s="0">
        <x:f>'Historical Trades'!M4485</x:f>
      </x:c>
      <x:c r="N4485" s="0">
        <x:f>CLEAN('Historical Trades'!O4485)</x:f>
      </x:c>
      <x:c r="P4485" s="14">
        <x:f>IF(G4485="sell",M4485,-M4485)</x:f>
      </x:c>
      <x:c r="Q4485" s="14">
        <x:f>VLOOKUP(N4485,'Currency Rates'!$A$3:$C$32,3,0)</x:f>
      </x:c>
      <x:c r="R4485" s="0">
        <x:f>IF(A4485="SPUS",0,IF(A4485="FWD",0,P4485/Q4485))</x:f>
      </x:c>
    </x:row>
    <x:row r="4486" spans="1:19" x14ac:dyDescent="0.3">
      <x:c r="A4486" s="0">
        <x:f>'Historical Trades'!A4486</x:f>
      </x:c>
      <x:c r="B4486" s="0">
        <x:f>'Historical Trades'!B4486</x:f>
      </x:c>
      <x:c r="C4486" s="23">
        <x:f>'Historical Trades'!C4486</x:f>
      </x:c>
      <x:c r="D4486" s="0">
        <x:f>'Historical Trades'!D4486</x:f>
      </x:c>
      <x:c r="E4486" s="23">
        <x:f>'Historical Trades'!E4486</x:f>
      </x:c>
      <x:c r="F4486" s="0">
        <x:f>'Historical Trades'!F4486</x:f>
      </x:c>
      <x:c r="G4486" s="0">
        <x:f>'Historical Trades'!G4486</x:f>
      </x:c>
      <x:c r="H4486" s="0">
        <x:f>'Historical Trades'!H4486</x:f>
      </x:c>
      <x:c r="I4486" s="0">
        <x:f>'Historical Trades'!I4486</x:f>
      </x:c>
      <x:c r="J4486" s="0">
        <x:f>'Historical Trades'!J4486</x:f>
      </x:c>
      <x:c r="K4486" s="0">
        <x:f>'Historical Trades'!K4486</x:f>
      </x:c>
      <x:c r="L4486" s="0">
        <x:f>'Historical Trades'!L4486</x:f>
      </x:c>
      <x:c r="M4486" s="0">
        <x:f>'Historical Trades'!M4486</x:f>
      </x:c>
      <x:c r="N4486" s="0">
        <x:f>CLEAN('Historical Trades'!O4486)</x:f>
      </x:c>
      <x:c r="P4486" s="14">
        <x:f>IF(G4486="sell",M4486,-M4486)</x:f>
      </x:c>
      <x:c r="Q4486" s="14">
        <x:f>VLOOKUP(N4486,'Currency Rates'!$A$3:$C$32,3,0)</x:f>
      </x:c>
      <x:c r="R4486" s="0">
        <x:f>IF(A4486="SPUS",0,IF(A4486="FWD",0,P4486/Q4486))</x:f>
      </x:c>
    </x:row>
    <x:row r="4487" spans="1:19" x14ac:dyDescent="0.3">
      <x:c r="A4487" s="0">
        <x:f>'Historical Trades'!A4487</x:f>
      </x:c>
      <x:c r="B4487" s="0">
        <x:f>'Historical Trades'!B4487</x:f>
      </x:c>
      <x:c r="C4487" s="23">
        <x:f>'Historical Trades'!C4487</x:f>
      </x:c>
      <x:c r="D4487" s="0">
        <x:f>'Historical Trades'!D4487</x:f>
      </x:c>
      <x:c r="E4487" s="23">
        <x:f>'Historical Trades'!E4487</x:f>
      </x:c>
      <x:c r="F4487" s="0">
        <x:f>'Historical Trades'!F4487</x:f>
      </x:c>
      <x:c r="G4487" s="0">
        <x:f>'Historical Trades'!G4487</x:f>
      </x:c>
      <x:c r="H4487" s="0">
        <x:f>'Historical Trades'!H4487</x:f>
      </x:c>
      <x:c r="I4487" s="0">
        <x:f>'Historical Trades'!I4487</x:f>
      </x:c>
      <x:c r="J4487" s="0">
        <x:f>'Historical Trades'!J4487</x:f>
      </x:c>
      <x:c r="K4487" s="0">
        <x:f>'Historical Trades'!K4487</x:f>
      </x:c>
      <x:c r="L4487" s="0">
        <x:f>'Historical Trades'!L4487</x:f>
      </x:c>
      <x:c r="M4487" s="0">
        <x:f>'Historical Trades'!M4487</x:f>
      </x:c>
      <x:c r="N4487" s="0">
        <x:f>CLEAN('Historical Trades'!O4487)</x:f>
      </x:c>
      <x:c r="P4487" s="14">
        <x:f>IF(G4487="sell",M4487,-M4487)</x:f>
      </x:c>
      <x:c r="Q4487" s="14">
        <x:f>VLOOKUP(N4487,'Currency Rates'!$A$3:$C$32,3,0)</x:f>
      </x:c>
      <x:c r="R4487" s="0">
        <x:f>IF(A4487="SPUS",0,IF(A4487="FWD",0,P4487/Q4487))</x:f>
      </x:c>
    </x:row>
    <x:row r="4488" spans="1:19" x14ac:dyDescent="0.3">
      <x:c r="A4488" s="0">
        <x:f>'Historical Trades'!A4488</x:f>
      </x:c>
      <x:c r="B4488" s="0">
        <x:f>'Historical Trades'!B4488</x:f>
      </x:c>
      <x:c r="C4488" s="23">
        <x:f>'Historical Trades'!C4488</x:f>
      </x:c>
      <x:c r="D4488" s="0">
        <x:f>'Historical Trades'!D4488</x:f>
      </x:c>
      <x:c r="E4488" s="23">
        <x:f>'Historical Trades'!E4488</x:f>
      </x:c>
      <x:c r="F4488" s="0">
        <x:f>'Historical Trades'!F4488</x:f>
      </x:c>
      <x:c r="G4488" s="0">
        <x:f>'Historical Trades'!G4488</x:f>
      </x:c>
      <x:c r="H4488" s="0">
        <x:f>'Historical Trades'!H4488</x:f>
      </x:c>
      <x:c r="I4488" s="0">
        <x:f>'Historical Trades'!I4488</x:f>
      </x:c>
      <x:c r="J4488" s="0">
        <x:f>'Historical Trades'!J4488</x:f>
      </x:c>
      <x:c r="K4488" s="0">
        <x:f>'Historical Trades'!K4488</x:f>
      </x:c>
      <x:c r="L4488" s="0">
        <x:f>'Historical Trades'!L4488</x:f>
      </x:c>
      <x:c r="M4488" s="0">
        <x:f>'Historical Trades'!M4488</x:f>
      </x:c>
      <x:c r="N4488" s="0">
        <x:f>CLEAN('Historical Trades'!O4488)</x:f>
      </x:c>
      <x:c r="P4488" s="14">
        <x:f>IF(G4488="sell",M4488,-M4488)</x:f>
      </x:c>
      <x:c r="Q4488" s="14">
        <x:f>VLOOKUP(N4488,'Currency Rates'!$A$3:$C$32,3,0)</x:f>
      </x:c>
      <x:c r="R4488" s="0">
        <x:f>IF(A4488="SPUS",0,IF(A4488="FWD",0,P4488/Q4488))</x:f>
      </x:c>
    </x:row>
    <x:row r="4489" spans="1:19" x14ac:dyDescent="0.3">
      <x:c r="A4489" s="0">
        <x:f>'Historical Trades'!A4489</x:f>
      </x:c>
      <x:c r="B4489" s="0">
        <x:f>'Historical Trades'!B4489</x:f>
      </x:c>
      <x:c r="C4489" s="23">
        <x:f>'Historical Trades'!C4489</x:f>
      </x:c>
      <x:c r="D4489" s="0">
        <x:f>'Historical Trades'!D4489</x:f>
      </x:c>
      <x:c r="E4489" s="23">
        <x:f>'Historical Trades'!E4489</x:f>
      </x:c>
      <x:c r="F4489" s="0">
        <x:f>'Historical Trades'!F4489</x:f>
      </x:c>
      <x:c r="G4489" s="0">
        <x:f>'Historical Trades'!G4489</x:f>
      </x:c>
      <x:c r="H4489" s="0">
        <x:f>'Historical Trades'!H4489</x:f>
      </x:c>
      <x:c r="I4489" s="0">
        <x:f>'Historical Trades'!I4489</x:f>
      </x:c>
      <x:c r="J4489" s="0">
        <x:f>'Historical Trades'!J4489</x:f>
      </x:c>
      <x:c r="K4489" s="0">
        <x:f>'Historical Trades'!K4489</x:f>
      </x:c>
      <x:c r="L4489" s="0">
        <x:f>'Historical Trades'!L4489</x:f>
      </x:c>
      <x:c r="M4489" s="0">
        <x:f>'Historical Trades'!M4489</x:f>
      </x:c>
      <x:c r="N4489" s="0">
        <x:f>CLEAN('Historical Trades'!O4489)</x:f>
      </x:c>
      <x:c r="P4489" s="14">
        <x:f>IF(G4489="sell",M4489,-M4489)</x:f>
      </x:c>
      <x:c r="Q4489" s="14">
        <x:f>VLOOKUP(N4489,'Currency Rates'!$A$3:$C$32,3,0)</x:f>
      </x:c>
      <x:c r="R4489" s="0">
        <x:f>IF(A4489="SPUS",0,IF(A4489="FWD",0,P4489/Q4489))</x:f>
      </x:c>
    </x:row>
    <x:row r="4490" spans="1:19" x14ac:dyDescent="0.3">
      <x:c r="A4490" s="0">
        <x:f>'Historical Trades'!A4490</x:f>
      </x:c>
      <x:c r="B4490" s="0">
        <x:f>'Historical Trades'!B4490</x:f>
      </x:c>
      <x:c r="C4490" s="23">
        <x:f>'Historical Trades'!C4490</x:f>
      </x:c>
      <x:c r="D4490" s="0">
        <x:f>'Historical Trades'!D4490</x:f>
      </x:c>
      <x:c r="E4490" s="23">
        <x:f>'Historical Trades'!E4490</x:f>
      </x:c>
      <x:c r="F4490" s="0">
        <x:f>'Historical Trades'!F4490</x:f>
      </x:c>
      <x:c r="G4490" s="0">
        <x:f>'Historical Trades'!G4490</x:f>
      </x:c>
      <x:c r="H4490" s="0">
        <x:f>'Historical Trades'!H4490</x:f>
      </x:c>
      <x:c r="I4490" s="0">
        <x:f>'Historical Trades'!I4490</x:f>
      </x:c>
      <x:c r="J4490" s="0">
        <x:f>'Historical Trades'!J4490</x:f>
      </x:c>
      <x:c r="K4490" s="0">
        <x:f>'Historical Trades'!K4490</x:f>
      </x:c>
      <x:c r="L4490" s="0">
        <x:f>'Historical Trades'!L4490</x:f>
      </x:c>
      <x:c r="M4490" s="0">
        <x:f>'Historical Trades'!M4490</x:f>
      </x:c>
      <x:c r="N4490" s="0">
        <x:f>CLEAN('Historical Trades'!O4490)</x:f>
      </x:c>
      <x:c r="P4490" s="14">
        <x:f>IF(G4490="sell",M4490,-M4490)</x:f>
      </x:c>
      <x:c r="Q4490" s="14">
        <x:f>VLOOKUP(N4490,'Currency Rates'!$A$3:$C$32,3,0)</x:f>
      </x:c>
      <x:c r="R4490" s="0">
        <x:f>IF(A4490="SPUS",0,IF(A4490="FWD",0,P4490/Q4490))</x:f>
      </x:c>
    </x:row>
    <x:row r="4491" spans="1:19" x14ac:dyDescent="0.3">
      <x:c r="A4491" s="0">
        <x:f>'Historical Trades'!A4491</x:f>
      </x:c>
      <x:c r="B4491" s="0">
        <x:f>'Historical Trades'!B4491</x:f>
      </x:c>
      <x:c r="C4491" s="23">
        <x:f>'Historical Trades'!C4491</x:f>
      </x:c>
      <x:c r="D4491" s="0">
        <x:f>'Historical Trades'!D4491</x:f>
      </x:c>
      <x:c r="E4491" s="23">
        <x:f>'Historical Trades'!E4491</x:f>
      </x:c>
      <x:c r="F4491" s="0">
        <x:f>'Historical Trades'!F4491</x:f>
      </x:c>
      <x:c r="G4491" s="0">
        <x:f>'Historical Trades'!G4491</x:f>
      </x:c>
      <x:c r="H4491" s="0">
        <x:f>'Historical Trades'!H4491</x:f>
      </x:c>
      <x:c r="I4491" s="0">
        <x:f>'Historical Trades'!I4491</x:f>
      </x:c>
      <x:c r="J4491" s="0">
        <x:f>'Historical Trades'!J4491</x:f>
      </x:c>
      <x:c r="K4491" s="0">
        <x:f>'Historical Trades'!K4491</x:f>
      </x:c>
      <x:c r="L4491" s="0">
        <x:f>'Historical Trades'!L4491</x:f>
      </x:c>
      <x:c r="M4491" s="0">
        <x:f>'Historical Trades'!M4491</x:f>
      </x:c>
      <x:c r="N4491" s="0">
        <x:f>CLEAN('Historical Trades'!O4491)</x:f>
      </x:c>
      <x:c r="P4491" s="14">
        <x:f>IF(G4491="sell",M4491,-M4491)</x:f>
      </x:c>
      <x:c r="Q4491" s="14">
        <x:f>VLOOKUP(N4491,'Currency Rates'!$A$3:$C$32,3,0)</x:f>
      </x:c>
      <x:c r="R4491" s="0">
        <x:f>IF(A4491="SPUS",0,IF(A4491="FWD",0,P4491/Q4491))</x:f>
      </x:c>
    </x:row>
    <x:row r="4492" spans="1:19" x14ac:dyDescent="0.3">
      <x:c r="A4492" s="0">
        <x:f>'Historical Trades'!A4492</x:f>
      </x:c>
      <x:c r="B4492" s="0">
        <x:f>'Historical Trades'!B4492</x:f>
      </x:c>
      <x:c r="C4492" s="23">
        <x:f>'Historical Trades'!C4492</x:f>
      </x:c>
      <x:c r="D4492" s="0">
        <x:f>'Historical Trades'!D4492</x:f>
      </x:c>
      <x:c r="E4492" s="23">
        <x:f>'Historical Trades'!E4492</x:f>
      </x:c>
      <x:c r="F4492" s="0">
        <x:f>'Historical Trades'!F4492</x:f>
      </x:c>
      <x:c r="G4492" s="0">
        <x:f>'Historical Trades'!G4492</x:f>
      </x:c>
      <x:c r="H4492" s="0">
        <x:f>'Historical Trades'!H4492</x:f>
      </x:c>
      <x:c r="I4492" s="0">
        <x:f>'Historical Trades'!I4492</x:f>
      </x:c>
      <x:c r="J4492" s="0">
        <x:f>'Historical Trades'!J4492</x:f>
      </x:c>
      <x:c r="K4492" s="0">
        <x:f>'Historical Trades'!K4492</x:f>
      </x:c>
      <x:c r="L4492" s="0">
        <x:f>'Historical Trades'!L4492</x:f>
      </x:c>
      <x:c r="M4492" s="0">
        <x:f>'Historical Trades'!M4492</x:f>
      </x:c>
      <x:c r="N4492" s="0">
        <x:f>CLEAN('Historical Trades'!O4492)</x:f>
      </x:c>
      <x:c r="P4492" s="14">
        <x:f>IF(G4492="sell",M4492,-M4492)</x:f>
      </x:c>
      <x:c r="Q4492" s="14">
        <x:f>VLOOKUP(N4492,'Currency Rates'!$A$3:$C$32,3,0)</x:f>
      </x:c>
      <x:c r="R4492" s="0">
        <x:f>IF(A4492="SPUS",0,IF(A4492="FWD",0,P4492/Q4492))</x:f>
      </x:c>
    </x:row>
    <x:row r="4493" spans="1:19" x14ac:dyDescent="0.3">
      <x:c r="A4493" s="0">
        <x:f>'Historical Trades'!A4493</x:f>
      </x:c>
      <x:c r="B4493" s="0">
        <x:f>'Historical Trades'!B4493</x:f>
      </x:c>
      <x:c r="C4493" s="23">
        <x:f>'Historical Trades'!C4493</x:f>
      </x:c>
      <x:c r="D4493" s="0">
        <x:f>'Historical Trades'!D4493</x:f>
      </x:c>
      <x:c r="E4493" s="23">
        <x:f>'Historical Trades'!E4493</x:f>
      </x:c>
      <x:c r="F4493" s="0">
        <x:f>'Historical Trades'!F4493</x:f>
      </x:c>
      <x:c r="G4493" s="0">
        <x:f>'Historical Trades'!G4493</x:f>
      </x:c>
      <x:c r="H4493" s="0">
        <x:f>'Historical Trades'!H4493</x:f>
      </x:c>
      <x:c r="I4493" s="0">
        <x:f>'Historical Trades'!I4493</x:f>
      </x:c>
      <x:c r="J4493" s="0">
        <x:f>'Historical Trades'!J4493</x:f>
      </x:c>
      <x:c r="K4493" s="0">
        <x:f>'Historical Trades'!K4493</x:f>
      </x:c>
      <x:c r="L4493" s="0">
        <x:f>'Historical Trades'!L4493</x:f>
      </x:c>
      <x:c r="M4493" s="0">
        <x:f>'Historical Trades'!M4493</x:f>
      </x:c>
      <x:c r="N4493" s="0">
        <x:f>CLEAN('Historical Trades'!O4493)</x:f>
      </x:c>
      <x:c r="P4493" s="14">
        <x:f>IF(G4493="sell",M4493,-M4493)</x:f>
      </x:c>
      <x:c r="Q4493" s="14">
        <x:f>VLOOKUP(N4493,'Currency Rates'!$A$3:$C$32,3,0)</x:f>
      </x:c>
      <x:c r="R4493" s="0">
        <x:f>IF(A4493="SPUS",0,IF(A4493="FWD",0,P4493/Q4493))</x:f>
      </x:c>
    </x:row>
    <x:row r="4494" spans="1:19" x14ac:dyDescent="0.3">
      <x:c r="A4494" s="0">
        <x:f>'Historical Trades'!A4494</x:f>
      </x:c>
      <x:c r="B4494" s="0">
        <x:f>'Historical Trades'!B4494</x:f>
      </x:c>
      <x:c r="C4494" s="23">
        <x:f>'Historical Trades'!C4494</x:f>
      </x:c>
      <x:c r="D4494" s="0">
        <x:f>'Historical Trades'!D4494</x:f>
      </x:c>
      <x:c r="E4494" s="23">
        <x:f>'Historical Trades'!E4494</x:f>
      </x:c>
      <x:c r="F4494" s="0">
        <x:f>'Historical Trades'!F4494</x:f>
      </x:c>
      <x:c r="G4494" s="0">
        <x:f>'Historical Trades'!G4494</x:f>
      </x:c>
      <x:c r="H4494" s="0">
        <x:f>'Historical Trades'!H4494</x:f>
      </x:c>
      <x:c r="I4494" s="0">
        <x:f>'Historical Trades'!I4494</x:f>
      </x:c>
      <x:c r="J4494" s="0">
        <x:f>'Historical Trades'!J4494</x:f>
      </x:c>
      <x:c r="K4494" s="0">
        <x:f>'Historical Trades'!K4494</x:f>
      </x:c>
      <x:c r="L4494" s="0">
        <x:f>'Historical Trades'!L4494</x:f>
      </x:c>
      <x:c r="M4494" s="0">
        <x:f>'Historical Trades'!M4494</x:f>
      </x:c>
      <x:c r="N4494" s="0">
        <x:f>CLEAN('Historical Trades'!O4494)</x:f>
      </x:c>
      <x:c r="P4494" s="14">
        <x:f>IF(G4494="sell",M4494,-M4494)</x:f>
      </x:c>
      <x:c r="Q4494" s="14">
        <x:f>VLOOKUP(N4494,'Currency Rates'!$A$3:$C$32,3,0)</x:f>
      </x:c>
      <x:c r="R4494" s="0">
        <x:f>IF(A4494="SPUS",0,IF(A4494="FWD",0,P4494/Q4494))</x:f>
      </x:c>
    </x:row>
    <x:row r="4495" spans="1:19" x14ac:dyDescent="0.3">
      <x:c r="A4495" s="0">
        <x:f>'Historical Trades'!A4495</x:f>
      </x:c>
      <x:c r="B4495" s="0">
        <x:f>'Historical Trades'!B4495</x:f>
      </x:c>
      <x:c r="C4495" s="23">
        <x:f>'Historical Trades'!C4495</x:f>
      </x:c>
      <x:c r="D4495" s="0">
        <x:f>'Historical Trades'!D4495</x:f>
      </x:c>
      <x:c r="E4495" s="23">
        <x:f>'Historical Trades'!E4495</x:f>
      </x:c>
      <x:c r="F4495" s="0">
        <x:f>'Historical Trades'!F4495</x:f>
      </x:c>
      <x:c r="G4495" s="0">
        <x:f>'Historical Trades'!G4495</x:f>
      </x:c>
      <x:c r="H4495" s="0">
        <x:f>'Historical Trades'!H4495</x:f>
      </x:c>
      <x:c r="I4495" s="0">
        <x:f>'Historical Trades'!I4495</x:f>
      </x:c>
      <x:c r="J4495" s="0">
        <x:f>'Historical Trades'!J4495</x:f>
      </x:c>
      <x:c r="K4495" s="0">
        <x:f>'Historical Trades'!K4495</x:f>
      </x:c>
      <x:c r="L4495" s="0">
        <x:f>'Historical Trades'!L4495</x:f>
      </x:c>
      <x:c r="M4495" s="0">
        <x:f>'Historical Trades'!M4495</x:f>
      </x:c>
      <x:c r="N4495" s="0">
        <x:f>CLEAN('Historical Trades'!O4495)</x:f>
      </x:c>
      <x:c r="P4495" s="14">
        <x:f>IF(G4495="sell",M4495,-M4495)</x:f>
      </x:c>
      <x:c r="Q4495" s="14">
        <x:f>VLOOKUP(N4495,'Currency Rates'!$A$3:$C$32,3,0)</x:f>
      </x:c>
      <x:c r="R4495" s="0">
        <x:f>IF(A4495="SPUS",0,IF(A4495="FWD",0,P4495/Q4495))</x:f>
      </x:c>
    </x:row>
    <x:row r="4496" spans="1:19" x14ac:dyDescent="0.3">
      <x:c r="A4496" s="0">
        <x:f>'Historical Trades'!A4496</x:f>
      </x:c>
      <x:c r="B4496" s="0">
        <x:f>'Historical Trades'!B4496</x:f>
      </x:c>
      <x:c r="C4496" s="23">
        <x:f>'Historical Trades'!C4496</x:f>
      </x:c>
      <x:c r="D4496" s="0">
        <x:f>'Historical Trades'!D4496</x:f>
      </x:c>
      <x:c r="E4496" s="23">
        <x:f>'Historical Trades'!E4496</x:f>
      </x:c>
      <x:c r="F4496" s="0">
        <x:f>'Historical Trades'!F4496</x:f>
      </x:c>
      <x:c r="G4496" s="0">
        <x:f>'Historical Trades'!G4496</x:f>
      </x:c>
      <x:c r="H4496" s="0">
        <x:f>'Historical Trades'!H4496</x:f>
      </x:c>
      <x:c r="I4496" s="0">
        <x:f>'Historical Trades'!I4496</x:f>
      </x:c>
      <x:c r="J4496" s="0">
        <x:f>'Historical Trades'!J4496</x:f>
      </x:c>
      <x:c r="K4496" s="0">
        <x:f>'Historical Trades'!K4496</x:f>
      </x:c>
      <x:c r="L4496" s="0">
        <x:f>'Historical Trades'!L4496</x:f>
      </x:c>
      <x:c r="M4496" s="0">
        <x:f>'Historical Trades'!M4496</x:f>
      </x:c>
      <x:c r="N4496" s="0">
        <x:f>CLEAN('Historical Trades'!O4496)</x:f>
      </x:c>
      <x:c r="P4496" s="14">
        <x:f>IF(G4496="sell",M4496,-M4496)</x:f>
      </x:c>
      <x:c r="Q4496" s="14">
        <x:f>VLOOKUP(N4496,'Currency Rates'!$A$3:$C$32,3,0)</x:f>
      </x:c>
      <x:c r="R4496" s="0">
        <x:f>IF(A4496="SPUS",0,IF(A4496="FWD",0,P4496/Q4496))</x:f>
      </x:c>
    </x:row>
    <x:row r="4497" spans="1:19" x14ac:dyDescent="0.3">
      <x:c r="A4497" s="0">
        <x:f>'Historical Trades'!A4497</x:f>
      </x:c>
      <x:c r="B4497" s="0">
        <x:f>'Historical Trades'!B4497</x:f>
      </x:c>
      <x:c r="C4497" s="23">
        <x:f>'Historical Trades'!C4497</x:f>
      </x:c>
      <x:c r="D4497" s="0">
        <x:f>'Historical Trades'!D4497</x:f>
      </x:c>
      <x:c r="E4497" s="23">
        <x:f>'Historical Trades'!E4497</x:f>
      </x:c>
      <x:c r="F4497" s="0">
        <x:f>'Historical Trades'!F4497</x:f>
      </x:c>
      <x:c r="G4497" s="0">
        <x:f>'Historical Trades'!G4497</x:f>
      </x:c>
      <x:c r="H4497" s="0">
        <x:f>'Historical Trades'!H4497</x:f>
      </x:c>
      <x:c r="I4497" s="0">
        <x:f>'Historical Trades'!I4497</x:f>
      </x:c>
      <x:c r="J4497" s="0">
        <x:f>'Historical Trades'!J4497</x:f>
      </x:c>
      <x:c r="K4497" s="0">
        <x:f>'Historical Trades'!K4497</x:f>
      </x:c>
      <x:c r="L4497" s="0">
        <x:f>'Historical Trades'!L4497</x:f>
      </x:c>
      <x:c r="M4497" s="0">
        <x:f>'Historical Trades'!M4497</x:f>
      </x:c>
      <x:c r="N4497" s="0">
        <x:f>CLEAN('Historical Trades'!O4497)</x:f>
      </x:c>
      <x:c r="P4497" s="14">
        <x:f>IF(G4497="sell",M4497,-M4497)</x:f>
      </x:c>
      <x:c r="Q4497" s="14">
        <x:f>VLOOKUP(N4497,'Currency Rates'!$A$3:$C$32,3,0)</x:f>
      </x:c>
      <x:c r="R4497" s="0">
        <x:f>IF(A4497="SPUS",0,IF(A4497="FWD",0,P4497/Q4497))</x:f>
      </x:c>
    </x:row>
    <x:row r="4498" spans="1:19" x14ac:dyDescent="0.3">
      <x:c r="A4498" s="0">
        <x:f>'Historical Trades'!A4498</x:f>
      </x:c>
      <x:c r="B4498" s="0">
        <x:f>'Historical Trades'!B4498</x:f>
      </x:c>
      <x:c r="C4498" s="23">
        <x:f>'Historical Trades'!C4498</x:f>
      </x:c>
      <x:c r="D4498" s="0">
        <x:f>'Historical Trades'!D4498</x:f>
      </x:c>
      <x:c r="E4498" s="23">
        <x:f>'Historical Trades'!E4498</x:f>
      </x:c>
      <x:c r="F4498" s="0">
        <x:f>'Historical Trades'!F4498</x:f>
      </x:c>
      <x:c r="G4498" s="0">
        <x:f>'Historical Trades'!G4498</x:f>
      </x:c>
      <x:c r="H4498" s="0">
        <x:f>'Historical Trades'!H4498</x:f>
      </x:c>
      <x:c r="I4498" s="0">
        <x:f>'Historical Trades'!I4498</x:f>
      </x:c>
      <x:c r="J4498" s="0">
        <x:f>'Historical Trades'!J4498</x:f>
      </x:c>
      <x:c r="K4498" s="0">
        <x:f>'Historical Trades'!K4498</x:f>
      </x:c>
      <x:c r="L4498" s="0">
        <x:f>'Historical Trades'!L4498</x:f>
      </x:c>
      <x:c r="M4498" s="0">
        <x:f>'Historical Trades'!M4498</x:f>
      </x:c>
      <x:c r="N4498" s="0">
        <x:f>CLEAN('Historical Trades'!O4498)</x:f>
      </x:c>
      <x:c r="P4498" s="14">
        <x:f>IF(G4498="sell",M4498,-M4498)</x:f>
      </x:c>
      <x:c r="Q4498" s="14">
        <x:f>VLOOKUP(N4498,'Currency Rates'!$A$3:$C$32,3,0)</x:f>
      </x:c>
      <x:c r="R4498" s="0">
        <x:f>IF(A4498="SPUS",0,IF(A4498="FWD",0,P4498/Q4498))</x:f>
      </x:c>
    </x:row>
    <x:row r="4499" spans="1:19" x14ac:dyDescent="0.3">
      <x:c r="A4499" s="0">
        <x:f>'Historical Trades'!A4499</x:f>
      </x:c>
      <x:c r="B4499" s="0">
        <x:f>'Historical Trades'!B4499</x:f>
      </x:c>
      <x:c r="C4499" s="23">
        <x:f>'Historical Trades'!C4499</x:f>
      </x:c>
      <x:c r="D4499" s="0">
        <x:f>'Historical Trades'!D4499</x:f>
      </x:c>
      <x:c r="E4499" s="23">
        <x:f>'Historical Trades'!E4499</x:f>
      </x:c>
      <x:c r="F4499" s="0">
        <x:f>'Historical Trades'!F4499</x:f>
      </x:c>
      <x:c r="G4499" s="0">
        <x:f>'Historical Trades'!G4499</x:f>
      </x:c>
      <x:c r="H4499" s="0">
        <x:f>'Historical Trades'!H4499</x:f>
      </x:c>
      <x:c r="I4499" s="0">
        <x:f>'Historical Trades'!I4499</x:f>
      </x:c>
      <x:c r="J4499" s="0">
        <x:f>'Historical Trades'!J4499</x:f>
      </x:c>
      <x:c r="K4499" s="0">
        <x:f>'Historical Trades'!K4499</x:f>
      </x:c>
      <x:c r="L4499" s="0">
        <x:f>'Historical Trades'!L4499</x:f>
      </x:c>
      <x:c r="M4499" s="0">
        <x:f>'Historical Trades'!M4499</x:f>
      </x:c>
      <x:c r="N4499" s="0">
        <x:f>CLEAN('Historical Trades'!O4499)</x:f>
      </x:c>
      <x:c r="P4499" s="14">
        <x:f>IF(G4499="sell",M4499,-M4499)</x:f>
      </x:c>
      <x:c r="Q4499" s="14">
        <x:f>VLOOKUP(N4499,'Currency Rates'!$A$3:$C$32,3,0)</x:f>
      </x:c>
      <x:c r="R4499" s="0">
        <x:f>IF(A4499="SPUS",0,IF(A4499="FWD",0,P4499/Q4499))</x:f>
      </x:c>
    </x:row>
    <x:row r="4500" spans="1:19" x14ac:dyDescent="0.3">
      <x:c r="A4500" s="0">
        <x:f>'Historical Trades'!A4500</x:f>
      </x:c>
      <x:c r="B4500" s="0">
        <x:f>'Historical Trades'!B4500</x:f>
      </x:c>
      <x:c r="C4500" s="23">
        <x:f>'Historical Trades'!C4500</x:f>
      </x:c>
      <x:c r="D4500" s="0">
        <x:f>'Historical Trades'!D4500</x:f>
      </x:c>
      <x:c r="E4500" s="23">
        <x:f>'Historical Trades'!E4500</x:f>
      </x:c>
      <x:c r="F4500" s="0">
        <x:f>'Historical Trades'!F4500</x:f>
      </x:c>
      <x:c r="G4500" s="0">
        <x:f>'Historical Trades'!G4500</x:f>
      </x:c>
      <x:c r="H4500" s="0">
        <x:f>'Historical Trades'!H4500</x:f>
      </x:c>
      <x:c r="I4500" s="0">
        <x:f>'Historical Trades'!I4500</x:f>
      </x:c>
      <x:c r="J4500" s="0">
        <x:f>'Historical Trades'!J4500</x:f>
      </x:c>
      <x:c r="K4500" s="0">
        <x:f>'Historical Trades'!K4500</x:f>
      </x:c>
      <x:c r="L4500" s="0">
        <x:f>'Historical Trades'!L4500</x:f>
      </x:c>
      <x:c r="M4500" s="0">
        <x:f>'Historical Trades'!M4500</x:f>
      </x:c>
      <x:c r="N4500" s="0">
        <x:f>CLEAN('Historical Trades'!O4500)</x:f>
      </x:c>
      <x:c r="P4500" s="14">
        <x:f>IF(G4500="sell",M4500,-M4500)</x:f>
      </x:c>
      <x:c r="Q4500" s="14">
        <x:f>VLOOKUP(N4500,'Currency Rates'!$A$3:$C$32,3,0)</x:f>
      </x:c>
      <x:c r="R4500" s="0">
        <x:f>IF(A4500="SPUS",0,IF(A4500="FWD",0,P4500/Q4500))</x:f>
      </x:c>
    </x:row>
    <x:row r="4501" spans="1:19" x14ac:dyDescent="0.3">
      <x:c r="A4501" s="0">
        <x:f>'Historical Trades'!A4501</x:f>
      </x:c>
      <x:c r="B4501" s="0">
        <x:f>'Historical Trades'!B4501</x:f>
      </x:c>
      <x:c r="C4501" s="23">
        <x:f>'Historical Trades'!C4501</x:f>
      </x:c>
      <x:c r="D4501" s="0">
        <x:f>'Historical Trades'!D4501</x:f>
      </x:c>
      <x:c r="E4501" s="23">
        <x:f>'Historical Trades'!E4501</x:f>
      </x:c>
      <x:c r="F4501" s="0">
        <x:f>'Historical Trades'!F4501</x:f>
      </x:c>
      <x:c r="G4501" s="0">
        <x:f>'Historical Trades'!G4501</x:f>
      </x:c>
      <x:c r="H4501" s="0">
        <x:f>'Historical Trades'!H4501</x:f>
      </x:c>
      <x:c r="I4501" s="0">
        <x:f>'Historical Trades'!I4501</x:f>
      </x:c>
      <x:c r="J4501" s="0">
        <x:f>'Historical Trades'!J4501</x:f>
      </x:c>
      <x:c r="K4501" s="0">
        <x:f>'Historical Trades'!K4501</x:f>
      </x:c>
      <x:c r="L4501" s="0">
        <x:f>'Historical Trades'!L4501</x:f>
      </x:c>
      <x:c r="M4501" s="0">
        <x:f>'Historical Trades'!M4501</x:f>
      </x:c>
      <x:c r="N4501" s="0">
        <x:f>CLEAN('Historical Trades'!O4501)</x:f>
      </x:c>
      <x:c r="P4501" s="14">
        <x:f>IF(G4501="sell",M4501,-M4501)</x:f>
      </x:c>
      <x:c r="Q4501" s="14">
        <x:f>VLOOKUP(N4501,'Currency Rates'!$A$3:$C$32,3,0)</x:f>
      </x:c>
      <x:c r="R4501" s="0">
        <x:f>IF(A4501="SPUS",0,IF(A4501="FWD",0,P4501/Q4501))</x:f>
      </x:c>
    </x:row>
    <x:row r="4502" spans="1:19" x14ac:dyDescent="0.3">
      <x:c r="A4502" s="0">
        <x:f>'Historical Trades'!A4502</x:f>
      </x:c>
      <x:c r="B4502" s="0">
        <x:f>'Historical Trades'!B4502</x:f>
      </x:c>
      <x:c r="C4502" s="23">
        <x:f>'Historical Trades'!C4502</x:f>
      </x:c>
      <x:c r="D4502" s="0">
        <x:f>'Historical Trades'!D4502</x:f>
      </x:c>
      <x:c r="E4502" s="23">
        <x:f>'Historical Trades'!E4502</x:f>
      </x:c>
      <x:c r="F4502" s="0">
        <x:f>'Historical Trades'!F4502</x:f>
      </x:c>
      <x:c r="G4502" s="0">
        <x:f>'Historical Trades'!G4502</x:f>
      </x:c>
      <x:c r="H4502" s="0">
        <x:f>'Historical Trades'!H4502</x:f>
      </x:c>
      <x:c r="I4502" s="0">
        <x:f>'Historical Trades'!I4502</x:f>
      </x:c>
      <x:c r="J4502" s="0">
        <x:f>'Historical Trades'!J4502</x:f>
      </x:c>
      <x:c r="K4502" s="0">
        <x:f>'Historical Trades'!K4502</x:f>
      </x:c>
      <x:c r="L4502" s="0">
        <x:f>'Historical Trades'!L4502</x:f>
      </x:c>
      <x:c r="M4502" s="0">
        <x:f>'Historical Trades'!M4502</x:f>
      </x:c>
      <x:c r="N4502" s="0">
        <x:f>CLEAN('Historical Trades'!O4502)</x:f>
      </x:c>
      <x:c r="P4502" s="14">
        <x:f>IF(G4502="sell",M4502,-M4502)</x:f>
      </x:c>
      <x:c r="Q4502" s="14">
        <x:f>VLOOKUP(N4502,'Currency Rates'!$A$3:$C$32,3,0)</x:f>
      </x:c>
      <x:c r="R4502" s="0">
        <x:f>IF(A4502="SPUS",0,IF(A4502="FWD",0,P4502/Q4502))</x:f>
      </x:c>
    </x:row>
    <x:row r="4503" spans="1:19" x14ac:dyDescent="0.3">
      <x:c r="A4503" s="0">
        <x:f>'Historical Trades'!A4503</x:f>
      </x:c>
      <x:c r="B4503" s="0">
        <x:f>'Historical Trades'!B4503</x:f>
      </x:c>
      <x:c r="C4503" s="23">
        <x:f>'Historical Trades'!C4503</x:f>
      </x:c>
      <x:c r="D4503" s="0">
        <x:f>'Historical Trades'!D4503</x:f>
      </x:c>
      <x:c r="E4503" s="23">
        <x:f>'Historical Trades'!E4503</x:f>
      </x:c>
      <x:c r="F4503" s="0">
        <x:f>'Historical Trades'!F4503</x:f>
      </x:c>
      <x:c r="G4503" s="0">
        <x:f>'Historical Trades'!G4503</x:f>
      </x:c>
      <x:c r="H4503" s="0">
        <x:f>'Historical Trades'!H4503</x:f>
      </x:c>
      <x:c r="I4503" s="0">
        <x:f>'Historical Trades'!I4503</x:f>
      </x:c>
      <x:c r="J4503" s="0">
        <x:f>'Historical Trades'!J4503</x:f>
      </x:c>
      <x:c r="K4503" s="0">
        <x:f>'Historical Trades'!K4503</x:f>
      </x:c>
      <x:c r="L4503" s="0">
        <x:f>'Historical Trades'!L4503</x:f>
      </x:c>
      <x:c r="M4503" s="0">
        <x:f>'Historical Trades'!M4503</x:f>
      </x:c>
      <x:c r="N4503" s="0">
        <x:f>CLEAN('Historical Trades'!O4503)</x:f>
      </x:c>
      <x:c r="P4503" s="14">
        <x:f>IF(G4503="sell",M4503,-M4503)</x:f>
      </x:c>
      <x:c r="Q4503" s="14">
        <x:f>VLOOKUP(N4503,'Currency Rates'!$A$3:$C$32,3,0)</x:f>
      </x:c>
      <x:c r="R4503" s="0">
        <x:f>IF(A4503="SPUS",0,IF(A4503="FWD",0,P4503/Q4503))</x:f>
      </x:c>
    </x:row>
    <x:row r="4504" spans="1:19" x14ac:dyDescent="0.3">
      <x:c r="A4504" s="0">
        <x:f>'Historical Trades'!A4504</x:f>
      </x:c>
      <x:c r="B4504" s="0">
        <x:f>'Historical Trades'!B4504</x:f>
      </x:c>
      <x:c r="C4504" s="23">
        <x:f>'Historical Trades'!C4504</x:f>
      </x:c>
      <x:c r="D4504" s="0">
        <x:f>'Historical Trades'!D4504</x:f>
      </x:c>
      <x:c r="E4504" s="23">
        <x:f>'Historical Trades'!E4504</x:f>
      </x:c>
      <x:c r="F4504" s="0">
        <x:f>'Historical Trades'!F4504</x:f>
      </x:c>
      <x:c r="G4504" s="0">
        <x:f>'Historical Trades'!G4504</x:f>
      </x:c>
      <x:c r="H4504" s="0">
        <x:f>'Historical Trades'!H4504</x:f>
      </x:c>
      <x:c r="I4504" s="0">
        <x:f>'Historical Trades'!I4504</x:f>
      </x:c>
      <x:c r="J4504" s="0">
        <x:f>'Historical Trades'!J4504</x:f>
      </x:c>
      <x:c r="K4504" s="0">
        <x:f>'Historical Trades'!K4504</x:f>
      </x:c>
      <x:c r="L4504" s="0">
        <x:f>'Historical Trades'!L4504</x:f>
      </x:c>
      <x:c r="M4504" s="0">
        <x:f>'Historical Trades'!M4504</x:f>
      </x:c>
      <x:c r="N4504" s="0">
        <x:f>CLEAN('Historical Trades'!O4504)</x:f>
      </x:c>
      <x:c r="P4504" s="14">
        <x:f>IF(G4504="sell",M4504,-M4504)</x:f>
      </x:c>
      <x:c r="Q4504" s="14">
        <x:f>VLOOKUP(N4504,'Currency Rates'!$A$3:$C$32,3,0)</x:f>
      </x:c>
      <x:c r="R4504" s="0">
        <x:f>IF(A4504="SPUS",0,IF(A4504="FWD",0,P4504/Q4504))</x:f>
      </x:c>
    </x:row>
    <x:row r="4505" spans="1:19" x14ac:dyDescent="0.3">
      <x:c r="A4505" s="0">
        <x:f>'Historical Trades'!A4505</x:f>
      </x:c>
      <x:c r="B4505" s="0">
        <x:f>'Historical Trades'!B4505</x:f>
      </x:c>
      <x:c r="C4505" s="23">
        <x:f>'Historical Trades'!C4505</x:f>
      </x:c>
      <x:c r="D4505" s="0">
        <x:f>'Historical Trades'!D4505</x:f>
      </x:c>
      <x:c r="E4505" s="23">
        <x:f>'Historical Trades'!E4505</x:f>
      </x:c>
      <x:c r="F4505" s="0">
        <x:f>'Historical Trades'!F4505</x:f>
      </x:c>
      <x:c r="G4505" s="0">
        <x:f>'Historical Trades'!G4505</x:f>
      </x:c>
      <x:c r="H4505" s="0">
        <x:f>'Historical Trades'!H4505</x:f>
      </x:c>
      <x:c r="I4505" s="0">
        <x:f>'Historical Trades'!I4505</x:f>
      </x:c>
      <x:c r="J4505" s="0">
        <x:f>'Historical Trades'!J4505</x:f>
      </x:c>
      <x:c r="K4505" s="0">
        <x:f>'Historical Trades'!K4505</x:f>
      </x:c>
      <x:c r="L4505" s="0">
        <x:f>'Historical Trades'!L4505</x:f>
      </x:c>
      <x:c r="M4505" s="0">
        <x:f>'Historical Trades'!M4505</x:f>
      </x:c>
      <x:c r="N4505" s="0">
        <x:f>CLEAN('Historical Trades'!O4505)</x:f>
      </x:c>
      <x:c r="P4505" s="14">
        <x:f>IF(G4505="sell",M4505,-M4505)</x:f>
      </x:c>
      <x:c r="Q4505" s="14">
        <x:f>VLOOKUP(N4505,'Currency Rates'!$A$3:$C$32,3,0)</x:f>
      </x:c>
      <x:c r="R4505" s="0">
        <x:f>IF(A4505="SPUS",0,IF(A4505="FWD",0,P4505/Q4505))</x:f>
      </x:c>
    </x:row>
    <x:row r="4506" spans="1:19" x14ac:dyDescent="0.3">
      <x:c r="A4506" s="0">
        <x:f>'Historical Trades'!A4506</x:f>
      </x:c>
      <x:c r="B4506" s="0">
        <x:f>'Historical Trades'!B4506</x:f>
      </x:c>
      <x:c r="C4506" s="23">
        <x:f>'Historical Trades'!C4506</x:f>
      </x:c>
      <x:c r="D4506" s="0">
        <x:f>'Historical Trades'!D4506</x:f>
      </x:c>
      <x:c r="E4506" s="23">
        <x:f>'Historical Trades'!E4506</x:f>
      </x:c>
      <x:c r="F4506" s="0">
        <x:f>'Historical Trades'!F4506</x:f>
      </x:c>
      <x:c r="G4506" s="0">
        <x:f>'Historical Trades'!G4506</x:f>
      </x:c>
      <x:c r="H4506" s="0">
        <x:f>'Historical Trades'!H4506</x:f>
      </x:c>
      <x:c r="I4506" s="0">
        <x:f>'Historical Trades'!I4506</x:f>
      </x:c>
      <x:c r="J4506" s="0">
        <x:f>'Historical Trades'!J4506</x:f>
      </x:c>
      <x:c r="K4506" s="0">
        <x:f>'Historical Trades'!K4506</x:f>
      </x:c>
      <x:c r="L4506" s="0">
        <x:f>'Historical Trades'!L4506</x:f>
      </x:c>
      <x:c r="M4506" s="0">
        <x:f>'Historical Trades'!M4506</x:f>
      </x:c>
      <x:c r="N4506" s="0">
        <x:f>CLEAN('Historical Trades'!O4506)</x:f>
      </x:c>
      <x:c r="P4506" s="14">
        <x:f>IF(G4506="sell",M4506,-M4506)</x:f>
      </x:c>
      <x:c r="Q4506" s="14">
        <x:f>VLOOKUP(N4506,'Currency Rates'!$A$3:$C$32,3,0)</x:f>
      </x:c>
      <x:c r="R4506" s="0">
        <x:f>IF(A4506="SPUS",0,IF(A4506="FWD",0,P4506/Q4506))</x:f>
      </x:c>
    </x:row>
    <x:row r="4507" spans="1:19" x14ac:dyDescent="0.3">
      <x:c r="A4507" s="0">
        <x:f>'Historical Trades'!A4507</x:f>
      </x:c>
      <x:c r="B4507" s="0">
        <x:f>'Historical Trades'!B4507</x:f>
      </x:c>
      <x:c r="C4507" s="23">
        <x:f>'Historical Trades'!C4507</x:f>
      </x:c>
      <x:c r="D4507" s="0">
        <x:f>'Historical Trades'!D4507</x:f>
      </x:c>
      <x:c r="E4507" s="23">
        <x:f>'Historical Trades'!E4507</x:f>
      </x:c>
      <x:c r="F4507" s="0">
        <x:f>'Historical Trades'!F4507</x:f>
      </x:c>
      <x:c r="G4507" s="0">
        <x:f>'Historical Trades'!G4507</x:f>
      </x:c>
      <x:c r="H4507" s="0">
        <x:f>'Historical Trades'!H4507</x:f>
      </x:c>
      <x:c r="I4507" s="0">
        <x:f>'Historical Trades'!I4507</x:f>
      </x:c>
      <x:c r="J4507" s="0">
        <x:f>'Historical Trades'!J4507</x:f>
      </x:c>
      <x:c r="K4507" s="0">
        <x:f>'Historical Trades'!K4507</x:f>
      </x:c>
      <x:c r="L4507" s="0">
        <x:f>'Historical Trades'!L4507</x:f>
      </x:c>
      <x:c r="M4507" s="0">
        <x:f>'Historical Trades'!M4507</x:f>
      </x:c>
      <x:c r="N4507" s="0">
        <x:f>CLEAN('Historical Trades'!O4507)</x:f>
      </x:c>
      <x:c r="P4507" s="14">
        <x:f>IF(G4507="sell",M4507,-M4507)</x:f>
      </x:c>
      <x:c r="Q4507" s="14">
        <x:f>VLOOKUP(N4507,'Currency Rates'!$A$3:$C$32,3,0)</x:f>
      </x:c>
      <x:c r="R4507" s="0">
        <x:f>IF(A4507="SPUS",0,IF(A4507="FWD",0,P4507/Q4507))</x:f>
      </x:c>
    </x:row>
    <x:row r="4508" spans="1:19" x14ac:dyDescent="0.3">
      <x:c r="A4508" s="0">
        <x:f>'Historical Trades'!A4508</x:f>
      </x:c>
      <x:c r="B4508" s="0">
        <x:f>'Historical Trades'!B4508</x:f>
      </x:c>
      <x:c r="C4508" s="23">
        <x:f>'Historical Trades'!C4508</x:f>
      </x:c>
      <x:c r="D4508" s="0">
        <x:f>'Historical Trades'!D4508</x:f>
      </x:c>
      <x:c r="E4508" s="23">
        <x:f>'Historical Trades'!E4508</x:f>
      </x:c>
      <x:c r="F4508" s="0">
        <x:f>'Historical Trades'!F4508</x:f>
      </x:c>
      <x:c r="G4508" s="0">
        <x:f>'Historical Trades'!G4508</x:f>
      </x:c>
      <x:c r="H4508" s="0">
        <x:f>'Historical Trades'!H4508</x:f>
      </x:c>
      <x:c r="I4508" s="0">
        <x:f>'Historical Trades'!I4508</x:f>
      </x:c>
      <x:c r="J4508" s="0">
        <x:f>'Historical Trades'!J4508</x:f>
      </x:c>
      <x:c r="K4508" s="0">
        <x:f>'Historical Trades'!K4508</x:f>
      </x:c>
      <x:c r="L4508" s="0">
        <x:f>'Historical Trades'!L4508</x:f>
      </x:c>
      <x:c r="M4508" s="0">
        <x:f>'Historical Trades'!M4508</x:f>
      </x:c>
      <x:c r="N4508" s="0">
        <x:f>CLEAN('Historical Trades'!O4508)</x:f>
      </x:c>
      <x:c r="P4508" s="14">
        <x:f>IF(G4508="sell",M4508,-M4508)</x:f>
      </x:c>
      <x:c r="Q4508" s="14">
        <x:f>VLOOKUP(N4508,'Currency Rates'!$A$3:$C$32,3,0)</x:f>
      </x:c>
      <x:c r="R4508" s="0">
        <x:f>IF(A4508="SPUS",0,IF(A4508="FWD",0,P4508/Q4508))</x:f>
      </x:c>
    </x:row>
    <x:row r="4509" spans="1:19" x14ac:dyDescent="0.3">
      <x:c r="A4509" s="0">
        <x:f>'Historical Trades'!A4509</x:f>
      </x:c>
      <x:c r="B4509" s="0">
        <x:f>'Historical Trades'!B4509</x:f>
      </x:c>
      <x:c r="C4509" s="23">
        <x:f>'Historical Trades'!C4509</x:f>
      </x:c>
      <x:c r="D4509" s="0">
        <x:f>'Historical Trades'!D4509</x:f>
      </x:c>
      <x:c r="E4509" s="23">
        <x:f>'Historical Trades'!E4509</x:f>
      </x:c>
      <x:c r="F4509" s="0">
        <x:f>'Historical Trades'!F4509</x:f>
      </x:c>
      <x:c r="G4509" s="0">
        <x:f>'Historical Trades'!G4509</x:f>
      </x:c>
      <x:c r="H4509" s="0">
        <x:f>'Historical Trades'!H4509</x:f>
      </x:c>
      <x:c r="I4509" s="0">
        <x:f>'Historical Trades'!I4509</x:f>
      </x:c>
      <x:c r="J4509" s="0">
        <x:f>'Historical Trades'!J4509</x:f>
      </x:c>
      <x:c r="K4509" s="0">
        <x:f>'Historical Trades'!K4509</x:f>
      </x:c>
      <x:c r="L4509" s="0">
        <x:f>'Historical Trades'!L4509</x:f>
      </x:c>
      <x:c r="M4509" s="0">
        <x:f>'Historical Trades'!M4509</x:f>
      </x:c>
      <x:c r="N4509" s="0">
        <x:f>CLEAN('Historical Trades'!O4509)</x:f>
      </x:c>
      <x:c r="P4509" s="14">
        <x:f>IF(G4509="sell",M4509,-M4509)</x:f>
      </x:c>
      <x:c r="Q4509" s="14">
        <x:f>VLOOKUP(N4509,'Currency Rates'!$A$3:$C$32,3,0)</x:f>
      </x:c>
      <x:c r="R4509" s="0">
        <x:f>IF(A4509="SPUS",0,IF(A4509="FWD",0,P4509/Q4509))</x:f>
      </x:c>
    </x:row>
    <x:row r="4510" spans="1:19" x14ac:dyDescent="0.3">
      <x:c r="A4510" s="0">
        <x:f>'Historical Trades'!A4510</x:f>
      </x:c>
      <x:c r="B4510" s="0">
        <x:f>'Historical Trades'!B4510</x:f>
      </x:c>
      <x:c r="C4510" s="23">
        <x:f>'Historical Trades'!C4510</x:f>
      </x:c>
      <x:c r="D4510" s="0">
        <x:f>'Historical Trades'!D4510</x:f>
      </x:c>
      <x:c r="E4510" s="23">
        <x:f>'Historical Trades'!E4510</x:f>
      </x:c>
      <x:c r="F4510" s="0">
        <x:f>'Historical Trades'!F4510</x:f>
      </x:c>
      <x:c r="G4510" s="0">
        <x:f>'Historical Trades'!G4510</x:f>
      </x:c>
      <x:c r="H4510" s="0">
        <x:f>'Historical Trades'!H4510</x:f>
      </x:c>
      <x:c r="I4510" s="0">
        <x:f>'Historical Trades'!I4510</x:f>
      </x:c>
      <x:c r="J4510" s="0">
        <x:f>'Historical Trades'!J4510</x:f>
      </x:c>
      <x:c r="K4510" s="0">
        <x:f>'Historical Trades'!K4510</x:f>
      </x:c>
      <x:c r="L4510" s="0">
        <x:f>'Historical Trades'!L4510</x:f>
      </x:c>
      <x:c r="M4510" s="0">
        <x:f>'Historical Trades'!M4510</x:f>
      </x:c>
      <x:c r="N4510" s="0">
        <x:f>CLEAN('Historical Trades'!O4510)</x:f>
      </x:c>
      <x:c r="P4510" s="14">
        <x:f>IF(G4510="sell",M4510,-M4510)</x:f>
      </x:c>
      <x:c r="Q4510" s="14">
        <x:f>VLOOKUP(N4510,'Currency Rates'!$A$3:$C$32,3,0)</x:f>
      </x:c>
      <x:c r="R4510" s="0">
        <x:f>IF(A4510="SPUS",0,IF(A4510="FWD",0,P4510/Q4510))</x:f>
      </x:c>
    </x:row>
    <x:row r="4511" spans="1:19" x14ac:dyDescent="0.3">
      <x:c r="A4511" s="0">
        <x:f>'Historical Trades'!A4511</x:f>
      </x:c>
      <x:c r="B4511" s="0">
        <x:f>'Historical Trades'!B4511</x:f>
      </x:c>
      <x:c r="C4511" s="23">
        <x:f>'Historical Trades'!C4511</x:f>
      </x:c>
      <x:c r="D4511" s="0">
        <x:f>'Historical Trades'!D4511</x:f>
      </x:c>
      <x:c r="E4511" s="23">
        <x:f>'Historical Trades'!E4511</x:f>
      </x:c>
      <x:c r="F4511" s="0">
        <x:f>'Historical Trades'!F4511</x:f>
      </x:c>
      <x:c r="G4511" s="0">
        <x:f>'Historical Trades'!G4511</x:f>
      </x:c>
      <x:c r="H4511" s="0">
        <x:f>'Historical Trades'!H4511</x:f>
      </x:c>
      <x:c r="I4511" s="0">
        <x:f>'Historical Trades'!I4511</x:f>
      </x:c>
      <x:c r="J4511" s="0">
        <x:f>'Historical Trades'!J4511</x:f>
      </x:c>
      <x:c r="K4511" s="0">
        <x:f>'Historical Trades'!K4511</x:f>
      </x:c>
      <x:c r="L4511" s="0">
        <x:f>'Historical Trades'!L4511</x:f>
      </x:c>
      <x:c r="M4511" s="0">
        <x:f>'Historical Trades'!M4511</x:f>
      </x:c>
      <x:c r="N4511" s="0">
        <x:f>CLEAN('Historical Trades'!O4511)</x:f>
      </x:c>
      <x:c r="P4511" s="14">
        <x:f>IF(G4511="sell",M4511,-M4511)</x:f>
      </x:c>
      <x:c r="Q4511" s="14">
        <x:f>VLOOKUP(N4511,'Currency Rates'!$A$3:$C$32,3,0)</x:f>
      </x:c>
      <x:c r="R4511" s="0">
        <x:f>IF(A4511="SPUS",0,IF(A4511="FWD",0,P4511/Q4511))</x:f>
      </x:c>
    </x:row>
    <x:row r="4512" spans="1:19" x14ac:dyDescent="0.3">
      <x:c r="A4512" s="0">
        <x:f>'Historical Trades'!A4512</x:f>
      </x:c>
      <x:c r="B4512" s="0">
        <x:f>'Historical Trades'!B4512</x:f>
      </x:c>
      <x:c r="C4512" s="23">
        <x:f>'Historical Trades'!C4512</x:f>
      </x:c>
      <x:c r="D4512" s="0">
        <x:f>'Historical Trades'!D4512</x:f>
      </x:c>
      <x:c r="E4512" s="23">
        <x:f>'Historical Trades'!E4512</x:f>
      </x:c>
      <x:c r="F4512" s="0">
        <x:f>'Historical Trades'!F4512</x:f>
      </x:c>
      <x:c r="G4512" s="0">
        <x:f>'Historical Trades'!G4512</x:f>
      </x:c>
      <x:c r="H4512" s="0">
        <x:f>'Historical Trades'!H4512</x:f>
      </x:c>
      <x:c r="I4512" s="0">
        <x:f>'Historical Trades'!I4512</x:f>
      </x:c>
      <x:c r="J4512" s="0">
        <x:f>'Historical Trades'!J4512</x:f>
      </x:c>
      <x:c r="K4512" s="0">
        <x:f>'Historical Trades'!K4512</x:f>
      </x:c>
      <x:c r="L4512" s="0">
        <x:f>'Historical Trades'!L4512</x:f>
      </x:c>
      <x:c r="M4512" s="0">
        <x:f>'Historical Trades'!M4512</x:f>
      </x:c>
      <x:c r="N4512" s="0">
        <x:f>CLEAN('Historical Trades'!O4512)</x:f>
      </x:c>
      <x:c r="P4512" s="14">
        <x:f>IF(G4512="sell",M4512,-M4512)</x:f>
      </x:c>
      <x:c r="Q4512" s="14">
        <x:f>VLOOKUP(N4512,'Currency Rates'!$A$3:$C$32,3,0)</x:f>
      </x:c>
      <x:c r="R4512" s="0">
        <x:f>IF(A4512="SPUS",0,IF(A4512="FWD",0,P4512/Q4512))</x:f>
      </x:c>
    </x:row>
    <x:row r="4513" spans="1:19" x14ac:dyDescent="0.3">
      <x:c r="A4513" s="0">
        <x:f>'Historical Trades'!A4513</x:f>
      </x:c>
      <x:c r="B4513" s="0">
        <x:f>'Historical Trades'!B4513</x:f>
      </x:c>
      <x:c r="C4513" s="23">
        <x:f>'Historical Trades'!C4513</x:f>
      </x:c>
      <x:c r="D4513" s="0">
        <x:f>'Historical Trades'!D4513</x:f>
      </x:c>
      <x:c r="E4513" s="23">
        <x:f>'Historical Trades'!E4513</x:f>
      </x:c>
      <x:c r="F4513" s="0">
        <x:f>'Historical Trades'!F4513</x:f>
      </x:c>
      <x:c r="G4513" s="0">
        <x:f>'Historical Trades'!G4513</x:f>
      </x:c>
      <x:c r="H4513" s="0">
        <x:f>'Historical Trades'!H4513</x:f>
      </x:c>
      <x:c r="I4513" s="0">
        <x:f>'Historical Trades'!I4513</x:f>
      </x:c>
      <x:c r="J4513" s="0">
        <x:f>'Historical Trades'!J4513</x:f>
      </x:c>
      <x:c r="K4513" s="0">
        <x:f>'Historical Trades'!K4513</x:f>
      </x:c>
      <x:c r="L4513" s="0">
        <x:f>'Historical Trades'!L4513</x:f>
      </x:c>
      <x:c r="M4513" s="0">
        <x:f>'Historical Trades'!M4513</x:f>
      </x:c>
      <x:c r="N4513" s="0">
        <x:f>CLEAN('Historical Trades'!O4513)</x:f>
      </x:c>
      <x:c r="P4513" s="14">
        <x:f>IF(G4513="sell",M4513,-M4513)</x:f>
      </x:c>
      <x:c r="Q4513" s="14">
        <x:f>VLOOKUP(N4513,'Currency Rates'!$A$3:$C$32,3,0)</x:f>
      </x:c>
      <x:c r="R4513" s="0">
        <x:f>IF(A4513="SPUS",0,IF(A4513="FWD",0,P4513/Q4513))</x:f>
      </x:c>
    </x:row>
    <x:row r="4514" spans="1:19" x14ac:dyDescent="0.3">
      <x:c r="A4514" s="0">
        <x:f>'Historical Trades'!A4514</x:f>
      </x:c>
      <x:c r="B4514" s="0">
        <x:f>'Historical Trades'!B4514</x:f>
      </x:c>
      <x:c r="C4514" s="23">
        <x:f>'Historical Trades'!C4514</x:f>
      </x:c>
      <x:c r="D4514" s="0">
        <x:f>'Historical Trades'!D4514</x:f>
      </x:c>
      <x:c r="E4514" s="23">
        <x:f>'Historical Trades'!E4514</x:f>
      </x:c>
      <x:c r="F4514" s="0">
        <x:f>'Historical Trades'!F4514</x:f>
      </x:c>
      <x:c r="G4514" s="0">
        <x:f>'Historical Trades'!G4514</x:f>
      </x:c>
      <x:c r="H4514" s="0">
        <x:f>'Historical Trades'!H4514</x:f>
      </x:c>
      <x:c r="I4514" s="0">
        <x:f>'Historical Trades'!I4514</x:f>
      </x:c>
      <x:c r="J4514" s="0">
        <x:f>'Historical Trades'!J4514</x:f>
      </x:c>
      <x:c r="K4514" s="0">
        <x:f>'Historical Trades'!K4514</x:f>
      </x:c>
      <x:c r="L4514" s="0">
        <x:f>'Historical Trades'!L4514</x:f>
      </x:c>
      <x:c r="M4514" s="0">
        <x:f>'Historical Trades'!M4514</x:f>
      </x:c>
      <x:c r="N4514" s="0">
        <x:f>CLEAN('Historical Trades'!O4514)</x:f>
      </x:c>
      <x:c r="P4514" s="14">
        <x:f>IF(G4514="sell",M4514,-M4514)</x:f>
      </x:c>
      <x:c r="Q4514" s="14">
        <x:f>VLOOKUP(N4514,'Currency Rates'!$A$3:$C$32,3,0)</x:f>
      </x:c>
      <x:c r="R4514" s="0">
        <x:f>IF(A4514="SPUS",0,IF(A4514="FWD",0,P4514/Q4514))</x:f>
      </x:c>
    </x:row>
    <x:row r="4515" spans="1:19" x14ac:dyDescent="0.3">
      <x:c r="A4515" s="0">
        <x:f>'Historical Trades'!A4515</x:f>
      </x:c>
      <x:c r="B4515" s="0">
        <x:f>'Historical Trades'!B4515</x:f>
      </x:c>
      <x:c r="C4515" s="23">
        <x:f>'Historical Trades'!C4515</x:f>
      </x:c>
      <x:c r="D4515" s="0">
        <x:f>'Historical Trades'!D4515</x:f>
      </x:c>
      <x:c r="E4515" s="23">
        <x:f>'Historical Trades'!E4515</x:f>
      </x:c>
      <x:c r="F4515" s="0">
        <x:f>'Historical Trades'!F4515</x:f>
      </x:c>
      <x:c r="G4515" s="0">
        <x:f>'Historical Trades'!G4515</x:f>
      </x:c>
      <x:c r="H4515" s="0">
        <x:f>'Historical Trades'!H4515</x:f>
      </x:c>
      <x:c r="I4515" s="0">
        <x:f>'Historical Trades'!I4515</x:f>
      </x:c>
      <x:c r="J4515" s="0">
        <x:f>'Historical Trades'!J4515</x:f>
      </x:c>
      <x:c r="K4515" s="0">
        <x:f>'Historical Trades'!K4515</x:f>
      </x:c>
      <x:c r="L4515" s="0">
        <x:f>'Historical Trades'!L4515</x:f>
      </x:c>
      <x:c r="M4515" s="0">
        <x:f>'Historical Trades'!M4515</x:f>
      </x:c>
      <x:c r="N4515" s="0">
        <x:f>CLEAN('Historical Trades'!O4515)</x:f>
      </x:c>
      <x:c r="P4515" s="14">
        <x:f>IF(G4515="sell",M4515,-M4515)</x:f>
      </x:c>
      <x:c r="Q4515" s="14">
        <x:f>VLOOKUP(N4515,'Currency Rates'!$A$3:$C$32,3,0)</x:f>
      </x:c>
      <x:c r="R4515" s="0">
        <x:f>IF(A4515="SPUS",0,IF(A4515="FWD",0,P4515/Q4515))</x:f>
      </x:c>
    </x:row>
    <x:row r="4516" spans="1:19" x14ac:dyDescent="0.3">
      <x:c r="A4516" s="0">
        <x:f>'Historical Trades'!A4516</x:f>
      </x:c>
      <x:c r="B4516" s="0">
        <x:f>'Historical Trades'!B4516</x:f>
      </x:c>
      <x:c r="C4516" s="23">
        <x:f>'Historical Trades'!C4516</x:f>
      </x:c>
      <x:c r="D4516" s="0">
        <x:f>'Historical Trades'!D4516</x:f>
      </x:c>
      <x:c r="E4516" s="23">
        <x:f>'Historical Trades'!E4516</x:f>
      </x:c>
      <x:c r="F4516" s="0">
        <x:f>'Historical Trades'!F4516</x:f>
      </x:c>
      <x:c r="G4516" s="0">
        <x:f>'Historical Trades'!G4516</x:f>
      </x:c>
      <x:c r="H4516" s="0">
        <x:f>'Historical Trades'!H4516</x:f>
      </x:c>
      <x:c r="I4516" s="0">
        <x:f>'Historical Trades'!I4516</x:f>
      </x:c>
      <x:c r="J4516" s="0">
        <x:f>'Historical Trades'!J4516</x:f>
      </x:c>
      <x:c r="K4516" s="0">
        <x:f>'Historical Trades'!K4516</x:f>
      </x:c>
      <x:c r="L4516" s="0">
        <x:f>'Historical Trades'!L4516</x:f>
      </x:c>
      <x:c r="M4516" s="0">
        <x:f>'Historical Trades'!M4516</x:f>
      </x:c>
      <x:c r="N4516" s="0">
        <x:f>CLEAN('Historical Trades'!O4516)</x:f>
      </x:c>
      <x:c r="P4516" s="14">
        <x:f>IF(G4516="sell",M4516,-M4516)</x:f>
      </x:c>
      <x:c r="Q4516" s="14">
        <x:f>VLOOKUP(N4516,'Currency Rates'!$A$3:$C$32,3,0)</x:f>
      </x:c>
      <x:c r="R4516" s="0">
        <x:f>IF(A4516="SPUS",0,IF(A4516="FWD",0,P4516/Q4516))</x:f>
      </x:c>
    </x:row>
    <x:row r="4517" spans="1:19" x14ac:dyDescent="0.3">
      <x:c r="A4517" s="0">
        <x:f>'Historical Trades'!A4517</x:f>
      </x:c>
      <x:c r="B4517" s="0">
        <x:f>'Historical Trades'!B4517</x:f>
      </x:c>
      <x:c r="C4517" s="23">
        <x:f>'Historical Trades'!C4517</x:f>
      </x:c>
      <x:c r="D4517" s="0">
        <x:f>'Historical Trades'!D4517</x:f>
      </x:c>
      <x:c r="E4517" s="23">
        <x:f>'Historical Trades'!E4517</x:f>
      </x:c>
      <x:c r="F4517" s="0">
        <x:f>'Historical Trades'!F4517</x:f>
      </x:c>
      <x:c r="G4517" s="0">
        <x:f>'Historical Trades'!G4517</x:f>
      </x:c>
      <x:c r="H4517" s="0">
        <x:f>'Historical Trades'!H4517</x:f>
      </x:c>
      <x:c r="I4517" s="0">
        <x:f>'Historical Trades'!I4517</x:f>
      </x:c>
      <x:c r="J4517" s="0">
        <x:f>'Historical Trades'!J4517</x:f>
      </x:c>
      <x:c r="K4517" s="0">
        <x:f>'Historical Trades'!K4517</x:f>
      </x:c>
      <x:c r="L4517" s="0">
        <x:f>'Historical Trades'!L4517</x:f>
      </x:c>
      <x:c r="M4517" s="0">
        <x:f>'Historical Trades'!M4517</x:f>
      </x:c>
      <x:c r="N4517" s="0">
        <x:f>CLEAN('Historical Trades'!O4517)</x:f>
      </x:c>
      <x:c r="P4517" s="14">
        <x:f>IF(G4517="sell",M4517,-M4517)</x:f>
      </x:c>
      <x:c r="Q4517" s="14">
        <x:f>VLOOKUP(N4517,'Currency Rates'!$A$3:$C$32,3,0)</x:f>
      </x:c>
      <x:c r="R4517" s="0">
        <x:f>IF(A4517="SPUS",0,IF(A4517="FWD",0,P4517/Q4517))</x:f>
      </x:c>
    </x:row>
    <x:row r="4518" spans="1:19" x14ac:dyDescent="0.3">
      <x:c r="A4518" s="0">
        <x:f>'Historical Trades'!A4518</x:f>
      </x:c>
      <x:c r="B4518" s="0">
        <x:f>'Historical Trades'!B4518</x:f>
      </x:c>
      <x:c r="C4518" s="23">
        <x:f>'Historical Trades'!C4518</x:f>
      </x:c>
      <x:c r="D4518" s="0">
        <x:f>'Historical Trades'!D4518</x:f>
      </x:c>
      <x:c r="E4518" s="23">
        <x:f>'Historical Trades'!E4518</x:f>
      </x:c>
      <x:c r="F4518" s="0">
        <x:f>'Historical Trades'!F4518</x:f>
      </x:c>
      <x:c r="G4518" s="0">
        <x:f>'Historical Trades'!G4518</x:f>
      </x:c>
      <x:c r="H4518" s="0">
        <x:f>'Historical Trades'!H4518</x:f>
      </x:c>
      <x:c r="I4518" s="0">
        <x:f>'Historical Trades'!I4518</x:f>
      </x:c>
      <x:c r="J4518" s="0">
        <x:f>'Historical Trades'!J4518</x:f>
      </x:c>
      <x:c r="K4518" s="0">
        <x:f>'Historical Trades'!K4518</x:f>
      </x:c>
      <x:c r="L4518" s="0">
        <x:f>'Historical Trades'!L4518</x:f>
      </x:c>
      <x:c r="M4518" s="0">
        <x:f>'Historical Trades'!M4518</x:f>
      </x:c>
      <x:c r="N4518" s="0">
        <x:f>CLEAN('Historical Trades'!O4518)</x:f>
      </x:c>
      <x:c r="P4518" s="14">
        <x:f>IF(G4518="sell",M4518,-M4518)</x:f>
      </x:c>
      <x:c r="Q4518" s="14">
        <x:f>VLOOKUP(N4518,'Currency Rates'!$A$3:$C$32,3,0)</x:f>
      </x:c>
      <x:c r="R4518" s="0">
        <x:f>IF(A4518="SPUS",0,IF(A4518="FWD",0,P4518/Q4518))</x:f>
      </x:c>
    </x:row>
    <x:row r="4519" spans="1:19" x14ac:dyDescent="0.3">
      <x:c r="A4519" s="0">
        <x:f>'Historical Trades'!A4519</x:f>
      </x:c>
      <x:c r="B4519" s="0">
        <x:f>'Historical Trades'!B4519</x:f>
      </x:c>
      <x:c r="C4519" s="23">
        <x:f>'Historical Trades'!C4519</x:f>
      </x:c>
      <x:c r="D4519" s="0">
        <x:f>'Historical Trades'!D4519</x:f>
      </x:c>
      <x:c r="E4519" s="23">
        <x:f>'Historical Trades'!E4519</x:f>
      </x:c>
      <x:c r="F4519" s="0">
        <x:f>'Historical Trades'!F4519</x:f>
      </x:c>
      <x:c r="G4519" s="0">
        <x:f>'Historical Trades'!G4519</x:f>
      </x:c>
      <x:c r="H4519" s="0">
        <x:f>'Historical Trades'!H4519</x:f>
      </x:c>
      <x:c r="I4519" s="0">
        <x:f>'Historical Trades'!I4519</x:f>
      </x:c>
      <x:c r="J4519" s="0">
        <x:f>'Historical Trades'!J4519</x:f>
      </x:c>
      <x:c r="K4519" s="0">
        <x:f>'Historical Trades'!K4519</x:f>
      </x:c>
      <x:c r="L4519" s="0">
        <x:f>'Historical Trades'!L4519</x:f>
      </x:c>
      <x:c r="M4519" s="0">
        <x:f>'Historical Trades'!M4519</x:f>
      </x:c>
      <x:c r="N4519" s="0">
        <x:f>CLEAN('Historical Trades'!O4519)</x:f>
      </x:c>
      <x:c r="P4519" s="14">
        <x:f>IF(G4519="sell",M4519,-M4519)</x:f>
      </x:c>
      <x:c r="Q4519" s="14">
        <x:f>VLOOKUP(N4519,'Currency Rates'!$A$3:$C$32,3,0)</x:f>
      </x:c>
      <x:c r="R4519" s="0">
        <x:f>IF(A4519="SPUS",0,IF(A4519="FWD",0,P4519/Q4519))</x:f>
      </x:c>
    </x:row>
    <x:row r="4520" spans="1:19" x14ac:dyDescent="0.3">
      <x:c r="A4520" s="0">
        <x:f>'Historical Trades'!A4520</x:f>
      </x:c>
      <x:c r="B4520" s="0">
        <x:f>'Historical Trades'!B4520</x:f>
      </x:c>
      <x:c r="C4520" s="23">
        <x:f>'Historical Trades'!C4520</x:f>
      </x:c>
      <x:c r="D4520" s="0">
        <x:f>'Historical Trades'!D4520</x:f>
      </x:c>
      <x:c r="E4520" s="23">
        <x:f>'Historical Trades'!E4520</x:f>
      </x:c>
      <x:c r="F4520" s="0">
        <x:f>'Historical Trades'!F4520</x:f>
      </x:c>
      <x:c r="G4520" s="0">
        <x:f>'Historical Trades'!G4520</x:f>
      </x:c>
      <x:c r="H4520" s="0">
        <x:f>'Historical Trades'!H4520</x:f>
      </x:c>
      <x:c r="I4520" s="0">
        <x:f>'Historical Trades'!I4520</x:f>
      </x:c>
      <x:c r="J4520" s="0">
        <x:f>'Historical Trades'!J4520</x:f>
      </x:c>
      <x:c r="K4520" s="0">
        <x:f>'Historical Trades'!K4520</x:f>
      </x:c>
      <x:c r="L4520" s="0">
        <x:f>'Historical Trades'!L4520</x:f>
      </x:c>
      <x:c r="M4520" s="0">
        <x:f>'Historical Trades'!M4520</x:f>
      </x:c>
      <x:c r="N4520" s="0">
        <x:f>CLEAN('Historical Trades'!O4520)</x:f>
      </x:c>
      <x:c r="P4520" s="14">
        <x:f>IF(G4520="sell",M4520,-M4520)</x:f>
      </x:c>
      <x:c r="Q4520" s="14">
        <x:f>VLOOKUP(N4520,'Currency Rates'!$A$3:$C$32,3,0)</x:f>
      </x:c>
      <x:c r="R4520" s="0">
        <x:f>IF(A4520="SPUS",0,IF(A4520="FWD",0,P4520/Q4520))</x:f>
      </x:c>
    </x:row>
    <x:row r="4521" spans="1:19" x14ac:dyDescent="0.3">
      <x:c r="A4521" s="0">
        <x:f>'Historical Trades'!A4521</x:f>
      </x:c>
      <x:c r="B4521" s="0">
        <x:f>'Historical Trades'!B4521</x:f>
      </x:c>
      <x:c r="C4521" s="23">
        <x:f>'Historical Trades'!C4521</x:f>
      </x:c>
      <x:c r="D4521" s="0">
        <x:f>'Historical Trades'!D4521</x:f>
      </x:c>
      <x:c r="E4521" s="23">
        <x:f>'Historical Trades'!E4521</x:f>
      </x:c>
      <x:c r="F4521" s="0">
        <x:f>'Historical Trades'!F4521</x:f>
      </x:c>
      <x:c r="G4521" s="0">
        <x:f>'Historical Trades'!G4521</x:f>
      </x:c>
      <x:c r="H4521" s="0">
        <x:f>'Historical Trades'!H4521</x:f>
      </x:c>
      <x:c r="I4521" s="0">
        <x:f>'Historical Trades'!I4521</x:f>
      </x:c>
      <x:c r="J4521" s="0">
        <x:f>'Historical Trades'!J4521</x:f>
      </x:c>
      <x:c r="K4521" s="0">
        <x:f>'Historical Trades'!K4521</x:f>
      </x:c>
      <x:c r="L4521" s="0">
        <x:f>'Historical Trades'!L4521</x:f>
      </x:c>
      <x:c r="M4521" s="0">
        <x:f>'Historical Trades'!M4521</x:f>
      </x:c>
      <x:c r="N4521" s="0">
        <x:f>CLEAN('Historical Trades'!O4521)</x:f>
      </x:c>
      <x:c r="P4521" s="14">
        <x:f>IF(G4521="sell",M4521,-M4521)</x:f>
      </x:c>
      <x:c r="Q4521" s="14">
        <x:f>VLOOKUP(N4521,'Currency Rates'!$A$3:$C$32,3,0)</x:f>
      </x:c>
      <x:c r="R4521" s="0">
        <x:f>IF(A4521="SPUS",0,IF(A4521="FWD",0,P4521/Q4521))</x:f>
      </x:c>
    </x:row>
    <x:row r="4522" spans="1:19" x14ac:dyDescent="0.3">
      <x:c r="A4522" s="0">
        <x:f>'Historical Trades'!A4522</x:f>
      </x:c>
      <x:c r="B4522" s="0">
        <x:f>'Historical Trades'!B4522</x:f>
      </x:c>
      <x:c r="C4522" s="23">
        <x:f>'Historical Trades'!C4522</x:f>
      </x:c>
      <x:c r="D4522" s="0">
        <x:f>'Historical Trades'!D4522</x:f>
      </x:c>
      <x:c r="E4522" s="23">
        <x:f>'Historical Trades'!E4522</x:f>
      </x:c>
      <x:c r="F4522" s="0">
        <x:f>'Historical Trades'!F4522</x:f>
      </x:c>
      <x:c r="G4522" s="0">
        <x:f>'Historical Trades'!G4522</x:f>
      </x:c>
      <x:c r="H4522" s="0">
        <x:f>'Historical Trades'!H4522</x:f>
      </x:c>
      <x:c r="I4522" s="0">
        <x:f>'Historical Trades'!I4522</x:f>
      </x:c>
      <x:c r="J4522" s="0">
        <x:f>'Historical Trades'!J4522</x:f>
      </x:c>
      <x:c r="K4522" s="0">
        <x:f>'Historical Trades'!K4522</x:f>
      </x:c>
      <x:c r="L4522" s="0">
        <x:f>'Historical Trades'!L4522</x:f>
      </x:c>
      <x:c r="M4522" s="0">
        <x:f>'Historical Trades'!M4522</x:f>
      </x:c>
      <x:c r="N4522" s="0">
        <x:f>CLEAN('Historical Trades'!O4522)</x:f>
      </x:c>
      <x:c r="P4522" s="14">
        <x:f>IF(G4522="sell",M4522,-M4522)</x:f>
      </x:c>
      <x:c r="Q4522" s="14">
        <x:f>VLOOKUP(N4522,'Currency Rates'!$A$3:$C$32,3,0)</x:f>
      </x:c>
      <x:c r="R4522" s="0">
        <x:f>IF(A4522="SPUS",0,IF(A4522="FWD",0,P4522/Q4522))</x:f>
      </x:c>
    </x:row>
    <x:row r="4523" spans="1:19" x14ac:dyDescent="0.3">
      <x:c r="A4523" s="0">
        <x:f>'Historical Trades'!A4523</x:f>
      </x:c>
      <x:c r="B4523" s="0">
        <x:f>'Historical Trades'!B4523</x:f>
      </x:c>
      <x:c r="C4523" s="23">
        <x:f>'Historical Trades'!C4523</x:f>
      </x:c>
      <x:c r="D4523" s="0">
        <x:f>'Historical Trades'!D4523</x:f>
      </x:c>
      <x:c r="E4523" s="23">
        <x:f>'Historical Trades'!E4523</x:f>
      </x:c>
      <x:c r="F4523" s="0">
        <x:f>'Historical Trades'!F4523</x:f>
      </x:c>
      <x:c r="G4523" s="0">
        <x:f>'Historical Trades'!G4523</x:f>
      </x:c>
      <x:c r="H4523" s="0">
        <x:f>'Historical Trades'!H4523</x:f>
      </x:c>
      <x:c r="I4523" s="0">
        <x:f>'Historical Trades'!I4523</x:f>
      </x:c>
      <x:c r="J4523" s="0">
        <x:f>'Historical Trades'!J4523</x:f>
      </x:c>
      <x:c r="K4523" s="0">
        <x:f>'Historical Trades'!K4523</x:f>
      </x:c>
      <x:c r="L4523" s="0">
        <x:f>'Historical Trades'!L4523</x:f>
      </x:c>
      <x:c r="M4523" s="0">
        <x:f>'Historical Trades'!M4523</x:f>
      </x:c>
      <x:c r="N4523" s="0">
        <x:f>CLEAN('Historical Trades'!O4523)</x:f>
      </x:c>
      <x:c r="P4523" s="14">
        <x:f>IF(G4523="sell",M4523,-M4523)</x:f>
      </x:c>
      <x:c r="Q4523" s="14">
        <x:f>VLOOKUP(N4523,'Currency Rates'!$A$3:$C$32,3,0)</x:f>
      </x:c>
      <x:c r="R4523" s="0">
        <x:f>IF(A4523="SPUS",0,IF(A4523="FWD",0,P4523/Q4523))</x:f>
      </x:c>
    </x:row>
    <x:row r="4524" spans="1:19" x14ac:dyDescent="0.3">
      <x:c r="A4524" s="0">
        <x:f>'Historical Trades'!A4524</x:f>
      </x:c>
      <x:c r="B4524" s="0">
        <x:f>'Historical Trades'!B4524</x:f>
      </x:c>
      <x:c r="C4524" s="23">
        <x:f>'Historical Trades'!C4524</x:f>
      </x:c>
      <x:c r="D4524" s="0">
        <x:f>'Historical Trades'!D4524</x:f>
      </x:c>
      <x:c r="E4524" s="23">
        <x:f>'Historical Trades'!E4524</x:f>
      </x:c>
      <x:c r="F4524" s="0">
        <x:f>'Historical Trades'!F4524</x:f>
      </x:c>
      <x:c r="G4524" s="0">
        <x:f>'Historical Trades'!G4524</x:f>
      </x:c>
      <x:c r="H4524" s="0">
        <x:f>'Historical Trades'!H4524</x:f>
      </x:c>
      <x:c r="I4524" s="0">
        <x:f>'Historical Trades'!I4524</x:f>
      </x:c>
      <x:c r="J4524" s="0">
        <x:f>'Historical Trades'!J4524</x:f>
      </x:c>
      <x:c r="K4524" s="0">
        <x:f>'Historical Trades'!K4524</x:f>
      </x:c>
      <x:c r="L4524" s="0">
        <x:f>'Historical Trades'!L4524</x:f>
      </x:c>
      <x:c r="M4524" s="0">
        <x:f>'Historical Trades'!M4524</x:f>
      </x:c>
      <x:c r="N4524" s="0">
        <x:f>CLEAN('Historical Trades'!O4524)</x:f>
      </x:c>
      <x:c r="P4524" s="14">
        <x:f>IF(G4524="sell",M4524,-M4524)</x:f>
      </x:c>
      <x:c r="Q4524" s="14">
        <x:f>VLOOKUP(N4524,'Currency Rates'!$A$3:$C$32,3,0)</x:f>
      </x:c>
      <x:c r="R4524" s="0">
        <x:f>IF(A4524="SPUS",0,IF(A4524="FWD",0,P4524/Q4524))</x:f>
      </x:c>
    </x:row>
    <x:row r="4525" spans="1:19" x14ac:dyDescent="0.3">
      <x:c r="A4525" s="0">
        <x:f>'Historical Trades'!A4525</x:f>
      </x:c>
      <x:c r="B4525" s="0">
        <x:f>'Historical Trades'!B4525</x:f>
      </x:c>
      <x:c r="C4525" s="23">
        <x:f>'Historical Trades'!C4525</x:f>
      </x:c>
      <x:c r="D4525" s="0">
        <x:f>'Historical Trades'!D4525</x:f>
      </x:c>
      <x:c r="E4525" s="23">
        <x:f>'Historical Trades'!E4525</x:f>
      </x:c>
      <x:c r="F4525" s="0">
        <x:f>'Historical Trades'!F4525</x:f>
      </x:c>
      <x:c r="G4525" s="0">
        <x:f>'Historical Trades'!G4525</x:f>
      </x:c>
      <x:c r="H4525" s="0">
        <x:f>'Historical Trades'!H4525</x:f>
      </x:c>
      <x:c r="I4525" s="0">
        <x:f>'Historical Trades'!I4525</x:f>
      </x:c>
      <x:c r="J4525" s="0">
        <x:f>'Historical Trades'!J4525</x:f>
      </x:c>
      <x:c r="K4525" s="0">
        <x:f>'Historical Trades'!K4525</x:f>
      </x:c>
      <x:c r="L4525" s="0">
        <x:f>'Historical Trades'!L4525</x:f>
      </x:c>
      <x:c r="M4525" s="0">
        <x:f>'Historical Trades'!M4525</x:f>
      </x:c>
      <x:c r="N4525" s="0">
        <x:f>CLEAN('Historical Trades'!O4525)</x:f>
      </x:c>
      <x:c r="P4525" s="14">
        <x:f>IF(G4525="sell",M4525,-M4525)</x:f>
      </x:c>
      <x:c r="Q4525" s="14">
        <x:f>VLOOKUP(N4525,'Currency Rates'!$A$3:$C$32,3,0)</x:f>
      </x:c>
      <x:c r="R4525" s="0">
        <x:f>IF(A4525="SPUS",0,IF(A4525="FWD",0,P4525/Q4525))</x:f>
      </x:c>
    </x:row>
    <x:row r="4526" spans="1:19" x14ac:dyDescent="0.3">
      <x:c r="A4526" s="0">
        <x:f>'Historical Trades'!A4526</x:f>
      </x:c>
      <x:c r="B4526" s="0">
        <x:f>'Historical Trades'!B4526</x:f>
      </x:c>
      <x:c r="C4526" s="23">
        <x:f>'Historical Trades'!C4526</x:f>
      </x:c>
      <x:c r="D4526" s="0">
        <x:f>'Historical Trades'!D4526</x:f>
      </x:c>
      <x:c r="E4526" s="23">
        <x:f>'Historical Trades'!E4526</x:f>
      </x:c>
      <x:c r="F4526" s="0">
        <x:f>'Historical Trades'!F4526</x:f>
      </x:c>
      <x:c r="G4526" s="0">
        <x:f>'Historical Trades'!G4526</x:f>
      </x:c>
      <x:c r="H4526" s="0">
        <x:f>'Historical Trades'!H4526</x:f>
      </x:c>
      <x:c r="I4526" s="0">
        <x:f>'Historical Trades'!I4526</x:f>
      </x:c>
      <x:c r="J4526" s="0">
        <x:f>'Historical Trades'!J4526</x:f>
      </x:c>
      <x:c r="K4526" s="0">
        <x:f>'Historical Trades'!K4526</x:f>
      </x:c>
      <x:c r="L4526" s="0">
        <x:f>'Historical Trades'!L4526</x:f>
      </x:c>
      <x:c r="M4526" s="0">
        <x:f>'Historical Trades'!M4526</x:f>
      </x:c>
      <x:c r="N4526" s="0">
        <x:f>CLEAN('Historical Trades'!O4526)</x:f>
      </x:c>
      <x:c r="P4526" s="14">
        <x:f>IF(G4526="sell",M4526,-M4526)</x:f>
      </x:c>
      <x:c r="Q4526" s="14">
        <x:f>VLOOKUP(N4526,'Currency Rates'!$A$3:$C$32,3,0)</x:f>
      </x:c>
      <x:c r="R4526" s="0">
        <x:f>IF(A4526="SPUS",0,IF(A4526="FWD",0,P4526/Q4526))</x:f>
      </x:c>
    </x:row>
    <x:row r="4527" spans="1:19" x14ac:dyDescent="0.3">
      <x:c r="A4527" s="0">
        <x:f>'Historical Trades'!A4527</x:f>
      </x:c>
      <x:c r="B4527" s="0">
        <x:f>'Historical Trades'!B4527</x:f>
      </x:c>
      <x:c r="C4527" s="23">
        <x:f>'Historical Trades'!C4527</x:f>
      </x:c>
      <x:c r="D4527" s="0">
        <x:f>'Historical Trades'!D4527</x:f>
      </x:c>
      <x:c r="E4527" s="23">
        <x:f>'Historical Trades'!E4527</x:f>
      </x:c>
      <x:c r="F4527" s="0">
        <x:f>'Historical Trades'!F4527</x:f>
      </x:c>
      <x:c r="G4527" s="0">
        <x:f>'Historical Trades'!G4527</x:f>
      </x:c>
      <x:c r="H4527" s="0">
        <x:f>'Historical Trades'!H4527</x:f>
      </x:c>
      <x:c r="I4527" s="0">
        <x:f>'Historical Trades'!I4527</x:f>
      </x:c>
      <x:c r="J4527" s="0">
        <x:f>'Historical Trades'!J4527</x:f>
      </x:c>
      <x:c r="K4527" s="0">
        <x:f>'Historical Trades'!K4527</x:f>
      </x:c>
      <x:c r="L4527" s="0">
        <x:f>'Historical Trades'!L4527</x:f>
      </x:c>
      <x:c r="M4527" s="0">
        <x:f>'Historical Trades'!M4527</x:f>
      </x:c>
      <x:c r="N4527" s="0">
        <x:f>CLEAN('Historical Trades'!O4527)</x:f>
      </x:c>
      <x:c r="P4527" s="14">
        <x:f>IF(G4527="sell",M4527,-M4527)</x:f>
      </x:c>
      <x:c r="Q4527" s="14">
        <x:f>VLOOKUP(N4527,'Currency Rates'!$A$3:$C$32,3,0)</x:f>
      </x:c>
      <x:c r="R4527" s="0">
        <x:f>IF(A4527="SPUS",0,IF(A4527="FWD",0,P4527/Q4527))</x:f>
      </x:c>
    </x:row>
    <x:row r="4528" spans="1:19" x14ac:dyDescent="0.3">
      <x:c r="A4528" s="0">
        <x:f>'Historical Trades'!A4528</x:f>
      </x:c>
      <x:c r="B4528" s="0">
        <x:f>'Historical Trades'!B4528</x:f>
      </x:c>
      <x:c r="C4528" s="23">
        <x:f>'Historical Trades'!C4528</x:f>
      </x:c>
      <x:c r="D4528" s="0">
        <x:f>'Historical Trades'!D4528</x:f>
      </x:c>
      <x:c r="E4528" s="23">
        <x:f>'Historical Trades'!E4528</x:f>
      </x:c>
      <x:c r="F4528" s="0">
        <x:f>'Historical Trades'!F4528</x:f>
      </x:c>
      <x:c r="G4528" s="0">
        <x:f>'Historical Trades'!G4528</x:f>
      </x:c>
      <x:c r="H4528" s="0">
        <x:f>'Historical Trades'!H4528</x:f>
      </x:c>
      <x:c r="I4528" s="0">
        <x:f>'Historical Trades'!I4528</x:f>
      </x:c>
      <x:c r="J4528" s="0">
        <x:f>'Historical Trades'!J4528</x:f>
      </x:c>
      <x:c r="K4528" s="0">
        <x:f>'Historical Trades'!K4528</x:f>
      </x:c>
      <x:c r="L4528" s="0">
        <x:f>'Historical Trades'!L4528</x:f>
      </x:c>
      <x:c r="M4528" s="0">
        <x:f>'Historical Trades'!M4528</x:f>
      </x:c>
      <x:c r="N4528" s="0">
        <x:f>CLEAN('Historical Trades'!O4528)</x:f>
      </x:c>
      <x:c r="P4528" s="14">
        <x:f>IF(G4528="sell",M4528,-M4528)</x:f>
      </x:c>
      <x:c r="Q4528" s="14">
        <x:f>VLOOKUP(N4528,'Currency Rates'!$A$3:$C$32,3,0)</x:f>
      </x:c>
      <x:c r="R4528" s="0">
        <x:f>IF(A4528="SPUS",0,IF(A4528="FWD",0,P4528/Q4528))</x:f>
      </x:c>
    </x:row>
    <x:row r="4529" spans="1:19" x14ac:dyDescent="0.3">
      <x:c r="A4529" s="0">
        <x:f>'Historical Trades'!A4529</x:f>
      </x:c>
      <x:c r="B4529" s="0">
        <x:f>'Historical Trades'!B4529</x:f>
      </x:c>
      <x:c r="C4529" s="23">
        <x:f>'Historical Trades'!C4529</x:f>
      </x:c>
      <x:c r="D4529" s="0">
        <x:f>'Historical Trades'!D4529</x:f>
      </x:c>
      <x:c r="E4529" s="23">
        <x:f>'Historical Trades'!E4529</x:f>
      </x:c>
      <x:c r="F4529" s="0">
        <x:f>'Historical Trades'!F4529</x:f>
      </x:c>
      <x:c r="G4529" s="0">
        <x:f>'Historical Trades'!G4529</x:f>
      </x:c>
      <x:c r="H4529" s="0">
        <x:f>'Historical Trades'!H4529</x:f>
      </x:c>
      <x:c r="I4529" s="0">
        <x:f>'Historical Trades'!I4529</x:f>
      </x:c>
      <x:c r="J4529" s="0">
        <x:f>'Historical Trades'!J4529</x:f>
      </x:c>
      <x:c r="K4529" s="0">
        <x:f>'Historical Trades'!K4529</x:f>
      </x:c>
      <x:c r="L4529" s="0">
        <x:f>'Historical Trades'!L4529</x:f>
      </x:c>
      <x:c r="M4529" s="0">
        <x:f>'Historical Trades'!M4529</x:f>
      </x:c>
      <x:c r="N4529" s="0">
        <x:f>CLEAN('Historical Trades'!O4529)</x:f>
      </x:c>
      <x:c r="P4529" s="14">
        <x:f>IF(G4529="sell",M4529,-M4529)</x:f>
      </x:c>
      <x:c r="Q4529" s="14">
        <x:f>VLOOKUP(N4529,'Currency Rates'!$A$3:$C$32,3,0)</x:f>
      </x:c>
      <x:c r="R4529" s="0">
        <x:f>IF(A4529="SPUS",0,IF(A4529="FWD",0,P4529/Q4529))</x:f>
      </x:c>
    </x:row>
    <x:row r="4530" spans="1:19" x14ac:dyDescent="0.3">
      <x:c r="A4530" s="0">
        <x:f>'Historical Trades'!A4530</x:f>
      </x:c>
      <x:c r="B4530" s="0">
        <x:f>'Historical Trades'!B4530</x:f>
      </x:c>
      <x:c r="C4530" s="23">
        <x:f>'Historical Trades'!C4530</x:f>
      </x:c>
      <x:c r="D4530" s="0">
        <x:f>'Historical Trades'!D4530</x:f>
      </x:c>
      <x:c r="E4530" s="23">
        <x:f>'Historical Trades'!E4530</x:f>
      </x:c>
      <x:c r="F4530" s="0">
        <x:f>'Historical Trades'!F4530</x:f>
      </x:c>
      <x:c r="G4530" s="0">
        <x:f>'Historical Trades'!G4530</x:f>
      </x:c>
      <x:c r="H4530" s="0">
        <x:f>'Historical Trades'!H4530</x:f>
      </x:c>
      <x:c r="I4530" s="0">
        <x:f>'Historical Trades'!I4530</x:f>
      </x:c>
      <x:c r="J4530" s="0">
        <x:f>'Historical Trades'!J4530</x:f>
      </x:c>
      <x:c r="K4530" s="0">
        <x:f>'Historical Trades'!K4530</x:f>
      </x:c>
      <x:c r="L4530" s="0">
        <x:f>'Historical Trades'!L4530</x:f>
      </x:c>
      <x:c r="M4530" s="0">
        <x:f>'Historical Trades'!M4530</x:f>
      </x:c>
      <x:c r="N4530" s="0">
        <x:f>CLEAN('Historical Trades'!O4530)</x:f>
      </x:c>
      <x:c r="P4530" s="14">
        <x:f>IF(G4530="sell",M4530,-M4530)</x:f>
      </x:c>
      <x:c r="Q4530" s="14">
        <x:f>VLOOKUP(N4530,'Currency Rates'!$A$3:$C$32,3,0)</x:f>
      </x:c>
      <x:c r="R4530" s="0">
        <x:f>IF(A4530="SPUS",0,IF(A4530="FWD",0,P4530/Q4530))</x:f>
      </x:c>
    </x:row>
    <x:row r="4531" spans="1:19" x14ac:dyDescent="0.3">
      <x:c r="A4531" s="0">
        <x:f>'Historical Trades'!A4531</x:f>
      </x:c>
      <x:c r="B4531" s="0">
        <x:f>'Historical Trades'!B4531</x:f>
      </x:c>
      <x:c r="C4531" s="23">
        <x:f>'Historical Trades'!C4531</x:f>
      </x:c>
      <x:c r="D4531" s="0">
        <x:f>'Historical Trades'!D4531</x:f>
      </x:c>
      <x:c r="E4531" s="23">
        <x:f>'Historical Trades'!E4531</x:f>
      </x:c>
      <x:c r="F4531" s="0">
        <x:f>'Historical Trades'!F4531</x:f>
      </x:c>
      <x:c r="G4531" s="0">
        <x:f>'Historical Trades'!G4531</x:f>
      </x:c>
      <x:c r="H4531" s="0">
        <x:f>'Historical Trades'!H4531</x:f>
      </x:c>
      <x:c r="I4531" s="0">
        <x:f>'Historical Trades'!I4531</x:f>
      </x:c>
      <x:c r="J4531" s="0">
        <x:f>'Historical Trades'!J4531</x:f>
      </x:c>
      <x:c r="K4531" s="0">
        <x:f>'Historical Trades'!K4531</x:f>
      </x:c>
      <x:c r="L4531" s="0">
        <x:f>'Historical Trades'!L4531</x:f>
      </x:c>
      <x:c r="M4531" s="0">
        <x:f>'Historical Trades'!M4531</x:f>
      </x:c>
      <x:c r="N4531" s="0">
        <x:f>CLEAN('Historical Trades'!O4531)</x:f>
      </x:c>
      <x:c r="P4531" s="14">
        <x:f>IF(G4531="sell",M4531,-M4531)</x:f>
      </x:c>
      <x:c r="Q4531" s="14">
        <x:f>VLOOKUP(N4531,'Currency Rates'!$A$3:$C$32,3,0)</x:f>
      </x:c>
      <x:c r="R4531" s="0">
        <x:f>IF(A4531="SPUS",0,IF(A4531="FWD",0,P4531/Q4531))</x:f>
      </x:c>
    </x:row>
    <x:row r="4532" spans="1:19" x14ac:dyDescent="0.3">
      <x:c r="A4532" s="0">
        <x:f>'Historical Trades'!A4532</x:f>
      </x:c>
      <x:c r="B4532" s="0">
        <x:f>'Historical Trades'!B4532</x:f>
      </x:c>
      <x:c r="C4532" s="23">
        <x:f>'Historical Trades'!C4532</x:f>
      </x:c>
      <x:c r="D4532" s="0">
        <x:f>'Historical Trades'!D4532</x:f>
      </x:c>
      <x:c r="E4532" s="23">
        <x:f>'Historical Trades'!E4532</x:f>
      </x:c>
      <x:c r="F4532" s="0">
        <x:f>'Historical Trades'!F4532</x:f>
      </x:c>
      <x:c r="G4532" s="0">
        <x:f>'Historical Trades'!G4532</x:f>
      </x:c>
      <x:c r="H4532" s="0">
        <x:f>'Historical Trades'!H4532</x:f>
      </x:c>
      <x:c r="I4532" s="0">
        <x:f>'Historical Trades'!I4532</x:f>
      </x:c>
      <x:c r="J4532" s="0">
        <x:f>'Historical Trades'!J4532</x:f>
      </x:c>
      <x:c r="K4532" s="0">
        <x:f>'Historical Trades'!K4532</x:f>
      </x:c>
      <x:c r="L4532" s="0">
        <x:f>'Historical Trades'!L4532</x:f>
      </x:c>
      <x:c r="M4532" s="0">
        <x:f>'Historical Trades'!M4532</x:f>
      </x:c>
      <x:c r="N4532" s="0">
        <x:f>CLEAN('Historical Trades'!O4532)</x:f>
      </x:c>
      <x:c r="P4532" s="14">
        <x:f>IF(G4532="sell",M4532,-M4532)</x:f>
      </x:c>
      <x:c r="Q4532" s="14">
        <x:f>VLOOKUP(N4532,'Currency Rates'!$A$3:$C$32,3,0)</x:f>
      </x:c>
      <x:c r="R4532" s="0">
        <x:f>IF(A4532="SPUS",0,IF(A4532="FWD",0,P4532/Q4532))</x:f>
      </x:c>
    </x:row>
    <x:row r="4533" spans="1:19" x14ac:dyDescent="0.3">
      <x:c r="A4533" s="0">
        <x:f>'Historical Trades'!A4533</x:f>
      </x:c>
      <x:c r="B4533" s="0">
        <x:f>'Historical Trades'!B4533</x:f>
      </x:c>
      <x:c r="C4533" s="23">
        <x:f>'Historical Trades'!C4533</x:f>
      </x:c>
      <x:c r="D4533" s="0">
        <x:f>'Historical Trades'!D4533</x:f>
      </x:c>
      <x:c r="E4533" s="23">
        <x:f>'Historical Trades'!E4533</x:f>
      </x:c>
      <x:c r="F4533" s="0">
        <x:f>'Historical Trades'!F4533</x:f>
      </x:c>
      <x:c r="G4533" s="0">
        <x:f>'Historical Trades'!G4533</x:f>
      </x:c>
      <x:c r="H4533" s="0">
        <x:f>'Historical Trades'!H4533</x:f>
      </x:c>
      <x:c r="I4533" s="0">
        <x:f>'Historical Trades'!I4533</x:f>
      </x:c>
      <x:c r="J4533" s="0">
        <x:f>'Historical Trades'!J4533</x:f>
      </x:c>
      <x:c r="K4533" s="0">
        <x:f>'Historical Trades'!K4533</x:f>
      </x:c>
      <x:c r="L4533" s="0">
        <x:f>'Historical Trades'!L4533</x:f>
      </x:c>
      <x:c r="M4533" s="0">
        <x:f>'Historical Trades'!M4533</x:f>
      </x:c>
      <x:c r="N4533" s="0">
        <x:f>CLEAN('Historical Trades'!O4533)</x:f>
      </x:c>
      <x:c r="P4533" s="14">
        <x:f>IF(G4533="sell",M4533,-M4533)</x:f>
      </x:c>
      <x:c r="Q4533" s="14">
        <x:f>VLOOKUP(N4533,'Currency Rates'!$A$3:$C$32,3,0)</x:f>
      </x:c>
      <x:c r="R4533" s="0">
        <x:f>IF(A4533="SPUS",0,IF(A4533="FWD",0,P4533/Q4533))</x:f>
      </x:c>
    </x:row>
    <x:row r="4534" spans="1:19" x14ac:dyDescent="0.3">
      <x:c r="A4534" s="0">
        <x:f>'Historical Trades'!A4534</x:f>
      </x:c>
      <x:c r="B4534" s="0">
        <x:f>'Historical Trades'!B4534</x:f>
      </x:c>
      <x:c r="C4534" s="23">
        <x:f>'Historical Trades'!C4534</x:f>
      </x:c>
      <x:c r="D4534" s="0">
        <x:f>'Historical Trades'!D4534</x:f>
      </x:c>
      <x:c r="E4534" s="23">
        <x:f>'Historical Trades'!E4534</x:f>
      </x:c>
      <x:c r="F4534" s="0">
        <x:f>'Historical Trades'!F4534</x:f>
      </x:c>
      <x:c r="G4534" s="0">
        <x:f>'Historical Trades'!G4534</x:f>
      </x:c>
      <x:c r="H4534" s="0">
        <x:f>'Historical Trades'!H4534</x:f>
      </x:c>
      <x:c r="I4534" s="0">
        <x:f>'Historical Trades'!I4534</x:f>
      </x:c>
      <x:c r="J4534" s="0">
        <x:f>'Historical Trades'!J4534</x:f>
      </x:c>
      <x:c r="K4534" s="0">
        <x:f>'Historical Trades'!K4534</x:f>
      </x:c>
      <x:c r="L4534" s="0">
        <x:f>'Historical Trades'!L4534</x:f>
      </x:c>
      <x:c r="M4534" s="0">
        <x:f>'Historical Trades'!M4534</x:f>
      </x:c>
      <x:c r="N4534" s="0">
        <x:f>CLEAN('Historical Trades'!O4534)</x:f>
      </x:c>
      <x:c r="P4534" s="14">
        <x:f>IF(G4534="sell",M4534,-M4534)</x:f>
      </x:c>
      <x:c r="Q4534" s="14">
        <x:f>VLOOKUP(N4534,'Currency Rates'!$A$3:$C$32,3,0)</x:f>
      </x:c>
      <x:c r="R4534" s="0">
        <x:f>IF(A4534="SPUS",0,IF(A4534="FWD",0,P4534/Q4534))</x:f>
      </x:c>
    </x:row>
    <x:row r="4535" spans="1:19" x14ac:dyDescent="0.3">
      <x:c r="A4535" s="0">
        <x:f>'Historical Trades'!A4535</x:f>
      </x:c>
      <x:c r="B4535" s="0">
        <x:f>'Historical Trades'!B4535</x:f>
      </x:c>
      <x:c r="C4535" s="23">
        <x:f>'Historical Trades'!C4535</x:f>
      </x:c>
      <x:c r="D4535" s="0">
        <x:f>'Historical Trades'!D4535</x:f>
      </x:c>
      <x:c r="E4535" s="23">
        <x:f>'Historical Trades'!E4535</x:f>
      </x:c>
      <x:c r="F4535" s="0">
        <x:f>'Historical Trades'!F4535</x:f>
      </x:c>
      <x:c r="G4535" s="0">
        <x:f>'Historical Trades'!G4535</x:f>
      </x:c>
      <x:c r="H4535" s="0">
        <x:f>'Historical Trades'!H4535</x:f>
      </x:c>
      <x:c r="I4535" s="0">
        <x:f>'Historical Trades'!I4535</x:f>
      </x:c>
      <x:c r="J4535" s="0">
        <x:f>'Historical Trades'!J4535</x:f>
      </x:c>
      <x:c r="K4535" s="0">
        <x:f>'Historical Trades'!K4535</x:f>
      </x:c>
      <x:c r="L4535" s="0">
        <x:f>'Historical Trades'!L4535</x:f>
      </x:c>
      <x:c r="M4535" s="0">
        <x:f>'Historical Trades'!M4535</x:f>
      </x:c>
      <x:c r="N4535" s="0">
        <x:f>CLEAN('Historical Trades'!O4535)</x:f>
      </x:c>
      <x:c r="P4535" s="14">
        <x:f>IF(G4535="sell",M4535,-M4535)</x:f>
      </x:c>
      <x:c r="Q4535" s="14">
        <x:f>VLOOKUP(N4535,'Currency Rates'!$A$3:$C$32,3,0)</x:f>
      </x:c>
      <x:c r="R4535" s="0">
        <x:f>IF(A4535="SPUS",0,IF(A4535="FWD",0,P4535/Q4535))</x:f>
      </x:c>
    </x:row>
    <x:row r="4536" spans="1:19" x14ac:dyDescent="0.3">
      <x:c r="A4536" s="0">
        <x:f>'Historical Trades'!A4536</x:f>
      </x:c>
      <x:c r="B4536" s="0">
        <x:f>'Historical Trades'!B4536</x:f>
      </x:c>
      <x:c r="C4536" s="23">
        <x:f>'Historical Trades'!C4536</x:f>
      </x:c>
      <x:c r="D4536" s="0">
        <x:f>'Historical Trades'!D4536</x:f>
      </x:c>
      <x:c r="E4536" s="23">
        <x:f>'Historical Trades'!E4536</x:f>
      </x:c>
      <x:c r="F4536" s="0">
        <x:f>'Historical Trades'!F4536</x:f>
      </x:c>
      <x:c r="G4536" s="0">
        <x:f>'Historical Trades'!G4536</x:f>
      </x:c>
      <x:c r="H4536" s="0">
        <x:f>'Historical Trades'!H4536</x:f>
      </x:c>
      <x:c r="I4536" s="0">
        <x:f>'Historical Trades'!I4536</x:f>
      </x:c>
      <x:c r="J4536" s="0">
        <x:f>'Historical Trades'!J4536</x:f>
      </x:c>
      <x:c r="K4536" s="0">
        <x:f>'Historical Trades'!K4536</x:f>
      </x:c>
      <x:c r="L4536" s="0">
        <x:f>'Historical Trades'!L4536</x:f>
      </x:c>
      <x:c r="M4536" s="0">
        <x:f>'Historical Trades'!M4536</x:f>
      </x:c>
      <x:c r="N4536" s="0">
        <x:f>CLEAN('Historical Trades'!O4536)</x:f>
      </x:c>
      <x:c r="P4536" s="14">
        <x:f>IF(G4536="sell",M4536,-M4536)</x:f>
      </x:c>
      <x:c r="Q4536" s="14">
        <x:f>VLOOKUP(N4536,'Currency Rates'!$A$3:$C$32,3,0)</x:f>
      </x:c>
      <x:c r="R4536" s="0">
        <x:f>IF(A4536="SPUS",0,IF(A4536="FWD",0,P4536/Q4536))</x:f>
      </x:c>
    </x:row>
    <x:row r="4537" spans="1:19" x14ac:dyDescent="0.3">
      <x:c r="A4537" s="0">
        <x:f>'Historical Trades'!A4537</x:f>
      </x:c>
      <x:c r="B4537" s="0">
        <x:f>'Historical Trades'!B4537</x:f>
      </x:c>
      <x:c r="C4537" s="23">
        <x:f>'Historical Trades'!C4537</x:f>
      </x:c>
      <x:c r="D4537" s="0">
        <x:f>'Historical Trades'!D4537</x:f>
      </x:c>
      <x:c r="E4537" s="23">
        <x:f>'Historical Trades'!E4537</x:f>
      </x:c>
      <x:c r="F4537" s="0">
        <x:f>'Historical Trades'!F4537</x:f>
      </x:c>
      <x:c r="G4537" s="0">
        <x:f>'Historical Trades'!G4537</x:f>
      </x:c>
      <x:c r="H4537" s="0">
        <x:f>'Historical Trades'!H4537</x:f>
      </x:c>
      <x:c r="I4537" s="0">
        <x:f>'Historical Trades'!I4537</x:f>
      </x:c>
      <x:c r="J4537" s="0">
        <x:f>'Historical Trades'!J4537</x:f>
      </x:c>
      <x:c r="K4537" s="0">
        <x:f>'Historical Trades'!K4537</x:f>
      </x:c>
      <x:c r="L4537" s="0">
        <x:f>'Historical Trades'!L4537</x:f>
      </x:c>
      <x:c r="M4537" s="0">
        <x:f>'Historical Trades'!M4537</x:f>
      </x:c>
      <x:c r="N4537" s="0">
        <x:f>CLEAN('Historical Trades'!O4537)</x:f>
      </x:c>
      <x:c r="P4537" s="14">
        <x:f>IF(G4537="sell",M4537,-M4537)</x:f>
      </x:c>
      <x:c r="Q4537" s="14">
        <x:f>VLOOKUP(N4537,'Currency Rates'!$A$3:$C$32,3,0)</x:f>
      </x:c>
      <x:c r="R4537" s="0">
        <x:f>IF(A4537="SPUS",0,IF(A4537="FWD",0,P4537/Q4537))</x:f>
      </x:c>
    </x:row>
    <x:row r="4538" spans="1:19" x14ac:dyDescent="0.3">
      <x:c r="A4538" s="0">
        <x:f>'Historical Trades'!A4538</x:f>
      </x:c>
      <x:c r="B4538" s="0">
        <x:f>'Historical Trades'!B4538</x:f>
      </x:c>
      <x:c r="C4538" s="23">
        <x:f>'Historical Trades'!C4538</x:f>
      </x:c>
      <x:c r="D4538" s="0">
        <x:f>'Historical Trades'!D4538</x:f>
      </x:c>
      <x:c r="E4538" s="23">
        <x:f>'Historical Trades'!E4538</x:f>
      </x:c>
      <x:c r="F4538" s="0">
        <x:f>'Historical Trades'!F4538</x:f>
      </x:c>
      <x:c r="G4538" s="0">
        <x:f>'Historical Trades'!G4538</x:f>
      </x:c>
      <x:c r="H4538" s="0">
        <x:f>'Historical Trades'!H4538</x:f>
      </x:c>
      <x:c r="I4538" s="0">
        <x:f>'Historical Trades'!I4538</x:f>
      </x:c>
      <x:c r="J4538" s="0">
        <x:f>'Historical Trades'!J4538</x:f>
      </x:c>
      <x:c r="K4538" s="0">
        <x:f>'Historical Trades'!K4538</x:f>
      </x:c>
      <x:c r="L4538" s="0">
        <x:f>'Historical Trades'!L4538</x:f>
      </x:c>
      <x:c r="M4538" s="0">
        <x:f>'Historical Trades'!M4538</x:f>
      </x:c>
      <x:c r="N4538" s="0">
        <x:f>CLEAN('Historical Trades'!O4538)</x:f>
      </x:c>
      <x:c r="P4538" s="14">
        <x:f>IF(G4538="sell",M4538,-M4538)</x:f>
      </x:c>
      <x:c r="Q4538" s="14">
        <x:f>VLOOKUP(N4538,'Currency Rates'!$A$3:$C$32,3,0)</x:f>
      </x:c>
      <x:c r="R4538" s="0">
        <x:f>IF(A4538="SPUS",0,IF(A4538="FWD",0,P4538/Q4538))</x:f>
      </x:c>
    </x:row>
    <x:row r="4539" spans="1:19" x14ac:dyDescent="0.3">
      <x:c r="A4539" s="0">
        <x:f>'Historical Trades'!A4539</x:f>
      </x:c>
      <x:c r="B4539" s="0">
        <x:f>'Historical Trades'!B4539</x:f>
      </x:c>
      <x:c r="C4539" s="23">
        <x:f>'Historical Trades'!C4539</x:f>
      </x:c>
      <x:c r="D4539" s="0">
        <x:f>'Historical Trades'!D4539</x:f>
      </x:c>
      <x:c r="E4539" s="23">
        <x:f>'Historical Trades'!E4539</x:f>
      </x:c>
      <x:c r="F4539" s="0">
        <x:f>'Historical Trades'!F4539</x:f>
      </x:c>
      <x:c r="G4539" s="0">
        <x:f>'Historical Trades'!G4539</x:f>
      </x:c>
      <x:c r="H4539" s="0">
        <x:f>'Historical Trades'!H4539</x:f>
      </x:c>
      <x:c r="I4539" s="0">
        <x:f>'Historical Trades'!I4539</x:f>
      </x:c>
      <x:c r="J4539" s="0">
        <x:f>'Historical Trades'!J4539</x:f>
      </x:c>
      <x:c r="K4539" s="0">
        <x:f>'Historical Trades'!K4539</x:f>
      </x:c>
      <x:c r="L4539" s="0">
        <x:f>'Historical Trades'!L4539</x:f>
      </x:c>
      <x:c r="M4539" s="0">
        <x:f>'Historical Trades'!M4539</x:f>
      </x:c>
      <x:c r="N4539" s="0">
        <x:f>CLEAN('Historical Trades'!O4539)</x:f>
      </x:c>
      <x:c r="P4539" s="14">
        <x:f>IF(G4539="sell",M4539,-M4539)</x:f>
      </x:c>
      <x:c r="Q4539" s="14">
        <x:f>VLOOKUP(N4539,'Currency Rates'!$A$3:$C$32,3,0)</x:f>
      </x:c>
      <x:c r="R4539" s="0">
        <x:f>IF(A4539="SPUS",0,IF(A4539="FWD",0,P4539/Q4539))</x:f>
      </x:c>
    </x:row>
    <x:row r="4540" spans="1:19" x14ac:dyDescent="0.3">
      <x:c r="A4540" s="0">
        <x:f>'Historical Trades'!A4540</x:f>
      </x:c>
      <x:c r="B4540" s="0">
        <x:f>'Historical Trades'!B4540</x:f>
      </x:c>
      <x:c r="C4540" s="23">
        <x:f>'Historical Trades'!C4540</x:f>
      </x:c>
      <x:c r="D4540" s="0">
        <x:f>'Historical Trades'!D4540</x:f>
      </x:c>
      <x:c r="E4540" s="23">
        <x:f>'Historical Trades'!E4540</x:f>
      </x:c>
      <x:c r="F4540" s="0">
        <x:f>'Historical Trades'!F4540</x:f>
      </x:c>
      <x:c r="G4540" s="0">
        <x:f>'Historical Trades'!G4540</x:f>
      </x:c>
      <x:c r="H4540" s="0">
        <x:f>'Historical Trades'!H4540</x:f>
      </x:c>
      <x:c r="I4540" s="0">
        <x:f>'Historical Trades'!I4540</x:f>
      </x:c>
      <x:c r="J4540" s="0">
        <x:f>'Historical Trades'!J4540</x:f>
      </x:c>
      <x:c r="K4540" s="0">
        <x:f>'Historical Trades'!K4540</x:f>
      </x:c>
      <x:c r="L4540" s="0">
        <x:f>'Historical Trades'!L4540</x:f>
      </x:c>
      <x:c r="M4540" s="0">
        <x:f>'Historical Trades'!M4540</x:f>
      </x:c>
      <x:c r="N4540" s="0">
        <x:f>CLEAN('Historical Trades'!O4540)</x:f>
      </x:c>
      <x:c r="P4540" s="14">
        <x:f>IF(G4540="sell",M4540,-M4540)</x:f>
      </x:c>
      <x:c r="Q4540" s="14">
        <x:f>VLOOKUP(N4540,'Currency Rates'!$A$3:$C$32,3,0)</x:f>
      </x:c>
      <x:c r="R4540" s="0">
        <x:f>IF(A4540="SPUS",0,IF(A4540="FWD",0,P4540/Q4540))</x:f>
      </x:c>
    </x:row>
    <x:row r="4541" spans="1:19" x14ac:dyDescent="0.3">
      <x:c r="A4541" s="0">
        <x:f>'Historical Trades'!A4541</x:f>
      </x:c>
      <x:c r="B4541" s="0">
        <x:f>'Historical Trades'!B4541</x:f>
      </x:c>
      <x:c r="C4541" s="23">
        <x:f>'Historical Trades'!C4541</x:f>
      </x:c>
      <x:c r="D4541" s="0">
        <x:f>'Historical Trades'!D4541</x:f>
      </x:c>
      <x:c r="E4541" s="23">
        <x:f>'Historical Trades'!E4541</x:f>
      </x:c>
      <x:c r="F4541" s="0">
        <x:f>'Historical Trades'!F4541</x:f>
      </x:c>
      <x:c r="G4541" s="0">
        <x:f>'Historical Trades'!G4541</x:f>
      </x:c>
      <x:c r="H4541" s="0">
        <x:f>'Historical Trades'!H4541</x:f>
      </x:c>
      <x:c r="I4541" s="0">
        <x:f>'Historical Trades'!I4541</x:f>
      </x:c>
      <x:c r="J4541" s="0">
        <x:f>'Historical Trades'!J4541</x:f>
      </x:c>
      <x:c r="K4541" s="0">
        <x:f>'Historical Trades'!K4541</x:f>
      </x:c>
      <x:c r="L4541" s="0">
        <x:f>'Historical Trades'!L4541</x:f>
      </x:c>
      <x:c r="M4541" s="0">
        <x:f>'Historical Trades'!M4541</x:f>
      </x:c>
      <x:c r="N4541" s="0">
        <x:f>CLEAN('Historical Trades'!O4541)</x:f>
      </x:c>
      <x:c r="P4541" s="14">
        <x:f>IF(G4541="sell",M4541,-M4541)</x:f>
      </x:c>
      <x:c r="Q4541" s="14">
        <x:f>VLOOKUP(N4541,'Currency Rates'!$A$3:$C$32,3,0)</x:f>
      </x:c>
      <x:c r="R4541" s="0">
        <x:f>IF(A4541="SPUS",0,IF(A4541="FWD",0,P4541/Q4541))</x:f>
      </x:c>
    </x:row>
    <x:row r="4542" spans="1:19" x14ac:dyDescent="0.3">
      <x:c r="A4542" s="0">
        <x:f>'Historical Trades'!A4542</x:f>
      </x:c>
      <x:c r="B4542" s="0">
        <x:f>'Historical Trades'!B4542</x:f>
      </x:c>
      <x:c r="C4542" s="23">
        <x:f>'Historical Trades'!C4542</x:f>
      </x:c>
      <x:c r="D4542" s="0">
        <x:f>'Historical Trades'!D4542</x:f>
      </x:c>
      <x:c r="E4542" s="23">
        <x:f>'Historical Trades'!E4542</x:f>
      </x:c>
      <x:c r="F4542" s="0">
        <x:f>'Historical Trades'!F4542</x:f>
      </x:c>
      <x:c r="G4542" s="0">
        <x:f>'Historical Trades'!G4542</x:f>
      </x:c>
      <x:c r="H4542" s="0">
        <x:f>'Historical Trades'!H4542</x:f>
      </x:c>
      <x:c r="I4542" s="0">
        <x:f>'Historical Trades'!I4542</x:f>
      </x:c>
      <x:c r="J4542" s="0">
        <x:f>'Historical Trades'!J4542</x:f>
      </x:c>
      <x:c r="K4542" s="0">
        <x:f>'Historical Trades'!K4542</x:f>
      </x:c>
      <x:c r="L4542" s="0">
        <x:f>'Historical Trades'!L4542</x:f>
      </x:c>
      <x:c r="M4542" s="0">
        <x:f>'Historical Trades'!M4542</x:f>
      </x:c>
      <x:c r="N4542" s="0">
        <x:f>CLEAN('Historical Trades'!O4542)</x:f>
      </x:c>
      <x:c r="P4542" s="14">
        <x:f>IF(G4542="sell",M4542,-M4542)</x:f>
      </x:c>
      <x:c r="Q4542" s="14">
        <x:f>VLOOKUP(N4542,'Currency Rates'!$A$3:$C$32,3,0)</x:f>
      </x:c>
      <x:c r="R4542" s="0">
        <x:f>IF(A4542="SPUS",0,IF(A4542="FWD",0,P4542/Q4542))</x:f>
      </x:c>
    </x:row>
    <x:row r="4543" spans="1:19" x14ac:dyDescent="0.3">
      <x:c r="A4543" s="0">
        <x:f>'Historical Trades'!A4543</x:f>
      </x:c>
      <x:c r="B4543" s="0">
        <x:f>'Historical Trades'!B4543</x:f>
      </x:c>
      <x:c r="C4543" s="23">
        <x:f>'Historical Trades'!C4543</x:f>
      </x:c>
      <x:c r="D4543" s="0">
        <x:f>'Historical Trades'!D4543</x:f>
      </x:c>
      <x:c r="E4543" s="23">
        <x:f>'Historical Trades'!E4543</x:f>
      </x:c>
      <x:c r="F4543" s="0">
        <x:f>'Historical Trades'!F4543</x:f>
      </x:c>
      <x:c r="G4543" s="0">
        <x:f>'Historical Trades'!G4543</x:f>
      </x:c>
      <x:c r="H4543" s="0">
        <x:f>'Historical Trades'!H4543</x:f>
      </x:c>
      <x:c r="I4543" s="0">
        <x:f>'Historical Trades'!I4543</x:f>
      </x:c>
      <x:c r="J4543" s="0">
        <x:f>'Historical Trades'!J4543</x:f>
      </x:c>
      <x:c r="K4543" s="0">
        <x:f>'Historical Trades'!K4543</x:f>
      </x:c>
      <x:c r="L4543" s="0">
        <x:f>'Historical Trades'!L4543</x:f>
      </x:c>
      <x:c r="M4543" s="0">
        <x:f>'Historical Trades'!M4543</x:f>
      </x:c>
      <x:c r="N4543" s="0">
        <x:f>CLEAN('Historical Trades'!O4543)</x:f>
      </x:c>
      <x:c r="P4543" s="14">
        <x:f>IF(G4543="sell",M4543,-M4543)</x:f>
      </x:c>
      <x:c r="Q4543" s="14">
        <x:f>VLOOKUP(N4543,'Currency Rates'!$A$3:$C$32,3,0)</x:f>
      </x:c>
      <x:c r="R4543" s="0">
        <x:f>IF(A4543="SPUS",0,IF(A4543="FWD",0,P4543/Q4543))</x:f>
      </x:c>
    </x:row>
    <x:row r="4544" spans="1:19" x14ac:dyDescent="0.3">
      <x:c r="A4544" s="0">
        <x:f>'Historical Trades'!A4544</x:f>
      </x:c>
      <x:c r="B4544" s="0">
        <x:f>'Historical Trades'!B4544</x:f>
      </x:c>
      <x:c r="C4544" s="23">
        <x:f>'Historical Trades'!C4544</x:f>
      </x:c>
      <x:c r="D4544" s="0">
        <x:f>'Historical Trades'!D4544</x:f>
      </x:c>
      <x:c r="E4544" s="23">
        <x:f>'Historical Trades'!E4544</x:f>
      </x:c>
      <x:c r="F4544" s="0">
        <x:f>'Historical Trades'!F4544</x:f>
      </x:c>
      <x:c r="G4544" s="0">
        <x:f>'Historical Trades'!G4544</x:f>
      </x:c>
      <x:c r="H4544" s="0">
        <x:f>'Historical Trades'!H4544</x:f>
      </x:c>
      <x:c r="I4544" s="0">
        <x:f>'Historical Trades'!I4544</x:f>
      </x:c>
      <x:c r="J4544" s="0">
        <x:f>'Historical Trades'!J4544</x:f>
      </x:c>
      <x:c r="K4544" s="0">
        <x:f>'Historical Trades'!K4544</x:f>
      </x:c>
      <x:c r="L4544" s="0">
        <x:f>'Historical Trades'!L4544</x:f>
      </x:c>
      <x:c r="M4544" s="0">
        <x:f>'Historical Trades'!M4544</x:f>
      </x:c>
      <x:c r="N4544" s="0">
        <x:f>CLEAN('Historical Trades'!O4544)</x:f>
      </x:c>
      <x:c r="P4544" s="14">
        <x:f>IF(G4544="sell",M4544,-M4544)</x:f>
      </x:c>
      <x:c r="Q4544" s="14">
        <x:f>VLOOKUP(N4544,'Currency Rates'!$A$3:$C$32,3,0)</x:f>
      </x:c>
      <x:c r="R4544" s="0">
        <x:f>IF(A4544="SPUS",0,IF(A4544="FWD",0,P4544/Q4544))</x:f>
      </x:c>
    </x:row>
    <x:row r="4545" spans="1:19" x14ac:dyDescent="0.3">
      <x:c r="A4545" s="0">
        <x:f>'Historical Trades'!A4545</x:f>
      </x:c>
      <x:c r="B4545" s="0">
        <x:f>'Historical Trades'!B4545</x:f>
      </x:c>
      <x:c r="C4545" s="23">
        <x:f>'Historical Trades'!C4545</x:f>
      </x:c>
      <x:c r="D4545" s="0">
        <x:f>'Historical Trades'!D4545</x:f>
      </x:c>
      <x:c r="E4545" s="23">
        <x:f>'Historical Trades'!E4545</x:f>
      </x:c>
      <x:c r="F4545" s="0">
        <x:f>'Historical Trades'!F4545</x:f>
      </x:c>
      <x:c r="G4545" s="0">
        <x:f>'Historical Trades'!G4545</x:f>
      </x:c>
      <x:c r="H4545" s="0">
        <x:f>'Historical Trades'!H4545</x:f>
      </x:c>
      <x:c r="I4545" s="0">
        <x:f>'Historical Trades'!I4545</x:f>
      </x:c>
      <x:c r="J4545" s="0">
        <x:f>'Historical Trades'!J4545</x:f>
      </x:c>
      <x:c r="K4545" s="0">
        <x:f>'Historical Trades'!K4545</x:f>
      </x:c>
      <x:c r="L4545" s="0">
        <x:f>'Historical Trades'!L4545</x:f>
      </x:c>
      <x:c r="M4545" s="0">
        <x:f>'Historical Trades'!M4545</x:f>
      </x:c>
      <x:c r="N4545" s="0">
        <x:f>CLEAN('Historical Trades'!O4545)</x:f>
      </x:c>
      <x:c r="P4545" s="14">
        <x:f>IF(G4545="sell",M4545,-M4545)</x:f>
      </x:c>
      <x:c r="Q4545" s="14">
        <x:f>VLOOKUP(N4545,'Currency Rates'!$A$3:$C$32,3,0)</x:f>
      </x:c>
      <x:c r="R4545" s="0">
        <x:f>IF(A4545="SPUS",0,IF(A4545="FWD",0,P4545/Q4545))</x:f>
      </x:c>
    </x:row>
    <x:row r="4546" spans="1:19" x14ac:dyDescent="0.3">
      <x:c r="A4546" s="0">
        <x:f>'Historical Trades'!A4546</x:f>
      </x:c>
      <x:c r="B4546" s="0">
        <x:f>'Historical Trades'!B4546</x:f>
      </x:c>
      <x:c r="C4546" s="23">
        <x:f>'Historical Trades'!C4546</x:f>
      </x:c>
      <x:c r="D4546" s="0">
        <x:f>'Historical Trades'!D4546</x:f>
      </x:c>
      <x:c r="E4546" s="23">
        <x:f>'Historical Trades'!E4546</x:f>
      </x:c>
      <x:c r="F4546" s="0">
        <x:f>'Historical Trades'!F4546</x:f>
      </x:c>
      <x:c r="G4546" s="0">
        <x:f>'Historical Trades'!G4546</x:f>
      </x:c>
      <x:c r="H4546" s="0">
        <x:f>'Historical Trades'!H4546</x:f>
      </x:c>
      <x:c r="I4546" s="0">
        <x:f>'Historical Trades'!I4546</x:f>
      </x:c>
      <x:c r="J4546" s="0">
        <x:f>'Historical Trades'!J4546</x:f>
      </x:c>
      <x:c r="K4546" s="0">
        <x:f>'Historical Trades'!K4546</x:f>
      </x:c>
      <x:c r="L4546" s="0">
        <x:f>'Historical Trades'!L4546</x:f>
      </x:c>
      <x:c r="M4546" s="0">
        <x:f>'Historical Trades'!M4546</x:f>
      </x:c>
      <x:c r="N4546" s="0">
        <x:f>CLEAN('Historical Trades'!O4546)</x:f>
      </x:c>
      <x:c r="P4546" s="14">
        <x:f>IF(G4546="sell",M4546,-M4546)</x:f>
      </x:c>
      <x:c r="Q4546" s="14">
        <x:f>VLOOKUP(N4546,'Currency Rates'!$A$3:$C$32,3,0)</x:f>
      </x:c>
      <x:c r="R4546" s="0">
        <x:f>IF(A4546="SPUS",0,IF(A4546="FWD",0,P4546/Q4546))</x:f>
      </x:c>
    </x:row>
    <x:row r="4547" spans="1:19" x14ac:dyDescent="0.3">
      <x:c r="A4547" s="0">
        <x:f>'Historical Trades'!A4547</x:f>
      </x:c>
      <x:c r="B4547" s="0">
        <x:f>'Historical Trades'!B4547</x:f>
      </x:c>
      <x:c r="C4547" s="23">
        <x:f>'Historical Trades'!C4547</x:f>
      </x:c>
      <x:c r="D4547" s="0">
        <x:f>'Historical Trades'!D4547</x:f>
      </x:c>
      <x:c r="E4547" s="23">
        <x:f>'Historical Trades'!E4547</x:f>
      </x:c>
      <x:c r="F4547" s="0">
        <x:f>'Historical Trades'!F4547</x:f>
      </x:c>
      <x:c r="G4547" s="0">
        <x:f>'Historical Trades'!G4547</x:f>
      </x:c>
      <x:c r="H4547" s="0">
        <x:f>'Historical Trades'!H4547</x:f>
      </x:c>
      <x:c r="I4547" s="0">
        <x:f>'Historical Trades'!I4547</x:f>
      </x:c>
      <x:c r="J4547" s="0">
        <x:f>'Historical Trades'!J4547</x:f>
      </x:c>
      <x:c r="K4547" s="0">
        <x:f>'Historical Trades'!K4547</x:f>
      </x:c>
      <x:c r="L4547" s="0">
        <x:f>'Historical Trades'!L4547</x:f>
      </x:c>
      <x:c r="M4547" s="0">
        <x:f>'Historical Trades'!M4547</x:f>
      </x:c>
      <x:c r="N4547" s="0">
        <x:f>CLEAN('Historical Trades'!O4547)</x:f>
      </x:c>
      <x:c r="P4547" s="14">
        <x:f>IF(G4547="sell",M4547,-M4547)</x:f>
      </x:c>
      <x:c r="Q4547" s="14">
        <x:f>VLOOKUP(N4547,'Currency Rates'!$A$3:$C$32,3,0)</x:f>
      </x:c>
      <x:c r="R4547" s="0">
        <x:f>IF(A4547="SPUS",0,IF(A4547="FWD",0,P4547/Q4547))</x:f>
      </x:c>
    </x:row>
    <x:row r="4548" spans="1:19" x14ac:dyDescent="0.3">
      <x:c r="A4548" s="0">
        <x:f>'Historical Trades'!A4548</x:f>
      </x:c>
      <x:c r="B4548" s="0">
        <x:f>'Historical Trades'!B4548</x:f>
      </x:c>
      <x:c r="C4548" s="23">
        <x:f>'Historical Trades'!C4548</x:f>
      </x:c>
      <x:c r="D4548" s="0">
        <x:f>'Historical Trades'!D4548</x:f>
      </x:c>
      <x:c r="E4548" s="23">
        <x:f>'Historical Trades'!E4548</x:f>
      </x:c>
      <x:c r="F4548" s="0">
        <x:f>'Historical Trades'!F4548</x:f>
      </x:c>
      <x:c r="G4548" s="0">
        <x:f>'Historical Trades'!G4548</x:f>
      </x:c>
      <x:c r="H4548" s="0">
        <x:f>'Historical Trades'!H4548</x:f>
      </x:c>
      <x:c r="I4548" s="0">
        <x:f>'Historical Trades'!I4548</x:f>
      </x:c>
      <x:c r="J4548" s="0">
        <x:f>'Historical Trades'!J4548</x:f>
      </x:c>
      <x:c r="K4548" s="0">
        <x:f>'Historical Trades'!K4548</x:f>
      </x:c>
      <x:c r="L4548" s="0">
        <x:f>'Historical Trades'!L4548</x:f>
      </x:c>
      <x:c r="M4548" s="0">
        <x:f>'Historical Trades'!M4548</x:f>
      </x:c>
      <x:c r="N4548" s="0">
        <x:f>CLEAN('Historical Trades'!O4548)</x:f>
      </x:c>
      <x:c r="P4548" s="14">
        <x:f>IF(G4548="sell",M4548,-M4548)</x:f>
      </x:c>
      <x:c r="Q4548" s="14">
        <x:f>VLOOKUP(N4548,'Currency Rates'!$A$3:$C$32,3,0)</x:f>
      </x:c>
      <x:c r="R4548" s="0">
        <x:f>IF(A4548="SPUS",0,IF(A4548="FWD",0,P4548/Q4548))</x:f>
      </x:c>
    </x:row>
    <x:row r="4549" spans="1:19" x14ac:dyDescent="0.3">
      <x:c r="A4549" s="0">
        <x:f>'Historical Trades'!A4549</x:f>
      </x:c>
      <x:c r="B4549" s="0">
        <x:f>'Historical Trades'!B4549</x:f>
      </x:c>
      <x:c r="C4549" s="23">
        <x:f>'Historical Trades'!C4549</x:f>
      </x:c>
      <x:c r="D4549" s="0">
        <x:f>'Historical Trades'!D4549</x:f>
      </x:c>
      <x:c r="E4549" s="23">
        <x:f>'Historical Trades'!E4549</x:f>
      </x:c>
      <x:c r="F4549" s="0">
        <x:f>'Historical Trades'!F4549</x:f>
      </x:c>
      <x:c r="G4549" s="0">
        <x:f>'Historical Trades'!G4549</x:f>
      </x:c>
      <x:c r="H4549" s="0">
        <x:f>'Historical Trades'!H4549</x:f>
      </x:c>
      <x:c r="I4549" s="0">
        <x:f>'Historical Trades'!I4549</x:f>
      </x:c>
      <x:c r="J4549" s="0">
        <x:f>'Historical Trades'!J4549</x:f>
      </x:c>
      <x:c r="K4549" s="0">
        <x:f>'Historical Trades'!K4549</x:f>
      </x:c>
      <x:c r="L4549" s="0">
        <x:f>'Historical Trades'!L4549</x:f>
      </x:c>
      <x:c r="M4549" s="0">
        <x:f>'Historical Trades'!M4549</x:f>
      </x:c>
      <x:c r="N4549" s="0">
        <x:f>CLEAN('Historical Trades'!O4549)</x:f>
      </x:c>
      <x:c r="P4549" s="14">
        <x:f>IF(G4549="sell",M4549,-M4549)</x:f>
      </x:c>
      <x:c r="Q4549" s="14">
        <x:f>VLOOKUP(N4549,'Currency Rates'!$A$3:$C$32,3,0)</x:f>
      </x:c>
      <x:c r="R4549" s="0">
        <x:f>IF(A4549="SPUS",0,IF(A4549="FWD",0,P4549/Q4549))</x:f>
      </x:c>
    </x:row>
    <x:row r="4550" spans="1:19" x14ac:dyDescent="0.3">
      <x:c r="A4550" s="0">
        <x:f>'Historical Trades'!A4550</x:f>
      </x:c>
      <x:c r="B4550" s="0">
        <x:f>'Historical Trades'!B4550</x:f>
      </x:c>
      <x:c r="C4550" s="23">
        <x:f>'Historical Trades'!C4550</x:f>
      </x:c>
      <x:c r="D4550" s="0">
        <x:f>'Historical Trades'!D4550</x:f>
      </x:c>
      <x:c r="E4550" s="23">
        <x:f>'Historical Trades'!E4550</x:f>
      </x:c>
      <x:c r="F4550" s="0">
        <x:f>'Historical Trades'!F4550</x:f>
      </x:c>
      <x:c r="G4550" s="0">
        <x:f>'Historical Trades'!G4550</x:f>
      </x:c>
      <x:c r="H4550" s="0">
        <x:f>'Historical Trades'!H4550</x:f>
      </x:c>
      <x:c r="I4550" s="0">
        <x:f>'Historical Trades'!I4550</x:f>
      </x:c>
      <x:c r="J4550" s="0">
        <x:f>'Historical Trades'!J4550</x:f>
      </x:c>
      <x:c r="K4550" s="0">
        <x:f>'Historical Trades'!K4550</x:f>
      </x:c>
      <x:c r="L4550" s="0">
        <x:f>'Historical Trades'!L4550</x:f>
      </x:c>
      <x:c r="M4550" s="0">
        <x:f>'Historical Trades'!M4550</x:f>
      </x:c>
      <x:c r="N4550" s="0">
        <x:f>CLEAN('Historical Trades'!O4550)</x:f>
      </x:c>
      <x:c r="P4550" s="14">
        <x:f>IF(G4550="sell",M4550,-M4550)</x:f>
      </x:c>
      <x:c r="Q4550" s="14">
        <x:f>VLOOKUP(N4550,'Currency Rates'!$A$3:$C$32,3,0)</x:f>
      </x:c>
      <x:c r="R4550" s="0">
        <x:f>IF(A4550="SPUS",0,IF(A4550="FWD",0,P4550/Q4550))</x:f>
      </x:c>
    </x:row>
    <x:row r="4551" spans="1:19" x14ac:dyDescent="0.3">
      <x:c r="A4551" s="0">
        <x:f>'Historical Trades'!A4551</x:f>
      </x:c>
      <x:c r="B4551" s="0">
        <x:f>'Historical Trades'!B4551</x:f>
      </x:c>
      <x:c r="C4551" s="23">
        <x:f>'Historical Trades'!C4551</x:f>
      </x:c>
      <x:c r="D4551" s="0">
        <x:f>'Historical Trades'!D4551</x:f>
      </x:c>
      <x:c r="E4551" s="23">
        <x:f>'Historical Trades'!E4551</x:f>
      </x:c>
      <x:c r="F4551" s="0">
        <x:f>'Historical Trades'!F4551</x:f>
      </x:c>
      <x:c r="G4551" s="0">
        <x:f>'Historical Trades'!G4551</x:f>
      </x:c>
      <x:c r="H4551" s="0">
        <x:f>'Historical Trades'!H4551</x:f>
      </x:c>
      <x:c r="I4551" s="0">
        <x:f>'Historical Trades'!I4551</x:f>
      </x:c>
      <x:c r="J4551" s="0">
        <x:f>'Historical Trades'!J4551</x:f>
      </x:c>
      <x:c r="K4551" s="0">
        <x:f>'Historical Trades'!K4551</x:f>
      </x:c>
      <x:c r="L4551" s="0">
        <x:f>'Historical Trades'!L4551</x:f>
      </x:c>
      <x:c r="M4551" s="0">
        <x:f>'Historical Trades'!M4551</x:f>
      </x:c>
      <x:c r="N4551" s="0">
        <x:f>CLEAN('Historical Trades'!O4551)</x:f>
      </x:c>
      <x:c r="P4551" s="14">
        <x:f>IF(G4551="sell",M4551,-M4551)</x:f>
      </x:c>
      <x:c r="Q4551" s="14">
        <x:f>VLOOKUP(N4551,'Currency Rates'!$A$3:$C$32,3,0)</x:f>
      </x:c>
      <x:c r="R4551" s="0">
        <x:f>IF(A4551="SPUS",0,IF(A4551="FWD",0,P4551/Q4551))</x:f>
      </x:c>
    </x:row>
    <x:row r="4552" spans="1:19" x14ac:dyDescent="0.3">
      <x:c r="A4552" s="0">
        <x:f>'Historical Trades'!A4552</x:f>
      </x:c>
      <x:c r="B4552" s="0">
        <x:f>'Historical Trades'!B4552</x:f>
      </x:c>
      <x:c r="C4552" s="23">
        <x:f>'Historical Trades'!C4552</x:f>
      </x:c>
      <x:c r="D4552" s="0">
        <x:f>'Historical Trades'!D4552</x:f>
      </x:c>
      <x:c r="E4552" s="23">
        <x:f>'Historical Trades'!E4552</x:f>
      </x:c>
      <x:c r="F4552" s="0">
        <x:f>'Historical Trades'!F4552</x:f>
      </x:c>
      <x:c r="G4552" s="0">
        <x:f>'Historical Trades'!G4552</x:f>
      </x:c>
      <x:c r="H4552" s="0">
        <x:f>'Historical Trades'!H4552</x:f>
      </x:c>
      <x:c r="I4552" s="0">
        <x:f>'Historical Trades'!I4552</x:f>
      </x:c>
      <x:c r="J4552" s="0">
        <x:f>'Historical Trades'!J4552</x:f>
      </x:c>
      <x:c r="K4552" s="0">
        <x:f>'Historical Trades'!K4552</x:f>
      </x:c>
      <x:c r="L4552" s="0">
        <x:f>'Historical Trades'!L4552</x:f>
      </x:c>
      <x:c r="M4552" s="0">
        <x:f>'Historical Trades'!M4552</x:f>
      </x:c>
      <x:c r="N4552" s="0">
        <x:f>CLEAN('Historical Trades'!O4552)</x:f>
      </x:c>
      <x:c r="P4552" s="14">
        <x:f>IF(G4552="sell",M4552,-M4552)</x:f>
      </x:c>
      <x:c r="Q4552" s="14">
        <x:f>VLOOKUP(N4552,'Currency Rates'!$A$3:$C$32,3,0)</x:f>
      </x:c>
      <x:c r="R4552" s="0">
        <x:f>IF(A4552="SPUS",0,IF(A4552="FWD",0,P4552/Q4552))</x:f>
      </x:c>
    </x:row>
    <x:row r="4553" spans="1:19" x14ac:dyDescent="0.3">
      <x:c r="A4553" s="0">
        <x:f>'Historical Trades'!A4553</x:f>
      </x:c>
      <x:c r="B4553" s="0">
        <x:f>'Historical Trades'!B4553</x:f>
      </x:c>
      <x:c r="C4553" s="23">
        <x:f>'Historical Trades'!C4553</x:f>
      </x:c>
      <x:c r="D4553" s="0">
        <x:f>'Historical Trades'!D4553</x:f>
      </x:c>
      <x:c r="E4553" s="23">
        <x:f>'Historical Trades'!E4553</x:f>
      </x:c>
      <x:c r="F4553" s="0">
        <x:f>'Historical Trades'!F4553</x:f>
      </x:c>
      <x:c r="G4553" s="0">
        <x:f>'Historical Trades'!G4553</x:f>
      </x:c>
      <x:c r="H4553" s="0">
        <x:f>'Historical Trades'!H4553</x:f>
      </x:c>
      <x:c r="I4553" s="0">
        <x:f>'Historical Trades'!I4553</x:f>
      </x:c>
      <x:c r="J4553" s="0">
        <x:f>'Historical Trades'!J4553</x:f>
      </x:c>
      <x:c r="K4553" s="0">
        <x:f>'Historical Trades'!K4553</x:f>
      </x:c>
      <x:c r="L4553" s="0">
        <x:f>'Historical Trades'!L4553</x:f>
      </x:c>
      <x:c r="M4553" s="0">
        <x:f>'Historical Trades'!M4553</x:f>
      </x:c>
      <x:c r="N4553" s="0">
        <x:f>CLEAN('Historical Trades'!O4553)</x:f>
      </x:c>
      <x:c r="P4553" s="14">
        <x:f>IF(G4553="sell",M4553,-M4553)</x:f>
      </x:c>
      <x:c r="Q4553" s="14">
        <x:f>VLOOKUP(N4553,'Currency Rates'!$A$3:$C$32,3,0)</x:f>
      </x:c>
      <x:c r="R4553" s="0">
        <x:f>IF(A4553="SPUS",0,IF(A4553="FWD",0,P4553/Q4553))</x:f>
      </x:c>
    </x:row>
    <x:row r="4554" spans="1:19" x14ac:dyDescent="0.3">
      <x:c r="A4554" s="0">
        <x:f>'Historical Trades'!A4554</x:f>
      </x:c>
      <x:c r="B4554" s="0">
        <x:f>'Historical Trades'!B4554</x:f>
      </x:c>
      <x:c r="C4554" s="23">
        <x:f>'Historical Trades'!C4554</x:f>
      </x:c>
      <x:c r="D4554" s="0">
        <x:f>'Historical Trades'!D4554</x:f>
      </x:c>
      <x:c r="E4554" s="23">
        <x:f>'Historical Trades'!E4554</x:f>
      </x:c>
      <x:c r="F4554" s="0">
        <x:f>'Historical Trades'!F4554</x:f>
      </x:c>
      <x:c r="G4554" s="0">
        <x:f>'Historical Trades'!G4554</x:f>
      </x:c>
      <x:c r="H4554" s="0">
        <x:f>'Historical Trades'!H4554</x:f>
      </x:c>
      <x:c r="I4554" s="0">
        <x:f>'Historical Trades'!I4554</x:f>
      </x:c>
      <x:c r="J4554" s="0">
        <x:f>'Historical Trades'!J4554</x:f>
      </x:c>
      <x:c r="K4554" s="0">
        <x:f>'Historical Trades'!K4554</x:f>
      </x:c>
      <x:c r="L4554" s="0">
        <x:f>'Historical Trades'!L4554</x:f>
      </x:c>
      <x:c r="M4554" s="0">
        <x:f>'Historical Trades'!M4554</x:f>
      </x:c>
      <x:c r="N4554" s="0">
        <x:f>CLEAN('Historical Trades'!O4554)</x:f>
      </x:c>
      <x:c r="P4554" s="14">
        <x:f>IF(G4554="sell",M4554,-M4554)</x:f>
      </x:c>
      <x:c r="Q4554" s="14">
        <x:f>VLOOKUP(N4554,'Currency Rates'!$A$3:$C$32,3,0)</x:f>
      </x:c>
      <x:c r="R4554" s="0">
        <x:f>IF(A4554="SPUS",0,IF(A4554="FWD",0,P4554/Q4554))</x:f>
      </x:c>
    </x:row>
    <x:row r="4555" spans="1:19" x14ac:dyDescent="0.3">
      <x:c r="A4555" s="0">
        <x:f>'Historical Trades'!A4555</x:f>
      </x:c>
      <x:c r="B4555" s="0">
        <x:f>'Historical Trades'!B4555</x:f>
      </x:c>
      <x:c r="C4555" s="23">
        <x:f>'Historical Trades'!C4555</x:f>
      </x:c>
      <x:c r="D4555" s="0">
        <x:f>'Historical Trades'!D4555</x:f>
      </x:c>
      <x:c r="E4555" s="23">
        <x:f>'Historical Trades'!E4555</x:f>
      </x:c>
      <x:c r="F4555" s="0">
        <x:f>'Historical Trades'!F4555</x:f>
      </x:c>
      <x:c r="G4555" s="0">
        <x:f>'Historical Trades'!G4555</x:f>
      </x:c>
      <x:c r="H4555" s="0">
        <x:f>'Historical Trades'!H4555</x:f>
      </x:c>
      <x:c r="I4555" s="0">
        <x:f>'Historical Trades'!I4555</x:f>
      </x:c>
      <x:c r="J4555" s="0">
        <x:f>'Historical Trades'!J4555</x:f>
      </x:c>
      <x:c r="K4555" s="0">
        <x:f>'Historical Trades'!K4555</x:f>
      </x:c>
      <x:c r="L4555" s="0">
        <x:f>'Historical Trades'!L4555</x:f>
      </x:c>
      <x:c r="M4555" s="0">
        <x:f>'Historical Trades'!M4555</x:f>
      </x:c>
      <x:c r="N4555" s="0">
        <x:f>CLEAN('Historical Trades'!O4555)</x:f>
      </x:c>
      <x:c r="P4555" s="14">
        <x:f>IF(G4555="sell",M4555,-M4555)</x:f>
      </x:c>
      <x:c r="Q4555" s="14">
        <x:f>VLOOKUP(N4555,'Currency Rates'!$A$3:$C$32,3,0)</x:f>
      </x:c>
      <x:c r="R4555" s="0">
        <x:f>IF(A4555="SPUS",0,IF(A4555="FWD",0,P4555/Q4555))</x:f>
      </x:c>
    </x:row>
    <x:row r="4556" spans="1:19" x14ac:dyDescent="0.3">
      <x:c r="A4556" s="0">
        <x:f>'Historical Trades'!A4556</x:f>
      </x:c>
      <x:c r="B4556" s="0">
        <x:f>'Historical Trades'!B4556</x:f>
      </x:c>
      <x:c r="C4556" s="23">
        <x:f>'Historical Trades'!C4556</x:f>
      </x:c>
      <x:c r="D4556" s="0">
        <x:f>'Historical Trades'!D4556</x:f>
      </x:c>
      <x:c r="E4556" s="23">
        <x:f>'Historical Trades'!E4556</x:f>
      </x:c>
      <x:c r="F4556" s="0">
        <x:f>'Historical Trades'!F4556</x:f>
      </x:c>
      <x:c r="G4556" s="0">
        <x:f>'Historical Trades'!G4556</x:f>
      </x:c>
      <x:c r="H4556" s="0">
        <x:f>'Historical Trades'!H4556</x:f>
      </x:c>
      <x:c r="I4556" s="0">
        <x:f>'Historical Trades'!I4556</x:f>
      </x:c>
      <x:c r="J4556" s="0">
        <x:f>'Historical Trades'!J4556</x:f>
      </x:c>
      <x:c r="K4556" s="0">
        <x:f>'Historical Trades'!K4556</x:f>
      </x:c>
      <x:c r="L4556" s="0">
        <x:f>'Historical Trades'!L4556</x:f>
      </x:c>
      <x:c r="M4556" s="0">
        <x:f>'Historical Trades'!M4556</x:f>
      </x:c>
      <x:c r="N4556" s="0">
        <x:f>CLEAN('Historical Trades'!O4556)</x:f>
      </x:c>
      <x:c r="P4556" s="14">
        <x:f>IF(G4556="sell",M4556,-M4556)</x:f>
      </x:c>
      <x:c r="Q4556" s="14">
        <x:f>VLOOKUP(N4556,'Currency Rates'!$A$3:$C$32,3,0)</x:f>
      </x:c>
      <x:c r="R4556" s="0">
        <x:f>IF(A4556="SPUS",0,IF(A4556="FWD",0,P4556/Q4556))</x:f>
      </x:c>
    </x:row>
    <x:row r="4557" spans="1:19" x14ac:dyDescent="0.3">
      <x:c r="A4557" s="0">
        <x:f>'Historical Trades'!A4557</x:f>
      </x:c>
      <x:c r="B4557" s="0">
        <x:f>'Historical Trades'!B4557</x:f>
      </x:c>
      <x:c r="C4557" s="23">
        <x:f>'Historical Trades'!C4557</x:f>
      </x:c>
      <x:c r="D4557" s="0">
        <x:f>'Historical Trades'!D4557</x:f>
      </x:c>
      <x:c r="E4557" s="23">
        <x:f>'Historical Trades'!E4557</x:f>
      </x:c>
      <x:c r="F4557" s="0">
        <x:f>'Historical Trades'!F4557</x:f>
      </x:c>
      <x:c r="G4557" s="0">
        <x:f>'Historical Trades'!G4557</x:f>
      </x:c>
      <x:c r="H4557" s="0">
        <x:f>'Historical Trades'!H4557</x:f>
      </x:c>
      <x:c r="I4557" s="0">
        <x:f>'Historical Trades'!I4557</x:f>
      </x:c>
      <x:c r="J4557" s="0">
        <x:f>'Historical Trades'!J4557</x:f>
      </x:c>
      <x:c r="K4557" s="0">
        <x:f>'Historical Trades'!K4557</x:f>
      </x:c>
      <x:c r="L4557" s="0">
        <x:f>'Historical Trades'!L4557</x:f>
      </x:c>
      <x:c r="M4557" s="0">
        <x:f>'Historical Trades'!M4557</x:f>
      </x:c>
      <x:c r="N4557" s="0">
        <x:f>CLEAN('Historical Trades'!O4557)</x:f>
      </x:c>
      <x:c r="P4557" s="14">
        <x:f>IF(G4557="sell",M4557,-M4557)</x:f>
      </x:c>
      <x:c r="Q4557" s="14">
        <x:f>VLOOKUP(N4557,'Currency Rates'!$A$3:$C$32,3,0)</x:f>
      </x:c>
      <x:c r="R4557" s="0">
        <x:f>IF(A4557="SPUS",0,IF(A4557="FWD",0,P4557/Q4557))</x:f>
      </x:c>
    </x:row>
    <x:row r="4558" spans="1:19" x14ac:dyDescent="0.3">
      <x:c r="A4558" s="0">
        <x:f>'Historical Trades'!A4558</x:f>
      </x:c>
      <x:c r="B4558" s="0">
        <x:f>'Historical Trades'!B4558</x:f>
      </x:c>
      <x:c r="C4558" s="23">
        <x:f>'Historical Trades'!C4558</x:f>
      </x:c>
      <x:c r="D4558" s="0">
        <x:f>'Historical Trades'!D4558</x:f>
      </x:c>
      <x:c r="E4558" s="23">
        <x:f>'Historical Trades'!E4558</x:f>
      </x:c>
      <x:c r="F4558" s="0">
        <x:f>'Historical Trades'!F4558</x:f>
      </x:c>
      <x:c r="G4558" s="0">
        <x:f>'Historical Trades'!G4558</x:f>
      </x:c>
      <x:c r="H4558" s="0">
        <x:f>'Historical Trades'!H4558</x:f>
      </x:c>
      <x:c r="I4558" s="0">
        <x:f>'Historical Trades'!I4558</x:f>
      </x:c>
      <x:c r="J4558" s="0">
        <x:f>'Historical Trades'!J4558</x:f>
      </x:c>
      <x:c r="K4558" s="0">
        <x:f>'Historical Trades'!K4558</x:f>
      </x:c>
      <x:c r="L4558" s="0">
        <x:f>'Historical Trades'!L4558</x:f>
      </x:c>
      <x:c r="M4558" s="0">
        <x:f>'Historical Trades'!M4558</x:f>
      </x:c>
      <x:c r="N4558" s="0">
        <x:f>CLEAN('Historical Trades'!O4558)</x:f>
      </x:c>
      <x:c r="P4558" s="14">
        <x:f>IF(G4558="sell",M4558,-M4558)</x:f>
      </x:c>
      <x:c r="Q4558" s="14">
        <x:f>VLOOKUP(N4558,'Currency Rates'!$A$3:$C$32,3,0)</x:f>
      </x:c>
      <x:c r="R4558" s="0">
        <x:f>IF(A4558="SPUS",0,IF(A4558="FWD",0,P4558/Q4558))</x:f>
      </x:c>
    </x:row>
    <x:row r="4559" spans="1:19" x14ac:dyDescent="0.3">
      <x:c r="A4559" s="0">
        <x:f>'Historical Trades'!A4559</x:f>
      </x:c>
      <x:c r="B4559" s="0">
        <x:f>'Historical Trades'!B4559</x:f>
      </x:c>
      <x:c r="C4559" s="23">
        <x:f>'Historical Trades'!C4559</x:f>
      </x:c>
      <x:c r="D4559" s="0">
        <x:f>'Historical Trades'!D4559</x:f>
      </x:c>
      <x:c r="E4559" s="23">
        <x:f>'Historical Trades'!E4559</x:f>
      </x:c>
      <x:c r="F4559" s="0">
        <x:f>'Historical Trades'!F4559</x:f>
      </x:c>
      <x:c r="G4559" s="0">
        <x:f>'Historical Trades'!G4559</x:f>
      </x:c>
      <x:c r="H4559" s="0">
        <x:f>'Historical Trades'!H4559</x:f>
      </x:c>
      <x:c r="I4559" s="0">
        <x:f>'Historical Trades'!I4559</x:f>
      </x:c>
      <x:c r="J4559" s="0">
        <x:f>'Historical Trades'!J4559</x:f>
      </x:c>
      <x:c r="K4559" s="0">
        <x:f>'Historical Trades'!K4559</x:f>
      </x:c>
      <x:c r="L4559" s="0">
        <x:f>'Historical Trades'!L4559</x:f>
      </x:c>
      <x:c r="M4559" s="0">
        <x:f>'Historical Trades'!M4559</x:f>
      </x:c>
      <x:c r="N4559" s="0">
        <x:f>CLEAN('Historical Trades'!O4559)</x:f>
      </x:c>
      <x:c r="P4559" s="14">
        <x:f>IF(G4559="sell",M4559,-M4559)</x:f>
      </x:c>
      <x:c r="Q4559" s="14">
        <x:f>VLOOKUP(N4559,'Currency Rates'!$A$3:$C$32,3,0)</x:f>
      </x:c>
      <x:c r="R4559" s="0">
        <x:f>IF(A4559="SPUS",0,IF(A4559="FWD",0,P4559/Q4559))</x:f>
      </x:c>
    </x:row>
    <x:row r="4560" spans="1:19" x14ac:dyDescent="0.3">
      <x:c r="A4560" s="0">
        <x:f>'Historical Trades'!A4560</x:f>
      </x:c>
      <x:c r="B4560" s="0">
        <x:f>'Historical Trades'!B4560</x:f>
      </x:c>
      <x:c r="C4560" s="23">
        <x:f>'Historical Trades'!C4560</x:f>
      </x:c>
      <x:c r="D4560" s="0">
        <x:f>'Historical Trades'!D4560</x:f>
      </x:c>
      <x:c r="E4560" s="23">
        <x:f>'Historical Trades'!E4560</x:f>
      </x:c>
      <x:c r="F4560" s="0">
        <x:f>'Historical Trades'!F4560</x:f>
      </x:c>
      <x:c r="G4560" s="0">
        <x:f>'Historical Trades'!G4560</x:f>
      </x:c>
      <x:c r="H4560" s="0">
        <x:f>'Historical Trades'!H4560</x:f>
      </x:c>
      <x:c r="I4560" s="0">
        <x:f>'Historical Trades'!I4560</x:f>
      </x:c>
      <x:c r="J4560" s="0">
        <x:f>'Historical Trades'!J4560</x:f>
      </x:c>
      <x:c r="K4560" s="0">
        <x:f>'Historical Trades'!K4560</x:f>
      </x:c>
      <x:c r="L4560" s="0">
        <x:f>'Historical Trades'!L4560</x:f>
      </x:c>
      <x:c r="M4560" s="0">
        <x:f>'Historical Trades'!M4560</x:f>
      </x:c>
      <x:c r="N4560" s="0">
        <x:f>CLEAN('Historical Trades'!O4560)</x:f>
      </x:c>
      <x:c r="P4560" s="14">
        <x:f>IF(G4560="sell",M4560,-M4560)</x:f>
      </x:c>
      <x:c r="Q4560" s="14">
        <x:f>VLOOKUP(N4560,'Currency Rates'!$A$3:$C$32,3,0)</x:f>
      </x:c>
      <x:c r="R4560" s="0">
        <x:f>IF(A4560="SPUS",0,IF(A4560="FWD",0,P4560/Q4560))</x:f>
      </x:c>
    </x:row>
    <x:row r="4561" spans="1:19" x14ac:dyDescent="0.3">
      <x:c r="A4561" s="0">
        <x:f>'Historical Trades'!A4561</x:f>
      </x:c>
      <x:c r="B4561" s="0">
        <x:f>'Historical Trades'!B4561</x:f>
      </x:c>
      <x:c r="C4561" s="23">
        <x:f>'Historical Trades'!C4561</x:f>
      </x:c>
      <x:c r="D4561" s="0">
        <x:f>'Historical Trades'!D4561</x:f>
      </x:c>
      <x:c r="E4561" s="23">
        <x:f>'Historical Trades'!E4561</x:f>
      </x:c>
      <x:c r="F4561" s="0">
        <x:f>'Historical Trades'!F4561</x:f>
      </x:c>
      <x:c r="G4561" s="0">
        <x:f>'Historical Trades'!G4561</x:f>
      </x:c>
      <x:c r="H4561" s="0">
        <x:f>'Historical Trades'!H4561</x:f>
      </x:c>
      <x:c r="I4561" s="0">
        <x:f>'Historical Trades'!I4561</x:f>
      </x:c>
      <x:c r="J4561" s="0">
        <x:f>'Historical Trades'!J4561</x:f>
      </x:c>
      <x:c r="K4561" s="0">
        <x:f>'Historical Trades'!K4561</x:f>
      </x:c>
      <x:c r="L4561" s="0">
        <x:f>'Historical Trades'!L4561</x:f>
      </x:c>
      <x:c r="M4561" s="0">
        <x:f>'Historical Trades'!M4561</x:f>
      </x:c>
      <x:c r="N4561" s="0">
        <x:f>CLEAN('Historical Trades'!O4561)</x:f>
      </x:c>
      <x:c r="P4561" s="14">
        <x:f>IF(G4561="sell",M4561,-M4561)</x:f>
      </x:c>
      <x:c r="Q4561" s="14">
        <x:f>VLOOKUP(N4561,'Currency Rates'!$A$3:$C$32,3,0)</x:f>
      </x:c>
      <x:c r="R4561" s="0">
        <x:f>IF(A4561="SPUS",0,IF(A4561="FWD",0,P4561/Q4561))</x:f>
      </x:c>
    </x:row>
    <x:row r="4562" spans="1:19" x14ac:dyDescent="0.3">
      <x:c r="A4562" s="0">
        <x:f>'Historical Trades'!A4562</x:f>
      </x:c>
      <x:c r="B4562" s="0">
        <x:f>'Historical Trades'!B4562</x:f>
      </x:c>
      <x:c r="C4562" s="23">
        <x:f>'Historical Trades'!C4562</x:f>
      </x:c>
      <x:c r="D4562" s="0">
        <x:f>'Historical Trades'!D4562</x:f>
      </x:c>
      <x:c r="E4562" s="23">
        <x:f>'Historical Trades'!E4562</x:f>
      </x:c>
      <x:c r="F4562" s="0">
        <x:f>'Historical Trades'!F4562</x:f>
      </x:c>
      <x:c r="G4562" s="0">
        <x:f>'Historical Trades'!G4562</x:f>
      </x:c>
      <x:c r="H4562" s="0">
        <x:f>'Historical Trades'!H4562</x:f>
      </x:c>
      <x:c r="I4562" s="0">
        <x:f>'Historical Trades'!I4562</x:f>
      </x:c>
      <x:c r="J4562" s="0">
        <x:f>'Historical Trades'!J4562</x:f>
      </x:c>
      <x:c r="K4562" s="0">
        <x:f>'Historical Trades'!K4562</x:f>
      </x:c>
      <x:c r="L4562" s="0">
        <x:f>'Historical Trades'!L4562</x:f>
      </x:c>
      <x:c r="M4562" s="0">
        <x:f>'Historical Trades'!M4562</x:f>
      </x:c>
      <x:c r="N4562" s="0">
        <x:f>CLEAN('Historical Trades'!O4562)</x:f>
      </x:c>
      <x:c r="P4562" s="14">
        <x:f>IF(G4562="sell",M4562,-M4562)</x:f>
      </x:c>
      <x:c r="Q4562" s="14">
        <x:f>VLOOKUP(N4562,'Currency Rates'!$A$3:$C$32,3,0)</x:f>
      </x:c>
      <x:c r="R4562" s="0">
        <x:f>IF(A4562="SPUS",0,IF(A4562="FWD",0,P4562/Q4562))</x:f>
      </x:c>
    </x:row>
    <x:row r="4563" spans="1:19" x14ac:dyDescent="0.3">
      <x:c r="A4563" s="0">
        <x:f>'Historical Trades'!A4563</x:f>
      </x:c>
      <x:c r="B4563" s="0">
        <x:f>'Historical Trades'!B4563</x:f>
      </x:c>
      <x:c r="C4563" s="23">
        <x:f>'Historical Trades'!C4563</x:f>
      </x:c>
      <x:c r="D4563" s="0">
        <x:f>'Historical Trades'!D4563</x:f>
      </x:c>
      <x:c r="E4563" s="23">
        <x:f>'Historical Trades'!E4563</x:f>
      </x:c>
      <x:c r="F4563" s="0">
        <x:f>'Historical Trades'!F4563</x:f>
      </x:c>
      <x:c r="G4563" s="0">
        <x:f>'Historical Trades'!G4563</x:f>
      </x:c>
      <x:c r="H4563" s="0">
        <x:f>'Historical Trades'!H4563</x:f>
      </x:c>
      <x:c r="I4563" s="0">
        <x:f>'Historical Trades'!I4563</x:f>
      </x:c>
      <x:c r="J4563" s="0">
        <x:f>'Historical Trades'!J4563</x:f>
      </x:c>
      <x:c r="K4563" s="0">
        <x:f>'Historical Trades'!K4563</x:f>
      </x:c>
      <x:c r="L4563" s="0">
        <x:f>'Historical Trades'!L4563</x:f>
      </x:c>
      <x:c r="M4563" s="0">
        <x:f>'Historical Trades'!M4563</x:f>
      </x:c>
      <x:c r="N4563" s="0">
        <x:f>CLEAN('Historical Trades'!O4563)</x:f>
      </x:c>
      <x:c r="P4563" s="14">
        <x:f>IF(G4563="sell",M4563,-M4563)</x:f>
      </x:c>
      <x:c r="Q4563" s="14">
        <x:f>VLOOKUP(N4563,'Currency Rates'!$A$3:$C$32,3,0)</x:f>
      </x:c>
      <x:c r="R4563" s="0">
        <x:f>IF(A4563="SPUS",0,IF(A4563="FWD",0,P4563/Q4563))</x:f>
      </x:c>
    </x:row>
    <x:row r="4564" spans="1:19" x14ac:dyDescent="0.3">
      <x:c r="A4564" s="0">
        <x:f>'Historical Trades'!A4564</x:f>
      </x:c>
      <x:c r="B4564" s="0">
        <x:f>'Historical Trades'!B4564</x:f>
      </x:c>
      <x:c r="C4564" s="23">
        <x:f>'Historical Trades'!C4564</x:f>
      </x:c>
      <x:c r="D4564" s="0">
        <x:f>'Historical Trades'!D4564</x:f>
      </x:c>
      <x:c r="E4564" s="23">
        <x:f>'Historical Trades'!E4564</x:f>
      </x:c>
      <x:c r="F4564" s="0">
        <x:f>'Historical Trades'!F4564</x:f>
      </x:c>
      <x:c r="G4564" s="0">
        <x:f>'Historical Trades'!G4564</x:f>
      </x:c>
      <x:c r="H4564" s="0">
        <x:f>'Historical Trades'!H4564</x:f>
      </x:c>
      <x:c r="I4564" s="0">
        <x:f>'Historical Trades'!I4564</x:f>
      </x:c>
      <x:c r="J4564" s="0">
        <x:f>'Historical Trades'!J4564</x:f>
      </x:c>
      <x:c r="K4564" s="0">
        <x:f>'Historical Trades'!K4564</x:f>
      </x:c>
      <x:c r="L4564" s="0">
        <x:f>'Historical Trades'!L4564</x:f>
      </x:c>
      <x:c r="M4564" s="0">
        <x:f>'Historical Trades'!M4564</x:f>
      </x:c>
      <x:c r="N4564" s="0">
        <x:f>CLEAN('Historical Trades'!O4564)</x:f>
      </x:c>
      <x:c r="P4564" s="14">
        <x:f>IF(G4564="sell",M4564,-M4564)</x:f>
      </x:c>
      <x:c r="Q4564" s="14">
        <x:f>VLOOKUP(N4564,'Currency Rates'!$A$3:$C$32,3,0)</x:f>
      </x:c>
      <x:c r="R4564" s="0">
        <x:f>IF(A4564="SPUS",0,IF(A4564="FWD",0,P4564/Q4564))</x:f>
      </x:c>
    </x:row>
    <x:row r="4565" spans="1:19" x14ac:dyDescent="0.3">
      <x:c r="A4565" s="0">
        <x:f>'Historical Trades'!A4565</x:f>
      </x:c>
      <x:c r="B4565" s="0">
        <x:f>'Historical Trades'!B4565</x:f>
      </x:c>
      <x:c r="C4565" s="23">
        <x:f>'Historical Trades'!C4565</x:f>
      </x:c>
      <x:c r="D4565" s="0">
        <x:f>'Historical Trades'!D4565</x:f>
      </x:c>
      <x:c r="E4565" s="23">
        <x:f>'Historical Trades'!E4565</x:f>
      </x:c>
      <x:c r="F4565" s="0">
        <x:f>'Historical Trades'!F4565</x:f>
      </x:c>
      <x:c r="G4565" s="0">
        <x:f>'Historical Trades'!G4565</x:f>
      </x:c>
      <x:c r="H4565" s="0">
        <x:f>'Historical Trades'!H4565</x:f>
      </x:c>
      <x:c r="I4565" s="0">
        <x:f>'Historical Trades'!I4565</x:f>
      </x:c>
      <x:c r="J4565" s="0">
        <x:f>'Historical Trades'!J4565</x:f>
      </x:c>
      <x:c r="K4565" s="0">
        <x:f>'Historical Trades'!K4565</x:f>
      </x:c>
      <x:c r="L4565" s="0">
        <x:f>'Historical Trades'!L4565</x:f>
      </x:c>
      <x:c r="M4565" s="0">
        <x:f>'Historical Trades'!M4565</x:f>
      </x:c>
      <x:c r="N4565" s="0">
        <x:f>CLEAN('Historical Trades'!O4565)</x:f>
      </x:c>
      <x:c r="P4565" s="14">
        <x:f>IF(G4565="sell",M4565,-M4565)</x:f>
      </x:c>
      <x:c r="Q4565" s="14">
        <x:f>VLOOKUP(N4565,'Currency Rates'!$A$3:$C$32,3,0)</x:f>
      </x:c>
      <x:c r="R4565" s="0">
        <x:f>IF(A4565="SPUS",0,IF(A4565="FWD",0,P4565/Q4565))</x:f>
      </x:c>
    </x:row>
    <x:row r="4566" spans="1:19" x14ac:dyDescent="0.3">
      <x:c r="A4566" s="0">
        <x:f>'Historical Trades'!A4566</x:f>
      </x:c>
      <x:c r="B4566" s="0">
        <x:f>'Historical Trades'!B4566</x:f>
      </x:c>
      <x:c r="C4566" s="23">
        <x:f>'Historical Trades'!C4566</x:f>
      </x:c>
      <x:c r="D4566" s="0">
        <x:f>'Historical Trades'!D4566</x:f>
      </x:c>
      <x:c r="E4566" s="23">
        <x:f>'Historical Trades'!E4566</x:f>
      </x:c>
      <x:c r="F4566" s="0">
        <x:f>'Historical Trades'!F4566</x:f>
      </x:c>
      <x:c r="G4566" s="0">
        <x:f>'Historical Trades'!G4566</x:f>
      </x:c>
      <x:c r="H4566" s="0">
        <x:f>'Historical Trades'!H4566</x:f>
      </x:c>
      <x:c r="I4566" s="0">
        <x:f>'Historical Trades'!I4566</x:f>
      </x:c>
      <x:c r="J4566" s="0">
        <x:f>'Historical Trades'!J4566</x:f>
      </x:c>
      <x:c r="K4566" s="0">
        <x:f>'Historical Trades'!K4566</x:f>
      </x:c>
      <x:c r="L4566" s="0">
        <x:f>'Historical Trades'!L4566</x:f>
      </x:c>
      <x:c r="M4566" s="0">
        <x:f>'Historical Trades'!M4566</x:f>
      </x:c>
      <x:c r="N4566" s="0">
        <x:f>CLEAN('Historical Trades'!O4566)</x:f>
      </x:c>
      <x:c r="P4566" s="14">
        <x:f>IF(G4566="sell",M4566,-M4566)</x:f>
      </x:c>
      <x:c r="Q4566" s="14">
        <x:f>VLOOKUP(N4566,'Currency Rates'!$A$3:$C$32,3,0)</x:f>
      </x:c>
      <x:c r="R4566" s="0">
        <x:f>IF(A4566="SPUS",0,IF(A4566="FWD",0,P4566/Q4566))</x:f>
      </x:c>
    </x:row>
    <x:row r="4567" spans="1:19" x14ac:dyDescent="0.3">
      <x:c r="A4567" s="0">
        <x:f>'Historical Trades'!A4567</x:f>
      </x:c>
      <x:c r="B4567" s="0">
        <x:f>'Historical Trades'!B4567</x:f>
      </x:c>
      <x:c r="C4567" s="23">
        <x:f>'Historical Trades'!C4567</x:f>
      </x:c>
      <x:c r="D4567" s="0">
        <x:f>'Historical Trades'!D4567</x:f>
      </x:c>
      <x:c r="E4567" s="23">
        <x:f>'Historical Trades'!E4567</x:f>
      </x:c>
      <x:c r="F4567" s="0">
        <x:f>'Historical Trades'!F4567</x:f>
      </x:c>
      <x:c r="G4567" s="0">
        <x:f>'Historical Trades'!G4567</x:f>
      </x:c>
      <x:c r="H4567" s="0">
        <x:f>'Historical Trades'!H4567</x:f>
      </x:c>
      <x:c r="I4567" s="0">
        <x:f>'Historical Trades'!I4567</x:f>
      </x:c>
      <x:c r="J4567" s="0">
        <x:f>'Historical Trades'!J4567</x:f>
      </x:c>
      <x:c r="K4567" s="0">
        <x:f>'Historical Trades'!K4567</x:f>
      </x:c>
      <x:c r="L4567" s="0">
        <x:f>'Historical Trades'!L4567</x:f>
      </x:c>
      <x:c r="M4567" s="0">
        <x:f>'Historical Trades'!M4567</x:f>
      </x:c>
      <x:c r="N4567" s="0">
        <x:f>CLEAN('Historical Trades'!O4567)</x:f>
      </x:c>
      <x:c r="P4567" s="14">
        <x:f>IF(G4567="sell",M4567,-M4567)</x:f>
      </x:c>
      <x:c r="Q4567" s="14">
        <x:f>VLOOKUP(N4567,'Currency Rates'!$A$3:$C$32,3,0)</x:f>
      </x:c>
      <x:c r="R4567" s="0">
        <x:f>IF(A4567="SPUS",0,IF(A4567="FWD",0,P4567/Q4567))</x:f>
      </x:c>
    </x:row>
    <x:row r="4568" spans="1:19" x14ac:dyDescent="0.3">
      <x:c r="A4568" s="0">
        <x:f>'Historical Trades'!A4568</x:f>
      </x:c>
      <x:c r="B4568" s="0">
        <x:f>'Historical Trades'!B4568</x:f>
      </x:c>
      <x:c r="C4568" s="23">
        <x:f>'Historical Trades'!C4568</x:f>
      </x:c>
      <x:c r="D4568" s="0">
        <x:f>'Historical Trades'!D4568</x:f>
      </x:c>
      <x:c r="E4568" s="23">
        <x:f>'Historical Trades'!E4568</x:f>
      </x:c>
      <x:c r="F4568" s="0">
        <x:f>'Historical Trades'!F4568</x:f>
      </x:c>
      <x:c r="G4568" s="0">
        <x:f>'Historical Trades'!G4568</x:f>
      </x:c>
      <x:c r="H4568" s="0">
        <x:f>'Historical Trades'!H4568</x:f>
      </x:c>
      <x:c r="I4568" s="0">
        <x:f>'Historical Trades'!I4568</x:f>
      </x:c>
      <x:c r="J4568" s="0">
        <x:f>'Historical Trades'!J4568</x:f>
      </x:c>
      <x:c r="K4568" s="0">
        <x:f>'Historical Trades'!K4568</x:f>
      </x:c>
      <x:c r="L4568" s="0">
        <x:f>'Historical Trades'!L4568</x:f>
      </x:c>
      <x:c r="M4568" s="0">
        <x:f>'Historical Trades'!M4568</x:f>
      </x:c>
      <x:c r="N4568" s="0">
        <x:f>CLEAN('Historical Trades'!O4568)</x:f>
      </x:c>
      <x:c r="P4568" s="14">
        <x:f>IF(G4568="sell",M4568,-M4568)</x:f>
      </x:c>
      <x:c r="Q4568" s="14">
        <x:f>VLOOKUP(N4568,'Currency Rates'!$A$3:$C$32,3,0)</x:f>
      </x:c>
      <x:c r="R4568" s="0">
        <x:f>IF(A4568="SPUS",0,IF(A4568="FWD",0,P4568/Q4568))</x:f>
      </x:c>
    </x:row>
    <x:row r="4569" spans="1:19" x14ac:dyDescent="0.3">
      <x:c r="A4569" s="0">
        <x:f>'Historical Trades'!A4569</x:f>
      </x:c>
      <x:c r="B4569" s="0">
        <x:f>'Historical Trades'!B4569</x:f>
      </x:c>
      <x:c r="C4569" s="23">
        <x:f>'Historical Trades'!C4569</x:f>
      </x:c>
      <x:c r="D4569" s="0">
        <x:f>'Historical Trades'!D4569</x:f>
      </x:c>
      <x:c r="E4569" s="23">
        <x:f>'Historical Trades'!E4569</x:f>
      </x:c>
      <x:c r="F4569" s="0">
        <x:f>'Historical Trades'!F4569</x:f>
      </x:c>
      <x:c r="G4569" s="0">
        <x:f>'Historical Trades'!G4569</x:f>
      </x:c>
      <x:c r="H4569" s="0">
        <x:f>'Historical Trades'!H4569</x:f>
      </x:c>
      <x:c r="I4569" s="0">
        <x:f>'Historical Trades'!I4569</x:f>
      </x:c>
      <x:c r="J4569" s="0">
        <x:f>'Historical Trades'!J4569</x:f>
      </x:c>
      <x:c r="K4569" s="0">
        <x:f>'Historical Trades'!K4569</x:f>
      </x:c>
      <x:c r="L4569" s="0">
        <x:f>'Historical Trades'!L4569</x:f>
      </x:c>
      <x:c r="M4569" s="0">
        <x:f>'Historical Trades'!M4569</x:f>
      </x:c>
      <x:c r="N4569" s="0">
        <x:f>CLEAN('Historical Trades'!O4569)</x:f>
      </x:c>
      <x:c r="P4569" s="14">
        <x:f>IF(G4569="sell",M4569,-M4569)</x:f>
      </x:c>
      <x:c r="Q4569" s="14">
        <x:f>VLOOKUP(N4569,'Currency Rates'!$A$3:$C$32,3,0)</x:f>
      </x:c>
      <x:c r="R4569" s="0">
        <x:f>IF(A4569="SPUS",0,IF(A4569="FWD",0,P4569/Q4569))</x:f>
      </x:c>
    </x:row>
    <x:row r="4570" spans="1:19" x14ac:dyDescent="0.3">
      <x:c r="A4570" s="0">
        <x:f>'Historical Trades'!A4570</x:f>
      </x:c>
      <x:c r="B4570" s="0">
        <x:f>'Historical Trades'!B4570</x:f>
      </x:c>
      <x:c r="C4570" s="23">
        <x:f>'Historical Trades'!C4570</x:f>
      </x:c>
      <x:c r="D4570" s="0">
        <x:f>'Historical Trades'!D4570</x:f>
      </x:c>
      <x:c r="E4570" s="23">
        <x:f>'Historical Trades'!E4570</x:f>
      </x:c>
      <x:c r="F4570" s="0">
        <x:f>'Historical Trades'!F4570</x:f>
      </x:c>
      <x:c r="G4570" s="0">
        <x:f>'Historical Trades'!G4570</x:f>
      </x:c>
      <x:c r="H4570" s="0">
        <x:f>'Historical Trades'!H4570</x:f>
      </x:c>
      <x:c r="I4570" s="0">
        <x:f>'Historical Trades'!I4570</x:f>
      </x:c>
      <x:c r="J4570" s="0">
        <x:f>'Historical Trades'!J4570</x:f>
      </x:c>
      <x:c r="K4570" s="0">
        <x:f>'Historical Trades'!K4570</x:f>
      </x:c>
      <x:c r="L4570" s="0">
        <x:f>'Historical Trades'!L4570</x:f>
      </x:c>
      <x:c r="M4570" s="0">
        <x:f>'Historical Trades'!M4570</x:f>
      </x:c>
      <x:c r="N4570" s="0">
        <x:f>CLEAN('Historical Trades'!O4570)</x:f>
      </x:c>
      <x:c r="P4570" s="14">
        <x:f>IF(G4570="sell",M4570,-M4570)</x:f>
      </x:c>
      <x:c r="Q4570" s="14">
        <x:f>VLOOKUP(N4570,'Currency Rates'!$A$3:$C$32,3,0)</x:f>
      </x:c>
      <x:c r="R4570" s="0">
        <x:f>IF(A4570="SPUS",0,IF(A4570="FWD",0,P4570/Q4570))</x:f>
      </x:c>
    </x:row>
    <x:row r="4571" spans="1:19" x14ac:dyDescent="0.3">
      <x:c r="A4571" s="0">
        <x:f>'Historical Trades'!A4571</x:f>
      </x:c>
      <x:c r="B4571" s="0">
        <x:f>'Historical Trades'!B4571</x:f>
      </x:c>
      <x:c r="C4571" s="23">
        <x:f>'Historical Trades'!C4571</x:f>
      </x:c>
      <x:c r="D4571" s="0">
        <x:f>'Historical Trades'!D4571</x:f>
      </x:c>
      <x:c r="E4571" s="23">
        <x:f>'Historical Trades'!E4571</x:f>
      </x:c>
      <x:c r="F4571" s="0">
        <x:f>'Historical Trades'!F4571</x:f>
      </x:c>
      <x:c r="G4571" s="0">
        <x:f>'Historical Trades'!G4571</x:f>
      </x:c>
      <x:c r="H4571" s="0">
        <x:f>'Historical Trades'!H4571</x:f>
      </x:c>
      <x:c r="I4571" s="0">
        <x:f>'Historical Trades'!I4571</x:f>
      </x:c>
      <x:c r="J4571" s="0">
        <x:f>'Historical Trades'!J4571</x:f>
      </x:c>
      <x:c r="K4571" s="0">
        <x:f>'Historical Trades'!K4571</x:f>
      </x:c>
      <x:c r="L4571" s="0">
        <x:f>'Historical Trades'!L4571</x:f>
      </x:c>
      <x:c r="M4571" s="0">
        <x:f>'Historical Trades'!M4571</x:f>
      </x:c>
      <x:c r="N4571" s="0">
        <x:f>CLEAN('Historical Trades'!O4571)</x:f>
      </x:c>
      <x:c r="P4571" s="14">
        <x:f>IF(G4571="sell",M4571,-M4571)</x:f>
      </x:c>
      <x:c r="Q4571" s="14">
        <x:f>VLOOKUP(N4571,'Currency Rates'!$A$3:$C$32,3,0)</x:f>
      </x:c>
      <x:c r="R4571" s="0">
        <x:f>IF(A4571="SPUS",0,IF(A4571="FWD",0,P4571/Q4571))</x:f>
      </x:c>
    </x:row>
    <x:row r="4572" spans="1:19" x14ac:dyDescent="0.3">
      <x:c r="A4572" s="0">
        <x:f>'Historical Trades'!A4572</x:f>
      </x:c>
      <x:c r="B4572" s="0">
        <x:f>'Historical Trades'!B4572</x:f>
      </x:c>
      <x:c r="C4572" s="23">
        <x:f>'Historical Trades'!C4572</x:f>
      </x:c>
      <x:c r="D4572" s="0">
        <x:f>'Historical Trades'!D4572</x:f>
      </x:c>
      <x:c r="E4572" s="23">
        <x:f>'Historical Trades'!E4572</x:f>
      </x:c>
      <x:c r="F4572" s="0">
        <x:f>'Historical Trades'!F4572</x:f>
      </x:c>
      <x:c r="G4572" s="0">
        <x:f>'Historical Trades'!G4572</x:f>
      </x:c>
      <x:c r="H4572" s="0">
        <x:f>'Historical Trades'!H4572</x:f>
      </x:c>
      <x:c r="I4572" s="0">
        <x:f>'Historical Trades'!I4572</x:f>
      </x:c>
      <x:c r="J4572" s="0">
        <x:f>'Historical Trades'!J4572</x:f>
      </x:c>
      <x:c r="K4572" s="0">
        <x:f>'Historical Trades'!K4572</x:f>
      </x:c>
      <x:c r="L4572" s="0">
        <x:f>'Historical Trades'!L4572</x:f>
      </x:c>
      <x:c r="M4572" s="0">
        <x:f>'Historical Trades'!M4572</x:f>
      </x:c>
      <x:c r="N4572" s="0">
        <x:f>CLEAN('Historical Trades'!O4572)</x:f>
      </x:c>
      <x:c r="P4572" s="14">
        <x:f>IF(G4572="sell",M4572,-M4572)</x:f>
      </x:c>
      <x:c r="Q4572" s="14">
        <x:f>VLOOKUP(N4572,'Currency Rates'!$A$3:$C$32,3,0)</x:f>
      </x:c>
      <x:c r="R4572" s="0">
        <x:f>IF(A4572="SPUS",0,IF(A4572="FWD",0,P4572/Q4572))</x:f>
      </x:c>
    </x:row>
    <x:row r="4573" spans="1:19" x14ac:dyDescent="0.3">
      <x:c r="A4573" s="0">
        <x:f>'Historical Trades'!A4573</x:f>
      </x:c>
      <x:c r="B4573" s="0">
        <x:f>'Historical Trades'!B4573</x:f>
      </x:c>
      <x:c r="C4573" s="23">
        <x:f>'Historical Trades'!C4573</x:f>
      </x:c>
      <x:c r="D4573" s="0">
        <x:f>'Historical Trades'!D4573</x:f>
      </x:c>
      <x:c r="E4573" s="23">
        <x:f>'Historical Trades'!E4573</x:f>
      </x:c>
      <x:c r="F4573" s="0">
        <x:f>'Historical Trades'!F4573</x:f>
      </x:c>
      <x:c r="G4573" s="0">
        <x:f>'Historical Trades'!G4573</x:f>
      </x:c>
      <x:c r="H4573" s="0">
        <x:f>'Historical Trades'!H4573</x:f>
      </x:c>
      <x:c r="I4573" s="0">
        <x:f>'Historical Trades'!I4573</x:f>
      </x:c>
      <x:c r="J4573" s="0">
        <x:f>'Historical Trades'!J4573</x:f>
      </x:c>
      <x:c r="K4573" s="0">
        <x:f>'Historical Trades'!K4573</x:f>
      </x:c>
      <x:c r="L4573" s="0">
        <x:f>'Historical Trades'!L4573</x:f>
      </x:c>
      <x:c r="M4573" s="0">
        <x:f>'Historical Trades'!M4573</x:f>
      </x:c>
      <x:c r="N4573" s="0">
        <x:f>CLEAN('Historical Trades'!O4573)</x:f>
      </x:c>
      <x:c r="P4573" s="14">
        <x:f>IF(G4573="sell",M4573,-M4573)</x:f>
      </x:c>
      <x:c r="Q4573" s="14">
        <x:f>VLOOKUP(N4573,'Currency Rates'!$A$3:$C$32,3,0)</x:f>
      </x:c>
      <x:c r="R4573" s="0">
        <x:f>IF(A4573="SPUS",0,IF(A4573="FWD",0,P4573/Q4573))</x:f>
      </x:c>
    </x:row>
    <x:row r="4574" spans="1:19" x14ac:dyDescent="0.3">
      <x:c r="A4574" s="0">
        <x:f>'Historical Trades'!A4574</x:f>
      </x:c>
      <x:c r="B4574" s="0">
        <x:f>'Historical Trades'!B4574</x:f>
      </x:c>
      <x:c r="C4574" s="23">
        <x:f>'Historical Trades'!C4574</x:f>
      </x:c>
      <x:c r="D4574" s="0">
        <x:f>'Historical Trades'!D4574</x:f>
      </x:c>
      <x:c r="E4574" s="23">
        <x:f>'Historical Trades'!E4574</x:f>
      </x:c>
      <x:c r="F4574" s="0">
        <x:f>'Historical Trades'!F4574</x:f>
      </x:c>
      <x:c r="G4574" s="0">
        <x:f>'Historical Trades'!G4574</x:f>
      </x:c>
      <x:c r="H4574" s="0">
        <x:f>'Historical Trades'!H4574</x:f>
      </x:c>
      <x:c r="I4574" s="0">
        <x:f>'Historical Trades'!I4574</x:f>
      </x:c>
      <x:c r="J4574" s="0">
        <x:f>'Historical Trades'!J4574</x:f>
      </x:c>
      <x:c r="K4574" s="0">
        <x:f>'Historical Trades'!K4574</x:f>
      </x:c>
      <x:c r="L4574" s="0">
        <x:f>'Historical Trades'!L4574</x:f>
      </x:c>
      <x:c r="M4574" s="0">
        <x:f>'Historical Trades'!M4574</x:f>
      </x:c>
      <x:c r="N4574" s="0">
        <x:f>CLEAN('Historical Trades'!O4574)</x:f>
      </x:c>
      <x:c r="P4574" s="14">
        <x:f>IF(G4574="sell",M4574,-M4574)</x:f>
      </x:c>
      <x:c r="Q4574" s="14">
        <x:f>VLOOKUP(N4574,'Currency Rates'!$A$3:$C$32,3,0)</x:f>
      </x:c>
      <x:c r="R4574" s="0">
        <x:f>IF(A4574="SPUS",0,IF(A4574="FWD",0,P4574/Q4574))</x:f>
      </x:c>
    </x:row>
    <x:row r="4575" spans="1:19" x14ac:dyDescent="0.3">
      <x:c r="A4575" s="0">
        <x:f>'Historical Trades'!A4575</x:f>
      </x:c>
      <x:c r="B4575" s="0">
        <x:f>'Historical Trades'!B4575</x:f>
      </x:c>
      <x:c r="C4575" s="23">
        <x:f>'Historical Trades'!C4575</x:f>
      </x:c>
      <x:c r="D4575" s="0">
        <x:f>'Historical Trades'!D4575</x:f>
      </x:c>
      <x:c r="E4575" s="23">
        <x:f>'Historical Trades'!E4575</x:f>
      </x:c>
      <x:c r="F4575" s="0">
        <x:f>'Historical Trades'!F4575</x:f>
      </x:c>
      <x:c r="G4575" s="0">
        <x:f>'Historical Trades'!G4575</x:f>
      </x:c>
      <x:c r="H4575" s="0">
        <x:f>'Historical Trades'!H4575</x:f>
      </x:c>
      <x:c r="I4575" s="0">
        <x:f>'Historical Trades'!I4575</x:f>
      </x:c>
      <x:c r="J4575" s="0">
        <x:f>'Historical Trades'!J4575</x:f>
      </x:c>
      <x:c r="K4575" s="0">
        <x:f>'Historical Trades'!K4575</x:f>
      </x:c>
      <x:c r="L4575" s="0">
        <x:f>'Historical Trades'!L4575</x:f>
      </x:c>
      <x:c r="M4575" s="0">
        <x:f>'Historical Trades'!M4575</x:f>
      </x:c>
      <x:c r="N4575" s="0">
        <x:f>CLEAN('Historical Trades'!O4575)</x:f>
      </x:c>
      <x:c r="P4575" s="14">
        <x:f>IF(G4575="sell",M4575,-M4575)</x:f>
      </x:c>
      <x:c r="Q4575" s="14">
        <x:f>VLOOKUP(N4575,'Currency Rates'!$A$3:$C$32,3,0)</x:f>
      </x:c>
      <x:c r="R4575" s="0">
        <x:f>IF(A4575="SPUS",0,IF(A4575="FWD",0,P4575/Q4575))</x:f>
      </x:c>
    </x:row>
    <x:row r="4576" spans="1:19" x14ac:dyDescent="0.3">
      <x:c r="A4576" s="0">
        <x:f>'Historical Trades'!A4576</x:f>
      </x:c>
      <x:c r="B4576" s="0">
        <x:f>'Historical Trades'!B4576</x:f>
      </x:c>
      <x:c r="C4576" s="23">
        <x:f>'Historical Trades'!C4576</x:f>
      </x:c>
      <x:c r="D4576" s="0">
        <x:f>'Historical Trades'!D4576</x:f>
      </x:c>
      <x:c r="E4576" s="23">
        <x:f>'Historical Trades'!E4576</x:f>
      </x:c>
      <x:c r="F4576" s="0">
        <x:f>'Historical Trades'!F4576</x:f>
      </x:c>
      <x:c r="G4576" s="0">
        <x:f>'Historical Trades'!G4576</x:f>
      </x:c>
      <x:c r="H4576" s="0">
        <x:f>'Historical Trades'!H4576</x:f>
      </x:c>
      <x:c r="I4576" s="0">
        <x:f>'Historical Trades'!I4576</x:f>
      </x:c>
      <x:c r="J4576" s="0">
        <x:f>'Historical Trades'!J4576</x:f>
      </x:c>
      <x:c r="K4576" s="0">
        <x:f>'Historical Trades'!K4576</x:f>
      </x:c>
      <x:c r="L4576" s="0">
        <x:f>'Historical Trades'!L4576</x:f>
      </x:c>
      <x:c r="M4576" s="0">
        <x:f>'Historical Trades'!M4576</x:f>
      </x:c>
      <x:c r="N4576" s="0">
        <x:f>CLEAN('Historical Trades'!O4576)</x:f>
      </x:c>
      <x:c r="P4576" s="14">
        <x:f>IF(G4576="sell",M4576,-M4576)</x:f>
      </x:c>
      <x:c r="Q4576" s="14">
        <x:f>VLOOKUP(N4576,'Currency Rates'!$A$3:$C$32,3,0)</x:f>
      </x:c>
      <x:c r="R4576" s="0">
        <x:f>IF(A4576="SPUS",0,IF(A4576="FWD",0,P4576/Q4576))</x:f>
      </x:c>
    </x:row>
    <x:row r="4577" spans="1:19" x14ac:dyDescent="0.3">
      <x:c r="A4577" s="0">
        <x:f>'Historical Trades'!A4577</x:f>
      </x:c>
      <x:c r="B4577" s="0">
        <x:f>'Historical Trades'!B4577</x:f>
      </x:c>
      <x:c r="C4577" s="23">
        <x:f>'Historical Trades'!C4577</x:f>
      </x:c>
      <x:c r="D4577" s="0">
        <x:f>'Historical Trades'!D4577</x:f>
      </x:c>
      <x:c r="E4577" s="23">
        <x:f>'Historical Trades'!E4577</x:f>
      </x:c>
      <x:c r="F4577" s="0">
        <x:f>'Historical Trades'!F4577</x:f>
      </x:c>
      <x:c r="G4577" s="0">
        <x:f>'Historical Trades'!G4577</x:f>
      </x:c>
      <x:c r="H4577" s="0">
        <x:f>'Historical Trades'!H4577</x:f>
      </x:c>
      <x:c r="I4577" s="0">
        <x:f>'Historical Trades'!I4577</x:f>
      </x:c>
      <x:c r="J4577" s="0">
        <x:f>'Historical Trades'!J4577</x:f>
      </x:c>
      <x:c r="K4577" s="0">
        <x:f>'Historical Trades'!K4577</x:f>
      </x:c>
      <x:c r="L4577" s="0">
        <x:f>'Historical Trades'!L4577</x:f>
      </x:c>
      <x:c r="M4577" s="0">
        <x:f>'Historical Trades'!M4577</x:f>
      </x:c>
      <x:c r="N4577" s="0">
        <x:f>CLEAN('Historical Trades'!O4577)</x:f>
      </x:c>
      <x:c r="P4577" s="14">
        <x:f>IF(G4577="sell",M4577,-M4577)</x:f>
      </x:c>
      <x:c r="Q4577" s="14">
        <x:f>VLOOKUP(N4577,'Currency Rates'!$A$3:$C$32,3,0)</x:f>
      </x:c>
      <x:c r="R4577" s="0">
        <x:f>IF(A4577="SPUS",0,IF(A4577="FWD",0,P4577/Q4577))</x:f>
      </x:c>
    </x:row>
    <x:row r="4578" spans="1:19" x14ac:dyDescent="0.3">
      <x:c r="A4578" s="0">
        <x:f>'Historical Trades'!A4578</x:f>
      </x:c>
      <x:c r="B4578" s="0">
        <x:f>'Historical Trades'!B4578</x:f>
      </x:c>
      <x:c r="C4578" s="23">
        <x:f>'Historical Trades'!C4578</x:f>
      </x:c>
      <x:c r="D4578" s="0">
        <x:f>'Historical Trades'!D4578</x:f>
      </x:c>
      <x:c r="E4578" s="23">
        <x:f>'Historical Trades'!E4578</x:f>
      </x:c>
      <x:c r="F4578" s="0">
        <x:f>'Historical Trades'!F4578</x:f>
      </x:c>
      <x:c r="G4578" s="0">
        <x:f>'Historical Trades'!G4578</x:f>
      </x:c>
      <x:c r="H4578" s="0">
        <x:f>'Historical Trades'!H4578</x:f>
      </x:c>
      <x:c r="I4578" s="0">
        <x:f>'Historical Trades'!I4578</x:f>
      </x:c>
      <x:c r="J4578" s="0">
        <x:f>'Historical Trades'!J4578</x:f>
      </x:c>
      <x:c r="K4578" s="0">
        <x:f>'Historical Trades'!K4578</x:f>
      </x:c>
      <x:c r="L4578" s="0">
        <x:f>'Historical Trades'!L4578</x:f>
      </x:c>
      <x:c r="M4578" s="0">
        <x:f>'Historical Trades'!M4578</x:f>
      </x:c>
      <x:c r="N4578" s="0">
        <x:f>CLEAN('Historical Trades'!O4578)</x:f>
      </x:c>
      <x:c r="P4578" s="14">
        <x:f>IF(G4578="sell",M4578,-M4578)</x:f>
      </x:c>
      <x:c r="Q4578" s="14">
        <x:f>VLOOKUP(N4578,'Currency Rates'!$A$3:$C$32,3,0)</x:f>
      </x:c>
      <x:c r="R4578" s="0">
        <x:f>IF(A4578="SPUS",0,IF(A4578="FWD",0,P4578/Q4578))</x:f>
      </x:c>
    </x:row>
    <x:row r="4579" spans="1:19" x14ac:dyDescent="0.3">
      <x:c r="A4579" s="0">
        <x:f>'Historical Trades'!A4579</x:f>
      </x:c>
      <x:c r="B4579" s="0">
        <x:f>'Historical Trades'!B4579</x:f>
      </x:c>
      <x:c r="C4579" s="23">
        <x:f>'Historical Trades'!C4579</x:f>
      </x:c>
      <x:c r="D4579" s="0">
        <x:f>'Historical Trades'!D4579</x:f>
      </x:c>
      <x:c r="E4579" s="23">
        <x:f>'Historical Trades'!E4579</x:f>
      </x:c>
      <x:c r="F4579" s="0">
        <x:f>'Historical Trades'!F4579</x:f>
      </x:c>
      <x:c r="G4579" s="0">
        <x:f>'Historical Trades'!G4579</x:f>
      </x:c>
      <x:c r="H4579" s="0">
        <x:f>'Historical Trades'!H4579</x:f>
      </x:c>
      <x:c r="I4579" s="0">
        <x:f>'Historical Trades'!I4579</x:f>
      </x:c>
      <x:c r="J4579" s="0">
        <x:f>'Historical Trades'!J4579</x:f>
      </x:c>
      <x:c r="K4579" s="0">
        <x:f>'Historical Trades'!K4579</x:f>
      </x:c>
      <x:c r="L4579" s="0">
        <x:f>'Historical Trades'!L4579</x:f>
      </x:c>
      <x:c r="M4579" s="0">
        <x:f>'Historical Trades'!M4579</x:f>
      </x:c>
      <x:c r="N4579" s="0">
        <x:f>CLEAN('Historical Trades'!O4579)</x:f>
      </x:c>
      <x:c r="P4579" s="14">
        <x:f>IF(G4579="sell",M4579,-M4579)</x:f>
      </x:c>
      <x:c r="Q4579" s="14">
        <x:f>VLOOKUP(N4579,'Currency Rates'!$A$3:$C$32,3,0)</x:f>
      </x:c>
      <x:c r="R4579" s="0">
        <x:f>IF(A4579="SPUS",0,IF(A4579="FWD",0,P4579/Q4579))</x:f>
      </x:c>
    </x:row>
    <x:row r="4580" spans="1:19" x14ac:dyDescent="0.3">
      <x:c r="A4580" s="0">
        <x:f>'Historical Trades'!A4580</x:f>
      </x:c>
      <x:c r="B4580" s="0">
        <x:f>'Historical Trades'!B4580</x:f>
      </x:c>
      <x:c r="C4580" s="23">
        <x:f>'Historical Trades'!C4580</x:f>
      </x:c>
      <x:c r="D4580" s="0">
        <x:f>'Historical Trades'!D4580</x:f>
      </x:c>
      <x:c r="E4580" s="23">
        <x:f>'Historical Trades'!E4580</x:f>
      </x:c>
      <x:c r="F4580" s="0">
        <x:f>'Historical Trades'!F4580</x:f>
      </x:c>
      <x:c r="G4580" s="0">
        <x:f>'Historical Trades'!G4580</x:f>
      </x:c>
      <x:c r="H4580" s="0">
        <x:f>'Historical Trades'!H4580</x:f>
      </x:c>
      <x:c r="I4580" s="0">
        <x:f>'Historical Trades'!I4580</x:f>
      </x:c>
      <x:c r="J4580" s="0">
        <x:f>'Historical Trades'!J4580</x:f>
      </x:c>
      <x:c r="K4580" s="0">
        <x:f>'Historical Trades'!K4580</x:f>
      </x:c>
      <x:c r="L4580" s="0">
        <x:f>'Historical Trades'!L4580</x:f>
      </x:c>
      <x:c r="M4580" s="0">
        <x:f>'Historical Trades'!M4580</x:f>
      </x:c>
      <x:c r="N4580" s="0">
        <x:f>CLEAN('Historical Trades'!O4580)</x:f>
      </x:c>
      <x:c r="P4580" s="14">
        <x:f>IF(G4580="sell",M4580,-M4580)</x:f>
      </x:c>
      <x:c r="Q4580" s="14">
        <x:f>VLOOKUP(N4580,'Currency Rates'!$A$3:$C$32,3,0)</x:f>
      </x:c>
      <x:c r="R4580" s="0">
        <x:f>IF(A4580="SPUS",0,IF(A4580="FWD",0,P4580/Q4580))</x:f>
      </x:c>
    </x:row>
    <x:row r="4581" spans="1:19" x14ac:dyDescent="0.3">
      <x:c r="A4581" s="0">
        <x:f>'Historical Trades'!A4581</x:f>
      </x:c>
      <x:c r="B4581" s="0">
        <x:f>'Historical Trades'!B4581</x:f>
      </x:c>
      <x:c r="C4581" s="23">
        <x:f>'Historical Trades'!C4581</x:f>
      </x:c>
      <x:c r="D4581" s="0">
        <x:f>'Historical Trades'!D4581</x:f>
      </x:c>
      <x:c r="E4581" s="23">
        <x:f>'Historical Trades'!E4581</x:f>
      </x:c>
      <x:c r="F4581" s="0">
        <x:f>'Historical Trades'!F4581</x:f>
      </x:c>
      <x:c r="G4581" s="0">
        <x:f>'Historical Trades'!G4581</x:f>
      </x:c>
      <x:c r="H4581" s="0">
        <x:f>'Historical Trades'!H4581</x:f>
      </x:c>
      <x:c r="I4581" s="0">
        <x:f>'Historical Trades'!I4581</x:f>
      </x:c>
      <x:c r="J4581" s="0">
        <x:f>'Historical Trades'!J4581</x:f>
      </x:c>
      <x:c r="K4581" s="0">
        <x:f>'Historical Trades'!K4581</x:f>
      </x:c>
      <x:c r="L4581" s="0">
        <x:f>'Historical Trades'!L4581</x:f>
      </x:c>
      <x:c r="M4581" s="0">
        <x:f>'Historical Trades'!M4581</x:f>
      </x:c>
      <x:c r="N4581" s="0">
        <x:f>CLEAN('Historical Trades'!O4581)</x:f>
      </x:c>
      <x:c r="P4581" s="14">
        <x:f>IF(G4581="sell",M4581,-M4581)</x:f>
      </x:c>
      <x:c r="Q4581" s="14">
        <x:f>VLOOKUP(N4581,'Currency Rates'!$A$3:$C$32,3,0)</x:f>
      </x:c>
      <x:c r="R4581" s="0">
        <x:f>IF(A4581="SPUS",0,IF(A4581="FWD",0,P4581/Q4581))</x:f>
      </x:c>
    </x:row>
    <x:row r="4582" spans="1:19" x14ac:dyDescent="0.3">
      <x:c r="A4582" s="0">
        <x:f>'Historical Trades'!A4582</x:f>
      </x:c>
      <x:c r="B4582" s="0">
        <x:f>'Historical Trades'!B4582</x:f>
      </x:c>
      <x:c r="C4582" s="23">
        <x:f>'Historical Trades'!C4582</x:f>
      </x:c>
      <x:c r="D4582" s="0">
        <x:f>'Historical Trades'!D4582</x:f>
      </x:c>
      <x:c r="E4582" s="23">
        <x:f>'Historical Trades'!E4582</x:f>
      </x:c>
      <x:c r="F4582" s="0">
        <x:f>'Historical Trades'!F4582</x:f>
      </x:c>
      <x:c r="G4582" s="0">
        <x:f>'Historical Trades'!G4582</x:f>
      </x:c>
      <x:c r="H4582" s="0">
        <x:f>'Historical Trades'!H4582</x:f>
      </x:c>
      <x:c r="I4582" s="0">
        <x:f>'Historical Trades'!I4582</x:f>
      </x:c>
      <x:c r="J4582" s="0">
        <x:f>'Historical Trades'!J4582</x:f>
      </x:c>
      <x:c r="K4582" s="0">
        <x:f>'Historical Trades'!K4582</x:f>
      </x:c>
      <x:c r="L4582" s="0">
        <x:f>'Historical Trades'!L4582</x:f>
      </x:c>
      <x:c r="M4582" s="0">
        <x:f>'Historical Trades'!M4582</x:f>
      </x:c>
      <x:c r="N4582" s="0">
        <x:f>CLEAN('Historical Trades'!O4582)</x:f>
      </x:c>
      <x:c r="P4582" s="14">
        <x:f>IF(G4582="sell",M4582,-M4582)</x:f>
      </x:c>
      <x:c r="Q4582" s="14">
        <x:f>VLOOKUP(N4582,'Currency Rates'!$A$3:$C$32,3,0)</x:f>
      </x:c>
      <x:c r="R4582" s="0">
        <x:f>IF(A4582="SPUS",0,IF(A4582="FWD",0,P4582/Q4582))</x:f>
      </x:c>
    </x:row>
    <x:row r="4583" spans="1:19" x14ac:dyDescent="0.3">
      <x:c r="A4583" s="0">
        <x:f>'Historical Trades'!A4583</x:f>
      </x:c>
      <x:c r="B4583" s="0">
        <x:f>'Historical Trades'!B4583</x:f>
      </x:c>
      <x:c r="C4583" s="23">
        <x:f>'Historical Trades'!C4583</x:f>
      </x:c>
      <x:c r="D4583" s="0">
        <x:f>'Historical Trades'!D4583</x:f>
      </x:c>
      <x:c r="E4583" s="23">
        <x:f>'Historical Trades'!E4583</x:f>
      </x:c>
      <x:c r="F4583" s="0">
        <x:f>'Historical Trades'!F4583</x:f>
      </x:c>
      <x:c r="G4583" s="0">
        <x:f>'Historical Trades'!G4583</x:f>
      </x:c>
      <x:c r="H4583" s="0">
        <x:f>'Historical Trades'!H4583</x:f>
      </x:c>
      <x:c r="I4583" s="0">
        <x:f>'Historical Trades'!I4583</x:f>
      </x:c>
      <x:c r="J4583" s="0">
        <x:f>'Historical Trades'!J4583</x:f>
      </x:c>
      <x:c r="K4583" s="0">
        <x:f>'Historical Trades'!K4583</x:f>
      </x:c>
      <x:c r="L4583" s="0">
        <x:f>'Historical Trades'!L4583</x:f>
      </x:c>
      <x:c r="M4583" s="0">
        <x:f>'Historical Trades'!M4583</x:f>
      </x:c>
      <x:c r="N4583" s="0">
        <x:f>CLEAN('Historical Trades'!O4583)</x:f>
      </x:c>
      <x:c r="P4583" s="14">
        <x:f>IF(G4583="sell",M4583,-M4583)</x:f>
      </x:c>
      <x:c r="Q4583" s="14">
        <x:f>VLOOKUP(N4583,'Currency Rates'!$A$3:$C$32,3,0)</x:f>
      </x:c>
      <x:c r="R4583" s="0">
        <x:f>IF(A4583="SPUS",0,IF(A4583="FWD",0,P4583/Q4583))</x:f>
      </x:c>
    </x:row>
    <x:row r="4584" spans="1:19" x14ac:dyDescent="0.3">
      <x:c r="A4584" s="0">
        <x:f>'Historical Trades'!A4584</x:f>
      </x:c>
      <x:c r="B4584" s="0">
        <x:f>'Historical Trades'!B4584</x:f>
      </x:c>
      <x:c r="C4584" s="23">
        <x:f>'Historical Trades'!C4584</x:f>
      </x:c>
      <x:c r="D4584" s="0">
        <x:f>'Historical Trades'!D4584</x:f>
      </x:c>
      <x:c r="E4584" s="23">
        <x:f>'Historical Trades'!E4584</x:f>
      </x:c>
      <x:c r="F4584" s="0">
        <x:f>'Historical Trades'!F4584</x:f>
      </x:c>
      <x:c r="G4584" s="0">
        <x:f>'Historical Trades'!G4584</x:f>
      </x:c>
      <x:c r="H4584" s="0">
        <x:f>'Historical Trades'!H4584</x:f>
      </x:c>
      <x:c r="I4584" s="0">
        <x:f>'Historical Trades'!I4584</x:f>
      </x:c>
      <x:c r="J4584" s="0">
        <x:f>'Historical Trades'!J4584</x:f>
      </x:c>
      <x:c r="K4584" s="0">
        <x:f>'Historical Trades'!K4584</x:f>
      </x:c>
      <x:c r="L4584" s="0">
        <x:f>'Historical Trades'!L4584</x:f>
      </x:c>
      <x:c r="M4584" s="0">
        <x:f>'Historical Trades'!M4584</x:f>
      </x:c>
      <x:c r="N4584" s="0">
        <x:f>CLEAN('Historical Trades'!O4584)</x:f>
      </x:c>
      <x:c r="P4584" s="14">
        <x:f>IF(G4584="sell",M4584,-M4584)</x:f>
      </x:c>
      <x:c r="Q4584" s="14">
        <x:f>VLOOKUP(N4584,'Currency Rates'!$A$3:$C$32,3,0)</x:f>
      </x:c>
      <x:c r="R4584" s="0">
        <x:f>IF(A4584="SPUS",0,IF(A4584="FWD",0,P4584/Q4584))</x:f>
      </x:c>
    </x:row>
    <x:row r="4585" spans="1:19" x14ac:dyDescent="0.3">
      <x:c r="A4585" s="0">
        <x:f>'Historical Trades'!A4585</x:f>
      </x:c>
      <x:c r="B4585" s="0">
        <x:f>'Historical Trades'!B4585</x:f>
      </x:c>
      <x:c r="C4585" s="23">
        <x:f>'Historical Trades'!C4585</x:f>
      </x:c>
      <x:c r="D4585" s="0">
        <x:f>'Historical Trades'!D4585</x:f>
      </x:c>
      <x:c r="E4585" s="23">
        <x:f>'Historical Trades'!E4585</x:f>
      </x:c>
      <x:c r="F4585" s="0">
        <x:f>'Historical Trades'!F4585</x:f>
      </x:c>
      <x:c r="G4585" s="0">
        <x:f>'Historical Trades'!G4585</x:f>
      </x:c>
      <x:c r="H4585" s="0">
        <x:f>'Historical Trades'!H4585</x:f>
      </x:c>
      <x:c r="I4585" s="0">
        <x:f>'Historical Trades'!I4585</x:f>
      </x:c>
      <x:c r="J4585" s="0">
        <x:f>'Historical Trades'!J4585</x:f>
      </x:c>
      <x:c r="K4585" s="0">
        <x:f>'Historical Trades'!K4585</x:f>
      </x:c>
      <x:c r="L4585" s="0">
        <x:f>'Historical Trades'!L4585</x:f>
      </x:c>
      <x:c r="M4585" s="0">
        <x:f>'Historical Trades'!M4585</x:f>
      </x:c>
      <x:c r="N4585" s="0">
        <x:f>CLEAN('Historical Trades'!O4585)</x:f>
      </x:c>
      <x:c r="P4585" s="14">
        <x:f>IF(G4585="sell",M4585,-M4585)</x:f>
      </x:c>
      <x:c r="Q4585" s="14">
        <x:f>VLOOKUP(N4585,'Currency Rates'!$A$3:$C$32,3,0)</x:f>
      </x:c>
      <x:c r="R4585" s="0">
        <x:f>IF(A4585="SPUS",0,IF(A4585="FWD",0,P4585/Q4585))</x:f>
      </x:c>
    </x:row>
    <x:row r="4586" spans="1:19" x14ac:dyDescent="0.3">
      <x:c r="A4586" s="0">
        <x:f>'Historical Trades'!A4586</x:f>
      </x:c>
      <x:c r="B4586" s="0">
        <x:f>'Historical Trades'!B4586</x:f>
      </x:c>
      <x:c r="C4586" s="23">
        <x:f>'Historical Trades'!C4586</x:f>
      </x:c>
      <x:c r="D4586" s="0">
        <x:f>'Historical Trades'!D4586</x:f>
      </x:c>
      <x:c r="E4586" s="23">
        <x:f>'Historical Trades'!E4586</x:f>
      </x:c>
      <x:c r="F4586" s="0">
        <x:f>'Historical Trades'!F4586</x:f>
      </x:c>
      <x:c r="G4586" s="0">
        <x:f>'Historical Trades'!G4586</x:f>
      </x:c>
      <x:c r="H4586" s="0">
        <x:f>'Historical Trades'!H4586</x:f>
      </x:c>
      <x:c r="I4586" s="0">
        <x:f>'Historical Trades'!I4586</x:f>
      </x:c>
      <x:c r="J4586" s="0">
        <x:f>'Historical Trades'!J4586</x:f>
      </x:c>
      <x:c r="K4586" s="0">
        <x:f>'Historical Trades'!K4586</x:f>
      </x:c>
      <x:c r="L4586" s="0">
        <x:f>'Historical Trades'!L4586</x:f>
      </x:c>
      <x:c r="M4586" s="0">
        <x:f>'Historical Trades'!M4586</x:f>
      </x:c>
      <x:c r="N4586" s="0">
        <x:f>CLEAN('Historical Trades'!O4586)</x:f>
      </x:c>
      <x:c r="P4586" s="14">
        <x:f>IF(G4586="sell",M4586,-M4586)</x:f>
      </x:c>
      <x:c r="Q4586" s="14">
        <x:f>VLOOKUP(N4586,'Currency Rates'!$A$3:$C$32,3,0)</x:f>
      </x:c>
      <x:c r="R4586" s="0">
        <x:f>IF(A4586="SPUS",0,IF(A4586="FWD",0,P4586/Q4586))</x:f>
      </x:c>
    </x:row>
    <x:row r="4587" spans="1:19" x14ac:dyDescent="0.3">
      <x:c r="A4587" s="0">
        <x:f>'Historical Trades'!A4587</x:f>
      </x:c>
      <x:c r="B4587" s="0">
        <x:f>'Historical Trades'!B4587</x:f>
      </x:c>
      <x:c r="C4587" s="23">
        <x:f>'Historical Trades'!C4587</x:f>
      </x:c>
      <x:c r="D4587" s="0">
        <x:f>'Historical Trades'!D4587</x:f>
      </x:c>
      <x:c r="E4587" s="23">
        <x:f>'Historical Trades'!E4587</x:f>
      </x:c>
      <x:c r="F4587" s="0">
        <x:f>'Historical Trades'!F4587</x:f>
      </x:c>
      <x:c r="G4587" s="0">
        <x:f>'Historical Trades'!G4587</x:f>
      </x:c>
      <x:c r="H4587" s="0">
        <x:f>'Historical Trades'!H4587</x:f>
      </x:c>
      <x:c r="I4587" s="0">
        <x:f>'Historical Trades'!I4587</x:f>
      </x:c>
      <x:c r="J4587" s="0">
        <x:f>'Historical Trades'!J4587</x:f>
      </x:c>
      <x:c r="K4587" s="0">
        <x:f>'Historical Trades'!K4587</x:f>
      </x:c>
      <x:c r="L4587" s="0">
        <x:f>'Historical Trades'!L4587</x:f>
      </x:c>
      <x:c r="M4587" s="0">
        <x:f>'Historical Trades'!M4587</x:f>
      </x:c>
      <x:c r="N4587" s="0">
        <x:f>CLEAN('Historical Trades'!O4587)</x:f>
      </x:c>
      <x:c r="P4587" s="14">
        <x:f>IF(G4587="sell",M4587,-M4587)</x:f>
      </x:c>
      <x:c r="Q4587" s="14">
        <x:f>VLOOKUP(N4587,'Currency Rates'!$A$3:$C$32,3,0)</x:f>
      </x:c>
      <x:c r="R4587" s="0">
        <x:f>IF(A4587="SPUS",0,IF(A4587="FWD",0,P4587/Q4587))</x:f>
      </x:c>
    </x:row>
    <x:row r="4588" spans="1:19" x14ac:dyDescent="0.3">
      <x:c r="A4588" s="0">
        <x:f>'Historical Trades'!A4588</x:f>
      </x:c>
      <x:c r="B4588" s="0">
        <x:f>'Historical Trades'!B4588</x:f>
      </x:c>
      <x:c r="C4588" s="23">
        <x:f>'Historical Trades'!C4588</x:f>
      </x:c>
      <x:c r="D4588" s="0">
        <x:f>'Historical Trades'!D4588</x:f>
      </x:c>
      <x:c r="E4588" s="23">
        <x:f>'Historical Trades'!E4588</x:f>
      </x:c>
      <x:c r="F4588" s="0">
        <x:f>'Historical Trades'!F4588</x:f>
      </x:c>
      <x:c r="G4588" s="0">
        <x:f>'Historical Trades'!G4588</x:f>
      </x:c>
      <x:c r="H4588" s="0">
        <x:f>'Historical Trades'!H4588</x:f>
      </x:c>
      <x:c r="I4588" s="0">
        <x:f>'Historical Trades'!I4588</x:f>
      </x:c>
      <x:c r="J4588" s="0">
        <x:f>'Historical Trades'!J4588</x:f>
      </x:c>
      <x:c r="K4588" s="0">
        <x:f>'Historical Trades'!K4588</x:f>
      </x:c>
      <x:c r="L4588" s="0">
        <x:f>'Historical Trades'!L4588</x:f>
      </x:c>
      <x:c r="M4588" s="0">
        <x:f>'Historical Trades'!M4588</x:f>
      </x:c>
      <x:c r="N4588" s="0">
        <x:f>CLEAN('Historical Trades'!O4588)</x:f>
      </x:c>
      <x:c r="P4588" s="14">
        <x:f>IF(G4588="sell",M4588,-M4588)</x:f>
      </x:c>
      <x:c r="Q4588" s="14">
        <x:f>VLOOKUP(N4588,'Currency Rates'!$A$3:$C$32,3,0)</x:f>
      </x:c>
      <x:c r="R4588" s="0">
        <x:f>IF(A4588="SPUS",0,IF(A4588="FWD",0,P4588/Q4588))</x:f>
      </x:c>
    </x:row>
    <x:row r="4589" spans="1:19" x14ac:dyDescent="0.3">
      <x:c r="A4589" s="0">
        <x:f>'Historical Trades'!A4589</x:f>
      </x:c>
      <x:c r="B4589" s="0">
        <x:f>'Historical Trades'!B4589</x:f>
      </x:c>
      <x:c r="C4589" s="23">
        <x:f>'Historical Trades'!C4589</x:f>
      </x:c>
      <x:c r="D4589" s="0">
        <x:f>'Historical Trades'!D4589</x:f>
      </x:c>
      <x:c r="E4589" s="23">
        <x:f>'Historical Trades'!E4589</x:f>
      </x:c>
      <x:c r="F4589" s="0">
        <x:f>'Historical Trades'!F4589</x:f>
      </x:c>
      <x:c r="G4589" s="0">
        <x:f>'Historical Trades'!G4589</x:f>
      </x:c>
      <x:c r="H4589" s="0">
        <x:f>'Historical Trades'!H4589</x:f>
      </x:c>
      <x:c r="I4589" s="0">
        <x:f>'Historical Trades'!I4589</x:f>
      </x:c>
      <x:c r="J4589" s="0">
        <x:f>'Historical Trades'!J4589</x:f>
      </x:c>
      <x:c r="K4589" s="0">
        <x:f>'Historical Trades'!K4589</x:f>
      </x:c>
      <x:c r="L4589" s="0">
        <x:f>'Historical Trades'!L4589</x:f>
      </x:c>
      <x:c r="M4589" s="0">
        <x:f>'Historical Trades'!M4589</x:f>
      </x:c>
      <x:c r="N4589" s="0">
        <x:f>CLEAN('Historical Trades'!O4589)</x:f>
      </x:c>
      <x:c r="P4589" s="14">
        <x:f>IF(G4589="sell",M4589,-M4589)</x:f>
      </x:c>
      <x:c r="Q4589" s="14">
        <x:f>VLOOKUP(N4589,'Currency Rates'!$A$3:$C$32,3,0)</x:f>
      </x:c>
      <x:c r="R4589" s="0">
        <x:f>IF(A4589="SPUS",0,IF(A4589="FWD",0,P4589/Q4589))</x:f>
      </x:c>
    </x:row>
    <x:row r="4590" spans="1:19" x14ac:dyDescent="0.3">
      <x:c r="A4590" s="0">
        <x:f>'Historical Trades'!A4590</x:f>
      </x:c>
      <x:c r="B4590" s="0">
        <x:f>'Historical Trades'!B4590</x:f>
      </x:c>
      <x:c r="C4590" s="23">
        <x:f>'Historical Trades'!C4590</x:f>
      </x:c>
      <x:c r="D4590" s="0">
        <x:f>'Historical Trades'!D4590</x:f>
      </x:c>
      <x:c r="E4590" s="23">
        <x:f>'Historical Trades'!E4590</x:f>
      </x:c>
      <x:c r="F4590" s="0">
        <x:f>'Historical Trades'!F4590</x:f>
      </x:c>
      <x:c r="G4590" s="0">
        <x:f>'Historical Trades'!G4590</x:f>
      </x:c>
      <x:c r="H4590" s="0">
        <x:f>'Historical Trades'!H4590</x:f>
      </x:c>
      <x:c r="I4590" s="0">
        <x:f>'Historical Trades'!I4590</x:f>
      </x:c>
      <x:c r="J4590" s="0">
        <x:f>'Historical Trades'!J4590</x:f>
      </x:c>
      <x:c r="K4590" s="0">
        <x:f>'Historical Trades'!K4590</x:f>
      </x:c>
      <x:c r="L4590" s="0">
        <x:f>'Historical Trades'!L4590</x:f>
      </x:c>
      <x:c r="M4590" s="0">
        <x:f>'Historical Trades'!M4590</x:f>
      </x:c>
      <x:c r="N4590" s="0">
        <x:f>CLEAN('Historical Trades'!O4590)</x:f>
      </x:c>
      <x:c r="P4590" s="14">
        <x:f>IF(G4590="sell",M4590,-M4590)</x:f>
      </x:c>
      <x:c r="Q4590" s="14">
        <x:f>VLOOKUP(N4590,'Currency Rates'!$A$3:$C$32,3,0)</x:f>
      </x:c>
      <x:c r="R4590" s="0">
        <x:f>IF(A4590="SPUS",0,IF(A4590="FWD",0,P4590/Q4590))</x:f>
      </x:c>
    </x:row>
    <x:row r="4591" spans="1:19" x14ac:dyDescent="0.3">
      <x:c r="A4591" s="0">
        <x:f>'Historical Trades'!A4591</x:f>
      </x:c>
      <x:c r="B4591" s="0">
        <x:f>'Historical Trades'!B4591</x:f>
      </x:c>
      <x:c r="C4591" s="23">
        <x:f>'Historical Trades'!C4591</x:f>
      </x:c>
      <x:c r="D4591" s="0">
        <x:f>'Historical Trades'!D4591</x:f>
      </x:c>
      <x:c r="E4591" s="23">
        <x:f>'Historical Trades'!E4591</x:f>
      </x:c>
      <x:c r="F4591" s="0">
        <x:f>'Historical Trades'!F4591</x:f>
      </x:c>
      <x:c r="G4591" s="0">
        <x:f>'Historical Trades'!G4591</x:f>
      </x:c>
      <x:c r="H4591" s="0">
        <x:f>'Historical Trades'!H4591</x:f>
      </x:c>
      <x:c r="I4591" s="0">
        <x:f>'Historical Trades'!I4591</x:f>
      </x:c>
      <x:c r="J4591" s="0">
        <x:f>'Historical Trades'!J4591</x:f>
      </x:c>
      <x:c r="K4591" s="0">
        <x:f>'Historical Trades'!K4591</x:f>
      </x:c>
      <x:c r="L4591" s="0">
        <x:f>'Historical Trades'!L4591</x:f>
      </x:c>
      <x:c r="M4591" s="0">
        <x:f>'Historical Trades'!M4591</x:f>
      </x:c>
      <x:c r="N4591" s="0">
        <x:f>CLEAN('Historical Trades'!O4591)</x:f>
      </x:c>
      <x:c r="P4591" s="14">
        <x:f>IF(G4591="sell",M4591,-M4591)</x:f>
      </x:c>
      <x:c r="Q4591" s="14">
        <x:f>VLOOKUP(N4591,'Currency Rates'!$A$3:$C$32,3,0)</x:f>
      </x:c>
      <x:c r="R4591" s="0">
        <x:f>IF(A4591="SPUS",0,IF(A4591="FWD",0,P4591/Q4591))</x:f>
      </x:c>
    </x:row>
    <x:row r="4592" spans="1:19" x14ac:dyDescent="0.3">
      <x:c r="A4592" s="0">
        <x:f>'Historical Trades'!A4592</x:f>
      </x:c>
      <x:c r="B4592" s="0">
        <x:f>'Historical Trades'!B4592</x:f>
      </x:c>
      <x:c r="C4592" s="23">
        <x:f>'Historical Trades'!C4592</x:f>
      </x:c>
      <x:c r="D4592" s="0">
        <x:f>'Historical Trades'!D4592</x:f>
      </x:c>
      <x:c r="E4592" s="23">
        <x:f>'Historical Trades'!E4592</x:f>
      </x:c>
      <x:c r="F4592" s="0">
        <x:f>'Historical Trades'!F4592</x:f>
      </x:c>
      <x:c r="G4592" s="0">
        <x:f>'Historical Trades'!G4592</x:f>
      </x:c>
      <x:c r="H4592" s="0">
        <x:f>'Historical Trades'!H4592</x:f>
      </x:c>
      <x:c r="I4592" s="0">
        <x:f>'Historical Trades'!I4592</x:f>
      </x:c>
      <x:c r="J4592" s="0">
        <x:f>'Historical Trades'!J4592</x:f>
      </x:c>
      <x:c r="K4592" s="0">
        <x:f>'Historical Trades'!K4592</x:f>
      </x:c>
      <x:c r="L4592" s="0">
        <x:f>'Historical Trades'!L4592</x:f>
      </x:c>
      <x:c r="M4592" s="0">
        <x:f>'Historical Trades'!M4592</x:f>
      </x:c>
      <x:c r="N4592" s="0">
        <x:f>CLEAN('Historical Trades'!O4592)</x:f>
      </x:c>
      <x:c r="P4592" s="14">
        <x:f>IF(G4592="sell",M4592,-M4592)</x:f>
      </x:c>
      <x:c r="Q4592" s="14">
        <x:f>VLOOKUP(N4592,'Currency Rates'!$A$3:$C$32,3,0)</x:f>
      </x:c>
      <x:c r="R4592" s="0">
        <x:f>IF(A4592="SPUS",0,IF(A4592="FWD",0,P4592/Q4592))</x:f>
      </x:c>
    </x:row>
    <x:row r="4593" spans="1:19" x14ac:dyDescent="0.3">
      <x:c r="A4593" s="0">
        <x:f>'Historical Trades'!A4593</x:f>
      </x:c>
      <x:c r="B4593" s="0">
        <x:f>'Historical Trades'!B4593</x:f>
      </x:c>
      <x:c r="C4593" s="23">
        <x:f>'Historical Trades'!C4593</x:f>
      </x:c>
      <x:c r="D4593" s="0">
        <x:f>'Historical Trades'!D4593</x:f>
      </x:c>
      <x:c r="E4593" s="23">
        <x:f>'Historical Trades'!E4593</x:f>
      </x:c>
      <x:c r="F4593" s="0">
        <x:f>'Historical Trades'!F4593</x:f>
      </x:c>
      <x:c r="G4593" s="0">
        <x:f>'Historical Trades'!G4593</x:f>
      </x:c>
      <x:c r="H4593" s="0">
        <x:f>'Historical Trades'!H4593</x:f>
      </x:c>
      <x:c r="I4593" s="0">
        <x:f>'Historical Trades'!I4593</x:f>
      </x:c>
      <x:c r="J4593" s="0">
        <x:f>'Historical Trades'!J4593</x:f>
      </x:c>
      <x:c r="K4593" s="0">
        <x:f>'Historical Trades'!K4593</x:f>
      </x:c>
      <x:c r="L4593" s="0">
        <x:f>'Historical Trades'!L4593</x:f>
      </x:c>
      <x:c r="M4593" s="0">
        <x:f>'Historical Trades'!M4593</x:f>
      </x:c>
      <x:c r="N4593" s="0">
        <x:f>CLEAN('Historical Trades'!O4593)</x:f>
      </x:c>
      <x:c r="P4593" s="14">
        <x:f>IF(G4593="sell",M4593,-M4593)</x:f>
      </x:c>
      <x:c r="Q4593" s="14">
        <x:f>VLOOKUP(N4593,'Currency Rates'!$A$3:$C$32,3,0)</x:f>
      </x:c>
      <x:c r="R4593" s="0">
        <x:f>IF(A4593="SPUS",0,IF(A4593="FWD",0,P4593/Q4593))</x:f>
      </x:c>
    </x:row>
    <x:row r="4594" spans="1:19" x14ac:dyDescent="0.3">
      <x:c r="A4594" s="0">
        <x:f>'Historical Trades'!A4594</x:f>
      </x:c>
      <x:c r="B4594" s="0">
        <x:f>'Historical Trades'!B4594</x:f>
      </x:c>
      <x:c r="C4594" s="23">
        <x:f>'Historical Trades'!C4594</x:f>
      </x:c>
      <x:c r="D4594" s="0">
        <x:f>'Historical Trades'!D4594</x:f>
      </x:c>
      <x:c r="E4594" s="23">
        <x:f>'Historical Trades'!E4594</x:f>
      </x:c>
      <x:c r="F4594" s="0">
        <x:f>'Historical Trades'!F4594</x:f>
      </x:c>
      <x:c r="G4594" s="0">
        <x:f>'Historical Trades'!G4594</x:f>
      </x:c>
      <x:c r="H4594" s="0">
        <x:f>'Historical Trades'!H4594</x:f>
      </x:c>
      <x:c r="I4594" s="0">
        <x:f>'Historical Trades'!I4594</x:f>
      </x:c>
      <x:c r="J4594" s="0">
        <x:f>'Historical Trades'!J4594</x:f>
      </x:c>
      <x:c r="K4594" s="0">
        <x:f>'Historical Trades'!K4594</x:f>
      </x:c>
      <x:c r="L4594" s="0">
        <x:f>'Historical Trades'!L4594</x:f>
      </x:c>
      <x:c r="M4594" s="0">
        <x:f>'Historical Trades'!M4594</x:f>
      </x:c>
      <x:c r="N4594" s="0">
        <x:f>CLEAN('Historical Trades'!O4594)</x:f>
      </x:c>
      <x:c r="P4594" s="14">
        <x:f>IF(G4594="sell",M4594,-M4594)</x:f>
      </x:c>
      <x:c r="Q4594" s="14">
        <x:f>VLOOKUP(N4594,'Currency Rates'!$A$3:$C$32,3,0)</x:f>
      </x:c>
      <x:c r="R4594" s="0">
        <x:f>IF(A4594="SPUS",0,IF(A4594="FWD",0,P4594/Q4594))</x:f>
      </x:c>
    </x:row>
    <x:row r="4595" spans="1:19" x14ac:dyDescent="0.3">
      <x:c r="A4595" s="0">
        <x:f>'Historical Trades'!A4595</x:f>
      </x:c>
      <x:c r="B4595" s="0">
        <x:f>'Historical Trades'!B4595</x:f>
      </x:c>
      <x:c r="C4595" s="23">
        <x:f>'Historical Trades'!C4595</x:f>
      </x:c>
      <x:c r="D4595" s="0">
        <x:f>'Historical Trades'!D4595</x:f>
      </x:c>
      <x:c r="E4595" s="23">
        <x:f>'Historical Trades'!E4595</x:f>
      </x:c>
      <x:c r="F4595" s="0">
        <x:f>'Historical Trades'!F4595</x:f>
      </x:c>
      <x:c r="G4595" s="0">
        <x:f>'Historical Trades'!G4595</x:f>
      </x:c>
      <x:c r="H4595" s="0">
        <x:f>'Historical Trades'!H4595</x:f>
      </x:c>
      <x:c r="I4595" s="0">
        <x:f>'Historical Trades'!I4595</x:f>
      </x:c>
      <x:c r="J4595" s="0">
        <x:f>'Historical Trades'!J4595</x:f>
      </x:c>
      <x:c r="K4595" s="0">
        <x:f>'Historical Trades'!K4595</x:f>
      </x:c>
      <x:c r="L4595" s="0">
        <x:f>'Historical Trades'!L4595</x:f>
      </x:c>
      <x:c r="M4595" s="0">
        <x:f>'Historical Trades'!M4595</x:f>
      </x:c>
      <x:c r="N4595" s="0">
        <x:f>CLEAN('Historical Trades'!O4595)</x:f>
      </x:c>
      <x:c r="P4595" s="14">
        <x:f>IF(G4595="sell",M4595,-M4595)</x:f>
      </x:c>
      <x:c r="Q4595" s="14">
        <x:f>VLOOKUP(N4595,'Currency Rates'!$A$3:$C$32,3,0)</x:f>
      </x:c>
      <x:c r="R4595" s="0">
        <x:f>IF(A4595="SPUS",0,IF(A4595="FWD",0,P4595/Q4595))</x:f>
      </x:c>
    </x:row>
    <x:row r="4596" spans="1:19" x14ac:dyDescent="0.3">
      <x:c r="A4596" s="0">
        <x:f>'Historical Trades'!A4596</x:f>
      </x:c>
      <x:c r="B4596" s="0">
        <x:f>'Historical Trades'!B4596</x:f>
      </x:c>
      <x:c r="C4596" s="23">
        <x:f>'Historical Trades'!C4596</x:f>
      </x:c>
      <x:c r="D4596" s="0">
        <x:f>'Historical Trades'!D4596</x:f>
      </x:c>
      <x:c r="E4596" s="23">
        <x:f>'Historical Trades'!E4596</x:f>
      </x:c>
      <x:c r="F4596" s="0">
        <x:f>'Historical Trades'!F4596</x:f>
      </x:c>
      <x:c r="G4596" s="0">
        <x:f>'Historical Trades'!G4596</x:f>
      </x:c>
      <x:c r="H4596" s="0">
        <x:f>'Historical Trades'!H4596</x:f>
      </x:c>
      <x:c r="I4596" s="0">
        <x:f>'Historical Trades'!I4596</x:f>
      </x:c>
      <x:c r="J4596" s="0">
        <x:f>'Historical Trades'!J4596</x:f>
      </x:c>
      <x:c r="K4596" s="0">
        <x:f>'Historical Trades'!K4596</x:f>
      </x:c>
      <x:c r="L4596" s="0">
        <x:f>'Historical Trades'!L4596</x:f>
      </x:c>
      <x:c r="M4596" s="0">
        <x:f>'Historical Trades'!M4596</x:f>
      </x:c>
      <x:c r="N4596" s="0">
        <x:f>CLEAN('Historical Trades'!O4596)</x:f>
      </x:c>
      <x:c r="P4596" s="14">
        <x:f>IF(G4596="sell",M4596,-M4596)</x:f>
      </x:c>
      <x:c r="Q4596" s="14">
        <x:f>VLOOKUP(N4596,'Currency Rates'!$A$3:$C$32,3,0)</x:f>
      </x:c>
      <x:c r="R4596" s="0">
        <x:f>IF(A4596="SPUS",0,IF(A4596="FWD",0,P4596/Q4596))</x:f>
      </x:c>
    </x:row>
    <x:row r="4597" spans="1:19" x14ac:dyDescent="0.3">
      <x:c r="A4597" s="0">
        <x:f>'Historical Trades'!A4597</x:f>
      </x:c>
      <x:c r="B4597" s="0">
        <x:f>'Historical Trades'!B4597</x:f>
      </x:c>
      <x:c r="C4597" s="23">
        <x:f>'Historical Trades'!C4597</x:f>
      </x:c>
      <x:c r="D4597" s="0">
        <x:f>'Historical Trades'!D4597</x:f>
      </x:c>
      <x:c r="E4597" s="23">
        <x:f>'Historical Trades'!E4597</x:f>
      </x:c>
      <x:c r="F4597" s="0">
        <x:f>'Historical Trades'!F4597</x:f>
      </x:c>
      <x:c r="G4597" s="0">
        <x:f>'Historical Trades'!G4597</x:f>
      </x:c>
      <x:c r="H4597" s="0">
        <x:f>'Historical Trades'!H4597</x:f>
      </x:c>
      <x:c r="I4597" s="0">
        <x:f>'Historical Trades'!I4597</x:f>
      </x:c>
      <x:c r="J4597" s="0">
        <x:f>'Historical Trades'!J4597</x:f>
      </x:c>
      <x:c r="K4597" s="0">
        <x:f>'Historical Trades'!K4597</x:f>
      </x:c>
      <x:c r="L4597" s="0">
        <x:f>'Historical Trades'!L4597</x:f>
      </x:c>
      <x:c r="M4597" s="0">
        <x:f>'Historical Trades'!M4597</x:f>
      </x:c>
      <x:c r="N4597" s="0">
        <x:f>CLEAN('Historical Trades'!O4597)</x:f>
      </x:c>
      <x:c r="P4597" s="14">
        <x:f>IF(G4597="sell",M4597,-M4597)</x:f>
      </x:c>
      <x:c r="Q4597" s="14">
        <x:f>VLOOKUP(N4597,'Currency Rates'!$A$3:$C$32,3,0)</x:f>
      </x:c>
      <x:c r="R4597" s="0">
        <x:f>IF(A4597="SPUS",0,IF(A4597="FWD",0,P4597/Q4597))</x:f>
      </x:c>
    </x:row>
    <x:row r="4598" spans="1:19" x14ac:dyDescent="0.3">
      <x:c r="A4598" s="0">
        <x:f>'Historical Trades'!A4598</x:f>
      </x:c>
      <x:c r="B4598" s="0">
        <x:f>'Historical Trades'!B4598</x:f>
      </x:c>
      <x:c r="C4598" s="23">
        <x:f>'Historical Trades'!C4598</x:f>
      </x:c>
      <x:c r="D4598" s="0">
        <x:f>'Historical Trades'!D4598</x:f>
      </x:c>
      <x:c r="E4598" s="23">
        <x:f>'Historical Trades'!E4598</x:f>
      </x:c>
      <x:c r="F4598" s="0">
        <x:f>'Historical Trades'!F4598</x:f>
      </x:c>
      <x:c r="G4598" s="0">
        <x:f>'Historical Trades'!G4598</x:f>
      </x:c>
      <x:c r="H4598" s="0">
        <x:f>'Historical Trades'!H4598</x:f>
      </x:c>
      <x:c r="I4598" s="0">
        <x:f>'Historical Trades'!I4598</x:f>
      </x:c>
      <x:c r="J4598" s="0">
        <x:f>'Historical Trades'!J4598</x:f>
      </x:c>
      <x:c r="K4598" s="0">
        <x:f>'Historical Trades'!K4598</x:f>
      </x:c>
      <x:c r="L4598" s="0">
        <x:f>'Historical Trades'!L4598</x:f>
      </x:c>
      <x:c r="M4598" s="0">
        <x:f>'Historical Trades'!M4598</x:f>
      </x:c>
      <x:c r="N4598" s="0">
        <x:f>CLEAN('Historical Trades'!O4598)</x:f>
      </x:c>
      <x:c r="P4598" s="14">
        <x:f>IF(G4598="sell",M4598,-M4598)</x:f>
      </x:c>
      <x:c r="Q4598" s="14">
        <x:f>VLOOKUP(N4598,'Currency Rates'!$A$3:$C$32,3,0)</x:f>
      </x:c>
      <x:c r="R4598" s="0">
        <x:f>IF(A4598="SPUS",0,IF(A4598="FWD",0,P4598/Q4598))</x:f>
      </x:c>
    </x:row>
    <x:row r="4599" spans="1:19" x14ac:dyDescent="0.3">
      <x:c r="A4599" s="0">
        <x:f>'Historical Trades'!A4599</x:f>
      </x:c>
      <x:c r="B4599" s="0">
        <x:f>'Historical Trades'!B4599</x:f>
      </x:c>
      <x:c r="C4599" s="23">
        <x:f>'Historical Trades'!C4599</x:f>
      </x:c>
      <x:c r="D4599" s="0">
        <x:f>'Historical Trades'!D4599</x:f>
      </x:c>
      <x:c r="E4599" s="23">
        <x:f>'Historical Trades'!E4599</x:f>
      </x:c>
      <x:c r="F4599" s="0">
        <x:f>'Historical Trades'!F4599</x:f>
      </x:c>
      <x:c r="G4599" s="0">
        <x:f>'Historical Trades'!G4599</x:f>
      </x:c>
      <x:c r="H4599" s="0">
        <x:f>'Historical Trades'!H4599</x:f>
      </x:c>
      <x:c r="I4599" s="0">
        <x:f>'Historical Trades'!I4599</x:f>
      </x:c>
      <x:c r="J4599" s="0">
        <x:f>'Historical Trades'!J4599</x:f>
      </x:c>
      <x:c r="K4599" s="0">
        <x:f>'Historical Trades'!K4599</x:f>
      </x:c>
      <x:c r="L4599" s="0">
        <x:f>'Historical Trades'!L4599</x:f>
      </x:c>
      <x:c r="M4599" s="0">
        <x:f>'Historical Trades'!M4599</x:f>
      </x:c>
      <x:c r="N4599" s="0">
        <x:f>CLEAN('Historical Trades'!O4599)</x:f>
      </x:c>
      <x:c r="P4599" s="14">
        <x:f>IF(G4599="sell",M4599,-M4599)</x:f>
      </x:c>
      <x:c r="Q4599" s="14">
        <x:f>VLOOKUP(N4599,'Currency Rates'!$A$3:$C$32,3,0)</x:f>
      </x:c>
      <x:c r="R4599" s="0">
        <x:f>IF(A4599="SPUS",0,IF(A4599="FWD",0,P4599/Q4599))</x:f>
      </x:c>
    </x:row>
    <x:row r="4600" spans="1:19" x14ac:dyDescent="0.3">
      <x:c r="A4600" s="0">
        <x:f>'Historical Trades'!A4600</x:f>
      </x:c>
      <x:c r="B4600" s="0">
        <x:f>'Historical Trades'!B4600</x:f>
      </x:c>
      <x:c r="C4600" s="23">
        <x:f>'Historical Trades'!C4600</x:f>
      </x:c>
      <x:c r="D4600" s="0">
        <x:f>'Historical Trades'!D4600</x:f>
      </x:c>
      <x:c r="E4600" s="23">
        <x:f>'Historical Trades'!E4600</x:f>
      </x:c>
      <x:c r="F4600" s="0">
        <x:f>'Historical Trades'!F4600</x:f>
      </x:c>
      <x:c r="G4600" s="0">
        <x:f>'Historical Trades'!G4600</x:f>
      </x:c>
      <x:c r="H4600" s="0">
        <x:f>'Historical Trades'!H4600</x:f>
      </x:c>
      <x:c r="I4600" s="0">
        <x:f>'Historical Trades'!I4600</x:f>
      </x:c>
      <x:c r="J4600" s="0">
        <x:f>'Historical Trades'!J4600</x:f>
      </x:c>
      <x:c r="K4600" s="0">
        <x:f>'Historical Trades'!K4600</x:f>
      </x:c>
      <x:c r="L4600" s="0">
        <x:f>'Historical Trades'!L4600</x:f>
      </x:c>
      <x:c r="M4600" s="0">
        <x:f>'Historical Trades'!M4600</x:f>
      </x:c>
      <x:c r="N4600" s="0">
        <x:f>CLEAN('Historical Trades'!O4600)</x:f>
      </x:c>
      <x:c r="P4600" s="14">
        <x:f>IF(G4600="sell",M4600,-M4600)</x:f>
      </x:c>
      <x:c r="Q4600" s="14">
        <x:f>VLOOKUP(N4600,'Currency Rates'!$A$3:$C$32,3,0)</x:f>
      </x:c>
      <x:c r="R4600" s="0">
        <x:f>IF(A4600="SPUS",0,IF(A4600="FWD",0,P4600/Q4600))</x:f>
      </x:c>
    </x:row>
    <x:row r="4601" spans="1:19" x14ac:dyDescent="0.3">
      <x:c r="A4601" s="0">
        <x:f>'Historical Trades'!A4601</x:f>
      </x:c>
      <x:c r="B4601" s="0">
        <x:f>'Historical Trades'!B4601</x:f>
      </x:c>
      <x:c r="C4601" s="23">
        <x:f>'Historical Trades'!C4601</x:f>
      </x:c>
      <x:c r="D4601" s="0">
        <x:f>'Historical Trades'!D4601</x:f>
      </x:c>
      <x:c r="E4601" s="23">
        <x:f>'Historical Trades'!E4601</x:f>
      </x:c>
      <x:c r="F4601" s="0">
        <x:f>'Historical Trades'!F4601</x:f>
      </x:c>
      <x:c r="G4601" s="0">
        <x:f>'Historical Trades'!G4601</x:f>
      </x:c>
      <x:c r="H4601" s="0">
        <x:f>'Historical Trades'!H4601</x:f>
      </x:c>
      <x:c r="I4601" s="0">
        <x:f>'Historical Trades'!I4601</x:f>
      </x:c>
      <x:c r="J4601" s="0">
        <x:f>'Historical Trades'!J4601</x:f>
      </x:c>
      <x:c r="K4601" s="0">
        <x:f>'Historical Trades'!K4601</x:f>
      </x:c>
      <x:c r="L4601" s="0">
        <x:f>'Historical Trades'!L4601</x:f>
      </x:c>
      <x:c r="M4601" s="0">
        <x:f>'Historical Trades'!M4601</x:f>
      </x:c>
      <x:c r="N4601" s="0">
        <x:f>CLEAN('Historical Trades'!O4601)</x:f>
      </x:c>
      <x:c r="P4601" s="14">
        <x:f>IF(G4601="sell",M4601,-M4601)</x:f>
      </x:c>
      <x:c r="Q4601" s="14">
        <x:f>VLOOKUP(N4601,'Currency Rates'!$A$3:$C$32,3,0)</x:f>
      </x:c>
      <x:c r="R4601" s="0">
        <x:f>IF(A4601="SPUS",0,IF(A4601="FWD",0,P4601/Q4601))</x:f>
      </x:c>
    </x:row>
    <x:row r="4602" spans="1:19" x14ac:dyDescent="0.3">
      <x:c r="A4602" s="0">
        <x:f>'Historical Trades'!A4602</x:f>
      </x:c>
      <x:c r="B4602" s="0">
        <x:f>'Historical Trades'!B4602</x:f>
      </x:c>
      <x:c r="C4602" s="23">
        <x:f>'Historical Trades'!C4602</x:f>
      </x:c>
      <x:c r="D4602" s="0">
        <x:f>'Historical Trades'!D4602</x:f>
      </x:c>
      <x:c r="E4602" s="23">
        <x:f>'Historical Trades'!E4602</x:f>
      </x:c>
      <x:c r="F4602" s="0">
        <x:f>'Historical Trades'!F4602</x:f>
      </x:c>
      <x:c r="G4602" s="0">
        <x:f>'Historical Trades'!G4602</x:f>
      </x:c>
      <x:c r="H4602" s="0">
        <x:f>'Historical Trades'!H4602</x:f>
      </x:c>
      <x:c r="I4602" s="0">
        <x:f>'Historical Trades'!I4602</x:f>
      </x:c>
      <x:c r="J4602" s="0">
        <x:f>'Historical Trades'!J4602</x:f>
      </x:c>
      <x:c r="K4602" s="0">
        <x:f>'Historical Trades'!K4602</x:f>
      </x:c>
      <x:c r="L4602" s="0">
        <x:f>'Historical Trades'!L4602</x:f>
      </x:c>
      <x:c r="M4602" s="0">
        <x:f>'Historical Trades'!M4602</x:f>
      </x:c>
      <x:c r="N4602" s="0">
        <x:f>CLEAN('Historical Trades'!O4602)</x:f>
      </x:c>
      <x:c r="P4602" s="14">
        <x:f>IF(G4602="sell",M4602,-M4602)</x:f>
      </x:c>
      <x:c r="Q4602" s="14">
        <x:f>VLOOKUP(N4602,'Currency Rates'!$A$3:$C$32,3,0)</x:f>
      </x:c>
      <x:c r="R4602" s="0">
        <x:f>IF(A4602="SPUS",0,IF(A4602="FWD",0,P4602/Q4602))</x:f>
      </x:c>
    </x:row>
    <x:row r="4603" spans="1:19" x14ac:dyDescent="0.3">
      <x:c r="A4603" s="0">
        <x:f>'Historical Trades'!A4603</x:f>
      </x:c>
      <x:c r="B4603" s="0">
        <x:f>'Historical Trades'!B4603</x:f>
      </x:c>
      <x:c r="C4603" s="23">
        <x:f>'Historical Trades'!C4603</x:f>
      </x:c>
      <x:c r="D4603" s="0">
        <x:f>'Historical Trades'!D4603</x:f>
      </x:c>
      <x:c r="E4603" s="23">
        <x:f>'Historical Trades'!E4603</x:f>
      </x:c>
      <x:c r="F4603" s="0">
        <x:f>'Historical Trades'!F4603</x:f>
      </x:c>
      <x:c r="G4603" s="0">
        <x:f>'Historical Trades'!G4603</x:f>
      </x:c>
      <x:c r="H4603" s="0">
        <x:f>'Historical Trades'!H4603</x:f>
      </x:c>
      <x:c r="I4603" s="0">
        <x:f>'Historical Trades'!I4603</x:f>
      </x:c>
      <x:c r="J4603" s="0">
        <x:f>'Historical Trades'!J4603</x:f>
      </x:c>
      <x:c r="K4603" s="0">
        <x:f>'Historical Trades'!K4603</x:f>
      </x:c>
      <x:c r="L4603" s="0">
        <x:f>'Historical Trades'!L4603</x:f>
      </x:c>
      <x:c r="M4603" s="0">
        <x:f>'Historical Trades'!M4603</x:f>
      </x:c>
      <x:c r="N4603" s="0">
        <x:f>CLEAN('Historical Trades'!O4603)</x:f>
      </x:c>
      <x:c r="P4603" s="14">
        <x:f>IF(G4603="sell",M4603,-M4603)</x:f>
      </x:c>
      <x:c r="Q4603" s="14">
        <x:f>VLOOKUP(N4603,'Currency Rates'!$A$3:$C$32,3,0)</x:f>
      </x:c>
      <x:c r="R4603" s="0">
        <x:f>IF(A4603="SPUS",0,IF(A4603="FWD",0,P4603/Q4603))</x:f>
      </x:c>
    </x:row>
    <x:row r="4604" spans="1:19" x14ac:dyDescent="0.3">
      <x:c r="A4604" s="0">
        <x:f>'Historical Trades'!A4604</x:f>
      </x:c>
      <x:c r="B4604" s="0">
        <x:f>'Historical Trades'!B4604</x:f>
      </x:c>
      <x:c r="C4604" s="23">
        <x:f>'Historical Trades'!C4604</x:f>
      </x:c>
      <x:c r="D4604" s="0">
        <x:f>'Historical Trades'!D4604</x:f>
      </x:c>
      <x:c r="E4604" s="23">
        <x:f>'Historical Trades'!E4604</x:f>
      </x:c>
      <x:c r="F4604" s="0">
        <x:f>'Historical Trades'!F4604</x:f>
      </x:c>
      <x:c r="G4604" s="0">
        <x:f>'Historical Trades'!G4604</x:f>
      </x:c>
      <x:c r="H4604" s="0">
        <x:f>'Historical Trades'!H4604</x:f>
      </x:c>
      <x:c r="I4604" s="0">
        <x:f>'Historical Trades'!I4604</x:f>
      </x:c>
      <x:c r="J4604" s="0">
        <x:f>'Historical Trades'!J4604</x:f>
      </x:c>
      <x:c r="K4604" s="0">
        <x:f>'Historical Trades'!K4604</x:f>
      </x:c>
      <x:c r="L4604" s="0">
        <x:f>'Historical Trades'!L4604</x:f>
      </x:c>
      <x:c r="M4604" s="0">
        <x:f>'Historical Trades'!M4604</x:f>
      </x:c>
      <x:c r="N4604" s="0">
        <x:f>CLEAN('Historical Trades'!O4604)</x:f>
      </x:c>
      <x:c r="P4604" s="14">
        <x:f>IF(G4604="sell",M4604,-M4604)</x:f>
      </x:c>
      <x:c r="Q4604" s="14">
        <x:f>VLOOKUP(N4604,'Currency Rates'!$A$3:$C$32,3,0)</x:f>
      </x:c>
      <x:c r="R4604" s="0">
        <x:f>IF(A4604="SPUS",0,IF(A4604="FWD",0,P4604/Q4604))</x:f>
      </x:c>
    </x:row>
    <x:row r="4605" spans="1:19" x14ac:dyDescent="0.3">
      <x:c r="A4605" s="0">
        <x:f>'Historical Trades'!A4605</x:f>
      </x:c>
      <x:c r="B4605" s="0">
        <x:f>'Historical Trades'!B4605</x:f>
      </x:c>
      <x:c r="C4605" s="23">
        <x:f>'Historical Trades'!C4605</x:f>
      </x:c>
      <x:c r="D4605" s="0">
        <x:f>'Historical Trades'!D4605</x:f>
      </x:c>
      <x:c r="E4605" s="23">
        <x:f>'Historical Trades'!E4605</x:f>
      </x:c>
      <x:c r="F4605" s="0">
        <x:f>'Historical Trades'!F4605</x:f>
      </x:c>
      <x:c r="G4605" s="0">
        <x:f>'Historical Trades'!G4605</x:f>
      </x:c>
      <x:c r="H4605" s="0">
        <x:f>'Historical Trades'!H4605</x:f>
      </x:c>
      <x:c r="I4605" s="0">
        <x:f>'Historical Trades'!I4605</x:f>
      </x:c>
      <x:c r="J4605" s="0">
        <x:f>'Historical Trades'!J4605</x:f>
      </x:c>
      <x:c r="K4605" s="0">
        <x:f>'Historical Trades'!K4605</x:f>
      </x:c>
      <x:c r="L4605" s="0">
        <x:f>'Historical Trades'!L4605</x:f>
      </x:c>
      <x:c r="M4605" s="0">
        <x:f>'Historical Trades'!M4605</x:f>
      </x:c>
      <x:c r="N4605" s="0">
        <x:f>CLEAN('Historical Trades'!O4605)</x:f>
      </x:c>
      <x:c r="P4605" s="14">
        <x:f>IF(G4605="sell",M4605,-M4605)</x:f>
      </x:c>
      <x:c r="Q4605" s="14">
        <x:f>VLOOKUP(N4605,'Currency Rates'!$A$3:$C$32,3,0)</x:f>
      </x:c>
      <x:c r="R4605" s="0">
        <x:f>IF(A4605="SPUS",0,IF(A4605="FWD",0,P4605/Q4605))</x:f>
      </x:c>
    </x:row>
    <x:row r="4606" spans="1:19" x14ac:dyDescent="0.3">
      <x:c r="A4606" s="0">
        <x:f>'Historical Trades'!A4606</x:f>
      </x:c>
      <x:c r="B4606" s="0">
        <x:f>'Historical Trades'!B4606</x:f>
      </x:c>
      <x:c r="C4606" s="23">
        <x:f>'Historical Trades'!C4606</x:f>
      </x:c>
      <x:c r="D4606" s="0">
        <x:f>'Historical Trades'!D4606</x:f>
      </x:c>
      <x:c r="E4606" s="23">
        <x:f>'Historical Trades'!E4606</x:f>
      </x:c>
      <x:c r="F4606" s="0">
        <x:f>'Historical Trades'!F4606</x:f>
      </x:c>
      <x:c r="G4606" s="0">
        <x:f>'Historical Trades'!G4606</x:f>
      </x:c>
      <x:c r="H4606" s="0">
        <x:f>'Historical Trades'!H4606</x:f>
      </x:c>
      <x:c r="I4606" s="0">
        <x:f>'Historical Trades'!I4606</x:f>
      </x:c>
      <x:c r="J4606" s="0">
        <x:f>'Historical Trades'!J4606</x:f>
      </x:c>
      <x:c r="K4606" s="0">
        <x:f>'Historical Trades'!K4606</x:f>
      </x:c>
      <x:c r="L4606" s="0">
        <x:f>'Historical Trades'!L4606</x:f>
      </x:c>
      <x:c r="M4606" s="0">
        <x:f>'Historical Trades'!M4606</x:f>
      </x:c>
      <x:c r="N4606" s="0">
        <x:f>CLEAN('Historical Trades'!O4606)</x:f>
      </x:c>
      <x:c r="P4606" s="14">
        <x:f>IF(G4606="sell",M4606,-M4606)</x:f>
      </x:c>
      <x:c r="Q4606" s="14">
        <x:f>VLOOKUP(N4606,'Currency Rates'!$A$3:$C$32,3,0)</x:f>
      </x:c>
      <x:c r="R4606" s="0">
        <x:f>IF(A4606="SPUS",0,IF(A4606="FWD",0,P4606/Q4606))</x:f>
      </x:c>
    </x:row>
    <x:row r="4607" spans="1:19" x14ac:dyDescent="0.3">
      <x:c r="A4607" s="0">
        <x:f>'Historical Trades'!A4607</x:f>
      </x:c>
      <x:c r="B4607" s="0">
        <x:f>'Historical Trades'!B4607</x:f>
      </x:c>
      <x:c r="C4607" s="23">
        <x:f>'Historical Trades'!C4607</x:f>
      </x:c>
      <x:c r="D4607" s="0">
        <x:f>'Historical Trades'!D4607</x:f>
      </x:c>
      <x:c r="E4607" s="23">
        <x:f>'Historical Trades'!E4607</x:f>
      </x:c>
      <x:c r="F4607" s="0">
        <x:f>'Historical Trades'!F4607</x:f>
      </x:c>
      <x:c r="G4607" s="0">
        <x:f>'Historical Trades'!G4607</x:f>
      </x:c>
      <x:c r="H4607" s="0">
        <x:f>'Historical Trades'!H4607</x:f>
      </x:c>
      <x:c r="I4607" s="0">
        <x:f>'Historical Trades'!I4607</x:f>
      </x:c>
      <x:c r="J4607" s="0">
        <x:f>'Historical Trades'!J4607</x:f>
      </x:c>
      <x:c r="K4607" s="0">
        <x:f>'Historical Trades'!K4607</x:f>
      </x:c>
      <x:c r="L4607" s="0">
        <x:f>'Historical Trades'!L4607</x:f>
      </x:c>
      <x:c r="M4607" s="0">
        <x:f>'Historical Trades'!M4607</x:f>
      </x:c>
      <x:c r="N4607" s="0">
        <x:f>CLEAN('Historical Trades'!O4607)</x:f>
      </x:c>
      <x:c r="P4607" s="14">
        <x:f>IF(G4607="sell",M4607,-M4607)</x:f>
      </x:c>
      <x:c r="Q4607" s="14">
        <x:f>VLOOKUP(N4607,'Currency Rates'!$A$3:$C$32,3,0)</x:f>
      </x:c>
      <x:c r="R4607" s="0">
        <x:f>IF(A4607="SPUS",0,IF(A4607="FWD",0,P4607/Q4607))</x:f>
      </x:c>
    </x:row>
    <x:row r="4608" spans="1:19" x14ac:dyDescent="0.3">
      <x:c r="A4608" s="0">
        <x:f>'Historical Trades'!A4608</x:f>
      </x:c>
      <x:c r="B4608" s="0">
        <x:f>'Historical Trades'!B4608</x:f>
      </x:c>
      <x:c r="C4608" s="23">
        <x:f>'Historical Trades'!C4608</x:f>
      </x:c>
      <x:c r="D4608" s="0">
        <x:f>'Historical Trades'!D4608</x:f>
      </x:c>
      <x:c r="E4608" s="23">
        <x:f>'Historical Trades'!E4608</x:f>
      </x:c>
      <x:c r="F4608" s="0">
        <x:f>'Historical Trades'!F4608</x:f>
      </x:c>
      <x:c r="G4608" s="0">
        <x:f>'Historical Trades'!G4608</x:f>
      </x:c>
      <x:c r="H4608" s="0">
        <x:f>'Historical Trades'!H4608</x:f>
      </x:c>
      <x:c r="I4608" s="0">
        <x:f>'Historical Trades'!I4608</x:f>
      </x:c>
      <x:c r="J4608" s="0">
        <x:f>'Historical Trades'!J4608</x:f>
      </x:c>
      <x:c r="K4608" s="0">
        <x:f>'Historical Trades'!K4608</x:f>
      </x:c>
      <x:c r="L4608" s="0">
        <x:f>'Historical Trades'!L4608</x:f>
      </x:c>
      <x:c r="M4608" s="0">
        <x:f>'Historical Trades'!M4608</x:f>
      </x:c>
      <x:c r="N4608" s="0">
        <x:f>CLEAN('Historical Trades'!O4608)</x:f>
      </x:c>
      <x:c r="P4608" s="14">
        <x:f>IF(G4608="sell",M4608,-M4608)</x:f>
      </x:c>
      <x:c r="Q4608" s="14">
        <x:f>VLOOKUP(N4608,'Currency Rates'!$A$3:$C$32,3,0)</x:f>
      </x:c>
      <x:c r="R4608" s="0">
        <x:f>IF(A4608="SPUS",0,IF(A4608="FWD",0,P4608/Q4608))</x:f>
      </x:c>
    </x:row>
    <x:row r="4609" spans="1:19" x14ac:dyDescent="0.3">
      <x:c r="A4609" s="0">
        <x:f>'Historical Trades'!A4609</x:f>
      </x:c>
      <x:c r="B4609" s="0">
        <x:f>'Historical Trades'!B4609</x:f>
      </x:c>
      <x:c r="C4609" s="23">
        <x:f>'Historical Trades'!C4609</x:f>
      </x:c>
      <x:c r="D4609" s="0">
        <x:f>'Historical Trades'!D4609</x:f>
      </x:c>
      <x:c r="E4609" s="23">
        <x:f>'Historical Trades'!E4609</x:f>
      </x:c>
      <x:c r="F4609" s="0">
        <x:f>'Historical Trades'!F4609</x:f>
      </x:c>
      <x:c r="G4609" s="0">
        <x:f>'Historical Trades'!G4609</x:f>
      </x:c>
      <x:c r="H4609" s="0">
        <x:f>'Historical Trades'!H4609</x:f>
      </x:c>
      <x:c r="I4609" s="0">
        <x:f>'Historical Trades'!I4609</x:f>
      </x:c>
      <x:c r="J4609" s="0">
        <x:f>'Historical Trades'!J4609</x:f>
      </x:c>
      <x:c r="K4609" s="0">
        <x:f>'Historical Trades'!K4609</x:f>
      </x:c>
      <x:c r="L4609" s="0">
        <x:f>'Historical Trades'!L4609</x:f>
      </x:c>
      <x:c r="M4609" s="0">
        <x:f>'Historical Trades'!M4609</x:f>
      </x:c>
      <x:c r="N4609" s="0">
        <x:f>CLEAN('Historical Trades'!O4609)</x:f>
      </x:c>
      <x:c r="P4609" s="14">
        <x:f>IF(G4609="sell",M4609,-M4609)</x:f>
      </x:c>
      <x:c r="Q4609" s="14">
        <x:f>VLOOKUP(N4609,'Currency Rates'!$A$3:$C$32,3,0)</x:f>
      </x:c>
      <x:c r="R4609" s="0">
        <x:f>IF(A4609="SPUS",0,IF(A4609="FWD",0,P4609/Q4609))</x:f>
      </x:c>
    </x:row>
    <x:row r="4610" spans="1:19" x14ac:dyDescent="0.3">
      <x:c r="A4610" s="0">
        <x:f>'Historical Trades'!A4610</x:f>
      </x:c>
      <x:c r="B4610" s="0">
        <x:f>'Historical Trades'!B4610</x:f>
      </x:c>
      <x:c r="C4610" s="23">
        <x:f>'Historical Trades'!C4610</x:f>
      </x:c>
      <x:c r="D4610" s="0">
        <x:f>'Historical Trades'!D4610</x:f>
      </x:c>
      <x:c r="E4610" s="23">
        <x:f>'Historical Trades'!E4610</x:f>
      </x:c>
      <x:c r="F4610" s="0">
        <x:f>'Historical Trades'!F4610</x:f>
      </x:c>
      <x:c r="G4610" s="0">
        <x:f>'Historical Trades'!G4610</x:f>
      </x:c>
      <x:c r="H4610" s="0">
        <x:f>'Historical Trades'!H4610</x:f>
      </x:c>
      <x:c r="I4610" s="0">
        <x:f>'Historical Trades'!I4610</x:f>
      </x:c>
      <x:c r="J4610" s="0">
        <x:f>'Historical Trades'!J4610</x:f>
      </x:c>
      <x:c r="K4610" s="0">
        <x:f>'Historical Trades'!K4610</x:f>
      </x:c>
      <x:c r="L4610" s="0">
        <x:f>'Historical Trades'!L4610</x:f>
      </x:c>
      <x:c r="M4610" s="0">
        <x:f>'Historical Trades'!M4610</x:f>
      </x:c>
      <x:c r="N4610" s="0">
        <x:f>CLEAN('Historical Trades'!O4610)</x:f>
      </x:c>
      <x:c r="P4610" s="14">
        <x:f>IF(G4610="sell",M4610,-M4610)</x:f>
      </x:c>
      <x:c r="Q4610" s="14">
        <x:f>VLOOKUP(N4610,'Currency Rates'!$A$3:$C$32,3,0)</x:f>
      </x:c>
      <x:c r="R4610" s="0">
        <x:f>IF(A4610="SPUS",0,IF(A4610="FWD",0,P4610/Q4610))</x:f>
      </x:c>
    </x:row>
    <x:row r="4611" spans="1:19" x14ac:dyDescent="0.3">
      <x:c r="A4611" s="0">
        <x:f>'Historical Trades'!A4611</x:f>
      </x:c>
      <x:c r="B4611" s="0">
        <x:f>'Historical Trades'!B4611</x:f>
      </x:c>
      <x:c r="C4611" s="23">
        <x:f>'Historical Trades'!C4611</x:f>
      </x:c>
      <x:c r="D4611" s="0">
        <x:f>'Historical Trades'!D4611</x:f>
      </x:c>
      <x:c r="E4611" s="23">
        <x:f>'Historical Trades'!E4611</x:f>
      </x:c>
      <x:c r="F4611" s="0">
        <x:f>'Historical Trades'!F4611</x:f>
      </x:c>
      <x:c r="G4611" s="0">
        <x:f>'Historical Trades'!G4611</x:f>
      </x:c>
      <x:c r="H4611" s="0">
        <x:f>'Historical Trades'!H4611</x:f>
      </x:c>
      <x:c r="I4611" s="0">
        <x:f>'Historical Trades'!I4611</x:f>
      </x:c>
      <x:c r="J4611" s="0">
        <x:f>'Historical Trades'!J4611</x:f>
      </x:c>
      <x:c r="K4611" s="0">
        <x:f>'Historical Trades'!K4611</x:f>
      </x:c>
      <x:c r="L4611" s="0">
        <x:f>'Historical Trades'!L4611</x:f>
      </x:c>
      <x:c r="M4611" s="0">
        <x:f>'Historical Trades'!M4611</x:f>
      </x:c>
      <x:c r="N4611" s="0">
        <x:f>CLEAN('Historical Trades'!O4611)</x:f>
      </x:c>
      <x:c r="P4611" s="14">
        <x:f>IF(G4611="sell",M4611,-M4611)</x:f>
      </x:c>
      <x:c r="Q4611" s="14">
        <x:f>VLOOKUP(N4611,'Currency Rates'!$A$3:$C$32,3,0)</x:f>
      </x:c>
      <x:c r="R4611" s="0">
        <x:f>IF(A4611="SPUS",0,IF(A4611="FWD",0,P4611/Q4611))</x:f>
      </x:c>
    </x:row>
    <x:row r="4612" spans="1:19" x14ac:dyDescent="0.3">
      <x:c r="A4612" s="0">
        <x:f>'Historical Trades'!A4612</x:f>
      </x:c>
      <x:c r="B4612" s="0">
        <x:f>'Historical Trades'!B4612</x:f>
      </x:c>
      <x:c r="C4612" s="23">
        <x:f>'Historical Trades'!C4612</x:f>
      </x:c>
      <x:c r="D4612" s="0">
        <x:f>'Historical Trades'!D4612</x:f>
      </x:c>
      <x:c r="E4612" s="23">
        <x:f>'Historical Trades'!E4612</x:f>
      </x:c>
      <x:c r="F4612" s="0">
        <x:f>'Historical Trades'!F4612</x:f>
      </x:c>
      <x:c r="G4612" s="0">
        <x:f>'Historical Trades'!G4612</x:f>
      </x:c>
      <x:c r="H4612" s="0">
        <x:f>'Historical Trades'!H4612</x:f>
      </x:c>
      <x:c r="I4612" s="0">
        <x:f>'Historical Trades'!I4612</x:f>
      </x:c>
      <x:c r="J4612" s="0">
        <x:f>'Historical Trades'!J4612</x:f>
      </x:c>
      <x:c r="K4612" s="0">
        <x:f>'Historical Trades'!K4612</x:f>
      </x:c>
      <x:c r="L4612" s="0">
        <x:f>'Historical Trades'!L4612</x:f>
      </x:c>
      <x:c r="M4612" s="0">
        <x:f>'Historical Trades'!M4612</x:f>
      </x:c>
      <x:c r="N4612" s="0">
        <x:f>CLEAN('Historical Trades'!O4612)</x:f>
      </x:c>
      <x:c r="P4612" s="14">
        <x:f>IF(G4612="sell",M4612,-M4612)</x:f>
      </x:c>
      <x:c r="Q4612" s="14">
        <x:f>VLOOKUP(N4612,'Currency Rates'!$A$3:$C$32,3,0)</x:f>
      </x:c>
      <x:c r="R4612" s="0">
        <x:f>IF(A4612="SPUS",0,IF(A4612="FWD",0,P4612/Q4612))</x:f>
      </x:c>
    </x:row>
    <x:row r="4613" spans="1:19" x14ac:dyDescent="0.3">
      <x:c r="A4613" s="0">
        <x:f>'Historical Trades'!A4613</x:f>
      </x:c>
      <x:c r="B4613" s="0">
        <x:f>'Historical Trades'!B4613</x:f>
      </x:c>
      <x:c r="C4613" s="23">
        <x:f>'Historical Trades'!C4613</x:f>
      </x:c>
      <x:c r="D4613" s="0">
        <x:f>'Historical Trades'!D4613</x:f>
      </x:c>
      <x:c r="E4613" s="23">
        <x:f>'Historical Trades'!E4613</x:f>
      </x:c>
      <x:c r="F4613" s="0">
        <x:f>'Historical Trades'!F4613</x:f>
      </x:c>
      <x:c r="G4613" s="0">
        <x:f>'Historical Trades'!G4613</x:f>
      </x:c>
      <x:c r="H4613" s="0">
        <x:f>'Historical Trades'!H4613</x:f>
      </x:c>
      <x:c r="I4613" s="0">
        <x:f>'Historical Trades'!I4613</x:f>
      </x:c>
      <x:c r="J4613" s="0">
        <x:f>'Historical Trades'!J4613</x:f>
      </x:c>
      <x:c r="K4613" s="0">
        <x:f>'Historical Trades'!K4613</x:f>
      </x:c>
      <x:c r="L4613" s="0">
        <x:f>'Historical Trades'!L4613</x:f>
      </x:c>
      <x:c r="M4613" s="0">
        <x:f>'Historical Trades'!M4613</x:f>
      </x:c>
      <x:c r="N4613" s="0">
        <x:f>CLEAN('Historical Trades'!O4613)</x:f>
      </x:c>
      <x:c r="P4613" s="14">
        <x:f>IF(G4613="sell",M4613,-M4613)</x:f>
      </x:c>
      <x:c r="Q4613" s="14">
        <x:f>VLOOKUP(N4613,'Currency Rates'!$A$3:$C$32,3,0)</x:f>
      </x:c>
      <x:c r="R4613" s="0">
        <x:f>IF(A4613="SPUS",0,IF(A4613="FWD",0,P4613/Q4613))</x:f>
      </x:c>
    </x:row>
    <x:row r="4614" spans="1:19" x14ac:dyDescent="0.3">
      <x:c r="A4614" s="0">
        <x:f>'Historical Trades'!A4614</x:f>
      </x:c>
      <x:c r="B4614" s="0">
        <x:f>'Historical Trades'!B4614</x:f>
      </x:c>
      <x:c r="C4614" s="23">
        <x:f>'Historical Trades'!C4614</x:f>
      </x:c>
      <x:c r="D4614" s="0">
        <x:f>'Historical Trades'!D4614</x:f>
      </x:c>
      <x:c r="E4614" s="23">
        <x:f>'Historical Trades'!E4614</x:f>
      </x:c>
      <x:c r="F4614" s="0">
        <x:f>'Historical Trades'!F4614</x:f>
      </x:c>
      <x:c r="G4614" s="0">
        <x:f>'Historical Trades'!G4614</x:f>
      </x:c>
      <x:c r="H4614" s="0">
        <x:f>'Historical Trades'!H4614</x:f>
      </x:c>
      <x:c r="I4614" s="0">
        <x:f>'Historical Trades'!I4614</x:f>
      </x:c>
      <x:c r="J4614" s="0">
        <x:f>'Historical Trades'!J4614</x:f>
      </x:c>
      <x:c r="K4614" s="0">
        <x:f>'Historical Trades'!K4614</x:f>
      </x:c>
      <x:c r="L4614" s="0">
        <x:f>'Historical Trades'!L4614</x:f>
      </x:c>
      <x:c r="M4614" s="0">
        <x:f>'Historical Trades'!M4614</x:f>
      </x:c>
      <x:c r="N4614" s="0">
        <x:f>CLEAN('Historical Trades'!O4614)</x:f>
      </x:c>
      <x:c r="P4614" s="14">
        <x:f>IF(G4614="sell",M4614,-M4614)</x:f>
      </x:c>
      <x:c r="Q4614" s="14">
        <x:f>VLOOKUP(N4614,'Currency Rates'!$A$3:$C$32,3,0)</x:f>
      </x:c>
      <x:c r="R4614" s="0">
        <x:f>IF(A4614="SPUS",0,IF(A4614="FWD",0,P4614/Q4614))</x:f>
      </x:c>
    </x:row>
    <x:row r="4615" spans="1:19" x14ac:dyDescent="0.3">
      <x:c r="A4615" s="0">
        <x:f>'Historical Trades'!A4615</x:f>
      </x:c>
      <x:c r="B4615" s="0">
        <x:f>'Historical Trades'!B4615</x:f>
      </x:c>
      <x:c r="C4615" s="23">
        <x:f>'Historical Trades'!C4615</x:f>
      </x:c>
      <x:c r="D4615" s="0">
        <x:f>'Historical Trades'!D4615</x:f>
      </x:c>
      <x:c r="E4615" s="23">
        <x:f>'Historical Trades'!E4615</x:f>
      </x:c>
      <x:c r="F4615" s="0">
        <x:f>'Historical Trades'!F4615</x:f>
      </x:c>
      <x:c r="G4615" s="0">
        <x:f>'Historical Trades'!G4615</x:f>
      </x:c>
      <x:c r="H4615" s="0">
        <x:f>'Historical Trades'!H4615</x:f>
      </x:c>
      <x:c r="I4615" s="0">
        <x:f>'Historical Trades'!I4615</x:f>
      </x:c>
      <x:c r="J4615" s="0">
        <x:f>'Historical Trades'!J4615</x:f>
      </x:c>
      <x:c r="K4615" s="0">
        <x:f>'Historical Trades'!K4615</x:f>
      </x:c>
      <x:c r="L4615" s="0">
        <x:f>'Historical Trades'!L4615</x:f>
      </x:c>
      <x:c r="M4615" s="0">
        <x:f>'Historical Trades'!M4615</x:f>
      </x:c>
      <x:c r="N4615" s="0">
        <x:f>CLEAN('Historical Trades'!O4615)</x:f>
      </x:c>
      <x:c r="P4615" s="14">
        <x:f>IF(G4615="sell",M4615,-M4615)</x:f>
      </x:c>
      <x:c r="Q4615" s="14">
        <x:f>VLOOKUP(N4615,'Currency Rates'!$A$3:$C$32,3,0)</x:f>
      </x:c>
      <x:c r="R4615" s="0">
        <x:f>IF(A4615="SPUS",0,IF(A4615="FWD",0,P4615/Q4615))</x:f>
      </x:c>
    </x:row>
    <x:row r="4616" spans="1:19" x14ac:dyDescent="0.3">
      <x:c r="A4616" s="0">
        <x:f>'Historical Trades'!A4616</x:f>
      </x:c>
      <x:c r="B4616" s="0">
        <x:f>'Historical Trades'!B4616</x:f>
      </x:c>
      <x:c r="C4616" s="23">
        <x:f>'Historical Trades'!C4616</x:f>
      </x:c>
      <x:c r="D4616" s="0">
        <x:f>'Historical Trades'!D4616</x:f>
      </x:c>
      <x:c r="E4616" s="23">
        <x:f>'Historical Trades'!E4616</x:f>
      </x:c>
      <x:c r="F4616" s="0">
        <x:f>'Historical Trades'!F4616</x:f>
      </x:c>
      <x:c r="G4616" s="0">
        <x:f>'Historical Trades'!G4616</x:f>
      </x:c>
      <x:c r="H4616" s="0">
        <x:f>'Historical Trades'!H4616</x:f>
      </x:c>
      <x:c r="I4616" s="0">
        <x:f>'Historical Trades'!I4616</x:f>
      </x:c>
      <x:c r="J4616" s="0">
        <x:f>'Historical Trades'!J4616</x:f>
      </x:c>
      <x:c r="K4616" s="0">
        <x:f>'Historical Trades'!K4616</x:f>
      </x:c>
      <x:c r="L4616" s="0">
        <x:f>'Historical Trades'!L4616</x:f>
      </x:c>
      <x:c r="M4616" s="0">
        <x:f>'Historical Trades'!M4616</x:f>
      </x:c>
      <x:c r="N4616" s="0">
        <x:f>CLEAN('Historical Trades'!O4616)</x:f>
      </x:c>
      <x:c r="P4616" s="14">
        <x:f>IF(G4616="sell",M4616,-M4616)</x:f>
      </x:c>
      <x:c r="Q4616" s="14">
        <x:f>VLOOKUP(N4616,'Currency Rates'!$A$3:$C$32,3,0)</x:f>
      </x:c>
      <x:c r="R4616" s="0">
        <x:f>IF(A4616="SPUS",0,IF(A4616="FWD",0,P4616/Q4616))</x:f>
      </x:c>
    </x:row>
    <x:row r="4617" spans="1:19" x14ac:dyDescent="0.3">
      <x:c r="A4617" s="0">
        <x:f>'Historical Trades'!A4617</x:f>
      </x:c>
      <x:c r="B4617" s="0">
        <x:f>'Historical Trades'!B4617</x:f>
      </x:c>
      <x:c r="C4617" s="23">
        <x:f>'Historical Trades'!C4617</x:f>
      </x:c>
      <x:c r="D4617" s="0">
        <x:f>'Historical Trades'!D4617</x:f>
      </x:c>
      <x:c r="E4617" s="23">
        <x:f>'Historical Trades'!E4617</x:f>
      </x:c>
      <x:c r="F4617" s="0">
        <x:f>'Historical Trades'!F4617</x:f>
      </x:c>
      <x:c r="G4617" s="0">
        <x:f>'Historical Trades'!G4617</x:f>
      </x:c>
      <x:c r="H4617" s="0">
        <x:f>'Historical Trades'!H4617</x:f>
      </x:c>
      <x:c r="I4617" s="0">
        <x:f>'Historical Trades'!I4617</x:f>
      </x:c>
      <x:c r="J4617" s="0">
        <x:f>'Historical Trades'!J4617</x:f>
      </x:c>
      <x:c r="K4617" s="0">
        <x:f>'Historical Trades'!K4617</x:f>
      </x:c>
      <x:c r="L4617" s="0">
        <x:f>'Historical Trades'!L4617</x:f>
      </x:c>
      <x:c r="M4617" s="0">
        <x:f>'Historical Trades'!M4617</x:f>
      </x:c>
      <x:c r="N4617" s="0">
        <x:f>CLEAN('Historical Trades'!O4617)</x:f>
      </x:c>
      <x:c r="P4617" s="14">
        <x:f>IF(G4617="sell",M4617,-M4617)</x:f>
      </x:c>
      <x:c r="Q4617" s="14">
        <x:f>VLOOKUP(N4617,'Currency Rates'!$A$3:$C$32,3,0)</x:f>
      </x:c>
      <x:c r="R4617" s="0">
        <x:f>IF(A4617="SPUS",0,IF(A4617="FWD",0,P4617/Q4617))</x:f>
      </x:c>
    </x:row>
    <x:row r="4618" spans="1:19" x14ac:dyDescent="0.3">
      <x:c r="A4618" s="0">
        <x:f>'Historical Trades'!A4618</x:f>
      </x:c>
      <x:c r="B4618" s="0">
        <x:f>'Historical Trades'!B4618</x:f>
      </x:c>
      <x:c r="C4618" s="23">
        <x:f>'Historical Trades'!C4618</x:f>
      </x:c>
      <x:c r="D4618" s="0">
        <x:f>'Historical Trades'!D4618</x:f>
      </x:c>
      <x:c r="E4618" s="23">
        <x:f>'Historical Trades'!E4618</x:f>
      </x:c>
      <x:c r="F4618" s="0">
        <x:f>'Historical Trades'!F4618</x:f>
      </x:c>
      <x:c r="G4618" s="0">
        <x:f>'Historical Trades'!G4618</x:f>
      </x:c>
      <x:c r="H4618" s="0">
        <x:f>'Historical Trades'!H4618</x:f>
      </x:c>
      <x:c r="I4618" s="0">
        <x:f>'Historical Trades'!I4618</x:f>
      </x:c>
      <x:c r="J4618" s="0">
        <x:f>'Historical Trades'!J4618</x:f>
      </x:c>
      <x:c r="K4618" s="0">
        <x:f>'Historical Trades'!K4618</x:f>
      </x:c>
      <x:c r="L4618" s="0">
        <x:f>'Historical Trades'!L4618</x:f>
      </x:c>
      <x:c r="M4618" s="0">
        <x:f>'Historical Trades'!M4618</x:f>
      </x:c>
      <x:c r="N4618" s="0">
        <x:f>CLEAN('Historical Trades'!O4618)</x:f>
      </x:c>
      <x:c r="P4618" s="14">
        <x:f>IF(G4618="sell",M4618,-M4618)</x:f>
      </x:c>
      <x:c r="Q4618" s="14">
        <x:f>VLOOKUP(N4618,'Currency Rates'!$A$3:$C$32,3,0)</x:f>
      </x:c>
      <x:c r="R4618" s="0">
        <x:f>IF(A4618="SPUS",0,IF(A4618="FWD",0,P4618/Q4618))</x:f>
      </x:c>
    </x:row>
    <x:row r="4619" spans="1:19" x14ac:dyDescent="0.3">
      <x:c r="A4619" s="0">
        <x:f>'Historical Trades'!A4619</x:f>
      </x:c>
      <x:c r="B4619" s="0">
        <x:f>'Historical Trades'!B4619</x:f>
      </x:c>
      <x:c r="C4619" s="23">
        <x:f>'Historical Trades'!C4619</x:f>
      </x:c>
      <x:c r="D4619" s="0">
        <x:f>'Historical Trades'!D4619</x:f>
      </x:c>
      <x:c r="E4619" s="23">
        <x:f>'Historical Trades'!E4619</x:f>
      </x:c>
      <x:c r="F4619" s="0">
        <x:f>'Historical Trades'!F4619</x:f>
      </x:c>
      <x:c r="G4619" s="0">
        <x:f>'Historical Trades'!G4619</x:f>
      </x:c>
      <x:c r="H4619" s="0">
        <x:f>'Historical Trades'!H4619</x:f>
      </x:c>
      <x:c r="I4619" s="0">
        <x:f>'Historical Trades'!I4619</x:f>
      </x:c>
      <x:c r="J4619" s="0">
        <x:f>'Historical Trades'!J4619</x:f>
      </x:c>
      <x:c r="K4619" s="0">
        <x:f>'Historical Trades'!K4619</x:f>
      </x:c>
      <x:c r="L4619" s="0">
        <x:f>'Historical Trades'!L4619</x:f>
      </x:c>
      <x:c r="M4619" s="0">
        <x:f>'Historical Trades'!M4619</x:f>
      </x:c>
      <x:c r="N4619" s="0">
        <x:f>CLEAN('Historical Trades'!O4619)</x:f>
      </x:c>
      <x:c r="P4619" s="14">
        <x:f>IF(G4619="sell",M4619,-M4619)</x:f>
      </x:c>
      <x:c r="Q4619" s="14">
        <x:f>VLOOKUP(N4619,'Currency Rates'!$A$3:$C$32,3,0)</x:f>
      </x:c>
      <x:c r="R4619" s="0">
        <x:f>IF(A4619="SPUS",0,IF(A4619="FWD",0,P4619/Q4619))</x:f>
      </x:c>
    </x:row>
    <x:row r="4620" spans="1:19" x14ac:dyDescent="0.3">
      <x:c r="A4620" s="0">
        <x:f>'Historical Trades'!A4620</x:f>
      </x:c>
      <x:c r="B4620" s="0">
        <x:f>'Historical Trades'!B4620</x:f>
      </x:c>
      <x:c r="C4620" s="23">
        <x:f>'Historical Trades'!C4620</x:f>
      </x:c>
      <x:c r="D4620" s="0">
        <x:f>'Historical Trades'!D4620</x:f>
      </x:c>
      <x:c r="E4620" s="23">
        <x:f>'Historical Trades'!E4620</x:f>
      </x:c>
      <x:c r="F4620" s="0">
        <x:f>'Historical Trades'!F4620</x:f>
      </x:c>
      <x:c r="G4620" s="0">
        <x:f>'Historical Trades'!G4620</x:f>
      </x:c>
      <x:c r="H4620" s="0">
        <x:f>'Historical Trades'!H4620</x:f>
      </x:c>
      <x:c r="I4620" s="0">
        <x:f>'Historical Trades'!I4620</x:f>
      </x:c>
      <x:c r="J4620" s="0">
        <x:f>'Historical Trades'!J4620</x:f>
      </x:c>
      <x:c r="K4620" s="0">
        <x:f>'Historical Trades'!K4620</x:f>
      </x:c>
      <x:c r="L4620" s="0">
        <x:f>'Historical Trades'!L4620</x:f>
      </x:c>
      <x:c r="M4620" s="0">
        <x:f>'Historical Trades'!M4620</x:f>
      </x:c>
      <x:c r="N4620" s="0">
        <x:f>CLEAN('Historical Trades'!O4620)</x:f>
      </x:c>
      <x:c r="P4620" s="14">
        <x:f>IF(G4620="sell",M4620,-M4620)</x:f>
      </x:c>
      <x:c r="Q4620" s="14">
        <x:f>VLOOKUP(N4620,'Currency Rates'!$A$3:$C$32,3,0)</x:f>
      </x:c>
      <x:c r="R4620" s="0">
        <x:f>IF(A4620="SPUS",0,IF(A4620="FWD",0,P4620/Q4620))</x:f>
      </x:c>
    </x:row>
    <x:row r="4621" spans="1:19" x14ac:dyDescent="0.3">
      <x:c r="A4621" s="0">
        <x:f>'Historical Trades'!A4621</x:f>
      </x:c>
      <x:c r="B4621" s="0">
        <x:f>'Historical Trades'!B4621</x:f>
      </x:c>
      <x:c r="C4621" s="23">
        <x:f>'Historical Trades'!C4621</x:f>
      </x:c>
      <x:c r="D4621" s="0">
        <x:f>'Historical Trades'!D4621</x:f>
      </x:c>
      <x:c r="E4621" s="23">
        <x:f>'Historical Trades'!E4621</x:f>
      </x:c>
      <x:c r="F4621" s="0">
        <x:f>'Historical Trades'!F4621</x:f>
      </x:c>
      <x:c r="G4621" s="0">
        <x:f>'Historical Trades'!G4621</x:f>
      </x:c>
      <x:c r="H4621" s="0">
        <x:f>'Historical Trades'!H4621</x:f>
      </x:c>
      <x:c r="I4621" s="0">
        <x:f>'Historical Trades'!I4621</x:f>
      </x:c>
      <x:c r="J4621" s="0">
        <x:f>'Historical Trades'!J4621</x:f>
      </x:c>
      <x:c r="K4621" s="0">
        <x:f>'Historical Trades'!K4621</x:f>
      </x:c>
      <x:c r="L4621" s="0">
        <x:f>'Historical Trades'!L4621</x:f>
      </x:c>
      <x:c r="M4621" s="0">
        <x:f>'Historical Trades'!M4621</x:f>
      </x:c>
      <x:c r="N4621" s="0">
        <x:f>CLEAN('Historical Trades'!O4621)</x:f>
      </x:c>
      <x:c r="P4621" s="14">
        <x:f>IF(G4621="sell",M4621,-M4621)</x:f>
      </x:c>
      <x:c r="Q4621" s="14">
        <x:f>VLOOKUP(N4621,'Currency Rates'!$A$3:$C$32,3,0)</x:f>
      </x:c>
      <x:c r="R4621" s="0">
        <x:f>IF(A4621="SPUS",0,IF(A4621="FWD",0,P4621/Q4621))</x:f>
      </x:c>
    </x:row>
    <x:row r="4622" spans="1:19" x14ac:dyDescent="0.3">
      <x:c r="A4622" s="0">
        <x:f>'Historical Trades'!A4622</x:f>
      </x:c>
      <x:c r="B4622" s="0">
        <x:f>'Historical Trades'!B4622</x:f>
      </x:c>
      <x:c r="C4622" s="23">
        <x:f>'Historical Trades'!C4622</x:f>
      </x:c>
      <x:c r="D4622" s="0">
        <x:f>'Historical Trades'!D4622</x:f>
      </x:c>
      <x:c r="E4622" s="23">
        <x:f>'Historical Trades'!E4622</x:f>
      </x:c>
      <x:c r="F4622" s="0">
        <x:f>'Historical Trades'!F4622</x:f>
      </x:c>
      <x:c r="G4622" s="0">
        <x:f>'Historical Trades'!G4622</x:f>
      </x:c>
      <x:c r="H4622" s="0">
        <x:f>'Historical Trades'!H4622</x:f>
      </x:c>
      <x:c r="I4622" s="0">
        <x:f>'Historical Trades'!I4622</x:f>
      </x:c>
      <x:c r="J4622" s="0">
        <x:f>'Historical Trades'!J4622</x:f>
      </x:c>
      <x:c r="K4622" s="0">
        <x:f>'Historical Trades'!K4622</x:f>
      </x:c>
      <x:c r="L4622" s="0">
        <x:f>'Historical Trades'!L4622</x:f>
      </x:c>
      <x:c r="M4622" s="0">
        <x:f>'Historical Trades'!M4622</x:f>
      </x:c>
      <x:c r="N4622" s="0">
        <x:f>CLEAN('Historical Trades'!O4622)</x:f>
      </x:c>
      <x:c r="P4622" s="14">
        <x:f>IF(G4622="sell",M4622,-M4622)</x:f>
      </x:c>
      <x:c r="Q4622" s="14">
        <x:f>VLOOKUP(N4622,'Currency Rates'!$A$3:$C$32,3,0)</x:f>
      </x:c>
      <x:c r="R4622" s="0">
        <x:f>IF(A4622="SPUS",0,IF(A4622="FWD",0,P4622/Q4622))</x:f>
      </x:c>
    </x:row>
    <x:row r="4623" spans="1:19" x14ac:dyDescent="0.3">
      <x:c r="A4623" s="0">
        <x:f>'Historical Trades'!A4623</x:f>
      </x:c>
      <x:c r="B4623" s="0">
        <x:f>'Historical Trades'!B4623</x:f>
      </x:c>
      <x:c r="C4623" s="23">
        <x:f>'Historical Trades'!C4623</x:f>
      </x:c>
      <x:c r="D4623" s="0">
        <x:f>'Historical Trades'!D4623</x:f>
      </x:c>
      <x:c r="E4623" s="23">
        <x:f>'Historical Trades'!E4623</x:f>
      </x:c>
      <x:c r="F4623" s="0">
        <x:f>'Historical Trades'!F4623</x:f>
      </x:c>
      <x:c r="G4623" s="0">
        <x:f>'Historical Trades'!G4623</x:f>
      </x:c>
      <x:c r="H4623" s="0">
        <x:f>'Historical Trades'!H4623</x:f>
      </x:c>
      <x:c r="I4623" s="0">
        <x:f>'Historical Trades'!I4623</x:f>
      </x:c>
      <x:c r="J4623" s="0">
        <x:f>'Historical Trades'!J4623</x:f>
      </x:c>
      <x:c r="K4623" s="0">
        <x:f>'Historical Trades'!K4623</x:f>
      </x:c>
      <x:c r="L4623" s="0">
        <x:f>'Historical Trades'!L4623</x:f>
      </x:c>
      <x:c r="M4623" s="0">
        <x:f>'Historical Trades'!M4623</x:f>
      </x:c>
      <x:c r="N4623" s="0">
        <x:f>CLEAN('Historical Trades'!O4623)</x:f>
      </x:c>
      <x:c r="P4623" s="14">
        <x:f>IF(G4623="sell",M4623,-M4623)</x:f>
      </x:c>
      <x:c r="Q4623" s="14">
        <x:f>VLOOKUP(N4623,'Currency Rates'!$A$3:$C$32,3,0)</x:f>
      </x:c>
      <x:c r="R4623" s="0">
        <x:f>IF(A4623="SPUS",0,IF(A4623="FWD",0,P4623/Q4623))</x:f>
      </x:c>
    </x:row>
    <x:row r="4624" spans="1:19" x14ac:dyDescent="0.3">
      <x:c r="A4624" s="0">
        <x:f>'Historical Trades'!A4624</x:f>
      </x:c>
      <x:c r="B4624" s="0">
        <x:f>'Historical Trades'!B4624</x:f>
      </x:c>
      <x:c r="C4624" s="23">
        <x:f>'Historical Trades'!C4624</x:f>
      </x:c>
      <x:c r="D4624" s="0">
        <x:f>'Historical Trades'!D4624</x:f>
      </x:c>
      <x:c r="E4624" s="23">
        <x:f>'Historical Trades'!E4624</x:f>
      </x:c>
      <x:c r="F4624" s="0">
        <x:f>'Historical Trades'!F4624</x:f>
      </x:c>
      <x:c r="G4624" s="0">
        <x:f>'Historical Trades'!G4624</x:f>
      </x:c>
      <x:c r="H4624" s="0">
        <x:f>'Historical Trades'!H4624</x:f>
      </x:c>
      <x:c r="I4624" s="0">
        <x:f>'Historical Trades'!I4624</x:f>
      </x:c>
      <x:c r="J4624" s="0">
        <x:f>'Historical Trades'!J4624</x:f>
      </x:c>
      <x:c r="K4624" s="0">
        <x:f>'Historical Trades'!K4624</x:f>
      </x:c>
      <x:c r="L4624" s="0">
        <x:f>'Historical Trades'!L4624</x:f>
      </x:c>
      <x:c r="M4624" s="0">
        <x:f>'Historical Trades'!M4624</x:f>
      </x:c>
      <x:c r="N4624" s="0">
        <x:f>CLEAN('Historical Trades'!O4624)</x:f>
      </x:c>
      <x:c r="P4624" s="14">
        <x:f>IF(G4624="sell",M4624,-M4624)</x:f>
      </x:c>
      <x:c r="Q4624" s="14">
        <x:f>VLOOKUP(N4624,'Currency Rates'!$A$3:$C$32,3,0)</x:f>
      </x:c>
      <x:c r="R4624" s="0">
        <x:f>IF(A4624="SPUS",0,IF(A4624="FWD",0,P4624/Q4624))</x:f>
      </x:c>
    </x:row>
    <x:row r="4625" spans="1:19" x14ac:dyDescent="0.3">
      <x:c r="A4625" s="0">
        <x:f>'Historical Trades'!A4625</x:f>
      </x:c>
      <x:c r="B4625" s="0">
        <x:f>'Historical Trades'!B4625</x:f>
      </x:c>
      <x:c r="C4625" s="23">
        <x:f>'Historical Trades'!C4625</x:f>
      </x:c>
      <x:c r="D4625" s="0">
        <x:f>'Historical Trades'!D4625</x:f>
      </x:c>
      <x:c r="E4625" s="23">
        <x:f>'Historical Trades'!E4625</x:f>
      </x:c>
      <x:c r="F4625" s="0">
        <x:f>'Historical Trades'!F4625</x:f>
      </x:c>
      <x:c r="G4625" s="0">
        <x:f>'Historical Trades'!G4625</x:f>
      </x:c>
      <x:c r="H4625" s="0">
        <x:f>'Historical Trades'!H4625</x:f>
      </x:c>
      <x:c r="I4625" s="0">
        <x:f>'Historical Trades'!I4625</x:f>
      </x:c>
      <x:c r="J4625" s="0">
        <x:f>'Historical Trades'!J4625</x:f>
      </x:c>
      <x:c r="K4625" s="0">
        <x:f>'Historical Trades'!K4625</x:f>
      </x:c>
      <x:c r="L4625" s="0">
        <x:f>'Historical Trades'!L4625</x:f>
      </x:c>
      <x:c r="M4625" s="0">
        <x:f>'Historical Trades'!M4625</x:f>
      </x:c>
      <x:c r="N4625" s="0">
        <x:f>CLEAN('Historical Trades'!O4625)</x:f>
      </x:c>
      <x:c r="P4625" s="14">
        <x:f>IF(G4625="sell",M4625,-M4625)</x:f>
      </x:c>
      <x:c r="Q4625" s="14">
        <x:f>VLOOKUP(N4625,'Currency Rates'!$A$3:$C$32,3,0)</x:f>
      </x:c>
      <x:c r="R4625" s="0">
        <x:f>IF(A4625="SPUS",0,IF(A4625="FWD",0,P4625/Q4625))</x:f>
      </x:c>
    </x:row>
    <x:row r="4626" spans="1:19" x14ac:dyDescent="0.3">
      <x:c r="A4626" s="0">
        <x:f>'Historical Trades'!A4626</x:f>
      </x:c>
      <x:c r="B4626" s="0">
        <x:f>'Historical Trades'!B4626</x:f>
      </x:c>
      <x:c r="C4626" s="23">
        <x:f>'Historical Trades'!C4626</x:f>
      </x:c>
      <x:c r="D4626" s="0">
        <x:f>'Historical Trades'!D4626</x:f>
      </x:c>
      <x:c r="E4626" s="23">
        <x:f>'Historical Trades'!E4626</x:f>
      </x:c>
      <x:c r="F4626" s="0">
        <x:f>'Historical Trades'!F4626</x:f>
      </x:c>
      <x:c r="G4626" s="0">
        <x:f>'Historical Trades'!G4626</x:f>
      </x:c>
      <x:c r="H4626" s="0">
        <x:f>'Historical Trades'!H4626</x:f>
      </x:c>
      <x:c r="I4626" s="0">
        <x:f>'Historical Trades'!I4626</x:f>
      </x:c>
      <x:c r="J4626" s="0">
        <x:f>'Historical Trades'!J4626</x:f>
      </x:c>
      <x:c r="K4626" s="0">
        <x:f>'Historical Trades'!K4626</x:f>
      </x:c>
      <x:c r="L4626" s="0">
        <x:f>'Historical Trades'!L4626</x:f>
      </x:c>
      <x:c r="M4626" s="0">
        <x:f>'Historical Trades'!M4626</x:f>
      </x:c>
      <x:c r="N4626" s="0">
        <x:f>CLEAN('Historical Trades'!O4626)</x:f>
      </x:c>
      <x:c r="P4626" s="14">
        <x:f>IF(G4626="sell",M4626,-M4626)</x:f>
      </x:c>
      <x:c r="Q4626" s="14">
        <x:f>VLOOKUP(N4626,'Currency Rates'!$A$3:$C$32,3,0)</x:f>
      </x:c>
      <x:c r="R4626" s="0">
        <x:f>IF(A4626="SPUS",0,IF(A4626="FWD",0,P4626/Q4626))</x:f>
      </x:c>
    </x:row>
    <x:row r="4627" spans="1:19" x14ac:dyDescent="0.3">
      <x:c r="A4627" s="0">
        <x:f>'Historical Trades'!A4627</x:f>
      </x:c>
      <x:c r="B4627" s="0">
        <x:f>'Historical Trades'!B4627</x:f>
      </x:c>
      <x:c r="C4627" s="23">
        <x:f>'Historical Trades'!C4627</x:f>
      </x:c>
      <x:c r="D4627" s="0">
        <x:f>'Historical Trades'!D4627</x:f>
      </x:c>
      <x:c r="E4627" s="23">
        <x:f>'Historical Trades'!E4627</x:f>
      </x:c>
      <x:c r="F4627" s="0">
        <x:f>'Historical Trades'!F4627</x:f>
      </x:c>
      <x:c r="G4627" s="0">
        <x:f>'Historical Trades'!G4627</x:f>
      </x:c>
      <x:c r="H4627" s="0">
        <x:f>'Historical Trades'!H4627</x:f>
      </x:c>
      <x:c r="I4627" s="0">
        <x:f>'Historical Trades'!I4627</x:f>
      </x:c>
      <x:c r="J4627" s="0">
        <x:f>'Historical Trades'!J4627</x:f>
      </x:c>
      <x:c r="K4627" s="0">
        <x:f>'Historical Trades'!K4627</x:f>
      </x:c>
      <x:c r="L4627" s="0">
        <x:f>'Historical Trades'!L4627</x:f>
      </x:c>
      <x:c r="M4627" s="0">
        <x:f>'Historical Trades'!M4627</x:f>
      </x:c>
      <x:c r="N4627" s="0">
        <x:f>CLEAN('Historical Trades'!O4627)</x:f>
      </x:c>
      <x:c r="P4627" s="14">
        <x:f>IF(G4627="sell",M4627,-M4627)</x:f>
      </x:c>
      <x:c r="Q4627" s="14">
        <x:f>VLOOKUP(N4627,'Currency Rates'!$A$3:$C$32,3,0)</x:f>
      </x:c>
      <x:c r="R4627" s="0">
        <x:f>IF(A4627="SPUS",0,IF(A4627="FWD",0,P4627/Q4627))</x:f>
      </x:c>
    </x:row>
    <x:row r="4628" spans="1:19" x14ac:dyDescent="0.3">
      <x:c r="A4628" s="0">
        <x:f>'Historical Trades'!A4628</x:f>
      </x:c>
      <x:c r="B4628" s="0">
        <x:f>'Historical Trades'!B4628</x:f>
      </x:c>
      <x:c r="C4628" s="23">
        <x:f>'Historical Trades'!C4628</x:f>
      </x:c>
      <x:c r="D4628" s="0">
        <x:f>'Historical Trades'!D4628</x:f>
      </x:c>
      <x:c r="E4628" s="23">
        <x:f>'Historical Trades'!E4628</x:f>
      </x:c>
      <x:c r="F4628" s="0">
        <x:f>'Historical Trades'!F4628</x:f>
      </x:c>
      <x:c r="G4628" s="0">
        <x:f>'Historical Trades'!G4628</x:f>
      </x:c>
      <x:c r="H4628" s="0">
        <x:f>'Historical Trades'!H4628</x:f>
      </x:c>
      <x:c r="I4628" s="0">
        <x:f>'Historical Trades'!I4628</x:f>
      </x:c>
      <x:c r="J4628" s="0">
        <x:f>'Historical Trades'!J4628</x:f>
      </x:c>
      <x:c r="K4628" s="0">
        <x:f>'Historical Trades'!K4628</x:f>
      </x:c>
      <x:c r="L4628" s="0">
        <x:f>'Historical Trades'!L4628</x:f>
      </x:c>
      <x:c r="M4628" s="0">
        <x:f>'Historical Trades'!M4628</x:f>
      </x:c>
      <x:c r="N4628" s="0">
        <x:f>CLEAN('Historical Trades'!O4628)</x:f>
      </x:c>
      <x:c r="P4628" s="14">
        <x:f>IF(G4628="sell",M4628,-M4628)</x:f>
      </x:c>
      <x:c r="Q4628" s="14">
        <x:f>VLOOKUP(N4628,'Currency Rates'!$A$3:$C$32,3,0)</x:f>
      </x:c>
      <x:c r="R4628" s="0">
        <x:f>IF(A4628="SPUS",0,IF(A4628="FWD",0,P4628/Q4628))</x:f>
      </x:c>
    </x:row>
    <x:row r="4629" spans="1:19" x14ac:dyDescent="0.3">
      <x:c r="A4629" s="0">
        <x:f>'Historical Trades'!A4629</x:f>
      </x:c>
      <x:c r="B4629" s="0">
        <x:f>'Historical Trades'!B4629</x:f>
      </x:c>
      <x:c r="C4629" s="23">
        <x:f>'Historical Trades'!C4629</x:f>
      </x:c>
      <x:c r="D4629" s="0">
        <x:f>'Historical Trades'!D4629</x:f>
      </x:c>
      <x:c r="E4629" s="23">
        <x:f>'Historical Trades'!E4629</x:f>
      </x:c>
      <x:c r="F4629" s="0">
        <x:f>'Historical Trades'!F4629</x:f>
      </x:c>
      <x:c r="G4629" s="0">
        <x:f>'Historical Trades'!G4629</x:f>
      </x:c>
      <x:c r="H4629" s="0">
        <x:f>'Historical Trades'!H4629</x:f>
      </x:c>
      <x:c r="I4629" s="0">
        <x:f>'Historical Trades'!I4629</x:f>
      </x:c>
      <x:c r="J4629" s="0">
        <x:f>'Historical Trades'!J4629</x:f>
      </x:c>
      <x:c r="K4629" s="0">
        <x:f>'Historical Trades'!K4629</x:f>
      </x:c>
      <x:c r="L4629" s="0">
        <x:f>'Historical Trades'!L4629</x:f>
      </x:c>
      <x:c r="M4629" s="0">
        <x:f>'Historical Trades'!M4629</x:f>
      </x:c>
      <x:c r="N4629" s="0">
        <x:f>CLEAN('Historical Trades'!O4629)</x:f>
      </x:c>
      <x:c r="P4629" s="14">
        <x:f>IF(G4629="sell",M4629,-M4629)</x:f>
      </x:c>
      <x:c r="Q4629" s="14">
        <x:f>VLOOKUP(N4629,'Currency Rates'!$A$3:$C$32,3,0)</x:f>
      </x:c>
      <x:c r="R4629" s="0">
        <x:f>IF(A4629="SPUS",0,IF(A4629="FWD",0,P4629/Q4629))</x:f>
      </x:c>
    </x:row>
    <x:row r="4630" spans="1:19" x14ac:dyDescent="0.3">
      <x:c r="A4630" s="0">
        <x:f>'Historical Trades'!A4630</x:f>
      </x:c>
      <x:c r="B4630" s="0">
        <x:f>'Historical Trades'!B4630</x:f>
      </x:c>
      <x:c r="C4630" s="23">
        <x:f>'Historical Trades'!C4630</x:f>
      </x:c>
      <x:c r="D4630" s="0">
        <x:f>'Historical Trades'!D4630</x:f>
      </x:c>
      <x:c r="E4630" s="23">
        <x:f>'Historical Trades'!E4630</x:f>
      </x:c>
      <x:c r="F4630" s="0">
        <x:f>'Historical Trades'!F4630</x:f>
      </x:c>
      <x:c r="G4630" s="0">
        <x:f>'Historical Trades'!G4630</x:f>
      </x:c>
      <x:c r="H4630" s="0">
        <x:f>'Historical Trades'!H4630</x:f>
      </x:c>
      <x:c r="I4630" s="0">
        <x:f>'Historical Trades'!I4630</x:f>
      </x:c>
      <x:c r="J4630" s="0">
        <x:f>'Historical Trades'!J4630</x:f>
      </x:c>
      <x:c r="K4630" s="0">
        <x:f>'Historical Trades'!K4630</x:f>
      </x:c>
      <x:c r="L4630" s="0">
        <x:f>'Historical Trades'!L4630</x:f>
      </x:c>
      <x:c r="M4630" s="0">
        <x:f>'Historical Trades'!M4630</x:f>
      </x:c>
      <x:c r="N4630" s="0">
        <x:f>CLEAN('Historical Trades'!O4630)</x:f>
      </x:c>
      <x:c r="P4630" s="14">
        <x:f>IF(G4630="sell",M4630,-M4630)</x:f>
      </x:c>
      <x:c r="Q4630" s="14">
        <x:f>VLOOKUP(N4630,'Currency Rates'!$A$3:$C$32,3,0)</x:f>
      </x:c>
      <x:c r="R4630" s="0">
        <x:f>IF(A4630="SPUS",0,IF(A4630="FWD",0,P4630/Q4630))</x:f>
      </x:c>
    </x:row>
    <x:row r="4631" spans="1:19" x14ac:dyDescent="0.3">
      <x:c r="A4631" s="0">
        <x:f>'Historical Trades'!A4631</x:f>
      </x:c>
      <x:c r="B4631" s="0">
        <x:f>'Historical Trades'!B4631</x:f>
      </x:c>
      <x:c r="C4631" s="23">
        <x:f>'Historical Trades'!C4631</x:f>
      </x:c>
      <x:c r="D4631" s="0">
        <x:f>'Historical Trades'!D4631</x:f>
      </x:c>
      <x:c r="E4631" s="23">
        <x:f>'Historical Trades'!E4631</x:f>
      </x:c>
      <x:c r="F4631" s="0">
        <x:f>'Historical Trades'!F4631</x:f>
      </x:c>
      <x:c r="G4631" s="0">
        <x:f>'Historical Trades'!G4631</x:f>
      </x:c>
      <x:c r="H4631" s="0">
        <x:f>'Historical Trades'!H4631</x:f>
      </x:c>
      <x:c r="I4631" s="0">
        <x:f>'Historical Trades'!I4631</x:f>
      </x:c>
      <x:c r="J4631" s="0">
        <x:f>'Historical Trades'!J4631</x:f>
      </x:c>
      <x:c r="K4631" s="0">
        <x:f>'Historical Trades'!K4631</x:f>
      </x:c>
      <x:c r="L4631" s="0">
        <x:f>'Historical Trades'!L4631</x:f>
      </x:c>
      <x:c r="M4631" s="0">
        <x:f>'Historical Trades'!M4631</x:f>
      </x:c>
      <x:c r="N4631" s="0">
        <x:f>CLEAN('Historical Trades'!O4631)</x:f>
      </x:c>
      <x:c r="P4631" s="14">
        <x:f>IF(G4631="sell",M4631,-M4631)</x:f>
      </x:c>
      <x:c r="Q4631" s="14">
        <x:f>VLOOKUP(N4631,'Currency Rates'!$A$3:$C$32,3,0)</x:f>
      </x:c>
      <x:c r="R4631" s="0">
        <x:f>IF(A4631="SPUS",0,IF(A4631="FWD",0,P4631/Q4631))</x:f>
      </x:c>
    </x:row>
    <x:row r="4632" spans="1:19" x14ac:dyDescent="0.3">
      <x:c r="A4632" s="0">
        <x:f>'Historical Trades'!A4632</x:f>
      </x:c>
      <x:c r="B4632" s="0">
        <x:f>'Historical Trades'!B4632</x:f>
      </x:c>
      <x:c r="C4632" s="23">
        <x:f>'Historical Trades'!C4632</x:f>
      </x:c>
      <x:c r="D4632" s="0">
        <x:f>'Historical Trades'!D4632</x:f>
      </x:c>
      <x:c r="E4632" s="23">
        <x:f>'Historical Trades'!E4632</x:f>
      </x:c>
      <x:c r="F4632" s="0">
        <x:f>'Historical Trades'!F4632</x:f>
      </x:c>
      <x:c r="G4632" s="0">
        <x:f>'Historical Trades'!G4632</x:f>
      </x:c>
      <x:c r="H4632" s="0">
        <x:f>'Historical Trades'!H4632</x:f>
      </x:c>
      <x:c r="I4632" s="0">
        <x:f>'Historical Trades'!I4632</x:f>
      </x:c>
      <x:c r="J4632" s="0">
        <x:f>'Historical Trades'!J4632</x:f>
      </x:c>
      <x:c r="K4632" s="0">
        <x:f>'Historical Trades'!K4632</x:f>
      </x:c>
      <x:c r="L4632" s="0">
        <x:f>'Historical Trades'!L4632</x:f>
      </x:c>
      <x:c r="M4632" s="0">
        <x:f>'Historical Trades'!M4632</x:f>
      </x:c>
      <x:c r="N4632" s="0">
        <x:f>CLEAN('Historical Trades'!O4632)</x:f>
      </x:c>
      <x:c r="P4632" s="14">
        <x:f>IF(G4632="sell",M4632,-M4632)</x:f>
      </x:c>
      <x:c r="Q4632" s="14">
        <x:f>VLOOKUP(N4632,'Currency Rates'!$A$3:$C$32,3,0)</x:f>
      </x:c>
      <x:c r="R4632" s="0">
        <x:f>IF(A4632="SPUS",0,IF(A4632="FWD",0,P4632/Q4632))</x:f>
      </x:c>
    </x:row>
    <x:row r="4633" spans="1:19" x14ac:dyDescent="0.3">
      <x:c r="A4633" s="0">
        <x:f>'Historical Trades'!A4633</x:f>
      </x:c>
      <x:c r="B4633" s="0">
        <x:f>'Historical Trades'!B4633</x:f>
      </x:c>
      <x:c r="C4633" s="23">
        <x:f>'Historical Trades'!C4633</x:f>
      </x:c>
      <x:c r="D4633" s="0">
        <x:f>'Historical Trades'!D4633</x:f>
      </x:c>
      <x:c r="E4633" s="23">
        <x:f>'Historical Trades'!E4633</x:f>
      </x:c>
      <x:c r="F4633" s="0">
        <x:f>'Historical Trades'!F4633</x:f>
      </x:c>
      <x:c r="G4633" s="0">
        <x:f>'Historical Trades'!G4633</x:f>
      </x:c>
      <x:c r="H4633" s="0">
        <x:f>'Historical Trades'!H4633</x:f>
      </x:c>
      <x:c r="I4633" s="0">
        <x:f>'Historical Trades'!I4633</x:f>
      </x:c>
      <x:c r="J4633" s="0">
        <x:f>'Historical Trades'!J4633</x:f>
      </x:c>
      <x:c r="K4633" s="0">
        <x:f>'Historical Trades'!K4633</x:f>
      </x:c>
      <x:c r="L4633" s="0">
        <x:f>'Historical Trades'!L4633</x:f>
      </x:c>
      <x:c r="M4633" s="0">
        <x:f>'Historical Trades'!M4633</x:f>
      </x:c>
      <x:c r="N4633" s="0">
        <x:f>CLEAN('Historical Trades'!O4633)</x:f>
      </x:c>
      <x:c r="P4633" s="14">
        <x:f>IF(G4633="sell",M4633,-M4633)</x:f>
      </x:c>
      <x:c r="Q4633" s="14">
        <x:f>VLOOKUP(N4633,'Currency Rates'!$A$3:$C$32,3,0)</x:f>
      </x:c>
      <x:c r="R4633" s="0">
        <x:f>IF(A4633="SPUS",0,IF(A4633="FWD",0,P4633/Q4633))</x:f>
      </x:c>
    </x:row>
    <x:row r="4634" spans="1:19" x14ac:dyDescent="0.3">
      <x:c r="A4634" s="0">
        <x:f>'Historical Trades'!A4634</x:f>
      </x:c>
      <x:c r="B4634" s="0">
        <x:f>'Historical Trades'!B4634</x:f>
      </x:c>
      <x:c r="C4634" s="23">
        <x:f>'Historical Trades'!C4634</x:f>
      </x:c>
      <x:c r="D4634" s="0">
        <x:f>'Historical Trades'!D4634</x:f>
      </x:c>
      <x:c r="E4634" s="23">
        <x:f>'Historical Trades'!E4634</x:f>
      </x:c>
      <x:c r="F4634" s="0">
        <x:f>'Historical Trades'!F4634</x:f>
      </x:c>
      <x:c r="G4634" s="0">
        <x:f>'Historical Trades'!G4634</x:f>
      </x:c>
      <x:c r="H4634" s="0">
        <x:f>'Historical Trades'!H4634</x:f>
      </x:c>
      <x:c r="I4634" s="0">
        <x:f>'Historical Trades'!I4634</x:f>
      </x:c>
      <x:c r="J4634" s="0">
        <x:f>'Historical Trades'!J4634</x:f>
      </x:c>
      <x:c r="K4634" s="0">
        <x:f>'Historical Trades'!K4634</x:f>
      </x:c>
      <x:c r="L4634" s="0">
        <x:f>'Historical Trades'!L4634</x:f>
      </x:c>
      <x:c r="M4634" s="0">
        <x:f>'Historical Trades'!M4634</x:f>
      </x:c>
      <x:c r="N4634" s="0">
        <x:f>CLEAN('Historical Trades'!O4634)</x:f>
      </x:c>
      <x:c r="P4634" s="14">
        <x:f>IF(G4634="sell",M4634,-M4634)</x:f>
      </x:c>
      <x:c r="Q4634" s="14">
        <x:f>VLOOKUP(N4634,'Currency Rates'!$A$3:$C$32,3,0)</x:f>
      </x:c>
      <x:c r="R4634" s="0">
        <x:f>IF(A4634="SPUS",0,IF(A4634="FWD",0,P4634/Q4634))</x:f>
      </x:c>
    </x:row>
    <x:row r="4635" spans="1:19" x14ac:dyDescent="0.3">
      <x:c r="A4635" s="0">
        <x:f>'Historical Trades'!A4635</x:f>
      </x:c>
      <x:c r="B4635" s="0">
        <x:f>'Historical Trades'!B4635</x:f>
      </x:c>
      <x:c r="C4635" s="23">
        <x:f>'Historical Trades'!C4635</x:f>
      </x:c>
      <x:c r="D4635" s="0">
        <x:f>'Historical Trades'!D4635</x:f>
      </x:c>
      <x:c r="E4635" s="23">
        <x:f>'Historical Trades'!E4635</x:f>
      </x:c>
      <x:c r="F4635" s="0">
        <x:f>'Historical Trades'!F4635</x:f>
      </x:c>
      <x:c r="G4635" s="0">
        <x:f>'Historical Trades'!G4635</x:f>
      </x:c>
      <x:c r="H4635" s="0">
        <x:f>'Historical Trades'!H4635</x:f>
      </x:c>
      <x:c r="I4635" s="0">
        <x:f>'Historical Trades'!I4635</x:f>
      </x:c>
      <x:c r="J4635" s="0">
        <x:f>'Historical Trades'!J4635</x:f>
      </x:c>
      <x:c r="K4635" s="0">
        <x:f>'Historical Trades'!K4635</x:f>
      </x:c>
      <x:c r="L4635" s="0">
        <x:f>'Historical Trades'!L4635</x:f>
      </x:c>
      <x:c r="M4635" s="0">
        <x:f>'Historical Trades'!M4635</x:f>
      </x:c>
      <x:c r="N4635" s="0">
        <x:f>CLEAN('Historical Trades'!O4635)</x:f>
      </x:c>
      <x:c r="P4635" s="14">
        <x:f>IF(G4635="sell",M4635,-M4635)</x:f>
      </x:c>
      <x:c r="Q4635" s="14">
        <x:f>VLOOKUP(N4635,'Currency Rates'!$A$3:$C$32,3,0)</x:f>
      </x:c>
      <x:c r="R4635" s="0">
        <x:f>IF(A4635="SPUS",0,IF(A4635="FWD",0,P4635/Q4635))</x:f>
      </x:c>
    </x:row>
    <x:row r="4636" spans="1:19" x14ac:dyDescent="0.3">
      <x:c r="A4636" s="0">
        <x:f>'Historical Trades'!A4636</x:f>
      </x:c>
      <x:c r="B4636" s="0">
        <x:f>'Historical Trades'!B4636</x:f>
      </x:c>
      <x:c r="C4636" s="23">
        <x:f>'Historical Trades'!C4636</x:f>
      </x:c>
      <x:c r="D4636" s="0">
        <x:f>'Historical Trades'!D4636</x:f>
      </x:c>
      <x:c r="E4636" s="23">
        <x:f>'Historical Trades'!E4636</x:f>
      </x:c>
      <x:c r="F4636" s="0">
        <x:f>'Historical Trades'!F4636</x:f>
      </x:c>
      <x:c r="G4636" s="0">
        <x:f>'Historical Trades'!G4636</x:f>
      </x:c>
      <x:c r="H4636" s="0">
        <x:f>'Historical Trades'!H4636</x:f>
      </x:c>
      <x:c r="I4636" s="0">
        <x:f>'Historical Trades'!I4636</x:f>
      </x:c>
      <x:c r="J4636" s="0">
        <x:f>'Historical Trades'!J4636</x:f>
      </x:c>
      <x:c r="K4636" s="0">
        <x:f>'Historical Trades'!K4636</x:f>
      </x:c>
      <x:c r="L4636" s="0">
        <x:f>'Historical Trades'!L4636</x:f>
      </x:c>
      <x:c r="M4636" s="0">
        <x:f>'Historical Trades'!M4636</x:f>
      </x:c>
      <x:c r="N4636" s="0">
        <x:f>CLEAN('Historical Trades'!O4636)</x:f>
      </x:c>
      <x:c r="P4636" s="14">
        <x:f>IF(G4636="sell",M4636,-M4636)</x:f>
      </x:c>
      <x:c r="Q4636" s="14">
        <x:f>VLOOKUP(N4636,'Currency Rates'!$A$3:$C$32,3,0)</x:f>
      </x:c>
      <x:c r="R4636" s="0">
        <x:f>IF(A4636="SPUS",0,IF(A4636="FWD",0,P4636/Q4636))</x:f>
      </x:c>
    </x:row>
    <x:row r="4637" spans="1:19" x14ac:dyDescent="0.3">
      <x:c r="A4637" s="0">
        <x:f>'Historical Trades'!A4637</x:f>
      </x:c>
      <x:c r="B4637" s="0">
        <x:f>'Historical Trades'!B4637</x:f>
      </x:c>
      <x:c r="C4637" s="23">
        <x:f>'Historical Trades'!C4637</x:f>
      </x:c>
      <x:c r="D4637" s="0">
        <x:f>'Historical Trades'!D4637</x:f>
      </x:c>
      <x:c r="E4637" s="23">
        <x:f>'Historical Trades'!E4637</x:f>
      </x:c>
      <x:c r="F4637" s="0">
        <x:f>'Historical Trades'!F4637</x:f>
      </x:c>
      <x:c r="G4637" s="0">
        <x:f>'Historical Trades'!G4637</x:f>
      </x:c>
      <x:c r="H4637" s="0">
        <x:f>'Historical Trades'!H4637</x:f>
      </x:c>
      <x:c r="I4637" s="0">
        <x:f>'Historical Trades'!I4637</x:f>
      </x:c>
      <x:c r="J4637" s="0">
        <x:f>'Historical Trades'!J4637</x:f>
      </x:c>
      <x:c r="K4637" s="0">
        <x:f>'Historical Trades'!K4637</x:f>
      </x:c>
      <x:c r="L4637" s="0">
        <x:f>'Historical Trades'!L4637</x:f>
      </x:c>
      <x:c r="M4637" s="0">
        <x:f>'Historical Trades'!M4637</x:f>
      </x:c>
      <x:c r="N4637" s="0">
        <x:f>CLEAN('Historical Trades'!O4637)</x:f>
      </x:c>
      <x:c r="P4637" s="14">
        <x:f>IF(G4637="sell",M4637,-M4637)</x:f>
      </x:c>
      <x:c r="Q4637" s="14">
        <x:f>VLOOKUP(N4637,'Currency Rates'!$A$3:$C$32,3,0)</x:f>
      </x:c>
      <x:c r="R4637" s="0">
        <x:f>IF(A4637="SPUS",0,IF(A4637="FWD",0,P4637/Q4637))</x:f>
      </x:c>
    </x:row>
    <x:row r="4638" spans="1:19" x14ac:dyDescent="0.3">
      <x:c r="A4638" s="0">
        <x:f>'Historical Trades'!A4638</x:f>
      </x:c>
      <x:c r="B4638" s="0">
        <x:f>'Historical Trades'!B4638</x:f>
      </x:c>
      <x:c r="C4638" s="23">
        <x:f>'Historical Trades'!C4638</x:f>
      </x:c>
      <x:c r="D4638" s="0">
        <x:f>'Historical Trades'!D4638</x:f>
      </x:c>
      <x:c r="E4638" s="23">
        <x:f>'Historical Trades'!E4638</x:f>
      </x:c>
      <x:c r="F4638" s="0">
        <x:f>'Historical Trades'!F4638</x:f>
      </x:c>
      <x:c r="G4638" s="0">
        <x:f>'Historical Trades'!G4638</x:f>
      </x:c>
      <x:c r="H4638" s="0">
        <x:f>'Historical Trades'!H4638</x:f>
      </x:c>
      <x:c r="I4638" s="0">
        <x:f>'Historical Trades'!I4638</x:f>
      </x:c>
      <x:c r="J4638" s="0">
        <x:f>'Historical Trades'!J4638</x:f>
      </x:c>
      <x:c r="K4638" s="0">
        <x:f>'Historical Trades'!K4638</x:f>
      </x:c>
      <x:c r="L4638" s="0">
        <x:f>'Historical Trades'!L4638</x:f>
      </x:c>
      <x:c r="M4638" s="0">
        <x:f>'Historical Trades'!M4638</x:f>
      </x:c>
      <x:c r="N4638" s="0">
        <x:f>CLEAN('Historical Trades'!O4638)</x:f>
      </x:c>
      <x:c r="P4638" s="14">
        <x:f>IF(G4638="sell",M4638,-M4638)</x:f>
      </x:c>
      <x:c r="Q4638" s="14">
        <x:f>VLOOKUP(N4638,'Currency Rates'!$A$3:$C$32,3,0)</x:f>
      </x:c>
      <x:c r="R4638" s="0">
        <x:f>IF(A4638="SPUS",0,IF(A4638="FWD",0,P4638/Q4638))</x:f>
      </x:c>
    </x:row>
    <x:row r="4639" spans="1:19" x14ac:dyDescent="0.3">
      <x:c r="A4639" s="0">
        <x:f>'Historical Trades'!A4639</x:f>
      </x:c>
      <x:c r="B4639" s="0">
        <x:f>'Historical Trades'!B4639</x:f>
      </x:c>
      <x:c r="C4639" s="23">
        <x:f>'Historical Trades'!C4639</x:f>
      </x:c>
      <x:c r="D4639" s="0">
        <x:f>'Historical Trades'!D4639</x:f>
      </x:c>
      <x:c r="E4639" s="23">
        <x:f>'Historical Trades'!E4639</x:f>
      </x:c>
      <x:c r="F4639" s="0">
        <x:f>'Historical Trades'!F4639</x:f>
      </x:c>
      <x:c r="G4639" s="0">
        <x:f>'Historical Trades'!G4639</x:f>
      </x:c>
      <x:c r="H4639" s="0">
        <x:f>'Historical Trades'!H4639</x:f>
      </x:c>
      <x:c r="I4639" s="0">
        <x:f>'Historical Trades'!I4639</x:f>
      </x:c>
      <x:c r="J4639" s="0">
        <x:f>'Historical Trades'!J4639</x:f>
      </x:c>
      <x:c r="K4639" s="0">
        <x:f>'Historical Trades'!K4639</x:f>
      </x:c>
      <x:c r="L4639" s="0">
        <x:f>'Historical Trades'!L4639</x:f>
      </x:c>
      <x:c r="M4639" s="0">
        <x:f>'Historical Trades'!M4639</x:f>
      </x:c>
      <x:c r="N4639" s="0">
        <x:f>CLEAN('Historical Trades'!O4639)</x:f>
      </x:c>
      <x:c r="P4639" s="14">
        <x:f>IF(G4639="sell",M4639,-M4639)</x:f>
      </x:c>
      <x:c r="Q4639" s="14">
        <x:f>VLOOKUP(N4639,'Currency Rates'!$A$3:$C$32,3,0)</x:f>
      </x:c>
      <x:c r="R4639" s="0">
        <x:f>IF(A4639="SPUS",0,IF(A4639="FWD",0,P4639/Q4639))</x:f>
      </x:c>
    </x:row>
    <x:row r="4640" spans="1:19" x14ac:dyDescent="0.3">
      <x:c r="A4640" s="0">
        <x:f>'Historical Trades'!A4640</x:f>
      </x:c>
      <x:c r="B4640" s="0">
        <x:f>'Historical Trades'!B4640</x:f>
      </x:c>
      <x:c r="C4640" s="23">
        <x:f>'Historical Trades'!C4640</x:f>
      </x:c>
      <x:c r="D4640" s="0">
        <x:f>'Historical Trades'!D4640</x:f>
      </x:c>
      <x:c r="E4640" s="23">
        <x:f>'Historical Trades'!E4640</x:f>
      </x:c>
      <x:c r="F4640" s="0">
        <x:f>'Historical Trades'!F4640</x:f>
      </x:c>
      <x:c r="G4640" s="0">
        <x:f>'Historical Trades'!G4640</x:f>
      </x:c>
      <x:c r="H4640" s="0">
        <x:f>'Historical Trades'!H4640</x:f>
      </x:c>
      <x:c r="I4640" s="0">
        <x:f>'Historical Trades'!I4640</x:f>
      </x:c>
      <x:c r="J4640" s="0">
        <x:f>'Historical Trades'!J4640</x:f>
      </x:c>
      <x:c r="K4640" s="0">
        <x:f>'Historical Trades'!K4640</x:f>
      </x:c>
      <x:c r="L4640" s="0">
        <x:f>'Historical Trades'!L4640</x:f>
      </x:c>
      <x:c r="M4640" s="0">
        <x:f>'Historical Trades'!M4640</x:f>
      </x:c>
      <x:c r="N4640" s="0">
        <x:f>CLEAN('Historical Trades'!O4640)</x:f>
      </x:c>
      <x:c r="P4640" s="14">
        <x:f>IF(G4640="sell",M4640,-M4640)</x:f>
      </x:c>
      <x:c r="Q4640" s="14">
        <x:f>VLOOKUP(N4640,'Currency Rates'!$A$3:$C$32,3,0)</x:f>
      </x:c>
      <x:c r="R4640" s="0">
        <x:f>IF(A4640="SPUS",0,IF(A4640="FWD",0,P4640/Q4640))</x:f>
      </x:c>
    </x:row>
    <x:row r="4641" spans="1:19" x14ac:dyDescent="0.3">
      <x:c r="A4641" s="0">
        <x:f>'Historical Trades'!A4641</x:f>
      </x:c>
      <x:c r="B4641" s="0">
        <x:f>'Historical Trades'!B4641</x:f>
      </x:c>
      <x:c r="C4641" s="23">
        <x:f>'Historical Trades'!C4641</x:f>
      </x:c>
      <x:c r="D4641" s="0">
        <x:f>'Historical Trades'!D4641</x:f>
      </x:c>
      <x:c r="E4641" s="23">
        <x:f>'Historical Trades'!E4641</x:f>
      </x:c>
      <x:c r="F4641" s="0">
        <x:f>'Historical Trades'!F4641</x:f>
      </x:c>
      <x:c r="G4641" s="0">
        <x:f>'Historical Trades'!G4641</x:f>
      </x:c>
      <x:c r="H4641" s="0">
        <x:f>'Historical Trades'!H4641</x:f>
      </x:c>
      <x:c r="I4641" s="0">
        <x:f>'Historical Trades'!I4641</x:f>
      </x:c>
      <x:c r="J4641" s="0">
        <x:f>'Historical Trades'!J4641</x:f>
      </x:c>
      <x:c r="K4641" s="0">
        <x:f>'Historical Trades'!K4641</x:f>
      </x:c>
      <x:c r="L4641" s="0">
        <x:f>'Historical Trades'!L4641</x:f>
      </x:c>
      <x:c r="M4641" s="0">
        <x:f>'Historical Trades'!M4641</x:f>
      </x:c>
      <x:c r="N4641" s="0">
        <x:f>CLEAN('Historical Trades'!O4641)</x:f>
      </x:c>
      <x:c r="P4641" s="14">
        <x:f>IF(G4641="sell",M4641,-M4641)</x:f>
      </x:c>
      <x:c r="Q4641" s="14">
        <x:f>VLOOKUP(N4641,'Currency Rates'!$A$3:$C$32,3,0)</x:f>
      </x:c>
      <x:c r="R4641" s="0">
        <x:f>IF(A4641="SPUS",0,IF(A4641="FWD",0,P4641/Q4641))</x:f>
      </x:c>
    </x:row>
    <x:row r="4642" spans="1:19" x14ac:dyDescent="0.3">
      <x:c r="A4642" s="0">
        <x:f>'Historical Trades'!A4642</x:f>
      </x:c>
      <x:c r="B4642" s="0">
        <x:f>'Historical Trades'!B4642</x:f>
      </x:c>
      <x:c r="C4642" s="23">
        <x:f>'Historical Trades'!C4642</x:f>
      </x:c>
      <x:c r="D4642" s="0">
        <x:f>'Historical Trades'!D4642</x:f>
      </x:c>
      <x:c r="E4642" s="23">
        <x:f>'Historical Trades'!E4642</x:f>
      </x:c>
      <x:c r="F4642" s="0">
        <x:f>'Historical Trades'!F4642</x:f>
      </x:c>
      <x:c r="G4642" s="0">
        <x:f>'Historical Trades'!G4642</x:f>
      </x:c>
      <x:c r="H4642" s="0">
        <x:f>'Historical Trades'!H4642</x:f>
      </x:c>
      <x:c r="I4642" s="0">
        <x:f>'Historical Trades'!I4642</x:f>
      </x:c>
      <x:c r="J4642" s="0">
        <x:f>'Historical Trades'!J4642</x:f>
      </x:c>
      <x:c r="K4642" s="0">
        <x:f>'Historical Trades'!K4642</x:f>
      </x:c>
      <x:c r="L4642" s="0">
        <x:f>'Historical Trades'!L4642</x:f>
      </x:c>
      <x:c r="M4642" s="0">
        <x:f>'Historical Trades'!M4642</x:f>
      </x:c>
      <x:c r="N4642" s="0">
        <x:f>CLEAN('Historical Trades'!O4642)</x:f>
      </x:c>
      <x:c r="P4642" s="14">
        <x:f>IF(G4642="sell",M4642,-M4642)</x:f>
      </x:c>
      <x:c r="Q4642" s="14">
        <x:f>VLOOKUP(N4642,'Currency Rates'!$A$3:$C$32,3,0)</x:f>
      </x:c>
      <x:c r="R4642" s="0">
        <x:f>IF(A4642="SPUS",0,IF(A4642="FWD",0,P4642/Q4642))</x:f>
      </x:c>
    </x:row>
    <x:row r="4643" spans="1:19" x14ac:dyDescent="0.3">
      <x:c r="A4643" s="0">
        <x:f>'Historical Trades'!A4643</x:f>
      </x:c>
      <x:c r="B4643" s="0">
        <x:f>'Historical Trades'!B4643</x:f>
      </x:c>
      <x:c r="C4643" s="23">
        <x:f>'Historical Trades'!C4643</x:f>
      </x:c>
      <x:c r="D4643" s="0">
        <x:f>'Historical Trades'!D4643</x:f>
      </x:c>
      <x:c r="E4643" s="23">
        <x:f>'Historical Trades'!E4643</x:f>
      </x:c>
      <x:c r="F4643" s="0">
        <x:f>'Historical Trades'!F4643</x:f>
      </x:c>
      <x:c r="G4643" s="0">
        <x:f>'Historical Trades'!G4643</x:f>
      </x:c>
      <x:c r="H4643" s="0">
        <x:f>'Historical Trades'!H4643</x:f>
      </x:c>
      <x:c r="I4643" s="0">
        <x:f>'Historical Trades'!I4643</x:f>
      </x:c>
      <x:c r="J4643" s="0">
        <x:f>'Historical Trades'!J4643</x:f>
      </x:c>
      <x:c r="K4643" s="0">
        <x:f>'Historical Trades'!K4643</x:f>
      </x:c>
      <x:c r="L4643" s="0">
        <x:f>'Historical Trades'!L4643</x:f>
      </x:c>
      <x:c r="M4643" s="0">
        <x:f>'Historical Trades'!M4643</x:f>
      </x:c>
      <x:c r="N4643" s="0">
        <x:f>CLEAN('Historical Trades'!O4643)</x:f>
      </x:c>
      <x:c r="P4643" s="14">
        <x:f>IF(G4643="sell",M4643,-M4643)</x:f>
      </x:c>
      <x:c r="Q4643" s="14">
        <x:f>VLOOKUP(N4643,'Currency Rates'!$A$3:$C$32,3,0)</x:f>
      </x:c>
      <x:c r="R4643" s="0">
        <x:f>IF(A4643="SPUS",0,IF(A4643="FWD",0,P4643/Q4643))</x:f>
      </x:c>
    </x:row>
    <x:row r="4644" spans="1:19" x14ac:dyDescent="0.3">
      <x:c r="A4644" s="0">
        <x:f>'Historical Trades'!A4644</x:f>
      </x:c>
      <x:c r="B4644" s="0">
        <x:f>'Historical Trades'!B4644</x:f>
      </x:c>
      <x:c r="C4644" s="23">
        <x:f>'Historical Trades'!C4644</x:f>
      </x:c>
      <x:c r="D4644" s="0">
        <x:f>'Historical Trades'!D4644</x:f>
      </x:c>
      <x:c r="E4644" s="23">
        <x:f>'Historical Trades'!E4644</x:f>
      </x:c>
      <x:c r="F4644" s="0">
        <x:f>'Historical Trades'!F4644</x:f>
      </x:c>
      <x:c r="G4644" s="0">
        <x:f>'Historical Trades'!G4644</x:f>
      </x:c>
      <x:c r="H4644" s="0">
        <x:f>'Historical Trades'!H4644</x:f>
      </x:c>
      <x:c r="I4644" s="0">
        <x:f>'Historical Trades'!I4644</x:f>
      </x:c>
      <x:c r="J4644" s="0">
        <x:f>'Historical Trades'!J4644</x:f>
      </x:c>
      <x:c r="K4644" s="0">
        <x:f>'Historical Trades'!K4644</x:f>
      </x:c>
      <x:c r="L4644" s="0">
        <x:f>'Historical Trades'!L4644</x:f>
      </x:c>
      <x:c r="M4644" s="0">
        <x:f>'Historical Trades'!M4644</x:f>
      </x:c>
      <x:c r="N4644" s="0">
        <x:f>CLEAN('Historical Trades'!O4644)</x:f>
      </x:c>
      <x:c r="P4644" s="14">
        <x:f>IF(G4644="sell",M4644,-M4644)</x:f>
      </x:c>
      <x:c r="Q4644" s="14">
        <x:f>VLOOKUP(N4644,'Currency Rates'!$A$3:$C$32,3,0)</x:f>
      </x:c>
      <x:c r="R4644" s="0">
        <x:f>IF(A4644="SPUS",0,IF(A4644="FWD",0,P4644/Q4644))</x:f>
      </x:c>
    </x:row>
    <x:row r="4645" spans="1:19" x14ac:dyDescent="0.3">
      <x:c r="A4645" s="0">
        <x:f>'Historical Trades'!A4645</x:f>
      </x:c>
      <x:c r="B4645" s="0">
        <x:f>'Historical Trades'!B4645</x:f>
      </x:c>
      <x:c r="C4645" s="23">
        <x:f>'Historical Trades'!C4645</x:f>
      </x:c>
      <x:c r="D4645" s="0">
        <x:f>'Historical Trades'!D4645</x:f>
      </x:c>
      <x:c r="E4645" s="23">
        <x:f>'Historical Trades'!E4645</x:f>
      </x:c>
      <x:c r="F4645" s="0">
        <x:f>'Historical Trades'!F4645</x:f>
      </x:c>
      <x:c r="G4645" s="0">
        <x:f>'Historical Trades'!G4645</x:f>
      </x:c>
      <x:c r="H4645" s="0">
        <x:f>'Historical Trades'!H4645</x:f>
      </x:c>
      <x:c r="I4645" s="0">
        <x:f>'Historical Trades'!I4645</x:f>
      </x:c>
      <x:c r="J4645" s="0">
        <x:f>'Historical Trades'!J4645</x:f>
      </x:c>
      <x:c r="K4645" s="0">
        <x:f>'Historical Trades'!K4645</x:f>
      </x:c>
      <x:c r="L4645" s="0">
        <x:f>'Historical Trades'!L4645</x:f>
      </x:c>
      <x:c r="M4645" s="0">
        <x:f>'Historical Trades'!M4645</x:f>
      </x:c>
      <x:c r="N4645" s="0">
        <x:f>CLEAN('Historical Trades'!O4645)</x:f>
      </x:c>
      <x:c r="P4645" s="14">
        <x:f>IF(G4645="sell",M4645,-M4645)</x:f>
      </x:c>
      <x:c r="Q4645" s="14">
        <x:f>VLOOKUP(N4645,'Currency Rates'!$A$3:$C$32,3,0)</x:f>
      </x:c>
      <x:c r="R4645" s="0">
        <x:f>IF(A4645="SPUS",0,IF(A4645="FWD",0,P4645/Q4645))</x:f>
      </x:c>
    </x:row>
    <x:row r="4646" spans="1:19" x14ac:dyDescent="0.3">
      <x:c r="A4646" s="0">
        <x:f>'Historical Trades'!A4646</x:f>
      </x:c>
      <x:c r="B4646" s="0">
        <x:f>'Historical Trades'!B4646</x:f>
      </x:c>
      <x:c r="C4646" s="23">
        <x:f>'Historical Trades'!C4646</x:f>
      </x:c>
      <x:c r="D4646" s="0">
        <x:f>'Historical Trades'!D4646</x:f>
      </x:c>
      <x:c r="E4646" s="23">
        <x:f>'Historical Trades'!E4646</x:f>
      </x:c>
      <x:c r="F4646" s="0">
        <x:f>'Historical Trades'!F4646</x:f>
      </x:c>
      <x:c r="G4646" s="0">
        <x:f>'Historical Trades'!G4646</x:f>
      </x:c>
      <x:c r="H4646" s="0">
        <x:f>'Historical Trades'!H4646</x:f>
      </x:c>
      <x:c r="I4646" s="0">
        <x:f>'Historical Trades'!I4646</x:f>
      </x:c>
      <x:c r="J4646" s="0">
        <x:f>'Historical Trades'!J4646</x:f>
      </x:c>
      <x:c r="K4646" s="0">
        <x:f>'Historical Trades'!K4646</x:f>
      </x:c>
      <x:c r="L4646" s="0">
        <x:f>'Historical Trades'!L4646</x:f>
      </x:c>
      <x:c r="M4646" s="0">
        <x:f>'Historical Trades'!M4646</x:f>
      </x:c>
      <x:c r="N4646" s="0">
        <x:f>CLEAN('Historical Trades'!O4646)</x:f>
      </x:c>
      <x:c r="P4646" s="14">
        <x:f>IF(G4646="sell",M4646,-M4646)</x:f>
      </x:c>
      <x:c r="Q4646" s="14">
        <x:f>VLOOKUP(N4646,'Currency Rates'!$A$3:$C$32,3,0)</x:f>
      </x:c>
      <x:c r="R4646" s="0">
        <x:f>IF(A4646="SPUS",0,IF(A4646="FWD",0,P4646/Q4646))</x:f>
      </x:c>
    </x:row>
    <x:row r="4647" spans="1:19" x14ac:dyDescent="0.3">
      <x:c r="A4647" s="0">
        <x:f>'Historical Trades'!A4647</x:f>
      </x:c>
      <x:c r="B4647" s="0">
        <x:f>'Historical Trades'!B4647</x:f>
      </x:c>
      <x:c r="C4647" s="23">
        <x:f>'Historical Trades'!C4647</x:f>
      </x:c>
      <x:c r="D4647" s="0">
        <x:f>'Historical Trades'!D4647</x:f>
      </x:c>
      <x:c r="E4647" s="23">
        <x:f>'Historical Trades'!E4647</x:f>
      </x:c>
      <x:c r="F4647" s="0">
        <x:f>'Historical Trades'!F4647</x:f>
      </x:c>
      <x:c r="G4647" s="0">
        <x:f>'Historical Trades'!G4647</x:f>
      </x:c>
      <x:c r="H4647" s="0">
        <x:f>'Historical Trades'!H4647</x:f>
      </x:c>
      <x:c r="I4647" s="0">
        <x:f>'Historical Trades'!I4647</x:f>
      </x:c>
      <x:c r="J4647" s="0">
        <x:f>'Historical Trades'!J4647</x:f>
      </x:c>
      <x:c r="K4647" s="0">
        <x:f>'Historical Trades'!K4647</x:f>
      </x:c>
      <x:c r="L4647" s="0">
        <x:f>'Historical Trades'!L4647</x:f>
      </x:c>
      <x:c r="M4647" s="0">
        <x:f>'Historical Trades'!M4647</x:f>
      </x:c>
      <x:c r="N4647" s="0">
        <x:f>CLEAN('Historical Trades'!O4647)</x:f>
      </x:c>
      <x:c r="P4647" s="14">
        <x:f>IF(G4647="sell",M4647,-M4647)</x:f>
      </x:c>
      <x:c r="Q4647" s="14">
        <x:f>VLOOKUP(N4647,'Currency Rates'!$A$3:$C$32,3,0)</x:f>
      </x:c>
      <x:c r="R4647" s="0">
        <x:f>IF(A4647="SPUS",0,IF(A4647="FWD",0,P4647/Q4647))</x:f>
      </x:c>
    </x:row>
    <x:row r="4648" spans="1:19" x14ac:dyDescent="0.3">
      <x:c r="A4648" s="0">
        <x:f>'Historical Trades'!A4648</x:f>
      </x:c>
      <x:c r="B4648" s="0">
        <x:f>'Historical Trades'!B4648</x:f>
      </x:c>
      <x:c r="C4648" s="23">
        <x:f>'Historical Trades'!C4648</x:f>
      </x:c>
      <x:c r="D4648" s="0">
        <x:f>'Historical Trades'!D4648</x:f>
      </x:c>
      <x:c r="E4648" s="23">
        <x:f>'Historical Trades'!E4648</x:f>
      </x:c>
      <x:c r="F4648" s="0">
        <x:f>'Historical Trades'!F4648</x:f>
      </x:c>
      <x:c r="G4648" s="0">
        <x:f>'Historical Trades'!G4648</x:f>
      </x:c>
      <x:c r="H4648" s="0">
        <x:f>'Historical Trades'!H4648</x:f>
      </x:c>
      <x:c r="I4648" s="0">
        <x:f>'Historical Trades'!I4648</x:f>
      </x:c>
      <x:c r="J4648" s="0">
        <x:f>'Historical Trades'!J4648</x:f>
      </x:c>
      <x:c r="K4648" s="0">
        <x:f>'Historical Trades'!K4648</x:f>
      </x:c>
      <x:c r="L4648" s="0">
        <x:f>'Historical Trades'!L4648</x:f>
      </x:c>
      <x:c r="M4648" s="0">
        <x:f>'Historical Trades'!M4648</x:f>
      </x:c>
      <x:c r="N4648" s="0">
        <x:f>CLEAN('Historical Trades'!O4648)</x:f>
      </x:c>
      <x:c r="P4648" s="14">
        <x:f>IF(G4648="sell",M4648,-M4648)</x:f>
      </x:c>
      <x:c r="Q4648" s="14">
        <x:f>VLOOKUP(N4648,'Currency Rates'!$A$3:$C$32,3,0)</x:f>
      </x:c>
      <x:c r="R4648" s="0">
        <x:f>IF(A4648="SPUS",0,IF(A4648="FWD",0,P4648/Q4648))</x:f>
      </x:c>
    </x:row>
    <x:row r="4649" spans="1:19" x14ac:dyDescent="0.3">
      <x:c r="A4649" s="0">
        <x:f>'Historical Trades'!A4649</x:f>
      </x:c>
      <x:c r="B4649" s="0">
        <x:f>'Historical Trades'!B4649</x:f>
      </x:c>
      <x:c r="C4649" s="23">
        <x:f>'Historical Trades'!C4649</x:f>
      </x:c>
      <x:c r="D4649" s="0">
        <x:f>'Historical Trades'!D4649</x:f>
      </x:c>
      <x:c r="E4649" s="23">
        <x:f>'Historical Trades'!E4649</x:f>
      </x:c>
      <x:c r="F4649" s="0">
        <x:f>'Historical Trades'!F4649</x:f>
      </x:c>
      <x:c r="G4649" s="0">
        <x:f>'Historical Trades'!G4649</x:f>
      </x:c>
      <x:c r="H4649" s="0">
        <x:f>'Historical Trades'!H4649</x:f>
      </x:c>
      <x:c r="I4649" s="0">
        <x:f>'Historical Trades'!I4649</x:f>
      </x:c>
      <x:c r="J4649" s="0">
        <x:f>'Historical Trades'!J4649</x:f>
      </x:c>
      <x:c r="K4649" s="0">
        <x:f>'Historical Trades'!K4649</x:f>
      </x:c>
      <x:c r="L4649" s="0">
        <x:f>'Historical Trades'!L4649</x:f>
      </x:c>
      <x:c r="M4649" s="0">
        <x:f>'Historical Trades'!M4649</x:f>
      </x:c>
      <x:c r="N4649" s="0">
        <x:f>CLEAN('Historical Trades'!O4649)</x:f>
      </x:c>
      <x:c r="P4649" s="14">
        <x:f>IF(G4649="sell",M4649,-M4649)</x:f>
      </x:c>
      <x:c r="Q4649" s="14">
        <x:f>VLOOKUP(N4649,'Currency Rates'!$A$3:$C$32,3,0)</x:f>
      </x:c>
      <x:c r="R4649" s="0">
        <x:f>IF(A4649="SPUS",0,IF(A4649="FWD",0,P4649/Q4649))</x:f>
      </x:c>
    </x:row>
    <x:row r="4650" spans="1:19" x14ac:dyDescent="0.3">
      <x:c r="A4650" s="0">
        <x:f>'Historical Trades'!A4650</x:f>
      </x:c>
      <x:c r="B4650" s="0">
        <x:f>'Historical Trades'!B4650</x:f>
      </x:c>
      <x:c r="C4650" s="23">
        <x:f>'Historical Trades'!C4650</x:f>
      </x:c>
      <x:c r="D4650" s="0">
        <x:f>'Historical Trades'!D4650</x:f>
      </x:c>
      <x:c r="E4650" s="23">
        <x:f>'Historical Trades'!E4650</x:f>
      </x:c>
      <x:c r="F4650" s="0">
        <x:f>'Historical Trades'!F4650</x:f>
      </x:c>
      <x:c r="G4650" s="0">
        <x:f>'Historical Trades'!G4650</x:f>
      </x:c>
      <x:c r="H4650" s="0">
        <x:f>'Historical Trades'!H4650</x:f>
      </x:c>
      <x:c r="I4650" s="0">
        <x:f>'Historical Trades'!I4650</x:f>
      </x:c>
      <x:c r="J4650" s="0">
        <x:f>'Historical Trades'!J4650</x:f>
      </x:c>
      <x:c r="K4650" s="0">
        <x:f>'Historical Trades'!K4650</x:f>
      </x:c>
      <x:c r="L4650" s="0">
        <x:f>'Historical Trades'!L4650</x:f>
      </x:c>
      <x:c r="M4650" s="0">
        <x:f>'Historical Trades'!M4650</x:f>
      </x:c>
      <x:c r="N4650" s="0">
        <x:f>CLEAN('Historical Trades'!O4650)</x:f>
      </x:c>
      <x:c r="P4650" s="14">
        <x:f>IF(G4650="sell",M4650,-M4650)</x:f>
      </x:c>
      <x:c r="Q4650" s="14">
        <x:f>VLOOKUP(N4650,'Currency Rates'!$A$3:$C$32,3,0)</x:f>
      </x:c>
      <x:c r="R4650" s="0">
        <x:f>IF(A4650="SPUS",0,IF(A4650="FWD",0,P4650/Q4650))</x:f>
      </x:c>
    </x:row>
    <x:row r="4651" spans="1:19" x14ac:dyDescent="0.3">
      <x:c r="A4651" s="0">
        <x:f>'Historical Trades'!A4651</x:f>
      </x:c>
      <x:c r="B4651" s="0">
        <x:f>'Historical Trades'!B4651</x:f>
      </x:c>
      <x:c r="C4651" s="23">
        <x:f>'Historical Trades'!C4651</x:f>
      </x:c>
      <x:c r="D4651" s="0">
        <x:f>'Historical Trades'!D4651</x:f>
      </x:c>
      <x:c r="E4651" s="23">
        <x:f>'Historical Trades'!E4651</x:f>
      </x:c>
      <x:c r="F4651" s="0">
        <x:f>'Historical Trades'!F4651</x:f>
      </x:c>
      <x:c r="G4651" s="0">
        <x:f>'Historical Trades'!G4651</x:f>
      </x:c>
      <x:c r="H4651" s="0">
        <x:f>'Historical Trades'!H4651</x:f>
      </x:c>
      <x:c r="I4651" s="0">
        <x:f>'Historical Trades'!I4651</x:f>
      </x:c>
      <x:c r="J4651" s="0">
        <x:f>'Historical Trades'!J4651</x:f>
      </x:c>
      <x:c r="K4651" s="0">
        <x:f>'Historical Trades'!K4651</x:f>
      </x:c>
      <x:c r="L4651" s="0">
        <x:f>'Historical Trades'!L4651</x:f>
      </x:c>
      <x:c r="M4651" s="0">
        <x:f>'Historical Trades'!M4651</x:f>
      </x:c>
      <x:c r="N4651" s="0">
        <x:f>CLEAN('Historical Trades'!O4651)</x:f>
      </x:c>
      <x:c r="P4651" s="14">
        <x:f>IF(G4651="sell",M4651,-M4651)</x:f>
      </x:c>
      <x:c r="Q4651" s="14">
        <x:f>VLOOKUP(N4651,'Currency Rates'!$A$3:$C$32,3,0)</x:f>
      </x:c>
      <x:c r="R4651" s="0">
        <x:f>IF(A4651="SPUS",0,IF(A4651="FWD",0,P4651/Q4651))</x:f>
      </x:c>
    </x:row>
    <x:row r="4652" spans="1:19" x14ac:dyDescent="0.3">
      <x:c r="A4652" s="0">
        <x:f>'Historical Trades'!A4652</x:f>
      </x:c>
      <x:c r="B4652" s="0">
        <x:f>'Historical Trades'!B4652</x:f>
      </x:c>
      <x:c r="C4652" s="23">
        <x:f>'Historical Trades'!C4652</x:f>
      </x:c>
      <x:c r="D4652" s="0">
        <x:f>'Historical Trades'!D4652</x:f>
      </x:c>
      <x:c r="E4652" s="23">
        <x:f>'Historical Trades'!E4652</x:f>
      </x:c>
      <x:c r="F4652" s="0">
        <x:f>'Historical Trades'!F4652</x:f>
      </x:c>
      <x:c r="G4652" s="0">
        <x:f>'Historical Trades'!G4652</x:f>
      </x:c>
      <x:c r="H4652" s="0">
        <x:f>'Historical Trades'!H4652</x:f>
      </x:c>
      <x:c r="I4652" s="0">
        <x:f>'Historical Trades'!I4652</x:f>
      </x:c>
      <x:c r="J4652" s="0">
        <x:f>'Historical Trades'!J4652</x:f>
      </x:c>
      <x:c r="K4652" s="0">
        <x:f>'Historical Trades'!K4652</x:f>
      </x:c>
      <x:c r="L4652" s="0">
        <x:f>'Historical Trades'!L4652</x:f>
      </x:c>
      <x:c r="M4652" s="0">
        <x:f>'Historical Trades'!M4652</x:f>
      </x:c>
      <x:c r="N4652" s="0">
        <x:f>CLEAN('Historical Trades'!O4652)</x:f>
      </x:c>
      <x:c r="P4652" s="14">
        <x:f>IF(G4652="sell",M4652,-M4652)</x:f>
      </x:c>
      <x:c r="Q4652" s="14">
        <x:f>VLOOKUP(N4652,'Currency Rates'!$A$3:$C$32,3,0)</x:f>
      </x:c>
      <x:c r="R4652" s="0">
        <x:f>IF(A4652="SPUS",0,IF(A4652="FWD",0,P4652/Q4652))</x:f>
      </x:c>
    </x:row>
    <x:row r="4653" spans="1:19" x14ac:dyDescent="0.3">
      <x:c r="A4653" s="0">
        <x:f>'Historical Trades'!A4653</x:f>
      </x:c>
      <x:c r="B4653" s="0">
        <x:f>'Historical Trades'!B4653</x:f>
      </x:c>
      <x:c r="C4653" s="23">
        <x:f>'Historical Trades'!C4653</x:f>
      </x:c>
      <x:c r="D4653" s="0">
        <x:f>'Historical Trades'!D4653</x:f>
      </x:c>
      <x:c r="E4653" s="23">
        <x:f>'Historical Trades'!E4653</x:f>
      </x:c>
      <x:c r="F4653" s="0">
        <x:f>'Historical Trades'!F4653</x:f>
      </x:c>
      <x:c r="G4653" s="0">
        <x:f>'Historical Trades'!G4653</x:f>
      </x:c>
      <x:c r="H4653" s="0">
        <x:f>'Historical Trades'!H4653</x:f>
      </x:c>
      <x:c r="I4653" s="0">
        <x:f>'Historical Trades'!I4653</x:f>
      </x:c>
      <x:c r="J4653" s="0">
        <x:f>'Historical Trades'!J4653</x:f>
      </x:c>
      <x:c r="K4653" s="0">
        <x:f>'Historical Trades'!K4653</x:f>
      </x:c>
      <x:c r="L4653" s="0">
        <x:f>'Historical Trades'!L4653</x:f>
      </x:c>
      <x:c r="M4653" s="0">
        <x:f>'Historical Trades'!M4653</x:f>
      </x:c>
      <x:c r="N4653" s="0">
        <x:f>CLEAN('Historical Trades'!O4653)</x:f>
      </x:c>
      <x:c r="P4653" s="14">
        <x:f>IF(G4653="sell",M4653,-M4653)</x:f>
      </x:c>
      <x:c r="Q4653" s="14">
        <x:f>VLOOKUP(N4653,'Currency Rates'!$A$3:$C$32,3,0)</x:f>
      </x:c>
      <x:c r="R4653" s="0">
        <x:f>IF(A4653="SPUS",0,IF(A4653="FWD",0,P4653/Q4653))</x:f>
      </x:c>
    </x:row>
    <x:row r="4654" spans="1:19" x14ac:dyDescent="0.3">
      <x:c r="A4654" s="0">
        <x:f>'Historical Trades'!A4654</x:f>
      </x:c>
      <x:c r="B4654" s="0">
        <x:f>'Historical Trades'!B4654</x:f>
      </x:c>
      <x:c r="C4654" s="23">
        <x:f>'Historical Trades'!C4654</x:f>
      </x:c>
      <x:c r="D4654" s="0">
        <x:f>'Historical Trades'!D4654</x:f>
      </x:c>
      <x:c r="E4654" s="23">
        <x:f>'Historical Trades'!E4654</x:f>
      </x:c>
      <x:c r="F4654" s="0">
        <x:f>'Historical Trades'!F4654</x:f>
      </x:c>
      <x:c r="G4654" s="0">
        <x:f>'Historical Trades'!G4654</x:f>
      </x:c>
      <x:c r="H4654" s="0">
        <x:f>'Historical Trades'!H4654</x:f>
      </x:c>
      <x:c r="I4654" s="0">
        <x:f>'Historical Trades'!I4654</x:f>
      </x:c>
      <x:c r="J4654" s="0">
        <x:f>'Historical Trades'!J4654</x:f>
      </x:c>
      <x:c r="K4654" s="0">
        <x:f>'Historical Trades'!K4654</x:f>
      </x:c>
      <x:c r="L4654" s="0">
        <x:f>'Historical Trades'!L4654</x:f>
      </x:c>
      <x:c r="M4654" s="0">
        <x:f>'Historical Trades'!M4654</x:f>
      </x:c>
      <x:c r="N4654" s="0">
        <x:f>CLEAN('Historical Trades'!O4654)</x:f>
      </x:c>
      <x:c r="P4654" s="14">
        <x:f>IF(G4654="sell",M4654,-M4654)</x:f>
      </x:c>
      <x:c r="Q4654" s="14">
        <x:f>VLOOKUP(N4654,'Currency Rates'!$A$3:$C$32,3,0)</x:f>
      </x:c>
      <x:c r="R4654" s="0">
        <x:f>IF(A4654="SPUS",0,IF(A4654="FWD",0,P4654/Q4654))</x:f>
      </x:c>
    </x:row>
    <x:row r="4655" spans="1:19" x14ac:dyDescent="0.3">
      <x:c r="A4655" s="0">
        <x:f>'Historical Trades'!A4655</x:f>
      </x:c>
      <x:c r="B4655" s="0">
        <x:f>'Historical Trades'!B4655</x:f>
      </x:c>
      <x:c r="C4655" s="23">
        <x:f>'Historical Trades'!C4655</x:f>
      </x:c>
      <x:c r="D4655" s="0">
        <x:f>'Historical Trades'!D4655</x:f>
      </x:c>
      <x:c r="E4655" s="23">
        <x:f>'Historical Trades'!E4655</x:f>
      </x:c>
      <x:c r="F4655" s="0">
        <x:f>'Historical Trades'!F4655</x:f>
      </x:c>
      <x:c r="G4655" s="0">
        <x:f>'Historical Trades'!G4655</x:f>
      </x:c>
      <x:c r="H4655" s="0">
        <x:f>'Historical Trades'!H4655</x:f>
      </x:c>
      <x:c r="I4655" s="0">
        <x:f>'Historical Trades'!I4655</x:f>
      </x:c>
      <x:c r="J4655" s="0">
        <x:f>'Historical Trades'!J4655</x:f>
      </x:c>
      <x:c r="K4655" s="0">
        <x:f>'Historical Trades'!K4655</x:f>
      </x:c>
      <x:c r="L4655" s="0">
        <x:f>'Historical Trades'!L4655</x:f>
      </x:c>
      <x:c r="M4655" s="0">
        <x:f>'Historical Trades'!M4655</x:f>
      </x:c>
      <x:c r="N4655" s="0">
        <x:f>CLEAN('Historical Trades'!O4655)</x:f>
      </x:c>
      <x:c r="P4655" s="14">
        <x:f>IF(G4655="sell",M4655,-M4655)</x:f>
      </x:c>
      <x:c r="Q4655" s="14">
        <x:f>VLOOKUP(N4655,'Currency Rates'!$A$3:$C$32,3,0)</x:f>
      </x:c>
      <x:c r="R4655" s="0">
        <x:f>IF(A4655="SPUS",0,IF(A4655="FWD",0,P4655/Q4655))</x:f>
      </x:c>
    </x:row>
    <x:row r="4656" spans="1:19" x14ac:dyDescent="0.3">
      <x:c r="A4656" s="0">
        <x:f>'Historical Trades'!A4656</x:f>
      </x:c>
      <x:c r="B4656" s="0">
        <x:f>'Historical Trades'!B4656</x:f>
      </x:c>
      <x:c r="C4656" s="23">
        <x:f>'Historical Trades'!C4656</x:f>
      </x:c>
      <x:c r="D4656" s="0">
        <x:f>'Historical Trades'!D4656</x:f>
      </x:c>
      <x:c r="E4656" s="23">
        <x:f>'Historical Trades'!E4656</x:f>
      </x:c>
      <x:c r="F4656" s="0">
        <x:f>'Historical Trades'!F4656</x:f>
      </x:c>
      <x:c r="G4656" s="0">
        <x:f>'Historical Trades'!G4656</x:f>
      </x:c>
      <x:c r="H4656" s="0">
        <x:f>'Historical Trades'!H4656</x:f>
      </x:c>
      <x:c r="I4656" s="0">
        <x:f>'Historical Trades'!I4656</x:f>
      </x:c>
      <x:c r="J4656" s="0">
        <x:f>'Historical Trades'!J4656</x:f>
      </x:c>
      <x:c r="K4656" s="0">
        <x:f>'Historical Trades'!K4656</x:f>
      </x:c>
      <x:c r="L4656" s="0">
        <x:f>'Historical Trades'!L4656</x:f>
      </x:c>
      <x:c r="M4656" s="0">
        <x:f>'Historical Trades'!M4656</x:f>
      </x:c>
      <x:c r="N4656" s="0">
        <x:f>CLEAN('Historical Trades'!O4656)</x:f>
      </x:c>
      <x:c r="P4656" s="14">
        <x:f>IF(G4656="sell",M4656,-M4656)</x:f>
      </x:c>
      <x:c r="Q4656" s="14">
        <x:f>VLOOKUP(N4656,'Currency Rates'!$A$3:$C$32,3,0)</x:f>
      </x:c>
      <x:c r="R4656" s="0">
        <x:f>IF(A4656="SPUS",0,IF(A4656="FWD",0,P4656/Q4656))</x:f>
      </x:c>
    </x:row>
    <x:row r="4657" spans="1:19" x14ac:dyDescent="0.3">
      <x:c r="A4657" s="0">
        <x:f>'Historical Trades'!A4657</x:f>
      </x:c>
      <x:c r="B4657" s="0">
        <x:f>'Historical Trades'!B4657</x:f>
      </x:c>
      <x:c r="C4657" s="23">
        <x:f>'Historical Trades'!C4657</x:f>
      </x:c>
      <x:c r="D4657" s="0">
        <x:f>'Historical Trades'!D4657</x:f>
      </x:c>
      <x:c r="E4657" s="23">
        <x:f>'Historical Trades'!E4657</x:f>
      </x:c>
      <x:c r="F4657" s="0">
        <x:f>'Historical Trades'!F4657</x:f>
      </x:c>
      <x:c r="G4657" s="0">
        <x:f>'Historical Trades'!G4657</x:f>
      </x:c>
      <x:c r="H4657" s="0">
        <x:f>'Historical Trades'!H4657</x:f>
      </x:c>
      <x:c r="I4657" s="0">
        <x:f>'Historical Trades'!I4657</x:f>
      </x:c>
      <x:c r="J4657" s="0">
        <x:f>'Historical Trades'!J4657</x:f>
      </x:c>
      <x:c r="K4657" s="0">
        <x:f>'Historical Trades'!K4657</x:f>
      </x:c>
      <x:c r="L4657" s="0">
        <x:f>'Historical Trades'!L4657</x:f>
      </x:c>
      <x:c r="M4657" s="0">
        <x:f>'Historical Trades'!M4657</x:f>
      </x:c>
      <x:c r="N4657" s="0">
        <x:f>CLEAN('Historical Trades'!O4657)</x:f>
      </x:c>
      <x:c r="P4657" s="14">
        <x:f>IF(G4657="sell",M4657,-M4657)</x:f>
      </x:c>
      <x:c r="Q4657" s="14">
        <x:f>VLOOKUP(N4657,'Currency Rates'!$A$3:$C$32,3,0)</x:f>
      </x:c>
      <x:c r="R4657" s="0">
        <x:f>IF(A4657="SPUS",0,IF(A4657="FWD",0,P4657/Q4657))</x:f>
      </x:c>
    </x:row>
    <x:row r="4658" spans="1:19" x14ac:dyDescent="0.3">
      <x:c r="A4658" s="0">
        <x:f>'Historical Trades'!A4658</x:f>
      </x:c>
      <x:c r="B4658" s="0">
        <x:f>'Historical Trades'!B4658</x:f>
      </x:c>
      <x:c r="C4658" s="23">
        <x:f>'Historical Trades'!C4658</x:f>
      </x:c>
      <x:c r="D4658" s="0">
        <x:f>'Historical Trades'!D4658</x:f>
      </x:c>
      <x:c r="E4658" s="23">
        <x:f>'Historical Trades'!E4658</x:f>
      </x:c>
      <x:c r="F4658" s="0">
        <x:f>'Historical Trades'!F4658</x:f>
      </x:c>
      <x:c r="G4658" s="0">
        <x:f>'Historical Trades'!G4658</x:f>
      </x:c>
      <x:c r="H4658" s="0">
        <x:f>'Historical Trades'!H4658</x:f>
      </x:c>
      <x:c r="I4658" s="0">
        <x:f>'Historical Trades'!I4658</x:f>
      </x:c>
      <x:c r="J4658" s="0">
        <x:f>'Historical Trades'!J4658</x:f>
      </x:c>
      <x:c r="K4658" s="0">
        <x:f>'Historical Trades'!K4658</x:f>
      </x:c>
      <x:c r="L4658" s="0">
        <x:f>'Historical Trades'!L4658</x:f>
      </x:c>
      <x:c r="M4658" s="0">
        <x:f>'Historical Trades'!M4658</x:f>
      </x:c>
      <x:c r="N4658" s="0">
        <x:f>CLEAN('Historical Trades'!O4658)</x:f>
      </x:c>
      <x:c r="P4658" s="14">
        <x:f>IF(G4658="sell",M4658,-M4658)</x:f>
      </x:c>
      <x:c r="Q4658" s="14">
        <x:f>VLOOKUP(N4658,'Currency Rates'!$A$3:$C$32,3,0)</x:f>
      </x:c>
      <x:c r="R4658" s="0">
        <x:f>IF(A4658="SPUS",0,IF(A4658="FWD",0,P4658/Q4658))</x:f>
      </x:c>
    </x:row>
    <x:row r="4659" spans="1:19" x14ac:dyDescent="0.3">
      <x:c r="A4659" s="0">
        <x:f>'Historical Trades'!A4659</x:f>
      </x:c>
      <x:c r="B4659" s="0">
        <x:f>'Historical Trades'!B4659</x:f>
      </x:c>
      <x:c r="C4659" s="23">
        <x:f>'Historical Trades'!C4659</x:f>
      </x:c>
      <x:c r="D4659" s="0">
        <x:f>'Historical Trades'!D4659</x:f>
      </x:c>
      <x:c r="E4659" s="23">
        <x:f>'Historical Trades'!E4659</x:f>
      </x:c>
      <x:c r="F4659" s="0">
        <x:f>'Historical Trades'!F4659</x:f>
      </x:c>
      <x:c r="G4659" s="0">
        <x:f>'Historical Trades'!G4659</x:f>
      </x:c>
      <x:c r="H4659" s="0">
        <x:f>'Historical Trades'!H4659</x:f>
      </x:c>
      <x:c r="I4659" s="0">
        <x:f>'Historical Trades'!I4659</x:f>
      </x:c>
      <x:c r="J4659" s="0">
        <x:f>'Historical Trades'!J4659</x:f>
      </x:c>
      <x:c r="K4659" s="0">
        <x:f>'Historical Trades'!K4659</x:f>
      </x:c>
      <x:c r="L4659" s="0">
        <x:f>'Historical Trades'!L4659</x:f>
      </x:c>
      <x:c r="M4659" s="0">
        <x:f>'Historical Trades'!M4659</x:f>
      </x:c>
      <x:c r="N4659" s="0">
        <x:f>CLEAN('Historical Trades'!O4659)</x:f>
      </x:c>
      <x:c r="P4659" s="14">
        <x:f>IF(G4659="sell",M4659,-M4659)</x:f>
      </x:c>
      <x:c r="Q4659" s="14">
        <x:f>VLOOKUP(N4659,'Currency Rates'!$A$3:$C$32,3,0)</x:f>
      </x:c>
      <x:c r="R4659" s="0">
        <x:f>IF(A4659="SPUS",0,IF(A4659="FWD",0,P4659/Q4659))</x:f>
      </x:c>
    </x:row>
    <x:row r="4660" spans="1:19" x14ac:dyDescent="0.3">
      <x:c r="A4660" s="0">
        <x:f>'Historical Trades'!A4660</x:f>
      </x:c>
      <x:c r="B4660" s="0">
        <x:f>'Historical Trades'!B4660</x:f>
      </x:c>
      <x:c r="C4660" s="23">
        <x:f>'Historical Trades'!C4660</x:f>
      </x:c>
      <x:c r="D4660" s="0">
        <x:f>'Historical Trades'!D4660</x:f>
      </x:c>
      <x:c r="E4660" s="23">
        <x:f>'Historical Trades'!E4660</x:f>
      </x:c>
      <x:c r="F4660" s="0">
        <x:f>'Historical Trades'!F4660</x:f>
      </x:c>
      <x:c r="G4660" s="0">
        <x:f>'Historical Trades'!G4660</x:f>
      </x:c>
      <x:c r="H4660" s="0">
        <x:f>'Historical Trades'!H4660</x:f>
      </x:c>
      <x:c r="I4660" s="0">
        <x:f>'Historical Trades'!I4660</x:f>
      </x:c>
      <x:c r="J4660" s="0">
        <x:f>'Historical Trades'!J4660</x:f>
      </x:c>
      <x:c r="K4660" s="0">
        <x:f>'Historical Trades'!K4660</x:f>
      </x:c>
      <x:c r="L4660" s="0">
        <x:f>'Historical Trades'!L4660</x:f>
      </x:c>
      <x:c r="M4660" s="0">
        <x:f>'Historical Trades'!M4660</x:f>
      </x:c>
      <x:c r="N4660" s="0">
        <x:f>CLEAN('Historical Trades'!O4660)</x:f>
      </x:c>
      <x:c r="P4660" s="14">
        <x:f>IF(G4660="sell",M4660,-M4660)</x:f>
      </x:c>
      <x:c r="Q4660" s="14">
        <x:f>VLOOKUP(N4660,'Currency Rates'!$A$3:$C$32,3,0)</x:f>
      </x:c>
      <x:c r="R4660" s="0">
        <x:f>IF(A4660="SPUS",0,IF(A4660="FWD",0,P4660/Q4660))</x:f>
      </x:c>
    </x:row>
    <x:row r="4661" spans="1:19" x14ac:dyDescent="0.3">
      <x:c r="A4661" s="0">
        <x:f>'Historical Trades'!A4661</x:f>
      </x:c>
      <x:c r="B4661" s="0">
        <x:f>'Historical Trades'!B4661</x:f>
      </x:c>
      <x:c r="C4661" s="23">
        <x:f>'Historical Trades'!C4661</x:f>
      </x:c>
      <x:c r="D4661" s="0">
        <x:f>'Historical Trades'!D4661</x:f>
      </x:c>
      <x:c r="E4661" s="23">
        <x:f>'Historical Trades'!E4661</x:f>
      </x:c>
      <x:c r="F4661" s="0">
        <x:f>'Historical Trades'!F4661</x:f>
      </x:c>
      <x:c r="G4661" s="0">
        <x:f>'Historical Trades'!G4661</x:f>
      </x:c>
      <x:c r="H4661" s="0">
        <x:f>'Historical Trades'!H4661</x:f>
      </x:c>
      <x:c r="I4661" s="0">
        <x:f>'Historical Trades'!I4661</x:f>
      </x:c>
      <x:c r="J4661" s="0">
        <x:f>'Historical Trades'!J4661</x:f>
      </x:c>
      <x:c r="K4661" s="0">
        <x:f>'Historical Trades'!K4661</x:f>
      </x:c>
      <x:c r="L4661" s="0">
        <x:f>'Historical Trades'!L4661</x:f>
      </x:c>
      <x:c r="M4661" s="0">
        <x:f>'Historical Trades'!M4661</x:f>
      </x:c>
      <x:c r="N4661" s="0">
        <x:f>CLEAN('Historical Trades'!O4661)</x:f>
      </x:c>
      <x:c r="P4661" s="14">
        <x:f>IF(G4661="sell",M4661,-M4661)</x:f>
      </x:c>
      <x:c r="Q4661" s="14">
        <x:f>VLOOKUP(N4661,'Currency Rates'!$A$3:$C$32,3,0)</x:f>
      </x:c>
      <x:c r="R4661" s="0">
        <x:f>IF(A4661="SPUS",0,IF(A4661="FWD",0,P4661/Q4661))</x:f>
      </x:c>
    </x:row>
    <x:row r="4662" spans="1:19" x14ac:dyDescent="0.3">
      <x:c r="A4662" s="0">
        <x:f>'Historical Trades'!A4662</x:f>
      </x:c>
      <x:c r="B4662" s="0">
        <x:f>'Historical Trades'!B4662</x:f>
      </x:c>
      <x:c r="C4662" s="23">
        <x:f>'Historical Trades'!C4662</x:f>
      </x:c>
      <x:c r="D4662" s="0">
        <x:f>'Historical Trades'!D4662</x:f>
      </x:c>
      <x:c r="E4662" s="23">
        <x:f>'Historical Trades'!E4662</x:f>
      </x:c>
      <x:c r="F4662" s="0">
        <x:f>'Historical Trades'!F4662</x:f>
      </x:c>
      <x:c r="G4662" s="0">
        <x:f>'Historical Trades'!G4662</x:f>
      </x:c>
      <x:c r="H4662" s="0">
        <x:f>'Historical Trades'!H4662</x:f>
      </x:c>
      <x:c r="I4662" s="0">
        <x:f>'Historical Trades'!I4662</x:f>
      </x:c>
      <x:c r="J4662" s="0">
        <x:f>'Historical Trades'!J4662</x:f>
      </x:c>
      <x:c r="K4662" s="0">
        <x:f>'Historical Trades'!K4662</x:f>
      </x:c>
      <x:c r="L4662" s="0">
        <x:f>'Historical Trades'!L4662</x:f>
      </x:c>
      <x:c r="M4662" s="0">
        <x:f>'Historical Trades'!M4662</x:f>
      </x:c>
      <x:c r="N4662" s="0">
        <x:f>CLEAN('Historical Trades'!O4662)</x:f>
      </x:c>
      <x:c r="P4662" s="14">
        <x:f>IF(G4662="sell",M4662,-M4662)</x:f>
      </x:c>
      <x:c r="Q4662" s="14">
        <x:f>VLOOKUP(N4662,'Currency Rates'!$A$3:$C$32,3,0)</x:f>
      </x:c>
      <x:c r="R4662" s="0">
        <x:f>IF(A4662="SPUS",0,IF(A4662="FWD",0,P4662/Q4662))</x:f>
      </x:c>
    </x:row>
    <x:row r="4663" spans="1:19" x14ac:dyDescent="0.3">
      <x:c r="A4663" s="0">
        <x:f>'Historical Trades'!A4663</x:f>
      </x:c>
      <x:c r="B4663" s="0">
        <x:f>'Historical Trades'!B4663</x:f>
      </x:c>
      <x:c r="C4663" s="23">
        <x:f>'Historical Trades'!C4663</x:f>
      </x:c>
      <x:c r="D4663" s="0">
        <x:f>'Historical Trades'!D4663</x:f>
      </x:c>
      <x:c r="E4663" s="23">
        <x:f>'Historical Trades'!E4663</x:f>
      </x:c>
      <x:c r="F4663" s="0">
        <x:f>'Historical Trades'!F4663</x:f>
      </x:c>
      <x:c r="G4663" s="0">
        <x:f>'Historical Trades'!G4663</x:f>
      </x:c>
      <x:c r="H4663" s="0">
        <x:f>'Historical Trades'!H4663</x:f>
      </x:c>
      <x:c r="I4663" s="0">
        <x:f>'Historical Trades'!I4663</x:f>
      </x:c>
      <x:c r="J4663" s="0">
        <x:f>'Historical Trades'!J4663</x:f>
      </x:c>
      <x:c r="K4663" s="0">
        <x:f>'Historical Trades'!K4663</x:f>
      </x:c>
      <x:c r="L4663" s="0">
        <x:f>'Historical Trades'!L4663</x:f>
      </x:c>
      <x:c r="M4663" s="0">
        <x:f>'Historical Trades'!M4663</x:f>
      </x:c>
      <x:c r="N4663" s="0">
        <x:f>CLEAN('Historical Trades'!O4663)</x:f>
      </x:c>
      <x:c r="P4663" s="14">
        <x:f>IF(G4663="sell",M4663,-M4663)</x:f>
      </x:c>
      <x:c r="Q4663" s="14">
        <x:f>VLOOKUP(N4663,'Currency Rates'!$A$3:$C$32,3,0)</x:f>
      </x:c>
      <x:c r="R4663" s="0">
        <x:f>IF(A4663="SPUS",0,IF(A4663="FWD",0,P4663/Q4663))</x:f>
      </x:c>
    </x:row>
    <x:row r="4664" spans="1:19" x14ac:dyDescent="0.3">
      <x:c r="A4664" s="0">
        <x:f>'Historical Trades'!A4664</x:f>
      </x:c>
      <x:c r="B4664" s="0">
        <x:f>'Historical Trades'!B4664</x:f>
      </x:c>
      <x:c r="C4664" s="23">
        <x:f>'Historical Trades'!C4664</x:f>
      </x:c>
      <x:c r="D4664" s="0">
        <x:f>'Historical Trades'!D4664</x:f>
      </x:c>
      <x:c r="E4664" s="23">
        <x:f>'Historical Trades'!E4664</x:f>
      </x:c>
      <x:c r="F4664" s="0">
        <x:f>'Historical Trades'!F4664</x:f>
      </x:c>
      <x:c r="G4664" s="0">
        <x:f>'Historical Trades'!G4664</x:f>
      </x:c>
      <x:c r="H4664" s="0">
        <x:f>'Historical Trades'!H4664</x:f>
      </x:c>
      <x:c r="I4664" s="0">
        <x:f>'Historical Trades'!I4664</x:f>
      </x:c>
      <x:c r="J4664" s="0">
        <x:f>'Historical Trades'!J4664</x:f>
      </x:c>
      <x:c r="K4664" s="0">
        <x:f>'Historical Trades'!K4664</x:f>
      </x:c>
      <x:c r="L4664" s="0">
        <x:f>'Historical Trades'!L4664</x:f>
      </x:c>
      <x:c r="M4664" s="0">
        <x:f>'Historical Trades'!M4664</x:f>
      </x:c>
      <x:c r="N4664" s="0">
        <x:f>CLEAN('Historical Trades'!O4664)</x:f>
      </x:c>
      <x:c r="P4664" s="14">
        <x:f>IF(G4664="sell",M4664,-M4664)</x:f>
      </x:c>
      <x:c r="Q4664" s="14">
        <x:f>VLOOKUP(N4664,'Currency Rates'!$A$3:$C$32,3,0)</x:f>
      </x:c>
      <x:c r="R4664" s="0">
        <x:f>IF(A4664="SPUS",0,IF(A4664="FWD",0,P4664/Q4664))</x:f>
      </x:c>
    </x:row>
    <x:row r="4665" spans="1:19" x14ac:dyDescent="0.3">
      <x:c r="A4665" s="0">
        <x:f>'Historical Trades'!A4665</x:f>
      </x:c>
      <x:c r="B4665" s="0">
        <x:f>'Historical Trades'!B4665</x:f>
      </x:c>
      <x:c r="C4665" s="23">
        <x:f>'Historical Trades'!C4665</x:f>
      </x:c>
      <x:c r="D4665" s="0">
        <x:f>'Historical Trades'!D4665</x:f>
      </x:c>
      <x:c r="E4665" s="23">
        <x:f>'Historical Trades'!E4665</x:f>
      </x:c>
      <x:c r="F4665" s="0">
        <x:f>'Historical Trades'!F4665</x:f>
      </x:c>
      <x:c r="G4665" s="0">
        <x:f>'Historical Trades'!G4665</x:f>
      </x:c>
      <x:c r="H4665" s="0">
        <x:f>'Historical Trades'!H4665</x:f>
      </x:c>
      <x:c r="I4665" s="0">
        <x:f>'Historical Trades'!I4665</x:f>
      </x:c>
      <x:c r="J4665" s="0">
        <x:f>'Historical Trades'!J4665</x:f>
      </x:c>
      <x:c r="K4665" s="0">
        <x:f>'Historical Trades'!K4665</x:f>
      </x:c>
      <x:c r="L4665" s="0">
        <x:f>'Historical Trades'!L4665</x:f>
      </x:c>
      <x:c r="M4665" s="0">
        <x:f>'Historical Trades'!M4665</x:f>
      </x:c>
      <x:c r="N4665" s="0">
        <x:f>CLEAN('Historical Trades'!O4665)</x:f>
      </x:c>
      <x:c r="P4665" s="14">
        <x:f>IF(G4665="sell",M4665,-M4665)</x:f>
      </x:c>
      <x:c r="Q4665" s="14">
        <x:f>VLOOKUP(N4665,'Currency Rates'!$A$3:$C$32,3,0)</x:f>
      </x:c>
      <x:c r="R4665" s="0">
        <x:f>IF(A4665="SPUS",0,IF(A4665="FWD",0,P4665/Q4665))</x:f>
      </x:c>
    </x:row>
    <x:row r="4666" spans="1:19" x14ac:dyDescent="0.3">
      <x:c r="A4666" s="0">
        <x:f>'Historical Trades'!A4666</x:f>
      </x:c>
      <x:c r="B4666" s="0">
        <x:f>'Historical Trades'!B4666</x:f>
      </x:c>
      <x:c r="C4666" s="23">
        <x:f>'Historical Trades'!C4666</x:f>
      </x:c>
      <x:c r="D4666" s="0">
        <x:f>'Historical Trades'!D4666</x:f>
      </x:c>
      <x:c r="E4666" s="23">
        <x:f>'Historical Trades'!E4666</x:f>
      </x:c>
      <x:c r="F4666" s="0">
        <x:f>'Historical Trades'!F4666</x:f>
      </x:c>
      <x:c r="G4666" s="0">
        <x:f>'Historical Trades'!G4666</x:f>
      </x:c>
      <x:c r="H4666" s="0">
        <x:f>'Historical Trades'!H4666</x:f>
      </x:c>
      <x:c r="I4666" s="0">
        <x:f>'Historical Trades'!I4666</x:f>
      </x:c>
      <x:c r="J4666" s="0">
        <x:f>'Historical Trades'!J4666</x:f>
      </x:c>
      <x:c r="K4666" s="0">
        <x:f>'Historical Trades'!K4666</x:f>
      </x:c>
      <x:c r="L4666" s="0">
        <x:f>'Historical Trades'!L4666</x:f>
      </x:c>
      <x:c r="M4666" s="0">
        <x:f>'Historical Trades'!M4666</x:f>
      </x:c>
      <x:c r="N4666" s="0">
        <x:f>CLEAN('Historical Trades'!O4666)</x:f>
      </x:c>
      <x:c r="P4666" s="14">
        <x:f>IF(G4666="sell",M4666,-M4666)</x:f>
      </x:c>
      <x:c r="Q4666" s="14">
        <x:f>VLOOKUP(N4666,'Currency Rates'!$A$3:$C$32,3,0)</x:f>
      </x:c>
      <x:c r="R4666" s="0">
        <x:f>IF(A4666="SPUS",0,IF(A4666="FWD",0,P4666/Q4666))</x:f>
      </x:c>
    </x:row>
    <x:row r="4667" spans="1:19" x14ac:dyDescent="0.3">
      <x:c r="A4667" s="0">
        <x:f>'Historical Trades'!A4667</x:f>
      </x:c>
      <x:c r="B4667" s="0">
        <x:f>'Historical Trades'!B4667</x:f>
      </x:c>
      <x:c r="C4667" s="23">
        <x:f>'Historical Trades'!C4667</x:f>
      </x:c>
      <x:c r="D4667" s="0">
        <x:f>'Historical Trades'!D4667</x:f>
      </x:c>
      <x:c r="E4667" s="23">
        <x:f>'Historical Trades'!E4667</x:f>
      </x:c>
      <x:c r="F4667" s="0">
        <x:f>'Historical Trades'!F4667</x:f>
      </x:c>
      <x:c r="G4667" s="0">
        <x:f>'Historical Trades'!G4667</x:f>
      </x:c>
      <x:c r="H4667" s="0">
        <x:f>'Historical Trades'!H4667</x:f>
      </x:c>
      <x:c r="I4667" s="0">
        <x:f>'Historical Trades'!I4667</x:f>
      </x:c>
      <x:c r="J4667" s="0">
        <x:f>'Historical Trades'!J4667</x:f>
      </x:c>
      <x:c r="K4667" s="0">
        <x:f>'Historical Trades'!K4667</x:f>
      </x:c>
      <x:c r="L4667" s="0">
        <x:f>'Historical Trades'!L4667</x:f>
      </x:c>
      <x:c r="M4667" s="0">
        <x:f>'Historical Trades'!M4667</x:f>
      </x:c>
      <x:c r="N4667" s="0">
        <x:f>CLEAN('Historical Trades'!O4667)</x:f>
      </x:c>
      <x:c r="P4667" s="14">
        <x:f>IF(G4667="sell",M4667,-M4667)</x:f>
      </x:c>
      <x:c r="Q4667" s="14">
        <x:f>VLOOKUP(N4667,'Currency Rates'!$A$3:$C$32,3,0)</x:f>
      </x:c>
      <x:c r="R4667" s="0">
        <x:f>IF(A4667="SPUS",0,IF(A4667="FWD",0,P4667/Q4667))</x:f>
      </x:c>
    </x:row>
    <x:row r="4668" spans="1:19" x14ac:dyDescent="0.3">
      <x:c r="A4668" s="0">
        <x:f>'Historical Trades'!A4668</x:f>
      </x:c>
      <x:c r="B4668" s="0">
        <x:f>'Historical Trades'!B4668</x:f>
      </x:c>
      <x:c r="C4668" s="23">
        <x:f>'Historical Trades'!C4668</x:f>
      </x:c>
      <x:c r="D4668" s="0">
        <x:f>'Historical Trades'!D4668</x:f>
      </x:c>
      <x:c r="E4668" s="23">
        <x:f>'Historical Trades'!E4668</x:f>
      </x:c>
      <x:c r="F4668" s="0">
        <x:f>'Historical Trades'!F4668</x:f>
      </x:c>
      <x:c r="G4668" s="0">
        <x:f>'Historical Trades'!G4668</x:f>
      </x:c>
      <x:c r="H4668" s="0">
        <x:f>'Historical Trades'!H4668</x:f>
      </x:c>
      <x:c r="I4668" s="0">
        <x:f>'Historical Trades'!I4668</x:f>
      </x:c>
      <x:c r="J4668" s="0">
        <x:f>'Historical Trades'!J4668</x:f>
      </x:c>
      <x:c r="K4668" s="0">
        <x:f>'Historical Trades'!K4668</x:f>
      </x:c>
      <x:c r="L4668" s="0">
        <x:f>'Historical Trades'!L4668</x:f>
      </x:c>
      <x:c r="M4668" s="0">
        <x:f>'Historical Trades'!M4668</x:f>
      </x:c>
      <x:c r="N4668" s="0">
        <x:f>CLEAN('Historical Trades'!O4668)</x:f>
      </x:c>
      <x:c r="P4668" s="14">
        <x:f>IF(G4668="sell",M4668,-M4668)</x:f>
      </x:c>
      <x:c r="Q4668" s="14">
        <x:f>VLOOKUP(N4668,'Currency Rates'!$A$3:$C$32,3,0)</x:f>
      </x:c>
      <x:c r="R4668" s="0">
        <x:f>IF(A4668="SPUS",0,IF(A4668="FWD",0,P4668/Q4668))</x:f>
      </x:c>
    </x:row>
    <x:row r="4669" spans="1:19" x14ac:dyDescent="0.3">
      <x:c r="A4669" s="0">
        <x:f>'Historical Trades'!A4669</x:f>
      </x:c>
      <x:c r="B4669" s="0">
        <x:f>'Historical Trades'!B4669</x:f>
      </x:c>
      <x:c r="C4669" s="23">
        <x:f>'Historical Trades'!C4669</x:f>
      </x:c>
      <x:c r="D4669" s="0">
        <x:f>'Historical Trades'!D4669</x:f>
      </x:c>
      <x:c r="E4669" s="23">
        <x:f>'Historical Trades'!E4669</x:f>
      </x:c>
      <x:c r="F4669" s="0">
        <x:f>'Historical Trades'!F4669</x:f>
      </x:c>
      <x:c r="G4669" s="0">
        <x:f>'Historical Trades'!G4669</x:f>
      </x:c>
      <x:c r="H4669" s="0">
        <x:f>'Historical Trades'!H4669</x:f>
      </x:c>
      <x:c r="I4669" s="0">
        <x:f>'Historical Trades'!I4669</x:f>
      </x:c>
      <x:c r="J4669" s="0">
        <x:f>'Historical Trades'!J4669</x:f>
      </x:c>
      <x:c r="K4669" s="0">
        <x:f>'Historical Trades'!K4669</x:f>
      </x:c>
      <x:c r="L4669" s="0">
        <x:f>'Historical Trades'!L4669</x:f>
      </x:c>
      <x:c r="M4669" s="0">
        <x:f>'Historical Trades'!M4669</x:f>
      </x:c>
      <x:c r="N4669" s="0">
        <x:f>CLEAN('Historical Trades'!O4669)</x:f>
      </x:c>
      <x:c r="P4669" s="14">
        <x:f>IF(G4669="sell",M4669,-M4669)</x:f>
      </x:c>
      <x:c r="Q4669" s="14">
        <x:f>VLOOKUP(N4669,'Currency Rates'!$A$3:$C$32,3,0)</x:f>
      </x:c>
      <x:c r="R4669" s="0">
        <x:f>IF(A4669="SPUS",0,IF(A4669="FWD",0,P4669/Q4669))</x:f>
      </x:c>
    </x:row>
    <x:row r="4670" spans="1:19" x14ac:dyDescent="0.3">
      <x:c r="A4670" s="0">
        <x:f>'Historical Trades'!A4670</x:f>
      </x:c>
      <x:c r="B4670" s="0">
        <x:f>'Historical Trades'!B4670</x:f>
      </x:c>
      <x:c r="C4670" s="23">
        <x:f>'Historical Trades'!C4670</x:f>
      </x:c>
      <x:c r="D4670" s="0">
        <x:f>'Historical Trades'!D4670</x:f>
      </x:c>
      <x:c r="E4670" s="23">
        <x:f>'Historical Trades'!E4670</x:f>
      </x:c>
      <x:c r="F4670" s="0">
        <x:f>'Historical Trades'!F4670</x:f>
      </x:c>
      <x:c r="G4670" s="0">
        <x:f>'Historical Trades'!G4670</x:f>
      </x:c>
      <x:c r="H4670" s="0">
        <x:f>'Historical Trades'!H4670</x:f>
      </x:c>
      <x:c r="I4670" s="0">
        <x:f>'Historical Trades'!I4670</x:f>
      </x:c>
      <x:c r="J4670" s="0">
        <x:f>'Historical Trades'!J4670</x:f>
      </x:c>
      <x:c r="K4670" s="0">
        <x:f>'Historical Trades'!K4670</x:f>
      </x:c>
      <x:c r="L4670" s="0">
        <x:f>'Historical Trades'!L4670</x:f>
      </x:c>
      <x:c r="M4670" s="0">
        <x:f>'Historical Trades'!M4670</x:f>
      </x:c>
      <x:c r="N4670" s="0">
        <x:f>CLEAN('Historical Trades'!O4670)</x:f>
      </x:c>
      <x:c r="P4670" s="14">
        <x:f>IF(G4670="sell",M4670,-M4670)</x:f>
      </x:c>
      <x:c r="Q4670" s="14">
        <x:f>VLOOKUP(N4670,'Currency Rates'!$A$3:$C$32,3,0)</x:f>
      </x:c>
      <x:c r="R4670" s="0">
        <x:f>IF(A4670="SPUS",0,IF(A4670="FWD",0,P4670/Q4670))</x:f>
      </x:c>
    </x:row>
    <x:row r="4671" spans="1:19" x14ac:dyDescent="0.3">
      <x:c r="A4671" s="0">
        <x:f>'Historical Trades'!A4671</x:f>
      </x:c>
      <x:c r="B4671" s="0">
        <x:f>'Historical Trades'!B4671</x:f>
      </x:c>
      <x:c r="C4671" s="23">
        <x:f>'Historical Trades'!C4671</x:f>
      </x:c>
      <x:c r="D4671" s="0">
        <x:f>'Historical Trades'!D4671</x:f>
      </x:c>
      <x:c r="E4671" s="23">
        <x:f>'Historical Trades'!E4671</x:f>
      </x:c>
      <x:c r="F4671" s="0">
        <x:f>'Historical Trades'!F4671</x:f>
      </x:c>
      <x:c r="G4671" s="0">
        <x:f>'Historical Trades'!G4671</x:f>
      </x:c>
      <x:c r="H4671" s="0">
        <x:f>'Historical Trades'!H4671</x:f>
      </x:c>
      <x:c r="I4671" s="0">
        <x:f>'Historical Trades'!I4671</x:f>
      </x:c>
      <x:c r="J4671" s="0">
        <x:f>'Historical Trades'!J4671</x:f>
      </x:c>
      <x:c r="K4671" s="0">
        <x:f>'Historical Trades'!K4671</x:f>
      </x:c>
      <x:c r="L4671" s="0">
        <x:f>'Historical Trades'!L4671</x:f>
      </x:c>
      <x:c r="M4671" s="0">
        <x:f>'Historical Trades'!M4671</x:f>
      </x:c>
      <x:c r="N4671" s="0">
        <x:f>CLEAN('Historical Trades'!O4671)</x:f>
      </x:c>
      <x:c r="P4671" s="14">
        <x:f>IF(G4671="sell",M4671,-M4671)</x:f>
      </x:c>
      <x:c r="Q4671" s="14">
        <x:f>VLOOKUP(N4671,'Currency Rates'!$A$3:$C$32,3,0)</x:f>
      </x:c>
      <x:c r="R4671" s="0">
        <x:f>IF(A4671="SPUS",0,IF(A4671="FWD",0,P4671/Q4671))</x:f>
      </x:c>
    </x:row>
    <x:row r="4672" spans="1:19" x14ac:dyDescent="0.3">
      <x:c r="A4672" s="0">
        <x:f>'Historical Trades'!A4672</x:f>
      </x:c>
      <x:c r="B4672" s="0">
        <x:f>'Historical Trades'!B4672</x:f>
      </x:c>
      <x:c r="C4672" s="23">
        <x:f>'Historical Trades'!C4672</x:f>
      </x:c>
      <x:c r="D4672" s="0">
        <x:f>'Historical Trades'!D4672</x:f>
      </x:c>
      <x:c r="E4672" s="23">
        <x:f>'Historical Trades'!E4672</x:f>
      </x:c>
      <x:c r="F4672" s="0">
        <x:f>'Historical Trades'!F4672</x:f>
      </x:c>
      <x:c r="G4672" s="0">
        <x:f>'Historical Trades'!G4672</x:f>
      </x:c>
      <x:c r="H4672" s="0">
        <x:f>'Historical Trades'!H4672</x:f>
      </x:c>
      <x:c r="I4672" s="0">
        <x:f>'Historical Trades'!I4672</x:f>
      </x:c>
      <x:c r="J4672" s="0">
        <x:f>'Historical Trades'!J4672</x:f>
      </x:c>
      <x:c r="K4672" s="0">
        <x:f>'Historical Trades'!K4672</x:f>
      </x:c>
      <x:c r="L4672" s="0">
        <x:f>'Historical Trades'!L4672</x:f>
      </x:c>
      <x:c r="M4672" s="0">
        <x:f>'Historical Trades'!M4672</x:f>
      </x:c>
      <x:c r="N4672" s="0">
        <x:f>CLEAN('Historical Trades'!O4672)</x:f>
      </x:c>
      <x:c r="P4672" s="14">
        <x:f>IF(G4672="sell",M4672,-M4672)</x:f>
      </x:c>
      <x:c r="Q4672" s="14">
        <x:f>VLOOKUP(N4672,'Currency Rates'!$A$3:$C$32,3,0)</x:f>
      </x:c>
      <x:c r="R4672" s="0">
        <x:f>IF(A4672="SPUS",0,IF(A4672="FWD",0,P4672/Q4672))</x:f>
      </x:c>
    </x:row>
    <x:row r="4673" spans="1:19" x14ac:dyDescent="0.3">
      <x:c r="A4673" s="0">
        <x:f>'Historical Trades'!A4673</x:f>
      </x:c>
      <x:c r="B4673" s="0">
        <x:f>'Historical Trades'!B4673</x:f>
      </x:c>
      <x:c r="C4673" s="23">
        <x:f>'Historical Trades'!C4673</x:f>
      </x:c>
      <x:c r="D4673" s="0">
        <x:f>'Historical Trades'!D4673</x:f>
      </x:c>
      <x:c r="E4673" s="23">
        <x:f>'Historical Trades'!E4673</x:f>
      </x:c>
      <x:c r="F4673" s="0">
        <x:f>'Historical Trades'!F4673</x:f>
      </x:c>
      <x:c r="G4673" s="0">
        <x:f>'Historical Trades'!G4673</x:f>
      </x:c>
      <x:c r="H4673" s="0">
        <x:f>'Historical Trades'!H4673</x:f>
      </x:c>
      <x:c r="I4673" s="0">
        <x:f>'Historical Trades'!I4673</x:f>
      </x:c>
      <x:c r="J4673" s="0">
        <x:f>'Historical Trades'!J4673</x:f>
      </x:c>
      <x:c r="K4673" s="0">
        <x:f>'Historical Trades'!K4673</x:f>
      </x:c>
      <x:c r="L4673" s="0">
        <x:f>'Historical Trades'!L4673</x:f>
      </x:c>
      <x:c r="M4673" s="0">
        <x:f>'Historical Trades'!M4673</x:f>
      </x:c>
      <x:c r="N4673" s="0">
        <x:f>CLEAN('Historical Trades'!O4673)</x:f>
      </x:c>
      <x:c r="P4673" s="14">
        <x:f>IF(G4673="sell",M4673,-M4673)</x:f>
      </x:c>
      <x:c r="Q4673" s="14">
        <x:f>VLOOKUP(N4673,'Currency Rates'!$A$3:$C$32,3,0)</x:f>
      </x:c>
      <x:c r="R4673" s="0">
        <x:f>IF(A4673="SPUS",0,IF(A4673="FWD",0,P4673/Q4673))</x:f>
      </x:c>
    </x:row>
    <x:row r="4674" spans="1:19" x14ac:dyDescent="0.3">
      <x:c r="A4674" s="0">
        <x:f>'Historical Trades'!A4674</x:f>
      </x:c>
      <x:c r="B4674" s="0">
        <x:f>'Historical Trades'!B4674</x:f>
      </x:c>
      <x:c r="C4674" s="23">
        <x:f>'Historical Trades'!C4674</x:f>
      </x:c>
      <x:c r="D4674" s="0">
        <x:f>'Historical Trades'!D4674</x:f>
      </x:c>
      <x:c r="E4674" s="23">
        <x:f>'Historical Trades'!E4674</x:f>
      </x:c>
      <x:c r="F4674" s="0">
        <x:f>'Historical Trades'!F4674</x:f>
      </x:c>
      <x:c r="G4674" s="0">
        <x:f>'Historical Trades'!G4674</x:f>
      </x:c>
      <x:c r="H4674" s="0">
        <x:f>'Historical Trades'!H4674</x:f>
      </x:c>
      <x:c r="I4674" s="0">
        <x:f>'Historical Trades'!I4674</x:f>
      </x:c>
      <x:c r="J4674" s="0">
        <x:f>'Historical Trades'!J4674</x:f>
      </x:c>
      <x:c r="K4674" s="0">
        <x:f>'Historical Trades'!K4674</x:f>
      </x:c>
      <x:c r="L4674" s="0">
        <x:f>'Historical Trades'!L4674</x:f>
      </x:c>
      <x:c r="M4674" s="0">
        <x:f>'Historical Trades'!M4674</x:f>
      </x:c>
      <x:c r="N4674" s="0">
        <x:f>CLEAN('Historical Trades'!O4674)</x:f>
      </x:c>
      <x:c r="P4674" s="14">
        <x:f>IF(G4674="sell",M4674,-M4674)</x:f>
      </x:c>
      <x:c r="Q4674" s="14">
        <x:f>VLOOKUP(N4674,'Currency Rates'!$A$3:$C$32,3,0)</x:f>
      </x:c>
      <x:c r="R4674" s="0">
        <x:f>IF(A4674="SPUS",0,IF(A4674="FWD",0,P4674/Q4674))</x:f>
      </x:c>
    </x:row>
    <x:row r="4675" spans="1:19" x14ac:dyDescent="0.3">
      <x:c r="A4675" s="0">
        <x:f>'Historical Trades'!A4675</x:f>
      </x:c>
      <x:c r="B4675" s="0">
        <x:f>'Historical Trades'!B4675</x:f>
      </x:c>
      <x:c r="C4675" s="23">
        <x:f>'Historical Trades'!C4675</x:f>
      </x:c>
      <x:c r="D4675" s="0">
        <x:f>'Historical Trades'!D4675</x:f>
      </x:c>
      <x:c r="E4675" s="23">
        <x:f>'Historical Trades'!E4675</x:f>
      </x:c>
      <x:c r="F4675" s="0">
        <x:f>'Historical Trades'!F4675</x:f>
      </x:c>
      <x:c r="G4675" s="0">
        <x:f>'Historical Trades'!G4675</x:f>
      </x:c>
      <x:c r="H4675" s="0">
        <x:f>'Historical Trades'!H4675</x:f>
      </x:c>
      <x:c r="I4675" s="0">
        <x:f>'Historical Trades'!I4675</x:f>
      </x:c>
      <x:c r="J4675" s="0">
        <x:f>'Historical Trades'!J4675</x:f>
      </x:c>
      <x:c r="K4675" s="0">
        <x:f>'Historical Trades'!K4675</x:f>
      </x:c>
      <x:c r="L4675" s="0">
        <x:f>'Historical Trades'!L4675</x:f>
      </x:c>
      <x:c r="M4675" s="0">
        <x:f>'Historical Trades'!M4675</x:f>
      </x:c>
      <x:c r="N4675" s="0">
        <x:f>CLEAN('Historical Trades'!O4675)</x:f>
      </x:c>
      <x:c r="P4675" s="14">
        <x:f>IF(G4675="sell",M4675,-M4675)</x:f>
      </x:c>
      <x:c r="Q4675" s="14">
        <x:f>VLOOKUP(N4675,'Currency Rates'!$A$3:$C$32,3,0)</x:f>
      </x:c>
      <x:c r="R4675" s="0">
        <x:f>IF(A4675="SPUS",0,IF(A4675="FWD",0,P4675/Q4675))</x:f>
      </x:c>
    </x:row>
    <x:row r="4676" spans="1:19" x14ac:dyDescent="0.3">
      <x:c r="A4676" s="0">
        <x:f>'Historical Trades'!A4676</x:f>
      </x:c>
      <x:c r="B4676" s="0">
        <x:f>'Historical Trades'!B4676</x:f>
      </x:c>
      <x:c r="C4676" s="23">
        <x:f>'Historical Trades'!C4676</x:f>
      </x:c>
      <x:c r="D4676" s="0">
        <x:f>'Historical Trades'!D4676</x:f>
      </x:c>
      <x:c r="E4676" s="23">
        <x:f>'Historical Trades'!E4676</x:f>
      </x:c>
      <x:c r="F4676" s="0">
        <x:f>'Historical Trades'!F4676</x:f>
      </x:c>
      <x:c r="G4676" s="0">
        <x:f>'Historical Trades'!G4676</x:f>
      </x:c>
      <x:c r="H4676" s="0">
        <x:f>'Historical Trades'!H4676</x:f>
      </x:c>
      <x:c r="I4676" s="0">
        <x:f>'Historical Trades'!I4676</x:f>
      </x:c>
      <x:c r="J4676" s="0">
        <x:f>'Historical Trades'!J4676</x:f>
      </x:c>
      <x:c r="K4676" s="0">
        <x:f>'Historical Trades'!K4676</x:f>
      </x:c>
      <x:c r="L4676" s="0">
        <x:f>'Historical Trades'!L4676</x:f>
      </x:c>
      <x:c r="M4676" s="0">
        <x:f>'Historical Trades'!M4676</x:f>
      </x:c>
      <x:c r="N4676" s="0">
        <x:f>CLEAN('Historical Trades'!O4676)</x:f>
      </x:c>
      <x:c r="P4676" s="14">
        <x:f>IF(G4676="sell",M4676,-M4676)</x:f>
      </x:c>
      <x:c r="Q4676" s="14">
        <x:f>VLOOKUP(N4676,'Currency Rates'!$A$3:$C$32,3,0)</x:f>
      </x:c>
      <x:c r="R4676" s="0">
        <x:f>IF(A4676="SPUS",0,IF(A4676="FWD",0,P4676/Q4676))</x:f>
      </x:c>
    </x:row>
    <x:row r="4677" spans="1:19" x14ac:dyDescent="0.3">
      <x:c r="A4677" s="0">
        <x:f>'Historical Trades'!A4677</x:f>
      </x:c>
      <x:c r="B4677" s="0">
        <x:f>'Historical Trades'!B4677</x:f>
      </x:c>
      <x:c r="C4677" s="23">
        <x:f>'Historical Trades'!C4677</x:f>
      </x:c>
      <x:c r="D4677" s="0">
        <x:f>'Historical Trades'!D4677</x:f>
      </x:c>
      <x:c r="E4677" s="23">
        <x:f>'Historical Trades'!E4677</x:f>
      </x:c>
      <x:c r="F4677" s="0">
        <x:f>'Historical Trades'!F4677</x:f>
      </x:c>
      <x:c r="G4677" s="0">
        <x:f>'Historical Trades'!G4677</x:f>
      </x:c>
      <x:c r="H4677" s="0">
        <x:f>'Historical Trades'!H4677</x:f>
      </x:c>
      <x:c r="I4677" s="0">
        <x:f>'Historical Trades'!I4677</x:f>
      </x:c>
      <x:c r="J4677" s="0">
        <x:f>'Historical Trades'!J4677</x:f>
      </x:c>
      <x:c r="K4677" s="0">
        <x:f>'Historical Trades'!K4677</x:f>
      </x:c>
      <x:c r="L4677" s="0">
        <x:f>'Historical Trades'!L4677</x:f>
      </x:c>
      <x:c r="M4677" s="0">
        <x:f>'Historical Trades'!M4677</x:f>
      </x:c>
      <x:c r="N4677" s="0">
        <x:f>CLEAN('Historical Trades'!O4677)</x:f>
      </x:c>
      <x:c r="P4677" s="14">
        <x:f>IF(G4677="sell",M4677,-M4677)</x:f>
      </x:c>
      <x:c r="Q4677" s="14">
        <x:f>VLOOKUP(N4677,'Currency Rates'!$A$3:$C$32,3,0)</x:f>
      </x:c>
      <x:c r="R4677" s="0">
        <x:f>IF(A4677="SPUS",0,IF(A4677="FWD",0,P4677/Q4677))</x:f>
      </x:c>
    </x:row>
    <x:row r="4678" spans="1:19" x14ac:dyDescent="0.3">
      <x:c r="A4678" s="0">
        <x:f>'Historical Trades'!A4678</x:f>
      </x:c>
      <x:c r="B4678" s="0">
        <x:f>'Historical Trades'!B4678</x:f>
      </x:c>
      <x:c r="C4678" s="23">
        <x:f>'Historical Trades'!C4678</x:f>
      </x:c>
      <x:c r="D4678" s="0">
        <x:f>'Historical Trades'!D4678</x:f>
      </x:c>
      <x:c r="E4678" s="23">
        <x:f>'Historical Trades'!E4678</x:f>
      </x:c>
      <x:c r="F4678" s="0">
        <x:f>'Historical Trades'!F4678</x:f>
      </x:c>
      <x:c r="G4678" s="0">
        <x:f>'Historical Trades'!G4678</x:f>
      </x:c>
      <x:c r="H4678" s="0">
        <x:f>'Historical Trades'!H4678</x:f>
      </x:c>
      <x:c r="I4678" s="0">
        <x:f>'Historical Trades'!I4678</x:f>
      </x:c>
      <x:c r="J4678" s="0">
        <x:f>'Historical Trades'!J4678</x:f>
      </x:c>
      <x:c r="K4678" s="0">
        <x:f>'Historical Trades'!K4678</x:f>
      </x:c>
      <x:c r="L4678" s="0">
        <x:f>'Historical Trades'!L4678</x:f>
      </x:c>
      <x:c r="M4678" s="0">
        <x:f>'Historical Trades'!M4678</x:f>
      </x:c>
      <x:c r="N4678" s="0">
        <x:f>CLEAN('Historical Trades'!O4678)</x:f>
      </x:c>
      <x:c r="P4678" s="14">
        <x:f>IF(G4678="sell",M4678,-M4678)</x:f>
      </x:c>
      <x:c r="Q4678" s="14">
        <x:f>VLOOKUP(N4678,'Currency Rates'!$A$3:$C$32,3,0)</x:f>
      </x:c>
      <x:c r="R4678" s="0">
        <x:f>IF(A4678="SPUS",0,IF(A4678="FWD",0,P4678/Q4678))</x:f>
      </x:c>
    </x:row>
    <x:row r="4679" spans="1:19" x14ac:dyDescent="0.3">
      <x:c r="A4679" s="0">
        <x:f>'Historical Trades'!A4679</x:f>
      </x:c>
      <x:c r="B4679" s="0">
        <x:f>'Historical Trades'!B4679</x:f>
      </x:c>
      <x:c r="C4679" s="23">
        <x:f>'Historical Trades'!C4679</x:f>
      </x:c>
      <x:c r="D4679" s="0">
        <x:f>'Historical Trades'!D4679</x:f>
      </x:c>
      <x:c r="E4679" s="23">
        <x:f>'Historical Trades'!E4679</x:f>
      </x:c>
      <x:c r="F4679" s="0">
        <x:f>'Historical Trades'!F4679</x:f>
      </x:c>
      <x:c r="G4679" s="0">
        <x:f>'Historical Trades'!G4679</x:f>
      </x:c>
      <x:c r="H4679" s="0">
        <x:f>'Historical Trades'!H4679</x:f>
      </x:c>
      <x:c r="I4679" s="0">
        <x:f>'Historical Trades'!I4679</x:f>
      </x:c>
      <x:c r="J4679" s="0">
        <x:f>'Historical Trades'!J4679</x:f>
      </x:c>
      <x:c r="K4679" s="0">
        <x:f>'Historical Trades'!K4679</x:f>
      </x:c>
      <x:c r="L4679" s="0">
        <x:f>'Historical Trades'!L4679</x:f>
      </x:c>
      <x:c r="M4679" s="0">
        <x:f>'Historical Trades'!M4679</x:f>
      </x:c>
      <x:c r="N4679" s="0">
        <x:f>CLEAN('Historical Trades'!O4679)</x:f>
      </x:c>
      <x:c r="P4679" s="14">
        <x:f>IF(G4679="sell",M4679,-M4679)</x:f>
      </x:c>
      <x:c r="Q4679" s="14">
        <x:f>VLOOKUP(N4679,'Currency Rates'!$A$3:$C$32,3,0)</x:f>
      </x:c>
      <x:c r="R4679" s="0">
        <x:f>IF(A4679="SPUS",0,IF(A4679="FWD",0,P4679/Q4679))</x:f>
      </x:c>
    </x:row>
    <x:row r="4680" spans="1:19" x14ac:dyDescent="0.3">
      <x:c r="A4680" s="0">
        <x:f>'Historical Trades'!A4680</x:f>
      </x:c>
      <x:c r="B4680" s="0">
        <x:f>'Historical Trades'!B4680</x:f>
      </x:c>
      <x:c r="C4680" s="23">
        <x:f>'Historical Trades'!C4680</x:f>
      </x:c>
      <x:c r="D4680" s="0">
        <x:f>'Historical Trades'!D4680</x:f>
      </x:c>
      <x:c r="E4680" s="23">
        <x:f>'Historical Trades'!E4680</x:f>
      </x:c>
      <x:c r="F4680" s="0">
        <x:f>'Historical Trades'!F4680</x:f>
      </x:c>
      <x:c r="G4680" s="0">
        <x:f>'Historical Trades'!G4680</x:f>
      </x:c>
      <x:c r="H4680" s="0">
        <x:f>'Historical Trades'!H4680</x:f>
      </x:c>
      <x:c r="I4680" s="0">
        <x:f>'Historical Trades'!I4680</x:f>
      </x:c>
      <x:c r="J4680" s="0">
        <x:f>'Historical Trades'!J4680</x:f>
      </x:c>
      <x:c r="K4680" s="0">
        <x:f>'Historical Trades'!K4680</x:f>
      </x:c>
      <x:c r="L4680" s="0">
        <x:f>'Historical Trades'!L4680</x:f>
      </x:c>
      <x:c r="M4680" s="0">
        <x:f>'Historical Trades'!M4680</x:f>
      </x:c>
      <x:c r="N4680" s="0">
        <x:f>CLEAN('Historical Trades'!O4680)</x:f>
      </x:c>
      <x:c r="P4680" s="14">
        <x:f>IF(G4680="sell",M4680,-M4680)</x:f>
      </x:c>
      <x:c r="Q4680" s="14">
        <x:f>VLOOKUP(N4680,'Currency Rates'!$A$3:$C$32,3,0)</x:f>
      </x:c>
      <x:c r="R4680" s="0">
        <x:f>IF(A4680="SPUS",0,IF(A4680="FWD",0,P4680/Q4680))</x:f>
      </x:c>
    </x:row>
    <x:row r="4681" spans="1:19" x14ac:dyDescent="0.3">
      <x:c r="A4681" s="0">
        <x:f>'Historical Trades'!A4681</x:f>
      </x:c>
      <x:c r="B4681" s="0">
        <x:f>'Historical Trades'!B4681</x:f>
      </x:c>
      <x:c r="C4681" s="23">
        <x:f>'Historical Trades'!C4681</x:f>
      </x:c>
      <x:c r="D4681" s="0">
        <x:f>'Historical Trades'!D4681</x:f>
      </x:c>
      <x:c r="E4681" s="23">
        <x:f>'Historical Trades'!E4681</x:f>
      </x:c>
      <x:c r="F4681" s="0">
        <x:f>'Historical Trades'!F4681</x:f>
      </x:c>
      <x:c r="G4681" s="0">
        <x:f>'Historical Trades'!G4681</x:f>
      </x:c>
      <x:c r="H4681" s="0">
        <x:f>'Historical Trades'!H4681</x:f>
      </x:c>
      <x:c r="I4681" s="0">
        <x:f>'Historical Trades'!I4681</x:f>
      </x:c>
      <x:c r="J4681" s="0">
        <x:f>'Historical Trades'!J4681</x:f>
      </x:c>
      <x:c r="K4681" s="0">
        <x:f>'Historical Trades'!K4681</x:f>
      </x:c>
      <x:c r="L4681" s="0">
        <x:f>'Historical Trades'!L4681</x:f>
      </x:c>
      <x:c r="M4681" s="0">
        <x:f>'Historical Trades'!M4681</x:f>
      </x:c>
      <x:c r="N4681" s="0">
        <x:f>CLEAN('Historical Trades'!O4681)</x:f>
      </x:c>
      <x:c r="P4681" s="14">
        <x:f>IF(G4681="sell",M4681,-M4681)</x:f>
      </x:c>
      <x:c r="Q4681" s="14">
        <x:f>VLOOKUP(N4681,'Currency Rates'!$A$3:$C$32,3,0)</x:f>
      </x:c>
      <x:c r="R4681" s="0">
        <x:f>IF(A4681="SPUS",0,IF(A4681="FWD",0,P4681/Q4681))</x:f>
      </x:c>
    </x:row>
    <x:row r="4682" spans="1:19" x14ac:dyDescent="0.3">
      <x:c r="A4682" s="0">
        <x:f>'Historical Trades'!A4682</x:f>
      </x:c>
      <x:c r="B4682" s="0">
        <x:f>'Historical Trades'!B4682</x:f>
      </x:c>
      <x:c r="C4682" s="23">
        <x:f>'Historical Trades'!C4682</x:f>
      </x:c>
      <x:c r="D4682" s="0">
        <x:f>'Historical Trades'!D4682</x:f>
      </x:c>
      <x:c r="E4682" s="23">
        <x:f>'Historical Trades'!E4682</x:f>
      </x:c>
      <x:c r="F4682" s="0">
        <x:f>'Historical Trades'!F4682</x:f>
      </x:c>
      <x:c r="G4682" s="0">
        <x:f>'Historical Trades'!G4682</x:f>
      </x:c>
      <x:c r="H4682" s="0">
        <x:f>'Historical Trades'!H4682</x:f>
      </x:c>
      <x:c r="I4682" s="0">
        <x:f>'Historical Trades'!I4682</x:f>
      </x:c>
      <x:c r="J4682" s="0">
        <x:f>'Historical Trades'!J4682</x:f>
      </x:c>
      <x:c r="K4682" s="0">
        <x:f>'Historical Trades'!K4682</x:f>
      </x:c>
      <x:c r="L4682" s="0">
        <x:f>'Historical Trades'!L4682</x:f>
      </x:c>
      <x:c r="M4682" s="0">
        <x:f>'Historical Trades'!M4682</x:f>
      </x:c>
      <x:c r="N4682" s="0">
        <x:f>CLEAN('Historical Trades'!O4682)</x:f>
      </x:c>
      <x:c r="P4682" s="14">
        <x:f>IF(G4682="sell",M4682,-M4682)</x:f>
      </x:c>
      <x:c r="Q4682" s="14">
        <x:f>VLOOKUP(N4682,'Currency Rates'!$A$3:$C$32,3,0)</x:f>
      </x:c>
      <x:c r="R4682" s="0">
        <x:f>IF(A4682="SPUS",0,IF(A4682="FWD",0,P4682/Q4682))</x:f>
      </x:c>
    </x:row>
    <x:row r="4683" spans="1:19" x14ac:dyDescent="0.3">
      <x:c r="A4683" s="0">
        <x:f>'Historical Trades'!A4683</x:f>
      </x:c>
      <x:c r="B4683" s="0">
        <x:f>'Historical Trades'!B4683</x:f>
      </x:c>
      <x:c r="C4683" s="23">
        <x:f>'Historical Trades'!C4683</x:f>
      </x:c>
      <x:c r="D4683" s="0">
        <x:f>'Historical Trades'!D4683</x:f>
      </x:c>
      <x:c r="E4683" s="23">
        <x:f>'Historical Trades'!E4683</x:f>
      </x:c>
      <x:c r="F4683" s="0">
        <x:f>'Historical Trades'!F4683</x:f>
      </x:c>
      <x:c r="G4683" s="0">
        <x:f>'Historical Trades'!G4683</x:f>
      </x:c>
      <x:c r="H4683" s="0">
        <x:f>'Historical Trades'!H4683</x:f>
      </x:c>
      <x:c r="I4683" s="0">
        <x:f>'Historical Trades'!I4683</x:f>
      </x:c>
      <x:c r="J4683" s="0">
        <x:f>'Historical Trades'!J4683</x:f>
      </x:c>
      <x:c r="K4683" s="0">
        <x:f>'Historical Trades'!K4683</x:f>
      </x:c>
      <x:c r="L4683" s="0">
        <x:f>'Historical Trades'!L4683</x:f>
      </x:c>
      <x:c r="M4683" s="0">
        <x:f>'Historical Trades'!M4683</x:f>
      </x:c>
      <x:c r="N4683" s="0">
        <x:f>CLEAN('Historical Trades'!O4683)</x:f>
      </x:c>
      <x:c r="P4683" s="14">
        <x:f>IF(G4683="sell",M4683,-M4683)</x:f>
      </x:c>
      <x:c r="Q4683" s="14">
        <x:f>VLOOKUP(N4683,'Currency Rates'!$A$3:$C$32,3,0)</x:f>
      </x:c>
      <x:c r="R4683" s="0">
        <x:f>IF(A4683="SPUS",0,IF(A4683="FWD",0,P4683/Q4683))</x:f>
      </x:c>
    </x:row>
    <x:row r="4684" spans="1:19" x14ac:dyDescent="0.3">
      <x:c r="A4684" s="0">
        <x:f>'Historical Trades'!A4684</x:f>
      </x:c>
      <x:c r="B4684" s="0">
        <x:f>'Historical Trades'!B4684</x:f>
      </x:c>
      <x:c r="C4684" s="23">
        <x:f>'Historical Trades'!C4684</x:f>
      </x:c>
      <x:c r="D4684" s="0">
        <x:f>'Historical Trades'!D4684</x:f>
      </x:c>
      <x:c r="E4684" s="23">
        <x:f>'Historical Trades'!E4684</x:f>
      </x:c>
      <x:c r="F4684" s="0">
        <x:f>'Historical Trades'!F4684</x:f>
      </x:c>
      <x:c r="G4684" s="0">
        <x:f>'Historical Trades'!G4684</x:f>
      </x:c>
      <x:c r="H4684" s="0">
        <x:f>'Historical Trades'!H4684</x:f>
      </x:c>
      <x:c r="I4684" s="0">
        <x:f>'Historical Trades'!I4684</x:f>
      </x:c>
      <x:c r="J4684" s="0">
        <x:f>'Historical Trades'!J4684</x:f>
      </x:c>
      <x:c r="K4684" s="0">
        <x:f>'Historical Trades'!K4684</x:f>
      </x:c>
      <x:c r="L4684" s="0">
        <x:f>'Historical Trades'!L4684</x:f>
      </x:c>
      <x:c r="M4684" s="0">
        <x:f>'Historical Trades'!M4684</x:f>
      </x:c>
      <x:c r="N4684" s="0">
        <x:f>CLEAN('Historical Trades'!O4684)</x:f>
      </x:c>
      <x:c r="P4684" s="14">
        <x:f>IF(G4684="sell",M4684,-M4684)</x:f>
      </x:c>
      <x:c r="Q4684" s="14">
        <x:f>VLOOKUP(N4684,'Currency Rates'!$A$3:$C$32,3,0)</x:f>
      </x:c>
      <x:c r="R4684" s="0">
        <x:f>IF(A4684="SPUS",0,IF(A4684="FWD",0,P4684/Q4684))</x:f>
      </x:c>
    </x:row>
    <x:row r="4685" spans="1:19" x14ac:dyDescent="0.3">
      <x:c r="A4685" s="0">
        <x:f>'Historical Trades'!A4685</x:f>
      </x:c>
      <x:c r="B4685" s="0">
        <x:f>'Historical Trades'!B4685</x:f>
      </x:c>
      <x:c r="C4685" s="23">
        <x:f>'Historical Trades'!C4685</x:f>
      </x:c>
      <x:c r="D4685" s="0">
        <x:f>'Historical Trades'!D4685</x:f>
      </x:c>
      <x:c r="E4685" s="23">
        <x:f>'Historical Trades'!E4685</x:f>
      </x:c>
      <x:c r="F4685" s="0">
        <x:f>'Historical Trades'!F4685</x:f>
      </x:c>
      <x:c r="G4685" s="0">
        <x:f>'Historical Trades'!G4685</x:f>
      </x:c>
      <x:c r="H4685" s="0">
        <x:f>'Historical Trades'!H4685</x:f>
      </x:c>
      <x:c r="I4685" s="0">
        <x:f>'Historical Trades'!I4685</x:f>
      </x:c>
      <x:c r="J4685" s="0">
        <x:f>'Historical Trades'!J4685</x:f>
      </x:c>
      <x:c r="K4685" s="0">
        <x:f>'Historical Trades'!K4685</x:f>
      </x:c>
      <x:c r="L4685" s="0">
        <x:f>'Historical Trades'!L4685</x:f>
      </x:c>
      <x:c r="M4685" s="0">
        <x:f>'Historical Trades'!M4685</x:f>
      </x:c>
      <x:c r="N4685" s="0">
        <x:f>CLEAN('Historical Trades'!O4685)</x:f>
      </x:c>
      <x:c r="P4685" s="14">
        <x:f>IF(G4685="sell",M4685,-M4685)</x:f>
      </x:c>
      <x:c r="Q4685" s="14">
        <x:f>VLOOKUP(N4685,'Currency Rates'!$A$3:$C$32,3,0)</x:f>
      </x:c>
      <x:c r="R4685" s="0">
        <x:f>IF(A4685="SPUS",0,IF(A4685="FWD",0,P4685/Q4685))</x:f>
      </x:c>
    </x:row>
    <x:row r="4686" spans="1:19" x14ac:dyDescent="0.3">
      <x:c r="A4686" s="0">
        <x:f>'Historical Trades'!A4686</x:f>
      </x:c>
      <x:c r="B4686" s="0">
        <x:f>'Historical Trades'!B4686</x:f>
      </x:c>
      <x:c r="C4686" s="23">
        <x:f>'Historical Trades'!C4686</x:f>
      </x:c>
      <x:c r="D4686" s="0">
        <x:f>'Historical Trades'!D4686</x:f>
      </x:c>
      <x:c r="E4686" s="23">
        <x:f>'Historical Trades'!E4686</x:f>
      </x:c>
      <x:c r="F4686" s="0">
        <x:f>'Historical Trades'!F4686</x:f>
      </x:c>
      <x:c r="G4686" s="0">
        <x:f>'Historical Trades'!G4686</x:f>
      </x:c>
      <x:c r="H4686" s="0">
        <x:f>'Historical Trades'!H4686</x:f>
      </x:c>
      <x:c r="I4686" s="0">
        <x:f>'Historical Trades'!I4686</x:f>
      </x:c>
      <x:c r="J4686" s="0">
        <x:f>'Historical Trades'!J4686</x:f>
      </x:c>
      <x:c r="K4686" s="0">
        <x:f>'Historical Trades'!K4686</x:f>
      </x:c>
      <x:c r="L4686" s="0">
        <x:f>'Historical Trades'!L4686</x:f>
      </x:c>
      <x:c r="M4686" s="0">
        <x:f>'Historical Trades'!M4686</x:f>
      </x:c>
      <x:c r="N4686" s="0">
        <x:f>CLEAN('Historical Trades'!O4686)</x:f>
      </x:c>
      <x:c r="P4686" s="14">
        <x:f>IF(G4686="sell",M4686,-M4686)</x:f>
      </x:c>
      <x:c r="Q4686" s="14">
        <x:f>VLOOKUP(N4686,'Currency Rates'!$A$3:$C$32,3,0)</x:f>
      </x:c>
      <x:c r="R4686" s="0">
        <x:f>IF(A4686="SPUS",0,IF(A4686="FWD",0,P4686/Q4686))</x:f>
      </x:c>
    </x:row>
    <x:row r="4687" spans="1:19" x14ac:dyDescent="0.3">
      <x:c r="A4687" s="0">
        <x:f>'Historical Trades'!A4687</x:f>
      </x:c>
      <x:c r="B4687" s="0">
        <x:f>'Historical Trades'!B4687</x:f>
      </x:c>
      <x:c r="C4687" s="23">
        <x:f>'Historical Trades'!C4687</x:f>
      </x:c>
      <x:c r="D4687" s="0">
        <x:f>'Historical Trades'!D4687</x:f>
      </x:c>
      <x:c r="E4687" s="23">
        <x:f>'Historical Trades'!E4687</x:f>
      </x:c>
      <x:c r="F4687" s="0">
        <x:f>'Historical Trades'!F4687</x:f>
      </x:c>
      <x:c r="G4687" s="0">
        <x:f>'Historical Trades'!G4687</x:f>
      </x:c>
      <x:c r="H4687" s="0">
        <x:f>'Historical Trades'!H4687</x:f>
      </x:c>
      <x:c r="I4687" s="0">
        <x:f>'Historical Trades'!I4687</x:f>
      </x:c>
      <x:c r="J4687" s="0">
        <x:f>'Historical Trades'!J4687</x:f>
      </x:c>
      <x:c r="K4687" s="0">
        <x:f>'Historical Trades'!K4687</x:f>
      </x:c>
      <x:c r="L4687" s="0">
        <x:f>'Historical Trades'!L4687</x:f>
      </x:c>
      <x:c r="M4687" s="0">
        <x:f>'Historical Trades'!M4687</x:f>
      </x:c>
      <x:c r="N4687" s="0">
        <x:f>CLEAN('Historical Trades'!O4687)</x:f>
      </x:c>
      <x:c r="P4687" s="14">
        <x:f>IF(G4687="sell",M4687,-M4687)</x:f>
      </x:c>
      <x:c r="Q4687" s="14">
        <x:f>VLOOKUP(N4687,'Currency Rates'!$A$3:$C$32,3,0)</x:f>
      </x:c>
      <x:c r="R4687" s="0">
        <x:f>IF(A4687="SPUS",0,IF(A4687="FWD",0,P4687/Q4687))</x:f>
      </x:c>
    </x:row>
    <x:row r="4688" spans="1:19" x14ac:dyDescent="0.3">
      <x:c r="A4688" s="0">
        <x:f>'Historical Trades'!A4688</x:f>
      </x:c>
      <x:c r="B4688" s="0">
        <x:f>'Historical Trades'!B4688</x:f>
      </x:c>
      <x:c r="C4688" s="23">
        <x:f>'Historical Trades'!C4688</x:f>
      </x:c>
      <x:c r="D4688" s="0">
        <x:f>'Historical Trades'!D4688</x:f>
      </x:c>
      <x:c r="E4688" s="23">
        <x:f>'Historical Trades'!E4688</x:f>
      </x:c>
      <x:c r="F4688" s="0">
        <x:f>'Historical Trades'!F4688</x:f>
      </x:c>
      <x:c r="G4688" s="0">
        <x:f>'Historical Trades'!G4688</x:f>
      </x:c>
      <x:c r="H4688" s="0">
        <x:f>'Historical Trades'!H4688</x:f>
      </x:c>
      <x:c r="I4688" s="0">
        <x:f>'Historical Trades'!I4688</x:f>
      </x:c>
      <x:c r="J4688" s="0">
        <x:f>'Historical Trades'!J4688</x:f>
      </x:c>
      <x:c r="K4688" s="0">
        <x:f>'Historical Trades'!K4688</x:f>
      </x:c>
      <x:c r="L4688" s="0">
        <x:f>'Historical Trades'!L4688</x:f>
      </x:c>
      <x:c r="M4688" s="0">
        <x:f>'Historical Trades'!M4688</x:f>
      </x:c>
      <x:c r="N4688" s="0">
        <x:f>CLEAN('Historical Trades'!O4688)</x:f>
      </x:c>
      <x:c r="P4688" s="14">
        <x:f>IF(G4688="sell",M4688,-M4688)</x:f>
      </x:c>
      <x:c r="Q4688" s="14">
        <x:f>VLOOKUP(N4688,'Currency Rates'!$A$3:$C$32,3,0)</x:f>
      </x:c>
      <x:c r="R4688" s="0">
        <x:f>IF(A4688="SPUS",0,IF(A4688="FWD",0,P4688/Q4688))</x:f>
      </x:c>
    </x:row>
    <x:row r="4689" spans="1:19" x14ac:dyDescent="0.3">
      <x:c r="A4689" s="0">
        <x:f>'Historical Trades'!A4689</x:f>
      </x:c>
      <x:c r="B4689" s="0">
        <x:f>'Historical Trades'!B4689</x:f>
      </x:c>
      <x:c r="C4689" s="23">
        <x:f>'Historical Trades'!C4689</x:f>
      </x:c>
      <x:c r="D4689" s="0">
        <x:f>'Historical Trades'!D4689</x:f>
      </x:c>
      <x:c r="E4689" s="23">
        <x:f>'Historical Trades'!E4689</x:f>
      </x:c>
      <x:c r="F4689" s="0">
        <x:f>'Historical Trades'!F4689</x:f>
      </x:c>
      <x:c r="G4689" s="0">
        <x:f>'Historical Trades'!G4689</x:f>
      </x:c>
      <x:c r="H4689" s="0">
        <x:f>'Historical Trades'!H4689</x:f>
      </x:c>
      <x:c r="I4689" s="0">
        <x:f>'Historical Trades'!I4689</x:f>
      </x:c>
      <x:c r="J4689" s="0">
        <x:f>'Historical Trades'!J4689</x:f>
      </x:c>
      <x:c r="K4689" s="0">
        <x:f>'Historical Trades'!K4689</x:f>
      </x:c>
      <x:c r="L4689" s="0">
        <x:f>'Historical Trades'!L4689</x:f>
      </x:c>
      <x:c r="M4689" s="0">
        <x:f>'Historical Trades'!M4689</x:f>
      </x:c>
      <x:c r="N4689" s="0">
        <x:f>CLEAN('Historical Trades'!O4689)</x:f>
      </x:c>
      <x:c r="P4689" s="14">
        <x:f>IF(G4689="sell",M4689,-M4689)</x:f>
      </x:c>
      <x:c r="Q4689" s="14">
        <x:f>VLOOKUP(N4689,'Currency Rates'!$A$3:$C$32,3,0)</x:f>
      </x:c>
      <x:c r="R4689" s="0">
        <x:f>IF(A4689="SPUS",0,IF(A4689="FWD",0,P4689/Q4689))</x:f>
      </x:c>
    </x:row>
    <x:row r="4690" spans="1:19" x14ac:dyDescent="0.3">
      <x:c r="A4690" s="0">
        <x:f>'Historical Trades'!A4690</x:f>
      </x:c>
      <x:c r="B4690" s="0">
        <x:f>'Historical Trades'!B4690</x:f>
      </x:c>
      <x:c r="C4690" s="23">
        <x:f>'Historical Trades'!C4690</x:f>
      </x:c>
      <x:c r="D4690" s="0">
        <x:f>'Historical Trades'!D4690</x:f>
      </x:c>
      <x:c r="E4690" s="23">
        <x:f>'Historical Trades'!E4690</x:f>
      </x:c>
      <x:c r="F4690" s="0">
        <x:f>'Historical Trades'!F4690</x:f>
      </x:c>
      <x:c r="G4690" s="0">
        <x:f>'Historical Trades'!G4690</x:f>
      </x:c>
      <x:c r="H4690" s="0">
        <x:f>'Historical Trades'!H4690</x:f>
      </x:c>
      <x:c r="I4690" s="0">
        <x:f>'Historical Trades'!I4690</x:f>
      </x:c>
      <x:c r="J4690" s="0">
        <x:f>'Historical Trades'!J4690</x:f>
      </x:c>
      <x:c r="K4690" s="0">
        <x:f>'Historical Trades'!K4690</x:f>
      </x:c>
      <x:c r="L4690" s="0">
        <x:f>'Historical Trades'!L4690</x:f>
      </x:c>
      <x:c r="M4690" s="0">
        <x:f>'Historical Trades'!M4690</x:f>
      </x:c>
      <x:c r="N4690" s="0">
        <x:f>CLEAN('Historical Trades'!O4690)</x:f>
      </x:c>
      <x:c r="P4690" s="14">
        <x:f>IF(G4690="sell",M4690,-M4690)</x:f>
      </x:c>
      <x:c r="Q4690" s="14">
        <x:f>VLOOKUP(N4690,'Currency Rates'!$A$3:$C$32,3,0)</x:f>
      </x:c>
      <x:c r="R4690" s="0">
        <x:f>IF(A4690="SPUS",0,IF(A4690="FWD",0,P4690/Q4690))</x:f>
      </x:c>
    </x:row>
    <x:row r="4691" spans="1:19" x14ac:dyDescent="0.3">
      <x:c r="A4691" s="0">
        <x:f>'Historical Trades'!A4691</x:f>
      </x:c>
      <x:c r="B4691" s="0">
        <x:f>'Historical Trades'!B4691</x:f>
      </x:c>
      <x:c r="C4691" s="23">
        <x:f>'Historical Trades'!C4691</x:f>
      </x:c>
      <x:c r="D4691" s="0">
        <x:f>'Historical Trades'!D4691</x:f>
      </x:c>
      <x:c r="E4691" s="23">
        <x:f>'Historical Trades'!E4691</x:f>
      </x:c>
      <x:c r="F4691" s="0">
        <x:f>'Historical Trades'!F4691</x:f>
      </x:c>
      <x:c r="G4691" s="0">
        <x:f>'Historical Trades'!G4691</x:f>
      </x:c>
      <x:c r="H4691" s="0">
        <x:f>'Historical Trades'!H4691</x:f>
      </x:c>
      <x:c r="I4691" s="0">
        <x:f>'Historical Trades'!I4691</x:f>
      </x:c>
      <x:c r="J4691" s="0">
        <x:f>'Historical Trades'!J4691</x:f>
      </x:c>
      <x:c r="K4691" s="0">
        <x:f>'Historical Trades'!K4691</x:f>
      </x:c>
      <x:c r="L4691" s="0">
        <x:f>'Historical Trades'!L4691</x:f>
      </x:c>
      <x:c r="M4691" s="0">
        <x:f>'Historical Trades'!M4691</x:f>
      </x:c>
      <x:c r="N4691" s="0">
        <x:f>CLEAN('Historical Trades'!O4691)</x:f>
      </x:c>
      <x:c r="P4691" s="14">
        <x:f>IF(G4691="sell",M4691,-M4691)</x:f>
      </x:c>
      <x:c r="Q4691" s="14">
        <x:f>VLOOKUP(N4691,'Currency Rates'!$A$3:$C$32,3,0)</x:f>
      </x:c>
      <x:c r="R4691" s="0">
        <x:f>IF(A4691="SPUS",0,IF(A4691="FWD",0,P4691/Q4691))</x:f>
      </x:c>
    </x:row>
    <x:row r="4692" spans="1:19" x14ac:dyDescent="0.3">
      <x:c r="A4692" s="0">
        <x:f>'Historical Trades'!A4692</x:f>
      </x:c>
      <x:c r="B4692" s="0">
        <x:f>'Historical Trades'!B4692</x:f>
      </x:c>
      <x:c r="C4692" s="23">
        <x:f>'Historical Trades'!C4692</x:f>
      </x:c>
      <x:c r="D4692" s="0">
        <x:f>'Historical Trades'!D4692</x:f>
      </x:c>
      <x:c r="E4692" s="23">
        <x:f>'Historical Trades'!E4692</x:f>
      </x:c>
      <x:c r="F4692" s="0">
        <x:f>'Historical Trades'!F4692</x:f>
      </x:c>
      <x:c r="G4692" s="0">
        <x:f>'Historical Trades'!G4692</x:f>
      </x:c>
      <x:c r="H4692" s="0">
        <x:f>'Historical Trades'!H4692</x:f>
      </x:c>
      <x:c r="I4692" s="0">
        <x:f>'Historical Trades'!I4692</x:f>
      </x:c>
      <x:c r="J4692" s="0">
        <x:f>'Historical Trades'!J4692</x:f>
      </x:c>
      <x:c r="K4692" s="0">
        <x:f>'Historical Trades'!K4692</x:f>
      </x:c>
      <x:c r="L4692" s="0">
        <x:f>'Historical Trades'!L4692</x:f>
      </x:c>
      <x:c r="M4692" s="0">
        <x:f>'Historical Trades'!M4692</x:f>
      </x:c>
      <x:c r="N4692" s="0">
        <x:f>CLEAN('Historical Trades'!O4692)</x:f>
      </x:c>
      <x:c r="P4692" s="14">
        <x:f>IF(G4692="sell",M4692,-M4692)</x:f>
      </x:c>
      <x:c r="Q4692" s="14">
        <x:f>VLOOKUP(N4692,'Currency Rates'!$A$3:$C$32,3,0)</x:f>
      </x:c>
      <x:c r="R4692" s="0">
        <x:f>IF(A4692="SPUS",0,IF(A4692="FWD",0,P4692/Q4692))</x:f>
      </x:c>
    </x:row>
    <x:row r="4693" spans="1:19" x14ac:dyDescent="0.3">
      <x:c r="A4693" s="0">
        <x:f>'Historical Trades'!A4693</x:f>
      </x:c>
      <x:c r="B4693" s="0">
        <x:f>'Historical Trades'!B4693</x:f>
      </x:c>
      <x:c r="C4693" s="23">
        <x:f>'Historical Trades'!C4693</x:f>
      </x:c>
      <x:c r="D4693" s="0">
        <x:f>'Historical Trades'!D4693</x:f>
      </x:c>
      <x:c r="E4693" s="23">
        <x:f>'Historical Trades'!E4693</x:f>
      </x:c>
      <x:c r="F4693" s="0">
        <x:f>'Historical Trades'!F4693</x:f>
      </x:c>
      <x:c r="G4693" s="0">
        <x:f>'Historical Trades'!G4693</x:f>
      </x:c>
      <x:c r="H4693" s="0">
        <x:f>'Historical Trades'!H4693</x:f>
      </x:c>
      <x:c r="I4693" s="0">
        <x:f>'Historical Trades'!I4693</x:f>
      </x:c>
      <x:c r="J4693" s="0">
        <x:f>'Historical Trades'!J4693</x:f>
      </x:c>
      <x:c r="K4693" s="0">
        <x:f>'Historical Trades'!K4693</x:f>
      </x:c>
      <x:c r="L4693" s="0">
        <x:f>'Historical Trades'!L4693</x:f>
      </x:c>
      <x:c r="M4693" s="0">
        <x:f>'Historical Trades'!M4693</x:f>
      </x:c>
      <x:c r="N4693" s="0">
        <x:f>CLEAN('Historical Trades'!O4693)</x:f>
      </x:c>
      <x:c r="P4693" s="14">
        <x:f>IF(G4693="sell",M4693,-M4693)</x:f>
      </x:c>
      <x:c r="Q4693" s="14">
        <x:f>VLOOKUP(N4693,'Currency Rates'!$A$3:$C$32,3,0)</x:f>
      </x:c>
      <x:c r="R4693" s="0">
        <x:f>IF(A4693="SPUS",0,IF(A4693="FWD",0,P4693/Q4693))</x:f>
      </x:c>
    </x:row>
    <x:row r="4694" spans="1:19" x14ac:dyDescent="0.3">
      <x:c r="A4694" s="0">
        <x:f>'Historical Trades'!A4694</x:f>
      </x:c>
      <x:c r="B4694" s="0">
        <x:f>'Historical Trades'!B4694</x:f>
      </x:c>
      <x:c r="C4694" s="23">
        <x:f>'Historical Trades'!C4694</x:f>
      </x:c>
      <x:c r="D4694" s="0">
        <x:f>'Historical Trades'!D4694</x:f>
      </x:c>
      <x:c r="E4694" s="23">
        <x:f>'Historical Trades'!E4694</x:f>
      </x:c>
      <x:c r="F4694" s="0">
        <x:f>'Historical Trades'!F4694</x:f>
      </x:c>
      <x:c r="G4694" s="0">
        <x:f>'Historical Trades'!G4694</x:f>
      </x:c>
      <x:c r="H4694" s="0">
        <x:f>'Historical Trades'!H4694</x:f>
      </x:c>
      <x:c r="I4694" s="0">
        <x:f>'Historical Trades'!I4694</x:f>
      </x:c>
      <x:c r="J4694" s="0">
        <x:f>'Historical Trades'!J4694</x:f>
      </x:c>
      <x:c r="K4694" s="0">
        <x:f>'Historical Trades'!K4694</x:f>
      </x:c>
      <x:c r="L4694" s="0">
        <x:f>'Historical Trades'!L4694</x:f>
      </x:c>
      <x:c r="M4694" s="0">
        <x:f>'Historical Trades'!M4694</x:f>
      </x:c>
      <x:c r="N4694" s="0">
        <x:f>CLEAN('Historical Trades'!O4694)</x:f>
      </x:c>
      <x:c r="P4694" s="14">
        <x:f>IF(G4694="sell",M4694,-M4694)</x:f>
      </x:c>
      <x:c r="Q4694" s="14">
        <x:f>VLOOKUP(N4694,'Currency Rates'!$A$3:$C$32,3,0)</x:f>
      </x:c>
      <x:c r="R4694" s="0">
        <x:f>IF(A4694="SPUS",0,IF(A4694="FWD",0,P4694/Q4694))</x:f>
      </x:c>
    </x:row>
    <x:row r="4695" spans="1:19" x14ac:dyDescent="0.3">
      <x:c r="A4695" s="0">
        <x:f>'Historical Trades'!A4695</x:f>
      </x:c>
      <x:c r="B4695" s="0">
        <x:f>'Historical Trades'!B4695</x:f>
      </x:c>
      <x:c r="C4695" s="23">
        <x:f>'Historical Trades'!C4695</x:f>
      </x:c>
      <x:c r="D4695" s="0">
        <x:f>'Historical Trades'!D4695</x:f>
      </x:c>
      <x:c r="E4695" s="23">
        <x:f>'Historical Trades'!E4695</x:f>
      </x:c>
      <x:c r="F4695" s="0">
        <x:f>'Historical Trades'!F4695</x:f>
      </x:c>
      <x:c r="G4695" s="0">
        <x:f>'Historical Trades'!G4695</x:f>
      </x:c>
      <x:c r="H4695" s="0">
        <x:f>'Historical Trades'!H4695</x:f>
      </x:c>
      <x:c r="I4695" s="0">
        <x:f>'Historical Trades'!I4695</x:f>
      </x:c>
      <x:c r="J4695" s="0">
        <x:f>'Historical Trades'!J4695</x:f>
      </x:c>
      <x:c r="K4695" s="0">
        <x:f>'Historical Trades'!K4695</x:f>
      </x:c>
      <x:c r="L4695" s="0">
        <x:f>'Historical Trades'!L4695</x:f>
      </x:c>
      <x:c r="M4695" s="0">
        <x:f>'Historical Trades'!M4695</x:f>
      </x:c>
      <x:c r="N4695" s="0">
        <x:f>CLEAN('Historical Trades'!O4695)</x:f>
      </x:c>
      <x:c r="P4695" s="14">
        <x:f>IF(G4695="sell",M4695,-M4695)</x:f>
      </x:c>
      <x:c r="Q4695" s="14">
        <x:f>VLOOKUP(N4695,'Currency Rates'!$A$3:$C$32,3,0)</x:f>
      </x:c>
      <x:c r="R4695" s="0">
        <x:f>IF(A4695="SPUS",0,IF(A4695="FWD",0,P4695/Q4695))</x:f>
      </x:c>
    </x:row>
    <x:row r="4696" spans="1:19" x14ac:dyDescent="0.3">
      <x:c r="A4696" s="0">
        <x:f>'Historical Trades'!A4696</x:f>
      </x:c>
      <x:c r="B4696" s="0">
        <x:f>'Historical Trades'!B4696</x:f>
      </x:c>
      <x:c r="C4696" s="23">
        <x:f>'Historical Trades'!C4696</x:f>
      </x:c>
      <x:c r="D4696" s="0">
        <x:f>'Historical Trades'!D4696</x:f>
      </x:c>
      <x:c r="E4696" s="23">
        <x:f>'Historical Trades'!E4696</x:f>
      </x:c>
      <x:c r="F4696" s="0">
        <x:f>'Historical Trades'!F4696</x:f>
      </x:c>
      <x:c r="G4696" s="0">
        <x:f>'Historical Trades'!G4696</x:f>
      </x:c>
      <x:c r="H4696" s="0">
        <x:f>'Historical Trades'!H4696</x:f>
      </x:c>
      <x:c r="I4696" s="0">
        <x:f>'Historical Trades'!I4696</x:f>
      </x:c>
      <x:c r="J4696" s="0">
        <x:f>'Historical Trades'!J4696</x:f>
      </x:c>
      <x:c r="K4696" s="0">
        <x:f>'Historical Trades'!K4696</x:f>
      </x:c>
      <x:c r="L4696" s="0">
        <x:f>'Historical Trades'!L4696</x:f>
      </x:c>
      <x:c r="M4696" s="0">
        <x:f>'Historical Trades'!M4696</x:f>
      </x:c>
      <x:c r="N4696" s="0">
        <x:f>CLEAN('Historical Trades'!O4696)</x:f>
      </x:c>
      <x:c r="P4696" s="14">
        <x:f>IF(G4696="sell",M4696,-M4696)</x:f>
      </x:c>
      <x:c r="Q4696" s="14">
        <x:f>VLOOKUP(N4696,'Currency Rates'!$A$3:$C$32,3,0)</x:f>
      </x:c>
      <x:c r="R4696" s="0">
        <x:f>IF(A4696="SPUS",0,IF(A4696="FWD",0,P4696/Q4696))</x:f>
      </x:c>
    </x:row>
    <x:row r="4697" spans="1:19" x14ac:dyDescent="0.3">
      <x:c r="A4697" s="0">
        <x:f>'Historical Trades'!A4697</x:f>
      </x:c>
      <x:c r="B4697" s="0">
        <x:f>'Historical Trades'!B4697</x:f>
      </x:c>
      <x:c r="C4697" s="23">
        <x:f>'Historical Trades'!C4697</x:f>
      </x:c>
      <x:c r="D4697" s="0">
        <x:f>'Historical Trades'!D4697</x:f>
      </x:c>
      <x:c r="E4697" s="23">
        <x:f>'Historical Trades'!E4697</x:f>
      </x:c>
      <x:c r="F4697" s="0">
        <x:f>'Historical Trades'!F4697</x:f>
      </x:c>
      <x:c r="G4697" s="0">
        <x:f>'Historical Trades'!G4697</x:f>
      </x:c>
      <x:c r="H4697" s="0">
        <x:f>'Historical Trades'!H4697</x:f>
      </x:c>
      <x:c r="I4697" s="0">
        <x:f>'Historical Trades'!I4697</x:f>
      </x:c>
      <x:c r="J4697" s="0">
        <x:f>'Historical Trades'!J4697</x:f>
      </x:c>
      <x:c r="K4697" s="0">
        <x:f>'Historical Trades'!K4697</x:f>
      </x:c>
      <x:c r="L4697" s="0">
        <x:f>'Historical Trades'!L4697</x:f>
      </x:c>
      <x:c r="M4697" s="0">
        <x:f>'Historical Trades'!M4697</x:f>
      </x:c>
      <x:c r="N4697" s="0">
        <x:f>CLEAN('Historical Trades'!O4697)</x:f>
      </x:c>
      <x:c r="P4697" s="14">
        <x:f>IF(G4697="sell",M4697,-M4697)</x:f>
      </x:c>
      <x:c r="Q4697" s="14">
        <x:f>VLOOKUP(N4697,'Currency Rates'!$A$3:$C$32,3,0)</x:f>
      </x:c>
      <x:c r="R4697" s="0">
        <x:f>IF(A4697="SPUS",0,IF(A4697="FWD",0,P4697/Q4697))</x:f>
      </x:c>
    </x:row>
    <x:row r="4698" spans="1:19" x14ac:dyDescent="0.3">
      <x:c r="A4698" s="0">
        <x:f>'Historical Trades'!A4698</x:f>
      </x:c>
      <x:c r="B4698" s="0">
        <x:f>'Historical Trades'!B4698</x:f>
      </x:c>
      <x:c r="C4698" s="23">
        <x:f>'Historical Trades'!C4698</x:f>
      </x:c>
      <x:c r="D4698" s="0">
        <x:f>'Historical Trades'!D4698</x:f>
      </x:c>
      <x:c r="E4698" s="23">
        <x:f>'Historical Trades'!E4698</x:f>
      </x:c>
      <x:c r="F4698" s="0">
        <x:f>'Historical Trades'!F4698</x:f>
      </x:c>
      <x:c r="G4698" s="0">
        <x:f>'Historical Trades'!G4698</x:f>
      </x:c>
      <x:c r="H4698" s="0">
        <x:f>'Historical Trades'!H4698</x:f>
      </x:c>
      <x:c r="I4698" s="0">
        <x:f>'Historical Trades'!I4698</x:f>
      </x:c>
      <x:c r="J4698" s="0">
        <x:f>'Historical Trades'!J4698</x:f>
      </x:c>
      <x:c r="K4698" s="0">
        <x:f>'Historical Trades'!K4698</x:f>
      </x:c>
      <x:c r="L4698" s="0">
        <x:f>'Historical Trades'!L4698</x:f>
      </x:c>
      <x:c r="M4698" s="0">
        <x:f>'Historical Trades'!M4698</x:f>
      </x:c>
      <x:c r="N4698" s="0">
        <x:f>CLEAN('Historical Trades'!O4698)</x:f>
      </x:c>
      <x:c r="P4698" s="14">
        <x:f>IF(G4698="sell",M4698,-M4698)</x:f>
      </x:c>
      <x:c r="Q4698" s="14">
        <x:f>VLOOKUP(N4698,'Currency Rates'!$A$3:$C$32,3,0)</x:f>
      </x:c>
      <x:c r="R4698" s="0">
        <x:f>IF(A4698="SPUS",0,IF(A4698="FWD",0,P4698/Q4698))</x:f>
      </x:c>
    </x:row>
    <x:row r="4699" spans="1:19" x14ac:dyDescent="0.3">
      <x:c r="A4699" s="0">
        <x:f>'Historical Trades'!A4699</x:f>
      </x:c>
      <x:c r="B4699" s="0">
        <x:f>'Historical Trades'!B4699</x:f>
      </x:c>
      <x:c r="C4699" s="23">
        <x:f>'Historical Trades'!C4699</x:f>
      </x:c>
      <x:c r="D4699" s="0">
        <x:f>'Historical Trades'!D4699</x:f>
      </x:c>
      <x:c r="E4699" s="23">
        <x:f>'Historical Trades'!E4699</x:f>
      </x:c>
      <x:c r="F4699" s="0">
        <x:f>'Historical Trades'!F4699</x:f>
      </x:c>
      <x:c r="G4699" s="0">
        <x:f>'Historical Trades'!G4699</x:f>
      </x:c>
      <x:c r="H4699" s="0">
        <x:f>'Historical Trades'!H4699</x:f>
      </x:c>
      <x:c r="I4699" s="0">
        <x:f>'Historical Trades'!I4699</x:f>
      </x:c>
      <x:c r="J4699" s="0">
        <x:f>'Historical Trades'!J4699</x:f>
      </x:c>
      <x:c r="K4699" s="0">
        <x:f>'Historical Trades'!K4699</x:f>
      </x:c>
      <x:c r="L4699" s="0">
        <x:f>'Historical Trades'!L4699</x:f>
      </x:c>
      <x:c r="M4699" s="0">
        <x:f>'Historical Trades'!M4699</x:f>
      </x:c>
      <x:c r="N4699" s="0">
        <x:f>CLEAN('Historical Trades'!O4699)</x:f>
      </x:c>
      <x:c r="P4699" s="14">
        <x:f>IF(G4699="sell",M4699,-M4699)</x:f>
      </x:c>
      <x:c r="Q4699" s="14">
        <x:f>VLOOKUP(N4699,'Currency Rates'!$A$3:$C$32,3,0)</x:f>
      </x:c>
      <x:c r="R4699" s="0">
        <x:f>IF(A4699="SPUS",0,IF(A4699="FWD",0,P4699/Q4699))</x:f>
      </x:c>
    </x:row>
    <x:row r="4700" spans="1:19" x14ac:dyDescent="0.3">
      <x:c r="A4700" s="0">
        <x:f>'Historical Trades'!A4700</x:f>
      </x:c>
      <x:c r="B4700" s="0">
        <x:f>'Historical Trades'!B4700</x:f>
      </x:c>
      <x:c r="C4700" s="23">
        <x:f>'Historical Trades'!C4700</x:f>
      </x:c>
      <x:c r="D4700" s="0">
        <x:f>'Historical Trades'!D4700</x:f>
      </x:c>
      <x:c r="E4700" s="23">
        <x:f>'Historical Trades'!E4700</x:f>
      </x:c>
      <x:c r="F4700" s="0">
        <x:f>'Historical Trades'!F4700</x:f>
      </x:c>
      <x:c r="G4700" s="0">
        <x:f>'Historical Trades'!G4700</x:f>
      </x:c>
      <x:c r="H4700" s="0">
        <x:f>'Historical Trades'!H4700</x:f>
      </x:c>
      <x:c r="I4700" s="0">
        <x:f>'Historical Trades'!I4700</x:f>
      </x:c>
      <x:c r="J4700" s="0">
        <x:f>'Historical Trades'!J4700</x:f>
      </x:c>
      <x:c r="K4700" s="0">
        <x:f>'Historical Trades'!K4700</x:f>
      </x:c>
      <x:c r="L4700" s="0">
        <x:f>'Historical Trades'!L4700</x:f>
      </x:c>
      <x:c r="M4700" s="0">
        <x:f>'Historical Trades'!M4700</x:f>
      </x:c>
      <x:c r="N4700" s="0">
        <x:f>CLEAN('Historical Trades'!O4700)</x:f>
      </x:c>
      <x:c r="P4700" s="14">
        <x:f>IF(G4700="sell",M4700,-M4700)</x:f>
      </x:c>
      <x:c r="Q4700" s="14">
        <x:f>VLOOKUP(N4700,'Currency Rates'!$A$3:$C$32,3,0)</x:f>
      </x:c>
      <x:c r="R4700" s="0">
        <x:f>IF(A4700="SPUS",0,IF(A4700="FWD",0,P4700/Q4700))</x:f>
      </x:c>
    </x:row>
    <x:row r="4701" spans="1:19" x14ac:dyDescent="0.3">
      <x:c r="A4701" s="0">
        <x:f>'Historical Trades'!A4701</x:f>
      </x:c>
      <x:c r="B4701" s="0">
        <x:f>'Historical Trades'!B4701</x:f>
      </x:c>
      <x:c r="C4701" s="23">
        <x:f>'Historical Trades'!C4701</x:f>
      </x:c>
      <x:c r="D4701" s="0">
        <x:f>'Historical Trades'!D4701</x:f>
      </x:c>
      <x:c r="E4701" s="23">
        <x:f>'Historical Trades'!E4701</x:f>
      </x:c>
      <x:c r="F4701" s="0">
        <x:f>'Historical Trades'!F4701</x:f>
      </x:c>
      <x:c r="G4701" s="0">
        <x:f>'Historical Trades'!G4701</x:f>
      </x:c>
      <x:c r="H4701" s="0">
        <x:f>'Historical Trades'!H4701</x:f>
      </x:c>
      <x:c r="I4701" s="0">
        <x:f>'Historical Trades'!I4701</x:f>
      </x:c>
      <x:c r="J4701" s="0">
        <x:f>'Historical Trades'!J4701</x:f>
      </x:c>
      <x:c r="K4701" s="0">
        <x:f>'Historical Trades'!K4701</x:f>
      </x:c>
      <x:c r="L4701" s="0">
        <x:f>'Historical Trades'!L4701</x:f>
      </x:c>
      <x:c r="M4701" s="0">
        <x:f>'Historical Trades'!M4701</x:f>
      </x:c>
      <x:c r="N4701" s="0">
        <x:f>CLEAN('Historical Trades'!O4701)</x:f>
      </x:c>
      <x:c r="P4701" s="14">
        <x:f>IF(G4701="sell",M4701,-M4701)</x:f>
      </x:c>
      <x:c r="Q4701" s="14">
        <x:f>VLOOKUP(N4701,'Currency Rates'!$A$3:$C$32,3,0)</x:f>
      </x:c>
      <x:c r="R4701" s="0">
        <x:f>IF(A4701="SPUS",0,IF(A4701="FWD",0,P4701/Q4701))</x:f>
      </x:c>
    </x:row>
    <x:row r="4702" spans="1:19" x14ac:dyDescent="0.3">
      <x:c r="A4702" s="0">
        <x:f>'Historical Trades'!A4702</x:f>
      </x:c>
      <x:c r="B4702" s="0">
        <x:f>'Historical Trades'!B4702</x:f>
      </x:c>
      <x:c r="C4702" s="23">
        <x:f>'Historical Trades'!C4702</x:f>
      </x:c>
      <x:c r="D4702" s="0">
        <x:f>'Historical Trades'!D4702</x:f>
      </x:c>
      <x:c r="E4702" s="23">
        <x:f>'Historical Trades'!E4702</x:f>
      </x:c>
      <x:c r="F4702" s="0">
        <x:f>'Historical Trades'!F4702</x:f>
      </x:c>
      <x:c r="G4702" s="0">
        <x:f>'Historical Trades'!G4702</x:f>
      </x:c>
      <x:c r="H4702" s="0">
        <x:f>'Historical Trades'!H4702</x:f>
      </x:c>
      <x:c r="I4702" s="0">
        <x:f>'Historical Trades'!I4702</x:f>
      </x:c>
      <x:c r="J4702" s="0">
        <x:f>'Historical Trades'!J4702</x:f>
      </x:c>
      <x:c r="K4702" s="0">
        <x:f>'Historical Trades'!K4702</x:f>
      </x:c>
      <x:c r="L4702" s="0">
        <x:f>'Historical Trades'!L4702</x:f>
      </x:c>
      <x:c r="M4702" s="0">
        <x:f>'Historical Trades'!M4702</x:f>
      </x:c>
      <x:c r="N4702" s="0">
        <x:f>CLEAN('Historical Trades'!O4702)</x:f>
      </x:c>
      <x:c r="P4702" s="14">
        <x:f>IF(G4702="sell",M4702,-M4702)</x:f>
      </x:c>
      <x:c r="Q4702" s="14">
        <x:f>VLOOKUP(N4702,'Currency Rates'!$A$3:$C$32,3,0)</x:f>
      </x:c>
      <x:c r="R4702" s="0">
        <x:f>IF(A4702="SPUS",0,IF(A4702="FWD",0,P4702/Q4702))</x:f>
      </x:c>
    </x:row>
    <x:row r="4703" spans="1:19" x14ac:dyDescent="0.3">
      <x:c r="A4703" s="0">
        <x:f>'Historical Trades'!A4703</x:f>
      </x:c>
      <x:c r="B4703" s="0">
        <x:f>'Historical Trades'!B4703</x:f>
      </x:c>
      <x:c r="C4703" s="23">
        <x:f>'Historical Trades'!C4703</x:f>
      </x:c>
      <x:c r="D4703" s="0">
        <x:f>'Historical Trades'!D4703</x:f>
      </x:c>
      <x:c r="E4703" s="23">
        <x:f>'Historical Trades'!E4703</x:f>
      </x:c>
      <x:c r="F4703" s="0">
        <x:f>'Historical Trades'!F4703</x:f>
      </x:c>
      <x:c r="G4703" s="0">
        <x:f>'Historical Trades'!G4703</x:f>
      </x:c>
      <x:c r="H4703" s="0">
        <x:f>'Historical Trades'!H4703</x:f>
      </x:c>
      <x:c r="I4703" s="0">
        <x:f>'Historical Trades'!I4703</x:f>
      </x:c>
      <x:c r="J4703" s="0">
        <x:f>'Historical Trades'!J4703</x:f>
      </x:c>
      <x:c r="K4703" s="0">
        <x:f>'Historical Trades'!K4703</x:f>
      </x:c>
      <x:c r="L4703" s="0">
        <x:f>'Historical Trades'!L4703</x:f>
      </x:c>
      <x:c r="M4703" s="0">
        <x:f>'Historical Trades'!M4703</x:f>
      </x:c>
      <x:c r="N4703" s="0">
        <x:f>CLEAN('Historical Trades'!O4703)</x:f>
      </x:c>
      <x:c r="P4703" s="14">
        <x:f>IF(G4703="sell",M4703,-M4703)</x:f>
      </x:c>
      <x:c r="Q4703" s="14">
        <x:f>VLOOKUP(N4703,'Currency Rates'!$A$3:$C$32,3,0)</x:f>
      </x:c>
      <x:c r="R4703" s="0">
        <x:f>IF(A4703="SPUS",0,IF(A4703="FWD",0,P4703/Q4703))</x:f>
      </x:c>
    </x:row>
    <x:row r="4704" spans="1:19" x14ac:dyDescent="0.3">
      <x:c r="A4704" s="0">
        <x:f>'Historical Trades'!A4704</x:f>
      </x:c>
      <x:c r="B4704" s="0">
        <x:f>'Historical Trades'!B4704</x:f>
      </x:c>
      <x:c r="C4704" s="23">
        <x:f>'Historical Trades'!C4704</x:f>
      </x:c>
      <x:c r="D4704" s="0">
        <x:f>'Historical Trades'!D4704</x:f>
      </x:c>
      <x:c r="E4704" s="23">
        <x:f>'Historical Trades'!E4704</x:f>
      </x:c>
      <x:c r="F4704" s="0">
        <x:f>'Historical Trades'!F4704</x:f>
      </x:c>
      <x:c r="G4704" s="0">
        <x:f>'Historical Trades'!G4704</x:f>
      </x:c>
      <x:c r="H4704" s="0">
        <x:f>'Historical Trades'!H4704</x:f>
      </x:c>
      <x:c r="I4704" s="0">
        <x:f>'Historical Trades'!I4704</x:f>
      </x:c>
      <x:c r="J4704" s="0">
        <x:f>'Historical Trades'!J4704</x:f>
      </x:c>
      <x:c r="K4704" s="0">
        <x:f>'Historical Trades'!K4704</x:f>
      </x:c>
      <x:c r="L4704" s="0">
        <x:f>'Historical Trades'!L4704</x:f>
      </x:c>
      <x:c r="M4704" s="0">
        <x:f>'Historical Trades'!M4704</x:f>
      </x:c>
      <x:c r="N4704" s="0">
        <x:f>CLEAN('Historical Trades'!O4704)</x:f>
      </x:c>
      <x:c r="P4704" s="14">
        <x:f>IF(G4704="sell",M4704,-M4704)</x:f>
      </x:c>
      <x:c r="Q4704" s="14">
        <x:f>VLOOKUP(N4704,'Currency Rates'!$A$3:$C$32,3,0)</x:f>
      </x:c>
      <x:c r="R4704" s="0">
        <x:f>IF(A4704="SPUS",0,IF(A4704="FWD",0,P4704/Q4704))</x:f>
      </x:c>
    </x:row>
    <x:row r="4705" spans="1:19" x14ac:dyDescent="0.3">
      <x:c r="A4705" s="0">
        <x:f>'Historical Trades'!A4705</x:f>
      </x:c>
      <x:c r="B4705" s="0">
        <x:f>'Historical Trades'!B4705</x:f>
      </x:c>
      <x:c r="C4705" s="23">
        <x:f>'Historical Trades'!C4705</x:f>
      </x:c>
      <x:c r="D4705" s="0">
        <x:f>'Historical Trades'!D4705</x:f>
      </x:c>
      <x:c r="E4705" s="23">
        <x:f>'Historical Trades'!E4705</x:f>
      </x:c>
      <x:c r="F4705" s="0">
        <x:f>'Historical Trades'!F4705</x:f>
      </x:c>
      <x:c r="G4705" s="0">
        <x:f>'Historical Trades'!G4705</x:f>
      </x:c>
      <x:c r="H4705" s="0">
        <x:f>'Historical Trades'!H4705</x:f>
      </x:c>
      <x:c r="I4705" s="0">
        <x:f>'Historical Trades'!I4705</x:f>
      </x:c>
      <x:c r="J4705" s="0">
        <x:f>'Historical Trades'!J4705</x:f>
      </x:c>
      <x:c r="K4705" s="0">
        <x:f>'Historical Trades'!K4705</x:f>
      </x:c>
      <x:c r="L4705" s="0">
        <x:f>'Historical Trades'!L4705</x:f>
      </x:c>
      <x:c r="M4705" s="0">
        <x:f>'Historical Trades'!M4705</x:f>
      </x:c>
      <x:c r="N4705" s="0">
        <x:f>CLEAN('Historical Trades'!O4705)</x:f>
      </x:c>
      <x:c r="P4705" s="14">
        <x:f>IF(G4705="sell",M4705,-M4705)</x:f>
      </x:c>
      <x:c r="Q4705" s="14">
        <x:f>VLOOKUP(N4705,'Currency Rates'!$A$3:$C$32,3,0)</x:f>
      </x:c>
      <x:c r="R4705" s="0">
        <x:f>IF(A4705="SPUS",0,IF(A4705="FWD",0,P4705/Q4705))</x:f>
      </x:c>
    </x:row>
    <x:row r="4706" spans="1:19" x14ac:dyDescent="0.3">
      <x:c r="A4706" s="0">
        <x:f>'Historical Trades'!A4706</x:f>
      </x:c>
      <x:c r="B4706" s="0">
        <x:f>'Historical Trades'!B4706</x:f>
      </x:c>
      <x:c r="C4706" s="23">
        <x:f>'Historical Trades'!C4706</x:f>
      </x:c>
      <x:c r="D4706" s="0">
        <x:f>'Historical Trades'!D4706</x:f>
      </x:c>
      <x:c r="E4706" s="23">
        <x:f>'Historical Trades'!E4706</x:f>
      </x:c>
      <x:c r="F4706" s="0">
        <x:f>'Historical Trades'!F4706</x:f>
      </x:c>
      <x:c r="G4706" s="0">
        <x:f>'Historical Trades'!G4706</x:f>
      </x:c>
      <x:c r="H4706" s="0">
        <x:f>'Historical Trades'!H4706</x:f>
      </x:c>
      <x:c r="I4706" s="0">
        <x:f>'Historical Trades'!I4706</x:f>
      </x:c>
      <x:c r="J4706" s="0">
        <x:f>'Historical Trades'!J4706</x:f>
      </x:c>
      <x:c r="K4706" s="0">
        <x:f>'Historical Trades'!K4706</x:f>
      </x:c>
      <x:c r="L4706" s="0">
        <x:f>'Historical Trades'!L4706</x:f>
      </x:c>
      <x:c r="M4706" s="0">
        <x:f>'Historical Trades'!M4706</x:f>
      </x:c>
      <x:c r="N4706" s="0">
        <x:f>CLEAN('Historical Trades'!O4706)</x:f>
      </x:c>
      <x:c r="P4706" s="14">
        <x:f>IF(G4706="sell",M4706,-M4706)</x:f>
      </x:c>
      <x:c r="Q4706" s="14">
        <x:f>VLOOKUP(N4706,'Currency Rates'!$A$3:$C$32,3,0)</x:f>
      </x:c>
      <x:c r="R4706" s="0">
        <x:f>IF(A4706="SPUS",0,IF(A4706="FWD",0,P4706/Q4706))</x:f>
      </x:c>
    </x:row>
    <x:row r="4707" spans="1:19" x14ac:dyDescent="0.3">
      <x:c r="A4707" s="0">
        <x:f>'Historical Trades'!A4707</x:f>
      </x:c>
      <x:c r="B4707" s="0">
        <x:f>'Historical Trades'!B4707</x:f>
      </x:c>
      <x:c r="C4707" s="23">
        <x:f>'Historical Trades'!C4707</x:f>
      </x:c>
      <x:c r="D4707" s="0">
        <x:f>'Historical Trades'!D4707</x:f>
      </x:c>
      <x:c r="E4707" s="23">
        <x:f>'Historical Trades'!E4707</x:f>
      </x:c>
      <x:c r="F4707" s="0">
        <x:f>'Historical Trades'!F4707</x:f>
      </x:c>
      <x:c r="G4707" s="0">
        <x:f>'Historical Trades'!G4707</x:f>
      </x:c>
      <x:c r="H4707" s="0">
        <x:f>'Historical Trades'!H4707</x:f>
      </x:c>
      <x:c r="I4707" s="0">
        <x:f>'Historical Trades'!I4707</x:f>
      </x:c>
      <x:c r="J4707" s="0">
        <x:f>'Historical Trades'!J4707</x:f>
      </x:c>
      <x:c r="K4707" s="0">
        <x:f>'Historical Trades'!K4707</x:f>
      </x:c>
      <x:c r="L4707" s="0">
        <x:f>'Historical Trades'!L4707</x:f>
      </x:c>
      <x:c r="M4707" s="0">
        <x:f>'Historical Trades'!M4707</x:f>
      </x:c>
      <x:c r="N4707" s="0">
        <x:f>CLEAN('Historical Trades'!O4707)</x:f>
      </x:c>
      <x:c r="P4707" s="14">
        <x:f>IF(G4707="sell",M4707,-M4707)</x:f>
      </x:c>
      <x:c r="Q4707" s="14">
        <x:f>VLOOKUP(N4707,'Currency Rates'!$A$3:$C$32,3,0)</x:f>
      </x:c>
      <x:c r="R4707" s="0">
        <x:f>IF(A4707="SPUS",0,IF(A4707="FWD",0,P4707/Q4707))</x:f>
      </x:c>
    </x:row>
    <x:row r="4708" spans="1:19" x14ac:dyDescent="0.3">
      <x:c r="A4708" s="0">
        <x:f>'Historical Trades'!A4708</x:f>
      </x:c>
      <x:c r="B4708" s="0">
        <x:f>'Historical Trades'!B4708</x:f>
      </x:c>
      <x:c r="C4708" s="23">
        <x:f>'Historical Trades'!C4708</x:f>
      </x:c>
      <x:c r="D4708" s="0">
        <x:f>'Historical Trades'!D4708</x:f>
      </x:c>
      <x:c r="E4708" s="23">
        <x:f>'Historical Trades'!E4708</x:f>
      </x:c>
      <x:c r="F4708" s="0">
        <x:f>'Historical Trades'!F4708</x:f>
      </x:c>
      <x:c r="G4708" s="0">
        <x:f>'Historical Trades'!G4708</x:f>
      </x:c>
      <x:c r="H4708" s="0">
        <x:f>'Historical Trades'!H4708</x:f>
      </x:c>
      <x:c r="I4708" s="0">
        <x:f>'Historical Trades'!I4708</x:f>
      </x:c>
      <x:c r="J4708" s="0">
        <x:f>'Historical Trades'!J4708</x:f>
      </x:c>
      <x:c r="K4708" s="0">
        <x:f>'Historical Trades'!K4708</x:f>
      </x:c>
      <x:c r="L4708" s="0">
        <x:f>'Historical Trades'!L4708</x:f>
      </x:c>
      <x:c r="M4708" s="0">
        <x:f>'Historical Trades'!M4708</x:f>
      </x:c>
      <x:c r="N4708" s="0">
        <x:f>CLEAN('Historical Trades'!O4708)</x:f>
      </x:c>
      <x:c r="P4708" s="14">
        <x:f>IF(G4708="sell",M4708,-M4708)</x:f>
      </x:c>
      <x:c r="Q4708" s="14">
        <x:f>VLOOKUP(N4708,'Currency Rates'!$A$3:$C$32,3,0)</x:f>
      </x:c>
      <x:c r="R4708" s="0">
        <x:f>IF(A4708="SPUS",0,IF(A4708="FWD",0,P4708/Q4708))</x:f>
      </x:c>
    </x:row>
    <x:row r="4709" spans="1:19" x14ac:dyDescent="0.3">
      <x:c r="A4709" s="0">
        <x:f>'Historical Trades'!A4709</x:f>
      </x:c>
      <x:c r="B4709" s="0">
        <x:f>'Historical Trades'!B4709</x:f>
      </x:c>
      <x:c r="C4709" s="23">
        <x:f>'Historical Trades'!C4709</x:f>
      </x:c>
      <x:c r="D4709" s="0">
        <x:f>'Historical Trades'!D4709</x:f>
      </x:c>
      <x:c r="E4709" s="23">
        <x:f>'Historical Trades'!E4709</x:f>
      </x:c>
      <x:c r="F4709" s="0">
        <x:f>'Historical Trades'!F4709</x:f>
      </x:c>
      <x:c r="G4709" s="0">
        <x:f>'Historical Trades'!G4709</x:f>
      </x:c>
      <x:c r="H4709" s="0">
        <x:f>'Historical Trades'!H4709</x:f>
      </x:c>
      <x:c r="I4709" s="0">
        <x:f>'Historical Trades'!I4709</x:f>
      </x:c>
      <x:c r="J4709" s="0">
        <x:f>'Historical Trades'!J4709</x:f>
      </x:c>
      <x:c r="K4709" s="0">
        <x:f>'Historical Trades'!K4709</x:f>
      </x:c>
      <x:c r="L4709" s="0">
        <x:f>'Historical Trades'!L4709</x:f>
      </x:c>
      <x:c r="M4709" s="0">
        <x:f>'Historical Trades'!M4709</x:f>
      </x:c>
      <x:c r="N4709" s="0">
        <x:f>CLEAN('Historical Trades'!O4709)</x:f>
      </x:c>
      <x:c r="P4709" s="14">
        <x:f>IF(G4709="sell",M4709,-M4709)</x:f>
      </x:c>
      <x:c r="Q4709" s="14">
        <x:f>VLOOKUP(N4709,'Currency Rates'!$A$3:$C$32,3,0)</x:f>
      </x:c>
      <x:c r="R4709" s="0">
        <x:f>IF(A4709="SPUS",0,IF(A4709="FWD",0,P4709/Q4709))</x:f>
      </x:c>
    </x:row>
    <x:row r="4710" spans="1:19" x14ac:dyDescent="0.3">
      <x:c r="A4710" s="0">
        <x:f>'Historical Trades'!A4710</x:f>
      </x:c>
      <x:c r="B4710" s="0">
        <x:f>'Historical Trades'!B4710</x:f>
      </x:c>
      <x:c r="C4710" s="23">
        <x:f>'Historical Trades'!C4710</x:f>
      </x:c>
      <x:c r="D4710" s="0">
        <x:f>'Historical Trades'!D4710</x:f>
      </x:c>
      <x:c r="E4710" s="23">
        <x:f>'Historical Trades'!E4710</x:f>
      </x:c>
      <x:c r="F4710" s="0">
        <x:f>'Historical Trades'!F4710</x:f>
      </x:c>
      <x:c r="G4710" s="0">
        <x:f>'Historical Trades'!G4710</x:f>
      </x:c>
      <x:c r="H4710" s="0">
        <x:f>'Historical Trades'!H4710</x:f>
      </x:c>
      <x:c r="I4710" s="0">
        <x:f>'Historical Trades'!I4710</x:f>
      </x:c>
      <x:c r="J4710" s="0">
        <x:f>'Historical Trades'!J4710</x:f>
      </x:c>
      <x:c r="K4710" s="0">
        <x:f>'Historical Trades'!K4710</x:f>
      </x:c>
      <x:c r="L4710" s="0">
        <x:f>'Historical Trades'!L4710</x:f>
      </x:c>
      <x:c r="M4710" s="0">
        <x:f>'Historical Trades'!M4710</x:f>
      </x:c>
      <x:c r="N4710" s="0">
        <x:f>CLEAN('Historical Trades'!O4710)</x:f>
      </x:c>
      <x:c r="P4710" s="14">
        <x:f>IF(G4710="sell",M4710,-M4710)</x:f>
      </x:c>
      <x:c r="Q4710" s="14">
        <x:f>VLOOKUP(N4710,'Currency Rates'!$A$3:$C$32,3,0)</x:f>
      </x:c>
      <x:c r="R4710" s="0">
        <x:f>IF(A4710="SPUS",0,IF(A4710="FWD",0,P4710/Q4710))</x:f>
      </x:c>
    </x:row>
    <x:row r="4711" spans="1:19" x14ac:dyDescent="0.3">
      <x:c r="A4711" s="0">
        <x:f>'Historical Trades'!A4711</x:f>
      </x:c>
      <x:c r="B4711" s="0">
        <x:f>'Historical Trades'!B4711</x:f>
      </x:c>
      <x:c r="C4711" s="23">
        <x:f>'Historical Trades'!C4711</x:f>
      </x:c>
      <x:c r="D4711" s="0">
        <x:f>'Historical Trades'!D4711</x:f>
      </x:c>
      <x:c r="E4711" s="23">
        <x:f>'Historical Trades'!E4711</x:f>
      </x:c>
      <x:c r="F4711" s="0">
        <x:f>'Historical Trades'!F4711</x:f>
      </x:c>
      <x:c r="G4711" s="0">
        <x:f>'Historical Trades'!G4711</x:f>
      </x:c>
      <x:c r="H4711" s="0">
        <x:f>'Historical Trades'!H4711</x:f>
      </x:c>
      <x:c r="I4711" s="0">
        <x:f>'Historical Trades'!I4711</x:f>
      </x:c>
      <x:c r="J4711" s="0">
        <x:f>'Historical Trades'!J4711</x:f>
      </x:c>
      <x:c r="K4711" s="0">
        <x:f>'Historical Trades'!K4711</x:f>
      </x:c>
      <x:c r="L4711" s="0">
        <x:f>'Historical Trades'!L4711</x:f>
      </x:c>
      <x:c r="M4711" s="0">
        <x:f>'Historical Trades'!M4711</x:f>
      </x:c>
      <x:c r="N4711" s="0">
        <x:f>CLEAN('Historical Trades'!O4711)</x:f>
      </x:c>
      <x:c r="P4711" s="14">
        <x:f>IF(G4711="sell",M4711,-M4711)</x:f>
      </x:c>
      <x:c r="Q4711" s="14">
        <x:f>VLOOKUP(N4711,'Currency Rates'!$A$3:$C$32,3,0)</x:f>
      </x:c>
      <x:c r="R4711" s="0">
        <x:f>IF(A4711="SPUS",0,IF(A4711="FWD",0,P4711/Q4711))</x:f>
      </x:c>
    </x:row>
    <x:row r="4712" spans="1:19" x14ac:dyDescent="0.3">
      <x:c r="A4712" s="0">
        <x:f>'Historical Trades'!A4712</x:f>
      </x:c>
      <x:c r="B4712" s="0">
        <x:f>'Historical Trades'!B4712</x:f>
      </x:c>
      <x:c r="C4712" s="23">
        <x:f>'Historical Trades'!C4712</x:f>
      </x:c>
      <x:c r="D4712" s="0">
        <x:f>'Historical Trades'!D4712</x:f>
      </x:c>
      <x:c r="E4712" s="23">
        <x:f>'Historical Trades'!E4712</x:f>
      </x:c>
      <x:c r="F4712" s="0">
        <x:f>'Historical Trades'!F4712</x:f>
      </x:c>
      <x:c r="G4712" s="0">
        <x:f>'Historical Trades'!G4712</x:f>
      </x:c>
      <x:c r="H4712" s="0">
        <x:f>'Historical Trades'!H4712</x:f>
      </x:c>
      <x:c r="I4712" s="0">
        <x:f>'Historical Trades'!I4712</x:f>
      </x:c>
      <x:c r="J4712" s="0">
        <x:f>'Historical Trades'!J4712</x:f>
      </x:c>
      <x:c r="K4712" s="0">
        <x:f>'Historical Trades'!K4712</x:f>
      </x:c>
      <x:c r="L4712" s="0">
        <x:f>'Historical Trades'!L4712</x:f>
      </x:c>
      <x:c r="M4712" s="0">
        <x:f>'Historical Trades'!M4712</x:f>
      </x:c>
      <x:c r="N4712" s="0">
        <x:f>CLEAN('Historical Trades'!O4712)</x:f>
      </x:c>
      <x:c r="P4712" s="14">
        <x:f>IF(G4712="sell",M4712,-M4712)</x:f>
      </x:c>
      <x:c r="Q4712" s="14">
        <x:f>VLOOKUP(N4712,'Currency Rates'!$A$3:$C$32,3,0)</x:f>
      </x:c>
      <x:c r="R4712" s="0">
        <x:f>IF(A4712="SPUS",0,IF(A4712="FWD",0,P4712/Q4712))</x:f>
      </x:c>
    </x:row>
    <x:row r="4713" spans="1:19" x14ac:dyDescent="0.3">
      <x:c r="A4713" s="0">
        <x:f>'Historical Trades'!A4713</x:f>
      </x:c>
      <x:c r="B4713" s="0">
        <x:f>'Historical Trades'!B4713</x:f>
      </x:c>
      <x:c r="C4713" s="23">
        <x:f>'Historical Trades'!C4713</x:f>
      </x:c>
      <x:c r="D4713" s="0">
        <x:f>'Historical Trades'!D4713</x:f>
      </x:c>
      <x:c r="E4713" s="23">
        <x:f>'Historical Trades'!E4713</x:f>
      </x:c>
      <x:c r="F4713" s="0">
        <x:f>'Historical Trades'!F4713</x:f>
      </x:c>
      <x:c r="G4713" s="0">
        <x:f>'Historical Trades'!G4713</x:f>
      </x:c>
      <x:c r="H4713" s="0">
        <x:f>'Historical Trades'!H4713</x:f>
      </x:c>
      <x:c r="I4713" s="0">
        <x:f>'Historical Trades'!I4713</x:f>
      </x:c>
      <x:c r="J4713" s="0">
        <x:f>'Historical Trades'!J4713</x:f>
      </x:c>
      <x:c r="K4713" s="0">
        <x:f>'Historical Trades'!K4713</x:f>
      </x:c>
      <x:c r="L4713" s="0">
        <x:f>'Historical Trades'!L4713</x:f>
      </x:c>
      <x:c r="M4713" s="0">
        <x:f>'Historical Trades'!M4713</x:f>
      </x:c>
      <x:c r="N4713" s="0">
        <x:f>CLEAN('Historical Trades'!O4713)</x:f>
      </x:c>
      <x:c r="P4713" s="14">
        <x:f>IF(G4713="sell",M4713,-M4713)</x:f>
      </x:c>
      <x:c r="Q4713" s="14">
        <x:f>VLOOKUP(N4713,'Currency Rates'!$A$3:$C$32,3,0)</x:f>
      </x:c>
      <x:c r="R4713" s="0">
        <x:f>IF(A4713="SPUS",0,IF(A4713="FWD",0,P4713/Q4713))</x:f>
      </x:c>
    </x:row>
    <x:row r="4714" spans="1:19" x14ac:dyDescent="0.3">
      <x:c r="A4714" s="0">
        <x:f>'Historical Trades'!A4714</x:f>
      </x:c>
      <x:c r="B4714" s="0">
        <x:f>'Historical Trades'!B4714</x:f>
      </x:c>
      <x:c r="C4714" s="23">
        <x:f>'Historical Trades'!C4714</x:f>
      </x:c>
      <x:c r="D4714" s="0">
        <x:f>'Historical Trades'!D4714</x:f>
      </x:c>
      <x:c r="E4714" s="23">
        <x:f>'Historical Trades'!E4714</x:f>
      </x:c>
      <x:c r="F4714" s="0">
        <x:f>'Historical Trades'!F4714</x:f>
      </x:c>
      <x:c r="G4714" s="0">
        <x:f>'Historical Trades'!G4714</x:f>
      </x:c>
      <x:c r="H4714" s="0">
        <x:f>'Historical Trades'!H4714</x:f>
      </x:c>
      <x:c r="I4714" s="0">
        <x:f>'Historical Trades'!I4714</x:f>
      </x:c>
      <x:c r="J4714" s="0">
        <x:f>'Historical Trades'!J4714</x:f>
      </x:c>
      <x:c r="K4714" s="0">
        <x:f>'Historical Trades'!K4714</x:f>
      </x:c>
      <x:c r="L4714" s="0">
        <x:f>'Historical Trades'!L4714</x:f>
      </x:c>
      <x:c r="M4714" s="0">
        <x:f>'Historical Trades'!M4714</x:f>
      </x:c>
      <x:c r="N4714" s="0">
        <x:f>CLEAN('Historical Trades'!O4714)</x:f>
      </x:c>
      <x:c r="P4714" s="14">
        <x:f>IF(G4714="sell",M4714,-M4714)</x:f>
      </x:c>
      <x:c r="Q4714" s="14">
        <x:f>VLOOKUP(N4714,'Currency Rates'!$A$3:$C$32,3,0)</x:f>
      </x:c>
      <x:c r="R4714" s="0">
        <x:f>IF(A4714="SPUS",0,IF(A4714="FWD",0,P4714/Q4714))</x:f>
      </x:c>
    </x:row>
    <x:row r="4715" spans="1:19" x14ac:dyDescent="0.3">
      <x:c r="A4715" s="0">
        <x:f>'Historical Trades'!A4715</x:f>
      </x:c>
      <x:c r="B4715" s="0">
        <x:f>'Historical Trades'!B4715</x:f>
      </x:c>
      <x:c r="C4715" s="23">
        <x:f>'Historical Trades'!C4715</x:f>
      </x:c>
      <x:c r="D4715" s="0">
        <x:f>'Historical Trades'!D4715</x:f>
      </x:c>
      <x:c r="E4715" s="23">
        <x:f>'Historical Trades'!E4715</x:f>
      </x:c>
      <x:c r="F4715" s="0">
        <x:f>'Historical Trades'!F4715</x:f>
      </x:c>
      <x:c r="G4715" s="0">
        <x:f>'Historical Trades'!G4715</x:f>
      </x:c>
      <x:c r="H4715" s="0">
        <x:f>'Historical Trades'!H4715</x:f>
      </x:c>
      <x:c r="I4715" s="0">
        <x:f>'Historical Trades'!I4715</x:f>
      </x:c>
      <x:c r="J4715" s="0">
        <x:f>'Historical Trades'!J4715</x:f>
      </x:c>
      <x:c r="K4715" s="0">
        <x:f>'Historical Trades'!K4715</x:f>
      </x:c>
      <x:c r="L4715" s="0">
        <x:f>'Historical Trades'!L4715</x:f>
      </x:c>
      <x:c r="M4715" s="0">
        <x:f>'Historical Trades'!M4715</x:f>
      </x:c>
      <x:c r="N4715" s="0">
        <x:f>CLEAN('Historical Trades'!O4715)</x:f>
      </x:c>
      <x:c r="P4715" s="14">
        <x:f>IF(G4715="sell",M4715,-M4715)</x:f>
      </x:c>
      <x:c r="Q4715" s="14">
        <x:f>VLOOKUP(N4715,'Currency Rates'!$A$3:$C$32,3,0)</x:f>
      </x:c>
      <x:c r="R4715" s="0">
        <x:f>IF(A4715="SPUS",0,IF(A4715="FWD",0,P4715/Q4715))</x:f>
      </x:c>
    </x:row>
    <x:row r="4716" spans="1:19" x14ac:dyDescent="0.3">
      <x:c r="A4716" s="0">
        <x:f>'Historical Trades'!A4716</x:f>
      </x:c>
      <x:c r="B4716" s="0">
        <x:f>'Historical Trades'!B4716</x:f>
      </x:c>
      <x:c r="C4716" s="23">
        <x:f>'Historical Trades'!C4716</x:f>
      </x:c>
      <x:c r="D4716" s="0">
        <x:f>'Historical Trades'!D4716</x:f>
      </x:c>
      <x:c r="E4716" s="23">
        <x:f>'Historical Trades'!E4716</x:f>
      </x:c>
      <x:c r="F4716" s="0">
        <x:f>'Historical Trades'!F4716</x:f>
      </x:c>
      <x:c r="G4716" s="0">
        <x:f>'Historical Trades'!G4716</x:f>
      </x:c>
      <x:c r="H4716" s="0">
        <x:f>'Historical Trades'!H4716</x:f>
      </x:c>
      <x:c r="I4716" s="0">
        <x:f>'Historical Trades'!I4716</x:f>
      </x:c>
      <x:c r="J4716" s="0">
        <x:f>'Historical Trades'!J4716</x:f>
      </x:c>
      <x:c r="K4716" s="0">
        <x:f>'Historical Trades'!K4716</x:f>
      </x:c>
      <x:c r="L4716" s="0">
        <x:f>'Historical Trades'!L4716</x:f>
      </x:c>
      <x:c r="M4716" s="0">
        <x:f>'Historical Trades'!M4716</x:f>
      </x:c>
      <x:c r="N4716" s="0">
        <x:f>CLEAN('Historical Trades'!O4716)</x:f>
      </x:c>
      <x:c r="P4716" s="14">
        <x:f>IF(G4716="sell",M4716,-M4716)</x:f>
      </x:c>
      <x:c r="Q4716" s="14">
        <x:f>VLOOKUP(N4716,'Currency Rates'!$A$3:$C$32,3,0)</x:f>
      </x:c>
      <x:c r="R4716" s="0">
        <x:f>IF(A4716="SPUS",0,IF(A4716="FWD",0,P4716/Q4716))</x:f>
      </x:c>
    </x:row>
    <x:row r="4717" spans="1:19" x14ac:dyDescent="0.3">
      <x:c r="A4717" s="0">
        <x:f>'Historical Trades'!A4717</x:f>
      </x:c>
      <x:c r="B4717" s="0">
        <x:f>'Historical Trades'!B4717</x:f>
      </x:c>
      <x:c r="C4717" s="23">
        <x:f>'Historical Trades'!C4717</x:f>
      </x:c>
      <x:c r="D4717" s="0">
        <x:f>'Historical Trades'!D4717</x:f>
      </x:c>
      <x:c r="E4717" s="23">
        <x:f>'Historical Trades'!E4717</x:f>
      </x:c>
      <x:c r="F4717" s="0">
        <x:f>'Historical Trades'!F4717</x:f>
      </x:c>
      <x:c r="G4717" s="0">
        <x:f>'Historical Trades'!G4717</x:f>
      </x:c>
      <x:c r="H4717" s="0">
        <x:f>'Historical Trades'!H4717</x:f>
      </x:c>
      <x:c r="I4717" s="0">
        <x:f>'Historical Trades'!I4717</x:f>
      </x:c>
      <x:c r="J4717" s="0">
        <x:f>'Historical Trades'!J4717</x:f>
      </x:c>
      <x:c r="K4717" s="0">
        <x:f>'Historical Trades'!K4717</x:f>
      </x:c>
      <x:c r="L4717" s="0">
        <x:f>'Historical Trades'!L4717</x:f>
      </x:c>
      <x:c r="M4717" s="0">
        <x:f>'Historical Trades'!M4717</x:f>
      </x:c>
      <x:c r="N4717" s="0">
        <x:f>CLEAN('Historical Trades'!O4717)</x:f>
      </x:c>
      <x:c r="P4717" s="14">
        <x:f>IF(G4717="sell",M4717,-M4717)</x:f>
      </x:c>
      <x:c r="Q4717" s="14">
        <x:f>VLOOKUP(N4717,'Currency Rates'!$A$3:$C$32,3,0)</x:f>
      </x:c>
      <x:c r="R4717" s="0">
        <x:f>IF(A4717="SPUS",0,IF(A4717="FWD",0,P4717/Q4717))</x:f>
      </x:c>
    </x:row>
    <x:row r="4718" spans="1:19" x14ac:dyDescent="0.3">
      <x:c r="A4718" s="0">
        <x:f>'Historical Trades'!A4718</x:f>
      </x:c>
      <x:c r="B4718" s="0">
        <x:f>'Historical Trades'!B4718</x:f>
      </x:c>
      <x:c r="C4718" s="23">
        <x:f>'Historical Trades'!C4718</x:f>
      </x:c>
      <x:c r="D4718" s="0">
        <x:f>'Historical Trades'!D4718</x:f>
      </x:c>
      <x:c r="E4718" s="23">
        <x:f>'Historical Trades'!E4718</x:f>
      </x:c>
      <x:c r="F4718" s="0">
        <x:f>'Historical Trades'!F4718</x:f>
      </x:c>
      <x:c r="G4718" s="0">
        <x:f>'Historical Trades'!G4718</x:f>
      </x:c>
      <x:c r="H4718" s="0">
        <x:f>'Historical Trades'!H4718</x:f>
      </x:c>
      <x:c r="I4718" s="0">
        <x:f>'Historical Trades'!I4718</x:f>
      </x:c>
      <x:c r="J4718" s="0">
        <x:f>'Historical Trades'!J4718</x:f>
      </x:c>
      <x:c r="K4718" s="0">
        <x:f>'Historical Trades'!K4718</x:f>
      </x:c>
      <x:c r="L4718" s="0">
        <x:f>'Historical Trades'!L4718</x:f>
      </x:c>
      <x:c r="M4718" s="0">
        <x:f>'Historical Trades'!M4718</x:f>
      </x:c>
      <x:c r="N4718" s="0">
        <x:f>CLEAN('Historical Trades'!O4718)</x:f>
      </x:c>
      <x:c r="P4718" s="14">
        <x:f>IF(G4718="sell",M4718,-M4718)</x:f>
      </x:c>
      <x:c r="Q4718" s="14">
        <x:f>VLOOKUP(N4718,'Currency Rates'!$A$3:$C$32,3,0)</x:f>
      </x:c>
      <x:c r="R4718" s="0">
        <x:f>IF(A4718="SPUS",0,IF(A4718="FWD",0,P4718/Q4718))</x:f>
      </x:c>
    </x:row>
    <x:row r="4719" spans="1:19" x14ac:dyDescent="0.3">
      <x:c r="A4719" s="0">
        <x:f>'Historical Trades'!A4719</x:f>
      </x:c>
      <x:c r="B4719" s="0">
        <x:f>'Historical Trades'!B4719</x:f>
      </x:c>
      <x:c r="C4719" s="23">
        <x:f>'Historical Trades'!C4719</x:f>
      </x:c>
      <x:c r="D4719" s="0">
        <x:f>'Historical Trades'!D4719</x:f>
      </x:c>
      <x:c r="E4719" s="23">
        <x:f>'Historical Trades'!E4719</x:f>
      </x:c>
      <x:c r="F4719" s="0">
        <x:f>'Historical Trades'!F4719</x:f>
      </x:c>
      <x:c r="G4719" s="0">
        <x:f>'Historical Trades'!G4719</x:f>
      </x:c>
      <x:c r="H4719" s="0">
        <x:f>'Historical Trades'!H4719</x:f>
      </x:c>
      <x:c r="I4719" s="0">
        <x:f>'Historical Trades'!I4719</x:f>
      </x:c>
      <x:c r="J4719" s="0">
        <x:f>'Historical Trades'!J4719</x:f>
      </x:c>
      <x:c r="K4719" s="0">
        <x:f>'Historical Trades'!K4719</x:f>
      </x:c>
      <x:c r="L4719" s="0">
        <x:f>'Historical Trades'!L4719</x:f>
      </x:c>
      <x:c r="M4719" s="0">
        <x:f>'Historical Trades'!M4719</x:f>
      </x:c>
      <x:c r="N4719" s="0">
        <x:f>CLEAN('Historical Trades'!O4719)</x:f>
      </x:c>
      <x:c r="P4719" s="14">
        <x:f>IF(G4719="sell",M4719,-M4719)</x:f>
      </x:c>
      <x:c r="Q4719" s="14">
        <x:f>VLOOKUP(N4719,'Currency Rates'!$A$3:$C$32,3,0)</x:f>
      </x:c>
      <x:c r="R4719" s="0">
        <x:f>IF(A4719="SPUS",0,IF(A4719="FWD",0,P4719/Q4719))</x:f>
      </x:c>
    </x:row>
    <x:row r="4720" spans="1:19" x14ac:dyDescent="0.3">
      <x:c r="A4720" s="0">
        <x:f>'Historical Trades'!A4720</x:f>
      </x:c>
      <x:c r="B4720" s="0">
        <x:f>'Historical Trades'!B4720</x:f>
      </x:c>
      <x:c r="C4720" s="23">
        <x:f>'Historical Trades'!C4720</x:f>
      </x:c>
      <x:c r="D4720" s="0">
        <x:f>'Historical Trades'!D4720</x:f>
      </x:c>
      <x:c r="E4720" s="23">
        <x:f>'Historical Trades'!E4720</x:f>
      </x:c>
      <x:c r="F4720" s="0">
        <x:f>'Historical Trades'!F4720</x:f>
      </x:c>
      <x:c r="G4720" s="0">
        <x:f>'Historical Trades'!G4720</x:f>
      </x:c>
      <x:c r="H4720" s="0">
        <x:f>'Historical Trades'!H4720</x:f>
      </x:c>
      <x:c r="I4720" s="0">
        <x:f>'Historical Trades'!I4720</x:f>
      </x:c>
      <x:c r="J4720" s="0">
        <x:f>'Historical Trades'!J4720</x:f>
      </x:c>
      <x:c r="K4720" s="0">
        <x:f>'Historical Trades'!K4720</x:f>
      </x:c>
      <x:c r="L4720" s="0">
        <x:f>'Historical Trades'!L4720</x:f>
      </x:c>
      <x:c r="M4720" s="0">
        <x:f>'Historical Trades'!M4720</x:f>
      </x:c>
      <x:c r="N4720" s="0">
        <x:f>CLEAN('Historical Trades'!O4720)</x:f>
      </x:c>
      <x:c r="P4720" s="14">
        <x:f>IF(G4720="sell",M4720,-M4720)</x:f>
      </x:c>
      <x:c r="Q4720" s="14">
        <x:f>VLOOKUP(N4720,'Currency Rates'!$A$3:$C$32,3,0)</x:f>
      </x:c>
      <x:c r="R4720" s="0">
        <x:f>IF(A4720="SPUS",0,IF(A4720="FWD",0,P4720/Q4720))</x:f>
      </x:c>
    </x:row>
    <x:row r="4721" spans="1:19" x14ac:dyDescent="0.3">
      <x:c r="A4721" s="0">
        <x:f>'Historical Trades'!A4721</x:f>
      </x:c>
      <x:c r="B4721" s="0">
        <x:f>'Historical Trades'!B4721</x:f>
      </x:c>
      <x:c r="C4721" s="23">
        <x:f>'Historical Trades'!C4721</x:f>
      </x:c>
      <x:c r="D4721" s="0">
        <x:f>'Historical Trades'!D4721</x:f>
      </x:c>
      <x:c r="E4721" s="23">
        <x:f>'Historical Trades'!E4721</x:f>
      </x:c>
      <x:c r="F4721" s="0">
        <x:f>'Historical Trades'!F4721</x:f>
      </x:c>
      <x:c r="G4721" s="0">
        <x:f>'Historical Trades'!G4721</x:f>
      </x:c>
      <x:c r="H4721" s="0">
        <x:f>'Historical Trades'!H4721</x:f>
      </x:c>
      <x:c r="I4721" s="0">
        <x:f>'Historical Trades'!I4721</x:f>
      </x:c>
      <x:c r="J4721" s="0">
        <x:f>'Historical Trades'!J4721</x:f>
      </x:c>
      <x:c r="K4721" s="0">
        <x:f>'Historical Trades'!K4721</x:f>
      </x:c>
      <x:c r="L4721" s="0">
        <x:f>'Historical Trades'!L4721</x:f>
      </x:c>
      <x:c r="M4721" s="0">
        <x:f>'Historical Trades'!M4721</x:f>
      </x:c>
      <x:c r="N4721" s="0">
        <x:f>CLEAN('Historical Trades'!O4721)</x:f>
      </x:c>
      <x:c r="P4721" s="14">
        <x:f>IF(G4721="sell",M4721,-M4721)</x:f>
      </x:c>
      <x:c r="Q4721" s="14">
        <x:f>VLOOKUP(N4721,'Currency Rates'!$A$3:$C$32,3,0)</x:f>
      </x:c>
      <x:c r="R4721" s="0">
        <x:f>IF(A4721="SPUS",0,IF(A4721="FWD",0,P4721/Q4721))</x:f>
      </x:c>
    </x:row>
    <x:row r="4722" spans="1:19" x14ac:dyDescent="0.3">
      <x:c r="A4722" s="0">
        <x:f>'Historical Trades'!A4722</x:f>
      </x:c>
      <x:c r="B4722" s="0">
        <x:f>'Historical Trades'!B4722</x:f>
      </x:c>
      <x:c r="C4722" s="23">
        <x:f>'Historical Trades'!C4722</x:f>
      </x:c>
      <x:c r="D4722" s="0">
        <x:f>'Historical Trades'!D4722</x:f>
      </x:c>
      <x:c r="E4722" s="23">
        <x:f>'Historical Trades'!E4722</x:f>
      </x:c>
      <x:c r="F4722" s="0">
        <x:f>'Historical Trades'!F4722</x:f>
      </x:c>
      <x:c r="G4722" s="0">
        <x:f>'Historical Trades'!G4722</x:f>
      </x:c>
      <x:c r="H4722" s="0">
        <x:f>'Historical Trades'!H4722</x:f>
      </x:c>
      <x:c r="I4722" s="0">
        <x:f>'Historical Trades'!I4722</x:f>
      </x:c>
      <x:c r="J4722" s="0">
        <x:f>'Historical Trades'!J4722</x:f>
      </x:c>
      <x:c r="K4722" s="0">
        <x:f>'Historical Trades'!K4722</x:f>
      </x:c>
      <x:c r="L4722" s="0">
        <x:f>'Historical Trades'!L4722</x:f>
      </x:c>
      <x:c r="M4722" s="0">
        <x:f>'Historical Trades'!M4722</x:f>
      </x:c>
      <x:c r="N4722" s="0">
        <x:f>CLEAN('Historical Trades'!O4722)</x:f>
      </x:c>
      <x:c r="P4722" s="14">
        <x:f>IF(G4722="sell",M4722,-M4722)</x:f>
      </x:c>
      <x:c r="Q4722" s="14">
        <x:f>VLOOKUP(N4722,'Currency Rates'!$A$3:$C$32,3,0)</x:f>
      </x:c>
      <x:c r="R4722" s="0">
        <x:f>IF(A4722="SPUS",0,IF(A4722="FWD",0,P4722/Q4722))</x:f>
      </x:c>
    </x:row>
    <x:row r="4723" spans="1:19" x14ac:dyDescent="0.3">
      <x:c r="A4723" s="0">
        <x:f>'Historical Trades'!A4723</x:f>
      </x:c>
      <x:c r="B4723" s="0">
        <x:f>'Historical Trades'!B4723</x:f>
      </x:c>
      <x:c r="C4723" s="23">
        <x:f>'Historical Trades'!C4723</x:f>
      </x:c>
      <x:c r="D4723" s="0">
        <x:f>'Historical Trades'!D4723</x:f>
      </x:c>
      <x:c r="E4723" s="23">
        <x:f>'Historical Trades'!E4723</x:f>
      </x:c>
      <x:c r="F4723" s="0">
        <x:f>'Historical Trades'!F4723</x:f>
      </x:c>
      <x:c r="G4723" s="0">
        <x:f>'Historical Trades'!G4723</x:f>
      </x:c>
      <x:c r="H4723" s="0">
        <x:f>'Historical Trades'!H4723</x:f>
      </x:c>
      <x:c r="I4723" s="0">
        <x:f>'Historical Trades'!I4723</x:f>
      </x:c>
      <x:c r="J4723" s="0">
        <x:f>'Historical Trades'!J4723</x:f>
      </x:c>
      <x:c r="K4723" s="0">
        <x:f>'Historical Trades'!K4723</x:f>
      </x:c>
      <x:c r="L4723" s="0">
        <x:f>'Historical Trades'!L4723</x:f>
      </x:c>
      <x:c r="M4723" s="0">
        <x:f>'Historical Trades'!M4723</x:f>
      </x:c>
      <x:c r="N4723" s="0">
        <x:f>CLEAN('Historical Trades'!O4723)</x:f>
      </x:c>
      <x:c r="P4723" s="14">
        <x:f>IF(G4723="sell",M4723,-M4723)</x:f>
      </x:c>
      <x:c r="Q4723" s="14">
        <x:f>VLOOKUP(N4723,'Currency Rates'!$A$3:$C$32,3,0)</x:f>
      </x:c>
      <x:c r="R4723" s="0">
        <x:f>IF(A4723="SPUS",0,IF(A4723="FWD",0,P4723/Q4723))</x:f>
      </x:c>
    </x:row>
    <x:row r="4724" spans="1:19" x14ac:dyDescent="0.3">
      <x:c r="A4724" s="0">
        <x:f>'Historical Trades'!A4724</x:f>
      </x:c>
      <x:c r="B4724" s="0">
        <x:f>'Historical Trades'!B4724</x:f>
      </x:c>
      <x:c r="C4724" s="23">
        <x:f>'Historical Trades'!C4724</x:f>
      </x:c>
      <x:c r="D4724" s="0">
        <x:f>'Historical Trades'!D4724</x:f>
      </x:c>
      <x:c r="E4724" s="23">
        <x:f>'Historical Trades'!E4724</x:f>
      </x:c>
      <x:c r="F4724" s="0">
        <x:f>'Historical Trades'!F4724</x:f>
      </x:c>
      <x:c r="G4724" s="0">
        <x:f>'Historical Trades'!G4724</x:f>
      </x:c>
      <x:c r="H4724" s="0">
        <x:f>'Historical Trades'!H4724</x:f>
      </x:c>
      <x:c r="I4724" s="0">
        <x:f>'Historical Trades'!I4724</x:f>
      </x:c>
      <x:c r="J4724" s="0">
        <x:f>'Historical Trades'!J4724</x:f>
      </x:c>
      <x:c r="K4724" s="0">
        <x:f>'Historical Trades'!K4724</x:f>
      </x:c>
      <x:c r="L4724" s="0">
        <x:f>'Historical Trades'!L4724</x:f>
      </x:c>
      <x:c r="M4724" s="0">
        <x:f>'Historical Trades'!M4724</x:f>
      </x:c>
      <x:c r="N4724" s="0">
        <x:f>CLEAN('Historical Trades'!O4724)</x:f>
      </x:c>
      <x:c r="P4724" s="14">
        <x:f>IF(G4724="sell",M4724,-M4724)</x:f>
      </x:c>
      <x:c r="Q4724" s="14">
        <x:f>VLOOKUP(N4724,'Currency Rates'!$A$3:$C$32,3,0)</x:f>
      </x:c>
      <x:c r="R4724" s="0">
        <x:f>IF(A4724="SPUS",0,IF(A4724="FWD",0,P4724/Q4724))</x:f>
      </x:c>
    </x:row>
    <x:row r="4725" spans="1:19" x14ac:dyDescent="0.3">
      <x:c r="A4725" s="0">
        <x:f>'Historical Trades'!A4725</x:f>
      </x:c>
      <x:c r="B4725" s="0">
        <x:f>'Historical Trades'!B4725</x:f>
      </x:c>
      <x:c r="C4725" s="23">
        <x:f>'Historical Trades'!C4725</x:f>
      </x:c>
      <x:c r="D4725" s="0">
        <x:f>'Historical Trades'!D4725</x:f>
      </x:c>
      <x:c r="E4725" s="23">
        <x:f>'Historical Trades'!E4725</x:f>
      </x:c>
      <x:c r="F4725" s="0">
        <x:f>'Historical Trades'!F4725</x:f>
      </x:c>
      <x:c r="G4725" s="0">
        <x:f>'Historical Trades'!G4725</x:f>
      </x:c>
      <x:c r="H4725" s="0">
        <x:f>'Historical Trades'!H4725</x:f>
      </x:c>
      <x:c r="I4725" s="0">
        <x:f>'Historical Trades'!I4725</x:f>
      </x:c>
      <x:c r="J4725" s="0">
        <x:f>'Historical Trades'!J4725</x:f>
      </x:c>
      <x:c r="K4725" s="0">
        <x:f>'Historical Trades'!K4725</x:f>
      </x:c>
      <x:c r="L4725" s="0">
        <x:f>'Historical Trades'!L4725</x:f>
      </x:c>
      <x:c r="M4725" s="0">
        <x:f>'Historical Trades'!M4725</x:f>
      </x:c>
      <x:c r="N4725" s="0">
        <x:f>CLEAN('Historical Trades'!O4725)</x:f>
      </x:c>
      <x:c r="P4725" s="14">
        <x:f>IF(G4725="sell",M4725,-M4725)</x:f>
      </x:c>
      <x:c r="Q4725" s="14">
        <x:f>VLOOKUP(N4725,'Currency Rates'!$A$3:$C$32,3,0)</x:f>
      </x:c>
      <x:c r="R4725" s="0">
        <x:f>IF(A4725="SPUS",0,IF(A4725="FWD",0,P4725/Q4725))</x:f>
      </x:c>
    </x:row>
    <x:row r="4726" spans="1:19" x14ac:dyDescent="0.3">
      <x:c r="A4726" s="0">
        <x:f>'Historical Trades'!A4726</x:f>
      </x:c>
      <x:c r="B4726" s="0">
        <x:f>'Historical Trades'!B4726</x:f>
      </x:c>
      <x:c r="C4726" s="23">
        <x:f>'Historical Trades'!C4726</x:f>
      </x:c>
      <x:c r="D4726" s="0">
        <x:f>'Historical Trades'!D4726</x:f>
      </x:c>
      <x:c r="E4726" s="23">
        <x:f>'Historical Trades'!E4726</x:f>
      </x:c>
      <x:c r="F4726" s="0">
        <x:f>'Historical Trades'!F4726</x:f>
      </x:c>
      <x:c r="G4726" s="0">
        <x:f>'Historical Trades'!G4726</x:f>
      </x:c>
      <x:c r="H4726" s="0">
        <x:f>'Historical Trades'!H4726</x:f>
      </x:c>
      <x:c r="I4726" s="0">
        <x:f>'Historical Trades'!I4726</x:f>
      </x:c>
      <x:c r="J4726" s="0">
        <x:f>'Historical Trades'!J4726</x:f>
      </x:c>
      <x:c r="K4726" s="0">
        <x:f>'Historical Trades'!K4726</x:f>
      </x:c>
      <x:c r="L4726" s="0">
        <x:f>'Historical Trades'!L4726</x:f>
      </x:c>
      <x:c r="M4726" s="0">
        <x:f>'Historical Trades'!M4726</x:f>
      </x:c>
      <x:c r="N4726" s="0">
        <x:f>CLEAN('Historical Trades'!O4726)</x:f>
      </x:c>
      <x:c r="P4726" s="14">
        <x:f>IF(G4726="sell",M4726,-M4726)</x:f>
      </x:c>
      <x:c r="Q4726" s="14">
        <x:f>VLOOKUP(N4726,'Currency Rates'!$A$3:$C$32,3,0)</x:f>
      </x:c>
      <x:c r="R4726" s="0">
        <x:f>IF(A4726="SPUS",0,IF(A4726="FWD",0,P4726/Q4726))</x:f>
      </x:c>
    </x:row>
    <x:row r="4727" spans="1:19" x14ac:dyDescent="0.3">
      <x:c r="A4727" s="0">
        <x:f>'Historical Trades'!A4727</x:f>
      </x:c>
      <x:c r="B4727" s="0">
        <x:f>'Historical Trades'!B4727</x:f>
      </x:c>
      <x:c r="C4727" s="23">
        <x:f>'Historical Trades'!C4727</x:f>
      </x:c>
      <x:c r="D4727" s="0">
        <x:f>'Historical Trades'!D4727</x:f>
      </x:c>
      <x:c r="E4727" s="23">
        <x:f>'Historical Trades'!E4727</x:f>
      </x:c>
      <x:c r="F4727" s="0">
        <x:f>'Historical Trades'!F4727</x:f>
      </x:c>
      <x:c r="G4727" s="0">
        <x:f>'Historical Trades'!G4727</x:f>
      </x:c>
      <x:c r="H4727" s="0">
        <x:f>'Historical Trades'!H4727</x:f>
      </x:c>
      <x:c r="I4727" s="0">
        <x:f>'Historical Trades'!I4727</x:f>
      </x:c>
      <x:c r="J4727" s="0">
        <x:f>'Historical Trades'!J4727</x:f>
      </x:c>
      <x:c r="K4727" s="0">
        <x:f>'Historical Trades'!K4727</x:f>
      </x:c>
      <x:c r="L4727" s="0">
        <x:f>'Historical Trades'!L4727</x:f>
      </x:c>
      <x:c r="M4727" s="0">
        <x:f>'Historical Trades'!M4727</x:f>
      </x:c>
      <x:c r="N4727" s="0">
        <x:f>CLEAN('Historical Trades'!O4727)</x:f>
      </x:c>
      <x:c r="P4727" s="14">
        <x:f>IF(G4727="sell",M4727,-M4727)</x:f>
      </x:c>
      <x:c r="Q4727" s="14">
        <x:f>VLOOKUP(N4727,'Currency Rates'!$A$3:$C$32,3,0)</x:f>
      </x:c>
      <x:c r="R4727" s="0">
        <x:f>IF(A4727="SPUS",0,IF(A4727="FWD",0,P4727/Q4727))</x:f>
      </x:c>
    </x:row>
    <x:row r="4728" spans="1:19" x14ac:dyDescent="0.3">
      <x:c r="A4728" s="0">
        <x:f>'Historical Trades'!A4728</x:f>
      </x:c>
      <x:c r="B4728" s="0">
        <x:f>'Historical Trades'!B4728</x:f>
      </x:c>
      <x:c r="C4728" s="23">
        <x:f>'Historical Trades'!C4728</x:f>
      </x:c>
      <x:c r="D4728" s="0">
        <x:f>'Historical Trades'!D4728</x:f>
      </x:c>
      <x:c r="E4728" s="23">
        <x:f>'Historical Trades'!E4728</x:f>
      </x:c>
      <x:c r="F4728" s="0">
        <x:f>'Historical Trades'!F4728</x:f>
      </x:c>
      <x:c r="G4728" s="0">
        <x:f>'Historical Trades'!G4728</x:f>
      </x:c>
      <x:c r="H4728" s="0">
        <x:f>'Historical Trades'!H4728</x:f>
      </x:c>
      <x:c r="I4728" s="0">
        <x:f>'Historical Trades'!I4728</x:f>
      </x:c>
      <x:c r="J4728" s="0">
        <x:f>'Historical Trades'!J4728</x:f>
      </x:c>
      <x:c r="K4728" s="0">
        <x:f>'Historical Trades'!K4728</x:f>
      </x:c>
      <x:c r="L4728" s="0">
        <x:f>'Historical Trades'!L4728</x:f>
      </x:c>
      <x:c r="M4728" s="0">
        <x:f>'Historical Trades'!M4728</x:f>
      </x:c>
      <x:c r="N4728" s="0">
        <x:f>CLEAN('Historical Trades'!O4728)</x:f>
      </x:c>
      <x:c r="P4728" s="14">
        <x:f>IF(G4728="sell",M4728,-M4728)</x:f>
      </x:c>
      <x:c r="Q4728" s="14">
        <x:f>VLOOKUP(N4728,'Currency Rates'!$A$3:$C$32,3,0)</x:f>
      </x:c>
      <x:c r="R4728" s="0">
        <x:f>IF(A4728="SPUS",0,IF(A4728="FWD",0,P4728/Q4728))</x:f>
      </x:c>
    </x:row>
    <x:row r="4729" spans="1:19" x14ac:dyDescent="0.3">
      <x:c r="A4729" s="0">
        <x:f>'Historical Trades'!A4729</x:f>
      </x:c>
      <x:c r="B4729" s="0">
        <x:f>'Historical Trades'!B4729</x:f>
      </x:c>
      <x:c r="C4729" s="23">
        <x:f>'Historical Trades'!C4729</x:f>
      </x:c>
      <x:c r="D4729" s="0">
        <x:f>'Historical Trades'!D4729</x:f>
      </x:c>
      <x:c r="E4729" s="23">
        <x:f>'Historical Trades'!E4729</x:f>
      </x:c>
      <x:c r="F4729" s="0">
        <x:f>'Historical Trades'!F4729</x:f>
      </x:c>
      <x:c r="G4729" s="0">
        <x:f>'Historical Trades'!G4729</x:f>
      </x:c>
      <x:c r="H4729" s="0">
        <x:f>'Historical Trades'!H4729</x:f>
      </x:c>
      <x:c r="I4729" s="0">
        <x:f>'Historical Trades'!I4729</x:f>
      </x:c>
      <x:c r="J4729" s="0">
        <x:f>'Historical Trades'!J4729</x:f>
      </x:c>
      <x:c r="K4729" s="0">
        <x:f>'Historical Trades'!K4729</x:f>
      </x:c>
      <x:c r="L4729" s="0">
        <x:f>'Historical Trades'!L4729</x:f>
      </x:c>
      <x:c r="M4729" s="0">
        <x:f>'Historical Trades'!M4729</x:f>
      </x:c>
      <x:c r="N4729" s="0">
        <x:f>CLEAN('Historical Trades'!O4729)</x:f>
      </x:c>
      <x:c r="P4729" s="14">
        <x:f>IF(G4729="sell",M4729,-M4729)</x:f>
      </x:c>
      <x:c r="Q4729" s="14">
        <x:f>VLOOKUP(N4729,'Currency Rates'!$A$3:$C$32,3,0)</x:f>
      </x:c>
      <x:c r="R4729" s="0">
        <x:f>IF(A4729="SPUS",0,IF(A4729="FWD",0,P4729/Q4729))</x:f>
      </x:c>
    </x:row>
    <x:row r="4730" spans="1:19" x14ac:dyDescent="0.3">
      <x:c r="A4730" s="0">
        <x:f>'Historical Trades'!A4730</x:f>
      </x:c>
      <x:c r="B4730" s="0">
        <x:f>'Historical Trades'!B4730</x:f>
      </x:c>
      <x:c r="C4730" s="23">
        <x:f>'Historical Trades'!C4730</x:f>
      </x:c>
      <x:c r="D4730" s="0">
        <x:f>'Historical Trades'!D4730</x:f>
      </x:c>
      <x:c r="E4730" s="23">
        <x:f>'Historical Trades'!E4730</x:f>
      </x:c>
      <x:c r="F4730" s="0">
        <x:f>'Historical Trades'!F4730</x:f>
      </x:c>
      <x:c r="G4730" s="0">
        <x:f>'Historical Trades'!G4730</x:f>
      </x:c>
      <x:c r="H4730" s="0">
        <x:f>'Historical Trades'!H4730</x:f>
      </x:c>
      <x:c r="I4730" s="0">
        <x:f>'Historical Trades'!I4730</x:f>
      </x:c>
      <x:c r="J4730" s="0">
        <x:f>'Historical Trades'!J4730</x:f>
      </x:c>
      <x:c r="K4730" s="0">
        <x:f>'Historical Trades'!K4730</x:f>
      </x:c>
      <x:c r="L4730" s="0">
        <x:f>'Historical Trades'!L4730</x:f>
      </x:c>
      <x:c r="M4730" s="0">
        <x:f>'Historical Trades'!M4730</x:f>
      </x:c>
      <x:c r="N4730" s="0">
        <x:f>CLEAN('Historical Trades'!O4730)</x:f>
      </x:c>
      <x:c r="P4730" s="14">
        <x:f>IF(G4730="sell",M4730,-M4730)</x:f>
      </x:c>
      <x:c r="Q4730" s="14">
        <x:f>VLOOKUP(N4730,'Currency Rates'!$A$3:$C$32,3,0)</x:f>
      </x:c>
      <x:c r="R4730" s="0">
        <x:f>IF(A4730="SPUS",0,IF(A4730="FWD",0,P4730/Q4730))</x:f>
      </x:c>
    </x:row>
    <x:row r="4731" spans="1:19" x14ac:dyDescent="0.3">
      <x:c r="A4731" s="0">
        <x:f>'Historical Trades'!A4731</x:f>
      </x:c>
      <x:c r="B4731" s="0">
        <x:f>'Historical Trades'!B4731</x:f>
      </x:c>
      <x:c r="C4731" s="23">
        <x:f>'Historical Trades'!C4731</x:f>
      </x:c>
      <x:c r="D4731" s="0">
        <x:f>'Historical Trades'!D4731</x:f>
      </x:c>
      <x:c r="E4731" s="23">
        <x:f>'Historical Trades'!E4731</x:f>
      </x:c>
      <x:c r="F4731" s="0">
        <x:f>'Historical Trades'!F4731</x:f>
      </x:c>
      <x:c r="G4731" s="0">
        <x:f>'Historical Trades'!G4731</x:f>
      </x:c>
      <x:c r="H4731" s="0">
        <x:f>'Historical Trades'!H4731</x:f>
      </x:c>
      <x:c r="I4731" s="0">
        <x:f>'Historical Trades'!I4731</x:f>
      </x:c>
      <x:c r="J4731" s="0">
        <x:f>'Historical Trades'!J4731</x:f>
      </x:c>
      <x:c r="K4731" s="0">
        <x:f>'Historical Trades'!K4731</x:f>
      </x:c>
      <x:c r="L4731" s="0">
        <x:f>'Historical Trades'!L4731</x:f>
      </x:c>
      <x:c r="M4731" s="0">
        <x:f>'Historical Trades'!M4731</x:f>
      </x:c>
      <x:c r="N4731" s="0">
        <x:f>CLEAN('Historical Trades'!O4731)</x:f>
      </x:c>
      <x:c r="P4731" s="14">
        <x:f>IF(G4731="sell",M4731,-M4731)</x:f>
      </x:c>
      <x:c r="Q4731" s="14">
        <x:f>VLOOKUP(N4731,'Currency Rates'!$A$3:$C$32,3,0)</x:f>
      </x:c>
      <x:c r="R4731" s="0">
        <x:f>IF(A4731="SPUS",0,IF(A4731="FWD",0,P4731/Q4731))</x:f>
      </x:c>
    </x:row>
    <x:row r="4732" spans="1:19" x14ac:dyDescent="0.3">
      <x:c r="A4732" s="0">
        <x:f>'Historical Trades'!A4732</x:f>
      </x:c>
      <x:c r="B4732" s="0">
        <x:f>'Historical Trades'!B4732</x:f>
      </x:c>
      <x:c r="C4732" s="23">
        <x:f>'Historical Trades'!C4732</x:f>
      </x:c>
      <x:c r="D4732" s="0">
        <x:f>'Historical Trades'!D4732</x:f>
      </x:c>
      <x:c r="E4732" s="23">
        <x:f>'Historical Trades'!E4732</x:f>
      </x:c>
      <x:c r="F4732" s="0">
        <x:f>'Historical Trades'!F4732</x:f>
      </x:c>
      <x:c r="G4732" s="0">
        <x:f>'Historical Trades'!G4732</x:f>
      </x:c>
      <x:c r="H4732" s="0">
        <x:f>'Historical Trades'!H4732</x:f>
      </x:c>
      <x:c r="I4732" s="0">
        <x:f>'Historical Trades'!I4732</x:f>
      </x:c>
      <x:c r="J4732" s="0">
        <x:f>'Historical Trades'!J4732</x:f>
      </x:c>
      <x:c r="K4732" s="0">
        <x:f>'Historical Trades'!K4732</x:f>
      </x:c>
      <x:c r="L4732" s="0">
        <x:f>'Historical Trades'!L4732</x:f>
      </x:c>
      <x:c r="M4732" s="0">
        <x:f>'Historical Trades'!M4732</x:f>
      </x:c>
      <x:c r="N4732" s="0">
        <x:f>CLEAN('Historical Trades'!O4732)</x:f>
      </x:c>
      <x:c r="P4732" s="14">
        <x:f>IF(G4732="sell",M4732,-M4732)</x:f>
      </x:c>
      <x:c r="Q4732" s="14">
        <x:f>VLOOKUP(N4732,'Currency Rates'!$A$3:$C$32,3,0)</x:f>
      </x:c>
      <x:c r="R4732" s="0">
        <x:f>IF(A4732="SPUS",0,IF(A4732="FWD",0,P4732/Q4732))</x:f>
      </x:c>
    </x:row>
    <x:row r="4733" spans="1:19" x14ac:dyDescent="0.3">
      <x:c r="A4733" s="0">
        <x:f>'Historical Trades'!A4733</x:f>
      </x:c>
      <x:c r="B4733" s="0">
        <x:f>'Historical Trades'!B4733</x:f>
      </x:c>
      <x:c r="C4733" s="23">
        <x:f>'Historical Trades'!C4733</x:f>
      </x:c>
      <x:c r="D4733" s="0">
        <x:f>'Historical Trades'!D4733</x:f>
      </x:c>
      <x:c r="E4733" s="23">
        <x:f>'Historical Trades'!E4733</x:f>
      </x:c>
      <x:c r="F4733" s="0">
        <x:f>'Historical Trades'!F4733</x:f>
      </x:c>
      <x:c r="G4733" s="0">
        <x:f>'Historical Trades'!G4733</x:f>
      </x:c>
      <x:c r="H4733" s="0">
        <x:f>'Historical Trades'!H4733</x:f>
      </x:c>
      <x:c r="I4733" s="0">
        <x:f>'Historical Trades'!I4733</x:f>
      </x:c>
      <x:c r="J4733" s="0">
        <x:f>'Historical Trades'!J4733</x:f>
      </x:c>
      <x:c r="K4733" s="0">
        <x:f>'Historical Trades'!K4733</x:f>
      </x:c>
      <x:c r="L4733" s="0">
        <x:f>'Historical Trades'!L4733</x:f>
      </x:c>
      <x:c r="M4733" s="0">
        <x:f>'Historical Trades'!M4733</x:f>
      </x:c>
      <x:c r="N4733" s="0">
        <x:f>CLEAN('Historical Trades'!O4733)</x:f>
      </x:c>
      <x:c r="P4733" s="14">
        <x:f>IF(G4733="sell",M4733,-M4733)</x:f>
      </x:c>
      <x:c r="Q4733" s="14">
        <x:f>VLOOKUP(N4733,'Currency Rates'!$A$3:$C$32,3,0)</x:f>
      </x:c>
      <x:c r="R4733" s="0">
        <x:f>IF(A4733="SPUS",0,IF(A4733="FWD",0,P4733/Q4733))</x:f>
      </x:c>
    </x:row>
    <x:row r="4734" spans="1:19" x14ac:dyDescent="0.3">
      <x:c r="A4734" s="0">
        <x:f>'Historical Trades'!A4734</x:f>
      </x:c>
      <x:c r="B4734" s="0">
        <x:f>'Historical Trades'!B4734</x:f>
      </x:c>
      <x:c r="C4734" s="23">
        <x:f>'Historical Trades'!C4734</x:f>
      </x:c>
      <x:c r="D4734" s="0">
        <x:f>'Historical Trades'!D4734</x:f>
      </x:c>
      <x:c r="E4734" s="23">
        <x:f>'Historical Trades'!E4734</x:f>
      </x:c>
      <x:c r="F4734" s="0">
        <x:f>'Historical Trades'!F4734</x:f>
      </x:c>
      <x:c r="G4734" s="0">
        <x:f>'Historical Trades'!G4734</x:f>
      </x:c>
      <x:c r="H4734" s="0">
        <x:f>'Historical Trades'!H4734</x:f>
      </x:c>
      <x:c r="I4734" s="0">
        <x:f>'Historical Trades'!I4734</x:f>
      </x:c>
      <x:c r="J4734" s="0">
        <x:f>'Historical Trades'!J4734</x:f>
      </x:c>
      <x:c r="K4734" s="0">
        <x:f>'Historical Trades'!K4734</x:f>
      </x:c>
      <x:c r="L4734" s="0">
        <x:f>'Historical Trades'!L4734</x:f>
      </x:c>
      <x:c r="M4734" s="0">
        <x:f>'Historical Trades'!M4734</x:f>
      </x:c>
      <x:c r="N4734" s="0">
        <x:f>CLEAN('Historical Trades'!O4734)</x:f>
      </x:c>
      <x:c r="P4734" s="14">
        <x:f>IF(G4734="sell",M4734,-M4734)</x:f>
      </x:c>
      <x:c r="Q4734" s="14">
        <x:f>VLOOKUP(N4734,'Currency Rates'!$A$3:$C$32,3,0)</x:f>
      </x:c>
      <x:c r="R4734" s="0">
        <x:f>IF(A4734="SPUS",0,IF(A4734="FWD",0,P4734/Q4734))</x:f>
      </x:c>
    </x:row>
    <x:row r="4735" spans="1:19" x14ac:dyDescent="0.3">
      <x:c r="A4735" s="0">
        <x:f>'Historical Trades'!A4735</x:f>
      </x:c>
      <x:c r="B4735" s="0">
        <x:f>'Historical Trades'!B4735</x:f>
      </x:c>
      <x:c r="C4735" s="23">
        <x:f>'Historical Trades'!C4735</x:f>
      </x:c>
      <x:c r="D4735" s="0">
        <x:f>'Historical Trades'!D4735</x:f>
      </x:c>
      <x:c r="E4735" s="23">
        <x:f>'Historical Trades'!E4735</x:f>
      </x:c>
      <x:c r="F4735" s="0">
        <x:f>'Historical Trades'!F4735</x:f>
      </x:c>
      <x:c r="G4735" s="0">
        <x:f>'Historical Trades'!G4735</x:f>
      </x:c>
      <x:c r="H4735" s="0">
        <x:f>'Historical Trades'!H4735</x:f>
      </x:c>
      <x:c r="I4735" s="0">
        <x:f>'Historical Trades'!I4735</x:f>
      </x:c>
      <x:c r="J4735" s="0">
        <x:f>'Historical Trades'!J4735</x:f>
      </x:c>
      <x:c r="K4735" s="0">
        <x:f>'Historical Trades'!K4735</x:f>
      </x:c>
      <x:c r="L4735" s="0">
        <x:f>'Historical Trades'!L4735</x:f>
      </x:c>
      <x:c r="M4735" s="0">
        <x:f>'Historical Trades'!M4735</x:f>
      </x:c>
      <x:c r="N4735" s="0">
        <x:f>CLEAN('Historical Trades'!O4735)</x:f>
      </x:c>
      <x:c r="P4735" s="14">
        <x:f>IF(G4735="sell",M4735,-M4735)</x:f>
      </x:c>
      <x:c r="Q4735" s="14">
        <x:f>VLOOKUP(N4735,'Currency Rates'!$A$3:$C$32,3,0)</x:f>
      </x:c>
      <x:c r="R4735" s="0">
        <x:f>IF(A4735="SPUS",0,IF(A4735="FWD",0,P4735/Q4735))</x:f>
      </x:c>
    </x:row>
    <x:row r="4736" spans="1:19" x14ac:dyDescent="0.3">
      <x:c r="A4736" s="0">
        <x:f>'Historical Trades'!A4736</x:f>
      </x:c>
      <x:c r="B4736" s="0">
        <x:f>'Historical Trades'!B4736</x:f>
      </x:c>
      <x:c r="C4736" s="23">
        <x:f>'Historical Trades'!C4736</x:f>
      </x:c>
      <x:c r="D4736" s="0">
        <x:f>'Historical Trades'!D4736</x:f>
      </x:c>
      <x:c r="E4736" s="23">
        <x:f>'Historical Trades'!E4736</x:f>
      </x:c>
      <x:c r="F4736" s="0">
        <x:f>'Historical Trades'!F4736</x:f>
      </x:c>
      <x:c r="G4736" s="0">
        <x:f>'Historical Trades'!G4736</x:f>
      </x:c>
      <x:c r="H4736" s="0">
        <x:f>'Historical Trades'!H4736</x:f>
      </x:c>
      <x:c r="I4736" s="0">
        <x:f>'Historical Trades'!I4736</x:f>
      </x:c>
      <x:c r="J4736" s="0">
        <x:f>'Historical Trades'!J4736</x:f>
      </x:c>
      <x:c r="K4736" s="0">
        <x:f>'Historical Trades'!K4736</x:f>
      </x:c>
      <x:c r="L4736" s="0">
        <x:f>'Historical Trades'!L4736</x:f>
      </x:c>
      <x:c r="M4736" s="0">
        <x:f>'Historical Trades'!M4736</x:f>
      </x:c>
      <x:c r="N4736" s="0">
        <x:f>CLEAN('Historical Trades'!O4736)</x:f>
      </x:c>
      <x:c r="P4736" s="14">
        <x:f>IF(G4736="sell",M4736,-M4736)</x:f>
      </x:c>
      <x:c r="Q4736" s="14">
        <x:f>VLOOKUP(N4736,'Currency Rates'!$A$3:$C$32,3,0)</x:f>
      </x:c>
      <x:c r="R4736" s="0">
        <x:f>IF(A4736="SPUS",0,IF(A4736="FWD",0,P4736/Q4736))</x:f>
      </x:c>
    </x:row>
    <x:row r="4737" spans="1:19" x14ac:dyDescent="0.3">
      <x:c r="A4737" s="0">
        <x:f>'Historical Trades'!A4737</x:f>
      </x:c>
      <x:c r="B4737" s="0">
        <x:f>'Historical Trades'!B4737</x:f>
      </x:c>
      <x:c r="C4737" s="23">
        <x:f>'Historical Trades'!C4737</x:f>
      </x:c>
      <x:c r="D4737" s="0">
        <x:f>'Historical Trades'!D4737</x:f>
      </x:c>
      <x:c r="E4737" s="23">
        <x:f>'Historical Trades'!E4737</x:f>
      </x:c>
      <x:c r="F4737" s="0">
        <x:f>'Historical Trades'!F4737</x:f>
      </x:c>
      <x:c r="G4737" s="0">
        <x:f>'Historical Trades'!G4737</x:f>
      </x:c>
      <x:c r="H4737" s="0">
        <x:f>'Historical Trades'!H4737</x:f>
      </x:c>
      <x:c r="I4737" s="0">
        <x:f>'Historical Trades'!I4737</x:f>
      </x:c>
      <x:c r="J4737" s="0">
        <x:f>'Historical Trades'!J4737</x:f>
      </x:c>
      <x:c r="K4737" s="0">
        <x:f>'Historical Trades'!K4737</x:f>
      </x:c>
      <x:c r="L4737" s="0">
        <x:f>'Historical Trades'!L4737</x:f>
      </x:c>
      <x:c r="M4737" s="0">
        <x:f>'Historical Trades'!M4737</x:f>
      </x:c>
      <x:c r="N4737" s="0">
        <x:f>CLEAN('Historical Trades'!O4737)</x:f>
      </x:c>
      <x:c r="P4737" s="14">
        <x:f>IF(G4737="sell",M4737,-M4737)</x:f>
      </x:c>
      <x:c r="Q4737" s="14">
        <x:f>VLOOKUP(N4737,'Currency Rates'!$A$3:$C$32,3,0)</x:f>
      </x:c>
      <x:c r="R4737" s="0">
        <x:f>IF(A4737="SPUS",0,IF(A4737="FWD",0,P4737/Q4737))</x:f>
      </x:c>
    </x:row>
    <x:row r="4738" spans="1:19" x14ac:dyDescent="0.3">
      <x:c r="A4738" s="0">
        <x:f>'Historical Trades'!A4738</x:f>
      </x:c>
      <x:c r="B4738" s="0">
        <x:f>'Historical Trades'!B4738</x:f>
      </x:c>
      <x:c r="C4738" s="23">
        <x:f>'Historical Trades'!C4738</x:f>
      </x:c>
      <x:c r="D4738" s="0">
        <x:f>'Historical Trades'!D4738</x:f>
      </x:c>
      <x:c r="E4738" s="23">
        <x:f>'Historical Trades'!E4738</x:f>
      </x:c>
      <x:c r="F4738" s="0">
        <x:f>'Historical Trades'!F4738</x:f>
      </x:c>
      <x:c r="G4738" s="0">
        <x:f>'Historical Trades'!G4738</x:f>
      </x:c>
      <x:c r="H4738" s="0">
        <x:f>'Historical Trades'!H4738</x:f>
      </x:c>
      <x:c r="I4738" s="0">
        <x:f>'Historical Trades'!I4738</x:f>
      </x:c>
      <x:c r="J4738" s="0">
        <x:f>'Historical Trades'!J4738</x:f>
      </x:c>
      <x:c r="K4738" s="0">
        <x:f>'Historical Trades'!K4738</x:f>
      </x:c>
      <x:c r="L4738" s="0">
        <x:f>'Historical Trades'!L4738</x:f>
      </x:c>
      <x:c r="M4738" s="0">
        <x:f>'Historical Trades'!M4738</x:f>
      </x:c>
      <x:c r="N4738" s="0">
        <x:f>CLEAN('Historical Trades'!O4738)</x:f>
      </x:c>
      <x:c r="P4738" s="14">
        <x:f>IF(G4738="sell",M4738,-M4738)</x:f>
      </x:c>
      <x:c r="Q4738" s="14">
        <x:f>VLOOKUP(N4738,'Currency Rates'!$A$3:$C$32,3,0)</x:f>
      </x:c>
      <x:c r="R4738" s="0">
        <x:f>IF(A4738="SPUS",0,IF(A4738="FWD",0,P4738/Q4738))</x:f>
      </x:c>
    </x:row>
    <x:row r="4739" spans="1:19" x14ac:dyDescent="0.3">
      <x:c r="A4739" s="0">
        <x:f>'Historical Trades'!A4739</x:f>
      </x:c>
      <x:c r="B4739" s="0">
        <x:f>'Historical Trades'!B4739</x:f>
      </x:c>
      <x:c r="C4739" s="23">
        <x:f>'Historical Trades'!C4739</x:f>
      </x:c>
      <x:c r="D4739" s="0">
        <x:f>'Historical Trades'!D4739</x:f>
      </x:c>
      <x:c r="E4739" s="23">
        <x:f>'Historical Trades'!E4739</x:f>
      </x:c>
      <x:c r="F4739" s="0">
        <x:f>'Historical Trades'!F4739</x:f>
      </x:c>
      <x:c r="G4739" s="0">
        <x:f>'Historical Trades'!G4739</x:f>
      </x:c>
      <x:c r="H4739" s="0">
        <x:f>'Historical Trades'!H4739</x:f>
      </x:c>
      <x:c r="I4739" s="0">
        <x:f>'Historical Trades'!I4739</x:f>
      </x:c>
      <x:c r="J4739" s="0">
        <x:f>'Historical Trades'!J4739</x:f>
      </x:c>
      <x:c r="K4739" s="0">
        <x:f>'Historical Trades'!K4739</x:f>
      </x:c>
      <x:c r="L4739" s="0">
        <x:f>'Historical Trades'!L4739</x:f>
      </x:c>
      <x:c r="M4739" s="0">
        <x:f>'Historical Trades'!M4739</x:f>
      </x:c>
      <x:c r="N4739" s="0">
        <x:f>CLEAN('Historical Trades'!O4739)</x:f>
      </x:c>
      <x:c r="P4739" s="14">
        <x:f>IF(G4739="sell",M4739,-M4739)</x:f>
      </x:c>
      <x:c r="Q4739" s="14">
        <x:f>VLOOKUP(N4739,'Currency Rates'!$A$3:$C$32,3,0)</x:f>
      </x:c>
      <x:c r="R4739" s="0">
        <x:f>IF(A4739="SPUS",0,IF(A4739="FWD",0,P4739/Q4739))</x:f>
      </x:c>
    </x:row>
    <x:row r="4740" spans="1:19" x14ac:dyDescent="0.3">
      <x:c r="A4740" s="0">
        <x:f>'Historical Trades'!A4740</x:f>
      </x:c>
      <x:c r="B4740" s="0">
        <x:f>'Historical Trades'!B4740</x:f>
      </x:c>
      <x:c r="C4740" s="23">
        <x:f>'Historical Trades'!C4740</x:f>
      </x:c>
      <x:c r="D4740" s="0">
        <x:f>'Historical Trades'!D4740</x:f>
      </x:c>
      <x:c r="E4740" s="23">
        <x:f>'Historical Trades'!E4740</x:f>
      </x:c>
      <x:c r="F4740" s="0">
        <x:f>'Historical Trades'!F4740</x:f>
      </x:c>
      <x:c r="G4740" s="0">
        <x:f>'Historical Trades'!G4740</x:f>
      </x:c>
      <x:c r="H4740" s="0">
        <x:f>'Historical Trades'!H4740</x:f>
      </x:c>
      <x:c r="I4740" s="0">
        <x:f>'Historical Trades'!I4740</x:f>
      </x:c>
      <x:c r="J4740" s="0">
        <x:f>'Historical Trades'!J4740</x:f>
      </x:c>
      <x:c r="K4740" s="0">
        <x:f>'Historical Trades'!K4740</x:f>
      </x:c>
      <x:c r="L4740" s="0">
        <x:f>'Historical Trades'!L4740</x:f>
      </x:c>
      <x:c r="M4740" s="0">
        <x:f>'Historical Trades'!M4740</x:f>
      </x:c>
      <x:c r="N4740" s="0">
        <x:f>CLEAN('Historical Trades'!O4740)</x:f>
      </x:c>
      <x:c r="P4740" s="14">
        <x:f>IF(G4740="sell",M4740,-M4740)</x:f>
      </x:c>
      <x:c r="Q4740" s="14">
        <x:f>VLOOKUP(N4740,'Currency Rates'!$A$3:$C$32,3,0)</x:f>
      </x:c>
      <x:c r="R4740" s="0">
        <x:f>IF(A4740="SPUS",0,IF(A4740="FWD",0,P4740/Q4740))</x:f>
      </x:c>
    </x:row>
    <x:row r="4741" spans="1:19" x14ac:dyDescent="0.3">
      <x:c r="A4741" s="0">
        <x:f>'Historical Trades'!A4741</x:f>
      </x:c>
      <x:c r="B4741" s="0">
        <x:f>'Historical Trades'!B4741</x:f>
      </x:c>
      <x:c r="C4741" s="23">
        <x:f>'Historical Trades'!C4741</x:f>
      </x:c>
      <x:c r="D4741" s="0">
        <x:f>'Historical Trades'!D4741</x:f>
      </x:c>
      <x:c r="E4741" s="23">
        <x:f>'Historical Trades'!E4741</x:f>
      </x:c>
      <x:c r="F4741" s="0">
        <x:f>'Historical Trades'!F4741</x:f>
      </x:c>
      <x:c r="G4741" s="0">
        <x:f>'Historical Trades'!G4741</x:f>
      </x:c>
      <x:c r="H4741" s="0">
        <x:f>'Historical Trades'!H4741</x:f>
      </x:c>
      <x:c r="I4741" s="0">
        <x:f>'Historical Trades'!I4741</x:f>
      </x:c>
      <x:c r="J4741" s="0">
        <x:f>'Historical Trades'!J4741</x:f>
      </x:c>
      <x:c r="K4741" s="0">
        <x:f>'Historical Trades'!K4741</x:f>
      </x:c>
      <x:c r="L4741" s="0">
        <x:f>'Historical Trades'!L4741</x:f>
      </x:c>
      <x:c r="M4741" s="0">
        <x:f>'Historical Trades'!M4741</x:f>
      </x:c>
      <x:c r="N4741" s="0">
        <x:f>CLEAN('Historical Trades'!O4741)</x:f>
      </x:c>
      <x:c r="P4741" s="14">
        <x:f>IF(G4741="sell",M4741,-M4741)</x:f>
      </x:c>
      <x:c r="Q4741" s="14">
        <x:f>VLOOKUP(N4741,'Currency Rates'!$A$3:$C$32,3,0)</x:f>
      </x:c>
      <x:c r="R4741" s="0">
        <x:f>IF(A4741="SPUS",0,IF(A4741="FWD",0,P4741/Q4741))</x:f>
      </x:c>
    </x:row>
    <x:row r="4742" spans="1:19" x14ac:dyDescent="0.3">
      <x:c r="A4742" s="0">
        <x:f>'Historical Trades'!A4742</x:f>
      </x:c>
      <x:c r="B4742" s="0">
        <x:f>'Historical Trades'!B4742</x:f>
      </x:c>
      <x:c r="C4742" s="23">
        <x:f>'Historical Trades'!C4742</x:f>
      </x:c>
      <x:c r="D4742" s="0">
        <x:f>'Historical Trades'!D4742</x:f>
      </x:c>
      <x:c r="E4742" s="23">
        <x:f>'Historical Trades'!E4742</x:f>
      </x:c>
      <x:c r="F4742" s="0">
        <x:f>'Historical Trades'!F4742</x:f>
      </x:c>
      <x:c r="G4742" s="0">
        <x:f>'Historical Trades'!G4742</x:f>
      </x:c>
      <x:c r="H4742" s="0">
        <x:f>'Historical Trades'!H4742</x:f>
      </x:c>
      <x:c r="I4742" s="0">
        <x:f>'Historical Trades'!I4742</x:f>
      </x:c>
      <x:c r="J4742" s="0">
        <x:f>'Historical Trades'!J4742</x:f>
      </x:c>
      <x:c r="K4742" s="0">
        <x:f>'Historical Trades'!K4742</x:f>
      </x:c>
      <x:c r="L4742" s="0">
        <x:f>'Historical Trades'!L4742</x:f>
      </x:c>
      <x:c r="M4742" s="0">
        <x:f>'Historical Trades'!M4742</x:f>
      </x:c>
      <x:c r="N4742" s="0">
        <x:f>CLEAN('Historical Trades'!O4742)</x:f>
      </x:c>
      <x:c r="P4742" s="14">
        <x:f>IF(G4742="sell",M4742,-M4742)</x:f>
      </x:c>
      <x:c r="Q4742" s="14">
        <x:f>VLOOKUP(N4742,'Currency Rates'!$A$3:$C$32,3,0)</x:f>
      </x:c>
      <x:c r="R4742" s="0">
        <x:f>IF(A4742="SPUS",0,IF(A4742="FWD",0,P4742/Q4742))</x:f>
      </x:c>
    </x:row>
    <x:row r="4743" spans="1:19" x14ac:dyDescent="0.3">
      <x:c r="A4743" s="0">
        <x:f>'Historical Trades'!A4743</x:f>
      </x:c>
      <x:c r="B4743" s="0">
        <x:f>'Historical Trades'!B4743</x:f>
      </x:c>
      <x:c r="C4743" s="23">
        <x:f>'Historical Trades'!C4743</x:f>
      </x:c>
      <x:c r="D4743" s="0">
        <x:f>'Historical Trades'!D4743</x:f>
      </x:c>
      <x:c r="E4743" s="23">
        <x:f>'Historical Trades'!E4743</x:f>
      </x:c>
      <x:c r="F4743" s="0">
        <x:f>'Historical Trades'!F4743</x:f>
      </x:c>
      <x:c r="G4743" s="0">
        <x:f>'Historical Trades'!G4743</x:f>
      </x:c>
      <x:c r="H4743" s="0">
        <x:f>'Historical Trades'!H4743</x:f>
      </x:c>
      <x:c r="I4743" s="0">
        <x:f>'Historical Trades'!I4743</x:f>
      </x:c>
      <x:c r="J4743" s="0">
        <x:f>'Historical Trades'!J4743</x:f>
      </x:c>
      <x:c r="K4743" s="0">
        <x:f>'Historical Trades'!K4743</x:f>
      </x:c>
      <x:c r="L4743" s="0">
        <x:f>'Historical Trades'!L4743</x:f>
      </x:c>
      <x:c r="M4743" s="0">
        <x:f>'Historical Trades'!M4743</x:f>
      </x:c>
      <x:c r="N4743" s="0">
        <x:f>CLEAN('Historical Trades'!O4743)</x:f>
      </x:c>
      <x:c r="P4743" s="14">
        <x:f>IF(G4743="sell",M4743,-M4743)</x:f>
      </x:c>
      <x:c r="Q4743" s="14">
        <x:f>VLOOKUP(N4743,'Currency Rates'!$A$3:$C$32,3,0)</x:f>
      </x:c>
      <x:c r="R4743" s="0">
        <x:f>IF(A4743="SPUS",0,IF(A4743="FWD",0,P4743/Q4743))</x:f>
      </x:c>
    </x:row>
    <x:row r="4744" spans="1:19" x14ac:dyDescent="0.3">
      <x:c r="A4744" s="0">
        <x:f>'Historical Trades'!A4744</x:f>
      </x:c>
      <x:c r="B4744" s="0">
        <x:f>'Historical Trades'!B4744</x:f>
      </x:c>
      <x:c r="C4744" s="23">
        <x:f>'Historical Trades'!C4744</x:f>
      </x:c>
      <x:c r="D4744" s="0">
        <x:f>'Historical Trades'!D4744</x:f>
      </x:c>
      <x:c r="E4744" s="23">
        <x:f>'Historical Trades'!E4744</x:f>
      </x:c>
      <x:c r="F4744" s="0">
        <x:f>'Historical Trades'!F4744</x:f>
      </x:c>
      <x:c r="G4744" s="0">
        <x:f>'Historical Trades'!G4744</x:f>
      </x:c>
      <x:c r="H4744" s="0">
        <x:f>'Historical Trades'!H4744</x:f>
      </x:c>
      <x:c r="I4744" s="0">
        <x:f>'Historical Trades'!I4744</x:f>
      </x:c>
      <x:c r="J4744" s="0">
        <x:f>'Historical Trades'!J4744</x:f>
      </x:c>
      <x:c r="K4744" s="0">
        <x:f>'Historical Trades'!K4744</x:f>
      </x:c>
      <x:c r="L4744" s="0">
        <x:f>'Historical Trades'!L4744</x:f>
      </x:c>
      <x:c r="M4744" s="0">
        <x:f>'Historical Trades'!M4744</x:f>
      </x:c>
      <x:c r="N4744" s="0">
        <x:f>CLEAN('Historical Trades'!O4744)</x:f>
      </x:c>
      <x:c r="P4744" s="14">
        <x:f>IF(G4744="sell",M4744,-M4744)</x:f>
      </x:c>
      <x:c r="Q4744" s="14">
        <x:f>VLOOKUP(N4744,'Currency Rates'!$A$3:$C$32,3,0)</x:f>
      </x:c>
      <x:c r="R4744" s="0">
        <x:f>IF(A4744="SPUS",0,IF(A4744="FWD",0,P4744/Q4744))</x:f>
      </x:c>
    </x:row>
    <x:row r="4745" spans="1:19" x14ac:dyDescent="0.3">
      <x:c r="A4745" s="0">
        <x:f>'Historical Trades'!A4745</x:f>
      </x:c>
      <x:c r="B4745" s="0">
        <x:f>'Historical Trades'!B4745</x:f>
      </x:c>
      <x:c r="C4745" s="23">
        <x:f>'Historical Trades'!C4745</x:f>
      </x:c>
      <x:c r="D4745" s="0">
        <x:f>'Historical Trades'!D4745</x:f>
      </x:c>
      <x:c r="E4745" s="23">
        <x:f>'Historical Trades'!E4745</x:f>
      </x:c>
      <x:c r="F4745" s="0">
        <x:f>'Historical Trades'!F4745</x:f>
      </x:c>
      <x:c r="G4745" s="0">
        <x:f>'Historical Trades'!G4745</x:f>
      </x:c>
      <x:c r="H4745" s="0">
        <x:f>'Historical Trades'!H4745</x:f>
      </x:c>
      <x:c r="I4745" s="0">
        <x:f>'Historical Trades'!I4745</x:f>
      </x:c>
      <x:c r="J4745" s="0">
        <x:f>'Historical Trades'!J4745</x:f>
      </x:c>
      <x:c r="K4745" s="0">
        <x:f>'Historical Trades'!K4745</x:f>
      </x:c>
      <x:c r="L4745" s="0">
        <x:f>'Historical Trades'!L4745</x:f>
      </x:c>
      <x:c r="M4745" s="0">
        <x:f>'Historical Trades'!M4745</x:f>
      </x:c>
      <x:c r="N4745" s="0">
        <x:f>CLEAN('Historical Trades'!O4745)</x:f>
      </x:c>
      <x:c r="P4745" s="14">
        <x:f>IF(G4745="sell",M4745,-M4745)</x:f>
      </x:c>
      <x:c r="Q4745" s="14">
        <x:f>VLOOKUP(N4745,'Currency Rates'!$A$3:$C$32,3,0)</x:f>
      </x:c>
      <x:c r="R4745" s="0">
        <x:f>IF(A4745="SPUS",0,IF(A4745="FWD",0,P4745/Q4745))</x:f>
      </x:c>
    </x:row>
    <x:row r="4746" spans="1:19" x14ac:dyDescent="0.3">
      <x:c r="A4746" s="0">
        <x:f>'Historical Trades'!A4746</x:f>
      </x:c>
      <x:c r="B4746" s="0">
        <x:f>'Historical Trades'!B4746</x:f>
      </x:c>
      <x:c r="C4746" s="23">
        <x:f>'Historical Trades'!C4746</x:f>
      </x:c>
      <x:c r="D4746" s="0">
        <x:f>'Historical Trades'!D4746</x:f>
      </x:c>
      <x:c r="E4746" s="23">
        <x:f>'Historical Trades'!E4746</x:f>
      </x:c>
      <x:c r="F4746" s="0">
        <x:f>'Historical Trades'!F4746</x:f>
      </x:c>
      <x:c r="G4746" s="0">
        <x:f>'Historical Trades'!G4746</x:f>
      </x:c>
      <x:c r="H4746" s="0">
        <x:f>'Historical Trades'!H4746</x:f>
      </x:c>
      <x:c r="I4746" s="0">
        <x:f>'Historical Trades'!I4746</x:f>
      </x:c>
      <x:c r="J4746" s="0">
        <x:f>'Historical Trades'!J4746</x:f>
      </x:c>
      <x:c r="K4746" s="0">
        <x:f>'Historical Trades'!K4746</x:f>
      </x:c>
      <x:c r="L4746" s="0">
        <x:f>'Historical Trades'!L4746</x:f>
      </x:c>
      <x:c r="M4746" s="0">
        <x:f>'Historical Trades'!M4746</x:f>
      </x:c>
      <x:c r="N4746" s="0">
        <x:f>CLEAN('Historical Trades'!O4746)</x:f>
      </x:c>
      <x:c r="P4746" s="14">
        <x:f>IF(G4746="sell",M4746,-M4746)</x:f>
      </x:c>
      <x:c r="Q4746" s="14">
        <x:f>VLOOKUP(N4746,'Currency Rates'!$A$3:$C$32,3,0)</x:f>
      </x:c>
      <x:c r="R4746" s="0">
        <x:f>IF(A4746="SPUS",0,IF(A4746="FWD",0,P4746/Q4746))</x:f>
      </x:c>
    </x:row>
    <x:row r="4747" spans="1:19" x14ac:dyDescent="0.3">
      <x:c r="A4747" s="0">
        <x:f>'Historical Trades'!A4747</x:f>
      </x:c>
      <x:c r="B4747" s="0">
        <x:f>'Historical Trades'!B4747</x:f>
      </x:c>
      <x:c r="C4747" s="23">
        <x:f>'Historical Trades'!C4747</x:f>
      </x:c>
      <x:c r="D4747" s="0">
        <x:f>'Historical Trades'!D4747</x:f>
      </x:c>
      <x:c r="E4747" s="23">
        <x:f>'Historical Trades'!E4747</x:f>
      </x:c>
      <x:c r="F4747" s="0">
        <x:f>'Historical Trades'!F4747</x:f>
      </x:c>
      <x:c r="G4747" s="0">
        <x:f>'Historical Trades'!G4747</x:f>
      </x:c>
      <x:c r="H4747" s="0">
        <x:f>'Historical Trades'!H4747</x:f>
      </x:c>
      <x:c r="I4747" s="0">
        <x:f>'Historical Trades'!I4747</x:f>
      </x:c>
      <x:c r="J4747" s="0">
        <x:f>'Historical Trades'!J4747</x:f>
      </x:c>
      <x:c r="K4747" s="0">
        <x:f>'Historical Trades'!K4747</x:f>
      </x:c>
      <x:c r="L4747" s="0">
        <x:f>'Historical Trades'!L4747</x:f>
      </x:c>
      <x:c r="M4747" s="0">
        <x:f>'Historical Trades'!M4747</x:f>
      </x:c>
      <x:c r="N4747" s="0">
        <x:f>CLEAN('Historical Trades'!O4747)</x:f>
      </x:c>
      <x:c r="P4747" s="14">
        <x:f>IF(G4747="sell",M4747,-M4747)</x:f>
      </x:c>
      <x:c r="Q4747" s="14">
        <x:f>VLOOKUP(N4747,'Currency Rates'!$A$3:$C$32,3,0)</x:f>
      </x:c>
      <x:c r="R4747" s="0">
        <x:f>IF(A4747="SPUS",0,IF(A4747="FWD",0,P4747/Q4747))</x:f>
      </x:c>
    </x:row>
    <x:row r="4748" spans="1:19" x14ac:dyDescent="0.3">
      <x:c r="A4748" s="0">
        <x:f>'Historical Trades'!A4748</x:f>
      </x:c>
      <x:c r="B4748" s="0">
        <x:f>'Historical Trades'!B4748</x:f>
      </x:c>
      <x:c r="C4748" s="23">
        <x:f>'Historical Trades'!C4748</x:f>
      </x:c>
      <x:c r="D4748" s="0">
        <x:f>'Historical Trades'!D4748</x:f>
      </x:c>
      <x:c r="E4748" s="23">
        <x:f>'Historical Trades'!E4748</x:f>
      </x:c>
      <x:c r="F4748" s="0">
        <x:f>'Historical Trades'!F4748</x:f>
      </x:c>
      <x:c r="G4748" s="0">
        <x:f>'Historical Trades'!G4748</x:f>
      </x:c>
      <x:c r="H4748" s="0">
        <x:f>'Historical Trades'!H4748</x:f>
      </x:c>
      <x:c r="I4748" s="0">
        <x:f>'Historical Trades'!I4748</x:f>
      </x:c>
      <x:c r="J4748" s="0">
        <x:f>'Historical Trades'!J4748</x:f>
      </x:c>
      <x:c r="K4748" s="0">
        <x:f>'Historical Trades'!K4748</x:f>
      </x:c>
      <x:c r="L4748" s="0">
        <x:f>'Historical Trades'!L4748</x:f>
      </x:c>
      <x:c r="M4748" s="0">
        <x:f>'Historical Trades'!M4748</x:f>
      </x:c>
      <x:c r="N4748" s="0">
        <x:f>CLEAN('Historical Trades'!O4748)</x:f>
      </x:c>
      <x:c r="P4748" s="14">
        <x:f>IF(G4748="sell",M4748,-M4748)</x:f>
      </x:c>
      <x:c r="Q4748" s="14">
        <x:f>VLOOKUP(N4748,'Currency Rates'!$A$3:$C$32,3,0)</x:f>
      </x:c>
      <x:c r="R4748" s="0">
        <x:f>IF(A4748="SPUS",0,IF(A4748="FWD",0,P4748/Q4748))</x:f>
      </x:c>
    </x:row>
    <x:row r="4749" spans="1:19" x14ac:dyDescent="0.3">
      <x:c r="A4749" s="0">
        <x:f>'Historical Trades'!A4749</x:f>
      </x:c>
      <x:c r="B4749" s="0">
        <x:f>'Historical Trades'!B4749</x:f>
      </x:c>
      <x:c r="C4749" s="23">
        <x:f>'Historical Trades'!C4749</x:f>
      </x:c>
      <x:c r="D4749" s="0">
        <x:f>'Historical Trades'!D4749</x:f>
      </x:c>
      <x:c r="E4749" s="23">
        <x:f>'Historical Trades'!E4749</x:f>
      </x:c>
      <x:c r="F4749" s="0">
        <x:f>'Historical Trades'!F4749</x:f>
      </x:c>
      <x:c r="G4749" s="0">
        <x:f>'Historical Trades'!G4749</x:f>
      </x:c>
      <x:c r="H4749" s="0">
        <x:f>'Historical Trades'!H4749</x:f>
      </x:c>
      <x:c r="I4749" s="0">
        <x:f>'Historical Trades'!I4749</x:f>
      </x:c>
      <x:c r="J4749" s="0">
        <x:f>'Historical Trades'!J4749</x:f>
      </x:c>
      <x:c r="K4749" s="0">
        <x:f>'Historical Trades'!K4749</x:f>
      </x:c>
      <x:c r="L4749" s="0">
        <x:f>'Historical Trades'!L4749</x:f>
      </x:c>
      <x:c r="M4749" s="0">
        <x:f>'Historical Trades'!M4749</x:f>
      </x:c>
      <x:c r="N4749" s="0">
        <x:f>CLEAN('Historical Trades'!O4749)</x:f>
      </x:c>
      <x:c r="P4749" s="14">
        <x:f>IF(G4749="sell",M4749,-M4749)</x:f>
      </x:c>
      <x:c r="Q4749" s="14">
        <x:f>VLOOKUP(N4749,'Currency Rates'!$A$3:$C$32,3,0)</x:f>
      </x:c>
      <x:c r="R4749" s="0">
        <x:f>IF(A4749="SPUS",0,IF(A4749="FWD",0,P4749/Q4749))</x:f>
      </x:c>
    </x:row>
    <x:row r="4750" spans="1:19" x14ac:dyDescent="0.3">
      <x:c r="A4750" s="0">
        <x:f>'Historical Trades'!A4750</x:f>
      </x:c>
      <x:c r="B4750" s="0">
        <x:f>'Historical Trades'!B4750</x:f>
      </x:c>
      <x:c r="C4750" s="23">
        <x:f>'Historical Trades'!C4750</x:f>
      </x:c>
      <x:c r="D4750" s="0">
        <x:f>'Historical Trades'!D4750</x:f>
      </x:c>
      <x:c r="E4750" s="23">
        <x:f>'Historical Trades'!E4750</x:f>
      </x:c>
      <x:c r="F4750" s="0">
        <x:f>'Historical Trades'!F4750</x:f>
      </x:c>
      <x:c r="G4750" s="0">
        <x:f>'Historical Trades'!G4750</x:f>
      </x:c>
      <x:c r="H4750" s="0">
        <x:f>'Historical Trades'!H4750</x:f>
      </x:c>
      <x:c r="I4750" s="0">
        <x:f>'Historical Trades'!I4750</x:f>
      </x:c>
      <x:c r="J4750" s="0">
        <x:f>'Historical Trades'!J4750</x:f>
      </x:c>
      <x:c r="K4750" s="0">
        <x:f>'Historical Trades'!K4750</x:f>
      </x:c>
      <x:c r="L4750" s="0">
        <x:f>'Historical Trades'!L4750</x:f>
      </x:c>
      <x:c r="M4750" s="0">
        <x:f>'Historical Trades'!M4750</x:f>
      </x:c>
      <x:c r="N4750" s="0">
        <x:f>CLEAN('Historical Trades'!O4750)</x:f>
      </x:c>
      <x:c r="P4750" s="14">
        <x:f>IF(G4750="sell",M4750,-M4750)</x:f>
      </x:c>
      <x:c r="Q4750" s="14">
        <x:f>VLOOKUP(N4750,'Currency Rates'!$A$3:$C$32,3,0)</x:f>
      </x:c>
      <x:c r="R4750" s="0">
        <x:f>IF(A4750="SPUS",0,IF(A4750="FWD",0,P4750/Q4750))</x:f>
      </x:c>
    </x:row>
    <x:row r="4751" spans="1:19" x14ac:dyDescent="0.3">
      <x:c r="A4751" s="0">
        <x:f>'Historical Trades'!A4751</x:f>
      </x:c>
      <x:c r="B4751" s="0">
        <x:f>'Historical Trades'!B4751</x:f>
      </x:c>
      <x:c r="C4751" s="23">
        <x:f>'Historical Trades'!C4751</x:f>
      </x:c>
      <x:c r="D4751" s="0">
        <x:f>'Historical Trades'!D4751</x:f>
      </x:c>
      <x:c r="E4751" s="23">
        <x:f>'Historical Trades'!E4751</x:f>
      </x:c>
      <x:c r="F4751" s="0">
        <x:f>'Historical Trades'!F4751</x:f>
      </x:c>
      <x:c r="G4751" s="0">
        <x:f>'Historical Trades'!G4751</x:f>
      </x:c>
      <x:c r="H4751" s="0">
        <x:f>'Historical Trades'!H4751</x:f>
      </x:c>
      <x:c r="I4751" s="0">
        <x:f>'Historical Trades'!I4751</x:f>
      </x:c>
      <x:c r="J4751" s="0">
        <x:f>'Historical Trades'!J4751</x:f>
      </x:c>
      <x:c r="K4751" s="0">
        <x:f>'Historical Trades'!K4751</x:f>
      </x:c>
      <x:c r="L4751" s="0">
        <x:f>'Historical Trades'!L4751</x:f>
      </x:c>
      <x:c r="M4751" s="0">
        <x:f>'Historical Trades'!M4751</x:f>
      </x:c>
      <x:c r="N4751" s="0">
        <x:f>CLEAN('Historical Trades'!O4751)</x:f>
      </x:c>
      <x:c r="P4751" s="14">
        <x:f>IF(G4751="sell",M4751,-M4751)</x:f>
      </x:c>
      <x:c r="Q4751" s="14">
        <x:f>VLOOKUP(N4751,'Currency Rates'!$A$3:$C$32,3,0)</x:f>
      </x:c>
      <x:c r="R4751" s="0">
        <x:f>IF(A4751="SPUS",0,IF(A4751="FWD",0,P4751/Q4751))</x:f>
      </x:c>
    </x:row>
    <x:row r="4752" spans="1:19" x14ac:dyDescent="0.3">
      <x:c r="A4752" s="0">
        <x:f>'Historical Trades'!A4752</x:f>
      </x:c>
      <x:c r="B4752" s="0">
        <x:f>'Historical Trades'!B4752</x:f>
      </x:c>
      <x:c r="C4752" s="23">
        <x:f>'Historical Trades'!C4752</x:f>
      </x:c>
      <x:c r="D4752" s="0">
        <x:f>'Historical Trades'!D4752</x:f>
      </x:c>
      <x:c r="E4752" s="23">
        <x:f>'Historical Trades'!E4752</x:f>
      </x:c>
      <x:c r="F4752" s="0">
        <x:f>'Historical Trades'!F4752</x:f>
      </x:c>
      <x:c r="G4752" s="0">
        <x:f>'Historical Trades'!G4752</x:f>
      </x:c>
      <x:c r="H4752" s="0">
        <x:f>'Historical Trades'!H4752</x:f>
      </x:c>
      <x:c r="I4752" s="0">
        <x:f>'Historical Trades'!I4752</x:f>
      </x:c>
      <x:c r="J4752" s="0">
        <x:f>'Historical Trades'!J4752</x:f>
      </x:c>
      <x:c r="K4752" s="0">
        <x:f>'Historical Trades'!K4752</x:f>
      </x:c>
      <x:c r="L4752" s="0">
        <x:f>'Historical Trades'!L4752</x:f>
      </x:c>
      <x:c r="M4752" s="0">
        <x:f>'Historical Trades'!M4752</x:f>
      </x:c>
      <x:c r="N4752" s="0">
        <x:f>CLEAN('Historical Trades'!O4752)</x:f>
      </x:c>
      <x:c r="P4752" s="14">
        <x:f>IF(G4752="sell",M4752,-M4752)</x:f>
      </x:c>
      <x:c r="Q4752" s="14">
        <x:f>VLOOKUP(N4752,'Currency Rates'!$A$3:$C$32,3,0)</x:f>
      </x:c>
      <x:c r="R4752" s="0">
        <x:f>IF(A4752="SPUS",0,IF(A4752="FWD",0,P4752/Q4752))</x:f>
      </x:c>
    </x:row>
    <x:row r="4753" spans="1:19" x14ac:dyDescent="0.3">
      <x:c r="A4753" s="0">
        <x:f>'Historical Trades'!A4753</x:f>
      </x:c>
      <x:c r="B4753" s="0">
        <x:f>'Historical Trades'!B4753</x:f>
      </x:c>
      <x:c r="C4753" s="23">
        <x:f>'Historical Trades'!C4753</x:f>
      </x:c>
      <x:c r="D4753" s="0">
        <x:f>'Historical Trades'!D4753</x:f>
      </x:c>
      <x:c r="E4753" s="23">
        <x:f>'Historical Trades'!E4753</x:f>
      </x:c>
      <x:c r="F4753" s="0">
        <x:f>'Historical Trades'!F4753</x:f>
      </x:c>
      <x:c r="G4753" s="0">
        <x:f>'Historical Trades'!G4753</x:f>
      </x:c>
      <x:c r="H4753" s="0">
        <x:f>'Historical Trades'!H4753</x:f>
      </x:c>
      <x:c r="I4753" s="0">
        <x:f>'Historical Trades'!I4753</x:f>
      </x:c>
      <x:c r="J4753" s="0">
        <x:f>'Historical Trades'!J4753</x:f>
      </x:c>
      <x:c r="K4753" s="0">
        <x:f>'Historical Trades'!K4753</x:f>
      </x:c>
      <x:c r="L4753" s="0">
        <x:f>'Historical Trades'!L4753</x:f>
      </x:c>
      <x:c r="M4753" s="0">
        <x:f>'Historical Trades'!M4753</x:f>
      </x:c>
      <x:c r="N4753" s="0">
        <x:f>CLEAN('Historical Trades'!O4753)</x:f>
      </x:c>
      <x:c r="P4753" s="14">
        <x:f>IF(G4753="sell",M4753,-M4753)</x:f>
      </x:c>
      <x:c r="Q4753" s="14">
        <x:f>VLOOKUP(N4753,'Currency Rates'!$A$3:$C$32,3,0)</x:f>
      </x:c>
      <x:c r="R4753" s="0">
        <x:f>IF(A4753="SPUS",0,IF(A4753="FWD",0,P4753/Q4753))</x:f>
      </x:c>
    </x:row>
    <x:row r="4754" spans="1:19" x14ac:dyDescent="0.3">
      <x:c r="A4754" s="0">
        <x:f>'Historical Trades'!A4754</x:f>
      </x:c>
      <x:c r="B4754" s="0">
        <x:f>'Historical Trades'!B4754</x:f>
      </x:c>
      <x:c r="C4754" s="23">
        <x:f>'Historical Trades'!C4754</x:f>
      </x:c>
      <x:c r="D4754" s="0">
        <x:f>'Historical Trades'!D4754</x:f>
      </x:c>
      <x:c r="E4754" s="23">
        <x:f>'Historical Trades'!E4754</x:f>
      </x:c>
      <x:c r="F4754" s="0">
        <x:f>'Historical Trades'!F4754</x:f>
      </x:c>
      <x:c r="G4754" s="0">
        <x:f>'Historical Trades'!G4754</x:f>
      </x:c>
      <x:c r="H4754" s="0">
        <x:f>'Historical Trades'!H4754</x:f>
      </x:c>
      <x:c r="I4754" s="0">
        <x:f>'Historical Trades'!I4754</x:f>
      </x:c>
      <x:c r="J4754" s="0">
        <x:f>'Historical Trades'!J4754</x:f>
      </x:c>
      <x:c r="K4754" s="0">
        <x:f>'Historical Trades'!K4754</x:f>
      </x:c>
      <x:c r="L4754" s="0">
        <x:f>'Historical Trades'!L4754</x:f>
      </x:c>
      <x:c r="M4754" s="0">
        <x:f>'Historical Trades'!M4754</x:f>
      </x:c>
      <x:c r="N4754" s="0">
        <x:f>CLEAN('Historical Trades'!O4754)</x:f>
      </x:c>
      <x:c r="P4754" s="14">
        <x:f>IF(G4754="sell",M4754,-M4754)</x:f>
      </x:c>
      <x:c r="Q4754" s="14">
        <x:f>VLOOKUP(N4754,'Currency Rates'!$A$3:$C$32,3,0)</x:f>
      </x:c>
      <x:c r="R4754" s="0">
        <x:f>IF(A4754="SPUS",0,IF(A4754="FWD",0,P4754/Q4754))</x:f>
      </x:c>
    </x:row>
    <x:row r="4755" spans="1:19" x14ac:dyDescent="0.3">
      <x:c r="A4755" s="0">
        <x:f>'Historical Trades'!A4755</x:f>
      </x:c>
      <x:c r="B4755" s="0">
        <x:f>'Historical Trades'!B4755</x:f>
      </x:c>
      <x:c r="C4755" s="23">
        <x:f>'Historical Trades'!C4755</x:f>
      </x:c>
      <x:c r="D4755" s="0">
        <x:f>'Historical Trades'!D4755</x:f>
      </x:c>
      <x:c r="E4755" s="23">
        <x:f>'Historical Trades'!E4755</x:f>
      </x:c>
      <x:c r="F4755" s="0">
        <x:f>'Historical Trades'!F4755</x:f>
      </x:c>
      <x:c r="G4755" s="0">
        <x:f>'Historical Trades'!G4755</x:f>
      </x:c>
      <x:c r="H4755" s="0">
        <x:f>'Historical Trades'!H4755</x:f>
      </x:c>
      <x:c r="I4755" s="0">
        <x:f>'Historical Trades'!I4755</x:f>
      </x:c>
      <x:c r="J4755" s="0">
        <x:f>'Historical Trades'!J4755</x:f>
      </x:c>
      <x:c r="K4755" s="0">
        <x:f>'Historical Trades'!K4755</x:f>
      </x:c>
      <x:c r="L4755" s="0">
        <x:f>'Historical Trades'!L4755</x:f>
      </x:c>
      <x:c r="M4755" s="0">
        <x:f>'Historical Trades'!M4755</x:f>
      </x:c>
      <x:c r="N4755" s="0">
        <x:f>CLEAN('Historical Trades'!O4755)</x:f>
      </x:c>
      <x:c r="P4755" s="14">
        <x:f>IF(G4755="sell",M4755,-M4755)</x:f>
      </x:c>
      <x:c r="Q4755" s="14">
        <x:f>VLOOKUP(N4755,'Currency Rates'!$A$3:$C$32,3,0)</x:f>
      </x:c>
      <x:c r="R4755" s="0">
        <x:f>IF(A4755="SPUS",0,IF(A4755="FWD",0,P4755/Q4755))</x:f>
      </x:c>
    </x:row>
    <x:row r="4756" spans="1:19" x14ac:dyDescent="0.3">
      <x:c r="A4756" s="0">
        <x:f>'Historical Trades'!A4756</x:f>
      </x:c>
      <x:c r="B4756" s="0">
        <x:f>'Historical Trades'!B4756</x:f>
      </x:c>
      <x:c r="C4756" s="23">
        <x:f>'Historical Trades'!C4756</x:f>
      </x:c>
      <x:c r="D4756" s="0">
        <x:f>'Historical Trades'!D4756</x:f>
      </x:c>
      <x:c r="E4756" s="23">
        <x:f>'Historical Trades'!E4756</x:f>
      </x:c>
      <x:c r="F4756" s="0">
        <x:f>'Historical Trades'!F4756</x:f>
      </x:c>
      <x:c r="G4756" s="0">
        <x:f>'Historical Trades'!G4756</x:f>
      </x:c>
      <x:c r="H4756" s="0">
        <x:f>'Historical Trades'!H4756</x:f>
      </x:c>
      <x:c r="I4756" s="0">
        <x:f>'Historical Trades'!I4756</x:f>
      </x:c>
      <x:c r="J4756" s="0">
        <x:f>'Historical Trades'!J4756</x:f>
      </x:c>
      <x:c r="K4756" s="0">
        <x:f>'Historical Trades'!K4756</x:f>
      </x:c>
      <x:c r="L4756" s="0">
        <x:f>'Historical Trades'!L4756</x:f>
      </x:c>
      <x:c r="M4756" s="0">
        <x:f>'Historical Trades'!M4756</x:f>
      </x:c>
      <x:c r="N4756" s="0">
        <x:f>CLEAN('Historical Trades'!O4756)</x:f>
      </x:c>
      <x:c r="P4756" s="14">
        <x:f>IF(G4756="sell",M4756,-M4756)</x:f>
      </x:c>
      <x:c r="Q4756" s="14">
        <x:f>VLOOKUP(N4756,'Currency Rates'!$A$3:$C$32,3,0)</x:f>
      </x:c>
      <x:c r="R4756" s="0">
        <x:f>IF(A4756="SPUS",0,IF(A4756="FWD",0,P4756/Q4756))</x:f>
      </x:c>
    </x:row>
    <x:row r="4757" spans="1:19" x14ac:dyDescent="0.3">
      <x:c r="A4757" s="0">
        <x:f>'Historical Trades'!A4757</x:f>
      </x:c>
      <x:c r="B4757" s="0">
        <x:f>'Historical Trades'!B4757</x:f>
      </x:c>
      <x:c r="C4757" s="23">
        <x:f>'Historical Trades'!C4757</x:f>
      </x:c>
      <x:c r="D4757" s="0">
        <x:f>'Historical Trades'!D4757</x:f>
      </x:c>
      <x:c r="E4757" s="23">
        <x:f>'Historical Trades'!E4757</x:f>
      </x:c>
      <x:c r="F4757" s="0">
        <x:f>'Historical Trades'!F4757</x:f>
      </x:c>
      <x:c r="G4757" s="0">
        <x:f>'Historical Trades'!G4757</x:f>
      </x:c>
      <x:c r="H4757" s="0">
        <x:f>'Historical Trades'!H4757</x:f>
      </x:c>
      <x:c r="I4757" s="0">
        <x:f>'Historical Trades'!I4757</x:f>
      </x:c>
      <x:c r="J4757" s="0">
        <x:f>'Historical Trades'!J4757</x:f>
      </x:c>
      <x:c r="K4757" s="0">
        <x:f>'Historical Trades'!K4757</x:f>
      </x:c>
      <x:c r="L4757" s="0">
        <x:f>'Historical Trades'!L4757</x:f>
      </x:c>
      <x:c r="M4757" s="0">
        <x:f>'Historical Trades'!M4757</x:f>
      </x:c>
      <x:c r="N4757" s="0">
        <x:f>CLEAN('Historical Trades'!O4757)</x:f>
      </x:c>
      <x:c r="P4757" s="14">
        <x:f>IF(G4757="sell",M4757,-M4757)</x:f>
      </x:c>
      <x:c r="Q4757" s="14">
        <x:f>VLOOKUP(N4757,'Currency Rates'!$A$3:$C$32,3,0)</x:f>
      </x:c>
      <x:c r="R4757" s="0">
        <x:f>IF(A4757="SPUS",0,IF(A4757="FWD",0,P4757/Q4757))</x:f>
      </x:c>
    </x:row>
    <x:row r="4758" spans="1:19" x14ac:dyDescent="0.3">
      <x:c r="A4758" s="0">
        <x:f>'Historical Trades'!A4758</x:f>
      </x:c>
      <x:c r="B4758" s="0">
        <x:f>'Historical Trades'!B4758</x:f>
      </x:c>
      <x:c r="C4758" s="23">
        <x:f>'Historical Trades'!C4758</x:f>
      </x:c>
      <x:c r="D4758" s="0">
        <x:f>'Historical Trades'!D4758</x:f>
      </x:c>
      <x:c r="E4758" s="23">
        <x:f>'Historical Trades'!E4758</x:f>
      </x:c>
      <x:c r="F4758" s="0">
        <x:f>'Historical Trades'!F4758</x:f>
      </x:c>
      <x:c r="G4758" s="0">
        <x:f>'Historical Trades'!G4758</x:f>
      </x:c>
      <x:c r="H4758" s="0">
        <x:f>'Historical Trades'!H4758</x:f>
      </x:c>
      <x:c r="I4758" s="0">
        <x:f>'Historical Trades'!I4758</x:f>
      </x:c>
      <x:c r="J4758" s="0">
        <x:f>'Historical Trades'!J4758</x:f>
      </x:c>
      <x:c r="K4758" s="0">
        <x:f>'Historical Trades'!K4758</x:f>
      </x:c>
      <x:c r="L4758" s="0">
        <x:f>'Historical Trades'!L4758</x:f>
      </x:c>
      <x:c r="M4758" s="0">
        <x:f>'Historical Trades'!M4758</x:f>
      </x:c>
      <x:c r="N4758" s="0">
        <x:f>CLEAN('Historical Trades'!O4758)</x:f>
      </x:c>
      <x:c r="P4758" s="14">
        <x:f>IF(G4758="sell",M4758,-M4758)</x:f>
      </x:c>
      <x:c r="Q4758" s="14">
        <x:f>VLOOKUP(N4758,'Currency Rates'!$A$3:$C$32,3,0)</x:f>
      </x:c>
      <x:c r="R4758" s="0">
        <x:f>IF(A4758="SPUS",0,IF(A4758="FWD",0,P4758/Q4758))</x:f>
      </x:c>
    </x:row>
    <x:row r="4759" spans="1:19" x14ac:dyDescent="0.3">
      <x:c r="A4759" s="0">
        <x:f>'Historical Trades'!A4759</x:f>
      </x:c>
      <x:c r="B4759" s="0">
        <x:f>'Historical Trades'!B4759</x:f>
      </x:c>
      <x:c r="C4759" s="23">
        <x:f>'Historical Trades'!C4759</x:f>
      </x:c>
      <x:c r="D4759" s="0">
        <x:f>'Historical Trades'!D4759</x:f>
      </x:c>
      <x:c r="E4759" s="23">
        <x:f>'Historical Trades'!E4759</x:f>
      </x:c>
      <x:c r="F4759" s="0">
        <x:f>'Historical Trades'!F4759</x:f>
      </x:c>
      <x:c r="G4759" s="0">
        <x:f>'Historical Trades'!G4759</x:f>
      </x:c>
      <x:c r="H4759" s="0">
        <x:f>'Historical Trades'!H4759</x:f>
      </x:c>
      <x:c r="I4759" s="0">
        <x:f>'Historical Trades'!I4759</x:f>
      </x:c>
      <x:c r="J4759" s="0">
        <x:f>'Historical Trades'!J4759</x:f>
      </x:c>
      <x:c r="K4759" s="0">
        <x:f>'Historical Trades'!K4759</x:f>
      </x:c>
      <x:c r="L4759" s="0">
        <x:f>'Historical Trades'!L4759</x:f>
      </x:c>
      <x:c r="M4759" s="0">
        <x:f>'Historical Trades'!M4759</x:f>
      </x:c>
      <x:c r="N4759" s="0">
        <x:f>CLEAN('Historical Trades'!O4759)</x:f>
      </x:c>
      <x:c r="P4759" s="14">
        <x:f>IF(G4759="sell",M4759,-M4759)</x:f>
      </x:c>
      <x:c r="Q4759" s="14">
        <x:f>VLOOKUP(N4759,'Currency Rates'!$A$3:$C$32,3,0)</x:f>
      </x:c>
      <x:c r="R4759" s="0">
        <x:f>IF(A4759="SPUS",0,IF(A4759="FWD",0,P4759/Q4759))</x:f>
      </x:c>
    </x:row>
    <x:row r="4760" spans="1:19" x14ac:dyDescent="0.3">
      <x:c r="A4760" s="0">
        <x:f>'Historical Trades'!A4760</x:f>
      </x:c>
      <x:c r="B4760" s="0">
        <x:f>'Historical Trades'!B4760</x:f>
      </x:c>
      <x:c r="C4760" s="23">
        <x:f>'Historical Trades'!C4760</x:f>
      </x:c>
      <x:c r="D4760" s="0">
        <x:f>'Historical Trades'!D4760</x:f>
      </x:c>
      <x:c r="E4760" s="23">
        <x:f>'Historical Trades'!E4760</x:f>
      </x:c>
      <x:c r="F4760" s="0">
        <x:f>'Historical Trades'!F4760</x:f>
      </x:c>
      <x:c r="G4760" s="0">
        <x:f>'Historical Trades'!G4760</x:f>
      </x:c>
      <x:c r="H4760" s="0">
        <x:f>'Historical Trades'!H4760</x:f>
      </x:c>
      <x:c r="I4760" s="0">
        <x:f>'Historical Trades'!I4760</x:f>
      </x:c>
      <x:c r="J4760" s="0">
        <x:f>'Historical Trades'!J4760</x:f>
      </x:c>
      <x:c r="K4760" s="0">
        <x:f>'Historical Trades'!K4760</x:f>
      </x:c>
      <x:c r="L4760" s="0">
        <x:f>'Historical Trades'!L4760</x:f>
      </x:c>
      <x:c r="M4760" s="0">
        <x:f>'Historical Trades'!M4760</x:f>
      </x:c>
      <x:c r="N4760" s="0">
        <x:f>CLEAN('Historical Trades'!O4760)</x:f>
      </x:c>
      <x:c r="P4760" s="14">
        <x:f>IF(G4760="sell",M4760,-M4760)</x:f>
      </x:c>
      <x:c r="Q4760" s="14">
        <x:f>VLOOKUP(N4760,'Currency Rates'!$A$3:$C$32,3,0)</x:f>
      </x:c>
      <x:c r="R4760" s="0">
        <x:f>IF(A4760="SPUS",0,IF(A4760="FWD",0,P4760/Q4760))</x:f>
      </x:c>
    </x:row>
    <x:row r="4761" spans="1:19" x14ac:dyDescent="0.3">
      <x:c r="A4761" s="0">
        <x:f>'Historical Trades'!A4761</x:f>
      </x:c>
      <x:c r="B4761" s="0">
        <x:f>'Historical Trades'!B4761</x:f>
      </x:c>
      <x:c r="C4761" s="23">
        <x:f>'Historical Trades'!C4761</x:f>
      </x:c>
      <x:c r="D4761" s="0">
        <x:f>'Historical Trades'!D4761</x:f>
      </x:c>
      <x:c r="E4761" s="23">
        <x:f>'Historical Trades'!E4761</x:f>
      </x:c>
      <x:c r="F4761" s="0">
        <x:f>'Historical Trades'!F4761</x:f>
      </x:c>
      <x:c r="G4761" s="0">
        <x:f>'Historical Trades'!G4761</x:f>
      </x:c>
      <x:c r="H4761" s="0">
        <x:f>'Historical Trades'!H4761</x:f>
      </x:c>
      <x:c r="I4761" s="0">
        <x:f>'Historical Trades'!I4761</x:f>
      </x:c>
      <x:c r="J4761" s="0">
        <x:f>'Historical Trades'!J4761</x:f>
      </x:c>
      <x:c r="K4761" s="0">
        <x:f>'Historical Trades'!K4761</x:f>
      </x:c>
      <x:c r="L4761" s="0">
        <x:f>'Historical Trades'!L4761</x:f>
      </x:c>
      <x:c r="M4761" s="0">
        <x:f>'Historical Trades'!M4761</x:f>
      </x:c>
      <x:c r="N4761" s="0">
        <x:f>CLEAN('Historical Trades'!O4761)</x:f>
      </x:c>
      <x:c r="P4761" s="14">
        <x:f>IF(G4761="sell",M4761,-M4761)</x:f>
      </x:c>
      <x:c r="Q4761" s="14">
        <x:f>VLOOKUP(N4761,'Currency Rates'!$A$3:$C$32,3,0)</x:f>
      </x:c>
      <x:c r="R4761" s="0">
        <x:f>IF(A4761="SPUS",0,IF(A4761="FWD",0,P4761/Q4761))</x:f>
      </x:c>
    </x:row>
    <x:row r="4762" spans="1:19" x14ac:dyDescent="0.3">
      <x:c r="A4762" s="0">
        <x:f>'Historical Trades'!A4762</x:f>
      </x:c>
      <x:c r="B4762" s="0">
        <x:f>'Historical Trades'!B4762</x:f>
      </x:c>
      <x:c r="C4762" s="23">
        <x:f>'Historical Trades'!C4762</x:f>
      </x:c>
      <x:c r="D4762" s="0">
        <x:f>'Historical Trades'!D4762</x:f>
      </x:c>
      <x:c r="E4762" s="23">
        <x:f>'Historical Trades'!E4762</x:f>
      </x:c>
      <x:c r="F4762" s="0">
        <x:f>'Historical Trades'!F4762</x:f>
      </x:c>
      <x:c r="G4762" s="0">
        <x:f>'Historical Trades'!G4762</x:f>
      </x:c>
      <x:c r="H4762" s="0">
        <x:f>'Historical Trades'!H4762</x:f>
      </x:c>
      <x:c r="I4762" s="0">
        <x:f>'Historical Trades'!I4762</x:f>
      </x:c>
      <x:c r="J4762" s="0">
        <x:f>'Historical Trades'!J4762</x:f>
      </x:c>
      <x:c r="K4762" s="0">
        <x:f>'Historical Trades'!K4762</x:f>
      </x:c>
      <x:c r="L4762" s="0">
        <x:f>'Historical Trades'!L4762</x:f>
      </x:c>
      <x:c r="M4762" s="0">
        <x:f>'Historical Trades'!M4762</x:f>
      </x:c>
      <x:c r="N4762" s="0">
        <x:f>CLEAN('Historical Trades'!O4762)</x:f>
      </x:c>
      <x:c r="P4762" s="14">
        <x:f>IF(G4762="sell",M4762,-M4762)</x:f>
      </x:c>
      <x:c r="Q4762" s="14">
        <x:f>VLOOKUP(N4762,'Currency Rates'!$A$3:$C$32,3,0)</x:f>
      </x:c>
      <x:c r="R4762" s="0">
        <x:f>IF(A4762="SPUS",0,IF(A4762="FWD",0,P4762/Q4762))</x:f>
      </x:c>
    </x:row>
    <x:row r="4763" spans="1:19" x14ac:dyDescent="0.3">
      <x:c r="A4763" s="0">
        <x:f>'Historical Trades'!A4763</x:f>
      </x:c>
      <x:c r="B4763" s="0">
        <x:f>'Historical Trades'!B4763</x:f>
      </x:c>
      <x:c r="C4763" s="23">
        <x:f>'Historical Trades'!C4763</x:f>
      </x:c>
      <x:c r="D4763" s="0">
        <x:f>'Historical Trades'!D4763</x:f>
      </x:c>
      <x:c r="E4763" s="23">
        <x:f>'Historical Trades'!E4763</x:f>
      </x:c>
      <x:c r="F4763" s="0">
        <x:f>'Historical Trades'!F4763</x:f>
      </x:c>
      <x:c r="G4763" s="0">
        <x:f>'Historical Trades'!G4763</x:f>
      </x:c>
      <x:c r="H4763" s="0">
        <x:f>'Historical Trades'!H4763</x:f>
      </x:c>
      <x:c r="I4763" s="0">
        <x:f>'Historical Trades'!I4763</x:f>
      </x:c>
      <x:c r="J4763" s="0">
        <x:f>'Historical Trades'!J4763</x:f>
      </x:c>
      <x:c r="K4763" s="0">
        <x:f>'Historical Trades'!K4763</x:f>
      </x:c>
      <x:c r="L4763" s="0">
        <x:f>'Historical Trades'!L4763</x:f>
      </x:c>
      <x:c r="M4763" s="0">
        <x:f>'Historical Trades'!M4763</x:f>
      </x:c>
      <x:c r="N4763" s="0">
        <x:f>CLEAN('Historical Trades'!O4763)</x:f>
      </x:c>
      <x:c r="P4763" s="14">
        <x:f>IF(G4763="sell",M4763,-M4763)</x:f>
      </x:c>
      <x:c r="Q4763" s="14">
        <x:f>VLOOKUP(N4763,'Currency Rates'!$A$3:$C$32,3,0)</x:f>
      </x:c>
      <x:c r="R4763" s="0">
        <x:f>IF(A4763="SPUS",0,IF(A4763="FWD",0,P4763/Q4763))</x:f>
      </x:c>
    </x:row>
    <x:row r="4764" spans="1:19" x14ac:dyDescent="0.3">
      <x:c r="A4764" s="0">
        <x:f>'Historical Trades'!A4764</x:f>
      </x:c>
      <x:c r="B4764" s="0">
        <x:f>'Historical Trades'!B4764</x:f>
      </x:c>
      <x:c r="C4764" s="23">
        <x:f>'Historical Trades'!C4764</x:f>
      </x:c>
      <x:c r="D4764" s="0">
        <x:f>'Historical Trades'!D4764</x:f>
      </x:c>
      <x:c r="E4764" s="23">
        <x:f>'Historical Trades'!E4764</x:f>
      </x:c>
      <x:c r="F4764" s="0">
        <x:f>'Historical Trades'!F4764</x:f>
      </x:c>
      <x:c r="G4764" s="0">
        <x:f>'Historical Trades'!G4764</x:f>
      </x:c>
      <x:c r="H4764" s="0">
        <x:f>'Historical Trades'!H4764</x:f>
      </x:c>
      <x:c r="I4764" s="0">
        <x:f>'Historical Trades'!I4764</x:f>
      </x:c>
      <x:c r="J4764" s="0">
        <x:f>'Historical Trades'!J4764</x:f>
      </x:c>
      <x:c r="K4764" s="0">
        <x:f>'Historical Trades'!K4764</x:f>
      </x:c>
      <x:c r="L4764" s="0">
        <x:f>'Historical Trades'!L4764</x:f>
      </x:c>
      <x:c r="M4764" s="0">
        <x:f>'Historical Trades'!M4764</x:f>
      </x:c>
      <x:c r="N4764" s="0">
        <x:f>CLEAN('Historical Trades'!O4764)</x:f>
      </x:c>
      <x:c r="P4764" s="14">
        <x:f>IF(G4764="sell",M4764,-M4764)</x:f>
      </x:c>
      <x:c r="Q4764" s="14">
        <x:f>VLOOKUP(N4764,'Currency Rates'!$A$3:$C$32,3,0)</x:f>
      </x:c>
      <x:c r="R4764" s="0">
        <x:f>IF(A4764="SPUS",0,IF(A4764="FWD",0,P4764/Q4764))</x:f>
      </x:c>
    </x:row>
    <x:row r="4765" spans="1:19" x14ac:dyDescent="0.3">
      <x:c r="A4765" s="0">
        <x:f>'Historical Trades'!A4765</x:f>
      </x:c>
      <x:c r="B4765" s="0">
        <x:f>'Historical Trades'!B4765</x:f>
      </x:c>
      <x:c r="C4765" s="23">
        <x:f>'Historical Trades'!C4765</x:f>
      </x:c>
      <x:c r="D4765" s="0">
        <x:f>'Historical Trades'!D4765</x:f>
      </x:c>
      <x:c r="E4765" s="23">
        <x:f>'Historical Trades'!E4765</x:f>
      </x:c>
      <x:c r="F4765" s="0">
        <x:f>'Historical Trades'!F4765</x:f>
      </x:c>
      <x:c r="G4765" s="0">
        <x:f>'Historical Trades'!G4765</x:f>
      </x:c>
      <x:c r="H4765" s="0">
        <x:f>'Historical Trades'!H4765</x:f>
      </x:c>
      <x:c r="I4765" s="0">
        <x:f>'Historical Trades'!I4765</x:f>
      </x:c>
      <x:c r="J4765" s="0">
        <x:f>'Historical Trades'!J4765</x:f>
      </x:c>
      <x:c r="K4765" s="0">
        <x:f>'Historical Trades'!K4765</x:f>
      </x:c>
      <x:c r="L4765" s="0">
        <x:f>'Historical Trades'!L4765</x:f>
      </x:c>
      <x:c r="M4765" s="0">
        <x:f>'Historical Trades'!M4765</x:f>
      </x:c>
      <x:c r="N4765" s="0">
        <x:f>CLEAN('Historical Trades'!O4765)</x:f>
      </x:c>
      <x:c r="P4765" s="14">
        <x:f>IF(G4765="sell",M4765,-M4765)</x:f>
      </x:c>
      <x:c r="Q4765" s="14">
        <x:f>VLOOKUP(N4765,'Currency Rates'!$A$3:$C$32,3,0)</x:f>
      </x:c>
      <x:c r="R4765" s="0">
        <x:f>IF(A4765="SPUS",0,IF(A4765="FWD",0,P4765/Q4765))</x:f>
      </x:c>
    </x:row>
    <x:row r="4766" spans="1:19" x14ac:dyDescent="0.3">
      <x:c r="A4766" s="0">
        <x:f>'Historical Trades'!A4766</x:f>
      </x:c>
      <x:c r="B4766" s="0">
        <x:f>'Historical Trades'!B4766</x:f>
      </x:c>
      <x:c r="C4766" s="23">
        <x:f>'Historical Trades'!C4766</x:f>
      </x:c>
      <x:c r="D4766" s="0">
        <x:f>'Historical Trades'!D4766</x:f>
      </x:c>
      <x:c r="E4766" s="23">
        <x:f>'Historical Trades'!E4766</x:f>
      </x:c>
      <x:c r="F4766" s="0">
        <x:f>'Historical Trades'!F4766</x:f>
      </x:c>
      <x:c r="G4766" s="0">
        <x:f>'Historical Trades'!G4766</x:f>
      </x:c>
      <x:c r="H4766" s="0">
        <x:f>'Historical Trades'!H4766</x:f>
      </x:c>
      <x:c r="I4766" s="0">
        <x:f>'Historical Trades'!I4766</x:f>
      </x:c>
      <x:c r="J4766" s="0">
        <x:f>'Historical Trades'!J4766</x:f>
      </x:c>
      <x:c r="K4766" s="0">
        <x:f>'Historical Trades'!K4766</x:f>
      </x:c>
      <x:c r="L4766" s="0">
        <x:f>'Historical Trades'!L4766</x:f>
      </x:c>
      <x:c r="M4766" s="0">
        <x:f>'Historical Trades'!M4766</x:f>
      </x:c>
      <x:c r="N4766" s="0">
        <x:f>CLEAN('Historical Trades'!O4766)</x:f>
      </x:c>
      <x:c r="P4766" s="14">
        <x:f>IF(G4766="sell",M4766,-M4766)</x:f>
      </x:c>
      <x:c r="Q4766" s="14">
        <x:f>VLOOKUP(N4766,'Currency Rates'!$A$3:$C$32,3,0)</x:f>
      </x:c>
      <x:c r="R4766" s="0">
        <x:f>IF(A4766="SPUS",0,IF(A4766="FWD",0,P4766/Q4766))</x:f>
      </x:c>
    </x:row>
    <x:row r="4767" spans="1:19" x14ac:dyDescent="0.3">
      <x:c r="A4767" s="0">
        <x:f>'Historical Trades'!A4767</x:f>
      </x:c>
      <x:c r="B4767" s="0">
        <x:f>'Historical Trades'!B4767</x:f>
      </x:c>
      <x:c r="C4767" s="23">
        <x:f>'Historical Trades'!C4767</x:f>
      </x:c>
      <x:c r="D4767" s="0">
        <x:f>'Historical Trades'!D4767</x:f>
      </x:c>
      <x:c r="E4767" s="23">
        <x:f>'Historical Trades'!E4767</x:f>
      </x:c>
      <x:c r="F4767" s="0">
        <x:f>'Historical Trades'!F4767</x:f>
      </x:c>
      <x:c r="G4767" s="0">
        <x:f>'Historical Trades'!G4767</x:f>
      </x:c>
      <x:c r="H4767" s="0">
        <x:f>'Historical Trades'!H4767</x:f>
      </x:c>
      <x:c r="I4767" s="0">
        <x:f>'Historical Trades'!I4767</x:f>
      </x:c>
      <x:c r="J4767" s="0">
        <x:f>'Historical Trades'!J4767</x:f>
      </x:c>
      <x:c r="K4767" s="0">
        <x:f>'Historical Trades'!K4767</x:f>
      </x:c>
      <x:c r="L4767" s="0">
        <x:f>'Historical Trades'!L4767</x:f>
      </x:c>
      <x:c r="M4767" s="0">
        <x:f>'Historical Trades'!M4767</x:f>
      </x:c>
      <x:c r="N4767" s="0">
        <x:f>CLEAN('Historical Trades'!O4767)</x:f>
      </x:c>
      <x:c r="P4767" s="14">
        <x:f>IF(G4767="sell",M4767,-M4767)</x:f>
      </x:c>
      <x:c r="Q4767" s="14">
        <x:f>VLOOKUP(N4767,'Currency Rates'!$A$3:$C$32,3,0)</x:f>
      </x:c>
      <x:c r="R4767" s="0">
        <x:f>IF(A4767="SPUS",0,IF(A4767="FWD",0,P4767/Q4767))</x:f>
      </x:c>
    </x:row>
    <x:row r="4768" spans="1:19" x14ac:dyDescent="0.3">
      <x:c r="A4768" s="0">
        <x:f>'Historical Trades'!A4768</x:f>
      </x:c>
      <x:c r="B4768" s="0">
        <x:f>'Historical Trades'!B4768</x:f>
      </x:c>
      <x:c r="C4768" s="23">
        <x:f>'Historical Trades'!C4768</x:f>
      </x:c>
      <x:c r="D4768" s="0">
        <x:f>'Historical Trades'!D4768</x:f>
      </x:c>
      <x:c r="E4768" s="23">
        <x:f>'Historical Trades'!E4768</x:f>
      </x:c>
      <x:c r="F4768" s="0">
        <x:f>'Historical Trades'!F4768</x:f>
      </x:c>
      <x:c r="G4768" s="0">
        <x:f>'Historical Trades'!G4768</x:f>
      </x:c>
      <x:c r="H4768" s="0">
        <x:f>'Historical Trades'!H4768</x:f>
      </x:c>
      <x:c r="I4768" s="0">
        <x:f>'Historical Trades'!I4768</x:f>
      </x:c>
      <x:c r="J4768" s="0">
        <x:f>'Historical Trades'!J4768</x:f>
      </x:c>
      <x:c r="K4768" s="0">
        <x:f>'Historical Trades'!K4768</x:f>
      </x:c>
      <x:c r="L4768" s="0">
        <x:f>'Historical Trades'!L4768</x:f>
      </x:c>
      <x:c r="M4768" s="0">
        <x:f>'Historical Trades'!M4768</x:f>
      </x:c>
      <x:c r="N4768" s="0">
        <x:f>CLEAN('Historical Trades'!O4768)</x:f>
      </x:c>
      <x:c r="P4768" s="14">
        <x:f>IF(G4768="sell",M4768,-M4768)</x:f>
      </x:c>
      <x:c r="Q4768" s="14">
        <x:f>VLOOKUP(N4768,'Currency Rates'!$A$3:$C$32,3,0)</x:f>
      </x:c>
      <x:c r="R4768" s="0">
        <x:f>IF(A4768="SPUS",0,IF(A4768="FWD",0,P4768/Q4768))</x:f>
      </x:c>
    </x:row>
    <x:row r="4769" spans="1:19" x14ac:dyDescent="0.3">
      <x:c r="A4769" s="0">
        <x:f>'Historical Trades'!A4769</x:f>
      </x:c>
      <x:c r="B4769" s="0">
        <x:f>'Historical Trades'!B4769</x:f>
      </x:c>
      <x:c r="C4769" s="23">
        <x:f>'Historical Trades'!C4769</x:f>
      </x:c>
      <x:c r="D4769" s="0">
        <x:f>'Historical Trades'!D4769</x:f>
      </x:c>
      <x:c r="E4769" s="23">
        <x:f>'Historical Trades'!E4769</x:f>
      </x:c>
      <x:c r="F4769" s="0">
        <x:f>'Historical Trades'!F4769</x:f>
      </x:c>
      <x:c r="G4769" s="0">
        <x:f>'Historical Trades'!G4769</x:f>
      </x:c>
      <x:c r="H4769" s="0">
        <x:f>'Historical Trades'!H4769</x:f>
      </x:c>
      <x:c r="I4769" s="0">
        <x:f>'Historical Trades'!I4769</x:f>
      </x:c>
      <x:c r="J4769" s="0">
        <x:f>'Historical Trades'!J4769</x:f>
      </x:c>
      <x:c r="K4769" s="0">
        <x:f>'Historical Trades'!K4769</x:f>
      </x:c>
      <x:c r="L4769" s="0">
        <x:f>'Historical Trades'!L4769</x:f>
      </x:c>
      <x:c r="M4769" s="0">
        <x:f>'Historical Trades'!M4769</x:f>
      </x:c>
      <x:c r="N4769" s="0">
        <x:f>CLEAN('Historical Trades'!O4769)</x:f>
      </x:c>
      <x:c r="P4769" s="14">
        <x:f>IF(G4769="sell",M4769,-M4769)</x:f>
      </x:c>
      <x:c r="Q4769" s="14">
        <x:f>VLOOKUP(N4769,'Currency Rates'!$A$3:$C$32,3,0)</x:f>
      </x:c>
      <x:c r="R4769" s="0">
        <x:f>IF(A4769="SPUS",0,IF(A4769="FWD",0,P4769/Q4769))</x:f>
      </x:c>
    </x:row>
    <x:row r="4770" spans="1:19" x14ac:dyDescent="0.3">
      <x:c r="A4770" s="0">
        <x:f>'Historical Trades'!A4770</x:f>
      </x:c>
      <x:c r="B4770" s="0">
        <x:f>'Historical Trades'!B4770</x:f>
      </x:c>
      <x:c r="C4770" s="23">
        <x:f>'Historical Trades'!C4770</x:f>
      </x:c>
      <x:c r="D4770" s="0">
        <x:f>'Historical Trades'!D4770</x:f>
      </x:c>
      <x:c r="E4770" s="23">
        <x:f>'Historical Trades'!E4770</x:f>
      </x:c>
      <x:c r="F4770" s="0">
        <x:f>'Historical Trades'!F4770</x:f>
      </x:c>
      <x:c r="G4770" s="0">
        <x:f>'Historical Trades'!G4770</x:f>
      </x:c>
      <x:c r="H4770" s="0">
        <x:f>'Historical Trades'!H4770</x:f>
      </x:c>
      <x:c r="I4770" s="0">
        <x:f>'Historical Trades'!I4770</x:f>
      </x:c>
      <x:c r="J4770" s="0">
        <x:f>'Historical Trades'!J4770</x:f>
      </x:c>
      <x:c r="K4770" s="0">
        <x:f>'Historical Trades'!K4770</x:f>
      </x:c>
      <x:c r="L4770" s="0">
        <x:f>'Historical Trades'!L4770</x:f>
      </x:c>
      <x:c r="M4770" s="0">
        <x:f>'Historical Trades'!M4770</x:f>
      </x:c>
      <x:c r="N4770" s="0">
        <x:f>CLEAN('Historical Trades'!O4770)</x:f>
      </x:c>
      <x:c r="P4770" s="14">
        <x:f>IF(G4770="sell",M4770,-M4770)</x:f>
      </x:c>
      <x:c r="Q4770" s="14">
        <x:f>VLOOKUP(N4770,'Currency Rates'!$A$3:$C$32,3,0)</x:f>
      </x:c>
      <x:c r="R4770" s="0">
        <x:f>IF(A4770="SPUS",0,IF(A4770="FWD",0,P4770/Q4770))</x:f>
      </x:c>
    </x:row>
    <x:row r="4771" spans="1:19" x14ac:dyDescent="0.3">
      <x:c r="A4771" s="0">
        <x:f>'Historical Trades'!A4771</x:f>
      </x:c>
      <x:c r="B4771" s="0">
        <x:f>'Historical Trades'!B4771</x:f>
      </x:c>
      <x:c r="C4771" s="23">
        <x:f>'Historical Trades'!C4771</x:f>
      </x:c>
      <x:c r="D4771" s="0">
        <x:f>'Historical Trades'!D4771</x:f>
      </x:c>
      <x:c r="E4771" s="23">
        <x:f>'Historical Trades'!E4771</x:f>
      </x:c>
      <x:c r="F4771" s="0">
        <x:f>'Historical Trades'!F4771</x:f>
      </x:c>
      <x:c r="G4771" s="0">
        <x:f>'Historical Trades'!G4771</x:f>
      </x:c>
      <x:c r="H4771" s="0">
        <x:f>'Historical Trades'!H4771</x:f>
      </x:c>
      <x:c r="I4771" s="0">
        <x:f>'Historical Trades'!I4771</x:f>
      </x:c>
      <x:c r="J4771" s="0">
        <x:f>'Historical Trades'!J4771</x:f>
      </x:c>
      <x:c r="K4771" s="0">
        <x:f>'Historical Trades'!K4771</x:f>
      </x:c>
      <x:c r="L4771" s="0">
        <x:f>'Historical Trades'!L4771</x:f>
      </x:c>
      <x:c r="M4771" s="0">
        <x:f>'Historical Trades'!M4771</x:f>
      </x:c>
      <x:c r="N4771" s="0">
        <x:f>CLEAN('Historical Trades'!O4771)</x:f>
      </x:c>
      <x:c r="P4771" s="14">
        <x:f>IF(G4771="sell",M4771,-M4771)</x:f>
      </x:c>
      <x:c r="Q4771" s="14">
        <x:f>VLOOKUP(N4771,'Currency Rates'!$A$3:$C$32,3,0)</x:f>
      </x:c>
      <x:c r="R4771" s="0">
        <x:f>IF(A4771="SPUS",0,IF(A4771="FWD",0,P4771/Q4771))</x:f>
      </x:c>
    </x:row>
    <x:row r="4772" spans="1:19" x14ac:dyDescent="0.3">
      <x:c r="A4772" s="0">
        <x:f>'Historical Trades'!A4772</x:f>
      </x:c>
      <x:c r="B4772" s="0">
        <x:f>'Historical Trades'!B4772</x:f>
      </x:c>
      <x:c r="C4772" s="23">
        <x:f>'Historical Trades'!C4772</x:f>
      </x:c>
      <x:c r="D4772" s="0">
        <x:f>'Historical Trades'!D4772</x:f>
      </x:c>
      <x:c r="E4772" s="23">
        <x:f>'Historical Trades'!E4772</x:f>
      </x:c>
      <x:c r="F4772" s="0">
        <x:f>'Historical Trades'!F4772</x:f>
      </x:c>
      <x:c r="G4772" s="0">
        <x:f>'Historical Trades'!G4772</x:f>
      </x:c>
      <x:c r="H4772" s="0">
        <x:f>'Historical Trades'!H4772</x:f>
      </x:c>
      <x:c r="I4772" s="0">
        <x:f>'Historical Trades'!I4772</x:f>
      </x:c>
      <x:c r="J4772" s="0">
        <x:f>'Historical Trades'!J4772</x:f>
      </x:c>
      <x:c r="K4772" s="0">
        <x:f>'Historical Trades'!K4772</x:f>
      </x:c>
      <x:c r="L4772" s="0">
        <x:f>'Historical Trades'!L4772</x:f>
      </x:c>
      <x:c r="M4772" s="0">
        <x:f>'Historical Trades'!M4772</x:f>
      </x:c>
      <x:c r="N4772" s="0">
        <x:f>CLEAN('Historical Trades'!O4772)</x:f>
      </x:c>
      <x:c r="P4772" s="14">
        <x:f>IF(G4772="sell",M4772,-M4772)</x:f>
      </x:c>
      <x:c r="Q4772" s="14">
        <x:f>VLOOKUP(N4772,'Currency Rates'!$A$3:$C$32,3,0)</x:f>
      </x:c>
      <x:c r="R4772" s="0">
        <x:f>IF(A4772="SPUS",0,IF(A4772="FWD",0,P4772/Q4772))</x:f>
      </x:c>
    </x:row>
    <x:row r="4773" spans="1:19" x14ac:dyDescent="0.3">
      <x:c r="A4773" s="0">
        <x:f>'Historical Trades'!A4773</x:f>
      </x:c>
      <x:c r="B4773" s="0">
        <x:f>'Historical Trades'!B4773</x:f>
      </x:c>
      <x:c r="C4773" s="23">
        <x:f>'Historical Trades'!C4773</x:f>
      </x:c>
      <x:c r="D4773" s="0">
        <x:f>'Historical Trades'!D4773</x:f>
      </x:c>
      <x:c r="E4773" s="23">
        <x:f>'Historical Trades'!E4773</x:f>
      </x:c>
      <x:c r="F4773" s="0">
        <x:f>'Historical Trades'!F4773</x:f>
      </x:c>
      <x:c r="G4773" s="0">
        <x:f>'Historical Trades'!G4773</x:f>
      </x:c>
      <x:c r="H4773" s="0">
        <x:f>'Historical Trades'!H4773</x:f>
      </x:c>
      <x:c r="I4773" s="0">
        <x:f>'Historical Trades'!I4773</x:f>
      </x:c>
      <x:c r="J4773" s="0">
        <x:f>'Historical Trades'!J4773</x:f>
      </x:c>
      <x:c r="K4773" s="0">
        <x:f>'Historical Trades'!K4773</x:f>
      </x:c>
      <x:c r="L4773" s="0">
        <x:f>'Historical Trades'!L4773</x:f>
      </x:c>
      <x:c r="M4773" s="0">
        <x:f>'Historical Trades'!M4773</x:f>
      </x:c>
      <x:c r="N4773" s="0">
        <x:f>CLEAN('Historical Trades'!O4773)</x:f>
      </x:c>
      <x:c r="P4773" s="14">
        <x:f>IF(G4773="sell",M4773,-M4773)</x:f>
      </x:c>
      <x:c r="Q4773" s="14">
        <x:f>VLOOKUP(N4773,'Currency Rates'!$A$3:$C$32,3,0)</x:f>
      </x:c>
      <x:c r="R4773" s="0">
        <x:f>IF(A4773="SPUS",0,IF(A4773="FWD",0,P4773/Q4773))</x:f>
      </x:c>
    </x:row>
    <x:row r="4774" spans="1:19" x14ac:dyDescent="0.3">
      <x:c r="A4774" s="0">
        <x:f>'Historical Trades'!A4774</x:f>
      </x:c>
      <x:c r="B4774" s="0">
        <x:f>'Historical Trades'!B4774</x:f>
      </x:c>
      <x:c r="C4774" s="23">
        <x:f>'Historical Trades'!C4774</x:f>
      </x:c>
      <x:c r="D4774" s="0">
        <x:f>'Historical Trades'!D4774</x:f>
      </x:c>
      <x:c r="E4774" s="23">
        <x:f>'Historical Trades'!E4774</x:f>
      </x:c>
      <x:c r="F4774" s="0">
        <x:f>'Historical Trades'!F4774</x:f>
      </x:c>
      <x:c r="G4774" s="0">
        <x:f>'Historical Trades'!G4774</x:f>
      </x:c>
      <x:c r="H4774" s="0">
        <x:f>'Historical Trades'!H4774</x:f>
      </x:c>
      <x:c r="I4774" s="0">
        <x:f>'Historical Trades'!I4774</x:f>
      </x:c>
      <x:c r="J4774" s="0">
        <x:f>'Historical Trades'!J4774</x:f>
      </x:c>
      <x:c r="K4774" s="0">
        <x:f>'Historical Trades'!K4774</x:f>
      </x:c>
      <x:c r="L4774" s="0">
        <x:f>'Historical Trades'!L4774</x:f>
      </x:c>
      <x:c r="M4774" s="0">
        <x:f>'Historical Trades'!M4774</x:f>
      </x:c>
      <x:c r="N4774" s="0">
        <x:f>CLEAN('Historical Trades'!O4774)</x:f>
      </x:c>
      <x:c r="P4774" s="14">
        <x:f>IF(G4774="sell",M4774,-M4774)</x:f>
      </x:c>
      <x:c r="Q4774" s="14">
        <x:f>VLOOKUP(N4774,'Currency Rates'!$A$3:$C$32,3,0)</x:f>
      </x:c>
      <x:c r="R4774" s="0">
        <x:f>IF(A4774="SPUS",0,IF(A4774="FWD",0,P4774/Q4774))</x:f>
      </x:c>
    </x:row>
    <x:row r="4775" spans="1:19" x14ac:dyDescent="0.3">
      <x:c r="A4775" s="0">
        <x:f>'Historical Trades'!A4775</x:f>
      </x:c>
      <x:c r="B4775" s="0">
        <x:f>'Historical Trades'!B4775</x:f>
      </x:c>
      <x:c r="C4775" s="23">
        <x:f>'Historical Trades'!C4775</x:f>
      </x:c>
      <x:c r="D4775" s="0">
        <x:f>'Historical Trades'!D4775</x:f>
      </x:c>
      <x:c r="E4775" s="23">
        <x:f>'Historical Trades'!E4775</x:f>
      </x:c>
      <x:c r="F4775" s="0">
        <x:f>'Historical Trades'!F4775</x:f>
      </x:c>
      <x:c r="G4775" s="0">
        <x:f>'Historical Trades'!G4775</x:f>
      </x:c>
      <x:c r="H4775" s="0">
        <x:f>'Historical Trades'!H4775</x:f>
      </x:c>
      <x:c r="I4775" s="0">
        <x:f>'Historical Trades'!I4775</x:f>
      </x:c>
      <x:c r="J4775" s="0">
        <x:f>'Historical Trades'!J4775</x:f>
      </x:c>
      <x:c r="K4775" s="0">
        <x:f>'Historical Trades'!K4775</x:f>
      </x:c>
      <x:c r="L4775" s="0">
        <x:f>'Historical Trades'!L4775</x:f>
      </x:c>
      <x:c r="M4775" s="0">
        <x:f>'Historical Trades'!M4775</x:f>
      </x:c>
      <x:c r="N4775" s="0">
        <x:f>CLEAN('Historical Trades'!O4775)</x:f>
      </x:c>
      <x:c r="P4775" s="14">
        <x:f>IF(G4775="sell",M4775,-M4775)</x:f>
      </x:c>
      <x:c r="Q4775" s="14">
        <x:f>VLOOKUP(N4775,'Currency Rates'!$A$3:$C$32,3,0)</x:f>
      </x:c>
      <x:c r="R4775" s="0">
        <x:f>IF(A4775="SPUS",0,IF(A4775="FWD",0,P4775/Q4775))</x:f>
      </x:c>
    </x:row>
    <x:row r="4776" spans="1:19" x14ac:dyDescent="0.3">
      <x:c r="A4776" s="0">
        <x:f>'Historical Trades'!A4776</x:f>
      </x:c>
      <x:c r="B4776" s="0">
        <x:f>'Historical Trades'!B4776</x:f>
      </x:c>
      <x:c r="C4776" s="23">
        <x:f>'Historical Trades'!C4776</x:f>
      </x:c>
      <x:c r="D4776" s="0">
        <x:f>'Historical Trades'!D4776</x:f>
      </x:c>
      <x:c r="E4776" s="23">
        <x:f>'Historical Trades'!E4776</x:f>
      </x:c>
      <x:c r="F4776" s="0">
        <x:f>'Historical Trades'!F4776</x:f>
      </x:c>
      <x:c r="G4776" s="0">
        <x:f>'Historical Trades'!G4776</x:f>
      </x:c>
      <x:c r="H4776" s="0">
        <x:f>'Historical Trades'!H4776</x:f>
      </x:c>
      <x:c r="I4776" s="0">
        <x:f>'Historical Trades'!I4776</x:f>
      </x:c>
      <x:c r="J4776" s="0">
        <x:f>'Historical Trades'!J4776</x:f>
      </x:c>
      <x:c r="K4776" s="0">
        <x:f>'Historical Trades'!K4776</x:f>
      </x:c>
      <x:c r="L4776" s="0">
        <x:f>'Historical Trades'!L4776</x:f>
      </x:c>
      <x:c r="M4776" s="0">
        <x:f>'Historical Trades'!M4776</x:f>
      </x:c>
      <x:c r="N4776" s="0">
        <x:f>CLEAN('Historical Trades'!O4776)</x:f>
      </x:c>
      <x:c r="P4776" s="14">
        <x:f>IF(G4776="sell",M4776,-M4776)</x:f>
      </x:c>
      <x:c r="Q4776" s="14">
        <x:f>VLOOKUP(N4776,'Currency Rates'!$A$3:$C$32,3,0)</x:f>
      </x:c>
      <x:c r="R4776" s="0">
        <x:f>IF(A4776="SPUS",0,IF(A4776="FWD",0,P4776/Q4776))</x:f>
      </x:c>
    </x:row>
    <x:row r="4777" spans="1:19" x14ac:dyDescent="0.3">
      <x:c r="A4777" s="0">
        <x:f>'Historical Trades'!A4777</x:f>
      </x:c>
      <x:c r="B4777" s="0">
        <x:f>'Historical Trades'!B4777</x:f>
      </x:c>
      <x:c r="C4777" s="23">
        <x:f>'Historical Trades'!C4777</x:f>
      </x:c>
      <x:c r="D4777" s="0">
        <x:f>'Historical Trades'!D4777</x:f>
      </x:c>
      <x:c r="E4777" s="23">
        <x:f>'Historical Trades'!E4777</x:f>
      </x:c>
      <x:c r="F4777" s="0">
        <x:f>'Historical Trades'!F4777</x:f>
      </x:c>
      <x:c r="G4777" s="0">
        <x:f>'Historical Trades'!G4777</x:f>
      </x:c>
      <x:c r="H4777" s="0">
        <x:f>'Historical Trades'!H4777</x:f>
      </x:c>
      <x:c r="I4777" s="0">
        <x:f>'Historical Trades'!I4777</x:f>
      </x:c>
      <x:c r="J4777" s="0">
        <x:f>'Historical Trades'!J4777</x:f>
      </x:c>
      <x:c r="K4777" s="0">
        <x:f>'Historical Trades'!K4777</x:f>
      </x:c>
      <x:c r="L4777" s="0">
        <x:f>'Historical Trades'!L4777</x:f>
      </x:c>
      <x:c r="M4777" s="0">
        <x:f>'Historical Trades'!M4777</x:f>
      </x:c>
      <x:c r="N4777" s="0">
        <x:f>CLEAN('Historical Trades'!O4777)</x:f>
      </x:c>
      <x:c r="P4777" s="14">
        <x:f>IF(G4777="sell",M4777,-M4777)</x:f>
      </x:c>
      <x:c r="Q4777" s="14">
        <x:f>VLOOKUP(N4777,'Currency Rates'!$A$3:$C$32,3,0)</x:f>
      </x:c>
      <x:c r="R4777" s="0">
        <x:f>IF(A4777="SPUS",0,IF(A4777="FWD",0,P4777/Q4777))</x:f>
      </x:c>
    </x:row>
    <x:row r="4778" spans="1:19" x14ac:dyDescent="0.3">
      <x:c r="A4778" s="0">
        <x:f>'Historical Trades'!A4778</x:f>
      </x:c>
      <x:c r="B4778" s="0">
        <x:f>'Historical Trades'!B4778</x:f>
      </x:c>
      <x:c r="C4778" s="23">
        <x:f>'Historical Trades'!C4778</x:f>
      </x:c>
      <x:c r="D4778" s="0">
        <x:f>'Historical Trades'!D4778</x:f>
      </x:c>
      <x:c r="E4778" s="23">
        <x:f>'Historical Trades'!E4778</x:f>
      </x:c>
      <x:c r="F4778" s="0">
        <x:f>'Historical Trades'!F4778</x:f>
      </x:c>
      <x:c r="G4778" s="0">
        <x:f>'Historical Trades'!G4778</x:f>
      </x:c>
      <x:c r="H4778" s="0">
        <x:f>'Historical Trades'!H4778</x:f>
      </x:c>
      <x:c r="I4778" s="0">
        <x:f>'Historical Trades'!I4778</x:f>
      </x:c>
      <x:c r="J4778" s="0">
        <x:f>'Historical Trades'!J4778</x:f>
      </x:c>
      <x:c r="K4778" s="0">
        <x:f>'Historical Trades'!K4778</x:f>
      </x:c>
      <x:c r="L4778" s="0">
        <x:f>'Historical Trades'!L4778</x:f>
      </x:c>
      <x:c r="M4778" s="0">
        <x:f>'Historical Trades'!M4778</x:f>
      </x:c>
      <x:c r="N4778" s="0">
        <x:f>CLEAN('Historical Trades'!O4778)</x:f>
      </x:c>
      <x:c r="P4778" s="14">
        <x:f>IF(G4778="sell",M4778,-M4778)</x:f>
      </x:c>
      <x:c r="Q4778" s="14">
        <x:f>VLOOKUP(N4778,'Currency Rates'!$A$3:$C$32,3,0)</x:f>
      </x:c>
      <x:c r="R4778" s="0">
        <x:f>IF(A4778="SPUS",0,IF(A4778="FWD",0,P4778/Q4778))</x:f>
      </x:c>
    </x:row>
    <x:row r="4779" spans="1:19" x14ac:dyDescent="0.3">
      <x:c r="A4779" s="0">
        <x:f>'Historical Trades'!A4779</x:f>
      </x:c>
      <x:c r="B4779" s="0">
        <x:f>'Historical Trades'!B4779</x:f>
      </x:c>
      <x:c r="C4779" s="23">
        <x:f>'Historical Trades'!C4779</x:f>
      </x:c>
      <x:c r="D4779" s="0">
        <x:f>'Historical Trades'!D4779</x:f>
      </x:c>
      <x:c r="E4779" s="23">
        <x:f>'Historical Trades'!E4779</x:f>
      </x:c>
      <x:c r="F4779" s="0">
        <x:f>'Historical Trades'!F4779</x:f>
      </x:c>
      <x:c r="G4779" s="0">
        <x:f>'Historical Trades'!G4779</x:f>
      </x:c>
      <x:c r="H4779" s="0">
        <x:f>'Historical Trades'!H4779</x:f>
      </x:c>
      <x:c r="I4779" s="0">
        <x:f>'Historical Trades'!I4779</x:f>
      </x:c>
      <x:c r="J4779" s="0">
        <x:f>'Historical Trades'!J4779</x:f>
      </x:c>
      <x:c r="K4779" s="0">
        <x:f>'Historical Trades'!K4779</x:f>
      </x:c>
      <x:c r="L4779" s="0">
        <x:f>'Historical Trades'!L4779</x:f>
      </x:c>
      <x:c r="M4779" s="0">
        <x:f>'Historical Trades'!M4779</x:f>
      </x:c>
      <x:c r="N4779" s="0">
        <x:f>CLEAN('Historical Trades'!O4779)</x:f>
      </x:c>
      <x:c r="P4779" s="14">
        <x:f>IF(G4779="sell",M4779,-M4779)</x:f>
      </x:c>
      <x:c r="Q4779" s="14">
        <x:f>VLOOKUP(N4779,'Currency Rates'!$A$3:$C$32,3,0)</x:f>
      </x:c>
      <x:c r="R4779" s="0">
        <x:f>IF(A4779="SPUS",0,IF(A4779="FWD",0,P4779/Q4779))</x:f>
      </x:c>
    </x:row>
    <x:row r="4780" spans="1:19" x14ac:dyDescent="0.3">
      <x:c r="A4780" s="0">
        <x:f>'Historical Trades'!A4780</x:f>
      </x:c>
      <x:c r="B4780" s="0">
        <x:f>'Historical Trades'!B4780</x:f>
      </x:c>
      <x:c r="C4780" s="23">
        <x:f>'Historical Trades'!C4780</x:f>
      </x:c>
      <x:c r="D4780" s="0">
        <x:f>'Historical Trades'!D4780</x:f>
      </x:c>
      <x:c r="E4780" s="23">
        <x:f>'Historical Trades'!E4780</x:f>
      </x:c>
      <x:c r="F4780" s="0">
        <x:f>'Historical Trades'!F4780</x:f>
      </x:c>
      <x:c r="G4780" s="0">
        <x:f>'Historical Trades'!G4780</x:f>
      </x:c>
      <x:c r="H4780" s="0">
        <x:f>'Historical Trades'!H4780</x:f>
      </x:c>
      <x:c r="I4780" s="0">
        <x:f>'Historical Trades'!I4780</x:f>
      </x:c>
      <x:c r="J4780" s="0">
        <x:f>'Historical Trades'!J4780</x:f>
      </x:c>
      <x:c r="K4780" s="0">
        <x:f>'Historical Trades'!K4780</x:f>
      </x:c>
      <x:c r="L4780" s="0">
        <x:f>'Historical Trades'!L4780</x:f>
      </x:c>
      <x:c r="M4780" s="0">
        <x:f>'Historical Trades'!M4780</x:f>
      </x:c>
      <x:c r="N4780" s="0">
        <x:f>CLEAN('Historical Trades'!O4780)</x:f>
      </x:c>
      <x:c r="P4780" s="14">
        <x:f>IF(G4780="sell",M4780,-M4780)</x:f>
      </x:c>
      <x:c r="Q4780" s="14">
        <x:f>VLOOKUP(N4780,'Currency Rates'!$A$3:$C$32,3,0)</x:f>
      </x:c>
      <x:c r="R4780" s="0">
        <x:f>IF(A4780="SPUS",0,IF(A4780="FWD",0,P4780/Q4780))</x:f>
      </x:c>
    </x:row>
    <x:row r="4781" spans="1:19" x14ac:dyDescent="0.3">
      <x:c r="A4781" s="0">
        <x:f>'Historical Trades'!A4781</x:f>
      </x:c>
      <x:c r="B4781" s="0">
        <x:f>'Historical Trades'!B4781</x:f>
      </x:c>
      <x:c r="C4781" s="23">
        <x:f>'Historical Trades'!C4781</x:f>
      </x:c>
      <x:c r="D4781" s="0">
        <x:f>'Historical Trades'!D4781</x:f>
      </x:c>
      <x:c r="E4781" s="23">
        <x:f>'Historical Trades'!E4781</x:f>
      </x:c>
      <x:c r="F4781" s="0">
        <x:f>'Historical Trades'!F4781</x:f>
      </x:c>
      <x:c r="G4781" s="0">
        <x:f>'Historical Trades'!G4781</x:f>
      </x:c>
      <x:c r="H4781" s="0">
        <x:f>'Historical Trades'!H4781</x:f>
      </x:c>
      <x:c r="I4781" s="0">
        <x:f>'Historical Trades'!I4781</x:f>
      </x:c>
      <x:c r="J4781" s="0">
        <x:f>'Historical Trades'!J4781</x:f>
      </x:c>
      <x:c r="K4781" s="0">
        <x:f>'Historical Trades'!K4781</x:f>
      </x:c>
      <x:c r="L4781" s="0">
        <x:f>'Historical Trades'!L4781</x:f>
      </x:c>
      <x:c r="M4781" s="0">
        <x:f>'Historical Trades'!M4781</x:f>
      </x:c>
      <x:c r="N4781" s="0">
        <x:f>CLEAN('Historical Trades'!O4781)</x:f>
      </x:c>
      <x:c r="P4781" s="14">
        <x:f>IF(G4781="sell",M4781,-M4781)</x:f>
      </x:c>
      <x:c r="Q4781" s="14">
        <x:f>VLOOKUP(N4781,'Currency Rates'!$A$3:$C$32,3,0)</x:f>
      </x:c>
      <x:c r="R4781" s="0">
        <x:f>IF(A4781="SPUS",0,IF(A4781="FWD",0,P4781/Q4781))</x:f>
      </x:c>
    </x:row>
    <x:row r="4782" spans="1:19" x14ac:dyDescent="0.3">
      <x:c r="A4782" s="0">
        <x:f>'Historical Trades'!A4782</x:f>
      </x:c>
      <x:c r="B4782" s="0">
        <x:f>'Historical Trades'!B4782</x:f>
      </x:c>
      <x:c r="C4782" s="23">
        <x:f>'Historical Trades'!C4782</x:f>
      </x:c>
      <x:c r="D4782" s="0">
        <x:f>'Historical Trades'!D4782</x:f>
      </x:c>
      <x:c r="E4782" s="23">
        <x:f>'Historical Trades'!E4782</x:f>
      </x:c>
      <x:c r="F4782" s="0">
        <x:f>'Historical Trades'!F4782</x:f>
      </x:c>
      <x:c r="G4782" s="0">
        <x:f>'Historical Trades'!G4782</x:f>
      </x:c>
      <x:c r="H4782" s="0">
        <x:f>'Historical Trades'!H4782</x:f>
      </x:c>
      <x:c r="I4782" s="0">
        <x:f>'Historical Trades'!I4782</x:f>
      </x:c>
      <x:c r="J4782" s="0">
        <x:f>'Historical Trades'!J4782</x:f>
      </x:c>
      <x:c r="K4782" s="0">
        <x:f>'Historical Trades'!K4782</x:f>
      </x:c>
      <x:c r="L4782" s="0">
        <x:f>'Historical Trades'!L4782</x:f>
      </x:c>
      <x:c r="M4782" s="0">
        <x:f>'Historical Trades'!M4782</x:f>
      </x:c>
      <x:c r="N4782" s="0">
        <x:f>CLEAN('Historical Trades'!O4782)</x:f>
      </x:c>
      <x:c r="P4782" s="14">
        <x:f>IF(G4782="sell",M4782,-M4782)</x:f>
      </x:c>
      <x:c r="Q4782" s="14">
        <x:f>VLOOKUP(N4782,'Currency Rates'!$A$3:$C$32,3,0)</x:f>
      </x:c>
      <x:c r="R4782" s="0">
        <x:f>IF(A4782="SPUS",0,IF(A4782="FWD",0,P4782/Q4782))</x:f>
      </x:c>
    </x:row>
    <x:row r="4783" spans="1:19" x14ac:dyDescent="0.3">
      <x:c r="A4783" s="0">
        <x:f>'Historical Trades'!A4783</x:f>
      </x:c>
      <x:c r="B4783" s="0">
        <x:f>'Historical Trades'!B4783</x:f>
      </x:c>
      <x:c r="C4783" s="23">
        <x:f>'Historical Trades'!C4783</x:f>
      </x:c>
      <x:c r="D4783" s="0">
        <x:f>'Historical Trades'!D4783</x:f>
      </x:c>
      <x:c r="E4783" s="23">
        <x:f>'Historical Trades'!E4783</x:f>
      </x:c>
      <x:c r="F4783" s="0">
        <x:f>'Historical Trades'!F4783</x:f>
      </x:c>
      <x:c r="G4783" s="0">
        <x:f>'Historical Trades'!G4783</x:f>
      </x:c>
      <x:c r="H4783" s="0">
        <x:f>'Historical Trades'!H4783</x:f>
      </x:c>
      <x:c r="I4783" s="0">
        <x:f>'Historical Trades'!I4783</x:f>
      </x:c>
      <x:c r="J4783" s="0">
        <x:f>'Historical Trades'!J4783</x:f>
      </x:c>
      <x:c r="K4783" s="0">
        <x:f>'Historical Trades'!K4783</x:f>
      </x:c>
      <x:c r="L4783" s="0">
        <x:f>'Historical Trades'!L4783</x:f>
      </x:c>
      <x:c r="M4783" s="0">
        <x:f>'Historical Trades'!M4783</x:f>
      </x:c>
      <x:c r="N4783" s="0">
        <x:f>CLEAN('Historical Trades'!O4783)</x:f>
      </x:c>
      <x:c r="P4783" s="14">
        <x:f>IF(G4783="sell",M4783,-M4783)</x:f>
      </x:c>
      <x:c r="Q4783" s="14">
        <x:f>VLOOKUP(N4783,'Currency Rates'!$A$3:$C$32,3,0)</x:f>
      </x:c>
      <x:c r="R4783" s="0">
        <x:f>IF(A4783="SPUS",0,IF(A4783="FWD",0,P4783/Q4783))</x:f>
      </x:c>
    </x:row>
    <x:row r="4784" spans="1:19" x14ac:dyDescent="0.3">
      <x:c r="A4784" s="0">
        <x:f>'Historical Trades'!A4784</x:f>
      </x:c>
      <x:c r="B4784" s="0">
        <x:f>'Historical Trades'!B4784</x:f>
      </x:c>
      <x:c r="C4784" s="23">
        <x:f>'Historical Trades'!C4784</x:f>
      </x:c>
      <x:c r="D4784" s="0">
        <x:f>'Historical Trades'!D4784</x:f>
      </x:c>
      <x:c r="E4784" s="23">
        <x:f>'Historical Trades'!E4784</x:f>
      </x:c>
      <x:c r="F4784" s="0">
        <x:f>'Historical Trades'!F4784</x:f>
      </x:c>
      <x:c r="G4784" s="0">
        <x:f>'Historical Trades'!G4784</x:f>
      </x:c>
      <x:c r="H4784" s="0">
        <x:f>'Historical Trades'!H4784</x:f>
      </x:c>
      <x:c r="I4784" s="0">
        <x:f>'Historical Trades'!I4784</x:f>
      </x:c>
      <x:c r="J4784" s="0">
        <x:f>'Historical Trades'!J4784</x:f>
      </x:c>
      <x:c r="K4784" s="0">
        <x:f>'Historical Trades'!K4784</x:f>
      </x:c>
      <x:c r="L4784" s="0">
        <x:f>'Historical Trades'!L4784</x:f>
      </x:c>
      <x:c r="M4784" s="0">
        <x:f>'Historical Trades'!M4784</x:f>
      </x:c>
      <x:c r="N4784" s="0">
        <x:f>CLEAN('Historical Trades'!O4784)</x:f>
      </x:c>
      <x:c r="P4784" s="14">
        <x:f>IF(G4784="sell",M4784,-M4784)</x:f>
      </x:c>
      <x:c r="Q4784" s="14">
        <x:f>VLOOKUP(N4784,'Currency Rates'!$A$3:$C$32,3,0)</x:f>
      </x:c>
      <x:c r="R4784" s="0">
        <x:f>IF(A4784="SPUS",0,IF(A4784="FWD",0,P4784/Q4784))</x:f>
      </x:c>
    </x:row>
    <x:row r="4785" spans="1:19" x14ac:dyDescent="0.3">
      <x:c r="A4785" s="0">
        <x:f>'Historical Trades'!A4785</x:f>
      </x:c>
      <x:c r="B4785" s="0">
        <x:f>'Historical Trades'!B4785</x:f>
      </x:c>
      <x:c r="C4785" s="23">
        <x:f>'Historical Trades'!C4785</x:f>
      </x:c>
      <x:c r="D4785" s="0">
        <x:f>'Historical Trades'!D4785</x:f>
      </x:c>
      <x:c r="E4785" s="23">
        <x:f>'Historical Trades'!E4785</x:f>
      </x:c>
      <x:c r="F4785" s="0">
        <x:f>'Historical Trades'!F4785</x:f>
      </x:c>
      <x:c r="G4785" s="0">
        <x:f>'Historical Trades'!G4785</x:f>
      </x:c>
      <x:c r="H4785" s="0">
        <x:f>'Historical Trades'!H4785</x:f>
      </x:c>
      <x:c r="I4785" s="0">
        <x:f>'Historical Trades'!I4785</x:f>
      </x:c>
      <x:c r="J4785" s="0">
        <x:f>'Historical Trades'!J4785</x:f>
      </x:c>
      <x:c r="K4785" s="0">
        <x:f>'Historical Trades'!K4785</x:f>
      </x:c>
      <x:c r="L4785" s="0">
        <x:f>'Historical Trades'!L4785</x:f>
      </x:c>
      <x:c r="M4785" s="0">
        <x:f>'Historical Trades'!M4785</x:f>
      </x:c>
      <x:c r="N4785" s="0">
        <x:f>CLEAN('Historical Trades'!O4785)</x:f>
      </x:c>
      <x:c r="P4785" s="14">
        <x:f>IF(G4785="sell",M4785,-M4785)</x:f>
      </x:c>
      <x:c r="Q4785" s="14">
        <x:f>VLOOKUP(N4785,'Currency Rates'!$A$3:$C$32,3,0)</x:f>
      </x:c>
      <x:c r="R4785" s="0">
        <x:f>IF(A4785="SPUS",0,IF(A4785="FWD",0,P4785/Q4785))</x:f>
      </x:c>
    </x:row>
    <x:row r="4786" spans="1:19" x14ac:dyDescent="0.3">
      <x:c r="A4786" s="0">
        <x:f>'Historical Trades'!A4786</x:f>
      </x:c>
      <x:c r="B4786" s="0">
        <x:f>'Historical Trades'!B4786</x:f>
      </x:c>
      <x:c r="C4786" s="23">
        <x:f>'Historical Trades'!C4786</x:f>
      </x:c>
      <x:c r="D4786" s="0">
        <x:f>'Historical Trades'!D4786</x:f>
      </x:c>
      <x:c r="E4786" s="23">
        <x:f>'Historical Trades'!E4786</x:f>
      </x:c>
      <x:c r="F4786" s="0">
        <x:f>'Historical Trades'!F4786</x:f>
      </x:c>
      <x:c r="G4786" s="0">
        <x:f>'Historical Trades'!G4786</x:f>
      </x:c>
      <x:c r="H4786" s="0">
        <x:f>'Historical Trades'!H4786</x:f>
      </x:c>
      <x:c r="I4786" s="0">
        <x:f>'Historical Trades'!I4786</x:f>
      </x:c>
      <x:c r="J4786" s="0">
        <x:f>'Historical Trades'!J4786</x:f>
      </x:c>
      <x:c r="K4786" s="0">
        <x:f>'Historical Trades'!K4786</x:f>
      </x:c>
      <x:c r="L4786" s="0">
        <x:f>'Historical Trades'!L4786</x:f>
      </x:c>
      <x:c r="M4786" s="0">
        <x:f>'Historical Trades'!M4786</x:f>
      </x:c>
      <x:c r="N4786" s="0">
        <x:f>CLEAN('Historical Trades'!O4786)</x:f>
      </x:c>
      <x:c r="P4786" s="14">
        <x:f>IF(G4786="sell",M4786,-M4786)</x:f>
      </x:c>
      <x:c r="Q4786" s="14">
        <x:f>VLOOKUP(N4786,'Currency Rates'!$A$3:$C$32,3,0)</x:f>
      </x:c>
      <x:c r="R4786" s="0">
        <x:f>IF(A4786="SPUS",0,IF(A4786="FWD",0,P4786/Q4786))</x:f>
      </x:c>
    </x:row>
    <x:row r="4787" spans="1:19" x14ac:dyDescent="0.3">
      <x:c r="A4787" s="0">
        <x:f>'Historical Trades'!A4787</x:f>
      </x:c>
      <x:c r="B4787" s="0">
        <x:f>'Historical Trades'!B4787</x:f>
      </x:c>
      <x:c r="C4787" s="23">
        <x:f>'Historical Trades'!C4787</x:f>
      </x:c>
      <x:c r="D4787" s="0">
        <x:f>'Historical Trades'!D4787</x:f>
      </x:c>
      <x:c r="E4787" s="23">
        <x:f>'Historical Trades'!E4787</x:f>
      </x:c>
      <x:c r="F4787" s="0">
        <x:f>'Historical Trades'!F4787</x:f>
      </x:c>
      <x:c r="G4787" s="0">
        <x:f>'Historical Trades'!G4787</x:f>
      </x:c>
      <x:c r="H4787" s="0">
        <x:f>'Historical Trades'!H4787</x:f>
      </x:c>
      <x:c r="I4787" s="0">
        <x:f>'Historical Trades'!I4787</x:f>
      </x:c>
      <x:c r="J4787" s="0">
        <x:f>'Historical Trades'!J4787</x:f>
      </x:c>
      <x:c r="K4787" s="0">
        <x:f>'Historical Trades'!K4787</x:f>
      </x:c>
      <x:c r="L4787" s="0">
        <x:f>'Historical Trades'!L4787</x:f>
      </x:c>
      <x:c r="M4787" s="0">
        <x:f>'Historical Trades'!M4787</x:f>
      </x:c>
      <x:c r="N4787" s="0">
        <x:f>CLEAN('Historical Trades'!O4787)</x:f>
      </x:c>
      <x:c r="P4787" s="14">
        <x:f>IF(G4787="sell",M4787,-M4787)</x:f>
      </x:c>
      <x:c r="Q4787" s="14">
        <x:f>VLOOKUP(N4787,'Currency Rates'!$A$3:$C$32,3,0)</x:f>
      </x:c>
      <x:c r="R4787" s="0">
        <x:f>IF(A4787="SPUS",0,IF(A4787="FWD",0,P4787/Q4787))</x:f>
      </x:c>
    </x:row>
    <x:row r="4788" spans="1:19" x14ac:dyDescent="0.3">
      <x:c r="A4788" s="0">
        <x:f>'Historical Trades'!A4788</x:f>
      </x:c>
      <x:c r="B4788" s="0">
        <x:f>'Historical Trades'!B4788</x:f>
      </x:c>
      <x:c r="C4788" s="23">
        <x:f>'Historical Trades'!C4788</x:f>
      </x:c>
      <x:c r="D4788" s="0">
        <x:f>'Historical Trades'!D4788</x:f>
      </x:c>
      <x:c r="E4788" s="23">
        <x:f>'Historical Trades'!E4788</x:f>
      </x:c>
      <x:c r="F4788" s="0">
        <x:f>'Historical Trades'!F4788</x:f>
      </x:c>
      <x:c r="G4788" s="0">
        <x:f>'Historical Trades'!G4788</x:f>
      </x:c>
      <x:c r="H4788" s="0">
        <x:f>'Historical Trades'!H4788</x:f>
      </x:c>
      <x:c r="I4788" s="0">
        <x:f>'Historical Trades'!I4788</x:f>
      </x:c>
      <x:c r="J4788" s="0">
        <x:f>'Historical Trades'!J4788</x:f>
      </x:c>
      <x:c r="K4788" s="0">
        <x:f>'Historical Trades'!K4788</x:f>
      </x:c>
      <x:c r="L4788" s="0">
        <x:f>'Historical Trades'!L4788</x:f>
      </x:c>
      <x:c r="M4788" s="0">
        <x:f>'Historical Trades'!M4788</x:f>
      </x:c>
      <x:c r="N4788" s="0">
        <x:f>CLEAN('Historical Trades'!O4788)</x:f>
      </x:c>
      <x:c r="P4788" s="14">
        <x:f>IF(G4788="sell",M4788,-M4788)</x:f>
      </x:c>
      <x:c r="Q4788" s="14">
        <x:f>VLOOKUP(N4788,'Currency Rates'!$A$3:$C$32,3,0)</x:f>
      </x:c>
      <x:c r="R4788" s="0">
        <x:f>IF(A4788="SPUS",0,IF(A4788="FWD",0,P4788/Q4788))</x:f>
      </x:c>
    </x:row>
    <x:row r="4789" spans="1:19" x14ac:dyDescent="0.3">
      <x:c r="A4789" s="0">
        <x:f>'Historical Trades'!A4789</x:f>
      </x:c>
      <x:c r="B4789" s="0">
        <x:f>'Historical Trades'!B4789</x:f>
      </x:c>
      <x:c r="C4789" s="23">
        <x:f>'Historical Trades'!C4789</x:f>
      </x:c>
      <x:c r="D4789" s="0">
        <x:f>'Historical Trades'!D4789</x:f>
      </x:c>
      <x:c r="E4789" s="23">
        <x:f>'Historical Trades'!E4789</x:f>
      </x:c>
      <x:c r="F4789" s="0">
        <x:f>'Historical Trades'!F4789</x:f>
      </x:c>
      <x:c r="G4789" s="0">
        <x:f>'Historical Trades'!G4789</x:f>
      </x:c>
      <x:c r="H4789" s="0">
        <x:f>'Historical Trades'!H4789</x:f>
      </x:c>
      <x:c r="I4789" s="0">
        <x:f>'Historical Trades'!I4789</x:f>
      </x:c>
      <x:c r="J4789" s="0">
        <x:f>'Historical Trades'!J4789</x:f>
      </x:c>
      <x:c r="K4789" s="0">
        <x:f>'Historical Trades'!K4789</x:f>
      </x:c>
      <x:c r="L4789" s="0">
        <x:f>'Historical Trades'!L4789</x:f>
      </x:c>
      <x:c r="M4789" s="0">
        <x:f>'Historical Trades'!M4789</x:f>
      </x:c>
      <x:c r="N4789" s="0">
        <x:f>CLEAN('Historical Trades'!O4789)</x:f>
      </x:c>
      <x:c r="P4789" s="14">
        <x:f>IF(G4789="sell",M4789,-M4789)</x:f>
      </x:c>
      <x:c r="Q4789" s="14">
        <x:f>VLOOKUP(N4789,'Currency Rates'!$A$3:$C$32,3,0)</x:f>
      </x:c>
      <x:c r="R4789" s="0">
        <x:f>IF(A4789="SPUS",0,IF(A4789="FWD",0,P4789/Q4789))</x:f>
      </x:c>
    </x:row>
    <x:row r="4790" spans="1:19" x14ac:dyDescent="0.3">
      <x:c r="A4790" s="0">
        <x:f>'Historical Trades'!A4790</x:f>
      </x:c>
      <x:c r="B4790" s="0">
        <x:f>'Historical Trades'!B4790</x:f>
      </x:c>
      <x:c r="C4790" s="23">
        <x:f>'Historical Trades'!C4790</x:f>
      </x:c>
      <x:c r="D4790" s="0">
        <x:f>'Historical Trades'!D4790</x:f>
      </x:c>
      <x:c r="E4790" s="23">
        <x:f>'Historical Trades'!E4790</x:f>
      </x:c>
      <x:c r="F4790" s="0">
        <x:f>'Historical Trades'!F4790</x:f>
      </x:c>
      <x:c r="G4790" s="0">
        <x:f>'Historical Trades'!G4790</x:f>
      </x:c>
      <x:c r="H4790" s="0">
        <x:f>'Historical Trades'!H4790</x:f>
      </x:c>
      <x:c r="I4790" s="0">
        <x:f>'Historical Trades'!I4790</x:f>
      </x:c>
      <x:c r="J4790" s="0">
        <x:f>'Historical Trades'!J4790</x:f>
      </x:c>
      <x:c r="K4790" s="0">
        <x:f>'Historical Trades'!K4790</x:f>
      </x:c>
      <x:c r="L4790" s="0">
        <x:f>'Historical Trades'!L4790</x:f>
      </x:c>
      <x:c r="M4790" s="0">
        <x:f>'Historical Trades'!M4790</x:f>
      </x:c>
      <x:c r="N4790" s="0">
        <x:f>CLEAN('Historical Trades'!O4790)</x:f>
      </x:c>
      <x:c r="P4790" s="14">
        <x:f>IF(G4790="sell",M4790,-M4790)</x:f>
      </x:c>
      <x:c r="Q4790" s="14">
        <x:f>VLOOKUP(N4790,'Currency Rates'!$A$3:$C$32,3,0)</x:f>
      </x:c>
      <x:c r="R4790" s="0">
        <x:f>IF(A4790="SPUS",0,IF(A4790="FWD",0,P4790/Q4790))</x:f>
      </x:c>
    </x:row>
    <x:row r="4791" spans="1:19" x14ac:dyDescent="0.3">
      <x:c r="A4791" s="0">
        <x:f>'Historical Trades'!A4791</x:f>
      </x:c>
      <x:c r="B4791" s="0">
        <x:f>'Historical Trades'!B4791</x:f>
      </x:c>
      <x:c r="C4791" s="23">
        <x:f>'Historical Trades'!C4791</x:f>
      </x:c>
      <x:c r="D4791" s="0">
        <x:f>'Historical Trades'!D4791</x:f>
      </x:c>
      <x:c r="E4791" s="23">
        <x:f>'Historical Trades'!E4791</x:f>
      </x:c>
      <x:c r="F4791" s="0">
        <x:f>'Historical Trades'!F4791</x:f>
      </x:c>
      <x:c r="G4791" s="0">
        <x:f>'Historical Trades'!G4791</x:f>
      </x:c>
      <x:c r="H4791" s="0">
        <x:f>'Historical Trades'!H4791</x:f>
      </x:c>
      <x:c r="I4791" s="0">
        <x:f>'Historical Trades'!I4791</x:f>
      </x:c>
      <x:c r="J4791" s="0">
        <x:f>'Historical Trades'!J4791</x:f>
      </x:c>
      <x:c r="K4791" s="0">
        <x:f>'Historical Trades'!K4791</x:f>
      </x:c>
      <x:c r="L4791" s="0">
        <x:f>'Historical Trades'!L4791</x:f>
      </x:c>
      <x:c r="M4791" s="0">
        <x:f>'Historical Trades'!M4791</x:f>
      </x:c>
      <x:c r="N4791" s="0">
        <x:f>CLEAN('Historical Trades'!O4791)</x:f>
      </x:c>
      <x:c r="P4791" s="14">
        <x:f>IF(G4791="sell",M4791,-M4791)</x:f>
      </x:c>
      <x:c r="Q4791" s="14">
        <x:f>VLOOKUP(N4791,'Currency Rates'!$A$3:$C$32,3,0)</x:f>
      </x:c>
      <x:c r="R4791" s="0">
        <x:f>IF(A4791="SPUS",0,IF(A4791="FWD",0,P4791/Q4791))</x:f>
      </x:c>
    </x:row>
    <x:row r="4792" spans="1:19" x14ac:dyDescent="0.3">
      <x:c r="A4792" s="0">
        <x:f>'Historical Trades'!A4792</x:f>
      </x:c>
      <x:c r="B4792" s="0">
        <x:f>'Historical Trades'!B4792</x:f>
      </x:c>
      <x:c r="C4792" s="23">
        <x:f>'Historical Trades'!C4792</x:f>
      </x:c>
      <x:c r="D4792" s="0">
        <x:f>'Historical Trades'!D4792</x:f>
      </x:c>
      <x:c r="E4792" s="23">
        <x:f>'Historical Trades'!E4792</x:f>
      </x:c>
      <x:c r="F4792" s="0">
        <x:f>'Historical Trades'!F4792</x:f>
      </x:c>
      <x:c r="G4792" s="0">
        <x:f>'Historical Trades'!G4792</x:f>
      </x:c>
      <x:c r="H4792" s="0">
        <x:f>'Historical Trades'!H4792</x:f>
      </x:c>
      <x:c r="I4792" s="0">
        <x:f>'Historical Trades'!I4792</x:f>
      </x:c>
      <x:c r="J4792" s="0">
        <x:f>'Historical Trades'!J4792</x:f>
      </x:c>
      <x:c r="K4792" s="0">
        <x:f>'Historical Trades'!K4792</x:f>
      </x:c>
      <x:c r="L4792" s="0">
        <x:f>'Historical Trades'!L4792</x:f>
      </x:c>
      <x:c r="M4792" s="0">
        <x:f>'Historical Trades'!M4792</x:f>
      </x:c>
      <x:c r="N4792" s="0">
        <x:f>CLEAN('Historical Trades'!O4792)</x:f>
      </x:c>
      <x:c r="P4792" s="14">
        <x:f>IF(G4792="sell",M4792,-M4792)</x:f>
      </x:c>
      <x:c r="Q4792" s="14">
        <x:f>VLOOKUP(N4792,'Currency Rates'!$A$3:$C$32,3,0)</x:f>
      </x:c>
      <x:c r="R4792" s="0">
        <x:f>IF(A4792="SPUS",0,IF(A4792="FWD",0,P4792/Q4792))</x:f>
      </x:c>
    </x:row>
    <x:row r="4793" spans="1:19" x14ac:dyDescent="0.3">
      <x:c r="A4793" s="0">
        <x:f>'Historical Trades'!A4793</x:f>
      </x:c>
      <x:c r="B4793" s="0">
        <x:f>'Historical Trades'!B4793</x:f>
      </x:c>
      <x:c r="C4793" s="23">
        <x:f>'Historical Trades'!C4793</x:f>
      </x:c>
      <x:c r="D4793" s="0">
        <x:f>'Historical Trades'!D4793</x:f>
      </x:c>
      <x:c r="E4793" s="23">
        <x:f>'Historical Trades'!E4793</x:f>
      </x:c>
      <x:c r="F4793" s="0">
        <x:f>'Historical Trades'!F4793</x:f>
      </x:c>
      <x:c r="G4793" s="0">
        <x:f>'Historical Trades'!G4793</x:f>
      </x:c>
      <x:c r="H4793" s="0">
        <x:f>'Historical Trades'!H4793</x:f>
      </x:c>
      <x:c r="I4793" s="0">
        <x:f>'Historical Trades'!I4793</x:f>
      </x:c>
      <x:c r="J4793" s="0">
        <x:f>'Historical Trades'!J4793</x:f>
      </x:c>
      <x:c r="K4793" s="0">
        <x:f>'Historical Trades'!K4793</x:f>
      </x:c>
      <x:c r="L4793" s="0">
        <x:f>'Historical Trades'!L4793</x:f>
      </x:c>
      <x:c r="M4793" s="0">
        <x:f>'Historical Trades'!M4793</x:f>
      </x:c>
      <x:c r="N4793" s="0">
        <x:f>CLEAN('Historical Trades'!O4793)</x:f>
      </x:c>
      <x:c r="P4793" s="14">
        <x:f>IF(G4793="sell",M4793,-M4793)</x:f>
      </x:c>
      <x:c r="Q4793" s="14">
        <x:f>VLOOKUP(N4793,'Currency Rates'!$A$3:$C$32,3,0)</x:f>
      </x:c>
      <x:c r="R4793" s="0">
        <x:f>IF(A4793="SPUS",0,IF(A4793="FWD",0,P4793/Q4793))</x:f>
      </x:c>
    </x:row>
    <x:row r="4794" spans="1:19" x14ac:dyDescent="0.3">
      <x:c r="A4794" s="0">
        <x:f>'Historical Trades'!A4794</x:f>
      </x:c>
      <x:c r="B4794" s="0">
        <x:f>'Historical Trades'!B4794</x:f>
      </x:c>
      <x:c r="C4794" s="23">
        <x:f>'Historical Trades'!C4794</x:f>
      </x:c>
      <x:c r="D4794" s="0">
        <x:f>'Historical Trades'!D4794</x:f>
      </x:c>
      <x:c r="E4794" s="23">
        <x:f>'Historical Trades'!E4794</x:f>
      </x:c>
      <x:c r="F4794" s="0">
        <x:f>'Historical Trades'!F4794</x:f>
      </x:c>
      <x:c r="G4794" s="0">
        <x:f>'Historical Trades'!G4794</x:f>
      </x:c>
      <x:c r="H4794" s="0">
        <x:f>'Historical Trades'!H4794</x:f>
      </x:c>
      <x:c r="I4794" s="0">
        <x:f>'Historical Trades'!I4794</x:f>
      </x:c>
      <x:c r="J4794" s="0">
        <x:f>'Historical Trades'!J4794</x:f>
      </x:c>
      <x:c r="K4794" s="0">
        <x:f>'Historical Trades'!K4794</x:f>
      </x:c>
      <x:c r="L4794" s="0">
        <x:f>'Historical Trades'!L4794</x:f>
      </x:c>
      <x:c r="M4794" s="0">
        <x:f>'Historical Trades'!M4794</x:f>
      </x:c>
      <x:c r="N4794" s="0">
        <x:f>CLEAN('Historical Trades'!O4794)</x:f>
      </x:c>
      <x:c r="P4794" s="14">
        <x:f>IF(G4794="sell",M4794,-M4794)</x:f>
      </x:c>
      <x:c r="Q4794" s="14">
        <x:f>VLOOKUP(N4794,'Currency Rates'!$A$3:$C$32,3,0)</x:f>
      </x:c>
      <x:c r="R4794" s="0">
        <x:f>IF(A4794="SPUS",0,IF(A4794="FWD",0,P4794/Q4794))</x:f>
      </x:c>
    </x:row>
    <x:row r="4795" spans="1:19" x14ac:dyDescent="0.3">
      <x:c r="A4795" s="0">
        <x:f>'Historical Trades'!A4795</x:f>
      </x:c>
      <x:c r="B4795" s="0">
        <x:f>'Historical Trades'!B4795</x:f>
      </x:c>
      <x:c r="C4795" s="23">
        <x:f>'Historical Trades'!C4795</x:f>
      </x:c>
      <x:c r="D4795" s="0">
        <x:f>'Historical Trades'!D4795</x:f>
      </x:c>
      <x:c r="E4795" s="23">
        <x:f>'Historical Trades'!E4795</x:f>
      </x:c>
      <x:c r="F4795" s="0">
        <x:f>'Historical Trades'!F4795</x:f>
      </x:c>
      <x:c r="G4795" s="0">
        <x:f>'Historical Trades'!G4795</x:f>
      </x:c>
      <x:c r="H4795" s="0">
        <x:f>'Historical Trades'!H4795</x:f>
      </x:c>
      <x:c r="I4795" s="0">
        <x:f>'Historical Trades'!I4795</x:f>
      </x:c>
      <x:c r="J4795" s="0">
        <x:f>'Historical Trades'!J4795</x:f>
      </x:c>
      <x:c r="K4795" s="0">
        <x:f>'Historical Trades'!K4795</x:f>
      </x:c>
      <x:c r="L4795" s="0">
        <x:f>'Historical Trades'!L4795</x:f>
      </x:c>
      <x:c r="M4795" s="0">
        <x:f>'Historical Trades'!M4795</x:f>
      </x:c>
      <x:c r="N4795" s="0">
        <x:f>CLEAN('Historical Trades'!O4795)</x:f>
      </x:c>
      <x:c r="P4795" s="14">
        <x:f>IF(G4795="sell",M4795,-M4795)</x:f>
      </x:c>
      <x:c r="Q4795" s="14">
        <x:f>VLOOKUP(N4795,'Currency Rates'!$A$3:$C$32,3,0)</x:f>
      </x:c>
      <x:c r="R4795" s="0">
        <x:f>IF(A4795="SPUS",0,IF(A4795="FWD",0,P4795/Q4795))</x:f>
      </x:c>
    </x:row>
    <x:row r="4796" spans="1:19" x14ac:dyDescent="0.3">
      <x:c r="A4796" s="0">
        <x:f>'Historical Trades'!A4796</x:f>
      </x:c>
      <x:c r="B4796" s="0">
        <x:f>'Historical Trades'!B4796</x:f>
      </x:c>
      <x:c r="C4796" s="23">
        <x:f>'Historical Trades'!C4796</x:f>
      </x:c>
      <x:c r="D4796" s="0">
        <x:f>'Historical Trades'!D4796</x:f>
      </x:c>
      <x:c r="E4796" s="23">
        <x:f>'Historical Trades'!E4796</x:f>
      </x:c>
      <x:c r="F4796" s="0">
        <x:f>'Historical Trades'!F4796</x:f>
      </x:c>
      <x:c r="G4796" s="0">
        <x:f>'Historical Trades'!G4796</x:f>
      </x:c>
      <x:c r="H4796" s="0">
        <x:f>'Historical Trades'!H4796</x:f>
      </x:c>
      <x:c r="I4796" s="0">
        <x:f>'Historical Trades'!I4796</x:f>
      </x:c>
      <x:c r="J4796" s="0">
        <x:f>'Historical Trades'!J4796</x:f>
      </x:c>
      <x:c r="K4796" s="0">
        <x:f>'Historical Trades'!K4796</x:f>
      </x:c>
      <x:c r="L4796" s="0">
        <x:f>'Historical Trades'!L4796</x:f>
      </x:c>
      <x:c r="M4796" s="0">
        <x:f>'Historical Trades'!M4796</x:f>
      </x:c>
      <x:c r="N4796" s="0">
        <x:f>CLEAN('Historical Trades'!O4796)</x:f>
      </x:c>
      <x:c r="P4796" s="14">
        <x:f>IF(G4796="sell",M4796,-M4796)</x:f>
      </x:c>
      <x:c r="Q4796" s="14">
        <x:f>VLOOKUP(N4796,'Currency Rates'!$A$3:$C$32,3,0)</x:f>
      </x:c>
      <x:c r="R4796" s="0">
        <x:f>IF(A4796="SPUS",0,IF(A4796="FWD",0,P4796/Q4796))</x:f>
      </x:c>
    </x:row>
    <x:row r="4797" spans="1:19" x14ac:dyDescent="0.3">
      <x:c r="A4797" s="0">
        <x:f>'Historical Trades'!A4797</x:f>
      </x:c>
      <x:c r="B4797" s="0">
        <x:f>'Historical Trades'!B4797</x:f>
      </x:c>
      <x:c r="C4797" s="23">
        <x:f>'Historical Trades'!C4797</x:f>
      </x:c>
      <x:c r="D4797" s="0">
        <x:f>'Historical Trades'!D4797</x:f>
      </x:c>
      <x:c r="E4797" s="23">
        <x:f>'Historical Trades'!E4797</x:f>
      </x:c>
      <x:c r="F4797" s="0">
        <x:f>'Historical Trades'!F4797</x:f>
      </x:c>
      <x:c r="G4797" s="0">
        <x:f>'Historical Trades'!G4797</x:f>
      </x:c>
      <x:c r="H4797" s="0">
        <x:f>'Historical Trades'!H4797</x:f>
      </x:c>
      <x:c r="I4797" s="0">
        <x:f>'Historical Trades'!I4797</x:f>
      </x:c>
      <x:c r="J4797" s="0">
        <x:f>'Historical Trades'!J4797</x:f>
      </x:c>
      <x:c r="K4797" s="0">
        <x:f>'Historical Trades'!K4797</x:f>
      </x:c>
      <x:c r="L4797" s="0">
        <x:f>'Historical Trades'!L4797</x:f>
      </x:c>
      <x:c r="M4797" s="0">
        <x:f>'Historical Trades'!M4797</x:f>
      </x:c>
      <x:c r="N4797" s="0">
        <x:f>CLEAN('Historical Trades'!O4797)</x:f>
      </x:c>
      <x:c r="P4797" s="14">
        <x:f>IF(G4797="sell",M4797,-M4797)</x:f>
      </x:c>
      <x:c r="Q4797" s="14">
        <x:f>VLOOKUP(N4797,'Currency Rates'!$A$3:$C$32,3,0)</x:f>
      </x:c>
      <x:c r="R4797" s="0">
        <x:f>IF(A4797="SPUS",0,IF(A4797="FWD",0,P4797/Q4797))</x:f>
      </x:c>
    </x:row>
    <x:row r="4798" spans="1:19" x14ac:dyDescent="0.3">
      <x:c r="A4798" s="0">
        <x:f>'Historical Trades'!A4798</x:f>
      </x:c>
      <x:c r="B4798" s="0">
        <x:f>'Historical Trades'!B4798</x:f>
      </x:c>
      <x:c r="C4798" s="23">
        <x:f>'Historical Trades'!C4798</x:f>
      </x:c>
      <x:c r="D4798" s="0">
        <x:f>'Historical Trades'!D4798</x:f>
      </x:c>
      <x:c r="E4798" s="23">
        <x:f>'Historical Trades'!E4798</x:f>
      </x:c>
      <x:c r="F4798" s="0">
        <x:f>'Historical Trades'!F4798</x:f>
      </x:c>
      <x:c r="G4798" s="0">
        <x:f>'Historical Trades'!G4798</x:f>
      </x:c>
      <x:c r="H4798" s="0">
        <x:f>'Historical Trades'!H4798</x:f>
      </x:c>
      <x:c r="I4798" s="0">
        <x:f>'Historical Trades'!I4798</x:f>
      </x:c>
      <x:c r="J4798" s="0">
        <x:f>'Historical Trades'!J4798</x:f>
      </x:c>
      <x:c r="K4798" s="0">
        <x:f>'Historical Trades'!K4798</x:f>
      </x:c>
      <x:c r="L4798" s="0">
        <x:f>'Historical Trades'!L4798</x:f>
      </x:c>
      <x:c r="M4798" s="0">
        <x:f>'Historical Trades'!M4798</x:f>
      </x:c>
      <x:c r="N4798" s="0">
        <x:f>CLEAN('Historical Trades'!O4798)</x:f>
      </x:c>
      <x:c r="P4798" s="14">
        <x:f>IF(G4798="sell",M4798,-M4798)</x:f>
      </x:c>
      <x:c r="Q4798" s="14">
        <x:f>VLOOKUP(N4798,'Currency Rates'!$A$3:$C$32,3,0)</x:f>
      </x:c>
      <x:c r="R4798" s="0">
        <x:f>IF(A4798="SPUS",0,IF(A4798="FWD",0,P4798/Q4798))</x:f>
      </x:c>
    </x:row>
    <x:row r="4799" spans="1:19" x14ac:dyDescent="0.3">
      <x:c r="A4799" s="0">
        <x:f>'Historical Trades'!A4799</x:f>
      </x:c>
      <x:c r="B4799" s="0">
        <x:f>'Historical Trades'!B4799</x:f>
      </x:c>
      <x:c r="C4799" s="23">
        <x:f>'Historical Trades'!C4799</x:f>
      </x:c>
      <x:c r="D4799" s="0">
        <x:f>'Historical Trades'!D4799</x:f>
      </x:c>
      <x:c r="E4799" s="23">
        <x:f>'Historical Trades'!E4799</x:f>
      </x:c>
      <x:c r="F4799" s="0">
        <x:f>'Historical Trades'!F4799</x:f>
      </x:c>
      <x:c r="G4799" s="0">
        <x:f>'Historical Trades'!G4799</x:f>
      </x:c>
      <x:c r="H4799" s="0">
        <x:f>'Historical Trades'!H4799</x:f>
      </x:c>
      <x:c r="I4799" s="0">
        <x:f>'Historical Trades'!I4799</x:f>
      </x:c>
      <x:c r="J4799" s="0">
        <x:f>'Historical Trades'!J4799</x:f>
      </x:c>
      <x:c r="K4799" s="0">
        <x:f>'Historical Trades'!K4799</x:f>
      </x:c>
      <x:c r="L4799" s="0">
        <x:f>'Historical Trades'!L4799</x:f>
      </x:c>
      <x:c r="M4799" s="0">
        <x:f>'Historical Trades'!M4799</x:f>
      </x:c>
      <x:c r="N4799" s="0">
        <x:f>CLEAN('Historical Trades'!O4799)</x:f>
      </x:c>
      <x:c r="P4799" s="14">
        <x:f>IF(G4799="sell",M4799,-M4799)</x:f>
      </x:c>
      <x:c r="Q4799" s="14">
        <x:f>VLOOKUP(N4799,'Currency Rates'!$A$3:$C$32,3,0)</x:f>
      </x:c>
      <x:c r="R4799" s="0">
        <x:f>IF(A4799="SPUS",0,IF(A4799="FWD",0,P4799/Q4799))</x:f>
      </x:c>
    </x:row>
    <x:row r="4800" spans="1:19" x14ac:dyDescent="0.3">
      <x:c r="A4800" s="0">
        <x:f>'Historical Trades'!A4800</x:f>
      </x:c>
      <x:c r="B4800" s="0">
        <x:f>'Historical Trades'!B4800</x:f>
      </x:c>
      <x:c r="C4800" s="23">
        <x:f>'Historical Trades'!C4800</x:f>
      </x:c>
      <x:c r="D4800" s="0">
        <x:f>'Historical Trades'!D4800</x:f>
      </x:c>
      <x:c r="E4800" s="23">
        <x:f>'Historical Trades'!E4800</x:f>
      </x:c>
      <x:c r="F4800" s="0">
        <x:f>'Historical Trades'!F4800</x:f>
      </x:c>
      <x:c r="G4800" s="0">
        <x:f>'Historical Trades'!G4800</x:f>
      </x:c>
      <x:c r="H4800" s="0">
        <x:f>'Historical Trades'!H4800</x:f>
      </x:c>
      <x:c r="I4800" s="0">
        <x:f>'Historical Trades'!I4800</x:f>
      </x:c>
      <x:c r="J4800" s="0">
        <x:f>'Historical Trades'!J4800</x:f>
      </x:c>
      <x:c r="K4800" s="0">
        <x:f>'Historical Trades'!K4800</x:f>
      </x:c>
      <x:c r="L4800" s="0">
        <x:f>'Historical Trades'!L4800</x:f>
      </x:c>
      <x:c r="M4800" s="0">
        <x:f>'Historical Trades'!M4800</x:f>
      </x:c>
      <x:c r="N4800" s="0">
        <x:f>CLEAN('Historical Trades'!O4800)</x:f>
      </x:c>
      <x:c r="P4800" s="14">
        <x:f>IF(G4800="sell",M4800,-M4800)</x:f>
      </x:c>
      <x:c r="Q4800" s="14">
        <x:f>VLOOKUP(N4800,'Currency Rates'!$A$3:$C$32,3,0)</x:f>
      </x:c>
      <x:c r="R4800" s="0">
        <x:f>IF(A4800="SPUS",0,IF(A4800="FWD",0,P4800/Q4800))</x:f>
      </x:c>
    </x:row>
    <x:row r="4801" spans="1:19" x14ac:dyDescent="0.3">
      <x:c r="A4801" s="0">
        <x:f>'Historical Trades'!A4801</x:f>
      </x:c>
      <x:c r="B4801" s="0">
        <x:f>'Historical Trades'!B4801</x:f>
      </x:c>
      <x:c r="C4801" s="23">
        <x:f>'Historical Trades'!C4801</x:f>
      </x:c>
      <x:c r="D4801" s="0">
        <x:f>'Historical Trades'!D4801</x:f>
      </x:c>
      <x:c r="E4801" s="23">
        <x:f>'Historical Trades'!E4801</x:f>
      </x:c>
      <x:c r="F4801" s="0">
        <x:f>'Historical Trades'!F4801</x:f>
      </x:c>
      <x:c r="G4801" s="0">
        <x:f>'Historical Trades'!G4801</x:f>
      </x:c>
      <x:c r="H4801" s="0">
        <x:f>'Historical Trades'!H4801</x:f>
      </x:c>
      <x:c r="I4801" s="0">
        <x:f>'Historical Trades'!I4801</x:f>
      </x:c>
      <x:c r="J4801" s="0">
        <x:f>'Historical Trades'!J4801</x:f>
      </x:c>
      <x:c r="K4801" s="0">
        <x:f>'Historical Trades'!K4801</x:f>
      </x:c>
      <x:c r="L4801" s="0">
        <x:f>'Historical Trades'!L4801</x:f>
      </x:c>
      <x:c r="M4801" s="0">
        <x:f>'Historical Trades'!M4801</x:f>
      </x:c>
      <x:c r="N4801" s="0">
        <x:f>CLEAN('Historical Trades'!O4801)</x:f>
      </x:c>
      <x:c r="P4801" s="14">
        <x:f>IF(G4801="sell",M4801,-M4801)</x:f>
      </x:c>
      <x:c r="Q4801" s="14">
        <x:f>VLOOKUP(N4801,'Currency Rates'!$A$3:$C$32,3,0)</x:f>
      </x:c>
      <x:c r="R4801" s="0">
        <x:f>IF(A4801="SPUS",0,IF(A4801="FWD",0,P4801/Q4801))</x:f>
      </x:c>
    </x:row>
    <x:row r="4802" spans="1:19" x14ac:dyDescent="0.3">
      <x:c r="A4802" s="0">
        <x:f>'Historical Trades'!A4802</x:f>
      </x:c>
      <x:c r="B4802" s="0">
        <x:f>'Historical Trades'!B4802</x:f>
      </x:c>
      <x:c r="C4802" s="23">
        <x:f>'Historical Trades'!C4802</x:f>
      </x:c>
      <x:c r="D4802" s="0">
        <x:f>'Historical Trades'!D4802</x:f>
      </x:c>
      <x:c r="E4802" s="23">
        <x:f>'Historical Trades'!E4802</x:f>
      </x:c>
      <x:c r="F4802" s="0">
        <x:f>'Historical Trades'!F4802</x:f>
      </x:c>
      <x:c r="G4802" s="0">
        <x:f>'Historical Trades'!G4802</x:f>
      </x:c>
      <x:c r="H4802" s="0">
        <x:f>'Historical Trades'!H4802</x:f>
      </x:c>
      <x:c r="I4802" s="0">
        <x:f>'Historical Trades'!I4802</x:f>
      </x:c>
      <x:c r="J4802" s="0">
        <x:f>'Historical Trades'!J4802</x:f>
      </x:c>
      <x:c r="K4802" s="0">
        <x:f>'Historical Trades'!K4802</x:f>
      </x:c>
      <x:c r="L4802" s="0">
        <x:f>'Historical Trades'!L4802</x:f>
      </x:c>
      <x:c r="M4802" s="0">
        <x:f>'Historical Trades'!M4802</x:f>
      </x:c>
      <x:c r="N4802" s="0">
        <x:f>CLEAN('Historical Trades'!O4802)</x:f>
      </x:c>
      <x:c r="P4802" s="14">
        <x:f>IF(G4802="sell",M4802,-M4802)</x:f>
      </x:c>
      <x:c r="Q4802" s="14">
        <x:f>VLOOKUP(N4802,'Currency Rates'!$A$3:$C$32,3,0)</x:f>
      </x:c>
      <x:c r="R4802" s="0">
        <x:f>IF(A4802="SPUS",0,IF(A4802="FWD",0,P4802/Q4802))</x:f>
      </x:c>
    </x:row>
    <x:row r="4803" spans="1:19" x14ac:dyDescent="0.3">
      <x:c r="A4803" s="0">
        <x:f>'Historical Trades'!A4803</x:f>
      </x:c>
      <x:c r="B4803" s="0">
        <x:f>'Historical Trades'!B4803</x:f>
      </x:c>
      <x:c r="C4803" s="23">
        <x:f>'Historical Trades'!C4803</x:f>
      </x:c>
      <x:c r="D4803" s="0">
        <x:f>'Historical Trades'!D4803</x:f>
      </x:c>
      <x:c r="E4803" s="23">
        <x:f>'Historical Trades'!E4803</x:f>
      </x:c>
      <x:c r="F4803" s="0">
        <x:f>'Historical Trades'!F4803</x:f>
      </x:c>
      <x:c r="G4803" s="0">
        <x:f>'Historical Trades'!G4803</x:f>
      </x:c>
      <x:c r="H4803" s="0">
        <x:f>'Historical Trades'!H4803</x:f>
      </x:c>
      <x:c r="I4803" s="0">
        <x:f>'Historical Trades'!I4803</x:f>
      </x:c>
      <x:c r="J4803" s="0">
        <x:f>'Historical Trades'!J4803</x:f>
      </x:c>
      <x:c r="K4803" s="0">
        <x:f>'Historical Trades'!K4803</x:f>
      </x:c>
      <x:c r="L4803" s="0">
        <x:f>'Historical Trades'!L4803</x:f>
      </x:c>
      <x:c r="M4803" s="0">
        <x:f>'Historical Trades'!M4803</x:f>
      </x:c>
      <x:c r="N4803" s="0">
        <x:f>CLEAN('Historical Trades'!O4803)</x:f>
      </x:c>
      <x:c r="P4803" s="14">
        <x:f>IF(G4803="sell",M4803,-M4803)</x:f>
      </x:c>
      <x:c r="Q4803" s="14">
        <x:f>VLOOKUP(N4803,'Currency Rates'!$A$3:$C$32,3,0)</x:f>
      </x:c>
      <x:c r="R4803" s="0">
        <x:f>IF(A4803="SPUS",0,IF(A4803="FWD",0,P4803/Q4803))</x:f>
      </x:c>
    </x:row>
    <x:row r="4804" spans="1:19" x14ac:dyDescent="0.3">
      <x:c r="A4804" s="0">
        <x:f>'Historical Trades'!A4804</x:f>
      </x:c>
      <x:c r="B4804" s="0">
        <x:f>'Historical Trades'!B4804</x:f>
      </x:c>
      <x:c r="C4804" s="23">
        <x:f>'Historical Trades'!C4804</x:f>
      </x:c>
      <x:c r="D4804" s="0">
        <x:f>'Historical Trades'!D4804</x:f>
      </x:c>
      <x:c r="E4804" s="23">
        <x:f>'Historical Trades'!E4804</x:f>
      </x:c>
      <x:c r="F4804" s="0">
        <x:f>'Historical Trades'!F4804</x:f>
      </x:c>
      <x:c r="G4804" s="0">
        <x:f>'Historical Trades'!G4804</x:f>
      </x:c>
      <x:c r="H4804" s="0">
        <x:f>'Historical Trades'!H4804</x:f>
      </x:c>
      <x:c r="I4804" s="0">
        <x:f>'Historical Trades'!I4804</x:f>
      </x:c>
      <x:c r="J4804" s="0">
        <x:f>'Historical Trades'!J4804</x:f>
      </x:c>
      <x:c r="K4804" s="0">
        <x:f>'Historical Trades'!K4804</x:f>
      </x:c>
      <x:c r="L4804" s="0">
        <x:f>'Historical Trades'!L4804</x:f>
      </x:c>
      <x:c r="M4804" s="0">
        <x:f>'Historical Trades'!M4804</x:f>
      </x:c>
      <x:c r="N4804" s="0">
        <x:f>CLEAN('Historical Trades'!O4804)</x:f>
      </x:c>
      <x:c r="P4804" s="14">
        <x:f>IF(G4804="sell",M4804,-M4804)</x:f>
      </x:c>
      <x:c r="Q4804" s="14">
        <x:f>VLOOKUP(N4804,'Currency Rates'!$A$3:$C$32,3,0)</x:f>
      </x:c>
      <x:c r="R4804" s="0">
        <x:f>IF(A4804="SPUS",0,IF(A4804="FWD",0,P4804/Q4804))</x:f>
      </x:c>
    </x:row>
    <x:row r="4805" spans="1:19" x14ac:dyDescent="0.3">
      <x:c r="A4805" s="0">
        <x:f>'Historical Trades'!A4805</x:f>
      </x:c>
      <x:c r="B4805" s="0">
        <x:f>'Historical Trades'!B4805</x:f>
      </x:c>
      <x:c r="C4805" s="23">
        <x:f>'Historical Trades'!C4805</x:f>
      </x:c>
      <x:c r="D4805" s="0">
        <x:f>'Historical Trades'!D4805</x:f>
      </x:c>
      <x:c r="E4805" s="23">
        <x:f>'Historical Trades'!E4805</x:f>
      </x:c>
      <x:c r="F4805" s="0">
        <x:f>'Historical Trades'!F4805</x:f>
      </x:c>
      <x:c r="G4805" s="0">
        <x:f>'Historical Trades'!G4805</x:f>
      </x:c>
      <x:c r="H4805" s="0">
        <x:f>'Historical Trades'!H4805</x:f>
      </x:c>
      <x:c r="I4805" s="0">
        <x:f>'Historical Trades'!I4805</x:f>
      </x:c>
      <x:c r="J4805" s="0">
        <x:f>'Historical Trades'!J4805</x:f>
      </x:c>
      <x:c r="K4805" s="0">
        <x:f>'Historical Trades'!K4805</x:f>
      </x:c>
      <x:c r="L4805" s="0">
        <x:f>'Historical Trades'!L4805</x:f>
      </x:c>
      <x:c r="M4805" s="0">
        <x:f>'Historical Trades'!M4805</x:f>
      </x:c>
      <x:c r="N4805" s="0">
        <x:f>CLEAN('Historical Trades'!O4805)</x:f>
      </x:c>
      <x:c r="P4805" s="14">
        <x:f>IF(G4805="sell",M4805,-M4805)</x:f>
      </x:c>
      <x:c r="Q4805" s="14">
        <x:f>VLOOKUP(N4805,'Currency Rates'!$A$3:$C$32,3,0)</x:f>
      </x:c>
      <x:c r="R4805" s="0">
        <x:f>IF(A4805="SPUS",0,IF(A4805="FWD",0,P4805/Q4805))</x:f>
      </x:c>
    </x:row>
    <x:row r="4806" spans="1:19" x14ac:dyDescent="0.3">
      <x:c r="A4806" s="0">
        <x:f>'Historical Trades'!A4806</x:f>
      </x:c>
      <x:c r="B4806" s="0">
        <x:f>'Historical Trades'!B4806</x:f>
      </x:c>
      <x:c r="C4806" s="23">
        <x:f>'Historical Trades'!C4806</x:f>
      </x:c>
      <x:c r="D4806" s="0">
        <x:f>'Historical Trades'!D4806</x:f>
      </x:c>
      <x:c r="E4806" s="23">
        <x:f>'Historical Trades'!E4806</x:f>
      </x:c>
      <x:c r="F4806" s="0">
        <x:f>'Historical Trades'!F4806</x:f>
      </x:c>
      <x:c r="G4806" s="0">
        <x:f>'Historical Trades'!G4806</x:f>
      </x:c>
      <x:c r="H4806" s="0">
        <x:f>'Historical Trades'!H4806</x:f>
      </x:c>
      <x:c r="I4806" s="0">
        <x:f>'Historical Trades'!I4806</x:f>
      </x:c>
      <x:c r="J4806" s="0">
        <x:f>'Historical Trades'!J4806</x:f>
      </x:c>
      <x:c r="K4806" s="0">
        <x:f>'Historical Trades'!K4806</x:f>
      </x:c>
      <x:c r="L4806" s="0">
        <x:f>'Historical Trades'!L4806</x:f>
      </x:c>
      <x:c r="M4806" s="0">
        <x:f>'Historical Trades'!M4806</x:f>
      </x:c>
      <x:c r="N4806" s="0">
        <x:f>CLEAN('Historical Trades'!O4806)</x:f>
      </x:c>
      <x:c r="P4806" s="14">
        <x:f>IF(G4806="sell",M4806,-M4806)</x:f>
      </x:c>
      <x:c r="Q4806" s="14">
        <x:f>VLOOKUP(N4806,'Currency Rates'!$A$3:$C$32,3,0)</x:f>
      </x:c>
      <x:c r="R4806" s="0">
        <x:f>IF(A4806="SPUS",0,IF(A4806="FWD",0,P4806/Q4806))</x:f>
      </x:c>
    </x:row>
    <x:row r="4807" spans="1:19" x14ac:dyDescent="0.3">
      <x:c r="A4807" s="0">
        <x:f>'Historical Trades'!A4807</x:f>
      </x:c>
      <x:c r="B4807" s="0">
        <x:f>'Historical Trades'!B4807</x:f>
      </x:c>
      <x:c r="C4807" s="23">
        <x:f>'Historical Trades'!C4807</x:f>
      </x:c>
      <x:c r="D4807" s="0">
        <x:f>'Historical Trades'!D4807</x:f>
      </x:c>
      <x:c r="E4807" s="23">
        <x:f>'Historical Trades'!E4807</x:f>
      </x:c>
      <x:c r="F4807" s="0">
        <x:f>'Historical Trades'!F4807</x:f>
      </x:c>
      <x:c r="G4807" s="0">
        <x:f>'Historical Trades'!G4807</x:f>
      </x:c>
      <x:c r="H4807" s="0">
        <x:f>'Historical Trades'!H4807</x:f>
      </x:c>
      <x:c r="I4807" s="0">
        <x:f>'Historical Trades'!I4807</x:f>
      </x:c>
      <x:c r="J4807" s="0">
        <x:f>'Historical Trades'!J4807</x:f>
      </x:c>
      <x:c r="K4807" s="0">
        <x:f>'Historical Trades'!K4807</x:f>
      </x:c>
      <x:c r="L4807" s="0">
        <x:f>'Historical Trades'!L4807</x:f>
      </x:c>
      <x:c r="M4807" s="0">
        <x:f>'Historical Trades'!M4807</x:f>
      </x:c>
      <x:c r="N4807" s="0">
        <x:f>CLEAN('Historical Trades'!O4807)</x:f>
      </x:c>
      <x:c r="P4807" s="14">
        <x:f>IF(G4807="sell",M4807,-M4807)</x:f>
      </x:c>
      <x:c r="Q4807" s="14">
        <x:f>VLOOKUP(N4807,'Currency Rates'!$A$3:$C$32,3,0)</x:f>
      </x:c>
      <x:c r="R4807" s="0">
        <x:f>IF(A4807="SPUS",0,IF(A4807="FWD",0,P4807/Q4807))</x:f>
      </x:c>
    </x:row>
    <x:row r="4808" spans="1:19" x14ac:dyDescent="0.3">
      <x:c r="A4808" s="0">
        <x:f>'Historical Trades'!A4808</x:f>
      </x:c>
      <x:c r="B4808" s="0">
        <x:f>'Historical Trades'!B4808</x:f>
      </x:c>
      <x:c r="C4808" s="23">
        <x:f>'Historical Trades'!C4808</x:f>
      </x:c>
      <x:c r="D4808" s="0">
        <x:f>'Historical Trades'!D4808</x:f>
      </x:c>
      <x:c r="E4808" s="23">
        <x:f>'Historical Trades'!E4808</x:f>
      </x:c>
      <x:c r="F4808" s="0">
        <x:f>'Historical Trades'!F4808</x:f>
      </x:c>
      <x:c r="G4808" s="0">
        <x:f>'Historical Trades'!G4808</x:f>
      </x:c>
      <x:c r="H4808" s="0">
        <x:f>'Historical Trades'!H4808</x:f>
      </x:c>
      <x:c r="I4808" s="0">
        <x:f>'Historical Trades'!I4808</x:f>
      </x:c>
      <x:c r="J4808" s="0">
        <x:f>'Historical Trades'!J4808</x:f>
      </x:c>
      <x:c r="K4808" s="0">
        <x:f>'Historical Trades'!K4808</x:f>
      </x:c>
      <x:c r="L4808" s="0">
        <x:f>'Historical Trades'!L4808</x:f>
      </x:c>
      <x:c r="M4808" s="0">
        <x:f>'Historical Trades'!M4808</x:f>
      </x:c>
      <x:c r="N4808" s="0">
        <x:f>CLEAN('Historical Trades'!O4808)</x:f>
      </x:c>
      <x:c r="P4808" s="14">
        <x:f>IF(G4808="sell",M4808,-M4808)</x:f>
      </x:c>
      <x:c r="Q4808" s="14">
        <x:f>VLOOKUP(N4808,'Currency Rates'!$A$3:$C$32,3,0)</x:f>
      </x:c>
      <x:c r="R4808" s="0">
        <x:f>IF(A4808="SPUS",0,IF(A4808="FWD",0,P4808/Q4808))</x:f>
      </x:c>
    </x:row>
    <x:row r="4809" spans="1:19" x14ac:dyDescent="0.3">
      <x:c r="A4809" s="0">
        <x:f>'Historical Trades'!A4809</x:f>
      </x:c>
      <x:c r="B4809" s="0">
        <x:f>'Historical Trades'!B4809</x:f>
      </x:c>
      <x:c r="C4809" s="23">
        <x:f>'Historical Trades'!C4809</x:f>
      </x:c>
      <x:c r="D4809" s="0">
        <x:f>'Historical Trades'!D4809</x:f>
      </x:c>
      <x:c r="E4809" s="23">
        <x:f>'Historical Trades'!E4809</x:f>
      </x:c>
      <x:c r="F4809" s="0">
        <x:f>'Historical Trades'!F4809</x:f>
      </x:c>
      <x:c r="G4809" s="0">
        <x:f>'Historical Trades'!G4809</x:f>
      </x:c>
      <x:c r="H4809" s="0">
        <x:f>'Historical Trades'!H4809</x:f>
      </x:c>
      <x:c r="I4809" s="0">
        <x:f>'Historical Trades'!I4809</x:f>
      </x:c>
      <x:c r="J4809" s="0">
        <x:f>'Historical Trades'!J4809</x:f>
      </x:c>
      <x:c r="K4809" s="0">
        <x:f>'Historical Trades'!K4809</x:f>
      </x:c>
      <x:c r="L4809" s="0">
        <x:f>'Historical Trades'!L4809</x:f>
      </x:c>
      <x:c r="M4809" s="0">
        <x:f>'Historical Trades'!M4809</x:f>
      </x:c>
      <x:c r="N4809" s="0">
        <x:f>CLEAN('Historical Trades'!O4809)</x:f>
      </x:c>
      <x:c r="P4809" s="14">
        <x:f>IF(G4809="sell",M4809,-M4809)</x:f>
      </x:c>
      <x:c r="Q4809" s="14">
        <x:f>VLOOKUP(N4809,'Currency Rates'!$A$3:$C$32,3,0)</x:f>
      </x:c>
      <x:c r="R4809" s="0">
        <x:f>IF(A4809="SPUS",0,IF(A4809="FWD",0,P4809/Q4809))</x:f>
      </x:c>
    </x:row>
    <x:row r="4810" spans="1:19" x14ac:dyDescent="0.3">
      <x:c r="A4810" s="0">
        <x:f>'Historical Trades'!A4810</x:f>
      </x:c>
      <x:c r="B4810" s="0">
        <x:f>'Historical Trades'!B4810</x:f>
      </x:c>
      <x:c r="C4810" s="23">
        <x:f>'Historical Trades'!C4810</x:f>
      </x:c>
      <x:c r="D4810" s="0">
        <x:f>'Historical Trades'!D4810</x:f>
      </x:c>
      <x:c r="E4810" s="23">
        <x:f>'Historical Trades'!E4810</x:f>
      </x:c>
      <x:c r="F4810" s="0">
        <x:f>'Historical Trades'!F4810</x:f>
      </x:c>
      <x:c r="G4810" s="0">
        <x:f>'Historical Trades'!G4810</x:f>
      </x:c>
      <x:c r="H4810" s="0">
        <x:f>'Historical Trades'!H4810</x:f>
      </x:c>
      <x:c r="I4810" s="0">
        <x:f>'Historical Trades'!I4810</x:f>
      </x:c>
      <x:c r="J4810" s="0">
        <x:f>'Historical Trades'!J4810</x:f>
      </x:c>
      <x:c r="K4810" s="0">
        <x:f>'Historical Trades'!K4810</x:f>
      </x:c>
      <x:c r="L4810" s="0">
        <x:f>'Historical Trades'!L4810</x:f>
      </x:c>
      <x:c r="M4810" s="0">
        <x:f>'Historical Trades'!M4810</x:f>
      </x:c>
      <x:c r="N4810" s="0">
        <x:f>CLEAN('Historical Trades'!O4810)</x:f>
      </x:c>
      <x:c r="P4810" s="14">
        <x:f>IF(G4810="sell",M4810,-M4810)</x:f>
      </x:c>
      <x:c r="Q4810" s="14">
        <x:f>VLOOKUP(N4810,'Currency Rates'!$A$3:$C$32,3,0)</x:f>
      </x:c>
      <x:c r="R4810" s="0">
        <x:f>IF(A4810="SPUS",0,IF(A4810="FWD",0,P4810/Q4810))</x:f>
      </x:c>
    </x:row>
    <x:row r="4811" spans="1:19" x14ac:dyDescent="0.3">
      <x:c r="A4811" s="0">
        <x:f>'Historical Trades'!A4811</x:f>
      </x:c>
      <x:c r="B4811" s="0">
        <x:f>'Historical Trades'!B4811</x:f>
      </x:c>
      <x:c r="C4811" s="23">
        <x:f>'Historical Trades'!C4811</x:f>
      </x:c>
      <x:c r="D4811" s="0">
        <x:f>'Historical Trades'!D4811</x:f>
      </x:c>
      <x:c r="E4811" s="23">
        <x:f>'Historical Trades'!E4811</x:f>
      </x:c>
      <x:c r="F4811" s="0">
        <x:f>'Historical Trades'!F4811</x:f>
      </x:c>
      <x:c r="G4811" s="0">
        <x:f>'Historical Trades'!G4811</x:f>
      </x:c>
      <x:c r="H4811" s="0">
        <x:f>'Historical Trades'!H4811</x:f>
      </x:c>
      <x:c r="I4811" s="0">
        <x:f>'Historical Trades'!I4811</x:f>
      </x:c>
      <x:c r="J4811" s="0">
        <x:f>'Historical Trades'!J4811</x:f>
      </x:c>
      <x:c r="K4811" s="0">
        <x:f>'Historical Trades'!K4811</x:f>
      </x:c>
      <x:c r="L4811" s="0">
        <x:f>'Historical Trades'!L4811</x:f>
      </x:c>
      <x:c r="M4811" s="0">
        <x:f>'Historical Trades'!M4811</x:f>
      </x:c>
      <x:c r="N4811" s="0">
        <x:f>CLEAN('Historical Trades'!O4811)</x:f>
      </x:c>
      <x:c r="P4811" s="14">
        <x:f>IF(G4811="sell",M4811,-M4811)</x:f>
      </x:c>
      <x:c r="Q4811" s="14">
        <x:f>VLOOKUP(N4811,'Currency Rates'!$A$3:$C$32,3,0)</x:f>
      </x:c>
      <x:c r="R4811" s="0">
        <x:f>IF(A4811="SPUS",0,IF(A4811="FWD",0,P4811/Q4811))</x:f>
      </x:c>
    </x:row>
    <x:row r="4812" spans="1:19" x14ac:dyDescent="0.3">
      <x:c r="A4812" s="0">
        <x:f>'Historical Trades'!A4812</x:f>
      </x:c>
      <x:c r="B4812" s="0">
        <x:f>'Historical Trades'!B4812</x:f>
      </x:c>
      <x:c r="C4812" s="23">
        <x:f>'Historical Trades'!C4812</x:f>
      </x:c>
      <x:c r="D4812" s="0">
        <x:f>'Historical Trades'!D4812</x:f>
      </x:c>
      <x:c r="E4812" s="23">
        <x:f>'Historical Trades'!E4812</x:f>
      </x:c>
      <x:c r="F4812" s="0">
        <x:f>'Historical Trades'!F4812</x:f>
      </x:c>
      <x:c r="G4812" s="0">
        <x:f>'Historical Trades'!G4812</x:f>
      </x:c>
      <x:c r="H4812" s="0">
        <x:f>'Historical Trades'!H4812</x:f>
      </x:c>
      <x:c r="I4812" s="0">
        <x:f>'Historical Trades'!I4812</x:f>
      </x:c>
      <x:c r="J4812" s="0">
        <x:f>'Historical Trades'!J4812</x:f>
      </x:c>
      <x:c r="K4812" s="0">
        <x:f>'Historical Trades'!K4812</x:f>
      </x:c>
      <x:c r="L4812" s="0">
        <x:f>'Historical Trades'!L4812</x:f>
      </x:c>
      <x:c r="M4812" s="0">
        <x:f>'Historical Trades'!M4812</x:f>
      </x:c>
      <x:c r="N4812" s="0">
        <x:f>CLEAN('Historical Trades'!O4812)</x:f>
      </x:c>
      <x:c r="P4812" s="14">
        <x:f>IF(G4812="sell",M4812,-M4812)</x:f>
      </x:c>
      <x:c r="Q4812" s="14">
        <x:f>VLOOKUP(N4812,'Currency Rates'!$A$3:$C$32,3,0)</x:f>
      </x:c>
      <x:c r="R4812" s="0">
        <x:f>IF(A4812="SPUS",0,IF(A4812="FWD",0,P4812/Q4812))</x:f>
      </x:c>
    </x:row>
    <x:row r="4813" spans="1:19" x14ac:dyDescent="0.3">
      <x:c r="A4813" s="0">
        <x:f>'Historical Trades'!A4813</x:f>
      </x:c>
      <x:c r="B4813" s="0">
        <x:f>'Historical Trades'!B4813</x:f>
      </x:c>
      <x:c r="C4813" s="23">
        <x:f>'Historical Trades'!C4813</x:f>
      </x:c>
      <x:c r="D4813" s="0">
        <x:f>'Historical Trades'!D4813</x:f>
      </x:c>
      <x:c r="E4813" s="23">
        <x:f>'Historical Trades'!E4813</x:f>
      </x:c>
      <x:c r="F4813" s="0">
        <x:f>'Historical Trades'!F4813</x:f>
      </x:c>
      <x:c r="G4813" s="0">
        <x:f>'Historical Trades'!G4813</x:f>
      </x:c>
      <x:c r="H4813" s="0">
        <x:f>'Historical Trades'!H4813</x:f>
      </x:c>
      <x:c r="I4813" s="0">
        <x:f>'Historical Trades'!I4813</x:f>
      </x:c>
      <x:c r="J4813" s="0">
        <x:f>'Historical Trades'!J4813</x:f>
      </x:c>
      <x:c r="K4813" s="0">
        <x:f>'Historical Trades'!K4813</x:f>
      </x:c>
      <x:c r="L4813" s="0">
        <x:f>'Historical Trades'!L4813</x:f>
      </x:c>
      <x:c r="M4813" s="0">
        <x:f>'Historical Trades'!M4813</x:f>
      </x:c>
      <x:c r="N4813" s="0">
        <x:f>CLEAN('Historical Trades'!O4813)</x:f>
      </x:c>
      <x:c r="P4813" s="14">
        <x:f>IF(G4813="sell",M4813,-M4813)</x:f>
      </x:c>
      <x:c r="Q4813" s="14">
        <x:f>VLOOKUP(N4813,'Currency Rates'!$A$3:$C$32,3,0)</x:f>
      </x:c>
      <x:c r="R4813" s="0">
        <x:f>IF(A4813="SPUS",0,IF(A4813="FWD",0,P4813/Q4813))</x:f>
      </x:c>
    </x:row>
    <x:row r="4814" spans="1:19" x14ac:dyDescent="0.3">
      <x:c r="A4814" s="0">
        <x:f>'Historical Trades'!A4814</x:f>
      </x:c>
      <x:c r="B4814" s="0">
        <x:f>'Historical Trades'!B4814</x:f>
      </x:c>
      <x:c r="C4814" s="23">
        <x:f>'Historical Trades'!C4814</x:f>
      </x:c>
      <x:c r="D4814" s="0">
        <x:f>'Historical Trades'!D4814</x:f>
      </x:c>
      <x:c r="E4814" s="23">
        <x:f>'Historical Trades'!E4814</x:f>
      </x:c>
      <x:c r="F4814" s="0">
        <x:f>'Historical Trades'!F4814</x:f>
      </x:c>
      <x:c r="G4814" s="0">
        <x:f>'Historical Trades'!G4814</x:f>
      </x:c>
      <x:c r="H4814" s="0">
        <x:f>'Historical Trades'!H4814</x:f>
      </x:c>
      <x:c r="I4814" s="0">
        <x:f>'Historical Trades'!I4814</x:f>
      </x:c>
      <x:c r="J4814" s="0">
        <x:f>'Historical Trades'!J4814</x:f>
      </x:c>
      <x:c r="K4814" s="0">
        <x:f>'Historical Trades'!K4814</x:f>
      </x:c>
      <x:c r="L4814" s="0">
        <x:f>'Historical Trades'!L4814</x:f>
      </x:c>
      <x:c r="M4814" s="0">
        <x:f>'Historical Trades'!M4814</x:f>
      </x:c>
      <x:c r="N4814" s="0">
        <x:f>CLEAN('Historical Trades'!O4814)</x:f>
      </x:c>
      <x:c r="P4814" s="14">
        <x:f>IF(G4814="sell",M4814,-M4814)</x:f>
      </x:c>
      <x:c r="Q4814" s="14">
        <x:f>VLOOKUP(N4814,'Currency Rates'!$A$3:$C$32,3,0)</x:f>
      </x:c>
      <x:c r="R4814" s="0">
        <x:f>IF(A4814="SPUS",0,IF(A4814="FWD",0,P4814/Q4814))</x:f>
      </x:c>
    </x:row>
    <x:row r="4815" spans="1:19" x14ac:dyDescent="0.3">
      <x:c r="A4815" s="0">
        <x:f>'Historical Trades'!A4815</x:f>
      </x:c>
      <x:c r="B4815" s="0">
        <x:f>'Historical Trades'!B4815</x:f>
      </x:c>
      <x:c r="C4815" s="23">
        <x:f>'Historical Trades'!C4815</x:f>
      </x:c>
      <x:c r="D4815" s="0">
        <x:f>'Historical Trades'!D4815</x:f>
      </x:c>
      <x:c r="E4815" s="23">
        <x:f>'Historical Trades'!E4815</x:f>
      </x:c>
      <x:c r="F4815" s="0">
        <x:f>'Historical Trades'!F4815</x:f>
      </x:c>
      <x:c r="G4815" s="0">
        <x:f>'Historical Trades'!G4815</x:f>
      </x:c>
      <x:c r="H4815" s="0">
        <x:f>'Historical Trades'!H4815</x:f>
      </x:c>
      <x:c r="I4815" s="0">
        <x:f>'Historical Trades'!I4815</x:f>
      </x:c>
      <x:c r="J4815" s="0">
        <x:f>'Historical Trades'!J4815</x:f>
      </x:c>
      <x:c r="K4815" s="0">
        <x:f>'Historical Trades'!K4815</x:f>
      </x:c>
      <x:c r="L4815" s="0">
        <x:f>'Historical Trades'!L4815</x:f>
      </x:c>
      <x:c r="M4815" s="0">
        <x:f>'Historical Trades'!M4815</x:f>
      </x:c>
      <x:c r="N4815" s="0">
        <x:f>CLEAN('Historical Trades'!O4815)</x:f>
      </x:c>
      <x:c r="P4815" s="14">
        <x:f>IF(G4815="sell",M4815,-M4815)</x:f>
      </x:c>
      <x:c r="Q4815" s="14">
        <x:f>VLOOKUP(N4815,'Currency Rates'!$A$3:$C$32,3,0)</x:f>
      </x:c>
      <x:c r="R4815" s="0">
        <x:f>IF(A4815="SPUS",0,IF(A4815="FWD",0,P4815/Q4815))</x:f>
      </x:c>
    </x:row>
    <x:row r="4816" spans="1:19" x14ac:dyDescent="0.3">
      <x:c r="A4816" s="0">
        <x:f>'Historical Trades'!A4816</x:f>
      </x:c>
      <x:c r="B4816" s="0">
        <x:f>'Historical Trades'!B4816</x:f>
      </x:c>
      <x:c r="C4816" s="23">
        <x:f>'Historical Trades'!C4816</x:f>
      </x:c>
      <x:c r="D4816" s="0">
        <x:f>'Historical Trades'!D4816</x:f>
      </x:c>
      <x:c r="E4816" s="23">
        <x:f>'Historical Trades'!E4816</x:f>
      </x:c>
      <x:c r="F4816" s="0">
        <x:f>'Historical Trades'!F4816</x:f>
      </x:c>
      <x:c r="G4816" s="0">
        <x:f>'Historical Trades'!G4816</x:f>
      </x:c>
      <x:c r="H4816" s="0">
        <x:f>'Historical Trades'!H4816</x:f>
      </x:c>
      <x:c r="I4816" s="0">
        <x:f>'Historical Trades'!I4816</x:f>
      </x:c>
      <x:c r="J4816" s="0">
        <x:f>'Historical Trades'!J4816</x:f>
      </x:c>
      <x:c r="K4816" s="0">
        <x:f>'Historical Trades'!K4816</x:f>
      </x:c>
      <x:c r="L4816" s="0">
        <x:f>'Historical Trades'!L4816</x:f>
      </x:c>
      <x:c r="M4816" s="0">
        <x:f>'Historical Trades'!M4816</x:f>
      </x:c>
      <x:c r="N4816" s="0">
        <x:f>CLEAN('Historical Trades'!O4816)</x:f>
      </x:c>
      <x:c r="P4816" s="14">
        <x:f>IF(G4816="sell",M4816,-M4816)</x:f>
      </x:c>
      <x:c r="Q4816" s="14">
        <x:f>VLOOKUP(N4816,'Currency Rates'!$A$3:$C$32,3,0)</x:f>
      </x:c>
      <x:c r="R4816" s="0">
        <x:f>IF(A4816="SPUS",0,IF(A4816="FWD",0,P4816/Q4816))</x:f>
      </x:c>
    </x:row>
    <x:row r="4817" spans="1:19" x14ac:dyDescent="0.3">
      <x:c r="A4817" s="0">
        <x:f>'Historical Trades'!A4817</x:f>
      </x:c>
      <x:c r="B4817" s="0">
        <x:f>'Historical Trades'!B4817</x:f>
      </x:c>
      <x:c r="C4817" s="23">
        <x:f>'Historical Trades'!C4817</x:f>
      </x:c>
      <x:c r="D4817" s="0">
        <x:f>'Historical Trades'!D4817</x:f>
      </x:c>
      <x:c r="E4817" s="23">
        <x:f>'Historical Trades'!E4817</x:f>
      </x:c>
      <x:c r="F4817" s="0">
        <x:f>'Historical Trades'!F4817</x:f>
      </x:c>
      <x:c r="G4817" s="0">
        <x:f>'Historical Trades'!G4817</x:f>
      </x:c>
      <x:c r="H4817" s="0">
        <x:f>'Historical Trades'!H4817</x:f>
      </x:c>
      <x:c r="I4817" s="0">
        <x:f>'Historical Trades'!I4817</x:f>
      </x:c>
      <x:c r="J4817" s="0">
        <x:f>'Historical Trades'!J4817</x:f>
      </x:c>
      <x:c r="K4817" s="0">
        <x:f>'Historical Trades'!K4817</x:f>
      </x:c>
      <x:c r="L4817" s="0">
        <x:f>'Historical Trades'!L4817</x:f>
      </x:c>
      <x:c r="M4817" s="0">
        <x:f>'Historical Trades'!M4817</x:f>
      </x:c>
      <x:c r="N4817" s="0">
        <x:f>CLEAN('Historical Trades'!O4817)</x:f>
      </x:c>
      <x:c r="P4817" s="14">
        <x:f>IF(G4817="sell",M4817,-M4817)</x:f>
      </x:c>
      <x:c r="Q4817" s="14">
        <x:f>VLOOKUP(N4817,'Currency Rates'!$A$3:$C$32,3,0)</x:f>
      </x:c>
      <x:c r="R4817" s="0">
        <x:f>IF(A4817="SPUS",0,IF(A4817="FWD",0,P4817/Q4817))</x:f>
      </x:c>
    </x:row>
    <x:row r="4818" spans="1:19" x14ac:dyDescent="0.3">
      <x:c r="A4818" s="0">
        <x:f>'Historical Trades'!A4818</x:f>
      </x:c>
      <x:c r="B4818" s="0">
        <x:f>'Historical Trades'!B4818</x:f>
      </x:c>
      <x:c r="C4818" s="23">
        <x:f>'Historical Trades'!C4818</x:f>
      </x:c>
      <x:c r="D4818" s="0">
        <x:f>'Historical Trades'!D4818</x:f>
      </x:c>
      <x:c r="E4818" s="23">
        <x:f>'Historical Trades'!E4818</x:f>
      </x:c>
      <x:c r="F4818" s="0">
        <x:f>'Historical Trades'!F4818</x:f>
      </x:c>
      <x:c r="G4818" s="0">
        <x:f>'Historical Trades'!G4818</x:f>
      </x:c>
      <x:c r="H4818" s="0">
        <x:f>'Historical Trades'!H4818</x:f>
      </x:c>
      <x:c r="I4818" s="0">
        <x:f>'Historical Trades'!I4818</x:f>
      </x:c>
      <x:c r="J4818" s="0">
        <x:f>'Historical Trades'!J4818</x:f>
      </x:c>
      <x:c r="K4818" s="0">
        <x:f>'Historical Trades'!K4818</x:f>
      </x:c>
      <x:c r="L4818" s="0">
        <x:f>'Historical Trades'!L4818</x:f>
      </x:c>
      <x:c r="M4818" s="0">
        <x:f>'Historical Trades'!M4818</x:f>
      </x:c>
      <x:c r="N4818" s="0">
        <x:f>CLEAN('Historical Trades'!O4818)</x:f>
      </x:c>
      <x:c r="P4818" s="14">
        <x:f>IF(G4818="sell",M4818,-M4818)</x:f>
      </x:c>
      <x:c r="Q4818" s="14">
        <x:f>VLOOKUP(N4818,'Currency Rates'!$A$3:$C$32,3,0)</x:f>
      </x:c>
      <x:c r="R4818" s="0">
        <x:f>IF(A4818="SPUS",0,IF(A4818="FWD",0,P4818/Q4818))</x:f>
      </x:c>
    </x:row>
    <x:row r="4819" spans="1:19" x14ac:dyDescent="0.3">
      <x:c r="A4819" s="0">
        <x:f>'Historical Trades'!A4819</x:f>
      </x:c>
      <x:c r="B4819" s="0">
        <x:f>'Historical Trades'!B4819</x:f>
      </x:c>
      <x:c r="C4819" s="23">
        <x:f>'Historical Trades'!C4819</x:f>
      </x:c>
      <x:c r="D4819" s="0">
        <x:f>'Historical Trades'!D4819</x:f>
      </x:c>
      <x:c r="E4819" s="23">
        <x:f>'Historical Trades'!E4819</x:f>
      </x:c>
      <x:c r="F4819" s="0">
        <x:f>'Historical Trades'!F4819</x:f>
      </x:c>
      <x:c r="G4819" s="0">
        <x:f>'Historical Trades'!G4819</x:f>
      </x:c>
      <x:c r="H4819" s="0">
        <x:f>'Historical Trades'!H4819</x:f>
      </x:c>
      <x:c r="I4819" s="0">
        <x:f>'Historical Trades'!I4819</x:f>
      </x:c>
      <x:c r="J4819" s="0">
        <x:f>'Historical Trades'!J4819</x:f>
      </x:c>
      <x:c r="K4819" s="0">
        <x:f>'Historical Trades'!K4819</x:f>
      </x:c>
      <x:c r="L4819" s="0">
        <x:f>'Historical Trades'!L4819</x:f>
      </x:c>
      <x:c r="M4819" s="0">
        <x:f>'Historical Trades'!M4819</x:f>
      </x:c>
      <x:c r="N4819" s="0">
        <x:f>CLEAN('Historical Trades'!O4819)</x:f>
      </x:c>
      <x:c r="P4819" s="14">
        <x:f>IF(G4819="sell",M4819,-M4819)</x:f>
      </x:c>
      <x:c r="Q4819" s="14">
        <x:f>VLOOKUP(N4819,'Currency Rates'!$A$3:$C$32,3,0)</x:f>
      </x:c>
      <x:c r="R4819" s="0">
        <x:f>IF(A4819="SPUS",0,IF(A4819="FWD",0,P4819/Q4819))</x:f>
      </x:c>
    </x:row>
    <x:row r="4820" spans="1:19" x14ac:dyDescent="0.3">
      <x:c r="A4820" s="0">
        <x:f>'Historical Trades'!A4820</x:f>
      </x:c>
      <x:c r="B4820" s="0">
        <x:f>'Historical Trades'!B4820</x:f>
      </x:c>
      <x:c r="C4820" s="23">
        <x:f>'Historical Trades'!C4820</x:f>
      </x:c>
      <x:c r="D4820" s="0">
        <x:f>'Historical Trades'!D4820</x:f>
      </x:c>
      <x:c r="E4820" s="23">
        <x:f>'Historical Trades'!E4820</x:f>
      </x:c>
      <x:c r="F4820" s="0">
        <x:f>'Historical Trades'!F4820</x:f>
      </x:c>
      <x:c r="G4820" s="0">
        <x:f>'Historical Trades'!G4820</x:f>
      </x:c>
      <x:c r="H4820" s="0">
        <x:f>'Historical Trades'!H4820</x:f>
      </x:c>
      <x:c r="I4820" s="0">
        <x:f>'Historical Trades'!I4820</x:f>
      </x:c>
      <x:c r="J4820" s="0">
        <x:f>'Historical Trades'!J4820</x:f>
      </x:c>
      <x:c r="K4820" s="0">
        <x:f>'Historical Trades'!K4820</x:f>
      </x:c>
      <x:c r="L4820" s="0">
        <x:f>'Historical Trades'!L4820</x:f>
      </x:c>
      <x:c r="M4820" s="0">
        <x:f>'Historical Trades'!M4820</x:f>
      </x:c>
      <x:c r="N4820" s="0">
        <x:f>CLEAN('Historical Trades'!O4820)</x:f>
      </x:c>
      <x:c r="P4820" s="14">
        <x:f>IF(G4820="sell",M4820,-M4820)</x:f>
      </x:c>
      <x:c r="Q4820" s="14">
        <x:f>VLOOKUP(N4820,'Currency Rates'!$A$3:$C$32,3,0)</x:f>
      </x:c>
      <x:c r="R4820" s="0">
        <x:f>IF(A4820="SPUS",0,IF(A4820="FWD",0,P4820/Q4820))</x:f>
      </x:c>
    </x:row>
    <x:row r="4821" spans="1:19" x14ac:dyDescent="0.3">
      <x:c r="A4821" s="0">
        <x:f>'Historical Trades'!A4821</x:f>
      </x:c>
      <x:c r="B4821" s="0">
        <x:f>'Historical Trades'!B4821</x:f>
      </x:c>
      <x:c r="C4821" s="23">
        <x:f>'Historical Trades'!C4821</x:f>
      </x:c>
      <x:c r="D4821" s="0">
        <x:f>'Historical Trades'!D4821</x:f>
      </x:c>
      <x:c r="E4821" s="23">
        <x:f>'Historical Trades'!E4821</x:f>
      </x:c>
      <x:c r="F4821" s="0">
        <x:f>'Historical Trades'!F4821</x:f>
      </x:c>
      <x:c r="G4821" s="0">
        <x:f>'Historical Trades'!G4821</x:f>
      </x:c>
      <x:c r="H4821" s="0">
        <x:f>'Historical Trades'!H4821</x:f>
      </x:c>
      <x:c r="I4821" s="0">
        <x:f>'Historical Trades'!I4821</x:f>
      </x:c>
      <x:c r="J4821" s="0">
        <x:f>'Historical Trades'!J4821</x:f>
      </x:c>
      <x:c r="K4821" s="0">
        <x:f>'Historical Trades'!K4821</x:f>
      </x:c>
      <x:c r="L4821" s="0">
        <x:f>'Historical Trades'!L4821</x:f>
      </x:c>
      <x:c r="M4821" s="0">
        <x:f>'Historical Trades'!M4821</x:f>
      </x:c>
      <x:c r="N4821" s="0">
        <x:f>CLEAN('Historical Trades'!O4821)</x:f>
      </x:c>
      <x:c r="P4821" s="14">
        <x:f>IF(G4821="sell",M4821,-M4821)</x:f>
      </x:c>
      <x:c r="Q4821" s="14">
        <x:f>VLOOKUP(N4821,'Currency Rates'!$A$3:$C$32,3,0)</x:f>
      </x:c>
      <x:c r="R4821" s="0">
        <x:f>IF(A4821="SPUS",0,IF(A4821="FWD",0,P4821/Q4821))</x:f>
      </x:c>
    </x:row>
    <x:row r="4822" spans="1:19" x14ac:dyDescent="0.3">
      <x:c r="A4822" s="0">
        <x:f>'Historical Trades'!A4822</x:f>
      </x:c>
      <x:c r="B4822" s="0">
        <x:f>'Historical Trades'!B4822</x:f>
      </x:c>
      <x:c r="C4822" s="23">
        <x:f>'Historical Trades'!C4822</x:f>
      </x:c>
      <x:c r="D4822" s="0">
        <x:f>'Historical Trades'!D4822</x:f>
      </x:c>
      <x:c r="E4822" s="23">
        <x:f>'Historical Trades'!E4822</x:f>
      </x:c>
      <x:c r="F4822" s="0">
        <x:f>'Historical Trades'!F4822</x:f>
      </x:c>
      <x:c r="G4822" s="0">
        <x:f>'Historical Trades'!G4822</x:f>
      </x:c>
      <x:c r="H4822" s="0">
        <x:f>'Historical Trades'!H4822</x:f>
      </x:c>
      <x:c r="I4822" s="0">
        <x:f>'Historical Trades'!I4822</x:f>
      </x:c>
      <x:c r="J4822" s="0">
        <x:f>'Historical Trades'!J4822</x:f>
      </x:c>
      <x:c r="K4822" s="0">
        <x:f>'Historical Trades'!K4822</x:f>
      </x:c>
      <x:c r="L4822" s="0">
        <x:f>'Historical Trades'!L4822</x:f>
      </x:c>
      <x:c r="M4822" s="0">
        <x:f>'Historical Trades'!M4822</x:f>
      </x:c>
      <x:c r="N4822" s="0">
        <x:f>CLEAN('Historical Trades'!O4822)</x:f>
      </x:c>
      <x:c r="P4822" s="14">
        <x:f>IF(G4822="sell",M4822,-M4822)</x:f>
      </x:c>
      <x:c r="Q4822" s="14">
        <x:f>VLOOKUP(N4822,'Currency Rates'!$A$3:$C$32,3,0)</x:f>
      </x:c>
      <x:c r="R4822" s="0">
        <x:f>IF(A4822="SPUS",0,IF(A4822="FWD",0,P4822/Q4822))</x:f>
      </x:c>
    </x:row>
    <x:row r="4823" spans="1:19" x14ac:dyDescent="0.3">
      <x:c r="A4823" s="0">
        <x:f>'Historical Trades'!A4823</x:f>
      </x:c>
      <x:c r="B4823" s="0">
        <x:f>'Historical Trades'!B4823</x:f>
      </x:c>
      <x:c r="C4823" s="23">
        <x:f>'Historical Trades'!C4823</x:f>
      </x:c>
      <x:c r="D4823" s="0">
        <x:f>'Historical Trades'!D4823</x:f>
      </x:c>
      <x:c r="E4823" s="23">
        <x:f>'Historical Trades'!E4823</x:f>
      </x:c>
      <x:c r="F4823" s="0">
        <x:f>'Historical Trades'!F4823</x:f>
      </x:c>
      <x:c r="G4823" s="0">
        <x:f>'Historical Trades'!G4823</x:f>
      </x:c>
      <x:c r="H4823" s="0">
        <x:f>'Historical Trades'!H4823</x:f>
      </x:c>
      <x:c r="I4823" s="0">
        <x:f>'Historical Trades'!I4823</x:f>
      </x:c>
      <x:c r="J4823" s="0">
        <x:f>'Historical Trades'!J4823</x:f>
      </x:c>
      <x:c r="K4823" s="0">
        <x:f>'Historical Trades'!K4823</x:f>
      </x:c>
      <x:c r="L4823" s="0">
        <x:f>'Historical Trades'!L4823</x:f>
      </x:c>
      <x:c r="M4823" s="0">
        <x:f>'Historical Trades'!M4823</x:f>
      </x:c>
      <x:c r="N4823" s="0">
        <x:f>CLEAN('Historical Trades'!O4823)</x:f>
      </x:c>
      <x:c r="P4823" s="14">
        <x:f>IF(G4823="sell",M4823,-M4823)</x:f>
      </x:c>
      <x:c r="Q4823" s="14">
        <x:f>VLOOKUP(N4823,'Currency Rates'!$A$3:$C$32,3,0)</x:f>
      </x:c>
      <x:c r="R4823" s="0">
        <x:f>IF(A4823="SPUS",0,IF(A4823="FWD",0,P4823/Q4823))</x:f>
      </x:c>
    </x:row>
    <x:row r="4824" spans="1:19" x14ac:dyDescent="0.3">
      <x:c r="A4824" s="0">
        <x:f>'Historical Trades'!A4824</x:f>
      </x:c>
      <x:c r="B4824" s="0">
        <x:f>'Historical Trades'!B4824</x:f>
      </x:c>
      <x:c r="C4824" s="23">
        <x:f>'Historical Trades'!C4824</x:f>
      </x:c>
      <x:c r="D4824" s="0">
        <x:f>'Historical Trades'!D4824</x:f>
      </x:c>
      <x:c r="E4824" s="23">
        <x:f>'Historical Trades'!E4824</x:f>
      </x:c>
      <x:c r="F4824" s="0">
        <x:f>'Historical Trades'!F4824</x:f>
      </x:c>
      <x:c r="G4824" s="0">
        <x:f>'Historical Trades'!G4824</x:f>
      </x:c>
      <x:c r="H4824" s="0">
        <x:f>'Historical Trades'!H4824</x:f>
      </x:c>
      <x:c r="I4824" s="0">
        <x:f>'Historical Trades'!I4824</x:f>
      </x:c>
      <x:c r="J4824" s="0">
        <x:f>'Historical Trades'!J4824</x:f>
      </x:c>
      <x:c r="K4824" s="0">
        <x:f>'Historical Trades'!K4824</x:f>
      </x:c>
      <x:c r="L4824" s="0">
        <x:f>'Historical Trades'!L4824</x:f>
      </x:c>
      <x:c r="M4824" s="0">
        <x:f>'Historical Trades'!M4824</x:f>
      </x:c>
      <x:c r="N4824" s="0">
        <x:f>CLEAN('Historical Trades'!O4824)</x:f>
      </x:c>
      <x:c r="P4824" s="14">
        <x:f>IF(G4824="sell",M4824,-M4824)</x:f>
      </x:c>
      <x:c r="Q4824" s="14">
        <x:f>VLOOKUP(N4824,'Currency Rates'!$A$3:$C$32,3,0)</x:f>
      </x:c>
      <x:c r="R4824" s="0">
        <x:f>IF(A4824="SPUS",0,IF(A4824="FWD",0,P4824/Q4824))</x:f>
      </x:c>
    </x:row>
    <x:row r="4825" spans="1:19" x14ac:dyDescent="0.3">
      <x:c r="A4825" s="0">
        <x:f>'Historical Trades'!A4825</x:f>
      </x:c>
      <x:c r="B4825" s="0">
        <x:f>'Historical Trades'!B4825</x:f>
      </x:c>
      <x:c r="C4825" s="23">
        <x:f>'Historical Trades'!C4825</x:f>
      </x:c>
      <x:c r="D4825" s="0">
        <x:f>'Historical Trades'!D4825</x:f>
      </x:c>
      <x:c r="E4825" s="23">
        <x:f>'Historical Trades'!E4825</x:f>
      </x:c>
      <x:c r="F4825" s="0">
        <x:f>'Historical Trades'!F4825</x:f>
      </x:c>
      <x:c r="G4825" s="0">
        <x:f>'Historical Trades'!G4825</x:f>
      </x:c>
      <x:c r="H4825" s="0">
        <x:f>'Historical Trades'!H4825</x:f>
      </x:c>
      <x:c r="I4825" s="0">
        <x:f>'Historical Trades'!I4825</x:f>
      </x:c>
      <x:c r="J4825" s="0">
        <x:f>'Historical Trades'!J4825</x:f>
      </x:c>
      <x:c r="K4825" s="0">
        <x:f>'Historical Trades'!K4825</x:f>
      </x:c>
      <x:c r="L4825" s="0">
        <x:f>'Historical Trades'!L4825</x:f>
      </x:c>
      <x:c r="M4825" s="0">
        <x:f>'Historical Trades'!M4825</x:f>
      </x:c>
      <x:c r="N4825" s="0">
        <x:f>CLEAN('Historical Trades'!O4825)</x:f>
      </x:c>
      <x:c r="P4825" s="14">
        <x:f>IF(G4825="sell",M4825,-M4825)</x:f>
      </x:c>
      <x:c r="Q4825" s="14">
        <x:f>VLOOKUP(N4825,'Currency Rates'!$A$3:$C$32,3,0)</x:f>
      </x:c>
      <x:c r="R4825" s="0">
        <x:f>IF(A4825="SPUS",0,IF(A4825="FWD",0,P4825/Q4825))</x:f>
      </x:c>
    </x:row>
    <x:row r="4826" spans="1:19" x14ac:dyDescent="0.3">
      <x:c r="A4826" s="0">
        <x:f>'Historical Trades'!A4826</x:f>
      </x:c>
      <x:c r="B4826" s="0">
        <x:f>'Historical Trades'!B4826</x:f>
      </x:c>
      <x:c r="C4826" s="23">
        <x:f>'Historical Trades'!C4826</x:f>
      </x:c>
      <x:c r="D4826" s="0">
        <x:f>'Historical Trades'!D4826</x:f>
      </x:c>
      <x:c r="E4826" s="23">
        <x:f>'Historical Trades'!E4826</x:f>
      </x:c>
      <x:c r="F4826" s="0">
        <x:f>'Historical Trades'!F4826</x:f>
      </x:c>
      <x:c r="G4826" s="0">
        <x:f>'Historical Trades'!G4826</x:f>
      </x:c>
      <x:c r="H4826" s="0">
        <x:f>'Historical Trades'!H4826</x:f>
      </x:c>
      <x:c r="I4826" s="0">
        <x:f>'Historical Trades'!I4826</x:f>
      </x:c>
      <x:c r="J4826" s="0">
        <x:f>'Historical Trades'!J4826</x:f>
      </x:c>
      <x:c r="K4826" s="0">
        <x:f>'Historical Trades'!K4826</x:f>
      </x:c>
      <x:c r="L4826" s="0">
        <x:f>'Historical Trades'!L4826</x:f>
      </x:c>
      <x:c r="M4826" s="0">
        <x:f>'Historical Trades'!M4826</x:f>
      </x:c>
      <x:c r="N4826" s="0">
        <x:f>CLEAN('Historical Trades'!O4826)</x:f>
      </x:c>
      <x:c r="P4826" s="14">
        <x:f>IF(G4826="sell",M4826,-M4826)</x:f>
      </x:c>
      <x:c r="Q4826" s="14">
        <x:f>VLOOKUP(N4826,'Currency Rates'!$A$3:$C$32,3,0)</x:f>
      </x:c>
      <x:c r="R4826" s="0">
        <x:f>IF(A4826="SPUS",0,IF(A4826="FWD",0,P4826/Q4826))</x:f>
      </x:c>
    </x:row>
    <x:row r="4827" spans="1:19" x14ac:dyDescent="0.3">
      <x:c r="A4827" s="0">
        <x:f>'Historical Trades'!A4827</x:f>
      </x:c>
      <x:c r="B4827" s="0">
        <x:f>'Historical Trades'!B4827</x:f>
      </x:c>
      <x:c r="C4827" s="23">
        <x:f>'Historical Trades'!C4827</x:f>
      </x:c>
      <x:c r="D4827" s="0">
        <x:f>'Historical Trades'!D4827</x:f>
      </x:c>
      <x:c r="E4827" s="23">
        <x:f>'Historical Trades'!E4827</x:f>
      </x:c>
      <x:c r="F4827" s="0">
        <x:f>'Historical Trades'!F4827</x:f>
      </x:c>
      <x:c r="G4827" s="0">
        <x:f>'Historical Trades'!G4827</x:f>
      </x:c>
      <x:c r="H4827" s="0">
        <x:f>'Historical Trades'!H4827</x:f>
      </x:c>
      <x:c r="I4827" s="0">
        <x:f>'Historical Trades'!I4827</x:f>
      </x:c>
      <x:c r="J4827" s="0">
        <x:f>'Historical Trades'!J4827</x:f>
      </x:c>
      <x:c r="K4827" s="0">
        <x:f>'Historical Trades'!K4827</x:f>
      </x:c>
      <x:c r="L4827" s="0">
        <x:f>'Historical Trades'!L4827</x:f>
      </x:c>
      <x:c r="M4827" s="0">
        <x:f>'Historical Trades'!M4827</x:f>
      </x:c>
      <x:c r="N4827" s="0">
        <x:f>CLEAN('Historical Trades'!O4827)</x:f>
      </x:c>
      <x:c r="P4827" s="14">
        <x:f>IF(G4827="sell",M4827,-M4827)</x:f>
      </x:c>
      <x:c r="Q4827" s="14">
        <x:f>VLOOKUP(N4827,'Currency Rates'!$A$3:$C$32,3,0)</x:f>
      </x:c>
      <x:c r="R4827" s="0">
        <x:f>IF(A4827="SPUS",0,IF(A4827="FWD",0,P4827/Q4827))</x:f>
      </x:c>
    </x:row>
    <x:row r="4828" spans="1:19" x14ac:dyDescent="0.3">
      <x:c r="A4828" s="0">
        <x:f>'Historical Trades'!A4828</x:f>
      </x:c>
      <x:c r="B4828" s="0">
        <x:f>'Historical Trades'!B4828</x:f>
      </x:c>
      <x:c r="C4828" s="23">
        <x:f>'Historical Trades'!C4828</x:f>
      </x:c>
      <x:c r="D4828" s="0">
        <x:f>'Historical Trades'!D4828</x:f>
      </x:c>
      <x:c r="E4828" s="23">
        <x:f>'Historical Trades'!E4828</x:f>
      </x:c>
      <x:c r="F4828" s="0">
        <x:f>'Historical Trades'!F4828</x:f>
      </x:c>
      <x:c r="G4828" s="0">
        <x:f>'Historical Trades'!G4828</x:f>
      </x:c>
      <x:c r="H4828" s="0">
        <x:f>'Historical Trades'!H4828</x:f>
      </x:c>
      <x:c r="I4828" s="0">
        <x:f>'Historical Trades'!I4828</x:f>
      </x:c>
      <x:c r="J4828" s="0">
        <x:f>'Historical Trades'!J4828</x:f>
      </x:c>
      <x:c r="K4828" s="0">
        <x:f>'Historical Trades'!K4828</x:f>
      </x:c>
      <x:c r="L4828" s="0">
        <x:f>'Historical Trades'!L4828</x:f>
      </x:c>
      <x:c r="M4828" s="0">
        <x:f>'Historical Trades'!M4828</x:f>
      </x:c>
      <x:c r="N4828" s="0">
        <x:f>CLEAN('Historical Trades'!O4828)</x:f>
      </x:c>
      <x:c r="P4828" s="14">
        <x:f>IF(G4828="sell",M4828,-M4828)</x:f>
      </x:c>
      <x:c r="Q4828" s="14">
        <x:f>VLOOKUP(N4828,'Currency Rates'!$A$3:$C$32,3,0)</x:f>
      </x:c>
      <x:c r="R4828" s="0">
        <x:f>IF(A4828="SPUS",0,IF(A4828="FWD",0,P4828/Q4828))</x:f>
      </x:c>
    </x:row>
    <x:row r="4829" spans="1:19" x14ac:dyDescent="0.3">
      <x:c r="A4829" s="0">
        <x:f>'Historical Trades'!A4829</x:f>
      </x:c>
      <x:c r="B4829" s="0">
        <x:f>'Historical Trades'!B4829</x:f>
      </x:c>
      <x:c r="C4829" s="23">
        <x:f>'Historical Trades'!C4829</x:f>
      </x:c>
      <x:c r="D4829" s="0">
        <x:f>'Historical Trades'!D4829</x:f>
      </x:c>
      <x:c r="E4829" s="23">
        <x:f>'Historical Trades'!E4829</x:f>
      </x:c>
      <x:c r="F4829" s="0">
        <x:f>'Historical Trades'!F4829</x:f>
      </x:c>
      <x:c r="G4829" s="0">
        <x:f>'Historical Trades'!G4829</x:f>
      </x:c>
      <x:c r="H4829" s="0">
        <x:f>'Historical Trades'!H4829</x:f>
      </x:c>
      <x:c r="I4829" s="0">
        <x:f>'Historical Trades'!I4829</x:f>
      </x:c>
      <x:c r="J4829" s="0">
        <x:f>'Historical Trades'!J4829</x:f>
      </x:c>
      <x:c r="K4829" s="0">
        <x:f>'Historical Trades'!K4829</x:f>
      </x:c>
      <x:c r="L4829" s="0">
        <x:f>'Historical Trades'!L4829</x:f>
      </x:c>
      <x:c r="M4829" s="0">
        <x:f>'Historical Trades'!M4829</x:f>
      </x:c>
      <x:c r="N4829" s="0">
        <x:f>CLEAN('Historical Trades'!O4829)</x:f>
      </x:c>
      <x:c r="P4829" s="14">
        <x:f>IF(G4829="sell",M4829,-M4829)</x:f>
      </x:c>
      <x:c r="Q4829" s="14">
        <x:f>VLOOKUP(N4829,'Currency Rates'!$A$3:$C$32,3,0)</x:f>
      </x:c>
      <x:c r="R4829" s="0">
        <x:f>IF(A4829="SPUS",0,IF(A4829="FWD",0,P4829/Q4829))</x:f>
      </x:c>
    </x:row>
    <x:row r="4830" spans="1:19" x14ac:dyDescent="0.3">
      <x:c r="A4830" s="0">
        <x:f>'Historical Trades'!A4830</x:f>
      </x:c>
      <x:c r="B4830" s="0">
        <x:f>'Historical Trades'!B4830</x:f>
      </x:c>
      <x:c r="C4830" s="23">
        <x:f>'Historical Trades'!C4830</x:f>
      </x:c>
      <x:c r="D4830" s="0">
        <x:f>'Historical Trades'!D4830</x:f>
      </x:c>
      <x:c r="E4830" s="23">
        <x:f>'Historical Trades'!E4830</x:f>
      </x:c>
      <x:c r="F4830" s="0">
        <x:f>'Historical Trades'!F4830</x:f>
      </x:c>
      <x:c r="G4830" s="0">
        <x:f>'Historical Trades'!G4830</x:f>
      </x:c>
      <x:c r="H4830" s="0">
        <x:f>'Historical Trades'!H4830</x:f>
      </x:c>
      <x:c r="I4830" s="0">
        <x:f>'Historical Trades'!I4830</x:f>
      </x:c>
      <x:c r="J4830" s="0">
        <x:f>'Historical Trades'!J4830</x:f>
      </x:c>
      <x:c r="K4830" s="0">
        <x:f>'Historical Trades'!K4830</x:f>
      </x:c>
      <x:c r="L4830" s="0">
        <x:f>'Historical Trades'!L4830</x:f>
      </x:c>
      <x:c r="M4830" s="0">
        <x:f>'Historical Trades'!M4830</x:f>
      </x:c>
      <x:c r="N4830" s="0">
        <x:f>CLEAN('Historical Trades'!O4830)</x:f>
      </x:c>
      <x:c r="P4830" s="14">
        <x:f>IF(G4830="sell",M4830,-M4830)</x:f>
      </x:c>
      <x:c r="Q4830" s="14">
        <x:f>VLOOKUP(N4830,'Currency Rates'!$A$3:$C$32,3,0)</x:f>
      </x:c>
      <x:c r="R4830" s="0">
        <x:f>IF(A4830="SPUS",0,IF(A4830="FWD",0,P4830/Q4830))</x:f>
      </x:c>
    </x:row>
    <x:row r="4831" spans="1:19" x14ac:dyDescent="0.3">
      <x:c r="A4831" s="0">
        <x:f>'Historical Trades'!A4831</x:f>
      </x:c>
      <x:c r="B4831" s="0">
        <x:f>'Historical Trades'!B4831</x:f>
      </x:c>
      <x:c r="C4831" s="23">
        <x:f>'Historical Trades'!C4831</x:f>
      </x:c>
      <x:c r="D4831" s="0">
        <x:f>'Historical Trades'!D4831</x:f>
      </x:c>
      <x:c r="E4831" s="23">
        <x:f>'Historical Trades'!E4831</x:f>
      </x:c>
      <x:c r="F4831" s="0">
        <x:f>'Historical Trades'!F4831</x:f>
      </x:c>
      <x:c r="G4831" s="0">
        <x:f>'Historical Trades'!G4831</x:f>
      </x:c>
      <x:c r="H4831" s="0">
        <x:f>'Historical Trades'!H4831</x:f>
      </x:c>
      <x:c r="I4831" s="0">
        <x:f>'Historical Trades'!I4831</x:f>
      </x:c>
      <x:c r="J4831" s="0">
        <x:f>'Historical Trades'!J4831</x:f>
      </x:c>
      <x:c r="K4831" s="0">
        <x:f>'Historical Trades'!K4831</x:f>
      </x:c>
      <x:c r="L4831" s="0">
        <x:f>'Historical Trades'!L4831</x:f>
      </x:c>
      <x:c r="M4831" s="0">
        <x:f>'Historical Trades'!M4831</x:f>
      </x:c>
      <x:c r="N4831" s="0">
        <x:f>CLEAN('Historical Trades'!O4831)</x:f>
      </x:c>
      <x:c r="P4831" s="14">
        <x:f>IF(G4831="sell",M4831,-M4831)</x:f>
      </x:c>
      <x:c r="Q4831" s="14">
        <x:f>VLOOKUP(N4831,'Currency Rates'!$A$3:$C$32,3,0)</x:f>
      </x:c>
      <x:c r="R4831" s="0">
        <x:f>IF(A4831="SPUS",0,IF(A4831="FWD",0,P4831/Q4831))</x:f>
      </x:c>
    </x:row>
    <x:row r="4832" spans="1:19" x14ac:dyDescent="0.3">
      <x:c r="A4832" s="0">
        <x:f>'Historical Trades'!A4832</x:f>
      </x:c>
      <x:c r="B4832" s="0">
        <x:f>'Historical Trades'!B4832</x:f>
      </x:c>
      <x:c r="C4832" s="23">
        <x:f>'Historical Trades'!C4832</x:f>
      </x:c>
      <x:c r="D4832" s="0">
        <x:f>'Historical Trades'!D4832</x:f>
      </x:c>
      <x:c r="E4832" s="23">
        <x:f>'Historical Trades'!E4832</x:f>
      </x:c>
      <x:c r="F4832" s="0">
        <x:f>'Historical Trades'!F4832</x:f>
      </x:c>
      <x:c r="G4832" s="0">
        <x:f>'Historical Trades'!G4832</x:f>
      </x:c>
      <x:c r="H4832" s="0">
        <x:f>'Historical Trades'!H4832</x:f>
      </x:c>
      <x:c r="I4832" s="0">
        <x:f>'Historical Trades'!I4832</x:f>
      </x:c>
      <x:c r="J4832" s="0">
        <x:f>'Historical Trades'!J4832</x:f>
      </x:c>
      <x:c r="K4832" s="0">
        <x:f>'Historical Trades'!K4832</x:f>
      </x:c>
      <x:c r="L4832" s="0">
        <x:f>'Historical Trades'!L4832</x:f>
      </x:c>
      <x:c r="M4832" s="0">
        <x:f>'Historical Trades'!M4832</x:f>
      </x:c>
      <x:c r="N4832" s="0">
        <x:f>CLEAN('Historical Trades'!O4832)</x:f>
      </x:c>
      <x:c r="P4832" s="14">
        <x:f>IF(G4832="sell",M4832,-M4832)</x:f>
      </x:c>
      <x:c r="Q4832" s="14">
        <x:f>VLOOKUP(N4832,'Currency Rates'!$A$3:$C$32,3,0)</x:f>
      </x:c>
      <x:c r="R4832" s="0">
        <x:f>IF(A4832="SPUS",0,IF(A4832="FWD",0,P4832/Q4832))</x:f>
      </x:c>
    </x:row>
    <x:row r="4833" spans="1:19" x14ac:dyDescent="0.3">
      <x:c r="A4833" s="0">
        <x:f>'Historical Trades'!A4833</x:f>
      </x:c>
      <x:c r="B4833" s="0">
        <x:f>'Historical Trades'!B4833</x:f>
      </x:c>
      <x:c r="C4833" s="23">
        <x:f>'Historical Trades'!C4833</x:f>
      </x:c>
      <x:c r="D4833" s="0">
        <x:f>'Historical Trades'!D4833</x:f>
      </x:c>
      <x:c r="E4833" s="23">
        <x:f>'Historical Trades'!E4833</x:f>
      </x:c>
      <x:c r="F4833" s="0">
        <x:f>'Historical Trades'!F4833</x:f>
      </x:c>
      <x:c r="G4833" s="0">
        <x:f>'Historical Trades'!G4833</x:f>
      </x:c>
      <x:c r="H4833" s="0">
        <x:f>'Historical Trades'!H4833</x:f>
      </x:c>
      <x:c r="I4833" s="0">
        <x:f>'Historical Trades'!I4833</x:f>
      </x:c>
      <x:c r="J4833" s="0">
        <x:f>'Historical Trades'!J4833</x:f>
      </x:c>
      <x:c r="K4833" s="0">
        <x:f>'Historical Trades'!K4833</x:f>
      </x:c>
      <x:c r="L4833" s="0">
        <x:f>'Historical Trades'!L4833</x:f>
      </x:c>
      <x:c r="M4833" s="0">
        <x:f>'Historical Trades'!M4833</x:f>
      </x:c>
      <x:c r="N4833" s="0">
        <x:f>CLEAN('Historical Trades'!O4833)</x:f>
      </x:c>
      <x:c r="P4833" s="14">
        <x:f>IF(G4833="sell",M4833,-M4833)</x:f>
      </x:c>
      <x:c r="Q4833" s="14">
        <x:f>VLOOKUP(N4833,'Currency Rates'!$A$3:$C$32,3,0)</x:f>
      </x:c>
      <x:c r="R4833" s="0">
        <x:f>IF(A4833="SPUS",0,IF(A4833="FWD",0,P4833/Q4833))</x:f>
      </x:c>
    </x:row>
    <x:row r="4834" spans="1:19" x14ac:dyDescent="0.3">
      <x:c r="A4834" s="0">
        <x:f>'Historical Trades'!A4834</x:f>
      </x:c>
      <x:c r="B4834" s="0">
        <x:f>'Historical Trades'!B4834</x:f>
      </x:c>
      <x:c r="C4834" s="23">
        <x:f>'Historical Trades'!C4834</x:f>
      </x:c>
      <x:c r="D4834" s="0">
        <x:f>'Historical Trades'!D4834</x:f>
      </x:c>
      <x:c r="E4834" s="23">
        <x:f>'Historical Trades'!E4834</x:f>
      </x:c>
      <x:c r="F4834" s="0">
        <x:f>'Historical Trades'!F4834</x:f>
      </x:c>
      <x:c r="G4834" s="0">
        <x:f>'Historical Trades'!G4834</x:f>
      </x:c>
      <x:c r="H4834" s="0">
        <x:f>'Historical Trades'!H4834</x:f>
      </x:c>
      <x:c r="I4834" s="0">
        <x:f>'Historical Trades'!I4834</x:f>
      </x:c>
      <x:c r="J4834" s="0">
        <x:f>'Historical Trades'!J4834</x:f>
      </x:c>
      <x:c r="K4834" s="0">
        <x:f>'Historical Trades'!K4834</x:f>
      </x:c>
      <x:c r="L4834" s="0">
        <x:f>'Historical Trades'!L4834</x:f>
      </x:c>
      <x:c r="M4834" s="0">
        <x:f>'Historical Trades'!M4834</x:f>
      </x:c>
      <x:c r="N4834" s="0">
        <x:f>CLEAN('Historical Trades'!O4834)</x:f>
      </x:c>
      <x:c r="P4834" s="14">
        <x:f>IF(G4834="sell",M4834,-M4834)</x:f>
      </x:c>
      <x:c r="Q4834" s="14">
        <x:f>VLOOKUP(N4834,'Currency Rates'!$A$3:$C$32,3,0)</x:f>
      </x:c>
      <x:c r="R4834" s="0">
        <x:f>IF(A4834="SPUS",0,IF(A4834="FWD",0,P4834/Q4834))</x:f>
      </x:c>
    </x:row>
    <x:row r="4835" spans="1:19" x14ac:dyDescent="0.3">
      <x:c r="A4835" s="0">
        <x:f>'Historical Trades'!A4835</x:f>
      </x:c>
      <x:c r="B4835" s="0">
        <x:f>'Historical Trades'!B4835</x:f>
      </x:c>
      <x:c r="C4835" s="23">
        <x:f>'Historical Trades'!C4835</x:f>
      </x:c>
      <x:c r="D4835" s="0">
        <x:f>'Historical Trades'!D4835</x:f>
      </x:c>
      <x:c r="E4835" s="23">
        <x:f>'Historical Trades'!E4835</x:f>
      </x:c>
      <x:c r="F4835" s="0">
        <x:f>'Historical Trades'!F4835</x:f>
      </x:c>
      <x:c r="G4835" s="0">
        <x:f>'Historical Trades'!G4835</x:f>
      </x:c>
      <x:c r="H4835" s="0">
        <x:f>'Historical Trades'!H4835</x:f>
      </x:c>
      <x:c r="I4835" s="0">
        <x:f>'Historical Trades'!I4835</x:f>
      </x:c>
      <x:c r="J4835" s="0">
        <x:f>'Historical Trades'!J4835</x:f>
      </x:c>
      <x:c r="K4835" s="0">
        <x:f>'Historical Trades'!K4835</x:f>
      </x:c>
      <x:c r="L4835" s="0">
        <x:f>'Historical Trades'!L4835</x:f>
      </x:c>
      <x:c r="M4835" s="0">
        <x:f>'Historical Trades'!M4835</x:f>
      </x:c>
      <x:c r="N4835" s="0">
        <x:f>CLEAN('Historical Trades'!O4835)</x:f>
      </x:c>
      <x:c r="P4835" s="14">
        <x:f>IF(G4835="sell",M4835,-M4835)</x:f>
      </x:c>
      <x:c r="Q4835" s="14">
        <x:f>VLOOKUP(N4835,'Currency Rates'!$A$3:$C$32,3,0)</x:f>
      </x:c>
      <x:c r="R4835" s="0">
        <x:f>IF(A4835="SPUS",0,IF(A4835="FWD",0,P4835/Q4835))</x:f>
      </x:c>
    </x:row>
    <x:row r="4836" spans="1:19" x14ac:dyDescent="0.3">
      <x:c r="A4836" s="0">
        <x:f>'Historical Trades'!A4836</x:f>
      </x:c>
      <x:c r="B4836" s="0">
        <x:f>'Historical Trades'!B4836</x:f>
      </x:c>
      <x:c r="C4836" s="23">
        <x:f>'Historical Trades'!C4836</x:f>
      </x:c>
      <x:c r="D4836" s="0">
        <x:f>'Historical Trades'!D4836</x:f>
      </x:c>
      <x:c r="E4836" s="23">
        <x:f>'Historical Trades'!E4836</x:f>
      </x:c>
      <x:c r="F4836" s="0">
        <x:f>'Historical Trades'!F4836</x:f>
      </x:c>
      <x:c r="G4836" s="0">
        <x:f>'Historical Trades'!G4836</x:f>
      </x:c>
      <x:c r="H4836" s="0">
        <x:f>'Historical Trades'!H4836</x:f>
      </x:c>
      <x:c r="I4836" s="0">
        <x:f>'Historical Trades'!I4836</x:f>
      </x:c>
      <x:c r="J4836" s="0">
        <x:f>'Historical Trades'!J4836</x:f>
      </x:c>
      <x:c r="K4836" s="0">
        <x:f>'Historical Trades'!K4836</x:f>
      </x:c>
      <x:c r="L4836" s="0">
        <x:f>'Historical Trades'!L4836</x:f>
      </x:c>
      <x:c r="M4836" s="0">
        <x:f>'Historical Trades'!M4836</x:f>
      </x:c>
      <x:c r="N4836" s="0">
        <x:f>CLEAN('Historical Trades'!O4836)</x:f>
      </x:c>
      <x:c r="P4836" s="14">
        <x:f>IF(G4836="sell",M4836,-M4836)</x:f>
      </x:c>
      <x:c r="Q4836" s="14">
        <x:f>VLOOKUP(N4836,'Currency Rates'!$A$3:$C$32,3,0)</x:f>
      </x:c>
      <x:c r="R4836" s="0">
        <x:f>IF(A4836="SPUS",0,IF(A4836="FWD",0,P4836/Q4836))</x:f>
      </x:c>
    </x:row>
    <x:row r="4837" spans="1:19" x14ac:dyDescent="0.3">
      <x:c r="A4837" s="0">
        <x:f>'Historical Trades'!A4837</x:f>
      </x:c>
      <x:c r="B4837" s="0">
        <x:f>'Historical Trades'!B4837</x:f>
      </x:c>
      <x:c r="C4837" s="23">
        <x:f>'Historical Trades'!C4837</x:f>
      </x:c>
      <x:c r="D4837" s="0">
        <x:f>'Historical Trades'!D4837</x:f>
      </x:c>
      <x:c r="E4837" s="23">
        <x:f>'Historical Trades'!E4837</x:f>
      </x:c>
      <x:c r="F4837" s="0">
        <x:f>'Historical Trades'!F4837</x:f>
      </x:c>
      <x:c r="G4837" s="0">
        <x:f>'Historical Trades'!G4837</x:f>
      </x:c>
      <x:c r="H4837" s="0">
        <x:f>'Historical Trades'!H4837</x:f>
      </x:c>
      <x:c r="I4837" s="0">
        <x:f>'Historical Trades'!I4837</x:f>
      </x:c>
      <x:c r="J4837" s="0">
        <x:f>'Historical Trades'!J4837</x:f>
      </x:c>
      <x:c r="K4837" s="0">
        <x:f>'Historical Trades'!K4837</x:f>
      </x:c>
      <x:c r="L4837" s="0">
        <x:f>'Historical Trades'!L4837</x:f>
      </x:c>
      <x:c r="M4837" s="0">
        <x:f>'Historical Trades'!M4837</x:f>
      </x:c>
      <x:c r="N4837" s="0">
        <x:f>CLEAN('Historical Trades'!O4837)</x:f>
      </x:c>
      <x:c r="P4837" s="14">
        <x:f>IF(G4837="sell",M4837,-M4837)</x:f>
      </x:c>
      <x:c r="Q4837" s="14">
        <x:f>VLOOKUP(N4837,'Currency Rates'!$A$3:$C$32,3,0)</x:f>
      </x:c>
      <x:c r="R4837" s="0">
        <x:f>IF(A4837="SPUS",0,IF(A4837="FWD",0,P4837/Q4837))</x:f>
      </x:c>
    </x:row>
    <x:row r="4838" spans="1:19" x14ac:dyDescent="0.3">
      <x:c r="A4838" s="0">
        <x:f>'Historical Trades'!A4838</x:f>
      </x:c>
      <x:c r="B4838" s="0">
        <x:f>'Historical Trades'!B4838</x:f>
      </x:c>
      <x:c r="C4838" s="23">
        <x:f>'Historical Trades'!C4838</x:f>
      </x:c>
      <x:c r="D4838" s="0">
        <x:f>'Historical Trades'!D4838</x:f>
      </x:c>
      <x:c r="E4838" s="23">
        <x:f>'Historical Trades'!E4838</x:f>
      </x:c>
      <x:c r="F4838" s="0">
        <x:f>'Historical Trades'!F4838</x:f>
      </x:c>
      <x:c r="G4838" s="0">
        <x:f>'Historical Trades'!G4838</x:f>
      </x:c>
      <x:c r="H4838" s="0">
        <x:f>'Historical Trades'!H4838</x:f>
      </x:c>
      <x:c r="I4838" s="0">
        <x:f>'Historical Trades'!I4838</x:f>
      </x:c>
      <x:c r="J4838" s="0">
        <x:f>'Historical Trades'!J4838</x:f>
      </x:c>
      <x:c r="K4838" s="0">
        <x:f>'Historical Trades'!K4838</x:f>
      </x:c>
      <x:c r="L4838" s="0">
        <x:f>'Historical Trades'!L4838</x:f>
      </x:c>
      <x:c r="M4838" s="0">
        <x:f>'Historical Trades'!M4838</x:f>
      </x:c>
      <x:c r="N4838" s="0">
        <x:f>CLEAN('Historical Trades'!O4838)</x:f>
      </x:c>
      <x:c r="P4838" s="14">
        <x:f>IF(G4838="sell",M4838,-M4838)</x:f>
      </x:c>
      <x:c r="Q4838" s="14">
        <x:f>VLOOKUP(N4838,'Currency Rates'!$A$3:$C$32,3,0)</x:f>
      </x:c>
      <x:c r="R4838" s="0">
        <x:f>IF(A4838="SPUS",0,IF(A4838="FWD",0,P4838/Q4838))</x:f>
      </x:c>
    </x:row>
    <x:row r="4839" spans="1:19" x14ac:dyDescent="0.3">
      <x:c r="A4839" s="0">
        <x:f>'Historical Trades'!A4839</x:f>
      </x:c>
      <x:c r="B4839" s="0">
        <x:f>'Historical Trades'!B4839</x:f>
      </x:c>
      <x:c r="C4839" s="23">
        <x:f>'Historical Trades'!C4839</x:f>
      </x:c>
      <x:c r="D4839" s="0">
        <x:f>'Historical Trades'!D4839</x:f>
      </x:c>
      <x:c r="E4839" s="23">
        <x:f>'Historical Trades'!E4839</x:f>
      </x:c>
      <x:c r="F4839" s="0">
        <x:f>'Historical Trades'!F4839</x:f>
      </x:c>
      <x:c r="G4839" s="0">
        <x:f>'Historical Trades'!G4839</x:f>
      </x:c>
      <x:c r="H4839" s="0">
        <x:f>'Historical Trades'!H4839</x:f>
      </x:c>
      <x:c r="I4839" s="0">
        <x:f>'Historical Trades'!I4839</x:f>
      </x:c>
      <x:c r="J4839" s="0">
        <x:f>'Historical Trades'!J4839</x:f>
      </x:c>
      <x:c r="K4839" s="0">
        <x:f>'Historical Trades'!K4839</x:f>
      </x:c>
      <x:c r="L4839" s="0">
        <x:f>'Historical Trades'!L4839</x:f>
      </x:c>
      <x:c r="M4839" s="0">
        <x:f>'Historical Trades'!M4839</x:f>
      </x:c>
      <x:c r="N4839" s="0">
        <x:f>CLEAN('Historical Trades'!O4839)</x:f>
      </x:c>
      <x:c r="P4839" s="14">
        <x:f>IF(G4839="sell",M4839,-M4839)</x:f>
      </x:c>
      <x:c r="Q4839" s="14">
        <x:f>VLOOKUP(N4839,'Currency Rates'!$A$3:$C$32,3,0)</x:f>
      </x:c>
      <x:c r="R4839" s="0">
        <x:f>IF(A4839="SPUS",0,IF(A4839="FWD",0,P4839/Q4839))</x:f>
      </x:c>
    </x:row>
    <x:row r="4840" spans="1:19" x14ac:dyDescent="0.3">
      <x:c r="A4840" s="0">
        <x:f>'Historical Trades'!A4840</x:f>
      </x:c>
      <x:c r="B4840" s="0">
        <x:f>'Historical Trades'!B4840</x:f>
      </x:c>
      <x:c r="C4840" s="23">
        <x:f>'Historical Trades'!C4840</x:f>
      </x:c>
      <x:c r="D4840" s="0">
        <x:f>'Historical Trades'!D4840</x:f>
      </x:c>
      <x:c r="E4840" s="23">
        <x:f>'Historical Trades'!E4840</x:f>
      </x:c>
      <x:c r="F4840" s="0">
        <x:f>'Historical Trades'!F4840</x:f>
      </x:c>
      <x:c r="G4840" s="0">
        <x:f>'Historical Trades'!G4840</x:f>
      </x:c>
      <x:c r="H4840" s="0">
        <x:f>'Historical Trades'!H4840</x:f>
      </x:c>
      <x:c r="I4840" s="0">
        <x:f>'Historical Trades'!I4840</x:f>
      </x:c>
      <x:c r="J4840" s="0">
        <x:f>'Historical Trades'!J4840</x:f>
      </x:c>
      <x:c r="K4840" s="0">
        <x:f>'Historical Trades'!K4840</x:f>
      </x:c>
      <x:c r="L4840" s="0">
        <x:f>'Historical Trades'!L4840</x:f>
      </x:c>
      <x:c r="M4840" s="0">
        <x:f>'Historical Trades'!M4840</x:f>
      </x:c>
      <x:c r="N4840" s="0">
        <x:f>CLEAN('Historical Trades'!O4840)</x:f>
      </x:c>
      <x:c r="P4840" s="14">
        <x:f>IF(G4840="sell",M4840,-M4840)</x:f>
      </x:c>
      <x:c r="Q4840" s="14">
        <x:f>VLOOKUP(N4840,'Currency Rates'!$A$3:$C$32,3,0)</x:f>
      </x:c>
      <x:c r="R4840" s="0">
        <x:f>IF(A4840="SPUS",0,IF(A4840="FWD",0,P4840/Q4840))</x:f>
      </x:c>
    </x:row>
    <x:row r="4841" spans="1:19" x14ac:dyDescent="0.3">
      <x:c r="A4841" s="0">
        <x:f>'Historical Trades'!A4841</x:f>
      </x:c>
      <x:c r="B4841" s="0">
        <x:f>'Historical Trades'!B4841</x:f>
      </x:c>
      <x:c r="C4841" s="23">
        <x:f>'Historical Trades'!C4841</x:f>
      </x:c>
      <x:c r="D4841" s="0">
        <x:f>'Historical Trades'!D4841</x:f>
      </x:c>
      <x:c r="E4841" s="23">
        <x:f>'Historical Trades'!E4841</x:f>
      </x:c>
      <x:c r="F4841" s="0">
        <x:f>'Historical Trades'!F4841</x:f>
      </x:c>
      <x:c r="G4841" s="0">
        <x:f>'Historical Trades'!G4841</x:f>
      </x:c>
      <x:c r="H4841" s="0">
        <x:f>'Historical Trades'!H4841</x:f>
      </x:c>
      <x:c r="I4841" s="0">
        <x:f>'Historical Trades'!I4841</x:f>
      </x:c>
      <x:c r="J4841" s="0">
        <x:f>'Historical Trades'!J4841</x:f>
      </x:c>
      <x:c r="K4841" s="0">
        <x:f>'Historical Trades'!K4841</x:f>
      </x:c>
      <x:c r="L4841" s="0">
        <x:f>'Historical Trades'!L4841</x:f>
      </x:c>
      <x:c r="M4841" s="0">
        <x:f>'Historical Trades'!M4841</x:f>
      </x:c>
      <x:c r="N4841" s="0">
        <x:f>CLEAN('Historical Trades'!O4841)</x:f>
      </x:c>
      <x:c r="P4841" s="14">
        <x:f>IF(G4841="sell",M4841,-M4841)</x:f>
      </x:c>
      <x:c r="Q4841" s="14">
        <x:f>VLOOKUP(N4841,'Currency Rates'!$A$3:$C$32,3,0)</x:f>
      </x:c>
      <x:c r="R4841" s="0">
        <x:f>IF(A4841="SPUS",0,IF(A4841="FWD",0,P4841/Q4841))</x:f>
      </x:c>
    </x:row>
    <x:row r="4842" spans="1:19" x14ac:dyDescent="0.3">
      <x:c r="A4842" s="0">
        <x:f>'Historical Trades'!A4842</x:f>
      </x:c>
      <x:c r="B4842" s="0">
        <x:f>'Historical Trades'!B4842</x:f>
      </x:c>
      <x:c r="C4842" s="23">
        <x:f>'Historical Trades'!C4842</x:f>
      </x:c>
      <x:c r="D4842" s="0">
        <x:f>'Historical Trades'!D4842</x:f>
      </x:c>
      <x:c r="E4842" s="23">
        <x:f>'Historical Trades'!E4842</x:f>
      </x:c>
      <x:c r="F4842" s="0">
        <x:f>'Historical Trades'!F4842</x:f>
      </x:c>
      <x:c r="G4842" s="0">
        <x:f>'Historical Trades'!G4842</x:f>
      </x:c>
      <x:c r="H4842" s="0">
        <x:f>'Historical Trades'!H4842</x:f>
      </x:c>
      <x:c r="I4842" s="0">
        <x:f>'Historical Trades'!I4842</x:f>
      </x:c>
      <x:c r="J4842" s="0">
        <x:f>'Historical Trades'!J4842</x:f>
      </x:c>
      <x:c r="K4842" s="0">
        <x:f>'Historical Trades'!K4842</x:f>
      </x:c>
      <x:c r="L4842" s="0">
        <x:f>'Historical Trades'!L4842</x:f>
      </x:c>
      <x:c r="M4842" s="0">
        <x:f>'Historical Trades'!M4842</x:f>
      </x:c>
      <x:c r="N4842" s="0">
        <x:f>CLEAN('Historical Trades'!O4842)</x:f>
      </x:c>
      <x:c r="P4842" s="14">
        <x:f>IF(G4842="sell",M4842,-M4842)</x:f>
      </x:c>
      <x:c r="Q4842" s="14">
        <x:f>VLOOKUP(N4842,'Currency Rates'!$A$3:$C$32,3,0)</x:f>
      </x:c>
      <x:c r="R4842" s="0">
        <x:f>IF(A4842="SPUS",0,IF(A4842="FWD",0,P4842/Q4842))</x:f>
      </x:c>
    </x:row>
    <x:row r="4843" spans="1:19" x14ac:dyDescent="0.3">
      <x:c r="A4843" s="0">
        <x:f>'Historical Trades'!A4843</x:f>
      </x:c>
      <x:c r="B4843" s="0">
        <x:f>'Historical Trades'!B4843</x:f>
      </x:c>
      <x:c r="C4843" s="23">
        <x:f>'Historical Trades'!C4843</x:f>
      </x:c>
      <x:c r="D4843" s="0">
        <x:f>'Historical Trades'!D4843</x:f>
      </x:c>
      <x:c r="E4843" s="23">
        <x:f>'Historical Trades'!E4843</x:f>
      </x:c>
      <x:c r="F4843" s="0">
        <x:f>'Historical Trades'!F4843</x:f>
      </x:c>
      <x:c r="G4843" s="0">
        <x:f>'Historical Trades'!G4843</x:f>
      </x:c>
      <x:c r="H4843" s="0">
        <x:f>'Historical Trades'!H4843</x:f>
      </x:c>
      <x:c r="I4843" s="0">
        <x:f>'Historical Trades'!I4843</x:f>
      </x:c>
      <x:c r="J4843" s="0">
        <x:f>'Historical Trades'!J4843</x:f>
      </x:c>
      <x:c r="K4843" s="0">
        <x:f>'Historical Trades'!K4843</x:f>
      </x:c>
      <x:c r="L4843" s="0">
        <x:f>'Historical Trades'!L4843</x:f>
      </x:c>
      <x:c r="M4843" s="0">
        <x:f>'Historical Trades'!M4843</x:f>
      </x:c>
      <x:c r="N4843" s="0">
        <x:f>CLEAN('Historical Trades'!O4843)</x:f>
      </x:c>
      <x:c r="P4843" s="14">
        <x:f>IF(G4843="sell",M4843,-M4843)</x:f>
      </x:c>
      <x:c r="Q4843" s="14">
        <x:f>VLOOKUP(N4843,'Currency Rates'!$A$3:$C$32,3,0)</x:f>
      </x:c>
      <x:c r="R4843" s="0">
        <x:f>IF(A4843="SPUS",0,IF(A4843="FWD",0,P4843/Q4843))</x:f>
      </x:c>
    </x:row>
    <x:row r="4844" spans="1:19" x14ac:dyDescent="0.3">
      <x:c r="A4844" s="0">
        <x:f>'Historical Trades'!A4844</x:f>
      </x:c>
      <x:c r="B4844" s="0">
        <x:f>'Historical Trades'!B4844</x:f>
      </x:c>
      <x:c r="C4844" s="23">
        <x:f>'Historical Trades'!C4844</x:f>
      </x:c>
      <x:c r="D4844" s="0">
        <x:f>'Historical Trades'!D4844</x:f>
      </x:c>
      <x:c r="E4844" s="23">
        <x:f>'Historical Trades'!E4844</x:f>
      </x:c>
      <x:c r="F4844" s="0">
        <x:f>'Historical Trades'!F4844</x:f>
      </x:c>
      <x:c r="G4844" s="0">
        <x:f>'Historical Trades'!G4844</x:f>
      </x:c>
      <x:c r="H4844" s="0">
        <x:f>'Historical Trades'!H4844</x:f>
      </x:c>
      <x:c r="I4844" s="0">
        <x:f>'Historical Trades'!I4844</x:f>
      </x:c>
      <x:c r="J4844" s="0">
        <x:f>'Historical Trades'!J4844</x:f>
      </x:c>
      <x:c r="K4844" s="0">
        <x:f>'Historical Trades'!K4844</x:f>
      </x:c>
      <x:c r="L4844" s="0">
        <x:f>'Historical Trades'!L4844</x:f>
      </x:c>
      <x:c r="M4844" s="0">
        <x:f>'Historical Trades'!M4844</x:f>
      </x:c>
      <x:c r="N4844" s="0">
        <x:f>CLEAN('Historical Trades'!O4844)</x:f>
      </x:c>
      <x:c r="P4844" s="14">
        <x:f>IF(G4844="sell",M4844,-M4844)</x:f>
      </x:c>
      <x:c r="Q4844" s="14">
        <x:f>VLOOKUP(N4844,'Currency Rates'!$A$3:$C$32,3,0)</x:f>
      </x:c>
      <x:c r="R4844" s="0">
        <x:f>IF(A4844="SPUS",0,IF(A4844="FWD",0,P4844/Q4844))</x:f>
      </x:c>
    </x:row>
    <x:row r="4845" spans="1:19" x14ac:dyDescent="0.3">
      <x:c r="A4845" s="0">
        <x:f>'Historical Trades'!A4845</x:f>
      </x:c>
      <x:c r="B4845" s="0">
        <x:f>'Historical Trades'!B4845</x:f>
      </x:c>
      <x:c r="C4845" s="23">
        <x:f>'Historical Trades'!C4845</x:f>
      </x:c>
      <x:c r="D4845" s="0">
        <x:f>'Historical Trades'!D4845</x:f>
      </x:c>
      <x:c r="E4845" s="23">
        <x:f>'Historical Trades'!E4845</x:f>
      </x:c>
      <x:c r="F4845" s="0">
        <x:f>'Historical Trades'!F4845</x:f>
      </x:c>
      <x:c r="G4845" s="0">
        <x:f>'Historical Trades'!G4845</x:f>
      </x:c>
      <x:c r="H4845" s="0">
        <x:f>'Historical Trades'!H4845</x:f>
      </x:c>
      <x:c r="I4845" s="0">
        <x:f>'Historical Trades'!I4845</x:f>
      </x:c>
      <x:c r="J4845" s="0">
        <x:f>'Historical Trades'!J4845</x:f>
      </x:c>
      <x:c r="K4845" s="0">
        <x:f>'Historical Trades'!K4845</x:f>
      </x:c>
      <x:c r="L4845" s="0">
        <x:f>'Historical Trades'!L4845</x:f>
      </x:c>
      <x:c r="M4845" s="0">
        <x:f>'Historical Trades'!M4845</x:f>
      </x:c>
      <x:c r="N4845" s="0">
        <x:f>CLEAN('Historical Trades'!O4845)</x:f>
      </x:c>
      <x:c r="P4845" s="14">
        <x:f>IF(G4845="sell",M4845,-M4845)</x:f>
      </x:c>
      <x:c r="Q4845" s="14">
        <x:f>VLOOKUP(N4845,'Currency Rates'!$A$3:$C$32,3,0)</x:f>
      </x:c>
      <x:c r="R4845" s="0">
        <x:f>IF(A4845="SPUS",0,IF(A4845="FWD",0,P4845/Q4845))</x:f>
      </x:c>
    </x:row>
    <x:row r="4846" spans="1:19" x14ac:dyDescent="0.3">
      <x:c r="A4846" s="0">
        <x:f>'Historical Trades'!A4846</x:f>
      </x:c>
      <x:c r="B4846" s="0">
        <x:f>'Historical Trades'!B4846</x:f>
      </x:c>
      <x:c r="C4846" s="23">
        <x:f>'Historical Trades'!C4846</x:f>
      </x:c>
      <x:c r="D4846" s="0">
        <x:f>'Historical Trades'!D4846</x:f>
      </x:c>
      <x:c r="E4846" s="23">
        <x:f>'Historical Trades'!E4846</x:f>
      </x:c>
      <x:c r="F4846" s="0">
        <x:f>'Historical Trades'!F4846</x:f>
      </x:c>
      <x:c r="G4846" s="0">
        <x:f>'Historical Trades'!G4846</x:f>
      </x:c>
      <x:c r="H4846" s="0">
        <x:f>'Historical Trades'!H4846</x:f>
      </x:c>
      <x:c r="I4846" s="0">
        <x:f>'Historical Trades'!I4846</x:f>
      </x:c>
      <x:c r="J4846" s="0">
        <x:f>'Historical Trades'!J4846</x:f>
      </x:c>
      <x:c r="K4846" s="0">
        <x:f>'Historical Trades'!K4846</x:f>
      </x:c>
      <x:c r="L4846" s="0">
        <x:f>'Historical Trades'!L4846</x:f>
      </x:c>
      <x:c r="M4846" s="0">
        <x:f>'Historical Trades'!M4846</x:f>
      </x:c>
      <x:c r="N4846" s="0">
        <x:f>CLEAN('Historical Trades'!O4846)</x:f>
      </x:c>
      <x:c r="P4846" s="14">
        <x:f>IF(G4846="sell",M4846,-M4846)</x:f>
      </x:c>
      <x:c r="Q4846" s="14">
        <x:f>VLOOKUP(N4846,'Currency Rates'!$A$3:$C$32,3,0)</x:f>
      </x:c>
      <x:c r="R4846" s="0">
        <x:f>IF(A4846="SPUS",0,IF(A4846="FWD",0,P4846/Q4846))</x:f>
      </x:c>
    </x:row>
    <x:row r="4847" spans="1:19" x14ac:dyDescent="0.3">
      <x:c r="A4847" s="0">
        <x:f>'Historical Trades'!A4847</x:f>
      </x:c>
      <x:c r="B4847" s="0">
        <x:f>'Historical Trades'!B4847</x:f>
      </x:c>
      <x:c r="C4847" s="23">
        <x:f>'Historical Trades'!C4847</x:f>
      </x:c>
      <x:c r="D4847" s="0">
        <x:f>'Historical Trades'!D4847</x:f>
      </x:c>
      <x:c r="E4847" s="23">
        <x:f>'Historical Trades'!E4847</x:f>
      </x:c>
      <x:c r="F4847" s="0">
        <x:f>'Historical Trades'!F4847</x:f>
      </x:c>
      <x:c r="G4847" s="0">
        <x:f>'Historical Trades'!G4847</x:f>
      </x:c>
      <x:c r="H4847" s="0">
        <x:f>'Historical Trades'!H4847</x:f>
      </x:c>
      <x:c r="I4847" s="0">
        <x:f>'Historical Trades'!I4847</x:f>
      </x:c>
      <x:c r="J4847" s="0">
        <x:f>'Historical Trades'!J4847</x:f>
      </x:c>
      <x:c r="K4847" s="0">
        <x:f>'Historical Trades'!K4847</x:f>
      </x:c>
      <x:c r="L4847" s="0">
        <x:f>'Historical Trades'!L4847</x:f>
      </x:c>
      <x:c r="M4847" s="0">
        <x:f>'Historical Trades'!M4847</x:f>
      </x:c>
      <x:c r="N4847" s="0">
        <x:f>CLEAN('Historical Trades'!O4847)</x:f>
      </x:c>
      <x:c r="P4847" s="14">
        <x:f>IF(G4847="sell",M4847,-M4847)</x:f>
      </x:c>
      <x:c r="Q4847" s="14">
        <x:f>VLOOKUP(N4847,'Currency Rates'!$A$3:$C$32,3,0)</x:f>
      </x:c>
      <x:c r="R4847" s="0">
        <x:f>IF(A4847="SPUS",0,IF(A4847="FWD",0,P4847/Q4847))</x:f>
      </x:c>
    </x:row>
    <x:row r="4848" spans="1:19" x14ac:dyDescent="0.3">
      <x:c r="A4848" s="0">
        <x:f>'Historical Trades'!A4848</x:f>
      </x:c>
      <x:c r="B4848" s="0">
        <x:f>'Historical Trades'!B4848</x:f>
      </x:c>
      <x:c r="C4848" s="23">
        <x:f>'Historical Trades'!C4848</x:f>
      </x:c>
      <x:c r="D4848" s="0">
        <x:f>'Historical Trades'!D4848</x:f>
      </x:c>
      <x:c r="E4848" s="23">
        <x:f>'Historical Trades'!E4848</x:f>
      </x:c>
      <x:c r="F4848" s="0">
        <x:f>'Historical Trades'!F4848</x:f>
      </x:c>
      <x:c r="G4848" s="0">
        <x:f>'Historical Trades'!G4848</x:f>
      </x:c>
      <x:c r="H4848" s="0">
        <x:f>'Historical Trades'!H4848</x:f>
      </x:c>
      <x:c r="I4848" s="0">
        <x:f>'Historical Trades'!I4848</x:f>
      </x:c>
      <x:c r="J4848" s="0">
        <x:f>'Historical Trades'!J4848</x:f>
      </x:c>
      <x:c r="K4848" s="0">
        <x:f>'Historical Trades'!K4848</x:f>
      </x:c>
      <x:c r="L4848" s="0">
        <x:f>'Historical Trades'!L4848</x:f>
      </x:c>
      <x:c r="M4848" s="0">
        <x:f>'Historical Trades'!M4848</x:f>
      </x:c>
      <x:c r="N4848" s="0">
        <x:f>CLEAN('Historical Trades'!O4848)</x:f>
      </x:c>
      <x:c r="P4848" s="14">
        <x:f>IF(G4848="sell",M4848,-M4848)</x:f>
      </x:c>
      <x:c r="Q4848" s="14">
        <x:f>VLOOKUP(N4848,'Currency Rates'!$A$3:$C$32,3,0)</x:f>
      </x:c>
      <x:c r="R4848" s="0">
        <x:f>IF(A4848="SPUS",0,IF(A4848="FWD",0,P4848/Q4848))</x:f>
      </x:c>
    </x:row>
    <x:row r="4849" spans="1:19" x14ac:dyDescent="0.3">
      <x:c r="A4849" s="0">
        <x:f>'Historical Trades'!A4849</x:f>
      </x:c>
      <x:c r="B4849" s="0">
        <x:f>'Historical Trades'!B4849</x:f>
      </x:c>
      <x:c r="C4849" s="23">
        <x:f>'Historical Trades'!C4849</x:f>
      </x:c>
      <x:c r="D4849" s="0">
        <x:f>'Historical Trades'!D4849</x:f>
      </x:c>
      <x:c r="E4849" s="23">
        <x:f>'Historical Trades'!E4849</x:f>
      </x:c>
      <x:c r="F4849" s="0">
        <x:f>'Historical Trades'!F4849</x:f>
      </x:c>
      <x:c r="G4849" s="0">
        <x:f>'Historical Trades'!G4849</x:f>
      </x:c>
      <x:c r="H4849" s="0">
        <x:f>'Historical Trades'!H4849</x:f>
      </x:c>
      <x:c r="I4849" s="0">
        <x:f>'Historical Trades'!I4849</x:f>
      </x:c>
      <x:c r="J4849" s="0">
        <x:f>'Historical Trades'!J4849</x:f>
      </x:c>
      <x:c r="K4849" s="0">
        <x:f>'Historical Trades'!K4849</x:f>
      </x:c>
      <x:c r="L4849" s="0">
        <x:f>'Historical Trades'!L4849</x:f>
      </x:c>
      <x:c r="M4849" s="0">
        <x:f>'Historical Trades'!M4849</x:f>
      </x:c>
      <x:c r="N4849" s="0">
        <x:f>CLEAN('Historical Trades'!O4849)</x:f>
      </x:c>
      <x:c r="P4849" s="14">
        <x:f>IF(G4849="sell",M4849,-M4849)</x:f>
      </x:c>
      <x:c r="Q4849" s="14">
        <x:f>VLOOKUP(N4849,'Currency Rates'!$A$3:$C$32,3,0)</x:f>
      </x:c>
      <x:c r="R4849" s="0">
        <x:f>IF(A4849="SPUS",0,IF(A4849="FWD",0,P4849/Q4849))</x:f>
      </x:c>
    </x:row>
    <x:row r="4850" spans="1:19" x14ac:dyDescent="0.3">
      <x:c r="A4850" s="0">
        <x:f>'Historical Trades'!A4850</x:f>
      </x:c>
      <x:c r="B4850" s="0">
        <x:f>'Historical Trades'!B4850</x:f>
      </x:c>
      <x:c r="C4850" s="23">
        <x:f>'Historical Trades'!C4850</x:f>
      </x:c>
      <x:c r="D4850" s="0">
        <x:f>'Historical Trades'!D4850</x:f>
      </x:c>
      <x:c r="E4850" s="23">
        <x:f>'Historical Trades'!E4850</x:f>
      </x:c>
      <x:c r="F4850" s="0">
        <x:f>'Historical Trades'!F4850</x:f>
      </x:c>
      <x:c r="G4850" s="0">
        <x:f>'Historical Trades'!G4850</x:f>
      </x:c>
      <x:c r="H4850" s="0">
        <x:f>'Historical Trades'!H4850</x:f>
      </x:c>
      <x:c r="I4850" s="0">
        <x:f>'Historical Trades'!I4850</x:f>
      </x:c>
      <x:c r="J4850" s="0">
        <x:f>'Historical Trades'!J4850</x:f>
      </x:c>
      <x:c r="K4850" s="0">
        <x:f>'Historical Trades'!K4850</x:f>
      </x:c>
      <x:c r="L4850" s="0">
        <x:f>'Historical Trades'!L4850</x:f>
      </x:c>
      <x:c r="M4850" s="0">
        <x:f>'Historical Trades'!M4850</x:f>
      </x:c>
      <x:c r="N4850" s="0">
        <x:f>CLEAN('Historical Trades'!O4850)</x:f>
      </x:c>
      <x:c r="P4850" s="14">
        <x:f>IF(G4850="sell",M4850,-M4850)</x:f>
      </x:c>
      <x:c r="Q4850" s="14">
        <x:f>VLOOKUP(N4850,'Currency Rates'!$A$3:$C$32,3,0)</x:f>
      </x:c>
      <x:c r="R4850" s="0">
        <x:f>IF(A4850="SPUS",0,IF(A4850="FWD",0,P4850/Q4850))</x:f>
      </x:c>
    </x:row>
    <x:row r="4851" spans="1:19" x14ac:dyDescent="0.3">
      <x:c r="A4851" s="0">
        <x:f>'Historical Trades'!A4851</x:f>
      </x:c>
      <x:c r="B4851" s="0">
        <x:f>'Historical Trades'!B4851</x:f>
      </x:c>
      <x:c r="C4851" s="23">
        <x:f>'Historical Trades'!C4851</x:f>
      </x:c>
      <x:c r="D4851" s="0">
        <x:f>'Historical Trades'!D4851</x:f>
      </x:c>
      <x:c r="E4851" s="23">
        <x:f>'Historical Trades'!E4851</x:f>
      </x:c>
      <x:c r="F4851" s="0">
        <x:f>'Historical Trades'!F4851</x:f>
      </x:c>
      <x:c r="G4851" s="0">
        <x:f>'Historical Trades'!G4851</x:f>
      </x:c>
      <x:c r="H4851" s="0">
        <x:f>'Historical Trades'!H4851</x:f>
      </x:c>
      <x:c r="I4851" s="0">
        <x:f>'Historical Trades'!I4851</x:f>
      </x:c>
      <x:c r="J4851" s="0">
        <x:f>'Historical Trades'!J4851</x:f>
      </x:c>
      <x:c r="K4851" s="0">
        <x:f>'Historical Trades'!K4851</x:f>
      </x:c>
      <x:c r="L4851" s="0">
        <x:f>'Historical Trades'!L4851</x:f>
      </x:c>
      <x:c r="M4851" s="0">
        <x:f>'Historical Trades'!M4851</x:f>
      </x:c>
      <x:c r="N4851" s="0">
        <x:f>CLEAN('Historical Trades'!O4851)</x:f>
      </x:c>
      <x:c r="P4851" s="14">
        <x:f>IF(G4851="sell",M4851,-M4851)</x:f>
      </x:c>
      <x:c r="Q4851" s="14">
        <x:f>VLOOKUP(N4851,'Currency Rates'!$A$3:$C$32,3,0)</x:f>
      </x:c>
      <x:c r="R4851" s="0">
        <x:f>IF(A4851="SPUS",0,IF(A4851="FWD",0,P4851/Q4851))</x:f>
      </x:c>
    </x:row>
    <x:row r="4852" spans="1:19" x14ac:dyDescent="0.3">
      <x:c r="A4852" s="0">
        <x:f>'Historical Trades'!A4852</x:f>
      </x:c>
      <x:c r="B4852" s="0">
        <x:f>'Historical Trades'!B4852</x:f>
      </x:c>
      <x:c r="C4852" s="23">
        <x:f>'Historical Trades'!C4852</x:f>
      </x:c>
      <x:c r="D4852" s="0">
        <x:f>'Historical Trades'!D4852</x:f>
      </x:c>
      <x:c r="E4852" s="23">
        <x:f>'Historical Trades'!E4852</x:f>
      </x:c>
      <x:c r="F4852" s="0">
        <x:f>'Historical Trades'!F4852</x:f>
      </x:c>
      <x:c r="G4852" s="0">
        <x:f>'Historical Trades'!G4852</x:f>
      </x:c>
      <x:c r="H4852" s="0">
        <x:f>'Historical Trades'!H4852</x:f>
      </x:c>
      <x:c r="I4852" s="0">
        <x:f>'Historical Trades'!I4852</x:f>
      </x:c>
      <x:c r="J4852" s="0">
        <x:f>'Historical Trades'!J4852</x:f>
      </x:c>
      <x:c r="K4852" s="0">
        <x:f>'Historical Trades'!K4852</x:f>
      </x:c>
      <x:c r="L4852" s="0">
        <x:f>'Historical Trades'!L4852</x:f>
      </x:c>
      <x:c r="M4852" s="0">
        <x:f>'Historical Trades'!M4852</x:f>
      </x:c>
      <x:c r="N4852" s="0">
        <x:f>CLEAN('Historical Trades'!O4852)</x:f>
      </x:c>
      <x:c r="P4852" s="14">
        <x:f>IF(G4852="sell",M4852,-M4852)</x:f>
      </x:c>
      <x:c r="Q4852" s="14">
        <x:f>VLOOKUP(N4852,'Currency Rates'!$A$3:$C$32,3,0)</x:f>
      </x:c>
      <x:c r="R4852" s="0">
        <x:f>IF(A4852="SPUS",0,IF(A4852="FWD",0,P4852/Q4852))</x:f>
      </x:c>
    </x:row>
    <x:row r="4853" spans="1:19" x14ac:dyDescent="0.3">
      <x:c r="A4853" s="0">
        <x:f>'Historical Trades'!A4853</x:f>
      </x:c>
      <x:c r="B4853" s="0">
        <x:f>'Historical Trades'!B4853</x:f>
      </x:c>
      <x:c r="C4853" s="23">
        <x:f>'Historical Trades'!C4853</x:f>
      </x:c>
      <x:c r="D4853" s="0">
        <x:f>'Historical Trades'!D4853</x:f>
      </x:c>
      <x:c r="E4853" s="23">
        <x:f>'Historical Trades'!E4853</x:f>
      </x:c>
      <x:c r="F4853" s="0">
        <x:f>'Historical Trades'!F4853</x:f>
      </x:c>
      <x:c r="G4853" s="0">
        <x:f>'Historical Trades'!G4853</x:f>
      </x:c>
      <x:c r="H4853" s="0">
        <x:f>'Historical Trades'!H4853</x:f>
      </x:c>
      <x:c r="I4853" s="0">
        <x:f>'Historical Trades'!I4853</x:f>
      </x:c>
      <x:c r="J4853" s="0">
        <x:f>'Historical Trades'!J4853</x:f>
      </x:c>
      <x:c r="K4853" s="0">
        <x:f>'Historical Trades'!K4853</x:f>
      </x:c>
      <x:c r="L4853" s="0">
        <x:f>'Historical Trades'!L4853</x:f>
      </x:c>
      <x:c r="M4853" s="0">
        <x:f>'Historical Trades'!M4853</x:f>
      </x:c>
      <x:c r="N4853" s="0">
        <x:f>CLEAN('Historical Trades'!O4853)</x:f>
      </x:c>
      <x:c r="P4853" s="14">
        <x:f>IF(G4853="sell",M4853,-M4853)</x:f>
      </x:c>
      <x:c r="Q4853" s="14">
        <x:f>VLOOKUP(N4853,'Currency Rates'!$A$3:$C$32,3,0)</x:f>
      </x:c>
      <x:c r="R4853" s="0">
        <x:f>IF(A4853="SPUS",0,IF(A4853="FWD",0,P4853/Q4853))</x:f>
      </x:c>
    </x:row>
    <x:row r="4854" spans="1:19" x14ac:dyDescent="0.3">
      <x:c r="A4854" s="0">
        <x:f>'Historical Trades'!A4854</x:f>
      </x:c>
      <x:c r="B4854" s="0">
        <x:f>'Historical Trades'!B4854</x:f>
      </x:c>
      <x:c r="C4854" s="23">
        <x:f>'Historical Trades'!C4854</x:f>
      </x:c>
      <x:c r="D4854" s="0">
        <x:f>'Historical Trades'!D4854</x:f>
      </x:c>
      <x:c r="E4854" s="23">
        <x:f>'Historical Trades'!E4854</x:f>
      </x:c>
      <x:c r="F4854" s="0">
        <x:f>'Historical Trades'!F4854</x:f>
      </x:c>
      <x:c r="G4854" s="0">
        <x:f>'Historical Trades'!G4854</x:f>
      </x:c>
      <x:c r="H4854" s="0">
        <x:f>'Historical Trades'!H4854</x:f>
      </x:c>
      <x:c r="I4854" s="0">
        <x:f>'Historical Trades'!I4854</x:f>
      </x:c>
      <x:c r="J4854" s="0">
        <x:f>'Historical Trades'!J4854</x:f>
      </x:c>
      <x:c r="K4854" s="0">
        <x:f>'Historical Trades'!K4854</x:f>
      </x:c>
      <x:c r="L4854" s="0">
        <x:f>'Historical Trades'!L4854</x:f>
      </x:c>
      <x:c r="M4854" s="0">
        <x:f>'Historical Trades'!M4854</x:f>
      </x:c>
      <x:c r="N4854" s="0">
        <x:f>CLEAN('Historical Trades'!O4854)</x:f>
      </x:c>
      <x:c r="P4854" s="14">
        <x:f>IF(G4854="sell",M4854,-M4854)</x:f>
      </x:c>
      <x:c r="Q4854" s="14">
        <x:f>VLOOKUP(N4854,'Currency Rates'!$A$3:$C$32,3,0)</x:f>
      </x:c>
      <x:c r="R4854" s="0">
        <x:f>IF(A4854="SPUS",0,IF(A4854="FWD",0,P4854/Q4854))</x:f>
      </x:c>
    </x:row>
    <x:row r="4855" spans="1:19" x14ac:dyDescent="0.3">
      <x:c r="A4855" s="0">
        <x:f>'Historical Trades'!A4855</x:f>
      </x:c>
      <x:c r="B4855" s="0">
        <x:f>'Historical Trades'!B4855</x:f>
      </x:c>
      <x:c r="C4855" s="23">
        <x:f>'Historical Trades'!C4855</x:f>
      </x:c>
      <x:c r="D4855" s="0">
        <x:f>'Historical Trades'!D4855</x:f>
      </x:c>
      <x:c r="E4855" s="23">
        <x:f>'Historical Trades'!E4855</x:f>
      </x:c>
      <x:c r="F4855" s="0">
        <x:f>'Historical Trades'!F4855</x:f>
      </x:c>
      <x:c r="G4855" s="0">
        <x:f>'Historical Trades'!G4855</x:f>
      </x:c>
      <x:c r="H4855" s="0">
        <x:f>'Historical Trades'!H4855</x:f>
      </x:c>
      <x:c r="I4855" s="0">
        <x:f>'Historical Trades'!I4855</x:f>
      </x:c>
      <x:c r="J4855" s="0">
        <x:f>'Historical Trades'!J4855</x:f>
      </x:c>
      <x:c r="K4855" s="0">
        <x:f>'Historical Trades'!K4855</x:f>
      </x:c>
      <x:c r="L4855" s="0">
        <x:f>'Historical Trades'!L4855</x:f>
      </x:c>
      <x:c r="M4855" s="0">
        <x:f>'Historical Trades'!M4855</x:f>
      </x:c>
      <x:c r="N4855" s="0">
        <x:f>CLEAN('Historical Trades'!O4855)</x:f>
      </x:c>
      <x:c r="P4855" s="14">
        <x:f>IF(G4855="sell",M4855,-M4855)</x:f>
      </x:c>
      <x:c r="Q4855" s="14">
        <x:f>VLOOKUP(N4855,'Currency Rates'!$A$3:$C$32,3,0)</x:f>
      </x:c>
      <x:c r="R4855" s="0">
        <x:f>IF(A4855="SPUS",0,IF(A4855="FWD",0,P4855/Q4855))</x:f>
      </x:c>
    </x:row>
    <x:row r="4856" spans="1:19" x14ac:dyDescent="0.3">
      <x:c r="A4856" s="0">
        <x:f>'Historical Trades'!A4856</x:f>
      </x:c>
      <x:c r="B4856" s="0">
        <x:f>'Historical Trades'!B4856</x:f>
      </x:c>
      <x:c r="C4856" s="23">
        <x:f>'Historical Trades'!C4856</x:f>
      </x:c>
      <x:c r="D4856" s="0">
        <x:f>'Historical Trades'!D4856</x:f>
      </x:c>
      <x:c r="E4856" s="23">
        <x:f>'Historical Trades'!E4856</x:f>
      </x:c>
      <x:c r="F4856" s="0">
        <x:f>'Historical Trades'!F4856</x:f>
      </x:c>
      <x:c r="G4856" s="0">
        <x:f>'Historical Trades'!G4856</x:f>
      </x:c>
      <x:c r="H4856" s="0">
        <x:f>'Historical Trades'!H4856</x:f>
      </x:c>
      <x:c r="I4856" s="0">
        <x:f>'Historical Trades'!I4856</x:f>
      </x:c>
      <x:c r="J4856" s="0">
        <x:f>'Historical Trades'!J4856</x:f>
      </x:c>
      <x:c r="K4856" s="0">
        <x:f>'Historical Trades'!K4856</x:f>
      </x:c>
      <x:c r="L4856" s="0">
        <x:f>'Historical Trades'!L4856</x:f>
      </x:c>
      <x:c r="M4856" s="0">
        <x:f>'Historical Trades'!M4856</x:f>
      </x:c>
      <x:c r="N4856" s="0">
        <x:f>CLEAN('Historical Trades'!O4856)</x:f>
      </x:c>
      <x:c r="P4856" s="14">
        <x:f>IF(G4856="sell",M4856,-M4856)</x:f>
      </x:c>
      <x:c r="Q4856" s="14">
        <x:f>VLOOKUP(N4856,'Currency Rates'!$A$3:$C$32,3,0)</x:f>
      </x:c>
      <x:c r="R4856" s="0">
        <x:f>IF(A4856="SPUS",0,IF(A4856="FWD",0,P4856/Q4856))</x:f>
      </x:c>
    </x:row>
    <x:row r="4857" spans="1:19" x14ac:dyDescent="0.3">
      <x:c r="A4857" s="0">
        <x:f>'Historical Trades'!A4857</x:f>
      </x:c>
      <x:c r="B4857" s="0">
        <x:f>'Historical Trades'!B4857</x:f>
      </x:c>
      <x:c r="C4857" s="23">
        <x:f>'Historical Trades'!C4857</x:f>
      </x:c>
      <x:c r="D4857" s="0">
        <x:f>'Historical Trades'!D4857</x:f>
      </x:c>
      <x:c r="E4857" s="23">
        <x:f>'Historical Trades'!E4857</x:f>
      </x:c>
      <x:c r="F4857" s="0">
        <x:f>'Historical Trades'!F4857</x:f>
      </x:c>
      <x:c r="G4857" s="0">
        <x:f>'Historical Trades'!G4857</x:f>
      </x:c>
      <x:c r="H4857" s="0">
        <x:f>'Historical Trades'!H4857</x:f>
      </x:c>
      <x:c r="I4857" s="0">
        <x:f>'Historical Trades'!I4857</x:f>
      </x:c>
      <x:c r="J4857" s="0">
        <x:f>'Historical Trades'!J4857</x:f>
      </x:c>
      <x:c r="K4857" s="0">
        <x:f>'Historical Trades'!K4857</x:f>
      </x:c>
      <x:c r="L4857" s="0">
        <x:f>'Historical Trades'!L4857</x:f>
      </x:c>
      <x:c r="M4857" s="0">
        <x:f>'Historical Trades'!M4857</x:f>
      </x:c>
      <x:c r="N4857" s="0">
        <x:f>CLEAN('Historical Trades'!O4857)</x:f>
      </x:c>
      <x:c r="P4857" s="14">
        <x:f>IF(G4857="sell",M4857,-M4857)</x:f>
      </x:c>
      <x:c r="Q4857" s="14">
        <x:f>VLOOKUP(N4857,'Currency Rates'!$A$3:$C$32,3,0)</x:f>
      </x:c>
      <x:c r="R4857" s="0">
        <x:f>IF(A4857="SPUS",0,IF(A4857="FWD",0,P4857/Q4857))</x:f>
      </x:c>
    </x:row>
    <x:row r="4858" spans="1:19" x14ac:dyDescent="0.3">
      <x:c r="A4858" s="0">
        <x:f>'Historical Trades'!A4858</x:f>
      </x:c>
      <x:c r="B4858" s="0">
        <x:f>'Historical Trades'!B4858</x:f>
      </x:c>
      <x:c r="C4858" s="23">
        <x:f>'Historical Trades'!C4858</x:f>
      </x:c>
      <x:c r="D4858" s="0">
        <x:f>'Historical Trades'!D4858</x:f>
      </x:c>
      <x:c r="E4858" s="23">
        <x:f>'Historical Trades'!E4858</x:f>
      </x:c>
      <x:c r="F4858" s="0">
        <x:f>'Historical Trades'!F4858</x:f>
      </x:c>
      <x:c r="G4858" s="0">
        <x:f>'Historical Trades'!G4858</x:f>
      </x:c>
      <x:c r="H4858" s="0">
        <x:f>'Historical Trades'!H4858</x:f>
      </x:c>
      <x:c r="I4858" s="0">
        <x:f>'Historical Trades'!I4858</x:f>
      </x:c>
      <x:c r="J4858" s="0">
        <x:f>'Historical Trades'!J4858</x:f>
      </x:c>
      <x:c r="K4858" s="0">
        <x:f>'Historical Trades'!K4858</x:f>
      </x:c>
      <x:c r="L4858" s="0">
        <x:f>'Historical Trades'!L4858</x:f>
      </x:c>
      <x:c r="M4858" s="0">
        <x:f>'Historical Trades'!M4858</x:f>
      </x:c>
      <x:c r="N4858" s="0">
        <x:f>CLEAN('Historical Trades'!O4858)</x:f>
      </x:c>
      <x:c r="P4858" s="14">
        <x:f>IF(G4858="sell",M4858,-M4858)</x:f>
      </x:c>
      <x:c r="Q4858" s="14">
        <x:f>VLOOKUP(N4858,'Currency Rates'!$A$3:$C$32,3,0)</x:f>
      </x:c>
      <x:c r="R4858" s="0">
        <x:f>IF(A4858="SPUS",0,IF(A4858="FWD",0,P4858/Q4858))</x:f>
      </x:c>
    </x:row>
    <x:row r="4859" spans="1:19" x14ac:dyDescent="0.3">
      <x:c r="A4859" s="0">
        <x:f>'Historical Trades'!A4859</x:f>
      </x:c>
      <x:c r="B4859" s="0">
        <x:f>'Historical Trades'!B4859</x:f>
      </x:c>
      <x:c r="C4859" s="23">
        <x:f>'Historical Trades'!C4859</x:f>
      </x:c>
      <x:c r="D4859" s="0">
        <x:f>'Historical Trades'!D4859</x:f>
      </x:c>
      <x:c r="E4859" s="23">
        <x:f>'Historical Trades'!E4859</x:f>
      </x:c>
      <x:c r="F4859" s="0">
        <x:f>'Historical Trades'!F4859</x:f>
      </x:c>
      <x:c r="G4859" s="0">
        <x:f>'Historical Trades'!G4859</x:f>
      </x:c>
      <x:c r="H4859" s="0">
        <x:f>'Historical Trades'!H4859</x:f>
      </x:c>
      <x:c r="I4859" s="0">
        <x:f>'Historical Trades'!I4859</x:f>
      </x:c>
      <x:c r="J4859" s="0">
        <x:f>'Historical Trades'!J4859</x:f>
      </x:c>
      <x:c r="K4859" s="0">
        <x:f>'Historical Trades'!K4859</x:f>
      </x:c>
      <x:c r="L4859" s="0">
        <x:f>'Historical Trades'!L4859</x:f>
      </x:c>
      <x:c r="M4859" s="0">
        <x:f>'Historical Trades'!M4859</x:f>
      </x:c>
      <x:c r="N4859" s="0">
        <x:f>CLEAN('Historical Trades'!O4859)</x:f>
      </x:c>
      <x:c r="P4859" s="14">
        <x:f>IF(G4859="sell",M4859,-M4859)</x:f>
      </x:c>
      <x:c r="Q4859" s="14">
        <x:f>VLOOKUP(N4859,'Currency Rates'!$A$3:$C$32,3,0)</x:f>
      </x:c>
      <x:c r="R4859" s="0">
        <x:f>IF(A4859="SPUS",0,IF(A4859="FWD",0,P4859/Q4859))</x:f>
      </x:c>
    </x:row>
    <x:row r="4860" spans="1:19" x14ac:dyDescent="0.3">
      <x:c r="A4860" s="0">
        <x:f>'Historical Trades'!A4860</x:f>
      </x:c>
      <x:c r="B4860" s="0">
        <x:f>'Historical Trades'!B4860</x:f>
      </x:c>
      <x:c r="C4860" s="23">
        <x:f>'Historical Trades'!C4860</x:f>
      </x:c>
      <x:c r="D4860" s="0">
        <x:f>'Historical Trades'!D4860</x:f>
      </x:c>
      <x:c r="E4860" s="23">
        <x:f>'Historical Trades'!E4860</x:f>
      </x:c>
      <x:c r="F4860" s="0">
        <x:f>'Historical Trades'!F4860</x:f>
      </x:c>
      <x:c r="G4860" s="0">
        <x:f>'Historical Trades'!G4860</x:f>
      </x:c>
      <x:c r="H4860" s="0">
        <x:f>'Historical Trades'!H4860</x:f>
      </x:c>
      <x:c r="I4860" s="0">
        <x:f>'Historical Trades'!I4860</x:f>
      </x:c>
      <x:c r="J4860" s="0">
        <x:f>'Historical Trades'!J4860</x:f>
      </x:c>
      <x:c r="K4860" s="0">
        <x:f>'Historical Trades'!K4860</x:f>
      </x:c>
      <x:c r="L4860" s="0">
        <x:f>'Historical Trades'!L4860</x:f>
      </x:c>
      <x:c r="M4860" s="0">
        <x:f>'Historical Trades'!M4860</x:f>
      </x:c>
      <x:c r="N4860" s="0">
        <x:f>CLEAN('Historical Trades'!O4860)</x:f>
      </x:c>
      <x:c r="P4860" s="14">
        <x:f>IF(G4860="sell",M4860,-M4860)</x:f>
      </x:c>
      <x:c r="Q4860" s="14">
        <x:f>VLOOKUP(N4860,'Currency Rates'!$A$3:$C$32,3,0)</x:f>
      </x:c>
      <x:c r="R4860" s="0">
        <x:f>IF(A4860="SPUS",0,IF(A4860="FWD",0,P4860/Q4860))</x:f>
      </x:c>
    </x:row>
    <x:row r="4861" spans="1:19" x14ac:dyDescent="0.3">
      <x:c r="A4861" s="0">
        <x:f>'Historical Trades'!A4861</x:f>
      </x:c>
      <x:c r="B4861" s="0">
        <x:f>'Historical Trades'!B4861</x:f>
      </x:c>
      <x:c r="C4861" s="23">
        <x:f>'Historical Trades'!C4861</x:f>
      </x:c>
      <x:c r="D4861" s="0">
        <x:f>'Historical Trades'!D4861</x:f>
      </x:c>
      <x:c r="E4861" s="23">
        <x:f>'Historical Trades'!E4861</x:f>
      </x:c>
      <x:c r="F4861" s="0">
        <x:f>'Historical Trades'!F4861</x:f>
      </x:c>
      <x:c r="G4861" s="0">
        <x:f>'Historical Trades'!G4861</x:f>
      </x:c>
      <x:c r="H4861" s="0">
        <x:f>'Historical Trades'!H4861</x:f>
      </x:c>
      <x:c r="I4861" s="0">
        <x:f>'Historical Trades'!I4861</x:f>
      </x:c>
      <x:c r="J4861" s="0">
        <x:f>'Historical Trades'!J4861</x:f>
      </x:c>
      <x:c r="K4861" s="0">
        <x:f>'Historical Trades'!K4861</x:f>
      </x:c>
      <x:c r="L4861" s="0">
        <x:f>'Historical Trades'!L4861</x:f>
      </x:c>
      <x:c r="M4861" s="0">
        <x:f>'Historical Trades'!M4861</x:f>
      </x:c>
      <x:c r="N4861" s="0">
        <x:f>CLEAN('Historical Trades'!O4861)</x:f>
      </x:c>
      <x:c r="P4861" s="14">
        <x:f>IF(G4861="sell",M4861,-M4861)</x:f>
      </x:c>
      <x:c r="Q4861" s="14">
        <x:f>VLOOKUP(N4861,'Currency Rates'!$A$3:$C$32,3,0)</x:f>
      </x:c>
      <x:c r="R4861" s="0">
        <x:f>IF(A4861="SPUS",0,IF(A4861="FWD",0,P4861/Q4861))</x:f>
      </x:c>
    </x:row>
    <x:row r="4862" spans="1:19" x14ac:dyDescent="0.3">
      <x:c r="A4862" s="0">
        <x:f>'Historical Trades'!A4862</x:f>
      </x:c>
      <x:c r="B4862" s="0">
        <x:f>'Historical Trades'!B4862</x:f>
      </x:c>
      <x:c r="C4862" s="23">
        <x:f>'Historical Trades'!C4862</x:f>
      </x:c>
      <x:c r="D4862" s="0">
        <x:f>'Historical Trades'!D4862</x:f>
      </x:c>
      <x:c r="E4862" s="23">
        <x:f>'Historical Trades'!E4862</x:f>
      </x:c>
      <x:c r="F4862" s="0">
        <x:f>'Historical Trades'!F4862</x:f>
      </x:c>
      <x:c r="G4862" s="0">
        <x:f>'Historical Trades'!G4862</x:f>
      </x:c>
      <x:c r="H4862" s="0">
        <x:f>'Historical Trades'!H4862</x:f>
      </x:c>
      <x:c r="I4862" s="0">
        <x:f>'Historical Trades'!I4862</x:f>
      </x:c>
      <x:c r="J4862" s="0">
        <x:f>'Historical Trades'!J4862</x:f>
      </x:c>
      <x:c r="K4862" s="0">
        <x:f>'Historical Trades'!K4862</x:f>
      </x:c>
      <x:c r="L4862" s="0">
        <x:f>'Historical Trades'!L4862</x:f>
      </x:c>
      <x:c r="M4862" s="0">
        <x:f>'Historical Trades'!M4862</x:f>
      </x:c>
      <x:c r="N4862" s="0">
        <x:f>CLEAN('Historical Trades'!O4862)</x:f>
      </x:c>
      <x:c r="P4862" s="14">
        <x:f>IF(G4862="sell",M4862,-M4862)</x:f>
      </x:c>
      <x:c r="Q4862" s="14">
        <x:f>VLOOKUP(N4862,'Currency Rates'!$A$3:$C$32,3,0)</x:f>
      </x:c>
      <x:c r="R4862" s="0">
        <x:f>IF(A4862="SPUS",0,IF(A4862="FWD",0,P4862/Q4862))</x:f>
      </x:c>
    </x:row>
    <x:row r="4863" spans="1:19" x14ac:dyDescent="0.3">
      <x:c r="A4863" s="0">
        <x:f>'Historical Trades'!A4863</x:f>
      </x:c>
      <x:c r="B4863" s="0">
        <x:f>'Historical Trades'!B4863</x:f>
      </x:c>
      <x:c r="C4863" s="23">
        <x:f>'Historical Trades'!C4863</x:f>
      </x:c>
      <x:c r="D4863" s="0">
        <x:f>'Historical Trades'!D4863</x:f>
      </x:c>
      <x:c r="E4863" s="23">
        <x:f>'Historical Trades'!E4863</x:f>
      </x:c>
      <x:c r="F4863" s="0">
        <x:f>'Historical Trades'!F4863</x:f>
      </x:c>
      <x:c r="G4863" s="0">
        <x:f>'Historical Trades'!G4863</x:f>
      </x:c>
      <x:c r="H4863" s="0">
        <x:f>'Historical Trades'!H4863</x:f>
      </x:c>
      <x:c r="I4863" s="0">
        <x:f>'Historical Trades'!I4863</x:f>
      </x:c>
      <x:c r="J4863" s="0">
        <x:f>'Historical Trades'!J4863</x:f>
      </x:c>
      <x:c r="K4863" s="0">
        <x:f>'Historical Trades'!K4863</x:f>
      </x:c>
      <x:c r="L4863" s="0">
        <x:f>'Historical Trades'!L4863</x:f>
      </x:c>
      <x:c r="M4863" s="0">
        <x:f>'Historical Trades'!M4863</x:f>
      </x:c>
      <x:c r="N4863" s="0">
        <x:f>CLEAN('Historical Trades'!O4863)</x:f>
      </x:c>
      <x:c r="P4863" s="14">
        <x:f>IF(G4863="sell",M4863,-M4863)</x:f>
      </x:c>
      <x:c r="Q4863" s="14">
        <x:f>VLOOKUP(N4863,'Currency Rates'!$A$3:$C$32,3,0)</x:f>
      </x:c>
      <x:c r="R4863" s="0">
        <x:f>IF(A4863="SPUS",0,IF(A4863="FWD",0,P4863/Q4863))</x:f>
      </x:c>
    </x:row>
    <x:row r="4864" spans="1:19" x14ac:dyDescent="0.3">
      <x:c r="A4864" s="0">
        <x:f>'Historical Trades'!A4864</x:f>
      </x:c>
      <x:c r="B4864" s="0">
        <x:f>'Historical Trades'!B4864</x:f>
      </x:c>
      <x:c r="C4864" s="23">
        <x:f>'Historical Trades'!C4864</x:f>
      </x:c>
      <x:c r="D4864" s="0">
        <x:f>'Historical Trades'!D4864</x:f>
      </x:c>
      <x:c r="E4864" s="23">
        <x:f>'Historical Trades'!E4864</x:f>
      </x:c>
      <x:c r="F4864" s="0">
        <x:f>'Historical Trades'!F4864</x:f>
      </x:c>
      <x:c r="G4864" s="0">
        <x:f>'Historical Trades'!G4864</x:f>
      </x:c>
      <x:c r="H4864" s="0">
        <x:f>'Historical Trades'!H4864</x:f>
      </x:c>
      <x:c r="I4864" s="0">
        <x:f>'Historical Trades'!I4864</x:f>
      </x:c>
      <x:c r="J4864" s="0">
        <x:f>'Historical Trades'!J4864</x:f>
      </x:c>
      <x:c r="K4864" s="0">
        <x:f>'Historical Trades'!K4864</x:f>
      </x:c>
      <x:c r="L4864" s="0">
        <x:f>'Historical Trades'!L4864</x:f>
      </x:c>
      <x:c r="M4864" s="0">
        <x:f>'Historical Trades'!M4864</x:f>
      </x:c>
      <x:c r="N4864" s="0">
        <x:f>CLEAN('Historical Trades'!O4864)</x:f>
      </x:c>
      <x:c r="P4864" s="14">
        <x:f>IF(G4864="sell",M4864,-M4864)</x:f>
      </x:c>
      <x:c r="Q4864" s="14">
        <x:f>VLOOKUP(N4864,'Currency Rates'!$A$3:$C$32,3,0)</x:f>
      </x:c>
      <x:c r="R4864" s="0">
        <x:f>IF(A4864="SPUS",0,IF(A4864="FWD",0,P4864/Q4864))</x:f>
      </x:c>
    </x:row>
    <x:row r="4865" spans="1:19" x14ac:dyDescent="0.3">
      <x:c r="A4865" s="0">
        <x:f>'Historical Trades'!A4865</x:f>
      </x:c>
      <x:c r="B4865" s="0">
        <x:f>'Historical Trades'!B4865</x:f>
      </x:c>
      <x:c r="C4865" s="23">
        <x:f>'Historical Trades'!C4865</x:f>
      </x:c>
      <x:c r="D4865" s="0">
        <x:f>'Historical Trades'!D4865</x:f>
      </x:c>
      <x:c r="E4865" s="23">
        <x:f>'Historical Trades'!E4865</x:f>
      </x:c>
      <x:c r="F4865" s="0">
        <x:f>'Historical Trades'!F4865</x:f>
      </x:c>
      <x:c r="G4865" s="0">
        <x:f>'Historical Trades'!G4865</x:f>
      </x:c>
      <x:c r="H4865" s="0">
        <x:f>'Historical Trades'!H4865</x:f>
      </x:c>
      <x:c r="I4865" s="0">
        <x:f>'Historical Trades'!I4865</x:f>
      </x:c>
      <x:c r="J4865" s="0">
        <x:f>'Historical Trades'!J4865</x:f>
      </x:c>
      <x:c r="K4865" s="0">
        <x:f>'Historical Trades'!K4865</x:f>
      </x:c>
      <x:c r="L4865" s="0">
        <x:f>'Historical Trades'!L4865</x:f>
      </x:c>
      <x:c r="M4865" s="0">
        <x:f>'Historical Trades'!M4865</x:f>
      </x:c>
      <x:c r="N4865" s="0">
        <x:f>CLEAN('Historical Trades'!O4865)</x:f>
      </x:c>
      <x:c r="P4865" s="14">
        <x:f>IF(G4865="sell",M4865,-M4865)</x:f>
      </x:c>
      <x:c r="Q4865" s="14">
        <x:f>VLOOKUP(N4865,'Currency Rates'!$A$3:$C$32,3,0)</x:f>
      </x:c>
      <x:c r="R4865" s="0">
        <x:f>IF(A4865="SPUS",0,IF(A4865="FWD",0,P4865/Q4865))</x:f>
      </x:c>
    </x:row>
    <x:row r="4866" spans="1:19" x14ac:dyDescent="0.3">
      <x:c r="A4866" s="0">
        <x:f>'Historical Trades'!A4866</x:f>
      </x:c>
      <x:c r="B4866" s="0">
        <x:f>'Historical Trades'!B4866</x:f>
      </x:c>
      <x:c r="C4866" s="23">
        <x:f>'Historical Trades'!C4866</x:f>
      </x:c>
      <x:c r="D4866" s="0">
        <x:f>'Historical Trades'!D4866</x:f>
      </x:c>
      <x:c r="E4866" s="23">
        <x:f>'Historical Trades'!E4866</x:f>
      </x:c>
      <x:c r="F4866" s="0">
        <x:f>'Historical Trades'!F4866</x:f>
      </x:c>
      <x:c r="G4866" s="0">
        <x:f>'Historical Trades'!G4866</x:f>
      </x:c>
      <x:c r="H4866" s="0">
        <x:f>'Historical Trades'!H4866</x:f>
      </x:c>
      <x:c r="I4866" s="0">
        <x:f>'Historical Trades'!I4866</x:f>
      </x:c>
      <x:c r="J4866" s="0">
        <x:f>'Historical Trades'!J4866</x:f>
      </x:c>
      <x:c r="K4866" s="0">
        <x:f>'Historical Trades'!K4866</x:f>
      </x:c>
      <x:c r="L4866" s="0">
        <x:f>'Historical Trades'!L4866</x:f>
      </x:c>
      <x:c r="M4866" s="0">
        <x:f>'Historical Trades'!M4866</x:f>
      </x:c>
      <x:c r="N4866" s="0">
        <x:f>CLEAN('Historical Trades'!O4866)</x:f>
      </x:c>
      <x:c r="P4866" s="14">
        <x:f>IF(G4866="sell",M4866,-M4866)</x:f>
      </x:c>
      <x:c r="Q4866" s="14">
        <x:f>VLOOKUP(N4866,'Currency Rates'!$A$3:$C$32,3,0)</x:f>
      </x:c>
      <x:c r="R4866" s="0">
        <x:f>IF(A4866="SPUS",0,IF(A4866="FWD",0,P4866/Q4866))</x:f>
      </x:c>
    </x:row>
    <x:row r="4867" spans="1:19" x14ac:dyDescent="0.3">
      <x:c r="A4867" s="0">
        <x:f>'Historical Trades'!A4867</x:f>
      </x:c>
      <x:c r="B4867" s="0">
        <x:f>'Historical Trades'!B4867</x:f>
      </x:c>
      <x:c r="C4867" s="23">
        <x:f>'Historical Trades'!C4867</x:f>
      </x:c>
      <x:c r="D4867" s="0">
        <x:f>'Historical Trades'!D4867</x:f>
      </x:c>
      <x:c r="E4867" s="23">
        <x:f>'Historical Trades'!E4867</x:f>
      </x:c>
      <x:c r="F4867" s="0">
        <x:f>'Historical Trades'!F4867</x:f>
      </x:c>
      <x:c r="G4867" s="0">
        <x:f>'Historical Trades'!G4867</x:f>
      </x:c>
      <x:c r="H4867" s="0">
        <x:f>'Historical Trades'!H4867</x:f>
      </x:c>
      <x:c r="I4867" s="0">
        <x:f>'Historical Trades'!I4867</x:f>
      </x:c>
      <x:c r="J4867" s="0">
        <x:f>'Historical Trades'!J4867</x:f>
      </x:c>
      <x:c r="K4867" s="0">
        <x:f>'Historical Trades'!K4867</x:f>
      </x:c>
      <x:c r="L4867" s="0">
        <x:f>'Historical Trades'!L4867</x:f>
      </x:c>
      <x:c r="M4867" s="0">
        <x:f>'Historical Trades'!M4867</x:f>
      </x:c>
      <x:c r="N4867" s="0">
        <x:f>CLEAN('Historical Trades'!O4867)</x:f>
      </x:c>
      <x:c r="P4867" s="14">
        <x:f>IF(G4867="sell",M4867,-M4867)</x:f>
      </x:c>
      <x:c r="Q4867" s="14">
        <x:f>VLOOKUP(N4867,'Currency Rates'!$A$3:$C$32,3,0)</x:f>
      </x:c>
      <x:c r="R4867" s="0">
        <x:f>IF(A4867="SPUS",0,IF(A4867="FWD",0,P4867/Q4867))</x:f>
      </x:c>
    </x:row>
    <x:row r="4868" spans="1:19" x14ac:dyDescent="0.3">
      <x:c r="A4868" s="0">
        <x:f>'Historical Trades'!A4868</x:f>
      </x:c>
      <x:c r="B4868" s="0">
        <x:f>'Historical Trades'!B4868</x:f>
      </x:c>
      <x:c r="C4868" s="23">
        <x:f>'Historical Trades'!C4868</x:f>
      </x:c>
      <x:c r="D4868" s="0">
        <x:f>'Historical Trades'!D4868</x:f>
      </x:c>
      <x:c r="E4868" s="23">
        <x:f>'Historical Trades'!E4868</x:f>
      </x:c>
      <x:c r="F4868" s="0">
        <x:f>'Historical Trades'!F4868</x:f>
      </x:c>
      <x:c r="G4868" s="0">
        <x:f>'Historical Trades'!G4868</x:f>
      </x:c>
      <x:c r="H4868" s="0">
        <x:f>'Historical Trades'!H4868</x:f>
      </x:c>
      <x:c r="I4868" s="0">
        <x:f>'Historical Trades'!I4868</x:f>
      </x:c>
      <x:c r="J4868" s="0">
        <x:f>'Historical Trades'!J4868</x:f>
      </x:c>
      <x:c r="K4868" s="0">
        <x:f>'Historical Trades'!K4868</x:f>
      </x:c>
      <x:c r="L4868" s="0">
        <x:f>'Historical Trades'!L4868</x:f>
      </x:c>
      <x:c r="M4868" s="0">
        <x:f>'Historical Trades'!M4868</x:f>
      </x:c>
      <x:c r="N4868" s="0">
        <x:f>CLEAN('Historical Trades'!O4868)</x:f>
      </x:c>
      <x:c r="P4868" s="14">
        <x:f>IF(G4868="sell",M4868,-M4868)</x:f>
      </x:c>
      <x:c r="Q4868" s="14">
        <x:f>VLOOKUP(N4868,'Currency Rates'!$A$3:$C$32,3,0)</x:f>
      </x:c>
      <x:c r="R4868" s="0">
        <x:f>IF(A4868="SPUS",0,IF(A4868="FWD",0,P4868/Q4868))</x:f>
      </x:c>
    </x:row>
    <x:row r="4869" spans="1:19" x14ac:dyDescent="0.3">
      <x:c r="A4869" s="0">
        <x:f>'Historical Trades'!A4869</x:f>
      </x:c>
      <x:c r="B4869" s="0">
        <x:f>'Historical Trades'!B4869</x:f>
      </x:c>
      <x:c r="C4869" s="23">
        <x:f>'Historical Trades'!C4869</x:f>
      </x:c>
      <x:c r="D4869" s="0">
        <x:f>'Historical Trades'!D4869</x:f>
      </x:c>
      <x:c r="E4869" s="23">
        <x:f>'Historical Trades'!E4869</x:f>
      </x:c>
      <x:c r="F4869" s="0">
        <x:f>'Historical Trades'!F4869</x:f>
      </x:c>
      <x:c r="G4869" s="0">
        <x:f>'Historical Trades'!G4869</x:f>
      </x:c>
      <x:c r="H4869" s="0">
        <x:f>'Historical Trades'!H4869</x:f>
      </x:c>
      <x:c r="I4869" s="0">
        <x:f>'Historical Trades'!I4869</x:f>
      </x:c>
      <x:c r="J4869" s="0">
        <x:f>'Historical Trades'!J4869</x:f>
      </x:c>
      <x:c r="K4869" s="0">
        <x:f>'Historical Trades'!K4869</x:f>
      </x:c>
      <x:c r="L4869" s="0">
        <x:f>'Historical Trades'!L4869</x:f>
      </x:c>
      <x:c r="M4869" s="0">
        <x:f>'Historical Trades'!M4869</x:f>
      </x:c>
      <x:c r="N4869" s="0">
        <x:f>CLEAN('Historical Trades'!O4869)</x:f>
      </x:c>
      <x:c r="P4869" s="14">
        <x:f>IF(G4869="sell",M4869,-M4869)</x:f>
      </x:c>
      <x:c r="Q4869" s="14">
        <x:f>VLOOKUP(N4869,'Currency Rates'!$A$3:$C$32,3,0)</x:f>
      </x:c>
      <x:c r="R4869" s="0">
        <x:f>IF(A4869="SPUS",0,IF(A4869="FWD",0,P4869/Q4869))</x:f>
      </x:c>
    </x:row>
    <x:row r="4870" spans="1:19" x14ac:dyDescent="0.3">
      <x:c r="A4870" s="0">
        <x:f>'Historical Trades'!A4870</x:f>
      </x:c>
      <x:c r="B4870" s="0">
        <x:f>'Historical Trades'!B4870</x:f>
      </x:c>
      <x:c r="C4870" s="23">
        <x:f>'Historical Trades'!C4870</x:f>
      </x:c>
      <x:c r="D4870" s="0">
        <x:f>'Historical Trades'!D4870</x:f>
      </x:c>
      <x:c r="E4870" s="23">
        <x:f>'Historical Trades'!E4870</x:f>
      </x:c>
      <x:c r="F4870" s="0">
        <x:f>'Historical Trades'!F4870</x:f>
      </x:c>
      <x:c r="G4870" s="0">
        <x:f>'Historical Trades'!G4870</x:f>
      </x:c>
      <x:c r="H4870" s="0">
        <x:f>'Historical Trades'!H4870</x:f>
      </x:c>
      <x:c r="I4870" s="0">
        <x:f>'Historical Trades'!I4870</x:f>
      </x:c>
      <x:c r="J4870" s="0">
        <x:f>'Historical Trades'!J4870</x:f>
      </x:c>
      <x:c r="K4870" s="0">
        <x:f>'Historical Trades'!K4870</x:f>
      </x:c>
      <x:c r="L4870" s="0">
        <x:f>'Historical Trades'!L4870</x:f>
      </x:c>
      <x:c r="M4870" s="0">
        <x:f>'Historical Trades'!M4870</x:f>
      </x:c>
      <x:c r="N4870" s="0">
        <x:f>CLEAN('Historical Trades'!O4870)</x:f>
      </x:c>
      <x:c r="P4870" s="14">
        <x:f>IF(G4870="sell",M4870,-M4870)</x:f>
      </x:c>
      <x:c r="Q4870" s="14">
        <x:f>VLOOKUP(N4870,'Currency Rates'!$A$3:$C$32,3,0)</x:f>
      </x:c>
      <x:c r="R4870" s="0">
        <x:f>IF(A4870="SPUS",0,IF(A4870="FWD",0,P4870/Q4870))</x:f>
      </x:c>
    </x:row>
    <x:row r="4871" spans="1:19" x14ac:dyDescent="0.3">
      <x:c r="A4871" s="0">
        <x:f>'Historical Trades'!A4871</x:f>
      </x:c>
      <x:c r="B4871" s="0">
        <x:f>'Historical Trades'!B4871</x:f>
      </x:c>
      <x:c r="C4871" s="23">
        <x:f>'Historical Trades'!C4871</x:f>
      </x:c>
      <x:c r="D4871" s="0">
        <x:f>'Historical Trades'!D4871</x:f>
      </x:c>
      <x:c r="E4871" s="23">
        <x:f>'Historical Trades'!E4871</x:f>
      </x:c>
      <x:c r="F4871" s="0">
        <x:f>'Historical Trades'!F4871</x:f>
      </x:c>
      <x:c r="G4871" s="0">
        <x:f>'Historical Trades'!G4871</x:f>
      </x:c>
      <x:c r="H4871" s="0">
        <x:f>'Historical Trades'!H4871</x:f>
      </x:c>
      <x:c r="I4871" s="0">
        <x:f>'Historical Trades'!I4871</x:f>
      </x:c>
      <x:c r="J4871" s="0">
        <x:f>'Historical Trades'!J4871</x:f>
      </x:c>
      <x:c r="K4871" s="0">
        <x:f>'Historical Trades'!K4871</x:f>
      </x:c>
      <x:c r="L4871" s="0">
        <x:f>'Historical Trades'!L4871</x:f>
      </x:c>
      <x:c r="M4871" s="0">
        <x:f>'Historical Trades'!M4871</x:f>
      </x:c>
      <x:c r="N4871" s="0">
        <x:f>CLEAN('Historical Trades'!O4871)</x:f>
      </x:c>
      <x:c r="P4871" s="14">
        <x:f>IF(G4871="sell",M4871,-M4871)</x:f>
      </x:c>
      <x:c r="Q4871" s="14">
        <x:f>VLOOKUP(N4871,'Currency Rates'!$A$3:$C$32,3,0)</x:f>
      </x:c>
      <x:c r="R4871" s="0">
        <x:f>IF(A4871="SPUS",0,IF(A4871="FWD",0,P4871/Q4871))</x:f>
      </x:c>
    </x:row>
    <x:row r="4872" spans="1:19" x14ac:dyDescent="0.3">
      <x:c r="A4872" s="0">
        <x:f>'Historical Trades'!A4872</x:f>
      </x:c>
      <x:c r="B4872" s="0">
        <x:f>'Historical Trades'!B4872</x:f>
      </x:c>
      <x:c r="C4872" s="23">
        <x:f>'Historical Trades'!C4872</x:f>
      </x:c>
      <x:c r="D4872" s="0">
        <x:f>'Historical Trades'!D4872</x:f>
      </x:c>
      <x:c r="E4872" s="23">
        <x:f>'Historical Trades'!E4872</x:f>
      </x:c>
      <x:c r="F4872" s="0">
        <x:f>'Historical Trades'!F4872</x:f>
      </x:c>
      <x:c r="G4872" s="0">
        <x:f>'Historical Trades'!G4872</x:f>
      </x:c>
      <x:c r="H4872" s="0">
        <x:f>'Historical Trades'!H4872</x:f>
      </x:c>
      <x:c r="I4872" s="0">
        <x:f>'Historical Trades'!I4872</x:f>
      </x:c>
      <x:c r="J4872" s="0">
        <x:f>'Historical Trades'!J4872</x:f>
      </x:c>
      <x:c r="K4872" s="0">
        <x:f>'Historical Trades'!K4872</x:f>
      </x:c>
      <x:c r="L4872" s="0">
        <x:f>'Historical Trades'!L4872</x:f>
      </x:c>
      <x:c r="M4872" s="0">
        <x:f>'Historical Trades'!M4872</x:f>
      </x:c>
      <x:c r="N4872" s="0">
        <x:f>CLEAN('Historical Trades'!O4872)</x:f>
      </x:c>
      <x:c r="P4872" s="14">
        <x:f>IF(G4872="sell",M4872,-M4872)</x:f>
      </x:c>
      <x:c r="Q4872" s="14">
        <x:f>VLOOKUP(N4872,'Currency Rates'!$A$3:$C$32,3,0)</x:f>
      </x:c>
      <x:c r="R4872" s="0">
        <x:f>IF(A4872="SPUS",0,IF(A4872="FWD",0,P4872/Q4872))</x:f>
      </x:c>
    </x:row>
    <x:row r="4873" spans="1:19" x14ac:dyDescent="0.3">
      <x:c r="A4873" s="0">
        <x:f>'Historical Trades'!A4873</x:f>
      </x:c>
      <x:c r="B4873" s="0">
        <x:f>'Historical Trades'!B4873</x:f>
      </x:c>
      <x:c r="C4873" s="23">
        <x:f>'Historical Trades'!C4873</x:f>
      </x:c>
      <x:c r="D4873" s="0">
        <x:f>'Historical Trades'!D4873</x:f>
      </x:c>
      <x:c r="E4873" s="23">
        <x:f>'Historical Trades'!E4873</x:f>
      </x:c>
      <x:c r="F4873" s="0">
        <x:f>'Historical Trades'!F4873</x:f>
      </x:c>
      <x:c r="G4873" s="0">
        <x:f>'Historical Trades'!G4873</x:f>
      </x:c>
      <x:c r="H4873" s="0">
        <x:f>'Historical Trades'!H4873</x:f>
      </x:c>
      <x:c r="I4873" s="0">
        <x:f>'Historical Trades'!I4873</x:f>
      </x:c>
      <x:c r="J4873" s="0">
        <x:f>'Historical Trades'!J4873</x:f>
      </x:c>
      <x:c r="K4873" s="0">
        <x:f>'Historical Trades'!K4873</x:f>
      </x:c>
      <x:c r="L4873" s="0">
        <x:f>'Historical Trades'!L4873</x:f>
      </x:c>
      <x:c r="M4873" s="0">
        <x:f>'Historical Trades'!M4873</x:f>
      </x:c>
      <x:c r="N4873" s="0">
        <x:f>CLEAN('Historical Trades'!O4873)</x:f>
      </x:c>
      <x:c r="P4873" s="14">
        <x:f>IF(G4873="sell",M4873,-M4873)</x:f>
      </x:c>
      <x:c r="Q4873" s="14">
        <x:f>VLOOKUP(N4873,'Currency Rates'!$A$3:$C$32,3,0)</x:f>
      </x:c>
      <x:c r="R4873" s="0">
        <x:f>IF(A4873="SPUS",0,IF(A4873="FWD",0,P4873/Q4873))</x:f>
      </x:c>
    </x:row>
    <x:row r="4874" spans="1:19" x14ac:dyDescent="0.3">
      <x:c r="A4874" s="0">
        <x:f>'Historical Trades'!A4874</x:f>
      </x:c>
      <x:c r="B4874" s="0">
        <x:f>'Historical Trades'!B4874</x:f>
      </x:c>
      <x:c r="C4874" s="23">
        <x:f>'Historical Trades'!C4874</x:f>
      </x:c>
      <x:c r="D4874" s="0">
        <x:f>'Historical Trades'!D4874</x:f>
      </x:c>
      <x:c r="E4874" s="23">
        <x:f>'Historical Trades'!E4874</x:f>
      </x:c>
      <x:c r="F4874" s="0">
        <x:f>'Historical Trades'!F4874</x:f>
      </x:c>
      <x:c r="G4874" s="0">
        <x:f>'Historical Trades'!G4874</x:f>
      </x:c>
      <x:c r="H4874" s="0">
        <x:f>'Historical Trades'!H4874</x:f>
      </x:c>
      <x:c r="I4874" s="0">
        <x:f>'Historical Trades'!I4874</x:f>
      </x:c>
      <x:c r="J4874" s="0">
        <x:f>'Historical Trades'!J4874</x:f>
      </x:c>
      <x:c r="K4874" s="0">
        <x:f>'Historical Trades'!K4874</x:f>
      </x:c>
      <x:c r="L4874" s="0">
        <x:f>'Historical Trades'!L4874</x:f>
      </x:c>
      <x:c r="M4874" s="0">
        <x:f>'Historical Trades'!M4874</x:f>
      </x:c>
      <x:c r="N4874" s="0">
        <x:f>CLEAN('Historical Trades'!O4874)</x:f>
      </x:c>
      <x:c r="P4874" s="14">
        <x:f>IF(G4874="sell",M4874,-M4874)</x:f>
      </x:c>
      <x:c r="Q4874" s="14">
        <x:f>VLOOKUP(N4874,'Currency Rates'!$A$3:$C$32,3,0)</x:f>
      </x:c>
      <x:c r="R4874" s="0">
        <x:f>IF(A4874="SPUS",0,IF(A4874="FWD",0,P4874/Q4874))</x:f>
      </x:c>
    </x:row>
    <x:row r="4875" spans="1:19" x14ac:dyDescent="0.3">
      <x:c r="A4875" s="0">
        <x:f>'Historical Trades'!A4875</x:f>
      </x:c>
      <x:c r="B4875" s="0">
        <x:f>'Historical Trades'!B4875</x:f>
      </x:c>
      <x:c r="C4875" s="23">
        <x:f>'Historical Trades'!C4875</x:f>
      </x:c>
      <x:c r="D4875" s="0">
        <x:f>'Historical Trades'!D4875</x:f>
      </x:c>
      <x:c r="E4875" s="23">
        <x:f>'Historical Trades'!E4875</x:f>
      </x:c>
      <x:c r="F4875" s="0">
        <x:f>'Historical Trades'!F4875</x:f>
      </x:c>
      <x:c r="G4875" s="0">
        <x:f>'Historical Trades'!G4875</x:f>
      </x:c>
      <x:c r="H4875" s="0">
        <x:f>'Historical Trades'!H4875</x:f>
      </x:c>
      <x:c r="I4875" s="0">
        <x:f>'Historical Trades'!I4875</x:f>
      </x:c>
      <x:c r="J4875" s="0">
        <x:f>'Historical Trades'!J4875</x:f>
      </x:c>
      <x:c r="K4875" s="0">
        <x:f>'Historical Trades'!K4875</x:f>
      </x:c>
      <x:c r="L4875" s="0">
        <x:f>'Historical Trades'!L4875</x:f>
      </x:c>
      <x:c r="M4875" s="0">
        <x:f>'Historical Trades'!M4875</x:f>
      </x:c>
      <x:c r="N4875" s="0">
        <x:f>CLEAN('Historical Trades'!O4875)</x:f>
      </x:c>
      <x:c r="P4875" s="14">
        <x:f>IF(G4875="sell",M4875,-M4875)</x:f>
      </x:c>
      <x:c r="Q4875" s="14">
        <x:f>VLOOKUP(N4875,'Currency Rates'!$A$3:$C$32,3,0)</x:f>
      </x:c>
      <x:c r="R4875" s="0">
        <x:f>IF(A4875="SPUS",0,IF(A4875="FWD",0,P4875/Q4875))</x:f>
      </x:c>
    </x:row>
    <x:row r="4876" spans="1:19" x14ac:dyDescent="0.3">
      <x:c r="A4876" s="0">
        <x:f>'Historical Trades'!A4876</x:f>
      </x:c>
      <x:c r="B4876" s="0">
        <x:f>'Historical Trades'!B4876</x:f>
      </x:c>
      <x:c r="C4876" s="23">
        <x:f>'Historical Trades'!C4876</x:f>
      </x:c>
      <x:c r="D4876" s="0">
        <x:f>'Historical Trades'!D4876</x:f>
      </x:c>
      <x:c r="E4876" s="23">
        <x:f>'Historical Trades'!E4876</x:f>
      </x:c>
      <x:c r="F4876" s="0">
        <x:f>'Historical Trades'!F4876</x:f>
      </x:c>
      <x:c r="G4876" s="0">
        <x:f>'Historical Trades'!G4876</x:f>
      </x:c>
      <x:c r="H4876" s="0">
        <x:f>'Historical Trades'!H4876</x:f>
      </x:c>
      <x:c r="I4876" s="0">
        <x:f>'Historical Trades'!I4876</x:f>
      </x:c>
      <x:c r="J4876" s="0">
        <x:f>'Historical Trades'!J4876</x:f>
      </x:c>
      <x:c r="K4876" s="0">
        <x:f>'Historical Trades'!K4876</x:f>
      </x:c>
      <x:c r="L4876" s="0">
        <x:f>'Historical Trades'!L4876</x:f>
      </x:c>
      <x:c r="M4876" s="0">
        <x:f>'Historical Trades'!M4876</x:f>
      </x:c>
      <x:c r="N4876" s="0">
        <x:f>CLEAN('Historical Trades'!O4876)</x:f>
      </x:c>
      <x:c r="P4876" s="14">
        <x:f>IF(G4876="sell",M4876,-M4876)</x:f>
      </x:c>
      <x:c r="Q4876" s="14">
        <x:f>VLOOKUP(N4876,'Currency Rates'!$A$3:$C$32,3,0)</x:f>
      </x:c>
      <x:c r="R4876" s="0">
        <x:f>IF(A4876="SPUS",0,IF(A4876="FWD",0,P4876/Q4876))</x:f>
      </x:c>
    </x:row>
    <x:row r="4877" spans="1:19" x14ac:dyDescent="0.3">
      <x:c r="A4877" s="0">
        <x:f>'Historical Trades'!A4877</x:f>
      </x:c>
      <x:c r="B4877" s="0">
        <x:f>'Historical Trades'!B4877</x:f>
      </x:c>
      <x:c r="C4877" s="23">
        <x:f>'Historical Trades'!C4877</x:f>
      </x:c>
      <x:c r="D4877" s="0">
        <x:f>'Historical Trades'!D4877</x:f>
      </x:c>
      <x:c r="E4877" s="23">
        <x:f>'Historical Trades'!E4877</x:f>
      </x:c>
      <x:c r="F4877" s="0">
        <x:f>'Historical Trades'!F4877</x:f>
      </x:c>
      <x:c r="G4877" s="0">
        <x:f>'Historical Trades'!G4877</x:f>
      </x:c>
      <x:c r="H4877" s="0">
        <x:f>'Historical Trades'!H4877</x:f>
      </x:c>
      <x:c r="I4877" s="0">
        <x:f>'Historical Trades'!I4877</x:f>
      </x:c>
      <x:c r="J4877" s="0">
        <x:f>'Historical Trades'!J4877</x:f>
      </x:c>
      <x:c r="K4877" s="0">
        <x:f>'Historical Trades'!K4877</x:f>
      </x:c>
      <x:c r="L4877" s="0">
        <x:f>'Historical Trades'!L4877</x:f>
      </x:c>
      <x:c r="M4877" s="0">
        <x:f>'Historical Trades'!M4877</x:f>
      </x:c>
      <x:c r="N4877" s="0">
        <x:f>CLEAN('Historical Trades'!O4877)</x:f>
      </x:c>
      <x:c r="P4877" s="14">
        <x:f>IF(G4877="sell",M4877,-M4877)</x:f>
      </x:c>
      <x:c r="Q4877" s="14">
        <x:f>VLOOKUP(N4877,'Currency Rates'!$A$3:$C$32,3,0)</x:f>
      </x:c>
      <x:c r="R4877" s="0">
        <x:f>IF(A4877="SPUS",0,IF(A4877="FWD",0,P4877/Q4877))</x:f>
      </x:c>
    </x:row>
    <x:row r="4878" spans="1:19" x14ac:dyDescent="0.3">
      <x:c r="A4878" s="0">
        <x:f>'Historical Trades'!A4878</x:f>
      </x:c>
      <x:c r="B4878" s="0">
        <x:f>'Historical Trades'!B4878</x:f>
      </x:c>
      <x:c r="C4878" s="23">
        <x:f>'Historical Trades'!C4878</x:f>
      </x:c>
      <x:c r="D4878" s="0">
        <x:f>'Historical Trades'!D4878</x:f>
      </x:c>
      <x:c r="E4878" s="23">
        <x:f>'Historical Trades'!E4878</x:f>
      </x:c>
      <x:c r="F4878" s="0">
        <x:f>'Historical Trades'!F4878</x:f>
      </x:c>
      <x:c r="G4878" s="0">
        <x:f>'Historical Trades'!G4878</x:f>
      </x:c>
      <x:c r="H4878" s="0">
        <x:f>'Historical Trades'!H4878</x:f>
      </x:c>
      <x:c r="I4878" s="0">
        <x:f>'Historical Trades'!I4878</x:f>
      </x:c>
      <x:c r="J4878" s="0">
        <x:f>'Historical Trades'!J4878</x:f>
      </x:c>
      <x:c r="K4878" s="0">
        <x:f>'Historical Trades'!K4878</x:f>
      </x:c>
      <x:c r="L4878" s="0">
        <x:f>'Historical Trades'!L4878</x:f>
      </x:c>
      <x:c r="M4878" s="0">
        <x:f>'Historical Trades'!M4878</x:f>
      </x:c>
      <x:c r="N4878" s="0">
        <x:f>CLEAN('Historical Trades'!O4878)</x:f>
      </x:c>
      <x:c r="P4878" s="14">
        <x:f>IF(G4878="sell",M4878,-M4878)</x:f>
      </x:c>
      <x:c r="Q4878" s="14">
        <x:f>VLOOKUP(N4878,'Currency Rates'!$A$3:$C$32,3,0)</x:f>
      </x:c>
      <x:c r="R4878" s="0">
        <x:f>IF(A4878="SPUS",0,IF(A4878="FWD",0,P4878/Q4878))</x:f>
      </x:c>
    </x:row>
    <x:row r="4879" spans="1:19" x14ac:dyDescent="0.3">
      <x:c r="A4879" s="0">
        <x:f>'Historical Trades'!A4879</x:f>
      </x:c>
      <x:c r="B4879" s="0">
        <x:f>'Historical Trades'!B4879</x:f>
      </x:c>
      <x:c r="C4879" s="23">
        <x:f>'Historical Trades'!C4879</x:f>
      </x:c>
      <x:c r="D4879" s="0">
        <x:f>'Historical Trades'!D4879</x:f>
      </x:c>
      <x:c r="E4879" s="23">
        <x:f>'Historical Trades'!E4879</x:f>
      </x:c>
      <x:c r="F4879" s="0">
        <x:f>'Historical Trades'!F4879</x:f>
      </x:c>
      <x:c r="G4879" s="0">
        <x:f>'Historical Trades'!G4879</x:f>
      </x:c>
      <x:c r="H4879" s="0">
        <x:f>'Historical Trades'!H4879</x:f>
      </x:c>
      <x:c r="I4879" s="0">
        <x:f>'Historical Trades'!I4879</x:f>
      </x:c>
      <x:c r="J4879" s="0">
        <x:f>'Historical Trades'!J4879</x:f>
      </x:c>
      <x:c r="K4879" s="0">
        <x:f>'Historical Trades'!K4879</x:f>
      </x:c>
      <x:c r="L4879" s="0">
        <x:f>'Historical Trades'!L4879</x:f>
      </x:c>
      <x:c r="M4879" s="0">
        <x:f>'Historical Trades'!M4879</x:f>
      </x:c>
      <x:c r="N4879" s="0">
        <x:f>CLEAN('Historical Trades'!O4879)</x:f>
      </x:c>
      <x:c r="P4879" s="14">
        <x:f>IF(G4879="sell",M4879,-M4879)</x:f>
      </x:c>
      <x:c r="Q4879" s="14">
        <x:f>VLOOKUP(N4879,'Currency Rates'!$A$3:$C$32,3,0)</x:f>
      </x:c>
      <x:c r="R4879" s="0">
        <x:f>IF(A4879="SPUS",0,IF(A4879="FWD",0,P4879/Q4879))</x:f>
      </x:c>
    </x:row>
    <x:row r="4880" spans="1:19" x14ac:dyDescent="0.3">
      <x:c r="A4880" s="0">
        <x:f>'Historical Trades'!A4880</x:f>
      </x:c>
      <x:c r="B4880" s="0">
        <x:f>'Historical Trades'!B4880</x:f>
      </x:c>
      <x:c r="C4880" s="23">
        <x:f>'Historical Trades'!C4880</x:f>
      </x:c>
      <x:c r="D4880" s="0">
        <x:f>'Historical Trades'!D4880</x:f>
      </x:c>
      <x:c r="E4880" s="23">
        <x:f>'Historical Trades'!E4880</x:f>
      </x:c>
      <x:c r="F4880" s="0">
        <x:f>'Historical Trades'!F4880</x:f>
      </x:c>
      <x:c r="G4880" s="0">
        <x:f>'Historical Trades'!G4880</x:f>
      </x:c>
      <x:c r="H4880" s="0">
        <x:f>'Historical Trades'!H4880</x:f>
      </x:c>
      <x:c r="I4880" s="0">
        <x:f>'Historical Trades'!I4880</x:f>
      </x:c>
      <x:c r="J4880" s="0">
        <x:f>'Historical Trades'!J4880</x:f>
      </x:c>
      <x:c r="K4880" s="0">
        <x:f>'Historical Trades'!K4880</x:f>
      </x:c>
      <x:c r="L4880" s="0">
        <x:f>'Historical Trades'!L4880</x:f>
      </x:c>
      <x:c r="M4880" s="0">
        <x:f>'Historical Trades'!M4880</x:f>
      </x:c>
      <x:c r="N4880" s="0">
        <x:f>CLEAN('Historical Trades'!O4880)</x:f>
      </x:c>
      <x:c r="P4880" s="14">
        <x:f>IF(G4880="sell",M4880,-M4880)</x:f>
      </x:c>
      <x:c r="Q4880" s="14">
        <x:f>VLOOKUP(N4880,'Currency Rates'!$A$3:$C$32,3,0)</x:f>
      </x:c>
      <x:c r="R4880" s="0">
        <x:f>IF(A4880="SPUS",0,IF(A4880="FWD",0,P4880/Q4880))</x:f>
      </x:c>
    </x:row>
    <x:row r="4881" spans="1:19" x14ac:dyDescent="0.3">
      <x:c r="A4881" s="0">
        <x:f>'Historical Trades'!A4881</x:f>
      </x:c>
      <x:c r="B4881" s="0">
        <x:f>'Historical Trades'!B4881</x:f>
      </x:c>
      <x:c r="C4881" s="23">
        <x:f>'Historical Trades'!C4881</x:f>
      </x:c>
      <x:c r="D4881" s="0">
        <x:f>'Historical Trades'!D4881</x:f>
      </x:c>
      <x:c r="E4881" s="23">
        <x:f>'Historical Trades'!E4881</x:f>
      </x:c>
      <x:c r="F4881" s="0">
        <x:f>'Historical Trades'!F4881</x:f>
      </x:c>
      <x:c r="G4881" s="0">
        <x:f>'Historical Trades'!G4881</x:f>
      </x:c>
      <x:c r="H4881" s="0">
        <x:f>'Historical Trades'!H4881</x:f>
      </x:c>
      <x:c r="I4881" s="0">
        <x:f>'Historical Trades'!I4881</x:f>
      </x:c>
      <x:c r="J4881" s="0">
        <x:f>'Historical Trades'!J4881</x:f>
      </x:c>
      <x:c r="K4881" s="0">
        <x:f>'Historical Trades'!K4881</x:f>
      </x:c>
      <x:c r="L4881" s="0">
        <x:f>'Historical Trades'!L4881</x:f>
      </x:c>
      <x:c r="M4881" s="0">
        <x:f>'Historical Trades'!M4881</x:f>
      </x:c>
      <x:c r="N4881" s="0">
        <x:f>CLEAN('Historical Trades'!O4881)</x:f>
      </x:c>
      <x:c r="P4881" s="14">
        <x:f>IF(G4881="sell",M4881,-M4881)</x:f>
      </x:c>
      <x:c r="Q4881" s="14">
        <x:f>VLOOKUP(N4881,'Currency Rates'!$A$3:$C$32,3,0)</x:f>
      </x:c>
      <x:c r="R4881" s="0">
        <x:f>IF(A4881="SPUS",0,IF(A4881="FWD",0,P4881/Q4881))</x:f>
      </x:c>
    </x:row>
    <x:row r="4882" spans="1:19" x14ac:dyDescent="0.3">
      <x:c r="A4882" s="0">
        <x:f>'Historical Trades'!A4882</x:f>
      </x:c>
      <x:c r="B4882" s="0">
        <x:f>'Historical Trades'!B4882</x:f>
      </x:c>
      <x:c r="C4882" s="23">
        <x:f>'Historical Trades'!C4882</x:f>
      </x:c>
      <x:c r="D4882" s="0">
        <x:f>'Historical Trades'!D4882</x:f>
      </x:c>
      <x:c r="E4882" s="23">
        <x:f>'Historical Trades'!E4882</x:f>
      </x:c>
      <x:c r="F4882" s="0">
        <x:f>'Historical Trades'!F4882</x:f>
      </x:c>
      <x:c r="G4882" s="0">
        <x:f>'Historical Trades'!G4882</x:f>
      </x:c>
      <x:c r="H4882" s="0">
        <x:f>'Historical Trades'!H4882</x:f>
      </x:c>
      <x:c r="I4882" s="0">
        <x:f>'Historical Trades'!I4882</x:f>
      </x:c>
      <x:c r="J4882" s="0">
        <x:f>'Historical Trades'!J4882</x:f>
      </x:c>
      <x:c r="K4882" s="0">
        <x:f>'Historical Trades'!K4882</x:f>
      </x:c>
      <x:c r="L4882" s="0">
        <x:f>'Historical Trades'!L4882</x:f>
      </x:c>
      <x:c r="M4882" s="0">
        <x:f>'Historical Trades'!M4882</x:f>
      </x:c>
      <x:c r="N4882" s="0">
        <x:f>CLEAN('Historical Trades'!O4882)</x:f>
      </x:c>
      <x:c r="P4882" s="14">
        <x:f>IF(G4882="sell",M4882,-M4882)</x:f>
      </x:c>
      <x:c r="Q4882" s="14">
        <x:f>VLOOKUP(N4882,'Currency Rates'!$A$3:$C$32,3,0)</x:f>
      </x:c>
      <x:c r="R4882" s="0">
        <x:f>IF(A4882="SPUS",0,IF(A4882="FWD",0,P4882/Q4882))</x:f>
      </x:c>
    </x:row>
    <x:row r="4883" spans="1:19" x14ac:dyDescent="0.3">
      <x:c r="A4883" s="0">
        <x:f>'Historical Trades'!A4883</x:f>
      </x:c>
      <x:c r="B4883" s="0">
        <x:f>'Historical Trades'!B4883</x:f>
      </x:c>
      <x:c r="C4883" s="23">
        <x:f>'Historical Trades'!C4883</x:f>
      </x:c>
      <x:c r="D4883" s="0">
        <x:f>'Historical Trades'!D4883</x:f>
      </x:c>
      <x:c r="E4883" s="23">
        <x:f>'Historical Trades'!E4883</x:f>
      </x:c>
      <x:c r="F4883" s="0">
        <x:f>'Historical Trades'!F4883</x:f>
      </x:c>
      <x:c r="G4883" s="0">
        <x:f>'Historical Trades'!G4883</x:f>
      </x:c>
      <x:c r="H4883" s="0">
        <x:f>'Historical Trades'!H4883</x:f>
      </x:c>
      <x:c r="I4883" s="0">
        <x:f>'Historical Trades'!I4883</x:f>
      </x:c>
      <x:c r="J4883" s="0">
        <x:f>'Historical Trades'!J4883</x:f>
      </x:c>
      <x:c r="K4883" s="0">
        <x:f>'Historical Trades'!K4883</x:f>
      </x:c>
      <x:c r="L4883" s="0">
        <x:f>'Historical Trades'!L4883</x:f>
      </x:c>
      <x:c r="M4883" s="0">
        <x:f>'Historical Trades'!M4883</x:f>
      </x:c>
      <x:c r="N4883" s="0">
        <x:f>CLEAN('Historical Trades'!O4883)</x:f>
      </x:c>
      <x:c r="P4883" s="14">
        <x:f>IF(G4883="sell",M4883,-M4883)</x:f>
      </x:c>
      <x:c r="Q4883" s="14">
        <x:f>VLOOKUP(N4883,'Currency Rates'!$A$3:$C$32,3,0)</x:f>
      </x:c>
      <x:c r="R4883" s="0">
        <x:f>IF(A4883="SPUS",0,IF(A4883="FWD",0,P4883/Q4883))</x:f>
      </x:c>
    </x:row>
    <x:row r="4884" spans="1:19" x14ac:dyDescent="0.3">
      <x:c r="A4884" s="0">
        <x:f>'Historical Trades'!A4884</x:f>
      </x:c>
      <x:c r="B4884" s="0">
        <x:f>'Historical Trades'!B4884</x:f>
      </x:c>
      <x:c r="C4884" s="23">
        <x:f>'Historical Trades'!C4884</x:f>
      </x:c>
      <x:c r="D4884" s="0">
        <x:f>'Historical Trades'!D4884</x:f>
      </x:c>
      <x:c r="E4884" s="23">
        <x:f>'Historical Trades'!E4884</x:f>
      </x:c>
      <x:c r="F4884" s="0">
        <x:f>'Historical Trades'!F4884</x:f>
      </x:c>
      <x:c r="G4884" s="0">
        <x:f>'Historical Trades'!G4884</x:f>
      </x:c>
      <x:c r="H4884" s="0">
        <x:f>'Historical Trades'!H4884</x:f>
      </x:c>
      <x:c r="I4884" s="0">
        <x:f>'Historical Trades'!I4884</x:f>
      </x:c>
      <x:c r="J4884" s="0">
        <x:f>'Historical Trades'!J4884</x:f>
      </x:c>
      <x:c r="K4884" s="0">
        <x:f>'Historical Trades'!K4884</x:f>
      </x:c>
      <x:c r="L4884" s="0">
        <x:f>'Historical Trades'!L4884</x:f>
      </x:c>
      <x:c r="M4884" s="0">
        <x:f>'Historical Trades'!M4884</x:f>
      </x:c>
      <x:c r="N4884" s="0">
        <x:f>CLEAN('Historical Trades'!O4884)</x:f>
      </x:c>
      <x:c r="P4884" s="14">
        <x:f>IF(G4884="sell",M4884,-M4884)</x:f>
      </x:c>
      <x:c r="Q4884" s="14">
        <x:f>VLOOKUP(N4884,'Currency Rates'!$A$3:$C$32,3,0)</x:f>
      </x:c>
      <x:c r="R4884" s="0">
        <x:f>IF(A4884="SPUS",0,IF(A4884="FWD",0,P4884/Q4884))</x:f>
      </x:c>
    </x:row>
    <x:row r="4885" spans="1:19" x14ac:dyDescent="0.3">
      <x:c r="A4885" s="0">
        <x:f>'Historical Trades'!A4885</x:f>
      </x:c>
      <x:c r="B4885" s="0">
        <x:f>'Historical Trades'!B4885</x:f>
      </x:c>
      <x:c r="C4885" s="23">
        <x:f>'Historical Trades'!C4885</x:f>
      </x:c>
      <x:c r="D4885" s="0">
        <x:f>'Historical Trades'!D4885</x:f>
      </x:c>
      <x:c r="E4885" s="23">
        <x:f>'Historical Trades'!E4885</x:f>
      </x:c>
      <x:c r="F4885" s="0">
        <x:f>'Historical Trades'!F4885</x:f>
      </x:c>
      <x:c r="G4885" s="0">
        <x:f>'Historical Trades'!G4885</x:f>
      </x:c>
      <x:c r="H4885" s="0">
        <x:f>'Historical Trades'!H4885</x:f>
      </x:c>
      <x:c r="I4885" s="0">
        <x:f>'Historical Trades'!I4885</x:f>
      </x:c>
      <x:c r="J4885" s="0">
        <x:f>'Historical Trades'!J4885</x:f>
      </x:c>
      <x:c r="K4885" s="0">
        <x:f>'Historical Trades'!K4885</x:f>
      </x:c>
      <x:c r="L4885" s="0">
        <x:f>'Historical Trades'!L4885</x:f>
      </x:c>
      <x:c r="M4885" s="0">
        <x:f>'Historical Trades'!M4885</x:f>
      </x:c>
      <x:c r="N4885" s="0">
        <x:f>CLEAN('Historical Trades'!O4885)</x:f>
      </x:c>
      <x:c r="P4885" s="14">
        <x:f>IF(G4885="sell",M4885,-M4885)</x:f>
      </x:c>
      <x:c r="Q4885" s="14">
        <x:f>VLOOKUP(N4885,'Currency Rates'!$A$3:$C$32,3,0)</x:f>
      </x:c>
      <x:c r="R4885" s="0">
        <x:f>IF(A4885="SPUS",0,IF(A4885="FWD",0,P4885/Q4885))</x:f>
      </x:c>
    </x:row>
    <x:row r="4886" spans="1:19" x14ac:dyDescent="0.3">
      <x:c r="A4886" s="0">
        <x:f>'Historical Trades'!A4886</x:f>
      </x:c>
      <x:c r="B4886" s="0">
        <x:f>'Historical Trades'!B4886</x:f>
      </x:c>
      <x:c r="C4886" s="23">
        <x:f>'Historical Trades'!C4886</x:f>
      </x:c>
      <x:c r="D4886" s="0">
        <x:f>'Historical Trades'!D4886</x:f>
      </x:c>
      <x:c r="E4886" s="23">
        <x:f>'Historical Trades'!E4886</x:f>
      </x:c>
      <x:c r="F4886" s="0">
        <x:f>'Historical Trades'!F4886</x:f>
      </x:c>
      <x:c r="G4886" s="0">
        <x:f>'Historical Trades'!G4886</x:f>
      </x:c>
      <x:c r="H4886" s="0">
        <x:f>'Historical Trades'!H4886</x:f>
      </x:c>
      <x:c r="I4886" s="0">
        <x:f>'Historical Trades'!I4886</x:f>
      </x:c>
      <x:c r="J4886" s="0">
        <x:f>'Historical Trades'!J4886</x:f>
      </x:c>
      <x:c r="K4886" s="0">
        <x:f>'Historical Trades'!K4886</x:f>
      </x:c>
      <x:c r="L4886" s="0">
        <x:f>'Historical Trades'!L4886</x:f>
      </x:c>
      <x:c r="M4886" s="0">
        <x:f>'Historical Trades'!M4886</x:f>
      </x:c>
      <x:c r="N4886" s="0">
        <x:f>CLEAN('Historical Trades'!O4886)</x:f>
      </x:c>
      <x:c r="P4886" s="14">
        <x:f>IF(G4886="sell",M4886,-M4886)</x:f>
      </x:c>
      <x:c r="Q4886" s="14">
        <x:f>VLOOKUP(N4886,'Currency Rates'!$A$3:$C$32,3,0)</x:f>
      </x:c>
      <x:c r="R4886" s="0">
        <x:f>IF(A4886="SPUS",0,IF(A4886="FWD",0,P4886/Q4886))</x:f>
      </x:c>
    </x:row>
    <x:row r="4887" spans="1:19" x14ac:dyDescent="0.3">
      <x:c r="A4887" s="0">
        <x:f>'Historical Trades'!A4887</x:f>
      </x:c>
      <x:c r="B4887" s="0">
        <x:f>'Historical Trades'!B4887</x:f>
      </x:c>
      <x:c r="C4887" s="23">
        <x:f>'Historical Trades'!C4887</x:f>
      </x:c>
      <x:c r="D4887" s="0">
        <x:f>'Historical Trades'!D4887</x:f>
      </x:c>
      <x:c r="E4887" s="23">
        <x:f>'Historical Trades'!E4887</x:f>
      </x:c>
      <x:c r="F4887" s="0">
        <x:f>'Historical Trades'!F4887</x:f>
      </x:c>
      <x:c r="G4887" s="0">
        <x:f>'Historical Trades'!G4887</x:f>
      </x:c>
      <x:c r="H4887" s="0">
        <x:f>'Historical Trades'!H4887</x:f>
      </x:c>
      <x:c r="I4887" s="0">
        <x:f>'Historical Trades'!I4887</x:f>
      </x:c>
      <x:c r="J4887" s="0">
        <x:f>'Historical Trades'!J4887</x:f>
      </x:c>
      <x:c r="K4887" s="0">
        <x:f>'Historical Trades'!K4887</x:f>
      </x:c>
      <x:c r="L4887" s="0">
        <x:f>'Historical Trades'!L4887</x:f>
      </x:c>
      <x:c r="M4887" s="0">
        <x:f>'Historical Trades'!M4887</x:f>
      </x:c>
      <x:c r="N4887" s="0">
        <x:f>CLEAN('Historical Trades'!O4887)</x:f>
      </x:c>
      <x:c r="P4887" s="14">
        <x:f>IF(G4887="sell",M4887,-M4887)</x:f>
      </x:c>
      <x:c r="Q4887" s="14">
        <x:f>VLOOKUP(N4887,'Currency Rates'!$A$3:$C$32,3,0)</x:f>
      </x:c>
      <x:c r="R4887" s="0">
        <x:f>IF(A4887="SPUS",0,IF(A4887="FWD",0,P4887/Q4887))</x:f>
      </x:c>
    </x:row>
    <x:row r="4888" spans="1:19" x14ac:dyDescent="0.3">
      <x:c r="A4888" s="0">
        <x:f>'Historical Trades'!A4888</x:f>
      </x:c>
      <x:c r="B4888" s="0">
        <x:f>'Historical Trades'!B4888</x:f>
      </x:c>
      <x:c r="C4888" s="23">
        <x:f>'Historical Trades'!C4888</x:f>
      </x:c>
      <x:c r="D4888" s="0">
        <x:f>'Historical Trades'!D4888</x:f>
      </x:c>
      <x:c r="E4888" s="23">
        <x:f>'Historical Trades'!E4888</x:f>
      </x:c>
      <x:c r="F4888" s="0">
        <x:f>'Historical Trades'!F4888</x:f>
      </x:c>
      <x:c r="G4888" s="0">
        <x:f>'Historical Trades'!G4888</x:f>
      </x:c>
      <x:c r="H4888" s="0">
        <x:f>'Historical Trades'!H4888</x:f>
      </x:c>
      <x:c r="I4888" s="0">
        <x:f>'Historical Trades'!I4888</x:f>
      </x:c>
      <x:c r="J4888" s="0">
        <x:f>'Historical Trades'!J4888</x:f>
      </x:c>
      <x:c r="K4888" s="0">
        <x:f>'Historical Trades'!K4888</x:f>
      </x:c>
      <x:c r="L4888" s="0">
        <x:f>'Historical Trades'!L4888</x:f>
      </x:c>
      <x:c r="M4888" s="0">
        <x:f>'Historical Trades'!M4888</x:f>
      </x:c>
      <x:c r="N4888" s="0">
        <x:f>CLEAN('Historical Trades'!O4888)</x:f>
      </x:c>
      <x:c r="P4888" s="14">
        <x:f>IF(G4888="sell",M4888,-M4888)</x:f>
      </x:c>
      <x:c r="Q4888" s="14">
        <x:f>VLOOKUP(N4888,'Currency Rates'!$A$3:$C$32,3,0)</x:f>
      </x:c>
      <x:c r="R4888" s="0">
        <x:f>IF(A4888="SPUS",0,IF(A4888="FWD",0,P4888/Q4888))</x:f>
      </x:c>
    </x:row>
    <x:row r="4889" spans="1:19" x14ac:dyDescent="0.3">
      <x:c r="A4889" s="0">
        <x:f>'Historical Trades'!A4889</x:f>
      </x:c>
      <x:c r="B4889" s="0">
        <x:f>'Historical Trades'!B4889</x:f>
      </x:c>
      <x:c r="C4889" s="23">
        <x:f>'Historical Trades'!C4889</x:f>
      </x:c>
      <x:c r="D4889" s="0">
        <x:f>'Historical Trades'!D4889</x:f>
      </x:c>
      <x:c r="E4889" s="23">
        <x:f>'Historical Trades'!E4889</x:f>
      </x:c>
      <x:c r="F4889" s="0">
        <x:f>'Historical Trades'!F4889</x:f>
      </x:c>
      <x:c r="G4889" s="0">
        <x:f>'Historical Trades'!G4889</x:f>
      </x:c>
      <x:c r="H4889" s="0">
        <x:f>'Historical Trades'!H4889</x:f>
      </x:c>
      <x:c r="I4889" s="0">
        <x:f>'Historical Trades'!I4889</x:f>
      </x:c>
      <x:c r="J4889" s="0">
        <x:f>'Historical Trades'!J4889</x:f>
      </x:c>
      <x:c r="K4889" s="0">
        <x:f>'Historical Trades'!K4889</x:f>
      </x:c>
      <x:c r="L4889" s="0">
        <x:f>'Historical Trades'!L4889</x:f>
      </x:c>
      <x:c r="M4889" s="0">
        <x:f>'Historical Trades'!M4889</x:f>
      </x:c>
      <x:c r="N4889" s="0">
        <x:f>CLEAN('Historical Trades'!O4889)</x:f>
      </x:c>
      <x:c r="P4889" s="14">
        <x:f>IF(G4889="sell",M4889,-M4889)</x:f>
      </x:c>
      <x:c r="Q4889" s="14">
        <x:f>VLOOKUP(N4889,'Currency Rates'!$A$3:$C$32,3,0)</x:f>
      </x:c>
      <x:c r="R4889" s="0">
        <x:f>IF(A4889="SPUS",0,IF(A4889="FWD",0,P4889/Q4889))</x:f>
      </x:c>
    </x:row>
    <x:row r="4890" spans="1:19" x14ac:dyDescent="0.3">
      <x:c r="A4890" s="0">
        <x:f>'Historical Trades'!A4890</x:f>
      </x:c>
      <x:c r="B4890" s="0">
        <x:f>'Historical Trades'!B4890</x:f>
      </x:c>
      <x:c r="C4890" s="23">
        <x:f>'Historical Trades'!C4890</x:f>
      </x:c>
      <x:c r="D4890" s="0">
        <x:f>'Historical Trades'!D4890</x:f>
      </x:c>
      <x:c r="E4890" s="23">
        <x:f>'Historical Trades'!E4890</x:f>
      </x:c>
      <x:c r="F4890" s="0">
        <x:f>'Historical Trades'!F4890</x:f>
      </x:c>
      <x:c r="G4890" s="0">
        <x:f>'Historical Trades'!G4890</x:f>
      </x:c>
      <x:c r="H4890" s="0">
        <x:f>'Historical Trades'!H4890</x:f>
      </x:c>
      <x:c r="I4890" s="0">
        <x:f>'Historical Trades'!I4890</x:f>
      </x:c>
      <x:c r="J4890" s="0">
        <x:f>'Historical Trades'!J4890</x:f>
      </x:c>
      <x:c r="K4890" s="0">
        <x:f>'Historical Trades'!K4890</x:f>
      </x:c>
      <x:c r="L4890" s="0">
        <x:f>'Historical Trades'!L4890</x:f>
      </x:c>
      <x:c r="M4890" s="0">
        <x:f>'Historical Trades'!M4890</x:f>
      </x:c>
      <x:c r="N4890" s="0">
        <x:f>CLEAN('Historical Trades'!O4890)</x:f>
      </x:c>
      <x:c r="P4890" s="14">
        <x:f>IF(G4890="sell",M4890,-M4890)</x:f>
      </x:c>
      <x:c r="Q4890" s="14">
        <x:f>VLOOKUP(N4890,'Currency Rates'!$A$3:$C$32,3,0)</x:f>
      </x:c>
      <x:c r="R4890" s="0">
        <x:f>IF(A4890="SPUS",0,IF(A4890="FWD",0,P4890/Q4890))</x:f>
      </x:c>
    </x:row>
    <x:row r="4891" spans="1:19" x14ac:dyDescent="0.3">
      <x:c r="A4891" s="0">
        <x:f>'Historical Trades'!A4891</x:f>
      </x:c>
      <x:c r="B4891" s="0">
        <x:f>'Historical Trades'!B4891</x:f>
      </x:c>
      <x:c r="C4891" s="23">
        <x:f>'Historical Trades'!C4891</x:f>
      </x:c>
      <x:c r="D4891" s="0">
        <x:f>'Historical Trades'!D4891</x:f>
      </x:c>
      <x:c r="E4891" s="23">
        <x:f>'Historical Trades'!E4891</x:f>
      </x:c>
      <x:c r="F4891" s="0">
        <x:f>'Historical Trades'!F4891</x:f>
      </x:c>
      <x:c r="G4891" s="0">
        <x:f>'Historical Trades'!G4891</x:f>
      </x:c>
      <x:c r="H4891" s="0">
        <x:f>'Historical Trades'!H4891</x:f>
      </x:c>
      <x:c r="I4891" s="0">
        <x:f>'Historical Trades'!I4891</x:f>
      </x:c>
      <x:c r="J4891" s="0">
        <x:f>'Historical Trades'!J4891</x:f>
      </x:c>
      <x:c r="K4891" s="0">
        <x:f>'Historical Trades'!K4891</x:f>
      </x:c>
      <x:c r="L4891" s="0">
        <x:f>'Historical Trades'!L4891</x:f>
      </x:c>
      <x:c r="M4891" s="0">
        <x:f>'Historical Trades'!M4891</x:f>
      </x:c>
      <x:c r="N4891" s="0">
        <x:f>CLEAN('Historical Trades'!O4891)</x:f>
      </x:c>
      <x:c r="P4891" s="14">
        <x:f>IF(G4891="sell",M4891,-M4891)</x:f>
      </x:c>
      <x:c r="Q4891" s="14">
        <x:f>VLOOKUP(N4891,'Currency Rates'!$A$3:$C$32,3,0)</x:f>
      </x:c>
      <x:c r="R4891" s="0">
        <x:f>IF(A4891="SPUS",0,IF(A4891="FWD",0,P4891/Q4891))</x:f>
      </x:c>
    </x:row>
    <x:row r="4892" spans="1:19" x14ac:dyDescent="0.3">
      <x:c r="A4892" s="0">
        <x:f>'Historical Trades'!A4892</x:f>
      </x:c>
      <x:c r="B4892" s="0">
        <x:f>'Historical Trades'!B4892</x:f>
      </x:c>
      <x:c r="C4892" s="23">
        <x:f>'Historical Trades'!C4892</x:f>
      </x:c>
      <x:c r="D4892" s="0">
        <x:f>'Historical Trades'!D4892</x:f>
      </x:c>
      <x:c r="E4892" s="23">
        <x:f>'Historical Trades'!E4892</x:f>
      </x:c>
      <x:c r="F4892" s="0">
        <x:f>'Historical Trades'!F4892</x:f>
      </x:c>
      <x:c r="G4892" s="0">
        <x:f>'Historical Trades'!G4892</x:f>
      </x:c>
      <x:c r="H4892" s="0">
        <x:f>'Historical Trades'!H4892</x:f>
      </x:c>
      <x:c r="I4892" s="0">
        <x:f>'Historical Trades'!I4892</x:f>
      </x:c>
      <x:c r="J4892" s="0">
        <x:f>'Historical Trades'!J4892</x:f>
      </x:c>
      <x:c r="K4892" s="0">
        <x:f>'Historical Trades'!K4892</x:f>
      </x:c>
      <x:c r="L4892" s="0">
        <x:f>'Historical Trades'!L4892</x:f>
      </x:c>
      <x:c r="M4892" s="0">
        <x:f>'Historical Trades'!M4892</x:f>
      </x:c>
      <x:c r="N4892" s="0">
        <x:f>CLEAN('Historical Trades'!O4892)</x:f>
      </x:c>
      <x:c r="P4892" s="14">
        <x:f>IF(G4892="sell",M4892,-M4892)</x:f>
      </x:c>
      <x:c r="Q4892" s="14">
        <x:f>VLOOKUP(N4892,'Currency Rates'!$A$3:$C$32,3,0)</x:f>
      </x:c>
      <x:c r="R4892" s="0">
        <x:f>IF(A4892="SPUS",0,IF(A4892="FWD",0,P4892/Q4892))</x:f>
      </x:c>
    </x:row>
    <x:row r="4893" spans="1:19" x14ac:dyDescent="0.3">
      <x:c r="A4893" s="0">
        <x:f>'Historical Trades'!A4893</x:f>
      </x:c>
      <x:c r="B4893" s="0">
        <x:f>'Historical Trades'!B4893</x:f>
      </x:c>
      <x:c r="C4893" s="23">
        <x:f>'Historical Trades'!C4893</x:f>
      </x:c>
      <x:c r="D4893" s="0">
        <x:f>'Historical Trades'!D4893</x:f>
      </x:c>
      <x:c r="E4893" s="23">
        <x:f>'Historical Trades'!E4893</x:f>
      </x:c>
      <x:c r="F4893" s="0">
        <x:f>'Historical Trades'!F4893</x:f>
      </x:c>
      <x:c r="G4893" s="0">
        <x:f>'Historical Trades'!G4893</x:f>
      </x:c>
      <x:c r="H4893" s="0">
        <x:f>'Historical Trades'!H4893</x:f>
      </x:c>
      <x:c r="I4893" s="0">
        <x:f>'Historical Trades'!I4893</x:f>
      </x:c>
      <x:c r="J4893" s="0">
        <x:f>'Historical Trades'!J4893</x:f>
      </x:c>
      <x:c r="K4893" s="0">
        <x:f>'Historical Trades'!K4893</x:f>
      </x:c>
      <x:c r="L4893" s="0">
        <x:f>'Historical Trades'!L4893</x:f>
      </x:c>
      <x:c r="M4893" s="0">
        <x:f>'Historical Trades'!M4893</x:f>
      </x:c>
      <x:c r="N4893" s="0">
        <x:f>CLEAN('Historical Trades'!O4893)</x:f>
      </x:c>
      <x:c r="P4893" s="14">
        <x:f>IF(G4893="sell",M4893,-M4893)</x:f>
      </x:c>
      <x:c r="Q4893" s="14">
        <x:f>VLOOKUP(N4893,'Currency Rates'!$A$3:$C$32,3,0)</x:f>
      </x:c>
      <x:c r="R4893" s="0">
        <x:f>IF(A4893="SPUS",0,IF(A4893="FWD",0,P4893/Q4893))</x:f>
      </x:c>
    </x:row>
    <x:row r="4894" spans="1:19" x14ac:dyDescent="0.3">
      <x:c r="A4894" s="0">
        <x:f>'Historical Trades'!A4894</x:f>
      </x:c>
      <x:c r="B4894" s="0">
        <x:f>'Historical Trades'!B4894</x:f>
      </x:c>
      <x:c r="C4894" s="23">
        <x:f>'Historical Trades'!C4894</x:f>
      </x:c>
      <x:c r="D4894" s="0">
        <x:f>'Historical Trades'!D4894</x:f>
      </x:c>
      <x:c r="E4894" s="23">
        <x:f>'Historical Trades'!E4894</x:f>
      </x:c>
      <x:c r="F4894" s="0">
        <x:f>'Historical Trades'!F4894</x:f>
      </x:c>
      <x:c r="G4894" s="0">
        <x:f>'Historical Trades'!G4894</x:f>
      </x:c>
      <x:c r="H4894" s="0">
        <x:f>'Historical Trades'!H4894</x:f>
      </x:c>
      <x:c r="I4894" s="0">
        <x:f>'Historical Trades'!I4894</x:f>
      </x:c>
      <x:c r="J4894" s="0">
        <x:f>'Historical Trades'!J4894</x:f>
      </x:c>
      <x:c r="K4894" s="0">
        <x:f>'Historical Trades'!K4894</x:f>
      </x:c>
      <x:c r="L4894" s="0">
        <x:f>'Historical Trades'!L4894</x:f>
      </x:c>
      <x:c r="M4894" s="0">
        <x:f>'Historical Trades'!M4894</x:f>
      </x:c>
      <x:c r="N4894" s="0">
        <x:f>CLEAN('Historical Trades'!O4894)</x:f>
      </x:c>
      <x:c r="P4894" s="14">
        <x:f>IF(G4894="sell",M4894,-M4894)</x:f>
      </x:c>
      <x:c r="Q4894" s="14">
        <x:f>VLOOKUP(N4894,'Currency Rates'!$A$3:$C$32,3,0)</x:f>
      </x:c>
      <x:c r="R4894" s="0">
        <x:f>IF(A4894="SPUS",0,IF(A4894="FWD",0,P4894/Q4894))</x:f>
      </x:c>
    </x:row>
    <x:row r="4895" spans="1:19" x14ac:dyDescent="0.3">
      <x:c r="A4895" s="0">
        <x:f>'Historical Trades'!A4895</x:f>
      </x:c>
      <x:c r="B4895" s="0">
        <x:f>'Historical Trades'!B4895</x:f>
      </x:c>
      <x:c r="C4895" s="23">
        <x:f>'Historical Trades'!C4895</x:f>
      </x:c>
      <x:c r="D4895" s="0">
        <x:f>'Historical Trades'!D4895</x:f>
      </x:c>
      <x:c r="E4895" s="23">
        <x:f>'Historical Trades'!E4895</x:f>
      </x:c>
      <x:c r="F4895" s="0">
        <x:f>'Historical Trades'!F4895</x:f>
      </x:c>
      <x:c r="G4895" s="0">
        <x:f>'Historical Trades'!G4895</x:f>
      </x:c>
      <x:c r="H4895" s="0">
        <x:f>'Historical Trades'!H4895</x:f>
      </x:c>
      <x:c r="I4895" s="0">
        <x:f>'Historical Trades'!I4895</x:f>
      </x:c>
      <x:c r="J4895" s="0">
        <x:f>'Historical Trades'!J4895</x:f>
      </x:c>
      <x:c r="K4895" s="0">
        <x:f>'Historical Trades'!K4895</x:f>
      </x:c>
      <x:c r="L4895" s="0">
        <x:f>'Historical Trades'!L4895</x:f>
      </x:c>
      <x:c r="M4895" s="0">
        <x:f>'Historical Trades'!M4895</x:f>
      </x:c>
      <x:c r="N4895" s="0">
        <x:f>CLEAN('Historical Trades'!O4895)</x:f>
      </x:c>
      <x:c r="P4895" s="14">
        <x:f>IF(G4895="sell",M4895,-M4895)</x:f>
      </x:c>
      <x:c r="Q4895" s="14">
        <x:f>VLOOKUP(N4895,'Currency Rates'!$A$3:$C$32,3,0)</x:f>
      </x:c>
      <x:c r="R4895" s="0">
        <x:f>IF(A4895="SPUS",0,IF(A4895="FWD",0,P4895/Q4895))</x:f>
      </x:c>
    </x:row>
    <x:row r="4896" spans="1:19" x14ac:dyDescent="0.3">
      <x:c r="A4896" s="0">
        <x:f>'Historical Trades'!A4896</x:f>
      </x:c>
      <x:c r="B4896" s="0">
        <x:f>'Historical Trades'!B4896</x:f>
      </x:c>
      <x:c r="C4896" s="23">
        <x:f>'Historical Trades'!C4896</x:f>
      </x:c>
      <x:c r="D4896" s="0">
        <x:f>'Historical Trades'!D4896</x:f>
      </x:c>
      <x:c r="E4896" s="23">
        <x:f>'Historical Trades'!E4896</x:f>
      </x:c>
      <x:c r="F4896" s="0">
        <x:f>'Historical Trades'!F4896</x:f>
      </x:c>
      <x:c r="G4896" s="0">
        <x:f>'Historical Trades'!G4896</x:f>
      </x:c>
      <x:c r="H4896" s="0">
        <x:f>'Historical Trades'!H4896</x:f>
      </x:c>
      <x:c r="I4896" s="0">
        <x:f>'Historical Trades'!I4896</x:f>
      </x:c>
      <x:c r="J4896" s="0">
        <x:f>'Historical Trades'!J4896</x:f>
      </x:c>
      <x:c r="K4896" s="0">
        <x:f>'Historical Trades'!K4896</x:f>
      </x:c>
      <x:c r="L4896" s="0">
        <x:f>'Historical Trades'!L4896</x:f>
      </x:c>
      <x:c r="M4896" s="0">
        <x:f>'Historical Trades'!M4896</x:f>
      </x:c>
      <x:c r="N4896" s="0">
        <x:f>CLEAN('Historical Trades'!O4896)</x:f>
      </x:c>
      <x:c r="P4896" s="14">
        <x:f>IF(G4896="sell",M4896,-M4896)</x:f>
      </x:c>
      <x:c r="Q4896" s="14">
        <x:f>VLOOKUP(N4896,'Currency Rates'!$A$3:$C$32,3,0)</x:f>
      </x:c>
      <x:c r="R4896" s="0">
        <x:f>IF(A4896="SPUS",0,IF(A4896="FWD",0,P4896/Q4896))</x:f>
      </x:c>
    </x:row>
    <x:row r="4897" spans="1:19" x14ac:dyDescent="0.3">
      <x:c r="A4897" s="0">
        <x:f>'Historical Trades'!A4897</x:f>
      </x:c>
      <x:c r="B4897" s="0">
        <x:f>'Historical Trades'!B4897</x:f>
      </x:c>
      <x:c r="C4897" s="23">
        <x:f>'Historical Trades'!C4897</x:f>
      </x:c>
      <x:c r="D4897" s="0">
        <x:f>'Historical Trades'!D4897</x:f>
      </x:c>
      <x:c r="E4897" s="23">
        <x:f>'Historical Trades'!E4897</x:f>
      </x:c>
      <x:c r="F4897" s="0">
        <x:f>'Historical Trades'!F4897</x:f>
      </x:c>
      <x:c r="G4897" s="0">
        <x:f>'Historical Trades'!G4897</x:f>
      </x:c>
      <x:c r="H4897" s="0">
        <x:f>'Historical Trades'!H4897</x:f>
      </x:c>
      <x:c r="I4897" s="0">
        <x:f>'Historical Trades'!I4897</x:f>
      </x:c>
      <x:c r="J4897" s="0">
        <x:f>'Historical Trades'!J4897</x:f>
      </x:c>
      <x:c r="K4897" s="0">
        <x:f>'Historical Trades'!K4897</x:f>
      </x:c>
      <x:c r="L4897" s="0">
        <x:f>'Historical Trades'!L4897</x:f>
      </x:c>
      <x:c r="M4897" s="0">
        <x:f>'Historical Trades'!M4897</x:f>
      </x:c>
      <x:c r="N4897" s="0">
        <x:f>CLEAN('Historical Trades'!O4897)</x:f>
      </x:c>
      <x:c r="P4897" s="14">
        <x:f>IF(G4897="sell",M4897,-M4897)</x:f>
      </x:c>
      <x:c r="Q4897" s="14">
        <x:f>VLOOKUP(N4897,'Currency Rates'!$A$3:$C$32,3,0)</x:f>
      </x:c>
      <x:c r="R4897" s="0">
        <x:f>IF(A4897="SPUS",0,IF(A4897="FWD",0,P4897/Q4897))</x:f>
      </x:c>
    </x:row>
    <x:row r="4898" spans="1:19" x14ac:dyDescent="0.3">
      <x:c r="A4898" s="0">
        <x:f>'Historical Trades'!A4898</x:f>
      </x:c>
      <x:c r="B4898" s="0">
        <x:f>'Historical Trades'!B4898</x:f>
      </x:c>
      <x:c r="C4898" s="23">
        <x:f>'Historical Trades'!C4898</x:f>
      </x:c>
      <x:c r="D4898" s="0">
        <x:f>'Historical Trades'!D4898</x:f>
      </x:c>
      <x:c r="E4898" s="23">
        <x:f>'Historical Trades'!E4898</x:f>
      </x:c>
      <x:c r="F4898" s="0">
        <x:f>'Historical Trades'!F4898</x:f>
      </x:c>
      <x:c r="G4898" s="0">
        <x:f>'Historical Trades'!G4898</x:f>
      </x:c>
      <x:c r="H4898" s="0">
        <x:f>'Historical Trades'!H4898</x:f>
      </x:c>
      <x:c r="I4898" s="0">
        <x:f>'Historical Trades'!I4898</x:f>
      </x:c>
      <x:c r="J4898" s="0">
        <x:f>'Historical Trades'!J4898</x:f>
      </x:c>
      <x:c r="K4898" s="0">
        <x:f>'Historical Trades'!K4898</x:f>
      </x:c>
      <x:c r="L4898" s="0">
        <x:f>'Historical Trades'!L4898</x:f>
      </x:c>
      <x:c r="M4898" s="0">
        <x:f>'Historical Trades'!M4898</x:f>
      </x:c>
      <x:c r="N4898" s="0">
        <x:f>CLEAN('Historical Trades'!O4898)</x:f>
      </x:c>
      <x:c r="P4898" s="14">
        <x:f>IF(G4898="sell",M4898,-M4898)</x:f>
      </x:c>
      <x:c r="Q4898" s="14">
        <x:f>VLOOKUP(N4898,'Currency Rates'!$A$3:$C$32,3,0)</x:f>
      </x:c>
      <x:c r="R4898" s="0">
        <x:f>IF(A4898="SPUS",0,IF(A4898="FWD",0,P4898/Q4898))</x:f>
      </x:c>
    </x:row>
    <x:row r="4899" spans="1:19" x14ac:dyDescent="0.3">
      <x:c r="A4899" s="0">
        <x:f>'Historical Trades'!A4899</x:f>
      </x:c>
      <x:c r="B4899" s="0">
        <x:f>'Historical Trades'!B4899</x:f>
      </x:c>
      <x:c r="C4899" s="23">
        <x:f>'Historical Trades'!C4899</x:f>
      </x:c>
      <x:c r="D4899" s="0">
        <x:f>'Historical Trades'!D4899</x:f>
      </x:c>
      <x:c r="E4899" s="23">
        <x:f>'Historical Trades'!E4899</x:f>
      </x:c>
      <x:c r="F4899" s="0">
        <x:f>'Historical Trades'!F4899</x:f>
      </x:c>
      <x:c r="G4899" s="0">
        <x:f>'Historical Trades'!G4899</x:f>
      </x:c>
      <x:c r="H4899" s="0">
        <x:f>'Historical Trades'!H4899</x:f>
      </x:c>
      <x:c r="I4899" s="0">
        <x:f>'Historical Trades'!I4899</x:f>
      </x:c>
      <x:c r="J4899" s="0">
        <x:f>'Historical Trades'!J4899</x:f>
      </x:c>
      <x:c r="K4899" s="0">
        <x:f>'Historical Trades'!K4899</x:f>
      </x:c>
      <x:c r="L4899" s="0">
        <x:f>'Historical Trades'!L4899</x:f>
      </x:c>
      <x:c r="M4899" s="0">
        <x:f>'Historical Trades'!M4899</x:f>
      </x:c>
      <x:c r="N4899" s="0">
        <x:f>CLEAN('Historical Trades'!O4899)</x:f>
      </x:c>
      <x:c r="P4899" s="14">
        <x:f>IF(G4899="sell",M4899,-M4899)</x:f>
      </x:c>
      <x:c r="Q4899" s="14">
        <x:f>VLOOKUP(N4899,'Currency Rates'!$A$3:$C$32,3,0)</x:f>
      </x:c>
      <x:c r="R4899" s="0">
        <x:f>IF(A4899="SPUS",0,IF(A4899="FWD",0,P4899/Q4899))</x:f>
      </x:c>
    </x:row>
    <x:row r="4900" spans="1:19" x14ac:dyDescent="0.3">
      <x:c r="A4900" s="0">
        <x:f>'Historical Trades'!A4900</x:f>
      </x:c>
      <x:c r="B4900" s="0">
        <x:f>'Historical Trades'!B4900</x:f>
      </x:c>
      <x:c r="C4900" s="23">
        <x:f>'Historical Trades'!C4900</x:f>
      </x:c>
      <x:c r="D4900" s="0">
        <x:f>'Historical Trades'!D4900</x:f>
      </x:c>
      <x:c r="E4900" s="23">
        <x:f>'Historical Trades'!E4900</x:f>
      </x:c>
      <x:c r="F4900" s="0">
        <x:f>'Historical Trades'!F4900</x:f>
      </x:c>
      <x:c r="G4900" s="0">
        <x:f>'Historical Trades'!G4900</x:f>
      </x:c>
      <x:c r="H4900" s="0">
        <x:f>'Historical Trades'!H4900</x:f>
      </x:c>
      <x:c r="I4900" s="0">
        <x:f>'Historical Trades'!I4900</x:f>
      </x:c>
      <x:c r="J4900" s="0">
        <x:f>'Historical Trades'!J4900</x:f>
      </x:c>
      <x:c r="K4900" s="0">
        <x:f>'Historical Trades'!K4900</x:f>
      </x:c>
      <x:c r="L4900" s="0">
        <x:f>'Historical Trades'!L4900</x:f>
      </x:c>
      <x:c r="M4900" s="0">
        <x:f>'Historical Trades'!M4900</x:f>
      </x:c>
      <x:c r="N4900" s="0">
        <x:f>CLEAN('Historical Trades'!O4900)</x:f>
      </x:c>
      <x:c r="P4900" s="14">
        <x:f>IF(G4900="sell",M4900,-M4900)</x:f>
      </x:c>
      <x:c r="Q4900" s="14">
        <x:f>VLOOKUP(N4900,'Currency Rates'!$A$3:$C$32,3,0)</x:f>
      </x:c>
      <x:c r="R4900" s="0">
        <x:f>IF(A4900="SPUS",0,IF(A4900="FWD",0,P4900/Q4900))</x:f>
      </x:c>
    </x:row>
    <x:row r="4901" spans="1:19" x14ac:dyDescent="0.3">
      <x:c r="A4901" s="0">
        <x:f>'Historical Trades'!A4901</x:f>
      </x:c>
      <x:c r="B4901" s="0">
        <x:f>'Historical Trades'!B4901</x:f>
      </x:c>
      <x:c r="C4901" s="23">
        <x:f>'Historical Trades'!C4901</x:f>
      </x:c>
      <x:c r="D4901" s="0">
        <x:f>'Historical Trades'!D4901</x:f>
      </x:c>
      <x:c r="E4901" s="23">
        <x:f>'Historical Trades'!E4901</x:f>
      </x:c>
      <x:c r="F4901" s="0">
        <x:f>'Historical Trades'!F4901</x:f>
      </x:c>
      <x:c r="G4901" s="0">
        <x:f>'Historical Trades'!G4901</x:f>
      </x:c>
      <x:c r="H4901" s="0">
        <x:f>'Historical Trades'!H4901</x:f>
      </x:c>
      <x:c r="I4901" s="0">
        <x:f>'Historical Trades'!I4901</x:f>
      </x:c>
      <x:c r="J4901" s="0">
        <x:f>'Historical Trades'!J4901</x:f>
      </x:c>
      <x:c r="K4901" s="0">
        <x:f>'Historical Trades'!K4901</x:f>
      </x:c>
      <x:c r="L4901" s="0">
        <x:f>'Historical Trades'!L4901</x:f>
      </x:c>
      <x:c r="M4901" s="0">
        <x:f>'Historical Trades'!M4901</x:f>
      </x:c>
      <x:c r="N4901" s="0">
        <x:f>CLEAN('Historical Trades'!O4901)</x:f>
      </x:c>
      <x:c r="P4901" s="14">
        <x:f>IF(G4901="sell",M4901,-M4901)</x:f>
      </x:c>
      <x:c r="Q4901" s="14">
        <x:f>VLOOKUP(N4901,'Currency Rates'!$A$3:$C$32,3,0)</x:f>
      </x:c>
      <x:c r="R4901" s="0">
        <x:f>IF(A4901="SPUS",0,IF(A4901="FWD",0,P4901/Q4901))</x:f>
      </x:c>
    </x:row>
    <x:row r="4902" spans="1:19" x14ac:dyDescent="0.3">
      <x:c r="A4902" s="0">
        <x:f>'Historical Trades'!A4902</x:f>
      </x:c>
      <x:c r="B4902" s="0">
        <x:f>'Historical Trades'!B4902</x:f>
      </x:c>
      <x:c r="C4902" s="23">
        <x:f>'Historical Trades'!C4902</x:f>
      </x:c>
      <x:c r="D4902" s="0">
        <x:f>'Historical Trades'!D4902</x:f>
      </x:c>
      <x:c r="E4902" s="23">
        <x:f>'Historical Trades'!E4902</x:f>
      </x:c>
      <x:c r="F4902" s="0">
        <x:f>'Historical Trades'!F4902</x:f>
      </x:c>
      <x:c r="G4902" s="0">
        <x:f>'Historical Trades'!G4902</x:f>
      </x:c>
      <x:c r="H4902" s="0">
        <x:f>'Historical Trades'!H4902</x:f>
      </x:c>
      <x:c r="I4902" s="0">
        <x:f>'Historical Trades'!I4902</x:f>
      </x:c>
      <x:c r="J4902" s="0">
        <x:f>'Historical Trades'!J4902</x:f>
      </x:c>
      <x:c r="K4902" s="0">
        <x:f>'Historical Trades'!K4902</x:f>
      </x:c>
      <x:c r="L4902" s="0">
        <x:f>'Historical Trades'!L4902</x:f>
      </x:c>
      <x:c r="M4902" s="0">
        <x:f>'Historical Trades'!M4902</x:f>
      </x:c>
      <x:c r="N4902" s="0">
        <x:f>CLEAN('Historical Trades'!O4902)</x:f>
      </x:c>
      <x:c r="P4902" s="14">
        <x:f>IF(G4902="sell",M4902,-M4902)</x:f>
      </x:c>
      <x:c r="Q4902" s="14">
        <x:f>VLOOKUP(N4902,'Currency Rates'!$A$3:$C$32,3,0)</x:f>
      </x:c>
      <x:c r="R4902" s="0">
        <x:f>IF(A4902="SPUS",0,IF(A4902="FWD",0,P4902/Q4902))</x:f>
      </x:c>
    </x:row>
    <x:row r="4903" spans="1:19" x14ac:dyDescent="0.3">
      <x:c r="A4903" s="0">
        <x:f>'Historical Trades'!A4903</x:f>
      </x:c>
      <x:c r="B4903" s="0">
        <x:f>'Historical Trades'!B4903</x:f>
      </x:c>
      <x:c r="C4903" s="23">
        <x:f>'Historical Trades'!C4903</x:f>
      </x:c>
      <x:c r="D4903" s="0">
        <x:f>'Historical Trades'!D4903</x:f>
      </x:c>
      <x:c r="E4903" s="23">
        <x:f>'Historical Trades'!E4903</x:f>
      </x:c>
      <x:c r="F4903" s="0">
        <x:f>'Historical Trades'!F4903</x:f>
      </x:c>
      <x:c r="G4903" s="0">
        <x:f>'Historical Trades'!G4903</x:f>
      </x:c>
      <x:c r="H4903" s="0">
        <x:f>'Historical Trades'!H4903</x:f>
      </x:c>
      <x:c r="I4903" s="0">
        <x:f>'Historical Trades'!I4903</x:f>
      </x:c>
      <x:c r="J4903" s="0">
        <x:f>'Historical Trades'!J4903</x:f>
      </x:c>
      <x:c r="K4903" s="0">
        <x:f>'Historical Trades'!K4903</x:f>
      </x:c>
      <x:c r="L4903" s="0">
        <x:f>'Historical Trades'!L4903</x:f>
      </x:c>
      <x:c r="M4903" s="0">
        <x:f>'Historical Trades'!M4903</x:f>
      </x:c>
      <x:c r="N4903" s="0">
        <x:f>CLEAN('Historical Trades'!O4903)</x:f>
      </x:c>
      <x:c r="P4903" s="14">
        <x:f>IF(G4903="sell",M4903,-M4903)</x:f>
      </x:c>
      <x:c r="Q4903" s="14">
        <x:f>VLOOKUP(N4903,'Currency Rates'!$A$3:$C$32,3,0)</x:f>
      </x:c>
      <x:c r="R4903" s="0">
        <x:f>IF(A4903="SPUS",0,IF(A4903="FWD",0,P4903/Q4903))</x:f>
      </x:c>
    </x:row>
    <x:row r="4904" spans="1:19" x14ac:dyDescent="0.3">
      <x:c r="A4904" s="0">
        <x:f>'Historical Trades'!A4904</x:f>
      </x:c>
      <x:c r="B4904" s="0">
        <x:f>'Historical Trades'!B4904</x:f>
      </x:c>
      <x:c r="C4904" s="23">
        <x:f>'Historical Trades'!C4904</x:f>
      </x:c>
      <x:c r="D4904" s="0">
        <x:f>'Historical Trades'!D4904</x:f>
      </x:c>
      <x:c r="E4904" s="23">
        <x:f>'Historical Trades'!E4904</x:f>
      </x:c>
      <x:c r="F4904" s="0">
        <x:f>'Historical Trades'!F4904</x:f>
      </x:c>
      <x:c r="G4904" s="0">
        <x:f>'Historical Trades'!G4904</x:f>
      </x:c>
      <x:c r="H4904" s="0">
        <x:f>'Historical Trades'!H4904</x:f>
      </x:c>
      <x:c r="I4904" s="0">
        <x:f>'Historical Trades'!I4904</x:f>
      </x:c>
      <x:c r="J4904" s="0">
        <x:f>'Historical Trades'!J4904</x:f>
      </x:c>
      <x:c r="K4904" s="0">
        <x:f>'Historical Trades'!K4904</x:f>
      </x:c>
      <x:c r="L4904" s="0">
        <x:f>'Historical Trades'!L4904</x:f>
      </x:c>
      <x:c r="M4904" s="0">
        <x:f>'Historical Trades'!M4904</x:f>
      </x:c>
      <x:c r="N4904" s="0">
        <x:f>CLEAN('Historical Trades'!O4904)</x:f>
      </x:c>
      <x:c r="P4904" s="14">
        <x:f>IF(G4904="sell",M4904,-M4904)</x:f>
      </x:c>
      <x:c r="Q4904" s="14">
        <x:f>VLOOKUP(N4904,'Currency Rates'!$A$3:$C$32,3,0)</x:f>
      </x:c>
      <x:c r="R4904" s="0">
        <x:f>IF(A4904="SPUS",0,IF(A4904="FWD",0,P4904/Q4904))</x:f>
      </x:c>
    </x:row>
    <x:row r="4905" spans="1:19" x14ac:dyDescent="0.3">
      <x:c r="A4905" s="0">
        <x:f>'Historical Trades'!A4905</x:f>
      </x:c>
      <x:c r="B4905" s="0">
        <x:f>'Historical Trades'!B4905</x:f>
      </x:c>
      <x:c r="C4905" s="23">
        <x:f>'Historical Trades'!C4905</x:f>
      </x:c>
      <x:c r="D4905" s="0">
        <x:f>'Historical Trades'!D4905</x:f>
      </x:c>
      <x:c r="E4905" s="23">
        <x:f>'Historical Trades'!E4905</x:f>
      </x:c>
      <x:c r="F4905" s="0">
        <x:f>'Historical Trades'!F4905</x:f>
      </x:c>
      <x:c r="G4905" s="0">
        <x:f>'Historical Trades'!G4905</x:f>
      </x:c>
      <x:c r="H4905" s="0">
        <x:f>'Historical Trades'!H4905</x:f>
      </x:c>
      <x:c r="I4905" s="0">
        <x:f>'Historical Trades'!I4905</x:f>
      </x:c>
      <x:c r="J4905" s="0">
        <x:f>'Historical Trades'!J4905</x:f>
      </x:c>
      <x:c r="K4905" s="0">
        <x:f>'Historical Trades'!K4905</x:f>
      </x:c>
      <x:c r="L4905" s="0">
        <x:f>'Historical Trades'!L4905</x:f>
      </x:c>
      <x:c r="M4905" s="0">
        <x:f>'Historical Trades'!M4905</x:f>
      </x:c>
      <x:c r="N4905" s="0">
        <x:f>CLEAN('Historical Trades'!O4905)</x:f>
      </x:c>
      <x:c r="P4905" s="14">
        <x:f>IF(G4905="sell",M4905,-M4905)</x:f>
      </x:c>
      <x:c r="Q4905" s="14">
        <x:f>VLOOKUP(N4905,'Currency Rates'!$A$3:$C$32,3,0)</x:f>
      </x:c>
      <x:c r="R4905" s="0">
        <x:f>IF(A4905="SPUS",0,IF(A4905="FWD",0,P4905/Q4905))</x:f>
      </x:c>
    </x:row>
    <x:row r="4906" spans="1:19" x14ac:dyDescent="0.3">
      <x:c r="A4906" s="0">
        <x:f>'Historical Trades'!A4906</x:f>
      </x:c>
      <x:c r="B4906" s="0">
        <x:f>'Historical Trades'!B4906</x:f>
      </x:c>
      <x:c r="C4906" s="23">
        <x:f>'Historical Trades'!C4906</x:f>
      </x:c>
      <x:c r="D4906" s="0">
        <x:f>'Historical Trades'!D4906</x:f>
      </x:c>
      <x:c r="E4906" s="23">
        <x:f>'Historical Trades'!E4906</x:f>
      </x:c>
      <x:c r="F4906" s="0">
        <x:f>'Historical Trades'!F4906</x:f>
      </x:c>
      <x:c r="G4906" s="0">
        <x:f>'Historical Trades'!G4906</x:f>
      </x:c>
      <x:c r="H4906" s="0">
        <x:f>'Historical Trades'!H4906</x:f>
      </x:c>
      <x:c r="I4906" s="0">
        <x:f>'Historical Trades'!I4906</x:f>
      </x:c>
      <x:c r="J4906" s="0">
        <x:f>'Historical Trades'!J4906</x:f>
      </x:c>
      <x:c r="K4906" s="0">
        <x:f>'Historical Trades'!K4906</x:f>
      </x:c>
      <x:c r="L4906" s="0">
        <x:f>'Historical Trades'!L4906</x:f>
      </x:c>
      <x:c r="M4906" s="0">
        <x:f>'Historical Trades'!M4906</x:f>
      </x:c>
      <x:c r="N4906" s="0">
        <x:f>CLEAN('Historical Trades'!O4906)</x:f>
      </x:c>
      <x:c r="P4906" s="14">
        <x:f>IF(G4906="sell",M4906,-M4906)</x:f>
      </x:c>
      <x:c r="Q4906" s="14">
        <x:f>VLOOKUP(N4906,'Currency Rates'!$A$3:$C$32,3,0)</x:f>
      </x:c>
      <x:c r="R4906" s="0">
        <x:f>IF(A4906="SPUS",0,IF(A4906="FWD",0,P4906/Q4906))</x:f>
      </x:c>
    </x:row>
    <x:row r="4907" spans="1:19" x14ac:dyDescent="0.3">
      <x:c r="A4907" s="0">
        <x:f>'Historical Trades'!A4907</x:f>
      </x:c>
      <x:c r="B4907" s="0">
        <x:f>'Historical Trades'!B4907</x:f>
      </x:c>
      <x:c r="C4907" s="23">
        <x:f>'Historical Trades'!C4907</x:f>
      </x:c>
      <x:c r="D4907" s="0">
        <x:f>'Historical Trades'!D4907</x:f>
      </x:c>
      <x:c r="E4907" s="23">
        <x:f>'Historical Trades'!E4907</x:f>
      </x:c>
      <x:c r="F4907" s="0">
        <x:f>'Historical Trades'!F4907</x:f>
      </x:c>
      <x:c r="G4907" s="0">
        <x:f>'Historical Trades'!G4907</x:f>
      </x:c>
      <x:c r="H4907" s="0">
        <x:f>'Historical Trades'!H4907</x:f>
      </x:c>
      <x:c r="I4907" s="0">
        <x:f>'Historical Trades'!I4907</x:f>
      </x:c>
      <x:c r="J4907" s="0">
        <x:f>'Historical Trades'!J4907</x:f>
      </x:c>
      <x:c r="K4907" s="0">
        <x:f>'Historical Trades'!K4907</x:f>
      </x:c>
      <x:c r="L4907" s="0">
        <x:f>'Historical Trades'!L4907</x:f>
      </x:c>
      <x:c r="M4907" s="0">
        <x:f>'Historical Trades'!M4907</x:f>
      </x:c>
      <x:c r="N4907" s="0">
        <x:f>CLEAN('Historical Trades'!O4907)</x:f>
      </x:c>
      <x:c r="P4907" s="14">
        <x:f>IF(G4907="sell",M4907,-M4907)</x:f>
      </x:c>
      <x:c r="Q4907" s="14">
        <x:f>VLOOKUP(N4907,'Currency Rates'!$A$3:$C$32,3,0)</x:f>
      </x:c>
      <x:c r="R4907" s="0">
        <x:f>IF(A4907="SPUS",0,IF(A4907="FWD",0,P4907/Q4907))</x:f>
      </x:c>
    </x:row>
    <x:row r="4908" spans="1:19" x14ac:dyDescent="0.3">
      <x:c r="A4908" s="0">
        <x:f>'Historical Trades'!A4908</x:f>
      </x:c>
      <x:c r="B4908" s="0">
        <x:f>'Historical Trades'!B4908</x:f>
      </x:c>
      <x:c r="C4908" s="23">
        <x:f>'Historical Trades'!C4908</x:f>
      </x:c>
      <x:c r="D4908" s="0">
        <x:f>'Historical Trades'!D4908</x:f>
      </x:c>
      <x:c r="E4908" s="23">
        <x:f>'Historical Trades'!E4908</x:f>
      </x:c>
      <x:c r="F4908" s="0">
        <x:f>'Historical Trades'!F4908</x:f>
      </x:c>
      <x:c r="G4908" s="0">
        <x:f>'Historical Trades'!G4908</x:f>
      </x:c>
      <x:c r="H4908" s="0">
        <x:f>'Historical Trades'!H4908</x:f>
      </x:c>
      <x:c r="I4908" s="0">
        <x:f>'Historical Trades'!I4908</x:f>
      </x:c>
      <x:c r="J4908" s="0">
        <x:f>'Historical Trades'!J4908</x:f>
      </x:c>
      <x:c r="K4908" s="0">
        <x:f>'Historical Trades'!K4908</x:f>
      </x:c>
      <x:c r="L4908" s="0">
        <x:f>'Historical Trades'!L4908</x:f>
      </x:c>
      <x:c r="M4908" s="0">
        <x:f>'Historical Trades'!M4908</x:f>
      </x:c>
      <x:c r="N4908" s="0">
        <x:f>CLEAN('Historical Trades'!O4908)</x:f>
      </x:c>
      <x:c r="P4908" s="14">
        <x:f>IF(G4908="sell",M4908,-M4908)</x:f>
      </x:c>
      <x:c r="Q4908" s="14">
        <x:f>VLOOKUP(N4908,'Currency Rates'!$A$3:$C$32,3,0)</x:f>
      </x:c>
      <x:c r="R4908" s="0">
        <x:f>IF(A4908="SPUS",0,IF(A4908="FWD",0,P4908/Q4908))</x:f>
      </x:c>
    </x:row>
    <x:row r="4909" spans="1:19" x14ac:dyDescent="0.3">
      <x:c r="A4909" s="0">
        <x:f>'Historical Trades'!A4909</x:f>
      </x:c>
      <x:c r="B4909" s="0">
        <x:f>'Historical Trades'!B4909</x:f>
      </x:c>
      <x:c r="C4909" s="23">
        <x:f>'Historical Trades'!C4909</x:f>
      </x:c>
      <x:c r="D4909" s="0">
        <x:f>'Historical Trades'!D4909</x:f>
      </x:c>
      <x:c r="E4909" s="23">
        <x:f>'Historical Trades'!E4909</x:f>
      </x:c>
      <x:c r="F4909" s="0">
        <x:f>'Historical Trades'!F4909</x:f>
      </x:c>
      <x:c r="G4909" s="0">
        <x:f>'Historical Trades'!G4909</x:f>
      </x:c>
      <x:c r="H4909" s="0">
        <x:f>'Historical Trades'!H4909</x:f>
      </x:c>
      <x:c r="I4909" s="0">
        <x:f>'Historical Trades'!I4909</x:f>
      </x:c>
      <x:c r="J4909" s="0">
        <x:f>'Historical Trades'!J4909</x:f>
      </x:c>
      <x:c r="K4909" s="0">
        <x:f>'Historical Trades'!K4909</x:f>
      </x:c>
      <x:c r="L4909" s="0">
        <x:f>'Historical Trades'!L4909</x:f>
      </x:c>
      <x:c r="M4909" s="0">
        <x:f>'Historical Trades'!M4909</x:f>
      </x:c>
      <x:c r="N4909" s="0">
        <x:f>CLEAN('Historical Trades'!O4909)</x:f>
      </x:c>
      <x:c r="P4909" s="14">
        <x:f>IF(G4909="sell",M4909,-M4909)</x:f>
      </x:c>
      <x:c r="Q4909" s="14">
        <x:f>VLOOKUP(N4909,'Currency Rates'!$A$3:$C$32,3,0)</x:f>
      </x:c>
      <x:c r="R4909" s="0">
        <x:f>IF(A4909="SPUS",0,IF(A4909="FWD",0,P4909/Q4909))</x:f>
      </x:c>
    </x:row>
    <x:row r="4910" spans="1:19" x14ac:dyDescent="0.3">
      <x:c r="A4910" s="0">
        <x:f>'Historical Trades'!A4910</x:f>
      </x:c>
      <x:c r="B4910" s="0">
        <x:f>'Historical Trades'!B4910</x:f>
      </x:c>
      <x:c r="C4910" s="23">
        <x:f>'Historical Trades'!C4910</x:f>
      </x:c>
      <x:c r="D4910" s="0">
        <x:f>'Historical Trades'!D4910</x:f>
      </x:c>
      <x:c r="E4910" s="23">
        <x:f>'Historical Trades'!E4910</x:f>
      </x:c>
      <x:c r="F4910" s="0">
        <x:f>'Historical Trades'!F4910</x:f>
      </x:c>
      <x:c r="G4910" s="0">
        <x:f>'Historical Trades'!G4910</x:f>
      </x:c>
      <x:c r="H4910" s="0">
        <x:f>'Historical Trades'!H4910</x:f>
      </x:c>
      <x:c r="I4910" s="0">
        <x:f>'Historical Trades'!I4910</x:f>
      </x:c>
      <x:c r="J4910" s="0">
        <x:f>'Historical Trades'!J4910</x:f>
      </x:c>
      <x:c r="K4910" s="0">
        <x:f>'Historical Trades'!K4910</x:f>
      </x:c>
      <x:c r="L4910" s="0">
        <x:f>'Historical Trades'!L4910</x:f>
      </x:c>
      <x:c r="M4910" s="0">
        <x:f>'Historical Trades'!M4910</x:f>
      </x:c>
      <x:c r="N4910" s="0">
        <x:f>CLEAN('Historical Trades'!O4910)</x:f>
      </x:c>
      <x:c r="P4910" s="14">
        <x:f>IF(G4910="sell",M4910,-M4910)</x:f>
      </x:c>
      <x:c r="Q4910" s="14">
        <x:f>VLOOKUP(N4910,'Currency Rates'!$A$3:$C$32,3,0)</x:f>
      </x:c>
      <x:c r="R4910" s="0">
        <x:f>IF(A4910="SPUS",0,IF(A4910="FWD",0,P4910/Q4910))</x:f>
      </x:c>
    </x:row>
    <x:row r="4911" spans="1:19" x14ac:dyDescent="0.3">
      <x:c r="A4911" s="0">
        <x:f>'Historical Trades'!A4911</x:f>
      </x:c>
      <x:c r="B4911" s="0">
        <x:f>'Historical Trades'!B4911</x:f>
      </x:c>
      <x:c r="C4911" s="23">
        <x:f>'Historical Trades'!C4911</x:f>
      </x:c>
      <x:c r="D4911" s="0">
        <x:f>'Historical Trades'!D4911</x:f>
      </x:c>
      <x:c r="E4911" s="23">
        <x:f>'Historical Trades'!E4911</x:f>
      </x:c>
      <x:c r="F4911" s="0">
        <x:f>'Historical Trades'!F4911</x:f>
      </x:c>
      <x:c r="G4911" s="0">
        <x:f>'Historical Trades'!G4911</x:f>
      </x:c>
      <x:c r="H4911" s="0">
        <x:f>'Historical Trades'!H4911</x:f>
      </x:c>
      <x:c r="I4911" s="0">
        <x:f>'Historical Trades'!I4911</x:f>
      </x:c>
      <x:c r="J4911" s="0">
        <x:f>'Historical Trades'!J4911</x:f>
      </x:c>
      <x:c r="K4911" s="0">
        <x:f>'Historical Trades'!K4911</x:f>
      </x:c>
      <x:c r="L4911" s="0">
        <x:f>'Historical Trades'!L4911</x:f>
      </x:c>
      <x:c r="M4911" s="0">
        <x:f>'Historical Trades'!M4911</x:f>
      </x:c>
      <x:c r="N4911" s="0">
        <x:f>CLEAN('Historical Trades'!O4911)</x:f>
      </x:c>
      <x:c r="P4911" s="14">
        <x:f>IF(G4911="sell",M4911,-M4911)</x:f>
      </x:c>
      <x:c r="Q4911" s="14">
        <x:f>VLOOKUP(N4911,'Currency Rates'!$A$3:$C$32,3,0)</x:f>
      </x:c>
      <x:c r="R4911" s="0">
        <x:f>IF(A4911="SPUS",0,IF(A4911="FWD",0,P4911/Q4911))</x:f>
      </x:c>
    </x:row>
    <x:row r="4912" spans="1:19" x14ac:dyDescent="0.3">
      <x:c r="A4912" s="0">
        <x:f>'Historical Trades'!A4912</x:f>
      </x:c>
      <x:c r="B4912" s="0">
        <x:f>'Historical Trades'!B4912</x:f>
      </x:c>
      <x:c r="C4912" s="23">
        <x:f>'Historical Trades'!C4912</x:f>
      </x:c>
      <x:c r="D4912" s="0">
        <x:f>'Historical Trades'!D4912</x:f>
      </x:c>
      <x:c r="E4912" s="23">
        <x:f>'Historical Trades'!E4912</x:f>
      </x:c>
      <x:c r="F4912" s="0">
        <x:f>'Historical Trades'!F4912</x:f>
      </x:c>
      <x:c r="G4912" s="0">
        <x:f>'Historical Trades'!G4912</x:f>
      </x:c>
      <x:c r="H4912" s="0">
        <x:f>'Historical Trades'!H4912</x:f>
      </x:c>
      <x:c r="I4912" s="0">
        <x:f>'Historical Trades'!I4912</x:f>
      </x:c>
      <x:c r="J4912" s="0">
        <x:f>'Historical Trades'!J4912</x:f>
      </x:c>
      <x:c r="K4912" s="0">
        <x:f>'Historical Trades'!K4912</x:f>
      </x:c>
      <x:c r="L4912" s="0">
        <x:f>'Historical Trades'!L4912</x:f>
      </x:c>
      <x:c r="M4912" s="0">
        <x:f>'Historical Trades'!M4912</x:f>
      </x:c>
      <x:c r="N4912" s="0">
        <x:f>CLEAN('Historical Trades'!O4912)</x:f>
      </x:c>
      <x:c r="P4912" s="14">
        <x:f>IF(G4912="sell",M4912,-M4912)</x:f>
      </x:c>
      <x:c r="Q4912" s="14">
        <x:f>VLOOKUP(N4912,'Currency Rates'!$A$3:$C$32,3,0)</x:f>
      </x:c>
      <x:c r="R4912" s="0">
        <x:f>IF(A4912="SPUS",0,IF(A4912="FWD",0,P4912/Q4912))</x:f>
      </x:c>
    </x:row>
    <x:row r="4913" spans="1:19" x14ac:dyDescent="0.3">
      <x:c r="A4913" s="0">
        <x:f>'Historical Trades'!A4913</x:f>
      </x:c>
      <x:c r="B4913" s="0">
        <x:f>'Historical Trades'!B4913</x:f>
      </x:c>
      <x:c r="C4913" s="23">
        <x:f>'Historical Trades'!C4913</x:f>
      </x:c>
      <x:c r="D4913" s="0">
        <x:f>'Historical Trades'!D4913</x:f>
      </x:c>
      <x:c r="E4913" s="23">
        <x:f>'Historical Trades'!E4913</x:f>
      </x:c>
      <x:c r="F4913" s="0">
        <x:f>'Historical Trades'!F4913</x:f>
      </x:c>
      <x:c r="G4913" s="0">
        <x:f>'Historical Trades'!G4913</x:f>
      </x:c>
      <x:c r="H4913" s="0">
        <x:f>'Historical Trades'!H4913</x:f>
      </x:c>
      <x:c r="I4913" s="0">
        <x:f>'Historical Trades'!I4913</x:f>
      </x:c>
      <x:c r="J4913" s="0">
        <x:f>'Historical Trades'!J4913</x:f>
      </x:c>
      <x:c r="K4913" s="0">
        <x:f>'Historical Trades'!K4913</x:f>
      </x:c>
      <x:c r="L4913" s="0">
        <x:f>'Historical Trades'!L4913</x:f>
      </x:c>
      <x:c r="M4913" s="0">
        <x:f>'Historical Trades'!M4913</x:f>
      </x:c>
      <x:c r="N4913" s="0">
        <x:f>CLEAN('Historical Trades'!O4913)</x:f>
      </x:c>
      <x:c r="P4913" s="14">
        <x:f>IF(G4913="sell",M4913,-M4913)</x:f>
      </x:c>
      <x:c r="Q4913" s="14">
        <x:f>VLOOKUP(N4913,'Currency Rates'!$A$3:$C$32,3,0)</x:f>
      </x:c>
      <x:c r="R4913" s="0">
        <x:f>IF(A4913="SPUS",0,IF(A4913="FWD",0,P4913/Q4913))</x:f>
      </x:c>
    </x:row>
    <x:row r="4914" spans="1:19" x14ac:dyDescent="0.3">
      <x:c r="A4914" s="0">
        <x:f>'Historical Trades'!A4914</x:f>
      </x:c>
      <x:c r="B4914" s="0">
        <x:f>'Historical Trades'!B4914</x:f>
      </x:c>
      <x:c r="C4914" s="23">
        <x:f>'Historical Trades'!C4914</x:f>
      </x:c>
      <x:c r="D4914" s="0">
        <x:f>'Historical Trades'!D4914</x:f>
      </x:c>
      <x:c r="E4914" s="23">
        <x:f>'Historical Trades'!E4914</x:f>
      </x:c>
      <x:c r="F4914" s="0">
        <x:f>'Historical Trades'!F4914</x:f>
      </x:c>
      <x:c r="G4914" s="0">
        <x:f>'Historical Trades'!G4914</x:f>
      </x:c>
      <x:c r="H4914" s="0">
        <x:f>'Historical Trades'!H4914</x:f>
      </x:c>
      <x:c r="I4914" s="0">
        <x:f>'Historical Trades'!I4914</x:f>
      </x:c>
      <x:c r="J4914" s="0">
        <x:f>'Historical Trades'!J4914</x:f>
      </x:c>
      <x:c r="K4914" s="0">
        <x:f>'Historical Trades'!K4914</x:f>
      </x:c>
      <x:c r="L4914" s="0">
        <x:f>'Historical Trades'!L4914</x:f>
      </x:c>
      <x:c r="M4914" s="0">
        <x:f>'Historical Trades'!M4914</x:f>
      </x:c>
      <x:c r="N4914" s="0">
        <x:f>CLEAN('Historical Trades'!O4914)</x:f>
      </x:c>
      <x:c r="P4914" s="14">
        <x:f>IF(G4914="sell",M4914,-M4914)</x:f>
      </x:c>
      <x:c r="Q4914" s="14">
        <x:f>VLOOKUP(N4914,'Currency Rates'!$A$3:$C$32,3,0)</x:f>
      </x:c>
      <x:c r="R4914" s="0">
        <x:f>IF(A4914="SPUS",0,IF(A4914="FWD",0,P4914/Q4914))</x:f>
      </x:c>
    </x:row>
    <x:row r="4915" spans="1:19" x14ac:dyDescent="0.3">
      <x:c r="A4915" s="0">
        <x:f>'Historical Trades'!A4915</x:f>
      </x:c>
      <x:c r="B4915" s="0">
        <x:f>'Historical Trades'!B4915</x:f>
      </x:c>
      <x:c r="C4915" s="23">
        <x:f>'Historical Trades'!C4915</x:f>
      </x:c>
      <x:c r="D4915" s="0">
        <x:f>'Historical Trades'!D4915</x:f>
      </x:c>
      <x:c r="E4915" s="23">
        <x:f>'Historical Trades'!E4915</x:f>
      </x:c>
      <x:c r="F4915" s="0">
        <x:f>'Historical Trades'!F4915</x:f>
      </x:c>
      <x:c r="G4915" s="0">
        <x:f>'Historical Trades'!G4915</x:f>
      </x:c>
      <x:c r="H4915" s="0">
        <x:f>'Historical Trades'!H4915</x:f>
      </x:c>
      <x:c r="I4915" s="0">
        <x:f>'Historical Trades'!I4915</x:f>
      </x:c>
      <x:c r="J4915" s="0">
        <x:f>'Historical Trades'!J4915</x:f>
      </x:c>
      <x:c r="K4915" s="0">
        <x:f>'Historical Trades'!K4915</x:f>
      </x:c>
      <x:c r="L4915" s="0">
        <x:f>'Historical Trades'!L4915</x:f>
      </x:c>
      <x:c r="M4915" s="0">
        <x:f>'Historical Trades'!M4915</x:f>
      </x:c>
      <x:c r="N4915" s="0">
        <x:f>CLEAN('Historical Trades'!O4915)</x:f>
      </x:c>
      <x:c r="P4915" s="14">
        <x:f>IF(G4915="sell",M4915,-M4915)</x:f>
      </x:c>
      <x:c r="Q4915" s="14">
        <x:f>VLOOKUP(N4915,'Currency Rates'!$A$3:$C$32,3,0)</x:f>
      </x:c>
      <x:c r="R4915" s="0">
        <x:f>IF(A4915="SPUS",0,IF(A4915="FWD",0,P4915/Q4915))</x:f>
      </x:c>
    </x:row>
    <x:row r="4916" spans="1:19" x14ac:dyDescent="0.3">
      <x:c r="A4916" s="0">
        <x:f>'Historical Trades'!A4916</x:f>
      </x:c>
      <x:c r="B4916" s="0">
        <x:f>'Historical Trades'!B4916</x:f>
      </x:c>
      <x:c r="C4916" s="23">
        <x:f>'Historical Trades'!C4916</x:f>
      </x:c>
      <x:c r="D4916" s="0">
        <x:f>'Historical Trades'!D4916</x:f>
      </x:c>
      <x:c r="E4916" s="23">
        <x:f>'Historical Trades'!E4916</x:f>
      </x:c>
      <x:c r="F4916" s="0">
        <x:f>'Historical Trades'!F4916</x:f>
      </x:c>
      <x:c r="G4916" s="0">
        <x:f>'Historical Trades'!G4916</x:f>
      </x:c>
      <x:c r="H4916" s="0">
        <x:f>'Historical Trades'!H4916</x:f>
      </x:c>
      <x:c r="I4916" s="0">
        <x:f>'Historical Trades'!I4916</x:f>
      </x:c>
      <x:c r="J4916" s="0">
        <x:f>'Historical Trades'!J4916</x:f>
      </x:c>
      <x:c r="K4916" s="0">
        <x:f>'Historical Trades'!K4916</x:f>
      </x:c>
      <x:c r="L4916" s="0">
        <x:f>'Historical Trades'!L4916</x:f>
      </x:c>
      <x:c r="M4916" s="0">
        <x:f>'Historical Trades'!M4916</x:f>
      </x:c>
      <x:c r="N4916" s="0">
        <x:f>CLEAN('Historical Trades'!O4916)</x:f>
      </x:c>
      <x:c r="P4916" s="14">
        <x:f>IF(G4916="sell",M4916,-M4916)</x:f>
      </x:c>
      <x:c r="Q4916" s="14">
        <x:f>VLOOKUP(N4916,'Currency Rates'!$A$3:$C$32,3,0)</x:f>
      </x:c>
      <x:c r="R4916" s="0">
        <x:f>IF(A4916="SPUS",0,IF(A4916="FWD",0,P4916/Q4916))</x:f>
      </x:c>
    </x:row>
    <x:row r="4917" spans="1:19" x14ac:dyDescent="0.3">
      <x:c r="A4917" s="0">
        <x:f>'Historical Trades'!A4917</x:f>
      </x:c>
      <x:c r="B4917" s="0">
        <x:f>'Historical Trades'!B4917</x:f>
      </x:c>
      <x:c r="C4917" s="23">
        <x:f>'Historical Trades'!C4917</x:f>
      </x:c>
      <x:c r="D4917" s="0">
        <x:f>'Historical Trades'!D4917</x:f>
      </x:c>
      <x:c r="E4917" s="23">
        <x:f>'Historical Trades'!E4917</x:f>
      </x:c>
      <x:c r="F4917" s="0">
        <x:f>'Historical Trades'!F4917</x:f>
      </x:c>
      <x:c r="G4917" s="0">
        <x:f>'Historical Trades'!G4917</x:f>
      </x:c>
      <x:c r="H4917" s="0">
        <x:f>'Historical Trades'!H4917</x:f>
      </x:c>
      <x:c r="I4917" s="0">
        <x:f>'Historical Trades'!I4917</x:f>
      </x:c>
      <x:c r="J4917" s="0">
        <x:f>'Historical Trades'!J4917</x:f>
      </x:c>
      <x:c r="K4917" s="0">
        <x:f>'Historical Trades'!K4917</x:f>
      </x:c>
      <x:c r="L4917" s="0">
        <x:f>'Historical Trades'!L4917</x:f>
      </x:c>
      <x:c r="M4917" s="0">
        <x:f>'Historical Trades'!M4917</x:f>
      </x:c>
      <x:c r="N4917" s="0">
        <x:f>CLEAN('Historical Trades'!O4917)</x:f>
      </x:c>
      <x:c r="P4917" s="14">
        <x:f>IF(G4917="sell",M4917,-M4917)</x:f>
      </x:c>
      <x:c r="Q4917" s="14">
        <x:f>VLOOKUP(N4917,'Currency Rates'!$A$3:$C$32,3,0)</x:f>
      </x:c>
      <x:c r="R4917" s="0">
        <x:f>IF(A4917="SPUS",0,IF(A4917="FWD",0,P4917/Q4917))</x:f>
      </x:c>
    </x:row>
    <x:row r="4918" spans="1:19" x14ac:dyDescent="0.3">
      <x:c r="A4918" s="0">
        <x:f>'Historical Trades'!A4918</x:f>
      </x:c>
      <x:c r="B4918" s="0">
        <x:f>'Historical Trades'!B4918</x:f>
      </x:c>
      <x:c r="C4918" s="23">
        <x:f>'Historical Trades'!C4918</x:f>
      </x:c>
      <x:c r="D4918" s="0">
        <x:f>'Historical Trades'!D4918</x:f>
      </x:c>
      <x:c r="E4918" s="23">
        <x:f>'Historical Trades'!E4918</x:f>
      </x:c>
      <x:c r="F4918" s="0">
        <x:f>'Historical Trades'!F4918</x:f>
      </x:c>
      <x:c r="G4918" s="0">
        <x:f>'Historical Trades'!G4918</x:f>
      </x:c>
      <x:c r="H4918" s="0">
        <x:f>'Historical Trades'!H4918</x:f>
      </x:c>
      <x:c r="I4918" s="0">
        <x:f>'Historical Trades'!I4918</x:f>
      </x:c>
      <x:c r="J4918" s="0">
        <x:f>'Historical Trades'!J4918</x:f>
      </x:c>
      <x:c r="K4918" s="0">
        <x:f>'Historical Trades'!K4918</x:f>
      </x:c>
      <x:c r="L4918" s="0">
        <x:f>'Historical Trades'!L4918</x:f>
      </x:c>
      <x:c r="M4918" s="0">
        <x:f>'Historical Trades'!M4918</x:f>
      </x:c>
      <x:c r="N4918" s="0">
        <x:f>CLEAN('Historical Trades'!O4918)</x:f>
      </x:c>
      <x:c r="P4918" s="14">
        <x:f>IF(G4918="sell",M4918,-M4918)</x:f>
      </x:c>
      <x:c r="Q4918" s="14">
        <x:f>VLOOKUP(N4918,'Currency Rates'!$A$3:$C$32,3,0)</x:f>
      </x:c>
      <x:c r="R4918" s="0">
        <x:f>IF(A4918="SPUS",0,IF(A4918="FWD",0,P4918/Q4918))</x:f>
      </x:c>
    </x:row>
    <x:row r="4919" spans="1:19" x14ac:dyDescent="0.3">
      <x:c r="A4919" s="0">
        <x:f>'Historical Trades'!A4919</x:f>
      </x:c>
      <x:c r="B4919" s="0">
        <x:f>'Historical Trades'!B4919</x:f>
      </x:c>
      <x:c r="C4919" s="23">
        <x:f>'Historical Trades'!C4919</x:f>
      </x:c>
      <x:c r="D4919" s="0">
        <x:f>'Historical Trades'!D4919</x:f>
      </x:c>
      <x:c r="E4919" s="23">
        <x:f>'Historical Trades'!E4919</x:f>
      </x:c>
      <x:c r="F4919" s="0">
        <x:f>'Historical Trades'!F4919</x:f>
      </x:c>
      <x:c r="G4919" s="0">
        <x:f>'Historical Trades'!G4919</x:f>
      </x:c>
      <x:c r="H4919" s="0">
        <x:f>'Historical Trades'!H4919</x:f>
      </x:c>
      <x:c r="I4919" s="0">
        <x:f>'Historical Trades'!I4919</x:f>
      </x:c>
      <x:c r="J4919" s="0">
        <x:f>'Historical Trades'!J4919</x:f>
      </x:c>
      <x:c r="K4919" s="0">
        <x:f>'Historical Trades'!K4919</x:f>
      </x:c>
      <x:c r="L4919" s="0">
        <x:f>'Historical Trades'!L4919</x:f>
      </x:c>
      <x:c r="M4919" s="0">
        <x:f>'Historical Trades'!M4919</x:f>
      </x:c>
      <x:c r="N4919" s="0">
        <x:f>CLEAN('Historical Trades'!O4919)</x:f>
      </x:c>
      <x:c r="P4919" s="14">
        <x:f>IF(G4919="sell",M4919,-M4919)</x:f>
      </x:c>
      <x:c r="Q4919" s="14">
        <x:f>VLOOKUP(N4919,'Currency Rates'!$A$3:$C$32,3,0)</x:f>
      </x:c>
      <x:c r="R4919" s="0">
        <x:f>IF(A4919="SPUS",0,IF(A4919="FWD",0,P4919/Q4919))</x:f>
      </x:c>
    </x:row>
    <x:row r="4920" spans="1:19" x14ac:dyDescent="0.3">
      <x:c r="A4920" s="0">
        <x:f>'Historical Trades'!A4920</x:f>
      </x:c>
      <x:c r="B4920" s="0">
        <x:f>'Historical Trades'!B4920</x:f>
      </x:c>
      <x:c r="C4920" s="23">
        <x:f>'Historical Trades'!C4920</x:f>
      </x:c>
      <x:c r="D4920" s="0">
        <x:f>'Historical Trades'!D4920</x:f>
      </x:c>
      <x:c r="E4920" s="23">
        <x:f>'Historical Trades'!E4920</x:f>
      </x:c>
      <x:c r="F4920" s="0">
        <x:f>'Historical Trades'!F4920</x:f>
      </x:c>
      <x:c r="G4920" s="0">
        <x:f>'Historical Trades'!G4920</x:f>
      </x:c>
      <x:c r="H4920" s="0">
        <x:f>'Historical Trades'!H4920</x:f>
      </x:c>
      <x:c r="I4920" s="0">
        <x:f>'Historical Trades'!I4920</x:f>
      </x:c>
      <x:c r="J4920" s="0">
        <x:f>'Historical Trades'!J4920</x:f>
      </x:c>
      <x:c r="K4920" s="0">
        <x:f>'Historical Trades'!K4920</x:f>
      </x:c>
      <x:c r="L4920" s="0">
        <x:f>'Historical Trades'!L4920</x:f>
      </x:c>
      <x:c r="M4920" s="0">
        <x:f>'Historical Trades'!M4920</x:f>
      </x:c>
      <x:c r="N4920" s="0">
        <x:f>CLEAN('Historical Trades'!O4920)</x:f>
      </x:c>
      <x:c r="P4920" s="14">
        <x:f>IF(G4920="sell",M4920,-M4920)</x:f>
      </x:c>
      <x:c r="Q4920" s="14">
        <x:f>VLOOKUP(N4920,'Currency Rates'!$A$3:$C$32,3,0)</x:f>
      </x:c>
      <x:c r="R4920" s="0">
        <x:f>IF(A4920="SPUS",0,IF(A4920="FWD",0,P4920/Q4920))</x:f>
      </x:c>
    </x:row>
    <x:row r="4921" spans="1:19" x14ac:dyDescent="0.3">
      <x:c r="A4921" s="0">
        <x:f>'Historical Trades'!A4921</x:f>
      </x:c>
      <x:c r="B4921" s="0">
        <x:f>'Historical Trades'!B4921</x:f>
      </x:c>
      <x:c r="C4921" s="23">
        <x:f>'Historical Trades'!C4921</x:f>
      </x:c>
      <x:c r="D4921" s="0">
        <x:f>'Historical Trades'!D4921</x:f>
      </x:c>
      <x:c r="E4921" s="23">
        <x:f>'Historical Trades'!E4921</x:f>
      </x:c>
      <x:c r="F4921" s="0">
        <x:f>'Historical Trades'!F4921</x:f>
      </x:c>
      <x:c r="G4921" s="0">
        <x:f>'Historical Trades'!G4921</x:f>
      </x:c>
      <x:c r="H4921" s="0">
        <x:f>'Historical Trades'!H4921</x:f>
      </x:c>
      <x:c r="I4921" s="0">
        <x:f>'Historical Trades'!I4921</x:f>
      </x:c>
      <x:c r="J4921" s="0">
        <x:f>'Historical Trades'!J4921</x:f>
      </x:c>
      <x:c r="K4921" s="0">
        <x:f>'Historical Trades'!K4921</x:f>
      </x:c>
      <x:c r="L4921" s="0">
        <x:f>'Historical Trades'!L4921</x:f>
      </x:c>
      <x:c r="M4921" s="0">
        <x:f>'Historical Trades'!M4921</x:f>
      </x:c>
      <x:c r="N4921" s="0">
        <x:f>CLEAN('Historical Trades'!O4921)</x:f>
      </x:c>
      <x:c r="P4921" s="14">
        <x:f>IF(G4921="sell",M4921,-M4921)</x:f>
      </x:c>
      <x:c r="Q4921" s="14">
        <x:f>VLOOKUP(N4921,'Currency Rates'!$A$3:$C$32,3,0)</x:f>
      </x:c>
      <x:c r="R4921" s="0">
        <x:f>IF(A4921="SPUS",0,IF(A4921="FWD",0,P4921/Q4921))</x:f>
      </x:c>
    </x:row>
    <x:row r="4922" spans="1:19" x14ac:dyDescent="0.3">
      <x:c r="A4922" s="0">
        <x:f>'Historical Trades'!A4922</x:f>
      </x:c>
      <x:c r="B4922" s="0">
        <x:f>'Historical Trades'!B4922</x:f>
      </x:c>
      <x:c r="C4922" s="23">
        <x:f>'Historical Trades'!C4922</x:f>
      </x:c>
      <x:c r="D4922" s="0">
        <x:f>'Historical Trades'!D4922</x:f>
      </x:c>
      <x:c r="E4922" s="23">
        <x:f>'Historical Trades'!E4922</x:f>
      </x:c>
      <x:c r="F4922" s="0">
        <x:f>'Historical Trades'!F4922</x:f>
      </x:c>
      <x:c r="G4922" s="0">
        <x:f>'Historical Trades'!G4922</x:f>
      </x:c>
      <x:c r="H4922" s="0">
        <x:f>'Historical Trades'!H4922</x:f>
      </x:c>
      <x:c r="I4922" s="0">
        <x:f>'Historical Trades'!I4922</x:f>
      </x:c>
      <x:c r="J4922" s="0">
        <x:f>'Historical Trades'!J4922</x:f>
      </x:c>
      <x:c r="K4922" s="0">
        <x:f>'Historical Trades'!K4922</x:f>
      </x:c>
      <x:c r="L4922" s="0">
        <x:f>'Historical Trades'!L4922</x:f>
      </x:c>
      <x:c r="M4922" s="0">
        <x:f>'Historical Trades'!M4922</x:f>
      </x:c>
      <x:c r="N4922" s="0">
        <x:f>CLEAN('Historical Trades'!O4922)</x:f>
      </x:c>
      <x:c r="P4922" s="14">
        <x:f>IF(G4922="sell",M4922,-M4922)</x:f>
      </x:c>
      <x:c r="Q4922" s="14">
        <x:f>VLOOKUP(N4922,'Currency Rates'!$A$3:$C$32,3,0)</x:f>
      </x:c>
      <x:c r="R4922" s="0">
        <x:f>IF(A4922="SPUS",0,IF(A4922="FWD",0,P4922/Q4922))</x:f>
      </x:c>
    </x:row>
    <x:row r="4923" spans="1:19" x14ac:dyDescent="0.3">
      <x:c r="A4923" s="0">
        <x:f>'Historical Trades'!A4923</x:f>
      </x:c>
      <x:c r="B4923" s="0">
        <x:f>'Historical Trades'!B4923</x:f>
      </x:c>
      <x:c r="C4923" s="23">
        <x:f>'Historical Trades'!C4923</x:f>
      </x:c>
      <x:c r="D4923" s="0">
        <x:f>'Historical Trades'!D4923</x:f>
      </x:c>
      <x:c r="E4923" s="23">
        <x:f>'Historical Trades'!E4923</x:f>
      </x:c>
      <x:c r="F4923" s="0">
        <x:f>'Historical Trades'!F4923</x:f>
      </x:c>
      <x:c r="G4923" s="0">
        <x:f>'Historical Trades'!G4923</x:f>
      </x:c>
      <x:c r="H4923" s="0">
        <x:f>'Historical Trades'!H4923</x:f>
      </x:c>
      <x:c r="I4923" s="0">
        <x:f>'Historical Trades'!I4923</x:f>
      </x:c>
      <x:c r="J4923" s="0">
        <x:f>'Historical Trades'!J4923</x:f>
      </x:c>
      <x:c r="K4923" s="0">
        <x:f>'Historical Trades'!K4923</x:f>
      </x:c>
      <x:c r="L4923" s="0">
        <x:f>'Historical Trades'!L4923</x:f>
      </x:c>
      <x:c r="M4923" s="0">
        <x:f>'Historical Trades'!M4923</x:f>
      </x:c>
      <x:c r="N4923" s="0">
        <x:f>CLEAN('Historical Trades'!O4923)</x:f>
      </x:c>
      <x:c r="P4923" s="14">
        <x:f>IF(G4923="sell",M4923,-M4923)</x:f>
      </x:c>
      <x:c r="Q4923" s="14">
        <x:f>VLOOKUP(N4923,'Currency Rates'!$A$3:$C$32,3,0)</x:f>
      </x:c>
      <x:c r="R4923" s="0">
        <x:f>IF(A4923="SPUS",0,IF(A4923="FWD",0,P4923/Q4923))</x:f>
      </x:c>
    </x:row>
    <x:row r="4924" spans="1:19" x14ac:dyDescent="0.3">
      <x:c r="A4924" s="0">
        <x:f>'Historical Trades'!A4924</x:f>
      </x:c>
      <x:c r="B4924" s="0">
        <x:f>'Historical Trades'!B4924</x:f>
      </x:c>
      <x:c r="C4924" s="23">
        <x:f>'Historical Trades'!C4924</x:f>
      </x:c>
      <x:c r="D4924" s="0">
        <x:f>'Historical Trades'!D4924</x:f>
      </x:c>
      <x:c r="E4924" s="23">
        <x:f>'Historical Trades'!E4924</x:f>
      </x:c>
      <x:c r="F4924" s="0">
        <x:f>'Historical Trades'!F4924</x:f>
      </x:c>
      <x:c r="G4924" s="0">
        <x:f>'Historical Trades'!G4924</x:f>
      </x:c>
      <x:c r="H4924" s="0">
        <x:f>'Historical Trades'!H4924</x:f>
      </x:c>
      <x:c r="I4924" s="0">
        <x:f>'Historical Trades'!I4924</x:f>
      </x:c>
      <x:c r="J4924" s="0">
        <x:f>'Historical Trades'!J4924</x:f>
      </x:c>
      <x:c r="K4924" s="0">
        <x:f>'Historical Trades'!K4924</x:f>
      </x:c>
      <x:c r="L4924" s="0">
        <x:f>'Historical Trades'!L4924</x:f>
      </x:c>
      <x:c r="M4924" s="0">
        <x:f>'Historical Trades'!M4924</x:f>
      </x:c>
      <x:c r="N4924" s="0">
        <x:f>CLEAN('Historical Trades'!O4924)</x:f>
      </x:c>
      <x:c r="P4924" s="14">
        <x:f>IF(G4924="sell",M4924,-M4924)</x:f>
      </x:c>
      <x:c r="Q4924" s="14">
        <x:f>VLOOKUP(N4924,'Currency Rates'!$A$3:$C$32,3,0)</x:f>
      </x:c>
      <x:c r="R4924" s="0">
        <x:f>IF(A4924="SPUS",0,IF(A4924="FWD",0,P4924/Q4924))</x:f>
      </x:c>
    </x:row>
    <x:row r="4925" spans="1:19" x14ac:dyDescent="0.3">
      <x:c r="A4925" s="0">
        <x:f>'Historical Trades'!A4925</x:f>
      </x:c>
      <x:c r="B4925" s="0">
        <x:f>'Historical Trades'!B4925</x:f>
      </x:c>
      <x:c r="C4925" s="23">
        <x:f>'Historical Trades'!C4925</x:f>
      </x:c>
      <x:c r="D4925" s="0">
        <x:f>'Historical Trades'!D4925</x:f>
      </x:c>
      <x:c r="E4925" s="23">
        <x:f>'Historical Trades'!E4925</x:f>
      </x:c>
      <x:c r="F4925" s="0">
        <x:f>'Historical Trades'!F4925</x:f>
      </x:c>
      <x:c r="G4925" s="0">
        <x:f>'Historical Trades'!G4925</x:f>
      </x:c>
      <x:c r="H4925" s="0">
        <x:f>'Historical Trades'!H4925</x:f>
      </x:c>
      <x:c r="I4925" s="0">
        <x:f>'Historical Trades'!I4925</x:f>
      </x:c>
      <x:c r="J4925" s="0">
        <x:f>'Historical Trades'!J4925</x:f>
      </x:c>
      <x:c r="K4925" s="0">
        <x:f>'Historical Trades'!K4925</x:f>
      </x:c>
      <x:c r="L4925" s="0">
        <x:f>'Historical Trades'!L4925</x:f>
      </x:c>
      <x:c r="M4925" s="0">
        <x:f>'Historical Trades'!M4925</x:f>
      </x:c>
      <x:c r="N4925" s="0">
        <x:f>CLEAN('Historical Trades'!O4925)</x:f>
      </x:c>
      <x:c r="P4925" s="14">
        <x:f>IF(G4925="sell",M4925,-M4925)</x:f>
      </x:c>
      <x:c r="Q4925" s="14">
        <x:f>VLOOKUP(N4925,'Currency Rates'!$A$3:$C$32,3,0)</x:f>
      </x:c>
      <x:c r="R4925" s="0">
        <x:f>IF(A4925="SPUS",0,IF(A4925="FWD",0,P4925/Q4925))</x:f>
      </x:c>
    </x:row>
    <x:row r="4926" spans="1:19" x14ac:dyDescent="0.3">
      <x:c r="A4926" s="0">
        <x:f>'Historical Trades'!A4926</x:f>
      </x:c>
      <x:c r="B4926" s="0">
        <x:f>'Historical Trades'!B4926</x:f>
      </x:c>
      <x:c r="C4926" s="23">
        <x:f>'Historical Trades'!C4926</x:f>
      </x:c>
      <x:c r="D4926" s="0">
        <x:f>'Historical Trades'!D4926</x:f>
      </x:c>
      <x:c r="E4926" s="23">
        <x:f>'Historical Trades'!E4926</x:f>
      </x:c>
      <x:c r="F4926" s="0">
        <x:f>'Historical Trades'!F4926</x:f>
      </x:c>
      <x:c r="G4926" s="0">
        <x:f>'Historical Trades'!G4926</x:f>
      </x:c>
      <x:c r="H4926" s="0">
        <x:f>'Historical Trades'!H4926</x:f>
      </x:c>
      <x:c r="I4926" s="0">
        <x:f>'Historical Trades'!I4926</x:f>
      </x:c>
      <x:c r="J4926" s="0">
        <x:f>'Historical Trades'!J4926</x:f>
      </x:c>
      <x:c r="K4926" s="0">
        <x:f>'Historical Trades'!K4926</x:f>
      </x:c>
      <x:c r="L4926" s="0">
        <x:f>'Historical Trades'!L4926</x:f>
      </x:c>
      <x:c r="M4926" s="0">
        <x:f>'Historical Trades'!M4926</x:f>
      </x:c>
      <x:c r="N4926" s="0">
        <x:f>CLEAN('Historical Trades'!O4926)</x:f>
      </x:c>
      <x:c r="P4926" s="14">
        <x:f>IF(G4926="sell",M4926,-M4926)</x:f>
      </x:c>
      <x:c r="Q4926" s="14">
        <x:f>VLOOKUP(N4926,'Currency Rates'!$A$3:$C$32,3,0)</x:f>
      </x:c>
      <x:c r="R4926" s="0">
        <x:f>IF(A4926="SPUS",0,IF(A4926="FWD",0,P4926/Q4926))</x:f>
      </x:c>
    </x:row>
    <x:row r="4927" spans="1:19" x14ac:dyDescent="0.3">
      <x:c r="A4927" s="0">
        <x:f>'Historical Trades'!A4927</x:f>
      </x:c>
      <x:c r="B4927" s="0">
        <x:f>'Historical Trades'!B4927</x:f>
      </x:c>
      <x:c r="C4927" s="23">
        <x:f>'Historical Trades'!C4927</x:f>
      </x:c>
      <x:c r="D4927" s="0">
        <x:f>'Historical Trades'!D4927</x:f>
      </x:c>
      <x:c r="E4927" s="23">
        <x:f>'Historical Trades'!E4927</x:f>
      </x:c>
      <x:c r="F4927" s="0">
        <x:f>'Historical Trades'!F4927</x:f>
      </x:c>
      <x:c r="G4927" s="0">
        <x:f>'Historical Trades'!G4927</x:f>
      </x:c>
      <x:c r="H4927" s="0">
        <x:f>'Historical Trades'!H4927</x:f>
      </x:c>
      <x:c r="I4927" s="0">
        <x:f>'Historical Trades'!I4927</x:f>
      </x:c>
      <x:c r="J4927" s="0">
        <x:f>'Historical Trades'!J4927</x:f>
      </x:c>
      <x:c r="K4927" s="0">
        <x:f>'Historical Trades'!K4927</x:f>
      </x:c>
      <x:c r="L4927" s="0">
        <x:f>'Historical Trades'!L4927</x:f>
      </x:c>
      <x:c r="M4927" s="0">
        <x:f>'Historical Trades'!M4927</x:f>
      </x:c>
      <x:c r="N4927" s="0">
        <x:f>CLEAN('Historical Trades'!O4927)</x:f>
      </x:c>
      <x:c r="P4927" s="14">
        <x:f>IF(G4927="sell",M4927,-M4927)</x:f>
      </x:c>
      <x:c r="Q4927" s="14">
        <x:f>VLOOKUP(N4927,'Currency Rates'!$A$3:$C$32,3,0)</x:f>
      </x:c>
      <x:c r="R4927" s="0">
        <x:f>IF(A4927="SPUS",0,IF(A4927="FWD",0,P4927/Q4927))</x:f>
      </x:c>
    </x:row>
    <x:row r="4928" spans="1:19" x14ac:dyDescent="0.3">
      <x:c r="A4928" s="0">
        <x:f>'Historical Trades'!A4928</x:f>
      </x:c>
      <x:c r="B4928" s="0">
        <x:f>'Historical Trades'!B4928</x:f>
      </x:c>
      <x:c r="C4928" s="23">
        <x:f>'Historical Trades'!C4928</x:f>
      </x:c>
      <x:c r="D4928" s="0">
        <x:f>'Historical Trades'!D4928</x:f>
      </x:c>
      <x:c r="E4928" s="23">
        <x:f>'Historical Trades'!E4928</x:f>
      </x:c>
      <x:c r="F4928" s="0">
        <x:f>'Historical Trades'!F4928</x:f>
      </x:c>
      <x:c r="G4928" s="0">
        <x:f>'Historical Trades'!G4928</x:f>
      </x:c>
      <x:c r="H4928" s="0">
        <x:f>'Historical Trades'!H4928</x:f>
      </x:c>
      <x:c r="I4928" s="0">
        <x:f>'Historical Trades'!I4928</x:f>
      </x:c>
      <x:c r="J4928" s="0">
        <x:f>'Historical Trades'!J4928</x:f>
      </x:c>
      <x:c r="K4928" s="0">
        <x:f>'Historical Trades'!K4928</x:f>
      </x:c>
      <x:c r="L4928" s="0">
        <x:f>'Historical Trades'!L4928</x:f>
      </x:c>
      <x:c r="M4928" s="0">
        <x:f>'Historical Trades'!M4928</x:f>
      </x:c>
      <x:c r="N4928" s="0">
        <x:f>CLEAN('Historical Trades'!O4928)</x:f>
      </x:c>
      <x:c r="P4928" s="14">
        <x:f>IF(G4928="sell",M4928,-M4928)</x:f>
      </x:c>
      <x:c r="Q4928" s="14">
        <x:f>VLOOKUP(N4928,'Currency Rates'!$A$3:$C$32,3,0)</x:f>
      </x:c>
      <x:c r="R4928" s="0">
        <x:f>IF(A4928="SPUS",0,IF(A4928="FWD",0,P4928/Q4928))</x:f>
      </x:c>
    </x:row>
    <x:row r="4929" spans="1:19" x14ac:dyDescent="0.3">
      <x:c r="A4929" s="0">
        <x:f>'Historical Trades'!A4929</x:f>
      </x:c>
      <x:c r="B4929" s="0">
        <x:f>'Historical Trades'!B4929</x:f>
      </x:c>
      <x:c r="C4929" s="23">
        <x:f>'Historical Trades'!C4929</x:f>
      </x:c>
      <x:c r="D4929" s="0">
        <x:f>'Historical Trades'!D4929</x:f>
      </x:c>
      <x:c r="E4929" s="23">
        <x:f>'Historical Trades'!E4929</x:f>
      </x:c>
      <x:c r="F4929" s="0">
        <x:f>'Historical Trades'!F4929</x:f>
      </x:c>
      <x:c r="G4929" s="0">
        <x:f>'Historical Trades'!G4929</x:f>
      </x:c>
      <x:c r="H4929" s="0">
        <x:f>'Historical Trades'!H4929</x:f>
      </x:c>
      <x:c r="I4929" s="0">
        <x:f>'Historical Trades'!I4929</x:f>
      </x:c>
      <x:c r="J4929" s="0">
        <x:f>'Historical Trades'!J4929</x:f>
      </x:c>
      <x:c r="K4929" s="0">
        <x:f>'Historical Trades'!K4929</x:f>
      </x:c>
      <x:c r="L4929" s="0">
        <x:f>'Historical Trades'!L4929</x:f>
      </x:c>
      <x:c r="M4929" s="0">
        <x:f>'Historical Trades'!M4929</x:f>
      </x:c>
      <x:c r="N4929" s="0">
        <x:f>CLEAN('Historical Trades'!O4929)</x:f>
      </x:c>
      <x:c r="P4929" s="14">
        <x:f>IF(G4929="sell",M4929,-M4929)</x:f>
      </x:c>
      <x:c r="Q4929" s="14">
        <x:f>VLOOKUP(N4929,'Currency Rates'!$A$3:$C$32,3,0)</x:f>
      </x:c>
      <x:c r="R4929" s="0">
        <x:f>IF(A4929="SPUS",0,IF(A4929="FWD",0,P4929/Q4929))</x:f>
      </x:c>
    </x:row>
    <x:row r="4930" spans="1:19" x14ac:dyDescent="0.3">
      <x:c r="A4930" s="0">
        <x:f>'Historical Trades'!A4930</x:f>
      </x:c>
      <x:c r="B4930" s="0">
        <x:f>'Historical Trades'!B4930</x:f>
      </x:c>
      <x:c r="C4930" s="23">
        <x:f>'Historical Trades'!C4930</x:f>
      </x:c>
      <x:c r="D4930" s="0">
        <x:f>'Historical Trades'!D4930</x:f>
      </x:c>
      <x:c r="E4930" s="23">
        <x:f>'Historical Trades'!E4930</x:f>
      </x:c>
      <x:c r="F4930" s="0">
        <x:f>'Historical Trades'!F4930</x:f>
      </x:c>
      <x:c r="G4930" s="0">
        <x:f>'Historical Trades'!G4930</x:f>
      </x:c>
      <x:c r="H4930" s="0">
        <x:f>'Historical Trades'!H4930</x:f>
      </x:c>
      <x:c r="I4930" s="0">
        <x:f>'Historical Trades'!I4930</x:f>
      </x:c>
      <x:c r="J4930" s="0">
        <x:f>'Historical Trades'!J4930</x:f>
      </x:c>
      <x:c r="K4930" s="0">
        <x:f>'Historical Trades'!K4930</x:f>
      </x:c>
      <x:c r="L4930" s="0">
        <x:f>'Historical Trades'!L4930</x:f>
      </x:c>
      <x:c r="M4930" s="0">
        <x:f>'Historical Trades'!M4930</x:f>
      </x:c>
      <x:c r="N4930" s="0">
        <x:f>CLEAN('Historical Trades'!O4930)</x:f>
      </x:c>
      <x:c r="P4930" s="14">
        <x:f>IF(G4930="sell",M4930,-M4930)</x:f>
      </x:c>
      <x:c r="Q4930" s="14">
        <x:f>VLOOKUP(N4930,'Currency Rates'!$A$3:$C$32,3,0)</x:f>
      </x:c>
      <x:c r="R4930" s="0">
        <x:f>IF(A4930="SPUS",0,IF(A4930="FWD",0,P4930/Q4930))</x:f>
      </x:c>
    </x:row>
    <x:row r="4931" spans="1:19" x14ac:dyDescent="0.3">
      <x:c r="A4931" s="0">
        <x:f>'Historical Trades'!A4931</x:f>
      </x:c>
      <x:c r="B4931" s="0">
        <x:f>'Historical Trades'!B4931</x:f>
      </x:c>
      <x:c r="C4931" s="23">
        <x:f>'Historical Trades'!C4931</x:f>
      </x:c>
      <x:c r="D4931" s="0">
        <x:f>'Historical Trades'!D4931</x:f>
      </x:c>
      <x:c r="E4931" s="23">
        <x:f>'Historical Trades'!E4931</x:f>
      </x:c>
      <x:c r="F4931" s="0">
        <x:f>'Historical Trades'!F4931</x:f>
      </x:c>
      <x:c r="G4931" s="0">
        <x:f>'Historical Trades'!G4931</x:f>
      </x:c>
      <x:c r="H4931" s="0">
        <x:f>'Historical Trades'!H4931</x:f>
      </x:c>
      <x:c r="I4931" s="0">
        <x:f>'Historical Trades'!I4931</x:f>
      </x:c>
      <x:c r="J4931" s="0">
        <x:f>'Historical Trades'!J4931</x:f>
      </x:c>
      <x:c r="K4931" s="0">
        <x:f>'Historical Trades'!K4931</x:f>
      </x:c>
      <x:c r="L4931" s="0">
        <x:f>'Historical Trades'!L4931</x:f>
      </x:c>
      <x:c r="M4931" s="0">
        <x:f>'Historical Trades'!M4931</x:f>
      </x:c>
      <x:c r="N4931" s="0">
        <x:f>CLEAN('Historical Trades'!O4931)</x:f>
      </x:c>
      <x:c r="P4931" s="14">
        <x:f>IF(G4931="sell",M4931,-M4931)</x:f>
      </x:c>
      <x:c r="Q4931" s="14">
        <x:f>VLOOKUP(N4931,'Currency Rates'!$A$3:$C$32,3,0)</x:f>
      </x:c>
      <x:c r="R4931" s="0">
        <x:f>IF(A4931="SPUS",0,IF(A4931="FWD",0,P4931/Q4931))</x:f>
      </x:c>
    </x:row>
    <x:row r="4932" spans="1:19" x14ac:dyDescent="0.3">
      <x:c r="A4932" s="0">
        <x:f>'Historical Trades'!A4932</x:f>
      </x:c>
      <x:c r="B4932" s="0">
        <x:f>'Historical Trades'!B4932</x:f>
      </x:c>
      <x:c r="C4932" s="23">
        <x:f>'Historical Trades'!C4932</x:f>
      </x:c>
      <x:c r="D4932" s="0">
        <x:f>'Historical Trades'!D4932</x:f>
      </x:c>
      <x:c r="E4932" s="23">
        <x:f>'Historical Trades'!E4932</x:f>
      </x:c>
      <x:c r="F4932" s="0">
        <x:f>'Historical Trades'!F4932</x:f>
      </x:c>
      <x:c r="G4932" s="0">
        <x:f>'Historical Trades'!G4932</x:f>
      </x:c>
      <x:c r="H4932" s="0">
        <x:f>'Historical Trades'!H4932</x:f>
      </x:c>
      <x:c r="I4932" s="0">
        <x:f>'Historical Trades'!I4932</x:f>
      </x:c>
      <x:c r="J4932" s="0">
        <x:f>'Historical Trades'!J4932</x:f>
      </x:c>
      <x:c r="K4932" s="0">
        <x:f>'Historical Trades'!K4932</x:f>
      </x:c>
      <x:c r="L4932" s="0">
        <x:f>'Historical Trades'!L4932</x:f>
      </x:c>
      <x:c r="M4932" s="0">
        <x:f>'Historical Trades'!M4932</x:f>
      </x:c>
      <x:c r="N4932" s="0">
        <x:f>CLEAN('Historical Trades'!O4932)</x:f>
      </x:c>
      <x:c r="P4932" s="14">
        <x:f>IF(G4932="sell",M4932,-M4932)</x:f>
      </x:c>
      <x:c r="Q4932" s="14">
        <x:f>VLOOKUP(N4932,'Currency Rates'!$A$3:$C$32,3,0)</x:f>
      </x:c>
      <x:c r="R4932" s="0">
        <x:f>IF(A4932="SPUS",0,IF(A4932="FWD",0,P4932/Q4932))</x:f>
      </x:c>
    </x:row>
    <x:row r="4933" spans="1:19" x14ac:dyDescent="0.3">
      <x:c r="A4933" s="0">
        <x:f>'Historical Trades'!A4933</x:f>
      </x:c>
      <x:c r="B4933" s="0">
        <x:f>'Historical Trades'!B4933</x:f>
      </x:c>
      <x:c r="C4933" s="23">
        <x:f>'Historical Trades'!C4933</x:f>
      </x:c>
      <x:c r="D4933" s="0">
        <x:f>'Historical Trades'!D4933</x:f>
      </x:c>
      <x:c r="E4933" s="23">
        <x:f>'Historical Trades'!E4933</x:f>
      </x:c>
      <x:c r="F4933" s="0">
        <x:f>'Historical Trades'!F4933</x:f>
      </x:c>
      <x:c r="G4933" s="0">
        <x:f>'Historical Trades'!G4933</x:f>
      </x:c>
      <x:c r="H4933" s="0">
        <x:f>'Historical Trades'!H4933</x:f>
      </x:c>
      <x:c r="I4933" s="0">
        <x:f>'Historical Trades'!I4933</x:f>
      </x:c>
      <x:c r="J4933" s="0">
        <x:f>'Historical Trades'!J4933</x:f>
      </x:c>
      <x:c r="K4933" s="0">
        <x:f>'Historical Trades'!K4933</x:f>
      </x:c>
      <x:c r="L4933" s="0">
        <x:f>'Historical Trades'!L4933</x:f>
      </x:c>
      <x:c r="M4933" s="0">
        <x:f>'Historical Trades'!M4933</x:f>
      </x:c>
      <x:c r="N4933" s="0">
        <x:f>CLEAN('Historical Trades'!O4933)</x:f>
      </x:c>
      <x:c r="P4933" s="14">
        <x:f>IF(G4933="sell",M4933,-M4933)</x:f>
      </x:c>
      <x:c r="Q4933" s="14">
        <x:f>VLOOKUP(N4933,'Currency Rates'!$A$3:$C$32,3,0)</x:f>
      </x:c>
      <x:c r="R4933" s="0">
        <x:f>IF(A4933="SPUS",0,IF(A4933="FWD",0,P4933/Q4933))</x:f>
      </x:c>
    </x:row>
    <x:row r="4934" spans="1:19" x14ac:dyDescent="0.3">
      <x:c r="A4934" s="0">
        <x:f>'Historical Trades'!A4934</x:f>
      </x:c>
      <x:c r="B4934" s="0">
        <x:f>'Historical Trades'!B4934</x:f>
      </x:c>
      <x:c r="C4934" s="23">
        <x:f>'Historical Trades'!C4934</x:f>
      </x:c>
      <x:c r="D4934" s="0">
        <x:f>'Historical Trades'!D4934</x:f>
      </x:c>
      <x:c r="E4934" s="23">
        <x:f>'Historical Trades'!E4934</x:f>
      </x:c>
      <x:c r="F4934" s="0">
        <x:f>'Historical Trades'!F4934</x:f>
      </x:c>
      <x:c r="G4934" s="0">
        <x:f>'Historical Trades'!G4934</x:f>
      </x:c>
      <x:c r="H4934" s="0">
        <x:f>'Historical Trades'!H4934</x:f>
      </x:c>
      <x:c r="I4934" s="0">
        <x:f>'Historical Trades'!I4934</x:f>
      </x:c>
      <x:c r="J4934" s="0">
        <x:f>'Historical Trades'!J4934</x:f>
      </x:c>
      <x:c r="K4934" s="0">
        <x:f>'Historical Trades'!K4934</x:f>
      </x:c>
      <x:c r="L4934" s="0">
        <x:f>'Historical Trades'!L4934</x:f>
      </x:c>
      <x:c r="M4934" s="0">
        <x:f>'Historical Trades'!M4934</x:f>
      </x:c>
      <x:c r="N4934" s="0">
        <x:f>CLEAN('Historical Trades'!O4934)</x:f>
      </x:c>
      <x:c r="P4934" s="14">
        <x:f>IF(G4934="sell",M4934,-M4934)</x:f>
      </x:c>
      <x:c r="Q4934" s="14">
        <x:f>VLOOKUP(N4934,'Currency Rates'!$A$3:$C$32,3,0)</x:f>
      </x:c>
      <x:c r="R4934" s="0">
        <x:f>IF(A4934="SPUS",0,IF(A4934="FWD",0,P4934/Q4934))</x:f>
      </x:c>
    </x:row>
    <x:row r="4935" spans="1:19" x14ac:dyDescent="0.3">
      <x:c r="A4935" s="0">
        <x:f>'Historical Trades'!A4935</x:f>
      </x:c>
      <x:c r="B4935" s="0">
        <x:f>'Historical Trades'!B4935</x:f>
      </x:c>
      <x:c r="C4935" s="23">
        <x:f>'Historical Trades'!C4935</x:f>
      </x:c>
      <x:c r="D4935" s="0">
        <x:f>'Historical Trades'!D4935</x:f>
      </x:c>
      <x:c r="E4935" s="23">
        <x:f>'Historical Trades'!E4935</x:f>
      </x:c>
      <x:c r="F4935" s="0">
        <x:f>'Historical Trades'!F4935</x:f>
      </x:c>
      <x:c r="G4935" s="0">
        <x:f>'Historical Trades'!G4935</x:f>
      </x:c>
      <x:c r="H4935" s="0">
        <x:f>'Historical Trades'!H4935</x:f>
      </x:c>
      <x:c r="I4935" s="0">
        <x:f>'Historical Trades'!I4935</x:f>
      </x:c>
      <x:c r="J4935" s="0">
        <x:f>'Historical Trades'!J4935</x:f>
      </x:c>
      <x:c r="K4935" s="0">
        <x:f>'Historical Trades'!K4935</x:f>
      </x:c>
      <x:c r="L4935" s="0">
        <x:f>'Historical Trades'!L4935</x:f>
      </x:c>
      <x:c r="M4935" s="0">
        <x:f>'Historical Trades'!M4935</x:f>
      </x:c>
      <x:c r="N4935" s="0">
        <x:f>CLEAN('Historical Trades'!O4935)</x:f>
      </x:c>
      <x:c r="P4935" s="14">
        <x:f>IF(G4935="sell",M4935,-M4935)</x:f>
      </x:c>
      <x:c r="Q4935" s="14">
        <x:f>VLOOKUP(N4935,'Currency Rates'!$A$3:$C$32,3,0)</x:f>
      </x:c>
      <x:c r="R4935" s="0">
        <x:f>IF(A4935="SPUS",0,IF(A4935="FWD",0,P4935/Q4935))</x:f>
      </x:c>
    </x:row>
    <x:row r="4936" spans="1:19" x14ac:dyDescent="0.3">
      <x:c r="A4936" s="0">
        <x:f>'Historical Trades'!A4936</x:f>
      </x:c>
      <x:c r="B4936" s="0">
        <x:f>'Historical Trades'!B4936</x:f>
      </x:c>
      <x:c r="C4936" s="23">
        <x:f>'Historical Trades'!C4936</x:f>
      </x:c>
      <x:c r="D4936" s="0">
        <x:f>'Historical Trades'!D4936</x:f>
      </x:c>
      <x:c r="E4936" s="23">
        <x:f>'Historical Trades'!E4936</x:f>
      </x:c>
      <x:c r="F4936" s="0">
        <x:f>'Historical Trades'!F4936</x:f>
      </x:c>
      <x:c r="G4936" s="0">
        <x:f>'Historical Trades'!G4936</x:f>
      </x:c>
      <x:c r="H4936" s="0">
        <x:f>'Historical Trades'!H4936</x:f>
      </x:c>
      <x:c r="I4936" s="0">
        <x:f>'Historical Trades'!I4936</x:f>
      </x:c>
      <x:c r="J4936" s="0">
        <x:f>'Historical Trades'!J4936</x:f>
      </x:c>
      <x:c r="K4936" s="0">
        <x:f>'Historical Trades'!K4936</x:f>
      </x:c>
      <x:c r="L4936" s="0">
        <x:f>'Historical Trades'!L4936</x:f>
      </x:c>
      <x:c r="M4936" s="0">
        <x:f>'Historical Trades'!M4936</x:f>
      </x:c>
      <x:c r="N4936" s="0">
        <x:f>CLEAN('Historical Trades'!O4936)</x:f>
      </x:c>
      <x:c r="P4936" s="14">
        <x:f>IF(G4936="sell",M4936,-M4936)</x:f>
      </x:c>
      <x:c r="Q4936" s="14">
        <x:f>VLOOKUP(N4936,'Currency Rates'!$A$3:$C$32,3,0)</x:f>
      </x:c>
      <x:c r="R4936" s="0">
        <x:f>IF(A4936="SPUS",0,IF(A4936="FWD",0,P4936/Q4936))</x:f>
      </x:c>
    </x:row>
    <x:row r="4937" spans="1:19" x14ac:dyDescent="0.3">
      <x:c r="A4937" s="0">
        <x:f>'Historical Trades'!A4937</x:f>
      </x:c>
      <x:c r="B4937" s="0">
        <x:f>'Historical Trades'!B4937</x:f>
      </x:c>
      <x:c r="C4937" s="23">
        <x:f>'Historical Trades'!C4937</x:f>
      </x:c>
      <x:c r="D4937" s="0">
        <x:f>'Historical Trades'!D4937</x:f>
      </x:c>
      <x:c r="E4937" s="23">
        <x:f>'Historical Trades'!E4937</x:f>
      </x:c>
      <x:c r="F4937" s="0">
        <x:f>'Historical Trades'!F4937</x:f>
      </x:c>
      <x:c r="G4937" s="0">
        <x:f>'Historical Trades'!G4937</x:f>
      </x:c>
      <x:c r="H4937" s="0">
        <x:f>'Historical Trades'!H4937</x:f>
      </x:c>
      <x:c r="I4937" s="0">
        <x:f>'Historical Trades'!I4937</x:f>
      </x:c>
      <x:c r="J4937" s="0">
        <x:f>'Historical Trades'!J4937</x:f>
      </x:c>
      <x:c r="K4937" s="0">
        <x:f>'Historical Trades'!K4937</x:f>
      </x:c>
      <x:c r="L4937" s="0">
        <x:f>'Historical Trades'!L4937</x:f>
      </x:c>
      <x:c r="M4937" s="0">
        <x:f>'Historical Trades'!M4937</x:f>
      </x:c>
      <x:c r="N4937" s="0">
        <x:f>CLEAN('Historical Trades'!O4937)</x:f>
      </x:c>
      <x:c r="P4937" s="14">
        <x:f>IF(G4937="sell",M4937,-M4937)</x:f>
      </x:c>
      <x:c r="Q4937" s="14">
        <x:f>VLOOKUP(N4937,'Currency Rates'!$A$3:$C$32,3,0)</x:f>
      </x:c>
      <x:c r="R4937" s="0">
        <x:f>IF(A4937="SPUS",0,IF(A4937="FWD",0,P4937/Q4937))</x:f>
      </x:c>
    </x:row>
    <x:row r="4938" spans="1:19" x14ac:dyDescent="0.3">
      <x:c r="A4938" s="0">
        <x:f>'Historical Trades'!A4938</x:f>
      </x:c>
      <x:c r="B4938" s="0">
        <x:f>'Historical Trades'!B4938</x:f>
      </x:c>
      <x:c r="C4938" s="23">
        <x:f>'Historical Trades'!C4938</x:f>
      </x:c>
      <x:c r="D4938" s="0">
        <x:f>'Historical Trades'!D4938</x:f>
      </x:c>
      <x:c r="E4938" s="23">
        <x:f>'Historical Trades'!E4938</x:f>
      </x:c>
      <x:c r="F4938" s="0">
        <x:f>'Historical Trades'!F4938</x:f>
      </x:c>
      <x:c r="G4938" s="0">
        <x:f>'Historical Trades'!G4938</x:f>
      </x:c>
      <x:c r="H4938" s="0">
        <x:f>'Historical Trades'!H4938</x:f>
      </x:c>
      <x:c r="I4938" s="0">
        <x:f>'Historical Trades'!I4938</x:f>
      </x:c>
      <x:c r="J4938" s="0">
        <x:f>'Historical Trades'!J4938</x:f>
      </x:c>
      <x:c r="K4938" s="0">
        <x:f>'Historical Trades'!K4938</x:f>
      </x:c>
      <x:c r="L4938" s="0">
        <x:f>'Historical Trades'!L4938</x:f>
      </x:c>
      <x:c r="M4938" s="0">
        <x:f>'Historical Trades'!M4938</x:f>
      </x:c>
      <x:c r="N4938" s="0">
        <x:f>CLEAN('Historical Trades'!O4938)</x:f>
      </x:c>
      <x:c r="P4938" s="14">
        <x:f>IF(G4938="sell",M4938,-M4938)</x:f>
      </x:c>
      <x:c r="Q4938" s="14">
        <x:f>VLOOKUP(N4938,'Currency Rates'!$A$3:$C$32,3,0)</x:f>
      </x:c>
      <x:c r="R4938" s="0">
        <x:f>IF(A4938="SPUS",0,IF(A4938="FWD",0,P4938/Q4938))</x:f>
      </x:c>
    </x:row>
    <x:row r="4939" spans="1:19" x14ac:dyDescent="0.3">
      <x:c r="A4939" s="0">
        <x:f>'Historical Trades'!A4939</x:f>
      </x:c>
      <x:c r="B4939" s="0">
        <x:f>'Historical Trades'!B4939</x:f>
      </x:c>
      <x:c r="C4939" s="23">
        <x:f>'Historical Trades'!C4939</x:f>
      </x:c>
      <x:c r="D4939" s="0">
        <x:f>'Historical Trades'!D4939</x:f>
      </x:c>
      <x:c r="E4939" s="23">
        <x:f>'Historical Trades'!E4939</x:f>
      </x:c>
      <x:c r="F4939" s="0">
        <x:f>'Historical Trades'!F4939</x:f>
      </x:c>
      <x:c r="G4939" s="0">
        <x:f>'Historical Trades'!G4939</x:f>
      </x:c>
      <x:c r="H4939" s="0">
        <x:f>'Historical Trades'!H4939</x:f>
      </x:c>
      <x:c r="I4939" s="0">
        <x:f>'Historical Trades'!I4939</x:f>
      </x:c>
      <x:c r="J4939" s="0">
        <x:f>'Historical Trades'!J4939</x:f>
      </x:c>
      <x:c r="K4939" s="0">
        <x:f>'Historical Trades'!K4939</x:f>
      </x:c>
      <x:c r="L4939" s="0">
        <x:f>'Historical Trades'!L4939</x:f>
      </x:c>
      <x:c r="M4939" s="0">
        <x:f>'Historical Trades'!M4939</x:f>
      </x:c>
      <x:c r="N4939" s="0">
        <x:f>CLEAN('Historical Trades'!O4939)</x:f>
      </x:c>
      <x:c r="P4939" s="14">
        <x:f>IF(G4939="sell",M4939,-M4939)</x:f>
      </x:c>
      <x:c r="Q4939" s="14">
        <x:f>VLOOKUP(N4939,'Currency Rates'!$A$3:$C$32,3,0)</x:f>
      </x:c>
      <x:c r="R4939" s="0">
        <x:f>IF(A4939="SPUS",0,IF(A4939="FWD",0,P4939/Q4939))</x:f>
      </x:c>
    </x:row>
    <x:row r="4940" spans="1:19" x14ac:dyDescent="0.3">
      <x:c r="A4940" s="0">
        <x:f>'Historical Trades'!A4940</x:f>
      </x:c>
      <x:c r="B4940" s="0">
        <x:f>'Historical Trades'!B4940</x:f>
      </x:c>
      <x:c r="C4940" s="23">
        <x:f>'Historical Trades'!C4940</x:f>
      </x:c>
      <x:c r="D4940" s="0">
        <x:f>'Historical Trades'!D4940</x:f>
      </x:c>
      <x:c r="E4940" s="23">
        <x:f>'Historical Trades'!E4940</x:f>
      </x:c>
      <x:c r="F4940" s="0">
        <x:f>'Historical Trades'!F4940</x:f>
      </x:c>
      <x:c r="G4940" s="0">
        <x:f>'Historical Trades'!G4940</x:f>
      </x:c>
      <x:c r="H4940" s="0">
        <x:f>'Historical Trades'!H4940</x:f>
      </x:c>
      <x:c r="I4940" s="0">
        <x:f>'Historical Trades'!I4940</x:f>
      </x:c>
      <x:c r="J4940" s="0">
        <x:f>'Historical Trades'!J4940</x:f>
      </x:c>
      <x:c r="K4940" s="0">
        <x:f>'Historical Trades'!K4940</x:f>
      </x:c>
      <x:c r="L4940" s="0">
        <x:f>'Historical Trades'!L4940</x:f>
      </x:c>
      <x:c r="M4940" s="0">
        <x:f>'Historical Trades'!M4940</x:f>
      </x:c>
      <x:c r="N4940" s="0">
        <x:f>CLEAN('Historical Trades'!O4940)</x:f>
      </x:c>
      <x:c r="P4940" s="14">
        <x:f>IF(G4940="sell",M4940,-M4940)</x:f>
      </x:c>
      <x:c r="Q4940" s="14">
        <x:f>VLOOKUP(N4940,'Currency Rates'!$A$3:$C$32,3,0)</x:f>
      </x:c>
      <x:c r="R4940" s="0">
        <x:f>IF(A4940="SPUS",0,IF(A4940="FWD",0,P4940/Q4940))</x:f>
      </x:c>
    </x:row>
    <x:row r="4941" spans="1:19" x14ac:dyDescent="0.3">
      <x:c r="A4941" s="0">
        <x:f>'Historical Trades'!A4941</x:f>
      </x:c>
      <x:c r="B4941" s="0">
        <x:f>'Historical Trades'!B4941</x:f>
      </x:c>
      <x:c r="C4941" s="23">
        <x:f>'Historical Trades'!C4941</x:f>
      </x:c>
      <x:c r="D4941" s="0">
        <x:f>'Historical Trades'!D4941</x:f>
      </x:c>
      <x:c r="E4941" s="23">
        <x:f>'Historical Trades'!E4941</x:f>
      </x:c>
      <x:c r="F4941" s="0">
        <x:f>'Historical Trades'!F4941</x:f>
      </x:c>
      <x:c r="G4941" s="0">
        <x:f>'Historical Trades'!G4941</x:f>
      </x:c>
      <x:c r="H4941" s="0">
        <x:f>'Historical Trades'!H4941</x:f>
      </x:c>
      <x:c r="I4941" s="0">
        <x:f>'Historical Trades'!I4941</x:f>
      </x:c>
      <x:c r="J4941" s="0">
        <x:f>'Historical Trades'!J4941</x:f>
      </x:c>
      <x:c r="K4941" s="0">
        <x:f>'Historical Trades'!K4941</x:f>
      </x:c>
      <x:c r="L4941" s="0">
        <x:f>'Historical Trades'!L4941</x:f>
      </x:c>
      <x:c r="M4941" s="0">
        <x:f>'Historical Trades'!M4941</x:f>
      </x:c>
      <x:c r="N4941" s="0">
        <x:f>CLEAN('Historical Trades'!O4941)</x:f>
      </x:c>
      <x:c r="P4941" s="14">
        <x:f>IF(G4941="sell",M4941,-M4941)</x:f>
      </x:c>
      <x:c r="Q4941" s="14">
        <x:f>VLOOKUP(N4941,'Currency Rates'!$A$3:$C$32,3,0)</x:f>
      </x:c>
      <x:c r="R4941" s="0">
        <x:f>IF(A4941="SPUS",0,IF(A4941="FWD",0,P4941/Q4941))</x:f>
      </x:c>
    </x:row>
    <x:row r="4942" spans="1:19" x14ac:dyDescent="0.3">
      <x:c r="A4942" s="0">
        <x:f>'Historical Trades'!A4942</x:f>
      </x:c>
      <x:c r="B4942" s="0">
        <x:f>'Historical Trades'!B4942</x:f>
      </x:c>
      <x:c r="C4942" s="23">
        <x:f>'Historical Trades'!C4942</x:f>
      </x:c>
      <x:c r="D4942" s="0">
        <x:f>'Historical Trades'!D4942</x:f>
      </x:c>
      <x:c r="E4942" s="23">
        <x:f>'Historical Trades'!E4942</x:f>
      </x:c>
      <x:c r="F4942" s="0">
        <x:f>'Historical Trades'!F4942</x:f>
      </x:c>
      <x:c r="G4942" s="0">
        <x:f>'Historical Trades'!G4942</x:f>
      </x:c>
      <x:c r="H4942" s="0">
        <x:f>'Historical Trades'!H4942</x:f>
      </x:c>
      <x:c r="I4942" s="0">
        <x:f>'Historical Trades'!I4942</x:f>
      </x:c>
      <x:c r="J4942" s="0">
        <x:f>'Historical Trades'!J4942</x:f>
      </x:c>
      <x:c r="K4942" s="0">
        <x:f>'Historical Trades'!K4942</x:f>
      </x:c>
      <x:c r="L4942" s="0">
        <x:f>'Historical Trades'!L4942</x:f>
      </x:c>
      <x:c r="M4942" s="0">
        <x:f>'Historical Trades'!M4942</x:f>
      </x:c>
      <x:c r="N4942" s="0">
        <x:f>CLEAN('Historical Trades'!O4942)</x:f>
      </x:c>
      <x:c r="P4942" s="14">
        <x:f>IF(G4942="sell",M4942,-M4942)</x:f>
      </x:c>
      <x:c r="Q4942" s="14">
        <x:f>VLOOKUP(N4942,'Currency Rates'!$A$3:$C$32,3,0)</x:f>
      </x:c>
      <x:c r="R4942" s="0">
        <x:f>IF(A4942="SPUS",0,IF(A4942="FWD",0,P4942/Q4942))</x:f>
      </x:c>
    </x:row>
    <x:row r="4943" spans="1:19" x14ac:dyDescent="0.3">
      <x:c r="A4943" s="0">
        <x:f>'Historical Trades'!A4943</x:f>
      </x:c>
      <x:c r="B4943" s="0">
        <x:f>'Historical Trades'!B4943</x:f>
      </x:c>
      <x:c r="C4943" s="23">
        <x:f>'Historical Trades'!C4943</x:f>
      </x:c>
      <x:c r="D4943" s="0">
        <x:f>'Historical Trades'!D4943</x:f>
      </x:c>
      <x:c r="E4943" s="23">
        <x:f>'Historical Trades'!E4943</x:f>
      </x:c>
      <x:c r="F4943" s="0">
        <x:f>'Historical Trades'!F4943</x:f>
      </x:c>
      <x:c r="G4943" s="0">
        <x:f>'Historical Trades'!G4943</x:f>
      </x:c>
      <x:c r="H4943" s="0">
        <x:f>'Historical Trades'!H4943</x:f>
      </x:c>
      <x:c r="I4943" s="0">
        <x:f>'Historical Trades'!I4943</x:f>
      </x:c>
      <x:c r="J4943" s="0">
        <x:f>'Historical Trades'!J4943</x:f>
      </x:c>
      <x:c r="K4943" s="0">
        <x:f>'Historical Trades'!K4943</x:f>
      </x:c>
      <x:c r="L4943" s="0">
        <x:f>'Historical Trades'!L4943</x:f>
      </x:c>
      <x:c r="M4943" s="0">
        <x:f>'Historical Trades'!M4943</x:f>
      </x:c>
      <x:c r="N4943" s="0">
        <x:f>CLEAN('Historical Trades'!O4943)</x:f>
      </x:c>
      <x:c r="P4943" s="14">
        <x:f>IF(G4943="sell",M4943,-M4943)</x:f>
      </x:c>
      <x:c r="Q4943" s="14">
        <x:f>VLOOKUP(N4943,'Currency Rates'!$A$3:$C$32,3,0)</x:f>
      </x:c>
      <x:c r="R4943" s="0">
        <x:f>IF(A4943="SPUS",0,IF(A4943="FWD",0,P4943/Q4943))</x:f>
      </x:c>
    </x:row>
    <x:row r="4944" spans="1:19" x14ac:dyDescent="0.3">
      <x:c r="A4944" s="0">
        <x:f>'Historical Trades'!A4944</x:f>
      </x:c>
      <x:c r="B4944" s="0">
        <x:f>'Historical Trades'!B4944</x:f>
      </x:c>
      <x:c r="C4944" s="23">
        <x:f>'Historical Trades'!C4944</x:f>
      </x:c>
      <x:c r="D4944" s="0">
        <x:f>'Historical Trades'!D4944</x:f>
      </x:c>
      <x:c r="E4944" s="23">
        <x:f>'Historical Trades'!E4944</x:f>
      </x:c>
      <x:c r="F4944" s="0">
        <x:f>'Historical Trades'!F4944</x:f>
      </x:c>
      <x:c r="G4944" s="0">
        <x:f>'Historical Trades'!G4944</x:f>
      </x:c>
      <x:c r="H4944" s="0">
        <x:f>'Historical Trades'!H4944</x:f>
      </x:c>
      <x:c r="I4944" s="0">
        <x:f>'Historical Trades'!I4944</x:f>
      </x:c>
      <x:c r="J4944" s="0">
        <x:f>'Historical Trades'!J4944</x:f>
      </x:c>
      <x:c r="K4944" s="0">
        <x:f>'Historical Trades'!K4944</x:f>
      </x:c>
      <x:c r="L4944" s="0">
        <x:f>'Historical Trades'!L4944</x:f>
      </x:c>
      <x:c r="M4944" s="0">
        <x:f>'Historical Trades'!M4944</x:f>
      </x:c>
      <x:c r="N4944" s="0">
        <x:f>CLEAN('Historical Trades'!O4944)</x:f>
      </x:c>
      <x:c r="P4944" s="14">
        <x:f>IF(G4944="sell",M4944,-M4944)</x:f>
      </x:c>
      <x:c r="Q4944" s="14">
        <x:f>VLOOKUP(N4944,'Currency Rates'!$A$3:$C$32,3,0)</x:f>
      </x:c>
      <x:c r="R4944" s="0">
        <x:f>IF(A4944="SPUS",0,IF(A4944="FWD",0,P4944/Q4944))</x:f>
      </x:c>
    </x:row>
    <x:row r="4945" spans="1:19" x14ac:dyDescent="0.3">
      <x:c r="A4945" s="0">
        <x:f>'Historical Trades'!A4945</x:f>
      </x:c>
      <x:c r="B4945" s="0">
        <x:f>'Historical Trades'!B4945</x:f>
      </x:c>
      <x:c r="C4945" s="23">
        <x:f>'Historical Trades'!C4945</x:f>
      </x:c>
      <x:c r="D4945" s="0">
        <x:f>'Historical Trades'!D4945</x:f>
      </x:c>
      <x:c r="E4945" s="23">
        <x:f>'Historical Trades'!E4945</x:f>
      </x:c>
      <x:c r="F4945" s="0">
        <x:f>'Historical Trades'!F4945</x:f>
      </x:c>
      <x:c r="G4945" s="0">
        <x:f>'Historical Trades'!G4945</x:f>
      </x:c>
      <x:c r="H4945" s="0">
        <x:f>'Historical Trades'!H4945</x:f>
      </x:c>
      <x:c r="I4945" s="0">
        <x:f>'Historical Trades'!I4945</x:f>
      </x:c>
      <x:c r="J4945" s="0">
        <x:f>'Historical Trades'!J4945</x:f>
      </x:c>
      <x:c r="K4945" s="0">
        <x:f>'Historical Trades'!K4945</x:f>
      </x:c>
      <x:c r="L4945" s="0">
        <x:f>'Historical Trades'!L4945</x:f>
      </x:c>
      <x:c r="M4945" s="0">
        <x:f>'Historical Trades'!M4945</x:f>
      </x:c>
      <x:c r="N4945" s="0">
        <x:f>CLEAN('Historical Trades'!O4945)</x:f>
      </x:c>
      <x:c r="P4945" s="14">
        <x:f>IF(G4945="sell",M4945,-M4945)</x:f>
      </x:c>
      <x:c r="Q4945" s="14">
        <x:f>VLOOKUP(N4945,'Currency Rates'!$A$3:$C$32,3,0)</x:f>
      </x:c>
      <x:c r="R4945" s="0">
        <x:f>IF(A4945="SPUS",0,IF(A4945="FWD",0,P4945/Q4945))</x:f>
      </x:c>
    </x:row>
    <x:row r="4946" spans="1:19" x14ac:dyDescent="0.3">
      <x:c r="A4946" s="0">
        <x:f>'Historical Trades'!A4946</x:f>
      </x:c>
      <x:c r="B4946" s="0">
        <x:f>'Historical Trades'!B4946</x:f>
      </x:c>
      <x:c r="C4946" s="23">
        <x:f>'Historical Trades'!C4946</x:f>
      </x:c>
      <x:c r="D4946" s="0">
        <x:f>'Historical Trades'!D4946</x:f>
      </x:c>
      <x:c r="E4946" s="23">
        <x:f>'Historical Trades'!E4946</x:f>
      </x:c>
      <x:c r="F4946" s="0">
        <x:f>'Historical Trades'!F4946</x:f>
      </x:c>
      <x:c r="G4946" s="0">
        <x:f>'Historical Trades'!G4946</x:f>
      </x:c>
      <x:c r="H4946" s="0">
        <x:f>'Historical Trades'!H4946</x:f>
      </x:c>
      <x:c r="I4946" s="0">
        <x:f>'Historical Trades'!I4946</x:f>
      </x:c>
      <x:c r="J4946" s="0">
        <x:f>'Historical Trades'!J4946</x:f>
      </x:c>
      <x:c r="K4946" s="0">
        <x:f>'Historical Trades'!K4946</x:f>
      </x:c>
      <x:c r="L4946" s="0">
        <x:f>'Historical Trades'!L4946</x:f>
      </x:c>
      <x:c r="M4946" s="0">
        <x:f>'Historical Trades'!M4946</x:f>
      </x:c>
      <x:c r="N4946" s="0">
        <x:f>CLEAN('Historical Trades'!O4946)</x:f>
      </x:c>
      <x:c r="P4946" s="14">
        <x:f>IF(G4946="sell",M4946,-M4946)</x:f>
      </x:c>
      <x:c r="Q4946" s="14">
        <x:f>VLOOKUP(N4946,'Currency Rates'!$A$3:$C$32,3,0)</x:f>
      </x:c>
      <x:c r="R4946" s="0">
        <x:f>IF(A4946="SPUS",0,IF(A4946="FWD",0,P4946/Q4946))</x:f>
      </x:c>
    </x:row>
    <x:row r="4947" spans="1:19" x14ac:dyDescent="0.3">
      <x:c r="A4947" s="0">
        <x:f>'Historical Trades'!A4947</x:f>
      </x:c>
      <x:c r="B4947" s="0">
        <x:f>'Historical Trades'!B4947</x:f>
      </x:c>
      <x:c r="C4947" s="23">
        <x:f>'Historical Trades'!C4947</x:f>
      </x:c>
      <x:c r="D4947" s="0">
        <x:f>'Historical Trades'!D4947</x:f>
      </x:c>
      <x:c r="E4947" s="23">
        <x:f>'Historical Trades'!E4947</x:f>
      </x:c>
      <x:c r="F4947" s="0">
        <x:f>'Historical Trades'!F4947</x:f>
      </x:c>
      <x:c r="G4947" s="0">
        <x:f>'Historical Trades'!G4947</x:f>
      </x:c>
      <x:c r="H4947" s="0">
        <x:f>'Historical Trades'!H4947</x:f>
      </x:c>
      <x:c r="I4947" s="0">
        <x:f>'Historical Trades'!I4947</x:f>
      </x:c>
      <x:c r="J4947" s="0">
        <x:f>'Historical Trades'!J4947</x:f>
      </x:c>
      <x:c r="K4947" s="0">
        <x:f>'Historical Trades'!K4947</x:f>
      </x:c>
      <x:c r="L4947" s="0">
        <x:f>'Historical Trades'!L4947</x:f>
      </x:c>
      <x:c r="M4947" s="0">
        <x:f>'Historical Trades'!M4947</x:f>
      </x:c>
      <x:c r="N4947" s="0">
        <x:f>CLEAN('Historical Trades'!O4947)</x:f>
      </x:c>
      <x:c r="P4947" s="14">
        <x:f>IF(G4947="sell",M4947,-M4947)</x:f>
      </x:c>
      <x:c r="Q4947" s="14">
        <x:f>VLOOKUP(N4947,'Currency Rates'!$A$3:$C$32,3,0)</x:f>
      </x:c>
      <x:c r="R4947" s="0">
        <x:f>IF(A4947="SPUS",0,IF(A4947="FWD",0,P4947/Q4947))</x:f>
      </x:c>
    </x:row>
    <x:row r="4948" spans="1:19" x14ac:dyDescent="0.3">
      <x:c r="A4948" s="0">
        <x:f>'Historical Trades'!A4948</x:f>
      </x:c>
      <x:c r="B4948" s="0">
        <x:f>'Historical Trades'!B4948</x:f>
      </x:c>
      <x:c r="C4948" s="23">
        <x:f>'Historical Trades'!C4948</x:f>
      </x:c>
      <x:c r="D4948" s="0">
        <x:f>'Historical Trades'!D4948</x:f>
      </x:c>
      <x:c r="E4948" s="23">
        <x:f>'Historical Trades'!E4948</x:f>
      </x:c>
      <x:c r="F4948" s="0">
        <x:f>'Historical Trades'!F4948</x:f>
      </x:c>
      <x:c r="G4948" s="0">
        <x:f>'Historical Trades'!G4948</x:f>
      </x:c>
      <x:c r="H4948" s="0">
        <x:f>'Historical Trades'!H4948</x:f>
      </x:c>
      <x:c r="I4948" s="0">
        <x:f>'Historical Trades'!I4948</x:f>
      </x:c>
      <x:c r="J4948" s="0">
        <x:f>'Historical Trades'!J4948</x:f>
      </x:c>
      <x:c r="K4948" s="0">
        <x:f>'Historical Trades'!K4948</x:f>
      </x:c>
      <x:c r="L4948" s="0">
        <x:f>'Historical Trades'!L4948</x:f>
      </x:c>
      <x:c r="M4948" s="0">
        <x:f>'Historical Trades'!M4948</x:f>
      </x:c>
      <x:c r="N4948" s="0">
        <x:f>CLEAN('Historical Trades'!O4948)</x:f>
      </x:c>
      <x:c r="P4948" s="14">
        <x:f>IF(G4948="sell",M4948,-M4948)</x:f>
      </x:c>
      <x:c r="Q4948" s="14">
        <x:f>VLOOKUP(N4948,'Currency Rates'!$A$3:$C$32,3,0)</x:f>
      </x:c>
      <x:c r="R4948" s="0">
        <x:f>IF(A4948="SPUS",0,IF(A4948="FWD",0,P4948/Q4948))</x:f>
      </x:c>
    </x:row>
    <x:row r="4949" spans="1:19" x14ac:dyDescent="0.3">
      <x:c r="A4949" s="0">
        <x:f>'Historical Trades'!A4949</x:f>
      </x:c>
      <x:c r="B4949" s="0">
        <x:f>'Historical Trades'!B4949</x:f>
      </x:c>
      <x:c r="C4949" s="23">
        <x:f>'Historical Trades'!C4949</x:f>
      </x:c>
      <x:c r="D4949" s="0">
        <x:f>'Historical Trades'!D4949</x:f>
      </x:c>
      <x:c r="E4949" s="23">
        <x:f>'Historical Trades'!E4949</x:f>
      </x:c>
      <x:c r="F4949" s="0">
        <x:f>'Historical Trades'!F4949</x:f>
      </x:c>
      <x:c r="G4949" s="0">
        <x:f>'Historical Trades'!G4949</x:f>
      </x:c>
      <x:c r="H4949" s="0">
        <x:f>'Historical Trades'!H4949</x:f>
      </x:c>
      <x:c r="I4949" s="0">
        <x:f>'Historical Trades'!I4949</x:f>
      </x:c>
      <x:c r="J4949" s="0">
        <x:f>'Historical Trades'!J4949</x:f>
      </x:c>
      <x:c r="K4949" s="0">
        <x:f>'Historical Trades'!K4949</x:f>
      </x:c>
      <x:c r="L4949" s="0">
        <x:f>'Historical Trades'!L4949</x:f>
      </x:c>
      <x:c r="M4949" s="0">
        <x:f>'Historical Trades'!M4949</x:f>
      </x:c>
      <x:c r="N4949" s="0">
        <x:f>CLEAN('Historical Trades'!O4949)</x:f>
      </x:c>
      <x:c r="P4949" s="14">
        <x:f>IF(G4949="sell",M4949,-M4949)</x:f>
      </x:c>
      <x:c r="Q4949" s="14">
        <x:f>VLOOKUP(N4949,'Currency Rates'!$A$3:$C$32,3,0)</x:f>
      </x:c>
      <x:c r="R4949" s="0">
        <x:f>IF(A4949="SPUS",0,IF(A4949="FWD",0,P4949/Q4949))</x:f>
      </x:c>
    </x:row>
    <x:row r="4950" spans="1:19" x14ac:dyDescent="0.3">
      <x:c r="A4950" s="0">
        <x:f>'Historical Trades'!A4950</x:f>
      </x:c>
      <x:c r="B4950" s="0">
        <x:f>'Historical Trades'!B4950</x:f>
      </x:c>
      <x:c r="C4950" s="23">
        <x:f>'Historical Trades'!C4950</x:f>
      </x:c>
      <x:c r="D4950" s="0">
        <x:f>'Historical Trades'!D4950</x:f>
      </x:c>
      <x:c r="E4950" s="23">
        <x:f>'Historical Trades'!E4950</x:f>
      </x:c>
      <x:c r="F4950" s="0">
        <x:f>'Historical Trades'!F4950</x:f>
      </x:c>
      <x:c r="G4950" s="0">
        <x:f>'Historical Trades'!G4950</x:f>
      </x:c>
      <x:c r="H4950" s="0">
        <x:f>'Historical Trades'!H4950</x:f>
      </x:c>
      <x:c r="I4950" s="0">
        <x:f>'Historical Trades'!I4950</x:f>
      </x:c>
      <x:c r="J4950" s="0">
        <x:f>'Historical Trades'!J4950</x:f>
      </x:c>
      <x:c r="K4950" s="0">
        <x:f>'Historical Trades'!K4950</x:f>
      </x:c>
      <x:c r="L4950" s="0">
        <x:f>'Historical Trades'!L4950</x:f>
      </x:c>
      <x:c r="M4950" s="0">
        <x:f>'Historical Trades'!M4950</x:f>
      </x:c>
      <x:c r="N4950" s="0">
        <x:f>CLEAN('Historical Trades'!O4950)</x:f>
      </x:c>
      <x:c r="P4950" s="14">
        <x:f>IF(G4950="sell",M4950,-M4950)</x:f>
      </x:c>
      <x:c r="Q4950" s="14">
        <x:f>VLOOKUP(N4950,'Currency Rates'!$A$3:$C$32,3,0)</x:f>
      </x:c>
      <x:c r="R4950" s="0">
        <x:f>IF(A4950="SPUS",0,IF(A4950="FWD",0,P4950/Q4950))</x:f>
      </x:c>
    </x:row>
    <x:row r="4951" spans="1:19" x14ac:dyDescent="0.3">
      <x:c r="A4951" s="0">
        <x:f>'Historical Trades'!A4951</x:f>
      </x:c>
      <x:c r="B4951" s="0">
        <x:f>'Historical Trades'!B4951</x:f>
      </x:c>
      <x:c r="C4951" s="23">
        <x:f>'Historical Trades'!C4951</x:f>
      </x:c>
      <x:c r="D4951" s="0">
        <x:f>'Historical Trades'!D4951</x:f>
      </x:c>
      <x:c r="E4951" s="23">
        <x:f>'Historical Trades'!E4951</x:f>
      </x:c>
      <x:c r="F4951" s="0">
        <x:f>'Historical Trades'!F4951</x:f>
      </x:c>
      <x:c r="G4951" s="0">
        <x:f>'Historical Trades'!G4951</x:f>
      </x:c>
      <x:c r="H4951" s="0">
        <x:f>'Historical Trades'!H4951</x:f>
      </x:c>
      <x:c r="I4951" s="0">
        <x:f>'Historical Trades'!I4951</x:f>
      </x:c>
      <x:c r="J4951" s="0">
        <x:f>'Historical Trades'!J4951</x:f>
      </x:c>
      <x:c r="K4951" s="0">
        <x:f>'Historical Trades'!K4951</x:f>
      </x:c>
      <x:c r="L4951" s="0">
        <x:f>'Historical Trades'!L4951</x:f>
      </x:c>
      <x:c r="M4951" s="0">
        <x:f>'Historical Trades'!M4951</x:f>
      </x:c>
      <x:c r="N4951" s="0">
        <x:f>CLEAN('Historical Trades'!O4951)</x:f>
      </x:c>
      <x:c r="P4951" s="14">
        <x:f>IF(G4951="sell",M4951,-M4951)</x:f>
      </x:c>
      <x:c r="Q4951" s="14">
        <x:f>VLOOKUP(N4951,'Currency Rates'!$A$3:$C$32,3,0)</x:f>
      </x:c>
      <x:c r="R4951" s="0">
        <x:f>IF(A4951="SPUS",0,IF(A4951="FWD",0,P4951/Q4951))</x:f>
      </x:c>
    </x:row>
    <x:row r="4952" spans="1:19" x14ac:dyDescent="0.3">
      <x:c r="A4952" s="0">
        <x:f>'Historical Trades'!A4952</x:f>
      </x:c>
      <x:c r="B4952" s="0">
        <x:f>'Historical Trades'!B4952</x:f>
      </x:c>
      <x:c r="C4952" s="23">
        <x:f>'Historical Trades'!C4952</x:f>
      </x:c>
      <x:c r="D4952" s="0">
        <x:f>'Historical Trades'!D4952</x:f>
      </x:c>
      <x:c r="E4952" s="23">
        <x:f>'Historical Trades'!E4952</x:f>
      </x:c>
      <x:c r="F4952" s="0">
        <x:f>'Historical Trades'!F4952</x:f>
      </x:c>
      <x:c r="G4952" s="0">
        <x:f>'Historical Trades'!G4952</x:f>
      </x:c>
      <x:c r="H4952" s="0">
        <x:f>'Historical Trades'!H4952</x:f>
      </x:c>
      <x:c r="I4952" s="0">
        <x:f>'Historical Trades'!I4952</x:f>
      </x:c>
      <x:c r="J4952" s="0">
        <x:f>'Historical Trades'!J4952</x:f>
      </x:c>
      <x:c r="K4952" s="0">
        <x:f>'Historical Trades'!K4952</x:f>
      </x:c>
      <x:c r="L4952" s="0">
        <x:f>'Historical Trades'!L4952</x:f>
      </x:c>
      <x:c r="M4952" s="0">
        <x:f>'Historical Trades'!M4952</x:f>
      </x:c>
      <x:c r="N4952" s="0">
        <x:f>CLEAN('Historical Trades'!O4952)</x:f>
      </x:c>
      <x:c r="P4952" s="14">
        <x:f>IF(G4952="sell",M4952,-M4952)</x:f>
      </x:c>
      <x:c r="Q4952" s="14">
        <x:f>VLOOKUP(N4952,'Currency Rates'!$A$3:$C$32,3,0)</x:f>
      </x:c>
      <x:c r="R4952" s="0">
        <x:f>IF(A4952="SPUS",0,IF(A4952="FWD",0,P4952/Q4952))</x:f>
      </x:c>
    </x:row>
    <x:row r="4953" spans="1:19" x14ac:dyDescent="0.3">
      <x:c r="A4953" s="0">
        <x:f>'Historical Trades'!A4953</x:f>
      </x:c>
      <x:c r="B4953" s="0">
        <x:f>'Historical Trades'!B4953</x:f>
      </x:c>
      <x:c r="C4953" s="23">
        <x:f>'Historical Trades'!C4953</x:f>
      </x:c>
      <x:c r="D4953" s="0">
        <x:f>'Historical Trades'!D4953</x:f>
      </x:c>
      <x:c r="E4953" s="23">
        <x:f>'Historical Trades'!E4953</x:f>
      </x:c>
      <x:c r="F4953" s="0">
        <x:f>'Historical Trades'!F4953</x:f>
      </x:c>
      <x:c r="G4953" s="0">
        <x:f>'Historical Trades'!G4953</x:f>
      </x:c>
      <x:c r="H4953" s="0">
        <x:f>'Historical Trades'!H4953</x:f>
      </x:c>
      <x:c r="I4953" s="0">
        <x:f>'Historical Trades'!I4953</x:f>
      </x:c>
      <x:c r="J4953" s="0">
        <x:f>'Historical Trades'!J4953</x:f>
      </x:c>
      <x:c r="K4953" s="0">
        <x:f>'Historical Trades'!K4953</x:f>
      </x:c>
      <x:c r="L4953" s="0">
        <x:f>'Historical Trades'!L4953</x:f>
      </x:c>
      <x:c r="M4953" s="0">
        <x:f>'Historical Trades'!M4953</x:f>
      </x:c>
      <x:c r="N4953" s="0">
        <x:f>CLEAN('Historical Trades'!O4953)</x:f>
      </x:c>
      <x:c r="P4953" s="14">
        <x:f>IF(G4953="sell",M4953,-M4953)</x:f>
      </x:c>
      <x:c r="Q4953" s="14">
        <x:f>VLOOKUP(N4953,'Currency Rates'!$A$3:$C$32,3,0)</x:f>
      </x:c>
      <x:c r="R4953" s="0">
        <x:f>IF(A4953="SPUS",0,IF(A4953="FWD",0,P4953/Q4953))</x:f>
      </x:c>
    </x:row>
    <x:row r="4954" spans="1:19" x14ac:dyDescent="0.3">
      <x:c r="A4954" s="0">
        <x:f>'Historical Trades'!A4954</x:f>
      </x:c>
      <x:c r="B4954" s="0">
        <x:f>'Historical Trades'!B4954</x:f>
      </x:c>
      <x:c r="C4954" s="23">
        <x:f>'Historical Trades'!C4954</x:f>
      </x:c>
      <x:c r="D4954" s="0">
        <x:f>'Historical Trades'!D4954</x:f>
      </x:c>
      <x:c r="E4954" s="23">
        <x:f>'Historical Trades'!E4954</x:f>
      </x:c>
      <x:c r="F4954" s="0">
        <x:f>'Historical Trades'!F4954</x:f>
      </x:c>
      <x:c r="G4954" s="0">
        <x:f>'Historical Trades'!G4954</x:f>
      </x:c>
      <x:c r="H4954" s="0">
        <x:f>'Historical Trades'!H4954</x:f>
      </x:c>
      <x:c r="I4954" s="0">
        <x:f>'Historical Trades'!I4954</x:f>
      </x:c>
      <x:c r="J4954" s="0">
        <x:f>'Historical Trades'!J4954</x:f>
      </x:c>
      <x:c r="K4954" s="0">
        <x:f>'Historical Trades'!K4954</x:f>
      </x:c>
      <x:c r="L4954" s="0">
        <x:f>'Historical Trades'!L4954</x:f>
      </x:c>
      <x:c r="M4954" s="0">
        <x:f>'Historical Trades'!M4954</x:f>
      </x:c>
      <x:c r="N4954" s="0">
        <x:f>CLEAN('Historical Trades'!O4954)</x:f>
      </x:c>
      <x:c r="P4954" s="14">
        <x:f>IF(G4954="sell",M4954,-M4954)</x:f>
      </x:c>
      <x:c r="Q4954" s="14">
        <x:f>VLOOKUP(N4954,'Currency Rates'!$A$3:$C$32,3,0)</x:f>
      </x:c>
      <x:c r="R4954" s="0">
        <x:f>IF(A4954="SPUS",0,IF(A4954="FWD",0,P4954/Q4954))</x:f>
      </x:c>
    </x:row>
    <x:row r="4955" spans="1:19" x14ac:dyDescent="0.3">
      <x:c r="A4955" s="0">
        <x:f>'Historical Trades'!A4955</x:f>
      </x:c>
      <x:c r="B4955" s="0">
        <x:f>'Historical Trades'!B4955</x:f>
      </x:c>
      <x:c r="C4955" s="23">
        <x:f>'Historical Trades'!C4955</x:f>
      </x:c>
      <x:c r="D4955" s="0">
        <x:f>'Historical Trades'!D4955</x:f>
      </x:c>
      <x:c r="E4955" s="23">
        <x:f>'Historical Trades'!E4955</x:f>
      </x:c>
      <x:c r="F4955" s="0">
        <x:f>'Historical Trades'!F4955</x:f>
      </x:c>
      <x:c r="G4955" s="0">
        <x:f>'Historical Trades'!G4955</x:f>
      </x:c>
      <x:c r="H4955" s="0">
        <x:f>'Historical Trades'!H4955</x:f>
      </x:c>
      <x:c r="I4955" s="0">
        <x:f>'Historical Trades'!I4955</x:f>
      </x:c>
      <x:c r="J4955" s="0">
        <x:f>'Historical Trades'!J4955</x:f>
      </x:c>
      <x:c r="K4955" s="0">
        <x:f>'Historical Trades'!K4955</x:f>
      </x:c>
      <x:c r="L4955" s="0">
        <x:f>'Historical Trades'!L4955</x:f>
      </x:c>
      <x:c r="M4955" s="0">
        <x:f>'Historical Trades'!M4955</x:f>
      </x:c>
      <x:c r="N4955" s="0">
        <x:f>CLEAN('Historical Trades'!O4955)</x:f>
      </x:c>
      <x:c r="P4955" s="14">
        <x:f>IF(G4955="sell",M4955,-M4955)</x:f>
      </x:c>
      <x:c r="Q4955" s="14">
        <x:f>VLOOKUP(N4955,'Currency Rates'!$A$3:$C$32,3,0)</x:f>
      </x:c>
      <x:c r="R4955" s="0">
        <x:f>IF(A4955="SPUS",0,IF(A4955="FWD",0,P4955/Q4955))</x:f>
      </x:c>
    </x:row>
    <x:row r="4956" spans="1:19" x14ac:dyDescent="0.3">
      <x:c r="A4956" s="0">
        <x:f>'Historical Trades'!A4956</x:f>
      </x:c>
      <x:c r="B4956" s="0">
        <x:f>'Historical Trades'!B4956</x:f>
      </x:c>
      <x:c r="C4956" s="23">
        <x:f>'Historical Trades'!C4956</x:f>
      </x:c>
      <x:c r="D4956" s="0">
        <x:f>'Historical Trades'!D4956</x:f>
      </x:c>
      <x:c r="E4956" s="23">
        <x:f>'Historical Trades'!E4956</x:f>
      </x:c>
      <x:c r="F4956" s="0">
        <x:f>'Historical Trades'!F4956</x:f>
      </x:c>
      <x:c r="G4956" s="0">
        <x:f>'Historical Trades'!G4956</x:f>
      </x:c>
      <x:c r="H4956" s="0">
        <x:f>'Historical Trades'!H4956</x:f>
      </x:c>
      <x:c r="I4956" s="0">
        <x:f>'Historical Trades'!I4956</x:f>
      </x:c>
      <x:c r="J4956" s="0">
        <x:f>'Historical Trades'!J4956</x:f>
      </x:c>
      <x:c r="K4956" s="0">
        <x:f>'Historical Trades'!K4956</x:f>
      </x:c>
      <x:c r="L4956" s="0">
        <x:f>'Historical Trades'!L4956</x:f>
      </x:c>
      <x:c r="M4956" s="0">
        <x:f>'Historical Trades'!M4956</x:f>
      </x:c>
      <x:c r="N4956" s="0">
        <x:f>CLEAN('Historical Trades'!O4956)</x:f>
      </x:c>
      <x:c r="P4956" s="14">
        <x:f>IF(G4956="sell",M4956,-M4956)</x:f>
      </x:c>
      <x:c r="Q4956" s="14">
        <x:f>VLOOKUP(N4956,'Currency Rates'!$A$3:$C$32,3,0)</x:f>
      </x:c>
      <x:c r="R4956" s="0">
        <x:f>IF(A4956="SPUS",0,IF(A4956="FWD",0,P4956/Q4956))</x:f>
      </x:c>
    </x:row>
    <x:row r="4957" spans="1:19" x14ac:dyDescent="0.3">
      <x:c r="A4957" s="0">
        <x:f>'Historical Trades'!A4957</x:f>
      </x:c>
      <x:c r="B4957" s="0">
        <x:f>'Historical Trades'!B4957</x:f>
      </x:c>
      <x:c r="C4957" s="23">
        <x:f>'Historical Trades'!C4957</x:f>
      </x:c>
      <x:c r="D4957" s="0">
        <x:f>'Historical Trades'!D4957</x:f>
      </x:c>
      <x:c r="E4957" s="23">
        <x:f>'Historical Trades'!E4957</x:f>
      </x:c>
      <x:c r="F4957" s="0">
        <x:f>'Historical Trades'!F4957</x:f>
      </x:c>
      <x:c r="G4957" s="0">
        <x:f>'Historical Trades'!G4957</x:f>
      </x:c>
      <x:c r="H4957" s="0">
        <x:f>'Historical Trades'!H4957</x:f>
      </x:c>
      <x:c r="I4957" s="0">
        <x:f>'Historical Trades'!I4957</x:f>
      </x:c>
      <x:c r="J4957" s="0">
        <x:f>'Historical Trades'!J4957</x:f>
      </x:c>
      <x:c r="K4957" s="0">
        <x:f>'Historical Trades'!K4957</x:f>
      </x:c>
      <x:c r="L4957" s="0">
        <x:f>'Historical Trades'!L4957</x:f>
      </x:c>
      <x:c r="M4957" s="0">
        <x:f>'Historical Trades'!M4957</x:f>
      </x:c>
      <x:c r="N4957" s="0">
        <x:f>CLEAN('Historical Trades'!O4957)</x:f>
      </x:c>
      <x:c r="P4957" s="14">
        <x:f>IF(G4957="sell",M4957,-M4957)</x:f>
      </x:c>
      <x:c r="Q4957" s="14">
        <x:f>VLOOKUP(N4957,'Currency Rates'!$A$3:$C$32,3,0)</x:f>
      </x:c>
      <x:c r="R4957" s="0">
        <x:f>IF(A4957="SPUS",0,IF(A4957="FWD",0,P4957/Q4957))</x:f>
      </x:c>
    </x:row>
    <x:row r="4958" spans="1:19" x14ac:dyDescent="0.3">
      <x:c r="A4958" s="0">
        <x:f>'Historical Trades'!A4958</x:f>
      </x:c>
      <x:c r="B4958" s="0">
        <x:f>'Historical Trades'!B4958</x:f>
      </x:c>
      <x:c r="C4958" s="23">
        <x:f>'Historical Trades'!C4958</x:f>
      </x:c>
      <x:c r="D4958" s="0">
        <x:f>'Historical Trades'!D4958</x:f>
      </x:c>
      <x:c r="E4958" s="23">
        <x:f>'Historical Trades'!E4958</x:f>
      </x:c>
      <x:c r="F4958" s="0">
        <x:f>'Historical Trades'!F4958</x:f>
      </x:c>
      <x:c r="G4958" s="0">
        <x:f>'Historical Trades'!G4958</x:f>
      </x:c>
      <x:c r="H4958" s="0">
        <x:f>'Historical Trades'!H4958</x:f>
      </x:c>
      <x:c r="I4958" s="0">
        <x:f>'Historical Trades'!I4958</x:f>
      </x:c>
      <x:c r="J4958" s="0">
        <x:f>'Historical Trades'!J4958</x:f>
      </x:c>
      <x:c r="K4958" s="0">
        <x:f>'Historical Trades'!K4958</x:f>
      </x:c>
      <x:c r="L4958" s="0">
        <x:f>'Historical Trades'!L4958</x:f>
      </x:c>
      <x:c r="M4958" s="0">
        <x:f>'Historical Trades'!M4958</x:f>
      </x:c>
      <x:c r="N4958" s="0">
        <x:f>CLEAN('Historical Trades'!O4958)</x:f>
      </x:c>
      <x:c r="P4958" s="14">
        <x:f>IF(G4958="sell",M4958,-M4958)</x:f>
      </x:c>
      <x:c r="Q4958" s="14">
        <x:f>VLOOKUP(N4958,'Currency Rates'!$A$3:$C$32,3,0)</x:f>
      </x:c>
      <x:c r="R4958" s="0">
        <x:f>IF(A4958="SPUS",0,IF(A4958="FWD",0,P4958/Q4958))</x:f>
      </x:c>
    </x:row>
    <x:row r="4959" spans="1:19" x14ac:dyDescent="0.3">
      <x:c r="A4959" s="0">
        <x:f>'Historical Trades'!A4959</x:f>
      </x:c>
      <x:c r="B4959" s="0">
        <x:f>'Historical Trades'!B4959</x:f>
      </x:c>
      <x:c r="C4959" s="23">
        <x:f>'Historical Trades'!C4959</x:f>
      </x:c>
      <x:c r="D4959" s="0">
        <x:f>'Historical Trades'!D4959</x:f>
      </x:c>
      <x:c r="E4959" s="23">
        <x:f>'Historical Trades'!E4959</x:f>
      </x:c>
      <x:c r="F4959" s="0">
        <x:f>'Historical Trades'!F4959</x:f>
      </x:c>
      <x:c r="G4959" s="0">
        <x:f>'Historical Trades'!G4959</x:f>
      </x:c>
      <x:c r="H4959" s="0">
        <x:f>'Historical Trades'!H4959</x:f>
      </x:c>
      <x:c r="I4959" s="0">
        <x:f>'Historical Trades'!I4959</x:f>
      </x:c>
      <x:c r="J4959" s="0">
        <x:f>'Historical Trades'!J4959</x:f>
      </x:c>
      <x:c r="K4959" s="0">
        <x:f>'Historical Trades'!K4959</x:f>
      </x:c>
      <x:c r="L4959" s="0">
        <x:f>'Historical Trades'!L4959</x:f>
      </x:c>
      <x:c r="M4959" s="0">
        <x:f>'Historical Trades'!M4959</x:f>
      </x:c>
      <x:c r="N4959" s="0">
        <x:f>CLEAN('Historical Trades'!O4959)</x:f>
      </x:c>
      <x:c r="P4959" s="14">
        <x:f>IF(G4959="sell",M4959,-M4959)</x:f>
      </x:c>
      <x:c r="Q4959" s="14">
        <x:f>VLOOKUP(N4959,'Currency Rates'!$A$3:$C$32,3,0)</x:f>
      </x:c>
      <x:c r="R4959" s="0">
        <x:f>IF(A4959="SPUS",0,IF(A4959="FWD",0,P4959/Q4959))</x:f>
      </x:c>
    </x:row>
    <x:row r="4960" spans="1:19" x14ac:dyDescent="0.3">
      <x:c r="A4960" s="0">
        <x:f>'Historical Trades'!A4960</x:f>
      </x:c>
      <x:c r="B4960" s="0">
        <x:f>'Historical Trades'!B4960</x:f>
      </x:c>
      <x:c r="C4960" s="23">
        <x:f>'Historical Trades'!C4960</x:f>
      </x:c>
      <x:c r="D4960" s="0">
        <x:f>'Historical Trades'!D4960</x:f>
      </x:c>
      <x:c r="E4960" s="23">
        <x:f>'Historical Trades'!E4960</x:f>
      </x:c>
      <x:c r="F4960" s="0">
        <x:f>'Historical Trades'!F4960</x:f>
      </x:c>
      <x:c r="G4960" s="0">
        <x:f>'Historical Trades'!G4960</x:f>
      </x:c>
      <x:c r="H4960" s="0">
        <x:f>'Historical Trades'!H4960</x:f>
      </x:c>
      <x:c r="I4960" s="0">
        <x:f>'Historical Trades'!I4960</x:f>
      </x:c>
      <x:c r="J4960" s="0">
        <x:f>'Historical Trades'!J4960</x:f>
      </x:c>
      <x:c r="K4960" s="0">
        <x:f>'Historical Trades'!K4960</x:f>
      </x:c>
      <x:c r="L4960" s="0">
        <x:f>'Historical Trades'!L4960</x:f>
      </x:c>
      <x:c r="M4960" s="0">
        <x:f>'Historical Trades'!M4960</x:f>
      </x:c>
      <x:c r="N4960" s="0">
        <x:f>CLEAN('Historical Trades'!O4960)</x:f>
      </x:c>
      <x:c r="P4960" s="14">
        <x:f>IF(G4960="sell",M4960,-M4960)</x:f>
      </x:c>
      <x:c r="Q4960" s="14">
        <x:f>VLOOKUP(N4960,'Currency Rates'!$A$3:$C$32,3,0)</x:f>
      </x:c>
      <x:c r="R4960" s="0">
        <x:f>IF(A4960="SPUS",0,IF(A4960="FWD",0,P4960/Q4960))</x:f>
      </x:c>
    </x:row>
    <x:row r="4961" spans="1:19" x14ac:dyDescent="0.3">
      <x:c r="A4961" s="0">
        <x:f>'Historical Trades'!A4961</x:f>
      </x:c>
      <x:c r="B4961" s="0">
        <x:f>'Historical Trades'!B4961</x:f>
      </x:c>
      <x:c r="C4961" s="23">
        <x:f>'Historical Trades'!C4961</x:f>
      </x:c>
      <x:c r="D4961" s="0">
        <x:f>'Historical Trades'!D4961</x:f>
      </x:c>
      <x:c r="E4961" s="23">
        <x:f>'Historical Trades'!E4961</x:f>
      </x:c>
      <x:c r="F4961" s="0">
        <x:f>'Historical Trades'!F4961</x:f>
      </x:c>
      <x:c r="G4961" s="0">
        <x:f>'Historical Trades'!G4961</x:f>
      </x:c>
      <x:c r="H4961" s="0">
        <x:f>'Historical Trades'!H4961</x:f>
      </x:c>
      <x:c r="I4961" s="0">
        <x:f>'Historical Trades'!I4961</x:f>
      </x:c>
      <x:c r="J4961" s="0">
        <x:f>'Historical Trades'!J4961</x:f>
      </x:c>
      <x:c r="K4961" s="0">
        <x:f>'Historical Trades'!K4961</x:f>
      </x:c>
      <x:c r="L4961" s="0">
        <x:f>'Historical Trades'!L4961</x:f>
      </x:c>
      <x:c r="M4961" s="0">
        <x:f>'Historical Trades'!M4961</x:f>
      </x:c>
      <x:c r="N4961" s="0">
        <x:f>CLEAN('Historical Trades'!O4961)</x:f>
      </x:c>
      <x:c r="P4961" s="14">
        <x:f>IF(G4961="sell",M4961,-M4961)</x:f>
      </x:c>
      <x:c r="Q4961" s="14">
        <x:f>VLOOKUP(N4961,'Currency Rates'!$A$3:$C$32,3,0)</x:f>
      </x:c>
      <x:c r="R4961" s="0">
        <x:f>IF(A4961="SPUS",0,IF(A4961="FWD",0,P4961/Q4961))</x:f>
      </x:c>
    </x:row>
    <x:row r="4962" spans="1:19" x14ac:dyDescent="0.3">
      <x:c r="A4962" s="0">
        <x:f>'Historical Trades'!A4962</x:f>
      </x:c>
      <x:c r="B4962" s="0">
        <x:f>'Historical Trades'!B4962</x:f>
      </x:c>
      <x:c r="C4962" s="23">
        <x:f>'Historical Trades'!C4962</x:f>
      </x:c>
      <x:c r="D4962" s="0">
        <x:f>'Historical Trades'!D4962</x:f>
      </x:c>
      <x:c r="E4962" s="23">
        <x:f>'Historical Trades'!E4962</x:f>
      </x:c>
      <x:c r="F4962" s="0">
        <x:f>'Historical Trades'!F4962</x:f>
      </x:c>
      <x:c r="G4962" s="0">
        <x:f>'Historical Trades'!G4962</x:f>
      </x:c>
      <x:c r="H4962" s="0">
        <x:f>'Historical Trades'!H4962</x:f>
      </x:c>
      <x:c r="I4962" s="0">
        <x:f>'Historical Trades'!I4962</x:f>
      </x:c>
      <x:c r="J4962" s="0">
        <x:f>'Historical Trades'!J4962</x:f>
      </x:c>
      <x:c r="K4962" s="0">
        <x:f>'Historical Trades'!K4962</x:f>
      </x:c>
      <x:c r="L4962" s="0">
        <x:f>'Historical Trades'!L4962</x:f>
      </x:c>
      <x:c r="M4962" s="0">
        <x:f>'Historical Trades'!M4962</x:f>
      </x:c>
      <x:c r="N4962" s="0">
        <x:f>CLEAN('Historical Trades'!O4962)</x:f>
      </x:c>
      <x:c r="P4962" s="14">
        <x:f>IF(G4962="sell",M4962,-M4962)</x:f>
      </x:c>
      <x:c r="Q4962" s="14">
        <x:f>VLOOKUP(N4962,'Currency Rates'!$A$3:$C$32,3,0)</x:f>
      </x:c>
      <x:c r="R4962" s="0">
        <x:f>IF(A4962="SPUS",0,IF(A4962="FWD",0,P4962/Q4962))</x:f>
      </x:c>
    </x:row>
    <x:row r="4963" spans="1:19" x14ac:dyDescent="0.3">
      <x:c r="A4963" s="0">
        <x:f>'Historical Trades'!A4963</x:f>
      </x:c>
      <x:c r="B4963" s="0">
        <x:f>'Historical Trades'!B4963</x:f>
      </x:c>
      <x:c r="C4963" s="23">
        <x:f>'Historical Trades'!C4963</x:f>
      </x:c>
      <x:c r="D4963" s="0">
        <x:f>'Historical Trades'!D4963</x:f>
      </x:c>
      <x:c r="E4963" s="23">
        <x:f>'Historical Trades'!E4963</x:f>
      </x:c>
      <x:c r="F4963" s="0">
        <x:f>'Historical Trades'!F4963</x:f>
      </x:c>
      <x:c r="G4963" s="0">
        <x:f>'Historical Trades'!G4963</x:f>
      </x:c>
      <x:c r="H4963" s="0">
        <x:f>'Historical Trades'!H4963</x:f>
      </x:c>
      <x:c r="I4963" s="0">
        <x:f>'Historical Trades'!I4963</x:f>
      </x:c>
      <x:c r="J4963" s="0">
        <x:f>'Historical Trades'!J4963</x:f>
      </x:c>
      <x:c r="K4963" s="0">
        <x:f>'Historical Trades'!K4963</x:f>
      </x:c>
      <x:c r="L4963" s="0">
        <x:f>'Historical Trades'!L4963</x:f>
      </x:c>
      <x:c r="M4963" s="0">
        <x:f>'Historical Trades'!M4963</x:f>
      </x:c>
      <x:c r="N4963" s="0">
        <x:f>CLEAN('Historical Trades'!O4963)</x:f>
      </x:c>
      <x:c r="P4963" s="14">
        <x:f>IF(G4963="sell",M4963,-M4963)</x:f>
      </x:c>
      <x:c r="Q4963" s="14">
        <x:f>VLOOKUP(N4963,'Currency Rates'!$A$3:$C$32,3,0)</x:f>
      </x:c>
      <x:c r="R4963" s="0">
        <x:f>IF(A4963="SPUS",0,IF(A4963="FWD",0,P4963/Q4963))</x:f>
      </x:c>
    </x:row>
    <x:row r="4964" spans="1:19" x14ac:dyDescent="0.3">
      <x:c r="A4964" s="0">
        <x:f>'Historical Trades'!A4964</x:f>
      </x:c>
      <x:c r="B4964" s="0">
        <x:f>'Historical Trades'!B4964</x:f>
      </x:c>
      <x:c r="C4964" s="23">
        <x:f>'Historical Trades'!C4964</x:f>
      </x:c>
      <x:c r="D4964" s="0">
        <x:f>'Historical Trades'!D4964</x:f>
      </x:c>
      <x:c r="E4964" s="23">
        <x:f>'Historical Trades'!E4964</x:f>
      </x:c>
      <x:c r="F4964" s="0">
        <x:f>'Historical Trades'!F4964</x:f>
      </x:c>
      <x:c r="G4964" s="0">
        <x:f>'Historical Trades'!G4964</x:f>
      </x:c>
      <x:c r="H4964" s="0">
        <x:f>'Historical Trades'!H4964</x:f>
      </x:c>
      <x:c r="I4964" s="0">
        <x:f>'Historical Trades'!I4964</x:f>
      </x:c>
      <x:c r="J4964" s="0">
        <x:f>'Historical Trades'!J4964</x:f>
      </x:c>
      <x:c r="K4964" s="0">
        <x:f>'Historical Trades'!K4964</x:f>
      </x:c>
      <x:c r="L4964" s="0">
        <x:f>'Historical Trades'!L4964</x:f>
      </x:c>
      <x:c r="M4964" s="0">
        <x:f>'Historical Trades'!M4964</x:f>
      </x:c>
      <x:c r="N4964" s="0">
        <x:f>CLEAN('Historical Trades'!O4964)</x:f>
      </x:c>
      <x:c r="P4964" s="14">
        <x:f>IF(G4964="sell",M4964,-M4964)</x:f>
      </x:c>
      <x:c r="Q4964" s="14">
        <x:f>VLOOKUP(N4964,'Currency Rates'!$A$3:$C$32,3,0)</x:f>
      </x:c>
      <x:c r="R4964" s="0">
        <x:f>IF(A4964="SPUS",0,IF(A4964="FWD",0,P4964/Q4964))</x:f>
      </x:c>
    </x:row>
    <x:row r="4965" spans="1:19" x14ac:dyDescent="0.3">
      <x:c r="A4965" s="0">
        <x:f>'Historical Trades'!A4965</x:f>
      </x:c>
      <x:c r="B4965" s="0">
        <x:f>'Historical Trades'!B4965</x:f>
      </x:c>
      <x:c r="C4965" s="23">
        <x:f>'Historical Trades'!C4965</x:f>
      </x:c>
      <x:c r="D4965" s="0">
        <x:f>'Historical Trades'!D4965</x:f>
      </x:c>
      <x:c r="E4965" s="23">
        <x:f>'Historical Trades'!E4965</x:f>
      </x:c>
      <x:c r="F4965" s="0">
        <x:f>'Historical Trades'!F4965</x:f>
      </x:c>
      <x:c r="G4965" s="0">
        <x:f>'Historical Trades'!G4965</x:f>
      </x:c>
      <x:c r="H4965" s="0">
        <x:f>'Historical Trades'!H4965</x:f>
      </x:c>
      <x:c r="I4965" s="0">
        <x:f>'Historical Trades'!I4965</x:f>
      </x:c>
      <x:c r="J4965" s="0">
        <x:f>'Historical Trades'!J4965</x:f>
      </x:c>
      <x:c r="K4965" s="0">
        <x:f>'Historical Trades'!K4965</x:f>
      </x:c>
      <x:c r="L4965" s="0">
        <x:f>'Historical Trades'!L4965</x:f>
      </x:c>
      <x:c r="M4965" s="0">
        <x:f>'Historical Trades'!M4965</x:f>
      </x:c>
      <x:c r="N4965" s="0">
        <x:f>CLEAN('Historical Trades'!O4965)</x:f>
      </x:c>
      <x:c r="P4965" s="14">
        <x:f>IF(G4965="sell",M4965,-M4965)</x:f>
      </x:c>
      <x:c r="Q4965" s="14">
        <x:f>VLOOKUP(N4965,'Currency Rates'!$A$3:$C$32,3,0)</x:f>
      </x:c>
      <x:c r="R4965" s="0">
        <x:f>IF(A4965="SPUS",0,IF(A4965="FWD",0,P4965/Q4965))</x:f>
      </x:c>
    </x:row>
    <x:row r="4966" spans="1:19" x14ac:dyDescent="0.3">
      <x:c r="A4966" s="0">
        <x:f>'Historical Trades'!A4966</x:f>
      </x:c>
      <x:c r="B4966" s="0">
        <x:f>'Historical Trades'!B4966</x:f>
      </x:c>
      <x:c r="C4966" s="23">
        <x:f>'Historical Trades'!C4966</x:f>
      </x:c>
      <x:c r="D4966" s="0">
        <x:f>'Historical Trades'!D4966</x:f>
      </x:c>
      <x:c r="E4966" s="23">
        <x:f>'Historical Trades'!E4966</x:f>
      </x:c>
      <x:c r="F4966" s="0">
        <x:f>'Historical Trades'!F4966</x:f>
      </x:c>
      <x:c r="G4966" s="0">
        <x:f>'Historical Trades'!G4966</x:f>
      </x:c>
      <x:c r="H4966" s="0">
        <x:f>'Historical Trades'!H4966</x:f>
      </x:c>
      <x:c r="I4966" s="0">
        <x:f>'Historical Trades'!I4966</x:f>
      </x:c>
      <x:c r="J4966" s="0">
        <x:f>'Historical Trades'!J4966</x:f>
      </x:c>
      <x:c r="K4966" s="0">
        <x:f>'Historical Trades'!K4966</x:f>
      </x:c>
      <x:c r="L4966" s="0">
        <x:f>'Historical Trades'!L4966</x:f>
      </x:c>
      <x:c r="M4966" s="0">
        <x:f>'Historical Trades'!M4966</x:f>
      </x:c>
      <x:c r="N4966" s="0">
        <x:f>CLEAN('Historical Trades'!O4966)</x:f>
      </x:c>
      <x:c r="P4966" s="14">
        <x:f>IF(G4966="sell",M4966,-M4966)</x:f>
      </x:c>
      <x:c r="Q4966" s="14">
        <x:f>VLOOKUP(N4966,'Currency Rates'!$A$3:$C$32,3,0)</x:f>
      </x:c>
      <x:c r="R4966" s="0">
        <x:f>IF(A4966="SPUS",0,IF(A4966="FWD",0,P4966/Q4966))</x:f>
      </x:c>
    </x:row>
    <x:row r="4967" spans="1:19" x14ac:dyDescent="0.3">
      <x:c r="A4967" s="0">
        <x:f>'Historical Trades'!A4967</x:f>
      </x:c>
      <x:c r="B4967" s="0">
        <x:f>'Historical Trades'!B4967</x:f>
      </x:c>
      <x:c r="C4967" s="23">
        <x:f>'Historical Trades'!C4967</x:f>
      </x:c>
      <x:c r="D4967" s="0">
        <x:f>'Historical Trades'!D4967</x:f>
      </x:c>
      <x:c r="E4967" s="23">
        <x:f>'Historical Trades'!E4967</x:f>
      </x:c>
      <x:c r="F4967" s="0">
        <x:f>'Historical Trades'!F4967</x:f>
      </x:c>
      <x:c r="G4967" s="0">
        <x:f>'Historical Trades'!G4967</x:f>
      </x:c>
      <x:c r="H4967" s="0">
        <x:f>'Historical Trades'!H4967</x:f>
      </x:c>
      <x:c r="I4967" s="0">
        <x:f>'Historical Trades'!I4967</x:f>
      </x:c>
      <x:c r="J4967" s="0">
        <x:f>'Historical Trades'!J4967</x:f>
      </x:c>
      <x:c r="K4967" s="0">
        <x:f>'Historical Trades'!K4967</x:f>
      </x:c>
      <x:c r="L4967" s="0">
        <x:f>'Historical Trades'!L4967</x:f>
      </x:c>
      <x:c r="M4967" s="0">
        <x:f>'Historical Trades'!M4967</x:f>
      </x:c>
      <x:c r="N4967" s="0">
        <x:f>CLEAN('Historical Trades'!O4967)</x:f>
      </x:c>
      <x:c r="P4967" s="14">
        <x:f>IF(G4967="sell",M4967,-M4967)</x:f>
      </x:c>
      <x:c r="Q4967" s="14">
        <x:f>VLOOKUP(N4967,'Currency Rates'!$A$3:$C$32,3,0)</x:f>
      </x:c>
      <x:c r="R4967" s="0">
        <x:f>IF(A4967="SPUS",0,IF(A4967="FWD",0,P4967/Q4967))</x:f>
      </x:c>
    </x:row>
    <x:row r="4968" spans="1:19" x14ac:dyDescent="0.3">
      <x:c r="A4968" s="0">
        <x:f>'Historical Trades'!A4968</x:f>
      </x:c>
      <x:c r="B4968" s="0">
        <x:f>'Historical Trades'!B4968</x:f>
      </x:c>
      <x:c r="C4968" s="23">
        <x:f>'Historical Trades'!C4968</x:f>
      </x:c>
      <x:c r="D4968" s="0">
        <x:f>'Historical Trades'!D4968</x:f>
      </x:c>
      <x:c r="E4968" s="23">
        <x:f>'Historical Trades'!E4968</x:f>
      </x:c>
      <x:c r="F4968" s="0">
        <x:f>'Historical Trades'!F4968</x:f>
      </x:c>
      <x:c r="G4968" s="0">
        <x:f>'Historical Trades'!G4968</x:f>
      </x:c>
      <x:c r="H4968" s="0">
        <x:f>'Historical Trades'!H4968</x:f>
      </x:c>
      <x:c r="I4968" s="0">
        <x:f>'Historical Trades'!I4968</x:f>
      </x:c>
      <x:c r="J4968" s="0">
        <x:f>'Historical Trades'!J4968</x:f>
      </x:c>
      <x:c r="K4968" s="0">
        <x:f>'Historical Trades'!K4968</x:f>
      </x:c>
      <x:c r="L4968" s="0">
        <x:f>'Historical Trades'!L4968</x:f>
      </x:c>
      <x:c r="M4968" s="0">
        <x:f>'Historical Trades'!M4968</x:f>
      </x:c>
      <x:c r="N4968" s="0">
        <x:f>CLEAN('Historical Trades'!O4968)</x:f>
      </x:c>
      <x:c r="P4968" s="14">
        <x:f>IF(G4968="sell",M4968,-M4968)</x:f>
      </x:c>
      <x:c r="Q4968" s="14">
        <x:f>VLOOKUP(N4968,'Currency Rates'!$A$3:$C$32,3,0)</x:f>
      </x:c>
      <x:c r="R4968" s="0">
        <x:f>IF(A4968="SPUS",0,IF(A4968="FWD",0,P4968/Q4968))</x:f>
      </x:c>
    </x:row>
    <x:row r="4969" spans="1:19" x14ac:dyDescent="0.3">
      <x:c r="A4969" s="0">
        <x:f>'Historical Trades'!A4969</x:f>
      </x:c>
      <x:c r="B4969" s="0">
        <x:f>'Historical Trades'!B4969</x:f>
      </x:c>
      <x:c r="C4969" s="23">
        <x:f>'Historical Trades'!C4969</x:f>
      </x:c>
      <x:c r="D4969" s="0">
        <x:f>'Historical Trades'!D4969</x:f>
      </x:c>
      <x:c r="E4969" s="23">
        <x:f>'Historical Trades'!E4969</x:f>
      </x:c>
      <x:c r="F4969" s="0">
        <x:f>'Historical Trades'!F4969</x:f>
      </x:c>
      <x:c r="G4969" s="0">
        <x:f>'Historical Trades'!G4969</x:f>
      </x:c>
      <x:c r="H4969" s="0">
        <x:f>'Historical Trades'!H4969</x:f>
      </x:c>
      <x:c r="I4969" s="0">
        <x:f>'Historical Trades'!I4969</x:f>
      </x:c>
      <x:c r="J4969" s="0">
        <x:f>'Historical Trades'!J4969</x:f>
      </x:c>
      <x:c r="K4969" s="0">
        <x:f>'Historical Trades'!K4969</x:f>
      </x:c>
      <x:c r="L4969" s="0">
        <x:f>'Historical Trades'!L4969</x:f>
      </x:c>
      <x:c r="M4969" s="0">
        <x:f>'Historical Trades'!M4969</x:f>
      </x:c>
      <x:c r="N4969" s="0">
        <x:f>CLEAN('Historical Trades'!O4969)</x:f>
      </x:c>
      <x:c r="P4969" s="14">
        <x:f>IF(G4969="sell",M4969,-M4969)</x:f>
      </x:c>
      <x:c r="Q4969" s="14">
        <x:f>VLOOKUP(N4969,'Currency Rates'!$A$3:$C$32,3,0)</x:f>
      </x:c>
      <x:c r="R4969" s="0">
        <x:f>IF(A4969="SPUS",0,IF(A4969="FWD",0,P4969/Q4969))</x:f>
      </x:c>
    </x:row>
    <x:row r="4970" spans="1:19" x14ac:dyDescent="0.3">
      <x:c r="A4970" s="0">
        <x:f>'Historical Trades'!A4970</x:f>
      </x:c>
      <x:c r="B4970" s="0">
        <x:f>'Historical Trades'!B4970</x:f>
      </x:c>
      <x:c r="C4970" s="23">
        <x:f>'Historical Trades'!C4970</x:f>
      </x:c>
      <x:c r="D4970" s="0">
        <x:f>'Historical Trades'!D4970</x:f>
      </x:c>
      <x:c r="E4970" s="23">
        <x:f>'Historical Trades'!E4970</x:f>
      </x:c>
      <x:c r="F4970" s="0">
        <x:f>'Historical Trades'!F4970</x:f>
      </x:c>
      <x:c r="G4970" s="0">
        <x:f>'Historical Trades'!G4970</x:f>
      </x:c>
      <x:c r="H4970" s="0">
        <x:f>'Historical Trades'!H4970</x:f>
      </x:c>
      <x:c r="I4970" s="0">
        <x:f>'Historical Trades'!I4970</x:f>
      </x:c>
      <x:c r="J4970" s="0">
        <x:f>'Historical Trades'!J4970</x:f>
      </x:c>
      <x:c r="K4970" s="0">
        <x:f>'Historical Trades'!K4970</x:f>
      </x:c>
      <x:c r="L4970" s="0">
        <x:f>'Historical Trades'!L4970</x:f>
      </x:c>
      <x:c r="M4970" s="0">
        <x:f>'Historical Trades'!M4970</x:f>
      </x:c>
      <x:c r="N4970" s="0">
        <x:f>CLEAN('Historical Trades'!O4970)</x:f>
      </x:c>
      <x:c r="P4970" s="14">
        <x:f>IF(G4970="sell",M4970,-M4970)</x:f>
      </x:c>
      <x:c r="Q4970" s="14">
        <x:f>VLOOKUP(N4970,'Currency Rates'!$A$3:$C$32,3,0)</x:f>
      </x:c>
      <x:c r="R4970" s="0">
        <x:f>IF(A4970="SPUS",0,IF(A4970="FWD",0,P4970/Q4970))</x:f>
      </x:c>
    </x:row>
    <x:row r="4971" spans="1:19" x14ac:dyDescent="0.3">
      <x:c r="A4971" s="0">
        <x:f>'Historical Trades'!A4971</x:f>
      </x:c>
      <x:c r="B4971" s="0">
        <x:f>'Historical Trades'!B4971</x:f>
      </x:c>
      <x:c r="C4971" s="23">
        <x:f>'Historical Trades'!C4971</x:f>
      </x:c>
      <x:c r="D4971" s="0">
        <x:f>'Historical Trades'!D4971</x:f>
      </x:c>
      <x:c r="E4971" s="23">
        <x:f>'Historical Trades'!E4971</x:f>
      </x:c>
      <x:c r="F4971" s="0">
        <x:f>'Historical Trades'!F4971</x:f>
      </x:c>
      <x:c r="G4971" s="0">
        <x:f>'Historical Trades'!G4971</x:f>
      </x:c>
      <x:c r="H4971" s="0">
        <x:f>'Historical Trades'!H4971</x:f>
      </x:c>
      <x:c r="I4971" s="0">
        <x:f>'Historical Trades'!I4971</x:f>
      </x:c>
      <x:c r="J4971" s="0">
        <x:f>'Historical Trades'!J4971</x:f>
      </x:c>
      <x:c r="K4971" s="0">
        <x:f>'Historical Trades'!K4971</x:f>
      </x:c>
      <x:c r="L4971" s="0">
        <x:f>'Historical Trades'!L4971</x:f>
      </x:c>
      <x:c r="M4971" s="0">
        <x:f>'Historical Trades'!M4971</x:f>
      </x:c>
      <x:c r="N4971" s="0">
        <x:f>CLEAN('Historical Trades'!O4971)</x:f>
      </x:c>
      <x:c r="P4971" s="14">
        <x:f>IF(G4971="sell",M4971,-M4971)</x:f>
      </x:c>
      <x:c r="Q4971" s="14">
        <x:f>VLOOKUP(N4971,'Currency Rates'!$A$3:$C$32,3,0)</x:f>
      </x:c>
      <x:c r="R4971" s="0">
        <x:f>IF(A4971="SPUS",0,IF(A4971="FWD",0,P4971/Q4971))</x:f>
      </x:c>
    </x:row>
    <x:row r="4972" spans="1:19" x14ac:dyDescent="0.3">
      <x:c r="A4972" s="0">
        <x:f>'Historical Trades'!A4972</x:f>
      </x:c>
      <x:c r="B4972" s="0">
        <x:f>'Historical Trades'!B4972</x:f>
      </x:c>
      <x:c r="C4972" s="23">
        <x:f>'Historical Trades'!C4972</x:f>
      </x:c>
      <x:c r="D4972" s="0">
        <x:f>'Historical Trades'!D4972</x:f>
      </x:c>
      <x:c r="E4972" s="23">
        <x:f>'Historical Trades'!E4972</x:f>
      </x:c>
      <x:c r="F4972" s="0">
        <x:f>'Historical Trades'!F4972</x:f>
      </x:c>
      <x:c r="G4972" s="0">
        <x:f>'Historical Trades'!G4972</x:f>
      </x:c>
      <x:c r="H4972" s="0">
        <x:f>'Historical Trades'!H4972</x:f>
      </x:c>
      <x:c r="I4972" s="0">
        <x:f>'Historical Trades'!I4972</x:f>
      </x:c>
      <x:c r="J4972" s="0">
        <x:f>'Historical Trades'!J4972</x:f>
      </x:c>
      <x:c r="K4972" s="0">
        <x:f>'Historical Trades'!K4972</x:f>
      </x:c>
      <x:c r="L4972" s="0">
        <x:f>'Historical Trades'!L4972</x:f>
      </x:c>
      <x:c r="M4972" s="0">
        <x:f>'Historical Trades'!M4972</x:f>
      </x:c>
      <x:c r="N4972" s="0">
        <x:f>CLEAN('Historical Trades'!O4972)</x:f>
      </x:c>
      <x:c r="P4972" s="14">
        <x:f>IF(G4972="sell",M4972,-M4972)</x:f>
      </x:c>
      <x:c r="Q4972" s="14">
        <x:f>VLOOKUP(N4972,'Currency Rates'!$A$3:$C$32,3,0)</x:f>
      </x:c>
      <x:c r="R4972" s="0">
        <x:f>IF(A4972="SPUS",0,IF(A4972="FWD",0,P4972/Q4972))</x:f>
      </x:c>
    </x:row>
    <x:row r="4973" spans="1:19" x14ac:dyDescent="0.3">
      <x:c r="A4973" s="0">
        <x:f>'Historical Trades'!A4973</x:f>
      </x:c>
      <x:c r="B4973" s="0">
        <x:f>'Historical Trades'!B4973</x:f>
      </x:c>
      <x:c r="C4973" s="23">
        <x:f>'Historical Trades'!C4973</x:f>
      </x:c>
      <x:c r="D4973" s="0">
        <x:f>'Historical Trades'!D4973</x:f>
      </x:c>
      <x:c r="E4973" s="23">
        <x:f>'Historical Trades'!E4973</x:f>
      </x:c>
      <x:c r="F4973" s="0">
        <x:f>'Historical Trades'!F4973</x:f>
      </x:c>
      <x:c r="G4973" s="0">
        <x:f>'Historical Trades'!G4973</x:f>
      </x:c>
      <x:c r="H4973" s="0">
        <x:f>'Historical Trades'!H4973</x:f>
      </x:c>
      <x:c r="I4973" s="0">
        <x:f>'Historical Trades'!I4973</x:f>
      </x:c>
      <x:c r="J4973" s="0">
        <x:f>'Historical Trades'!J4973</x:f>
      </x:c>
      <x:c r="K4973" s="0">
        <x:f>'Historical Trades'!K4973</x:f>
      </x:c>
      <x:c r="L4973" s="0">
        <x:f>'Historical Trades'!L4973</x:f>
      </x:c>
      <x:c r="M4973" s="0">
        <x:f>'Historical Trades'!M4973</x:f>
      </x:c>
      <x:c r="N4973" s="0">
        <x:f>CLEAN('Historical Trades'!O4973)</x:f>
      </x:c>
      <x:c r="P4973" s="14">
        <x:f>IF(G4973="sell",M4973,-M4973)</x:f>
      </x:c>
      <x:c r="Q4973" s="14">
        <x:f>VLOOKUP(N4973,'Currency Rates'!$A$3:$C$32,3,0)</x:f>
      </x:c>
      <x:c r="R4973" s="0">
        <x:f>IF(A4973="SPUS",0,IF(A4973="FWD",0,P4973/Q4973))</x:f>
      </x:c>
    </x:row>
    <x:row r="4974" spans="1:19" x14ac:dyDescent="0.3">
      <x:c r="A4974" s="0">
        <x:f>'Historical Trades'!A4974</x:f>
      </x:c>
      <x:c r="B4974" s="0">
        <x:f>'Historical Trades'!B4974</x:f>
      </x:c>
      <x:c r="C4974" s="23">
        <x:f>'Historical Trades'!C4974</x:f>
      </x:c>
      <x:c r="D4974" s="0">
        <x:f>'Historical Trades'!D4974</x:f>
      </x:c>
      <x:c r="E4974" s="23">
        <x:f>'Historical Trades'!E4974</x:f>
      </x:c>
      <x:c r="F4974" s="0">
        <x:f>'Historical Trades'!F4974</x:f>
      </x:c>
      <x:c r="G4974" s="0">
        <x:f>'Historical Trades'!G4974</x:f>
      </x:c>
      <x:c r="H4974" s="0">
        <x:f>'Historical Trades'!H4974</x:f>
      </x:c>
      <x:c r="I4974" s="0">
        <x:f>'Historical Trades'!I4974</x:f>
      </x:c>
      <x:c r="J4974" s="0">
        <x:f>'Historical Trades'!J4974</x:f>
      </x:c>
      <x:c r="K4974" s="0">
        <x:f>'Historical Trades'!K4974</x:f>
      </x:c>
      <x:c r="L4974" s="0">
        <x:f>'Historical Trades'!L4974</x:f>
      </x:c>
      <x:c r="M4974" s="0">
        <x:f>'Historical Trades'!M4974</x:f>
      </x:c>
      <x:c r="N4974" s="0">
        <x:f>CLEAN('Historical Trades'!O4974)</x:f>
      </x:c>
      <x:c r="P4974" s="14">
        <x:f>IF(G4974="sell",M4974,-M4974)</x:f>
      </x:c>
      <x:c r="Q4974" s="14">
        <x:f>VLOOKUP(N4974,'Currency Rates'!$A$3:$C$32,3,0)</x:f>
      </x:c>
      <x:c r="R4974" s="0">
        <x:f>IF(A4974="SPUS",0,IF(A4974="FWD",0,P4974/Q4974))</x:f>
      </x:c>
    </x:row>
    <x:row r="4975" spans="1:19" x14ac:dyDescent="0.3">
      <x:c r="A4975" s="0">
        <x:f>'Historical Trades'!A4975</x:f>
      </x:c>
      <x:c r="B4975" s="0">
        <x:f>'Historical Trades'!B4975</x:f>
      </x:c>
      <x:c r="C4975" s="23">
        <x:f>'Historical Trades'!C4975</x:f>
      </x:c>
      <x:c r="D4975" s="0">
        <x:f>'Historical Trades'!D4975</x:f>
      </x:c>
      <x:c r="E4975" s="23">
        <x:f>'Historical Trades'!E4975</x:f>
      </x:c>
      <x:c r="F4975" s="0">
        <x:f>'Historical Trades'!F4975</x:f>
      </x:c>
      <x:c r="G4975" s="0">
        <x:f>'Historical Trades'!G4975</x:f>
      </x:c>
      <x:c r="H4975" s="0">
        <x:f>'Historical Trades'!H4975</x:f>
      </x:c>
      <x:c r="I4975" s="0">
        <x:f>'Historical Trades'!I4975</x:f>
      </x:c>
      <x:c r="J4975" s="0">
        <x:f>'Historical Trades'!J4975</x:f>
      </x:c>
      <x:c r="K4975" s="0">
        <x:f>'Historical Trades'!K4975</x:f>
      </x:c>
      <x:c r="L4975" s="0">
        <x:f>'Historical Trades'!L4975</x:f>
      </x:c>
      <x:c r="M4975" s="0">
        <x:f>'Historical Trades'!M4975</x:f>
      </x:c>
      <x:c r="N4975" s="0">
        <x:f>CLEAN('Historical Trades'!O4975)</x:f>
      </x:c>
      <x:c r="P4975" s="14">
        <x:f>IF(G4975="sell",M4975,-M4975)</x:f>
      </x:c>
      <x:c r="Q4975" s="14">
        <x:f>VLOOKUP(N4975,'Currency Rates'!$A$3:$C$32,3,0)</x:f>
      </x:c>
      <x:c r="R4975" s="0">
        <x:f>IF(A4975="SPUS",0,IF(A4975="FWD",0,P4975/Q4975))</x:f>
      </x:c>
    </x:row>
    <x:row r="4976" spans="1:19" x14ac:dyDescent="0.3">
      <x:c r="A4976" s="0">
        <x:f>'Historical Trades'!A4976</x:f>
      </x:c>
      <x:c r="B4976" s="0">
        <x:f>'Historical Trades'!B4976</x:f>
      </x:c>
      <x:c r="C4976" s="23">
        <x:f>'Historical Trades'!C4976</x:f>
      </x:c>
      <x:c r="D4976" s="0">
        <x:f>'Historical Trades'!D4976</x:f>
      </x:c>
      <x:c r="E4976" s="23">
        <x:f>'Historical Trades'!E4976</x:f>
      </x:c>
      <x:c r="F4976" s="0">
        <x:f>'Historical Trades'!F4976</x:f>
      </x:c>
      <x:c r="G4976" s="0">
        <x:f>'Historical Trades'!G4976</x:f>
      </x:c>
      <x:c r="H4976" s="0">
        <x:f>'Historical Trades'!H4976</x:f>
      </x:c>
      <x:c r="I4976" s="0">
        <x:f>'Historical Trades'!I4976</x:f>
      </x:c>
      <x:c r="J4976" s="0">
        <x:f>'Historical Trades'!J4976</x:f>
      </x:c>
      <x:c r="K4976" s="0">
        <x:f>'Historical Trades'!K4976</x:f>
      </x:c>
      <x:c r="L4976" s="0">
        <x:f>'Historical Trades'!L4976</x:f>
      </x:c>
      <x:c r="M4976" s="0">
        <x:f>'Historical Trades'!M4976</x:f>
      </x:c>
      <x:c r="N4976" s="0">
        <x:f>CLEAN('Historical Trades'!O4976)</x:f>
      </x:c>
      <x:c r="P4976" s="14">
        <x:f>IF(G4976="sell",M4976,-M4976)</x:f>
      </x:c>
      <x:c r="Q4976" s="14">
        <x:f>VLOOKUP(N4976,'Currency Rates'!$A$3:$C$32,3,0)</x:f>
      </x:c>
      <x:c r="R4976" s="0">
        <x:f>IF(A4976="SPUS",0,IF(A4976="FWD",0,P4976/Q4976))</x:f>
      </x:c>
    </x:row>
    <x:row r="4977" spans="1:19" x14ac:dyDescent="0.3">
      <x:c r="A4977" s="0">
        <x:f>'Historical Trades'!A4977</x:f>
      </x:c>
      <x:c r="B4977" s="0">
        <x:f>'Historical Trades'!B4977</x:f>
      </x:c>
      <x:c r="C4977" s="23">
        <x:f>'Historical Trades'!C4977</x:f>
      </x:c>
      <x:c r="D4977" s="0">
        <x:f>'Historical Trades'!D4977</x:f>
      </x:c>
      <x:c r="E4977" s="23">
        <x:f>'Historical Trades'!E4977</x:f>
      </x:c>
      <x:c r="F4977" s="0">
        <x:f>'Historical Trades'!F4977</x:f>
      </x:c>
      <x:c r="G4977" s="0">
        <x:f>'Historical Trades'!G4977</x:f>
      </x:c>
      <x:c r="H4977" s="0">
        <x:f>'Historical Trades'!H4977</x:f>
      </x:c>
      <x:c r="I4977" s="0">
        <x:f>'Historical Trades'!I4977</x:f>
      </x:c>
      <x:c r="J4977" s="0">
        <x:f>'Historical Trades'!J4977</x:f>
      </x:c>
      <x:c r="K4977" s="0">
        <x:f>'Historical Trades'!K4977</x:f>
      </x:c>
      <x:c r="L4977" s="0">
        <x:f>'Historical Trades'!L4977</x:f>
      </x:c>
      <x:c r="M4977" s="0">
        <x:f>'Historical Trades'!M4977</x:f>
      </x:c>
      <x:c r="N4977" s="0">
        <x:f>CLEAN('Historical Trades'!O4977)</x:f>
      </x:c>
      <x:c r="P4977" s="14">
        <x:f>IF(G4977="sell",M4977,-M4977)</x:f>
      </x:c>
      <x:c r="Q4977" s="14">
        <x:f>VLOOKUP(N4977,'Currency Rates'!$A$3:$C$32,3,0)</x:f>
      </x:c>
      <x:c r="R4977" s="0">
        <x:f>IF(A4977="SPUS",0,IF(A4977="FWD",0,P4977/Q4977))</x:f>
      </x:c>
    </x:row>
    <x:row r="4978" spans="1:19" x14ac:dyDescent="0.3">
      <x:c r="A4978" s="0">
        <x:f>'Historical Trades'!A4978</x:f>
      </x:c>
      <x:c r="B4978" s="0">
        <x:f>'Historical Trades'!B4978</x:f>
      </x:c>
      <x:c r="C4978" s="23">
        <x:f>'Historical Trades'!C4978</x:f>
      </x:c>
      <x:c r="D4978" s="0">
        <x:f>'Historical Trades'!D4978</x:f>
      </x:c>
      <x:c r="E4978" s="23">
        <x:f>'Historical Trades'!E4978</x:f>
      </x:c>
      <x:c r="F4978" s="0">
        <x:f>'Historical Trades'!F4978</x:f>
      </x:c>
      <x:c r="G4978" s="0">
        <x:f>'Historical Trades'!G4978</x:f>
      </x:c>
      <x:c r="H4978" s="0">
        <x:f>'Historical Trades'!H4978</x:f>
      </x:c>
      <x:c r="I4978" s="0">
        <x:f>'Historical Trades'!I4978</x:f>
      </x:c>
      <x:c r="J4978" s="0">
        <x:f>'Historical Trades'!J4978</x:f>
      </x:c>
      <x:c r="K4978" s="0">
        <x:f>'Historical Trades'!K4978</x:f>
      </x:c>
      <x:c r="L4978" s="0">
        <x:f>'Historical Trades'!L4978</x:f>
      </x:c>
      <x:c r="M4978" s="0">
        <x:f>'Historical Trades'!M4978</x:f>
      </x:c>
      <x:c r="N4978" s="0">
        <x:f>CLEAN('Historical Trades'!O4978)</x:f>
      </x:c>
      <x:c r="P4978" s="14">
        <x:f>IF(G4978="sell",M4978,-M4978)</x:f>
      </x:c>
      <x:c r="Q4978" s="14">
        <x:f>VLOOKUP(N4978,'Currency Rates'!$A$3:$C$32,3,0)</x:f>
      </x:c>
      <x:c r="R4978" s="0">
        <x:f>IF(A4978="SPUS",0,IF(A4978="FWD",0,P4978/Q4978))</x:f>
      </x:c>
    </x:row>
    <x:row r="4979" spans="1:19" x14ac:dyDescent="0.3">
      <x:c r="A4979" s="0">
        <x:f>'Historical Trades'!A4979</x:f>
      </x:c>
      <x:c r="B4979" s="0">
        <x:f>'Historical Trades'!B4979</x:f>
      </x:c>
      <x:c r="C4979" s="23">
        <x:f>'Historical Trades'!C4979</x:f>
      </x:c>
      <x:c r="D4979" s="0">
        <x:f>'Historical Trades'!D4979</x:f>
      </x:c>
      <x:c r="E4979" s="23">
        <x:f>'Historical Trades'!E4979</x:f>
      </x:c>
      <x:c r="F4979" s="0">
        <x:f>'Historical Trades'!F4979</x:f>
      </x:c>
      <x:c r="G4979" s="0">
        <x:f>'Historical Trades'!G4979</x:f>
      </x:c>
      <x:c r="H4979" s="0">
        <x:f>'Historical Trades'!H4979</x:f>
      </x:c>
      <x:c r="I4979" s="0">
        <x:f>'Historical Trades'!I4979</x:f>
      </x:c>
      <x:c r="J4979" s="0">
        <x:f>'Historical Trades'!J4979</x:f>
      </x:c>
      <x:c r="K4979" s="0">
        <x:f>'Historical Trades'!K4979</x:f>
      </x:c>
      <x:c r="L4979" s="0">
        <x:f>'Historical Trades'!L4979</x:f>
      </x:c>
      <x:c r="M4979" s="0">
        <x:f>'Historical Trades'!M4979</x:f>
      </x:c>
      <x:c r="N4979" s="0">
        <x:f>CLEAN('Historical Trades'!O4979)</x:f>
      </x:c>
      <x:c r="P4979" s="14">
        <x:f>IF(G4979="sell",M4979,-M4979)</x:f>
      </x:c>
      <x:c r="Q4979" s="14">
        <x:f>VLOOKUP(N4979,'Currency Rates'!$A$3:$C$32,3,0)</x:f>
      </x:c>
      <x:c r="R4979" s="0">
        <x:f>IF(A4979="SPUS",0,IF(A4979="FWD",0,P4979/Q4979))</x:f>
      </x:c>
    </x:row>
    <x:row r="4980" spans="1:19" x14ac:dyDescent="0.3">
      <x:c r="A4980" s="0">
        <x:f>'Historical Trades'!A4980</x:f>
      </x:c>
      <x:c r="B4980" s="0">
        <x:f>'Historical Trades'!B4980</x:f>
      </x:c>
      <x:c r="C4980" s="23">
        <x:f>'Historical Trades'!C4980</x:f>
      </x:c>
      <x:c r="D4980" s="0">
        <x:f>'Historical Trades'!D4980</x:f>
      </x:c>
      <x:c r="E4980" s="23">
        <x:f>'Historical Trades'!E4980</x:f>
      </x:c>
      <x:c r="F4980" s="0">
        <x:f>'Historical Trades'!F4980</x:f>
      </x:c>
      <x:c r="G4980" s="0">
        <x:f>'Historical Trades'!G4980</x:f>
      </x:c>
      <x:c r="H4980" s="0">
        <x:f>'Historical Trades'!H4980</x:f>
      </x:c>
      <x:c r="I4980" s="0">
        <x:f>'Historical Trades'!I4980</x:f>
      </x:c>
      <x:c r="J4980" s="0">
        <x:f>'Historical Trades'!J4980</x:f>
      </x:c>
      <x:c r="K4980" s="0">
        <x:f>'Historical Trades'!K4980</x:f>
      </x:c>
      <x:c r="L4980" s="0">
        <x:f>'Historical Trades'!L4980</x:f>
      </x:c>
      <x:c r="M4980" s="0">
        <x:f>'Historical Trades'!M4980</x:f>
      </x:c>
      <x:c r="N4980" s="0">
        <x:f>CLEAN('Historical Trades'!O4980)</x:f>
      </x:c>
      <x:c r="P4980" s="14">
        <x:f>IF(G4980="sell",M4980,-M4980)</x:f>
      </x:c>
      <x:c r="Q4980" s="14">
        <x:f>VLOOKUP(N4980,'Currency Rates'!$A$3:$C$32,3,0)</x:f>
      </x:c>
      <x:c r="R4980" s="0">
        <x:f>IF(A4980="SPUS",0,IF(A4980="FWD",0,P4980/Q4980))</x:f>
      </x:c>
    </x:row>
    <x:row r="4981" spans="1:19" x14ac:dyDescent="0.3">
      <x:c r="A4981" s="0">
        <x:f>'Historical Trades'!A4981</x:f>
      </x:c>
      <x:c r="B4981" s="0">
        <x:f>'Historical Trades'!B4981</x:f>
      </x:c>
      <x:c r="C4981" s="23">
        <x:f>'Historical Trades'!C4981</x:f>
      </x:c>
      <x:c r="D4981" s="0">
        <x:f>'Historical Trades'!D4981</x:f>
      </x:c>
      <x:c r="E4981" s="23">
        <x:f>'Historical Trades'!E4981</x:f>
      </x:c>
      <x:c r="F4981" s="0">
        <x:f>'Historical Trades'!F4981</x:f>
      </x:c>
      <x:c r="G4981" s="0">
        <x:f>'Historical Trades'!G4981</x:f>
      </x:c>
      <x:c r="H4981" s="0">
        <x:f>'Historical Trades'!H4981</x:f>
      </x:c>
      <x:c r="I4981" s="0">
        <x:f>'Historical Trades'!I4981</x:f>
      </x:c>
      <x:c r="J4981" s="0">
        <x:f>'Historical Trades'!J4981</x:f>
      </x:c>
      <x:c r="K4981" s="0">
        <x:f>'Historical Trades'!K4981</x:f>
      </x:c>
      <x:c r="L4981" s="0">
        <x:f>'Historical Trades'!L4981</x:f>
      </x:c>
      <x:c r="M4981" s="0">
        <x:f>'Historical Trades'!M4981</x:f>
      </x:c>
      <x:c r="N4981" s="0">
        <x:f>CLEAN('Historical Trades'!O4981)</x:f>
      </x:c>
      <x:c r="P4981" s="14">
        <x:f>IF(G4981="sell",M4981,-M4981)</x:f>
      </x:c>
      <x:c r="Q4981" s="14">
        <x:f>VLOOKUP(N4981,'Currency Rates'!$A$3:$C$32,3,0)</x:f>
      </x:c>
      <x:c r="R4981" s="0">
        <x:f>IF(A4981="SPUS",0,IF(A4981="FWD",0,P4981/Q4981))</x:f>
      </x:c>
    </x:row>
    <x:row r="4982" spans="1:19" x14ac:dyDescent="0.3">
      <x:c r="A4982" s="0">
        <x:f>'Historical Trades'!A4982</x:f>
      </x:c>
      <x:c r="B4982" s="0">
        <x:f>'Historical Trades'!B4982</x:f>
      </x:c>
      <x:c r="C4982" s="23">
        <x:f>'Historical Trades'!C4982</x:f>
      </x:c>
      <x:c r="D4982" s="0">
        <x:f>'Historical Trades'!D4982</x:f>
      </x:c>
      <x:c r="E4982" s="23">
        <x:f>'Historical Trades'!E4982</x:f>
      </x:c>
      <x:c r="F4982" s="0">
        <x:f>'Historical Trades'!F4982</x:f>
      </x:c>
      <x:c r="G4982" s="0">
        <x:f>'Historical Trades'!G4982</x:f>
      </x:c>
      <x:c r="H4982" s="0">
        <x:f>'Historical Trades'!H4982</x:f>
      </x:c>
      <x:c r="I4982" s="0">
        <x:f>'Historical Trades'!I4982</x:f>
      </x:c>
      <x:c r="J4982" s="0">
        <x:f>'Historical Trades'!J4982</x:f>
      </x:c>
      <x:c r="K4982" s="0">
        <x:f>'Historical Trades'!K4982</x:f>
      </x:c>
      <x:c r="L4982" s="0">
        <x:f>'Historical Trades'!L4982</x:f>
      </x:c>
      <x:c r="M4982" s="0">
        <x:f>'Historical Trades'!M4982</x:f>
      </x:c>
      <x:c r="N4982" s="0">
        <x:f>CLEAN('Historical Trades'!O4982)</x:f>
      </x:c>
      <x:c r="P4982" s="14">
        <x:f>IF(G4982="sell",M4982,-M4982)</x:f>
      </x:c>
      <x:c r="Q4982" s="14">
        <x:f>VLOOKUP(N4982,'Currency Rates'!$A$3:$C$32,3,0)</x:f>
      </x:c>
      <x:c r="R4982" s="0">
        <x:f>IF(A4982="SPUS",0,IF(A4982="FWD",0,P4982/Q4982))</x:f>
      </x:c>
    </x:row>
    <x:row r="4983" spans="1:19" x14ac:dyDescent="0.3">
      <x:c r="A4983" s="0">
        <x:f>'Historical Trades'!A4983</x:f>
      </x:c>
      <x:c r="B4983" s="0">
        <x:f>'Historical Trades'!B4983</x:f>
      </x:c>
      <x:c r="C4983" s="23">
        <x:f>'Historical Trades'!C4983</x:f>
      </x:c>
      <x:c r="D4983" s="0">
        <x:f>'Historical Trades'!D4983</x:f>
      </x:c>
      <x:c r="E4983" s="23">
        <x:f>'Historical Trades'!E4983</x:f>
      </x:c>
      <x:c r="F4983" s="0">
        <x:f>'Historical Trades'!F4983</x:f>
      </x:c>
      <x:c r="G4983" s="0">
        <x:f>'Historical Trades'!G4983</x:f>
      </x:c>
      <x:c r="H4983" s="0">
        <x:f>'Historical Trades'!H4983</x:f>
      </x:c>
      <x:c r="I4983" s="0">
        <x:f>'Historical Trades'!I4983</x:f>
      </x:c>
      <x:c r="J4983" s="0">
        <x:f>'Historical Trades'!J4983</x:f>
      </x:c>
      <x:c r="K4983" s="0">
        <x:f>'Historical Trades'!K4983</x:f>
      </x:c>
      <x:c r="L4983" s="0">
        <x:f>'Historical Trades'!L4983</x:f>
      </x:c>
      <x:c r="M4983" s="0">
        <x:f>'Historical Trades'!M4983</x:f>
      </x:c>
      <x:c r="N4983" s="0">
        <x:f>CLEAN('Historical Trades'!O4983)</x:f>
      </x:c>
      <x:c r="P4983" s="14">
        <x:f>IF(G4983="sell",M4983,-M4983)</x:f>
      </x:c>
      <x:c r="Q4983" s="14">
        <x:f>VLOOKUP(N4983,'Currency Rates'!$A$3:$C$32,3,0)</x:f>
      </x:c>
      <x:c r="R4983" s="0">
        <x:f>IF(A4983="SPUS",0,IF(A4983="FWD",0,P4983/Q4983))</x:f>
      </x:c>
    </x:row>
    <x:row r="4984" spans="1:19" x14ac:dyDescent="0.3">
      <x:c r="A4984" s="0">
        <x:f>'Historical Trades'!A4984</x:f>
      </x:c>
      <x:c r="B4984" s="0">
        <x:f>'Historical Trades'!B4984</x:f>
      </x:c>
      <x:c r="C4984" s="23">
        <x:f>'Historical Trades'!C4984</x:f>
      </x:c>
      <x:c r="D4984" s="0">
        <x:f>'Historical Trades'!D4984</x:f>
      </x:c>
      <x:c r="E4984" s="23">
        <x:f>'Historical Trades'!E4984</x:f>
      </x:c>
      <x:c r="F4984" s="0">
        <x:f>'Historical Trades'!F4984</x:f>
      </x:c>
      <x:c r="G4984" s="0">
        <x:f>'Historical Trades'!G4984</x:f>
      </x:c>
      <x:c r="H4984" s="0">
        <x:f>'Historical Trades'!H4984</x:f>
      </x:c>
      <x:c r="I4984" s="0">
        <x:f>'Historical Trades'!I4984</x:f>
      </x:c>
      <x:c r="J4984" s="0">
        <x:f>'Historical Trades'!J4984</x:f>
      </x:c>
      <x:c r="K4984" s="0">
        <x:f>'Historical Trades'!K4984</x:f>
      </x:c>
      <x:c r="L4984" s="0">
        <x:f>'Historical Trades'!L4984</x:f>
      </x:c>
      <x:c r="M4984" s="0">
        <x:f>'Historical Trades'!M4984</x:f>
      </x:c>
      <x:c r="N4984" s="0">
        <x:f>CLEAN('Historical Trades'!O4984)</x:f>
      </x:c>
      <x:c r="P4984" s="14">
        <x:f>IF(G4984="sell",M4984,-M4984)</x:f>
      </x:c>
      <x:c r="Q4984" s="14">
        <x:f>VLOOKUP(N4984,'Currency Rates'!$A$3:$C$32,3,0)</x:f>
      </x:c>
      <x:c r="R4984" s="0">
        <x:f>IF(A4984="SPUS",0,IF(A4984="FWD",0,P4984/Q4984))</x:f>
      </x:c>
    </x:row>
    <x:row r="4985" spans="1:19" x14ac:dyDescent="0.3">
      <x:c r="A4985" s="0">
        <x:f>'Historical Trades'!A4985</x:f>
      </x:c>
      <x:c r="B4985" s="0">
        <x:f>'Historical Trades'!B4985</x:f>
      </x:c>
      <x:c r="C4985" s="23">
        <x:f>'Historical Trades'!C4985</x:f>
      </x:c>
      <x:c r="D4985" s="0">
        <x:f>'Historical Trades'!D4985</x:f>
      </x:c>
      <x:c r="E4985" s="23">
        <x:f>'Historical Trades'!E4985</x:f>
      </x:c>
      <x:c r="F4985" s="0">
        <x:f>'Historical Trades'!F4985</x:f>
      </x:c>
      <x:c r="G4985" s="0">
        <x:f>'Historical Trades'!G4985</x:f>
      </x:c>
      <x:c r="H4985" s="0">
        <x:f>'Historical Trades'!H4985</x:f>
      </x:c>
      <x:c r="I4985" s="0">
        <x:f>'Historical Trades'!I4985</x:f>
      </x:c>
      <x:c r="J4985" s="0">
        <x:f>'Historical Trades'!J4985</x:f>
      </x:c>
      <x:c r="K4985" s="0">
        <x:f>'Historical Trades'!K4985</x:f>
      </x:c>
      <x:c r="L4985" s="0">
        <x:f>'Historical Trades'!L4985</x:f>
      </x:c>
      <x:c r="M4985" s="0">
        <x:f>'Historical Trades'!M4985</x:f>
      </x:c>
      <x:c r="N4985" s="0">
        <x:f>CLEAN('Historical Trades'!O4985)</x:f>
      </x:c>
      <x:c r="P4985" s="14">
        <x:f>IF(G4985="sell",M4985,-M4985)</x:f>
      </x:c>
      <x:c r="Q4985" s="14">
        <x:f>VLOOKUP(N4985,'Currency Rates'!$A$3:$C$32,3,0)</x:f>
      </x:c>
      <x:c r="R4985" s="0">
        <x:f>IF(A4985="SPUS",0,IF(A4985="FWD",0,P4985/Q4985))</x:f>
      </x:c>
    </x:row>
    <x:row r="4986" spans="1:19" x14ac:dyDescent="0.3">
      <x:c r="A4986" s="0">
        <x:f>'Historical Trades'!A4986</x:f>
      </x:c>
      <x:c r="B4986" s="0">
        <x:f>'Historical Trades'!B4986</x:f>
      </x:c>
      <x:c r="C4986" s="23">
        <x:f>'Historical Trades'!C4986</x:f>
      </x:c>
      <x:c r="D4986" s="0">
        <x:f>'Historical Trades'!D4986</x:f>
      </x:c>
      <x:c r="E4986" s="23">
        <x:f>'Historical Trades'!E4986</x:f>
      </x:c>
      <x:c r="F4986" s="0">
        <x:f>'Historical Trades'!F4986</x:f>
      </x:c>
      <x:c r="G4986" s="0">
        <x:f>'Historical Trades'!G4986</x:f>
      </x:c>
      <x:c r="H4986" s="0">
        <x:f>'Historical Trades'!H4986</x:f>
      </x:c>
      <x:c r="I4986" s="0">
        <x:f>'Historical Trades'!I4986</x:f>
      </x:c>
      <x:c r="J4986" s="0">
        <x:f>'Historical Trades'!J4986</x:f>
      </x:c>
      <x:c r="K4986" s="0">
        <x:f>'Historical Trades'!K4986</x:f>
      </x:c>
      <x:c r="L4986" s="0">
        <x:f>'Historical Trades'!L4986</x:f>
      </x:c>
      <x:c r="M4986" s="0">
        <x:f>'Historical Trades'!M4986</x:f>
      </x:c>
      <x:c r="N4986" s="0">
        <x:f>CLEAN('Historical Trades'!O4986)</x:f>
      </x:c>
      <x:c r="P4986" s="14">
        <x:f>IF(G4986="sell",M4986,-M4986)</x:f>
      </x:c>
      <x:c r="Q4986" s="14">
        <x:f>VLOOKUP(N4986,'Currency Rates'!$A$3:$C$32,3,0)</x:f>
      </x:c>
      <x:c r="R4986" s="0">
        <x:f>IF(A4986="SPUS",0,IF(A4986="FWD",0,P4986/Q4986))</x:f>
      </x:c>
    </x:row>
    <x:row r="4987" spans="1:19" x14ac:dyDescent="0.3">
      <x:c r="A4987" s="0">
        <x:f>'Historical Trades'!A4987</x:f>
      </x:c>
      <x:c r="B4987" s="0">
        <x:f>'Historical Trades'!B4987</x:f>
      </x:c>
      <x:c r="C4987" s="23">
        <x:f>'Historical Trades'!C4987</x:f>
      </x:c>
      <x:c r="D4987" s="0">
        <x:f>'Historical Trades'!D4987</x:f>
      </x:c>
      <x:c r="E4987" s="23">
        <x:f>'Historical Trades'!E4987</x:f>
      </x:c>
      <x:c r="F4987" s="0">
        <x:f>'Historical Trades'!F4987</x:f>
      </x:c>
      <x:c r="G4987" s="0">
        <x:f>'Historical Trades'!G4987</x:f>
      </x:c>
      <x:c r="H4987" s="0">
        <x:f>'Historical Trades'!H4987</x:f>
      </x:c>
      <x:c r="I4987" s="0">
        <x:f>'Historical Trades'!I4987</x:f>
      </x:c>
      <x:c r="J4987" s="0">
        <x:f>'Historical Trades'!J4987</x:f>
      </x:c>
      <x:c r="K4987" s="0">
        <x:f>'Historical Trades'!K4987</x:f>
      </x:c>
      <x:c r="L4987" s="0">
        <x:f>'Historical Trades'!L4987</x:f>
      </x:c>
      <x:c r="M4987" s="0">
        <x:f>'Historical Trades'!M4987</x:f>
      </x:c>
      <x:c r="N4987" s="0">
        <x:f>CLEAN('Historical Trades'!O4987)</x:f>
      </x:c>
      <x:c r="P4987" s="14">
        <x:f>IF(G4987="sell",M4987,-M4987)</x:f>
      </x:c>
      <x:c r="Q4987" s="14">
        <x:f>VLOOKUP(N4987,'Currency Rates'!$A$3:$C$32,3,0)</x:f>
      </x:c>
      <x:c r="R4987" s="0">
        <x:f>IF(A4987="SPUS",0,IF(A4987="FWD",0,P4987/Q4987))</x:f>
      </x:c>
    </x:row>
    <x:row r="4988" spans="1:19" x14ac:dyDescent="0.3">
      <x:c r="A4988" s="0">
        <x:f>'Historical Trades'!A4988</x:f>
      </x:c>
      <x:c r="B4988" s="0">
        <x:f>'Historical Trades'!B4988</x:f>
      </x:c>
      <x:c r="C4988" s="23">
        <x:f>'Historical Trades'!C4988</x:f>
      </x:c>
      <x:c r="D4988" s="0">
        <x:f>'Historical Trades'!D4988</x:f>
      </x:c>
      <x:c r="E4988" s="23">
        <x:f>'Historical Trades'!E4988</x:f>
      </x:c>
      <x:c r="F4988" s="0">
        <x:f>'Historical Trades'!F4988</x:f>
      </x:c>
      <x:c r="G4988" s="0">
        <x:f>'Historical Trades'!G4988</x:f>
      </x:c>
      <x:c r="H4988" s="0">
        <x:f>'Historical Trades'!H4988</x:f>
      </x:c>
      <x:c r="I4988" s="0">
        <x:f>'Historical Trades'!I4988</x:f>
      </x:c>
      <x:c r="J4988" s="0">
        <x:f>'Historical Trades'!J4988</x:f>
      </x:c>
      <x:c r="K4988" s="0">
        <x:f>'Historical Trades'!K4988</x:f>
      </x:c>
      <x:c r="L4988" s="0">
        <x:f>'Historical Trades'!L4988</x:f>
      </x:c>
      <x:c r="M4988" s="0">
        <x:f>'Historical Trades'!M4988</x:f>
      </x:c>
      <x:c r="N4988" s="0">
        <x:f>CLEAN('Historical Trades'!O4988)</x:f>
      </x:c>
      <x:c r="P4988" s="14">
        <x:f>IF(G4988="sell",M4988,-M4988)</x:f>
      </x:c>
      <x:c r="Q4988" s="14">
        <x:f>VLOOKUP(N4988,'Currency Rates'!$A$3:$C$32,3,0)</x:f>
      </x:c>
      <x:c r="R4988" s="0">
        <x:f>IF(A4988="SPUS",0,IF(A4988="FWD",0,P4988/Q4988))</x:f>
      </x:c>
    </x:row>
    <x:row r="4989" spans="1:19" x14ac:dyDescent="0.3">
      <x:c r="A4989" s="0">
        <x:f>'Historical Trades'!A4989</x:f>
      </x:c>
      <x:c r="B4989" s="0">
        <x:f>'Historical Trades'!B4989</x:f>
      </x:c>
      <x:c r="C4989" s="23">
        <x:f>'Historical Trades'!C4989</x:f>
      </x:c>
      <x:c r="D4989" s="0">
        <x:f>'Historical Trades'!D4989</x:f>
      </x:c>
      <x:c r="E4989" s="23">
        <x:f>'Historical Trades'!E4989</x:f>
      </x:c>
      <x:c r="F4989" s="0">
        <x:f>'Historical Trades'!F4989</x:f>
      </x:c>
      <x:c r="G4989" s="0">
        <x:f>'Historical Trades'!G4989</x:f>
      </x:c>
      <x:c r="H4989" s="0">
        <x:f>'Historical Trades'!H4989</x:f>
      </x:c>
      <x:c r="I4989" s="0">
        <x:f>'Historical Trades'!I4989</x:f>
      </x:c>
      <x:c r="J4989" s="0">
        <x:f>'Historical Trades'!J4989</x:f>
      </x:c>
      <x:c r="K4989" s="0">
        <x:f>'Historical Trades'!K4989</x:f>
      </x:c>
      <x:c r="L4989" s="0">
        <x:f>'Historical Trades'!L4989</x:f>
      </x:c>
      <x:c r="M4989" s="0">
        <x:f>'Historical Trades'!M4989</x:f>
      </x:c>
      <x:c r="N4989" s="0">
        <x:f>CLEAN('Historical Trades'!O4989)</x:f>
      </x:c>
      <x:c r="P4989" s="14">
        <x:f>IF(G4989="sell",M4989,-M4989)</x:f>
      </x:c>
      <x:c r="Q4989" s="14">
        <x:f>VLOOKUP(N4989,'Currency Rates'!$A$3:$C$32,3,0)</x:f>
      </x:c>
      <x:c r="R4989" s="0">
        <x:f>IF(A4989="SPUS",0,IF(A4989="FWD",0,P4989/Q4989))</x:f>
      </x:c>
    </x:row>
    <x:row r="4990" spans="1:19" x14ac:dyDescent="0.3">
      <x:c r="A4990" s="0">
        <x:f>'Historical Trades'!A4990</x:f>
      </x:c>
      <x:c r="B4990" s="0">
        <x:f>'Historical Trades'!B4990</x:f>
      </x:c>
      <x:c r="C4990" s="23">
        <x:f>'Historical Trades'!C4990</x:f>
      </x:c>
      <x:c r="D4990" s="0">
        <x:f>'Historical Trades'!D4990</x:f>
      </x:c>
      <x:c r="E4990" s="23">
        <x:f>'Historical Trades'!E4990</x:f>
      </x:c>
      <x:c r="F4990" s="0">
        <x:f>'Historical Trades'!F4990</x:f>
      </x:c>
      <x:c r="G4990" s="0">
        <x:f>'Historical Trades'!G4990</x:f>
      </x:c>
      <x:c r="H4990" s="0">
        <x:f>'Historical Trades'!H4990</x:f>
      </x:c>
      <x:c r="I4990" s="0">
        <x:f>'Historical Trades'!I4990</x:f>
      </x:c>
      <x:c r="J4990" s="0">
        <x:f>'Historical Trades'!J4990</x:f>
      </x:c>
      <x:c r="K4990" s="0">
        <x:f>'Historical Trades'!K4990</x:f>
      </x:c>
      <x:c r="L4990" s="0">
        <x:f>'Historical Trades'!L4990</x:f>
      </x:c>
      <x:c r="M4990" s="0">
        <x:f>'Historical Trades'!M4990</x:f>
      </x:c>
      <x:c r="N4990" s="0">
        <x:f>CLEAN('Historical Trades'!O4990)</x:f>
      </x:c>
      <x:c r="P4990" s="14">
        <x:f>IF(G4990="sell",M4990,-M4990)</x:f>
      </x:c>
      <x:c r="Q4990" s="14">
        <x:f>VLOOKUP(N4990,'Currency Rates'!$A$3:$C$32,3,0)</x:f>
      </x:c>
      <x:c r="R4990" s="0">
        <x:f>IF(A4990="SPUS",0,IF(A4990="FWD",0,P4990/Q4990))</x:f>
      </x:c>
    </x:row>
    <x:row r="4991" spans="1:19" x14ac:dyDescent="0.3">
      <x:c r="A4991" s="0">
        <x:f>'Historical Trades'!A4991</x:f>
      </x:c>
      <x:c r="B4991" s="0">
        <x:f>'Historical Trades'!B4991</x:f>
      </x:c>
      <x:c r="C4991" s="23">
        <x:f>'Historical Trades'!C4991</x:f>
      </x:c>
      <x:c r="D4991" s="0">
        <x:f>'Historical Trades'!D4991</x:f>
      </x:c>
      <x:c r="E4991" s="23">
        <x:f>'Historical Trades'!E4991</x:f>
      </x:c>
      <x:c r="F4991" s="0">
        <x:f>'Historical Trades'!F4991</x:f>
      </x:c>
      <x:c r="G4991" s="0">
        <x:f>'Historical Trades'!G4991</x:f>
      </x:c>
      <x:c r="H4991" s="0">
        <x:f>'Historical Trades'!H4991</x:f>
      </x:c>
      <x:c r="I4991" s="0">
        <x:f>'Historical Trades'!I4991</x:f>
      </x:c>
      <x:c r="J4991" s="0">
        <x:f>'Historical Trades'!J4991</x:f>
      </x:c>
      <x:c r="K4991" s="0">
        <x:f>'Historical Trades'!K4991</x:f>
      </x:c>
      <x:c r="L4991" s="0">
        <x:f>'Historical Trades'!L4991</x:f>
      </x:c>
      <x:c r="M4991" s="0">
        <x:f>'Historical Trades'!M4991</x:f>
      </x:c>
      <x:c r="N4991" s="0">
        <x:f>CLEAN('Historical Trades'!O4991)</x:f>
      </x:c>
      <x:c r="P4991" s="14">
        <x:f>IF(G4991="sell",M4991,-M4991)</x:f>
      </x:c>
      <x:c r="Q4991" s="14">
        <x:f>VLOOKUP(N4991,'Currency Rates'!$A$3:$C$32,3,0)</x:f>
      </x:c>
      <x:c r="R4991" s="0">
        <x:f>IF(A4991="SPUS",0,IF(A4991="FWD",0,P4991/Q4991))</x:f>
      </x:c>
    </x:row>
    <x:row r="4992" spans="1:19" x14ac:dyDescent="0.3">
      <x:c r="A4992" s="0">
        <x:f>'Historical Trades'!A4992</x:f>
      </x:c>
      <x:c r="B4992" s="0">
        <x:f>'Historical Trades'!B4992</x:f>
      </x:c>
      <x:c r="C4992" s="23">
        <x:f>'Historical Trades'!C4992</x:f>
      </x:c>
      <x:c r="D4992" s="0">
        <x:f>'Historical Trades'!D4992</x:f>
      </x:c>
      <x:c r="E4992" s="23">
        <x:f>'Historical Trades'!E4992</x:f>
      </x:c>
      <x:c r="F4992" s="0">
        <x:f>'Historical Trades'!F4992</x:f>
      </x:c>
      <x:c r="G4992" s="0">
        <x:f>'Historical Trades'!G4992</x:f>
      </x:c>
      <x:c r="H4992" s="0">
        <x:f>'Historical Trades'!H4992</x:f>
      </x:c>
      <x:c r="I4992" s="0">
        <x:f>'Historical Trades'!I4992</x:f>
      </x:c>
      <x:c r="J4992" s="0">
        <x:f>'Historical Trades'!J4992</x:f>
      </x:c>
      <x:c r="K4992" s="0">
        <x:f>'Historical Trades'!K4992</x:f>
      </x:c>
      <x:c r="L4992" s="0">
        <x:f>'Historical Trades'!L4992</x:f>
      </x:c>
      <x:c r="M4992" s="0">
        <x:f>'Historical Trades'!M4992</x:f>
      </x:c>
      <x:c r="N4992" s="0">
        <x:f>CLEAN('Historical Trades'!O4992)</x:f>
      </x:c>
      <x:c r="P4992" s="14">
        <x:f>IF(G4992="sell",M4992,-M4992)</x:f>
      </x:c>
      <x:c r="Q4992" s="14">
        <x:f>VLOOKUP(N4992,'Currency Rates'!$A$3:$C$32,3,0)</x:f>
      </x:c>
      <x:c r="R4992" s="0">
        <x:f>IF(A4992="SPUS",0,IF(A4992="FWD",0,P4992/Q4992))</x:f>
      </x:c>
    </x:row>
    <x:row r="4993" spans="1:19" x14ac:dyDescent="0.3">
      <x:c r="A4993" s="0">
        <x:f>'Historical Trades'!A4993</x:f>
      </x:c>
      <x:c r="B4993" s="0">
        <x:f>'Historical Trades'!B4993</x:f>
      </x:c>
      <x:c r="C4993" s="23">
        <x:f>'Historical Trades'!C4993</x:f>
      </x:c>
      <x:c r="D4993" s="0">
        <x:f>'Historical Trades'!D4993</x:f>
      </x:c>
      <x:c r="E4993" s="23">
        <x:f>'Historical Trades'!E4993</x:f>
      </x:c>
      <x:c r="F4993" s="0">
        <x:f>'Historical Trades'!F4993</x:f>
      </x:c>
      <x:c r="G4993" s="0">
        <x:f>'Historical Trades'!G4993</x:f>
      </x:c>
      <x:c r="H4993" s="0">
        <x:f>'Historical Trades'!H4993</x:f>
      </x:c>
      <x:c r="I4993" s="0">
        <x:f>'Historical Trades'!I4993</x:f>
      </x:c>
      <x:c r="J4993" s="0">
        <x:f>'Historical Trades'!J4993</x:f>
      </x:c>
      <x:c r="K4993" s="0">
        <x:f>'Historical Trades'!K4993</x:f>
      </x:c>
      <x:c r="L4993" s="0">
        <x:f>'Historical Trades'!L4993</x:f>
      </x:c>
      <x:c r="M4993" s="0">
        <x:f>'Historical Trades'!M4993</x:f>
      </x:c>
      <x:c r="N4993" s="0">
        <x:f>CLEAN('Historical Trades'!O4993)</x:f>
      </x:c>
      <x:c r="P4993" s="14">
        <x:f>IF(G4993="sell",M4993,-M4993)</x:f>
      </x:c>
      <x:c r="Q4993" s="14">
        <x:f>VLOOKUP(N4993,'Currency Rates'!$A$3:$C$32,3,0)</x:f>
      </x:c>
      <x:c r="R4993" s="0">
        <x:f>IF(A4993="SPUS",0,IF(A4993="FWD",0,P4993/Q4993))</x:f>
      </x:c>
    </x:row>
    <x:row r="4994" spans="1:19" x14ac:dyDescent="0.3">
      <x:c r="A4994" s="0">
        <x:f>'Historical Trades'!A4994</x:f>
      </x:c>
      <x:c r="B4994" s="0">
        <x:f>'Historical Trades'!B4994</x:f>
      </x:c>
      <x:c r="C4994" s="23">
        <x:f>'Historical Trades'!C4994</x:f>
      </x:c>
      <x:c r="D4994" s="0">
        <x:f>'Historical Trades'!D4994</x:f>
      </x:c>
      <x:c r="E4994" s="23">
        <x:f>'Historical Trades'!E4994</x:f>
      </x:c>
      <x:c r="F4994" s="0">
        <x:f>'Historical Trades'!F4994</x:f>
      </x:c>
      <x:c r="G4994" s="0">
        <x:f>'Historical Trades'!G4994</x:f>
      </x:c>
      <x:c r="H4994" s="0">
        <x:f>'Historical Trades'!H4994</x:f>
      </x:c>
      <x:c r="I4994" s="0">
        <x:f>'Historical Trades'!I4994</x:f>
      </x:c>
      <x:c r="J4994" s="0">
        <x:f>'Historical Trades'!J4994</x:f>
      </x:c>
      <x:c r="K4994" s="0">
        <x:f>'Historical Trades'!K4994</x:f>
      </x:c>
      <x:c r="L4994" s="0">
        <x:f>'Historical Trades'!L4994</x:f>
      </x:c>
      <x:c r="M4994" s="0">
        <x:f>'Historical Trades'!M4994</x:f>
      </x:c>
      <x:c r="N4994" s="0">
        <x:f>CLEAN('Historical Trades'!O4994)</x:f>
      </x:c>
      <x:c r="P4994" s="14">
        <x:f>IF(G4994="sell",M4994,-M4994)</x:f>
      </x:c>
      <x:c r="Q4994" s="14">
        <x:f>VLOOKUP(N4994,'Currency Rates'!$A$3:$C$32,3,0)</x:f>
      </x:c>
      <x:c r="R4994" s="0">
        <x:f>IF(A4994="SPUS",0,IF(A4994="FWD",0,P4994/Q4994))</x:f>
      </x:c>
    </x:row>
    <x:row r="4995" spans="1:19" x14ac:dyDescent="0.3">
      <x:c r="A4995" s="0">
        <x:f>'Historical Trades'!A4995</x:f>
      </x:c>
      <x:c r="B4995" s="0">
        <x:f>'Historical Trades'!B4995</x:f>
      </x:c>
      <x:c r="C4995" s="23">
        <x:f>'Historical Trades'!C4995</x:f>
      </x:c>
      <x:c r="D4995" s="0">
        <x:f>'Historical Trades'!D4995</x:f>
      </x:c>
      <x:c r="E4995" s="23">
        <x:f>'Historical Trades'!E4995</x:f>
      </x:c>
      <x:c r="F4995" s="0">
        <x:f>'Historical Trades'!F4995</x:f>
      </x:c>
      <x:c r="G4995" s="0">
        <x:f>'Historical Trades'!G4995</x:f>
      </x:c>
      <x:c r="H4995" s="0">
        <x:f>'Historical Trades'!H4995</x:f>
      </x:c>
      <x:c r="I4995" s="0">
        <x:f>'Historical Trades'!I4995</x:f>
      </x:c>
      <x:c r="J4995" s="0">
        <x:f>'Historical Trades'!J4995</x:f>
      </x:c>
      <x:c r="K4995" s="0">
        <x:f>'Historical Trades'!K4995</x:f>
      </x:c>
      <x:c r="L4995" s="0">
        <x:f>'Historical Trades'!L4995</x:f>
      </x:c>
      <x:c r="M4995" s="0">
        <x:f>'Historical Trades'!M4995</x:f>
      </x:c>
      <x:c r="N4995" s="0">
        <x:f>CLEAN('Historical Trades'!O4995)</x:f>
      </x:c>
      <x:c r="P4995" s="14">
        <x:f>IF(G4995="sell",M4995,-M4995)</x:f>
      </x:c>
      <x:c r="Q4995" s="14">
        <x:f>VLOOKUP(N4995,'Currency Rates'!$A$3:$C$32,3,0)</x:f>
      </x:c>
      <x:c r="R4995" s="0">
        <x:f>IF(A4995="SPUS",0,IF(A4995="FWD",0,P4995/Q4995))</x:f>
      </x:c>
    </x:row>
    <x:row r="4996" spans="1:19" x14ac:dyDescent="0.3">
      <x:c r="A4996" s="0">
        <x:f>'Historical Trades'!A4996</x:f>
      </x:c>
      <x:c r="B4996" s="0">
        <x:f>'Historical Trades'!B4996</x:f>
      </x:c>
      <x:c r="C4996" s="23">
        <x:f>'Historical Trades'!C4996</x:f>
      </x:c>
      <x:c r="D4996" s="0">
        <x:f>'Historical Trades'!D4996</x:f>
      </x:c>
      <x:c r="E4996" s="23">
        <x:f>'Historical Trades'!E4996</x:f>
      </x:c>
      <x:c r="F4996" s="0">
        <x:f>'Historical Trades'!F4996</x:f>
      </x:c>
      <x:c r="G4996" s="0">
        <x:f>'Historical Trades'!G4996</x:f>
      </x:c>
      <x:c r="H4996" s="0">
        <x:f>'Historical Trades'!H4996</x:f>
      </x:c>
      <x:c r="I4996" s="0">
        <x:f>'Historical Trades'!I4996</x:f>
      </x:c>
      <x:c r="J4996" s="0">
        <x:f>'Historical Trades'!J4996</x:f>
      </x:c>
      <x:c r="K4996" s="0">
        <x:f>'Historical Trades'!K4996</x:f>
      </x:c>
      <x:c r="L4996" s="0">
        <x:f>'Historical Trades'!L4996</x:f>
      </x:c>
      <x:c r="M4996" s="0">
        <x:f>'Historical Trades'!M4996</x:f>
      </x:c>
      <x:c r="N4996" s="0">
        <x:f>CLEAN('Historical Trades'!O4996)</x:f>
      </x:c>
      <x:c r="P4996" s="14">
        <x:f>IF(G4996="sell",M4996,-M4996)</x:f>
      </x:c>
      <x:c r="Q4996" s="14">
        <x:f>VLOOKUP(N4996,'Currency Rates'!$A$3:$C$32,3,0)</x:f>
      </x:c>
      <x:c r="R4996" s="0">
        <x:f>IF(A4996="SPUS",0,IF(A4996="FWD",0,P4996/Q4996))</x:f>
      </x:c>
    </x:row>
    <x:row r="4997" spans="1:19" x14ac:dyDescent="0.3">
      <x:c r="A4997" s="0">
        <x:f>'Historical Trades'!A4997</x:f>
      </x:c>
      <x:c r="B4997" s="0">
        <x:f>'Historical Trades'!B4997</x:f>
      </x:c>
      <x:c r="C4997" s="23">
        <x:f>'Historical Trades'!C4997</x:f>
      </x:c>
      <x:c r="D4997" s="0">
        <x:f>'Historical Trades'!D4997</x:f>
      </x:c>
      <x:c r="E4997" s="23">
        <x:f>'Historical Trades'!E4997</x:f>
      </x:c>
      <x:c r="F4997" s="0">
        <x:f>'Historical Trades'!F4997</x:f>
      </x:c>
      <x:c r="G4997" s="0">
        <x:f>'Historical Trades'!G4997</x:f>
      </x:c>
      <x:c r="H4997" s="0">
        <x:f>'Historical Trades'!H4997</x:f>
      </x:c>
      <x:c r="I4997" s="0">
        <x:f>'Historical Trades'!I4997</x:f>
      </x:c>
      <x:c r="J4997" s="0">
        <x:f>'Historical Trades'!J4997</x:f>
      </x:c>
      <x:c r="K4997" s="0">
        <x:f>'Historical Trades'!K4997</x:f>
      </x:c>
      <x:c r="L4997" s="0">
        <x:f>'Historical Trades'!L4997</x:f>
      </x:c>
      <x:c r="M4997" s="0">
        <x:f>'Historical Trades'!M4997</x:f>
      </x:c>
      <x:c r="N4997" s="0">
        <x:f>CLEAN('Historical Trades'!O4997)</x:f>
      </x:c>
      <x:c r="P4997" s="14">
        <x:f>IF(G4997="sell",M4997,-M4997)</x:f>
      </x:c>
      <x:c r="Q4997" s="14">
        <x:f>VLOOKUP(N4997,'Currency Rates'!$A$3:$C$32,3,0)</x:f>
      </x:c>
      <x:c r="R4997" s="0">
        <x:f>IF(A4997="SPUS",0,IF(A4997="FWD",0,P4997/Q4997))</x:f>
      </x:c>
    </x:row>
    <x:row r="4998" spans="1:19" x14ac:dyDescent="0.3">
      <x:c r="A4998" s="0">
        <x:f>'Historical Trades'!A4998</x:f>
      </x:c>
      <x:c r="B4998" s="0">
        <x:f>'Historical Trades'!B4998</x:f>
      </x:c>
      <x:c r="C4998" s="23">
        <x:f>'Historical Trades'!C4998</x:f>
      </x:c>
      <x:c r="D4998" s="0">
        <x:f>'Historical Trades'!D4998</x:f>
      </x:c>
      <x:c r="E4998" s="23">
        <x:f>'Historical Trades'!E4998</x:f>
      </x:c>
      <x:c r="F4998" s="0">
        <x:f>'Historical Trades'!F4998</x:f>
      </x:c>
      <x:c r="G4998" s="0">
        <x:f>'Historical Trades'!G4998</x:f>
      </x:c>
      <x:c r="H4998" s="0">
        <x:f>'Historical Trades'!H4998</x:f>
      </x:c>
      <x:c r="I4998" s="0">
        <x:f>'Historical Trades'!I4998</x:f>
      </x:c>
      <x:c r="J4998" s="0">
        <x:f>'Historical Trades'!J4998</x:f>
      </x:c>
      <x:c r="K4998" s="0">
        <x:f>'Historical Trades'!K4998</x:f>
      </x:c>
      <x:c r="L4998" s="0">
        <x:f>'Historical Trades'!L4998</x:f>
      </x:c>
      <x:c r="M4998" s="0">
        <x:f>'Historical Trades'!M4998</x:f>
      </x:c>
      <x:c r="N4998" s="0">
        <x:f>CLEAN('Historical Trades'!O4998)</x:f>
      </x:c>
      <x:c r="P4998" s="14">
        <x:f>IF(G4998="sell",M4998,-M4998)</x:f>
      </x:c>
      <x:c r="Q4998" s="14">
        <x:f>VLOOKUP(N4998,'Currency Rates'!$A$3:$C$32,3,0)</x:f>
      </x:c>
      <x:c r="R4998" s="0">
        <x:f>IF(A4998="SPUS",0,IF(A4998="FWD",0,P4998/Q4998))</x:f>
      </x:c>
    </x:row>
    <x:row r="4999" spans="1:19" x14ac:dyDescent="0.3">
      <x:c r="A4999" s="0">
        <x:f>'Historical Trades'!A4999</x:f>
      </x:c>
      <x:c r="B4999" s="0">
        <x:f>'Historical Trades'!B4999</x:f>
      </x:c>
      <x:c r="C4999" s="23">
        <x:f>'Historical Trades'!C4999</x:f>
      </x:c>
      <x:c r="D4999" s="0">
        <x:f>'Historical Trades'!D4999</x:f>
      </x:c>
      <x:c r="E4999" s="23">
        <x:f>'Historical Trades'!E4999</x:f>
      </x:c>
      <x:c r="F4999" s="0">
        <x:f>'Historical Trades'!F4999</x:f>
      </x:c>
      <x:c r="G4999" s="0">
        <x:f>'Historical Trades'!G4999</x:f>
      </x:c>
      <x:c r="H4999" s="0">
        <x:f>'Historical Trades'!H4999</x:f>
      </x:c>
      <x:c r="I4999" s="0">
        <x:f>'Historical Trades'!I4999</x:f>
      </x:c>
      <x:c r="J4999" s="0">
        <x:f>'Historical Trades'!J4999</x:f>
      </x:c>
      <x:c r="K4999" s="0">
        <x:f>'Historical Trades'!K4999</x:f>
      </x:c>
      <x:c r="L4999" s="0">
        <x:f>'Historical Trades'!L4999</x:f>
      </x:c>
      <x:c r="M4999" s="0">
        <x:f>'Historical Trades'!M4999</x:f>
      </x:c>
      <x:c r="N4999" s="0">
        <x:f>CLEAN('Historical Trades'!O4999)</x:f>
      </x:c>
      <x:c r="P4999" s="14">
        <x:f>IF(G4999="sell",M4999,-M4999)</x:f>
      </x:c>
      <x:c r="Q4999" s="14">
        <x:f>VLOOKUP(N4999,'Currency Rates'!$A$3:$C$32,3,0)</x:f>
      </x:c>
      <x:c r="R4999" s="0">
        <x:f>IF(A4999="SPUS",0,IF(A4999="FWD",0,P4999/Q4999))</x:f>
      </x:c>
    </x:row>
    <x:row r="5000" spans="1:19" x14ac:dyDescent="0.3">
      <x:c r="A5000" s="0">
        <x:f>'Historical Trades'!A5000</x:f>
      </x:c>
      <x:c r="B5000" s="0">
        <x:f>'Historical Trades'!B5000</x:f>
      </x:c>
      <x:c r="C5000" s="23">
        <x:f>'Historical Trades'!C5000</x:f>
      </x:c>
      <x:c r="D5000" s="0">
        <x:f>'Historical Trades'!D5000</x:f>
      </x:c>
      <x:c r="E5000" s="23">
        <x:f>'Historical Trades'!E5000</x:f>
      </x:c>
      <x:c r="F5000" s="0">
        <x:f>'Historical Trades'!F5000</x:f>
      </x:c>
      <x:c r="G5000" s="0">
        <x:f>'Historical Trades'!G5000</x:f>
      </x:c>
      <x:c r="H5000" s="0">
        <x:f>'Historical Trades'!H5000</x:f>
      </x:c>
      <x:c r="I5000" s="0">
        <x:f>'Historical Trades'!I5000</x:f>
      </x:c>
      <x:c r="J5000" s="0">
        <x:f>'Historical Trades'!J5000</x:f>
      </x:c>
      <x:c r="K5000" s="0">
        <x:f>'Historical Trades'!K5000</x:f>
      </x:c>
      <x:c r="L5000" s="0">
        <x:f>'Historical Trades'!L5000</x:f>
      </x:c>
      <x:c r="M5000" s="0">
        <x:f>'Historical Trades'!M5000</x:f>
      </x:c>
      <x:c r="N5000" s="0">
        <x:f>CLEAN('Historical Trades'!O5000)</x:f>
      </x:c>
      <x:c r="P5000" s="14">
        <x:f>IF(G5000="sell",M5000,-M5000)</x:f>
      </x:c>
      <x:c r="Q5000" s="14">
        <x:f>VLOOKUP(N5000,'Currency Rates'!$A$3:$C$32,3,0)</x:f>
      </x:c>
      <x:c r="R5000" s="0">
        <x:f>IF(A5000="SPUS",0,IF(A5000="FWD",0,P5000/Q5000))</x:f>
      </x:c>
    </x:row>
    <x:row r="5001" spans="1:19" x14ac:dyDescent="0.3">
      <x:c r="A5001" s="0">
        <x:f>'Historical Trades'!A5001</x:f>
      </x:c>
      <x:c r="B5001" s="0">
        <x:f>'Historical Trades'!B5001</x:f>
      </x:c>
      <x:c r="C5001" s="23">
        <x:f>'Historical Trades'!C5001</x:f>
      </x:c>
      <x:c r="D5001" s="0">
        <x:f>'Historical Trades'!D5001</x:f>
      </x:c>
      <x:c r="E5001" s="23">
        <x:f>'Historical Trades'!E5001</x:f>
      </x:c>
      <x:c r="F5001" s="0">
        <x:f>'Historical Trades'!F5001</x:f>
      </x:c>
      <x:c r="G5001" s="0">
        <x:f>'Historical Trades'!G5001</x:f>
      </x:c>
      <x:c r="H5001" s="0">
        <x:f>'Historical Trades'!H5001</x:f>
      </x:c>
      <x:c r="I5001" s="0">
        <x:f>'Historical Trades'!I5001</x:f>
      </x:c>
      <x:c r="J5001" s="0">
        <x:f>'Historical Trades'!J5001</x:f>
      </x:c>
      <x:c r="K5001" s="0">
        <x:f>'Historical Trades'!K5001</x:f>
      </x:c>
      <x:c r="L5001" s="0">
        <x:f>'Historical Trades'!L5001</x:f>
      </x:c>
      <x:c r="M5001" s="0">
        <x:f>'Historical Trades'!M5001</x:f>
      </x:c>
      <x:c r="N5001" s="0">
        <x:f>CLEAN('Historical Trades'!O5001)</x:f>
      </x:c>
      <x:c r="P5001" s="14">
        <x:f>IF(G5001="sell",M5001,-M5001)</x:f>
      </x:c>
      <x:c r="Q5001" s="14">
        <x:f>VLOOKUP(N5001,'Currency Rates'!$A$3:$C$32,3,0)</x:f>
      </x:c>
      <x:c r="R5001" s="0">
        <x:f>IF(A5001="SPUS",0,IF(A5001="FWD",0,P5001/Q5001))</x:f>
      </x:c>
    </x:row>
    <x:row r="5002" spans="1:19" x14ac:dyDescent="0.3">
      <x:c r="A5002" s="0">
        <x:f>'Historical Trades'!A5002</x:f>
      </x:c>
      <x:c r="B5002" s="0">
        <x:f>'Historical Trades'!B5002</x:f>
      </x:c>
      <x:c r="C5002" s="23">
        <x:f>'Historical Trades'!C5002</x:f>
      </x:c>
      <x:c r="D5002" s="0">
        <x:f>'Historical Trades'!D5002</x:f>
      </x:c>
      <x:c r="E5002" s="23">
        <x:f>'Historical Trades'!E5002</x:f>
      </x:c>
      <x:c r="F5002" s="0">
        <x:f>'Historical Trades'!F5002</x:f>
      </x:c>
      <x:c r="G5002" s="0">
        <x:f>'Historical Trades'!G5002</x:f>
      </x:c>
      <x:c r="H5002" s="0">
        <x:f>'Historical Trades'!H5002</x:f>
      </x:c>
      <x:c r="I5002" s="0">
        <x:f>'Historical Trades'!I5002</x:f>
      </x:c>
      <x:c r="J5002" s="0">
        <x:f>'Historical Trades'!J5002</x:f>
      </x:c>
      <x:c r="K5002" s="0">
        <x:f>'Historical Trades'!K5002</x:f>
      </x:c>
      <x:c r="L5002" s="0">
        <x:f>'Historical Trades'!L5002</x:f>
      </x:c>
      <x:c r="M5002" s="0">
        <x:f>'Historical Trades'!M5002</x:f>
      </x:c>
      <x:c r="N5002" s="0">
        <x:f>CLEAN('Historical Trades'!O5002)</x:f>
      </x:c>
      <x:c r="P5002" s="14">
        <x:f>IF(G5002="sell",M5002,-M5002)</x:f>
      </x:c>
      <x:c r="Q5002" s="14">
        <x:f>VLOOKUP(N5002,'Currency Rates'!$A$3:$C$32,3,0)</x:f>
      </x:c>
      <x:c r="R5002" s="0">
        <x:f>IF(A5002="SPUS",0,IF(A5002="FWD",0,P5002/Q5002))</x:f>
      </x:c>
    </x:row>
    <x:row r="5003" spans="1:19" x14ac:dyDescent="0.3">
      <x:c r="A5003" s="0">
        <x:f>'Historical Trades'!A5003</x:f>
      </x:c>
      <x:c r="B5003" s="0">
        <x:f>'Historical Trades'!B5003</x:f>
      </x:c>
      <x:c r="C5003" s="23">
        <x:f>'Historical Trades'!C5003</x:f>
      </x:c>
      <x:c r="D5003" s="0">
        <x:f>'Historical Trades'!D5003</x:f>
      </x:c>
      <x:c r="E5003" s="23">
        <x:f>'Historical Trades'!E5003</x:f>
      </x:c>
      <x:c r="F5003" s="0">
        <x:f>'Historical Trades'!F5003</x:f>
      </x:c>
      <x:c r="G5003" s="0">
        <x:f>'Historical Trades'!G5003</x:f>
      </x:c>
      <x:c r="H5003" s="0">
        <x:f>'Historical Trades'!H5003</x:f>
      </x:c>
      <x:c r="I5003" s="0">
        <x:f>'Historical Trades'!I5003</x:f>
      </x:c>
      <x:c r="J5003" s="0">
        <x:f>'Historical Trades'!J5003</x:f>
      </x:c>
      <x:c r="K5003" s="0">
        <x:f>'Historical Trades'!K5003</x:f>
      </x:c>
      <x:c r="L5003" s="0">
        <x:f>'Historical Trades'!L5003</x:f>
      </x:c>
      <x:c r="M5003" s="0">
        <x:f>'Historical Trades'!M5003</x:f>
      </x:c>
      <x:c r="N5003" s="0">
        <x:f>CLEAN('Historical Trades'!O5003)</x:f>
      </x:c>
      <x:c r="P5003" s="14">
        <x:f>IF(G5003="sell",M5003,-M5003)</x:f>
      </x:c>
      <x:c r="Q5003" s="14">
        <x:f>VLOOKUP(N5003,'Currency Rates'!$A$3:$C$32,3,0)</x:f>
      </x:c>
      <x:c r="R5003" s="0">
        <x:f>IF(A5003="SPUS",0,IF(A5003="FWD",0,P5003/Q5003))</x:f>
      </x:c>
    </x:row>
    <x:row r="5004" spans="1:19" x14ac:dyDescent="0.3">
      <x:c r="A5004" s="0">
        <x:f>'Historical Trades'!A5004</x:f>
      </x:c>
      <x:c r="B5004" s="0">
        <x:f>'Historical Trades'!B5004</x:f>
      </x:c>
      <x:c r="C5004" s="23">
        <x:f>'Historical Trades'!C5004</x:f>
      </x:c>
      <x:c r="D5004" s="0">
        <x:f>'Historical Trades'!D5004</x:f>
      </x:c>
      <x:c r="E5004" s="23">
        <x:f>'Historical Trades'!E5004</x:f>
      </x:c>
      <x:c r="F5004" s="0">
        <x:f>'Historical Trades'!F5004</x:f>
      </x:c>
      <x:c r="G5004" s="0">
        <x:f>'Historical Trades'!G5004</x:f>
      </x:c>
      <x:c r="H5004" s="0">
        <x:f>'Historical Trades'!H5004</x:f>
      </x:c>
      <x:c r="I5004" s="0">
        <x:f>'Historical Trades'!I5004</x:f>
      </x:c>
      <x:c r="J5004" s="0">
        <x:f>'Historical Trades'!J5004</x:f>
      </x:c>
      <x:c r="K5004" s="0">
        <x:f>'Historical Trades'!K5004</x:f>
      </x:c>
      <x:c r="L5004" s="0">
        <x:f>'Historical Trades'!L5004</x:f>
      </x:c>
      <x:c r="M5004" s="0">
        <x:f>'Historical Trades'!M5004</x:f>
      </x:c>
      <x:c r="N5004" s="0">
        <x:f>CLEAN('Historical Trades'!O5004)</x:f>
      </x:c>
      <x:c r="P5004" s="14">
        <x:f>IF(G5004="sell",M5004,-M5004)</x:f>
      </x:c>
      <x:c r="Q5004" s="14">
        <x:f>VLOOKUP(N5004,'Currency Rates'!$A$3:$C$32,3,0)</x:f>
      </x:c>
      <x:c r="R5004" s="0">
        <x:f>IF(A5004="SPUS",0,IF(A5004="FWD",0,P5004/Q5004))</x:f>
      </x:c>
    </x:row>
    <x:row r="5005" spans="1:19" x14ac:dyDescent="0.3">
      <x:c r="A5005" s="0">
        <x:f>'Historical Trades'!A5005</x:f>
      </x:c>
      <x:c r="B5005" s="0">
        <x:f>'Historical Trades'!B5005</x:f>
      </x:c>
      <x:c r="C5005" s="23">
        <x:f>'Historical Trades'!C5005</x:f>
      </x:c>
      <x:c r="D5005" s="0">
        <x:f>'Historical Trades'!D5005</x:f>
      </x:c>
      <x:c r="E5005" s="23">
        <x:f>'Historical Trades'!E5005</x:f>
      </x:c>
      <x:c r="F5005" s="0">
        <x:f>'Historical Trades'!F5005</x:f>
      </x:c>
      <x:c r="G5005" s="0">
        <x:f>'Historical Trades'!G5005</x:f>
      </x:c>
      <x:c r="H5005" s="0">
        <x:f>'Historical Trades'!H5005</x:f>
      </x:c>
      <x:c r="I5005" s="0">
        <x:f>'Historical Trades'!I5005</x:f>
      </x:c>
      <x:c r="J5005" s="0">
        <x:f>'Historical Trades'!J5005</x:f>
      </x:c>
      <x:c r="K5005" s="0">
        <x:f>'Historical Trades'!K5005</x:f>
      </x:c>
      <x:c r="L5005" s="0">
        <x:f>'Historical Trades'!L5005</x:f>
      </x:c>
      <x:c r="M5005" s="0">
        <x:f>'Historical Trades'!M5005</x:f>
      </x:c>
      <x:c r="N5005" s="0">
        <x:f>CLEAN('Historical Trades'!O5005)</x:f>
      </x:c>
      <x:c r="P5005" s="14">
        <x:f>IF(G5005="sell",M5005,-M5005)</x:f>
      </x:c>
      <x:c r="Q5005" s="14">
        <x:f>VLOOKUP(N5005,'Currency Rates'!$A$3:$C$32,3,0)</x:f>
      </x:c>
      <x:c r="R5005" s="0">
        <x:f>IF(A5005="SPUS",0,IF(A5005="FWD",0,P5005/Q5005))</x:f>
      </x:c>
    </x:row>
    <x:row r="5006" spans="1:19" x14ac:dyDescent="0.3">
      <x:c r="A5006" s="0">
        <x:f>'Historical Trades'!A5006</x:f>
      </x:c>
      <x:c r="B5006" s="0">
        <x:f>'Historical Trades'!B5006</x:f>
      </x:c>
      <x:c r="C5006" s="23">
        <x:f>'Historical Trades'!C5006</x:f>
      </x:c>
      <x:c r="D5006" s="0">
        <x:f>'Historical Trades'!D5006</x:f>
      </x:c>
      <x:c r="E5006" s="23">
        <x:f>'Historical Trades'!E5006</x:f>
      </x:c>
      <x:c r="F5006" s="0">
        <x:f>'Historical Trades'!F5006</x:f>
      </x:c>
      <x:c r="G5006" s="0">
        <x:f>'Historical Trades'!G5006</x:f>
      </x:c>
      <x:c r="H5006" s="0">
        <x:f>'Historical Trades'!H5006</x:f>
      </x:c>
      <x:c r="I5006" s="0">
        <x:f>'Historical Trades'!I5006</x:f>
      </x:c>
      <x:c r="J5006" s="0">
        <x:f>'Historical Trades'!J5006</x:f>
      </x:c>
      <x:c r="K5006" s="0">
        <x:f>'Historical Trades'!K5006</x:f>
      </x:c>
      <x:c r="L5006" s="0">
        <x:f>'Historical Trades'!L5006</x:f>
      </x:c>
      <x:c r="M5006" s="0">
        <x:f>'Historical Trades'!M5006</x:f>
      </x:c>
      <x:c r="N5006" s="0">
        <x:f>CLEAN('Historical Trades'!O5006)</x:f>
      </x:c>
      <x:c r="P5006" s="14">
        <x:f>IF(G5006="sell",M5006,-M5006)</x:f>
      </x:c>
      <x:c r="Q5006" s="14">
        <x:f>VLOOKUP(N5006,'Currency Rates'!$A$3:$C$32,3,0)</x:f>
      </x:c>
      <x:c r="R5006" s="0">
        <x:f>IF(A5006="SPUS",0,IF(A5006="FWD",0,P5006/Q5006))</x:f>
      </x:c>
    </x:row>
    <x:row r="5007" spans="1:19" x14ac:dyDescent="0.3">
      <x:c r="A5007" s="0">
        <x:f>'Historical Trades'!A5007</x:f>
      </x:c>
      <x:c r="B5007" s="0">
        <x:f>'Historical Trades'!B5007</x:f>
      </x:c>
      <x:c r="C5007" s="23">
        <x:f>'Historical Trades'!C5007</x:f>
      </x:c>
      <x:c r="D5007" s="0">
        <x:f>'Historical Trades'!D5007</x:f>
      </x:c>
      <x:c r="E5007" s="23">
        <x:f>'Historical Trades'!E5007</x:f>
      </x:c>
      <x:c r="F5007" s="0">
        <x:f>'Historical Trades'!F5007</x:f>
      </x:c>
      <x:c r="G5007" s="0">
        <x:f>'Historical Trades'!G5007</x:f>
      </x:c>
      <x:c r="H5007" s="0">
        <x:f>'Historical Trades'!H5007</x:f>
      </x:c>
      <x:c r="I5007" s="0">
        <x:f>'Historical Trades'!I5007</x:f>
      </x:c>
      <x:c r="J5007" s="0">
        <x:f>'Historical Trades'!J5007</x:f>
      </x:c>
      <x:c r="K5007" s="0">
        <x:f>'Historical Trades'!K5007</x:f>
      </x:c>
      <x:c r="L5007" s="0">
        <x:f>'Historical Trades'!L5007</x:f>
      </x:c>
      <x:c r="M5007" s="0">
        <x:f>'Historical Trades'!M5007</x:f>
      </x:c>
      <x:c r="N5007" s="0">
        <x:f>CLEAN('Historical Trades'!O5007)</x:f>
      </x:c>
      <x:c r="P5007" s="14">
        <x:f>IF(G5007="sell",M5007,-M5007)</x:f>
      </x:c>
      <x:c r="Q5007" s="14">
        <x:f>VLOOKUP(N5007,'Currency Rates'!$A$3:$C$32,3,0)</x:f>
      </x:c>
      <x:c r="R5007" s="0">
        <x:f>IF(A5007="SPUS",0,IF(A5007="FWD",0,P5007/Q5007))</x:f>
      </x:c>
    </x:row>
    <x:row r="5008" spans="1:19" x14ac:dyDescent="0.3">
      <x:c r="A5008" s="0">
        <x:f>'Historical Trades'!A5008</x:f>
      </x:c>
      <x:c r="B5008" s="0">
        <x:f>'Historical Trades'!B5008</x:f>
      </x:c>
      <x:c r="C5008" s="23">
        <x:f>'Historical Trades'!C5008</x:f>
      </x:c>
      <x:c r="D5008" s="0">
        <x:f>'Historical Trades'!D5008</x:f>
      </x:c>
      <x:c r="E5008" s="23">
        <x:f>'Historical Trades'!E5008</x:f>
      </x:c>
      <x:c r="F5008" s="0">
        <x:f>'Historical Trades'!F5008</x:f>
      </x:c>
      <x:c r="G5008" s="0">
        <x:f>'Historical Trades'!G5008</x:f>
      </x:c>
      <x:c r="H5008" s="0">
        <x:f>'Historical Trades'!H5008</x:f>
      </x:c>
      <x:c r="I5008" s="0">
        <x:f>'Historical Trades'!I5008</x:f>
      </x:c>
      <x:c r="J5008" s="0">
        <x:f>'Historical Trades'!J5008</x:f>
      </x:c>
      <x:c r="K5008" s="0">
        <x:f>'Historical Trades'!K5008</x:f>
      </x:c>
      <x:c r="L5008" s="0">
        <x:f>'Historical Trades'!L5008</x:f>
      </x:c>
      <x:c r="M5008" s="0">
        <x:f>'Historical Trades'!M5008</x:f>
      </x:c>
      <x:c r="N5008" s="0">
        <x:f>CLEAN('Historical Trades'!O5008)</x:f>
      </x:c>
      <x:c r="P5008" s="14">
        <x:f>IF(G5008="sell",M5008,-M5008)</x:f>
      </x:c>
      <x:c r="Q5008" s="14">
        <x:f>VLOOKUP(N5008,'Currency Rates'!$A$3:$C$32,3,0)</x:f>
      </x:c>
      <x:c r="R5008" s="0">
        <x:f>IF(A5008="SPUS",0,IF(A5008="FWD",0,P5008/Q5008))</x:f>
      </x:c>
    </x:row>
    <x:row r="5009" spans="1:19" x14ac:dyDescent="0.3">
      <x:c r="A5009" s="0">
        <x:f>'Historical Trades'!A5009</x:f>
      </x:c>
      <x:c r="B5009" s="0">
        <x:f>'Historical Trades'!B5009</x:f>
      </x:c>
      <x:c r="C5009" s="23">
        <x:f>'Historical Trades'!C5009</x:f>
      </x:c>
      <x:c r="D5009" s="0">
        <x:f>'Historical Trades'!D5009</x:f>
      </x:c>
      <x:c r="E5009" s="23">
        <x:f>'Historical Trades'!E5009</x:f>
      </x:c>
      <x:c r="F5009" s="0">
        <x:f>'Historical Trades'!F5009</x:f>
      </x:c>
      <x:c r="G5009" s="0">
        <x:f>'Historical Trades'!G5009</x:f>
      </x:c>
      <x:c r="H5009" s="0">
        <x:f>'Historical Trades'!H5009</x:f>
      </x:c>
      <x:c r="I5009" s="0">
        <x:f>'Historical Trades'!I5009</x:f>
      </x:c>
      <x:c r="J5009" s="0">
        <x:f>'Historical Trades'!J5009</x:f>
      </x:c>
      <x:c r="K5009" s="0">
        <x:f>'Historical Trades'!K5009</x:f>
      </x:c>
      <x:c r="L5009" s="0">
        <x:f>'Historical Trades'!L5009</x:f>
      </x:c>
      <x:c r="M5009" s="0">
        <x:f>'Historical Trades'!M5009</x:f>
      </x:c>
      <x:c r="N5009" s="0">
        <x:f>CLEAN('Historical Trades'!O5009)</x:f>
      </x:c>
      <x:c r="P5009" s="14">
        <x:f>IF(G5009="sell",M5009,-M5009)</x:f>
      </x:c>
      <x:c r="Q5009" s="14">
        <x:f>VLOOKUP(N5009,'Currency Rates'!$A$3:$C$32,3,0)</x:f>
      </x:c>
      <x:c r="R5009" s="0">
        <x:f>IF(A5009="SPUS",0,IF(A5009="FWD",0,P5009/Q5009))</x:f>
      </x:c>
    </x:row>
    <x:row r="5010" spans="1:19" x14ac:dyDescent="0.3">
      <x:c r="A5010" s="0">
        <x:f>'Historical Trades'!A5010</x:f>
      </x:c>
      <x:c r="B5010" s="0">
        <x:f>'Historical Trades'!B5010</x:f>
      </x:c>
      <x:c r="C5010" s="23">
        <x:f>'Historical Trades'!C5010</x:f>
      </x:c>
      <x:c r="D5010" s="0">
        <x:f>'Historical Trades'!D5010</x:f>
      </x:c>
      <x:c r="E5010" s="23">
        <x:f>'Historical Trades'!E5010</x:f>
      </x:c>
      <x:c r="F5010" s="0">
        <x:f>'Historical Trades'!F5010</x:f>
      </x:c>
      <x:c r="G5010" s="0">
        <x:f>'Historical Trades'!G5010</x:f>
      </x:c>
      <x:c r="H5010" s="0">
        <x:f>'Historical Trades'!H5010</x:f>
      </x:c>
      <x:c r="I5010" s="0">
        <x:f>'Historical Trades'!I5010</x:f>
      </x:c>
      <x:c r="J5010" s="0">
        <x:f>'Historical Trades'!J5010</x:f>
      </x:c>
      <x:c r="K5010" s="0">
        <x:f>'Historical Trades'!K5010</x:f>
      </x:c>
      <x:c r="L5010" s="0">
        <x:f>'Historical Trades'!L5010</x:f>
      </x:c>
      <x:c r="M5010" s="0">
        <x:f>'Historical Trades'!M5010</x:f>
      </x:c>
      <x:c r="N5010" s="0">
        <x:f>CLEAN('Historical Trades'!O5010)</x:f>
      </x:c>
      <x:c r="P5010" s="14">
        <x:f>IF(G5010="sell",M5010,-M5010)</x:f>
      </x:c>
      <x:c r="Q5010" s="14">
        <x:f>VLOOKUP(N5010,'Currency Rates'!$A$3:$C$32,3,0)</x:f>
      </x:c>
      <x:c r="R5010" s="0">
        <x:f>IF(A5010="SPUS",0,IF(A5010="FWD",0,P5010/Q5010))</x:f>
      </x:c>
    </x:row>
    <x:row r="5011" spans="1:19" x14ac:dyDescent="0.3">
      <x:c r="A5011" s="0">
        <x:f>'Historical Trades'!A5011</x:f>
      </x:c>
      <x:c r="B5011" s="0">
        <x:f>'Historical Trades'!B5011</x:f>
      </x:c>
      <x:c r="C5011" s="23">
        <x:f>'Historical Trades'!C5011</x:f>
      </x:c>
      <x:c r="D5011" s="0">
        <x:f>'Historical Trades'!D5011</x:f>
      </x:c>
      <x:c r="E5011" s="23">
        <x:f>'Historical Trades'!E5011</x:f>
      </x:c>
      <x:c r="F5011" s="0">
        <x:f>'Historical Trades'!F5011</x:f>
      </x:c>
      <x:c r="G5011" s="0">
        <x:f>'Historical Trades'!G5011</x:f>
      </x:c>
      <x:c r="H5011" s="0">
        <x:f>'Historical Trades'!H5011</x:f>
      </x:c>
      <x:c r="I5011" s="0">
        <x:f>'Historical Trades'!I5011</x:f>
      </x:c>
      <x:c r="J5011" s="0">
        <x:f>'Historical Trades'!J5011</x:f>
      </x:c>
      <x:c r="K5011" s="0">
        <x:f>'Historical Trades'!K5011</x:f>
      </x:c>
      <x:c r="L5011" s="0">
        <x:f>'Historical Trades'!L5011</x:f>
      </x:c>
      <x:c r="M5011" s="0">
        <x:f>'Historical Trades'!M5011</x:f>
      </x:c>
      <x:c r="N5011" s="0">
        <x:f>CLEAN('Historical Trades'!O5011)</x:f>
      </x:c>
      <x:c r="P5011" s="14">
        <x:f>IF(G5011="sell",M5011,-M5011)</x:f>
      </x:c>
      <x:c r="Q5011" s="14">
        <x:f>VLOOKUP(N5011,'Currency Rates'!$A$3:$C$32,3,0)</x:f>
      </x:c>
      <x:c r="R5011" s="0">
        <x:f>IF(A5011="SPUS",0,IF(A5011="FWD",0,P5011/Q5011))</x:f>
      </x:c>
    </x:row>
    <x:row r="5012" spans="1:19" x14ac:dyDescent="0.3">
      <x:c r="A5012" s="0">
        <x:f>'Historical Trades'!A5012</x:f>
      </x:c>
      <x:c r="B5012" s="0">
        <x:f>'Historical Trades'!B5012</x:f>
      </x:c>
      <x:c r="C5012" s="23">
        <x:f>'Historical Trades'!C5012</x:f>
      </x:c>
      <x:c r="D5012" s="0">
        <x:f>'Historical Trades'!D5012</x:f>
      </x:c>
      <x:c r="E5012" s="23">
        <x:f>'Historical Trades'!E5012</x:f>
      </x:c>
      <x:c r="F5012" s="0">
        <x:f>'Historical Trades'!F5012</x:f>
      </x:c>
      <x:c r="G5012" s="0">
        <x:f>'Historical Trades'!G5012</x:f>
      </x:c>
      <x:c r="H5012" s="0">
        <x:f>'Historical Trades'!H5012</x:f>
      </x:c>
      <x:c r="I5012" s="0">
        <x:f>'Historical Trades'!I5012</x:f>
      </x:c>
      <x:c r="J5012" s="0">
        <x:f>'Historical Trades'!J5012</x:f>
      </x:c>
      <x:c r="K5012" s="0">
        <x:f>'Historical Trades'!K5012</x:f>
      </x:c>
      <x:c r="L5012" s="0">
        <x:f>'Historical Trades'!L5012</x:f>
      </x:c>
      <x:c r="M5012" s="0">
        <x:f>'Historical Trades'!M5012</x:f>
      </x:c>
      <x:c r="N5012" s="0">
        <x:f>CLEAN('Historical Trades'!O5012)</x:f>
      </x:c>
      <x:c r="P5012" s="14">
        <x:f>IF(G5012="sell",M5012,-M5012)</x:f>
      </x:c>
      <x:c r="Q5012" s="14">
        <x:f>VLOOKUP(N5012,'Currency Rates'!$A$3:$C$32,3,0)</x:f>
      </x:c>
      <x:c r="R5012" s="0">
        <x:f>IF(A5012="SPUS",0,IF(A5012="FWD",0,P5012/Q5012))</x:f>
      </x:c>
    </x:row>
    <x:row r="5013" spans="1:19" x14ac:dyDescent="0.3">
      <x:c r="A5013" s="0">
        <x:f>'Historical Trades'!A5013</x:f>
      </x:c>
      <x:c r="B5013" s="0">
        <x:f>'Historical Trades'!B5013</x:f>
      </x:c>
      <x:c r="C5013" s="23">
        <x:f>'Historical Trades'!C5013</x:f>
      </x:c>
      <x:c r="D5013" s="0">
        <x:f>'Historical Trades'!D5013</x:f>
      </x:c>
      <x:c r="E5013" s="23">
        <x:f>'Historical Trades'!E5013</x:f>
      </x:c>
      <x:c r="F5013" s="0">
        <x:f>'Historical Trades'!F5013</x:f>
      </x:c>
      <x:c r="G5013" s="0">
        <x:f>'Historical Trades'!G5013</x:f>
      </x:c>
      <x:c r="H5013" s="0">
        <x:f>'Historical Trades'!H5013</x:f>
      </x:c>
      <x:c r="I5013" s="0">
        <x:f>'Historical Trades'!I5013</x:f>
      </x:c>
      <x:c r="J5013" s="0">
        <x:f>'Historical Trades'!J5013</x:f>
      </x:c>
      <x:c r="K5013" s="0">
        <x:f>'Historical Trades'!K5013</x:f>
      </x:c>
      <x:c r="L5013" s="0">
        <x:f>'Historical Trades'!L5013</x:f>
      </x:c>
      <x:c r="M5013" s="0">
        <x:f>'Historical Trades'!M5013</x:f>
      </x:c>
      <x:c r="N5013" s="0">
        <x:f>CLEAN('Historical Trades'!O5013)</x:f>
      </x:c>
      <x:c r="P5013" s="14">
        <x:f>IF(G5013="sell",M5013,-M5013)</x:f>
      </x:c>
      <x:c r="Q5013" s="14">
        <x:f>VLOOKUP(N5013,'Currency Rates'!$A$3:$C$32,3,0)</x:f>
      </x:c>
      <x:c r="R5013" s="0">
        <x:f>IF(A5013="SPUS",0,IF(A5013="FWD",0,P5013/Q5013))</x:f>
      </x:c>
    </x:row>
    <x:row r="5014" spans="1:19" x14ac:dyDescent="0.3">
      <x:c r="A5014" s="0">
        <x:f>'Historical Trades'!A5014</x:f>
      </x:c>
      <x:c r="B5014" s="0">
        <x:f>'Historical Trades'!B5014</x:f>
      </x:c>
      <x:c r="C5014" s="23">
        <x:f>'Historical Trades'!C5014</x:f>
      </x:c>
      <x:c r="D5014" s="0">
        <x:f>'Historical Trades'!D5014</x:f>
      </x:c>
      <x:c r="E5014" s="23">
        <x:f>'Historical Trades'!E5014</x:f>
      </x:c>
      <x:c r="F5014" s="0">
        <x:f>'Historical Trades'!F5014</x:f>
      </x:c>
      <x:c r="G5014" s="0">
        <x:f>'Historical Trades'!G5014</x:f>
      </x:c>
      <x:c r="H5014" s="0">
        <x:f>'Historical Trades'!H5014</x:f>
      </x:c>
      <x:c r="I5014" s="0">
        <x:f>'Historical Trades'!I5014</x:f>
      </x:c>
      <x:c r="J5014" s="0">
        <x:f>'Historical Trades'!J5014</x:f>
      </x:c>
      <x:c r="K5014" s="0">
        <x:f>'Historical Trades'!K5014</x:f>
      </x:c>
      <x:c r="L5014" s="0">
        <x:f>'Historical Trades'!L5014</x:f>
      </x:c>
      <x:c r="M5014" s="0">
        <x:f>'Historical Trades'!M5014</x:f>
      </x:c>
      <x:c r="N5014" s="0">
        <x:f>CLEAN('Historical Trades'!O5014)</x:f>
      </x:c>
      <x:c r="P5014" s="14">
        <x:f>IF(G5014="sell",M5014,-M5014)</x:f>
      </x:c>
      <x:c r="Q5014" s="14">
        <x:f>VLOOKUP(N5014,'Currency Rates'!$A$3:$C$32,3,0)</x:f>
      </x:c>
      <x:c r="R5014" s="0">
        <x:f>IF(A5014="SPUS",0,IF(A5014="FWD",0,P5014/Q5014))</x:f>
      </x:c>
    </x:row>
    <x:row r="5015" spans="1:19" x14ac:dyDescent="0.3">
      <x:c r="A5015" s="0">
        <x:f>'Historical Trades'!A5015</x:f>
      </x:c>
      <x:c r="B5015" s="0">
        <x:f>'Historical Trades'!B5015</x:f>
      </x:c>
      <x:c r="C5015" s="23">
        <x:f>'Historical Trades'!C5015</x:f>
      </x:c>
      <x:c r="D5015" s="0">
        <x:f>'Historical Trades'!D5015</x:f>
      </x:c>
      <x:c r="E5015" s="23">
        <x:f>'Historical Trades'!E5015</x:f>
      </x:c>
      <x:c r="F5015" s="0">
        <x:f>'Historical Trades'!F5015</x:f>
      </x:c>
      <x:c r="G5015" s="0">
        <x:f>'Historical Trades'!G5015</x:f>
      </x:c>
      <x:c r="H5015" s="0">
        <x:f>'Historical Trades'!H5015</x:f>
      </x:c>
      <x:c r="I5015" s="0">
        <x:f>'Historical Trades'!I5015</x:f>
      </x:c>
      <x:c r="J5015" s="0">
        <x:f>'Historical Trades'!J5015</x:f>
      </x:c>
      <x:c r="K5015" s="0">
        <x:f>'Historical Trades'!K5015</x:f>
      </x:c>
      <x:c r="L5015" s="0">
        <x:f>'Historical Trades'!L5015</x:f>
      </x:c>
      <x:c r="M5015" s="0">
        <x:f>'Historical Trades'!M5015</x:f>
      </x:c>
      <x:c r="N5015" s="0">
        <x:f>CLEAN('Historical Trades'!O5015)</x:f>
      </x:c>
      <x:c r="P5015" s="14">
        <x:f>IF(G5015="sell",M5015,-M5015)</x:f>
      </x:c>
      <x:c r="Q5015" s="14">
        <x:f>VLOOKUP(N5015,'Currency Rates'!$A$3:$C$32,3,0)</x:f>
      </x:c>
      <x:c r="R5015" s="0">
        <x:f>IF(A5015="SPUS",0,IF(A5015="FWD",0,P5015/Q5015))</x:f>
      </x:c>
    </x:row>
    <x:row r="5016" spans="1:19" x14ac:dyDescent="0.3">
      <x:c r="A5016" s="0">
        <x:f>'Historical Trades'!A5016</x:f>
      </x:c>
      <x:c r="B5016" s="0">
        <x:f>'Historical Trades'!B5016</x:f>
      </x:c>
      <x:c r="C5016" s="23">
        <x:f>'Historical Trades'!C5016</x:f>
      </x:c>
      <x:c r="D5016" s="0">
        <x:f>'Historical Trades'!D5016</x:f>
      </x:c>
      <x:c r="E5016" s="23">
        <x:f>'Historical Trades'!E5016</x:f>
      </x:c>
      <x:c r="F5016" s="0">
        <x:f>'Historical Trades'!F5016</x:f>
      </x:c>
      <x:c r="G5016" s="0">
        <x:f>'Historical Trades'!G5016</x:f>
      </x:c>
      <x:c r="H5016" s="0">
        <x:f>'Historical Trades'!H5016</x:f>
      </x:c>
      <x:c r="I5016" s="0">
        <x:f>'Historical Trades'!I5016</x:f>
      </x:c>
      <x:c r="J5016" s="0">
        <x:f>'Historical Trades'!J5016</x:f>
      </x:c>
      <x:c r="K5016" s="0">
        <x:f>'Historical Trades'!K5016</x:f>
      </x:c>
      <x:c r="L5016" s="0">
        <x:f>'Historical Trades'!L5016</x:f>
      </x:c>
      <x:c r="M5016" s="0">
        <x:f>'Historical Trades'!M5016</x:f>
      </x:c>
      <x:c r="N5016" s="0">
        <x:f>CLEAN('Historical Trades'!O5016)</x:f>
      </x:c>
      <x:c r="P5016" s="14">
        <x:f>IF(G5016="sell",M5016,-M5016)</x:f>
      </x:c>
      <x:c r="Q5016" s="14">
        <x:f>VLOOKUP(N5016,'Currency Rates'!$A$3:$C$32,3,0)</x:f>
      </x:c>
      <x:c r="R5016" s="0">
        <x:f>IF(A5016="SPUS",0,IF(A5016="FWD",0,P5016/Q5016))</x:f>
      </x:c>
    </x:row>
    <x:row r="5017" spans="1:19" x14ac:dyDescent="0.3">
      <x:c r="A5017" s="0">
        <x:f>'Historical Trades'!A5017</x:f>
      </x:c>
      <x:c r="B5017" s="0">
        <x:f>'Historical Trades'!B5017</x:f>
      </x:c>
      <x:c r="C5017" s="23">
        <x:f>'Historical Trades'!C5017</x:f>
      </x:c>
      <x:c r="D5017" s="0">
        <x:f>'Historical Trades'!D5017</x:f>
      </x:c>
      <x:c r="E5017" s="23">
        <x:f>'Historical Trades'!E5017</x:f>
      </x:c>
      <x:c r="F5017" s="0">
        <x:f>'Historical Trades'!F5017</x:f>
      </x:c>
      <x:c r="G5017" s="0">
        <x:f>'Historical Trades'!G5017</x:f>
      </x:c>
      <x:c r="H5017" s="0">
        <x:f>'Historical Trades'!H5017</x:f>
      </x:c>
      <x:c r="I5017" s="0">
        <x:f>'Historical Trades'!I5017</x:f>
      </x:c>
      <x:c r="J5017" s="0">
        <x:f>'Historical Trades'!J5017</x:f>
      </x:c>
      <x:c r="K5017" s="0">
        <x:f>'Historical Trades'!K5017</x:f>
      </x:c>
      <x:c r="L5017" s="0">
        <x:f>'Historical Trades'!L5017</x:f>
      </x:c>
      <x:c r="M5017" s="0">
        <x:f>'Historical Trades'!M5017</x:f>
      </x:c>
      <x:c r="N5017" s="0">
        <x:f>CLEAN('Historical Trades'!O5017)</x:f>
      </x:c>
      <x:c r="P5017" s="14">
        <x:f>IF(G5017="sell",M5017,-M5017)</x:f>
      </x:c>
      <x:c r="Q5017" s="14">
        <x:f>VLOOKUP(N5017,'Currency Rates'!$A$3:$C$32,3,0)</x:f>
      </x:c>
      <x:c r="R5017" s="0">
        <x:f>IF(A5017="SPUS",0,IF(A5017="FWD",0,P5017/Q5017))</x:f>
      </x:c>
    </x:row>
    <x:row r="5018" spans="1:19" x14ac:dyDescent="0.3">
      <x:c r="A5018" s="0">
        <x:f>'Historical Trades'!A5018</x:f>
      </x:c>
      <x:c r="B5018" s="0">
        <x:f>'Historical Trades'!B5018</x:f>
      </x:c>
      <x:c r="C5018" s="23">
        <x:f>'Historical Trades'!C5018</x:f>
      </x:c>
      <x:c r="D5018" s="0">
        <x:f>'Historical Trades'!D5018</x:f>
      </x:c>
      <x:c r="E5018" s="23">
        <x:f>'Historical Trades'!E5018</x:f>
      </x:c>
      <x:c r="F5018" s="0">
        <x:f>'Historical Trades'!F5018</x:f>
      </x:c>
      <x:c r="G5018" s="0">
        <x:f>'Historical Trades'!G5018</x:f>
      </x:c>
      <x:c r="H5018" s="0">
        <x:f>'Historical Trades'!H5018</x:f>
      </x:c>
      <x:c r="I5018" s="0">
        <x:f>'Historical Trades'!I5018</x:f>
      </x:c>
      <x:c r="J5018" s="0">
        <x:f>'Historical Trades'!J5018</x:f>
      </x:c>
      <x:c r="K5018" s="0">
        <x:f>'Historical Trades'!K5018</x:f>
      </x:c>
      <x:c r="L5018" s="0">
        <x:f>'Historical Trades'!L5018</x:f>
      </x:c>
      <x:c r="M5018" s="0">
        <x:f>'Historical Trades'!M5018</x:f>
      </x:c>
      <x:c r="N5018" s="0">
        <x:f>CLEAN('Historical Trades'!O5018)</x:f>
      </x:c>
      <x:c r="P5018" s="14">
        <x:f>IF(G5018="sell",M5018,-M5018)</x:f>
      </x:c>
      <x:c r="Q5018" s="14">
        <x:f>VLOOKUP(N5018,'Currency Rates'!$A$3:$C$32,3,0)</x:f>
      </x:c>
      <x:c r="R5018" s="0">
        <x:f>IF(A5018="SPUS",0,IF(A5018="FWD",0,P5018/Q5018))</x:f>
      </x:c>
    </x:row>
    <x:row r="5019" spans="1:19" x14ac:dyDescent="0.3">
      <x:c r="A5019" s="0">
        <x:f>'Historical Trades'!A5019</x:f>
      </x:c>
      <x:c r="B5019" s="0">
        <x:f>'Historical Trades'!B5019</x:f>
      </x:c>
      <x:c r="C5019" s="23">
        <x:f>'Historical Trades'!C5019</x:f>
      </x:c>
      <x:c r="D5019" s="0">
        <x:f>'Historical Trades'!D5019</x:f>
      </x:c>
      <x:c r="E5019" s="23">
        <x:f>'Historical Trades'!E5019</x:f>
      </x:c>
      <x:c r="F5019" s="0">
        <x:f>'Historical Trades'!F5019</x:f>
      </x:c>
      <x:c r="G5019" s="0">
        <x:f>'Historical Trades'!G5019</x:f>
      </x:c>
      <x:c r="H5019" s="0">
        <x:f>'Historical Trades'!H5019</x:f>
      </x:c>
      <x:c r="I5019" s="0">
        <x:f>'Historical Trades'!I5019</x:f>
      </x:c>
      <x:c r="J5019" s="0">
        <x:f>'Historical Trades'!J5019</x:f>
      </x:c>
      <x:c r="K5019" s="0">
        <x:f>'Historical Trades'!K5019</x:f>
      </x:c>
      <x:c r="L5019" s="0">
        <x:f>'Historical Trades'!L5019</x:f>
      </x:c>
      <x:c r="M5019" s="0">
        <x:f>'Historical Trades'!M5019</x:f>
      </x:c>
      <x:c r="N5019" s="0">
        <x:f>CLEAN('Historical Trades'!O5019)</x:f>
      </x:c>
      <x:c r="P5019" s="14">
        <x:f>IF(G5019="sell",M5019,-M5019)</x:f>
      </x:c>
      <x:c r="Q5019" s="14">
        <x:f>VLOOKUP(N5019,'Currency Rates'!$A$3:$C$32,3,0)</x:f>
      </x:c>
      <x:c r="R5019" s="0">
        <x:f>IF(A5019="SPUS",0,IF(A5019="FWD",0,P5019/Q5019))</x:f>
      </x:c>
    </x:row>
    <x:row r="5020" spans="1:19" x14ac:dyDescent="0.3">
      <x:c r="A5020" s="0">
        <x:f>'Historical Trades'!A5020</x:f>
      </x:c>
      <x:c r="B5020" s="0">
        <x:f>'Historical Trades'!B5020</x:f>
      </x:c>
      <x:c r="C5020" s="23">
        <x:f>'Historical Trades'!C5020</x:f>
      </x:c>
      <x:c r="D5020" s="0">
        <x:f>'Historical Trades'!D5020</x:f>
      </x:c>
      <x:c r="E5020" s="23">
        <x:f>'Historical Trades'!E5020</x:f>
      </x:c>
      <x:c r="F5020" s="0">
        <x:f>'Historical Trades'!F5020</x:f>
      </x:c>
      <x:c r="G5020" s="0">
        <x:f>'Historical Trades'!G5020</x:f>
      </x:c>
      <x:c r="H5020" s="0">
        <x:f>'Historical Trades'!H5020</x:f>
      </x:c>
      <x:c r="I5020" s="0">
        <x:f>'Historical Trades'!I5020</x:f>
      </x:c>
      <x:c r="J5020" s="0">
        <x:f>'Historical Trades'!J5020</x:f>
      </x:c>
      <x:c r="K5020" s="0">
        <x:f>'Historical Trades'!K5020</x:f>
      </x:c>
      <x:c r="L5020" s="0">
        <x:f>'Historical Trades'!L5020</x:f>
      </x:c>
      <x:c r="M5020" s="0">
        <x:f>'Historical Trades'!M5020</x:f>
      </x:c>
      <x:c r="N5020" s="0">
        <x:f>CLEAN('Historical Trades'!O5020)</x:f>
      </x:c>
      <x:c r="P5020" s="14">
        <x:f>IF(G5020="sell",M5020,-M5020)</x:f>
      </x:c>
      <x:c r="Q5020" s="14">
        <x:f>VLOOKUP(N5020,'Currency Rates'!$A$3:$C$32,3,0)</x:f>
      </x:c>
      <x:c r="R5020" s="0">
        <x:f>IF(A5020="SPUS",0,IF(A5020="FWD",0,P5020/Q5020))</x:f>
      </x:c>
    </x:row>
    <x:row r="5021" spans="1:19" x14ac:dyDescent="0.3">
      <x:c r="A5021" s="0">
        <x:f>'Historical Trades'!A5021</x:f>
      </x:c>
      <x:c r="B5021" s="0">
        <x:f>'Historical Trades'!B5021</x:f>
      </x:c>
      <x:c r="C5021" s="23">
        <x:f>'Historical Trades'!C5021</x:f>
      </x:c>
      <x:c r="D5021" s="0">
        <x:f>'Historical Trades'!D5021</x:f>
      </x:c>
      <x:c r="E5021" s="23">
        <x:f>'Historical Trades'!E5021</x:f>
      </x:c>
      <x:c r="F5021" s="0">
        <x:f>'Historical Trades'!F5021</x:f>
      </x:c>
      <x:c r="G5021" s="0">
        <x:f>'Historical Trades'!G5021</x:f>
      </x:c>
      <x:c r="H5021" s="0">
        <x:f>'Historical Trades'!H5021</x:f>
      </x:c>
      <x:c r="I5021" s="0">
        <x:f>'Historical Trades'!I5021</x:f>
      </x:c>
      <x:c r="J5021" s="0">
        <x:f>'Historical Trades'!J5021</x:f>
      </x:c>
      <x:c r="K5021" s="0">
        <x:f>'Historical Trades'!K5021</x:f>
      </x:c>
      <x:c r="L5021" s="0">
        <x:f>'Historical Trades'!L5021</x:f>
      </x:c>
      <x:c r="M5021" s="0">
        <x:f>'Historical Trades'!M5021</x:f>
      </x:c>
      <x:c r="N5021" s="0">
        <x:f>CLEAN('Historical Trades'!O5021)</x:f>
      </x:c>
      <x:c r="P5021" s="14">
        <x:f>IF(G5021="sell",M5021,-M5021)</x:f>
      </x:c>
      <x:c r="Q5021" s="14">
        <x:f>VLOOKUP(N5021,'Currency Rates'!$A$3:$C$32,3,0)</x:f>
      </x:c>
      <x:c r="R5021" s="0">
        <x:f>IF(A5021="SPUS",0,IF(A5021="FWD",0,P5021/Q5021))</x:f>
      </x:c>
    </x:row>
    <x:row r="5022" spans="1:19" x14ac:dyDescent="0.3">
      <x:c r="A5022" s="0">
        <x:f>'Historical Trades'!A5022</x:f>
      </x:c>
      <x:c r="B5022" s="0">
        <x:f>'Historical Trades'!B5022</x:f>
      </x:c>
      <x:c r="C5022" s="23">
        <x:f>'Historical Trades'!C5022</x:f>
      </x:c>
      <x:c r="D5022" s="0">
        <x:f>'Historical Trades'!D5022</x:f>
      </x:c>
      <x:c r="E5022" s="23">
        <x:f>'Historical Trades'!E5022</x:f>
      </x:c>
      <x:c r="F5022" s="0">
        <x:f>'Historical Trades'!F5022</x:f>
      </x:c>
      <x:c r="G5022" s="0">
        <x:f>'Historical Trades'!G5022</x:f>
      </x:c>
      <x:c r="H5022" s="0">
        <x:f>'Historical Trades'!H5022</x:f>
      </x:c>
      <x:c r="I5022" s="0">
        <x:f>'Historical Trades'!I5022</x:f>
      </x:c>
      <x:c r="J5022" s="0">
        <x:f>'Historical Trades'!J5022</x:f>
      </x:c>
      <x:c r="K5022" s="0">
        <x:f>'Historical Trades'!K5022</x:f>
      </x:c>
      <x:c r="L5022" s="0">
        <x:f>'Historical Trades'!L5022</x:f>
      </x:c>
      <x:c r="M5022" s="0">
        <x:f>'Historical Trades'!M5022</x:f>
      </x:c>
      <x:c r="N5022" s="0">
        <x:f>CLEAN('Historical Trades'!O5022)</x:f>
      </x:c>
      <x:c r="P5022" s="14">
        <x:f>IF(G5022="sell",M5022,-M5022)</x:f>
      </x:c>
      <x:c r="Q5022" s="14">
        <x:f>VLOOKUP(N5022,'Currency Rates'!$A$3:$C$32,3,0)</x:f>
      </x:c>
      <x:c r="R5022" s="0">
        <x:f>IF(A5022="SPUS",0,IF(A5022="FWD",0,P5022/Q5022))</x:f>
      </x:c>
    </x:row>
    <x:row r="5023" spans="1:19" x14ac:dyDescent="0.3">
      <x:c r="A5023" s="0">
        <x:f>'Historical Trades'!A5023</x:f>
      </x:c>
      <x:c r="B5023" s="0">
        <x:f>'Historical Trades'!B5023</x:f>
      </x:c>
      <x:c r="C5023" s="23">
        <x:f>'Historical Trades'!C5023</x:f>
      </x:c>
      <x:c r="D5023" s="0">
        <x:f>'Historical Trades'!D5023</x:f>
      </x:c>
      <x:c r="E5023" s="23">
        <x:f>'Historical Trades'!E5023</x:f>
      </x:c>
      <x:c r="F5023" s="0">
        <x:f>'Historical Trades'!F5023</x:f>
      </x:c>
      <x:c r="G5023" s="0">
        <x:f>'Historical Trades'!G5023</x:f>
      </x:c>
      <x:c r="H5023" s="0">
        <x:f>'Historical Trades'!H5023</x:f>
      </x:c>
      <x:c r="I5023" s="0">
        <x:f>'Historical Trades'!I5023</x:f>
      </x:c>
      <x:c r="J5023" s="0">
        <x:f>'Historical Trades'!J5023</x:f>
      </x:c>
      <x:c r="K5023" s="0">
        <x:f>'Historical Trades'!K5023</x:f>
      </x:c>
      <x:c r="L5023" s="0">
        <x:f>'Historical Trades'!L5023</x:f>
      </x:c>
      <x:c r="M5023" s="0">
        <x:f>'Historical Trades'!M5023</x:f>
      </x:c>
      <x:c r="N5023" s="0">
        <x:f>CLEAN('Historical Trades'!O5023)</x:f>
      </x:c>
      <x:c r="P5023" s="14">
        <x:f>IF(G5023="sell",M5023,-M5023)</x:f>
      </x:c>
      <x:c r="Q5023" s="14">
        <x:f>VLOOKUP(N5023,'Currency Rates'!$A$3:$C$32,3,0)</x:f>
      </x:c>
      <x:c r="R5023" s="0">
        <x:f>IF(A5023="SPUS",0,IF(A5023="FWD",0,P5023/Q5023))</x:f>
      </x:c>
    </x:row>
    <x:row r="5024" spans="1:19" x14ac:dyDescent="0.3">
      <x:c r="A5024" s="0">
        <x:f>'Historical Trades'!A5024</x:f>
      </x:c>
      <x:c r="B5024" s="0">
        <x:f>'Historical Trades'!B5024</x:f>
      </x:c>
      <x:c r="C5024" s="23">
        <x:f>'Historical Trades'!C5024</x:f>
      </x:c>
      <x:c r="D5024" s="0">
        <x:f>'Historical Trades'!D5024</x:f>
      </x:c>
      <x:c r="E5024" s="23">
        <x:f>'Historical Trades'!E5024</x:f>
      </x:c>
      <x:c r="F5024" s="0">
        <x:f>'Historical Trades'!F5024</x:f>
      </x:c>
      <x:c r="G5024" s="0">
        <x:f>'Historical Trades'!G5024</x:f>
      </x:c>
      <x:c r="H5024" s="0">
        <x:f>'Historical Trades'!H5024</x:f>
      </x:c>
      <x:c r="I5024" s="0">
        <x:f>'Historical Trades'!I5024</x:f>
      </x:c>
      <x:c r="J5024" s="0">
        <x:f>'Historical Trades'!J5024</x:f>
      </x:c>
      <x:c r="K5024" s="0">
        <x:f>'Historical Trades'!K5024</x:f>
      </x:c>
      <x:c r="L5024" s="0">
        <x:f>'Historical Trades'!L5024</x:f>
      </x:c>
      <x:c r="M5024" s="0">
        <x:f>'Historical Trades'!M5024</x:f>
      </x:c>
      <x:c r="N5024" s="0">
        <x:f>CLEAN('Historical Trades'!O5024)</x:f>
      </x:c>
      <x:c r="P5024" s="14">
        <x:f>IF(G5024="sell",M5024,-M5024)</x:f>
      </x:c>
      <x:c r="Q5024" s="14">
        <x:f>VLOOKUP(N5024,'Currency Rates'!$A$3:$C$32,3,0)</x:f>
      </x:c>
      <x:c r="R5024" s="0">
        <x:f>IF(A5024="SPUS",0,IF(A5024="FWD",0,P5024/Q5024))</x:f>
      </x:c>
    </x:row>
    <x:row r="5025" spans="1:19" x14ac:dyDescent="0.3">
      <x:c r="A5025" s="0">
        <x:f>'Historical Trades'!A5025</x:f>
      </x:c>
      <x:c r="B5025" s="0">
        <x:f>'Historical Trades'!B5025</x:f>
      </x:c>
      <x:c r="C5025" s="23">
        <x:f>'Historical Trades'!C5025</x:f>
      </x:c>
      <x:c r="D5025" s="0">
        <x:f>'Historical Trades'!D5025</x:f>
      </x:c>
      <x:c r="E5025" s="23">
        <x:f>'Historical Trades'!E5025</x:f>
      </x:c>
      <x:c r="F5025" s="0">
        <x:f>'Historical Trades'!F5025</x:f>
      </x:c>
      <x:c r="G5025" s="0">
        <x:f>'Historical Trades'!G5025</x:f>
      </x:c>
      <x:c r="H5025" s="0">
        <x:f>'Historical Trades'!H5025</x:f>
      </x:c>
      <x:c r="I5025" s="0">
        <x:f>'Historical Trades'!I5025</x:f>
      </x:c>
      <x:c r="J5025" s="0">
        <x:f>'Historical Trades'!J5025</x:f>
      </x:c>
      <x:c r="K5025" s="0">
        <x:f>'Historical Trades'!K5025</x:f>
      </x:c>
      <x:c r="L5025" s="0">
        <x:f>'Historical Trades'!L5025</x:f>
      </x:c>
      <x:c r="M5025" s="0">
        <x:f>'Historical Trades'!M5025</x:f>
      </x:c>
      <x:c r="N5025" s="0">
        <x:f>CLEAN('Historical Trades'!O5025)</x:f>
      </x:c>
      <x:c r="P5025" s="14">
        <x:f>IF(G5025="sell",M5025,-M5025)</x:f>
      </x:c>
      <x:c r="Q5025" s="14">
        <x:f>VLOOKUP(N5025,'Currency Rates'!$A$3:$C$32,3,0)</x:f>
      </x:c>
      <x:c r="R5025" s="0">
        <x:f>IF(A5025="SPUS",0,IF(A5025="FWD",0,P5025/Q5025))</x:f>
      </x:c>
    </x:row>
    <x:row r="5026" spans="1:19" x14ac:dyDescent="0.3">
      <x:c r="A5026" s="0">
        <x:f>'Historical Trades'!A5026</x:f>
      </x:c>
      <x:c r="B5026" s="0">
        <x:f>'Historical Trades'!B5026</x:f>
      </x:c>
      <x:c r="C5026" s="23">
        <x:f>'Historical Trades'!C5026</x:f>
      </x:c>
      <x:c r="D5026" s="0">
        <x:f>'Historical Trades'!D5026</x:f>
      </x:c>
      <x:c r="E5026" s="23">
        <x:f>'Historical Trades'!E5026</x:f>
      </x:c>
      <x:c r="F5026" s="0">
        <x:f>'Historical Trades'!F5026</x:f>
      </x:c>
      <x:c r="G5026" s="0">
        <x:f>'Historical Trades'!G5026</x:f>
      </x:c>
      <x:c r="H5026" s="0">
        <x:f>'Historical Trades'!H5026</x:f>
      </x:c>
      <x:c r="I5026" s="0">
        <x:f>'Historical Trades'!I5026</x:f>
      </x:c>
      <x:c r="J5026" s="0">
        <x:f>'Historical Trades'!J5026</x:f>
      </x:c>
      <x:c r="K5026" s="0">
        <x:f>'Historical Trades'!K5026</x:f>
      </x:c>
      <x:c r="L5026" s="0">
        <x:f>'Historical Trades'!L5026</x:f>
      </x:c>
      <x:c r="M5026" s="0">
        <x:f>'Historical Trades'!M5026</x:f>
      </x:c>
      <x:c r="N5026" s="0">
        <x:f>CLEAN('Historical Trades'!O5026)</x:f>
      </x:c>
      <x:c r="P5026" s="14">
        <x:f>IF(G5026="sell",M5026,-M5026)</x:f>
      </x:c>
      <x:c r="Q5026" s="14">
        <x:f>VLOOKUP(N5026,'Currency Rates'!$A$3:$C$32,3,0)</x:f>
      </x:c>
      <x:c r="R5026" s="0">
        <x:f>IF(A5026="SPUS",0,IF(A5026="FWD",0,P5026/Q5026))</x:f>
      </x:c>
    </x:row>
    <x:row r="5027" spans="1:19" x14ac:dyDescent="0.3">
      <x:c r="A5027" s="0">
        <x:f>'Historical Trades'!A5027</x:f>
      </x:c>
      <x:c r="B5027" s="0">
        <x:f>'Historical Trades'!B5027</x:f>
      </x:c>
      <x:c r="C5027" s="23">
        <x:f>'Historical Trades'!C5027</x:f>
      </x:c>
      <x:c r="D5027" s="0">
        <x:f>'Historical Trades'!D5027</x:f>
      </x:c>
      <x:c r="E5027" s="23">
        <x:f>'Historical Trades'!E5027</x:f>
      </x:c>
      <x:c r="F5027" s="0">
        <x:f>'Historical Trades'!F5027</x:f>
      </x:c>
      <x:c r="G5027" s="0">
        <x:f>'Historical Trades'!G5027</x:f>
      </x:c>
      <x:c r="H5027" s="0">
        <x:f>'Historical Trades'!H5027</x:f>
      </x:c>
      <x:c r="I5027" s="0">
        <x:f>'Historical Trades'!I5027</x:f>
      </x:c>
      <x:c r="J5027" s="0">
        <x:f>'Historical Trades'!J5027</x:f>
      </x:c>
      <x:c r="K5027" s="0">
        <x:f>'Historical Trades'!K5027</x:f>
      </x:c>
      <x:c r="L5027" s="0">
        <x:f>'Historical Trades'!L5027</x:f>
      </x:c>
      <x:c r="M5027" s="0">
        <x:f>'Historical Trades'!M5027</x:f>
      </x:c>
      <x:c r="N5027" s="0">
        <x:f>CLEAN('Historical Trades'!O5027)</x:f>
      </x:c>
      <x:c r="P5027" s="14">
        <x:f>IF(G5027="sell",M5027,-M5027)</x:f>
      </x:c>
      <x:c r="Q5027" s="14">
        <x:f>VLOOKUP(N5027,'Currency Rates'!$A$3:$C$32,3,0)</x:f>
      </x:c>
      <x:c r="R5027" s="0">
        <x:f>IF(A5027="SPUS",0,IF(A5027="FWD",0,P5027/Q5027))</x:f>
      </x:c>
    </x:row>
    <x:row r="5028" spans="1:19" x14ac:dyDescent="0.3">
      <x:c r="A5028" s="0">
        <x:f>'Historical Trades'!A5028</x:f>
      </x:c>
      <x:c r="B5028" s="0">
        <x:f>'Historical Trades'!B5028</x:f>
      </x:c>
      <x:c r="C5028" s="23">
        <x:f>'Historical Trades'!C5028</x:f>
      </x:c>
      <x:c r="D5028" s="0">
        <x:f>'Historical Trades'!D5028</x:f>
      </x:c>
      <x:c r="E5028" s="23">
        <x:f>'Historical Trades'!E5028</x:f>
      </x:c>
      <x:c r="F5028" s="0">
        <x:f>'Historical Trades'!F5028</x:f>
      </x:c>
      <x:c r="G5028" s="0">
        <x:f>'Historical Trades'!G5028</x:f>
      </x:c>
      <x:c r="H5028" s="0">
        <x:f>'Historical Trades'!H5028</x:f>
      </x:c>
      <x:c r="I5028" s="0">
        <x:f>'Historical Trades'!I5028</x:f>
      </x:c>
      <x:c r="J5028" s="0">
        <x:f>'Historical Trades'!J5028</x:f>
      </x:c>
      <x:c r="K5028" s="0">
        <x:f>'Historical Trades'!K5028</x:f>
      </x:c>
      <x:c r="L5028" s="0">
        <x:f>'Historical Trades'!L5028</x:f>
      </x:c>
      <x:c r="M5028" s="0">
        <x:f>'Historical Trades'!M5028</x:f>
      </x:c>
      <x:c r="N5028" s="0">
        <x:f>CLEAN('Historical Trades'!O5028)</x:f>
      </x:c>
      <x:c r="P5028" s="14">
        <x:f>IF(G5028="sell",M5028,-M5028)</x:f>
      </x:c>
      <x:c r="Q5028" s="14">
        <x:f>VLOOKUP(N5028,'Currency Rates'!$A$3:$C$32,3,0)</x:f>
      </x:c>
      <x:c r="R5028" s="0">
        <x:f>IF(A5028="SPUS",0,IF(A5028="FWD",0,P5028/Q5028))</x:f>
      </x:c>
    </x:row>
    <x:row r="5029" spans="1:19" x14ac:dyDescent="0.3">
      <x:c r="A5029" s="0">
        <x:f>'Historical Trades'!A5029</x:f>
      </x:c>
      <x:c r="B5029" s="0">
        <x:f>'Historical Trades'!B5029</x:f>
      </x:c>
      <x:c r="C5029" s="23">
        <x:f>'Historical Trades'!C5029</x:f>
      </x:c>
      <x:c r="D5029" s="0">
        <x:f>'Historical Trades'!D5029</x:f>
      </x:c>
      <x:c r="E5029" s="23">
        <x:f>'Historical Trades'!E5029</x:f>
      </x:c>
      <x:c r="F5029" s="0">
        <x:f>'Historical Trades'!F5029</x:f>
      </x:c>
      <x:c r="G5029" s="0">
        <x:f>'Historical Trades'!G5029</x:f>
      </x:c>
      <x:c r="H5029" s="0">
        <x:f>'Historical Trades'!H5029</x:f>
      </x:c>
      <x:c r="I5029" s="0">
        <x:f>'Historical Trades'!I5029</x:f>
      </x:c>
      <x:c r="J5029" s="0">
        <x:f>'Historical Trades'!J5029</x:f>
      </x:c>
      <x:c r="K5029" s="0">
        <x:f>'Historical Trades'!K5029</x:f>
      </x:c>
      <x:c r="L5029" s="0">
        <x:f>'Historical Trades'!L5029</x:f>
      </x:c>
      <x:c r="M5029" s="0">
        <x:f>'Historical Trades'!M5029</x:f>
      </x:c>
      <x:c r="N5029" s="0">
        <x:f>CLEAN('Historical Trades'!O5029)</x:f>
      </x:c>
      <x:c r="P5029" s="14">
        <x:f>IF(G5029="sell",M5029,-M5029)</x:f>
      </x:c>
      <x:c r="Q5029" s="14">
        <x:f>VLOOKUP(N5029,'Currency Rates'!$A$3:$C$32,3,0)</x:f>
      </x:c>
      <x:c r="R5029" s="0">
        <x:f>IF(A5029="SPUS",0,IF(A5029="FWD",0,P5029/Q5029))</x:f>
      </x:c>
    </x:row>
    <x:row r="5030" spans="1:19" x14ac:dyDescent="0.3">
      <x:c r="A5030" s="0">
        <x:f>'Historical Trades'!A5030</x:f>
      </x:c>
      <x:c r="B5030" s="0">
        <x:f>'Historical Trades'!B5030</x:f>
      </x:c>
      <x:c r="C5030" s="23">
        <x:f>'Historical Trades'!C5030</x:f>
      </x:c>
      <x:c r="D5030" s="0">
        <x:f>'Historical Trades'!D5030</x:f>
      </x:c>
      <x:c r="E5030" s="23">
        <x:f>'Historical Trades'!E5030</x:f>
      </x:c>
      <x:c r="F5030" s="0">
        <x:f>'Historical Trades'!F5030</x:f>
      </x:c>
      <x:c r="G5030" s="0">
        <x:f>'Historical Trades'!G5030</x:f>
      </x:c>
      <x:c r="H5030" s="0">
        <x:f>'Historical Trades'!H5030</x:f>
      </x:c>
      <x:c r="I5030" s="0">
        <x:f>'Historical Trades'!I5030</x:f>
      </x:c>
      <x:c r="J5030" s="0">
        <x:f>'Historical Trades'!J5030</x:f>
      </x:c>
      <x:c r="K5030" s="0">
        <x:f>'Historical Trades'!K5030</x:f>
      </x:c>
      <x:c r="L5030" s="0">
        <x:f>'Historical Trades'!L5030</x:f>
      </x:c>
      <x:c r="M5030" s="0">
        <x:f>'Historical Trades'!M5030</x:f>
      </x:c>
      <x:c r="N5030" s="0">
        <x:f>CLEAN('Historical Trades'!O5030)</x:f>
      </x:c>
      <x:c r="P5030" s="14">
        <x:f>IF(G5030="sell",M5030,-M5030)</x:f>
      </x:c>
      <x:c r="Q5030" s="14">
        <x:f>VLOOKUP(N5030,'Currency Rates'!$A$3:$C$32,3,0)</x:f>
      </x:c>
      <x:c r="R5030" s="0">
        <x:f>IF(A5030="SPUS",0,IF(A5030="FWD",0,P5030/Q5030))</x:f>
      </x:c>
    </x:row>
    <x:row r="5031" spans="1:19" x14ac:dyDescent="0.3">
      <x:c r="A5031" s="0">
        <x:f>'Historical Trades'!A5031</x:f>
      </x:c>
      <x:c r="B5031" s="0">
        <x:f>'Historical Trades'!B5031</x:f>
      </x:c>
      <x:c r="C5031" s="23">
        <x:f>'Historical Trades'!C5031</x:f>
      </x:c>
      <x:c r="D5031" s="0">
        <x:f>'Historical Trades'!D5031</x:f>
      </x:c>
      <x:c r="E5031" s="23">
        <x:f>'Historical Trades'!E5031</x:f>
      </x:c>
      <x:c r="F5031" s="0">
        <x:f>'Historical Trades'!F5031</x:f>
      </x:c>
      <x:c r="G5031" s="0">
        <x:f>'Historical Trades'!G5031</x:f>
      </x:c>
      <x:c r="H5031" s="0">
        <x:f>'Historical Trades'!H5031</x:f>
      </x:c>
      <x:c r="I5031" s="0">
        <x:f>'Historical Trades'!I5031</x:f>
      </x:c>
      <x:c r="J5031" s="0">
        <x:f>'Historical Trades'!J5031</x:f>
      </x:c>
      <x:c r="K5031" s="0">
        <x:f>'Historical Trades'!K5031</x:f>
      </x:c>
      <x:c r="L5031" s="0">
        <x:f>'Historical Trades'!L5031</x:f>
      </x:c>
      <x:c r="M5031" s="0">
        <x:f>'Historical Trades'!M5031</x:f>
      </x:c>
      <x:c r="N5031" s="0">
        <x:f>CLEAN('Historical Trades'!O5031)</x:f>
      </x:c>
      <x:c r="P5031" s="14">
        <x:f>IF(G5031="sell",M5031,-M5031)</x:f>
      </x:c>
      <x:c r="Q5031" s="14">
        <x:f>VLOOKUP(N5031,'Currency Rates'!$A$3:$C$32,3,0)</x:f>
      </x:c>
      <x:c r="R5031" s="0">
        <x:f>IF(A5031="SPUS",0,IF(A5031="FWD",0,P5031/Q5031))</x:f>
      </x:c>
    </x:row>
    <x:row r="5032" spans="1:19" x14ac:dyDescent="0.3">
      <x:c r="A5032" s="0">
        <x:f>'Historical Trades'!A5032</x:f>
      </x:c>
      <x:c r="B5032" s="0">
        <x:f>'Historical Trades'!B5032</x:f>
      </x:c>
      <x:c r="C5032" s="23">
        <x:f>'Historical Trades'!C5032</x:f>
      </x:c>
      <x:c r="D5032" s="0">
        <x:f>'Historical Trades'!D5032</x:f>
      </x:c>
      <x:c r="E5032" s="23">
        <x:f>'Historical Trades'!E5032</x:f>
      </x:c>
      <x:c r="F5032" s="0">
        <x:f>'Historical Trades'!F5032</x:f>
      </x:c>
      <x:c r="G5032" s="0">
        <x:f>'Historical Trades'!G5032</x:f>
      </x:c>
      <x:c r="H5032" s="0">
        <x:f>'Historical Trades'!H5032</x:f>
      </x:c>
      <x:c r="I5032" s="0">
        <x:f>'Historical Trades'!I5032</x:f>
      </x:c>
      <x:c r="J5032" s="0">
        <x:f>'Historical Trades'!J5032</x:f>
      </x:c>
      <x:c r="K5032" s="0">
        <x:f>'Historical Trades'!K5032</x:f>
      </x:c>
      <x:c r="L5032" s="0">
        <x:f>'Historical Trades'!L5032</x:f>
      </x:c>
      <x:c r="M5032" s="0">
        <x:f>'Historical Trades'!M5032</x:f>
      </x:c>
      <x:c r="N5032" s="0">
        <x:f>CLEAN('Historical Trades'!O5032)</x:f>
      </x:c>
      <x:c r="P5032" s="14">
        <x:f>IF(G5032="sell",M5032,-M5032)</x:f>
      </x:c>
      <x:c r="Q5032" s="14">
        <x:f>VLOOKUP(N5032,'Currency Rates'!$A$3:$C$32,3,0)</x:f>
      </x:c>
      <x:c r="R5032" s="0">
        <x:f>IF(A5032="SPUS",0,IF(A5032="FWD",0,P5032/Q5032))</x:f>
      </x:c>
    </x:row>
    <x:row r="5033" spans="1:19" x14ac:dyDescent="0.3">
      <x:c r="A5033" s="0">
        <x:f>'Historical Trades'!A5033</x:f>
      </x:c>
      <x:c r="B5033" s="0">
        <x:f>'Historical Trades'!B5033</x:f>
      </x:c>
      <x:c r="C5033" s="23">
        <x:f>'Historical Trades'!C5033</x:f>
      </x:c>
      <x:c r="D5033" s="0">
        <x:f>'Historical Trades'!D5033</x:f>
      </x:c>
      <x:c r="E5033" s="23">
        <x:f>'Historical Trades'!E5033</x:f>
      </x:c>
      <x:c r="F5033" s="0">
        <x:f>'Historical Trades'!F5033</x:f>
      </x:c>
      <x:c r="G5033" s="0">
        <x:f>'Historical Trades'!G5033</x:f>
      </x:c>
      <x:c r="H5033" s="0">
        <x:f>'Historical Trades'!H5033</x:f>
      </x:c>
      <x:c r="I5033" s="0">
        <x:f>'Historical Trades'!I5033</x:f>
      </x:c>
      <x:c r="J5033" s="0">
        <x:f>'Historical Trades'!J5033</x:f>
      </x:c>
      <x:c r="K5033" s="0">
        <x:f>'Historical Trades'!K5033</x:f>
      </x:c>
      <x:c r="L5033" s="0">
        <x:f>'Historical Trades'!L5033</x:f>
      </x:c>
      <x:c r="M5033" s="0">
        <x:f>'Historical Trades'!M5033</x:f>
      </x:c>
      <x:c r="N5033" s="0">
        <x:f>CLEAN('Historical Trades'!O5033)</x:f>
      </x:c>
      <x:c r="P5033" s="14">
        <x:f>IF(G5033="sell",M5033,-M5033)</x:f>
      </x:c>
      <x:c r="Q5033" s="14">
        <x:f>VLOOKUP(N5033,'Currency Rates'!$A$3:$C$32,3,0)</x:f>
      </x:c>
      <x:c r="R5033" s="0">
        <x:f>IF(A5033="SPUS",0,IF(A5033="FWD",0,P5033/Q5033))</x:f>
      </x:c>
    </x:row>
    <x:row r="5034" spans="1:19" x14ac:dyDescent="0.3">
      <x:c r="A5034" s="0">
        <x:f>'Historical Trades'!A5034</x:f>
      </x:c>
      <x:c r="B5034" s="0">
        <x:f>'Historical Trades'!B5034</x:f>
      </x:c>
      <x:c r="C5034" s="23">
        <x:f>'Historical Trades'!C5034</x:f>
      </x:c>
      <x:c r="D5034" s="0">
        <x:f>'Historical Trades'!D5034</x:f>
      </x:c>
      <x:c r="E5034" s="23">
        <x:f>'Historical Trades'!E5034</x:f>
      </x:c>
      <x:c r="F5034" s="0">
        <x:f>'Historical Trades'!F5034</x:f>
      </x:c>
      <x:c r="G5034" s="0">
        <x:f>'Historical Trades'!G5034</x:f>
      </x:c>
      <x:c r="H5034" s="0">
        <x:f>'Historical Trades'!H5034</x:f>
      </x:c>
      <x:c r="I5034" s="0">
        <x:f>'Historical Trades'!I5034</x:f>
      </x:c>
      <x:c r="J5034" s="0">
        <x:f>'Historical Trades'!J5034</x:f>
      </x:c>
      <x:c r="K5034" s="0">
        <x:f>'Historical Trades'!K5034</x:f>
      </x:c>
      <x:c r="L5034" s="0">
        <x:f>'Historical Trades'!L5034</x:f>
      </x:c>
      <x:c r="M5034" s="0">
        <x:f>'Historical Trades'!M5034</x:f>
      </x:c>
      <x:c r="N5034" s="0">
        <x:f>CLEAN('Historical Trades'!O5034)</x:f>
      </x:c>
      <x:c r="P5034" s="14">
        <x:f>IF(G5034="sell",M5034,-M5034)</x:f>
      </x:c>
      <x:c r="Q5034" s="14">
        <x:f>VLOOKUP(N5034,'Currency Rates'!$A$3:$C$32,3,0)</x:f>
      </x:c>
      <x:c r="R5034" s="0">
        <x:f>IF(A5034="SPUS",0,IF(A5034="FWD",0,P5034/Q5034))</x:f>
      </x:c>
    </x:row>
    <x:row r="5035" spans="1:19" x14ac:dyDescent="0.3">
      <x:c r="A5035" s="0">
        <x:f>'Historical Trades'!A5035</x:f>
      </x:c>
      <x:c r="B5035" s="0">
        <x:f>'Historical Trades'!B5035</x:f>
      </x:c>
      <x:c r="C5035" s="23">
        <x:f>'Historical Trades'!C5035</x:f>
      </x:c>
      <x:c r="D5035" s="0">
        <x:f>'Historical Trades'!D5035</x:f>
      </x:c>
      <x:c r="E5035" s="23">
        <x:f>'Historical Trades'!E5035</x:f>
      </x:c>
      <x:c r="F5035" s="0">
        <x:f>'Historical Trades'!F5035</x:f>
      </x:c>
      <x:c r="G5035" s="0">
        <x:f>'Historical Trades'!G5035</x:f>
      </x:c>
      <x:c r="H5035" s="0">
        <x:f>'Historical Trades'!H5035</x:f>
      </x:c>
      <x:c r="I5035" s="0">
        <x:f>'Historical Trades'!I5035</x:f>
      </x:c>
      <x:c r="J5035" s="0">
        <x:f>'Historical Trades'!J5035</x:f>
      </x:c>
      <x:c r="K5035" s="0">
        <x:f>'Historical Trades'!K5035</x:f>
      </x:c>
      <x:c r="L5035" s="0">
        <x:f>'Historical Trades'!L5035</x:f>
      </x:c>
      <x:c r="M5035" s="0">
        <x:f>'Historical Trades'!M5035</x:f>
      </x:c>
      <x:c r="N5035" s="0">
        <x:f>CLEAN('Historical Trades'!O5035)</x:f>
      </x:c>
      <x:c r="P5035" s="14">
        <x:f>IF(G5035="sell",M5035,-M5035)</x:f>
      </x:c>
      <x:c r="Q5035" s="14">
        <x:f>VLOOKUP(N5035,'Currency Rates'!$A$3:$C$32,3,0)</x:f>
      </x:c>
      <x:c r="R5035" s="0">
        <x:f>IF(A5035="SPUS",0,IF(A5035="FWD",0,P5035/Q5035))</x:f>
      </x:c>
    </x:row>
    <x:row r="5036" spans="1:19" x14ac:dyDescent="0.3">
      <x:c r="A5036" s="0">
        <x:f>'Historical Trades'!A5036</x:f>
      </x:c>
      <x:c r="B5036" s="0">
        <x:f>'Historical Trades'!B5036</x:f>
      </x:c>
      <x:c r="C5036" s="23">
        <x:f>'Historical Trades'!C5036</x:f>
      </x:c>
      <x:c r="D5036" s="0">
        <x:f>'Historical Trades'!D5036</x:f>
      </x:c>
      <x:c r="E5036" s="23">
        <x:f>'Historical Trades'!E5036</x:f>
      </x:c>
      <x:c r="F5036" s="0">
        <x:f>'Historical Trades'!F5036</x:f>
      </x:c>
      <x:c r="G5036" s="0">
        <x:f>'Historical Trades'!G5036</x:f>
      </x:c>
      <x:c r="H5036" s="0">
        <x:f>'Historical Trades'!H5036</x:f>
      </x:c>
      <x:c r="I5036" s="0">
        <x:f>'Historical Trades'!I5036</x:f>
      </x:c>
      <x:c r="J5036" s="0">
        <x:f>'Historical Trades'!J5036</x:f>
      </x:c>
      <x:c r="K5036" s="0">
        <x:f>'Historical Trades'!K5036</x:f>
      </x:c>
      <x:c r="L5036" s="0">
        <x:f>'Historical Trades'!L5036</x:f>
      </x:c>
      <x:c r="M5036" s="0">
        <x:f>'Historical Trades'!M5036</x:f>
      </x:c>
      <x:c r="N5036" s="0">
        <x:f>CLEAN('Historical Trades'!O5036)</x:f>
      </x:c>
      <x:c r="P5036" s="14">
        <x:f>IF(G5036="sell",M5036,-M5036)</x:f>
      </x:c>
      <x:c r="Q5036" s="14">
        <x:f>VLOOKUP(N5036,'Currency Rates'!$A$3:$C$32,3,0)</x:f>
      </x:c>
      <x:c r="R5036" s="0">
        <x:f>IF(A5036="SPUS",0,IF(A5036="FWD",0,P5036/Q5036))</x:f>
      </x:c>
    </x:row>
    <x:row r="5037" spans="1:19" x14ac:dyDescent="0.3">
      <x:c r="A5037" s="0">
        <x:f>'Historical Trades'!A5037</x:f>
      </x:c>
      <x:c r="B5037" s="0">
        <x:f>'Historical Trades'!B5037</x:f>
      </x:c>
      <x:c r="C5037" s="23">
        <x:f>'Historical Trades'!C5037</x:f>
      </x:c>
      <x:c r="D5037" s="0">
        <x:f>'Historical Trades'!D5037</x:f>
      </x:c>
      <x:c r="E5037" s="23">
        <x:f>'Historical Trades'!E5037</x:f>
      </x:c>
      <x:c r="F5037" s="0">
        <x:f>'Historical Trades'!F5037</x:f>
      </x:c>
      <x:c r="G5037" s="0">
        <x:f>'Historical Trades'!G5037</x:f>
      </x:c>
      <x:c r="H5037" s="0">
        <x:f>'Historical Trades'!H5037</x:f>
      </x:c>
      <x:c r="I5037" s="0">
        <x:f>'Historical Trades'!I5037</x:f>
      </x:c>
      <x:c r="J5037" s="0">
        <x:f>'Historical Trades'!J5037</x:f>
      </x:c>
      <x:c r="K5037" s="0">
        <x:f>'Historical Trades'!K5037</x:f>
      </x:c>
      <x:c r="L5037" s="0">
        <x:f>'Historical Trades'!L5037</x:f>
      </x:c>
      <x:c r="M5037" s="0">
        <x:f>'Historical Trades'!M5037</x:f>
      </x:c>
      <x:c r="N5037" s="0">
        <x:f>CLEAN('Historical Trades'!O5037)</x:f>
      </x:c>
      <x:c r="P5037" s="14">
        <x:f>IF(G5037="sell",M5037,-M5037)</x:f>
      </x:c>
      <x:c r="Q5037" s="14">
        <x:f>VLOOKUP(N5037,'Currency Rates'!$A$3:$C$32,3,0)</x:f>
      </x:c>
      <x:c r="R5037" s="0">
        <x:f>IF(A5037="SPUS",0,IF(A5037="FWD",0,P5037/Q5037))</x:f>
      </x:c>
    </x:row>
    <x:row r="5038" spans="1:19" x14ac:dyDescent="0.3">
      <x:c r="A5038" s="0">
        <x:f>'Historical Trades'!A5038</x:f>
      </x:c>
      <x:c r="B5038" s="0">
        <x:f>'Historical Trades'!B5038</x:f>
      </x:c>
      <x:c r="C5038" s="23">
        <x:f>'Historical Trades'!C5038</x:f>
      </x:c>
      <x:c r="D5038" s="0">
        <x:f>'Historical Trades'!D5038</x:f>
      </x:c>
      <x:c r="E5038" s="23">
        <x:f>'Historical Trades'!E5038</x:f>
      </x:c>
      <x:c r="F5038" s="0">
        <x:f>'Historical Trades'!F5038</x:f>
      </x:c>
      <x:c r="G5038" s="0">
        <x:f>'Historical Trades'!G5038</x:f>
      </x:c>
      <x:c r="H5038" s="0">
        <x:f>'Historical Trades'!H5038</x:f>
      </x:c>
      <x:c r="I5038" s="0">
        <x:f>'Historical Trades'!I5038</x:f>
      </x:c>
      <x:c r="J5038" s="0">
        <x:f>'Historical Trades'!J5038</x:f>
      </x:c>
      <x:c r="K5038" s="0">
        <x:f>'Historical Trades'!K5038</x:f>
      </x:c>
      <x:c r="L5038" s="0">
        <x:f>'Historical Trades'!L5038</x:f>
      </x:c>
      <x:c r="M5038" s="0">
        <x:f>'Historical Trades'!M5038</x:f>
      </x:c>
      <x:c r="N5038" s="0">
        <x:f>CLEAN('Historical Trades'!O5038)</x:f>
      </x:c>
      <x:c r="P5038" s="14">
        <x:f>IF(G5038="sell",M5038,-M5038)</x:f>
      </x:c>
      <x:c r="Q5038" s="14">
        <x:f>VLOOKUP(N5038,'Currency Rates'!$A$3:$C$32,3,0)</x:f>
      </x:c>
      <x:c r="R5038" s="0">
        <x:f>IF(A5038="SPUS",0,IF(A5038="FWD",0,P5038/Q5038))</x:f>
      </x:c>
    </x:row>
    <x:row r="5039" spans="1:19" x14ac:dyDescent="0.3">
      <x:c r="A5039" s="0">
        <x:f>'Historical Trades'!A5039</x:f>
      </x:c>
      <x:c r="B5039" s="0">
        <x:f>'Historical Trades'!B5039</x:f>
      </x:c>
      <x:c r="C5039" s="23">
        <x:f>'Historical Trades'!C5039</x:f>
      </x:c>
      <x:c r="D5039" s="0">
        <x:f>'Historical Trades'!D5039</x:f>
      </x:c>
      <x:c r="E5039" s="23">
        <x:f>'Historical Trades'!E5039</x:f>
      </x:c>
      <x:c r="F5039" s="0">
        <x:f>'Historical Trades'!F5039</x:f>
      </x:c>
      <x:c r="G5039" s="0">
        <x:f>'Historical Trades'!G5039</x:f>
      </x:c>
      <x:c r="H5039" s="0">
        <x:f>'Historical Trades'!H5039</x:f>
      </x:c>
      <x:c r="I5039" s="0">
        <x:f>'Historical Trades'!I5039</x:f>
      </x:c>
      <x:c r="J5039" s="0">
        <x:f>'Historical Trades'!J5039</x:f>
      </x:c>
      <x:c r="K5039" s="0">
        <x:f>'Historical Trades'!K5039</x:f>
      </x:c>
      <x:c r="L5039" s="0">
        <x:f>'Historical Trades'!L5039</x:f>
      </x:c>
      <x:c r="M5039" s="0">
        <x:f>'Historical Trades'!M5039</x:f>
      </x:c>
      <x:c r="N5039" s="0">
        <x:f>CLEAN('Historical Trades'!O5039)</x:f>
      </x:c>
      <x:c r="P5039" s="14">
        <x:f>IF(G5039="sell",M5039,-M5039)</x:f>
      </x:c>
      <x:c r="Q5039" s="14">
        <x:f>VLOOKUP(N5039,'Currency Rates'!$A$3:$C$32,3,0)</x:f>
      </x:c>
      <x:c r="R5039" s="0">
        <x:f>IF(A5039="SPUS",0,IF(A5039="FWD",0,P5039/Q5039))</x:f>
      </x:c>
    </x:row>
    <x:row r="5040" spans="1:19" x14ac:dyDescent="0.3">
      <x:c r="A5040" s="0">
        <x:f>'Historical Trades'!A5040</x:f>
      </x:c>
      <x:c r="B5040" s="0">
        <x:f>'Historical Trades'!B5040</x:f>
      </x:c>
      <x:c r="C5040" s="23">
        <x:f>'Historical Trades'!C5040</x:f>
      </x:c>
      <x:c r="D5040" s="0">
        <x:f>'Historical Trades'!D5040</x:f>
      </x:c>
      <x:c r="E5040" s="23">
        <x:f>'Historical Trades'!E5040</x:f>
      </x:c>
      <x:c r="F5040" s="0">
        <x:f>'Historical Trades'!F5040</x:f>
      </x:c>
      <x:c r="G5040" s="0">
        <x:f>'Historical Trades'!G5040</x:f>
      </x:c>
      <x:c r="H5040" s="0">
        <x:f>'Historical Trades'!H5040</x:f>
      </x:c>
      <x:c r="I5040" s="0">
        <x:f>'Historical Trades'!I5040</x:f>
      </x:c>
      <x:c r="J5040" s="0">
        <x:f>'Historical Trades'!J5040</x:f>
      </x:c>
      <x:c r="K5040" s="0">
        <x:f>'Historical Trades'!K5040</x:f>
      </x:c>
      <x:c r="L5040" s="0">
        <x:f>'Historical Trades'!L5040</x:f>
      </x:c>
      <x:c r="M5040" s="0">
        <x:f>'Historical Trades'!M5040</x:f>
      </x:c>
      <x:c r="N5040" s="0">
        <x:f>CLEAN('Historical Trades'!O5040)</x:f>
      </x:c>
      <x:c r="P5040" s="14">
        <x:f>IF(G5040="sell",M5040,-M5040)</x:f>
      </x:c>
      <x:c r="Q5040" s="14">
        <x:f>VLOOKUP(N5040,'Currency Rates'!$A$3:$C$32,3,0)</x:f>
      </x:c>
      <x:c r="R5040" s="0">
        <x:f>IF(A5040="SPUS",0,IF(A5040="FWD",0,P5040/Q5040))</x:f>
      </x:c>
    </x:row>
    <x:row r="5041" spans="1:19" x14ac:dyDescent="0.3">
      <x:c r="A5041" s="0">
        <x:f>'Historical Trades'!A5041</x:f>
      </x:c>
      <x:c r="B5041" s="0">
        <x:f>'Historical Trades'!B5041</x:f>
      </x:c>
      <x:c r="C5041" s="23">
        <x:f>'Historical Trades'!C5041</x:f>
      </x:c>
      <x:c r="D5041" s="0">
        <x:f>'Historical Trades'!D5041</x:f>
      </x:c>
      <x:c r="E5041" s="23">
        <x:f>'Historical Trades'!E5041</x:f>
      </x:c>
      <x:c r="F5041" s="0">
        <x:f>'Historical Trades'!F5041</x:f>
      </x:c>
      <x:c r="G5041" s="0">
        <x:f>'Historical Trades'!G5041</x:f>
      </x:c>
      <x:c r="H5041" s="0">
        <x:f>'Historical Trades'!H5041</x:f>
      </x:c>
      <x:c r="I5041" s="0">
        <x:f>'Historical Trades'!I5041</x:f>
      </x:c>
      <x:c r="J5041" s="0">
        <x:f>'Historical Trades'!J5041</x:f>
      </x:c>
      <x:c r="K5041" s="0">
        <x:f>'Historical Trades'!K5041</x:f>
      </x:c>
      <x:c r="L5041" s="0">
        <x:f>'Historical Trades'!L5041</x:f>
      </x:c>
      <x:c r="M5041" s="0">
        <x:f>'Historical Trades'!M5041</x:f>
      </x:c>
      <x:c r="N5041" s="0">
        <x:f>CLEAN('Historical Trades'!O5041)</x:f>
      </x:c>
      <x:c r="P5041" s="14">
        <x:f>IF(G5041="sell",M5041,-M5041)</x:f>
      </x:c>
      <x:c r="Q5041" s="14">
        <x:f>VLOOKUP(N5041,'Currency Rates'!$A$3:$C$32,3,0)</x:f>
      </x:c>
      <x:c r="R5041" s="0">
        <x:f>IF(A5041="SPUS",0,IF(A5041="FWD",0,P5041/Q5041))</x:f>
      </x:c>
    </x:row>
    <x:row r="5042" spans="1:19" x14ac:dyDescent="0.3">
      <x:c r="A5042" s="0">
        <x:f>'Historical Trades'!A5042</x:f>
      </x:c>
      <x:c r="B5042" s="0">
        <x:f>'Historical Trades'!B5042</x:f>
      </x:c>
      <x:c r="C5042" s="23">
        <x:f>'Historical Trades'!C5042</x:f>
      </x:c>
      <x:c r="D5042" s="0">
        <x:f>'Historical Trades'!D5042</x:f>
      </x:c>
      <x:c r="E5042" s="23">
        <x:f>'Historical Trades'!E5042</x:f>
      </x:c>
      <x:c r="F5042" s="0">
        <x:f>'Historical Trades'!F5042</x:f>
      </x:c>
      <x:c r="G5042" s="0">
        <x:f>'Historical Trades'!G5042</x:f>
      </x:c>
      <x:c r="H5042" s="0">
        <x:f>'Historical Trades'!H5042</x:f>
      </x:c>
      <x:c r="I5042" s="0">
        <x:f>'Historical Trades'!I5042</x:f>
      </x:c>
      <x:c r="J5042" s="0">
        <x:f>'Historical Trades'!J5042</x:f>
      </x:c>
      <x:c r="K5042" s="0">
        <x:f>'Historical Trades'!K5042</x:f>
      </x:c>
      <x:c r="L5042" s="0">
        <x:f>'Historical Trades'!L5042</x:f>
      </x:c>
      <x:c r="M5042" s="0">
        <x:f>'Historical Trades'!M5042</x:f>
      </x:c>
      <x:c r="N5042" s="0">
        <x:f>CLEAN('Historical Trades'!O5042)</x:f>
      </x:c>
      <x:c r="P5042" s="14">
        <x:f>IF(G5042="sell",M5042,-M5042)</x:f>
      </x:c>
      <x:c r="Q5042" s="14">
        <x:f>VLOOKUP(N5042,'Currency Rates'!$A$3:$C$32,3,0)</x:f>
      </x:c>
      <x:c r="R5042" s="0">
        <x:f>IF(A5042="SPUS",0,IF(A5042="FWD",0,P5042/Q5042))</x:f>
      </x:c>
    </x:row>
    <x:row r="5043" spans="1:19" x14ac:dyDescent="0.3">
      <x:c r="A5043" s="0">
        <x:f>'Historical Trades'!A5043</x:f>
      </x:c>
      <x:c r="B5043" s="0">
        <x:f>'Historical Trades'!B5043</x:f>
      </x:c>
      <x:c r="C5043" s="23">
        <x:f>'Historical Trades'!C5043</x:f>
      </x:c>
      <x:c r="D5043" s="0">
        <x:f>'Historical Trades'!D5043</x:f>
      </x:c>
      <x:c r="E5043" s="23">
        <x:f>'Historical Trades'!E5043</x:f>
      </x:c>
      <x:c r="F5043" s="0">
        <x:f>'Historical Trades'!F5043</x:f>
      </x:c>
      <x:c r="G5043" s="0">
        <x:f>'Historical Trades'!G5043</x:f>
      </x:c>
      <x:c r="H5043" s="0">
        <x:f>'Historical Trades'!H5043</x:f>
      </x:c>
      <x:c r="I5043" s="0">
        <x:f>'Historical Trades'!I5043</x:f>
      </x:c>
      <x:c r="J5043" s="0">
        <x:f>'Historical Trades'!J5043</x:f>
      </x:c>
      <x:c r="K5043" s="0">
        <x:f>'Historical Trades'!K5043</x:f>
      </x:c>
      <x:c r="L5043" s="0">
        <x:f>'Historical Trades'!L5043</x:f>
      </x:c>
      <x:c r="M5043" s="0">
        <x:f>'Historical Trades'!M5043</x:f>
      </x:c>
      <x:c r="N5043" s="0">
        <x:f>CLEAN('Historical Trades'!O5043)</x:f>
      </x:c>
      <x:c r="P5043" s="14">
        <x:f>IF(G5043="sell",M5043,-M5043)</x:f>
      </x:c>
      <x:c r="Q5043" s="14">
        <x:f>VLOOKUP(N5043,'Currency Rates'!$A$3:$C$32,3,0)</x:f>
      </x:c>
      <x:c r="R5043" s="0">
        <x:f>IF(A5043="SPUS",0,IF(A5043="FWD",0,P5043/Q5043))</x:f>
      </x:c>
    </x:row>
    <x:row r="5044" spans="1:19" x14ac:dyDescent="0.3">
      <x:c r="A5044" s="0">
        <x:f>'Historical Trades'!A5044</x:f>
      </x:c>
      <x:c r="B5044" s="0">
        <x:f>'Historical Trades'!B5044</x:f>
      </x:c>
      <x:c r="C5044" s="23">
        <x:f>'Historical Trades'!C5044</x:f>
      </x:c>
      <x:c r="D5044" s="0">
        <x:f>'Historical Trades'!D5044</x:f>
      </x:c>
      <x:c r="E5044" s="23">
        <x:f>'Historical Trades'!E5044</x:f>
      </x:c>
      <x:c r="F5044" s="0">
        <x:f>'Historical Trades'!F5044</x:f>
      </x:c>
      <x:c r="G5044" s="0">
        <x:f>'Historical Trades'!G5044</x:f>
      </x:c>
      <x:c r="H5044" s="0">
        <x:f>'Historical Trades'!H5044</x:f>
      </x:c>
      <x:c r="I5044" s="0">
        <x:f>'Historical Trades'!I5044</x:f>
      </x:c>
      <x:c r="J5044" s="0">
        <x:f>'Historical Trades'!J5044</x:f>
      </x:c>
      <x:c r="K5044" s="0">
        <x:f>'Historical Trades'!K5044</x:f>
      </x:c>
      <x:c r="L5044" s="0">
        <x:f>'Historical Trades'!L5044</x:f>
      </x:c>
      <x:c r="M5044" s="0">
        <x:f>'Historical Trades'!M5044</x:f>
      </x:c>
      <x:c r="N5044" s="0">
        <x:f>CLEAN('Historical Trades'!O5044)</x:f>
      </x:c>
      <x:c r="P5044" s="14">
        <x:f>IF(G5044="sell",M5044,-M5044)</x:f>
      </x:c>
      <x:c r="Q5044" s="14">
        <x:f>VLOOKUP(N5044,'Currency Rates'!$A$3:$C$32,3,0)</x:f>
      </x:c>
      <x:c r="R5044" s="0">
        <x:f>IF(A5044="SPUS",0,IF(A5044="FWD",0,P5044/Q5044))</x:f>
      </x:c>
    </x:row>
    <x:row r="5045" spans="1:19" x14ac:dyDescent="0.3">
      <x:c r="A5045" s="0">
        <x:f>'Historical Trades'!A5045</x:f>
      </x:c>
      <x:c r="B5045" s="0">
        <x:f>'Historical Trades'!B5045</x:f>
      </x:c>
      <x:c r="C5045" s="23">
        <x:f>'Historical Trades'!C5045</x:f>
      </x:c>
      <x:c r="D5045" s="0">
        <x:f>'Historical Trades'!D5045</x:f>
      </x:c>
      <x:c r="E5045" s="23">
        <x:f>'Historical Trades'!E5045</x:f>
      </x:c>
      <x:c r="F5045" s="0">
        <x:f>'Historical Trades'!F5045</x:f>
      </x:c>
      <x:c r="G5045" s="0">
        <x:f>'Historical Trades'!G5045</x:f>
      </x:c>
      <x:c r="H5045" s="0">
        <x:f>'Historical Trades'!H5045</x:f>
      </x:c>
      <x:c r="I5045" s="0">
        <x:f>'Historical Trades'!I5045</x:f>
      </x:c>
      <x:c r="J5045" s="0">
        <x:f>'Historical Trades'!J5045</x:f>
      </x:c>
      <x:c r="K5045" s="0">
        <x:f>'Historical Trades'!K5045</x:f>
      </x:c>
      <x:c r="L5045" s="0">
        <x:f>'Historical Trades'!L5045</x:f>
      </x:c>
      <x:c r="M5045" s="0">
        <x:f>'Historical Trades'!M5045</x:f>
      </x:c>
      <x:c r="N5045" s="0">
        <x:f>CLEAN('Historical Trades'!O5045)</x:f>
      </x:c>
      <x:c r="P5045" s="14">
        <x:f>IF(G5045="sell",M5045,-M5045)</x:f>
      </x:c>
      <x:c r="Q5045" s="14">
        <x:f>VLOOKUP(N5045,'Currency Rates'!$A$3:$C$32,3,0)</x:f>
      </x:c>
      <x:c r="R5045" s="0">
        <x:f>IF(A5045="SPUS",0,IF(A5045="FWD",0,P5045/Q5045))</x:f>
      </x:c>
    </x:row>
    <x:row r="5046" spans="1:19" x14ac:dyDescent="0.3">
      <x:c r="A5046" s="0">
        <x:f>'Historical Trades'!A5046</x:f>
      </x:c>
      <x:c r="B5046" s="0">
        <x:f>'Historical Trades'!B5046</x:f>
      </x:c>
      <x:c r="C5046" s="23">
        <x:f>'Historical Trades'!C5046</x:f>
      </x:c>
      <x:c r="D5046" s="0">
        <x:f>'Historical Trades'!D5046</x:f>
      </x:c>
      <x:c r="E5046" s="23">
        <x:f>'Historical Trades'!E5046</x:f>
      </x:c>
      <x:c r="F5046" s="0">
        <x:f>'Historical Trades'!F5046</x:f>
      </x:c>
      <x:c r="G5046" s="0">
        <x:f>'Historical Trades'!G5046</x:f>
      </x:c>
      <x:c r="H5046" s="0">
        <x:f>'Historical Trades'!H5046</x:f>
      </x:c>
      <x:c r="I5046" s="0">
        <x:f>'Historical Trades'!I5046</x:f>
      </x:c>
      <x:c r="J5046" s="0">
        <x:f>'Historical Trades'!J5046</x:f>
      </x:c>
      <x:c r="K5046" s="0">
        <x:f>'Historical Trades'!K5046</x:f>
      </x:c>
      <x:c r="L5046" s="0">
        <x:f>'Historical Trades'!L5046</x:f>
      </x:c>
      <x:c r="M5046" s="0">
        <x:f>'Historical Trades'!M5046</x:f>
      </x:c>
      <x:c r="N5046" s="0">
        <x:f>CLEAN('Historical Trades'!O5046)</x:f>
      </x:c>
      <x:c r="P5046" s="14">
        <x:f>IF(G5046="sell",M5046,-M5046)</x:f>
      </x:c>
      <x:c r="Q5046" s="14">
        <x:f>VLOOKUP(N5046,'Currency Rates'!$A$3:$C$32,3,0)</x:f>
      </x:c>
      <x:c r="R5046" s="0">
        <x:f>IF(A5046="SPUS",0,IF(A5046="FWD",0,P5046/Q5046))</x:f>
      </x:c>
    </x:row>
    <x:row r="5047" spans="1:19" x14ac:dyDescent="0.3">
      <x:c r="A5047" s="0">
        <x:f>'Historical Trades'!A5047</x:f>
      </x:c>
      <x:c r="B5047" s="0">
        <x:f>'Historical Trades'!B5047</x:f>
      </x:c>
      <x:c r="C5047" s="23">
        <x:f>'Historical Trades'!C5047</x:f>
      </x:c>
      <x:c r="D5047" s="0">
        <x:f>'Historical Trades'!D5047</x:f>
      </x:c>
      <x:c r="E5047" s="23">
        <x:f>'Historical Trades'!E5047</x:f>
      </x:c>
      <x:c r="F5047" s="0">
        <x:f>'Historical Trades'!F5047</x:f>
      </x:c>
      <x:c r="G5047" s="0">
        <x:f>'Historical Trades'!G5047</x:f>
      </x:c>
      <x:c r="H5047" s="0">
        <x:f>'Historical Trades'!H5047</x:f>
      </x:c>
      <x:c r="I5047" s="0">
        <x:f>'Historical Trades'!I5047</x:f>
      </x:c>
      <x:c r="J5047" s="0">
        <x:f>'Historical Trades'!J5047</x:f>
      </x:c>
      <x:c r="K5047" s="0">
        <x:f>'Historical Trades'!K5047</x:f>
      </x:c>
      <x:c r="L5047" s="0">
        <x:f>'Historical Trades'!L5047</x:f>
      </x:c>
      <x:c r="M5047" s="0">
        <x:f>'Historical Trades'!M5047</x:f>
      </x:c>
      <x:c r="N5047" s="0">
        <x:f>CLEAN('Historical Trades'!O5047)</x:f>
      </x:c>
      <x:c r="P5047" s="14">
        <x:f>IF(G5047="sell",M5047,-M5047)</x:f>
      </x:c>
      <x:c r="Q5047" s="14">
        <x:f>VLOOKUP(N5047,'Currency Rates'!$A$3:$C$32,3,0)</x:f>
      </x:c>
      <x:c r="R5047" s="0">
        <x:f>IF(A5047="SPUS",0,IF(A5047="FWD",0,P5047/Q5047))</x:f>
      </x:c>
    </x:row>
    <x:row r="5048" spans="1:19" x14ac:dyDescent="0.3">
      <x:c r="A5048" s="0">
        <x:f>'Historical Trades'!A5048</x:f>
      </x:c>
      <x:c r="B5048" s="0">
        <x:f>'Historical Trades'!B5048</x:f>
      </x:c>
      <x:c r="C5048" s="23">
        <x:f>'Historical Trades'!C5048</x:f>
      </x:c>
      <x:c r="D5048" s="0">
        <x:f>'Historical Trades'!D5048</x:f>
      </x:c>
      <x:c r="E5048" s="23">
        <x:f>'Historical Trades'!E5048</x:f>
      </x:c>
      <x:c r="F5048" s="0">
        <x:f>'Historical Trades'!F5048</x:f>
      </x:c>
      <x:c r="G5048" s="0">
        <x:f>'Historical Trades'!G5048</x:f>
      </x:c>
      <x:c r="H5048" s="0">
        <x:f>'Historical Trades'!H5048</x:f>
      </x:c>
      <x:c r="I5048" s="0">
        <x:f>'Historical Trades'!I5048</x:f>
      </x:c>
      <x:c r="J5048" s="0">
        <x:f>'Historical Trades'!J5048</x:f>
      </x:c>
      <x:c r="K5048" s="0">
        <x:f>'Historical Trades'!K5048</x:f>
      </x:c>
      <x:c r="L5048" s="0">
        <x:f>'Historical Trades'!L5048</x:f>
      </x:c>
      <x:c r="M5048" s="0">
        <x:f>'Historical Trades'!M5048</x:f>
      </x:c>
      <x:c r="N5048" s="0">
        <x:f>CLEAN('Historical Trades'!O5048)</x:f>
      </x:c>
      <x:c r="P5048" s="14">
        <x:f>IF(G5048="sell",M5048,-M5048)</x:f>
      </x:c>
      <x:c r="Q5048" s="14">
        <x:f>VLOOKUP(N5048,'Currency Rates'!$A$3:$C$32,3,0)</x:f>
      </x:c>
      <x:c r="R5048" s="0">
        <x:f>IF(A5048="SPUS",0,IF(A5048="FWD",0,P5048/Q5048))</x:f>
      </x:c>
    </x:row>
    <x:row r="5049" spans="1:19" x14ac:dyDescent="0.3">
      <x:c r="A5049" s="0">
        <x:f>'Historical Trades'!A5049</x:f>
      </x:c>
      <x:c r="B5049" s="0">
        <x:f>'Historical Trades'!B5049</x:f>
      </x:c>
      <x:c r="C5049" s="23">
        <x:f>'Historical Trades'!C5049</x:f>
      </x:c>
      <x:c r="D5049" s="0">
        <x:f>'Historical Trades'!D5049</x:f>
      </x:c>
      <x:c r="E5049" s="23">
        <x:f>'Historical Trades'!E5049</x:f>
      </x:c>
      <x:c r="F5049" s="0">
        <x:f>'Historical Trades'!F5049</x:f>
      </x:c>
      <x:c r="G5049" s="0">
        <x:f>'Historical Trades'!G5049</x:f>
      </x:c>
      <x:c r="H5049" s="0">
        <x:f>'Historical Trades'!H5049</x:f>
      </x:c>
      <x:c r="I5049" s="0">
        <x:f>'Historical Trades'!I5049</x:f>
      </x:c>
      <x:c r="J5049" s="0">
        <x:f>'Historical Trades'!J5049</x:f>
      </x:c>
      <x:c r="K5049" s="0">
        <x:f>'Historical Trades'!K5049</x:f>
      </x:c>
      <x:c r="L5049" s="0">
        <x:f>'Historical Trades'!L5049</x:f>
      </x:c>
      <x:c r="M5049" s="0">
        <x:f>'Historical Trades'!M5049</x:f>
      </x:c>
      <x:c r="N5049" s="0">
        <x:f>CLEAN('Historical Trades'!O5049)</x:f>
      </x:c>
      <x:c r="P5049" s="14">
        <x:f>IF(G5049="sell",M5049,-M5049)</x:f>
      </x:c>
      <x:c r="Q5049" s="14">
        <x:f>VLOOKUP(N5049,'Currency Rates'!$A$3:$C$32,3,0)</x:f>
      </x:c>
      <x:c r="R5049" s="0">
        <x:f>IF(A5049="SPUS",0,IF(A5049="FWD",0,P5049/Q5049))</x:f>
      </x:c>
    </x:row>
    <x:row r="5050" spans="1:19" x14ac:dyDescent="0.3">
      <x:c r="A5050" s="0">
        <x:f>'Historical Trades'!A5050</x:f>
      </x:c>
      <x:c r="B5050" s="0">
        <x:f>'Historical Trades'!B5050</x:f>
      </x:c>
      <x:c r="C5050" s="23">
        <x:f>'Historical Trades'!C5050</x:f>
      </x:c>
      <x:c r="D5050" s="0">
        <x:f>'Historical Trades'!D5050</x:f>
      </x:c>
      <x:c r="E5050" s="23">
        <x:f>'Historical Trades'!E5050</x:f>
      </x:c>
      <x:c r="F5050" s="0">
        <x:f>'Historical Trades'!F5050</x:f>
      </x:c>
      <x:c r="G5050" s="0">
        <x:f>'Historical Trades'!G5050</x:f>
      </x:c>
      <x:c r="H5050" s="0">
        <x:f>'Historical Trades'!H5050</x:f>
      </x:c>
      <x:c r="I5050" s="0">
        <x:f>'Historical Trades'!I5050</x:f>
      </x:c>
      <x:c r="J5050" s="0">
        <x:f>'Historical Trades'!J5050</x:f>
      </x:c>
      <x:c r="K5050" s="0">
        <x:f>'Historical Trades'!K5050</x:f>
      </x:c>
      <x:c r="L5050" s="0">
        <x:f>'Historical Trades'!L5050</x:f>
      </x:c>
      <x:c r="M5050" s="0">
        <x:f>'Historical Trades'!M5050</x:f>
      </x:c>
      <x:c r="N5050" s="0">
        <x:f>CLEAN('Historical Trades'!O5050)</x:f>
      </x:c>
      <x:c r="P5050" s="14">
        <x:f>IF(G5050="sell",M5050,-M5050)</x:f>
      </x:c>
      <x:c r="Q5050" s="14">
        <x:f>VLOOKUP(N5050,'Currency Rates'!$A$3:$C$32,3,0)</x:f>
      </x:c>
      <x:c r="R5050" s="0">
        <x:f>IF(A5050="SPUS",0,IF(A5050="FWD",0,P5050/Q5050))</x:f>
      </x:c>
    </x:row>
    <x:row r="5051" spans="1:19" x14ac:dyDescent="0.3">
      <x:c r="A5051" s="0">
        <x:f>'Historical Trades'!A5051</x:f>
      </x:c>
      <x:c r="B5051" s="0">
        <x:f>'Historical Trades'!B5051</x:f>
      </x:c>
      <x:c r="C5051" s="23">
        <x:f>'Historical Trades'!C5051</x:f>
      </x:c>
      <x:c r="D5051" s="0">
        <x:f>'Historical Trades'!D5051</x:f>
      </x:c>
      <x:c r="E5051" s="23">
        <x:f>'Historical Trades'!E5051</x:f>
      </x:c>
      <x:c r="F5051" s="0">
        <x:f>'Historical Trades'!F5051</x:f>
      </x:c>
      <x:c r="G5051" s="0">
        <x:f>'Historical Trades'!G5051</x:f>
      </x:c>
      <x:c r="H5051" s="0">
        <x:f>'Historical Trades'!H5051</x:f>
      </x:c>
      <x:c r="I5051" s="0">
        <x:f>'Historical Trades'!I5051</x:f>
      </x:c>
      <x:c r="J5051" s="0">
        <x:f>'Historical Trades'!J5051</x:f>
      </x:c>
      <x:c r="K5051" s="0">
        <x:f>'Historical Trades'!K5051</x:f>
      </x:c>
      <x:c r="L5051" s="0">
        <x:f>'Historical Trades'!L5051</x:f>
      </x:c>
      <x:c r="M5051" s="0">
        <x:f>'Historical Trades'!M5051</x:f>
      </x:c>
      <x:c r="N5051" s="0">
        <x:f>CLEAN('Historical Trades'!O5051)</x:f>
      </x:c>
      <x:c r="P5051" s="14">
        <x:f>IF(G5051="sell",M5051,-M5051)</x:f>
      </x:c>
      <x:c r="Q5051" s="14">
        <x:f>VLOOKUP(N5051,'Currency Rates'!$A$3:$C$32,3,0)</x:f>
      </x:c>
      <x:c r="R5051" s="0">
        <x:f>IF(A5051="SPUS",0,IF(A5051="FWD",0,P5051/Q5051))</x:f>
      </x:c>
    </x:row>
    <x:row r="5052" spans="1:19" x14ac:dyDescent="0.3">
      <x:c r="A5052" s="0">
        <x:f>'Historical Trades'!A5052</x:f>
      </x:c>
      <x:c r="B5052" s="0">
        <x:f>'Historical Trades'!B5052</x:f>
      </x:c>
      <x:c r="C5052" s="23">
        <x:f>'Historical Trades'!C5052</x:f>
      </x:c>
      <x:c r="D5052" s="0">
        <x:f>'Historical Trades'!D5052</x:f>
      </x:c>
      <x:c r="E5052" s="23">
        <x:f>'Historical Trades'!E5052</x:f>
      </x:c>
      <x:c r="F5052" s="0">
        <x:f>'Historical Trades'!F5052</x:f>
      </x:c>
      <x:c r="G5052" s="0">
        <x:f>'Historical Trades'!G5052</x:f>
      </x:c>
      <x:c r="H5052" s="0">
        <x:f>'Historical Trades'!H5052</x:f>
      </x:c>
      <x:c r="I5052" s="0">
        <x:f>'Historical Trades'!I5052</x:f>
      </x:c>
      <x:c r="J5052" s="0">
        <x:f>'Historical Trades'!J5052</x:f>
      </x:c>
      <x:c r="K5052" s="0">
        <x:f>'Historical Trades'!K5052</x:f>
      </x:c>
      <x:c r="L5052" s="0">
        <x:f>'Historical Trades'!L5052</x:f>
      </x:c>
      <x:c r="M5052" s="0">
        <x:f>'Historical Trades'!M5052</x:f>
      </x:c>
      <x:c r="N5052" s="0">
        <x:f>CLEAN('Historical Trades'!O5052)</x:f>
      </x:c>
      <x:c r="P5052" s="14">
        <x:f>IF(G5052="sell",M5052,-M5052)</x:f>
      </x:c>
      <x:c r="Q5052" s="14">
        <x:f>VLOOKUP(N5052,'Currency Rates'!$A$3:$C$32,3,0)</x:f>
      </x:c>
      <x:c r="R5052" s="0">
        <x:f>IF(A5052="SPUS",0,IF(A5052="FWD",0,P5052/Q5052))</x:f>
      </x:c>
    </x:row>
    <x:row r="5053" spans="1:19" x14ac:dyDescent="0.3">
      <x:c r="A5053" s="0">
        <x:f>'Historical Trades'!A5053</x:f>
      </x:c>
      <x:c r="B5053" s="0">
        <x:f>'Historical Trades'!B5053</x:f>
      </x:c>
      <x:c r="C5053" s="23">
        <x:f>'Historical Trades'!C5053</x:f>
      </x:c>
      <x:c r="D5053" s="0">
        <x:f>'Historical Trades'!D5053</x:f>
      </x:c>
      <x:c r="E5053" s="23">
        <x:f>'Historical Trades'!E5053</x:f>
      </x:c>
      <x:c r="F5053" s="0">
        <x:f>'Historical Trades'!F5053</x:f>
      </x:c>
      <x:c r="G5053" s="0">
        <x:f>'Historical Trades'!G5053</x:f>
      </x:c>
      <x:c r="H5053" s="0">
        <x:f>'Historical Trades'!H5053</x:f>
      </x:c>
      <x:c r="I5053" s="0">
        <x:f>'Historical Trades'!I5053</x:f>
      </x:c>
      <x:c r="J5053" s="0">
        <x:f>'Historical Trades'!J5053</x:f>
      </x:c>
      <x:c r="K5053" s="0">
        <x:f>'Historical Trades'!K5053</x:f>
      </x:c>
      <x:c r="L5053" s="0">
        <x:f>'Historical Trades'!L5053</x:f>
      </x:c>
      <x:c r="M5053" s="0">
        <x:f>'Historical Trades'!M5053</x:f>
      </x:c>
      <x:c r="N5053" s="0">
        <x:f>CLEAN('Historical Trades'!O5053)</x:f>
      </x:c>
      <x:c r="P5053" s="14">
        <x:f>IF(G5053="sell",M5053,-M5053)</x:f>
      </x:c>
      <x:c r="Q5053" s="14">
        <x:f>VLOOKUP(N5053,'Currency Rates'!$A$3:$C$32,3,0)</x:f>
      </x:c>
      <x:c r="R5053" s="0">
        <x:f>IF(A5053="SPUS",0,IF(A5053="FWD",0,P5053/Q5053))</x:f>
      </x:c>
    </x:row>
    <x:row r="5054" spans="1:19" x14ac:dyDescent="0.3">
      <x:c r="A5054" s="0">
        <x:f>'Historical Trades'!A5054</x:f>
      </x:c>
      <x:c r="B5054" s="0">
        <x:f>'Historical Trades'!B5054</x:f>
      </x:c>
      <x:c r="C5054" s="23">
        <x:f>'Historical Trades'!C5054</x:f>
      </x:c>
      <x:c r="D5054" s="0">
        <x:f>'Historical Trades'!D5054</x:f>
      </x:c>
      <x:c r="E5054" s="23">
        <x:f>'Historical Trades'!E5054</x:f>
      </x:c>
      <x:c r="F5054" s="0">
        <x:f>'Historical Trades'!F5054</x:f>
      </x:c>
      <x:c r="G5054" s="0">
        <x:f>'Historical Trades'!G5054</x:f>
      </x:c>
      <x:c r="H5054" s="0">
        <x:f>'Historical Trades'!H5054</x:f>
      </x:c>
      <x:c r="I5054" s="0">
        <x:f>'Historical Trades'!I5054</x:f>
      </x:c>
      <x:c r="J5054" s="0">
        <x:f>'Historical Trades'!J5054</x:f>
      </x:c>
      <x:c r="K5054" s="0">
        <x:f>'Historical Trades'!K5054</x:f>
      </x:c>
      <x:c r="L5054" s="0">
        <x:f>'Historical Trades'!L5054</x:f>
      </x:c>
      <x:c r="M5054" s="0">
        <x:f>'Historical Trades'!M5054</x:f>
      </x:c>
      <x:c r="N5054" s="0">
        <x:f>CLEAN('Historical Trades'!O5054)</x:f>
      </x:c>
      <x:c r="P5054" s="14">
        <x:f>IF(G5054="sell",M5054,-M5054)</x:f>
      </x:c>
      <x:c r="Q5054" s="14">
        <x:f>VLOOKUP(N5054,'Currency Rates'!$A$3:$C$32,3,0)</x:f>
      </x:c>
      <x:c r="R5054" s="0">
        <x:f>IF(A5054="SPUS",0,IF(A5054="FWD",0,P5054/Q5054))</x:f>
      </x:c>
    </x:row>
    <x:row r="5055" spans="1:19" x14ac:dyDescent="0.3">
      <x:c r="A5055" s="0">
        <x:f>'Historical Trades'!A5055</x:f>
      </x:c>
      <x:c r="B5055" s="0">
        <x:f>'Historical Trades'!B5055</x:f>
      </x:c>
      <x:c r="C5055" s="23">
        <x:f>'Historical Trades'!C5055</x:f>
      </x:c>
      <x:c r="D5055" s="0">
        <x:f>'Historical Trades'!D5055</x:f>
      </x:c>
      <x:c r="E5055" s="23">
        <x:f>'Historical Trades'!E5055</x:f>
      </x:c>
      <x:c r="F5055" s="0">
        <x:f>'Historical Trades'!F5055</x:f>
      </x:c>
      <x:c r="G5055" s="0">
        <x:f>'Historical Trades'!G5055</x:f>
      </x:c>
      <x:c r="H5055" s="0">
        <x:f>'Historical Trades'!H5055</x:f>
      </x:c>
      <x:c r="I5055" s="0">
        <x:f>'Historical Trades'!I5055</x:f>
      </x:c>
      <x:c r="J5055" s="0">
        <x:f>'Historical Trades'!J5055</x:f>
      </x:c>
      <x:c r="K5055" s="0">
        <x:f>'Historical Trades'!K5055</x:f>
      </x:c>
      <x:c r="L5055" s="0">
        <x:f>'Historical Trades'!L5055</x:f>
      </x:c>
      <x:c r="M5055" s="0">
        <x:f>'Historical Trades'!M5055</x:f>
      </x:c>
      <x:c r="N5055" s="0">
        <x:f>CLEAN('Historical Trades'!O5055)</x:f>
      </x:c>
      <x:c r="P5055" s="14">
        <x:f>IF(G5055="sell",M5055,-M5055)</x:f>
      </x:c>
      <x:c r="Q5055" s="14">
        <x:f>VLOOKUP(N5055,'Currency Rates'!$A$3:$C$32,3,0)</x:f>
      </x:c>
      <x:c r="R5055" s="0">
        <x:f>IF(A5055="SPUS",0,IF(A5055="FWD",0,P5055/Q5055))</x:f>
      </x:c>
    </x:row>
    <x:row r="5056" spans="1:19" x14ac:dyDescent="0.3">
      <x:c r="A5056" s="0">
        <x:f>'Historical Trades'!A5056</x:f>
      </x:c>
      <x:c r="B5056" s="0">
        <x:f>'Historical Trades'!B5056</x:f>
      </x:c>
      <x:c r="C5056" s="23">
        <x:f>'Historical Trades'!C5056</x:f>
      </x:c>
      <x:c r="D5056" s="0">
        <x:f>'Historical Trades'!D5056</x:f>
      </x:c>
      <x:c r="E5056" s="23">
        <x:f>'Historical Trades'!E5056</x:f>
      </x:c>
      <x:c r="F5056" s="0">
        <x:f>'Historical Trades'!F5056</x:f>
      </x:c>
      <x:c r="G5056" s="0">
        <x:f>'Historical Trades'!G5056</x:f>
      </x:c>
      <x:c r="H5056" s="0">
        <x:f>'Historical Trades'!H5056</x:f>
      </x:c>
      <x:c r="I5056" s="0">
        <x:f>'Historical Trades'!I5056</x:f>
      </x:c>
      <x:c r="J5056" s="0">
        <x:f>'Historical Trades'!J5056</x:f>
      </x:c>
      <x:c r="K5056" s="0">
        <x:f>'Historical Trades'!K5056</x:f>
      </x:c>
      <x:c r="L5056" s="0">
        <x:f>'Historical Trades'!L5056</x:f>
      </x:c>
      <x:c r="M5056" s="0">
        <x:f>'Historical Trades'!M5056</x:f>
      </x:c>
      <x:c r="N5056" s="0">
        <x:f>CLEAN('Historical Trades'!O5056)</x:f>
      </x:c>
      <x:c r="P5056" s="14">
        <x:f>IF(G5056="sell",M5056,-M5056)</x:f>
      </x:c>
      <x:c r="Q5056" s="14">
        <x:f>VLOOKUP(N5056,'Currency Rates'!$A$3:$C$32,3,0)</x:f>
      </x:c>
      <x:c r="R5056" s="0">
        <x:f>IF(A5056="SPUS",0,IF(A5056="FWD",0,P5056/Q5056))</x:f>
      </x:c>
    </x:row>
    <x:row r="5057" spans="1:19" x14ac:dyDescent="0.3">
      <x:c r="A5057" s="0">
        <x:f>'Historical Trades'!A5057</x:f>
      </x:c>
      <x:c r="B5057" s="0">
        <x:f>'Historical Trades'!B5057</x:f>
      </x:c>
      <x:c r="C5057" s="23">
        <x:f>'Historical Trades'!C5057</x:f>
      </x:c>
      <x:c r="D5057" s="0">
        <x:f>'Historical Trades'!D5057</x:f>
      </x:c>
      <x:c r="E5057" s="23">
        <x:f>'Historical Trades'!E5057</x:f>
      </x:c>
      <x:c r="F5057" s="0">
        <x:f>'Historical Trades'!F5057</x:f>
      </x:c>
      <x:c r="G5057" s="0">
        <x:f>'Historical Trades'!G5057</x:f>
      </x:c>
      <x:c r="H5057" s="0">
        <x:f>'Historical Trades'!H5057</x:f>
      </x:c>
      <x:c r="I5057" s="0">
        <x:f>'Historical Trades'!I5057</x:f>
      </x:c>
      <x:c r="J5057" s="0">
        <x:f>'Historical Trades'!J5057</x:f>
      </x:c>
      <x:c r="K5057" s="0">
        <x:f>'Historical Trades'!K5057</x:f>
      </x:c>
      <x:c r="L5057" s="0">
        <x:f>'Historical Trades'!L5057</x:f>
      </x:c>
      <x:c r="M5057" s="0">
        <x:f>'Historical Trades'!M5057</x:f>
      </x:c>
      <x:c r="N5057" s="0">
        <x:f>CLEAN('Historical Trades'!O5057)</x:f>
      </x:c>
      <x:c r="P5057" s="14">
        <x:f>IF(G5057="sell",M5057,-M5057)</x:f>
      </x:c>
      <x:c r="Q5057" s="14">
        <x:f>VLOOKUP(N5057,'Currency Rates'!$A$3:$C$32,3,0)</x:f>
      </x:c>
      <x:c r="R5057" s="0">
        <x:f>IF(A5057="SPUS",0,IF(A5057="FWD",0,P5057/Q5057))</x:f>
      </x:c>
    </x:row>
    <x:row r="5058" spans="1:19" x14ac:dyDescent="0.3">
      <x:c r="A5058" s="0">
        <x:f>'Historical Trades'!A5058</x:f>
      </x:c>
      <x:c r="B5058" s="0">
        <x:f>'Historical Trades'!B5058</x:f>
      </x:c>
      <x:c r="C5058" s="23">
        <x:f>'Historical Trades'!C5058</x:f>
      </x:c>
      <x:c r="D5058" s="0">
        <x:f>'Historical Trades'!D5058</x:f>
      </x:c>
      <x:c r="E5058" s="23">
        <x:f>'Historical Trades'!E5058</x:f>
      </x:c>
      <x:c r="F5058" s="0">
        <x:f>'Historical Trades'!F5058</x:f>
      </x:c>
      <x:c r="G5058" s="0">
        <x:f>'Historical Trades'!G5058</x:f>
      </x:c>
      <x:c r="H5058" s="0">
        <x:f>'Historical Trades'!H5058</x:f>
      </x:c>
      <x:c r="I5058" s="0">
        <x:f>'Historical Trades'!I5058</x:f>
      </x:c>
      <x:c r="J5058" s="0">
        <x:f>'Historical Trades'!J5058</x:f>
      </x:c>
      <x:c r="K5058" s="0">
        <x:f>'Historical Trades'!K5058</x:f>
      </x:c>
      <x:c r="L5058" s="0">
        <x:f>'Historical Trades'!L5058</x:f>
      </x:c>
      <x:c r="M5058" s="0">
        <x:f>'Historical Trades'!M5058</x:f>
      </x:c>
      <x:c r="N5058" s="0">
        <x:f>CLEAN('Historical Trades'!O5058)</x:f>
      </x:c>
      <x:c r="P5058" s="14">
        <x:f>IF(G5058="sell",M5058,-M5058)</x:f>
      </x:c>
      <x:c r="Q5058" s="14">
        <x:f>VLOOKUP(N5058,'Currency Rates'!$A$3:$C$32,3,0)</x:f>
      </x:c>
      <x:c r="R5058" s="0">
        <x:f>IF(A5058="SPUS",0,IF(A5058="FWD",0,P5058/Q5058))</x:f>
      </x:c>
    </x:row>
    <x:row r="5059" spans="1:19" x14ac:dyDescent="0.3">
      <x:c r="A5059" s="0">
        <x:f>'Historical Trades'!A5059</x:f>
      </x:c>
      <x:c r="B5059" s="0">
        <x:f>'Historical Trades'!B5059</x:f>
      </x:c>
      <x:c r="C5059" s="23">
        <x:f>'Historical Trades'!C5059</x:f>
      </x:c>
      <x:c r="D5059" s="0">
        <x:f>'Historical Trades'!D5059</x:f>
      </x:c>
      <x:c r="E5059" s="23">
        <x:f>'Historical Trades'!E5059</x:f>
      </x:c>
      <x:c r="F5059" s="0">
        <x:f>'Historical Trades'!F5059</x:f>
      </x:c>
      <x:c r="G5059" s="0">
        <x:f>'Historical Trades'!G5059</x:f>
      </x:c>
      <x:c r="H5059" s="0">
        <x:f>'Historical Trades'!H5059</x:f>
      </x:c>
      <x:c r="I5059" s="0">
        <x:f>'Historical Trades'!I5059</x:f>
      </x:c>
      <x:c r="J5059" s="0">
        <x:f>'Historical Trades'!J5059</x:f>
      </x:c>
      <x:c r="K5059" s="0">
        <x:f>'Historical Trades'!K5059</x:f>
      </x:c>
      <x:c r="L5059" s="0">
        <x:f>'Historical Trades'!L5059</x:f>
      </x:c>
      <x:c r="M5059" s="0">
        <x:f>'Historical Trades'!M5059</x:f>
      </x:c>
      <x:c r="N5059" s="0">
        <x:f>CLEAN('Historical Trades'!O5059)</x:f>
      </x:c>
      <x:c r="P5059" s="14">
        <x:f>IF(G5059="sell",M5059,-M5059)</x:f>
      </x:c>
      <x:c r="Q5059" s="14">
        <x:f>VLOOKUP(N5059,'Currency Rates'!$A$3:$C$32,3,0)</x:f>
      </x:c>
      <x:c r="R5059" s="0">
        <x:f>IF(A5059="SPUS",0,IF(A5059="FWD",0,P5059/Q5059))</x:f>
      </x:c>
    </x:row>
    <x:row r="5060" spans="1:19" x14ac:dyDescent="0.3">
      <x:c r="A5060" s="0">
        <x:f>'Historical Trades'!A5060</x:f>
      </x:c>
      <x:c r="B5060" s="0">
        <x:f>'Historical Trades'!B5060</x:f>
      </x:c>
      <x:c r="C5060" s="23">
        <x:f>'Historical Trades'!C5060</x:f>
      </x:c>
      <x:c r="D5060" s="0">
        <x:f>'Historical Trades'!D5060</x:f>
      </x:c>
      <x:c r="E5060" s="23">
        <x:f>'Historical Trades'!E5060</x:f>
      </x:c>
      <x:c r="F5060" s="0">
        <x:f>'Historical Trades'!F5060</x:f>
      </x:c>
      <x:c r="G5060" s="0">
        <x:f>'Historical Trades'!G5060</x:f>
      </x:c>
      <x:c r="H5060" s="0">
        <x:f>'Historical Trades'!H5060</x:f>
      </x:c>
      <x:c r="I5060" s="0">
        <x:f>'Historical Trades'!I5060</x:f>
      </x:c>
      <x:c r="J5060" s="0">
        <x:f>'Historical Trades'!J5060</x:f>
      </x:c>
      <x:c r="K5060" s="0">
        <x:f>'Historical Trades'!K5060</x:f>
      </x:c>
      <x:c r="L5060" s="0">
        <x:f>'Historical Trades'!L5060</x:f>
      </x:c>
      <x:c r="M5060" s="0">
        <x:f>'Historical Trades'!M5060</x:f>
      </x:c>
      <x:c r="N5060" s="0">
        <x:f>CLEAN('Historical Trades'!O5060)</x:f>
      </x:c>
      <x:c r="P5060" s="14">
        <x:f>IF(G5060="sell",M5060,-M5060)</x:f>
      </x:c>
      <x:c r="Q5060" s="14">
        <x:f>VLOOKUP(N5060,'Currency Rates'!$A$3:$C$32,3,0)</x:f>
      </x:c>
      <x:c r="R5060" s="0">
        <x:f>IF(A5060="SPUS",0,IF(A5060="FWD",0,P5060/Q5060))</x:f>
      </x:c>
    </x:row>
    <x:row r="5061" spans="1:19" x14ac:dyDescent="0.3">
      <x:c r="A5061" s="0">
        <x:f>'Historical Trades'!A5061</x:f>
      </x:c>
      <x:c r="B5061" s="0">
        <x:f>'Historical Trades'!B5061</x:f>
      </x:c>
      <x:c r="C5061" s="23">
        <x:f>'Historical Trades'!C5061</x:f>
      </x:c>
      <x:c r="D5061" s="0">
        <x:f>'Historical Trades'!D5061</x:f>
      </x:c>
      <x:c r="E5061" s="23">
        <x:f>'Historical Trades'!E5061</x:f>
      </x:c>
      <x:c r="F5061" s="0">
        <x:f>'Historical Trades'!F5061</x:f>
      </x:c>
      <x:c r="G5061" s="0">
        <x:f>'Historical Trades'!G5061</x:f>
      </x:c>
      <x:c r="H5061" s="0">
        <x:f>'Historical Trades'!H5061</x:f>
      </x:c>
      <x:c r="I5061" s="0">
        <x:f>'Historical Trades'!I5061</x:f>
      </x:c>
      <x:c r="J5061" s="0">
        <x:f>'Historical Trades'!J5061</x:f>
      </x:c>
      <x:c r="K5061" s="0">
        <x:f>'Historical Trades'!K5061</x:f>
      </x:c>
      <x:c r="L5061" s="0">
        <x:f>'Historical Trades'!L5061</x:f>
      </x:c>
      <x:c r="M5061" s="0">
        <x:f>'Historical Trades'!M5061</x:f>
      </x:c>
      <x:c r="N5061" s="0">
        <x:f>CLEAN('Historical Trades'!O5061)</x:f>
      </x:c>
      <x:c r="P5061" s="14">
        <x:f>IF(G5061="sell",M5061,-M5061)</x:f>
      </x:c>
      <x:c r="Q5061" s="14">
        <x:f>VLOOKUP(N5061,'Currency Rates'!$A$3:$C$32,3,0)</x:f>
      </x:c>
      <x:c r="R5061" s="0">
        <x:f>IF(A5061="SPUS",0,IF(A5061="FWD",0,P5061/Q5061))</x:f>
      </x:c>
    </x:row>
    <x:row r="5062" spans="1:19" x14ac:dyDescent="0.3">
      <x:c r="A5062" s="0">
        <x:f>'Historical Trades'!A5062</x:f>
      </x:c>
      <x:c r="B5062" s="0">
        <x:f>'Historical Trades'!B5062</x:f>
      </x:c>
      <x:c r="C5062" s="23">
        <x:f>'Historical Trades'!C5062</x:f>
      </x:c>
      <x:c r="D5062" s="0">
        <x:f>'Historical Trades'!D5062</x:f>
      </x:c>
      <x:c r="E5062" s="23">
        <x:f>'Historical Trades'!E5062</x:f>
      </x:c>
      <x:c r="F5062" s="0">
        <x:f>'Historical Trades'!F5062</x:f>
      </x:c>
      <x:c r="G5062" s="0">
        <x:f>'Historical Trades'!G5062</x:f>
      </x:c>
      <x:c r="H5062" s="0">
        <x:f>'Historical Trades'!H5062</x:f>
      </x:c>
      <x:c r="I5062" s="0">
        <x:f>'Historical Trades'!I5062</x:f>
      </x:c>
      <x:c r="J5062" s="0">
        <x:f>'Historical Trades'!J5062</x:f>
      </x:c>
      <x:c r="K5062" s="0">
        <x:f>'Historical Trades'!K5062</x:f>
      </x:c>
      <x:c r="L5062" s="0">
        <x:f>'Historical Trades'!L5062</x:f>
      </x:c>
      <x:c r="M5062" s="0">
        <x:f>'Historical Trades'!M5062</x:f>
      </x:c>
      <x:c r="N5062" s="0">
        <x:f>CLEAN('Historical Trades'!O5062)</x:f>
      </x:c>
      <x:c r="P5062" s="14">
        <x:f>IF(G5062="sell",M5062,-M5062)</x:f>
      </x:c>
      <x:c r="Q5062" s="14">
        <x:f>VLOOKUP(N5062,'Currency Rates'!$A$3:$C$32,3,0)</x:f>
      </x:c>
      <x:c r="R5062" s="0">
        <x:f>IF(A5062="SPUS",0,IF(A5062="FWD",0,P5062/Q5062))</x:f>
      </x:c>
    </x:row>
    <x:row r="5063" spans="1:19" x14ac:dyDescent="0.3">
      <x:c r="A5063" s="0">
        <x:f>'Historical Trades'!A5063</x:f>
      </x:c>
      <x:c r="B5063" s="0">
        <x:f>'Historical Trades'!B5063</x:f>
      </x:c>
      <x:c r="C5063" s="23">
        <x:f>'Historical Trades'!C5063</x:f>
      </x:c>
      <x:c r="D5063" s="0">
        <x:f>'Historical Trades'!D5063</x:f>
      </x:c>
      <x:c r="E5063" s="23">
        <x:f>'Historical Trades'!E5063</x:f>
      </x:c>
      <x:c r="F5063" s="0">
        <x:f>'Historical Trades'!F5063</x:f>
      </x:c>
      <x:c r="G5063" s="0">
        <x:f>'Historical Trades'!G5063</x:f>
      </x:c>
      <x:c r="H5063" s="0">
        <x:f>'Historical Trades'!H5063</x:f>
      </x:c>
      <x:c r="I5063" s="0">
        <x:f>'Historical Trades'!I5063</x:f>
      </x:c>
      <x:c r="J5063" s="0">
        <x:f>'Historical Trades'!J5063</x:f>
      </x:c>
      <x:c r="K5063" s="0">
        <x:f>'Historical Trades'!K5063</x:f>
      </x:c>
      <x:c r="L5063" s="0">
        <x:f>'Historical Trades'!L5063</x:f>
      </x:c>
      <x:c r="M5063" s="0">
        <x:f>'Historical Trades'!M5063</x:f>
      </x:c>
      <x:c r="N5063" s="0">
        <x:f>CLEAN('Historical Trades'!O5063)</x:f>
      </x:c>
      <x:c r="P5063" s="14">
        <x:f>IF(G5063="sell",M5063,-M5063)</x:f>
      </x:c>
      <x:c r="Q5063" s="14">
        <x:f>VLOOKUP(N5063,'Currency Rates'!$A$3:$C$32,3,0)</x:f>
      </x:c>
      <x:c r="R5063" s="0">
        <x:f>IF(A5063="SPUS",0,IF(A5063="FWD",0,P5063/Q5063))</x:f>
      </x:c>
    </x:row>
    <x:row r="5064" spans="1:19" x14ac:dyDescent="0.3">
      <x:c r="A5064" s="0">
        <x:f>'Historical Trades'!A5064</x:f>
      </x:c>
      <x:c r="B5064" s="0">
        <x:f>'Historical Trades'!B5064</x:f>
      </x:c>
      <x:c r="C5064" s="23">
        <x:f>'Historical Trades'!C5064</x:f>
      </x:c>
      <x:c r="D5064" s="0">
        <x:f>'Historical Trades'!D5064</x:f>
      </x:c>
      <x:c r="E5064" s="23">
        <x:f>'Historical Trades'!E5064</x:f>
      </x:c>
      <x:c r="F5064" s="0">
        <x:f>'Historical Trades'!F5064</x:f>
      </x:c>
      <x:c r="G5064" s="0">
        <x:f>'Historical Trades'!G5064</x:f>
      </x:c>
      <x:c r="H5064" s="0">
        <x:f>'Historical Trades'!H5064</x:f>
      </x:c>
      <x:c r="I5064" s="0">
        <x:f>'Historical Trades'!I5064</x:f>
      </x:c>
      <x:c r="J5064" s="0">
        <x:f>'Historical Trades'!J5064</x:f>
      </x:c>
      <x:c r="K5064" s="0">
        <x:f>'Historical Trades'!K5064</x:f>
      </x:c>
      <x:c r="L5064" s="0">
        <x:f>'Historical Trades'!L5064</x:f>
      </x:c>
      <x:c r="M5064" s="0">
        <x:f>'Historical Trades'!M5064</x:f>
      </x:c>
      <x:c r="N5064" s="0">
        <x:f>CLEAN('Historical Trades'!O5064)</x:f>
      </x:c>
      <x:c r="P5064" s="14">
        <x:f>IF(G5064="sell",M5064,-M5064)</x:f>
      </x:c>
      <x:c r="Q5064" s="14">
        <x:f>VLOOKUP(N5064,'Currency Rates'!$A$3:$C$32,3,0)</x:f>
      </x:c>
      <x:c r="R5064" s="0">
        <x:f>IF(A5064="SPUS",0,IF(A5064="FWD",0,P5064/Q5064))</x:f>
      </x:c>
    </x:row>
    <x:row r="5065" spans="1:19" x14ac:dyDescent="0.3">
      <x:c r="A5065" s="0">
        <x:f>'Historical Trades'!A5065</x:f>
      </x:c>
      <x:c r="B5065" s="0">
        <x:f>'Historical Trades'!B5065</x:f>
      </x:c>
      <x:c r="C5065" s="23">
        <x:f>'Historical Trades'!C5065</x:f>
      </x:c>
      <x:c r="D5065" s="0">
        <x:f>'Historical Trades'!D5065</x:f>
      </x:c>
      <x:c r="E5065" s="23">
        <x:f>'Historical Trades'!E5065</x:f>
      </x:c>
      <x:c r="F5065" s="0">
        <x:f>'Historical Trades'!F5065</x:f>
      </x:c>
      <x:c r="G5065" s="0">
        <x:f>'Historical Trades'!G5065</x:f>
      </x:c>
      <x:c r="H5065" s="0">
        <x:f>'Historical Trades'!H5065</x:f>
      </x:c>
      <x:c r="I5065" s="0">
        <x:f>'Historical Trades'!I5065</x:f>
      </x:c>
      <x:c r="J5065" s="0">
        <x:f>'Historical Trades'!J5065</x:f>
      </x:c>
      <x:c r="K5065" s="0">
        <x:f>'Historical Trades'!K5065</x:f>
      </x:c>
      <x:c r="L5065" s="0">
        <x:f>'Historical Trades'!L5065</x:f>
      </x:c>
      <x:c r="M5065" s="0">
        <x:f>'Historical Trades'!M5065</x:f>
      </x:c>
      <x:c r="N5065" s="0">
        <x:f>CLEAN('Historical Trades'!O5065)</x:f>
      </x:c>
      <x:c r="P5065" s="14">
        <x:f>IF(G5065="sell",M5065,-M5065)</x:f>
      </x:c>
      <x:c r="Q5065" s="14">
        <x:f>VLOOKUP(N5065,'Currency Rates'!$A$3:$C$32,3,0)</x:f>
      </x:c>
      <x:c r="R5065" s="0">
        <x:f>IF(A5065="SPUS",0,IF(A5065="FWD",0,P5065/Q5065))</x:f>
      </x:c>
    </x:row>
    <x:row r="5066" spans="1:19" x14ac:dyDescent="0.3">
      <x:c r="A5066" s="0">
        <x:f>'Historical Trades'!A5066</x:f>
      </x:c>
      <x:c r="B5066" s="0">
        <x:f>'Historical Trades'!B5066</x:f>
      </x:c>
      <x:c r="C5066" s="23">
        <x:f>'Historical Trades'!C5066</x:f>
      </x:c>
      <x:c r="D5066" s="0">
        <x:f>'Historical Trades'!D5066</x:f>
      </x:c>
      <x:c r="E5066" s="23">
        <x:f>'Historical Trades'!E5066</x:f>
      </x:c>
      <x:c r="F5066" s="0">
        <x:f>'Historical Trades'!F5066</x:f>
      </x:c>
      <x:c r="G5066" s="0">
        <x:f>'Historical Trades'!G5066</x:f>
      </x:c>
      <x:c r="H5066" s="0">
        <x:f>'Historical Trades'!H5066</x:f>
      </x:c>
      <x:c r="I5066" s="0">
        <x:f>'Historical Trades'!I5066</x:f>
      </x:c>
      <x:c r="J5066" s="0">
        <x:f>'Historical Trades'!J5066</x:f>
      </x:c>
      <x:c r="K5066" s="0">
        <x:f>'Historical Trades'!K5066</x:f>
      </x:c>
      <x:c r="L5066" s="0">
        <x:f>'Historical Trades'!L5066</x:f>
      </x:c>
      <x:c r="M5066" s="0">
        <x:f>'Historical Trades'!M5066</x:f>
      </x:c>
      <x:c r="N5066" s="0">
        <x:f>CLEAN('Historical Trades'!O5066)</x:f>
      </x:c>
      <x:c r="P5066" s="14">
        <x:f>IF(G5066="sell",M5066,-M5066)</x:f>
      </x:c>
      <x:c r="Q5066" s="14">
        <x:f>VLOOKUP(N5066,'Currency Rates'!$A$3:$C$32,3,0)</x:f>
      </x:c>
      <x:c r="R5066" s="0">
        <x:f>IF(A5066="SPUS",0,IF(A5066="FWD",0,P5066/Q5066))</x:f>
      </x:c>
    </x:row>
    <x:row r="5067" spans="1:19" x14ac:dyDescent="0.3">
      <x:c r="A5067" s="0">
        <x:f>'Historical Trades'!A5067</x:f>
      </x:c>
      <x:c r="B5067" s="0">
        <x:f>'Historical Trades'!B5067</x:f>
      </x:c>
      <x:c r="C5067" s="23">
        <x:f>'Historical Trades'!C5067</x:f>
      </x:c>
      <x:c r="D5067" s="0">
        <x:f>'Historical Trades'!D5067</x:f>
      </x:c>
      <x:c r="E5067" s="23">
        <x:f>'Historical Trades'!E5067</x:f>
      </x:c>
      <x:c r="F5067" s="0">
        <x:f>'Historical Trades'!F5067</x:f>
      </x:c>
      <x:c r="G5067" s="0">
        <x:f>'Historical Trades'!G5067</x:f>
      </x:c>
      <x:c r="H5067" s="0">
        <x:f>'Historical Trades'!H5067</x:f>
      </x:c>
      <x:c r="I5067" s="0">
        <x:f>'Historical Trades'!I5067</x:f>
      </x:c>
      <x:c r="J5067" s="0">
        <x:f>'Historical Trades'!J5067</x:f>
      </x:c>
      <x:c r="K5067" s="0">
        <x:f>'Historical Trades'!K5067</x:f>
      </x:c>
      <x:c r="L5067" s="0">
        <x:f>'Historical Trades'!L5067</x:f>
      </x:c>
      <x:c r="M5067" s="0">
        <x:f>'Historical Trades'!M5067</x:f>
      </x:c>
      <x:c r="N5067" s="0">
        <x:f>CLEAN('Historical Trades'!O5067)</x:f>
      </x:c>
      <x:c r="P5067" s="14">
        <x:f>IF(G5067="sell",M5067,-M5067)</x:f>
      </x:c>
      <x:c r="Q5067" s="14">
        <x:f>VLOOKUP(N5067,'Currency Rates'!$A$3:$C$32,3,0)</x:f>
      </x:c>
      <x:c r="R5067" s="0">
        <x:f>IF(A5067="SPUS",0,IF(A5067="FWD",0,P5067/Q5067))</x:f>
      </x:c>
    </x:row>
    <x:row r="5068" spans="1:19" x14ac:dyDescent="0.3">
      <x:c r="A5068" s="0">
        <x:f>'Historical Trades'!A5068</x:f>
      </x:c>
      <x:c r="B5068" s="0">
        <x:f>'Historical Trades'!B5068</x:f>
      </x:c>
      <x:c r="C5068" s="23">
        <x:f>'Historical Trades'!C5068</x:f>
      </x:c>
      <x:c r="D5068" s="0">
        <x:f>'Historical Trades'!D5068</x:f>
      </x:c>
      <x:c r="E5068" s="23">
        <x:f>'Historical Trades'!E5068</x:f>
      </x:c>
      <x:c r="F5068" s="0">
        <x:f>'Historical Trades'!F5068</x:f>
      </x:c>
      <x:c r="G5068" s="0">
        <x:f>'Historical Trades'!G5068</x:f>
      </x:c>
      <x:c r="H5068" s="0">
        <x:f>'Historical Trades'!H5068</x:f>
      </x:c>
      <x:c r="I5068" s="0">
        <x:f>'Historical Trades'!I5068</x:f>
      </x:c>
      <x:c r="J5068" s="0">
        <x:f>'Historical Trades'!J5068</x:f>
      </x:c>
      <x:c r="K5068" s="0">
        <x:f>'Historical Trades'!K5068</x:f>
      </x:c>
      <x:c r="L5068" s="0">
        <x:f>'Historical Trades'!L5068</x:f>
      </x:c>
      <x:c r="M5068" s="0">
        <x:f>'Historical Trades'!M5068</x:f>
      </x:c>
      <x:c r="N5068" s="0">
        <x:f>CLEAN('Historical Trades'!O5068)</x:f>
      </x:c>
      <x:c r="P5068" s="14">
        <x:f>IF(G5068="sell",M5068,-M5068)</x:f>
      </x:c>
      <x:c r="Q5068" s="14">
        <x:f>VLOOKUP(N5068,'Currency Rates'!$A$3:$C$32,3,0)</x:f>
      </x:c>
      <x:c r="R5068" s="0">
        <x:f>IF(A5068="SPUS",0,IF(A5068="FWD",0,P5068/Q5068))</x:f>
      </x:c>
    </x:row>
    <x:row r="5069" spans="1:19" x14ac:dyDescent="0.3">
      <x:c r="A5069" s="0">
        <x:f>'Historical Trades'!A5069</x:f>
      </x:c>
      <x:c r="B5069" s="0">
        <x:f>'Historical Trades'!B5069</x:f>
      </x:c>
      <x:c r="C5069" s="23">
        <x:f>'Historical Trades'!C5069</x:f>
      </x:c>
      <x:c r="D5069" s="0">
        <x:f>'Historical Trades'!D5069</x:f>
      </x:c>
      <x:c r="E5069" s="23">
        <x:f>'Historical Trades'!E5069</x:f>
      </x:c>
      <x:c r="F5069" s="0">
        <x:f>'Historical Trades'!F5069</x:f>
      </x:c>
      <x:c r="G5069" s="0">
        <x:f>'Historical Trades'!G5069</x:f>
      </x:c>
      <x:c r="H5069" s="0">
        <x:f>'Historical Trades'!H5069</x:f>
      </x:c>
      <x:c r="I5069" s="0">
        <x:f>'Historical Trades'!I5069</x:f>
      </x:c>
      <x:c r="J5069" s="0">
        <x:f>'Historical Trades'!J5069</x:f>
      </x:c>
      <x:c r="K5069" s="0">
        <x:f>'Historical Trades'!K5069</x:f>
      </x:c>
      <x:c r="L5069" s="0">
        <x:f>'Historical Trades'!L5069</x:f>
      </x:c>
      <x:c r="M5069" s="0">
        <x:f>'Historical Trades'!M5069</x:f>
      </x:c>
      <x:c r="N5069" s="0">
        <x:f>CLEAN('Historical Trades'!O5069)</x:f>
      </x:c>
      <x:c r="P5069" s="14">
        <x:f>IF(G5069="sell",M5069,-M5069)</x:f>
      </x:c>
      <x:c r="Q5069" s="14">
        <x:f>VLOOKUP(N5069,'Currency Rates'!$A$3:$C$32,3,0)</x:f>
      </x:c>
      <x:c r="R5069" s="0">
        <x:f>IF(A5069="SPUS",0,IF(A5069="FWD",0,P5069/Q5069))</x:f>
      </x:c>
    </x:row>
    <x:row r="5070" spans="1:19" x14ac:dyDescent="0.3">
      <x:c r="A5070" s="0">
        <x:f>'Historical Trades'!A5070</x:f>
      </x:c>
      <x:c r="B5070" s="0">
        <x:f>'Historical Trades'!B5070</x:f>
      </x:c>
      <x:c r="C5070" s="23">
        <x:f>'Historical Trades'!C5070</x:f>
      </x:c>
      <x:c r="D5070" s="0">
        <x:f>'Historical Trades'!D5070</x:f>
      </x:c>
      <x:c r="E5070" s="23">
        <x:f>'Historical Trades'!E5070</x:f>
      </x:c>
      <x:c r="F5070" s="0">
        <x:f>'Historical Trades'!F5070</x:f>
      </x:c>
      <x:c r="G5070" s="0">
        <x:f>'Historical Trades'!G5070</x:f>
      </x:c>
      <x:c r="H5070" s="0">
        <x:f>'Historical Trades'!H5070</x:f>
      </x:c>
      <x:c r="I5070" s="0">
        <x:f>'Historical Trades'!I5070</x:f>
      </x:c>
      <x:c r="J5070" s="0">
        <x:f>'Historical Trades'!J5070</x:f>
      </x:c>
      <x:c r="K5070" s="0">
        <x:f>'Historical Trades'!K5070</x:f>
      </x:c>
      <x:c r="L5070" s="0">
        <x:f>'Historical Trades'!L5070</x:f>
      </x:c>
      <x:c r="M5070" s="0">
        <x:f>'Historical Trades'!M5070</x:f>
      </x:c>
      <x:c r="N5070" s="0">
        <x:f>CLEAN('Historical Trades'!O5070)</x:f>
      </x:c>
      <x:c r="P5070" s="14">
        <x:f>IF(G5070="sell",M5070,-M5070)</x:f>
      </x:c>
      <x:c r="Q5070" s="14">
        <x:f>VLOOKUP(N5070,'Currency Rates'!$A$3:$C$32,3,0)</x:f>
      </x:c>
      <x:c r="R5070" s="0">
        <x:f>IF(A5070="SPUS",0,IF(A5070="FWD",0,P5070/Q5070))</x:f>
      </x:c>
    </x:row>
    <x:row r="5071" spans="1:19" x14ac:dyDescent="0.3">
      <x:c r="A5071" s="0">
        <x:f>'Historical Trades'!A5071</x:f>
      </x:c>
      <x:c r="B5071" s="0">
        <x:f>'Historical Trades'!B5071</x:f>
      </x:c>
      <x:c r="C5071" s="23">
        <x:f>'Historical Trades'!C5071</x:f>
      </x:c>
      <x:c r="D5071" s="0">
        <x:f>'Historical Trades'!D5071</x:f>
      </x:c>
      <x:c r="E5071" s="23">
        <x:f>'Historical Trades'!E5071</x:f>
      </x:c>
      <x:c r="F5071" s="0">
        <x:f>'Historical Trades'!F5071</x:f>
      </x:c>
      <x:c r="G5071" s="0">
        <x:f>'Historical Trades'!G5071</x:f>
      </x:c>
      <x:c r="H5071" s="0">
        <x:f>'Historical Trades'!H5071</x:f>
      </x:c>
      <x:c r="I5071" s="0">
        <x:f>'Historical Trades'!I5071</x:f>
      </x:c>
      <x:c r="J5071" s="0">
        <x:f>'Historical Trades'!J5071</x:f>
      </x:c>
      <x:c r="K5071" s="0">
        <x:f>'Historical Trades'!K5071</x:f>
      </x:c>
      <x:c r="L5071" s="0">
        <x:f>'Historical Trades'!L5071</x:f>
      </x:c>
      <x:c r="M5071" s="0">
        <x:f>'Historical Trades'!M5071</x:f>
      </x:c>
      <x:c r="N5071" s="0">
        <x:f>CLEAN('Historical Trades'!O5071)</x:f>
      </x:c>
      <x:c r="P5071" s="14">
        <x:f>IF(G5071="sell",M5071,-M5071)</x:f>
      </x:c>
      <x:c r="Q5071" s="14">
        <x:f>VLOOKUP(N5071,'Currency Rates'!$A$3:$C$32,3,0)</x:f>
      </x:c>
      <x:c r="R5071" s="0">
        <x:f>IF(A5071="SPUS",0,IF(A5071="FWD",0,P5071/Q5071))</x:f>
      </x:c>
    </x:row>
    <x:row r="5072" spans="1:19" x14ac:dyDescent="0.3">
      <x:c r="A5072" s="0">
        <x:f>'Historical Trades'!A5072</x:f>
      </x:c>
      <x:c r="B5072" s="0">
        <x:f>'Historical Trades'!B5072</x:f>
      </x:c>
      <x:c r="C5072" s="23">
        <x:f>'Historical Trades'!C5072</x:f>
      </x:c>
      <x:c r="D5072" s="0">
        <x:f>'Historical Trades'!D5072</x:f>
      </x:c>
      <x:c r="E5072" s="23">
        <x:f>'Historical Trades'!E5072</x:f>
      </x:c>
      <x:c r="F5072" s="0">
        <x:f>'Historical Trades'!F5072</x:f>
      </x:c>
      <x:c r="G5072" s="0">
        <x:f>'Historical Trades'!G5072</x:f>
      </x:c>
      <x:c r="H5072" s="0">
        <x:f>'Historical Trades'!H5072</x:f>
      </x:c>
      <x:c r="I5072" s="0">
        <x:f>'Historical Trades'!I5072</x:f>
      </x:c>
      <x:c r="J5072" s="0">
        <x:f>'Historical Trades'!J5072</x:f>
      </x:c>
      <x:c r="K5072" s="0">
        <x:f>'Historical Trades'!K5072</x:f>
      </x:c>
      <x:c r="L5072" s="0">
        <x:f>'Historical Trades'!L5072</x:f>
      </x:c>
      <x:c r="M5072" s="0">
        <x:f>'Historical Trades'!M5072</x:f>
      </x:c>
      <x:c r="N5072" s="0">
        <x:f>CLEAN('Historical Trades'!O5072)</x:f>
      </x:c>
      <x:c r="P5072" s="14">
        <x:f>IF(G5072="sell",M5072,-M5072)</x:f>
      </x:c>
      <x:c r="Q5072" s="14">
        <x:f>VLOOKUP(N5072,'Currency Rates'!$A$3:$C$32,3,0)</x:f>
      </x:c>
      <x:c r="R5072" s="0">
        <x:f>IF(A5072="SPUS",0,IF(A5072="FWD",0,P5072/Q5072))</x:f>
      </x:c>
    </x:row>
    <x:row r="5073" spans="1:19" x14ac:dyDescent="0.3">
      <x:c r="A5073" s="0">
        <x:f>'Historical Trades'!A5073</x:f>
      </x:c>
      <x:c r="B5073" s="0">
        <x:f>'Historical Trades'!B5073</x:f>
      </x:c>
      <x:c r="C5073" s="23">
        <x:f>'Historical Trades'!C5073</x:f>
      </x:c>
      <x:c r="D5073" s="0">
        <x:f>'Historical Trades'!D5073</x:f>
      </x:c>
      <x:c r="E5073" s="23">
        <x:f>'Historical Trades'!E5073</x:f>
      </x:c>
      <x:c r="F5073" s="0">
        <x:f>'Historical Trades'!F5073</x:f>
      </x:c>
      <x:c r="G5073" s="0">
        <x:f>'Historical Trades'!G5073</x:f>
      </x:c>
      <x:c r="H5073" s="0">
        <x:f>'Historical Trades'!H5073</x:f>
      </x:c>
      <x:c r="I5073" s="0">
        <x:f>'Historical Trades'!I5073</x:f>
      </x:c>
      <x:c r="J5073" s="0">
        <x:f>'Historical Trades'!J5073</x:f>
      </x:c>
      <x:c r="K5073" s="0">
        <x:f>'Historical Trades'!K5073</x:f>
      </x:c>
      <x:c r="L5073" s="0">
        <x:f>'Historical Trades'!L5073</x:f>
      </x:c>
      <x:c r="M5073" s="0">
        <x:f>'Historical Trades'!M5073</x:f>
      </x:c>
      <x:c r="N5073" s="0">
        <x:f>CLEAN('Historical Trades'!O5073)</x:f>
      </x:c>
      <x:c r="P5073" s="14">
        <x:f>IF(G5073="sell",M5073,-M5073)</x:f>
      </x:c>
      <x:c r="Q5073" s="14">
        <x:f>VLOOKUP(N5073,'Currency Rates'!$A$3:$C$32,3,0)</x:f>
      </x:c>
      <x:c r="R5073" s="0">
        <x:f>IF(A5073="SPUS",0,IF(A5073="FWD",0,P5073/Q5073))</x:f>
      </x:c>
    </x:row>
    <x:row r="5074" spans="1:19" x14ac:dyDescent="0.3">
      <x:c r="A5074" s="0">
        <x:f>'Historical Trades'!A5074</x:f>
      </x:c>
      <x:c r="B5074" s="0">
        <x:f>'Historical Trades'!B5074</x:f>
      </x:c>
      <x:c r="C5074" s="23">
        <x:f>'Historical Trades'!C5074</x:f>
      </x:c>
      <x:c r="D5074" s="0">
        <x:f>'Historical Trades'!D5074</x:f>
      </x:c>
      <x:c r="E5074" s="23">
        <x:f>'Historical Trades'!E5074</x:f>
      </x:c>
      <x:c r="F5074" s="0">
        <x:f>'Historical Trades'!F5074</x:f>
      </x:c>
      <x:c r="G5074" s="0">
        <x:f>'Historical Trades'!G5074</x:f>
      </x:c>
      <x:c r="H5074" s="0">
        <x:f>'Historical Trades'!H5074</x:f>
      </x:c>
      <x:c r="I5074" s="0">
        <x:f>'Historical Trades'!I5074</x:f>
      </x:c>
      <x:c r="J5074" s="0">
        <x:f>'Historical Trades'!J5074</x:f>
      </x:c>
      <x:c r="K5074" s="0">
        <x:f>'Historical Trades'!K5074</x:f>
      </x:c>
      <x:c r="L5074" s="0">
        <x:f>'Historical Trades'!L5074</x:f>
      </x:c>
      <x:c r="M5074" s="0">
        <x:f>'Historical Trades'!M5074</x:f>
      </x:c>
      <x:c r="N5074" s="0">
        <x:f>CLEAN('Historical Trades'!O5074)</x:f>
      </x:c>
      <x:c r="P5074" s="14">
        <x:f>IF(G5074="sell",M5074,-M5074)</x:f>
      </x:c>
      <x:c r="Q5074" s="14">
        <x:f>VLOOKUP(N5074,'Currency Rates'!$A$3:$C$32,3,0)</x:f>
      </x:c>
      <x:c r="R5074" s="0">
        <x:f>IF(A5074="SPUS",0,IF(A5074="FWD",0,P5074/Q5074))</x:f>
      </x:c>
    </x:row>
    <x:row r="5075" spans="1:19" x14ac:dyDescent="0.3">
      <x:c r="A5075" s="0">
        <x:f>'Historical Trades'!A5075</x:f>
      </x:c>
      <x:c r="B5075" s="0">
        <x:f>'Historical Trades'!B5075</x:f>
      </x:c>
      <x:c r="C5075" s="23">
        <x:f>'Historical Trades'!C5075</x:f>
      </x:c>
      <x:c r="D5075" s="0">
        <x:f>'Historical Trades'!D5075</x:f>
      </x:c>
      <x:c r="E5075" s="23">
        <x:f>'Historical Trades'!E5075</x:f>
      </x:c>
      <x:c r="F5075" s="0">
        <x:f>'Historical Trades'!F5075</x:f>
      </x:c>
      <x:c r="G5075" s="0">
        <x:f>'Historical Trades'!G5075</x:f>
      </x:c>
      <x:c r="H5075" s="0">
        <x:f>'Historical Trades'!H5075</x:f>
      </x:c>
      <x:c r="I5075" s="0">
        <x:f>'Historical Trades'!I5075</x:f>
      </x:c>
      <x:c r="J5075" s="0">
        <x:f>'Historical Trades'!J5075</x:f>
      </x:c>
      <x:c r="K5075" s="0">
        <x:f>'Historical Trades'!K5075</x:f>
      </x:c>
      <x:c r="L5075" s="0">
        <x:f>'Historical Trades'!L5075</x:f>
      </x:c>
      <x:c r="M5075" s="0">
        <x:f>'Historical Trades'!M5075</x:f>
      </x:c>
      <x:c r="N5075" s="0">
        <x:f>CLEAN('Historical Trades'!O5075)</x:f>
      </x:c>
      <x:c r="P5075" s="14">
        <x:f>IF(G5075="sell",M5075,-M5075)</x:f>
      </x:c>
      <x:c r="Q5075" s="14">
        <x:f>VLOOKUP(N5075,'Currency Rates'!$A$3:$C$32,3,0)</x:f>
      </x:c>
      <x:c r="R5075" s="0">
        <x:f>IF(A5075="SPUS",0,IF(A5075="FWD",0,P5075/Q5075))</x:f>
      </x:c>
    </x:row>
    <x:row r="5076" spans="1:19" x14ac:dyDescent="0.3">
      <x:c r="A5076" s="0">
        <x:f>'Historical Trades'!A5076</x:f>
      </x:c>
      <x:c r="B5076" s="0">
        <x:f>'Historical Trades'!B5076</x:f>
      </x:c>
      <x:c r="C5076" s="23">
        <x:f>'Historical Trades'!C5076</x:f>
      </x:c>
      <x:c r="D5076" s="0">
        <x:f>'Historical Trades'!D5076</x:f>
      </x:c>
      <x:c r="E5076" s="23">
        <x:f>'Historical Trades'!E5076</x:f>
      </x:c>
      <x:c r="F5076" s="0">
        <x:f>'Historical Trades'!F5076</x:f>
      </x:c>
      <x:c r="G5076" s="0">
        <x:f>'Historical Trades'!G5076</x:f>
      </x:c>
      <x:c r="H5076" s="0">
        <x:f>'Historical Trades'!H5076</x:f>
      </x:c>
      <x:c r="I5076" s="0">
        <x:f>'Historical Trades'!I5076</x:f>
      </x:c>
      <x:c r="J5076" s="0">
        <x:f>'Historical Trades'!J5076</x:f>
      </x:c>
      <x:c r="K5076" s="0">
        <x:f>'Historical Trades'!K5076</x:f>
      </x:c>
      <x:c r="L5076" s="0">
        <x:f>'Historical Trades'!L5076</x:f>
      </x:c>
      <x:c r="M5076" s="0">
        <x:f>'Historical Trades'!M5076</x:f>
      </x:c>
      <x:c r="N5076" s="0">
        <x:f>CLEAN('Historical Trades'!O5076)</x:f>
      </x:c>
      <x:c r="P5076" s="14">
        <x:f>IF(G5076="sell",M5076,-M5076)</x:f>
      </x:c>
      <x:c r="Q5076" s="14">
        <x:f>VLOOKUP(N5076,'Currency Rates'!$A$3:$C$32,3,0)</x:f>
      </x:c>
      <x:c r="R5076" s="0">
        <x:f>IF(A5076="SPUS",0,IF(A5076="FWD",0,P5076/Q5076))</x:f>
      </x:c>
    </x:row>
    <x:row r="5077" spans="1:19" x14ac:dyDescent="0.3">
      <x:c r="A5077" s="0">
        <x:f>'Historical Trades'!A5077</x:f>
      </x:c>
      <x:c r="B5077" s="0">
        <x:f>'Historical Trades'!B5077</x:f>
      </x:c>
      <x:c r="C5077" s="23">
        <x:f>'Historical Trades'!C5077</x:f>
      </x:c>
      <x:c r="D5077" s="0">
        <x:f>'Historical Trades'!D5077</x:f>
      </x:c>
      <x:c r="E5077" s="23">
        <x:f>'Historical Trades'!E5077</x:f>
      </x:c>
      <x:c r="F5077" s="0">
        <x:f>'Historical Trades'!F5077</x:f>
      </x:c>
      <x:c r="G5077" s="0">
        <x:f>'Historical Trades'!G5077</x:f>
      </x:c>
      <x:c r="H5077" s="0">
        <x:f>'Historical Trades'!H5077</x:f>
      </x:c>
      <x:c r="I5077" s="0">
        <x:f>'Historical Trades'!I5077</x:f>
      </x:c>
      <x:c r="J5077" s="0">
        <x:f>'Historical Trades'!J5077</x:f>
      </x:c>
      <x:c r="K5077" s="0">
        <x:f>'Historical Trades'!K5077</x:f>
      </x:c>
      <x:c r="L5077" s="0">
        <x:f>'Historical Trades'!L5077</x:f>
      </x:c>
      <x:c r="M5077" s="0">
        <x:f>'Historical Trades'!M5077</x:f>
      </x:c>
      <x:c r="N5077" s="0">
        <x:f>CLEAN('Historical Trades'!O5077)</x:f>
      </x:c>
      <x:c r="P5077" s="14">
        <x:f>IF(G5077="sell",M5077,-M5077)</x:f>
      </x:c>
      <x:c r="Q5077" s="14">
        <x:f>VLOOKUP(N5077,'Currency Rates'!$A$3:$C$32,3,0)</x:f>
      </x:c>
      <x:c r="R5077" s="0">
        <x:f>IF(A5077="SPUS",0,IF(A5077="FWD",0,P5077/Q5077))</x:f>
      </x:c>
    </x:row>
    <x:row r="5078" spans="1:19" x14ac:dyDescent="0.3">
      <x:c r="A5078" s="0">
        <x:f>'Historical Trades'!A5078</x:f>
      </x:c>
      <x:c r="B5078" s="0">
        <x:f>'Historical Trades'!B5078</x:f>
      </x:c>
      <x:c r="C5078" s="23">
        <x:f>'Historical Trades'!C5078</x:f>
      </x:c>
      <x:c r="D5078" s="0">
        <x:f>'Historical Trades'!D5078</x:f>
      </x:c>
      <x:c r="E5078" s="23">
        <x:f>'Historical Trades'!E5078</x:f>
      </x:c>
      <x:c r="F5078" s="0">
        <x:f>'Historical Trades'!F5078</x:f>
      </x:c>
      <x:c r="G5078" s="0">
        <x:f>'Historical Trades'!G5078</x:f>
      </x:c>
      <x:c r="H5078" s="0">
        <x:f>'Historical Trades'!H5078</x:f>
      </x:c>
      <x:c r="I5078" s="0">
        <x:f>'Historical Trades'!I5078</x:f>
      </x:c>
      <x:c r="J5078" s="0">
        <x:f>'Historical Trades'!J5078</x:f>
      </x:c>
      <x:c r="K5078" s="0">
        <x:f>'Historical Trades'!K5078</x:f>
      </x:c>
      <x:c r="L5078" s="0">
        <x:f>'Historical Trades'!L5078</x:f>
      </x:c>
      <x:c r="M5078" s="0">
        <x:f>'Historical Trades'!M5078</x:f>
      </x:c>
      <x:c r="N5078" s="0">
        <x:f>CLEAN('Historical Trades'!O5078)</x:f>
      </x:c>
      <x:c r="P5078" s="14">
        <x:f>IF(G5078="sell",M5078,-M5078)</x:f>
      </x:c>
      <x:c r="Q5078" s="14">
        <x:f>VLOOKUP(N5078,'Currency Rates'!$A$3:$C$32,3,0)</x:f>
      </x:c>
      <x:c r="R5078" s="0">
        <x:f>IF(A5078="SPUS",0,IF(A5078="FWD",0,P5078/Q5078))</x:f>
      </x:c>
    </x:row>
    <x:row r="5079" spans="1:19" x14ac:dyDescent="0.3">
      <x:c r="A5079" s="0">
        <x:f>'Historical Trades'!A5079</x:f>
      </x:c>
      <x:c r="B5079" s="0">
        <x:f>'Historical Trades'!B5079</x:f>
      </x:c>
      <x:c r="C5079" s="23">
        <x:f>'Historical Trades'!C5079</x:f>
      </x:c>
      <x:c r="D5079" s="0">
        <x:f>'Historical Trades'!D5079</x:f>
      </x:c>
      <x:c r="E5079" s="23">
        <x:f>'Historical Trades'!E5079</x:f>
      </x:c>
      <x:c r="F5079" s="0">
        <x:f>'Historical Trades'!F5079</x:f>
      </x:c>
      <x:c r="G5079" s="0">
        <x:f>'Historical Trades'!G5079</x:f>
      </x:c>
      <x:c r="H5079" s="0">
        <x:f>'Historical Trades'!H5079</x:f>
      </x:c>
      <x:c r="I5079" s="0">
        <x:f>'Historical Trades'!I5079</x:f>
      </x:c>
      <x:c r="J5079" s="0">
        <x:f>'Historical Trades'!J5079</x:f>
      </x:c>
      <x:c r="K5079" s="0">
        <x:f>'Historical Trades'!K5079</x:f>
      </x:c>
      <x:c r="L5079" s="0">
        <x:f>'Historical Trades'!L5079</x:f>
      </x:c>
      <x:c r="M5079" s="0">
        <x:f>'Historical Trades'!M5079</x:f>
      </x:c>
      <x:c r="N5079" s="0">
        <x:f>CLEAN('Historical Trades'!O5079)</x:f>
      </x:c>
      <x:c r="P5079" s="14">
        <x:f>IF(G5079="sell",M5079,-M5079)</x:f>
      </x:c>
      <x:c r="Q5079" s="14">
        <x:f>VLOOKUP(N5079,'Currency Rates'!$A$3:$C$32,3,0)</x:f>
      </x:c>
      <x:c r="R5079" s="0">
        <x:f>IF(A5079="SPUS",0,IF(A5079="FWD",0,P5079/Q5079))</x:f>
      </x:c>
    </x:row>
    <x:row r="5080" spans="1:19" x14ac:dyDescent="0.3">
      <x:c r="A5080" s="0">
        <x:f>'Historical Trades'!A5080</x:f>
      </x:c>
      <x:c r="B5080" s="0">
        <x:f>'Historical Trades'!B5080</x:f>
      </x:c>
      <x:c r="C5080" s="23">
        <x:f>'Historical Trades'!C5080</x:f>
      </x:c>
      <x:c r="D5080" s="0">
        <x:f>'Historical Trades'!D5080</x:f>
      </x:c>
      <x:c r="E5080" s="23">
        <x:f>'Historical Trades'!E5080</x:f>
      </x:c>
      <x:c r="F5080" s="0">
        <x:f>'Historical Trades'!F5080</x:f>
      </x:c>
      <x:c r="G5080" s="0">
        <x:f>'Historical Trades'!G5080</x:f>
      </x:c>
      <x:c r="H5080" s="0">
        <x:f>'Historical Trades'!H5080</x:f>
      </x:c>
      <x:c r="I5080" s="0">
        <x:f>'Historical Trades'!I5080</x:f>
      </x:c>
      <x:c r="J5080" s="0">
        <x:f>'Historical Trades'!J5080</x:f>
      </x:c>
      <x:c r="K5080" s="0">
        <x:f>'Historical Trades'!K5080</x:f>
      </x:c>
      <x:c r="L5080" s="0">
        <x:f>'Historical Trades'!L5080</x:f>
      </x:c>
      <x:c r="M5080" s="0">
        <x:f>'Historical Trades'!M5080</x:f>
      </x:c>
      <x:c r="N5080" s="0">
        <x:f>CLEAN('Historical Trades'!O5080)</x:f>
      </x:c>
      <x:c r="P5080" s="14">
        <x:f>IF(G5080="sell",M5080,-M5080)</x:f>
      </x:c>
      <x:c r="Q5080" s="14">
        <x:f>VLOOKUP(N5080,'Currency Rates'!$A$3:$C$32,3,0)</x:f>
      </x:c>
      <x:c r="R5080" s="0">
        <x:f>IF(A5080="SPUS",0,IF(A5080="FWD",0,P5080/Q5080))</x:f>
      </x:c>
    </x:row>
    <x:row r="5081" spans="1:19" x14ac:dyDescent="0.3">
      <x:c r="A5081" s="0">
        <x:f>'Historical Trades'!A5081</x:f>
      </x:c>
      <x:c r="B5081" s="0">
        <x:f>'Historical Trades'!B5081</x:f>
      </x:c>
      <x:c r="C5081" s="23">
        <x:f>'Historical Trades'!C5081</x:f>
      </x:c>
      <x:c r="D5081" s="0">
        <x:f>'Historical Trades'!D5081</x:f>
      </x:c>
      <x:c r="E5081" s="23">
        <x:f>'Historical Trades'!E5081</x:f>
      </x:c>
      <x:c r="F5081" s="0">
        <x:f>'Historical Trades'!F5081</x:f>
      </x:c>
      <x:c r="G5081" s="0">
        <x:f>'Historical Trades'!G5081</x:f>
      </x:c>
      <x:c r="H5081" s="0">
        <x:f>'Historical Trades'!H5081</x:f>
      </x:c>
      <x:c r="I5081" s="0">
        <x:f>'Historical Trades'!I5081</x:f>
      </x:c>
      <x:c r="J5081" s="0">
        <x:f>'Historical Trades'!J5081</x:f>
      </x:c>
      <x:c r="K5081" s="0">
        <x:f>'Historical Trades'!K5081</x:f>
      </x:c>
      <x:c r="L5081" s="0">
        <x:f>'Historical Trades'!L5081</x:f>
      </x:c>
      <x:c r="M5081" s="0">
        <x:f>'Historical Trades'!M5081</x:f>
      </x:c>
      <x:c r="N5081" s="0">
        <x:f>CLEAN('Historical Trades'!O5081)</x:f>
      </x:c>
      <x:c r="P5081" s="14">
        <x:f>IF(G5081="sell",M5081,-M5081)</x:f>
      </x:c>
      <x:c r="Q5081" s="14">
        <x:f>VLOOKUP(N5081,'Currency Rates'!$A$3:$C$32,3,0)</x:f>
      </x:c>
      <x:c r="R5081" s="0">
        <x:f>IF(A5081="SPUS",0,IF(A5081="FWD",0,P5081/Q5081))</x:f>
      </x:c>
    </x:row>
    <x:row r="5082" spans="1:19" x14ac:dyDescent="0.3">
      <x:c r="A5082" s="0">
        <x:f>'Historical Trades'!A5082</x:f>
      </x:c>
      <x:c r="B5082" s="0">
        <x:f>'Historical Trades'!B5082</x:f>
      </x:c>
      <x:c r="C5082" s="23">
        <x:f>'Historical Trades'!C5082</x:f>
      </x:c>
      <x:c r="D5082" s="0">
        <x:f>'Historical Trades'!D5082</x:f>
      </x:c>
      <x:c r="E5082" s="23">
        <x:f>'Historical Trades'!E5082</x:f>
      </x:c>
      <x:c r="F5082" s="0">
        <x:f>'Historical Trades'!F5082</x:f>
      </x:c>
      <x:c r="G5082" s="0">
        <x:f>'Historical Trades'!G5082</x:f>
      </x:c>
      <x:c r="H5082" s="0">
        <x:f>'Historical Trades'!H5082</x:f>
      </x:c>
      <x:c r="I5082" s="0">
        <x:f>'Historical Trades'!I5082</x:f>
      </x:c>
      <x:c r="J5082" s="0">
        <x:f>'Historical Trades'!J5082</x:f>
      </x:c>
      <x:c r="K5082" s="0">
        <x:f>'Historical Trades'!K5082</x:f>
      </x:c>
      <x:c r="L5082" s="0">
        <x:f>'Historical Trades'!L5082</x:f>
      </x:c>
      <x:c r="M5082" s="0">
        <x:f>'Historical Trades'!M5082</x:f>
      </x:c>
      <x:c r="N5082" s="0">
        <x:f>CLEAN('Historical Trades'!O5082)</x:f>
      </x:c>
      <x:c r="P5082" s="14">
        <x:f>IF(G5082="sell",M5082,-M5082)</x:f>
      </x:c>
      <x:c r="Q5082" s="14">
        <x:f>VLOOKUP(N5082,'Currency Rates'!$A$3:$C$32,3,0)</x:f>
      </x:c>
      <x:c r="R5082" s="0">
        <x:f>IF(A5082="SPUS",0,IF(A5082="FWD",0,P5082/Q5082))</x:f>
      </x:c>
    </x:row>
    <x:row r="5083" spans="1:19" x14ac:dyDescent="0.3">
      <x:c r="A5083" s="0">
        <x:f>'Historical Trades'!A5083</x:f>
      </x:c>
      <x:c r="B5083" s="0">
        <x:f>'Historical Trades'!B5083</x:f>
      </x:c>
      <x:c r="C5083" s="23">
        <x:f>'Historical Trades'!C5083</x:f>
      </x:c>
      <x:c r="D5083" s="0">
        <x:f>'Historical Trades'!D5083</x:f>
      </x:c>
      <x:c r="E5083" s="23">
        <x:f>'Historical Trades'!E5083</x:f>
      </x:c>
      <x:c r="F5083" s="0">
        <x:f>'Historical Trades'!F5083</x:f>
      </x:c>
      <x:c r="G5083" s="0">
        <x:f>'Historical Trades'!G5083</x:f>
      </x:c>
      <x:c r="H5083" s="0">
        <x:f>'Historical Trades'!H5083</x:f>
      </x:c>
      <x:c r="I5083" s="0">
        <x:f>'Historical Trades'!I5083</x:f>
      </x:c>
      <x:c r="J5083" s="0">
        <x:f>'Historical Trades'!J5083</x:f>
      </x:c>
      <x:c r="K5083" s="0">
        <x:f>'Historical Trades'!K5083</x:f>
      </x:c>
      <x:c r="L5083" s="0">
        <x:f>'Historical Trades'!L5083</x:f>
      </x:c>
      <x:c r="M5083" s="0">
        <x:f>'Historical Trades'!M5083</x:f>
      </x:c>
      <x:c r="N5083" s="0">
        <x:f>CLEAN('Historical Trades'!O5083)</x:f>
      </x:c>
      <x:c r="P5083" s="14">
        <x:f>IF(G5083="sell",M5083,-M5083)</x:f>
      </x:c>
      <x:c r="Q5083" s="14">
        <x:f>VLOOKUP(N5083,'Currency Rates'!$A$3:$C$32,3,0)</x:f>
      </x:c>
      <x:c r="R5083" s="0">
        <x:f>IF(A5083="SPUS",0,IF(A5083="FWD",0,P5083/Q5083))</x:f>
      </x:c>
    </x:row>
    <x:row r="5084" spans="1:19" x14ac:dyDescent="0.3">
      <x:c r="A5084" s="0">
        <x:f>'Historical Trades'!A5084</x:f>
      </x:c>
      <x:c r="B5084" s="0">
        <x:f>'Historical Trades'!B5084</x:f>
      </x:c>
      <x:c r="C5084" s="23">
        <x:f>'Historical Trades'!C5084</x:f>
      </x:c>
      <x:c r="D5084" s="0">
        <x:f>'Historical Trades'!D5084</x:f>
      </x:c>
      <x:c r="E5084" s="23">
        <x:f>'Historical Trades'!E5084</x:f>
      </x:c>
      <x:c r="F5084" s="0">
        <x:f>'Historical Trades'!F5084</x:f>
      </x:c>
      <x:c r="G5084" s="0">
        <x:f>'Historical Trades'!G5084</x:f>
      </x:c>
      <x:c r="H5084" s="0">
        <x:f>'Historical Trades'!H5084</x:f>
      </x:c>
      <x:c r="I5084" s="0">
        <x:f>'Historical Trades'!I5084</x:f>
      </x:c>
      <x:c r="J5084" s="0">
        <x:f>'Historical Trades'!J5084</x:f>
      </x:c>
      <x:c r="K5084" s="0">
        <x:f>'Historical Trades'!K5084</x:f>
      </x:c>
      <x:c r="L5084" s="0">
        <x:f>'Historical Trades'!L5084</x:f>
      </x:c>
      <x:c r="M5084" s="0">
        <x:f>'Historical Trades'!M5084</x:f>
      </x:c>
      <x:c r="N5084" s="0">
        <x:f>CLEAN('Historical Trades'!O5084)</x:f>
      </x:c>
      <x:c r="P5084" s="14">
        <x:f>IF(G5084="sell",M5084,-M5084)</x:f>
      </x:c>
      <x:c r="Q5084" s="14">
        <x:f>VLOOKUP(N5084,'Currency Rates'!$A$3:$C$32,3,0)</x:f>
      </x:c>
      <x:c r="R5084" s="0">
        <x:f>IF(A5084="SPUS",0,IF(A5084="FWD",0,P5084/Q5084))</x:f>
      </x:c>
    </x:row>
    <x:row r="5085" spans="1:19" x14ac:dyDescent="0.3">
      <x:c r="A5085" s="0">
        <x:f>'Historical Trades'!A5085</x:f>
      </x:c>
      <x:c r="B5085" s="0">
        <x:f>'Historical Trades'!B5085</x:f>
      </x:c>
      <x:c r="C5085" s="23">
        <x:f>'Historical Trades'!C5085</x:f>
      </x:c>
      <x:c r="D5085" s="0">
        <x:f>'Historical Trades'!D5085</x:f>
      </x:c>
      <x:c r="E5085" s="23">
        <x:f>'Historical Trades'!E5085</x:f>
      </x:c>
      <x:c r="F5085" s="0">
        <x:f>'Historical Trades'!F5085</x:f>
      </x:c>
      <x:c r="G5085" s="0">
        <x:f>'Historical Trades'!G5085</x:f>
      </x:c>
      <x:c r="H5085" s="0">
        <x:f>'Historical Trades'!H5085</x:f>
      </x:c>
      <x:c r="I5085" s="0">
        <x:f>'Historical Trades'!I5085</x:f>
      </x:c>
      <x:c r="J5085" s="0">
        <x:f>'Historical Trades'!J5085</x:f>
      </x:c>
      <x:c r="K5085" s="0">
        <x:f>'Historical Trades'!K5085</x:f>
      </x:c>
      <x:c r="L5085" s="0">
        <x:f>'Historical Trades'!L5085</x:f>
      </x:c>
      <x:c r="M5085" s="0">
        <x:f>'Historical Trades'!M5085</x:f>
      </x:c>
      <x:c r="N5085" s="0">
        <x:f>CLEAN('Historical Trades'!O5085)</x:f>
      </x:c>
      <x:c r="P5085" s="14">
        <x:f>IF(G5085="sell",M5085,-M5085)</x:f>
      </x:c>
      <x:c r="Q5085" s="14">
        <x:f>VLOOKUP(N5085,'Currency Rates'!$A$3:$C$32,3,0)</x:f>
      </x:c>
      <x:c r="R5085" s="0">
        <x:f>IF(A5085="SPUS",0,IF(A5085="FWD",0,P5085/Q5085))</x:f>
      </x:c>
    </x:row>
    <x:row r="5086" spans="1:19" x14ac:dyDescent="0.3">
      <x:c r="A5086" s="0">
        <x:f>'Historical Trades'!A5086</x:f>
      </x:c>
      <x:c r="B5086" s="0">
        <x:f>'Historical Trades'!B5086</x:f>
      </x:c>
      <x:c r="C5086" s="23">
        <x:f>'Historical Trades'!C5086</x:f>
      </x:c>
      <x:c r="D5086" s="0">
        <x:f>'Historical Trades'!D5086</x:f>
      </x:c>
      <x:c r="E5086" s="23">
        <x:f>'Historical Trades'!E5086</x:f>
      </x:c>
      <x:c r="F5086" s="0">
        <x:f>'Historical Trades'!F5086</x:f>
      </x:c>
      <x:c r="G5086" s="0">
        <x:f>'Historical Trades'!G5086</x:f>
      </x:c>
      <x:c r="H5086" s="0">
        <x:f>'Historical Trades'!H5086</x:f>
      </x:c>
      <x:c r="I5086" s="0">
        <x:f>'Historical Trades'!I5086</x:f>
      </x:c>
      <x:c r="J5086" s="0">
        <x:f>'Historical Trades'!J5086</x:f>
      </x:c>
      <x:c r="K5086" s="0">
        <x:f>'Historical Trades'!K5086</x:f>
      </x:c>
      <x:c r="L5086" s="0">
        <x:f>'Historical Trades'!L5086</x:f>
      </x:c>
      <x:c r="M5086" s="0">
        <x:f>'Historical Trades'!M5086</x:f>
      </x:c>
      <x:c r="N5086" s="0">
        <x:f>CLEAN('Historical Trades'!O5086)</x:f>
      </x:c>
      <x:c r="P5086" s="14">
        <x:f>IF(G5086="sell",M5086,-M5086)</x:f>
      </x:c>
      <x:c r="Q5086" s="14">
        <x:f>VLOOKUP(N5086,'Currency Rates'!$A$3:$C$32,3,0)</x:f>
      </x:c>
      <x:c r="R5086" s="0">
        <x:f>IF(A5086="SPUS",0,IF(A5086="FWD",0,P5086/Q5086))</x:f>
      </x:c>
    </x:row>
    <x:row r="5087" spans="1:19" x14ac:dyDescent="0.3">
      <x:c r="A5087" s="0">
        <x:f>'Historical Trades'!A5087</x:f>
      </x:c>
      <x:c r="B5087" s="0">
        <x:f>'Historical Trades'!B5087</x:f>
      </x:c>
      <x:c r="C5087" s="23">
        <x:f>'Historical Trades'!C5087</x:f>
      </x:c>
      <x:c r="D5087" s="0">
        <x:f>'Historical Trades'!D5087</x:f>
      </x:c>
      <x:c r="E5087" s="23">
        <x:f>'Historical Trades'!E5087</x:f>
      </x:c>
      <x:c r="F5087" s="0">
        <x:f>'Historical Trades'!F5087</x:f>
      </x:c>
      <x:c r="G5087" s="0">
        <x:f>'Historical Trades'!G5087</x:f>
      </x:c>
      <x:c r="H5087" s="0">
        <x:f>'Historical Trades'!H5087</x:f>
      </x:c>
      <x:c r="I5087" s="0">
        <x:f>'Historical Trades'!I5087</x:f>
      </x:c>
      <x:c r="J5087" s="0">
        <x:f>'Historical Trades'!J5087</x:f>
      </x:c>
      <x:c r="K5087" s="0">
        <x:f>'Historical Trades'!K5087</x:f>
      </x:c>
      <x:c r="L5087" s="0">
        <x:f>'Historical Trades'!L5087</x:f>
      </x:c>
      <x:c r="M5087" s="0">
        <x:f>'Historical Trades'!M5087</x:f>
      </x:c>
      <x:c r="N5087" s="0">
        <x:f>CLEAN('Historical Trades'!O5087)</x:f>
      </x:c>
      <x:c r="P5087" s="14">
        <x:f>IF(G5087="sell",M5087,-M5087)</x:f>
      </x:c>
      <x:c r="Q5087" s="14">
        <x:f>VLOOKUP(N5087,'Currency Rates'!$A$3:$C$32,3,0)</x:f>
      </x:c>
      <x:c r="R5087" s="0">
        <x:f>IF(A5087="SPUS",0,IF(A5087="FWD",0,P5087/Q5087))</x:f>
      </x:c>
    </x:row>
    <x:row r="5088" spans="1:19" x14ac:dyDescent="0.3">
      <x:c r="A5088" s="0">
        <x:f>'Historical Trades'!A5088</x:f>
      </x:c>
      <x:c r="B5088" s="0">
        <x:f>'Historical Trades'!B5088</x:f>
      </x:c>
      <x:c r="C5088" s="23">
        <x:f>'Historical Trades'!C5088</x:f>
      </x:c>
      <x:c r="D5088" s="0">
        <x:f>'Historical Trades'!D5088</x:f>
      </x:c>
      <x:c r="E5088" s="23">
        <x:f>'Historical Trades'!E5088</x:f>
      </x:c>
      <x:c r="F5088" s="0">
        <x:f>'Historical Trades'!F5088</x:f>
      </x:c>
      <x:c r="G5088" s="0">
        <x:f>'Historical Trades'!G5088</x:f>
      </x:c>
      <x:c r="H5088" s="0">
        <x:f>'Historical Trades'!H5088</x:f>
      </x:c>
      <x:c r="I5088" s="0">
        <x:f>'Historical Trades'!I5088</x:f>
      </x:c>
      <x:c r="J5088" s="0">
        <x:f>'Historical Trades'!J5088</x:f>
      </x:c>
      <x:c r="K5088" s="0">
        <x:f>'Historical Trades'!K5088</x:f>
      </x:c>
      <x:c r="L5088" s="0">
        <x:f>'Historical Trades'!L5088</x:f>
      </x:c>
      <x:c r="M5088" s="0">
        <x:f>'Historical Trades'!M5088</x:f>
      </x:c>
      <x:c r="N5088" s="0">
        <x:f>CLEAN('Historical Trades'!O5088)</x:f>
      </x:c>
      <x:c r="P5088" s="14">
        <x:f>IF(G5088="sell",M5088,-M5088)</x:f>
      </x:c>
      <x:c r="Q5088" s="14">
        <x:f>VLOOKUP(N5088,'Currency Rates'!$A$3:$C$32,3,0)</x:f>
      </x:c>
      <x:c r="R5088" s="0">
        <x:f>IF(A5088="SPUS",0,IF(A5088="FWD",0,P5088/Q5088))</x:f>
      </x:c>
    </x:row>
    <x:row r="5089" spans="1:19" x14ac:dyDescent="0.3">
      <x:c r="A5089" s="0">
        <x:f>'Historical Trades'!A5089</x:f>
      </x:c>
      <x:c r="B5089" s="0">
        <x:f>'Historical Trades'!B5089</x:f>
      </x:c>
      <x:c r="C5089" s="23">
        <x:f>'Historical Trades'!C5089</x:f>
      </x:c>
      <x:c r="D5089" s="0">
        <x:f>'Historical Trades'!D5089</x:f>
      </x:c>
      <x:c r="E5089" s="23">
        <x:f>'Historical Trades'!E5089</x:f>
      </x:c>
      <x:c r="F5089" s="0">
        <x:f>'Historical Trades'!F5089</x:f>
      </x:c>
      <x:c r="G5089" s="0">
        <x:f>'Historical Trades'!G5089</x:f>
      </x:c>
      <x:c r="H5089" s="0">
        <x:f>'Historical Trades'!H5089</x:f>
      </x:c>
      <x:c r="I5089" s="0">
        <x:f>'Historical Trades'!I5089</x:f>
      </x:c>
      <x:c r="J5089" s="0">
        <x:f>'Historical Trades'!J5089</x:f>
      </x:c>
      <x:c r="K5089" s="0">
        <x:f>'Historical Trades'!K5089</x:f>
      </x:c>
      <x:c r="L5089" s="0">
        <x:f>'Historical Trades'!L5089</x:f>
      </x:c>
      <x:c r="M5089" s="0">
        <x:f>'Historical Trades'!M5089</x:f>
      </x:c>
      <x:c r="N5089" s="0">
        <x:f>CLEAN('Historical Trades'!O5089)</x:f>
      </x:c>
      <x:c r="P5089" s="14">
        <x:f>IF(G5089="sell",M5089,-M5089)</x:f>
      </x:c>
      <x:c r="Q5089" s="14">
        <x:f>VLOOKUP(N5089,'Currency Rates'!$A$3:$C$32,3,0)</x:f>
      </x:c>
      <x:c r="R5089" s="0">
        <x:f>IF(A5089="SPUS",0,IF(A5089="FWD",0,P5089/Q5089))</x:f>
      </x:c>
    </x:row>
    <x:row r="5090" spans="1:19" x14ac:dyDescent="0.3">
      <x:c r="A5090" s="0">
        <x:f>'Historical Trades'!A5090</x:f>
      </x:c>
      <x:c r="B5090" s="0">
        <x:f>'Historical Trades'!B5090</x:f>
      </x:c>
      <x:c r="C5090" s="23">
        <x:f>'Historical Trades'!C5090</x:f>
      </x:c>
      <x:c r="D5090" s="0">
        <x:f>'Historical Trades'!D5090</x:f>
      </x:c>
      <x:c r="E5090" s="23">
        <x:f>'Historical Trades'!E5090</x:f>
      </x:c>
      <x:c r="F5090" s="0">
        <x:f>'Historical Trades'!F5090</x:f>
      </x:c>
      <x:c r="G5090" s="0">
        <x:f>'Historical Trades'!G5090</x:f>
      </x:c>
      <x:c r="H5090" s="0">
        <x:f>'Historical Trades'!H5090</x:f>
      </x:c>
      <x:c r="I5090" s="0">
        <x:f>'Historical Trades'!I5090</x:f>
      </x:c>
      <x:c r="J5090" s="0">
        <x:f>'Historical Trades'!J5090</x:f>
      </x:c>
      <x:c r="K5090" s="0">
        <x:f>'Historical Trades'!K5090</x:f>
      </x:c>
      <x:c r="L5090" s="0">
        <x:f>'Historical Trades'!L5090</x:f>
      </x:c>
      <x:c r="M5090" s="0">
        <x:f>'Historical Trades'!M5090</x:f>
      </x:c>
      <x:c r="N5090" s="0">
        <x:f>CLEAN('Historical Trades'!O5090)</x:f>
      </x:c>
      <x:c r="P5090" s="14">
        <x:f>IF(G5090="sell",M5090,-M5090)</x:f>
      </x:c>
      <x:c r="Q5090" s="14">
        <x:f>VLOOKUP(N5090,'Currency Rates'!$A$3:$C$32,3,0)</x:f>
      </x:c>
      <x:c r="R5090" s="0">
        <x:f>IF(A5090="SPUS",0,IF(A5090="FWD",0,P5090/Q5090))</x:f>
      </x:c>
    </x:row>
    <x:row r="5091" spans="1:19" x14ac:dyDescent="0.3">
      <x:c r="A5091" s="0">
        <x:f>'Historical Trades'!A5091</x:f>
      </x:c>
      <x:c r="B5091" s="0">
        <x:f>'Historical Trades'!B5091</x:f>
      </x:c>
      <x:c r="C5091" s="23">
        <x:f>'Historical Trades'!C5091</x:f>
      </x:c>
      <x:c r="D5091" s="0">
        <x:f>'Historical Trades'!D5091</x:f>
      </x:c>
      <x:c r="E5091" s="23">
        <x:f>'Historical Trades'!E5091</x:f>
      </x:c>
      <x:c r="F5091" s="0">
        <x:f>'Historical Trades'!F5091</x:f>
      </x:c>
      <x:c r="G5091" s="0">
        <x:f>'Historical Trades'!G5091</x:f>
      </x:c>
      <x:c r="H5091" s="0">
        <x:f>'Historical Trades'!H5091</x:f>
      </x:c>
      <x:c r="I5091" s="0">
        <x:f>'Historical Trades'!I5091</x:f>
      </x:c>
      <x:c r="J5091" s="0">
        <x:f>'Historical Trades'!J5091</x:f>
      </x:c>
      <x:c r="K5091" s="0">
        <x:f>'Historical Trades'!K5091</x:f>
      </x:c>
      <x:c r="L5091" s="0">
        <x:f>'Historical Trades'!L5091</x:f>
      </x:c>
      <x:c r="M5091" s="0">
        <x:f>'Historical Trades'!M5091</x:f>
      </x:c>
      <x:c r="N5091" s="0">
        <x:f>CLEAN('Historical Trades'!O5091)</x:f>
      </x:c>
      <x:c r="P5091" s="14">
        <x:f>IF(G5091="sell",M5091,-M5091)</x:f>
      </x:c>
      <x:c r="Q5091" s="14">
        <x:f>VLOOKUP(N5091,'Currency Rates'!$A$3:$C$32,3,0)</x:f>
      </x:c>
      <x:c r="R5091" s="0">
        <x:f>IF(A5091="SPUS",0,IF(A5091="FWD",0,P5091/Q5091))</x:f>
      </x:c>
    </x:row>
    <x:row r="5092" spans="1:19" x14ac:dyDescent="0.3">
      <x:c r="A5092" s="0">
        <x:f>'Historical Trades'!A5092</x:f>
      </x:c>
      <x:c r="B5092" s="0">
        <x:f>'Historical Trades'!B5092</x:f>
      </x:c>
      <x:c r="C5092" s="23">
        <x:f>'Historical Trades'!C5092</x:f>
      </x:c>
      <x:c r="D5092" s="0">
        <x:f>'Historical Trades'!D5092</x:f>
      </x:c>
      <x:c r="E5092" s="23">
        <x:f>'Historical Trades'!E5092</x:f>
      </x:c>
      <x:c r="F5092" s="0">
        <x:f>'Historical Trades'!F5092</x:f>
      </x:c>
      <x:c r="G5092" s="0">
        <x:f>'Historical Trades'!G5092</x:f>
      </x:c>
      <x:c r="H5092" s="0">
        <x:f>'Historical Trades'!H5092</x:f>
      </x:c>
      <x:c r="I5092" s="0">
        <x:f>'Historical Trades'!I5092</x:f>
      </x:c>
      <x:c r="J5092" s="0">
        <x:f>'Historical Trades'!J5092</x:f>
      </x:c>
      <x:c r="K5092" s="0">
        <x:f>'Historical Trades'!K5092</x:f>
      </x:c>
      <x:c r="L5092" s="0">
        <x:f>'Historical Trades'!L5092</x:f>
      </x:c>
      <x:c r="M5092" s="0">
        <x:f>'Historical Trades'!M5092</x:f>
      </x:c>
      <x:c r="N5092" s="0">
        <x:f>CLEAN('Historical Trades'!O5092)</x:f>
      </x:c>
      <x:c r="P5092" s="14">
        <x:f>IF(G5092="sell",M5092,-M5092)</x:f>
      </x:c>
      <x:c r="Q5092" s="14">
        <x:f>VLOOKUP(N5092,'Currency Rates'!$A$3:$C$32,3,0)</x:f>
      </x:c>
      <x:c r="R5092" s="0">
        <x:f>IF(A5092="SPUS",0,IF(A5092="FWD",0,P5092/Q5092))</x:f>
      </x:c>
    </x:row>
    <x:row r="5093" spans="1:19" x14ac:dyDescent="0.3">
      <x:c r="A5093" s="0">
        <x:f>'Historical Trades'!A5093</x:f>
      </x:c>
      <x:c r="B5093" s="0">
        <x:f>'Historical Trades'!B5093</x:f>
      </x:c>
      <x:c r="C5093" s="23">
        <x:f>'Historical Trades'!C5093</x:f>
      </x:c>
      <x:c r="D5093" s="0">
        <x:f>'Historical Trades'!D5093</x:f>
      </x:c>
      <x:c r="E5093" s="23">
        <x:f>'Historical Trades'!E5093</x:f>
      </x:c>
      <x:c r="F5093" s="0">
        <x:f>'Historical Trades'!F5093</x:f>
      </x:c>
      <x:c r="G5093" s="0">
        <x:f>'Historical Trades'!G5093</x:f>
      </x:c>
      <x:c r="H5093" s="0">
        <x:f>'Historical Trades'!H5093</x:f>
      </x:c>
      <x:c r="I5093" s="0">
        <x:f>'Historical Trades'!I5093</x:f>
      </x:c>
      <x:c r="J5093" s="0">
        <x:f>'Historical Trades'!J5093</x:f>
      </x:c>
      <x:c r="K5093" s="0">
        <x:f>'Historical Trades'!K5093</x:f>
      </x:c>
      <x:c r="L5093" s="0">
        <x:f>'Historical Trades'!L5093</x:f>
      </x:c>
      <x:c r="M5093" s="0">
        <x:f>'Historical Trades'!M5093</x:f>
      </x:c>
      <x:c r="N5093" s="0">
        <x:f>CLEAN('Historical Trades'!O5093)</x:f>
      </x:c>
      <x:c r="P5093" s="14">
        <x:f>IF(G5093="sell",M5093,-M5093)</x:f>
      </x:c>
      <x:c r="Q5093" s="14">
        <x:f>VLOOKUP(N5093,'Currency Rates'!$A$3:$C$32,3,0)</x:f>
      </x:c>
      <x:c r="R5093" s="0">
        <x:f>IF(A5093="SPUS",0,IF(A5093="FWD",0,P5093/Q5093))</x:f>
      </x:c>
    </x:row>
    <x:row r="5094" spans="1:19" x14ac:dyDescent="0.3">
      <x:c r="A5094" s="0">
        <x:f>'Historical Trades'!A5094</x:f>
      </x:c>
      <x:c r="B5094" s="0">
        <x:f>'Historical Trades'!B5094</x:f>
      </x:c>
      <x:c r="C5094" s="23">
        <x:f>'Historical Trades'!C5094</x:f>
      </x:c>
      <x:c r="D5094" s="0">
        <x:f>'Historical Trades'!D5094</x:f>
      </x:c>
      <x:c r="E5094" s="23">
        <x:f>'Historical Trades'!E5094</x:f>
      </x:c>
      <x:c r="F5094" s="0">
        <x:f>'Historical Trades'!F5094</x:f>
      </x:c>
      <x:c r="G5094" s="0">
        <x:f>'Historical Trades'!G5094</x:f>
      </x:c>
      <x:c r="H5094" s="0">
        <x:f>'Historical Trades'!H5094</x:f>
      </x:c>
      <x:c r="I5094" s="0">
        <x:f>'Historical Trades'!I5094</x:f>
      </x:c>
      <x:c r="J5094" s="0">
        <x:f>'Historical Trades'!J5094</x:f>
      </x:c>
      <x:c r="K5094" s="0">
        <x:f>'Historical Trades'!K5094</x:f>
      </x:c>
      <x:c r="L5094" s="0">
        <x:f>'Historical Trades'!L5094</x:f>
      </x:c>
      <x:c r="M5094" s="0">
        <x:f>'Historical Trades'!M5094</x:f>
      </x:c>
      <x:c r="N5094" s="0">
        <x:f>CLEAN('Historical Trades'!O5094)</x:f>
      </x:c>
      <x:c r="P5094" s="14">
        <x:f>IF(G5094="sell",M5094,-M5094)</x:f>
      </x:c>
      <x:c r="Q5094" s="14">
        <x:f>VLOOKUP(N5094,'Currency Rates'!$A$3:$C$32,3,0)</x:f>
      </x:c>
      <x:c r="R5094" s="0">
        <x:f>IF(A5094="SPUS",0,IF(A5094="FWD",0,P5094/Q5094))</x:f>
      </x:c>
    </x:row>
    <x:row r="5095" spans="1:19" x14ac:dyDescent="0.3">
      <x:c r="A5095" s="0">
        <x:f>'Historical Trades'!A5095</x:f>
      </x:c>
      <x:c r="B5095" s="0">
        <x:f>'Historical Trades'!B5095</x:f>
      </x:c>
      <x:c r="C5095" s="23">
        <x:f>'Historical Trades'!C5095</x:f>
      </x:c>
      <x:c r="D5095" s="0">
        <x:f>'Historical Trades'!D5095</x:f>
      </x:c>
      <x:c r="E5095" s="23">
        <x:f>'Historical Trades'!E5095</x:f>
      </x:c>
      <x:c r="F5095" s="0">
        <x:f>'Historical Trades'!F5095</x:f>
      </x:c>
      <x:c r="G5095" s="0">
        <x:f>'Historical Trades'!G5095</x:f>
      </x:c>
      <x:c r="H5095" s="0">
        <x:f>'Historical Trades'!H5095</x:f>
      </x:c>
      <x:c r="I5095" s="0">
        <x:f>'Historical Trades'!I5095</x:f>
      </x:c>
      <x:c r="J5095" s="0">
        <x:f>'Historical Trades'!J5095</x:f>
      </x:c>
      <x:c r="K5095" s="0">
        <x:f>'Historical Trades'!K5095</x:f>
      </x:c>
      <x:c r="L5095" s="0">
        <x:f>'Historical Trades'!L5095</x:f>
      </x:c>
      <x:c r="M5095" s="0">
        <x:f>'Historical Trades'!M5095</x:f>
      </x:c>
      <x:c r="N5095" s="0">
        <x:f>CLEAN('Historical Trades'!O5095)</x:f>
      </x:c>
      <x:c r="P5095" s="14">
        <x:f>IF(G5095="sell",M5095,-M5095)</x:f>
      </x:c>
      <x:c r="Q5095" s="14">
        <x:f>VLOOKUP(N5095,'Currency Rates'!$A$3:$C$32,3,0)</x:f>
      </x:c>
      <x:c r="R5095" s="0">
        <x:f>IF(A5095="SPUS",0,IF(A5095="FWD",0,P5095/Q5095))</x:f>
      </x:c>
    </x:row>
    <x:row r="5096" spans="1:19" x14ac:dyDescent="0.3">
      <x:c r="A5096" s="0">
        <x:f>'Historical Trades'!A5096</x:f>
      </x:c>
      <x:c r="B5096" s="0">
        <x:f>'Historical Trades'!B5096</x:f>
      </x:c>
      <x:c r="C5096" s="23">
        <x:f>'Historical Trades'!C5096</x:f>
      </x:c>
      <x:c r="D5096" s="0">
        <x:f>'Historical Trades'!D5096</x:f>
      </x:c>
      <x:c r="E5096" s="23">
        <x:f>'Historical Trades'!E5096</x:f>
      </x:c>
      <x:c r="F5096" s="0">
        <x:f>'Historical Trades'!F5096</x:f>
      </x:c>
      <x:c r="G5096" s="0">
        <x:f>'Historical Trades'!G5096</x:f>
      </x:c>
      <x:c r="H5096" s="0">
        <x:f>'Historical Trades'!H5096</x:f>
      </x:c>
      <x:c r="I5096" s="0">
        <x:f>'Historical Trades'!I5096</x:f>
      </x:c>
      <x:c r="J5096" s="0">
        <x:f>'Historical Trades'!J5096</x:f>
      </x:c>
      <x:c r="K5096" s="0">
        <x:f>'Historical Trades'!K5096</x:f>
      </x:c>
      <x:c r="L5096" s="0">
        <x:f>'Historical Trades'!L5096</x:f>
      </x:c>
      <x:c r="M5096" s="0">
        <x:f>'Historical Trades'!M5096</x:f>
      </x:c>
      <x:c r="N5096" s="0">
        <x:f>CLEAN('Historical Trades'!O5096)</x:f>
      </x:c>
      <x:c r="P5096" s="14">
        <x:f>IF(G5096="sell",M5096,-M5096)</x:f>
      </x:c>
      <x:c r="Q5096" s="14">
        <x:f>VLOOKUP(N5096,'Currency Rates'!$A$3:$C$32,3,0)</x:f>
      </x:c>
      <x:c r="R5096" s="0">
        <x:f>IF(A5096="SPUS",0,IF(A5096="FWD",0,P5096/Q5096))</x:f>
      </x:c>
    </x:row>
    <x:row r="5097" spans="1:19" x14ac:dyDescent="0.3">
      <x:c r="A5097" s="0">
        <x:f>'Historical Trades'!A5097</x:f>
      </x:c>
      <x:c r="B5097" s="0">
        <x:f>'Historical Trades'!B5097</x:f>
      </x:c>
      <x:c r="C5097" s="23">
        <x:f>'Historical Trades'!C5097</x:f>
      </x:c>
      <x:c r="D5097" s="0">
        <x:f>'Historical Trades'!D5097</x:f>
      </x:c>
      <x:c r="E5097" s="23">
        <x:f>'Historical Trades'!E5097</x:f>
      </x:c>
      <x:c r="F5097" s="0">
        <x:f>'Historical Trades'!F5097</x:f>
      </x:c>
      <x:c r="G5097" s="0">
        <x:f>'Historical Trades'!G5097</x:f>
      </x:c>
      <x:c r="H5097" s="0">
        <x:f>'Historical Trades'!H5097</x:f>
      </x:c>
      <x:c r="I5097" s="0">
        <x:f>'Historical Trades'!I5097</x:f>
      </x:c>
      <x:c r="J5097" s="0">
        <x:f>'Historical Trades'!J5097</x:f>
      </x:c>
      <x:c r="K5097" s="0">
        <x:f>'Historical Trades'!K5097</x:f>
      </x:c>
      <x:c r="L5097" s="0">
        <x:f>'Historical Trades'!L5097</x:f>
      </x:c>
      <x:c r="M5097" s="0">
        <x:f>'Historical Trades'!M5097</x:f>
      </x:c>
      <x:c r="N5097" s="0">
        <x:f>CLEAN('Historical Trades'!O5097)</x:f>
      </x:c>
      <x:c r="P5097" s="14">
        <x:f>IF(G5097="sell",M5097,-M5097)</x:f>
      </x:c>
      <x:c r="Q5097" s="14">
        <x:f>VLOOKUP(N5097,'Currency Rates'!$A$3:$C$32,3,0)</x:f>
      </x:c>
      <x:c r="R5097" s="0">
        <x:f>IF(A5097="SPUS",0,IF(A5097="FWD",0,P5097/Q5097))</x:f>
      </x:c>
    </x:row>
    <x:row r="5098" spans="1:19" x14ac:dyDescent="0.3">
      <x:c r="A5098" s="0">
        <x:f>'Historical Trades'!A5098</x:f>
      </x:c>
      <x:c r="B5098" s="0">
        <x:f>'Historical Trades'!B5098</x:f>
      </x:c>
      <x:c r="C5098" s="23">
        <x:f>'Historical Trades'!C5098</x:f>
      </x:c>
      <x:c r="D5098" s="0">
        <x:f>'Historical Trades'!D5098</x:f>
      </x:c>
      <x:c r="E5098" s="23">
        <x:f>'Historical Trades'!E5098</x:f>
      </x:c>
      <x:c r="F5098" s="0">
        <x:f>'Historical Trades'!F5098</x:f>
      </x:c>
      <x:c r="G5098" s="0">
        <x:f>'Historical Trades'!G5098</x:f>
      </x:c>
      <x:c r="H5098" s="0">
        <x:f>'Historical Trades'!H5098</x:f>
      </x:c>
      <x:c r="I5098" s="0">
        <x:f>'Historical Trades'!I5098</x:f>
      </x:c>
      <x:c r="J5098" s="0">
        <x:f>'Historical Trades'!J5098</x:f>
      </x:c>
      <x:c r="K5098" s="0">
        <x:f>'Historical Trades'!K5098</x:f>
      </x:c>
      <x:c r="L5098" s="0">
        <x:f>'Historical Trades'!L5098</x:f>
      </x:c>
      <x:c r="M5098" s="0">
        <x:f>'Historical Trades'!M5098</x:f>
      </x:c>
      <x:c r="N5098" s="0">
        <x:f>CLEAN('Historical Trades'!O5098)</x:f>
      </x:c>
      <x:c r="P5098" s="14">
        <x:f>IF(G5098="sell",M5098,-M5098)</x:f>
      </x:c>
      <x:c r="Q5098" s="14">
        <x:f>VLOOKUP(N5098,'Currency Rates'!$A$3:$C$32,3,0)</x:f>
      </x:c>
      <x:c r="R5098" s="0">
        <x:f>IF(A5098="SPUS",0,IF(A5098="FWD",0,P5098/Q5098))</x:f>
      </x:c>
    </x:row>
    <x:row r="5099" spans="1:19" x14ac:dyDescent="0.3">
      <x:c r="A5099" s="0">
        <x:f>'Historical Trades'!A5099</x:f>
      </x:c>
      <x:c r="B5099" s="0">
        <x:f>'Historical Trades'!B5099</x:f>
      </x:c>
      <x:c r="C5099" s="23">
        <x:f>'Historical Trades'!C5099</x:f>
      </x:c>
      <x:c r="D5099" s="0">
        <x:f>'Historical Trades'!D5099</x:f>
      </x:c>
      <x:c r="E5099" s="23">
        <x:f>'Historical Trades'!E5099</x:f>
      </x:c>
      <x:c r="F5099" s="0">
        <x:f>'Historical Trades'!F5099</x:f>
      </x:c>
      <x:c r="G5099" s="0">
        <x:f>'Historical Trades'!G5099</x:f>
      </x:c>
      <x:c r="H5099" s="0">
        <x:f>'Historical Trades'!H5099</x:f>
      </x:c>
      <x:c r="I5099" s="0">
        <x:f>'Historical Trades'!I5099</x:f>
      </x:c>
      <x:c r="J5099" s="0">
        <x:f>'Historical Trades'!J5099</x:f>
      </x:c>
      <x:c r="K5099" s="0">
        <x:f>'Historical Trades'!K5099</x:f>
      </x:c>
      <x:c r="L5099" s="0">
        <x:f>'Historical Trades'!L5099</x:f>
      </x:c>
      <x:c r="M5099" s="0">
        <x:f>'Historical Trades'!M5099</x:f>
      </x:c>
      <x:c r="N5099" s="0">
        <x:f>CLEAN('Historical Trades'!O5099)</x:f>
      </x:c>
      <x:c r="P5099" s="14">
        <x:f>IF(G5099="sell",M5099,-M5099)</x:f>
      </x:c>
      <x:c r="Q5099" s="14">
        <x:f>VLOOKUP(N5099,'Currency Rates'!$A$3:$C$32,3,0)</x:f>
      </x:c>
      <x:c r="R5099" s="0">
        <x:f>IF(A5099="SPUS",0,IF(A5099="FWD",0,P5099/Q5099))</x:f>
      </x:c>
    </x:row>
    <x:row r="5100" spans="1:19" x14ac:dyDescent="0.3">
      <x:c r="A5100" s="0">
        <x:f>'Historical Trades'!A5100</x:f>
      </x:c>
      <x:c r="B5100" s="0">
        <x:f>'Historical Trades'!B5100</x:f>
      </x:c>
      <x:c r="C5100" s="23">
        <x:f>'Historical Trades'!C5100</x:f>
      </x:c>
      <x:c r="D5100" s="0">
        <x:f>'Historical Trades'!D5100</x:f>
      </x:c>
      <x:c r="E5100" s="23">
        <x:f>'Historical Trades'!E5100</x:f>
      </x:c>
      <x:c r="F5100" s="0">
        <x:f>'Historical Trades'!F5100</x:f>
      </x:c>
      <x:c r="G5100" s="0">
        <x:f>'Historical Trades'!G5100</x:f>
      </x:c>
      <x:c r="H5100" s="0">
        <x:f>'Historical Trades'!H5100</x:f>
      </x:c>
      <x:c r="I5100" s="0">
        <x:f>'Historical Trades'!I5100</x:f>
      </x:c>
      <x:c r="J5100" s="0">
        <x:f>'Historical Trades'!J5100</x:f>
      </x:c>
      <x:c r="K5100" s="0">
        <x:f>'Historical Trades'!K5100</x:f>
      </x:c>
      <x:c r="L5100" s="0">
        <x:f>'Historical Trades'!L5100</x:f>
      </x:c>
      <x:c r="M5100" s="0">
        <x:f>'Historical Trades'!M5100</x:f>
      </x:c>
      <x:c r="N5100" s="0">
        <x:f>CLEAN('Historical Trades'!O5100)</x:f>
      </x:c>
      <x:c r="P5100" s="14">
        <x:f>IF(G5100="sell",M5100,-M5100)</x:f>
      </x:c>
      <x:c r="Q5100" s="14">
        <x:f>VLOOKUP(N5100,'Currency Rates'!$A$3:$C$32,3,0)</x:f>
      </x:c>
      <x:c r="R5100" s="0">
        <x:f>IF(A5100="SPUS",0,IF(A5100="FWD",0,P5100/Q5100))</x:f>
      </x:c>
    </x:row>
    <x:row r="5101" spans="1:19" x14ac:dyDescent="0.3">
      <x:c r="A5101" s="0">
        <x:f>'Historical Trades'!A5101</x:f>
      </x:c>
      <x:c r="B5101" s="0">
        <x:f>'Historical Trades'!B5101</x:f>
      </x:c>
      <x:c r="C5101" s="23">
        <x:f>'Historical Trades'!C5101</x:f>
      </x:c>
      <x:c r="D5101" s="0">
        <x:f>'Historical Trades'!D5101</x:f>
      </x:c>
      <x:c r="E5101" s="23">
        <x:f>'Historical Trades'!E5101</x:f>
      </x:c>
      <x:c r="F5101" s="0">
        <x:f>'Historical Trades'!F5101</x:f>
      </x:c>
      <x:c r="G5101" s="0">
        <x:f>'Historical Trades'!G5101</x:f>
      </x:c>
      <x:c r="H5101" s="0">
        <x:f>'Historical Trades'!H5101</x:f>
      </x:c>
      <x:c r="I5101" s="0">
        <x:f>'Historical Trades'!I5101</x:f>
      </x:c>
      <x:c r="J5101" s="0">
        <x:f>'Historical Trades'!J5101</x:f>
      </x:c>
      <x:c r="K5101" s="0">
        <x:f>'Historical Trades'!K5101</x:f>
      </x:c>
      <x:c r="L5101" s="0">
        <x:f>'Historical Trades'!L5101</x:f>
      </x:c>
      <x:c r="M5101" s="0">
        <x:f>'Historical Trades'!M5101</x:f>
      </x:c>
      <x:c r="N5101" s="0">
        <x:f>CLEAN('Historical Trades'!O5101)</x:f>
      </x:c>
      <x:c r="P5101" s="14">
        <x:f>IF(G5101="sell",M5101,-M5101)</x:f>
      </x:c>
      <x:c r="Q5101" s="14">
        <x:f>VLOOKUP(N5101,'Currency Rates'!$A$3:$C$32,3,0)</x:f>
      </x:c>
      <x:c r="R5101" s="0">
        <x:f>IF(A5101="SPUS",0,IF(A5101="FWD",0,P5101/Q5101))</x:f>
      </x:c>
    </x:row>
    <x:row r="5102" spans="1:19" x14ac:dyDescent="0.3">
      <x:c r="A5102" s="0">
        <x:f>'Historical Trades'!A5102</x:f>
      </x:c>
      <x:c r="B5102" s="0">
        <x:f>'Historical Trades'!B5102</x:f>
      </x:c>
      <x:c r="C5102" s="23">
        <x:f>'Historical Trades'!C5102</x:f>
      </x:c>
      <x:c r="D5102" s="0">
        <x:f>'Historical Trades'!D5102</x:f>
      </x:c>
      <x:c r="E5102" s="23">
        <x:f>'Historical Trades'!E5102</x:f>
      </x:c>
      <x:c r="F5102" s="0">
        <x:f>'Historical Trades'!F5102</x:f>
      </x:c>
      <x:c r="G5102" s="0">
        <x:f>'Historical Trades'!G5102</x:f>
      </x:c>
      <x:c r="H5102" s="0">
        <x:f>'Historical Trades'!H5102</x:f>
      </x:c>
      <x:c r="I5102" s="0">
        <x:f>'Historical Trades'!I5102</x:f>
      </x:c>
      <x:c r="J5102" s="0">
        <x:f>'Historical Trades'!J5102</x:f>
      </x:c>
      <x:c r="K5102" s="0">
        <x:f>'Historical Trades'!K5102</x:f>
      </x:c>
      <x:c r="L5102" s="0">
        <x:f>'Historical Trades'!L5102</x:f>
      </x:c>
      <x:c r="M5102" s="0">
        <x:f>'Historical Trades'!M5102</x:f>
      </x:c>
      <x:c r="N5102" s="0">
        <x:f>CLEAN('Historical Trades'!O5102)</x:f>
      </x:c>
      <x:c r="P5102" s="14">
        <x:f>IF(G5102="sell",M5102,-M5102)</x:f>
      </x:c>
      <x:c r="Q5102" s="14">
        <x:f>VLOOKUP(N5102,'Currency Rates'!$A$3:$C$32,3,0)</x:f>
      </x:c>
      <x:c r="R5102" s="0">
        <x:f>IF(A5102="SPUS",0,IF(A5102="FWD",0,P5102/Q5102))</x:f>
      </x:c>
    </x:row>
    <x:row r="5103" spans="1:19" x14ac:dyDescent="0.3">
      <x:c r="A5103" s="0">
        <x:f>'Historical Trades'!A5103</x:f>
      </x:c>
      <x:c r="B5103" s="0">
        <x:f>'Historical Trades'!B5103</x:f>
      </x:c>
      <x:c r="C5103" s="23">
        <x:f>'Historical Trades'!C5103</x:f>
      </x:c>
      <x:c r="D5103" s="0">
        <x:f>'Historical Trades'!D5103</x:f>
      </x:c>
      <x:c r="E5103" s="23">
        <x:f>'Historical Trades'!E5103</x:f>
      </x:c>
      <x:c r="F5103" s="0">
        <x:f>'Historical Trades'!F5103</x:f>
      </x:c>
      <x:c r="G5103" s="0">
        <x:f>'Historical Trades'!G5103</x:f>
      </x:c>
      <x:c r="H5103" s="0">
        <x:f>'Historical Trades'!H5103</x:f>
      </x:c>
      <x:c r="I5103" s="0">
        <x:f>'Historical Trades'!I5103</x:f>
      </x:c>
      <x:c r="J5103" s="0">
        <x:f>'Historical Trades'!J5103</x:f>
      </x:c>
      <x:c r="K5103" s="0">
        <x:f>'Historical Trades'!K5103</x:f>
      </x:c>
      <x:c r="L5103" s="0">
        <x:f>'Historical Trades'!L5103</x:f>
      </x:c>
      <x:c r="M5103" s="0">
        <x:f>'Historical Trades'!M5103</x:f>
      </x:c>
      <x:c r="N5103" s="0">
        <x:f>CLEAN('Historical Trades'!O5103)</x:f>
      </x:c>
      <x:c r="P5103" s="14">
        <x:f>IF(G5103="sell",M5103,-M5103)</x:f>
      </x:c>
      <x:c r="Q5103" s="14">
        <x:f>VLOOKUP(N5103,'Currency Rates'!$A$3:$C$32,3,0)</x:f>
      </x:c>
      <x:c r="R5103" s="0">
        <x:f>IF(A5103="SPUS",0,IF(A5103="FWD",0,P5103/Q5103))</x:f>
      </x:c>
    </x:row>
    <x:row r="5104" spans="1:19" x14ac:dyDescent="0.3">
      <x:c r="A5104" s="0">
        <x:f>'Historical Trades'!A5104</x:f>
      </x:c>
      <x:c r="B5104" s="0">
        <x:f>'Historical Trades'!B5104</x:f>
      </x:c>
      <x:c r="C5104" s="23">
        <x:f>'Historical Trades'!C5104</x:f>
      </x:c>
      <x:c r="D5104" s="0">
        <x:f>'Historical Trades'!D5104</x:f>
      </x:c>
      <x:c r="E5104" s="23">
        <x:f>'Historical Trades'!E5104</x:f>
      </x:c>
      <x:c r="F5104" s="0">
        <x:f>'Historical Trades'!F5104</x:f>
      </x:c>
      <x:c r="G5104" s="0">
        <x:f>'Historical Trades'!G5104</x:f>
      </x:c>
      <x:c r="H5104" s="0">
        <x:f>'Historical Trades'!H5104</x:f>
      </x:c>
      <x:c r="I5104" s="0">
        <x:f>'Historical Trades'!I5104</x:f>
      </x:c>
      <x:c r="J5104" s="0">
        <x:f>'Historical Trades'!J5104</x:f>
      </x:c>
      <x:c r="K5104" s="0">
        <x:f>'Historical Trades'!K5104</x:f>
      </x:c>
      <x:c r="L5104" s="0">
        <x:f>'Historical Trades'!L5104</x:f>
      </x:c>
      <x:c r="M5104" s="0">
        <x:f>'Historical Trades'!M5104</x:f>
      </x:c>
      <x:c r="N5104" s="0">
        <x:f>CLEAN('Historical Trades'!O5104)</x:f>
      </x:c>
      <x:c r="P5104" s="14">
        <x:f>IF(G5104="sell",M5104,-M5104)</x:f>
      </x:c>
      <x:c r="Q5104" s="14">
        <x:f>VLOOKUP(N5104,'Currency Rates'!$A$3:$C$32,3,0)</x:f>
      </x:c>
      <x:c r="R5104" s="0">
        <x:f>IF(A5104="SPUS",0,IF(A5104="FWD",0,P5104/Q5104))</x:f>
      </x:c>
    </x:row>
    <x:row r="5105" spans="1:19" x14ac:dyDescent="0.3">
      <x:c r="A5105" s="0">
        <x:f>'Historical Trades'!A5105</x:f>
      </x:c>
      <x:c r="B5105" s="0">
        <x:f>'Historical Trades'!B5105</x:f>
      </x:c>
      <x:c r="C5105" s="23">
        <x:f>'Historical Trades'!C5105</x:f>
      </x:c>
      <x:c r="D5105" s="0">
        <x:f>'Historical Trades'!D5105</x:f>
      </x:c>
      <x:c r="E5105" s="23">
        <x:f>'Historical Trades'!E5105</x:f>
      </x:c>
      <x:c r="F5105" s="0">
        <x:f>'Historical Trades'!F5105</x:f>
      </x:c>
      <x:c r="G5105" s="0">
        <x:f>'Historical Trades'!G5105</x:f>
      </x:c>
      <x:c r="H5105" s="0">
        <x:f>'Historical Trades'!H5105</x:f>
      </x:c>
      <x:c r="I5105" s="0">
        <x:f>'Historical Trades'!I5105</x:f>
      </x:c>
      <x:c r="J5105" s="0">
        <x:f>'Historical Trades'!J5105</x:f>
      </x:c>
      <x:c r="K5105" s="0">
        <x:f>'Historical Trades'!K5105</x:f>
      </x:c>
      <x:c r="L5105" s="0">
        <x:f>'Historical Trades'!L5105</x:f>
      </x:c>
      <x:c r="M5105" s="0">
        <x:f>'Historical Trades'!M5105</x:f>
      </x:c>
      <x:c r="N5105" s="0">
        <x:f>CLEAN('Historical Trades'!O5105)</x:f>
      </x:c>
      <x:c r="P5105" s="14">
        <x:f>IF(G5105="sell",M5105,-M5105)</x:f>
      </x:c>
      <x:c r="Q5105" s="14">
        <x:f>VLOOKUP(N5105,'Currency Rates'!$A$3:$C$32,3,0)</x:f>
      </x:c>
      <x:c r="R5105" s="0">
        <x:f>IF(A5105="SPUS",0,IF(A5105="FWD",0,P5105/Q5105))</x:f>
      </x:c>
    </x:row>
    <x:row r="5106" spans="1:19" x14ac:dyDescent="0.3">
      <x:c r="A5106" s="0">
        <x:f>'Historical Trades'!A5106</x:f>
      </x:c>
      <x:c r="B5106" s="0">
        <x:f>'Historical Trades'!B5106</x:f>
      </x:c>
      <x:c r="C5106" s="23">
        <x:f>'Historical Trades'!C5106</x:f>
      </x:c>
      <x:c r="D5106" s="0">
        <x:f>'Historical Trades'!D5106</x:f>
      </x:c>
      <x:c r="E5106" s="23">
        <x:f>'Historical Trades'!E5106</x:f>
      </x:c>
      <x:c r="F5106" s="0">
        <x:f>'Historical Trades'!F5106</x:f>
      </x:c>
      <x:c r="G5106" s="0">
        <x:f>'Historical Trades'!G5106</x:f>
      </x:c>
      <x:c r="H5106" s="0">
        <x:f>'Historical Trades'!H5106</x:f>
      </x:c>
      <x:c r="I5106" s="0">
        <x:f>'Historical Trades'!I5106</x:f>
      </x:c>
      <x:c r="J5106" s="0">
        <x:f>'Historical Trades'!J5106</x:f>
      </x:c>
      <x:c r="K5106" s="0">
        <x:f>'Historical Trades'!K5106</x:f>
      </x:c>
      <x:c r="L5106" s="0">
        <x:f>'Historical Trades'!L5106</x:f>
      </x:c>
      <x:c r="M5106" s="0">
        <x:f>'Historical Trades'!M5106</x:f>
      </x:c>
      <x:c r="N5106" s="0">
        <x:f>CLEAN('Historical Trades'!O5106)</x:f>
      </x:c>
      <x:c r="P5106" s="14">
        <x:f>IF(G5106="sell",M5106,-M5106)</x:f>
      </x:c>
      <x:c r="Q5106" s="14">
        <x:f>VLOOKUP(N5106,'Currency Rates'!$A$3:$C$32,3,0)</x:f>
      </x:c>
      <x:c r="R5106" s="0">
        <x:f>IF(A5106="SPUS",0,IF(A5106="FWD",0,P5106/Q5106))</x:f>
      </x:c>
    </x:row>
    <x:row r="5107" spans="1:19" x14ac:dyDescent="0.3">
      <x:c r="A5107" s="0">
        <x:f>'Historical Trades'!A5107</x:f>
      </x:c>
      <x:c r="B5107" s="0">
        <x:f>'Historical Trades'!B5107</x:f>
      </x:c>
      <x:c r="C5107" s="23">
        <x:f>'Historical Trades'!C5107</x:f>
      </x:c>
      <x:c r="D5107" s="0">
        <x:f>'Historical Trades'!D5107</x:f>
      </x:c>
      <x:c r="E5107" s="23">
        <x:f>'Historical Trades'!E5107</x:f>
      </x:c>
      <x:c r="F5107" s="0">
        <x:f>'Historical Trades'!F5107</x:f>
      </x:c>
      <x:c r="G5107" s="0">
        <x:f>'Historical Trades'!G5107</x:f>
      </x:c>
      <x:c r="H5107" s="0">
        <x:f>'Historical Trades'!H5107</x:f>
      </x:c>
      <x:c r="I5107" s="0">
        <x:f>'Historical Trades'!I5107</x:f>
      </x:c>
      <x:c r="J5107" s="0">
        <x:f>'Historical Trades'!J5107</x:f>
      </x:c>
      <x:c r="K5107" s="0">
        <x:f>'Historical Trades'!K5107</x:f>
      </x:c>
      <x:c r="L5107" s="0">
        <x:f>'Historical Trades'!L5107</x:f>
      </x:c>
      <x:c r="M5107" s="0">
        <x:f>'Historical Trades'!M5107</x:f>
      </x:c>
      <x:c r="N5107" s="0">
        <x:f>CLEAN('Historical Trades'!O5107)</x:f>
      </x:c>
      <x:c r="P5107" s="14">
        <x:f>IF(G5107="sell",M5107,-M5107)</x:f>
      </x:c>
      <x:c r="Q5107" s="14">
        <x:f>VLOOKUP(N5107,'Currency Rates'!$A$3:$C$32,3,0)</x:f>
      </x:c>
      <x:c r="R5107" s="0">
        <x:f>IF(A5107="SPUS",0,IF(A5107="FWD",0,P5107/Q5107))</x:f>
      </x:c>
    </x:row>
    <x:row r="5108" spans="1:19" x14ac:dyDescent="0.3">
      <x:c r="A5108" s="0">
        <x:f>'Historical Trades'!A5108</x:f>
      </x:c>
      <x:c r="B5108" s="0">
        <x:f>'Historical Trades'!B5108</x:f>
      </x:c>
      <x:c r="C5108" s="23">
        <x:f>'Historical Trades'!C5108</x:f>
      </x:c>
      <x:c r="D5108" s="0">
        <x:f>'Historical Trades'!D5108</x:f>
      </x:c>
      <x:c r="E5108" s="23">
        <x:f>'Historical Trades'!E5108</x:f>
      </x:c>
      <x:c r="F5108" s="0">
        <x:f>'Historical Trades'!F5108</x:f>
      </x:c>
      <x:c r="G5108" s="0">
        <x:f>'Historical Trades'!G5108</x:f>
      </x:c>
      <x:c r="H5108" s="0">
        <x:f>'Historical Trades'!H5108</x:f>
      </x:c>
      <x:c r="I5108" s="0">
        <x:f>'Historical Trades'!I5108</x:f>
      </x:c>
      <x:c r="J5108" s="0">
        <x:f>'Historical Trades'!J5108</x:f>
      </x:c>
      <x:c r="K5108" s="0">
        <x:f>'Historical Trades'!K5108</x:f>
      </x:c>
      <x:c r="L5108" s="0">
        <x:f>'Historical Trades'!L5108</x:f>
      </x:c>
      <x:c r="M5108" s="0">
        <x:f>'Historical Trades'!M5108</x:f>
      </x:c>
      <x:c r="N5108" s="0">
        <x:f>CLEAN('Historical Trades'!O5108)</x:f>
      </x:c>
      <x:c r="P5108" s="14">
        <x:f>IF(G5108="sell",M5108,-M5108)</x:f>
      </x:c>
      <x:c r="Q5108" s="14">
        <x:f>VLOOKUP(N5108,'Currency Rates'!$A$3:$C$32,3,0)</x:f>
      </x:c>
      <x:c r="R5108" s="0">
        <x:f>IF(A5108="SPUS",0,IF(A5108="FWD",0,P5108/Q5108))</x:f>
      </x:c>
    </x:row>
    <x:row r="5109" spans="1:19" x14ac:dyDescent="0.3">
      <x:c r="A5109" s="0">
        <x:f>'Historical Trades'!A5109</x:f>
      </x:c>
      <x:c r="B5109" s="0">
        <x:f>'Historical Trades'!B5109</x:f>
      </x:c>
      <x:c r="C5109" s="23">
        <x:f>'Historical Trades'!C5109</x:f>
      </x:c>
      <x:c r="D5109" s="0">
        <x:f>'Historical Trades'!D5109</x:f>
      </x:c>
      <x:c r="E5109" s="23">
        <x:f>'Historical Trades'!E5109</x:f>
      </x:c>
      <x:c r="F5109" s="0">
        <x:f>'Historical Trades'!F5109</x:f>
      </x:c>
      <x:c r="G5109" s="0">
        <x:f>'Historical Trades'!G5109</x:f>
      </x:c>
      <x:c r="H5109" s="0">
        <x:f>'Historical Trades'!H5109</x:f>
      </x:c>
      <x:c r="I5109" s="0">
        <x:f>'Historical Trades'!I5109</x:f>
      </x:c>
      <x:c r="J5109" s="0">
        <x:f>'Historical Trades'!J5109</x:f>
      </x:c>
      <x:c r="K5109" s="0">
        <x:f>'Historical Trades'!K5109</x:f>
      </x:c>
      <x:c r="L5109" s="0">
        <x:f>'Historical Trades'!L5109</x:f>
      </x:c>
      <x:c r="M5109" s="0">
        <x:f>'Historical Trades'!M5109</x:f>
      </x:c>
      <x:c r="N5109" s="0">
        <x:f>CLEAN('Historical Trades'!O5109)</x:f>
      </x:c>
      <x:c r="P5109" s="14">
        <x:f>IF(G5109="sell",M5109,-M5109)</x:f>
      </x:c>
      <x:c r="Q5109" s="14">
        <x:f>VLOOKUP(N5109,'Currency Rates'!$A$3:$C$32,3,0)</x:f>
      </x:c>
      <x:c r="R5109" s="0">
        <x:f>IF(A5109="SPUS",0,IF(A5109="FWD",0,P5109/Q5109))</x:f>
      </x:c>
    </x:row>
    <x:row r="5110" spans="1:19" x14ac:dyDescent="0.3">
      <x:c r="A5110" s="0">
        <x:f>'Historical Trades'!A5110</x:f>
      </x:c>
      <x:c r="B5110" s="0">
        <x:f>'Historical Trades'!B5110</x:f>
      </x:c>
      <x:c r="C5110" s="23">
        <x:f>'Historical Trades'!C5110</x:f>
      </x:c>
      <x:c r="D5110" s="0">
        <x:f>'Historical Trades'!D5110</x:f>
      </x:c>
      <x:c r="E5110" s="23">
        <x:f>'Historical Trades'!E5110</x:f>
      </x:c>
      <x:c r="F5110" s="0">
        <x:f>'Historical Trades'!F5110</x:f>
      </x:c>
      <x:c r="G5110" s="0">
        <x:f>'Historical Trades'!G5110</x:f>
      </x:c>
      <x:c r="H5110" s="0">
        <x:f>'Historical Trades'!H5110</x:f>
      </x:c>
      <x:c r="I5110" s="0">
        <x:f>'Historical Trades'!I5110</x:f>
      </x:c>
      <x:c r="J5110" s="0">
        <x:f>'Historical Trades'!J5110</x:f>
      </x:c>
      <x:c r="K5110" s="0">
        <x:f>'Historical Trades'!K5110</x:f>
      </x:c>
      <x:c r="L5110" s="0">
        <x:f>'Historical Trades'!L5110</x:f>
      </x:c>
      <x:c r="M5110" s="0">
        <x:f>'Historical Trades'!M5110</x:f>
      </x:c>
      <x:c r="N5110" s="0">
        <x:f>CLEAN('Historical Trades'!O5110)</x:f>
      </x:c>
      <x:c r="P5110" s="14">
        <x:f>IF(G5110="sell",M5110,-M5110)</x:f>
      </x:c>
      <x:c r="Q5110" s="14">
        <x:f>VLOOKUP(N5110,'Currency Rates'!$A$3:$C$32,3,0)</x:f>
      </x:c>
      <x:c r="R5110" s="0">
        <x:f>IF(A5110="SPUS",0,IF(A5110="FWD",0,P5110/Q5110))</x:f>
      </x:c>
    </x:row>
    <x:row r="5111" spans="1:19" x14ac:dyDescent="0.3">
      <x:c r="A5111" s="0">
        <x:f>'Historical Trades'!A5111</x:f>
      </x:c>
      <x:c r="B5111" s="0">
        <x:f>'Historical Trades'!B5111</x:f>
      </x:c>
      <x:c r="C5111" s="23">
        <x:f>'Historical Trades'!C5111</x:f>
      </x:c>
      <x:c r="D5111" s="0">
        <x:f>'Historical Trades'!D5111</x:f>
      </x:c>
      <x:c r="E5111" s="23">
        <x:f>'Historical Trades'!E5111</x:f>
      </x:c>
      <x:c r="F5111" s="0">
        <x:f>'Historical Trades'!F5111</x:f>
      </x:c>
      <x:c r="G5111" s="0">
        <x:f>'Historical Trades'!G5111</x:f>
      </x:c>
      <x:c r="H5111" s="0">
        <x:f>'Historical Trades'!H5111</x:f>
      </x:c>
      <x:c r="I5111" s="0">
        <x:f>'Historical Trades'!I5111</x:f>
      </x:c>
      <x:c r="J5111" s="0">
        <x:f>'Historical Trades'!J5111</x:f>
      </x:c>
      <x:c r="K5111" s="0">
        <x:f>'Historical Trades'!K5111</x:f>
      </x:c>
      <x:c r="L5111" s="0">
        <x:f>'Historical Trades'!L5111</x:f>
      </x:c>
      <x:c r="M5111" s="0">
        <x:f>'Historical Trades'!M5111</x:f>
      </x:c>
      <x:c r="N5111" s="0">
        <x:f>CLEAN('Historical Trades'!O5111)</x:f>
      </x:c>
      <x:c r="P5111" s="14">
        <x:f>IF(G5111="sell",M5111,-M5111)</x:f>
      </x:c>
      <x:c r="Q5111" s="14">
        <x:f>VLOOKUP(N5111,'Currency Rates'!$A$3:$C$32,3,0)</x:f>
      </x:c>
      <x:c r="R5111" s="0">
        <x:f>IF(A5111="SPUS",0,IF(A5111="FWD",0,P5111/Q5111))</x:f>
      </x:c>
    </x:row>
    <x:row r="5112" spans="1:19" x14ac:dyDescent="0.3">
      <x:c r="A5112" s="0">
        <x:f>'Historical Trades'!A5112</x:f>
      </x:c>
      <x:c r="B5112" s="0">
        <x:f>'Historical Trades'!B5112</x:f>
      </x:c>
      <x:c r="C5112" s="23">
        <x:f>'Historical Trades'!C5112</x:f>
      </x:c>
      <x:c r="D5112" s="0">
        <x:f>'Historical Trades'!D5112</x:f>
      </x:c>
      <x:c r="E5112" s="23">
        <x:f>'Historical Trades'!E5112</x:f>
      </x:c>
      <x:c r="F5112" s="0">
        <x:f>'Historical Trades'!F5112</x:f>
      </x:c>
      <x:c r="G5112" s="0">
        <x:f>'Historical Trades'!G5112</x:f>
      </x:c>
      <x:c r="H5112" s="0">
        <x:f>'Historical Trades'!H5112</x:f>
      </x:c>
      <x:c r="I5112" s="0">
        <x:f>'Historical Trades'!I5112</x:f>
      </x:c>
      <x:c r="J5112" s="0">
        <x:f>'Historical Trades'!J5112</x:f>
      </x:c>
      <x:c r="K5112" s="0">
        <x:f>'Historical Trades'!K5112</x:f>
      </x:c>
      <x:c r="L5112" s="0">
        <x:f>'Historical Trades'!L5112</x:f>
      </x:c>
      <x:c r="M5112" s="0">
        <x:f>'Historical Trades'!M5112</x:f>
      </x:c>
      <x:c r="N5112" s="0">
        <x:f>CLEAN('Historical Trades'!O5112)</x:f>
      </x:c>
      <x:c r="P5112" s="14">
        <x:f>IF(G5112="sell",M5112,-M5112)</x:f>
      </x:c>
      <x:c r="Q5112" s="14">
        <x:f>VLOOKUP(N5112,'Currency Rates'!$A$3:$C$32,3,0)</x:f>
      </x:c>
      <x:c r="R5112" s="0">
        <x:f>IF(A5112="SPUS",0,IF(A5112="FWD",0,P5112/Q5112))</x:f>
      </x:c>
    </x:row>
    <x:row r="5113" spans="1:19" x14ac:dyDescent="0.3">
      <x:c r="A5113" s="0">
        <x:f>'Historical Trades'!A5113</x:f>
      </x:c>
      <x:c r="B5113" s="0">
        <x:f>'Historical Trades'!B5113</x:f>
      </x:c>
      <x:c r="C5113" s="23">
        <x:f>'Historical Trades'!C5113</x:f>
      </x:c>
      <x:c r="D5113" s="0">
        <x:f>'Historical Trades'!D5113</x:f>
      </x:c>
      <x:c r="E5113" s="23">
        <x:f>'Historical Trades'!E5113</x:f>
      </x:c>
      <x:c r="F5113" s="0">
        <x:f>'Historical Trades'!F5113</x:f>
      </x:c>
      <x:c r="G5113" s="0">
        <x:f>'Historical Trades'!G5113</x:f>
      </x:c>
      <x:c r="H5113" s="0">
        <x:f>'Historical Trades'!H5113</x:f>
      </x:c>
      <x:c r="I5113" s="0">
        <x:f>'Historical Trades'!I5113</x:f>
      </x:c>
      <x:c r="J5113" s="0">
        <x:f>'Historical Trades'!J5113</x:f>
      </x:c>
      <x:c r="K5113" s="0">
        <x:f>'Historical Trades'!K5113</x:f>
      </x:c>
      <x:c r="L5113" s="0">
        <x:f>'Historical Trades'!L5113</x:f>
      </x:c>
      <x:c r="M5113" s="0">
        <x:f>'Historical Trades'!M5113</x:f>
      </x:c>
      <x:c r="N5113" s="0">
        <x:f>CLEAN('Historical Trades'!O5113)</x:f>
      </x:c>
      <x:c r="P5113" s="14">
        <x:f>IF(G5113="sell",M5113,-M5113)</x:f>
      </x:c>
      <x:c r="Q5113" s="14">
        <x:f>VLOOKUP(N5113,'Currency Rates'!$A$3:$C$32,3,0)</x:f>
      </x:c>
      <x:c r="R5113" s="0">
        <x:f>IF(A5113="SPUS",0,IF(A5113="FWD",0,P5113/Q5113))</x:f>
      </x:c>
    </x:row>
    <x:row r="5114" spans="1:19" x14ac:dyDescent="0.3">
      <x:c r="A5114" s="0">
        <x:f>'Historical Trades'!A5114</x:f>
      </x:c>
      <x:c r="B5114" s="0">
        <x:f>'Historical Trades'!B5114</x:f>
      </x:c>
      <x:c r="C5114" s="23">
        <x:f>'Historical Trades'!C5114</x:f>
      </x:c>
      <x:c r="D5114" s="0">
        <x:f>'Historical Trades'!D5114</x:f>
      </x:c>
      <x:c r="E5114" s="23">
        <x:f>'Historical Trades'!E5114</x:f>
      </x:c>
      <x:c r="F5114" s="0">
        <x:f>'Historical Trades'!F5114</x:f>
      </x:c>
      <x:c r="G5114" s="0">
        <x:f>'Historical Trades'!G5114</x:f>
      </x:c>
      <x:c r="H5114" s="0">
        <x:f>'Historical Trades'!H5114</x:f>
      </x:c>
      <x:c r="I5114" s="0">
        <x:f>'Historical Trades'!I5114</x:f>
      </x:c>
      <x:c r="J5114" s="0">
        <x:f>'Historical Trades'!J5114</x:f>
      </x:c>
      <x:c r="K5114" s="0">
        <x:f>'Historical Trades'!K5114</x:f>
      </x:c>
      <x:c r="L5114" s="0">
        <x:f>'Historical Trades'!L5114</x:f>
      </x:c>
      <x:c r="M5114" s="0">
        <x:f>'Historical Trades'!M5114</x:f>
      </x:c>
      <x:c r="N5114" s="0">
        <x:f>CLEAN('Historical Trades'!O5114)</x:f>
      </x:c>
      <x:c r="P5114" s="14">
        <x:f>IF(G5114="sell",M5114,-M5114)</x:f>
      </x:c>
      <x:c r="Q5114" s="14">
        <x:f>VLOOKUP(N5114,'Currency Rates'!$A$3:$C$32,3,0)</x:f>
      </x:c>
      <x:c r="R5114" s="0">
        <x:f>IF(A5114="SPUS",0,IF(A5114="FWD",0,P5114/Q5114))</x:f>
      </x:c>
    </x:row>
    <x:row r="5115" spans="1:19" x14ac:dyDescent="0.3">
      <x:c r="A5115" s="0">
        <x:f>'Historical Trades'!A5115</x:f>
      </x:c>
      <x:c r="B5115" s="0">
        <x:f>'Historical Trades'!B5115</x:f>
      </x:c>
      <x:c r="C5115" s="23">
        <x:f>'Historical Trades'!C5115</x:f>
      </x:c>
      <x:c r="D5115" s="0">
        <x:f>'Historical Trades'!D5115</x:f>
      </x:c>
      <x:c r="E5115" s="23">
        <x:f>'Historical Trades'!E5115</x:f>
      </x:c>
      <x:c r="F5115" s="0">
        <x:f>'Historical Trades'!F5115</x:f>
      </x:c>
      <x:c r="G5115" s="0">
        <x:f>'Historical Trades'!G5115</x:f>
      </x:c>
      <x:c r="H5115" s="0">
        <x:f>'Historical Trades'!H5115</x:f>
      </x:c>
      <x:c r="I5115" s="0">
        <x:f>'Historical Trades'!I5115</x:f>
      </x:c>
      <x:c r="J5115" s="0">
        <x:f>'Historical Trades'!J5115</x:f>
      </x:c>
      <x:c r="K5115" s="0">
        <x:f>'Historical Trades'!K5115</x:f>
      </x:c>
      <x:c r="L5115" s="0">
        <x:f>'Historical Trades'!L5115</x:f>
      </x:c>
      <x:c r="M5115" s="0">
        <x:f>'Historical Trades'!M5115</x:f>
      </x:c>
      <x:c r="N5115" s="0">
        <x:f>CLEAN('Historical Trades'!O5115)</x:f>
      </x:c>
      <x:c r="P5115" s="14">
        <x:f>IF(G5115="sell",M5115,-M5115)</x:f>
      </x:c>
      <x:c r="Q5115" s="14">
        <x:f>VLOOKUP(N5115,'Currency Rates'!$A$3:$C$32,3,0)</x:f>
      </x:c>
      <x:c r="R5115" s="0">
        <x:f>IF(A5115="SPUS",0,IF(A5115="FWD",0,P5115/Q5115))</x:f>
      </x:c>
    </x:row>
    <x:row r="5116" spans="1:19" x14ac:dyDescent="0.3">
      <x:c r="A5116" s="0">
        <x:f>'Historical Trades'!A5116</x:f>
      </x:c>
      <x:c r="B5116" s="0">
        <x:f>'Historical Trades'!B5116</x:f>
      </x:c>
      <x:c r="C5116" s="23">
        <x:f>'Historical Trades'!C5116</x:f>
      </x:c>
      <x:c r="D5116" s="0">
        <x:f>'Historical Trades'!D5116</x:f>
      </x:c>
      <x:c r="E5116" s="23">
        <x:f>'Historical Trades'!E5116</x:f>
      </x:c>
      <x:c r="F5116" s="0">
        <x:f>'Historical Trades'!F5116</x:f>
      </x:c>
      <x:c r="G5116" s="0">
        <x:f>'Historical Trades'!G5116</x:f>
      </x:c>
      <x:c r="H5116" s="0">
        <x:f>'Historical Trades'!H5116</x:f>
      </x:c>
      <x:c r="I5116" s="0">
        <x:f>'Historical Trades'!I5116</x:f>
      </x:c>
      <x:c r="J5116" s="0">
        <x:f>'Historical Trades'!J5116</x:f>
      </x:c>
      <x:c r="K5116" s="0">
        <x:f>'Historical Trades'!K5116</x:f>
      </x:c>
      <x:c r="L5116" s="0">
        <x:f>'Historical Trades'!L5116</x:f>
      </x:c>
      <x:c r="M5116" s="0">
        <x:f>'Historical Trades'!M5116</x:f>
      </x:c>
      <x:c r="N5116" s="0">
        <x:f>CLEAN('Historical Trades'!O5116)</x:f>
      </x:c>
      <x:c r="P5116" s="14">
        <x:f>IF(G5116="sell",M5116,-M5116)</x:f>
      </x:c>
      <x:c r="Q5116" s="14">
        <x:f>VLOOKUP(N5116,'Currency Rates'!$A$3:$C$32,3,0)</x:f>
      </x:c>
      <x:c r="R5116" s="0">
        <x:f>IF(A5116="SPUS",0,IF(A5116="FWD",0,P5116/Q5116))</x:f>
      </x:c>
    </x:row>
    <x:row r="5117" spans="1:19" x14ac:dyDescent="0.3">
      <x:c r="A5117" s="0">
        <x:f>'Historical Trades'!A5117</x:f>
      </x:c>
      <x:c r="B5117" s="0">
        <x:f>'Historical Trades'!B5117</x:f>
      </x:c>
      <x:c r="C5117" s="23">
        <x:f>'Historical Trades'!C5117</x:f>
      </x:c>
      <x:c r="D5117" s="0">
        <x:f>'Historical Trades'!D5117</x:f>
      </x:c>
      <x:c r="E5117" s="23">
        <x:f>'Historical Trades'!E5117</x:f>
      </x:c>
      <x:c r="F5117" s="0">
        <x:f>'Historical Trades'!F5117</x:f>
      </x:c>
      <x:c r="G5117" s="0">
        <x:f>'Historical Trades'!G5117</x:f>
      </x:c>
      <x:c r="H5117" s="0">
        <x:f>'Historical Trades'!H5117</x:f>
      </x:c>
      <x:c r="I5117" s="0">
        <x:f>'Historical Trades'!I5117</x:f>
      </x:c>
      <x:c r="J5117" s="0">
        <x:f>'Historical Trades'!J5117</x:f>
      </x:c>
      <x:c r="K5117" s="0">
        <x:f>'Historical Trades'!K5117</x:f>
      </x:c>
      <x:c r="L5117" s="0">
        <x:f>'Historical Trades'!L5117</x:f>
      </x:c>
      <x:c r="M5117" s="0">
        <x:f>'Historical Trades'!M5117</x:f>
      </x:c>
      <x:c r="N5117" s="0">
        <x:f>CLEAN('Historical Trades'!O5117)</x:f>
      </x:c>
      <x:c r="P5117" s="14">
        <x:f>IF(G5117="sell",M5117,-M5117)</x:f>
      </x:c>
      <x:c r="Q5117" s="14">
        <x:f>VLOOKUP(N5117,'Currency Rates'!$A$3:$C$32,3,0)</x:f>
      </x:c>
      <x:c r="R5117" s="0">
        <x:f>IF(A5117="SPUS",0,IF(A5117="FWD",0,P5117/Q5117))</x:f>
      </x:c>
    </x:row>
    <x:row r="5118" spans="1:19" x14ac:dyDescent="0.3">
      <x:c r="A5118" s="0">
        <x:f>'Historical Trades'!A5118</x:f>
      </x:c>
      <x:c r="B5118" s="0">
        <x:f>'Historical Trades'!B5118</x:f>
      </x:c>
      <x:c r="C5118" s="23">
        <x:f>'Historical Trades'!C5118</x:f>
      </x:c>
      <x:c r="D5118" s="0">
        <x:f>'Historical Trades'!D5118</x:f>
      </x:c>
      <x:c r="E5118" s="23">
        <x:f>'Historical Trades'!E5118</x:f>
      </x:c>
      <x:c r="F5118" s="0">
        <x:f>'Historical Trades'!F5118</x:f>
      </x:c>
      <x:c r="G5118" s="0">
        <x:f>'Historical Trades'!G5118</x:f>
      </x:c>
      <x:c r="H5118" s="0">
        <x:f>'Historical Trades'!H5118</x:f>
      </x:c>
      <x:c r="I5118" s="0">
        <x:f>'Historical Trades'!I5118</x:f>
      </x:c>
      <x:c r="J5118" s="0">
        <x:f>'Historical Trades'!J5118</x:f>
      </x:c>
      <x:c r="K5118" s="0">
        <x:f>'Historical Trades'!K5118</x:f>
      </x:c>
      <x:c r="L5118" s="0">
        <x:f>'Historical Trades'!L5118</x:f>
      </x:c>
      <x:c r="M5118" s="0">
        <x:f>'Historical Trades'!M5118</x:f>
      </x:c>
      <x:c r="N5118" s="0">
        <x:f>CLEAN('Historical Trades'!O5118)</x:f>
      </x:c>
      <x:c r="P5118" s="14">
        <x:f>IF(G5118="sell",M5118,-M5118)</x:f>
      </x:c>
      <x:c r="Q5118" s="14">
        <x:f>VLOOKUP(N5118,'Currency Rates'!$A$3:$C$32,3,0)</x:f>
      </x:c>
      <x:c r="R5118" s="0">
        <x:f>IF(A5118="SPUS",0,IF(A5118="FWD",0,P5118/Q5118))</x:f>
      </x:c>
    </x:row>
    <x:row r="5119" spans="1:19" x14ac:dyDescent="0.3">
      <x:c r="A5119" s="0">
        <x:f>'Historical Trades'!A5119</x:f>
      </x:c>
      <x:c r="B5119" s="0">
        <x:f>'Historical Trades'!B5119</x:f>
      </x:c>
      <x:c r="C5119" s="23">
        <x:f>'Historical Trades'!C5119</x:f>
      </x:c>
      <x:c r="D5119" s="0">
        <x:f>'Historical Trades'!D5119</x:f>
      </x:c>
      <x:c r="E5119" s="23">
        <x:f>'Historical Trades'!E5119</x:f>
      </x:c>
      <x:c r="F5119" s="0">
        <x:f>'Historical Trades'!F5119</x:f>
      </x:c>
      <x:c r="G5119" s="0">
        <x:f>'Historical Trades'!G5119</x:f>
      </x:c>
      <x:c r="H5119" s="0">
        <x:f>'Historical Trades'!H5119</x:f>
      </x:c>
      <x:c r="I5119" s="0">
        <x:f>'Historical Trades'!I5119</x:f>
      </x:c>
      <x:c r="J5119" s="0">
        <x:f>'Historical Trades'!J5119</x:f>
      </x:c>
      <x:c r="K5119" s="0">
        <x:f>'Historical Trades'!K5119</x:f>
      </x:c>
      <x:c r="L5119" s="0">
        <x:f>'Historical Trades'!L5119</x:f>
      </x:c>
      <x:c r="M5119" s="0">
        <x:f>'Historical Trades'!M5119</x:f>
      </x:c>
      <x:c r="N5119" s="0">
        <x:f>CLEAN('Historical Trades'!O5119)</x:f>
      </x:c>
      <x:c r="P5119" s="14">
        <x:f>IF(G5119="sell",M5119,-M5119)</x:f>
      </x:c>
      <x:c r="Q5119" s="14">
        <x:f>VLOOKUP(N5119,'Currency Rates'!$A$3:$C$32,3,0)</x:f>
      </x:c>
      <x:c r="R5119" s="0">
        <x:f>IF(A5119="SPUS",0,IF(A5119="FWD",0,P5119/Q5119))</x:f>
      </x:c>
    </x:row>
    <x:row r="5120" spans="1:19" x14ac:dyDescent="0.3">
      <x:c r="A5120" s="0">
        <x:f>'Historical Trades'!A5120</x:f>
      </x:c>
      <x:c r="B5120" s="0">
        <x:f>'Historical Trades'!B5120</x:f>
      </x:c>
      <x:c r="C5120" s="23">
        <x:f>'Historical Trades'!C5120</x:f>
      </x:c>
      <x:c r="D5120" s="0">
        <x:f>'Historical Trades'!D5120</x:f>
      </x:c>
      <x:c r="E5120" s="23">
        <x:f>'Historical Trades'!E5120</x:f>
      </x:c>
      <x:c r="F5120" s="0">
        <x:f>'Historical Trades'!F5120</x:f>
      </x:c>
      <x:c r="G5120" s="0">
        <x:f>'Historical Trades'!G5120</x:f>
      </x:c>
      <x:c r="H5120" s="0">
        <x:f>'Historical Trades'!H5120</x:f>
      </x:c>
      <x:c r="I5120" s="0">
        <x:f>'Historical Trades'!I5120</x:f>
      </x:c>
      <x:c r="J5120" s="0">
        <x:f>'Historical Trades'!J5120</x:f>
      </x:c>
      <x:c r="K5120" s="0">
        <x:f>'Historical Trades'!K5120</x:f>
      </x:c>
      <x:c r="L5120" s="0">
        <x:f>'Historical Trades'!L5120</x:f>
      </x:c>
      <x:c r="M5120" s="0">
        <x:f>'Historical Trades'!M5120</x:f>
      </x:c>
      <x:c r="N5120" s="0">
        <x:f>CLEAN('Historical Trades'!O5120)</x:f>
      </x:c>
      <x:c r="P5120" s="14">
        <x:f>IF(G5120="sell",M5120,-M5120)</x:f>
      </x:c>
      <x:c r="Q5120" s="14">
        <x:f>VLOOKUP(N5120,'Currency Rates'!$A$3:$C$32,3,0)</x:f>
      </x:c>
      <x:c r="R5120" s="0">
        <x:f>IF(A5120="SPUS",0,IF(A5120="FWD",0,P5120/Q5120))</x:f>
      </x:c>
    </x:row>
    <x:row r="5121" spans="1:19" x14ac:dyDescent="0.3">
      <x:c r="A5121" s="0">
        <x:f>'Historical Trades'!A5121</x:f>
      </x:c>
      <x:c r="B5121" s="0">
        <x:f>'Historical Trades'!B5121</x:f>
      </x:c>
      <x:c r="C5121" s="23">
        <x:f>'Historical Trades'!C5121</x:f>
      </x:c>
      <x:c r="D5121" s="0">
        <x:f>'Historical Trades'!D5121</x:f>
      </x:c>
      <x:c r="E5121" s="23">
        <x:f>'Historical Trades'!E5121</x:f>
      </x:c>
      <x:c r="F5121" s="0">
        <x:f>'Historical Trades'!F5121</x:f>
      </x:c>
      <x:c r="G5121" s="0">
        <x:f>'Historical Trades'!G5121</x:f>
      </x:c>
      <x:c r="H5121" s="0">
        <x:f>'Historical Trades'!H5121</x:f>
      </x:c>
      <x:c r="I5121" s="0">
        <x:f>'Historical Trades'!I5121</x:f>
      </x:c>
      <x:c r="J5121" s="0">
        <x:f>'Historical Trades'!J5121</x:f>
      </x:c>
      <x:c r="K5121" s="0">
        <x:f>'Historical Trades'!K5121</x:f>
      </x:c>
      <x:c r="L5121" s="0">
        <x:f>'Historical Trades'!L5121</x:f>
      </x:c>
      <x:c r="M5121" s="0">
        <x:f>'Historical Trades'!M5121</x:f>
      </x:c>
      <x:c r="N5121" s="0">
        <x:f>CLEAN('Historical Trades'!O5121)</x:f>
      </x:c>
      <x:c r="P5121" s="14">
        <x:f>IF(G5121="sell",M5121,-M5121)</x:f>
      </x:c>
      <x:c r="Q5121" s="14">
        <x:f>VLOOKUP(N5121,'Currency Rates'!$A$3:$C$32,3,0)</x:f>
      </x:c>
      <x:c r="R5121" s="0">
        <x:f>IF(A5121="SPUS",0,IF(A5121="FWD",0,P5121/Q5121))</x:f>
      </x:c>
    </x:row>
    <x:row r="5122" spans="1:19" x14ac:dyDescent="0.3">
      <x:c r="A5122" s="0">
        <x:f>'Historical Trades'!A5122</x:f>
      </x:c>
      <x:c r="B5122" s="0">
        <x:f>'Historical Trades'!B5122</x:f>
      </x:c>
      <x:c r="C5122" s="23">
        <x:f>'Historical Trades'!C5122</x:f>
      </x:c>
      <x:c r="D5122" s="0">
        <x:f>'Historical Trades'!D5122</x:f>
      </x:c>
      <x:c r="E5122" s="23">
        <x:f>'Historical Trades'!E5122</x:f>
      </x:c>
      <x:c r="F5122" s="0">
        <x:f>'Historical Trades'!F5122</x:f>
      </x:c>
      <x:c r="G5122" s="0">
        <x:f>'Historical Trades'!G5122</x:f>
      </x:c>
      <x:c r="H5122" s="0">
        <x:f>'Historical Trades'!H5122</x:f>
      </x:c>
      <x:c r="I5122" s="0">
        <x:f>'Historical Trades'!I5122</x:f>
      </x:c>
      <x:c r="J5122" s="0">
        <x:f>'Historical Trades'!J5122</x:f>
      </x:c>
      <x:c r="K5122" s="0">
        <x:f>'Historical Trades'!K5122</x:f>
      </x:c>
      <x:c r="L5122" s="0">
        <x:f>'Historical Trades'!L5122</x:f>
      </x:c>
      <x:c r="M5122" s="0">
        <x:f>'Historical Trades'!M5122</x:f>
      </x:c>
      <x:c r="N5122" s="0">
        <x:f>CLEAN('Historical Trades'!O5122)</x:f>
      </x:c>
      <x:c r="P5122" s="14">
        <x:f>IF(G5122="sell",M5122,-M5122)</x:f>
      </x:c>
      <x:c r="Q5122" s="14">
        <x:f>VLOOKUP(N5122,'Currency Rates'!$A$3:$C$32,3,0)</x:f>
      </x:c>
      <x:c r="R5122" s="0">
        <x:f>IF(A5122="SPUS",0,IF(A5122="FWD",0,P5122/Q5122))</x:f>
      </x:c>
    </x:row>
    <x:row r="5123" spans="1:19" x14ac:dyDescent="0.3">
      <x:c r="A5123" s="0">
        <x:f>'Historical Trades'!A5123</x:f>
      </x:c>
      <x:c r="B5123" s="0">
        <x:f>'Historical Trades'!B5123</x:f>
      </x:c>
      <x:c r="C5123" s="23">
        <x:f>'Historical Trades'!C5123</x:f>
      </x:c>
      <x:c r="D5123" s="0">
        <x:f>'Historical Trades'!D5123</x:f>
      </x:c>
      <x:c r="E5123" s="23">
        <x:f>'Historical Trades'!E5123</x:f>
      </x:c>
      <x:c r="F5123" s="0">
        <x:f>'Historical Trades'!F5123</x:f>
      </x:c>
      <x:c r="G5123" s="0">
        <x:f>'Historical Trades'!G5123</x:f>
      </x:c>
      <x:c r="H5123" s="0">
        <x:f>'Historical Trades'!H5123</x:f>
      </x:c>
      <x:c r="I5123" s="0">
        <x:f>'Historical Trades'!I5123</x:f>
      </x:c>
      <x:c r="J5123" s="0">
        <x:f>'Historical Trades'!J5123</x:f>
      </x:c>
      <x:c r="K5123" s="0">
        <x:f>'Historical Trades'!K5123</x:f>
      </x:c>
      <x:c r="L5123" s="0">
        <x:f>'Historical Trades'!L5123</x:f>
      </x:c>
      <x:c r="M5123" s="0">
        <x:f>'Historical Trades'!M5123</x:f>
      </x:c>
      <x:c r="N5123" s="0">
        <x:f>CLEAN('Historical Trades'!O5123)</x:f>
      </x:c>
      <x:c r="P5123" s="14">
        <x:f>IF(G5123="sell",M5123,-M5123)</x:f>
      </x:c>
      <x:c r="Q5123" s="14">
        <x:f>VLOOKUP(N5123,'Currency Rates'!$A$3:$C$32,3,0)</x:f>
      </x:c>
      <x:c r="R5123" s="0">
        <x:f>IF(A5123="SPUS",0,IF(A5123="FWD",0,P5123/Q5123))</x:f>
      </x:c>
    </x:row>
    <x:row r="5124" spans="1:19" x14ac:dyDescent="0.3">
      <x:c r="A5124" s="0">
        <x:f>'Historical Trades'!A5124</x:f>
      </x:c>
      <x:c r="B5124" s="0">
        <x:f>'Historical Trades'!B5124</x:f>
      </x:c>
      <x:c r="C5124" s="23">
        <x:f>'Historical Trades'!C5124</x:f>
      </x:c>
      <x:c r="D5124" s="0">
        <x:f>'Historical Trades'!D5124</x:f>
      </x:c>
      <x:c r="E5124" s="23">
        <x:f>'Historical Trades'!E5124</x:f>
      </x:c>
      <x:c r="F5124" s="0">
        <x:f>'Historical Trades'!F5124</x:f>
      </x:c>
      <x:c r="G5124" s="0">
        <x:f>'Historical Trades'!G5124</x:f>
      </x:c>
      <x:c r="H5124" s="0">
        <x:f>'Historical Trades'!H5124</x:f>
      </x:c>
      <x:c r="I5124" s="0">
        <x:f>'Historical Trades'!I5124</x:f>
      </x:c>
      <x:c r="J5124" s="0">
        <x:f>'Historical Trades'!J5124</x:f>
      </x:c>
      <x:c r="K5124" s="0">
        <x:f>'Historical Trades'!K5124</x:f>
      </x:c>
      <x:c r="L5124" s="0">
        <x:f>'Historical Trades'!L5124</x:f>
      </x:c>
      <x:c r="M5124" s="0">
        <x:f>'Historical Trades'!M5124</x:f>
      </x:c>
      <x:c r="N5124" s="0">
        <x:f>CLEAN('Historical Trades'!O5124)</x:f>
      </x:c>
      <x:c r="P5124" s="14">
        <x:f>IF(G5124="sell",M5124,-M5124)</x:f>
      </x:c>
      <x:c r="Q5124" s="14">
        <x:f>VLOOKUP(N5124,'Currency Rates'!$A$3:$C$32,3,0)</x:f>
      </x:c>
      <x:c r="R5124" s="0">
        <x:f>IF(A5124="SPUS",0,IF(A5124="FWD",0,P5124/Q5124))</x:f>
      </x:c>
    </x:row>
    <x:row r="5125" spans="1:19" x14ac:dyDescent="0.3">
      <x:c r="A5125" s="0">
        <x:f>'Historical Trades'!A5125</x:f>
      </x:c>
      <x:c r="B5125" s="0">
        <x:f>'Historical Trades'!B5125</x:f>
      </x:c>
      <x:c r="C5125" s="23">
        <x:f>'Historical Trades'!C5125</x:f>
      </x:c>
      <x:c r="D5125" s="0">
        <x:f>'Historical Trades'!D5125</x:f>
      </x:c>
      <x:c r="E5125" s="23">
        <x:f>'Historical Trades'!E5125</x:f>
      </x:c>
      <x:c r="F5125" s="0">
        <x:f>'Historical Trades'!F5125</x:f>
      </x:c>
      <x:c r="G5125" s="0">
        <x:f>'Historical Trades'!G5125</x:f>
      </x:c>
      <x:c r="H5125" s="0">
        <x:f>'Historical Trades'!H5125</x:f>
      </x:c>
      <x:c r="I5125" s="0">
        <x:f>'Historical Trades'!I5125</x:f>
      </x:c>
      <x:c r="J5125" s="0">
        <x:f>'Historical Trades'!J5125</x:f>
      </x:c>
      <x:c r="K5125" s="0">
        <x:f>'Historical Trades'!K5125</x:f>
      </x:c>
      <x:c r="L5125" s="0">
        <x:f>'Historical Trades'!L5125</x:f>
      </x:c>
      <x:c r="M5125" s="0">
        <x:f>'Historical Trades'!M5125</x:f>
      </x:c>
      <x:c r="N5125" s="0">
        <x:f>CLEAN('Historical Trades'!O5125)</x:f>
      </x:c>
      <x:c r="P5125" s="14">
        <x:f>IF(G5125="sell",M5125,-M5125)</x:f>
      </x:c>
      <x:c r="Q5125" s="14">
        <x:f>VLOOKUP(N5125,'Currency Rates'!$A$3:$C$32,3,0)</x:f>
      </x:c>
      <x:c r="R5125" s="0">
        <x:f>IF(A5125="SPUS",0,IF(A5125="FWD",0,P5125/Q5125))</x:f>
      </x:c>
    </x:row>
    <x:row r="5126" spans="1:19" x14ac:dyDescent="0.3">
      <x:c r="A5126" s="0">
        <x:f>'Historical Trades'!A5126</x:f>
      </x:c>
      <x:c r="B5126" s="0">
        <x:f>'Historical Trades'!B5126</x:f>
      </x:c>
      <x:c r="C5126" s="23">
        <x:f>'Historical Trades'!C5126</x:f>
      </x:c>
      <x:c r="D5126" s="0">
        <x:f>'Historical Trades'!D5126</x:f>
      </x:c>
      <x:c r="E5126" s="23">
        <x:f>'Historical Trades'!E5126</x:f>
      </x:c>
      <x:c r="F5126" s="0">
        <x:f>'Historical Trades'!F5126</x:f>
      </x:c>
      <x:c r="G5126" s="0">
        <x:f>'Historical Trades'!G5126</x:f>
      </x:c>
      <x:c r="H5126" s="0">
        <x:f>'Historical Trades'!H5126</x:f>
      </x:c>
      <x:c r="I5126" s="0">
        <x:f>'Historical Trades'!I5126</x:f>
      </x:c>
      <x:c r="J5126" s="0">
        <x:f>'Historical Trades'!J5126</x:f>
      </x:c>
      <x:c r="K5126" s="0">
        <x:f>'Historical Trades'!K5126</x:f>
      </x:c>
      <x:c r="L5126" s="0">
        <x:f>'Historical Trades'!L5126</x:f>
      </x:c>
      <x:c r="M5126" s="0">
        <x:f>'Historical Trades'!M5126</x:f>
      </x:c>
      <x:c r="N5126" s="0">
        <x:f>CLEAN('Historical Trades'!O5126)</x:f>
      </x:c>
      <x:c r="P5126" s="14">
        <x:f>IF(G5126="sell",M5126,-M5126)</x:f>
      </x:c>
      <x:c r="Q5126" s="14">
        <x:f>VLOOKUP(N5126,'Currency Rates'!$A$3:$C$32,3,0)</x:f>
      </x:c>
      <x:c r="R5126" s="0">
        <x:f>IF(A5126="SPUS",0,IF(A5126="FWD",0,P5126/Q5126))</x:f>
      </x:c>
    </x:row>
    <x:row r="5127" spans="1:19" x14ac:dyDescent="0.3">
      <x:c r="A5127" s="0">
        <x:f>'Historical Trades'!A5127</x:f>
      </x:c>
      <x:c r="B5127" s="0">
        <x:f>'Historical Trades'!B5127</x:f>
      </x:c>
      <x:c r="C5127" s="23">
        <x:f>'Historical Trades'!C5127</x:f>
      </x:c>
      <x:c r="D5127" s="0">
        <x:f>'Historical Trades'!D5127</x:f>
      </x:c>
      <x:c r="E5127" s="23">
        <x:f>'Historical Trades'!E5127</x:f>
      </x:c>
      <x:c r="F5127" s="0">
        <x:f>'Historical Trades'!F5127</x:f>
      </x:c>
      <x:c r="G5127" s="0">
        <x:f>'Historical Trades'!G5127</x:f>
      </x:c>
      <x:c r="H5127" s="0">
        <x:f>'Historical Trades'!H5127</x:f>
      </x:c>
      <x:c r="I5127" s="0">
        <x:f>'Historical Trades'!I5127</x:f>
      </x:c>
      <x:c r="J5127" s="0">
        <x:f>'Historical Trades'!J5127</x:f>
      </x:c>
      <x:c r="K5127" s="0">
        <x:f>'Historical Trades'!K5127</x:f>
      </x:c>
      <x:c r="L5127" s="0">
        <x:f>'Historical Trades'!L5127</x:f>
      </x:c>
      <x:c r="M5127" s="0">
        <x:f>'Historical Trades'!M5127</x:f>
      </x:c>
      <x:c r="N5127" s="0">
        <x:f>CLEAN('Historical Trades'!O5127)</x:f>
      </x:c>
      <x:c r="P5127" s="14">
        <x:f>IF(G5127="sell",M5127,-M5127)</x:f>
      </x:c>
      <x:c r="Q5127" s="14">
        <x:f>VLOOKUP(N5127,'Currency Rates'!$A$3:$C$32,3,0)</x:f>
      </x:c>
      <x:c r="R5127" s="0">
        <x:f>IF(A5127="SPUS",0,IF(A5127="FWD",0,P5127/Q5127))</x:f>
      </x:c>
    </x:row>
    <x:row r="5128" spans="1:19" x14ac:dyDescent="0.3">
      <x:c r="A5128" s="0">
        <x:f>'Historical Trades'!A5128</x:f>
      </x:c>
      <x:c r="B5128" s="0">
        <x:f>'Historical Trades'!B5128</x:f>
      </x:c>
      <x:c r="C5128" s="23">
        <x:f>'Historical Trades'!C5128</x:f>
      </x:c>
      <x:c r="D5128" s="0">
        <x:f>'Historical Trades'!D5128</x:f>
      </x:c>
      <x:c r="E5128" s="23">
        <x:f>'Historical Trades'!E5128</x:f>
      </x:c>
      <x:c r="F5128" s="0">
        <x:f>'Historical Trades'!F5128</x:f>
      </x:c>
      <x:c r="G5128" s="0">
        <x:f>'Historical Trades'!G5128</x:f>
      </x:c>
      <x:c r="H5128" s="0">
        <x:f>'Historical Trades'!H5128</x:f>
      </x:c>
      <x:c r="I5128" s="0">
        <x:f>'Historical Trades'!I5128</x:f>
      </x:c>
      <x:c r="J5128" s="0">
        <x:f>'Historical Trades'!J5128</x:f>
      </x:c>
      <x:c r="K5128" s="0">
        <x:f>'Historical Trades'!K5128</x:f>
      </x:c>
      <x:c r="L5128" s="0">
        <x:f>'Historical Trades'!L5128</x:f>
      </x:c>
      <x:c r="M5128" s="0">
        <x:f>'Historical Trades'!M5128</x:f>
      </x:c>
      <x:c r="N5128" s="0">
        <x:f>CLEAN('Historical Trades'!O5128)</x:f>
      </x:c>
      <x:c r="P5128" s="14">
        <x:f>IF(G5128="sell",M5128,-M5128)</x:f>
      </x:c>
      <x:c r="Q5128" s="14">
        <x:f>VLOOKUP(N5128,'Currency Rates'!$A$3:$C$32,3,0)</x:f>
      </x:c>
      <x:c r="R5128" s="0">
        <x:f>IF(A5128="SPUS",0,IF(A5128="FWD",0,P5128/Q5128))</x:f>
      </x:c>
    </x:row>
    <x:row r="5129" spans="1:19" x14ac:dyDescent="0.3">
      <x:c r="A5129" s="0">
        <x:f>'Historical Trades'!A5129</x:f>
      </x:c>
      <x:c r="B5129" s="0">
        <x:f>'Historical Trades'!B5129</x:f>
      </x:c>
      <x:c r="C5129" s="23">
        <x:f>'Historical Trades'!C5129</x:f>
      </x:c>
      <x:c r="D5129" s="0">
        <x:f>'Historical Trades'!D5129</x:f>
      </x:c>
      <x:c r="E5129" s="23">
        <x:f>'Historical Trades'!E5129</x:f>
      </x:c>
      <x:c r="F5129" s="0">
        <x:f>'Historical Trades'!F5129</x:f>
      </x:c>
      <x:c r="G5129" s="0">
        <x:f>'Historical Trades'!G5129</x:f>
      </x:c>
      <x:c r="H5129" s="0">
        <x:f>'Historical Trades'!H5129</x:f>
      </x:c>
      <x:c r="I5129" s="0">
        <x:f>'Historical Trades'!I5129</x:f>
      </x:c>
      <x:c r="J5129" s="0">
        <x:f>'Historical Trades'!J5129</x:f>
      </x:c>
      <x:c r="K5129" s="0">
        <x:f>'Historical Trades'!K5129</x:f>
      </x:c>
      <x:c r="L5129" s="0">
        <x:f>'Historical Trades'!L5129</x:f>
      </x:c>
      <x:c r="M5129" s="0">
        <x:f>'Historical Trades'!M5129</x:f>
      </x:c>
      <x:c r="N5129" s="0">
        <x:f>CLEAN('Historical Trades'!O5129)</x:f>
      </x:c>
      <x:c r="P5129" s="14">
        <x:f>IF(G5129="sell",M5129,-M5129)</x:f>
      </x:c>
      <x:c r="Q5129" s="14">
        <x:f>VLOOKUP(N5129,'Currency Rates'!$A$3:$C$32,3,0)</x:f>
      </x:c>
      <x:c r="R5129" s="0">
        <x:f>IF(A5129="SPUS",0,IF(A5129="FWD",0,P5129/Q5129))</x:f>
      </x:c>
    </x:row>
    <x:row r="5130" spans="1:19" x14ac:dyDescent="0.3">
      <x:c r="A5130" s="0">
        <x:f>'Historical Trades'!A5130</x:f>
      </x:c>
      <x:c r="B5130" s="0">
        <x:f>'Historical Trades'!B5130</x:f>
      </x:c>
      <x:c r="C5130" s="23">
        <x:f>'Historical Trades'!C5130</x:f>
      </x:c>
      <x:c r="D5130" s="0">
        <x:f>'Historical Trades'!D5130</x:f>
      </x:c>
      <x:c r="E5130" s="23">
        <x:f>'Historical Trades'!E5130</x:f>
      </x:c>
      <x:c r="F5130" s="0">
        <x:f>'Historical Trades'!F5130</x:f>
      </x:c>
      <x:c r="G5130" s="0">
        <x:f>'Historical Trades'!G5130</x:f>
      </x:c>
      <x:c r="H5130" s="0">
        <x:f>'Historical Trades'!H5130</x:f>
      </x:c>
      <x:c r="I5130" s="0">
        <x:f>'Historical Trades'!I5130</x:f>
      </x:c>
      <x:c r="J5130" s="0">
        <x:f>'Historical Trades'!J5130</x:f>
      </x:c>
      <x:c r="K5130" s="0">
        <x:f>'Historical Trades'!K5130</x:f>
      </x:c>
      <x:c r="L5130" s="0">
        <x:f>'Historical Trades'!L5130</x:f>
      </x:c>
      <x:c r="M5130" s="0">
        <x:f>'Historical Trades'!M5130</x:f>
      </x:c>
      <x:c r="N5130" s="0">
        <x:f>CLEAN('Historical Trades'!O5130)</x:f>
      </x:c>
      <x:c r="P5130" s="14">
        <x:f>IF(G5130="sell",M5130,-M5130)</x:f>
      </x:c>
      <x:c r="Q5130" s="14">
        <x:f>VLOOKUP(N5130,'Currency Rates'!$A$3:$C$32,3,0)</x:f>
      </x:c>
      <x:c r="R5130" s="0">
        <x:f>IF(A5130="SPUS",0,IF(A5130="FWD",0,P5130/Q5130))</x:f>
      </x:c>
    </x:row>
    <x:row r="5131" spans="1:19" x14ac:dyDescent="0.3">
      <x:c r="A5131" s="0">
        <x:f>'Historical Trades'!A5131</x:f>
      </x:c>
      <x:c r="B5131" s="0">
        <x:f>'Historical Trades'!B5131</x:f>
      </x:c>
      <x:c r="C5131" s="23">
        <x:f>'Historical Trades'!C5131</x:f>
      </x:c>
      <x:c r="D5131" s="0">
        <x:f>'Historical Trades'!D5131</x:f>
      </x:c>
      <x:c r="E5131" s="23">
        <x:f>'Historical Trades'!E5131</x:f>
      </x:c>
      <x:c r="F5131" s="0">
        <x:f>'Historical Trades'!F5131</x:f>
      </x:c>
      <x:c r="G5131" s="0">
        <x:f>'Historical Trades'!G5131</x:f>
      </x:c>
      <x:c r="H5131" s="0">
        <x:f>'Historical Trades'!H5131</x:f>
      </x:c>
      <x:c r="I5131" s="0">
        <x:f>'Historical Trades'!I5131</x:f>
      </x:c>
      <x:c r="J5131" s="0">
        <x:f>'Historical Trades'!J5131</x:f>
      </x:c>
      <x:c r="K5131" s="0">
        <x:f>'Historical Trades'!K5131</x:f>
      </x:c>
      <x:c r="L5131" s="0">
        <x:f>'Historical Trades'!L5131</x:f>
      </x:c>
      <x:c r="M5131" s="0">
        <x:f>'Historical Trades'!M5131</x:f>
      </x:c>
      <x:c r="N5131" s="0">
        <x:f>CLEAN('Historical Trades'!O5131)</x:f>
      </x:c>
      <x:c r="P5131" s="14">
        <x:f>IF(G5131="sell",M5131,-M5131)</x:f>
      </x:c>
      <x:c r="Q5131" s="14">
        <x:f>VLOOKUP(N5131,'Currency Rates'!$A$3:$C$32,3,0)</x:f>
      </x:c>
      <x:c r="R5131" s="0">
        <x:f>IF(A5131="SPUS",0,IF(A5131="FWD",0,P5131/Q5131))</x:f>
      </x:c>
    </x:row>
    <x:row r="5132" spans="1:19" x14ac:dyDescent="0.3">
      <x:c r="A5132" s="0">
        <x:f>'Historical Trades'!A5132</x:f>
      </x:c>
      <x:c r="B5132" s="0">
        <x:f>'Historical Trades'!B5132</x:f>
      </x:c>
      <x:c r="C5132" s="23">
        <x:f>'Historical Trades'!C5132</x:f>
      </x:c>
      <x:c r="D5132" s="0">
        <x:f>'Historical Trades'!D5132</x:f>
      </x:c>
      <x:c r="E5132" s="23">
        <x:f>'Historical Trades'!E5132</x:f>
      </x:c>
      <x:c r="F5132" s="0">
        <x:f>'Historical Trades'!F5132</x:f>
      </x:c>
      <x:c r="G5132" s="0">
        <x:f>'Historical Trades'!G5132</x:f>
      </x:c>
      <x:c r="H5132" s="0">
        <x:f>'Historical Trades'!H5132</x:f>
      </x:c>
      <x:c r="I5132" s="0">
        <x:f>'Historical Trades'!I5132</x:f>
      </x:c>
      <x:c r="J5132" s="0">
        <x:f>'Historical Trades'!J5132</x:f>
      </x:c>
      <x:c r="K5132" s="0">
        <x:f>'Historical Trades'!K5132</x:f>
      </x:c>
      <x:c r="L5132" s="0">
        <x:f>'Historical Trades'!L5132</x:f>
      </x:c>
      <x:c r="M5132" s="0">
        <x:f>'Historical Trades'!M5132</x:f>
      </x:c>
      <x:c r="N5132" s="0">
        <x:f>CLEAN('Historical Trades'!O5132)</x:f>
      </x:c>
      <x:c r="P5132" s="14">
        <x:f>IF(G5132="sell",M5132,-M5132)</x:f>
      </x:c>
      <x:c r="Q5132" s="14">
        <x:f>VLOOKUP(N5132,'Currency Rates'!$A$3:$C$32,3,0)</x:f>
      </x:c>
      <x:c r="R5132" s="0">
        <x:f>IF(A5132="SPUS",0,IF(A5132="FWD",0,P5132/Q5132))</x:f>
      </x:c>
    </x:row>
    <x:row r="5133" spans="1:19" x14ac:dyDescent="0.3">
      <x:c r="A5133" s="0">
        <x:f>'Historical Trades'!A5133</x:f>
      </x:c>
      <x:c r="B5133" s="0">
        <x:f>'Historical Trades'!B5133</x:f>
      </x:c>
      <x:c r="C5133" s="23">
        <x:f>'Historical Trades'!C5133</x:f>
      </x:c>
      <x:c r="D5133" s="0">
        <x:f>'Historical Trades'!D5133</x:f>
      </x:c>
      <x:c r="E5133" s="23">
        <x:f>'Historical Trades'!E5133</x:f>
      </x:c>
      <x:c r="F5133" s="0">
        <x:f>'Historical Trades'!F5133</x:f>
      </x:c>
      <x:c r="G5133" s="0">
        <x:f>'Historical Trades'!G5133</x:f>
      </x:c>
      <x:c r="H5133" s="0">
        <x:f>'Historical Trades'!H5133</x:f>
      </x:c>
      <x:c r="I5133" s="0">
        <x:f>'Historical Trades'!I5133</x:f>
      </x:c>
      <x:c r="J5133" s="0">
        <x:f>'Historical Trades'!J5133</x:f>
      </x:c>
      <x:c r="K5133" s="0">
        <x:f>'Historical Trades'!K5133</x:f>
      </x:c>
      <x:c r="L5133" s="0">
        <x:f>'Historical Trades'!L5133</x:f>
      </x:c>
      <x:c r="M5133" s="0">
        <x:f>'Historical Trades'!M5133</x:f>
      </x:c>
      <x:c r="N5133" s="0">
        <x:f>CLEAN('Historical Trades'!O5133)</x:f>
      </x:c>
      <x:c r="P5133" s="14">
        <x:f>IF(G5133="sell",M5133,-M5133)</x:f>
      </x:c>
      <x:c r="Q5133" s="14">
        <x:f>VLOOKUP(N5133,'Currency Rates'!$A$3:$C$32,3,0)</x:f>
      </x:c>
      <x:c r="R5133" s="0">
        <x:f>IF(A5133="SPUS",0,IF(A5133="FWD",0,P5133/Q5133))</x:f>
      </x:c>
    </x:row>
    <x:row r="5134" spans="1:19" x14ac:dyDescent="0.3">
      <x:c r="A5134" s="0">
        <x:f>'Historical Trades'!A5134</x:f>
      </x:c>
      <x:c r="B5134" s="0">
        <x:f>'Historical Trades'!B5134</x:f>
      </x:c>
      <x:c r="C5134" s="23">
        <x:f>'Historical Trades'!C5134</x:f>
      </x:c>
      <x:c r="D5134" s="0">
        <x:f>'Historical Trades'!D5134</x:f>
      </x:c>
      <x:c r="E5134" s="23">
        <x:f>'Historical Trades'!E5134</x:f>
      </x:c>
      <x:c r="F5134" s="0">
        <x:f>'Historical Trades'!F5134</x:f>
      </x:c>
      <x:c r="G5134" s="0">
        <x:f>'Historical Trades'!G5134</x:f>
      </x:c>
      <x:c r="H5134" s="0">
        <x:f>'Historical Trades'!H5134</x:f>
      </x:c>
      <x:c r="I5134" s="0">
        <x:f>'Historical Trades'!I5134</x:f>
      </x:c>
      <x:c r="J5134" s="0">
        <x:f>'Historical Trades'!J5134</x:f>
      </x:c>
      <x:c r="K5134" s="0">
        <x:f>'Historical Trades'!K5134</x:f>
      </x:c>
      <x:c r="L5134" s="0">
        <x:f>'Historical Trades'!L5134</x:f>
      </x:c>
      <x:c r="M5134" s="0">
        <x:f>'Historical Trades'!M5134</x:f>
      </x:c>
      <x:c r="N5134" s="0">
        <x:f>CLEAN('Historical Trades'!O5134)</x:f>
      </x:c>
      <x:c r="P5134" s="14">
        <x:f>IF(G5134="sell",M5134,-M5134)</x:f>
      </x:c>
      <x:c r="Q5134" s="14">
        <x:f>VLOOKUP(N5134,'Currency Rates'!$A$3:$C$32,3,0)</x:f>
      </x:c>
      <x:c r="R5134" s="0">
        <x:f>IF(A5134="SPUS",0,IF(A5134="FWD",0,P5134/Q5134))</x:f>
      </x:c>
    </x:row>
    <x:row r="5135" spans="1:19" x14ac:dyDescent="0.3">
      <x:c r="A5135" s="0">
        <x:f>'Historical Trades'!A5135</x:f>
      </x:c>
      <x:c r="B5135" s="0">
        <x:f>'Historical Trades'!B5135</x:f>
      </x:c>
      <x:c r="C5135" s="23">
        <x:f>'Historical Trades'!C5135</x:f>
      </x:c>
      <x:c r="D5135" s="0">
        <x:f>'Historical Trades'!D5135</x:f>
      </x:c>
      <x:c r="E5135" s="23">
        <x:f>'Historical Trades'!E5135</x:f>
      </x:c>
      <x:c r="F5135" s="0">
        <x:f>'Historical Trades'!F5135</x:f>
      </x:c>
      <x:c r="G5135" s="0">
        <x:f>'Historical Trades'!G5135</x:f>
      </x:c>
      <x:c r="H5135" s="0">
        <x:f>'Historical Trades'!H5135</x:f>
      </x:c>
      <x:c r="I5135" s="0">
        <x:f>'Historical Trades'!I5135</x:f>
      </x:c>
      <x:c r="J5135" s="0">
        <x:f>'Historical Trades'!J5135</x:f>
      </x:c>
      <x:c r="K5135" s="0">
        <x:f>'Historical Trades'!K5135</x:f>
      </x:c>
      <x:c r="L5135" s="0">
        <x:f>'Historical Trades'!L5135</x:f>
      </x:c>
      <x:c r="M5135" s="0">
        <x:f>'Historical Trades'!M5135</x:f>
      </x:c>
      <x:c r="N5135" s="0">
        <x:f>CLEAN('Historical Trades'!O5135)</x:f>
      </x:c>
      <x:c r="P5135" s="14">
        <x:f>IF(G5135="sell",M5135,-M5135)</x:f>
      </x:c>
      <x:c r="Q5135" s="14">
        <x:f>VLOOKUP(N5135,'Currency Rates'!$A$3:$C$32,3,0)</x:f>
      </x:c>
      <x:c r="R5135" s="0">
        <x:f>IF(A5135="SPUS",0,IF(A5135="FWD",0,P5135/Q5135))</x:f>
      </x:c>
    </x:row>
    <x:row r="5136" spans="1:19" x14ac:dyDescent="0.3">
      <x:c r="A5136" s="0">
        <x:f>'Historical Trades'!A5136</x:f>
      </x:c>
      <x:c r="B5136" s="0">
        <x:f>'Historical Trades'!B5136</x:f>
      </x:c>
      <x:c r="C5136" s="23">
        <x:f>'Historical Trades'!C5136</x:f>
      </x:c>
      <x:c r="D5136" s="0">
        <x:f>'Historical Trades'!D5136</x:f>
      </x:c>
      <x:c r="E5136" s="23">
        <x:f>'Historical Trades'!E5136</x:f>
      </x:c>
      <x:c r="F5136" s="0">
        <x:f>'Historical Trades'!F5136</x:f>
      </x:c>
      <x:c r="G5136" s="0">
        <x:f>'Historical Trades'!G5136</x:f>
      </x:c>
      <x:c r="H5136" s="0">
        <x:f>'Historical Trades'!H5136</x:f>
      </x:c>
      <x:c r="I5136" s="0">
        <x:f>'Historical Trades'!I5136</x:f>
      </x:c>
      <x:c r="J5136" s="0">
        <x:f>'Historical Trades'!J5136</x:f>
      </x:c>
      <x:c r="K5136" s="0">
        <x:f>'Historical Trades'!K5136</x:f>
      </x:c>
      <x:c r="L5136" s="0">
        <x:f>'Historical Trades'!L5136</x:f>
      </x:c>
      <x:c r="M5136" s="0">
        <x:f>'Historical Trades'!M5136</x:f>
      </x:c>
      <x:c r="N5136" s="0">
        <x:f>CLEAN('Historical Trades'!O5136)</x:f>
      </x:c>
      <x:c r="P5136" s="14">
        <x:f>IF(G5136="sell",M5136,-M5136)</x:f>
      </x:c>
      <x:c r="Q5136" s="14">
        <x:f>VLOOKUP(N5136,'Currency Rates'!$A$3:$C$32,3,0)</x:f>
      </x:c>
      <x:c r="R5136" s="0">
        <x:f>IF(A5136="SPUS",0,IF(A5136="FWD",0,P5136/Q5136))</x:f>
      </x:c>
    </x:row>
    <x:row r="5137" spans="1:19" x14ac:dyDescent="0.3">
      <x:c r="A5137" s="0">
        <x:f>'Historical Trades'!A5137</x:f>
      </x:c>
      <x:c r="B5137" s="0">
        <x:f>'Historical Trades'!B5137</x:f>
      </x:c>
      <x:c r="C5137" s="23">
        <x:f>'Historical Trades'!C5137</x:f>
      </x:c>
      <x:c r="D5137" s="0">
        <x:f>'Historical Trades'!D5137</x:f>
      </x:c>
      <x:c r="E5137" s="23">
        <x:f>'Historical Trades'!E5137</x:f>
      </x:c>
      <x:c r="F5137" s="0">
        <x:f>'Historical Trades'!F5137</x:f>
      </x:c>
      <x:c r="G5137" s="0">
        <x:f>'Historical Trades'!G5137</x:f>
      </x:c>
      <x:c r="H5137" s="0">
        <x:f>'Historical Trades'!H5137</x:f>
      </x:c>
      <x:c r="I5137" s="0">
        <x:f>'Historical Trades'!I5137</x:f>
      </x:c>
      <x:c r="J5137" s="0">
        <x:f>'Historical Trades'!J5137</x:f>
      </x:c>
      <x:c r="K5137" s="0">
        <x:f>'Historical Trades'!K5137</x:f>
      </x:c>
      <x:c r="L5137" s="0">
        <x:f>'Historical Trades'!L5137</x:f>
      </x:c>
      <x:c r="M5137" s="0">
        <x:f>'Historical Trades'!M5137</x:f>
      </x:c>
      <x:c r="N5137" s="0">
        <x:f>CLEAN('Historical Trades'!O5137)</x:f>
      </x:c>
      <x:c r="P5137" s="14">
        <x:f>IF(G5137="sell",M5137,-M5137)</x:f>
      </x:c>
      <x:c r="Q5137" s="14">
        <x:f>VLOOKUP(N5137,'Currency Rates'!$A$3:$C$32,3,0)</x:f>
      </x:c>
      <x:c r="R5137" s="0">
        <x:f>IF(A5137="SPUS",0,IF(A5137="FWD",0,P5137/Q5137))</x:f>
      </x:c>
    </x:row>
    <x:row r="5138" spans="1:19" x14ac:dyDescent="0.3">
      <x:c r="A5138" s="0">
        <x:f>'Historical Trades'!A5138</x:f>
      </x:c>
      <x:c r="B5138" s="0">
        <x:f>'Historical Trades'!B5138</x:f>
      </x:c>
      <x:c r="C5138" s="23">
        <x:f>'Historical Trades'!C5138</x:f>
      </x:c>
      <x:c r="D5138" s="0">
        <x:f>'Historical Trades'!D5138</x:f>
      </x:c>
      <x:c r="E5138" s="23">
        <x:f>'Historical Trades'!E5138</x:f>
      </x:c>
      <x:c r="F5138" s="0">
        <x:f>'Historical Trades'!F5138</x:f>
      </x:c>
      <x:c r="G5138" s="0">
        <x:f>'Historical Trades'!G5138</x:f>
      </x:c>
      <x:c r="H5138" s="0">
        <x:f>'Historical Trades'!H5138</x:f>
      </x:c>
      <x:c r="I5138" s="0">
        <x:f>'Historical Trades'!I5138</x:f>
      </x:c>
      <x:c r="J5138" s="0">
        <x:f>'Historical Trades'!J5138</x:f>
      </x:c>
      <x:c r="K5138" s="0">
        <x:f>'Historical Trades'!K5138</x:f>
      </x:c>
      <x:c r="L5138" s="0">
        <x:f>'Historical Trades'!L5138</x:f>
      </x:c>
      <x:c r="M5138" s="0">
        <x:f>'Historical Trades'!M5138</x:f>
      </x:c>
      <x:c r="N5138" s="0">
        <x:f>CLEAN('Historical Trades'!O5138)</x:f>
      </x:c>
      <x:c r="P5138" s="14">
        <x:f>IF(G5138="sell",M5138,-M5138)</x:f>
      </x:c>
      <x:c r="Q5138" s="14">
        <x:f>VLOOKUP(N5138,'Currency Rates'!$A$3:$C$32,3,0)</x:f>
      </x:c>
      <x:c r="R5138" s="0">
        <x:f>IF(A5138="SPUS",0,IF(A5138="FWD",0,P5138/Q5138))</x:f>
      </x:c>
    </x:row>
    <x:row r="5139" spans="1:19" x14ac:dyDescent="0.3">
      <x:c r="A5139" s="0">
        <x:f>'Historical Trades'!A5139</x:f>
      </x:c>
      <x:c r="B5139" s="0">
        <x:f>'Historical Trades'!B5139</x:f>
      </x:c>
      <x:c r="C5139" s="23">
        <x:f>'Historical Trades'!C5139</x:f>
      </x:c>
      <x:c r="D5139" s="0">
        <x:f>'Historical Trades'!D5139</x:f>
      </x:c>
      <x:c r="E5139" s="23">
        <x:f>'Historical Trades'!E5139</x:f>
      </x:c>
      <x:c r="F5139" s="0">
        <x:f>'Historical Trades'!F5139</x:f>
      </x:c>
      <x:c r="G5139" s="0">
        <x:f>'Historical Trades'!G5139</x:f>
      </x:c>
      <x:c r="H5139" s="0">
        <x:f>'Historical Trades'!H5139</x:f>
      </x:c>
      <x:c r="I5139" s="0">
        <x:f>'Historical Trades'!I5139</x:f>
      </x:c>
      <x:c r="J5139" s="0">
        <x:f>'Historical Trades'!J5139</x:f>
      </x:c>
      <x:c r="K5139" s="0">
        <x:f>'Historical Trades'!K5139</x:f>
      </x:c>
      <x:c r="L5139" s="0">
        <x:f>'Historical Trades'!L5139</x:f>
      </x:c>
      <x:c r="M5139" s="0">
        <x:f>'Historical Trades'!M5139</x:f>
      </x:c>
      <x:c r="N5139" s="0">
        <x:f>CLEAN('Historical Trades'!O5139)</x:f>
      </x:c>
      <x:c r="P5139" s="14">
        <x:f>IF(G5139="sell",M5139,-M5139)</x:f>
      </x:c>
      <x:c r="Q5139" s="14">
        <x:f>VLOOKUP(N5139,'Currency Rates'!$A$3:$C$32,3,0)</x:f>
      </x:c>
      <x:c r="R5139" s="0">
        <x:f>IF(A5139="SPUS",0,IF(A5139="FWD",0,P5139/Q5139))</x:f>
      </x:c>
    </x:row>
    <x:row r="5140" spans="1:19" x14ac:dyDescent="0.3">
      <x:c r="A5140" s="0">
        <x:f>'Historical Trades'!A5140</x:f>
      </x:c>
      <x:c r="B5140" s="0">
        <x:f>'Historical Trades'!B5140</x:f>
      </x:c>
      <x:c r="C5140" s="23">
        <x:f>'Historical Trades'!C5140</x:f>
      </x:c>
      <x:c r="D5140" s="0">
        <x:f>'Historical Trades'!D5140</x:f>
      </x:c>
      <x:c r="E5140" s="23">
        <x:f>'Historical Trades'!E5140</x:f>
      </x:c>
      <x:c r="F5140" s="0">
        <x:f>'Historical Trades'!F5140</x:f>
      </x:c>
      <x:c r="G5140" s="0">
        <x:f>'Historical Trades'!G5140</x:f>
      </x:c>
      <x:c r="H5140" s="0">
        <x:f>'Historical Trades'!H5140</x:f>
      </x:c>
      <x:c r="I5140" s="0">
        <x:f>'Historical Trades'!I5140</x:f>
      </x:c>
      <x:c r="J5140" s="0">
        <x:f>'Historical Trades'!J5140</x:f>
      </x:c>
      <x:c r="K5140" s="0">
        <x:f>'Historical Trades'!K5140</x:f>
      </x:c>
      <x:c r="L5140" s="0">
        <x:f>'Historical Trades'!L5140</x:f>
      </x:c>
      <x:c r="M5140" s="0">
        <x:f>'Historical Trades'!M5140</x:f>
      </x:c>
      <x:c r="N5140" s="0">
        <x:f>CLEAN('Historical Trades'!O5140)</x:f>
      </x:c>
      <x:c r="P5140" s="14">
        <x:f>IF(G5140="sell",M5140,-M5140)</x:f>
      </x:c>
      <x:c r="Q5140" s="14">
        <x:f>VLOOKUP(N5140,'Currency Rates'!$A$3:$C$32,3,0)</x:f>
      </x:c>
      <x:c r="R5140" s="0">
        <x:f>IF(A5140="SPUS",0,IF(A5140="FWD",0,P5140/Q5140))</x:f>
      </x:c>
    </x:row>
    <x:row r="5141" spans="1:19" x14ac:dyDescent="0.3">
      <x:c r="A5141" s="0">
        <x:f>'Historical Trades'!A5141</x:f>
      </x:c>
      <x:c r="B5141" s="0">
        <x:f>'Historical Trades'!B5141</x:f>
      </x:c>
      <x:c r="C5141" s="23">
        <x:f>'Historical Trades'!C5141</x:f>
      </x:c>
      <x:c r="D5141" s="0">
        <x:f>'Historical Trades'!D5141</x:f>
      </x:c>
      <x:c r="E5141" s="23">
        <x:f>'Historical Trades'!E5141</x:f>
      </x:c>
      <x:c r="F5141" s="0">
        <x:f>'Historical Trades'!F5141</x:f>
      </x:c>
      <x:c r="G5141" s="0">
        <x:f>'Historical Trades'!G5141</x:f>
      </x:c>
      <x:c r="H5141" s="0">
        <x:f>'Historical Trades'!H5141</x:f>
      </x:c>
      <x:c r="I5141" s="0">
        <x:f>'Historical Trades'!I5141</x:f>
      </x:c>
      <x:c r="J5141" s="0">
        <x:f>'Historical Trades'!J5141</x:f>
      </x:c>
      <x:c r="K5141" s="0">
        <x:f>'Historical Trades'!K5141</x:f>
      </x:c>
      <x:c r="L5141" s="0">
        <x:f>'Historical Trades'!L5141</x:f>
      </x:c>
      <x:c r="M5141" s="0">
        <x:f>'Historical Trades'!M5141</x:f>
      </x:c>
      <x:c r="N5141" s="0">
        <x:f>CLEAN('Historical Trades'!O5141)</x:f>
      </x:c>
      <x:c r="P5141" s="14">
        <x:f>IF(G5141="sell",M5141,-M5141)</x:f>
      </x:c>
      <x:c r="Q5141" s="14">
        <x:f>VLOOKUP(N5141,'Currency Rates'!$A$3:$C$32,3,0)</x:f>
      </x:c>
      <x:c r="R5141" s="0">
        <x:f>IF(A5141="SPUS",0,IF(A5141="FWD",0,P5141/Q5141))</x:f>
      </x:c>
    </x:row>
    <x:row r="5142" spans="1:19" x14ac:dyDescent="0.3">
      <x:c r="A5142" s="0">
        <x:f>'Historical Trades'!A5142</x:f>
      </x:c>
      <x:c r="B5142" s="0">
        <x:f>'Historical Trades'!B5142</x:f>
      </x:c>
      <x:c r="C5142" s="23">
        <x:f>'Historical Trades'!C5142</x:f>
      </x:c>
      <x:c r="D5142" s="0">
        <x:f>'Historical Trades'!D5142</x:f>
      </x:c>
      <x:c r="E5142" s="23">
        <x:f>'Historical Trades'!E5142</x:f>
      </x:c>
      <x:c r="F5142" s="0">
        <x:f>'Historical Trades'!F5142</x:f>
      </x:c>
      <x:c r="G5142" s="0">
        <x:f>'Historical Trades'!G5142</x:f>
      </x:c>
      <x:c r="H5142" s="0">
        <x:f>'Historical Trades'!H5142</x:f>
      </x:c>
      <x:c r="I5142" s="0">
        <x:f>'Historical Trades'!I5142</x:f>
      </x:c>
      <x:c r="J5142" s="0">
        <x:f>'Historical Trades'!J5142</x:f>
      </x:c>
      <x:c r="K5142" s="0">
        <x:f>'Historical Trades'!K5142</x:f>
      </x:c>
      <x:c r="L5142" s="0">
        <x:f>'Historical Trades'!L5142</x:f>
      </x:c>
      <x:c r="M5142" s="0">
        <x:f>'Historical Trades'!M5142</x:f>
      </x:c>
      <x:c r="N5142" s="0">
        <x:f>CLEAN('Historical Trades'!O5142)</x:f>
      </x:c>
      <x:c r="P5142" s="14">
        <x:f>IF(G5142="sell",M5142,-M5142)</x:f>
      </x:c>
      <x:c r="Q5142" s="14">
        <x:f>VLOOKUP(N5142,'Currency Rates'!$A$3:$C$32,3,0)</x:f>
      </x:c>
      <x:c r="R5142" s="0">
        <x:f>IF(A5142="SPUS",0,IF(A5142="FWD",0,P5142/Q5142))</x:f>
      </x:c>
    </x:row>
    <x:row r="5143" spans="1:19" x14ac:dyDescent="0.3">
      <x:c r="A5143" s="0">
        <x:f>'Historical Trades'!A5143</x:f>
      </x:c>
      <x:c r="B5143" s="0">
        <x:f>'Historical Trades'!B5143</x:f>
      </x:c>
      <x:c r="C5143" s="23">
        <x:f>'Historical Trades'!C5143</x:f>
      </x:c>
      <x:c r="D5143" s="0">
        <x:f>'Historical Trades'!D5143</x:f>
      </x:c>
      <x:c r="E5143" s="23">
        <x:f>'Historical Trades'!E5143</x:f>
      </x:c>
      <x:c r="F5143" s="0">
        <x:f>'Historical Trades'!F5143</x:f>
      </x:c>
      <x:c r="G5143" s="0">
        <x:f>'Historical Trades'!G5143</x:f>
      </x:c>
      <x:c r="H5143" s="0">
        <x:f>'Historical Trades'!H5143</x:f>
      </x:c>
      <x:c r="I5143" s="0">
        <x:f>'Historical Trades'!I5143</x:f>
      </x:c>
      <x:c r="J5143" s="0">
        <x:f>'Historical Trades'!J5143</x:f>
      </x:c>
      <x:c r="K5143" s="0">
        <x:f>'Historical Trades'!K5143</x:f>
      </x:c>
      <x:c r="L5143" s="0">
        <x:f>'Historical Trades'!L5143</x:f>
      </x:c>
      <x:c r="M5143" s="0">
        <x:f>'Historical Trades'!M5143</x:f>
      </x:c>
      <x:c r="N5143" s="0">
        <x:f>CLEAN('Historical Trades'!O5143)</x:f>
      </x:c>
      <x:c r="P5143" s="14">
        <x:f>IF(G5143="sell",M5143,-M5143)</x:f>
      </x:c>
      <x:c r="Q5143" s="14">
        <x:f>VLOOKUP(N5143,'Currency Rates'!$A$3:$C$32,3,0)</x:f>
      </x:c>
      <x:c r="R5143" s="0">
        <x:f>IF(A5143="SPUS",0,IF(A5143="FWD",0,P5143/Q5143))</x:f>
      </x:c>
    </x:row>
    <x:row r="5144" spans="1:19" x14ac:dyDescent="0.3">
      <x:c r="A5144" s="0">
        <x:f>'Historical Trades'!A5144</x:f>
      </x:c>
      <x:c r="B5144" s="0">
        <x:f>'Historical Trades'!B5144</x:f>
      </x:c>
      <x:c r="C5144" s="23">
        <x:f>'Historical Trades'!C5144</x:f>
      </x:c>
      <x:c r="D5144" s="0">
        <x:f>'Historical Trades'!D5144</x:f>
      </x:c>
      <x:c r="E5144" s="23">
        <x:f>'Historical Trades'!E5144</x:f>
      </x:c>
      <x:c r="F5144" s="0">
        <x:f>'Historical Trades'!F5144</x:f>
      </x:c>
      <x:c r="G5144" s="0">
        <x:f>'Historical Trades'!G5144</x:f>
      </x:c>
      <x:c r="H5144" s="0">
        <x:f>'Historical Trades'!H5144</x:f>
      </x:c>
      <x:c r="I5144" s="0">
        <x:f>'Historical Trades'!I5144</x:f>
      </x:c>
      <x:c r="J5144" s="0">
        <x:f>'Historical Trades'!J5144</x:f>
      </x:c>
      <x:c r="K5144" s="0">
        <x:f>'Historical Trades'!K5144</x:f>
      </x:c>
      <x:c r="L5144" s="0">
        <x:f>'Historical Trades'!L5144</x:f>
      </x:c>
      <x:c r="M5144" s="0">
        <x:f>'Historical Trades'!M5144</x:f>
      </x:c>
      <x:c r="N5144" s="0">
        <x:f>CLEAN('Historical Trades'!O5144)</x:f>
      </x:c>
      <x:c r="P5144" s="14">
        <x:f>IF(G5144="sell",M5144,-M5144)</x:f>
      </x:c>
      <x:c r="Q5144" s="14">
        <x:f>VLOOKUP(N5144,'Currency Rates'!$A$3:$C$32,3,0)</x:f>
      </x:c>
      <x:c r="R5144" s="0">
        <x:f>IF(A5144="SPUS",0,IF(A5144="FWD",0,P5144/Q5144))</x:f>
      </x:c>
    </x:row>
    <x:row r="5145" spans="1:19" x14ac:dyDescent="0.3">
      <x:c r="A5145" s="0">
        <x:f>'Historical Trades'!A5145</x:f>
      </x:c>
      <x:c r="B5145" s="0">
        <x:f>'Historical Trades'!B5145</x:f>
      </x:c>
      <x:c r="C5145" s="23">
        <x:f>'Historical Trades'!C5145</x:f>
      </x:c>
      <x:c r="D5145" s="0">
        <x:f>'Historical Trades'!D5145</x:f>
      </x:c>
      <x:c r="E5145" s="23">
        <x:f>'Historical Trades'!E5145</x:f>
      </x:c>
      <x:c r="F5145" s="0">
        <x:f>'Historical Trades'!F5145</x:f>
      </x:c>
      <x:c r="G5145" s="0">
        <x:f>'Historical Trades'!G5145</x:f>
      </x:c>
      <x:c r="H5145" s="0">
        <x:f>'Historical Trades'!H5145</x:f>
      </x:c>
      <x:c r="I5145" s="0">
        <x:f>'Historical Trades'!I5145</x:f>
      </x:c>
      <x:c r="J5145" s="0">
        <x:f>'Historical Trades'!J5145</x:f>
      </x:c>
      <x:c r="K5145" s="0">
        <x:f>'Historical Trades'!K5145</x:f>
      </x:c>
      <x:c r="L5145" s="0">
        <x:f>'Historical Trades'!L5145</x:f>
      </x:c>
      <x:c r="M5145" s="0">
        <x:f>'Historical Trades'!M5145</x:f>
      </x:c>
      <x:c r="N5145" s="0">
        <x:f>CLEAN('Historical Trades'!O5145)</x:f>
      </x:c>
      <x:c r="P5145" s="14">
        <x:f>IF(G5145="sell",M5145,-M5145)</x:f>
      </x:c>
      <x:c r="Q5145" s="14">
        <x:f>VLOOKUP(N5145,'Currency Rates'!$A$3:$C$32,3,0)</x:f>
      </x:c>
      <x:c r="R5145" s="0">
        <x:f>IF(A5145="SPUS",0,IF(A5145="FWD",0,P5145/Q5145))</x:f>
      </x:c>
    </x:row>
    <x:row r="5146" spans="1:19" x14ac:dyDescent="0.3">
      <x:c r="A5146" s="0">
        <x:f>'Historical Trades'!A5146</x:f>
      </x:c>
      <x:c r="B5146" s="0">
        <x:f>'Historical Trades'!B5146</x:f>
      </x:c>
      <x:c r="C5146" s="23">
        <x:f>'Historical Trades'!C5146</x:f>
      </x:c>
      <x:c r="D5146" s="0">
        <x:f>'Historical Trades'!D5146</x:f>
      </x:c>
      <x:c r="E5146" s="23">
        <x:f>'Historical Trades'!E5146</x:f>
      </x:c>
      <x:c r="F5146" s="0">
        <x:f>'Historical Trades'!F5146</x:f>
      </x:c>
      <x:c r="G5146" s="0">
        <x:f>'Historical Trades'!G5146</x:f>
      </x:c>
      <x:c r="H5146" s="0">
        <x:f>'Historical Trades'!H5146</x:f>
      </x:c>
      <x:c r="I5146" s="0">
        <x:f>'Historical Trades'!I5146</x:f>
      </x:c>
      <x:c r="J5146" s="0">
        <x:f>'Historical Trades'!J5146</x:f>
      </x:c>
      <x:c r="K5146" s="0">
        <x:f>'Historical Trades'!K5146</x:f>
      </x:c>
      <x:c r="L5146" s="0">
        <x:f>'Historical Trades'!L5146</x:f>
      </x:c>
      <x:c r="M5146" s="0">
        <x:f>'Historical Trades'!M5146</x:f>
      </x:c>
      <x:c r="N5146" s="0">
        <x:f>CLEAN('Historical Trades'!O5146)</x:f>
      </x:c>
      <x:c r="P5146" s="14">
        <x:f>IF(G5146="sell",M5146,-M5146)</x:f>
      </x:c>
      <x:c r="Q5146" s="14">
        <x:f>VLOOKUP(N5146,'Currency Rates'!$A$3:$C$32,3,0)</x:f>
      </x:c>
      <x:c r="R5146" s="0">
        <x:f>IF(A5146="SPUS",0,IF(A5146="FWD",0,P5146/Q5146))</x:f>
      </x:c>
    </x:row>
    <x:row r="5147" spans="1:19" x14ac:dyDescent="0.3">
      <x:c r="A5147" s="0">
        <x:f>'Historical Trades'!A5147</x:f>
      </x:c>
      <x:c r="B5147" s="0">
        <x:f>'Historical Trades'!B5147</x:f>
      </x:c>
      <x:c r="C5147" s="23">
        <x:f>'Historical Trades'!C5147</x:f>
      </x:c>
      <x:c r="D5147" s="0">
        <x:f>'Historical Trades'!D5147</x:f>
      </x:c>
      <x:c r="E5147" s="23">
        <x:f>'Historical Trades'!E5147</x:f>
      </x:c>
      <x:c r="F5147" s="0">
        <x:f>'Historical Trades'!F5147</x:f>
      </x:c>
      <x:c r="G5147" s="0">
        <x:f>'Historical Trades'!G5147</x:f>
      </x:c>
      <x:c r="H5147" s="0">
        <x:f>'Historical Trades'!H5147</x:f>
      </x:c>
      <x:c r="I5147" s="0">
        <x:f>'Historical Trades'!I5147</x:f>
      </x:c>
      <x:c r="J5147" s="0">
        <x:f>'Historical Trades'!J5147</x:f>
      </x:c>
      <x:c r="K5147" s="0">
        <x:f>'Historical Trades'!K5147</x:f>
      </x:c>
      <x:c r="L5147" s="0">
        <x:f>'Historical Trades'!L5147</x:f>
      </x:c>
      <x:c r="M5147" s="0">
        <x:f>'Historical Trades'!M5147</x:f>
      </x:c>
      <x:c r="N5147" s="0">
        <x:f>CLEAN('Historical Trades'!O5147)</x:f>
      </x:c>
      <x:c r="P5147" s="14">
        <x:f>IF(G5147="sell",M5147,-M5147)</x:f>
      </x:c>
      <x:c r="Q5147" s="14">
        <x:f>VLOOKUP(N5147,'Currency Rates'!$A$3:$C$32,3,0)</x:f>
      </x:c>
      <x:c r="R5147" s="0">
        <x:f>IF(A5147="SPUS",0,IF(A5147="FWD",0,P5147/Q5147))</x:f>
      </x:c>
    </x:row>
    <x:row r="5148" spans="1:19" x14ac:dyDescent="0.3">
      <x:c r="A5148" s="0">
        <x:f>'Historical Trades'!A5148</x:f>
      </x:c>
      <x:c r="B5148" s="0">
        <x:f>'Historical Trades'!B5148</x:f>
      </x:c>
      <x:c r="C5148" s="23">
        <x:f>'Historical Trades'!C5148</x:f>
      </x:c>
      <x:c r="D5148" s="0">
        <x:f>'Historical Trades'!D5148</x:f>
      </x:c>
      <x:c r="E5148" s="23">
        <x:f>'Historical Trades'!E5148</x:f>
      </x:c>
      <x:c r="F5148" s="0">
        <x:f>'Historical Trades'!F5148</x:f>
      </x:c>
      <x:c r="G5148" s="0">
        <x:f>'Historical Trades'!G5148</x:f>
      </x:c>
      <x:c r="H5148" s="0">
        <x:f>'Historical Trades'!H5148</x:f>
      </x:c>
      <x:c r="I5148" s="0">
        <x:f>'Historical Trades'!I5148</x:f>
      </x:c>
      <x:c r="J5148" s="0">
        <x:f>'Historical Trades'!J5148</x:f>
      </x:c>
      <x:c r="K5148" s="0">
        <x:f>'Historical Trades'!K5148</x:f>
      </x:c>
      <x:c r="L5148" s="0">
        <x:f>'Historical Trades'!L5148</x:f>
      </x:c>
      <x:c r="M5148" s="0">
        <x:f>'Historical Trades'!M5148</x:f>
      </x:c>
      <x:c r="N5148" s="0">
        <x:f>CLEAN('Historical Trades'!O5148)</x:f>
      </x:c>
      <x:c r="P5148" s="14">
        <x:f>IF(G5148="sell",M5148,-M5148)</x:f>
      </x:c>
      <x:c r="Q5148" s="14">
        <x:f>VLOOKUP(N5148,'Currency Rates'!$A$3:$C$32,3,0)</x:f>
      </x:c>
      <x:c r="R5148" s="0">
        <x:f>IF(A5148="SPUS",0,IF(A5148="FWD",0,P5148/Q5148))</x:f>
      </x:c>
    </x:row>
    <x:row r="5149" spans="1:19" x14ac:dyDescent="0.3">
      <x:c r="A5149" s="0">
        <x:f>'Historical Trades'!A5149</x:f>
      </x:c>
      <x:c r="B5149" s="0">
        <x:f>'Historical Trades'!B5149</x:f>
      </x:c>
      <x:c r="C5149" s="23">
        <x:f>'Historical Trades'!C5149</x:f>
      </x:c>
      <x:c r="D5149" s="0">
        <x:f>'Historical Trades'!D5149</x:f>
      </x:c>
      <x:c r="E5149" s="23">
        <x:f>'Historical Trades'!E5149</x:f>
      </x:c>
      <x:c r="F5149" s="0">
        <x:f>'Historical Trades'!F5149</x:f>
      </x:c>
      <x:c r="G5149" s="0">
        <x:f>'Historical Trades'!G5149</x:f>
      </x:c>
      <x:c r="H5149" s="0">
        <x:f>'Historical Trades'!H5149</x:f>
      </x:c>
      <x:c r="I5149" s="0">
        <x:f>'Historical Trades'!I5149</x:f>
      </x:c>
      <x:c r="J5149" s="0">
        <x:f>'Historical Trades'!J5149</x:f>
      </x:c>
      <x:c r="K5149" s="0">
        <x:f>'Historical Trades'!K5149</x:f>
      </x:c>
      <x:c r="L5149" s="0">
        <x:f>'Historical Trades'!L5149</x:f>
      </x:c>
      <x:c r="M5149" s="0">
        <x:f>'Historical Trades'!M5149</x:f>
      </x:c>
      <x:c r="N5149" s="0">
        <x:f>CLEAN('Historical Trades'!O5149)</x:f>
      </x:c>
      <x:c r="P5149" s="14">
        <x:f>IF(G5149="sell",M5149,-M5149)</x:f>
      </x:c>
      <x:c r="Q5149" s="14">
        <x:f>VLOOKUP(N5149,'Currency Rates'!$A$3:$C$32,3,0)</x:f>
      </x:c>
      <x:c r="R5149" s="0">
        <x:f>IF(A5149="SPUS",0,IF(A5149="FWD",0,P5149/Q5149))</x:f>
      </x:c>
    </x:row>
    <x:row r="5150" spans="1:19" x14ac:dyDescent="0.3">
      <x:c r="A5150" s="0">
        <x:f>'Historical Trades'!A5150</x:f>
      </x:c>
      <x:c r="B5150" s="0">
        <x:f>'Historical Trades'!B5150</x:f>
      </x:c>
      <x:c r="C5150" s="23">
        <x:f>'Historical Trades'!C5150</x:f>
      </x:c>
      <x:c r="D5150" s="0">
        <x:f>'Historical Trades'!D5150</x:f>
      </x:c>
      <x:c r="E5150" s="23">
        <x:f>'Historical Trades'!E5150</x:f>
      </x:c>
      <x:c r="F5150" s="0">
        <x:f>'Historical Trades'!F5150</x:f>
      </x:c>
      <x:c r="G5150" s="0">
        <x:f>'Historical Trades'!G5150</x:f>
      </x:c>
      <x:c r="H5150" s="0">
        <x:f>'Historical Trades'!H5150</x:f>
      </x:c>
      <x:c r="I5150" s="0">
        <x:f>'Historical Trades'!I5150</x:f>
      </x:c>
      <x:c r="J5150" s="0">
        <x:f>'Historical Trades'!J5150</x:f>
      </x:c>
      <x:c r="K5150" s="0">
        <x:f>'Historical Trades'!K5150</x:f>
      </x:c>
      <x:c r="L5150" s="0">
        <x:f>'Historical Trades'!L5150</x:f>
      </x:c>
      <x:c r="M5150" s="0">
        <x:f>'Historical Trades'!M5150</x:f>
      </x:c>
      <x:c r="N5150" s="0">
        <x:f>CLEAN('Historical Trades'!O5150)</x:f>
      </x:c>
      <x:c r="P5150" s="14">
        <x:f>IF(G5150="sell",M5150,-M5150)</x:f>
      </x:c>
      <x:c r="Q5150" s="14">
        <x:f>VLOOKUP(N5150,'Currency Rates'!$A$3:$C$32,3,0)</x:f>
      </x:c>
      <x:c r="R5150" s="0">
        <x:f>IF(A5150="SPUS",0,IF(A5150="FWD",0,P5150/Q5150))</x:f>
      </x:c>
    </x:row>
    <x:row r="5151" spans="1:19" x14ac:dyDescent="0.3">
      <x:c r="A5151" s="0">
        <x:f>'Historical Trades'!A5151</x:f>
      </x:c>
      <x:c r="B5151" s="0">
        <x:f>'Historical Trades'!B5151</x:f>
      </x:c>
      <x:c r="C5151" s="23">
        <x:f>'Historical Trades'!C5151</x:f>
      </x:c>
      <x:c r="D5151" s="0">
        <x:f>'Historical Trades'!D5151</x:f>
      </x:c>
      <x:c r="E5151" s="23">
        <x:f>'Historical Trades'!E5151</x:f>
      </x:c>
      <x:c r="F5151" s="0">
        <x:f>'Historical Trades'!F5151</x:f>
      </x:c>
      <x:c r="G5151" s="0">
        <x:f>'Historical Trades'!G5151</x:f>
      </x:c>
      <x:c r="H5151" s="0">
        <x:f>'Historical Trades'!H5151</x:f>
      </x:c>
      <x:c r="I5151" s="0">
        <x:f>'Historical Trades'!I5151</x:f>
      </x:c>
      <x:c r="J5151" s="0">
        <x:f>'Historical Trades'!J5151</x:f>
      </x:c>
      <x:c r="K5151" s="0">
        <x:f>'Historical Trades'!K5151</x:f>
      </x:c>
      <x:c r="L5151" s="0">
        <x:f>'Historical Trades'!L5151</x:f>
      </x:c>
      <x:c r="M5151" s="0">
        <x:f>'Historical Trades'!M5151</x:f>
      </x:c>
      <x:c r="N5151" s="0">
        <x:f>CLEAN('Historical Trades'!O5151)</x:f>
      </x:c>
      <x:c r="P5151" s="14">
        <x:f>IF(G5151="sell",M5151,-M5151)</x:f>
      </x:c>
      <x:c r="Q5151" s="14">
        <x:f>VLOOKUP(N5151,'Currency Rates'!$A$3:$C$32,3,0)</x:f>
      </x:c>
      <x:c r="R5151" s="0">
        <x:f>IF(A5151="SPUS",0,IF(A5151="FWD",0,P5151/Q5151))</x:f>
      </x:c>
    </x:row>
    <x:row r="5152" spans="1:19" x14ac:dyDescent="0.3">
      <x:c r="A5152" s="0">
        <x:f>'Historical Trades'!A5152</x:f>
      </x:c>
      <x:c r="B5152" s="0">
        <x:f>'Historical Trades'!B5152</x:f>
      </x:c>
      <x:c r="C5152" s="23">
        <x:f>'Historical Trades'!C5152</x:f>
      </x:c>
      <x:c r="D5152" s="0">
        <x:f>'Historical Trades'!D5152</x:f>
      </x:c>
      <x:c r="E5152" s="23">
        <x:f>'Historical Trades'!E5152</x:f>
      </x:c>
      <x:c r="F5152" s="0">
        <x:f>'Historical Trades'!F5152</x:f>
      </x:c>
      <x:c r="G5152" s="0">
        <x:f>'Historical Trades'!G5152</x:f>
      </x:c>
      <x:c r="H5152" s="0">
        <x:f>'Historical Trades'!H5152</x:f>
      </x:c>
      <x:c r="I5152" s="0">
        <x:f>'Historical Trades'!I5152</x:f>
      </x:c>
      <x:c r="J5152" s="0">
        <x:f>'Historical Trades'!J5152</x:f>
      </x:c>
      <x:c r="K5152" s="0">
        <x:f>'Historical Trades'!K5152</x:f>
      </x:c>
      <x:c r="L5152" s="0">
        <x:f>'Historical Trades'!L5152</x:f>
      </x:c>
      <x:c r="M5152" s="0">
        <x:f>'Historical Trades'!M5152</x:f>
      </x:c>
      <x:c r="N5152" s="0">
        <x:f>CLEAN('Historical Trades'!O5152)</x:f>
      </x:c>
      <x:c r="P5152" s="14">
        <x:f>IF(G5152="sell",M5152,-M5152)</x:f>
      </x:c>
      <x:c r="Q5152" s="14">
        <x:f>VLOOKUP(N5152,'Currency Rates'!$A$3:$C$32,3,0)</x:f>
      </x:c>
      <x:c r="R5152" s="0">
        <x:f>IF(A5152="SPUS",0,IF(A5152="FWD",0,P5152/Q5152))</x:f>
      </x:c>
    </x:row>
    <x:row r="5153" spans="1:19" x14ac:dyDescent="0.3">
      <x:c r="A5153" s="0">
        <x:f>'Historical Trades'!A5153</x:f>
      </x:c>
      <x:c r="B5153" s="0">
        <x:f>'Historical Trades'!B5153</x:f>
      </x:c>
      <x:c r="C5153" s="23">
        <x:f>'Historical Trades'!C5153</x:f>
      </x:c>
      <x:c r="D5153" s="0">
        <x:f>'Historical Trades'!D5153</x:f>
      </x:c>
      <x:c r="E5153" s="23">
        <x:f>'Historical Trades'!E5153</x:f>
      </x:c>
      <x:c r="F5153" s="0">
        <x:f>'Historical Trades'!F5153</x:f>
      </x:c>
      <x:c r="G5153" s="0">
        <x:f>'Historical Trades'!G5153</x:f>
      </x:c>
      <x:c r="H5153" s="0">
        <x:f>'Historical Trades'!H5153</x:f>
      </x:c>
      <x:c r="I5153" s="0">
        <x:f>'Historical Trades'!I5153</x:f>
      </x:c>
      <x:c r="J5153" s="0">
        <x:f>'Historical Trades'!J5153</x:f>
      </x:c>
      <x:c r="K5153" s="0">
        <x:f>'Historical Trades'!K5153</x:f>
      </x:c>
      <x:c r="L5153" s="0">
        <x:f>'Historical Trades'!L5153</x:f>
      </x:c>
      <x:c r="M5153" s="0">
        <x:f>'Historical Trades'!M5153</x:f>
      </x:c>
      <x:c r="N5153" s="0">
        <x:f>CLEAN('Historical Trades'!O5153)</x:f>
      </x:c>
      <x:c r="P5153" s="14">
        <x:f>IF(G5153="sell",M5153,-M5153)</x:f>
      </x:c>
      <x:c r="Q5153" s="14">
        <x:f>VLOOKUP(N5153,'Currency Rates'!$A$3:$C$32,3,0)</x:f>
      </x:c>
      <x:c r="R5153" s="0">
        <x:f>IF(A5153="SPUS",0,IF(A5153="FWD",0,P5153/Q5153))</x:f>
      </x:c>
    </x:row>
    <x:row r="5154" spans="1:19" x14ac:dyDescent="0.3">
      <x:c r="A5154" s="0">
        <x:f>'Historical Trades'!A5154</x:f>
      </x:c>
      <x:c r="B5154" s="0">
        <x:f>'Historical Trades'!B5154</x:f>
      </x:c>
      <x:c r="C5154" s="23">
        <x:f>'Historical Trades'!C5154</x:f>
      </x:c>
      <x:c r="D5154" s="0">
        <x:f>'Historical Trades'!D5154</x:f>
      </x:c>
      <x:c r="E5154" s="23">
        <x:f>'Historical Trades'!E5154</x:f>
      </x:c>
      <x:c r="F5154" s="0">
        <x:f>'Historical Trades'!F5154</x:f>
      </x:c>
      <x:c r="G5154" s="0">
        <x:f>'Historical Trades'!G5154</x:f>
      </x:c>
      <x:c r="H5154" s="0">
        <x:f>'Historical Trades'!H5154</x:f>
      </x:c>
      <x:c r="I5154" s="0">
        <x:f>'Historical Trades'!I5154</x:f>
      </x:c>
      <x:c r="J5154" s="0">
        <x:f>'Historical Trades'!J5154</x:f>
      </x:c>
      <x:c r="K5154" s="0">
        <x:f>'Historical Trades'!K5154</x:f>
      </x:c>
      <x:c r="L5154" s="0">
        <x:f>'Historical Trades'!L5154</x:f>
      </x:c>
      <x:c r="M5154" s="0">
        <x:f>'Historical Trades'!M5154</x:f>
      </x:c>
      <x:c r="N5154" s="0">
        <x:f>CLEAN('Historical Trades'!O5154)</x:f>
      </x:c>
      <x:c r="P5154" s="14">
        <x:f>IF(G5154="sell",M5154,-M5154)</x:f>
      </x:c>
      <x:c r="Q5154" s="14">
        <x:f>VLOOKUP(N5154,'Currency Rates'!$A$3:$C$32,3,0)</x:f>
      </x:c>
      <x:c r="R5154" s="0">
        <x:f>IF(A5154="SPUS",0,IF(A5154="FWD",0,P5154/Q5154))</x:f>
      </x:c>
    </x:row>
    <x:row r="5155" spans="1:19" x14ac:dyDescent="0.3">
      <x:c r="A5155" s="0">
        <x:f>'Historical Trades'!A5155</x:f>
      </x:c>
      <x:c r="B5155" s="0">
        <x:f>'Historical Trades'!B5155</x:f>
      </x:c>
      <x:c r="C5155" s="23">
        <x:f>'Historical Trades'!C5155</x:f>
      </x:c>
      <x:c r="D5155" s="0">
        <x:f>'Historical Trades'!D5155</x:f>
      </x:c>
      <x:c r="E5155" s="23">
        <x:f>'Historical Trades'!E5155</x:f>
      </x:c>
      <x:c r="F5155" s="0">
        <x:f>'Historical Trades'!F5155</x:f>
      </x:c>
      <x:c r="G5155" s="0">
        <x:f>'Historical Trades'!G5155</x:f>
      </x:c>
      <x:c r="H5155" s="0">
        <x:f>'Historical Trades'!H5155</x:f>
      </x:c>
      <x:c r="I5155" s="0">
        <x:f>'Historical Trades'!I5155</x:f>
      </x:c>
      <x:c r="J5155" s="0">
        <x:f>'Historical Trades'!J5155</x:f>
      </x:c>
      <x:c r="K5155" s="0">
        <x:f>'Historical Trades'!K5155</x:f>
      </x:c>
      <x:c r="L5155" s="0">
        <x:f>'Historical Trades'!L5155</x:f>
      </x:c>
      <x:c r="M5155" s="0">
        <x:f>'Historical Trades'!M5155</x:f>
      </x:c>
      <x:c r="N5155" s="0">
        <x:f>CLEAN('Historical Trades'!O5155)</x:f>
      </x:c>
      <x:c r="P5155" s="14">
        <x:f>IF(G5155="sell",M5155,-M5155)</x:f>
      </x:c>
      <x:c r="Q5155" s="14">
        <x:f>VLOOKUP(N5155,'Currency Rates'!$A$3:$C$32,3,0)</x:f>
      </x:c>
      <x:c r="R5155" s="0">
        <x:f>IF(A5155="SPUS",0,IF(A5155="FWD",0,P5155/Q5155))</x:f>
      </x:c>
    </x:row>
    <x:row r="5156" spans="1:19" x14ac:dyDescent="0.3">
      <x:c r="A5156" s="0">
        <x:f>'Historical Trades'!A5156</x:f>
      </x:c>
      <x:c r="B5156" s="0">
        <x:f>'Historical Trades'!B5156</x:f>
      </x:c>
      <x:c r="C5156" s="23">
        <x:f>'Historical Trades'!C5156</x:f>
      </x:c>
      <x:c r="D5156" s="0">
        <x:f>'Historical Trades'!D5156</x:f>
      </x:c>
      <x:c r="E5156" s="23">
        <x:f>'Historical Trades'!E5156</x:f>
      </x:c>
      <x:c r="F5156" s="0">
        <x:f>'Historical Trades'!F5156</x:f>
      </x:c>
      <x:c r="G5156" s="0">
        <x:f>'Historical Trades'!G5156</x:f>
      </x:c>
      <x:c r="H5156" s="0">
        <x:f>'Historical Trades'!H5156</x:f>
      </x:c>
      <x:c r="I5156" s="0">
        <x:f>'Historical Trades'!I5156</x:f>
      </x:c>
      <x:c r="J5156" s="0">
        <x:f>'Historical Trades'!J5156</x:f>
      </x:c>
      <x:c r="K5156" s="0">
        <x:f>'Historical Trades'!K5156</x:f>
      </x:c>
      <x:c r="L5156" s="0">
        <x:f>'Historical Trades'!L5156</x:f>
      </x:c>
      <x:c r="M5156" s="0">
        <x:f>'Historical Trades'!M5156</x:f>
      </x:c>
      <x:c r="N5156" s="0">
        <x:f>CLEAN('Historical Trades'!O5156)</x:f>
      </x:c>
      <x:c r="P5156" s="14">
        <x:f>IF(G5156="sell",M5156,-M5156)</x:f>
      </x:c>
      <x:c r="Q5156" s="14">
        <x:f>VLOOKUP(N5156,'Currency Rates'!$A$3:$C$32,3,0)</x:f>
      </x:c>
      <x:c r="R5156" s="0">
        <x:f>IF(A5156="SPUS",0,IF(A5156="FWD",0,P5156/Q5156))</x:f>
      </x:c>
    </x:row>
    <x:row r="5157" spans="1:19" x14ac:dyDescent="0.3">
      <x:c r="A5157" s="0">
        <x:f>'Historical Trades'!A5157</x:f>
      </x:c>
      <x:c r="B5157" s="0">
        <x:f>'Historical Trades'!B5157</x:f>
      </x:c>
      <x:c r="C5157" s="23">
        <x:f>'Historical Trades'!C5157</x:f>
      </x:c>
      <x:c r="D5157" s="0">
        <x:f>'Historical Trades'!D5157</x:f>
      </x:c>
      <x:c r="E5157" s="23">
        <x:f>'Historical Trades'!E5157</x:f>
      </x:c>
      <x:c r="F5157" s="0">
        <x:f>'Historical Trades'!F5157</x:f>
      </x:c>
      <x:c r="G5157" s="0">
        <x:f>'Historical Trades'!G5157</x:f>
      </x:c>
      <x:c r="H5157" s="0">
        <x:f>'Historical Trades'!H5157</x:f>
      </x:c>
      <x:c r="I5157" s="0">
        <x:f>'Historical Trades'!I5157</x:f>
      </x:c>
      <x:c r="J5157" s="0">
        <x:f>'Historical Trades'!J5157</x:f>
      </x:c>
      <x:c r="K5157" s="0">
        <x:f>'Historical Trades'!K5157</x:f>
      </x:c>
      <x:c r="L5157" s="0">
        <x:f>'Historical Trades'!L5157</x:f>
      </x:c>
      <x:c r="M5157" s="0">
        <x:f>'Historical Trades'!M5157</x:f>
      </x:c>
      <x:c r="N5157" s="0">
        <x:f>CLEAN('Historical Trades'!O5157)</x:f>
      </x:c>
      <x:c r="P5157" s="14">
        <x:f>IF(G5157="sell",M5157,-M5157)</x:f>
      </x:c>
      <x:c r="Q5157" s="14">
        <x:f>VLOOKUP(N5157,'Currency Rates'!$A$3:$C$32,3,0)</x:f>
      </x:c>
      <x:c r="R5157" s="0">
        <x:f>IF(A5157="SPUS",0,IF(A5157="FWD",0,P5157/Q5157))</x:f>
      </x:c>
    </x:row>
    <x:row r="5158" spans="1:19" x14ac:dyDescent="0.3">
      <x:c r="A5158" s="0">
        <x:f>'Historical Trades'!A5158</x:f>
      </x:c>
      <x:c r="B5158" s="0">
        <x:f>'Historical Trades'!B5158</x:f>
      </x:c>
      <x:c r="C5158" s="23">
        <x:f>'Historical Trades'!C5158</x:f>
      </x:c>
      <x:c r="D5158" s="0">
        <x:f>'Historical Trades'!D5158</x:f>
      </x:c>
      <x:c r="E5158" s="23">
        <x:f>'Historical Trades'!E5158</x:f>
      </x:c>
      <x:c r="F5158" s="0">
        <x:f>'Historical Trades'!F5158</x:f>
      </x:c>
      <x:c r="G5158" s="0">
        <x:f>'Historical Trades'!G5158</x:f>
      </x:c>
      <x:c r="H5158" s="0">
        <x:f>'Historical Trades'!H5158</x:f>
      </x:c>
      <x:c r="I5158" s="0">
        <x:f>'Historical Trades'!I5158</x:f>
      </x:c>
      <x:c r="J5158" s="0">
        <x:f>'Historical Trades'!J5158</x:f>
      </x:c>
      <x:c r="K5158" s="0">
        <x:f>'Historical Trades'!K5158</x:f>
      </x:c>
      <x:c r="L5158" s="0">
        <x:f>'Historical Trades'!L5158</x:f>
      </x:c>
      <x:c r="M5158" s="0">
        <x:f>'Historical Trades'!M5158</x:f>
      </x:c>
      <x:c r="N5158" s="0">
        <x:f>CLEAN('Historical Trades'!O5158)</x:f>
      </x:c>
      <x:c r="P5158" s="14">
        <x:f>IF(G5158="sell",M5158,-M5158)</x:f>
      </x:c>
      <x:c r="Q5158" s="14">
        <x:f>VLOOKUP(N5158,'Currency Rates'!$A$3:$C$32,3,0)</x:f>
      </x:c>
      <x:c r="R5158" s="0">
        <x:f>IF(A5158="SPUS",0,IF(A5158="FWD",0,P5158/Q5158))</x:f>
      </x:c>
    </x:row>
    <x:row r="5159" spans="1:19" x14ac:dyDescent="0.3">
      <x:c r="A5159" s="0">
        <x:f>'Historical Trades'!A5159</x:f>
      </x:c>
      <x:c r="B5159" s="0">
        <x:f>'Historical Trades'!B5159</x:f>
      </x:c>
      <x:c r="C5159" s="23">
        <x:f>'Historical Trades'!C5159</x:f>
      </x:c>
      <x:c r="D5159" s="0">
        <x:f>'Historical Trades'!D5159</x:f>
      </x:c>
      <x:c r="E5159" s="23">
        <x:f>'Historical Trades'!E5159</x:f>
      </x:c>
      <x:c r="F5159" s="0">
        <x:f>'Historical Trades'!F5159</x:f>
      </x:c>
      <x:c r="G5159" s="0">
        <x:f>'Historical Trades'!G5159</x:f>
      </x:c>
      <x:c r="H5159" s="0">
        <x:f>'Historical Trades'!H5159</x:f>
      </x:c>
      <x:c r="I5159" s="0">
        <x:f>'Historical Trades'!I5159</x:f>
      </x:c>
      <x:c r="J5159" s="0">
        <x:f>'Historical Trades'!J5159</x:f>
      </x:c>
      <x:c r="K5159" s="0">
        <x:f>'Historical Trades'!K5159</x:f>
      </x:c>
      <x:c r="L5159" s="0">
        <x:f>'Historical Trades'!L5159</x:f>
      </x:c>
      <x:c r="M5159" s="0">
        <x:f>'Historical Trades'!M5159</x:f>
      </x:c>
      <x:c r="N5159" s="0">
        <x:f>CLEAN('Historical Trades'!O5159)</x:f>
      </x:c>
      <x:c r="P5159" s="14">
        <x:f>IF(G5159="sell",M5159,-M5159)</x:f>
      </x:c>
      <x:c r="Q5159" s="14">
        <x:f>VLOOKUP(N5159,'Currency Rates'!$A$3:$C$32,3,0)</x:f>
      </x:c>
      <x:c r="R5159" s="0">
        <x:f>IF(A5159="SPUS",0,IF(A5159="FWD",0,P5159/Q5159))</x:f>
      </x:c>
    </x:row>
    <x:row r="5160" spans="1:19" x14ac:dyDescent="0.3">
      <x:c r="A5160" s="0">
        <x:f>'Historical Trades'!A5160</x:f>
      </x:c>
      <x:c r="B5160" s="0">
        <x:f>'Historical Trades'!B5160</x:f>
      </x:c>
      <x:c r="C5160" s="23">
        <x:f>'Historical Trades'!C5160</x:f>
      </x:c>
      <x:c r="D5160" s="0">
        <x:f>'Historical Trades'!D5160</x:f>
      </x:c>
      <x:c r="E5160" s="23">
        <x:f>'Historical Trades'!E5160</x:f>
      </x:c>
      <x:c r="F5160" s="0">
        <x:f>'Historical Trades'!F5160</x:f>
      </x:c>
      <x:c r="G5160" s="0">
        <x:f>'Historical Trades'!G5160</x:f>
      </x:c>
      <x:c r="H5160" s="0">
        <x:f>'Historical Trades'!H5160</x:f>
      </x:c>
      <x:c r="I5160" s="0">
        <x:f>'Historical Trades'!I5160</x:f>
      </x:c>
      <x:c r="J5160" s="0">
        <x:f>'Historical Trades'!J5160</x:f>
      </x:c>
      <x:c r="K5160" s="0">
        <x:f>'Historical Trades'!K5160</x:f>
      </x:c>
      <x:c r="L5160" s="0">
        <x:f>'Historical Trades'!L5160</x:f>
      </x:c>
      <x:c r="M5160" s="0">
        <x:f>'Historical Trades'!M5160</x:f>
      </x:c>
      <x:c r="N5160" s="0">
        <x:f>CLEAN('Historical Trades'!O5160)</x:f>
      </x:c>
      <x:c r="P5160" s="14">
        <x:f>IF(G5160="sell",M5160,-M5160)</x:f>
      </x:c>
      <x:c r="Q5160" s="14">
        <x:f>VLOOKUP(N5160,'Currency Rates'!$A$3:$C$32,3,0)</x:f>
      </x:c>
      <x:c r="R5160" s="0">
        <x:f>IF(A5160="SPUS",0,IF(A5160="FWD",0,P5160/Q5160))</x:f>
      </x:c>
    </x:row>
    <x:row r="5161" spans="1:19" x14ac:dyDescent="0.3">
      <x:c r="A5161" s="0">
        <x:f>'Historical Trades'!A5161</x:f>
      </x:c>
      <x:c r="B5161" s="0">
        <x:f>'Historical Trades'!B5161</x:f>
      </x:c>
      <x:c r="C5161" s="23">
        <x:f>'Historical Trades'!C5161</x:f>
      </x:c>
      <x:c r="D5161" s="0">
        <x:f>'Historical Trades'!D5161</x:f>
      </x:c>
      <x:c r="E5161" s="23">
        <x:f>'Historical Trades'!E5161</x:f>
      </x:c>
      <x:c r="F5161" s="0">
        <x:f>'Historical Trades'!F5161</x:f>
      </x:c>
      <x:c r="G5161" s="0">
        <x:f>'Historical Trades'!G5161</x:f>
      </x:c>
      <x:c r="H5161" s="0">
        <x:f>'Historical Trades'!H5161</x:f>
      </x:c>
      <x:c r="I5161" s="0">
        <x:f>'Historical Trades'!I5161</x:f>
      </x:c>
      <x:c r="J5161" s="0">
        <x:f>'Historical Trades'!J5161</x:f>
      </x:c>
      <x:c r="K5161" s="0">
        <x:f>'Historical Trades'!K5161</x:f>
      </x:c>
      <x:c r="L5161" s="0">
        <x:f>'Historical Trades'!L5161</x:f>
      </x:c>
      <x:c r="M5161" s="0">
        <x:f>'Historical Trades'!M5161</x:f>
      </x:c>
      <x:c r="N5161" s="0">
        <x:f>CLEAN('Historical Trades'!O5161)</x:f>
      </x:c>
      <x:c r="P5161" s="14">
        <x:f>IF(G5161="sell",M5161,-M5161)</x:f>
      </x:c>
      <x:c r="Q5161" s="14">
        <x:f>VLOOKUP(N5161,'Currency Rates'!$A$3:$C$32,3,0)</x:f>
      </x:c>
      <x:c r="R5161" s="0">
        <x:f>IF(A5161="SPUS",0,IF(A5161="FWD",0,P5161/Q5161))</x:f>
      </x:c>
    </x:row>
    <x:row r="5162" spans="1:19" x14ac:dyDescent="0.3">
      <x:c r="A5162" s="0">
        <x:f>'Historical Trades'!A5162</x:f>
      </x:c>
      <x:c r="B5162" s="0">
        <x:f>'Historical Trades'!B5162</x:f>
      </x:c>
      <x:c r="C5162" s="23">
        <x:f>'Historical Trades'!C5162</x:f>
      </x:c>
      <x:c r="D5162" s="0">
        <x:f>'Historical Trades'!D5162</x:f>
      </x:c>
      <x:c r="E5162" s="23">
        <x:f>'Historical Trades'!E5162</x:f>
      </x:c>
      <x:c r="F5162" s="0">
        <x:f>'Historical Trades'!F5162</x:f>
      </x:c>
      <x:c r="G5162" s="0">
        <x:f>'Historical Trades'!G5162</x:f>
      </x:c>
      <x:c r="H5162" s="0">
        <x:f>'Historical Trades'!H5162</x:f>
      </x:c>
      <x:c r="I5162" s="0">
        <x:f>'Historical Trades'!I5162</x:f>
      </x:c>
      <x:c r="J5162" s="0">
        <x:f>'Historical Trades'!J5162</x:f>
      </x:c>
      <x:c r="K5162" s="0">
        <x:f>'Historical Trades'!K5162</x:f>
      </x:c>
      <x:c r="L5162" s="0">
        <x:f>'Historical Trades'!L5162</x:f>
      </x:c>
      <x:c r="M5162" s="0">
        <x:f>'Historical Trades'!M5162</x:f>
      </x:c>
      <x:c r="N5162" s="0">
        <x:f>CLEAN('Historical Trades'!O5162)</x:f>
      </x:c>
      <x:c r="P5162" s="14">
        <x:f>IF(G5162="sell",M5162,-M5162)</x:f>
      </x:c>
      <x:c r="Q5162" s="14">
        <x:f>VLOOKUP(N5162,'Currency Rates'!$A$3:$C$32,3,0)</x:f>
      </x:c>
      <x:c r="R5162" s="0">
        <x:f>IF(A5162="SPUS",0,IF(A5162="FWD",0,P5162/Q5162))</x:f>
      </x:c>
    </x:row>
    <x:row r="5163" spans="1:19" x14ac:dyDescent="0.3">
      <x:c r="A5163" s="0">
        <x:f>'Historical Trades'!A5163</x:f>
      </x:c>
      <x:c r="B5163" s="0">
        <x:f>'Historical Trades'!B5163</x:f>
      </x:c>
      <x:c r="C5163" s="23">
        <x:f>'Historical Trades'!C5163</x:f>
      </x:c>
      <x:c r="D5163" s="0">
        <x:f>'Historical Trades'!D5163</x:f>
      </x:c>
      <x:c r="E5163" s="23">
        <x:f>'Historical Trades'!E5163</x:f>
      </x:c>
      <x:c r="F5163" s="0">
        <x:f>'Historical Trades'!F5163</x:f>
      </x:c>
      <x:c r="G5163" s="0">
        <x:f>'Historical Trades'!G5163</x:f>
      </x:c>
      <x:c r="H5163" s="0">
        <x:f>'Historical Trades'!H5163</x:f>
      </x:c>
      <x:c r="I5163" s="0">
        <x:f>'Historical Trades'!I5163</x:f>
      </x:c>
      <x:c r="J5163" s="0">
        <x:f>'Historical Trades'!J5163</x:f>
      </x:c>
      <x:c r="K5163" s="0">
        <x:f>'Historical Trades'!K5163</x:f>
      </x:c>
      <x:c r="L5163" s="0">
        <x:f>'Historical Trades'!L5163</x:f>
      </x:c>
      <x:c r="M5163" s="0">
        <x:f>'Historical Trades'!M5163</x:f>
      </x:c>
      <x:c r="N5163" s="0">
        <x:f>CLEAN('Historical Trades'!O5163)</x:f>
      </x:c>
      <x:c r="P5163" s="14">
        <x:f>IF(G5163="sell",M5163,-M5163)</x:f>
      </x:c>
      <x:c r="Q5163" s="14">
        <x:f>VLOOKUP(N5163,'Currency Rates'!$A$3:$C$32,3,0)</x:f>
      </x:c>
      <x:c r="R5163" s="0">
        <x:f>IF(A5163="SPUS",0,IF(A5163="FWD",0,P5163/Q5163))</x:f>
      </x:c>
    </x:row>
    <x:row r="5164" spans="1:19" x14ac:dyDescent="0.3">
      <x:c r="A5164" s="0">
        <x:f>'Historical Trades'!A5164</x:f>
      </x:c>
      <x:c r="B5164" s="0">
        <x:f>'Historical Trades'!B5164</x:f>
      </x:c>
      <x:c r="C5164" s="23">
        <x:f>'Historical Trades'!C5164</x:f>
      </x:c>
      <x:c r="D5164" s="0">
        <x:f>'Historical Trades'!D5164</x:f>
      </x:c>
      <x:c r="E5164" s="23">
        <x:f>'Historical Trades'!E5164</x:f>
      </x:c>
      <x:c r="F5164" s="0">
        <x:f>'Historical Trades'!F5164</x:f>
      </x:c>
      <x:c r="G5164" s="0">
        <x:f>'Historical Trades'!G5164</x:f>
      </x:c>
      <x:c r="H5164" s="0">
        <x:f>'Historical Trades'!H5164</x:f>
      </x:c>
      <x:c r="I5164" s="0">
        <x:f>'Historical Trades'!I5164</x:f>
      </x:c>
      <x:c r="J5164" s="0">
        <x:f>'Historical Trades'!J5164</x:f>
      </x:c>
      <x:c r="K5164" s="0">
        <x:f>'Historical Trades'!K5164</x:f>
      </x:c>
      <x:c r="L5164" s="0">
        <x:f>'Historical Trades'!L5164</x:f>
      </x:c>
      <x:c r="M5164" s="0">
        <x:f>'Historical Trades'!M5164</x:f>
      </x:c>
      <x:c r="N5164" s="0">
        <x:f>CLEAN('Historical Trades'!O5164)</x:f>
      </x:c>
      <x:c r="P5164" s="14">
        <x:f>IF(G5164="sell",M5164,-M5164)</x:f>
      </x:c>
      <x:c r="Q5164" s="14">
        <x:f>VLOOKUP(N5164,'Currency Rates'!$A$3:$C$32,3,0)</x:f>
      </x:c>
      <x:c r="R5164" s="0">
        <x:f>IF(A5164="SPUS",0,IF(A5164="FWD",0,P5164/Q5164))</x:f>
      </x:c>
    </x:row>
    <x:row r="5165" spans="1:19" x14ac:dyDescent="0.3">
      <x:c r="A5165" s="0">
        <x:f>'Historical Trades'!A5165</x:f>
      </x:c>
      <x:c r="B5165" s="0">
        <x:f>'Historical Trades'!B5165</x:f>
      </x:c>
      <x:c r="C5165" s="23">
        <x:f>'Historical Trades'!C5165</x:f>
      </x:c>
      <x:c r="D5165" s="0">
        <x:f>'Historical Trades'!D5165</x:f>
      </x:c>
      <x:c r="E5165" s="23">
        <x:f>'Historical Trades'!E5165</x:f>
      </x:c>
      <x:c r="F5165" s="0">
        <x:f>'Historical Trades'!F5165</x:f>
      </x:c>
      <x:c r="G5165" s="0">
        <x:f>'Historical Trades'!G5165</x:f>
      </x:c>
      <x:c r="H5165" s="0">
        <x:f>'Historical Trades'!H5165</x:f>
      </x:c>
      <x:c r="I5165" s="0">
        <x:f>'Historical Trades'!I5165</x:f>
      </x:c>
      <x:c r="J5165" s="0">
        <x:f>'Historical Trades'!J5165</x:f>
      </x:c>
      <x:c r="K5165" s="0">
        <x:f>'Historical Trades'!K5165</x:f>
      </x:c>
      <x:c r="L5165" s="0">
        <x:f>'Historical Trades'!L5165</x:f>
      </x:c>
      <x:c r="M5165" s="0">
        <x:f>'Historical Trades'!M5165</x:f>
      </x:c>
      <x:c r="N5165" s="0">
        <x:f>CLEAN('Historical Trades'!O5165)</x:f>
      </x:c>
      <x:c r="P5165" s="14">
        <x:f>IF(G5165="sell",M5165,-M5165)</x:f>
      </x:c>
      <x:c r="Q5165" s="14">
        <x:f>VLOOKUP(N5165,'Currency Rates'!$A$3:$C$32,3,0)</x:f>
      </x:c>
      <x:c r="R5165" s="0">
        <x:f>IF(A5165="SPUS",0,IF(A5165="FWD",0,P5165/Q5165))</x:f>
      </x:c>
    </x:row>
    <x:row r="5166" spans="1:19" x14ac:dyDescent="0.3">
      <x:c r="A5166" s="0">
        <x:f>'Historical Trades'!A5166</x:f>
      </x:c>
      <x:c r="B5166" s="0">
        <x:f>'Historical Trades'!B5166</x:f>
      </x:c>
      <x:c r="C5166" s="23">
        <x:f>'Historical Trades'!C5166</x:f>
      </x:c>
      <x:c r="D5166" s="0">
        <x:f>'Historical Trades'!D5166</x:f>
      </x:c>
      <x:c r="E5166" s="23">
        <x:f>'Historical Trades'!E5166</x:f>
      </x:c>
      <x:c r="F5166" s="0">
        <x:f>'Historical Trades'!F5166</x:f>
      </x:c>
      <x:c r="G5166" s="0">
        <x:f>'Historical Trades'!G5166</x:f>
      </x:c>
      <x:c r="H5166" s="0">
        <x:f>'Historical Trades'!H5166</x:f>
      </x:c>
      <x:c r="I5166" s="0">
        <x:f>'Historical Trades'!I5166</x:f>
      </x:c>
      <x:c r="J5166" s="0">
        <x:f>'Historical Trades'!J5166</x:f>
      </x:c>
      <x:c r="K5166" s="0">
        <x:f>'Historical Trades'!K5166</x:f>
      </x:c>
      <x:c r="L5166" s="0">
        <x:f>'Historical Trades'!L5166</x:f>
      </x:c>
      <x:c r="M5166" s="0">
        <x:f>'Historical Trades'!M5166</x:f>
      </x:c>
      <x:c r="N5166" s="0">
        <x:f>CLEAN('Historical Trades'!O5166)</x:f>
      </x:c>
      <x:c r="P5166" s="14">
        <x:f>IF(G5166="sell",M5166,-M5166)</x:f>
      </x:c>
      <x:c r="Q5166" s="14">
        <x:f>VLOOKUP(N5166,'Currency Rates'!$A$3:$C$32,3,0)</x:f>
      </x:c>
      <x:c r="R5166" s="0">
        <x:f>IF(A5166="SPUS",0,IF(A5166="FWD",0,P5166/Q5166))</x:f>
      </x:c>
    </x:row>
    <x:row r="5167" spans="1:19" x14ac:dyDescent="0.3">
      <x:c r="A5167" s="0">
        <x:f>'Historical Trades'!A5167</x:f>
      </x:c>
      <x:c r="B5167" s="0">
        <x:f>'Historical Trades'!B5167</x:f>
      </x:c>
      <x:c r="C5167" s="23">
        <x:f>'Historical Trades'!C5167</x:f>
      </x:c>
      <x:c r="D5167" s="0">
        <x:f>'Historical Trades'!D5167</x:f>
      </x:c>
      <x:c r="E5167" s="23">
        <x:f>'Historical Trades'!E5167</x:f>
      </x:c>
      <x:c r="F5167" s="0">
        <x:f>'Historical Trades'!F5167</x:f>
      </x:c>
      <x:c r="G5167" s="0">
        <x:f>'Historical Trades'!G5167</x:f>
      </x:c>
      <x:c r="H5167" s="0">
        <x:f>'Historical Trades'!H5167</x:f>
      </x:c>
      <x:c r="I5167" s="0">
        <x:f>'Historical Trades'!I5167</x:f>
      </x:c>
      <x:c r="J5167" s="0">
        <x:f>'Historical Trades'!J5167</x:f>
      </x:c>
      <x:c r="K5167" s="0">
        <x:f>'Historical Trades'!K5167</x:f>
      </x:c>
      <x:c r="L5167" s="0">
        <x:f>'Historical Trades'!L5167</x:f>
      </x:c>
      <x:c r="M5167" s="0">
        <x:f>'Historical Trades'!M5167</x:f>
      </x:c>
      <x:c r="N5167" s="0">
        <x:f>CLEAN('Historical Trades'!O5167)</x:f>
      </x:c>
      <x:c r="P5167" s="14">
        <x:f>IF(G5167="sell",M5167,-M5167)</x:f>
      </x:c>
      <x:c r="Q5167" s="14">
        <x:f>VLOOKUP(N5167,'Currency Rates'!$A$3:$C$32,3,0)</x:f>
      </x:c>
      <x:c r="R5167" s="0">
        <x:f>IF(A5167="SPUS",0,IF(A5167="FWD",0,P5167/Q5167))</x:f>
      </x:c>
    </x:row>
    <x:row r="5168" spans="1:19" x14ac:dyDescent="0.3">
      <x:c r="A5168" s="0">
        <x:f>'Historical Trades'!A5168</x:f>
      </x:c>
      <x:c r="B5168" s="0">
        <x:f>'Historical Trades'!B5168</x:f>
      </x:c>
      <x:c r="C5168" s="23">
        <x:f>'Historical Trades'!C5168</x:f>
      </x:c>
      <x:c r="D5168" s="0">
        <x:f>'Historical Trades'!D5168</x:f>
      </x:c>
      <x:c r="E5168" s="23">
        <x:f>'Historical Trades'!E5168</x:f>
      </x:c>
      <x:c r="F5168" s="0">
        <x:f>'Historical Trades'!F5168</x:f>
      </x:c>
      <x:c r="G5168" s="0">
        <x:f>'Historical Trades'!G5168</x:f>
      </x:c>
      <x:c r="H5168" s="0">
        <x:f>'Historical Trades'!H5168</x:f>
      </x:c>
      <x:c r="I5168" s="0">
        <x:f>'Historical Trades'!I5168</x:f>
      </x:c>
      <x:c r="J5168" s="0">
        <x:f>'Historical Trades'!J5168</x:f>
      </x:c>
      <x:c r="K5168" s="0">
        <x:f>'Historical Trades'!K5168</x:f>
      </x:c>
      <x:c r="L5168" s="0">
        <x:f>'Historical Trades'!L5168</x:f>
      </x:c>
      <x:c r="M5168" s="0">
        <x:f>'Historical Trades'!M5168</x:f>
      </x:c>
      <x:c r="N5168" s="0">
        <x:f>CLEAN('Historical Trades'!O5168)</x:f>
      </x:c>
      <x:c r="P5168" s="14">
        <x:f>IF(G5168="sell",M5168,-M5168)</x:f>
      </x:c>
      <x:c r="Q5168" s="14">
        <x:f>VLOOKUP(N5168,'Currency Rates'!$A$3:$C$32,3,0)</x:f>
      </x:c>
      <x:c r="R5168" s="0">
        <x:f>IF(A5168="SPUS",0,IF(A5168="FWD",0,P5168/Q5168))</x:f>
      </x:c>
    </x:row>
    <x:row r="5169" spans="1:19" x14ac:dyDescent="0.3">
      <x:c r="A5169" s="0">
        <x:f>'Historical Trades'!A5169</x:f>
      </x:c>
      <x:c r="B5169" s="0">
        <x:f>'Historical Trades'!B5169</x:f>
      </x:c>
      <x:c r="C5169" s="23">
        <x:f>'Historical Trades'!C5169</x:f>
      </x:c>
      <x:c r="D5169" s="0">
        <x:f>'Historical Trades'!D5169</x:f>
      </x:c>
      <x:c r="E5169" s="23">
        <x:f>'Historical Trades'!E5169</x:f>
      </x:c>
      <x:c r="F5169" s="0">
        <x:f>'Historical Trades'!F5169</x:f>
      </x:c>
      <x:c r="G5169" s="0">
        <x:f>'Historical Trades'!G5169</x:f>
      </x:c>
      <x:c r="H5169" s="0">
        <x:f>'Historical Trades'!H5169</x:f>
      </x:c>
      <x:c r="I5169" s="0">
        <x:f>'Historical Trades'!I5169</x:f>
      </x:c>
      <x:c r="J5169" s="0">
        <x:f>'Historical Trades'!J5169</x:f>
      </x:c>
      <x:c r="K5169" s="0">
        <x:f>'Historical Trades'!K5169</x:f>
      </x:c>
      <x:c r="L5169" s="0">
        <x:f>'Historical Trades'!L5169</x:f>
      </x:c>
      <x:c r="M5169" s="0">
        <x:f>'Historical Trades'!M5169</x:f>
      </x:c>
      <x:c r="N5169" s="0">
        <x:f>CLEAN('Historical Trades'!O5169)</x:f>
      </x:c>
      <x:c r="P5169" s="14">
        <x:f>IF(G5169="sell",M5169,-M5169)</x:f>
      </x:c>
      <x:c r="Q5169" s="14">
        <x:f>VLOOKUP(N5169,'Currency Rates'!$A$3:$C$32,3,0)</x:f>
      </x:c>
      <x:c r="R5169" s="0">
        <x:f>IF(A5169="SPUS",0,IF(A5169="FWD",0,P5169/Q5169))</x:f>
      </x:c>
    </x:row>
    <x:row r="5170" spans="1:19" x14ac:dyDescent="0.3">
      <x:c r="A5170" s="0">
        <x:f>'Historical Trades'!A5170</x:f>
      </x:c>
      <x:c r="B5170" s="0">
        <x:f>'Historical Trades'!B5170</x:f>
      </x:c>
      <x:c r="C5170" s="23">
        <x:f>'Historical Trades'!C5170</x:f>
      </x:c>
      <x:c r="D5170" s="0">
        <x:f>'Historical Trades'!D5170</x:f>
      </x:c>
      <x:c r="E5170" s="23">
        <x:f>'Historical Trades'!E5170</x:f>
      </x:c>
      <x:c r="F5170" s="0">
        <x:f>'Historical Trades'!F5170</x:f>
      </x:c>
      <x:c r="G5170" s="0">
        <x:f>'Historical Trades'!G5170</x:f>
      </x:c>
      <x:c r="H5170" s="0">
        <x:f>'Historical Trades'!H5170</x:f>
      </x:c>
      <x:c r="I5170" s="0">
        <x:f>'Historical Trades'!I5170</x:f>
      </x:c>
      <x:c r="J5170" s="0">
        <x:f>'Historical Trades'!J5170</x:f>
      </x:c>
      <x:c r="K5170" s="0">
        <x:f>'Historical Trades'!K5170</x:f>
      </x:c>
      <x:c r="L5170" s="0">
        <x:f>'Historical Trades'!L5170</x:f>
      </x:c>
      <x:c r="M5170" s="0">
        <x:f>'Historical Trades'!M5170</x:f>
      </x:c>
      <x:c r="N5170" s="0">
        <x:f>CLEAN('Historical Trades'!O5170)</x:f>
      </x:c>
      <x:c r="P5170" s="14">
        <x:f>IF(G5170="sell",M5170,-M5170)</x:f>
      </x:c>
      <x:c r="Q5170" s="14">
        <x:f>VLOOKUP(N5170,'Currency Rates'!$A$3:$C$32,3,0)</x:f>
      </x:c>
      <x:c r="R5170" s="0">
        <x:f>IF(A5170="SPUS",0,IF(A5170="FWD",0,P5170/Q5170))</x:f>
      </x:c>
    </x:row>
    <x:row r="5171" spans="1:19" x14ac:dyDescent="0.3">
      <x:c r="A5171" s="0">
        <x:f>'Historical Trades'!A5171</x:f>
      </x:c>
      <x:c r="B5171" s="0">
        <x:f>'Historical Trades'!B5171</x:f>
      </x:c>
      <x:c r="C5171" s="23">
        <x:f>'Historical Trades'!C5171</x:f>
      </x:c>
      <x:c r="D5171" s="0">
        <x:f>'Historical Trades'!D5171</x:f>
      </x:c>
      <x:c r="E5171" s="23">
        <x:f>'Historical Trades'!E5171</x:f>
      </x:c>
      <x:c r="F5171" s="0">
        <x:f>'Historical Trades'!F5171</x:f>
      </x:c>
      <x:c r="G5171" s="0">
        <x:f>'Historical Trades'!G5171</x:f>
      </x:c>
      <x:c r="H5171" s="0">
        <x:f>'Historical Trades'!H5171</x:f>
      </x:c>
      <x:c r="I5171" s="0">
        <x:f>'Historical Trades'!I5171</x:f>
      </x:c>
      <x:c r="J5171" s="0">
        <x:f>'Historical Trades'!J5171</x:f>
      </x:c>
      <x:c r="K5171" s="0">
        <x:f>'Historical Trades'!K5171</x:f>
      </x:c>
      <x:c r="L5171" s="0">
        <x:f>'Historical Trades'!L5171</x:f>
      </x:c>
      <x:c r="M5171" s="0">
        <x:f>'Historical Trades'!M5171</x:f>
      </x:c>
      <x:c r="N5171" s="0">
        <x:f>CLEAN('Historical Trades'!O5171)</x:f>
      </x:c>
      <x:c r="P5171" s="14">
        <x:f>IF(G5171="sell",M5171,-M5171)</x:f>
      </x:c>
      <x:c r="Q5171" s="14">
        <x:f>VLOOKUP(N5171,'Currency Rates'!$A$3:$C$32,3,0)</x:f>
      </x:c>
      <x:c r="R5171" s="0">
        <x:f>IF(A5171="SPUS",0,IF(A5171="FWD",0,P5171/Q5171))</x:f>
      </x:c>
    </x:row>
    <x:row r="5172" spans="1:19" x14ac:dyDescent="0.3">
      <x:c r="A5172" s="0">
        <x:f>'Historical Trades'!A5172</x:f>
      </x:c>
      <x:c r="B5172" s="0">
        <x:f>'Historical Trades'!B5172</x:f>
      </x:c>
      <x:c r="C5172" s="23">
        <x:f>'Historical Trades'!C5172</x:f>
      </x:c>
      <x:c r="D5172" s="0">
        <x:f>'Historical Trades'!D5172</x:f>
      </x:c>
      <x:c r="E5172" s="23">
        <x:f>'Historical Trades'!E5172</x:f>
      </x:c>
      <x:c r="F5172" s="0">
        <x:f>'Historical Trades'!F5172</x:f>
      </x:c>
      <x:c r="G5172" s="0">
        <x:f>'Historical Trades'!G5172</x:f>
      </x:c>
      <x:c r="H5172" s="0">
        <x:f>'Historical Trades'!H5172</x:f>
      </x:c>
      <x:c r="I5172" s="0">
        <x:f>'Historical Trades'!I5172</x:f>
      </x:c>
      <x:c r="J5172" s="0">
        <x:f>'Historical Trades'!J5172</x:f>
      </x:c>
      <x:c r="K5172" s="0">
        <x:f>'Historical Trades'!K5172</x:f>
      </x:c>
      <x:c r="L5172" s="0">
        <x:f>'Historical Trades'!L5172</x:f>
      </x:c>
      <x:c r="M5172" s="0">
        <x:f>'Historical Trades'!M5172</x:f>
      </x:c>
      <x:c r="N5172" s="0">
        <x:f>CLEAN('Historical Trades'!O5172)</x:f>
      </x:c>
      <x:c r="P5172" s="14">
        <x:f>IF(G5172="sell",M5172,-M5172)</x:f>
      </x:c>
      <x:c r="Q5172" s="14">
        <x:f>VLOOKUP(N5172,'Currency Rates'!$A$3:$C$32,3,0)</x:f>
      </x:c>
      <x:c r="R5172" s="0">
        <x:f>IF(A5172="SPUS",0,IF(A5172="FWD",0,P5172/Q5172))</x:f>
      </x:c>
    </x:row>
    <x:row r="5173" spans="1:19" x14ac:dyDescent="0.3">
      <x:c r="A5173" s="0">
        <x:f>'Historical Trades'!A5173</x:f>
      </x:c>
      <x:c r="B5173" s="0">
        <x:f>'Historical Trades'!B5173</x:f>
      </x:c>
      <x:c r="C5173" s="23">
        <x:f>'Historical Trades'!C5173</x:f>
      </x:c>
      <x:c r="D5173" s="0">
        <x:f>'Historical Trades'!D5173</x:f>
      </x:c>
      <x:c r="E5173" s="23">
        <x:f>'Historical Trades'!E5173</x:f>
      </x:c>
      <x:c r="F5173" s="0">
        <x:f>'Historical Trades'!F5173</x:f>
      </x:c>
      <x:c r="G5173" s="0">
        <x:f>'Historical Trades'!G5173</x:f>
      </x:c>
      <x:c r="H5173" s="0">
        <x:f>'Historical Trades'!H5173</x:f>
      </x:c>
      <x:c r="I5173" s="0">
        <x:f>'Historical Trades'!I5173</x:f>
      </x:c>
      <x:c r="J5173" s="0">
        <x:f>'Historical Trades'!J5173</x:f>
      </x:c>
      <x:c r="K5173" s="0">
        <x:f>'Historical Trades'!K5173</x:f>
      </x:c>
      <x:c r="L5173" s="0">
        <x:f>'Historical Trades'!L5173</x:f>
      </x:c>
      <x:c r="M5173" s="0">
        <x:f>'Historical Trades'!M5173</x:f>
      </x:c>
      <x:c r="N5173" s="0">
        <x:f>CLEAN('Historical Trades'!O5173)</x:f>
      </x:c>
      <x:c r="P5173" s="14">
        <x:f>IF(G5173="sell",M5173,-M5173)</x:f>
      </x:c>
      <x:c r="Q5173" s="14">
        <x:f>VLOOKUP(N5173,'Currency Rates'!$A$3:$C$32,3,0)</x:f>
      </x:c>
      <x:c r="R5173" s="0">
        <x:f>IF(A5173="SPUS",0,IF(A5173="FWD",0,P5173/Q5173))</x:f>
      </x:c>
    </x:row>
    <x:row r="5174" spans="1:19" x14ac:dyDescent="0.3">
      <x:c r="A5174" s="0">
        <x:f>'Historical Trades'!A5174</x:f>
      </x:c>
      <x:c r="B5174" s="0">
        <x:f>'Historical Trades'!B5174</x:f>
      </x:c>
      <x:c r="C5174" s="23">
        <x:f>'Historical Trades'!C5174</x:f>
      </x:c>
      <x:c r="D5174" s="0">
        <x:f>'Historical Trades'!D5174</x:f>
      </x:c>
      <x:c r="E5174" s="23">
        <x:f>'Historical Trades'!E5174</x:f>
      </x:c>
      <x:c r="F5174" s="0">
        <x:f>'Historical Trades'!F5174</x:f>
      </x:c>
      <x:c r="G5174" s="0">
        <x:f>'Historical Trades'!G5174</x:f>
      </x:c>
      <x:c r="H5174" s="0">
        <x:f>'Historical Trades'!H5174</x:f>
      </x:c>
      <x:c r="I5174" s="0">
        <x:f>'Historical Trades'!I5174</x:f>
      </x:c>
      <x:c r="J5174" s="0">
        <x:f>'Historical Trades'!J5174</x:f>
      </x:c>
      <x:c r="K5174" s="0">
        <x:f>'Historical Trades'!K5174</x:f>
      </x:c>
      <x:c r="L5174" s="0">
        <x:f>'Historical Trades'!L5174</x:f>
      </x:c>
      <x:c r="M5174" s="0">
        <x:f>'Historical Trades'!M5174</x:f>
      </x:c>
      <x:c r="N5174" s="0">
        <x:f>CLEAN('Historical Trades'!O5174)</x:f>
      </x:c>
      <x:c r="P5174" s="14">
        <x:f>IF(G5174="sell",M5174,-M5174)</x:f>
      </x:c>
      <x:c r="Q5174" s="14">
        <x:f>VLOOKUP(N5174,'Currency Rates'!$A$3:$C$32,3,0)</x:f>
      </x:c>
      <x:c r="R5174" s="0">
        <x:f>IF(A5174="SPUS",0,IF(A5174="FWD",0,P5174/Q5174))</x:f>
      </x:c>
    </x:row>
    <x:row r="5175" spans="1:19" x14ac:dyDescent="0.3">
      <x:c r="A5175" s="0">
        <x:f>'Historical Trades'!A5175</x:f>
      </x:c>
      <x:c r="B5175" s="0">
        <x:f>'Historical Trades'!B5175</x:f>
      </x:c>
      <x:c r="C5175" s="23">
        <x:f>'Historical Trades'!C5175</x:f>
      </x:c>
      <x:c r="D5175" s="0">
        <x:f>'Historical Trades'!D5175</x:f>
      </x:c>
      <x:c r="E5175" s="23">
        <x:f>'Historical Trades'!E5175</x:f>
      </x:c>
      <x:c r="F5175" s="0">
        <x:f>'Historical Trades'!F5175</x:f>
      </x:c>
      <x:c r="G5175" s="0">
        <x:f>'Historical Trades'!G5175</x:f>
      </x:c>
      <x:c r="H5175" s="0">
        <x:f>'Historical Trades'!H5175</x:f>
      </x:c>
      <x:c r="I5175" s="0">
        <x:f>'Historical Trades'!I5175</x:f>
      </x:c>
      <x:c r="J5175" s="0">
        <x:f>'Historical Trades'!J5175</x:f>
      </x:c>
      <x:c r="K5175" s="0">
        <x:f>'Historical Trades'!K5175</x:f>
      </x:c>
      <x:c r="L5175" s="0">
        <x:f>'Historical Trades'!L5175</x:f>
      </x:c>
      <x:c r="M5175" s="0">
        <x:f>'Historical Trades'!M5175</x:f>
      </x:c>
      <x:c r="N5175" s="0">
        <x:f>CLEAN('Historical Trades'!O5175)</x:f>
      </x:c>
      <x:c r="P5175" s="14">
        <x:f>IF(G5175="sell",M5175,-M5175)</x:f>
      </x:c>
      <x:c r="Q5175" s="14">
        <x:f>VLOOKUP(N5175,'Currency Rates'!$A$3:$C$32,3,0)</x:f>
      </x:c>
      <x:c r="R5175" s="0">
        <x:f>IF(A5175="SPUS",0,IF(A5175="FWD",0,P5175/Q5175))</x:f>
      </x:c>
    </x:row>
    <x:row r="5176" spans="1:19" x14ac:dyDescent="0.3">
      <x:c r="A5176" s="0">
        <x:f>'Historical Trades'!A5176</x:f>
      </x:c>
      <x:c r="B5176" s="0">
        <x:f>'Historical Trades'!B5176</x:f>
      </x:c>
      <x:c r="C5176" s="23">
        <x:f>'Historical Trades'!C5176</x:f>
      </x:c>
      <x:c r="D5176" s="0">
        <x:f>'Historical Trades'!D5176</x:f>
      </x:c>
      <x:c r="E5176" s="23">
        <x:f>'Historical Trades'!E5176</x:f>
      </x:c>
      <x:c r="F5176" s="0">
        <x:f>'Historical Trades'!F5176</x:f>
      </x:c>
      <x:c r="G5176" s="0">
        <x:f>'Historical Trades'!G5176</x:f>
      </x:c>
      <x:c r="H5176" s="0">
        <x:f>'Historical Trades'!H5176</x:f>
      </x:c>
      <x:c r="I5176" s="0">
        <x:f>'Historical Trades'!I5176</x:f>
      </x:c>
      <x:c r="J5176" s="0">
        <x:f>'Historical Trades'!J5176</x:f>
      </x:c>
      <x:c r="K5176" s="0">
        <x:f>'Historical Trades'!K5176</x:f>
      </x:c>
      <x:c r="L5176" s="0">
        <x:f>'Historical Trades'!L5176</x:f>
      </x:c>
      <x:c r="M5176" s="0">
        <x:f>'Historical Trades'!M5176</x:f>
      </x:c>
      <x:c r="N5176" s="0">
        <x:f>CLEAN('Historical Trades'!O5176)</x:f>
      </x:c>
      <x:c r="P5176" s="14">
        <x:f>IF(G5176="sell",M5176,-M5176)</x:f>
      </x:c>
      <x:c r="Q5176" s="14">
        <x:f>VLOOKUP(N5176,'Currency Rates'!$A$3:$C$32,3,0)</x:f>
      </x:c>
      <x:c r="R5176" s="0">
        <x:f>IF(A5176="SPUS",0,IF(A5176="FWD",0,P5176/Q5176))</x:f>
      </x:c>
    </x:row>
    <x:row r="5177" spans="1:19" x14ac:dyDescent="0.3">
      <x:c r="A5177" s="0">
        <x:f>'Historical Trades'!A5177</x:f>
      </x:c>
      <x:c r="B5177" s="0">
        <x:f>'Historical Trades'!B5177</x:f>
      </x:c>
      <x:c r="C5177" s="23">
        <x:f>'Historical Trades'!C5177</x:f>
      </x:c>
      <x:c r="D5177" s="0">
        <x:f>'Historical Trades'!D5177</x:f>
      </x:c>
      <x:c r="E5177" s="23">
        <x:f>'Historical Trades'!E5177</x:f>
      </x:c>
      <x:c r="F5177" s="0">
        <x:f>'Historical Trades'!F5177</x:f>
      </x:c>
      <x:c r="G5177" s="0">
        <x:f>'Historical Trades'!G5177</x:f>
      </x:c>
      <x:c r="H5177" s="0">
        <x:f>'Historical Trades'!H5177</x:f>
      </x:c>
      <x:c r="I5177" s="0">
        <x:f>'Historical Trades'!I5177</x:f>
      </x:c>
      <x:c r="J5177" s="0">
        <x:f>'Historical Trades'!J5177</x:f>
      </x:c>
      <x:c r="K5177" s="0">
        <x:f>'Historical Trades'!K5177</x:f>
      </x:c>
      <x:c r="L5177" s="0">
        <x:f>'Historical Trades'!L5177</x:f>
      </x:c>
      <x:c r="M5177" s="0">
        <x:f>'Historical Trades'!M5177</x:f>
      </x:c>
      <x:c r="N5177" s="0">
        <x:f>CLEAN('Historical Trades'!O5177)</x:f>
      </x:c>
      <x:c r="P5177" s="14">
        <x:f>IF(G5177="sell",M5177,-M5177)</x:f>
      </x:c>
      <x:c r="Q5177" s="14">
        <x:f>VLOOKUP(N5177,'Currency Rates'!$A$3:$C$32,3,0)</x:f>
      </x:c>
      <x:c r="R5177" s="0">
        <x:f>IF(A5177="SPUS",0,IF(A5177="FWD",0,P5177/Q5177))</x:f>
      </x:c>
    </x:row>
    <x:row r="5178" spans="1:19" x14ac:dyDescent="0.3">
      <x:c r="A5178" s="0">
        <x:f>'Historical Trades'!A5178</x:f>
      </x:c>
      <x:c r="B5178" s="0">
        <x:f>'Historical Trades'!B5178</x:f>
      </x:c>
      <x:c r="C5178" s="23">
        <x:f>'Historical Trades'!C5178</x:f>
      </x:c>
      <x:c r="D5178" s="0">
        <x:f>'Historical Trades'!D5178</x:f>
      </x:c>
      <x:c r="E5178" s="23">
        <x:f>'Historical Trades'!E5178</x:f>
      </x:c>
      <x:c r="F5178" s="0">
        <x:f>'Historical Trades'!F5178</x:f>
      </x:c>
      <x:c r="G5178" s="0">
        <x:f>'Historical Trades'!G5178</x:f>
      </x:c>
      <x:c r="H5178" s="0">
        <x:f>'Historical Trades'!H5178</x:f>
      </x:c>
      <x:c r="I5178" s="0">
        <x:f>'Historical Trades'!I5178</x:f>
      </x:c>
      <x:c r="J5178" s="0">
        <x:f>'Historical Trades'!J5178</x:f>
      </x:c>
      <x:c r="K5178" s="0">
        <x:f>'Historical Trades'!K5178</x:f>
      </x:c>
      <x:c r="L5178" s="0">
        <x:f>'Historical Trades'!L5178</x:f>
      </x:c>
      <x:c r="M5178" s="0">
        <x:f>'Historical Trades'!M5178</x:f>
      </x:c>
      <x:c r="N5178" s="0">
        <x:f>CLEAN('Historical Trades'!O5178)</x:f>
      </x:c>
      <x:c r="P5178" s="14">
        <x:f>IF(G5178="sell",M5178,-M5178)</x:f>
      </x:c>
      <x:c r="Q5178" s="14">
        <x:f>VLOOKUP(N5178,'Currency Rates'!$A$3:$C$32,3,0)</x:f>
      </x:c>
      <x:c r="R5178" s="0">
        <x:f>IF(A5178="SPUS",0,IF(A5178="FWD",0,P5178/Q5178))</x:f>
      </x:c>
    </x:row>
    <x:row r="5179" spans="1:19" x14ac:dyDescent="0.3">
      <x:c r="A5179" s="0">
        <x:f>'Historical Trades'!A5179</x:f>
      </x:c>
      <x:c r="B5179" s="0">
        <x:f>'Historical Trades'!B5179</x:f>
      </x:c>
      <x:c r="C5179" s="23">
        <x:f>'Historical Trades'!C5179</x:f>
      </x:c>
      <x:c r="D5179" s="0">
        <x:f>'Historical Trades'!D5179</x:f>
      </x:c>
      <x:c r="E5179" s="23">
        <x:f>'Historical Trades'!E5179</x:f>
      </x:c>
      <x:c r="F5179" s="0">
        <x:f>'Historical Trades'!F5179</x:f>
      </x:c>
      <x:c r="G5179" s="0">
        <x:f>'Historical Trades'!G5179</x:f>
      </x:c>
      <x:c r="H5179" s="0">
        <x:f>'Historical Trades'!H5179</x:f>
      </x:c>
      <x:c r="I5179" s="0">
        <x:f>'Historical Trades'!I5179</x:f>
      </x:c>
      <x:c r="J5179" s="0">
        <x:f>'Historical Trades'!J5179</x:f>
      </x:c>
      <x:c r="K5179" s="0">
        <x:f>'Historical Trades'!K5179</x:f>
      </x:c>
      <x:c r="L5179" s="0">
        <x:f>'Historical Trades'!L5179</x:f>
      </x:c>
      <x:c r="M5179" s="0">
        <x:f>'Historical Trades'!M5179</x:f>
      </x:c>
      <x:c r="N5179" s="0">
        <x:f>CLEAN('Historical Trades'!O5179)</x:f>
      </x:c>
      <x:c r="P5179" s="14">
        <x:f>IF(G5179="sell",M5179,-M5179)</x:f>
      </x:c>
      <x:c r="Q5179" s="14">
        <x:f>VLOOKUP(N5179,'Currency Rates'!$A$3:$C$32,3,0)</x:f>
      </x:c>
      <x:c r="R5179" s="0">
        <x:f>IF(A5179="SPUS",0,IF(A5179="FWD",0,P5179/Q5179))</x:f>
      </x:c>
    </x:row>
    <x:row r="5180" spans="1:19" x14ac:dyDescent="0.3">
      <x:c r="A5180" s="0">
        <x:f>'Historical Trades'!A5180</x:f>
      </x:c>
      <x:c r="B5180" s="0">
        <x:f>'Historical Trades'!B5180</x:f>
      </x:c>
      <x:c r="C5180" s="23">
        <x:f>'Historical Trades'!C5180</x:f>
      </x:c>
      <x:c r="D5180" s="0">
        <x:f>'Historical Trades'!D5180</x:f>
      </x:c>
      <x:c r="E5180" s="23">
        <x:f>'Historical Trades'!E5180</x:f>
      </x:c>
      <x:c r="F5180" s="0">
        <x:f>'Historical Trades'!F5180</x:f>
      </x:c>
      <x:c r="G5180" s="0">
        <x:f>'Historical Trades'!G5180</x:f>
      </x:c>
      <x:c r="H5180" s="0">
        <x:f>'Historical Trades'!H5180</x:f>
      </x:c>
      <x:c r="I5180" s="0">
        <x:f>'Historical Trades'!I5180</x:f>
      </x:c>
      <x:c r="J5180" s="0">
        <x:f>'Historical Trades'!J5180</x:f>
      </x:c>
      <x:c r="K5180" s="0">
        <x:f>'Historical Trades'!K5180</x:f>
      </x:c>
      <x:c r="L5180" s="0">
        <x:f>'Historical Trades'!L5180</x:f>
      </x:c>
      <x:c r="M5180" s="0">
        <x:f>'Historical Trades'!M5180</x:f>
      </x:c>
      <x:c r="N5180" s="0">
        <x:f>CLEAN('Historical Trades'!O5180)</x:f>
      </x:c>
      <x:c r="P5180" s="14">
        <x:f>IF(G5180="sell",M5180,-M5180)</x:f>
      </x:c>
      <x:c r="Q5180" s="14">
        <x:f>VLOOKUP(N5180,'Currency Rates'!$A$3:$C$32,3,0)</x:f>
      </x:c>
      <x:c r="R5180" s="0">
        <x:f>IF(A5180="SPUS",0,IF(A5180="FWD",0,P5180/Q5180))</x:f>
      </x:c>
    </x:row>
    <x:row r="5181" spans="1:19" x14ac:dyDescent="0.3">
      <x:c r="A5181" s="0">
        <x:f>'Historical Trades'!A5181</x:f>
      </x:c>
      <x:c r="B5181" s="0">
        <x:f>'Historical Trades'!B5181</x:f>
      </x:c>
      <x:c r="C5181" s="23">
        <x:f>'Historical Trades'!C5181</x:f>
      </x:c>
      <x:c r="D5181" s="0">
        <x:f>'Historical Trades'!D5181</x:f>
      </x:c>
      <x:c r="E5181" s="23">
        <x:f>'Historical Trades'!E5181</x:f>
      </x:c>
      <x:c r="F5181" s="0">
        <x:f>'Historical Trades'!F5181</x:f>
      </x:c>
      <x:c r="G5181" s="0">
        <x:f>'Historical Trades'!G5181</x:f>
      </x:c>
      <x:c r="H5181" s="0">
        <x:f>'Historical Trades'!H5181</x:f>
      </x:c>
      <x:c r="I5181" s="0">
        <x:f>'Historical Trades'!I5181</x:f>
      </x:c>
      <x:c r="J5181" s="0">
        <x:f>'Historical Trades'!J5181</x:f>
      </x:c>
      <x:c r="K5181" s="0">
        <x:f>'Historical Trades'!K5181</x:f>
      </x:c>
      <x:c r="L5181" s="0">
        <x:f>'Historical Trades'!L5181</x:f>
      </x:c>
      <x:c r="M5181" s="0">
        <x:f>'Historical Trades'!M5181</x:f>
      </x:c>
      <x:c r="N5181" s="0">
        <x:f>CLEAN('Historical Trades'!O5181)</x:f>
      </x:c>
      <x:c r="P5181" s="14">
        <x:f>IF(G5181="sell",M5181,-M5181)</x:f>
      </x:c>
      <x:c r="Q5181" s="14">
        <x:f>VLOOKUP(N5181,'Currency Rates'!$A$3:$C$32,3,0)</x:f>
      </x:c>
      <x:c r="R5181" s="0">
        <x:f>IF(A5181="SPUS",0,IF(A5181="FWD",0,P5181/Q5181))</x:f>
      </x:c>
    </x:row>
    <x:row r="5182" spans="1:19" x14ac:dyDescent="0.3">
      <x:c r="A5182" s="0">
        <x:f>'Historical Trades'!A5182</x:f>
      </x:c>
      <x:c r="B5182" s="0">
        <x:f>'Historical Trades'!B5182</x:f>
      </x:c>
      <x:c r="C5182" s="23">
        <x:f>'Historical Trades'!C5182</x:f>
      </x:c>
      <x:c r="D5182" s="0">
        <x:f>'Historical Trades'!D5182</x:f>
      </x:c>
      <x:c r="E5182" s="23">
        <x:f>'Historical Trades'!E5182</x:f>
      </x:c>
      <x:c r="F5182" s="0">
        <x:f>'Historical Trades'!F5182</x:f>
      </x:c>
      <x:c r="G5182" s="0">
        <x:f>'Historical Trades'!G5182</x:f>
      </x:c>
      <x:c r="H5182" s="0">
        <x:f>'Historical Trades'!H5182</x:f>
      </x:c>
      <x:c r="I5182" s="0">
        <x:f>'Historical Trades'!I5182</x:f>
      </x:c>
      <x:c r="J5182" s="0">
        <x:f>'Historical Trades'!J5182</x:f>
      </x:c>
      <x:c r="K5182" s="0">
        <x:f>'Historical Trades'!K5182</x:f>
      </x:c>
      <x:c r="L5182" s="0">
        <x:f>'Historical Trades'!L5182</x:f>
      </x:c>
      <x:c r="M5182" s="0">
        <x:f>'Historical Trades'!M5182</x:f>
      </x:c>
      <x:c r="N5182" s="0">
        <x:f>CLEAN('Historical Trades'!O5182)</x:f>
      </x:c>
      <x:c r="P5182" s="14">
        <x:f>IF(G5182="sell",M5182,-M5182)</x:f>
      </x:c>
      <x:c r="Q5182" s="14">
        <x:f>VLOOKUP(N5182,'Currency Rates'!$A$3:$C$32,3,0)</x:f>
      </x:c>
      <x:c r="R5182" s="0">
        <x:f>IF(A5182="SPUS",0,IF(A5182="FWD",0,P5182/Q5182))</x:f>
      </x:c>
    </x:row>
    <x:row r="5183" spans="1:19" x14ac:dyDescent="0.3">
      <x:c r="A5183" s="0">
        <x:f>'Historical Trades'!A5183</x:f>
      </x:c>
      <x:c r="B5183" s="0">
        <x:f>'Historical Trades'!B5183</x:f>
      </x:c>
      <x:c r="C5183" s="23">
        <x:f>'Historical Trades'!C5183</x:f>
      </x:c>
      <x:c r="D5183" s="0">
        <x:f>'Historical Trades'!D5183</x:f>
      </x:c>
      <x:c r="E5183" s="23">
        <x:f>'Historical Trades'!E5183</x:f>
      </x:c>
      <x:c r="F5183" s="0">
        <x:f>'Historical Trades'!F5183</x:f>
      </x:c>
      <x:c r="G5183" s="0">
        <x:f>'Historical Trades'!G5183</x:f>
      </x:c>
      <x:c r="H5183" s="0">
        <x:f>'Historical Trades'!H5183</x:f>
      </x:c>
      <x:c r="I5183" s="0">
        <x:f>'Historical Trades'!I5183</x:f>
      </x:c>
      <x:c r="J5183" s="0">
        <x:f>'Historical Trades'!J5183</x:f>
      </x:c>
      <x:c r="K5183" s="0">
        <x:f>'Historical Trades'!K5183</x:f>
      </x:c>
      <x:c r="L5183" s="0">
        <x:f>'Historical Trades'!L5183</x:f>
      </x:c>
      <x:c r="M5183" s="0">
        <x:f>'Historical Trades'!M5183</x:f>
      </x:c>
      <x:c r="N5183" s="0">
        <x:f>CLEAN('Historical Trades'!O5183)</x:f>
      </x:c>
      <x:c r="P5183" s="14">
        <x:f>IF(G5183="sell",M5183,-M5183)</x:f>
      </x:c>
      <x:c r="Q5183" s="14">
        <x:f>VLOOKUP(N5183,'Currency Rates'!$A$3:$C$32,3,0)</x:f>
      </x:c>
      <x:c r="R5183" s="0">
        <x:f>IF(A5183="SPUS",0,IF(A5183="FWD",0,P5183/Q5183))</x:f>
      </x:c>
    </x:row>
    <x:row r="5184" spans="1:19" x14ac:dyDescent="0.3">
      <x:c r="A5184" s="0">
        <x:f>'Historical Trades'!A5184</x:f>
      </x:c>
      <x:c r="B5184" s="0">
        <x:f>'Historical Trades'!B5184</x:f>
      </x:c>
      <x:c r="C5184" s="23">
        <x:f>'Historical Trades'!C5184</x:f>
      </x:c>
      <x:c r="D5184" s="0">
        <x:f>'Historical Trades'!D5184</x:f>
      </x:c>
      <x:c r="E5184" s="23">
        <x:f>'Historical Trades'!E5184</x:f>
      </x:c>
      <x:c r="F5184" s="0">
        <x:f>'Historical Trades'!F5184</x:f>
      </x:c>
      <x:c r="G5184" s="0">
        <x:f>'Historical Trades'!G5184</x:f>
      </x:c>
      <x:c r="H5184" s="0">
        <x:f>'Historical Trades'!H5184</x:f>
      </x:c>
      <x:c r="I5184" s="0">
        <x:f>'Historical Trades'!I5184</x:f>
      </x:c>
      <x:c r="J5184" s="0">
        <x:f>'Historical Trades'!J5184</x:f>
      </x:c>
      <x:c r="K5184" s="0">
        <x:f>'Historical Trades'!K5184</x:f>
      </x:c>
      <x:c r="L5184" s="0">
        <x:f>'Historical Trades'!L5184</x:f>
      </x:c>
      <x:c r="M5184" s="0">
        <x:f>'Historical Trades'!M5184</x:f>
      </x:c>
      <x:c r="N5184" s="0">
        <x:f>CLEAN('Historical Trades'!O5184)</x:f>
      </x:c>
      <x:c r="P5184" s="14">
        <x:f>IF(G5184="sell",M5184,-M5184)</x:f>
      </x:c>
      <x:c r="Q5184" s="14">
        <x:f>VLOOKUP(N5184,'Currency Rates'!$A$3:$C$32,3,0)</x:f>
      </x:c>
      <x:c r="R5184" s="0">
        <x:f>IF(A5184="SPUS",0,IF(A5184="FWD",0,P5184/Q5184))</x:f>
      </x:c>
    </x:row>
    <x:row r="5185" spans="1:19" x14ac:dyDescent="0.3">
      <x:c r="A5185" s="0">
        <x:f>'Historical Trades'!A5185</x:f>
      </x:c>
      <x:c r="B5185" s="0">
        <x:f>'Historical Trades'!B5185</x:f>
      </x:c>
      <x:c r="C5185" s="23">
        <x:f>'Historical Trades'!C5185</x:f>
      </x:c>
      <x:c r="D5185" s="0">
        <x:f>'Historical Trades'!D5185</x:f>
      </x:c>
      <x:c r="E5185" s="23">
        <x:f>'Historical Trades'!E5185</x:f>
      </x:c>
      <x:c r="F5185" s="0">
        <x:f>'Historical Trades'!F5185</x:f>
      </x:c>
      <x:c r="G5185" s="0">
        <x:f>'Historical Trades'!G5185</x:f>
      </x:c>
      <x:c r="H5185" s="0">
        <x:f>'Historical Trades'!H5185</x:f>
      </x:c>
      <x:c r="I5185" s="0">
        <x:f>'Historical Trades'!I5185</x:f>
      </x:c>
      <x:c r="J5185" s="0">
        <x:f>'Historical Trades'!J5185</x:f>
      </x:c>
      <x:c r="K5185" s="0">
        <x:f>'Historical Trades'!K5185</x:f>
      </x:c>
      <x:c r="L5185" s="0">
        <x:f>'Historical Trades'!L5185</x:f>
      </x:c>
      <x:c r="M5185" s="0">
        <x:f>'Historical Trades'!M5185</x:f>
      </x:c>
      <x:c r="N5185" s="0">
        <x:f>CLEAN('Historical Trades'!O5185)</x:f>
      </x:c>
      <x:c r="P5185" s="14">
        <x:f>IF(G5185="sell",M5185,-M5185)</x:f>
      </x:c>
      <x:c r="Q5185" s="14">
        <x:f>VLOOKUP(N5185,'Currency Rates'!$A$3:$C$32,3,0)</x:f>
      </x:c>
      <x:c r="R5185" s="0">
        <x:f>IF(A5185="SPUS",0,IF(A5185="FWD",0,P5185/Q5185))</x:f>
      </x:c>
    </x:row>
    <x:row r="5186" spans="1:19" x14ac:dyDescent="0.3">
      <x:c r="A5186" s="0">
        <x:f>'Historical Trades'!A5186</x:f>
      </x:c>
      <x:c r="B5186" s="0">
        <x:f>'Historical Trades'!B5186</x:f>
      </x:c>
      <x:c r="C5186" s="23">
        <x:f>'Historical Trades'!C5186</x:f>
      </x:c>
      <x:c r="D5186" s="0">
        <x:f>'Historical Trades'!D5186</x:f>
      </x:c>
      <x:c r="E5186" s="23">
        <x:f>'Historical Trades'!E5186</x:f>
      </x:c>
      <x:c r="F5186" s="0">
        <x:f>'Historical Trades'!F5186</x:f>
      </x:c>
      <x:c r="G5186" s="0">
        <x:f>'Historical Trades'!G5186</x:f>
      </x:c>
      <x:c r="H5186" s="0">
        <x:f>'Historical Trades'!H5186</x:f>
      </x:c>
      <x:c r="I5186" s="0">
        <x:f>'Historical Trades'!I5186</x:f>
      </x:c>
      <x:c r="J5186" s="0">
        <x:f>'Historical Trades'!J5186</x:f>
      </x:c>
      <x:c r="K5186" s="0">
        <x:f>'Historical Trades'!K5186</x:f>
      </x:c>
      <x:c r="L5186" s="0">
        <x:f>'Historical Trades'!L5186</x:f>
      </x:c>
      <x:c r="M5186" s="0">
        <x:f>'Historical Trades'!M5186</x:f>
      </x:c>
      <x:c r="N5186" s="0">
        <x:f>CLEAN('Historical Trades'!O5186)</x:f>
      </x:c>
      <x:c r="P5186" s="14">
        <x:f>IF(G5186="sell",M5186,-M5186)</x:f>
      </x:c>
      <x:c r="Q5186" s="14">
        <x:f>VLOOKUP(N5186,'Currency Rates'!$A$3:$C$32,3,0)</x:f>
      </x:c>
      <x:c r="R5186" s="0">
        <x:f>IF(A5186="SPUS",0,IF(A5186="FWD",0,P5186/Q5186))</x:f>
      </x:c>
    </x:row>
    <x:row r="5187" spans="1:19" x14ac:dyDescent="0.3">
      <x:c r="A5187" s="0">
        <x:f>'Historical Trades'!A5187</x:f>
      </x:c>
      <x:c r="B5187" s="0">
        <x:f>'Historical Trades'!B5187</x:f>
      </x:c>
      <x:c r="C5187" s="23">
        <x:f>'Historical Trades'!C5187</x:f>
      </x:c>
      <x:c r="D5187" s="0">
        <x:f>'Historical Trades'!D5187</x:f>
      </x:c>
      <x:c r="E5187" s="23">
        <x:f>'Historical Trades'!E5187</x:f>
      </x:c>
      <x:c r="F5187" s="0">
        <x:f>'Historical Trades'!F5187</x:f>
      </x:c>
      <x:c r="G5187" s="0">
        <x:f>'Historical Trades'!G5187</x:f>
      </x:c>
      <x:c r="H5187" s="0">
        <x:f>'Historical Trades'!H5187</x:f>
      </x:c>
      <x:c r="I5187" s="0">
        <x:f>'Historical Trades'!I5187</x:f>
      </x:c>
      <x:c r="J5187" s="0">
        <x:f>'Historical Trades'!J5187</x:f>
      </x:c>
      <x:c r="K5187" s="0">
        <x:f>'Historical Trades'!K5187</x:f>
      </x:c>
      <x:c r="L5187" s="0">
        <x:f>'Historical Trades'!L5187</x:f>
      </x:c>
      <x:c r="M5187" s="0">
        <x:f>'Historical Trades'!M5187</x:f>
      </x:c>
      <x:c r="N5187" s="0">
        <x:f>CLEAN('Historical Trades'!O5187)</x:f>
      </x:c>
      <x:c r="P5187" s="14">
        <x:f>IF(G5187="sell",M5187,-M5187)</x:f>
      </x:c>
      <x:c r="Q5187" s="14">
        <x:f>VLOOKUP(N5187,'Currency Rates'!$A$3:$C$32,3,0)</x:f>
      </x:c>
      <x:c r="R5187" s="0">
        <x:f>IF(A5187="SPUS",0,IF(A5187="FWD",0,P5187/Q5187))</x:f>
      </x:c>
    </x:row>
    <x:row r="5188" spans="1:19" x14ac:dyDescent="0.3">
      <x:c r="A5188" s="0">
        <x:f>'Historical Trades'!A5188</x:f>
      </x:c>
      <x:c r="B5188" s="0">
        <x:f>'Historical Trades'!B5188</x:f>
      </x:c>
      <x:c r="C5188" s="23">
        <x:f>'Historical Trades'!C5188</x:f>
      </x:c>
      <x:c r="D5188" s="0">
        <x:f>'Historical Trades'!D5188</x:f>
      </x:c>
      <x:c r="E5188" s="23">
        <x:f>'Historical Trades'!E5188</x:f>
      </x:c>
      <x:c r="F5188" s="0">
        <x:f>'Historical Trades'!F5188</x:f>
      </x:c>
      <x:c r="G5188" s="0">
        <x:f>'Historical Trades'!G5188</x:f>
      </x:c>
      <x:c r="H5188" s="0">
        <x:f>'Historical Trades'!H5188</x:f>
      </x:c>
      <x:c r="I5188" s="0">
        <x:f>'Historical Trades'!I5188</x:f>
      </x:c>
      <x:c r="J5188" s="0">
        <x:f>'Historical Trades'!J5188</x:f>
      </x:c>
      <x:c r="K5188" s="0">
        <x:f>'Historical Trades'!K5188</x:f>
      </x:c>
      <x:c r="L5188" s="0">
        <x:f>'Historical Trades'!L5188</x:f>
      </x:c>
      <x:c r="M5188" s="0">
        <x:f>'Historical Trades'!M5188</x:f>
      </x:c>
      <x:c r="N5188" s="0">
        <x:f>CLEAN('Historical Trades'!O5188)</x:f>
      </x:c>
      <x:c r="P5188" s="14">
        <x:f>IF(G5188="sell",M5188,-M5188)</x:f>
      </x:c>
      <x:c r="Q5188" s="14">
        <x:f>VLOOKUP(N5188,'Currency Rates'!$A$3:$C$32,3,0)</x:f>
      </x:c>
      <x:c r="R5188" s="0">
        <x:f>IF(A5188="SPUS",0,IF(A5188="FWD",0,P5188/Q5188))</x:f>
      </x:c>
    </x:row>
    <x:row r="5189" spans="1:19" x14ac:dyDescent="0.3">
      <x:c r="A5189" s="0">
        <x:f>'Historical Trades'!A5189</x:f>
      </x:c>
      <x:c r="B5189" s="0">
        <x:f>'Historical Trades'!B5189</x:f>
      </x:c>
      <x:c r="C5189" s="23">
        <x:f>'Historical Trades'!C5189</x:f>
      </x:c>
      <x:c r="D5189" s="0">
        <x:f>'Historical Trades'!D5189</x:f>
      </x:c>
      <x:c r="E5189" s="23">
        <x:f>'Historical Trades'!E5189</x:f>
      </x:c>
      <x:c r="F5189" s="0">
        <x:f>'Historical Trades'!F5189</x:f>
      </x:c>
      <x:c r="G5189" s="0">
        <x:f>'Historical Trades'!G5189</x:f>
      </x:c>
      <x:c r="H5189" s="0">
        <x:f>'Historical Trades'!H5189</x:f>
      </x:c>
      <x:c r="I5189" s="0">
        <x:f>'Historical Trades'!I5189</x:f>
      </x:c>
      <x:c r="J5189" s="0">
        <x:f>'Historical Trades'!J5189</x:f>
      </x:c>
      <x:c r="K5189" s="0">
        <x:f>'Historical Trades'!K5189</x:f>
      </x:c>
      <x:c r="L5189" s="0">
        <x:f>'Historical Trades'!L5189</x:f>
      </x:c>
      <x:c r="M5189" s="0">
        <x:f>'Historical Trades'!M5189</x:f>
      </x:c>
      <x:c r="N5189" s="0">
        <x:f>CLEAN('Historical Trades'!O5189)</x:f>
      </x:c>
      <x:c r="P5189" s="14">
        <x:f>IF(G5189="sell",M5189,-M5189)</x:f>
      </x:c>
      <x:c r="Q5189" s="14">
        <x:f>VLOOKUP(N5189,'Currency Rates'!$A$3:$C$32,3,0)</x:f>
      </x:c>
      <x:c r="R5189" s="0">
        <x:f>IF(A5189="SPUS",0,IF(A5189="FWD",0,P5189/Q5189))</x:f>
      </x:c>
    </x:row>
    <x:row r="5190" spans="1:19" x14ac:dyDescent="0.3">
      <x:c r="A5190" s="0">
        <x:f>'Historical Trades'!A5190</x:f>
      </x:c>
      <x:c r="B5190" s="0">
        <x:f>'Historical Trades'!B5190</x:f>
      </x:c>
      <x:c r="C5190" s="23">
        <x:f>'Historical Trades'!C5190</x:f>
      </x:c>
      <x:c r="D5190" s="0">
        <x:f>'Historical Trades'!D5190</x:f>
      </x:c>
      <x:c r="E5190" s="23">
        <x:f>'Historical Trades'!E5190</x:f>
      </x:c>
      <x:c r="F5190" s="0">
        <x:f>'Historical Trades'!F5190</x:f>
      </x:c>
      <x:c r="G5190" s="0">
        <x:f>'Historical Trades'!G5190</x:f>
      </x:c>
      <x:c r="H5190" s="0">
        <x:f>'Historical Trades'!H5190</x:f>
      </x:c>
      <x:c r="I5190" s="0">
        <x:f>'Historical Trades'!I5190</x:f>
      </x:c>
      <x:c r="J5190" s="0">
        <x:f>'Historical Trades'!J5190</x:f>
      </x:c>
      <x:c r="K5190" s="0">
        <x:f>'Historical Trades'!K5190</x:f>
      </x:c>
      <x:c r="L5190" s="0">
        <x:f>'Historical Trades'!L5190</x:f>
      </x:c>
      <x:c r="M5190" s="0">
        <x:f>'Historical Trades'!M5190</x:f>
      </x:c>
      <x:c r="N5190" s="0">
        <x:f>CLEAN('Historical Trades'!O5190)</x:f>
      </x:c>
      <x:c r="P5190" s="14">
        <x:f>IF(G5190="sell",M5190,-M5190)</x:f>
      </x:c>
      <x:c r="Q5190" s="14">
        <x:f>VLOOKUP(N5190,'Currency Rates'!$A$3:$C$32,3,0)</x:f>
      </x:c>
      <x:c r="R5190" s="0">
        <x:f>IF(A5190="SPUS",0,IF(A5190="FWD",0,P5190/Q5190))</x:f>
      </x:c>
    </x:row>
    <x:row r="5191" spans="1:19" x14ac:dyDescent="0.3">
      <x:c r="A5191" s="0">
        <x:f>'Historical Trades'!A5191</x:f>
      </x:c>
      <x:c r="B5191" s="0">
        <x:f>'Historical Trades'!B5191</x:f>
      </x:c>
      <x:c r="C5191" s="23">
        <x:f>'Historical Trades'!C5191</x:f>
      </x:c>
      <x:c r="D5191" s="0">
        <x:f>'Historical Trades'!D5191</x:f>
      </x:c>
      <x:c r="E5191" s="23">
        <x:f>'Historical Trades'!E5191</x:f>
      </x:c>
      <x:c r="F5191" s="0">
        <x:f>'Historical Trades'!F5191</x:f>
      </x:c>
      <x:c r="G5191" s="0">
        <x:f>'Historical Trades'!G5191</x:f>
      </x:c>
      <x:c r="H5191" s="0">
        <x:f>'Historical Trades'!H5191</x:f>
      </x:c>
      <x:c r="I5191" s="0">
        <x:f>'Historical Trades'!I5191</x:f>
      </x:c>
      <x:c r="J5191" s="0">
        <x:f>'Historical Trades'!J5191</x:f>
      </x:c>
      <x:c r="K5191" s="0">
        <x:f>'Historical Trades'!K5191</x:f>
      </x:c>
      <x:c r="L5191" s="0">
        <x:f>'Historical Trades'!L5191</x:f>
      </x:c>
      <x:c r="M5191" s="0">
        <x:f>'Historical Trades'!M5191</x:f>
      </x:c>
      <x:c r="N5191" s="0">
        <x:f>CLEAN('Historical Trades'!O5191)</x:f>
      </x:c>
      <x:c r="P5191" s="14">
        <x:f>IF(G5191="sell",M5191,-M5191)</x:f>
      </x:c>
      <x:c r="Q5191" s="14">
        <x:f>VLOOKUP(N5191,'Currency Rates'!$A$3:$C$32,3,0)</x:f>
      </x:c>
      <x:c r="R5191" s="0">
        <x:f>IF(A5191="SPUS",0,IF(A5191="FWD",0,P5191/Q5191))</x:f>
      </x:c>
    </x:row>
    <x:row r="5192" spans="1:19" x14ac:dyDescent="0.3">
      <x:c r="A5192" s="0">
        <x:f>'Historical Trades'!A5192</x:f>
      </x:c>
      <x:c r="B5192" s="0">
        <x:f>'Historical Trades'!B5192</x:f>
      </x:c>
      <x:c r="C5192" s="23">
        <x:f>'Historical Trades'!C5192</x:f>
      </x:c>
      <x:c r="D5192" s="0">
        <x:f>'Historical Trades'!D5192</x:f>
      </x:c>
      <x:c r="E5192" s="23">
        <x:f>'Historical Trades'!E5192</x:f>
      </x:c>
      <x:c r="F5192" s="0">
        <x:f>'Historical Trades'!F5192</x:f>
      </x:c>
      <x:c r="G5192" s="0">
        <x:f>'Historical Trades'!G5192</x:f>
      </x:c>
      <x:c r="H5192" s="0">
        <x:f>'Historical Trades'!H5192</x:f>
      </x:c>
      <x:c r="I5192" s="0">
        <x:f>'Historical Trades'!I5192</x:f>
      </x:c>
      <x:c r="J5192" s="0">
        <x:f>'Historical Trades'!J5192</x:f>
      </x:c>
      <x:c r="K5192" s="0">
        <x:f>'Historical Trades'!K5192</x:f>
      </x:c>
      <x:c r="L5192" s="0">
        <x:f>'Historical Trades'!L5192</x:f>
      </x:c>
      <x:c r="M5192" s="0">
        <x:f>'Historical Trades'!M5192</x:f>
      </x:c>
      <x:c r="N5192" s="0">
        <x:f>CLEAN('Historical Trades'!O5192)</x:f>
      </x:c>
      <x:c r="P5192" s="14">
        <x:f>IF(G5192="sell",M5192,-M5192)</x:f>
      </x:c>
      <x:c r="Q5192" s="14">
        <x:f>VLOOKUP(N5192,'Currency Rates'!$A$3:$C$32,3,0)</x:f>
      </x:c>
      <x:c r="R5192" s="0">
        <x:f>IF(A5192="SPUS",0,IF(A5192="FWD",0,P5192/Q5192))</x:f>
      </x:c>
    </x:row>
    <x:row r="5193" spans="1:19" x14ac:dyDescent="0.3">
      <x:c r="A5193" s="0">
        <x:f>'Historical Trades'!A5193</x:f>
      </x:c>
      <x:c r="B5193" s="0">
        <x:f>'Historical Trades'!B5193</x:f>
      </x:c>
      <x:c r="C5193" s="23">
        <x:f>'Historical Trades'!C5193</x:f>
      </x:c>
      <x:c r="D5193" s="0">
        <x:f>'Historical Trades'!D5193</x:f>
      </x:c>
      <x:c r="E5193" s="23">
        <x:f>'Historical Trades'!E5193</x:f>
      </x:c>
      <x:c r="F5193" s="0">
        <x:f>'Historical Trades'!F5193</x:f>
      </x:c>
      <x:c r="G5193" s="0">
        <x:f>'Historical Trades'!G5193</x:f>
      </x:c>
      <x:c r="H5193" s="0">
        <x:f>'Historical Trades'!H5193</x:f>
      </x:c>
      <x:c r="I5193" s="0">
        <x:f>'Historical Trades'!I5193</x:f>
      </x:c>
      <x:c r="J5193" s="0">
        <x:f>'Historical Trades'!J5193</x:f>
      </x:c>
      <x:c r="K5193" s="0">
        <x:f>'Historical Trades'!K5193</x:f>
      </x:c>
      <x:c r="L5193" s="0">
        <x:f>'Historical Trades'!L5193</x:f>
      </x:c>
      <x:c r="M5193" s="0">
        <x:f>'Historical Trades'!M5193</x:f>
      </x:c>
      <x:c r="N5193" s="0">
        <x:f>CLEAN('Historical Trades'!O5193)</x:f>
      </x:c>
      <x:c r="P5193" s="14">
        <x:f>IF(G5193="sell",M5193,-M5193)</x:f>
      </x:c>
      <x:c r="Q5193" s="14">
        <x:f>VLOOKUP(N5193,'Currency Rates'!$A$3:$C$32,3,0)</x:f>
      </x:c>
      <x:c r="R5193" s="0">
        <x:f>IF(A5193="SPUS",0,IF(A5193="FWD",0,P5193/Q5193))</x:f>
      </x:c>
    </x:row>
    <x:row r="5194" spans="1:19" x14ac:dyDescent="0.3">
      <x:c r="A5194" s="0">
        <x:f>'Historical Trades'!A5194</x:f>
      </x:c>
      <x:c r="B5194" s="0">
        <x:f>'Historical Trades'!B5194</x:f>
      </x:c>
      <x:c r="C5194" s="23">
        <x:f>'Historical Trades'!C5194</x:f>
      </x:c>
      <x:c r="D5194" s="0">
        <x:f>'Historical Trades'!D5194</x:f>
      </x:c>
      <x:c r="E5194" s="23">
        <x:f>'Historical Trades'!E5194</x:f>
      </x:c>
      <x:c r="F5194" s="0">
        <x:f>'Historical Trades'!F5194</x:f>
      </x:c>
      <x:c r="G5194" s="0">
        <x:f>'Historical Trades'!G5194</x:f>
      </x:c>
      <x:c r="H5194" s="0">
        <x:f>'Historical Trades'!H5194</x:f>
      </x:c>
      <x:c r="I5194" s="0">
        <x:f>'Historical Trades'!I5194</x:f>
      </x:c>
      <x:c r="J5194" s="0">
        <x:f>'Historical Trades'!J5194</x:f>
      </x:c>
      <x:c r="K5194" s="0">
        <x:f>'Historical Trades'!K5194</x:f>
      </x:c>
      <x:c r="L5194" s="0">
        <x:f>'Historical Trades'!L5194</x:f>
      </x:c>
      <x:c r="M5194" s="0">
        <x:f>'Historical Trades'!M5194</x:f>
      </x:c>
      <x:c r="N5194" s="0">
        <x:f>CLEAN('Historical Trades'!O5194)</x:f>
      </x:c>
      <x:c r="P5194" s="14">
        <x:f>IF(G5194="sell",M5194,-M5194)</x:f>
      </x:c>
      <x:c r="Q5194" s="14">
        <x:f>VLOOKUP(N5194,'Currency Rates'!$A$3:$C$32,3,0)</x:f>
      </x:c>
      <x:c r="R5194" s="0">
        <x:f>IF(A5194="SPUS",0,IF(A5194="FWD",0,P5194/Q5194))</x:f>
      </x:c>
    </x:row>
    <x:row r="5195" spans="1:19" x14ac:dyDescent="0.3">
      <x:c r="A5195" s="0">
        <x:f>'Historical Trades'!A5195</x:f>
      </x:c>
      <x:c r="B5195" s="0">
        <x:f>'Historical Trades'!B5195</x:f>
      </x:c>
      <x:c r="C5195" s="23">
        <x:f>'Historical Trades'!C5195</x:f>
      </x:c>
      <x:c r="D5195" s="0">
        <x:f>'Historical Trades'!D5195</x:f>
      </x:c>
      <x:c r="E5195" s="23">
        <x:f>'Historical Trades'!E5195</x:f>
      </x:c>
      <x:c r="F5195" s="0">
        <x:f>'Historical Trades'!F5195</x:f>
      </x:c>
      <x:c r="G5195" s="0">
        <x:f>'Historical Trades'!G5195</x:f>
      </x:c>
      <x:c r="H5195" s="0">
        <x:f>'Historical Trades'!H5195</x:f>
      </x:c>
      <x:c r="I5195" s="0">
        <x:f>'Historical Trades'!I5195</x:f>
      </x:c>
      <x:c r="J5195" s="0">
        <x:f>'Historical Trades'!J5195</x:f>
      </x:c>
      <x:c r="K5195" s="0">
        <x:f>'Historical Trades'!K5195</x:f>
      </x:c>
      <x:c r="L5195" s="0">
        <x:f>'Historical Trades'!L5195</x:f>
      </x:c>
      <x:c r="M5195" s="0">
        <x:f>'Historical Trades'!M5195</x:f>
      </x:c>
      <x:c r="N5195" s="0">
        <x:f>CLEAN('Historical Trades'!O5195)</x:f>
      </x:c>
      <x:c r="P5195" s="14">
        <x:f>IF(G5195="sell",M5195,-M5195)</x:f>
      </x:c>
      <x:c r="Q5195" s="14">
        <x:f>VLOOKUP(N5195,'Currency Rates'!$A$3:$C$32,3,0)</x:f>
      </x:c>
      <x:c r="R5195" s="0">
        <x:f>IF(A5195="SPUS",0,IF(A5195="FWD",0,P5195/Q5195))</x:f>
      </x:c>
    </x:row>
    <x:row r="5196" spans="1:19" x14ac:dyDescent="0.3">
      <x:c r="A5196" s="0">
        <x:f>'Historical Trades'!A5196</x:f>
      </x:c>
      <x:c r="B5196" s="0">
        <x:f>'Historical Trades'!B5196</x:f>
      </x:c>
      <x:c r="C5196" s="23">
        <x:f>'Historical Trades'!C5196</x:f>
      </x:c>
      <x:c r="D5196" s="0">
        <x:f>'Historical Trades'!D5196</x:f>
      </x:c>
      <x:c r="E5196" s="23">
        <x:f>'Historical Trades'!E5196</x:f>
      </x:c>
      <x:c r="F5196" s="0">
        <x:f>'Historical Trades'!F5196</x:f>
      </x:c>
      <x:c r="G5196" s="0">
        <x:f>'Historical Trades'!G5196</x:f>
      </x:c>
      <x:c r="H5196" s="0">
        <x:f>'Historical Trades'!H5196</x:f>
      </x:c>
      <x:c r="I5196" s="0">
        <x:f>'Historical Trades'!I5196</x:f>
      </x:c>
      <x:c r="J5196" s="0">
        <x:f>'Historical Trades'!J5196</x:f>
      </x:c>
      <x:c r="K5196" s="0">
        <x:f>'Historical Trades'!K5196</x:f>
      </x:c>
      <x:c r="L5196" s="0">
        <x:f>'Historical Trades'!L5196</x:f>
      </x:c>
      <x:c r="M5196" s="0">
        <x:f>'Historical Trades'!M5196</x:f>
      </x:c>
      <x:c r="N5196" s="0">
        <x:f>CLEAN('Historical Trades'!O5196)</x:f>
      </x:c>
      <x:c r="P5196" s="14">
        <x:f>IF(G5196="sell",M5196,-M5196)</x:f>
      </x:c>
      <x:c r="Q5196" s="14">
        <x:f>VLOOKUP(N5196,'Currency Rates'!$A$3:$C$32,3,0)</x:f>
      </x:c>
      <x:c r="R5196" s="0">
        <x:f>IF(A5196="SPUS",0,IF(A5196="FWD",0,P5196/Q5196))</x:f>
      </x:c>
    </x:row>
    <x:row r="5197" spans="1:19" x14ac:dyDescent="0.3">
      <x:c r="A5197" s="0">
        <x:f>'Historical Trades'!A5197</x:f>
      </x:c>
      <x:c r="B5197" s="0">
        <x:f>'Historical Trades'!B5197</x:f>
      </x:c>
      <x:c r="C5197" s="23">
        <x:f>'Historical Trades'!C5197</x:f>
      </x:c>
      <x:c r="D5197" s="0">
        <x:f>'Historical Trades'!D5197</x:f>
      </x:c>
      <x:c r="E5197" s="23">
        <x:f>'Historical Trades'!E5197</x:f>
      </x:c>
      <x:c r="F5197" s="0">
        <x:f>'Historical Trades'!F5197</x:f>
      </x:c>
      <x:c r="G5197" s="0">
        <x:f>'Historical Trades'!G5197</x:f>
      </x:c>
      <x:c r="H5197" s="0">
        <x:f>'Historical Trades'!H5197</x:f>
      </x:c>
      <x:c r="I5197" s="0">
        <x:f>'Historical Trades'!I5197</x:f>
      </x:c>
      <x:c r="J5197" s="0">
        <x:f>'Historical Trades'!J5197</x:f>
      </x:c>
      <x:c r="K5197" s="0">
        <x:f>'Historical Trades'!K5197</x:f>
      </x:c>
      <x:c r="L5197" s="0">
        <x:f>'Historical Trades'!L5197</x:f>
      </x:c>
      <x:c r="M5197" s="0">
        <x:f>'Historical Trades'!M5197</x:f>
      </x:c>
      <x:c r="N5197" s="0">
        <x:f>CLEAN('Historical Trades'!O5197)</x:f>
      </x:c>
      <x:c r="P5197" s="14">
        <x:f>IF(G5197="sell",M5197,-M5197)</x:f>
      </x:c>
      <x:c r="Q5197" s="14">
        <x:f>VLOOKUP(N5197,'Currency Rates'!$A$3:$C$32,3,0)</x:f>
      </x:c>
      <x:c r="R5197" s="0">
        <x:f>IF(A5197="SPUS",0,IF(A5197="FWD",0,P5197/Q5197))</x:f>
      </x:c>
    </x:row>
    <x:row r="5198" spans="1:19" x14ac:dyDescent="0.3">
      <x:c r="A5198" s="0">
        <x:f>'Historical Trades'!A5198</x:f>
      </x:c>
      <x:c r="B5198" s="0">
        <x:f>'Historical Trades'!B5198</x:f>
      </x:c>
      <x:c r="C5198" s="23">
        <x:f>'Historical Trades'!C5198</x:f>
      </x:c>
      <x:c r="D5198" s="0">
        <x:f>'Historical Trades'!D5198</x:f>
      </x:c>
      <x:c r="E5198" s="23">
        <x:f>'Historical Trades'!E5198</x:f>
      </x:c>
      <x:c r="F5198" s="0">
        <x:f>'Historical Trades'!F5198</x:f>
      </x:c>
      <x:c r="G5198" s="0">
        <x:f>'Historical Trades'!G5198</x:f>
      </x:c>
      <x:c r="H5198" s="0">
        <x:f>'Historical Trades'!H5198</x:f>
      </x:c>
      <x:c r="I5198" s="0">
        <x:f>'Historical Trades'!I5198</x:f>
      </x:c>
      <x:c r="J5198" s="0">
        <x:f>'Historical Trades'!J5198</x:f>
      </x:c>
      <x:c r="K5198" s="0">
        <x:f>'Historical Trades'!K5198</x:f>
      </x:c>
      <x:c r="L5198" s="0">
        <x:f>'Historical Trades'!L5198</x:f>
      </x:c>
      <x:c r="M5198" s="0">
        <x:f>'Historical Trades'!M5198</x:f>
      </x:c>
      <x:c r="N5198" s="0">
        <x:f>CLEAN('Historical Trades'!O5198)</x:f>
      </x:c>
      <x:c r="P5198" s="14">
        <x:f>IF(G5198="sell",M5198,-M5198)</x:f>
      </x:c>
      <x:c r="Q5198" s="14">
        <x:f>VLOOKUP(N5198,'Currency Rates'!$A$3:$C$32,3,0)</x:f>
      </x:c>
      <x:c r="R5198" s="0">
        <x:f>IF(A5198="SPUS",0,IF(A5198="FWD",0,P5198/Q5198))</x:f>
      </x:c>
    </x:row>
    <x:row r="5199" spans="1:19" x14ac:dyDescent="0.3">
      <x:c r="A5199" s="0">
        <x:f>'Historical Trades'!A5199</x:f>
      </x:c>
      <x:c r="B5199" s="0">
        <x:f>'Historical Trades'!B5199</x:f>
      </x:c>
      <x:c r="C5199" s="23">
        <x:f>'Historical Trades'!C5199</x:f>
      </x:c>
      <x:c r="D5199" s="0">
        <x:f>'Historical Trades'!D5199</x:f>
      </x:c>
      <x:c r="E5199" s="23">
        <x:f>'Historical Trades'!E5199</x:f>
      </x:c>
      <x:c r="F5199" s="0">
        <x:f>'Historical Trades'!F5199</x:f>
      </x:c>
      <x:c r="G5199" s="0">
        <x:f>'Historical Trades'!G5199</x:f>
      </x:c>
      <x:c r="H5199" s="0">
        <x:f>'Historical Trades'!H5199</x:f>
      </x:c>
      <x:c r="I5199" s="0">
        <x:f>'Historical Trades'!I5199</x:f>
      </x:c>
      <x:c r="J5199" s="0">
        <x:f>'Historical Trades'!J5199</x:f>
      </x:c>
      <x:c r="K5199" s="0">
        <x:f>'Historical Trades'!K5199</x:f>
      </x:c>
      <x:c r="L5199" s="0">
        <x:f>'Historical Trades'!L5199</x:f>
      </x:c>
      <x:c r="M5199" s="0">
        <x:f>'Historical Trades'!M5199</x:f>
      </x:c>
      <x:c r="N5199" s="0">
        <x:f>CLEAN('Historical Trades'!O5199)</x:f>
      </x:c>
      <x:c r="P5199" s="14">
        <x:f>IF(G5199="sell",M5199,-M5199)</x:f>
      </x:c>
      <x:c r="Q5199" s="14">
        <x:f>VLOOKUP(N5199,'Currency Rates'!$A$3:$C$32,3,0)</x:f>
      </x:c>
      <x:c r="R5199" s="0">
        <x:f>IF(A5199="SPUS",0,IF(A5199="FWD",0,P5199/Q5199))</x:f>
      </x:c>
    </x:row>
    <x:row r="5200" spans="1:19" x14ac:dyDescent="0.3">
      <x:c r="A5200" s="0">
        <x:f>'Historical Trades'!A5200</x:f>
      </x:c>
      <x:c r="B5200" s="0">
        <x:f>'Historical Trades'!B5200</x:f>
      </x:c>
      <x:c r="C5200" s="23">
        <x:f>'Historical Trades'!C5200</x:f>
      </x:c>
      <x:c r="D5200" s="0">
        <x:f>'Historical Trades'!D5200</x:f>
      </x:c>
      <x:c r="E5200" s="23">
        <x:f>'Historical Trades'!E5200</x:f>
      </x:c>
      <x:c r="F5200" s="0">
        <x:f>'Historical Trades'!F5200</x:f>
      </x:c>
      <x:c r="G5200" s="0">
        <x:f>'Historical Trades'!G5200</x:f>
      </x:c>
      <x:c r="H5200" s="0">
        <x:f>'Historical Trades'!H5200</x:f>
      </x:c>
      <x:c r="I5200" s="0">
        <x:f>'Historical Trades'!I5200</x:f>
      </x:c>
      <x:c r="J5200" s="0">
        <x:f>'Historical Trades'!J5200</x:f>
      </x:c>
      <x:c r="K5200" s="0">
        <x:f>'Historical Trades'!K5200</x:f>
      </x:c>
      <x:c r="L5200" s="0">
        <x:f>'Historical Trades'!L5200</x:f>
      </x:c>
      <x:c r="M5200" s="0">
        <x:f>'Historical Trades'!M5200</x:f>
      </x:c>
      <x:c r="N5200" s="0">
        <x:f>CLEAN('Historical Trades'!O5200)</x:f>
      </x:c>
      <x:c r="P5200" s="14">
        <x:f>IF(G5200="sell",M5200,-M5200)</x:f>
      </x:c>
      <x:c r="Q5200" s="14">
        <x:f>VLOOKUP(N5200,'Currency Rates'!$A$3:$C$32,3,0)</x:f>
      </x:c>
      <x:c r="R5200" s="0">
        <x:f>IF(A5200="SPUS",0,IF(A5200="FWD",0,P5200/Q5200))</x:f>
      </x:c>
    </x:row>
    <x:row r="5201" spans="1:19" x14ac:dyDescent="0.3">
      <x:c r="A5201" s="0">
        <x:f>'Historical Trades'!A5201</x:f>
      </x:c>
      <x:c r="B5201" s="0">
        <x:f>'Historical Trades'!B5201</x:f>
      </x:c>
      <x:c r="C5201" s="23">
        <x:f>'Historical Trades'!C5201</x:f>
      </x:c>
      <x:c r="D5201" s="0">
        <x:f>'Historical Trades'!D5201</x:f>
      </x:c>
      <x:c r="E5201" s="23">
        <x:f>'Historical Trades'!E5201</x:f>
      </x:c>
      <x:c r="F5201" s="0">
        <x:f>'Historical Trades'!F5201</x:f>
      </x:c>
      <x:c r="G5201" s="0">
        <x:f>'Historical Trades'!G5201</x:f>
      </x:c>
      <x:c r="H5201" s="0">
        <x:f>'Historical Trades'!H5201</x:f>
      </x:c>
      <x:c r="I5201" s="0">
        <x:f>'Historical Trades'!I5201</x:f>
      </x:c>
      <x:c r="J5201" s="0">
        <x:f>'Historical Trades'!J5201</x:f>
      </x:c>
      <x:c r="K5201" s="0">
        <x:f>'Historical Trades'!K5201</x:f>
      </x:c>
      <x:c r="L5201" s="0">
        <x:f>'Historical Trades'!L5201</x:f>
      </x:c>
      <x:c r="M5201" s="0">
        <x:f>'Historical Trades'!M5201</x:f>
      </x:c>
      <x:c r="N5201" s="0">
        <x:f>CLEAN('Historical Trades'!O5201)</x:f>
      </x:c>
      <x:c r="P5201" s="14">
        <x:f>IF(G5201="sell",M5201,-M5201)</x:f>
      </x:c>
      <x:c r="Q5201" s="14">
        <x:f>VLOOKUP(N5201,'Currency Rates'!$A$3:$C$32,3,0)</x:f>
      </x:c>
      <x:c r="R5201" s="0">
        <x:f>IF(A5201="SPUS",0,IF(A5201="FWD",0,P5201/Q5201))</x:f>
      </x:c>
    </x:row>
    <x:row r="5202" spans="1:19" x14ac:dyDescent="0.3">
      <x:c r="A5202" s="0">
        <x:f>'Historical Trades'!A5202</x:f>
      </x:c>
      <x:c r="B5202" s="0">
        <x:f>'Historical Trades'!B5202</x:f>
      </x:c>
      <x:c r="C5202" s="23">
        <x:f>'Historical Trades'!C5202</x:f>
      </x:c>
      <x:c r="D5202" s="0">
        <x:f>'Historical Trades'!D5202</x:f>
      </x:c>
      <x:c r="E5202" s="23">
        <x:f>'Historical Trades'!E5202</x:f>
      </x:c>
      <x:c r="F5202" s="0">
        <x:f>'Historical Trades'!F5202</x:f>
      </x:c>
      <x:c r="G5202" s="0">
        <x:f>'Historical Trades'!G5202</x:f>
      </x:c>
      <x:c r="H5202" s="0">
        <x:f>'Historical Trades'!H5202</x:f>
      </x:c>
      <x:c r="I5202" s="0">
        <x:f>'Historical Trades'!I5202</x:f>
      </x:c>
      <x:c r="J5202" s="0">
        <x:f>'Historical Trades'!J5202</x:f>
      </x:c>
      <x:c r="K5202" s="0">
        <x:f>'Historical Trades'!K5202</x:f>
      </x:c>
      <x:c r="L5202" s="0">
        <x:f>'Historical Trades'!L5202</x:f>
      </x:c>
      <x:c r="M5202" s="0">
        <x:f>'Historical Trades'!M5202</x:f>
      </x:c>
      <x:c r="N5202" s="0">
        <x:f>CLEAN('Historical Trades'!O5202)</x:f>
      </x:c>
      <x:c r="P5202" s="14">
        <x:f>IF(G5202="sell",M5202,-M5202)</x:f>
      </x:c>
      <x:c r="Q5202" s="14">
        <x:f>VLOOKUP(N5202,'Currency Rates'!$A$3:$C$32,3,0)</x:f>
      </x:c>
      <x:c r="R5202" s="0">
        <x:f>IF(A5202="SPUS",0,IF(A5202="FWD",0,P5202/Q5202))</x:f>
      </x:c>
    </x:row>
    <x:row r="5203" spans="1:19" x14ac:dyDescent="0.3">
      <x:c r="A5203" s="0">
        <x:f>'Historical Trades'!A5203</x:f>
      </x:c>
      <x:c r="B5203" s="0">
        <x:f>'Historical Trades'!B5203</x:f>
      </x:c>
      <x:c r="C5203" s="23">
        <x:f>'Historical Trades'!C5203</x:f>
      </x:c>
      <x:c r="D5203" s="0">
        <x:f>'Historical Trades'!D5203</x:f>
      </x:c>
      <x:c r="E5203" s="23">
        <x:f>'Historical Trades'!E5203</x:f>
      </x:c>
      <x:c r="F5203" s="0">
        <x:f>'Historical Trades'!F5203</x:f>
      </x:c>
      <x:c r="G5203" s="0">
        <x:f>'Historical Trades'!G5203</x:f>
      </x:c>
      <x:c r="H5203" s="0">
        <x:f>'Historical Trades'!H5203</x:f>
      </x:c>
      <x:c r="I5203" s="0">
        <x:f>'Historical Trades'!I5203</x:f>
      </x:c>
      <x:c r="J5203" s="0">
        <x:f>'Historical Trades'!J5203</x:f>
      </x:c>
      <x:c r="K5203" s="0">
        <x:f>'Historical Trades'!K5203</x:f>
      </x:c>
      <x:c r="L5203" s="0">
        <x:f>'Historical Trades'!L5203</x:f>
      </x:c>
      <x:c r="M5203" s="0">
        <x:f>'Historical Trades'!M5203</x:f>
      </x:c>
      <x:c r="N5203" s="0">
        <x:f>CLEAN('Historical Trades'!O5203)</x:f>
      </x:c>
      <x:c r="P5203" s="14">
        <x:f>IF(G5203="sell",M5203,-M5203)</x:f>
      </x:c>
      <x:c r="Q5203" s="14">
        <x:f>VLOOKUP(N5203,'Currency Rates'!$A$3:$C$32,3,0)</x:f>
      </x:c>
      <x:c r="R5203" s="0">
        <x:f>IF(A5203="SPUS",0,IF(A5203="FWD",0,P5203/Q5203))</x:f>
      </x:c>
    </x:row>
    <x:row r="5204" spans="1:19" x14ac:dyDescent="0.3">
      <x:c r="A5204" s="0">
        <x:f>'Historical Trades'!A5204</x:f>
      </x:c>
      <x:c r="B5204" s="0">
        <x:f>'Historical Trades'!B5204</x:f>
      </x:c>
      <x:c r="C5204" s="23">
        <x:f>'Historical Trades'!C5204</x:f>
      </x:c>
      <x:c r="D5204" s="0">
        <x:f>'Historical Trades'!D5204</x:f>
      </x:c>
      <x:c r="E5204" s="23">
        <x:f>'Historical Trades'!E5204</x:f>
      </x:c>
      <x:c r="F5204" s="0">
        <x:f>'Historical Trades'!F5204</x:f>
      </x:c>
      <x:c r="G5204" s="0">
        <x:f>'Historical Trades'!G5204</x:f>
      </x:c>
      <x:c r="H5204" s="0">
        <x:f>'Historical Trades'!H5204</x:f>
      </x:c>
      <x:c r="I5204" s="0">
        <x:f>'Historical Trades'!I5204</x:f>
      </x:c>
      <x:c r="J5204" s="0">
        <x:f>'Historical Trades'!J5204</x:f>
      </x:c>
      <x:c r="K5204" s="0">
        <x:f>'Historical Trades'!K5204</x:f>
      </x:c>
      <x:c r="L5204" s="0">
        <x:f>'Historical Trades'!L5204</x:f>
      </x:c>
      <x:c r="M5204" s="0">
        <x:f>'Historical Trades'!M5204</x:f>
      </x:c>
      <x:c r="N5204" s="0">
        <x:f>CLEAN('Historical Trades'!O5204)</x:f>
      </x:c>
      <x:c r="P5204" s="14">
        <x:f>IF(G5204="sell",M5204,-M5204)</x:f>
      </x:c>
      <x:c r="Q5204" s="14">
        <x:f>VLOOKUP(N5204,'Currency Rates'!$A$3:$C$32,3,0)</x:f>
      </x:c>
      <x:c r="R5204" s="0">
        <x:f>IF(A5204="SPUS",0,IF(A5204="FWD",0,P5204/Q5204))</x:f>
      </x:c>
    </x:row>
    <x:row r="5205" spans="1:19" x14ac:dyDescent="0.3">
      <x:c r="A5205" s="0">
        <x:f>'Historical Trades'!A5205</x:f>
      </x:c>
      <x:c r="B5205" s="0">
        <x:f>'Historical Trades'!B5205</x:f>
      </x:c>
      <x:c r="C5205" s="23">
        <x:f>'Historical Trades'!C5205</x:f>
      </x:c>
      <x:c r="D5205" s="0">
        <x:f>'Historical Trades'!D5205</x:f>
      </x:c>
      <x:c r="E5205" s="23">
        <x:f>'Historical Trades'!E5205</x:f>
      </x:c>
      <x:c r="F5205" s="0">
        <x:f>'Historical Trades'!F5205</x:f>
      </x:c>
      <x:c r="G5205" s="0">
        <x:f>'Historical Trades'!G5205</x:f>
      </x:c>
      <x:c r="H5205" s="0">
        <x:f>'Historical Trades'!H5205</x:f>
      </x:c>
      <x:c r="I5205" s="0">
        <x:f>'Historical Trades'!I5205</x:f>
      </x:c>
      <x:c r="J5205" s="0">
        <x:f>'Historical Trades'!J5205</x:f>
      </x:c>
      <x:c r="K5205" s="0">
        <x:f>'Historical Trades'!K5205</x:f>
      </x:c>
      <x:c r="L5205" s="0">
        <x:f>'Historical Trades'!L5205</x:f>
      </x:c>
      <x:c r="M5205" s="0">
        <x:f>'Historical Trades'!M5205</x:f>
      </x:c>
      <x:c r="N5205" s="0">
        <x:f>CLEAN('Historical Trades'!O5205)</x:f>
      </x:c>
      <x:c r="P5205" s="14">
        <x:f>IF(G5205="sell",M5205,-M5205)</x:f>
      </x:c>
      <x:c r="Q5205" s="14">
        <x:f>VLOOKUP(N5205,'Currency Rates'!$A$3:$C$32,3,0)</x:f>
      </x:c>
      <x:c r="R5205" s="0">
        <x:f>IF(A5205="SPUS",0,IF(A5205="FWD",0,P5205/Q5205))</x:f>
      </x:c>
    </x:row>
    <x:row r="5206" spans="1:19" x14ac:dyDescent="0.3">
      <x:c r="A5206" s="0">
        <x:f>'Historical Trades'!A5206</x:f>
      </x:c>
      <x:c r="B5206" s="0">
        <x:f>'Historical Trades'!B5206</x:f>
      </x:c>
      <x:c r="C5206" s="23">
        <x:f>'Historical Trades'!C5206</x:f>
      </x:c>
      <x:c r="D5206" s="0">
        <x:f>'Historical Trades'!D5206</x:f>
      </x:c>
      <x:c r="E5206" s="23">
        <x:f>'Historical Trades'!E5206</x:f>
      </x:c>
      <x:c r="F5206" s="0">
        <x:f>'Historical Trades'!F5206</x:f>
      </x:c>
      <x:c r="G5206" s="0">
        <x:f>'Historical Trades'!G5206</x:f>
      </x:c>
      <x:c r="H5206" s="0">
        <x:f>'Historical Trades'!H5206</x:f>
      </x:c>
      <x:c r="I5206" s="0">
        <x:f>'Historical Trades'!I5206</x:f>
      </x:c>
      <x:c r="J5206" s="0">
        <x:f>'Historical Trades'!J5206</x:f>
      </x:c>
      <x:c r="K5206" s="0">
        <x:f>'Historical Trades'!K5206</x:f>
      </x:c>
      <x:c r="L5206" s="0">
        <x:f>'Historical Trades'!L5206</x:f>
      </x:c>
      <x:c r="M5206" s="0">
        <x:f>'Historical Trades'!M5206</x:f>
      </x:c>
      <x:c r="N5206" s="0">
        <x:f>CLEAN('Historical Trades'!O5206)</x:f>
      </x:c>
      <x:c r="P5206" s="14">
        <x:f>IF(G5206="sell",M5206,-M5206)</x:f>
      </x:c>
      <x:c r="Q5206" s="14">
        <x:f>VLOOKUP(N5206,'Currency Rates'!$A$3:$C$32,3,0)</x:f>
      </x:c>
      <x:c r="R5206" s="0">
        <x:f>IF(A5206="SPUS",0,IF(A5206="FWD",0,P5206/Q5206))</x:f>
      </x:c>
    </x:row>
    <x:row r="5207" spans="1:19" x14ac:dyDescent="0.3">
      <x:c r="A5207" s="0">
        <x:f>'Historical Trades'!A5207</x:f>
      </x:c>
      <x:c r="B5207" s="0">
        <x:f>'Historical Trades'!B5207</x:f>
      </x:c>
      <x:c r="C5207" s="23">
        <x:f>'Historical Trades'!C5207</x:f>
      </x:c>
      <x:c r="D5207" s="0">
        <x:f>'Historical Trades'!D5207</x:f>
      </x:c>
      <x:c r="E5207" s="23">
        <x:f>'Historical Trades'!E5207</x:f>
      </x:c>
      <x:c r="F5207" s="0">
        <x:f>'Historical Trades'!F5207</x:f>
      </x:c>
      <x:c r="G5207" s="0">
        <x:f>'Historical Trades'!G5207</x:f>
      </x:c>
      <x:c r="H5207" s="0">
        <x:f>'Historical Trades'!H5207</x:f>
      </x:c>
      <x:c r="I5207" s="0">
        <x:f>'Historical Trades'!I5207</x:f>
      </x:c>
      <x:c r="J5207" s="0">
        <x:f>'Historical Trades'!J5207</x:f>
      </x:c>
      <x:c r="K5207" s="0">
        <x:f>'Historical Trades'!K5207</x:f>
      </x:c>
      <x:c r="L5207" s="0">
        <x:f>'Historical Trades'!L5207</x:f>
      </x:c>
      <x:c r="M5207" s="0">
        <x:f>'Historical Trades'!M5207</x:f>
      </x:c>
      <x:c r="N5207" s="0">
        <x:f>CLEAN('Historical Trades'!O5207)</x:f>
      </x:c>
      <x:c r="P5207" s="14">
        <x:f>IF(G5207="sell",M5207,-M5207)</x:f>
      </x:c>
      <x:c r="Q5207" s="14">
        <x:f>VLOOKUP(N5207,'Currency Rates'!$A$3:$C$32,3,0)</x:f>
      </x:c>
      <x:c r="R5207" s="0">
        <x:f>IF(A5207="SPUS",0,IF(A5207="FWD",0,P5207/Q5207))</x:f>
      </x:c>
    </x:row>
    <x:row r="5208" spans="1:19" x14ac:dyDescent="0.3">
      <x:c r="A5208" s="0">
        <x:f>'Historical Trades'!A5208</x:f>
      </x:c>
      <x:c r="B5208" s="0">
        <x:f>'Historical Trades'!B5208</x:f>
      </x:c>
      <x:c r="C5208" s="23">
        <x:f>'Historical Trades'!C5208</x:f>
      </x:c>
      <x:c r="D5208" s="0">
        <x:f>'Historical Trades'!D5208</x:f>
      </x:c>
      <x:c r="E5208" s="23">
        <x:f>'Historical Trades'!E5208</x:f>
      </x:c>
      <x:c r="F5208" s="0">
        <x:f>'Historical Trades'!F5208</x:f>
      </x:c>
      <x:c r="G5208" s="0">
        <x:f>'Historical Trades'!G5208</x:f>
      </x:c>
      <x:c r="H5208" s="0">
        <x:f>'Historical Trades'!H5208</x:f>
      </x:c>
      <x:c r="I5208" s="0">
        <x:f>'Historical Trades'!I5208</x:f>
      </x:c>
      <x:c r="J5208" s="0">
        <x:f>'Historical Trades'!J5208</x:f>
      </x:c>
      <x:c r="K5208" s="0">
        <x:f>'Historical Trades'!K5208</x:f>
      </x:c>
      <x:c r="L5208" s="0">
        <x:f>'Historical Trades'!L5208</x:f>
      </x:c>
      <x:c r="M5208" s="0">
        <x:f>'Historical Trades'!M5208</x:f>
      </x:c>
      <x:c r="N5208" s="0">
        <x:f>CLEAN('Historical Trades'!O5208)</x:f>
      </x:c>
      <x:c r="P5208" s="14">
        <x:f>IF(G5208="sell",M5208,-M5208)</x:f>
      </x:c>
      <x:c r="Q5208" s="14">
        <x:f>VLOOKUP(N5208,'Currency Rates'!$A$3:$C$32,3,0)</x:f>
      </x:c>
      <x:c r="R5208" s="0">
        <x:f>IF(A5208="SPUS",0,IF(A5208="FWD",0,P5208/Q5208))</x:f>
      </x:c>
    </x:row>
    <x:row r="5209" spans="1:19" x14ac:dyDescent="0.3">
      <x:c r="A5209" s="0">
        <x:f>'Historical Trades'!A5209</x:f>
      </x:c>
      <x:c r="B5209" s="0">
        <x:f>'Historical Trades'!B5209</x:f>
      </x:c>
      <x:c r="C5209" s="23">
        <x:f>'Historical Trades'!C5209</x:f>
      </x:c>
      <x:c r="D5209" s="0">
        <x:f>'Historical Trades'!D5209</x:f>
      </x:c>
      <x:c r="E5209" s="23">
        <x:f>'Historical Trades'!E5209</x:f>
      </x:c>
      <x:c r="F5209" s="0">
        <x:f>'Historical Trades'!F5209</x:f>
      </x:c>
      <x:c r="G5209" s="0">
        <x:f>'Historical Trades'!G5209</x:f>
      </x:c>
      <x:c r="H5209" s="0">
        <x:f>'Historical Trades'!H5209</x:f>
      </x:c>
      <x:c r="I5209" s="0">
        <x:f>'Historical Trades'!I5209</x:f>
      </x:c>
      <x:c r="J5209" s="0">
        <x:f>'Historical Trades'!J5209</x:f>
      </x:c>
      <x:c r="K5209" s="0">
        <x:f>'Historical Trades'!K5209</x:f>
      </x:c>
      <x:c r="L5209" s="0">
        <x:f>'Historical Trades'!L5209</x:f>
      </x:c>
      <x:c r="M5209" s="0">
        <x:f>'Historical Trades'!M5209</x:f>
      </x:c>
      <x:c r="N5209" s="0">
        <x:f>CLEAN('Historical Trades'!O5209)</x:f>
      </x:c>
      <x:c r="P5209" s="14">
        <x:f>IF(G5209="sell",M5209,-M5209)</x:f>
      </x:c>
      <x:c r="Q5209" s="14">
        <x:f>VLOOKUP(N5209,'Currency Rates'!$A$3:$C$32,3,0)</x:f>
      </x:c>
      <x:c r="R5209" s="0">
        <x:f>IF(A5209="SPUS",0,IF(A5209="FWD",0,P5209/Q5209))</x:f>
      </x:c>
    </x:row>
    <x:row r="5210" spans="1:19" x14ac:dyDescent="0.3">
      <x:c r="A5210" s="0">
        <x:f>'Historical Trades'!A5210</x:f>
      </x:c>
      <x:c r="B5210" s="0">
        <x:f>'Historical Trades'!B5210</x:f>
      </x:c>
      <x:c r="C5210" s="23">
        <x:f>'Historical Trades'!C5210</x:f>
      </x:c>
      <x:c r="D5210" s="0">
        <x:f>'Historical Trades'!D5210</x:f>
      </x:c>
      <x:c r="E5210" s="23">
        <x:f>'Historical Trades'!E5210</x:f>
      </x:c>
      <x:c r="F5210" s="0">
        <x:f>'Historical Trades'!F5210</x:f>
      </x:c>
      <x:c r="G5210" s="0">
        <x:f>'Historical Trades'!G5210</x:f>
      </x:c>
      <x:c r="H5210" s="0">
        <x:f>'Historical Trades'!H5210</x:f>
      </x:c>
      <x:c r="I5210" s="0">
        <x:f>'Historical Trades'!I5210</x:f>
      </x:c>
      <x:c r="J5210" s="0">
        <x:f>'Historical Trades'!J5210</x:f>
      </x:c>
      <x:c r="K5210" s="0">
        <x:f>'Historical Trades'!K5210</x:f>
      </x:c>
      <x:c r="L5210" s="0">
        <x:f>'Historical Trades'!L5210</x:f>
      </x:c>
      <x:c r="M5210" s="0">
        <x:f>'Historical Trades'!M5210</x:f>
      </x:c>
      <x:c r="N5210" s="0">
        <x:f>CLEAN('Historical Trades'!O5210)</x:f>
      </x:c>
      <x:c r="P5210" s="14">
        <x:f>IF(G5210="sell",M5210,-M5210)</x:f>
      </x:c>
      <x:c r="Q5210" s="14">
        <x:f>VLOOKUP(N5210,'Currency Rates'!$A$3:$C$32,3,0)</x:f>
      </x:c>
      <x:c r="R5210" s="0">
        <x:f>IF(A5210="SPUS",0,IF(A5210="FWD",0,P5210/Q5210))</x:f>
      </x:c>
    </x:row>
    <x:row r="5211" spans="1:19" x14ac:dyDescent="0.3">
      <x:c r="A5211" s="0">
        <x:f>'Historical Trades'!A5211</x:f>
      </x:c>
      <x:c r="B5211" s="0">
        <x:f>'Historical Trades'!B5211</x:f>
      </x:c>
      <x:c r="C5211" s="23">
        <x:f>'Historical Trades'!C5211</x:f>
      </x:c>
      <x:c r="D5211" s="0">
        <x:f>'Historical Trades'!D5211</x:f>
      </x:c>
      <x:c r="E5211" s="23">
        <x:f>'Historical Trades'!E5211</x:f>
      </x:c>
      <x:c r="F5211" s="0">
        <x:f>'Historical Trades'!F5211</x:f>
      </x:c>
      <x:c r="G5211" s="0">
        <x:f>'Historical Trades'!G5211</x:f>
      </x:c>
      <x:c r="H5211" s="0">
        <x:f>'Historical Trades'!H5211</x:f>
      </x:c>
      <x:c r="I5211" s="0">
        <x:f>'Historical Trades'!I5211</x:f>
      </x:c>
      <x:c r="J5211" s="0">
        <x:f>'Historical Trades'!J5211</x:f>
      </x:c>
      <x:c r="K5211" s="0">
        <x:f>'Historical Trades'!K5211</x:f>
      </x:c>
      <x:c r="L5211" s="0">
        <x:f>'Historical Trades'!L5211</x:f>
      </x:c>
      <x:c r="M5211" s="0">
        <x:f>'Historical Trades'!M5211</x:f>
      </x:c>
      <x:c r="N5211" s="0">
        <x:f>CLEAN('Historical Trades'!O5211)</x:f>
      </x:c>
      <x:c r="P5211" s="14">
        <x:f>IF(G5211="sell",M5211,-M5211)</x:f>
      </x:c>
      <x:c r="Q5211" s="14">
        <x:f>VLOOKUP(N5211,'Currency Rates'!$A$3:$C$32,3,0)</x:f>
      </x:c>
      <x:c r="R5211" s="0">
        <x:f>IF(A5211="SPUS",0,IF(A5211="FWD",0,P5211/Q5211))</x:f>
      </x:c>
    </x:row>
    <x:row r="5212" spans="1:19" x14ac:dyDescent="0.3">
      <x:c r="A5212" s="0">
        <x:f>'Historical Trades'!A5212</x:f>
      </x:c>
      <x:c r="B5212" s="0">
        <x:f>'Historical Trades'!B5212</x:f>
      </x:c>
      <x:c r="C5212" s="23">
        <x:f>'Historical Trades'!C5212</x:f>
      </x:c>
      <x:c r="D5212" s="0">
        <x:f>'Historical Trades'!D5212</x:f>
      </x:c>
      <x:c r="E5212" s="23">
        <x:f>'Historical Trades'!E5212</x:f>
      </x:c>
      <x:c r="F5212" s="0">
        <x:f>'Historical Trades'!F5212</x:f>
      </x:c>
      <x:c r="G5212" s="0">
        <x:f>'Historical Trades'!G5212</x:f>
      </x:c>
      <x:c r="H5212" s="0">
        <x:f>'Historical Trades'!H5212</x:f>
      </x:c>
      <x:c r="I5212" s="0">
        <x:f>'Historical Trades'!I5212</x:f>
      </x:c>
      <x:c r="J5212" s="0">
        <x:f>'Historical Trades'!J5212</x:f>
      </x:c>
      <x:c r="K5212" s="0">
        <x:f>'Historical Trades'!K5212</x:f>
      </x:c>
      <x:c r="L5212" s="0">
        <x:f>'Historical Trades'!L5212</x:f>
      </x:c>
      <x:c r="M5212" s="0">
        <x:f>'Historical Trades'!M5212</x:f>
      </x:c>
      <x:c r="N5212" s="0">
        <x:f>CLEAN('Historical Trades'!O5212)</x:f>
      </x:c>
      <x:c r="P5212" s="14">
        <x:f>IF(G5212="sell",M5212,-M5212)</x:f>
      </x:c>
      <x:c r="Q5212" s="14">
        <x:f>VLOOKUP(N5212,'Currency Rates'!$A$3:$C$32,3,0)</x:f>
      </x:c>
      <x:c r="R5212" s="0">
        <x:f>IF(A5212="SPUS",0,IF(A5212="FWD",0,P5212/Q5212))</x:f>
      </x:c>
    </x:row>
    <x:row r="5213" spans="1:19" x14ac:dyDescent="0.3">
      <x:c r="A5213" s="0">
        <x:f>'Historical Trades'!A5213</x:f>
      </x:c>
      <x:c r="B5213" s="0">
        <x:f>'Historical Trades'!B5213</x:f>
      </x:c>
      <x:c r="C5213" s="23">
        <x:f>'Historical Trades'!C5213</x:f>
      </x:c>
      <x:c r="D5213" s="0">
        <x:f>'Historical Trades'!D5213</x:f>
      </x:c>
      <x:c r="E5213" s="23">
        <x:f>'Historical Trades'!E5213</x:f>
      </x:c>
      <x:c r="F5213" s="0">
        <x:f>'Historical Trades'!F5213</x:f>
      </x:c>
      <x:c r="G5213" s="0">
        <x:f>'Historical Trades'!G5213</x:f>
      </x:c>
      <x:c r="H5213" s="0">
        <x:f>'Historical Trades'!H5213</x:f>
      </x:c>
      <x:c r="I5213" s="0">
        <x:f>'Historical Trades'!I5213</x:f>
      </x:c>
      <x:c r="J5213" s="0">
        <x:f>'Historical Trades'!J5213</x:f>
      </x:c>
      <x:c r="K5213" s="0">
        <x:f>'Historical Trades'!K5213</x:f>
      </x:c>
      <x:c r="L5213" s="0">
        <x:f>'Historical Trades'!L5213</x:f>
      </x:c>
      <x:c r="M5213" s="0">
        <x:f>'Historical Trades'!M5213</x:f>
      </x:c>
      <x:c r="N5213" s="0">
        <x:f>CLEAN('Historical Trades'!O5213)</x:f>
      </x:c>
      <x:c r="P5213" s="14">
        <x:f>IF(G5213="sell",M5213,-M5213)</x:f>
      </x:c>
      <x:c r="Q5213" s="14">
        <x:f>VLOOKUP(N5213,'Currency Rates'!$A$3:$C$32,3,0)</x:f>
      </x:c>
      <x:c r="R5213" s="0">
        <x:f>IF(A5213="SPUS",0,IF(A5213="FWD",0,P5213/Q5213))</x:f>
      </x:c>
    </x:row>
    <x:row r="5214" spans="1:19" x14ac:dyDescent="0.3">
      <x:c r="A5214" s="0">
        <x:f>'Historical Trades'!A5214</x:f>
      </x:c>
      <x:c r="B5214" s="0">
        <x:f>'Historical Trades'!B5214</x:f>
      </x:c>
      <x:c r="C5214" s="23">
        <x:f>'Historical Trades'!C5214</x:f>
      </x:c>
      <x:c r="D5214" s="0">
        <x:f>'Historical Trades'!D5214</x:f>
      </x:c>
      <x:c r="E5214" s="23">
        <x:f>'Historical Trades'!E5214</x:f>
      </x:c>
      <x:c r="F5214" s="0">
        <x:f>'Historical Trades'!F5214</x:f>
      </x:c>
      <x:c r="G5214" s="0">
        <x:f>'Historical Trades'!G5214</x:f>
      </x:c>
      <x:c r="H5214" s="0">
        <x:f>'Historical Trades'!H5214</x:f>
      </x:c>
      <x:c r="I5214" s="0">
        <x:f>'Historical Trades'!I5214</x:f>
      </x:c>
      <x:c r="J5214" s="0">
        <x:f>'Historical Trades'!J5214</x:f>
      </x:c>
      <x:c r="K5214" s="0">
        <x:f>'Historical Trades'!K5214</x:f>
      </x:c>
      <x:c r="L5214" s="0">
        <x:f>'Historical Trades'!L5214</x:f>
      </x:c>
      <x:c r="M5214" s="0">
        <x:f>'Historical Trades'!M5214</x:f>
      </x:c>
      <x:c r="N5214" s="0">
        <x:f>CLEAN('Historical Trades'!O5214)</x:f>
      </x:c>
      <x:c r="P5214" s="14">
        <x:f>IF(G5214="sell",M5214,-M5214)</x:f>
      </x:c>
      <x:c r="Q5214" s="14">
        <x:f>VLOOKUP(N5214,'Currency Rates'!$A$3:$C$32,3,0)</x:f>
      </x:c>
      <x:c r="R5214" s="0">
        <x:f>IF(A5214="SPUS",0,IF(A5214="FWD",0,P5214/Q5214))</x:f>
      </x:c>
    </x:row>
    <x:row r="5215" spans="1:19" x14ac:dyDescent="0.3">
      <x:c r="A5215" s="0">
        <x:f>'Historical Trades'!A5215</x:f>
      </x:c>
      <x:c r="B5215" s="0">
        <x:f>'Historical Trades'!B5215</x:f>
      </x:c>
      <x:c r="C5215" s="23">
        <x:f>'Historical Trades'!C5215</x:f>
      </x:c>
      <x:c r="D5215" s="0">
        <x:f>'Historical Trades'!D5215</x:f>
      </x:c>
      <x:c r="E5215" s="23">
        <x:f>'Historical Trades'!E5215</x:f>
      </x:c>
      <x:c r="F5215" s="0">
        <x:f>'Historical Trades'!F5215</x:f>
      </x:c>
      <x:c r="G5215" s="0">
        <x:f>'Historical Trades'!G5215</x:f>
      </x:c>
      <x:c r="H5215" s="0">
        <x:f>'Historical Trades'!H5215</x:f>
      </x:c>
      <x:c r="I5215" s="0">
        <x:f>'Historical Trades'!I5215</x:f>
      </x:c>
      <x:c r="J5215" s="0">
        <x:f>'Historical Trades'!J5215</x:f>
      </x:c>
      <x:c r="K5215" s="0">
        <x:f>'Historical Trades'!K5215</x:f>
      </x:c>
      <x:c r="L5215" s="0">
        <x:f>'Historical Trades'!L5215</x:f>
      </x:c>
      <x:c r="M5215" s="0">
        <x:f>'Historical Trades'!M5215</x:f>
      </x:c>
      <x:c r="N5215" s="0">
        <x:f>CLEAN('Historical Trades'!O5215)</x:f>
      </x:c>
      <x:c r="P5215" s="14">
        <x:f>IF(G5215="sell",M5215,-M5215)</x:f>
      </x:c>
      <x:c r="Q5215" s="14">
        <x:f>VLOOKUP(N5215,'Currency Rates'!$A$3:$C$32,3,0)</x:f>
      </x:c>
      <x:c r="R5215" s="0">
        <x:f>IF(A5215="SPUS",0,IF(A5215="FWD",0,P5215/Q5215))</x:f>
      </x:c>
    </x:row>
    <x:row r="5216" spans="1:19" x14ac:dyDescent="0.3">
      <x:c r="A5216" s="0">
        <x:f>'Historical Trades'!A5216</x:f>
      </x:c>
      <x:c r="B5216" s="0">
        <x:f>'Historical Trades'!B5216</x:f>
      </x:c>
      <x:c r="C5216" s="23">
        <x:f>'Historical Trades'!C5216</x:f>
      </x:c>
      <x:c r="D5216" s="0">
        <x:f>'Historical Trades'!D5216</x:f>
      </x:c>
      <x:c r="E5216" s="23">
        <x:f>'Historical Trades'!E5216</x:f>
      </x:c>
      <x:c r="F5216" s="0">
        <x:f>'Historical Trades'!F5216</x:f>
      </x:c>
      <x:c r="G5216" s="0">
        <x:f>'Historical Trades'!G5216</x:f>
      </x:c>
      <x:c r="H5216" s="0">
        <x:f>'Historical Trades'!H5216</x:f>
      </x:c>
      <x:c r="I5216" s="0">
        <x:f>'Historical Trades'!I5216</x:f>
      </x:c>
      <x:c r="J5216" s="0">
        <x:f>'Historical Trades'!J5216</x:f>
      </x:c>
      <x:c r="K5216" s="0">
        <x:f>'Historical Trades'!K5216</x:f>
      </x:c>
      <x:c r="L5216" s="0">
        <x:f>'Historical Trades'!L5216</x:f>
      </x:c>
      <x:c r="M5216" s="0">
        <x:f>'Historical Trades'!M5216</x:f>
      </x:c>
      <x:c r="N5216" s="0">
        <x:f>CLEAN('Historical Trades'!O5216)</x:f>
      </x:c>
      <x:c r="P5216" s="14">
        <x:f>IF(G5216="sell",M5216,-M5216)</x:f>
      </x:c>
      <x:c r="Q5216" s="14">
        <x:f>VLOOKUP(N5216,'Currency Rates'!$A$3:$C$32,3,0)</x:f>
      </x:c>
      <x:c r="R5216" s="0">
        <x:f>IF(A5216="SPUS",0,IF(A5216="FWD",0,P5216/Q5216))</x:f>
      </x:c>
    </x:row>
    <x:row r="5217" spans="1:19" x14ac:dyDescent="0.3">
      <x:c r="A5217" s="0">
        <x:f>'Historical Trades'!A5217</x:f>
      </x:c>
      <x:c r="B5217" s="0">
        <x:f>'Historical Trades'!B5217</x:f>
      </x:c>
      <x:c r="C5217" s="23">
        <x:f>'Historical Trades'!C5217</x:f>
      </x:c>
      <x:c r="D5217" s="0">
        <x:f>'Historical Trades'!D5217</x:f>
      </x:c>
      <x:c r="E5217" s="23">
        <x:f>'Historical Trades'!E5217</x:f>
      </x:c>
      <x:c r="F5217" s="0">
        <x:f>'Historical Trades'!F5217</x:f>
      </x:c>
      <x:c r="G5217" s="0">
        <x:f>'Historical Trades'!G5217</x:f>
      </x:c>
      <x:c r="H5217" s="0">
        <x:f>'Historical Trades'!H5217</x:f>
      </x:c>
      <x:c r="I5217" s="0">
        <x:f>'Historical Trades'!I5217</x:f>
      </x:c>
      <x:c r="J5217" s="0">
        <x:f>'Historical Trades'!J5217</x:f>
      </x:c>
      <x:c r="K5217" s="0">
        <x:f>'Historical Trades'!K5217</x:f>
      </x:c>
      <x:c r="L5217" s="0">
        <x:f>'Historical Trades'!L5217</x:f>
      </x:c>
      <x:c r="M5217" s="0">
        <x:f>'Historical Trades'!M5217</x:f>
      </x:c>
      <x:c r="N5217" s="0">
        <x:f>CLEAN('Historical Trades'!O5217)</x:f>
      </x:c>
      <x:c r="P5217" s="14">
        <x:f>IF(G5217="sell",M5217,-M5217)</x:f>
      </x:c>
      <x:c r="Q5217" s="14">
        <x:f>VLOOKUP(N5217,'Currency Rates'!$A$3:$C$32,3,0)</x:f>
      </x:c>
      <x:c r="R5217" s="0">
        <x:f>IF(A5217="SPUS",0,IF(A5217="FWD",0,P5217/Q5217))</x:f>
      </x:c>
    </x:row>
    <x:row r="5218" spans="1:19" x14ac:dyDescent="0.3">
      <x:c r="A5218" s="0">
        <x:f>'Historical Trades'!A5218</x:f>
      </x:c>
      <x:c r="B5218" s="0">
        <x:f>'Historical Trades'!B5218</x:f>
      </x:c>
      <x:c r="C5218" s="23">
        <x:f>'Historical Trades'!C5218</x:f>
      </x:c>
      <x:c r="D5218" s="0">
        <x:f>'Historical Trades'!D5218</x:f>
      </x:c>
      <x:c r="E5218" s="23">
        <x:f>'Historical Trades'!E5218</x:f>
      </x:c>
      <x:c r="F5218" s="0">
        <x:f>'Historical Trades'!F5218</x:f>
      </x:c>
      <x:c r="G5218" s="0">
        <x:f>'Historical Trades'!G5218</x:f>
      </x:c>
      <x:c r="H5218" s="0">
        <x:f>'Historical Trades'!H5218</x:f>
      </x:c>
      <x:c r="I5218" s="0">
        <x:f>'Historical Trades'!I5218</x:f>
      </x:c>
      <x:c r="J5218" s="0">
        <x:f>'Historical Trades'!J5218</x:f>
      </x:c>
      <x:c r="K5218" s="0">
        <x:f>'Historical Trades'!K5218</x:f>
      </x:c>
      <x:c r="L5218" s="0">
        <x:f>'Historical Trades'!L5218</x:f>
      </x:c>
      <x:c r="M5218" s="0">
        <x:f>'Historical Trades'!M5218</x:f>
      </x:c>
      <x:c r="N5218" s="0">
        <x:f>CLEAN('Historical Trades'!O5218)</x:f>
      </x:c>
      <x:c r="P5218" s="14">
        <x:f>IF(G5218="sell",M5218,-M5218)</x:f>
      </x:c>
      <x:c r="Q5218" s="14">
        <x:f>VLOOKUP(N5218,'Currency Rates'!$A$3:$C$32,3,0)</x:f>
      </x:c>
      <x:c r="R5218" s="0">
        <x:f>IF(A5218="SPUS",0,IF(A5218="FWD",0,P5218/Q5218))</x:f>
      </x:c>
    </x:row>
    <x:row r="5219" spans="1:19" x14ac:dyDescent="0.3">
      <x:c r="A5219" s="0">
        <x:f>'Historical Trades'!A5219</x:f>
      </x:c>
      <x:c r="B5219" s="0">
        <x:f>'Historical Trades'!B5219</x:f>
      </x:c>
      <x:c r="C5219" s="23">
        <x:f>'Historical Trades'!C5219</x:f>
      </x:c>
      <x:c r="D5219" s="0">
        <x:f>'Historical Trades'!D5219</x:f>
      </x:c>
      <x:c r="E5219" s="23">
        <x:f>'Historical Trades'!E5219</x:f>
      </x:c>
      <x:c r="F5219" s="0">
        <x:f>'Historical Trades'!F5219</x:f>
      </x:c>
      <x:c r="G5219" s="0">
        <x:f>'Historical Trades'!G5219</x:f>
      </x:c>
      <x:c r="H5219" s="0">
        <x:f>'Historical Trades'!H5219</x:f>
      </x:c>
      <x:c r="I5219" s="0">
        <x:f>'Historical Trades'!I5219</x:f>
      </x:c>
      <x:c r="J5219" s="0">
        <x:f>'Historical Trades'!J5219</x:f>
      </x:c>
      <x:c r="K5219" s="0">
        <x:f>'Historical Trades'!K5219</x:f>
      </x:c>
      <x:c r="L5219" s="0">
        <x:f>'Historical Trades'!L5219</x:f>
      </x:c>
      <x:c r="M5219" s="0">
        <x:f>'Historical Trades'!M5219</x:f>
      </x:c>
      <x:c r="N5219" s="0">
        <x:f>CLEAN('Historical Trades'!O5219)</x:f>
      </x:c>
      <x:c r="P5219" s="14">
        <x:f>IF(G5219="sell",M5219,-M5219)</x:f>
      </x:c>
      <x:c r="Q5219" s="14">
        <x:f>VLOOKUP(N5219,'Currency Rates'!$A$3:$C$32,3,0)</x:f>
      </x:c>
      <x:c r="R5219" s="0">
        <x:f>IF(A5219="SPUS",0,IF(A5219="FWD",0,P5219/Q5219))</x:f>
      </x:c>
    </x:row>
    <x:row r="5220" spans="1:19" x14ac:dyDescent="0.3">
      <x:c r="A5220" s="0">
        <x:f>'Historical Trades'!A5220</x:f>
      </x:c>
      <x:c r="B5220" s="0">
        <x:f>'Historical Trades'!B5220</x:f>
      </x:c>
      <x:c r="C5220" s="23">
        <x:f>'Historical Trades'!C5220</x:f>
      </x:c>
      <x:c r="D5220" s="0">
        <x:f>'Historical Trades'!D5220</x:f>
      </x:c>
      <x:c r="E5220" s="23">
        <x:f>'Historical Trades'!E5220</x:f>
      </x:c>
      <x:c r="F5220" s="0">
        <x:f>'Historical Trades'!F5220</x:f>
      </x:c>
      <x:c r="G5220" s="0">
        <x:f>'Historical Trades'!G5220</x:f>
      </x:c>
      <x:c r="H5220" s="0">
        <x:f>'Historical Trades'!H5220</x:f>
      </x:c>
      <x:c r="I5220" s="0">
        <x:f>'Historical Trades'!I5220</x:f>
      </x:c>
      <x:c r="J5220" s="0">
        <x:f>'Historical Trades'!J5220</x:f>
      </x:c>
      <x:c r="K5220" s="0">
        <x:f>'Historical Trades'!K5220</x:f>
      </x:c>
      <x:c r="L5220" s="0">
        <x:f>'Historical Trades'!L5220</x:f>
      </x:c>
      <x:c r="M5220" s="0">
        <x:f>'Historical Trades'!M5220</x:f>
      </x:c>
      <x:c r="N5220" s="0">
        <x:f>CLEAN('Historical Trades'!O5220)</x:f>
      </x:c>
      <x:c r="P5220" s="14">
        <x:f>IF(G5220="sell",M5220,-M5220)</x:f>
      </x:c>
      <x:c r="Q5220" s="14">
        <x:f>VLOOKUP(N5220,'Currency Rates'!$A$3:$C$32,3,0)</x:f>
      </x:c>
      <x:c r="R5220" s="0">
        <x:f>IF(A5220="SPUS",0,IF(A5220="FWD",0,P5220/Q5220))</x:f>
      </x:c>
    </x:row>
    <x:row r="5221" spans="1:19" x14ac:dyDescent="0.3">
      <x:c r="A5221" s="0">
        <x:f>'Historical Trades'!A5221</x:f>
      </x:c>
      <x:c r="B5221" s="0">
        <x:f>'Historical Trades'!B5221</x:f>
      </x:c>
      <x:c r="C5221" s="23">
        <x:f>'Historical Trades'!C5221</x:f>
      </x:c>
      <x:c r="D5221" s="0">
        <x:f>'Historical Trades'!D5221</x:f>
      </x:c>
      <x:c r="E5221" s="23">
        <x:f>'Historical Trades'!E5221</x:f>
      </x:c>
      <x:c r="F5221" s="0">
        <x:f>'Historical Trades'!F5221</x:f>
      </x:c>
      <x:c r="G5221" s="0">
        <x:f>'Historical Trades'!G5221</x:f>
      </x:c>
      <x:c r="H5221" s="0">
        <x:f>'Historical Trades'!H5221</x:f>
      </x:c>
      <x:c r="I5221" s="0">
        <x:f>'Historical Trades'!I5221</x:f>
      </x:c>
      <x:c r="J5221" s="0">
        <x:f>'Historical Trades'!J5221</x:f>
      </x:c>
      <x:c r="K5221" s="0">
        <x:f>'Historical Trades'!K5221</x:f>
      </x:c>
      <x:c r="L5221" s="0">
        <x:f>'Historical Trades'!L5221</x:f>
      </x:c>
      <x:c r="M5221" s="0">
        <x:f>'Historical Trades'!M5221</x:f>
      </x:c>
      <x:c r="N5221" s="0">
        <x:f>CLEAN('Historical Trades'!O5221)</x:f>
      </x:c>
      <x:c r="P5221" s="14">
        <x:f>IF(G5221="sell",M5221,-M5221)</x:f>
      </x:c>
      <x:c r="Q5221" s="14">
        <x:f>VLOOKUP(N5221,'Currency Rates'!$A$3:$C$32,3,0)</x:f>
      </x:c>
      <x:c r="R5221" s="0">
        <x:f>IF(A5221="SPUS",0,IF(A5221="FWD",0,P5221/Q5221))</x:f>
      </x:c>
    </x:row>
    <x:row r="5222" spans="1:19" x14ac:dyDescent="0.3">
      <x:c r="A5222" s="0">
        <x:f>'Historical Trades'!A5222</x:f>
      </x:c>
      <x:c r="B5222" s="0">
        <x:f>'Historical Trades'!B5222</x:f>
      </x:c>
      <x:c r="C5222" s="23">
        <x:f>'Historical Trades'!C5222</x:f>
      </x:c>
      <x:c r="D5222" s="0">
        <x:f>'Historical Trades'!D5222</x:f>
      </x:c>
      <x:c r="E5222" s="23">
        <x:f>'Historical Trades'!E5222</x:f>
      </x:c>
      <x:c r="F5222" s="0">
        <x:f>'Historical Trades'!F5222</x:f>
      </x:c>
      <x:c r="G5222" s="0">
        <x:f>'Historical Trades'!G5222</x:f>
      </x:c>
      <x:c r="H5222" s="0">
        <x:f>'Historical Trades'!H5222</x:f>
      </x:c>
      <x:c r="I5222" s="0">
        <x:f>'Historical Trades'!I5222</x:f>
      </x:c>
      <x:c r="J5222" s="0">
        <x:f>'Historical Trades'!J5222</x:f>
      </x:c>
      <x:c r="K5222" s="0">
        <x:f>'Historical Trades'!K5222</x:f>
      </x:c>
      <x:c r="L5222" s="0">
        <x:f>'Historical Trades'!L5222</x:f>
      </x:c>
      <x:c r="M5222" s="0">
        <x:f>'Historical Trades'!M5222</x:f>
      </x:c>
      <x:c r="N5222" s="0">
        <x:f>CLEAN('Historical Trades'!O5222)</x:f>
      </x:c>
      <x:c r="P5222" s="14">
        <x:f>IF(G5222="sell",M5222,-M5222)</x:f>
      </x:c>
      <x:c r="Q5222" s="14">
        <x:f>VLOOKUP(N5222,'Currency Rates'!$A$3:$C$32,3,0)</x:f>
      </x:c>
      <x:c r="R5222" s="0">
        <x:f>IF(A5222="SPUS",0,IF(A5222="FWD",0,P5222/Q5222))</x:f>
      </x:c>
    </x:row>
    <x:row r="5223" spans="1:19" x14ac:dyDescent="0.3">
      <x:c r="A5223" s="0">
        <x:f>'Historical Trades'!A5223</x:f>
      </x:c>
      <x:c r="B5223" s="0">
        <x:f>'Historical Trades'!B5223</x:f>
      </x:c>
      <x:c r="C5223" s="23">
        <x:f>'Historical Trades'!C5223</x:f>
      </x:c>
      <x:c r="D5223" s="0">
        <x:f>'Historical Trades'!D5223</x:f>
      </x:c>
      <x:c r="E5223" s="23">
        <x:f>'Historical Trades'!E5223</x:f>
      </x:c>
      <x:c r="F5223" s="0">
        <x:f>'Historical Trades'!F5223</x:f>
      </x:c>
      <x:c r="G5223" s="0">
        <x:f>'Historical Trades'!G5223</x:f>
      </x:c>
      <x:c r="H5223" s="0">
        <x:f>'Historical Trades'!H5223</x:f>
      </x:c>
      <x:c r="I5223" s="0">
        <x:f>'Historical Trades'!I5223</x:f>
      </x:c>
      <x:c r="J5223" s="0">
        <x:f>'Historical Trades'!J5223</x:f>
      </x:c>
      <x:c r="K5223" s="0">
        <x:f>'Historical Trades'!K5223</x:f>
      </x:c>
      <x:c r="L5223" s="0">
        <x:f>'Historical Trades'!L5223</x:f>
      </x:c>
      <x:c r="M5223" s="0">
        <x:f>'Historical Trades'!M5223</x:f>
      </x:c>
      <x:c r="N5223" s="0">
        <x:f>CLEAN('Historical Trades'!O5223)</x:f>
      </x:c>
      <x:c r="P5223" s="14">
        <x:f>IF(G5223="sell",M5223,-M5223)</x:f>
      </x:c>
      <x:c r="Q5223" s="14">
        <x:f>VLOOKUP(N5223,'Currency Rates'!$A$3:$C$32,3,0)</x:f>
      </x:c>
      <x:c r="R5223" s="0">
        <x:f>IF(A5223="SPUS",0,IF(A5223="FWD",0,P5223/Q5223))</x:f>
      </x:c>
    </x:row>
    <x:row r="5224" spans="1:19" x14ac:dyDescent="0.3">
      <x:c r="A5224" s="0">
        <x:f>'Historical Trades'!A5224</x:f>
      </x:c>
      <x:c r="B5224" s="0">
        <x:f>'Historical Trades'!B5224</x:f>
      </x:c>
      <x:c r="C5224" s="23">
        <x:f>'Historical Trades'!C5224</x:f>
      </x:c>
      <x:c r="D5224" s="0">
        <x:f>'Historical Trades'!D5224</x:f>
      </x:c>
      <x:c r="E5224" s="23">
        <x:f>'Historical Trades'!E5224</x:f>
      </x:c>
      <x:c r="F5224" s="0">
        <x:f>'Historical Trades'!F5224</x:f>
      </x:c>
      <x:c r="G5224" s="0">
        <x:f>'Historical Trades'!G5224</x:f>
      </x:c>
      <x:c r="H5224" s="0">
        <x:f>'Historical Trades'!H5224</x:f>
      </x:c>
      <x:c r="I5224" s="0">
        <x:f>'Historical Trades'!I5224</x:f>
      </x:c>
      <x:c r="J5224" s="0">
        <x:f>'Historical Trades'!J5224</x:f>
      </x:c>
      <x:c r="K5224" s="0">
        <x:f>'Historical Trades'!K5224</x:f>
      </x:c>
      <x:c r="L5224" s="0">
        <x:f>'Historical Trades'!L5224</x:f>
      </x:c>
      <x:c r="M5224" s="0">
        <x:f>'Historical Trades'!M5224</x:f>
      </x:c>
      <x:c r="N5224" s="0">
        <x:f>CLEAN('Historical Trades'!O5224)</x:f>
      </x:c>
      <x:c r="P5224" s="14">
        <x:f>IF(G5224="sell",M5224,-M5224)</x:f>
      </x:c>
      <x:c r="Q5224" s="14">
        <x:f>VLOOKUP(N5224,'Currency Rates'!$A$3:$C$32,3,0)</x:f>
      </x:c>
      <x:c r="R5224" s="0">
        <x:f>IF(A5224="SPUS",0,IF(A5224="FWD",0,P5224/Q5224))</x:f>
      </x:c>
    </x:row>
    <x:row r="5225" spans="1:19" x14ac:dyDescent="0.3">
      <x:c r="A5225" s="0">
        <x:f>'Historical Trades'!A5225</x:f>
      </x:c>
      <x:c r="B5225" s="0">
        <x:f>'Historical Trades'!B5225</x:f>
      </x:c>
      <x:c r="C5225" s="23">
        <x:f>'Historical Trades'!C5225</x:f>
      </x:c>
      <x:c r="D5225" s="0">
        <x:f>'Historical Trades'!D5225</x:f>
      </x:c>
      <x:c r="E5225" s="23">
        <x:f>'Historical Trades'!E5225</x:f>
      </x:c>
      <x:c r="F5225" s="0">
        <x:f>'Historical Trades'!F5225</x:f>
      </x:c>
      <x:c r="G5225" s="0">
        <x:f>'Historical Trades'!G5225</x:f>
      </x:c>
      <x:c r="H5225" s="0">
        <x:f>'Historical Trades'!H5225</x:f>
      </x:c>
      <x:c r="I5225" s="0">
        <x:f>'Historical Trades'!I5225</x:f>
      </x:c>
      <x:c r="J5225" s="0">
        <x:f>'Historical Trades'!J5225</x:f>
      </x:c>
      <x:c r="K5225" s="0">
        <x:f>'Historical Trades'!K5225</x:f>
      </x:c>
      <x:c r="L5225" s="0">
        <x:f>'Historical Trades'!L5225</x:f>
      </x:c>
      <x:c r="M5225" s="0">
        <x:f>'Historical Trades'!M5225</x:f>
      </x:c>
      <x:c r="N5225" s="0">
        <x:f>CLEAN('Historical Trades'!O5225)</x:f>
      </x:c>
      <x:c r="P5225" s="14">
        <x:f>IF(G5225="sell",M5225,-M5225)</x:f>
      </x:c>
      <x:c r="Q5225" s="14">
        <x:f>VLOOKUP(N5225,'Currency Rates'!$A$3:$C$32,3,0)</x:f>
      </x:c>
      <x:c r="R5225" s="0">
        <x:f>IF(A5225="SPUS",0,IF(A5225="FWD",0,P5225/Q5225))</x:f>
      </x:c>
    </x:row>
    <x:row r="5226" spans="1:19" x14ac:dyDescent="0.3">
      <x:c r="A5226" s="0">
        <x:f>'Historical Trades'!A5226</x:f>
      </x:c>
      <x:c r="B5226" s="0">
        <x:f>'Historical Trades'!B5226</x:f>
      </x:c>
      <x:c r="C5226" s="23">
        <x:f>'Historical Trades'!C5226</x:f>
      </x:c>
      <x:c r="D5226" s="0">
        <x:f>'Historical Trades'!D5226</x:f>
      </x:c>
      <x:c r="E5226" s="23">
        <x:f>'Historical Trades'!E5226</x:f>
      </x:c>
      <x:c r="F5226" s="0">
        <x:f>'Historical Trades'!F5226</x:f>
      </x:c>
      <x:c r="G5226" s="0">
        <x:f>'Historical Trades'!G5226</x:f>
      </x:c>
      <x:c r="H5226" s="0">
        <x:f>'Historical Trades'!H5226</x:f>
      </x:c>
      <x:c r="I5226" s="0">
        <x:f>'Historical Trades'!I5226</x:f>
      </x:c>
      <x:c r="J5226" s="0">
        <x:f>'Historical Trades'!J5226</x:f>
      </x:c>
      <x:c r="K5226" s="0">
        <x:f>'Historical Trades'!K5226</x:f>
      </x:c>
      <x:c r="L5226" s="0">
        <x:f>'Historical Trades'!L5226</x:f>
      </x:c>
      <x:c r="M5226" s="0">
        <x:f>'Historical Trades'!M5226</x:f>
      </x:c>
      <x:c r="N5226" s="0">
        <x:f>CLEAN('Historical Trades'!O5226)</x:f>
      </x:c>
      <x:c r="P5226" s="14">
        <x:f>IF(G5226="sell",M5226,-M5226)</x:f>
      </x:c>
      <x:c r="Q5226" s="14">
        <x:f>VLOOKUP(N5226,'Currency Rates'!$A$3:$C$32,3,0)</x:f>
      </x:c>
      <x:c r="R5226" s="0">
        <x:f>IF(A5226="SPUS",0,IF(A5226="FWD",0,P5226/Q5226))</x:f>
      </x:c>
    </x:row>
    <x:row r="5227" spans="1:19" x14ac:dyDescent="0.3">
      <x:c r="A5227" s="0">
        <x:f>'Historical Trades'!A5227</x:f>
      </x:c>
      <x:c r="B5227" s="0">
        <x:f>'Historical Trades'!B5227</x:f>
      </x:c>
      <x:c r="C5227" s="23">
        <x:f>'Historical Trades'!C5227</x:f>
      </x:c>
      <x:c r="D5227" s="0">
        <x:f>'Historical Trades'!D5227</x:f>
      </x:c>
      <x:c r="E5227" s="23">
        <x:f>'Historical Trades'!E5227</x:f>
      </x:c>
      <x:c r="F5227" s="0">
        <x:f>'Historical Trades'!F5227</x:f>
      </x:c>
      <x:c r="G5227" s="0">
        <x:f>'Historical Trades'!G5227</x:f>
      </x:c>
      <x:c r="H5227" s="0">
        <x:f>'Historical Trades'!H5227</x:f>
      </x:c>
      <x:c r="I5227" s="0">
        <x:f>'Historical Trades'!I5227</x:f>
      </x:c>
      <x:c r="J5227" s="0">
        <x:f>'Historical Trades'!J5227</x:f>
      </x:c>
      <x:c r="K5227" s="0">
        <x:f>'Historical Trades'!K5227</x:f>
      </x:c>
      <x:c r="L5227" s="0">
        <x:f>'Historical Trades'!L5227</x:f>
      </x:c>
      <x:c r="M5227" s="0">
        <x:f>'Historical Trades'!M5227</x:f>
      </x:c>
      <x:c r="N5227" s="0">
        <x:f>CLEAN('Historical Trades'!O5227)</x:f>
      </x:c>
      <x:c r="P5227" s="14">
        <x:f>IF(G5227="sell",M5227,-M5227)</x:f>
      </x:c>
      <x:c r="Q5227" s="14">
        <x:f>VLOOKUP(N5227,'Currency Rates'!$A$3:$C$32,3,0)</x:f>
      </x:c>
      <x:c r="R5227" s="0">
        <x:f>IF(A5227="SPUS",0,IF(A5227="FWD",0,P5227/Q5227))</x:f>
      </x:c>
    </x:row>
    <x:row r="5228" spans="1:19" x14ac:dyDescent="0.3">
      <x:c r="A5228" s="0">
        <x:f>'Historical Trades'!A5228</x:f>
      </x:c>
      <x:c r="B5228" s="0">
        <x:f>'Historical Trades'!B5228</x:f>
      </x:c>
      <x:c r="C5228" s="23">
        <x:f>'Historical Trades'!C5228</x:f>
      </x:c>
      <x:c r="D5228" s="0">
        <x:f>'Historical Trades'!D5228</x:f>
      </x:c>
      <x:c r="E5228" s="23">
        <x:f>'Historical Trades'!E5228</x:f>
      </x:c>
      <x:c r="F5228" s="0">
        <x:f>'Historical Trades'!F5228</x:f>
      </x:c>
      <x:c r="G5228" s="0">
        <x:f>'Historical Trades'!G5228</x:f>
      </x:c>
      <x:c r="H5228" s="0">
        <x:f>'Historical Trades'!H5228</x:f>
      </x:c>
      <x:c r="I5228" s="0">
        <x:f>'Historical Trades'!I5228</x:f>
      </x:c>
      <x:c r="J5228" s="0">
        <x:f>'Historical Trades'!J5228</x:f>
      </x:c>
      <x:c r="K5228" s="0">
        <x:f>'Historical Trades'!K5228</x:f>
      </x:c>
      <x:c r="L5228" s="0">
        <x:f>'Historical Trades'!L5228</x:f>
      </x:c>
      <x:c r="M5228" s="0">
        <x:f>'Historical Trades'!M5228</x:f>
      </x:c>
      <x:c r="N5228" s="0">
        <x:f>CLEAN('Historical Trades'!O5228)</x:f>
      </x:c>
      <x:c r="P5228" s="14">
        <x:f>IF(G5228="sell",M5228,-M5228)</x:f>
      </x:c>
      <x:c r="Q5228" s="14">
        <x:f>VLOOKUP(N5228,'Currency Rates'!$A$3:$C$32,3,0)</x:f>
      </x:c>
      <x:c r="R5228" s="0">
        <x:f>IF(A5228="SPUS",0,IF(A5228="FWD",0,P5228/Q5228))</x:f>
      </x:c>
    </x:row>
    <x:row r="5229" spans="1:19" x14ac:dyDescent="0.3">
      <x:c r="A5229" s="0">
        <x:f>'Historical Trades'!A5229</x:f>
      </x:c>
      <x:c r="B5229" s="0">
        <x:f>'Historical Trades'!B5229</x:f>
      </x:c>
      <x:c r="C5229" s="23">
        <x:f>'Historical Trades'!C5229</x:f>
      </x:c>
      <x:c r="D5229" s="0">
        <x:f>'Historical Trades'!D5229</x:f>
      </x:c>
      <x:c r="E5229" s="23">
        <x:f>'Historical Trades'!E5229</x:f>
      </x:c>
      <x:c r="F5229" s="0">
        <x:f>'Historical Trades'!F5229</x:f>
      </x:c>
      <x:c r="G5229" s="0">
        <x:f>'Historical Trades'!G5229</x:f>
      </x:c>
      <x:c r="H5229" s="0">
        <x:f>'Historical Trades'!H5229</x:f>
      </x:c>
      <x:c r="I5229" s="0">
        <x:f>'Historical Trades'!I5229</x:f>
      </x:c>
      <x:c r="J5229" s="0">
        <x:f>'Historical Trades'!J5229</x:f>
      </x:c>
      <x:c r="K5229" s="0">
        <x:f>'Historical Trades'!K5229</x:f>
      </x:c>
      <x:c r="L5229" s="0">
        <x:f>'Historical Trades'!L5229</x:f>
      </x:c>
      <x:c r="M5229" s="0">
        <x:f>'Historical Trades'!M5229</x:f>
      </x:c>
      <x:c r="N5229" s="0">
        <x:f>CLEAN('Historical Trades'!O5229)</x:f>
      </x:c>
      <x:c r="P5229" s="14">
        <x:f>IF(G5229="sell",M5229,-M5229)</x:f>
      </x:c>
      <x:c r="Q5229" s="14">
        <x:f>VLOOKUP(N5229,'Currency Rates'!$A$3:$C$32,3,0)</x:f>
      </x:c>
      <x:c r="R5229" s="0">
        <x:f>IF(A5229="SPUS",0,IF(A5229="FWD",0,P5229/Q5229))</x:f>
      </x:c>
    </x:row>
    <x:row r="5230" spans="1:19" x14ac:dyDescent="0.3">
      <x:c r="A5230" s="0">
        <x:f>'Historical Trades'!A5230</x:f>
      </x:c>
      <x:c r="B5230" s="0">
        <x:f>'Historical Trades'!B5230</x:f>
      </x:c>
      <x:c r="C5230" s="23">
        <x:f>'Historical Trades'!C5230</x:f>
      </x:c>
      <x:c r="D5230" s="0">
        <x:f>'Historical Trades'!D5230</x:f>
      </x:c>
      <x:c r="E5230" s="23">
        <x:f>'Historical Trades'!E5230</x:f>
      </x:c>
      <x:c r="F5230" s="0">
        <x:f>'Historical Trades'!F5230</x:f>
      </x:c>
      <x:c r="G5230" s="0">
        <x:f>'Historical Trades'!G5230</x:f>
      </x:c>
      <x:c r="H5230" s="0">
        <x:f>'Historical Trades'!H5230</x:f>
      </x:c>
      <x:c r="I5230" s="0">
        <x:f>'Historical Trades'!I5230</x:f>
      </x:c>
      <x:c r="J5230" s="0">
        <x:f>'Historical Trades'!J5230</x:f>
      </x:c>
      <x:c r="K5230" s="0">
        <x:f>'Historical Trades'!K5230</x:f>
      </x:c>
      <x:c r="L5230" s="0">
        <x:f>'Historical Trades'!L5230</x:f>
      </x:c>
      <x:c r="M5230" s="0">
        <x:f>'Historical Trades'!M5230</x:f>
      </x:c>
      <x:c r="N5230" s="0">
        <x:f>CLEAN('Historical Trades'!O5230)</x:f>
      </x:c>
      <x:c r="P5230" s="14">
        <x:f>IF(G5230="sell",M5230,-M5230)</x:f>
      </x:c>
      <x:c r="Q5230" s="14">
        <x:f>VLOOKUP(N5230,'Currency Rates'!$A$3:$C$32,3,0)</x:f>
      </x:c>
      <x:c r="R5230" s="0">
        <x:f>IF(A5230="SPUS",0,IF(A5230="FWD",0,P5230/Q5230))</x:f>
      </x:c>
    </x:row>
    <x:row r="5231" spans="1:19" x14ac:dyDescent="0.3">
      <x:c r="A5231" s="0">
        <x:f>'Historical Trades'!A5231</x:f>
      </x:c>
      <x:c r="B5231" s="0">
        <x:f>'Historical Trades'!B5231</x:f>
      </x:c>
      <x:c r="C5231" s="23">
        <x:f>'Historical Trades'!C5231</x:f>
      </x:c>
      <x:c r="D5231" s="0">
        <x:f>'Historical Trades'!D5231</x:f>
      </x:c>
      <x:c r="E5231" s="23">
        <x:f>'Historical Trades'!E5231</x:f>
      </x:c>
      <x:c r="F5231" s="0">
        <x:f>'Historical Trades'!F5231</x:f>
      </x:c>
      <x:c r="G5231" s="0">
        <x:f>'Historical Trades'!G5231</x:f>
      </x:c>
      <x:c r="H5231" s="0">
        <x:f>'Historical Trades'!H5231</x:f>
      </x:c>
      <x:c r="I5231" s="0">
        <x:f>'Historical Trades'!I5231</x:f>
      </x:c>
      <x:c r="J5231" s="0">
        <x:f>'Historical Trades'!J5231</x:f>
      </x:c>
      <x:c r="K5231" s="0">
        <x:f>'Historical Trades'!K5231</x:f>
      </x:c>
      <x:c r="L5231" s="0">
        <x:f>'Historical Trades'!L5231</x:f>
      </x:c>
      <x:c r="M5231" s="0">
        <x:f>'Historical Trades'!M5231</x:f>
      </x:c>
      <x:c r="N5231" s="0">
        <x:f>CLEAN('Historical Trades'!O5231)</x:f>
      </x:c>
      <x:c r="P5231" s="14">
        <x:f>IF(G5231="sell",M5231,-M5231)</x:f>
      </x:c>
      <x:c r="Q5231" s="14">
        <x:f>VLOOKUP(N5231,'Currency Rates'!$A$3:$C$32,3,0)</x:f>
      </x:c>
      <x:c r="R5231" s="0">
        <x:f>IF(A5231="SPUS",0,IF(A5231="FWD",0,P5231/Q5231))</x:f>
      </x:c>
    </x:row>
    <x:row r="5232" spans="1:19" x14ac:dyDescent="0.3">
      <x:c r="A5232" s="0">
        <x:f>'Historical Trades'!A5232</x:f>
      </x:c>
      <x:c r="B5232" s="0">
        <x:f>'Historical Trades'!B5232</x:f>
      </x:c>
      <x:c r="C5232" s="23">
        <x:f>'Historical Trades'!C5232</x:f>
      </x:c>
      <x:c r="D5232" s="0">
        <x:f>'Historical Trades'!D5232</x:f>
      </x:c>
      <x:c r="E5232" s="23">
        <x:f>'Historical Trades'!E5232</x:f>
      </x:c>
      <x:c r="F5232" s="0">
        <x:f>'Historical Trades'!F5232</x:f>
      </x:c>
      <x:c r="G5232" s="0">
        <x:f>'Historical Trades'!G5232</x:f>
      </x:c>
      <x:c r="H5232" s="0">
        <x:f>'Historical Trades'!H5232</x:f>
      </x:c>
      <x:c r="I5232" s="0">
        <x:f>'Historical Trades'!I5232</x:f>
      </x:c>
      <x:c r="J5232" s="0">
        <x:f>'Historical Trades'!J5232</x:f>
      </x:c>
      <x:c r="K5232" s="0">
        <x:f>'Historical Trades'!K5232</x:f>
      </x:c>
      <x:c r="L5232" s="0">
        <x:f>'Historical Trades'!L5232</x:f>
      </x:c>
      <x:c r="M5232" s="0">
        <x:f>'Historical Trades'!M5232</x:f>
      </x:c>
      <x:c r="N5232" s="0">
        <x:f>CLEAN('Historical Trades'!O5232)</x:f>
      </x:c>
      <x:c r="P5232" s="14">
        <x:f>IF(G5232="sell",M5232,-M5232)</x:f>
      </x:c>
      <x:c r="Q5232" s="14">
        <x:f>VLOOKUP(N5232,'Currency Rates'!$A$3:$C$32,3,0)</x:f>
      </x:c>
      <x:c r="R5232" s="0">
        <x:f>IF(A5232="SPUS",0,IF(A5232="FWD",0,P5232/Q5232))</x:f>
      </x:c>
    </x:row>
    <x:row r="5233" spans="1:19" x14ac:dyDescent="0.3">
      <x:c r="A5233" s="0">
        <x:f>'Historical Trades'!A5233</x:f>
      </x:c>
      <x:c r="B5233" s="0">
        <x:f>'Historical Trades'!B5233</x:f>
      </x:c>
      <x:c r="C5233" s="23">
        <x:f>'Historical Trades'!C5233</x:f>
      </x:c>
      <x:c r="D5233" s="0">
        <x:f>'Historical Trades'!D5233</x:f>
      </x:c>
      <x:c r="E5233" s="23">
        <x:f>'Historical Trades'!E5233</x:f>
      </x:c>
      <x:c r="F5233" s="0">
        <x:f>'Historical Trades'!F5233</x:f>
      </x:c>
      <x:c r="G5233" s="0">
        <x:f>'Historical Trades'!G5233</x:f>
      </x:c>
      <x:c r="H5233" s="0">
        <x:f>'Historical Trades'!H5233</x:f>
      </x:c>
      <x:c r="I5233" s="0">
        <x:f>'Historical Trades'!I5233</x:f>
      </x:c>
      <x:c r="J5233" s="0">
        <x:f>'Historical Trades'!J5233</x:f>
      </x:c>
      <x:c r="K5233" s="0">
        <x:f>'Historical Trades'!K5233</x:f>
      </x:c>
      <x:c r="L5233" s="0">
        <x:f>'Historical Trades'!L5233</x:f>
      </x:c>
      <x:c r="M5233" s="0">
        <x:f>'Historical Trades'!M5233</x:f>
      </x:c>
      <x:c r="N5233" s="0">
        <x:f>CLEAN('Historical Trades'!O5233)</x:f>
      </x:c>
      <x:c r="P5233" s="14">
        <x:f>IF(G5233="sell",M5233,-M5233)</x:f>
      </x:c>
      <x:c r="Q5233" s="14">
        <x:f>VLOOKUP(N5233,'Currency Rates'!$A$3:$C$32,3,0)</x:f>
      </x:c>
      <x:c r="R5233" s="0">
        <x:f>IF(A5233="SPUS",0,IF(A5233="FWD",0,P5233/Q5233))</x:f>
      </x:c>
    </x:row>
    <x:row r="5234" spans="1:19" x14ac:dyDescent="0.3">
      <x:c r="A5234" s="0">
        <x:f>'Historical Trades'!A5234</x:f>
      </x:c>
      <x:c r="B5234" s="0">
        <x:f>'Historical Trades'!B5234</x:f>
      </x:c>
      <x:c r="C5234" s="23">
        <x:f>'Historical Trades'!C5234</x:f>
      </x:c>
      <x:c r="D5234" s="0">
        <x:f>'Historical Trades'!D5234</x:f>
      </x:c>
      <x:c r="E5234" s="23">
        <x:f>'Historical Trades'!E5234</x:f>
      </x:c>
      <x:c r="F5234" s="0">
        <x:f>'Historical Trades'!F5234</x:f>
      </x:c>
      <x:c r="G5234" s="0">
        <x:f>'Historical Trades'!G5234</x:f>
      </x:c>
      <x:c r="H5234" s="0">
        <x:f>'Historical Trades'!H5234</x:f>
      </x:c>
      <x:c r="I5234" s="0">
        <x:f>'Historical Trades'!I5234</x:f>
      </x:c>
      <x:c r="J5234" s="0">
        <x:f>'Historical Trades'!J5234</x:f>
      </x:c>
      <x:c r="K5234" s="0">
        <x:f>'Historical Trades'!K5234</x:f>
      </x:c>
      <x:c r="L5234" s="0">
        <x:f>'Historical Trades'!L5234</x:f>
      </x:c>
      <x:c r="M5234" s="0">
        <x:f>'Historical Trades'!M5234</x:f>
      </x:c>
      <x:c r="N5234" s="0">
        <x:f>CLEAN('Historical Trades'!O5234)</x:f>
      </x:c>
      <x:c r="P5234" s="14">
        <x:f>IF(G5234="sell",M5234,-M5234)</x:f>
      </x:c>
      <x:c r="Q5234" s="14">
        <x:f>VLOOKUP(N5234,'Currency Rates'!$A$3:$C$32,3,0)</x:f>
      </x:c>
      <x:c r="R5234" s="0">
        <x:f>IF(A5234="SPUS",0,IF(A5234="FWD",0,P5234/Q5234))</x:f>
      </x:c>
    </x:row>
    <x:row r="5235" spans="1:19" x14ac:dyDescent="0.3">
      <x:c r="A5235" s="0">
        <x:f>'Historical Trades'!A5235</x:f>
      </x:c>
      <x:c r="B5235" s="0">
        <x:f>'Historical Trades'!B5235</x:f>
      </x:c>
      <x:c r="C5235" s="23">
        <x:f>'Historical Trades'!C5235</x:f>
      </x:c>
      <x:c r="D5235" s="0">
        <x:f>'Historical Trades'!D5235</x:f>
      </x:c>
      <x:c r="E5235" s="23">
        <x:f>'Historical Trades'!E5235</x:f>
      </x:c>
      <x:c r="F5235" s="0">
        <x:f>'Historical Trades'!F5235</x:f>
      </x:c>
      <x:c r="G5235" s="0">
        <x:f>'Historical Trades'!G5235</x:f>
      </x:c>
      <x:c r="H5235" s="0">
        <x:f>'Historical Trades'!H5235</x:f>
      </x:c>
      <x:c r="I5235" s="0">
        <x:f>'Historical Trades'!I5235</x:f>
      </x:c>
      <x:c r="J5235" s="0">
        <x:f>'Historical Trades'!J5235</x:f>
      </x:c>
      <x:c r="K5235" s="0">
        <x:f>'Historical Trades'!K5235</x:f>
      </x:c>
      <x:c r="L5235" s="0">
        <x:f>'Historical Trades'!L5235</x:f>
      </x:c>
      <x:c r="M5235" s="0">
        <x:f>'Historical Trades'!M5235</x:f>
      </x:c>
      <x:c r="N5235" s="0">
        <x:f>CLEAN('Historical Trades'!O5235)</x:f>
      </x:c>
      <x:c r="P5235" s="14">
        <x:f>IF(G5235="sell",M5235,-M5235)</x:f>
      </x:c>
      <x:c r="Q5235" s="14">
        <x:f>VLOOKUP(N5235,'Currency Rates'!$A$3:$C$32,3,0)</x:f>
      </x:c>
      <x:c r="R5235" s="0">
        <x:f>IF(A5235="SPUS",0,IF(A5235="FWD",0,P5235/Q5235))</x:f>
      </x:c>
    </x:row>
    <x:row r="5236" spans="1:19" x14ac:dyDescent="0.3">
      <x:c r="A5236" s="0">
        <x:f>'Historical Trades'!A5236</x:f>
      </x:c>
      <x:c r="B5236" s="0">
        <x:f>'Historical Trades'!B5236</x:f>
      </x:c>
      <x:c r="C5236" s="23">
        <x:f>'Historical Trades'!C5236</x:f>
      </x:c>
      <x:c r="D5236" s="0">
        <x:f>'Historical Trades'!D5236</x:f>
      </x:c>
      <x:c r="E5236" s="23">
        <x:f>'Historical Trades'!E5236</x:f>
      </x:c>
      <x:c r="F5236" s="0">
        <x:f>'Historical Trades'!F5236</x:f>
      </x:c>
      <x:c r="G5236" s="0">
        <x:f>'Historical Trades'!G5236</x:f>
      </x:c>
      <x:c r="H5236" s="0">
        <x:f>'Historical Trades'!H5236</x:f>
      </x:c>
      <x:c r="I5236" s="0">
        <x:f>'Historical Trades'!I5236</x:f>
      </x:c>
      <x:c r="J5236" s="0">
        <x:f>'Historical Trades'!J5236</x:f>
      </x:c>
      <x:c r="K5236" s="0">
        <x:f>'Historical Trades'!K5236</x:f>
      </x:c>
      <x:c r="L5236" s="0">
        <x:f>'Historical Trades'!L5236</x:f>
      </x:c>
      <x:c r="M5236" s="0">
        <x:f>'Historical Trades'!M5236</x:f>
      </x:c>
      <x:c r="N5236" s="0">
        <x:f>CLEAN('Historical Trades'!O5236)</x:f>
      </x:c>
      <x:c r="P5236" s="14">
        <x:f>IF(G5236="sell",M5236,-M5236)</x:f>
      </x:c>
      <x:c r="Q5236" s="14">
        <x:f>VLOOKUP(N5236,'Currency Rates'!$A$3:$C$32,3,0)</x:f>
      </x:c>
      <x:c r="R5236" s="0">
        <x:f>IF(A5236="SPUS",0,IF(A5236="FWD",0,P5236/Q5236))</x:f>
      </x:c>
    </x:row>
    <x:row r="5237" spans="1:19" x14ac:dyDescent="0.3">
      <x:c r="A5237" s="0">
        <x:f>'Historical Trades'!A5237</x:f>
      </x:c>
      <x:c r="B5237" s="0">
        <x:f>'Historical Trades'!B5237</x:f>
      </x:c>
      <x:c r="C5237" s="23">
        <x:f>'Historical Trades'!C5237</x:f>
      </x:c>
      <x:c r="D5237" s="0">
        <x:f>'Historical Trades'!D5237</x:f>
      </x:c>
      <x:c r="E5237" s="23">
        <x:f>'Historical Trades'!E5237</x:f>
      </x:c>
      <x:c r="F5237" s="0">
        <x:f>'Historical Trades'!F5237</x:f>
      </x:c>
      <x:c r="G5237" s="0">
        <x:f>'Historical Trades'!G5237</x:f>
      </x:c>
      <x:c r="H5237" s="0">
        <x:f>'Historical Trades'!H5237</x:f>
      </x:c>
      <x:c r="I5237" s="0">
        <x:f>'Historical Trades'!I5237</x:f>
      </x:c>
      <x:c r="J5237" s="0">
        <x:f>'Historical Trades'!J5237</x:f>
      </x:c>
      <x:c r="K5237" s="0">
        <x:f>'Historical Trades'!K5237</x:f>
      </x:c>
      <x:c r="L5237" s="0">
        <x:f>'Historical Trades'!L5237</x:f>
      </x:c>
      <x:c r="M5237" s="0">
        <x:f>'Historical Trades'!M5237</x:f>
      </x:c>
      <x:c r="N5237" s="0">
        <x:f>CLEAN('Historical Trades'!O5237)</x:f>
      </x:c>
      <x:c r="P5237" s="14">
        <x:f>IF(G5237="sell",M5237,-M5237)</x:f>
      </x:c>
      <x:c r="Q5237" s="14">
        <x:f>VLOOKUP(N5237,'Currency Rates'!$A$3:$C$32,3,0)</x:f>
      </x:c>
      <x:c r="R5237" s="0">
        <x:f>IF(A5237="SPUS",0,IF(A5237="FWD",0,P5237/Q5237))</x:f>
      </x:c>
    </x:row>
    <x:row r="5238" spans="1:19" x14ac:dyDescent="0.3">
      <x:c r="A5238" s="0">
        <x:f>'Historical Trades'!A5238</x:f>
      </x:c>
      <x:c r="B5238" s="0">
        <x:f>'Historical Trades'!B5238</x:f>
      </x:c>
      <x:c r="C5238" s="23">
        <x:f>'Historical Trades'!C5238</x:f>
      </x:c>
      <x:c r="D5238" s="0">
        <x:f>'Historical Trades'!D5238</x:f>
      </x:c>
      <x:c r="E5238" s="23">
        <x:f>'Historical Trades'!E5238</x:f>
      </x:c>
      <x:c r="F5238" s="0">
        <x:f>'Historical Trades'!F5238</x:f>
      </x:c>
      <x:c r="G5238" s="0">
        <x:f>'Historical Trades'!G5238</x:f>
      </x:c>
      <x:c r="H5238" s="0">
        <x:f>'Historical Trades'!H5238</x:f>
      </x:c>
      <x:c r="I5238" s="0">
        <x:f>'Historical Trades'!I5238</x:f>
      </x:c>
      <x:c r="J5238" s="0">
        <x:f>'Historical Trades'!J5238</x:f>
      </x:c>
      <x:c r="K5238" s="0">
        <x:f>'Historical Trades'!K5238</x:f>
      </x:c>
      <x:c r="L5238" s="0">
        <x:f>'Historical Trades'!L5238</x:f>
      </x:c>
      <x:c r="M5238" s="0">
        <x:f>'Historical Trades'!M5238</x:f>
      </x:c>
      <x:c r="N5238" s="0">
        <x:f>CLEAN('Historical Trades'!O5238)</x:f>
      </x:c>
      <x:c r="P5238" s="14">
        <x:f>IF(G5238="sell",M5238,-M5238)</x:f>
      </x:c>
      <x:c r="Q5238" s="14">
        <x:f>VLOOKUP(N5238,'Currency Rates'!$A$3:$C$32,3,0)</x:f>
      </x:c>
      <x:c r="R5238" s="0">
        <x:f>IF(A5238="SPUS",0,IF(A5238="FWD",0,P5238/Q5238))</x:f>
      </x:c>
    </x:row>
    <x:row r="5239" spans="1:19" x14ac:dyDescent="0.3">
      <x:c r="A5239" s="0">
        <x:f>'Historical Trades'!A5239</x:f>
      </x:c>
      <x:c r="B5239" s="0">
        <x:f>'Historical Trades'!B5239</x:f>
      </x:c>
      <x:c r="C5239" s="23">
        <x:f>'Historical Trades'!C5239</x:f>
      </x:c>
      <x:c r="D5239" s="0">
        <x:f>'Historical Trades'!D5239</x:f>
      </x:c>
      <x:c r="E5239" s="23">
        <x:f>'Historical Trades'!E5239</x:f>
      </x:c>
      <x:c r="F5239" s="0">
        <x:f>'Historical Trades'!F5239</x:f>
      </x:c>
      <x:c r="G5239" s="0">
        <x:f>'Historical Trades'!G5239</x:f>
      </x:c>
      <x:c r="H5239" s="0">
        <x:f>'Historical Trades'!H5239</x:f>
      </x:c>
      <x:c r="I5239" s="0">
        <x:f>'Historical Trades'!I5239</x:f>
      </x:c>
      <x:c r="J5239" s="0">
        <x:f>'Historical Trades'!J5239</x:f>
      </x:c>
      <x:c r="K5239" s="0">
        <x:f>'Historical Trades'!K5239</x:f>
      </x:c>
      <x:c r="L5239" s="0">
        <x:f>'Historical Trades'!L5239</x:f>
      </x:c>
      <x:c r="M5239" s="0">
        <x:f>'Historical Trades'!M5239</x:f>
      </x:c>
      <x:c r="N5239" s="0">
        <x:f>CLEAN('Historical Trades'!O5239)</x:f>
      </x:c>
      <x:c r="P5239" s="14">
        <x:f>IF(G5239="sell",M5239,-M5239)</x:f>
      </x:c>
      <x:c r="Q5239" s="14">
        <x:f>VLOOKUP(N5239,'Currency Rates'!$A$3:$C$32,3,0)</x:f>
      </x:c>
      <x:c r="R5239" s="0">
        <x:f>IF(A5239="SPUS",0,IF(A5239="FWD",0,P5239/Q5239))</x:f>
      </x:c>
    </x:row>
    <x:row r="5240" spans="1:19" x14ac:dyDescent="0.3">
      <x:c r="A5240" s="0">
        <x:f>'Historical Trades'!A5240</x:f>
      </x:c>
      <x:c r="B5240" s="0">
        <x:f>'Historical Trades'!B5240</x:f>
      </x:c>
      <x:c r="C5240" s="23">
        <x:f>'Historical Trades'!C5240</x:f>
      </x:c>
      <x:c r="D5240" s="0">
        <x:f>'Historical Trades'!D5240</x:f>
      </x:c>
      <x:c r="E5240" s="23">
        <x:f>'Historical Trades'!E5240</x:f>
      </x:c>
      <x:c r="F5240" s="0">
        <x:f>'Historical Trades'!F5240</x:f>
      </x:c>
      <x:c r="G5240" s="0">
        <x:f>'Historical Trades'!G5240</x:f>
      </x:c>
      <x:c r="H5240" s="0">
        <x:f>'Historical Trades'!H5240</x:f>
      </x:c>
      <x:c r="I5240" s="0">
        <x:f>'Historical Trades'!I5240</x:f>
      </x:c>
      <x:c r="J5240" s="0">
        <x:f>'Historical Trades'!J5240</x:f>
      </x:c>
      <x:c r="K5240" s="0">
        <x:f>'Historical Trades'!K5240</x:f>
      </x:c>
      <x:c r="L5240" s="0">
        <x:f>'Historical Trades'!L5240</x:f>
      </x:c>
      <x:c r="M5240" s="0">
        <x:f>'Historical Trades'!M5240</x:f>
      </x:c>
      <x:c r="N5240" s="0">
        <x:f>CLEAN('Historical Trades'!O5240)</x:f>
      </x:c>
      <x:c r="P5240" s="14">
        <x:f>IF(G5240="sell",M5240,-M5240)</x:f>
      </x:c>
      <x:c r="Q5240" s="14">
        <x:f>VLOOKUP(N5240,'Currency Rates'!$A$3:$C$32,3,0)</x:f>
      </x:c>
      <x:c r="R5240" s="0">
        <x:f>IF(A5240="SPUS",0,IF(A5240="FWD",0,P5240/Q5240))</x:f>
      </x:c>
    </x:row>
    <x:row r="5241" spans="1:19" x14ac:dyDescent="0.3">
      <x:c r="A5241" s="0">
        <x:f>'Historical Trades'!A5241</x:f>
      </x:c>
      <x:c r="B5241" s="0">
        <x:f>'Historical Trades'!B5241</x:f>
      </x:c>
      <x:c r="C5241" s="23">
        <x:f>'Historical Trades'!C5241</x:f>
      </x:c>
      <x:c r="D5241" s="0">
        <x:f>'Historical Trades'!D5241</x:f>
      </x:c>
      <x:c r="E5241" s="23">
        <x:f>'Historical Trades'!E5241</x:f>
      </x:c>
      <x:c r="F5241" s="0">
        <x:f>'Historical Trades'!F5241</x:f>
      </x:c>
      <x:c r="G5241" s="0">
        <x:f>'Historical Trades'!G5241</x:f>
      </x:c>
      <x:c r="H5241" s="0">
        <x:f>'Historical Trades'!H5241</x:f>
      </x:c>
      <x:c r="I5241" s="0">
        <x:f>'Historical Trades'!I5241</x:f>
      </x:c>
      <x:c r="J5241" s="0">
        <x:f>'Historical Trades'!J5241</x:f>
      </x:c>
      <x:c r="K5241" s="0">
        <x:f>'Historical Trades'!K5241</x:f>
      </x:c>
      <x:c r="L5241" s="0">
        <x:f>'Historical Trades'!L5241</x:f>
      </x:c>
      <x:c r="M5241" s="0">
        <x:f>'Historical Trades'!M5241</x:f>
      </x:c>
      <x:c r="N5241" s="0">
        <x:f>CLEAN('Historical Trades'!O5241)</x:f>
      </x:c>
      <x:c r="P5241" s="14">
        <x:f>IF(G5241="sell",M5241,-M5241)</x:f>
      </x:c>
      <x:c r="Q5241" s="14">
        <x:f>VLOOKUP(N5241,'Currency Rates'!$A$3:$C$32,3,0)</x:f>
      </x:c>
      <x:c r="R5241" s="0">
        <x:f>IF(A5241="SPUS",0,IF(A5241="FWD",0,P5241/Q5241))</x:f>
      </x:c>
    </x:row>
    <x:row r="5242" spans="1:19" x14ac:dyDescent="0.3">
      <x:c r="A5242" s="0">
        <x:f>'Historical Trades'!A5242</x:f>
      </x:c>
      <x:c r="B5242" s="0">
        <x:f>'Historical Trades'!B5242</x:f>
      </x:c>
      <x:c r="C5242" s="23">
        <x:f>'Historical Trades'!C5242</x:f>
      </x:c>
      <x:c r="D5242" s="0">
        <x:f>'Historical Trades'!D5242</x:f>
      </x:c>
      <x:c r="E5242" s="23">
        <x:f>'Historical Trades'!E5242</x:f>
      </x:c>
      <x:c r="F5242" s="0">
        <x:f>'Historical Trades'!F5242</x:f>
      </x:c>
      <x:c r="G5242" s="0">
        <x:f>'Historical Trades'!G5242</x:f>
      </x:c>
      <x:c r="H5242" s="0">
        <x:f>'Historical Trades'!H5242</x:f>
      </x:c>
      <x:c r="I5242" s="0">
        <x:f>'Historical Trades'!I5242</x:f>
      </x:c>
      <x:c r="J5242" s="0">
        <x:f>'Historical Trades'!J5242</x:f>
      </x:c>
      <x:c r="K5242" s="0">
        <x:f>'Historical Trades'!K5242</x:f>
      </x:c>
      <x:c r="L5242" s="0">
        <x:f>'Historical Trades'!L5242</x:f>
      </x:c>
      <x:c r="M5242" s="0">
        <x:f>'Historical Trades'!M5242</x:f>
      </x:c>
      <x:c r="N5242" s="0">
        <x:f>CLEAN('Historical Trades'!O5242)</x:f>
      </x:c>
      <x:c r="P5242" s="14">
        <x:f>IF(G5242="sell",M5242,-M5242)</x:f>
      </x:c>
      <x:c r="Q5242" s="14">
        <x:f>VLOOKUP(N5242,'Currency Rates'!$A$3:$C$32,3,0)</x:f>
      </x:c>
      <x:c r="R5242" s="0">
        <x:f>IF(A5242="SPUS",0,IF(A5242="FWD",0,P5242/Q5242))</x:f>
      </x:c>
    </x:row>
    <x:row r="5243" spans="1:19" x14ac:dyDescent="0.3">
      <x:c r="A5243" s="0">
        <x:f>'Historical Trades'!A5243</x:f>
      </x:c>
      <x:c r="B5243" s="0">
        <x:f>'Historical Trades'!B5243</x:f>
      </x:c>
      <x:c r="C5243" s="23">
        <x:f>'Historical Trades'!C5243</x:f>
      </x:c>
      <x:c r="D5243" s="0">
        <x:f>'Historical Trades'!D5243</x:f>
      </x:c>
      <x:c r="E5243" s="23">
        <x:f>'Historical Trades'!E5243</x:f>
      </x:c>
      <x:c r="F5243" s="0">
        <x:f>'Historical Trades'!F5243</x:f>
      </x:c>
      <x:c r="G5243" s="0">
        <x:f>'Historical Trades'!G5243</x:f>
      </x:c>
      <x:c r="H5243" s="0">
        <x:f>'Historical Trades'!H5243</x:f>
      </x:c>
      <x:c r="I5243" s="0">
        <x:f>'Historical Trades'!I5243</x:f>
      </x:c>
      <x:c r="J5243" s="0">
        <x:f>'Historical Trades'!J5243</x:f>
      </x:c>
      <x:c r="K5243" s="0">
        <x:f>'Historical Trades'!K5243</x:f>
      </x:c>
      <x:c r="L5243" s="0">
        <x:f>'Historical Trades'!L5243</x:f>
      </x:c>
      <x:c r="M5243" s="0">
        <x:f>'Historical Trades'!M5243</x:f>
      </x:c>
      <x:c r="N5243" s="0">
        <x:f>CLEAN('Historical Trades'!O5243)</x:f>
      </x:c>
      <x:c r="P5243" s="14">
        <x:f>IF(G5243="sell",M5243,-M5243)</x:f>
      </x:c>
      <x:c r="Q5243" s="14">
        <x:f>VLOOKUP(N5243,'Currency Rates'!$A$3:$C$32,3,0)</x:f>
      </x:c>
      <x:c r="R5243" s="0">
        <x:f>IF(A5243="SPUS",0,IF(A5243="FWD",0,P5243/Q5243))</x:f>
      </x:c>
    </x:row>
    <x:row r="5244" spans="1:19" x14ac:dyDescent="0.3">
      <x:c r="A5244" s="0">
        <x:f>'Historical Trades'!A5244</x:f>
      </x:c>
      <x:c r="B5244" s="0">
        <x:f>'Historical Trades'!B5244</x:f>
      </x:c>
      <x:c r="C5244" s="23">
        <x:f>'Historical Trades'!C5244</x:f>
      </x:c>
      <x:c r="D5244" s="0">
        <x:f>'Historical Trades'!D5244</x:f>
      </x:c>
      <x:c r="E5244" s="23">
        <x:f>'Historical Trades'!E5244</x:f>
      </x:c>
      <x:c r="F5244" s="0">
        <x:f>'Historical Trades'!F5244</x:f>
      </x:c>
      <x:c r="G5244" s="0">
        <x:f>'Historical Trades'!G5244</x:f>
      </x:c>
      <x:c r="H5244" s="0">
        <x:f>'Historical Trades'!H5244</x:f>
      </x:c>
      <x:c r="I5244" s="0">
        <x:f>'Historical Trades'!I5244</x:f>
      </x:c>
      <x:c r="J5244" s="0">
        <x:f>'Historical Trades'!J5244</x:f>
      </x:c>
      <x:c r="K5244" s="0">
        <x:f>'Historical Trades'!K5244</x:f>
      </x:c>
      <x:c r="L5244" s="0">
        <x:f>'Historical Trades'!L5244</x:f>
      </x:c>
      <x:c r="M5244" s="0">
        <x:f>'Historical Trades'!M5244</x:f>
      </x:c>
      <x:c r="N5244" s="0">
        <x:f>CLEAN('Historical Trades'!O5244)</x:f>
      </x:c>
      <x:c r="P5244" s="14">
        <x:f>IF(G5244="sell",M5244,-M5244)</x:f>
      </x:c>
      <x:c r="Q5244" s="14">
        <x:f>VLOOKUP(N5244,'Currency Rates'!$A$3:$C$32,3,0)</x:f>
      </x:c>
      <x:c r="R5244" s="0">
        <x:f>IF(A5244="SPUS",0,IF(A5244="FWD",0,P5244/Q5244))</x:f>
      </x:c>
    </x:row>
    <x:row r="5245" spans="1:19" x14ac:dyDescent="0.3">
      <x:c r="A5245" s="0">
        <x:f>'Historical Trades'!A5245</x:f>
      </x:c>
      <x:c r="B5245" s="0">
        <x:f>'Historical Trades'!B5245</x:f>
      </x:c>
      <x:c r="C5245" s="23">
        <x:f>'Historical Trades'!C5245</x:f>
      </x:c>
      <x:c r="D5245" s="0">
        <x:f>'Historical Trades'!D5245</x:f>
      </x:c>
      <x:c r="E5245" s="23">
        <x:f>'Historical Trades'!E5245</x:f>
      </x:c>
      <x:c r="F5245" s="0">
        <x:f>'Historical Trades'!F5245</x:f>
      </x:c>
      <x:c r="G5245" s="0">
        <x:f>'Historical Trades'!G5245</x:f>
      </x:c>
      <x:c r="H5245" s="0">
        <x:f>'Historical Trades'!H5245</x:f>
      </x:c>
      <x:c r="I5245" s="0">
        <x:f>'Historical Trades'!I5245</x:f>
      </x:c>
      <x:c r="J5245" s="0">
        <x:f>'Historical Trades'!J5245</x:f>
      </x:c>
      <x:c r="K5245" s="0">
        <x:f>'Historical Trades'!K5245</x:f>
      </x:c>
      <x:c r="L5245" s="0">
        <x:f>'Historical Trades'!L5245</x:f>
      </x:c>
      <x:c r="M5245" s="0">
        <x:f>'Historical Trades'!M5245</x:f>
      </x:c>
      <x:c r="N5245" s="0">
        <x:f>CLEAN('Historical Trades'!O5245)</x:f>
      </x:c>
      <x:c r="P5245" s="14">
        <x:f>IF(G5245="sell",M5245,-M5245)</x:f>
      </x:c>
      <x:c r="Q5245" s="14">
        <x:f>VLOOKUP(N5245,'Currency Rates'!$A$3:$C$32,3,0)</x:f>
      </x:c>
      <x:c r="R5245" s="0">
        <x:f>IF(A5245="SPUS",0,IF(A5245="FWD",0,P5245/Q5245))</x:f>
      </x:c>
    </x:row>
    <x:row r="5246" spans="1:19" x14ac:dyDescent="0.3">
      <x:c r="A5246" s="0">
        <x:f>'Historical Trades'!A5246</x:f>
      </x:c>
      <x:c r="B5246" s="0">
        <x:f>'Historical Trades'!B5246</x:f>
      </x:c>
      <x:c r="C5246" s="23">
        <x:f>'Historical Trades'!C5246</x:f>
      </x:c>
      <x:c r="D5246" s="0">
        <x:f>'Historical Trades'!D5246</x:f>
      </x:c>
      <x:c r="E5246" s="23">
        <x:f>'Historical Trades'!E5246</x:f>
      </x:c>
      <x:c r="F5246" s="0">
        <x:f>'Historical Trades'!F5246</x:f>
      </x:c>
      <x:c r="G5246" s="0">
        <x:f>'Historical Trades'!G5246</x:f>
      </x:c>
      <x:c r="H5246" s="0">
        <x:f>'Historical Trades'!H5246</x:f>
      </x:c>
      <x:c r="I5246" s="0">
        <x:f>'Historical Trades'!I5246</x:f>
      </x:c>
      <x:c r="J5246" s="0">
        <x:f>'Historical Trades'!J5246</x:f>
      </x:c>
      <x:c r="K5246" s="0">
        <x:f>'Historical Trades'!K5246</x:f>
      </x:c>
      <x:c r="L5246" s="0">
        <x:f>'Historical Trades'!L5246</x:f>
      </x:c>
      <x:c r="M5246" s="0">
        <x:f>'Historical Trades'!M5246</x:f>
      </x:c>
      <x:c r="N5246" s="0">
        <x:f>CLEAN('Historical Trades'!O5246)</x:f>
      </x:c>
      <x:c r="P5246" s="14">
        <x:f>IF(G5246="sell",M5246,-M5246)</x:f>
      </x:c>
      <x:c r="Q5246" s="14">
        <x:f>VLOOKUP(N5246,'Currency Rates'!$A$3:$C$32,3,0)</x:f>
      </x:c>
      <x:c r="R5246" s="0">
        <x:f>IF(A5246="SPUS",0,IF(A5246="FWD",0,P5246/Q5246))</x:f>
      </x:c>
    </x:row>
    <x:row r="5247" spans="1:19" x14ac:dyDescent="0.3">
      <x:c r="A5247" s="0">
        <x:f>'Historical Trades'!A5247</x:f>
      </x:c>
      <x:c r="B5247" s="0">
        <x:f>'Historical Trades'!B5247</x:f>
      </x:c>
      <x:c r="C5247" s="23">
        <x:f>'Historical Trades'!C5247</x:f>
      </x:c>
      <x:c r="D5247" s="0">
        <x:f>'Historical Trades'!D5247</x:f>
      </x:c>
      <x:c r="E5247" s="23">
        <x:f>'Historical Trades'!E5247</x:f>
      </x:c>
      <x:c r="F5247" s="0">
        <x:f>'Historical Trades'!F5247</x:f>
      </x:c>
      <x:c r="G5247" s="0">
        <x:f>'Historical Trades'!G5247</x:f>
      </x:c>
      <x:c r="H5247" s="0">
        <x:f>'Historical Trades'!H5247</x:f>
      </x:c>
      <x:c r="I5247" s="0">
        <x:f>'Historical Trades'!I5247</x:f>
      </x:c>
      <x:c r="J5247" s="0">
        <x:f>'Historical Trades'!J5247</x:f>
      </x:c>
      <x:c r="K5247" s="0">
        <x:f>'Historical Trades'!K5247</x:f>
      </x:c>
      <x:c r="L5247" s="0">
        <x:f>'Historical Trades'!L5247</x:f>
      </x:c>
      <x:c r="M5247" s="0">
        <x:f>'Historical Trades'!M5247</x:f>
      </x:c>
      <x:c r="N5247" s="0">
        <x:f>CLEAN('Historical Trades'!O5247)</x:f>
      </x:c>
      <x:c r="P5247" s="14">
        <x:f>IF(G5247="sell",M5247,-M5247)</x:f>
      </x:c>
      <x:c r="Q5247" s="14">
        <x:f>VLOOKUP(N5247,'Currency Rates'!$A$3:$C$32,3,0)</x:f>
      </x:c>
      <x:c r="R5247" s="0">
        <x:f>IF(A5247="SPUS",0,IF(A5247="FWD",0,P5247/Q5247))</x:f>
      </x:c>
    </x:row>
    <x:row r="5248" spans="1:19" x14ac:dyDescent="0.3">
      <x:c r="A5248" s="0">
        <x:f>'Historical Trades'!A5248</x:f>
      </x:c>
      <x:c r="B5248" s="0">
        <x:f>'Historical Trades'!B5248</x:f>
      </x:c>
      <x:c r="C5248" s="23">
        <x:f>'Historical Trades'!C5248</x:f>
      </x:c>
      <x:c r="D5248" s="0">
        <x:f>'Historical Trades'!D5248</x:f>
      </x:c>
      <x:c r="E5248" s="23">
        <x:f>'Historical Trades'!E5248</x:f>
      </x:c>
      <x:c r="F5248" s="0">
        <x:f>'Historical Trades'!F5248</x:f>
      </x:c>
      <x:c r="G5248" s="0">
        <x:f>'Historical Trades'!G5248</x:f>
      </x:c>
      <x:c r="H5248" s="0">
        <x:f>'Historical Trades'!H5248</x:f>
      </x:c>
      <x:c r="I5248" s="0">
        <x:f>'Historical Trades'!I5248</x:f>
      </x:c>
      <x:c r="J5248" s="0">
        <x:f>'Historical Trades'!J5248</x:f>
      </x:c>
      <x:c r="K5248" s="0">
        <x:f>'Historical Trades'!K5248</x:f>
      </x:c>
      <x:c r="L5248" s="0">
        <x:f>'Historical Trades'!L5248</x:f>
      </x:c>
      <x:c r="M5248" s="0">
        <x:f>'Historical Trades'!M5248</x:f>
      </x:c>
      <x:c r="N5248" s="0">
        <x:f>CLEAN('Historical Trades'!O5248)</x:f>
      </x:c>
      <x:c r="P5248" s="14">
        <x:f>IF(G5248="sell",M5248,-M5248)</x:f>
      </x:c>
      <x:c r="Q5248" s="14">
        <x:f>VLOOKUP(N5248,'Currency Rates'!$A$3:$C$32,3,0)</x:f>
      </x:c>
      <x:c r="R5248" s="0">
        <x:f>IF(A5248="SPUS",0,IF(A5248="FWD",0,P5248/Q5248))</x:f>
      </x:c>
    </x:row>
    <x:row r="5249" spans="1:19" x14ac:dyDescent="0.3">
      <x:c r="A5249" s="0">
        <x:f>'Historical Trades'!A5249</x:f>
      </x:c>
      <x:c r="B5249" s="0">
        <x:f>'Historical Trades'!B5249</x:f>
      </x:c>
      <x:c r="C5249" s="23">
        <x:f>'Historical Trades'!C5249</x:f>
      </x:c>
      <x:c r="D5249" s="0">
        <x:f>'Historical Trades'!D5249</x:f>
      </x:c>
      <x:c r="E5249" s="23">
        <x:f>'Historical Trades'!E5249</x:f>
      </x:c>
      <x:c r="F5249" s="0">
        <x:f>'Historical Trades'!F5249</x:f>
      </x:c>
      <x:c r="G5249" s="0">
        <x:f>'Historical Trades'!G5249</x:f>
      </x:c>
      <x:c r="H5249" s="0">
        <x:f>'Historical Trades'!H5249</x:f>
      </x:c>
      <x:c r="I5249" s="0">
        <x:f>'Historical Trades'!I5249</x:f>
      </x:c>
      <x:c r="J5249" s="0">
        <x:f>'Historical Trades'!J5249</x:f>
      </x:c>
      <x:c r="K5249" s="0">
        <x:f>'Historical Trades'!K5249</x:f>
      </x:c>
      <x:c r="L5249" s="0">
        <x:f>'Historical Trades'!L5249</x:f>
      </x:c>
      <x:c r="M5249" s="0">
        <x:f>'Historical Trades'!M5249</x:f>
      </x:c>
      <x:c r="N5249" s="0">
        <x:f>CLEAN('Historical Trades'!O5249)</x:f>
      </x:c>
      <x:c r="P5249" s="14">
        <x:f>IF(G5249="sell",M5249,-M5249)</x:f>
      </x:c>
      <x:c r="Q5249" s="14">
        <x:f>VLOOKUP(N5249,'Currency Rates'!$A$3:$C$32,3,0)</x:f>
      </x:c>
      <x:c r="R5249" s="0">
        <x:f>IF(A5249="SPUS",0,IF(A5249="FWD",0,P5249/Q5249))</x:f>
      </x:c>
    </x:row>
    <x:row r="5250" spans="1:19" x14ac:dyDescent="0.3">
      <x:c r="A5250" s="0">
        <x:f>'Historical Trades'!A5250</x:f>
      </x:c>
      <x:c r="B5250" s="0">
        <x:f>'Historical Trades'!B5250</x:f>
      </x:c>
      <x:c r="C5250" s="23">
        <x:f>'Historical Trades'!C5250</x:f>
      </x:c>
      <x:c r="D5250" s="0">
        <x:f>'Historical Trades'!D5250</x:f>
      </x:c>
      <x:c r="E5250" s="23">
        <x:f>'Historical Trades'!E5250</x:f>
      </x:c>
      <x:c r="F5250" s="0">
        <x:f>'Historical Trades'!F5250</x:f>
      </x:c>
      <x:c r="G5250" s="0">
        <x:f>'Historical Trades'!G5250</x:f>
      </x:c>
      <x:c r="H5250" s="0">
        <x:f>'Historical Trades'!H5250</x:f>
      </x:c>
      <x:c r="I5250" s="0">
        <x:f>'Historical Trades'!I5250</x:f>
      </x:c>
      <x:c r="J5250" s="0">
        <x:f>'Historical Trades'!J5250</x:f>
      </x:c>
      <x:c r="K5250" s="0">
        <x:f>'Historical Trades'!K5250</x:f>
      </x:c>
      <x:c r="L5250" s="0">
        <x:f>'Historical Trades'!L5250</x:f>
      </x:c>
      <x:c r="M5250" s="0">
        <x:f>'Historical Trades'!M5250</x:f>
      </x:c>
      <x:c r="N5250" s="0">
        <x:f>CLEAN('Historical Trades'!O5250)</x:f>
      </x:c>
      <x:c r="P5250" s="14">
        <x:f>IF(G5250="sell",M5250,-M5250)</x:f>
      </x:c>
      <x:c r="Q5250" s="14">
        <x:f>VLOOKUP(N5250,'Currency Rates'!$A$3:$C$32,3,0)</x:f>
      </x:c>
      <x:c r="R5250" s="0">
        <x:f>IF(A5250="SPUS",0,IF(A5250="FWD",0,P5250/Q5250))</x:f>
      </x:c>
    </x:row>
    <x:row r="5251" spans="1:19" x14ac:dyDescent="0.3">
      <x:c r="A5251" s="0">
        <x:f>'Historical Trades'!A5251</x:f>
      </x:c>
      <x:c r="B5251" s="0">
        <x:f>'Historical Trades'!B5251</x:f>
      </x:c>
      <x:c r="C5251" s="23">
        <x:f>'Historical Trades'!C5251</x:f>
      </x:c>
      <x:c r="D5251" s="0">
        <x:f>'Historical Trades'!D5251</x:f>
      </x:c>
      <x:c r="E5251" s="23">
        <x:f>'Historical Trades'!E5251</x:f>
      </x:c>
      <x:c r="F5251" s="0">
        <x:f>'Historical Trades'!F5251</x:f>
      </x:c>
      <x:c r="G5251" s="0">
        <x:f>'Historical Trades'!G5251</x:f>
      </x:c>
      <x:c r="H5251" s="0">
        <x:f>'Historical Trades'!H5251</x:f>
      </x:c>
      <x:c r="I5251" s="0">
        <x:f>'Historical Trades'!I5251</x:f>
      </x:c>
      <x:c r="J5251" s="0">
        <x:f>'Historical Trades'!J5251</x:f>
      </x:c>
      <x:c r="K5251" s="0">
        <x:f>'Historical Trades'!K5251</x:f>
      </x:c>
      <x:c r="L5251" s="0">
        <x:f>'Historical Trades'!L5251</x:f>
      </x:c>
      <x:c r="M5251" s="0">
        <x:f>'Historical Trades'!M5251</x:f>
      </x:c>
      <x:c r="N5251" s="0">
        <x:f>CLEAN('Historical Trades'!O5251)</x:f>
      </x:c>
      <x:c r="P5251" s="14">
        <x:f>IF(G5251="sell",M5251,-M5251)</x:f>
      </x:c>
      <x:c r="Q5251" s="14">
        <x:f>VLOOKUP(N5251,'Currency Rates'!$A$3:$C$32,3,0)</x:f>
      </x:c>
      <x:c r="R5251" s="0">
        <x:f>IF(A5251="SPUS",0,IF(A5251="FWD",0,P5251/Q5251))</x:f>
      </x:c>
    </x:row>
    <x:row r="5252" spans="1:19" x14ac:dyDescent="0.3">
      <x:c r="A5252" s="0">
        <x:f>'Historical Trades'!A5252</x:f>
      </x:c>
      <x:c r="B5252" s="0">
        <x:f>'Historical Trades'!B5252</x:f>
      </x:c>
      <x:c r="C5252" s="23">
        <x:f>'Historical Trades'!C5252</x:f>
      </x:c>
      <x:c r="D5252" s="0">
        <x:f>'Historical Trades'!D5252</x:f>
      </x:c>
      <x:c r="E5252" s="23">
        <x:f>'Historical Trades'!E5252</x:f>
      </x:c>
      <x:c r="F5252" s="0">
        <x:f>'Historical Trades'!F5252</x:f>
      </x:c>
      <x:c r="G5252" s="0">
        <x:f>'Historical Trades'!G5252</x:f>
      </x:c>
      <x:c r="H5252" s="0">
        <x:f>'Historical Trades'!H5252</x:f>
      </x:c>
      <x:c r="I5252" s="0">
        <x:f>'Historical Trades'!I5252</x:f>
      </x:c>
      <x:c r="J5252" s="0">
        <x:f>'Historical Trades'!J5252</x:f>
      </x:c>
      <x:c r="K5252" s="0">
        <x:f>'Historical Trades'!K5252</x:f>
      </x:c>
      <x:c r="L5252" s="0">
        <x:f>'Historical Trades'!L5252</x:f>
      </x:c>
      <x:c r="M5252" s="0">
        <x:f>'Historical Trades'!M5252</x:f>
      </x:c>
      <x:c r="N5252" s="0">
        <x:f>CLEAN('Historical Trades'!O5252)</x:f>
      </x:c>
      <x:c r="P5252" s="14">
        <x:f>IF(G5252="sell",M5252,-M5252)</x:f>
      </x:c>
      <x:c r="Q5252" s="14">
        <x:f>VLOOKUP(N5252,'Currency Rates'!$A$3:$C$32,3,0)</x:f>
      </x:c>
      <x:c r="R5252" s="0">
        <x:f>IF(A5252="SPUS",0,IF(A5252="FWD",0,P5252/Q5252))</x:f>
      </x:c>
    </x:row>
    <x:row r="5253" spans="1:19" x14ac:dyDescent="0.3">
      <x:c r="A5253" s="0">
        <x:f>'Historical Trades'!A5253</x:f>
      </x:c>
      <x:c r="B5253" s="0">
        <x:f>'Historical Trades'!B5253</x:f>
      </x:c>
      <x:c r="C5253" s="23">
        <x:f>'Historical Trades'!C5253</x:f>
      </x:c>
      <x:c r="D5253" s="0">
        <x:f>'Historical Trades'!D5253</x:f>
      </x:c>
      <x:c r="E5253" s="23">
        <x:f>'Historical Trades'!E5253</x:f>
      </x:c>
      <x:c r="F5253" s="0">
        <x:f>'Historical Trades'!F5253</x:f>
      </x:c>
      <x:c r="G5253" s="0">
        <x:f>'Historical Trades'!G5253</x:f>
      </x:c>
      <x:c r="H5253" s="0">
        <x:f>'Historical Trades'!H5253</x:f>
      </x:c>
      <x:c r="I5253" s="0">
        <x:f>'Historical Trades'!I5253</x:f>
      </x:c>
      <x:c r="J5253" s="0">
        <x:f>'Historical Trades'!J5253</x:f>
      </x:c>
      <x:c r="K5253" s="0">
        <x:f>'Historical Trades'!K5253</x:f>
      </x:c>
      <x:c r="L5253" s="0">
        <x:f>'Historical Trades'!L5253</x:f>
      </x:c>
      <x:c r="M5253" s="0">
        <x:f>'Historical Trades'!M5253</x:f>
      </x:c>
      <x:c r="N5253" s="0">
        <x:f>CLEAN('Historical Trades'!O5253)</x:f>
      </x:c>
      <x:c r="P5253" s="14">
        <x:f>IF(G5253="sell",M5253,-M5253)</x:f>
      </x:c>
      <x:c r="Q5253" s="14">
        <x:f>VLOOKUP(N5253,'Currency Rates'!$A$3:$C$32,3,0)</x:f>
      </x:c>
      <x:c r="R5253" s="0">
        <x:f>IF(A5253="SPUS",0,IF(A5253="FWD",0,P5253/Q5253))</x:f>
      </x:c>
    </x:row>
    <x:row r="5254" spans="1:19" x14ac:dyDescent="0.3">
      <x:c r="A5254" s="0">
        <x:f>'Historical Trades'!A5254</x:f>
      </x:c>
      <x:c r="B5254" s="0">
        <x:f>'Historical Trades'!B5254</x:f>
      </x:c>
      <x:c r="C5254" s="23">
        <x:f>'Historical Trades'!C5254</x:f>
      </x:c>
      <x:c r="D5254" s="0">
        <x:f>'Historical Trades'!D5254</x:f>
      </x:c>
      <x:c r="E5254" s="23">
        <x:f>'Historical Trades'!E5254</x:f>
      </x:c>
      <x:c r="F5254" s="0">
        <x:f>'Historical Trades'!F5254</x:f>
      </x:c>
      <x:c r="G5254" s="0">
        <x:f>'Historical Trades'!G5254</x:f>
      </x:c>
      <x:c r="H5254" s="0">
        <x:f>'Historical Trades'!H5254</x:f>
      </x:c>
      <x:c r="I5254" s="0">
        <x:f>'Historical Trades'!I5254</x:f>
      </x:c>
      <x:c r="J5254" s="0">
        <x:f>'Historical Trades'!J5254</x:f>
      </x:c>
      <x:c r="K5254" s="0">
        <x:f>'Historical Trades'!K5254</x:f>
      </x:c>
      <x:c r="L5254" s="0">
        <x:f>'Historical Trades'!L5254</x:f>
      </x:c>
      <x:c r="M5254" s="0">
        <x:f>'Historical Trades'!M5254</x:f>
      </x:c>
      <x:c r="N5254" s="0">
        <x:f>CLEAN('Historical Trades'!O5254)</x:f>
      </x:c>
      <x:c r="P5254" s="14">
        <x:f>IF(G5254="sell",M5254,-M5254)</x:f>
      </x:c>
      <x:c r="Q5254" s="14">
        <x:f>VLOOKUP(N5254,'Currency Rates'!$A$3:$C$32,3,0)</x:f>
      </x:c>
      <x:c r="R5254" s="0">
        <x:f>IF(A5254="SPUS",0,IF(A5254="FWD",0,P5254/Q5254))</x:f>
      </x:c>
    </x:row>
    <x:row r="5255" spans="1:19" x14ac:dyDescent="0.3">
      <x:c r="A5255" s="0">
        <x:f>'Historical Trades'!A5255</x:f>
      </x:c>
      <x:c r="B5255" s="0">
        <x:f>'Historical Trades'!B5255</x:f>
      </x:c>
      <x:c r="C5255" s="23">
        <x:f>'Historical Trades'!C5255</x:f>
      </x:c>
      <x:c r="D5255" s="0">
        <x:f>'Historical Trades'!D5255</x:f>
      </x:c>
      <x:c r="E5255" s="23">
        <x:f>'Historical Trades'!E5255</x:f>
      </x:c>
      <x:c r="F5255" s="0">
        <x:f>'Historical Trades'!F5255</x:f>
      </x:c>
      <x:c r="G5255" s="0">
        <x:f>'Historical Trades'!G5255</x:f>
      </x:c>
      <x:c r="H5255" s="0">
        <x:f>'Historical Trades'!H5255</x:f>
      </x:c>
      <x:c r="I5255" s="0">
        <x:f>'Historical Trades'!I5255</x:f>
      </x:c>
      <x:c r="J5255" s="0">
        <x:f>'Historical Trades'!J5255</x:f>
      </x:c>
      <x:c r="K5255" s="0">
        <x:f>'Historical Trades'!K5255</x:f>
      </x:c>
      <x:c r="L5255" s="0">
        <x:f>'Historical Trades'!L5255</x:f>
      </x:c>
      <x:c r="M5255" s="0">
        <x:f>'Historical Trades'!M5255</x:f>
      </x:c>
      <x:c r="N5255" s="0">
        <x:f>CLEAN('Historical Trades'!O5255)</x:f>
      </x:c>
      <x:c r="P5255" s="14">
        <x:f>IF(G5255="sell",M5255,-M5255)</x:f>
      </x:c>
      <x:c r="Q5255" s="14">
        <x:f>VLOOKUP(N5255,'Currency Rates'!$A$3:$C$32,3,0)</x:f>
      </x:c>
      <x:c r="R5255" s="0">
        <x:f>IF(A5255="SPUS",0,IF(A5255="FWD",0,P5255/Q5255))</x:f>
      </x:c>
    </x:row>
    <x:row r="5256" spans="1:19" x14ac:dyDescent="0.3">
      <x:c r="A5256" s="0">
        <x:f>'Historical Trades'!A5256</x:f>
      </x:c>
      <x:c r="B5256" s="0">
        <x:f>'Historical Trades'!B5256</x:f>
      </x:c>
      <x:c r="C5256" s="23">
        <x:f>'Historical Trades'!C5256</x:f>
      </x:c>
      <x:c r="D5256" s="0">
        <x:f>'Historical Trades'!D5256</x:f>
      </x:c>
      <x:c r="E5256" s="23">
        <x:f>'Historical Trades'!E5256</x:f>
      </x:c>
      <x:c r="F5256" s="0">
        <x:f>'Historical Trades'!F5256</x:f>
      </x:c>
      <x:c r="G5256" s="0">
        <x:f>'Historical Trades'!G5256</x:f>
      </x:c>
      <x:c r="H5256" s="0">
        <x:f>'Historical Trades'!H5256</x:f>
      </x:c>
      <x:c r="I5256" s="0">
        <x:f>'Historical Trades'!I5256</x:f>
      </x:c>
      <x:c r="J5256" s="0">
        <x:f>'Historical Trades'!J5256</x:f>
      </x:c>
      <x:c r="K5256" s="0">
        <x:f>'Historical Trades'!K5256</x:f>
      </x:c>
      <x:c r="L5256" s="0">
        <x:f>'Historical Trades'!L5256</x:f>
      </x:c>
      <x:c r="M5256" s="0">
        <x:f>'Historical Trades'!M5256</x:f>
      </x:c>
      <x:c r="N5256" s="0">
        <x:f>CLEAN('Historical Trades'!O5256)</x:f>
      </x:c>
      <x:c r="P5256" s="14">
        <x:f>IF(G5256="sell",M5256,-M5256)</x:f>
      </x:c>
      <x:c r="Q5256" s="14">
        <x:f>VLOOKUP(N5256,'Currency Rates'!$A$3:$C$32,3,0)</x:f>
      </x:c>
      <x:c r="R5256" s="0">
        <x:f>IF(A5256="SPUS",0,IF(A5256="FWD",0,P5256/Q5256))</x:f>
      </x:c>
    </x:row>
    <x:row r="5257" spans="1:19" x14ac:dyDescent="0.3">
      <x:c r="A5257" s="0">
        <x:f>'Historical Trades'!A5257</x:f>
      </x:c>
      <x:c r="B5257" s="0">
        <x:f>'Historical Trades'!B5257</x:f>
      </x:c>
      <x:c r="C5257" s="23">
        <x:f>'Historical Trades'!C5257</x:f>
      </x:c>
      <x:c r="D5257" s="0">
        <x:f>'Historical Trades'!D5257</x:f>
      </x:c>
      <x:c r="E5257" s="23">
        <x:f>'Historical Trades'!E5257</x:f>
      </x:c>
      <x:c r="F5257" s="0">
        <x:f>'Historical Trades'!F5257</x:f>
      </x:c>
      <x:c r="G5257" s="0">
        <x:f>'Historical Trades'!G5257</x:f>
      </x:c>
      <x:c r="H5257" s="0">
        <x:f>'Historical Trades'!H5257</x:f>
      </x:c>
      <x:c r="I5257" s="0">
        <x:f>'Historical Trades'!I5257</x:f>
      </x:c>
      <x:c r="J5257" s="0">
        <x:f>'Historical Trades'!J5257</x:f>
      </x:c>
      <x:c r="K5257" s="0">
        <x:f>'Historical Trades'!K5257</x:f>
      </x:c>
      <x:c r="L5257" s="0">
        <x:f>'Historical Trades'!L5257</x:f>
      </x:c>
      <x:c r="M5257" s="0">
        <x:f>'Historical Trades'!M5257</x:f>
      </x:c>
      <x:c r="N5257" s="0">
        <x:f>CLEAN('Historical Trades'!O5257)</x:f>
      </x:c>
      <x:c r="P5257" s="14">
        <x:f>IF(G5257="sell",M5257,-M5257)</x:f>
      </x:c>
      <x:c r="Q5257" s="14">
        <x:f>VLOOKUP(N5257,'Currency Rates'!$A$3:$C$32,3,0)</x:f>
      </x:c>
      <x:c r="R5257" s="0">
        <x:f>IF(A5257="SPUS",0,IF(A5257="FWD",0,P5257/Q5257))</x:f>
      </x:c>
    </x:row>
    <x:row r="5258" spans="1:19" x14ac:dyDescent="0.3">
      <x:c r="A5258" s="0">
        <x:f>'Historical Trades'!A5258</x:f>
      </x:c>
      <x:c r="B5258" s="0">
        <x:f>'Historical Trades'!B5258</x:f>
      </x:c>
      <x:c r="C5258" s="23">
        <x:f>'Historical Trades'!C5258</x:f>
      </x:c>
      <x:c r="D5258" s="0">
        <x:f>'Historical Trades'!D5258</x:f>
      </x:c>
      <x:c r="E5258" s="23">
        <x:f>'Historical Trades'!E5258</x:f>
      </x:c>
      <x:c r="F5258" s="0">
        <x:f>'Historical Trades'!F5258</x:f>
      </x:c>
      <x:c r="G5258" s="0">
        <x:f>'Historical Trades'!G5258</x:f>
      </x:c>
      <x:c r="H5258" s="0">
        <x:f>'Historical Trades'!H5258</x:f>
      </x:c>
      <x:c r="I5258" s="0">
        <x:f>'Historical Trades'!I5258</x:f>
      </x:c>
      <x:c r="J5258" s="0">
        <x:f>'Historical Trades'!J5258</x:f>
      </x:c>
      <x:c r="K5258" s="0">
        <x:f>'Historical Trades'!K5258</x:f>
      </x:c>
      <x:c r="L5258" s="0">
        <x:f>'Historical Trades'!L5258</x:f>
      </x:c>
      <x:c r="M5258" s="0">
        <x:f>'Historical Trades'!M5258</x:f>
      </x:c>
      <x:c r="N5258" s="0">
        <x:f>CLEAN('Historical Trades'!O5258)</x:f>
      </x:c>
      <x:c r="P5258" s="14">
        <x:f>IF(G5258="sell",M5258,-M5258)</x:f>
      </x:c>
      <x:c r="Q5258" s="14">
        <x:f>VLOOKUP(N5258,'Currency Rates'!$A$3:$C$32,3,0)</x:f>
      </x:c>
      <x:c r="R5258" s="0">
        <x:f>IF(A5258="SPUS",0,IF(A5258="FWD",0,P5258/Q5258))</x:f>
      </x:c>
    </x:row>
    <x:row r="5259" spans="1:19" x14ac:dyDescent="0.3">
      <x:c r="A5259" s="0">
        <x:f>'Historical Trades'!A5259</x:f>
      </x:c>
      <x:c r="B5259" s="0">
        <x:f>'Historical Trades'!B5259</x:f>
      </x:c>
      <x:c r="C5259" s="23">
        <x:f>'Historical Trades'!C5259</x:f>
      </x:c>
      <x:c r="D5259" s="0">
        <x:f>'Historical Trades'!D5259</x:f>
      </x:c>
      <x:c r="E5259" s="23">
        <x:f>'Historical Trades'!E5259</x:f>
      </x:c>
      <x:c r="F5259" s="0">
        <x:f>'Historical Trades'!F5259</x:f>
      </x:c>
      <x:c r="G5259" s="0">
        <x:f>'Historical Trades'!G5259</x:f>
      </x:c>
      <x:c r="H5259" s="0">
        <x:f>'Historical Trades'!H5259</x:f>
      </x:c>
      <x:c r="I5259" s="0">
        <x:f>'Historical Trades'!I5259</x:f>
      </x:c>
      <x:c r="J5259" s="0">
        <x:f>'Historical Trades'!J5259</x:f>
      </x:c>
      <x:c r="K5259" s="0">
        <x:f>'Historical Trades'!K5259</x:f>
      </x:c>
      <x:c r="L5259" s="0">
        <x:f>'Historical Trades'!L5259</x:f>
      </x:c>
      <x:c r="M5259" s="0">
        <x:f>'Historical Trades'!M5259</x:f>
      </x:c>
      <x:c r="N5259" s="0">
        <x:f>CLEAN('Historical Trades'!O5259)</x:f>
      </x:c>
      <x:c r="P5259" s="14">
        <x:f>IF(G5259="sell",M5259,-M5259)</x:f>
      </x:c>
      <x:c r="Q5259" s="14">
        <x:f>VLOOKUP(N5259,'Currency Rates'!$A$3:$C$32,3,0)</x:f>
      </x:c>
      <x:c r="R5259" s="0">
        <x:f>IF(A5259="SPUS",0,IF(A5259="FWD",0,P5259/Q5259))</x:f>
      </x:c>
    </x:row>
    <x:row r="5260" spans="1:19" x14ac:dyDescent="0.3">
      <x:c r="A5260" s="0">
        <x:f>'Historical Trades'!A5260</x:f>
      </x:c>
      <x:c r="B5260" s="0">
        <x:f>'Historical Trades'!B5260</x:f>
      </x:c>
      <x:c r="C5260" s="23">
        <x:f>'Historical Trades'!C5260</x:f>
      </x:c>
      <x:c r="D5260" s="0">
        <x:f>'Historical Trades'!D5260</x:f>
      </x:c>
      <x:c r="E5260" s="23">
        <x:f>'Historical Trades'!E5260</x:f>
      </x:c>
      <x:c r="F5260" s="0">
        <x:f>'Historical Trades'!F5260</x:f>
      </x:c>
      <x:c r="G5260" s="0">
        <x:f>'Historical Trades'!G5260</x:f>
      </x:c>
      <x:c r="H5260" s="0">
        <x:f>'Historical Trades'!H5260</x:f>
      </x:c>
      <x:c r="I5260" s="0">
        <x:f>'Historical Trades'!I5260</x:f>
      </x:c>
      <x:c r="J5260" s="0">
        <x:f>'Historical Trades'!J5260</x:f>
      </x:c>
      <x:c r="K5260" s="0">
        <x:f>'Historical Trades'!K5260</x:f>
      </x:c>
      <x:c r="L5260" s="0">
        <x:f>'Historical Trades'!L5260</x:f>
      </x:c>
      <x:c r="M5260" s="0">
        <x:f>'Historical Trades'!M5260</x:f>
      </x:c>
      <x:c r="N5260" s="0">
        <x:f>CLEAN('Historical Trades'!O5260)</x:f>
      </x:c>
      <x:c r="P5260" s="14">
        <x:f>IF(G5260="sell",M5260,-M5260)</x:f>
      </x:c>
      <x:c r="Q5260" s="14">
        <x:f>VLOOKUP(N5260,'Currency Rates'!$A$3:$C$32,3,0)</x:f>
      </x:c>
      <x:c r="R5260" s="0">
        <x:f>IF(A5260="SPUS",0,IF(A5260="FWD",0,P5260/Q5260))</x:f>
      </x:c>
    </x:row>
    <x:row r="5261" spans="1:19" x14ac:dyDescent="0.3">
      <x:c r="A5261" s="0">
        <x:f>'Historical Trades'!A5261</x:f>
      </x:c>
      <x:c r="B5261" s="0">
        <x:f>'Historical Trades'!B5261</x:f>
      </x:c>
      <x:c r="C5261" s="23">
        <x:f>'Historical Trades'!C5261</x:f>
      </x:c>
      <x:c r="D5261" s="0">
        <x:f>'Historical Trades'!D5261</x:f>
      </x:c>
      <x:c r="E5261" s="23">
        <x:f>'Historical Trades'!E5261</x:f>
      </x:c>
      <x:c r="F5261" s="0">
        <x:f>'Historical Trades'!F5261</x:f>
      </x:c>
      <x:c r="G5261" s="0">
        <x:f>'Historical Trades'!G5261</x:f>
      </x:c>
      <x:c r="H5261" s="0">
        <x:f>'Historical Trades'!H5261</x:f>
      </x:c>
      <x:c r="I5261" s="0">
        <x:f>'Historical Trades'!I5261</x:f>
      </x:c>
      <x:c r="J5261" s="0">
        <x:f>'Historical Trades'!J5261</x:f>
      </x:c>
      <x:c r="K5261" s="0">
        <x:f>'Historical Trades'!K5261</x:f>
      </x:c>
      <x:c r="L5261" s="0">
        <x:f>'Historical Trades'!L5261</x:f>
      </x:c>
      <x:c r="M5261" s="0">
        <x:f>'Historical Trades'!M5261</x:f>
      </x:c>
      <x:c r="N5261" s="0">
        <x:f>CLEAN('Historical Trades'!O5261)</x:f>
      </x:c>
      <x:c r="P5261" s="14">
        <x:f>IF(G5261="sell",M5261,-M5261)</x:f>
      </x:c>
      <x:c r="Q5261" s="14">
        <x:f>VLOOKUP(N5261,'Currency Rates'!$A$3:$C$32,3,0)</x:f>
      </x:c>
      <x:c r="R5261" s="0">
        <x:f>IF(A5261="SPUS",0,IF(A5261="FWD",0,P5261/Q5261))</x:f>
      </x:c>
    </x:row>
    <x:row r="5262" spans="1:19" x14ac:dyDescent="0.3">
      <x:c r="A5262" s="0">
        <x:f>'Historical Trades'!A5262</x:f>
      </x:c>
      <x:c r="B5262" s="0">
        <x:f>'Historical Trades'!B5262</x:f>
      </x:c>
      <x:c r="C5262" s="23">
        <x:f>'Historical Trades'!C5262</x:f>
      </x:c>
      <x:c r="D5262" s="0">
        <x:f>'Historical Trades'!D5262</x:f>
      </x:c>
      <x:c r="E5262" s="23">
        <x:f>'Historical Trades'!E5262</x:f>
      </x:c>
      <x:c r="F5262" s="0">
        <x:f>'Historical Trades'!F5262</x:f>
      </x:c>
      <x:c r="G5262" s="0">
        <x:f>'Historical Trades'!G5262</x:f>
      </x:c>
      <x:c r="H5262" s="0">
        <x:f>'Historical Trades'!H5262</x:f>
      </x:c>
      <x:c r="I5262" s="0">
        <x:f>'Historical Trades'!I5262</x:f>
      </x:c>
      <x:c r="J5262" s="0">
        <x:f>'Historical Trades'!J5262</x:f>
      </x:c>
      <x:c r="K5262" s="0">
        <x:f>'Historical Trades'!K5262</x:f>
      </x:c>
      <x:c r="L5262" s="0">
        <x:f>'Historical Trades'!L5262</x:f>
      </x:c>
      <x:c r="M5262" s="0">
        <x:f>'Historical Trades'!M5262</x:f>
      </x:c>
      <x:c r="N5262" s="0">
        <x:f>CLEAN('Historical Trades'!O5262)</x:f>
      </x:c>
      <x:c r="P5262" s="14">
        <x:f>IF(G5262="sell",M5262,-M5262)</x:f>
      </x:c>
      <x:c r="Q5262" s="14">
        <x:f>VLOOKUP(N5262,'Currency Rates'!$A$3:$C$32,3,0)</x:f>
      </x:c>
      <x:c r="R5262" s="0">
        <x:f>IF(A5262="SPUS",0,IF(A5262="FWD",0,P5262/Q5262))</x:f>
      </x:c>
    </x:row>
    <x:row r="5263" spans="1:19" x14ac:dyDescent="0.3">
      <x:c r="A5263" s="0">
        <x:f>'Historical Trades'!A5263</x:f>
      </x:c>
      <x:c r="B5263" s="0">
        <x:f>'Historical Trades'!B5263</x:f>
      </x:c>
      <x:c r="C5263" s="23">
        <x:f>'Historical Trades'!C5263</x:f>
      </x:c>
      <x:c r="D5263" s="0">
        <x:f>'Historical Trades'!D5263</x:f>
      </x:c>
      <x:c r="E5263" s="23">
        <x:f>'Historical Trades'!E5263</x:f>
      </x:c>
      <x:c r="F5263" s="0">
        <x:f>'Historical Trades'!F5263</x:f>
      </x:c>
      <x:c r="G5263" s="0">
        <x:f>'Historical Trades'!G5263</x:f>
      </x:c>
      <x:c r="H5263" s="0">
        <x:f>'Historical Trades'!H5263</x:f>
      </x:c>
      <x:c r="I5263" s="0">
        <x:f>'Historical Trades'!I5263</x:f>
      </x:c>
      <x:c r="J5263" s="0">
        <x:f>'Historical Trades'!J5263</x:f>
      </x:c>
      <x:c r="K5263" s="0">
        <x:f>'Historical Trades'!K5263</x:f>
      </x:c>
      <x:c r="L5263" s="0">
        <x:f>'Historical Trades'!L5263</x:f>
      </x:c>
      <x:c r="M5263" s="0">
        <x:f>'Historical Trades'!M5263</x:f>
      </x:c>
      <x:c r="N5263" s="0">
        <x:f>CLEAN('Historical Trades'!O5263)</x:f>
      </x:c>
      <x:c r="P5263" s="14">
        <x:f>IF(G5263="sell",M5263,-M5263)</x:f>
      </x:c>
      <x:c r="Q5263" s="14">
        <x:f>VLOOKUP(N5263,'Currency Rates'!$A$3:$C$32,3,0)</x:f>
      </x:c>
      <x:c r="R5263" s="0">
        <x:f>IF(A5263="SPUS",0,IF(A5263="FWD",0,P5263/Q5263))</x:f>
      </x:c>
    </x:row>
    <x:row r="5264" spans="1:19" x14ac:dyDescent="0.3">
      <x:c r="A5264" s="0">
        <x:f>'Historical Trades'!A5264</x:f>
      </x:c>
      <x:c r="B5264" s="0">
        <x:f>'Historical Trades'!B5264</x:f>
      </x:c>
      <x:c r="C5264" s="23">
        <x:f>'Historical Trades'!C5264</x:f>
      </x:c>
      <x:c r="D5264" s="0">
        <x:f>'Historical Trades'!D5264</x:f>
      </x:c>
      <x:c r="E5264" s="23">
        <x:f>'Historical Trades'!E5264</x:f>
      </x:c>
      <x:c r="F5264" s="0">
        <x:f>'Historical Trades'!F5264</x:f>
      </x:c>
      <x:c r="G5264" s="0">
        <x:f>'Historical Trades'!G5264</x:f>
      </x:c>
      <x:c r="H5264" s="0">
        <x:f>'Historical Trades'!H5264</x:f>
      </x:c>
      <x:c r="I5264" s="0">
        <x:f>'Historical Trades'!I5264</x:f>
      </x:c>
      <x:c r="J5264" s="0">
        <x:f>'Historical Trades'!J5264</x:f>
      </x:c>
      <x:c r="K5264" s="0">
        <x:f>'Historical Trades'!K5264</x:f>
      </x:c>
      <x:c r="L5264" s="0">
        <x:f>'Historical Trades'!L5264</x:f>
      </x:c>
      <x:c r="M5264" s="0">
        <x:f>'Historical Trades'!M5264</x:f>
      </x:c>
      <x:c r="N5264" s="0">
        <x:f>CLEAN('Historical Trades'!O5264)</x:f>
      </x:c>
      <x:c r="P5264" s="14">
        <x:f>IF(G5264="sell",M5264,-M5264)</x:f>
      </x:c>
      <x:c r="Q5264" s="14">
        <x:f>VLOOKUP(N5264,'Currency Rates'!$A$3:$C$32,3,0)</x:f>
      </x:c>
      <x:c r="R5264" s="0">
        <x:f>IF(A5264="SPUS",0,IF(A5264="FWD",0,P5264/Q5264))</x:f>
      </x:c>
    </x:row>
    <x:row r="5265" spans="1:19" x14ac:dyDescent="0.3">
      <x:c r="A5265" s="0">
        <x:f>'Historical Trades'!A5265</x:f>
      </x:c>
      <x:c r="B5265" s="0">
        <x:f>'Historical Trades'!B5265</x:f>
      </x:c>
      <x:c r="C5265" s="23">
        <x:f>'Historical Trades'!C5265</x:f>
      </x:c>
      <x:c r="D5265" s="0">
        <x:f>'Historical Trades'!D5265</x:f>
      </x:c>
      <x:c r="E5265" s="23">
        <x:f>'Historical Trades'!E5265</x:f>
      </x:c>
      <x:c r="F5265" s="0">
        <x:f>'Historical Trades'!F5265</x:f>
      </x:c>
      <x:c r="G5265" s="0">
        <x:f>'Historical Trades'!G5265</x:f>
      </x:c>
      <x:c r="H5265" s="0">
        <x:f>'Historical Trades'!H5265</x:f>
      </x:c>
      <x:c r="I5265" s="0">
        <x:f>'Historical Trades'!I5265</x:f>
      </x:c>
      <x:c r="J5265" s="0">
        <x:f>'Historical Trades'!J5265</x:f>
      </x:c>
      <x:c r="K5265" s="0">
        <x:f>'Historical Trades'!K5265</x:f>
      </x:c>
      <x:c r="L5265" s="0">
        <x:f>'Historical Trades'!L5265</x:f>
      </x:c>
      <x:c r="M5265" s="0">
        <x:f>'Historical Trades'!M5265</x:f>
      </x:c>
      <x:c r="N5265" s="0">
        <x:f>CLEAN('Historical Trades'!O5265)</x:f>
      </x:c>
      <x:c r="P5265" s="14">
        <x:f>IF(G5265="sell",M5265,-M5265)</x:f>
      </x:c>
      <x:c r="Q5265" s="14">
        <x:f>VLOOKUP(N5265,'Currency Rates'!$A$3:$C$32,3,0)</x:f>
      </x:c>
      <x:c r="R5265" s="0">
        <x:f>IF(A5265="SPUS",0,IF(A5265="FWD",0,P5265/Q5265))</x:f>
      </x:c>
    </x:row>
    <x:row r="5266" spans="1:19" x14ac:dyDescent="0.3">
      <x:c r="A5266" s="0">
        <x:f>'Historical Trades'!A5266</x:f>
      </x:c>
      <x:c r="B5266" s="0">
        <x:f>'Historical Trades'!B5266</x:f>
      </x:c>
      <x:c r="C5266" s="23">
        <x:f>'Historical Trades'!C5266</x:f>
      </x:c>
      <x:c r="D5266" s="0">
        <x:f>'Historical Trades'!D5266</x:f>
      </x:c>
      <x:c r="E5266" s="23">
        <x:f>'Historical Trades'!E5266</x:f>
      </x:c>
      <x:c r="F5266" s="0">
        <x:f>'Historical Trades'!F5266</x:f>
      </x:c>
      <x:c r="G5266" s="0">
        <x:f>'Historical Trades'!G5266</x:f>
      </x:c>
      <x:c r="H5266" s="0">
        <x:f>'Historical Trades'!H5266</x:f>
      </x:c>
      <x:c r="I5266" s="0">
        <x:f>'Historical Trades'!I5266</x:f>
      </x:c>
      <x:c r="J5266" s="0">
        <x:f>'Historical Trades'!J5266</x:f>
      </x:c>
      <x:c r="K5266" s="0">
        <x:f>'Historical Trades'!K5266</x:f>
      </x:c>
      <x:c r="L5266" s="0">
        <x:f>'Historical Trades'!L5266</x:f>
      </x:c>
      <x:c r="M5266" s="0">
        <x:f>'Historical Trades'!M5266</x:f>
      </x:c>
      <x:c r="N5266" s="0">
        <x:f>CLEAN('Historical Trades'!O5266)</x:f>
      </x:c>
      <x:c r="P5266" s="14">
        <x:f>IF(G5266="sell",M5266,-M5266)</x:f>
      </x:c>
      <x:c r="Q5266" s="14">
        <x:f>VLOOKUP(N5266,'Currency Rates'!$A$3:$C$32,3,0)</x:f>
      </x:c>
      <x:c r="R5266" s="0">
        <x:f>IF(A5266="SPUS",0,IF(A5266="FWD",0,P5266/Q5266))</x:f>
      </x:c>
    </x:row>
    <x:row r="5267" spans="1:19" x14ac:dyDescent="0.3">
      <x:c r="A5267" s="0">
        <x:f>'Historical Trades'!A5267</x:f>
      </x:c>
      <x:c r="B5267" s="0">
        <x:f>'Historical Trades'!B5267</x:f>
      </x:c>
      <x:c r="C5267" s="23">
        <x:f>'Historical Trades'!C5267</x:f>
      </x:c>
      <x:c r="D5267" s="0">
        <x:f>'Historical Trades'!D5267</x:f>
      </x:c>
      <x:c r="E5267" s="23">
        <x:f>'Historical Trades'!E5267</x:f>
      </x:c>
      <x:c r="F5267" s="0">
        <x:f>'Historical Trades'!F5267</x:f>
      </x:c>
      <x:c r="G5267" s="0">
        <x:f>'Historical Trades'!G5267</x:f>
      </x:c>
      <x:c r="H5267" s="0">
        <x:f>'Historical Trades'!H5267</x:f>
      </x:c>
      <x:c r="I5267" s="0">
        <x:f>'Historical Trades'!I5267</x:f>
      </x:c>
      <x:c r="J5267" s="0">
        <x:f>'Historical Trades'!J5267</x:f>
      </x:c>
      <x:c r="K5267" s="0">
        <x:f>'Historical Trades'!K5267</x:f>
      </x:c>
      <x:c r="L5267" s="0">
        <x:f>'Historical Trades'!L5267</x:f>
      </x:c>
      <x:c r="M5267" s="0">
        <x:f>'Historical Trades'!M5267</x:f>
      </x:c>
      <x:c r="N5267" s="0">
        <x:f>CLEAN('Historical Trades'!O5267)</x:f>
      </x:c>
      <x:c r="P5267" s="14">
        <x:f>IF(G5267="sell",M5267,-M5267)</x:f>
      </x:c>
      <x:c r="Q5267" s="14">
        <x:f>VLOOKUP(N5267,'Currency Rates'!$A$3:$C$32,3,0)</x:f>
      </x:c>
      <x:c r="R5267" s="0">
        <x:f>IF(A5267="SPUS",0,IF(A5267="FWD",0,P5267/Q5267))</x:f>
      </x:c>
    </x:row>
    <x:row r="5268" spans="1:19" x14ac:dyDescent="0.3">
      <x:c r="A5268" s="0">
        <x:f>'Historical Trades'!A5268</x:f>
      </x:c>
      <x:c r="B5268" s="0">
        <x:f>'Historical Trades'!B5268</x:f>
      </x:c>
      <x:c r="C5268" s="23">
        <x:f>'Historical Trades'!C5268</x:f>
      </x:c>
      <x:c r="D5268" s="0">
        <x:f>'Historical Trades'!D5268</x:f>
      </x:c>
      <x:c r="E5268" s="23">
        <x:f>'Historical Trades'!E5268</x:f>
      </x:c>
      <x:c r="F5268" s="0">
        <x:f>'Historical Trades'!F5268</x:f>
      </x:c>
      <x:c r="G5268" s="0">
        <x:f>'Historical Trades'!G5268</x:f>
      </x:c>
      <x:c r="H5268" s="0">
        <x:f>'Historical Trades'!H5268</x:f>
      </x:c>
      <x:c r="I5268" s="0">
        <x:f>'Historical Trades'!I5268</x:f>
      </x:c>
      <x:c r="J5268" s="0">
        <x:f>'Historical Trades'!J5268</x:f>
      </x:c>
      <x:c r="K5268" s="0">
        <x:f>'Historical Trades'!K5268</x:f>
      </x:c>
      <x:c r="L5268" s="0">
        <x:f>'Historical Trades'!L5268</x:f>
      </x:c>
      <x:c r="M5268" s="0">
        <x:f>'Historical Trades'!M5268</x:f>
      </x:c>
      <x:c r="N5268" s="0">
        <x:f>CLEAN('Historical Trades'!O5268)</x:f>
      </x:c>
      <x:c r="P5268" s="14">
        <x:f>IF(G5268="sell",M5268,-M5268)</x:f>
      </x:c>
      <x:c r="Q5268" s="14">
        <x:f>VLOOKUP(N5268,'Currency Rates'!$A$3:$C$32,3,0)</x:f>
      </x:c>
      <x:c r="R5268" s="0">
        <x:f>IF(A5268="SPUS",0,IF(A5268="FWD",0,P5268/Q5268))</x:f>
      </x:c>
    </x:row>
    <x:row r="5269" spans="1:19" x14ac:dyDescent="0.3">
      <x:c r="A5269" s="0">
        <x:f>'Historical Trades'!A5269</x:f>
      </x:c>
      <x:c r="B5269" s="0">
        <x:f>'Historical Trades'!B5269</x:f>
      </x:c>
      <x:c r="C5269" s="23">
        <x:f>'Historical Trades'!C5269</x:f>
      </x:c>
      <x:c r="D5269" s="0">
        <x:f>'Historical Trades'!D5269</x:f>
      </x:c>
      <x:c r="E5269" s="23">
        <x:f>'Historical Trades'!E5269</x:f>
      </x:c>
      <x:c r="F5269" s="0">
        <x:f>'Historical Trades'!F5269</x:f>
      </x:c>
      <x:c r="G5269" s="0">
        <x:f>'Historical Trades'!G5269</x:f>
      </x:c>
      <x:c r="H5269" s="0">
        <x:f>'Historical Trades'!H5269</x:f>
      </x:c>
      <x:c r="I5269" s="0">
        <x:f>'Historical Trades'!I5269</x:f>
      </x:c>
      <x:c r="J5269" s="0">
        <x:f>'Historical Trades'!J5269</x:f>
      </x:c>
      <x:c r="K5269" s="0">
        <x:f>'Historical Trades'!K5269</x:f>
      </x:c>
      <x:c r="L5269" s="0">
        <x:f>'Historical Trades'!L5269</x:f>
      </x:c>
      <x:c r="M5269" s="0">
        <x:f>'Historical Trades'!M5269</x:f>
      </x:c>
      <x:c r="N5269" s="0">
        <x:f>CLEAN('Historical Trades'!O5269)</x:f>
      </x:c>
      <x:c r="P5269" s="14">
        <x:f>IF(G5269="sell",M5269,-M5269)</x:f>
      </x:c>
      <x:c r="Q5269" s="14">
        <x:f>VLOOKUP(N5269,'Currency Rates'!$A$3:$C$32,3,0)</x:f>
      </x:c>
      <x:c r="R5269" s="0">
        <x:f>IF(A5269="SPUS",0,IF(A5269="FWD",0,P5269/Q5269))</x:f>
      </x:c>
    </x:row>
    <x:row r="5270" spans="1:19" x14ac:dyDescent="0.3">
      <x:c r="A5270" s="0">
        <x:f>'Historical Trades'!A5270</x:f>
      </x:c>
      <x:c r="B5270" s="0">
        <x:f>'Historical Trades'!B5270</x:f>
      </x:c>
      <x:c r="C5270" s="23">
        <x:f>'Historical Trades'!C5270</x:f>
      </x:c>
      <x:c r="D5270" s="0">
        <x:f>'Historical Trades'!D5270</x:f>
      </x:c>
      <x:c r="E5270" s="23">
        <x:f>'Historical Trades'!E5270</x:f>
      </x:c>
      <x:c r="F5270" s="0">
        <x:f>'Historical Trades'!F5270</x:f>
      </x:c>
      <x:c r="G5270" s="0">
        <x:f>'Historical Trades'!G5270</x:f>
      </x:c>
      <x:c r="H5270" s="0">
        <x:f>'Historical Trades'!H5270</x:f>
      </x:c>
      <x:c r="I5270" s="0">
        <x:f>'Historical Trades'!I5270</x:f>
      </x:c>
      <x:c r="J5270" s="0">
        <x:f>'Historical Trades'!J5270</x:f>
      </x:c>
      <x:c r="K5270" s="0">
        <x:f>'Historical Trades'!K5270</x:f>
      </x:c>
      <x:c r="L5270" s="0">
        <x:f>'Historical Trades'!L5270</x:f>
      </x:c>
      <x:c r="M5270" s="0">
        <x:f>'Historical Trades'!M5270</x:f>
      </x:c>
      <x:c r="N5270" s="0">
        <x:f>CLEAN('Historical Trades'!O5270)</x:f>
      </x:c>
      <x:c r="P5270" s="14">
        <x:f>IF(G5270="sell",M5270,-M5270)</x:f>
      </x:c>
      <x:c r="Q5270" s="14">
        <x:f>VLOOKUP(N5270,'Currency Rates'!$A$3:$C$32,3,0)</x:f>
      </x:c>
      <x:c r="R5270" s="0">
        <x:f>IF(A5270="SPUS",0,IF(A5270="FWD",0,P5270/Q5270))</x:f>
      </x:c>
    </x:row>
    <x:row r="5271" spans="1:19" x14ac:dyDescent="0.3">
      <x:c r="A5271" s="0">
        <x:f>'Historical Trades'!A5271</x:f>
      </x:c>
      <x:c r="B5271" s="0">
        <x:f>'Historical Trades'!B5271</x:f>
      </x:c>
      <x:c r="C5271" s="23">
        <x:f>'Historical Trades'!C5271</x:f>
      </x:c>
      <x:c r="D5271" s="0">
        <x:f>'Historical Trades'!D5271</x:f>
      </x:c>
      <x:c r="E5271" s="23">
        <x:f>'Historical Trades'!E5271</x:f>
      </x:c>
      <x:c r="F5271" s="0">
        <x:f>'Historical Trades'!F5271</x:f>
      </x:c>
      <x:c r="G5271" s="0">
        <x:f>'Historical Trades'!G5271</x:f>
      </x:c>
      <x:c r="H5271" s="0">
        <x:f>'Historical Trades'!H5271</x:f>
      </x:c>
      <x:c r="I5271" s="0">
        <x:f>'Historical Trades'!I5271</x:f>
      </x:c>
      <x:c r="J5271" s="0">
        <x:f>'Historical Trades'!J5271</x:f>
      </x:c>
      <x:c r="K5271" s="0">
        <x:f>'Historical Trades'!K5271</x:f>
      </x:c>
      <x:c r="L5271" s="0">
        <x:f>'Historical Trades'!L5271</x:f>
      </x:c>
      <x:c r="M5271" s="0">
        <x:f>'Historical Trades'!M5271</x:f>
      </x:c>
      <x:c r="N5271" s="0">
        <x:f>CLEAN('Historical Trades'!O5271)</x:f>
      </x:c>
      <x:c r="P5271" s="14">
        <x:f>IF(G5271="sell",M5271,-M5271)</x:f>
      </x:c>
      <x:c r="Q5271" s="14">
        <x:f>VLOOKUP(N5271,'Currency Rates'!$A$3:$C$32,3,0)</x:f>
      </x:c>
      <x:c r="R5271" s="0">
        <x:f>IF(A5271="SPUS",0,IF(A5271="FWD",0,P5271/Q5271))</x:f>
      </x:c>
    </x:row>
    <x:row r="5272" spans="1:19" x14ac:dyDescent="0.3">
      <x:c r="A5272" s="0">
        <x:f>'Historical Trades'!A5272</x:f>
      </x:c>
      <x:c r="B5272" s="0">
        <x:f>'Historical Trades'!B5272</x:f>
      </x:c>
      <x:c r="C5272" s="23">
        <x:f>'Historical Trades'!C5272</x:f>
      </x:c>
      <x:c r="D5272" s="0">
        <x:f>'Historical Trades'!D5272</x:f>
      </x:c>
      <x:c r="E5272" s="23">
        <x:f>'Historical Trades'!E5272</x:f>
      </x:c>
      <x:c r="F5272" s="0">
        <x:f>'Historical Trades'!F5272</x:f>
      </x:c>
      <x:c r="G5272" s="0">
        <x:f>'Historical Trades'!G5272</x:f>
      </x:c>
      <x:c r="H5272" s="0">
        <x:f>'Historical Trades'!H5272</x:f>
      </x:c>
      <x:c r="I5272" s="0">
        <x:f>'Historical Trades'!I5272</x:f>
      </x:c>
      <x:c r="J5272" s="0">
        <x:f>'Historical Trades'!J5272</x:f>
      </x:c>
      <x:c r="K5272" s="0">
        <x:f>'Historical Trades'!K5272</x:f>
      </x:c>
      <x:c r="L5272" s="0">
        <x:f>'Historical Trades'!L5272</x:f>
      </x:c>
      <x:c r="M5272" s="0">
        <x:f>'Historical Trades'!M5272</x:f>
      </x:c>
      <x:c r="N5272" s="0">
        <x:f>CLEAN('Historical Trades'!O5272)</x:f>
      </x:c>
      <x:c r="P5272" s="14">
        <x:f>IF(G5272="sell",M5272,-M5272)</x:f>
      </x:c>
      <x:c r="Q5272" s="14">
        <x:f>VLOOKUP(N5272,'Currency Rates'!$A$3:$C$32,3,0)</x:f>
      </x:c>
      <x:c r="R5272" s="0">
        <x:f>IF(A5272="SPUS",0,IF(A5272="FWD",0,P5272/Q5272))</x:f>
      </x:c>
    </x:row>
    <x:row r="5273" spans="1:19" x14ac:dyDescent="0.3">
      <x:c r="A5273" s="0">
        <x:f>'Historical Trades'!A5273</x:f>
      </x:c>
      <x:c r="B5273" s="0">
        <x:f>'Historical Trades'!B5273</x:f>
      </x:c>
      <x:c r="C5273" s="23">
        <x:f>'Historical Trades'!C5273</x:f>
      </x:c>
      <x:c r="D5273" s="0">
        <x:f>'Historical Trades'!D5273</x:f>
      </x:c>
      <x:c r="E5273" s="23">
        <x:f>'Historical Trades'!E5273</x:f>
      </x:c>
      <x:c r="F5273" s="0">
        <x:f>'Historical Trades'!F5273</x:f>
      </x:c>
      <x:c r="G5273" s="0">
        <x:f>'Historical Trades'!G5273</x:f>
      </x:c>
      <x:c r="H5273" s="0">
        <x:f>'Historical Trades'!H5273</x:f>
      </x:c>
      <x:c r="I5273" s="0">
        <x:f>'Historical Trades'!I5273</x:f>
      </x:c>
      <x:c r="J5273" s="0">
        <x:f>'Historical Trades'!J5273</x:f>
      </x:c>
      <x:c r="K5273" s="0">
        <x:f>'Historical Trades'!K5273</x:f>
      </x:c>
      <x:c r="L5273" s="0">
        <x:f>'Historical Trades'!L5273</x:f>
      </x:c>
      <x:c r="M5273" s="0">
        <x:f>'Historical Trades'!M5273</x:f>
      </x:c>
      <x:c r="N5273" s="0">
        <x:f>CLEAN('Historical Trades'!O5273)</x:f>
      </x:c>
      <x:c r="P5273" s="14">
        <x:f>IF(G5273="sell",M5273,-M5273)</x:f>
      </x:c>
      <x:c r="Q5273" s="14">
        <x:f>VLOOKUP(N5273,'Currency Rates'!$A$3:$C$32,3,0)</x:f>
      </x:c>
      <x:c r="R5273" s="0">
        <x:f>IF(A5273="SPUS",0,IF(A5273="FWD",0,P5273/Q5273))</x:f>
      </x:c>
    </x:row>
    <x:row r="5274" spans="1:19" x14ac:dyDescent="0.3">
      <x:c r="A5274" s="0">
        <x:f>'Historical Trades'!A5274</x:f>
      </x:c>
      <x:c r="B5274" s="0">
        <x:f>'Historical Trades'!B5274</x:f>
      </x:c>
      <x:c r="C5274" s="23">
        <x:f>'Historical Trades'!C5274</x:f>
      </x:c>
      <x:c r="D5274" s="0">
        <x:f>'Historical Trades'!D5274</x:f>
      </x:c>
      <x:c r="E5274" s="23">
        <x:f>'Historical Trades'!E5274</x:f>
      </x:c>
      <x:c r="F5274" s="0">
        <x:f>'Historical Trades'!F5274</x:f>
      </x:c>
      <x:c r="G5274" s="0">
        <x:f>'Historical Trades'!G5274</x:f>
      </x:c>
      <x:c r="H5274" s="0">
        <x:f>'Historical Trades'!H5274</x:f>
      </x:c>
      <x:c r="I5274" s="0">
        <x:f>'Historical Trades'!I5274</x:f>
      </x:c>
      <x:c r="J5274" s="0">
        <x:f>'Historical Trades'!J5274</x:f>
      </x:c>
      <x:c r="K5274" s="0">
        <x:f>'Historical Trades'!K5274</x:f>
      </x:c>
      <x:c r="L5274" s="0">
        <x:f>'Historical Trades'!L5274</x:f>
      </x:c>
      <x:c r="M5274" s="0">
        <x:f>'Historical Trades'!M5274</x:f>
      </x:c>
      <x:c r="N5274" s="0">
        <x:f>CLEAN('Historical Trades'!O5274)</x:f>
      </x:c>
      <x:c r="P5274" s="14">
        <x:f>IF(G5274="sell",M5274,-M5274)</x:f>
      </x:c>
      <x:c r="Q5274" s="14">
        <x:f>VLOOKUP(N5274,'Currency Rates'!$A$3:$C$32,3,0)</x:f>
      </x:c>
      <x:c r="R5274" s="0">
        <x:f>IF(A5274="SPUS",0,IF(A5274="FWD",0,P5274/Q5274))</x:f>
      </x:c>
    </x:row>
    <x:row r="5275" spans="1:19" x14ac:dyDescent="0.3">
      <x:c r="A5275" s="0">
        <x:f>'Historical Trades'!A5275</x:f>
      </x:c>
      <x:c r="B5275" s="0">
        <x:f>'Historical Trades'!B5275</x:f>
      </x:c>
      <x:c r="C5275" s="23">
        <x:f>'Historical Trades'!C5275</x:f>
      </x:c>
      <x:c r="D5275" s="0">
        <x:f>'Historical Trades'!D5275</x:f>
      </x:c>
      <x:c r="E5275" s="23">
        <x:f>'Historical Trades'!E5275</x:f>
      </x:c>
      <x:c r="F5275" s="0">
        <x:f>'Historical Trades'!F5275</x:f>
      </x:c>
      <x:c r="G5275" s="0">
        <x:f>'Historical Trades'!G5275</x:f>
      </x:c>
      <x:c r="H5275" s="0">
        <x:f>'Historical Trades'!H5275</x:f>
      </x:c>
      <x:c r="I5275" s="0">
        <x:f>'Historical Trades'!I5275</x:f>
      </x:c>
      <x:c r="J5275" s="0">
        <x:f>'Historical Trades'!J5275</x:f>
      </x:c>
      <x:c r="K5275" s="0">
        <x:f>'Historical Trades'!K5275</x:f>
      </x:c>
      <x:c r="L5275" s="0">
        <x:f>'Historical Trades'!L5275</x:f>
      </x:c>
      <x:c r="M5275" s="0">
        <x:f>'Historical Trades'!M5275</x:f>
      </x:c>
      <x:c r="N5275" s="0">
        <x:f>CLEAN('Historical Trades'!O5275)</x:f>
      </x:c>
      <x:c r="P5275" s="14">
        <x:f>IF(G5275="sell",M5275,-M5275)</x:f>
      </x:c>
      <x:c r="Q5275" s="14">
        <x:f>VLOOKUP(N5275,'Currency Rates'!$A$3:$C$32,3,0)</x:f>
      </x:c>
      <x:c r="R5275" s="0">
        <x:f>IF(A5275="SPUS",0,IF(A5275="FWD",0,P5275/Q5275))</x:f>
      </x:c>
    </x:row>
    <x:row r="5276" spans="1:19" x14ac:dyDescent="0.3">
      <x:c r="A5276" s="0">
        <x:f>'Historical Trades'!A5276</x:f>
      </x:c>
      <x:c r="B5276" s="0">
        <x:f>'Historical Trades'!B5276</x:f>
      </x:c>
      <x:c r="C5276" s="23">
        <x:f>'Historical Trades'!C5276</x:f>
      </x:c>
      <x:c r="D5276" s="0">
        <x:f>'Historical Trades'!D5276</x:f>
      </x:c>
      <x:c r="E5276" s="23">
        <x:f>'Historical Trades'!E5276</x:f>
      </x:c>
      <x:c r="F5276" s="0">
        <x:f>'Historical Trades'!F5276</x:f>
      </x:c>
      <x:c r="G5276" s="0">
        <x:f>'Historical Trades'!G5276</x:f>
      </x:c>
      <x:c r="H5276" s="0">
        <x:f>'Historical Trades'!H5276</x:f>
      </x:c>
      <x:c r="I5276" s="0">
        <x:f>'Historical Trades'!I5276</x:f>
      </x:c>
      <x:c r="J5276" s="0">
        <x:f>'Historical Trades'!J5276</x:f>
      </x:c>
      <x:c r="K5276" s="0">
        <x:f>'Historical Trades'!K5276</x:f>
      </x:c>
      <x:c r="L5276" s="0">
        <x:f>'Historical Trades'!L5276</x:f>
      </x:c>
      <x:c r="M5276" s="0">
        <x:f>'Historical Trades'!M5276</x:f>
      </x:c>
      <x:c r="N5276" s="0">
        <x:f>CLEAN('Historical Trades'!O5276)</x:f>
      </x:c>
      <x:c r="P5276" s="14">
        <x:f>IF(G5276="sell",M5276,-M5276)</x:f>
      </x:c>
      <x:c r="Q5276" s="14">
        <x:f>VLOOKUP(N5276,'Currency Rates'!$A$3:$C$32,3,0)</x:f>
      </x:c>
      <x:c r="R5276" s="0">
        <x:f>IF(A5276="SPUS",0,IF(A5276="FWD",0,P5276/Q5276))</x:f>
      </x:c>
    </x:row>
    <x:row r="5277" spans="1:19" x14ac:dyDescent="0.3">
      <x:c r="A5277" s="0">
        <x:f>'Historical Trades'!A5277</x:f>
      </x:c>
      <x:c r="B5277" s="0">
        <x:f>'Historical Trades'!B5277</x:f>
      </x:c>
      <x:c r="C5277" s="23">
        <x:f>'Historical Trades'!C5277</x:f>
      </x:c>
      <x:c r="D5277" s="0">
        <x:f>'Historical Trades'!D5277</x:f>
      </x:c>
      <x:c r="E5277" s="23">
        <x:f>'Historical Trades'!E5277</x:f>
      </x:c>
      <x:c r="F5277" s="0">
        <x:f>'Historical Trades'!F5277</x:f>
      </x:c>
      <x:c r="G5277" s="0">
        <x:f>'Historical Trades'!G5277</x:f>
      </x:c>
      <x:c r="H5277" s="0">
        <x:f>'Historical Trades'!H5277</x:f>
      </x:c>
      <x:c r="I5277" s="0">
        <x:f>'Historical Trades'!I5277</x:f>
      </x:c>
      <x:c r="J5277" s="0">
        <x:f>'Historical Trades'!J5277</x:f>
      </x:c>
      <x:c r="K5277" s="0">
        <x:f>'Historical Trades'!K5277</x:f>
      </x:c>
      <x:c r="L5277" s="0">
        <x:f>'Historical Trades'!L5277</x:f>
      </x:c>
      <x:c r="M5277" s="0">
        <x:f>'Historical Trades'!M5277</x:f>
      </x:c>
      <x:c r="N5277" s="0">
        <x:f>CLEAN('Historical Trades'!O5277)</x:f>
      </x:c>
      <x:c r="P5277" s="14">
        <x:f>IF(G5277="sell",M5277,-M5277)</x:f>
      </x:c>
      <x:c r="Q5277" s="14">
        <x:f>VLOOKUP(N5277,'Currency Rates'!$A$3:$C$32,3,0)</x:f>
      </x:c>
      <x:c r="R5277" s="0">
        <x:f>IF(A5277="SPUS",0,IF(A5277="FWD",0,P5277/Q5277))</x:f>
      </x:c>
    </x:row>
    <x:row r="5278" spans="1:19" x14ac:dyDescent="0.3">
      <x:c r="A5278" s="0">
        <x:f>'Historical Trades'!A5278</x:f>
      </x:c>
      <x:c r="B5278" s="0">
        <x:f>'Historical Trades'!B5278</x:f>
      </x:c>
      <x:c r="C5278" s="23">
        <x:f>'Historical Trades'!C5278</x:f>
      </x:c>
      <x:c r="D5278" s="0">
        <x:f>'Historical Trades'!D5278</x:f>
      </x:c>
      <x:c r="E5278" s="23">
        <x:f>'Historical Trades'!E5278</x:f>
      </x:c>
      <x:c r="F5278" s="0">
        <x:f>'Historical Trades'!F5278</x:f>
      </x:c>
      <x:c r="G5278" s="0">
        <x:f>'Historical Trades'!G5278</x:f>
      </x:c>
      <x:c r="H5278" s="0">
        <x:f>'Historical Trades'!H5278</x:f>
      </x:c>
      <x:c r="I5278" s="0">
        <x:f>'Historical Trades'!I5278</x:f>
      </x:c>
      <x:c r="J5278" s="0">
        <x:f>'Historical Trades'!J5278</x:f>
      </x:c>
      <x:c r="K5278" s="0">
        <x:f>'Historical Trades'!K5278</x:f>
      </x:c>
      <x:c r="L5278" s="0">
        <x:f>'Historical Trades'!L5278</x:f>
      </x:c>
      <x:c r="M5278" s="0">
        <x:f>'Historical Trades'!M5278</x:f>
      </x:c>
      <x:c r="N5278" s="0">
        <x:f>CLEAN('Historical Trades'!O5278)</x:f>
      </x:c>
      <x:c r="P5278" s="14">
        <x:f>IF(G5278="sell",M5278,-M5278)</x:f>
      </x:c>
      <x:c r="Q5278" s="14">
        <x:f>VLOOKUP(N5278,'Currency Rates'!$A$3:$C$32,3,0)</x:f>
      </x:c>
      <x:c r="R5278" s="0">
        <x:f>IF(A5278="SPUS",0,IF(A5278="FWD",0,P5278/Q5278))</x:f>
      </x:c>
    </x:row>
    <x:row r="5279" spans="1:19" x14ac:dyDescent="0.3">
      <x:c r="A5279" s="0">
        <x:f>'Historical Trades'!A5279</x:f>
      </x:c>
      <x:c r="B5279" s="0">
        <x:f>'Historical Trades'!B5279</x:f>
      </x:c>
      <x:c r="C5279" s="23">
        <x:f>'Historical Trades'!C5279</x:f>
      </x:c>
      <x:c r="D5279" s="0">
        <x:f>'Historical Trades'!D5279</x:f>
      </x:c>
      <x:c r="E5279" s="23">
        <x:f>'Historical Trades'!E5279</x:f>
      </x:c>
      <x:c r="F5279" s="0">
        <x:f>'Historical Trades'!F5279</x:f>
      </x:c>
      <x:c r="G5279" s="0">
        <x:f>'Historical Trades'!G5279</x:f>
      </x:c>
      <x:c r="H5279" s="0">
        <x:f>'Historical Trades'!H5279</x:f>
      </x:c>
      <x:c r="I5279" s="0">
        <x:f>'Historical Trades'!I5279</x:f>
      </x:c>
      <x:c r="J5279" s="0">
        <x:f>'Historical Trades'!J5279</x:f>
      </x:c>
      <x:c r="K5279" s="0">
        <x:f>'Historical Trades'!K5279</x:f>
      </x:c>
      <x:c r="L5279" s="0">
        <x:f>'Historical Trades'!L5279</x:f>
      </x:c>
      <x:c r="M5279" s="0">
        <x:f>'Historical Trades'!M5279</x:f>
      </x:c>
      <x:c r="N5279" s="0">
        <x:f>CLEAN('Historical Trades'!O5279)</x:f>
      </x:c>
      <x:c r="P5279" s="14">
        <x:f>IF(G5279="sell",M5279,-M5279)</x:f>
      </x:c>
      <x:c r="Q5279" s="14">
        <x:f>VLOOKUP(N5279,'Currency Rates'!$A$3:$C$32,3,0)</x:f>
      </x:c>
      <x:c r="R5279" s="0">
        <x:f>IF(A5279="SPUS",0,IF(A5279="FWD",0,P5279/Q5279))</x:f>
      </x:c>
    </x:row>
    <x:row r="5280" spans="1:19" x14ac:dyDescent="0.3">
      <x:c r="A5280" s="0">
        <x:f>'Historical Trades'!A5280</x:f>
      </x:c>
      <x:c r="B5280" s="0">
        <x:f>'Historical Trades'!B5280</x:f>
      </x:c>
      <x:c r="C5280" s="23">
        <x:f>'Historical Trades'!C5280</x:f>
      </x:c>
      <x:c r="D5280" s="0">
        <x:f>'Historical Trades'!D5280</x:f>
      </x:c>
      <x:c r="E5280" s="23">
        <x:f>'Historical Trades'!E5280</x:f>
      </x:c>
      <x:c r="F5280" s="0">
        <x:f>'Historical Trades'!F5280</x:f>
      </x:c>
      <x:c r="G5280" s="0">
        <x:f>'Historical Trades'!G5280</x:f>
      </x:c>
      <x:c r="H5280" s="0">
        <x:f>'Historical Trades'!H5280</x:f>
      </x:c>
      <x:c r="I5280" s="0">
        <x:f>'Historical Trades'!I5280</x:f>
      </x:c>
      <x:c r="J5280" s="0">
        <x:f>'Historical Trades'!J5280</x:f>
      </x:c>
      <x:c r="K5280" s="0">
        <x:f>'Historical Trades'!K5280</x:f>
      </x:c>
      <x:c r="L5280" s="0">
        <x:f>'Historical Trades'!L5280</x:f>
      </x:c>
      <x:c r="M5280" s="0">
        <x:f>'Historical Trades'!M5280</x:f>
      </x:c>
      <x:c r="N5280" s="0">
        <x:f>CLEAN('Historical Trades'!O5280)</x:f>
      </x:c>
      <x:c r="P5280" s="14">
        <x:f>IF(G5280="sell",M5280,-M5280)</x:f>
      </x:c>
      <x:c r="Q5280" s="14">
        <x:f>VLOOKUP(N5280,'Currency Rates'!$A$3:$C$32,3,0)</x:f>
      </x:c>
      <x:c r="R5280" s="0">
        <x:f>IF(A5280="SPUS",0,IF(A5280="FWD",0,P5280/Q5280))</x:f>
      </x:c>
    </x:row>
    <x:row r="5281" spans="1:19" x14ac:dyDescent="0.3">
      <x:c r="A5281" s="0">
        <x:f>'Historical Trades'!A5281</x:f>
      </x:c>
      <x:c r="B5281" s="0">
        <x:f>'Historical Trades'!B5281</x:f>
      </x:c>
      <x:c r="C5281" s="23">
        <x:f>'Historical Trades'!C5281</x:f>
      </x:c>
      <x:c r="D5281" s="0">
        <x:f>'Historical Trades'!D5281</x:f>
      </x:c>
      <x:c r="E5281" s="23">
        <x:f>'Historical Trades'!E5281</x:f>
      </x:c>
      <x:c r="F5281" s="0">
        <x:f>'Historical Trades'!F5281</x:f>
      </x:c>
      <x:c r="G5281" s="0">
        <x:f>'Historical Trades'!G5281</x:f>
      </x:c>
      <x:c r="H5281" s="0">
        <x:f>'Historical Trades'!H5281</x:f>
      </x:c>
      <x:c r="I5281" s="0">
        <x:f>'Historical Trades'!I5281</x:f>
      </x:c>
      <x:c r="J5281" s="0">
        <x:f>'Historical Trades'!J5281</x:f>
      </x:c>
      <x:c r="K5281" s="0">
        <x:f>'Historical Trades'!K5281</x:f>
      </x:c>
      <x:c r="L5281" s="0">
        <x:f>'Historical Trades'!L5281</x:f>
      </x:c>
      <x:c r="M5281" s="0">
        <x:f>'Historical Trades'!M5281</x:f>
      </x:c>
      <x:c r="N5281" s="0">
        <x:f>CLEAN('Historical Trades'!O5281)</x:f>
      </x:c>
      <x:c r="P5281" s="14">
        <x:f>IF(G5281="sell",M5281,-M5281)</x:f>
      </x:c>
      <x:c r="Q5281" s="14">
        <x:f>VLOOKUP(N5281,'Currency Rates'!$A$3:$C$32,3,0)</x:f>
      </x:c>
      <x:c r="R5281" s="0">
        <x:f>IF(A5281="SPUS",0,IF(A5281="FWD",0,P5281/Q5281))</x:f>
      </x:c>
    </x:row>
    <x:row r="5282" spans="1:19" x14ac:dyDescent="0.3">
      <x:c r="A5282" s="0">
        <x:f>'Historical Trades'!A5282</x:f>
      </x:c>
      <x:c r="B5282" s="0">
        <x:f>'Historical Trades'!B5282</x:f>
      </x:c>
      <x:c r="C5282" s="23">
        <x:f>'Historical Trades'!C5282</x:f>
      </x:c>
      <x:c r="D5282" s="0">
        <x:f>'Historical Trades'!D5282</x:f>
      </x:c>
      <x:c r="E5282" s="23">
        <x:f>'Historical Trades'!E5282</x:f>
      </x:c>
      <x:c r="F5282" s="0">
        <x:f>'Historical Trades'!F5282</x:f>
      </x:c>
      <x:c r="G5282" s="0">
        <x:f>'Historical Trades'!G5282</x:f>
      </x:c>
      <x:c r="H5282" s="0">
        <x:f>'Historical Trades'!H5282</x:f>
      </x:c>
      <x:c r="I5282" s="0">
        <x:f>'Historical Trades'!I5282</x:f>
      </x:c>
      <x:c r="J5282" s="0">
        <x:f>'Historical Trades'!J5282</x:f>
      </x:c>
      <x:c r="K5282" s="0">
        <x:f>'Historical Trades'!K5282</x:f>
      </x:c>
      <x:c r="L5282" s="0">
        <x:f>'Historical Trades'!L5282</x:f>
      </x:c>
      <x:c r="M5282" s="0">
        <x:f>'Historical Trades'!M5282</x:f>
      </x:c>
      <x:c r="N5282" s="0">
        <x:f>CLEAN('Historical Trades'!O5282)</x:f>
      </x:c>
      <x:c r="P5282" s="14">
        <x:f>IF(G5282="sell",M5282,-M5282)</x:f>
      </x:c>
      <x:c r="Q5282" s="14">
        <x:f>VLOOKUP(N5282,'Currency Rates'!$A$3:$C$32,3,0)</x:f>
      </x:c>
      <x:c r="R5282" s="0">
        <x:f>IF(A5282="SPUS",0,IF(A5282="FWD",0,P5282/Q5282))</x:f>
      </x:c>
    </x:row>
    <x:row r="5283" spans="1:19" x14ac:dyDescent="0.3">
      <x:c r="A5283" s="0">
        <x:f>'Historical Trades'!A5283</x:f>
      </x:c>
      <x:c r="B5283" s="0">
        <x:f>'Historical Trades'!B5283</x:f>
      </x:c>
      <x:c r="C5283" s="23">
        <x:f>'Historical Trades'!C5283</x:f>
      </x:c>
      <x:c r="D5283" s="0">
        <x:f>'Historical Trades'!D5283</x:f>
      </x:c>
      <x:c r="E5283" s="23">
        <x:f>'Historical Trades'!E5283</x:f>
      </x:c>
      <x:c r="F5283" s="0">
        <x:f>'Historical Trades'!F5283</x:f>
      </x:c>
      <x:c r="G5283" s="0">
        <x:f>'Historical Trades'!G5283</x:f>
      </x:c>
      <x:c r="H5283" s="0">
        <x:f>'Historical Trades'!H5283</x:f>
      </x:c>
      <x:c r="I5283" s="0">
        <x:f>'Historical Trades'!I5283</x:f>
      </x:c>
      <x:c r="J5283" s="0">
        <x:f>'Historical Trades'!J5283</x:f>
      </x:c>
      <x:c r="K5283" s="0">
        <x:f>'Historical Trades'!K5283</x:f>
      </x:c>
      <x:c r="L5283" s="0">
        <x:f>'Historical Trades'!L5283</x:f>
      </x:c>
      <x:c r="M5283" s="0">
        <x:f>'Historical Trades'!M5283</x:f>
      </x:c>
      <x:c r="N5283" s="0">
        <x:f>CLEAN('Historical Trades'!O5283)</x:f>
      </x:c>
      <x:c r="P5283" s="14">
        <x:f>IF(G5283="sell",M5283,-M5283)</x:f>
      </x:c>
      <x:c r="Q5283" s="14">
        <x:f>VLOOKUP(N5283,'Currency Rates'!$A$3:$C$32,3,0)</x:f>
      </x:c>
      <x:c r="R5283" s="0">
        <x:f>IF(A5283="SPUS",0,IF(A5283="FWD",0,P5283/Q5283))</x:f>
      </x:c>
    </x:row>
    <x:row r="5284" spans="1:19" x14ac:dyDescent="0.3">
      <x:c r="A5284" s="0">
        <x:f>'Historical Trades'!A5284</x:f>
      </x:c>
      <x:c r="B5284" s="0">
        <x:f>'Historical Trades'!B5284</x:f>
      </x:c>
      <x:c r="C5284" s="23">
        <x:f>'Historical Trades'!C5284</x:f>
      </x:c>
      <x:c r="D5284" s="0">
        <x:f>'Historical Trades'!D5284</x:f>
      </x:c>
      <x:c r="E5284" s="23">
        <x:f>'Historical Trades'!E5284</x:f>
      </x:c>
      <x:c r="F5284" s="0">
        <x:f>'Historical Trades'!F5284</x:f>
      </x:c>
      <x:c r="G5284" s="0">
        <x:f>'Historical Trades'!G5284</x:f>
      </x:c>
      <x:c r="H5284" s="0">
        <x:f>'Historical Trades'!H5284</x:f>
      </x:c>
      <x:c r="I5284" s="0">
        <x:f>'Historical Trades'!I5284</x:f>
      </x:c>
      <x:c r="J5284" s="0">
        <x:f>'Historical Trades'!J5284</x:f>
      </x:c>
      <x:c r="K5284" s="0">
        <x:f>'Historical Trades'!K5284</x:f>
      </x:c>
      <x:c r="L5284" s="0">
        <x:f>'Historical Trades'!L5284</x:f>
      </x:c>
      <x:c r="M5284" s="0">
        <x:f>'Historical Trades'!M5284</x:f>
      </x:c>
      <x:c r="N5284" s="0">
        <x:f>CLEAN('Historical Trades'!O5284)</x:f>
      </x:c>
      <x:c r="P5284" s="14">
        <x:f>IF(G5284="sell",M5284,-M5284)</x:f>
      </x:c>
      <x:c r="Q5284" s="14">
        <x:f>VLOOKUP(N5284,'Currency Rates'!$A$3:$C$32,3,0)</x:f>
      </x:c>
      <x:c r="R5284" s="0">
        <x:f>IF(A5284="SPUS",0,IF(A5284="FWD",0,P5284/Q5284))</x:f>
      </x:c>
    </x:row>
    <x:row r="5285" spans="1:19" x14ac:dyDescent="0.3">
      <x:c r="A5285" s="0">
        <x:f>'Historical Trades'!A5285</x:f>
      </x:c>
      <x:c r="B5285" s="0">
        <x:f>'Historical Trades'!B5285</x:f>
      </x:c>
      <x:c r="C5285" s="23">
        <x:f>'Historical Trades'!C5285</x:f>
      </x:c>
      <x:c r="D5285" s="0">
        <x:f>'Historical Trades'!D5285</x:f>
      </x:c>
      <x:c r="E5285" s="23">
        <x:f>'Historical Trades'!E5285</x:f>
      </x:c>
      <x:c r="F5285" s="0">
        <x:f>'Historical Trades'!F5285</x:f>
      </x:c>
      <x:c r="G5285" s="0">
        <x:f>'Historical Trades'!G5285</x:f>
      </x:c>
      <x:c r="H5285" s="0">
        <x:f>'Historical Trades'!H5285</x:f>
      </x:c>
      <x:c r="I5285" s="0">
        <x:f>'Historical Trades'!I5285</x:f>
      </x:c>
      <x:c r="J5285" s="0">
        <x:f>'Historical Trades'!J5285</x:f>
      </x:c>
      <x:c r="K5285" s="0">
        <x:f>'Historical Trades'!K5285</x:f>
      </x:c>
      <x:c r="L5285" s="0">
        <x:f>'Historical Trades'!L5285</x:f>
      </x:c>
      <x:c r="M5285" s="0">
        <x:f>'Historical Trades'!M5285</x:f>
      </x:c>
      <x:c r="N5285" s="0">
        <x:f>CLEAN('Historical Trades'!O5285)</x:f>
      </x:c>
      <x:c r="P5285" s="14">
        <x:f>IF(G5285="sell",M5285,-M5285)</x:f>
      </x:c>
      <x:c r="Q5285" s="14">
        <x:f>VLOOKUP(N5285,'Currency Rates'!$A$3:$C$32,3,0)</x:f>
      </x:c>
      <x:c r="R5285" s="0">
        <x:f>IF(A5285="SPUS",0,IF(A5285="FWD",0,P5285/Q5285))</x:f>
      </x:c>
    </x:row>
    <x:row r="5286" spans="1:19" x14ac:dyDescent="0.3">
      <x:c r="A5286" s="0">
        <x:f>'Historical Trades'!A5286</x:f>
      </x:c>
      <x:c r="B5286" s="0">
        <x:f>'Historical Trades'!B5286</x:f>
      </x:c>
      <x:c r="C5286" s="23">
        <x:f>'Historical Trades'!C5286</x:f>
      </x:c>
      <x:c r="D5286" s="0">
        <x:f>'Historical Trades'!D5286</x:f>
      </x:c>
      <x:c r="E5286" s="23">
        <x:f>'Historical Trades'!E5286</x:f>
      </x:c>
      <x:c r="F5286" s="0">
        <x:f>'Historical Trades'!F5286</x:f>
      </x:c>
      <x:c r="G5286" s="0">
        <x:f>'Historical Trades'!G5286</x:f>
      </x:c>
      <x:c r="H5286" s="0">
        <x:f>'Historical Trades'!H5286</x:f>
      </x:c>
      <x:c r="I5286" s="0">
        <x:f>'Historical Trades'!I5286</x:f>
      </x:c>
      <x:c r="J5286" s="0">
        <x:f>'Historical Trades'!J5286</x:f>
      </x:c>
      <x:c r="K5286" s="0">
        <x:f>'Historical Trades'!K5286</x:f>
      </x:c>
      <x:c r="L5286" s="0">
        <x:f>'Historical Trades'!L5286</x:f>
      </x:c>
      <x:c r="M5286" s="0">
        <x:f>'Historical Trades'!M5286</x:f>
      </x:c>
      <x:c r="N5286" s="0">
        <x:f>CLEAN('Historical Trades'!O5286)</x:f>
      </x:c>
      <x:c r="P5286" s="14">
        <x:f>IF(G5286="sell",M5286,-M5286)</x:f>
      </x:c>
      <x:c r="Q5286" s="14">
        <x:f>VLOOKUP(N5286,'Currency Rates'!$A$3:$C$32,3,0)</x:f>
      </x:c>
      <x:c r="R5286" s="0">
        <x:f>IF(A5286="SPUS",0,IF(A5286="FWD",0,P5286/Q5286))</x:f>
      </x:c>
    </x:row>
    <x:row r="5287" spans="1:19" x14ac:dyDescent="0.3">
      <x:c r="A5287" s="0">
        <x:f>'Historical Trades'!A5287</x:f>
      </x:c>
      <x:c r="B5287" s="0">
        <x:f>'Historical Trades'!B5287</x:f>
      </x:c>
      <x:c r="C5287" s="23">
        <x:f>'Historical Trades'!C5287</x:f>
      </x:c>
      <x:c r="D5287" s="0">
        <x:f>'Historical Trades'!D5287</x:f>
      </x:c>
      <x:c r="E5287" s="23">
        <x:f>'Historical Trades'!E5287</x:f>
      </x:c>
      <x:c r="F5287" s="0">
        <x:f>'Historical Trades'!F5287</x:f>
      </x:c>
      <x:c r="G5287" s="0">
        <x:f>'Historical Trades'!G5287</x:f>
      </x:c>
      <x:c r="H5287" s="0">
        <x:f>'Historical Trades'!H5287</x:f>
      </x:c>
      <x:c r="I5287" s="0">
        <x:f>'Historical Trades'!I5287</x:f>
      </x:c>
      <x:c r="J5287" s="0">
        <x:f>'Historical Trades'!J5287</x:f>
      </x:c>
      <x:c r="K5287" s="0">
        <x:f>'Historical Trades'!K5287</x:f>
      </x:c>
      <x:c r="L5287" s="0">
        <x:f>'Historical Trades'!L5287</x:f>
      </x:c>
      <x:c r="M5287" s="0">
        <x:f>'Historical Trades'!M5287</x:f>
      </x:c>
      <x:c r="N5287" s="0">
        <x:f>CLEAN('Historical Trades'!O5287)</x:f>
      </x:c>
      <x:c r="P5287" s="14">
        <x:f>IF(G5287="sell",M5287,-M5287)</x:f>
      </x:c>
      <x:c r="Q5287" s="14">
        <x:f>VLOOKUP(N5287,'Currency Rates'!$A$3:$C$32,3,0)</x:f>
      </x:c>
      <x:c r="R5287" s="0">
        <x:f>IF(A5287="SPUS",0,IF(A5287="FWD",0,P5287/Q5287))</x:f>
      </x:c>
    </x:row>
    <x:row r="5288" spans="1:19" x14ac:dyDescent="0.3">
      <x:c r="A5288" s="0">
        <x:f>'Historical Trades'!A5288</x:f>
      </x:c>
      <x:c r="B5288" s="0">
        <x:f>'Historical Trades'!B5288</x:f>
      </x:c>
      <x:c r="C5288" s="23">
        <x:f>'Historical Trades'!C5288</x:f>
      </x:c>
      <x:c r="D5288" s="0">
        <x:f>'Historical Trades'!D5288</x:f>
      </x:c>
      <x:c r="E5288" s="23">
        <x:f>'Historical Trades'!E5288</x:f>
      </x:c>
      <x:c r="F5288" s="0">
        <x:f>'Historical Trades'!F5288</x:f>
      </x:c>
      <x:c r="G5288" s="0">
        <x:f>'Historical Trades'!G5288</x:f>
      </x:c>
      <x:c r="H5288" s="0">
        <x:f>'Historical Trades'!H5288</x:f>
      </x:c>
      <x:c r="I5288" s="0">
        <x:f>'Historical Trades'!I5288</x:f>
      </x:c>
      <x:c r="J5288" s="0">
        <x:f>'Historical Trades'!J5288</x:f>
      </x:c>
      <x:c r="K5288" s="0">
        <x:f>'Historical Trades'!K5288</x:f>
      </x:c>
      <x:c r="L5288" s="0">
        <x:f>'Historical Trades'!L5288</x:f>
      </x:c>
      <x:c r="M5288" s="0">
        <x:f>'Historical Trades'!M5288</x:f>
      </x:c>
      <x:c r="N5288" s="0">
        <x:f>CLEAN('Historical Trades'!O5288)</x:f>
      </x:c>
      <x:c r="P5288" s="14">
        <x:f>IF(G5288="sell",M5288,-M5288)</x:f>
      </x:c>
      <x:c r="Q5288" s="14">
        <x:f>VLOOKUP(N5288,'Currency Rates'!$A$3:$C$32,3,0)</x:f>
      </x:c>
      <x:c r="R5288" s="0">
        <x:f>IF(A5288="SPUS",0,IF(A5288="FWD",0,P5288/Q5288))</x:f>
      </x:c>
    </x:row>
    <x:row r="5289" spans="1:19" x14ac:dyDescent="0.3">
      <x:c r="A5289" s="0">
        <x:f>'Historical Trades'!A5289</x:f>
      </x:c>
      <x:c r="B5289" s="0">
        <x:f>'Historical Trades'!B5289</x:f>
      </x:c>
      <x:c r="C5289" s="23">
        <x:f>'Historical Trades'!C5289</x:f>
      </x:c>
      <x:c r="D5289" s="0">
        <x:f>'Historical Trades'!D5289</x:f>
      </x:c>
      <x:c r="E5289" s="23">
        <x:f>'Historical Trades'!E5289</x:f>
      </x:c>
      <x:c r="F5289" s="0">
        <x:f>'Historical Trades'!F5289</x:f>
      </x:c>
      <x:c r="G5289" s="0">
        <x:f>'Historical Trades'!G5289</x:f>
      </x:c>
      <x:c r="H5289" s="0">
        <x:f>'Historical Trades'!H5289</x:f>
      </x:c>
      <x:c r="I5289" s="0">
        <x:f>'Historical Trades'!I5289</x:f>
      </x:c>
      <x:c r="J5289" s="0">
        <x:f>'Historical Trades'!J5289</x:f>
      </x:c>
      <x:c r="K5289" s="0">
        <x:f>'Historical Trades'!K5289</x:f>
      </x:c>
      <x:c r="L5289" s="0">
        <x:f>'Historical Trades'!L5289</x:f>
      </x:c>
      <x:c r="M5289" s="0">
        <x:f>'Historical Trades'!M5289</x:f>
      </x:c>
      <x:c r="N5289" s="0">
        <x:f>CLEAN('Historical Trades'!O5289)</x:f>
      </x:c>
      <x:c r="P5289" s="14">
        <x:f>IF(G5289="sell",M5289,-M5289)</x:f>
      </x:c>
      <x:c r="Q5289" s="14">
        <x:f>VLOOKUP(N5289,'Currency Rates'!$A$3:$C$32,3,0)</x:f>
      </x:c>
      <x:c r="R5289" s="0">
        <x:f>IF(A5289="SPUS",0,IF(A5289="FWD",0,P5289/Q5289))</x:f>
      </x:c>
    </x:row>
    <x:row r="5290" spans="1:19" x14ac:dyDescent="0.3">
      <x:c r="A5290" s="0">
        <x:f>'Historical Trades'!A5290</x:f>
      </x:c>
      <x:c r="B5290" s="0">
        <x:f>'Historical Trades'!B5290</x:f>
      </x:c>
      <x:c r="C5290" s="23">
        <x:f>'Historical Trades'!C5290</x:f>
      </x:c>
      <x:c r="D5290" s="0">
        <x:f>'Historical Trades'!D5290</x:f>
      </x:c>
      <x:c r="E5290" s="23">
        <x:f>'Historical Trades'!E5290</x:f>
      </x:c>
      <x:c r="F5290" s="0">
        <x:f>'Historical Trades'!F5290</x:f>
      </x:c>
      <x:c r="G5290" s="0">
        <x:f>'Historical Trades'!G5290</x:f>
      </x:c>
      <x:c r="H5290" s="0">
        <x:f>'Historical Trades'!H5290</x:f>
      </x:c>
      <x:c r="I5290" s="0">
        <x:f>'Historical Trades'!I5290</x:f>
      </x:c>
      <x:c r="J5290" s="0">
        <x:f>'Historical Trades'!J5290</x:f>
      </x:c>
      <x:c r="K5290" s="0">
        <x:f>'Historical Trades'!K5290</x:f>
      </x:c>
      <x:c r="L5290" s="0">
        <x:f>'Historical Trades'!L5290</x:f>
      </x:c>
      <x:c r="M5290" s="0">
        <x:f>'Historical Trades'!M5290</x:f>
      </x:c>
      <x:c r="N5290" s="0">
        <x:f>CLEAN('Historical Trades'!O5290)</x:f>
      </x:c>
      <x:c r="P5290" s="14">
        <x:f>IF(G5290="sell",M5290,-M5290)</x:f>
      </x:c>
      <x:c r="Q5290" s="14">
        <x:f>VLOOKUP(N5290,'Currency Rates'!$A$3:$C$32,3,0)</x:f>
      </x:c>
      <x:c r="R5290" s="0">
        <x:f>IF(A5290="SPUS",0,IF(A5290="FWD",0,P5290/Q5290))</x:f>
      </x:c>
    </x:row>
    <x:row r="5291" spans="1:19" x14ac:dyDescent="0.3">
      <x:c r="A5291" s="0">
        <x:f>'Historical Trades'!A5291</x:f>
      </x:c>
      <x:c r="B5291" s="0">
        <x:f>'Historical Trades'!B5291</x:f>
      </x:c>
      <x:c r="C5291" s="23">
        <x:f>'Historical Trades'!C5291</x:f>
      </x:c>
      <x:c r="D5291" s="0">
        <x:f>'Historical Trades'!D5291</x:f>
      </x:c>
      <x:c r="E5291" s="23">
        <x:f>'Historical Trades'!E5291</x:f>
      </x:c>
      <x:c r="F5291" s="0">
        <x:f>'Historical Trades'!F5291</x:f>
      </x:c>
      <x:c r="G5291" s="0">
        <x:f>'Historical Trades'!G5291</x:f>
      </x:c>
      <x:c r="H5291" s="0">
        <x:f>'Historical Trades'!H5291</x:f>
      </x:c>
      <x:c r="I5291" s="0">
        <x:f>'Historical Trades'!I5291</x:f>
      </x:c>
      <x:c r="J5291" s="0">
        <x:f>'Historical Trades'!J5291</x:f>
      </x:c>
      <x:c r="K5291" s="0">
        <x:f>'Historical Trades'!K5291</x:f>
      </x:c>
      <x:c r="L5291" s="0">
        <x:f>'Historical Trades'!L5291</x:f>
      </x:c>
      <x:c r="M5291" s="0">
        <x:f>'Historical Trades'!M5291</x:f>
      </x:c>
      <x:c r="N5291" s="0">
        <x:f>CLEAN('Historical Trades'!O5291)</x:f>
      </x:c>
      <x:c r="P5291" s="14">
        <x:f>IF(G5291="sell",M5291,-M5291)</x:f>
      </x:c>
      <x:c r="Q5291" s="14">
        <x:f>VLOOKUP(N5291,'Currency Rates'!$A$3:$C$32,3,0)</x:f>
      </x:c>
      <x:c r="R5291" s="0">
        <x:f>IF(A5291="SPUS",0,IF(A5291="FWD",0,P5291/Q5291))</x:f>
      </x:c>
    </x:row>
    <x:row r="5292" spans="1:19" x14ac:dyDescent="0.3">
      <x:c r="A5292" s="0">
        <x:f>'Historical Trades'!A5292</x:f>
      </x:c>
      <x:c r="B5292" s="0">
        <x:f>'Historical Trades'!B5292</x:f>
      </x:c>
      <x:c r="C5292" s="23">
        <x:f>'Historical Trades'!C5292</x:f>
      </x:c>
      <x:c r="D5292" s="0">
        <x:f>'Historical Trades'!D5292</x:f>
      </x:c>
      <x:c r="E5292" s="23">
        <x:f>'Historical Trades'!E5292</x:f>
      </x:c>
      <x:c r="F5292" s="0">
        <x:f>'Historical Trades'!F5292</x:f>
      </x:c>
      <x:c r="G5292" s="0">
        <x:f>'Historical Trades'!G5292</x:f>
      </x:c>
      <x:c r="H5292" s="0">
        <x:f>'Historical Trades'!H5292</x:f>
      </x:c>
      <x:c r="I5292" s="0">
        <x:f>'Historical Trades'!I5292</x:f>
      </x:c>
      <x:c r="J5292" s="0">
        <x:f>'Historical Trades'!J5292</x:f>
      </x:c>
      <x:c r="K5292" s="0">
        <x:f>'Historical Trades'!K5292</x:f>
      </x:c>
      <x:c r="L5292" s="0">
        <x:f>'Historical Trades'!L5292</x:f>
      </x:c>
      <x:c r="M5292" s="0">
        <x:f>'Historical Trades'!M5292</x:f>
      </x:c>
      <x:c r="N5292" s="0">
        <x:f>CLEAN('Historical Trades'!O5292)</x:f>
      </x:c>
      <x:c r="P5292" s="14">
        <x:f>IF(G5292="sell",M5292,-M5292)</x:f>
      </x:c>
      <x:c r="Q5292" s="14">
        <x:f>VLOOKUP(N5292,'Currency Rates'!$A$3:$C$32,3,0)</x:f>
      </x:c>
      <x:c r="R5292" s="0">
        <x:f>IF(A5292="SPUS",0,IF(A5292="FWD",0,P5292/Q5292))</x:f>
      </x:c>
    </x:row>
    <x:row r="5293" spans="1:19" x14ac:dyDescent="0.3">
      <x:c r="A5293" s="0">
        <x:f>'Historical Trades'!A5293</x:f>
      </x:c>
      <x:c r="B5293" s="0">
        <x:f>'Historical Trades'!B5293</x:f>
      </x:c>
      <x:c r="C5293" s="23">
        <x:f>'Historical Trades'!C5293</x:f>
      </x:c>
      <x:c r="D5293" s="0">
        <x:f>'Historical Trades'!D5293</x:f>
      </x:c>
      <x:c r="E5293" s="23">
        <x:f>'Historical Trades'!E5293</x:f>
      </x:c>
      <x:c r="F5293" s="0">
        <x:f>'Historical Trades'!F5293</x:f>
      </x:c>
      <x:c r="G5293" s="0">
        <x:f>'Historical Trades'!G5293</x:f>
      </x:c>
      <x:c r="H5293" s="0">
        <x:f>'Historical Trades'!H5293</x:f>
      </x:c>
      <x:c r="I5293" s="0">
        <x:f>'Historical Trades'!I5293</x:f>
      </x:c>
      <x:c r="J5293" s="0">
        <x:f>'Historical Trades'!J5293</x:f>
      </x:c>
      <x:c r="K5293" s="0">
        <x:f>'Historical Trades'!K5293</x:f>
      </x:c>
      <x:c r="L5293" s="0">
        <x:f>'Historical Trades'!L5293</x:f>
      </x:c>
      <x:c r="M5293" s="0">
        <x:f>'Historical Trades'!M5293</x:f>
      </x:c>
      <x:c r="N5293" s="0">
        <x:f>CLEAN('Historical Trades'!O5293)</x:f>
      </x:c>
      <x:c r="P5293" s="14">
        <x:f>IF(G5293="sell",M5293,-M5293)</x:f>
      </x:c>
      <x:c r="Q5293" s="14">
        <x:f>VLOOKUP(N5293,'Currency Rates'!$A$3:$C$32,3,0)</x:f>
      </x:c>
      <x:c r="R5293" s="0">
        <x:f>IF(A5293="SPUS",0,IF(A5293="FWD",0,P5293/Q5293))</x:f>
      </x:c>
    </x:row>
    <x:row r="5294" spans="1:19" x14ac:dyDescent="0.3">
      <x:c r="A5294" s="0">
        <x:f>'Historical Trades'!A5294</x:f>
      </x:c>
      <x:c r="B5294" s="0">
        <x:f>'Historical Trades'!B5294</x:f>
      </x:c>
      <x:c r="C5294" s="23">
        <x:f>'Historical Trades'!C5294</x:f>
      </x:c>
      <x:c r="D5294" s="0">
        <x:f>'Historical Trades'!D5294</x:f>
      </x:c>
      <x:c r="E5294" s="23">
        <x:f>'Historical Trades'!E5294</x:f>
      </x:c>
      <x:c r="F5294" s="0">
        <x:f>'Historical Trades'!F5294</x:f>
      </x:c>
      <x:c r="G5294" s="0">
        <x:f>'Historical Trades'!G5294</x:f>
      </x:c>
      <x:c r="H5294" s="0">
        <x:f>'Historical Trades'!H5294</x:f>
      </x:c>
      <x:c r="I5294" s="0">
        <x:f>'Historical Trades'!I5294</x:f>
      </x:c>
      <x:c r="J5294" s="0">
        <x:f>'Historical Trades'!J5294</x:f>
      </x:c>
      <x:c r="K5294" s="0">
        <x:f>'Historical Trades'!K5294</x:f>
      </x:c>
      <x:c r="L5294" s="0">
        <x:f>'Historical Trades'!L5294</x:f>
      </x:c>
      <x:c r="M5294" s="0">
        <x:f>'Historical Trades'!M5294</x:f>
      </x:c>
      <x:c r="N5294" s="0">
        <x:f>CLEAN('Historical Trades'!O5294)</x:f>
      </x:c>
      <x:c r="P5294" s="14">
        <x:f>IF(G5294="sell",M5294,-M5294)</x:f>
      </x:c>
      <x:c r="Q5294" s="14">
        <x:f>VLOOKUP(N5294,'Currency Rates'!$A$3:$C$32,3,0)</x:f>
      </x:c>
      <x:c r="R5294" s="0">
        <x:f>IF(A5294="SPUS",0,IF(A5294="FWD",0,P5294/Q5294))</x:f>
      </x:c>
    </x:row>
    <x:row r="5295" spans="1:19" x14ac:dyDescent="0.3">
      <x:c r="A5295" s="0">
        <x:f>'Historical Trades'!A5295</x:f>
      </x:c>
      <x:c r="B5295" s="0">
        <x:f>'Historical Trades'!B5295</x:f>
      </x:c>
      <x:c r="C5295" s="23">
        <x:f>'Historical Trades'!C5295</x:f>
      </x:c>
      <x:c r="D5295" s="0">
        <x:f>'Historical Trades'!D5295</x:f>
      </x:c>
      <x:c r="E5295" s="23">
        <x:f>'Historical Trades'!E5295</x:f>
      </x:c>
      <x:c r="F5295" s="0">
        <x:f>'Historical Trades'!F5295</x:f>
      </x:c>
      <x:c r="G5295" s="0">
        <x:f>'Historical Trades'!G5295</x:f>
      </x:c>
      <x:c r="H5295" s="0">
        <x:f>'Historical Trades'!H5295</x:f>
      </x:c>
      <x:c r="I5295" s="0">
        <x:f>'Historical Trades'!I5295</x:f>
      </x:c>
      <x:c r="J5295" s="0">
        <x:f>'Historical Trades'!J5295</x:f>
      </x:c>
      <x:c r="K5295" s="0">
        <x:f>'Historical Trades'!K5295</x:f>
      </x:c>
      <x:c r="L5295" s="0">
        <x:f>'Historical Trades'!L5295</x:f>
      </x:c>
      <x:c r="M5295" s="0">
        <x:f>'Historical Trades'!M5295</x:f>
      </x:c>
      <x:c r="N5295" s="0">
        <x:f>CLEAN('Historical Trades'!O5295)</x:f>
      </x:c>
      <x:c r="P5295" s="14">
        <x:f>IF(G5295="sell",M5295,-M5295)</x:f>
      </x:c>
      <x:c r="Q5295" s="14">
        <x:f>VLOOKUP(N5295,'Currency Rates'!$A$3:$C$32,3,0)</x:f>
      </x:c>
      <x:c r="R5295" s="0">
        <x:f>IF(A5295="SPUS",0,IF(A5295="FWD",0,P5295/Q5295))</x:f>
      </x:c>
    </x:row>
    <x:row r="5296" spans="1:19" x14ac:dyDescent="0.3">
      <x:c r="A5296" s="0">
        <x:f>'Historical Trades'!A5296</x:f>
      </x:c>
      <x:c r="B5296" s="0">
        <x:f>'Historical Trades'!B5296</x:f>
      </x:c>
      <x:c r="C5296" s="23">
        <x:f>'Historical Trades'!C5296</x:f>
      </x:c>
      <x:c r="D5296" s="0">
        <x:f>'Historical Trades'!D5296</x:f>
      </x:c>
      <x:c r="E5296" s="23">
        <x:f>'Historical Trades'!E5296</x:f>
      </x:c>
      <x:c r="F5296" s="0">
        <x:f>'Historical Trades'!F5296</x:f>
      </x:c>
      <x:c r="G5296" s="0">
        <x:f>'Historical Trades'!G5296</x:f>
      </x:c>
      <x:c r="H5296" s="0">
        <x:f>'Historical Trades'!H5296</x:f>
      </x:c>
      <x:c r="I5296" s="0">
        <x:f>'Historical Trades'!I5296</x:f>
      </x:c>
      <x:c r="J5296" s="0">
        <x:f>'Historical Trades'!J5296</x:f>
      </x:c>
      <x:c r="K5296" s="0">
        <x:f>'Historical Trades'!K5296</x:f>
      </x:c>
      <x:c r="L5296" s="0">
        <x:f>'Historical Trades'!L5296</x:f>
      </x:c>
      <x:c r="M5296" s="0">
        <x:f>'Historical Trades'!M5296</x:f>
      </x:c>
      <x:c r="N5296" s="0">
        <x:f>CLEAN('Historical Trades'!O5296)</x:f>
      </x:c>
      <x:c r="P5296" s="14">
        <x:f>IF(G5296="sell",M5296,-M5296)</x:f>
      </x:c>
      <x:c r="Q5296" s="14">
        <x:f>VLOOKUP(N5296,'Currency Rates'!$A$3:$C$32,3,0)</x:f>
      </x:c>
      <x:c r="R5296" s="0">
        <x:f>IF(A5296="SPUS",0,IF(A5296="FWD",0,P5296/Q5296))</x:f>
      </x:c>
    </x:row>
    <x:row r="5297" spans="1:19" x14ac:dyDescent="0.3">
      <x:c r="A5297" s="0">
        <x:f>'Historical Trades'!A5297</x:f>
      </x:c>
      <x:c r="B5297" s="0">
        <x:f>'Historical Trades'!B5297</x:f>
      </x:c>
      <x:c r="C5297" s="23">
        <x:f>'Historical Trades'!C5297</x:f>
      </x:c>
      <x:c r="D5297" s="0">
        <x:f>'Historical Trades'!D5297</x:f>
      </x:c>
      <x:c r="E5297" s="23">
        <x:f>'Historical Trades'!E5297</x:f>
      </x:c>
      <x:c r="F5297" s="0">
        <x:f>'Historical Trades'!F5297</x:f>
      </x:c>
      <x:c r="G5297" s="0">
        <x:f>'Historical Trades'!G5297</x:f>
      </x:c>
      <x:c r="H5297" s="0">
        <x:f>'Historical Trades'!H5297</x:f>
      </x:c>
      <x:c r="I5297" s="0">
        <x:f>'Historical Trades'!I5297</x:f>
      </x:c>
      <x:c r="J5297" s="0">
        <x:f>'Historical Trades'!J5297</x:f>
      </x:c>
      <x:c r="K5297" s="0">
        <x:f>'Historical Trades'!K5297</x:f>
      </x:c>
      <x:c r="L5297" s="0">
        <x:f>'Historical Trades'!L5297</x:f>
      </x:c>
      <x:c r="M5297" s="0">
        <x:f>'Historical Trades'!M5297</x:f>
      </x:c>
      <x:c r="N5297" s="0">
        <x:f>CLEAN('Historical Trades'!O5297)</x:f>
      </x:c>
      <x:c r="P5297" s="14">
        <x:f>IF(G5297="sell",M5297,-M5297)</x:f>
      </x:c>
      <x:c r="Q5297" s="14">
        <x:f>VLOOKUP(N5297,'Currency Rates'!$A$3:$C$32,3,0)</x:f>
      </x:c>
      <x:c r="R5297" s="0">
        <x:f>IF(A5297="SPUS",0,IF(A5297="FWD",0,P5297/Q5297))</x:f>
      </x:c>
    </x:row>
    <x:row r="5298" spans="1:19" x14ac:dyDescent="0.3">
      <x:c r="A5298" s="0">
        <x:f>'Historical Trades'!A5298</x:f>
      </x:c>
      <x:c r="B5298" s="0">
        <x:f>'Historical Trades'!B5298</x:f>
      </x:c>
      <x:c r="C5298" s="23">
        <x:f>'Historical Trades'!C5298</x:f>
      </x:c>
      <x:c r="D5298" s="0">
        <x:f>'Historical Trades'!D5298</x:f>
      </x:c>
      <x:c r="E5298" s="23">
        <x:f>'Historical Trades'!E5298</x:f>
      </x:c>
      <x:c r="F5298" s="0">
        <x:f>'Historical Trades'!F5298</x:f>
      </x:c>
      <x:c r="G5298" s="0">
        <x:f>'Historical Trades'!G5298</x:f>
      </x:c>
      <x:c r="H5298" s="0">
        <x:f>'Historical Trades'!H5298</x:f>
      </x:c>
      <x:c r="I5298" s="0">
        <x:f>'Historical Trades'!I5298</x:f>
      </x:c>
      <x:c r="J5298" s="0">
        <x:f>'Historical Trades'!J5298</x:f>
      </x:c>
      <x:c r="K5298" s="0">
        <x:f>'Historical Trades'!K5298</x:f>
      </x:c>
      <x:c r="L5298" s="0">
        <x:f>'Historical Trades'!L5298</x:f>
      </x:c>
      <x:c r="M5298" s="0">
        <x:f>'Historical Trades'!M5298</x:f>
      </x:c>
      <x:c r="N5298" s="0">
        <x:f>CLEAN('Historical Trades'!O5298)</x:f>
      </x:c>
      <x:c r="P5298" s="14">
        <x:f>IF(G5298="sell",M5298,-M5298)</x:f>
      </x:c>
      <x:c r="Q5298" s="14">
        <x:f>VLOOKUP(N5298,'Currency Rates'!$A$3:$C$32,3,0)</x:f>
      </x:c>
      <x:c r="R5298" s="0">
        <x:f>IF(A5298="SPUS",0,IF(A5298="FWD",0,P5298/Q5298))</x:f>
      </x:c>
    </x:row>
    <x:row r="5299" spans="1:19" x14ac:dyDescent="0.3">
      <x:c r="A5299" s="0">
        <x:f>'Historical Trades'!A5299</x:f>
      </x:c>
      <x:c r="B5299" s="0">
        <x:f>'Historical Trades'!B5299</x:f>
      </x:c>
      <x:c r="C5299" s="23">
        <x:f>'Historical Trades'!C5299</x:f>
      </x:c>
      <x:c r="D5299" s="0">
        <x:f>'Historical Trades'!D5299</x:f>
      </x:c>
      <x:c r="E5299" s="23">
        <x:f>'Historical Trades'!E5299</x:f>
      </x:c>
      <x:c r="F5299" s="0">
        <x:f>'Historical Trades'!F5299</x:f>
      </x:c>
      <x:c r="G5299" s="0">
        <x:f>'Historical Trades'!G5299</x:f>
      </x:c>
      <x:c r="H5299" s="0">
        <x:f>'Historical Trades'!H5299</x:f>
      </x:c>
      <x:c r="I5299" s="0">
        <x:f>'Historical Trades'!I5299</x:f>
      </x:c>
      <x:c r="J5299" s="0">
        <x:f>'Historical Trades'!J5299</x:f>
      </x:c>
      <x:c r="K5299" s="0">
        <x:f>'Historical Trades'!K5299</x:f>
      </x:c>
      <x:c r="L5299" s="0">
        <x:f>'Historical Trades'!L5299</x:f>
      </x:c>
      <x:c r="M5299" s="0">
        <x:f>'Historical Trades'!M5299</x:f>
      </x:c>
      <x:c r="N5299" s="0">
        <x:f>CLEAN('Historical Trades'!O5299)</x:f>
      </x:c>
      <x:c r="P5299" s="14">
        <x:f>IF(G5299="sell",M5299,-M5299)</x:f>
      </x:c>
      <x:c r="Q5299" s="14">
        <x:f>VLOOKUP(N5299,'Currency Rates'!$A$3:$C$32,3,0)</x:f>
      </x:c>
      <x:c r="R5299" s="0">
        <x:f>IF(A5299="SPUS",0,IF(A5299="FWD",0,P5299/Q5299))</x:f>
      </x:c>
    </x:row>
    <x:row r="5300" spans="1:19" x14ac:dyDescent="0.3">
      <x:c r="A5300" s="0">
        <x:f>'Historical Trades'!A5300</x:f>
      </x:c>
      <x:c r="B5300" s="0">
        <x:f>'Historical Trades'!B5300</x:f>
      </x:c>
      <x:c r="C5300" s="23">
        <x:f>'Historical Trades'!C5300</x:f>
      </x:c>
      <x:c r="D5300" s="0">
        <x:f>'Historical Trades'!D5300</x:f>
      </x:c>
      <x:c r="E5300" s="23">
        <x:f>'Historical Trades'!E5300</x:f>
      </x:c>
      <x:c r="F5300" s="0">
        <x:f>'Historical Trades'!F5300</x:f>
      </x:c>
      <x:c r="G5300" s="0">
        <x:f>'Historical Trades'!G5300</x:f>
      </x:c>
      <x:c r="H5300" s="0">
        <x:f>'Historical Trades'!H5300</x:f>
      </x:c>
      <x:c r="I5300" s="0">
        <x:f>'Historical Trades'!I5300</x:f>
      </x:c>
      <x:c r="J5300" s="0">
        <x:f>'Historical Trades'!J5300</x:f>
      </x:c>
      <x:c r="K5300" s="0">
        <x:f>'Historical Trades'!K5300</x:f>
      </x:c>
      <x:c r="L5300" s="0">
        <x:f>'Historical Trades'!L5300</x:f>
      </x:c>
      <x:c r="M5300" s="0">
        <x:f>'Historical Trades'!M5300</x:f>
      </x:c>
      <x:c r="N5300" s="0">
        <x:f>CLEAN('Historical Trades'!O5300)</x:f>
      </x:c>
      <x:c r="P5300" s="14">
        <x:f>IF(G5300="sell",M5300,-M5300)</x:f>
      </x:c>
      <x:c r="Q5300" s="14">
        <x:f>VLOOKUP(N5300,'Currency Rates'!$A$3:$C$32,3,0)</x:f>
      </x:c>
      <x:c r="R5300" s="0">
        <x:f>IF(A5300="SPUS",0,IF(A5300="FWD",0,P5300/Q5300))</x:f>
      </x:c>
    </x:row>
    <x:row r="5301" spans="1:19" x14ac:dyDescent="0.3">
      <x:c r="A5301" s="0">
        <x:f>'Historical Trades'!A5301</x:f>
      </x:c>
      <x:c r="B5301" s="0">
        <x:f>'Historical Trades'!B5301</x:f>
      </x:c>
      <x:c r="C5301" s="23">
        <x:f>'Historical Trades'!C5301</x:f>
      </x:c>
      <x:c r="D5301" s="0">
        <x:f>'Historical Trades'!D5301</x:f>
      </x:c>
      <x:c r="E5301" s="23">
        <x:f>'Historical Trades'!E5301</x:f>
      </x:c>
      <x:c r="F5301" s="0">
        <x:f>'Historical Trades'!F5301</x:f>
      </x:c>
      <x:c r="G5301" s="0">
        <x:f>'Historical Trades'!G5301</x:f>
      </x:c>
      <x:c r="H5301" s="0">
        <x:f>'Historical Trades'!H5301</x:f>
      </x:c>
      <x:c r="I5301" s="0">
        <x:f>'Historical Trades'!I5301</x:f>
      </x:c>
      <x:c r="J5301" s="0">
        <x:f>'Historical Trades'!J5301</x:f>
      </x:c>
      <x:c r="K5301" s="0">
        <x:f>'Historical Trades'!K5301</x:f>
      </x:c>
      <x:c r="L5301" s="0">
        <x:f>'Historical Trades'!L5301</x:f>
      </x:c>
      <x:c r="M5301" s="0">
        <x:f>'Historical Trades'!M5301</x:f>
      </x:c>
      <x:c r="N5301" s="0">
        <x:f>CLEAN('Historical Trades'!O5301)</x:f>
      </x:c>
      <x:c r="P5301" s="14">
        <x:f>IF(G5301="sell",M5301,-M5301)</x:f>
      </x:c>
      <x:c r="Q5301" s="14">
        <x:f>VLOOKUP(N5301,'Currency Rates'!$A$3:$C$32,3,0)</x:f>
      </x:c>
      <x:c r="R5301" s="0">
        <x:f>IF(A5301="SPUS",0,IF(A5301="FWD",0,P5301/Q5301))</x:f>
      </x:c>
    </x:row>
    <x:row r="5302" spans="1:19" x14ac:dyDescent="0.3">
      <x:c r="A5302" s="0">
        <x:f>'Historical Trades'!A5302</x:f>
      </x:c>
      <x:c r="B5302" s="0">
        <x:f>'Historical Trades'!B5302</x:f>
      </x:c>
      <x:c r="C5302" s="23">
        <x:f>'Historical Trades'!C5302</x:f>
      </x:c>
      <x:c r="D5302" s="0">
        <x:f>'Historical Trades'!D5302</x:f>
      </x:c>
      <x:c r="E5302" s="23">
        <x:f>'Historical Trades'!E5302</x:f>
      </x:c>
      <x:c r="F5302" s="0">
        <x:f>'Historical Trades'!F5302</x:f>
      </x:c>
      <x:c r="G5302" s="0">
        <x:f>'Historical Trades'!G5302</x:f>
      </x:c>
      <x:c r="H5302" s="0">
        <x:f>'Historical Trades'!H5302</x:f>
      </x:c>
      <x:c r="I5302" s="0">
        <x:f>'Historical Trades'!I5302</x:f>
      </x:c>
      <x:c r="J5302" s="0">
        <x:f>'Historical Trades'!J5302</x:f>
      </x:c>
      <x:c r="K5302" s="0">
        <x:f>'Historical Trades'!K5302</x:f>
      </x:c>
      <x:c r="L5302" s="0">
        <x:f>'Historical Trades'!L5302</x:f>
      </x:c>
      <x:c r="M5302" s="0">
        <x:f>'Historical Trades'!M5302</x:f>
      </x:c>
      <x:c r="N5302" s="0">
        <x:f>CLEAN('Historical Trades'!O5302)</x:f>
      </x:c>
      <x:c r="P5302" s="14">
        <x:f>IF(G5302="sell",M5302,-M5302)</x:f>
      </x:c>
      <x:c r="Q5302" s="14">
        <x:f>VLOOKUP(N5302,'Currency Rates'!$A$3:$C$32,3,0)</x:f>
      </x:c>
      <x:c r="R5302" s="0">
        <x:f>IF(A5302="SPUS",0,IF(A5302="FWD",0,P5302/Q5302))</x:f>
      </x:c>
    </x:row>
    <x:row r="5303" spans="1:19" x14ac:dyDescent="0.3">
      <x:c r="A5303" s="0">
        <x:f>'Historical Trades'!A5303</x:f>
      </x:c>
      <x:c r="B5303" s="0">
        <x:f>'Historical Trades'!B5303</x:f>
      </x:c>
      <x:c r="C5303" s="23">
        <x:f>'Historical Trades'!C5303</x:f>
      </x:c>
      <x:c r="D5303" s="0">
        <x:f>'Historical Trades'!D5303</x:f>
      </x:c>
      <x:c r="E5303" s="23">
        <x:f>'Historical Trades'!E5303</x:f>
      </x:c>
      <x:c r="F5303" s="0">
        <x:f>'Historical Trades'!F5303</x:f>
      </x:c>
      <x:c r="G5303" s="0">
        <x:f>'Historical Trades'!G5303</x:f>
      </x:c>
      <x:c r="H5303" s="0">
        <x:f>'Historical Trades'!H5303</x:f>
      </x:c>
      <x:c r="I5303" s="0">
        <x:f>'Historical Trades'!I5303</x:f>
      </x:c>
      <x:c r="J5303" s="0">
        <x:f>'Historical Trades'!J5303</x:f>
      </x:c>
      <x:c r="K5303" s="0">
        <x:f>'Historical Trades'!K5303</x:f>
      </x:c>
      <x:c r="L5303" s="0">
        <x:f>'Historical Trades'!L5303</x:f>
      </x:c>
      <x:c r="M5303" s="0">
        <x:f>'Historical Trades'!M5303</x:f>
      </x:c>
      <x:c r="N5303" s="0">
        <x:f>CLEAN('Historical Trades'!O5303)</x:f>
      </x:c>
      <x:c r="P5303" s="14">
        <x:f>IF(G5303="sell",M5303,-M5303)</x:f>
      </x:c>
      <x:c r="Q5303" s="14">
        <x:f>VLOOKUP(N5303,'Currency Rates'!$A$3:$C$32,3,0)</x:f>
      </x:c>
      <x:c r="R5303" s="0">
        <x:f>IF(A5303="SPUS",0,IF(A5303="FWD",0,P5303/Q5303))</x:f>
      </x:c>
    </x:row>
    <x:row r="5304" spans="1:19" x14ac:dyDescent="0.3">
      <x:c r="A5304" s="0">
        <x:f>'Historical Trades'!A5304</x:f>
      </x:c>
      <x:c r="B5304" s="0">
        <x:f>'Historical Trades'!B5304</x:f>
      </x:c>
      <x:c r="C5304" s="23">
        <x:f>'Historical Trades'!C5304</x:f>
      </x:c>
      <x:c r="D5304" s="0">
        <x:f>'Historical Trades'!D5304</x:f>
      </x:c>
      <x:c r="E5304" s="23">
        <x:f>'Historical Trades'!E5304</x:f>
      </x:c>
      <x:c r="F5304" s="0">
        <x:f>'Historical Trades'!F5304</x:f>
      </x:c>
      <x:c r="G5304" s="0">
        <x:f>'Historical Trades'!G5304</x:f>
      </x:c>
      <x:c r="H5304" s="0">
        <x:f>'Historical Trades'!H5304</x:f>
      </x:c>
      <x:c r="I5304" s="0">
        <x:f>'Historical Trades'!I5304</x:f>
      </x:c>
      <x:c r="J5304" s="0">
        <x:f>'Historical Trades'!J5304</x:f>
      </x:c>
      <x:c r="K5304" s="0">
        <x:f>'Historical Trades'!K5304</x:f>
      </x:c>
      <x:c r="L5304" s="0">
        <x:f>'Historical Trades'!L5304</x:f>
      </x:c>
      <x:c r="M5304" s="0">
        <x:f>'Historical Trades'!M5304</x:f>
      </x:c>
      <x:c r="N5304" s="0">
        <x:f>CLEAN('Historical Trades'!O5304)</x:f>
      </x:c>
      <x:c r="P5304" s="14">
        <x:f>IF(G5304="sell",M5304,-M5304)</x:f>
      </x:c>
      <x:c r="Q5304" s="14">
        <x:f>VLOOKUP(N5304,'Currency Rates'!$A$3:$C$32,3,0)</x:f>
      </x:c>
      <x:c r="R5304" s="0">
        <x:f>IF(A5304="SPUS",0,IF(A5304="FWD",0,P5304/Q5304))</x:f>
      </x:c>
    </x:row>
    <x:row r="5305" spans="1:19" x14ac:dyDescent="0.3">
      <x:c r="A5305" s="0">
        <x:f>'Historical Trades'!A5305</x:f>
      </x:c>
      <x:c r="B5305" s="0">
        <x:f>'Historical Trades'!B5305</x:f>
      </x:c>
      <x:c r="C5305" s="23">
        <x:f>'Historical Trades'!C5305</x:f>
      </x:c>
      <x:c r="D5305" s="0">
        <x:f>'Historical Trades'!D5305</x:f>
      </x:c>
      <x:c r="E5305" s="23">
        <x:f>'Historical Trades'!E5305</x:f>
      </x:c>
      <x:c r="F5305" s="0">
        <x:f>'Historical Trades'!F5305</x:f>
      </x:c>
      <x:c r="G5305" s="0">
        <x:f>'Historical Trades'!G5305</x:f>
      </x:c>
      <x:c r="H5305" s="0">
        <x:f>'Historical Trades'!H5305</x:f>
      </x:c>
      <x:c r="I5305" s="0">
        <x:f>'Historical Trades'!I5305</x:f>
      </x:c>
      <x:c r="J5305" s="0">
        <x:f>'Historical Trades'!J5305</x:f>
      </x:c>
      <x:c r="K5305" s="0">
        <x:f>'Historical Trades'!K5305</x:f>
      </x:c>
      <x:c r="L5305" s="0">
        <x:f>'Historical Trades'!L5305</x:f>
      </x:c>
      <x:c r="M5305" s="0">
        <x:f>'Historical Trades'!M5305</x:f>
      </x:c>
      <x:c r="N5305" s="0">
        <x:f>CLEAN('Historical Trades'!O5305)</x:f>
      </x:c>
      <x:c r="P5305" s="14">
        <x:f>IF(G5305="sell",M5305,-M5305)</x:f>
      </x:c>
      <x:c r="Q5305" s="14">
        <x:f>VLOOKUP(N5305,'Currency Rates'!$A$3:$C$32,3,0)</x:f>
      </x:c>
      <x:c r="R5305" s="0">
        <x:f>IF(A5305="SPUS",0,IF(A5305="FWD",0,P5305/Q5305))</x:f>
      </x:c>
    </x:row>
    <x:row r="5306" spans="1:19" x14ac:dyDescent="0.3">
      <x:c r="A5306" s="0">
        <x:f>'Historical Trades'!A5306</x:f>
      </x:c>
      <x:c r="B5306" s="0">
        <x:f>'Historical Trades'!B5306</x:f>
      </x:c>
      <x:c r="C5306" s="23">
        <x:f>'Historical Trades'!C5306</x:f>
      </x:c>
      <x:c r="D5306" s="0">
        <x:f>'Historical Trades'!D5306</x:f>
      </x:c>
      <x:c r="E5306" s="23">
        <x:f>'Historical Trades'!E5306</x:f>
      </x:c>
      <x:c r="F5306" s="0">
        <x:f>'Historical Trades'!F5306</x:f>
      </x:c>
      <x:c r="G5306" s="0">
        <x:f>'Historical Trades'!G5306</x:f>
      </x:c>
      <x:c r="H5306" s="0">
        <x:f>'Historical Trades'!H5306</x:f>
      </x:c>
      <x:c r="I5306" s="0">
        <x:f>'Historical Trades'!I5306</x:f>
      </x:c>
      <x:c r="J5306" s="0">
        <x:f>'Historical Trades'!J5306</x:f>
      </x:c>
      <x:c r="K5306" s="0">
        <x:f>'Historical Trades'!K5306</x:f>
      </x:c>
      <x:c r="L5306" s="0">
        <x:f>'Historical Trades'!L5306</x:f>
      </x:c>
      <x:c r="M5306" s="0">
        <x:f>'Historical Trades'!M5306</x:f>
      </x:c>
      <x:c r="N5306" s="0">
        <x:f>CLEAN('Historical Trades'!O5306)</x:f>
      </x:c>
      <x:c r="P5306" s="14">
        <x:f>IF(G5306="sell",M5306,-M5306)</x:f>
      </x:c>
      <x:c r="Q5306" s="14">
        <x:f>VLOOKUP(N5306,'Currency Rates'!$A$3:$C$32,3,0)</x:f>
      </x:c>
      <x:c r="R5306" s="0">
        <x:f>IF(A5306="SPUS",0,IF(A5306="FWD",0,P5306/Q5306))</x:f>
      </x:c>
    </x:row>
    <x:row r="5307" spans="1:19" x14ac:dyDescent="0.3">
      <x:c r="A5307" s="0">
        <x:f>'Historical Trades'!A5307</x:f>
      </x:c>
      <x:c r="B5307" s="0">
        <x:f>'Historical Trades'!B5307</x:f>
      </x:c>
      <x:c r="C5307" s="23">
        <x:f>'Historical Trades'!C5307</x:f>
      </x:c>
      <x:c r="D5307" s="0">
        <x:f>'Historical Trades'!D5307</x:f>
      </x:c>
      <x:c r="E5307" s="23">
        <x:f>'Historical Trades'!E5307</x:f>
      </x:c>
      <x:c r="F5307" s="0">
        <x:f>'Historical Trades'!F5307</x:f>
      </x:c>
      <x:c r="G5307" s="0">
        <x:f>'Historical Trades'!G5307</x:f>
      </x:c>
      <x:c r="H5307" s="0">
        <x:f>'Historical Trades'!H5307</x:f>
      </x:c>
      <x:c r="I5307" s="0">
        <x:f>'Historical Trades'!I5307</x:f>
      </x:c>
      <x:c r="J5307" s="0">
        <x:f>'Historical Trades'!J5307</x:f>
      </x:c>
      <x:c r="K5307" s="0">
        <x:f>'Historical Trades'!K5307</x:f>
      </x:c>
      <x:c r="L5307" s="0">
        <x:f>'Historical Trades'!L5307</x:f>
      </x:c>
      <x:c r="M5307" s="0">
        <x:f>'Historical Trades'!M5307</x:f>
      </x:c>
      <x:c r="N5307" s="0">
        <x:f>CLEAN('Historical Trades'!O5307)</x:f>
      </x:c>
      <x:c r="P5307" s="14">
        <x:f>IF(G5307="sell",M5307,-M5307)</x:f>
      </x:c>
      <x:c r="Q5307" s="14">
        <x:f>VLOOKUP(N5307,'Currency Rates'!$A$3:$C$32,3,0)</x:f>
      </x:c>
      <x:c r="R5307" s="0">
        <x:f>IF(A5307="SPUS",0,IF(A5307="FWD",0,P5307/Q5307))</x:f>
      </x:c>
    </x:row>
    <x:row r="5308" spans="1:19" x14ac:dyDescent="0.3">
      <x:c r="A5308" s="0">
        <x:f>'Historical Trades'!A5308</x:f>
      </x:c>
      <x:c r="B5308" s="0">
        <x:f>'Historical Trades'!B5308</x:f>
      </x:c>
      <x:c r="C5308" s="23">
        <x:f>'Historical Trades'!C5308</x:f>
      </x:c>
      <x:c r="D5308" s="0">
        <x:f>'Historical Trades'!D5308</x:f>
      </x:c>
      <x:c r="E5308" s="23">
        <x:f>'Historical Trades'!E5308</x:f>
      </x:c>
      <x:c r="F5308" s="0">
        <x:f>'Historical Trades'!F5308</x:f>
      </x:c>
      <x:c r="G5308" s="0">
        <x:f>'Historical Trades'!G5308</x:f>
      </x:c>
      <x:c r="H5308" s="0">
        <x:f>'Historical Trades'!H5308</x:f>
      </x:c>
      <x:c r="I5308" s="0">
        <x:f>'Historical Trades'!I5308</x:f>
      </x:c>
      <x:c r="J5308" s="0">
        <x:f>'Historical Trades'!J5308</x:f>
      </x:c>
      <x:c r="K5308" s="0">
        <x:f>'Historical Trades'!K5308</x:f>
      </x:c>
      <x:c r="L5308" s="0">
        <x:f>'Historical Trades'!L5308</x:f>
      </x:c>
      <x:c r="M5308" s="0">
        <x:f>'Historical Trades'!M5308</x:f>
      </x:c>
      <x:c r="N5308" s="0">
        <x:f>CLEAN('Historical Trades'!O5308)</x:f>
      </x:c>
      <x:c r="P5308" s="14">
        <x:f>IF(G5308="sell",M5308,-M5308)</x:f>
      </x:c>
      <x:c r="Q5308" s="14">
        <x:f>VLOOKUP(N5308,'Currency Rates'!$A$3:$C$32,3,0)</x:f>
      </x:c>
      <x:c r="R5308" s="0">
        <x:f>IF(A5308="SPUS",0,IF(A5308="FWD",0,P5308/Q5308))</x:f>
      </x:c>
    </x:row>
    <x:row r="5309" spans="1:19" x14ac:dyDescent="0.3">
      <x:c r="A5309" s="0">
        <x:f>'Historical Trades'!A5309</x:f>
      </x:c>
      <x:c r="B5309" s="0">
        <x:f>'Historical Trades'!B5309</x:f>
      </x:c>
      <x:c r="C5309" s="23">
        <x:f>'Historical Trades'!C5309</x:f>
      </x:c>
      <x:c r="D5309" s="0">
        <x:f>'Historical Trades'!D5309</x:f>
      </x:c>
      <x:c r="E5309" s="23">
        <x:f>'Historical Trades'!E5309</x:f>
      </x:c>
      <x:c r="F5309" s="0">
        <x:f>'Historical Trades'!F5309</x:f>
      </x:c>
      <x:c r="G5309" s="0">
        <x:f>'Historical Trades'!G5309</x:f>
      </x:c>
      <x:c r="H5309" s="0">
        <x:f>'Historical Trades'!H5309</x:f>
      </x:c>
      <x:c r="I5309" s="0">
        <x:f>'Historical Trades'!I5309</x:f>
      </x:c>
      <x:c r="J5309" s="0">
        <x:f>'Historical Trades'!J5309</x:f>
      </x:c>
      <x:c r="K5309" s="0">
        <x:f>'Historical Trades'!K5309</x:f>
      </x:c>
      <x:c r="L5309" s="0">
        <x:f>'Historical Trades'!L5309</x:f>
      </x:c>
      <x:c r="M5309" s="0">
        <x:f>'Historical Trades'!M5309</x:f>
      </x:c>
      <x:c r="N5309" s="0">
        <x:f>CLEAN('Historical Trades'!O5309)</x:f>
      </x:c>
      <x:c r="P5309" s="14">
        <x:f>IF(G5309="sell",M5309,-M5309)</x:f>
      </x:c>
      <x:c r="Q5309" s="14">
        <x:f>VLOOKUP(N5309,'Currency Rates'!$A$3:$C$32,3,0)</x:f>
      </x:c>
      <x:c r="R5309" s="0">
        <x:f>IF(A5309="SPUS",0,IF(A5309="FWD",0,P5309/Q5309))</x:f>
      </x:c>
    </x:row>
    <x:row r="5310" spans="1:19" x14ac:dyDescent="0.3">
      <x:c r="A5310" s="0">
        <x:f>'Historical Trades'!A5310</x:f>
      </x:c>
      <x:c r="B5310" s="0">
        <x:f>'Historical Trades'!B5310</x:f>
      </x:c>
      <x:c r="C5310" s="23">
        <x:f>'Historical Trades'!C5310</x:f>
      </x:c>
      <x:c r="D5310" s="0">
        <x:f>'Historical Trades'!D5310</x:f>
      </x:c>
      <x:c r="E5310" s="23">
        <x:f>'Historical Trades'!E5310</x:f>
      </x:c>
      <x:c r="F5310" s="0">
        <x:f>'Historical Trades'!F5310</x:f>
      </x:c>
      <x:c r="G5310" s="0">
        <x:f>'Historical Trades'!G5310</x:f>
      </x:c>
      <x:c r="H5310" s="0">
        <x:f>'Historical Trades'!H5310</x:f>
      </x:c>
      <x:c r="I5310" s="0">
        <x:f>'Historical Trades'!I5310</x:f>
      </x:c>
      <x:c r="J5310" s="0">
        <x:f>'Historical Trades'!J5310</x:f>
      </x:c>
      <x:c r="K5310" s="0">
        <x:f>'Historical Trades'!K5310</x:f>
      </x:c>
      <x:c r="L5310" s="0">
        <x:f>'Historical Trades'!L5310</x:f>
      </x:c>
      <x:c r="M5310" s="0">
        <x:f>'Historical Trades'!M5310</x:f>
      </x:c>
      <x:c r="N5310" s="0">
        <x:f>CLEAN('Historical Trades'!O5310)</x:f>
      </x:c>
      <x:c r="P5310" s="14">
        <x:f>IF(G5310="sell",M5310,-M5310)</x:f>
      </x:c>
      <x:c r="Q5310" s="14">
        <x:f>VLOOKUP(N5310,'Currency Rates'!$A$3:$C$32,3,0)</x:f>
      </x:c>
      <x:c r="R5310" s="0">
        <x:f>IF(A5310="SPUS",0,IF(A5310="FWD",0,P5310/Q5310))</x:f>
      </x:c>
    </x:row>
    <x:row r="5311" spans="1:19" x14ac:dyDescent="0.3">
      <x:c r="A5311" s="0">
        <x:f>'Historical Trades'!A5311</x:f>
      </x:c>
      <x:c r="B5311" s="0">
        <x:f>'Historical Trades'!B5311</x:f>
      </x:c>
      <x:c r="C5311" s="23">
        <x:f>'Historical Trades'!C5311</x:f>
      </x:c>
      <x:c r="D5311" s="0">
        <x:f>'Historical Trades'!D5311</x:f>
      </x:c>
      <x:c r="E5311" s="23">
        <x:f>'Historical Trades'!E5311</x:f>
      </x:c>
      <x:c r="F5311" s="0">
        <x:f>'Historical Trades'!F5311</x:f>
      </x:c>
      <x:c r="G5311" s="0">
        <x:f>'Historical Trades'!G5311</x:f>
      </x:c>
      <x:c r="H5311" s="0">
        <x:f>'Historical Trades'!H5311</x:f>
      </x:c>
      <x:c r="I5311" s="0">
        <x:f>'Historical Trades'!I5311</x:f>
      </x:c>
      <x:c r="J5311" s="0">
        <x:f>'Historical Trades'!J5311</x:f>
      </x:c>
      <x:c r="K5311" s="0">
        <x:f>'Historical Trades'!K5311</x:f>
      </x:c>
      <x:c r="L5311" s="0">
        <x:f>'Historical Trades'!L5311</x:f>
      </x:c>
      <x:c r="M5311" s="0">
        <x:f>'Historical Trades'!M5311</x:f>
      </x:c>
      <x:c r="N5311" s="0">
        <x:f>CLEAN('Historical Trades'!O5311)</x:f>
      </x:c>
      <x:c r="P5311" s="14">
        <x:f>IF(G5311="sell",M5311,-M5311)</x:f>
      </x:c>
      <x:c r="Q5311" s="14">
        <x:f>VLOOKUP(N5311,'Currency Rates'!$A$3:$C$32,3,0)</x:f>
      </x:c>
      <x:c r="R5311" s="0">
        <x:f>IF(A5311="SPUS",0,IF(A5311="FWD",0,P5311/Q5311))</x:f>
      </x:c>
    </x:row>
    <x:row r="5312" spans="1:19" x14ac:dyDescent="0.3">
      <x:c r="A5312" s="0">
        <x:f>'Historical Trades'!A5312</x:f>
      </x:c>
      <x:c r="B5312" s="0">
        <x:f>'Historical Trades'!B5312</x:f>
      </x:c>
      <x:c r="C5312" s="23">
        <x:f>'Historical Trades'!C5312</x:f>
      </x:c>
      <x:c r="D5312" s="0">
        <x:f>'Historical Trades'!D5312</x:f>
      </x:c>
      <x:c r="E5312" s="23">
        <x:f>'Historical Trades'!E5312</x:f>
      </x:c>
      <x:c r="F5312" s="0">
        <x:f>'Historical Trades'!F5312</x:f>
      </x:c>
      <x:c r="G5312" s="0">
        <x:f>'Historical Trades'!G5312</x:f>
      </x:c>
      <x:c r="H5312" s="0">
        <x:f>'Historical Trades'!H5312</x:f>
      </x:c>
      <x:c r="I5312" s="0">
        <x:f>'Historical Trades'!I5312</x:f>
      </x:c>
      <x:c r="J5312" s="0">
        <x:f>'Historical Trades'!J5312</x:f>
      </x:c>
      <x:c r="K5312" s="0">
        <x:f>'Historical Trades'!K5312</x:f>
      </x:c>
      <x:c r="L5312" s="0">
        <x:f>'Historical Trades'!L5312</x:f>
      </x:c>
      <x:c r="M5312" s="0">
        <x:f>'Historical Trades'!M5312</x:f>
      </x:c>
      <x:c r="N5312" s="0">
        <x:f>CLEAN('Historical Trades'!O5312)</x:f>
      </x:c>
      <x:c r="P5312" s="14">
        <x:f>IF(G5312="sell",M5312,-M5312)</x:f>
      </x:c>
      <x:c r="Q5312" s="14">
        <x:f>VLOOKUP(N5312,'Currency Rates'!$A$3:$C$32,3,0)</x:f>
      </x:c>
      <x:c r="R5312" s="0">
        <x:f>IF(A5312="SPUS",0,IF(A5312="FWD",0,P5312/Q5312))</x:f>
      </x:c>
    </x:row>
    <x:row r="5313" spans="1:19" x14ac:dyDescent="0.3">
      <x:c r="A5313" s="0">
        <x:f>'Historical Trades'!A5313</x:f>
      </x:c>
      <x:c r="B5313" s="0">
        <x:f>'Historical Trades'!B5313</x:f>
      </x:c>
      <x:c r="C5313" s="23">
        <x:f>'Historical Trades'!C5313</x:f>
      </x:c>
      <x:c r="D5313" s="0">
        <x:f>'Historical Trades'!D5313</x:f>
      </x:c>
      <x:c r="E5313" s="23">
        <x:f>'Historical Trades'!E5313</x:f>
      </x:c>
      <x:c r="F5313" s="0">
        <x:f>'Historical Trades'!F5313</x:f>
      </x:c>
      <x:c r="G5313" s="0">
        <x:f>'Historical Trades'!G5313</x:f>
      </x:c>
      <x:c r="H5313" s="0">
        <x:f>'Historical Trades'!H5313</x:f>
      </x:c>
      <x:c r="I5313" s="0">
        <x:f>'Historical Trades'!I5313</x:f>
      </x:c>
      <x:c r="J5313" s="0">
        <x:f>'Historical Trades'!J5313</x:f>
      </x:c>
      <x:c r="K5313" s="0">
        <x:f>'Historical Trades'!K5313</x:f>
      </x:c>
      <x:c r="L5313" s="0">
        <x:f>'Historical Trades'!L5313</x:f>
      </x:c>
      <x:c r="M5313" s="0">
        <x:f>'Historical Trades'!M5313</x:f>
      </x:c>
      <x:c r="N5313" s="0">
        <x:f>CLEAN('Historical Trades'!O5313)</x:f>
      </x:c>
      <x:c r="P5313" s="14">
        <x:f>IF(G5313="sell",M5313,-M5313)</x:f>
      </x:c>
      <x:c r="Q5313" s="14">
        <x:f>VLOOKUP(N5313,'Currency Rates'!$A$3:$C$32,3,0)</x:f>
      </x:c>
      <x:c r="R5313" s="0">
        <x:f>IF(A5313="SPUS",0,IF(A5313="FWD",0,P5313/Q5313))</x:f>
      </x:c>
    </x:row>
    <x:row r="5314" spans="1:19" x14ac:dyDescent="0.3">
      <x:c r="A5314" s="0">
        <x:f>'Historical Trades'!A5314</x:f>
      </x:c>
      <x:c r="B5314" s="0">
        <x:f>'Historical Trades'!B5314</x:f>
      </x:c>
      <x:c r="C5314" s="23">
        <x:f>'Historical Trades'!C5314</x:f>
      </x:c>
      <x:c r="D5314" s="0">
        <x:f>'Historical Trades'!D5314</x:f>
      </x:c>
      <x:c r="E5314" s="23">
        <x:f>'Historical Trades'!E5314</x:f>
      </x:c>
      <x:c r="F5314" s="0">
        <x:f>'Historical Trades'!F5314</x:f>
      </x:c>
      <x:c r="G5314" s="0">
        <x:f>'Historical Trades'!G5314</x:f>
      </x:c>
      <x:c r="H5314" s="0">
        <x:f>'Historical Trades'!H5314</x:f>
      </x:c>
      <x:c r="I5314" s="0">
        <x:f>'Historical Trades'!I5314</x:f>
      </x:c>
      <x:c r="J5314" s="0">
        <x:f>'Historical Trades'!J5314</x:f>
      </x:c>
      <x:c r="K5314" s="0">
        <x:f>'Historical Trades'!K5314</x:f>
      </x:c>
      <x:c r="L5314" s="0">
        <x:f>'Historical Trades'!L5314</x:f>
      </x:c>
      <x:c r="M5314" s="0">
        <x:f>'Historical Trades'!M5314</x:f>
      </x:c>
      <x:c r="N5314" s="0">
        <x:f>CLEAN('Historical Trades'!O5314)</x:f>
      </x:c>
      <x:c r="P5314" s="14">
        <x:f>IF(G5314="sell",M5314,-M5314)</x:f>
      </x:c>
      <x:c r="Q5314" s="14">
        <x:f>VLOOKUP(N5314,'Currency Rates'!$A$3:$C$32,3,0)</x:f>
      </x:c>
      <x:c r="R5314" s="0">
        <x:f>IF(A5314="SPUS",0,IF(A5314="FWD",0,P5314/Q5314))</x:f>
      </x:c>
    </x:row>
    <x:row r="5315" spans="1:19" x14ac:dyDescent="0.3">
      <x:c r="A5315" s="0">
        <x:f>'Historical Trades'!A5315</x:f>
      </x:c>
      <x:c r="B5315" s="0">
        <x:f>'Historical Trades'!B5315</x:f>
      </x:c>
      <x:c r="C5315" s="23">
        <x:f>'Historical Trades'!C5315</x:f>
      </x:c>
      <x:c r="D5315" s="0">
        <x:f>'Historical Trades'!D5315</x:f>
      </x:c>
      <x:c r="E5315" s="23">
        <x:f>'Historical Trades'!E5315</x:f>
      </x:c>
      <x:c r="F5315" s="0">
        <x:f>'Historical Trades'!F5315</x:f>
      </x:c>
      <x:c r="G5315" s="0">
        <x:f>'Historical Trades'!G5315</x:f>
      </x:c>
      <x:c r="H5315" s="0">
        <x:f>'Historical Trades'!H5315</x:f>
      </x:c>
      <x:c r="I5315" s="0">
        <x:f>'Historical Trades'!I5315</x:f>
      </x:c>
      <x:c r="J5315" s="0">
        <x:f>'Historical Trades'!J5315</x:f>
      </x:c>
      <x:c r="K5315" s="0">
        <x:f>'Historical Trades'!K5315</x:f>
      </x:c>
      <x:c r="L5315" s="0">
        <x:f>'Historical Trades'!L5315</x:f>
      </x:c>
      <x:c r="M5315" s="0">
        <x:f>'Historical Trades'!M5315</x:f>
      </x:c>
      <x:c r="N5315" s="0">
        <x:f>CLEAN('Historical Trades'!O5315)</x:f>
      </x:c>
      <x:c r="P5315" s="14">
        <x:f>IF(G5315="sell",M5315,-M5315)</x:f>
      </x:c>
      <x:c r="Q5315" s="14">
        <x:f>VLOOKUP(N5315,'Currency Rates'!$A$3:$C$32,3,0)</x:f>
      </x:c>
      <x:c r="R5315" s="0">
        <x:f>IF(A5315="SPUS",0,IF(A5315="FWD",0,P5315/Q5315))</x:f>
      </x:c>
    </x:row>
    <x:row r="5316" spans="1:19" x14ac:dyDescent="0.3">
      <x:c r="A5316" s="0">
        <x:f>'Historical Trades'!A5316</x:f>
      </x:c>
      <x:c r="B5316" s="0">
        <x:f>'Historical Trades'!B5316</x:f>
      </x:c>
      <x:c r="C5316" s="23">
        <x:f>'Historical Trades'!C5316</x:f>
      </x:c>
      <x:c r="D5316" s="0">
        <x:f>'Historical Trades'!D5316</x:f>
      </x:c>
      <x:c r="E5316" s="23">
        <x:f>'Historical Trades'!E5316</x:f>
      </x:c>
      <x:c r="F5316" s="0">
        <x:f>'Historical Trades'!F5316</x:f>
      </x:c>
      <x:c r="G5316" s="0">
        <x:f>'Historical Trades'!G5316</x:f>
      </x:c>
      <x:c r="H5316" s="0">
        <x:f>'Historical Trades'!H5316</x:f>
      </x:c>
      <x:c r="I5316" s="0">
        <x:f>'Historical Trades'!I5316</x:f>
      </x:c>
      <x:c r="J5316" s="0">
        <x:f>'Historical Trades'!J5316</x:f>
      </x:c>
      <x:c r="K5316" s="0">
        <x:f>'Historical Trades'!K5316</x:f>
      </x:c>
      <x:c r="L5316" s="0">
        <x:f>'Historical Trades'!L5316</x:f>
      </x:c>
      <x:c r="M5316" s="0">
        <x:f>'Historical Trades'!M5316</x:f>
      </x:c>
      <x:c r="N5316" s="0">
        <x:f>CLEAN('Historical Trades'!O5316)</x:f>
      </x:c>
      <x:c r="P5316" s="14">
        <x:f>IF(G5316="sell",M5316,-M5316)</x:f>
      </x:c>
      <x:c r="Q5316" s="14">
        <x:f>VLOOKUP(N5316,'Currency Rates'!$A$3:$C$32,3,0)</x:f>
      </x:c>
      <x:c r="R5316" s="0">
        <x:f>IF(A5316="SPUS",0,IF(A5316="FWD",0,P5316/Q5316))</x:f>
      </x:c>
    </x:row>
    <x:row r="5317" spans="1:19" x14ac:dyDescent="0.3">
      <x:c r="A5317" s="0">
        <x:f>'Historical Trades'!A5317</x:f>
      </x:c>
      <x:c r="B5317" s="0">
        <x:f>'Historical Trades'!B5317</x:f>
      </x:c>
      <x:c r="C5317" s="23">
        <x:f>'Historical Trades'!C5317</x:f>
      </x:c>
      <x:c r="D5317" s="0">
        <x:f>'Historical Trades'!D5317</x:f>
      </x:c>
      <x:c r="E5317" s="23">
        <x:f>'Historical Trades'!E5317</x:f>
      </x:c>
      <x:c r="F5317" s="0">
        <x:f>'Historical Trades'!F5317</x:f>
      </x:c>
      <x:c r="G5317" s="0">
        <x:f>'Historical Trades'!G5317</x:f>
      </x:c>
      <x:c r="H5317" s="0">
        <x:f>'Historical Trades'!H5317</x:f>
      </x:c>
      <x:c r="I5317" s="0">
        <x:f>'Historical Trades'!I5317</x:f>
      </x:c>
      <x:c r="J5317" s="0">
        <x:f>'Historical Trades'!J5317</x:f>
      </x:c>
      <x:c r="K5317" s="0">
        <x:f>'Historical Trades'!K5317</x:f>
      </x:c>
      <x:c r="L5317" s="0">
        <x:f>'Historical Trades'!L5317</x:f>
      </x:c>
      <x:c r="M5317" s="0">
        <x:f>'Historical Trades'!M5317</x:f>
      </x:c>
      <x:c r="N5317" s="0">
        <x:f>CLEAN('Historical Trades'!O5317)</x:f>
      </x:c>
      <x:c r="P5317" s="14">
        <x:f>IF(G5317="sell",M5317,-M5317)</x:f>
      </x:c>
      <x:c r="Q5317" s="14">
        <x:f>VLOOKUP(N5317,'Currency Rates'!$A$3:$C$32,3,0)</x:f>
      </x:c>
      <x:c r="R5317" s="0">
        <x:f>IF(A5317="SPUS",0,IF(A5317="FWD",0,P5317/Q5317))</x:f>
      </x:c>
    </x:row>
    <x:row r="5318" spans="1:19" x14ac:dyDescent="0.3">
      <x:c r="A5318" s="0">
        <x:f>'Historical Trades'!A5318</x:f>
      </x:c>
      <x:c r="B5318" s="0">
        <x:f>'Historical Trades'!B5318</x:f>
      </x:c>
      <x:c r="C5318" s="23">
        <x:f>'Historical Trades'!C5318</x:f>
      </x:c>
      <x:c r="D5318" s="0">
        <x:f>'Historical Trades'!D5318</x:f>
      </x:c>
      <x:c r="E5318" s="23">
        <x:f>'Historical Trades'!E5318</x:f>
      </x:c>
      <x:c r="F5318" s="0">
        <x:f>'Historical Trades'!F5318</x:f>
      </x:c>
      <x:c r="G5318" s="0">
        <x:f>'Historical Trades'!G5318</x:f>
      </x:c>
      <x:c r="H5318" s="0">
        <x:f>'Historical Trades'!H5318</x:f>
      </x:c>
      <x:c r="I5318" s="0">
        <x:f>'Historical Trades'!I5318</x:f>
      </x:c>
      <x:c r="J5318" s="0">
        <x:f>'Historical Trades'!J5318</x:f>
      </x:c>
      <x:c r="K5318" s="0">
        <x:f>'Historical Trades'!K5318</x:f>
      </x:c>
      <x:c r="L5318" s="0">
        <x:f>'Historical Trades'!L5318</x:f>
      </x:c>
      <x:c r="M5318" s="0">
        <x:f>'Historical Trades'!M5318</x:f>
      </x:c>
      <x:c r="N5318" s="0">
        <x:f>CLEAN('Historical Trades'!O5318)</x:f>
      </x:c>
      <x:c r="P5318" s="14">
        <x:f>IF(G5318="sell",M5318,-M5318)</x:f>
      </x:c>
      <x:c r="Q5318" s="14">
        <x:f>VLOOKUP(N5318,'Currency Rates'!$A$3:$C$32,3,0)</x:f>
      </x:c>
      <x:c r="R5318" s="0">
        <x:f>IF(A5318="SPUS",0,IF(A5318="FWD",0,P5318/Q5318))</x:f>
      </x:c>
    </x:row>
    <x:row r="5319" spans="1:19" x14ac:dyDescent="0.3">
      <x:c r="A5319" s="0">
        <x:f>'Historical Trades'!A5319</x:f>
      </x:c>
      <x:c r="B5319" s="0">
        <x:f>'Historical Trades'!B5319</x:f>
      </x:c>
      <x:c r="C5319" s="23">
        <x:f>'Historical Trades'!C5319</x:f>
      </x:c>
      <x:c r="D5319" s="0">
        <x:f>'Historical Trades'!D5319</x:f>
      </x:c>
      <x:c r="E5319" s="23">
        <x:f>'Historical Trades'!E5319</x:f>
      </x:c>
      <x:c r="F5319" s="0">
        <x:f>'Historical Trades'!F5319</x:f>
      </x:c>
      <x:c r="G5319" s="0">
        <x:f>'Historical Trades'!G5319</x:f>
      </x:c>
      <x:c r="H5319" s="0">
        <x:f>'Historical Trades'!H5319</x:f>
      </x:c>
      <x:c r="I5319" s="0">
        <x:f>'Historical Trades'!I5319</x:f>
      </x:c>
      <x:c r="J5319" s="0">
        <x:f>'Historical Trades'!J5319</x:f>
      </x:c>
      <x:c r="K5319" s="0">
        <x:f>'Historical Trades'!K5319</x:f>
      </x:c>
      <x:c r="L5319" s="0">
        <x:f>'Historical Trades'!L5319</x:f>
      </x:c>
      <x:c r="M5319" s="0">
        <x:f>'Historical Trades'!M5319</x:f>
      </x:c>
      <x:c r="N5319" s="0">
        <x:f>CLEAN('Historical Trades'!O5319)</x:f>
      </x:c>
      <x:c r="P5319" s="14">
        <x:f>IF(G5319="sell",M5319,-M5319)</x:f>
      </x:c>
      <x:c r="Q5319" s="14">
        <x:f>VLOOKUP(N5319,'Currency Rates'!$A$3:$C$32,3,0)</x:f>
      </x:c>
      <x:c r="R5319" s="0">
        <x:f>IF(A5319="SPUS",0,IF(A5319="FWD",0,P5319/Q5319))</x:f>
      </x:c>
    </x:row>
    <x:row r="5320" spans="1:19" x14ac:dyDescent="0.3">
      <x:c r="A5320" s="0">
        <x:f>'Historical Trades'!A5320</x:f>
      </x:c>
      <x:c r="B5320" s="0">
        <x:f>'Historical Trades'!B5320</x:f>
      </x:c>
      <x:c r="C5320" s="23">
        <x:f>'Historical Trades'!C5320</x:f>
      </x:c>
      <x:c r="D5320" s="0">
        <x:f>'Historical Trades'!D5320</x:f>
      </x:c>
      <x:c r="E5320" s="23">
        <x:f>'Historical Trades'!E5320</x:f>
      </x:c>
      <x:c r="F5320" s="0">
        <x:f>'Historical Trades'!F5320</x:f>
      </x:c>
      <x:c r="G5320" s="0">
        <x:f>'Historical Trades'!G5320</x:f>
      </x:c>
      <x:c r="H5320" s="0">
        <x:f>'Historical Trades'!H5320</x:f>
      </x:c>
      <x:c r="I5320" s="0">
        <x:f>'Historical Trades'!I5320</x:f>
      </x:c>
      <x:c r="J5320" s="0">
        <x:f>'Historical Trades'!J5320</x:f>
      </x:c>
      <x:c r="K5320" s="0">
        <x:f>'Historical Trades'!K5320</x:f>
      </x:c>
      <x:c r="L5320" s="0">
        <x:f>'Historical Trades'!L5320</x:f>
      </x:c>
      <x:c r="M5320" s="0">
        <x:f>'Historical Trades'!M5320</x:f>
      </x:c>
      <x:c r="N5320" s="0">
        <x:f>CLEAN('Historical Trades'!O5320)</x:f>
      </x:c>
      <x:c r="P5320" s="14">
        <x:f>IF(G5320="sell",M5320,-M5320)</x:f>
      </x:c>
      <x:c r="Q5320" s="14">
        <x:f>VLOOKUP(N5320,'Currency Rates'!$A$3:$C$32,3,0)</x:f>
      </x:c>
      <x:c r="R5320" s="0">
        <x:f>IF(A5320="SPUS",0,IF(A5320="FWD",0,P5320/Q5320))</x:f>
      </x:c>
    </x:row>
    <x:row r="5321" spans="1:19" x14ac:dyDescent="0.3">
      <x:c r="A5321" s="0">
        <x:f>'Historical Trades'!A5321</x:f>
      </x:c>
      <x:c r="B5321" s="0">
        <x:f>'Historical Trades'!B5321</x:f>
      </x:c>
      <x:c r="C5321" s="23">
        <x:f>'Historical Trades'!C5321</x:f>
      </x:c>
      <x:c r="D5321" s="0">
        <x:f>'Historical Trades'!D5321</x:f>
      </x:c>
      <x:c r="E5321" s="23">
        <x:f>'Historical Trades'!E5321</x:f>
      </x:c>
      <x:c r="F5321" s="0">
        <x:f>'Historical Trades'!F5321</x:f>
      </x:c>
      <x:c r="G5321" s="0">
        <x:f>'Historical Trades'!G5321</x:f>
      </x:c>
      <x:c r="H5321" s="0">
        <x:f>'Historical Trades'!H5321</x:f>
      </x:c>
      <x:c r="I5321" s="0">
        <x:f>'Historical Trades'!I5321</x:f>
      </x:c>
      <x:c r="J5321" s="0">
        <x:f>'Historical Trades'!J5321</x:f>
      </x:c>
      <x:c r="K5321" s="0">
        <x:f>'Historical Trades'!K5321</x:f>
      </x:c>
      <x:c r="L5321" s="0">
        <x:f>'Historical Trades'!L5321</x:f>
      </x:c>
      <x:c r="M5321" s="0">
        <x:f>'Historical Trades'!M5321</x:f>
      </x:c>
      <x:c r="N5321" s="0">
        <x:f>CLEAN('Historical Trades'!O5321)</x:f>
      </x:c>
      <x:c r="P5321" s="14">
        <x:f>IF(G5321="sell",M5321,-M5321)</x:f>
      </x:c>
      <x:c r="Q5321" s="14">
        <x:f>VLOOKUP(N5321,'Currency Rates'!$A$3:$C$32,3,0)</x:f>
      </x:c>
      <x:c r="R5321" s="0">
        <x:f>IF(A5321="SPUS",0,IF(A5321="FWD",0,P5321/Q5321))</x:f>
      </x:c>
    </x:row>
    <x:row r="5322" spans="1:19" x14ac:dyDescent="0.3">
      <x:c r="A5322" s="0">
        <x:f>'Historical Trades'!A5322</x:f>
      </x:c>
      <x:c r="B5322" s="0">
        <x:f>'Historical Trades'!B5322</x:f>
      </x:c>
      <x:c r="C5322" s="23">
        <x:f>'Historical Trades'!C5322</x:f>
      </x:c>
      <x:c r="D5322" s="0">
        <x:f>'Historical Trades'!D5322</x:f>
      </x:c>
      <x:c r="E5322" s="23">
        <x:f>'Historical Trades'!E5322</x:f>
      </x:c>
      <x:c r="F5322" s="0">
        <x:f>'Historical Trades'!F5322</x:f>
      </x:c>
      <x:c r="G5322" s="0">
        <x:f>'Historical Trades'!G5322</x:f>
      </x:c>
      <x:c r="H5322" s="0">
        <x:f>'Historical Trades'!H5322</x:f>
      </x:c>
      <x:c r="I5322" s="0">
        <x:f>'Historical Trades'!I5322</x:f>
      </x:c>
      <x:c r="J5322" s="0">
        <x:f>'Historical Trades'!J5322</x:f>
      </x:c>
      <x:c r="K5322" s="0">
        <x:f>'Historical Trades'!K5322</x:f>
      </x:c>
      <x:c r="L5322" s="0">
        <x:f>'Historical Trades'!L5322</x:f>
      </x:c>
      <x:c r="M5322" s="0">
        <x:f>'Historical Trades'!M5322</x:f>
      </x:c>
      <x:c r="N5322" s="0">
        <x:f>CLEAN('Historical Trades'!O5322)</x:f>
      </x:c>
      <x:c r="P5322" s="14">
        <x:f>IF(G5322="sell",M5322,-M5322)</x:f>
      </x:c>
      <x:c r="Q5322" s="14">
        <x:f>VLOOKUP(N5322,'Currency Rates'!$A$3:$C$32,3,0)</x:f>
      </x:c>
      <x:c r="R5322" s="0">
        <x:f>IF(A5322="SPUS",0,IF(A5322="FWD",0,P5322/Q5322))</x:f>
      </x:c>
    </x:row>
    <x:row r="5323" spans="1:19" x14ac:dyDescent="0.3">
      <x:c r="A5323" s="0">
        <x:f>'Historical Trades'!A5323</x:f>
      </x:c>
      <x:c r="B5323" s="0">
        <x:f>'Historical Trades'!B5323</x:f>
      </x:c>
      <x:c r="C5323" s="23">
        <x:f>'Historical Trades'!C5323</x:f>
      </x:c>
      <x:c r="D5323" s="0">
        <x:f>'Historical Trades'!D5323</x:f>
      </x:c>
      <x:c r="E5323" s="23">
        <x:f>'Historical Trades'!E5323</x:f>
      </x:c>
      <x:c r="F5323" s="0">
        <x:f>'Historical Trades'!F5323</x:f>
      </x:c>
      <x:c r="G5323" s="0">
        <x:f>'Historical Trades'!G5323</x:f>
      </x:c>
      <x:c r="H5323" s="0">
        <x:f>'Historical Trades'!H5323</x:f>
      </x:c>
      <x:c r="I5323" s="0">
        <x:f>'Historical Trades'!I5323</x:f>
      </x:c>
      <x:c r="J5323" s="0">
        <x:f>'Historical Trades'!J5323</x:f>
      </x:c>
      <x:c r="K5323" s="0">
        <x:f>'Historical Trades'!K5323</x:f>
      </x:c>
      <x:c r="L5323" s="0">
        <x:f>'Historical Trades'!L5323</x:f>
      </x:c>
      <x:c r="M5323" s="0">
        <x:f>'Historical Trades'!M5323</x:f>
      </x:c>
      <x:c r="N5323" s="0">
        <x:f>CLEAN('Historical Trades'!O5323)</x:f>
      </x:c>
      <x:c r="P5323" s="14">
        <x:f>IF(G5323="sell",M5323,-M5323)</x:f>
      </x:c>
      <x:c r="Q5323" s="14">
        <x:f>VLOOKUP(N5323,'Currency Rates'!$A$3:$C$32,3,0)</x:f>
      </x:c>
      <x:c r="R5323" s="0">
        <x:f>IF(A5323="SPUS",0,IF(A5323="FWD",0,P5323/Q5323))</x:f>
      </x:c>
    </x:row>
    <x:row r="5324" spans="1:19" x14ac:dyDescent="0.3">
      <x:c r="A5324" s="0">
        <x:f>'Historical Trades'!A5324</x:f>
      </x:c>
      <x:c r="B5324" s="0">
        <x:f>'Historical Trades'!B5324</x:f>
      </x:c>
      <x:c r="C5324" s="23">
        <x:f>'Historical Trades'!C5324</x:f>
      </x:c>
      <x:c r="D5324" s="0">
        <x:f>'Historical Trades'!D5324</x:f>
      </x:c>
      <x:c r="E5324" s="23">
        <x:f>'Historical Trades'!E5324</x:f>
      </x:c>
      <x:c r="F5324" s="0">
        <x:f>'Historical Trades'!F5324</x:f>
      </x:c>
      <x:c r="G5324" s="0">
        <x:f>'Historical Trades'!G5324</x:f>
      </x:c>
      <x:c r="H5324" s="0">
        <x:f>'Historical Trades'!H5324</x:f>
      </x:c>
      <x:c r="I5324" s="0">
        <x:f>'Historical Trades'!I5324</x:f>
      </x:c>
      <x:c r="J5324" s="0">
        <x:f>'Historical Trades'!J5324</x:f>
      </x:c>
      <x:c r="K5324" s="0">
        <x:f>'Historical Trades'!K5324</x:f>
      </x:c>
      <x:c r="L5324" s="0">
        <x:f>'Historical Trades'!L5324</x:f>
      </x:c>
      <x:c r="M5324" s="0">
        <x:f>'Historical Trades'!M5324</x:f>
      </x:c>
      <x:c r="N5324" s="0">
        <x:f>CLEAN('Historical Trades'!O5324)</x:f>
      </x:c>
      <x:c r="P5324" s="14">
        <x:f>IF(G5324="sell",M5324,-M5324)</x:f>
      </x:c>
      <x:c r="Q5324" s="14">
        <x:f>VLOOKUP(N5324,'Currency Rates'!$A$3:$C$32,3,0)</x:f>
      </x:c>
      <x:c r="R5324" s="0">
        <x:f>IF(A5324="SPUS",0,IF(A5324="FWD",0,P5324/Q5324))</x:f>
      </x:c>
    </x:row>
    <x:row r="5325" spans="1:19" x14ac:dyDescent="0.3">
      <x:c r="A5325" s="0">
        <x:f>'Historical Trades'!A5325</x:f>
      </x:c>
      <x:c r="B5325" s="0">
        <x:f>'Historical Trades'!B5325</x:f>
      </x:c>
      <x:c r="C5325" s="23">
        <x:f>'Historical Trades'!C5325</x:f>
      </x:c>
      <x:c r="D5325" s="0">
        <x:f>'Historical Trades'!D5325</x:f>
      </x:c>
      <x:c r="E5325" s="23">
        <x:f>'Historical Trades'!E5325</x:f>
      </x:c>
      <x:c r="F5325" s="0">
        <x:f>'Historical Trades'!F5325</x:f>
      </x:c>
      <x:c r="G5325" s="0">
        <x:f>'Historical Trades'!G5325</x:f>
      </x:c>
      <x:c r="H5325" s="0">
        <x:f>'Historical Trades'!H5325</x:f>
      </x:c>
      <x:c r="I5325" s="0">
        <x:f>'Historical Trades'!I5325</x:f>
      </x:c>
      <x:c r="J5325" s="0">
        <x:f>'Historical Trades'!J5325</x:f>
      </x:c>
      <x:c r="K5325" s="0">
        <x:f>'Historical Trades'!K5325</x:f>
      </x:c>
      <x:c r="L5325" s="0">
        <x:f>'Historical Trades'!L5325</x:f>
      </x:c>
      <x:c r="M5325" s="0">
        <x:f>'Historical Trades'!M5325</x:f>
      </x:c>
      <x:c r="N5325" s="0">
        <x:f>CLEAN('Historical Trades'!O5325)</x:f>
      </x:c>
      <x:c r="P5325" s="14">
        <x:f>IF(G5325="sell",M5325,-M5325)</x:f>
      </x:c>
      <x:c r="Q5325" s="14">
        <x:f>VLOOKUP(N5325,'Currency Rates'!$A$3:$C$32,3,0)</x:f>
      </x:c>
      <x:c r="R5325" s="0">
        <x:f>IF(A5325="SPUS",0,IF(A5325="FWD",0,P5325/Q5325))</x:f>
      </x:c>
    </x:row>
    <x:row r="5326" spans="1:19" x14ac:dyDescent="0.3">
      <x:c r="A5326" s="0">
        <x:f>'Historical Trades'!A5326</x:f>
      </x:c>
      <x:c r="B5326" s="0">
        <x:f>'Historical Trades'!B5326</x:f>
      </x:c>
      <x:c r="C5326" s="23">
        <x:f>'Historical Trades'!C5326</x:f>
      </x:c>
      <x:c r="D5326" s="0">
        <x:f>'Historical Trades'!D5326</x:f>
      </x:c>
      <x:c r="E5326" s="23">
        <x:f>'Historical Trades'!E5326</x:f>
      </x:c>
      <x:c r="F5326" s="0">
        <x:f>'Historical Trades'!F5326</x:f>
      </x:c>
      <x:c r="G5326" s="0">
        <x:f>'Historical Trades'!G5326</x:f>
      </x:c>
      <x:c r="H5326" s="0">
        <x:f>'Historical Trades'!H5326</x:f>
      </x:c>
      <x:c r="I5326" s="0">
        <x:f>'Historical Trades'!I5326</x:f>
      </x:c>
      <x:c r="J5326" s="0">
        <x:f>'Historical Trades'!J5326</x:f>
      </x:c>
      <x:c r="K5326" s="0">
        <x:f>'Historical Trades'!K5326</x:f>
      </x:c>
      <x:c r="L5326" s="0">
        <x:f>'Historical Trades'!L5326</x:f>
      </x:c>
      <x:c r="M5326" s="0">
        <x:f>'Historical Trades'!M5326</x:f>
      </x:c>
      <x:c r="N5326" s="0">
        <x:f>CLEAN('Historical Trades'!O5326)</x:f>
      </x:c>
      <x:c r="P5326" s="14">
        <x:f>IF(G5326="sell",M5326,-M5326)</x:f>
      </x:c>
      <x:c r="Q5326" s="14">
        <x:f>VLOOKUP(N5326,'Currency Rates'!$A$3:$C$32,3,0)</x:f>
      </x:c>
      <x:c r="R5326" s="0">
        <x:f>IF(A5326="SPUS",0,IF(A5326="FWD",0,P5326/Q5326))</x:f>
      </x:c>
    </x:row>
    <x:row r="5327" spans="1:19" x14ac:dyDescent="0.3">
      <x:c r="A5327" s="0">
        <x:f>'Historical Trades'!A5327</x:f>
      </x:c>
      <x:c r="B5327" s="0">
        <x:f>'Historical Trades'!B5327</x:f>
      </x:c>
      <x:c r="C5327" s="23">
        <x:f>'Historical Trades'!C5327</x:f>
      </x:c>
      <x:c r="D5327" s="0">
        <x:f>'Historical Trades'!D5327</x:f>
      </x:c>
      <x:c r="E5327" s="23">
        <x:f>'Historical Trades'!E5327</x:f>
      </x:c>
      <x:c r="F5327" s="0">
        <x:f>'Historical Trades'!F5327</x:f>
      </x:c>
      <x:c r="G5327" s="0">
        <x:f>'Historical Trades'!G5327</x:f>
      </x:c>
      <x:c r="H5327" s="0">
        <x:f>'Historical Trades'!H5327</x:f>
      </x:c>
      <x:c r="I5327" s="0">
        <x:f>'Historical Trades'!I5327</x:f>
      </x:c>
      <x:c r="J5327" s="0">
        <x:f>'Historical Trades'!J5327</x:f>
      </x:c>
      <x:c r="K5327" s="0">
        <x:f>'Historical Trades'!K5327</x:f>
      </x:c>
      <x:c r="L5327" s="0">
        <x:f>'Historical Trades'!L5327</x:f>
      </x:c>
      <x:c r="M5327" s="0">
        <x:f>'Historical Trades'!M5327</x:f>
      </x:c>
      <x:c r="N5327" s="0">
        <x:f>CLEAN('Historical Trades'!O5327)</x:f>
      </x:c>
      <x:c r="P5327" s="14">
        <x:f>IF(G5327="sell",M5327,-M5327)</x:f>
      </x:c>
      <x:c r="Q5327" s="14">
        <x:f>VLOOKUP(N5327,'Currency Rates'!$A$3:$C$32,3,0)</x:f>
      </x:c>
      <x:c r="R5327" s="0">
        <x:f>IF(A5327="SPUS",0,IF(A5327="FWD",0,P5327/Q5327))</x:f>
      </x:c>
    </x:row>
    <x:row r="5328" spans="1:19" x14ac:dyDescent="0.3">
      <x:c r="A5328" s="0">
        <x:f>'Historical Trades'!A5328</x:f>
      </x:c>
      <x:c r="B5328" s="0">
        <x:f>'Historical Trades'!B5328</x:f>
      </x:c>
      <x:c r="C5328" s="23">
        <x:f>'Historical Trades'!C5328</x:f>
      </x:c>
      <x:c r="D5328" s="0">
        <x:f>'Historical Trades'!D5328</x:f>
      </x:c>
      <x:c r="E5328" s="23">
        <x:f>'Historical Trades'!E5328</x:f>
      </x:c>
      <x:c r="F5328" s="0">
        <x:f>'Historical Trades'!F5328</x:f>
      </x:c>
      <x:c r="G5328" s="0">
        <x:f>'Historical Trades'!G5328</x:f>
      </x:c>
      <x:c r="H5328" s="0">
        <x:f>'Historical Trades'!H5328</x:f>
      </x:c>
      <x:c r="I5328" s="0">
        <x:f>'Historical Trades'!I5328</x:f>
      </x:c>
      <x:c r="J5328" s="0">
        <x:f>'Historical Trades'!J5328</x:f>
      </x:c>
      <x:c r="K5328" s="0">
        <x:f>'Historical Trades'!K5328</x:f>
      </x:c>
      <x:c r="L5328" s="0">
        <x:f>'Historical Trades'!L5328</x:f>
      </x:c>
      <x:c r="M5328" s="0">
        <x:f>'Historical Trades'!M5328</x:f>
      </x:c>
      <x:c r="N5328" s="0">
        <x:f>CLEAN('Historical Trades'!O5328)</x:f>
      </x:c>
      <x:c r="P5328" s="14">
        <x:f>IF(G5328="sell",M5328,-M5328)</x:f>
      </x:c>
      <x:c r="Q5328" s="14">
        <x:f>VLOOKUP(N5328,'Currency Rates'!$A$3:$C$32,3,0)</x:f>
      </x:c>
      <x:c r="R5328" s="0">
        <x:f>IF(A5328="SPUS",0,IF(A5328="FWD",0,P5328/Q5328))</x:f>
      </x:c>
    </x:row>
    <x:row r="5329" spans="1:19" x14ac:dyDescent="0.3">
      <x:c r="A5329" s="0">
        <x:f>'Historical Trades'!A5329</x:f>
      </x:c>
      <x:c r="B5329" s="0">
        <x:f>'Historical Trades'!B5329</x:f>
      </x:c>
      <x:c r="C5329" s="23">
        <x:f>'Historical Trades'!C5329</x:f>
      </x:c>
      <x:c r="D5329" s="0">
        <x:f>'Historical Trades'!D5329</x:f>
      </x:c>
      <x:c r="E5329" s="23">
        <x:f>'Historical Trades'!E5329</x:f>
      </x:c>
      <x:c r="F5329" s="0">
        <x:f>'Historical Trades'!F5329</x:f>
      </x:c>
      <x:c r="G5329" s="0">
        <x:f>'Historical Trades'!G5329</x:f>
      </x:c>
      <x:c r="H5329" s="0">
        <x:f>'Historical Trades'!H5329</x:f>
      </x:c>
      <x:c r="I5329" s="0">
        <x:f>'Historical Trades'!I5329</x:f>
      </x:c>
      <x:c r="J5329" s="0">
        <x:f>'Historical Trades'!J5329</x:f>
      </x:c>
      <x:c r="K5329" s="0">
        <x:f>'Historical Trades'!K5329</x:f>
      </x:c>
      <x:c r="L5329" s="0">
        <x:f>'Historical Trades'!L5329</x:f>
      </x:c>
      <x:c r="M5329" s="0">
        <x:f>'Historical Trades'!M5329</x:f>
      </x:c>
      <x:c r="N5329" s="0">
        <x:f>CLEAN('Historical Trades'!O5329)</x:f>
      </x:c>
      <x:c r="P5329" s="14">
        <x:f>IF(G5329="sell",M5329,-M5329)</x:f>
      </x:c>
      <x:c r="Q5329" s="14">
        <x:f>VLOOKUP(N5329,'Currency Rates'!$A$3:$C$32,3,0)</x:f>
      </x:c>
      <x:c r="R5329" s="0">
        <x:f>IF(A5329="SPUS",0,IF(A5329="FWD",0,P5329/Q5329))</x:f>
      </x:c>
    </x:row>
    <x:row r="5330" spans="1:19" x14ac:dyDescent="0.3">
      <x:c r="A5330" s="0">
        <x:f>'Historical Trades'!A5330</x:f>
      </x:c>
      <x:c r="B5330" s="0">
        <x:f>'Historical Trades'!B5330</x:f>
      </x:c>
      <x:c r="C5330" s="23">
        <x:f>'Historical Trades'!C5330</x:f>
      </x:c>
      <x:c r="D5330" s="0">
        <x:f>'Historical Trades'!D5330</x:f>
      </x:c>
      <x:c r="E5330" s="23">
        <x:f>'Historical Trades'!E5330</x:f>
      </x:c>
      <x:c r="F5330" s="0">
        <x:f>'Historical Trades'!F5330</x:f>
      </x:c>
      <x:c r="G5330" s="0">
        <x:f>'Historical Trades'!G5330</x:f>
      </x:c>
      <x:c r="H5330" s="0">
        <x:f>'Historical Trades'!H5330</x:f>
      </x:c>
      <x:c r="I5330" s="0">
        <x:f>'Historical Trades'!I5330</x:f>
      </x:c>
      <x:c r="J5330" s="0">
        <x:f>'Historical Trades'!J5330</x:f>
      </x:c>
      <x:c r="K5330" s="0">
        <x:f>'Historical Trades'!K5330</x:f>
      </x:c>
      <x:c r="L5330" s="0">
        <x:f>'Historical Trades'!L5330</x:f>
      </x:c>
      <x:c r="M5330" s="0">
        <x:f>'Historical Trades'!M5330</x:f>
      </x:c>
      <x:c r="N5330" s="0">
        <x:f>CLEAN('Historical Trades'!O5330)</x:f>
      </x:c>
      <x:c r="P5330" s="14">
        <x:f>IF(G5330="sell",M5330,-M5330)</x:f>
      </x:c>
      <x:c r="Q5330" s="14">
        <x:f>VLOOKUP(N5330,'Currency Rates'!$A$3:$C$32,3,0)</x:f>
      </x:c>
      <x:c r="R5330" s="0">
        <x:f>IF(A5330="SPUS",0,IF(A5330="FWD",0,P5330/Q5330))</x:f>
      </x:c>
    </x:row>
    <x:row r="5331" spans="1:19" x14ac:dyDescent="0.3">
      <x:c r="A5331" s="0">
        <x:f>'Historical Trades'!A5331</x:f>
      </x:c>
      <x:c r="B5331" s="0">
        <x:f>'Historical Trades'!B5331</x:f>
      </x:c>
      <x:c r="C5331" s="23">
        <x:f>'Historical Trades'!C5331</x:f>
      </x:c>
      <x:c r="D5331" s="0">
        <x:f>'Historical Trades'!D5331</x:f>
      </x:c>
      <x:c r="E5331" s="23">
        <x:f>'Historical Trades'!E5331</x:f>
      </x:c>
      <x:c r="F5331" s="0">
        <x:f>'Historical Trades'!F5331</x:f>
      </x:c>
      <x:c r="G5331" s="0">
        <x:f>'Historical Trades'!G5331</x:f>
      </x:c>
      <x:c r="H5331" s="0">
        <x:f>'Historical Trades'!H5331</x:f>
      </x:c>
      <x:c r="I5331" s="0">
        <x:f>'Historical Trades'!I5331</x:f>
      </x:c>
      <x:c r="J5331" s="0">
        <x:f>'Historical Trades'!J5331</x:f>
      </x:c>
      <x:c r="K5331" s="0">
        <x:f>'Historical Trades'!K5331</x:f>
      </x:c>
      <x:c r="L5331" s="0">
        <x:f>'Historical Trades'!L5331</x:f>
      </x:c>
      <x:c r="M5331" s="0">
        <x:f>'Historical Trades'!M5331</x:f>
      </x:c>
      <x:c r="N5331" s="0">
        <x:f>CLEAN('Historical Trades'!O5331)</x:f>
      </x:c>
      <x:c r="P5331" s="14">
        <x:f>IF(G5331="sell",M5331,-M5331)</x:f>
      </x:c>
      <x:c r="Q5331" s="14">
        <x:f>VLOOKUP(N5331,'Currency Rates'!$A$3:$C$32,3,0)</x:f>
      </x:c>
      <x:c r="R5331" s="0">
        <x:f>IF(A5331="SPUS",0,IF(A5331="FWD",0,P5331/Q5331))</x:f>
      </x:c>
    </x:row>
    <x:row r="5332" spans="1:19" x14ac:dyDescent="0.3">
      <x:c r="A5332" s="0">
        <x:f>'Historical Trades'!A5332</x:f>
      </x:c>
      <x:c r="B5332" s="0">
        <x:f>'Historical Trades'!B5332</x:f>
      </x:c>
      <x:c r="C5332" s="23">
        <x:f>'Historical Trades'!C5332</x:f>
      </x:c>
      <x:c r="D5332" s="0">
        <x:f>'Historical Trades'!D5332</x:f>
      </x:c>
      <x:c r="E5332" s="23">
        <x:f>'Historical Trades'!E5332</x:f>
      </x:c>
      <x:c r="F5332" s="0">
        <x:f>'Historical Trades'!F5332</x:f>
      </x:c>
      <x:c r="G5332" s="0">
        <x:f>'Historical Trades'!G5332</x:f>
      </x:c>
      <x:c r="H5332" s="0">
        <x:f>'Historical Trades'!H5332</x:f>
      </x:c>
      <x:c r="I5332" s="0">
        <x:f>'Historical Trades'!I5332</x:f>
      </x:c>
      <x:c r="J5332" s="0">
        <x:f>'Historical Trades'!J5332</x:f>
      </x:c>
      <x:c r="K5332" s="0">
        <x:f>'Historical Trades'!K5332</x:f>
      </x:c>
      <x:c r="L5332" s="0">
        <x:f>'Historical Trades'!L5332</x:f>
      </x:c>
      <x:c r="M5332" s="0">
        <x:f>'Historical Trades'!M5332</x:f>
      </x:c>
      <x:c r="N5332" s="0">
        <x:f>CLEAN('Historical Trades'!O5332)</x:f>
      </x:c>
      <x:c r="P5332" s="14">
        <x:f>IF(G5332="sell",M5332,-M5332)</x:f>
      </x:c>
      <x:c r="Q5332" s="14">
        <x:f>VLOOKUP(N5332,'Currency Rates'!$A$3:$C$32,3,0)</x:f>
      </x:c>
      <x:c r="R5332" s="0">
        <x:f>IF(A5332="SPUS",0,IF(A5332="FWD",0,P5332/Q5332))</x:f>
      </x:c>
    </x:row>
    <x:row r="5333" spans="1:19" x14ac:dyDescent="0.3">
      <x:c r="A5333" s="0">
        <x:f>'Historical Trades'!A5333</x:f>
      </x:c>
      <x:c r="B5333" s="0">
        <x:f>'Historical Trades'!B5333</x:f>
      </x:c>
      <x:c r="C5333" s="23">
        <x:f>'Historical Trades'!C5333</x:f>
      </x:c>
      <x:c r="D5333" s="0">
        <x:f>'Historical Trades'!D5333</x:f>
      </x:c>
      <x:c r="E5333" s="23">
        <x:f>'Historical Trades'!E5333</x:f>
      </x:c>
      <x:c r="F5333" s="0">
        <x:f>'Historical Trades'!F5333</x:f>
      </x:c>
      <x:c r="G5333" s="0">
        <x:f>'Historical Trades'!G5333</x:f>
      </x:c>
      <x:c r="H5333" s="0">
        <x:f>'Historical Trades'!H5333</x:f>
      </x:c>
      <x:c r="I5333" s="0">
        <x:f>'Historical Trades'!I5333</x:f>
      </x:c>
      <x:c r="J5333" s="0">
        <x:f>'Historical Trades'!J5333</x:f>
      </x:c>
      <x:c r="K5333" s="0">
        <x:f>'Historical Trades'!K5333</x:f>
      </x:c>
      <x:c r="L5333" s="0">
        <x:f>'Historical Trades'!L5333</x:f>
      </x:c>
      <x:c r="M5333" s="0">
        <x:f>'Historical Trades'!M5333</x:f>
      </x:c>
      <x:c r="N5333" s="0">
        <x:f>CLEAN('Historical Trades'!O5333)</x:f>
      </x:c>
      <x:c r="P5333" s="14">
        <x:f>IF(G5333="sell",M5333,-M5333)</x:f>
      </x:c>
      <x:c r="Q5333" s="14">
        <x:f>VLOOKUP(N5333,'Currency Rates'!$A$3:$C$32,3,0)</x:f>
      </x:c>
      <x:c r="R5333" s="0">
        <x:f>IF(A5333="SPUS",0,IF(A5333="FWD",0,P5333/Q5333))</x:f>
      </x:c>
    </x:row>
    <x:row r="5334" spans="1:19" x14ac:dyDescent="0.3">
      <x:c r="A5334" s="0">
        <x:f>'Historical Trades'!A5334</x:f>
      </x:c>
      <x:c r="B5334" s="0">
        <x:f>'Historical Trades'!B5334</x:f>
      </x:c>
      <x:c r="C5334" s="23">
        <x:f>'Historical Trades'!C5334</x:f>
      </x:c>
      <x:c r="D5334" s="0">
        <x:f>'Historical Trades'!D5334</x:f>
      </x:c>
      <x:c r="E5334" s="23">
        <x:f>'Historical Trades'!E5334</x:f>
      </x:c>
      <x:c r="F5334" s="0">
        <x:f>'Historical Trades'!F5334</x:f>
      </x:c>
      <x:c r="G5334" s="0">
        <x:f>'Historical Trades'!G5334</x:f>
      </x:c>
      <x:c r="H5334" s="0">
        <x:f>'Historical Trades'!H5334</x:f>
      </x:c>
      <x:c r="I5334" s="0">
        <x:f>'Historical Trades'!I5334</x:f>
      </x:c>
      <x:c r="J5334" s="0">
        <x:f>'Historical Trades'!J5334</x:f>
      </x:c>
      <x:c r="K5334" s="0">
        <x:f>'Historical Trades'!K5334</x:f>
      </x:c>
      <x:c r="L5334" s="0">
        <x:f>'Historical Trades'!L5334</x:f>
      </x:c>
      <x:c r="M5334" s="0">
        <x:f>'Historical Trades'!M5334</x:f>
      </x:c>
      <x:c r="N5334" s="0">
        <x:f>CLEAN('Historical Trades'!O5334)</x:f>
      </x:c>
      <x:c r="P5334" s="14">
        <x:f>IF(G5334="sell",M5334,-M5334)</x:f>
      </x:c>
      <x:c r="Q5334" s="14">
        <x:f>VLOOKUP(N5334,'Currency Rates'!$A$3:$C$32,3,0)</x:f>
      </x:c>
      <x:c r="R5334" s="0">
        <x:f>IF(A5334="SPUS",0,IF(A5334="FWD",0,P5334/Q5334))</x:f>
      </x:c>
    </x:row>
    <x:row r="5335" spans="1:19" x14ac:dyDescent="0.3">
      <x:c r="A5335" s="0">
        <x:f>'Historical Trades'!A5335</x:f>
      </x:c>
      <x:c r="B5335" s="0">
        <x:f>'Historical Trades'!B5335</x:f>
      </x:c>
      <x:c r="C5335" s="23">
        <x:f>'Historical Trades'!C5335</x:f>
      </x:c>
      <x:c r="D5335" s="0">
        <x:f>'Historical Trades'!D5335</x:f>
      </x:c>
      <x:c r="E5335" s="23">
        <x:f>'Historical Trades'!E5335</x:f>
      </x:c>
      <x:c r="F5335" s="0">
        <x:f>'Historical Trades'!F5335</x:f>
      </x:c>
      <x:c r="G5335" s="0">
        <x:f>'Historical Trades'!G5335</x:f>
      </x:c>
      <x:c r="H5335" s="0">
        <x:f>'Historical Trades'!H5335</x:f>
      </x:c>
      <x:c r="I5335" s="0">
        <x:f>'Historical Trades'!I5335</x:f>
      </x:c>
      <x:c r="J5335" s="0">
        <x:f>'Historical Trades'!J5335</x:f>
      </x:c>
      <x:c r="K5335" s="0">
        <x:f>'Historical Trades'!K5335</x:f>
      </x:c>
      <x:c r="L5335" s="0">
        <x:f>'Historical Trades'!L5335</x:f>
      </x:c>
      <x:c r="M5335" s="0">
        <x:f>'Historical Trades'!M5335</x:f>
      </x:c>
      <x:c r="N5335" s="0">
        <x:f>CLEAN('Historical Trades'!O5335)</x:f>
      </x:c>
      <x:c r="P5335" s="14">
        <x:f>IF(G5335="sell",M5335,-M5335)</x:f>
      </x:c>
      <x:c r="Q5335" s="14">
        <x:f>VLOOKUP(N5335,'Currency Rates'!$A$3:$C$32,3,0)</x:f>
      </x:c>
      <x:c r="R5335" s="0">
        <x:f>IF(A5335="SPUS",0,IF(A5335="FWD",0,P5335/Q5335))</x:f>
      </x:c>
    </x:row>
    <x:row r="5336" spans="1:19" x14ac:dyDescent="0.3">
      <x:c r="A5336" s="0">
        <x:f>'Historical Trades'!A5336</x:f>
      </x:c>
      <x:c r="B5336" s="0">
        <x:f>'Historical Trades'!B5336</x:f>
      </x:c>
      <x:c r="C5336" s="23">
        <x:f>'Historical Trades'!C5336</x:f>
      </x:c>
      <x:c r="D5336" s="0">
        <x:f>'Historical Trades'!D5336</x:f>
      </x:c>
      <x:c r="E5336" s="23">
        <x:f>'Historical Trades'!E5336</x:f>
      </x:c>
      <x:c r="F5336" s="0">
        <x:f>'Historical Trades'!F5336</x:f>
      </x:c>
      <x:c r="G5336" s="0">
        <x:f>'Historical Trades'!G5336</x:f>
      </x:c>
      <x:c r="H5336" s="0">
        <x:f>'Historical Trades'!H5336</x:f>
      </x:c>
      <x:c r="I5336" s="0">
        <x:f>'Historical Trades'!I5336</x:f>
      </x:c>
      <x:c r="J5336" s="0">
        <x:f>'Historical Trades'!J5336</x:f>
      </x:c>
      <x:c r="K5336" s="0">
        <x:f>'Historical Trades'!K5336</x:f>
      </x:c>
      <x:c r="L5336" s="0">
        <x:f>'Historical Trades'!L5336</x:f>
      </x:c>
      <x:c r="M5336" s="0">
        <x:f>'Historical Trades'!M5336</x:f>
      </x:c>
      <x:c r="N5336" s="0">
        <x:f>CLEAN('Historical Trades'!O5336)</x:f>
      </x:c>
      <x:c r="P5336" s="14">
        <x:f>IF(G5336="sell",M5336,-M5336)</x:f>
      </x:c>
      <x:c r="Q5336" s="14">
        <x:f>VLOOKUP(N5336,'Currency Rates'!$A$3:$C$32,3,0)</x:f>
      </x:c>
      <x:c r="R5336" s="0">
        <x:f>IF(A5336="SPUS",0,IF(A5336="FWD",0,P5336/Q5336))</x:f>
      </x:c>
    </x:row>
    <x:row r="5337" spans="1:19" x14ac:dyDescent="0.3">
      <x:c r="A5337" s="0">
        <x:f>'Historical Trades'!A5337</x:f>
      </x:c>
      <x:c r="B5337" s="0">
        <x:f>'Historical Trades'!B5337</x:f>
      </x:c>
      <x:c r="C5337" s="23">
        <x:f>'Historical Trades'!C5337</x:f>
      </x:c>
      <x:c r="D5337" s="0">
        <x:f>'Historical Trades'!D5337</x:f>
      </x:c>
      <x:c r="E5337" s="23">
        <x:f>'Historical Trades'!E5337</x:f>
      </x:c>
      <x:c r="F5337" s="0">
        <x:f>'Historical Trades'!F5337</x:f>
      </x:c>
      <x:c r="G5337" s="0">
        <x:f>'Historical Trades'!G5337</x:f>
      </x:c>
      <x:c r="H5337" s="0">
        <x:f>'Historical Trades'!H5337</x:f>
      </x:c>
      <x:c r="I5337" s="0">
        <x:f>'Historical Trades'!I5337</x:f>
      </x:c>
      <x:c r="J5337" s="0">
        <x:f>'Historical Trades'!J5337</x:f>
      </x:c>
      <x:c r="K5337" s="0">
        <x:f>'Historical Trades'!K5337</x:f>
      </x:c>
      <x:c r="L5337" s="0">
        <x:f>'Historical Trades'!L5337</x:f>
      </x:c>
      <x:c r="M5337" s="0">
        <x:f>'Historical Trades'!M5337</x:f>
      </x:c>
      <x:c r="N5337" s="0">
        <x:f>CLEAN('Historical Trades'!O5337)</x:f>
      </x:c>
      <x:c r="P5337" s="14">
        <x:f>IF(G5337="sell",M5337,-M5337)</x:f>
      </x:c>
      <x:c r="Q5337" s="14">
        <x:f>VLOOKUP(N5337,'Currency Rates'!$A$3:$C$32,3,0)</x:f>
      </x:c>
      <x:c r="R5337" s="0">
        <x:f>IF(A5337="SPUS",0,IF(A5337="FWD",0,P5337/Q5337))</x:f>
      </x:c>
    </x:row>
    <x:row r="5338" spans="1:19" x14ac:dyDescent="0.3">
      <x:c r="A5338" s="0">
        <x:f>'Historical Trades'!A5338</x:f>
      </x:c>
      <x:c r="B5338" s="0">
        <x:f>'Historical Trades'!B5338</x:f>
      </x:c>
      <x:c r="C5338" s="23">
        <x:f>'Historical Trades'!C5338</x:f>
      </x:c>
      <x:c r="D5338" s="0">
        <x:f>'Historical Trades'!D5338</x:f>
      </x:c>
      <x:c r="E5338" s="23">
        <x:f>'Historical Trades'!E5338</x:f>
      </x:c>
      <x:c r="F5338" s="0">
        <x:f>'Historical Trades'!F5338</x:f>
      </x:c>
      <x:c r="G5338" s="0">
        <x:f>'Historical Trades'!G5338</x:f>
      </x:c>
      <x:c r="H5338" s="0">
        <x:f>'Historical Trades'!H5338</x:f>
      </x:c>
      <x:c r="I5338" s="0">
        <x:f>'Historical Trades'!I5338</x:f>
      </x:c>
      <x:c r="J5338" s="0">
        <x:f>'Historical Trades'!J5338</x:f>
      </x:c>
      <x:c r="K5338" s="0">
        <x:f>'Historical Trades'!K5338</x:f>
      </x:c>
      <x:c r="L5338" s="0">
        <x:f>'Historical Trades'!L5338</x:f>
      </x:c>
      <x:c r="M5338" s="0">
        <x:f>'Historical Trades'!M5338</x:f>
      </x:c>
      <x:c r="N5338" s="0">
        <x:f>CLEAN('Historical Trades'!O5338)</x:f>
      </x:c>
      <x:c r="P5338" s="14">
        <x:f>IF(G5338="sell",M5338,-M5338)</x:f>
      </x:c>
      <x:c r="Q5338" s="14">
        <x:f>VLOOKUP(N5338,'Currency Rates'!$A$3:$C$32,3,0)</x:f>
      </x:c>
      <x:c r="R5338" s="0">
        <x:f>IF(A5338="SPUS",0,IF(A5338="FWD",0,P5338/Q5338))</x:f>
      </x:c>
    </x:row>
    <x:row r="5339" spans="1:19" x14ac:dyDescent="0.3">
      <x:c r="A5339" s="0">
        <x:f>'Historical Trades'!A5339</x:f>
      </x:c>
      <x:c r="B5339" s="0">
        <x:f>'Historical Trades'!B5339</x:f>
      </x:c>
      <x:c r="C5339" s="23">
        <x:f>'Historical Trades'!C5339</x:f>
      </x:c>
      <x:c r="D5339" s="0">
        <x:f>'Historical Trades'!D5339</x:f>
      </x:c>
      <x:c r="E5339" s="23">
        <x:f>'Historical Trades'!E5339</x:f>
      </x:c>
      <x:c r="F5339" s="0">
        <x:f>'Historical Trades'!F5339</x:f>
      </x:c>
      <x:c r="G5339" s="0">
        <x:f>'Historical Trades'!G5339</x:f>
      </x:c>
      <x:c r="H5339" s="0">
        <x:f>'Historical Trades'!H5339</x:f>
      </x:c>
      <x:c r="I5339" s="0">
        <x:f>'Historical Trades'!I5339</x:f>
      </x:c>
      <x:c r="J5339" s="0">
        <x:f>'Historical Trades'!J5339</x:f>
      </x:c>
      <x:c r="K5339" s="0">
        <x:f>'Historical Trades'!K5339</x:f>
      </x:c>
      <x:c r="L5339" s="0">
        <x:f>'Historical Trades'!L5339</x:f>
      </x:c>
      <x:c r="M5339" s="0">
        <x:f>'Historical Trades'!M5339</x:f>
      </x:c>
      <x:c r="N5339" s="0">
        <x:f>CLEAN('Historical Trades'!O5339)</x:f>
      </x:c>
      <x:c r="P5339" s="14">
        <x:f>IF(G5339="sell",M5339,-M5339)</x:f>
      </x:c>
      <x:c r="Q5339" s="14">
        <x:f>VLOOKUP(N5339,'Currency Rates'!$A$3:$C$32,3,0)</x:f>
      </x:c>
      <x:c r="R5339" s="0">
        <x:f>IF(A5339="SPUS",0,IF(A5339="FWD",0,P5339/Q5339))</x:f>
      </x:c>
    </x:row>
    <x:row r="5340" spans="1:19" x14ac:dyDescent="0.3">
      <x:c r="A5340" s="0">
        <x:f>'Historical Trades'!A5340</x:f>
      </x:c>
      <x:c r="B5340" s="0">
        <x:f>'Historical Trades'!B5340</x:f>
      </x:c>
      <x:c r="C5340" s="23">
        <x:f>'Historical Trades'!C5340</x:f>
      </x:c>
      <x:c r="D5340" s="0">
        <x:f>'Historical Trades'!D5340</x:f>
      </x:c>
      <x:c r="E5340" s="23">
        <x:f>'Historical Trades'!E5340</x:f>
      </x:c>
      <x:c r="F5340" s="0">
        <x:f>'Historical Trades'!F5340</x:f>
      </x:c>
      <x:c r="G5340" s="0">
        <x:f>'Historical Trades'!G5340</x:f>
      </x:c>
      <x:c r="H5340" s="0">
        <x:f>'Historical Trades'!H5340</x:f>
      </x:c>
      <x:c r="I5340" s="0">
        <x:f>'Historical Trades'!I5340</x:f>
      </x:c>
      <x:c r="J5340" s="0">
        <x:f>'Historical Trades'!J5340</x:f>
      </x:c>
      <x:c r="K5340" s="0">
        <x:f>'Historical Trades'!K5340</x:f>
      </x:c>
      <x:c r="L5340" s="0">
        <x:f>'Historical Trades'!L5340</x:f>
      </x:c>
      <x:c r="M5340" s="0">
        <x:f>'Historical Trades'!M5340</x:f>
      </x:c>
      <x:c r="N5340" s="0">
        <x:f>CLEAN('Historical Trades'!O5340)</x:f>
      </x:c>
      <x:c r="P5340" s="14">
        <x:f>IF(G5340="sell",M5340,-M5340)</x:f>
      </x:c>
      <x:c r="Q5340" s="14">
        <x:f>VLOOKUP(N5340,'Currency Rates'!$A$3:$C$32,3,0)</x:f>
      </x:c>
      <x:c r="R5340" s="0">
        <x:f>IF(A5340="SPUS",0,IF(A5340="FWD",0,P5340/Q5340))</x:f>
      </x:c>
    </x:row>
    <x:row r="5341" spans="1:19" x14ac:dyDescent="0.3">
      <x:c r="A5341" s="0">
        <x:f>'Historical Trades'!A5341</x:f>
      </x:c>
      <x:c r="B5341" s="0">
        <x:f>'Historical Trades'!B5341</x:f>
      </x:c>
      <x:c r="C5341" s="23">
        <x:f>'Historical Trades'!C5341</x:f>
      </x:c>
      <x:c r="D5341" s="0">
        <x:f>'Historical Trades'!D5341</x:f>
      </x:c>
      <x:c r="E5341" s="23">
        <x:f>'Historical Trades'!E5341</x:f>
      </x:c>
      <x:c r="F5341" s="0">
        <x:f>'Historical Trades'!F5341</x:f>
      </x:c>
      <x:c r="G5341" s="0">
        <x:f>'Historical Trades'!G5341</x:f>
      </x:c>
      <x:c r="H5341" s="0">
        <x:f>'Historical Trades'!H5341</x:f>
      </x:c>
      <x:c r="I5341" s="0">
        <x:f>'Historical Trades'!I5341</x:f>
      </x:c>
      <x:c r="J5341" s="0">
        <x:f>'Historical Trades'!J5341</x:f>
      </x:c>
      <x:c r="K5341" s="0">
        <x:f>'Historical Trades'!K5341</x:f>
      </x:c>
      <x:c r="L5341" s="0">
        <x:f>'Historical Trades'!L5341</x:f>
      </x:c>
      <x:c r="M5341" s="0">
        <x:f>'Historical Trades'!M5341</x:f>
      </x:c>
      <x:c r="N5341" s="0">
        <x:f>CLEAN('Historical Trades'!O5341)</x:f>
      </x:c>
      <x:c r="P5341" s="14">
        <x:f>IF(G5341="sell",M5341,-M5341)</x:f>
      </x:c>
      <x:c r="Q5341" s="14">
        <x:f>VLOOKUP(N5341,'Currency Rates'!$A$3:$C$32,3,0)</x:f>
      </x:c>
      <x:c r="R5341" s="0">
        <x:f>IF(A5341="SPUS",0,IF(A5341="FWD",0,P5341/Q5341))</x:f>
      </x:c>
    </x:row>
    <x:row r="5342" spans="1:19" x14ac:dyDescent="0.3">
      <x:c r="A5342" s="0">
        <x:f>'Historical Trades'!A5342</x:f>
      </x:c>
      <x:c r="B5342" s="0">
        <x:f>'Historical Trades'!B5342</x:f>
      </x:c>
      <x:c r="C5342" s="23">
        <x:f>'Historical Trades'!C5342</x:f>
      </x:c>
      <x:c r="D5342" s="0">
        <x:f>'Historical Trades'!D5342</x:f>
      </x:c>
      <x:c r="E5342" s="23">
        <x:f>'Historical Trades'!E5342</x:f>
      </x:c>
      <x:c r="F5342" s="0">
        <x:f>'Historical Trades'!F5342</x:f>
      </x:c>
      <x:c r="G5342" s="0">
        <x:f>'Historical Trades'!G5342</x:f>
      </x:c>
      <x:c r="H5342" s="0">
        <x:f>'Historical Trades'!H5342</x:f>
      </x:c>
      <x:c r="I5342" s="0">
        <x:f>'Historical Trades'!I5342</x:f>
      </x:c>
      <x:c r="J5342" s="0">
        <x:f>'Historical Trades'!J5342</x:f>
      </x:c>
      <x:c r="K5342" s="0">
        <x:f>'Historical Trades'!K5342</x:f>
      </x:c>
      <x:c r="L5342" s="0">
        <x:f>'Historical Trades'!L5342</x:f>
      </x:c>
      <x:c r="M5342" s="0">
        <x:f>'Historical Trades'!M5342</x:f>
      </x:c>
      <x:c r="N5342" s="0">
        <x:f>CLEAN('Historical Trades'!O5342)</x:f>
      </x:c>
      <x:c r="P5342" s="14">
        <x:f>IF(G5342="sell",M5342,-M5342)</x:f>
      </x:c>
      <x:c r="Q5342" s="14">
        <x:f>VLOOKUP(N5342,'Currency Rates'!$A$3:$C$32,3,0)</x:f>
      </x:c>
      <x:c r="R5342" s="0">
        <x:f>IF(A5342="SPUS",0,IF(A5342="FWD",0,P5342/Q5342))</x:f>
      </x:c>
    </x:row>
    <x:row r="5343" spans="1:19" x14ac:dyDescent="0.3">
      <x:c r="A5343" s="0">
        <x:f>'Historical Trades'!A5343</x:f>
      </x:c>
      <x:c r="B5343" s="0">
        <x:f>'Historical Trades'!B5343</x:f>
      </x:c>
      <x:c r="C5343" s="23">
        <x:f>'Historical Trades'!C5343</x:f>
      </x:c>
      <x:c r="D5343" s="0">
        <x:f>'Historical Trades'!D5343</x:f>
      </x:c>
      <x:c r="E5343" s="23">
        <x:f>'Historical Trades'!E5343</x:f>
      </x:c>
      <x:c r="F5343" s="0">
        <x:f>'Historical Trades'!F5343</x:f>
      </x:c>
      <x:c r="G5343" s="0">
        <x:f>'Historical Trades'!G5343</x:f>
      </x:c>
      <x:c r="H5343" s="0">
        <x:f>'Historical Trades'!H5343</x:f>
      </x:c>
      <x:c r="I5343" s="0">
        <x:f>'Historical Trades'!I5343</x:f>
      </x:c>
      <x:c r="J5343" s="0">
        <x:f>'Historical Trades'!J5343</x:f>
      </x:c>
      <x:c r="K5343" s="0">
        <x:f>'Historical Trades'!K5343</x:f>
      </x:c>
      <x:c r="L5343" s="0">
        <x:f>'Historical Trades'!L5343</x:f>
      </x:c>
      <x:c r="M5343" s="0">
        <x:f>'Historical Trades'!M5343</x:f>
      </x:c>
      <x:c r="N5343" s="0">
        <x:f>CLEAN('Historical Trades'!O5343)</x:f>
      </x:c>
      <x:c r="P5343" s="14">
        <x:f>IF(G5343="sell",M5343,-M5343)</x:f>
      </x:c>
      <x:c r="Q5343" s="14">
        <x:f>VLOOKUP(N5343,'Currency Rates'!$A$3:$C$32,3,0)</x:f>
      </x:c>
      <x:c r="R5343" s="0">
        <x:f>IF(A5343="SPUS",0,IF(A5343="FWD",0,P5343/Q5343))</x:f>
      </x:c>
    </x:row>
    <x:row r="5344" spans="1:19" x14ac:dyDescent="0.3">
      <x:c r="A5344" s="0">
        <x:f>'Historical Trades'!A5344</x:f>
      </x:c>
      <x:c r="B5344" s="0">
        <x:f>'Historical Trades'!B5344</x:f>
      </x:c>
      <x:c r="C5344" s="23">
        <x:f>'Historical Trades'!C5344</x:f>
      </x:c>
      <x:c r="D5344" s="0">
        <x:f>'Historical Trades'!D5344</x:f>
      </x:c>
      <x:c r="E5344" s="23">
        <x:f>'Historical Trades'!E5344</x:f>
      </x:c>
      <x:c r="F5344" s="0">
        <x:f>'Historical Trades'!F5344</x:f>
      </x:c>
      <x:c r="G5344" s="0">
        <x:f>'Historical Trades'!G5344</x:f>
      </x:c>
      <x:c r="H5344" s="0">
        <x:f>'Historical Trades'!H5344</x:f>
      </x:c>
      <x:c r="I5344" s="0">
        <x:f>'Historical Trades'!I5344</x:f>
      </x:c>
      <x:c r="J5344" s="0">
        <x:f>'Historical Trades'!J5344</x:f>
      </x:c>
      <x:c r="K5344" s="0">
        <x:f>'Historical Trades'!K5344</x:f>
      </x:c>
      <x:c r="L5344" s="0">
        <x:f>'Historical Trades'!L5344</x:f>
      </x:c>
      <x:c r="M5344" s="0">
        <x:f>'Historical Trades'!M5344</x:f>
      </x:c>
      <x:c r="N5344" s="0">
        <x:f>CLEAN('Historical Trades'!O5344)</x:f>
      </x:c>
      <x:c r="P5344" s="14">
        <x:f>IF(G5344="sell",M5344,-M5344)</x:f>
      </x:c>
      <x:c r="Q5344" s="14">
        <x:f>VLOOKUP(N5344,'Currency Rates'!$A$3:$C$32,3,0)</x:f>
      </x:c>
      <x:c r="R5344" s="0">
        <x:f>IF(A5344="SPUS",0,IF(A5344="FWD",0,P5344/Q5344))</x:f>
      </x:c>
    </x:row>
    <x:row r="5345" spans="1:19" x14ac:dyDescent="0.3">
      <x:c r="A5345" s="0">
        <x:f>'Historical Trades'!A5345</x:f>
      </x:c>
      <x:c r="B5345" s="0">
        <x:f>'Historical Trades'!B5345</x:f>
      </x:c>
      <x:c r="C5345" s="23">
        <x:f>'Historical Trades'!C5345</x:f>
      </x:c>
      <x:c r="D5345" s="0">
        <x:f>'Historical Trades'!D5345</x:f>
      </x:c>
      <x:c r="E5345" s="23">
        <x:f>'Historical Trades'!E5345</x:f>
      </x:c>
      <x:c r="F5345" s="0">
        <x:f>'Historical Trades'!F5345</x:f>
      </x:c>
      <x:c r="G5345" s="0">
        <x:f>'Historical Trades'!G5345</x:f>
      </x:c>
      <x:c r="H5345" s="0">
        <x:f>'Historical Trades'!H5345</x:f>
      </x:c>
      <x:c r="I5345" s="0">
        <x:f>'Historical Trades'!I5345</x:f>
      </x:c>
      <x:c r="J5345" s="0">
        <x:f>'Historical Trades'!J5345</x:f>
      </x:c>
      <x:c r="K5345" s="0">
        <x:f>'Historical Trades'!K5345</x:f>
      </x:c>
      <x:c r="L5345" s="0">
        <x:f>'Historical Trades'!L5345</x:f>
      </x:c>
      <x:c r="M5345" s="0">
        <x:f>'Historical Trades'!M5345</x:f>
      </x:c>
      <x:c r="N5345" s="0">
        <x:f>CLEAN('Historical Trades'!O5345)</x:f>
      </x:c>
      <x:c r="P5345" s="14">
        <x:f>IF(G5345="sell",M5345,-M5345)</x:f>
      </x:c>
      <x:c r="Q5345" s="14">
        <x:f>VLOOKUP(N5345,'Currency Rates'!$A$3:$C$32,3,0)</x:f>
      </x:c>
      <x:c r="R5345" s="0">
        <x:f>IF(A5345="SPUS",0,IF(A5345="FWD",0,P5345/Q5345))</x:f>
      </x:c>
    </x:row>
    <x:row r="5346" spans="1:19" x14ac:dyDescent="0.3">
      <x:c r="A5346" s="0">
        <x:f>'Historical Trades'!A5346</x:f>
      </x:c>
      <x:c r="B5346" s="0">
        <x:f>'Historical Trades'!B5346</x:f>
      </x:c>
      <x:c r="C5346" s="23">
        <x:f>'Historical Trades'!C5346</x:f>
      </x:c>
      <x:c r="D5346" s="0">
        <x:f>'Historical Trades'!D5346</x:f>
      </x:c>
      <x:c r="E5346" s="23">
        <x:f>'Historical Trades'!E5346</x:f>
      </x:c>
      <x:c r="F5346" s="0">
        <x:f>'Historical Trades'!F5346</x:f>
      </x:c>
      <x:c r="G5346" s="0">
        <x:f>'Historical Trades'!G5346</x:f>
      </x:c>
      <x:c r="H5346" s="0">
        <x:f>'Historical Trades'!H5346</x:f>
      </x:c>
      <x:c r="I5346" s="0">
        <x:f>'Historical Trades'!I5346</x:f>
      </x:c>
      <x:c r="J5346" s="0">
        <x:f>'Historical Trades'!J5346</x:f>
      </x:c>
      <x:c r="K5346" s="0">
        <x:f>'Historical Trades'!K5346</x:f>
      </x:c>
      <x:c r="L5346" s="0">
        <x:f>'Historical Trades'!L5346</x:f>
      </x:c>
      <x:c r="M5346" s="0">
        <x:f>'Historical Trades'!M5346</x:f>
      </x:c>
      <x:c r="N5346" s="0">
        <x:f>CLEAN('Historical Trades'!O5346)</x:f>
      </x:c>
      <x:c r="P5346" s="14">
        <x:f>IF(G5346="sell",M5346,-M5346)</x:f>
      </x:c>
      <x:c r="Q5346" s="14">
        <x:f>VLOOKUP(N5346,'Currency Rates'!$A$3:$C$32,3,0)</x:f>
      </x:c>
      <x:c r="R5346" s="0">
        <x:f>IF(A5346="SPUS",0,IF(A5346="FWD",0,P5346/Q5346))</x:f>
      </x:c>
    </x:row>
    <x:row r="5347" spans="1:19" x14ac:dyDescent="0.3">
      <x:c r="A5347" s="0">
        <x:f>'Historical Trades'!A5347</x:f>
      </x:c>
      <x:c r="B5347" s="0">
        <x:f>'Historical Trades'!B5347</x:f>
      </x:c>
      <x:c r="C5347" s="23">
        <x:f>'Historical Trades'!C5347</x:f>
      </x:c>
      <x:c r="D5347" s="0">
        <x:f>'Historical Trades'!D5347</x:f>
      </x:c>
      <x:c r="E5347" s="23">
        <x:f>'Historical Trades'!E5347</x:f>
      </x:c>
      <x:c r="F5347" s="0">
        <x:f>'Historical Trades'!F5347</x:f>
      </x:c>
      <x:c r="G5347" s="0">
        <x:f>'Historical Trades'!G5347</x:f>
      </x:c>
      <x:c r="H5347" s="0">
        <x:f>'Historical Trades'!H5347</x:f>
      </x:c>
      <x:c r="I5347" s="0">
        <x:f>'Historical Trades'!I5347</x:f>
      </x:c>
      <x:c r="J5347" s="0">
        <x:f>'Historical Trades'!J5347</x:f>
      </x:c>
      <x:c r="K5347" s="0">
        <x:f>'Historical Trades'!K5347</x:f>
      </x:c>
      <x:c r="L5347" s="0">
        <x:f>'Historical Trades'!L5347</x:f>
      </x:c>
      <x:c r="M5347" s="0">
        <x:f>'Historical Trades'!M5347</x:f>
      </x:c>
      <x:c r="N5347" s="0">
        <x:f>CLEAN('Historical Trades'!O5347)</x:f>
      </x:c>
      <x:c r="P5347" s="14">
        <x:f>IF(G5347="sell",M5347,-M5347)</x:f>
      </x:c>
      <x:c r="Q5347" s="14">
        <x:f>VLOOKUP(N5347,'Currency Rates'!$A$3:$C$32,3,0)</x:f>
      </x:c>
      <x:c r="R5347" s="0">
        <x:f>IF(A5347="SPUS",0,IF(A5347="FWD",0,P5347/Q5347))</x:f>
      </x:c>
    </x:row>
    <x:row r="5348" spans="1:19" x14ac:dyDescent="0.3">
      <x:c r="A5348" s="0">
        <x:f>'Historical Trades'!A5348</x:f>
      </x:c>
      <x:c r="B5348" s="0">
        <x:f>'Historical Trades'!B5348</x:f>
      </x:c>
      <x:c r="C5348" s="23">
        <x:f>'Historical Trades'!C5348</x:f>
      </x:c>
      <x:c r="D5348" s="0">
        <x:f>'Historical Trades'!D5348</x:f>
      </x:c>
      <x:c r="E5348" s="23">
        <x:f>'Historical Trades'!E5348</x:f>
      </x:c>
      <x:c r="F5348" s="0">
        <x:f>'Historical Trades'!F5348</x:f>
      </x:c>
      <x:c r="G5348" s="0">
        <x:f>'Historical Trades'!G5348</x:f>
      </x:c>
      <x:c r="H5348" s="0">
        <x:f>'Historical Trades'!H5348</x:f>
      </x:c>
      <x:c r="I5348" s="0">
        <x:f>'Historical Trades'!I5348</x:f>
      </x:c>
      <x:c r="J5348" s="0">
        <x:f>'Historical Trades'!J5348</x:f>
      </x:c>
      <x:c r="K5348" s="0">
        <x:f>'Historical Trades'!K5348</x:f>
      </x:c>
      <x:c r="L5348" s="0">
        <x:f>'Historical Trades'!L5348</x:f>
      </x:c>
      <x:c r="M5348" s="0">
        <x:f>'Historical Trades'!M5348</x:f>
      </x:c>
      <x:c r="N5348" s="0">
        <x:f>CLEAN('Historical Trades'!O5348)</x:f>
      </x:c>
      <x:c r="P5348" s="14">
        <x:f>IF(G5348="sell",M5348,-M5348)</x:f>
      </x:c>
      <x:c r="Q5348" s="14">
        <x:f>VLOOKUP(N5348,'Currency Rates'!$A$3:$C$32,3,0)</x:f>
      </x:c>
      <x:c r="R5348" s="0">
        <x:f>IF(A5348="SPUS",0,IF(A5348="FWD",0,P5348/Q5348))</x:f>
      </x:c>
    </x:row>
    <x:row r="5349" spans="1:19" x14ac:dyDescent="0.3">
      <x:c r="A5349" s="0">
        <x:f>'Historical Trades'!A5349</x:f>
      </x:c>
      <x:c r="B5349" s="0">
        <x:f>'Historical Trades'!B5349</x:f>
      </x:c>
      <x:c r="C5349" s="23">
        <x:f>'Historical Trades'!C5349</x:f>
      </x:c>
      <x:c r="D5349" s="0">
        <x:f>'Historical Trades'!D5349</x:f>
      </x:c>
      <x:c r="E5349" s="23">
        <x:f>'Historical Trades'!E5349</x:f>
      </x:c>
      <x:c r="F5349" s="0">
        <x:f>'Historical Trades'!F5349</x:f>
      </x:c>
      <x:c r="G5349" s="0">
        <x:f>'Historical Trades'!G5349</x:f>
      </x:c>
      <x:c r="H5349" s="0">
        <x:f>'Historical Trades'!H5349</x:f>
      </x:c>
      <x:c r="I5349" s="0">
        <x:f>'Historical Trades'!I5349</x:f>
      </x:c>
      <x:c r="J5349" s="0">
        <x:f>'Historical Trades'!J5349</x:f>
      </x:c>
      <x:c r="K5349" s="0">
        <x:f>'Historical Trades'!K5349</x:f>
      </x:c>
      <x:c r="L5349" s="0">
        <x:f>'Historical Trades'!L5349</x:f>
      </x:c>
      <x:c r="M5349" s="0">
        <x:f>'Historical Trades'!M5349</x:f>
      </x:c>
      <x:c r="N5349" s="0">
        <x:f>CLEAN('Historical Trades'!O5349)</x:f>
      </x:c>
      <x:c r="P5349" s="14">
        <x:f>IF(G5349="sell",M5349,-M5349)</x:f>
      </x:c>
      <x:c r="Q5349" s="14">
        <x:f>VLOOKUP(N5349,'Currency Rates'!$A$3:$C$32,3,0)</x:f>
      </x:c>
      <x:c r="R5349" s="0">
        <x:f>IF(A5349="SPUS",0,IF(A5349="FWD",0,P5349/Q5349))</x:f>
      </x:c>
    </x:row>
    <x:row r="5350" spans="1:19" x14ac:dyDescent="0.3">
      <x:c r="A5350" s="0">
        <x:f>'Historical Trades'!A5350</x:f>
      </x:c>
      <x:c r="B5350" s="0">
        <x:f>'Historical Trades'!B5350</x:f>
      </x:c>
      <x:c r="C5350" s="23">
        <x:f>'Historical Trades'!C5350</x:f>
      </x:c>
      <x:c r="D5350" s="0">
        <x:f>'Historical Trades'!D5350</x:f>
      </x:c>
      <x:c r="E5350" s="23">
        <x:f>'Historical Trades'!E5350</x:f>
      </x:c>
      <x:c r="F5350" s="0">
        <x:f>'Historical Trades'!F5350</x:f>
      </x:c>
      <x:c r="G5350" s="0">
        <x:f>'Historical Trades'!G5350</x:f>
      </x:c>
      <x:c r="H5350" s="0">
        <x:f>'Historical Trades'!H5350</x:f>
      </x:c>
      <x:c r="I5350" s="0">
        <x:f>'Historical Trades'!I5350</x:f>
      </x:c>
      <x:c r="J5350" s="0">
        <x:f>'Historical Trades'!J5350</x:f>
      </x:c>
      <x:c r="K5350" s="0">
        <x:f>'Historical Trades'!K5350</x:f>
      </x:c>
      <x:c r="L5350" s="0">
        <x:f>'Historical Trades'!L5350</x:f>
      </x:c>
      <x:c r="M5350" s="0">
        <x:f>'Historical Trades'!M5350</x:f>
      </x:c>
      <x:c r="N5350" s="0">
        <x:f>CLEAN('Historical Trades'!O5350)</x:f>
      </x:c>
      <x:c r="P5350" s="14">
        <x:f>IF(G5350="sell",M5350,-M5350)</x:f>
      </x:c>
      <x:c r="Q5350" s="14">
        <x:f>VLOOKUP(N5350,'Currency Rates'!$A$3:$C$32,3,0)</x:f>
      </x:c>
      <x:c r="R5350" s="0">
        <x:f>IF(A5350="SPUS",0,IF(A5350="FWD",0,P5350/Q5350))</x:f>
      </x:c>
    </x:row>
    <x:row r="5351" spans="1:19" x14ac:dyDescent="0.3">
      <x:c r="A5351" s="0">
        <x:f>'Historical Trades'!A5351</x:f>
      </x:c>
      <x:c r="B5351" s="0">
        <x:f>'Historical Trades'!B5351</x:f>
      </x:c>
      <x:c r="C5351" s="23">
        <x:f>'Historical Trades'!C5351</x:f>
      </x:c>
      <x:c r="D5351" s="0">
        <x:f>'Historical Trades'!D5351</x:f>
      </x:c>
      <x:c r="E5351" s="23">
        <x:f>'Historical Trades'!E5351</x:f>
      </x:c>
      <x:c r="F5351" s="0">
        <x:f>'Historical Trades'!F5351</x:f>
      </x:c>
      <x:c r="G5351" s="0">
        <x:f>'Historical Trades'!G5351</x:f>
      </x:c>
      <x:c r="H5351" s="0">
        <x:f>'Historical Trades'!H5351</x:f>
      </x:c>
      <x:c r="I5351" s="0">
        <x:f>'Historical Trades'!I5351</x:f>
      </x:c>
      <x:c r="J5351" s="0">
        <x:f>'Historical Trades'!J5351</x:f>
      </x:c>
      <x:c r="K5351" s="0">
        <x:f>'Historical Trades'!K5351</x:f>
      </x:c>
      <x:c r="L5351" s="0">
        <x:f>'Historical Trades'!L5351</x:f>
      </x:c>
      <x:c r="M5351" s="0">
        <x:f>'Historical Trades'!M5351</x:f>
      </x:c>
      <x:c r="N5351" s="0">
        <x:f>CLEAN('Historical Trades'!O5351)</x:f>
      </x:c>
      <x:c r="P5351" s="14">
        <x:f>IF(G5351="sell",M5351,-M5351)</x:f>
      </x:c>
      <x:c r="Q5351" s="14">
        <x:f>VLOOKUP(N5351,'Currency Rates'!$A$3:$C$32,3,0)</x:f>
      </x:c>
      <x:c r="R5351" s="0">
        <x:f>IF(A5351="SPUS",0,IF(A5351="FWD",0,P5351/Q5351))</x:f>
      </x:c>
    </x:row>
    <x:row r="5352" spans="1:19" x14ac:dyDescent="0.3">
      <x:c r="A5352" s="0">
        <x:f>'Historical Trades'!A5352</x:f>
      </x:c>
      <x:c r="B5352" s="0">
        <x:f>'Historical Trades'!B5352</x:f>
      </x:c>
      <x:c r="C5352" s="23">
        <x:f>'Historical Trades'!C5352</x:f>
      </x:c>
      <x:c r="D5352" s="0">
        <x:f>'Historical Trades'!D5352</x:f>
      </x:c>
      <x:c r="E5352" s="23">
        <x:f>'Historical Trades'!E5352</x:f>
      </x:c>
      <x:c r="F5352" s="0">
        <x:f>'Historical Trades'!F5352</x:f>
      </x:c>
      <x:c r="G5352" s="0">
        <x:f>'Historical Trades'!G5352</x:f>
      </x:c>
      <x:c r="H5352" s="0">
        <x:f>'Historical Trades'!H5352</x:f>
      </x:c>
      <x:c r="I5352" s="0">
        <x:f>'Historical Trades'!I5352</x:f>
      </x:c>
      <x:c r="J5352" s="0">
        <x:f>'Historical Trades'!J5352</x:f>
      </x:c>
      <x:c r="K5352" s="0">
        <x:f>'Historical Trades'!K5352</x:f>
      </x:c>
      <x:c r="L5352" s="0">
        <x:f>'Historical Trades'!L5352</x:f>
      </x:c>
      <x:c r="M5352" s="0">
        <x:f>'Historical Trades'!M5352</x:f>
      </x:c>
      <x:c r="N5352" s="0">
        <x:f>CLEAN('Historical Trades'!O5352)</x:f>
      </x:c>
      <x:c r="P5352" s="14">
        <x:f>IF(G5352="sell",M5352,-M5352)</x:f>
      </x:c>
      <x:c r="Q5352" s="14">
        <x:f>VLOOKUP(N5352,'Currency Rates'!$A$3:$C$32,3,0)</x:f>
      </x:c>
      <x:c r="R5352" s="0">
        <x:f>IF(A5352="SPUS",0,IF(A5352="FWD",0,P5352/Q5352))</x:f>
      </x:c>
    </x:row>
    <x:row r="5353" spans="1:19" x14ac:dyDescent="0.3">
      <x:c r="A5353" s="0">
        <x:f>'Historical Trades'!A5353</x:f>
      </x:c>
      <x:c r="B5353" s="0">
        <x:f>'Historical Trades'!B5353</x:f>
      </x:c>
      <x:c r="C5353" s="23">
        <x:f>'Historical Trades'!C5353</x:f>
      </x:c>
      <x:c r="D5353" s="0">
        <x:f>'Historical Trades'!D5353</x:f>
      </x:c>
      <x:c r="E5353" s="23">
        <x:f>'Historical Trades'!E5353</x:f>
      </x:c>
      <x:c r="F5353" s="0">
        <x:f>'Historical Trades'!F5353</x:f>
      </x:c>
      <x:c r="G5353" s="0">
        <x:f>'Historical Trades'!G5353</x:f>
      </x:c>
      <x:c r="H5353" s="0">
        <x:f>'Historical Trades'!H5353</x:f>
      </x:c>
      <x:c r="I5353" s="0">
        <x:f>'Historical Trades'!I5353</x:f>
      </x:c>
      <x:c r="J5353" s="0">
        <x:f>'Historical Trades'!J5353</x:f>
      </x:c>
      <x:c r="K5353" s="0">
        <x:f>'Historical Trades'!K5353</x:f>
      </x:c>
      <x:c r="L5353" s="0">
        <x:f>'Historical Trades'!L5353</x:f>
      </x:c>
      <x:c r="M5353" s="0">
        <x:f>'Historical Trades'!M5353</x:f>
      </x:c>
      <x:c r="N5353" s="0">
        <x:f>CLEAN('Historical Trades'!O5353)</x:f>
      </x:c>
      <x:c r="P5353" s="14">
        <x:f>IF(G5353="sell",M5353,-M5353)</x:f>
      </x:c>
      <x:c r="Q5353" s="14">
        <x:f>VLOOKUP(N5353,'Currency Rates'!$A$3:$C$32,3,0)</x:f>
      </x:c>
      <x:c r="R5353" s="0">
        <x:f>IF(A5353="SPUS",0,IF(A5353="FWD",0,P5353/Q5353))</x:f>
      </x:c>
    </x:row>
    <x:row r="5354" spans="1:19" x14ac:dyDescent="0.3">
      <x:c r="A5354" s="0">
        <x:f>'Historical Trades'!A5354</x:f>
      </x:c>
      <x:c r="B5354" s="0">
        <x:f>'Historical Trades'!B5354</x:f>
      </x:c>
      <x:c r="C5354" s="23">
        <x:f>'Historical Trades'!C5354</x:f>
      </x:c>
      <x:c r="D5354" s="0">
        <x:f>'Historical Trades'!D5354</x:f>
      </x:c>
      <x:c r="E5354" s="23">
        <x:f>'Historical Trades'!E5354</x:f>
      </x:c>
      <x:c r="F5354" s="0">
        <x:f>'Historical Trades'!F5354</x:f>
      </x:c>
      <x:c r="G5354" s="0">
        <x:f>'Historical Trades'!G5354</x:f>
      </x:c>
      <x:c r="H5354" s="0">
        <x:f>'Historical Trades'!H5354</x:f>
      </x:c>
      <x:c r="I5354" s="0">
        <x:f>'Historical Trades'!I5354</x:f>
      </x:c>
      <x:c r="J5354" s="0">
        <x:f>'Historical Trades'!J5354</x:f>
      </x:c>
      <x:c r="K5354" s="0">
        <x:f>'Historical Trades'!K5354</x:f>
      </x:c>
      <x:c r="L5354" s="0">
        <x:f>'Historical Trades'!L5354</x:f>
      </x:c>
      <x:c r="M5354" s="0">
        <x:f>'Historical Trades'!M5354</x:f>
      </x:c>
      <x:c r="N5354" s="0">
        <x:f>CLEAN('Historical Trades'!O5354)</x:f>
      </x:c>
      <x:c r="P5354" s="14">
        <x:f>IF(G5354="sell",M5354,-M5354)</x:f>
      </x:c>
      <x:c r="Q5354" s="14">
        <x:f>VLOOKUP(N5354,'Currency Rates'!$A$3:$C$32,3,0)</x:f>
      </x:c>
      <x:c r="R5354" s="0">
        <x:f>IF(A5354="SPUS",0,IF(A5354="FWD",0,P5354/Q5354))</x:f>
      </x:c>
    </x:row>
    <x:row r="5355" spans="1:19" x14ac:dyDescent="0.3">
      <x:c r="A5355" s="0">
        <x:f>'Historical Trades'!A5355</x:f>
      </x:c>
      <x:c r="B5355" s="0">
        <x:f>'Historical Trades'!B5355</x:f>
      </x:c>
      <x:c r="C5355" s="23">
        <x:f>'Historical Trades'!C5355</x:f>
      </x:c>
      <x:c r="D5355" s="0">
        <x:f>'Historical Trades'!D5355</x:f>
      </x:c>
      <x:c r="E5355" s="23">
        <x:f>'Historical Trades'!E5355</x:f>
      </x:c>
      <x:c r="F5355" s="0">
        <x:f>'Historical Trades'!F5355</x:f>
      </x:c>
      <x:c r="G5355" s="0">
        <x:f>'Historical Trades'!G5355</x:f>
      </x:c>
      <x:c r="H5355" s="0">
        <x:f>'Historical Trades'!H5355</x:f>
      </x:c>
      <x:c r="I5355" s="0">
        <x:f>'Historical Trades'!I5355</x:f>
      </x:c>
      <x:c r="J5355" s="0">
        <x:f>'Historical Trades'!J5355</x:f>
      </x:c>
      <x:c r="K5355" s="0">
        <x:f>'Historical Trades'!K5355</x:f>
      </x:c>
      <x:c r="L5355" s="0">
        <x:f>'Historical Trades'!L5355</x:f>
      </x:c>
      <x:c r="M5355" s="0">
        <x:f>'Historical Trades'!M5355</x:f>
      </x:c>
      <x:c r="N5355" s="0">
        <x:f>CLEAN('Historical Trades'!O5355)</x:f>
      </x:c>
      <x:c r="P5355" s="14">
        <x:f>IF(G5355="sell",M5355,-M5355)</x:f>
      </x:c>
      <x:c r="Q5355" s="14">
        <x:f>VLOOKUP(N5355,'Currency Rates'!$A$3:$C$32,3,0)</x:f>
      </x:c>
      <x:c r="R5355" s="0">
        <x:f>IF(A5355="SPUS",0,IF(A5355="FWD",0,P5355/Q5355))</x:f>
      </x:c>
    </x:row>
    <x:row r="5356" spans="1:19" x14ac:dyDescent="0.3">
      <x:c r="A5356" s="0">
        <x:f>'Historical Trades'!A5356</x:f>
      </x:c>
      <x:c r="B5356" s="0">
        <x:f>'Historical Trades'!B5356</x:f>
      </x:c>
      <x:c r="C5356" s="23">
        <x:f>'Historical Trades'!C5356</x:f>
      </x:c>
      <x:c r="D5356" s="0">
        <x:f>'Historical Trades'!D5356</x:f>
      </x:c>
      <x:c r="E5356" s="23">
        <x:f>'Historical Trades'!E5356</x:f>
      </x:c>
      <x:c r="F5356" s="0">
        <x:f>'Historical Trades'!F5356</x:f>
      </x:c>
      <x:c r="G5356" s="0">
        <x:f>'Historical Trades'!G5356</x:f>
      </x:c>
      <x:c r="H5356" s="0">
        <x:f>'Historical Trades'!H5356</x:f>
      </x:c>
      <x:c r="I5356" s="0">
        <x:f>'Historical Trades'!I5356</x:f>
      </x:c>
      <x:c r="J5356" s="0">
        <x:f>'Historical Trades'!J5356</x:f>
      </x:c>
      <x:c r="K5356" s="0">
        <x:f>'Historical Trades'!K5356</x:f>
      </x:c>
      <x:c r="L5356" s="0">
        <x:f>'Historical Trades'!L5356</x:f>
      </x:c>
      <x:c r="M5356" s="0">
        <x:f>'Historical Trades'!M5356</x:f>
      </x:c>
      <x:c r="N5356" s="0">
        <x:f>CLEAN('Historical Trades'!O5356)</x:f>
      </x:c>
      <x:c r="P5356" s="14">
        <x:f>IF(G5356="sell",M5356,-M5356)</x:f>
      </x:c>
      <x:c r="Q5356" s="14">
        <x:f>VLOOKUP(N5356,'Currency Rates'!$A$3:$C$32,3,0)</x:f>
      </x:c>
      <x:c r="R5356" s="0">
        <x:f>IF(A5356="SPUS",0,IF(A5356="FWD",0,P5356/Q5356))</x:f>
      </x:c>
    </x:row>
    <x:row r="5357" spans="1:19" x14ac:dyDescent="0.3">
      <x:c r="A5357" s="0">
        <x:f>'Historical Trades'!A5357</x:f>
      </x:c>
      <x:c r="B5357" s="0">
        <x:f>'Historical Trades'!B5357</x:f>
      </x:c>
      <x:c r="C5357" s="23">
        <x:f>'Historical Trades'!C5357</x:f>
      </x:c>
      <x:c r="D5357" s="0">
        <x:f>'Historical Trades'!D5357</x:f>
      </x:c>
      <x:c r="E5357" s="23">
        <x:f>'Historical Trades'!E5357</x:f>
      </x:c>
      <x:c r="F5357" s="0">
        <x:f>'Historical Trades'!F5357</x:f>
      </x:c>
      <x:c r="G5357" s="0">
        <x:f>'Historical Trades'!G5357</x:f>
      </x:c>
      <x:c r="H5357" s="0">
        <x:f>'Historical Trades'!H5357</x:f>
      </x:c>
      <x:c r="I5357" s="0">
        <x:f>'Historical Trades'!I5357</x:f>
      </x:c>
      <x:c r="J5357" s="0">
        <x:f>'Historical Trades'!J5357</x:f>
      </x:c>
      <x:c r="K5357" s="0">
        <x:f>'Historical Trades'!K5357</x:f>
      </x:c>
      <x:c r="L5357" s="0">
        <x:f>'Historical Trades'!L5357</x:f>
      </x:c>
      <x:c r="M5357" s="0">
        <x:f>'Historical Trades'!M5357</x:f>
      </x:c>
      <x:c r="N5357" s="0">
        <x:f>CLEAN('Historical Trades'!O5357)</x:f>
      </x:c>
      <x:c r="P5357" s="14">
        <x:f>IF(G5357="sell",M5357,-M5357)</x:f>
      </x:c>
      <x:c r="Q5357" s="14">
        <x:f>VLOOKUP(N5357,'Currency Rates'!$A$3:$C$32,3,0)</x:f>
      </x:c>
      <x:c r="R5357" s="0">
        <x:f>IF(A5357="SPUS",0,IF(A5357="FWD",0,P5357/Q5357))</x:f>
      </x:c>
    </x:row>
    <x:row r="5358" spans="1:19" x14ac:dyDescent="0.3">
      <x:c r="A5358" s="0">
        <x:f>'Historical Trades'!A5358</x:f>
      </x:c>
      <x:c r="B5358" s="0">
        <x:f>'Historical Trades'!B5358</x:f>
      </x:c>
      <x:c r="C5358" s="23">
        <x:f>'Historical Trades'!C5358</x:f>
      </x:c>
      <x:c r="D5358" s="0">
        <x:f>'Historical Trades'!D5358</x:f>
      </x:c>
      <x:c r="E5358" s="23">
        <x:f>'Historical Trades'!E5358</x:f>
      </x:c>
      <x:c r="F5358" s="0">
        <x:f>'Historical Trades'!F5358</x:f>
      </x:c>
      <x:c r="G5358" s="0">
        <x:f>'Historical Trades'!G5358</x:f>
      </x:c>
      <x:c r="H5358" s="0">
        <x:f>'Historical Trades'!H5358</x:f>
      </x:c>
      <x:c r="I5358" s="0">
        <x:f>'Historical Trades'!I5358</x:f>
      </x:c>
      <x:c r="J5358" s="0">
        <x:f>'Historical Trades'!J5358</x:f>
      </x:c>
      <x:c r="K5358" s="0">
        <x:f>'Historical Trades'!K5358</x:f>
      </x:c>
      <x:c r="L5358" s="0">
        <x:f>'Historical Trades'!L5358</x:f>
      </x:c>
      <x:c r="M5358" s="0">
        <x:f>'Historical Trades'!M5358</x:f>
      </x:c>
      <x:c r="N5358" s="0">
        <x:f>CLEAN('Historical Trades'!O5358)</x:f>
      </x:c>
      <x:c r="P5358" s="14">
        <x:f>IF(G5358="sell",M5358,-M5358)</x:f>
      </x:c>
      <x:c r="Q5358" s="14">
        <x:f>VLOOKUP(N5358,'Currency Rates'!$A$3:$C$32,3,0)</x:f>
      </x:c>
      <x:c r="R5358" s="0">
        <x:f>IF(A5358="SPUS",0,IF(A5358="FWD",0,P5358/Q5358))</x:f>
      </x:c>
    </x:row>
    <x:row r="5359" spans="1:19" x14ac:dyDescent="0.3">
      <x:c r="A5359" s="0">
        <x:f>'Historical Trades'!A5359</x:f>
      </x:c>
      <x:c r="B5359" s="0">
        <x:f>'Historical Trades'!B5359</x:f>
      </x:c>
      <x:c r="C5359" s="23">
        <x:f>'Historical Trades'!C5359</x:f>
      </x:c>
      <x:c r="D5359" s="0">
        <x:f>'Historical Trades'!D5359</x:f>
      </x:c>
      <x:c r="E5359" s="23">
        <x:f>'Historical Trades'!E5359</x:f>
      </x:c>
      <x:c r="F5359" s="0">
        <x:f>'Historical Trades'!F5359</x:f>
      </x:c>
      <x:c r="G5359" s="0">
        <x:f>'Historical Trades'!G5359</x:f>
      </x:c>
      <x:c r="H5359" s="0">
        <x:f>'Historical Trades'!H5359</x:f>
      </x:c>
      <x:c r="I5359" s="0">
        <x:f>'Historical Trades'!I5359</x:f>
      </x:c>
      <x:c r="J5359" s="0">
        <x:f>'Historical Trades'!J5359</x:f>
      </x:c>
      <x:c r="K5359" s="0">
        <x:f>'Historical Trades'!K5359</x:f>
      </x:c>
      <x:c r="L5359" s="0">
        <x:f>'Historical Trades'!L5359</x:f>
      </x:c>
      <x:c r="M5359" s="0">
        <x:f>'Historical Trades'!M5359</x:f>
      </x:c>
      <x:c r="N5359" s="0">
        <x:f>CLEAN('Historical Trades'!O5359)</x:f>
      </x:c>
      <x:c r="P5359" s="14">
        <x:f>IF(G5359="sell",M5359,-M5359)</x:f>
      </x:c>
      <x:c r="Q5359" s="14">
        <x:f>VLOOKUP(N5359,'Currency Rates'!$A$3:$C$32,3,0)</x:f>
      </x:c>
      <x:c r="R5359" s="0">
        <x:f>IF(A5359="SPUS",0,IF(A5359="FWD",0,P5359/Q5359))</x:f>
      </x:c>
    </x:row>
    <x:row r="5360" spans="1:19" x14ac:dyDescent="0.3">
      <x:c r="A5360" s="0">
        <x:f>'Historical Trades'!A5360</x:f>
      </x:c>
      <x:c r="B5360" s="0">
        <x:f>'Historical Trades'!B5360</x:f>
      </x:c>
      <x:c r="C5360" s="23">
        <x:f>'Historical Trades'!C5360</x:f>
      </x:c>
      <x:c r="D5360" s="0">
        <x:f>'Historical Trades'!D5360</x:f>
      </x:c>
      <x:c r="E5360" s="23">
        <x:f>'Historical Trades'!E5360</x:f>
      </x:c>
      <x:c r="F5360" s="0">
        <x:f>'Historical Trades'!F5360</x:f>
      </x:c>
      <x:c r="G5360" s="0">
        <x:f>'Historical Trades'!G5360</x:f>
      </x:c>
      <x:c r="H5360" s="0">
        <x:f>'Historical Trades'!H5360</x:f>
      </x:c>
      <x:c r="I5360" s="0">
        <x:f>'Historical Trades'!I5360</x:f>
      </x:c>
      <x:c r="J5360" s="0">
        <x:f>'Historical Trades'!J5360</x:f>
      </x:c>
      <x:c r="K5360" s="0">
        <x:f>'Historical Trades'!K5360</x:f>
      </x:c>
      <x:c r="L5360" s="0">
        <x:f>'Historical Trades'!L5360</x:f>
      </x:c>
      <x:c r="M5360" s="0">
        <x:f>'Historical Trades'!M5360</x:f>
      </x:c>
      <x:c r="N5360" s="0">
        <x:f>CLEAN('Historical Trades'!O5360)</x:f>
      </x:c>
      <x:c r="P5360" s="14">
        <x:f>IF(G5360="sell",M5360,-M5360)</x:f>
      </x:c>
      <x:c r="Q5360" s="14">
        <x:f>VLOOKUP(N5360,'Currency Rates'!$A$3:$C$32,3,0)</x:f>
      </x:c>
      <x:c r="R5360" s="0">
        <x:f>IF(A5360="SPUS",0,IF(A5360="FWD",0,P5360/Q5360))</x:f>
      </x:c>
    </x:row>
    <x:row r="5361" spans="1:19" x14ac:dyDescent="0.3">
      <x:c r="A5361" s="0">
        <x:f>'Historical Trades'!A5361</x:f>
      </x:c>
      <x:c r="B5361" s="0">
        <x:f>'Historical Trades'!B5361</x:f>
      </x:c>
      <x:c r="C5361" s="23">
        <x:f>'Historical Trades'!C5361</x:f>
      </x:c>
      <x:c r="D5361" s="0">
        <x:f>'Historical Trades'!D5361</x:f>
      </x:c>
      <x:c r="E5361" s="23">
        <x:f>'Historical Trades'!E5361</x:f>
      </x:c>
      <x:c r="F5361" s="0">
        <x:f>'Historical Trades'!F5361</x:f>
      </x:c>
      <x:c r="G5361" s="0">
        <x:f>'Historical Trades'!G5361</x:f>
      </x:c>
      <x:c r="H5361" s="0">
        <x:f>'Historical Trades'!H5361</x:f>
      </x:c>
      <x:c r="I5361" s="0">
        <x:f>'Historical Trades'!I5361</x:f>
      </x:c>
      <x:c r="J5361" s="0">
        <x:f>'Historical Trades'!J5361</x:f>
      </x:c>
      <x:c r="K5361" s="0">
        <x:f>'Historical Trades'!K5361</x:f>
      </x:c>
      <x:c r="L5361" s="0">
        <x:f>'Historical Trades'!L5361</x:f>
      </x:c>
      <x:c r="M5361" s="0">
        <x:f>'Historical Trades'!M5361</x:f>
      </x:c>
      <x:c r="N5361" s="0">
        <x:f>CLEAN('Historical Trades'!O5361)</x:f>
      </x:c>
      <x:c r="P5361" s="14">
        <x:f>IF(G5361="sell",M5361,-M5361)</x:f>
      </x:c>
      <x:c r="Q5361" s="14">
        <x:f>VLOOKUP(N5361,'Currency Rates'!$A$3:$C$32,3,0)</x:f>
      </x:c>
      <x:c r="R5361" s="0">
        <x:f>IF(A5361="SPUS",0,IF(A5361="FWD",0,P5361/Q5361))</x:f>
      </x:c>
    </x:row>
    <x:row r="5362" spans="1:19" x14ac:dyDescent="0.3">
      <x:c r="A5362" s="0">
        <x:f>'Historical Trades'!A5362</x:f>
      </x:c>
      <x:c r="B5362" s="0">
        <x:f>'Historical Trades'!B5362</x:f>
      </x:c>
      <x:c r="C5362" s="23">
        <x:f>'Historical Trades'!C5362</x:f>
      </x:c>
      <x:c r="D5362" s="0">
        <x:f>'Historical Trades'!D5362</x:f>
      </x:c>
      <x:c r="E5362" s="23">
        <x:f>'Historical Trades'!E5362</x:f>
      </x:c>
      <x:c r="F5362" s="0">
        <x:f>'Historical Trades'!F5362</x:f>
      </x:c>
      <x:c r="G5362" s="0">
        <x:f>'Historical Trades'!G5362</x:f>
      </x:c>
      <x:c r="H5362" s="0">
        <x:f>'Historical Trades'!H5362</x:f>
      </x:c>
      <x:c r="I5362" s="0">
        <x:f>'Historical Trades'!I5362</x:f>
      </x:c>
      <x:c r="J5362" s="0">
        <x:f>'Historical Trades'!J5362</x:f>
      </x:c>
      <x:c r="K5362" s="0">
        <x:f>'Historical Trades'!K5362</x:f>
      </x:c>
      <x:c r="L5362" s="0">
        <x:f>'Historical Trades'!L5362</x:f>
      </x:c>
      <x:c r="M5362" s="0">
        <x:f>'Historical Trades'!M5362</x:f>
      </x:c>
      <x:c r="N5362" s="0">
        <x:f>CLEAN('Historical Trades'!O5362)</x:f>
      </x:c>
      <x:c r="P5362" s="14">
        <x:f>IF(G5362="sell",M5362,-M5362)</x:f>
      </x:c>
      <x:c r="Q5362" s="14">
        <x:f>VLOOKUP(N5362,'Currency Rates'!$A$3:$C$32,3,0)</x:f>
      </x:c>
      <x:c r="R5362" s="0">
        <x:f>IF(A5362="SPUS",0,IF(A5362="FWD",0,P5362/Q5362))</x:f>
      </x:c>
    </x:row>
    <x:row r="5363" spans="1:19" x14ac:dyDescent="0.3">
      <x:c r="A5363" s="0">
        <x:f>'Historical Trades'!A5363</x:f>
      </x:c>
      <x:c r="B5363" s="0">
        <x:f>'Historical Trades'!B5363</x:f>
      </x:c>
      <x:c r="C5363" s="23">
        <x:f>'Historical Trades'!C5363</x:f>
      </x:c>
      <x:c r="D5363" s="0">
        <x:f>'Historical Trades'!D5363</x:f>
      </x:c>
      <x:c r="E5363" s="23">
        <x:f>'Historical Trades'!E5363</x:f>
      </x:c>
      <x:c r="F5363" s="0">
        <x:f>'Historical Trades'!F5363</x:f>
      </x:c>
      <x:c r="G5363" s="0">
        <x:f>'Historical Trades'!G5363</x:f>
      </x:c>
      <x:c r="H5363" s="0">
        <x:f>'Historical Trades'!H5363</x:f>
      </x:c>
      <x:c r="I5363" s="0">
        <x:f>'Historical Trades'!I5363</x:f>
      </x:c>
      <x:c r="J5363" s="0">
        <x:f>'Historical Trades'!J5363</x:f>
      </x:c>
      <x:c r="K5363" s="0">
        <x:f>'Historical Trades'!K5363</x:f>
      </x:c>
      <x:c r="L5363" s="0">
        <x:f>'Historical Trades'!L5363</x:f>
      </x:c>
      <x:c r="M5363" s="0">
        <x:f>'Historical Trades'!M5363</x:f>
      </x:c>
      <x:c r="N5363" s="0">
        <x:f>CLEAN('Historical Trades'!O5363)</x:f>
      </x:c>
      <x:c r="P5363" s="14">
        <x:f>IF(G5363="sell",M5363,-M5363)</x:f>
      </x:c>
      <x:c r="Q5363" s="14">
        <x:f>VLOOKUP(N5363,'Currency Rates'!$A$3:$C$32,3,0)</x:f>
      </x:c>
      <x:c r="R5363" s="0">
        <x:f>IF(A5363="SPUS",0,IF(A5363="FWD",0,P5363/Q5363))</x:f>
      </x:c>
    </x:row>
    <x:row r="5364" spans="1:19" x14ac:dyDescent="0.3">
      <x:c r="A5364" s="0">
        <x:f>'Historical Trades'!A5364</x:f>
      </x:c>
      <x:c r="B5364" s="0">
        <x:f>'Historical Trades'!B5364</x:f>
      </x:c>
      <x:c r="C5364" s="23">
        <x:f>'Historical Trades'!C5364</x:f>
      </x:c>
      <x:c r="D5364" s="0">
        <x:f>'Historical Trades'!D5364</x:f>
      </x:c>
      <x:c r="E5364" s="23">
        <x:f>'Historical Trades'!E5364</x:f>
      </x:c>
      <x:c r="F5364" s="0">
        <x:f>'Historical Trades'!F5364</x:f>
      </x:c>
      <x:c r="G5364" s="0">
        <x:f>'Historical Trades'!G5364</x:f>
      </x:c>
      <x:c r="H5364" s="0">
        <x:f>'Historical Trades'!H5364</x:f>
      </x:c>
      <x:c r="I5364" s="0">
        <x:f>'Historical Trades'!I5364</x:f>
      </x:c>
      <x:c r="J5364" s="0">
        <x:f>'Historical Trades'!J5364</x:f>
      </x:c>
      <x:c r="K5364" s="0">
        <x:f>'Historical Trades'!K5364</x:f>
      </x:c>
      <x:c r="L5364" s="0">
        <x:f>'Historical Trades'!L5364</x:f>
      </x:c>
      <x:c r="M5364" s="0">
        <x:f>'Historical Trades'!M5364</x:f>
      </x:c>
      <x:c r="N5364" s="0">
        <x:f>CLEAN('Historical Trades'!O5364)</x:f>
      </x:c>
      <x:c r="P5364" s="14">
        <x:f>IF(G5364="sell",M5364,-M5364)</x:f>
      </x:c>
      <x:c r="Q5364" s="14">
        <x:f>VLOOKUP(N5364,'Currency Rates'!$A$3:$C$32,3,0)</x:f>
      </x:c>
      <x:c r="R5364" s="0">
        <x:f>IF(A5364="SPUS",0,IF(A5364="FWD",0,P5364/Q5364))</x:f>
      </x:c>
    </x:row>
    <x:row r="5365" spans="1:19" x14ac:dyDescent="0.3">
      <x:c r="A5365" s="0">
        <x:f>'Historical Trades'!A5365</x:f>
      </x:c>
      <x:c r="B5365" s="0">
        <x:f>'Historical Trades'!B5365</x:f>
      </x:c>
      <x:c r="C5365" s="23">
        <x:f>'Historical Trades'!C5365</x:f>
      </x:c>
      <x:c r="D5365" s="0">
        <x:f>'Historical Trades'!D5365</x:f>
      </x:c>
      <x:c r="E5365" s="23">
        <x:f>'Historical Trades'!E5365</x:f>
      </x:c>
      <x:c r="F5365" s="0">
        <x:f>'Historical Trades'!F5365</x:f>
      </x:c>
      <x:c r="G5365" s="0">
        <x:f>'Historical Trades'!G5365</x:f>
      </x:c>
      <x:c r="H5365" s="0">
        <x:f>'Historical Trades'!H5365</x:f>
      </x:c>
      <x:c r="I5365" s="0">
        <x:f>'Historical Trades'!I5365</x:f>
      </x:c>
      <x:c r="J5365" s="0">
        <x:f>'Historical Trades'!J5365</x:f>
      </x:c>
      <x:c r="K5365" s="0">
        <x:f>'Historical Trades'!K5365</x:f>
      </x:c>
      <x:c r="L5365" s="0">
        <x:f>'Historical Trades'!L5365</x:f>
      </x:c>
      <x:c r="M5365" s="0">
        <x:f>'Historical Trades'!M5365</x:f>
      </x:c>
      <x:c r="N5365" s="0">
        <x:f>CLEAN('Historical Trades'!O5365)</x:f>
      </x:c>
      <x:c r="P5365" s="14">
        <x:f>IF(G5365="sell",M5365,-M5365)</x:f>
      </x:c>
      <x:c r="Q5365" s="14">
        <x:f>VLOOKUP(N5365,'Currency Rates'!$A$3:$C$32,3,0)</x:f>
      </x:c>
      <x:c r="R5365" s="0">
        <x:f>IF(A5365="SPUS",0,IF(A5365="FWD",0,P5365/Q5365))</x:f>
      </x:c>
    </x:row>
    <x:row r="5366" spans="1:19" x14ac:dyDescent="0.3">
      <x:c r="A5366" s="0">
        <x:f>'Historical Trades'!A5366</x:f>
      </x:c>
      <x:c r="B5366" s="0">
        <x:f>'Historical Trades'!B5366</x:f>
      </x:c>
      <x:c r="C5366" s="23">
        <x:f>'Historical Trades'!C5366</x:f>
      </x:c>
      <x:c r="D5366" s="0">
        <x:f>'Historical Trades'!D5366</x:f>
      </x:c>
      <x:c r="E5366" s="23">
        <x:f>'Historical Trades'!E5366</x:f>
      </x:c>
      <x:c r="F5366" s="0">
        <x:f>'Historical Trades'!F5366</x:f>
      </x:c>
      <x:c r="G5366" s="0">
        <x:f>'Historical Trades'!G5366</x:f>
      </x:c>
      <x:c r="H5366" s="0">
        <x:f>'Historical Trades'!H5366</x:f>
      </x:c>
      <x:c r="I5366" s="0">
        <x:f>'Historical Trades'!I5366</x:f>
      </x:c>
      <x:c r="J5366" s="0">
        <x:f>'Historical Trades'!J5366</x:f>
      </x:c>
      <x:c r="K5366" s="0">
        <x:f>'Historical Trades'!K5366</x:f>
      </x:c>
      <x:c r="L5366" s="0">
        <x:f>'Historical Trades'!L5366</x:f>
      </x:c>
      <x:c r="M5366" s="0">
        <x:f>'Historical Trades'!M5366</x:f>
      </x:c>
      <x:c r="N5366" s="0">
        <x:f>CLEAN('Historical Trades'!O5366)</x:f>
      </x:c>
      <x:c r="P5366" s="14">
        <x:f>IF(G5366="sell",M5366,-M5366)</x:f>
      </x:c>
      <x:c r="Q5366" s="14">
        <x:f>VLOOKUP(N5366,'Currency Rates'!$A$3:$C$32,3,0)</x:f>
      </x:c>
      <x:c r="R5366" s="0">
        <x:f>IF(A5366="SPUS",0,IF(A5366="FWD",0,P5366/Q5366))</x:f>
      </x:c>
    </x:row>
    <x:row r="5367" spans="1:19" x14ac:dyDescent="0.3">
      <x:c r="A5367" s="0">
        <x:f>'Historical Trades'!A5367</x:f>
      </x:c>
      <x:c r="B5367" s="0">
        <x:f>'Historical Trades'!B5367</x:f>
      </x:c>
      <x:c r="C5367" s="23">
        <x:f>'Historical Trades'!C5367</x:f>
      </x:c>
      <x:c r="D5367" s="0">
        <x:f>'Historical Trades'!D5367</x:f>
      </x:c>
      <x:c r="E5367" s="23">
        <x:f>'Historical Trades'!E5367</x:f>
      </x:c>
      <x:c r="F5367" s="0">
        <x:f>'Historical Trades'!F5367</x:f>
      </x:c>
      <x:c r="G5367" s="0">
        <x:f>'Historical Trades'!G5367</x:f>
      </x:c>
      <x:c r="H5367" s="0">
        <x:f>'Historical Trades'!H5367</x:f>
      </x:c>
      <x:c r="I5367" s="0">
        <x:f>'Historical Trades'!I5367</x:f>
      </x:c>
      <x:c r="J5367" s="0">
        <x:f>'Historical Trades'!J5367</x:f>
      </x:c>
      <x:c r="K5367" s="0">
        <x:f>'Historical Trades'!K5367</x:f>
      </x:c>
      <x:c r="L5367" s="0">
        <x:f>'Historical Trades'!L5367</x:f>
      </x:c>
      <x:c r="M5367" s="0">
        <x:f>'Historical Trades'!M5367</x:f>
      </x:c>
      <x:c r="N5367" s="0">
        <x:f>CLEAN('Historical Trades'!O5367)</x:f>
      </x:c>
      <x:c r="P5367" s="14">
        <x:f>IF(G5367="sell",M5367,-M5367)</x:f>
      </x:c>
      <x:c r="Q5367" s="14">
        <x:f>VLOOKUP(N5367,'Currency Rates'!$A$3:$C$32,3,0)</x:f>
      </x:c>
      <x:c r="R5367" s="0">
        <x:f>IF(A5367="SPUS",0,IF(A5367="FWD",0,P5367/Q5367))</x:f>
      </x:c>
    </x:row>
    <x:row r="5368" spans="1:19" x14ac:dyDescent="0.3">
      <x:c r="A5368" s="0">
        <x:f>'Historical Trades'!A5368</x:f>
      </x:c>
      <x:c r="B5368" s="0">
        <x:f>'Historical Trades'!B5368</x:f>
      </x:c>
      <x:c r="C5368" s="23">
        <x:f>'Historical Trades'!C5368</x:f>
      </x:c>
      <x:c r="D5368" s="0">
        <x:f>'Historical Trades'!D5368</x:f>
      </x:c>
      <x:c r="E5368" s="23">
        <x:f>'Historical Trades'!E5368</x:f>
      </x:c>
      <x:c r="F5368" s="0">
        <x:f>'Historical Trades'!F5368</x:f>
      </x:c>
      <x:c r="G5368" s="0">
        <x:f>'Historical Trades'!G5368</x:f>
      </x:c>
      <x:c r="H5368" s="0">
        <x:f>'Historical Trades'!H5368</x:f>
      </x:c>
      <x:c r="I5368" s="0">
        <x:f>'Historical Trades'!I5368</x:f>
      </x:c>
      <x:c r="J5368" s="0">
        <x:f>'Historical Trades'!J5368</x:f>
      </x:c>
      <x:c r="K5368" s="0">
        <x:f>'Historical Trades'!K5368</x:f>
      </x:c>
      <x:c r="L5368" s="0">
        <x:f>'Historical Trades'!L5368</x:f>
      </x:c>
      <x:c r="M5368" s="0">
        <x:f>'Historical Trades'!M5368</x:f>
      </x:c>
      <x:c r="N5368" s="0">
        <x:f>CLEAN('Historical Trades'!O5368)</x:f>
      </x:c>
      <x:c r="P5368" s="14">
        <x:f>IF(G5368="sell",M5368,-M5368)</x:f>
      </x:c>
      <x:c r="Q5368" s="14">
        <x:f>VLOOKUP(N5368,'Currency Rates'!$A$3:$C$32,3,0)</x:f>
      </x:c>
      <x:c r="R5368" s="0">
        <x:f>IF(A5368="SPUS",0,IF(A5368="FWD",0,P5368/Q5368))</x:f>
      </x:c>
    </x:row>
    <x:row r="5369" spans="1:19" x14ac:dyDescent="0.3">
      <x:c r="A5369" s="0">
        <x:f>'Historical Trades'!A5369</x:f>
      </x:c>
      <x:c r="B5369" s="0">
        <x:f>'Historical Trades'!B5369</x:f>
      </x:c>
      <x:c r="C5369" s="23">
        <x:f>'Historical Trades'!C5369</x:f>
      </x:c>
      <x:c r="D5369" s="0">
        <x:f>'Historical Trades'!D5369</x:f>
      </x:c>
      <x:c r="E5369" s="23">
        <x:f>'Historical Trades'!E5369</x:f>
      </x:c>
      <x:c r="F5369" s="0">
        <x:f>'Historical Trades'!F5369</x:f>
      </x:c>
      <x:c r="G5369" s="0">
        <x:f>'Historical Trades'!G5369</x:f>
      </x:c>
      <x:c r="H5369" s="0">
        <x:f>'Historical Trades'!H5369</x:f>
      </x:c>
      <x:c r="I5369" s="0">
        <x:f>'Historical Trades'!I5369</x:f>
      </x:c>
      <x:c r="J5369" s="0">
        <x:f>'Historical Trades'!J5369</x:f>
      </x:c>
      <x:c r="K5369" s="0">
        <x:f>'Historical Trades'!K5369</x:f>
      </x:c>
      <x:c r="L5369" s="0">
        <x:f>'Historical Trades'!L5369</x:f>
      </x:c>
      <x:c r="M5369" s="0">
        <x:f>'Historical Trades'!M5369</x:f>
      </x:c>
      <x:c r="N5369" s="0">
        <x:f>CLEAN('Historical Trades'!O5369)</x:f>
      </x:c>
      <x:c r="P5369" s="14">
        <x:f>IF(G5369="sell",M5369,-M5369)</x:f>
      </x:c>
      <x:c r="Q5369" s="14">
        <x:f>VLOOKUP(N5369,'Currency Rates'!$A$3:$C$32,3,0)</x:f>
      </x:c>
      <x:c r="R5369" s="0">
        <x:f>IF(A5369="SPUS",0,IF(A5369="FWD",0,P5369/Q5369))</x:f>
      </x:c>
    </x:row>
    <x:row r="5370" spans="1:19" x14ac:dyDescent="0.3">
      <x:c r="A5370" s="0">
        <x:f>'Historical Trades'!A5370</x:f>
      </x:c>
      <x:c r="B5370" s="0">
        <x:f>'Historical Trades'!B5370</x:f>
      </x:c>
      <x:c r="C5370" s="23">
        <x:f>'Historical Trades'!C5370</x:f>
      </x:c>
      <x:c r="D5370" s="0">
        <x:f>'Historical Trades'!D5370</x:f>
      </x:c>
      <x:c r="E5370" s="23">
        <x:f>'Historical Trades'!E5370</x:f>
      </x:c>
      <x:c r="F5370" s="0">
        <x:f>'Historical Trades'!F5370</x:f>
      </x:c>
      <x:c r="G5370" s="0">
        <x:f>'Historical Trades'!G5370</x:f>
      </x:c>
      <x:c r="H5370" s="0">
        <x:f>'Historical Trades'!H5370</x:f>
      </x:c>
      <x:c r="I5370" s="0">
        <x:f>'Historical Trades'!I5370</x:f>
      </x:c>
      <x:c r="J5370" s="0">
        <x:f>'Historical Trades'!J5370</x:f>
      </x:c>
      <x:c r="K5370" s="0">
        <x:f>'Historical Trades'!K5370</x:f>
      </x:c>
      <x:c r="L5370" s="0">
        <x:f>'Historical Trades'!L5370</x:f>
      </x:c>
      <x:c r="M5370" s="0">
        <x:f>'Historical Trades'!M5370</x:f>
      </x:c>
      <x:c r="N5370" s="0">
        <x:f>CLEAN('Historical Trades'!O5370)</x:f>
      </x:c>
      <x:c r="P5370" s="14">
        <x:f>IF(G5370="sell",M5370,-M5370)</x:f>
      </x:c>
      <x:c r="Q5370" s="14">
        <x:f>VLOOKUP(N5370,'Currency Rates'!$A$3:$C$32,3,0)</x:f>
      </x:c>
      <x:c r="R5370" s="0">
        <x:f>IF(A5370="SPUS",0,IF(A5370="FWD",0,P5370/Q5370))</x:f>
      </x:c>
    </x:row>
    <x:row r="5371" spans="1:19" x14ac:dyDescent="0.3">
      <x:c r="A5371" s="0">
        <x:f>'Historical Trades'!A5371</x:f>
      </x:c>
      <x:c r="B5371" s="0">
        <x:f>'Historical Trades'!B5371</x:f>
      </x:c>
      <x:c r="C5371" s="23">
        <x:f>'Historical Trades'!C5371</x:f>
      </x:c>
      <x:c r="D5371" s="0">
        <x:f>'Historical Trades'!D5371</x:f>
      </x:c>
      <x:c r="E5371" s="23">
        <x:f>'Historical Trades'!E5371</x:f>
      </x:c>
      <x:c r="F5371" s="0">
        <x:f>'Historical Trades'!F5371</x:f>
      </x:c>
      <x:c r="G5371" s="0">
        <x:f>'Historical Trades'!G5371</x:f>
      </x:c>
      <x:c r="H5371" s="0">
        <x:f>'Historical Trades'!H5371</x:f>
      </x:c>
      <x:c r="I5371" s="0">
        <x:f>'Historical Trades'!I5371</x:f>
      </x:c>
      <x:c r="J5371" s="0">
        <x:f>'Historical Trades'!J5371</x:f>
      </x:c>
      <x:c r="K5371" s="0">
        <x:f>'Historical Trades'!K5371</x:f>
      </x:c>
      <x:c r="L5371" s="0">
        <x:f>'Historical Trades'!L5371</x:f>
      </x:c>
      <x:c r="M5371" s="0">
        <x:f>'Historical Trades'!M5371</x:f>
      </x:c>
      <x:c r="N5371" s="0">
        <x:f>CLEAN('Historical Trades'!O5371)</x:f>
      </x:c>
      <x:c r="P5371" s="14">
        <x:f>IF(G5371="sell",M5371,-M5371)</x:f>
      </x:c>
      <x:c r="Q5371" s="14">
        <x:f>VLOOKUP(N5371,'Currency Rates'!$A$3:$C$32,3,0)</x:f>
      </x:c>
      <x:c r="R5371" s="0">
        <x:f>IF(A5371="SPUS",0,IF(A5371="FWD",0,P5371/Q5371))</x:f>
      </x:c>
    </x:row>
    <x:row r="5372" spans="1:19" x14ac:dyDescent="0.3">
      <x:c r="A5372" s="0">
        <x:f>'Historical Trades'!A5372</x:f>
      </x:c>
      <x:c r="B5372" s="0">
        <x:f>'Historical Trades'!B5372</x:f>
      </x:c>
      <x:c r="C5372" s="23">
        <x:f>'Historical Trades'!C5372</x:f>
      </x:c>
      <x:c r="D5372" s="0">
        <x:f>'Historical Trades'!D5372</x:f>
      </x:c>
      <x:c r="E5372" s="23">
        <x:f>'Historical Trades'!E5372</x:f>
      </x:c>
      <x:c r="F5372" s="0">
        <x:f>'Historical Trades'!F5372</x:f>
      </x:c>
      <x:c r="G5372" s="0">
        <x:f>'Historical Trades'!G5372</x:f>
      </x:c>
      <x:c r="H5372" s="0">
        <x:f>'Historical Trades'!H5372</x:f>
      </x:c>
      <x:c r="I5372" s="0">
        <x:f>'Historical Trades'!I5372</x:f>
      </x:c>
      <x:c r="J5372" s="0">
        <x:f>'Historical Trades'!J5372</x:f>
      </x:c>
      <x:c r="K5372" s="0">
        <x:f>'Historical Trades'!K5372</x:f>
      </x:c>
      <x:c r="L5372" s="0">
        <x:f>'Historical Trades'!L5372</x:f>
      </x:c>
      <x:c r="M5372" s="0">
        <x:f>'Historical Trades'!M5372</x:f>
      </x:c>
      <x:c r="N5372" s="0">
        <x:f>CLEAN('Historical Trades'!O5372)</x:f>
      </x:c>
      <x:c r="P5372" s="14">
        <x:f>IF(G5372="sell",M5372,-M5372)</x:f>
      </x:c>
      <x:c r="Q5372" s="14">
        <x:f>VLOOKUP(N5372,'Currency Rates'!$A$3:$C$32,3,0)</x:f>
      </x:c>
      <x:c r="R5372" s="0">
        <x:f>IF(A5372="SPUS",0,IF(A5372="FWD",0,P5372/Q5372))</x:f>
      </x:c>
    </x:row>
    <x:row r="5373" spans="1:19" x14ac:dyDescent="0.3">
      <x:c r="A5373" s="0">
        <x:f>'Historical Trades'!A5373</x:f>
      </x:c>
      <x:c r="B5373" s="0">
        <x:f>'Historical Trades'!B5373</x:f>
      </x:c>
      <x:c r="C5373" s="23">
        <x:f>'Historical Trades'!C5373</x:f>
      </x:c>
      <x:c r="D5373" s="0">
        <x:f>'Historical Trades'!D5373</x:f>
      </x:c>
      <x:c r="E5373" s="23">
        <x:f>'Historical Trades'!E5373</x:f>
      </x:c>
      <x:c r="F5373" s="0">
        <x:f>'Historical Trades'!F5373</x:f>
      </x:c>
      <x:c r="G5373" s="0">
        <x:f>'Historical Trades'!G5373</x:f>
      </x:c>
      <x:c r="H5373" s="0">
        <x:f>'Historical Trades'!H5373</x:f>
      </x:c>
      <x:c r="I5373" s="0">
        <x:f>'Historical Trades'!I5373</x:f>
      </x:c>
      <x:c r="J5373" s="0">
        <x:f>'Historical Trades'!J5373</x:f>
      </x:c>
      <x:c r="K5373" s="0">
        <x:f>'Historical Trades'!K5373</x:f>
      </x:c>
      <x:c r="L5373" s="0">
        <x:f>'Historical Trades'!L5373</x:f>
      </x:c>
      <x:c r="M5373" s="0">
        <x:f>'Historical Trades'!M5373</x:f>
      </x:c>
      <x:c r="N5373" s="0">
        <x:f>CLEAN('Historical Trades'!O5373)</x:f>
      </x:c>
      <x:c r="P5373" s="14">
        <x:f>IF(G5373="sell",M5373,-M5373)</x:f>
      </x:c>
      <x:c r="Q5373" s="14">
        <x:f>VLOOKUP(N5373,'Currency Rates'!$A$3:$C$32,3,0)</x:f>
      </x:c>
      <x:c r="R5373" s="0">
        <x:f>IF(A5373="SPUS",0,IF(A5373="FWD",0,P5373/Q5373))</x:f>
      </x:c>
    </x:row>
    <x:row r="5374" spans="1:19" x14ac:dyDescent="0.3">
      <x:c r="A5374" s="0">
        <x:f>'Historical Trades'!A5374</x:f>
      </x:c>
      <x:c r="B5374" s="0">
        <x:f>'Historical Trades'!B5374</x:f>
      </x:c>
      <x:c r="C5374" s="23">
        <x:f>'Historical Trades'!C5374</x:f>
      </x:c>
      <x:c r="D5374" s="0">
        <x:f>'Historical Trades'!D5374</x:f>
      </x:c>
      <x:c r="E5374" s="23">
        <x:f>'Historical Trades'!E5374</x:f>
      </x:c>
      <x:c r="F5374" s="0">
        <x:f>'Historical Trades'!F5374</x:f>
      </x:c>
      <x:c r="G5374" s="0">
        <x:f>'Historical Trades'!G5374</x:f>
      </x:c>
      <x:c r="H5374" s="0">
        <x:f>'Historical Trades'!H5374</x:f>
      </x:c>
      <x:c r="I5374" s="0">
        <x:f>'Historical Trades'!I5374</x:f>
      </x:c>
      <x:c r="J5374" s="0">
        <x:f>'Historical Trades'!J5374</x:f>
      </x:c>
      <x:c r="K5374" s="0">
        <x:f>'Historical Trades'!K5374</x:f>
      </x:c>
      <x:c r="L5374" s="0">
        <x:f>'Historical Trades'!L5374</x:f>
      </x:c>
      <x:c r="M5374" s="0">
        <x:f>'Historical Trades'!M5374</x:f>
      </x:c>
      <x:c r="N5374" s="0">
        <x:f>CLEAN('Historical Trades'!O5374)</x:f>
      </x:c>
      <x:c r="P5374" s="14">
        <x:f>IF(G5374="sell",M5374,-M5374)</x:f>
      </x:c>
      <x:c r="Q5374" s="14">
        <x:f>VLOOKUP(N5374,'Currency Rates'!$A$3:$C$32,3,0)</x:f>
      </x:c>
      <x:c r="R5374" s="0">
        <x:f>IF(A5374="SPUS",0,IF(A5374="FWD",0,P5374/Q5374))</x:f>
      </x:c>
    </x:row>
    <x:row r="5375" spans="1:19" x14ac:dyDescent="0.3">
      <x:c r="A5375" s="0">
        <x:f>'Historical Trades'!A5375</x:f>
      </x:c>
      <x:c r="B5375" s="0">
        <x:f>'Historical Trades'!B5375</x:f>
      </x:c>
      <x:c r="C5375" s="23">
        <x:f>'Historical Trades'!C5375</x:f>
      </x:c>
      <x:c r="D5375" s="0">
        <x:f>'Historical Trades'!D5375</x:f>
      </x:c>
      <x:c r="E5375" s="23">
        <x:f>'Historical Trades'!E5375</x:f>
      </x:c>
      <x:c r="F5375" s="0">
        <x:f>'Historical Trades'!F5375</x:f>
      </x:c>
      <x:c r="G5375" s="0">
        <x:f>'Historical Trades'!G5375</x:f>
      </x:c>
      <x:c r="H5375" s="0">
        <x:f>'Historical Trades'!H5375</x:f>
      </x:c>
      <x:c r="I5375" s="0">
        <x:f>'Historical Trades'!I5375</x:f>
      </x:c>
      <x:c r="J5375" s="0">
        <x:f>'Historical Trades'!J5375</x:f>
      </x:c>
      <x:c r="K5375" s="0">
        <x:f>'Historical Trades'!K5375</x:f>
      </x:c>
      <x:c r="L5375" s="0">
        <x:f>'Historical Trades'!L5375</x:f>
      </x:c>
      <x:c r="M5375" s="0">
        <x:f>'Historical Trades'!M5375</x:f>
      </x:c>
      <x:c r="N5375" s="0">
        <x:f>CLEAN('Historical Trades'!O5375)</x:f>
      </x:c>
      <x:c r="P5375" s="14">
        <x:f>IF(G5375="sell",M5375,-M5375)</x:f>
      </x:c>
      <x:c r="Q5375" s="14">
        <x:f>VLOOKUP(N5375,'Currency Rates'!$A$3:$C$32,3,0)</x:f>
      </x:c>
      <x:c r="R5375" s="0">
        <x:f>IF(A5375="SPUS",0,IF(A5375="FWD",0,P5375/Q5375))</x:f>
      </x:c>
    </x:row>
    <x:row r="5376" spans="1:19" x14ac:dyDescent="0.3">
      <x:c r="A5376" s="0">
        <x:f>'Historical Trades'!A5376</x:f>
      </x:c>
      <x:c r="B5376" s="0">
        <x:f>'Historical Trades'!B5376</x:f>
      </x:c>
      <x:c r="C5376" s="23">
        <x:f>'Historical Trades'!C5376</x:f>
      </x:c>
      <x:c r="D5376" s="0">
        <x:f>'Historical Trades'!D5376</x:f>
      </x:c>
      <x:c r="E5376" s="23">
        <x:f>'Historical Trades'!E5376</x:f>
      </x:c>
      <x:c r="F5376" s="0">
        <x:f>'Historical Trades'!F5376</x:f>
      </x:c>
      <x:c r="G5376" s="0">
        <x:f>'Historical Trades'!G5376</x:f>
      </x:c>
      <x:c r="H5376" s="0">
        <x:f>'Historical Trades'!H5376</x:f>
      </x:c>
      <x:c r="I5376" s="0">
        <x:f>'Historical Trades'!I5376</x:f>
      </x:c>
      <x:c r="J5376" s="0">
        <x:f>'Historical Trades'!J5376</x:f>
      </x:c>
      <x:c r="K5376" s="0">
        <x:f>'Historical Trades'!K5376</x:f>
      </x:c>
      <x:c r="L5376" s="0">
        <x:f>'Historical Trades'!L5376</x:f>
      </x:c>
      <x:c r="M5376" s="0">
        <x:f>'Historical Trades'!M5376</x:f>
      </x:c>
      <x:c r="N5376" s="0">
        <x:f>CLEAN('Historical Trades'!O5376)</x:f>
      </x:c>
      <x:c r="P5376" s="14">
        <x:f>IF(G5376="sell",M5376,-M5376)</x:f>
      </x:c>
      <x:c r="Q5376" s="14">
        <x:f>VLOOKUP(N5376,'Currency Rates'!$A$3:$C$32,3,0)</x:f>
      </x:c>
      <x:c r="R5376" s="0">
        <x:f>IF(A5376="SPUS",0,IF(A5376="FWD",0,P5376/Q5376))</x:f>
      </x:c>
    </x:row>
    <x:row r="5377" spans="1:19" x14ac:dyDescent="0.3">
      <x:c r="A5377" s="0">
        <x:f>'Historical Trades'!A5377</x:f>
      </x:c>
      <x:c r="B5377" s="0">
        <x:f>'Historical Trades'!B5377</x:f>
      </x:c>
      <x:c r="C5377" s="23">
        <x:f>'Historical Trades'!C5377</x:f>
      </x:c>
      <x:c r="D5377" s="0">
        <x:f>'Historical Trades'!D5377</x:f>
      </x:c>
      <x:c r="E5377" s="23">
        <x:f>'Historical Trades'!E5377</x:f>
      </x:c>
      <x:c r="F5377" s="0">
        <x:f>'Historical Trades'!F5377</x:f>
      </x:c>
      <x:c r="G5377" s="0">
        <x:f>'Historical Trades'!G5377</x:f>
      </x:c>
      <x:c r="H5377" s="0">
        <x:f>'Historical Trades'!H5377</x:f>
      </x:c>
      <x:c r="I5377" s="0">
        <x:f>'Historical Trades'!I5377</x:f>
      </x:c>
      <x:c r="J5377" s="0">
        <x:f>'Historical Trades'!J5377</x:f>
      </x:c>
      <x:c r="K5377" s="0">
        <x:f>'Historical Trades'!K5377</x:f>
      </x:c>
      <x:c r="L5377" s="0">
        <x:f>'Historical Trades'!L5377</x:f>
      </x:c>
      <x:c r="M5377" s="0">
        <x:f>'Historical Trades'!M5377</x:f>
      </x:c>
      <x:c r="N5377" s="0">
        <x:f>CLEAN('Historical Trades'!O5377)</x:f>
      </x:c>
      <x:c r="P5377" s="14">
        <x:f>IF(G5377="sell",M5377,-M5377)</x:f>
      </x:c>
      <x:c r="Q5377" s="14">
        <x:f>VLOOKUP(N5377,'Currency Rates'!$A$3:$C$32,3,0)</x:f>
      </x:c>
      <x:c r="R5377" s="0">
        <x:f>IF(A5377="SPUS",0,IF(A5377="FWD",0,P5377/Q5377))</x:f>
      </x:c>
    </x:row>
    <x:row r="5378" spans="1:19" x14ac:dyDescent="0.3">
      <x:c r="A5378" s="0">
        <x:f>'Historical Trades'!A5378</x:f>
      </x:c>
      <x:c r="B5378" s="0">
        <x:f>'Historical Trades'!B5378</x:f>
      </x:c>
      <x:c r="C5378" s="23">
        <x:f>'Historical Trades'!C5378</x:f>
      </x:c>
      <x:c r="D5378" s="0">
        <x:f>'Historical Trades'!D5378</x:f>
      </x:c>
      <x:c r="E5378" s="23">
        <x:f>'Historical Trades'!E5378</x:f>
      </x:c>
      <x:c r="F5378" s="0">
        <x:f>'Historical Trades'!F5378</x:f>
      </x:c>
      <x:c r="G5378" s="0">
        <x:f>'Historical Trades'!G5378</x:f>
      </x:c>
      <x:c r="H5378" s="0">
        <x:f>'Historical Trades'!H5378</x:f>
      </x:c>
      <x:c r="I5378" s="0">
        <x:f>'Historical Trades'!I5378</x:f>
      </x:c>
      <x:c r="J5378" s="0">
        <x:f>'Historical Trades'!J5378</x:f>
      </x:c>
      <x:c r="K5378" s="0">
        <x:f>'Historical Trades'!K5378</x:f>
      </x:c>
      <x:c r="L5378" s="0">
        <x:f>'Historical Trades'!L5378</x:f>
      </x:c>
      <x:c r="M5378" s="0">
        <x:f>'Historical Trades'!M5378</x:f>
      </x:c>
      <x:c r="N5378" s="0">
        <x:f>CLEAN('Historical Trades'!O5378)</x:f>
      </x:c>
      <x:c r="P5378" s="14">
        <x:f>IF(G5378="sell",M5378,-M5378)</x:f>
      </x:c>
      <x:c r="Q5378" s="14">
        <x:f>VLOOKUP(N5378,'Currency Rates'!$A$3:$C$32,3,0)</x:f>
      </x:c>
      <x:c r="R5378" s="0">
        <x:f>IF(A5378="SPUS",0,IF(A5378="FWD",0,P5378/Q5378))</x:f>
      </x:c>
    </x:row>
    <x:row r="5379" spans="1:19" x14ac:dyDescent="0.3">
      <x:c r="A5379" s="0">
        <x:f>'Historical Trades'!A5379</x:f>
      </x:c>
      <x:c r="B5379" s="0">
        <x:f>'Historical Trades'!B5379</x:f>
      </x:c>
      <x:c r="C5379" s="23">
        <x:f>'Historical Trades'!C5379</x:f>
      </x:c>
      <x:c r="D5379" s="0">
        <x:f>'Historical Trades'!D5379</x:f>
      </x:c>
      <x:c r="E5379" s="23">
        <x:f>'Historical Trades'!E5379</x:f>
      </x:c>
      <x:c r="F5379" s="0">
        <x:f>'Historical Trades'!F5379</x:f>
      </x:c>
      <x:c r="G5379" s="0">
        <x:f>'Historical Trades'!G5379</x:f>
      </x:c>
      <x:c r="H5379" s="0">
        <x:f>'Historical Trades'!H5379</x:f>
      </x:c>
      <x:c r="I5379" s="0">
        <x:f>'Historical Trades'!I5379</x:f>
      </x:c>
      <x:c r="J5379" s="0">
        <x:f>'Historical Trades'!J5379</x:f>
      </x:c>
      <x:c r="K5379" s="0">
        <x:f>'Historical Trades'!K5379</x:f>
      </x:c>
      <x:c r="L5379" s="0">
        <x:f>'Historical Trades'!L5379</x:f>
      </x:c>
      <x:c r="M5379" s="0">
        <x:f>'Historical Trades'!M5379</x:f>
      </x:c>
      <x:c r="N5379" s="0">
        <x:f>CLEAN('Historical Trades'!O5379)</x:f>
      </x:c>
      <x:c r="P5379" s="14">
        <x:f>IF(G5379="sell",M5379,-M5379)</x:f>
      </x:c>
      <x:c r="Q5379" s="14">
        <x:f>VLOOKUP(N5379,'Currency Rates'!$A$3:$C$32,3,0)</x:f>
      </x:c>
      <x:c r="R5379" s="0">
        <x:f>IF(A5379="SPUS",0,IF(A5379="FWD",0,P5379/Q5379))</x:f>
      </x:c>
    </x:row>
    <x:row r="5380" spans="1:19" x14ac:dyDescent="0.3">
      <x:c r="A5380" s="0">
        <x:f>'Historical Trades'!A5380</x:f>
      </x:c>
      <x:c r="B5380" s="0">
        <x:f>'Historical Trades'!B5380</x:f>
      </x:c>
      <x:c r="C5380" s="23">
        <x:f>'Historical Trades'!C5380</x:f>
      </x:c>
      <x:c r="D5380" s="0">
        <x:f>'Historical Trades'!D5380</x:f>
      </x:c>
      <x:c r="E5380" s="23">
        <x:f>'Historical Trades'!E5380</x:f>
      </x:c>
      <x:c r="F5380" s="0">
        <x:f>'Historical Trades'!F5380</x:f>
      </x:c>
      <x:c r="G5380" s="0">
        <x:f>'Historical Trades'!G5380</x:f>
      </x:c>
      <x:c r="H5380" s="0">
        <x:f>'Historical Trades'!H5380</x:f>
      </x:c>
      <x:c r="I5380" s="0">
        <x:f>'Historical Trades'!I5380</x:f>
      </x:c>
      <x:c r="J5380" s="0">
        <x:f>'Historical Trades'!J5380</x:f>
      </x:c>
      <x:c r="K5380" s="0">
        <x:f>'Historical Trades'!K5380</x:f>
      </x:c>
      <x:c r="L5380" s="0">
        <x:f>'Historical Trades'!L5380</x:f>
      </x:c>
      <x:c r="M5380" s="0">
        <x:f>'Historical Trades'!M5380</x:f>
      </x:c>
      <x:c r="N5380" s="0">
        <x:f>CLEAN('Historical Trades'!O5380)</x:f>
      </x:c>
      <x:c r="P5380" s="14">
        <x:f>IF(G5380="sell",M5380,-M5380)</x:f>
      </x:c>
      <x:c r="Q5380" s="14">
        <x:f>VLOOKUP(N5380,'Currency Rates'!$A$3:$C$32,3,0)</x:f>
      </x:c>
      <x:c r="R5380" s="0">
        <x:f>IF(A5380="SPUS",0,IF(A5380="FWD",0,P5380/Q5380))</x:f>
      </x:c>
    </x:row>
    <x:row r="5381" spans="1:19" x14ac:dyDescent="0.3">
      <x:c r="A5381" s="0">
        <x:f>'Historical Trades'!A5381</x:f>
      </x:c>
      <x:c r="B5381" s="0">
        <x:f>'Historical Trades'!B5381</x:f>
      </x:c>
      <x:c r="C5381" s="23">
        <x:f>'Historical Trades'!C5381</x:f>
      </x:c>
      <x:c r="D5381" s="0">
        <x:f>'Historical Trades'!D5381</x:f>
      </x:c>
      <x:c r="E5381" s="23">
        <x:f>'Historical Trades'!E5381</x:f>
      </x:c>
      <x:c r="F5381" s="0">
        <x:f>'Historical Trades'!F5381</x:f>
      </x:c>
      <x:c r="G5381" s="0">
        <x:f>'Historical Trades'!G5381</x:f>
      </x:c>
      <x:c r="H5381" s="0">
        <x:f>'Historical Trades'!H5381</x:f>
      </x:c>
      <x:c r="I5381" s="0">
        <x:f>'Historical Trades'!I5381</x:f>
      </x:c>
      <x:c r="J5381" s="0">
        <x:f>'Historical Trades'!J5381</x:f>
      </x:c>
      <x:c r="K5381" s="0">
        <x:f>'Historical Trades'!K5381</x:f>
      </x:c>
      <x:c r="L5381" s="0">
        <x:f>'Historical Trades'!L5381</x:f>
      </x:c>
      <x:c r="M5381" s="0">
        <x:f>'Historical Trades'!M5381</x:f>
      </x:c>
      <x:c r="N5381" s="0">
        <x:f>CLEAN('Historical Trades'!O5381)</x:f>
      </x:c>
      <x:c r="P5381" s="14">
        <x:f>IF(G5381="sell",M5381,-M5381)</x:f>
      </x:c>
      <x:c r="Q5381" s="14">
        <x:f>VLOOKUP(N5381,'Currency Rates'!$A$3:$C$32,3,0)</x:f>
      </x:c>
      <x:c r="R5381" s="0">
        <x:f>IF(A5381="SPUS",0,IF(A5381="FWD",0,P5381/Q5381))</x:f>
      </x:c>
    </x:row>
    <x:row r="5382" spans="1:19" x14ac:dyDescent="0.3">
      <x:c r="A5382" s="0">
        <x:f>'Historical Trades'!A5382</x:f>
      </x:c>
      <x:c r="B5382" s="0">
        <x:f>'Historical Trades'!B5382</x:f>
      </x:c>
      <x:c r="C5382" s="23">
        <x:f>'Historical Trades'!C5382</x:f>
      </x:c>
      <x:c r="D5382" s="0">
        <x:f>'Historical Trades'!D5382</x:f>
      </x:c>
      <x:c r="E5382" s="23">
        <x:f>'Historical Trades'!E5382</x:f>
      </x:c>
      <x:c r="F5382" s="0">
        <x:f>'Historical Trades'!F5382</x:f>
      </x:c>
      <x:c r="G5382" s="0">
        <x:f>'Historical Trades'!G5382</x:f>
      </x:c>
      <x:c r="H5382" s="0">
        <x:f>'Historical Trades'!H5382</x:f>
      </x:c>
      <x:c r="I5382" s="0">
        <x:f>'Historical Trades'!I5382</x:f>
      </x:c>
      <x:c r="J5382" s="0">
        <x:f>'Historical Trades'!J5382</x:f>
      </x:c>
      <x:c r="K5382" s="0">
        <x:f>'Historical Trades'!K5382</x:f>
      </x:c>
      <x:c r="L5382" s="0">
        <x:f>'Historical Trades'!L5382</x:f>
      </x:c>
      <x:c r="M5382" s="0">
        <x:f>'Historical Trades'!M5382</x:f>
      </x:c>
      <x:c r="N5382" s="0">
        <x:f>CLEAN('Historical Trades'!O5382)</x:f>
      </x:c>
      <x:c r="P5382" s="14">
        <x:f>IF(G5382="sell",M5382,-M5382)</x:f>
      </x:c>
      <x:c r="Q5382" s="14">
        <x:f>VLOOKUP(N5382,'Currency Rates'!$A$3:$C$32,3,0)</x:f>
      </x:c>
      <x:c r="R5382" s="0">
        <x:f>IF(A5382="SPUS",0,IF(A5382="FWD",0,P5382/Q5382))</x:f>
      </x:c>
    </x:row>
    <x:row r="5383" spans="1:19" x14ac:dyDescent="0.3">
      <x:c r="A5383" s="0">
        <x:f>'Historical Trades'!A5383</x:f>
      </x:c>
      <x:c r="B5383" s="0">
        <x:f>'Historical Trades'!B5383</x:f>
      </x:c>
      <x:c r="C5383" s="23">
        <x:f>'Historical Trades'!C5383</x:f>
      </x:c>
      <x:c r="D5383" s="0">
        <x:f>'Historical Trades'!D5383</x:f>
      </x:c>
      <x:c r="E5383" s="23">
        <x:f>'Historical Trades'!E5383</x:f>
      </x:c>
      <x:c r="F5383" s="0">
        <x:f>'Historical Trades'!F5383</x:f>
      </x:c>
      <x:c r="G5383" s="0">
        <x:f>'Historical Trades'!G5383</x:f>
      </x:c>
      <x:c r="H5383" s="0">
        <x:f>'Historical Trades'!H5383</x:f>
      </x:c>
      <x:c r="I5383" s="0">
        <x:f>'Historical Trades'!I5383</x:f>
      </x:c>
      <x:c r="J5383" s="0">
        <x:f>'Historical Trades'!J5383</x:f>
      </x:c>
      <x:c r="K5383" s="0">
        <x:f>'Historical Trades'!K5383</x:f>
      </x:c>
      <x:c r="L5383" s="0">
        <x:f>'Historical Trades'!L5383</x:f>
      </x:c>
      <x:c r="M5383" s="0">
        <x:f>'Historical Trades'!M5383</x:f>
      </x:c>
      <x:c r="N5383" s="0">
        <x:f>CLEAN('Historical Trades'!O5383)</x:f>
      </x:c>
      <x:c r="P5383" s="14">
        <x:f>IF(G5383="sell",M5383,-M5383)</x:f>
      </x:c>
      <x:c r="Q5383" s="14">
        <x:f>VLOOKUP(N5383,'Currency Rates'!$A$3:$C$32,3,0)</x:f>
      </x:c>
      <x:c r="R5383" s="0">
        <x:f>IF(A5383="SPUS",0,IF(A5383="FWD",0,P5383/Q5383))</x:f>
      </x:c>
    </x:row>
    <x:row r="5384" spans="1:19" x14ac:dyDescent="0.3">
      <x:c r="A5384" s="0">
        <x:f>'Historical Trades'!A5384</x:f>
      </x:c>
      <x:c r="B5384" s="0">
        <x:f>'Historical Trades'!B5384</x:f>
      </x:c>
      <x:c r="C5384" s="23">
        <x:f>'Historical Trades'!C5384</x:f>
      </x:c>
      <x:c r="D5384" s="0">
        <x:f>'Historical Trades'!D5384</x:f>
      </x:c>
      <x:c r="E5384" s="23">
        <x:f>'Historical Trades'!E5384</x:f>
      </x:c>
      <x:c r="F5384" s="0">
        <x:f>'Historical Trades'!F5384</x:f>
      </x:c>
      <x:c r="G5384" s="0">
        <x:f>'Historical Trades'!G5384</x:f>
      </x:c>
      <x:c r="H5384" s="0">
        <x:f>'Historical Trades'!H5384</x:f>
      </x:c>
      <x:c r="I5384" s="0">
        <x:f>'Historical Trades'!I5384</x:f>
      </x:c>
      <x:c r="J5384" s="0">
        <x:f>'Historical Trades'!J5384</x:f>
      </x:c>
      <x:c r="K5384" s="0">
        <x:f>'Historical Trades'!K5384</x:f>
      </x:c>
      <x:c r="L5384" s="0">
        <x:f>'Historical Trades'!L5384</x:f>
      </x:c>
      <x:c r="M5384" s="0">
        <x:f>'Historical Trades'!M5384</x:f>
      </x:c>
      <x:c r="N5384" s="0">
        <x:f>CLEAN('Historical Trades'!O5384)</x:f>
      </x:c>
      <x:c r="P5384" s="14">
        <x:f>IF(G5384="sell",M5384,-M5384)</x:f>
      </x:c>
      <x:c r="Q5384" s="14">
        <x:f>VLOOKUP(N5384,'Currency Rates'!$A$3:$C$32,3,0)</x:f>
      </x:c>
      <x:c r="R5384" s="0">
        <x:f>IF(A5384="SPUS",0,IF(A5384="FWD",0,P5384/Q5384))</x:f>
      </x:c>
    </x:row>
    <x:row r="5385" spans="1:19" x14ac:dyDescent="0.3">
      <x:c r="A5385" s="0">
        <x:f>'Historical Trades'!A5385</x:f>
      </x:c>
      <x:c r="B5385" s="0">
        <x:f>'Historical Trades'!B5385</x:f>
      </x:c>
      <x:c r="C5385" s="23">
        <x:f>'Historical Trades'!C5385</x:f>
      </x:c>
      <x:c r="D5385" s="0">
        <x:f>'Historical Trades'!D5385</x:f>
      </x:c>
      <x:c r="E5385" s="23">
        <x:f>'Historical Trades'!E5385</x:f>
      </x:c>
      <x:c r="F5385" s="0">
        <x:f>'Historical Trades'!F5385</x:f>
      </x:c>
      <x:c r="G5385" s="0">
        <x:f>'Historical Trades'!G5385</x:f>
      </x:c>
      <x:c r="H5385" s="0">
        <x:f>'Historical Trades'!H5385</x:f>
      </x:c>
      <x:c r="I5385" s="0">
        <x:f>'Historical Trades'!I5385</x:f>
      </x:c>
      <x:c r="J5385" s="0">
        <x:f>'Historical Trades'!J5385</x:f>
      </x:c>
      <x:c r="K5385" s="0">
        <x:f>'Historical Trades'!K5385</x:f>
      </x:c>
      <x:c r="L5385" s="0">
        <x:f>'Historical Trades'!L5385</x:f>
      </x:c>
      <x:c r="M5385" s="0">
        <x:f>'Historical Trades'!M5385</x:f>
      </x:c>
      <x:c r="N5385" s="0">
        <x:f>CLEAN('Historical Trades'!O5385)</x:f>
      </x:c>
      <x:c r="P5385" s="14">
        <x:f>IF(G5385="sell",M5385,-M5385)</x:f>
      </x:c>
      <x:c r="Q5385" s="14">
        <x:f>VLOOKUP(N5385,'Currency Rates'!$A$3:$C$32,3,0)</x:f>
      </x:c>
      <x:c r="R5385" s="0">
        <x:f>IF(A5385="SPUS",0,IF(A5385="FWD",0,P5385/Q5385))</x:f>
      </x:c>
    </x:row>
    <x:row r="5386" spans="1:19" x14ac:dyDescent="0.3">
      <x:c r="A5386" s="0">
        <x:f>'Historical Trades'!A5386</x:f>
      </x:c>
      <x:c r="B5386" s="0">
        <x:f>'Historical Trades'!B5386</x:f>
      </x:c>
      <x:c r="C5386" s="23">
        <x:f>'Historical Trades'!C5386</x:f>
      </x:c>
      <x:c r="D5386" s="0">
        <x:f>'Historical Trades'!D5386</x:f>
      </x:c>
      <x:c r="E5386" s="23">
        <x:f>'Historical Trades'!E5386</x:f>
      </x:c>
      <x:c r="F5386" s="0">
        <x:f>'Historical Trades'!F5386</x:f>
      </x:c>
      <x:c r="G5386" s="0">
        <x:f>'Historical Trades'!G5386</x:f>
      </x:c>
      <x:c r="H5386" s="0">
        <x:f>'Historical Trades'!H5386</x:f>
      </x:c>
      <x:c r="I5386" s="0">
        <x:f>'Historical Trades'!I5386</x:f>
      </x:c>
      <x:c r="J5386" s="0">
        <x:f>'Historical Trades'!J5386</x:f>
      </x:c>
      <x:c r="K5386" s="0">
        <x:f>'Historical Trades'!K5386</x:f>
      </x:c>
      <x:c r="L5386" s="0">
        <x:f>'Historical Trades'!L5386</x:f>
      </x:c>
      <x:c r="M5386" s="0">
        <x:f>'Historical Trades'!M5386</x:f>
      </x:c>
      <x:c r="N5386" s="0">
        <x:f>CLEAN('Historical Trades'!O5386)</x:f>
      </x:c>
      <x:c r="P5386" s="14">
        <x:f>IF(G5386="sell",M5386,-M5386)</x:f>
      </x:c>
      <x:c r="Q5386" s="14">
        <x:f>VLOOKUP(N5386,'Currency Rates'!$A$3:$C$32,3,0)</x:f>
      </x:c>
      <x:c r="R5386" s="0">
        <x:f>IF(A5386="SPUS",0,IF(A5386="FWD",0,P5386/Q5386))</x:f>
      </x:c>
    </x:row>
    <x:row r="5387" spans="1:19" x14ac:dyDescent="0.3">
      <x:c r="A5387" s="0">
        <x:f>'Historical Trades'!A5387</x:f>
      </x:c>
      <x:c r="B5387" s="0">
        <x:f>'Historical Trades'!B5387</x:f>
      </x:c>
      <x:c r="C5387" s="23">
        <x:f>'Historical Trades'!C5387</x:f>
      </x:c>
      <x:c r="D5387" s="0">
        <x:f>'Historical Trades'!D5387</x:f>
      </x:c>
      <x:c r="E5387" s="23">
        <x:f>'Historical Trades'!E5387</x:f>
      </x:c>
      <x:c r="F5387" s="0">
        <x:f>'Historical Trades'!F5387</x:f>
      </x:c>
      <x:c r="G5387" s="0">
        <x:f>'Historical Trades'!G5387</x:f>
      </x:c>
      <x:c r="H5387" s="0">
        <x:f>'Historical Trades'!H5387</x:f>
      </x:c>
      <x:c r="I5387" s="0">
        <x:f>'Historical Trades'!I5387</x:f>
      </x:c>
      <x:c r="J5387" s="0">
        <x:f>'Historical Trades'!J5387</x:f>
      </x:c>
      <x:c r="K5387" s="0">
        <x:f>'Historical Trades'!K5387</x:f>
      </x:c>
      <x:c r="L5387" s="0">
        <x:f>'Historical Trades'!L5387</x:f>
      </x:c>
      <x:c r="M5387" s="0">
        <x:f>'Historical Trades'!M5387</x:f>
      </x:c>
      <x:c r="N5387" s="0">
        <x:f>CLEAN('Historical Trades'!O5387)</x:f>
      </x:c>
      <x:c r="P5387" s="14">
        <x:f>IF(G5387="sell",M5387,-M5387)</x:f>
      </x:c>
      <x:c r="Q5387" s="14">
        <x:f>VLOOKUP(N5387,'Currency Rates'!$A$3:$C$32,3,0)</x:f>
      </x:c>
      <x:c r="R5387" s="0">
        <x:f>IF(A5387="SPUS",0,IF(A5387="FWD",0,P5387/Q5387))</x:f>
      </x:c>
    </x:row>
    <x:row r="5388" spans="1:19" x14ac:dyDescent="0.3">
      <x:c r="A5388" s="0">
        <x:f>'Historical Trades'!A5388</x:f>
      </x:c>
      <x:c r="B5388" s="0">
        <x:f>'Historical Trades'!B5388</x:f>
      </x:c>
      <x:c r="C5388" s="23">
        <x:f>'Historical Trades'!C5388</x:f>
      </x:c>
      <x:c r="D5388" s="0">
        <x:f>'Historical Trades'!D5388</x:f>
      </x:c>
      <x:c r="E5388" s="23">
        <x:f>'Historical Trades'!E5388</x:f>
      </x:c>
      <x:c r="F5388" s="0">
        <x:f>'Historical Trades'!F5388</x:f>
      </x:c>
      <x:c r="G5388" s="0">
        <x:f>'Historical Trades'!G5388</x:f>
      </x:c>
      <x:c r="H5388" s="0">
        <x:f>'Historical Trades'!H5388</x:f>
      </x:c>
      <x:c r="I5388" s="0">
        <x:f>'Historical Trades'!I5388</x:f>
      </x:c>
      <x:c r="J5388" s="0">
        <x:f>'Historical Trades'!J5388</x:f>
      </x:c>
      <x:c r="K5388" s="0">
        <x:f>'Historical Trades'!K5388</x:f>
      </x:c>
      <x:c r="L5388" s="0">
        <x:f>'Historical Trades'!L5388</x:f>
      </x:c>
      <x:c r="M5388" s="0">
        <x:f>'Historical Trades'!M5388</x:f>
      </x:c>
      <x:c r="N5388" s="0">
        <x:f>CLEAN('Historical Trades'!O5388)</x:f>
      </x:c>
      <x:c r="P5388" s="14">
        <x:f>IF(G5388="sell",M5388,-M5388)</x:f>
      </x:c>
      <x:c r="Q5388" s="14">
        <x:f>VLOOKUP(N5388,'Currency Rates'!$A$3:$C$32,3,0)</x:f>
      </x:c>
      <x:c r="R5388" s="0">
        <x:f>IF(A5388="SPUS",0,IF(A5388="FWD",0,P5388/Q5388))</x:f>
      </x:c>
    </x:row>
    <x:row r="5389" spans="1:19" x14ac:dyDescent="0.3">
      <x:c r="A5389" s="0">
        <x:f>'Historical Trades'!A5389</x:f>
      </x:c>
      <x:c r="B5389" s="0">
        <x:f>'Historical Trades'!B5389</x:f>
      </x:c>
      <x:c r="C5389" s="23">
        <x:f>'Historical Trades'!C5389</x:f>
      </x:c>
      <x:c r="D5389" s="0">
        <x:f>'Historical Trades'!D5389</x:f>
      </x:c>
      <x:c r="E5389" s="23">
        <x:f>'Historical Trades'!E5389</x:f>
      </x:c>
      <x:c r="F5389" s="0">
        <x:f>'Historical Trades'!F5389</x:f>
      </x:c>
      <x:c r="G5389" s="0">
        <x:f>'Historical Trades'!G5389</x:f>
      </x:c>
      <x:c r="H5389" s="0">
        <x:f>'Historical Trades'!H5389</x:f>
      </x:c>
      <x:c r="I5389" s="0">
        <x:f>'Historical Trades'!I5389</x:f>
      </x:c>
      <x:c r="J5389" s="0">
        <x:f>'Historical Trades'!J5389</x:f>
      </x:c>
      <x:c r="K5389" s="0">
        <x:f>'Historical Trades'!K5389</x:f>
      </x:c>
      <x:c r="L5389" s="0">
        <x:f>'Historical Trades'!L5389</x:f>
      </x:c>
      <x:c r="M5389" s="0">
        <x:f>'Historical Trades'!M5389</x:f>
      </x:c>
      <x:c r="N5389" s="0">
        <x:f>CLEAN('Historical Trades'!O5389)</x:f>
      </x:c>
      <x:c r="P5389" s="14">
        <x:f>IF(G5389="sell",M5389,-M5389)</x:f>
      </x:c>
      <x:c r="Q5389" s="14">
        <x:f>VLOOKUP(N5389,'Currency Rates'!$A$3:$C$32,3,0)</x:f>
      </x:c>
      <x:c r="R5389" s="0">
        <x:f>IF(A5389="SPUS",0,IF(A5389="FWD",0,P5389/Q5389))</x:f>
      </x:c>
    </x:row>
    <x:row r="5390" spans="1:19" x14ac:dyDescent="0.3">
      <x:c r="A5390" s="0">
        <x:f>'Historical Trades'!A5390</x:f>
      </x:c>
      <x:c r="B5390" s="0">
        <x:f>'Historical Trades'!B5390</x:f>
      </x:c>
      <x:c r="C5390" s="23">
        <x:f>'Historical Trades'!C5390</x:f>
      </x:c>
      <x:c r="D5390" s="0">
        <x:f>'Historical Trades'!D5390</x:f>
      </x:c>
      <x:c r="E5390" s="23">
        <x:f>'Historical Trades'!E5390</x:f>
      </x:c>
      <x:c r="F5390" s="0">
        <x:f>'Historical Trades'!F5390</x:f>
      </x:c>
      <x:c r="G5390" s="0">
        <x:f>'Historical Trades'!G5390</x:f>
      </x:c>
      <x:c r="H5390" s="0">
        <x:f>'Historical Trades'!H5390</x:f>
      </x:c>
      <x:c r="I5390" s="0">
        <x:f>'Historical Trades'!I5390</x:f>
      </x:c>
      <x:c r="J5390" s="0">
        <x:f>'Historical Trades'!J5390</x:f>
      </x:c>
      <x:c r="K5390" s="0">
        <x:f>'Historical Trades'!K5390</x:f>
      </x:c>
      <x:c r="L5390" s="0">
        <x:f>'Historical Trades'!L5390</x:f>
      </x:c>
      <x:c r="M5390" s="0">
        <x:f>'Historical Trades'!M5390</x:f>
      </x:c>
      <x:c r="N5390" s="0">
        <x:f>CLEAN('Historical Trades'!O5390)</x:f>
      </x:c>
      <x:c r="P5390" s="14">
        <x:f>IF(G5390="sell",M5390,-M5390)</x:f>
      </x:c>
      <x:c r="Q5390" s="14">
        <x:f>VLOOKUP(N5390,'Currency Rates'!$A$3:$C$32,3,0)</x:f>
      </x:c>
      <x:c r="R5390" s="0">
        <x:f>IF(A5390="SPUS",0,IF(A5390="FWD",0,P5390/Q5390))</x:f>
      </x:c>
    </x:row>
    <x:row r="5391" spans="1:19" x14ac:dyDescent="0.3">
      <x:c r="A5391" s="0">
        <x:f>'Historical Trades'!A5391</x:f>
      </x:c>
      <x:c r="B5391" s="0">
        <x:f>'Historical Trades'!B5391</x:f>
      </x:c>
      <x:c r="C5391" s="23">
        <x:f>'Historical Trades'!C5391</x:f>
      </x:c>
      <x:c r="D5391" s="0">
        <x:f>'Historical Trades'!D5391</x:f>
      </x:c>
      <x:c r="E5391" s="23">
        <x:f>'Historical Trades'!E5391</x:f>
      </x:c>
      <x:c r="F5391" s="0">
        <x:f>'Historical Trades'!F5391</x:f>
      </x:c>
      <x:c r="G5391" s="0">
        <x:f>'Historical Trades'!G5391</x:f>
      </x:c>
      <x:c r="H5391" s="0">
        <x:f>'Historical Trades'!H5391</x:f>
      </x:c>
      <x:c r="I5391" s="0">
        <x:f>'Historical Trades'!I5391</x:f>
      </x:c>
      <x:c r="J5391" s="0">
        <x:f>'Historical Trades'!J5391</x:f>
      </x:c>
      <x:c r="K5391" s="0">
        <x:f>'Historical Trades'!K5391</x:f>
      </x:c>
      <x:c r="L5391" s="0">
        <x:f>'Historical Trades'!L5391</x:f>
      </x:c>
      <x:c r="M5391" s="0">
        <x:f>'Historical Trades'!M5391</x:f>
      </x:c>
      <x:c r="N5391" s="0">
        <x:f>CLEAN('Historical Trades'!O5391)</x:f>
      </x:c>
      <x:c r="P5391" s="14">
        <x:f>IF(G5391="sell",M5391,-M5391)</x:f>
      </x:c>
      <x:c r="Q5391" s="14">
        <x:f>VLOOKUP(N5391,'Currency Rates'!$A$3:$C$32,3,0)</x:f>
      </x:c>
      <x:c r="R5391" s="0">
        <x:f>IF(A5391="SPUS",0,IF(A5391="FWD",0,P5391/Q5391))</x:f>
      </x:c>
    </x:row>
    <x:row r="5392" spans="1:19" x14ac:dyDescent="0.3">
      <x:c r="A5392" s="0">
        <x:f>'Historical Trades'!A5392</x:f>
      </x:c>
      <x:c r="B5392" s="0">
        <x:f>'Historical Trades'!B5392</x:f>
      </x:c>
      <x:c r="C5392" s="23">
        <x:f>'Historical Trades'!C5392</x:f>
      </x:c>
      <x:c r="D5392" s="0">
        <x:f>'Historical Trades'!D5392</x:f>
      </x:c>
      <x:c r="E5392" s="23">
        <x:f>'Historical Trades'!E5392</x:f>
      </x:c>
      <x:c r="F5392" s="0">
        <x:f>'Historical Trades'!F5392</x:f>
      </x:c>
      <x:c r="G5392" s="0">
        <x:f>'Historical Trades'!G5392</x:f>
      </x:c>
      <x:c r="H5392" s="0">
        <x:f>'Historical Trades'!H5392</x:f>
      </x:c>
      <x:c r="I5392" s="0">
        <x:f>'Historical Trades'!I5392</x:f>
      </x:c>
      <x:c r="J5392" s="0">
        <x:f>'Historical Trades'!J5392</x:f>
      </x:c>
      <x:c r="K5392" s="0">
        <x:f>'Historical Trades'!K5392</x:f>
      </x:c>
      <x:c r="L5392" s="0">
        <x:f>'Historical Trades'!L5392</x:f>
      </x:c>
      <x:c r="M5392" s="0">
        <x:f>'Historical Trades'!M5392</x:f>
      </x:c>
      <x:c r="N5392" s="0">
        <x:f>CLEAN('Historical Trades'!O5392)</x:f>
      </x:c>
      <x:c r="P5392" s="14">
        <x:f>IF(G5392="sell",M5392,-M5392)</x:f>
      </x:c>
      <x:c r="Q5392" s="14">
        <x:f>VLOOKUP(N5392,'Currency Rates'!$A$3:$C$32,3,0)</x:f>
      </x:c>
      <x:c r="R5392" s="0">
        <x:f>IF(A5392="SPUS",0,IF(A5392="FWD",0,P5392/Q5392))</x:f>
      </x:c>
    </x:row>
    <x:row r="5393" spans="1:19" x14ac:dyDescent="0.3">
      <x:c r="A5393" s="0">
        <x:f>'Historical Trades'!A5393</x:f>
      </x:c>
      <x:c r="B5393" s="0">
        <x:f>'Historical Trades'!B5393</x:f>
      </x:c>
      <x:c r="C5393" s="23">
        <x:f>'Historical Trades'!C5393</x:f>
      </x:c>
      <x:c r="D5393" s="0">
        <x:f>'Historical Trades'!D5393</x:f>
      </x:c>
      <x:c r="E5393" s="23">
        <x:f>'Historical Trades'!E5393</x:f>
      </x:c>
      <x:c r="F5393" s="0">
        <x:f>'Historical Trades'!F5393</x:f>
      </x:c>
      <x:c r="G5393" s="0">
        <x:f>'Historical Trades'!G5393</x:f>
      </x:c>
      <x:c r="H5393" s="0">
        <x:f>'Historical Trades'!H5393</x:f>
      </x:c>
      <x:c r="I5393" s="0">
        <x:f>'Historical Trades'!I5393</x:f>
      </x:c>
      <x:c r="J5393" s="0">
        <x:f>'Historical Trades'!J5393</x:f>
      </x:c>
      <x:c r="K5393" s="0">
        <x:f>'Historical Trades'!K5393</x:f>
      </x:c>
      <x:c r="L5393" s="0">
        <x:f>'Historical Trades'!L5393</x:f>
      </x:c>
      <x:c r="M5393" s="0">
        <x:f>'Historical Trades'!M5393</x:f>
      </x:c>
      <x:c r="N5393" s="0">
        <x:f>CLEAN('Historical Trades'!O5393)</x:f>
      </x:c>
      <x:c r="P5393" s="14">
        <x:f>IF(G5393="sell",M5393,-M5393)</x:f>
      </x:c>
      <x:c r="Q5393" s="14">
        <x:f>VLOOKUP(N5393,'Currency Rates'!$A$3:$C$32,3,0)</x:f>
      </x:c>
      <x:c r="R5393" s="0">
        <x:f>IF(A5393="SPUS",0,IF(A5393="FWD",0,P5393/Q5393))</x:f>
      </x:c>
    </x:row>
    <x:row r="5394" spans="1:19" x14ac:dyDescent="0.3">
      <x:c r="A5394" s="0">
        <x:f>'Historical Trades'!A5394</x:f>
      </x:c>
      <x:c r="B5394" s="0">
        <x:f>'Historical Trades'!B5394</x:f>
      </x:c>
      <x:c r="C5394" s="23">
        <x:f>'Historical Trades'!C5394</x:f>
      </x:c>
      <x:c r="D5394" s="0">
        <x:f>'Historical Trades'!D5394</x:f>
      </x:c>
      <x:c r="E5394" s="23">
        <x:f>'Historical Trades'!E5394</x:f>
      </x:c>
      <x:c r="F5394" s="0">
        <x:f>'Historical Trades'!F5394</x:f>
      </x:c>
      <x:c r="G5394" s="0">
        <x:f>'Historical Trades'!G5394</x:f>
      </x:c>
      <x:c r="H5394" s="0">
        <x:f>'Historical Trades'!H5394</x:f>
      </x:c>
      <x:c r="I5394" s="0">
        <x:f>'Historical Trades'!I5394</x:f>
      </x:c>
      <x:c r="J5394" s="0">
        <x:f>'Historical Trades'!J5394</x:f>
      </x:c>
      <x:c r="K5394" s="0">
        <x:f>'Historical Trades'!K5394</x:f>
      </x:c>
      <x:c r="L5394" s="0">
        <x:f>'Historical Trades'!L5394</x:f>
      </x:c>
      <x:c r="M5394" s="0">
        <x:f>'Historical Trades'!M5394</x:f>
      </x:c>
      <x:c r="N5394" s="0">
        <x:f>CLEAN('Historical Trades'!O5394)</x:f>
      </x:c>
      <x:c r="P5394" s="14">
        <x:f>IF(G5394="sell",M5394,-M5394)</x:f>
      </x:c>
      <x:c r="Q5394" s="14">
        <x:f>VLOOKUP(N5394,'Currency Rates'!$A$3:$C$32,3,0)</x:f>
      </x:c>
      <x:c r="R5394" s="0">
        <x:f>IF(A5394="SPUS",0,IF(A5394="FWD",0,P5394/Q5394))</x:f>
      </x:c>
    </x:row>
    <x:row r="5395" spans="1:19" x14ac:dyDescent="0.3">
      <x:c r="A5395" s="0">
        <x:f>'Historical Trades'!A5395</x:f>
      </x:c>
      <x:c r="B5395" s="0">
        <x:f>'Historical Trades'!B5395</x:f>
      </x:c>
      <x:c r="C5395" s="23">
        <x:f>'Historical Trades'!C5395</x:f>
      </x:c>
      <x:c r="D5395" s="0">
        <x:f>'Historical Trades'!D5395</x:f>
      </x:c>
      <x:c r="E5395" s="23">
        <x:f>'Historical Trades'!E5395</x:f>
      </x:c>
      <x:c r="F5395" s="0">
        <x:f>'Historical Trades'!F5395</x:f>
      </x:c>
      <x:c r="G5395" s="0">
        <x:f>'Historical Trades'!G5395</x:f>
      </x:c>
      <x:c r="H5395" s="0">
        <x:f>'Historical Trades'!H5395</x:f>
      </x:c>
      <x:c r="I5395" s="0">
        <x:f>'Historical Trades'!I5395</x:f>
      </x:c>
      <x:c r="J5395" s="0">
        <x:f>'Historical Trades'!J5395</x:f>
      </x:c>
      <x:c r="K5395" s="0">
        <x:f>'Historical Trades'!K5395</x:f>
      </x:c>
      <x:c r="L5395" s="0">
        <x:f>'Historical Trades'!L5395</x:f>
      </x:c>
      <x:c r="M5395" s="0">
        <x:f>'Historical Trades'!M5395</x:f>
      </x:c>
      <x:c r="N5395" s="0">
        <x:f>CLEAN('Historical Trades'!O5395)</x:f>
      </x:c>
      <x:c r="P5395" s="14">
        <x:f>IF(G5395="sell",M5395,-M5395)</x:f>
      </x:c>
      <x:c r="Q5395" s="14">
        <x:f>VLOOKUP(N5395,'Currency Rates'!$A$3:$C$32,3,0)</x:f>
      </x:c>
      <x:c r="R5395" s="0">
        <x:f>IF(A5395="SPUS",0,IF(A5395="FWD",0,P5395/Q5395))</x:f>
      </x:c>
    </x:row>
    <x:row r="5396" spans="1:19" x14ac:dyDescent="0.3">
      <x:c r="A5396" s="0">
        <x:f>'Historical Trades'!A5396</x:f>
      </x:c>
      <x:c r="B5396" s="0">
        <x:f>'Historical Trades'!B5396</x:f>
      </x:c>
      <x:c r="C5396" s="23">
        <x:f>'Historical Trades'!C5396</x:f>
      </x:c>
      <x:c r="D5396" s="0">
        <x:f>'Historical Trades'!D5396</x:f>
      </x:c>
      <x:c r="E5396" s="23">
        <x:f>'Historical Trades'!E5396</x:f>
      </x:c>
      <x:c r="F5396" s="0">
        <x:f>'Historical Trades'!F5396</x:f>
      </x:c>
      <x:c r="G5396" s="0">
        <x:f>'Historical Trades'!G5396</x:f>
      </x:c>
      <x:c r="H5396" s="0">
        <x:f>'Historical Trades'!H5396</x:f>
      </x:c>
      <x:c r="I5396" s="0">
        <x:f>'Historical Trades'!I5396</x:f>
      </x:c>
      <x:c r="J5396" s="0">
        <x:f>'Historical Trades'!J5396</x:f>
      </x:c>
      <x:c r="K5396" s="0">
        <x:f>'Historical Trades'!K5396</x:f>
      </x:c>
      <x:c r="L5396" s="0">
        <x:f>'Historical Trades'!L5396</x:f>
      </x:c>
      <x:c r="M5396" s="0">
        <x:f>'Historical Trades'!M5396</x:f>
      </x:c>
      <x:c r="N5396" s="0">
        <x:f>CLEAN('Historical Trades'!O5396)</x:f>
      </x:c>
      <x:c r="P5396" s="14">
        <x:f>IF(G5396="sell",M5396,-M5396)</x:f>
      </x:c>
      <x:c r="Q5396" s="14">
        <x:f>VLOOKUP(N5396,'Currency Rates'!$A$3:$C$32,3,0)</x:f>
      </x:c>
      <x:c r="R5396" s="0">
        <x:f>IF(A5396="SPUS",0,IF(A5396="FWD",0,P5396/Q5396))</x:f>
      </x:c>
    </x:row>
    <x:row r="5397" spans="1:19" x14ac:dyDescent="0.3">
      <x:c r="A5397" s="0">
        <x:f>'Historical Trades'!A5397</x:f>
      </x:c>
      <x:c r="B5397" s="0">
        <x:f>'Historical Trades'!B5397</x:f>
      </x:c>
      <x:c r="C5397" s="23">
        <x:f>'Historical Trades'!C5397</x:f>
      </x:c>
      <x:c r="D5397" s="0">
        <x:f>'Historical Trades'!D5397</x:f>
      </x:c>
      <x:c r="E5397" s="23">
        <x:f>'Historical Trades'!E5397</x:f>
      </x:c>
      <x:c r="F5397" s="0">
        <x:f>'Historical Trades'!F5397</x:f>
      </x:c>
      <x:c r="G5397" s="0">
        <x:f>'Historical Trades'!G5397</x:f>
      </x:c>
      <x:c r="H5397" s="0">
        <x:f>'Historical Trades'!H5397</x:f>
      </x:c>
      <x:c r="I5397" s="0">
        <x:f>'Historical Trades'!I5397</x:f>
      </x:c>
      <x:c r="J5397" s="0">
        <x:f>'Historical Trades'!J5397</x:f>
      </x:c>
      <x:c r="K5397" s="0">
        <x:f>'Historical Trades'!K5397</x:f>
      </x:c>
      <x:c r="L5397" s="0">
        <x:f>'Historical Trades'!L5397</x:f>
      </x:c>
      <x:c r="M5397" s="0">
        <x:f>'Historical Trades'!M5397</x:f>
      </x:c>
      <x:c r="N5397" s="0">
        <x:f>CLEAN('Historical Trades'!O5397)</x:f>
      </x:c>
      <x:c r="P5397" s="14">
        <x:f>IF(G5397="sell",M5397,-M5397)</x:f>
      </x:c>
      <x:c r="Q5397" s="14">
        <x:f>VLOOKUP(N5397,'Currency Rates'!$A$3:$C$32,3,0)</x:f>
      </x:c>
      <x:c r="R5397" s="0">
        <x:f>IF(A5397="SPUS",0,IF(A5397="FWD",0,P5397/Q5397))</x:f>
      </x:c>
    </x:row>
    <x:row r="5398" spans="1:19" x14ac:dyDescent="0.3">
      <x:c r="A5398" s="0">
        <x:f>'Historical Trades'!A5398</x:f>
      </x:c>
      <x:c r="B5398" s="0">
        <x:f>'Historical Trades'!B5398</x:f>
      </x:c>
      <x:c r="C5398" s="23">
        <x:f>'Historical Trades'!C5398</x:f>
      </x:c>
      <x:c r="D5398" s="0">
        <x:f>'Historical Trades'!D5398</x:f>
      </x:c>
      <x:c r="E5398" s="23">
        <x:f>'Historical Trades'!E5398</x:f>
      </x:c>
      <x:c r="F5398" s="0">
        <x:f>'Historical Trades'!F5398</x:f>
      </x:c>
      <x:c r="G5398" s="0">
        <x:f>'Historical Trades'!G5398</x:f>
      </x:c>
      <x:c r="H5398" s="0">
        <x:f>'Historical Trades'!H5398</x:f>
      </x:c>
      <x:c r="I5398" s="0">
        <x:f>'Historical Trades'!I5398</x:f>
      </x:c>
      <x:c r="J5398" s="0">
        <x:f>'Historical Trades'!J5398</x:f>
      </x:c>
      <x:c r="K5398" s="0">
        <x:f>'Historical Trades'!K5398</x:f>
      </x:c>
      <x:c r="L5398" s="0">
        <x:f>'Historical Trades'!L5398</x:f>
      </x:c>
      <x:c r="M5398" s="0">
        <x:f>'Historical Trades'!M5398</x:f>
      </x:c>
      <x:c r="N5398" s="0">
        <x:f>CLEAN('Historical Trades'!O5398)</x:f>
      </x:c>
      <x:c r="P5398" s="14">
        <x:f>IF(G5398="sell",M5398,-M5398)</x:f>
      </x:c>
      <x:c r="Q5398" s="14">
        <x:f>VLOOKUP(N5398,'Currency Rates'!$A$3:$C$32,3,0)</x:f>
      </x:c>
      <x:c r="R5398" s="0">
        <x:f>IF(A5398="SPUS",0,IF(A5398="FWD",0,P5398/Q5398))</x:f>
      </x:c>
    </x:row>
    <x:row r="5399" spans="1:19" x14ac:dyDescent="0.3">
      <x:c r="A5399" s="0">
        <x:f>'Historical Trades'!A5399</x:f>
      </x:c>
      <x:c r="B5399" s="0">
        <x:f>'Historical Trades'!B5399</x:f>
      </x:c>
      <x:c r="C5399" s="23">
        <x:f>'Historical Trades'!C5399</x:f>
      </x:c>
      <x:c r="D5399" s="0">
        <x:f>'Historical Trades'!D5399</x:f>
      </x:c>
      <x:c r="E5399" s="23">
        <x:f>'Historical Trades'!E5399</x:f>
      </x:c>
      <x:c r="F5399" s="0">
        <x:f>'Historical Trades'!F5399</x:f>
      </x:c>
      <x:c r="G5399" s="0">
        <x:f>'Historical Trades'!G5399</x:f>
      </x:c>
      <x:c r="H5399" s="0">
        <x:f>'Historical Trades'!H5399</x:f>
      </x:c>
      <x:c r="I5399" s="0">
        <x:f>'Historical Trades'!I5399</x:f>
      </x:c>
      <x:c r="J5399" s="0">
        <x:f>'Historical Trades'!J5399</x:f>
      </x:c>
      <x:c r="K5399" s="0">
        <x:f>'Historical Trades'!K5399</x:f>
      </x:c>
      <x:c r="L5399" s="0">
        <x:f>'Historical Trades'!L5399</x:f>
      </x:c>
      <x:c r="M5399" s="0">
        <x:f>'Historical Trades'!M5399</x:f>
      </x:c>
      <x:c r="N5399" s="0">
        <x:f>CLEAN('Historical Trades'!O5399)</x:f>
      </x:c>
      <x:c r="P5399" s="14">
        <x:f>IF(G5399="sell",M5399,-M5399)</x:f>
      </x:c>
      <x:c r="Q5399" s="14">
        <x:f>VLOOKUP(N5399,'Currency Rates'!$A$3:$C$32,3,0)</x:f>
      </x:c>
      <x:c r="R5399" s="0">
        <x:f>IF(A5399="SPUS",0,IF(A5399="FWD",0,P5399/Q5399))</x:f>
      </x:c>
    </x:row>
    <x:row r="5400" spans="1:19" x14ac:dyDescent="0.3">
      <x:c r="A5400" s="0">
        <x:f>'Historical Trades'!A5400</x:f>
      </x:c>
      <x:c r="B5400" s="0">
        <x:f>'Historical Trades'!B5400</x:f>
      </x:c>
      <x:c r="C5400" s="23">
        <x:f>'Historical Trades'!C5400</x:f>
      </x:c>
      <x:c r="D5400" s="0">
        <x:f>'Historical Trades'!D5400</x:f>
      </x:c>
      <x:c r="E5400" s="23">
        <x:f>'Historical Trades'!E5400</x:f>
      </x:c>
      <x:c r="F5400" s="0">
        <x:f>'Historical Trades'!F5400</x:f>
      </x:c>
      <x:c r="G5400" s="0">
        <x:f>'Historical Trades'!G5400</x:f>
      </x:c>
      <x:c r="H5400" s="0">
        <x:f>'Historical Trades'!H5400</x:f>
      </x:c>
      <x:c r="I5400" s="0">
        <x:f>'Historical Trades'!I5400</x:f>
      </x:c>
      <x:c r="J5400" s="0">
        <x:f>'Historical Trades'!J5400</x:f>
      </x:c>
      <x:c r="K5400" s="0">
        <x:f>'Historical Trades'!K5400</x:f>
      </x:c>
      <x:c r="L5400" s="0">
        <x:f>'Historical Trades'!L5400</x:f>
      </x:c>
      <x:c r="M5400" s="0">
        <x:f>'Historical Trades'!M5400</x:f>
      </x:c>
      <x:c r="N5400" s="0">
        <x:f>CLEAN('Historical Trades'!O5400)</x:f>
      </x:c>
      <x:c r="P5400" s="14">
        <x:f>IF(G5400="sell",M5400,-M5400)</x:f>
      </x:c>
      <x:c r="Q5400" s="14">
        <x:f>VLOOKUP(N5400,'Currency Rates'!$A$3:$C$32,3,0)</x:f>
      </x:c>
      <x:c r="R5400" s="0">
        <x:f>IF(A5400="SPUS",0,IF(A5400="FWD",0,P5400/Q5400))</x:f>
      </x:c>
    </x:row>
    <x:row r="5401" spans="1:19" x14ac:dyDescent="0.3">
      <x:c r="A5401" s="0">
        <x:f>'Historical Trades'!A5401</x:f>
      </x:c>
      <x:c r="B5401" s="0">
        <x:f>'Historical Trades'!B5401</x:f>
      </x:c>
      <x:c r="C5401" s="23">
        <x:f>'Historical Trades'!C5401</x:f>
      </x:c>
      <x:c r="D5401" s="0">
        <x:f>'Historical Trades'!D5401</x:f>
      </x:c>
      <x:c r="E5401" s="23">
        <x:f>'Historical Trades'!E5401</x:f>
      </x:c>
      <x:c r="F5401" s="0">
        <x:f>'Historical Trades'!F5401</x:f>
      </x:c>
      <x:c r="G5401" s="0">
        <x:f>'Historical Trades'!G5401</x:f>
      </x:c>
      <x:c r="H5401" s="0">
        <x:f>'Historical Trades'!H5401</x:f>
      </x:c>
      <x:c r="I5401" s="0">
        <x:f>'Historical Trades'!I5401</x:f>
      </x:c>
      <x:c r="J5401" s="0">
        <x:f>'Historical Trades'!J5401</x:f>
      </x:c>
      <x:c r="K5401" s="0">
        <x:f>'Historical Trades'!K5401</x:f>
      </x:c>
      <x:c r="L5401" s="0">
        <x:f>'Historical Trades'!L5401</x:f>
      </x:c>
      <x:c r="M5401" s="0">
        <x:f>'Historical Trades'!M5401</x:f>
      </x:c>
      <x:c r="N5401" s="0">
        <x:f>CLEAN('Historical Trades'!O5401)</x:f>
      </x:c>
      <x:c r="P5401" s="14">
        <x:f>IF(G5401="sell",M5401,-M5401)</x:f>
      </x:c>
      <x:c r="Q5401" s="14">
        <x:f>VLOOKUP(N5401,'Currency Rates'!$A$3:$C$32,3,0)</x:f>
      </x:c>
      <x:c r="R5401" s="0">
        <x:f>IF(A5401="SPUS",0,IF(A5401="FWD",0,P5401/Q5401))</x:f>
      </x:c>
    </x:row>
    <x:row r="5402" spans="1:19" x14ac:dyDescent="0.3">
      <x:c r="A5402" s="0">
        <x:f>'Historical Trades'!A5402</x:f>
      </x:c>
      <x:c r="B5402" s="0">
        <x:f>'Historical Trades'!B5402</x:f>
      </x:c>
      <x:c r="C5402" s="23">
        <x:f>'Historical Trades'!C5402</x:f>
      </x:c>
      <x:c r="D5402" s="0">
        <x:f>'Historical Trades'!D5402</x:f>
      </x:c>
      <x:c r="E5402" s="23">
        <x:f>'Historical Trades'!E5402</x:f>
      </x:c>
      <x:c r="F5402" s="0">
        <x:f>'Historical Trades'!F5402</x:f>
      </x:c>
      <x:c r="G5402" s="0">
        <x:f>'Historical Trades'!G5402</x:f>
      </x:c>
      <x:c r="H5402" s="0">
        <x:f>'Historical Trades'!H5402</x:f>
      </x:c>
      <x:c r="I5402" s="0">
        <x:f>'Historical Trades'!I5402</x:f>
      </x:c>
      <x:c r="J5402" s="0">
        <x:f>'Historical Trades'!J5402</x:f>
      </x:c>
      <x:c r="K5402" s="0">
        <x:f>'Historical Trades'!K5402</x:f>
      </x:c>
      <x:c r="L5402" s="0">
        <x:f>'Historical Trades'!L5402</x:f>
      </x:c>
      <x:c r="M5402" s="0">
        <x:f>'Historical Trades'!M5402</x:f>
      </x:c>
      <x:c r="N5402" s="0">
        <x:f>CLEAN('Historical Trades'!O5402)</x:f>
      </x:c>
      <x:c r="P5402" s="14">
        <x:f>IF(G5402="sell",M5402,-M5402)</x:f>
      </x:c>
      <x:c r="Q5402" s="14">
        <x:f>VLOOKUP(N5402,'Currency Rates'!$A$3:$C$32,3,0)</x:f>
      </x:c>
      <x:c r="R5402" s="0">
        <x:f>IF(A5402="SPUS",0,IF(A5402="FWD",0,P5402/Q5402))</x:f>
      </x:c>
    </x:row>
    <x:row r="5403" spans="1:19" x14ac:dyDescent="0.3">
      <x:c r="A5403" s="0">
        <x:f>'Historical Trades'!A5403</x:f>
      </x:c>
      <x:c r="B5403" s="0">
        <x:f>'Historical Trades'!B5403</x:f>
      </x:c>
      <x:c r="C5403" s="23">
        <x:f>'Historical Trades'!C5403</x:f>
      </x:c>
      <x:c r="D5403" s="0">
        <x:f>'Historical Trades'!D5403</x:f>
      </x:c>
      <x:c r="E5403" s="23">
        <x:f>'Historical Trades'!E5403</x:f>
      </x:c>
      <x:c r="F5403" s="0">
        <x:f>'Historical Trades'!F5403</x:f>
      </x:c>
      <x:c r="G5403" s="0">
        <x:f>'Historical Trades'!G5403</x:f>
      </x:c>
      <x:c r="H5403" s="0">
        <x:f>'Historical Trades'!H5403</x:f>
      </x:c>
      <x:c r="I5403" s="0">
        <x:f>'Historical Trades'!I5403</x:f>
      </x:c>
      <x:c r="J5403" s="0">
        <x:f>'Historical Trades'!J5403</x:f>
      </x:c>
      <x:c r="K5403" s="0">
        <x:f>'Historical Trades'!K5403</x:f>
      </x:c>
      <x:c r="L5403" s="0">
        <x:f>'Historical Trades'!L5403</x:f>
      </x:c>
      <x:c r="M5403" s="0">
        <x:f>'Historical Trades'!M5403</x:f>
      </x:c>
      <x:c r="N5403" s="0">
        <x:f>CLEAN('Historical Trades'!O5403)</x:f>
      </x:c>
      <x:c r="P5403" s="14">
        <x:f>IF(G5403="sell",M5403,-M5403)</x:f>
      </x:c>
      <x:c r="Q5403" s="14">
        <x:f>VLOOKUP(N5403,'Currency Rates'!$A$3:$C$32,3,0)</x:f>
      </x:c>
      <x:c r="R5403" s="0">
        <x:f>IF(A5403="SPUS",0,IF(A5403="FWD",0,P5403/Q5403))</x:f>
      </x:c>
    </x:row>
    <x:row r="5404" spans="1:19" x14ac:dyDescent="0.3">
      <x:c r="A5404" s="0">
        <x:f>'Historical Trades'!A5404</x:f>
      </x:c>
      <x:c r="B5404" s="0">
        <x:f>'Historical Trades'!B5404</x:f>
      </x:c>
      <x:c r="C5404" s="23">
        <x:f>'Historical Trades'!C5404</x:f>
      </x:c>
      <x:c r="D5404" s="0">
        <x:f>'Historical Trades'!D5404</x:f>
      </x:c>
      <x:c r="E5404" s="23">
        <x:f>'Historical Trades'!E5404</x:f>
      </x:c>
      <x:c r="F5404" s="0">
        <x:f>'Historical Trades'!F5404</x:f>
      </x:c>
      <x:c r="G5404" s="0">
        <x:f>'Historical Trades'!G5404</x:f>
      </x:c>
      <x:c r="H5404" s="0">
        <x:f>'Historical Trades'!H5404</x:f>
      </x:c>
      <x:c r="I5404" s="0">
        <x:f>'Historical Trades'!I5404</x:f>
      </x:c>
      <x:c r="J5404" s="0">
        <x:f>'Historical Trades'!J5404</x:f>
      </x:c>
      <x:c r="K5404" s="0">
        <x:f>'Historical Trades'!K5404</x:f>
      </x:c>
      <x:c r="L5404" s="0">
        <x:f>'Historical Trades'!L5404</x:f>
      </x:c>
      <x:c r="M5404" s="0">
        <x:f>'Historical Trades'!M5404</x:f>
      </x:c>
      <x:c r="N5404" s="0">
        <x:f>CLEAN('Historical Trades'!O5404)</x:f>
      </x:c>
      <x:c r="P5404" s="14">
        <x:f>IF(G5404="sell",M5404,-M5404)</x:f>
      </x:c>
      <x:c r="Q5404" s="14">
        <x:f>VLOOKUP(N5404,'Currency Rates'!$A$3:$C$32,3,0)</x:f>
      </x:c>
      <x:c r="R5404" s="0">
        <x:f>IF(A5404="SPUS",0,IF(A5404="FWD",0,P5404/Q5404))</x:f>
      </x:c>
    </x:row>
    <x:row r="5405" spans="1:19" x14ac:dyDescent="0.3">
      <x:c r="A5405" s="0">
        <x:f>'Historical Trades'!A5405</x:f>
      </x:c>
      <x:c r="B5405" s="0">
        <x:f>'Historical Trades'!B5405</x:f>
      </x:c>
      <x:c r="C5405" s="23">
        <x:f>'Historical Trades'!C5405</x:f>
      </x:c>
      <x:c r="D5405" s="0">
        <x:f>'Historical Trades'!D5405</x:f>
      </x:c>
      <x:c r="E5405" s="23">
        <x:f>'Historical Trades'!E5405</x:f>
      </x:c>
      <x:c r="F5405" s="0">
        <x:f>'Historical Trades'!F5405</x:f>
      </x:c>
      <x:c r="G5405" s="0">
        <x:f>'Historical Trades'!G5405</x:f>
      </x:c>
      <x:c r="H5405" s="0">
        <x:f>'Historical Trades'!H5405</x:f>
      </x:c>
      <x:c r="I5405" s="0">
        <x:f>'Historical Trades'!I5405</x:f>
      </x:c>
      <x:c r="J5405" s="0">
        <x:f>'Historical Trades'!J5405</x:f>
      </x:c>
      <x:c r="K5405" s="0">
        <x:f>'Historical Trades'!K5405</x:f>
      </x:c>
      <x:c r="L5405" s="0">
        <x:f>'Historical Trades'!L5405</x:f>
      </x:c>
      <x:c r="M5405" s="0">
        <x:f>'Historical Trades'!M5405</x:f>
      </x:c>
      <x:c r="N5405" s="0">
        <x:f>CLEAN('Historical Trades'!O5405)</x:f>
      </x:c>
      <x:c r="P5405" s="14">
        <x:f>IF(G5405="sell",M5405,-M5405)</x:f>
      </x:c>
      <x:c r="Q5405" s="14">
        <x:f>VLOOKUP(N5405,'Currency Rates'!$A$3:$C$32,3,0)</x:f>
      </x:c>
      <x:c r="R5405" s="0">
        <x:f>IF(A5405="SPUS",0,IF(A5405="FWD",0,P5405/Q5405))</x:f>
      </x:c>
    </x:row>
    <x:row r="5406" spans="1:19" x14ac:dyDescent="0.3">
      <x:c r="A5406" s="0">
        <x:f>'Historical Trades'!A5406</x:f>
      </x:c>
      <x:c r="B5406" s="0">
        <x:f>'Historical Trades'!B5406</x:f>
      </x:c>
      <x:c r="C5406" s="23">
        <x:f>'Historical Trades'!C5406</x:f>
      </x:c>
      <x:c r="D5406" s="0">
        <x:f>'Historical Trades'!D5406</x:f>
      </x:c>
      <x:c r="E5406" s="23">
        <x:f>'Historical Trades'!E5406</x:f>
      </x:c>
      <x:c r="F5406" s="0">
        <x:f>'Historical Trades'!F5406</x:f>
      </x:c>
      <x:c r="G5406" s="0">
        <x:f>'Historical Trades'!G5406</x:f>
      </x:c>
      <x:c r="H5406" s="0">
        <x:f>'Historical Trades'!H5406</x:f>
      </x:c>
      <x:c r="I5406" s="0">
        <x:f>'Historical Trades'!I5406</x:f>
      </x:c>
      <x:c r="J5406" s="0">
        <x:f>'Historical Trades'!J5406</x:f>
      </x:c>
      <x:c r="K5406" s="0">
        <x:f>'Historical Trades'!K5406</x:f>
      </x:c>
      <x:c r="L5406" s="0">
        <x:f>'Historical Trades'!L5406</x:f>
      </x:c>
      <x:c r="M5406" s="0">
        <x:f>'Historical Trades'!M5406</x:f>
      </x:c>
      <x:c r="N5406" s="0">
        <x:f>CLEAN('Historical Trades'!O5406)</x:f>
      </x:c>
      <x:c r="P5406" s="14">
        <x:f>IF(G5406="sell",M5406,-M5406)</x:f>
      </x:c>
      <x:c r="Q5406" s="14">
        <x:f>VLOOKUP(N5406,'Currency Rates'!$A$3:$C$32,3,0)</x:f>
      </x:c>
      <x:c r="R5406" s="0">
        <x:f>IF(A5406="SPUS",0,IF(A5406="FWD",0,P5406/Q5406))</x:f>
      </x:c>
    </x:row>
    <x:row r="5407" spans="1:19" x14ac:dyDescent="0.3">
      <x:c r="A5407" s="0">
        <x:f>'Historical Trades'!A5407</x:f>
      </x:c>
      <x:c r="B5407" s="0">
        <x:f>'Historical Trades'!B5407</x:f>
      </x:c>
      <x:c r="C5407" s="23">
        <x:f>'Historical Trades'!C5407</x:f>
      </x:c>
      <x:c r="D5407" s="0">
        <x:f>'Historical Trades'!D5407</x:f>
      </x:c>
      <x:c r="E5407" s="23">
        <x:f>'Historical Trades'!E5407</x:f>
      </x:c>
      <x:c r="F5407" s="0">
        <x:f>'Historical Trades'!F5407</x:f>
      </x:c>
      <x:c r="G5407" s="0">
        <x:f>'Historical Trades'!G5407</x:f>
      </x:c>
      <x:c r="H5407" s="0">
        <x:f>'Historical Trades'!H5407</x:f>
      </x:c>
      <x:c r="I5407" s="0">
        <x:f>'Historical Trades'!I5407</x:f>
      </x:c>
      <x:c r="J5407" s="0">
        <x:f>'Historical Trades'!J5407</x:f>
      </x:c>
      <x:c r="K5407" s="0">
        <x:f>'Historical Trades'!K5407</x:f>
      </x:c>
      <x:c r="L5407" s="0">
        <x:f>'Historical Trades'!L5407</x:f>
      </x:c>
      <x:c r="M5407" s="0">
        <x:f>'Historical Trades'!M5407</x:f>
      </x:c>
      <x:c r="N5407" s="0">
        <x:f>CLEAN('Historical Trades'!O5407)</x:f>
      </x:c>
      <x:c r="P5407" s="14">
        <x:f>IF(G5407="sell",M5407,-M5407)</x:f>
      </x:c>
      <x:c r="Q5407" s="14">
        <x:f>VLOOKUP(N5407,'Currency Rates'!$A$3:$C$32,3,0)</x:f>
      </x:c>
      <x:c r="R5407" s="0">
        <x:f>IF(A5407="SPUS",0,IF(A5407="FWD",0,P5407/Q5407))</x:f>
      </x:c>
    </x:row>
    <x:row r="5408" spans="1:19" x14ac:dyDescent="0.3">
      <x:c r="A5408" s="0">
        <x:f>'Historical Trades'!A5408</x:f>
      </x:c>
      <x:c r="B5408" s="0">
        <x:f>'Historical Trades'!B5408</x:f>
      </x:c>
      <x:c r="C5408" s="23">
        <x:f>'Historical Trades'!C5408</x:f>
      </x:c>
      <x:c r="D5408" s="0">
        <x:f>'Historical Trades'!D5408</x:f>
      </x:c>
      <x:c r="E5408" s="23">
        <x:f>'Historical Trades'!E5408</x:f>
      </x:c>
      <x:c r="F5408" s="0">
        <x:f>'Historical Trades'!F5408</x:f>
      </x:c>
      <x:c r="G5408" s="0">
        <x:f>'Historical Trades'!G5408</x:f>
      </x:c>
      <x:c r="H5408" s="0">
        <x:f>'Historical Trades'!H5408</x:f>
      </x:c>
      <x:c r="I5408" s="0">
        <x:f>'Historical Trades'!I5408</x:f>
      </x:c>
      <x:c r="J5408" s="0">
        <x:f>'Historical Trades'!J5408</x:f>
      </x:c>
      <x:c r="K5408" s="0">
        <x:f>'Historical Trades'!K5408</x:f>
      </x:c>
      <x:c r="L5408" s="0">
        <x:f>'Historical Trades'!L5408</x:f>
      </x:c>
      <x:c r="M5408" s="0">
        <x:f>'Historical Trades'!M5408</x:f>
      </x:c>
      <x:c r="N5408" s="0">
        <x:f>CLEAN('Historical Trades'!O5408)</x:f>
      </x:c>
      <x:c r="P5408" s="14">
        <x:f>IF(G5408="sell",M5408,-M5408)</x:f>
      </x:c>
      <x:c r="Q5408" s="14">
        <x:f>VLOOKUP(N5408,'Currency Rates'!$A$3:$C$32,3,0)</x:f>
      </x:c>
      <x:c r="R5408" s="0">
        <x:f>IF(A5408="SPUS",0,IF(A5408="FWD",0,P5408/Q5408))</x:f>
      </x:c>
    </x:row>
    <x:row r="5409" spans="1:19" x14ac:dyDescent="0.3">
      <x:c r="A5409" s="0">
        <x:f>'Historical Trades'!A5409</x:f>
      </x:c>
      <x:c r="B5409" s="0">
        <x:f>'Historical Trades'!B5409</x:f>
      </x:c>
      <x:c r="C5409" s="23">
        <x:f>'Historical Trades'!C5409</x:f>
      </x:c>
      <x:c r="D5409" s="0">
        <x:f>'Historical Trades'!D5409</x:f>
      </x:c>
      <x:c r="E5409" s="23">
        <x:f>'Historical Trades'!E5409</x:f>
      </x:c>
      <x:c r="F5409" s="0">
        <x:f>'Historical Trades'!F5409</x:f>
      </x:c>
      <x:c r="G5409" s="0">
        <x:f>'Historical Trades'!G5409</x:f>
      </x:c>
      <x:c r="H5409" s="0">
        <x:f>'Historical Trades'!H5409</x:f>
      </x:c>
      <x:c r="I5409" s="0">
        <x:f>'Historical Trades'!I5409</x:f>
      </x:c>
      <x:c r="J5409" s="0">
        <x:f>'Historical Trades'!J5409</x:f>
      </x:c>
      <x:c r="K5409" s="0">
        <x:f>'Historical Trades'!K5409</x:f>
      </x:c>
      <x:c r="L5409" s="0">
        <x:f>'Historical Trades'!L5409</x:f>
      </x:c>
      <x:c r="M5409" s="0">
        <x:f>'Historical Trades'!M5409</x:f>
      </x:c>
      <x:c r="N5409" s="0">
        <x:f>CLEAN('Historical Trades'!O5409)</x:f>
      </x:c>
      <x:c r="P5409" s="14">
        <x:f>IF(G5409="sell",M5409,-M5409)</x:f>
      </x:c>
      <x:c r="Q5409" s="14">
        <x:f>VLOOKUP(N5409,'Currency Rates'!$A$3:$C$32,3,0)</x:f>
      </x:c>
      <x:c r="R5409" s="0">
        <x:f>IF(A5409="SPUS",0,IF(A5409="FWD",0,P5409/Q5409))</x:f>
      </x:c>
    </x:row>
    <x:row r="5410" spans="1:19" x14ac:dyDescent="0.3">
      <x:c r="A5410" s="0">
        <x:f>'Historical Trades'!A5410</x:f>
      </x:c>
      <x:c r="B5410" s="0">
        <x:f>'Historical Trades'!B5410</x:f>
      </x:c>
      <x:c r="C5410" s="23">
        <x:f>'Historical Trades'!C5410</x:f>
      </x:c>
      <x:c r="D5410" s="0">
        <x:f>'Historical Trades'!D5410</x:f>
      </x:c>
      <x:c r="E5410" s="23">
        <x:f>'Historical Trades'!E5410</x:f>
      </x:c>
      <x:c r="F5410" s="0">
        <x:f>'Historical Trades'!F5410</x:f>
      </x:c>
      <x:c r="G5410" s="0">
        <x:f>'Historical Trades'!G5410</x:f>
      </x:c>
      <x:c r="H5410" s="0">
        <x:f>'Historical Trades'!H5410</x:f>
      </x:c>
      <x:c r="I5410" s="0">
        <x:f>'Historical Trades'!I5410</x:f>
      </x:c>
      <x:c r="J5410" s="0">
        <x:f>'Historical Trades'!J5410</x:f>
      </x:c>
      <x:c r="K5410" s="0">
        <x:f>'Historical Trades'!K5410</x:f>
      </x:c>
      <x:c r="L5410" s="0">
        <x:f>'Historical Trades'!L5410</x:f>
      </x:c>
      <x:c r="M5410" s="0">
        <x:f>'Historical Trades'!M5410</x:f>
      </x:c>
      <x:c r="N5410" s="0">
        <x:f>CLEAN('Historical Trades'!O5410)</x:f>
      </x:c>
      <x:c r="P5410" s="14">
        <x:f>IF(G5410="sell",M5410,-M5410)</x:f>
      </x:c>
      <x:c r="Q5410" s="14">
        <x:f>VLOOKUP(N5410,'Currency Rates'!$A$3:$C$32,3,0)</x:f>
      </x:c>
      <x:c r="R5410" s="0">
        <x:f>IF(A5410="SPUS",0,IF(A5410="FWD",0,P5410/Q5410))</x:f>
      </x:c>
    </x:row>
    <x:row r="5411" spans="1:19" x14ac:dyDescent="0.3">
      <x:c r="A5411" s="0">
        <x:f>'Historical Trades'!A5411</x:f>
      </x:c>
      <x:c r="B5411" s="0">
        <x:f>'Historical Trades'!B5411</x:f>
      </x:c>
      <x:c r="C5411" s="23">
        <x:f>'Historical Trades'!C5411</x:f>
      </x:c>
      <x:c r="D5411" s="0">
        <x:f>'Historical Trades'!D5411</x:f>
      </x:c>
      <x:c r="E5411" s="23">
        <x:f>'Historical Trades'!E5411</x:f>
      </x:c>
      <x:c r="F5411" s="0">
        <x:f>'Historical Trades'!F5411</x:f>
      </x:c>
      <x:c r="G5411" s="0">
        <x:f>'Historical Trades'!G5411</x:f>
      </x:c>
      <x:c r="H5411" s="0">
        <x:f>'Historical Trades'!H5411</x:f>
      </x:c>
      <x:c r="I5411" s="0">
        <x:f>'Historical Trades'!I5411</x:f>
      </x:c>
      <x:c r="J5411" s="0">
        <x:f>'Historical Trades'!J5411</x:f>
      </x:c>
      <x:c r="K5411" s="0">
        <x:f>'Historical Trades'!K5411</x:f>
      </x:c>
      <x:c r="L5411" s="0">
        <x:f>'Historical Trades'!L5411</x:f>
      </x:c>
      <x:c r="M5411" s="0">
        <x:f>'Historical Trades'!M5411</x:f>
      </x:c>
      <x:c r="N5411" s="0">
        <x:f>CLEAN('Historical Trades'!O5411)</x:f>
      </x:c>
      <x:c r="P5411" s="14">
        <x:f>IF(G5411="sell",M5411,-M5411)</x:f>
      </x:c>
      <x:c r="Q5411" s="14">
        <x:f>VLOOKUP(N5411,'Currency Rates'!$A$3:$C$32,3,0)</x:f>
      </x:c>
      <x:c r="R5411" s="0">
        <x:f>IF(A5411="SPUS",0,IF(A5411="FWD",0,P5411/Q5411))</x:f>
      </x:c>
    </x:row>
    <x:row r="5412" spans="1:19" x14ac:dyDescent="0.3">
      <x:c r="A5412" s="0">
        <x:f>'Historical Trades'!A5412</x:f>
      </x:c>
      <x:c r="B5412" s="0">
        <x:f>'Historical Trades'!B5412</x:f>
      </x:c>
      <x:c r="C5412" s="23">
        <x:f>'Historical Trades'!C5412</x:f>
      </x:c>
      <x:c r="D5412" s="0">
        <x:f>'Historical Trades'!D5412</x:f>
      </x:c>
      <x:c r="E5412" s="23">
        <x:f>'Historical Trades'!E5412</x:f>
      </x:c>
      <x:c r="F5412" s="0">
        <x:f>'Historical Trades'!F5412</x:f>
      </x:c>
      <x:c r="G5412" s="0">
        <x:f>'Historical Trades'!G5412</x:f>
      </x:c>
      <x:c r="H5412" s="0">
        <x:f>'Historical Trades'!H5412</x:f>
      </x:c>
      <x:c r="I5412" s="0">
        <x:f>'Historical Trades'!I5412</x:f>
      </x:c>
      <x:c r="J5412" s="0">
        <x:f>'Historical Trades'!J5412</x:f>
      </x:c>
      <x:c r="K5412" s="0">
        <x:f>'Historical Trades'!K5412</x:f>
      </x:c>
      <x:c r="L5412" s="0">
        <x:f>'Historical Trades'!L5412</x:f>
      </x:c>
      <x:c r="M5412" s="0">
        <x:f>'Historical Trades'!M5412</x:f>
      </x:c>
      <x:c r="N5412" s="0">
        <x:f>CLEAN('Historical Trades'!O5412)</x:f>
      </x:c>
      <x:c r="P5412" s="14">
        <x:f>IF(G5412="sell",M5412,-M5412)</x:f>
      </x:c>
      <x:c r="Q5412" s="14">
        <x:f>VLOOKUP(N5412,'Currency Rates'!$A$3:$C$32,3,0)</x:f>
      </x:c>
      <x:c r="R5412" s="0">
        <x:f>IF(A5412="SPUS",0,IF(A5412="FWD",0,P5412/Q5412))</x:f>
      </x:c>
    </x:row>
    <x:row r="5413" spans="1:19" x14ac:dyDescent="0.3">
      <x:c r="A5413" s="0">
        <x:f>'Historical Trades'!A5413</x:f>
      </x:c>
      <x:c r="B5413" s="0">
        <x:f>'Historical Trades'!B5413</x:f>
      </x:c>
      <x:c r="C5413" s="23">
        <x:f>'Historical Trades'!C5413</x:f>
      </x:c>
      <x:c r="D5413" s="0">
        <x:f>'Historical Trades'!D5413</x:f>
      </x:c>
      <x:c r="E5413" s="23">
        <x:f>'Historical Trades'!E5413</x:f>
      </x:c>
      <x:c r="F5413" s="0">
        <x:f>'Historical Trades'!F5413</x:f>
      </x:c>
      <x:c r="G5413" s="0">
        <x:f>'Historical Trades'!G5413</x:f>
      </x:c>
      <x:c r="H5413" s="0">
        <x:f>'Historical Trades'!H5413</x:f>
      </x:c>
      <x:c r="I5413" s="0">
        <x:f>'Historical Trades'!I5413</x:f>
      </x:c>
      <x:c r="J5413" s="0">
        <x:f>'Historical Trades'!J5413</x:f>
      </x:c>
      <x:c r="K5413" s="0">
        <x:f>'Historical Trades'!K5413</x:f>
      </x:c>
      <x:c r="L5413" s="0">
        <x:f>'Historical Trades'!L5413</x:f>
      </x:c>
      <x:c r="M5413" s="0">
        <x:f>'Historical Trades'!M5413</x:f>
      </x:c>
      <x:c r="N5413" s="0">
        <x:f>CLEAN('Historical Trades'!O5413)</x:f>
      </x:c>
      <x:c r="P5413" s="14">
        <x:f>IF(G5413="sell",M5413,-M5413)</x:f>
      </x:c>
      <x:c r="Q5413" s="14">
        <x:f>VLOOKUP(N5413,'Currency Rates'!$A$3:$C$32,3,0)</x:f>
      </x:c>
      <x:c r="R5413" s="0">
        <x:f>IF(A5413="SPUS",0,IF(A5413="FWD",0,P5413/Q5413))</x:f>
      </x:c>
    </x:row>
    <x:row r="5414" spans="1:19" x14ac:dyDescent="0.3">
      <x:c r="A5414" s="0">
        <x:f>'Historical Trades'!A5414</x:f>
      </x:c>
      <x:c r="B5414" s="0">
        <x:f>'Historical Trades'!B5414</x:f>
      </x:c>
      <x:c r="C5414" s="23">
        <x:f>'Historical Trades'!C5414</x:f>
      </x:c>
      <x:c r="D5414" s="0">
        <x:f>'Historical Trades'!D5414</x:f>
      </x:c>
      <x:c r="E5414" s="23">
        <x:f>'Historical Trades'!E5414</x:f>
      </x:c>
      <x:c r="F5414" s="0">
        <x:f>'Historical Trades'!F5414</x:f>
      </x:c>
      <x:c r="G5414" s="0">
        <x:f>'Historical Trades'!G5414</x:f>
      </x:c>
      <x:c r="H5414" s="0">
        <x:f>'Historical Trades'!H5414</x:f>
      </x:c>
      <x:c r="I5414" s="0">
        <x:f>'Historical Trades'!I5414</x:f>
      </x:c>
      <x:c r="J5414" s="0">
        <x:f>'Historical Trades'!J5414</x:f>
      </x:c>
      <x:c r="K5414" s="0">
        <x:f>'Historical Trades'!K5414</x:f>
      </x:c>
      <x:c r="L5414" s="0">
        <x:f>'Historical Trades'!L5414</x:f>
      </x:c>
      <x:c r="M5414" s="0">
        <x:f>'Historical Trades'!M5414</x:f>
      </x:c>
      <x:c r="N5414" s="0">
        <x:f>CLEAN('Historical Trades'!O5414)</x:f>
      </x:c>
      <x:c r="P5414" s="14">
        <x:f>IF(G5414="sell",M5414,-M5414)</x:f>
      </x:c>
      <x:c r="Q5414" s="14">
        <x:f>VLOOKUP(N5414,'Currency Rates'!$A$3:$C$32,3,0)</x:f>
      </x:c>
      <x:c r="R5414" s="0">
        <x:f>IF(A5414="SPUS",0,IF(A5414="FWD",0,P5414/Q5414))</x:f>
      </x:c>
    </x:row>
    <x:row r="5415" spans="1:19" x14ac:dyDescent="0.3">
      <x:c r="A5415" s="0">
        <x:f>'Historical Trades'!A5415</x:f>
      </x:c>
      <x:c r="B5415" s="0">
        <x:f>'Historical Trades'!B5415</x:f>
      </x:c>
      <x:c r="C5415" s="23">
        <x:f>'Historical Trades'!C5415</x:f>
      </x:c>
      <x:c r="D5415" s="0">
        <x:f>'Historical Trades'!D5415</x:f>
      </x:c>
      <x:c r="E5415" s="23">
        <x:f>'Historical Trades'!E5415</x:f>
      </x:c>
      <x:c r="F5415" s="0">
        <x:f>'Historical Trades'!F5415</x:f>
      </x:c>
      <x:c r="G5415" s="0">
        <x:f>'Historical Trades'!G5415</x:f>
      </x:c>
      <x:c r="H5415" s="0">
        <x:f>'Historical Trades'!H5415</x:f>
      </x:c>
      <x:c r="I5415" s="0">
        <x:f>'Historical Trades'!I5415</x:f>
      </x:c>
      <x:c r="J5415" s="0">
        <x:f>'Historical Trades'!J5415</x:f>
      </x:c>
      <x:c r="K5415" s="0">
        <x:f>'Historical Trades'!K5415</x:f>
      </x:c>
      <x:c r="L5415" s="0">
        <x:f>'Historical Trades'!L5415</x:f>
      </x:c>
      <x:c r="M5415" s="0">
        <x:f>'Historical Trades'!M5415</x:f>
      </x:c>
      <x:c r="N5415" s="0">
        <x:f>CLEAN('Historical Trades'!O5415)</x:f>
      </x:c>
      <x:c r="P5415" s="14">
        <x:f>IF(G5415="sell",M5415,-M5415)</x:f>
      </x:c>
      <x:c r="Q5415" s="14">
        <x:f>VLOOKUP(N5415,'Currency Rates'!$A$3:$C$32,3,0)</x:f>
      </x:c>
      <x:c r="R5415" s="0">
        <x:f>IF(A5415="SPUS",0,IF(A5415="FWD",0,P5415/Q5415))</x:f>
      </x:c>
    </x:row>
    <x:row r="5416" spans="1:19" x14ac:dyDescent="0.3">
      <x:c r="A5416" s="0">
        <x:f>'Historical Trades'!A5416</x:f>
      </x:c>
      <x:c r="B5416" s="0">
        <x:f>'Historical Trades'!B5416</x:f>
      </x:c>
      <x:c r="C5416" s="23">
        <x:f>'Historical Trades'!C5416</x:f>
      </x:c>
      <x:c r="D5416" s="0">
        <x:f>'Historical Trades'!D5416</x:f>
      </x:c>
      <x:c r="E5416" s="23">
        <x:f>'Historical Trades'!E5416</x:f>
      </x:c>
      <x:c r="F5416" s="0">
        <x:f>'Historical Trades'!F5416</x:f>
      </x:c>
      <x:c r="G5416" s="0">
        <x:f>'Historical Trades'!G5416</x:f>
      </x:c>
      <x:c r="H5416" s="0">
        <x:f>'Historical Trades'!H5416</x:f>
      </x:c>
      <x:c r="I5416" s="0">
        <x:f>'Historical Trades'!I5416</x:f>
      </x:c>
      <x:c r="J5416" s="0">
        <x:f>'Historical Trades'!J5416</x:f>
      </x:c>
      <x:c r="K5416" s="0">
        <x:f>'Historical Trades'!K5416</x:f>
      </x:c>
      <x:c r="L5416" s="0">
        <x:f>'Historical Trades'!L5416</x:f>
      </x:c>
      <x:c r="M5416" s="0">
        <x:f>'Historical Trades'!M5416</x:f>
      </x:c>
      <x:c r="N5416" s="0">
        <x:f>CLEAN('Historical Trades'!O5416)</x:f>
      </x:c>
      <x:c r="P5416" s="14">
        <x:f>IF(G5416="sell",M5416,-M5416)</x:f>
      </x:c>
      <x:c r="Q5416" s="14">
        <x:f>VLOOKUP(N5416,'Currency Rates'!$A$3:$C$32,3,0)</x:f>
      </x:c>
      <x:c r="R5416" s="0">
        <x:f>IF(A5416="SPUS",0,IF(A5416="FWD",0,P5416/Q5416))</x:f>
      </x:c>
    </x:row>
    <x:row r="5417" spans="1:19" x14ac:dyDescent="0.3">
      <x:c r="A5417" s="0">
        <x:f>'Historical Trades'!A5417</x:f>
      </x:c>
      <x:c r="B5417" s="0">
        <x:f>'Historical Trades'!B5417</x:f>
      </x:c>
      <x:c r="C5417" s="23">
        <x:f>'Historical Trades'!C5417</x:f>
      </x:c>
      <x:c r="D5417" s="0">
        <x:f>'Historical Trades'!D5417</x:f>
      </x:c>
      <x:c r="E5417" s="23">
        <x:f>'Historical Trades'!E5417</x:f>
      </x:c>
      <x:c r="F5417" s="0">
        <x:f>'Historical Trades'!F5417</x:f>
      </x:c>
      <x:c r="G5417" s="0">
        <x:f>'Historical Trades'!G5417</x:f>
      </x:c>
      <x:c r="H5417" s="0">
        <x:f>'Historical Trades'!H5417</x:f>
      </x:c>
      <x:c r="I5417" s="0">
        <x:f>'Historical Trades'!I5417</x:f>
      </x:c>
      <x:c r="J5417" s="0">
        <x:f>'Historical Trades'!J5417</x:f>
      </x:c>
      <x:c r="K5417" s="0">
        <x:f>'Historical Trades'!K5417</x:f>
      </x:c>
      <x:c r="L5417" s="0">
        <x:f>'Historical Trades'!L5417</x:f>
      </x:c>
      <x:c r="M5417" s="0">
        <x:f>'Historical Trades'!M5417</x:f>
      </x:c>
      <x:c r="N5417" s="0">
        <x:f>CLEAN('Historical Trades'!O5417)</x:f>
      </x:c>
      <x:c r="P5417" s="14">
        <x:f>IF(G5417="sell",M5417,-M5417)</x:f>
      </x:c>
      <x:c r="Q5417" s="14">
        <x:f>VLOOKUP(N5417,'Currency Rates'!$A$3:$C$32,3,0)</x:f>
      </x:c>
      <x:c r="R5417" s="0">
        <x:f>IF(A5417="SPUS",0,IF(A5417="FWD",0,P5417/Q5417))</x:f>
      </x:c>
    </x:row>
    <x:row r="5418" spans="1:19" x14ac:dyDescent="0.3">
      <x:c r="A5418" s="0">
        <x:f>'Historical Trades'!A5418</x:f>
      </x:c>
      <x:c r="B5418" s="0">
        <x:f>'Historical Trades'!B5418</x:f>
      </x:c>
      <x:c r="C5418" s="23">
        <x:f>'Historical Trades'!C5418</x:f>
      </x:c>
      <x:c r="D5418" s="0">
        <x:f>'Historical Trades'!D5418</x:f>
      </x:c>
      <x:c r="E5418" s="23">
        <x:f>'Historical Trades'!E5418</x:f>
      </x:c>
      <x:c r="F5418" s="0">
        <x:f>'Historical Trades'!F5418</x:f>
      </x:c>
      <x:c r="G5418" s="0">
        <x:f>'Historical Trades'!G5418</x:f>
      </x:c>
      <x:c r="H5418" s="0">
        <x:f>'Historical Trades'!H5418</x:f>
      </x:c>
      <x:c r="I5418" s="0">
        <x:f>'Historical Trades'!I5418</x:f>
      </x:c>
      <x:c r="J5418" s="0">
        <x:f>'Historical Trades'!J5418</x:f>
      </x:c>
      <x:c r="K5418" s="0">
        <x:f>'Historical Trades'!K5418</x:f>
      </x:c>
      <x:c r="L5418" s="0">
        <x:f>'Historical Trades'!L5418</x:f>
      </x:c>
      <x:c r="M5418" s="0">
        <x:f>'Historical Trades'!M5418</x:f>
      </x:c>
      <x:c r="N5418" s="0">
        <x:f>CLEAN('Historical Trades'!O5418)</x:f>
      </x:c>
      <x:c r="P5418" s="14">
        <x:f>IF(G5418="sell",M5418,-M5418)</x:f>
      </x:c>
      <x:c r="Q5418" s="14">
        <x:f>VLOOKUP(N5418,'Currency Rates'!$A$3:$C$32,3,0)</x:f>
      </x:c>
      <x:c r="R5418" s="0">
        <x:f>IF(A5418="SPUS",0,IF(A5418="FWD",0,P5418/Q5418))</x:f>
      </x:c>
    </x:row>
    <x:row r="5419" spans="1:19" x14ac:dyDescent="0.3">
      <x:c r="A5419" s="0">
        <x:f>'Historical Trades'!A5419</x:f>
      </x:c>
      <x:c r="B5419" s="0">
        <x:f>'Historical Trades'!B5419</x:f>
      </x:c>
      <x:c r="C5419" s="23">
        <x:f>'Historical Trades'!C5419</x:f>
      </x:c>
      <x:c r="D5419" s="0">
        <x:f>'Historical Trades'!D5419</x:f>
      </x:c>
      <x:c r="E5419" s="23">
        <x:f>'Historical Trades'!E5419</x:f>
      </x:c>
      <x:c r="F5419" s="0">
        <x:f>'Historical Trades'!F5419</x:f>
      </x:c>
      <x:c r="G5419" s="0">
        <x:f>'Historical Trades'!G5419</x:f>
      </x:c>
      <x:c r="H5419" s="0">
        <x:f>'Historical Trades'!H5419</x:f>
      </x:c>
      <x:c r="I5419" s="0">
        <x:f>'Historical Trades'!I5419</x:f>
      </x:c>
      <x:c r="J5419" s="0">
        <x:f>'Historical Trades'!J5419</x:f>
      </x:c>
      <x:c r="K5419" s="0">
        <x:f>'Historical Trades'!K5419</x:f>
      </x:c>
      <x:c r="L5419" s="0">
        <x:f>'Historical Trades'!L5419</x:f>
      </x:c>
      <x:c r="M5419" s="0">
        <x:f>'Historical Trades'!M5419</x:f>
      </x:c>
      <x:c r="N5419" s="0">
        <x:f>CLEAN('Historical Trades'!O5419)</x:f>
      </x:c>
      <x:c r="P5419" s="14">
        <x:f>IF(G5419="sell",M5419,-M5419)</x:f>
      </x:c>
      <x:c r="Q5419" s="14">
        <x:f>VLOOKUP(N5419,'Currency Rates'!$A$3:$C$32,3,0)</x:f>
      </x:c>
      <x:c r="R5419" s="0">
        <x:f>IF(A5419="SPUS",0,IF(A5419="FWD",0,P5419/Q5419))</x:f>
      </x:c>
    </x:row>
    <x:row r="5420" spans="1:19" x14ac:dyDescent="0.3">
      <x:c r="A5420" s="0">
        <x:f>'Historical Trades'!A5420</x:f>
      </x:c>
      <x:c r="B5420" s="0">
        <x:f>'Historical Trades'!B5420</x:f>
      </x:c>
      <x:c r="C5420" s="23">
        <x:f>'Historical Trades'!C5420</x:f>
      </x:c>
      <x:c r="D5420" s="0">
        <x:f>'Historical Trades'!D5420</x:f>
      </x:c>
      <x:c r="E5420" s="23">
        <x:f>'Historical Trades'!E5420</x:f>
      </x:c>
      <x:c r="F5420" s="0">
        <x:f>'Historical Trades'!F5420</x:f>
      </x:c>
      <x:c r="G5420" s="0">
        <x:f>'Historical Trades'!G5420</x:f>
      </x:c>
      <x:c r="H5420" s="0">
        <x:f>'Historical Trades'!H5420</x:f>
      </x:c>
      <x:c r="I5420" s="0">
        <x:f>'Historical Trades'!I5420</x:f>
      </x:c>
      <x:c r="J5420" s="0">
        <x:f>'Historical Trades'!J5420</x:f>
      </x:c>
      <x:c r="K5420" s="0">
        <x:f>'Historical Trades'!K5420</x:f>
      </x:c>
      <x:c r="L5420" s="0">
        <x:f>'Historical Trades'!L5420</x:f>
      </x:c>
      <x:c r="M5420" s="0">
        <x:f>'Historical Trades'!M5420</x:f>
      </x:c>
      <x:c r="N5420" s="0">
        <x:f>CLEAN('Historical Trades'!O5420)</x:f>
      </x:c>
      <x:c r="P5420" s="14">
        <x:f>IF(G5420="sell",M5420,-M5420)</x:f>
      </x:c>
      <x:c r="Q5420" s="14">
        <x:f>VLOOKUP(N5420,'Currency Rates'!$A$3:$C$32,3,0)</x:f>
      </x:c>
      <x:c r="R5420" s="0">
        <x:f>IF(A5420="SPUS",0,IF(A5420="FWD",0,P5420/Q5420))</x:f>
      </x:c>
    </x:row>
    <x:row r="5421" spans="1:19" x14ac:dyDescent="0.3">
      <x:c r="A5421" s="0">
        <x:f>'Historical Trades'!A5421</x:f>
      </x:c>
      <x:c r="B5421" s="0">
        <x:f>'Historical Trades'!B5421</x:f>
      </x:c>
      <x:c r="C5421" s="23">
        <x:f>'Historical Trades'!C5421</x:f>
      </x:c>
      <x:c r="D5421" s="0">
        <x:f>'Historical Trades'!D5421</x:f>
      </x:c>
      <x:c r="E5421" s="23">
        <x:f>'Historical Trades'!E5421</x:f>
      </x:c>
      <x:c r="F5421" s="0">
        <x:f>'Historical Trades'!F5421</x:f>
      </x:c>
      <x:c r="G5421" s="0">
        <x:f>'Historical Trades'!G5421</x:f>
      </x:c>
      <x:c r="H5421" s="0">
        <x:f>'Historical Trades'!H5421</x:f>
      </x:c>
      <x:c r="I5421" s="0">
        <x:f>'Historical Trades'!I5421</x:f>
      </x:c>
      <x:c r="J5421" s="0">
        <x:f>'Historical Trades'!J5421</x:f>
      </x:c>
      <x:c r="K5421" s="0">
        <x:f>'Historical Trades'!K5421</x:f>
      </x:c>
      <x:c r="L5421" s="0">
        <x:f>'Historical Trades'!L5421</x:f>
      </x:c>
      <x:c r="M5421" s="0">
        <x:f>'Historical Trades'!M5421</x:f>
      </x:c>
      <x:c r="N5421" s="0">
        <x:f>CLEAN('Historical Trades'!O5421)</x:f>
      </x:c>
      <x:c r="P5421" s="14">
        <x:f>IF(G5421="sell",M5421,-M5421)</x:f>
      </x:c>
      <x:c r="Q5421" s="14">
        <x:f>VLOOKUP(N5421,'Currency Rates'!$A$3:$C$32,3,0)</x:f>
      </x:c>
      <x:c r="R5421" s="0">
        <x:f>IF(A5421="SPUS",0,IF(A5421="FWD",0,P5421/Q5421))</x:f>
      </x:c>
    </x:row>
    <x:row r="5422" spans="1:19" x14ac:dyDescent="0.3">
      <x:c r="A5422" s="0">
        <x:f>'Historical Trades'!A5422</x:f>
      </x:c>
      <x:c r="B5422" s="0">
        <x:f>'Historical Trades'!B5422</x:f>
      </x:c>
      <x:c r="C5422" s="23">
        <x:f>'Historical Trades'!C5422</x:f>
      </x:c>
      <x:c r="D5422" s="0">
        <x:f>'Historical Trades'!D5422</x:f>
      </x:c>
      <x:c r="E5422" s="23">
        <x:f>'Historical Trades'!E5422</x:f>
      </x:c>
      <x:c r="F5422" s="0">
        <x:f>'Historical Trades'!F5422</x:f>
      </x:c>
      <x:c r="G5422" s="0">
        <x:f>'Historical Trades'!G5422</x:f>
      </x:c>
      <x:c r="H5422" s="0">
        <x:f>'Historical Trades'!H5422</x:f>
      </x:c>
      <x:c r="I5422" s="0">
        <x:f>'Historical Trades'!I5422</x:f>
      </x:c>
      <x:c r="J5422" s="0">
        <x:f>'Historical Trades'!J5422</x:f>
      </x:c>
      <x:c r="K5422" s="0">
        <x:f>'Historical Trades'!K5422</x:f>
      </x:c>
      <x:c r="L5422" s="0">
        <x:f>'Historical Trades'!L5422</x:f>
      </x:c>
      <x:c r="M5422" s="0">
        <x:f>'Historical Trades'!M5422</x:f>
      </x:c>
      <x:c r="N5422" s="0">
        <x:f>CLEAN('Historical Trades'!O5422)</x:f>
      </x:c>
      <x:c r="P5422" s="14">
        <x:f>IF(G5422="sell",M5422,-M5422)</x:f>
      </x:c>
      <x:c r="Q5422" s="14">
        <x:f>VLOOKUP(N5422,'Currency Rates'!$A$3:$C$32,3,0)</x:f>
      </x:c>
      <x:c r="R5422" s="0">
        <x:f>IF(A5422="SPUS",0,IF(A5422="FWD",0,P5422/Q5422))</x:f>
      </x:c>
    </x:row>
    <x:row r="5423" spans="1:19" x14ac:dyDescent="0.3">
      <x:c r="A5423" s="0">
        <x:f>'Historical Trades'!A5423</x:f>
      </x:c>
      <x:c r="B5423" s="0">
        <x:f>'Historical Trades'!B5423</x:f>
      </x:c>
      <x:c r="C5423" s="23">
        <x:f>'Historical Trades'!C5423</x:f>
      </x:c>
      <x:c r="D5423" s="0">
        <x:f>'Historical Trades'!D5423</x:f>
      </x:c>
      <x:c r="E5423" s="23">
        <x:f>'Historical Trades'!E5423</x:f>
      </x:c>
      <x:c r="F5423" s="0">
        <x:f>'Historical Trades'!F5423</x:f>
      </x:c>
      <x:c r="G5423" s="0">
        <x:f>'Historical Trades'!G5423</x:f>
      </x:c>
      <x:c r="H5423" s="0">
        <x:f>'Historical Trades'!H5423</x:f>
      </x:c>
      <x:c r="I5423" s="0">
        <x:f>'Historical Trades'!I5423</x:f>
      </x:c>
      <x:c r="J5423" s="0">
        <x:f>'Historical Trades'!J5423</x:f>
      </x:c>
      <x:c r="K5423" s="0">
        <x:f>'Historical Trades'!K5423</x:f>
      </x:c>
      <x:c r="L5423" s="0">
        <x:f>'Historical Trades'!L5423</x:f>
      </x:c>
      <x:c r="M5423" s="0">
        <x:f>'Historical Trades'!M5423</x:f>
      </x:c>
      <x:c r="N5423" s="0">
        <x:f>CLEAN('Historical Trades'!O5423)</x:f>
      </x:c>
      <x:c r="P5423" s="14">
        <x:f>IF(G5423="sell",M5423,-M5423)</x:f>
      </x:c>
      <x:c r="Q5423" s="14">
        <x:f>VLOOKUP(N5423,'Currency Rates'!$A$3:$C$32,3,0)</x:f>
      </x:c>
      <x:c r="R5423" s="0">
        <x:f>IF(A5423="SPUS",0,IF(A5423="FWD",0,P5423/Q5423))</x:f>
      </x:c>
    </x:row>
    <x:row r="5424" spans="1:19" x14ac:dyDescent="0.3">
      <x:c r="A5424" s="0">
        <x:f>'Historical Trades'!A5424</x:f>
      </x:c>
      <x:c r="B5424" s="0">
        <x:f>'Historical Trades'!B5424</x:f>
      </x:c>
      <x:c r="C5424" s="23">
        <x:f>'Historical Trades'!C5424</x:f>
      </x:c>
      <x:c r="D5424" s="0">
        <x:f>'Historical Trades'!D5424</x:f>
      </x:c>
      <x:c r="E5424" s="23">
        <x:f>'Historical Trades'!E5424</x:f>
      </x:c>
      <x:c r="F5424" s="0">
        <x:f>'Historical Trades'!F5424</x:f>
      </x:c>
      <x:c r="G5424" s="0">
        <x:f>'Historical Trades'!G5424</x:f>
      </x:c>
      <x:c r="H5424" s="0">
        <x:f>'Historical Trades'!H5424</x:f>
      </x:c>
      <x:c r="I5424" s="0">
        <x:f>'Historical Trades'!I5424</x:f>
      </x:c>
      <x:c r="J5424" s="0">
        <x:f>'Historical Trades'!J5424</x:f>
      </x:c>
      <x:c r="K5424" s="0">
        <x:f>'Historical Trades'!K5424</x:f>
      </x:c>
      <x:c r="L5424" s="0">
        <x:f>'Historical Trades'!L5424</x:f>
      </x:c>
      <x:c r="M5424" s="0">
        <x:f>'Historical Trades'!M5424</x:f>
      </x:c>
      <x:c r="N5424" s="0">
        <x:f>CLEAN('Historical Trades'!O5424)</x:f>
      </x:c>
      <x:c r="P5424" s="14">
        <x:f>IF(G5424="sell",M5424,-M5424)</x:f>
      </x:c>
      <x:c r="Q5424" s="14">
        <x:f>VLOOKUP(N5424,'Currency Rates'!$A$3:$C$32,3,0)</x:f>
      </x:c>
      <x:c r="R5424" s="0">
        <x:f>IF(A5424="SPUS",0,IF(A5424="FWD",0,P5424/Q5424))</x:f>
      </x:c>
    </x:row>
    <x:row r="5425" spans="1:19" x14ac:dyDescent="0.3">
      <x:c r="A5425" s="0">
        <x:f>'Historical Trades'!A5425</x:f>
      </x:c>
      <x:c r="B5425" s="0">
        <x:f>'Historical Trades'!B5425</x:f>
      </x:c>
      <x:c r="C5425" s="23">
        <x:f>'Historical Trades'!C5425</x:f>
      </x:c>
      <x:c r="D5425" s="0">
        <x:f>'Historical Trades'!D5425</x:f>
      </x:c>
      <x:c r="E5425" s="23">
        <x:f>'Historical Trades'!E5425</x:f>
      </x:c>
      <x:c r="F5425" s="0">
        <x:f>'Historical Trades'!F5425</x:f>
      </x:c>
      <x:c r="G5425" s="0">
        <x:f>'Historical Trades'!G5425</x:f>
      </x:c>
      <x:c r="H5425" s="0">
        <x:f>'Historical Trades'!H5425</x:f>
      </x:c>
      <x:c r="I5425" s="0">
        <x:f>'Historical Trades'!I5425</x:f>
      </x:c>
      <x:c r="J5425" s="0">
        <x:f>'Historical Trades'!J5425</x:f>
      </x:c>
      <x:c r="K5425" s="0">
        <x:f>'Historical Trades'!K5425</x:f>
      </x:c>
      <x:c r="L5425" s="0">
        <x:f>'Historical Trades'!L5425</x:f>
      </x:c>
      <x:c r="M5425" s="0">
        <x:f>'Historical Trades'!M5425</x:f>
      </x:c>
      <x:c r="N5425" s="0">
        <x:f>CLEAN('Historical Trades'!O5425)</x:f>
      </x:c>
      <x:c r="P5425" s="14">
        <x:f>IF(G5425="sell",M5425,-M5425)</x:f>
      </x:c>
      <x:c r="Q5425" s="14">
        <x:f>VLOOKUP(N5425,'Currency Rates'!$A$3:$C$32,3,0)</x:f>
      </x:c>
      <x:c r="R5425" s="0">
        <x:f>IF(A5425="SPUS",0,IF(A5425="FWD",0,P5425/Q5425))</x:f>
      </x:c>
    </x:row>
    <x:row r="5426" spans="1:19" x14ac:dyDescent="0.3">
      <x:c r="A5426" s="0">
        <x:f>'Historical Trades'!A5426</x:f>
      </x:c>
      <x:c r="B5426" s="0">
        <x:f>'Historical Trades'!B5426</x:f>
      </x:c>
      <x:c r="C5426" s="23">
        <x:f>'Historical Trades'!C5426</x:f>
      </x:c>
      <x:c r="D5426" s="0">
        <x:f>'Historical Trades'!D5426</x:f>
      </x:c>
      <x:c r="E5426" s="23">
        <x:f>'Historical Trades'!E5426</x:f>
      </x:c>
      <x:c r="F5426" s="0">
        <x:f>'Historical Trades'!F5426</x:f>
      </x:c>
      <x:c r="G5426" s="0">
        <x:f>'Historical Trades'!G5426</x:f>
      </x:c>
      <x:c r="H5426" s="0">
        <x:f>'Historical Trades'!H5426</x:f>
      </x:c>
      <x:c r="I5426" s="0">
        <x:f>'Historical Trades'!I5426</x:f>
      </x:c>
      <x:c r="J5426" s="0">
        <x:f>'Historical Trades'!J5426</x:f>
      </x:c>
      <x:c r="K5426" s="0">
        <x:f>'Historical Trades'!K5426</x:f>
      </x:c>
      <x:c r="L5426" s="0">
        <x:f>'Historical Trades'!L5426</x:f>
      </x:c>
      <x:c r="M5426" s="0">
        <x:f>'Historical Trades'!M5426</x:f>
      </x:c>
      <x:c r="N5426" s="0">
        <x:f>CLEAN('Historical Trades'!O5426)</x:f>
      </x:c>
      <x:c r="P5426" s="14">
        <x:f>IF(G5426="sell",M5426,-M5426)</x:f>
      </x:c>
      <x:c r="Q5426" s="14">
        <x:f>VLOOKUP(N5426,'Currency Rates'!$A$3:$C$32,3,0)</x:f>
      </x:c>
      <x:c r="R5426" s="0">
        <x:f>IF(A5426="SPUS",0,IF(A5426="FWD",0,P5426/Q5426))</x:f>
      </x:c>
    </x:row>
    <x:row r="5427" spans="1:19" x14ac:dyDescent="0.3">
      <x:c r="A5427" s="0">
        <x:f>'Historical Trades'!A5427</x:f>
      </x:c>
      <x:c r="B5427" s="0">
        <x:f>'Historical Trades'!B5427</x:f>
      </x:c>
      <x:c r="C5427" s="23">
        <x:f>'Historical Trades'!C5427</x:f>
      </x:c>
      <x:c r="D5427" s="0">
        <x:f>'Historical Trades'!D5427</x:f>
      </x:c>
      <x:c r="E5427" s="23">
        <x:f>'Historical Trades'!E5427</x:f>
      </x:c>
      <x:c r="F5427" s="0">
        <x:f>'Historical Trades'!F5427</x:f>
      </x:c>
      <x:c r="G5427" s="0">
        <x:f>'Historical Trades'!G5427</x:f>
      </x:c>
      <x:c r="H5427" s="0">
        <x:f>'Historical Trades'!H5427</x:f>
      </x:c>
      <x:c r="I5427" s="0">
        <x:f>'Historical Trades'!I5427</x:f>
      </x:c>
      <x:c r="J5427" s="0">
        <x:f>'Historical Trades'!J5427</x:f>
      </x:c>
      <x:c r="K5427" s="0">
        <x:f>'Historical Trades'!K5427</x:f>
      </x:c>
      <x:c r="L5427" s="0">
        <x:f>'Historical Trades'!L5427</x:f>
      </x:c>
      <x:c r="M5427" s="0">
        <x:f>'Historical Trades'!M5427</x:f>
      </x:c>
      <x:c r="N5427" s="0">
        <x:f>CLEAN('Historical Trades'!O5427)</x:f>
      </x:c>
      <x:c r="P5427" s="14">
        <x:f>IF(G5427="sell",M5427,-M5427)</x:f>
      </x:c>
      <x:c r="Q5427" s="14">
        <x:f>VLOOKUP(N5427,'Currency Rates'!$A$3:$C$32,3,0)</x:f>
      </x:c>
      <x:c r="R5427" s="0">
        <x:f>IF(A5427="SPUS",0,IF(A5427="FWD",0,P5427/Q5427))</x:f>
      </x:c>
    </x:row>
    <x:row r="5428" spans="1:19" x14ac:dyDescent="0.3">
      <x:c r="A5428" s="0">
        <x:f>'Historical Trades'!A5428</x:f>
      </x:c>
      <x:c r="B5428" s="0">
        <x:f>'Historical Trades'!B5428</x:f>
      </x:c>
      <x:c r="C5428" s="23">
        <x:f>'Historical Trades'!C5428</x:f>
      </x:c>
      <x:c r="D5428" s="0">
        <x:f>'Historical Trades'!D5428</x:f>
      </x:c>
      <x:c r="E5428" s="23">
        <x:f>'Historical Trades'!E5428</x:f>
      </x:c>
      <x:c r="F5428" s="0">
        <x:f>'Historical Trades'!F5428</x:f>
      </x:c>
      <x:c r="G5428" s="0">
        <x:f>'Historical Trades'!G5428</x:f>
      </x:c>
      <x:c r="H5428" s="0">
        <x:f>'Historical Trades'!H5428</x:f>
      </x:c>
      <x:c r="I5428" s="0">
        <x:f>'Historical Trades'!I5428</x:f>
      </x:c>
      <x:c r="J5428" s="0">
        <x:f>'Historical Trades'!J5428</x:f>
      </x:c>
      <x:c r="K5428" s="0">
        <x:f>'Historical Trades'!K5428</x:f>
      </x:c>
      <x:c r="L5428" s="0">
        <x:f>'Historical Trades'!L5428</x:f>
      </x:c>
      <x:c r="M5428" s="0">
        <x:f>'Historical Trades'!M5428</x:f>
      </x:c>
      <x:c r="N5428" s="0">
        <x:f>CLEAN('Historical Trades'!O5428)</x:f>
      </x:c>
      <x:c r="P5428" s="14">
        <x:f>IF(G5428="sell",M5428,-M5428)</x:f>
      </x:c>
      <x:c r="Q5428" s="14">
        <x:f>VLOOKUP(N5428,'Currency Rates'!$A$3:$C$32,3,0)</x:f>
      </x:c>
      <x:c r="R5428" s="0">
        <x:f>IF(A5428="SPUS",0,IF(A5428="FWD",0,P5428/Q5428))</x:f>
      </x:c>
    </x:row>
    <x:row r="5429" spans="1:19" x14ac:dyDescent="0.3">
      <x:c r="A5429" s="0">
        <x:f>'Historical Trades'!A5429</x:f>
      </x:c>
      <x:c r="B5429" s="0">
        <x:f>'Historical Trades'!B5429</x:f>
      </x:c>
      <x:c r="C5429" s="23">
        <x:f>'Historical Trades'!C5429</x:f>
      </x:c>
      <x:c r="D5429" s="0">
        <x:f>'Historical Trades'!D5429</x:f>
      </x:c>
      <x:c r="E5429" s="23">
        <x:f>'Historical Trades'!E5429</x:f>
      </x:c>
      <x:c r="F5429" s="0">
        <x:f>'Historical Trades'!F5429</x:f>
      </x:c>
      <x:c r="G5429" s="0">
        <x:f>'Historical Trades'!G5429</x:f>
      </x:c>
      <x:c r="H5429" s="0">
        <x:f>'Historical Trades'!H5429</x:f>
      </x:c>
      <x:c r="I5429" s="0">
        <x:f>'Historical Trades'!I5429</x:f>
      </x:c>
      <x:c r="J5429" s="0">
        <x:f>'Historical Trades'!J5429</x:f>
      </x:c>
      <x:c r="K5429" s="0">
        <x:f>'Historical Trades'!K5429</x:f>
      </x:c>
      <x:c r="L5429" s="0">
        <x:f>'Historical Trades'!L5429</x:f>
      </x:c>
      <x:c r="M5429" s="0">
        <x:f>'Historical Trades'!M5429</x:f>
      </x:c>
      <x:c r="N5429" s="0">
        <x:f>CLEAN('Historical Trades'!O5429)</x:f>
      </x:c>
      <x:c r="P5429" s="14">
        <x:f>IF(G5429="sell",M5429,-M5429)</x:f>
      </x:c>
      <x:c r="Q5429" s="14">
        <x:f>VLOOKUP(N5429,'Currency Rates'!$A$3:$C$32,3,0)</x:f>
      </x:c>
      <x:c r="R5429" s="0">
        <x:f>IF(A5429="SPUS",0,IF(A5429="FWD",0,P5429/Q5429))</x:f>
      </x:c>
    </x:row>
    <x:row r="5430" spans="1:19" x14ac:dyDescent="0.3">
      <x:c r="A5430" s="0">
        <x:f>'Historical Trades'!A5430</x:f>
      </x:c>
      <x:c r="B5430" s="0">
        <x:f>'Historical Trades'!B5430</x:f>
      </x:c>
      <x:c r="C5430" s="23">
        <x:f>'Historical Trades'!C5430</x:f>
      </x:c>
      <x:c r="D5430" s="0">
        <x:f>'Historical Trades'!D5430</x:f>
      </x:c>
      <x:c r="E5430" s="23">
        <x:f>'Historical Trades'!E5430</x:f>
      </x:c>
      <x:c r="F5430" s="0">
        <x:f>'Historical Trades'!F5430</x:f>
      </x:c>
      <x:c r="G5430" s="0">
        <x:f>'Historical Trades'!G5430</x:f>
      </x:c>
      <x:c r="H5430" s="0">
        <x:f>'Historical Trades'!H5430</x:f>
      </x:c>
      <x:c r="I5430" s="0">
        <x:f>'Historical Trades'!I5430</x:f>
      </x:c>
      <x:c r="J5430" s="0">
        <x:f>'Historical Trades'!J5430</x:f>
      </x:c>
      <x:c r="K5430" s="0">
        <x:f>'Historical Trades'!K5430</x:f>
      </x:c>
      <x:c r="L5430" s="0">
        <x:f>'Historical Trades'!L5430</x:f>
      </x:c>
      <x:c r="M5430" s="0">
        <x:f>'Historical Trades'!M5430</x:f>
      </x:c>
      <x:c r="N5430" s="0">
        <x:f>CLEAN('Historical Trades'!O5430)</x:f>
      </x:c>
      <x:c r="P5430" s="14">
        <x:f>IF(G5430="sell",M5430,-M5430)</x:f>
      </x:c>
      <x:c r="Q5430" s="14">
        <x:f>VLOOKUP(N5430,'Currency Rates'!$A$3:$C$32,3,0)</x:f>
      </x:c>
      <x:c r="R5430" s="0">
        <x:f>IF(A5430="SPUS",0,IF(A5430="FWD",0,P5430/Q5430))</x:f>
      </x:c>
    </x:row>
    <x:row r="5431" spans="1:19" x14ac:dyDescent="0.3">
      <x:c r="A5431" s="0">
        <x:f>'Historical Trades'!A5431</x:f>
      </x:c>
      <x:c r="B5431" s="0">
        <x:f>'Historical Trades'!B5431</x:f>
      </x:c>
      <x:c r="C5431" s="23">
        <x:f>'Historical Trades'!C5431</x:f>
      </x:c>
      <x:c r="D5431" s="0">
        <x:f>'Historical Trades'!D5431</x:f>
      </x:c>
      <x:c r="E5431" s="23">
        <x:f>'Historical Trades'!E5431</x:f>
      </x:c>
      <x:c r="F5431" s="0">
        <x:f>'Historical Trades'!F5431</x:f>
      </x:c>
      <x:c r="G5431" s="0">
        <x:f>'Historical Trades'!G5431</x:f>
      </x:c>
      <x:c r="H5431" s="0">
        <x:f>'Historical Trades'!H5431</x:f>
      </x:c>
      <x:c r="I5431" s="0">
        <x:f>'Historical Trades'!I5431</x:f>
      </x:c>
      <x:c r="J5431" s="0">
        <x:f>'Historical Trades'!J5431</x:f>
      </x:c>
      <x:c r="K5431" s="0">
        <x:f>'Historical Trades'!K5431</x:f>
      </x:c>
      <x:c r="L5431" s="0">
        <x:f>'Historical Trades'!L5431</x:f>
      </x:c>
      <x:c r="M5431" s="0">
        <x:f>'Historical Trades'!M5431</x:f>
      </x:c>
      <x:c r="N5431" s="0">
        <x:f>CLEAN('Historical Trades'!O5431)</x:f>
      </x:c>
      <x:c r="P5431" s="14">
        <x:f>IF(G5431="sell",M5431,-M5431)</x:f>
      </x:c>
      <x:c r="Q5431" s="14">
        <x:f>VLOOKUP(N5431,'Currency Rates'!$A$3:$C$32,3,0)</x:f>
      </x:c>
      <x:c r="R5431" s="0">
        <x:f>IF(A5431="SPUS",0,IF(A5431="FWD",0,P5431/Q5431))</x:f>
      </x:c>
    </x:row>
    <x:row r="5432" spans="1:19" x14ac:dyDescent="0.3">
      <x:c r="A5432" s="0">
        <x:f>'Historical Trades'!A5432</x:f>
      </x:c>
      <x:c r="B5432" s="0">
        <x:f>'Historical Trades'!B5432</x:f>
      </x:c>
      <x:c r="C5432" s="23">
        <x:f>'Historical Trades'!C5432</x:f>
      </x:c>
      <x:c r="D5432" s="0">
        <x:f>'Historical Trades'!D5432</x:f>
      </x:c>
      <x:c r="E5432" s="23">
        <x:f>'Historical Trades'!E5432</x:f>
      </x:c>
      <x:c r="F5432" s="0">
        <x:f>'Historical Trades'!F5432</x:f>
      </x:c>
      <x:c r="G5432" s="0">
        <x:f>'Historical Trades'!G5432</x:f>
      </x:c>
      <x:c r="H5432" s="0">
        <x:f>'Historical Trades'!H5432</x:f>
      </x:c>
      <x:c r="I5432" s="0">
        <x:f>'Historical Trades'!I5432</x:f>
      </x:c>
      <x:c r="J5432" s="0">
        <x:f>'Historical Trades'!J5432</x:f>
      </x:c>
      <x:c r="K5432" s="0">
        <x:f>'Historical Trades'!K5432</x:f>
      </x:c>
      <x:c r="L5432" s="0">
        <x:f>'Historical Trades'!L5432</x:f>
      </x:c>
      <x:c r="M5432" s="0">
        <x:f>'Historical Trades'!M5432</x:f>
      </x:c>
      <x:c r="N5432" s="0">
        <x:f>CLEAN('Historical Trades'!O5432)</x:f>
      </x:c>
      <x:c r="P5432" s="14">
        <x:f>IF(G5432="sell",M5432,-M5432)</x:f>
      </x:c>
      <x:c r="Q5432" s="14">
        <x:f>VLOOKUP(N5432,'Currency Rates'!$A$3:$C$32,3,0)</x:f>
      </x:c>
      <x:c r="R5432" s="0">
        <x:f>IF(A5432="SPUS",0,IF(A5432="FWD",0,P5432/Q5432))</x:f>
      </x:c>
    </x:row>
    <x:row r="5433" spans="1:19" x14ac:dyDescent="0.3">
      <x:c r="A5433" s="0">
        <x:f>'Historical Trades'!A5433</x:f>
      </x:c>
      <x:c r="B5433" s="0">
        <x:f>'Historical Trades'!B5433</x:f>
      </x:c>
      <x:c r="C5433" s="23">
        <x:f>'Historical Trades'!C5433</x:f>
      </x:c>
      <x:c r="D5433" s="0">
        <x:f>'Historical Trades'!D5433</x:f>
      </x:c>
      <x:c r="E5433" s="23">
        <x:f>'Historical Trades'!E5433</x:f>
      </x:c>
      <x:c r="F5433" s="0">
        <x:f>'Historical Trades'!F5433</x:f>
      </x:c>
      <x:c r="G5433" s="0">
        <x:f>'Historical Trades'!G5433</x:f>
      </x:c>
      <x:c r="H5433" s="0">
        <x:f>'Historical Trades'!H5433</x:f>
      </x:c>
      <x:c r="I5433" s="0">
        <x:f>'Historical Trades'!I5433</x:f>
      </x:c>
      <x:c r="J5433" s="0">
        <x:f>'Historical Trades'!J5433</x:f>
      </x:c>
      <x:c r="K5433" s="0">
        <x:f>'Historical Trades'!K5433</x:f>
      </x:c>
      <x:c r="L5433" s="0">
        <x:f>'Historical Trades'!L5433</x:f>
      </x:c>
      <x:c r="M5433" s="0">
        <x:f>'Historical Trades'!M5433</x:f>
      </x:c>
      <x:c r="N5433" s="0">
        <x:f>CLEAN('Historical Trades'!O5433)</x:f>
      </x:c>
      <x:c r="P5433" s="14">
        <x:f>IF(G5433="sell",M5433,-M5433)</x:f>
      </x:c>
      <x:c r="Q5433" s="14">
        <x:f>VLOOKUP(N5433,'Currency Rates'!$A$3:$C$32,3,0)</x:f>
      </x:c>
      <x:c r="R5433" s="0">
        <x:f>IF(A5433="SPUS",0,IF(A5433="FWD",0,P5433/Q5433))</x:f>
      </x:c>
    </x:row>
    <x:row r="5434" spans="1:19" x14ac:dyDescent="0.3">
      <x:c r="A5434" s="0">
        <x:f>'Historical Trades'!A5434</x:f>
      </x:c>
      <x:c r="B5434" s="0">
        <x:f>'Historical Trades'!B5434</x:f>
      </x:c>
      <x:c r="C5434" s="23">
        <x:f>'Historical Trades'!C5434</x:f>
      </x:c>
      <x:c r="D5434" s="0">
        <x:f>'Historical Trades'!D5434</x:f>
      </x:c>
      <x:c r="E5434" s="23">
        <x:f>'Historical Trades'!E5434</x:f>
      </x:c>
      <x:c r="F5434" s="0">
        <x:f>'Historical Trades'!F5434</x:f>
      </x:c>
      <x:c r="G5434" s="0">
        <x:f>'Historical Trades'!G5434</x:f>
      </x:c>
      <x:c r="H5434" s="0">
        <x:f>'Historical Trades'!H5434</x:f>
      </x:c>
      <x:c r="I5434" s="0">
        <x:f>'Historical Trades'!I5434</x:f>
      </x:c>
      <x:c r="J5434" s="0">
        <x:f>'Historical Trades'!J5434</x:f>
      </x:c>
      <x:c r="K5434" s="0">
        <x:f>'Historical Trades'!K5434</x:f>
      </x:c>
      <x:c r="L5434" s="0">
        <x:f>'Historical Trades'!L5434</x:f>
      </x:c>
      <x:c r="M5434" s="0">
        <x:f>'Historical Trades'!M5434</x:f>
      </x:c>
      <x:c r="N5434" s="0">
        <x:f>CLEAN('Historical Trades'!O5434)</x:f>
      </x:c>
      <x:c r="P5434" s="14">
        <x:f>IF(G5434="sell",M5434,-M5434)</x:f>
      </x:c>
      <x:c r="Q5434" s="14">
        <x:f>VLOOKUP(N5434,'Currency Rates'!$A$3:$C$32,3,0)</x:f>
      </x:c>
      <x:c r="R5434" s="0">
        <x:f>IF(A5434="SPUS",0,IF(A5434="FWD",0,P5434/Q5434))</x:f>
      </x:c>
    </x:row>
    <x:row r="5435" spans="1:19" x14ac:dyDescent="0.3">
      <x:c r="A5435" s="0">
        <x:f>'Historical Trades'!A5435</x:f>
      </x:c>
      <x:c r="B5435" s="0">
        <x:f>'Historical Trades'!B5435</x:f>
      </x:c>
      <x:c r="C5435" s="23">
        <x:f>'Historical Trades'!C5435</x:f>
      </x:c>
      <x:c r="D5435" s="0">
        <x:f>'Historical Trades'!D5435</x:f>
      </x:c>
      <x:c r="E5435" s="23">
        <x:f>'Historical Trades'!E5435</x:f>
      </x:c>
      <x:c r="F5435" s="0">
        <x:f>'Historical Trades'!F5435</x:f>
      </x:c>
      <x:c r="G5435" s="0">
        <x:f>'Historical Trades'!G5435</x:f>
      </x:c>
      <x:c r="H5435" s="0">
        <x:f>'Historical Trades'!H5435</x:f>
      </x:c>
      <x:c r="I5435" s="0">
        <x:f>'Historical Trades'!I5435</x:f>
      </x:c>
      <x:c r="J5435" s="0">
        <x:f>'Historical Trades'!J5435</x:f>
      </x:c>
      <x:c r="K5435" s="0">
        <x:f>'Historical Trades'!K5435</x:f>
      </x:c>
      <x:c r="L5435" s="0">
        <x:f>'Historical Trades'!L5435</x:f>
      </x:c>
      <x:c r="M5435" s="0">
        <x:f>'Historical Trades'!M5435</x:f>
      </x:c>
      <x:c r="N5435" s="0">
        <x:f>CLEAN('Historical Trades'!O5435)</x:f>
      </x:c>
      <x:c r="P5435" s="14">
        <x:f>IF(G5435="sell",M5435,-M5435)</x:f>
      </x:c>
      <x:c r="Q5435" s="14">
        <x:f>VLOOKUP(N5435,'Currency Rates'!$A$3:$C$32,3,0)</x:f>
      </x:c>
      <x:c r="R5435" s="0">
        <x:f>IF(A5435="SPUS",0,IF(A5435="FWD",0,P5435/Q5435))</x:f>
      </x:c>
    </x:row>
    <x:row r="5436" spans="1:19" x14ac:dyDescent="0.3">
      <x:c r="A5436" s="0">
        <x:f>'Historical Trades'!A5436</x:f>
      </x:c>
      <x:c r="B5436" s="0">
        <x:f>'Historical Trades'!B5436</x:f>
      </x:c>
      <x:c r="C5436" s="23">
        <x:f>'Historical Trades'!C5436</x:f>
      </x:c>
      <x:c r="D5436" s="0">
        <x:f>'Historical Trades'!D5436</x:f>
      </x:c>
      <x:c r="E5436" s="23">
        <x:f>'Historical Trades'!E5436</x:f>
      </x:c>
      <x:c r="F5436" s="0">
        <x:f>'Historical Trades'!F5436</x:f>
      </x:c>
      <x:c r="G5436" s="0">
        <x:f>'Historical Trades'!G5436</x:f>
      </x:c>
      <x:c r="H5436" s="0">
        <x:f>'Historical Trades'!H5436</x:f>
      </x:c>
      <x:c r="I5436" s="0">
        <x:f>'Historical Trades'!I5436</x:f>
      </x:c>
      <x:c r="J5436" s="0">
        <x:f>'Historical Trades'!J5436</x:f>
      </x:c>
      <x:c r="K5436" s="0">
        <x:f>'Historical Trades'!K5436</x:f>
      </x:c>
      <x:c r="L5436" s="0">
        <x:f>'Historical Trades'!L5436</x:f>
      </x:c>
      <x:c r="M5436" s="0">
        <x:f>'Historical Trades'!M5436</x:f>
      </x:c>
      <x:c r="N5436" s="0">
        <x:f>CLEAN('Historical Trades'!O5436)</x:f>
      </x:c>
      <x:c r="P5436" s="14">
        <x:f>IF(G5436="sell",M5436,-M5436)</x:f>
      </x:c>
      <x:c r="Q5436" s="14">
        <x:f>VLOOKUP(N5436,'Currency Rates'!$A$3:$C$32,3,0)</x:f>
      </x:c>
      <x:c r="R5436" s="0">
        <x:f>IF(A5436="SPUS",0,IF(A5436="FWD",0,P5436/Q5436))</x:f>
      </x:c>
    </x:row>
    <x:row r="5437" spans="1:19" x14ac:dyDescent="0.3">
      <x:c r="A5437" s="0">
        <x:f>'Historical Trades'!A5437</x:f>
      </x:c>
      <x:c r="B5437" s="0">
        <x:f>'Historical Trades'!B5437</x:f>
      </x:c>
      <x:c r="C5437" s="23">
        <x:f>'Historical Trades'!C5437</x:f>
      </x:c>
      <x:c r="D5437" s="0">
        <x:f>'Historical Trades'!D5437</x:f>
      </x:c>
      <x:c r="E5437" s="23">
        <x:f>'Historical Trades'!E5437</x:f>
      </x:c>
      <x:c r="F5437" s="0">
        <x:f>'Historical Trades'!F5437</x:f>
      </x:c>
      <x:c r="G5437" s="0">
        <x:f>'Historical Trades'!G5437</x:f>
      </x:c>
      <x:c r="H5437" s="0">
        <x:f>'Historical Trades'!H5437</x:f>
      </x:c>
      <x:c r="I5437" s="0">
        <x:f>'Historical Trades'!I5437</x:f>
      </x:c>
      <x:c r="J5437" s="0">
        <x:f>'Historical Trades'!J5437</x:f>
      </x:c>
      <x:c r="K5437" s="0">
        <x:f>'Historical Trades'!K5437</x:f>
      </x:c>
      <x:c r="L5437" s="0">
        <x:f>'Historical Trades'!L5437</x:f>
      </x:c>
      <x:c r="M5437" s="0">
        <x:f>'Historical Trades'!M5437</x:f>
      </x:c>
      <x:c r="N5437" s="0">
        <x:f>CLEAN('Historical Trades'!O5437)</x:f>
      </x:c>
      <x:c r="P5437" s="14">
        <x:f>IF(G5437="sell",M5437,-M5437)</x:f>
      </x:c>
      <x:c r="Q5437" s="14">
        <x:f>VLOOKUP(N5437,'Currency Rates'!$A$3:$C$32,3,0)</x:f>
      </x:c>
      <x:c r="R5437" s="0">
        <x:f>IF(A5437="SPUS",0,IF(A5437="FWD",0,P5437/Q5437))</x:f>
      </x:c>
    </x:row>
    <x:row r="5438" spans="1:19" x14ac:dyDescent="0.3">
      <x:c r="A5438" s="0">
        <x:f>'Historical Trades'!A5438</x:f>
      </x:c>
      <x:c r="B5438" s="0">
        <x:f>'Historical Trades'!B5438</x:f>
      </x:c>
      <x:c r="C5438" s="23">
        <x:f>'Historical Trades'!C5438</x:f>
      </x:c>
      <x:c r="D5438" s="0">
        <x:f>'Historical Trades'!D5438</x:f>
      </x:c>
      <x:c r="E5438" s="23">
        <x:f>'Historical Trades'!E5438</x:f>
      </x:c>
      <x:c r="F5438" s="0">
        <x:f>'Historical Trades'!F5438</x:f>
      </x:c>
      <x:c r="G5438" s="0">
        <x:f>'Historical Trades'!G5438</x:f>
      </x:c>
      <x:c r="H5438" s="0">
        <x:f>'Historical Trades'!H5438</x:f>
      </x:c>
      <x:c r="I5438" s="0">
        <x:f>'Historical Trades'!I5438</x:f>
      </x:c>
      <x:c r="J5438" s="0">
        <x:f>'Historical Trades'!J5438</x:f>
      </x:c>
      <x:c r="K5438" s="0">
        <x:f>'Historical Trades'!K5438</x:f>
      </x:c>
      <x:c r="L5438" s="0">
        <x:f>'Historical Trades'!L5438</x:f>
      </x:c>
      <x:c r="M5438" s="0">
        <x:f>'Historical Trades'!M5438</x:f>
      </x:c>
      <x:c r="N5438" s="0">
        <x:f>CLEAN('Historical Trades'!O5438)</x:f>
      </x:c>
      <x:c r="P5438" s="14">
        <x:f>IF(G5438="sell",M5438,-M5438)</x:f>
      </x:c>
      <x:c r="Q5438" s="14">
        <x:f>VLOOKUP(N5438,'Currency Rates'!$A$3:$C$32,3,0)</x:f>
      </x:c>
      <x:c r="R5438" s="0">
        <x:f>IF(A5438="SPUS",0,IF(A5438="FWD",0,P5438/Q5438))</x:f>
      </x:c>
    </x:row>
    <x:row r="5439" spans="1:19" x14ac:dyDescent="0.3">
      <x:c r="A5439" s="0">
        <x:f>'Historical Trades'!A5439</x:f>
      </x:c>
      <x:c r="B5439" s="0">
        <x:f>'Historical Trades'!B5439</x:f>
      </x:c>
      <x:c r="C5439" s="23">
        <x:f>'Historical Trades'!C5439</x:f>
      </x:c>
      <x:c r="D5439" s="0">
        <x:f>'Historical Trades'!D5439</x:f>
      </x:c>
      <x:c r="E5439" s="23">
        <x:f>'Historical Trades'!E5439</x:f>
      </x:c>
      <x:c r="F5439" s="0">
        <x:f>'Historical Trades'!F5439</x:f>
      </x:c>
      <x:c r="G5439" s="0">
        <x:f>'Historical Trades'!G5439</x:f>
      </x:c>
      <x:c r="H5439" s="0">
        <x:f>'Historical Trades'!H5439</x:f>
      </x:c>
      <x:c r="I5439" s="0">
        <x:f>'Historical Trades'!I5439</x:f>
      </x:c>
      <x:c r="J5439" s="0">
        <x:f>'Historical Trades'!J5439</x:f>
      </x:c>
      <x:c r="K5439" s="0">
        <x:f>'Historical Trades'!K5439</x:f>
      </x:c>
      <x:c r="L5439" s="0">
        <x:f>'Historical Trades'!L5439</x:f>
      </x:c>
      <x:c r="M5439" s="0">
        <x:f>'Historical Trades'!M5439</x:f>
      </x:c>
      <x:c r="N5439" s="0">
        <x:f>CLEAN('Historical Trades'!O5439)</x:f>
      </x:c>
      <x:c r="P5439" s="14">
        <x:f>IF(G5439="sell",M5439,-M5439)</x:f>
      </x:c>
      <x:c r="Q5439" s="14">
        <x:f>VLOOKUP(N5439,'Currency Rates'!$A$3:$C$32,3,0)</x:f>
      </x:c>
      <x:c r="R5439" s="0">
        <x:f>IF(A5439="SPUS",0,IF(A5439="FWD",0,P5439/Q5439))</x:f>
      </x:c>
    </x:row>
    <x:row r="5440" spans="1:19" x14ac:dyDescent="0.3">
      <x:c r="A5440" s="0">
        <x:f>'Historical Trades'!A5440</x:f>
      </x:c>
      <x:c r="B5440" s="0">
        <x:f>'Historical Trades'!B5440</x:f>
      </x:c>
      <x:c r="C5440" s="23">
        <x:f>'Historical Trades'!C5440</x:f>
      </x:c>
      <x:c r="D5440" s="0">
        <x:f>'Historical Trades'!D5440</x:f>
      </x:c>
      <x:c r="E5440" s="23">
        <x:f>'Historical Trades'!E5440</x:f>
      </x:c>
      <x:c r="F5440" s="0">
        <x:f>'Historical Trades'!F5440</x:f>
      </x:c>
      <x:c r="G5440" s="0">
        <x:f>'Historical Trades'!G5440</x:f>
      </x:c>
      <x:c r="H5440" s="0">
        <x:f>'Historical Trades'!H5440</x:f>
      </x:c>
      <x:c r="I5440" s="0">
        <x:f>'Historical Trades'!I5440</x:f>
      </x:c>
      <x:c r="J5440" s="0">
        <x:f>'Historical Trades'!J5440</x:f>
      </x:c>
      <x:c r="K5440" s="0">
        <x:f>'Historical Trades'!K5440</x:f>
      </x:c>
      <x:c r="L5440" s="0">
        <x:f>'Historical Trades'!L5440</x:f>
      </x:c>
      <x:c r="M5440" s="0">
        <x:f>'Historical Trades'!M5440</x:f>
      </x:c>
      <x:c r="N5440" s="0">
        <x:f>CLEAN('Historical Trades'!O5440)</x:f>
      </x:c>
      <x:c r="P5440" s="14">
        <x:f>IF(G5440="sell",M5440,-M5440)</x:f>
      </x:c>
      <x:c r="Q5440" s="14">
        <x:f>VLOOKUP(N5440,'Currency Rates'!$A$3:$C$32,3,0)</x:f>
      </x:c>
      <x:c r="R5440" s="0">
        <x:f>IF(A5440="SPUS",0,IF(A5440="FWD",0,P5440/Q5440))</x:f>
      </x:c>
    </x:row>
    <x:row r="5441" spans="1:19" x14ac:dyDescent="0.3">
      <x:c r="A5441" s="0">
        <x:f>'Historical Trades'!A5441</x:f>
      </x:c>
      <x:c r="B5441" s="0">
        <x:f>'Historical Trades'!B5441</x:f>
      </x:c>
      <x:c r="C5441" s="23">
        <x:f>'Historical Trades'!C5441</x:f>
      </x:c>
      <x:c r="D5441" s="0">
        <x:f>'Historical Trades'!D5441</x:f>
      </x:c>
      <x:c r="E5441" s="23">
        <x:f>'Historical Trades'!E5441</x:f>
      </x:c>
      <x:c r="F5441" s="0">
        <x:f>'Historical Trades'!F5441</x:f>
      </x:c>
      <x:c r="G5441" s="0">
        <x:f>'Historical Trades'!G5441</x:f>
      </x:c>
      <x:c r="H5441" s="0">
        <x:f>'Historical Trades'!H5441</x:f>
      </x:c>
      <x:c r="I5441" s="0">
        <x:f>'Historical Trades'!I5441</x:f>
      </x:c>
      <x:c r="J5441" s="0">
        <x:f>'Historical Trades'!J5441</x:f>
      </x:c>
      <x:c r="K5441" s="0">
        <x:f>'Historical Trades'!K5441</x:f>
      </x:c>
      <x:c r="L5441" s="0">
        <x:f>'Historical Trades'!L5441</x:f>
      </x:c>
      <x:c r="M5441" s="0">
        <x:f>'Historical Trades'!M5441</x:f>
      </x:c>
      <x:c r="N5441" s="0">
        <x:f>CLEAN('Historical Trades'!O5441)</x:f>
      </x:c>
      <x:c r="P5441" s="14">
        <x:f>IF(G5441="sell",M5441,-M5441)</x:f>
      </x:c>
      <x:c r="Q5441" s="14">
        <x:f>VLOOKUP(N5441,'Currency Rates'!$A$3:$C$32,3,0)</x:f>
      </x:c>
      <x:c r="R5441" s="0">
        <x:f>IF(A5441="SPUS",0,IF(A5441="FWD",0,P5441/Q5441))</x:f>
      </x:c>
    </x:row>
    <x:row r="5442" spans="1:19" x14ac:dyDescent="0.3">
      <x:c r="A5442" s="0">
        <x:f>'Historical Trades'!A5442</x:f>
      </x:c>
      <x:c r="B5442" s="0">
        <x:f>'Historical Trades'!B5442</x:f>
      </x:c>
      <x:c r="C5442" s="23">
        <x:f>'Historical Trades'!C5442</x:f>
      </x:c>
      <x:c r="D5442" s="0">
        <x:f>'Historical Trades'!D5442</x:f>
      </x:c>
      <x:c r="E5442" s="23">
        <x:f>'Historical Trades'!E5442</x:f>
      </x:c>
      <x:c r="F5442" s="0">
        <x:f>'Historical Trades'!F5442</x:f>
      </x:c>
      <x:c r="G5442" s="0">
        <x:f>'Historical Trades'!G5442</x:f>
      </x:c>
      <x:c r="H5442" s="0">
        <x:f>'Historical Trades'!H5442</x:f>
      </x:c>
      <x:c r="I5442" s="0">
        <x:f>'Historical Trades'!I5442</x:f>
      </x:c>
      <x:c r="J5442" s="0">
        <x:f>'Historical Trades'!J5442</x:f>
      </x:c>
      <x:c r="K5442" s="0">
        <x:f>'Historical Trades'!K5442</x:f>
      </x:c>
      <x:c r="L5442" s="0">
        <x:f>'Historical Trades'!L5442</x:f>
      </x:c>
      <x:c r="M5442" s="0">
        <x:f>'Historical Trades'!M5442</x:f>
      </x:c>
      <x:c r="N5442" s="0">
        <x:f>CLEAN('Historical Trades'!O5442)</x:f>
      </x:c>
      <x:c r="P5442" s="14">
        <x:f>IF(G5442="sell",M5442,-M5442)</x:f>
      </x:c>
      <x:c r="Q5442" s="14">
        <x:f>VLOOKUP(N5442,'Currency Rates'!$A$3:$C$32,3,0)</x:f>
      </x:c>
      <x:c r="R5442" s="0">
        <x:f>IF(A5442="SPUS",0,IF(A5442="FWD",0,P5442/Q5442))</x:f>
      </x:c>
    </x:row>
    <x:row r="5443" spans="1:19" x14ac:dyDescent="0.3">
      <x:c r="A5443" s="0">
        <x:f>'Historical Trades'!A5443</x:f>
      </x:c>
      <x:c r="B5443" s="0">
        <x:f>'Historical Trades'!B5443</x:f>
      </x:c>
      <x:c r="C5443" s="23">
        <x:f>'Historical Trades'!C5443</x:f>
      </x:c>
      <x:c r="D5443" s="0">
        <x:f>'Historical Trades'!D5443</x:f>
      </x:c>
      <x:c r="E5443" s="23">
        <x:f>'Historical Trades'!E5443</x:f>
      </x:c>
      <x:c r="F5443" s="0">
        <x:f>'Historical Trades'!F5443</x:f>
      </x:c>
      <x:c r="G5443" s="0">
        <x:f>'Historical Trades'!G5443</x:f>
      </x:c>
      <x:c r="H5443" s="0">
        <x:f>'Historical Trades'!H5443</x:f>
      </x:c>
      <x:c r="I5443" s="0">
        <x:f>'Historical Trades'!I5443</x:f>
      </x:c>
      <x:c r="J5443" s="0">
        <x:f>'Historical Trades'!J5443</x:f>
      </x:c>
      <x:c r="K5443" s="0">
        <x:f>'Historical Trades'!K5443</x:f>
      </x:c>
      <x:c r="L5443" s="0">
        <x:f>'Historical Trades'!L5443</x:f>
      </x:c>
      <x:c r="M5443" s="0">
        <x:f>'Historical Trades'!M5443</x:f>
      </x:c>
      <x:c r="N5443" s="0">
        <x:f>CLEAN('Historical Trades'!O5443)</x:f>
      </x:c>
      <x:c r="P5443" s="14">
        <x:f>IF(G5443="sell",M5443,-M5443)</x:f>
      </x:c>
      <x:c r="Q5443" s="14">
        <x:f>VLOOKUP(N5443,'Currency Rates'!$A$3:$C$32,3,0)</x:f>
      </x:c>
      <x:c r="R5443" s="0">
        <x:f>IF(A5443="SPUS",0,IF(A5443="FWD",0,P5443/Q5443))</x:f>
      </x:c>
    </x:row>
    <x:row r="5444" spans="1:19" x14ac:dyDescent="0.3">
      <x:c r="A5444" s="0">
        <x:f>'Historical Trades'!A5444</x:f>
      </x:c>
      <x:c r="B5444" s="0">
        <x:f>'Historical Trades'!B5444</x:f>
      </x:c>
      <x:c r="C5444" s="23">
        <x:f>'Historical Trades'!C5444</x:f>
      </x:c>
      <x:c r="D5444" s="0">
        <x:f>'Historical Trades'!D5444</x:f>
      </x:c>
      <x:c r="E5444" s="23">
        <x:f>'Historical Trades'!E5444</x:f>
      </x:c>
      <x:c r="F5444" s="0">
        <x:f>'Historical Trades'!F5444</x:f>
      </x:c>
      <x:c r="G5444" s="0">
        <x:f>'Historical Trades'!G5444</x:f>
      </x:c>
      <x:c r="H5444" s="0">
        <x:f>'Historical Trades'!H5444</x:f>
      </x:c>
      <x:c r="I5444" s="0">
        <x:f>'Historical Trades'!I5444</x:f>
      </x:c>
      <x:c r="J5444" s="0">
        <x:f>'Historical Trades'!J5444</x:f>
      </x:c>
      <x:c r="K5444" s="0">
        <x:f>'Historical Trades'!K5444</x:f>
      </x:c>
      <x:c r="L5444" s="0">
        <x:f>'Historical Trades'!L5444</x:f>
      </x:c>
      <x:c r="M5444" s="0">
        <x:f>'Historical Trades'!M5444</x:f>
      </x:c>
      <x:c r="N5444" s="0">
        <x:f>CLEAN('Historical Trades'!O5444)</x:f>
      </x:c>
      <x:c r="P5444" s="14">
        <x:f>IF(G5444="sell",M5444,-M5444)</x:f>
      </x:c>
      <x:c r="Q5444" s="14">
        <x:f>VLOOKUP(N5444,'Currency Rates'!$A$3:$C$32,3,0)</x:f>
      </x:c>
      <x:c r="R5444" s="0">
        <x:f>IF(A5444="SPUS",0,IF(A5444="FWD",0,P5444/Q5444))</x:f>
      </x:c>
    </x:row>
    <x:row r="5445" spans="1:19" x14ac:dyDescent="0.3">
      <x:c r="A5445" s="0">
        <x:f>'Historical Trades'!A5445</x:f>
      </x:c>
      <x:c r="B5445" s="0">
        <x:f>'Historical Trades'!B5445</x:f>
      </x:c>
      <x:c r="C5445" s="23">
        <x:f>'Historical Trades'!C5445</x:f>
      </x:c>
      <x:c r="D5445" s="0">
        <x:f>'Historical Trades'!D5445</x:f>
      </x:c>
      <x:c r="E5445" s="23">
        <x:f>'Historical Trades'!E5445</x:f>
      </x:c>
      <x:c r="F5445" s="0">
        <x:f>'Historical Trades'!F5445</x:f>
      </x:c>
      <x:c r="G5445" s="0">
        <x:f>'Historical Trades'!G5445</x:f>
      </x:c>
      <x:c r="H5445" s="0">
        <x:f>'Historical Trades'!H5445</x:f>
      </x:c>
      <x:c r="I5445" s="0">
        <x:f>'Historical Trades'!I5445</x:f>
      </x:c>
      <x:c r="J5445" s="0">
        <x:f>'Historical Trades'!J5445</x:f>
      </x:c>
      <x:c r="K5445" s="0">
        <x:f>'Historical Trades'!K5445</x:f>
      </x:c>
      <x:c r="L5445" s="0">
        <x:f>'Historical Trades'!L5445</x:f>
      </x:c>
      <x:c r="M5445" s="0">
        <x:f>'Historical Trades'!M5445</x:f>
      </x:c>
      <x:c r="N5445" s="0">
        <x:f>CLEAN('Historical Trades'!O5445)</x:f>
      </x:c>
      <x:c r="P5445" s="14">
        <x:f>IF(G5445="sell",M5445,-M5445)</x:f>
      </x:c>
      <x:c r="Q5445" s="14">
        <x:f>VLOOKUP(N5445,'Currency Rates'!$A$3:$C$32,3,0)</x:f>
      </x:c>
      <x:c r="R5445" s="0">
        <x:f>IF(A5445="SPUS",0,IF(A5445="FWD",0,P5445/Q5445))</x:f>
      </x:c>
    </x:row>
    <x:row r="5446" spans="1:19" x14ac:dyDescent="0.3">
      <x:c r="A5446" s="0">
        <x:f>'Historical Trades'!A5446</x:f>
      </x:c>
      <x:c r="B5446" s="0">
        <x:f>'Historical Trades'!B5446</x:f>
      </x:c>
      <x:c r="C5446" s="23">
        <x:f>'Historical Trades'!C5446</x:f>
      </x:c>
      <x:c r="D5446" s="0">
        <x:f>'Historical Trades'!D5446</x:f>
      </x:c>
      <x:c r="E5446" s="23">
        <x:f>'Historical Trades'!E5446</x:f>
      </x:c>
      <x:c r="F5446" s="0">
        <x:f>'Historical Trades'!F5446</x:f>
      </x:c>
      <x:c r="G5446" s="0">
        <x:f>'Historical Trades'!G5446</x:f>
      </x:c>
      <x:c r="H5446" s="0">
        <x:f>'Historical Trades'!H5446</x:f>
      </x:c>
      <x:c r="I5446" s="0">
        <x:f>'Historical Trades'!I5446</x:f>
      </x:c>
      <x:c r="J5446" s="0">
        <x:f>'Historical Trades'!J5446</x:f>
      </x:c>
      <x:c r="K5446" s="0">
        <x:f>'Historical Trades'!K5446</x:f>
      </x:c>
      <x:c r="L5446" s="0">
        <x:f>'Historical Trades'!L5446</x:f>
      </x:c>
      <x:c r="M5446" s="0">
        <x:f>'Historical Trades'!M5446</x:f>
      </x:c>
      <x:c r="N5446" s="0">
        <x:f>CLEAN('Historical Trades'!O5446)</x:f>
      </x:c>
      <x:c r="P5446" s="14">
        <x:f>IF(G5446="sell",M5446,-M5446)</x:f>
      </x:c>
      <x:c r="Q5446" s="14">
        <x:f>VLOOKUP(N5446,'Currency Rates'!$A$3:$C$32,3,0)</x:f>
      </x:c>
      <x:c r="R5446" s="0">
        <x:f>IF(A5446="SPUS",0,IF(A5446="FWD",0,P5446/Q5446))</x:f>
      </x:c>
    </x:row>
    <x:row r="5447" spans="1:19" x14ac:dyDescent="0.3">
      <x:c r="A5447" s="0">
        <x:f>'Historical Trades'!A5447</x:f>
      </x:c>
      <x:c r="B5447" s="0">
        <x:f>'Historical Trades'!B5447</x:f>
      </x:c>
      <x:c r="C5447" s="23">
        <x:f>'Historical Trades'!C5447</x:f>
      </x:c>
      <x:c r="D5447" s="0">
        <x:f>'Historical Trades'!D5447</x:f>
      </x:c>
      <x:c r="E5447" s="23">
        <x:f>'Historical Trades'!E5447</x:f>
      </x:c>
      <x:c r="F5447" s="0">
        <x:f>'Historical Trades'!F5447</x:f>
      </x:c>
      <x:c r="G5447" s="0">
        <x:f>'Historical Trades'!G5447</x:f>
      </x:c>
      <x:c r="H5447" s="0">
        <x:f>'Historical Trades'!H5447</x:f>
      </x:c>
      <x:c r="I5447" s="0">
        <x:f>'Historical Trades'!I5447</x:f>
      </x:c>
      <x:c r="J5447" s="0">
        <x:f>'Historical Trades'!J5447</x:f>
      </x:c>
      <x:c r="K5447" s="0">
        <x:f>'Historical Trades'!K5447</x:f>
      </x:c>
      <x:c r="L5447" s="0">
        <x:f>'Historical Trades'!L5447</x:f>
      </x:c>
      <x:c r="M5447" s="0">
        <x:f>'Historical Trades'!M5447</x:f>
      </x:c>
      <x:c r="N5447" s="0">
        <x:f>CLEAN('Historical Trades'!O5447)</x:f>
      </x:c>
      <x:c r="P5447" s="14">
        <x:f>IF(G5447="sell",M5447,-M5447)</x:f>
      </x:c>
      <x:c r="Q5447" s="14">
        <x:f>VLOOKUP(N5447,'Currency Rates'!$A$3:$C$32,3,0)</x:f>
      </x:c>
      <x:c r="R5447" s="0">
        <x:f>IF(A5447="SPUS",0,IF(A5447="FWD",0,P5447/Q5447))</x:f>
      </x:c>
    </x:row>
    <x:row r="5448" spans="1:19" x14ac:dyDescent="0.3">
      <x:c r="A5448" s="0">
        <x:f>'Historical Trades'!A5448</x:f>
      </x:c>
      <x:c r="B5448" s="0">
        <x:f>'Historical Trades'!B5448</x:f>
      </x:c>
      <x:c r="C5448" s="23">
        <x:f>'Historical Trades'!C5448</x:f>
      </x:c>
      <x:c r="D5448" s="0">
        <x:f>'Historical Trades'!D5448</x:f>
      </x:c>
      <x:c r="E5448" s="23">
        <x:f>'Historical Trades'!E5448</x:f>
      </x:c>
      <x:c r="F5448" s="0">
        <x:f>'Historical Trades'!F5448</x:f>
      </x:c>
      <x:c r="G5448" s="0">
        <x:f>'Historical Trades'!G5448</x:f>
      </x:c>
      <x:c r="H5448" s="0">
        <x:f>'Historical Trades'!H5448</x:f>
      </x:c>
      <x:c r="I5448" s="0">
        <x:f>'Historical Trades'!I5448</x:f>
      </x:c>
      <x:c r="J5448" s="0">
        <x:f>'Historical Trades'!J5448</x:f>
      </x:c>
      <x:c r="K5448" s="0">
        <x:f>'Historical Trades'!K5448</x:f>
      </x:c>
      <x:c r="L5448" s="0">
        <x:f>'Historical Trades'!L5448</x:f>
      </x:c>
      <x:c r="M5448" s="0">
        <x:f>'Historical Trades'!M5448</x:f>
      </x:c>
      <x:c r="N5448" s="0">
        <x:f>CLEAN('Historical Trades'!O5448)</x:f>
      </x:c>
      <x:c r="P5448" s="14">
        <x:f>IF(G5448="sell",M5448,-M5448)</x:f>
      </x:c>
      <x:c r="Q5448" s="14">
        <x:f>VLOOKUP(N5448,'Currency Rates'!$A$3:$C$32,3,0)</x:f>
      </x:c>
      <x:c r="R5448" s="0">
        <x:f>IF(A5448="SPUS",0,IF(A5448="FWD",0,P5448/Q5448))</x:f>
      </x:c>
    </x:row>
    <x:row r="5449" spans="1:19" x14ac:dyDescent="0.3">
      <x:c r="A5449" s="0">
        <x:f>'Historical Trades'!A5449</x:f>
      </x:c>
      <x:c r="B5449" s="0">
        <x:f>'Historical Trades'!B5449</x:f>
      </x:c>
      <x:c r="C5449" s="23">
        <x:f>'Historical Trades'!C5449</x:f>
      </x:c>
      <x:c r="D5449" s="0">
        <x:f>'Historical Trades'!D5449</x:f>
      </x:c>
      <x:c r="E5449" s="23">
        <x:f>'Historical Trades'!E5449</x:f>
      </x:c>
      <x:c r="F5449" s="0">
        <x:f>'Historical Trades'!F5449</x:f>
      </x:c>
      <x:c r="G5449" s="0">
        <x:f>'Historical Trades'!G5449</x:f>
      </x:c>
      <x:c r="H5449" s="0">
        <x:f>'Historical Trades'!H5449</x:f>
      </x:c>
      <x:c r="I5449" s="0">
        <x:f>'Historical Trades'!I5449</x:f>
      </x:c>
      <x:c r="J5449" s="0">
        <x:f>'Historical Trades'!J5449</x:f>
      </x:c>
      <x:c r="K5449" s="0">
        <x:f>'Historical Trades'!K5449</x:f>
      </x:c>
      <x:c r="L5449" s="0">
        <x:f>'Historical Trades'!L5449</x:f>
      </x:c>
      <x:c r="M5449" s="0">
        <x:f>'Historical Trades'!M5449</x:f>
      </x:c>
      <x:c r="N5449" s="0">
        <x:f>CLEAN('Historical Trades'!O5449)</x:f>
      </x:c>
      <x:c r="P5449" s="14">
        <x:f>IF(G5449="sell",M5449,-M5449)</x:f>
      </x:c>
      <x:c r="Q5449" s="14">
        <x:f>VLOOKUP(N5449,'Currency Rates'!$A$3:$C$32,3,0)</x:f>
      </x:c>
      <x:c r="R5449" s="0">
        <x:f>IF(A5449="SPUS",0,IF(A5449="FWD",0,P5449/Q5449))</x:f>
      </x:c>
    </x:row>
    <x:row r="5450" spans="1:19" x14ac:dyDescent="0.3">
      <x:c r="A5450" s="0">
        <x:f>'Historical Trades'!A5450</x:f>
      </x:c>
      <x:c r="B5450" s="0">
        <x:f>'Historical Trades'!B5450</x:f>
      </x:c>
      <x:c r="C5450" s="23">
        <x:f>'Historical Trades'!C5450</x:f>
      </x:c>
      <x:c r="D5450" s="0">
        <x:f>'Historical Trades'!D5450</x:f>
      </x:c>
      <x:c r="E5450" s="23">
        <x:f>'Historical Trades'!E5450</x:f>
      </x:c>
      <x:c r="F5450" s="0">
        <x:f>'Historical Trades'!F5450</x:f>
      </x:c>
      <x:c r="G5450" s="0">
        <x:f>'Historical Trades'!G5450</x:f>
      </x:c>
      <x:c r="H5450" s="0">
        <x:f>'Historical Trades'!H5450</x:f>
      </x:c>
      <x:c r="I5450" s="0">
        <x:f>'Historical Trades'!I5450</x:f>
      </x:c>
      <x:c r="J5450" s="0">
        <x:f>'Historical Trades'!J5450</x:f>
      </x:c>
      <x:c r="K5450" s="0">
        <x:f>'Historical Trades'!K5450</x:f>
      </x:c>
      <x:c r="L5450" s="0">
        <x:f>'Historical Trades'!L5450</x:f>
      </x:c>
      <x:c r="M5450" s="0">
        <x:f>'Historical Trades'!M5450</x:f>
      </x:c>
      <x:c r="N5450" s="0">
        <x:f>CLEAN('Historical Trades'!O5450)</x:f>
      </x:c>
      <x:c r="P5450" s="14">
        <x:f>IF(G5450="sell",M5450,-M5450)</x:f>
      </x:c>
      <x:c r="Q5450" s="14">
        <x:f>VLOOKUP(N5450,'Currency Rates'!$A$3:$C$32,3,0)</x:f>
      </x:c>
      <x:c r="R5450" s="0">
        <x:f>IF(A5450="SPUS",0,IF(A5450="FWD",0,P5450/Q5450))</x:f>
      </x:c>
    </x:row>
    <x:row r="5451" spans="1:19" x14ac:dyDescent="0.3">
      <x:c r="A5451" s="0">
        <x:f>'Historical Trades'!A5451</x:f>
      </x:c>
      <x:c r="B5451" s="0">
        <x:f>'Historical Trades'!B5451</x:f>
      </x:c>
      <x:c r="C5451" s="23">
        <x:f>'Historical Trades'!C5451</x:f>
      </x:c>
      <x:c r="D5451" s="0">
        <x:f>'Historical Trades'!D5451</x:f>
      </x:c>
      <x:c r="E5451" s="23">
        <x:f>'Historical Trades'!E5451</x:f>
      </x:c>
      <x:c r="F5451" s="0">
        <x:f>'Historical Trades'!F5451</x:f>
      </x:c>
      <x:c r="G5451" s="0">
        <x:f>'Historical Trades'!G5451</x:f>
      </x:c>
      <x:c r="H5451" s="0">
        <x:f>'Historical Trades'!H5451</x:f>
      </x:c>
      <x:c r="I5451" s="0">
        <x:f>'Historical Trades'!I5451</x:f>
      </x:c>
      <x:c r="J5451" s="0">
        <x:f>'Historical Trades'!J5451</x:f>
      </x:c>
      <x:c r="K5451" s="0">
        <x:f>'Historical Trades'!K5451</x:f>
      </x:c>
      <x:c r="L5451" s="0">
        <x:f>'Historical Trades'!L5451</x:f>
      </x:c>
      <x:c r="M5451" s="0">
        <x:f>'Historical Trades'!M5451</x:f>
      </x:c>
      <x:c r="N5451" s="0">
        <x:f>CLEAN('Historical Trades'!O5451)</x:f>
      </x:c>
      <x:c r="P5451" s="14">
        <x:f>IF(G5451="sell",M5451,-M5451)</x:f>
      </x:c>
      <x:c r="Q5451" s="14">
        <x:f>VLOOKUP(N5451,'Currency Rates'!$A$3:$C$32,3,0)</x:f>
      </x:c>
      <x:c r="R5451" s="0">
        <x:f>IF(A5451="SPUS",0,IF(A5451="FWD",0,P5451/Q5451))</x:f>
      </x:c>
    </x:row>
    <x:row r="5452" spans="1:19" x14ac:dyDescent="0.3">
      <x:c r="A5452" s="0">
        <x:f>'Historical Trades'!A5452</x:f>
      </x:c>
      <x:c r="B5452" s="0">
        <x:f>'Historical Trades'!B5452</x:f>
      </x:c>
      <x:c r="C5452" s="23">
        <x:f>'Historical Trades'!C5452</x:f>
      </x:c>
      <x:c r="D5452" s="0">
        <x:f>'Historical Trades'!D5452</x:f>
      </x:c>
      <x:c r="E5452" s="23">
        <x:f>'Historical Trades'!E5452</x:f>
      </x:c>
      <x:c r="F5452" s="0">
        <x:f>'Historical Trades'!F5452</x:f>
      </x:c>
      <x:c r="G5452" s="0">
        <x:f>'Historical Trades'!G5452</x:f>
      </x:c>
      <x:c r="H5452" s="0">
        <x:f>'Historical Trades'!H5452</x:f>
      </x:c>
      <x:c r="I5452" s="0">
        <x:f>'Historical Trades'!I5452</x:f>
      </x:c>
      <x:c r="J5452" s="0">
        <x:f>'Historical Trades'!J5452</x:f>
      </x:c>
      <x:c r="K5452" s="0">
        <x:f>'Historical Trades'!K5452</x:f>
      </x:c>
      <x:c r="L5452" s="0">
        <x:f>'Historical Trades'!L5452</x:f>
      </x:c>
      <x:c r="M5452" s="0">
        <x:f>'Historical Trades'!M5452</x:f>
      </x:c>
      <x:c r="N5452" s="0">
        <x:f>CLEAN('Historical Trades'!O5452)</x:f>
      </x:c>
      <x:c r="P5452" s="14">
        <x:f>IF(G5452="sell",M5452,-M5452)</x:f>
      </x:c>
      <x:c r="Q5452" s="14">
        <x:f>VLOOKUP(N5452,'Currency Rates'!$A$3:$C$32,3,0)</x:f>
      </x:c>
      <x:c r="R5452" s="0">
        <x:f>IF(A5452="SPUS",0,IF(A5452="FWD",0,P5452/Q5452))</x:f>
      </x:c>
    </x:row>
    <x:row r="5453" spans="1:19" x14ac:dyDescent="0.3">
      <x:c r="A5453" s="0">
        <x:f>'Historical Trades'!A5453</x:f>
      </x:c>
      <x:c r="B5453" s="0">
        <x:f>'Historical Trades'!B5453</x:f>
      </x:c>
      <x:c r="C5453" s="23">
        <x:f>'Historical Trades'!C5453</x:f>
      </x:c>
      <x:c r="D5453" s="0">
        <x:f>'Historical Trades'!D5453</x:f>
      </x:c>
      <x:c r="E5453" s="23">
        <x:f>'Historical Trades'!E5453</x:f>
      </x:c>
      <x:c r="F5453" s="0">
        <x:f>'Historical Trades'!F5453</x:f>
      </x:c>
      <x:c r="G5453" s="0">
        <x:f>'Historical Trades'!G5453</x:f>
      </x:c>
      <x:c r="H5453" s="0">
        <x:f>'Historical Trades'!H5453</x:f>
      </x:c>
      <x:c r="I5453" s="0">
        <x:f>'Historical Trades'!I5453</x:f>
      </x:c>
      <x:c r="J5453" s="0">
        <x:f>'Historical Trades'!J5453</x:f>
      </x:c>
      <x:c r="K5453" s="0">
        <x:f>'Historical Trades'!K5453</x:f>
      </x:c>
      <x:c r="L5453" s="0">
        <x:f>'Historical Trades'!L5453</x:f>
      </x:c>
      <x:c r="M5453" s="0">
        <x:f>'Historical Trades'!M5453</x:f>
      </x:c>
      <x:c r="N5453" s="0">
        <x:f>CLEAN('Historical Trades'!O5453)</x:f>
      </x:c>
      <x:c r="P5453" s="14">
        <x:f>IF(G5453="sell",M5453,-M5453)</x:f>
      </x:c>
      <x:c r="Q5453" s="14">
        <x:f>VLOOKUP(N5453,'Currency Rates'!$A$3:$C$32,3,0)</x:f>
      </x:c>
      <x:c r="R5453" s="0">
        <x:f>IF(A5453="SPUS",0,IF(A5453="FWD",0,P5453/Q5453))</x:f>
      </x:c>
    </x:row>
    <x:row r="5454" spans="1:19" x14ac:dyDescent="0.3">
      <x:c r="A5454" s="0">
        <x:f>'Historical Trades'!A5454</x:f>
      </x:c>
      <x:c r="B5454" s="0">
        <x:f>'Historical Trades'!B5454</x:f>
      </x:c>
      <x:c r="C5454" s="23">
        <x:f>'Historical Trades'!C5454</x:f>
      </x:c>
      <x:c r="D5454" s="0">
        <x:f>'Historical Trades'!D5454</x:f>
      </x:c>
      <x:c r="E5454" s="23">
        <x:f>'Historical Trades'!E5454</x:f>
      </x:c>
      <x:c r="F5454" s="0">
        <x:f>'Historical Trades'!F5454</x:f>
      </x:c>
      <x:c r="G5454" s="0">
        <x:f>'Historical Trades'!G5454</x:f>
      </x:c>
      <x:c r="H5454" s="0">
        <x:f>'Historical Trades'!H5454</x:f>
      </x:c>
      <x:c r="I5454" s="0">
        <x:f>'Historical Trades'!I5454</x:f>
      </x:c>
      <x:c r="J5454" s="0">
        <x:f>'Historical Trades'!J5454</x:f>
      </x:c>
      <x:c r="K5454" s="0">
        <x:f>'Historical Trades'!K5454</x:f>
      </x:c>
      <x:c r="L5454" s="0">
        <x:f>'Historical Trades'!L5454</x:f>
      </x:c>
      <x:c r="M5454" s="0">
        <x:f>'Historical Trades'!M5454</x:f>
      </x:c>
      <x:c r="N5454" s="0">
        <x:f>CLEAN('Historical Trades'!O5454)</x:f>
      </x:c>
      <x:c r="P5454" s="14">
        <x:f>IF(G5454="sell",M5454,-M5454)</x:f>
      </x:c>
      <x:c r="Q5454" s="14">
        <x:f>VLOOKUP(N5454,'Currency Rates'!$A$3:$C$32,3,0)</x:f>
      </x:c>
      <x:c r="R5454" s="0">
        <x:f>IF(A5454="SPUS",0,IF(A5454="FWD",0,P5454/Q5454))</x:f>
      </x:c>
    </x:row>
    <x:row r="5455" spans="1:19" x14ac:dyDescent="0.3">
      <x:c r="A5455" s="0">
        <x:f>'Historical Trades'!A5455</x:f>
      </x:c>
      <x:c r="B5455" s="0">
        <x:f>'Historical Trades'!B5455</x:f>
      </x:c>
      <x:c r="C5455" s="23">
        <x:f>'Historical Trades'!C5455</x:f>
      </x:c>
      <x:c r="D5455" s="0">
        <x:f>'Historical Trades'!D5455</x:f>
      </x:c>
      <x:c r="E5455" s="23">
        <x:f>'Historical Trades'!E5455</x:f>
      </x:c>
      <x:c r="F5455" s="0">
        <x:f>'Historical Trades'!F5455</x:f>
      </x:c>
      <x:c r="G5455" s="0">
        <x:f>'Historical Trades'!G5455</x:f>
      </x:c>
      <x:c r="H5455" s="0">
        <x:f>'Historical Trades'!H5455</x:f>
      </x:c>
      <x:c r="I5455" s="0">
        <x:f>'Historical Trades'!I5455</x:f>
      </x:c>
      <x:c r="J5455" s="0">
        <x:f>'Historical Trades'!J5455</x:f>
      </x:c>
      <x:c r="K5455" s="0">
        <x:f>'Historical Trades'!K5455</x:f>
      </x:c>
      <x:c r="L5455" s="0">
        <x:f>'Historical Trades'!L5455</x:f>
      </x:c>
      <x:c r="M5455" s="0">
        <x:f>'Historical Trades'!M5455</x:f>
      </x:c>
      <x:c r="N5455" s="0">
        <x:f>CLEAN('Historical Trades'!O5455)</x:f>
      </x:c>
      <x:c r="P5455" s="14">
        <x:f>IF(G5455="sell",M5455,-M5455)</x:f>
      </x:c>
      <x:c r="Q5455" s="14">
        <x:f>VLOOKUP(N5455,'Currency Rates'!$A$3:$C$32,3,0)</x:f>
      </x:c>
      <x:c r="R5455" s="0">
        <x:f>IF(A5455="SPUS",0,IF(A5455="FWD",0,P5455/Q5455))</x:f>
      </x:c>
    </x:row>
    <x:row r="5456" spans="1:19" x14ac:dyDescent="0.3">
      <x:c r="A5456" s="0">
        <x:f>'Historical Trades'!A5456</x:f>
      </x:c>
      <x:c r="B5456" s="0">
        <x:f>'Historical Trades'!B5456</x:f>
      </x:c>
      <x:c r="C5456" s="23">
        <x:f>'Historical Trades'!C5456</x:f>
      </x:c>
      <x:c r="D5456" s="0">
        <x:f>'Historical Trades'!D5456</x:f>
      </x:c>
      <x:c r="E5456" s="23">
        <x:f>'Historical Trades'!E5456</x:f>
      </x:c>
      <x:c r="F5456" s="0">
        <x:f>'Historical Trades'!F5456</x:f>
      </x:c>
      <x:c r="G5456" s="0">
        <x:f>'Historical Trades'!G5456</x:f>
      </x:c>
      <x:c r="H5456" s="0">
        <x:f>'Historical Trades'!H5456</x:f>
      </x:c>
      <x:c r="I5456" s="0">
        <x:f>'Historical Trades'!I5456</x:f>
      </x:c>
      <x:c r="J5456" s="0">
        <x:f>'Historical Trades'!J5456</x:f>
      </x:c>
      <x:c r="K5456" s="0">
        <x:f>'Historical Trades'!K5456</x:f>
      </x:c>
      <x:c r="L5456" s="0">
        <x:f>'Historical Trades'!L5456</x:f>
      </x:c>
      <x:c r="M5456" s="0">
        <x:f>'Historical Trades'!M5456</x:f>
      </x:c>
      <x:c r="N5456" s="0">
        <x:f>CLEAN('Historical Trades'!O5456)</x:f>
      </x:c>
      <x:c r="P5456" s="14">
        <x:f>IF(G5456="sell",M5456,-M5456)</x:f>
      </x:c>
      <x:c r="Q5456" s="14">
        <x:f>VLOOKUP(N5456,'Currency Rates'!$A$3:$C$32,3,0)</x:f>
      </x:c>
      <x:c r="R5456" s="0">
        <x:f>IF(A5456="SPUS",0,IF(A5456="FWD",0,P5456/Q5456))</x:f>
      </x:c>
    </x:row>
    <x:row r="5457" spans="1:19" x14ac:dyDescent="0.3">
      <x:c r="A5457" s="0">
        <x:f>'Historical Trades'!A5457</x:f>
      </x:c>
      <x:c r="B5457" s="0">
        <x:f>'Historical Trades'!B5457</x:f>
      </x:c>
      <x:c r="C5457" s="23">
        <x:f>'Historical Trades'!C5457</x:f>
      </x:c>
      <x:c r="D5457" s="0">
        <x:f>'Historical Trades'!D5457</x:f>
      </x:c>
      <x:c r="E5457" s="23">
        <x:f>'Historical Trades'!E5457</x:f>
      </x:c>
      <x:c r="F5457" s="0">
        <x:f>'Historical Trades'!F5457</x:f>
      </x:c>
      <x:c r="G5457" s="0">
        <x:f>'Historical Trades'!G5457</x:f>
      </x:c>
      <x:c r="H5457" s="0">
        <x:f>'Historical Trades'!H5457</x:f>
      </x:c>
      <x:c r="I5457" s="0">
        <x:f>'Historical Trades'!I5457</x:f>
      </x:c>
      <x:c r="J5457" s="0">
        <x:f>'Historical Trades'!J5457</x:f>
      </x:c>
      <x:c r="K5457" s="0">
        <x:f>'Historical Trades'!K5457</x:f>
      </x:c>
      <x:c r="L5457" s="0">
        <x:f>'Historical Trades'!L5457</x:f>
      </x:c>
      <x:c r="M5457" s="0">
        <x:f>'Historical Trades'!M5457</x:f>
      </x:c>
      <x:c r="N5457" s="0">
        <x:f>CLEAN('Historical Trades'!O5457)</x:f>
      </x:c>
      <x:c r="P5457" s="14">
        <x:f>IF(G5457="sell",M5457,-M5457)</x:f>
      </x:c>
      <x:c r="Q5457" s="14">
        <x:f>VLOOKUP(N5457,'Currency Rates'!$A$3:$C$32,3,0)</x:f>
      </x:c>
      <x:c r="R5457" s="0">
        <x:f>IF(A5457="SPUS",0,IF(A5457="FWD",0,P5457/Q5457))</x:f>
      </x:c>
    </x:row>
    <x:row r="5458" spans="1:19" x14ac:dyDescent="0.3">
      <x:c r="A5458" s="0">
        <x:f>'Historical Trades'!A5458</x:f>
      </x:c>
      <x:c r="B5458" s="0">
        <x:f>'Historical Trades'!B5458</x:f>
      </x:c>
      <x:c r="C5458" s="23">
        <x:f>'Historical Trades'!C5458</x:f>
      </x:c>
      <x:c r="D5458" s="0">
        <x:f>'Historical Trades'!D5458</x:f>
      </x:c>
      <x:c r="E5458" s="23">
        <x:f>'Historical Trades'!E5458</x:f>
      </x:c>
      <x:c r="F5458" s="0">
        <x:f>'Historical Trades'!F5458</x:f>
      </x:c>
      <x:c r="G5458" s="0">
        <x:f>'Historical Trades'!G5458</x:f>
      </x:c>
      <x:c r="H5458" s="0">
        <x:f>'Historical Trades'!H5458</x:f>
      </x:c>
      <x:c r="I5458" s="0">
        <x:f>'Historical Trades'!I5458</x:f>
      </x:c>
      <x:c r="J5458" s="0">
        <x:f>'Historical Trades'!J5458</x:f>
      </x:c>
      <x:c r="K5458" s="0">
        <x:f>'Historical Trades'!K5458</x:f>
      </x:c>
      <x:c r="L5458" s="0">
        <x:f>'Historical Trades'!L5458</x:f>
      </x:c>
      <x:c r="M5458" s="0">
        <x:f>'Historical Trades'!M5458</x:f>
      </x:c>
      <x:c r="N5458" s="0">
        <x:f>CLEAN('Historical Trades'!O5458)</x:f>
      </x:c>
      <x:c r="P5458" s="14">
        <x:f>IF(G5458="sell",M5458,-M5458)</x:f>
      </x:c>
      <x:c r="Q5458" s="14">
        <x:f>VLOOKUP(N5458,'Currency Rates'!$A$3:$C$32,3,0)</x:f>
      </x:c>
      <x:c r="R5458" s="0">
        <x:f>IF(A5458="SPUS",0,IF(A5458="FWD",0,P5458/Q5458))</x:f>
      </x:c>
    </x:row>
    <x:row r="5459" spans="1:19" x14ac:dyDescent="0.3">
      <x:c r="A5459" s="0">
        <x:f>'Historical Trades'!A5459</x:f>
      </x:c>
      <x:c r="B5459" s="0">
        <x:f>'Historical Trades'!B5459</x:f>
      </x:c>
      <x:c r="C5459" s="23">
        <x:f>'Historical Trades'!C5459</x:f>
      </x:c>
      <x:c r="D5459" s="0">
        <x:f>'Historical Trades'!D5459</x:f>
      </x:c>
      <x:c r="E5459" s="23">
        <x:f>'Historical Trades'!E5459</x:f>
      </x:c>
      <x:c r="F5459" s="0">
        <x:f>'Historical Trades'!F5459</x:f>
      </x:c>
      <x:c r="G5459" s="0">
        <x:f>'Historical Trades'!G5459</x:f>
      </x:c>
      <x:c r="H5459" s="0">
        <x:f>'Historical Trades'!H5459</x:f>
      </x:c>
      <x:c r="I5459" s="0">
        <x:f>'Historical Trades'!I5459</x:f>
      </x:c>
      <x:c r="J5459" s="0">
        <x:f>'Historical Trades'!J5459</x:f>
      </x:c>
      <x:c r="K5459" s="0">
        <x:f>'Historical Trades'!K5459</x:f>
      </x:c>
      <x:c r="L5459" s="0">
        <x:f>'Historical Trades'!L5459</x:f>
      </x:c>
      <x:c r="M5459" s="0">
        <x:f>'Historical Trades'!M5459</x:f>
      </x:c>
      <x:c r="N5459" s="0">
        <x:f>CLEAN('Historical Trades'!O5459)</x:f>
      </x:c>
      <x:c r="P5459" s="14">
        <x:f>IF(G5459="sell",M5459,-M5459)</x:f>
      </x:c>
      <x:c r="Q5459" s="14">
        <x:f>VLOOKUP(N5459,'Currency Rates'!$A$3:$C$32,3,0)</x:f>
      </x:c>
      <x:c r="R5459" s="0">
        <x:f>IF(A5459="SPUS",0,IF(A5459="FWD",0,P5459/Q5459))</x:f>
      </x:c>
    </x:row>
    <x:row r="5460" spans="1:19" x14ac:dyDescent="0.3">
      <x:c r="A5460" s="0">
        <x:f>'Historical Trades'!A5460</x:f>
      </x:c>
      <x:c r="B5460" s="0">
        <x:f>'Historical Trades'!B5460</x:f>
      </x:c>
      <x:c r="C5460" s="23">
        <x:f>'Historical Trades'!C5460</x:f>
      </x:c>
      <x:c r="D5460" s="0">
        <x:f>'Historical Trades'!D5460</x:f>
      </x:c>
      <x:c r="E5460" s="23">
        <x:f>'Historical Trades'!E5460</x:f>
      </x:c>
      <x:c r="F5460" s="0">
        <x:f>'Historical Trades'!F5460</x:f>
      </x:c>
      <x:c r="G5460" s="0">
        <x:f>'Historical Trades'!G5460</x:f>
      </x:c>
      <x:c r="H5460" s="0">
        <x:f>'Historical Trades'!H5460</x:f>
      </x:c>
      <x:c r="I5460" s="0">
        <x:f>'Historical Trades'!I5460</x:f>
      </x:c>
      <x:c r="J5460" s="0">
        <x:f>'Historical Trades'!J5460</x:f>
      </x:c>
      <x:c r="K5460" s="0">
        <x:f>'Historical Trades'!K5460</x:f>
      </x:c>
      <x:c r="L5460" s="0">
        <x:f>'Historical Trades'!L5460</x:f>
      </x:c>
      <x:c r="M5460" s="0">
        <x:f>'Historical Trades'!M5460</x:f>
      </x:c>
      <x:c r="N5460" s="0">
        <x:f>CLEAN('Historical Trades'!O5460)</x:f>
      </x:c>
      <x:c r="P5460" s="14">
        <x:f>IF(G5460="sell",M5460,-M5460)</x:f>
      </x:c>
      <x:c r="Q5460" s="14">
        <x:f>VLOOKUP(N5460,'Currency Rates'!$A$3:$C$32,3,0)</x:f>
      </x:c>
      <x:c r="R5460" s="0">
        <x:f>IF(A5460="SPUS",0,IF(A5460="FWD",0,P5460/Q5460))</x:f>
      </x:c>
    </x:row>
    <x:row r="5461" spans="1:19" x14ac:dyDescent="0.3">
      <x:c r="A5461" s="0">
        <x:f>'Historical Trades'!A5461</x:f>
      </x:c>
      <x:c r="B5461" s="0">
        <x:f>'Historical Trades'!B5461</x:f>
      </x:c>
      <x:c r="C5461" s="23">
        <x:f>'Historical Trades'!C5461</x:f>
      </x:c>
      <x:c r="D5461" s="0">
        <x:f>'Historical Trades'!D5461</x:f>
      </x:c>
      <x:c r="E5461" s="23">
        <x:f>'Historical Trades'!E5461</x:f>
      </x:c>
      <x:c r="F5461" s="0">
        <x:f>'Historical Trades'!F5461</x:f>
      </x:c>
      <x:c r="G5461" s="0">
        <x:f>'Historical Trades'!G5461</x:f>
      </x:c>
      <x:c r="H5461" s="0">
        <x:f>'Historical Trades'!H5461</x:f>
      </x:c>
      <x:c r="I5461" s="0">
        <x:f>'Historical Trades'!I5461</x:f>
      </x:c>
      <x:c r="J5461" s="0">
        <x:f>'Historical Trades'!J5461</x:f>
      </x:c>
      <x:c r="K5461" s="0">
        <x:f>'Historical Trades'!K5461</x:f>
      </x:c>
      <x:c r="L5461" s="0">
        <x:f>'Historical Trades'!L5461</x:f>
      </x:c>
      <x:c r="M5461" s="0">
        <x:f>'Historical Trades'!M5461</x:f>
      </x:c>
      <x:c r="N5461" s="0">
        <x:f>CLEAN('Historical Trades'!O5461)</x:f>
      </x:c>
      <x:c r="P5461" s="14">
        <x:f>IF(G5461="sell",M5461,-M5461)</x:f>
      </x:c>
      <x:c r="Q5461" s="14">
        <x:f>VLOOKUP(N5461,'Currency Rates'!$A$3:$C$32,3,0)</x:f>
      </x:c>
      <x:c r="R5461" s="0">
        <x:f>IF(A5461="SPUS",0,IF(A5461="FWD",0,P5461/Q5461))</x:f>
      </x:c>
    </x:row>
    <x:row r="5462" spans="1:19" x14ac:dyDescent="0.3">
      <x:c r="A5462" s="0">
        <x:f>'Historical Trades'!A5462</x:f>
      </x:c>
      <x:c r="B5462" s="0">
        <x:f>'Historical Trades'!B5462</x:f>
      </x:c>
      <x:c r="C5462" s="23">
        <x:f>'Historical Trades'!C5462</x:f>
      </x:c>
      <x:c r="D5462" s="0">
        <x:f>'Historical Trades'!D5462</x:f>
      </x:c>
      <x:c r="E5462" s="23">
        <x:f>'Historical Trades'!E5462</x:f>
      </x:c>
      <x:c r="F5462" s="0">
        <x:f>'Historical Trades'!F5462</x:f>
      </x:c>
      <x:c r="G5462" s="0">
        <x:f>'Historical Trades'!G5462</x:f>
      </x:c>
      <x:c r="H5462" s="0">
        <x:f>'Historical Trades'!H5462</x:f>
      </x:c>
      <x:c r="I5462" s="0">
        <x:f>'Historical Trades'!I5462</x:f>
      </x:c>
      <x:c r="J5462" s="0">
        <x:f>'Historical Trades'!J5462</x:f>
      </x:c>
      <x:c r="K5462" s="0">
        <x:f>'Historical Trades'!K5462</x:f>
      </x:c>
      <x:c r="L5462" s="0">
        <x:f>'Historical Trades'!L5462</x:f>
      </x:c>
      <x:c r="M5462" s="0">
        <x:f>'Historical Trades'!M5462</x:f>
      </x:c>
      <x:c r="N5462" s="0">
        <x:f>CLEAN('Historical Trades'!O5462)</x:f>
      </x:c>
      <x:c r="P5462" s="14">
        <x:f>IF(G5462="sell",M5462,-M5462)</x:f>
      </x:c>
      <x:c r="Q5462" s="14">
        <x:f>VLOOKUP(N5462,'Currency Rates'!$A$3:$C$32,3,0)</x:f>
      </x:c>
      <x:c r="R5462" s="0">
        <x:f>IF(A5462="SPUS",0,IF(A5462="FWD",0,P5462/Q5462))</x:f>
      </x:c>
    </x:row>
    <x:row r="5463" spans="1:19" x14ac:dyDescent="0.3">
      <x:c r="A5463" s="0">
        <x:f>'Historical Trades'!A5463</x:f>
      </x:c>
      <x:c r="B5463" s="0">
        <x:f>'Historical Trades'!B5463</x:f>
      </x:c>
      <x:c r="C5463" s="23">
        <x:f>'Historical Trades'!C5463</x:f>
      </x:c>
      <x:c r="D5463" s="0">
        <x:f>'Historical Trades'!D5463</x:f>
      </x:c>
      <x:c r="E5463" s="23">
        <x:f>'Historical Trades'!E5463</x:f>
      </x:c>
      <x:c r="F5463" s="0">
        <x:f>'Historical Trades'!F5463</x:f>
      </x:c>
      <x:c r="G5463" s="0">
        <x:f>'Historical Trades'!G5463</x:f>
      </x:c>
      <x:c r="H5463" s="0">
        <x:f>'Historical Trades'!H5463</x:f>
      </x:c>
      <x:c r="I5463" s="0">
        <x:f>'Historical Trades'!I5463</x:f>
      </x:c>
      <x:c r="J5463" s="0">
        <x:f>'Historical Trades'!J5463</x:f>
      </x:c>
      <x:c r="K5463" s="0">
        <x:f>'Historical Trades'!K5463</x:f>
      </x:c>
      <x:c r="L5463" s="0">
        <x:f>'Historical Trades'!L5463</x:f>
      </x:c>
      <x:c r="M5463" s="0">
        <x:f>'Historical Trades'!M5463</x:f>
      </x:c>
      <x:c r="N5463" s="0">
        <x:f>CLEAN('Historical Trades'!O5463)</x:f>
      </x:c>
      <x:c r="P5463" s="14">
        <x:f>IF(G5463="sell",M5463,-M5463)</x:f>
      </x:c>
      <x:c r="Q5463" s="14">
        <x:f>VLOOKUP(N5463,'Currency Rates'!$A$3:$C$32,3,0)</x:f>
      </x:c>
      <x:c r="R5463" s="0">
        <x:f>IF(A5463="SPUS",0,IF(A5463="FWD",0,P5463/Q5463))</x:f>
      </x:c>
    </x:row>
    <x:row r="5464" spans="1:19" x14ac:dyDescent="0.3">
      <x:c r="A5464" s="0">
        <x:f>'Historical Trades'!A5464</x:f>
      </x:c>
      <x:c r="B5464" s="0">
        <x:f>'Historical Trades'!B5464</x:f>
      </x:c>
      <x:c r="C5464" s="23">
        <x:f>'Historical Trades'!C5464</x:f>
      </x:c>
      <x:c r="D5464" s="0">
        <x:f>'Historical Trades'!D5464</x:f>
      </x:c>
      <x:c r="E5464" s="23">
        <x:f>'Historical Trades'!E5464</x:f>
      </x:c>
      <x:c r="F5464" s="0">
        <x:f>'Historical Trades'!F5464</x:f>
      </x:c>
      <x:c r="G5464" s="0">
        <x:f>'Historical Trades'!G5464</x:f>
      </x:c>
      <x:c r="H5464" s="0">
        <x:f>'Historical Trades'!H5464</x:f>
      </x:c>
      <x:c r="I5464" s="0">
        <x:f>'Historical Trades'!I5464</x:f>
      </x:c>
      <x:c r="J5464" s="0">
        <x:f>'Historical Trades'!J5464</x:f>
      </x:c>
      <x:c r="K5464" s="0">
        <x:f>'Historical Trades'!K5464</x:f>
      </x:c>
      <x:c r="L5464" s="0">
        <x:f>'Historical Trades'!L5464</x:f>
      </x:c>
      <x:c r="M5464" s="0">
        <x:f>'Historical Trades'!M5464</x:f>
      </x:c>
      <x:c r="N5464" s="0">
        <x:f>CLEAN('Historical Trades'!O5464)</x:f>
      </x:c>
      <x:c r="P5464" s="14">
        <x:f>IF(G5464="sell",M5464,-M5464)</x:f>
      </x:c>
      <x:c r="Q5464" s="14">
        <x:f>VLOOKUP(N5464,'Currency Rates'!$A$3:$C$32,3,0)</x:f>
      </x:c>
      <x:c r="R5464" s="0">
        <x:f>IF(A5464="SPUS",0,IF(A5464="FWD",0,P5464/Q5464))</x:f>
      </x:c>
    </x:row>
    <x:row r="5465" spans="1:19" x14ac:dyDescent="0.3">
      <x:c r="A5465" s="0">
        <x:f>'Historical Trades'!A5465</x:f>
      </x:c>
      <x:c r="B5465" s="0">
        <x:f>'Historical Trades'!B5465</x:f>
      </x:c>
      <x:c r="C5465" s="23">
        <x:f>'Historical Trades'!C5465</x:f>
      </x:c>
      <x:c r="D5465" s="0">
        <x:f>'Historical Trades'!D5465</x:f>
      </x:c>
      <x:c r="E5465" s="23">
        <x:f>'Historical Trades'!E5465</x:f>
      </x:c>
      <x:c r="F5465" s="0">
        <x:f>'Historical Trades'!F5465</x:f>
      </x:c>
      <x:c r="G5465" s="0">
        <x:f>'Historical Trades'!G5465</x:f>
      </x:c>
      <x:c r="H5465" s="0">
        <x:f>'Historical Trades'!H5465</x:f>
      </x:c>
      <x:c r="I5465" s="0">
        <x:f>'Historical Trades'!I5465</x:f>
      </x:c>
      <x:c r="J5465" s="0">
        <x:f>'Historical Trades'!J5465</x:f>
      </x:c>
      <x:c r="K5465" s="0">
        <x:f>'Historical Trades'!K5465</x:f>
      </x:c>
      <x:c r="L5465" s="0">
        <x:f>'Historical Trades'!L5465</x:f>
      </x:c>
      <x:c r="M5465" s="0">
        <x:f>'Historical Trades'!M5465</x:f>
      </x:c>
      <x:c r="N5465" s="0">
        <x:f>CLEAN('Historical Trades'!O5465)</x:f>
      </x:c>
      <x:c r="P5465" s="14">
        <x:f>IF(G5465="sell",M5465,-M5465)</x:f>
      </x:c>
      <x:c r="Q5465" s="14">
        <x:f>VLOOKUP(N5465,'Currency Rates'!$A$3:$C$32,3,0)</x:f>
      </x:c>
      <x:c r="R5465" s="0">
        <x:f>IF(A5465="SPUS",0,IF(A5465="FWD",0,P5465/Q5465))</x:f>
      </x:c>
    </x:row>
    <x:row r="5466" spans="1:19" x14ac:dyDescent="0.3">
      <x:c r="A5466" s="0">
        <x:f>'Historical Trades'!A5466</x:f>
      </x:c>
      <x:c r="B5466" s="0">
        <x:f>'Historical Trades'!B5466</x:f>
      </x:c>
      <x:c r="C5466" s="23">
        <x:f>'Historical Trades'!C5466</x:f>
      </x:c>
      <x:c r="D5466" s="0">
        <x:f>'Historical Trades'!D5466</x:f>
      </x:c>
      <x:c r="E5466" s="23">
        <x:f>'Historical Trades'!E5466</x:f>
      </x:c>
      <x:c r="F5466" s="0">
        <x:f>'Historical Trades'!F5466</x:f>
      </x:c>
      <x:c r="G5466" s="0">
        <x:f>'Historical Trades'!G5466</x:f>
      </x:c>
      <x:c r="H5466" s="0">
        <x:f>'Historical Trades'!H5466</x:f>
      </x:c>
      <x:c r="I5466" s="0">
        <x:f>'Historical Trades'!I5466</x:f>
      </x:c>
      <x:c r="J5466" s="0">
        <x:f>'Historical Trades'!J5466</x:f>
      </x:c>
      <x:c r="K5466" s="0">
        <x:f>'Historical Trades'!K5466</x:f>
      </x:c>
      <x:c r="L5466" s="0">
        <x:f>'Historical Trades'!L5466</x:f>
      </x:c>
      <x:c r="M5466" s="0">
        <x:f>'Historical Trades'!M5466</x:f>
      </x:c>
      <x:c r="N5466" s="0">
        <x:f>CLEAN('Historical Trades'!O5466)</x:f>
      </x:c>
      <x:c r="P5466" s="14">
        <x:f>IF(G5466="sell",M5466,-M5466)</x:f>
      </x:c>
      <x:c r="Q5466" s="14">
        <x:f>VLOOKUP(N5466,'Currency Rates'!$A$3:$C$32,3,0)</x:f>
      </x:c>
      <x:c r="R5466" s="0">
        <x:f>IF(A5466="SPUS",0,IF(A5466="FWD",0,P5466/Q5466))</x:f>
      </x:c>
    </x:row>
    <x:row r="5467" spans="1:19" x14ac:dyDescent="0.3">
      <x:c r="A5467" s="0">
        <x:f>'Historical Trades'!A5467</x:f>
      </x:c>
      <x:c r="B5467" s="0">
        <x:f>'Historical Trades'!B5467</x:f>
      </x:c>
      <x:c r="C5467" s="23">
        <x:f>'Historical Trades'!C5467</x:f>
      </x:c>
      <x:c r="D5467" s="0">
        <x:f>'Historical Trades'!D5467</x:f>
      </x:c>
      <x:c r="E5467" s="23">
        <x:f>'Historical Trades'!E5467</x:f>
      </x:c>
      <x:c r="F5467" s="0">
        <x:f>'Historical Trades'!F5467</x:f>
      </x:c>
      <x:c r="G5467" s="0">
        <x:f>'Historical Trades'!G5467</x:f>
      </x:c>
      <x:c r="H5467" s="0">
        <x:f>'Historical Trades'!H5467</x:f>
      </x:c>
      <x:c r="I5467" s="0">
        <x:f>'Historical Trades'!I5467</x:f>
      </x:c>
      <x:c r="J5467" s="0">
        <x:f>'Historical Trades'!J5467</x:f>
      </x:c>
      <x:c r="K5467" s="0">
        <x:f>'Historical Trades'!K5467</x:f>
      </x:c>
      <x:c r="L5467" s="0">
        <x:f>'Historical Trades'!L5467</x:f>
      </x:c>
      <x:c r="M5467" s="0">
        <x:f>'Historical Trades'!M5467</x:f>
      </x:c>
      <x:c r="N5467" s="0">
        <x:f>CLEAN('Historical Trades'!O5467)</x:f>
      </x:c>
      <x:c r="P5467" s="14">
        <x:f>IF(G5467="sell",M5467,-M5467)</x:f>
      </x:c>
      <x:c r="Q5467" s="14">
        <x:f>VLOOKUP(N5467,'Currency Rates'!$A$3:$C$32,3,0)</x:f>
      </x:c>
      <x:c r="R5467" s="0">
        <x:f>IF(A5467="SPUS",0,IF(A5467="FWD",0,P5467/Q5467))</x:f>
      </x:c>
    </x:row>
    <x:row r="5468" spans="1:19" x14ac:dyDescent="0.3">
      <x:c r="A5468" s="0">
        <x:f>'Historical Trades'!A5468</x:f>
      </x:c>
      <x:c r="B5468" s="0">
        <x:f>'Historical Trades'!B5468</x:f>
      </x:c>
      <x:c r="C5468" s="23">
        <x:f>'Historical Trades'!C5468</x:f>
      </x:c>
      <x:c r="D5468" s="0">
        <x:f>'Historical Trades'!D5468</x:f>
      </x:c>
      <x:c r="E5468" s="23">
        <x:f>'Historical Trades'!E5468</x:f>
      </x:c>
      <x:c r="F5468" s="0">
        <x:f>'Historical Trades'!F5468</x:f>
      </x:c>
      <x:c r="G5468" s="0">
        <x:f>'Historical Trades'!G5468</x:f>
      </x:c>
      <x:c r="H5468" s="0">
        <x:f>'Historical Trades'!H5468</x:f>
      </x:c>
      <x:c r="I5468" s="0">
        <x:f>'Historical Trades'!I5468</x:f>
      </x:c>
      <x:c r="J5468" s="0">
        <x:f>'Historical Trades'!J5468</x:f>
      </x:c>
      <x:c r="K5468" s="0">
        <x:f>'Historical Trades'!K5468</x:f>
      </x:c>
      <x:c r="L5468" s="0">
        <x:f>'Historical Trades'!L5468</x:f>
      </x:c>
      <x:c r="M5468" s="0">
        <x:f>'Historical Trades'!M5468</x:f>
      </x:c>
      <x:c r="N5468" s="0">
        <x:f>CLEAN('Historical Trades'!O5468)</x:f>
      </x:c>
      <x:c r="P5468" s="14">
        <x:f>IF(G5468="sell",M5468,-M5468)</x:f>
      </x:c>
      <x:c r="Q5468" s="14">
        <x:f>VLOOKUP(N5468,'Currency Rates'!$A$3:$C$32,3,0)</x:f>
      </x:c>
      <x:c r="R5468" s="0">
        <x:f>IF(A5468="SPUS",0,IF(A5468="FWD",0,P5468/Q5468))</x:f>
      </x:c>
    </x:row>
    <x:row r="5469" spans="1:19" x14ac:dyDescent="0.3">
      <x:c r="A5469" s="0">
        <x:f>'Historical Trades'!A5469</x:f>
      </x:c>
      <x:c r="B5469" s="0">
        <x:f>'Historical Trades'!B5469</x:f>
      </x:c>
      <x:c r="C5469" s="23">
        <x:f>'Historical Trades'!C5469</x:f>
      </x:c>
      <x:c r="D5469" s="0">
        <x:f>'Historical Trades'!D5469</x:f>
      </x:c>
      <x:c r="E5469" s="23">
        <x:f>'Historical Trades'!E5469</x:f>
      </x:c>
      <x:c r="F5469" s="0">
        <x:f>'Historical Trades'!F5469</x:f>
      </x:c>
      <x:c r="G5469" s="0">
        <x:f>'Historical Trades'!G5469</x:f>
      </x:c>
      <x:c r="H5469" s="0">
        <x:f>'Historical Trades'!H5469</x:f>
      </x:c>
      <x:c r="I5469" s="0">
        <x:f>'Historical Trades'!I5469</x:f>
      </x:c>
      <x:c r="J5469" s="0">
        <x:f>'Historical Trades'!J5469</x:f>
      </x:c>
      <x:c r="K5469" s="0">
        <x:f>'Historical Trades'!K5469</x:f>
      </x:c>
      <x:c r="L5469" s="0">
        <x:f>'Historical Trades'!L5469</x:f>
      </x:c>
      <x:c r="M5469" s="0">
        <x:f>'Historical Trades'!M5469</x:f>
      </x:c>
      <x:c r="N5469" s="0">
        <x:f>CLEAN('Historical Trades'!O5469)</x:f>
      </x:c>
      <x:c r="P5469" s="14">
        <x:f>IF(G5469="sell",M5469,-M5469)</x:f>
      </x:c>
      <x:c r="Q5469" s="14">
        <x:f>VLOOKUP(N5469,'Currency Rates'!$A$3:$C$32,3,0)</x:f>
      </x:c>
      <x:c r="R5469" s="0">
        <x:f>IF(A5469="SPUS",0,IF(A5469="FWD",0,P5469/Q5469))</x:f>
      </x:c>
    </x:row>
    <x:row r="5470" spans="1:19" x14ac:dyDescent="0.3">
      <x:c r="A5470" s="0">
        <x:f>'Historical Trades'!A5470</x:f>
      </x:c>
      <x:c r="B5470" s="0">
        <x:f>'Historical Trades'!B5470</x:f>
      </x:c>
      <x:c r="C5470" s="23">
        <x:f>'Historical Trades'!C5470</x:f>
      </x:c>
      <x:c r="D5470" s="0">
        <x:f>'Historical Trades'!D5470</x:f>
      </x:c>
      <x:c r="E5470" s="23">
        <x:f>'Historical Trades'!E5470</x:f>
      </x:c>
      <x:c r="F5470" s="0">
        <x:f>'Historical Trades'!F5470</x:f>
      </x:c>
      <x:c r="G5470" s="0">
        <x:f>'Historical Trades'!G5470</x:f>
      </x:c>
      <x:c r="H5470" s="0">
        <x:f>'Historical Trades'!H5470</x:f>
      </x:c>
      <x:c r="I5470" s="0">
        <x:f>'Historical Trades'!I5470</x:f>
      </x:c>
      <x:c r="J5470" s="0">
        <x:f>'Historical Trades'!J5470</x:f>
      </x:c>
      <x:c r="K5470" s="0">
        <x:f>'Historical Trades'!K5470</x:f>
      </x:c>
      <x:c r="L5470" s="0">
        <x:f>'Historical Trades'!L5470</x:f>
      </x:c>
      <x:c r="M5470" s="0">
        <x:f>'Historical Trades'!M5470</x:f>
      </x:c>
      <x:c r="N5470" s="0">
        <x:f>CLEAN('Historical Trades'!O5470)</x:f>
      </x:c>
      <x:c r="P5470" s="14">
        <x:f>IF(G5470="sell",M5470,-M5470)</x:f>
      </x:c>
      <x:c r="Q5470" s="14">
        <x:f>VLOOKUP(N5470,'Currency Rates'!$A$3:$C$32,3,0)</x:f>
      </x:c>
      <x:c r="R5470" s="0">
        <x:f>IF(A5470="SPUS",0,IF(A5470="FWD",0,P5470/Q5470))</x:f>
      </x:c>
    </x:row>
    <x:row r="5471" spans="1:19" x14ac:dyDescent="0.3">
      <x:c r="A5471" s="0">
        <x:f>'Historical Trades'!A5471</x:f>
      </x:c>
      <x:c r="B5471" s="0">
        <x:f>'Historical Trades'!B5471</x:f>
      </x:c>
      <x:c r="C5471" s="23">
        <x:f>'Historical Trades'!C5471</x:f>
      </x:c>
      <x:c r="D5471" s="0">
        <x:f>'Historical Trades'!D5471</x:f>
      </x:c>
      <x:c r="E5471" s="23">
        <x:f>'Historical Trades'!E5471</x:f>
      </x:c>
      <x:c r="F5471" s="0">
        <x:f>'Historical Trades'!F5471</x:f>
      </x:c>
      <x:c r="G5471" s="0">
        <x:f>'Historical Trades'!G5471</x:f>
      </x:c>
      <x:c r="H5471" s="0">
        <x:f>'Historical Trades'!H5471</x:f>
      </x:c>
      <x:c r="I5471" s="0">
        <x:f>'Historical Trades'!I5471</x:f>
      </x:c>
      <x:c r="J5471" s="0">
        <x:f>'Historical Trades'!J5471</x:f>
      </x:c>
      <x:c r="K5471" s="0">
        <x:f>'Historical Trades'!K5471</x:f>
      </x:c>
      <x:c r="L5471" s="0">
        <x:f>'Historical Trades'!L5471</x:f>
      </x:c>
      <x:c r="M5471" s="0">
        <x:f>'Historical Trades'!M5471</x:f>
      </x:c>
      <x:c r="N5471" s="0">
        <x:f>CLEAN('Historical Trades'!O5471)</x:f>
      </x:c>
      <x:c r="P5471" s="14">
        <x:f>IF(G5471="sell",M5471,-M5471)</x:f>
      </x:c>
      <x:c r="Q5471" s="14">
        <x:f>VLOOKUP(N5471,'Currency Rates'!$A$3:$C$32,3,0)</x:f>
      </x:c>
      <x:c r="R5471" s="0">
        <x:f>IF(A5471="SPUS",0,IF(A5471="FWD",0,P5471/Q5471))</x:f>
      </x:c>
    </x:row>
    <x:row r="5472" spans="1:19" x14ac:dyDescent="0.3">
      <x:c r="A5472" s="0">
        <x:f>'Historical Trades'!A5472</x:f>
      </x:c>
      <x:c r="B5472" s="0">
        <x:f>'Historical Trades'!B5472</x:f>
      </x:c>
      <x:c r="C5472" s="23">
        <x:f>'Historical Trades'!C5472</x:f>
      </x:c>
      <x:c r="D5472" s="0">
        <x:f>'Historical Trades'!D5472</x:f>
      </x:c>
      <x:c r="E5472" s="23">
        <x:f>'Historical Trades'!E5472</x:f>
      </x:c>
      <x:c r="F5472" s="0">
        <x:f>'Historical Trades'!F5472</x:f>
      </x:c>
      <x:c r="G5472" s="0">
        <x:f>'Historical Trades'!G5472</x:f>
      </x:c>
      <x:c r="H5472" s="0">
        <x:f>'Historical Trades'!H5472</x:f>
      </x:c>
      <x:c r="I5472" s="0">
        <x:f>'Historical Trades'!I5472</x:f>
      </x:c>
      <x:c r="J5472" s="0">
        <x:f>'Historical Trades'!J5472</x:f>
      </x:c>
      <x:c r="K5472" s="0">
        <x:f>'Historical Trades'!K5472</x:f>
      </x:c>
      <x:c r="L5472" s="0">
        <x:f>'Historical Trades'!L5472</x:f>
      </x:c>
      <x:c r="M5472" s="0">
        <x:f>'Historical Trades'!M5472</x:f>
      </x:c>
      <x:c r="N5472" s="0">
        <x:f>CLEAN('Historical Trades'!O5472)</x:f>
      </x:c>
      <x:c r="P5472" s="14">
        <x:f>IF(G5472="sell",M5472,-M5472)</x:f>
      </x:c>
      <x:c r="Q5472" s="14">
        <x:f>VLOOKUP(N5472,'Currency Rates'!$A$3:$C$32,3,0)</x:f>
      </x:c>
      <x:c r="R5472" s="0">
        <x:f>IF(A5472="SPUS",0,IF(A5472="FWD",0,P5472/Q5472))</x:f>
      </x:c>
    </x:row>
    <x:row r="5473" spans="1:19" x14ac:dyDescent="0.3">
      <x:c r="A5473" s="0">
        <x:f>'Historical Trades'!A5473</x:f>
      </x:c>
      <x:c r="B5473" s="0">
        <x:f>'Historical Trades'!B5473</x:f>
      </x:c>
      <x:c r="C5473" s="23">
        <x:f>'Historical Trades'!C5473</x:f>
      </x:c>
      <x:c r="D5473" s="0">
        <x:f>'Historical Trades'!D5473</x:f>
      </x:c>
      <x:c r="E5473" s="23">
        <x:f>'Historical Trades'!E5473</x:f>
      </x:c>
      <x:c r="F5473" s="0">
        <x:f>'Historical Trades'!F5473</x:f>
      </x:c>
      <x:c r="G5473" s="0">
        <x:f>'Historical Trades'!G5473</x:f>
      </x:c>
      <x:c r="H5473" s="0">
        <x:f>'Historical Trades'!H5473</x:f>
      </x:c>
      <x:c r="I5473" s="0">
        <x:f>'Historical Trades'!I5473</x:f>
      </x:c>
      <x:c r="J5473" s="0">
        <x:f>'Historical Trades'!J5473</x:f>
      </x:c>
      <x:c r="K5473" s="0">
        <x:f>'Historical Trades'!K5473</x:f>
      </x:c>
      <x:c r="L5473" s="0">
        <x:f>'Historical Trades'!L5473</x:f>
      </x:c>
      <x:c r="M5473" s="0">
        <x:f>'Historical Trades'!M5473</x:f>
      </x:c>
      <x:c r="N5473" s="0">
        <x:f>CLEAN('Historical Trades'!O5473)</x:f>
      </x:c>
      <x:c r="P5473" s="14">
        <x:f>IF(G5473="sell",M5473,-M5473)</x:f>
      </x:c>
      <x:c r="Q5473" s="14">
        <x:f>VLOOKUP(N5473,'Currency Rates'!$A$3:$C$32,3,0)</x:f>
      </x:c>
      <x:c r="R5473" s="0">
        <x:f>IF(A5473="SPUS",0,IF(A5473="FWD",0,P5473/Q5473))</x:f>
      </x:c>
    </x:row>
    <x:row r="5474" spans="1:19" x14ac:dyDescent="0.3">
      <x:c r="A5474" s="0">
        <x:f>'Historical Trades'!A5474</x:f>
      </x:c>
      <x:c r="B5474" s="0">
        <x:f>'Historical Trades'!B5474</x:f>
      </x:c>
      <x:c r="C5474" s="23">
        <x:f>'Historical Trades'!C5474</x:f>
      </x:c>
      <x:c r="D5474" s="0">
        <x:f>'Historical Trades'!D5474</x:f>
      </x:c>
      <x:c r="E5474" s="23">
        <x:f>'Historical Trades'!E5474</x:f>
      </x:c>
      <x:c r="F5474" s="0">
        <x:f>'Historical Trades'!F5474</x:f>
      </x:c>
      <x:c r="G5474" s="0">
        <x:f>'Historical Trades'!G5474</x:f>
      </x:c>
      <x:c r="H5474" s="0">
        <x:f>'Historical Trades'!H5474</x:f>
      </x:c>
      <x:c r="I5474" s="0">
        <x:f>'Historical Trades'!I5474</x:f>
      </x:c>
      <x:c r="J5474" s="0">
        <x:f>'Historical Trades'!J5474</x:f>
      </x:c>
      <x:c r="K5474" s="0">
        <x:f>'Historical Trades'!K5474</x:f>
      </x:c>
      <x:c r="L5474" s="0">
        <x:f>'Historical Trades'!L5474</x:f>
      </x:c>
      <x:c r="M5474" s="0">
        <x:f>'Historical Trades'!M5474</x:f>
      </x:c>
      <x:c r="N5474" s="0">
        <x:f>CLEAN('Historical Trades'!O5474)</x:f>
      </x:c>
      <x:c r="P5474" s="14">
        <x:f>IF(G5474="sell",M5474,-M5474)</x:f>
      </x:c>
      <x:c r="Q5474" s="14">
        <x:f>VLOOKUP(N5474,'Currency Rates'!$A$3:$C$32,3,0)</x:f>
      </x:c>
      <x:c r="R5474" s="0">
        <x:f>IF(A5474="SPUS",0,IF(A5474="FWD",0,P5474/Q5474))</x:f>
      </x:c>
    </x:row>
    <x:row r="5475" spans="1:19" x14ac:dyDescent="0.3">
      <x:c r="A5475" s="0">
        <x:f>'Historical Trades'!A5475</x:f>
      </x:c>
      <x:c r="B5475" s="0">
        <x:f>'Historical Trades'!B5475</x:f>
      </x:c>
      <x:c r="C5475" s="23">
        <x:f>'Historical Trades'!C5475</x:f>
      </x:c>
      <x:c r="D5475" s="0">
        <x:f>'Historical Trades'!D5475</x:f>
      </x:c>
      <x:c r="E5475" s="23">
        <x:f>'Historical Trades'!E5475</x:f>
      </x:c>
      <x:c r="F5475" s="0">
        <x:f>'Historical Trades'!F5475</x:f>
      </x:c>
      <x:c r="G5475" s="0">
        <x:f>'Historical Trades'!G5475</x:f>
      </x:c>
      <x:c r="H5475" s="0">
        <x:f>'Historical Trades'!H5475</x:f>
      </x:c>
      <x:c r="I5475" s="0">
        <x:f>'Historical Trades'!I5475</x:f>
      </x:c>
      <x:c r="J5475" s="0">
        <x:f>'Historical Trades'!J5475</x:f>
      </x:c>
      <x:c r="K5475" s="0">
        <x:f>'Historical Trades'!K5475</x:f>
      </x:c>
      <x:c r="L5475" s="0">
        <x:f>'Historical Trades'!L5475</x:f>
      </x:c>
      <x:c r="M5475" s="0">
        <x:f>'Historical Trades'!M5475</x:f>
      </x:c>
      <x:c r="N5475" s="0">
        <x:f>CLEAN('Historical Trades'!O5475)</x:f>
      </x:c>
      <x:c r="P5475" s="14">
        <x:f>IF(G5475="sell",M5475,-M5475)</x:f>
      </x:c>
      <x:c r="Q5475" s="14">
        <x:f>VLOOKUP(N5475,'Currency Rates'!$A$3:$C$32,3,0)</x:f>
      </x:c>
      <x:c r="R5475" s="0">
        <x:f>IF(A5475="SPUS",0,IF(A5475="FWD",0,P5475/Q5475))</x:f>
      </x:c>
    </x:row>
    <x:row r="5476" spans="1:19" x14ac:dyDescent="0.3">
      <x:c r="A5476" s="0">
        <x:f>'Historical Trades'!A5476</x:f>
      </x:c>
      <x:c r="B5476" s="0">
        <x:f>'Historical Trades'!B5476</x:f>
      </x:c>
      <x:c r="C5476" s="23">
        <x:f>'Historical Trades'!C5476</x:f>
      </x:c>
      <x:c r="D5476" s="0">
        <x:f>'Historical Trades'!D5476</x:f>
      </x:c>
      <x:c r="E5476" s="23">
        <x:f>'Historical Trades'!E5476</x:f>
      </x:c>
      <x:c r="F5476" s="0">
        <x:f>'Historical Trades'!F5476</x:f>
      </x:c>
      <x:c r="G5476" s="0">
        <x:f>'Historical Trades'!G5476</x:f>
      </x:c>
      <x:c r="H5476" s="0">
        <x:f>'Historical Trades'!H5476</x:f>
      </x:c>
      <x:c r="I5476" s="0">
        <x:f>'Historical Trades'!I5476</x:f>
      </x:c>
      <x:c r="J5476" s="0">
        <x:f>'Historical Trades'!J5476</x:f>
      </x:c>
      <x:c r="K5476" s="0">
        <x:f>'Historical Trades'!K5476</x:f>
      </x:c>
      <x:c r="L5476" s="0">
        <x:f>'Historical Trades'!L5476</x:f>
      </x:c>
      <x:c r="M5476" s="0">
        <x:f>'Historical Trades'!M5476</x:f>
      </x:c>
      <x:c r="N5476" s="0">
        <x:f>CLEAN('Historical Trades'!O5476)</x:f>
      </x:c>
      <x:c r="P5476" s="14">
        <x:f>IF(G5476="sell",M5476,-M5476)</x:f>
      </x:c>
      <x:c r="Q5476" s="14">
        <x:f>VLOOKUP(N5476,'Currency Rates'!$A$3:$C$32,3,0)</x:f>
      </x:c>
      <x:c r="R5476" s="0">
        <x:f>IF(A5476="SPUS",0,IF(A5476="FWD",0,P5476/Q5476))</x:f>
      </x:c>
    </x:row>
    <x:row r="5477" spans="1:19" x14ac:dyDescent="0.3">
      <x:c r="A5477" s="0">
        <x:f>'Historical Trades'!A5477</x:f>
      </x:c>
      <x:c r="B5477" s="0">
        <x:f>'Historical Trades'!B5477</x:f>
      </x:c>
      <x:c r="C5477" s="23">
        <x:f>'Historical Trades'!C5477</x:f>
      </x:c>
      <x:c r="D5477" s="0">
        <x:f>'Historical Trades'!D5477</x:f>
      </x:c>
      <x:c r="E5477" s="23">
        <x:f>'Historical Trades'!E5477</x:f>
      </x:c>
      <x:c r="F5477" s="0">
        <x:f>'Historical Trades'!F5477</x:f>
      </x:c>
      <x:c r="G5477" s="0">
        <x:f>'Historical Trades'!G5477</x:f>
      </x:c>
      <x:c r="H5477" s="0">
        <x:f>'Historical Trades'!H5477</x:f>
      </x:c>
      <x:c r="I5477" s="0">
        <x:f>'Historical Trades'!I5477</x:f>
      </x:c>
      <x:c r="J5477" s="0">
        <x:f>'Historical Trades'!J5477</x:f>
      </x:c>
      <x:c r="K5477" s="0">
        <x:f>'Historical Trades'!K5477</x:f>
      </x:c>
      <x:c r="L5477" s="0">
        <x:f>'Historical Trades'!L5477</x:f>
      </x:c>
      <x:c r="M5477" s="0">
        <x:f>'Historical Trades'!M5477</x:f>
      </x:c>
      <x:c r="N5477" s="0">
        <x:f>CLEAN('Historical Trades'!O5477)</x:f>
      </x:c>
      <x:c r="P5477" s="14">
        <x:f>IF(G5477="sell",M5477,-M5477)</x:f>
      </x:c>
      <x:c r="Q5477" s="14">
        <x:f>VLOOKUP(N5477,'Currency Rates'!$A$3:$C$32,3,0)</x:f>
      </x:c>
      <x:c r="R5477" s="0">
        <x:f>IF(A5477="SPUS",0,IF(A5477="FWD",0,P5477/Q5477))</x:f>
      </x:c>
    </x:row>
    <x:row r="5478" spans="1:19" x14ac:dyDescent="0.3">
      <x:c r="A5478" s="0">
        <x:f>'Historical Trades'!A5478</x:f>
      </x:c>
      <x:c r="B5478" s="0">
        <x:f>'Historical Trades'!B5478</x:f>
      </x:c>
      <x:c r="C5478" s="23">
        <x:f>'Historical Trades'!C5478</x:f>
      </x:c>
      <x:c r="D5478" s="0">
        <x:f>'Historical Trades'!D5478</x:f>
      </x:c>
      <x:c r="E5478" s="23">
        <x:f>'Historical Trades'!E5478</x:f>
      </x:c>
      <x:c r="F5478" s="0">
        <x:f>'Historical Trades'!F5478</x:f>
      </x:c>
      <x:c r="G5478" s="0">
        <x:f>'Historical Trades'!G5478</x:f>
      </x:c>
      <x:c r="H5478" s="0">
        <x:f>'Historical Trades'!H5478</x:f>
      </x:c>
      <x:c r="I5478" s="0">
        <x:f>'Historical Trades'!I5478</x:f>
      </x:c>
      <x:c r="J5478" s="0">
        <x:f>'Historical Trades'!J5478</x:f>
      </x:c>
      <x:c r="K5478" s="0">
        <x:f>'Historical Trades'!K5478</x:f>
      </x:c>
      <x:c r="L5478" s="0">
        <x:f>'Historical Trades'!L5478</x:f>
      </x:c>
      <x:c r="M5478" s="0">
        <x:f>'Historical Trades'!M5478</x:f>
      </x:c>
      <x:c r="N5478" s="0">
        <x:f>CLEAN('Historical Trades'!O5478)</x:f>
      </x:c>
      <x:c r="P5478" s="14">
        <x:f>IF(G5478="sell",M5478,-M5478)</x:f>
      </x:c>
      <x:c r="Q5478" s="14">
        <x:f>VLOOKUP(N5478,'Currency Rates'!$A$3:$C$32,3,0)</x:f>
      </x:c>
      <x:c r="R5478" s="0">
        <x:f>IF(A5478="SPUS",0,IF(A5478="FWD",0,P5478/Q5478))</x:f>
      </x:c>
    </x:row>
    <x:row r="5479" spans="1:19" x14ac:dyDescent="0.3">
      <x:c r="A5479" s="0">
        <x:f>'Historical Trades'!A5479</x:f>
      </x:c>
      <x:c r="B5479" s="0">
        <x:f>'Historical Trades'!B5479</x:f>
      </x:c>
      <x:c r="C5479" s="23">
        <x:f>'Historical Trades'!C5479</x:f>
      </x:c>
      <x:c r="D5479" s="0">
        <x:f>'Historical Trades'!D5479</x:f>
      </x:c>
      <x:c r="E5479" s="23">
        <x:f>'Historical Trades'!E5479</x:f>
      </x:c>
      <x:c r="F5479" s="0">
        <x:f>'Historical Trades'!F5479</x:f>
      </x:c>
      <x:c r="G5479" s="0">
        <x:f>'Historical Trades'!G5479</x:f>
      </x:c>
      <x:c r="H5479" s="0">
        <x:f>'Historical Trades'!H5479</x:f>
      </x:c>
      <x:c r="I5479" s="0">
        <x:f>'Historical Trades'!I5479</x:f>
      </x:c>
      <x:c r="J5479" s="0">
        <x:f>'Historical Trades'!J5479</x:f>
      </x:c>
      <x:c r="K5479" s="0">
        <x:f>'Historical Trades'!K5479</x:f>
      </x:c>
      <x:c r="L5479" s="0">
        <x:f>'Historical Trades'!L5479</x:f>
      </x:c>
      <x:c r="M5479" s="0">
        <x:f>'Historical Trades'!M5479</x:f>
      </x:c>
      <x:c r="N5479" s="0">
        <x:f>CLEAN('Historical Trades'!O5479)</x:f>
      </x:c>
      <x:c r="P5479" s="14">
        <x:f>IF(G5479="sell",M5479,-M5479)</x:f>
      </x:c>
      <x:c r="Q5479" s="14">
        <x:f>VLOOKUP(N5479,'Currency Rates'!$A$3:$C$32,3,0)</x:f>
      </x:c>
      <x:c r="R5479" s="0">
        <x:f>IF(A5479="SPUS",0,IF(A5479="FWD",0,P5479/Q5479))</x:f>
      </x:c>
    </x:row>
    <x:row r="5480" spans="1:19" x14ac:dyDescent="0.3">
      <x:c r="A5480" s="0">
        <x:f>'Historical Trades'!A5480</x:f>
      </x:c>
      <x:c r="B5480" s="0">
        <x:f>'Historical Trades'!B5480</x:f>
      </x:c>
      <x:c r="C5480" s="23">
        <x:f>'Historical Trades'!C5480</x:f>
      </x:c>
      <x:c r="D5480" s="0">
        <x:f>'Historical Trades'!D5480</x:f>
      </x:c>
      <x:c r="E5480" s="23">
        <x:f>'Historical Trades'!E5480</x:f>
      </x:c>
      <x:c r="F5480" s="0">
        <x:f>'Historical Trades'!F5480</x:f>
      </x:c>
      <x:c r="G5480" s="0">
        <x:f>'Historical Trades'!G5480</x:f>
      </x:c>
      <x:c r="H5480" s="0">
        <x:f>'Historical Trades'!H5480</x:f>
      </x:c>
      <x:c r="I5480" s="0">
        <x:f>'Historical Trades'!I5480</x:f>
      </x:c>
      <x:c r="J5480" s="0">
        <x:f>'Historical Trades'!J5480</x:f>
      </x:c>
      <x:c r="K5480" s="0">
        <x:f>'Historical Trades'!K5480</x:f>
      </x:c>
      <x:c r="L5480" s="0">
        <x:f>'Historical Trades'!L5480</x:f>
      </x:c>
      <x:c r="M5480" s="0">
        <x:f>'Historical Trades'!M5480</x:f>
      </x:c>
      <x:c r="N5480" s="0">
        <x:f>CLEAN('Historical Trades'!O5480)</x:f>
      </x:c>
      <x:c r="P5480" s="14">
        <x:f>IF(G5480="sell",M5480,-M5480)</x:f>
      </x:c>
      <x:c r="Q5480" s="14">
        <x:f>VLOOKUP(N5480,'Currency Rates'!$A$3:$C$32,3,0)</x:f>
      </x:c>
      <x:c r="R5480" s="0">
        <x:f>IF(A5480="SPUS",0,IF(A5480="FWD",0,P5480/Q5480))</x:f>
      </x:c>
    </x:row>
    <x:row r="5481" spans="1:19" x14ac:dyDescent="0.3">
      <x:c r="A5481" s="0">
        <x:f>'Historical Trades'!A5481</x:f>
      </x:c>
      <x:c r="B5481" s="0">
        <x:f>'Historical Trades'!B5481</x:f>
      </x:c>
      <x:c r="C5481" s="23">
        <x:f>'Historical Trades'!C5481</x:f>
      </x:c>
      <x:c r="D5481" s="0">
        <x:f>'Historical Trades'!D5481</x:f>
      </x:c>
      <x:c r="E5481" s="23">
        <x:f>'Historical Trades'!E5481</x:f>
      </x:c>
      <x:c r="F5481" s="0">
        <x:f>'Historical Trades'!F5481</x:f>
      </x:c>
      <x:c r="G5481" s="0">
        <x:f>'Historical Trades'!G5481</x:f>
      </x:c>
      <x:c r="H5481" s="0">
        <x:f>'Historical Trades'!H5481</x:f>
      </x:c>
      <x:c r="I5481" s="0">
        <x:f>'Historical Trades'!I5481</x:f>
      </x:c>
      <x:c r="J5481" s="0">
        <x:f>'Historical Trades'!J5481</x:f>
      </x:c>
      <x:c r="K5481" s="0">
        <x:f>'Historical Trades'!K5481</x:f>
      </x:c>
      <x:c r="L5481" s="0">
        <x:f>'Historical Trades'!L5481</x:f>
      </x:c>
      <x:c r="M5481" s="0">
        <x:f>'Historical Trades'!M5481</x:f>
      </x:c>
      <x:c r="N5481" s="0">
        <x:f>CLEAN('Historical Trades'!O5481)</x:f>
      </x:c>
      <x:c r="P5481" s="14">
        <x:f>IF(G5481="sell",M5481,-M5481)</x:f>
      </x:c>
      <x:c r="Q5481" s="14">
        <x:f>VLOOKUP(N5481,'Currency Rates'!$A$3:$C$32,3,0)</x:f>
      </x:c>
      <x:c r="R5481" s="0">
        <x:f>IF(A5481="SPUS",0,IF(A5481="FWD",0,P5481/Q5481))</x:f>
      </x:c>
    </x:row>
    <x:row r="5482" spans="1:19" x14ac:dyDescent="0.3">
      <x:c r="A5482" s="0">
        <x:f>'Historical Trades'!A5482</x:f>
      </x:c>
      <x:c r="B5482" s="0">
        <x:f>'Historical Trades'!B5482</x:f>
      </x:c>
      <x:c r="C5482" s="23">
        <x:f>'Historical Trades'!C5482</x:f>
      </x:c>
      <x:c r="D5482" s="0">
        <x:f>'Historical Trades'!D5482</x:f>
      </x:c>
      <x:c r="E5482" s="23">
        <x:f>'Historical Trades'!E5482</x:f>
      </x:c>
      <x:c r="F5482" s="0">
        <x:f>'Historical Trades'!F5482</x:f>
      </x:c>
      <x:c r="G5482" s="0">
        <x:f>'Historical Trades'!G5482</x:f>
      </x:c>
      <x:c r="H5482" s="0">
        <x:f>'Historical Trades'!H5482</x:f>
      </x:c>
      <x:c r="I5482" s="0">
        <x:f>'Historical Trades'!I5482</x:f>
      </x:c>
      <x:c r="J5482" s="0">
        <x:f>'Historical Trades'!J5482</x:f>
      </x:c>
      <x:c r="K5482" s="0">
        <x:f>'Historical Trades'!K5482</x:f>
      </x:c>
      <x:c r="L5482" s="0">
        <x:f>'Historical Trades'!L5482</x:f>
      </x:c>
      <x:c r="M5482" s="0">
        <x:f>'Historical Trades'!M5482</x:f>
      </x:c>
      <x:c r="N5482" s="0">
        <x:f>CLEAN('Historical Trades'!O5482)</x:f>
      </x:c>
      <x:c r="P5482" s="14">
        <x:f>IF(G5482="sell",M5482,-M5482)</x:f>
      </x:c>
      <x:c r="Q5482" s="14">
        <x:f>VLOOKUP(N5482,'Currency Rates'!$A$3:$C$32,3,0)</x:f>
      </x:c>
      <x:c r="R5482" s="0">
        <x:f>IF(A5482="SPUS",0,IF(A5482="FWD",0,P5482/Q5482))</x:f>
      </x:c>
    </x:row>
    <x:row r="5483" spans="1:19" x14ac:dyDescent="0.3">
      <x:c r="A5483" s="0">
        <x:f>'Historical Trades'!A5483</x:f>
      </x:c>
      <x:c r="B5483" s="0">
        <x:f>'Historical Trades'!B5483</x:f>
      </x:c>
      <x:c r="C5483" s="23">
        <x:f>'Historical Trades'!C5483</x:f>
      </x:c>
      <x:c r="D5483" s="0">
        <x:f>'Historical Trades'!D5483</x:f>
      </x:c>
      <x:c r="E5483" s="23">
        <x:f>'Historical Trades'!E5483</x:f>
      </x:c>
      <x:c r="F5483" s="0">
        <x:f>'Historical Trades'!F5483</x:f>
      </x:c>
      <x:c r="G5483" s="0">
        <x:f>'Historical Trades'!G5483</x:f>
      </x:c>
      <x:c r="H5483" s="0">
        <x:f>'Historical Trades'!H5483</x:f>
      </x:c>
      <x:c r="I5483" s="0">
        <x:f>'Historical Trades'!I5483</x:f>
      </x:c>
      <x:c r="J5483" s="0">
        <x:f>'Historical Trades'!J5483</x:f>
      </x:c>
      <x:c r="K5483" s="0">
        <x:f>'Historical Trades'!K5483</x:f>
      </x:c>
      <x:c r="L5483" s="0">
        <x:f>'Historical Trades'!L5483</x:f>
      </x:c>
      <x:c r="M5483" s="0">
        <x:f>'Historical Trades'!M5483</x:f>
      </x:c>
      <x:c r="N5483" s="0">
        <x:f>CLEAN('Historical Trades'!O5483)</x:f>
      </x:c>
      <x:c r="P5483" s="14">
        <x:f>IF(G5483="sell",M5483,-M5483)</x:f>
      </x:c>
      <x:c r="Q5483" s="14">
        <x:f>VLOOKUP(N5483,'Currency Rates'!$A$3:$C$32,3,0)</x:f>
      </x:c>
      <x:c r="R5483" s="0">
        <x:f>IF(A5483="SPUS",0,IF(A5483="FWD",0,P5483/Q5483))</x:f>
      </x:c>
    </x:row>
    <x:row r="5484" spans="1:19" x14ac:dyDescent="0.3">
      <x:c r="A5484" s="0">
        <x:f>'Historical Trades'!A5484</x:f>
      </x:c>
      <x:c r="B5484" s="0">
        <x:f>'Historical Trades'!B5484</x:f>
      </x:c>
      <x:c r="C5484" s="23">
        <x:f>'Historical Trades'!C5484</x:f>
      </x:c>
      <x:c r="D5484" s="0">
        <x:f>'Historical Trades'!D5484</x:f>
      </x:c>
      <x:c r="E5484" s="23">
        <x:f>'Historical Trades'!E5484</x:f>
      </x:c>
      <x:c r="F5484" s="0">
        <x:f>'Historical Trades'!F5484</x:f>
      </x:c>
      <x:c r="G5484" s="0">
        <x:f>'Historical Trades'!G5484</x:f>
      </x:c>
      <x:c r="H5484" s="0">
        <x:f>'Historical Trades'!H5484</x:f>
      </x:c>
      <x:c r="I5484" s="0">
        <x:f>'Historical Trades'!I5484</x:f>
      </x:c>
      <x:c r="J5484" s="0">
        <x:f>'Historical Trades'!J5484</x:f>
      </x:c>
      <x:c r="K5484" s="0">
        <x:f>'Historical Trades'!K5484</x:f>
      </x:c>
      <x:c r="L5484" s="0">
        <x:f>'Historical Trades'!L5484</x:f>
      </x:c>
      <x:c r="M5484" s="0">
        <x:f>'Historical Trades'!M5484</x:f>
      </x:c>
      <x:c r="N5484" s="0">
        <x:f>CLEAN('Historical Trades'!O5484)</x:f>
      </x:c>
      <x:c r="P5484" s="14">
        <x:f>IF(G5484="sell",M5484,-M5484)</x:f>
      </x:c>
      <x:c r="Q5484" s="14">
        <x:f>VLOOKUP(N5484,'Currency Rates'!$A$3:$C$32,3,0)</x:f>
      </x:c>
      <x:c r="R5484" s="0">
        <x:f>IF(A5484="SPUS",0,IF(A5484="FWD",0,P5484/Q5484))</x:f>
      </x:c>
    </x:row>
    <x:row r="5485" spans="1:19" x14ac:dyDescent="0.3">
      <x:c r="A5485" s="0">
        <x:f>'Historical Trades'!A5485</x:f>
      </x:c>
      <x:c r="B5485" s="0">
        <x:f>'Historical Trades'!B5485</x:f>
      </x:c>
      <x:c r="C5485" s="23">
        <x:f>'Historical Trades'!C5485</x:f>
      </x:c>
      <x:c r="D5485" s="0">
        <x:f>'Historical Trades'!D5485</x:f>
      </x:c>
      <x:c r="E5485" s="23">
        <x:f>'Historical Trades'!E5485</x:f>
      </x:c>
      <x:c r="F5485" s="0">
        <x:f>'Historical Trades'!F5485</x:f>
      </x:c>
      <x:c r="G5485" s="0">
        <x:f>'Historical Trades'!G5485</x:f>
      </x:c>
      <x:c r="H5485" s="0">
        <x:f>'Historical Trades'!H5485</x:f>
      </x:c>
      <x:c r="I5485" s="0">
        <x:f>'Historical Trades'!I5485</x:f>
      </x:c>
      <x:c r="J5485" s="0">
        <x:f>'Historical Trades'!J5485</x:f>
      </x:c>
      <x:c r="K5485" s="0">
        <x:f>'Historical Trades'!K5485</x:f>
      </x:c>
      <x:c r="L5485" s="0">
        <x:f>'Historical Trades'!L5485</x:f>
      </x:c>
      <x:c r="M5485" s="0">
        <x:f>'Historical Trades'!M5485</x:f>
      </x:c>
      <x:c r="N5485" s="0">
        <x:f>CLEAN('Historical Trades'!O5485)</x:f>
      </x:c>
      <x:c r="P5485" s="14">
        <x:f>IF(G5485="sell",M5485,-M5485)</x:f>
      </x:c>
      <x:c r="Q5485" s="14">
        <x:f>VLOOKUP(N5485,'Currency Rates'!$A$3:$C$32,3,0)</x:f>
      </x:c>
      <x:c r="R5485" s="0">
        <x:f>IF(A5485="SPUS",0,IF(A5485="FWD",0,P5485/Q5485))</x:f>
      </x:c>
    </x:row>
    <x:row r="5486" spans="1:19" x14ac:dyDescent="0.3">
      <x:c r="A5486" s="0">
        <x:f>'Historical Trades'!A5486</x:f>
      </x:c>
      <x:c r="B5486" s="0">
        <x:f>'Historical Trades'!B5486</x:f>
      </x:c>
      <x:c r="C5486" s="23">
        <x:f>'Historical Trades'!C5486</x:f>
      </x:c>
      <x:c r="D5486" s="0">
        <x:f>'Historical Trades'!D5486</x:f>
      </x:c>
      <x:c r="E5486" s="23">
        <x:f>'Historical Trades'!E5486</x:f>
      </x:c>
      <x:c r="F5486" s="0">
        <x:f>'Historical Trades'!F5486</x:f>
      </x:c>
      <x:c r="G5486" s="0">
        <x:f>'Historical Trades'!G5486</x:f>
      </x:c>
      <x:c r="H5486" s="0">
        <x:f>'Historical Trades'!H5486</x:f>
      </x:c>
      <x:c r="I5486" s="0">
        <x:f>'Historical Trades'!I5486</x:f>
      </x:c>
      <x:c r="J5486" s="0">
        <x:f>'Historical Trades'!J5486</x:f>
      </x:c>
      <x:c r="K5486" s="0">
        <x:f>'Historical Trades'!K5486</x:f>
      </x:c>
      <x:c r="L5486" s="0">
        <x:f>'Historical Trades'!L5486</x:f>
      </x:c>
      <x:c r="M5486" s="0">
        <x:f>'Historical Trades'!M5486</x:f>
      </x:c>
      <x:c r="N5486" s="0">
        <x:f>CLEAN('Historical Trades'!O5486)</x:f>
      </x:c>
      <x:c r="P5486" s="14">
        <x:f>IF(G5486="sell",M5486,-M5486)</x:f>
      </x:c>
      <x:c r="Q5486" s="14">
        <x:f>VLOOKUP(N5486,'Currency Rates'!$A$3:$C$32,3,0)</x:f>
      </x:c>
      <x:c r="R5486" s="0">
        <x:f>IF(A5486="SPUS",0,IF(A5486="FWD",0,P5486/Q5486))</x:f>
      </x:c>
    </x:row>
    <x:row r="5487" spans="1:19" x14ac:dyDescent="0.3">
      <x:c r="A5487" s="0">
        <x:f>'Historical Trades'!A5487</x:f>
      </x:c>
      <x:c r="B5487" s="0">
        <x:f>'Historical Trades'!B5487</x:f>
      </x:c>
      <x:c r="C5487" s="23">
        <x:f>'Historical Trades'!C5487</x:f>
      </x:c>
      <x:c r="D5487" s="0">
        <x:f>'Historical Trades'!D5487</x:f>
      </x:c>
      <x:c r="E5487" s="23">
        <x:f>'Historical Trades'!E5487</x:f>
      </x:c>
      <x:c r="F5487" s="0">
        <x:f>'Historical Trades'!F5487</x:f>
      </x:c>
      <x:c r="G5487" s="0">
        <x:f>'Historical Trades'!G5487</x:f>
      </x:c>
      <x:c r="H5487" s="0">
        <x:f>'Historical Trades'!H5487</x:f>
      </x:c>
      <x:c r="I5487" s="0">
        <x:f>'Historical Trades'!I5487</x:f>
      </x:c>
      <x:c r="J5487" s="0">
        <x:f>'Historical Trades'!J5487</x:f>
      </x:c>
      <x:c r="K5487" s="0">
        <x:f>'Historical Trades'!K5487</x:f>
      </x:c>
      <x:c r="L5487" s="0">
        <x:f>'Historical Trades'!L5487</x:f>
      </x:c>
      <x:c r="M5487" s="0">
        <x:f>'Historical Trades'!M5487</x:f>
      </x:c>
      <x:c r="N5487" s="0">
        <x:f>CLEAN('Historical Trades'!O5487)</x:f>
      </x:c>
      <x:c r="P5487" s="14">
        <x:f>IF(G5487="sell",M5487,-M5487)</x:f>
      </x:c>
      <x:c r="Q5487" s="14">
        <x:f>VLOOKUP(N5487,'Currency Rates'!$A$3:$C$32,3,0)</x:f>
      </x:c>
      <x:c r="R5487" s="0">
        <x:f>IF(A5487="SPUS",0,IF(A5487="FWD",0,P5487/Q5487))</x:f>
      </x:c>
    </x:row>
    <x:row r="5488" spans="1:19" x14ac:dyDescent="0.3">
      <x:c r="A5488" s="0">
        <x:f>'Historical Trades'!A5488</x:f>
      </x:c>
      <x:c r="B5488" s="0">
        <x:f>'Historical Trades'!B5488</x:f>
      </x:c>
      <x:c r="C5488" s="23">
        <x:f>'Historical Trades'!C5488</x:f>
      </x:c>
      <x:c r="D5488" s="0">
        <x:f>'Historical Trades'!D5488</x:f>
      </x:c>
      <x:c r="E5488" s="23">
        <x:f>'Historical Trades'!E5488</x:f>
      </x:c>
      <x:c r="F5488" s="0">
        <x:f>'Historical Trades'!F5488</x:f>
      </x:c>
      <x:c r="G5488" s="0">
        <x:f>'Historical Trades'!G5488</x:f>
      </x:c>
      <x:c r="H5488" s="0">
        <x:f>'Historical Trades'!H5488</x:f>
      </x:c>
      <x:c r="I5488" s="0">
        <x:f>'Historical Trades'!I5488</x:f>
      </x:c>
      <x:c r="J5488" s="0">
        <x:f>'Historical Trades'!J5488</x:f>
      </x:c>
      <x:c r="K5488" s="0">
        <x:f>'Historical Trades'!K5488</x:f>
      </x:c>
      <x:c r="L5488" s="0">
        <x:f>'Historical Trades'!L5488</x:f>
      </x:c>
      <x:c r="M5488" s="0">
        <x:f>'Historical Trades'!M5488</x:f>
      </x:c>
      <x:c r="N5488" s="0">
        <x:f>CLEAN('Historical Trades'!O5488)</x:f>
      </x:c>
      <x:c r="P5488" s="14">
        <x:f>IF(G5488="sell",M5488,-M5488)</x:f>
      </x:c>
      <x:c r="Q5488" s="14">
        <x:f>VLOOKUP(N5488,'Currency Rates'!$A$3:$C$32,3,0)</x:f>
      </x:c>
      <x:c r="R5488" s="0">
        <x:f>IF(A5488="SPUS",0,IF(A5488="FWD",0,P5488/Q5488))</x:f>
      </x:c>
    </x:row>
    <x:row r="5489" spans="1:19" x14ac:dyDescent="0.3">
      <x:c r="A5489" s="0">
        <x:f>'Historical Trades'!A5489</x:f>
      </x:c>
      <x:c r="B5489" s="0">
        <x:f>'Historical Trades'!B5489</x:f>
      </x:c>
      <x:c r="C5489" s="23">
        <x:f>'Historical Trades'!C5489</x:f>
      </x:c>
      <x:c r="D5489" s="0">
        <x:f>'Historical Trades'!D5489</x:f>
      </x:c>
      <x:c r="E5489" s="23">
        <x:f>'Historical Trades'!E5489</x:f>
      </x:c>
      <x:c r="F5489" s="0">
        <x:f>'Historical Trades'!F5489</x:f>
      </x:c>
      <x:c r="G5489" s="0">
        <x:f>'Historical Trades'!G5489</x:f>
      </x:c>
      <x:c r="H5489" s="0">
        <x:f>'Historical Trades'!H5489</x:f>
      </x:c>
      <x:c r="I5489" s="0">
        <x:f>'Historical Trades'!I5489</x:f>
      </x:c>
      <x:c r="J5489" s="0">
        <x:f>'Historical Trades'!J5489</x:f>
      </x:c>
      <x:c r="K5489" s="0">
        <x:f>'Historical Trades'!K5489</x:f>
      </x:c>
      <x:c r="L5489" s="0">
        <x:f>'Historical Trades'!L5489</x:f>
      </x:c>
      <x:c r="M5489" s="0">
        <x:f>'Historical Trades'!M5489</x:f>
      </x:c>
      <x:c r="N5489" s="0">
        <x:f>CLEAN('Historical Trades'!O5489)</x:f>
      </x:c>
      <x:c r="P5489" s="14">
        <x:f>IF(G5489="sell",M5489,-M5489)</x:f>
      </x:c>
      <x:c r="Q5489" s="14">
        <x:f>VLOOKUP(N5489,'Currency Rates'!$A$3:$C$32,3,0)</x:f>
      </x:c>
      <x:c r="R5489" s="0">
        <x:f>IF(A5489="SPUS",0,IF(A5489="FWD",0,P5489/Q5489))</x:f>
      </x:c>
    </x:row>
    <x:row r="5490" spans="1:19" x14ac:dyDescent="0.3">
      <x:c r="A5490" s="0">
        <x:f>'Historical Trades'!A5490</x:f>
      </x:c>
      <x:c r="B5490" s="0">
        <x:f>'Historical Trades'!B5490</x:f>
      </x:c>
      <x:c r="C5490" s="23">
        <x:f>'Historical Trades'!C5490</x:f>
      </x:c>
      <x:c r="D5490" s="0">
        <x:f>'Historical Trades'!D5490</x:f>
      </x:c>
      <x:c r="E5490" s="23">
        <x:f>'Historical Trades'!E5490</x:f>
      </x:c>
      <x:c r="F5490" s="0">
        <x:f>'Historical Trades'!F5490</x:f>
      </x:c>
      <x:c r="G5490" s="0">
        <x:f>'Historical Trades'!G5490</x:f>
      </x:c>
      <x:c r="H5490" s="0">
        <x:f>'Historical Trades'!H5490</x:f>
      </x:c>
      <x:c r="I5490" s="0">
        <x:f>'Historical Trades'!I5490</x:f>
      </x:c>
      <x:c r="J5490" s="0">
        <x:f>'Historical Trades'!J5490</x:f>
      </x:c>
      <x:c r="K5490" s="0">
        <x:f>'Historical Trades'!K5490</x:f>
      </x:c>
      <x:c r="L5490" s="0">
        <x:f>'Historical Trades'!L5490</x:f>
      </x:c>
      <x:c r="M5490" s="0">
        <x:f>'Historical Trades'!M5490</x:f>
      </x:c>
      <x:c r="N5490" s="0">
        <x:f>CLEAN('Historical Trades'!O5490)</x:f>
      </x:c>
      <x:c r="P5490" s="14">
        <x:f>IF(G5490="sell",M5490,-M5490)</x:f>
      </x:c>
      <x:c r="Q5490" s="14">
        <x:f>VLOOKUP(N5490,'Currency Rates'!$A$3:$C$32,3,0)</x:f>
      </x:c>
      <x:c r="R5490" s="0">
        <x:f>IF(A5490="SPUS",0,IF(A5490="FWD",0,P5490/Q5490))</x:f>
      </x:c>
    </x:row>
    <x:row r="5491" spans="1:19" x14ac:dyDescent="0.3">
      <x:c r="A5491" s="0">
        <x:f>'Historical Trades'!A5491</x:f>
      </x:c>
      <x:c r="B5491" s="0">
        <x:f>'Historical Trades'!B5491</x:f>
      </x:c>
      <x:c r="C5491" s="23">
        <x:f>'Historical Trades'!C5491</x:f>
      </x:c>
      <x:c r="D5491" s="0">
        <x:f>'Historical Trades'!D5491</x:f>
      </x:c>
      <x:c r="E5491" s="23">
        <x:f>'Historical Trades'!E5491</x:f>
      </x:c>
      <x:c r="F5491" s="0">
        <x:f>'Historical Trades'!F5491</x:f>
      </x:c>
      <x:c r="G5491" s="0">
        <x:f>'Historical Trades'!G5491</x:f>
      </x:c>
      <x:c r="H5491" s="0">
        <x:f>'Historical Trades'!H5491</x:f>
      </x:c>
      <x:c r="I5491" s="0">
        <x:f>'Historical Trades'!I5491</x:f>
      </x:c>
      <x:c r="J5491" s="0">
        <x:f>'Historical Trades'!J5491</x:f>
      </x:c>
      <x:c r="K5491" s="0">
        <x:f>'Historical Trades'!K5491</x:f>
      </x:c>
      <x:c r="L5491" s="0">
        <x:f>'Historical Trades'!L5491</x:f>
      </x:c>
      <x:c r="M5491" s="0">
        <x:f>'Historical Trades'!M5491</x:f>
      </x:c>
      <x:c r="N5491" s="0">
        <x:f>CLEAN('Historical Trades'!O5491)</x:f>
      </x:c>
      <x:c r="P5491" s="14">
        <x:f>IF(G5491="sell",M5491,-M5491)</x:f>
      </x:c>
      <x:c r="Q5491" s="14">
        <x:f>VLOOKUP(N5491,'Currency Rates'!$A$3:$C$32,3,0)</x:f>
      </x:c>
      <x:c r="R5491" s="0">
        <x:f>IF(A5491="SPUS",0,IF(A5491="FWD",0,P5491/Q5491))</x:f>
      </x:c>
    </x:row>
    <x:row r="5492" spans="1:19" x14ac:dyDescent="0.3">
      <x:c r="A5492" s="0">
        <x:f>'Historical Trades'!A5492</x:f>
      </x:c>
      <x:c r="B5492" s="0">
        <x:f>'Historical Trades'!B5492</x:f>
      </x:c>
      <x:c r="C5492" s="23">
        <x:f>'Historical Trades'!C5492</x:f>
      </x:c>
      <x:c r="D5492" s="0">
        <x:f>'Historical Trades'!D5492</x:f>
      </x:c>
      <x:c r="E5492" s="23">
        <x:f>'Historical Trades'!E5492</x:f>
      </x:c>
      <x:c r="F5492" s="0">
        <x:f>'Historical Trades'!F5492</x:f>
      </x:c>
      <x:c r="G5492" s="0">
        <x:f>'Historical Trades'!G5492</x:f>
      </x:c>
      <x:c r="H5492" s="0">
        <x:f>'Historical Trades'!H5492</x:f>
      </x:c>
      <x:c r="I5492" s="0">
        <x:f>'Historical Trades'!I5492</x:f>
      </x:c>
      <x:c r="J5492" s="0">
        <x:f>'Historical Trades'!J5492</x:f>
      </x:c>
      <x:c r="K5492" s="0">
        <x:f>'Historical Trades'!K5492</x:f>
      </x:c>
      <x:c r="L5492" s="0">
        <x:f>'Historical Trades'!L5492</x:f>
      </x:c>
      <x:c r="M5492" s="0">
        <x:f>'Historical Trades'!M5492</x:f>
      </x:c>
      <x:c r="N5492" s="0">
        <x:f>CLEAN('Historical Trades'!O5492)</x:f>
      </x:c>
      <x:c r="P5492" s="14">
        <x:f>IF(G5492="sell",M5492,-M5492)</x:f>
      </x:c>
      <x:c r="Q5492" s="14">
        <x:f>VLOOKUP(N5492,'Currency Rates'!$A$3:$C$32,3,0)</x:f>
      </x:c>
      <x:c r="R5492" s="0">
        <x:f>IF(A5492="SPUS",0,IF(A5492="FWD",0,P5492/Q5492))</x:f>
      </x:c>
    </x:row>
    <x:row r="5493" spans="1:19" x14ac:dyDescent="0.3">
      <x:c r="A5493" s="0">
        <x:f>'Historical Trades'!A5493</x:f>
      </x:c>
      <x:c r="B5493" s="0">
        <x:f>'Historical Trades'!B5493</x:f>
      </x:c>
      <x:c r="C5493" s="23">
        <x:f>'Historical Trades'!C5493</x:f>
      </x:c>
      <x:c r="D5493" s="0">
        <x:f>'Historical Trades'!D5493</x:f>
      </x:c>
      <x:c r="E5493" s="23">
        <x:f>'Historical Trades'!E5493</x:f>
      </x:c>
      <x:c r="F5493" s="0">
        <x:f>'Historical Trades'!F5493</x:f>
      </x:c>
      <x:c r="G5493" s="0">
        <x:f>'Historical Trades'!G5493</x:f>
      </x:c>
      <x:c r="H5493" s="0">
        <x:f>'Historical Trades'!H5493</x:f>
      </x:c>
      <x:c r="I5493" s="0">
        <x:f>'Historical Trades'!I5493</x:f>
      </x:c>
      <x:c r="J5493" s="0">
        <x:f>'Historical Trades'!J5493</x:f>
      </x:c>
      <x:c r="K5493" s="0">
        <x:f>'Historical Trades'!K5493</x:f>
      </x:c>
      <x:c r="L5493" s="0">
        <x:f>'Historical Trades'!L5493</x:f>
      </x:c>
      <x:c r="M5493" s="0">
        <x:f>'Historical Trades'!M5493</x:f>
      </x:c>
      <x:c r="N5493" s="0">
        <x:f>CLEAN('Historical Trades'!O5493)</x:f>
      </x:c>
      <x:c r="P5493" s="14">
        <x:f>IF(G5493="sell",M5493,-M5493)</x:f>
      </x:c>
      <x:c r="Q5493" s="14">
        <x:f>VLOOKUP(N5493,'Currency Rates'!$A$3:$C$32,3,0)</x:f>
      </x:c>
      <x:c r="R5493" s="0">
        <x:f>IF(A5493="SPUS",0,IF(A5493="FWD",0,P5493/Q5493))</x:f>
      </x:c>
    </x:row>
    <x:row r="5494" spans="1:19" x14ac:dyDescent="0.3">
      <x:c r="A5494" s="0">
        <x:f>'Historical Trades'!A5494</x:f>
      </x:c>
      <x:c r="B5494" s="0">
        <x:f>'Historical Trades'!B5494</x:f>
      </x:c>
      <x:c r="C5494" s="23">
        <x:f>'Historical Trades'!C5494</x:f>
      </x:c>
      <x:c r="D5494" s="0">
        <x:f>'Historical Trades'!D5494</x:f>
      </x:c>
      <x:c r="E5494" s="23">
        <x:f>'Historical Trades'!E5494</x:f>
      </x:c>
      <x:c r="F5494" s="0">
        <x:f>'Historical Trades'!F5494</x:f>
      </x:c>
      <x:c r="G5494" s="0">
        <x:f>'Historical Trades'!G5494</x:f>
      </x:c>
      <x:c r="H5494" s="0">
        <x:f>'Historical Trades'!H5494</x:f>
      </x:c>
      <x:c r="I5494" s="0">
        <x:f>'Historical Trades'!I5494</x:f>
      </x:c>
      <x:c r="J5494" s="0">
        <x:f>'Historical Trades'!J5494</x:f>
      </x:c>
      <x:c r="K5494" s="0">
        <x:f>'Historical Trades'!K5494</x:f>
      </x:c>
      <x:c r="L5494" s="0">
        <x:f>'Historical Trades'!L5494</x:f>
      </x:c>
      <x:c r="M5494" s="0">
        <x:f>'Historical Trades'!M5494</x:f>
      </x:c>
      <x:c r="N5494" s="0">
        <x:f>CLEAN('Historical Trades'!O5494)</x:f>
      </x:c>
      <x:c r="P5494" s="14">
        <x:f>IF(G5494="sell",M5494,-M5494)</x:f>
      </x:c>
      <x:c r="Q5494" s="14">
        <x:f>VLOOKUP(N5494,'Currency Rates'!$A$3:$C$32,3,0)</x:f>
      </x:c>
      <x:c r="R5494" s="0">
        <x:f>IF(A5494="SPUS",0,IF(A5494="FWD",0,P5494/Q5494))</x:f>
      </x:c>
    </x:row>
    <x:row r="5495" spans="1:19" x14ac:dyDescent="0.3">
      <x:c r="A5495" s="0">
        <x:f>'Historical Trades'!A5495</x:f>
      </x:c>
      <x:c r="B5495" s="0">
        <x:f>'Historical Trades'!B5495</x:f>
      </x:c>
      <x:c r="C5495" s="23">
        <x:f>'Historical Trades'!C5495</x:f>
      </x:c>
      <x:c r="D5495" s="0">
        <x:f>'Historical Trades'!D5495</x:f>
      </x:c>
      <x:c r="E5495" s="23">
        <x:f>'Historical Trades'!E5495</x:f>
      </x:c>
      <x:c r="F5495" s="0">
        <x:f>'Historical Trades'!F5495</x:f>
      </x:c>
      <x:c r="G5495" s="0">
        <x:f>'Historical Trades'!G5495</x:f>
      </x:c>
      <x:c r="H5495" s="0">
        <x:f>'Historical Trades'!H5495</x:f>
      </x:c>
      <x:c r="I5495" s="0">
        <x:f>'Historical Trades'!I5495</x:f>
      </x:c>
      <x:c r="J5495" s="0">
        <x:f>'Historical Trades'!J5495</x:f>
      </x:c>
      <x:c r="K5495" s="0">
        <x:f>'Historical Trades'!K5495</x:f>
      </x:c>
      <x:c r="L5495" s="0">
        <x:f>'Historical Trades'!L5495</x:f>
      </x:c>
      <x:c r="M5495" s="0">
        <x:f>'Historical Trades'!M5495</x:f>
      </x:c>
      <x:c r="N5495" s="0">
        <x:f>CLEAN('Historical Trades'!O5495)</x:f>
      </x:c>
      <x:c r="P5495" s="14">
        <x:f>IF(G5495="sell",M5495,-M5495)</x:f>
      </x:c>
      <x:c r="Q5495" s="14">
        <x:f>VLOOKUP(N5495,'Currency Rates'!$A$3:$C$32,3,0)</x:f>
      </x:c>
      <x:c r="R5495" s="0">
        <x:f>IF(A5495="SPUS",0,IF(A5495="FWD",0,P5495/Q5495))</x:f>
      </x:c>
    </x:row>
    <x:row r="5496" spans="1:19" x14ac:dyDescent="0.3">
      <x:c r="A5496" s="0">
        <x:f>'Historical Trades'!A5496</x:f>
      </x:c>
      <x:c r="B5496" s="0">
        <x:f>'Historical Trades'!B5496</x:f>
      </x:c>
      <x:c r="C5496" s="23">
        <x:f>'Historical Trades'!C5496</x:f>
      </x:c>
      <x:c r="D5496" s="0">
        <x:f>'Historical Trades'!D5496</x:f>
      </x:c>
      <x:c r="E5496" s="23">
        <x:f>'Historical Trades'!E5496</x:f>
      </x:c>
      <x:c r="F5496" s="0">
        <x:f>'Historical Trades'!F5496</x:f>
      </x:c>
      <x:c r="G5496" s="0">
        <x:f>'Historical Trades'!G5496</x:f>
      </x:c>
      <x:c r="H5496" s="0">
        <x:f>'Historical Trades'!H5496</x:f>
      </x:c>
      <x:c r="I5496" s="0">
        <x:f>'Historical Trades'!I5496</x:f>
      </x:c>
      <x:c r="J5496" s="0">
        <x:f>'Historical Trades'!J5496</x:f>
      </x:c>
      <x:c r="K5496" s="0">
        <x:f>'Historical Trades'!K5496</x:f>
      </x:c>
      <x:c r="L5496" s="0">
        <x:f>'Historical Trades'!L5496</x:f>
      </x:c>
      <x:c r="M5496" s="0">
        <x:f>'Historical Trades'!M5496</x:f>
      </x:c>
      <x:c r="N5496" s="0">
        <x:f>CLEAN('Historical Trades'!O5496)</x:f>
      </x:c>
      <x:c r="P5496" s="14">
        <x:f>IF(G5496="sell",M5496,-M5496)</x:f>
      </x:c>
      <x:c r="Q5496" s="14">
        <x:f>VLOOKUP(N5496,'Currency Rates'!$A$3:$C$32,3,0)</x:f>
      </x:c>
      <x:c r="R5496" s="0">
        <x:f>IF(A5496="SPUS",0,IF(A5496="FWD",0,P5496/Q5496))</x:f>
      </x:c>
    </x:row>
    <x:row r="5497" spans="1:19" x14ac:dyDescent="0.3">
      <x:c r="A5497" s="0">
        <x:f>'Historical Trades'!A5497</x:f>
      </x:c>
      <x:c r="B5497" s="0">
        <x:f>'Historical Trades'!B5497</x:f>
      </x:c>
      <x:c r="C5497" s="23">
        <x:f>'Historical Trades'!C5497</x:f>
      </x:c>
      <x:c r="D5497" s="0">
        <x:f>'Historical Trades'!D5497</x:f>
      </x:c>
      <x:c r="E5497" s="23">
        <x:f>'Historical Trades'!E5497</x:f>
      </x:c>
      <x:c r="F5497" s="0">
        <x:f>'Historical Trades'!F5497</x:f>
      </x:c>
      <x:c r="G5497" s="0">
        <x:f>'Historical Trades'!G5497</x:f>
      </x:c>
      <x:c r="H5497" s="0">
        <x:f>'Historical Trades'!H5497</x:f>
      </x:c>
      <x:c r="I5497" s="0">
        <x:f>'Historical Trades'!I5497</x:f>
      </x:c>
      <x:c r="J5497" s="0">
        <x:f>'Historical Trades'!J5497</x:f>
      </x:c>
      <x:c r="K5497" s="0">
        <x:f>'Historical Trades'!K5497</x:f>
      </x:c>
      <x:c r="L5497" s="0">
        <x:f>'Historical Trades'!L5497</x:f>
      </x:c>
      <x:c r="M5497" s="0">
        <x:f>'Historical Trades'!M5497</x:f>
      </x:c>
      <x:c r="N5497" s="0">
        <x:f>CLEAN('Historical Trades'!O5497)</x:f>
      </x:c>
      <x:c r="P5497" s="14">
        <x:f>IF(G5497="sell",M5497,-M5497)</x:f>
      </x:c>
      <x:c r="Q5497" s="14">
        <x:f>VLOOKUP(N5497,'Currency Rates'!$A$3:$C$32,3,0)</x:f>
      </x:c>
      <x:c r="R5497" s="0">
        <x:f>IF(A5497="SPUS",0,IF(A5497="FWD",0,P5497/Q5497))</x:f>
      </x:c>
    </x:row>
    <x:row r="5498" spans="1:19" x14ac:dyDescent="0.3">
      <x:c r="A5498" s="0">
        <x:f>'Historical Trades'!A5498</x:f>
      </x:c>
      <x:c r="B5498" s="0">
        <x:f>'Historical Trades'!B5498</x:f>
      </x:c>
      <x:c r="C5498" s="23">
        <x:f>'Historical Trades'!C5498</x:f>
      </x:c>
      <x:c r="D5498" s="0">
        <x:f>'Historical Trades'!D5498</x:f>
      </x:c>
      <x:c r="E5498" s="23">
        <x:f>'Historical Trades'!E5498</x:f>
      </x:c>
      <x:c r="F5498" s="0">
        <x:f>'Historical Trades'!F5498</x:f>
      </x:c>
      <x:c r="G5498" s="0">
        <x:f>'Historical Trades'!G5498</x:f>
      </x:c>
      <x:c r="H5498" s="0">
        <x:f>'Historical Trades'!H5498</x:f>
      </x:c>
      <x:c r="I5498" s="0">
        <x:f>'Historical Trades'!I5498</x:f>
      </x:c>
      <x:c r="J5498" s="0">
        <x:f>'Historical Trades'!J5498</x:f>
      </x:c>
      <x:c r="K5498" s="0">
        <x:f>'Historical Trades'!K5498</x:f>
      </x:c>
      <x:c r="L5498" s="0">
        <x:f>'Historical Trades'!L5498</x:f>
      </x:c>
      <x:c r="M5498" s="0">
        <x:f>'Historical Trades'!M5498</x:f>
      </x:c>
      <x:c r="N5498" s="0">
        <x:f>CLEAN('Historical Trades'!O5498)</x:f>
      </x:c>
      <x:c r="P5498" s="14">
        <x:f>IF(G5498="sell",M5498,-M5498)</x:f>
      </x:c>
      <x:c r="Q5498" s="14">
        <x:f>VLOOKUP(N5498,'Currency Rates'!$A$3:$C$32,3,0)</x:f>
      </x:c>
      <x:c r="R5498" s="0">
        <x:f>IF(A5498="SPUS",0,IF(A5498="FWD",0,P5498/Q5498))</x:f>
      </x:c>
    </x:row>
    <x:row r="5499" spans="1:19" x14ac:dyDescent="0.3">
      <x:c r="A5499" s="0">
        <x:f>'Historical Trades'!A5499</x:f>
      </x:c>
      <x:c r="B5499" s="0">
        <x:f>'Historical Trades'!B5499</x:f>
      </x:c>
      <x:c r="C5499" s="23">
        <x:f>'Historical Trades'!C5499</x:f>
      </x:c>
      <x:c r="D5499" s="0">
        <x:f>'Historical Trades'!D5499</x:f>
      </x:c>
      <x:c r="E5499" s="23">
        <x:f>'Historical Trades'!E5499</x:f>
      </x:c>
      <x:c r="F5499" s="0">
        <x:f>'Historical Trades'!F5499</x:f>
      </x:c>
      <x:c r="G5499" s="0">
        <x:f>'Historical Trades'!G5499</x:f>
      </x:c>
      <x:c r="H5499" s="0">
        <x:f>'Historical Trades'!H5499</x:f>
      </x:c>
      <x:c r="I5499" s="0">
        <x:f>'Historical Trades'!I5499</x:f>
      </x:c>
      <x:c r="J5499" s="0">
        <x:f>'Historical Trades'!J5499</x:f>
      </x:c>
      <x:c r="K5499" s="0">
        <x:f>'Historical Trades'!K5499</x:f>
      </x:c>
      <x:c r="L5499" s="0">
        <x:f>'Historical Trades'!L5499</x:f>
      </x:c>
      <x:c r="M5499" s="0">
        <x:f>'Historical Trades'!M5499</x:f>
      </x:c>
      <x:c r="N5499" s="0">
        <x:f>CLEAN('Historical Trades'!O5499)</x:f>
      </x:c>
      <x:c r="P5499" s="14">
        <x:f>IF(G5499="sell",M5499,-M5499)</x:f>
      </x:c>
      <x:c r="Q5499" s="14">
        <x:f>VLOOKUP(N5499,'Currency Rates'!$A$3:$C$32,3,0)</x:f>
      </x:c>
      <x:c r="R5499" s="0">
        <x:f>IF(A5499="SPUS",0,IF(A5499="FWD",0,P5499/Q5499))</x:f>
      </x:c>
    </x:row>
    <x:row r="5500" spans="1:19" x14ac:dyDescent="0.3">
      <x:c r="A5500" s="0">
        <x:f>'Historical Trades'!A5500</x:f>
      </x:c>
      <x:c r="B5500" s="0">
        <x:f>'Historical Trades'!B5500</x:f>
      </x:c>
      <x:c r="C5500" s="23">
        <x:f>'Historical Trades'!C5500</x:f>
      </x:c>
      <x:c r="D5500" s="0">
        <x:f>'Historical Trades'!D5500</x:f>
      </x:c>
      <x:c r="E5500" s="23">
        <x:f>'Historical Trades'!E5500</x:f>
      </x:c>
      <x:c r="F5500" s="0">
        <x:f>'Historical Trades'!F5500</x:f>
      </x:c>
      <x:c r="G5500" s="0">
        <x:f>'Historical Trades'!G5500</x:f>
      </x:c>
      <x:c r="H5500" s="0">
        <x:f>'Historical Trades'!H5500</x:f>
      </x:c>
      <x:c r="I5500" s="0">
        <x:f>'Historical Trades'!I5500</x:f>
      </x:c>
      <x:c r="J5500" s="0">
        <x:f>'Historical Trades'!J5500</x:f>
      </x:c>
      <x:c r="K5500" s="0">
        <x:f>'Historical Trades'!K5500</x:f>
      </x:c>
      <x:c r="L5500" s="0">
        <x:f>'Historical Trades'!L5500</x:f>
      </x:c>
      <x:c r="M5500" s="0">
        <x:f>'Historical Trades'!M5500</x:f>
      </x:c>
      <x:c r="N5500" s="0">
        <x:f>CLEAN('Historical Trades'!O5500)</x:f>
      </x:c>
      <x:c r="P5500" s="14">
        <x:f>IF(G5500="sell",M5500,-M5500)</x:f>
      </x:c>
      <x:c r="Q5500" s="14">
        <x:f>VLOOKUP(N5500,'Currency Rates'!$A$3:$C$32,3,0)</x:f>
      </x:c>
      <x:c r="R5500" s="0">
        <x:f>IF(A5500="SPUS",0,IF(A5500="FWD",0,P5500/Q5500))</x:f>
      </x:c>
    </x:row>
    <x:row r="5501" spans="1:19" x14ac:dyDescent="0.3">
      <x:c r="A5501" s="0">
        <x:f>'Historical Trades'!A5501</x:f>
      </x:c>
      <x:c r="B5501" s="0">
        <x:f>'Historical Trades'!B5501</x:f>
      </x:c>
      <x:c r="C5501" s="23">
        <x:f>'Historical Trades'!C5501</x:f>
      </x:c>
      <x:c r="D5501" s="0">
        <x:f>'Historical Trades'!D5501</x:f>
      </x:c>
      <x:c r="E5501" s="23">
        <x:f>'Historical Trades'!E5501</x:f>
      </x:c>
      <x:c r="F5501" s="0">
        <x:f>'Historical Trades'!F5501</x:f>
      </x:c>
      <x:c r="G5501" s="0">
        <x:f>'Historical Trades'!G5501</x:f>
      </x:c>
      <x:c r="H5501" s="0">
        <x:f>'Historical Trades'!H5501</x:f>
      </x:c>
      <x:c r="I5501" s="0">
        <x:f>'Historical Trades'!I5501</x:f>
      </x:c>
      <x:c r="J5501" s="0">
        <x:f>'Historical Trades'!J5501</x:f>
      </x:c>
      <x:c r="K5501" s="0">
        <x:f>'Historical Trades'!K5501</x:f>
      </x:c>
      <x:c r="L5501" s="0">
        <x:f>'Historical Trades'!L5501</x:f>
      </x:c>
      <x:c r="M5501" s="0">
        <x:f>'Historical Trades'!M5501</x:f>
      </x:c>
      <x:c r="N5501" s="0">
        <x:f>CLEAN('Historical Trades'!O5501)</x:f>
      </x:c>
      <x:c r="P5501" s="14">
        <x:f>IF(G5501="sell",M5501,-M5501)</x:f>
      </x:c>
      <x:c r="Q5501" s="14">
        <x:f>VLOOKUP(N5501,'Currency Rates'!$A$3:$C$32,3,0)</x:f>
      </x:c>
      <x:c r="R5501" s="0">
        <x:f>IF(A5501="SPUS",0,IF(A5501="FWD",0,P5501/Q5501))</x:f>
      </x:c>
    </x:row>
    <x:row r="5502" spans="1:19" x14ac:dyDescent="0.3">
      <x:c r="A5502" s="0">
        <x:f>'Historical Trades'!A5502</x:f>
      </x:c>
      <x:c r="B5502" s="0">
        <x:f>'Historical Trades'!B5502</x:f>
      </x:c>
      <x:c r="C5502" s="23">
        <x:f>'Historical Trades'!C5502</x:f>
      </x:c>
      <x:c r="D5502" s="0">
        <x:f>'Historical Trades'!D5502</x:f>
      </x:c>
      <x:c r="E5502" s="23">
        <x:f>'Historical Trades'!E5502</x:f>
      </x:c>
      <x:c r="F5502" s="0">
        <x:f>'Historical Trades'!F5502</x:f>
      </x:c>
      <x:c r="G5502" s="0">
        <x:f>'Historical Trades'!G5502</x:f>
      </x:c>
      <x:c r="H5502" s="0">
        <x:f>'Historical Trades'!H5502</x:f>
      </x:c>
      <x:c r="I5502" s="0">
        <x:f>'Historical Trades'!I5502</x:f>
      </x:c>
      <x:c r="J5502" s="0">
        <x:f>'Historical Trades'!J5502</x:f>
      </x:c>
      <x:c r="K5502" s="0">
        <x:f>'Historical Trades'!K5502</x:f>
      </x:c>
      <x:c r="L5502" s="0">
        <x:f>'Historical Trades'!L5502</x:f>
      </x:c>
      <x:c r="M5502" s="0">
        <x:f>'Historical Trades'!M5502</x:f>
      </x:c>
      <x:c r="N5502" s="0">
        <x:f>CLEAN('Historical Trades'!O5502)</x:f>
      </x:c>
      <x:c r="P5502" s="14">
        <x:f>IF(G5502="sell",M5502,-M5502)</x:f>
      </x:c>
      <x:c r="Q5502" s="14">
        <x:f>VLOOKUP(N5502,'Currency Rates'!$A$3:$C$32,3,0)</x:f>
      </x:c>
      <x:c r="R5502" s="0">
        <x:f>IF(A5502="SPUS",0,IF(A5502="FWD",0,P5502/Q5502))</x:f>
      </x:c>
    </x:row>
    <x:row r="5503" spans="1:19" x14ac:dyDescent="0.3">
      <x:c r="A5503" s="0">
        <x:f>'Historical Trades'!A5503</x:f>
      </x:c>
      <x:c r="B5503" s="0">
        <x:f>'Historical Trades'!B5503</x:f>
      </x:c>
      <x:c r="C5503" s="23">
        <x:f>'Historical Trades'!C5503</x:f>
      </x:c>
      <x:c r="D5503" s="0">
        <x:f>'Historical Trades'!D5503</x:f>
      </x:c>
      <x:c r="E5503" s="23">
        <x:f>'Historical Trades'!E5503</x:f>
      </x:c>
      <x:c r="F5503" s="0">
        <x:f>'Historical Trades'!F5503</x:f>
      </x:c>
      <x:c r="G5503" s="0">
        <x:f>'Historical Trades'!G5503</x:f>
      </x:c>
      <x:c r="H5503" s="0">
        <x:f>'Historical Trades'!H5503</x:f>
      </x:c>
      <x:c r="I5503" s="0">
        <x:f>'Historical Trades'!I5503</x:f>
      </x:c>
      <x:c r="J5503" s="0">
        <x:f>'Historical Trades'!J5503</x:f>
      </x:c>
      <x:c r="K5503" s="0">
        <x:f>'Historical Trades'!K5503</x:f>
      </x:c>
      <x:c r="L5503" s="0">
        <x:f>'Historical Trades'!L5503</x:f>
      </x:c>
      <x:c r="M5503" s="0">
        <x:f>'Historical Trades'!M5503</x:f>
      </x:c>
      <x:c r="N5503" s="0">
        <x:f>CLEAN('Historical Trades'!O5503)</x:f>
      </x:c>
      <x:c r="P5503" s="14">
        <x:f>IF(G5503="sell",M5503,-M5503)</x:f>
      </x:c>
      <x:c r="Q5503" s="14">
        <x:f>VLOOKUP(N5503,'Currency Rates'!$A$3:$C$32,3,0)</x:f>
      </x:c>
      <x:c r="R5503" s="0">
        <x:f>IF(A5503="SPUS",0,IF(A5503="FWD",0,P5503/Q5503))</x:f>
      </x:c>
    </x:row>
    <x:row r="5504" spans="1:19" x14ac:dyDescent="0.3">
      <x:c r="A5504" s="0">
        <x:f>'Historical Trades'!A5504</x:f>
      </x:c>
      <x:c r="B5504" s="0">
        <x:f>'Historical Trades'!B5504</x:f>
      </x:c>
      <x:c r="C5504" s="23">
        <x:f>'Historical Trades'!C5504</x:f>
      </x:c>
      <x:c r="D5504" s="0">
        <x:f>'Historical Trades'!D5504</x:f>
      </x:c>
      <x:c r="E5504" s="23">
        <x:f>'Historical Trades'!E5504</x:f>
      </x:c>
      <x:c r="F5504" s="0">
        <x:f>'Historical Trades'!F5504</x:f>
      </x:c>
      <x:c r="G5504" s="0">
        <x:f>'Historical Trades'!G5504</x:f>
      </x:c>
      <x:c r="H5504" s="0">
        <x:f>'Historical Trades'!H5504</x:f>
      </x:c>
      <x:c r="I5504" s="0">
        <x:f>'Historical Trades'!I5504</x:f>
      </x:c>
      <x:c r="J5504" s="0">
        <x:f>'Historical Trades'!J5504</x:f>
      </x:c>
      <x:c r="K5504" s="0">
        <x:f>'Historical Trades'!K5504</x:f>
      </x:c>
      <x:c r="L5504" s="0">
        <x:f>'Historical Trades'!L5504</x:f>
      </x:c>
      <x:c r="M5504" s="0">
        <x:f>'Historical Trades'!M5504</x:f>
      </x:c>
      <x:c r="N5504" s="0">
        <x:f>CLEAN('Historical Trades'!O5504)</x:f>
      </x:c>
      <x:c r="P5504" s="14">
        <x:f>IF(G5504="sell",M5504,-M5504)</x:f>
      </x:c>
      <x:c r="Q5504" s="14">
        <x:f>VLOOKUP(N5504,'Currency Rates'!$A$3:$C$32,3,0)</x:f>
      </x:c>
      <x:c r="R5504" s="0">
        <x:f>IF(A5504="SPUS",0,IF(A5504="FWD",0,P5504/Q5504))</x:f>
      </x:c>
    </x:row>
    <x:row r="5505" spans="1:19" x14ac:dyDescent="0.3">
      <x:c r="A5505" s="0">
        <x:f>'Historical Trades'!A5505</x:f>
      </x:c>
      <x:c r="B5505" s="0">
        <x:f>'Historical Trades'!B5505</x:f>
      </x:c>
      <x:c r="C5505" s="23">
        <x:f>'Historical Trades'!C5505</x:f>
      </x:c>
      <x:c r="D5505" s="0">
        <x:f>'Historical Trades'!D5505</x:f>
      </x:c>
      <x:c r="E5505" s="23">
        <x:f>'Historical Trades'!E5505</x:f>
      </x:c>
      <x:c r="F5505" s="0">
        <x:f>'Historical Trades'!F5505</x:f>
      </x:c>
      <x:c r="G5505" s="0">
        <x:f>'Historical Trades'!G5505</x:f>
      </x:c>
      <x:c r="H5505" s="0">
        <x:f>'Historical Trades'!H5505</x:f>
      </x:c>
      <x:c r="I5505" s="0">
        <x:f>'Historical Trades'!I5505</x:f>
      </x:c>
      <x:c r="J5505" s="0">
        <x:f>'Historical Trades'!J5505</x:f>
      </x:c>
      <x:c r="K5505" s="0">
        <x:f>'Historical Trades'!K5505</x:f>
      </x:c>
      <x:c r="L5505" s="0">
        <x:f>'Historical Trades'!L5505</x:f>
      </x:c>
      <x:c r="M5505" s="0">
        <x:f>'Historical Trades'!M5505</x:f>
      </x:c>
      <x:c r="N5505" s="0">
        <x:f>CLEAN('Historical Trades'!O5505)</x:f>
      </x:c>
      <x:c r="P5505" s="14">
        <x:f>IF(G5505="sell",M5505,-M5505)</x:f>
      </x:c>
      <x:c r="Q5505" s="14">
        <x:f>VLOOKUP(N5505,'Currency Rates'!$A$3:$C$32,3,0)</x:f>
      </x:c>
      <x:c r="R5505" s="0">
        <x:f>IF(A5505="SPUS",0,IF(A5505="FWD",0,P5505/Q5505))</x:f>
      </x:c>
    </x:row>
    <x:row r="5506" spans="1:19" x14ac:dyDescent="0.3">
      <x:c r="A5506" s="0">
        <x:f>'Historical Trades'!A5506</x:f>
      </x:c>
      <x:c r="B5506" s="0">
        <x:f>'Historical Trades'!B5506</x:f>
      </x:c>
      <x:c r="C5506" s="23">
        <x:f>'Historical Trades'!C5506</x:f>
      </x:c>
      <x:c r="D5506" s="0">
        <x:f>'Historical Trades'!D5506</x:f>
      </x:c>
      <x:c r="E5506" s="23">
        <x:f>'Historical Trades'!E5506</x:f>
      </x:c>
      <x:c r="F5506" s="0">
        <x:f>'Historical Trades'!F5506</x:f>
      </x:c>
      <x:c r="G5506" s="0">
        <x:f>'Historical Trades'!G5506</x:f>
      </x:c>
      <x:c r="H5506" s="0">
        <x:f>'Historical Trades'!H5506</x:f>
      </x:c>
      <x:c r="I5506" s="0">
        <x:f>'Historical Trades'!I5506</x:f>
      </x:c>
      <x:c r="J5506" s="0">
        <x:f>'Historical Trades'!J5506</x:f>
      </x:c>
      <x:c r="K5506" s="0">
        <x:f>'Historical Trades'!K5506</x:f>
      </x:c>
      <x:c r="L5506" s="0">
        <x:f>'Historical Trades'!L5506</x:f>
      </x:c>
      <x:c r="M5506" s="0">
        <x:f>'Historical Trades'!M5506</x:f>
      </x:c>
      <x:c r="N5506" s="0">
        <x:f>CLEAN('Historical Trades'!O5506)</x:f>
      </x:c>
      <x:c r="P5506" s="14">
        <x:f>IF(G5506="sell",M5506,-M5506)</x:f>
      </x:c>
      <x:c r="Q5506" s="14">
        <x:f>VLOOKUP(N5506,'Currency Rates'!$A$3:$C$32,3,0)</x:f>
      </x:c>
      <x:c r="R5506" s="0">
        <x:f>IF(A5506="SPUS",0,IF(A5506="FWD",0,P5506/Q5506))</x:f>
      </x:c>
    </x:row>
    <x:row r="5507" spans="1:19" x14ac:dyDescent="0.3">
      <x:c r="A5507" s="0">
        <x:f>'Historical Trades'!A5507</x:f>
      </x:c>
      <x:c r="B5507" s="0">
        <x:f>'Historical Trades'!B5507</x:f>
      </x:c>
      <x:c r="C5507" s="23">
        <x:f>'Historical Trades'!C5507</x:f>
      </x:c>
      <x:c r="D5507" s="0">
        <x:f>'Historical Trades'!D5507</x:f>
      </x:c>
      <x:c r="E5507" s="23">
        <x:f>'Historical Trades'!E5507</x:f>
      </x:c>
      <x:c r="F5507" s="0">
        <x:f>'Historical Trades'!F5507</x:f>
      </x:c>
      <x:c r="G5507" s="0">
        <x:f>'Historical Trades'!G5507</x:f>
      </x:c>
      <x:c r="H5507" s="0">
        <x:f>'Historical Trades'!H5507</x:f>
      </x:c>
      <x:c r="I5507" s="0">
        <x:f>'Historical Trades'!I5507</x:f>
      </x:c>
      <x:c r="J5507" s="0">
        <x:f>'Historical Trades'!J5507</x:f>
      </x:c>
      <x:c r="K5507" s="0">
        <x:f>'Historical Trades'!K5507</x:f>
      </x:c>
      <x:c r="L5507" s="0">
        <x:f>'Historical Trades'!L5507</x:f>
      </x:c>
      <x:c r="M5507" s="0">
        <x:f>'Historical Trades'!M5507</x:f>
      </x:c>
      <x:c r="N5507" s="0">
        <x:f>CLEAN('Historical Trades'!O5507)</x:f>
      </x:c>
      <x:c r="P5507" s="14">
        <x:f>IF(G5507="sell",M5507,-M5507)</x:f>
      </x:c>
      <x:c r="Q5507" s="14">
        <x:f>VLOOKUP(N5507,'Currency Rates'!$A$3:$C$32,3,0)</x:f>
      </x:c>
      <x:c r="R5507" s="0">
        <x:f>IF(A5507="SPUS",0,IF(A5507="FWD",0,P5507/Q5507))</x:f>
      </x:c>
    </x:row>
    <x:row r="5508" spans="1:19" x14ac:dyDescent="0.3">
      <x:c r="A5508" s="0">
        <x:f>'Historical Trades'!A5508</x:f>
      </x:c>
      <x:c r="B5508" s="0">
        <x:f>'Historical Trades'!B5508</x:f>
      </x:c>
      <x:c r="C5508" s="23">
        <x:f>'Historical Trades'!C5508</x:f>
      </x:c>
      <x:c r="D5508" s="0">
        <x:f>'Historical Trades'!D5508</x:f>
      </x:c>
      <x:c r="E5508" s="23">
        <x:f>'Historical Trades'!E5508</x:f>
      </x:c>
      <x:c r="F5508" s="0">
        <x:f>'Historical Trades'!F5508</x:f>
      </x:c>
      <x:c r="G5508" s="0">
        <x:f>'Historical Trades'!G5508</x:f>
      </x:c>
      <x:c r="H5508" s="0">
        <x:f>'Historical Trades'!H5508</x:f>
      </x:c>
      <x:c r="I5508" s="0">
        <x:f>'Historical Trades'!I5508</x:f>
      </x:c>
      <x:c r="J5508" s="0">
        <x:f>'Historical Trades'!J5508</x:f>
      </x:c>
      <x:c r="K5508" s="0">
        <x:f>'Historical Trades'!K5508</x:f>
      </x:c>
      <x:c r="L5508" s="0">
        <x:f>'Historical Trades'!L5508</x:f>
      </x:c>
      <x:c r="M5508" s="0">
        <x:f>'Historical Trades'!M5508</x:f>
      </x:c>
      <x:c r="N5508" s="0">
        <x:f>CLEAN('Historical Trades'!O5508)</x:f>
      </x:c>
      <x:c r="P5508" s="14">
        <x:f>IF(G5508="sell",M5508,-M5508)</x:f>
      </x:c>
      <x:c r="Q5508" s="14">
        <x:f>VLOOKUP(N5508,'Currency Rates'!$A$3:$C$32,3,0)</x:f>
      </x:c>
      <x:c r="R5508" s="0">
        <x:f>IF(A5508="SPUS",0,IF(A5508="FWD",0,P5508/Q5508))</x:f>
      </x:c>
    </x:row>
    <x:row r="5509" spans="1:19" x14ac:dyDescent="0.3">
      <x:c r="A5509" s="0">
        <x:f>'Historical Trades'!A5509</x:f>
      </x:c>
      <x:c r="B5509" s="0">
        <x:f>'Historical Trades'!B5509</x:f>
      </x:c>
      <x:c r="C5509" s="23">
        <x:f>'Historical Trades'!C5509</x:f>
      </x:c>
      <x:c r="D5509" s="0">
        <x:f>'Historical Trades'!D5509</x:f>
      </x:c>
      <x:c r="E5509" s="23">
        <x:f>'Historical Trades'!E5509</x:f>
      </x:c>
      <x:c r="F5509" s="0">
        <x:f>'Historical Trades'!F5509</x:f>
      </x:c>
      <x:c r="G5509" s="0">
        <x:f>'Historical Trades'!G5509</x:f>
      </x:c>
      <x:c r="H5509" s="0">
        <x:f>'Historical Trades'!H5509</x:f>
      </x:c>
      <x:c r="I5509" s="0">
        <x:f>'Historical Trades'!I5509</x:f>
      </x:c>
      <x:c r="J5509" s="0">
        <x:f>'Historical Trades'!J5509</x:f>
      </x:c>
      <x:c r="K5509" s="0">
        <x:f>'Historical Trades'!K5509</x:f>
      </x:c>
      <x:c r="L5509" s="0">
        <x:f>'Historical Trades'!L5509</x:f>
      </x:c>
      <x:c r="M5509" s="0">
        <x:f>'Historical Trades'!M5509</x:f>
      </x:c>
      <x:c r="N5509" s="0">
        <x:f>CLEAN('Historical Trades'!O5509)</x:f>
      </x:c>
      <x:c r="P5509" s="14">
        <x:f>IF(G5509="sell",M5509,-M5509)</x:f>
      </x:c>
      <x:c r="Q5509" s="14">
        <x:f>VLOOKUP(N5509,'Currency Rates'!$A$3:$C$32,3,0)</x:f>
      </x:c>
      <x:c r="R5509" s="0">
        <x:f>IF(A5509="SPUS",0,IF(A5509="FWD",0,P5509/Q5509))</x:f>
      </x:c>
    </x:row>
    <x:row r="5510" spans="1:19" x14ac:dyDescent="0.3">
      <x:c r="A5510" s="0">
        <x:f>'Historical Trades'!A5510</x:f>
      </x:c>
      <x:c r="B5510" s="0">
        <x:f>'Historical Trades'!B5510</x:f>
      </x:c>
      <x:c r="C5510" s="23">
        <x:f>'Historical Trades'!C5510</x:f>
      </x:c>
      <x:c r="D5510" s="0">
        <x:f>'Historical Trades'!D5510</x:f>
      </x:c>
      <x:c r="E5510" s="23">
        <x:f>'Historical Trades'!E5510</x:f>
      </x:c>
      <x:c r="F5510" s="0">
        <x:f>'Historical Trades'!F5510</x:f>
      </x:c>
      <x:c r="G5510" s="0">
        <x:f>'Historical Trades'!G5510</x:f>
      </x:c>
      <x:c r="H5510" s="0">
        <x:f>'Historical Trades'!H5510</x:f>
      </x:c>
      <x:c r="I5510" s="0">
        <x:f>'Historical Trades'!I5510</x:f>
      </x:c>
      <x:c r="J5510" s="0">
        <x:f>'Historical Trades'!J5510</x:f>
      </x:c>
      <x:c r="K5510" s="0">
        <x:f>'Historical Trades'!K5510</x:f>
      </x:c>
      <x:c r="L5510" s="0">
        <x:f>'Historical Trades'!L5510</x:f>
      </x:c>
      <x:c r="M5510" s="0">
        <x:f>'Historical Trades'!M5510</x:f>
      </x:c>
      <x:c r="N5510" s="0">
        <x:f>CLEAN('Historical Trades'!O5510)</x:f>
      </x:c>
      <x:c r="P5510" s="14">
        <x:f>IF(G5510="sell",M5510,-M5510)</x:f>
      </x:c>
      <x:c r="Q5510" s="14">
        <x:f>VLOOKUP(N5510,'Currency Rates'!$A$3:$C$32,3,0)</x:f>
      </x:c>
      <x:c r="R5510" s="0">
        <x:f>IF(A5510="SPUS",0,IF(A5510="FWD",0,P5510/Q5510))</x:f>
      </x:c>
    </x:row>
    <x:row r="5511" spans="1:19" x14ac:dyDescent="0.3">
      <x:c r="A5511" s="0">
        <x:f>'Historical Trades'!A5511</x:f>
      </x:c>
      <x:c r="B5511" s="0">
        <x:f>'Historical Trades'!B5511</x:f>
      </x:c>
      <x:c r="C5511" s="23">
        <x:f>'Historical Trades'!C5511</x:f>
      </x:c>
      <x:c r="D5511" s="0">
        <x:f>'Historical Trades'!D5511</x:f>
      </x:c>
      <x:c r="E5511" s="23">
        <x:f>'Historical Trades'!E5511</x:f>
      </x:c>
      <x:c r="F5511" s="0">
        <x:f>'Historical Trades'!F5511</x:f>
      </x:c>
      <x:c r="G5511" s="0">
        <x:f>'Historical Trades'!G5511</x:f>
      </x:c>
      <x:c r="H5511" s="0">
        <x:f>'Historical Trades'!H5511</x:f>
      </x:c>
      <x:c r="I5511" s="0">
        <x:f>'Historical Trades'!I5511</x:f>
      </x:c>
      <x:c r="J5511" s="0">
        <x:f>'Historical Trades'!J5511</x:f>
      </x:c>
      <x:c r="K5511" s="0">
        <x:f>'Historical Trades'!K5511</x:f>
      </x:c>
      <x:c r="L5511" s="0">
        <x:f>'Historical Trades'!L5511</x:f>
      </x:c>
      <x:c r="M5511" s="0">
        <x:f>'Historical Trades'!M5511</x:f>
      </x:c>
      <x:c r="N5511" s="0">
        <x:f>CLEAN('Historical Trades'!O5511)</x:f>
      </x:c>
      <x:c r="P5511" s="14">
        <x:f>IF(G5511="sell",M5511,-M5511)</x:f>
      </x:c>
      <x:c r="Q5511" s="14">
        <x:f>VLOOKUP(N5511,'Currency Rates'!$A$3:$C$32,3,0)</x:f>
      </x:c>
      <x:c r="R5511" s="0">
        <x:f>IF(A5511="SPUS",0,IF(A5511="FWD",0,P5511/Q5511))</x:f>
      </x:c>
    </x:row>
    <x:row r="5512" spans="1:19" x14ac:dyDescent="0.3">
      <x:c r="A5512" s="0">
        <x:f>'Historical Trades'!A5512</x:f>
      </x:c>
      <x:c r="B5512" s="0">
        <x:f>'Historical Trades'!B5512</x:f>
      </x:c>
      <x:c r="C5512" s="23">
        <x:f>'Historical Trades'!C5512</x:f>
      </x:c>
      <x:c r="D5512" s="0">
        <x:f>'Historical Trades'!D5512</x:f>
      </x:c>
      <x:c r="E5512" s="23">
        <x:f>'Historical Trades'!E5512</x:f>
      </x:c>
      <x:c r="F5512" s="0">
        <x:f>'Historical Trades'!F5512</x:f>
      </x:c>
      <x:c r="G5512" s="0">
        <x:f>'Historical Trades'!G5512</x:f>
      </x:c>
      <x:c r="H5512" s="0">
        <x:f>'Historical Trades'!H5512</x:f>
      </x:c>
      <x:c r="I5512" s="0">
        <x:f>'Historical Trades'!I5512</x:f>
      </x:c>
      <x:c r="J5512" s="0">
        <x:f>'Historical Trades'!J5512</x:f>
      </x:c>
      <x:c r="K5512" s="0">
        <x:f>'Historical Trades'!K5512</x:f>
      </x:c>
      <x:c r="L5512" s="0">
        <x:f>'Historical Trades'!L5512</x:f>
      </x:c>
      <x:c r="M5512" s="0">
        <x:f>'Historical Trades'!M5512</x:f>
      </x:c>
      <x:c r="N5512" s="0">
        <x:f>CLEAN('Historical Trades'!O5512)</x:f>
      </x:c>
      <x:c r="P5512" s="14">
        <x:f>IF(G5512="sell",M5512,-M5512)</x:f>
      </x:c>
      <x:c r="Q5512" s="14">
        <x:f>VLOOKUP(N5512,'Currency Rates'!$A$3:$C$32,3,0)</x:f>
      </x:c>
      <x:c r="R5512" s="0">
        <x:f>IF(A5512="SPUS",0,IF(A5512="FWD",0,P5512/Q5512))</x:f>
      </x:c>
    </x:row>
    <x:row r="5513" spans="1:19" x14ac:dyDescent="0.3">
      <x:c r="A5513" s="0">
        <x:f>'Historical Trades'!A5513</x:f>
      </x:c>
      <x:c r="B5513" s="0">
        <x:f>'Historical Trades'!B5513</x:f>
      </x:c>
      <x:c r="C5513" s="23">
        <x:f>'Historical Trades'!C5513</x:f>
      </x:c>
      <x:c r="D5513" s="0">
        <x:f>'Historical Trades'!D5513</x:f>
      </x:c>
      <x:c r="E5513" s="23">
        <x:f>'Historical Trades'!E5513</x:f>
      </x:c>
      <x:c r="F5513" s="0">
        <x:f>'Historical Trades'!F5513</x:f>
      </x:c>
      <x:c r="G5513" s="0">
        <x:f>'Historical Trades'!G5513</x:f>
      </x:c>
      <x:c r="H5513" s="0">
        <x:f>'Historical Trades'!H5513</x:f>
      </x:c>
      <x:c r="I5513" s="0">
        <x:f>'Historical Trades'!I5513</x:f>
      </x:c>
      <x:c r="J5513" s="0">
        <x:f>'Historical Trades'!J5513</x:f>
      </x:c>
      <x:c r="K5513" s="0">
        <x:f>'Historical Trades'!K5513</x:f>
      </x:c>
      <x:c r="L5513" s="0">
        <x:f>'Historical Trades'!L5513</x:f>
      </x:c>
      <x:c r="M5513" s="0">
        <x:f>'Historical Trades'!M5513</x:f>
      </x:c>
      <x:c r="N5513" s="0">
        <x:f>CLEAN('Historical Trades'!O5513)</x:f>
      </x:c>
      <x:c r="P5513" s="14">
        <x:f>IF(G5513="sell",M5513,-M5513)</x:f>
      </x:c>
      <x:c r="Q5513" s="14">
        <x:f>VLOOKUP(N5513,'Currency Rates'!$A$3:$C$32,3,0)</x:f>
      </x:c>
      <x:c r="R5513" s="0">
        <x:f>IF(A5513="SPUS",0,IF(A5513="FWD",0,P5513/Q5513))</x:f>
      </x:c>
    </x:row>
    <x:row r="5514" spans="1:19" x14ac:dyDescent="0.3">
      <x:c r="A5514" s="0">
        <x:f>'Historical Trades'!A5514</x:f>
      </x:c>
      <x:c r="B5514" s="0">
        <x:f>'Historical Trades'!B5514</x:f>
      </x:c>
      <x:c r="C5514" s="23">
        <x:f>'Historical Trades'!C5514</x:f>
      </x:c>
      <x:c r="D5514" s="0">
        <x:f>'Historical Trades'!D5514</x:f>
      </x:c>
      <x:c r="E5514" s="23">
        <x:f>'Historical Trades'!E5514</x:f>
      </x:c>
      <x:c r="F5514" s="0">
        <x:f>'Historical Trades'!F5514</x:f>
      </x:c>
      <x:c r="G5514" s="0">
        <x:f>'Historical Trades'!G5514</x:f>
      </x:c>
      <x:c r="H5514" s="0">
        <x:f>'Historical Trades'!H5514</x:f>
      </x:c>
      <x:c r="I5514" s="0">
        <x:f>'Historical Trades'!I5514</x:f>
      </x:c>
      <x:c r="J5514" s="0">
        <x:f>'Historical Trades'!J5514</x:f>
      </x:c>
      <x:c r="K5514" s="0">
        <x:f>'Historical Trades'!K5514</x:f>
      </x:c>
      <x:c r="L5514" s="0">
        <x:f>'Historical Trades'!L5514</x:f>
      </x:c>
      <x:c r="M5514" s="0">
        <x:f>'Historical Trades'!M5514</x:f>
      </x:c>
      <x:c r="N5514" s="0">
        <x:f>CLEAN('Historical Trades'!O5514)</x:f>
      </x:c>
      <x:c r="P5514" s="14">
        <x:f>IF(G5514="sell",M5514,-M5514)</x:f>
      </x:c>
      <x:c r="Q5514" s="14">
        <x:f>VLOOKUP(N5514,'Currency Rates'!$A$3:$C$32,3,0)</x:f>
      </x:c>
      <x:c r="R5514" s="0">
        <x:f>IF(A5514="SPUS",0,IF(A5514="FWD",0,P5514/Q5514))</x:f>
      </x:c>
    </x:row>
    <x:row r="5515" spans="1:19" x14ac:dyDescent="0.3">
      <x:c r="A5515" s="0">
        <x:f>'Historical Trades'!A5515</x:f>
      </x:c>
      <x:c r="B5515" s="0">
        <x:f>'Historical Trades'!B5515</x:f>
      </x:c>
      <x:c r="C5515" s="23">
        <x:f>'Historical Trades'!C5515</x:f>
      </x:c>
      <x:c r="D5515" s="0">
        <x:f>'Historical Trades'!D5515</x:f>
      </x:c>
      <x:c r="E5515" s="23">
        <x:f>'Historical Trades'!E5515</x:f>
      </x:c>
      <x:c r="F5515" s="0">
        <x:f>'Historical Trades'!F5515</x:f>
      </x:c>
      <x:c r="G5515" s="0">
        <x:f>'Historical Trades'!G5515</x:f>
      </x:c>
      <x:c r="H5515" s="0">
        <x:f>'Historical Trades'!H5515</x:f>
      </x:c>
      <x:c r="I5515" s="0">
        <x:f>'Historical Trades'!I5515</x:f>
      </x:c>
      <x:c r="J5515" s="0">
        <x:f>'Historical Trades'!J5515</x:f>
      </x:c>
      <x:c r="K5515" s="0">
        <x:f>'Historical Trades'!K5515</x:f>
      </x:c>
      <x:c r="L5515" s="0">
        <x:f>'Historical Trades'!L5515</x:f>
      </x:c>
      <x:c r="M5515" s="0">
        <x:f>'Historical Trades'!M5515</x:f>
      </x:c>
      <x:c r="N5515" s="0">
        <x:f>CLEAN('Historical Trades'!O5515)</x:f>
      </x:c>
      <x:c r="P5515" s="14">
        <x:f>IF(G5515="sell",M5515,-M5515)</x:f>
      </x:c>
      <x:c r="Q5515" s="14">
        <x:f>VLOOKUP(N5515,'Currency Rates'!$A$3:$C$32,3,0)</x:f>
      </x:c>
      <x:c r="R5515" s="0">
        <x:f>IF(A5515="SPUS",0,IF(A5515="FWD",0,P5515/Q5515))</x:f>
      </x:c>
    </x:row>
    <x:row r="5516" spans="1:19" x14ac:dyDescent="0.3">
      <x:c r="A5516" s="0">
        <x:f>'Historical Trades'!A5516</x:f>
      </x:c>
      <x:c r="B5516" s="0">
        <x:f>'Historical Trades'!B5516</x:f>
      </x:c>
      <x:c r="C5516" s="23">
        <x:f>'Historical Trades'!C5516</x:f>
      </x:c>
      <x:c r="D5516" s="0">
        <x:f>'Historical Trades'!D5516</x:f>
      </x:c>
      <x:c r="E5516" s="23">
        <x:f>'Historical Trades'!E5516</x:f>
      </x:c>
      <x:c r="F5516" s="0">
        <x:f>'Historical Trades'!F5516</x:f>
      </x:c>
      <x:c r="G5516" s="0">
        <x:f>'Historical Trades'!G5516</x:f>
      </x:c>
      <x:c r="H5516" s="0">
        <x:f>'Historical Trades'!H5516</x:f>
      </x:c>
      <x:c r="I5516" s="0">
        <x:f>'Historical Trades'!I5516</x:f>
      </x:c>
      <x:c r="J5516" s="0">
        <x:f>'Historical Trades'!J5516</x:f>
      </x:c>
      <x:c r="K5516" s="0">
        <x:f>'Historical Trades'!K5516</x:f>
      </x:c>
      <x:c r="L5516" s="0">
        <x:f>'Historical Trades'!L5516</x:f>
      </x:c>
      <x:c r="M5516" s="0">
        <x:f>'Historical Trades'!M5516</x:f>
      </x:c>
      <x:c r="N5516" s="0">
        <x:f>CLEAN('Historical Trades'!O5516)</x:f>
      </x:c>
      <x:c r="P5516" s="14">
        <x:f>IF(G5516="sell",M5516,-M5516)</x:f>
      </x:c>
      <x:c r="Q5516" s="14">
        <x:f>VLOOKUP(N5516,'Currency Rates'!$A$3:$C$32,3,0)</x:f>
      </x:c>
      <x:c r="R5516" s="0">
        <x:f>IF(A5516="SPUS",0,IF(A5516="FWD",0,P5516/Q5516))</x:f>
      </x:c>
    </x:row>
    <x:row r="5517" spans="1:19" x14ac:dyDescent="0.3">
      <x:c r="A5517" s="0">
        <x:f>'Historical Trades'!A5517</x:f>
      </x:c>
      <x:c r="B5517" s="0">
        <x:f>'Historical Trades'!B5517</x:f>
      </x:c>
      <x:c r="C5517" s="23">
        <x:f>'Historical Trades'!C5517</x:f>
      </x:c>
      <x:c r="D5517" s="0">
        <x:f>'Historical Trades'!D5517</x:f>
      </x:c>
      <x:c r="E5517" s="23">
        <x:f>'Historical Trades'!E5517</x:f>
      </x:c>
      <x:c r="F5517" s="0">
        <x:f>'Historical Trades'!F5517</x:f>
      </x:c>
      <x:c r="G5517" s="0">
        <x:f>'Historical Trades'!G5517</x:f>
      </x:c>
      <x:c r="H5517" s="0">
        <x:f>'Historical Trades'!H5517</x:f>
      </x:c>
      <x:c r="I5517" s="0">
        <x:f>'Historical Trades'!I5517</x:f>
      </x:c>
      <x:c r="J5517" s="0">
        <x:f>'Historical Trades'!J5517</x:f>
      </x:c>
      <x:c r="K5517" s="0">
        <x:f>'Historical Trades'!K5517</x:f>
      </x:c>
      <x:c r="L5517" s="0">
        <x:f>'Historical Trades'!L5517</x:f>
      </x:c>
      <x:c r="M5517" s="0">
        <x:f>'Historical Trades'!M5517</x:f>
      </x:c>
      <x:c r="N5517" s="0">
        <x:f>CLEAN('Historical Trades'!O5517)</x:f>
      </x:c>
      <x:c r="P5517" s="14">
        <x:f>IF(G5517="sell",M5517,-M5517)</x:f>
      </x:c>
      <x:c r="Q5517" s="14">
        <x:f>VLOOKUP(N5517,'Currency Rates'!$A$3:$C$32,3,0)</x:f>
      </x:c>
      <x:c r="R5517" s="0">
        <x:f>IF(A5517="SPUS",0,IF(A5517="FWD",0,P5517/Q5517))</x:f>
      </x:c>
    </x:row>
    <x:row r="5518" spans="1:19" x14ac:dyDescent="0.3">
      <x:c r="A5518" s="0">
        <x:f>'Historical Trades'!A5518</x:f>
      </x:c>
      <x:c r="B5518" s="0">
        <x:f>'Historical Trades'!B5518</x:f>
      </x:c>
      <x:c r="C5518" s="23">
        <x:f>'Historical Trades'!C5518</x:f>
      </x:c>
      <x:c r="D5518" s="0">
        <x:f>'Historical Trades'!D5518</x:f>
      </x:c>
      <x:c r="E5518" s="23">
        <x:f>'Historical Trades'!E5518</x:f>
      </x:c>
      <x:c r="F5518" s="0">
        <x:f>'Historical Trades'!F5518</x:f>
      </x:c>
      <x:c r="G5518" s="0">
        <x:f>'Historical Trades'!G5518</x:f>
      </x:c>
      <x:c r="H5518" s="0">
        <x:f>'Historical Trades'!H5518</x:f>
      </x:c>
      <x:c r="I5518" s="0">
        <x:f>'Historical Trades'!I5518</x:f>
      </x:c>
      <x:c r="J5518" s="0">
        <x:f>'Historical Trades'!J5518</x:f>
      </x:c>
      <x:c r="K5518" s="0">
        <x:f>'Historical Trades'!K5518</x:f>
      </x:c>
      <x:c r="L5518" s="0">
        <x:f>'Historical Trades'!L5518</x:f>
      </x:c>
      <x:c r="M5518" s="0">
        <x:f>'Historical Trades'!M5518</x:f>
      </x:c>
      <x:c r="N5518" s="0">
        <x:f>CLEAN('Historical Trades'!O5518)</x:f>
      </x:c>
      <x:c r="P5518" s="14">
        <x:f>IF(G5518="sell",M5518,-M5518)</x:f>
      </x:c>
      <x:c r="Q5518" s="14">
        <x:f>VLOOKUP(N5518,'Currency Rates'!$A$3:$C$32,3,0)</x:f>
      </x:c>
      <x:c r="R5518" s="0">
        <x:f>IF(A5518="SPUS",0,IF(A5518="FWD",0,P5518/Q5518))</x:f>
      </x:c>
    </x:row>
    <x:row r="5519" spans="1:19" x14ac:dyDescent="0.3">
      <x:c r="A5519" s="0">
        <x:f>'Historical Trades'!A5519</x:f>
      </x:c>
      <x:c r="B5519" s="0">
        <x:f>'Historical Trades'!B5519</x:f>
      </x:c>
      <x:c r="C5519" s="23">
        <x:f>'Historical Trades'!C5519</x:f>
      </x:c>
      <x:c r="D5519" s="0">
        <x:f>'Historical Trades'!D5519</x:f>
      </x:c>
      <x:c r="E5519" s="23">
        <x:f>'Historical Trades'!E5519</x:f>
      </x:c>
      <x:c r="F5519" s="0">
        <x:f>'Historical Trades'!F5519</x:f>
      </x:c>
      <x:c r="G5519" s="0">
        <x:f>'Historical Trades'!G5519</x:f>
      </x:c>
      <x:c r="H5519" s="0">
        <x:f>'Historical Trades'!H5519</x:f>
      </x:c>
      <x:c r="I5519" s="0">
        <x:f>'Historical Trades'!I5519</x:f>
      </x:c>
      <x:c r="J5519" s="0">
        <x:f>'Historical Trades'!J5519</x:f>
      </x:c>
      <x:c r="K5519" s="0">
        <x:f>'Historical Trades'!K5519</x:f>
      </x:c>
      <x:c r="L5519" s="0">
        <x:f>'Historical Trades'!L5519</x:f>
      </x:c>
      <x:c r="M5519" s="0">
        <x:f>'Historical Trades'!M5519</x:f>
      </x:c>
      <x:c r="N5519" s="0">
        <x:f>CLEAN('Historical Trades'!O5519)</x:f>
      </x:c>
      <x:c r="P5519" s="14">
        <x:f>IF(G5519="sell",M5519,-M5519)</x:f>
      </x:c>
      <x:c r="Q5519" s="14">
        <x:f>VLOOKUP(N5519,'Currency Rates'!$A$3:$C$32,3,0)</x:f>
      </x:c>
      <x:c r="R5519" s="0">
        <x:f>IF(A5519="SPUS",0,IF(A5519="FWD",0,P5519/Q5519))</x:f>
      </x:c>
    </x:row>
    <x:row r="5520" spans="1:19" x14ac:dyDescent="0.3">
      <x:c r="A5520" s="0">
        <x:f>'Historical Trades'!A5520</x:f>
      </x:c>
      <x:c r="B5520" s="0">
        <x:f>'Historical Trades'!B5520</x:f>
      </x:c>
      <x:c r="C5520" s="23">
        <x:f>'Historical Trades'!C5520</x:f>
      </x:c>
      <x:c r="D5520" s="0">
        <x:f>'Historical Trades'!D5520</x:f>
      </x:c>
      <x:c r="E5520" s="23">
        <x:f>'Historical Trades'!E5520</x:f>
      </x:c>
      <x:c r="F5520" s="0">
        <x:f>'Historical Trades'!F5520</x:f>
      </x:c>
      <x:c r="G5520" s="0">
        <x:f>'Historical Trades'!G5520</x:f>
      </x:c>
      <x:c r="H5520" s="0">
        <x:f>'Historical Trades'!H5520</x:f>
      </x:c>
      <x:c r="I5520" s="0">
        <x:f>'Historical Trades'!I5520</x:f>
      </x:c>
      <x:c r="J5520" s="0">
        <x:f>'Historical Trades'!J5520</x:f>
      </x:c>
      <x:c r="K5520" s="0">
        <x:f>'Historical Trades'!K5520</x:f>
      </x:c>
      <x:c r="L5520" s="0">
        <x:f>'Historical Trades'!L5520</x:f>
      </x:c>
      <x:c r="M5520" s="0">
        <x:f>'Historical Trades'!M5520</x:f>
      </x:c>
      <x:c r="N5520" s="0">
        <x:f>CLEAN('Historical Trades'!O5520)</x:f>
      </x:c>
      <x:c r="P5520" s="14">
        <x:f>IF(G5520="sell",M5520,-M5520)</x:f>
      </x:c>
      <x:c r="Q5520" s="14">
        <x:f>VLOOKUP(N5520,'Currency Rates'!$A$3:$C$32,3,0)</x:f>
      </x:c>
      <x:c r="R5520" s="0">
        <x:f>IF(A5520="SPUS",0,IF(A5520="FWD",0,P5520/Q5520))</x:f>
      </x:c>
    </x:row>
    <x:row r="5521" spans="1:19" x14ac:dyDescent="0.3">
      <x:c r="A5521" s="0">
        <x:f>'Historical Trades'!A5521</x:f>
      </x:c>
      <x:c r="B5521" s="0">
        <x:f>'Historical Trades'!B5521</x:f>
      </x:c>
      <x:c r="C5521" s="23">
        <x:f>'Historical Trades'!C5521</x:f>
      </x:c>
      <x:c r="D5521" s="0">
        <x:f>'Historical Trades'!D5521</x:f>
      </x:c>
      <x:c r="E5521" s="23">
        <x:f>'Historical Trades'!E5521</x:f>
      </x:c>
      <x:c r="F5521" s="0">
        <x:f>'Historical Trades'!F5521</x:f>
      </x:c>
      <x:c r="G5521" s="0">
        <x:f>'Historical Trades'!G5521</x:f>
      </x:c>
      <x:c r="H5521" s="0">
        <x:f>'Historical Trades'!H5521</x:f>
      </x:c>
      <x:c r="I5521" s="0">
        <x:f>'Historical Trades'!I5521</x:f>
      </x:c>
      <x:c r="J5521" s="0">
        <x:f>'Historical Trades'!J5521</x:f>
      </x:c>
      <x:c r="K5521" s="0">
        <x:f>'Historical Trades'!K5521</x:f>
      </x:c>
      <x:c r="L5521" s="0">
        <x:f>'Historical Trades'!L5521</x:f>
      </x:c>
      <x:c r="M5521" s="0">
        <x:f>'Historical Trades'!M5521</x:f>
      </x:c>
      <x:c r="N5521" s="0">
        <x:f>CLEAN('Historical Trades'!O5521)</x:f>
      </x:c>
      <x:c r="P5521" s="14">
        <x:f>IF(G5521="sell",M5521,-M5521)</x:f>
      </x:c>
      <x:c r="Q5521" s="14">
        <x:f>VLOOKUP(N5521,'Currency Rates'!$A$3:$C$32,3,0)</x:f>
      </x:c>
      <x:c r="R5521" s="0">
        <x:f>IF(A5521="SPUS",0,IF(A5521="FWD",0,P5521/Q5521))</x:f>
      </x:c>
    </x:row>
    <x:row r="5522" spans="1:19" x14ac:dyDescent="0.3">
      <x:c r="A5522" s="0">
        <x:f>'Historical Trades'!A5522</x:f>
      </x:c>
      <x:c r="B5522" s="0">
        <x:f>'Historical Trades'!B5522</x:f>
      </x:c>
      <x:c r="C5522" s="23">
        <x:f>'Historical Trades'!C5522</x:f>
      </x:c>
      <x:c r="D5522" s="0">
        <x:f>'Historical Trades'!D5522</x:f>
      </x:c>
      <x:c r="E5522" s="23">
        <x:f>'Historical Trades'!E5522</x:f>
      </x:c>
      <x:c r="F5522" s="0">
        <x:f>'Historical Trades'!F5522</x:f>
      </x:c>
      <x:c r="G5522" s="0">
        <x:f>'Historical Trades'!G5522</x:f>
      </x:c>
      <x:c r="H5522" s="0">
        <x:f>'Historical Trades'!H5522</x:f>
      </x:c>
      <x:c r="I5522" s="0">
        <x:f>'Historical Trades'!I5522</x:f>
      </x:c>
      <x:c r="J5522" s="0">
        <x:f>'Historical Trades'!J5522</x:f>
      </x:c>
      <x:c r="K5522" s="0">
        <x:f>'Historical Trades'!K5522</x:f>
      </x:c>
      <x:c r="L5522" s="0">
        <x:f>'Historical Trades'!L5522</x:f>
      </x:c>
      <x:c r="M5522" s="0">
        <x:f>'Historical Trades'!M5522</x:f>
      </x:c>
      <x:c r="N5522" s="0">
        <x:f>CLEAN('Historical Trades'!O5522)</x:f>
      </x:c>
      <x:c r="P5522" s="14">
        <x:f>IF(G5522="sell",M5522,-M5522)</x:f>
      </x:c>
      <x:c r="Q5522" s="14">
        <x:f>VLOOKUP(N5522,'Currency Rates'!$A$3:$C$32,3,0)</x:f>
      </x:c>
      <x:c r="R5522" s="0">
        <x:f>IF(A5522="SPUS",0,IF(A5522="FWD",0,P5522/Q5522))</x:f>
      </x:c>
    </x:row>
    <x:row r="5523" spans="1:19" x14ac:dyDescent="0.3">
      <x:c r="A5523" s="0">
        <x:f>'Historical Trades'!A5523</x:f>
      </x:c>
      <x:c r="B5523" s="0">
        <x:f>'Historical Trades'!B5523</x:f>
      </x:c>
      <x:c r="C5523" s="23">
        <x:f>'Historical Trades'!C5523</x:f>
      </x:c>
      <x:c r="D5523" s="0">
        <x:f>'Historical Trades'!D5523</x:f>
      </x:c>
      <x:c r="E5523" s="23">
        <x:f>'Historical Trades'!E5523</x:f>
      </x:c>
      <x:c r="F5523" s="0">
        <x:f>'Historical Trades'!F5523</x:f>
      </x:c>
      <x:c r="G5523" s="0">
        <x:f>'Historical Trades'!G5523</x:f>
      </x:c>
      <x:c r="H5523" s="0">
        <x:f>'Historical Trades'!H5523</x:f>
      </x:c>
      <x:c r="I5523" s="0">
        <x:f>'Historical Trades'!I5523</x:f>
      </x:c>
      <x:c r="J5523" s="0">
        <x:f>'Historical Trades'!J5523</x:f>
      </x:c>
      <x:c r="K5523" s="0">
        <x:f>'Historical Trades'!K5523</x:f>
      </x:c>
      <x:c r="L5523" s="0">
        <x:f>'Historical Trades'!L5523</x:f>
      </x:c>
      <x:c r="M5523" s="0">
        <x:f>'Historical Trades'!M5523</x:f>
      </x:c>
      <x:c r="N5523" s="0">
        <x:f>CLEAN('Historical Trades'!O5523)</x:f>
      </x:c>
      <x:c r="P5523" s="14">
        <x:f>IF(G5523="sell",M5523,-M5523)</x:f>
      </x:c>
      <x:c r="Q5523" s="14">
        <x:f>VLOOKUP(N5523,'Currency Rates'!$A$3:$C$32,3,0)</x:f>
      </x:c>
      <x:c r="R5523" s="0">
        <x:f>IF(A5523="SPUS",0,IF(A5523="FWD",0,P5523/Q5523))</x:f>
      </x:c>
    </x:row>
    <x:row r="5524" spans="1:19" x14ac:dyDescent="0.3">
      <x:c r="A5524" s="0">
        <x:f>'Historical Trades'!A5524</x:f>
      </x:c>
      <x:c r="B5524" s="0">
        <x:f>'Historical Trades'!B5524</x:f>
      </x:c>
      <x:c r="C5524" s="23">
        <x:f>'Historical Trades'!C5524</x:f>
      </x:c>
      <x:c r="D5524" s="0">
        <x:f>'Historical Trades'!D5524</x:f>
      </x:c>
      <x:c r="E5524" s="23">
        <x:f>'Historical Trades'!E5524</x:f>
      </x:c>
      <x:c r="F5524" s="0">
        <x:f>'Historical Trades'!F5524</x:f>
      </x:c>
      <x:c r="G5524" s="0">
        <x:f>'Historical Trades'!G5524</x:f>
      </x:c>
      <x:c r="H5524" s="0">
        <x:f>'Historical Trades'!H5524</x:f>
      </x:c>
      <x:c r="I5524" s="0">
        <x:f>'Historical Trades'!I5524</x:f>
      </x:c>
      <x:c r="J5524" s="0">
        <x:f>'Historical Trades'!J5524</x:f>
      </x:c>
      <x:c r="K5524" s="0">
        <x:f>'Historical Trades'!K5524</x:f>
      </x:c>
      <x:c r="L5524" s="0">
        <x:f>'Historical Trades'!L5524</x:f>
      </x:c>
      <x:c r="M5524" s="0">
        <x:f>'Historical Trades'!M5524</x:f>
      </x:c>
      <x:c r="N5524" s="0">
        <x:f>CLEAN('Historical Trades'!O5524)</x:f>
      </x:c>
      <x:c r="P5524" s="14">
        <x:f>IF(G5524="sell",M5524,-M5524)</x:f>
      </x:c>
      <x:c r="Q5524" s="14">
        <x:f>VLOOKUP(N5524,'Currency Rates'!$A$3:$C$32,3,0)</x:f>
      </x:c>
      <x:c r="R5524" s="0">
        <x:f>IF(A5524="SPUS",0,IF(A5524="FWD",0,P5524/Q5524))</x:f>
      </x:c>
    </x:row>
    <x:row r="5525" spans="1:19" x14ac:dyDescent="0.3">
      <x:c r="A5525" s="0">
        <x:f>'Historical Trades'!A5525</x:f>
      </x:c>
      <x:c r="B5525" s="0">
        <x:f>'Historical Trades'!B5525</x:f>
      </x:c>
      <x:c r="C5525" s="23">
        <x:f>'Historical Trades'!C5525</x:f>
      </x:c>
      <x:c r="D5525" s="0">
        <x:f>'Historical Trades'!D5525</x:f>
      </x:c>
      <x:c r="E5525" s="23">
        <x:f>'Historical Trades'!E5525</x:f>
      </x:c>
      <x:c r="F5525" s="0">
        <x:f>'Historical Trades'!F5525</x:f>
      </x:c>
      <x:c r="G5525" s="0">
        <x:f>'Historical Trades'!G5525</x:f>
      </x:c>
      <x:c r="H5525" s="0">
        <x:f>'Historical Trades'!H5525</x:f>
      </x:c>
      <x:c r="I5525" s="0">
        <x:f>'Historical Trades'!I5525</x:f>
      </x:c>
      <x:c r="J5525" s="0">
        <x:f>'Historical Trades'!J5525</x:f>
      </x:c>
      <x:c r="K5525" s="0">
        <x:f>'Historical Trades'!K5525</x:f>
      </x:c>
      <x:c r="L5525" s="0">
        <x:f>'Historical Trades'!L5525</x:f>
      </x:c>
      <x:c r="M5525" s="0">
        <x:f>'Historical Trades'!M5525</x:f>
      </x:c>
      <x:c r="N5525" s="0">
        <x:f>CLEAN('Historical Trades'!O5525)</x:f>
      </x:c>
      <x:c r="P5525" s="14">
        <x:f>IF(G5525="sell",M5525,-M5525)</x:f>
      </x:c>
      <x:c r="Q5525" s="14">
        <x:f>VLOOKUP(N5525,'Currency Rates'!$A$3:$C$32,3,0)</x:f>
      </x:c>
      <x:c r="R5525" s="0">
        <x:f>IF(A5525="SPUS",0,IF(A5525="FWD",0,P5525/Q5525))</x:f>
      </x:c>
    </x:row>
    <x:row r="5526" spans="1:19" x14ac:dyDescent="0.3">
      <x:c r="A5526" s="0">
        <x:f>'Historical Trades'!A5526</x:f>
      </x:c>
      <x:c r="B5526" s="0">
        <x:f>'Historical Trades'!B5526</x:f>
      </x:c>
      <x:c r="C5526" s="23">
        <x:f>'Historical Trades'!C5526</x:f>
      </x:c>
      <x:c r="D5526" s="0">
        <x:f>'Historical Trades'!D5526</x:f>
      </x:c>
      <x:c r="E5526" s="23">
        <x:f>'Historical Trades'!E5526</x:f>
      </x:c>
      <x:c r="F5526" s="0">
        <x:f>'Historical Trades'!F5526</x:f>
      </x:c>
      <x:c r="G5526" s="0">
        <x:f>'Historical Trades'!G5526</x:f>
      </x:c>
      <x:c r="H5526" s="0">
        <x:f>'Historical Trades'!H5526</x:f>
      </x:c>
      <x:c r="I5526" s="0">
        <x:f>'Historical Trades'!I5526</x:f>
      </x:c>
      <x:c r="J5526" s="0">
        <x:f>'Historical Trades'!J5526</x:f>
      </x:c>
      <x:c r="K5526" s="0">
        <x:f>'Historical Trades'!K5526</x:f>
      </x:c>
      <x:c r="L5526" s="0">
        <x:f>'Historical Trades'!L5526</x:f>
      </x:c>
      <x:c r="M5526" s="0">
        <x:f>'Historical Trades'!M5526</x:f>
      </x:c>
      <x:c r="N5526" s="0">
        <x:f>CLEAN('Historical Trades'!O5526)</x:f>
      </x:c>
      <x:c r="P5526" s="14">
        <x:f>IF(G5526="sell",M5526,-M5526)</x:f>
      </x:c>
      <x:c r="Q5526" s="14">
        <x:f>VLOOKUP(N5526,'Currency Rates'!$A$3:$C$32,3,0)</x:f>
      </x:c>
      <x:c r="R5526" s="0">
        <x:f>IF(A5526="SPUS",0,IF(A5526="FWD",0,P5526/Q5526))</x:f>
      </x:c>
    </x:row>
    <x:row r="5527" spans="1:19" x14ac:dyDescent="0.3">
      <x:c r="A5527" s="0">
        <x:f>'Historical Trades'!A5527</x:f>
      </x:c>
      <x:c r="B5527" s="0">
        <x:f>'Historical Trades'!B5527</x:f>
      </x:c>
      <x:c r="C5527" s="23">
        <x:f>'Historical Trades'!C5527</x:f>
      </x:c>
      <x:c r="D5527" s="0">
        <x:f>'Historical Trades'!D5527</x:f>
      </x:c>
      <x:c r="E5527" s="23">
        <x:f>'Historical Trades'!E5527</x:f>
      </x:c>
      <x:c r="F5527" s="0">
        <x:f>'Historical Trades'!F5527</x:f>
      </x:c>
      <x:c r="G5527" s="0">
        <x:f>'Historical Trades'!G5527</x:f>
      </x:c>
      <x:c r="H5527" s="0">
        <x:f>'Historical Trades'!H5527</x:f>
      </x:c>
      <x:c r="I5527" s="0">
        <x:f>'Historical Trades'!I5527</x:f>
      </x:c>
      <x:c r="J5527" s="0">
        <x:f>'Historical Trades'!J5527</x:f>
      </x:c>
      <x:c r="K5527" s="0">
        <x:f>'Historical Trades'!K5527</x:f>
      </x:c>
      <x:c r="L5527" s="0">
        <x:f>'Historical Trades'!L5527</x:f>
      </x:c>
      <x:c r="M5527" s="0">
        <x:f>'Historical Trades'!M5527</x:f>
      </x:c>
      <x:c r="N5527" s="0">
        <x:f>CLEAN('Historical Trades'!O5527)</x:f>
      </x:c>
      <x:c r="P5527" s="14">
        <x:f>IF(G5527="sell",M5527,-M5527)</x:f>
      </x:c>
      <x:c r="Q5527" s="14">
        <x:f>VLOOKUP(N5527,'Currency Rates'!$A$3:$C$32,3,0)</x:f>
      </x:c>
      <x:c r="R5527" s="0">
        <x:f>IF(A5527="SPUS",0,IF(A5527="FWD",0,P5527/Q5527))</x:f>
      </x:c>
    </x:row>
    <x:row r="5528" spans="1:19" x14ac:dyDescent="0.3">
      <x:c r="A5528" s="0">
        <x:f>'Historical Trades'!A5528</x:f>
      </x:c>
      <x:c r="B5528" s="0">
        <x:f>'Historical Trades'!B5528</x:f>
      </x:c>
      <x:c r="C5528" s="23">
        <x:f>'Historical Trades'!C5528</x:f>
      </x:c>
      <x:c r="D5528" s="0">
        <x:f>'Historical Trades'!D5528</x:f>
      </x:c>
      <x:c r="E5528" s="23">
        <x:f>'Historical Trades'!E5528</x:f>
      </x:c>
      <x:c r="F5528" s="0">
        <x:f>'Historical Trades'!F5528</x:f>
      </x:c>
      <x:c r="G5528" s="0">
        <x:f>'Historical Trades'!G5528</x:f>
      </x:c>
      <x:c r="H5528" s="0">
        <x:f>'Historical Trades'!H5528</x:f>
      </x:c>
      <x:c r="I5528" s="0">
        <x:f>'Historical Trades'!I5528</x:f>
      </x:c>
      <x:c r="J5528" s="0">
        <x:f>'Historical Trades'!J5528</x:f>
      </x:c>
      <x:c r="K5528" s="0">
        <x:f>'Historical Trades'!K5528</x:f>
      </x:c>
      <x:c r="L5528" s="0">
        <x:f>'Historical Trades'!L5528</x:f>
      </x:c>
      <x:c r="M5528" s="0">
        <x:f>'Historical Trades'!M5528</x:f>
      </x:c>
      <x:c r="N5528" s="0">
        <x:f>CLEAN('Historical Trades'!O5528)</x:f>
      </x:c>
      <x:c r="P5528" s="14">
        <x:f>IF(G5528="sell",M5528,-M5528)</x:f>
      </x:c>
      <x:c r="Q5528" s="14">
        <x:f>VLOOKUP(N5528,'Currency Rates'!$A$3:$C$32,3,0)</x:f>
      </x:c>
      <x:c r="R5528" s="0">
        <x:f>IF(A5528="SPUS",0,IF(A5528="FWD",0,P5528/Q5528))</x:f>
      </x:c>
    </x:row>
    <x:row r="5529" spans="1:19" x14ac:dyDescent="0.3">
      <x:c r="A5529" s="0">
        <x:f>'Historical Trades'!A5529</x:f>
      </x:c>
      <x:c r="B5529" s="0">
        <x:f>'Historical Trades'!B5529</x:f>
      </x:c>
      <x:c r="C5529" s="23">
        <x:f>'Historical Trades'!C5529</x:f>
      </x:c>
      <x:c r="D5529" s="0">
        <x:f>'Historical Trades'!D5529</x:f>
      </x:c>
      <x:c r="E5529" s="23">
        <x:f>'Historical Trades'!E5529</x:f>
      </x:c>
      <x:c r="F5529" s="0">
        <x:f>'Historical Trades'!F5529</x:f>
      </x:c>
      <x:c r="G5529" s="0">
        <x:f>'Historical Trades'!G5529</x:f>
      </x:c>
      <x:c r="H5529" s="0">
        <x:f>'Historical Trades'!H5529</x:f>
      </x:c>
      <x:c r="I5529" s="0">
        <x:f>'Historical Trades'!I5529</x:f>
      </x:c>
      <x:c r="J5529" s="0">
        <x:f>'Historical Trades'!J5529</x:f>
      </x:c>
      <x:c r="K5529" s="0">
        <x:f>'Historical Trades'!K5529</x:f>
      </x:c>
      <x:c r="L5529" s="0">
        <x:f>'Historical Trades'!L5529</x:f>
      </x:c>
      <x:c r="M5529" s="0">
        <x:f>'Historical Trades'!M5529</x:f>
      </x:c>
      <x:c r="N5529" s="0">
        <x:f>CLEAN('Historical Trades'!O5529)</x:f>
      </x:c>
      <x:c r="P5529" s="14">
        <x:f>IF(G5529="sell",M5529,-M5529)</x:f>
      </x:c>
      <x:c r="Q5529" s="14">
        <x:f>VLOOKUP(N5529,'Currency Rates'!$A$3:$C$32,3,0)</x:f>
      </x:c>
      <x:c r="R5529" s="0">
        <x:f>IF(A5529="SPUS",0,IF(A5529="FWD",0,P5529/Q5529))</x:f>
      </x:c>
    </x:row>
    <x:row r="5530" spans="1:19" x14ac:dyDescent="0.3">
      <x:c r="A5530" s="0">
        <x:f>'Historical Trades'!A5530</x:f>
      </x:c>
      <x:c r="B5530" s="0">
        <x:f>'Historical Trades'!B5530</x:f>
      </x:c>
      <x:c r="C5530" s="23">
        <x:f>'Historical Trades'!C5530</x:f>
      </x:c>
      <x:c r="D5530" s="0">
        <x:f>'Historical Trades'!D5530</x:f>
      </x:c>
      <x:c r="E5530" s="23">
        <x:f>'Historical Trades'!E5530</x:f>
      </x:c>
      <x:c r="F5530" s="0">
        <x:f>'Historical Trades'!F5530</x:f>
      </x:c>
      <x:c r="G5530" s="0">
        <x:f>'Historical Trades'!G5530</x:f>
      </x:c>
      <x:c r="H5530" s="0">
        <x:f>'Historical Trades'!H5530</x:f>
      </x:c>
      <x:c r="I5530" s="0">
        <x:f>'Historical Trades'!I5530</x:f>
      </x:c>
      <x:c r="J5530" s="0">
        <x:f>'Historical Trades'!J5530</x:f>
      </x:c>
      <x:c r="K5530" s="0">
        <x:f>'Historical Trades'!K5530</x:f>
      </x:c>
      <x:c r="L5530" s="0">
        <x:f>'Historical Trades'!L5530</x:f>
      </x:c>
      <x:c r="M5530" s="0">
        <x:f>'Historical Trades'!M5530</x:f>
      </x:c>
      <x:c r="N5530" s="0">
        <x:f>CLEAN('Historical Trades'!O5530)</x:f>
      </x:c>
      <x:c r="P5530" s="14">
        <x:f>IF(G5530="sell",M5530,-M5530)</x:f>
      </x:c>
      <x:c r="Q5530" s="14">
        <x:f>VLOOKUP(N5530,'Currency Rates'!$A$3:$C$32,3,0)</x:f>
      </x:c>
      <x:c r="R5530" s="0">
        <x:f>IF(A5530="SPUS",0,IF(A5530="FWD",0,P5530/Q5530))</x:f>
      </x:c>
    </x:row>
    <x:row r="5531" spans="1:19" x14ac:dyDescent="0.3">
      <x:c r="A5531" s="0">
        <x:f>'Historical Trades'!A5531</x:f>
      </x:c>
      <x:c r="B5531" s="0">
        <x:f>'Historical Trades'!B5531</x:f>
      </x:c>
      <x:c r="C5531" s="23">
        <x:f>'Historical Trades'!C5531</x:f>
      </x:c>
      <x:c r="D5531" s="0">
        <x:f>'Historical Trades'!D5531</x:f>
      </x:c>
      <x:c r="E5531" s="23">
        <x:f>'Historical Trades'!E5531</x:f>
      </x:c>
      <x:c r="F5531" s="0">
        <x:f>'Historical Trades'!F5531</x:f>
      </x:c>
      <x:c r="G5531" s="0">
        <x:f>'Historical Trades'!G5531</x:f>
      </x:c>
      <x:c r="H5531" s="0">
        <x:f>'Historical Trades'!H5531</x:f>
      </x:c>
      <x:c r="I5531" s="0">
        <x:f>'Historical Trades'!I5531</x:f>
      </x:c>
      <x:c r="J5531" s="0">
        <x:f>'Historical Trades'!J5531</x:f>
      </x:c>
      <x:c r="K5531" s="0">
        <x:f>'Historical Trades'!K5531</x:f>
      </x:c>
      <x:c r="L5531" s="0">
        <x:f>'Historical Trades'!L5531</x:f>
      </x:c>
      <x:c r="M5531" s="0">
        <x:f>'Historical Trades'!M5531</x:f>
      </x:c>
      <x:c r="N5531" s="0">
        <x:f>CLEAN('Historical Trades'!O5531)</x:f>
      </x:c>
      <x:c r="P5531" s="14">
        <x:f>IF(G5531="sell",M5531,-M5531)</x:f>
      </x:c>
      <x:c r="Q5531" s="14">
        <x:f>VLOOKUP(N5531,'Currency Rates'!$A$3:$C$32,3,0)</x:f>
      </x:c>
      <x:c r="R5531" s="0">
        <x:f>IF(A5531="SPUS",0,IF(A5531="FWD",0,P5531/Q5531))</x:f>
      </x:c>
    </x:row>
    <x:row r="5532" spans="1:19" x14ac:dyDescent="0.3">
      <x:c r="A5532" s="0">
        <x:f>'Historical Trades'!A5532</x:f>
      </x:c>
      <x:c r="B5532" s="0">
        <x:f>'Historical Trades'!B5532</x:f>
      </x:c>
      <x:c r="C5532" s="23">
        <x:f>'Historical Trades'!C5532</x:f>
      </x:c>
      <x:c r="D5532" s="0">
        <x:f>'Historical Trades'!D5532</x:f>
      </x:c>
      <x:c r="E5532" s="23">
        <x:f>'Historical Trades'!E5532</x:f>
      </x:c>
      <x:c r="F5532" s="0">
        <x:f>'Historical Trades'!F5532</x:f>
      </x:c>
      <x:c r="G5532" s="0">
        <x:f>'Historical Trades'!G5532</x:f>
      </x:c>
      <x:c r="H5532" s="0">
        <x:f>'Historical Trades'!H5532</x:f>
      </x:c>
      <x:c r="I5532" s="0">
        <x:f>'Historical Trades'!I5532</x:f>
      </x:c>
      <x:c r="J5532" s="0">
        <x:f>'Historical Trades'!J5532</x:f>
      </x:c>
      <x:c r="K5532" s="0">
        <x:f>'Historical Trades'!K5532</x:f>
      </x:c>
      <x:c r="L5532" s="0">
        <x:f>'Historical Trades'!L5532</x:f>
      </x:c>
      <x:c r="M5532" s="0">
        <x:f>'Historical Trades'!M5532</x:f>
      </x:c>
      <x:c r="N5532" s="0">
        <x:f>CLEAN('Historical Trades'!O5532)</x:f>
      </x:c>
      <x:c r="P5532" s="14">
        <x:f>IF(G5532="sell",M5532,-M5532)</x:f>
      </x:c>
      <x:c r="Q5532" s="14">
        <x:f>VLOOKUP(N5532,'Currency Rates'!$A$3:$C$32,3,0)</x:f>
      </x:c>
      <x:c r="R5532" s="0">
        <x:f>IF(A5532="SPUS",0,IF(A5532="FWD",0,P5532/Q5532))</x:f>
      </x:c>
    </x:row>
    <x:row r="5533" spans="1:19" x14ac:dyDescent="0.3">
      <x:c r="A5533" s="0">
        <x:f>'Historical Trades'!A5533</x:f>
      </x:c>
      <x:c r="B5533" s="0">
        <x:f>'Historical Trades'!B5533</x:f>
      </x:c>
      <x:c r="C5533" s="23">
        <x:f>'Historical Trades'!C5533</x:f>
      </x:c>
      <x:c r="D5533" s="0">
        <x:f>'Historical Trades'!D5533</x:f>
      </x:c>
      <x:c r="E5533" s="23">
        <x:f>'Historical Trades'!E5533</x:f>
      </x:c>
      <x:c r="F5533" s="0">
        <x:f>'Historical Trades'!F5533</x:f>
      </x:c>
      <x:c r="G5533" s="0">
        <x:f>'Historical Trades'!G5533</x:f>
      </x:c>
      <x:c r="H5533" s="0">
        <x:f>'Historical Trades'!H5533</x:f>
      </x:c>
      <x:c r="I5533" s="0">
        <x:f>'Historical Trades'!I5533</x:f>
      </x:c>
      <x:c r="J5533" s="0">
        <x:f>'Historical Trades'!J5533</x:f>
      </x:c>
      <x:c r="K5533" s="0">
        <x:f>'Historical Trades'!K5533</x:f>
      </x:c>
      <x:c r="L5533" s="0">
        <x:f>'Historical Trades'!L5533</x:f>
      </x:c>
      <x:c r="M5533" s="0">
        <x:f>'Historical Trades'!M5533</x:f>
      </x:c>
      <x:c r="N5533" s="0">
        <x:f>CLEAN('Historical Trades'!O5533)</x:f>
      </x:c>
      <x:c r="P5533" s="14">
        <x:f>IF(G5533="sell",M5533,-M5533)</x:f>
      </x:c>
      <x:c r="Q5533" s="14">
        <x:f>VLOOKUP(N5533,'Currency Rates'!$A$3:$C$32,3,0)</x:f>
      </x:c>
      <x:c r="R5533" s="0">
        <x:f>IF(A5533="SPUS",0,IF(A5533="FWD",0,P5533/Q5533))</x:f>
      </x:c>
    </x:row>
    <x:row r="5534" spans="1:19" x14ac:dyDescent="0.3">
      <x:c r="A5534" s="0">
        <x:f>'Historical Trades'!A5534</x:f>
      </x:c>
      <x:c r="B5534" s="0">
        <x:f>'Historical Trades'!B5534</x:f>
      </x:c>
      <x:c r="C5534" s="23">
        <x:f>'Historical Trades'!C5534</x:f>
      </x:c>
      <x:c r="D5534" s="0">
        <x:f>'Historical Trades'!D5534</x:f>
      </x:c>
      <x:c r="E5534" s="23">
        <x:f>'Historical Trades'!E5534</x:f>
      </x:c>
      <x:c r="F5534" s="0">
        <x:f>'Historical Trades'!F5534</x:f>
      </x:c>
      <x:c r="G5534" s="0">
        <x:f>'Historical Trades'!G5534</x:f>
      </x:c>
      <x:c r="H5534" s="0">
        <x:f>'Historical Trades'!H5534</x:f>
      </x:c>
      <x:c r="I5534" s="0">
        <x:f>'Historical Trades'!I5534</x:f>
      </x:c>
      <x:c r="J5534" s="0">
        <x:f>'Historical Trades'!J5534</x:f>
      </x:c>
      <x:c r="K5534" s="0">
        <x:f>'Historical Trades'!K5534</x:f>
      </x:c>
      <x:c r="L5534" s="0">
        <x:f>'Historical Trades'!L5534</x:f>
      </x:c>
      <x:c r="M5534" s="0">
        <x:f>'Historical Trades'!M5534</x:f>
      </x:c>
      <x:c r="N5534" s="0">
        <x:f>CLEAN('Historical Trades'!O5534)</x:f>
      </x:c>
      <x:c r="P5534" s="14">
        <x:f>IF(G5534="sell",M5534,-M5534)</x:f>
      </x:c>
      <x:c r="Q5534" s="14">
        <x:f>VLOOKUP(N5534,'Currency Rates'!$A$3:$C$32,3,0)</x:f>
      </x:c>
      <x:c r="R5534" s="0">
        <x:f>IF(A5534="SPUS",0,IF(A5534="FWD",0,P5534/Q5534))</x:f>
      </x:c>
    </x:row>
    <x:row r="5535" spans="1:19" x14ac:dyDescent="0.3">
      <x:c r="A5535" s="0">
        <x:f>'Historical Trades'!A5535</x:f>
      </x:c>
      <x:c r="B5535" s="0">
        <x:f>'Historical Trades'!B5535</x:f>
      </x:c>
      <x:c r="C5535" s="23">
        <x:f>'Historical Trades'!C5535</x:f>
      </x:c>
      <x:c r="D5535" s="0">
        <x:f>'Historical Trades'!D5535</x:f>
      </x:c>
      <x:c r="E5535" s="23">
        <x:f>'Historical Trades'!E5535</x:f>
      </x:c>
      <x:c r="F5535" s="0">
        <x:f>'Historical Trades'!F5535</x:f>
      </x:c>
      <x:c r="G5535" s="0">
        <x:f>'Historical Trades'!G5535</x:f>
      </x:c>
      <x:c r="H5535" s="0">
        <x:f>'Historical Trades'!H5535</x:f>
      </x:c>
      <x:c r="I5535" s="0">
        <x:f>'Historical Trades'!I5535</x:f>
      </x:c>
      <x:c r="J5535" s="0">
        <x:f>'Historical Trades'!J5535</x:f>
      </x:c>
      <x:c r="K5535" s="0">
        <x:f>'Historical Trades'!K5535</x:f>
      </x:c>
      <x:c r="L5535" s="0">
        <x:f>'Historical Trades'!L5535</x:f>
      </x:c>
      <x:c r="M5535" s="0">
        <x:f>'Historical Trades'!M5535</x:f>
      </x:c>
      <x:c r="N5535" s="0">
        <x:f>CLEAN('Historical Trades'!O5535)</x:f>
      </x:c>
      <x:c r="P5535" s="14">
        <x:f>IF(G5535="sell",M5535,-M5535)</x:f>
      </x:c>
      <x:c r="Q5535" s="14">
        <x:f>VLOOKUP(N5535,'Currency Rates'!$A$3:$C$32,3,0)</x:f>
      </x:c>
      <x:c r="R5535" s="0">
        <x:f>IF(A5535="SPUS",0,IF(A5535="FWD",0,P5535/Q5535))</x:f>
      </x:c>
    </x:row>
    <x:row r="5536" spans="1:19" x14ac:dyDescent="0.3">
      <x:c r="A5536" s="0">
        <x:f>'Historical Trades'!A5536</x:f>
      </x:c>
      <x:c r="B5536" s="0">
        <x:f>'Historical Trades'!B5536</x:f>
      </x:c>
      <x:c r="C5536" s="23">
        <x:f>'Historical Trades'!C5536</x:f>
      </x:c>
      <x:c r="D5536" s="0">
        <x:f>'Historical Trades'!D5536</x:f>
      </x:c>
      <x:c r="E5536" s="23">
        <x:f>'Historical Trades'!E5536</x:f>
      </x:c>
      <x:c r="F5536" s="0">
        <x:f>'Historical Trades'!F5536</x:f>
      </x:c>
      <x:c r="G5536" s="0">
        <x:f>'Historical Trades'!G5536</x:f>
      </x:c>
      <x:c r="H5536" s="0">
        <x:f>'Historical Trades'!H5536</x:f>
      </x:c>
      <x:c r="I5536" s="0">
        <x:f>'Historical Trades'!I5536</x:f>
      </x:c>
      <x:c r="J5536" s="0">
        <x:f>'Historical Trades'!J5536</x:f>
      </x:c>
      <x:c r="K5536" s="0">
        <x:f>'Historical Trades'!K5536</x:f>
      </x:c>
      <x:c r="L5536" s="0">
        <x:f>'Historical Trades'!L5536</x:f>
      </x:c>
      <x:c r="M5536" s="0">
        <x:f>'Historical Trades'!M5536</x:f>
      </x:c>
      <x:c r="N5536" s="0">
        <x:f>CLEAN('Historical Trades'!O5536)</x:f>
      </x:c>
      <x:c r="P5536" s="14">
        <x:f>IF(G5536="sell",M5536,-M5536)</x:f>
      </x:c>
      <x:c r="Q5536" s="14">
        <x:f>VLOOKUP(N5536,'Currency Rates'!$A$3:$C$32,3,0)</x:f>
      </x:c>
      <x:c r="R5536" s="0">
        <x:f>IF(A5536="SPUS",0,IF(A5536="FWD",0,P5536/Q5536))</x:f>
      </x:c>
    </x:row>
    <x:row r="5537" spans="1:19" x14ac:dyDescent="0.3">
      <x:c r="A5537" s="0">
        <x:f>'Historical Trades'!A5537</x:f>
      </x:c>
      <x:c r="B5537" s="0">
        <x:f>'Historical Trades'!B5537</x:f>
      </x:c>
      <x:c r="C5537" s="23">
        <x:f>'Historical Trades'!C5537</x:f>
      </x:c>
      <x:c r="D5537" s="0">
        <x:f>'Historical Trades'!D5537</x:f>
      </x:c>
      <x:c r="E5537" s="23">
        <x:f>'Historical Trades'!E5537</x:f>
      </x:c>
      <x:c r="F5537" s="0">
        <x:f>'Historical Trades'!F5537</x:f>
      </x:c>
      <x:c r="G5537" s="0">
        <x:f>'Historical Trades'!G5537</x:f>
      </x:c>
      <x:c r="H5537" s="0">
        <x:f>'Historical Trades'!H5537</x:f>
      </x:c>
      <x:c r="I5537" s="0">
        <x:f>'Historical Trades'!I5537</x:f>
      </x:c>
      <x:c r="J5537" s="0">
        <x:f>'Historical Trades'!J5537</x:f>
      </x:c>
      <x:c r="K5537" s="0">
        <x:f>'Historical Trades'!K5537</x:f>
      </x:c>
      <x:c r="L5537" s="0">
        <x:f>'Historical Trades'!L5537</x:f>
      </x:c>
      <x:c r="M5537" s="0">
        <x:f>'Historical Trades'!M5537</x:f>
      </x:c>
      <x:c r="N5537" s="0">
        <x:f>CLEAN('Historical Trades'!O5537)</x:f>
      </x:c>
      <x:c r="P5537" s="14">
        <x:f>IF(G5537="sell",M5537,-M5537)</x:f>
      </x:c>
      <x:c r="Q5537" s="14">
        <x:f>VLOOKUP(N5537,'Currency Rates'!$A$3:$C$32,3,0)</x:f>
      </x:c>
      <x:c r="R5537" s="0">
        <x:f>IF(A5537="SPUS",0,IF(A5537="FWD",0,P5537/Q5537))</x:f>
      </x:c>
    </x:row>
    <x:row r="5538" spans="1:19" x14ac:dyDescent="0.3">
      <x:c r="A5538" s="0">
        <x:f>'Historical Trades'!A5538</x:f>
      </x:c>
      <x:c r="B5538" s="0">
        <x:f>'Historical Trades'!B5538</x:f>
      </x:c>
      <x:c r="C5538" s="23">
        <x:f>'Historical Trades'!C5538</x:f>
      </x:c>
      <x:c r="D5538" s="0">
        <x:f>'Historical Trades'!D5538</x:f>
      </x:c>
      <x:c r="E5538" s="23">
        <x:f>'Historical Trades'!E5538</x:f>
      </x:c>
      <x:c r="F5538" s="0">
        <x:f>'Historical Trades'!F5538</x:f>
      </x:c>
      <x:c r="G5538" s="0">
        <x:f>'Historical Trades'!G5538</x:f>
      </x:c>
      <x:c r="H5538" s="0">
        <x:f>'Historical Trades'!H5538</x:f>
      </x:c>
      <x:c r="I5538" s="0">
        <x:f>'Historical Trades'!I5538</x:f>
      </x:c>
      <x:c r="J5538" s="0">
        <x:f>'Historical Trades'!J5538</x:f>
      </x:c>
      <x:c r="K5538" s="0">
        <x:f>'Historical Trades'!K5538</x:f>
      </x:c>
      <x:c r="L5538" s="0">
        <x:f>'Historical Trades'!L5538</x:f>
      </x:c>
      <x:c r="M5538" s="0">
        <x:f>'Historical Trades'!M5538</x:f>
      </x:c>
      <x:c r="N5538" s="0">
        <x:f>CLEAN('Historical Trades'!O5538)</x:f>
      </x:c>
      <x:c r="P5538" s="14">
        <x:f>IF(G5538="sell",M5538,-M5538)</x:f>
      </x:c>
      <x:c r="Q5538" s="14">
        <x:f>VLOOKUP(N5538,'Currency Rates'!$A$3:$C$32,3,0)</x:f>
      </x:c>
      <x:c r="R5538" s="0">
        <x:f>IF(A5538="SPUS",0,IF(A5538="FWD",0,P5538/Q5538))</x:f>
      </x:c>
    </x:row>
    <x:row r="5539" spans="1:19" x14ac:dyDescent="0.3">
      <x:c r="A5539" s="0">
        <x:f>'Historical Trades'!A5539</x:f>
      </x:c>
      <x:c r="B5539" s="0">
        <x:f>'Historical Trades'!B5539</x:f>
      </x:c>
      <x:c r="C5539" s="23">
        <x:f>'Historical Trades'!C5539</x:f>
      </x:c>
      <x:c r="D5539" s="0">
        <x:f>'Historical Trades'!D5539</x:f>
      </x:c>
      <x:c r="E5539" s="23">
        <x:f>'Historical Trades'!E5539</x:f>
      </x:c>
      <x:c r="F5539" s="0">
        <x:f>'Historical Trades'!F5539</x:f>
      </x:c>
      <x:c r="G5539" s="0">
        <x:f>'Historical Trades'!G5539</x:f>
      </x:c>
      <x:c r="H5539" s="0">
        <x:f>'Historical Trades'!H5539</x:f>
      </x:c>
      <x:c r="I5539" s="0">
        <x:f>'Historical Trades'!I5539</x:f>
      </x:c>
      <x:c r="J5539" s="0">
        <x:f>'Historical Trades'!J5539</x:f>
      </x:c>
      <x:c r="K5539" s="0">
        <x:f>'Historical Trades'!K5539</x:f>
      </x:c>
      <x:c r="L5539" s="0">
        <x:f>'Historical Trades'!L5539</x:f>
      </x:c>
      <x:c r="M5539" s="0">
        <x:f>'Historical Trades'!M5539</x:f>
      </x:c>
      <x:c r="N5539" s="0">
        <x:f>CLEAN('Historical Trades'!O5539)</x:f>
      </x:c>
      <x:c r="P5539" s="14">
        <x:f>IF(G5539="sell",M5539,-M5539)</x:f>
      </x:c>
      <x:c r="Q5539" s="14">
        <x:f>VLOOKUP(N5539,'Currency Rates'!$A$3:$C$32,3,0)</x:f>
      </x:c>
      <x:c r="R5539" s="0">
        <x:f>IF(A5539="SPUS",0,IF(A5539="FWD",0,P5539/Q5539))</x:f>
      </x:c>
    </x:row>
    <x:row r="5540" spans="1:19" x14ac:dyDescent="0.3">
      <x:c r="A5540" s="0">
        <x:f>'Historical Trades'!A5540</x:f>
      </x:c>
      <x:c r="B5540" s="0">
        <x:f>'Historical Trades'!B5540</x:f>
      </x:c>
      <x:c r="C5540" s="23">
        <x:f>'Historical Trades'!C5540</x:f>
      </x:c>
      <x:c r="D5540" s="0">
        <x:f>'Historical Trades'!D5540</x:f>
      </x:c>
      <x:c r="E5540" s="23">
        <x:f>'Historical Trades'!E5540</x:f>
      </x:c>
      <x:c r="F5540" s="0">
        <x:f>'Historical Trades'!F5540</x:f>
      </x:c>
      <x:c r="G5540" s="0">
        <x:f>'Historical Trades'!G5540</x:f>
      </x:c>
      <x:c r="H5540" s="0">
        <x:f>'Historical Trades'!H5540</x:f>
      </x:c>
      <x:c r="I5540" s="0">
        <x:f>'Historical Trades'!I5540</x:f>
      </x:c>
      <x:c r="J5540" s="0">
        <x:f>'Historical Trades'!J5540</x:f>
      </x:c>
      <x:c r="K5540" s="0">
        <x:f>'Historical Trades'!K5540</x:f>
      </x:c>
      <x:c r="L5540" s="0">
        <x:f>'Historical Trades'!L5540</x:f>
      </x:c>
      <x:c r="M5540" s="0">
        <x:f>'Historical Trades'!M5540</x:f>
      </x:c>
      <x:c r="N5540" s="0">
        <x:f>CLEAN('Historical Trades'!O5540)</x:f>
      </x:c>
      <x:c r="P5540" s="14">
        <x:f>IF(G5540="sell",M5540,-M5540)</x:f>
      </x:c>
      <x:c r="Q5540" s="14">
        <x:f>VLOOKUP(N5540,'Currency Rates'!$A$3:$C$32,3,0)</x:f>
      </x:c>
      <x:c r="R5540" s="0">
        <x:f>IF(A5540="SPUS",0,IF(A5540="FWD",0,P5540/Q5540))</x:f>
      </x:c>
    </x:row>
    <x:row r="5541" spans="1:19" x14ac:dyDescent="0.3">
      <x:c r="A5541" s="0">
        <x:f>'Historical Trades'!A5541</x:f>
      </x:c>
      <x:c r="B5541" s="0">
        <x:f>'Historical Trades'!B5541</x:f>
      </x:c>
      <x:c r="C5541" s="23">
        <x:f>'Historical Trades'!C5541</x:f>
      </x:c>
      <x:c r="D5541" s="0">
        <x:f>'Historical Trades'!D5541</x:f>
      </x:c>
      <x:c r="E5541" s="23">
        <x:f>'Historical Trades'!E5541</x:f>
      </x:c>
      <x:c r="F5541" s="0">
        <x:f>'Historical Trades'!F5541</x:f>
      </x:c>
      <x:c r="G5541" s="0">
        <x:f>'Historical Trades'!G5541</x:f>
      </x:c>
      <x:c r="H5541" s="0">
        <x:f>'Historical Trades'!H5541</x:f>
      </x:c>
      <x:c r="I5541" s="0">
        <x:f>'Historical Trades'!I5541</x:f>
      </x:c>
      <x:c r="J5541" s="0">
        <x:f>'Historical Trades'!J5541</x:f>
      </x:c>
      <x:c r="K5541" s="0">
        <x:f>'Historical Trades'!K5541</x:f>
      </x:c>
      <x:c r="L5541" s="0">
        <x:f>'Historical Trades'!L5541</x:f>
      </x:c>
      <x:c r="M5541" s="0">
        <x:f>'Historical Trades'!M5541</x:f>
      </x:c>
      <x:c r="N5541" s="0">
        <x:f>CLEAN('Historical Trades'!O5541)</x:f>
      </x:c>
      <x:c r="P5541" s="14">
        <x:f>IF(G5541="sell",M5541,-M5541)</x:f>
      </x:c>
      <x:c r="Q5541" s="14">
        <x:f>VLOOKUP(N5541,'Currency Rates'!$A$3:$C$32,3,0)</x:f>
      </x:c>
      <x:c r="R5541" s="0">
        <x:f>IF(A5541="SPUS",0,IF(A5541="FWD",0,P5541/Q5541))</x:f>
      </x:c>
    </x:row>
    <x:row r="5542" spans="1:19" x14ac:dyDescent="0.3">
      <x:c r="A5542" s="0">
        <x:f>'Historical Trades'!A5542</x:f>
      </x:c>
      <x:c r="B5542" s="0">
        <x:f>'Historical Trades'!B5542</x:f>
      </x:c>
      <x:c r="C5542" s="23">
        <x:f>'Historical Trades'!C5542</x:f>
      </x:c>
      <x:c r="D5542" s="0">
        <x:f>'Historical Trades'!D5542</x:f>
      </x:c>
      <x:c r="E5542" s="23">
        <x:f>'Historical Trades'!E5542</x:f>
      </x:c>
      <x:c r="F5542" s="0">
        <x:f>'Historical Trades'!F5542</x:f>
      </x:c>
      <x:c r="G5542" s="0">
        <x:f>'Historical Trades'!G5542</x:f>
      </x:c>
      <x:c r="H5542" s="0">
        <x:f>'Historical Trades'!H5542</x:f>
      </x:c>
      <x:c r="I5542" s="0">
        <x:f>'Historical Trades'!I5542</x:f>
      </x:c>
      <x:c r="J5542" s="0">
        <x:f>'Historical Trades'!J5542</x:f>
      </x:c>
      <x:c r="K5542" s="0">
        <x:f>'Historical Trades'!K5542</x:f>
      </x:c>
      <x:c r="L5542" s="0">
        <x:f>'Historical Trades'!L5542</x:f>
      </x:c>
      <x:c r="M5542" s="0">
        <x:f>'Historical Trades'!M5542</x:f>
      </x:c>
      <x:c r="N5542" s="0">
        <x:f>CLEAN('Historical Trades'!O5542)</x:f>
      </x:c>
      <x:c r="P5542" s="14">
        <x:f>IF(G5542="sell",M5542,-M5542)</x:f>
      </x:c>
      <x:c r="Q5542" s="14">
        <x:f>VLOOKUP(N5542,'Currency Rates'!$A$3:$C$32,3,0)</x:f>
      </x:c>
      <x:c r="R5542" s="0">
        <x:f>IF(A5542="SPUS",0,IF(A5542="FWD",0,P5542/Q5542))</x:f>
      </x:c>
    </x:row>
    <x:row r="5543" spans="1:19" x14ac:dyDescent="0.3">
      <x:c r="A5543" s="0">
        <x:f>'Historical Trades'!A5543</x:f>
      </x:c>
      <x:c r="B5543" s="0">
        <x:f>'Historical Trades'!B5543</x:f>
      </x:c>
      <x:c r="C5543" s="23">
        <x:f>'Historical Trades'!C5543</x:f>
      </x:c>
      <x:c r="D5543" s="0">
        <x:f>'Historical Trades'!D5543</x:f>
      </x:c>
      <x:c r="E5543" s="23">
        <x:f>'Historical Trades'!E5543</x:f>
      </x:c>
      <x:c r="F5543" s="0">
        <x:f>'Historical Trades'!F5543</x:f>
      </x:c>
      <x:c r="G5543" s="0">
        <x:f>'Historical Trades'!G5543</x:f>
      </x:c>
      <x:c r="H5543" s="0">
        <x:f>'Historical Trades'!H5543</x:f>
      </x:c>
      <x:c r="I5543" s="0">
        <x:f>'Historical Trades'!I5543</x:f>
      </x:c>
      <x:c r="J5543" s="0">
        <x:f>'Historical Trades'!J5543</x:f>
      </x:c>
      <x:c r="K5543" s="0">
        <x:f>'Historical Trades'!K5543</x:f>
      </x:c>
      <x:c r="L5543" s="0">
        <x:f>'Historical Trades'!L5543</x:f>
      </x:c>
      <x:c r="M5543" s="0">
        <x:f>'Historical Trades'!M5543</x:f>
      </x:c>
      <x:c r="N5543" s="0">
        <x:f>CLEAN('Historical Trades'!O5543)</x:f>
      </x:c>
      <x:c r="P5543" s="14">
        <x:f>IF(G5543="sell",M5543,-M5543)</x:f>
      </x:c>
      <x:c r="Q5543" s="14">
        <x:f>VLOOKUP(N5543,'Currency Rates'!$A$3:$C$32,3,0)</x:f>
      </x:c>
      <x:c r="R5543" s="0">
        <x:f>IF(A5543="SPUS",0,IF(A5543="FWD",0,P5543/Q5543))</x:f>
      </x:c>
    </x:row>
    <x:row r="5544" spans="1:19" x14ac:dyDescent="0.3">
      <x:c r="A5544" s="0">
        <x:f>'Historical Trades'!A5544</x:f>
      </x:c>
      <x:c r="B5544" s="0">
        <x:f>'Historical Trades'!B5544</x:f>
      </x:c>
      <x:c r="C5544" s="23">
        <x:f>'Historical Trades'!C5544</x:f>
      </x:c>
      <x:c r="D5544" s="0">
        <x:f>'Historical Trades'!D5544</x:f>
      </x:c>
      <x:c r="E5544" s="23">
        <x:f>'Historical Trades'!E5544</x:f>
      </x:c>
      <x:c r="F5544" s="0">
        <x:f>'Historical Trades'!F5544</x:f>
      </x:c>
      <x:c r="G5544" s="0">
        <x:f>'Historical Trades'!G5544</x:f>
      </x:c>
      <x:c r="H5544" s="0">
        <x:f>'Historical Trades'!H5544</x:f>
      </x:c>
      <x:c r="I5544" s="0">
        <x:f>'Historical Trades'!I5544</x:f>
      </x:c>
      <x:c r="J5544" s="0">
        <x:f>'Historical Trades'!J5544</x:f>
      </x:c>
      <x:c r="K5544" s="0">
        <x:f>'Historical Trades'!K5544</x:f>
      </x:c>
      <x:c r="L5544" s="0">
        <x:f>'Historical Trades'!L5544</x:f>
      </x:c>
      <x:c r="M5544" s="0">
        <x:f>'Historical Trades'!M5544</x:f>
      </x:c>
      <x:c r="N5544" s="0">
        <x:f>CLEAN('Historical Trades'!O5544)</x:f>
      </x:c>
      <x:c r="P5544" s="14">
        <x:f>IF(G5544="sell",M5544,-M5544)</x:f>
      </x:c>
      <x:c r="Q5544" s="14">
        <x:f>VLOOKUP(N5544,'Currency Rates'!$A$3:$C$32,3,0)</x:f>
      </x:c>
      <x:c r="R5544" s="0">
        <x:f>IF(A5544="SPUS",0,IF(A5544="FWD",0,P5544/Q5544))</x:f>
      </x:c>
    </x:row>
    <x:row r="5545" spans="1:19" x14ac:dyDescent="0.3">
      <x:c r="A5545" s="0">
        <x:f>'Historical Trades'!A5545</x:f>
      </x:c>
      <x:c r="B5545" s="0">
        <x:f>'Historical Trades'!B5545</x:f>
      </x:c>
      <x:c r="C5545" s="23">
        <x:f>'Historical Trades'!C5545</x:f>
      </x:c>
      <x:c r="D5545" s="0">
        <x:f>'Historical Trades'!D5545</x:f>
      </x:c>
      <x:c r="E5545" s="23">
        <x:f>'Historical Trades'!E5545</x:f>
      </x:c>
      <x:c r="F5545" s="0">
        <x:f>'Historical Trades'!F5545</x:f>
      </x:c>
      <x:c r="G5545" s="0">
        <x:f>'Historical Trades'!G5545</x:f>
      </x:c>
      <x:c r="H5545" s="0">
        <x:f>'Historical Trades'!H5545</x:f>
      </x:c>
      <x:c r="I5545" s="0">
        <x:f>'Historical Trades'!I5545</x:f>
      </x:c>
      <x:c r="J5545" s="0">
        <x:f>'Historical Trades'!J5545</x:f>
      </x:c>
      <x:c r="K5545" s="0">
        <x:f>'Historical Trades'!K5545</x:f>
      </x:c>
      <x:c r="L5545" s="0">
        <x:f>'Historical Trades'!L5545</x:f>
      </x:c>
      <x:c r="M5545" s="0">
        <x:f>'Historical Trades'!M5545</x:f>
      </x:c>
      <x:c r="N5545" s="0">
        <x:f>CLEAN('Historical Trades'!O5545)</x:f>
      </x:c>
      <x:c r="P5545" s="14">
        <x:f>IF(G5545="sell",M5545,-M5545)</x:f>
      </x:c>
      <x:c r="Q5545" s="14">
        <x:f>VLOOKUP(N5545,'Currency Rates'!$A$3:$C$32,3,0)</x:f>
      </x:c>
      <x:c r="R5545" s="0">
        <x:f>IF(A5545="SPUS",0,IF(A5545="FWD",0,P5545/Q5545))</x:f>
      </x:c>
    </x:row>
    <x:row r="5546" spans="1:19" x14ac:dyDescent="0.3">
      <x:c r="A5546" s="0">
        <x:f>'Historical Trades'!A5546</x:f>
      </x:c>
      <x:c r="B5546" s="0">
        <x:f>'Historical Trades'!B5546</x:f>
      </x:c>
      <x:c r="C5546" s="23">
        <x:f>'Historical Trades'!C5546</x:f>
      </x:c>
      <x:c r="D5546" s="0">
        <x:f>'Historical Trades'!D5546</x:f>
      </x:c>
      <x:c r="E5546" s="23">
        <x:f>'Historical Trades'!E5546</x:f>
      </x:c>
      <x:c r="F5546" s="0">
        <x:f>'Historical Trades'!F5546</x:f>
      </x:c>
      <x:c r="G5546" s="0">
        <x:f>'Historical Trades'!G5546</x:f>
      </x:c>
      <x:c r="H5546" s="0">
        <x:f>'Historical Trades'!H5546</x:f>
      </x:c>
      <x:c r="I5546" s="0">
        <x:f>'Historical Trades'!I5546</x:f>
      </x:c>
      <x:c r="J5546" s="0">
        <x:f>'Historical Trades'!J5546</x:f>
      </x:c>
      <x:c r="K5546" s="0">
        <x:f>'Historical Trades'!K5546</x:f>
      </x:c>
      <x:c r="L5546" s="0">
        <x:f>'Historical Trades'!L5546</x:f>
      </x:c>
      <x:c r="M5546" s="0">
        <x:f>'Historical Trades'!M5546</x:f>
      </x:c>
      <x:c r="N5546" s="0">
        <x:f>CLEAN('Historical Trades'!O5546)</x:f>
      </x:c>
      <x:c r="P5546" s="14">
        <x:f>IF(G5546="sell",M5546,-M5546)</x:f>
      </x:c>
      <x:c r="Q5546" s="14">
        <x:f>VLOOKUP(N5546,'Currency Rates'!$A$3:$C$32,3,0)</x:f>
      </x:c>
      <x:c r="R5546" s="0">
        <x:f>IF(A5546="SPUS",0,IF(A5546="FWD",0,P5546/Q5546))</x:f>
      </x:c>
    </x:row>
    <x:row r="5547" spans="1:19" x14ac:dyDescent="0.3">
      <x:c r="A5547" s="0">
        <x:f>'Historical Trades'!A5547</x:f>
      </x:c>
      <x:c r="B5547" s="0">
        <x:f>'Historical Trades'!B5547</x:f>
      </x:c>
      <x:c r="C5547" s="23">
        <x:f>'Historical Trades'!C5547</x:f>
      </x:c>
      <x:c r="D5547" s="0">
        <x:f>'Historical Trades'!D5547</x:f>
      </x:c>
      <x:c r="E5547" s="23">
        <x:f>'Historical Trades'!E5547</x:f>
      </x:c>
      <x:c r="F5547" s="0">
        <x:f>'Historical Trades'!F5547</x:f>
      </x:c>
      <x:c r="G5547" s="0">
        <x:f>'Historical Trades'!G5547</x:f>
      </x:c>
      <x:c r="H5547" s="0">
        <x:f>'Historical Trades'!H5547</x:f>
      </x:c>
      <x:c r="I5547" s="0">
        <x:f>'Historical Trades'!I5547</x:f>
      </x:c>
      <x:c r="J5547" s="0">
        <x:f>'Historical Trades'!J5547</x:f>
      </x:c>
      <x:c r="K5547" s="0">
        <x:f>'Historical Trades'!K5547</x:f>
      </x:c>
      <x:c r="L5547" s="0">
        <x:f>'Historical Trades'!L5547</x:f>
      </x:c>
      <x:c r="M5547" s="0">
        <x:f>'Historical Trades'!M5547</x:f>
      </x:c>
      <x:c r="N5547" s="0">
        <x:f>CLEAN('Historical Trades'!O5547)</x:f>
      </x:c>
      <x:c r="P5547" s="14">
        <x:f>IF(G5547="sell",M5547,-M5547)</x:f>
      </x:c>
      <x:c r="Q5547" s="14">
        <x:f>VLOOKUP(N5547,'Currency Rates'!$A$3:$C$32,3,0)</x:f>
      </x:c>
      <x:c r="R5547" s="0">
        <x:f>IF(A5547="SPUS",0,IF(A5547="FWD",0,P5547/Q5547))</x:f>
      </x:c>
    </x:row>
    <x:row r="5548" spans="1:19" x14ac:dyDescent="0.3">
      <x:c r="A5548" s="0">
        <x:f>'Historical Trades'!A5548</x:f>
      </x:c>
      <x:c r="B5548" s="0">
        <x:f>'Historical Trades'!B5548</x:f>
      </x:c>
      <x:c r="C5548" s="23">
        <x:f>'Historical Trades'!C5548</x:f>
      </x:c>
      <x:c r="D5548" s="0">
        <x:f>'Historical Trades'!D5548</x:f>
      </x:c>
      <x:c r="E5548" s="23">
        <x:f>'Historical Trades'!E5548</x:f>
      </x:c>
      <x:c r="F5548" s="0">
        <x:f>'Historical Trades'!F5548</x:f>
      </x:c>
      <x:c r="G5548" s="0">
        <x:f>'Historical Trades'!G5548</x:f>
      </x:c>
      <x:c r="H5548" s="0">
        <x:f>'Historical Trades'!H5548</x:f>
      </x:c>
      <x:c r="I5548" s="0">
        <x:f>'Historical Trades'!I5548</x:f>
      </x:c>
      <x:c r="J5548" s="0">
        <x:f>'Historical Trades'!J5548</x:f>
      </x:c>
      <x:c r="K5548" s="0">
        <x:f>'Historical Trades'!K5548</x:f>
      </x:c>
      <x:c r="L5548" s="0">
        <x:f>'Historical Trades'!L5548</x:f>
      </x:c>
      <x:c r="M5548" s="0">
        <x:f>'Historical Trades'!M5548</x:f>
      </x:c>
      <x:c r="N5548" s="0">
        <x:f>CLEAN('Historical Trades'!O5548)</x:f>
      </x:c>
      <x:c r="P5548" s="14">
        <x:f>IF(G5548="sell",M5548,-M5548)</x:f>
      </x:c>
      <x:c r="Q5548" s="14">
        <x:f>VLOOKUP(N5548,'Currency Rates'!$A$3:$C$32,3,0)</x:f>
      </x:c>
      <x:c r="R5548" s="0">
        <x:f>IF(A5548="SPUS",0,IF(A5548="FWD",0,P5548/Q5548))</x:f>
      </x:c>
    </x:row>
    <x:row r="5549" spans="1:19" x14ac:dyDescent="0.3">
      <x:c r="A5549" s="0">
        <x:f>'Historical Trades'!A5549</x:f>
      </x:c>
      <x:c r="B5549" s="0">
        <x:f>'Historical Trades'!B5549</x:f>
      </x:c>
      <x:c r="C5549" s="23">
        <x:f>'Historical Trades'!C5549</x:f>
      </x:c>
      <x:c r="D5549" s="0">
        <x:f>'Historical Trades'!D5549</x:f>
      </x:c>
      <x:c r="E5549" s="23">
        <x:f>'Historical Trades'!E5549</x:f>
      </x:c>
      <x:c r="F5549" s="0">
        <x:f>'Historical Trades'!F5549</x:f>
      </x:c>
      <x:c r="G5549" s="0">
        <x:f>'Historical Trades'!G5549</x:f>
      </x:c>
      <x:c r="H5549" s="0">
        <x:f>'Historical Trades'!H5549</x:f>
      </x:c>
      <x:c r="I5549" s="0">
        <x:f>'Historical Trades'!I5549</x:f>
      </x:c>
      <x:c r="J5549" s="0">
        <x:f>'Historical Trades'!J5549</x:f>
      </x:c>
      <x:c r="K5549" s="0">
        <x:f>'Historical Trades'!K5549</x:f>
      </x:c>
      <x:c r="L5549" s="0">
        <x:f>'Historical Trades'!L5549</x:f>
      </x:c>
      <x:c r="M5549" s="0">
        <x:f>'Historical Trades'!M5549</x:f>
      </x:c>
      <x:c r="N5549" s="0">
        <x:f>CLEAN('Historical Trades'!O5549)</x:f>
      </x:c>
      <x:c r="P5549" s="14">
        <x:f>IF(G5549="sell",M5549,-M5549)</x:f>
      </x:c>
      <x:c r="Q5549" s="14">
        <x:f>VLOOKUP(N5549,'Currency Rates'!$A$3:$C$32,3,0)</x:f>
      </x:c>
      <x:c r="R5549" s="0">
        <x:f>IF(A5549="SPUS",0,IF(A5549="FWD",0,P5549/Q5549))</x:f>
      </x:c>
    </x:row>
    <x:row r="5550" spans="1:19" x14ac:dyDescent="0.3">
      <x:c r="A5550" s="0">
        <x:f>'Historical Trades'!A5550</x:f>
      </x:c>
      <x:c r="B5550" s="0">
        <x:f>'Historical Trades'!B5550</x:f>
      </x:c>
      <x:c r="C5550" s="23">
        <x:f>'Historical Trades'!C5550</x:f>
      </x:c>
      <x:c r="D5550" s="0">
        <x:f>'Historical Trades'!D5550</x:f>
      </x:c>
      <x:c r="E5550" s="23">
        <x:f>'Historical Trades'!E5550</x:f>
      </x:c>
      <x:c r="F5550" s="0">
        <x:f>'Historical Trades'!F5550</x:f>
      </x:c>
      <x:c r="G5550" s="0">
        <x:f>'Historical Trades'!G5550</x:f>
      </x:c>
      <x:c r="H5550" s="0">
        <x:f>'Historical Trades'!H5550</x:f>
      </x:c>
      <x:c r="I5550" s="0">
        <x:f>'Historical Trades'!I5550</x:f>
      </x:c>
      <x:c r="J5550" s="0">
        <x:f>'Historical Trades'!J5550</x:f>
      </x:c>
      <x:c r="K5550" s="0">
        <x:f>'Historical Trades'!K5550</x:f>
      </x:c>
      <x:c r="L5550" s="0">
        <x:f>'Historical Trades'!L5550</x:f>
      </x:c>
      <x:c r="M5550" s="0">
        <x:f>'Historical Trades'!M5550</x:f>
      </x:c>
      <x:c r="N5550" s="0">
        <x:f>CLEAN('Historical Trades'!O5550)</x:f>
      </x:c>
      <x:c r="P5550" s="14">
        <x:f>IF(G5550="sell",M5550,-M5550)</x:f>
      </x:c>
      <x:c r="Q5550" s="14">
        <x:f>VLOOKUP(N5550,'Currency Rates'!$A$3:$C$32,3,0)</x:f>
      </x:c>
      <x:c r="R5550" s="0">
        <x:f>IF(A5550="SPUS",0,IF(A5550="FWD",0,P5550/Q5550))</x:f>
      </x:c>
    </x:row>
    <x:row r="5551" spans="1:19" x14ac:dyDescent="0.3">
      <x:c r="A5551" s="0">
        <x:f>'Historical Trades'!A5551</x:f>
      </x:c>
      <x:c r="B5551" s="0">
        <x:f>'Historical Trades'!B5551</x:f>
      </x:c>
      <x:c r="C5551" s="23">
        <x:f>'Historical Trades'!C5551</x:f>
      </x:c>
      <x:c r="D5551" s="0">
        <x:f>'Historical Trades'!D5551</x:f>
      </x:c>
      <x:c r="E5551" s="23">
        <x:f>'Historical Trades'!E5551</x:f>
      </x:c>
      <x:c r="F5551" s="0">
        <x:f>'Historical Trades'!F5551</x:f>
      </x:c>
      <x:c r="G5551" s="0">
        <x:f>'Historical Trades'!G5551</x:f>
      </x:c>
      <x:c r="H5551" s="0">
        <x:f>'Historical Trades'!H5551</x:f>
      </x:c>
      <x:c r="I5551" s="0">
        <x:f>'Historical Trades'!I5551</x:f>
      </x:c>
      <x:c r="J5551" s="0">
        <x:f>'Historical Trades'!J5551</x:f>
      </x:c>
      <x:c r="K5551" s="0">
        <x:f>'Historical Trades'!K5551</x:f>
      </x:c>
      <x:c r="L5551" s="0">
        <x:f>'Historical Trades'!L5551</x:f>
      </x:c>
      <x:c r="M5551" s="0">
        <x:f>'Historical Trades'!M5551</x:f>
      </x:c>
      <x:c r="N5551" s="0">
        <x:f>CLEAN('Historical Trades'!O5551)</x:f>
      </x:c>
      <x:c r="P5551" s="14">
        <x:f>IF(G5551="sell",M5551,-M5551)</x:f>
      </x:c>
      <x:c r="Q5551" s="14">
        <x:f>VLOOKUP(N5551,'Currency Rates'!$A$3:$C$32,3,0)</x:f>
      </x:c>
      <x:c r="R5551" s="0">
        <x:f>IF(A5551="SPUS",0,IF(A5551="FWD",0,P5551/Q5551))</x:f>
      </x:c>
    </x:row>
    <x:row r="5552" spans="1:19" x14ac:dyDescent="0.3">
      <x:c r="A5552" s="0">
        <x:f>'Historical Trades'!A5552</x:f>
      </x:c>
      <x:c r="B5552" s="0">
        <x:f>'Historical Trades'!B5552</x:f>
      </x:c>
      <x:c r="C5552" s="23">
        <x:f>'Historical Trades'!C5552</x:f>
      </x:c>
      <x:c r="D5552" s="0">
        <x:f>'Historical Trades'!D5552</x:f>
      </x:c>
      <x:c r="E5552" s="23">
        <x:f>'Historical Trades'!E5552</x:f>
      </x:c>
      <x:c r="F5552" s="0">
        <x:f>'Historical Trades'!F5552</x:f>
      </x:c>
      <x:c r="G5552" s="0">
        <x:f>'Historical Trades'!G5552</x:f>
      </x:c>
      <x:c r="H5552" s="0">
        <x:f>'Historical Trades'!H5552</x:f>
      </x:c>
      <x:c r="I5552" s="0">
        <x:f>'Historical Trades'!I5552</x:f>
      </x:c>
      <x:c r="J5552" s="0">
        <x:f>'Historical Trades'!J5552</x:f>
      </x:c>
      <x:c r="K5552" s="0">
        <x:f>'Historical Trades'!K5552</x:f>
      </x:c>
      <x:c r="L5552" s="0">
        <x:f>'Historical Trades'!L5552</x:f>
      </x:c>
      <x:c r="M5552" s="0">
        <x:f>'Historical Trades'!M5552</x:f>
      </x:c>
      <x:c r="N5552" s="0">
        <x:f>CLEAN('Historical Trades'!O5552)</x:f>
      </x:c>
      <x:c r="P5552" s="14">
        <x:f>IF(G5552="sell",M5552,-M5552)</x:f>
      </x:c>
      <x:c r="Q5552" s="14">
        <x:f>VLOOKUP(N5552,'Currency Rates'!$A$3:$C$32,3,0)</x:f>
      </x:c>
      <x:c r="R5552" s="0">
        <x:f>IF(A5552="SPUS",0,IF(A5552="FWD",0,P5552/Q5552))</x:f>
      </x:c>
    </x:row>
    <x:row r="5553" spans="1:19" x14ac:dyDescent="0.3">
      <x:c r="A5553" s="0">
        <x:f>'Historical Trades'!A5553</x:f>
      </x:c>
      <x:c r="B5553" s="0">
        <x:f>'Historical Trades'!B5553</x:f>
      </x:c>
      <x:c r="C5553" s="23">
        <x:f>'Historical Trades'!C5553</x:f>
      </x:c>
      <x:c r="D5553" s="0">
        <x:f>'Historical Trades'!D5553</x:f>
      </x:c>
      <x:c r="E5553" s="23">
        <x:f>'Historical Trades'!E5553</x:f>
      </x:c>
      <x:c r="F5553" s="0">
        <x:f>'Historical Trades'!F5553</x:f>
      </x:c>
      <x:c r="G5553" s="0">
        <x:f>'Historical Trades'!G5553</x:f>
      </x:c>
      <x:c r="H5553" s="0">
        <x:f>'Historical Trades'!H5553</x:f>
      </x:c>
      <x:c r="I5553" s="0">
        <x:f>'Historical Trades'!I5553</x:f>
      </x:c>
      <x:c r="J5553" s="0">
        <x:f>'Historical Trades'!J5553</x:f>
      </x:c>
      <x:c r="K5553" s="0">
        <x:f>'Historical Trades'!K5553</x:f>
      </x:c>
      <x:c r="L5553" s="0">
        <x:f>'Historical Trades'!L5553</x:f>
      </x:c>
      <x:c r="M5553" s="0">
        <x:f>'Historical Trades'!M5553</x:f>
      </x:c>
      <x:c r="N5553" s="0">
        <x:f>CLEAN('Historical Trades'!O5553)</x:f>
      </x:c>
      <x:c r="P5553" s="14">
        <x:f>IF(G5553="sell",M5553,-M5553)</x:f>
      </x:c>
      <x:c r="Q5553" s="14">
        <x:f>VLOOKUP(N5553,'Currency Rates'!$A$3:$C$32,3,0)</x:f>
      </x:c>
      <x:c r="R5553" s="0">
        <x:f>IF(A5553="SPUS",0,IF(A5553="FWD",0,P5553/Q5553))</x:f>
      </x:c>
    </x:row>
    <x:row r="5554" spans="1:19" x14ac:dyDescent="0.3">
      <x:c r="A5554" s="0">
        <x:f>'Historical Trades'!A5554</x:f>
      </x:c>
      <x:c r="B5554" s="0">
        <x:f>'Historical Trades'!B5554</x:f>
      </x:c>
      <x:c r="C5554" s="23">
        <x:f>'Historical Trades'!C5554</x:f>
      </x:c>
      <x:c r="D5554" s="0">
        <x:f>'Historical Trades'!D5554</x:f>
      </x:c>
      <x:c r="E5554" s="23">
        <x:f>'Historical Trades'!E5554</x:f>
      </x:c>
      <x:c r="F5554" s="0">
        <x:f>'Historical Trades'!F5554</x:f>
      </x:c>
      <x:c r="G5554" s="0">
        <x:f>'Historical Trades'!G5554</x:f>
      </x:c>
      <x:c r="H5554" s="0">
        <x:f>'Historical Trades'!H5554</x:f>
      </x:c>
      <x:c r="I5554" s="0">
        <x:f>'Historical Trades'!I5554</x:f>
      </x:c>
      <x:c r="J5554" s="0">
        <x:f>'Historical Trades'!J5554</x:f>
      </x:c>
      <x:c r="K5554" s="0">
        <x:f>'Historical Trades'!K5554</x:f>
      </x:c>
      <x:c r="L5554" s="0">
        <x:f>'Historical Trades'!L5554</x:f>
      </x:c>
      <x:c r="M5554" s="0">
        <x:f>'Historical Trades'!M5554</x:f>
      </x:c>
      <x:c r="N5554" s="0">
        <x:f>CLEAN('Historical Trades'!O5554)</x:f>
      </x:c>
      <x:c r="P5554" s="14">
        <x:f>IF(G5554="sell",M5554,-M5554)</x:f>
      </x:c>
      <x:c r="Q5554" s="14">
        <x:f>VLOOKUP(N5554,'Currency Rates'!$A$3:$C$32,3,0)</x:f>
      </x:c>
      <x:c r="R5554" s="0">
        <x:f>IF(A5554="SPUS",0,IF(A5554="FWD",0,P5554/Q5554))</x:f>
      </x:c>
    </x:row>
    <x:row r="5555" spans="1:19" x14ac:dyDescent="0.3">
      <x:c r="A5555" s="0">
        <x:f>'Historical Trades'!A5555</x:f>
      </x:c>
      <x:c r="B5555" s="0">
        <x:f>'Historical Trades'!B5555</x:f>
      </x:c>
      <x:c r="C5555" s="23">
        <x:f>'Historical Trades'!C5555</x:f>
      </x:c>
      <x:c r="D5555" s="0">
        <x:f>'Historical Trades'!D5555</x:f>
      </x:c>
      <x:c r="E5555" s="23">
        <x:f>'Historical Trades'!E5555</x:f>
      </x:c>
      <x:c r="F5555" s="0">
        <x:f>'Historical Trades'!F5555</x:f>
      </x:c>
      <x:c r="G5555" s="0">
        <x:f>'Historical Trades'!G5555</x:f>
      </x:c>
      <x:c r="H5555" s="0">
        <x:f>'Historical Trades'!H5555</x:f>
      </x:c>
      <x:c r="I5555" s="0">
        <x:f>'Historical Trades'!I5555</x:f>
      </x:c>
      <x:c r="J5555" s="0">
        <x:f>'Historical Trades'!J5555</x:f>
      </x:c>
      <x:c r="K5555" s="0">
        <x:f>'Historical Trades'!K5555</x:f>
      </x:c>
      <x:c r="L5555" s="0">
        <x:f>'Historical Trades'!L5555</x:f>
      </x:c>
      <x:c r="M5555" s="0">
        <x:f>'Historical Trades'!M5555</x:f>
      </x:c>
      <x:c r="N5555" s="0">
        <x:f>CLEAN('Historical Trades'!O5555)</x:f>
      </x:c>
      <x:c r="P5555" s="14">
        <x:f>IF(G5555="sell",M5555,-M5555)</x:f>
      </x:c>
      <x:c r="Q5555" s="14">
        <x:f>VLOOKUP(N5555,'Currency Rates'!$A$3:$C$32,3,0)</x:f>
      </x:c>
      <x:c r="R5555" s="0">
        <x:f>IF(A5555="SPUS",0,IF(A5555="FWD",0,P5555/Q5555))</x:f>
      </x:c>
    </x:row>
    <x:row r="5556" spans="1:19" x14ac:dyDescent="0.3">
      <x:c r="A5556" s="0">
        <x:f>'Historical Trades'!A5556</x:f>
      </x:c>
      <x:c r="B5556" s="0">
        <x:f>'Historical Trades'!B5556</x:f>
      </x:c>
      <x:c r="C5556" s="23">
        <x:f>'Historical Trades'!C5556</x:f>
      </x:c>
      <x:c r="D5556" s="0">
        <x:f>'Historical Trades'!D5556</x:f>
      </x:c>
      <x:c r="E5556" s="23">
        <x:f>'Historical Trades'!E5556</x:f>
      </x:c>
      <x:c r="F5556" s="0">
        <x:f>'Historical Trades'!F5556</x:f>
      </x:c>
      <x:c r="G5556" s="0">
        <x:f>'Historical Trades'!G5556</x:f>
      </x:c>
      <x:c r="H5556" s="0">
        <x:f>'Historical Trades'!H5556</x:f>
      </x:c>
      <x:c r="I5556" s="0">
        <x:f>'Historical Trades'!I5556</x:f>
      </x:c>
      <x:c r="J5556" s="0">
        <x:f>'Historical Trades'!J5556</x:f>
      </x:c>
      <x:c r="K5556" s="0">
        <x:f>'Historical Trades'!K5556</x:f>
      </x:c>
      <x:c r="L5556" s="0">
        <x:f>'Historical Trades'!L5556</x:f>
      </x:c>
      <x:c r="M5556" s="0">
        <x:f>'Historical Trades'!M5556</x:f>
      </x:c>
      <x:c r="N5556" s="0">
        <x:f>CLEAN('Historical Trades'!O5556)</x:f>
      </x:c>
      <x:c r="P5556" s="14">
        <x:f>IF(G5556="sell",M5556,-M5556)</x:f>
      </x:c>
      <x:c r="Q5556" s="14">
        <x:f>VLOOKUP(N5556,'Currency Rates'!$A$3:$C$32,3,0)</x:f>
      </x:c>
      <x:c r="R5556" s="0">
        <x:f>IF(A5556="SPUS",0,IF(A5556="FWD",0,P5556/Q5556))</x:f>
      </x:c>
    </x:row>
    <x:row r="5557" spans="1:19" x14ac:dyDescent="0.3">
      <x:c r="A5557" s="0">
        <x:f>'Historical Trades'!A5557</x:f>
      </x:c>
      <x:c r="B5557" s="0">
        <x:f>'Historical Trades'!B5557</x:f>
      </x:c>
      <x:c r="C5557" s="23">
        <x:f>'Historical Trades'!C5557</x:f>
      </x:c>
      <x:c r="D5557" s="0">
        <x:f>'Historical Trades'!D5557</x:f>
      </x:c>
      <x:c r="E5557" s="23">
        <x:f>'Historical Trades'!E5557</x:f>
      </x:c>
      <x:c r="F5557" s="0">
        <x:f>'Historical Trades'!F5557</x:f>
      </x:c>
      <x:c r="G5557" s="0">
        <x:f>'Historical Trades'!G5557</x:f>
      </x:c>
      <x:c r="H5557" s="0">
        <x:f>'Historical Trades'!H5557</x:f>
      </x:c>
      <x:c r="I5557" s="0">
        <x:f>'Historical Trades'!I5557</x:f>
      </x:c>
      <x:c r="J5557" s="0">
        <x:f>'Historical Trades'!J5557</x:f>
      </x:c>
      <x:c r="K5557" s="0">
        <x:f>'Historical Trades'!K5557</x:f>
      </x:c>
      <x:c r="L5557" s="0">
        <x:f>'Historical Trades'!L5557</x:f>
      </x:c>
      <x:c r="M5557" s="0">
        <x:f>'Historical Trades'!M5557</x:f>
      </x:c>
      <x:c r="N5557" s="0">
        <x:f>CLEAN('Historical Trades'!O5557)</x:f>
      </x:c>
      <x:c r="P5557" s="14">
        <x:f>IF(G5557="sell",M5557,-M5557)</x:f>
      </x:c>
      <x:c r="Q5557" s="14">
        <x:f>VLOOKUP(N5557,'Currency Rates'!$A$3:$C$32,3,0)</x:f>
      </x:c>
      <x:c r="R5557" s="0">
        <x:f>IF(A5557="SPUS",0,IF(A5557="FWD",0,P5557/Q5557))</x:f>
      </x:c>
    </x:row>
    <x:row r="5558" spans="1:19" x14ac:dyDescent="0.3">
      <x:c r="A5558" s="0">
        <x:f>'Historical Trades'!A5558</x:f>
      </x:c>
      <x:c r="B5558" s="0">
        <x:f>'Historical Trades'!B5558</x:f>
      </x:c>
      <x:c r="C5558" s="23">
        <x:f>'Historical Trades'!C5558</x:f>
      </x:c>
      <x:c r="D5558" s="0">
        <x:f>'Historical Trades'!D5558</x:f>
      </x:c>
      <x:c r="E5558" s="23">
        <x:f>'Historical Trades'!E5558</x:f>
      </x:c>
      <x:c r="F5558" s="0">
        <x:f>'Historical Trades'!F5558</x:f>
      </x:c>
      <x:c r="G5558" s="0">
        <x:f>'Historical Trades'!G5558</x:f>
      </x:c>
      <x:c r="H5558" s="0">
        <x:f>'Historical Trades'!H5558</x:f>
      </x:c>
      <x:c r="I5558" s="0">
        <x:f>'Historical Trades'!I5558</x:f>
      </x:c>
      <x:c r="J5558" s="0">
        <x:f>'Historical Trades'!J5558</x:f>
      </x:c>
      <x:c r="K5558" s="0">
        <x:f>'Historical Trades'!K5558</x:f>
      </x:c>
      <x:c r="L5558" s="0">
        <x:f>'Historical Trades'!L5558</x:f>
      </x:c>
      <x:c r="M5558" s="0">
        <x:f>'Historical Trades'!M5558</x:f>
      </x:c>
      <x:c r="N5558" s="0">
        <x:f>CLEAN('Historical Trades'!O5558)</x:f>
      </x:c>
      <x:c r="P5558" s="14">
        <x:f>IF(G5558="sell",M5558,-M5558)</x:f>
      </x:c>
      <x:c r="Q5558" s="14">
        <x:f>VLOOKUP(N5558,'Currency Rates'!$A$3:$C$32,3,0)</x:f>
      </x:c>
      <x:c r="R5558" s="0">
        <x:f>IF(A5558="SPUS",0,IF(A5558="FWD",0,P5558/Q5558))</x:f>
      </x:c>
    </x:row>
    <x:row r="5559" spans="1:19" x14ac:dyDescent="0.3">
      <x:c r="A5559" s="0">
        <x:f>'Historical Trades'!A5559</x:f>
      </x:c>
      <x:c r="B5559" s="0">
        <x:f>'Historical Trades'!B5559</x:f>
      </x:c>
      <x:c r="C5559" s="23">
        <x:f>'Historical Trades'!C5559</x:f>
      </x:c>
      <x:c r="D5559" s="0">
        <x:f>'Historical Trades'!D5559</x:f>
      </x:c>
      <x:c r="E5559" s="23">
        <x:f>'Historical Trades'!E5559</x:f>
      </x:c>
      <x:c r="F5559" s="0">
        <x:f>'Historical Trades'!F5559</x:f>
      </x:c>
      <x:c r="G5559" s="0">
        <x:f>'Historical Trades'!G5559</x:f>
      </x:c>
      <x:c r="H5559" s="0">
        <x:f>'Historical Trades'!H5559</x:f>
      </x:c>
      <x:c r="I5559" s="0">
        <x:f>'Historical Trades'!I5559</x:f>
      </x:c>
      <x:c r="J5559" s="0">
        <x:f>'Historical Trades'!J5559</x:f>
      </x:c>
      <x:c r="K5559" s="0">
        <x:f>'Historical Trades'!K5559</x:f>
      </x:c>
      <x:c r="L5559" s="0">
        <x:f>'Historical Trades'!L5559</x:f>
      </x:c>
      <x:c r="M5559" s="0">
        <x:f>'Historical Trades'!M5559</x:f>
      </x:c>
      <x:c r="N5559" s="0">
        <x:f>CLEAN('Historical Trades'!O5559)</x:f>
      </x:c>
      <x:c r="P5559" s="14">
        <x:f>IF(G5559="sell",M5559,-M5559)</x:f>
      </x:c>
      <x:c r="Q5559" s="14">
        <x:f>VLOOKUP(N5559,'Currency Rates'!$A$3:$C$32,3,0)</x:f>
      </x:c>
      <x:c r="R5559" s="0">
        <x:f>IF(A5559="SPUS",0,IF(A5559="FWD",0,P5559/Q5559))</x:f>
      </x:c>
    </x:row>
    <x:row r="5560" spans="1:19" x14ac:dyDescent="0.3">
      <x:c r="A5560" s="0">
        <x:f>'Historical Trades'!A5560</x:f>
      </x:c>
      <x:c r="B5560" s="0">
        <x:f>'Historical Trades'!B5560</x:f>
      </x:c>
      <x:c r="C5560" s="23">
        <x:f>'Historical Trades'!C5560</x:f>
      </x:c>
      <x:c r="D5560" s="0">
        <x:f>'Historical Trades'!D5560</x:f>
      </x:c>
      <x:c r="E5560" s="23">
        <x:f>'Historical Trades'!E5560</x:f>
      </x:c>
      <x:c r="F5560" s="0">
        <x:f>'Historical Trades'!F5560</x:f>
      </x:c>
      <x:c r="G5560" s="0">
        <x:f>'Historical Trades'!G5560</x:f>
      </x:c>
      <x:c r="H5560" s="0">
        <x:f>'Historical Trades'!H5560</x:f>
      </x:c>
      <x:c r="I5560" s="0">
        <x:f>'Historical Trades'!I5560</x:f>
      </x:c>
      <x:c r="J5560" s="0">
        <x:f>'Historical Trades'!J5560</x:f>
      </x:c>
      <x:c r="K5560" s="0">
        <x:f>'Historical Trades'!K5560</x:f>
      </x:c>
      <x:c r="L5560" s="0">
        <x:f>'Historical Trades'!L5560</x:f>
      </x:c>
      <x:c r="M5560" s="0">
        <x:f>'Historical Trades'!M5560</x:f>
      </x:c>
      <x:c r="N5560" s="0">
        <x:f>CLEAN('Historical Trades'!O5560)</x:f>
      </x:c>
      <x:c r="P5560" s="14">
        <x:f>IF(G5560="sell",M5560,-M5560)</x:f>
      </x:c>
      <x:c r="Q5560" s="14">
        <x:f>VLOOKUP(N5560,'Currency Rates'!$A$3:$C$32,3,0)</x:f>
      </x:c>
      <x:c r="R5560" s="0">
        <x:f>IF(A5560="SPUS",0,IF(A5560="FWD",0,P5560/Q5560))</x:f>
      </x:c>
    </x:row>
    <x:row r="5561" spans="1:19" x14ac:dyDescent="0.3">
      <x:c r="A5561" s="0">
        <x:f>'Historical Trades'!A5561</x:f>
      </x:c>
      <x:c r="B5561" s="0">
        <x:f>'Historical Trades'!B5561</x:f>
      </x:c>
      <x:c r="C5561" s="23">
        <x:f>'Historical Trades'!C5561</x:f>
      </x:c>
      <x:c r="D5561" s="0">
        <x:f>'Historical Trades'!D5561</x:f>
      </x:c>
      <x:c r="E5561" s="23">
        <x:f>'Historical Trades'!E5561</x:f>
      </x:c>
      <x:c r="F5561" s="0">
        <x:f>'Historical Trades'!F5561</x:f>
      </x:c>
      <x:c r="G5561" s="0">
        <x:f>'Historical Trades'!G5561</x:f>
      </x:c>
      <x:c r="H5561" s="0">
        <x:f>'Historical Trades'!H5561</x:f>
      </x:c>
      <x:c r="I5561" s="0">
        <x:f>'Historical Trades'!I5561</x:f>
      </x:c>
      <x:c r="J5561" s="0">
        <x:f>'Historical Trades'!J5561</x:f>
      </x:c>
      <x:c r="K5561" s="0">
        <x:f>'Historical Trades'!K5561</x:f>
      </x:c>
      <x:c r="L5561" s="0">
        <x:f>'Historical Trades'!L5561</x:f>
      </x:c>
      <x:c r="M5561" s="0">
        <x:f>'Historical Trades'!M5561</x:f>
      </x:c>
      <x:c r="N5561" s="0">
        <x:f>CLEAN('Historical Trades'!O5561)</x:f>
      </x:c>
      <x:c r="P5561" s="14">
        <x:f>IF(G5561="sell",M5561,-M5561)</x:f>
      </x:c>
      <x:c r="Q5561" s="14">
        <x:f>VLOOKUP(N5561,'Currency Rates'!$A$3:$C$32,3,0)</x:f>
      </x:c>
      <x:c r="R5561" s="0">
        <x:f>IF(A5561="SPUS",0,IF(A5561="FWD",0,P5561/Q5561))</x:f>
      </x:c>
    </x:row>
    <x:row r="5562" spans="1:19" x14ac:dyDescent="0.3">
      <x:c r="A5562" s="0">
        <x:f>'Historical Trades'!A5562</x:f>
      </x:c>
      <x:c r="B5562" s="0">
        <x:f>'Historical Trades'!B5562</x:f>
      </x:c>
      <x:c r="C5562" s="23">
        <x:f>'Historical Trades'!C5562</x:f>
      </x:c>
      <x:c r="D5562" s="0">
        <x:f>'Historical Trades'!D5562</x:f>
      </x:c>
      <x:c r="E5562" s="23">
        <x:f>'Historical Trades'!E5562</x:f>
      </x:c>
      <x:c r="F5562" s="0">
        <x:f>'Historical Trades'!F5562</x:f>
      </x:c>
      <x:c r="G5562" s="0">
        <x:f>'Historical Trades'!G5562</x:f>
      </x:c>
      <x:c r="H5562" s="0">
        <x:f>'Historical Trades'!H5562</x:f>
      </x:c>
      <x:c r="I5562" s="0">
        <x:f>'Historical Trades'!I5562</x:f>
      </x:c>
      <x:c r="J5562" s="0">
        <x:f>'Historical Trades'!J5562</x:f>
      </x:c>
      <x:c r="K5562" s="0">
        <x:f>'Historical Trades'!K5562</x:f>
      </x:c>
      <x:c r="L5562" s="0">
        <x:f>'Historical Trades'!L5562</x:f>
      </x:c>
      <x:c r="M5562" s="0">
        <x:f>'Historical Trades'!M5562</x:f>
      </x:c>
      <x:c r="N5562" s="0">
        <x:f>CLEAN('Historical Trades'!O5562)</x:f>
      </x:c>
      <x:c r="P5562" s="14">
        <x:f>IF(G5562="sell",M5562,-M5562)</x:f>
      </x:c>
      <x:c r="Q5562" s="14">
        <x:f>VLOOKUP(N5562,'Currency Rates'!$A$3:$C$32,3,0)</x:f>
      </x:c>
      <x:c r="R5562" s="0">
        <x:f>IF(A5562="SPUS",0,IF(A5562="FWD",0,P5562/Q5562))</x:f>
      </x:c>
    </x:row>
    <x:row r="5563" spans="1:19" x14ac:dyDescent="0.3">
      <x:c r="A5563" s="0">
        <x:f>'Historical Trades'!A5563</x:f>
      </x:c>
      <x:c r="B5563" s="0">
        <x:f>'Historical Trades'!B5563</x:f>
      </x:c>
      <x:c r="C5563" s="23">
        <x:f>'Historical Trades'!C5563</x:f>
      </x:c>
      <x:c r="D5563" s="0">
        <x:f>'Historical Trades'!D5563</x:f>
      </x:c>
      <x:c r="E5563" s="23">
        <x:f>'Historical Trades'!E5563</x:f>
      </x:c>
      <x:c r="F5563" s="0">
        <x:f>'Historical Trades'!F5563</x:f>
      </x:c>
      <x:c r="G5563" s="0">
        <x:f>'Historical Trades'!G5563</x:f>
      </x:c>
      <x:c r="H5563" s="0">
        <x:f>'Historical Trades'!H5563</x:f>
      </x:c>
      <x:c r="I5563" s="0">
        <x:f>'Historical Trades'!I5563</x:f>
      </x:c>
      <x:c r="J5563" s="0">
        <x:f>'Historical Trades'!J5563</x:f>
      </x:c>
      <x:c r="K5563" s="0">
        <x:f>'Historical Trades'!K5563</x:f>
      </x:c>
      <x:c r="L5563" s="0">
        <x:f>'Historical Trades'!L5563</x:f>
      </x:c>
      <x:c r="M5563" s="0">
        <x:f>'Historical Trades'!M5563</x:f>
      </x:c>
      <x:c r="N5563" s="0">
        <x:f>CLEAN('Historical Trades'!O5563)</x:f>
      </x:c>
      <x:c r="P5563" s="14">
        <x:f>IF(G5563="sell",M5563,-M5563)</x:f>
      </x:c>
      <x:c r="Q5563" s="14">
        <x:f>VLOOKUP(N5563,'Currency Rates'!$A$3:$C$32,3,0)</x:f>
      </x:c>
      <x:c r="R5563" s="0">
        <x:f>IF(A5563="SPUS",0,IF(A5563="FWD",0,P5563/Q5563))</x:f>
      </x:c>
    </x:row>
    <x:row r="5564" spans="1:19" x14ac:dyDescent="0.3">
      <x:c r="A5564" s="0">
        <x:f>'Historical Trades'!A5564</x:f>
      </x:c>
      <x:c r="B5564" s="0">
        <x:f>'Historical Trades'!B5564</x:f>
      </x:c>
      <x:c r="C5564" s="23">
        <x:f>'Historical Trades'!C5564</x:f>
      </x:c>
      <x:c r="D5564" s="0">
        <x:f>'Historical Trades'!D5564</x:f>
      </x:c>
      <x:c r="E5564" s="23">
        <x:f>'Historical Trades'!E5564</x:f>
      </x:c>
      <x:c r="F5564" s="0">
        <x:f>'Historical Trades'!F5564</x:f>
      </x:c>
      <x:c r="G5564" s="0">
        <x:f>'Historical Trades'!G5564</x:f>
      </x:c>
      <x:c r="H5564" s="0">
        <x:f>'Historical Trades'!H5564</x:f>
      </x:c>
      <x:c r="I5564" s="0">
        <x:f>'Historical Trades'!I5564</x:f>
      </x:c>
      <x:c r="J5564" s="0">
        <x:f>'Historical Trades'!J5564</x:f>
      </x:c>
      <x:c r="K5564" s="0">
        <x:f>'Historical Trades'!K5564</x:f>
      </x:c>
      <x:c r="L5564" s="0">
        <x:f>'Historical Trades'!L5564</x:f>
      </x:c>
      <x:c r="M5564" s="0">
        <x:f>'Historical Trades'!M5564</x:f>
      </x:c>
      <x:c r="N5564" s="0">
        <x:f>CLEAN('Historical Trades'!O5564)</x:f>
      </x:c>
      <x:c r="P5564" s="14">
        <x:f>IF(G5564="sell",M5564,-M5564)</x:f>
      </x:c>
      <x:c r="Q5564" s="14">
        <x:f>VLOOKUP(N5564,'Currency Rates'!$A$3:$C$32,3,0)</x:f>
      </x:c>
      <x:c r="R5564" s="0">
        <x:f>IF(A5564="SPUS",0,IF(A5564="FWD",0,P5564/Q5564))</x:f>
      </x:c>
    </x:row>
    <x:row r="5565" spans="1:19" x14ac:dyDescent="0.3">
      <x:c r="A5565" s="0">
        <x:f>'Historical Trades'!A5565</x:f>
      </x:c>
      <x:c r="B5565" s="0">
        <x:f>'Historical Trades'!B5565</x:f>
      </x:c>
      <x:c r="C5565" s="23">
        <x:f>'Historical Trades'!C5565</x:f>
      </x:c>
      <x:c r="D5565" s="0">
        <x:f>'Historical Trades'!D5565</x:f>
      </x:c>
      <x:c r="E5565" s="23">
        <x:f>'Historical Trades'!E5565</x:f>
      </x:c>
      <x:c r="F5565" s="0">
        <x:f>'Historical Trades'!F5565</x:f>
      </x:c>
      <x:c r="G5565" s="0">
        <x:f>'Historical Trades'!G5565</x:f>
      </x:c>
      <x:c r="H5565" s="0">
        <x:f>'Historical Trades'!H5565</x:f>
      </x:c>
      <x:c r="I5565" s="0">
        <x:f>'Historical Trades'!I5565</x:f>
      </x:c>
      <x:c r="J5565" s="0">
        <x:f>'Historical Trades'!J5565</x:f>
      </x:c>
      <x:c r="K5565" s="0">
        <x:f>'Historical Trades'!K5565</x:f>
      </x:c>
      <x:c r="L5565" s="0">
        <x:f>'Historical Trades'!L5565</x:f>
      </x:c>
      <x:c r="M5565" s="0">
        <x:f>'Historical Trades'!M5565</x:f>
      </x:c>
      <x:c r="N5565" s="0">
        <x:f>CLEAN('Historical Trades'!O5565)</x:f>
      </x:c>
      <x:c r="P5565" s="14">
        <x:f>IF(G5565="sell",M5565,-M5565)</x:f>
      </x:c>
      <x:c r="Q5565" s="14">
        <x:f>VLOOKUP(N5565,'Currency Rates'!$A$3:$C$32,3,0)</x:f>
      </x:c>
      <x:c r="R5565" s="0">
        <x:f>IF(A5565="SPUS",0,IF(A5565="FWD",0,P5565/Q5565))</x:f>
      </x:c>
    </x:row>
    <x:row r="5566" spans="1:19" x14ac:dyDescent="0.3">
      <x:c r="A5566" s="0">
        <x:f>'Historical Trades'!A5566</x:f>
      </x:c>
      <x:c r="B5566" s="0">
        <x:f>'Historical Trades'!B5566</x:f>
      </x:c>
      <x:c r="C5566" s="23">
        <x:f>'Historical Trades'!C5566</x:f>
      </x:c>
      <x:c r="D5566" s="0">
        <x:f>'Historical Trades'!D5566</x:f>
      </x:c>
      <x:c r="E5566" s="23">
        <x:f>'Historical Trades'!E5566</x:f>
      </x:c>
      <x:c r="F5566" s="0">
        <x:f>'Historical Trades'!F5566</x:f>
      </x:c>
      <x:c r="G5566" s="0">
        <x:f>'Historical Trades'!G5566</x:f>
      </x:c>
      <x:c r="H5566" s="0">
        <x:f>'Historical Trades'!H5566</x:f>
      </x:c>
      <x:c r="I5566" s="0">
        <x:f>'Historical Trades'!I5566</x:f>
      </x:c>
      <x:c r="J5566" s="0">
        <x:f>'Historical Trades'!J5566</x:f>
      </x:c>
      <x:c r="K5566" s="0">
        <x:f>'Historical Trades'!K5566</x:f>
      </x:c>
      <x:c r="L5566" s="0">
        <x:f>'Historical Trades'!L5566</x:f>
      </x:c>
      <x:c r="M5566" s="0">
        <x:f>'Historical Trades'!M5566</x:f>
      </x:c>
      <x:c r="N5566" s="0">
        <x:f>CLEAN('Historical Trades'!O5566)</x:f>
      </x:c>
      <x:c r="P5566" s="14">
        <x:f>IF(G5566="sell",M5566,-M5566)</x:f>
      </x:c>
      <x:c r="Q5566" s="14">
        <x:f>VLOOKUP(N5566,'Currency Rates'!$A$3:$C$32,3,0)</x:f>
      </x:c>
      <x:c r="R5566" s="0">
        <x:f>IF(A5566="SPUS",0,IF(A5566="FWD",0,P5566/Q5566))</x:f>
      </x:c>
    </x:row>
    <x:row r="5567" spans="1:19" x14ac:dyDescent="0.3">
      <x:c r="A5567" s="0">
        <x:f>'Historical Trades'!A5567</x:f>
      </x:c>
      <x:c r="B5567" s="0">
        <x:f>'Historical Trades'!B5567</x:f>
      </x:c>
      <x:c r="C5567" s="23">
        <x:f>'Historical Trades'!C5567</x:f>
      </x:c>
      <x:c r="D5567" s="0">
        <x:f>'Historical Trades'!D5567</x:f>
      </x:c>
      <x:c r="E5567" s="23">
        <x:f>'Historical Trades'!E5567</x:f>
      </x:c>
      <x:c r="F5567" s="0">
        <x:f>'Historical Trades'!F5567</x:f>
      </x:c>
      <x:c r="G5567" s="0">
        <x:f>'Historical Trades'!G5567</x:f>
      </x:c>
      <x:c r="H5567" s="0">
        <x:f>'Historical Trades'!H5567</x:f>
      </x:c>
      <x:c r="I5567" s="0">
        <x:f>'Historical Trades'!I5567</x:f>
      </x:c>
      <x:c r="J5567" s="0">
        <x:f>'Historical Trades'!J5567</x:f>
      </x:c>
      <x:c r="K5567" s="0">
        <x:f>'Historical Trades'!K5567</x:f>
      </x:c>
      <x:c r="L5567" s="0">
        <x:f>'Historical Trades'!L5567</x:f>
      </x:c>
      <x:c r="M5567" s="0">
        <x:f>'Historical Trades'!M5567</x:f>
      </x:c>
      <x:c r="N5567" s="0">
        <x:f>CLEAN('Historical Trades'!O5567)</x:f>
      </x:c>
      <x:c r="P5567" s="14">
        <x:f>IF(G5567="sell",M5567,-M5567)</x:f>
      </x:c>
      <x:c r="Q5567" s="14">
        <x:f>VLOOKUP(N5567,'Currency Rates'!$A$3:$C$32,3,0)</x:f>
      </x:c>
      <x:c r="R5567" s="0">
        <x:f>IF(A5567="SPUS",0,IF(A5567="FWD",0,P5567/Q5567))</x:f>
      </x:c>
    </x:row>
    <x:row r="5568" spans="1:19" x14ac:dyDescent="0.3">
      <x:c r="A5568" s="0">
        <x:f>'Historical Trades'!A5568</x:f>
      </x:c>
      <x:c r="B5568" s="0">
        <x:f>'Historical Trades'!B5568</x:f>
      </x:c>
      <x:c r="C5568" s="23">
        <x:f>'Historical Trades'!C5568</x:f>
      </x:c>
      <x:c r="D5568" s="0">
        <x:f>'Historical Trades'!D5568</x:f>
      </x:c>
      <x:c r="E5568" s="23">
        <x:f>'Historical Trades'!E5568</x:f>
      </x:c>
      <x:c r="F5568" s="0">
        <x:f>'Historical Trades'!F5568</x:f>
      </x:c>
      <x:c r="G5568" s="0">
        <x:f>'Historical Trades'!G5568</x:f>
      </x:c>
      <x:c r="H5568" s="0">
        <x:f>'Historical Trades'!H5568</x:f>
      </x:c>
      <x:c r="I5568" s="0">
        <x:f>'Historical Trades'!I5568</x:f>
      </x:c>
      <x:c r="J5568" s="0">
        <x:f>'Historical Trades'!J5568</x:f>
      </x:c>
      <x:c r="K5568" s="0">
        <x:f>'Historical Trades'!K5568</x:f>
      </x:c>
      <x:c r="L5568" s="0">
        <x:f>'Historical Trades'!L5568</x:f>
      </x:c>
      <x:c r="M5568" s="0">
        <x:f>'Historical Trades'!M5568</x:f>
      </x:c>
      <x:c r="N5568" s="0">
        <x:f>CLEAN('Historical Trades'!O5568)</x:f>
      </x:c>
      <x:c r="P5568" s="14">
        <x:f>IF(G5568="sell",M5568,-M5568)</x:f>
      </x:c>
      <x:c r="Q5568" s="14">
        <x:f>VLOOKUP(N5568,'Currency Rates'!$A$3:$C$32,3,0)</x:f>
      </x:c>
      <x:c r="R5568" s="0">
        <x:f>IF(A5568="SPUS",0,IF(A5568="FWD",0,P5568/Q5568))</x:f>
      </x:c>
    </x:row>
    <x:row r="5569" spans="1:19" x14ac:dyDescent="0.3">
      <x:c r="A5569" s="0">
        <x:f>'Historical Trades'!A5569</x:f>
      </x:c>
      <x:c r="B5569" s="0">
        <x:f>'Historical Trades'!B5569</x:f>
      </x:c>
      <x:c r="C5569" s="23">
        <x:f>'Historical Trades'!C5569</x:f>
      </x:c>
      <x:c r="D5569" s="0">
        <x:f>'Historical Trades'!D5569</x:f>
      </x:c>
      <x:c r="E5569" s="23">
        <x:f>'Historical Trades'!E5569</x:f>
      </x:c>
      <x:c r="F5569" s="0">
        <x:f>'Historical Trades'!F5569</x:f>
      </x:c>
      <x:c r="G5569" s="0">
        <x:f>'Historical Trades'!G5569</x:f>
      </x:c>
      <x:c r="H5569" s="0">
        <x:f>'Historical Trades'!H5569</x:f>
      </x:c>
      <x:c r="I5569" s="0">
        <x:f>'Historical Trades'!I5569</x:f>
      </x:c>
      <x:c r="J5569" s="0">
        <x:f>'Historical Trades'!J5569</x:f>
      </x:c>
      <x:c r="K5569" s="0">
        <x:f>'Historical Trades'!K5569</x:f>
      </x:c>
      <x:c r="L5569" s="0">
        <x:f>'Historical Trades'!L5569</x:f>
      </x:c>
      <x:c r="M5569" s="0">
        <x:f>'Historical Trades'!M5569</x:f>
      </x:c>
      <x:c r="N5569" s="0">
        <x:f>CLEAN('Historical Trades'!O5569)</x:f>
      </x:c>
      <x:c r="P5569" s="14">
        <x:f>IF(G5569="sell",M5569,-M5569)</x:f>
      </x:c>
      <x:c r="Q5569" s="14">
        <x:f>VLOOKUP(N5569,'Currency Rates'!$A$3:$C$32,3,0)</x:f>
      </x:c>
      <x:c r="R5569" s="0">
        <x:f>IF(A5569="SPUS",0,IF(A5569="FWD",0,P5569/Q5569))</x:f>
      </x:c>
    </x:row>
    <x:row r="5570" spans="1:19" x14ac:dyDescent="0.3">
      <x:c r="A5570" s="0">
        <x:f>'Historical Trades'!A5570</x:f>
      </x:c>
      <x:c r="B5570" s="0">
        <x:f>'Historical Trades'!B5570</x:f>
      </x:c>
      <x:c r="C5570" s="23">
        <x:f>'Historical Trades'!C5570</x:f>
      </x:c>
      <x:c r="D5570" s="0">
        <x:f>'Historical Trades'!D5570</x:f>
      </x:c>
      <x:c r="E5570" s="23">
        <x:f>'Historical Trades'!E5570</x:f>
      </x:c>
      <x:c r="F5570" s="0">
        <x:f>'Historical Trades'!F5570</x:f>
      </x:c>
      <x:c r="G5570" s="0">
        <x:f>'Historical Trades'!G5570</x:f>
      </x:c>
      <x:c r="H5570" s="0">
        <x:f>'Historical Trades'!H5570</x:f>
      </x:c>
      <x:c r="I5570" s="0">
        <x:f>'Historical Trades'!I5570</x:f>
      </x:c>
      <x:c r="J5570" s="0">
        <x:f>'Historical Trades'!J5570</x:f>
      </x:c>
      <x:c r="K5570" s="0">
        <x:f>'Historical Trades'!K5570</x:f>
      </x:c>
      <x:c r="L5570" s="0">
        <x:f>'Historical Trades'!L5570</x:f>
      </x:c>
      <x:c r="M5570" s="0">
        <x:f>'Historical Trades'!M5570</x:f>
      </x:c>
      <x:c r="N5570" s="0">
        <x:f>CLEAN('Historical Trades'!O5570)</x:f>
      </x:c>
      <x:c r="P5570" s="14">
        <x:f>IF(G5570="sell",M5570,-M5570)</x:f>
      </x:c>
      <x:c r="Q5570" s="14">
        <x:f>VLOOKUP(N5570,'Currency Rates'!$A$3:$C$32,3,0)</x:f>
      </x:c>
      <x:c r="R5570" s="0">
        <x:f>IF(A5570="SPUS",0,IF(A5570="FWD",0,P5570/Q5570))</x:f>
      </x:c>
    </x:row>
    <x:row r="5571" spans="1:19" x14ac:dyDescent="0.3">
      <x:c r="A5571" s="0">
        <x:f>'Historical Trades'!A5571</x:f>
      </x:c>
      <x:c r="B5571" s="0">
        <x:f>'Historical Trades'!B5571</x:f>
      </x:c>
      <x:c r="C5571" s="23">
        <x:f>'Historical Trades'!C5571</x:f>
      </x:c>
      <x:c r="D5571" s="0">
        <x:f>'Historical Trades'!D5571</x:f>
      </x:c>
      <x:c r="E5571" s="23">
        <x:f>'Historical Trades'!E5571</x:f>
      </x:c>
      <x:c r="F5571" s="0">
        <x:f>'Historical Trades'!F5571</x:f>
      </x:c>
      <x:c r="G5571" s="0">
        <x:f>'Historical Trades'!G5571</x:f>
      </x:c>
      <x:c r="H5571" s="0">
        <x:f>'Historical Trades'!H5571</x:f>
      </x:c>
      <x:c r="I5571" s="0">
        <x:f>'Historical Trades'!I5571</x:f>
      </x:c>
      <x:c r="J5571" s="0">
        <x:f>'Historical Trades'!J5571</x:f>
      </x:c>
      <x:c r="K5571" s="0">
        <x:f>'Historical Trades'!K5571</x:f>
      </x:c>
      <x:c r="L5571" s="0">
        <x:f>'Historical Trades'!L5571</x:f>
      </x:c>
      <x:c r="M5571" s="0">
        <x:f>'Historical Trades'!M5571</x:f>
      </x:c>
      <x:c r="N5571" s="0">
        <x:f>CLEAN('Historical Trades'!O5571)</x:f>
      </x:c>
      <x:c r="P5571" s="14">
        <x:f>IF(G5571="sell",M5571,-M5571)</x:f>
      </x:c>
      <x:c r="Q5571" s="14">
        <x:f>VLOOKUP(N5571,'Currency Rates'!$A$3:$C$32,3,0)</x:f>
      </x:c>
      <x:c r="R5571" s="0">
        <x:f>IF(A5571="SPUS",0,IF(A5571="FWD",0,P5571/Q5571))</x:f>
      </x:c>
    </x:row>
    <x:row r="5572" spans="1:19" x14ac:dyDescent="0.3">
      <x:c r="A5572" s="0">
        <x:f>'Historical Trades'!A5572</x:f>
      </x:c>
      <x:c r="B5572" s="0">
        <x:f>'Historical Trades'!B5572</x:f>
      </x:c>
      <x:c r="C5572" s="23">
        <x:f>'Historical Trades'!C5572</x:f>
      </x:c>
      <x:c r="D5572" s="0">
        <x:f>'Historical Trades'!D5572</x:f>
      </x:c>
      <x:c r="E5572" s="23">
        <x:f>'Historical Trades'!E5572</x:f>
      </x:c>
      <x:c r="F5572" s="0">
        <x:f>'Historical Trades'!F5572</x:f>
      </x:c>
      <x:c r="G5572" s="0">
        <x:f>'Historical Trades'!G5572</x:f>
      </x:c>
      <x:c r="H5572" s="0">
        <x:f>'Historical Trades'!H5572</x:f>
      </x:c>
      <x:c r="I5572" s="0">
        <x:f>'Historical Trades'!I5572</x:f>
      </x:c>
      <x:c r="J5572" s="0">
        <x:f>'Historical Trades'!J5572</x:f>
      </x:c>
      <x:c r="K5572" s="0">
        <x:f>'Historical Trades'!K5572</x:f>
      </x:c>
      <x:c r="L5572" s="0">
        <x:f>'Historical Trades'!L5572</x:f>
      </x:c>
      <x:c r="M5572" s="0">
        <x:f>'Historical Trades'!M5572</x:f>
      </x:c>
      <x:c r="N5572" s="0">
        <x:f>CLEAN('Historical Trades'!O5572)</x:f>
      </x:c>
      <x:c r="P5572" s="14">
        <x:f>IF(G5572="sell",M5572,-M5572)</x:f>
      </x:c>
      <x:c r="Q5572" s="14">
        <x:f>VLOOKUP(N5572,'Currency Rates'!$A$3:$C$32,3,0)</x:f>
      </x:c>
      <x:c r="R5572" s="0">
        <x:f>IF(A5572="SPUS",0,IF(A5572="FWD",0,P5572/Q5572))</x:f>
      </x:c>
    </x:row>
    <x:row r="5573" spans="1:19" x14ac:dyDescent="0.3">
      <x:c r="A5573" s="0">
        <x:f>'Historical Trades'!A5573</x:f>
      </x:c>
      <x:c r="B5573" s="0">
        <x:f>'Historical Trades'!B5573</x:f>
      </x:c>
      <x:c r="C5573" s="23">
        <x:f>'Historical Trades'!C5573</x:f>
      </x:c>
      <x:c r="D5573" s="0">
        <x:f>'Historical Trades'!D5573</x:f>
      </x:c>
      <x:c r="E5573" s="23">
        <x:f>'Historical Trades'!E5573</x:f>
      </x:c>
      <x:c r="F5573" s="0">
        <x:f>'Historical Trades'!F5573</x:f>
      </x:c>
      <x:c r="G5573" s="0">
        <x:f>'Historical Trades'!G5573</x:f>
      </x:c>
      <x:c r="H5573" s="0">
        <x:f>'Historical Trades'!H5573</x:f>
      </x:c>
      <x:c r="I5573" s="0">
        <x:f>'Historical Trades'!I5573</x:f>
      </x:c>
      <x:c r="J5573" s="0">
        <x:f>'Historical Trades'!J5573</x:f>
      </x:c>
      <x:c r="K5573" s="0">
        <x:f>'Historical Trades'!K5573</x:f>
      </x:c>
      <x:c r="L5573" s="0">
        <x:f>'Historical Trades'!L5573</x:f>
      </x:c>
      <x:c r="M5573" s="0">
        <x:f>'Historical Trades'!M5573</x:f>
      </x:c>
      <x:c r="N5573" s="0">
        <x:f>CLEAN('Historical Trades'!O5573)</x:f>
      </x:c>
      <x:c r="P5573" s="14">
        <x:f>IF(G5573="sell",M5573,-M5573)</x:f>
      </x:c>
      <x:c r="Q5573" s="14">
        <x:f>VLOOKUP(N5573,'Currency Rates'!$A$3:$C$32,3,0)</x:f>
      </x:c>
      <x:c r="R5573" s="0">
        <x:f>IF(A5573="SPUS",0,IF(A5573="FWD",0,P5573/Q5573))</x:f>
      </x:c>
    </x:row>
    <x:row r="5574" spans="1:19" x14ac:dyDescent="0.3">
      <x:c r="A5574" s="0">
        <x:f>'Historical Trades'!A5574</x:f>
      </x:c>
      <x:c r="B5574" s="0">
        <x:f>'Historical Trades'!B5574</x:f>
      </x:c>
      <x:c r="C5574" s="23">
        <x:f>'Historical Trades'!C5574</x:f>
      </x:c>
      <x:c r="D5574" s="0">
        <x:f>'Historical Trades'!D5574</x:f>
      </x:c>
      <x:c r="E5574" s="23">
        <x:f>'Historical Trades'!E5574</x:f>
      </x:c>
      <x:c r="F5574" s="0">
        <x:f>'Historical Trades'!F5574</x:f>
      </x:c>
      <x:c r="G5574" s="0">
        <x:f>'Historical Trades'!G5574</x:f>
      </x:c>
      <x:c r="H5574" s="0">
        <x:f>'Historical Trades'!H5574</x:f>
      </x:c>
      <x:c r="I5574" s="0">
        <x:f>'Historical Trades'!I5574</x:f>
      </x:c>
      <x:c r="J5574" s="0">
        <x:f>'Historical Trades'!J5574</x:f>
      </x:c>
      <x:c r="K5574" s="0">
        <x:f>'Historical Trades'!K5574</x:f>
      </x:c>
      <x:c r="L5574" s="0">
        <x:f>'Historical Trades'!L5574</x:f>
      </x:c>
      <x:c r="M5574" s="0">
        <x:f>'Historical Trades'!M5574</x:f>
      </x:c>
      <x:c r="N5574" s="0">
        <x:f>CLEAN('Historical Trades'!O5574)</x:f>
      </x:c>
      <x:c r="P5574" s="14">
        <x:f>IF(G5574="sell",M5574,-M5574)</x:f>
      </x:c>
      <x:c r="Q5574" s="14">
        <x:f>VLOOKUP(N5574,'Currency Rates'!$A$3:$C$32,3,0)</x:f>
      </x:c>
      <x:c r="R5574" s="0">
        <x:f>IF(A5574="SPUS",0,IF(A5574="FWD",0,P5574/Q5574))</x:f>
      </x:c>
    </x:row>
    <x:row r="5575" spans="1:19" x14ac:dyDescent="0.3">
      <x:c r="A5575" s="0">
        <x:f>'Historical Trades'!A5575</x:f>
      </x:c>
      <x:c r="B5575" s="0">
        <x:f>'Historical Trades'!B5575</x:f>
      </x:c>
      <x:c r="C5575" s="23">
        <x:f>'Historical Trades'!C5575</x:f>
      </x:c>
      <x:c r="D5575" s="0">
        <x:f>'Historical Trades'!D5575</x:f>
      </x:c>
      <x:c r="E5575" s="23">
        <x:f>'Historical Trades'!E5575</x:f>
      </x:c>
      <x:c r="F5575" s="0">
        <x:f>'Historical Trades'!F5575</x:f>
      </x:c>
      <x:c r="G5575" s="0">
        <x:f>'Historical Trades'!G5575</x:f>
      </x:c>
      <x:c r="H5575" s="0">
        <x:f>'Historical Trades'!H5575</x:f>
      </x:c>
      <x:c r="I5575" s="0">
        <x:f>'Historical Trades'!I5575</x:f>
      </x:c>
      <x:c r="J5575" s="0">
        <x:f>'Historical Trades'!J5575</x:f>
      </x:c>
      <x:c r="K5575" s="0">
        <x:f>'Historical Trades'!K5575</x:f>
      </x:c>
      <x:c r="L5575" s="0">
        <x:f>'Historical Trades'!L5575</x:f>
      </x:c>
      <x:c r="M5575" s="0">
        <x:f>'Historical Trades'!M5575</x:f>
      </x:c>
      <x:c r="N5575" s="0">
        <x:f>CLEAN('Historical Trades'!O5575)</x:f>
      </x:c>
      <x:c r="P5575" s="14">
        <x:f>IF(G5575="sell",M5575,-M5575)</x:f>
      </x:c>
      <x:c r="Q5575" s="14">
        <x:f>VLOOKUP(N5575,'Currency Rates'!$A$3:$C$32,3,0)</x:f>
      </x:c>
      <x:c r="R5575" s="0">
        <x:f>IF(A5575="SPUS",0,IF(A5575="FWD",0,P5575/Q5575))</x:f>
      </x:c>
    </x:row>
    <x:row r="5576" spans="1:19" x14ac:dyDescent="0.3">
      <x:c r="A5576" s="0">
        <x:f>'Historical Trades'!A5576</x:f>
      </x:c>
      <x:c r="B5576" s="0">
        <x:f>'Historical Trades'!B5576</x:f>
      </x:c>
      <x:c r="C5576" s="23">
        <x:f>'Historical Trades'!C5576</x:f>
      </x:c>
      <x:c r="D5576" s="0">
        <x:f>'Historical Trades'!D5576</x:f>
      </x:c>
      <x:c r="E5576" s="23">
        <x:f>'Historical Trades'!E5576</x:f>
      </x:c>
      <x:c r="F5576" s="0">
        <x:f>'Historical Trades'!F5576</x:f>
      </x:c>
      <x:c r="G5576" s="0">
        <x:f>'Historical Trades'!G5576</x:f>
      </x:c>
      <x:c r="H5576" s="0">
        <x:f>'Historical Trades'!H5576</x:f>
      </x:c>
      <x:c r="I5576" s="0">
        <x:f>'Historical Trades'!I5576</x:f>
      </x:c>
      <x:c r="J5576" s="0">
        <x:f>'Historical Trades'!J5576</x:f>
      </x:c>
      <x:c r="K5576" s="0">
        <x:f>'Historical Trades'!K5576</x:f>
      </x:c>
      <x:c r="L5576" s="0">
        <x:f>'Historical Trades'!L5576</x:f>
      </x:c>
      <x:c r="M5576" s="0">
        <x:f>'Historical Trades'!M5576</x:f>
      </x:c>
      <x:c r="N5576" s="0">
        <x:f>CLEAN('Historical Trades'!O5576)</x:f>
      </x:c>
      <x:c r="P5576" s="14">
        <x:f>IF(G5576="sell",M5576,-M5576)</x:f>
      </x:c>
      <x:c r="Q5576" s="14">
        <x:f>VLOOKUP(N5576,'Currency Rates'!$A$3:$C$32,3,0)</x:f>
      </x:c>
      <x:c r="R5576" s="0">
        <x:f>IF(A5576="SPUS",0,IF(A5576="FWD",0,P5576/Q5576))</x:f>
      </x:c>
    </x:row>
    <x:row r="5577" spans="1:19" x14ac:dyDescent="0.3">
      <x:c r="A5577" s="0">
        <x:f>'Historical Trades'!A5577</x:f>
      </x:c>
      <x:c r="B5577" s="0">
        <x:f>'Historical Trades'!B5577</x:f>
      </x:c>
      <x:c r="C5577" s="23">
        <x:f>'Historical Trades'!C5577</x:f>
      </x:c>
      <x:c r="D5577" s="0">
        <x:f>'Historical Trades'!D5577</x:f>
      </x:c>
      <x:c r="E5577" s="23">
        <x:f>'Historical Trades'!E5577</x:f>
      </x:c>
      <x:c r="F5577" s="0">
        <x:f>'Historical Trades'!F5577</x:f>
      </x:c>
      <x:c r="G5577" s="0">
        <x:f>'Historical Trades'!G5577</x:f>
      </x:c>
      <x:c r="H5577" s="0">
        <x:f>'Historical Trades'!H5577</x:f>
      </x:c>
      <x:c r="I5577" s="0">
        <x:f>'Historical Trades'!I5577</x:f>
      </x:c>
      <x:c r="J5577" s="0">
        <x:f>'Historical Trades'!J5577</x:f>
      </x:c>
      <x:c r="K5577" s="0">
        <x:f>'Historical Trades'!K5577</x:f>
      </x:c>
      <x:c r="L5577" s="0">
        <x:f>'Historical Trades'!L5577</x:f>
      </x:c>
      <x:c r="M5577" s="0">
        <x:f>'Historical Trades'!M5577</x:f>
      </x:c>
      <x:c r="N5577" s="0">
        <x:f>CLEAN('Historical Trades'!O5577)</x:f>
      </x:c>
      <x:c r="P5577" s="14">
        <x:f>IF(G5577="sell",M5577,-M5577)</x:f>
      </x:c>
      <x:c r="Q5577" s="14">
        <x:f>VLOOKUP(N5577,'Currency Rates'!$A$3:$C$32,3,0)</x:f>
      </x:c>
      <x:c r="R5577" s="0">
        <x:f>IF(A5577="SPUS",0,IF(A5577="FWD",0,P5577/Q5577))</x:f>
      </x:c>
    </x:row>
    <x:row r="5578" spans="1:19" x14ac:dyDescent="0.3">
      <x:c r="A5578" s="0">
        <x:f>'Historical Trades'!A5578</x:f>
      </x:c>
      <x:c r="B5578" s="0">
        <x:f>'Historical Trades'!B5578</x:f>
      </x:c>
      <x:c r="C5578" s="23">
        <x:f>'Historical Trades'!C5578</x:f>
      </x:c>
      <x:c r="D5578" s="0">
        <x:f>'Historical Trades'!D5578</x:f>
      </x:c>
      <x:c r="E5578" s="23">
        <x:f>'Historical Trades'!E5578</x:f>
      </x:c>
      <x:c r="F5578" s="0">
        <x:f>'Historical Trades'!F5578</x:f>
      </x:c>
      <x:c r="G5578" s="0">
        <x:f>'Historical Trades'!G5578</x:f>
      </x:c>
      <x:c r="H5578" s="0">
        <x:f>'Historical Trades'!H5578</x:f>
      </x:c>
      <x:c r="I5578" s="0">
        <x:f>'Historical Trades'!I5578</x:f>
      </x:c>
      <x:c r="J5578" s="0">
        <x:f>'Historical Trades'!J5578</x:f>
      </x:c>
      <x:c r="K5578" s="0">
        <x:f>'Historical Trades'!K5578</x:f>
      </x:c>
      <x:c r="L5578" s="0">
        <x:f>'Historical Trades'!L5578</x:f>
      </x:c>
      <x:c r="M5578" s="0">
        <x:f>'Historical Trades'!M5578</x:f>
      </x:c>
      <x:c r="N5578" s="0">
        <x:f>CLEAN('Historical Trades'!O5578)</x:f>
      </x:c>
      <x:c r="P5578" s="14">
        <x:f>IF(G5578="sell",M5578,-M5578)</x:f>
      </x:c>
      <x:c r="Q5578" s="14">
        <x:f>VLOOKUP(N5578,'Currency Rates'!$A$3:$C$32,3,0)</x:f>
      </x:c>
      <x:c r="R5578" s="0">
        <x:f>IF(A5578="SPUS",0,IF(A5578="FWD",0,P5578/Q5578))</x:f>
      </x:c>
    </x:row>
    <x:row r="5579" spans="1:19" x14ac:dyDescent="0.3">
      <x:c r="A5579" s="0">
        <x:f>'Historical Trades'!A5579</x:f>
      </x:c>
      <x:c r="B5579" s="0">
        <x:f>'Historical Trades'!B5579</x:f>
      </x:c>
      <x:c r="C5579" s="23">
        <x:f>'Historical Trades'!C5579</x:f>
      </x:c>
      <x:c r="D5579" s="0">
        <x:f>'Historical Trades'!D5579</x:f>
      </x:c>
      <x:c r="E5579" s="23">
        <x:f>'Historical Trades'!E5579</x:f>
      </x:c>
      <x:c r="F5579" s="0">
        <x:f>'Historical Trades'!F5579</x:f>
      </x:c>
      <x:c r="G5579" s="0">
        <x:f>'Historical Trades'!G5579</x:f>
      </x:c>
      <x:c r="H5579" s="0">
        <x:f>'Historical Trades'!H5579</x:f>
      </x:c>
      <x:c r="I5579" s="0">
        <x:f>'Historical Trades'!I5579</x:f>
      </x:c>
      <x:c r="J5579" s="0">
        <x:f>'Historical Trades'!J5579</x:f>
      </x:c>
      <x:c r="K5579" s="0">
        <x:f>'Historical Trades'!K5579</x:f>
      </x:c>
      <x:c r="L5579" s="0">
        <x:f>'Historical Trades'!L5579</x:f>
      </x:c>
      <x:c r="M5579" s="0">
        <x:f>'Historical Trades'!M5579</x:f>
      </x:c>
      <x:c r="N5579" s="0">
        <x:f>CLEAN('Historical Trades'!O5579)</x:f>
      </x:c>
      <x:c r="P5579" s="14">
        <x:f>IF(G5579="sell",M5579,-M5579)</x:f>
      </x:c>
      <x:c r="Q5579" s="14">
        <x:f>VLOOKUP(N5579,'Currency Rates'!$A$3:$C$32,3,0)</x:f>
      </x:c>
      <x:c r="R5579" s="0">
        <x:f>IF(A5579="SPUS",0,IF(A5579="FWD",0,P5579/Q5579))</x:f>
      </x:c>
    </x:row>
    <x:row r="5580" spans="1:19" x14ac:dyDescent="0.3">
      <x:c r="A5580" s="0">
        <x:f>'Historical Trades'!A5580</x:f>
      </x:c>
      <x:c r="B5580" s="0">
        <x:f>'Historical Trades'!B5580</x:f>
      </x:c>
      <x:c r="C5580" s="23">
        <x:f>'Historical Trades'!C5580</x:f>
      </x:c>
      <x:c r="D5580" s="0">
        <x:f>'Historical Trades'!D5580</x:f>
      </x:c>
      <x:c r="E5580" s="23">
        <x:f>'Historical Trades'!E5580</x:f>
      </x:c>
      <x:c r="F5580" s="0">
        <x:f>'Historical Trades'!F5580</x:f>
      </x:c>
      <x:c r="G5580" s="0">
        <x:f>'Historical Trades'!G5580</x:f>
      </x:c>
      <x:c r="H5580" s="0">
        <x:f>'Historical Trades'!H5580</x:f>
      </x:c>
      <x:c r="I5580" s="0">
        <x:f>'Historical Trades'!I5580</x:f>
      </x:c>
      <x:c r="J5580" s="0">
        <x:f>'Historical Trades'!J5580</x:f>
      </x:c>
      <x:c r="K5580" s="0">
        <x:f>'Historical Trades'!K5580</x:f>
      </x:c>
      <x:c r="L5580" s="0">
        <x:f>'Historical Trades'!L5580</x:f>
      </x:c>
      <x:c r="M5580" s="0">
        <x:f>'Historical Trades'!M5580</x:f>
      </x:c>
      <x:c r="N5580" s="0">
        <x:f>CLEAN('Historical Trades'!O5580)</x:f>
      </x:c>
      <x:c r="P5580" s="14">
        <x:f>IF(G5580="sell",M5580,-M5580)</x:f>
      </x:c>
      <x:c r="Q5580" s="14">
        <x:f>VLOOKUP(N5580,'Currency Rates'!$A$3:$C$32,3,0)</x:f>
      </x:c>
      <x:c r="R5580" s="0">
        <x:f>IF(A5580="SPUS",0,IF(A5580="FWD",0,P5580/Q5580))</x:f>
      </x:c>
    </x:row>
    <x:row r="5581" spans="1:19" x14ac:dyDescent="0.3">
      <x:c r="A5581" s="0">
        <x:f>'Historical Trades'!A5581</x:f>
      </x:c>
      <x:c r="B5581" s="0">
        <x:f>'Historical Trades'!B5581</x:f>
      </x:c>
      <x:c r="C5581" s="23">
        <x:f>'Historical Trades'!C5581</x:f>
      </x:c>
      <x:c r="D5581" s="0">
        <x:f>'Historical Trades'!D5581</x:f>
      </x:c>
      <x:c r="E5581" s="23">
        <x:f>'Historical Trades'!E5581</x:f>
      </x:c>
      <x:c r="F5581" s="0">
        <x:f>'Historical Trades'!F5581</x:f>
      </x:c>
      <x:c r="G5581" s="0">
        <x:f>'Historical Trades'!G5581</x:f>
      </x:c>
      <x:c r="H5581" s="0">
        <x:f>'Historical Trades'!H5581</x:f>
      </x:c>
      <x:c r="I5581" s="0">
        <x:f>'Historical Trades'!I5581</x:f>
      </x:c>
      <x:c r="J5581" s="0">
        <x:f>'Historical Trades'!J5581</x:f>
      </x:c>
      <x:c r="K5581" s="0">
        <x:f>'Historical Trades'!K5581</x:f>
      </x:c>
      <x:c r="L5581" s="0">
        <x:f>'Historical Trades'!L5581</x:f>
      </x:c>
      <x:c r="M5581" s="0">
        <x:f>'Historical Trades'!M5581</x:f>
      </x:c>
      <x:c r="N5581" s="0">
        <x:f>CLEAN('Historical Trades'!O5581)</x:f>
      </x:c>
      <x:c r="P5581" s="14">
        <x:f>IF(G5581="sell",M5581,-M5581)</x:f>
      </x:c>
      <x:c r="Q5581" s="14">
        <x:f>VLOOKUP(N5581,'Currency Rates'!$A$3:$C$32,3,0)</x:f>
      </x:c>
      <x:c r="R5581" s="0">
        <x:f>IF(A5581="SPUS",0,IF(A5581="FWD",0,P5581/Q5581))</x:f>
      </x:c>
    </x:row>
    <x:row r="5582" spans="1:19" x14ac:dyDescent="0.3">
      <x:c r="A5582" s="0">
        <x:f>'Historical Trades'!A5582</x:f>
      </x:c>
      <x:c r="B5582" s="0">
        <x:f>'Historical Trades'!B5582</x:f>
      </x:c>
      <x:c r="C5582" s="23">
        <x:f>'Historical Trades'!C5582</x:f>
      </x:c>
      <x:c r="D5582" s="0">
        <x:f>'Historical Trades'!D5582</x:f>
      </x:c>
      <x:c r="E5582" s="23">
        <x:f>'Historical Trades'!E5582</x:f>
      </x:c>
      <x:c r="F5582" s="0">
        <x:f>'Historical Trades'!F5582</x:f>
      </x:c>
      <x:c r="G5582" s="0">
        <x:f>'Historical Trades'!G5582</x:f>
      </x:c>
      <x:c r="H5582" s="0">
        <x:f>'Historical Trades'!H5582</x:f>
      </x:c>
      <x:c r="I5582" s="0">
        <x:f>'Historical Trades'!I5582</x:f>
      </x:c>
      <x:c r="J5582" s="0">
        <x:f>'Historical Trades'!J5582</x:f>
      </x:c>
      <x:c r="K5582" s="0">
        <x:f>'Historical Trades'!K5582</x:f>
      </x:c>
      <x:c r="L5582" s="0">
        <x:f>'Historical Trades'!L5582</x:f>
      </x:c>
      <x:c r="M5582" s="0">
        <x:f>'Historical Trades'!M5582</x:f>
      </x:c>
      <x:c r="N5582" s="0">
        <x:f>CLEAN('Historical Trades'!O5582)</x:f>
      </x:c>
      <x:c r="P5582" s="14">
        <x:f>IF(G5582="sell",M5582,-M5582)</x:f>
      </x:c>
      <x:c r="Q5582" s="14">
        <x:f>VLOOKUP(N5582,'Currency Rates'!$A$3:$C$32,3,0)</x:f>
      </x:c>
      <x:c r="R5582" s="0">
        <x:f>IF(A5582="SPUS",0,IF(A5582="FWD",0,P5582/Q5582))</x:f>
      </x:c>
    </x:row>
    <x:row r="5583" spans="1:19" x14ac:dyDescent="0.3">
      <x:c r="A5583" s="0">
        <x:f>'Historical Trades'!A5583</x:f>
      </x:c>
      <x:c r="B5583" s="0">
        <x:f>'Historical Trades'!B5583</x:f>
      </x:c>
      <x:c r="C5583" s="23">
        <x:f>'Historical Trades'!C5583</x:f>
      </x:c>
      <x:c r="D5583" s="0">
        <x:f>'Historical Trades'!D5583</x:f>
      </x:c>
      <x:c r="E5583" s="23">
        <x:f>'Historical Trades'!E5583</x:f>
      </x:c>
      <x:c r="F5583" s="0">
        <x:f>'Historical Trades'!F5583</x:f>
      </x:c>
      <x:c r="G5583" s="0">
        <x:f>'Historical Trades'!G5583</x:f>
      </x:c>
      <x:c r="H5583" s="0">
        <x:f>'Historical Trades'!H5583</x:f>
      </x:c>
      <x:c r="I5583" s="0">
        <x:f>'Historical Trades'!I5583</x:f>
      </x:c>
      <x:c r="J5583" s="0">
        <x:f>'Historical Trades'!J5583</x:f>
      </x:c>
      <x:c r="K5583" s="0">
        <x:f>'Historical Trades'!K5583</x:f>
      </x:c>
      <x:c r="L5583" s="0">
        <x:f>'Historical Trades'!L5583</x:f>
      </x:c>
      <x:c r="M5583" s="0">
        <x:f>'Historical Trades'!M5583</x:f>
      </x:c>
      <x:c r="N5583" s="0">
        <x:f>CLEAN('Historical Trades'!O5583)</x:f>
      </x:c>
      <x:c r="P5583" s="14">
        <x:f>IF(G5583="sell",M5583,-M5583)</x:f>
      </x:c>
      <x:c r="Q5583" s="14">
        <x:f>VLOOKUP(N5583,'Currency Rates'!$A$3:$C$32,3,0)</x:f>
      </x:c>
      <x:c r="R5583" s="0">
        <x:f>IF(A5583="SPUS",0,IF(A5583="FWD",0,P5583/Q5583))</x:f>
      </x:c>
    </x:row>
    <x:row r="5584" spans="1:19" x14ac:dyDescent="0.3">
      <x:c r="A5584" s="0">
        <x:f>'Historical Trades'!A5584</x:f>
      </x:c>
      <x:c r="B5584" s="0">
        <x:f>'Historical Trades'!B5584</x:f>
      </x:c>
      <x:c r="C5584" s="23">
        <x:f>'Historical Trades'!C5584</x:f>
      </x:c>
      <x:c r="D5584" s="0">
        <x:f>'Historical Trades'!D5584</x:f>
      </x:c>
      <x:c r="E5584" s="23">
        <x:f>'Historical Trades'!E5584</x:f>
      </x:c>
      <x:c r="F5584" s="0">
        <x:f>'Historical Trades'!F5584</x:f>
      </x:c>
      <x:c r="G5584" s="0">
        <x:f>'Historical Trades'!G5584</x:f>
      </x:c>
      <x:c r="H5584" s="0">
        <x:f>'Historical Trades'!H5584</x:f>
      </x:c>
      <x:c r="I5584" s="0">
        <x:f>'Historical Trades'!I5584</x:f>
      </x:c>
      <x:c r="J5584" s="0">
        <x:f>'Historical Trades'!J5584</x:f>
      </x:c>
      <x:c r="K5584" s="0">
        <x:f>'Historical Trades'!K5584</x:f>
      </x:c>
      <x:c r="L5584" s="0">
        <x:f>'Historical Trades'!L5584</x:f>
      </x:c>
      <x:c r="M5584" s="0">
        <x:f>'Historical Trades'!M5584</x:f>
      </x:c>
      <x:c r="N5584" s="0">
        <x:f>CLEAN('Historical Trades'!O5584)</x:f>
      </x:c>
      <x:c r="P5584" s="14">
        <x:f>IF(G5584="sell",M5584,-M5584)</x:f>
      </x:c>
      <x:c r="Q5584" s="14">
        <x:f>VLOOKUP(N5584,'Currency Rates'!$A$3:$C$32,3,0)</x:f>
      </x:c>
      <x:c r="R5584" s="0">
        <x:f>IF(A5584="SPUS",0,IF(A5584="FWD",0,P5584/Q5584))</x:f>
      </x:c>
    </x:row>
    <x:row r="5585" spans="1:19" x14ac:dyDescent="0.3">
      <x:c r="A5585" s="0">
        <x:f>'Historical Trades'!A5585</x:f>
      </x:c>
      <x:c r="B5585" s="0">
        <x:f>'Historical Trades'!B5585</x:f>
      </x:c>
      <x:c r="C5585" s="23">
        <x:f>'Historical Trades'!C5585</x:f>
      </x:c>
      <x:c r="D5585" s="0">
        <x:f>'Historical Trades'!D5585</x:f>
      </x:c>
      <x:c r="E5585" s="23">
        <x:f>'Historical Trades'!E5585</x:f>
      </x:c>
      <x:c r="F5585" s="0">
        <x:f>'Historical Trades'!F5585</x:f>
      </x:c>
      <x:c r="G5585" s="0">
        <x:f>'Historical Trades'!G5585</x:f>
      </x:c>
      <x:c r="H5585" s="0">
        <x:f>'Historical Trades'!H5585</x:f>
      </x:c>
      <x:c r="I5585" s="0">
        <x:f>'Historical Trades'!I5585</x:f>
      </x:c>
      <x:c r="J5585" s="0">
        <x:f>'Historical Trades'!J5585</x:f>
      </x:c>
      <x:c r="K5585" s="0">
        <x:f>'Historical Trades'!K5585</x:f>
      </x:c>
      <x:c r="L5585" s="0">
        <x:f>'Historical Trades'!L5585</x:f>
      </x:c>
      <x:c r="M5585" s="0">
        <x:f>'Historical Trades'!M5585</x:f>
      </x:c>
      <x:c r="N5585" s="0">
        <x:f>CLEAN('Historical Trades'!O5585)</x:f>
      </x:c>
      <x:c r="P5585" s="14">
        <x:f>IF(G5585="sell",M5585,-M5585)</x:f>
      </x:c>
      <x:c r="Q5585" s="14">
        <x:f>VLOOKUP(N5585,'Currency Rates'!$A$3:$C$32,3,0)</x:f>
      </x:c>
      <x:c r="R5585" s="0">
        <x:f>IF(A5585="SPUS",0,IF(A5585="FWD",0,P5585/Q5585))</x:f>
      </x:c>
    </x:row>
    <x:row r="5586" spans="1:19" x14ac:dyDescent="0.3">
      <x:c r="A5586" s="0">
        <x:f>'Historical Trades'!A5586</x:f>
      </x:c>
      <x:c r="B5586" s="0">
        <x:f>'Historical Trades'!B5586</x:f>
      </x:c>
      <x:c r="C5586" s="23">
        <x:f>'Historical Trades'!C5586</x:f>
      </x:c>
      <x:c r="D5586" s="0">
        <x:f>'Historical Trades'!D5586</x:f>
      </x:c>
      <x:c r="E5586" s="23">
        <x:f>'Historical Trades'!E5586</x:f>
      </x:c>
      <x:c r="F5586" s="0">
        <x:f>'Historical Trades'!F5586</x:f>
      </x:c>
      <x:c r="G5586" s="0">
        <x:f>'Historical Trades'!G5586</x:f>
      </x:c>
      <x:c r="H5586" s="0">
        <x:f>'Historical Trades'!H5586</x:f>
      </x:c>
      <x:c r="I5586" s="0">
        <x:f>'Historical Trades'!I5586</x:f>
      </x:c>
      <x:c r="J5586" s="0">
        <x:f>'Historical Trades'!J5586</x:f>
      </x:c>
      <x:c r="K5586" s="0">
        <x:f>'Historical Trades'!K5586</x:f>
      </x:c>
      <x:c r="L5586" s="0">
        <x:f>'Historical Trades'!L5586</x:f>
      </x:c>
      <x:c r="M5586" s="0">
        <x:f>'Historical Trades'!M5586</x:f>
      </x:c>
      <x:c r="N5586" s="0">
        <x:f>CLEAN('Historical Trades'!O5586)</x:f>
      </x:c>
      <x:c r="P5586" s="14">
        <x:f>IF(G5586="sell",M5586,-M5586)</x:f>
      </x:c>
      <x:c r="Q5586" s="14">
        <x:f>VLOOKUP(N5586,'Currency Rates'!$A$3:$C$32,3,0)</x:f>
      </x:c>
      <x:c r="R5586" s="0">
        <x:f>IF(A5586="SPUS",0,IF(A5586="FWD",0,P5586/Q5586))</x:f>
      </x:c>
    </x:row>
    <x:row r="5587" spans="1:19" x14ac:dyDescent="0.3">
      <x:c r="A5587" s="0">
        <x:f>'Historical Trades'!A5587</x:f>
      </x:c>
      <x:c r="B5587" s="0">
        <x:f>'Historical Trades'!B5587</x:f>
      </x:c>
      <x:c r="C5587" s="23">
        <x:f>'Historical Trades'!C5587</x:f>
      </x:c>
      <x:c r="D5587" s="0">
        <x:f>'Historical Trades'!D5587</x:f>
      </x:c>
      <x:c r="E5587" s="23">
        <x:f>'Historical Trades'!E5587</x:f>
      </x:c>
      <x:c r="F5587" s="0">
        <x:f>'Historical Trades'!F5587</x:f>
      </x:c>
      <x:c r="G5587" s="0">
        <x:f>'Historical Trades'!G5587</x:f>
      </x:c>
      <x:c r="H5587" s="0">
        <x:f>'Historical Trades'!H5587</x:f>
      </x:c>
      <x:c r="I5587" s="0">
        <x:f>'Historical Trades'!I5587</x:f>
      </x:c>
      <x:c r="J5587" s="0">
        <x:f>'Historical Trades'!J5587</x:f>
      </x:c>
      <x:c r="K5587" s="0">
        <x:f>'Historical Trades'!K5587</x:f>
      </x:c>
      <x:c r="L5587" s="0">
        <x:f>'Historical Trades'!L5587</x:f>
      </x:c>
      <x:c r="M5587" s="0">
        <x:f>'Historical Trades'!M5587</x:f>
      </x:c>
      <x:c r="N5587" s="0">
        <x:f>CLEAN('Historical Trades'!O5587)</x:f>
      </x:c>
      <x:c r="P5587" s="14">
        <x:f>IF(G5587="sell",M5587,-M5587)</x:f>
      </x:c>
      <x:c r="Q5587" s="14">
        <x:f>VLOOKUP(N5587,'Currency Rates'!$A$3:$C$32,3,0)</x:f>
      </x:c>
      <x:c r="R5587" s="0">
        <x:f>IF(A5587="SPUS",0,IF(A5587="FWD",0,P5587/Q5587))</x:f>
      </x:c>
    </x:row>
    <x:row r="5588" spans="1:19" x14ac:dyDescent="0.3">
      <x:c r="A5588" s="0">
        <x:f>'Historical Trades'!A5588</x:f>
      </x:c>
      <x:c r="B5588" s="0">
        <x:f>'Historical Trades'!B5588</x:f>
      </x:c>
      <x:c r="C5588" s="23">
        <x:f>'Historical Trades'!C5588</x:f>
      </x:c>
      <x:c r="D5588" s="0">
        <x:f>'Historical Trades'!D5588</x:f>
      </x:c>
      <x:c r="E5588" s="23">
        <x:f>'Historical Trades'!E5588</x:f>
      </x:c>
      <x:c r="F5588" s="0">
        <x:f>'Historical Trades'!F5588</x:f>
      </x:c>
      <x:c r="G5588" s="0">
        <x:f>'Historical Trades'!G5588</x:f>
      </x:c>
      <x:c r="H5588" s="0">
        <x:f>'Historical Trades'!H5588</x:f>
      </x:c>
      <x:c r="I5588" s="0">
        <x:f>'Historical Trades'!I5588</x:f>
      </x:c>
      <x:c r="J5588" s="0">
        <x:f>'Historical Trades'!J5588</x:f>
      </x:c>
      <x:c r="K5588" s="0">
        <x:f>'Historical Trades'!K5588</x:f>
      </x:c>
      <x:c r="L5588" s="0">
        <x:f>'Historical Trades'!L5588</x:f>
      </x:c>
      <x:c r="M5588" s="0">
        <x:f>'Historical Trades'!M5588</x:f>
      </x:c>
      <x:c r="N5588" s="0">
        <x:f>CLEAN('Historical Trades'!O5588)</x:f>
      </x:c>
      <x:c r="P5588" s="14">
        <x:f>IF(G5588="sell",M5588,-M5588)</x:f>
      </x:c>
      <x:c r="Q5588" s="14">
        <x:f>VLOOKUP(N5588,'Currency Rates'!$A$3:$C$32,3,0)</x:f>
      </x:c>
      <x:c r="R5588" s="0">
        <x:f>IF(A5588="SPUS",0,IF(A5588="FWD",0,P5588/Q5588))</x:f>
      </x:c>
    </x:row>
    <x:row r="5589" spans="1:19" x14ac:dyDescent="0.3">
      <x:c r="A5589" s="0">
        <x:f>'Historical Trades'!A5589</x:f>
      </x:c>
      <x:c r="B5589" s="0">
        <x:f>'Historical Trades'!B5589</x:f>
      </x:c>
      <x:c r="C5589" s="23">
        <x:f>'Historical Trades'!C5589</x:f>
      </x:c>
      <x:c r="D5589" s="0">
        <x:f>'Historical Trades'!D5589</x:f>
      </x:c>
      <x:c r="E5589" s="23">
        <x:f>'Historical Trades'!E5589</x:f>
      </x:c>
      <x:c r="F5589" s="0">
        <x:f>'Historical Trades'!F5589</x:f>
      </x:c>
      <x:c r="G5589" s="0">
        <x:f>'Historical Trades'!G5589</x:f>
      </x:c>
      <x:c r="H5589" s="0">
        <x:f>'Historical Trades'!H5589</x:f>
      </x:c>
      <x:c r="I5589" s="0">
        <x:f>'Historical Trades'!I5589</x:f>
      </x:c>
      <x:c r="J5589" s="0">
        <x:f>'Historical Trades'!J5589</x:f>
      </x:c>
      <x:c r="K5589" s="0">
        <x:f>'Historical Trades'!K5589</x:f>
      </x:c>
      <x:c r="L5589" s="0">
        <x:f>'Historical Trades'!L5589</x:f>
      </x:c>
      <x:c r="M5589" s="0">
        <x:f>'Historical Trades'!M5589</x:f>
      </x:c>
      <x:c r="N5589" s="0">
        <x:f>CLEAN('Historical Trades'!O5589)</x:f>
      </x:c>
      <x:c r="P5589" s="14">
        <x:f>IF(G5589="sell",M5589,-M5589)</x:f>
      </x:c>
      <x:c r="Q5589" s="14">
        <x:f>VLOOKUP(N5589,'Currency Rates'!$A$3:$C$32,3,0)</x:f>
      </x:c>
      <x:c r="R5589" s="0">
        <x:f>IF(A5589="SPUS",0,IF(A5589="FWD",0,P5589/Q5589))</x:f>
      </x:c>
    </x:row>
    <x:row r="5590" spans="1:19" x14ac:dyDescent="0.3">
      <x:c r="A5590" s="0">
        <x:f>'Historical Trades'!A5590</x:f>
      </x:c>
      <x:c r="B5590" s="0">
        <x:f>'Historical Trades'!B5590</x:f>
      </x:c>
      <x:c r="C5590" s="23">
        <x:f>'Historical Trades'!C5590</x:f>
      </x:c>
      <x:c r="D5590" s="0">
        <x:f>'Historical Trades'!D5590</x:f>
      </x:c>
      <x:c r="E5590" s="23">
        <x:f>'Historical Trades'!E5590</x:f>
      </x:c>
      <x:c r="F5590" s="0">
        <x:f>'Historical Trades'!F5590</x:f>
      </x:c>
      <x:c r="G5590" s="0">
        <x:f>'Historical Trades'!G5590</x:f>
      </x:c>
      <x:c r="H5590" s="0">
        <x:f>'Historical Trades'!H5590</x:f>
      </x:c>
      <x:c r="I5590" s="0">
        <x:f>'Historical Trades'!I5590</x:f>
      </x:c>
      <x:c r="J5590" s="0">
        <x:f>'Historical Trades'!J5590</x:f>
      </x:c>
      <x:c r="K5590" s="0">
        <x:f>'Historical Trades'!K5590</x:f>
      </x:c>
      <x:c r="L5590" s="0">
        <x:f>'Historical Trades'!L5590</x:f>
      </x:c>
      <x:c r="M5590" s="0">
        <x:f>'Historical Trades'!M5590</x:f>
      </x:c>
      <x:c r="N5590" s="0">
        <x:f>CLEAN('Historical Trades'!O5590)</x:f>
      </x:c>
      <x:c r="P5590" s="14">
        <x:f>IF(G5590="sell",M5590,-M5590)</x:f>
      </x:c>
      <x:c r="Q5590" s="14">
        <x:f>VLOOKUP(N5590,'Currency Rates'!$A$3:$C$32,3,0)</x:f>
      </x:c>
      <x:c r="R5590" s="0">
        <x:f>IF(A5590="SPUS",0,IF(A5590="FWD",0,P5590/Q5590))</x:f>
      </x:c>
    </x:row>
    <x:row r="5591" spans="1:19" x14ac:dyDescent="0.3">
      <x:c r="A5591" s="0">
        <x:f>'Historical Trades'!A5591</x:f>
      </x:c>
      <x:c r="B5591" s="0">
        <x:f>'Historical Trades'!B5591</x:f>
      </x:c>
      <x:c r="C5591" s="23">
        <x:f>'Historical Trades'!C5591</x:f>
      </x:c>
      <x:c r="D5591" s="0">
        <x:f>'Historical Trades'!D5591</x:f>
      </x:c>
      <x:c r="E5591" s="23">
        <x:f>'Historical Trades'!E5591</x:f>
      </x:c>
      <x:c r="F5591" s="0">
        <x:f>'Historical Trades'!F5591</x:f>
      </x:c>
      <x:c r="G5591" s="0">
        <x:f>'Historical Trades'!G5591</x:f>
      </x:c>
      <x:c r="H5591" s="0">
        <x:f>'Historical Trades'!H5591</x:f>
      </x:c>
      <x:c r="I5591" s="0">
        <x:f>'Historical Trades'!I5591</x:f>
      </x:c>
      <x:c r="J5591" s="0">
        <x:f>'Historical Trades'!J5591</x:f>
      </x:c>
      <x:c r="K5591" s="0">
        <x:f>'Historical Trades'!K5591</x:f>
      </x:c>
      <x:c r="L5591" s="0">
        <x:f>'Historical Trades'!L5591</x:f>
      </x:c>
      <x:c r="M5591" s="0">
        <x:f>'Historical Trades'!M5591</x:f>
      </x:c>
      <x:c r="N5591" s="0">
        <x:f>CLEAN('Historical Trades'!O5591)</x:f>
      </x:c>
      <x:c r="P5591" s="14">
        <x:f>IF(G5591="sell",M5591,-M5591)</x:f>
      </x:c>
      <x:c r="Q5591" s="14">
        <x:f>VLOOKUP(N5591,'Currency Rates'!$A$3:$C$32,3,0)</x:f>
      </x:c>
      <x:c r="R5591" s="0">
        <x:f>IF(A5591="SPUS",0,IF(A5591="FWD",0,P5591/Q5591))</x:f>
      </x:c>
    </x:row>
    <x:row r="5592" spans="1:19" x14ac:dyDescent="0.3">
      <x:c r="A5592" s="0">
        <x:f>'Historical Trades'!A5592</x:f>
      </x:c>
      <x:c r="B5592" s="0">
        <x:f>'Historical Trades'!B5592</x:f>
      </x:c>
      <x:c r="C5592" s="23">
        <x:f>'Historical Trades'!C5592</x:f>
      </x:c>
      <x:c r="D5592" s="0">
        <x:f>'Historical Trades'!D5592</x:f>
      </x:c>
      <x:c r="E5592" s="23">
        <x:f>'Historical Trades'!E5592</x:f>
      </x:c>
      <x:c r="F5592" s="0">
        <x:f>'Historical Trades'!F5592</x:f>
      </x:c>
      <x:c r="G5592" s="0">
        <x:f>'Historical Trades'!G5592</x:f>
      </x:c>
      <x:c r="H5592" s="0">
        <x:f>'Historical Trades'!H5592</x:f>
      </x:c>
      <x:c r="I5592" s="0">
        <x:f>'Historical Trades'!I5592</x:f>
      </x:c>
      <x:c r="J5592" s="0">
        <x:f>'Historical Trades'!J5592</x:f>
      </x:c>
      <x:c r="K5592" s="0">
        <x:f>'Historical Trades'!K5592</x:f>
      </x:c>
      <x:c r="L5592" s="0">
        <x:f>'Historical Trades'!L5592</x:f>
      </x:c>
      <x:c r="M5592" s="0">
        <x:f>'Historical Trades'!M5592</x:f>
      </x:c>
      <x:c r="N5592" s="0">
        <x:f>CLEAN('Historical Trades'!O5592)</x:f>
      </x:c>
      <x:c r="P5592" s="14">
        <x:f>IF(G5592="sell",M5592,-M5592)</x:f>
      </x:c>
      <x:c r="Q5592" s="14">
        <x:f>VLOOKUP(N5592,'Currency Rates'!$A$3:$C$32,3,0)</x:f>
      </x:c>
      <x:c r="R5592" s="0">
        <x:f>IF(A5592="SPUS",0,IF(A5592="FWD",0,P5592/Q5592))</x:f>
      </x:c>
    </x:row>
    <x:row r="5593" spans="1:19" x14ac:dyDescent="0.3">
      <x:c r="A5593" s="0">
        <x:f>'Historical Trades'!A5593</x:f>
      </x:c>
      <x:c r="B5593" s="0">
        <x:f>'Historical Trades'!B5593</x:f>
      </x:c>
      <x:c r="C5593" s="23">
        <x:f>'Historical Trades'!C5593</x:f>
      </x:c>
      <x:c r="D5593" s="0">
        <x:f>'Historical Trades'!D5593</x:f>
      </x:c>
      <x:c r="E5593" s="23">
        <x:f>'Historical Trades'!E5593</x:f>
      </x:c>
      <x:c r="F5593" s="0">
        <x:f>'Historical Trades'!F5593</x:f>
      </x:c>
      <x:c r="G5593" s="0">
        <x:f>'Historical Trades'!G5593</x:f>
      </x:c>
      <x:c r="H5593" s="0">
        <x:f>'Historical Trades'!H5593</x:f>
      </x:c>
      <x:c r="I5593" s="0">
        <x:f>'Historical Trades'!I5593</x:f>
      </x:c>
      <x:c r="J5593" s="0">
        <x:f>'Historical Trades'!J5593</x:f>
      </x:c>
      <x:c r="K5593" s="0">
        <x:f>'Historical Trades'!K5593</x:f>
      </x:c>
      <x:c r="L5593" s="0">
        <x:f>'Historical Trades'!L5593</x:f>
      </x:c>
      <x:c r="M5593" s="0">
        <x:f>'Historical Trades'!M5593</x:f>
      </x:c>
      <x:c r="N5593" s="0">
        <x:f>CLEAN('Historical Trades'!O5593)</x:f>
      </x:c>
      <x:c r="P5593" s="14">
        <x:f>IF(G5593="sell",M5593,-M5593)</x:f>
      </x:c>
      <x:c r="Q5593" s="14">
        <x:f>VLOOKUP(N5593,'Currency Rates'!$A$3:$C$32,3,0)</x:f>
      </x:c>
      <x:c r="R5593" s="0">
        <x:f>IF(A5593="SPUS",0,IF(A5593="FWD",0,P5593/Q5593))</x:f>
      </x:c>
    </x:row>
    <x:row r="5594" spans="1:19" x14ac:dyDescent="0.3">
      <x:c r="A5594" s="0">
        <x:f>'Historical Trades'!A5594</x:f>
      </x:c>
      <x:c r="B5594" s="0">
        <x:f>'Historical Trades'!B5594</x:f>
      </x:c>
      <x:c r="C5594" s="23">
        <x:f>'Historical Trades'!C5594</x:f>
      </x:c>
      <x:c r="D5594" s="0">
        <x:f>'Historical Trades'!D5594</x:f>
      </x:c>
      <x:c r="E5594" s="23">
        <x:f>'Historical Trades'!E5594</x:f>
      </x:c>
      <x:c r="F5594" s="0">
        <x:f>'Historical Trades'!F5594</x:f>
      </x:c>
      <x:c r="G5594" s="0">
        <x:f>'Historical Trades'!G5594</x:f>
      </x:c>
      <x:c r="H5594" s="0">
        <x:f>'Historical Trades'!H5594</x:f>
      </x:c>
      <x:c r="I5594" s="0">
        <x:f>'Historical Trades'!I5594</x:f>
      </x:c>
      <x:c r="J5594" s="0">
        <x:f>'Historical Trades'!J5594</x:f>
      </x:c>
      <x:c r="K5594" s="0">
        <x:f>'Historical Trades'!K5594</x:f>
      </x:c>
      <x:c r="L5594" s="0">
        <x:f>'Historical Trades'!L5594</x:f>
      </x:c>
      <x:c r="M5594" s="0">
        <x:f>'Historical Trades'!M5594</x:f>
      </x:c>
      <x:c r="N5594" s="0">
        <x:f>CLEAN('Historical Trades'!O5594)</x:f>
      </x:c>
      <x:c r="P5594" s="14">
        <x:f>IF(G5594="sell",M5594,-M5594)</x:f>
      </x:c>
      <x:c r="Q5594" s="14">
        <x:f>VLOOKUP(N5594,'Currency Rates'!$A$3:$C$32,3,0)</x:f>
      </x:c>
      <x:c r="R5594" s="0">
        <x:f>IF(A5594="SPUS",0,IF(A5594="FWD",0,P5594/Q5594))</x:f>
      </x:c>
    </x:row>
    <x:row r="5595" spans="1:19" x14ac:dyDescent="0.3">
      <x:c r="A5595" s="0">
        <x:f>'Historical Trades'!A5595</x:f>
      </x:c>
      <x:c r="B5595" s="0">
        <x:f>'Historical Trades'!B5595</x:f>
      </x:c>
      <x:c r="C5595" s="23">
        <x:f>'Historical Trades'!C5595</x:f>
      </x:c>
      <x:c r="D5595" s="0">
        <x:f>'Historical Trades'!D5595</x:f>
      </x:c>
      <x:c r="E5595" s="23">
        <x:f>'Historical Trades'!E5595</x:f>
      </x:c>
      <x:c r="F5595" s="0">
        <x:f>'Historical Trades'!F5595</x:f>
      </x:c>
      <x:c r="G5595" s="0">
        <x:f>'Historical Trades'!G5595</x:f>
      </x:c>
      <x:c r="H5595" s="0">
        <x:f>'Historical Trades'!H5595</x:f>
      </x:c>
      <x:c r="I5595" s="0">
        <x:f>'Historical Trades'!I5595</x:f>
      </x:c>
      <x:c r="J5595" s="0">
        <x:f>'Historical Trades'!J5595</x:f>
      </x:c>
      <x:c r="K5595" s="0">
        <x:f>'Historical Trades'!K5595</x:f>
      </x:c>
      <x:c r="L5595" s="0">
        <x:f>'Historical Trades'!L5595</x:f>
      </x:c>
      <x:c r="M5595" s="0">
        <x:f>'Historical Trades'!M5595</x:f>
      </x:c>
      <x:c r="N5595" s="0">
        <x:f>CLEAN('Historical Trades'!O5595)</x:f>
      </x:c>
      <x:c r="P5595" s="14">
        <x:f>IF(G5595="sell",M5595,-M5595)</x:f>
      </x:c>
      <x:c r="Q5595" s="14">
        <x:f>VLOOKUP(N5595,'Currency Rates'!$A$3:$C$32,3,0)</x:f>
      </x:c>
      <x:c r="R5595" s="0">
        <x:f>IF(A5595="SPUS",0,IF(A5595="FWD",0,P5595/Q5595))</x:f>
      </x:c>
    </x:row>
    <x:row r="5596" spans="1:19" x14ac:dyDescent="0.3">
      <x:c r="A5596" s="0">
        <x:f>'Historical Trades'!A5596</x:f>
      </x:c>
      <x:c r="B5596" s="0">
        <x:f>'Historical Trades'!B5596</x:f>
      </x:c>
      <x:c r="C5596" s="23">
        <x:f>'Historical Trades'!C5596</x:f>
      </x:c>
      <x:c r="D5596" s="0">
        <x:f>'Historical Trades'!D5596</x:f>
      </x:c>
      <x:c r="E5596" s="23">
        <x:f>'Historical Trades'!E5596</x:f>
      </x:c>
      <x:c r="F5596" s="0">
        <x:f>'Historical Trades'!F5596</x:f>
      </x:c>
      <x:c r="G5596" s="0">
        <x:f>'Historical Trades'!G5596</x:f>
      </x:c>
      <x:c r="H5596" s="0">
        <x:f>'Historical Trades'!H5596</x:f>
      </x:c>
      <x:c r="I5596" s="0">
        <x:f>'Historical Trades'!I5596</x:f>
      </x:c>
      <x:c r="J5596" s="0">
        <x:f>'Historical Trades'!J5596</x:f>
      </x:c>
      <x:c r="K5596" s="0">
        <x:f>'Historical Trades'!K5596</x:f>
      </x:c>
      <x:c r="L5596" s="0">
        <x:f>'Historical Trades'!L5596</x:f>
      </x:c>
      <x:c r="M5596" s="0">
        <x:f>'Historical Trades'!M5596</x:f>
      </x:c>
      <x:c r="N5596" s="0">
        <x:f>CLEAN('Historical Trades'!O5596)</x:f>
      </x:c>
      <x:c r="P5596" s="14">
        <x:f>IF(G5596="sell",M5596,-M5596)</x:f>
      </x:c>
      <x:c r="Q5596" s="14">
        <x:f>VLOOKUP(N5596,'Currency Rates'!$A$3:$C$32,3,0)</x:f>
      </x:c>
      <x:c r="R5596" s="0">
        <x:f>IF(A5596="SPUS",0,IF(A5596="FWD",0,P5596/Q5596))</x:f>
      </x:c>
    </x:row>
    <x:row r="5597" spans="1:19" x14ac:dyDescent="0.3">
      <x:c r="A5597" s="0">
        <x:f>'Historical Trades'!A5597</x:f>
      </x:c>
      <x:c r="B5597" s="0">
        <x:f>'Historical Trades'!B5597</x:f>
      </x:c>
      <x:c r="C5597" s="23">
        <x:f>'Historical Trades'!C5597</x:f>
      </x:c>
      <x:c r="D5597" s="0">
        <x:f>'Historical Trades'!D5597</x:f>
      </x:c>
      <x:c r="E5597" s="23">
        <x:f>'Historical Trades'!E5597</x:f>
      </x:c>
      <x:c r="F5597" s="0">
        <x:f>'Historical Trades'!F5597</x:f>
      </x:c>
      <x:c r="G5597" s="0">
        <x:f>'Historical Trades'!G5597</x:f>
      </x:c>
      <x:c r="H5597" s="0">
        <x:f>'Historical Trades'!H5597</x:f>
      </x:c>
      <x:c r="I5597" s="0">
        <x:f>'Historical Trades'!I5597</x:f>
      </x:c>
      <x:c r="J5597" s="0">
        <x:f>'Historical Trades'!J5597</x:f>
      </x:c>
      <x:c r="K5597" s="0">
        <x:f>'Historical Trades'!K5597</x:f>
      </x:c>
      <x:c r="L5597" s="0">
        <x:f>'Historical Trades'!L5597</x:f>
      </x:c>
      <x:c r="M5597" s="0">
        <x:f>'Historical Trades'!M5597</x:f>
      </x:c>
      <x:c r="N5597" s="0">
        <x:f>CLEAN('Historical Trades'!O5597)</x:f>
      </x:c>
      <x:c r="P5597" s="14">
        <x:f>IF(G5597="sell",M5597,-M5597)</x:f>
      </x:c>
      <x:c r="Q5597" s="14">
        <x:f>VLOOKUP(N5597,'Currency Rates'!$A$3:$C$32,3,0)</x:f>
      </x:c>
      <x:c r="R5597" s="0">
        <x:f>IF(A5597="SPUS",0,IF(A5597="FWD",0,P5597/Q5597))</x:f>
      </x:c>
    </x:row>
    <x:row r="5598" spans="1:19" x14ac:dyDescent="0.3">
      <x:c r="A5598" s="0">
        <x:f>'Historical Trades'!A5598</x:f>
      </x:c>
      <x:c r="B5598" s="0">
        <x:f>'Historical Trades'!B5598</x:f>
      </x:c>
      <x:c r="C5598" s="23">
        <x:f>'Historical Trades'!C5598</x:f>
      </x:c>
      <x:c r="D5598" s="0">
        <x:f>'Historical Trades'!D5598</x:f>
      </x:c>
      <x:c r="E5598" s="23">
        <x:f>'Historical Trades'!E5598</x:f>
      </x:c>
      <x:c r="F5598" s="0">
        <x:f>'Historical Trades'!F5598</x:f>
      </x:c>
      <x:c r="G5598" s="0">
        <x:f>'Historical Trades'!G5598</x:f>
      </x:c>
      <x:c r="H5598" s="0">
        <x:f>'Historical Trades'!H5598</x:f>
      </x:c>
      <x:c r="I5598" s="0">
        <x:f>'Historical Trades'!I5598</x:f>
      </x:c>
      <x:c r="J5598" s="0">
        <x:f>'Historical Trades'!J5598</x:f>
      </x:c>
      <x:c r="K5598" s="0">
        <x:f>'Historical Trades'!K5598</x:f>
      </x:c>
      <x:c r="L5598" s="0">
        <x:f>'Historical Trades'!L5598</x:f>
      </x:c>
      <x:c r="M5598" s="0">
        <x:f>'Historical Trades'!M5598</x:f>
      </x:c>
      <x:c r="N5598" s="0">
        <x:f>CLEAN('Historical Trades'!O5598)</x:f>
      </x:c>
      <x:c r="P5598" s="14">
        <x:f>IF(G5598="sell",M5598,-M5598)</x:f>
      </x:c>
      <x:c r="Q5598" s="14">
        <x:f>VLOOKUP(N5598,'Currency Rates'!$A$3:$C$32,3,0)</x:f>
      </x:c>
      <x:c r="R5598" s="0">
        <x:f>IF(A5598="SPUS",0,IF(A5598="FWD",0,P5598/Q5598))</x:f>
      </x:c>
    </x:row>
    <x:row r="5599" spans="1:19" x14ac:dyDescent="0.3">
      <x:c r="A5599" s="0">
        <x:f>'Historical Trades'!A5599</x:f>
      </x:c>
      <x:c r="B5599" s="0">
        <x:f>'Historical Trades'!B5599</x:f>
      </x:c>
      <x:c r="C5599" s="23">
        <x:f>'Historical Trades'!C5599</x:f>
      </x:c>
      <x:c r="D5599" s="0">
        <x:f>'Historical Trades'!D5599</x:f>
      </x:c>
      <x:c r="E5599" s="23">
        <x:f>'Historical Trades'!E5599</x:f>
      </x:c>
      <x:c r="F5599" s="0">
        <x:f>'Historical Trades'!F5599</x:f>
      </x:c>
      <x:c r="G5599" s="0">
        <x:f>'Historical Trades'!G5599</x:f>
      </x:c>
      <x:c r="H5599" s="0">
        <x:f>'Historical Trades'!H5599</x:f>
      </x:c>
      <x:c r="I5599" s="0">
        <x:f>'Historical Trades'!I5599</x:f>
      </x:c>
      <x:c r="J5599" s="0">
        <x:f>'Historical Trades'!J5599</x:f>
      </x:c>
      <x:c r="K5599" s="0">
        <x:f>'Historical Trades'!K5599</x:f>
      </x:c>
      <x:c r="L5599" s="0">
        <x:f>'Historical Trades'!L5599</x:f>
      </x:c>
      <x:c r="M5599" s="0">
        <x:f>'Historical Trades'!M5599</x:f>
      </x:c>
      <x:c r="N5599" s="0">
        <x:f>CLEAN('Historical Trades'!O5599)</x:f>
      </x:c>
      <x:c r="P5599" s="14">
        <x:f>IF(G5599="sell",M5599,-M5599)</x:f>
      </x:c>
      <x:c r="Q5599" s="14">
        <x:f>VLOOKUP(N5599,'Currency Rates'!$A$3:$C$32,3,0)</x:f>
      </x:c>
      <x:c r="R5599" s="0">
        <x:f>IF(A5599="SPUS",0,IF(A5599="FWD",0,P5599/Q5599))</x:f>
      </x:c>
    </x:row>
    <x:row r="5600" spans="1:19" x14ac:dyDescent="0.3">
      <x:c r="A5600" s="0">
        <x:f>'Historical Trades'!A5600</x:f>
      </x:c>
      <x:c r="B5600" s="0">
        <x:f>'Historical Trades'!B5600</x:f>
      </x:c>
      <x:c r="C5600" s="23">
        <x:f>'Historical Trades'!C5600</x:f>
      </x:c>
      <x:c r="D5600" s="0">
        <x:f>'Historical Trades'!D5600</x:f>
      </x:c>
      <x:c r="E5600" s="23">
        <x:f>'Historical Trades'!E5600</x:f>
      </x:c>
      <x:c r="F5600" s="0">
        <x:f>'Historical Trades'!F5600</x:f>
      </x:c>
      <x:c r="G5600" s="0">
        <x:f>'Historical Trades'!G5600</x:f>
      </x:c>
      <x:c r="H5600" s="0">
        <x:f>'Historical Trades'!H5600</x:f>
      </x:c>
      <x:c r="I5600" s="0">
        <x:f>'Historical Trades'!I5600</x:f>
      </x:c>
      <x:c r="J5600" s="0">
        <x:f>'Historical Trades'!J5600</x:f>
      </x:c>
      <x:c r="K5600" s="0">
        <x:f>'Historical Trades'!K5600</x:f>
      </x:c>
      <x:c r="L5600" s="0">
        <x:f>'Historical Trades'!L5600</x:f>
      </x:c>
      <x:c r="M5600" s="0">
        <x:f>'Historical Trades'!M5600</x:f>
      </x:c>
      <x:c r="N5600" s="0">
        <x:f>CLEAN('Historical Trades'!O5600)</x:f>
      </x:c>
      <x:c r="P5600" s="14">
        <x:f>IF(G5600="sell",M5600,-M5600)</x:f>
      </x:c>
      <x:c r="Q5600" s="14">
        <x:f>VLOOKUP(N5600,'Currency Rates'!$A$3:$C$32,3,0)</x:f>
      </x:c>
      <x:c r="R5600" s="0">
        <x:f>IF(A5600="SPUS",0,IF(A5600="FWD",0,P5600/Q5600))</x:f>
      </x:c>
    </x:row>
    <x:row r="5601" spans="1:19" x14ac:dyDescent="0.3">
      <x:c r="A5601" s="0">
        <x:f>'Historical Trades'!A5601</x:f>
      </x:c>
      <x:c r="B5601" s="0">
        <x:f>'Historical Trades'!B5601</x:f>
      </x:c>
      <x:c r="C5601" s="23">
        <x:f>'Historical Trades'!C5601</x:f>
      </x:c>
      <x:c r="D5601" s="0">
        <x:f>'Historical Trades'!D5601</x:f>
      </x:c>
      <x:c r="E5601" s="23">
        <x:f>'Historical Trades'!E5601</x:f>
      </x:c>
      <x:c r="F5601" s="0">
        <x:f>'Historical Trades'!F5601</x:f>
      </x:c>
      <x:c r="G5601" s="0">
        <x:f>'Historical Trades'!G5601</x:f>
      </x:c>
      <x:c r="H5601" s="0">
        <x:f>'Historical Trades'!H5601</x:f>
      </x:c>
      <x:c r="I5601" s="0">
        <x:f>'Historical Trades'!I5601</x:f>
      </x:c>
      <x:c r="J5601" s="0">
        <x:f>'Historical Trades'!J5601</x:f>
      </x:c>
      <x:c r="K5601" s="0">
        <x:f>'Historical Trades'!K5601</x:f>
      </x:c>
      <x:c r="L5601" s="0">
        <x:f>'Historical Trades'!L5601</x:f>
      </x:c>
      <x:c r="M5601" s="0">
        <x:f>'Historical Trades'!M5601</x:f>
      </x:c>
      <x:c r="N5601" s="0">
        <x:f>CLEAN('Historical Trades'!O5601)</x:f>
      </x:c>
      <x:c r="P5601" s="14">
        <x:f>IF(G5601="sell",M5601,-M5601)</x:f>
      </x:c>
      <x:c r="Q5601" s="14">
        <x:f>VLOOKUP(N5601,'Currency Rates'!$A$3:$C$32,3,0)</x:f>
      </x:c>
      <x:c r="R5601" s="0">
        <x:f>IF(A5601="SPUS",0,IF(A5601="FWD",0,P5601/Q5601))</x:f>
      </x:c>
    </x:row>
    <x:row r="5602" spans="1:19" x14ac:dyDescent="0.3">
      <x:c r="A5602" s="0">
        <x:f>'Historical Trades'!A5602</x:f>
      </x:c>
      <x:c r="B5602" s="0">
        <x:f>'Historical Trades'!B5602</x:f>
      </x:c>
      <x:c r="C5602" s="23">
        <x:f>'Historical Trades'!C5602</x:f>
      </x:c>
      <x:c r="D5602" s="0">
        <x:f>'Historical Trades'!D5602</x:f>
      </x:c>
      <x:c r="E5602" s="23">
        <x:f>'Historical Trades'!E5602</x:f>
      </x:c>
      <x:c r="F5602" s="0">
        <x:f>'Historical Trades'!F5602</x:f>
      </x:c>
      <x:c r="G5602" s="0">
        <x:f>'Historical Trades'!G5602</x:f>
      </x:c>
      <x:c r="H5602" s="0">
        <x:f>'Historical Trades'!H5602</x:f>
      </x:c>
      <x:c r="I5602" s="0">
        <x:f>'Historical Trades'!I5602</x:f>
      </x:c>
      <x:c r="J5602" s="0">
        <x:f>'Historical Trades'!J5602</x:f>
      </x:c>
      <x:c r="K5602" s="0">
        <x:f>'Historical Trades'!K5602</x:f>
      </x:c>
      <x:c r="L5602" s="0">
        <x:f>'Historical Trades'!L5602</x:f>
      </x:c>
      <x:c r="M5602" s="0">
        <x:f>'Historical Trades'!M5602</x:f>
      </x:c>
      <x:c r="N5602" s="0">
        <x:f>CLEAN('Historical Trades'!O5602)</x:f>
      </x:c>
      <x:c r="P5602" s="14">
        <x:f>IF(G5602="sell",M5602,-M5602)</x:f>
      </x:c>
      <x:c r="Q5602" s="14">
        <x:f>VLOOKUP(N5602,'Currency Rates'!$A$3:$C$32,3,0)</x:f>
      </x:c>
      <x:c r="R5602" s="0">
        <x:f>IF(A5602="SPUS",0,IF(A5602="FWD",0,P5602/Q5602))</x:f>
      </x:c>
    </x:row>
    <x:row r="5603" spans="1:19" x14ac:dyDescent="0.3">
      <x:c r="A5603" s="0">
        <x:f>'Historical Trades'!A5603</x:f>
      </x:c>
      <x:c r="B5603" s="0">
        <x:f>'Historical Trades'!B5603</x:f>
      </x:c>
      <x:c r="C5603" s="23">
        <x:f>'Historical Trades'!C5603</x:f>
      </x:c>
      <x:c r="D5603" s="0">
        <x:f>'Historical Trades'!D5603</x:f>
      </x:c>
      <x:c r="E5603" s="23">
        <x:f>'Historical Trades'!E5603</x:f>
      </x:c>
      <x:c r="F5603" s="0">
        <x:f>'Historical Trades'!F5603</x:f>
      </x:c>
      <x:c r="G5603" s="0">
        <x:f>'Historical Trades'!G5603</x:f>
      </x:c>
      <x:c r="H5603" s="0">
        <x:f>'Historical Trades'!H5603</x:f>
      </x:c>
      <x:c r="I5603" s="0">
        <x:f>'Historical Trades'!I5603</x:f>
      </x:c>
      <x:c r="J5603" s="0">
        <x:f>'Historical Trades'!J5603</x:f>
      </x:c>
      <x:c r="K5603" s="0">
        <x:f>'Historical Trades'!K5603</x:f>
      </x:c>
      <x:c r="L5603" s="0">
        <x:f>'Historical Trades'!L5603</x:f>
      </x:c>
      <x:c r="M5603" s="0">
        <x:f>'Historical Trades'!M5603</x:f>
      </x:c>
      <x:c r="N5603" s="0">
        <x:f>CLEAN('Historical Trades'!O5603)</x:f>
      </x:c>
      <x:c r="P5603" s="14">
        <x:f>IF(G5603="sell",M5603,-M5603)</x:f>
      </x:c>
      <x:c r="Q5603" s="14">
        <x:f>VLOOKUP(N5603,'Currency Rates'!$A$3:$C$32,3,0)</x:f>
      </x:c>
      <x:c r="R5603" s="0">
        <x:f>IF(A5603="SPUS",0,IF(A5603="FWD",0,P5603/Q5603))</x:f>
      </x:c>
    </x:row>
    <x:row r="5604" spans="1:19" x14ac:dyDescent="0.3">
      <x:c r="A5604" s="0">
        <x:f>'Historical Trades'!A5604</x:f>
      </x:c>
      <x:c r="B5604" s="0">
        <x:f>'Historical Trades'!B5604</x:f>
      </x:c>
      <x:c r="C5604" s="23">
        <x:f>'Historical Trades'!C5604</x:f>
      </x:c>
      <x:c r="D5604" s="0">
        <x:f>'Historical Trades'!D5604</x:f>
      </x:c>
      <x:c r="E5604" s="23">
        <x:f>'Historical Trades'!E5604</x:f>
      </x:c>
      <x:c r="F5604" s="0">
        <x:f>'Historical Trades'!F5604</x:f>
      </x:c>
      <x:c r="G5604" s="0">
        <x:f>'Historical Trades'!G5604</x:f>
      </x:c>
      <x:c r="H5604" s="0">
        <x:f>'Historical Trades'!H5604</x:f>
      </x:c>
      <x:c r="I5604" s="0">
        <x:f>'Historical Trades'!I5604</x:f>
      </x:c>
      <x:c r="J5604" s="0">
        <x:f>'Historical Trades'!J5604</x:f>
      </x:c>
      <x:c r="K5604" s="0">
        <x:f>'Historical Trades'!K5604</x:f>
      </x:c>
      <x:c r="L5604" s="0">
        <x:f>'Historical Trades'!L5604</x:f>
      </x:c>
      <x:c r="M5604" s="0">
        <x:f>'Historical Trades'!M5604</x:f>
      </x:c>
      <x:c r="N5604" s="0">
        <x:f>CLEAN('Historical Trades'!O5604)</x:f>
      </x:c>
      <x:c r="P5604" s="14">
        <x:f>IF(G5604="sell",M5604,-M5604)</x:f>
      </x:c>
      <x:c r="Q5604" s="14">
        <x:f>VLOOKUP(N5604,'Currency Rates'!$A$3:$C$32,3,0)</x:f>
      </x:c>
      <x:c r="R5604" s="0">
        <x:f>IF(A5604="SPUS",0,IF(A5604="FWD",0,P5604/Q5604))</x:f>
      </x:c>
    </x:row>
    <x:row r="5605" spans="1:19" x14ac:dyDescent="0.3">
      <x:c r="A5605" s="0">
        <x:f>'Historical Trades'!A5605</x:f>
      </x:c>
      <x:c r="B5605" s="0">
        <x:f>'Historical Trades'!B5605</x:f>
      </x:c>
      <x:c r="C5605" s="23">
        <x:f>'Historical Trades'!C5605</x:f>
      </x:c>
      <x:c r="D5605" s="0">
        <x:f>'Historical Trades'!D5605</x:f>
      </x:c>
      <x:c r="E5605" s="23">
        <x:f>'Historical Trades'!E5605</x:f>
      </x:c>
      <x:c r="F5605" s="0">
        <x:f>'Historical Trades'!F5605</x:f>
      </x:c>
      <x:c r="G5605" s="0">
        <x:f>'Historical Trades'!G5605</x:f>
      </x:c>
      <x:c r="H5605" s="0">
        <x:f>'Historical Trades'!H5605</x:f>
      </x:c>
      <x:c r="I5605" s="0">
        <x:f>'Historical Trades'!I5605</x:f>
      </x:c>
      <x:c r="J5605" s="0">
        <x:f>'Historical Trades'!J5605</x:f>
      </x:c>
      <x:c r="K5605" s="0">
        <x:f>'Historical Trades'!K5605</x:f>
      </x:c>
      <x:c r="L5605" s="0">
        <x:f>'Historical Trades'!L5605</x:f>
      </x:c>
      <x:c r="M5605" s="0">
        <x:f>'Historical Trades'!M5605</x:f>
      </x:c>
      <x:c r="N5605" s="0">
        <x:f>CLEAN('Historical Trades'!O5605)</x:f>
      </x:c>
      <x:c r="P5605" s="14">
        <x:f>IF(G5605="sell",M5605,-M5605)</x:f>
      </x:c>
      <x:c r="Q5605" s="14">
        <x:f>VLOOKUP(N5605,'Currency Rates'!$A$3:$C$32,3,0)</x:f>
      </x:c>
      <x:c r="R5605" s="0">
        <x:f>IF(A5605="SPUS",0,IF(A5605="FWD",0,P5605/Q5605))</x:f>
      </x:c>
    </x:row>
    <x:row r="5606" spans="1:19" x14ac:dyDescent="0.3">
      <x:c r="A5606" s="0">
        <x:f>'Historical Trades'!A5606</x:f>
      </x:c>
      <x:c r="B5606" s="0">
        <x:f>'Historical Trades'!B5606</x:f>
      </x:c>
      <x:c r="C5606" s="23">
        <x:f>'Historical Trades'!C5606</x:f>
      </x:c>
      <x:c r="D5606" s="0">
        <x:f>'Historical Trades'!D5606</x:f>
      </x:c>
      <x:c r="E5606" s="23">
        <x:f>'Historical Trades'!E5606</x:f>
      </x:c>
      <x:c r="F5606" s="0">
        <x:f>'Historical Trades'!F5606</x:f>
      </x:c>
      <x:c r="G5606" s="0">
        <x:f>'Historical Trades'!G5606</x:f>
      </x:c>
      <x:c r="H5606" s="0">
        <x:f>'Historical Trades'!H5606</x:f>
      </x:c>
      <x:c r="I5606" s="0">
        <x:f>'Historical Trades'!I5606</x:f>
      </x:c>
      <x:c r="J5606" s="0">
        <x:f>'Historical Trades'!J5606</x:f>
      </x:c>
      <x:c r="K5606" s="0">
        <x:f>'Historical Trades'!K5606</x:f>
      </x:c>
      <x:c r="L5606" s="0">
        <x:f>'Historical Trades'!L5606</x:f>
      </x:c>
      <x:c r="M5606" s="0">
        <x:f>'Historical Trades'!M5606</x:f>
      </x:c>
      <x:c r="N5606" s="0">
        <x:f>CLEAN('Historical Trades'!O5606)</x:f>
      </x:c>
      <x:c r="P5606" s="14">
        <x:f>IF(G5606="sell",M5606,-M5606)</x:f>
      </x:c>
      <x:c r="Q5606" s="14">
        <x:f>VLOOKUP(N5606,'Currency Rates'!$A$3:$C$32,3,0)</x:f>
      </x:c>
      <x:c r="R5606" s="0">
        <x:f>IF(A5606="SPUS",0,IF(A5606="FWD",0,P5606/Q5606))</x:f>
      </x:c>
    </x:row>
    <x:row r="5607" spans="1:19" x14ac:dyDescent="0.3">
      <x:c r="A5607" s="0">
        <x:f>'Historical Trades'!A5607</x:f>
      </x:c>
      <x:c r="B5607" s="0">
        <x:f>'Historical Trades'!B5607</x:f>
      </x:c>
      <x:c r="C5607" s="23">
        <x:f>'Historical Trades'!C5607</x:f>
      </x:c>
      <x:c r="D5607" s="0">
        <x:f>'Historical Trades'!D5607</x:f>
      </x:c>
      <x:c r="E5607" s="23">
        <x:f>'Historical Trades'!E5607</x:f>
      </x:c>
      <x:c r="F5607" s="0">
        <x:f>'Historical Trades'!F5607</x:f>
      </x:c>
      <x:c r="G5607" s="0">
        <x:f>'Historical Trades'!G5607</x:f>
      </x:c>
      <x:c r="H5607" s="0">
        <x:f>'Historical Trades'!H5607</x:f>
      </x:c>
      <x:c r="I5607" s="0">
        <x:f>'Historical Trades'!I5607</x:f>
      </x:c>
      <x:c r="J5607" s="0">
        <x:f>'Historical Trades'!J5607</x:f>
      </x:c>
      <x:c r="K5607" s="0">
        <x:f>'Historical Trades'!K5607</x:f>
      </x:c>
      <x:c r="L5607" s="0">
        <x:f>'Historical Trades'!L5607</x:f>
      </x:c>
      <x:c r="M5607" s="0">
        <x:f>'Historical Trades'!M5607</x:f>
      </x:c>
      <x:c r="N5607" s="0">
        <x:f>CLEAN('Historical Trades'!O5607)</x:f>
      </x:c>
      <x:c r="P5607" s="14">
        <x:f>IF(G5607="sell",M5607,-M5607)</x:f>
      </x:c>
      <x:c r="Q5607" s="14">
        <x:f>VLOOKUP(N5607,'Currency Rates'!$A$3:$C$32,3,0)</x:f>
      </x:c>
      <x:c r="R5607" s="0">
        <x:f>IF(A5607="SPUS",0,IF(A5607="FWD",0,P5607/Q5607))</x:f>
      </x:c>
    </x:row>
    <x:row r="5608" spans="1:19" x14ac:dyDescent="0.3">
      <x:c r="A5608" s="0">
        <x:f>'Historical Trades'!A5608</x:f>
      </x:c>
      <x:c r="B5608" s="0">
        <x:f>'Historical Trades'!B5608</x:f>
      </x:c>
      <x:c r="C5608" s="23">
        <x:f>'Historical Trades'!C5608</x:f>
      </x:c>
      <x:c r="D5608" s="0">
        <x:f>'Historical Trades'!D5608</x:f>
      </x:c>
      <x:c r="E5608" s="23">
        <x:f>'Historical Trades'!E5608</x:f>
      </x:c>
      <x:c r="F5608" s="0">
        <x:f>'Historical Trades'!F5608</x:f>
      </x:c>
      <x:c r="G5608" s="0">
        <x:f>'Historical Trades'!G5608</x:f>
      </x:c>
      <x:c r="H5608" s="0">
        <x:f>'Historical Trades'!H5608</x:f>
      </x:c>
      <x:c r="I5608" s="0">
        <x:f>'Historical Trades'!I5608</x:f>
      </x:c>
      <x:c r="J5608" s="0">
        <x:f>'Historical Trades'!J5608</x:f>
      </x:c>
      <x:c r="K5608" s="0">
        <x:f>'Historical Trades'!K5608</x:f>
      </x:c>
      <x:c r="L5608" s="0">
        <x:f>'Historical Trades'!L5608</x:f>
      </x:c>
      <x:c r="M5608" s="0">
        <x:f>'Historical Trades'!M5608</x:f>
      </x:c>
      <x:c r="N5608" s="0">
        <x:f>CLEAN('Historical Trades'!O5608)</x:f>
      </x:c>
      <x:c r="P5608" s="14">
        <x:f>IF(G5608="sell",M5608,-M5608)</x:f>
      </x:c>
      <x:c r="Q5608" s="14">
        <x:f>VLOOKUP(N5608,'Currency Rates'!$A$3:$C$32,3,0)</x:f>
      </x:c>
      <x:c r="R5608" s="0">
        <x:f>IF(A5608="SPUS",0,IF(A5608="FWD",0,P5608/Q5608))</x:f>
      </x:c>
    </x:row>
    <x:row r="5609" spans="1:19" x14ac:dyDescent="0.3">
      <x:c r="A5609" s="0">
        <x:f>'Historical Trades'!A5609</x:f>
      </x:c>
      <x:c r="B5609" s="0">
        <x:f>'Historical Trades'!B5609</x:f>
      </x:c>
      <x:c r="C5609" s="23">
        <x:f>'Historical Trades'!C5609</x:f>
      </x:c>
      <x:c r="D5609" s="0">
        <x:f>'Historical Trades'!D5609</x:f>
      </x:c>
      <x:c r="E5609" s="23">
        <x:f>'Historical Trades'!E5609</x:f>
      </x:c>
      <x:c r="F5609" s="0">
        <x:f>'Historical Trades'!F5609</x:f>
      </x:c>
      <x:c r="G5609" s="0">
        <x:f>'Historical Trades'!G5609</x:f>
      </x:c>
      <x:c r="H5609" s="0">
        <x:f>'Historical Trades'!H5609</x:f>
      </x:c>
      <x:c r="I5609" s="0">
        <x:f>'Historical Trades'!I5609</x:f>
      </x:c>
      <x:c r="J5609" s="0">
        <x:f>'Historical Trades'!J5609</x:f>
      </x:c>
      <x:c r="K5609" s="0">
        <x:f>'Historical Trades'!K5609</x:f>
      </x:c>
      <x:c r="L5609" s="0">
        <x:f>'Historical Trades'!L5609</x:f>
      </x:c>
      <x:c r="M5609" s="0">
        <x:f>'Historical Trades'!M5609</x:f>
      </x:c>
      <x:c r="N5609" s="0">
        <x:f>CLEAN('Historical Trades'!O5609)</x:f>
      </x:c>
      <x:c r="P5609" s="14">
        <x:f>IF(G5609="sell",M5609,-M5609)</x:f>
      </x:c>
      <x:c r="Q5609" s="14">
        <x:f>VLOOKUP(N5609,'Currency Rates'!$A$3:$C$32,3,0)</x:f>
      </x:c>
      <x:c r="R5609" s="0">
        <x:f>IF(A5609="SPUS",0,IF(A5609="FWD",0,P5609/Q5609))</x:f>
      </x:c>
    </x:row>
    <x:row r="5610" spans="1:19" x14ac:dyDescent="0.3">
      <x:c r="A5610" s="0">
        <x:f>'Historical Trades'!A5610</x:f>
      </x:c>
      <x:c r="B5610" s="0">
        <x:f>'Historical Trades'!B5610</x:f>
      </x:c>
      <x:c r="C5610" s="23">
        <x:f>'Historical Trades'!C5610</x:f>
      </x:c>
      <x:c r="D5610" s="0">
        <x:f>'Historical Trades'!D5610</x:f>
      </x:c>
      <x:c r="E5610" s="23">
        <x:f>'Historical Trades'!E5610</x:f>
      </x:c>
      <x:c r="F5610" s="0">
        <x:f>'Historical Trades'!F5610</x:f>
      </x:c>
      <x:c r="G5610" s="0">
        <x:f>'Historical Trades'!G5610</x:f>
      </x:c>
      <x:c r="H5610" s="0">
        <x:f>'Historical Trades'!H5610</x:f>
      </x:c>
      <x:c r="I5610" s="0">
        <x:f>'Historical Trades'!I5610</x:f>
      </x:c>
      <x:c r="J5610" s="0">
        <x:f>'Historical Trades'!J5610</x:f>
      </x:c>
      <x:c r="K5610" s="0">
        <x:f>'Historical Trades'!K5610</x:f>
      </x:c>
      <x:c r="L5610" s="0">
        <x:f>'Historical Trades'!L5610</x:f>
      </x:c>
      <x:c r="M5610" s="0">
        <x:f>'Historical Trades'!M5610</x:f>
      </x:c>
      <x:c r="N5610" s="0">
        <x:f>CLEAN('Historical Trades'!O5610)</x:f>
      </x:c>
      <x:c r="P5610" s="14">
        <x:f>IF(G5610="sell",M5610,-M5610)</x:f>
      </x:c>
      <x:c r="Q5610" s="14">
        <x:f>VLOOKUP(N5610,'Currency Rates'!$A$3:$C$32,3,0)</x:f>
      </x:c>
      <x:c r="R5610" s="0">
        <x:f>IF(A5610="SPUS",0,IF(A5610="FWD",0,P5610/Q5610))</x:f>
      </x:c>
    </x:row>
    <x:row r="5611" spans="1:19" x14ac:dyDescent="0.3">
      <x:c r="A5611" s="0">
        <x:f>'Historical Trades'!A5611</x:f>
      </x:c>
      <x:c r="B5611" s="0">
        <x:f>'Historical Trades'!B5611</x:f>
      </x:c>
      <x:c r="C5611" s="23">
        <x:f>'Historical Trades'!C5611</x:f>
      </x:c>
      <x:c r="D5611" s="0">
        <x:f>'Historical Trades'!D5611</x:f>
      </x:c>
      <x:c r="E5611" s="23">
        <x:f>'Historical Trades'!E5611</x:f>
      </x:c>
      <x:c r="F5611" s="0">
        <x:f>'Historical Trades'!F5611</x:f>
      </x:c>
      <x:c r="G5611" s="0">
        <x:f>'Historical Trades'!G5611</x:f>
      </x:c>
      <x:c r="H5611" s="0">
        <x:f>'Historical Trades'!H5611</x:f>
      </x:c>
      <x:c r="I5611" s="0">
        <x:f>'Historical Trades'!I5611</x:f>
      </x:c>
      <x:c r="J5611" s="0">
        <x:f>'Historical Trades'!J5611</x:f>
      </x:c>
      <x:c r="K5611" s="0">
        <x:f>'Historical Trades'!K5611</x:f>
      </x:c>
      <x:c r="L5611" s="0">
        <x:f>'Historical Trades'!L5611</x:f>
      </x:c>
      <x:c r="M5611" s="0">
        <x:f>'Historical Trades'!M5611</x:f>
      </x:c>
      <x:c r="N5611" s="0">
        <x:f>CLEAN('Historical Trades'!O5611)</x:f>
      </x:c>
      <x:c r="P5611" s="14">
        <x:f>IF(G5611="sell",M5611,-M5611)</x:f>
      </x:c>
      <x:c r="Q5611" s="14">
        <x:f>VLOOKUP(N5611,'Currency Rates'!$A$3:$C$32,3,0)</x:f>
      </x:c>
      <x:c r="R5611" s="0">
        <x:f>IF(A5611="SPUS",0,IF(A5611="FWD",0,P5611/Q5611))</x:f>
      </x:c>
    </x:row>
    <x:row r="5612" spans="1:19" x14ac:dyDescent="0.3">
      <x:c r="A5612" s="0">
        <x:f>'Historical Trades'!A5612</x:f>
      </x:c>
      <x:c r="B5612" s="0">
        <x:f>'Historical Trades'!B5612</x:f>
      </x:c>
      <x:c r="C5612" s="23">
        <x:f>'Historical Trades'!C5612</x:f>
      </x:c>
      <x:c r="D5612" s="0">
        <x:f>'Historical Trades'!D5612</x:f>
      </x:c>
      <x:c r="E5612" s="23">
        <x:f>'Historical Trades'!E5612</x:f>
      </x:c>
      <x:c r="F5612" s="0">
        <x:f>'Historical Trades'!F5612</x:f>
      </x:c>
      <x:c r="G5612" s="0">
        <x:f>'Historical Trades'!G5612</x:f>
      </x:c>
      <x:c r="H5612" s="0">
        <x:f>'Historical Trades'!H5612</x:f>
      </x:c>
      <x:c r="I5612" s="0">
        <x:f>'Historical Trades'!I5612</x:f>
      </x:c>
      <x:c r="J5612" s="0">
        <x:f>'Historical Trades'!J5612</x:f>
      </x:c>
      <x:c r="K5612" s="0">
        <x:f>'Historical Trades'!K5612</x:f>
      </x:c>
      <x:c r="L5612" s="0">
        <x:f>'Historical Trades'!L5612</x:f>
      </x:c>
      <x:c r="M5612" s="0">
        <x:f>'Historical Trades'!M5612</x:f>
      </x:c>
      <x:c r="N5612" s="0">
        <x:f>CLEAN('Historical Trades'!O5612)</x:f>
      </x:c>
      <x:c r="P5612" s="14">
        <x:f>IF(G5612="sell",M5612,-M5612)</x:f>
      </x:c>
      <x:c r="Q5612" s="14">
        <x:f>VLOOKUP(N5612,'Currency Rates'!$A$3:$C$32,3,0)</x:f>
      </x:c>
      <x:c r="R5612" s="0">
        <x:f>IF(A5612="SPUS",0,IF(A5612="FWD",0,P5612/Q5612))</x:f>
      </x:c>
    </x:row>
    <x:row r="5613" spans="1:19" x14ac:dyDescent="0.3">
      <x:c r="A5613" s="0">
        <x:f>'Historical Trades'!A5613</x:f>
      </x:c>
      <x:c r="B5613" s="0">
        <x:f>'Historical Trades'!B5613</x:f>
      </x:c>
      <x:c r="C5613" s="23">
        <x:f>'Historical Trades'!C5613</x:f>
      </x:c>
      <x:c r="D5613" s="0">
        <x:f>'Historical Trades'!D5613</x:f>
      </x:c>
      <x:c r="E5613" s="23">
        <x:f>'Historical Trades'!E5613</x:f>
      </x:c>
      <x:c r="F5613" s="0">
        <x:f>'Historical Trades'!F5613</x:f>
      </x:c>
      <x:c r="G5613" s="0">
        <x:f>'Historical Trades'!G5613</x:f>
      </x:c>
      <x:c r="H5613" s="0">
        <x:f>'Historical Trades'!H5613</x:f>
      </x:c>
      <x:c r="I5613" s="0">
        <x:f>'Historical Trades'!I5613</x:f>
      </x:c>
      <x:c r="J5613" s="0">
        <x:f>'Historical Trades'!J5613</x:f>
      </x:c>
      <x:c r="K5613" s="0">
        <x:f>'Historical Trades'!K5613</x:f>
      </x:c>
      <x:c r="L5613" s="0">
        <x:f>'Historical Trades'!L5613</x:f>
      </x:c>
      <x:c r="M5613" s="0">
        <x:f>'Historical Trades'!M5613</x:f>
      </x:c>
      <x:c r="N5613" s="0">
        <x:f>CLEAN('Historical Trades'!O5613)</x:f>
      </x:c>
      <x:c r="P5613" s="14">
        <x:f>IF(G5613="sell",M5613,-M5613)</x:f>
      </x:c>
      <x:c r="Q5613" s="14">
        <x:f>VLOOKUP(N5613,'Currency Rates'!$A$3:$C$32,3,0)</x:f>
      </x:c>
      <x:c r="R5613" s="0">
        <x:f>IF(A5613="SPUS",0,IF(A5613="FWD",0,P5613/Q5613))</x:f>
      </x:c>
    </x:row>
    <x:row r="5614" spans="1:19" x14ac:dyDescent="0.3">
      <x:c r="A5614" s="0">
        <x:f>'Historical Trades'!A5614</x:f>
      </x:c>
      <x:c r="B5614" s="0">
        <x:f>'Historical Trades'!B5614</x:f>
      </x:c>
      <x:c r="C5614" s="23">
        <x:f>'Historical Trades'!C5614</x:f>
      </x:c>
      <x:c r="D5614" s="0">
        <x:f>'Historical Trades'!D5614</x:f>
      </x:c>
      <x:c r="E5614" s="23">
        <x:f>'Historical Trades'!E5614</x:f>
      </x:c>
      <x:c r="F5614" s="0">
        <x:f>'Historical Trades'!F5614</x:f>
      </x:c>
      <x:c r="G5614" s="0">
        <x:f>'Historical Trades'!G5614</x:f>
      </x:c>
      <x:c r="H5614" s="0">
        <x:f>'Historical Trades'!H5614</x:f>
      </x:c>
      <x:c r="I5614" s="0">
        <x:f>'Historical Trades'!I5614</x:f>
      </x:c>
      <x:c r="J5614" s="0">
        <x:f>'Historical Trades'!J5614</x:f>
      </x:c>
      <x:c r="K5614" s="0">
        <x:f>'Historical Trades'!K5614</x:f>
      </x:c>
      <x:c r="L5614" s="0">
        <x:f>'Historical Trades'!L5614</x:f>
      </x:c>
      <x:c r="M5614" s="0">
        <x:f>'Historical Trades'!M5614</x:f>
      </x:c>
      <x:c r="N5614" s="0">
        <x:f>CLEAN('Historical Trades'!O5614)</x:f>
      </x:c>
      <x:c r="P5614" s="14">
        <x:f>IF(G5614="sell",M5614,-M5614)</x:f>
      </x:c>
      <x:c r="Q5614" s="14">
        <x:f>VLOOKUP(N5614,'Currency Rates'!$A$3:$C$32,3,0)</x:f>
      </x:c>
      <x:c r="R5614" s="0">
        <x:f>IF(A5614="SPUS",0,IF(A5614="FWD",0,P5614/Q5614))</x:f>
      </x:c>
    </x:row>
    <x:row r="5615" spans="1:19" x14ac:dyDescent="0.3">
      <x:c r="A5615" s="0">
        <x:f>'Historical Trades'!A5615</x:f>
      </x:c>
      <x:c r="B5615" s="0">
        <x:f>'Historical Trades'!B5615</x:f>
      </x:c>
      <x:c r="C5615" s="23">
        <x:f>'Historical Trades'!C5615</x:f>
      </x:c>
      <x:c r="D5615" s="0">
        <x:f>'Historical Trades'!D5615</x:f>
      </x:c>
      <x:c r="E5615" s="23">
        <x:f>'Historical Trades'!E5615</x:f>
      </x:c>
      <x:c r="F5615" s="0">
        <x:f>'Historical Trades'!F5615</x:f>
      </x:c>
      <x:c r="G5615" s="0">
        <x:f>'Historical Trades'!G5615</x:f>
      </x:c>
      <x:c r="H5615" s="0">
        <x:f>'Historical Trades'!H5615</x:f>
      </x:c>
      <x:c r="I5615" s="0">
        <x:f>'Historical Trades'!I5615</x:f>
      </x:c>
      <x:c r="J5615" s="0">
        <x:f>'Historical Trades'!J5615</x:f>
      </x:c>
      <x:c r="K5615" s="0">
        <x:f>'Historical Trades'!K5615</x:f>
      </x:c>
      <x:c r="L5615" s="0">
        <x:f>'Historical Trades'!L5615</x:f>
      </x:c>
      <x:c r="M5615" s="0">
        <x:f>'Historical Trades'!M5615</x:f>
      </x:c>
      <x:c r="N5615" s="0">
        <x:f>CLEAN('Historical Trades'!O5615)</x:f>
      </x:c>
      <x:c r="P5615" s="14">
        <x:f>IF(G5615="sell",M5615,-M5615)</x:f>
      </x:c>
      <x:c r="Q5615" s="14">
        <x:f>VLOOKUP(N5615,'Currency Rates'!$A$3:$C$32,3,0)</x:f>
      </x:c>
      <x:c r="R5615" s="0">
        <x:f>IF(A5615="SPUS",0,IF(A5615="FWD",0,P5615/Q5615))</x:f>
      </x:c>
    </x:row>
    <x:row r="5616" spans="1:19" x14ac:dyDescent="0.3">
      <x:c r="A5616" s="0">
        <x:f>'Historical Trades'!A5616</x:f>
      </x:c>
      <x:c r="B5616" s="0">
        <x:f>'Historical Trades'!B5616</x:f>
      </x:c>
      <x:c r="C5616" s="23">
        <x:f>'Historical Trades'!C5616</x:f>
      </x:c>
      <x:c r="D5616" s="0">
        <x:f>'Historical Trades'!D5616</x:f>
      </x:c>
      <x:c r="E5616" s="23">
        <x:f>'Historical Trades'!E5616</x:f>
      </x:c>
      <x:c r="F5616" s="0">
        <x:f>'Historical Trades'!F5616</x:f>
      </x:c>
      <x:c r="G5616" s="0">
        <x:f>'Historical Trades'!G5616</x:f>
      </x:c>
      <x:c r="H5616" s="0">
        <x:f>'Historical Trades'!H5616</x:f>
      </x:c>
      <x:c r="I5616" s="0">
        <x:f>'Historical Trades'!I5616</x:f>
      </x:c>
      <x:c r="J5616" s="0">
        <x:f>'Historical Trades'!J5616</x:f>
      </x:c>
      <x:c r="K5616" s="0">
        <x:f>'Historical Trades'!K5616</x:f>
      </x:c>
      <x:c r="L5616" s="0">
        <x:f>'Historical Trades'!L5616</x:f>
      </x:c>
      <x:c r="M5616" s="0">
        <x:f>'Historical Trades'!M5616</x:f>
      </x:c>
      <x:c r="N5616" s="0">
        <x:f>CLEAN('Historical Trades'!O5616)</x:f>
      </x:c>
      <x:c r="P5616" s="14">
        <x:f>IF(G5616="sell",M5616,-M5616)</x:f>
      </x:c>
      <x:c r="Q5616" s="14">
        <x:f>VLOOKUP(N5616,'Currency Rates'!$A$3:$C$32,3,0)</x:f>
      </x:c>
      <x:c r="R5616" s="0">
        <x:f>IF(A5616="SPUS",0,IF(A5616="FWD",0,P5616/Q5616))</x:f>
      </x:c>
    </x:row>
    <x:row r="5617" spans="1:19" x14ac:dyDescent="0.3">
      <x:c r="A5617" s="0">
        <x:f>'Historical Trades'!A5617</x:f>
      </x:c>
      <x:c r="B5617" s="0">
        <x:f>'Historical Trades'!B5617</x:f>
      </x:c>
      <x:c r="C5617" s="23">
        <x:f>'Historical Trades'!C5617</x:f>
      </x:c>
      <x:c r="D5617" s="0">
        <x:f>'Historical Trades'!D5617</x:f>
      </x:c>
      <x:c r="E5617" s="23">
        <x:f>'Historical Trades'!E5617</x:f>
      </x:c>
      <x:c r="F5617" s="0">
        <x:f>'Historical Trades'!F5617</x:f>
      </x:c>
      <x:c r="G5617" s="0">
        <x:f>'Historical Trades'!G5617</x:f>
      </x:c>
      <x:c r="H5617" s="0">
        <x:f>'Historical Trades'!H5617</x:f>
      </x:c>
      <x:c r="I5617" s="0">
        <x:f>'Historical Trades'!I5617</x:f>
      </x:c>
      <x:c r="J5617" s="0">
        <x:f>'Historical Trades'!J5617</x:f>
      </x:c>
      <x:c r="K5617" s="0">
        <x:f>'Historical Trades'!K5617</x:f>
      </x:c>
      <x:c r="L5617" s="0">
        <x:f>'Historical Trades'!L5617</x:f>
      </x:c>
      <x:c r="M5617" s="0">
        <x:f>'Historical Trades'!M5617</x:f>
      </x:c>
      <x:c r="N5617" s="0">
        <x:f>CLEAN('Historical Trades'!O5617)</x:f>
      </x:c>
      <x:c r="P5617" s="14">
        <x:f>IF(G5617="sell",M5617,-M5617)</x:f>
      </x:c>
      <x:c r="Q5617" s="14">
        <x:f>VLOOKUP(N5617,'Currency Rates'!$A$3:$C$32,3,0)</x:f>
      </x:c>
      <x:c r="R5617" s="0">
        <x:f>IF(A5617="SPUS",0,IF(A5617="FWD",0,P5617/Q5617))</x:f>
      </x:c>
    </x:row>
    <x:row r="5618" spans="1:19" x14ac:dyDescent="0.3">
      <x:c r="A5618" s="0">
        <x:f>'Historical Trades'!A5618</x:f>
      </x:c>
      <x:c r="B5618" s="0">
        <x:f>'Historical Trades'!B5618</x:f>
      </x:c>
      <x:c r="C5618" s="23">
        <x:f>'Historical Trades'!C5618</x:f>
      </x:c>
      <x:c r="D5618" s="0">
        <x:f>'Historical Trades'!D5618</x:f>
      </x:c>
      <x:c r="E5618" s="23">
        <x:f>'Historical Trades'!E5618</x:f>
      </x:c>
      <x:c r="F5618" s="0">
        <x:f>'Historical Trades'!F5618</x:f>
      </x:c>
      <x:c r="G5618" s="0">
        <x:f>'Historical Trades'!G5618</x:f>
      </x:c>
      <x:c r="H5618" s="0">
        <x:f>'Historical Trades'!H5618</x:f>
      </x:c>
      <x:c r="I5618" s="0">
        <x:f>'Historical Trades'!I5618</x:f>
      </x:c>
      <x:c r="J5618" s="0">
        <x:f>'Historical Trades'!J5618</x:f>
      </x:c>
      <x:c r="K5618" s="0">
        <x:f>'Historical Trades'!K5618</x:f>
      </x:c>
      <x:c r="L5618" s="0">
        <x:f>'Historical Trades'!L5618</x:f>
      </x:c>
      <x:c r="M5618" s="0">
        <x:f>'Historical Trades'!M5618</x:f>
      </x:c>
      <x:c r="N5618" s="0">
        <x:f>CLEAN('Historical Trades'!O5618)</x:f>
      </x:c>
      <x:c r="P5618" s="14">
        <x:f>IF(G5618="sell",M5618,-M5618)</x:f>
      </x:c>
      <x:c r="Q5618" s="14">
        <x:f>VLOOKUP(N5618,'Currency Rates'!$A$3:$C$32,3,0)</x:f>
      </x:c>
      <x:c r="R5618" s="0">
        <x:f>IF(A5618="SPUS",0,IF(A5618="FWD",0,P5618/Q5618))</x:f>
      </x:c>
    </x:row>
    <x:row r="5619" spans="1:19" x14ac:dyDescent="0.3">
      <x:c r="A5619" s="0">
        <x:f>'Historical Trades'!A5619</x:f>
      </x:c>
      <x:c r="B5619" s="0">
        <x:f>'Historical Trades'!B5619</x:f>
      </x:c>
      <x:c r="C5619" s="23">
        <x:f>'Historical Trades'!C5619</x:f>
      </x:c>
      <x:c r="D5619" s="0">
        <x:f>'Historical Trades'!D5619</x:f>
      </x:c>
      <x:c r="E5619" s="23">
        <x:f>'Historical Trades'!E5619</x:f>
      </x:c>
      <x:c r="F5619" s="0">
        <x:f>'Historical Trades'!F5619</x:f>
      </x:c>
      <x:c r="G5619" s="0">
        <x:f>'Historical Trades'!G5619</x:f>
      </x:c>
      <x:c r="H5619" s="0">
        <x:f>'Historical Trades'!H5619</x:f>
      </x:c>
      <x:c r="I5619" s="0">
        <x:f>'Historical Trades'!I5619</x:f>
      </x:c>
      <x:c r="J5619" s="0">
        <x:f>'Historical Trades'!J5619</x:f>
      </x:c>
      <x:c r="K5619" s="0">
        <x:f>'Historical Trades'!K5619</x:f>
      </x:c>
      <x:c r="L5619" s="0">
        <x:f>'Historical Trades'!L5619</x:f>
      </x:c>
      <x:c r="M5619" s="0">
        <x:f>'Historical Trades'!M5619</x:f>
      </x:c>
      <x:c r="N5619" s="0">
        <x:f>CLEAN('Historical Trades'!O5619)</x:f>
      </x:c>
      <x:c r="P5619" s="14">
        <x:f>IF(G5619="sell",M5619,-M5619)</x:f>
      </x:c>
      <x:c r="Q5619" s="14">
        <x:f>VLOOKUP(N5619,'Currency Rates'!$A$3:$C$32,3,0)</x:f>
      </x:c>
      <x:c r="R5619" s="0">
        <x:f>IF(A5619="SPUS",0,IF(A5619="FWD",0,P5619/Q5619))</x:f>
      </x:c>
    </x:row>
    <x:row r="5620" spans="1:19" x14ac:dyDescent="0.3">
      <x:c r="A5620" s="0">
        <x:f>'Historical Trades'!A5620</x:f>
      </x:c>
      <x:c r="B5620" s="0">
        <x:f>'Historical Trades'!B5620</x:f>
      </x:c>
      <x:c r="C5620" s="23">
        <x:f>'Historical Trades'!C5620</x:f>
      </x:c>
      <x:c r="D5620" s="0">
        <x:f>'Historical Trades'!D5620</x:f>
      </x:c>
      <x:c r="E5620" s="23">
        <x:f>'Historical Trades'!E5620</x:f>
      </x:c>
      <x:c r="F5620" s="0">
        <x:f>'Historical Trades'!F5620</x:f>
      </x:c>
      <x:c r="G5620" s="0">
        <x:f>'Historical Trades'!G5620</x:f>
      </x:c>
      <x:c r="H5620" s="0">
        <x:f>'Historical Trades'!H5620</x:f>
      </x:c>
      <x:c r="I5620" s="0">
        <x:f>'Historical Trades'!I5620</x:f>
      </x:c>
      <x:c r="J5620" s="0">
        <x:f>'Historical Trades'!J5620</x:f>
      </x:c>
      <x:c r="K5620" s="0">
        <x:f>'Historical Trades'!K5620</x:f>
      </x:c>
      <x:c r="L5620" s="0">
        <x:f>'Historical Trades'!L5620</x:f>
      </x:c>
      <x:c r="M5620" s="0">
        <x:f>'Historical Trades'!M5620</x:f>
      </x:c>
      <x:c r="N5620" s="0">
        <x:f>CLEAN('Historical Trades'!O5620)</x:f>
      </x:c>
      <x:c r="P5620" s="14">
        <x:f>IF(G5620="sell",M5620,-M5620)</x:f>
      </x:c>
      <x:c r="Q5620" s="14">
        <x:f>VLOOKUP(N5620,'Currency Rates'!$A$3:$C$32,3,0)</x:f>
      </x:c>
      <x:c r="R5620" s="0">
        <x:f>IF(A5620="SPUS",0,IF(A5620="FWD",0,P5620/Q5620))</x:f>
      </x:c>
    </x:row>
    <x:row r="5621" spans="1:19" x14ac:dyDescent="0.3">
      <x:c r="A5621" s="0">
        <x:f>'Historical Trades'!A5621</x:f>
      </x:c>
      <x:c r="B5621" s="0">
        <x:f>'Historical Trades'!B5621</x:f>
      </x:c>
      <x:c r="C5621" s="23">
        <x:f>'Historical Trades'!C5621</x:f>
      </x:c>
      <x:c r="D5621" s="0">
        <x:f>'Historical Trades'!D5621</x:f>
      </x:c>
      <x:c r="E5621" s="23">
        <x:f>'Historical Trades'!E5621</x:f>
      </x:c>
      <x:c r="F5621" s="0">
        <x:f>'Historical Trades'!F5621</x:f>
      </x:c>
      <x:c r="G5621" s="0">
        <x:f>'Historical Trades'!G5621</x:f>
      </x:c>
      <x:c r="H5621" s="0">
        <x:f>'Historical Trades'!H5621</x:f>
      </x:c>
      <x:c r="I5621" s="0">
        <x:f>'Historical Trades'!I5621</x:f>
      </x:c>
      <x:c r="J5621" s="0">
        <x:f>'Historical Trades'!J5621</x:f>
      </x:c>
      <x:c r="K5621" s="0">
        <x:f>'Historical Trades'!K5621</x:f>
      </x:c>
      <x:c r="L5621" s="0">
        <x:f>'Historical Trades'!L5621</x:f>
      </x:c>
      <x:c r="M5621" s="0">
        <x:f>'Historical Trades'!M5621</x:f>
      </x:c>
      <x:c r="N5621" s="0">
        <x:f>CLEAN('Historical Trades'!O5621)</x:f>
      </x:c>
      <x:c r="P5621" s="14">
        <x:f>IF(G5621="sell",M5621,-M5621)</x:f>
      </x:c>
      <x:c r="Q5621" s="14">
        <x:f>VLOOKUP(N5621,'Currency Rates'!$A$3:$C$32,3,0)</x:f>
      </x:c>
      <x:c r="R5621" s="0">
        <x:f>IF(A5621="SPUS",0,IF(A5621="FWD",0,P5621/Q5621))</x:f>
      </x:c>
    </x:row>
    <x:row r="5622" spans="1:19" x14ac:dyDescent="0.3">
      <x:c r="A5622" s="0">
        <x:f>'Historical Trades'!A5622</x:f>
      </x:c>
      <x:c r="B5622" s="0">
        <x:f>'Historical Trades'!B5622</x:f>
      </x:c>
      <x:c r="C5622" s="23">
        <x:f>'Historical Trades'!C5622</x:f>
      </x:c>
      <x:c r="D5622" s="0">
        <x:f>'Historical Trades'!D5622</x:f>
      </x:c>
      <x:c r="E5622" s="23">
        <x:f>'Historical Trades'!E5622</x:f>
      </x:c>
      <x:c r="F5622" s="0">
        <x:f>'Historical Trades'!F5622</x:f>
      </x:c>
      <x:c r="G5622" s="0">
        <x:f>'Historical Trades'!G5622</x:f>
      </x:c>
      <x:c r="H5622" s="0">
        <x:f>'Historical Trades'!H5622</x:f>
      </x:c>
      <x:c r="I5622" s="0">
        <x:f>'Historical Trades'!I5622</x:f>
      </x:c>
      <x:c r="J5622" s="0">
        <x:f>'Historical Trades'!J5622</x:f>
      </x:c>
      <x:c r="K5622" s="0">
        <x:f>'Historical Trades'!K5622</x:f>
      </x:c>
      <x:c r="L5622" s="0">
        <x:f>'Historical Trades'!L5622</x:f>
      </x:c>
      <x:c r="M5622" s="0">
        <x:f>'Historical Trades'!M5622</x:f>
      </x:c>
      <x:c r="N5622" s="0">
        <x:f>CLEAN('Historical Trades'!O5622)</x:f>
      </x:c>
      <x:c r="P5622" s="14">
        <x:f>IF(G5622="sell",M5622,-M5622)</x:f>
      </x:c>
      <x:c r="Q5622" s="14">
        <x:f>VLOOKUP(N5622,'Currency Rates'!$A$3:$C$32,3,0)</x:f>
      </x:c>
      <x:c r="R5622" s="0">
        <x:f>IF(A5622="SPUS",0,IF(A5622="FWD",0,P5622/Q5622))</x:f>
      </x:c>
    </x:row>
    <x:row r="5623" spans="1:19" x14ac:dyDescent="0.3">
      <x:c r="A5623" s="0">
        <x:f>'Historical Trades'!A5623</x:f>
      </x:c>
      <x:c r="B5623" s="0">
        <x:f>'Historical Trades'!B5623</x:f>
      </x:c>
      <x:c r="C5623" s="23">
        <x:f>'Historical Trades'!C5623</x:f>
      </x:c>
      <x:c r="D5623" s="0">
        <x:f>'Historical Trades'!D5623</x:f>
      </x:c>
      <x:c r="E5623" s="23">
        <x:f>'Historical Trades'!E5623</x:f>
      </x:c>
      <x:c r="F5623" s="0">
        <x:f>'Historical Trades'!F5623</x:f>
      </x:c>
      <x:c r="G5623" s="0">
        <x:f>'Historical Trades'!G5623</x:f>
      </x:c>
      <x:c r="H5623" s="0">
        <x:f>'Historical Trades'!H5623</x:f>
      </x:c>
      <x:c r="I5623" s="0">
        <x:f>'Historical Trades'!I5623</x:f>
      </x:c>
      <x:c r="J5623" s="0">
        <x:f>'Historical Trades'!J5623</x:f>
      </x:c>
      <x:c r="K5623" s="0">
        <x:f>'Historical Trades'!K5623</x:f>
      </x:c>
      <x:c r="L5623" s="0">
        <x:f>'Historical Trades'!L5623</x:f>
      </x:c>
      <x:c r="M5623" s="0">
        <x:f>'Historical Trades'!M5623</x:f>
      </x:c>
      <x:c r="N5623" s="0">
        <x:f>CLEAN('Historical Trades'!O5623)</x:f>
      </x:c>
      <x:c r="P5623" s="14">
        <x:f>IF(G5623="sell",M5623,-M5623)</x:f>
      </x:c>
      <x:c r="Q5623" s="14">
        <x:f>VLOOKUP(N5623,'Currency Rates'!$A$3:$C$32,3,0)</x:f>
      </x:c>
      <x:c r="R5623" s="0">
        <x:f>IF(A5623="SPUS",0,IF(A5623="FWD",0,P5623/Q5623))</x:f>
      </x:c>
    </x:row>
    <x:row r="5624" spans="1:19" x14ac:dyDescent="0.3">
      <x:c r="A5624" s="0">
        <x:f>'Historical Trades'!A5624</x:f>
      </x:c>
      <x:c r="B5624" s="0">
        <x:f>'Historical Trades'!B5624</x:f>
      </x:c>
      <x:c r="C5624" s="23">
        <x:f>'Historical Trades'!C5624</x:f>
      </x:c>
      <x:c r="D5624" s="0">
        <x:f>'Historical Trades'!D5624</x:f>
      </x:c>
      <x:c r="E5624" s="23">
        <x:f>'Historical Trades'!E5624</x:f>
      </x:c>
      <x:c r="F5624" s="0">
        <x:f>'Historical Trades'!F5624</x:f>
      </x:c>
      <x:c r="G5624" s="0">
        <x:f>'Historical Trades'!G5624</x:f>
      </x:c>
      <x:c r="H5624" s="0">
        <x:f>'Historical Trades'!H5624</x:f>
      </x:c>
      <x:c r="I5624" s="0">
        <x:f>'Historical Trades'!I5624</x:f>
      </x:c>
      <x:c r="J5624" s="0">
        <x:f>'Historical Trades'!J5624</x:f>
      </x:c>
      <x:c r="K5624" s="0">
        <x:f>'Historical Trades'!K5624</x:f>
      </x:c>
      <x:c r="L5624" s="0">
        <x:f>'Historical Trades'!L5624</x:f>
      </x:c>
      <x:c r="M5624" s="0">
        <x:f>'Historical Trades'!M5624</x:f>
      </x:c>
      <x:c r="N5624" s="0">
        <x:f>CLEAN('Historical Trades'!O5624)</x:f>
      </x:c>
      <x:c r="P5624" s="14">
        <x:f>IF(G5624="sell",M5624,-M5624)</x:f>
      </x:c>
      <x:c r="Q5624" s="14">
        <x:f>VLOOKUP(N5624,'Currency Rates'!$A$3:$C$32,3,0)</x:f>
      </x:c>
      <x:c r="R5624" s="0">
        <x:f>IF(A5624="SPUS",0,IF(A5624="FWD",0,P5624/Q5624))</x:f>
      </x:c>
    </x:row>
    <x:row r="5625" spans="1:19" x14ac:dyDescent="0.3">
      <x:c r="A5625" s="0">
        <x:f>'Historical Trades'!A5625</x:f>
      </x:c>
      <x:c r="B5625" s="0">
        <x:f>'Historical Trades'!B5625</x:f>
      </x:c>
      <x:c r="C5625" s="23">
        <x:f>'Historical Trades'!C5625</x:f>
      </x:c>
      <x:c r="D5625" s="0">
        <x:f>'Historical Trades'!D5625</x:f>
      </x:c>
      <x:c r="E5625" s="23">
        <x:f>'Historical Trades'!E5625</x:f>
      </x:c>
      <x:c r="F5625" s="0">
        <x:f>'Historical Trades'!F5625</x:f>
      </x:c>
      <x:c r="G5625" s="0">
        <x:f>'Historical Trades'!G5625</x:f>
      </x:c>
      <x:c r="H5625" s="0">
        <x:f>'Historical Trades'!H5625</x:f>
      </x:c>
      <x:c r="I5625" s="0">
        <x:f>'Historical Trades'!I5625</x:f>
      </x:c>
      <x:c r="J5625" s="0">
        <x:f>'Historical Trades'!J5625</x:f>
      </x:c>
      <x:c r="K5625" s="0">
        <x:f>'Historical Trades'!K5625</x:f>
      </x:c>
      <x:c r="L5625" s="0">
        <x:f>'Historical Trades'!L5625</x:f>
      </x:c>
      <x:c r="M5625" s="0">
        <x:f>'Historical Trades'!M5625</x:f>
      </x:c>
      <x:c r="N5625" s="0">
        <x:f>CLEAN('Historical Trades'!O5625)</x:f>
      </x:c>
      <x:c r="P5625" s="14">
        <x:f>IF(G5625="sell",M5625,-M5625)</x:f>
      </x:c>
      <x:c r="Q5625" s="14">
        <x:f>VLOOKUP(N5625,'Currency Rates'!$A$3:$C$32,3,0)</x:f>
      </x:c>
      <x:c r="R5625" s="0">
        <x:f>IF(A5625="SPUS",0,IF(A5625="FWD",0,P5625/Q5625))</x:f>
      </x:c>
    </x:row>
    <x:row r="5626" spans="1:19" x14ac:dyDescent="0.3">
      <x:c r="A5626" s="0">
        <x:f>'Historical Trades'!A5626</x:f>
      </x:c>
      <x:c r="B5626" s="0">
        <x:f>'Historical Trades'!B5626</x:f>
      </x:c>
      <x:c r="C5626" s="23">
        <x:f>'Historical Trades'!C5626</x:f>
      </x:c>
      <x:c r="D5626" s="0">
        <x:f>'Historical Trades'!D5626</x:f>
      </x:c>
      <x:c r="E5626" s="23">
        <x:f>'Historical Trades'!E5626</x:f>
      </x:c>
      <x:c r="F5626" s="0">
        <x:f>'Historical Trades'!F5626</x:f>
      </x:c>
      <x:c r="G5626" s="0">
        <x:f>'Historical Trades'!G5626</x:f>
      </x:c>
      <x:c r="H5626" s="0">
        <x:f>'Historical Trades'!H5626</x:f>
      </x:c>
      <x:c r="I5626" s="0">
        <x:f>'Historical Trades'!I5626</x:f>
      </x:c>
      <x:c r="J5626" s="0">
        <x:f>'Historical Trades'!J5626</x:f>
      </x:c>
      <x:c r="K5626" s="0">
        <x:f>'Historical Trades'!K5626</x:f>
      </x:c>
      <x:c r="L5626" s="0">
        <x:f>'Historical Trades'!L5626</x:f>
      </x:c>
      <x:c r="M5626" s="0">
        <x:f>'Historical Trades'!M5626</x:f>
      </x:c>
      <x:c r="N5626" s="0">
        <x:f>CLEAN('Historical Trades'!O5626)</x:f>
      </x:c>
      <x:c r="P5626" s="14">
        <x:f>IF(G5626="sell",M5626,-M5626)</x:f>
      </x:c>
      <x:c r="Q5626" s="14">
        <x:f>VLOOKUP(N5626,'Currency Rates'!$A$3:$C$32,3,0)</x:f>
      </x:c>
      <x:c r="R5626" s="0">
        <x:f>IF(A5626="SPUS",0,IF(A5626="FWD",0,P5626/Q5626))</x:f>
      </x:c>
    </x:row>
    <x:row r="5627" spans="1:19" x14ac:dyDescent="0.3">
      <x:c r="A5627" s="0">
        <x:f>'Historical Trades'!A5627</x:f>
      </x:c>
      <x:c r="B5627" s="0">
        <x:f>'Historical Trades'!B5627</x:f>
      </x:c>
      <x:c r="C5627" s="23">
        <x:f>'Historical Trades'!C5627</x:f>
      </x:c>
      <x:c r="D5627" s="0">
        <x:f>'Historical Trades'!D5627</x:f>
      </x:c>
      <x:c r="E5627" s="23">
        <x:f>'Historical Trades'!E5627</x:f>
      </x:c>
      <x:c r="F5627" s="0">
        <x:f>'Historical Trades'!F5627</x:f>
      </x:c>
      <x:c r="G5627" s="0">
        <x:f>'Historical Trades'!G5627</x:f>
      </x:c>
      <x:c r="H5627" s="0">
        <x:f>'Historical Trades'!H5627</x:f>
      </x:c>
      <x:c r="I5627" s="0">
        <x:f>'Historical Trades'!I5627</x:f>
      </x:c>
      <x:c r="J5627" s="0">
        <x:f>'Historical Trades'!J5627</x:f>
      </x:c>
      <x:c r="K5627" s="0">
        <x:f>'Historical Trades'!K5627</x:f>
      </x:c>
      <x:c r="L5627" s="0">
        <x:f>'Historical Trades'!L5627</x:f>
      </x:c>
      <x:c r="M5627" s="0">
        <x:f>'Historical Trades'!M5627</x:f>
      </x:c>
      <x:c r="N5627" s="0">
        <x:f>CLEAN('Historical Trades'!O5627)</x:f>
      </x:c>
      <x:c r="P5627" s="14">
        <x:f>IF(G5627="sell",M5627,-M5627)</x:f>
      </x:c>
      <x:c r="Q5627" s="14">
        <x:f>VLOOKUP(N5627,'Currency Rates'!$A$3:$C$32,3,0)</x:f>
      </x:c>
      <x:c r="R5627" s="0">
        <x:f>IF(A5627="SPUS",0,IF(A5627="FWD",0,P5627/Q5627))</x:f>
      </x:c>
    </x:row>
    <x:row r="5628" spans="1:19" x14ac:dyDescent="0.3">
      <x:c r="A5628" s="0">
        <x:f>'Historical Trades'!A5628</x:f>
      </x:c>
      <x:c r="B5628" s="0">
        <x:f>'Historical Trades'!B5628</x:f>
      </x:c>
      <x:c r="C5628" s="23">
        <x:f>'Historical Trades'!C5628</x:f>
      </x:c>
      <x:c r="D5628" s="0">
        <x:f>'Historical Trades'!D5628</x:f>
      </x:c>
      <x:c r="E5628" s="23">
        <x:f>'Historical Trades'!E5628</x:f>
      </x:c>
      <x:c r="F5628" s="0">
        <x:f>'Historical Trades'!F5628</x:f>
      </x:c>
      <x:c r="G5628" s="0">
        <x:f>'Historical Trades'!G5628</x:f>
      </x:c>
      <x:c r="H5628" s="0">
        <x:f>'Historical Trades'!H5628</x:f>
      </x:c>
      <x:c r="I5628" s="0">
        <x:f>'Historical Trades'!I5628</x:f>
      </x:c>
      <x:c r="J5628" s="0">
        <x:f>'Historical Trades'!J5628</x:f>
      </x:c>
      <x:c r="K5628" s="0">
        <x:f>'Historical Trades'!K5628</x:f>
      </x:c>
      <x:c r="L5628" s="0">
        <x:f>'Historical Trades'!L5628</x:f>
      </x:c>
      <x:c r="M5628" s="0">
        <x:f>'Historical Trades'!M5628</x:f>
      </x:c>
      <x:c r="N5628" s="0">
        <x:f>CLEAN('Historical Trades'!O5628)</x:f>
      </x:c>
      <x:c r="P5628" s="14">
        <x:f>IF(G5628="sell",M5628,-M5628)</x:f>
      </x:c>
      <x:c r="Q5628" s="14">
        <x:f>VLOOKUP(N5628,'Currency Rates'!$A$3:$C$32,3,0)</x:f>
      </x:c>
      <x:c r="R5628" s="0">
        <x:f>IF(A5628="SPUS",0,IF(A5628="FWD",0,P5628/Q5628))</x:f>
      </x:c>
    </x:row>
    <x:row r="5629" spans="1:19" x14ac:dyDescent="0.3">
      <x:c r="A5629" s="0">
        <x:f>'Historical Trades'!A5629</x:f>
      </x:c>
      <x:c r="B5629" s="0">
        <x:f>'Historical Trades'!B5629</x:f>
      </x:c>
      <x:c r="C5629" s="23">
        <x:f>'Historical Trades'!C5629</x:f>
      </x:c>
      <x:c r="D5629" s="0">
        <x:f>'Historical Trades'!D5629</x:f>
      </x:c>
      <x:c r="E5629" s="23">
        <x:f>'Historical Trades'!E5629</x:f>
      </x:c>
      <x:c r="F5629" s="0">
        <x:f>'Historical Trades'!F5629</x:f>
      </x:c>
      <x:c r="G5629" s="0">
        <x:f>'Historical Trades'!G5629</x:f>
      </x:c>
      <x:c r="H5629" s="0">
        <x:f>'Historical Trades'!H5629</x:f>
      </x:c>
      <x:c r="I5629" s="0">
        <x:f>'Historical Trades'!I5629</x:f>
      </x:c>
      <x:c r="J5629" s="0">
        <x:f>'Historical Trades'!J5629</x:f>
      </x:c>
      <x:c r="K5629" s="0">
        <x:f>'Historical Trades'!K5629</x:f>
      </x:c>
      <x:c r="L5629" s="0">
        <x:f>'Historical Trades'!L5629</x:f>
      </x:c>
      <x:c r="M5629" s="0">
        <x:f>'Historical Trades'!M5629</x:f>
      </x:c>
      <x:c r="N5629" s="0">
        <x:f>CLEAN('Historical Trades'!O5629)</x:f>
      </x:c>
      <x:c r="P5629" s="14">
        <x:f>IF(G5629="sell",M5629,-M5629)</x:f>
      </x:c>
      <x:c r="Q5629" s="14">
        <x:f>VLOOKUP(N5629,'Currency Rates'!$A$3:$C$32,3,0)</x:f>
      </x:c>
      <x:c r="R5629" s="0">
        <x:f>IF(A5629="SPUS",0,IF(A5629="FWD",0,P5629/Q5629))</x:f>
      </x:c>
    </x:row>
    <x:row r="5630" spans="1:19" x14ac:dyDescent="0.3">
      <x:c r="A5630" s="0">
        <x:f>'Historical Trades'!A5630</x:f>
      </x:c>
      <x:c r="B5630" s="0">
        <x:f>'Historical Trades'!B5630</x:f>
      </x:c>
      <x:c r="C5630" s="23">
        <x:f>'Historical Trades'!C5630</x:f>
      </x:c>
      <x:c r="D5630" s="0">
        <x:f>'Historical Trades'!D5630</x:f>
      </x:c>
      <x:c r="E5630" s="23">
        <x:f>'Historical Trades'!E5630</x:f>
      </x:c>
      <x:c r="F5630" s="0">
        <x:f>'Historical Trades'!F5630</x:f>
      </x:c>
      <x:c r="G5630" s="0">
        <x:f>'Historical Trades'!G5630</x:f>
      </x:c>
      <x:c r="H5630" s="0">
        <x:f>'Historical Trades'!H5630</x:f>
      </x:c>
      <x:c r="I5630" s="0">
        <x:f>'Historical Trades'!I5630</x:f>
      </x:c>
      <x:c r="J5630" s="0">
        <x:f>'Historical Trades'!J5630</x:f>
      </x:c>
      <x:c r="K5630" s="0">
        <x:f>'Historical Trades'!K5630</x:f>
      </x:c>
      <x:c r="L5630" s="0">
        <x:f>'Historical Trades'!L5630</x:f>
      </x:c>
      <x:c r="M5630" s="0">
        <x:f>'Historical Trades'!M5630</x:f>
      </x:c>
      <x:c r="N5630" s="0">
        <x:f>CLEAN('Historical Trades'!O5630)</x:f>
      </x:c>
      <x:c r="P5630" s="14">
        <x:f>IF(G5630="sell",M5630,-M5630)</x:f>
      </x:c>
      <x:c r="Q5630" s="14">
        <x:f>VLOOKUP(N5630,'Currency Rates'!$A$3:$C$32,3,0)</x:f>
      </x:c>
      <x:c r="R5630" s="0">
        <x:f>IF(A5630="SPUS",0,IF(A5630="FWD",0,P5630/Q5630))</x:f>
      </x:c>
    </x:row>
    <x:row r="5631" spans="1:19" x14ac:dyDescent="0.3">
      <x:c r="A5631" s="0">
        <x:f>'Historical Trades'!A5631</x:f>
      </x:c>
      <x:c r="B5631" s="0">
        <x:f>'Historical Trades'!B5631</x:f>
      </x:c>
      <x:c r="C5631" s="23">
        <x:f>'Historical Trades'!C5631</x:f>
      </x:c>
      <x:c r="D5631" s="0">
        <x:f>'Historical Trades'!D5631</x:f>
      </x:c>
      <x:c r="E5631" s="23">
        <x:f>'Historical Trades'!E5631</x:f>
      </x:c>
      <x:c r="F5631" s="0">
        <x:f>'Historical Trades'!F5631</x:f>
      </x:c>
      <x:c r="G5631" s="0">
        <x:f>'Historical Trades'!G5631</x:f>
      </x:c>
      <x:c r="H5631" s="0">
        <x:f>'Historical Trades'!H5631</x:f>
      </x:c>
      <x:c r="I5631" s="0">
        <x:f>'Historical Trades'!I5631</x:f>
      </x:c>
      <x:c r="J5631" s="0">
        <x:f>'Historical Trades'!J5631</x:f>
      </x:c>
      <x:c r="K5631" s="0">
        <x:f>'Historical Trades'!K5631</x:f>
      </x:c>
      <x:c r="L5631" s="0">
        <x:f>'Historical Trades'!L5631</x:f>
      </x:c>
      <x:c r="M5631" s="0">
        <x:f>'Historical Trades'!M5631</x:f>
      </x:c>
      <x:c r="N5631" s="0">
        <x:f>CLEAN('Historical Trades'!O5631)</x:f>
      </x:c>
      <x:c r="P5631" s="14">
        <x:f>IF(G5631="sell",M5631,-M5631)</x:f>
      </x:c>
      <x:c r="Q5631" s="14">
        <x:f>VLOOKUP(N5631,'Currency Rates'!$A$3:$C$32,3,0)</x:f>
      </x:c>
      <x:c r="R5631" s="0">
        <x:f>IF(A5631="SPUS",0,IF(A5631="FWD",0,P5631/Q5631))</x:f>
      </x:c>
    </x:row>
    <x:row r="5632" spans="1:19" x14ac:dyDescent="0.3">
      <x:c r="A5632" s="0">
        <x:f>'Historical Trades'!A5632</x:f>
      </x:c>
      <x:c r="B5632" s="0">
        <x:f>'Historical Trades'!B5632</x:f>
      </x:c>
      <x:c r="C5632" s="23">
        <x:f>'Historical Trades'!C5632</x:f>
      </x:c>
      <x:c r="D5632" s="0">
        <x:f>'Historical Trades'!D5632</x:f>
      </x:c>
      <x:c r="E5632" s="23">
        <x:f>'Historical Trades'!E5632</x:f>
      </x:c>
      <x:c r="F5632" s="0">
        <x:f>'Historical Trades'!F5632</x:f>
      </x:c>
      <x:c r="G5632" s="0">
        <x:f>'Historical Trades'!G5632</x:f>
      </x:c>
      <x:c r="H5632" s="0">
        <x:f>'Historical Trades'!H5632</x:f>
      </x:c>
      <x:c r="I5632" s="0">
        <x:f>'Historical Trades'!I5632</x:f>
      </x:c>
      <x:c r="J5632" s="0">
        <x:f>'Historical Trades'!J5632</x:f>
      </x:c>
      <x:c r="K5632" s="0">
        <x:f>'Historical Trades'!K5632</x:f>
      </x:c>
      <x:c r="L5632" s="0">
        <x:f>'Historical Trades'!L5632</x:f>
      </x:c>
      <x:c r="M5632" s="0">
        <x:f>'Historical Trades'!M5632</x:f>
      </x:c>
      <x:c r="N5632" s="0">
        <x:f>CLEAN('Historical Trades'!O5632)</x:f>
      </x:c>
      <x:c r="P5632" s="14">
        <x:f>IF(G5632="sell",M5632,-M5632)</x:f>
      </x:c>
      <x:c r="Q5632" s="14">
        <x:f>VLOOKUP(N5632,'Currency Rates'!$A$3:$C$32,3,0)</x:f>
      </x:c>
      <x:c r="R5632" s="0">
        <x:f>IF(A5632="SPUS",0,IF(A5632="FWD",0,P5632/Q5632))</x:f>
      </x:c>
    </x:row>
    <x:row r="5633" spans="1:19" x14ac:dyDescent="0.3">
      <x:c r="A5633" s="0">
        <x:f>'Historical Trades'!A5633</x:f>
      </x:c>
      <x:c r="B5633" s="0">
        <x:f>'Historical Trades'!B5633</x:f>
      </x:c>
      <x:c r="C5633" s="23">
        <x:f>'Historical Trades'!C5633</x:f>
      </x:c>
      <x:c r="D5633" s="0">
        <x:f>'Historical Trades'!D5633</x:f>
      </x:c>
      <x:c r="E5633" s="23">
        <x:f>'Historical Trades'!E5633</x:f>
      </x:c>
      <x:c r="F5633" s="0">
        <x:f>'Historical Trades'!F5633</x:f>
      </x:c>
      <x:c r="G5633" s="0">
        <x:f>'Historical Trades'!G5633</x:f>
      </x:c>
      <x:c r="H5633" s="0">
        <x:f>'Historical Trades'!H5633</x:f>
      </x:c>
      <x:c r="I5633" s="0">
        <x:f>'Historical Trades'!I5633</x:f>
      </x:c>
      <x:c r="J5633" s="0">
        <x:f>'Historical Trades'!J5633</x:f>
      </x:c>
      <x:c r="K5633" s="0">
        <x:f>'Historical Trades'!K5633</x:f>
      </x:c>
      <x:c r="L5633" s="0">
        <x:f>'Historical Trades'!L5633</x:f>
      </x:c>
      <x:c r="M5633" s="0">
        <x:f>'Historical Trades'!M5633</x:f>
      </x:c>
      <x:c r="N5633" s="0">
        <x:f>CLEAN('Historical Trades'!O5633)</x:f>
      </x:c>
      <x:c r="P5633" s="14">
        <x:f>IF(G5633="sell",M5633,-M5633)</x:f>
      </x:c>
      <x:c r="Q5633" s="14">
        <x:f>VLOOKUP(N5633,'Currency Rates'!$A$3:$C$32,3,0)</x:f>
      </x:c>
      <x:c r="R5633" s="0">
        <x:f>IF(A5633="SPUS",0,IF(A5633="FWD",0,P5633/Q5633))</x:f>
      </x:c>
    </x:row>
    <x:row r="5634" spans="1:19" x14ac:dyDescent="0.3">
      <x:c r="A5634" s="0">
        <x:f>'Historical Trades'!A5634</x:f>
      </x:c>
      <x:c r="B5634" s="0">
        <x:f>'Historical Trades'!B5634</x:f>
      </x:c>
      <x:c r="C5634" s="23">
        <x:f>'Historical Trades'!C5634</x:f>
      </x:c>
      <x:c r="D5634" s="0">
        <x:f>'Historical Trades'!D5634</x:f>
      </x:c>
      <x:c r="E5634" s="23">
        <x:f>'Historical Trades'!E5634</x:f>
      </x:c>
      <x:c r="F5634" s="0">
        <x:f>'Historical Trades'!F5634</x:f>
      </x:c>
      <x:c r="G5634" s="0">
        <x:f>'Historical Trades'!G5634</x:f>
      </x:c>
      <x:c r="H5634" s="0">
        <x:f>'Historical Trades'!H5634</x:f>
      </x:c>
      <x:c r="I5634" s="0">
        <x:f>'Historical Trades'!I5634</x:f>
      </x:c>
      <x:c r="J5634" s="0">
        <x:f>'Historical Trades'!J5634</x:f>
      </x:c>
      <x:c r="K5634" s="0">
        <x:f>'Historical Trades'!K5634</x:f>
      </x:c>
      <x:c r="L5634" s="0">
        <x:f>'Historical Trades'!L5634</x:f>
      </x:c>
      <x:c r="M5634" s="0">
        <x:f>'Historical Trades'!M5634</x:f>
      </x:c>
      <x:c r="N5634" s="0">
        <x:f>CLEAN('Historical Trades'!O5634)</x:f>
      </x:c>
      <x:c r="P5634" s="14">
        <x:f>IF(G5634="sell",M5634,-M5634)</x:f>
      </x:c>
      <x:c r="Q5634" s="14">
        <x:f>VLOOKUP(N5634,'Currency Rates'!$A$3:$C$32,3,0)</x:f>
      </x:c>
      <x:c r="R5634" s="0">
        <x:f>IF(A5634="SPUS",0,IF(A5634="FWD",0,P5634/Q5634))</x:f>
      </x:c>
    </x:row>
    <x:row r="5635" spans="1:19" x14ac:dyDescent="0.3">
      <x:c r="A5635" s="0">
        <x:f>'Historical Trades'!A5635</x:f>
      </x:c>
      <x:c r="B5635" s="0">
        <x:f>'Historical Trades'!B5635</x:f>
      </x:c>
      <x:c r="C5635" s="23">
        <x:f>'Historical Trades'!C5635</x:f>
      </x:c>
      <x:c r="D5635" s="0">
        <x:f>'Historical Trades'!D5635</x:f>
      </x:c>
      <x:c r="E5635" s="23">
        <x:f>'Historical Trades'!E5635</x:f>
      </x:c>
      <x:c r="F5635" s="0">
        <x:f>'Historical Trades'!F5635</x:f>
      </x:c>
      <x:c r="G5635" s="0">
        <x:f>'Historical Trades'!G5635</x:f>
      </x:c>
      <x:c r="H5635" s="0">
        <x:f>'Historical Trades'!H5635</x:f>
      </x:c>
      <x:c r="I5635" s="0">
        <x:f>'Historical Trades'!I5635</x:f>
      </x:c>
      <x:c r="J5635" s="0">
        <x:f>'Historical Trades'!J5635</x:f>
      </x:c>
      <x:c r="K5635" s="0">
        <x:f>'Historical Trades'!K5635</x:f>
      </x:c>
      <x:c r="L5635" s="0">
        <x:f>'Historical Trades'!L5635</x:f>
      </x:c>
      <x:c r="M5635" s="0">
        <x:f>'Historical Trades'!M5635</x:f>
      </x:c>
      <x:c r="N5635" s="0">
        <x:f>CLEAN('Historical Trades'!O5635)</x:f>
      </x:c>
      <x:c r="P5635" s="14">
        <x:f>IF(G5635="sell",M5635,-M5635)</x:f>
      </x:c>
      <x:c r="Q5635" s="14">
        <x:f>VLOOKUP(N5635,'Currency Rates'!$A$3:$C$32,3,0)</x:f>
      </x:c>
      <x:c r="R5635" s="0">
        <x:f>IF(A5635="SPUS",0,IF(A5635="FWD",0,P5635/Q5635))</x:f>
      </x:c>
    </x:row>
    <x:row r="5636" spans="1:19" x14ac:dyDescent="0.3">
      <x:c r="A5636" s="0">
        <x:f>'Historical Trades'!A5636</x:f>
      </x:c>
      <x:c r="B5636" s="0">
        <x:f>'Historical Trades'!B5636</x:f>
      </x:c>
      <x:c r="C5636" s="23">
        <x:f>'Historical Trades'!C5636</x:f>
      </x:c>
      <x:c r="D5636" s="0">
        <x:f>'Historical Trades'!D5636</x:f>
      </x:c>
      <x:c r="E5636" s="23">
        <x:f>'Historical Trades'!E5636</x:f>
      </x:c>
      <x:c r="F5636" s="0">
        <x:f>'Historical Trades'!F5636</x:f>
      </x:c>
      <x:c r="G5636" s="0">
        <x:f>'Historical Trades'!G5636</x:f>
      </x:c>
      <x:c r="H5636" s="0">
        <x:f>'Historical Trades'!H5636</x:f>
      </x:c>
      <x:c r="I5636" s="0">
        <x:f>'Historical Trades'!I5636</x:f>
      </x:c>
      <x:c r="J5636" s="0">
        <x:f>'Historical Trades'!J5636</x:f>
      </x:c>
      <x:c r="K5636" s="0">
        <x:f>'Historical Trades'!K5636</x:f>
      </x:c>
      <x:c r="L5636" s="0">
        <x:f>'Historical Trades'!L5636</x:f>
      </x:c>
      <x:c r="M5636" s="0">
        <x:f>'Historical Trades'!M5636</x:f>
      </x:c>
      <x:c r="N5636" s="0">
        <x:f>CLEAN('Historical Trades'!O5636)</x:f>
      </x:c>
      <x:c r="P5636" s="14">
        <x:f>IF(G5636="sell",M5636,-M5636)</x:f>
      </x:c>
      <x:c r="Q5636" s="14">
        <x:f>VLOOKUP(N5636,'Currency Rates'!$A$3:$C$32,3,0)</x:f>
      </x:c>
      <x:c r="R5636" s="0">
        <x:f>IF(A5636="SPUS",0,IF(A5636="FWD",0,P5636/Q5636))</x:f>
      </x:c>
    </x:row>
    <x:row r="5637" spans="1:19" x14ac:dyDescent="0.3">
      <x:c r="A5637" s="0">
        <x:f>'Historical Trades'!A5637</x:f>
      </x:c>
      <x:c r="B5637" s="0">
        <x:f>'Historical Trades'!B5637</x:f>
      </x:c>
      <x:c r="C5637" s="23">
        <x:f>'Historical Trades'!C5637</x:f>
      </x:c>
      <x:c r="D5637" s="0">
        <x:f>'Historical Trades'!D5637</x:f>
      </x:c>
      <x:c r="E5637" s="23">
        <x:f>'Historical Trades'!E5637</x:f>
      </x:c>
      <x:c r="F5637" s="0">
        <x:f>'Historical Trades'!F5637</x:f>
      </x:c>
      <x:c r="G5637" s="0">
        <x:f>'Historical Trades'!G5637</x:f>
      </x:c>
      <x:c r="H5637" s="0">
        <x:f>'Historical Trades'!H5637</x:f>
      </x:c>
      <x:c r="I5637" s="0">
        <x:f>'Historical Trades'!I5637</x:f>
      </x:c>
      <x:c r="J5637" s="0">
        <x:f>'Historical Trades'!J5637</x:f>
      </x:c>
      <x:c r="K5637" s="0">
        <x:f>'Historical Trades'!K5637</x:f>
      </x:c>
      <x:c r="L5637" s="0">
        <x:f>'Historical Trades'!L5637</x:f>
      </x:c>
      <x:c r="M5637" s="0">
        <x:f>'Historical Trades'!M5637</x:f>
      </x:c>
      <x:c r="N5637" s="0">
        <x:f>CLEAN('Historical Trades'!O5637)</x:f>
      </x:c>
      <x:c r="P5637" s="14">
        <x:f>IF(G5637="sell",M5637,-M5637)</x:f>
      </x:c>
      <x:c r="Q5637" s="14">
        <x:f>VLOOKUP(N5637,'Currency Rates'!$A$3:$C$32,3,0)</x:f>
      </x:c>
      <x:c r="R5637" s="0">
        <x:f>IF(A5637="SPUS",0,IF(A5637="FWD",0,P5637/Q5637))</x:f>
      </x:c>
    </x:row>
    <x:row r="5638" spans="1:19" x14ac:dyDescent="0.3">
      <x:c r="A5638" s="0">
        <x:f>'Historical Trades'!A5638</x:f>
      </x:c>
      <x:c r="B5638" s="0">
        <x:f>'Historical Trades'!B5638</x:f>
      </x:c>
      <x:c r="C5638" s="23">
        <x:f>'Historical Trades'!C5638</x:f>
      </x:c>
      <x:c r="D5638" s="0">
        <x:f>'Historical Trades'!D5638</x:f>
      </x:c>
      <x:c r="E5638" s="23">
        <x:f>'Historical Trades'!E5638</x:f>
      </x:c>
      <x:c r="F5638" s="0">
        <x:f>'Historical Trades'!F5638</x:f>
      </x:c>
      <x:c r="G5638" s="0">
        <x:f>'Historical Trades'!G5638</x:f>
      </x:c>
      <x:c r="H5638" s="0">
        <x:f>'Historical Trades'!H5638</x:f>
      </x:c>
      <x:c r="I5638" s="0">
        <x:f>'Historical Trades'!I5638</x:f>
      </x:c>
      <x:c r="J5638" s="0">
        <x:f>'Historical Trades'!J5638</x:f>
      </x:c>
      <x:c r="K5638" s="0">
        <x:f>'Historical Trades'!K5638</x:f>
      </x:c>
      <x:c r="L5638" s="0">
        <x:f>'Historical Trades'!L5638</x:f>
      </x:c>
      <x:c r="M5638" s="0">
        <x:f>'Historical Trades'!M5638</x:f>
      </x:c>
      <x:c r="N5638" s="0">
        <x:f>CLEAN('Historical Trades'!O5638)</x:f>
      </x:c>
      <x:c r="P5638" s="14">
        <x:f>IF(G5638="sell",M5638,-M5638)</x:f>
      </x:c>
      <x:c r="Q5638" s="14">
        <x:f>VLOOKUP(N5638,'Currency Rates'!$A$3:$C$32,3,0)</x:f>
      </x:c>
      <x:c r="R5638" s="0">
        <x:f>IF(A5638="SPUS",0,IF(A5638="FWD",0,P5638/Q5638))</x:f>
      </x:c>
    </x:row>
    <x:row r="5639" spans="1:19" x14ac:dyDescent="0.3">
      <x:c r="A5639" s="0">
        <x:f>'Historical Trades'!A5639</x:f>
      </x:c>
      <x:c r="B5639" s="0">
        <x:f>'Historical Trades'!B5639</x:f>
      </x:c>
      <x:c r="C5639" s="23">
        <x:f>'Historical Trades'!C5639</x:f>
      </x:c>
      <x:c r="D5639" s="0">
        <x:f>'Historical Trades'!D5639</x:f>
      </x:c>
      <x:c r="E5639" s="23">
        <x:f>'Historical Trades'!E5639</x:f>
      </x:c>
      <x:c r="F5639" s="0">
        <x:f>'Historical Trades'!F5639</x:f>
      </x:c>
      <x:c r="G5639" s="0">
        <x:f>'Historical Trades'!G5639</x:f>
      </x:c>
      <x:c r="H5639" s="0">
        <x:f>'Historical Trades'!H5639</x:f>
      </x:c>
      <x:c r="I5639" s="0">
        <x:f>'Historical Trades'!I5639</x:f>
      </x:c>
      <x:c r="J5639" s="0">
        <x:f>'Historical Trades'!J5639</x:f>
      </x:c>
      <x:c r="K5639" s="0">
        <x:f>'Historical Trades'!K5639</x:f>
      </x:c>
      <x:c r="L5639" s="0">
        <x:f>'Historical Trades'!L5639</x:f>
      </x:c>
      <x:c r="M5639" s="0">
        <x:f>'Historical Trades'!M5639</x:f>
      </x:c>
      <x:c r="N5639" s="0">
        <x:f>CLEAN('Historical Trades'!O5639)</x:f>
      </x:c>
      <x:c r="P5639" s="14">
        <x:f>IF(G5639="sell",M5639,-M5639)</x:f>
      </x:c>
      <x:c r="Q5639" s="14">
        <x:f>VLOOKUP(N5639,'Currency Rates'!$A$3:$C$32,3,0)</x:f>
      </x:c>
      <x:c r="R5639" s="0">
        <x:f>IF(A5639="SPUS",0,IF(A5639="FWD",0,P5639/Q5639))</x:f>
      </x:c>
    </x:row>
    <x:row r="5640" spans="1:19" x14ac:dyDescent="0.3">
      <x:c r="A5640" s="0">
        <x:f>'Historical Trades'!A5640</x:f>
      </x:c>
      <x:c r="B5640" s="0">
        <x:f>'Historical Trades'!B5640</x:f>
      </x:c>
      <x:c r="C5640" s="23">
        <x:f>'Historical Trades'!C5640</x:f>
      </x:c>
      <x:c r="D5640" s="0">
        <x:f>'Historical Trades'!D5640</x:f>
      </x:c>
      <x:c r="E5640" s="23">
        <x:f>'Historical Trades'!E5640</x:f>
      </x:c>
      <x:c r="F5640" s="0">
        <x:f>'Historical Trades'!F5640</x:f>
      </x:c>
      <x:c r="G5640" s="0">
        <x:f>'Historical Trades'!G5640</x:f>
      </x:c>
      <x:c r="H5640" s="0">
        <x:f>'Historical Trades'!H5640</x:f>
      </x:c>
      <x:c r="I5640" s="0">
        <x:f>'Historical Trades'!I5640</x:f>
      </x:c>
      <x:c r="J5640" s="0">
        <x:f>'Historical Trades'!J5640</x:f>
      </x:c>
      <x:c r="K5640" s="0">
        <x:f>'Historical Trades'!K5640</x:f>
      </x:c>
      <x:c r="L5640" s="0">
        <x:f>'Historical Trades'!L5640</x:f>
      </x:c>
      <x:c r="M5640" s="0">
        <x:f>'Historical Trades'!M5640</x:f>
      </x:c>
      <x:c r="N5640" s="0">
        <x:f>CLEAN('Historical Trades'!O5640)</x:f>
      </x:c>
      <x:c r="P5640" s="14">
        <x:f>IF(G5640="sell",M5640,-M5640)</x:f>
      </x:c>
      <x:c r="Q5640" s="14">
        <x:f>VLOOKUP(N5640,'Currency Rates'!$A$3:$C$32,3,0)</x:f>
      </x:c>
      <x:c r="R5640" s="0">
        <x:f>IF(A5640="SPUS",0,IF(A5640="FWD",0,P5640/Q5640))</x:f>
      </x:c>
    </x:row>
    <x:row r="5641" spans="1:19" x14ac:dyDescent="0.3">
      <x:c r="A5641" s="0">
        <x:f>'Historical Trades'!A5641</x:f>
      </x:c>
      <x:c r="B5641" s="0">
        <x:f>'Historical Trades'!B5641</x:f>
      </x:c>
      <x:c r="C5641" s="23">
        <x:f>'Historical Trades'!C5641</x:f>
      </x:c>
      <x:c r="D5641" s="0">
        <x:f>'Historical Trades'!D5641</x:f>
      </x:c>
      <x:c r="E5641" s="23">
        <x:f>'Historical Trades'!E5641</x:f>
      </x:c>
      <x:c r="F5641" s="0">
        <x:f>'Historical Trades'!F5641</x:f>
      </x:c>
      <x:c r="G5641" s="0">
        <x:f>'Historical Trades'!G5641</x:f>
      </x:c>
      <x:c r="H5641" s="0">
        <x:f>'Historical Trades'!H5641</x:f>
      </x:c>
      <x:c r="I5641" s="0">
        <x:f>'Historical Trades'!I5641</x:f>
      </x:c>
      <x:c r="J5641" s="0">
        <x:f>'Historical Trades'!J5641</x:f>
      </x:c>
      <x:c r="K5641" s="0">
        <x:f>'Historical Trades'!K5641</x:f>
      </x:c>
      <x:c r="L5641" s="0">
        <x:f>'Historical Trades'!L5641</x:f>
      </x:c>
      <x:c r="M5641" s="0">
        <x:f>'Historical Trades'!M5641</x:f>
      </x:c>
      <x:c r="N5641" s="0">
        <x:f>CLEAN('Historical Trades'!O5641)</x:f>
      </x:c>
      <x:c r="P5641" s="14">
        <x:f>IF(G5641="sell",M5641,-M5641)</x:f>
      </x:c>
      <x:c r="Q5641" s="14">
        <x:f>VLOOKUP(N5641,'Currency Rates'!$A$3:$C$32,3,0)</x:f>
      </x:c>
      <x:c r="R5641" s="0">
        <x:f>IF(A5641="SPUS",0,IF(A5641="FWD",0,P5641/Q5641))</x:f>
      </x:c>
    </x:row>
    <x:row r="5642" spans="1:19" x14ac:dyDescent="0.3">
      <x:c r="A5642" s="0">
        <x:f>'Historical Trades'!A5642</x:f>
      </x:c>
      <x:c r="B5642" s="0">
        <x:f>'Historical Trades'!B5642</x:f>
      </x:c>
      <x:c r="C5642" s="23">
        <x:f>'Historical Trades'!C5642</x:f>
      </x:c>
      <x:c r="D5642" s="0">
        <x:f>'Historical Trades'!D5642</x:f>
      </x:c>
      <x:c r="E5642" s="23">
        <x:f>'Historical Trades'!E5642</x:f>
      </x:c>
      <x:c r="F5642" s="0">
        <x:f>'Historical Trades'!F5642</x:f>
      </x:c>
      <x:c r="G5642" s="0">
        <x:f>'Historical Trades'!G5642</x:f>
      </x:c>
      <x:c r="H5642" s="0">
        <x:f>'Historical Trades'!H5642</x:f>
      </x:c>
      <x:c r="I5642" s="0">
        <x:f>'Historical Trades'!I5642</x:f>
      </x:c>
      <x:c r="J5642" s="0">
        <x:f>'Historical Trades'!J5642</x:f>
      </x:c>
      <x:c r="K5642" s="0">
        <x:f>'Historical Trades'!K5642</x:f>
      </x:c>
      <x:c r="L5642" s="0">
        <x:f>'Historical Trades'!L5642</x:f>
      </x:c>
      <x:c r="M5642" s="0">
        <x:f>'Historical Trades'!M5642</x:f>
      </x:c>
      <x:c r="N5642" s="0">
        <x:f>CLEAN('Historical Trades'!O5642)</x:f>
      </x:c>
      <x:c r="P5642" s="14">
        <x:f>IF(G5642="sell",M5642,-M5642)</x:f>
      </x:c>
      <x:c r="Q5642" s="14">
        <x:f>VLOOKUP(N5642,'Currency Rates'!$A$3:$C$32,3,0)</x:f>
      </x:c>
      <x:c r="R5642" s="0">
        <x:f>IF(A5642="SPUS",0,IF(A5642="FWD",0,P5642/Q5642))</x:f>
      </x:c>
    </x:row>
    <x:row r="5643" spans="1:19" x14ac:dyDescent="0.3">
      <x:c r="A5643" s="0">
        <x:f>'Historical Trades'!A5643</x:f>
      </x:c>
      <x:c r="B5643" s="0">
        <x:f>'Historical Trades'!B5643</x:f>
      </x:c>
      <x:c r="C5643" s="23">
        <x:f>'Historical Trades'!C5643</x:f>
      </x:c>
      <x:c r="D5643" s="0">
        <x:f>'Historical Trades'!D5643</x:f>
      </x:c>
      <x:c r="E5643" s="23">
        <x:f>'Historical Trades'!E5643</x:f>
      </x:c>
      <x:c r="F5643" s="0">
        <x:f>'Historical Trades'!F5643</x:f>
      </x:c>
      <x:c r="G5643" s="0">
        <x:f>'Historical Trades'!G5643</x:f>
      </x:c>
      <x:c r="H5643" s="0">
        <x:f>'Historical Trades'!H5643</x:f>
      </x:c>
      <x:c r="I5643" s="0">
        <x:f>'Historical Trades'!I5643</x:f>
      </x:c>
      <x:c r="J5643" s="0">
        <x:f>'Historical Trades'!J5643</x:f>
      </x:c>
      <x:c r="K5643" s="0">
        <x:f>'Historical Trades'!K5643</x:f>
      </x:c>
      <x:c r="L5643" s="0">
        <x:f>'Historical Trades'!L5643</x:f>
      </x:c>
      <x:c r="M5643" s="0">
        <x:f>'Historical Trades'!M5643</x:f>
      </x:c>
      <x:c r="N5643" s="0">
        <x:f>CLEAN('Historical Trades'!O5643)</x:f>
      </x:c>
      <x:c r="P5643" s="14">
        <x:f>IF(G5643="sell",M5643,-M5643)</x:f>
      </x:c>
      <x:c r="Q5643" s="14">
        <x:f>VLOOKUP(N5643,'Currency Rates'!$A$3:$C$32,3,0)</x:f>
      </x:c>
      <x:c r="R5643" s="0">
        <x:f>IF(A5643="SPUS",0,IF(A5643="FWD",0,P5643/Q5643))</x:f>
      </x:c>
    </x:row>
    <x:row r="5644" spans="1:19" x14ac:dyDescent="0.3">
      <x:c r="A5644" s="0">
        <x:f>'Historical Trades'!A5644</x:f>
      </x:c>
      <x:c r="B5644" s="0">
        <x:f>'Historical Trades'!B5644</x:f>
      </x:c>
      <x:c r="C5644" s="23">
        <x:f>'Historical Trades'!C5644</x:f>
      </x:c>
      <x:c r="D5644" s="0">
        <x:f>'Historical Trades'!D5644</x:f>
      </x:c>
      <x:c r="E5644" s="23">
        <x:f>'Historical Trades'!E5644</x:f>
      </x:c>
      <x:c r="F5644" s="0">
        <x:f>'Historical Trades'!F5644</x:f>
      </x:c>
      <x:c r="G5644" s="0">
        <x:f>'Historical Trades'!G5644</x:f>
      </x:c>
      <x:c r="H5644" s="0">
        <x:f>'Historical Trades'!H5644</x:f>
      </x:c>
      <x:c r="I5644" s="0">
        <x:f>'Historical Trades'!I5644</x:f>
      </x:c>
      <x:c r="J5644" s="0">
        <x:f>'Historical Trades'!J5644</x:f>
      </x:c>
      <x:c r="K5644" s="0">
        <x:f>'Historical Trades'!K5644</x:f>
      </x:c>
      <x:c r="L5644" s="0">
        <x:f>'Historical Trades'!L5644</x:f>
      </x:c>
      <x:c r="M5644" s="0">
        <x:f>'Historical Trades'!M5644</x:f>
      </x:c>
      <x:c r="N5644" s="0">
        <x:f>CLEAN('Historical Trades'!O5644)</x:f>
      </x:c>
      <x:c r="P5644" s="14">
        <x:f>IF(G5644="sell",M5644,-M5644)</x:f>
      </x:c>
      <x:c r="Q5644" s="14">
        <x:f>VLOOKUP(N5644,'Currency Rates'!$A$3:$C$32,3,0)</x:f>
      </x:c>
      <x:c r="R5644" s="0">
        <x:f>IF(A5644="SPUS",0,IF(A5644="FWD",0,P5644/Q5644))</x:f>
      </x:c>
    </x:row>
    <x:row r="5645" spans="1:19" x14ac:dyDescent="0.3">
      <x:c r="A5645" s="0">
        <x:f>'Historical Trades'!A5645</x:f>
      </x:c>
      <x:c r="B5645" s="0">
        <x:f>'Historical Trades'!B5645</x:f>
      </x:c>
      <x:c r="C5645" s="23">
        <x:f>'Historical Trades'!C5645</x:f>
      </x:c>
      <x:c r="D5645" s="0">
        <x:f>'Historical Trades'!D5645</x:f>
      </x:c>
      <x:c r="E5645" s="23">
        <x:f>'Historical Trades'!E5645</x:f>
      </x:c>
      <x:c r="F5645" s="0">
        <x:f>'Historical Trades'!F5645</x:f>
      </x:c>
      <x:c r="G5645" s="0">
        <x:f>'Historical Trades'!G5645</x:f>
      </x:c>
      <x:c r="H5645" s="0">
        <x:f>'Historical Trades'!H5645</x:f>
      </x:c>
      <x:c r="I5645" s="0">
        <x:f>'Historical Trades'!I5645</x:f>
      </x:c>
      <x:c r="J5645" s="0">
        <x:f>'Historical Trades'!J5645</x:f>
      </x:c>
      <x:c r="K5645" s="0">
        <x:f>'Historical Trades'!K5645</x:f>
      </x:c>
      <x:c r="L5645" s="0">
        <x:f>'Historical Trades'!L5645</x:f>
      </x:c>
      <x:c r="M5645" s="0">
        <x:f>'Historical Trades'!M5645</x:f>
      </x:c>
      <x:c r="N5645" s="0">
        <x:f>CLEAN('Historical Trades'!O5645)</x:f>
      </x:c>
      <x:c r="P5645" s="14">
        <x:f>IF(G5645="sell",M5645,-M5645)</x:f>
      </x:c>
      <x:c r="Q5645" s="14">
        <x:f>VLOOKUP(N5645,'Currency Rates'!$A$3:$C$32,3,0)</x:f>
      </x:c>
      <x:c r="R5645" s="0">
        <x:f>IF(A5645="SPUS",0,IF(A5645="FWD",0,P5645/Q5645))</x:f>
      </x:c>
    </x:row>
    <x:row r="5646" spans="1:19" x14ac:dyDescent="0.3">
      <x:c r="A5646" s="0">
        <x:f>'Historical Trades'!A5646</x:f>
      </x:c>
      <x:c r="B5646" s="0">
        <x:f>'Historical Trades'!B5646</x:f>
      </x:c>
      <x:c r="C5646" s="23">
        <x:f>'Historical Trades'!C5646</x:f>
      </x:c>
      <x:c r="D5646" s="0">
        <x:f>'Historical Trades'!D5646</x:f>
      </x:c>
      <x:c r="E5646" s="23">
        <x:f>'Historical Trades'!E5646</x:f>
      </x:c>
      <x:c r="F5646" s="0">
        <x:f>'Historical Trades'!F5646</x:f>
      </x:c>
      <x:c r="G5646" s="0">
        <x:f>'Historical Trades'!G5646</x:f>
      </x:c>
      <x:c r="H5646" s="0">
        <x:f>'Historical Trades'!H5646</x:f>
      </x:c>
      <x:c r="I5646" s="0">
        <x:f>'Historical Trades'!I5646</x:f>
      </x:c>
      <x:c r="J5646" s="0">
        <x:f>'Historical Trades'!J5646</x:f>
      </x:c>
      <x:c r="K5646" s="0">
        <x:f>'Historical Trades'!K5646</x:f>
      </x:c>
      <x:c r="L5646" s="0">
        <x:f>'Historical Trades'!L5646</x:f>
      </x:c>
      <x:c r="M5646" s="0">
        <x:f>'Historical Trades'!M5646</x:f>
      </x:c>
      <x:c r="N5646" s="0">
        <x:f>CLEAN('Historical Trades'!O5646)</x:f>
      </x:c>
      <x:c r="P5646" s="14">
        <x:f>IF(G5646="sell",M5646,-M5646)</x:f>
      </x:c>
      <x:c r="Q5646" s="14">
        <x:f>VLOOKUP(N5646,'Currency Rates'!$A$3:$C$32,3,0)</x:f>
      </x:c>
      <x:c r="R5646" s="0">
        <x:f>IF(A5646="SPUS",0,IF(A5646="FWD",0,P5646/Q5646))</x:f>
      </x:c>
    </x:row>
    <x:row r="5647" spans="1:19" x14ac:dyDescent="0.3">
      <x:c r="A5647" s="0">
        <x:f>'Historical Trades'!A5647</x:f>
      </x:c>
      <x:c r="B5647" s="0">
        <x:f>'Historical Trades'!B5647</x:f>
      </x:c>
      <x:c r="C5647" s="23">
        <x:f>'Historical Trades'!C5647</x:f>
      </x:c>
      <x:c r="D5647" s="0">
        <x:f>'Historical Trades'!D5647</x:f>
      </x:c>
      <x:c r="E5647" s="23">
        <x:f>'Historical Trades'!E5647</x:f>
      </x:c>
      <x:c r="F5647" s="0">
        <x:f>'Historical Trades'!F5647</x:f>
      </x:c>
      <x:c r="G5647" s="0">
        <x:f>'Historical Trades'!G5647</x:f>
      </x:c>
      <x:c r="H5647" s="0">
        <x:f>'Historical Trades'!H5647</x:f>
      </x:c>
      <x:c r="I5647" s="0">
        <x:f>'Historical Trades'!I5647</x:f>
      </x:c>
      <x:c r="J5647" s="0">
        <x:f>'Historical Trades'!J5647</x:f>
      </x:c>
      <x:c r="K5647" s="0">
        <x:f>'Historical Trades'!K5647</x:f>
      </x:c>
      <x:c r="L5647" s="0">
        <x:f>'Historical Trades'!L5647</x:f>
      </x:c>
      <x:c r="M5647" s="0">
        <x:f>'Historical Trades'!M5647</x:f>
      </x:c>
      <x:c r="N5647" s="0">
        <x:f>CLEAN('Historical Trades'!O5647)</x:f>
      </x:c>
      <x:c r="P5647" s="14">
        <x:f>IF(G5647="sell",M5647,-M5647)</x:f>
      </x:c>
      <x:c r="Q5647" s="14">
        <x:f>VLOOKUP(N5647,'Currency Rates'!$A$3:$C$32,3,0)</x:f>
      </x:c>
      <x:c r="R5647" s="0">
        <x:f>IF(A5647="SPUS",0,IF(A5647="FWD",0,P5647/Q5647))</x:f>
      </x:c>
    </x:row>
    <x:row r="5648" spans="1:19" x14ac:dyDescent="0.3">
      <x:c r="A5648" s="0">
        <x:f>'Historical Trades'!A5648</x:f>
      </x:c>
      <x:c r="B5648" s="0">
        <x:f>'Historical Trades'!B5648</x:f>
      </x:c>
      <x:c r="C5648" s="23">
        <x:f>'Historical Trades'!C5648</x:f>
      </x:c>
      <x:c r="D5648" s="0">
        <x:f>'Historical Trades'!D5648</x:f>
      </x:c>
      <x:c r="E5648" s="23">
        <x:f>'Historical Trades'!E5648</x:f>
      </x:c>
      <x:c r="F5648" s="0">
        <x:f>'Historical Trades'!F5648</x:f>
      </x:c>
      <x:c r="G5648" s="0">
        <x:f>'Historical Trades'!G5648</x:f>
      </x:c>
      <x:c r="H5648" s="0">
        <x:f>'Historical Trades'!H5648</x:f>
      </x:c>
      <x:c r="I5648" s="0">
        <x:f>'Historical Trades'!I5648</x:f>
      </x:c>
      <x:c r="J5648" s="0">
        <x:f>'Historical Trades'!J5648</x:f>
      </x:c>
      <x:c r="K5648" s="0">
        <x:f>'Historical Trades'!K5648</x:f>
      </x:c>
      <x:c r="L5648" s="0">
        <x:f>'Historical Trades'!L5648</x:f>
      </x:c>
      <x:c r="M5648" s="0">
        <x:f>'Historical Trades'!M5648</x:f>
      </x:c>
      <x:c r="N5648" s="0">
        <x:f>CLEAN('Historical Trades'!O5648)</x:f>
      </x:c>
      <x:c r="P5648" s="14">
        <x:f>IF(G5648="sell",M5648,-M5648)</x:f>
      </x:c>
      <x:c r="Q5648" s="14">
        <x:f>VLOOKUP(N5648,'Currency Rates'!$A$3:$C$32,3,0)</x:f>
      </x:c>
      <x:c r="R5648" s="0">
        <x:f>IF(A5648="SPUS",0,IF(A5648="FWD",0,P5648/Q5648))</x:f>
      </x:c>
    </x:row>
    <x:row r="5649" spans="1:19" x14ac:dyDescent="0.3">
      <x:c r="A5649" s="0">
        <x:f>'Historical Trades'!A5649</x:f>
      </x:c>
      <x:c r="B5649" s="0">
        <x:f>'Historical Trades'!B5649</x:f>
      </x:c>
      <x:c r="C5649" s="23">
        <x:f>'Historical Trades'!C5649</x:f>
      </x:c>
      <x:c r="D5649" s="0">
        <x:f>'Historical Trades'!D5649</x:f>
      </x:c>
      <x:c r="E5649" s="23">
        <x:f>'Historical Trades'!E5649</x:f>
      </x:c>
      <x:c r="F5649" s="0">
        <x:f>'Historical Trades'!F5649</x:f>
      </x:c>
      <x:c r="G5649" s="0">
        <x:f>'Historical Trades'!G5649</x:f>
      </x:c>
      <x:c r="H5649" s="0">
        <x:f>'Historical Trades'!H5649</x:f>
      </x:c>
      <x:c r="I5649" s="0">
        <x:f>'Historical Trades'!I5649</x:f>
      </x:c>
      <x:c r="J5649" s="0">
        <x:f>'Historical Trades'!J5649</x:f>
      </x:c>
      <x:c r="K5649" s="0">
        <x:f>'Historical Trades'!K5649</x:f>
      </x:c>
      <x:c r="L5649" s="0">
        <x:f>'Historical Trades'!L5649</x:f>
      </x:c>
      <x:c r="M5649" s="0">
        <x:f>'Historical Trades'!M5649</x:f>
      </x:c>
      <x:c r="N5649" s="0">
        <x:f>CLEAN('Historical Trades'!O5649)</x:f>
      </x:c>
      <x:c r="P5649" s="14">
        <x:f>IF(G5649="sell",M5649,-M5649)</x:f>
      </x:c>
      <x:c r="Q5649" s="14">
        <x:f>VLOOKUP(N5649,'Currency Rates'!$A$3:$C$32,3,0)</x:f>
      </x:c>
      <x:c r="R5649" s="0">
        <x:f>IF(A5649="SPUS",0,IF(A5649="FWD",0,P5649/Q5649))</x:f>
      </x:c>
    </x:row>
    <x:row r="5650" spans="1:19" x14ac:dyDescent="0.3">
      <x:c r="A5650" s="0">
        <x:f>'Historical Trades'!A5650</x:f>
      </x:c>
      <x:c r="B5650" s="0">
        <x:f>'Historical Trades'!B5650</x:f>
      </x:c>
      <x:c r="C5650" s="23">
        <x:f>'Historical Trades'!C5650</x:f>
      </x:c>
      <x:c r="D5650" s="0">
        <x:f>'Historical Trades'!D5650</x:f>
      </x:c>
      <x:c r="E5650" s="23">
        <x:f>'Historical Trades'!E5650</x:f>
      </x:c>
      <x:c r="F5650" s="0">
        <x:f>'Historical Trades'!F5650</x:f>
      </x:c>
      <x:c r="G5650" s="0">
        <x:f>'Historical Trades'!G5650</x:f>
      </x:c>
      <x:c r="H5650" s="0">
        <x:f>'Historical Trades'!H5650</x:f>
      </x:c>
      <x:c r="I5650" s="0">
        <x:f>'Historical Trades'!I5650</x:f>
      </x:c>
      <x:c r="J5650" s="0">
        <x:f>'Historical Trades'!J5650</x:f>
      </x:c>
      <x:c r="K5650" s="0">
        <x:f>'Historical Trades'!K5650</x:f>
      </x:c>
      <x:c r="L5650" s="0">
        <x:f>'Historical Trades'!L5650</x:f>
      </x:c>
      <x:c r="M5650" s="0">
        <x:f>'Historical Trades'!M5650</x:f>
      </x:c>
      <x:c r="N5650" s="0">
        <x:f>CLEAN('Historical Trades'!O5650)</x:f>
      </x:c>
      <x:c r="P5650" s="14">
        <x:f>IF(G5650="sell",M5650,-M5650)</x:f>
      </x:c>
      <x:c r="Q5650" s="14">
        <x:f>VLOOKUP(N5650,'Currency Rates'!$A$3:$C$32,3,0)</x:f>
      </x:c>
      <x:c r="R5650" s="0">
        <x:f>IF(A5650="SPUS",0,IF(A5650="FWD",0,P5650/Q5650))</x:f>
      </x:c>
    </x:row>
    <x:row r="5651" spans="1:19" x14ac:dyDescent="0.3">
      <x:c r="A5651" s="0">
        <x:f>'Historical Trades'!A5651</x:f>
      </x:c>
      <x:c r="B5651" s="0">
        <x:f>'Historical Trades'!B5651</x:f>
      </x:c>
      <x:c r="C5651" s="23">
        <x:f>'Historical Trades'!C5651</x:f>
      </x:c>
      <x:c r="D5651" s="0">
        <x:f>'Historical Trades'!D5651</x:f>
      </x:c>
      <x:c r="E5651" s="23">
        <x:f>'Historical Trades'!E5651</x:f>
      </x:c>
      <x:c r="F5651" s="0">
        <x:f>'Historical Trades'!F5651</x:f>
      </x:c>
      <x:c r="G5651" s="0">
        <x:f>'Historical Trades'!G5651</x:f>
      </x:c>
      <x:c r="H5651" s="0">
        <x:f>'Historical Trades'!H5651</x:f>
      </x:c>
      <x:c r="I5651" s="0">
        <x:f>'Historical Trades'!I5651</x:f>
      </x:c>
      <x:c r="J5651" s="0">
        <x:f>'Historical Trades'!J5651</x:f>
      </x:c>
      <x:c r="K5651" s="0">
        <x:f>'Historical Trades'!K5651</x:f>
      </x:c>
      <x:c r="L5651" s="0">
        <x:f>'Historical Trades'!L5651</x:f>
      </x:c>
      <x:c r="M5651" s="0">
        <x:f>'Historical Trades'!M5651</x:f>
      </x:c>
      <x:c r="N5651" s="0">
        <x:f>CLEAN('Historical Trades'!O5651)</x:f>
      </x:c>
      <x:c r="P5651" s="14">
        <x:f>IF(G5651="sell",M5651,-M5651)</x:f>
      </x:c>
      <x:c r="Q5651" s="14">
        <x:f>VLOOKUP(N5651,'Currency Rates'!$A$3:$C$32,3,0)</x:f>
      </x:c>
      <x:c r="R5651" s="0">
        <x:f>IF(A5651="SPUS",0,IF(A5651="FWD",0,P5651/Q5651))</x:f>
      </x:c>
    </x:row>
    <x:row r="5652" spans="1:19" x14ac:dyDescent="0.3">
      <x:c r="A5652" s="0">
        <x:f>'Historical Trades'!A5652</x:f>
      </x:c>
      <x:c r="B5652" s="0">
        <x:f>'Historical Trades'!B5652</x:f>
      </x:c>
      <x:c r="C5652" s="23">
        <x:f>'Historical Trades'!C5652</x:f>
      </x:c>
      <x:c r="D5652" s="0">
        <x:f>'Historical Trades'!D5652</x:f>
      </x:c>
      <x:c r="E5652" s="23">
        <x:f>'Historical Trades'!E5652</x:f>
      </x:c>
      <x:c r="F5652" s="0">
        <x:f>'Historical Trades'!F5652</x:f>
      </x:c>
      <x:c r="G5652" s="0">
        <x:f>'Historical Trades'!G5652</x:f>
      </x:c>
      <x:c r="H5652" s="0">
        <x:f>'Historical Trades'!H5652</x:f>
      </x:c>
      <x:c r="I5652" s="0">
        <x:f>'Historical Trades'!I5652</x:f>
      </x:c>
      <x:c r="J5652" s="0">
        <x:f>'Historical Trades'!J5652</x:f>
      </x:c>
      <x:c r="K5652" s="0">
        <x:f>'Historical Trades'!K5652</x:f>
      </x:c>
      <x:c r="L5652" s="0">
        <x:f>'Historical Trades'!L5652</x:f>
      </x:c>
      <x:c r="M5652" s="0">
        <x:f>'Historical Trades'!M5652</x:f>
      </x:c>
      <x:c r="N5652" s="0">
        <x:f>CLEAN('Historical Trades'!O5652)</x:f>
      </x:c>
      <x:c r="P5652" s="14">
        <x:f>IF(G5652="sell",M5652,-M5652)</x:f>
      </x:c>
      <x:c r="Q5652" s="14">
        <x:f>VLOOKUP(N5652,'Currency Rates'!$A$3:$C$32,3,0)</x:f>
      </x:c>
      <x:c r="R5652" s="0">
        <x:f>IF(A5652="SPUS",0,IF(A5652="FWD",0,P5652/Q5652))</x:f>
      </x:c>
    </x:row>
    <x:row r="5653" spans="1:19" x14ac:dyDescent="0.3">
      <x:c r="A5653" s="0">
        <x:f>'Historical Trades'!A5653</x:f>
      </x:c>
      <x:c r="B5653" s="0">
        <x:f>'Historical Trades'!B5653</x:f>
      </x:c>
      <x:c r="C5653" s="23">
        <x:f>'Historical Trades'!C5653</x:f>
      </x:c>
      <x:c r="D5653" s="0">
        <x:f>'Historical Trades'!D5653</x:f>
      </x:c>
      <x:c r="E5653" s="23">
        <x:f>'Historical Trades'!E5653</x:f>
      </x:c>
      <x:c r="F5653" s="0">
        <x:f>'Historical Trades'!F5653</x:f>
      </x:c>
      <x:c r="G5653" s="0">
        <x:f>'Historical Trades'!G5653</x:f>
      </x:c>
      <x:c r="H5653" s="0">
        <x:f>'Historical Trades'!H5653</x:f>
      </x:c>
      <x:c r="I5653" s="0">
        <x:f>'Historical Trades'!I5653</x:f>
      </x:c>
      <x:c r="J5653" s="0">
        <x:f>'Historical Trades'!J5653</x:f>
      </x:c>
      <x:c r="K5653" s="0">
        <x:f>'Historical Trades'!K5653</x:f>
      </x:c>
      <x:c r="L5653" s="0">
        <x:f>'Historical Trades'!L5653</x:f>
      </x:c>
      <x:c r="M5653" s="0">
        <x:f>'Historical Trades'!M5653</x:f>
      </x:c>
      <x:c r="N5653" s="0">
        <x:f>CLEAN('Historical Trades'!O5653)</x:f>
      </x:c>
      <x:c r="P5653" s="14">
        <x:f>IF(G5653="sell",M5653,-M5653)</x:f>
      </x:c>
      <x:c r="Q5653" s="14">
        <x:f>VLOOKUP(N5653,'Currency Rates'!$A$3:$C$32,3,0)</x:f>
      </x:c>
      <x:c r="R5653" s="0">
        <x:f>IF(A5653="SPUS",0,IF(A5653="FWD",0,P5653/Q5653))</x:f>
      </x:c>
    </x:row>
    <x:row r="5654" spans="1:19" x14ac:dyDescent="0.3">
      <x:c r="A5654" s="0">
        <x:f>'Historical Trades'!A5654</x:f>
      </x:c>
      <x:c r="B5654" s="0">
        <x:f>'Historical Trades'!B5654</x:f>
      </x:c>
      <x:c r="C5654" s="23">
        <x:f>'Historical Trades'!C5654</x:f>
      </x:c>
      <x:c r="D5654" s="0">
        <x:f>'Historical Trades'!D5654</x:f>
      </x:c>
      <x:c r="E5654" s="23">
        <x:f>'Historical Trades'!E5654</x:f>
      </x:c>
      <x:c r="F5654" s="0">
        <x:f>'Historical Trades'!F5654</x:f>
      </x:c>
      <x:c r="G5654" s="0">
        <x:f>'Historical Trades'!G5654</x:f>
      </x:c>
      <x:c r="H5654" s="0">
        <x:f>'Historical Trades'!H5654</x:f>
      </x:c>
      <x:c r="I5654" s="0">
        <x:f>'Historical Trades'!I5654</x:f>
      </x:c>
      <x:c r="J5654" s="0">
        <x:f>'Historical Trades'!J5654</x:f>
      </x:c>
      <x:c r="K5654" s="0">
        <x:f>'Historical Trades'!K5654</x:f>
      </x:c>
      <x:c r="L5654" s="0">
        <x:f>'Historical Trades'!L5654</x:f>
      </x:c>
      <x:c r="M5654" s="0">
        <x:f>'Historical Trades'!M5654</x:f>
      </x:c>
      <x:c r="N5654" s="0">
        <x:f>CLEAN('Historical Trades'!O5654)</x:f>
      </x:c>
      <x:c r="P5654" s="14">
        <x:f>IF(G5654="sell",M5654,-M5654)</x:f>
      </x:c>
      <x:c r="Q5654" s="14">
        <x:f>VLOOKUP(N5654,'Currency Rates'!$A$3:$C$32,3,0)</x:f>
      </x:c>
      <x:c r="R5654" s="0">
        <x:f>IF(A5654="SPUS",0,IF(A5654="FWD",0,P5654/Q5654))</x:f>
      </x:c>
    </x:row>
    <x:row r="5655" spans="1:19" x14ac:dyDescent="0.3">
      <x:c r="A5655" s="0">
        <x:f>'Historical Trades'!A5655</x:f>
      </x:c>
      <x:c r="B5655" s="0">
        <x:f>'Historical Trades'!B5655</x:f>
      </x:c>
      <x:c r="C5655" s="23">
        <x:f>'Historical Trades'!C5655</x:f>
      </x:c>
      <x:c r="D5655" s="0">
        <x:f>'Historical Trades'!D5655</x:f>
      </x:c>
      <x:c r="E5655" s="23">
        <x:f>'Historical Trades'!E5655</x:f>
      </x:c>
      <x:c r="F5655" s="0">
        <x:f>'Historical Trades'!F5655</x:f>
      </x:c>
      <x:c r="G5655" s="0">
        <x:f>'Historical Trades'!G5655</x:f>
      </x:c>
      <x:c r="H5655" s="0">
        <x:f>'Historical Trades'!H5655</x:f>
      </x:c>
      <x:c r="I5655" s="0">
        <x:f>'Historical Trades'!I5655</x:f>
      </x:c>
      <x:c r="J5655" s="0">
        <x:f>'Historical Trades'!J5655</x:f>
      </x:c>
      <x:c r="K5655" s="0">
        <x:f>'Historical Trades'!K5655</x:f>
      </x:c>
      <x:c r="L5655" s="0">
        <x:f>'Historical Trades'!L5655</x:f>
      </x:c>
      <x:c r="M5655" s="0">
        <x:f>'Historical Trades'!M5655</x:f>
      </x:c>
      <x:c r="N5655" s="0">
        <x:f>CLEAN('Historical Trades'!O5655)</x:f>
      </x:c>
      <x:c r="P5655" s="14">
        <x:f>IF(G5655="sell",M5655,-M5655)</x:f>
      </x:c>
      <x:c r="Q5655" s="14">
        <x:f>VLOOKUP(N5655,'Currency Rates'!$A$3:$C$32,3,0)</x:f>
      </x:c>
      <x:c r="R5655" s="0">
        <x:f>IF(A5655="SPUS",0,IF(A5655="FWD",0,P5655/Q5655))</x:f>
      </x:c>
    </x:row>
    <x:row r="5656" spans="1:19" x14ac:dyDescent="0.3">
      <x:c r="A5656" s="0">
        <x:f>'Historical Trades'!A5656</x:f>
      </x:c>
      <x:c r="B5656" s="0">
        <x:f>'Historical Trades'!B5656</x:f>
      </x:c>
      <x:c r="C5656" s="23">
        <x:f>'Historical Trades'!C5656</x:f>
      </x:c>
      <x:c r="D5656" s="0">
        <x:f>'Historical Trades'!D5656</x:f>
      </x:c>
      <x:c r="E5656" s="23">
        <x:f>'Historical Trades'!E5656</x:f>
      </x:c>
      <x:c r="F5656" s="0">
        <x:f>'Historical Trades'!F5656</x:f>
      </x:c>
      <x:c r="G5656" s="0">
        <x:f>'Historical Trades'!G5656</x:f>
      </x:c>
      <x:c r="H5656" s="0">
        <x:f>'Historical Trades'!H5656</x:f>
      </x:c>
      <x:c r="I5656" s="0">
        <x:f>'Historical Trades'!I5656</x:f>
      </x:c>
      <x:c r="J5656" s="0">
        <x:f>'Historical Trades'!J5656</x:f>
      </x:c>
      <x:c r="K5656" s="0">
        <x:f>'Historical Trades'!K5656</x:f>
      </x:c>
      <x:c r="L5656" s="0">
        <x:f>'Historical Trades'!L5656</x:f>
      </x:c>
      <x:c r="M5656" s="0">
        <x:f>'Historical Trades'!M5656</x:f>
      </x:c>
      <x:c r="N5656" s="0">
        <x:f>CLEAN('Historical Trades'!O5656)</x:f>
      </x:c>
      <x:c r="P5656" s="14">
        <x:f>IF(G5656="sell",M5656,-M5656)</x:f>
      </x:c>
      <x:c r="Q5656" s="14">
        <x:f>VLOOKUP(N5656,'Currency Rates'!$A$3:$C$32,3,0)</x:f>
      </x:c>
      <x:c r="R5656" s="0">
        <x:f>IF(A5656="SPUS",0,IF(A5656="FWD",0,P5656/Q5656))</x:f>
      </x:c>
    </x:row>
    <x:row r="5657" spans="1:19" x14ac:dyDescent="0.3">
      <x:c r="A5657" s="0">
        <x:f>'Historical Trades'!A5657</x:f>
      </x:c>
      <x:c r="B5657" s="0">
        <x:f>'Historical Trades'!B5657</x:f>
      </x:c>
      <x:c r="C5657" s="23">
        <x:f>'Historical Trades'!C5657</x:f>
      </x:c>
      <x:c r="D5657" s="0">
        <x:f>'Historical Trades'!D5657</x:f>
      </x:c>
      <x:c r="E5657" s="23">
        <x:f>'Historical Trades'!E5657</x:f>
      </x:c>
      <x:c r="F5657" s="0">
        <x:f>'Historical Trades'!F5657</x:f>
      </x:c>
      <x:c r="G5657" s="0">
        <x:f>'Historical Trades'!G5657</x:f>
      </x:c>
      <x:c r="H5657" s="0">
        <x:f>'Historical Trades'!H5657</x:f>
      </x:c>
      <x:c r="I5657" s="0">
        <x:f>'Historical Trades'!I5657</x:f>
      </x:c>
      <x:c r="J5657" s="0">
        <x:f>'Historical Trades'!J5657</x:f>
      </x:c>
      <x:c r="K5657" s="0">
        <x:f>'Historical Trades'!K5657</x:f>
      </x:c>
      <x:c r="L5657" s="0">
        <x:f>'Historical Trades'!L5657</x:f>
      </x:c>
      <x:c r="M5657" s="0">
        <x:f>'Historical Trades'!M5657</x:f>
      </x:c>
      <x:c r="N5657" s="0">
        <x:f>CLEAN('Historical Trades'!O5657)</x:f>
      </x:c>
      <x:c r="P5657" s="14">
        <x:f>IF(G5657="sell",M5657,-M5657)</x:f>
      </x:c>
      <x:c r="Q5657" s="14">
        <x:f>VLOOKUP(N5657,'Currency Rates'!$A$3:$C$32,3,0)</x:f>
      </x:c>
      <x:c r="R5657" s="0">
        <x:f>IF(A5657="SPUS",0,IF(A5657="FWD",0,P5657/Q5657))</x:f>
      </x:c>
    </x:row>
    <x:row r="5658" spans="1:19" x14ac:dyDescent="0.3">
      <x:c r="A5658" s="0">
        <x:f>'Historical Trades'!A5658</x:f>
      </x:c>
      <x:c r="B5658" s="0">
        <x:f>'Historical Trades'!B5658</x:f>
      </x:c>
      <x:c r="C5658" s="23">
        <x:f>'Historical Trades'!C5658</x:f>
      </x:c>
      <x:c r="D5658" s="0">
        <x:f>'Historical Trades'!D5658</x:f>
      </x:c>
      <x:c r="E5658" s="23">
        <x:f>'Historical Trades'!E5658</x:f>
      </x:c>
      <x:c r="F5658" s="0">
        <x:f>'Historical Trades'!F5658</x:f>
      </x:c>
      <x:c r="G5658" s="0">
        <x:f>'Historical Trades'!G5658</x:f>
      </x:c>
      <x:c r="H5658" s="0">
        <x:f>'Historical Trades'!H5658</x:f>
      </x:c>
      <x:c r="I5658" s="0">
        <x:f>'Historical Trades'!I5658</x:f>
      </x:c>
      <x:c r="J5658" s="0">
        <x:f>'Historical Trades'!J5658</x:f>
      </x:c>
      <x:c r="K5658" s="0">
        <x:f>'Historical Trades'!K5658</x:f>
      </x:c>
      <x:c r="L5658" s="0">
        <x:f>'Historical Trades'!L5658</x:f>
      </x:c>
      <x:c r="M5658" s="0">
        <x:f>'Historical Trades'!M5658</x:f>
      </x:c>
      <x:c r="N5658" s="0">
        <x:f>CLEAN('Historical Trades'!O5658)</x:f>
      </x:c>
      <x:c r="P5658" s="14">
        <x:f>IF(G5658="sell",M5658,-M5658)</x:f>
      </x:c>
      <x:c r="Q5658" s="14">
        <x:f>VLOOKUP(N5658,'Currency Rates'!$A$3:$C$32,3,0)</x:f>
      </x:c>
      <x:c r="R5658" s="0">
        <x:f>IF(A5658="SPUS",0,IF(A5658="FWD",0,P5658/Q5658))</x:f>
      </x:c>
    </x:row>
    <x:row r="5659" spans="1:19" x14ac:dyDescent="0.3">
      <x:c r="A5659" s="0">
        <x:f>'Historical Trades'!A5659</x:f>
      </x:c>
      <x:c r="B5659" s="0">
        <x:f>'Historical Trades'!B5659</x:f>
      </x:c>
      <x:c r="C5659" s="23">
        <x:f>'Historical Trades'!C5659</x:f>
      </x:c>
      <x:c r="D5659" s="0">
        <x:f>'Historical Trades'!D5659</x:f>
      </x:c>
      <x:c r="E5659" s="23">
        <x:f>'Historical Trades'!E5659</x:f>
      </x:c>
      <x:c r="F5659" s="0">
        <x:f>'Historical Trades'!F5659</x:f>
      </x:c>
      <x:c r="G5659" s="0">
        <x:f>'Historical Trades'!G5659</x:f>
      </x:c>
      <x:c r="H5659" s="0">
        <x:f>'Historical Trades'!H5659</x:f>
      </x:c>
      <x:c r="I5659" s="0">
        <x:f>'Historical Trades'!I5659</x:f>
      </x:c>
      <x:c r="J5659" s="0">
        <x:f>'Historical Trades'!J5659</x:f>
      </x:c>
      <x:c r="K5659" s="0">
        <x:f>'Historical Trades'!K5659</x:f>
      </x:c>
      <x:c r="L5659" s="0">
        <x:f>'Historical Trades'!L5659</x:f>
      </x:c>
      <x:c r="M5659" s="0">
        <x:f>'Historical Trades'!M5659</x:f>
      </x:c>
      <x:c r="N5659" s="0">
        <x:f>CLEAN('Historical Trades'!O5659)</x:f>
      </x:c>
      <x:c r="P5659" s="14">
        <x:f>IF(G5659="sell",M5659,-M5659)</x:f>
      </x:c>
      <x:c r="Q5659" s="14">
        <x:f>VLOOKUP(N5659,'Currency Rates'!$A$3:$C$32,3,0)</x:f>
      </x:c>
      <x:c r="R5659" s="0">
        <x:f>IF(A5659="SPUS",0,IF(A5659="FWD",0,P5659/Q5659))</x:f>
      </x:c>
    </x:row>
    <x:row r="5660" spans="1:19" x14ac:dyDescent="0.3">
      <x:c r="A5660" s="0">
        <x:f>'Historical Trades'!A5660</x:f>
      </x:c>
      <x:c r="B5660" s="0">
        <x:f>'Historical Trades'!B5660</x:f>
      </x:c>
      <x:c r="C5660" s="23">
        <x:f>'Historical Trades'!C5660</x:f>
      </x:c>
      <x:c r="D5660" s="0">
        <x:f>'Historical Trades'!D5660</x:f>
      </x:c>
      <x:c r="E5660" s="23">
        <x:f>'Historical Trades'!E5660</x:f>
      </x:c>
      <x:c r="F5660" s="0">
        <x:f>'Historical Trades'!F5660</x:f>
      </x:c>
      <x:c r="G5660" s="0">
        <x:f>'Historical Trades'!G5660</x:f>
      </x:c>
      <x:c r="H5660" s="0">
        <x:f>'Historical Trades'!H5660</x:f>
      </x:c>
      <x:c r="I5660" s="0">
        <x:f>'Historical Trades'!I5660</x:f>
      </x:c>
      <x:c r="J5660" s="0">
        <x:f>'Historical Trades'!J5660</x:f>
      </x:c>
      <x:c r="K5660" s="0">
        <x:f>'Historical Trades'!K5660</x:f>
      </x:c>
      <x:c r="L5660" s="0">
        <x:f>'Historical Trades'!L5660</x:f>
      </x:c>
      <x:c r="M5660" s="0">
        <x:f>'Historical Trades'!M5660</x:f>
      </x:c>
      <x:c r="N5660" s="0">
        <x:f>CLEAN('Historical Trades'!O5660)</x:f>
      </x:c>
      <x:c r="P5660" s="14">
        <x:f>IF(G5660="sell",M5660,-M5660)</x:f>
      </x:c>
      <x:c r="Q5660" s="14">
        <x:f>VLOOKUP(N5660,'Currency Rates'!$A$3:$C$32,3,0)</x:f>
      </x:c>
      <x:c r="R5660" s="0">
        <x:f>IF(A5660="SPUS",0,IF(A5660="FWD",0,P5660/Q5660))</x:f>
      </x:c>
    </x:row>
    <x:row r="5661" spans="1:19" x14ac:dyDescent="0.3">
      <x:c r="A5661" s="0">
        <x:f>'Historical Trades'!A5661</x:f>
      </x:c>
      <x:c r="B5661" s="0">
        <x:f>'Historical Trades'!B5661</x:f>
      </x:c>
      <x:c r="C5661" s="23">
        <x:f>'Historical Trades'!C5661</x:f>
      </x:c>
      <x:c r="D5661" s="0">
        <x:f>'Historical Trades'!D5661</x:f>
      </x:c>
      <x:c r="E5661" s="23">
        <x:f>'Historical Trades'!E5661</x:f>
      </x:c>
      <x:c r="F5661" s="0">
        <x:f>'Historical Trades'!F5661</x:f>
      </x:c>
      <x:c r="G5661" s="0">
        <x:f>'Historical Trades'!G5661</x:f>
      </x:c>
      <x:c r="H5661" s="0">
        <x:f>'Historical Trades'!H5661</x:f>
      </x:c>
      <x:c r="I5661" s="0">
        <x:f>'Historical Trades'!I5661</x:f>
      </x:c>
      <x:c r="J5661" s="0">
        <x:f>'Historical Trades'!J5661</x:f>
      </x:c>
      <x:c r="K5661" s="0">
        <x:f>'Historical Trades'!K5661</x:f>
      </x:c>
      <x:c r="L5661" s="0">
        <x:f>'Historical Trades'!L5661</x:f>
      </x:c>
      <x:c r="M5661" s="0">
        <x:f>'Historical Trades'!M5661</x:f>
      </x:c>
      <x:c r="N5661" s="0">
        <x:f>CLEAN('Historical Trades'!O5661)</x:f>
      </x:c>
      <x:c r="P5661" s="14">
        <x:f>IF(G5661="sell",M5661,-M5661)</x:f>
      </x:c>
      <x:c r="Q5661" s="14">
        <x:f>VLOOKUP(N5661,'Currency Rates'!$A$3:$C$32,3,0)</x:f>
      </x:c>
      <x:c r="R5661" s="0">
        <x:f>IF(A5661="SPUS",0,IF(A5661="FWD",0,P5661/Q5661))</x:f>
      </x:c>
    </x:row>
    <x:row r="5662" spans="1:19" x14ac:dyDescent="0.3">
      <x:c r="A5662" s="0">
        <x:f>'Historical Trades'!A5662</x:f>
      </x:c>
      <x:c r="B5662" s="0">
        <x:f>'Historical Trades'!B5662</x:f>
      </x:c>
      <x:c r="C5662" s="23">
        <x:f>'Historical Trades'!C5662</x:f>
      </x:c>
      <x:c r="D5662" s="0">
        <x:f>'Historical Trades'!D5662</x:f>
      </x:c>
      <x:c r="E5662" s="23">
        <x:f>'Historical Trades'!E5662</x:f>
      </x:c>
      <x:c r="F5662" s="0">
        <x:f>'Historical Trades'!F5662</x:f>
      </x:c>
      <x:c r="G5662" s="0">
        <x:f>'Historical Trades'!G5662</x:f>
      </x:c>
      <x:c r="H5662" s="0">
        <x:f>'Historical Trades'!H5662</x:f>
      </x:c>
      <x:c r="I5662" s="0">
        <x:f>'Historical Trades'!I5662</x:f>
      </x:c>
      <x:c r="J5662" s="0">
        <x:f>'Historical Trades'!J5662</x:f>
      </x:c>
      <x:c r="K5662" s="0">
        <x:f>'Historical Trades'!K5662</x:f>
      </x:c>
      <x:c r="L5662" s="0">
        <x:f>'Historical Trades'!L5662</x:f>
      </x:c>
      <x:c r="M5662" s="0">
        <x:f>'Historical Trades'!M5662</x:f>
      </x:c>
      <x:c r="N5662" s="0">
        <x:f>CLEAN('Historical Trades'!O5662)</x:f>
      </x:c>
      <x:c r="P5662" s="14">
        <x:f>IF(G5662="sell",M5662,-M5662)</x:f>
      </x:c>
      <x:c r="Q5662" s="14">
        <x:f>VLOOKUP(N5662,'Currency Rates'!$A$3:$C$32,3,0)</x:f>
      </x:c>
      <x:c r="R5662" s="0">
        <x:f>IF(A5662="SPUS",0,IF(A5662="FWD",0,P5662/Q5662))</x:f>
      </x:c>
    </x:row>
    <x:row r="5663" spans="1:19" x14ac:dyDescent="0.3">
      <x:c r="A5663" s="0">
        <x:f>'Historical Trades'!A5663</x:f>
      </x:c>
      <x:c r="B5663" s="0">
        <x:f>'Historical Trades'!B5663</x:f>
      </x:c>
      <x:c r="C5663" s="23">
        <x:f>'Historical Trades'!C5663</x:f>
      </x:c>
      <x:c r="D5663" s="0">
        <x:f>'Historical Trades'!D5663</x:f>
      </x:c>
      <x:c r="E5663" s="23">
        <x:f>'Historical Trades'!E5663</x:f>
      </x:c>
      <x:c r="F5663" s="0">
        <x:f>'Historical Trades'!F5663</x:f>
      </x:c>
      <x:c r="G5663" s="0">
        <x:f>'Historical Trades'!G5663</x:f>
      </x:c>
      <x:c r="H5663" s="0">
        <x:f>'Historical Trades'!H5663</x:f>
      </x:c>
      <x:c r="I5663" s="0">
        <x:f>'Historical Trades'!I5663</x:f>
      </x:c>
      <x:c r="J5663" s="0">
        <x:f>'Historical Trades'!J5663</x:f>
      </x:c>
      <x:c r="K5663" s="0">
        <x:f>'Historical Trades'!K5663</x:f>
      </x:c>
      <x:c r="L5663" s="0">
        <x:f>'Historical Trades'!L5663</x:f>
      </x:c>
      <x:c r="M5663" s="0">
        <x:f>'Historical Trades'!M5663</x:f>
      </x:c>
      <x:c r="N5663" s="0">
        <x:f>CLEAN('Historical Trades'!O5663)</x:f>
      </x:c>
      <x:c r="P5663" s="14">
        <x:f>IF(G5663="sell",M5663,-M5663)</x:f>
      </x:c>
      <x:c r="Q5663" s="14">
        <x:f>VLOOKUP(N5663,'Currency Rates'!$A$3:$C$32,3,0)</x:f>
      </x:c>
      <x:c r="R5663" s="0">
        <x:f>IF(A5663="SPUS",0,IF(A5663="FWD",0,P5663/Q5663))</x:f>
      </x:c>
    </x:row>
    <x:row r="5664" spans="1:19" x14ac:dyDescent="0.3">
      <x:c r="A5664" s="0">
        <x:f>'Historical Trades'!A5664</x:f>
      </x:c>
      <x:c r="B5664" s="0">
        <x:f>'Historical Trades'!B5664</x:f>
      </x:c>
      <x:c r="C5664" s="23">
        <x:f>'Historical Trades'!C5664</x:f>
      </x:c>
      <x:c r="D5664" s="0">
        <x:f>'Historical Trades'!D5664</x:f>
      </x:c>
      <x:c r="E5664" s="23">
        <x:f>'Historical Trades'!E5664</x:f>
      </x:c>
      <x:c r="F5664" s="0">
        <x:f>'Historical Trades'!F5664</x:f>
      </x:c>
      <x:c r="G5664" s="0">
        <x:f>'Historical Trades'!G5664</x:f>
      </x:c>
      <x:c r="H5664" s="0">
        <x:f>'Historical Trades'!H5664</x:f>
      </x:c>
      <x:c r="I5664" s="0">
        <x:f>'Historical Trades'!I5664</x:f>
      </x:c>
      <x:c r="J5664" s="0">
        <x:f>'Historical Trades'!J5664</x:f>
      </x:c>
      <x:c r="K5664" s="0">
        <x:f>'Historical Trades'!K5664</x:f>
      </x:c>
      <x:c r="L5664" s="0">
        <x:f>'Historical Trades'!L5664</x:f>
      </x:c>
      <x:c r="M5664" s="0">
        <x:f>'Historical Trades'!M5664</x:f>
      </x:c>
      <x:c r="N5664" s="0">
        <x:f>CLEAN('Historical Trades'!O5664)</x:f>
      </x:c>
      <x:c r="P5664" s="14">
        <x:f>IF(G5664="sell",M5664,-M5664)</x:f>
      </x:c>
      <x:c r="Q5664" s="14">
        <x:f>VLOOKUP(N5664,'Currency Rates'!$A$3:$C$32,3,0)</x:f>
      </x:c>
      <x:c r="R5664" s="0">
        <x:f>IF(A5664="SPUS",0,IF(A5664="FWD",0,P5664/Q5664))</x:f>
      </x:c>
    </x:row>
    <x:row r="5665" spans="1:19" x14ac:dyDescent="0.3">
      <x:c r="A5665" s="0">
        <x:f>'Historical Trades'!A5665</x:f>
      </x:c>
      <x:c r="B5665" s="0">
        <x:f>'Historical Trades'!B5665</x:f>
      </x:c>
      <x:c r="C5665" s="23">
        <x:f>'Historical Trades'!C5665</x:f>
      </x:c>
      <x:c r="D5665" s="0">
        <x:f>'Historical Trades'!D5665</x:f>
      </x:c>
      <x:c r="E5665" s="23">
        <x:f>'Historical Trades'!E5665</x:f>
      </x:c>
      <x:c r="F5665" s="0">
        <x:f>'Historical Trades'!F5665</x:f>
      </x:c>
      <x:c r="G5665" s="0">
        <x:f>'Historical Trades'!G5665</x:f>
      </x:c>
      <x:c r="H5665" s="0">
        <x:f>'Historical Trades'!H5665</x:f>
      </x:c>
      <x:c r="I5665" s="0">
        <x:f>'Historical Trades'!I5665</x:f>
      </x:c>
      <x:c r="J5665" s="0">
        <x:f>'Historical Trades'!J5665</x:f>
      </x:c>
      <x:c r="K5665" s="0">
        <x:f>'Historical Trades'!K5665</x:f>
      </x:c>
      <x:c r="L5665" s="0">
        <x:f>'Historical Trades'!L5665</x:f>
      </x:c>
      <x:c r="M5665" s="0">
        <x:f>'Historical Trades'!M5665</x:f>
      </x:c>
      <x:c r="N5665" s="0">
        <x:f>CLEAN('Historical Trades'!O5665)</x:f>
      </x:c>
      <x:c r="P5665" s="14">
        <x:f>IF(G5665="sell",M5665,-M5665)</x:f>
      </x:c>
      <x:c r="Q5665" s="14">
        <x:f>VLOOKUP(N5665,'Currency Rates'!$A$3:$C$32,3,0)</x:f>
      </x:c>
      <x:c r="R5665" s="0">
        <x:f>IF(A5665="SPUS",0,IF(A5665="FWD",0,P5665/Q5665))</x:f>
      </x:c>
    </x:row>
    <x:row r="5666" spans="1:19" x14ac:dyDescent="0.3">
      <x:c r="A5666" s="0">
        <x:f>'Historical Trades'!A5666</x:f>
      </x:c>
      <x:c r="B5666" s="0">
        <x:f>'Historical Trades'!B5666</x:f>
      </x:c>
      <x:c r="C5666" s="23">
        <x:f>'Historical Trades'!C5666</x:f>
      </x:c>
      <x:c r="D5666" s="0">
        <x:f>'Historical Trades'!D5666</x:f>
      </x:c>
      <x:c r="E5666" s="23">
        <x:f>'Historical Trades'!E5666</x:f>
      </x:c>
      <x:c r="F5666" s="0">
        <x:f>'Historical Trades'!F5666</x:f>
      </x:c>
      <x:c r="G5666" s="0">
        <x:f>'Historical Trades'!G5666</x:f>
      </x:c>
      <x:c r="H5666" s="0">
        <x:f>'Historical Trades'!H5666</x:f>
      </x:c>
      <x:c r="I5666" s="0">
        <x:f>'Historical Trades'!I5666</x:f>
      </x:c>
      <x:c r="J5666" s="0">
        <x:f>'Historical Trades'!J5666</x:f>
      </x:c>
      <x:c r="K5666" s="0">
        <x:f>'Historical Trades'!K5666</x:f>
      </x:c>
      <x:c r="L5666" s="0">
        <x:f>'Historical Trades'!L5666</x:f>
      </x:c>
      <x:c r="M5666" s="0">
        <x:f>'Historical Trades'!M5666</x:f>
      </x:c>
      <x:c r="N5666" s="0">
        <x:f>CLEAN('Historical Trades'!O5666)</x:f>
      </x:c>
      <x:c r="P5666" s="14">
        <x:f>IF(G5666="sell",M5666,-M5666)</x:f>
      </x:c>
      <x:c r="Q5666" s="14">
        <x:f>VLOOKUP(N5666,'Currency Rates'!$A$3:$C$32,3,0)</x:f>
      </x:c>
      <x:c r="R5666" s="0">
        <x:f>IF(A5666="SPUS",0,IF(A5666="FWD",0,P5666/Q5666))</x:f>
      </x:c>
    </x:row>
    <x:row r="5667" spans="1:19" x14ac:dyDescent="0.3">
      <x:c r="A5667" s="0">
        <x:f>'Historical Trades'!A5667</x:f>
      </x:c>
      <x:c r="B5667" s="0">
        <x:f>'Historical Trades'!B5667</x:f>
      </x:c>
      <x:c r="C5667" s="23">
        <x:f>'Historical Trades'!C5667</x:f>
      </x:c>
      <x:c r="D5667" s="0">
        <x:f>'Historical Trades'!D5667</x:f>
      </x:c>
      <x:c r="E5667" s="23">
        <x:f>'Historical Trades'!E5667</x:f>
      </x:c>
      <x:c r="F5667" s="0">
        <x:f>'Historical Trades'!F5667</x:f>
      </x:c>
      <x:c r="G5667" s="0">
        <x:f>'Historical Trades'!G5667</x:f>
      </x:c>
      <x:c r="H5667" s="0">
        <x:f>'Historical Trades'!H5667</x:f>
      </x:c>
      <x:c r="I5667" s="0">
        <x:f>'Historical Trades'!I5667</x:f>
      </x:c>
      <x:c r="J5667" s="0">
        <x:f>'Historical Trades'!J5667</x:f>
      </x:c>
      <x:c r="K5667" s="0">
        <x:f>'Historical Trades'!K5667</x:f>
      </x:c>
      <x:c r="L5667" s="0">
        <x:f>'Historical Trades'!L5667</x:f>
      </x:c>
      <x:c r="M5667" s="0">
        <x:f>'Historical Trades'!M5667</x:f>
      </x:c>
      <x:c r="N5667" s="0">
        <x:f>CLEAN('Historical Trades'!O5667)</x:f>
      </x:c>
      <x:c r="P5667" s="14">
        <x:f>IF(G5667="sell",M5667,-M5667)</x:f>
      </x:c>
      <x:c r="Q5667" s="14">
        <x:f>VLOOKUP(N5667,'Currency Rates'!$A$3:$C$32,3,0)</x:f>
      </x:c>
      <x:c r="R5667" s="0">
        <x:f>IF(A5667="SPUS",0,IF(A5667="FWD",0,P5667/Q5667))</x:f>
      </x:c>
    </x:row>
    <x:row r="5668" spans="1:19" x14ac:dyDescent="0.3">
      <x:c r="A5668" s="0">
        <x:f>'Historical Trades'!A5668</x:f>
      </x:c>
      <x:c r="B5668" s="0">
        <x:f>'Historical Trades'!B5668</x:f>
      </x:c>
      <x:c r="C5668" s="23">
        <x:f>'Historical Trades'!C5668</x:f>
      </x:c>
      <x:c r="D5668" s="0">
        <x:f>'Historical Trades'!D5668</x:f>
      </x:c>
      <x:c r="E5668" s="23">
        <x:f>'Historical Trades'!E5668</x:f>
      </x:c>
      <x:c r="F5668" s="0">
        <x:f>'Historical Trades'!F5668</x:f>
      </x:c>
      <x:c r="G5668" s="0">
        <x:f>'Historical Trades'!G5668</x:f>
      </x:c>
      <x:c r="H5668" s="0">
        <x:f>'Historical Trades'!H5668</x:f>
      </x:c>
      <x:c r="I5668" s="0">
        <x:f>'Historical Trades'!I5668</x:f>
      </x:c>
      <x:c r="J5668" s="0">
        <x:f>'Historical Trades'!J5668</x:f>
      </x:c>
      <x:c r="K5668" s="0">
        <x:f>'Historical Trades'!K5668</x:f>
      </x:c>
      <x:c r="L5668" s="0">
        <x:f>'Historical Trades'!L5668</x:f>
      </x:c>
      <x:c r="M5668" s="0">
        <x:f>'Historical Trades'!M5668</x:f>
      </x:c>
      <x:c r="N5668" s="0">
        <x:f>CLEAN('Historical Trades'!O5668)</x:f>
      </x:c>
      <x:c r="P5668" s="14">
        <x:f>IF(G5668="sell",M5668,-M5668)</x:f>
      </x:c>
      <x:c r="Q5668" s="14">
        <x:f>VLOOKUP(N5668,'Currency Rates'!$A$3:$C$32,3,0)</x:f>
      </x:c>
      <x:c r="R5668" s="0">
        <x:f>IF(A5668="SPUS",0,IF(A5668="FWD",0,P5668/Q5668))</x:f>
      </x:c>
    </x:row>
    <x:row r="5669" spans="1:19" x14ac:dyDescent="0.3">
      <x:c r="A5669" s="0">
        <x:f>'Historical Trades'!A5669</x:f>
      </x:c>
      <x:c r="B5669" s="0">
        <x:f>'Historical Trades'!B5669</x:f>
      </x:c>
      <x:c r="C5669" s="23">
        <x:f>'Historical Trades'!C5669</x:f>
      </x:c>
      <x:c r="D5669" s="0">
        <x:f>'Historical Trades'!D5669</x:f>
      </x:c>
      <x:c r="E5669" s="23">
        <x:f>'Historical Trades'!E5669</x:f>
      </x:c>
      <x:c r="F5669" s="0">
        <x:f>'Historical Trades'!F5669</x:f>
      </x:c>
      <x:c r="G5669" s="0">
        <x:f>'Historical Trades'!G5669</x:f>
      </x:c>
      <x:c r="H5669" s="0">
        <x:f>'Historical Trades'!H5669</x:f>
      </x:c>
      <x:c r="I5669" s="0">
        <x:f>'Historical Trades'!I5669</x:f>
      </x:c>
      <x:c r="J5669" s="0">
        <x:f>'Historical Trades'!J5669</x:f>
      </x:c>
      <x:c r="K5669" s="0">
        <x:f>'Historical Trades'!K5669</x:f>
      </x:c>
      <x:c r="L5669" s="0">
        <x:f>'Historical Trades'!L5669</x:f>
      </x:c>
      <x:c r="M5669" s="0">
        <x:f>'Historical Trades'!M5669</x:f>
      </x:c>
      <x:c r="N5669" s="0">
        <x:f>CLEAN('Historical Trades'!O5669)</x:f>
      </x:c>
      <x:c r="P5669" s="14">
        <x:f>IF(G5669="sell",M5669,-M5669)</x:f>
      </x:c>
      <x:c r="Q5669" s="14">
        <x:f>VLOOKUP(N5669,'Currency Rates'!$A$3:$C$32,3,0)</x:f>
      </x:c>
      <x:c r="R5669" s="0">
        <x:f>IF(A5669="SPUS",0,IF(A5669="FWD",0,P5669/Q5669))</x:f>
      </x:c>
    </x:row>
    <x:row r="5670" spans="1:19" x14ac:dyDescent="0.3">
      <x:c r="A5670" s="0">
        <x:f>'Historical Trades'!A5670</x:f>
      </x:c>
      <x:c r="B5670" s="0">
        <x:f>'Historical Trades'!B5670</x:f>
      </x:c>
      <x:c r="C5670" s="23">
        <x:f>'Historical Trades'!C5670</x:f>
      </x:c>
      <x:c r="D5670" s="0">
        <x:f>'Historical Trades'!D5670</x:f>
      </x:c>
      <x:c r="E5670" s="23">
        <x:f>'Historical Trades'!E5670</x:f>
      </x:c>
      <x:c r="F5670" s="0">
        <x:f>'Historical Trades'!F5670</x:f>
      </x:c>
      <x:c r="G5670" s="0">
        <x:f>'Historical Trades'!G5670</x:f>
      </x:c>
      <x:c r="H5670" s="0">
        <x:f>'Historical Trades'!H5670</x:f>
      </x:c>
      <x:c r="I5670" s="0">
        <x:f>'Historical Trades'!I5670</x:f>
      </x:c>
      <x:c r="J5670" s="0">
        <x:f>'Historical Trades'!J5670</x:f>
      </x:c>
      <x:c r="K5670" s="0">
        <x:f>'Historical Trades'!K5670</x:f>
      </x:c>
      <x:c r="L5670" s="0">
        <x:f>'Historical Trades'!L5670</x:f>
      </x:c>
      <x:c r="M5670" s="0">
        <x:f>'Historical Trades'!M5670</x:f>
      </x:c>
      <x:c r="N5670" s="0">
        <x:f>CLEAN('Historical Trades'!O5670)</x:f>
      </x:c>
      <x:c r="P5670" s="14">
        <x:f>IF(G5670="sell",M5670,-M5670)</x:f>
      </x:c>
      <x:c r="Q5670" s="14">
        <x:f>VLOOKUP(N5670,'Currency Rates'!$A$3:$C$32,3,0)</x:f>
      </x:c>
      <x:c r="R5670" s="0">
        <x:f>IF(A5670="SPUS",0,IF(A5670="FWD",0,P5670/Q5670))</x:f>
      </x:c>
    </x:row>
    <x:row r="5671" spans="1:19" x14ac:dyDescent="0.3">
      <x:c r="A5671" s="0">
        <x:f>'Historical Trades'!A5671</x:f>
      </x:c>
      <x:c r="B5671" s="0">
        <x:f>'Historical Trades'!B5671</x:f>
      </x:c>
      <x:c r="C5671" s="23">
        <x:f>'Historical Trades'!C5671</x:f>
      </x:c>
      <x:c r="D5671" s="0">
        <x:f>'Historical Trades'!D5671</x:f>
      </x:c>
      <x:c r="E5671" s="23">
        <x:f>'Historical Trades'!E5671</x:f>
      </x:c>
      <x:c r="F5671" s="0">
        <x:f>'Historical Trades'!F5671</x:f>
      </x:c>
      <x:c r="G5671" s="0">
        <x:f>'Historical Trades'!G5671</x:f>
      </x:c>
      <x:c r="H5671" s="0">
        <x:f>'Historical Trades'!H5671</x:f>
      </x:c>
      <x:c r="I5671" s="0">
        <x:f>'Historical Trades'!I5671</x:f>
      </x:c>
      <x:c r="J5671" s="0">
        <x:f>'Historical Trades'!J5671</x:f>
      </x:c>
      <x:c r="K5671" s="0">
        <x:f>'Historical Trades'!K5671</x:f>
      </x:c>
      <x:c r="L5671" s="0">
        <x:f>'Historical Trades'!L5671</x:f>
      </x:c>
      <x:c r="M5671" s="0">
        <x:f>'Historical Trades'!M5671</x:f>
      </x:c>
      <x:c r="N5671" s="0">
        <x:f>CLEAN('Historical Trades'!O5671)</x:f>
      </x:c>
      <x:c r="P5671" s="14">
        <x:f>IF(G5671="sell",M5671,-M5671)</x:f>
      </x:c>
      <x:c r="Q5671" s="14">
        <x:f>VLOOKUP(N5671,'Currency Rates'!$A$3:$C$32,3,0)</x:f>
      </x:c>
      <x:c r="R5671" s="0">
        <x:f>IF(A5671="SPUS",0,IF(A5671="FWD",0,P5671/Q5671))</x:f>
      </x:c>
    </x:row>
    <x:row r="5672" spans="1:19" x14ac:dyDescent="0.3">
      <x:c r="A5672" s="0">
        <x:f>'Historical Trades'!A5672</x:f>
      </x:c>
      <x:c r="B5672" s="0">
        <x:f>'Historical Trades'!B5672</x:f>
      </x:c>
      <x:c r="C5672" s="23">
        <x:f>'Historical Trades'!C5672</x:f>
      </x:c>
      <x:c r="D5672" s="0">
        <x:f>'Historical Trades'!D5672</x:f>
      </x:c>
      <x:c r="E5672" s="23">
        <x:f>'Historical Trades'!E5672</x:f>
      </x:c>
      <x:c r="F5672" s="0">
        <x:f>'Historical Trades'!F5672</x:f>
      </x:c>
      <x:c r="G5672" s="0">
        <x:f>'Historical Trades'!G5672</x:f>
      </x:c>
      <x:c r="H5672" s="0">
        <x:f>'Historical Trades'!H5672</x:f>
      </x:c>
      <x:c r="I5672" s="0">
        <x:f>'Historical Trades'!I5672</x:f>
      </x:c>
      <x:c r="J5672" s="0">
        <x:f>'Historical Trades'!J5672</x:f>
      </x:c>
      <x:c r="K5672" s="0">
        <x:f>'Historical Trades'!K5672</x:f>
      </x:c>
      <x:c r="L5672" s="0">
        <x:f>'Historical Trades'!L5672</x:f>
      </x:c>
      <x:c r="M5672" s="0">
        <x:f>'Historical Trades'!M5672</x:f>
      </x:c>
      <x:c r="N5672" s="0">
        <x:f>CLEAN('Historical Trades'!O5672)</x:f>
      </x:c>
      <x:c r="P5672" s="14">
        <x:f>IF(G5672="sell",M5672,-M5672)</x:f>
      </x:c>
      <x:c r="Q5672" s="14">
        <x:f>VLOOKUP(N5672,'Currency Rates'!$A$3:$C$32,3,0)</x:f>
      </x:c>
      <x:c r="R5672" s="0">
        <x:f>IF(A5672="SPUS",0,IF(A5672="FWD",0,P5672/Q5672))</x:f>
      </x:c>
    </x:row>
    <x:row r="5673" spans="1:19" x14ac:dyDescent="0.3">
      <x:c r="A5673" s="0">
        <x:f>'Historical Trades'!A5673</x:f>
      </x:c>
      <x:c r="B5673" s="0">
        <x:f>'Historical Trades'!B5673</x:f>
      </x:c>
      <x:c r="C5673" s="23">
        <x:f>'Historical Trades'!C5673</x:f>
      </x:c>
      <x:c r="D5673" s="0">
        <x:f>'Historical Trades'!D5673</x:f>
      </x:c>
      <x:c r="E5673" s="23">
        <x:f>'Historical Trades'!E5673</x:f>
      </x:c>
      <x:c r="F5673" s="0">
        <x:f>'Historical Trades'!F5673</x:f>
      </x:c>
      <x:c r="G5673" s="0">
        <x:f>'Historical Trades'!G5673</x:f>
      </x:c>
      <x:c r="H5673" s="0">
        <x:f>'Historical Trades'!H5673</x:f>
      </x:c>
      <x:c r="I5673" s="0">
        <x:f>'Historical Trades'!I5673</x:f>
      </x:c>
      <x:c r="J5673" s="0">
        <x:f>'Historical Trades'!J5673</x:f>
      </x:c>
      <x:c r="K5673" s="0">
        <x:f>'Historical Trades'!K5673</x:f>
      </x:c>
      <x:c r="L5673" s="0">
        <x:f>'Historical Trades'!L5673</x:f>
      </x:c>
      <x:c r="M5673" s="0">
        <x:f>'Historical Trades'!M5673</x:f>
      </x:c>
      <x:c r="N5673" s="0">
        <x:f>CLEAN('Historical Trades'!O5673)</x:f>
      </x:c>
      <x:c r="P5673" s="14">
        <x:f>IF(G5673="sell",M5673,-M5673)</x:f>
      </x:c>
      <x:c r="Q5673" s="14">
        <x:f>VLOOKUP(N5673,'Currency Rates'!$A$3:$C$32,3,0)</x:f>
      </x:c>
      <x:c r="R5673" s="0">
        <x:f>IF(A5673="SPUS",0,IF(A5673="FWD",0,P5673/Q5673))</x:f>
      </x:c>
    </x:row>
    <x:row r="5674" spans="1:19" x14ac:dyDescent="0.3">
      <x:c r="A5674" s="0">
        <x:f>'Historical Trades'!A5674</x:f>
      </x:c>
      <x:c r="B5674" s="0">
        <x:f>'Historical Trades'!B5674</x:f>
      </x:c>
      <x:c r="C5674" s="23">
        <x:f>'Historical Trades'!C5674</x:f>
      </x:c>
      <x:c r="D5674" s="0">
        <x:f>'Historical Trades'!D5674</x:f>
      </x:c>
      <x:c r="E5674" s="23">
        <x:f>'Historical Trades'!E5674</x:f>
      </x:c>
      <x:c r="F5674" s="0">
        <x:f>'Historical Trades'!F5674</x:f>
      </x:c>
      <x:c r="G5674" s="0">
        <x:f>'Historical Trades'!G5674</x:f>
      </x:c>
      <x:c r="H5674" s="0">
        <x:f>'Historical Trades'!H5674</x:f>
      </x:c>
      <x:c r="I5674" s="0">
        <x:f>'Historical Trades'!I5674</x:f>
      </x:c>
      <x:c r="J5674" s="0">
        <x:f>'Historical Trades'!J5674</x:f>
      </x:c>
      <x:c r="K5674" s="0">
        <x:f>'Historical Trades'!K5674</x:f>
      </x:c>
      <x:c r="L5674" s="0">
        <x:f>'Historical Trades'!L5674</x:f>
      </x:c>
      <x:c r="M5674" s="0">
        <x:f>'Historical Trades'!M5674</x:f>
      </x:c>
      <x:c r="N5674" s="0">
        <x:f>CLEAN('Historical Trades'!O5674)</x:f>
      </x:c>
      <x:c r="P5674" s="14">
        <x:f>IF(G5674="sell",M5674,-M5674)</x:f>
      </x:c>
      <x:c r="Q5674" s="14">
        <x:f>VLOOKUP(N5674,'Currency Rates'!$A$3:$C$32,3,0)</x:f>
      </x:c>
      <x:c r="R5674" s="0">
        <x:f>IF(A5674="SPUS",0,IF(A5674="FWD",0,P5674/Q5674))</x:f>
      </x:c>
    </x:row>
    <x:row r="5675" spans="1:19" x14ac:dyDescent="0.3">
      <x:c r="A5675" s="0">
        <x:f>'Historical Trades'!A5675</x:f>
      </x:c>
      <x:c r="B5675" s="0">
        <x:f>'Historical Trades'!B5675</x:f>
      </x:c>
      <x:c r="C5675" s="23">
        <x:f>'Historical Trades'!C5675</x:f>
      </x:c>
      <x:c r="D5675" s="0">
        <x:f>'Historical Trades'!D5675</x:f>
      </x:c>
      <x:c r="E5675" s="23">
        <x:f>'Historical Trades'!E5675</x:f>
      </x:c>
      <x:c r="F5675" s="0">
        <x:f>'Historical Trades'!F5675</x:f>
      </x:c>
      <x:c r="G5675" s="0">
        <x:f>'Historical Trades'!G5675</x:f>
      </x:c>
      <x:c r="H5675" s="0">
        <x:f>'Historical Trades'!H5675</x:f>
      </x:c>
      <x:c r="I5675" s="0">
        <x:f>'Historical Trades'!I5675</x:f>
      </x:c>
      <x:c r="J5675" s="0">
        <x:f>'Historical Trades'!J5675</x:f>
      </x:c>
      <x:c r="K5675" s="0">
        <x:f>'Historical Trades'!K5675</x:f>
      </x:c>
      <x:c r="L5675" s="0">
        <x:f>'Historical Trades'!L5675</x:f>
      </x:c>
      <x:c r="M5675" s="0">
        <x:f>'Historical Trades'!M5675</x:f>
      </x:c>
      <x:c r="N5675" s="0">
        <x:f>CLEAN('Historical Trades'!O5675)</x:f>
      </x:c>
      <x:c r="P5675" s="14">
        <x:f>IF(G5675="sell",M5675,-M5675)</x:f>
      </x:c>
      <x:c r="Q5675" s="14">
        <x:f>VLOOKUP(N5675,'Currency Rates'!$A$3:$C$32,3,0)</x:f>
      </x:c>
      <x:c r="R5675" s="0">
        <x:f>IF(A5675="SPUS",0,IF(A5675="FWD",0,P5675/Q5675))</x:f>
      </x:c>
    </x:row>
    <x:row r="5676" spans="1:19" x14ac:dyDescent="0.3">
      <x:c r="A5676" s="0">
        <x:f>'Historical Trades'!A5676</x:f>
      </x:c>
      <x:c r="B5676" s="0">
        <x:f>'Historical Trades'!B5676</x:f>
      </x:c>
      <x:c r="C5676" s="23">
        <x:f>'Historical Trades'!C5676</x:f>
      </x:c>
      <x:c r="D5676" s="0">
        <x:f>'Historical Trades'!D5676</x:f>
      </x:c>
      <x:c r="E5676" s="23">
        <x:f>'Historical Trades'!E5676</x:f>
      </x:c>
      <x:c r="F5676" s="0">
        <x:f>'Historical Trades'!F5676</x:f>
      </x:c>
      <x:c r="G5676" s="0">
        <x:f>'Historical Trades'!G5676</x:f>
      </x:c>
      <x:c r="H5676" s="0">
        <x:f>'Historical Trades'!H5676</x:f>
      </x:c>
      <x:c r="I5676" s="0">
        <x:f>'Historical Trades'!I5676</x:f>
      </x:c>
      <x:c r="J5676" s="0">
        <x:f>'Historical Trades'!J5676</x:f>
      </x:c>
      <x:c r="K5676" s="0">
        <x:f>'Historical Trades'!K5676</x:f>
      </x:c>
      <x:c r="L5676" s="0">
        <x:f>'Historical Trades'!L5676</x:f>
      </x:c>
      <x:c r="M5676" s="0">
        <x:f>'Historical Trades'!M5676</x:f>
      </x:c>
      <x:c r="N5676" s="0">
        <x:f>CLEAN('Historical Trades'!O5676)</x:f>
      </x:c>
      <x:c r="P5676" s="14">
        <x:f>IF(G5676="sell",M5676,-M5676)</x:f>
      </x:c>
      <x:c r="Q5676" s="14">
        <x:f>VLOOKUP(N5676,'Currency Rates'!$A$3:$C$32,3,0)</x:f>
      </x:c>
      <x:c r="R5676" s="0">
        <x:f>IF(A5676="SPUS",0,IF(A5676="FWD",0,P5676/Q5676))</x:f>
      </x:c>
    </x:row>
    <x:row r="5677" spans="1:19" x14ac:dyDescent="0.3">
      <x:c r="A5677" s="0">
        <x:f>'Historical Trades'!A5677</x:f>
      </x:c>
      <x:c r="B5677" s="0">
        <x:f>'Historical Trades'!B5677</x:f>
      </x:c>
      <x:c r="C5677" s="23">
        <x:f>'Historical Trades'!C5677</x:f>
      </x:c>
      <x:c r="D5677" s="0">
        <x:f>'Historical Trades'!D5677</x:f>
      </x:c>
      <x:c r="E5677" s="23">
        <x:f>'Historical Trades'!E5677</x:f>
      </x:c>
      <x:c r="F5677" s="0">
        <x:f>'Historical Trades'!F5677</x:f>
      </x:c>
      <x:c r="G5677" s="0">
        <x:f>'Historical Trades'!G5677</x:f>
      </x:c>
      <x:c r="H5677" s="0">
        <x:f>'Historical Trades'!H5677</x:f>
      </x:c>
      <x:c r="I5677" s="0">
        <x:f>'Historical Trades'!I5677</x:f>
      </x:c>
      <x:c r="J5677" s="0">
        <x:f>'Historical Trades'!J5677</x:f>
      </x:c>
      <x:c r="K5677" s="0">
        <x:f>'Historical Trades'!K5677</x:f>
      </x:c>
      <x:c r="L5677" s="0">
        <x:f>'Historical Trades'!L5677</x:f>
      </x:c>
      <x:c r="M5677" s="0">
        <x:f>'Historical Trades'!M5677</x:f>
      </x:c>
      <x:c r="N5677" s="0">
        <x:f>CLEAN('Historical Trades'!O5677)</x:f>
      </x:c>
      <x:c r="P5677" s="14">
        <x:f>IF(G5677="sell",M5677,-M5677)</x:f>
      </x:c>
      <x:c r="Q5677" s="14">
        <x:f>VLOOKUP(N5677,'Currency Rates'!$A$3:$C$32,3,0)</x:f>
      </x:c>
      <x:c r="R5677" s="0">
        <x:f>IF(A5677="SPUS",0,IF(A5677="FWD",0,P5677/Q5677))</x:f>
      </x:c>
    </x:row>
    <x:row r="5678" spans="1:19" x14ac:dyDescent="0.3">
      <x:c r="A5678" s="0">
        <x:f>'Historical Trades'!A5678</x:f>
      </x:c>
      <x:c r="B5678" s="0">
        <x:f>'Historical Trades'!B5678</x:f>
      </x:c>
      <x:c r="C5678" s="23">
        <x:f>'Historical Trades'!C5678</x:f>
      </x:c>
      <x:c r="D5678" s="0">
        <x:f>'Historical Trades'!D5678</x:f>
      </x:c>
      <x:c r="E5678" s="23">
        <x:f>'Historical Trades'!E5678</x:f>
      </x:c>
      <x:c r="F5678" s="0">
        <x:f>'Historical Trades'!F5678</x:f>
      </x:c>
      <x:c r="G5678" s="0">
        <x:f>'Historical Trades'!G5678</x:f>
      </x:c>
      <x:c r="H5678" s="0">
        <x:f>'Historical Trades'!H5678</x:f>
      </x:c>
      <x:c r="I5678" s="0">
        <x:f>'Historical Trades'!I5678</x:f>
      </x:c>
      <x:c r="J5678" s="0">
        <x:f>'Historical Trades'!J5678</x:f>
      </x:c>
      <x:c r="K5678" s="0">
        <x:f>'Historical Trades'!K5678</x:f>
      </x:c>
      <x:c r="L5678" s="0">
        <x:f>'Historical Trades'!L5678</x:f>
      </x:c>
      <x:c r="M5678" s="0">
        <x:f>'Historical Trades'!M5678</x:f>
      </x:c>
      <x:c r="N5678" s="0">
        <x:f>CLEAN('Historical Trades'!O5678)</x:f>
      </x:c>
      <x:c r="P5678" s="14">
        <x:f>IF(G5678="sell",M5678,-M5678)</x:f>
      </x:c>
      <x:c r="Q5678" s="14">
        <x:f>VLOOKUP(N5678,'Currency Rates'!$A$3:$C$32,3,0)</x:f>
      </x:c>
      <x:c r="R5678" s="0">
        <x:f>IF(A5678="SPUS",0,IF(A5678="FWD",0,P5678/Q5678))</x:f>
      </x:c>
    </x:row>
    <x:row r="5679" spans="1:19" x14ac:dyDescent="0.3">
      <x:c r="A5679" s="0">
        <x:f>'Historical Trades'!A5679</x:f>
      </x:c>
      <x:c r="B5679" s="0">
        <x:f>'Historical Trades'!B5679</x:f>
      </x:c>
      <x:c r="C5679" s="23">
        <x:f>'Historical Trades'!C5679</x:f>
      </x:c>
      <x:c r="D5679" s="0">
        <x:f>'Historical Trades'!D5679</x:f>
      </x:c>
      <x:c r="E5679" s="23">
        <x:f>'Historical Trades'!E5679</x:f>
      </x:c>
      <x:c r="F5679" s="0">
        <x:f>'Historical Trades'!F5679</x:f>
      </x:c>
      <x:c r="G5679" s="0">
        <x:f>'Historical Trades'!G5679</x:f>
      </x:c>
      <x:c r="H5679" s="0">
        <x:f>'Historical Trades'!H5679</x:f>
      </x:c>
      <x:c r="I5679" s="0">
        <x:f>'Historical Trades'!I5679</x:f>
      </x:c>
      <x:c r="J5679" s="0">
        <x:f>'Historical Trades'!J5679</x:f>
      </x:c>
      <x:c r="K5679" s="0">
        <x:f>'Historical Trades'!K5679</x:f>
      </x:c>
      <x:c r="L5679" s="0">
        <x:f>'Historical Trades'!L5679</x:f>
      </x:c>
      <x:c r="M5679" s="0">
        <x:f>'Historical Trades'!M5679</x:f>
      </x:c>
      <x:c r="N5679" s="0">
        <x:f>CLEAN('Historical Trades'!O5679)</x:f>
      </x:c>
      <x:c r="P5679" s="14">
        <x:f>IF(G5679="sell",M5679,-M5679)</x:f>
      </x:c>
      <x:c r="Q5679" s="14">
        <x:f>VLOOKUP(N5679,'Currency Rates'!$A$3:$C$32,3,0)</x:f>
      </x:c>
      <x:c r="R5679" s="0">
        <x:f>IF(A5679="SPUS",0,IF(A5679="FWD",0,P5679/Q5679))</x:f>
      </x:c>
    </x:row>
    <x:row r="5680" spans="1:19" x14ac:dyDescent="0.3">
      <x:c r="A5680" s="0">
        <x:f>'Historical Trades'!A5680</x:f>
      </x:c>
      <x:c r="B5680" s="0">
        <x:f>'Historical Trades'!B5680</x:f>
      </x:c>
      <x:c r="C5680" s="23">
        <x:f>'Historical Trades'!C5680</x:f>
      </x:c>
      <x:c r="D5680" s="0">
        <x:f>'Historical Trades'!D5680</x:f>
      </x:c>
      <x:c r="E5680" s="23">
        <x:f>'Historical Trades'!E5680</x:f>
      </x:c>
      <x:c r="F5680" s="0">
        <x:f>'Historical Trades'!F5680</x:f>
      </x:c>
      <x:c r="G5680" s="0">
        <x:f>'Historical Trades'!G5680</x:f>
      </x:c>
      <x:c r="H5680" s="0">
        <x:f>'Historical Trades'!H5680</x:f>
      </x:c>
      <x:c r="I5680" s="0">
        <x:f>'Historical Trades'!I5680</x:f>
      </x:c>
      <x:c r="J5680" s="0">
        <x:f>'Historical Trades'!J5680</x:f>
      </x:c>
      <x:c r="K5680" s="0">
        <x:f>'Historical Trades'!K5680</x:f>
      </x:c>
      <x:c r="L5680" s="0">
        <x:f>'Historical Trades'!L5680</x:f>
      </x:c>
      <x:c r="M5680" s="0">
        <x:f>'Historical Trades'!M5680</x:f>
      </x:c>
      <x:c r="N5680" s="0">
        <x:f>CLEAN('Historical Trades'!O5680)</x:f>
      </x:c>
      <x:c r="P5680" s="14">
        <x:f>IF(G5680="sell",M5680,-M5680)</x:f>
      </x:c>
      <x:c r="Q5680" s="14">
        <x:f>VLOOKUP(N5680,'Currency Rates'!$A$3:$C$32,3,0)</x:f>
      </x:c>
      <x:c r="R5680" s="0">
        <x:f>IF(A5680="SPUS",0,IF(A5680="FWD",0,P5680/Q5680))</x:f>
      </x:c>
    </x:row>
    <x:row r="5681" spans="1:19" x14ac:dyDescent="0.3">
      <x:c r="A5681" s="0">
        <x:f>'Historical Trades'!A5681</x:f>
      </x:c>
      <x:c r="B5681" s="0">
        <x:f>'Historical Trades'!B5681</x:f>
      </x:c>
      <x:c r="C5681" s="23">
        <x:f>'Historical Trades'!C5681</x:f>
      </x:c>
      <x:c r="D5681" s="0">
        <x:f>'Historical Trades'!D5681</x:f>
      </x:c>
      <x:c r="E5681" s="23">
        <x:f>'Historical Trades'!E5681</x:f>
      </x:c>
      <x:c r="F5681" s="0">
        <x:f>'Historical Trades'!F5681</x:f>
      </x:c>
      <x:c r="G5681" s="0">
        <x:f>'Historical Trades'!G5681</x:f>
      </x:c>
      <x:c r="H5681" s="0">
        <x:f>'Historical Trades'!H5681</x:f>
      </x:c>
      <x:c r="I5681" s="0">
        <x:f>'Historical Trades'!I5681</x:f>
      </x:c>
      <x:c r="J5681" s="0">
        <x:f>'Historical Trades'!J5681</x:f>
      </x:c>
      <x:c r="K5681" s="0">
        <x:f>'Historical Trades'!K5681</x:f>
      </x:c>
      <x:c r="L5681" s="0">
        <x:f>'Historical Trades'!L5681</x:f>
      </x:c>
      <x:c r="M5681" s="0">
        <x:f>'Historical Trades'!M5681</x:f>
      </x:c>
      <x:c r="N5681" s="0">
        <x:f>CLEAN('Historical Trades'!O5681)</x:f>
      </x:c>
      <x:c r="P5681" s="14">
        <x:f>IF(G5681="sell",M5681,-M5681)</x:f>
      </x:c>
      <x:c r="Q5681" s="14">
        <x:f>VLOOKUP(N5681,'Currency Rates'!$A$3:$C$32,3,0)</x:f>
      </x:c>
      <x:c r="R5681" s="0">
        <x:f>IF(A5681="SPUS",0,IF(A5681="FWD",0,P5681/Q5681))</x:f>
      </x:c>
    </x:row>
    <x:row r="5682" spans="1:19" x14ac:dyDescent="0.3">
      <x:c r="A5682" s="0">
        <x:f>'Historical Trades'!A5682</x:f>
      </x:c>
      <x:c r="B5682" s="0">
        <x:f>'Historical Trades'!B5682</x:f>
      </x:c>
      <x:c r="C5682" s="23">
        <x:f>'Historical Trades'!C5682</x:f>
      </x:c>
      <x:c r="D5682" s="0">
        <x:f>'Historical Trades'!D5682</x:f>
      </x:c>
      <x:c r="E5682" s="23">
        <x:f>'Historical Trades'!E5682</x:f>
      </x:c>
      <x:c r="F5682" s="0">
        <x:f>'Historical Trades'!F5682</x:f>
      </x:c>
      <x:c r="G5682" s="0">
        <x:f>'Historical Trades'!G5682</x:f>
      </x:c>
      <x:c r="H5682" s="0">
        <x:f>'Historical Trades'!H5682</x:f>
      </x:c>
      <x:c r="I5682" s="0">
        <x:f>'Historical Trades'!I5682</x:f>
      </x:c>
      <x:c r="J5682" s="0">
        <x:f>'Historical Trades'!J5682</x:f>
      </x:c>
      <x:c r="K5682" s="0">
        <x:f>'Historical Trades'!K5682</x:f>
      </x:c>
      <x:c r="L5682" s="0">
        <x:f>'Historical Trades'!L5682</x:f>
      </x:c>
      <x:c r="M5682" s="0">
        <x:f>'Historical Trades'!M5682</x:f>
      </x:c>
      <x:c r="N5682" s="0">
        <x:f>CLEAN('Historical Trades'!O5682)</x:f>
      </x:c>
      <x:c r="P5682" s="14">
        <x:f>IF(G5682="sell",M5682,-M5682)</x:f>
      </x:c>
      <x:c r="Q5682" s="14">
        <x:f>VLOOKUP(N5682,'Currency Rates'!$A$3:$C$32,3,0)</x:f>
      </x:c>
      <x:c r="R5682" s="0">
        <x:f>IF(A5682="SPUS",0,IF(A5682="FWD",0,P5682/Q5682))</x:f>
      </x:c>
    </x:row>
    <x:row r="5683" spans="1:19" x14ac:dyDescent="0.3">
      <x:c r="A5683" s="0">
        <x:f>'Historical Trades'!A5683</x:f>
      </x:c>
      <x:c r="B5683" s="0">
        <x:f>'Historical Trades'!B5683</x:f>
      </x:c>
      <x:c r="C5683" s="23">
        <x:f>'Historical Trades'!C5683</x:f>
      </x:c>
      <x:c r="D5683" s="0">
        <x:f>'Historical Trades'!D5683</x:f>
      </x:c>
      <x:c r="E5683" s="23">
        <x:f>'Historical Trades'!E5683</x:f>
      </x:c>
      <x:c r="F5683" s="0">
        <x:f>'Historical Trades'!F5683</x:f>
      </x:c>
      <x:c r="G5683" s="0">
        <x:f>'Historical Trades'!G5683</x:f>
      </x:c>
      <x:c r="H5683" s="0">
        <x:f>'Historical Trades'!H5683</x:f>
      </x:c>
      <x:c r="I5683" s="0">
        <x:f>'Historical Trades'!I5683</x:f>
      </x:c>
      <x:c r="J5683" s="0">
        <x:f>'Historical Trades'!J5683</x:f>
      </x:c>
      <x:c r="K5683" s="0">
        <x:f>'Historical Trades'!K5683</x:f>
      </x:c>
      <x:c r="L5683" s="0">
        <x:f>'Historical Trades'!L5683</x:f>
      </x:c>
      <x:c r="M5683" s="0">
        <x:f>'Historical Trades'!M5683</x:f>
      </x:c>
      <x:c r="N5683" s="0">
        <x:f>CLEAN('Historical Trades'!O5683)</x:f>
      </x:c>
      <x:c r="P5683" s="14">
        <x:f>IF(G5683="sell",M5683,-M5683)</x:f>
      </x:c>
      <x:c r="Q5683" s="14">
        <x:f>VLOOKUP(N5683,'Currency Rates'!$A$3:$C$32,3,0)</x:f>
      </x:c>
      <x:c r="R5683" s="0">
        <x:f>IF(A5683="SPUS",0,IF(A5683="FWD",0,P5683/Q5683))</x:f>
      </x:c>
    </x:row>
    <x:row r="5684" spans="1:19" x14ac:dyDescent="0.3">
      <x:c r="A5684" s="0">
        <x:f>'Historical Trades'!A5684</x:f>
      </x:c>
      <x:c r="B5684" s="0">
        <x:f>'Historical Trades'!B5684</x:f>
      </x:c>
      <x:c r="C5684" s="23">
        <x:f>'Historical Trades'!C5684</x:f>
      </x:c>
      <x:c r="D5684" s="0">
        <x:f>'Historical Trades'!D5684</x:f>
      </x:c>
      <x:c r="E5684" s="23">
        <x:f>'Historical Trades'!E5684</x:f>
      </x:c>
      <x:c r="F5684" s="0">
        <x:f>'Historical Trades'!F5684</x:f>
      </x:c>
      <x:c r="G5684" s="0">
        <x:f>'Historical Trades'!G5684</x:f>
      </x:c>
      <x:c r="H5684" s="0">
        <x:f>'Historical Trades'!H5684</x:f>
      </x:c>
      <x:c r="I5684" s="0">
        <x:f>'Historical Trades'!I5684</x:f>
      </x:c>
      <x:c r="J5684" s="0">
        <x:f>'Historical Trades'!J5684</x:f>
      </x:c>
      <x:c r="K5684" s="0">
        <x:f>'Historical Trades'!K5684</x:f>
      </x:c>
      <x:c r="L5684" s="0">
        <x:f>'Historical Trades'!L5684</x:f>
      </x:c>
      <x:c r="M5684" s="0">
        <x:f>'Historical Trades'!M5684</x:f>
      </x:c>
      <x:c r="N5684" s="0">
        <x:f>CLEAN('Historical Trades'!O5684)</x:f>
      </x:c>
      <x:c r="P5684" s="14">
        <x:f>IF(G5684="sell",M5684,-M5684)</x:f>
      </x:c>
      <x:c r="Q5684" s="14">
        <x:f>VLOOKUP(N5684,'Currency Rates'!$A$3:$C$32,3,0)</x:f>
      </x:c>
      <x:c r="R5684" s="0">
        <x:f>IF(A5684="SPUS",0,IF(A5684="FWD",0,P5684/Q5684))</x:f>
      </x:c>
    </x:row>
    <x:row r="5685" spans="1:19" x14ac:dyDescent="0.3">
      <x:c r="A5685" s="0">
        <x:f>'Historical Trades'!A5685</x:f>
      </x:c>
      <x:c r="B5685" s="0">
        <x:f>'Historical Trades'!B5685</x:f>
      </x:c>
      <x:c r="C5685" s="23">
        <x:f>'Historical Trades'!C5685</x:f>
      </x:c>
      <x:c r="D5685" s="0">
        <x:f>'Historical Trades'!D5685</x:f>
      </x:c>
      <x:c r="E5685" s="23">
        <x:f>'Historical Trades'!E5685</x:f>
      </x:c>
      <x:c r="F5685" s="0">
        <x:f>'Historical Trades'!F5685</x:f>
      </x:c>
      <x:c r="G5685" s="0">
        <x:f>'Historical Trades'!G5685</x:f>
      </x:c>
      <x:c r="H5685" s="0">
        <x:f>'Historical Trades'!H5685</x:f>
      </x:c>
      <x:c r="I5685" s="0">
        <x:f>'Historical Trades'!I5685</x:f>
      </x:c>
      <x:c r="J5685" s="0">
        <x:f>'Historical Trades'!J5685</x:f>
      </x:c>
      <x:c r="K5685" s="0">
        <x:f>'Historical Trades'!K5685</x:f>
      </x:c>
      <x:c r="L5685" s="0">
        <x:f>'Historical Trades'!L5685</x:f>
      </x:c>
      <x:c r="M5685" s="0">
        <x:f>'Historical Trades'!M5685</x:f>
      </x:c>
      <x:c r="N5685" s="0">
        <x:f>CLEAN('Historical Trades'!O5685)</x:f>
      </x:c>
      <x:c r="P5685" s="14">
        <x:f>IF(G5685="sell",M5685,-M5685)</x:f>
      </x:c>
      <x:c r="Q5685" s="14">
        <x:f>VLOOKUP(N5685,'Currency Rates'!$A$3:$C$32,3,0)</x:f>
      </x:c>
      <x:c r="R5685" s="0">
        <x:f>IF(A5685="SPUS",0,IF(A5685="FWD",0,P5685/Q5685))</x:f>
      </x:c>
    </x:row>
    <x:row r="5686" spans="1:19" x14ac:dyDescent="0.3">
      <x:c r="A5686" s="0">
        <x:f>'Historical Trades'!A5686</x:f>
      </x:c>
      <x:c r="B5686" s="0">
        <x:f>'Historical Trades'!B5686</x:f>
      </x:c>
      <x:c r="C5686" s="23">
        <x:f>'Historical Trades'!C5686</x:f>
      </x:c>
      <x:c r="D5686" s="0">
        <x:f>'Historical Trades'!D5686</x:f>
      </x:c>
      <x:c r="E5686" s="23">
        <x:f>'Historical Trades'!E5686</x:f>
      </x:c>
      <x:c r="F5686" s="0">
        <x:f>'Historical Trades'!F5686</x:f>
      </x:c>
      <x:c r="G5686" s="0">
        <x:f>'Historical Trades'!G5686</x:f>
      </x:c>
      <x:c r="H5686" s="0">
        <x:f>'Historical Trades'!H5686</x:f>
      </x:c>
      <x:c r="I5686" s="0">
        <x:f>'Historical Trades'!I5686</x:f>
      </x:c>
      <x:c r="J5686" s="0">
        <x:f>'Historical Trades'!J5686</x:f>
      </x:c>
      <x:c r="K5686" s="0">
        <x:f>'Historical Trades'!K5686</x:f>
      </x:c>
      <x:c r="L5686" s="0">
        <x:f>'Historical Trades'!L5686</x:f>
      </x:c>
      <x:c r="M5686" s="0">
        <x:f>'Historical Trades'!M5686</x:f>
      </x:c>
      <x:c r="N5686" s="0">
        <x:f>CLEAN('Historical Trades'!O5686)</x:f>
      </x:c>
      <x:c r="P5686" s="14">
        <x:f>IF(G5686="sell",M5686,-M5686)</x:f>
      </x:c>
      <x:c r="Q5686" s="14">
        <x:f>VLOOKUP(N5686,'Currency Rates'!$A$3:$C$32,3,0)</x:f>
      </x:c>
      <x:c r="R5686" s="0">
        <x:f>IF(A5686="SPUS",0,IF(A5686="FWD",0,P5686/Q5686))</x:f>
      </x:c>
    </x:row>
    <x:row r="5687" spans="1:19" x14ac:dyDescent="0.3">
      <x:c r="A5687" s="0">
        <x:f>'Historical Trades'!A5687</x:f>
      </x:c>
      <x:c r="B5687" s="0">
        <x:f>'Historical Trades'!B5687</x:f>
      </x:c>
      <x:c r="C5687" s="23">
        <x:f>'Historical Trades'!C5687</x:f>
      </x:c>
      <x:c r="D5687" s="0">
        <x:f>'Historical Trades'!D5687</x:f>
      </x:c>
      <x:c r="E5687" s="23">
        <x:f>'Historical Trades'!E5687</x:f>
      </x:c>
      <x:c r="F5687" s="0">
        <x:f>'Historical Trades'!F5687</x:f>
      </x:c>
      <x:c r="G5687" s="0">
        <x:f>'Historical Trades'!G5687</x:f>
      </x:c>
      <x:c r="H5687" s="0">
        <x:f>'Historical Trades'!H5687</x:f>
      </x:c>
      <x:c r="I5687" s="0">
        <x:f>'Historical Trades'!I5687</x:f>
      </x:c>
      <x:c r="J5687" s="0">
        <x:f>'Historical Trades'!J5687</x:f>
      </x:c>
      <x:c r="K5687" s="0">
        <x:f>'Historical Trades'!K5687</x:f>
      </x:c>
      <x:c r="L5687" s="0">
        <x:f>'Historical Trades'!L5687</x:f>
      </x:c>
      <x:c r="M5687" s="0">
        <x:f>'Historical Trades'!M5687</x:f>
      </x:c>
      <x:c r="N5687" s="0">
        <x:f>CLEAN('Historical Trades'!O5687)</x:f>
      </x:c>
      <x:c r="P5687" s="14">
        <x:f>IF(G5687="sell",M5687,-M5687)</x:f>
      </x:c>
      <x:c r="Q5687" s="14">
        <x:f>VLOOKUP(N5687,'Currency Rates'!$A$3:$C$32,3,0)</x:f>
      </x:c>
      <x:c r="R5687" s="0">
        <x:f>IF(A5687="SPUS",0,IF(A5687="FWD",0,P5687/Q5687))</x:f>
      </x:c>
    </x:row>
    <x:row r="5688" spans="1:19" x14ac:dyDescent="0.3">
      <x:c r="A5688" s="0">
        <x:f>'Historical Trades'!A5688</x:f>
      </x:c>
      <x:c r="B5688" s="0">
        <x:f>'Historical Trades'!B5688</x:f>
      </x:c>
      <x:c r="C5688" s="23">
        <x:f>'Historical Trades'!C5688</x:f>
      </x:c>
      <x:c r="D5688" s="0">
        <x:f>'Historical Trades'!D5688</x:f>
      </x:c>
      <x:c r="E5688" s="23">
        <x:f>'Historical Trades'!E5688</x:f>
      </x:c>
      <x:c r="F5688" s="0">
        <x:f>'Historical Trades'!F5688</x:f>
      </x:c>
      <x:c r="G5688" s="0">
        <x:f>'Historical Trades'!G5688</x:f>
      </x:c>
      <x:c r="H5688" s="0">
        <x:f>'Historical Trades'!H5688</x:f>
      </x:c>
      <x:c r="I5688" s="0">
        <x:f>'Historical Trades'!I5688</x:f>
      </x:c>
      <x:c r="J5688" s="0">
        <x:f>'Historical Trades'!J5688</x:f>
      </x:c>
      <x:c r="K5688" s="0">
        <x:f>'Historical Trades'!K5688</x:f>
      </x:c>
      <x:c r="L5688" s="0">
        <x:f>'Historical Trades'!L5688</x:f>
      </x:c>
      <x:c r="M5688" s="0">
        <x:f>'Historical Trades'!M5688</x:f>
      </x:c>
      <x:c r="N5688" s="0">
        <x:f>CLEAN('Historical Trades'!O5688)</x:f>
      </x:c>
      <x:c r="P5688" s="14">
        <x:f>IF(G5688="sell",M5688,-M5688)</x:f>
      </x:c>
      <x:c r="Q5688" s="14">
        <x:f>VLOOKUP(N5688,'Currency Rates'!$A$3:$C$32,3,0)</x:f>
      </x:c>
      <x:c r="R5688" s="0">
        <x:f>IF(A5688="SPUS",0,IF(A5688="FWD",0,P5688/Q5688))</x:f>
      </x:c>
    </x:row>
    <x:row r="5689" spans="1:19" x14ac:dyDescent="0.3">
      <x:c r="A5689" s="0">
        <x:f>'Historical Trades'!A5689</x:f>
      </x:c>
      <x:c r="B5689" s="0">
        <x:f>'Historical Trades'!B5689</x:f>
      </x:c>
      <x:c r="C5689" s="23">
        <x:f>'Historical Trades'!C5689</x:f>
      </x:c>
      <x:c r="D5689" s="0">
        <x:f>'Historical Trades'!D5689</x:f>
      </x:c>
      <x:c r="E5689" s="23">
        <x:f>'Historical Trades'!E5689</x:f>
      </x:c>
      <x:c r="F5689" s="0">
        <x:f>'Historical Trades'!F5689</x:f>
      </x:c>
      <x:c r="G5689" s="0">
        <x:f>'Historical Trades'!G5689</x:f>
      </x:c>
      <x:c r="H5689" s="0">
        <x:f>'Historical Trades'!H5689</x:f>
      </x:c>
      <x:c r="I5689" s="0">
        <x:f>'Historical Trades'!I5689</x:f>
      </x:c>
      <x:c r="J5689" s="0">
        <x:f>'Historical Trades'!J5689</x:f>
      </x:c>
      <x:c r="K5689" s="0">
        <x:f>'Historical Trades'!K5689</x:f>
      </x:c>
      <x:c r="L5689" s="0">
        <x:f>'Historical Trades'!L5689</x:f>
      </x:c>
      <x:c r="M5689" s="0">
        <x:f>'Historical Trades'!M5689</x:f>
      </x:c>
      <x:c r="N5689" s="0">
        <x:f>CLEAN('Historical Trades'!O5689)</x:f>
      </x:c>
      <x:c r="P5689" s="14">
        <x:f>IF(G5689="sell",M5689,-M5689)</x:f>
      </x:c>
      <x:c r="Q5689" s="14">
        <x:f>VLOOKUP(N5689,'Currency Rates'!$A$3:$C$32,3,0)</x:f>
      </x:c>
      <x:c r="R5689" s="0">
        <x:f>IF(A5689="SPUS",0,IF(A5689="FWD",0,P5689/Q5689))</x:f>
      </x:c>
    </x:row>
    <x:row r="5690" spans="1:19" x14ac:dyDescent="0.3">
      <x:c r="A5690" s="0">
        <x:f>'Historical Trades'!A5690</x:f>
      </x:c>
      <x:c r="B5690" s="0">
        <x:f>'Historical Trades'!B5690</x:f>
      </x:c>
      <x:c r="C5690" s="23">
        <x:f>'Historical Trades'!C5690</x:f>
      </x:c>
      <x:c r="D5690" s="0">
        <x:f>'Historical Trades'!D5690</x:f>
      </x:c>
      <x:c r="E5690" s="23">
        <x:f>'Historical Trades'!E5690</x:f>
      </x:c>
      <x:c r="F5690" s="0">
        <x:f>'Historical Trades'!F5690</x:f>
      </x:c>
      <x:c r="G5690" s="0">
        <x:f>'Historical Trades'!G5690</x:f>
      </x:c>
      <x:c r="H5690" s="0">
        <x:f>'Historical Trades'!H5690</x:f>
      </x:c>
      <x:c r="I5690" s="0">
        <x:f>'Historical Trades'!I5690</x:f>
      </x:c>
      <x:c r="J5690" s="0">
        <x:f>'Historical Trades'!J5690</x:f>
      </x:c>
      <x:c r="K5690" s="0">
        <x:f>'Historical Trades'!K5690</x:f>
      </x:c>
      <x:c r="L5690" s="0">
        <x:f>'Historical Trades'!L5690</x:f>
      </x:c>
      <x:c r="M5690" s="0">
        <x:f>'Historical Trades'!M5690</x:f>
      </x:c>
      <x:c r="N5690" s="0">
        <x:f>CLEAN('Historical Trades'!O5690)</x:f>
      </x:c>
      <x:c r="P5690" s="14">
        <x:f>IF(G5690="sell",M5690,-M5690)</x:f>
      </x:c>
      <x:c r="Q5690" s="14">
        <x:f>VLOOKUP(N5690,'Currency Rates'!$A$3:$C$32,3,0)</x:f>
      </x:c>
      <x:c r="R5690" s="0">
        <x:f>IF(A5690="SPUS",0,IF(A5690="FWD",0,P5690/Q5690))</x:f>
      </x:c>
    </x:row>
    <x:row r="5691" spans="1:19" x14ac:dyDescent="0.3">
      <x:c r="A5691" s="0">
        <x:f>'Historical Trades'!A5691</x:f>
      </x:c>
      <x:c r="B5691" s="0">
        <x:f>'Historical Trades'!B5691</x:f>
      </x:c>
      <x:c r="C5691" s="23">
        <x:f>'Historical Trades'!C5691</x:f>
      </x:c>
      <x:c r="D5691" s="0">
        <x:f>'Historical Trades'!D5691</x:f>
      </x:c>
      <x:c r="E5691" s="23">
        <x:f>'Historical Trades'!E5691</x:f>
      </x:c>
      <x:c r="F5691" s="0">
        <x:f>'Historical Trades'!F5691</x:f>
      </x:c>
      <x:c r="G5691" s="0">
        <x:f>'Historical Trades'!G5691</x:f>
      </x:c>
      <x:c r="H5691" s="0">
        <x:f>'Historical Trades'!H5691</x:f>
      </x:c>
      <x:c r="I5691" s="0">
        <x:f>'Historical Trades'!I5691</x:f>
      </x:c>
      <x:c r="J5691" s="0">
        <x:f>'Historical Trades'!J5691</x:f>
      </x:c>
      <x:c r="K5691" s="0">
        <x:f>'Historical Trades'!K5691</x:f>
      </x:c>
      <x:c r="L5691" s="0">
        <x:f>'Historical Trades'!L5691</x:f>
      </x:c>
      <x:c r="M5691" s="0">
        <x:f>'Historical Trades'!M5691</x:f>
      </x:c>
      <x:c r="N5691" s="0">
        <x:f>CLEAN('Historical Trades'!O5691)</x:f>
      </x:c>
      <x:c r="P5691" s="14">
        <x:f>IF(G5691="sell",M5691,-M5691)</x:f>
      </x:c>
      <x:c r="Q5691" s="14">
        <x:f>VLOOKUP(N5691,'Currency Rates'!$A$3:$C$32,3,0)</x:f>
      </x:c>
      <x:c r="R5691" s="0">
        <x:f>IF(A5691="SPUS",0,IF(A5691="FWD",0,P5691/Q5691))</x:f>
      </x:c>
    </x:row>
    <x:row r="5692" spans="1:19" x14ac:dyDescent="0.3">
      <x:c r="A5692" s="0">
        <x:f>'Historical Trades'!A5692</x:f>
      </x:c>
      <x:c r="B5692" s="0">
        <x:f>'Historical Trades'!B5692</x:f>
      </x:c>
      <x:c r="C5692" s="23">
        <x:f>'Historical Trades'!C5692</x:f>
      </x:c>
      <x:c r="D5692" s="0">
        <x:f>'Historical Trades'!D5692</x:f>
      </x:c>
      <x:c r="E5692" s="23">
        <x:f>'Historical Trades'!E5692</x:f>
      </x:c>
      <x:c r="F5692" s="0">
        <x:f>'Historical Trades'!F5692</x:f>
      </x:c>
      <x:c r="G5692" s="0">
        <x:f>'Historical Trades'!G5692</x:f>
      </x:c>
      <x:c r="H5692" s="0">
        <x:f>'Historical Trades'!H5692</x:f>
      </x:c>
      <x:c r="I5692" s="0">
        <x:f>'Historical Trades'!I5692</x:f>
      </x:c>
      <x:c r="J5692" s="0">
        <x:f>'Historical Trades'!J5692</x:f>
      </x:c>
      <x:c r="K5692" s="0">
        <x:f>'Historical Trades'!K5692</x:f>
      </x:c>
      <x:c r="L5692" s="0">
        <x:f>'Historical Trades'!L5692</x:f>
      </x:c>
      <x:c r="M5692" s="0">
        <x:f>'Historical Trades'!M5692</x:f>
      </x:c>
      <x:c r="N5692" s="0">
        <x:f>CLEAN('Historical Trades'!O5692)</x:f>
      </x:c>
      <x:c r="P5692" s="14">
        <x:f>IF(G5692="sell",M5692,-M5692)</x:f>
      </x:c>
      <x:c r="Q5692" s="14">
        <x:f>VLOOKUP(N5692,'Currency Rates'!$A$3:$C$32,3,0)</x:f>
      </x:c>
      <x:c r="R5692" s="0">
        <x:f>IF(A5692="SPUS",0,IF(A5692="FWD",0,P5692/Q5692))</x:f>
      </x:c>
    </x:row>
    <x:row r="5693" spans="1:19" x14ac:dyDescent="0.3">
      <x:c r="A5693" s="0">
        <x:f>'Historical Trades'!A5693</x:f>
      </x:c>
      <x:c r="B5693" s="0">
        <x:f>'Historical Trades'!B5693</x:f>
      </x:c>
      <x:c r="C5693" s="23">
        <x:f>'Historical Trades'!C5693</x:f>
      </x:c>
      <x:c r="D5693" s="0">
        <x:f>'Historical Trades'!D5693</x:f>
      </x:c>
      <x:c r="E5693" s="23">
        <x:f>'Historical Trades'!E5693</x:f>
      </x:c>
      <x:c r="F5693" s="0">
        <x:f>'Historical Trades'!F5693</x:f>
      </x:c>
      <x:c r="G5693" s="0">
        <x:f>'Historical Trades'!G5693</x:f>
      </x:c>
      <x:c r="H5693" s="0">
        <x:f>'Historical Trades'!H5693</x:f>
      </x:c>
      <x:c r="I5693" s="0">
        <x:f>'Historical Trades'!I5693</x:f>
      </x:c>
      <x:c r="J5693" s="0">
        <x:f>'Historical Trades'!J5693</x:f>
      </x:c>
      <x:c r="K5693" s="0">
        <x:f>'Historical Trades'!K5693</x:f>
      </x:c>
      <x:c r="L5693" s="0">
        <x:f>'Historical Trades'!L5693</x:f>
      </x:c>
      <x:c r="M5693" s="0">
        <x:f>'Historical Trades'!M5693</x:f>
      </x:c>
      <x:c r="N5693" s="0">
        <x:f>CLEAN('Historical Trades'!O5693)</x:f>
      </x:c>
      <x:c r="P5693" s="14">
        <x:f>IF(G5693="sell",M5693,-M5693)</x:f>
      </x:c>
      <x:c r="Q5693" s="14">
        <x:f>VLOOKUP(N5693,'Currency Rates'!$A$3:$C$32,3,0)</x:f>
      </x:c>
      <x:c r="R5693" s="0">
        <x:f>IF(A5693="SPUS",0,IF(A5693="FWD",0,P5693/Q5693))</x:f>
      </x:c>
    </x:row>
    <x:row r="5694" spans="1:19" x14ac:dyDescent="0.3">
      <x:c r="A5694" s="0">
        <x:f>'Historical Trades'!A5694</x:f>
      </x:c>
      <x:c r="B5694" s="0">
        <x:f>'Historical Trades'!B5694</x:f>
      </x:c>
      <x:c r="C5694" s="23">
        <x:f>'Historical Trades'!C5694</x:f>
      </x:c>
      <x:c r="D5694" s="0">
        <x:f>'Historical Trades'!D5694</x:f>
      </x:c>
      <x:c r="E5694" s="23">
        <x:f>'Historical Trades'!E5694</x:f>
      </x:c>
      <x:c r="F5694" s="0">
        <x:f>'Historical Trades'!F5694</x:f>
      </x:c>
      <x:c r="G5694" s="0">
        <x:f>'Historical Trades'!G5694</x:f>
      </x:c>
      <x:c r="H5694" s="0">
        <x:f>'Historical Trades'!H5694</x:f>
      </x:c>
      <x:c r="I5694" s="0">
        <x:f>'Historical Trades'!I5694</x:f>
      </x:c>
      <x:c r="J5694" s="0">
        <x:f>'Historical Trades'!J5694</x:f>
      </x:c>
      <x:c r="K5694" s="0">
        <x:f>'Historical Trades'!K5694</x:f>
      </x:c>
      <x:c r="L5694" s="0">
        <x:f>'Historical Trades'!L5694</x:f>
      </x:c>
      <x:c r="M5694" s="0">
        <x:f>'Historical Trades'!M5694</x:f>
      </x:c>
      <x:c r="N5694" s="0">
        <x:f>CLEAN('Historical Trades'!O5694)</x:f>
      </x:c>
      <x:c r="P5694" s="14">
        <x:f>IF(G5694="sell",M5694,-M5694)</x:f>
      </x:c>
      <x:c r="Q5694" s="14">
        <x:f>VLOOKUP(N5694,'Currency Rates'!$A$3:$C$32,3,0)</x:f>
      </x:c>
      <x:c r="R5694" s="0">
        <x:f>IF(A5694="SPUS",0,IF(A5694="FWD",0,P5694/Q5694))</x:f>
      </x:c>
    </x:row>
    <x:row r="5695" spans="1:19" x14ac:dyDescent="0.3">
      <x:c r="A5695" s="0">
        <x:f>'Historical Trades'!A5695</x:f>
      </x:c>
      <x:c r="B5695" s="0">
        <x:f>'Historical Trades'!B5695</x:f>
      </x:c>
      <x:c r="C5695" s="23">
        <x:f>'Historical Trades'!C5695</x:f>
      </x:c>
      <x:c r="D5695" s="0">
        <x:f>'Historical Trades'!D5695</x:f>
      </x:c>
      <x:c r="E5695" s="23">
        <x:f>'Historical Trades'!E5695</x:f>
      </x:c>
      <x:c r="F5695" s="0">
        <x:f>'Historical Trades'!F5695</x:f>
      </x:c>
      <x:c r="G5695" s="0">
        <x:f>'Historical Trades'!G5695</x:f>
      </x:c>
      <x:c r="H5695" s="0">
        <x:f>'Historical Trades'!H5695</x:f>
      </x:c>
      <x:c r="I5695" s="0">
        <x:f>'Historical Trades'!I5695</x:f>
      </x:c>
      <x:c r="J5695" s="0">
        <x:f>'Historical Trades'!J5695</x:f>
      </x:c>
      <x:c r="K5695" s="0">
        <x:f>'Historical Trades'!K5695</x:f>
      </x:c>
      <x:c r="L5695" s="0">
        <x:f>'Historical Trades'!L5695</x:f>
      </x:c>
      <x:c r="M5695" s="0">
        <x:f>'Historical Trades'!M5695</x:f>
      </x:c>
      <x:c r="N5695" s="0">
        <x:f>CLEAN('Historical Trades'!O5695)</x:f>
      </x:c>
      <x:c r="P5695" s="14">
        <x:f>IF(G5695="sell",M5695,-M5695)</x:f>
      </x:c>
      <x:c r="Q5695" s="14">
        <x:f>VLOOKUP(N5695,'Currency Rates'!$A$3:$C$32,3,0)</x:f>
      </x:c>
      <x:c r="R5695" s="0">
        <x:f>IF(A5695="SPUS",0,IF(A5695="FWD",0,P5695/Q5695))</x:f>
      </x:c>
    </x:row>
    <x:row r="5696" spans="1:19" x14ac:dyDescent="0.3">
      <x:c r="A5696" s="0">
        <x:f>'Historical Trades'!A5696</x:f>
      </x:c>
      <x:c r="B5696" s="0">
        <x:f>'Historical Trades'!B5696</x:f>
      </x:c>
      <x:c r="C5696" s="23">
        <x:f>'Historical Trades'!C5696</x:f>
      </x:c>
      <x:c r="D5696" s="0">
        <x:f>'Historical Trades'!D5696</x:f>
      </x:c>
      <x:c r="E5696" s="23">
        <x:f>'Historical Trades'!E5696</x:f>
      </x:c>
      <x:c r="F5696" s="0">
        <x:f>'Historical Trades'!F5696</x:f>
      </x:c>
      <x:c r="G5696" s="0">
        <x:f>'Historical Trades'!G5696</x:f>
      </x:c>
      <x:c r="H5696" s="0">
        <x:f>'Historical Trades'!H5696</x:f>
      </x:c>
      <x:c r="I5696" s="0">
        <x:f>'Historical Trades'!I5696</x:f>
      </x:c>
      <x:c r="J5696" s="0">
        <x:f>'Historical Trades'!J5696</x:f>
      </x:c>
      <x:c r="K5696" s="0">
        <x:f>'Historical Trades'!K5696</x:f>
      </x:c>
      <x:c r="L5696" s="0">
        <x:f>'Historical Trades'!L5696</x:f>
      </x:c>
      <x:c r="M5696" s="0">
        <x:f>'Historical Trades'!M5696</x:f>
      </x:c>
      <x:c r="N5696" s="0">
        <x:f>CLEAN('Historical Trades'!O5696)</x:f>
      </x:c>
      <x:c r="P5696" s="14">
        <x:f>IF(G5696="sell",M5696,-M5696)</x:f>
      </x:c>
      <x:c r="Q5696" s="14">
        <x:f>VLOOKUP(N5696,'Currency Rates'!$A$3:$C$32,3,0)</x:f>
      </x:c>
      <x:c r="R5696" s="0">
        <x:f>IF(A5696="SPUS",0,IF(A5696="FWD",0,P5696/Q5696))</x:f>
      </x:c>
    </x:row>
    <x:row r="5697" spans="1:19" x14ac:dyDescent="0.3">
      <x:c r="A5697" s="0">
        <x:f>'Historical Trades'!A5697</x:f>
      </x:c>
      <x:c r="B5697" s="0">
        <x:f>'Historical Trades'!B5697</x:f>
      </x:c>
      <x:c r="C5697" s="23">
        <x:f>'Historical Trades'!C5697</x:f>
      </x:c>
      <x:c r="D5697" s="0">
        <x:f>'Historical Trades'!D5697</x:f>
      </x:c>
      <x:c r="E5697" s="23">
        <x:f>'Historical Trades'!E5697</x:f>
      </x:c>
      <x:c r="F5697" s="0">
        <x:f>'Historical Trades'!F5697</x:f>
      </x:c>
      <x:c r="G5697" s="0">
        <x:f>'Historical Trades'!G5697</x:f>
      </x:c>
      <x:c r="H5697" s="0">
        <x:f>'Historical Trades'!H5697</x:f>
      </x:c>
      <x:c r="I5697" s="0">
        <x:f>'Historical Trades'!I5697</x:f>
      </x:c>
      <x:c r="J5697" s="0">
        <x:f>'Historical Trades'!J5697</x:f>
      </x:c>
      <x:c r="K5697" s="0">
        <x:f>'Historical Trades'!K5697</x:f>
      </x:c>
      <x:c r="L5697" s="0">
        <x:f>'Historical Trades'!L5697</x:f>
      </x:c>
      <x:c r="M5697" s="0">
        <x:f>'Historical Trades'!M5697</x:f>
      </x:c>
      <x:c r="N5697" s="0">
        <x:f>CLEAN('Historical Trades'!O5697)</x:f>
      </x:c>
      <x:c r="P5697" s="14">
        <x:f>IF(G5697="sell",M5697,-M5697)</x:f>
      </x:c>
      <x:c r="Q5697" s="14">
        <x:f>VLOOKUP(N5697,'Currency Rates'!$A$3:$C$32,3,0)</x:f>
      </x:c>
      <x:c r="R5697" s="0">
        <x:f>IF(A5697="SPUS",0,IF(A5697="FWD",0,P5697/Q5697))</x:f>
      </x:c>
    </x:row>
    <x:row r="5698" spans="1:19" x14ac:dyDescent="0.3">
      <x:c r="A5698" s="0">
        <x:f>'Historical Trades'!A5698</x:f>
      </x:c>
      <x:c r="B5698" s="0">
        <x:f>'Historical Trades'!B5698</x:f>
      </x:c>
      <x:c r="C5698" s="23">
        <x:f>'Historical Trades'!C5698</x:f>
      </x:c>
      <x:c r="D5698" s="0">
        <x:f>'Historical Trades'!D5698</x:f>
      </x:c>
      <x:c r="E5698" s="23">
        <x:f>'Historical Trades'!E5698</x:f>
      </x:c>
      <x:c r="F5698" s="0">
        <x:f>'Historical Trades'!F5698</x:f>
      </x:c>
      <x:c r="G5698" s="0">
        <x:f>'Historical Trades'!G5698</x:f>
      </x:c>
      <x:c r="H5698" s="0">
        <x:f>'Historical Trades'!H5698</x:f>
      </x:c>
      <x:c r="I5698" s="0">
        <x:f>'Historical Trades'!I5698</x:f>
      </x:c>
      <x:c r="J5698" s="0">
        <x:f>'Historical Trades'!J5698</x:f>
      </x:c>
      <x:c r="K5698" s="0">
        <x:f>'Historical Trades'!K5698</x:f>
      </x:c>
      <x:c r="L5698" s="0">
        <x:f>'Historical Trades'!L5698</x:f>
      </x:c>
      <x:c r="M5698" s="0">
        <x:f>'Historical Trades'!M5698</x:f>
      </x:c>
      <x:c r="N5698" s="0">
        <x:f>CLEAN('Historical Trades'!O5698)</x:f>
      </x:c>
      <x:c r="P5698" s="14">
        <x:f>IF(G5698="sell",M5698,-M5698)</x:f>
      </x:c>
      <x:c r="Q5698" s="14">
        <x:f>VLOOKUP(N5698,'Currency Rates'!$A$3:$C$32,3,0)</x:f>
      </x:c>
      <x:c r="R5698" s="0">
        <x:f>IF(A5698="SPUS",0,IF(A5698="FWD",0,P5698/Q5698))</x:f>
      </x:c>
    </x:row>
    <x:row r="5699" spans="1:19" x14ac:dyDescent="0.3">
      <x:c r="A5699" s="0">
        <x:f>'Historical Trades'!A5699</x:f>
      </x:c>
      <x:c r="B5699" s="0">
        <x:f>'Historical Trades'!B5699</x:f>
      </x:c>
      <x:c r="C5699" s="23">
        <x:f>'Historical Trades'!C5699</x:f>
      </x:c>
      <x:c r="D5699" s="0">
        <x:f>'Historical Trades'!D5699</x:f>
      </x:c>
      <x:c r="E5699" s="23">
        <x:f>'Historical Trades'!E5699</x:f>
      </x:c>
      <x:c r="F5699" s="0">
        <x:f>'Historical Trades'!F5699</x:f>
      </x:c>
      <x:c r="G5699" s="0">
        <x:f>'Historical Trades'!G5699</x:f>
      </x:c>
      <x:c r="H5699" s="0">
        <x:f>'Historical Trades'!H5699</x:f>
      </x:c>
      <x:c r="I5699" s="0">
        <x:f>'Historical Trades'!I5699</x:f>
      </x:c>
      <x:c r="J5699" s="0">
        <x:f>'Historical Trades'!J5699</x:f>
      </x:c>
      <x:c r="K5699" s="0">
        <x:f>'Historical Trades'!K5699</x:f>
      </x:c>
      <x:c r="L5699" s="0">
        <x:f>'Historical Trades'!L5699</x:f>
      </x:c>
      <x:c r="M5699" s="0">
        <x:f>'Historical Trades'!M5699</x:f>
      </x:c>
      <x:c r="N5699" s="0">
        <x:f>CLEAN('Historical Trades'!O5699)</x:f>
      </x:c>
      <x:c r="P5699" s="14">
        <x:f>IF(G5699="sell",M5699,-M5699)</x:f>
      </x:c>
      <x:c r="Q5699" s="14">
        <x:f>VLOOKUP(N5699,'Currency Rates'!$A$3:$C$32,3,0)</x:f>
      </x:c>
      <x:c r="R5699" s="0">
        <x:f>IF(A5699="SPUS",0,IF(A5699="FWD",0,P5699/Q5699))</x:f>
      </x:c>
    </x:row>
    <x:row r="5700" spans="1:19" x14ac:dyDescent="0.3">
      <x:c r="A5700" s="0">
        <x:f>'Historical Trades'!A5700</x:f>
      </x:c>
      <x:c r="B5700" s="0">
        <x:f>'Historical Trades'!B5700</x:f>
      </x:c>
      <x:c r="C5700" s="23">
        <x:f>'Historical Trades'!C5700</x:f>
      </x:c>
      <x:c r="D5700" s="0">
        <x:f>'Historical Trades'!D5700</x:f>
      </x:c>
      <x:c r="E5700" s="23">
        <x:f>'Historical Trades'!E5700</x:f>
      </x:c>
      <x:c r="F5700" s="0">
        <x:f>'Historical Trades'!F5700</x:f>
      </x:c>
      <x:c r="G5700" s="0">
        <x:f>'Historical Trades'!G5700</x:f>
      </x:c>
      <x:c r="H5700" s="0">
        <x:f>'Historical Trades'!H5700</x:f>
      </x:c>
      <x:c r="I5700" s="0">
        <x:f>'Historical Trades'!I5700</x:f>
      </x:c>
      <x:c r="J5700" s="0">
        <x:f>'Historical Trades'!J5700</x:f>
      </x:c>
      <x:c r="K5700" s="0">
        <x:f>'Historical Trades'!K5700</x:f>
      </x:c>
      <x:c r="L5700" s="0">
        <x:f>'Historical Trades'!L5700</x:f>
      </x:c>
      <x:c r="M5700" s="0">
        <x:f>'Historical Trades'!M5700</x:f>
      </x:c>
      <x:c r="N5700" s="0">
        <x:f>CLEAN('Historical Trades'!O5700)</x:f>
      </x:c>
      <x:c r="P5700" s="14">
        <x:f>IF(G5700="sell",M5700,-M5700)</x:f>
      </x:c>
      <x:c r="Q5700" s="14">
        <x:f>VLOOKUP(N5700,'Currency Rates'!$A$3:$C$32,3,0)</x:f>
      </x:c>
      <x:c r="R5700" s="0">
        <x:f>IF(A5700="SPUS",0,IF(A5700="FWD",0,P5700/Q5700))</x:f>
      </x:c>
    </x:row>
    <x:row r="5701" spans="1:19" x14ac:dyDescent="0.3">
      <x:c r="A5701" s="0">
        <x:f>'Historical Trades'!A5701</x:f>
      </x:c>
      <x:c r="B5701" s="0">
        <x:f>'Historical Trades'!B5701</x:f>
      </x:c>
      <x:c r="C5701" s="23">
        <x:f>'Historical Trades'!C5701</x:f>
      </x:c>
      <x:c r="D5701" s="0">
        <x:f>'Historical Trades'!D5701</x:f>
      </x:c>
      <x:c r="E5701" s="23">
        <x:f>'Historical Trades'!E5701</x:f>
      </x:c>
      <x:c r="F5701" s="0">
        <x:f>'Historical Trades'!F5701</x:f>
      </x:c>
      <x:c r="G5701" s="0">
        <x:f>'Historical Trades'!G5701</x:f>
      </x:c>
      <x:c r="H5701" s="0">
        <x:f>'Historical Trades'!H5701</x:f>
      </x:c>
      <x:c r="I5701" s="0">
        <x:f>'Historical Trades'!I5701</x:f>
      </x:c>
      <x:c r="J5701" s="0">
        <x:f>'Historical Trades'!J5701</x:f>
      </x:c>
      <x:c r="K5701" s="0">
        <x:f>'Historical Trades'!K5701</x:f>
      </x:c>
      <x:c r="L5701" s="0">
        <x:f>'Historical Trades'!L5701</x:f>
      </x:c>
      <x:c r="M5701" s="0">
        <x:f>'Historical Trades'!M5701</x:f>
      </x:c>
      <x:c r="N5701" s="0">
        <x:f>CLEAN('Historical Trades'!O5701)</x:f>
      </x:c>
      <x:c r="P5701" s="14">
        <x:f>IF(G5701="sell",M5701,-M5701)</x:f>
      </x:c>
      <x:c r="Q5701" s="14">
        <x:f>VLOOKUP(N5701,'Currency Rates'!$A$3:$C$32,3,0)</x:f>
      </x:c>
      <x:c r="R5701" s="0">
        <x:f>IF(A5701="SPUS",0,IF(A5701="FWD",0,P5701/Q5701))</x:f>
      </x:c>
    </x:row>
    <x:row r="5702" spans="1:19" x14ac:dyDescent="0.3">
      <x:c r="A5702" s="0">
        <x:f>'Historical Trades'!A5702</x:f>
      </x:c>
      <x:c r="B5702" s="0">
        <x:f>'Historical Trades'!B5702</x:f>
      </x:c>
      <x:c r="C5702" s="23">
        <x:f>'Historical Trades'!C5702</x:f>
      </x:c>
      <x:c r="D5702" s="0">
        <x:f>'Historical Trades'!D5702</x:f>
      </x:c>
      <x:c r="E5702" s="23">
        <x:f>'Historical Trades'!E5702</x:f>
      </x:c>
      <x:c r="F5702" s="0">
        <x:f>'Historical Trades'!F5702</x:f>
      </x:c>
      <x:c r="G5702" s="0">
        <x:f>'Historical Trades'!G5702</x:f>
      </x:c>
      <x:c r="H5702" s="0">
        <x:f>'Historical Trades'!H5702</x:f>
      </x:c>
      <x:c r="I5702" s="0">
        <x:f>'Historical Trades'!I5702</x:f>
      </x:c>
      <x:c r="J5702" s="0">
        <x:f>'Historical Trades'!J5702</x:f>
      </x:c>
      <x:c r="K5702" s="0">
        <x:f>'Historical Trades'!K5702</x:f>
      </x:c>
      <x:c r="L5702" s="0">
        <x:f>'Historical Trades'!L5702</x:f>
      </x:c>
      <x:c r="M5702" s="0">
        <x:f>'Historical Trades'!M5702</x:f>
      </x:c>
      <x:c r="N5702" s="0">
        <x:f>CLEAN('Historical Trades'!O5702)</x:f>
      </x:c>
      <x:c r="P5702" s="14">
        <x:f>IF(G5702="sell",M5702,-M5702)</x:f>
      </x:c>
      <x:c r="Q5702" s="14">
        <x:f>VLOOKUP(N5702,'Currency Rates'!$A$3:$C$32,3,0)</x:f>
      </x:c>
      <x:c r="R5702" s="0">
        <x:f>IF(A5702="SPUS",0,IF(A5702="FWD",0,P5702/Q5702))</x:f>
      </x:c>
    </x:row>
    <x:row r="5703" spans="1:19" x14ac:dyDescent="0.3">
      <x:c r="A5703" s="0">
        <x:f>'Historical Trades'!A5703</x:f>
      </x:c>
      <x:c r="B5703" s="0">
        <x:f>'Historical Trades'!B5703</x:f>
      </x:c>
      <x:c r="C5703" s="23">
        <x:f>'Historical Trades'!C5703</x:f>
      </x:c>
      <x:c r="D5703" s="0">
        <x:f>'Historical Trades'!D5703</x:f>
      </x:c>
      <x:c r="E5703" s="23">
        <x:f>'Historical Trades'!E5703</x:f>
      </x:c>
      <x:c r="F5703" s="0">
        <x:f>'Historical Trades'!F5703</x:f>
      </x:c>
      <x:c r="G5703" s="0">
        <x:f>'Historical Trades'!G5703</x:f>
      </x:c>
      <x:c r="H5703" s="0">
        <x:f>'Historical Trades'!H5703</x:f>
      </x:c>
      <x:c r="I5703" s="0">
        <x:f>'Historical Trades'!I5703</x:f>
      </x:c>
      <x:c r="J5703" s="0">
        <x:f>'Historical Trades'!J5703</x:f>
      </x:c>
      <x:c r="K5703" s="0">
        <x:f>'Historical Trades'!K5703</x:f>
      </x:c>
      <x:c r="L5703" s="0">
        <x:f>'Historical Trades'!L5703</x:f>
      </x:c>
      <x:c r="M5703" s="0">
        <x:f>'Historical Trades'!M5703</x:f>
      </x:c>
      <x:c r="N5703" s="0">
        <x:f>CLEAN('Historical Trades'!O5703)</x:f>
      </x:c>
      <x:c r="P5703" s="14">
        <x:f>IF(G5703="sell",M5703,-M5703)</x:f>
      </x:c>
      <x:c r="Q5703" s="14">
        <x:f>VLOOKUP(N5703,'Currency Rates'!$A$3:$C$32,3,0)</x:f>
      </x:c>
      <x:c r="R5703" s="0">
        <x:f>IF(A5703="SPUS",0,IF(A5703="FWD",0,P5703/Q5703))</x:f>
      </x:c>
    </x:row>
    <x:row r="5704" spans="1:19" x14ac:dyDescent="0.3">
      <x:c r="A5704" s="0">
        <x:f>'Historical Trades'!A5704</x:f>
      </x:c>
      <x:c r="B5704" s="0">
        <x:f>'Historical Trades'!B5704</x:f>
      </x:c>
      <x:c r="C5704" s="23">
        <x:f>'Historical Trades'!C5704</x:f>
      </x:c>
      <x:c r="D5704" s="0">
        <x:f>'Historical Trades'!D5704</x:f>
      </x:c>
      <x:c r="E5704" s="23">
        <x:f>'Historical Trades'!E5704</x:f>
      </x:c>
      <x:c r="F5704" s="0">
        <x:f>'Historical Trades'!F5704</x:f>
      </x:c>
      <x:c r="G5704" s="0">
        <x:f>'Historical Trades'!G5704</x:f>
      </x:c>
      <x:c r="H5704" s="0">
        <x:f>'Historical Trades'!H5704</x:f>
      </x:c>
      <x:c r="I5704" s="0">
        <x:f>'Historical Trades'!I5704</x:f>
      </x:c>
      <x:c r="J5704" s="0">
        <x:f>'Historical Trades'!J5704</x:f>
      </x:c>
      <x:c r="K5704" s="0">
        <x:f>'Historical Trades'!K5704</x:f>
      </x:c>
      <x:c r="L5704" s="0">
        <x:f>'Historical Trades'!L5704</x:f>
      </x:c>
      <x:c r="M5704" s="0">
        <x:f>'Historical Trades'!M5704</x:f>
      </x:c>
      <x:c r="N5704" s="0">
        <x:f>CLEAN('Historical Trades'!O5704)</x:f>
      </x:c>
      <x:c r="P5704" s="14">
        <x:f>IF(G5704="sell",M5704,-M5704)</x:f>
      </x:c>
      <x:c r="Q5704" s="14">
        <x:f>VLOOKUP(N5704,'Currency Rates'!$A$3:$C$32,3,0)</x:f>
      </x:c>
      <x:c r="R5704" s="0">
        <x:f>IF(A5704="SPUS",0,IF(A5704="FWD",0,P5704/Q5704))</x:f>
      </x:c>
    </x:row>
    <x:row r="5705" spans="1:19" x14ac:dyDescent="0.3">
      <x:c r="A5705" s="0">
        <x:f>'Historical Trades'!A5705</x:f>
      </x:c>
      <x:c r="B5705" s="0">
        <x:f>'Historical Trades'!B5705</x:f>
      </x:c>
      <x:c r="C5705" s="23">
        <x:f>'Historical Trades'!C5705</x:f>
      </x:c>
      <x:c r="D5705" s="0">
        <x:f>'Historical Trades'!D5705</x:f>
      </x:c>
      <x:c r="E5705" s="23">
        <x:f>'Historical Trades'!E5705</x:f>
      </x:c>
      <x:c r="F5705" s="0">
        <x:f>'Historical Trades'!F5705</x:f>
      </x:c>
      <x:c r="G5705" s="0">
        <x:f>'Historical Trades'!G5705</x:f>
      </x:c>
      <x:c r="H5705" s="0">
        <x:f>'Historical Trades'!H5705</x:f>
      </x:c>
      <x:c r="I5705" s="0">
        <x:f>'Historical Trades'!I5705</x:f>
      </x:c>
      <x:c r="J5705" s="0">
        <x:f>'Historical Trades'!J5705</x:f>
      </x:c>
      <x:c r="K5705" s="0">
        <x:f>'Historical Trades'!K5705</x:f>
      </x:c>
      <x:c r="L5705" s="0">
        <x:f>'Historical Trades'!L5705</x:f>
      </x:c>
      <x:c r="M5705" s="0">
        <x:f>'Historical Trades'!M5705</x:f>
      </x:c>
      <x:c r="N5705" s="0">
        <x:f>CLEAN('Historical Trades'!O5705)</x:f>
      </x:c>
      <x:c r="P5705" s="14">
        <x:f>IF(G5705="sell",M5705,-M5705)</x:f>
      </x:c>
      <x:c r="Q5705" s="14">
        <x:f>VLOOKUP(N5705,'Currency Rates'!$A$3:$C$32,3,0)</x:f>
      </x:c>
      <x:c r="R5705" s="0">
        <x:f>IF(A5705="SPUS",0,IF(A5705="FWD",0,P5705/Q5705))</x:f>
      </x:c>
    </x:row>
    <x:row r="5706" spans="1:19" x14ac:dyDescent="0.3">
      <x:c r="A5706" s="0">
        <x:f>'Historical Trades'!A5706</x:f>
      </x:c>
      <x:c r="B5706" s="0">
        <x:f>'Historical Trades'!B5706</x:f>
      </x:c>
      <x:c r="C5706" s="23">
        <x:f>'Historical Trades'!C5706</x:f>
      </x:c>
      <x:c r="D5706" s="0">
        <x:f>'Historical Trades'!D5706</x:f>
      </x:c>
      <x:c r="E5706" s="23">
        <x:f>'Historical Trades'!E5706</x:f>
      </x:c>
      <x:c r="F5706" s="0">
        <x:f>'Historical Trades'!F5706</x:f>
      </x:c>
      <x:c r="G5706" s="0">
        <x:f>'Historical Trades'!G5706</x:f>
      </x:c>
      <x:c r="H5706" s="0">
        <x:f>'Historical Trades'!H5706</x:f>
      </x:c>
      <x:c r="I5706" s="0">
        <x:f>'Historical Trades'!I5706</x:f>
      </x:c>
      <x:c r="J5706" s="0">
        <x:f>'Historical Trades'!J5706</x:f>
      </x:c>
      <x:c r="K5706" s="0">
        <x:f>'Historical Trades'!K5706</x:f>
      </x:c>
      <x:c r="L5706" s="0">
        <x:f>'Historical Trades'!L5706</x:f>
      </x:c>
      <x:c r="M5706" s="0">
        <x:f>'Historical Trades'!M5706</x:f>
      </x:c>
      <x:c r="N5706" s="0">
        <x:f>CLEAN('Historical Trades'!O5706)</x:f>
      </x:c>
      <x:c r="P5706" s="14">
        <x:f>IF(G5706="sell",M5706,-M5706)</x:f>
      </x:c>
      <x:c r="Q5706" s="14">
        <x:f>VLOOKUP(N5706,'Currency Rates'!$A$3:$C$32,3,0)</x:f>
      </x:c>
      <x:c r="R5706" s="0">
        <x:f>IF(A5706="SPUS",0,IF(A5706="FWD",0,P5706/Q5706))</x:f>
      </x:c>
    </x:row>
    <x:row r="5707" spans="1:19" x14ac:dyDescent="0.3">
      <x:c r="A5707" s="0">
        <x:f>'Historical Trades'!A5707</x:f>
      </x:c>
      <x:c r="B5707" s="0">
        <x:f>'Historical Trades'!B5707</x:f>
      </x:c>
      <x:c r="C5707" s="23">
        <x:f>'Historical Trades'!C5707</x:f>
      </x:c>
      <x:c r="D5707" s="0">
        <x:f>'Historical Trades'!D5707</x:f>
      </x:c>
      <x:c r="E5707" s="23">
        <x:f>'Historical Trades'!E5707</x:f>
      </x:c>
      <x:c r="F5707" s="0">
        <x:f>'Historical Trades'!F5707</x:f>
      </x:c>
      <x:c r="G5707" s="0">
        <x:f>'Historical Trades'!G5707</x:f>
      </x:c>
      <x:c r="H5707" s="0">
        <x:f>'Historical Trades'!H5707</x:f>
      </x:c>
      <x:c r="I5707" s="0">
        <x:f>'Historical Trades'!I5707</x:f>
      </x:c>
      <x:c r="J5707" s="0">
        <x:f>'Historical Trades'!J5707</x:f>
      </x:c>
      <x:c r="K5707" s="0">
        <x:f>'Historical Trades'!K5707</x:f>
      </x:c>
      <x:c r="L5707" s="0">
        <x:f>'Historical Trades'!L5707</x:f>
      </x:c>
      <x:c r="M5707" s="0">
        <x:f>'Historical Trades'!M5707</x:f>
      </x:c>
      <x:c r="N5707" s="0">
        <x:f>CLEAN('Historical Trades'!O5707)</x:f>
      </x:c>
      <x:c r="P5707" s="14">
        <x:f>IF(G5707="sell",M5707,-M5707)</x:f>
      </x:c>
      <x:c r="Q5707" s="14">
        <x:f>VLOOKUP(N5707,'Currency Rates'!$A$3:$C$32,3,0)</x:f>
      </x:c>
      <x:c r="R5707" s="0">
        <x:f>IF(A5707="SPUS",0,IF(A5707="FWD",0,P5707/Q5707))</x:f>
      </x:c>
    </x:row>
    <x:row r="5708" spans="1:19" x14ac:dyDescent="0.3">
      <x:c r="A5708" s="0">
        <x:f>'Historical Trades'!A5708</x:f>
      </x:c>
      <x:c r="B5708" s="0">
        <x:f>'Historical Trades'!B5708</x:f>
      </x:c>
      <x:c r="C5708" s="23">
        <x:f>'Historical Trades'!C5708</x:f>
      </x:c>
      <x:c r="D5708" s="0">
        <x:f>'Historical Trades'!D5708</x:f>
      </x:c>
      <x:c r="E5708" s="23">
        <x:f>'Historical Trades'!E5708</x:f>
      </x:c>
      <x:c r="F5708" s="0">
        <x:f>'Historical Trades'!F5708</x:f>
      </x:c>
      <x:c r="G5708" s="0">
        <x:f>'Historical Trades'!G5708</x:f>
      </x:c>
      <x:c r="H5708" s="0">
        <x:f>'Historical Trades'!H5708</x:f>
      </x:c>
      <x:c r="I5708" s="0">
        <x:f>'Historical Trades'!I5708</x:f>
      </x:c>
      <x:c r="J5708" s="0">
        <x:f>'Historical Trades'!J5708</x:f>
      </x:c>
      <x:c r="K5708" s="0">
        <x:f>'Historical Trades'!K5708</x:f>
      </x:c>
      <x:c r="L5708" s="0">
        <x:f>'Historical Trades'!L5708</x:f>
      </x:c>
      <x:c r="M5708" s="0">
        <x:f>'Historical Trades'!M5708</x:f>
      </x:c>
      <x:c r="N5708" s="0">
        <x:f>CLEAN('Historical Trades'!O5708)</x:f>
      </x:c>
      <x:c r="P5708" s="14">
        <x:f>IF(G5708="sell",M5708,-M5708)</x:f>
      </x:c>
      <x:c r="Q5708" s="14">
        <x:f>VLOOKUP(N5708,'Currency Rates'!$A$3:$C$32,3,0)</x:f>
      </x:c>
      <x:c r="R5708" s="0">
        <x:f>IF(A5708="SPUS",0,IF(A5708="FWD",0,P5708/Q5708))</x:f>
      </x:c>
    </x:row>
    <x:row r="5709" spans="1:19" x14ac:dyDescent="0.3">
      <x:c r="A5709" s="0">
        <x:f>'Historical Trades'!A5709</x:f>
      </x:c>
      <x:c r="B5709" s="0">
        <x:f>'Historical Trades'!B5709</x:f>
      </x:c>
      <x:c r="C5709" s="23">
        <x:f>'Historical Trades'!C5709</x:f>
      </x:c>
      <x:c r="D5709" s="0">
        <x:f>'Historical Trades'!D5709</x:f>
      </x:c>
      <x:c r="E5709" s="23">
        <x:f>'Historical Trades'!E5709</x:f>
      </x:c>
      <x:c r="F5709" s="0">
        <x:f>'Historical Trades'!F5709</x:f>
      </x:c>
      <x:c r="G5709" s="0">
        <x:f>'Historical Trades'!G5709</x:f>
      </x:c>
      <x:c r="H5709" s="0">
        <x:f>'Historical Trades'!H5709</x:f>
      </x:c>
      <x:c r="I5709" s="0">
        <x:f>'Historical Trades'!I5709</x:f>
      </x:c>
      <x:c r="J5709" s="0">
        <x:f>'Historical Trades'!J5709</x:f>
      </x:c>
      <x:c r="K5709" s="0">
        <x:f>'Historical Trades'!K5709</x:f>
      </x:c>
      <x:c r="L5709" s="0">
        <x:f>'Historical Trades'!L5709</x:f>
      </x:c>
      <x:c r="M5709" s="0">
        <x:f>'Historical Trades'!M5709</x:f>
      </x:c>
      <x:c r="N5709" s="0">
        <x:f>CLEAN('Historical Trades'!O5709)</x:f>
      </x:c>
      <x:c r="P5709" s="14">
        <x:f>IF(G5709="sell",M5709,-M5709)</x:f>
      </x:c>
      <x:c r="Q5709" s="14">
        <x:f>VLOOKUP(N5709,'Currency Rates'!$A$3:$C$32,3,0)</x:f>
      </x:c>
      <x:c r="R5709" s="0">
        <x:f>IF(A5709="SPUS",0,IF(A5709="FWD",0,P5709/Q5709))</x:f>
      </x:c>
    </x:row>
    <x:row r="5710" spans="1:19" x14ac:dyDescent="0.3">
      <x:c r="A5710" s="0">
        <x:f>'Historical Trades'!A5710</x:f>
      </x:c>
      <x:c r="B5710" s="0">
        <x:f>'Historical Trades'!B5710</x:f>
      </x:c>
      <x:c r="C5710" s="23">
        <x:f>'Historical Trades'!C5710</x:f>
      </x:c>
      <x:c r="D5710" s="0">
        <x:f>'Historical Trades'!D5710</x:f>
      </x:c>
      <x:c r="E5710" s="23">
        <x:f>'Historical Trades'!E5710</x:f>
      </x:c>
      <x:c r="F5710" s="0">
        <x:f>'Historical Trades'!F5710</x:f>
      </x:c>
      <x:c r="G5710" s="0">
        <x:f>'Historical Trades'!G5710</x:f>
      </x:c>
      <x:c r="H5710" s="0">
        <x:f>'Historical Trades'!H5710</x:f>
      </x:c>
      <x:c r="I5710" s="0">
        <x:f>'Historical Trades'!I5710</x:f>
      </x:c>
      <x:c r="J5710" s="0">
        <x:f>'Historical Trades'!J5710</x:f>
      </x:c>
      <x:c r="K5710" s="0">
        <x:f>'Historical Trades'!K5710</x:f>
      </x:c>
      <x:c r="L5710" s="0">
        <x:f>'Historical Trades'!L5710</x:f>
      </x:c>
      <x:c r="M5710" s="0">
        <x:f>'Historical Trades'!M5710</x:f>
      </x:c>
      <x:c r="N5710" s="0">
        <x:f>CLEAN('Historical Trades'!O5710)</x:f>
      </x:c>
      <x:c r="P5710" s="14">
        <x:f>IF(G5710="sell",M5710,-M5710)</x:f>
      </x:c>
      <x:c r="Q5710" s="14">
        <x:f>VLOOKUP(N5710,'Currency Rates'!$A$3:$C$32,3,0)</x:f>
      </x:c>
      <x:c r="R5710" s="0">
        <x:f>IF(A5710="SPUS",0,IF(A5710="FWD",0,P5710/Q5710))</x:f>
      </x:c>
    </x:row>
    <x:row r="5711" spans="1:19" x14ac:dyDescent="0.3">
      <x:c r="A5711" s="0">
        <x:f>'Historical Trades'!A5711</x:f>
      </x:c>
      <x:c r="B5711" s="0">
        <x:f>'Historical Trades'!B5711</x:f>
      </x:c>
      <x:c r="C5711" s="23">
        <x:f>'Historical Trades'!C5711</x:f>
      </x:c>
      <x:c r="D5711" s="0">
        <x:f>'Historical Trades'!D5711</x:f>
      </x:c>
      <x:c r="E5711" s="23">
        <x:f>'Historical Trades'!E5711</x:f>
      </x:c>
      <x:c r="F5711" s="0">
        <x:f>'Historical Trades'!F5711</x:f>
      </x:c>
      <x:c r="G5711" s="0">
        <x:f>'Historical Trades'!G5711</x:f>
      </x:c>
      <x:c r="H5711" s="0">
        <x:f>'Historical Trades'!H5711</x:f>
      </x:c>
      <x:c r="I5711" s="0">
        <x:f>'Historical Trades'!I5711</x:f>
      </x:c>
      <x:c r="J5711" s="0">
        <x:f>'Historical Trades'!J5711</x:f>
      </x:c>
      <x:c r="K5711" s="0">
        <x:f>'Historical Trades'!K5711</x:f>
      </x:c>
      <x:c r="L5711" s="0">
        <x:f>'Historical Trades'!L5711</x:f>
      </x:c>
      <x:c r="M5711" s="0">
        <x:f>'Historical Trades'!M5711</x:f>
      </x:c>
      <x:c r="N5711" s="0">
        <x:f>CLEAN('Historical Trades'!O5711)</x:f>
      </x:c>
      <x:c r="P5711" s="14">
        <x:f>IF(G5711="sell",M5711,-M5711)</x:f>
      </x:c>
      <x:c r="Q5711" s="14">
        <x:f>VLOOKUP(N5711,'Currency Rates'!$A$3:$C$32,3,0)</x:f>
      </x:c>
      <x:c r="R5711" s="0">
        <x:f>IF(A5711="SPUS",0,IF(A5711="FWD",0,P5711/Q5711))</x:f>
      </x:c>
    </x:row>
    <x:row r="5712" spans="1:19" x14ac:dyDescent="0.3">
      <x:c r="A5712" s="0">
        <x:f>'Historical Trades'!A5712</x:f>
      </x:c>
      <x:c r="B5712" s="0">
        <x:f>'Historical Trades'!B5712</x:f>
      </x:c>
      <x:c r="C5712" s="23">
        <x:f>'Historical Trades'!C5712</x:f>
      </x:c>
      <x:c r="D5712" s="0">
        <x:f>'Historical Trades'!D5712</x:f>
      </x:c>
      <x:c r="E5712" s="23">
        <x:f>'Historical Trades'!E5712</x:f>
      </x:c>
      <x:c r="F5712" s="0">
        <x:f>'Historical Trades'!F5712</x:f>
      </x:c>
      <x:c r="G5712" s="0">
        <x:f>'Historical Trades'!G5712</x:f>
      </x:c>
      <x:c r="H5712" s="0">
        <x:f>'Historical Trades'!H5712</x:f>
      </x:c>
      <x:c r="I5712" s="0">
        <x:f>'Historical Trades'!I5712</x:f>
      </x:c>
      <x:c r="J5712" s="0">
        <x:f>'Historical Trades'!J5712</x:f>
      </x:c>
      <x:c r="K5712" s="0">
        <x:f>'Historical Trades'!K5712</x:f>
      </x:c>
      <x:c r="L5712" s="0">
        <x:f>'Historical Trades'!L5712</x:f>
      </x:c>
      <x:c r="M5712" s="0">
        <x:f>'Historical Trades'!M5712</x:f>
      </x:c>
      <x:c r="N5712" s="0">
        <x:f>CLEAN('Historical Trades'!O5712)</x:f>
      </x:c>
      <x:c r="P5712" s="14">
        <x:f>IF(G5712="sell",M5712,-M5712)</x:f>
      </x:c>
      <x:c r="Q5712" s="14">
        <x:f>VLOOKUP(N5712,'Currency Rates'!$A$3:$C$32,3,0)</x:f>
      </x:c>
      <x:c r="R5712" s="0">
        <x:f>IF(A5712="SPUS",0,IF(A5712="FWD",0,P5712/Q5712))</x:f>
      </x:c>
    </x:row>
    <x:row r="5713" spans="1:19" x14ac:dyDescent="0.3">
      <x:c r="A5713" s="0">
        <x:f>'Historical Trades'!A5713</x:f>
      </x:c>
      <x:c r="B5713" s="0">
        <x:f>'Historical Trades'!B5713</x:f>
      </x:c>
      <x:c r="C5713" s="23">
        <x:f>'Historical Trades'!C5713</x:f>
      </x:c>
      <x:c r="D5713" s="0">
        <x:f>'Historical Trades'!D5713</x:f>
      </x:c>
      <x:c r="E5713" s="23">
        <x:f>'Historical Trades'!E5713</x:f>
      </x:c>
      <x:c r="F5713" s="0">
        <x:f>'Historical Trades'!F5713</x:f>
      </x:c>
      <x:c r="G5713" s="0">
        <x:f>'Historical Trades'!G5713</x:f>
      </x:c>
      <x:c r="H5713" s="0">
        <x:f>'Historical Trades'!H5713</x:f>
      </x:c>
      <x:c r="I5713" s="0">
        <x:f>'Historical Trades'!I5713</x:f>
      </x:c>
      <x:c r="J5713" s="0">
        <x:f>'Historical Trades'!J5713</x:f>
      </x:c>
      <x:c r="K5713" s="0">
        <x:f>'Historical Trades'!K5713</x:f>
      </x:c>
      <x:c r="L5713" s="0">
        <x:f>'Historical Trades'!L5713</x:f>
      </x:c>
      <x:c r="M5713" s="0">
        <x:f>'Historical Trades'!M5713</x:f>
      </x:c>
      <x:c r="N5713" s="0">
        <x:f>CLEAN('Historical Trades'!O5713)</x:f>
      </x:c>
      <x:c r="P5713" s="14">
        <x:f>IF(G5713="sell",M5713,-M5713)</x:f>
      </x:c>
      <x:c r="Q5713" s="14">
        <x:f>VLOOKUP(N5713,'Currency Rates'!$A$3:$C$32,3,0)</x:f>
      </x:c>
      <x:c r="R5713" s="0">
        <x:f>IF(A5713="SPUS",0,IF(A5713="FWD",0,P5713/Q5713))</x:f>
      </x:c>
    </x:row>
    <x:row r="5714" spans="1:19" x14ac:dyDescent="0.3">
      <x:c r="A5714" s="0">
        <x:f>'Historical Trades'!A5714</x:f>
      </x:c>
      <x:c r="B5714" s="0">
        <x:f>'Historical Trades'!B5714</x:f>
      </x:c>
      <x:c r="C5714" s="23">
        <x:f>'Historical Trades'!C5714</x:f>
      </x:c>
      <x:c r="D5714" s="0">
        <x:f>'Historical Trades'!D5714</x:f>
      </x:c>
      <x:c r="E5714" s="23">
        <x:f>'Historical Trades'!E5714</x:f>
      </x:c>
      <x:c r="F5714" s="0">
        <x:f>'Historical Trades'!F5714</x:f>
      </x:c>
      <x:c r="G5714" s="0">
        <x:f>'Historical Trades'!G5714</x:f>
      </x:c>
      <x:c r="H5714" s="0">
        <x:f>'Historical Trades'!H5714</x:f>
      </x:c>
      <x:c r="I5714" s="0">
        <x:f>'Historical Trades'!I5714</x:f>
      </x:c>
      <x:c r="J5714" s="0">
        <x:f>'Historical Trades'!J5714</x:f>
      </x:c>
      <x:c r="K5714" s="0">
        <x:f>'Historical Trades'!K5714</x:f>
      </x:c>
      <x:c r="L5714" s="0">
        <x:f>'Historical Trades'!L5714</x:f>
      </x:c>
      <x:c r="M5714" s="0">
        <x:f>'Historical Trades'!M5714</x:f>
      </x:c>
      <x:c r="N5714" s="0">
        <x:f>CLEAN('Historical Trades'!O5714)</x:f>
      </x:c>
      <x:c r="P5714" s="14">
        <x:f>IF(G5714="sell",M5714,-M5714)</x:f>
      </x:c>
      <x:c r="Q5714" s="14">
        <x:f>VLOOKUP(N5714,'Currency Rates'!$A$3:$C$32,3,0)</x:f>
      </x:c>
      <x:c r="R5714" s="0">
        <x:f>IF(A5714="SPUS",0,IF(A5714="FWD",0,P5714/Q5714))</x:f>
      </x:c>
    </x:row>
    <x:row r="5715" spans="1:19" x14ac:dyDescent="0.3">
      <x:c r="A5715" s="0">
        <x:f>'Historical Trades'!A5715</x:f>
      </x:c>
      <x:c r="B5715" s="0">
        <x:f>'Historical Trades'!B5715</x:f>
      </x:c>
      <x:c r="C5715" s="23">
        <x:f>'Historical Trades'!C5715</x:f>
      </x:c>
      <x:c r="D5715" s="0">
        <x:f>'Historical Trades'!D5715</x:f>
      </x:c>
      <x:c r="E5715" s="23">
        <x:f>'Historical Trades'!E5715</x:f>
      </x:c>
      <x:c r="F5715" s="0">
        <x:f>'Historical Trades'!F5715</x:f>
      </x:c>
      <x:c r="G5715" s="0">
        <x:f>'Historical Trades'!G5715</x:f>
      </x:c>
      <x:c r="H5715" s="0">
        <x:f>'Historical Trades'!H5715</x:f>
      </x:c>
      <x:c r="I5715" s="0">
        <x:f>'Historical Trades'!I5715</x:f>
      </x:c>
      <x:c r="J5715" s="0">
        <x:f>'Historical Trades'!J5715</x:f>
      </x:c>
      <x:c r="K5715" s="0">
        <x:f>'Historical Trades'!K5715</x:f>
      </x:c>
      <x:c r="L5715" s="0">
        <x:f>'Historical Trades'!L5715</x:f>
      </x:c>
      <x:c r="M5715" s="0">
        <x:f>'Historical Trades'!M5715</x:f>
      </x:c>
      <x:c r="N5715" s="0">
        <x:f>CLEAN('Historical Trades'!O5715)</x:f>
      </x:c>
      <x:c r="P5715" s="14">
        <x:f>IF(G5715="sell",M5715,-M5715)</x:f>
      </x:c>
      <x:c r="Q5715" s="14">
        <x:f>VLOOKUP(N5715,'Currency Rates'!$A$3:$C$32,3,0)</x:f>
      </x:c>
      <x:c r="R5715" s="0">
        <x:f>IF(A5715="SPUS",0,IF(A5715="FWD",0,P5715/Q5715))</x:f>
      </x:c>
    </x:row>
    <x:row r="5716" spans="1:19" x14ac:dyDescent="0.3">
      <x:c r="A5716" s="0">
        <x:f>'Historical Trades'!A5716</x:f>
      </x:c>
      <x:c r="B5716" s="0">
        <x:f>'Historical Trades'!B5716</x:f>
      </x:c>
      <x:c r="C5716" s="23">
        <x:f>'Historical Trades'!C5716</x:f>
      </x:c>
      <x:c r="D5716" s="0">
        <x:f>'Historical Trades'!D5716</x:f>
      </x:c>
      <x:c r="E5716" s="23">
        <x:f>'Historical Trades'!E5716</x:f>
      </x:c>
      <x:c r="F5716" s="0">
        <x:f>'Historical Trades'!F5716</x:f>
      </x:c>
      <x:c r="G5716" s="0">
        <x:f>'Historical Trades'!G5716</x:f>
      </x:c>
      <x:c r="H5716" s="0">
        <x:f>'Historical Trades'!H5716</x:f>
      </x:c>
      <x:c r="I5716" s="0">
        <x:f>'Historical Trades'!I5716</x:f>
      </x:c>
      <x:c r="J5716" s="0">
        <x:f>'Historical Trades'!J5716</x:f>
      </x:c>
      <x:c r="K5716" s="0">
        <x:f>'Historical Trades'!K5716</x:f>
      </x:c>
      <x:c r="L5716" s="0">
        <x:f>'Historical Trades'!L5716</x:f>
      </x:c>
      <x:c r="M5716" s="0">
        <x:f>'Historical Trades'!M5716</x:f>
      </x:c>
      <x:c r="N5716" s="0">
        <x:f>CLEAN('Historical Trades'!O5716)</x:f>
      </x:c>
      <x:c r="P5716" s="14">
        <x:f>IF(G5716="sell",M5716,-M5716)</x:f>
      </x:c>
      <x:c r="Q5716" s="14">
        <x:f>VLOOKUP(N5716,'Currency Rates'!$A$3:$C$32,3,0)</x:f>
      </x:c>
      <x:c r="R5716" s="0">
        <x:f>IF(A5716="SPUS",0,IF(A5716="FWD",0,P5716/Q5716))</x:f>
      </x:c>
    </x:row>
    <x:row r="5717" spans="1:19" x14ac:dyDescent="0.3">
      <x:c r="A5717" s="0">
        <x:f>'Historical Trades'!A5717</x:f>
      </x:c>
      <x:c r="B5717" s="0">
        <x:f>'Historical Trades'!B5717</x:f>
      </x:c>
      <x:c r="C5717" s="23">
        <x:f>'Historical Trades'!C5717</x:f>
      </x:c>
      <x:c r="D5717" s="0">
        <x:f>'Historical Trades'!D5717</x:f>
      </x:c>
      <x:c r="E5717" s="23">
        <x:f>'Historical Trades'!E5717</x:f>
      </x:c>
      <x:c r="F5717" s="0">
        <x:f>'Historical Trades'!F5717</x:f>
      </x:c>
      <x:c r="G5717" s="0">
        <x:f>'Historical Trades'!G5717</x:f>
      </x:c>
      <x:c r="H5717" s="0">
        <x:f>'Historical Trades'!H5717</x:f>
      </x:c>
      <x:c r="I5717" s="0">
        <x:f>'Historical Trades'!I5717</x:f>
      </x:c>
      <x:c r="J5717" s="0">
        <x:f>'Historical Trades'!J5717</x:f>
      </x:c>
      <x:c r="K5717" s="0">
        <x:f>'Historical Trades'!K5717</x:f>
      </x:c>
      <x:c r="L5717" s="0">
        <x:f>'Historical Trades'!L5717</x:f>
      </x:c>
      <x:c r="M5717" s="0">
        <x:f>'Historical Trades'!M5717</x:f>
      </x:c>
      <x:c r="N5717" s="0">
        <x:f>CLEAN('Historical Trades'!O5717)</x:f>
      </x:c>
      <x:c r="P5717" s="14">
        <x:f>IF(G5717="sell",M5717,-M5717)</x:f>
      </x:c>
      <x:c r="Q5717" s="14">
        <x:f>VLOOKUP(N5717,'Currency Rates'!$A$3:$C$32,3,0)</x:f>
      </x:c>
      <x:c r="R5717" s="0">
        <x:f>IF(A5717="SPUS",0,IF(A5717="FWD",0,P5717/Q5717))</x:f>
      </x:c>
    </x:row>
    <x:row r="5718" spans="1:19" x14ac:dyDescent="0.3">
      <x:c r="A5718" s="0">
        <x:f>'Historical Trades'!A5718</x:f>
      </x:c>
      <x:c r="B5718" s="0">
        <x:f>'Historical Trades'!B5718</x:f>
      </x:c>
      <x:c r="C5718" s="23">
        <x:f>'Historical Trades'!C5718</x:f>
      </x:c>
      <x:c r="D5718" s="0">
        <x:f>'Historical Trades'!D5718</x:f>
      </x:c>
      <x:c r="E5718" s="23">
        <x:f>'Historical Trades'!E5718</x:f>
      </x:c>
      <x:c r="F5718" s="0">
        <x:f>'Historical Trades'!F5718</x:f>
      </x:c>
      <x:c r="G5718" s="0">
        <x:f>'Historical Trades'!G5718</x:f>
      </x:c>
      <x:c r="H5718" s="0">
        <x:f>'Historical Trades'!H5718</x:f>
      </x:c>
      <x:c r="I5718" s="0">
        <x:f>'Historical Trades'!I5718</x:f>
      </x:c>
      <x:c r="J5718" s="0">
        <x:f>'Historical Trades'!J5718</x:f>
      </x:c>
      <x:c r="K5718" s="0">
        <x:f>'Historical Trades'!K5718</x:f>
      </x:c>
      <x:c r="L5718" s="0">
        <x:f>'Historical Trades'!L5718</x:f>
      </x:c>
      <x:c r="M5718" s="0">
        <x:f>'Historical Trades'!M5718</x:f>
      </x:c>
      <x:c r="N5718" s="0">
        <x:f>CLEAN('Historical Trades'!O5718)</x:f>
      </x:c>
      <x:c r="P5718" s="14">
        <x:f>IF(G5718="sell",M5718,-M5718)</x:f>
      </x:c>
      <x:c r="Q5718" s="14">
        <x:f>VLOOKUP(N5718,'Currency Rates'!$A$3:$C$32,3,0)</x:f>
      </x:c>
      <x:c r="R5718" s="0">
        <x:f>IF(A5718="SPUS",0,IF(A5718="FWD",0,P5718/Q5718))</x:f>
      </x:c>
    </x:row>
    <x:row r="5719" spans="1:19" x14ac:dyDescent="0.3">
      <x:c r="A5719" s="0">
        <x:f>'Historical Trades'!A5719</x:f>
      </x:c>
      <x:c r="B5719" s="0">
        <x:f>'Historical Trades'!B5719</x:f>
      </x:c>
      <x:c r="C5719" s="23">
        <x:f>'Historical Trades'!C5719</x:f>
      </x:c>
      <x:c r="D5719" s="0">
        <x:f>'Historical Trades'!D5719</x:f>
      </x:c>
      <x:c r="E5719" s="23">
        <x:f>'Historical Trades'!E5719</x:f>
      </x:c>
      <x:c r="F5719" s="0">
        <x:f>'Historical Trades'!F5719</x:f>
      </x:c>
      <x:c r="G5719" s="0">
        <x:f>'Historical Trades'!G5719</x:f>
      </x:c>
      <x:c r="H5719" s="0">
        <x:f>'Historical Trades'!H5719</x:f>
      </x:c>
      <x:c r="I5719" s="0">
        <x:f>'Historical Trades'!I5719</x:f>
      </x:c>
      <x:c r="J5719" s="0">
        <x:f>'Historical Trades'!J5719</x:f>
      </x:c>
      <x:c r="K5719" s="0">
        <x:f>'Historical Trades'!K5719</x:f>
      </x:c>
      <x:c r="L5719" s="0">
        <x:f>'Historical Trades'!L5719</x:f>
      </x:c>
      <x:c r="M5719" s="0">
        <x:f>'Historical Trades'!M5719</x:f>
      </x:c>
      <x:c r="N5719" s="0">
        <x:f>CLEAN('Historical Trades'!O5719)</x:f>
      </x:c>
      <x:c r="P5719" s="14">
        <x:f>IF(G5719="sell",M5719,-M5719)</x:f>
      </x:c>
      <x:c r="Q5719" s="14">
        <x:f>VLOOKUP(N5719,'Currency Rates'!$A$3:$C$32,3,0)</x:f>
      </x:c>
      <x:c r="R5719" s="0">
        <x:f>IF(A5719="SPUS",0,IF(A5719="FWD",0,P5719/Q5719))</x:f>
      </x:c>
    </x:row>
    <x:row r="5720" spans="1:19" x14ac:dyDescent="0.3">
      <x:c r="A5720" s="0">
        <x:f>'Historical Trades'!A5720</x:f>
      </x:c>
      <x:c r="B5720" s="0">
        <x:f>'Historical Trades'!B5720</x:f>
      </x:c>
      <x:c r="C5720" s="23">
        <x:f>'Historical Trades'!C5720</x:f>
      </x:c>
      <x:c r="D5720" s="0">
        <x:f>'Historical Trades'!D5720</x:f>
      </x:c>
      <x:c r="E5720" s="23">
        <x:f>'Historical Trades'!E5720</x:f>
      </x:c>
      <x:c r="F5720" s="0">
        <x:f>'Historical Trades'!F5720</x:f>
      </x:c>
      <x:c r="G5720" s="0">
        <x:f>'Historical Trades'!G5720</x:f>
      </x:c>
      <x:c r="H5720" s="0">
        <x:f>'Historical Trades'!H5720</x:f>
      </x:c>
      <x:c r="I5720" s="0">
        <x:f>'Historical Trades'!I5720</x:f>
      </x:c>
      <x:c r="J5720" s="0">
        <x:f>'Historical Trades'!J5720</x:f>
      </x:c>
      <x:c r="K5720" s="0">
        <x:f>'Historical Trades'!K5720</x:f>
      </x:c>
      <x:c r="L5720" s="0">
        <x:f>'Historical Trades'!L5720</x:f>
      </x:c>
      <x:c r="M5720" s="0">
        <x:f>'Historical Trades'!M5720</x:f>
      </x:c>
      <x:c r="N5720" s="0">
        <x:f>CLEAN('Historical Trades'!O5720)</x:f>
      </x:c>
      <x:c r="P5720" s="14">
        <x:f>IF(G5720="sell",M5720,-M5720)</x:f>
      </x:c>
      <x:c r="Q5720" s="14">
        <x:f>VLOOKUP(N5720,'Currency Rates'!$A$3:$C$32,3,0)</x:f>
      </x:c>
      <x:c r="R5720" s="0">
        <x:f>IF(A5720="SPUS",0,IF(A5720="FWD",0,P5720/Q5720))</x:f>
      </x:c>
    </x:row>
    <x:row r="5721" spans="1:19" x14ac:dyDescent="0.3">
      <x:c r="A5721" s="0">
        <x:f>'Historical Trades'!A5721</x:f>
      </x:c>
      <x:c r="B5721" s="0">
        <x:f>'Historical Trades'!B5721</x:f>
      </x:c>
      <x:c r="C5721" s="23">
        <x:f>'Historical Trades'!C5721</x:f>
      </x:c>
      <x:c r="D5721" s="0">
        <x:f>'Historical Trades'!D5721</x:f>
      </x:c>
      <x:c r="E5721" s="23">
        <x:f>'Historical Trades'!E5721</x:f>
      </x:c>
      <x:c r="F5721" s="0">
        <x:f>'Historical Trades'!F5721</x:f>
      </x:c>
      <x:c r="G5721" s="0">
        <x:f>'Historical Trades'!G5721</x:f>
      </x:c>
      <x:c r="H5721" s="0">
        <x:f>'Historical Trades'!H5721</x:f>
      </x:c>
      <x:c r="I5721" s="0">
        <x:f>'Historical Trades'!I5721</x:f>
      </x:c>
      <x:c r="J5721" s="0">
        <x:f>'Historical Trades'!J5721</x:f>
      </x:c>
      <x:c r="K5721" s="0">
        <x:f>'Historical Trades'!K5721</x:f>
      </x:c>
      <x:c r="L5721" s="0">
        <x:f>'Historical Trades'!L5721</x:f>
      </x:c>
      <x:c r="M5721" s="0">
        <x:f>'Historical Trades'!M5721</x:f>
      </x:c>
      <x:c r="N5721" s="0">
        <x:f>CLEAN('Historical Trades'!O5721)</x:f>
      </x:c>
      <x:c r="P5721" s="14">
        <x:f>IF(G5721="sell",M5721,-M5721)</x:f>
      </x:c>
      <x:c r="Q5721" s="14">
        <x:f>VLOOKUP(N5721,'Currency Rates'!$A$3:$C$32,3,0)</x:f>
      </x:c>
      <x:c r="R5721" s="0">
        <x:f>IF(A5721="SPUS",0,IF(A5721="FWD",0,P5721/Q5721))</x:f>
      </x:c>
    </x:row>
    <x:row r="5722" spans="1:19" x14ac:dyDescent="0.3">
      <x:c r="A5722" s="0">
        <x:f>'Historical Trades'!A5722</x:f>
      </x:c>
      <x:c r="B5722" s="0">
        <x:f>'Historical Trades'!B5722</x:f>
      </x:c>
      <x:c r="C5722" s="23">
        <x:f>'Historical Trades'!C5722</x:f>
      </x:c>
      <x:c r="D5722" s="0">
        <x:f>'Historical Trades'!D5722</x:f>
      </x:c>
      <x:c r="E5722" s="23">
        <x:f>'Historical Trades'!E5722</x:f>
      </x:c>
      <x:c r="F5722" s="0">
        <x:f>'Historical Trades'!F5722</x:f>
      </x:c>
      <x:c r="G5722" s="0">
        <x:f>'Historical Trades'!G5722</x:f>
      </x:c>
      <x:c r="H5722" s="0">
        <x:f>'Historical Trades'!H5722</x:f>
      </x:c>
      <x:c r="I5722" s="0">
        <x:f>'Historical Trades'!I5722</x:f>
      </x:c>
      <x:c r="J5722" s="0">
        <x:f>'Historical Trades'!J5722</x:f>
      </x:c>
      <x:c r="K5722" s="0">
        <x:f>'Historical Trades'!K5722</x:f>
      </x:c>
      <x:c r="L5722" s="0">
        <x:f>'Historical Trades'!L5722</x:f>
      </x:c>
      <x:c r="M5722" s="0">
        <x:f>'Historical Trades'!M5722</x:f>
      </x:c>
      <x:c r="N5722" s="0">
        <x:f>CLEAN('Historical Trades'!O5722)</x:f>
      </x:c>
      <x:c r="P5722" s="14">
        <x:f>IF(G5722="sell",M5722,-M5722)</x:f>
      </x:c>
      <x:c r="Q5722" s="14">
        <x:f>VLOOKUP(N5722,'Currency Rates'!$A$3:$C$32,3,0)</x:f>
      </x:c>
      <x:c r="R5722" s="0">
        <x:f>IF(A5722="SPUS",0,IF(A5722="FWD",0,P5722/Q5722))</x:f>
      </x:c>
    </x:row>
    <x:row r="5723" spans="1:19" x14ac:dyDescent="0.3">
      <x:c r="A5723" s="0">
        <x:f>'Historical Trades'!A5723</x:f>
      </x:c>
      <x:c r="B5723" s="0">
        <x:f>'Historical Trades'!B5723</x:f>
      </x:c>
      <x:c r="C5723" s="23">
        <x:f>'Historical Trades'!C5723</x:f>
      </x:c>
      <x:c r="D5723" s="0">
        <x:f>'Historical Trades'!D5723</x:f>
      </x:c>
      <x:c r="E5723" s="23">
        <x:f>'Historical Trades'!E5723</x:f>
      </x:c>
      <x:c r="F5723" s="0">
        <x:f>'Historical Trades'!F5723</x:f>
      </x:c>
      <x:c r="G5723" s="0">
        <x:f>'Historical Trades'!G5723</x:f>
      </x:c>
      <x:c r="H5723" s="0">
        <x:f>'Historical Trades'!H5723</x:f>
      </x:c>
      <x:c r="I5723" s="0">
        <x:f>'Historical Trades'!I5723</x:f>
      </x:c>
      <x:c r="J5723" s="0">
        <x:f>'Historical Trades'!J5723</x:f>
      </x:c>
      <x:c r="K5723" s="0">
        <x:f>'Historical Trades'!K5723</x:f>
      </x:c>
      <x:c r="L5723" s="0">
        <x:f>'Historical Trades'!L5723</x:f>
      </x:c>
      <x:c r="M5723" s="0">
        <x:f>'Historical Trades'!M5723</x:f>
      </x:c>
      <x:c r="N5723" s="0">
        <x:f>CLEAN('Historical Trades'!O5723)</x:f>
      </x:c>
      <x:c r="P5723" s="14">
        <x:f>IF(G5723="sell",M5723,-M5723)</x:f>
      </x:c>
      <x:c r="Q5723" s="14">
        <x:f>VLOOKUP(N5723,'Currency Rates'!$A$3:$C$32,3,0)</x:f>
      </x:c>
      <x:c r="R5723" s="0">
        <x:f>IF(A5723="SPUS",0,IF(A5723="FWD",0,P5723/Q5723))</x:f>
      </x:c>
    </x:row>
    <x:row r="5724" spans="1:19" x14ac:dyDescent="0.3">
      <x:c r="A5724" s="0">
        <x:f>'Historical Trades'!A5724</x:f>
      </x:c>
      <x:c r="B5724" s="0">
        <x:f>'Historical Trades'!B5724</x:f>
      </x:c>
      <x:c r="C5724" s="23">
        <x:f>'Historical Trades'!C5724</x:f>
      </x:c>
      <x:c r="D5724" s="0">
        <x:f>'Historical Trades'!D5724</x:f>
      </x:c>
      <x:c r="E5724" s="23">
        <x:f>'Historical Trades'!E5724</x:f>
      </x:c>
      <x:c r="F5724" s="0">
        <x:f>'Historical Trades'!F5724</x:f>
      </x:c>
      <x:c r="G5724" s="0">
        <x:f>'Historical Trades'!G5724</x:f>
      </x:c>
      <x:c r="H5724" s="0">
        <x:f>'Historical Trades'!H5724</x:f>
      </x:c>
      <x:c r="I5724" s="0">
        <x:f>'Historical Trades'!I5724</x:f>
      </x:c>
      <x:c r="J5724" s="0">
        <x:f>'Historical Trades'!J5724</x:f>
      </x:c>
      <x:c r="K5724" s="0">
        <x:f>'Historical Trades'!K5724</x:f>
      </x:c>
      <x:c r="L5724" s="0">
        <x:f>'Historical Trades'!L5724</x:f>
      </x:c>
      <x:c r="M5724" s="0">
        <x:f>'Historical Trades'!M5724</x:f>
      </x:c>
      <x:c r="N5724" s="0">
        <x:f>CLEAN('Historical Trades'!O5724)</x:f>
      </x:c>
      <x:c r="P5724" s="14">
        <x:f>IF(G5724="sell",M5724,-M5724)</x:f>
      </x:c>
      <x:c r="Q5724" s="14">
        <x:f>VLOOKUP(N5724,'Currency Rates'!$A$3:$C$32,3,0)</x:f>
      </x:c>
      <x:c r="R5724" s="0">
        <x:f>IF(A5724="SPUS",0,IF(A5724="FWD",0,P5724/Q5724))</x:f>
      </x:c>
    </x:row>
    <x:row r="5725" spans="1:19" x14ac:dyDescent="0.3">
      <x:c r="A5725" s="0">
        <x:f>'Historical Trades'!A5725</x:f>
      </x:c>
      <x:c r="B5725" s="0">
        <x:f>'Historical Trades'!B5725</x:f>
      </x:c>
      <x:c r="C5725" s="23">
        <x:f>'Historical Trades'!C5725</x:f>
      </x:c>
      <x:c r="D5725" s="0">
        <x:f>'Historical Trades'!D5725</x:f>
      </x:c>
      <x:c r="E5725" s="23">
        <x:f>'Historical Trades'!E5725</x:f>
      </x:c>
      <x:c r="F5725" s="0">
        <x:f>'Historical Trades'!F5725</x:f>
      </x:c>
      <x:c r="G5725" s="0">
        <x:f>'Historical Trades'!G5725</x:f>
      </x:c>
      <x:c r="H5725" s="0">
        <x:f>'Historical Trades'!H5725</x:f>
      </x:c>
      <x:c r="I5725" s="0">
        <x:f>'Historical Trades'!I5725</x:f>
      </x:c>
      <x:c r="J5725" s="0">
        <x:f>'Historical Trades'!J5725</x:f>
      </x:c>
      <x:c r="K5725" s="0">
        <x:f>'Historical Trades'!K5725</x:f>
      </x:c>
      <x:c r="L5725" s="0">
        <x:f>'Historical Trades'!L5725</x:f>
      </x:c>
      <x:c r="M5725" s="0">
        <x:f>'Historical Trades'!M5725</x:f>
      </x:c>
      <x:c r="N5725" s="0">
        <x:f>CLEAN('Historical Trades'!O5725)</x:f>
      </x:c>
      <x:c r="P5725" s="14">
        <x:f>IF(G5725="sell",M5725,-M5725)</x:f>
      </x:c>
      <x:c r="Q5725" s="14">
        <x:f>VLOOKUP(N5725,'Currency Rates'!$A$3:$C$32,3,0)</x:f>
      </x:c>
      <x:c r="R5725" s="0">
        <x:f>IF(A5725="SPUS",0,IF(A5725="FWD",0,P5725/Q5725))</x:f>
      </x:c>
    </x:row>
    <x:row r="5726" spans="1:19" x14ac:dyDescent="0.3">
      <x:c r="A5726" s="0">
        <x:f>'Historical Trades'!A5726</x:f>
      </x:c>
      <x:c r="B5726" s="0">
        <x:f>'Historical Trades'!B5726</x:f>
      </x:c>
      <x:c r="C5726" s="23">
        <x:f>'Historical Trades'!C5726</x:f>
      </x:c>
      <x:c r="D5726" s="0">
        <x:f>'Historical Trades'!D5726</x:f>
      </x:c>
      <x:c r="E5726" s="23">
        <x:f>'Historical Trades'!E5726</x:f>
      </x:c>
      <x:c r="F5726" s="0">
        <x:f>'Historical Trades'!F5726</x:f>
      </x:c>
      <x:c r="G5726" s="0">
        <x:f>'Historical Trades'!G5726</x:f>
      </x:c>
      <x:c r="H5726" s="0">
        <x:f>'Historical Trades'!H5726</x:f>
      </x:c>
      <x:c r="I5726" s="0">
        <x:f>'Historical Trades'!I5726</x:f>
      </x:c>
      <x:c r="J5726" s="0">
        <x:f>'Historical Trades'!J5726</x:f>
      </x:c>
      <x:c r="K5726" s="0">
        <x:f>'Historical Trades'!K5726</x:f>
      </x:c>
      <x:c r="L5726" s="0">
        <x:f>'Historical Trades'!L5726</x:f>
      </x:c>
      <x:c r="M5726" s="0">
        <x:f>'Historical Trades'!M5726</x:f>
      </x:c>
      <x:c r="N5726" s="0">
        <x:f>CLEAN('Historical Trades'!O5726)</x:f>
      </x:c>
      <x:c r="P5726" s="14">
        <x:f>IF(G5726="sell",M5726,-M5726)</x:f>
      </x:c>
      <x:c r="Q5726" s="14">
        <x:f>VLOOKUP(N5726,'Currency Rates'!$A$3:$C$32,3,0)</x:f>
      </x:c>
      <x:c r="R5726" s="0">
        <x:f>IF(A5726="SPUS",0,IF(A5726="FWD",0,P5726/Q5726))</x:f>
      </x:c>
    </x:row>
    <x:row r="5727" spans="1:19" x14ac:dyDescent="0.3">
      <x:c r="A5727" s="0">
        <x:f>'Historical Trades'!A5727</x:f>
      </x:c>
      <x:c r="B5727" s="0">
        <x:f>'Historical Trades'!B5727</x:f>
      </x:c>
      <x:c r="C5727" s="23">
        <x:f>'Historical Trades'!C5727</x:f>
      </x:c>
      <x:c r="D5727" s="0">
        <x:f>'Historical Trades'!D5727</x:f>
      </x:c>
      <x:c r="E5727" s="23">
        <x:f>'Historical Trades'!E5727</x:f>
      </x:c>
      <x:c r="F5727" s="0">
        <x:f>'Historical Trades'!F5727</x:f>
      </x:c>
      <x:c r="G5727" s="0">
        <x:f>'Historical Trades'!G5727</x:f>
      </x:c>
      <x:c r="H5727" s="0">
        <x:f>'Historical Trades'!H5727</x:f>
      </x:c>
      <x:c r="I5727" s="0">
        <x:f>'Historical Trades'!I5727</x:f>
      </x:c>
      <x:c r="J5727" s="0">
        <x:f>'Historical Trades'!J5727</x:f>
      </x:c>
      <x:c r="K5727" s="0">
        <x:f>'Historical Trades'!K5727</x:f>
      </x:c>
      <x:c r="L5727" s="0">
        <x:f>'Historical Trades'!L5727</x:f>
      </x:c>
      <x:c r="M5727" s="0">
        <x:f>'Historical Trades'!M5727</x:f>
      </x:c>
      <x:c r="N5727" s="0">
        <x:f>CLEAN('Historical Trades'!O5727)</x:f>
      </x:c>
      <x:c r="P5727" s="14">
        <x:f>IF(G5727="sell",M5727,-M5727)</x:f>
      </x:c>
      <x:c r="Q5727" s="14">
        <x:f>VLOOKUP(N5727,'Currency Rates'!$A$3:$C$32,3,0)</x:f>
      </x:c>
      <x:c r="R5727" s="0">
        <x:f>IF(A5727="SPUS",0,IF(A5727="FWD",0,P5727/Q5727))</x:f>
      </x:c>
    </x:row>
    <x:row r="5728" spans="1:19" x14ac:dyDescent="0.3">
      <x:c r="A5728" s="0">
        <x:f>'Historical Trades'!A5728</x:f>
      </x:c>
      <x:c r="B5728" s="0">
        <x:f>'Historical Trades'!B5728</x:f>
      </x:c>
      <x:c r="C5728" s="23">
        <x:f>'Historical Trades'!C5728</x:f>
      </x:c>
      <x:c r="D5728" s="0">
        <x:f>'Historical Trades'!D5728</x:f>
      </x:c>
      <x:c r="E5728" s="23">
        <x:f>'Historical Trades'!E5728</x:f>
      </x:c>
      <x:c r="F5728" s="0">
        <x:f>'Historical Trades'!F5728</x:f>
      </x:c>
      <x:c r="G5728" s="0">
        <x:f>'Historical Trades'!G5728</x:f>
      </x:c>
      <x:c r="H5728" s="0">
        <x:f>'Historical Trades'!H5728</x:f>
      </x:c>
      <x:c r="I5728" s="0">
        <x:f>'Historical Trades'!I5728</x:f>
      </x:c>
      <x:c r="J5728" s="0">
        <x:f>'Historical Trades'!J5728</x:f>
      </x:c>
      <x:c r="K5728" s="0">
        <x:f>'Historical Trades'!K5728</x:f>
      </x:c>
      <x:c r="L5728" s="0">
        <x:f>'Historical Trades'!L5728</x:f>
      </x:c>
      <x:c r="M5728" s="0">
        <x:f>'Historical Trades'!M5728</x:f>
      </x:c>
      <x:c r="N5728" s="0">
        <x:f>CLEAN('Historical Trades'!O5728)</x:f>
      </x:c>
      <x:c r="P5728" s="14">
        <x:f>IF(G5728="sell",M5728,-M5728)</x:f>
      </x:c>
      <x:c r="Q5728" s="14">
        <x:f>VLOOKUP(N5728,'Currency Rates'!$A$3:$C$32,3,0)</x:f>
      </x:c>
      <x:c r="R5728" s="0">
        <x:f>IF(A5728="SPUS",0,IF(A5728="FWD",0,P5728/Q5728))</x:f>
      </x:c>
    </x:row>
    <x:row r="5729" spans="1:19" x14ac:dyDescent="0.3">
      <x:c r="A5729" s="0">
        <x:f>'Historical Trades'!A5729</x:f>
      </x:c>
      <x:c r="B5729" s="0">
        <x:f>'Historical Trades'!B5729</x:f>
      </x:c>
      <x:c r="C5729" s="23">
        <x:f>'Historical Trades'!C5729</x:f>
      </x:c>
      <x:c r="D5729" s="0">
        <x:f>'Historical Trades'!D5729</x:f>
      </x:c>
      <x:c r="E5729" s="23">
        <x:f>'Historical Trades'!E5729</x:f>
      </x:c>
      <x:c r="F5729" s="0">
        <x:f>'Historical Trades'!F5729</x:f>
      </x:c>
      <x:c r="G5729" s="0">
        <x:f>'Historical Trades'!G5729</x:f>
      </x:c>
      <x:c r="H5729" s="0">
        <x:f>'Historical Trades'!H5729</x:f>
      </x:c>
      <x:c r="I5729" s="0">
        <x:f>'Historical Trades'!I5729</x:f>
      </x:c>
      <x:c r="J5729" s="0">
        <x:f>'Historical Trades'!J5729</x:f>
      </x:c>
      <x:c r="K5729" s="0">
        <x:f>'Historical Trades'!K5729</x:f>
      </x:c>
      <x:c r="L5729" s="0">
        <x:f>'Historical Trades'!L5729</x:f>
      </x:c>
      <x:c r="M5729" s="0">
        <x:f>'Historical Trades'!M5729</x:f>
      </x:c>
      <x:c r="N5729" s="0">
        <x:f>CLEAN('Historical Trades'!O5729)</x:f>
      </x:c>
      <x:c r="P5729" s="14">
        <x:f>IF(G5729="sell",M5729,-M5729)</x:f>
      </x:c>
      <x:c r="Q5729" s="14">
        <x:f>VLOOKUP(N5729,'Currency Rates'!$A$3:$C$32,3,0)</x:f>
      </x:c>
      <x:c r="R5729" s="0">
        <x:f>IF(A5729="SPUS",0,IF(A5729="FWD",0,P5729/Q5729))</x:f>
      </x:c>
    </x:row>
    <x:row r="5730" spans="1:19" x14ac:dyDescent="0.3">
      <x:c r="A5730" s="0">
        <x:f>'Historical Trades'!A5730</x:f>
      </x:c>
      <x:c r="B5730" s="0">
        <x:f>'Historical Trades'!B5730</x:f>
      </x:c>
      <x:c r="C5730" s="23">
        <x:f>'Historical Trades'!C5730</x:f>
      </x:c>
      <x:c r="D5730" s="0">
        <x:f>'Historical Trades'!D5730</x:f>
      </x:c>
      <x:c r="E5730" s="23">
        <x:f>'Historical Trades'!E5730</x:f>
      </x:c>
      <x:c r="F5730" s="0">
        <x:f>'Historical Trades'!F5730</x:f>
      </x:c>
      <x:c r="G5730" s="0">
        <x:f>'Historical Trades'!G5730</x:f>
      </x:c>
      <x:c r="H5730" s="0">
        <x:f>'Historical Trades'!H5730</x:f>
      </x:c>
      <x:c r="I5730" s="0">
        <x:f>'Historical Trades'!I5730</x:f>
      </x:c>
      <x:c r="J5730" s="0">
        <x:f>'Historical Trades'!J5730</x:f>
      </x:c>
      <x:c r="K5730" s="0">
        <x:f>'Historical Trades'!K5730</x:f>
      </x:c>
      <x:c r="L5730" s="0">
        <x:f>'Historical Trades'!L5730</x:f>
      </x:c>
      <x:c r="M5730" s="0">
        <x:f>'Historical Trades'!M5730</x:f>
      </x:c>
      <x:c r="N5730" s="0">
        <x:f>CLEAN('Historical Trades'!O5730)</x:f>
      </x:c>
      <x:c r="P5730" s="14">
        <x:f>IF(G5730="sell",M5730,-M5730)</x:f>
      </x:c>
      <x:c r="Q5730" s="14">
        <x:f>VLOOKUP(N5730,'Currency Rates'!$A$3:$C$32,3,0)</x:f>
      </x:c>
      <x:c r="R5730" s="0">
        <x:f>IF(A5730="SPUS",0,IF(A5730="FWD",0,P5730/Q5730))</x:f>
      </x:c>
    </x:row>
    <x:row r="5731" spans="1:19" x14ac:dyDescent="0.3">
      <x:c r="A5731" s="0">
        <x:f>'Historical Trades'!A5731</x:f>
      </x:c>
      <x:c r="B5731" s="0">
        <x:f>'Historical Trades'!B5731</x:f>
      </x:c>
      <x:c r="C5731" s="23">
        <x:f>'Historical Trades'!C5731</x:f>
      </x:c>
      <x:c r="D5731" s="0">
        <x:f>'Historical Trades'!D5731</x:f>
      </x:c>
      <x:c r="E5731" s="23">
        <x:f>'Historical Trades'!E5731</x:f>
      </x:c>
      <x:c r="F5731" s="0">
        <x:f>'Historical Trades'!F5731</x:f>
      </x:c>
      <x:c r="G5731" s="0">
        <x:f>'Historical Trades'!G5731</x:f>
      </x:c>
      <x:c r="H5731" s="0">
        <x:f>'Historical Trades'!H5731</x:f>
      </x:c>
      <x:c r="I5731" s="0">
        <x:f>'Historical Trades'!I5731</x:f>
      </x:c>
      <x:c r="J5731" s="0">
        <x:f>'Historical Trades'!J5731</x:f>
      </x:c>
      <x:c r="K5731" s="0">
        <x:f>'Historical Trades'!K5731</x:f>
      </x:c>
      <x:c r="L5731" s="0">
        <x:f>'Historical Trades'!L5731</x:f>
      </x:c>
      <x:c r="M5731" s="0">
        <x:f>'Historical Trades'!M5731</x:f>
      </x:c>
      <x:c r="N5731" s="0">
        <x:f>CLEAN('Historical Trades'!O5731)</x:f>
      </x:c>
      <x:c r="P5731" s="14">
        <x:f>IF(G5731="sell",M5731,-M5731)</x:f>
      </x:c>
      <x:c r="Q5731" s="14">
        <x:f>VLOOKUP(N5731,'Currency Rates'!$A$3:$C$32,3,0)</x:f>
      </x:c>
      <x:c r="R5731" s="0">
        <x:f>IF(A5731="SPUS",0,IF(A5731="FWD",0,P5731/Q5731))</x:f>
      </x:c>
    </x:row>
    <x:row r="5732" spans="1:19" x14ac:dyDescent="0.3">
      <x:c r="A5732" s="0">
        <x:f>'Historical Trades'!A5732</x:f>
      </x:c>
      <x:c r="B5732" s="0">
        <x:f>'Historical Trades'!B5732</x:f>
      </x:c>
      <x:c r="C5732" s="23">
        <x:f>'Historical Trades'!C5732</x:f>
      </x:c>
      <x:c r="D5732" s="0">
        <x:f>'Historical Trades'!D5732</x:f>
      </x:c>
      <x:c r="E5732" s="23">
        <x:f>'Historical Trades'!E5732</x:f>
      </x:c>
      <x:c r="F5732" s="0">
        <x:f>'Historical Trades'!F5732</x:f>
      </x:c>
      <x:c r="G5732" s="0">
        <x:f>'Historical Trades'!G5732</x:f>
      </x:c>
      <x:c r="H5732" s="0">
        <x:f>'Historical Trades'!H5732</x:f>
      </x:c>
      <x:c r="I5732" s="0">
        <x:f>'Historical Trades'!I5732</x:f>
      </x:c>
      <x:c r="J5732" s="0">
        <x:f>'Historical Trades'!J5732</x:f>
      </x:c>
      <x:c r="K5732" s="0">
        <x:f>'Historical Trades'!K5732</x:f>
      </x:c>
      <x:c r="L5732" s="0">
        <x:f>'Historical Trades'!L5732</x:f>
      </x:c>
      <x:c r="M5732" s="0">
        <x:f>'Historical Trades'!M5732</x:f>
      </x:c>
      <x:c r="N5732" s="0">
        <x:f>CLEAN('Historical Trades'!O5732)</x:f>
      </x:c>
      <x:c r="P5732" s="14">
        <x:f>IF(G5732="sell",M5732,-M5732)</x:f>
      </x:c>
      <x:c r="Q5732" s="14">
        <x:f>VLOOKUP(N5732,'Currency Rates'!$A$3:$C$32,3,0)</x:f>
      </x:c>
      <x:c r="R5732" s="0">
        <x:f>IF(A5732="SPUS",0,IF(A5732="FWD",0,P5732/Q5732))</x:f>
      </x:c>
    </x:row>
    <x:row r="5733" spans="1:19" x14ac:dyDescent="0.3">
      <x:c r="A5733" s="0">
        <x:f>'Historical Trades'!A5733</x:f>
      </x:c>
      <x:c r="B5733" s="0">
        <x:f>'Historical Trades'!B5733</x:f>
      </x:c>
      <x:c r="C5733" s="23">
        <x:f>'Historical Trades'!C5733</x:f>
      </x:c>
      <x:c r="D5733" s="0">
        <x:f>'Historical Trades'!D5733</x:f>
      </x:c>
      <x:c r="E5733" s="23">
        <x:f>'Historical Trades'!E5733</x:f>
      </x:c>
      <x:c r="F5733" s="0">
        <x:f>'Historical Trades'!F5733</x:f>
      </x:c>
      <x:c r="G5733" s="0">
        <x:f>'Historical Trades'!G5733</x:f>
      </x:c>
      <x:c r="H5733" s="0">
        <x:f>'Historical Trades'!H5733</x:f>
      </x:c>
      <x:c r="I5733" s="0">
        <x:f>'Historical Trades'!I5733</x:f>
      </x:c>
      <x:c r="J5733" s="0">
        <x:f>'Historical Trades'!J5733</x:f>
      </x:c>
      <x:c r="K5733" s="0">
        <x:f>'Historical Trades'!K5733</x:f>
      </x:c>
      <x:c r="L5733" s="0">
        <x:f>'Historical Trades'!L5733</x:f>
      </x:c>
      <x:c r="M5733" s="0">
        <x:f>'Historical Trades'!M5733</x:f>
      </x:c>
      <x:c r="N5733" s="0">
        <x:f>CLEAN('Historical Trades'!O5733)</x:f>
      </x:c>
      <x:c r="P5733" s="14">
        <x:f>IF(G5733="sell",M5733,-M5733)</x:f>
      </x:c>
      <x:c r="Q5733" s="14">
        <x:f>VLOOKUP(N5733,'Currency Rates'!$A$3:$C$32,3,0)</x:f>
      </x:c>
      <x:c r="R5733" s="0">
        <x:f>IF(A5733="SPUS",0,IF(A5733="FWD",0,P5733/Q5733))</x:f>
      </x:c>
    </x:row>
    <x:row r="5734" spans="1:19" x14ac:dyDescent="0.3">
      <x:c r="A5734" s="0">
        <x:f>'Historical Trades'!A5734</x:f>
      </x:c>
      <x:c r="B5734" s="0">
        <x:f>'Historical Trades'!B5734</x:f>
      </x:c>
      <x:c r="C5734" s="23">
        <x:f>'Historical Trades'!C5734</x:f>
      </x:c>
      <x:c r="D5734" s="0">
        <x:f>'Historical Trades'!D5734</x:f>
      </x:c>
      <x:c r="E5734" s="23">
        <x:f>'Historical Trades'!E5734</x:f>
      </x:c>
      <x:c r="F5734" s="0">
        <x:f>'Historical Trades'!F5734</x:f>
      </x:c>
      <x:c r="G5734" s="0">
        <x:f>'Historical Trades'!G5734</x:f>
      </x:c>
      <x:c r="H5734" s="0">
        <x:f>'Historical Trades'!H5734</x:f>
      </x:c>
      <x:c r="I5734" s="0">
        <x:f>'Historical Trades'!I5734</x:f>
      </x:c>
      <x:c r="J5734" s="0">
        <x:f>'Historical Trades'!J5734</x:f>
      </x:c>
      <x:c r="K5734" s="0">
        <x:f>'Historical Trades'!K5734</x:f>
      </x:c>
      <x:c r="L5734" s="0">
        <x:f>'Historical Trades'!L5734</x:f>
      </x:c>
      <x:c r="M5734" s="0">
        <x:f>'Historical Trades'!M5734</x:f>
      </x:c>
      <x:c r="N5734" s="0">
        <x:f>CLEAN('Historical Trades'!O5734)</x:f>
      </x:c>
      <x:c r="P5734" s="14">
        <x:f>IF(G5734="sell",M5734,-M5734)</x:f>
      </x:c>
      <x:c r="Q5734" s="14">
        <x:f>VLOOKUP(N5734,'Currency Rates'!$A$3:$C$32,3,0)</x:f>
      </x:c>
      <x:c r="R5734" s="0">
        <x:f>IF(A5734="SPUS",0,IF(A5734="FWD",0,P5734/Q5734))</x:f>
      </x:c>
    </x:row>
    <x:row r="5735" spans="1:19" x14ac:dyDescent="0.3">
      <x:c r="A5735" s="0">
        <x:f>'Historical Trades'!A5735</x:f>
      </x:c>
      <x:c r="B5735" s="0">
        <x:f>'Historical Trades'!B5735</x:f>
      </x:c>
      <x:c r="C5735" s="23">
        <x:f>'Historical Trades'!C5735</x:f>
      </x:c>
      <x:c r="D5735" s="0">
        <x:f>'Historical Trades'!D5735</x:f>
      </x:c>
      <x:c r="E5735" s="23">
        <x:f>'Historical Trades'!E5735</x:f>
      </x:c>
      <x:c r="F5735" s="0">
        <x:f>'Historical Trades'!F5735</x:f>
      </x:c>
      <x:c r="G5735" s="0">
        <x:f>'Historical Trades'!G5735</x:f>
      </x:c>
      <x:c r="H5735" s="0">
        <x:f>'Historical Trades'!H5735</x:f>
      </x:c>
      <x:c r="I5735" s="0">
        <x:f>'Historical Trades'!I5735</x:f>
      </x:c>
      <x:c r="J5735" s="0">
        <x:f>'Historical Trades'!J5735</x:f>
      </x:c>
      <x:c r="K5735" s="0">
        <x:f>'Historical Trades'!K5735</x:f>
      </x:c>
      <x:c r="L5735" s="0">
        <x:f>'Historical Trades'!L5735</x:f>
      </x:c>
      <x:c r="M5735" s="0">
        <x:f>'Historical Trades'!M5735</x:f>
      </x:c>
      <x:c r="N5735" s="0">
        <x:f>CLEAN('Historical Trades'!O5735)</x:f>
      </x:c>
      <x:c r="P5735" s="14">
        <x:f>IF(G5735="sell",M5735,-M5735)</x:f>
      </x:c>
      <x:c r="Q5735" s="14">
        <x:f>VLOOKUP(N5735,'Currency Rates'!$A$3:$C$32,3,0)</x:f>
      </x:c>
      <x:c r="R5735" s="0">
        <x:f>IF(A5735="SPUS",0,IF(A5735="FWD",0,P5735/Q5735))</x:f>
      </x:c>
    </x:row>
    <x:row r="5736" spans="1:19" x14ac:dyDescent="0.3">
      <x:c r="A5736" s="0">
        <x:f>'Historical Trades'!A5736</x:f>
      </x:c>
      <x:c r="B5736" s="0">
        <x:f>'Historical Trades'!B5736</x:f>
      </x:c>
      <x:c r="C5736" s="23">
        <x:f>'Historical Trades'!C5736</x:f>
      </x:c>
      <x:c r="D5736" s="0">
        <x:f>'Historical Trades'!D5736</x:f>
      </x:c>
      <x:c r="E5736" s="23">
        <x:f>'Historical Trades'!E5736</x:f>
      </x:c>
      <x:c r="F5736" s="0">
        <x:f>'Historical Trades'!F5736</x:f>
      </x:c>
      <x:c r="G5736" s="0">
        <x:f>'Historical Trades'!G5736</x:f>
      </x:c>
      <x:c r="H5736" s="0">
        <x:f>'Historical Trades'!H5736</x:f>
      </x:c>
      <x:c r="I5736" s="0">
        <x:f>'Historical Trades'!I5736</x:f>
      </x:c>
      <x:c r="J5736" s="0">
        <x:f>'Historical Trades'!J5736</x:f>
      </x:c>
      <x:c r="K5736" s="0">
        <x:f>'Historical Trades'!K5736</x:f>
      </x:c>
      <x:c r="L5736" s="0">
        <x:f>'Historical Trades'!L5736</x:f>
      </x:c>
      <x:c r="M5736" s="0">
        <x:f>'Historical Trades'!M5736</x:f>
      </x:c>
      <x:c r="N5736" s="0">
        <x:f>CLEAN('Historical Trades'!O5736)</x:f>
      </x:c>
      <x:c r="P5736" s="14">
        <x:f>IF(G5736="sell",M5736,-M5736)</x:f>
      </x:c>
      <x:c r="Q5736" s="14">
        <x:f>VLOOKUP(N5736,'Currency Rates'!$A$3:$C$32,3,0)</x:f>
      </x:c>
      <x:c r="R5736" s="0">
        <x:f>IF(A5736="SPUS",0,IF(A5736="FWD",0,P5736/Q5736))</x:f>
      </x:c>
    </x:row>
    <x:row r="5737" spans="1:19" x14ac:dyDescent="0.3">
      <x:c r="A5737" s="0">
        <x:f>'Historical Trades'!A5737</x:f>
      </x:c>
      <x:c r="B5737" s="0">
        <x:f>'Historical Trades'!B5737</x:f>
      </x:c>
      <x:c r="C5737" s="23">
        <x:f>'Historical Trades'!C5737</x:f>
      </x:c>
      <x:c r="D5737" s="0">
        <x:f>'Historical Trades'!D5737</x:f>
      </x:c>
      <x:c r="E5737" s="23">
        <x:f>'Historical Trades'!E5737</x:f>
      </x:c>
      <x:c r="F5737" s="0">
        <x:f>'Historical Trades'!F5737</x:f>
      </x:c>
      <x:c r="G5737" s="0">
        <x:f>'Historical Trades'!G5737</x:f>
      </x:c>
      <x:c r="H5737" s="0">
        <x:f>'Historical Trades'!H5737</x:f>
      </x:c>
      <x:c r="I5737" s="0">
        <x:f>'Historical Trades'!I5737</x:f>
      </x:c>
      <x:c r="J5737" s="0">
        <x:f>'Historical Trades'!J5737</x:f>
      </x:c>
      <x:c r="K5737" s="0">
        <x:f>'Historical Trades'!K5737</x:f>
      </x:c>
      <x:c r="L5737" s="0">
        <x:f>'Historical Trades'!L5737</x:f>
      </x:c>
      <x:c r="M5737" s="0">
        <x:f>'Historical Trades'!M5737</x:f>
      </x:c>
      <x:c r="N5737" s="0">
        <x:f>CLEAN('Historical Trades'!O5737)</x:f>
      </x:c>
      <x:c r="P5737" s="14">
        <x:f>IF(G5737="sell",M5737,-M5737)</x:f>
      </x:c>
      <x:c r="Q5737" s="14">
        <x:f>VLOOKUP(N5737,'Currency Rates'!$A$3:$C$32,3,0)</x:f>
      </x:c>
      <x:c r="R5737" s="0">
        <x:f>IF(A5737="SPUS",0,IF(A5737="FWD",0,P5737/Q5737))</x:f>
      </x:c>
    </x:row>
    <x:row r="5738" spans="1:19" x14ac:dyDescent="0.3">
      <x:c r="A5738" s="0">
        <x:f>'Historical Trades'!A5738</x:f>
      </x:c>
      <x:c r="B5738" s="0">
        <x:f>'Historical Trades'!B5738</x:f>
      </x:c>
      <x:c r="C5738" s="23">
        <x:f>'Historical Trades'!C5738</x:f>
      </x:c>
      <x:c r="D5738" s="0">
        <x:f>'Historical Trades'!D5738</x:f>
      </x:c>
      <x:c r="E5738" s="23">
        <x:f>'Historical Trades'!E5738</x:f>
      </x:c>
      <x:c r="F5738" s="0">
        <x:f>'Historical Trades'!F5738</x:f>
      </x:c>
      <x:c r="G5738" s="0">
        <x:f>'Historical Trades'!G5738</x:f>
      </x:c>
      <x:c r="H5738" s="0">
        <x:f>'Historical Trades'!H5738</x:f>
      </x:c>
      <x:c r="I5738" s="0">
        <x:f>'Historical Trades'!I5738</x:f>
      </x:c>
      <x:c r="J5738" s="0">
        <x:f>'Historical Trades'!J5738</x:f>
      </x:c>
      <x:c r="K5738" s="0">
        <x:f>'Historical Trades'!K5738</x:f>
      </x:c>
      <x:c r="L5738" s="0">
        <x:f>'Historical Trades'!L5738</x:f>
      </x:c>
      <x:c r="M5738" s="0">
        <x:f>'Historical Trades'!M5738</x:f>
      </x:c>
      <x:c r="N5738" s="0">
        <x:f>CLEAN('Historical Trades'!O5738)</x:f>
      </x:c>
      <x:c r="P5738" s="14">
        <x:f>IF(G5738="sell",M5738,-M5738)</x:f>
      </x:c>
      <x:c r="Q5738" s="14">
        <x:f>VLOOKUP(N5738,'Currency Rates'!$A$3:$C$32,3,0)</x:f>
      </x:c>
      <x:c r="R5738" s="0">
        <x:f>IF(A5738="SPUS",0,IF(A5738="FWD",0,P5738/Q5738))</x:f>
      </x:c>
    </x:row>
    <x:row r="5739" spans="1:19" x14ac:dyDescent="0.3">
      <x:c r="A5739" s="0">
        <x:f>'Historical Trades'!A5739</x:f>
      </x:c>
      <x:c r="B5739" s="0">
        <x:f>'Historical Trades'!B5739</x:f>
      </x:c>
      <x:c r="C5739" s="23">
        <x:f>'Historical Trades'!C5739</x:f>
      </x:c>
      <x:c r="D5739" s="0">
        <x:f>'Historical Trades'!D5739</x:f>
      </x:c>
      <x:c r="E5739" s="23">
        <x:f>'Historical Trades'!E5739</x:f>
      </x:c>
      <x:c r="F5739" s="0">
        <x:f>'Historical Trades'!F5739</x:f>
      </x:c>
      <x:c r="G5739" s="0">
        <x:f>'Historical Trades'!G5739</x:f>
      </x:c>
      <x:c r="H5739" s="0">
        <x:f>'Historical Trades'!H5739</x:f>
      </x:c>
      <x:c r="I5739" s="0">
        <x:f>'Historical Trades'!I5739</x:f>
      </x:c>
      <x:c r="J5739" s="0">
        <x:f>'Historical Trades'!J5739</x:f>
      </x:c>
      <x:c r="K5739" s="0">
        <x:f>'Historical Trades'!K5739</x:f>
      </x:c>
      <x:c r="L5739" s="0">
        <x:f>'Historical Trades'!L5739</x:f>
      </x:c>
      <x:c r="M5739" s="0">
        <x:f>'Historical Trades'!M5739</x:f>
      </x:c>
      <x:c r="N5739" s="0">
        <x:f>CLEAN('Historical Trades'!O5739)</x:f>
      </x:c>
      <x:c r="P5739" s="14">
        <x:f>IF(G5739="sell",M5739,-M5739)</x:f>
      </x:c>
      <x:c r="Q5739" s="14">
        <x:f>VLOOKUP(N5739,'Currency Rates'!$A$3:$C$32,3,0)</x:f>
      </x:c>
      <x:c r="R5739" s="0">
        <x:f>IF(A5739="SPUS",0,IF(A5739="FWD",0,P5739/Q5739))</x:f>
      </x:c>
    </x:row>
    <x:row r="5740" spans="1:19" x14ac:dyDescent="0.3">
      <x:c r="A5740" s="0">
        <x:f>'Historical Trades'!A5740</x:f>
      </x:c>
      <x:c r="B5740" s="0">
        <x:f>'Historical Trades'!B5740</x:f>
      </x:c>
      <x:c r="C5740" s="23">
        <x:f>'Historical Trades'!C5740</x:f>
      </x:c>
      <x:c r="D5740" s="0">
        <x:f>'Historical Trades'!D5740</x:f>
      </x:c>
      <x:c r="E5740" s="23">
        <x:f>'Historical Trades'!E5740</x:f>
      </x:c>
      <x:c r="F5740" s="0">
        <x:f>'Historical Trades'!F5740</x:f>
      </x:c>
      <x:c r="G5740" s="0">
        <x:f>'Historical Trades'!G5740</x:f>
      </x:c>
      <x:c r="H5740" s="0">
        <x:f>'Historical Trades'!H5740</x:f>
      </x:c>
      <x:c r="I5740" s="0">
        <x:f>'Historical Trades'!I5740</x:f>
      </x:c>
      <x:c r="J5740" s="0">
        <x:f>'Historical Trades'!J5740</x:f>
      </x:c>
      <x:c r="K5740" s="0">
        <x:f>'Historical Trades'!K5740</x:f>
      </x:c>
      <x:c r="L5740" s="0">
        <x:f>'Historical Trades'!L5740</x:f>
      </x:c>
      <x:c r="M5740" s="0">
        <x:f>'Historical Trades'!M5740</x:f>
      </x:c>
      <x:c r="N5740" s="0">
        <x:f>CLEAN('Historical Trades'!O5740)</x:f>
      </x:c>
      <x:c r="P5740" s="14">
        <x:f>IF(G5740="sell",M5740,-M5740)</x:f>
      </x:c>
      <x:c r="Q5740" s="14">
        <x:f>VLOOKUP(N5740,'Currency Rates'!$A$3:$C$32,3,0)</x:f>
      </x:c>
      <x:c r="R5740" s="0">
        <x:f>IF(A5740="SPUS",0,IF(A5740="FWD",0,P5740/Q5740))</x:f>
      </x:c>
    </x:row>
    <x:row r="5741" spans="1:19" x14ac:dyDescent="0.3">
      <x:c r="A5741" s="0">
        <x:f>'Historical Trades'!A5741</x:f>
      </x:c>
      <x:c r="B5741" s="0">
        <x:f>'Historical Trades'!B5741</x:f>
      </x:c>
      <x:c r="C5741" s="23">
        <x:f>'Historical Trades'!C5741</x:f>
      </x:c>
      <x:c r="D5741" s="0">
        <x:f>'Historical Trades'!D5741</x:f>
      </x:c>
      <x:c r="E5741" s="23">
        <x:f>'Historical Trades'!E5741</x:f>
      </x:c>
      <x:c r="F5741" s="0">
        <x:f>'Historical Trades'!F5741</x:f>
      </x:c>
      <x:c r="G5741" s="0">
        <x:f>'Historical Trades'!G5741</x:f>
      </x:c>
      <x:c r="H5741" s="0">
        <x:f>'Historical Trades'!H5741</x:f>
      </x:c>
      <x:c r="I5741" s="0">
        <x:f>'Historical Trades'!I5741</x:f>
      </x:c>
      <x:c r="J5741" s="0">
        <x:f>'Historical Trades'!J5741</x:f>
      </x:c>
      <x:c r="K5741" s="0">
        <x:f>'Historical Trades'!K5741</x:f>
      </x:c>
      <x:c r="L5741" s="0">
        <x:f>'Historical Trades'!L5741</x:f>
      </x:c>
      <x:c r="M5741" s="0">
        <x:f>'Historical Trades'!M5741</x:f>
      </x:c>
      <x:c r="N5741" s="0">
        <x:f>CLEAN('Historical Trades'!O5741)</x:f>
      </x:c>
      <x:c r="P5741" s="14">
        <x:f>IF(G5741="sell",M5741,-M5741)</x:f>
      </x:c>
      <x:c r="Q5741" s="14">
        <x:f>VLOOKUP(N5741,'Currency Rates'!$A$3:$C$32,3,0)</x:f>
      </x:c>
      <x:c r="R5741" s="0">
        <x:f>IF(A5741="SPUS",0,IF(A5741="FWD",0,P5741/Q5741))</x:f>
      </x:c>
    </x:row>
    <x:row r="5742" spans="1:19" x14ac:dyDescent="0.3">
      <x:c r="A5742" s="0">
        <x:f>'Historical Trades'!A5742</x:f>
      </x:c>
      <x:c r="B5742" s="0">
        <x:f>'Historical Trades'!B5742</x:f>
      </x:c>
      <x:c r="C5742" s="23">
        <x:f>'Historical Trades'!C5742</x:f>
      </x:c>
      <x:c r="D5742" s="0">
        <x:f>'Historical Trades'!D5742</x:f>
      </x:c>
      <x:c r="E5742" s="23">
        <x:f>'Historical Trades'!E5742</x:f>
      </x:c>
      <x:c r="F5742" s="0">
        <x:f>'Historical Trades'!F5742</x:f>
      </x:c>
      <x:c r="G5742" s="0">
        <x:f>'Historical Trades'!G5742</x:f>
      </x:c>
      <x:c r="H5742" s="0">
        <x:f>'Historical Trades'!H5742</x:f>
      </x:c>
      <x:c r="I5742" s="0">
        <x:f>'Historical Trades'!I5742</x:f>
      </x:c>
      <x:c r="J5742" s="0">
        <x:f>'Historical Trades'!J5742</x:f>
      </x:c>
      <x:c r="K5742" s="0">
        <x:f>'Historical Trades'!K5742</x:f>
      </x:c>
      <x:c r="L5742" s="0">
        <x:f>'Historical Trades'!L5742</x:f>
      </x:c>
      <x:c r="M5742" s="0">
        <x:f>'Historical Trades'!M5742</x:f>
      </x:c>
      <x:c r="N5742" s="0">
        <x:f>CLEAN('Historical Trades'!O5742)</x:f>
      </x:c>
      <x:c r="P5742" s="14">
        <x:f>IF(G5742="sell",M5742,-M5742)</x:f>
      </x:c>
      <x:c r="Q5742" s="14">
        <x:f>VLOOKUP(N5742,'Currency Rates'!$A$3:$C$32,3,0)</x:f>
      </x:c>
      <x:c r="R5742" s="0">
        <x:f>IF(A5742="SPUS",0,IF(A5742="FWD",0,P5742/Q5742))</x:f>
      </x:c>
    </x:row>
    <x:row r="5743" spans="1:19" x14ac:dyDescent="0.3">
      <x:c r="A5743" s="0">
        <x:f>'Historical Trades'!A5743</x:f>
      </x:c>
      <x:c r="B5743" s="0">
        <x:f>'Historical Trades'!B5743</x:f>
      </x:c>
      <x:c r="C5743" s="23">
        <x:f>'Historical Trades'!C5743</x:f>
      </x:c>
      <x:c r="D5743" s="0">
        <x:f>'Historical Trades'!D5743</x:f>
      </x:c>
      <x:c r="E5743" s="23">
        <x:f>'Historical Trades'!E5743</x:f>
      </x:c>
      <x:c r="F5743" s="0">
        <x:f>'Historical Trades'!F5743</x:f>
      </x:c>
      <x:c r="G5743" s="0">
        <x:f>'Historical Trades'!G5743</x:f>
      </x:c>
      <x:c r="H5743" s="0">
        <x:f>'Historical Trades'!H5743</x:f>
      </x:c>
      <x:c r="I5743" s="0">
        <x:f>'Historical Trades'!I5743</x:f>
      </x:c>
      <x:c r="J5743" s="0">
        <x:f>'Historical Trades'!J5743</x:f>
      </x:c>
      <x:c r="K5743" s="0">
        <x:f>'Historical Trades'!K5743</x:f>
      </x:c>
      <x:c r="L5743" s="0">
        <x:f>'Historical Trades'!L5743</x:f>
      </x:c>
      <x:c r="M5743" s="0">
        <x:f>'Historical Trades'!M5743</x:f>
      </x:c>
      <x:c r="N5743" s="0">
        <x:f>CLEAN('Historical Trades'!O5743)</x:f>
      </x:c>
      <x:c r="P5743" s="14">
        <x:f>IF(G5743="sell",M5743,-M5743)</x:f>
      </x:c>
      <x:c r="Q5743" s="14">
        <x:f>VLOOKUP(N5743,'Currency Rates'!$A$3:$C$32,3,0)</x:f>
      </x:c>
      <x:c r="R5743" s="0">
        <x:f>IF(A5743="SPUS",0,IF(A5743="FWD",0,P5743/Q5743))</x:f>
      </x:c>
    </x:row>
    <x:row r="5744" spans="1:19" x14ac:dyDescent="0.3">
      <x:c r="A5744" s="0">
        <x:f>'Historical Trades'!A5744</x:f>
      </x:c>
      <x:c r="B5744" s="0">
        <x:f>'Historical Trades'!B5744</x:f>
      </x:c>
      <x:c r="C5744" s="23">
        <x:f>'Historical Trades'!C5744</x:f>
      </x:c>
      <x:c r="D5744" s="0">
        <x:f>'Historical Trades'!D5744</x:f>
      </x:c>
      <x:c r="E5744" s="23">
        <x:f>'Historical Trades'!E5744</x:f>
      </x:c>
      <x:c r="F5744" s="0">
        <x:f>'Historical Trades'!F5744</x:f>
      </x:c>
      <x:c r="G5744" s="0">
        <x:f>'Historical Trades'!G5744</x:f>
      </x:c>
      <x:c r="H5744" s="0">
        <x:f>'Historical Trades'!H5744</x:f>
      </x:c>
      <x:c r="I5744" s="0">
        <x:f>'Historical Trades'!I5744</x:f>
      </x:c>
      <x:c r="J5744" s="0">
        <x:f>'Historical Trades'!J5744</x:f>
      </x:c>
      <x:c r="K5744" s="0">
        <x:f>'Historical Trades'!K5744</x:f>
      </x:c>
      <x:c r="L5744" s="0">
        <x:f>'Historical Trades'!L5744</x:f>
      </x:c>
      <x:c r="M5744" s="0">
        <x:f>'Historical Trades'!M5744</x:f>
      </x:c>
      <x:c r="N5744" s="0">
        <x:f>CLEAN('Historical Trades'!O5744)</x:f>
      </x:c>
      <x:c r="P5744" s="14">
        <x:f>IF(G5744="sell",M5744,-M5744)</x:f>
      </x:c>
      <x:c r="Q5744" s="14">
        <x:f>VLOOKUP(N5744,'Currency Rates'!$A$3:$C$32,3,0)</x:f>
      </x:c>
      <x:c r="R5744" s="0">
        <x:f>IF(A5744="SPUS",0,IF(A5744="FWD",0,P5744/Q5744))</x:f>
      </x:c>
    </x:row>
    <x:row r="5745" spans="1:19" x14ac:dyDescent="0.3">
      <x:c r="A5745" s="0">
        <x:f>'Historical Trades'!A5745</x:f>
      </x:c>
      <x:c r="B5745" s="0">
        <x:f>'Historical Trades'!B5745</x:f>
      </x:c>
      <x:c r="C5745" s="23">
        <x:f>'Historical Trades'!C5745</x:f>
      </x:c>
      <x:c r="D5745" s="0">
        <x:f>'Historical Trades'!D5745</x:f>
      </x:c>
      <x:c r="E5745" s="23">
        <x:f>'Historical Trades'!E5745</x:f>
      </x:c>
      <x:c r="F5745" s="0">
        <x:f>'Historical Trades'!F5745</x:f>
      </x:c>
      <x:c r="G5745" s="0">
        <x:f>'Historical Trades'!G5745</x:f>
      </x:c>
      <x:c r="H5745" s="0">
        <x:f>'Historical Trades'!H5745</x:f>
      </x:c>
      <x:c r="I5745" s="0">
        <x:f>'Historical Trades'!I5745</x:f>
      </x:c>
      <x:c r="J5745" s="0">
        <x:f>'Historical Trades'!J5745</x:f>
      </x:c>
      <x:c r="K5745" s="0">
        <x:f>'Historical Trades'!K5745</x:f>
      </x:c>
      <x:c r="L5745" s="0">
        <x:f>'Historical Trades'!L5745</x:f>
      </x:c>
      <x:c r="M5745" s="0">
        <x:f>'Historical Trades'!M5745</x:f>
      </x:c>
      <x:c r="N5745" s="0">
        <x:f>CLEAN('Historical Trades'!O5745)</x:f>
      </x:c>
      <x:c r="P5745" s="14">
        <x:f>IF(G5745="sell",M5745,-M5745)</x:f>
      </x:c>
      <x:c r="Q5745" s="14">
        <x:f>VLOOKUP(N5745,'Currency Rates'!$A$3:$C$32,3,0)</x:f>
      </x:c>
      <x:c r="R5745" s="0">
        <x:f>IF(A5745="SPUS",0,IF(A5745="FWD",0,P5745/Q5745))</x:f>
      </x:c>
    </x:row>
    <x:row r="5746" spans="1:19" x14ac:dyDescent="0.3">
      <x:c r="A5746" s="0">
        <x:f>'Historical Trades'!A5746</x:f>
      </x:c>
      <x:c r="B5746" s="0">
        <x:f>'Historical Trades'!B5746</x:f>
      </x:c>
      <x:c r="C5746" s="23">
        <x:f>'Historical Trades'!C5746</x:f>
      </x:c>
      <x:c r="D5746" s="0">
        <x:f>'Historical Trades'!D5746</x:f>
      </x:c>
      <x:c r="E5746" s="23">
        <x:f>'Historical Trades'!E5746</x:f>
      </x:c>
      <x:c r="F5746" s="0">
        <x:f>'Historical Trades'!F5746</x:f>
      </x:c>
      <x:c r="G5746" s="0">
        <x:f>'Historical Trades'!G5746</x:f>
      </x:c>
      <x:c r="H5746" s="0">
        <x:f>'Historical Trades'!H5746</x:f>
      </x:c>
      <x:c r="I5746" s="0">
        <x:f>'Historical Trades'!I5746</x:f>
      </x:c>
      <x:c r="J5746" s="0">
        <x:f>'Historical Trades'!J5746</x:f>
      </x:c>
      <x:c r="K5746" s="0">
        <x:f>'Historical Trades'!K5746</x:f>
      </x:c>
      <x:c r="L5746" s="0">
        <x:f>'Historical Trades'!L5746</x:f>
      </x:c>
      <x:c r="M5746" s="0">
        <x:f>'Historical Trades'!M5746</x:f>
      </x:c>
      <x:c r="N5746" s="0">
        <x:f>CLEAN('Historical Trades'!O5746)</x:f>
      </x:c>
      <x:c r="P5746" s="14">
        <x:f>IF(G5746="sell",M5746,-M5746)</x:f>
      </x:c>
      <x:c r="Q5746" s="14">
        <x:f>VLOOKUP(N5746,'Currency Rates'!$A$3:$C$32,3,0)</x:f>
      </x:c>
      <x:c r="R5746" s="0">
        <x:f>IF(A5746="SPUS",0,IF(A5746="FWD",0,P5746/Q5746))</x:f>
      </x:c>
    </x:row>
    <x:row r="5747" spans="1:19" x14ac:dyDescent="0.3">
      <x:c r="A5747" s="0">
        <x:f>'Historical Trades'!A5747</x:f>
      </x:c>
      <x:c r="B5747" s="0">
        <x:f>'Historical Trades'!B5747</x:f>
      </x:c>
      <x:c r="C5747" s="23">
        <x:f>'Historical Trades'!C5747</x:f>
      </x:c>
      <x:c r="D5747" s="0">
        <x:f>'Historical Trades'!D5747</x:f>
      </x:c>
      <x:c r="E5747" s="23">
        <x:f>'Historical Trades'!E5747</x:f>
      </x:c>
      <x:c r="F5747" s="0">
        <x:f>'Historical Trades'!F5747</x:f>
      </x:c>
      <x:c r="G5747" s="0">
        <x:f>'Historical Trades'!G5747</x:f>
      </x:c>
      <x:c r="H5747" s="0">
        <x:f>'Historical Trades'!H5747</x:f>
      </x:c>
      <x:c r="I5747" s="0">
        <x:f>'Historical Trades'!I5747</x:f>
      </x:c>
      <x:c r="J5747" s="0">
        <x:f>'Historical Trades'!J5747</x:f>
      </x:c>
      <x:c r="K5747" s="0">
        <x:f>'Historical Trades'!K5747</x:f>
      </x:c>
      <x:c r="L5747" s="0">
        <x:f>'Historical Trades'!L5747</x:f>
      </x:c>
      <x:c r="M5747" s="0">
        <x:f>'Historical Trades'!M5747</x:f>
      </x:c>
      <x:c r="N5747" s="0">
        <x:f>CLEAN('Historical Trades'!O5747)</x:f>
      </x:c>
      <x:c r="P5747" s="14">
        <x:f>IF(G5747="sell",M5747,-M5747)</x:f>
      </x:c>
      <x:c r="Q5747" s="14">
        <x:f>VLOOKUP(N5747,'Currency Rates'!$A$3:$C$32,3,0)</x:f>
      </x:c>
      <x:c r="R5747" s="0">
        <x:f>IF(A5747="SPUS",0,IF(A5747="FWD",0,P5747/Q5747))</x:f>
      </x:c>
    </x:row>
    <x:row r="5748" spans="1:19" x14ac:dyDescent="0.3">
      <x:c r="A5748" s="0">
        <x:f>'Historical Trades'!A5748</x:f>
      </x:c>
      <x:c r="B5748" s="0">
        <x:f>'Historical Trades'!B5748</x:f>
      </x:c>
      <x:c r="C5748" s="23">
        <x:f>'Historical Trades'!C5748</x:f>
      </x:c>
      <x:c r="D5748" s="0">
        <x:f>'Historical Trades'!D5748</x:f>
      </x:c>
      <x:c r="E5748" s="23">
        <x:f>'Historical Trades'!E5748</x:f>
      </x:c>
      <x:c r="F5748" s="0">
        <x:f>'Historical Trades'!F5748</x:f>
      </x:c>
      <x:c r="G5748" s="0">
        <x:f>'Historical Trades'!G5748</x:f>
      </x:c>
      <x:c r="H5748" s="0">
        <x:f>'Historical Trades'!H5748</x:f>
      </x:c>
      <x:c r="I5748" s="0">
        <x:f>'Historical Trades'!I5748</x:f>
      </x:c>
      <x:c r="J5748" s="0">
        <x:f>'Historical Trades'!J5748</x:f>
      </x:c>
      <x:c r="K5748" s="0">
        <x:f>'Historical Trades'!K5748</x:f>
      </x:c>
      <x:c r="L5748" s="0">
        <x:f>'Historical Trades'!L5748</x:f>
      </x:c>
      <x:c r="M5748" s="0">
        <x:f>'Historical Trades'!M5748</x:f>
      </x:c>
      <x:c r="N5748" s="0">
        <x:f>CLEAN('Historical Trades'!O5748)</x:f>
      </x:c>
      <x:c r="P5748" s="14">
        <x:f>IF(G5748="sell",M5748,-M5748)</x:f>
      </x:c>
      <x:c r="Q5748" s="14">
        <x:f>VLOOKUP(N5748,'Currency Rates'!$A$3:$C$32,3,0)</x:f>
      </x:c>
      <x:c r="R5748" s="0">
        <x:f>IF(A5748="SPUS",0,IF(A5748="FWD",0,P5748/Q5748))</x:f>
      </x:c>
    </x:row>
    <x:row r="5749" spans="1:19" x14ac:dyDescent="0.3">
      <x:c r="A5749" s="0">
        <x:f>'Historical Trades'!A5749</x:f>
      </x:c>
      <x:c r="B5749" s="0">
        <x:f>'Historical Trades'!B5749</x:f>
      </x:c>
      <x:c r="C5749" s="23">
        <x:f>'Historical Trades'!C5749</x:f>
      </x:c>
      <x:c r="D5749" s="0">
        <x:f>'Historical Trades'!D5749</x:f>
      </x:c>
      <x:c r="E5749" s="23">
        <x:f>'Historical Trades'!E5749</x:f>
      </x:c>
      <x:c r="F5749" s="0">
        <x:f>'Historical Trades'!F5749</x:f>
      </x:c>
      <x:c r="G5749" s="0">
        <x:f>'Historical Trades'!G5749</x:f>
      </x:c>
      <x:c r="H5749" s="0">
        <x:f>'Historical Trades'!H5749</x:f>
      </x:c>
      <x:c r="I5749" s="0">
        <x:f>'Historical Trades'!I5749</x:f>
      </x:c>
      <x:c r="J5749" s="0">
        <x:f>'Historical Trades'!J5749</x:f>
      </x:c>
      <x:c r="K5749" s="0">
        <x:f>'Historical Trades'!K5749</x:f>
      </x:c>
      <x:c r="L5749" s="0">
        <x:f>'Historical Trades'!L5749</x:f>
      </x:c>
      <x:c r="M5749" s="0">
        <x:f>'Historical Trades'!M5749</x:f>
      </x:c>
      <x:c r="N5749" s="0">
        <x:f>CLEAN('Historical Trades'!O5749)</x:f>
      </x:c>
      <x:c r="P5749" s="14">
        <x:f>IF(G5749="sell",M5749,-M5749)</x:f>
      </x:c>
      <x:c r="Q5749" s="14">
        <x:f>VLOOKUP(N5749,'Currency Rates'!$A$3:$C$32,3,0)</x:f>
      </x:c>
      <x:c r="R5749" s="0">
        <x:f>IF(A5749="SPUS",0,IF(A5749="FWD",0,P5749/Q5749))</x:f>
      </x:c>
    </x:row>
    <x:row r="5750" spans="1:19" x14ac:dyDescent="0.3">
      <x:c r="A5750" s="0">
        <x:f>'Historical Trades'!A5750</x:f>
      </x:c>
      <x:c r="B5750" s="0">
        <x:f>'Historical Trades'!B5750</x:f>
      </x:c>
      <x:c r="C5750" s="23">
        <x:f>'Historical Trades'!C5750</x:f>
      </x:c>
      <x:c r="D5750" s="0">
        <x:f>'Historical Trades'!D5750</x:f>
      </x:c>
      <x:c r="E5750" s="23">
        <x:f>'Historical Trades'!E5750</x:f>
      </x:c>
      <x:c r="F5750" s="0">
        <x:f>'Historical Trades'!F5750</x:f>
      </x:c>
      <x:c r="G5750" s="0">
        <x:f>'Historical Trades'!G5750</x:f>
      </x:c>
      <x:c r="H5750" s="0">
        <x:f>'Historical Trades'!H5750</x:f>
      </x:c>
      <x:c r="I5750" s="0">
        <x:f>'Historical Trades'!I5750</x:f>
      </x:c>
      <x:c r="J5750" s="0">
        <x:f>'Historical Trades'!J5750</x:f>
      </x:c>
      <x:c r="K5750" s="0">
        <x:f>'Historical Trades'!K5750</x:f>
      </x:c>
      <x:c r="L5750" s="0">
        <x:f>'Historical Trades'!L5750</x:f>
      </x:c>
      <x:c r="M5750" s="0">
        <x:f>'Historical Trades'!M5750</x:f>
      </x:c>
      <x:c r="N5750" s="0">
        <x:f>CLEAN('Historical Trades'!O5750)</x:f>
      </x:c>
      <x:c r="P5750" s="14">
        <x:f>IF(G5750="sell",M5750,-M5750)</x:f>
      </x:c>
      <x:c r="Q5750" s="14">
        <x:f>VLOOKUP(N5750,'Currency Rates'!$A$3:$C$32,3,0)</x:f>
      </x:c>
      <x:c r="R5750" s="0">
        <x:f>IF(A5750="SPUS",0,IF(A5750="FWD",0,P5750/Q5750))</x:f>
      </x:c>
    </x:row>
    <x:row r="5751" spans="1:19" x14ac:dyDescent="0.3">
      <x:c r="A5751" s="0">
        <x:f>'Historical Trades'!A5751</x:f>
      </x:c>
      <x:c r="B5751" s="0">
        <x:f>'Historical Trades'!B5751</x:f>
      </x:c>
      <x:c r="C5751" s="23">
        <x:f>'Historical Trades'!C5751</x:f>
      </x:c>
      <x:c r="D5751" s="0">
        <x:f>'Historical Trades'!D5751</x:f>
      </x:c>
      <x:c r="E5751" s="23">
        <x:f>'Historical Trades'!E5751</x:f>
      </x:c>
      <x:c r="F5751" s="0">
        <x:f>'Historical Trades'!F5751</x:f>
      </x:c>
      <x:c r="G5751" s="0">
        <x:f>'Historical Trades'!G5751</x:f>
      </x:c>
      <x:c r="H5751" s="0">
        <x:f>'Historical Trades'!H5751</x:f>
      </x:c>
      <x:c r="I5751" s="0">
        <x:f>'Historical Trades'!I5751</x:f>
      </x:c>
      <x:c r="J5751" s="0">
        <x:f>'Historical Trades'!J5751</x:f>
      </x:c>
      <x:c r="K5751" s="0">
        <x:f>'Historical Trades'!K5751</x:f>
      </x:c>
      <x:c r="L5751" s="0">
        <x:f>'Historical Trades'!L5751</x:f>
      </x:c>
      <x:c r="M5751" s="0">
        <x:f>'Historical Trades'!M5751</x:f>
      </x:c>
      <x:c r="N5751" s="0">
        <x:f>CLEAN('Historical Trades'!O5751)</x:f>
      </x:c>
      <x:c r="P5751" s="14">
        <x:f>IF(G5751="sell",M5751,-M5751)</x:f>
      </x:c>
      <x:c r="Q5751" s="14">
        <x:f>VLOOKUP(N5751,'Currency Rates'!$A$3:$C$32,3,0)</x:f>
      </x:c>
      <x:c r="R5751" s="0">
        <x:f>IF(A5751="SPUS",0,IF(A5751="FWD",0,P5751/Q5751))</x:f>
      </x:c>
    </x:row>
    <x:row r="5752" spans="1:19" x14ac:dyDescent="0.3">
      <x:c r="A5752" s="0">
        <x:f>'Historical Trades'!A5752</x:f>
      </x:c>
      <x:c r="B5752" s="0">
        <x:f>'Historical Trades'!B5752</x:f>
      </x:c>
      <x:c r="C5752" s="23">
        <x:f>'Historical Trades'!C5752</x:f>
      </x:c>
      <x:c r="D5752" s="0">
        <x:f>'Historical Trades'!D5752</x:f>
      </x:c>
      <x:c r="E5752" s="23">
        <x:f>'Historical Trades'!E5752</x:f>
      </x:c>
      <x:c r="F5752" s="0">
        <x:f>'Historical Trades'!F5752</x:f>
      </x:c>
      <x:c r="G5752" s="0">
        <x:f>'Historical Trades'!G5752</x:f>
      </x:c>
      <x:c r="H5752" s="0">
        <x:f>'Historical Trades'!H5752</x:f>
      </x:c>
      <x:c r="I5752" s="0">
        <x:f>'Historical Trades'!I5752</x:f>
      </x:c>
      <x:c r="J5752" s="0">
        <x:f>'Historical Trades'!J5752</x:f>
      </x:c>
      <x:c r="K5752" s="0">
        <x:f>'Historical Trades'!K5752</x:f>
      </x:c>
      <x:c r="L5752" s="0">
        <x:f>'Historical Trades'!L5752</x:f>
      </x:c>
      <x:c r="M5752" s="0">
        <x:f>'Historical Trades'!M5752</x:f>
      </x:c>
      <x:c r="N5752" s="0">
        <x:f>CLEAN('Historical Trades'!O5752)</x:f>
      </x:c>
      <x:c r="P5752" s="14">
        <x:f>IF(G5752="sell",M5752,-M5752)</x:f>
      </x:c>
      <x:c r="Q5752" s="14">
        <x:f>VLOOKUP(N5752,'Currency Rates'!$A$3:$C$32,3,0)</x:f>
      </x:c>
      <x:c r="R5752" s="0">
        <x:f>IF(A5752="SPUS",0,IF(A5752="FWD",0,P5752/Q5752))</x:f>
      </x:c>
    </x:row>
    <x:row r="5753" spans="1:19" x14ac:dyDescent="0.3">
      <x:c r="A5753" s="0">
        <x:f>'Historical Trades'!A5753</x:f>
      </x:c>
      <x:c r="B5753" s="0">
        <x:f>'Historical Trades'!B5753</x:f>
      </x:c>
      <x:c r="C5753" s="23">
        <x:f>'Historical Trades'!C5753</x:f>
      </x:c>
      <x:c r="D5753" s="0">
        <x:f>'Historical Trades'!D5753</x:f>
      </x:c>
      <x:c r="E5753" s="23">
        <x:f>'Historical Trades'!E5753</x:f>
      </x:c>
      <x:c r="F5753" s="0">
        <x:f>'Historical Trades'!F5753</x:f>
      </x:c>
      <x:c r="G5753" s="0">
        <x:f>'Historical Trades'!G5753</x:f>
      </x:c>
      <x:c r="H5753" s="0">
        <x:f>'Historical Trades'!H5753</x:f>
      </x:c>
      <x:c r="I5753" s="0">
        <x:f>'Historical Trades'!I5753</x:f>
      </x:c>
      <x:c r="J5753" s="0">
        <x:f>'Historical Trades'!J5753</x:f>
      </x:c>
      <x:c r="K5753" s="0">
        <x:f>'Historical Trades'!K5753</x:f>
      </x:c>
      <x:c r="L5753" s="0">
        <x:f>'Historical Trades'!L5753</x:f>
      </x:c>
      <x:c r="M5753" s="0">
        <x:f>'Historical Trades'!M5753</x:f>
      </x:c>
      <x:c r="N5753" s="0">
        <x:f>CLEAN('Historical Trades'!O5753)</x:f>
      </x:c>
      <x:c r="P5753" s="14">
        <x:f>IF(G5753="sell",M5753,-M5753)</x:f>
      </x:c>
      <x:c r="Q5753" s="14">
        <x:f>VLOOKUP(N5753,'Currency Rates'!$A$3:$C$32,3,0)</x:f>
      </x:c>
      <x:c r="R5753" s="0">
        <x:f>IF(A5753="SPUS",0,IF(A5753="FWD",0,P5753/Q5753))</x:f>
      </x:c>
    </x:row>
    <x:row r="5754" spans="1:19" x14ac:dyDescent="0.3">
      <x:c r="A5754" s="0">
        <x:f>'Historical Trades'!A5754</x:f>
      </x:c>
      <x:c r="B5754" s="0">
        <x:f>'Historical Trades'!B5754</x:f>
      </x:c>
      <x:c r="C5754" s="23">
        <x:f>'Historical Trades'!C5754</x:f>
      </x:c>
      <x:c r="D5754" s="0">
        <x:f>'Historical Trades'!D5754</x:f>
      </x:c>
      <x:c r="E5754" s="23">
        <x:f>'Historical Trades'!E5754</x:f>
      </x:c>
      <x:c r="F5754" s="0">
        <x:f>'Historical Trades'!F5754</x:f>
      </x:c>
      <x:c r="G5754" s="0">
        <x:f>'Historical Trades'!G5754</x:f>
      </x:c>
      <x:c r="H5754" s="0">
        <x:f>'Historical Trades'!H5754</x:f>
      </x:c>
      <x:c r="I5754" s="0">
        <x:f>'Historical Trades'!I5754</x:f>
      </x:c>
      <x:c r="J5754" s="0">
        <x:f>'Historical Trades'!J5754</x:f>
      </x:c>
      <x:c r="K5754" s="0">
        <x:f>'Historical Trades'!K5754</x:f>
      </x:c>
      <x:c r="L5754" s="0">
        <x:f>'Historical Trades'!L5754</x:f>
      </x:c>
      <x:c r="M5754" s="0">
        <x:f>'Historical Trades'!M5754</x:f>
      </x:c>
      <x:c r="N5754" s="0">
        <x:f>CLEAN('Historical Trades'!O5754)</x:f>
      </x:c>
      <x:c r="P5754" s="14">
        <x:f>IF(G5754="sell",M5754,-M5754)</x:f>
      </x:c>
      <x:c r="Q5754" s="14">
        <x:f>VLOOKUP(N5754,'Currency Rates'!$A$3:$C$32,3,0)</x:f>
      </x:c>
      <x:c r="R5754" s="0">
        <x:f>IF(A5754="SPUS",0,IF(A5754="FWD",0,P5754/Q5754))</x:f>
      </x:c>
    </x:row>
    <x:row r="5755" spans="1:19" x14ac:dyDescent="0.3">
      <x:c r="A5755" s="0">
        <x:f>'Historical Trades'!A5755</x:f>
      </x:c>
      <x:c r="B5755" s="0">
        <x:f>'Historical Trades'!B5755</x:f>
      </x:c>
      <x:c r="C5755" s="23">
        <x:f>'Historical Trades'!C5755</x:f>
      </x:c>
      <x:c r="D5755" s="0">
        <x:f>'Historical Trades'!D5755</x:f>
      </x:c>
      <x:c r="E5755" s="23">
        <x:f>'Historical Trades'!E5755</x:f>
      </x:c>
      <x:c r="F5755" s="0">
        <x:f>'Historical Trades'!F5755</x:f>
      </x:c>
      <x:c r="G5755" s="0">
        <x:f>'Historical Trades'!G5755</x:f>
      </x:c>
      <x:c r="H5755" s="0">
        <x:f>'Historical Trades'!H5755</x:f>
      </x:c>
      <x:c r="I5755" s="0">
        <x:f>'Historical Trades'!I5755</x:f>
      </x:c>
      <x:c r="J5755" s="0">
        <x:f>'Historical Trades'!J5755</x:f>
      </x:c>
      <x:c r="K5755" s="0">
        <x:f>'Historical Trades'!K5755</x:f>
      </x:c>
      <x:c r="L5755" s="0">
        <x:f>'Historical Trades'!L5755</x:f>
      </x:c>
      <x:c r="M5755" s="0">
        <x:f>'Historical Trades'!M5755</x:f>
      </x:c>
      <x:c r="N5755" s="0">
        <x:f>CLEAN('Historical Trades'!O5755)</x:f>
      </x:c>
      <x:c r="P5755" s="14">
        <x:f>IF(G5755="sell",M5755,-M5755)</x:f>
      </x:c>
      <x:c r="Q5755" s="14">
        <x:f>VLOOKUP(N5755,'Currency Rates'!$A$3:$C$32,3,0)</x:f>
      </x:c>
      <x:c r="R5755" s="0">
        <x:f>IF(A5755="SPUS",0,IF(A5755="FWD",0,P5755/Q5755))</x:f>
      </x:c>
    </x:row>
    <x:row r="5756" spans="1:19" x14ac:dyDescent="0.3">
      <x:c r="A5756" s="0">
        <x:f>'Historical Trades'!A5756</x:f>
      </x:c>
      <x:c r="B5756" s="0">
        <x:f>'Historical Trades'!B5756</x:f>
      </x:c>
      <x:c r="C5756" s="23">
        <x:f>'Historical Trades'!C5756</x:f>
      </x:c>
      <x:c r="D5756" s="0">
        <x:f>'Historical Trades'!D5756</x:f>
      </x:c>
      <x:c r="E5756" s="23">
        <x:f>'Historical Trades'!E5756</x:f>
      </x:c>
      <x:c r="F5756" s="0">
        <x:f>'Historical Trades'!F5756</x:f>
      </x:c>
      <x:c r="G5756" s="0">
        <x:f>'Historical Trades'!G5756</x:f>
      </x:c>
      <x:c r="H5756" s="0">
        <x:f>'Historical Trades'!H5756</x:f>
      </x:c>
      <x:c r="I5756" s="0">
        <x:f>'Historical Trades'!I5756</x:f>
      </x:c>
      <x:c r="J5756" s="0">
        <x:f>'Historical Trades'!J5756</x:f>
      </x:c>
      <x:c r="K5756" s="0">
        <x:f>'Historical Trades'!K5756</x:f>
      </x:c>
      <x:c r="L5756" s="0">
        <x:f>'Historical Trades'!L5756</x:f>
      </x:c>
      <x:c r="M5756" s="0">
        <x:f>'Historical Trades'!M5756</x:f>
      </x:c>
      <x:c r="N5756" s="0">
        <x:f>CLEAN('Historical Trades'!O5756)</x:f>
      </x:c>
      <x:c r="P5756" s="14">
        <x:f>IF(G5756="sell",M5756,-M5756)</x:f>
      </x:c>
      <x:c r="Q5756" s="14">
        <x:f>VLOOKUP(N5756,'Currency Rates'!$A$3:$C$32,3,0)</x:f>
      </x:c>
      <x:c r="R5756" s="0">
        <x:f>IF(A5756="SPUS",0,IF(A5756="FWD",0,P5756/Q5756))</x:f>
      </x:c>
    </x:row>
    <x:row r="5757" spans="1:19" x14ac:dyDescent="0.3">
      <x:c r="A5757" s="0">
        <x:f>'Historical Trades'!A5757</x:f>
      </x:c>
      <x:c r="B5757" s="0">
        <x:f>'Historical Trades'!B5757</x:f>
      </x:c>
      <x:c r="C5757" s="23">
        <x:f>'Historical Trades'!C5757</x:f>
      </x:c>
      <x:c r="D5757" s="0">
        <x:f>'Historical Trades'!D5757</x:f>
      </x:c>
      <x:c r="E5757" s="23">
        <x:f>'Historical Trades'!E5757</x:f>
      </x:c>
      <x:c r="F5757" s="0">
        <x:f>'Historical Trades'!F5757</x:f>
      </x:c>
      <x:c r="G5757" s="0">
        <x:f>'Historical Trades'!G5757</x:f>
      </x:c>
      <x:c r="H5757" s="0">
        <x:f>'Historical Trades'!H5757</x:f>
      </x:c>
      <x:c r="I5757" s="0">
        <x:f>'Historical Trades'!I5757</x:f>
      </x:c>
      <x:c r="J5757" s="0">
        <x:f>'Historical Trades'!J5757</x:f>
      </x:c>
      <x:c r="K5757" s="0">
        <x:f>'Historical Trades'!K5757</x:f>
      </x:c>
      <x:c r="L5757" s="0">
        <x:f>'Historical Trades'!L5757</x:f>
      </x:c>
      <x:c r="M5757" s="0">
        <x:f>'Historical Trades'!M5757</x:f>
      </x:c>
      <x:c r="N5757" s="0">
        <x:f>CLEAN('Historical Trades'!O5757)</x:f>
      </x:c>
      <x:c r="P5757" s="14">
        <x:f>IF(G5757="sell",M5757,-M5757)</x:f>
      </x:c>
      <x:c r="Q5757" s="14">
        <x:f>VLOOKUP(N5757,'Currency Rates'!$A$3:$C$32,3,0)</x:f>
      </x:c>
      <x:c r="R5757" s="0">
        <x:f>IF(A5757="SPUS",0,IF(A5757="FWD",0,P5757/Q5757))</x:f>
      </x:c>
    </x:row>
    <x:row r="5758" spans="1:19" x14ac:dyDescent="0.3">
      <x:c r="A5758" s="0">
        <x:f>'Historical Trades'!A5758</x:f>
      </x:c>
      <x:c r="B5758" s="0">
        <x:f>'Historical Trades'!B5758</x:f>
      </x:c>
      <x:c r="C5758" s="23">
        <x:f>'Historical Trades'!C5758</x:f>
      </x:c>
      <x:c r="D5758" s="0">
        <x:f>'Historical Trades'!D5758</x:f>
      </x:c>
      <x:c r="E5758" s="23">
        <x:f>'Historical Trades'!E5758</x:f>
      </x:c>
      <x:c r="F5758" s="0">
        <x:f>'Historical Trades'!F5758</x:f>
      </x:c>
      <x:c r="G5758" s="0">
        <x:f>'Historical Trades'!G5758</x:f>
      </x:c>
      <x:c r="H5758" s="0">
        <x:f>'Historical Trades'!H5758</x:f>
      </x:c>
      <x:c r="I5758" s="0">
        <x:f>'Historical Trades'!I5758</x:f>
      </x:c>
      <x:c r="J5758" s="0">
        <x:f>'Historical Trades'!J5758</x:f>
      </x:c>
      <x:c r="K5758" s="0">
        <x:f>'Historical Trades'!K5758</x:f>
      </x:c>
      <x:c r="L5758" s="0">
        <x:f>'Historical Trades'!L5758</x:f>
      </x:c>
      <x:c r="M5758" s="0">
        <x:f>'Historical Trades'!M5758</x:f>
      </x:c>
      <x:c r="N5758" s="0">
        <x:f>CLEAN('Historical Trades'!O5758)</x:f>
      </x:c>
      <x:c r="P5758" s="14">
        <x:f>IF(G5758="sell",M5758,-M5758)</x:f>
      </x:c>
      <x:c r="Q5758" s="14">
        <x:f>VLOOKUP(N5758,'Currency Rates'!$A$3:$C$32,3,0)</x:f>
      </x:c>
      <x:c r="R5758" s="0">
        <x:f>IF(A5758="SPUS",0,IF(A5758="FWD",0,P5758/Q5758))</x:f>
      </x:c>
    </x:row>
    <x:row r="5759" spans="1:19" x14ac:dyDescent="0.3">
      <x:c r="A5759" s="0">
        <x:f>'Historical Trades'!A5759</x:f>
      </x:c>
      <x:c r="B5759" s="0">
        <x:f>'Historical Trades'!B5759</x:f>
      </x:c>
      <x:c r="C5759" s="23">
        <x:f>'Historical Trades'!C5759</x:f>
      </x:c>
      <x:c r="D5759" s="0">
        <x:f>'Historical Trades'!D5759</x:f>
      </x:c>
      <x:c r="E5759" s="23">
        <x:f>'Historical Trades'!E5759</x:f>
      </x:c>
      <x:c r="F5759" s="0">
        <x:f>'Historical Trades'!F5759</x:f>
      </x:c>
      <x:c r="G5759" s="0">
        <x:f>'Historical Trades'!G5759</x:f>
      </x:c>
      <x:c r="H5759" s="0">
        <x:f>'Historical Trades'!H5759</x:f>
      </x:c>
      <x:c r="I5759" s="0">
        <x:f>'Historical Trades'!I5759</x:f>
      </x:c>
      <x:c r="J5759" s="0">
        <x:f>'Historical Trades'!J5759</x:f>
      </x:c>
      <x:c r="K5759" s="0">
        <x:f>'Historical Trades'!K5759</x:f>
      </x:c>
      <x:c r="L5759" s="0">
        <x:f>'Historical Trades'!L5759</x:f>
      </x:c>
      <x:c r="M5759" s="0">
        <x:f>'Historical Trades'!M5759</x:f>
      </x:c>
      <x:c r="N5759" s="0">
        <x:f>CLEAN('Historical Trades'!O5759)</x:f>
      </x:c>
      <x:c r="P5759" s="14">
        <x:f>IF(G5759="sell",M5759,-M5759)</x:f>
      </x:c>
      <x:c r="Q5759" s="14">
        <x:f>VLOOKUP(N5759,'Currency Rates'!$A$3:$C$32,3,0)</x:f>
      </x:c>
      <x:c r="R5759" s="0">
        <x:f>IF(A5759="SPUS",0,IF(A5759="FWD",0,P5759/Q5759))</x:f>
      </x:c>
    </x:row>
    <x:row r="5760" spans="1:19" x14ac:dyDescent="0.3">
      <x:c r="A5760" s="0">
        <x:f>'Historical Trades'!A5760</x:f>
      </x:c>
      <x:c r="B5760" s="0">
        <x:f>'Historical Trades'!B5760</x:f>
      </x:c>
      <x:c r="C5760" s="23">
        <x:f>'Historical Trades'!C5760</x:f>
      </x:c>
      <x:c r="D5760" s="0">
        <x:f>'Historical Trades'!D5760</x:f>
      </x:c>
      <x:c r="E5760" s="23">
        <x:f>'Historical Trades'!E5760</x:f>
      </x:c>
      <x:c r="F5760" s="0">
        <x:f>'Historical Trades'!F5760</x:f>
      </x:c>
      <x:c r="G5760" s="0">
        <x:f>'Historical Trades'!G5760</x:f>
      </x:c>
      <x:c r="H5760" s="0">
        <x:f>'Historical Trades'!H5760</x:f>
      </x:c>
      <x:c r="I5760" s="0">
        <x:f>'Historical Trades'!I5760</x:f>
      </x:c>
      <x:c r="J5760" s="0">
        <x:f>'Historical Trades'!J5760</x:f>
      </x:c>
      <x:c r="K5760" s="0">
        <x:f>'Historical Trades'!K5760</x:f>
      </x:c>
      <x:c r="L5760" s="0">
        <x:f>'Historical Trades'!L5760</x:f>
      </x:c>
      <x:c r="M5760" s="0">
        <x:f>'Historical Trades'!M5760</x:f>
      </x:c>
      <x:c r="N5760" s="0">
        <x:f>CLEAN('Historical Trades'!O5760)</x:f>
      </x:c>
      <x:c r="P5760" s="14">
        <x:f>IF(G5760="sell",M5760,-M5760)</x:f>
      </x:c>
      <x:c r="Q5760" s="14">
        <x:f>VLOOKUP(N5760,'Currency Rates'!$A$3:$C$32,3,0)</x:f>
      </x:c>
      <x:c r="R5760" s="0">
        <x:f>IF(A5760="SPUS",0,IF(A5760="FWD",0,P5760/Q5760))</x:f>
      </x:c>
    </x:row>
    <x:row r="5761" spans="1:19" x14ac:dyDescent="0.3">
      <x:c r="A5761" s="0">
        <x:f>'Historical Trades'!A5761</x:f>
      </x:c>
      <x:c r="B5761" s="0">
        <x:f>'Historical Trades'!B5761</x:f>
      </x:c>
      <x:c r="C5761" s="23">
        <x:f>'Historical Trades'!C5761</x:f>
      </x:c>
      <x:c r="D5761" s="0">
        <x:f>'Historical Trades'!D5761</x:f>
      </x:c>
      <x:c r="E5761" s="23">
        <x:f>'Historical Trades'!E5761</x:f>
      </x:c>
      <x:c r="F5761" s="0">
        <x:f>'Historical Trades'!F5761</x:f>
      </x:c>
      <x:c r="G5761" s="0">
        <x:f>'Historical Trades'!G5761</x:f>
      </x:c>
      <x:c r="H5761" s="0">
        <x:f>'Historical Trades'!H5761</x:f>
      </x:c>
      <x:c r="I5761" s="0">
        <x:f>'Historical Trades'!I5761</x:f>
      </x:c>
      <x:c r="J5761" s="0">
        <x:f>'Historical Trades'!J5761</x:f>
      </x:c>
      <x:c r="K5761" s="0">
        <x:f>'Historical Trades'!K5761</x:f>
      </x:c>
      <x:c r="L5761" s="0">
        <x:f>'Historical Trades'!L5761</x:f>
      </x:c>
      <x:c r="M5761" s="0">
        <x:f>'Historical Trades'!M5761</x:f>
      </x:c>
      <x:c r="N5761" s="0">
        <x:f>CLEAN('Historical Trades'!O5761)</x:f>
      </x:c>
      <x:c r="P5761" s="14">
        <x:f>IF(G5761="sell",M5761,-M5761)</x:f>
      </x:c>
      <x:c r="Q5761" s="14">
        <x:f>VLOOKUP(N5761,'Currency Rates'!$A$3:$C$32,3,0)</x:f>
      </x:c>
      <x:c r="R5761" s="0">
        <x:f>IF(A5761="SPUS",0,IF(A5761="FWD",0,P5761/Q5761))</x:f>
      </x:c>
    </x:row>
    <x:row r="5762" spans="1:19" x14ac:dyDescent="0.3">
      <x:c r="A5762" s="0">
        <x:f>'Historical Trades'!A5762</x:f>
      </x:c>
      <x:c r="B5762" s="0">
        <x:f>'Historical Trades'!B5762</x:f>
      </x:c>
      <x:c r="C5762" s="23">
        <x:f>'Historical Trades'!C5762</x:f>
      </x:c>
      <x:c r="D5762" s="0">
        <x:f>'Historical Trades'!D5762</x:f>
      </x:c>
      <x:c r="E5762" s="23">
        <x:f>'Historical Trades'!E5762</x:f>
      </x:c>
      <x:c r="F5762" s="0">
        <x:f>'Historical Trades'!F5762</x:f>
      </x:c>
      <x:c r="G5762" s="0">
        <x:f>'Historical Trades'!G5762</x:f>
      </x:c>
      <x:c r="H5762" s="0">
        <x:f>'Historical Trades'!H5762</x:f>
      </x:c>
      <x:c r="I5762" s="0">
        <x:f>'Historical Trades'!I5762</x:f>
      </x:c>
      <x:c r="J5762" s="0">
        <x:f>'Historical Trades'!J5762</x:f>
      </x:c>
      <x:c r="K5762" s="0">
        <x:f>'Historical Trades'!K5762</x:f>
      </x:c>
      <x:c r="L5762" s="0">
        <x:f>'Historical Trades'!L5762</x:f>
      </x:c>
      <x:c r="M5762" s="0">
        <x:f>'Historical Trades'!M5762</x:f>
      </x:c>
      <x:c r="N5762" s="0">
        <x:f>CLEAN('Historical Trades'!O5762)</x:f>
      </x:c>
      <x:c r="P5762" s="14">
        <x:f>IF(G5762="sell",M5762,-M5762)</x:f>
      </x:c>
      <x:c r="Q5762" s="14">
        <x:f>VLOOKUP(N5762,'Currency Rates'!$A$3:$C$32,3,0)</x:f>
      </x:c>
      <x:c r="R5762" s="0">
        <x:f>IF(A5762="SPUS",0,IF(A5762="FWD",0,P5762/Q5762))</x:f>
      </x:c>
    </x:row>
    <x:row r="5763" spans="1:19" x14ac:dyDescent="0.3">
      <x:c r="A5763" s="0">
        <x:f>'Historical Trades'!A5763</x:f>
      </x:c>
      <x:c r="B5763" s="0">
        <x:f>'Historical Trades'!B5763</x:f>
      </x:c>
      <x:c r="C5763" s="23">
        <x:f>'Historical Trades'!C5763</x:f>
      </x:c>
      <x:c r="D5763" s="0">
        <x:f>'Historical Trades'!D5763</x:f>
      </x:c>
      <x:c r="E5763" s="23">
        <x:f>'Historical Trades'!E5763</x:f>
      </x:c>
      <x:c r="F5763" s="0">
        <x:f>'Historical Trades'!F5763</x:f>
      </x:c>
      <x:c r="G5763" s="0">
        <x:f>'Historical Trades'!G5763</x:f>
      </x:c>
      <x:c r="H5763" s="0">
        <x:f>'Historical Trades'!H5763</x:f>
      </x:c>
      <x:c r="I5763" s="0">
        <x:f>'Historical Trades'!I5763</x:f>
      </x:c>
      <x:c r="J5763" s="0">
        <x:f>'Historical Trades'!J5763</x:f>
      </x:c>
      <x:c r="K5763" s="0">
        <x:f>'Historical Trades'!K5763</x:f>
      </x:c>
      <x:c r="L5763" s="0">
        <x:f>'Historical Trades'!L5763</x:f>
      </x:c>
      <x:c r="M5763" s="0">
        <x:f>'Historical Trades'!M5763</x:f>
      </x:c>
      <x:c r="N5763" s="0">
        <x:f>CLEAN('Historical Trades'!O5763)</x:f>
      </x:c>
      <x:c r="P5763" s="14">
        <x:f>IF(G5763="sell",M5763,-M5763)</x:f>
      </x:c>
      <x:c r="Q5763" s="14">
        <x:f>VLOOKUP(N5763,'Currency Rates'!$A$3:$C$32,3,0)</x:f>
      </x:c>
      <x:c r="R5763" s="0">
        <x:f>IF(A5763="SPUS",0,IF(A5763="FWD",0,P5763/Q5763))</x:f>
      </x:c>
    </x:row>
    <x:row r="5764" spans="1:19" x14ac:dyDescent="0.3">
      <x:c r="A5764" s="0">
        <x:f>'Historical Trades'!A5764</x:f>
      </x:c>
      <x:c r="B5764" s="0">
        <x:f>'Historical Trades'!B5764</x:f>
      </x:c>
      <x:c r="C5764" s="23">
        <x:f>'Historical Trades'!C5764</x:f>
      </x:c>
      <x:c r="D5764" s="0">
        <x:f>'Historical Trades'!D5764</x:f>
      </x:c>
      <x:c r="E5764" s="23">
        <x:f>'Historical Trades'!E5764</x:f>
      </x:c>
      <x:c r="F5764" s="0">
        <x:f>'Historical Trades'!F5764</x:f>
      </x:c>
      <x:c r="G5764" s="0">
        <x:f>'Historical Trades'!G5764</x:f>
      </x:c>
      <x:c r="H5764" s="0">
        <x:f>'Historical Trades'!H5764</x:f>
      </x:c>
      <x:c r="I5764" s="0">
        <x:f>'Historical Trades'!I5764</x:f>
      </x:c>
      <x:c r="J5764" s="0">
        <x:f>'Historical Trades'!J5764</x:f>
      </x:c>
      <x:c r="K5764" s="0">
        <x:f>'Historical Trades'!K5764</x:f>
      </x:c>
      <x:c r="L5764" s="0">
        <x:f>'Historical Trades'!L5764</x:f>
      </x:c>
      <x:c r="M5764" s="0">
        <x:f>'Historical Trades'!M5764</x:f>
      </x:c>
      <x:c r="N5764" s="0">
        <x:f>CLEAN('Historical Trades'!O5764)</x:f>
      </x:c>
      <x:c r="P5764" s="14">
        <x:f>IF(G5764="sell",M5764,-M5764)</x:f>
      </x:c>
      <x:c r="Q5764" s="14">
        <x:f>VLOOKUP(N5764,'Currency Rates'!$A$3:$C$32,3,0)</x:f>
      </x:c>
      <x:c r="R5764" s="0">
        <x:f>IF(A5764="SPUS",0,IF(A5764="FWD",0,P5764/Q5764))</x:f>
      </x:c>
    </x:row>
    <x:row r="5765" spans="1:19" x14ac:dyDescent="0.3">
      <x:c r="A5765" s="0">
        <x:f>'Historical Trades'!A5765</x:f>
      </x:c>
      <x:c r="B5765" s="0">
        <x:f>'Historical Trades'!B5765</x:f>
      </x:c>
      <x:c r="C5765" s="23">
        <x:f>'Historical Trades'!C5765</x:f>
      </x:c>
      <x:c r="D5765" s="0">
        <x:f>'Historical Trades'!D5765</x:f>
      </x:c>
      <x:c r="E5765" s="23">
        <x:f>'Historical Trades'!E5765</x:f>
      </x:c>
      <x:c r="F5765" s="0">
        <x:f>'Historical Trades'!F5765</x:f>
      </x:c>
      <x:c r="G5765" s="0">
        <x:f>'Historical Trades'!G5765</x:f>
      </x:c>
      <x:c r="H5765" s="0">
        <x:f>'Historical Trades'!H5765</x:f>
      </x:c>
      <x:c r="I5765" s="0">
        <x:f>'Historical Trades'!I5765</x:f>
      </x:c>
      <x:c r="J5765" s="0">
        <x:f>'Historical Trades'!J5765</x:f>
      </x:c>
      <x:c r="K5765" s="0">
        <x:f>'Historical Trades'!K5765</x:f>
      </x:c>
      <x:c r="L5765" s="0">
        <x:f>'Historical Trades'!L5765</x:f>
      </x:c>
      <x:c r="M5765" s="0">
        <x:f>'Historical Trades'!M5765</x:f>
      </x:c>
      <x:c r="N5765" s="0">
        <x:f>CLEAN('Historical Trades'!O5765)</x:f>
      </x:c>
      <x:c r="P5765" s="14">
        <x:f>IF(G5765="sell",M5765,-M5765)</x:f>
      </x:c>
      <x:c r="Q5765" s="14">
        <x:f>VLOOKUP(N5765,'Currency Rates'!$A$3:$C$32,3,0)</x:f>
      </x:c>
      <x:c r="R5765" s="0">
        <x:f>IF(A5765="SPUS",0,IF(A5765="FWD",0,P5765/Q5765))</x:f>
      </x:c>
    </x:row>
    <x:row r="5766" spans="1:19" x14ac:dyDescent="0.3">
      <x:c r="A5766" s="0">
        <x:f>'Historical Trades'!A5766</x:f>
      </x:c>
      <x:c r="B5766" s="0">
        <x:f>'Historical Trades'!B5766</x:f>
      </x:c>
      <x:c r="C5766" s="23">
        <x:f>'Historical Trades'!C5766</x:f>
      </x:c>
      <x:c r="D5766" s="0">
        <x:f>'Historical Trades'!D5766</x:f>
      </x:c>
      <x:c r="E5766" s="23">
        <x:f>'Historical Trades'!E5766</x:f>
      </x:c>
      <x:c r="F5766" s="0">
        <x:f>'Historical Trades'!F5766</x:f>
      </x:c>
      <x:c r="G5766" s="0">
        <x:f>'Historical Trades'!G5766</x:f>
      </x:c>
      <x:c r="H5766" s="0">
        <x:f>'Historical Trades'!H5766</x:f>
      </x:c>
      <x:c r="I5766" s="0">
        <x:f>'Historical Trades'!I5766</x:f>
      </x:c>
      <x:c r="J5766" s="0">
        <x:f>'Historical Trades'!J5766</x:f>
      </x:c>
      <x:c r="K5766" s="0">
        <x:f>'Historical Trades'!K5766</x:f>
      </x:c>
      <x:c r="L5766" s="0">
        <x:f>'Historical Trades'!L5766</x:f>
      </x:c>
      <x:c r="M5766" s="0">
        <x:f>'Historical Trades'!M5766</x:f>
      </x:c>
      <x:c r="N5766" s="0">
        <x:f>CLEAN('Historical Trades'!O5766)</x:f>
      </x:c>
      <x:c r="P5766" s="14">
        <x:f>IF(G5766="sell",M5766,-M5766)</x:f>
      </x:c>
      <x:c r="Q5766" s="14">
        <x:f>VLOOKUP(N5766,'Currency Rates'!$A$3:$C$32,3,0)</x:f>
      </x:c>
      <x:c r="R5766" s="0">
        <x:f>IF(A5766="SPUS",0,IF(A5766="FWD",0,P5766/Q5766))</x:f>
      </x:c>
    </x:row>
    <x:row r="5767" spans="1:19" x14ac:dyDescent="0.3">
      <x:c r="A5767" s="0">
        <x:f>'Historical Trades'!A5767</x:f>
      </x:c>
      <x:c r="B5767" s="0">
        <x:f>'Historical Trades'!B5767</x:f>
      </x:c>
      <x:c r="C5767" s="23">
        <x:f>'Historical Trades'!C5767</x:f>
      </x:c>
      <x:c r="D5767" s="0">
        <x:f>'Historical Trades'!D5767</x:f>
      </x:c>
      <x:c r="E5767" s="23">
        <x:f>'Historical Trades'!E5767</x:f>
      </x:c>
      <x:c r="F5767" s="0">
        <x:f>'Historical Trades'!F5767</x:f>
      </x:c>
      <x:c r="G5767" s="0">
        <x:f>'Historical Trades'!G5767</x:f>
      </x:c>
      <x:c r="H5767" s="0">
        <x:f>'Historical Trades'!H5767</x:f>
      </x:c>
      <x:c r="I5767" s="0">
        <x:f>'Historical Trades'!I5767</x:f>
      </x:c>
      <x:c r="J5767" s="0">
        <x:f>'Historical Trades'!J5767</x:f>
      </x:c>
      <x:c r="K5767" s="0">
        <x:f>'Historical Trades'!K5767</x:f>
      </x:c>
      <x:c r="L5767" s="0">
        <x:f>'Historical Trades'!L5767</x:f>
      </x:c>
      <x:c r="M5767" s="0">
        <x:f>'Historical Trades'!M5767</x:f>
      </x:c>
      <x:c r="N5767" s="0">
        <x:f>CLEAN('Historical Trades'!O5767)</x:f>
      </x:c>
      <x:c r="P5767" s="14">
        <x:f>IF(G5767="sell",M5767,-M5767)</x:f>
      </x:c>
      <x:c r="Q5767" s="14">
        <x:f>VLOOKUP(N5767,'Currency Rates'!$A$3:$C$32,3,0)</x:f>
      </x:c>
      <x:c r="R5767" s="0">
        <x:f>IF(A5767="SPUS",0,IF(A5767="FWD",0,P5767/Q5767))</x:f>
      </x:c>
    </x:row>
    <x:row r="5768" spans="1:19" x14ac:dyDescent="0.3">
      <x:c r="A5768" s="0">
        <x:f>'Historical Trades'!A5768</x:f>
      </x:c>
      <x:c r="B5768" s="0">
        <x:f>'Historical Trades'!B5768</x:f>
      </x:c>
      <x:c r="C5768" s="23">
        <x:f>'Historical Trades'!C5768</x:f>
      </x:c>
      <x:c r="D5768" s="0">
        <x:f>'Historical Trades'!D5768</x:f>
      </x:c>
      <x:c r="E5768" s="23">
        <x:f>'Historical Trades'!E5768</x:f>
      </x:c>
      <x:c r="F5768" s="0">
        <x:f>'Historical Trades'!F5768</x:f>
      </x:c>
      <x:c r="G5768" s="0">
        <x:f>'Historical Trades'!G5768</x:f>
      </x:c>
      <x:c r="H5768" s="0">
        <x:f>'Historical Trades'!H5768</x:f>
      </x:c>
      <x:c r="I5768" s="0">
        <x:f>'Historical Trades'!I5768</x:f>
      </x:c>
      <x:c r="J5768" s="0">
        <x:f>'Historical Trades'!J5768</x:f>
      </x:c>
      <x:c r="K5768" s="0">
        <x:f>'Historical Trades'!K5768</x:f>
      </x:c>
      <x:c r="L5768" s="0">
        <x:f>'Historical Trades'!L5768</x:f>
      </x:c>
      <x:c r="M5768" s="0">
        <x:f>'Historical Trades'!M5768</x:f>
      </x:c>
      <x:c r="N5768" s="0">
        <x:f>CLEAN('Historical Trades'!O5768)</x:f>
      </x:c>
      <x:c r="P5768" s="14">
        <x:f>IF(G5768="sell",M5768,-M5768)</x:f>
      </x:c>
      <x:c r="Q5768" s="14">
        <x:f>VLOOKUP(N5768,'Currency Rates'!$A$3:$C$32,3,0)</x:f>
      </x:c>
      <x:c r="R5768" s="0">
        <x:f>IF(A5768="SPUS",0,IF(A5768="FWD",0,P5768/Q5768))</x:f>
      </x:c>
    </x:row>
    <x:row r="5769" spans="1:19" x14ac:dyDescent="0.3">
      <x:c r="A5769" s="0">
        <x:f>'Historical Trades'!A5769</x:f>
      </x:c>
      <x:c r="B5769" s="0">
        <x:f>'Historical Trades'!B5769</x:f>
      </x:c>
      <x:c r="C5769" s="23">
        <x:f>'Historical Trades'!C5769</x:f>
      </x:c>
      <x:c r="D5769" s="0">
        <x:f>'Historical Trades'!D5769</x:f>
      </x:c>
      <x:c r="E5769" s="23">
        <x:f>'Historical Trades'!E5769</x:f>
      </x:c>
      <x:c r="F5769" s="0">
        <x:f>'Historical Trades'!F5769</x:f>
      </x:c>
      <x:c r="G5769" s="0">
        <x:f>'Historical Trades'!G5769</x:f>
      </x:c>
      <x:c r="H5769" s="0">
        <x:f>'Historical Trades'!H5769</x:f>
      </x:c>
      <x:c r="I5769" s="0">
        <x:f>'Historical Trades'!I5769</x:f>
      </x:c>
      <x:c r="J5769" s="0">
        <x:f>'Historical Trades'!J5769</x:f>
      </x:c>
      <x:c r="K5769" s="0">
        <x:f>'Historical Trades'!K5769</x:f>
      </x:c>
      <x:c r="L5769" s="0">
        <x:f>'Historical Trades'!L5769</x:f>
      </x:c>
      <x:c r="M5769" s="0">
        <x:f>'Historical Trades'!M5769</x:f>
      </x:c>
      <x:c r="N5769" s="0">
        <x:f>CLEAN('Historical Trades'!O5769)</x:f>
      </x:c>
      <x:c r="P5769" s="14">
        <x:f>IF(G5769="sell",M5769,-M5769)</x:f>
      </x:c>
      <x:c r="Q5769" s="14">
        <x:f>VLOOKUP(N5769,'Currency Rates'!$A$3:$C$32,3,0)</x:f>
      </x:c>
      <x:c r="R5769" s="0">
        <x:f>IF(A5769="SPUS",0,IF(A5769="FWD",0,P5769/Q5769))</x:f>
      </x:c>
    </x:row>
    <x:row r="5770" spans="1:19" x14ac:dyDescent="0.3">
      <x:c r="A5770" s="0">
        <x:f>'Historical Trades'!A5770</x:f>
      </x:c>
      <x:c r="B5770" s="0">
        <x:f>'Historical Trades'!B5770</x:f>
      </x:c>
      <x:c r="C5770" s="23">
        <x:f>'Historical Trades'!C5770</x:f>
      </x:c>
      <x:c r="D5770" s="0">
        <x:f>'Historical Trades'!D5770</x:f>
      </x:c>
      <x:c r="E5770" s="23">
        <x:f>'Historical Trades'!E5770</x:f>
      </x:c>
      <x:c r="F5770" s="0">
        <x:f>'Historical Trades'!F5770</x:f>
      </x:c>
      <x:c r="G5770" s="0">
        <x:f>'Historical Trades'!G5770</x:f>
      </x:c>
      <x:c r="H5770" s="0">
        <x:f>'Historical Trades'!H5770</x:f>
      </x:c>
      <x:c r="I5770" s="0">
        <x:f>'Historical Trades'!I5770</x:f>
      </x:c>
      <x:c r="J5770" s="0">
        <x:f>'Historical Trades'!J5770</x:f>
      </x:c>
      <x:c r="K5770" s="0">
        <x:f>'Historical Trades'!K5770</x:f>
      </x:c>
      <x:c r="L5770" s="0">
        <x:f>'Historical Trades'!L5770</x:f>
      </x:c>
      <x:c r="M5770" s="0">
        <x:f>'Historical Trades'!M5770</x:f>
      </x:c>
      <x:c r="N5770" s="0">
        <x:f>CLEAN('Historical Trades'!O5770)</x:f>
      </x:c>
      <x:c r="P5770" s="14">
        <x:f>IF(G5770="sell",M5770,-M5770)</x:f>
      </x:c>
      <x:c r="Q5770" s="14">
        <x:f>VLOOKUP(N5770,'Currency Rates'!$A$3:$C$32,3,0)</x:f>
      </x:c>
      <x:c r="R5770" s="0">
        <x:f>IF(A5770="SPUS",0,IF(A5770="FWD",0,P5770/Q5770))</x:f>
      </x:c>
    </x:row>
    <x:row r="5771" spans="1:19" x14ac:dyDescent="0.3">
      <x:c r="A5771" s="0">
        <x:f>'Historical Trades'!A5771</x:f>
      </x:c>
      <x:c r="B5771" s="0">
        <x:f>'Historical Trades'!B5771</x:f>
      </x:c>
      <x:c r="C5771" s="23">
        <x:f>'Historical Trades'!C5771</x:f>
      </x:c>
      <x:c r="D5771" s="0">
        <x:f>'Historical Trades'!D5771</x:f>
      </x:c>
      <x:c r="E5771" s="23">
        <x:f>'Historical Trades'!E5771</x:f>
      </x:c>
      <x:c r="F5771" s="0">
        <x:f>'Historical Trades'!F5771</x:f>
      </x:c>
      <x:c r="G5771" s="0">
        <x:f>'Historical Trades'!G5771</x:f>
      </x:c>
      <x:c r="H5771" s="0">
        <x:f>'Historical Trades'!H5771</x:f>
      </x:c>
      <x:c r="I5771" s="0">
        <x:f>'Historical Trades'!I5771</x:f>
      </x:c>
      <x:c r="J5771" s="0">
        <x:f>'Historical Trades'!J5771</x:f>
      </x:c>
      <x:c r="K5771" s="0">
        <x:f>'Historical Trades'!K5771</x:f>
      </x:c>
      <x:c r="L5771" s="0">
        <x:f>'Historical Trades'!L5771</x:f>
      </x:c>
      <x:c r="M5771" s="0">
        <x:f>'Historical Trades'!M5771</x:f>
      </x:c>
      <x:c r="N5771" s="0">
        <x:f>CLEAN('Historical Trades'!O5771)</x:f>
      </x:c>
      <x:c r="P5771" s="14">
        <x:f>IF(G5771="sell",M5771,-M5771)</x:f>
      </x:c>
      <x:c r="Q5771" s="14">
        <x:f>VLOOKUP(N5771,'Currency Rates'!$A$3:$C$32,3,0)</x:f>
      </x:c>
      <x:c r="R5771" s="0">
        <x:f>IF(A5771="SPUS",0,IF(A5771="FWD",0,P5771/Q5771))</x:f>
      </x:c>
    </x:row>
    <x:row r="5772" spans="1:19" x14ac:dyDescent="0.3">
      <x:c r="A5772" s="0">
        <x:f>'Historical Trades'!A5772</x:f>
      </x:c>
      <x:c r="B5772" s="0">
        <x:f>'Historical Trades'!B5772</x:f>
      </x:c>
      <x:c r="C5772" s="23">
        <x:f>'Historical Trades'!C5772</x:f>
      </x:c>
      <x:c r="D5772" s="0">
        <x:f>'Historical Trades'!D5772</x:f>
      </x:c>
      <x:c r="E5772" s="23">
        <x:f>'Historical Trades'!E5772</x:f>
      </x:c>
      <x:c r="F5772" s="0">
        <x:f>'Historical Trades'!F5772</x:f>
      </x:c>
      <x:c r="G5772" s="0">
        <x:f>'Historical Trades'!G5772</x:f>
      </x:c>
      <x:c r="H5772" s="0">
        <x:f>'Historical Trades'!H5772</x:f>
      </x:c>
      <x:c r="I5772" s="0">
        <x:f>'Historical Trades'!I5772</x:f>
      </x:c>
      <x:c r="J5772" s="0">
        <x:f>'Historical Trades'!J5772</x:f>
      </x:c>
      <x:c r="K5772" s="0">
        <x:f>'Historical Trades'!K5772</x:f>
      </x:c>
      <x:c r="L5772" s="0">
        <x:f>'Historical Trades'!L5772</x:f>
      </x:c>
      <x:c r="M5772" s="0">
        <x:f>'Historical Trades'!M5772</x:f>
      </x:c>
      <x:c r="N5772" s="0">
        <x:f>CLEAN('Historical Trades'!O5772)</x:f>
      </x:c>
      <x:c r="P5772" s="14">
        <x:f>IF(G5772="sell",M5772,-M5772)</x:f>
      </x:c>
      <x:c r="Q5772" s="14">
        <x:f>VLOOKUP(N5772,'Currency Rates'!$A$3:$C$32,3,0)</x:f>
      </x:c>
      <x:c r="R5772" s="0">
        <x:f>IF(A5772="SPUS",0,IF(A5772="FWD",0,P5772/Q5772))</x:f>
      </x:c>
    </x:row>
    <x:row r="5773" spans="1:19" x14ac:dyDescent="0.3">
      <x:c r="A5773" s="0">
        <x:f>'Historical Trades'!A5773</x:f>
      </x:c>
      <x:c r="B5773" s="0">
        <x:f>'Historical Trades'!B5773</x:f>
      </x:c>
      <x:c r="C5773" s="23">
        <x:f>'Historical Trades'!C5773</x:f>
      </x:c>
      <x:c r="D5773" s="0">
        <x:f>'Historical Trades'!D5773</x:f>
      </x:c>
      <x:c r="E5773" s="23">
        <x:f>'Historical Trades'!E5773</x:f>
      </x:c>
      <x:c r="F5773" s="0">
        <x:f>'Historical Trades'!F5773</x:f>
      </x:c>
      <x:c r="G5773" s="0">
        <x:f>'Historical Trades'!G5773</x:f>
      </x:c>
      <x:c r="H5773" s="0">
        <x:f>'Historical Trades'!H5773</x:f>
      </x:c>
      <x:c r="I5773" s="0">
        <x:f>'Historical Trades'!I5773</x:f>
      </x:c>
      <x:c r="J5773" s="0">
        <x:f>'Historical Trades'!J5773</x:f>
      </x:c>
      <x:c r="K5773" s="0">
        <x:f>'Historical Trades'!K5773</x:f>
      </x:c>
      <x:c r="L5773" s="0">
        <x:f>'Historical Trades'!L5773</x:f>
      </x:c>
      <x:c r="M5773" s="0">
        <x:f>'Historical Trades'!M5773</x:f>
      </x:c>
      <x:c r="N5773" s="0">
        <x:f>CLEAN('Historical Trades'!O5773)</x:f>
      </x:c>
      <x:c r="P5773" s="14">
        <x:f>IF(G5773="sell",M5773,-M5773)</x:f>
      </x:c>
      <x:c r="Q5773" s="14">
        <x:f>VLOOKUP(N5773,'Currency Rates'!$A$3:$C$32,3,0)</x:f>
      </x:c>
      <x:c r="R5773" s="0">
        <x:f>IF(A5773="SPUS",0,IF(A5773="FWD",0,P5773/Q5773))</x:f>
      </x:c>
    </x:row>
    <x:row r="5774" spans="1:19" x14ac:dyDescent="0.3">
      <x:c r="A5774" s="0">
        <x:f>'Historical Trades'!A5774</x:f>
      </x:c>
      <x:c r="B5774" s="0">
        <x:f>'Historical Trades'!B5774</x:f>
      </x:c>
      <x:c r="C5774" s="23">
        <x:f>'Historical Trades'!C5774</x:f>
      </x:c>
      <x:c r="D5774" s="0">
        <x:f>'Historical Trades'!D5774</x:f>
      </x:c>
      <x:c r="E5774" s="23">
        <x:f>'Historical Trades'!E5774</x:f>
      </x:c>
      <x:c r="F5774" s="0">
        <x:f>'Historical Trades'!F5774</x:f>
      </x:c>
      <x:c r="G5774" s="0">
        <x:f>'Historical Trades'!G5774</x:f>
      </x:c>
      <x:c r="H5774" s="0">
        <x:f>'Historical Trades'!H5774</x:f>
      </x:c>
      <x:c r="I5774" s="0">
        <x:f>'Historical Trades'!I5774</x:f>
      </x:c>
      <x:c r="J5774" s="0">
        <x:f>'Historical Trades'!J5774</x:f>
      </x:c>
      <x:c r="K5774" s="0">
        <x:f>'Historical Trades'!K5774</x:f>
      </x:c>
      <x:c r="L5774" s="0">
        <x:f>'Historical Trades'!L5774</x:f>
      </x:c>
      <x:c r="M5774" s="0">
        <x:f>'Historical Trades'!M5774</x:f>
      </x:c>
      <x:c r="N5774" s="0">
        <x:f>CLEAN('Historical Trades'!O5774)</x:f>
      </x:c>
      <x:c r="P5774" s="14">
        <x:f>IF(G5774="sell",M5774,-M5774)</x:f>
      </x:c>
      <x:c r="Q5774" s="14">
        <x:f>VLOOKUP(N5774,'Currency Rates'!$A$3:$C$32,3,0)</x:f>
      </x:c>
      <x:c r="R5774" s="0">
        <x:f>IF(A5774="SPUS",0,IF(A5774="FWD",0,P5774/Q5774))</x:f>
      </x:c>
    </x:row>
    <x:row r="5775" spans="1:19" x14ac:dyDescent="0.3">
      <x:c r="A5775" s="0">
        <x:f>'Historical Trades'!A5775</x:f>
      </x:c>
      <x:c r="B5775" s="0">
        <x:f>'Historical Trades'!B5775</x:f>
      </x:c>
      <x:c r="C5775" s="23">
        <x:f>'Historical Trades'!C5775</x:f>
      </x:c>
      <x:c r="D5775" s="0">
        <x:f>'Historical Trades'!D5775</x:f>
      </x:c>
      <x:c r="E5775" s="23">
        <x:f>'Historical Trades'!E5775</x:f>
      </x:c>
      <x:c r="F5775" s="0">
        <x:f>'Historical Trades'!F5775</x:f>
      </x:c>
      <x:c r="G5775" s="0">
        <x:f>'Historical Trades'!G5775</x:f>
      </x:c>
      <x:c r="H5775" s="0">
        <x:f>'Historical Trades'!H5775</x:f>
      </x:c>
      <x:c r="I5775" s="0">
        <x:f>'Historical Trades'!I5775</x:f>
      </x:c>
      <x:c r="J5775" s="0">
        <x:f>'Historical Trades'!J5775</x:f>
      </x:c>
      <x:c r="K5775" s="0">
        <x:f>'Historical Trades'!K5775</x:f>
      </x:c>
      <x:c r="L5775" s="0">
        <x:f>'Historical Trades'!L5775</x:f>
      </x:c>
      <x:c r="M5775" s="0">
        <x:f>'Historical Trades'!M5775</x:f>
      </x:c>
      <x:c r="N5775" s="0">
        <x:f>CLEAN('Historical Trades'!O5775)</x:f>
      </x:c>
      <x:c r="P5775" s="14">
        <x:f>IF(G5775="sell",M5775,-M5775)</x:f>
      </x:c>
      <x:c r="Q5775" s="14">
        <x:f>VLOOKUP(N5775,'Currency Rates'!$A$3:$C$32,3,0)</x:f>
      </x:c>
      <x:c r="R5775" s="0">
        <x:f>IF(A5775="SPUS",0,IF(A5775="FWD",0,P5775/Q5775))</x:f>
      </x:c>
    </x:row>
    <x:row r="5776" spans="1:19" x14ac:dyDescent="0.3">
      <x:c r="A5776" s="0">
        <x:f>'Historical Trades'!A5776</x:f>
      </x:c>
      <x:c r="B5776" s="0">
        <x:f>'Historical Trades'!B5776</x:f>
      </x:c>
      <x:c r="C5776" s="23">
        <x:f>'Historical Trades'!C5776</x:f>
      </x:c>
      <x:c r="D5776" s="0">
        <x:f>'Historical Trades'!D5776</x:f>
      </x:c>
      <x:c r="E5776" s="23">
        <x:f>'Historical Trades'!E5776</x:f>
      </x:c>
      <x:c r="F5776" s="0">
        <x:f>'Historical Trades'!F5776</x:f>
      </x:c>
      <x:c r="G5776" s="0">
        <x:f>'Historical Trades'!G5776</x:f>
      </x:c>
      <x:c r="H5776" s="0">
        <x:f>'Historical Trades'!H5776</x:f>
      </x:c>
      <x:c r="I5776" s="0">
        <x:f>'Historical Trades'!I5776</x:f>
      </x:c>
      <x:c r="J5776" s="0">
        <x:f>'Historical Trades'!J5776</x:f>
      </x:c>
      <x:c r="K5776" s="0">
        <x:f>'Historical Trades'!K5776</x:f>
      </x:c>
      <x:c r="L5776" s="0">
        <x:f>'Historical Trades'!L5776</x:f>
      </x:c>
      <x:c r="M5776" s="0">
        <x:f>'Historical Trades'!M5776</x:f>
      </x:c>
      <x:c r="N5776" s="0">
        <x:f>CLEAN('Historical Trades'!O5776)</x:f>
      </x:c>
      <x:c r="P5776" s="14">
        <x:f>IF(G5776="sell",M5776,-M5776)</x:f>
      </x:c>
      <x:c r="Q5776" s="14">
        <x:f>VLOOKUP(N5776,'Currency Rates'!$A$3:$C$32,3,0)</x:f>
      </x:c>
      <x:c r="R5776" s="0">
        <x:f>IF(A5776="SPUS",0,IF(A5776="FWD",0,P5776/Q5776))</x:f>
      </x:c>
    </x:row>
    <x:row r="5777" spans="1:19" x14ac:dyDescent="0.3">
      <x:c r="A5777" s="0">
        <x:f>'Historical Trades'!A5777</x:f>
      </x:c>
      <x:c r="B5777" s="0">
        <x:f>'Historical Trades'!B5777</x:f>
      </x:c>
      <x:c r="C5777" s="23">
        <x:f>'Historical Trades'!C5777</x:f>
      </x:c>
      <x:c r="D5777" s="0">
        <x:f>'Historical Trades'!D5777</x:f>
      </x:c>
      <x:c r="E5777" s="23">
        <x:f>'Historical Trades'!E5777</x:f>
      </x:c>
      <x:c r="F5777" s="0">
        <x:f>'Historical Trades'!F5777</x:f>
      </x:c>
      <x:c r="G5777" s="0">
        <x:f>'Historical Trades'!G5777</x:f>
      </x:c>
      <x:c r="H5777" s="0">
        <x:f>'Historical Trades'!H5777</x:f>
      </x:c>
      <x:c r="I5777" s="0">
        <x:f>'Historical Trades'!I5777</x:f>
      </x:c>
      <x:c r="J5777" s="0">
        <x:f>'Historical Trades'!J5777</x:f>
      </x:c>
      <x:c r="K5777" s="0">
        <x:f>'Historical Trades'!K5777</x:f>
      </x:c>
      <x:c r="L5777" s="0">
        <x:f>'Historical Trades'!L5777</x:f>
      </x:c>
      <x:c r="M5777" s="0">
        <x:f>'Historical Trades'!M5777</x:f>
      </x:c>
      <x:c r="N5777" s="0">
        <x:f>CLEAN('Historical Trades'!O5777)</x:f>
      </x:c>
      <x:c r="P5777" s="14">
        <x:f>IF(G5777="sell",M5777,-M5777)</x:f>
      </x:c>
      <x:c r="Q5777" s="14">
        <x:f>VLOOKUP(N5777,'Currency Rates'!$A$3:$C$32,3,0)</x:f>
      </x:c>
      <x:c r="R5777" s="0">
        <x:f>IF(A5777="SPUS",0,IF(A5777="FWD",0,P5777/Q5777))</x:f>
      </x:c>
    </x:row>
    <x:row r="5778" spans="1:19" x14ac:dyDescent="0.3">
      <x:c r="A5778" s="0">
        <x:f>'Historical Trades'!A5778</x:f>
      </x:c>
      <x:c r="B5778" s="0">
        <x:f>'Historical Trades'!B5778</x:f>
      </x:c>
      <x:c r="C5778" s="23">
        <x:f>'Historical Trades'!C5778</x:f>
      </x:c>
      <x:c r="D5778" s="0">
        <x:f>'Historical Trades'!D5778</x:f>
      </x:c>
      <x:c r="E5778" s="23">
        <x:f>'Historical Trades'!E5778</x:f>
      </x:c>
      <x:c r="F5778" s="0">
        <x:f>'Historical Trades'!F5778</x:f>
      </x:c>
      <x:c r="G5778" s="0">
        <x:f>'Historical Trades'!G5778</x:f>
      </x:c>
      <x:c r="H5778" s="0">
        <x:f>'Historical Trades'!H5778</x:f>
      </x:c>
      <x:c r="I5778" s="0">
        <x:f>'Historical Trades'!I5778</x:f>
      </x:c>
      <x:c r="J5778" s="0">
        <x:f>'Historical Trades'!J5778</x:f>
      </x:c>
      <x:c r="K5778" s="0">
        <x:f>'Historical Trades'!K5778</x:f>
      </x:c>
      <x:c r="L5778" s="0">
        <x:f>'Historical Trades'!L5778</x:f>
      </x:c>
      <x:c r="M5778" s="0">
        <x:f>'Historical Trades'!M5778</x:f>
      </x:c>
      <x:c r="N5778" s="0">
        <x:f>CLEAN('Historical Trades'!O5778)</x:f>
      </x:c>
      <x:c r="P5778" s="14">
        <x:f>IF(G5778="sell",M5778,-M5778)</x:f>
      </x:c>
      <x:c r="Q5778" s="14">
        <x:f>VLOOKUP(N5778,'Currency Rates'!$A$3:$C$32,3,0)</x:f>
      </x:c>
      <x:c r="R5778" s="0">
        <x:f>IF(A5778="SPUS",0,IF(A5778="FWD",0,P5778/Q5778))</x:f>
      </x:c>
    </x:row>
    <x:row r="5779" spans="1:19" x14ac:dyDescent="0.3">
      <x:c r="A5779" s="0">
        <x:f>'Historical Trades'!A5779</x:f>
      </x:c>
      <x:c r="B5779" s="0">
        <x:f>'Historical Trades'!B5779</x:f>
      </x:c>
      <x:c r="C5779" s="23">
        <x:f>'Historical Trades'!C5779</x:f>
      </x:c>
      <x:c r="D5779" s="0">
        <x:f>'Historical Trades'!D5779</x:f>
      </x:c>
      <x:c r="E5779" s="23">
        <x:f>'Historical Trades'!E5779</x:f>
      </x:c>
      <x:c r="F5779" s="0">
        <x:f>'Historical Trades'!F5779</x:f>
      </x:c>
      <x:c r="G5779" s="0">
        <x:f>'Historical Trades'!G5779</x:f>
      </x:c>
      <x:c r="H5779" s="0">
        <x:f>'Historical Trades'!H5779</x:f>
      </x:c>
      <x:c r="I5779" s="0">
        <x:f>'Historical Trades'!I5779</x:f>
      </x:c>
      <x:c r="J5779" s="0">
        <x:f>'Historical Trades'!J5779</x:f>
      </x:c>
      <x:c r="K5779" s="0">
        <x:f>'Historical Trades'!K5779</x:f>
      </x:c>
      <x:c r="L5779" s="0">
        <x:f>'Historical Trades'!L5779</x:f>
      </x:c>
      <x:c r="M5779" s="0">
        <x:f>'Historical Trades'!M5779</x:f>
      </x:c>
      <x:c r="N5779" s="0">
        <x:f>CLEAN('Historical Trades'!O5779)</x:f>
      </x:c>
      <x:c r="P5779" s="14">
        <x:f>IF(G5779="sell",M5779,-M5779)</x:f>
      </x:c>
      <x:c r="Q5779" s="14">
        <x:f>VLOOKUP(N5779,'Currency Rates'!$A$3:$C$32,3,0)</x:f>
      </x:c>
      <x:c r="R5779" s="0">
        <x:f>IF(A5779="SPUS",0,IF(A5779="FWD",0,P5779/Q5779))</x:f>
      </x:c>
    </x:row>
    <x:row r="5780" spans="1:19" x14ac:dyDescent="0.3">
      <x:c r="A5780" s="0">
        <x:f>'Historical Trades'!A5780</x:f>
      </x:c>
      <x:c r="B5780" s="0">
        <x:f>'Historical Trades'!B5780</x:f>
      </x:c>
      <x:c r="C5780" s="23">
        <x:f>'Historical Trades'!C5780</x:f>
      </x:c>
      <x:c r="D5780" s="0">
        <x:f>'Historical Trades'!D5780</x:f>
      </x:c>
      <x:c r="E5780" s="23">
        <x:f>'Historical Trades'!E5780</x:f>
      </x:c>
      <x:c r="F5780" s="0">
        <x:f>'Historical Trades'!F5780</x:f>
      </x:c>
      <x:c r="G5780" s="0">
        <x:f>'Historical Trades'!G5780</x:f>
      </x:c>
      <x:c r="H5780" s="0">
        <x:f>'Historical Trades'!H5780</x:f>
      </x:c>
      <x:c r="I5780" s="0">
        <x:f>'Historical Trades'!I5780</x:f>
      </x:c>
      <x:c r="J5780" s="0">
        <x:f>'Historical Trades'!J5780</x:f>
      </x:c>
      <x:c r="K5780" s="0">
        <x:f>'Historical Trades'!K5780</x:f>
      </x:c>
      <x:c r="L5780" s="0">
        <x:f>'Historical Trades'!L5780</x:f>
      </x:c>
      <x:c r="M5780" s="0">
        <x:f>'Historical Trades'!M5780</x:f>
      </x:c>
      <x:c r="N5780" s="0">
        <x:f>CLEAN('Historical Trades'!O5780)</x:f>
      </x:c>
      <x:c r="P5780" s="14">
        <x:f>IF(G5780="sell",M5780,-M5780)</x:f>
      </x:c>
      <x:c r="Q5780" s="14">
        <x:f>VLOOKUP(N5780,'Currency Rates'!$A$3:$C$32,3,0)</x:f>
      </x:c>
      <x:c r="R5780" s="0">
        <x:f>IF(A5780="SPUS",0,IF(A5780="FWD",0,P5780/Q5780))</x:f>
      </x:c>
    </x:row>
    <x:row r="5781" spans="1:19" x14ac:dyDescent="0.3">
      <x:c r="A5781" s="0">
        <x:f>'Historical Trades'!A5781</x:f>
      </x:c>
      <x:c r="B5781" s="0">
        <x:f>'Historical Trades'!B5781</x:f>
      </x:c>
      <x:c r="C5781" s="23">
        <x:f>'Historical Trades'!C5781</x:f>
      </x:c>
      <x:c r="D5781" s="0">
        <x:f>'Historical Trades'!D5781</x:f>
      </x:c>
      <x:c r="E5781" s="23">
        <x:f>'Historical Trades'!E5781</x:f>
      </x:c>
      <x:c r="F5781" s="0">
        <x:f>'Historical Trades'!F5781</x:f>
      </x:c>
      <x:c r="G5781" s="0">
        <x:f>'Historical Trades'!G5781</x:f>
      </x:c>
      <x:c r="H5781" s="0">
        <x:f>'Historical Trades'!H5781</x:f>
      </x:c>
      <x:c r="I5781" s="0">
        <x:f>'Historical Trades'!I5781</x:f>
      </x:c>
      <x:c r="J5781" s="0">
        <x:f>'Historical Trades'!J5781</x:f>
      </x:c>
      <x:c r="K5781" s="0">
        <x:f>'Historical Trades'!K5781</x:f>
      </x:c>
      <x:c r="L5781" s="0">
        <x:f>'Historical Trades'!L5781</x:f>
      </x:c>
      <x:c r="M5781" s="0">
        <x:f>'Historical Trades'!M5781</x:f>
      </x:c>
      <x:c r="N5781" s="0">
        <x:f>CLEAN('Historical Trades'!O5781)</x:f>
      </x:c>
      <x:c r="P5781" s="14">
        <x:f>IF(G5781="sell",M5781,-M5781)</x:f>
      </x:c>
      <x:c r="Q5781" s="14">
        <x:f>VLOOKUP(N5781,'Currency Rates'!$A$3:$C$32,3,0)</x:f>
      </x:c>
      <x:c r="R5781" s="0">
        <x:f>IF(A5781="SPUS",0,IF(A5781="FWD",0,P5781/Q5781))</x:f>
      </x:c>
    </x:row>
    <x:row r="5782" spans="1:19" x14ac:dyDescent="0.3">
      <x:c r="A5782" s="0">
        <x:f>'Historical Trades'!A5782</x:f>
      </x:c>
      <x:c r="B5782" s="0">
        <x:f>'Historical Trades'!B5782</x:f>
      </x:c>
      <x:c r="C5782" s="23">
        <x:f>'Historical Trades'!C5782</x:f>
      </x:c>
      <x:c r="D5782" s="0">
        <x:f>'Historical Trades'!D5782</x:f>
      </x:c>
      <x:c r="E5782" s="23">
        <x:f>'Historical Trades'!E5782</x:f>
      </x:c>
      <x:c r="F5782" s="0">
        <x:f>'Historical Trades'!F5782</x:f>
      </x:c>
      <x:c r="G5782" s="0">
        <x:f>'Historical Trades'!G5782</x:f>
      </x:c>
      <x:c r="H5782" s="0">
        <x:f>'Historical Trades'!H5782</x:f>
      </x:c>
      <x:c r="I5782" s="0">
        <x:f>'Historical Trades'!I5782</x:f>
      </x:c>
      <x:c r="J5782" s="0">
        <x:f>'Historical Trades'!J5782</x:f>
      </x:c>
      <x:c r="K5782" s="0">
        <x:f>'Historical Trades'!K5782</x:f>
      </x:c>
      <x:c r="L5782" s="0">
        <x:f>'Historical Trades'!L5782</x:f>
      </x:c>
      <x:c r="M5782" s="0">
        <x:f>'Historical Trades'!M5782</x:f>
      </x:c>
      <x:c r="N5782" s="0">
        <x:f>CLEAN('Historical Trades'!O5782)</x:f>
      </x:c>
      <x:c r="P5782" s="14">
        <x:f>IF(G5782="sell",M5782,-M5782)</x:f>
      </x:c>
      <x:c r="Q5782" s="14">
        <x:f>VLOOKUP(N5782,'Currency Rates'!$A$3:$C$32,3,0)</x:f>
      </x:c>
      <x:c r="R5782" s="0">
        <x:f>IF(A5782="SPUS",0,IF(A5782="FWD",0,P5782/Q5782))</x:f>
      </x:c>
    </x:row>
    <x:row r="5783" spans="1:19" x14ac:dyDescent="0.3">
      <x:c r="A5783" s="0">
        <x:f>'Historical Trades'!A5783</x:f>
      </x:c>
      <x:c r="B5783" s="0">
        <x:f>'Historical Trades'!B5783</x:f>
      </x:c>
      <x:c r="C5783" s="23">
        <x:f>'Historical Trades'!C5783</x:f>
      </x:c>
      <x:c r="D5783" s="0">
        <x:f>'Historical Trades'!D5783</x:f>
      </x:c>
      <x:c r="E5783" s="23">
        <x:f>'Historical Trades'!E5783</x:f>
      </x:c>
      <x:c r="F5783" s="0">
        <x:f>'Historical Trades'!F5783</x:f>
      </x:c>
      <x:c r="G5783" s="0">
        <x:f>'Historical Trades'!G5783</x:f>
      </x:c>
      <x:c r="H5783" s="0">
        <x:f>'Historical Trades'!H5783</x:f>
      </x:c>
      <x:c r="I5783" s="0">
        <x:f>'Historical Trades'!I5783</x:f>
      </x:c>
      <x:c r="J5783" s="0">
        <x:f>'Historical Trades'!J5783</x:f>
      </x:c>
      <x:c r="K5783" s="0">
        <x:f>'Historical Trades'!K5783</x:f>
      </x:c>
      <x:c r="L5783" s="0">
        <x:f>'Historical Trades'!L5783</x:f>
      </x:c>
      <x:c r="M5783" s="0">
        <x:f>'Historical Trades'!M5783</x:f>
      </x:c>
      <x:c r="N5783" s="0">
        <x:f>CLEAN('Historical Trades'!O5783)</x:f>
      </x:c>
      <x:c r="P5783" s="14">
        <x:f>IF(G5783="sell",M5783,-M5783)</x:f>
      </x:c>
      <x:c r="Q5783" s="14">
        <x:f>VLOOKUP(N5783,'Currency Rates'!$A$3:$C$32,3,0)</x:f>
      </x:c>
      <x:c r="R5783" s="0">
        <x:f>IF(A5783="SPUS",0,IF(A5783="FWD",0,P5783/Q5783))</x:f>
      </x:c>
    </x:row>
    <x:row r="5784" spans="1:19" x14ac:dyDescent="0.3">
      <x:c r="A5784" s="0">
        <x:f>'Historical Trades'!A5784</x:f>
      </x:c>
      <x:c r="B5784" s="0">
        <x:f>'Historical Trades'!B5784</x:f>
      </x:c>
      <x:c r="C5784" s="23">
        <x:f>'Historical Trades'!C5784</x:f>
      </x:c>
      <x:c r="D5784" s="0">
        <x:f>'Historical Trades'!D5784</x:f>
      </x:c>
      <x:c r="E5784" s="23">
        <x:f>'Historical Trades'!E5784</x:f>
      </x:c>
      <x:c r="F5784" s="0">
        <x:f>'Historical Trades'!F5784</x:f>
      </x:c>
      <x:c r="G5784" s="0">
        <x:f>'Historical Trades'!G5784</x:f>
      </x:c>
      <x:c r="H5784" s="0">
        <x:f>'Historical Trades'!H5784</x:f>
      </x:c>
      <x:c r="I5784" s="0">
        <x:f>'Historical Trades'!I5784</x:f>
      </x:c>
      <x:c r="J5784" s="0">
        <x:f>'Historical Trades'!J5784</x:f>
      </x:c>
      <x:c r="K5784" s="0">
        <x:f>'Historical Trades'!K5784</x:f>
      </x:c>
      <x:c r="L5784" s="0">
        <x:f>'Historical Trades'!L5784</x:f>
      </x:c>
      <x:c r="M5784" s="0">
        <x:f>'Historical Trades'!M5784</x:f>
      </x:c>
      <x:c r="N5784" s="0">
        <x:f>CLEAN('Historical Trades'!O5784)</x:f>
      </x:c>
      <x:c r="P5784" s="14">
        <x:f>IF(G5784="sell",M5784,-M5784)</x:f>
      </x:c>
      <x:c r="Q5784" s="14">
        <x:f>VLOOKUP(N5784,'Currency Rates'!$A$3:$C$32,3,0)</x:f>
      </x:c>
      <x:c r="R5784" s="0">
        <x:f>IF(A5784="SPUS",0,IF(A5784="FWD",0,P5784/Q5784))</x:f>
      </x:c>
    </x:row>
    <x:row r="5785" spans="1:19" x14ac:dyDescent="0.3">
      <x:c r="A5785" s="0">
        <x:f>'Historical Trades'!A5785</x:f>
      </x:c>
      <x:c r="B5785" s="0">
        <x:f>'Historical Trades'!B5785</x:f>
      </x:c>
      <x:c r="C5785" s="23">
        <x:f>'Historical Trades'!C5785</x:f>
      </x:c>
      <x:c r="D5785" s="0">
        <x:f>'Historical Trades'!D5785</x:f>
      </x:c>
      <x:c r="E5785" s="23">
        <x:f>'Historical Trades'!E5785</x:f>
      </x:c>
      <x:c r="F5785" s="0">
        <x:f>'Historical Trades'!F5785</x:f>
      </x:c>
      <x:c r="G5785" s="0">
        <x:f>'Historical Trades'!G5785</x:f>
      </x:c>
      <x:c r="H5785" s="0">
        <x:f>'Historical Trades'!H5785</x:f>
      </x:c>
      <x:c r="I5785" s="0">
        <x:f>'Historical Trades'!I5785</x:f>
      </x:c>
      <x:c r="J5785" s="0">
        <x:f>'Historical Trades'!J5785</x:f>
      </x:c>
      <x:c r="K5785" s="0">
        <x:f>'Historical Trades'!K5785</x:f>
      </x:c>
      <x:c r="L5785" s="0">
        <x:f>'Historical Trades'!L5785</x:f>
      </x:c>
      <x:c r="M5785" s="0">
        <x:f>'Historical Trades'!M5785</x:f>
      </x:c>
      <x:c r="N5785" s="0">
        <x:f>CLEAN('Historical Trades'!O5785)</x:f>
      </x:c>
      <x:c r="P5785" s="14">
        <x:f>IF(G5785="sell",M5785,-M5785)</x:f>
      </x:c>
      <x:c r="Q5785" s="14">
        <x:f>VLOOKUP(N5785,'Currency Rates'!$A$3:$C$32,3,0)</x:f>
      </x:c>
      <x:c r="R5785" s="0">
        <x:f>IF(A5785="SPUS",0,IF(A5785="FWD",0,P5785/Q5785))</x:f>
      </x:c>
    </x:row>
    <x:row r="5786" spans="1:19" x14ac:dyDescent="0.3">
      <x:c r="A5786" s="0">
        <x:f>'Historical Trades'!A5786</x:f>
      </x:c>
      <x:c r="B5786" s="0">
        <x:f>'Historical Trades'!B5786</x:f>
      </x:c>
      <x:c r="C5786" s="23">
        <x:f>'Historical Trades'!C5786</x:f>
      </x:c>
      <x:c r="D5786" s="0">
        <x:f>'Historical Trades'!D5786</x:f>
      </x:c>
      <x:c r="E5786" s="23">
        <x:f>'Historical Trades'!E5786</x:f>
      </x:c>
      <x:c r="F5786" s="0">
        <x:f>'Historical Trades'!F5786</x:f>
      </x:c>
      <x:c r="G5786" s="0">
        <x:f>'Historical Trades'!G5786</x:f>
      </x:c>
      <x:c r="H5786" s="0">
        <x:f>'Historical Trades'!H5786</x:f>
      </x:c>
      <x:c r="I5786" s="0">
        <x:f>'Historical Trades'!I5786</x:f>
      </x:c>
      <x:c r="J5786" s="0">
        <x:f>'Historical Trades'!J5786</x:f>
      </x:c>
      <x:c r="K5786" s="0">
        <x:f>'Historical Trades'!K5786</x:f>
      </x:c>
      <x:c r="L5786" s="0">
        <x:f>'Historical Trades'!L5786</x:f>
      </x:c>
      <x:c r="M5786" s="0">
        <x:f>'Historical Trades'!M5786</x:f>
      </x:c>
      <x:c r="N5786" s="0">
        <x:f>CLEAN('Historical Trades'!O5786)</x:f>
      </x:c>
      <x:c r="P5786" s="14">
        <x:f>IF(G5786="sell",M5786,-M5786)</x:f>
      </x:c>
      <x:c r="Q5786" s="14">
        <x:f>VLOOKUP(N5786,'Currency Rates'!$A$3:$C$32,3,0)</x:f>
      </x:c>
      <x:c r="R5786" s="0">
        <x:f>IF(A5786="SPUS",0,IF(A5786="FWD",0,P5786/Q5786))</x:f>
      </x:c>
    </x:row>
    <x:row r="5787" spans="1:19" x14ac:dyDescent="0.3">
      <x:c r="A5787" s="0">
        <x:f>'Historical Trades'!A5787</x:f>
      </x:c>
      <x:c r="B5787" s="0">
        <x:f>'Historical Trades'!B5787</x:f>
      </x:c>
      <x:c r="C5787" s="23">
        <x:f>'Historical Trades'!C5787</x:f>
      </x:c>
      <x:c r="D5787" s="0">
        <x:f>'Historical Trades'!D5787</x:f>
      </x:c>
      <x:c r="E5787" s="23">
        <x:f>'Historical Trades'!E5787</x:f>
      </x:c>
      <x:c r="F5787" s="0">
        <x:f>'Historical Trades'!F5787</x:f>
      </x:c>
      <x:c r="G5787" s="0">
        <x:f>'Historical Trades'!G5787</x:f>
      </x:c>
      <x:c r="H5787" s="0">
        <x:f>'Historical Trades'!H5787</x:f>
      </x:c>
      <x:c r="I5787" s="0">
        <x:f>'Historical Trades'!I5787</x:f>
      </x:c>
      <x:c r="J5787" s="0">
        <x:f>'Historical Trades'!J5787</x:f>
      </x:c>
      <x:c r="K5787" s="0">
        <x:f>'Historical Trades'!K5787</x:f>
      </x:c>
      <x:c r="L5787" s="0">
        <x:f>'Historical Trades'!L5787</x:f>
      </x:c>
      <x:c r="M5787" s="0">
        <x:f>'Historical Trades'!M5787</x:f>
      </x:c>
      <x:c r="N5787" s="0">
        <x:f>CLEAN('Historical Trades'!O5787)</x:f>
      </x:c>
      <x:c r="P5787" s="14">
        <x:f>IF(G5787="sell",M5787,-M5787)</x:f>
      </x:c>
      <x:c r="Q5787" s="14">
        <x:f>VLOOKUP(N5787,'Currency Rates'!$A$3:$C$32,3,0)</x:f>
      </x:c>
      <x:c r="R5787" s="0">
        <x:f>IF(A5787="SPUS",0,IF(A5787="FWD",0,P5787/Q5787))</x:f>
      </x:c>
    </x:row>
    <x:row r="5788" spans="1:19" x14ac:dyDescent="0.3">
      <x:c r="A5788" s="0">
        <x:f>'Historical Trades'!A5788</x:f>
      </x:c>
      <x:c r="B5788" s="0">
        <x:f>'Historical Trades'!B5788</x:f>
      </x:c>
      <x:c r="C5788" s="23">
        <x:f>'Historical Trades'!C5788</x:f>
      </x:c>
      <x:c r="D5788" s="0">
        <x:f>'Historical Trades'!D5788</x:f>
      </x:c>
      <x:c r="E5788" s="23">
        <x:f>'Historical Trades'!E5788</x:f>
      </x:c>
      <x:c r="F5788" s="0">
        <x:f>'Historical Trades'!F5788</x:f>
      </x:c>
      <x:c r="G5788" s="0">
        <x:f>'Historical Trades'!G5788</x:f>
      </x:c>
      <x:c r="H5788" s="0">
        <x:f>'Historical Trades'!H5788</x:f>
      </x:c>
      <x:c r="I5788" s="0">
        <x:f>'Historical Trades'!I5788</x:f>
      </x:c>
      <x:c r="J5788" s="0">
        <x:f>'Historical Trades'!J5788</x:f>
      </x:c>
      <x:c r="K5788" s="0">
        <x:f>'Historical Trades'!K5788</x:f>
      </x:c>
      <x:c r="L5788" s="0">
        <x:f>'Historical Trades'!L5788</x:f>
      </x:c>
      <x:c r="M5788" s="0">
        <x:f>'Historical Trades'!M5788</x:f>
      </x:c>
      <x:c r="N5788" s="0">
        <x:f>CLEAN('Historical Trades'!O5788)</x:f>
      </x:c>
      <x:c r="P5788" s="14">
        <x:f>IF(G5788="sell",M5788,-M5788)</x:f>
      </x:c>
      <x:c r="Q5788" s="14">
        <x:f>VLOOKUP(N5788,'Currency Rates'!$A$3:$C$32,3,0)</x:f>
      </x:c>
      <x:c r="R5788" s="0">
        <x:f>IF(A5788="SPUS",0,IF(A5788="FWD",0,P5788/Q5788))</x:f>
      </x:c>
    </x:row>
    <x:row r="5789" spans="1:19" x14ac:dyDescent="0.3">
      <x:c r="A5789" s="0">
        <x:f>'Historical Trades'!A5789</x:f>
      </x:c>
      <x:c r="B5789" s="0">
        <x:f>'Historical Trades'!B5789</x:f>
      </x:c>
      <x:c r="C5789" s="23">
        <x:f>'Historical Trades'!C5789</x:f>
      </x:c>
      <x:c r="D5789" s="0">
        <x:f>'Historical Trades'!D5789</x:f>
      </x:c>
      <x:c r="E5789" s="23">
        <x:f>'Historical Trades'!E5789</x:f>
      </x:c>
      <x:c r="F5789" s="0">
        <x:f>'Historical Trades'!F5789</x:f>
      </x:c>
      <x:c r="G5789" s="0">
        <x:f>'Historical Trades'!G5789</x:f>
      </x:c>
      <x:c r="H5789" s="0">
        <x:f>'Historical Trades'!H5789</x:f>
      </x:c>
      <x:c r="I5789" s="0">
        <x:f>'Historical Trades'!I5789</x:f>
      </x:c>
      <x:c r="J5789" s="0">
        <x:f>'Historical Trades'!J5789</x:f>
      </x:c>
      <x:c r="K5789" s="0">
        <x:f>'Historical Trades'!K5789</x:f>
      </x:c>
      <x:c r="L5789" s="0">
        <x:f>'Historical Trades'!L5789</x:f>
      </x:c>
      <x:c r="M5789" s="0">
        <x:f>'Historical Trades'!M5789</x:f>
      </x:c>
      <x:c r="N5789" s="0">
        <x:f>CLEAN('Historical Trades'!O5789)</x:f>
      </x:c>
      <x:c r="P5789" s="14">
        <x:f>IF(G5789="sell",M5789,-M5789)</x:f>
      </x:c>
      <x:c r="Q5789" s="14">
        <x:f>VLOOKUP(N5789,'Currency Rates'!$A$3:$C$32,3,0)</x:f>
      </x:c>
      <x:c r="R5789" s="0">
        <x:f>IF(A5789="SPUS",0,IF(A5789="FWD",0,P5789/Q5789))</x:f>
      </x:c>
    </x:row>
    <x:row r="5790" spans="1:19" x14ac:dyDescent="0.3">
      <x:c r="A5790" s="0">
        <x:f>'Historical Trades'!A5790</x:f>
      </x:c>
      <x:c r="B5790" s="0">
        <x:f>'Historical Trades'!B5790</x:f>
      </x:c>
      <x:c r="C5790" s="23">
        <x:f>'Historical Trades'!C5790</x:f>
      </x:c>
      <x:c r="D5790" s="0">
        <x:f>'Historical Trades'!D5790</x:f>
      </x:c>
      <x:c r="E5790" s="23">
        <x:f>'Historical Trades'!E5790</x:f>
      </x:c>
      <x:c r="F5790" s="0">
        <x:f>'Historical Trades'!F5790</x:f>
      </x:c>
      <x:c r="G5790" s="0">
        <x:f>'Historical Trades'!G5790</x:f>
      </x:c>
      <x:c r="H5790" s="0">
        <x:f>'Historical Trades'!H5790</x:f>
      </x:c>
      <x:c r="I5790" s="0">
        <x:f>'Historical Trades'!I5790</x:f>
      </x:c>
      <x:c r="J5790" s="0">
        <x:f>'Historical Trades'!J5790</x:f>
      </x:c>
      <x:c r="K5790" s="0">
        <x:f>'Historical Trades'!K5790</x:f>
      </x:c>
      <x:c r="L5790" s="0">
        <x:f>'Historical Trades'!L5790</x:f>
      </x:c>
      <x:c r="M5790" s="0">
        <x:f>'Historical Trades'!M5790</x:f>
      </x:c>
      <x:c r="N5790" s="0">
        <x:f>CLEAN('Historical Trades'!O5790)</x:f>
      </x:c>
      <x:c r="P5790" s="14">
        <x:f>IF(G5790="sell",M5790,-M5790)</x:f>
      </x:c>
      <x:c r="Q5790" s="14">
        <x:f>VLOOKUP(N5790,'Currency Rates'!$A$3:$C$32,3,0)</x:f>
      </x:c>
      <x:c r="R5790" s="0">
        <x:f>IF(A5790="SPUS",0,IF(A5790="FWD",0,P5790/Q5790))</x:f>
      </x:c>
    </x:row>
    <x:row r="5791" spans="1:19" x14ac:dyDescent="0.3">
      <x:c r="A5791" s="0">
        <x:f>'Historical Trades'!A5791</x:f>
      </x:c>
      <x:c r="B5791" s="0">
        <x:f>'Historical Trades'!B5791</x:f>
      </x:c>
      <x:c r="C5791" s="23">
        <x:f>'Historical Trades'!C5791</x:f>
      </x:c>
      <x:c r="D5791" s="0">
        <x:f>'Historical Trades'!D5791</x:f>
      </x:c>
      <x:c r="E5791" s="23">
        <x:f>'Historical Trades'!E5791</x:f>
      </x:c>
      <x:c r="F5791" s="0">
        <x:f>'Historical Trades'!F5791</x:f>
      </x:c>
      <x:c r="G5791" s="0">
        <x:f>'Historical Trades'!G5791</x:f>
      </x:c>
      <x:c r="H5791" s="0">
        <x:f>'Historical Trades'!H5791</x:f>
      </x:c>
      <x:c r="I5791" s="0">
        <x:f>'Historical Trades'!I5791</x:f>
      </x:c>
      <x:c r="J5791" s="0">
        <x:f>'Historical Trades'!J5791</x:f>
      </x:c>
      <x:c r="K5791" s="0">
        <x:f>'Historical Trades'!K5791</x:f>
      </x:c>
      <x:c r="L5791" s="0">
        <x:f>'Historical Trades'!L5791</x:f>
      </x:c>
      <x:c r="M5791" s="0">
        <x:f>'Historical Trades'!M5791</x:f>
      </x:c>
      <x:c r="N5791" s="0">
        <x:f>CLEAN('Historical Trades'!O5791)</x:f>
      </x:c>
      <x:c r="P5791" s="14">
        <x:f>IF(G5791="sell",M5791,-M5791)</x:f>
      </x:c>
      <x:c r="Q5791" s="14">
        <x:f>VLOOKUP(N5791,'Currency Rates'!$A$3:$C$32,3,0)</x:f>
      </x:c>
      <x:c r="R5791" s="0">
        <x:f>IF(A5791="SPUS",0,IF(A5791="FWD",0,P5791/Q5791))</x:f>
      </x:c>
    </x:row>
    <x:row r="5792" spans="1:19" x14ac:dyDescent="0.3">
      <x:c r="A5792" s="0">
        <x:f>'Historical Trades'!A5792</x:f>
      </x:c>
      <x:c r="B5792" s="0">
        <x:f>'Historical Trades'!B5792</x:f>
      </x:c>
      <x:c r="C5792" s="23">
        <x:f>'Historical Trades'!C5792</x:f>
      </x:c>
      <x:c r="D5792" s="0">
        <x:f>'Historical Trades'!D5792</x:f>
      </x:c>
      <x:c r="E5792" s="23">
        <x:f>'Historical Trades'!E5792</x:f>
      </x:c>
      <x:c r="F5792" s="0">
        <x:f>'Historical Trades'!F5792</x:f>
      </x:c>
      <x:c r="G5792" s="0">
        <x:f>'Historical Trades'!G5792</x:f>
      </x:c>
      <x:c r="H5792" s="0">
        <x:f>'Historical Trades'!H5792</x:f>
      </x:c>
      <x:c r="I5792" s="0">
        <x:f>'Historical Trades'!I5792</x:f>
      </x:c>
      <x:c r="J5792" s="0">
        <x:f>'Historical Trades'!J5792</x:f>
      </x:c>
      <x:c r="K5792" s="0">
        <x:f>'Historical Trades'!K5792</x:f>
      </x:c>
      <x:c r="L5792" s="0">
        <x:f>'Historical Trades'!L5792</x:f>
      </x:c>
      <x:c r="M5792" s="0">
        <x:f>'Historical Trades'!M5792</x:f>
      </x:c>
      <x:c r="N5792" s="0">
        <x:f>CLEAN('Historical Trades'!O5792)</x:f>
      </x:c>
      <x:c r="P5792" s="14">
        <x:f>IF(G5792="sell",M5792,-M5792)</x:f>
      </x:c>
      <x:c r="Q5792" s="14">
        <x:f>VLOOKUP(N5792,'Currency Rates'!$A$3:$C$32,3,0)</x:f>
      </x:c>
      <x:c r="R5792" s="0">
        <x:f>IF(A5792="SPUS",0,IF(A5792="FWD",0,P5792/Q5792))</x:f>
      </x:c>
    </x:row>
    <x:row r="5793" spans="1:19" x14ac:dyDescent="0.3">
      <x:c r="A5793" s="0">
        <x:f>'Historical Trades'!A5793</x:f>
      </x:c>
      <x:c r="B5793" s="0">
        <x:f>'Historical Trades'!B5793</x:f>
      </x:c>
      <x:c r="C5793" s="23">
        <x:f>'Historical Trades'!C5793</x:f>
      </x:c>
      <x:c r="D5793" s="0">
        <x:f>'Historical Trades'!D5793</x:f>
      </x:c>
      <x:c r="E5793" s="23">
        <x:f>'Historical Trades'!E5793</x:f>
      </x:c>
      <x:c r="F5793" s="0">
        <x:f>'Historical Trades'!F5793</x:f>
      </x:c>
      <x:c r="G5793" s="0">
        <x:f>'Historical Trades'!G5793</x:f>
      </x:c>
      <x:c r="H5793" s="0">
        <x:f>'Historical Trades'!H5793</x:f>
      </x:c>
      <x:c r="I5793" s="0">
        <x:f>'Historical Trades'!I5793</x:f>
      </x:c>
      <x:c r="J5793" s="0">
        <x:f>'Historical Trades'!J5793</x:f>
      </x:c>
      <x:c r="K5793" s="0">
        <x:f>'Historical Trades'!K5793</x:f>
      </x:c>
      <x:c r="L5793" s="0">
        <x:f>'Historical Trades'!L5793</x:f>
      </x:c>
      <x:c r="M5793" s="0">
        <x:f>'Historical Trades'!M5793</x:f>
      </x:c>
      <x:c r="N5793" s="0">
        <x:f>CLEAN('Historical Trades'!O5793)</x:f>
      </x:c>
      <x:c r="P5793" s="14">
        <x:f>IF(G5793="sell",M5793,-M5793)</x:f>
      </x:c>
      <x:c r="Q5793" s="14">
        <x:f>VLOOKUP(N5793,'Currency Rates'!$A$3:$C$32,3,0)</x:f>
      </x:c>
      <x:c r="R5793" s="0">
        <x:f>IF(A5793="SPUS",0,IF(A5793="FWD",0,P5793/Q5793))</x:f>
      </x:c>
    </x:row>
    <x:row r="5794" spans="1:19" x14ac:dyDescent="0.3">
      <x:c r="A5794" s="0">
        <x:f>'Historical Trades'!A5794</x:f>
      </x:c>
      <x:c r="B5794" s="0">
        <x:f>'Historical Trades'!B5794</x:f>
      </x:c>
      <x:c r="C5794" s="23">
        <x:f>'Historical Trades'!C5794</x:f>
      </x:c>
      <x:c r="D5794" s="0">
        <x:f>'Historical Trades'!D5794</x:f>
      </x:c>
      <x:c r="E5794" s="23">
        <x:f>'Historical Trades'!E5794</x:f>
      </x:c>
      <x:c r="F5794" s="0">
        <x:f>'Historical Trades'!F5794</x:f>
      </x:c>
      <x:c r="G5794" s="0">
        <x:f>'Historical Trades'!G5794</x:f>
      </x:c>
      <x:c r="H5794" s="0">
        <x:f>'Historical Trades'!H5794</x:f>
      </x:c>
      <x:c r="I5794" s="0">
        <x:f>'Historical Trades'!I5794</x:f>
      </x:c>
      <x:c r="J5794" s="0">
        <x:f>'Historical Trades'!J5794</x:f>
      </x:c>
      <x:c r="K5794" s="0">
        <x:f>'Historical Trades'!K5794</x:f>
      </x:c>
      <x:c r="L5794" s="0">
        <x:f>'Historical Trades'!L5794</x:f>
      </x:c>
      <x:c r="M5794" s="0">
        <x:f>'Historical Trades'!M5794</x:f>
      </x:c>
      <x:c r="N5794" s="0">
        <x:f>CLEAN('Historical Trades'!O5794)</x:f>
      </x:c>
      <x:c r="P5794" s="14">
        <x:f>IF(G5794="sell",M5794,-M5794)</x:f>
      </x:c>
      <x:c r="Q5794" s="14">
        <x:f>VLOOKUP(N5794,'Currency Rates'!$A$3:$C$32,3,0)</x:f>
      </x:c>
      <x:c r="R5794" s="0">
        <x:f>IF(A5794="SPUS",0,IF(A5794="FWD",0,P5794/Q5794))</x:f>
      </x:c>
    </x:row>
    <x:row r="5795" spans="1:19" x14ac:dyDescent="0.3">
      <x:c r="A5795" s="0">
        <x:f>'Historical Trades'!A5795</x:f>
      </x:c>
      <x:c r="B5795" s="0">
        <x:f>'Historical Trades'!B5795</x:f>
      </x:c>
      <x:c r="C5795" s="23">
        <x:f>'Historical Trades'!C5795</x:f>
      </x:c>
      <x:c r="D5795" s="0">
        <x:f>'Historical Trades'!D5795</x:f>
      </x:c>
      <x:c r="E5795" s="23">
        <x:f>'Historical Trades'!E5795</x:f>
      </x:c>
      <x:c r="F5795" s="0">
        <x:f>'Historical Trades'!F5795</x:f>
      </x:c>
      <x:c r="G5795" s="0">
        <x:f>'Historical Trades'!G5795</x:f>
      </x:c>
      <x:c r="H5795" s="0">
        <x:f>'Historical Trades'!H5795</x:f>
      </x:c>
      <x:c r="I5795" s="0">
        <x:f>'Historical Trades'!I5795</x:f>
      </x:c>
      <x:c r="J5795" s="0">
        <x:f>'Historical Trades'!J5795</x:f>
      </x:c>
      <x:c r="K5795" s="0">
        <x:f>'Historical Trades'!K5795</x:f>
      </x:c>
      <x:c r="L5795" s="0">
        <x:f>'Historical Trades'!L5795</x:f>
      </x:c>
      <x:c r="M5795" s="0">
        <x:f>'Historical Trades'!M5795</x:f>
      </x:c>
      <x:c r="N5795" s="0">
        <x:f>CLEAN('Historical Trades'!O5795)</x:f>
      </x:c>
      <x:c r="P5795" s="14">
        <x:f>IF(G5795="sell",M5795,-M5795)</x:f>
      </x:c>
      <x:c r="Q5795" s="14">
        <x:f>VLOOKUP(N5795,'Currency Rates'!$A$3:$C$32,3,0)</x:f>
      </x:c>
      <x:c r="R5795" s="0">
        <x:f>IF(A5795="SPUS",0,IF(A5795="FWD",0,P5795/Q5795))</x:f>
      </x:c>
    </x:row>
    <x:row r="5796" spans="1:19" x14ac:dyDescent="0.3">
      <x:c r="A5796" s="0">
        <x:f>'Historical Trades'!A5796</x:f>
      </x:c>
      <x:c r="B5796" s="0">
        <x:f>'Historical Trades'!B5796</x:f>
      </x:c>
      <x:c r="C5796" s="23">
        <x:f>'Historical Trades'!C5796</x:f>
      </x:c>
      <x:c r="D5796" s="0">
        <x:f>'Historical Trades'!D5796</x:f>
      </x:c>
      <x:c r="E5796" s="23">
        <x:f>'Historical Trades'!E5796</x:f>
      </x:c>
      <x:c r="F5796" s="0">
        <x:f>'Historical Trades'!F5796</x:f>
      </x:c>
      <x:c r="G5796" s="0">
        <x:f>'Historical Trades'!G5796</x:f>
      </x:c>
      <x:c r="H5796" s="0">
        <x:f>'Historical Trades'!H5796</x:f>
      </x:c>
      <x:c r="I5796" s="0">
        <x:f>'Historical Trades'!I5796</x:f>
      </x:c>
      <x:c r="J5796" s="0">
        <x:f>'Historical Trades'!J5796</x:f>
      </x:c>
      <x:c r="K5796" s="0">
        <x:f>'Historical Trades'!K5796</x:f>
      </x:c>
      <x:c r="L5796" s="0">
        <x:f>'Historical Trades'!L5796</x:f>
      </x:c>
      <x:c r="M5796" s="0">
        <x:f>'Historical Trades'!M5796</x:f>
      </x:c>
      <x:c r="N5796" s="0">
        <x:f>CLEAN('Historical Trades'!O5796)</x:f>
      </x:c>
      <x:c r="P5796" s="14">
        <x:f>IF(G5796="sell",M5796,-M5796)</x:f>
      </x:c>
      <x:c r="Q5796" s="14">
        <x:f>VLOOKUP(N5796,'Currency Rates'!$A$3:$C$32,3,0)</x:f>
      </x:c>
      <x:c r="R5796" s="0">
        <x:f>IF(A5796="SPUS",0,IF(A5796="FWD",0,P5796/Q5796))</x:f>
      </x:c>
    </x:row>
    <x:row r="5797" spans="1:19" x14ac:dyDescent="0.3">
      <x:c r="A5797" s="0">
        <x:f>'Historical Trades'!A5797</x:f>
      </x:c>
      <x:c r="B5797" s="0">
        <x:f>'Historical Trades'!B5797</x:f>
      </x:c>
      <x:c r="C5797" s="23">
        <x:f>'Historical Trades'!C5797</x:f>
      </x:c>
      <x:c r="D5797" s="0">
        <x:f>'Historical Trades'!D5797</x:f>
      </x:c>
      <x:c r="E5797" s="23">
        <x:f>'Historical Trades'!E5797</x:f>
      </x:c>
      <x:c r="F5797" s="0">
        <x:f>'Historical Trades'!F5797</x:f>
      </x:c>
      <x:c r="G5797" s="0">
        <x:f>'Historical Trades'!G5797</x:f>
      </x:c>
      <x:c r="H5797" s="0">
        <x:f>'Historical Trades'!H5797</x:f>
      </x:c>
      <x:c r="I5797" s="0">
        <x:f>'Historical Trades'!I5797</x:f>
      </x:c>
      <x:c r="J5797" s="0">
        <x:f>'Historical Trades'!J5797</x:f>
      </x:c>
      <x:c r="K5797" s="0">
        <x:f>'Historical Trades'!K5797</x:f>
      </x:c>
      <x:c r="L5797" s="0">
        <x:f>'Historical Trades'!L5797</x:f>
      </x:c>
      <x:c r="M5797" s="0">
        <x:f>'Historical Trades'!M5797</x:f>
      </x:c>
      <x:c r="N5797" s="0">
        <x:f>CLEAN('Historical Trades'!O5797)</x:f>
      </x:c>
      <x:c r="P5797" s="14">
        <x:f>IF(G5797="sell",M5797,-M5797)</x:f>
      </x:c>
      <x:c r="Q5797" s="14">
        <x:f>VLOOKUP(N5797,'Currency Rates'!$A$3:$C$32,3,0)</x:f>
      </x:c>
      <x:c r="R5797" s="0">
        <x:f>IF(A5797="SPUS",0,IF(A5797="FWD",0,P5797/Q5797))</x:f>
      </x:c>
    </x:row>
    <x:row r="5798" spans="1:19" x14ac:dyDescent="0.3">
      <x:c r="A5798" s="0">
        <x:f>'Historical Trades'!A5798</x:f>
      </x:c>
      <x:c r="B5798" s="0">
        <x:f>'Historical Trades'!B5798</x:f>
      </x:c>
      <x:c r="C5798" s="23">
        <x:f>'Historical Trades'!C5798</x:f>
      </x:c>
      <x:c r="D5798" s="0">
        <x:f>'Historical Trades'!D5798</x:f>
      </x:c>
      <x:c r="E5798" s="23">
        <x:f>'Historical Trades'!E5798</x:f>
      </x:c>
      <x:c r="F5798" s="0">
        <x:f>'Historical Trades'!F5798</x:f>
      </x:c>
      <x:c r="G5798" s="0">
        <x:f>'Historical Trades'!G5798</x:f>
      </x:c>
      <x:c r="H5798" s="0">
        <x:f>'Historical Trades'!H5798</x:f>
      </x:c>
      <x:c r="I5798" s="0">
        <x:f>'Historical Trades'!I5798</x:f>
      </x:c>
      <x:c r="J5798" s="0">
        <x:f>'Historical Trades'!J5798</x:f>
      </x:c>
      <x:c r="K5798" s="0">
        <x:f>'Historical Trades'!K5798</x:f>
      </x:c>
      <x:c r="L5798" s="0">
        <x:f>'Historical Trades'!L5798</x:f>
      </x:c>
      <x:c r="M5798" s="0">
        <x:f>'Historical Trades'!M5798</x:f>
      </x:c>
      <x:c r="N5798" s="0">
        <x:f>CLEAN('Historical Trades'!O5798)</x:f>
      </x:c>
      <x:c r="P5798" s="14">
        <x:f>IF(G5798="sell",M5798,-M5798)</x:f>
      </x:c>
      <x:c r="Q5798" s="14">
        <x:f>VLOOKUP(N5798,'Currency Rates'!$A$3:$C$32,3,0)</x:f>
      </x:c>
      <x:c r="R5798" s="0">
        <x:f>IF(A5798="SPUS",0,IF(A5798="FWD",0,P5798/Q5798))</x:f>
      </x:c>
    </x:row>
    <x:row r="5799" spans="1:19" x14ac:dyDescent="0.3">
      <x:c r="A5799" s="0">
        <x:f>'Historical Trades'!A5799</x:f>
      </x:c>
      <x:c r="B5799" s="0">
        <x:f>'Historical Trades'!B5799</x:f>
      </x:c>
      <x:c r="C5799" s="23">
        <x:f>'Historical Trades'!C5799</x:f>
      </x:c>
      <x:c r="D5799" s="0">
        <x:f>'Historical Trades'!D5799</x:f>
      </x:c>
      <x:c r="E5799" s="23">
        <x:f>'Historical Trades'!E5799</x:f>
      </x:c>
      <x:c r="F5799" s="0">
        <x:f>'Historical Trades'!F5799</x:f>
      </x:c>
      <x:c r="G5799" s="0">
        <x:f>'Historical Trades'!G5799</x:f>
      </x:c>
      <x:c r="H5799" s="0">
        <x:f>'Historical Trades'!H5799</x:f>
      </x:c>
      <x:c r="I5799" s="0">
        <x:f>'Historical Trades'!I5799</x:f>
      </x:c>
      <x:c r="J5799" s="0">
        <x:f>'Historical Trades'!J5799</x:f>
      </x:c>
      <x:c r="K5799" s="0">
        <x:f>'Historical Trades'!K5799</x:f>
      </x:c>
      <x:c r="L5799" s="0">
        <x:f>'Historical Trades'!L5799</x:f>
      </x:c>
      <x:c r="M5799" s="0">
        <x:f>'Historical Trades'!M5799</x:f>
      </x:c>
      <x:c r="N5799" s="0">
        <x:f>CLEAN('Historical Trades'!O5799)</x:f>
      </x:c>
      <x:c r="P5799" s="14">
        <x:f>IF(G5799="sell",M5799,-M5799)</x:f>
      </x:c>
      <x:c r="Q5799" s="14">
        <x:f>VLOOKUP(N5799,'Currency Rates'!$A$3:$C$32,3,0)</x:f>
      </x:c>
      <x:c r="R5799" s="0">
        <x:f>IF(A5799="SPUS",0,IF(A5799="FWD",0,P5799/Q5799))</x:f>
      </x:c>
    </x:row>
    <x:row r="5800" spans="1:19" x14ac:dyDescent="0.3">
      <x:c r="A5800" s="0">
        <x:f>'Historical Trades'!A5800</x:f>
      </x:c>
      <x:c r="B5800" s="0">
        <x:f>'Historical Trades'!B5800</x:f>
      </x:c>
      <x:c r="C5800" s="23">
        <x:f>'Historical Trades'!C5800</x:f>
      </x:c>
      <x:c r="D5800" s="0">
        <x:f>'Historical Trades'!D5800</x:f>
      </x:c>
      <x:c r="E5800" s="23">
        <x:f>'Historical Trades'!E5800</x:f>
      </x:c>
      <x:c r="F5800" s="0">
        <x:f>'Historical Trades'!F5800</x:f>
      </x:c>
      <x:c r="G5800" s="0">
        <x:f>'Historical Trades'!G5800</x:f>
      </x:c>
      <x:c r="H5800" s="0">
        <x:f>'Historical Trades'!H5800</x:f>
      </x:c>
      <x:c r="I5800" s="0">
        <x:f>'Historical Trades'!I5800</x:f>
      </x:c>
      <x:c r="J5800" s="0">
        <x:f>'Historical Trades'!J5800</x:f>
      </x:c>
      <x:c r="K5800" s="0">
        <x:f>'Historical Trades'!K5800</x:f>
      </x:c>
      <x:c r="L5800" s="0">
        <x:f>'Historical Trades'!L5800</x:f>
      </x:c>
      <x:c r="M5800" s="0">
        <x:f>'Historical Trades'!M5800</x:f>
      </x:c>
      <x:c r="N5800" s="0">
        <x:f>CLEAN('Historical Trades'!O5800)</x:f>
      </x:c>
      <x:c r="P5800" s="14">
        <x:f>IF(G5800="sell",M5800,-M5800)</x:f>
      </x:c>
      <x:c r="Q5800" s="14">
        <x:f>VLOOKUP(N5800,'Currency Rates'!$A$3:$C$32,3,0)</x:f>
      </x:c>
      <x:c r="R5800" s="0">
        <x:f>IF(A5800="SPUS",0,IF(A5800="FWD",0,P5800/Q5800))</x:f>
      </x:c>
    </x:row>
    <x:row r="5801" spans="1:19" x14ac:dyDescent="0.3">
      <x:c r="A5801" s="0">
        <x:f>'Historical Trades'!A5801</x:f>
      </x:c>
      <x:c r="B5801" s="0">
        <x:f>'Historical Trades'!B5801</x:f>
      </x:c>
      <x:c r="C5801" s="23">
        <x:f>'Historical Trades'!C5801</x:f>
      </x:c>
      <x:c r="D5801" s="0">
        <x:f>'Historical Trades'!D5801</x:f>
      </x:c>
      <x:c r="E5801" s="23">
        <x:f>'Historical Trades'!E5801</x:f>
      </x:c>
      <x:c r="F5801" s="0">
        <x:f>'Historical Trades'!F5801</x:f>
      </x:c>
      <x:c r="G5801" s="0">
        <x:f>'Historical Trades'!G5801</x:f>
      </x:c>
      <x:c r="H5801" s="0">
        <x:f>'Historical Trades'!H5801</x:f>
      </x:c>
      <x:c r="I5801" s="0">
        <x:f>'Historical Trades'!I5801</x:f>
      </x:c>
      <x:c r="J5801" s="0">
        <x:f>'Historical Trades'!J5801</x:f>
      </x:c>
      <x:c r="K5801" s="0">
        <x:f>'Historical Trades'!K5801</x:f>
      </x:c>
      <x:c r="L5801" s="0">
        <x:f>'Historical Trades'!L5801</x:f>
      </x:c>
      <x:c r="M5801" s="0">
        <x:f>'Historical Trades'!M5801</x:f>
      </x:c>
      <x:c r="N5801" s="0">
        <x:f>CLEAN('Historical Trades'!O5801)</x:f>
      </x:c>
      <x:c r="P5801" s="14">
        <x:f>IF(G5801="sell",M5801,-M5801)</x:f>
      </x:c>
      <x:c r="Q5801" s="14">
        <x:f>VLOOKUP(N5801,'Currency Rates'!$A$3:$C$32,3,0)</x:f>
      </x:c>
      <x:c r="R5801" s="0">
        <x:f>IF(A5801="SPUS",0,IF(A5801="FWD",0,P5801/Q5801))</x:f>
      </x:c>
    </x:row>
    <x:row r="5802" spans="1:19" x14ac:dyDescent="0.3">
      <x:c r="A5802" s="0">
        <x:f>'Historical Trades'!A5802</x:f>
      </x:c>
      <x:c r="B5802" s="0">
        <x:f>'Historical Trades'!B5802</x:f>
      </x:c>
      <x:c r="C5802" s="23">
        <x:f>'Historical Trades'!C5802</x:f>
      </x:c>
      <x:c r="D5802" s="0">
        <x:f>'Historical Trades'!D5802</x:f>
      </x:c>
      <x:c r="E5802" s="23">
        <x:f>'Historical Trades'!E5802</x:f>
      </x:c>
      <x:c r="F5802" s="0">
        <x:f>'Historical Trades'!F5802</x:f>
      </x:c>
      <x:c r="G5802" s="0">
        <x:f>'Historical Trades'!G5802</x:f>
      </x:c>
      <x:c r="H5802" s="0">
        <x:f>'Historical Trades'!H5802</x:f>
      </x:c>
      <x:c r="I5802" s="0">
        <x:f>'Historical Trades'!I5802</x:f>
      </x:c>
      <x:c r="J5802" s="0">
        <x:f>'Historical Trades'!J5802</x:f>
      </x:c>
      <x:c r="K5802" s="0">
        <x:f>'Historical Trades'!K5802</x:f>
      </x:c>
      <x:c r="L5802" s="0">
        <x:f>'Historical Trades'!L5802</x:f>
      </x:c>
      <x:c r="M5802" s="0">
        <x:f>'Historical Trades'!M5802</x:f>
      </x:c>
      <x:c r="N5802" s="0">
        <x:f>CLEAN('Historical Trades'!O5802)</x:f>
      </x:c>
      <x:c r="P5802" s="14">
        <x:f>IF(G5802="sell",M5802,-M5802)</x:f>
      </x:c>
      <x:c r="Q5802" s="14">
        <x:f>VLOOKUP(N5802,'Currency Rates'!$A$3:$C$32,3,0)</x:f>
      </x:c>
      <x:c r="R5802" s="0">
        <x:f>IF(A5802="SPUS",0,IF(A5802="FWD",0,P5802/Q5802))</x:f>
      </x:c>
    </x:row>
    <x:row r="5803" spans="1:19" x14ac:dyDescent="0.3">
      <x:c r="A5803" s="0">
        <x:f>'Historical Trades'!A5803</x:f>
      </x:c>
      <x:c r="B5803" s="0">
        <x:f>'Historical Trades'!B5803</x:f>
      </x:c>
      <x:c r="C5803" s="23">
        <x:f>'Historical Trades'!C5803</x:f>
      </x:c>
      <x:c r="D5803" s="0">
        <x:f>'Historical Trades'!D5803</x:f>
      </x:c>
      <x:c r="E5803" s="23">
        <x:f>'Historical Trades'!E5803</x:f>
      </x:c>
      <x:c r="F5803" s="0">
        <x:f>'Historical Trades'!F5803</x:f>
      </x:c>
      <x:c r="G5803" s="0">
        <x:f>'Historical Trades'!G5803</x:f>
      </x:c>
      <x:c r="H5803" s="0">
        <x:f>'Historical Trades'!H5803</x:f>
      </x:c>
      <x:c r="I5803" s="0">
        <x:f>'Historical Trades'!I5803</x:f>
      </x:c>
      <x:c r="J5803" s="0">
        <x:f>'Historical Trades'!J5803</x:f>
      </x:c>
      <x:c r="K5803" s="0">
        <x:f>'Historical Trades'!K5803</x:f>
      </x:c>
      <x:c r="L5803" s="0">
        <x:f>'Historical Trades'!L5803</x:f>
      </x:c>
      <x:c r="M5803" s="0">
        <x:f>'Historical Trades'!M5803</x:f>
      </x:c>
      <x:c r="N5803" s="0">
        <x:f>CLEAN('Historical Trades'!O5803)</x:f>
      </x:c>
      <x:c r="P5803" s="14">
        <x:f>IF(G5803="sell",M5803,-M5803)</x:f>
      </x:c>
      <x:c r="Q5803" s="14">
        <x:f>VLOOKUP(N5803,'Currency Rates'!$A$3:$C$32,3,0)</x:f>
      </x:c>
      <x:c r="R5803" s="0">
        <x:f>IF(A5803="SPUS",0,IF(A5803="FWD",0,P5803/Q5803))</x:f>
      </x:c>
    </x:row>
    <x:row r="5804" spans="1:19" x14ac:dyDescent="0.3">
      <x:c r="A5804" s="0">
        <x:f>'Historical Trades'!A5804</x:f>
      </x:c>
      <x:c r="B5804" s="0">
        <x:f>'Historical Trades'!B5804</x:f>
      </x:c>
      <x:c r="C5804" s="23">
        <x:f>'Historical Trades'!C5804</x:f>
      </x:c>
      <x:c r="D5804" s="0">
        <x:f>'Historical Trades'!D5804</x:f>
      </x:c>
      <x:c r="E5804" s="23">
        <x:f>'Historical Trades'!E5804</x:f>
      </x:c>
      <x:c r="F5804" s="0">
        <x:f>'Historical Trades'!F5804</x:f>
      </x:c>
      <x:c r="G5804" s="0">
        <x:f>'Historical Trades'!G5804</x:f>
      </x:c>
      <x:c r="H5804" s="0">
        <x:f>'Historical Trades'!H5804</x:f>
      </x:c>
      <x:c r="I5804" s="0">
        <x:f>'Historical Trades'!I5804</x:f>
      </x:c>
      <x:c r="J5804" s="0">
        <x:f>'Historical Trades'!J5804</x:f>
      </x:c>
      <x:c r="K5804" s="0">
        <x:f>'Historical Trades'!K5804</x:f>
      </x:c>
      <x:c r="L5804" s="0">
        <x:f>'Historical Trades'!L5804</x:f>
      </x:c>
      <x:c r="M5804" s="0">
        <x:f>'Historical Trades'!M5804</x:f>
      </x:c>
      <x:c r="N5804" s="0">
        <x:f>CLEAN('Historical Trades'!O5804)</x:f>
      </x:c>
      <x:c r="P5804" s="14">
        <x:f>IF(G5804="sell",M5804,-M5804)</x:f>
      </x:c>
      <x:c r="Q5804" s="14">
        <x:f>VLOOKUP(N5804,'Currency Rates'!$A$3:$C$32,3,0)</x:f>
      </x:c>
      <x:c r="R5804" s="0">
        <x:f>IF(A5804="SPUS",0,IF(A5804="FWD",0,P5804/Q5804))</x:f>
      </x:c>
    </x:row>
    <x:row r="5805" spans="1:19" x14ac:dyDescent="0.3">
      <x:c r="A5805" s="0">
        <x:f>'Historical Trades'!A5805</x:f>
      </x:c>
      <x:c r="B5805" s="0">
        <x:f>'Historical Trades'!B5805</x:f>
      </x:c>
      <x:c r="C5805" s="23">
        <x:f>'Historical Trades'!C5805</x:f>
      </x:c>
      <x:c r="D5805" s="0">
        <x:f>'Historical Trades'!D5805</x:f>
      </x:c>
      <x:c r="E5805" s="23">
        <x:f>'Historical Trades'!E5805</x:f>
      </x:c>
      <x:c r="F5805" s="0">
        <x:f>'Historical Trades'!F5805</x:f>
      </x:c>
      <x:c r="G5805" s="0">
        <x:f>'Historical Trades'!G5805</x:f>
      </x:c>
      <x:c r="H5805" s="0">
        <x:f>'Historical Trades'!H5805</x:f>
      </x:c>
      <x:c r="I5805" s="0">
        <x:f>'Historical Trades'!I5805</x:f>
      </x:c>
      <x:c r="J5805" s="0">
        <x:f>'Historical Trades'!J5805</x:f>
      </x:c>
      <x:c r="K5805" s="0">
        <x:f>'Historical Trades'!K5805</x:f>
      </x:c>
      <x:c r="L5805" s="0">
        <x:f>'Historical Trades'!L5805</x:f>
      </x:c>
      <x:c r="M5805" s="0">
        <x:f>'Historical Trades'!M5805</x:f>
      </x:c>
      <x:c r="N5805" s="0">
        <x:f>CLEAN('Historical Trades'!O5805)</x:f>
      </x:c>
      <x:c r="P5805" s="14">
        <x:f>IF(G5805="sell",M5805,-M5805)</x:f>
      </x:c>
      <x:c r="Q5805" s="14">
        <x:f>VLOOKUP(N5805,'Currency Rates'!$A$3:$C$32,3,0)</x:f>
      </x:c>
      <x:c r="R5805" s="0">
        <x:f>IF(A5805="SPUS",0,IF(A5805="FWD",0,P5805/Q5805))</x:f>
      </x:c>
    </x:row>
    <x:row r="5806" spans="1:19" x14ac:dyDescent="0.3">
      <x:c r="A5806" s="0">
        <x:f>'Historical Trades'!A5806</x:f>
      </x:c>
      <x:c r="B5806" s="0">
        <x:f>'Historical Trades'!B5806</x:f>
      </x:c>
      <x:c r="C5806" s="23">
        <x:f>'Historical Trades'!C5806</x:f>
      </x:c>
      <x:c r="D5806" s="0">
        <x:f>'Historical Trades'!D5806</x:f>
      </x:c>
      <x:c r="E5806" s="23">
        <x:f>'Historical Trades'!E5806</x:f>
      </x:c>
      <x:c r="F5806" s="0">
        <x:f>'Historical Trades'!F5806</x:f>
      </x:c>
      <x:c r="G5806" s="0">
        <x:f>'Historical Trades'!G5806</x:f>
      </x:c>
      <x:c r="H5806" s="0">
        <x:f>'Historical Trades'!H5806</x:f>
      </x:c>
      <x:c r="I5806" s="0">
        <x:f>'Historical Trades'!I5806</x:f>
      </x:c>
      <x:c r="J5806" s="0">
        <x:f>'Historical Trades'!J5806</x:f>
      </x:c>
      <x:c r="K5806" s="0">
        <x:f>'Historical Trades'!K5806</x:f>
      </x:c>
      <x:c r="L5806" s="0">
        <x:f>'Historical Trades'!L5806</x:f>
      </x:c>
      <x:c r="M5806" s="0">
        <x:f>'Historical Trades'!M5806</x:f>
      </x:c>
      <x:c r="N5806" s="0">
        <x:f>CLEAN('Historical Trades'!O5806)</x:f>
      </x:c>
      <x:c r="P5806" s="14">
        <x:f>IF(G5806="sell",M5806,-M5806)</x:f>
      </x:c>
      <x:c r="Q5806" s="14">
        <x:f>VLOOKUP(N5806,'Currency Rates'!$A$3:$C$32,3,0)</x:f>
      </x:c>
      <x:c r="R5806" s="0">
        <x:f>IF(A5806="SPUS",0,IF(A5806="FWD",0,P5806/Q5806))</x:f>
      </x:c>
    </x:row>
    <x:row r="5807" spans="1:19" x14ac:dyDescent="0.3">
      <x:c r="A5807" s="0">
        <x:f>'Historical Trades'!A5807</x:f>
      </x:c>
      <x:c r="B5807" s="0">
        <x:f>'Historical Trades'!B5807</x:f>
      </x:c>
      <x:c r="C5807" s="23">
        <x:f>'Historical Trades'!C5807</x:f>
      </x:c>
      <x:c r="D5807" s="0">
        <x:f>'Historical Trades'!D5807</x:f>
      </x:c>
      <x:c r="E5807" s="23">
        <x:f>'Historical Trades'!E5807</x:f>
      </x:c>
      <x:c r="F5807" s="0">
        <x:f>'Historical Trades'!F5807</x:f>
      </x:c>
      <x:c r="G5807" s="0">
        <x:f>'Historical Trades'!G5807</x:f>
      </x:c>
      <x:c r="H5807" s="0">
        <x:f>'Historical Trades'!H5807</x:f>
      </x:c>
      <x:c r="I5807" s="0">
        <x:f>'Historical Trades'!I5807</x:f>
      </x:c>
      <x:c r="J5807" s="0">
        <x:f>'Historical Trades'!J5807</x:f>
      </x:c>
      <x:c r="K5807" s="0">
        <x:f>'Historical Trades'!K5807</x:f>
      </x:c>
      <x:c r="L5807" s="0">
        <x:f>'Historical Trades'!L5807</x:f>
      </x:c>
      <x:c r="M5807" s="0">
        <x:f>'Historical Trades'!M5807</x:f>
      </x:c>
      <x:c r="N5807" s="0">
        <x:f>CLEAN('Historical Trades'!O5807)</x:f>
      </x:c>
      <x:c r="P5807" s="14">
        <x:f>IF(G5807="sell",M5807,-M5807)</x:f>
      </x:c>
      <x:c r="Q5807" s="14">
        <x:f>VLOOKUP(N5807,'Currency Rates'!$A$3:$C$32,3,0)</x:f>
      </x:c>
      <x:c r="R5807" s="0">
        <x:f>IF(A5807="SPUS",0,IF(A5807="FWD",0,P5807/Q5807))</x:f>
      </x:c>
    </x:row>
    <x:row r="5808" spans="1:19" x14ac:dyDescent="0.3">
      <x:c r="A5808" s="0">
        <x:f>'Historical Trades'!A5808</x:f>
      </x:c>
      <x:c r="B5808" s="0">
        <x:f>'Historical Trades'!B5808</x:f>
      </x:c>
      <x:c r="C5808" s="23">
        <x:f>'Historical Trades'!C5808</x:f>
      </x:c>
      <x:c r="D5808" s="0">
        <x:f>'Historical Trades'!D5808</x:f>
      </x:c>
      <x:c r="E5808" s="23">
        <x:f>'Historical Trades'!E5808</x:f>
      </x:c>
      <x:c r="F5808" s="0">
        <x:f>'Historical Trades'!F5808</x:f>
      </x:c>
      <x:c r="G5808" s="0">
        <x:f>'Historical Trades'!G5808</x:f>
      </x:c>
      <x:c r="H5808" s="0">
        <x:f>'Historical Trades'!H5808</x:f>
      </x:c>
      <x:c r="I5808" s="0">
        <x:f>'Historical Trades'!I5808</x:f>
      </x:c>
      <x:c r="J5808" s="0">
        <x:f>'Historical Trades'!J5808</x:f>
      </x:c>
      <x:c r="K5808" s="0">
        <x:f>'Historical Trades'!K5808</x:f>
      </x:c>
      <x:c r="L5808" s="0">
        <x:f>'Historical Trades'!L5808</x:f>
      </x:c>
      <x:c r="M5808" s="0">
        <x:f>'Historical Trades'!M5808</x:f>
      </x:c>
      <x:c r="N5808" s="0">
        <x:f>CLEAN('Historical Trades'!O5808)</x:f>
      </x:c>
      <x:c r="P5808" s="14">
        <x:f>IF(G5808="sell",M5808,-M5808)</x:f>
      </x:c>
      <x:c r="Q5808" s="14">
        <x:f>VLOOKUP(N5808,'Currency Rates'!$A$3:$C$32,3,0)</x:f>
      </x:c>
      <x:c r="R5808" s="0">
        <x:f>IF(A5808="SPUS",0,IF(A5808="FWD",0,P5808/Q5808))</x:f>
      </x:c>
    </x:row>
    <x:row r="5809" spans="1:19" x14ac:dyDescent="0.3">
      <x:c r="A5809" s="0">
        <x:f>'Historical Trades'!A5809</x:f>
      </x:c>
      <x:c r="B5809" s="0">
        <x:f>'Historical Trades'!B5809</x:f>
      </x:c>
      <x:c r="C5809" s="23">
        <x:f>'Historical Trades'!C5809</x:f>
      </x:c>
      <x:c r="D5809" s="0">
        <x:f>'Historical Trades'!D5809</x:f>
      </x:c>
      <x:c r="E5809" s="23">
        <x:f>'Historical Trades'!E5809</x:f>
      </x:c>
      <x:c r="F5809" s="0">
        <x:f>'Historical Trades'!F5809</x:f>
      </x:c>
      <x:c r="G5809" s="0">
        <x:f>'Historical Trades'!G5809</x:f>
      </x:c>
      <x:c r="H5809" s="0">
        <x:f>'Historical Trades'!H5809</x:f>
      </x:c>
      <x:c r="I5809" s="0">
        <x:f>'Historical Trades'!I5809</x:f>
      </x:c>
      <x:c r="J5809" s="0">
        <x:f>'Historical Trades'!J5809</x:f>
      </x:c>
      <x:c r="K5809" s="0">
        <x:f>'Historical Trades'!K5809</x:f>
      </x:c>
      <x:c r="L5809" s="0">
        <x:f>'Historical Trades'!L5809</x:f>
      </x:c>
      <x:c r="M5809" s="0">
        <x:f>'Historical Trades'!M5809</x:f>
      </x:c>
      <x:c r="N5809" s="0">
        <x:f>CLEAN('Historical Trades'!O5809)</x:f>
      </x:c>
      <x:c r="P5809" s="14">
        <x:f>IF(G5809="sell",M5809,-M5809)</x:f>
      </x:c>
      <x:c r="Q5809" s="14">
        <x:f>VLOOKUP(N5809,'Currency Rates'!$A$3:$C$32,3,0)</x:f>
      </x:c>
      <x:c r="R5809" s="0">
        <x:f>IF(A5809="SPUS",0,IF(A5809="FWD",0,P5809/Q5809))</x:f>
      </x:c>
    </x:row>
    <x:row r="5810" spans="1:19" x14ac:dyDescent="0.3">
      <x:c r="A5810" s="0">
        <x:f>'Historical Trades'!A5810</x:f>
      </x:c>
      <x:c r="B5810" s="0">
        <x:f>'Historical Trades'!B5810</x:f>
      </x:c>
      <x:c r="C5810" s="23">
        <x:f>'Historical Trades'!C5810</x:f>
      </x:c>
      <x:c r="D5810" s="0">
        <x:f>'Historical Trades'!D5810</x:f>
      </x:c>
      <x:c r="E5810" s="23">
        <x:f>'Historical Trades'!E5810</x:f>
      </x:c>
      <x:c r="F5810" s="0">
        <x:f>'Historical Trades'!F5810</x:f>
      </x:c>
      <x:c r="G5810" s="0">
        <x:f>'Historical Trades'!G5810</x:f>
      </x:c>
      <x:c r="H5810" s="0">
        <x:f>'Historical Trades'!H5810</x:f>
      </x:c>
      <x:c r="I5810" s="0">
        <x:f>'Historical Trades'!I5810</x:f>
      </x:c>
      <x:c r="J5810" s="0">
        <x:f>'Historical Trades'!J5810</x:f>
      </x:c>
      <x:c r="K5810" s="0">
        <x:f>'Historical Trades'!K5810</x:f>
      </x:c>
      <x:c r="L5810" s="0">
        <x:f>'Historical Trades'!L5810</x:f>
      </x:c>
      <x:c r="M5810" s="0">
        <x:f>'Historical Trades'!M5810</x:f>
      </x:c>
      <x:c r="N5810" s="0">
        <x:f>CLEAN('Historical Trades'!O5810)</x:f>
      </x:c>
      <x:c r="P5810" s="14">
        <x:f>IF(G5810="sell",M5810,-M5810)</x:f>
      </x:c>
      <x:c r="Q5810" s="14">
        <x:f>VLOOKUP(N5810,'Currency Rates'!$A$3:$C$32,3,0)</x:f>
      </x:c>
      <x:c r="R5810" s="0">
        <x:f>IF(A5810="SPUS",0,IF(A5810="FWD",0,P5810/Q5810))</x:f>
      </x:c>
    </x:row>
    <x:row r="5811" spans="1:19" x14ac:dyDescent="0.3">
      <x:c r="A5811" s="0">
        <x:f>'Historical Trades'!A5811</x:f>
      </x:c>
      <x:c r="B5811" s="0">
        <x:f>'Historical Trades'!B5811</x:f>
      </x:c>
      <x:c r="C5811" s="23">
        <x:f>'Historical Trades'!C5811</x:f>
      </x:c>
      <x:c r="D5811" s="0">
        <x:f>'Historical Trades'!D5811</x:f>
      </x:c>
      <x:c r="E5811" s="23">
        <x:f>'Historical Trades'!E5811</x:f>
      </x:c>
      <x:c r="F5811" s="0">
        <x:f>'Historical Trades'!F5811</x:f>
      </x:c>
      <x:c r="G5811" s="0">
        <x:f>'Historical Trades'!G5811</x:f>
      </x:c>
      <x:c r="H5811" s="0">
        <x:f>'Historical Trades'!H5811</x:f>
      </x:c>
      <x:c r="I5811" s="0">
        <x:f>'Historical Trades'!I5811</x:f>
      </x:c>
      <x:c r="J5811" s="0">
        <x:f>'Historical Trades'!J5811</x:f>
      </x:c>
      <x:c r="K5811" s="0">
        <x:f>'Historical Trades'!K5811</x:f>
      </x:c>
      <x:c r="L5811" s="0">
        <x:f>'Historical Trades'!L5811</x:f>
      </x:c>
      <x:c r="M5811" s="0">
        <x:f>'Historical Trades'!M5811</x:f>
      </x:c>
      <x:c r="N5811" s="0">
        <x:f>CLEAN('Historical Trades'!O5811)</x:f>
      </x:c>
      <x:c r="P5811" s="14">
        <x:f>IF(G5811="sell",M5811,-M5811)</x:f>
      </x:c>
      <x:c r="Q5811" s="14">
        <x:f>VLOOKUP(N5811,'Currency Rates'!$A$3:$C$32,3,0)</x:f>
      </x:c>
      <x:c r="R5811" s="0">
        <x:f>IF(A5811="SPUS",0,IF(A5811="FWD",0,P5811/Q5811))</x:f>
      </x:c>
    </x:row>
    <x:row r="5812" spans="1:19" x14ac:dyDescent="0.3">
      <x:c r="A5812" s="0">
        <x:f>'Historical Trades'!A5812</x:f>
      </x:c>
      <x:c r="B5812" s="0">
        <x:f>'Historical Trades'!B5812</x:f>
      </x:c>
      <x:c r="C5812" s="23">
        <x:f>'Historical Trades'!C5812</x:f>
      </x:c>
      <x:c r="D5812" s="0">
        <x:f>'Historical Trades'!D5812</x:f>
      </x:c>
      <x:c r="E5812" s="23">
        <x:f>'Historical Trades'!E5812</x:f>
      </x:c>
      <x:c r="F5812" s="0">
        <x:f>'Historical Trades'!F5812</x:f>
      </x:c>
      <x:c r="G5812" s="0">
        <x:f>'Historical Trades'!G5812</x:f>
      </x:c>
      <x:c r="H5812" s="0">
        <x:f>'Historical Trades'!H5812</x:f>
      </x:c>
      <x:c r="I5812" s="0">
        <x:f>'Historical Trades'!I5812</x:f>
      </x:c>
      <x:c r="J5812" s="0">
        <x:f>'Historical Trades'!J5812</x:f>
      </x:c>
      <x:c r="K5812" s="0">
        <x:f>'Historical Trades'!K5812</x:f>
      </x:c>
      <x:c r="L5812" s="0">
        <x:f>'Historical Trades'!L5812</x:f>
      </x:c>
      <x:c r="M5812" s="0">
        <x:f>'Historical Trades'!M5812</x:f>
      </x:c>
      <x:c r="N5812" s="0">
        <x:f>CLEAN('Historical Trades'!O5812)</x:f>
      </x:c>
      <x:c r="P5812" s="14">
        <x:f>IF(G5812="sell",M5812,-M5812)</x:f>
      </x:c>
      <x:c r="Q5812" s="14">
        <x:f>VLOOKUP(N5812,'Currency Rates'!$A$3:$C$32,3,0)</x:f>
      </x:c>
      <x:c r="R5812" s="0">
        <x:f>IF(A5812="SPUS",0,IF(A5812="FWD",0,P5812/Q5812))</x:f>
      </x:c>
    </x:row>
    <x:row r="5813" spans="1:19" x14ac:dyDescent="0.3">
      <x:c r="A5813" s="0">
        <x:f>'Historical Trades'!A5813</x:f>
      </x:c>
      <x:c r="B5813" s="0">
        <x:f>'Historical Trades'!B5813</x:f>
      </x:c>
      <x:c r="C5813" s="23">
        <x:f>'Historical Trades'!C5813</x:f>
      </x:c>
      <x:c r="D5813" s="0">
        <x:f>'Historical Trades'!D5813</x:f>
      </x:c>
      <x:c r="E5813" s="23">
        <x:f>'Historical Trades'!E5813</x:f>
      </x:c>
      <x:c r="F5813" s="0">
        <x:f>'Historical Trades'!F5813</x:f>
      </x:c>
      <x:c r="G5813" s="0">
        <x:f>'Historical Trades'!G5813</x:f>
      </x:c>
      <x:c r="H5813" s="0">
        <x:f>'Historical Trades'!H5813</x:f>
      </x:c>
      <x:c r="I5813" s="0">
        <x:f>'Historical Trades'!I5813</x:f>
      </x:c>
      <x:c r="J5813" s="0">
        <x:f>'Historical Trades'!J5813</x:f>
      </x:c>
      <x:c r="K5813" s="0">
        <x:f>'Historical Trades'!K5813</x:f>
      </x:c>
      <x:c r="L5813" s="0">
        <x:f>'Historical Trades'!L5813</x:f>
      </x:c>
      <x:c r="M5813" s="0">
        <x:f>'Historical Trades'!M5813</x:f>
      </x:c>
      <x:c r="N5813" s="0">
        <x:f>CLEAN('Historical Trades'!O5813)</x:f>
      </x:c>
      <x:c r="P5813" s="14">
        <x:f>IF(G5813="sell",M5813,-M5813)</x:f>
      </x:c>
      <x:c r="Q5813" s="14">
        <x:f>VLOOKUP(N5813,'Currency Rates'!$A$3:$C$32,3,0)</x:f>
      </x:c>
      <x:c r="R5813" s="0">
        <x:f>IF(A5813="SPUS",0,IF(A5813="FWD",0,P5813/Q5813))</x:f>
      </x:c>
    </x:row>
    <x:row r="5814" spans="1:19" x14ac:dyDescent="0.3">
      <x:c r="A5814" s="0">
        <x:f>'Historical Trades'!A5814</x:f>
      </x:c>
      <x:c r="B5814" s="0">
        <x:f>'Historical Trades'!B5814</x:f>
      </x:c>
      <x:c r="C5814" s="23">
        <x:f>'Historical Trades'!C5814</x:f>
      </x:c>
      <x:c r="D5814" s="0">
        <x:f>'Historical Trades'!D5814</x:f>
      </x:c>
      <x:c r="E5814" s="23">
        <x:f>'Historical Trades'!E5814</x:f>
      </x:c>
      <x:c r="F5814" s="0">
        <x:f>'Historical Trades'!F5814</x:f>
      </x:c>
      <x:c r="G5814" s="0">
        <x:f>'Historical Trades'!G5814</x:f>
      </x:c>
      <x:c r="H5814" s="0">
        <x:f>'Historical Trades'!H5814</x:f>
      </x:c>
      <x:c r="I5814" s="0">
        <x:f>'Historical Trades'!I5814</x:f>
      </x:c>
      <x:c r="J5814" s="0">
        <x:f>'Historical Trades'!J5814</x:f>
      </x:c>
      <x:c r="K5814" s="0">
        <x:f>'Historical Trades'!K5814</x:f>
      </x:c>
      <x:c r="L5814" s="0">
        <x:f>'Historical Trades'!L5814</x:f>
      </x:c>
      <x:c r="M5814" s="0">
        <x:f>'Historical Trades'!M5814</x:f>
      </x:c>
      <x:c r="N5814" s="0">
        <x:f>CLEAN('Historical Trades'!O5814)</x:f>
      </x:c>
      <x:c r="P5814" s="14">
        <x:f>IF(G5814="sell",M5814,-M5814)</x:f>
      </x:c>
      <x:c r="Q5814" s="14">
        <x:f>VLOOKUP(N5814,'Currency Rates'!$A$3:$C$32,3,0)</x:f>
      </x:c>
      <x:c r="R5814" s="0">
        <x:f>IF(A5814="SPUS",0,IF(A5814="FWD",0,P5814/Q5814))</x:f>
      </x:c>
    </x:row>
    <x:row r="5815" spans="1:19" x14ac:dyDescent="0.3">
      <x:c r="A5815" s="0">
        <x:f>'Historical Trades'!A5815</x:f>
      </x:c>
      <x:c r="B5815" s="0">
        <x:f>'Historical Trades'!B5815</x:f>
      </x:c>
      <x:c r="C5815" s="23">
        <x:f>'Historical Trades'!C5815</x:f>
      </x:c>
      <x:c r="D5815" s="0">
        <x:f>'Historical Trades'!D5815</x:f>
      </x:c>
      <x:c r="E5815" s="23">
        <x:f>'Historical Trades'!E5815</x:f>
      </x:c>
      <x:c r="F5815" s="0">
        <x:f>'Historical Trades'!F5815</x:f>
      </x:c>
      <x:c r="G5815" s="0">
        <x:f>'Historical Trades'!G5815</x:f>
      </x:c>
      <x:c r="H5815" s="0">
        <x:f>'Historical Trades'!H5815</x:f>
      </x:c>
      <x:c r="I5815" s="0">
        <x:f>'Historical Trades'!I5815</x:f>
      </x:c>
      <x:c r="J5815" s="0">
        <x:f>'Historical Trades'!J5815</x:f>
      </x:c>
      <x:c r="K5815" s="0">
        <x:f>'Historical Trades'!K5815</x:f>
      </x:c>
      <x:c r="L5815" s="0">
        <x:f>'Historical Trades'!L5815</x:f>
      </x:c>
      <x:c r="M5815" s="0">
        <x:f>'Historical Trades'!M5815</x:f>
      </x:c>
      <x:c r="N5815" s="0">
        <x:f>CLEAN('Historical Trades'!O5815)</x:f>
      </x:c>
      <x:c r="P5815" s="14">
        <x:f>IF(G5815="sell",M5815,-M5815)</x:f>
      </x:c>
      <x:c r="Q5815" s="14">
        <x:f>VLOOKUP(N5815,'Currency Rates'!$A$3:$C$32,3,0)</x:f>
      </x:c>
      <x:c r="R5815" s="0">
        <x:f>IF(A5815="SPUS",0,IF(A5815="FWD",0,P5815/Q5815))</x:f>
      </x:c>
    </x:row>
    <x:row r="5816" spans="1:19" x14ac:dyDescent="0.3">
      <x:c r="A5816" s="0">
        <x:f>'Historical Trades'!A5816</x:f>
      </x:c>
      <x:c r="B5816" s="0">
        <x:f>'Historical Trades'!B5816</x:f>
      </x:c>
      <x:c r="C5816" s="23">
        <x:f>'Historical Trades'!C5816</x:f>
      </x:c>
      <x:c r="D5816" s="0">
        <x:f>'Historical Trades'!D5816</x:f>
      </x:c>
      <x:c r="E5816" s="23">
        <x:f>'Historical Trades'!E5816</x:f>
      </x:c>
      <x:c r="F5816" s="0">
        <x:f>'Historical Trades'!F5816</x:f>
      </x:c>
      <x:c r="G5816" s="0">
        <x:f>'Historical Trades'!G5816</x:f>
      </x:c>
      <x:c r="H5816" s="0">
        <x:f>'Historical Trades'!H5816</x:f>
      </x:c>
      <x:c r="I5816" s="0">
        <x:f>'Historical Trades'!I5816</x:f>
      </x:c>
      <x:c r="J5816" s="0">
        <x:f>'Historical Trades'!J5816</x:f>
      </x:c>
      <x:c r="K5816" s="0">
        <x:f>'Historical Trades'!K5816</x:f>
      </x:c>
      <x:c r="L5816" s="0">
        <x:f>'Historical Trades'!L5816</x:f>
      </x:c>
      <x:c r="M5816" s="0">
        <x:f>'Historical Trades'!M5816</x:f>
      </x:c>
      <x:c r="N5816" s="0">
        <x:f>CLEAN('Historical Trades'!O5816)</x:f>
      </x:c>
      <x:c r="P5816" s="14">
        <x:f>IF(G5816="sell",M5816,-M5816)</x:f>
      </x:c>
      <x:c r="Q5816" s="14">
        <x:f>VLOOKUP(N5816,'Currency Rates'!$A$3:$C$32,3,0)</x:f>
      </x:c>
      <x:c r="R5816" s="0">
        <x:f>IF(A5816="SPUS",0,IF(A5816="FWD",0,P5816/Q5816))</x:f>
      </x:c>
    </x:row>
    <x:row r="5817" spans="1:19" x14ac:dyDescent="0.3">
      <x:c r="A5817" s="0">
        <x:f>'Historical Trades'!A5817</x:f>
      </x:c>
      <x:c r="B5817" s="0">
        <x:f>'Historical Trades'!B5817</x:f>
      </x:c>
      <x:c r="C5817" s="23">
        <x:f>'Historical Trades'!C5817</x:f>
      </x:c>
      <x:c r="D5817" s="0">
        <x:f>'Historical Trades'!D5817</x:f>
      </x:c>
      <x:c r="E5817" s="23">
        <x:f>'Historical Trades'!E5817</x:f>
      </x:c>
      <x:c r="F5817" s="0">
        <x:f>'Historical Trades'!F5817</x:f>
      </x:c>
      <x:c r="G5817" s="0">
        <x:f>'Historical Trades'!G5817</x:f>
      </x:c>
      <x:c r="H5817" s="0">
        <x:f>'Historical Trades'!H5817</x:f>
      </x:c>
      <x:c r="I5817" s="0">
        <x:f>'Historical Trades'!I5817</x:f>
      </x:c>
      <x:c r="J5817" s="0">
        <x:f>'Historical Trades'!J5817</x:f>
      </x:c>
      <x:c r="K5817" s="0">
        <x:f>'Historical Trades'!K5817</x:f>
      </x:c>
      <x:c r="L5817" s="0">
        <x:f>'Historical Trades'!L5817</x:f>
      </x:c>
      <x:c r="M5817" s="0">
        <x:f>'Historical Trades'!M5817</x:f>
      </x:c>
      <x:c r="N5817" s="0">
        <x:f>CLEAN('Historical Trades'!O5817)</x:f>
      </x:c>
      <x:c r="P5817" s="14">
        <x:f>IF(G5817="sell",M5817,-M5817)</x:f>
      </x:c>
      <x:c r="Q5817" s="14">
        <x:f>VLOOKUP(N5817,'Currency Rates'!$A$3:$C$32,3,0)</x:f>
      </x:c>
      <x:c r="R5817" s="0">
        <x:f>IF(A5817="SPUS",0,IF(A5817="FWD",0,P5817/Q5817))</x:f>
      </x:c>
    </x:row>
    <x:row r="5818" spans="1:19" x14ac:dyDescent="0.3">
      <x:c r="A5818" s="0">
        <x:f>'Historical Trades'!A5818</x:f>
      </x:c>
      <x:c r="B5818" s="0">
        <x:f>'Historical Trades'!B5818</x:f>
      </x:c>
      <x:c r="C5818" s="23">
        <x:f>'Historical Trades'!C5818</x:f>
      </x:c>
      <x:c r="D5818" s="0">
        <x:f>'Historical Trades'!D5818</x:f>
      </x:c>
      <x:c r="E5818" s="23">
        <x:f>'Historical Trades'!E5818</x:f>
      </x:c>
      <x:c r="F5818" s="0">
        <x:f>'Historical Trades'!F5818</x:f>
      </x:c>
      <x:c r="G5818" s="0">
        <x:f>'Historical Trades'!G5818</x:f>
      </x:c>
      <x:c r="H5818" s="0">
        <x:f>'Historical Trades'!H5818</x:f>
      </x:c>
      <x:c r="I5818" s="0">
        <x:f>'Historical Trades'!I5818</x:f>
      </x:c>
      <x:c r="J5818" s="0">
        <x:f>'Historical Trades'!J5818</x:f>
      </x:c>
      <x:c r="K5818" s="0">
        <x:f>'Historical Trades'!K5818</x:f>
      </x:c>
      <x:c r="L5818" s="0">
        <x:f>'Historical Trades'!L5818</x:f>
      </x:c>
      <x:c r="M5818" s="0">
        <x:f>'Historical Trades'!M5818</x:f>
      </x:c>
      <x:c r="N5818" s="0">
        <x:f>CLEAN('Historical Trades'!O5818)</x:f>
      </x:c>
      <x:c r="P5818" s="14">
        <x:f>IF(G5818="sell",M5818,-M5818)</x:f>
      </x:c>
      <x:c r="Q5818" s="14">
        <x:f>VLOOKUP(N5818,'Currency Rates'!$A$3:$C$32,3,0)</x:f>
      </x:c>
      <x:c r="R5818" s="0">
        <x:f>IF(A5818="SPUS",0,IF(A5818="FWD",0,P5818/Q5818))</x:f>
      </x:c>
    </x:row>
    <x:row r="5819" spans="1:19" x14ac:dyDescent="0.3">
      <x:c r="A5819" s="0">
        <x:f>'Historical Trades'!A5819</x:f>
      </x:c>
      <x:c r="B5819" s="0">
        <x:f>'Historical Trades'!B5819</x:f>
      </x:c>
      <x:c r="C5819" s="23">
        <x:f>'Historical Trades'!C5819</x:f>
      </x:c>
      <x:c r="D5819" s="0">
        <x:f>'Historical Trades'!D5819</x:f>
      </x:c>
      <x:c r="E5819" s="23">
        <x:f>'Historical Trades'!E5819</x:f>
      </x:c>
      <x:c r="F5819" s="0">
        <x:f>'Historical Trades'!F5819</x:f>
      </x:c>
      <x:c r="G5819" s="0">
        <x:f>'Historical Trades'!G5819</x:f>
      </x:c>
      <x:c r="H5819" s="0">
        <x:f>'Historical Trades'!H5819</x:f>
      </x:c>
      <x:c r="I5819" s="0">
        <x:f>'Historical Trades'!I5819</x:f>
      </x:c>
      <x:c r="J5819" s="0">
        <x:f>'Historical Trades'!J5819</x:f>
      </x:c>
      <x:c r="K5819" s="0">
        <x:f>'Historical Trades'!K5819</x:f>
      </x:c>
      <x:c r="L5819" s="0">
        <x:f>'Historical Trades'!L5819</x:f>
      </x:c>
      <x:c r="M5819" s="0">
        <x:f>'Historical Trades'!M5819</x:f>
      </x:c>
      <x:c r="N5819" s="0">
        <x:f>CLEAN('Historical Trades'!O5819)</x:f>
      </x:c>
      <x:c r="P5819" s="14">
        <x:f>IF(G5819="sell",M5819,-M5819)</x:f>
      </x:c>
      <x:c r="Q5819" s="14">
        <x:f>VLOOKUP(N5819,'Currency Rates'!$A$3:$C$32,3,0)</x:f>
      </x:c>
      <x:c r="R5819" s="0">
        <x:f>IF(A5819="SPUS",0,IF(A5819="FWD",0,P5819/Q5819))</x:f>
      </x:c>
    </x:row>
    <x:row r="5820" spans="1:19" x14ac:dyDescent="0.3">
      <x:c r="A5820" s="0">
        <x:f>'Historical Trades'!A5820</x:f>
      </x:c>
      <x:c r="B5820" s="0">
        <x:f>'Historical Trades'!B5820</x:f>
      </x:c>
      <x:c r="C5820" s="23">
        <x:f>'Historical Trades'!C5820</x:f>
      </x:c>
      <x:c r="D5820" s="0">
        <x:f>'Historical Trades'!D5820</x:f>
      </x:c>
      <x:c r="E5820" s="23">
        <x:f>'Historical Trades'!E5820</x:f>
      </x:c>
      <x:c r="F5820" s="0">
        <x:f>'Historical Trades'!F5820</x:f>
      </x:c>
      <x:c r="G5820" s="0">
        <x:f>'Historical Trades'!G5820</x:f>
      </x:c>
      <x:c r="H5820" s="0">
        <x:f>'Historical Trades'!H5820</x:f>
      </x:c>
      <x:c r="I5820" s="0">
        <x:f>'Historical Trades'!I5820</x:f>
      </x:c>
      <x:c r="J5820" s="0">
        <x:f>'Historical Trades'!J5820</x:f>
      </x:c>
      <x:c r="K5820" s="0">
        <x:f>'Historical Trades'!K5820</x:f>
      </x:c>
      <x:c r="L5820" s="0">
        <x:f>'Historical Trades'!L5820</x:f>
      </x:c>
      <x:c r="M5820" s="0">
        <x:f>'Historical Trades'!M5820</x:f>
      </x:c>
      <x:c r="N5820" s="0">
        <x:f>CLEAN('Historical Trades'!O5820)</x:f>
      </x:c>
      <x:c r="P5820" s="14">
        <x:f>IF(G5820="sell",M5820,-M5820)</x:f>
      </x:c>
      <x:c r="Q5820" s="14">
        <x:f>VLOOKUP(N5820,'Currency Rates'!$A$3:$C$32,3,0)</x:f>
      </x:c>
      <x:c r="R5820" s="0">
        <x:f>IF(A5820="SPUS",0,IF(A5820="FWD",0,P5820/Q5820))</x:f>
      </x:c>
    </x:row>
    <x:row r="5821" spans="1:19" x14ac:dyDescent="0.3">
      <x:c r="A5821" s="0">
        <x:f>'Historical Trades'!A5821</x:f>
      </x:c>
      <x:c r="B5821" s="0">
        <x:f>'Historical Trades'!B5821</x:f>
      </x:c>
      <x:c r="C5821" s="23">
        <x:f>'Historical Trades'!C5821</x:f>
      </x:c>
      <x:c r="D5821" s="0">
        <x:f>'Historical Trades'!D5821</x:f>
      </x:c>
      <x:c r="E5821" s="23">
        <x:f>'Historical Trades'!E5821</x:f>
      </x:c>
      <x:c r="F5821" s="0">
        <x:f>'Historical Trades'!F5821</x:f>
      </x:c>
      <x:c r="G5821" s="0">
        <x:f>'Historical Trades'!G5821</x:f>
      </x:c>
      <x:c r="H5821" s="0">
        <x:f>'Historical Trades'!H5821</x:f>
      </x:c>
      <x:c r="I5821" s="0">
        <x:f>'Historical Trades'!I5821</x:f>
      </x:c>
      <x:c r="J5821" s="0">
        <x:f>'Historical Trades'!J5821</x:f>
      </x:c>
      <x:c r="K5821" s="0">
        <x:f>'Historical Trades'!K5821</x:f>
      </x:c>
      <x:c r="L5821" s="0">
        <x:f>'Historical Trades'!L5821</x:f>
      </x:c>
      <x:c r="M5821" s="0">
        <x:f>'Historical Trades'!M5821</x:f>
      </x:c>
      <x:c r="N5821" s="0">
        <x:f>CLEAN('Historical Trades'!O5821)</x:f>
      </x:c>
      <x:c r="P5821" s="14">
        <x:f>IF(G5821="sell",M5821,-M5821)</x:f>
      </x:c>
      <x:c r="Q5821" s="14">
        <x:f>VLOOKUP(N5821,'Currency Rates'!$A$3:$C$32,3,0)</x:f>
      </x:c>
      <x:c r="R5821" s="0">
        <x:f>IF(A5821="SPUS",0,IF(A5821="FWD",0,P5821/Q5821))</x:f>
      </x:c>
    </x:row>
    <x:row r="5822" spans="1:19" x14ac:dyDescent="0.3">
      <x:c r="A5822" s="0">
        <x:f>'Historical Trades'!A5822</x:f>
      </x:c>
      <x:c r="B5822" s="0">
        <x:f>'Historical Trades'!B5822</x:f>
      </x:c>
      <x:c r="C5822" s="23">
        <x:f>'Historical Trades'!C5822</x:f>
      </x:c>
      <x:c r="D5822" s="0">
        <x:f>'Historical Trades'!D5822</x:f>
      </x:c>
      <x:c r="E5822" s="23">
        <x:f>'Historical Trades'!E5822</x:f>
      </x:c>
      <x:c r="F5822" s="0">
        <x:f>'Historical Trades'!F5822</x:f>
      </x:c>
      <x:c r="G5822" s="0">
        <x:f>'Historical Trades'!G5822</x:f>
      </x:c>
      <x:c r="H5822" s="0">
        <x:f>'Historical Trades'!H5822</x:f>
      </x:c>
      <x:c r="I5822" s="0">
        <x:f>'Historical Trades'!I5822</x:f>
      </x:c>
      <x:c r="J5822" s="0">
        <x:f>'Historical Trades'!J5822</x:f>
      </x:c>
      <x:c r="K5822" s="0">
        <x:f>'Historical Trades'!K5822</x:f>
      </x:c>
      <x:c r="L5822" s="0">
        <x:f>'Historical Trades'!L5822</x:f>
      </x:c>
      <x:c r="M5822" s="0">
        <x:f>'Historical Trades'!M5822</x:f>
      </x:c>
      <x:c r="N5822" s="0">
        <x:f>CLEAN('Historical Trades'!O5822)</x:f>
      </x:c>
      <x:c r="P5822" s="14">
        <x:f>IF(G5822="sell",M5822,-M5822)</x:f>
      </x:c>
      <x:c r="Q5822" s="14">
        <x:f>VLOOKUP(N5822,'Currency Rates'!$A$3:$C$32,3,0)</x:f>
      </x:c>
      <x:c r="R5822" s="0">
        <x:f>IF(A5822="SPUS",0,IF(A5822="FWD",0,P5822/Q5822))</x:f>
      </x:c>
    </x:row>
    <x:row r="5823" spans="1:19" x14ac:dyDescent="0.3">
      <x:c r="A5823" s="0">
        <x:f>'Historical Trades'!A5823</x:f>
      </x:c>
      <x:c r="B5823" s="0">
        <x:f>'Historical Trades'!B5823</x:f>
      </x:c>
      <x:c r="C5823" s="23">
        <x:f>'Historical Trades'!C5823</x:f>
      </x:c>
      <x:c r="D5823" s="0">
        <x:f>'Historical Trades'!D5823</x:f>
      </x:c>
      <x:c r="E5823" s="23">
        <x:f>'Historical Trades'!E5823</x:f>
      </x:c>
      <x:c r="F5823" s="0">
        <x:f>'Historical Trades'!F5823</x:f>
      </x:c>
      <x:c r="G5823" s="0">
        <x:f>'Historical Trades'!G5823</x:f>
      </x:c>
      <x:c r="H5823" s="0">
        <x:f>'Historical Trades'!H5823</x:f>
      </x:c>
      <x:c r="I5823" s="0">
        <x:f>'Historical Trades'!I5823</x:f>
      </x:c>
      <x:c r="J5823" s="0">
        <x:f>'Historical Trades'!J5823</x:f>
      </x:c>
      <x:c r="K5823" s="0">
        <x:f>'Historical Trades'!K5823</x:f>
      </x:c>
      <x:c r="L5823" s="0">
        <x:f>'Historical Trades'!L5823</x:f>
      </x:c>
      <x:c r="M5823" s="0">
        <x:f>'Historical Trades'!M5823</x:f>
      </x:c>
      <x:c r="N5823" s="0">
        <x:f>CLEAN('Historical Trades'!O5823)</x:f>
      </x:c>
      <x:c r="P5823" s="14">
        <x:f>IF(G5823="sell",M5823,-M5823)</x:f>
      </x:c>
      <x:c r="Q5823" s="14">
        <x:f>VLOOKUP(N5823,'Currency Rates'!$A$3:$C$32,3,0)</x:f>
      </x:c>
      <x:c r="R5823" s="0">
        <x:f>IF(A5823="SPUS",0,IF(A5823="FWD",0,P5823/Q5823))</x:f>
      </x:c>
    </x:row>
    <x:row r="5824" spans="1:19" x14ac:dyDescent="0.3">
      <x:c r="A5824" s="0">
        <x:f>'Historical Trades'!A5824</x:f>
      </x:c>
      <x:c r="B5824" s="0">
        <x:f>'Historical Trades'!B5824</x:f>
      </x:c>
      <x:c r="C5824" s="23">
        <x:f>'Historical Trades'!C5824</x:f>
      </x:c>
      <x:c r="D5824" s="0">
        <x:f>'Historical Trades'!D5824</x:f>
      </x:c>
      <x:c r="E5824" s="23">
        <x:f>'Historical Trades'!E5824</x:f>
      </x:c>
      <x:c r="F5824" s="0">
        <x:f>'Historical Trades'!F5824</x:f>
      </x:c>
      <x:c r="G5824" s="0">
        <x:f>'Historical Trades'!G5824</x:f>
      </x:c>
      <x:c r="H5824" s="0">
        <x:f>'Historical Trades'!H5824</x:f>
      </x:c>
      <x:c r="I5824" s="0">
        <x:f>'Historical Trades'!I5824</x:f>
      </x:c>
      <x:c r="J5824" s="0">
        <x:f>'Historical Trades'!J5824</x:f>
      </x:c>
      <x:c r="K5824" s="0">
        <x:f>'Historical Trades'!K5824</x:f>
      </x:c>
      <x:c r="L5824" s="0">
        <x:f>'Historical Trades'!L5824</x:f>
      </x:c>
      <x:c r="M5824" s="0">
        <x:f>'Historical Trades'!M5824</x:f>
      </x:c>
      <x:c r="N5824" s="0">
        <x:f>CLEAN('Historical Trades'!O5824)</x:f>
      </x:c>
      <x:c r="P5824" s="14">
        <x:f>IF(G5824="sell",M5824,-M5824)</x:f>
      </x:c>
      <x:c r="Q5824" s="14">
        <x:f>VLOOKUP(N5824,'Currency Rates'!$A$3:$C$32,3,0)</x:f>
      </x:c>
      <x:c r="R5824" s="0">
        <x:f>IF(A5824="SPUS",0,IF(A5824="FWD",0,P5824/Q5824))</x:f>
      </x:c>
    </x:row>
    <x:row r="5825" spans="1:19" x14ac:dyDescent="0.3">
      <x:c r="A5825" s="0">
        <x:f>'Historical Trades'!A5825</x:f>
      </x:c>
      <x:c r="B5825" s="0">
        <x:f>'Historical Trades'!B5825</x:f>
      </x:c>
      <x:c r="C5825" s="23">
        <x:f>'Historical Trades'!C5825</x:f>
      </x:c>
      <x:c r="D5825" s="0">
        <x:f>'Historical Trades'!D5825</x:f>
      </x:c>
      <x:c r="E5825" s="23">
        <x:f>'Historical Trades'!E5825</x:f>
      </x:c>
      <x:c r="F5825" s="0">
        <x:f>'Historical Trades'!F5825</x:f>
      </x:c>
      <x:c r="G5825" s="0">
        <x:f>'Historical Trades'!G5825</x:f>
      </x:c>
      <x:c r="H5825" s="0">
        <x:f>'Historical Trades'!H5825</x:f>
      </x:c>
      <x:c r="I5825" s="0">
        <x:f>'Historical Trades'!I5825</x:f>
      </x:c>
      <x:c r="J5825" s="0">
        <x:f>'Historical Trades'!J5825</x:f>
      </x:c>
      <x:c r="K5825" s="0">
        <x:f>'Historical Trades'!K5825</x:f>
      </x:c>
      <x:c r="L5825" s="0">
        <x:f>'Historical Trades'!L5825</x:f>
      </x:c>
      <x:c r="M5825" s="0">
        <x:f>'Historical Trades'!M5825</x:f>
      </x:c>
      <x:c r="N5825" s="0">
        <x:f>CLEAN('Historical Trades'!O5825)</x:f>
      </x:c>
      <x:c r="P5825" s="14">
        <x:f>IF(G5825="sell",M5825,-M5825)</x:f>
      </x:c>
      <x:c r="Q5825" s="14">
        <x:f>VLOOKUP(N5825,'Currency Rates'!$A$3:$C$32,3,0)</x:f>
      </x:c>
      <x:c r="R5825" s="0">
        <x:f>IF(A5825="SPUS",0,IF(A5825="FWD",0,P5825/Q5825))</x:f>
      </x:c>
    </x:row>
    <x:row r="5826" spans="1:19" x14ac:dyDescent="0.3">
      <x:c r="A5826" s="0">
        <x:f>'Historical Trades'!A5826</x:f>
      </x:c>
      <x:c r="B5826" s="0">
        <x:f>'Historical Trades'!B5826</x:f>
      </x:c>
      <x:c r="C5826" s="23">
        <x:f>'Historical Trades'!C5826</x:f>
      </x:c>
      <x:c r="D5826" s="0">
        <x:f>'Historical Trades'!D5826</x:f>
      </x:c>
      <x:c r="E5826" s="23">
        <x:f>'Historical Trades'!E5826</x:f>
      </x:c>
      <x:c r="F5826" s="0">
        <x:f>'Historical Trades'!F5826</x:f>
      </x:c>
      <x:c r="G5826" s="0">
        <x:f>'Historical Trades'!G5826</x:f>
      </x:c>
      <x:c r="H5826" s="0">
        <x:f>'Historical Trades'!H5826</x:f>
      </x:c>
      <x:c r="I5826" s="0">
        <x:f>'Historical Trades'!I5826</x:f>
      </x:c>
      <x:c r="J5826" s="0">
        <x:f>'Historical Trades'!J5826</x:f>
      </x:c>
      <x:c r="K5826" s="0">
        <x:f>'Historical Trades'!K5826</x:f>
      </x:c>
      <x:c r="L5826" s="0">
        <x:f>'Historical Trades'!L5826</x:f>
      </x:c>
      <x:c r="M5826" s="0">
        <x:f>'Historical Trades'!M5826</x:f>
      </x:c>
      <x:c r="N5826" s="0">
        <x:f>CLEAN('Historical Trades'!O5826)</x:f>
      </x:c>
      <x:c r="P5826" s="14">
        <x:f>IF(G5826="sell",M5826,-M5826)</x:f>
      </x:c>
      <x:c r="Q5826" s="14">
        <x:f>VLOOKUP(N5826,'Currency Rates'!$A$3:$C$32,3,0)</x:f>
      </x:c>
      <x:c r="R5826" s="0">
        <x:f>IF(A5826="SPUS",0,IF(A5826="FWD",0,P5826/Q5826))</x:f>
      </x:c>
    </x:row>
    <x:row r="5827" spans="1:19" x14ac:dyDescent="0.3">
      <x:c r="A5827" s="0">
        <x:f>'Historical Trades'!A5827</x:f>
      </x:c>
      <x:c r="B5827" s="0">
        <x:f>'Historical Trades'!B5827</x:f>
      </x:c>
      <x:c r="C5827" s="23">
        <x:f>'Historical Trades'!C5827</x:f>
      </x:c>
      <x:c r="D5827" s="0">
        <x:f>'Historical Trades'!D5827</x:f>
      </x:c>
      <x:c r="E5827" s="23">
        <x:f>'Historical Trades'!E5827</x:f>
      </x:c>
      <x:c r="F5827" s="0">
        <x:f>'Historical Trades'!F5827</x:f>
      </x:c>
      <x:c r="G5827" s="0">
        <x:f>'Historical Trades'!G5827</x:f>
      </x:c>
      <x:c r="H5827" s="0">
        <x:f>'Historical Trades'!H5827</x:f>
      </x:c>
      <x:c r="I5827" s="0">
        <x:f>'Historical Trades'!I5827</x:f>
      </x:c>
      <x:c r="J5827" s="0">
        <x:f>'Historical Trades'!J5827</x:f>
      </x:c>
      <x:c r="K5827" s="0">
        <x:f>'Historical Trades'!K5827</x:f>
      </x:c>
      <x:c r="L5827" s="0">
        <x:f>'Historical Trades'!L5827</x:f>
      </x:c>
      <x:c r="M5827" s="0">
        <x:f>'Historical Trades'!M5827</x:f>
      </x:c>
      <x:c r="N5827" s="0">
        <x:f>CLEAN('Historical Trades'!O5827)</x:f>
      </x:c>
      <x:c r="P5827" s="14">
        <x:f>IF(G5827="sell",M5827,-M5827)</x:f>
      </x:c>
      <x:c r="Q5827" s="14">
        <x:f>VLOOKUP(N5827,'Currency Rates'!$A$3:$C$32,3,0)</x:f>
      </x:c>
      <x:c r="R5827" s="0">
        <x:f>IF(A5827="SPUS",0,IF(A5827="FWD",0,P5827/Q5827))</x:f>
      </x:c>
    </x:row>
    <x:row r="5828" spans="1:19" x14ac:dyDescent="0.3">
      <x:c r="A5828" s="0">
        <x:f>'Historical Trades'!A5828</x:f>
      </x:c>
      <x:c r="B5828" s="0">
        <x:f>'Historical Trades'!B5828</x:f>
      </x:c>
      <x:c r="C5828" s="23">
        <x:f>'Historical Trades'!C5828</x:f>
      </x:c>
      <x:c r="D5828" s="0">
        <x:f>'Historical Trades'!D5828</x:f>
      </x:c>
      <x:c r="E5828" s="23">
        <x:f>'Historical Trades'!E5828</x:f>
      </x:c>
      <x:c r="F5828" s="0">
        <x:f>'Historical Trades'!F5828</x:f>
      </x:c>
      <x:c r="G5828" s="0">
        <x:f>'Historical Trades'!G5828</x:f>
      </x:c>
      <x:c r="H5828" s="0">
        <x:f>'Historical Trades'!H5828</x:f>
      </x:c>
      <x:c r="I5828" s="0">
        <x:f>'Historical Trades'!I5828</x:f>
      </x:c>
      <x:c r="J5828" s="0">
        <x:f>'Historical Trades'!J5828</x:f>
      </x:c>
      <x:c r="K5828" s="0">
        <x:f>'Historical Trades'!K5828</x:f>
      </x:c>
      <x:c r="L5828" s="0">
        <x:f>'Historical Trades'!L5828</x:f>
      </x:c>
      <x:c r="M5828" s="0">
        <x:f>'Historical Trades'!M5828</x:f>
      </x:c>
      <x:c r="N5828" s="0">
        <x:f>CLEAN('Historical Trades'!O5828)</x:f>
      </x:c>
      <x:c r="P5828" s="14">
        <x:f>IF(G5828="sell",M5828,-M5828)</x:f>
      </x:c>
      <x:c r="Q5828" s="14">
        <x:f>VLOOKUP(N5828,'Currency Rates'!$A$3:$C$32,3,0)</x:f>
      </x:c>
      <x:c r="R5828" s="0">
        <x:f>IF(A5828="SPUS",0,IF(A5828="FWD",0,P5828/Q5828))</x:f>
      </x:c>
    </x:row>
    <x:row r="5829" spans="1:19" x14ac:dyDescent="0.3">
      <x:c r="A5829" s="0">
        <x:f>'Historical Trades'!A5829</x:f>
      </x:c>
      <x:c r="B5829" s="0">
        <x:f>'Historical Trades'!B5829</x:f>
      </x:c>
      <x:c r="C5829" s="23">
        <x:f>'Historical Trades'!C5829</x:f>
      </x:c>
      <x:c r="D5829" s="0">
        <x:f>'Historical Trades'!D5829</x:f>
      </x:c>
      <x:c r="E5829" s="23">
        <x:f>'Historical Trades'!E5829</x:f>
      </x:c>
      <x:c r="F5829" s="0">
        <x:f>'Historical Trades'!F5829</x:f>
      </x:c>
      <x:c r="G5829" s="0">
        <x:f>'Historical Trades'!G5829</x:f>
      </x:c>
      <x:c r="H5829" s="0">
        <x:f>'Historical Trades'!H5829</x:f>
      </x:c>
      <x:c r="I5829" s="0">
        <x:f>'Historical Trades'!I5829</x:f>
      </x:c>
      <x:c r="J5829" s="0">
        <x:f>'Historical Trades'!J5829</x:f>
      </x:c>
      <x:c r="K5829" s="0">
        <x:f>'Historical Trades'!K5829</x:f>
      </x:c>
      <x:c r="L5829" s="0">
        <x:f>'Historical Trades'!L5829</x:f>
      </x:c>
      <x:c r="M5829" s="0">
        <x:f>'Historical Trades'!M5829</x:f>
      </x:c>
      <x:c r="N5829" s="0">
        <x:f>CLEAN('Historical Trades'!O5829)</x:f>
      </x:c>
      <x:c r="P5829" s="14">
        <x:f>IF(G5829="sell",M5829,-M5829)</x:f>
      </x:c>
      <x:c r="Q5829" s="14">
        <x:f>VLOOKUP(N5829,'Currency Rates'!$A$3:$C$32,3,0)</x:f>
      </x:c>
      <x:c r="R5829" s="0">
        <x:f>IF(A5829="SPUS",0,IF(A5829="FWD",0,P5829/Q5829))</x:f>
      </x:c>
    </x:row>
    <x:row r="5830" spans="1:19" x14ac:dyDescent="0.3">
      <x:c r="A5830" s="0">
        <x:f>'Historical Trades'!A5830</x:f>
      </x:c>
      <x:c r="B5830" s="0">
        <x:f>'Historical Trades'!B5830</x:f>
      </x:c>
      <x:c r="C5830" s="23">
        <x:f>'Historical Trades'!C5830</x:f>
      </x:c>
      <x:c r="D5830" s="0">
        <x:f>'Historical Trades'!D5830</x:f>
      </x:c>
      <x:c r="E5830" s="23">
        <x:f>'Historical Trades'!E5830</x:f>
      </x:c>
      <x:c r="F5830" s="0">
        <x:f>'Historical Trades'!F5830</x:f>
      </x:c>
      <x:c r="G5830" s="0">
        <x:f>'Historical Trades'!G5830</x:f>
      </x:c>
      <x:c r="H5830" s="0">
        <x:f>'Historical Trades'!H5830</x:f>
      </x:c>
      <x:c r="I5830" s="0">
        <x:f>'Historical Trades'!I5830</x:f>
      </x:c>
      <x:c r="J5830" s="0">
        <x:f>'Historical Trades'!J5830</x:f>
      </x:c>
      <x:c r="K5830" s="0">
        <x:f>'Historical Trades'!K5830</x:f>
      </x:c>
      <x:c r="L5830" s="0">
        <x:f>'Historical Trades'!L5830</x:f>
      </x:c>
      <x:c r="M5830" s="0">
        <x:f>'Historical Trades'!M5830</x:f>
      </x:c>
      <x:c r="N5830" s="0">
        <x:f>CLEAN('Historical Trades'!O5830)</x:f>
      </x:c>
      <x:c r="P5830" s="14">
        <x:f>IF(G5830="sell",M5830,-M5830)</x:f>
      </x:c>
      <x:c r="Q5830" s="14">
        <x:f>VLOOKUP(N5830,'Currency Rates'!$A$3:$C$32,3,0)</x:f>
      </x:c>
      <x:c r="R5830" s="0">
        <x:f>IF(A5830="SPUS",0,IF(A5830="FWD",0,P5830/Q5830))</x:f>
      </x:c>
    </x:row>
    <x:row r="5831" spans="1:19" x14ac:dyDescent="0.3">
      <x:c r="A5831" s="0">
        <x:f>'Historical Trades'!A5831</x:f>
      </x:c>
      <x:c r="B5831" s="0">
        <x:f>'Historical Trades'!B5831</x:f>
      </x:c>
      <x:c r="C5831" s="23">
        <x:f>'Historical Trades'!C5831</x:f>
      </x:c>
      <x:c r="D5831" s="0">
        <x:f>'Historical Trades'!D5831</x:f>
      </x:c>
      <x:c r="E5831" s="23">
        <x:f>'Historical Trades'!E5831</x:f>
      </x:c>
      <x:c r="F5831" s="0">
        <x:f>'Historical Trades'!F5831</x:f>
      </x:c>
      <x:c r="G5831" s="0">
        <x:f>'Historical Trades'!G5831</x:f>
      </x:c>
      <x:c r="H5831" s="0">
        <x:f>'Historical Trades'!H5831</x:f>
      </x:c>
      <x:c r="I5831" s="0">
        <x:f>'Historical Trades'!I5831</x:f>
      </x:c>
      <x:c r="J5831" s="0">
        <x:f>'Historical Trades'!J5831</x:f>
      </x:c>
      <x:c r="K5831" s="0">
        <x:f>'Historical Trades'!K5831</x:f>
      </x:c>
      <x:c r="L5831" s="0">
        <x:f>'Historical Trades'!L5831</x:f>
      </x:c>
      <x:c r="M5831" s="0">
        <x:f>'Historical Trades'!M5831</x:f>
      </x:c>
      <x:c r="N5831" s="0">
        <x:f>CLEAN('Historical Trades'!O5831)</x:f>
      </x:c>
      <x:c r="P5831" s="14">
        <x:f>IF(G5831="sell",M5831,-M5831)</x:f>
      </x:c>
      <x:c r="Q5831" s="14">
        <x:f>VLOOKUP(N5831,'Currency Rates'!$A$3:$C$32,3,0)</x:f>
      </x:c>
      <x:c r="R5831" s="0">
        <x:f>IF(A5831="SPUS",0,IF(A5831="FWD",0,P5831/Q5831))</x:f>
      </x:c>
    </x:row>
    <x:row r="5832" spans="1:19" x14ac:dyDescent="0.3">
      <x:c r="A5832" s="0">
        <x:f>'Historical Trades'!A5832</x:f>
      </x:c>
      <x:c r="B5832" s="0">
        <x:f>'Historical Trades'!B5832</x:f>
      </x:c>
      <x:c r="C5832" s="23">
        <x:f>'Historical Trades'!C5832</x:f>
      </x:c>
      <x:c r="D5832" s="0">
        <x:f>'Historical Trades'!D5832</x:f>
      </x:c>
      <x:c r="E5832" s="23">
        <x:f>'Historical Trades'!E5832</x:f>
      </x:c>
      <x:c r="F5832" s="0">
        <x:f>'Historical Trades'!F5832</x:f>
      </x:c>
      <x:c r="G5832" s="0">
        <x:f>'Historical Trades'!G5832</x:f>
      </x:c>
      <x:c r="H5832" s="0">
        <x:f>'Historical Trades'!H5832</x:f>
      </x:c>
      <x:c r="I5832" s="0">
        <x:f>'Historical Trades'!I5832</x:f>
      </x:c>
      <x:c r="J5832" s="0">
        <x:f>'Historical Trades'!J5832</x:f>
      </x:c>
      <x:c r="K5832" s="0">
        <x:f>'Historical Trades'!K5832</x:f>
      </x:c>
      <x:c r="L5832" s="0">
        <x:f>'Historical Trades'!L5832</x:f>
      </x:c>
      <x:c r="M5832" s="0">
        <x:f>'Historical Trades'!M5832</x:f>
      </x:c>
      <x:c r="N5832" s="0">
        <x:f>CLEAN('Historical Trades'!O5832)</x:f>
      </x:c>
      <x:c r="P5832" s="14">
        <x:f>IF(G5832="sell",M5832,-M5832)</x:f>
      </x:c>
      <x:c r="Q5832" s="14">
        <x:f>VLOOKUP(N5832,'Currency Rates'!$A$3:$C$32,3,0)</x:f>
      </x:c>
      <x:c r="R5832" s="0">
        <x:f>IF(A5832="SPUS",0,IF(A5832="FWD",0,P5832/Q5832))</x:f>
      </x:c>
    </x:row>
    <x:row r="5833" spans="1:19" x14ac:dyDescent="0.3">
      <x:c r="A5833" s="0">
        <x:f>'Historical Trades'!A5833</x:f>
      </x:c>
      <x:c r="B5833" s="0">
        <x:f>'Historical Trades'!B5833</x:f>
      </x:c>
      <x:c r="C5833" s="23">
        <x:f>'Historical Trades'!C5833</x:f>
      </x:c>
      <x:c r="D5833" s="0">
        <x:f>'Historical Trades'!D5833</x:f>
      </x:c>
      <x:c r="E5833" s="23">
        <x:f>'Historical Trades'!E5833</x:f>
      </x:c>
      <x:c r="F5833" s="0">
        <x:f>'Historical Trades'!F5833</x:f>
      </x:c>
      <x:c r="G5833" s="0">
        <x:f>'Historical Trades'!G5833</x:f>
      </x:c>
      <x:c r="H5833" s="0">
        <x:f>'Historical Trades'!H5833</x:f>
      </x:c>
      <x:c r="I5833" s="0">
        <x:f>'Historical Trades'!I5833</x:f>
      </x:c>
      <x:c r="J5833" s="0">
        <x:f>'Historical Trades'!J5833</x:f>
      </x:c>
      <x:c r="K5833" s="0">
        <x:f>'Historical Trades'!K5833</x:f>
      </x:c>
      <x:c r="L5833" s="0">
        <x:f>'Historical Trades'!L5833</x:f>
      </x:c>
      <x:c r="M5833" s="0">
        <x:f>'Historical Trades'!M5833</x:f>
      </x:c>
      <x:c r="N5833" s="0">
        <x:f>CLEAN('Historical Trades'!O5833)</x:f>
      </x:c>
      <x:c r="P5833" s="14">
        <x:f>IF(G5833="sell",M5833,-M5833)</x:f>
      </x:c>
      <x:c r="Q5833" s="14">
        <x:f>VLOOKUP(N5833,'Currency Rates'!$A$3:$C$32,3,0)</x:f>
      </x:c>
      <x:c r="R5833" s="0">
        <x:f>IF(A5833="SPUS",0,IF(A5833="FWD",0,P5833/Q5833))</x:f>
      </x:c>
    </x:row>
    <x:row r="5834" spans="1:19" x14ac:dyDescent="0.3">
      <x:c r="A5834" s="0">
        <x:f>'Historical Trades'!A5834</x:f>
      </x:c>
      <x:c r="B5834" s="0">
        <x:f>'Historical Trades'!B5834</x:f>
      </x:c>
      <x:c r="C5834" s="23">
        <x:f>'Historical Trades'!C5834</x:f>
      </x:c>
      <x:c r="D5834" s="0">
        <x:f>'Historical Trades'!D5834</x:f>
      </x:c>
      <x:c r="E5834" s="23">
        <x:f>'Historical Trades'!E5834</x:f>
      </x:c>
      <x:c r="F5834" s="0">
        <x:f>'Historical Trades'!F5834</x:f>
      </x:c>
      <x:c r="G5834" s="0">
        <x:f>'Historical Trades'!G5834</x:f>
      </x:c>
      <x:c r="H5834" s="0">
        <x:f>'Historical Trades'!H5834</x:f>
      </x:c>
      <x:c r="I5834" s="0">
        <x:f>'Historical Trades'!I5834</x:f>
      </x:c>
      <x:c r="J5834" s="0">
        <x:f>'Historical Trades'!J5834</x:f>
      </x:c>
      <x:c r="K5834" s="0">
        <x:f>'Historical Trades'!K5834</x:f>
      </x:c>
      <x:c r="L5834" s="0">
        <x:f>'Historical Trades'!L5834</x:f>
      </x:c>
      <x:c r="M5834" s="0">
        <x:f>'Historical Trades'!M5834</x:f>
      </x:c>
      <x:c r="N5834" s="0">
        <x:f>CLEAN('Historical Trades'!O5834)</x:f>
      </x:c>
      <x:c r="P5834" s="14">
        <x:f>IF(G5834="sell",M5834,-M5834)</x:f>
      </x:c>
      <x:c r="Q5834" s="14">
        <x:f>VLOOKUP(N5834,'Currency Rates'!$A$3:$C$32,3,0)</x:f>
      </x:c>
      <x:c r="R5834" s="0">
        <x:f>IF(A5834="SPUS",0,IF(A5834="FWD",0,P5834/Q5834))</x:f>
      </x:c>
    </x:row>
    <x:row r="5835" spans="1:19" x14ac:dyDescent="0.3">
      <x:c r="A5835" s="0">
        <x:f>'Historical Trades'!A5835</x:f>
      </x:c>
      <x:c r="B5835" s="0">
        <x:f>'Historical Trades'!B5835</x:f>
      </x:c>
      <x:c r="C5835" s="23">
        <x:f>'Historical Trades'!C5835</x:f>
      </x:c>
      <x:c r="D5835" s="0">
        <x:f>'Historical Trades'!D5835</x:f>
      </x:c>
      <x:c r="E5835" s="23">
        <x:f>'Historical Trades'!E5835</x:f>
      </x:c>
      <x:c r="F5835" s="0">
        <x:f>'Historical Trades'!F5835</x:f>
      </x:c>
      <x:c r="G5835" s="0">
        <x:f>'Historical Trades'!G5835</x:f>
      </x:c>
      <x:c r="H5835" s="0">
        <x:f>'Historical Trades'!H5835</x:f>
      </x:c>
      <x:c r="I5835" s="0">
        <x:f>'Historical Trades'!I5835</x:f>
      </x:c>
      <x:c r="J5835" s="0">
        <x:f>'Historical Trades'!J5835</x:f>
      </x:c>
      <x:c r="K5835" s="0">
        <x:f>'Historical Trades'!K5835</x:f>
      </x:c>
      <x:c r="L5835" s="0">
        <x:f>'Historical Trades'!L5835</x:f>
      </x:c>
      <x:c r="M5835" s="0">
        <x:f>'Historical Trades'!M5835</x:f>
      </x:c>
      <x:c r="N5835" s="0">
        <x:f>CLEAN('Historical Trades'!O5835)</x:f>
      </x:c>
      <x:c r="P5835" s="14">
        <x:f>IF(G5835="sell",M5835,-M5835)</x:f>
      </x:c>
      <x:c r="Q5835" s="14">
        <x:f>VLOOKUP(N5835,'Currency Rates'!$A$3:$C$32,3,0)</x:f>
      </x:c>
      <x:c r="R5835" s="0">
        <x:f>IF(A5835="SPUS",0,IF(A5835="FWD",0,P5835/Q5835))</x:f>
      </x:c>
    </x:row>
    <x:row r="5836" spans="1:19" x14ac:dyDescent="0.3">
      <x:c r="A5836" s="0">
        <x:f>'Historical Trades'!A5836</x:f>
      </x:c>
      <x:c r="B5836" s="0">
        <x:f>'Historical Trades'!B5836</x:f>
      </x:c>
      <x:c r="C5836" s="23">
        <x:f>'Historical Trades'!C5836</x:f>
      </x:c>
      <x:c r="D5836" s="0">
        <x:f>'Historical Trades'!D5836</x:f>
      </x:c>
      <x:c r="E5836" s="23">
        <x:f>'Historical Trades'!E5836</x:f>
      </x:c>
      <x:c r="F5836" s="0">
        <x:f>'Historical Trades'!F5836</x:f>
      </x:c>
      <x:c r="G5836" s="0">
        <x:f>'Historical Trades'!G5836</x:f>
      </x:c>
      <x:c r="H5836" s="0">
        <x:f>'Historical Trades'!H5836</x:f>
      </x:c>
      <x:c r="I5836" s="0">
        <x:f>'Historical Trades'!I5836</x:f>
      </x:c>
      <x:c r="J5836" s="0">
        <x:f>'Historical Trades'!J5836</x:f>
      </x:c>
      <x:c r="K5836" s="0">
        <x:f>'Historical Trades'!K5836</x:f>
      </x:c>
      <x:c r="L5836" s="0">
        <x:f>'Historical Trades'!L5836</x:f>
      </x:c>
      <x:c r="M5836" s="0">
        <x:f>'Historical Trades'!M5836</x:f>
      </x:c>
      <x:c r="N5836" s="0">
        <x:f>CLEAN('Historical Trades'!O5836)</x:f>
      </x:c>
      <x:c r="P5836" s="14">
        <x:f>IF(G5836="sell",M5836,-M5836)</x:f>
      </x:c>
      <x:c r="Q5836" s="14">
        <x:f>VLOOKUP(N5836,'Currency Rates'!$A$3:$C$32,3,0)</x:f>
      </x:c>
      <x:c r="R5836" s="0">
        <x:f>IF(A5836="SPUS",0,IF(A5836="FWD",0,P5836/Q5836))</x:f>
      </x:c>
    </x:row>
    <x:row r="5837" spans="1:19" x14ac:dyDescent="0.3">
      <x:c r="A5837" s="0">
        <x:f>'Historical Trades'!A5837</x:f>
      </x:c>
      <x:c r="B5837" s="0">
        <x:f>'Historical Trades'!B5837</x:f>
      </x:c>
      <x:c r="C5837" s="23">
        <x:f>'Historical Trades'!C5837</x:f>
      </x:c>
      <x:c r="D5837" s="0">
        <x:f>'Historical Trades'!D5837</x:f>
      </x:c>
      <x:c r="E5837" s="23">
        <x:f>'Historical Trades'!E5837</x:f>
      </x:c>
      <x:c r="F5837" s="0">
        <x:f>'Historical Trades'!F5837</x:f>
      </x:c>
      <x:c r="G5837" s="0">
        <x:f>'Historical Trades'!G5837</x:f>
      </x:c>
      <x:c r="H5837" s="0">
        <x:f>'Historical Trades'!H5837</x:f>
      </x:c>
      <x:c r="I5837" s="0">
        <x:f>'Historical Trades'!I5837</x:f>
      </x:c>
      <x:c r="J5837" s="0">
        <x:f>'Historical Trades'!J5837</x:f>
      </x:c>
      <x:c r="K5837" s="0">
        <x:f>'Historical Trades'!K5837</x:f>
      </x:c>
      <x:c r="L5837" s="0">
        <x:f>'Historical Trades'!L5837</x:f>
      </x:c>
      <x:c r="M5837" s="0">
        <x:f>'Historical Trades'!M5837</x:f>
      </x:c>
      <x:c r="N5837" s="0">
        <x:f>CLEAN('Historical Trades'!O5837)</x:f>
      </x:c>
      <x:c r="P5837" s="14">
        <x:f>IF(G5837="sell",M5837,-M5837)</x:f>
      </x:c>
      <x:c r="Q5837" s="14">
        <x:f>VLOOKUP(N5837,'Currency Rates'!$A$3:$C$32,3,0)</x:f>
      </x:c>
      <x:c r="R5837" s="0">
        <x:f>IF(A5837="SPUS",0,IF(A5837="FWD",0,P5837/Q5837))</x:f>
      </x:c>
    </x:row>
    <x:row r="5838" spans="1:19" x14ac:dyDescent="0.3">
      <x:c r="A5838" s="0">
        <x:f>'Historical Trades'!A5838</x:f>
      </x:c>
      <x:c r="B5838" s="0">
        <x:f>'Historical Trades'!B5838</x:f>
      </x:c>
      <x:c r="C5838" s="23">
        <x:f>'Historical Trades'!C5838</x:f>
      </x:c>
      <x:c r="D5838" s="0">
        <x:f>'Historical Trades'!D5838</x:f>
      </x:c>
      <x:c r="E5838" s="23">
        <x:f>'Historical Trades'!E5838</x:f>
      </x:c>
      <x:c r="F5838" s="0">
        <x:f>'Historical Trades'!F5838</x:f>
      </x:c>
      <x:c r="G5838" s="0">
        <x:f>'Historical Trades'!G5838</x:f>
      </x:c>
      <x:c r="H5838" s="0">
        <x:f>'Historical Trades'!H5838</x:f>
      </x:c>
      <x:c r="I5838" s="0">
        <x:f>'Historical Trades'!I5838</x:f>
      </x:c>
      <x:c r="J5838" s="0">
        <x:f>'Historical Trades'!J5838</x:f>
      </x:c>
      <x:c r="K5838" s="0">
        <x:f>'Historical Trades'!K5838</x:f>
      </x:c>
      <x:c r="L5838" s="0">
        <x:f>'Historical Trades'!L5838</x:f>
      </x:c>
      <x:c r="M5838" s="0">
        <x:f>'Historical Trades'!M5838</x:f>
      </x:c>
      <x:c r="N5838" s="0">
        <x:f>CLEAN('Historical Trades'!O5838)</x:f>
      </x:c>
      <x:c r="P5838" s="14">
        <x:f>IF(G5838="sell",M5838,-M5838)</x:f>
      </x:c>
      <x:c r="Q5838" s="14">
        <x:f>VLOOKUP(N5838,'Currency Rates'!$A$3:$C$32,3,0)</x:f>
      </x:c>
      <x:c r="R5838" s="0">
        <x:f>IF(A5838="SPUS",0,IF(A5838="FWD",0,P5838/Q5838))</x:f>
      </x:c>
    </x:row>
    <x:row r="5839" spans="1:19" x14ac:dyDescent="0.3">
      <x:c r="A5839" s="0">
        <x:f>'Historical Trades'!A5839</x:f>
      </x:c>
      <x:c r="B5839" s="0">
        <x:f>'Historical Trades'!B5839</x:f>
      </x:c>
      <x:c r="C5839" s="23">
        <x:f>'Historical Trades'!C5839</x:f>
      </x:c>
      <x:c r="D5839" s="0">
        <x:f>'Historical Trades'!D5839</x:f>
      </x:c>
      <x:c r="E5839" s="23">
        <x:f>'Historical Trades'!E5839</x:f>
      </x:c>
      <x:c r="F5839" s="0">
        <x:f>'Historical Trades'!F5839</x:f>
      </x:c>
      <x:c r="G5839" s="0">
        <x:f>'Historical Trades'!G5839</x:f>
      </x:c>
      <x:c r="H5839" s="0">
        <x:f>'Historical Trades'!H5839</x:f>
      </x:c>
      <x:c r="I5839" s="0">
        <x:f>'Historical Trades'!I5839</x:f>
      </x:c>
      <x:c r="J5839" s="0">
        <x:f>'Historical Trades'!J5839</x:f>
      </x:c>
      <x:c r="K5839" s="0">
        <x:f>'Historical Trades'!K5839</x:f>
      </x:c>
      <x:c r="L5839" s="0">
        <x:f>'Historical Trades'!L5839</x:f>
      </x:c>
      <x:c r="M5839" s="0">
        <x:f>'Historical Trades'!M5839</x:f>
      </x:c>
      <x:c r="N5839" s="0">
        <x:f>CLEAN('Historical Trades'!O5839)</x:f>
      </x:c>
      <x:c r="P5839" s="14">
        <x:f>IF(G5839="sell",M5839,-M5839)</x:f>
      </x:c>
      <x:c r="Q5839" s="14">
        <x:f>VLOOKUP(N5839,'Currency Rates'!$A$3:$C$32,3,0)</x:f>
      </x:c>
      <x:c r="R5839" s="0">
        <x:f>IF(A5839="SPUS",0,IF(A5839="FWD",0,P5839/Q5839))</x:f>
      </x:c>
    </x:row>
    <x:row r="5840" spans="1:19" x14ac:dyDescent="0.3">
      <x:c r="A5840" s="0">
        <x:f>'Historical Trades'!A5840</x:f>
      </x:c>
      <x:c r="B5840" s="0">
        <x:f>'Historical Trades'!B5840</x:f>
      </x:c>
      <x:c r="C5840" s="23">
        <x:f>'Historical Trades'!C5840</x:f>
      </x:c>
      <x:c r="D5840" s="0">
        <x:f>'Historical Trades'!D5840</x:f>
      </x:c>
      <x:c r="E5840" s="23">
        <x:f>'Historical Trades'!E5840</x:f>
      </x:c>
      <x:c r="F5840" s="0">
        <x:f>'Historical Trades'!F5840</x:f>
      </x:c>
      <x:c r="G5840" s="0">
        <x:f>'Historical Trades'!G5840</x:f>
      </x:c>
      <x:c r="H5840" s="0">
        <x:f>'Historical Trades'!H5840</x:f>
      </x:c>
      <x:c r="I5840" s="0">
        <x:f>'Historical Trades'!I5840</x:f>
      </x:c>
      <x:c r="J5840" s="0">
        <x:f>'Historical Trades'!J5840</x:f>
      </x:c>
      <x:c r="K5840" s="0">
        <x:f>'Historical Trades'!K5840</x:f>
      </x:c>
      <x:c r="L5840" s="0">
        <x:f>'Historical Trades'!L5840</x:f>
      </x:c>
      <x:c r="M5840" s="0">
        <x:f>'Historical Trades'!M5840</x:f>
      </x:c>
      <x:c r="N5840" s="0">
        <x:f>CLEAN('Historical Trades'!O5840)</x:f>
      </x:c>
      <x:c r="P5840" s="14">
        <x:f>IF(G5840="sell",M5840,-M5840)</x:f>
      </x:c>
      <x:c r="Q5840" s="14">
        <x:f>VLOOKUP(N5840,'Currency Rates'!$A$3:$C$32,3,0)</x:f>
      </x:c>
      <x:c r="R5840" s="0">
        <x:f>IF(A5840="SPUS",0,IF(A5840="FWD",0,P5840/Q5840))</x:f>
      </x:c>
    </x:row>
    <x:row r="5841" spans="1:19" x14ac:dyDescent="0.3">
      <x:c r="A5841" s="0">
        <x:f>'Historical Trades'!A5841</x:f>
      </x:c>
      <x:c r="B5841" s="0">
        <x:f>'Historical Trades'!B5841</x:f>
      </x:c>
      <x:c r="C5841" s="23">
        <x:f>'Historical Trades'!C5841</x:f>
      </x:c>
      <x:c r="D5841" s="0">
        <x:f>'Historical Trades'!D5841</x:f>
      </x:c>
      <x:c r="E5841" s="23">
        <x:f>'Historical Trades'!E5841</x:f>
      </x:c>
      <x:c r="F5841" s="0">
        <x:f>'Historical Trades'!F5841</x:f>
      </x:c>
      <x:c r="G5841" s="0">
        <x:f>'Historical Trades'!G5841</x:f>
      </x:c>
      <x:c r="H5841" s="0">
        <x:f>'Historical Trades'!H5841</x:f>
      </x:c>
      <x:c r="I5841" s="0">
        <x:f>'Historical Trades'!I5841</x:f>
      </x:c>
      <x:c r="J5841" s="0">
        <x:f>'Historical Trades'!J5841</x:f>
      </x:c>
      <x:c r="K5841" s="0">
        <x:f>'Historical Trades'!K5841</x:f>
      </x:c>
      <x:c r="L5841" s="0">
        <x:f>'Historical Trades'!L5841</x:f>
      </x:c>
      <x:c r="M5841" s="0">
        <x:f>'Historical Trades'!M5841</x:f>
      </x:c>
      <x:c r="N5841" s="0">
        <x:f>CLEAN('Historical Trades'!O5841)</x:f>
      </x:c>
      <x:c r="P5841" s="14">
        <x:f>IF(G5841="sell",M5841,-M5841)</x:f>
      </x:c>
      <x:c r="Q5841" s="14">
        <x:f>VLOOKUP(N5841,'Currency Rates'!$A$3:$C$32,3,0)</x:f>
      </x:c>
      <x:c r="R5841" s="0">
        <x:f>IF(A5841="SPUS",0,IF(A5841="FWD",0,P5841/Q5841))</x:f>
      </x:c>
    </x:row>
    <x:row r="5842" spans="1:19" x14ac:dyDescent="0.3">
      <x:c r="A5842" s="0">
        <x:f>'Historical Trades'!A5842</x:f>
      </x:c>
      <x:c r="B5842" s="0">
        <x:f>'Historical Trades'!B5842</x:f>
      </x:c>
      <x:c r="C5842" s="23">
        <x:f>'Historical Trades'!C5842</x:f>
      </x:c>
      <x:c r="D5842" s="0">
        <x:f>'Historical Trades'!D5842</x:f>
      </x:c>
      <x:c r="E5842" s="23">
        <x:f>'Historical Trades'!E5842</x:f>
      </x:c>
      <x:c r="F5842" s="0">
        <x:f>'Historical Trades'!F5842</x:f>
      </x:c>
      <x:c r="G5842" s="0">
        <x:f>'Historical Trades'!G5842</x:f>
      </x:c>
      <x:c r="H5842" s="0">
        <x:f>'Historical Trades'!H5842</x:f>
      </x:c>
      <x:c r="I5842" s="0">
        <x:f>'Historical Trades'!I5842</x:f>
      </x:c>
      <x:c r="J5842" s="0">
        <x:f>'Historical Trades'!J5842</x:f>
      </x:c>
      <x:c r="K5842" s="0">
        <x:f>'Historical Trades'!K5842</x:f>
      </x:c>
      <x:c r="L5842" s="0">
        <x:f>'Historical Trades'!L5842</x:f>
      </x:c>
      <x:c r="M5842" s="0">
        <x:f>'Historical Trades'!M5842</x:f>
      </x:c>
      <x:c r="N5842" s="0">
        <x:f>CLEAN('Historical Trades'!O5842)</x:f>
      </x:c>
      <x:c r="P5842" s="14">
        <x:f>IF(G5842="sell",M5842,-M5842)</x:f>
      </x:c>
      <x:c r="Q5842" s="14">
        <x:f>VLOOKUP(N5842,'Currency Rates'!$A$3:$C$32,3,0)</x:f>
      </x:c>
      <x:c r="R5842" s="0">
        <x:f>IF(A5842="SPUS",0,IF(A5842="FWD",0,P5842/Q5842))</x:f>
      </x:c>
    </x:row>
    <x:row r="5843" spans="1:19" x14ac:dyDescent="0.3">
      <x:c r="A5843" s="0">
        <x:f>'Historical Trades'!A5843</x:f>
      </x:c>
      <x:c r="B5843" s="0">
        <x:f>'Historical Trades'!B5843</x:f>
      </x:c>
      <x:c r="C5843" s="23">
        <x:f>'Historical Trades'!C5843</x:f>
      </x:c>
      <x:c r="D5843" s="0">
        <x:f>'Historical Trades'!D5843</x:f>
      </x:c>
      <x:c r="E5843" s="23">
        <x:f>'Historical Trades'!E5843</x:f>
      </x:c>
      <x:c r="F5843" s="0">
        <x:f>'Historical Trades'!F5843</x:f>
      </x:c>
      <x:c r="G5843" s="0">
        <x:f>'Historical Trades'!G5843</x:f>
      </x:c>
      <x:c r="H5843" s="0">
        <x:f>'Historical Trades'!H5843</x:f>
      </x:c>
      <x:c r="I5843" s="0">
        <x:f>'Historical Trades'!I5843</x:f>
      </x:c>
      <x:c r="J5843" s="0">
        <x:f>'Historical Trades'!J5843</x:f>
      </x:c>
      <x:c r="K5843" s="0">
        <x:f>'Historical Trades'!K5843</x:f>
      </x:c>
      <x:c r="L5843" s="0">
        <x:f>'Historical Trades'!L5843</x:f>
      </x:c>
      <x:c r="M5843" s="0">
        <x:f>'Historical Trades'!M5843</x:f>
      </x:c>
      <x:c r="N5843" s="0">
        <x:f>CLEAN('Historical Trades'!O5843)</x:f>
      </x:c>
      <x:c r="P5843" s="14">
        <x:f>IF(G5843="sell",M5843,-M5843)</x:f>
      </x:c>
      <x:c r="Q5843" s="14">
        <x:f>VLOOKUP(N5843,'Currency Rates'!$A$3:$C$32,3,0)</x:f>
      </x:c>
      <x:c r="R5843" s="0">
        <x:f>IF(A5843="SPUS",0,IF(A5843="FWD",0,P5843/Q5843))</x:f>
      </x:c>
    </x:row>
    <x:row r="5844" spans="1:19" x14ac:dyDescent="0.3">
      <x:c r="A5844" s="0">
        <x:f>'Historical Trades'!A5844</x:f>
      </x:c>
      <x:c r="B5844" s="0">
        <x:f>'Historical Trades'!B5844</x:f>
      </x:c>
      <x:c r="C5844" s="23">
        <x:f>'Historical Trades'!C5844</x:f>
      </x:c>
      <x:c r="D5844" s="0">
        <x:f>'Historical Trades'!D5844</x:f>
      </x:c>
      <x:c r="E5844" s="23">
        <x:f>'Historical Trades'!E5844</x:f>
      </x:c>
      <x:c r="F5844" s="0">
        <x:f>'Historical Trades'!F5844</x:f>
      </x:c>
      <x:c r="G5844" s="0">
        <x:f>'Historical Trades'!G5844</x:f>
      </x:c>
      <x:c r="H5844" s="0">
        <x:f>'Historical Trades'!H5844</x:f>
      </x:c>
      <x:c r="I5844" s="0">
        <x:f>'Historical Trades'!I5844</x:f>
      </x:c>
      <x:c r="J5844" s="0">
        <x:f>'Historical Trades'!J5844</x:f>
      </x:c>
      <x:c r="K5844" s="0">
        <x:f>'Historical Trades'!K5844</x:f>
      </x:c>
      <x:c r="L5844" s="0">
        <x:f>'Historical Trades'!L5844</x:f>
      </x:c>
      <x:c r="M5844" s="0">
        <x:f>'Historical Trades'!M5844</x:f>
      </x:c>
      <x:c r="N5844" s="0">
        <x:f>CLEAN('Historical Trades'!O5844)</x:f>
      </x:c>
      <x:c r="P5844" s="14">
        <x:f>IF(G5844="sell",M5844,-M5844)</x:f>
      </x:c>
      <x:c r="Q5844" s="14">
        <x:f>VLOOKUP(N5844,'Currency Rates'!$A$3:$C$32,3,0)</x:f>
      </x:c>
      <x:c r="R5844" s="0">
        <x:f>IF(A5844="SPUS",0,IF(A5844="FWD",0,P5844/Q5844))</x:f>
      </x:c>
    </x:row>
    <x:row r="5845" spans="1:19" x14ac:dyDescent="0.3">
      <x:c r="A5845" s="0">
        <x:f>'Historical Trades'!A5845</x:f>
      </x:c>
      <x:c r="B5845" s="0">
        <x:f>'Historical Trades'!B5845</x:f>
      </x:c>
      <x:c r="C5845" s="23">
        <x:f>'Historical Trades'!C5845</x:f>
      </x:c>
      <x:c r="D5845" s="0">
        <x:f>'Historical Trades'!D5845</x:f>
      </x:c>
      <x:c r="E5845" s="23">
        <x:f>'Historical Trades'!E5845</x:f>
      </x:c>
      <x:c r="F5845" s="0">
        <x:f>'Historical Trades'!F5845</x:f>
      </x:c>
      <x:c r="G5845" s="0">
        <x:f>'Historical Trades'!G5845</x:f>
      </x:c>
      <x:c r="H5845" s="0">
        <x:f>'Historical Trades'!H5845</x:f>
      </x:c>
      <x:c r="I5845" s="0">
        <x:f>'Historical Trades'!I5845</x:f>
      </x:c>
      <x:c r="J5845" s="0">
        <x:f>'Historical Trades'!J5845</x:f>
      </x:c>
      <x:c r="K5845" s="0">
        <x:f>'Historical Trades'!K5845</x:f>
      </x:c>
      <x:c r="L5845" s="0">
        <x:f>'Historical Trades'!L5845</x:f>
      </x:c>
      <x:c r="M5845" s="0">
        <x:f>'Historical Trades'!M5845</x:f>
      </x:c>
      <x:c r="N5845" s="0">
        <x:f>CLEAN('Historical Trades'!O5845)</x:f>
      </x:c>
      <x:c r="P5845" s="14">
        <x:f>IF(G5845="sell",M5845,-M5845)</x:f>
      </x:c>
      <x:c r="Q5845" s="14">
        <x:f>VLOOKUP(N5845,'Currency Rates'!$A$3:$C$32,3,0)</x:f>
      </x:c>
      <x:c r="R5845" s="0">
        <x:f>IF(A5845="SPUS",0,IF(A5845="FWD",0,P5845/Q5845))</x:f>
      </x:c>
    </x:row>
    <x:row r="5846" spans="1:19" x14ac:dyDescent="0.3">
      <x:c r="A5846" s="0">
        <x:f>'Historical Trades'!A5846</x:f>
      </x:c>
      <x:c r="B5846" s="0">
        <x:f>'Historical Trades'!B5846</x:f>
      </x:c>
      <x:c r="C5846" s="23">
        <x:f>'Historical Trades'!C5846</x:f>
      </x:c>
      <x:c r="D5846" s="0">
        <x:f>'Historical Trades'!D5846</x:f>
      </x:c>
      <x:c r="E5846" s="23">
        <x:f>'Historical Trades'!E5846</x:f>
      </x:c>
      <x:c r="F5846" s="0">
        <x:f>'Historical Trades'!F5846</x:f>
      </x:c>
      <x:c r="G5846" s="0">
        <x:f>'Historical Trades'!G5846</x:f>
      </x:c>
      <x:c r="H5846" s="0">
        <x:f>'Historical Trades'!H5846</x:f>
      </x:c>
      <x:c r="I5846" s="0">
        <x:f>'Historical Trades'!I5846</x:f>
      </x:c>
      <x:c r="J5846" s="0">
        <x:f>'Historical Trades'!J5846</x:f>
      </x:c>
      <x:c r="K5846" s="0">
        <x:f>'Historical Trades'!K5846</x:f>
      </x:c>
      <x:c r="L5846" s="0">
        <x:f>'Historical Trades'!L5846</x:f>
      </x:c>
      <x:c r="M5846" s="0">
        <x:f>'Historical Trades'!M5846</x:f>
      </x:c>
      <x:c r="N5846" s="0">
        <x:f>CLEAN('Historical Trades'!O5846)</x:f>
      </x:c>
      <x:c r="P5846" s="14">
        <x:f>IF(G5846="sell",M5846,-M5846)</x:f>
      </x:c>
      <x:c r="Q5846" s="14">
        <x:f>VLOOKUP(N5846,'Currency Rates'!$A$3:$C$32,3,0)</x:f>
      </x:c>
      <x:c r="R5846" s="0">
        <x:f>IF(A5846="SPUS",0,IF(A5846="FWD",0,P5846/Q5846))</x:f>
      </x:c>
    </x:row>
    <x:row r="5847" spans="1:19" x14ac:dyDescent="0.3">
      <x:c r="A5847" s="0">
        <x:f>'Historical Trades'!A5847</x:f>
      </x:c>
      <x:c r="B5847" s="0">
        <x:f>'Historical Trades'!B5847</x:f>
      </x:c>
      <x:c r="C5847" s="23">
        <x:f>'Historical Trades'!C5847</x:f>
      </x:c>
      <x:c r="D5847" s="0">
        <x:f>'Historical Trades'!D5847</x:f>
      </x:c>
      <x:c r="E5847" s="23">
        <x:f>'Historical Trades'!E5847</x:f>
      </x:c>
      <x:c r="F5847" s="0">
        <x:f>'Historical Trades'!F5847</x:f>
      </x:c>
      <x:c r="G5847" s="0">
        <x:f>'Historical Trades'!G5847</x:f>
      </x:c>
      <x:c r="H5847" s="0">
        <x:f>'Historical Trades'!H5847</x:f>
      </x:c>
      <x:c r="I5847" s="0">
        <x:f>'Historical Trades'!I5847</x:f>
      </x:c>
      <x:c r="J5847" s="0">
        <x:f>'Historical Trades'!J5847</x:f>
      </x:c>
      <x:c r="K5847" s="0">
        <x:f>'Historical Trades'!K5847</x:f>
      </x:c>
      <x:c r="L5847" s="0">
        <x:f>'Historical Trades'!L5847</x:f>
      </x:c>
      <x:c r="M5847" s="0">
        <x:f>'Historical Trades'!M5847</x:f>
      </x:c>
      <x:c r="N5847" s="0">
        <x:f>CLEAN('Historical Trades'!O5847)</x:f>
      </x:c>
      <x:c r="P5847" s="14">
        <x:f>IF(G5847="sell",M5847,-M5847)</x:f>
      </x:c>
      <x:c r="Q5847" s="14">
        <x:f>VLOOKUP(N5847,'Currency Rates'!$A$3:$C$32,3,0)</x:f>
      </x:c>
      <x:c r="R5847" s="0">
        <x:f>IF(A5847="SPUS",0,IF(A5847="FWD",0,P5847/Q5847))</x:f>
      </x:c>
    </x:row>
    <x:row r="5848" spans="1:19" x14ac:dyDescent="0.3">
      <x:c r="A5848" s="0">
        <x:f>'Historical Trades'!A5848</x:f>
      </x:c>
      <x:c r="B5848" s="0">
        <x:f>'Historical Trades'!B5848</x:f>
      </x:c>
      <x:c r="C5848" s="23">
        <x:f>'Historical Trades'!C5848</x:f>
      </x:c>
      <x:c r="D5848" s="0">
        <x:f>'Historical Trades'!D5848</x:f>
      </x:c>
      <x:c r="E5848" s="23">
        <x:f>'Historical Trades'!E5848</x:f>
      </x:c>
      <x:c r="F5848" s="0">
        <x:f>'Historical Trades'!F5848</x:f>
      </x:c>
      <x:c r="G5848" s="0">
        <x:f>'Historical Trades'!G5848</x:f>
      </x:c>
      <x:c r="H5848" s="0">
        <x:f>'Historical Trades'!H5848</x:f>
      </x:c>
      <x:c r="I5848" s="0">
        <x:f>'Historical Trades'!I5848</x:f>
      </x:c>
      <x:c r="J5848" s="0">
        <x:f>'Historical Trades'!J5848</x:f>
      </x:c>
      <x:c r="K5848" s="0">
        <x:f>'Historical Trades'!K5848</x:f>
      </x:c>
      <x:c r="L5848" s="0">
        <x:f>'Historical Trades'!L5848</x:f>
      </x:c>
      <x:c r="M5848" s="0">
        <x:f>'Historical Trades'!M5848</x:f>
      </x:c>
      <x:c r="N5848" s="0">
        <x:f>CLEAN('Historical Trades'!O5848)</x:f>
      </x:c>
      <x:c r="P5848" s="14">
        <x:f>IF(G5848="sell",M5848,-M5848)</x:f>
      </x:c>
      <x:c r="Q5848" s="14">
        <x:f>VLOOKUP(N5848,'Currency Rates'!$A$3:$C$32,3,0)</x:f>
      </x:c>
      <x:c r="R5848" s="0">
        <x:f>IF(A5848="SPUS",0,IF(A5848="FWD",0,P5848/Q5848))</x:f>
      </x:c>
    </x:row>
    <x:row r="5849" spans="1:19" x14ac:dyDescent="0.3">
      <x:c r="A5849" s="0">
        <x:f>'Historical Trades'!A5849</x:f>
      </x:c>
      <x:c r="B5849" s="0">
        <x:f>'Historical Trades'!B5849</x:f>
      </x:c>
      <x:c r="C5849" s="23">
        <x:f>'Historical Trades'!C5849</x:f>
      </x:c>
      <x:c r="D5849" s="0">
        <x:f>'Historical Trades'!D5849</x:f>
      </x:c>
      <x:c r="E5849" s="23">
        <x:f>'Historical Trades'!E5849</x:f>
      </x:c>
      <x:c r="F5849" s="0">
        <x:f>'Historical Trades'!F5849</x:f>
      </x:c>
      <x:c r="G5849" s="0">
        <x:f>'Historical Trades'!G5849</x:f>
      </x:c>
      <x:c r="H5849" s="0">
        <x:f>'Historical Trades'!H5849</x:f>
      </x:c>
      <x:c r="I5849" s="0">
        <x:f>'Historical Trades'!I5849</x:f>
      </x:c>
      <x:c r="J5849" s="0">
        <x:f>'Historical Trades'!J5849</x:f>
      </x:c>
      <x:c r="K5849" s="0">
        <x:f>'Historical Trades'!K5849</x:f>
      </x:c>
      <x:c r="L5849" s="0">
        <x:f>'Historical Trades'!L5849</x:f>
      </x:c>
      <x:c r="M5849" s="0">
        <x:f>'Historical Trades'!M5849</x:f>
      </x:c>
      <x:c r="N5849" s="0">
        <x:f>CLEAN('Historical Trades'!O5849)</x:f>
      </x:c>
      <x:c r="P5849" s="14">
        <x:f>IF(G5849="sell",M5849,-M5849)</x:f>
      </x:c>
      <x:c r="Q5849" s="14">
        <x:f>VLOOKUP(N5849,'Currency Rates'!$A$3:$C$32,3,0)</x:f>
      </x:c>
      <x:c r="R5849" s="0">
        <x:f>IF(A5849="SPUS",0,IF(A5849="FWD",0,P5849/Q5849))</x:f>
      </x:c>
    </x:row>
    <x:row r="5850" spans="1:19" x14ac:dyDescent="0.3">
      <x:c r="A5850" s="0">
        <x:f>'Historical Trades'!A5850</x:f>
      </x:c>
      <x:c r="B5850" s="0">
        <x:f>'Historical Trades'!B5850</x:f>
      </x:c>
      <x:c r="C5850" s="23">
        <x:f>'Historical Trades'!C5850</x:f>
      </x:c>
      <x:c r="D5850" s="0">
        <x:f>'Historical Trades'!D5850</x:f>
      </x:c>
      <x:c r="E5850" s="23">
        <x:f>'Historical Trades'!E5850</x:f>
      </x:c>
      <x:c r="F5850" s="0">
        <x:f>'Historical Trades'!F5850</x:f>
      </x:c>
      <x:c r="G5850" s="0">
        <x:f>'Historical Trades'!G5850</x:f>
      </x:c>
      <x:c r="H5850" s="0">
        <x:f>'Historical Trades'!H5850</x:f>
      </x:c>
      <x:c r="I5850" s="0">
        <x:f>'Historical Trades'!I5850</x:f>
      </x:c>
      <x:c r="J5850" s="0">
        <x:f>'Historical Trades'!J5850</x:f>
      </x:c>
      <x:c r="K5850" s="0">
        <x:f>'Historical Trades'!K5850</x:f>
      </x:c>
      <x:c r="L5850" s="0">
        <x:f>'Historical Trades'!L5850</x:f>
      </x:c>
      <x:c r="M5850" s="0">
        <x:f>'Historical Trades'!M5850</x:f>
      </x:c>
      <x:c r="N5850" s="0">
        <x:f>CLEAN('Historical Trades'!O5850)</x:f>
      </x:c>
      <x:c r="P5850" s="14">
        <x:f>IF(G5850="sell",M5850,-M5850)</x:f>
      </x:c>
      <x:c r="Q5850" s="14">
        <x:f>VLOOKUP(N5850,'Currency Rates'!$A$3:$C$32,3,0)</x:f>
      </x:c>
      <x:c r="R5850" s="0">
        <x:f>IF(A5850="SPUS",0,IF(A5850="FWD",0,P5850/Q5850))</x:f>
      </x:c>
    </x:row>
    <x:row r="5851" spans="1:19" x14ac:dyDescent="0.3">
      <x:c r="A5851" s="0">
        <x:f>'Historical Trades'!A5851</x:f>
      </x:c>
      <x:c r="B5851" s="0">
        <x:f>'Historical Trades'!B5851</x:f>
      </x:c>
      <x:c r="C5851" s="23">
        <x:f>'Historical Trades'!C5851</x:f>
      </x:c>
      <x:c r="D5851" s="0">
        <x:f>'Historical Trades'!D5851</x:f>
      </x:c>
      <x:c r="E5851" s="23">
        <x:f>'Historical Trades'!E5851</x:f>
      </x:c>
      <x:c r="F5851" s="0">
        <x:f>'Historical Trades'!F5851</x:f>
      </x:c>
      <x:c r="G5851" s="0">
        <x:f>'Historical Trades'!G5851</x:f>
      </x:c>
      <x:c r="H5851" s="0">
        <x:f>'Historical Trades'!H5851</x:f>
      </x:c>
      <x:c r="I5851" s="0">
        <x:f>'Historical Trades'!I5851</x:f>
      </x:c>
      <x:c r="J5851" s="0">
        <x:f>'Historical Trades'!J5851</x:f>
      </x:c>
      <x:c r="K5851" s="0">
        <x:f>'Historical Trades'!K5851</x:f>
      </x:c>
      <x:c r="L5851" s="0">
        <x:f>'Historical Trades'!L5851</x:f>
      </x:c>
      <x:c r="M5851" s="0">
        <x:f>'Historical Trades'!M5851</x:f>
      </x:c>
      <x:c r="N5851" s="0">
        <x:f>CLEAN('Historical Trades'!O5851)</x:f>
      </x:c>
      <x:c r="P5851" s="14">
        <x:f>IF(G5851="sell",M5851,-M5851)</x:f>
      </x:c>
      <x:c r="Q5851" s="14">
        <x:f>VLOOKUP(N5851,'Currency Rates'!$A$3:$C$32,3,0)</x:f>
      </x:c>
      <x:c r="R5851" s="0">
        <x:f>IF(A5851="SPUS",0,IF(A5851="FWD",0,P5851/Q5851))</x:f>
      </x:c>
    </x:row>
    <x:row r="5852" spans="1:19" x14ac:dyDescent="0.3">
      <x:c r="A5852" s="0">
        <x:f>'Historical Trades'!A5852</x:f>
      </x:c>
      <x:c r="B5852" s="0">
        <x:f>'Historical Trades'!B5852</x:f>
      </x:c>
      <x:c r="C5852" s="23">
        <x:f>'Historical Trades'!C5852</x:f>
      </x:c>
      <x:c r="D5852" s="0">
        <x:f>'Historical Trades'!D5852</x:f>
      </x:c>
      <x:c r="E5852" s="23">
        <x:f>'Historical Trades'!E5852</x:f>
      </x:c>
      <x:c r="F5852" s="0">
        <x:f>'Historical Trades'!F5852</x:f>
      </x:c>
      <x:c r="G5852" s="0">
        <x:f>'Historical Trades'!G5852</x:f>
      </x:c>
      <x:c r="H5852" s="0">
        <x:f>'Historical Trades'!H5852</x:f>
      </x:c>
      <x:c r="I5852" s="0">
        <x:f>'Historical Trades'!I5852</x:f>
      </x:c>
      <x:c r="J5852" s="0">
        <x:f>'Historical Trades'!J5852</x:f>
      </x:c>
      <x:c r="K5852" s="0">
        <x:f>'Historical Trades'!K5852</x:f>
      </x:c>
      <x:c r="L5852" s="0">
        <x:f>'Historical Trades'!L5852</x:f>
      </x:c>
      <x:c r="M5852" s="0">
        <x:f>'Historical Trades'!M5852</x:f>
      </x:c>
      <x:c r="N5852" s="0">
        <x:f>CLEAN('Historical Trades'!O5852)</x:f>
      </x:c>
      <x:c r="P5852" s="14">
        <x:f>IF(G5852="sell",M5852,-M5852)</x:f>
      </x:c>
      <x:c r="Q5852" s="14">
        <x:f>VLOOKUP(N5852,'Currency Rates'!$A$3:$C$32,3,0)</x:f>
      </x:c>
      <x:c r="R5852" s="0">
        <x:f>IF(A5852="SPUS",0,IF(A5852="FWD",0,P5852/Q5852))</x:f>
      </x:c>
    </x:row>
    <x:row r="5853" spans="1:19" x14ac:dyDescent="0.3">
      <x:c r="A5853" s="0">
        <x:f>'Historical Trades'!A5853</x:f>
      </x:c>
      <x:c r="B5853" s="0">
        <x:f>'Historical Trades'!B5853</x:f>
      </x:c>
      <x:c r="C5853" s="23">
        <x:f>'Historical Trades'!C5853</x:f>
      </x:c>
      <x:c r="D5853" s="0">
        <x:f>'Historical Trades'!D5853</x:f>
      </x:c>
      <x:c r="E5853" s="23">
        <x:f>'Historical Trades'!E5853</x:f>
      </x:c>
      <x:c r="F5853" s="0">
        <x:f>'Historical Trades'!F5853</x:f>
      </x:c>
      <x:c r="G5853" s="0">
        <x:f>'Historical Trades'!G5853</x:f>
      </x:c>
      <x:c r="H5853" s="0">
        <x:f>'Historical Trades'!H5853</x:f>
      </x:c>
      <x:c r="I5853" s="0">
        <x:f>'Historical Trades'!I5853</x:f>
      </x:c>
      <x:c r="J5853" s="0">
        <x:f>'Historical Trades'!J5853</x:f>
      </x:c>
      <x:c r="K5853" s="0">
        <x:f>'Historical Trades'!K5853</x:f>
      </x:c>
      <x:c r="L5853" s="0">
        <x:f>'Historical Trades'!L5853</x:f>
      </x:c>
      <x:c r="M5853" s="0">
        <x:f>'Historical Trades'!M5853</x:f>
      </x:c>
      <x:c r="N5853" s="0">
        <x:f>CLEAN('Historical Trades'!O5853)</x:f>
      </x:c>
      <x:c r="P5853" s="14">
        <x:f>IF(G5853="sell",M5853,-M5853)</x:f>
      </x:c>
      <x:c r="Q5853" s="14">
        <x:f>VLOOKUP(N5853,'Currency Rates'!$A$3:$C$32,3,0)</x:f>
      </x:c>
      <x:c r="R5853" s="0">
        <x:f>IF(A5853="SPUS",0,IF(A5853="FWD",0,P5853/Q5853))</x:f>
      </x:c>
    </x:row>
    <x:row r="5854" spans="1:19" x14ac:dyDescent="0.3">
      <x:c r="A5854" s="0">
        <x:f>'Historical Trades'!A5854</x:f>
      </x:c>
      <x:c r="B5854" s="0">
        <x:f>'Historical Trades'!B5854</x:f>
      </x:c>
      <x:c r="C5854" s="23">
        <x:f>'Historical Trades'!C5854</x:f>
      </x:c>
      <x:c r="D5854" s="0">
        <x:f>'Historical Trades'!D5854</x:f>
      </x:c>
      <x:c r="E5854" s="23">
        <x:f>'Historical Trades'!E5854</x:f>
      </x:c>
      <x:c r="F5854" s="0">
        <x:f>'Historical Trades'!F5854</x:f>
      </x:c>
      <x:c r="G5854" s="0">
        <x:f>'Historical Trades'!G5854</x:f>
      </x:c>
      <x:c r="H5854" s="0">
        <x:f>'Historical Trades'!H5854</x:f>
      </x:c>
      <x:c r="I5854" s="0">
        <x:f>'Historical Trades'!I5854</x:f>
      </x:c>
      <x:c r="J5854" s="0">
        <x:f>'Historical Trades'!J5854</x:f>
      </x:c>
      <x:c r="K5854" s="0">
        <x:f>'Historical Trades'!K5854</x:f>
      </x:c>
      <x:c r="L5854" s="0">
        <x:f>'Historical Trades'!L5854</x:f>
      </x:c>
      <x:c r="M5854" s="0">
        <x:f>'Historical Trades'!M5854</x:f>
      </x:c>
      <x:c r="N5854" s="0">
        <x:f>CLEAN('Historical Trades'!O5854)</x:f>
      </x:c>
      <x:c r="P5854" s="14">
        <x:f>IF(G5854="sell",M5854,-M5854)</x:f>
      </x:c>
      <x:c r="Q5854" s="14">
        <x:f>VLOOKUP(N5854,'Currency Rates'!$A$3:$C$32,3,0)</x:f>
      </x:c>
      <x:c r="R5854" s="0">
        <x:f>IF(A5854="SPUS",0,IF(A5854="FWD",0,P5854/Q5854))</x:f>
      </x:c>
    </x:row>
    <x:row r="5855" spans="1:19" x14ac:dyDescent="0.3">
      <x:c r="A5855" s="0">
        <x:f>'Historical Trades'!A5855</x:f>
      </x:c>
      <x:c r="B5855" s="0">
        <x:f>'Historical Trades'!B5855</x:f>
      </x:c>
      <x:c r="C5855" s="23">
        <x:f>'Historical Trades'!C5855</x:f>
      </x:c>
      <x:c r="D5855" s="0">
        <x:f>'Historical Trades'!D5855</x:f>
      </x:c>
      <x:c r="E5855" s="23">
        <x:f>'Historical Trades'!E5855</x:f>
      </x:c>
      <x:c r="F5855" s="0">
        <x:f>'Historical Trades'!F5855</x:f>
      </x:c>
      <x:c r="G5855" s="0">
        <x:f>'Historical Trades'!G5855</x:f>
      </x:c>
      <x:c r="H5855" s="0">
        <x:f>'Historical Trades'!H5855</x:f>
      </x:c>
      <x:c r="I5855" s="0">
        <x:f>'Historical Trades'!I5855</x:f>
      </x:c>
      <x:c r="J5855" s="0">
        <x:f>'Historical Trades'!J5855</x:f>
      </x:c>
      <x:c r="K5855" s="0">
        <x:f>'Historical Trades'!K5855</x:f>
      </x:c>
      <x:c r="L5855" s="0">
        <x:f>'Historical Trades'!L5855</x:f>
      </x:c>
      <x:c r="M5855" s="0">
        <x:f>'Historical Trades'!M5855</x:f>
      </x:c>
      <x:c r="N5855" s="0">
        <x:f>CLEAN('Historical Trades'!O5855)</x:f>
      </x:c>
      <x:c r="P5855" s="14">
        <x:f>IF(G5855="sell",M5855,-M5855)</x:f>
      </x:c>
      <x:c r="Q5855" s="14">
        <x:f>VLOOKUP(N5855,'Currency Rates'!$A$3:$C$32,3,0)</x:f>
      </x:c>
      <x:c r="R5855" s="0">
        <x:f>IF(A5855="SPUS",0,IF(A5855="FWD",0,P5855/Q5855))</x:f>
      </x:c>
    </x:row>
    <x:row r="5856" spans="1:19" x14ac:dyDescent="0.3">
      <x:c r="A5856" s="0">
        <x:f>'Historical Trades'!A5856</x:f>
      </x:c>
      <x:c r="B5856" s="0">
        <x:f>'Historical Trades'!B5856</x:f>
      </x:c>
      <x:c r="C5856" s="23">
        <x:f>'Historical Trades'!C5856</x:f>
      </x:c>
      <x:c r="D5856" s="0">
        <x:f>'Historical Trades'!D5856</x:f>
      </x:c>
      <x:c r="E5856" s="23">
        <x:f>'Historical Trades'!E5856</x:f>
      </x:c>
      <x:c r="F5856" s="0">
        <x:f>'Historical Trades'!F5856</x:f>
      </x:c>
      <x:c r="G5856" s="0">
        <x:f>'Historical Trades'!G5856</x:f>
      </x:c>
      <x:c r="H5856" s="0">
        <x:f>'Historical Trades'!H5856</x:f>
      </x:c>
      <x:c r="I5856" s="0">
        <x:f>'Historical Trades'!I5856</x:f>
      </x:c>
      <x:c r="J5856" s="0">
        <x:f>'Historical Trades'!J5856</x:f>
      </x:c>
      <x:c r="K5856" s="0">
        <x:f>'Historical Trades'!K5856</x:f>
      </x:c>
      <x:c r="L5856" s="0">
        <x:f>'Historical Trades'!L5856</x:f>
      </x:c>
      <x:c r="M5856" s="0">
        <x:f>'Historical Trades'!M5856</x:f>
      </x:c>
      <x:c r="N5856" s="0">
        <x:f>CLEAN('Historical Trades'!O5856)</x:f>
      </x:c>
      <x:c r="P5856" s="14">
        <x:f>IF(G5856="sell",M5856,-M5856)</x:f>
      </x:c>
      <x:c r="Q5856" s="14">
        <x:f>VLOOKUP(N5856,'Currency Rates'!$A$3:$C$32,3,0)</x:f>
      </x:c>
      <x:c r="R5856" s="0">
        <x:f>IF(A5856="SPUS",0,IF(A5856="FWD",0,P5856/Q5856))</x:f>
      </x:c>
    </x:row>
    <x:row r="5857" spans="1:19" x14ac:dyDescent="0.3">
      <x:c r="A5857" s="0">
        <x:f>'Historical Trades'!A5857</x:f>
      </x:c>
      <x:c r="B5857" s="0">
        <x:f>'Historical Trades'!B5857</x:f>
      </x:c>
      <x:c r="C5857" s="23">
        <x:f>'Historical Trades'!C5857</x:f>
      </x:c>
      <x:c r="D5857" s="0">
        <x:f>'Historical Trades'!D5857</x:f>
      </x:c>
      <x:c r="E5857" s="23">
        <x:f>'Historical Trades'!E5857</x:f>
      </x:c>
      <x:c r="F5857" s="0">
        <x:f>'Historical Trades'!F5857</x:f>
      </x:c>
      <x:c r="G5857" s="0">
        <x:f>'Historical Trades'!G5857</x:f>
      </x:c>
      <x:c r="H5857" s="0">
        <x:f>'Historical Trades'!H5857</x:f>
      </x:c>
      <x:c r="I5857" s="0">
        <x:f>'Historical Trades'!I5857</x:f>
      </x:c>
      <x:c r="J5857" s="0">
        <x:f>'Historical Trades'!J5857</x:f>
      </x:c>
      <x:c r="K5857" s="0">
        <x:f>'Historical Trades'!K5857</x:f>
      </x:c>
      <x:c r="L5857" s="0">
        <x:f>'Historical Trades'!L5857</x:f>
      </x:c>
      <x:c r="M5857" s="0">
        <x:f>'Historical Trades'!M5857</x:f>
      </x:c>
      <x:c r="N5857" s="0">
        <x:f>CLEAN('Historical Trades'!O5857)</x:f>
      </x:c>
      <x:c r="P5857" s="14">
        <x:f>IF(G5857="sell",M5857,-M5857)</x:f>
      </x:c>
      <x:c r="Q5857" s="14">
        <x:f>VLOOKUP(N5857,'Currency Rates'!$A$3:$C$32,3,0)</x:f>
      </x:c>
      <x:c r="R5857" s="0">
        <x:f>IF(A5857="SPUS",0,IF(A5857="FWD",0,P5857/Q5857))</x:f>
      </x:c>
    </x:row>
    <x:row r="5858" spans="1:19" x14ac:dyDescent="0.3">
      <x:c r="A5858" s="0">
        <x:f>'Historical Trades'!A5858</x:f>
      </x:c>
      <x:c r="B5858" s="0">
        <x:f>'Historical Trades'!B5858</x:f>
      </x:c>
      <x:c r="C5858" s="23">
        <x:f>'Historical Trades'!C5858</x:f>
      </x:c>
      <x:c r="D5858" s="0">
        <x:f>'Historical Trades'!D5858</x:f>
      </x:c>
      <x:c r="E5858" s="23">
        <x:f>'Historical Trades'!E5858</x:f>
      </x:c>
      <x:c r="F5858" s="0">
        <x:f>'Historical Trades'!F5858</x:f>
      </x:c>
      <x:c r="G5858" s="0">
        <x:f>'Historical Trades'!G5858</x:f>
      </x:c>
      <x:c r="H5858" s="0">
        <x:f>'Historical Trades'!H5858</x:f>
      </x:c>
      <x:c r="I5858" s="0">
        <x:f>'Historical Trades'!I5858</x:f>
      </x:c>
      <x:c r="J5858" s="0">
        <x:f>'Historical Trades'!J5858</x:f>
      </x:c>
      <x:c r="K5858" s="0">
        <x:f>'Historical Trades'!K5858</x:f>
      </x:c>
      <x:c r="L5858" s="0">
        <x:f>'Historical Trades'!L5858</x:f>
      </x:c>
      <x:c r="M5858" s="0">
        <x:f>'Historical Trades'!M5858</x:f>
      </x:c>
      <x:c r="N5858" s="0">
        <x:f>CLEAN('Historical Trades'!O5858)</x:f>
      </x:c>
      <x:c r="P5858" s="14">
        <x:f>IF(G5858="sell",M5858,-M5858)</x:f>
      </x:c>
      <x:c r="Q5858" s="14">
        <x:f>VLOOKUP(N5858,'Currency Rates'!$A$3:$C$32,3,0)</x:f>
      </x:c>
      <x:c r="R5858" s="0">
        <x:f>IF(A5858="SPUS",0,IF(A5858="FWD",0,P5858/Q5858))</x:f>
      </x:c>
    </x:row>
    <x:row r="5859" spans="1:19" x14ac:dyDescent="0.3">
      <x:c r="A5859" s="0">
        <x:f>'Historical Trades'!A5859</x:f>
      </x:c>
      <x:c r="B5859" s="0">
        <x:f>'Historical Trades'!B5859</x:f>
      </x:c>
      <x:c r="C5859" s="23">
        <x:f>'Historical Trades'!C5859</x:f>
      </x:c>
      <x:c r="D5859" s="0">
        <x:f>'Historical Trades'!D5859</x:f>
      </x:c>
      <x:c r="E5859" s="23">
        <x:f>'Historical Trades'!E5859</x:f>
      </x:c>
      <x:c r="F5859" s="0">
        <x:f>'Historical Trades'!F5859</x:f>
      </x:c>
      <x:c r="G5859" s="0">
        <x:f>'Historical Trades'!G5859</x:f>
      </x:c>
      <x:c r="H5859" s="0">
        <x:f>'Historical Trades'!H5859</x:f>
      </x:c>
      <x:c r="I5859" s="0">
        <x:f>'Historical Trades'!I5859</x:f>
      </x:c>
      <x:c r="J5859" s="0">
        <x:f>'Historical Trades'!J5859</x:f>
      </x:c>
      <x:c r="K5859" s="0">
        <x:f>'Historical Trades'!K5859</x:f>
      </x:c>
      <x:c r="L5859" s="0">
        <x:f>'Historical Trades'!L5859</x:f>
      </x:c>
      <x:c r="M5859" s="0">
        <x:f>'Historical Trades'!M5859</x:f>
      </x:c>
      <x:c r="N5859" s="0">
        <x:f>CLEAN('Historical Trades'!O5859)</x:f>
      </x:c>
      <x:c r="P5859" s="14">
        <x:f>IF(G5859="sell",M5859,-M5859)</x:f>
      </x:c>
      <x:c r="Q5859" s="14">
        <x:f>VLOOKUP(N5859,'Currency Rates'!$A$3:$C$32,3,0)</x:f>
      </x:c>
      <x:c r="R5859" s="0">
        <x:f>IF(A5859="SPUS",0,IF(A5859="FWD",0,P5859/Q5859))</x:f>
      </x:c>
    </x:row>
    <x:row r="5860" spans="1:19" x14ac:dyDescent="0.3">
      <x:c r="A5860" s="0">
        <x:f>'Historical Trades'!A5860</x:f>
      </x:c>
      <x:c r="B5860" s="0">
        <x:f>'Historical Trades'!B5860</x:f>
      </x:c>
      <x:c r="C5860" s="23">
        <x:f>'Historical Trades'!C5860</x:f>
      </x:c>
      <x:c r="D5860" s="0">
        <x:f>'Historical Trades'!D5860</x:f>
      </x:c>
      <x:c r="E5860" s="23">
        <x:f>'Historical Trades'!E5860</x:f>
      </x:c>
      <x:c r="F5860" s="0">
        <x:f>'Historical Trades'!F5860</x:f>
      </x:c>
      <x:c r="G5860" s="0">
        <x:f>'Historical Trades'!G5860</x:f>
      </x:c>
      <x:c r="H5860" s="0">
        <x:f>'Historical Trades'!H5860</x:f>
      </x:c>
      <x:c r="I5860" s="0">
        <x:f>'Historical Trades'!I5860</x:f>
      </x:c>
      <x:c r="J5860" s="0">
        <x:f>'Historical Trades'!J5860</x:f>
      </x:c>
      <x:c r="K5860" s="0">
        <x:f>'Historical Trades'!K5860</x:f>
      </x:c>
      <x:c r="L5860" s="0">
        <x:f>'Historical Trades'!L5860</x:f>
      </x:c>
      <x:c r="M5860" s="0">
        <x:f>'Historical Trades'!M5860</x:f>
      </x:c>
      <x:c r="N5860" s="0">
        <x:f>CLEAN('Historical Trades'!O5860)</x:f>
      </x:c>
      <x:c r="P5860" s="14">
        <x:f>IF(G5860="sell",M5860,-M5860)</x:f>
      </x:c>
      <x:c r="Q5860" s="14">
        <x:f>VLOOKUP(N5860,'Currency Rates'!$A$3:$C$32,3,0)</x:f>
      </x:c>
      <x:c r="R5860" s="0">
        <x:f>IF(A5860="SPUS",0,IF(A5860="FWD",0,P5860/Q5860))</x:f>
      </x:c>
    </x:row>
    <x:row r="5861" spans="1:19" x14ac:dyDescent="0.3">
      <x:c r="A5861" s="0">
        <x:f>'Historical Trades'!A5861</x:f>
      </x:c>
      <x:c r="B5861" s="0">
        <x:f>'Historical Trades'!B5861</x:f>
      </x:c>
      <x:c r="C5861" s="23">
        <x:f>'Historical Trades'!C5861</x:f>
      </x:c>
      <x:c r="D5861" s="0">
        <x:f>'Historical Trades'!D5861</x:f>
      </x:c>
      <x:c r="E5861" s="23">
        <x:f>'Historical Trades'!E5861</x:f>
      </x:c>
      <x:c r="F5861" s="0">
        <x:f>'Historical Trades'!F5861</x:f>
      </x:c>
      <x:c r="G5861" s="0">
        <x:f>'Historical Trades'!G5861</x:f>
      </x:c>
      <x:c r="H5861" s="0">
        <x:f>'Historical Trades'!H5861</x:f>
      </x:c>
      <x:c r="I5861" s="0">
        <x:f>'Historical Trades'!I5861</x:f>
      </x:c>
      <x:c r="J5861" s="0">
        <x:f>'Historical Trades'!J5861</x:f>
      </x:c>
      <x:c r="K5861" s="0">
        <x:f>'Historical Trades'!K5861</x:f>
      </x:c>
      <x:c r="L5861" s="0">
        <x:f>'Historical Trades'!L5861</x:f>
      </x:c>
      <x:c r="M5861" s="0">
        <x:f>'Historical Trades'!M5861</x:f>
      </x:c>
      <x:c r="N5861" s="0">
        <x:f>CLEAN('Historical Trades'!O5861)</x:f>
      </x:c>
      <x:c r="P5861" s="14">
        <x:f>IF(G5861="sell",M5861,-M5861)</x:f>
      </x:c>
      <x:c r="Q5861" s="14">
        <x:f>VLOOKUP(N5861,'Currency Rates'!$A$3:$C$32,3,0)</x:f>
      </x:c>
      <x:c r="R5861" s="0">
        <x:f>IF(A5861="SPUS",0,IF(A5861="FWD",0,P5861/Q5861))</x:f>
      </x:c>
    </x:row>
    <x:row r="5862" spans="1:19" x14ac:dyDescent="0.3">
      <x:c r="A5862" s="0">
        <x:f>'Historical Trades'!A5862</x:f>
      </x:c>
      <x:c r="B5862" s="0">
        <x:f>'Historical Trades'!B5862</x:f>
      </x:c>
      <x:c r="C5862" s="23">
        <x:f>'Historical Trades'!C5862</x:f>
      </x:c>
      <x:c r="D5862" s="0">
        <x:f>'Historical Trades'!D5862</x:f>
      </x:c>
      <x:c r="E5862" s="23">
        <x:f>'Historical Trades'!E5862</x:f>
      </x:c>
      <x:c r="F5862" s="0">
        <x:f>'Historical Trades'!F5862</x:f>
      </x:c>
      <x:c r="G5862" s="0">
        <x:f>'Historical Trades'!G5862</x:f>
      </x:c>
      <x:c r="H5862" s="0">
        <x:f>'Historical Trades'!H5862</x:f>
      </x:c>
      <x:c r="I5862" s="0">
        <x:f>'Historical Trades'!I5862</x:f>
      </x:c>
      <x:c r="J5862" s="0">
        <x:f>'Historical Trades'!J5862</x:f>
      </x:c>
      <x:c r="K5862" s="0">
        <x:f>'Historical Trades'!K5862</x:f>
      </x:c>
      <x:c r="L5862" s="0">
        <x:f>'Historical Trades'!L5862</x:f>
      </x:c>
      <x:c r="M5862" s="0">
        <x:f>'Historical Trades'!M5862</x:f>
      </x:c>
      <x:c r="N5862" s="0">
        <x:f>CLEAN('Historical Trades'!O5862)</x:f>
      </x:c>
      <x:c r="P5862" s="14">
        <x:f>IF(G5862="sell",M5862,-M5862)</x:f>
      </x:c>
      <x:c r="Q5862" s="14">
        <x:f>VLOOKUP(N5862,'Currency Rates'!$A$3:$C$32,3,0)</x:f>
      </x:c>
      <x:c r="R5862" s="0">
        <x:f>IF(A5862="SPUS",0,IF(A5862="FWD",0,P5862/Q5862))</x:f>
      </x:c>
    </x:row>
    <x:row r="5863" spans="1:19" x14ac:dyDescent="0.3">
      <x:c r="A5863" s="0">
        <x:f>'Historical Trades'!A5863</x:f>
      </x:c>
      <x:c r="B5863" s="0">
        <x:f>'Historical Trades'!B5863</x:f>
      </x:c>
      <x:c r="C5863" s="23">
        <x:f>'Historical Trades'!C5863</x:f>
      </x:c>
      <x:c r="D5863" s="0">
        <x:f>'Historical Trades'!D5863</x:f>
      </x:c>
      <x:c r="E5863" s="23">
        <x:f>'Historical Trades'!E5863</x:f>
      </x:c>
      <x:c r="F5863" s="0">
        <x:f>'Historical Trades'!F5863</x:f>
      </x:c>
      <x:c r="G5863" s="0">
        <x:f>'Historical Trades'!G5863</x:f>
      </x:c>
      <x:c r="H5863" s="0">
        <x:f>'Historical Trades'!H5863</x:f>
      </x:c>
      <x:c r="I5863" s="0">
        <x:f>'Historical Trades'!I5863</x:f>
      </x:c>
      <x:c r="J5863" s="0">
        <x:f>'Historical Trades'!J5863</x:f>
      </x:c>
      <x:c r="K5863" s="0">
        <x:f>'Historical Trades'!K5863</x:f>
      </x:c>
      <x:c r="L5863" s="0">
        <x:f>'Historical Trades'!L5863</x:f>
      </x:c>
      <x:c r="M5863" s="0">
        <x:f>'Historical Trades'!M5863</x:f>
      </x:c>
      <x:c r="N5863" s="0">
        <x:f>CLEAN('Historical Trades'!O5863)</x:f>
      </x:c>
      <x:c r="P5863" s="14">
        <x:f>IF(G5863="sell",M5863,-M5863)</x:f>
      </x:c>
      <x:c r="Q5863" s="14">
        <x:f>VLOOKUP(N5863,'Currency Rates'!$A$3:$C$32,3,0)</x:f>
      </x:c>
      <x:c r="R5863" s="0">
        <x:f>IF(A5863="SPUS",0,IF(A5863="FWD",0,P5863/Q5863))</x:f>
      </x:c>
    </x:row>
    <x:row r="5864" spans="1:19" x14ac:dyDescent="0.3">
      <x:c r="A5864" s="0">
        <x:f>'Historical Trades'!A5864</x:f>
      </x:c>
      <x:c r="B5864" s="0">
        <x:f>'Historical Trades'!B5864</x:f>
      </x:c>
      <x:c r="C5864" s="23">
        <x:f>'Historical Trades'!C5864</x:f>
      </x:c>
      <x:c r="D5864" s="0">
        <x:f>'Historical Trades'!D5864</x:f>
      </x:c>
      <x:c r="E5864" s="23">
        <x:f>'Historical Trades'!E5864</x:f>
      </x:c>
      <x:c r="F5864" s="0">
        <x:f>'Historical Trades'!F5864</x:f>
      </x:c>
      <x:c r="G5864" s="0">
        <x:f>'Historical Trades'!G5864</x:f>
      </x:c>
      <x:c r="H5864" s="0">
        <x:f>'Historical Trades'!H5864</x:f>
      </x:c>
      <x:c r="I5864" s="0">
        <x:f>'Historical Trades'!I5864</x:f>
      </x:c>
      <x:c r="J5864" s="0">
        <x:f>'Historical Trades'!J5864</x:f>
      </x:c>
      <x:c r="K5864" s="0">
        <x:f>'Historical Trades'!K5864</x:f>
      </x:c>
      <x:c r="L5864" s="0">
        <x:f>'Historical Trades'!L5864</x:f>
      </x:c>
      <x:c r="M5864" s="0">
        <x:f>'Historical Trades'!M5864</x:f>
      </x:c>
      <x:c r="N5864" s="0">
        <x:f>CLEAN('Historical Trades'!O5864)</x:f>
      </x:c>
      <x:c r="P5864" s="14">
        <x:f>IF(G5864="sell",M5864,-M5864)</x:f>
      </x:c>
      <x:c r="Q5864" s="14">
        <x:f>VLOOKUP(N5864,'Currency Rates'!$A$3:$C$32,3,0)</x:f>
      </x:c>
      <x:c r="R5864" s="0">
        <x:f>IF(A5864="SPUS",0,IF(A5864="FWD",0,P5864/Q5864))</x:f>
      </x:c>
    </x:row>
    <x:row r="5865" spans="1:19" x14ac:dyDescent="0.3">
      <x:c r="A5865" s="0">
        <x:f>'Historical Trades'!A5865</x:f>
      </x:c>
      <x:c r="B5865" s="0">
        <x:f>'Historical Trades'!B5865</x:f>
      </x:c>
      <x:c r="C5865" s="23">
        <x:f>'Historical Trades'!C5865</x:f>
      </x:c>
      <x:c r="D5865" s="0">
        <x:f>'Historical Trades'!D5865</x:f>
      </x:c>
      <x:c r="E5865" s="23">
        <x:f>'Historical Trades'!E5865</x:f>
      </x:c>
      <x:c r="F5865" s="0">
        <x:f>'Historical Trades'!F5865</x:f>
      </x:c>
      <x:c r="G5865" s="0">
        <x:f>'Historical Trades'!G5865</x:f>
      </x:c>
      <x:c r="H5865" s="0">
        <x:f>'Historical Trades'!H5865</x:f>
      </x:c>
      <x:c r="I5865" s="0">
        <x:f>'Historical Trades'!I5865</x:f>
      </x:c>
      <x:c r="J5865" s="0">
        <x:f>'Historical Trades'!J5865</x:f>
      </x:c>
      <x:c r="K5865" s="0">
        <x:f>'Historical Trades'!K5865</x:f>
      </x:c>
      <x:c r="L5865" s="0">
        <x:f>'Historical Trades'!L5865</x:f>
      </x:c>
      <x:c r="M5865" s="0">
        <x:f>'Historical Trades'!M5865</x:f>
      </x:c>
      <x:c r="N5865" s="0">
        <x:f>CLEAN('Historical Trades'!O5865)</x:f>
      </x:c>
      <x:c r="P5865" s="14">
        <x:f>IF(G5865="sell",M5865,-M5865)</x:f>
      </x:c>
      <x:c r="Q5865" s="14">
        <x:f>VLOOKUP(N5865,'Currency Rates'!$A$3:$C$32,3,0)</x:f>
      </x:c>
      <x:c r="R5865" s="0">
        <x:f>IF(A5865="SPUS",0,IF(A5865="FWD",0,P5865/Q5865))</x:f>
      </x:c>
    </x:row>
    <x:row r="5866" spans="1:19" x14ac:dyDescent="0.3">
      <x:c r="A5866" s="0">
        <x:f>'Historical Trades'!A5866</x:f>
      </x:c>
      <x:c r="B5866" s="0">
        <x:f>'Historical Trades'!B5866</x:f>
      </x:c>
      <x:c r="C5866" s="23">
        <x:f>'Historical Trades'!C5866</x:f>
      </x:c>
      <x:c r="D5866" s="0">
        <x:f>'Historical Trades'!D5866</x:f>
      </x:c>
      <x:c r="E5866" s="23">
        <x:f>'Historical Trades'!E5866</x:f>
      </x:c>
      <x:c r="F5866" s="0">
        <x:f>'Historical Trades'!F5866</x:f>
      </x:c>
      <x:c r="G5866" s="0">
        <x:f>'Historical Trades'!G5866</x:f>
      </x:c>
      <x:c r="H5866" s="0">
        <x:f>'Historical Trades'!H5866</x:f>
      </x:c>
      <x:c r="I5866" s="0">
        <x:f>'Historical Trades'!I5866</x:f>
      </x:c>
      <x:c r="J5866" s="0">
        <x:f>'Historical Trades'!J5866</x:f>
      </x:c>
      <x:c r="K5866" s="0">
        <x:f>'Historical Trades'!K5866</x:f>
      </x:c>
      <x:c r="L5866" s="0">
        <x:f>'Historical Trades'!L5866</x:f>
      </x:c>
      <x:c r="M5866" s="0">
        <x:f>'Historical Trades'!M5866</x:f>
      </x:c>
      <x:c r="N5866" s="0">
        <x:f>CLEAN('Historical Trades'!O5866)</x:f>
      </x:c>
      <x:c r="P5866" s="14">
        <x:f>IF(G5866="sell",M5866,-M5866)</x:f>
      </x:c>
      <x:c r="Q5866" s="14">
        <x:f>VLOOKUP(N5866,'Currency Rates'!$A$3:$C$32,3,0)</x:f>
      </x:c>
      <x:c r="R5866" s="0">
        <x:f>IF(A5866="SPUS",0,IF(A5866="FWD",0,P5866/Q5866))</x:f>
      </x:c>
    </x:row>
    <x:row r="5867" spans="1:19" x14ac:dyDescent="0.3">
      <x:c r="A5867" s="0">
        <x:f>'Historical Trades'!A5867</x:f>
      </x:c>
      <x:c r="B5867" s="0">
        <x:f>'Historical Trades'!B5867</x:f>
      </x:c>
      <x:c r="C5867" s="23">
        <x:f>'Historical Trades'!C5867</x:f>
      </x:c>
      <x:c r="D5867" s="0">
        <x:f>'Historical Trades'!D5867</x:f>
      </x:c>
      <x:c r="E5867" s="23">
        <x:f>'Historical Trades'!E5867</x:f>
      </x:c>
      <x:c r="F5867" s="0">
        <x:f>'Historical Trades'!F5867</x:f>
      </x:c>
      <x:c r="G5867" s="0">
        <x:f>'Historical Trades'!G5867</x:f>
      </x:c>
      <x:c r="H5867" s="0">
        <x:f>'Historical Trades'!H5867</x:f>
      </x:c>
      <x:c r="I5867" s="0">
        <x:f>'Historical Trades'!I5867</x:f>
      </x:c>
      <x:c r="J5867" s="0">
        <x:f>'Historical Trades'!J5867</x:f>
      </x:c>
      <x:c r="K5867" s="0">
        <x:f>'Historical Trades'!K5867</x:f>
      </x:c>
      <x:c r="L5867" s="0">
        <x:f>'Historical Trades'!L5867</x:f>
      </x:c>
      <x:c r="M5867" s="0">
        <x:f>'Historical Trades'!M5867</x:f>
      </x:c>
      <x:c r="N5867" s="0">
        <x:f>CLEAN('Historical Trades'!O5867)</x:f>
      </x:c>
      <x:c r="P5867" s="14">
        <x:f>IF(G5867="sell",M5867,-M5867)</x:f>
      </x:c>
      <x:c r="Q5867" s="14">
        <x:f>VLOOKUP(N5867,'Currency Rates'!$A$3:$C$32,3,0)</x:f>
      </x:c>
      <x:c r="R5867" s="0">
        <x:f>IF(A5867="SPUS",0,IF(A5867="FWD",0,P5867/Q5867))</x:f>
      </x:c>
    </x:row>
    <x:row r="5868" spans="1:19" x14ac:dyDescent="0.3">
      <x:c r="A5868" s="0">
        <x:f>'Historical Trades'!A5868</x:f>
      </x:c>
      <x:c r="B5868" s="0">
        <x:f>'Historical Trades'!B5868</x:f>
      </x:c>
      <x:c r="C5868" s="23">
        <x:f>'Historical Trades'!C5868</x:f>
      </x:c>
      <x:c r="D5868" s="0">
        <x:f>'Historical Trades'!D5868</x:f>
      </x:c>
      <x:c r="E5868" s="23">
        <x:f>'Historical Trades'!E5868</x:f>
      </x:c>
      <x:c r="F5868" s="0">
        <x:f>'Historical Trades'!F5868</x:f>
      </x:c>
      <x:c r="G5868" s="0">
        <x:f>'Historical Trades'!G5868</x:f>
      </x:c>
      <x:c r="H5868" s="0">
        <x:f>'Historical Trades'!H5868</x:f>
      </x:c>
      <x:c r="I5868" s="0">
        <x:f>'Historical Trades'!I5868</x:f>
      </x:c>
      <x:c r="J5868" s="0">
        <x:f>'Historical Trades'!J5868</x:f>
      </x:c>
      <x:c r="K5868" s="0">
        <x:f>'Historical Trades'!K5868</x:f>
      </x:c>
      <x:c r="L5868" s="0">
        <x:f>'Historical Trades'!L5868</x:f>
      </x:c>
      <x:c r="M5868" s="0">
        <x:f>'Historical Trades'!M5868</x:f>
      </x:c>
      <x:c r="N5868" s="0">
        <x:f>CLEAN('Historical Trades'!O5868)</x:f>
      </x:c>
      <x:c r="P5868" s="14">
        <x:f>IF(G5868="sell",M5868,-M5868)</x:f>
      </x:c>
      <x:c r="Q5868" s="14">
        <x:f>VLOOKUP(N5868,'Currency Rates'!$A$3:$C$32,3,0)</x:f>
      </x:c>
      <x:c r="R5868" s="0">
        <x:f>IF(A5868="SPUS",0,IF(A5868="FWD",0,P5868/Q5868))</x:f>
      </x:c>
    </x:row>
    <x:row r="5869" spans="1:19" x14ac:dyDescent="0.3">
      <x:c r="A5869" s="0">
        <x:f>'Historical Trades'!A5869</x:f>
      </x:c>
      <x:c r="B5869" s="0">
        <x:f>'Historical Trades'!B5869</x:f>
      </x:c>
      <x:c r="C5869" s="23">
        <x:f>'Historical Trades'!C5869</x:f>
      </x:c>
      <x:c r="D5869" s="0">
        <x:f>'Historical Trades'!D5869</x:f>
      </x:c>
      <x:c r="E5869" s="23">
        <x:f>'Historical Trades'!E5869</x:f>
      </x:c>
      <x:c r="F5869" s="0">
        <x:f>'Historical Trades'!F5869</x:f>
      </x:c>
      <x:c r="G5869" s="0">
        <x:f>'Historical Trades'!G5869</x:f>
      </x:c>
      <x:c r="H5869" s="0">
        <x:f>'Historical Trades'!H5869</x:f>
      </x:c>
      <x:c r="I5869" s="0">
        <x:f>'Historical Trades'!I5869</x:f>
      </x:c>
      <x:c r="J5869" s="0">
        <x:f>'Historical Trades'!J5869</x:f>
      </x:c>
      <x:c r="K5869" s="0">
        <x:f>'Historical Trades'!K5869</x:f>
      </x:c>
      <x:c r="L5869" s="0">
        <x:f>'Historical Trades'!L5869</x:f>
      </x:c>
      <x:c r="M5869" s="0">
        <x:f>'Historical Trades'!M5869</x:f>
      </x:c>
      <x:c r="N5869" s="0">
        <x:f>CLEAN('Historical Trades'!O5869)</x:f>
      </x:c>
      <x:c r="P5869" s="14">
        <x:f>IF(G5869="sell",M5869,-M5869)</x:f>
      </x:c>
      <x:c r="Q5869" s="14">
        <x:f>VLOOKUP(N5869,'Currency Rates'!$A$3:$C$32,3,0)</x:f>
      </x:c>
      <x:c r="R5869" s="0">
        <x:f>IF(A5869="SPUS",0,IF(A5869="FWD",0,P5869/Q5869))</x:f>
      </x:c>
    </x:row>
    <x:row r="5870" spans="1:19" x14ac:dyDescent="0.3">
      <x:c r="A5870" s="0">
        <x:f>'Historical Trades'!A5870</x:f>
      </x:c>
      <x:c r="B5870" s="0">
        <x:f>'Historical Trades'!B5870</x:f>
      </x:c>
      <x:c r="C5870" s="23">
        <x:f>'Historical Trades'!C5870</x:f>
      </x:c>
      <x:c r="D5870" s="0">
        <x:f>'Historical Trades'!D5870</x:f>
      </x:c>
      <x:c r="E5870" s="23">
        <x:f>'Historical Trades'!E5870</x:f>
      </x:c>
      <x:c r="F5870" s="0">
        <x:f>'Historical Trades'!F5870</x:f>
      </x:c>
      <x:c r="G5870" s="0">
        <x:f>'Historical Trades'!G5870</x:f>
      </x:c>
      <x:c r="H5870" s="0">
        <x:f>'Historical Trades'!H5870</x:f>
      </x:c>
      <x:c r="I5870" s="0">
        <x:f>'Historical Trades'!I5870</x:f>
      </x:c>
      <x:c r="J5870" s="0">
        <x:f>'Historical Trades'!J5870</x:f>
      </x:c>
      <x:c r="K5870" s="0">
        <x:f>'Historical Trades'!K5870</x:f>
      </x:c>
      <x:c r="L5870" s="0">
        <x:f>'Historical Trades'!L5870</x:f>
      </x:c>
      <x:c r="M5870" s="0">
        <x:f>'Historical Trades'!M5870</x:f>
      </x:c>
      <x:c r="N5870" s="0">
        <x:f>CLEAN('Historical Trades'!O5870)</x:f>
      </x:c>
      <x:c r="P5870" s="14">
        <x:f>IF(G5870="sell",M5870,-M5870)</x:f>
      </x:c>
      <x:c r="Q5870" s="14">
        <x:f>VLOOKUP(N5870,'Currency Rates'!$A$3:$C$32,3,0)</x:f>
      </x:c>
      <x:c r="R5870" s="0">
        <x:f>IF(A5870="SPUS",0,IF(A5870="FWD",0,P5870/Q5870))</x:f>
      </x:c>
    </x:row>
    <x:row r="5871" spans="1:19" x14ac:dyDescent="0.3">
      <x:c r="A5871" s="0">
        <x:f>'Historical Trades'!A5871</x:f>
      </x:c>
      <x:c r="B5871" s="0">
        <x:f>'Historical Trades'!B5871</x:f>
      </x:c>
      <x:c r="C5871" s="23">
        <x:f>'Historical Trades'!C5871</x:f>
      </x:c>
      <x:c r="D5871" s="0">
        <x:f>'Historical Trades'!D5871</x:f>
      </x:c>
      <x:c r="E5871" s="23">
        <x:f>'Historical Trades'!E5871</x:f>
      </x:c>
      <x:c r="F5871" s="0">
        <x:f>'Historical Trades'!F5871</x:f>
      </x:c>
      <x:c r="G5871" s="0">
        <x:f>'Historical Trades'!G5871</x:f>
      </x:c>
      <x:c r="H5871" s="0">
        <x:f>'Historical Trades'!H5871</x:f>
      </x:c>
      <x:c r="I5871" s="0">
        <x:f>'Historical Trades'!I5871</x:f>
      </x:c>
      <x:c r="J5871" s="0">
        <x:f>'Historical Trades'!J5871</x:f>
      </x:c>
      <x:c r="K5871" s="0">
        <x:f>'Historical Trades'!K5871</x:f>
      </x:c>
      <x:c r="L5871" s="0">
        <x:f>'Historical Trades'!L5871</x:f>
      </x:c>
      <x:c r="M5871" s="0">
        <x:f>'Historical Trades'!M5871</x:f>
      </x:c>
      <x:c r="N5871" s="0">
        <x:f>CLEAN('Historical Trades'!O5871)</x:f>
      </x:c>
      <x:c r="P5871" s="14">
        <x:f>IF(G5871="sell",M5871,-M5871)</x:f>
      </x:c>
      <x:c r="Q5871" s="14">
        <x:f>VLOOKUP(N5871,'Currency Rates'!$A$3:$C$32,3,0)</x:f>
      </x:c>
      <x:c r="R5871" s="0">
        <x:f>IF(A5871="SPUS",0,IF(A5871="FWD",0,P5871/Q5871))</x:f>
      </x:c>
    </x:row>
    <x:row r="5872" spans="1:19" x14ac:dyDescent="0.3">
      <x:c r="A5872" s="0">
        <x:f>'Historical Trades'!A5872</x:f>
      </x:c>
      <x:c r="B5872" s="0">
        <x:f>'Historical Trades'!B5872</x:f>
      </x:c>
      <x:c r="C5872" s="23">
        <x:f>'Historical Trades'!C5872</x:f>
      </x:c>
      <x:c r="D5872" s="0">
        <x:f>'Historical Trades'!D5872</x:f>
      </x:c>
      <x:c r="E5872" s="23">
        <x:f>'Historical Trades'!E5872</x:f>
      </x:c>
      <x:c r="F5872" s="0">
        <x:f>'Historical Trades'!F5872</x:f>
      </x:c>
      <x:c r="G5872" s="0">
        <x:f>'Historical Trades'!G5872</x:f>
      </x:c>
      <x:c r="H5872" s="0">
        <x:f>'Historical Trades'!H5872</x:f>
      </x:c>
      <x:c r="I5872" s="0">
        <x:f>'Historical Trades'!I5872</x:f>
      </x:c>
      <x:c r="J5872" s="0">
        <x:f>'Historical Trades'!J5872</x:f>
      </x:c>
      <x:c r="K5872" s="0">
        <x:f>'Historical Trades'!K5872</x:f>
      </x:c>
      <x:c r="L5872" s="0">
        <x:f>'Historical Trades'!L5872</x:f>
      </x:c>
      <x:c r="M5872" s="0">
        <x:f>'Historical Trades'!M5872</x:f>
      </x:c>
      <x:c r="N5872" s="0">
        <x:f>CLEAN('Historical Trades'!O5872)</x:f>
      </x:c>
      <x:c r="P5872" s="14">
        <x:f>IF(G5872="sell",M5872,-M5872)</x:f>
      </x:c>
      <x:c r="Q5872" s="14">
        <x:f>VLOOKUP(N5872,'Currency Rates'!$A$3:$C$32,3,0)</x:f>
      </x:c>
      <x:c r="R5872" s="0">
        <x:f>IF(A5872="SPUS",0,IF(A5872="FWD",0,P5872/Q5872))</x:f>
      </x:c>
    </x:row>
    <x:row r="5873" spans="1:19" x14ac:dyDescent="0.3">
      <x:c r="A5873" s="0">
        <x:f>'Historical Trades'!A5873</x:f>
      </x:c>
      <x:c r="B5873" s="0">
        <x:f>'Historical Trades'!B5873</x:f>
      </x:c>
      <x:c r="C5873" s="23">
        <x:f>'Historical Trades'!C5873</x:f>
      </x:c>
      <x:c r="D5873" s="0">
        <x:f>'Historical Trades'!D5873</x:f>
      </x:c>
      <x:c r="E5873" s="23">
        <x:f>'Historical Trades'!E5873</x:f>
      </x:c>
      <x:c r="F5873" s="0">
        <x:f>'Historical Trades'!F5873</x:f>
      </x:c>
      <x:c r="G5873" s="0">
        <x:f>'Historical Trades'!G5873</x:f>
      </x:c>
      <x:c r="H5873" s="0">
        <x:f>'Historical Trades'!H5873</x:f>
      </x:c>
      <x:c r="I5873" s="0">
        <x:f>'Historical Trades'!I5873</x:f>
      </x:c>
      <x:c r="J5873" s="0">
        <x:f>'Historical Trades'!J5873</x:f>
      </x:c>
      <x:c r="K5873" s="0">
        <x:f>'Historical Trades'!K5873</x:f>
      </x:c>
      <x:c r="L5873" s="0">
        <x:f>'Historical Trades'!L5873</x:f>
      </x:c>
      <x:c r="M5873" s="0">
        <x:f>'Historical Trades'!M5873</x:f>
      </x:c>
      <x:c r="N5873" s="0">
        <x:f>CLEAN('Historical Trades'!O5873)</x:f>
      </x:c>
      <x:c r="P5873" s="14">
        <x:f>IF(G5873="sell",M5873,-M5873)</x:f>
      </x:c>
      <x:c r="Q5873" s="14">
        <x:f>VLOOKUP(N5873,'Currency Rates'!$A$3:$C$32,3,0)</x:f>
      </x:c>
      <x:c r="R5873" s="0">
        <x:f>IF(A5873="SPUS",0,IF(A5873="FWD",0,P5873/Q5873))</x:f>
      </x:c>
    </x:row>
    <x:row r="5874" spans="1:19" x14ac:dyDescent="0.3">
      <x:c r="A5874" s="0">
        <x:f>'Historical Trades'!A5874</x:f>
      </x:c>
      <x:c r="B5874" s="0">
        <x:f>'Historical Trades'!B5874</x:f>
      </x:c>
      <x:c r="C5874" s="23">
        <x:f>'Historical Trades'!C5874</x:f>
      </x:c>
      <x:c r="D5874" s="0">
        <x:f>'Historical Trades'!D5874</x:f>
      </x:c>
      <x:c r="E5874" s="23">
        <x:f>'Historical Trades'!E5874</x:f>
      </x:c>
      <x:c r="F5874" s="0">
        <x:f>'Historical Trades'!F5874</x:f>
      </x:c>
      <x:c r="G5874" s="0">
        <x:f>'Historical Trades'!G5874</x:f>
      </x:c>
      <x:c r="H5874" s="0">
        <x:f>'Historical Trades'!H5874</x:f>
      </x:c>
      <x:c r="I5874" s="0">
        <x:f>'Historical Trades'!I5874</x:f>
      </x:c>
      <x:c r="J5874" s="0">
        <x:f>'Historical Trades'!J5874</x:f>
      </x:c>
      <x:c r="K5874" s="0">
        <x:f>'Historical Trades'!K5874</x:f>
      </x:c>
      <x:c r="L5874" s="0">
        <x:f>'Historical Trades'!L5874</x:f>
      </x:c>
      <x:c r="M5874" s="0">
        <x:f>'Historical Trades'!M5874</x:f>
      </x:c>
      <x:c r="N5874" s="0">
        <x:f>CLEAN('Historical Trades'!O5874)</x:f>
      </x:c>
      <x:c r="P5874" s="14">
        <x:f>IF(G5874="sell",M5874,-M5874)</x:f>
      </x:c>
      <x:c r="Q5874" s="14">
        <x:f>VLOOKUP(N5874,'Currency Rates'!$A$3:$C$32,3,0)</x:f>
      </x:c>
      <x:c r="R5874" s="0">
        <x:f>IF(A5874="SPUS",0,IF(A5874="FWD",0,P5874/Q5874))</x:f>
      </x:c>
    </x:row>
    <x:row r="5875" spans="1:19" x14ac:dyDescent="0.3">
      <x:c r="A5875" s="0">
        <x:f>'Historical Trades'!A5875</x:f>
      </x:c>
      <x:c r="B5875" s="0">
        <x:f>'Historical Trades'!B5875</x:f>
      </x:c>
      <x:c r="C5875" s="23">
        <x:f>'Historical Trades'!C5875</x:f>
      </x:c>
      <x:c r="D5875" s="0">
        <x:f>'Historical Trades'!D5875</x:f>
      </x:c>
      <x:c r="E5875" s="23">
        <x:f>'Historical Trades'!E5875</x:f>
      </x:c>
      <x:c r="F5875" s="0">
        <x:f>'Historical Trades'!F5875</x:f>
      </x:c>
      <x:c r="G5875" s="0">
        <x:f>'Historical Trades'!G5875</x:f>
      </x:c>
      <x:c r="H5875" s="0">
        <x:f>'Historical Trades'!H5875</x:f>
      </x:c>
      <x:c r="I5875" s="0">
        <x:f>'Historical Trades'!I5875</x:f>
      </x:c>
      <x:c r="J5875" s="0">
        <x:f>'Historical Trades'!J5875</x:f>
      </x:c>
      <x:c r="K5875" s="0">
        <x:f>'Historical Trades'!K5875</x:f>
      </x:c>
      <x:c r="L5875" s="0">
        <x:f>'Historical Trades'!L5875</x:f>
      </x:c>
      <x:c r="M5875" s="0">
        <x:f>'Historical Trades'!M5875</x:f>
      </x:c>
      <x:c r="N5875" s="0">
        <x:f>CLEAN('Historical Trades'!O5875)</x:f>
      </x:c>
      <x:c r="P5875" s="14">
        <x:f>IF(G5875="sell",M5875,-M5875)</x:f>
      </x:c>
      <x:c r="Q5875" s="14">
        <x:f>VLOOKUP(N5875,'Currency Rates'!$A$3:$C$32,3,0)</x:f>
      </x:c>
      <x:c r="R5875" s="0">
        <x:f>IF(A5875="SPUS",0,IF(A5875="FWD",0,P5875/Q5875))</x:f>
      </x:c>
    </x:row>
    <x:row r="5876" spans="1:19" x14ac:dyDescent="0.3">
      <x:c r="A5876" s="0">
        <x:f>'Historical Trades'!A5876</x:f>
      </x:c>
      <x:c r="B5876" s="0">
        <x:f>'Historical Trades'!B5876</x:f>
      </x:c>
      <x:c r="C5876" s="23">
        <x:f>'Historical Trades'!C5876</x:f>
      </x:c>
      <x:c r="D5876" s="0">
        <x:f>'Historical Trades'!D5876</x:f>
      </x:c>
      <x:c r="E5876" s="23">
        <x:f>'Historical Trades'!E5876</x:f>
      </x:c>
      <x:c r="F5876" s="0">
        <x:f>'Historical Trades'!F5876</x:f>
      </x:c>
      <x:c r="G5876" s="0">
        <x:f>'Historical Trades'!G5876</x:f>
      </x:c>
      <x:c r="H5876" s="0">
        <x:f>'Historical Trades'!H5876</x:f>
      </x:c>
      <x:c r="I5876" s="0">
        <x:f>'Historical Trades'!I5876</x:f>
      </x:c>
      <x:c r="J5876" s="0">
        <x:f>'Historical Trades'!J5876</x:f>
      </x:c>
      <x:c r="K5876" s="0">
        <x:f>'Historical Trades'!K5876</x:f>
      </x:c>
      <x:c r="L5876" s="0">
        <x:f>'Historical Trades'!L5876</x:f>
      </x:c>
      <x:c r="M5876" s="0">
        <x:f>'Historical Trades'!M5876</x:f>
      </x:c>
      <x:c r="N5876" s="0">
        <x:f>CLEAN('Historical Trades'!O5876)</x:f>
      </x:c>
      <x:c r="P5876" s="14">
        <x:f>IF(G5876="sell",M5876,-M5876)</x:f>
      </x:c>
      <x:c r="Q5876" s="14">
        <x:f>VLOOKUP(N5876,'Currency Rates'!$A$3:$C$32,3,0)</x:f>
      </x:c>
      <x:c r="R5876" s="0">
        <x:f>IF(A5876="SPUS",0,IF(A5876="FWD",0,P5876/Q5876))</x:f>
      </x:c>
    </x:row>
    <x:row r="5877" spans="1:19" x14ac:dyDescent="0.3">
      <x:c r="A5877" s="0">
        <x:f>'Historical Trades'!A5877</x:f>
      </x:c>
      <x:c r="B5877" s="0">
        <x:f>'Historical Trades'!B5877</x:f>
      </x:c>
      <x:c r="C5877" s="23">
        <x:f>'Historical Trades'!C5877</x:f>
      </x:c>
      <x:c r="D5877" s="0">
        <x:f>'Historical Trades'!D5877</x:f>
      </x:c>
      <x:c r="E5877" s="23">
        <x:f>'Historical Trades'!E5877</x:f>
      </x:c>
      <x:c r="F5877" s="0">
        <x:f>'Historical Trades'!F5877</x:f>
      </x:c>
      <x:c r="G5877" s="0">
        <x:f>'Historical Trades'!G5877</x:f>
      </x:c>
      <x:c r="H5877" s="0">
        <x:f>'Historical Trades'!H5877</x:f>
      </x:c>
      <x:c r="I5877" s="0">
        <x:f>'Historical Trades'!I5877</x:f>
      </x:c>
      <x:c r="J5877" s="0">
        <x:f>'Historical Trades'!J5877</x:f>
      </x:c>
      <x:c r="K5877" s="0">
        <x:f>'Historical Trades'!K5877</x:f>
      </x:c>
      <x:c r="L5877" s="0">
        <x:f>'Historical Trades'!L5877</x:f>
      </x:c>
      <x:c r="M5877" s="0">
        <x:f>'Historical Trades'!M5877</x:f>
      </x:c>
      <x:c r="N5877" s="0">
        <x:f>CLEAN('Historical Trades'!O5877)</x:f>
      </x:c>
      <x:c r="P5877" s="14">
        <x:f>IF(G5877="sell",M5877,-M5877)</x:f>
      </x:c>
      <x:c r="Q5877" s="14">
        <x:f>VLOOKUP(N5877,'Currency Rates'!$A$3:$C$32,3,0)</x:f>
      </x:c>
      <x:c r="R5877" s="0">
        <x:f>IF(A5877="SPUS",0,IF(A5877="FWD",0,P5877/Q5877))</x:f>
      </x:c>
    </x:row>
    <x:row r="5878" spans="1:19" x14ac:dyDescent="0.3">
      <x:c r="A5878" s="0">
        <x:f>'Historical Trades'!A5878</x:f>
      </x:c>
      <x:c r="B5878" s="0">
        <x:f>'Historical Trades'!B5878</x:f>
      </x:c>
      <x:c r="C5878" s="23">
        <x:f>'Historical Trades'!C5878</x:f>
      </x:c>
      <x:c r="D5878" s="0">
        <x:f>'Historical Trades'!D5878</x:f>
      </x:c>
      <x:c r="E5878" s="23">
        <x:f>'Historical Trades'!E5878</x:f>
      </x:c>
      <x:c r="F5878" s="0">
        <x:f>'Historical Trades'!F5878</x:f>
      </x:c>
      <x:c r="G5878" s="0">
        <x:f>'Historical Trades'!G5878</x:f>
      </x:c>
      <x:c r="H5878" s="0">
        <x:f>'Historical Trades'!H5878</x:f>
      </x:c>
      <x:c r="I5878" s="0">
        <x:f>'Historical Trades'!I5878</x:f>
      </x:c>
      <x:c r="J5878" s="0">
        <x:f>'Historical Trades'!J5878</x:f>
      </x:c>
      <x:c r="K5878" s="0">
        <x:f>'Historical Trades'!K5878</x:f>
      </x:c>
      <x:c r="L5878" s="0">
        <x:f>'Historical Trades'!L5878</x:f>
      </x:c>
      <x:c r="M5878" s="0">
        <x:f>'Historical Trades'!M5878</x:f>
      </x:c>
      <x:c r="N5878" s="0">
        <x:f>CLEAN('Historical Trades'!O5878)</x:f>
      </x:c>
      <x:c r="P5878" s="14">
        <x:f>IF(G5878="sell",M5878,-M5878)</x:f>
      </x:c>
      <x:c r="Q5878" s="14">
        <x:f>VLOOKUP(N5878,'Currency Rates'!$A$3:$C$32,3,0)</x:f>
      </x:c>
      <x:c r="R5878" s="0">
        <x:f>IF(A5878="SPUS",0,IF(A5878="FWD",0,P5878/Q5878))</x:f>
      </x:c>
    </x:row>
    <x:row r="5879" spans="1:19" x14ac:dyDescent="0.3">
      <x:c r="A5879" s="0">
        <x:f>'Historical Trades'!A5879</x:f>
      </x:c>
      <x:c r="B5879" s="0">
        <x:f>'Historical Trades'!B5879</x:f>
      </x:c>
      <x:c r="C5879" s="23">
        <x:f>'Historical Trades'!C5879</x:f>
      </x:c>
      <x:c r="D5879" s="0">
        <x:f>'Historical Trades'!D5879</x:f>
      </x:c>
      <x:c r="E5879" s="23">
        <x:f>'Historical Trades'!E5879</x:f>
      </x:c>
      <x:c r="F5879" s="0">
        <x:f>'Historical Trades'!F5879</x:f>
      </x:c>
      <x:c r="G5879" s="0">
        <x:f>'Historical Trades'!G5879</x:f>
      </x:c>
      <x:c r="H5879" s="0">
        <x:f>'Historical Trades'!H5879</x:f>
      </x:c>
      <x:c r="I5879" s="0">
        <x:f>'Historical Trades'!I5879</x:f>
      </x:c>
      <x:c r="J5879" s="0">
        <x:f>'Historical Trades'!J5879</x:f>
      </x:c>
      <x:c r="K5879" s="0">
        <x:f>'Historical Trades'!K5879</x:f>
      </x:c>
      <x:c r="L5879" s="0">
        <x:f>'Historical Trades'!L5879</x:f>
      </x:c>
      <x:c r="M5879" s="0">
        <x:f>'Historical Trades'!M5879</x:f>
      </x:c>
      <x:c r="N5879" s="0">
        <x:f>CLEAN('Historical Trades'!O5879)</x:f>
      </x:c>
      <x:c r="P5879" s="14">
        <x:f>IF(G5879="sell",M5879,-M5879)</x:f>
      </x:c>
      <x:c r="Q5879" s="14">
        <x:f>VLOOKUP(N5879,'Currency Rates'!$A$3:$C$32,3,0)</x:f>
      </x:c>
      <x:c r="R5879" s="0">
        <x:f>IF(A5879="SPUS",0,IF(A5879="FWD",0,P5879/Q5879))</x:f>
      </x:c>
    </x:row>
    <x:row r="5880" spans="1:19" x14ac:dyDescent="0.3">
      <x:c r="A5880" s="0">
        <x:f>'Historical Trades'!A5880</x:f>
      </x:c>
      <x:c r="B5880" s="0">
        <x:f>'Historical Trades'!B5880</x:f>
      </x:c>
      <x:c r="C5880" s="23">
        <x:f>'Historical Trades'!C5880</x:f>
      </x:c>
      <x:c r="D5880" s="0">
        <x:f>'Historical Trades'!D5880</x:f>
      </x:c>
      <x:c r="E5880" s="23">
        <x:f>'Historical Trades'!E5880</x:f>
      </x:c>
      <x:c r="F5880" s="0">
        <x:f>'Historical Trades'!F5880</x:f>
      </x:c>
      <x:c r="G5880" s="0">
        <x:f>'Historical Trades'!G5880</x:f>
      </x:c>
      <x:c r="H5880" s="0">
        <x:f>'Historical Trades'!H5880</x:f>
      </x:c>
      <x:c r="I5880" s="0">
        <x:f>'Historical Trades'!I5880</x:f>
      </x:c>
      <x:c r="J5880" s="0">
        <x:f>'Historical Trades'!J5880</x:f>
      </x:c>
      <x:c r="K5880" s="0">
        <x:f>'Historical Trades'!K5880</x:f>
      </x:c>
      <x:c r="L5880" s="0">
        <x:f>'Historical Trades'!L5880</x:f>
      </x:c>
      <x:c r="M5880" s="0">
        <x:f>'Historical Trades'!M5880</x:f>
      </x:c>
      <x:c r="N5880" s="0">
        <x:f>CLEAN('Historical Trades'!O5880)</x:f>
      </x:c>
      <x:c r="P5880" s="14">
        <x:f>IF(G5880="sell",M5880,-M5880)</x:f>
      </x:c>
      <x:c r="Q5880" s="14">
        <x:f>VLOOKUP(N5880,'Currency Rates'!$A$3:$C$32,3,0)</x:f>
      </x:c>
      <x:c r="R5880" s="0">
        <x:f>IF(A5880="SPUS",0,IF(A5880="FWD",0,P5880/Q5880))</x:f>
      </x:c>
    </x:row>
    <x:row r="5881" spans="1:19" x14ac:dyDescent="0.3">
      <x:c r="A5881" s="0">
        <x:f>'Historical Trades'!A5881</x:f>
      </x:c>
      <x:c r="B5881" s="0">
        <x:f>'Historical Trades'!B5881</x:f>
      </x:c>
      <x:c r="C5881" s="23">
        <x:f>'Historical Trades'!C5881</x:f>
      </x:c>
      <x:c r="D5881" s="0">
        <x:f>'Historical Trades'!D5881</x:f>
      </x:c>
      <x:c r="E5881" s="23">
        <x:f>'Historical Trades'!E5881</x:f>
      </x:c>
      <x:c r="F5881" s="0">
        <x:f>'Historical Trades'!F5881</x:f>
      </x:c>
      <x:c r="G5881" s="0">
        <x:f>'Historical Trades'!G5881</x:f>
      </x:c>
      <x:c r="H5881" s="0">
        <x:f>'Historical Trades'!H5881</x:f>
      </x:c>
      <x:c r="I5881" s="0">
        <x:f>'Historical Trades'!I5881</x:f>
      </x:c>
      <x:c r="J5881" s="0">
        <x:f>'Historical Trades'!J5881</x:f>
      </x:c>
      <x:c r="K5881" s="0">
        <x:f>'Historical Trades'!K5881</x:f>
      </x:c>
      <x:c r="L5881" s="0">
        <x:f>'Historical Trades'!L5881</x:f>
      </x:c>
      <x:c r="M5881" s="0">
        <x:f>'Historical Trades'!M5881</x:f>
      </x:c>
      <x:c r="N5881" s="0">
        <x:f>CLEAN('Historical Trades'!O5881)</x:f>
      </x:c>
      <x:c r="P5881" s="14">
        <x:f>IF(G5881="sell",M5881,-M5881)</x:f>
      </x:c>
      <x:c r="Q5881" s="14">
        <x:f>VLOOKUP(N5881,'Currency Rates'!$A$3:$C$32,3,0)</x:f>
      </x:c>
      <x:c r="R5881" s="0">
        <x:f>IF(A5881="SPUS",0,IF(A5881="FWD",0,P5881/Q5881))</x:f>
      </x:c>
    </x:row>
    <x:row r="5882" spans="1:19" x14ac:dyDescent="0.3">
      <x:c r="A5882" s="0">
        <x:f>'Historical Trades'!A5882</x:f>
      </x:c>
      <x:c r="B5882" s="0">
        <x:f>'Historical Trades'!B5882</x:f>
      </x:c>
      <x:c r="C5882" s="23">
        <x:f>'Historical Trades'!C5882</x:f>
      </x:c>
      <x:c r="D5882" s="0">
        <x:f>'Historical Trades'!D5882</x:f>
      </x:c>
      <x:c r="E5882" s="23">
        <x:f>'Historical Trades'!E5882</x:f>
      </x:c>
      <x:c r="F5882" s="0">
        <x:f>'Historical Trades'!F5882</x:f>
      </x:c>
      <x:c r="G5882" s="0">
        <x:f>'Historical Trades'!G5882</x:f>
      </x:c>
      <x:c r="H5882" s="0">
        <x:f>'Historical Trades'!H5882</x:f>
      </x:c>
      <x:c r="I5882" s="0">
        <x:f>'Historical Trades'!I5882</x:f>
      </x:c>
      <x:c r="J5882" s="0">
        <x:f>'Historical Trades'!J5882</x:f>
      </x:c>
      <x:c r="K5882" s="0">
        <x:f>'Historical Trades'!K5882</x:f>
      </x:c>
      <x:c r="L5882" s="0">
        <x:f>'Historical Trades'!L5882</x:f>
      </x:c>
      <x:c r="M5882" s="0">
        <x:f>'Historical Trades'!M5882</x:f>
      </x:c>
      <x:c r="N5882" s="0">
        <x:f>CLEAN('Historical Trades'!O5882)</x:f>
      </x:c>
      <x:c r="P5882" s="14">
        <x:f>IF(G5882="sell",M5882,-M5882)</x:f>
      </x:c>
      <x:c r="Q5882" s="14">
        <x:f>VLOOKUP(N5882,'Currency Rates'!$A$3:$C$32,3,0)</x:f>
      </x:c>
      <x:c r="R5882" s="0">
        <x:f>IF(A5882="SPUS",0,IF(A5882="FWD",0,P5882/Q5882))</x:f>
      </x:c>
    </x:row>
    <x:row r="5883" spans="1:19" x14ac:dyDescent="0.3">
      <x:c r="A5883" s="0">
        <x:f>'Historical Trades'!A5883</x:f>
      </x:c>
      <x:c r="B5883" s="0">
        <x:f>'Historical Trades'!B5883</x:f>
      </x:c>
      <x:c r="C5883" s="23">
        <x:f>'Historical Trades'!C5883</x:f>
      </x:c>
      <x:c r="D5883" s="0">
        <x:f>'Historical Trades'!D5883</x:f>
      </x:c>
      <x:c r="E5883" s="23">
        <x:f>'Historical Trades'!E5883</x:f>
      </x:c>
      <x:c r="F5883" s="0">
        <x:f>'Historical Trades'!F5883</x:f>
      </x:c>
      <x:c r="G5883" s="0">
        <x:f>'Historical Trades'!G5883</x:f>
      </x:c>
      <x:c r="H5883" s="0">
        <x:f>'Historical Trades'!H5883</x:f>
      </x:c>
      <x:c r="I5883" s="0">
        <x:f>'Historical Trades'!I5883</x:f>
      </x:c>
      <x:c r="J5883" s="0">
        <x:f>'Historical Trades'!J5883</x:f>
      </x:c>
      <x:c r="K5883" s="0">
        <x:f>'Historical Trades'!K5883</x:f>
      </x:c>
      <x:c r="L5883" s="0">
        <x:f>'Historical Trades'!L5883</x:f>
      </x:c>
      <x:c r="M5883" s="0">
        <x:f>'Historical Trades'!M5883</x:f>
      </x:c>
      <x:c r="N5883" s="0">
        <x:f>CLEAN('Historical Trades'!O5883)</x:f>
      </x:c>
      <x:c r="P5883" s="14">
        <x:f>IF(G5883="sell",M5883,-M5883)</x:f>
      </x:c>
      <x:c r="Q5883" s="14">
        <x:f>VLOOKUP(N5883,'Currency Rates'!$A$3:$C$32,3,0)</x:f>
      </x:c>
      <x:c r="R5883" s="0">
        <x:f>IF(A5883="SPUS",0,IF(A5883="FWD",0,P5883/Q5883))</x:f>
      </x:c>
    </x:row>
    <x:row r="5884" spans="1:19" x14ac:dyDescent="0.3">
      <x:c r="A5884" s="0">
        <x:f>'Historical Trades'!A5884</x:f>
      </x:c>
      <x:c r="B5884" s="0">
        <x:f>'Historical Trades'!B5884</x:f>
      </x:c>
      <x:c r="C5884" s="23">
        <x:f>'Historical Trades'!C5884</x:f>
      </x:c>
      <x:c r="D5884" s="0">
        <x:f>'Historical Trades'!D5884</x:f>
      </x:c>
      <x:c r="E5884" s="23">
        <x:f>'Historical Trades'!E5884</x:f>
      </x:c>
      <x:c r="F5884" s="0">
        <x:f>'Historical Trades'!F5884</x:f>
      </x:c>
      <x:c r="G5884" s="0">
        <x:f>'Historical Trades'!G5884</x:f>
      </x:c>
      <x:c r="H5884" s="0">
        <x:f>'Historical Trades'!H5884</x:f>
      </x:c>
      <x:c r="I5884" s="0">
        <x:f>'Historical Trades'!I5884</x:f>
      </x:c>
      <x:c r="J5884" s="0">
        <x:f>'Historical Trades'!J5884</x:f>
      </x:c>
      <x:c r="K5884" s="0">
        <x:f>'Historical Trades'!K5884</x:f>
      </x:c>
      <x:c r="L5884" s="0">
        <x:f>'Historical Trades'!L5884</x:f>
      </x:c>
      <x:c r="M5884" s="0">
        <x:f>'Historical Trades'!M5884</x:f>
      </x:c>
      <x:c r="N5884" s="0">
        <x:f>CLEAN('Historical Trades'!O5884)</x:f>
      </x:c>
      <x:c r="P5884" s="14">
        <x:f>IF(G5884="sell",M5884,-M5884)</x:f>
      </x:c>
      <x:c r="Q5884" s="14">
        <x:f>VLOOKUP(N5884,'Currency Rates'!$A$3:$C$32,3,0)</x:f>
      </x:c>
      <x:c r="R5884" s="0">
        <x:f>IF(A5884="SPUS",0,IF(A5884="FWD",0,P5884/Q5884))</x:f>
      </x:c>
    </x:row>
    <x:row r="5885" spans="1:19" x14ac:dyDescent="0.3">
      <x:c r="A5885" s="0">
        <x:f>'Historical Trades'!A5885</x:f>
      </x:c>
      <x:c r="B5885" s="0">
        <x:f>'Historical Trades'!B5885</x:f>
      </x:c>
      <x:c r="C5885" s="23">
        <x:f>'Historical Trades'!C5885</x:f>
      </x:c>
      <x:c r="D5885" s="0">
        <x:f>'Historical Trades'!D5885</x:f>
      </x:c>
      <x:c r="E5885" s="23">
        <x:f>'Historical Trades'!E5885</x:f>
      </x:c>
      <x:c r="F5885" s="0">
        <x:f>'Historical Trades'!F5885</x:f>
      </x:c>
      <x:c r="G5885" s="0">
        <x:f>'Historical Trades'!G5885</x:f>
      </x:c>
      <x:c r="H5885" s="0">
        <x:f>'Historical Trades'!H5885</x:f>
      </x:c>
      <x:c r="I5885" s="0">
        <x:f>'Historical Trades'!I5885</x:f>
      </x:c>
      <x:c r="J5885" s="0">
        <x:f>'Historical Trades'!J5885</x:f>
      </x:c>
      <x:c r="K5885" s="0">
        <x:f>'Historical Trades'!K5885</x:f>
      </x:c>
      <x:c r="L5885" s="0">
        <x:f>'Historical Trades'!L5885</x:f>
      </x:c>
      <x:c r="M5885" s="0">
        <x:f>'Historical Trades'!M5885</x:f>
      </x:c>
      <x:c r="N5885" s="0">
        <x:f>CLEAN('Historical Trades'!O5885)</x:f>
      </x:c>
      <x:c r="P5885" s="14">
        <x:f>IF(G5885="sell",M5885,-M5885)</x:f>
      </x:c>
      <x:c r="Q5885" s="14">
        <x:f>VLOOKUP(N5885,'Currency Rates'!$A$3:$C$32,3,0)</x:f>
      </x:c>
      <x:c r="R5885" s="0">
        <x:f>IF(A5885="SPUS",0,IF(A5885="FWD",0,P5885/Q5885))</x:f>
      </x:c>
    </x:row>
    <x:row r="5886" spans="1:19" x14ac:dyDescent="0.3">
      <x:c r="A5886" s="0">
        <x:f>'Historical Trades'!A5886</x:f>
      </x:c>
      <x:c r="B5886" s="0">
        <x:f>'Historical Trades'!B5886</x:f>
      </x:c>
      <x:c r="C5886" s="23">
        <x:f>'Historical Trades'!C5886</x:f>
      </x:c>
      <x:c r="D5886" s="0">
        <x:f>'Historical Trades'!D5886</x:f>
      </x:c>
      <x:c r="E5886" s="23">
        <x:f>'Historical Trades'!E5886</x:f>
      </x:c>
      <x:c r="F5886" s="0">
        <x:f>'Historical Trades'!F5886</x:f>
      </x:c>
      <x:c r="G5886" s="0">
        <x:f>'Historical Trades'!G5886</x:f>
      </x:c>
      <x:c r="H5886" s="0">
        <x:f>'Historical Trades'!H5886</x:f>
      </x:c>
      <x:c r="I5886" s="0">
        <x:f>'Historical Trades'!I5886</x:f>
      </x:c>
      <x:c r="J5886" s="0">
        <x:f>'Historical Trades'!J5886</x:f>
      </x:c>
      <x:c r="K5886" s="0">
        <x:f>'Historical Trades'!K5886</x:f>
      </x:c>
      <x:c r="L5886" s="0">
        <x:f>'Historical Trades'!L5886</x:f>
      </x:c>
      <x:c r="M5886" s="0">
        <x:f>'Historical Trades'!M5886</x:f>
      </x:c>
      <x:c r="N5886" s="0">
        <x:f>CLEAN('Historical Trades'!O5886)</x:f>
      </x:c>
      <x:c r="P5886" s="14">
        <x:f>IF(G5886="sell",M5886,-M5886)</x:f>
      </x:c>
      <x:c r="Q5886" s="14">
        <x:f>VLOOKUP(N5886,'Currency Rates'!$A$3:$C$32,3,0)</x:f>
      </x:c>
      <x:c r="R5886" s="0">
        <x:f>IF(A5886="SPUS",0,IF(A5886="FWD",0,P5886/Q5886))</x:f>
      </x:c>
    </x:row>
    <x:row r="5887" spans="1:19" x14ac:dyDescent="0.3">
      <x:c r="A5887" s="0">
        <x:f>'Historical Trades'!A5887</x:f>
      </x:c>
      <x:c r="B5887" s="0">
        <x:f>'Historical Trades'!B5887</x:f>
      </x:c>
      <x:c r="C5887" s="23">
        <x:f>'Historical Trades'!C5887</x:f>
      </x:c>
      <x:c r="D5887" s="0">
        <x:f>'Historical Trades'!D5887</x:f>
      </x:c>
      <x:c r="E5887" s="23">
        <x:f>'Historical Trades'!E5887</x:f>
      </x:c>
      <x:c r="F5887" s="0">
        <x:f>'Historical Trades'!F5887</x:f>
      </x:c>
      <x:c r="G5887" s="0">
        <x:f>'Historical Trades'!G5887</x:f>
      </x:c>
      <x:c r="H5887" s="0">
        <x:f>'Historical Trades'!H5887</x:f>
      </x:c>
      <x:c r="I5887" s="0">
        <x:f>'Historical Trades'!I5887</x:f>
      </x:c>
      <x:c r="J5887" s="0">
        <x:f>'Historical Trades'!J5887</x:f>
      </x:c>
      <x:c r="K5887" s="0">
        <x:f>'Historical Trades'!K5887</x:f>
      </x:c>
      <x:c r="L5887" s="0">
        <x:f>'Historical Trades'!L5887</x:f>
      </x:c>
      <x:c r="M5887" s="0">
        <x:f>'Historical Trades'!M5887</x:f>
      </x:c>
      <x:c r="N5887" s="0">
        <x:f>CLEAN('Historical Trades'!O5887)</x:f>
      </x:c>
      <x:c r="P5887" s="14">
        <x:f>IF(G5887="sell",M5887,-M5887)</x:f>
      </x:c>
      <x:c r="Q5887" s="14">
        <x:f>VLOOKUP(N5887,'Currency Rates'!$A$3:$C$32,3,0)</x:f>
      </x:c>
      <x:c r="R5887" s="0">
        <x:f>IF(A5887="SPUS",0,IF(A5887="FWD",0,P5887/Q5887))</x:f>
      </x:c>
    </x:row>
    <x:row r="5888" spans="1:19" x14ac:dyDescent="0.3">
      <x:c r="A5888" s="0">
        <x:f>'Historical Trades'!A5888</x:f>
      </x:c>
      <x:c r="B5888" s="0">
        <x:f>'Historical Trades'!B5888</x:f>
      </x:c>
      <x:c r="C5888" s="23">
        <x:f>'Historical Trades'!C5888</x:f>
      </x:c>
      <x:c r="D5888" s="0">
        <x:f>'Historical Trades'!D5888</x:f>
      </x:c>
      <x:c r="E5888" s="23">
        <x:f>'Historical Trades'!E5888</x:f>
      </x:c>
      <x:c r="F5888" s="0">
        <x:f>'Historical Trades'!F5888</x:f>
      </x:c>
      <x:c r="G5888" s="0">
        <x:f>'Historical Trades'!G5888</x:f>
      </x:c>
      <x:c r="H5888" s="0">
        <x:f>'Historical Trades'!H5888</x:f>
      </x:c>
      <x:c r="I5888" s="0">
        <x:f>'Historical Trades'!I5888</x:f>
      </x:c>
      <x:c r="J5888" s="0">
        <x:f>'Historical Trades'!J5888</x:f>
      </x:c>
      <x:c r="K5888" s="0">
        <x:f>'Historical Trades'!K5888</x:f>
      </x:c>
      <x:c r="L5888" s="0">
        <x:f>'Historical Trades'!L5888</x:f>
      </x:c>
      <x:c r="M5888" s="0">
        <x:f>'Historical Trades'!M5888</x:f>
      </x:c>
      <x:c r="N5888" s="0">
        <x:f>CLEAN('Historical Trades'!O5888)</x:f>
      </x:c>
      <x:c r="P5888" s="14">
        <x:f>IF(G5888="sell",M5888,-M5888)</x:f>
      </x:c>
      <x:c r="Q5888" s="14">
        <x:f>VLOOKUP(N5888,'Currency Rates'!$A$3:$C$32,3,0)</x:f>
      </x:c>
      <x:c r="R5888" s="0">
        <x:f>IF(A5888="SPUS",0,IF(A5888="FWD",0,P5888/Q5888))</x:f>
      </x:c>
    </x:row>
    <x:row r="5889" spans="1:19" x14ac:dyDescent="0.3">
      <x:c r="A5889" s="0">
        <x:f>'Historical Trades'!A5889</x:f>
      </x:c>
      <x:c r="B5889" s="0">
        <x:f>'Historical Trades'!B5889</x:f>
      </x:c>
      <x:c r="C5889" s="23">
        <x:f>'Historical Trades'!C5889</x:f>
      </x:c>
      <x:c r="D5889" s="0">
        <x:f>'Historical Trades'!D5889</x:f>
      </x:c>
      <x:c r="E5889" s="23">
        <x:f>'Historical Trades'!E5889</x:f>
      </x:c>
      <x:c r="F5889" s="0">
        <x:f>'Historical Trades'!F5889</x:f>
      </x:c>
      <x:c r="G5889" s="0">
        <x:f>'Historical Trades'!G5889</x:f>
      </x:c>
      <x:c r="H5889" s="0">
        <x:f>'Historical Trades'!H5889</x:f>
      </x:c>
      <x:c r="I5889" s="0">
        <x:f>'Historical Trades'!I5889</x:f>
      </x:c>
      <x:c r="J5889" s="0">
        <x:f>'Historical Trades'!J5889</x:f>
      </x:c>
      <x:c r="K5889" s="0">
        <x:f>'Historical Trades'!K5889</x:f>
      </x:c>
      <x:c r="L5889" s="0">
        <x:f>'Historical Trades'!L5889</x:f>
      </x:c>
      <x:c r="M5889" s="0">
        <x:f>'Historical Trades'!M5889</x:f>
      </x:c>
      <x:c r="N5889" s="0">
        <x:f>CLEAN('Historical Trades'!O5889)</x:f>
      </x:c>
      <x:c r="P5889" s="14">
        <x:f>IF(G5889="sell",M5889,-M5889)</x:f>
      </x:c>
      <x:c r="Q5889" s="14">
        <x:f>VLOOKUP(N5889,'Currency Rates'!$A$3:$C$32,3,0)</x:f>
      </x:c>
      <x:c r="R5889" s="0">
        <x:f>IF(A5889="SPUS",0,IF(A5889="FWD",0,P5889/Q5889))</x:f>
      </x:c>
    </x:row>
    <x:row r="5890" spans="1:19" x14ac:dyDescent="0.3">
      <x:c r="A5890" s="0">
        <x:f>'Historical Trades'!A5890</x:f>
      </x:c>
      <x:c r="B5890" s="0">
        <x:f>'Historical Trades'!B5890</x:f>
      </x:c>
      <x:c r="C5890" s="23">
        <x:f>'Historical Trades'!C5890</x:f>
      </x:c>
      <x:c r="D5890" s="0">
        <x:f>'Historical Trades'!D5890</x:f>
      </x:c>
      <x:c r="E5890" s="23">
        <x:f>'Historical Trades'!E5890</x:f>
      </x:c>
      <x:c r="F5890" s="0">
        <x:f>'Historical Trades'!F5890</x:f>
      </x:c>
      <x:c r="G5890" s="0">
        <x:f>'Historical Trades'!G5890</x:f>
      </x:c>
      <x:c r="H5890" s="0">
        <x:f>'Historical Trades'!H5890</x:f>
      </x:c>
      <x:c r="I5890" s="0">
        <x:f>'Historical Trades'!I5890</x:f>
      </x:c>
      <x:c r="J5890" s="0">
        <x:f>'Historical Trades'!J5890</x:f>
      </x:c>
      <x:c r="K5890" s="0">
        <x:f>'Historical Trades'!K5890</x:f>
      </x:c>
      <x:c r="L5890" s="0">
        <x:f>'Historical Trades'!L5890</x:f>
      </x:c>
      <x:c r="M5890" s="0">
        <x:f>'Historical Trades'!M5890</x:f>
      </x:c>
      <x:c r="N5890" s="0">
        <x:f>CLEAN('Historical Trades'!O5890)</x:f>
      </x:c>
      <x:c r="P5890" s="14">
        <x:f>IF(G5890="sell",M5890,-M5890)</x:f>
      </x:c>
      <x:c r="Q5890" s="14">
        <x:f>VLOOKUP(N5890,'Currency Rates'!$A$3:$C$32,3,0)</x:f>
      </x:c>
      <x:c r="R5890" s="0">
        <x:f>IF(A5890="SPUS",0,IF(A5890="FWD",0,P5890/Q5890))</x:f>
      </x:c>
    </x:row>
    <x:row r="5891" spans="1:19" x14ac:dyDescent="0.3">
      <x:c r="A5891" s="0">
        <x:f>'Historical Trades'!A5891</x:f>
      </x:c>
      <x:c r="B5891" s="0">
        <x:f>'Historical Trades'!B5891</x:f>
      </x:c>
      <x:c r="C5891" s="23">
        <x:f>'Historical Trades'!C5891</x:f>
      </x:c>
      <x:c r="D5891" s="0">
        <x:f>'Historical Trades'!D5891</x:f>
      </x:c>
      <x:c r="E5891" s="23">
        <x:f>'Historical Trades'!E5891</x:f>
      </x:c>
      <x:c r="F5891" s="0">
        <x:f>'Historical Trades'!F5891</x:f>
      </x:c>
      <x:c r="G5891" s="0">
        <x:f>'Historical Trades'!G5891</x:f>
      </x:c>
      <x:c r="H5891" s="0">
        <x:f>'Historical Trades'!H5891</x:f>
      </x:c>
      <x:c r="I5891" s="0">
        <x:f>'Historical Trades'!I5891</x:f>
      </x:c>
      <x:c r="J5891" s="0">
        <x:f>'Historical Trades'!J5891</x:f>
      </x:c>
      <x:c r="K5891" s="0">
        <x:f>'Historical Trades'!K5891</x:f>
      </x:c>
      <x:c r="L5891" s="0">
        <x:f>'Historical Trades'!L5891</x:f>
      </x:c>
      <x:c r="M5891" s="0">
        <x:f>'Historical Trades'!M5891</x:f>
      </x:c>
      <x:c r="N5891" s="0">
        <x:f>CLEAN('Historical Trades'!O5891)</x:f>
      </x:c>
      <x:c r="P5891" s="14">
        <x:f>IF(G5891="sell",M5891,-M5891)</x:f>
      </x:c>
      <x:c r="Q5891" s="14">
        <x:f>VLOOKUP(N5891,'Currency Rates'!$A$3:$C$32,3,0)</x:f>
      </x:c>
      <x:c r="R5891" s="0">
        <x:f>IF(A5891="SPUS",0,IF(A5891="FWD",0,P5891/Q5891))</x:f>
      </x:c>
    </x:row>
    <x:row r="5892" spans="1:19" x14ac:dyDescent="0.3">
      <x:c r="A5892" s="0">
        <x:f>'Historical Trades'!A5892</x:f>
      </x:c>
      <x:c r="B5892" s="0">
        <x:f>'Historical Trades'!B5892</x:f>
      </x:c>
      <x:c r="C5892" s="23">
        <x:f>'Historical Trades'!C5892</x:f>
      </x:c>
      <x:c r="D5892" s="0">
        <x:f>'Historical Trades'!D5892</x:f>
      </x:c>
      <x:c r="E5892" s="23">
        <x:f>'Historical Trades'!E5892</x:f>
      </x:c>
      <x:c r="F5892" s="0">
        <x:f>'Historical Trades'!F5892</x:f>
      </x:c>
      <x:c r="G5892" s="0">
        <x:f>'Historical Trades'!G5892</x:f>
      </x:c>
      <x:c r="H5892" s="0">
        <x:f>'Historical Trades'!H5892</x:f>
      </x:c>
      <x:c r="I5892" s="0">
        <x:f>'Historical Trades'!I5892</x:f>
      </x:c>
      <x:c r="J5892" s="0">
        <x:f>'Historical Trades'!J5892</x:f>
      </x:c>
      <x:c r="K5892" s="0">
        <x:f>'Historical Trades'!K5892</x:f>
      </x:c>
      <x:c r="L5892" s="0">
        <x:f>'Historical Trades'!L5892</x:f>
      </x:c>
      <x:c r="M5892" s="0">
        <x:f>'Historical Trades'!M5892</x:f>
      </x:c>
      <x:c r="N5892" s="0">
        <x:f>CLEAN('Historical Trades'!O5892)</x:f>
      </x:c>
      <x:c r="P5892" s="14">
        <x:f>IF(G5892="sell",M5892,-M5892)</x:f>
      </x:c>
      <x:c r="Q5892" s="14">
        <x:f>VLOOKUP(N5892,'Currency Rates'!$A$3:$C$32,3,0)</x:f>
      </x:c>
      <x:c r="R5892" s="0">
        <x:f>IF(A5892="SPUS",0,IF(A5892="FWD",0,P5892/Q5892))</x:f>
      </x:c>
    </x:row>
    <x:row r="5893" spans="1:19" x14ac:dyDescent="0.3">
      <x:c r="A5893" s="0">
        <x:f>'Historical Trades'!A5893</x:f>
      </x:c>
      <x:c r="B5893" s="0">
        <x:f>'Historical Trades'!B5893</x:f>
      </x:c>
      <x:c r="C5893" s="23">
        <x:f>'Historical Trades'!C5893</x:f>
      </x:c>
      <x:c r="D5893" s="0">
        <x:f>'Historical Trades'!D5893</x:f>
      </x:c>
      <x:c r="E5893" s="23">
        <x:f>'Historical Trades'!E5893</x:f>
      </x:c>
      <x:c r="F5893" s="0">
        <x:f>'Historical Trades'!F5893</x:f>
      </x:c>
      <x:c r="G5893" s="0">
        <x:f>'Historical Trades'!G5893</x:f>
      </x:c>
      <x:c r="H5893" s="0">
        <x:f>'Historical Trades'!H5893</x:f>
      </x:c>
      <x:c r="I5893" s="0">
        <x:f>'Historical Trades'!I5893</x:f>
      </x:c>
      <x:c r="J5893" s="0">
        <x:f>'Historical Trades'!J5893</x:f>
      </x:c>
      <x:c r="K5893" s="0">
        <x:f>'Historical Trades'!K5893</x:f>
      </x:c>
      <x:c r="L5893" s="0">
        <x:f>'Historical Trades'!L5893</x:f>
      </x:c>
      <x:c r="M5893" s="0">
        <x:f>'Historical Trades'!M5893</x:f>
      </x:c>
      <x:c r="N5893" s="0">
        <x:f>CLEAN('Historical Trades'!O5893)</x:f>
      </x:c>
      <x:c r="P5893" s="14">
        <x:f>IF(G5893="sell",M5893,-M5893)</x:f>
      </x:c>
      <x:c r="Q5893" s="14">
        <x:f>VLOOKUP(N5893,'Currency Rates'!$A$3:$C$32,3,0)</x:f>
      </x:c>
      <x:c r="R5893" s="0">
        <x:f>IF(A5893="SPUS",0,IF(A5893="FWD",0,P5893/Q5893))</x:f>
      </x:c>
    </x:row>
    <x:row r="5894" spans="1:19" x14ac:dyDescent="0.3">
      <x:c r="A5894" s="0">
        <x:f>'Historical Trades'!A5894</x:f>
      </x:c>
      <x:c r="B5894" s="0">
        <x:f>'Historical Trades'!B5894</x:f>
      </x:c>
      <x:c r="C5894" s="23">
        <x:f>'Historical Trades'!C5894</x:f>
      </x:c>
      <x:c r="D5894" s="0">
        <x:f>'Historical Trades'!D5894</x:f>
      </x:c>
      <x:c r="E5894" s="23">
        <x:f>'Historical Trades'!E5894</x:f>
      </x:c>
      <x:c r="F5894" s="0">
        <x:f>'Historical Trades'!F5894</x:f>
      </x:c>
      <x:c r="G5894" s="0">
        <x:f>'Historical Trades'!G5894</x:f>
      </x:c>
      <x:c r="H5894" s="0">
        <x:f>'Historical Trades'!H5894</x:f>
      </x:c>
      <x:c r="I5894" s="0">
        <x:f>'Historical Trades'!I5894</x:f>
      </x:c>
      <x:c r="J5894" s="0">
        <x:f>'Historical Trades'!J5894</x:f>
      </x:c>
      <x:c r="K5894" s="0">
        <x:f>'Historical Trades'!K5894</x:f>
      </x:c>
      <x:c r="L5894" s="0">
        <x:f>'Historical Trades'!L5894</x:f>
      </x:c>
      <x:c r="M5894" s="0">
        <x:f>'Historical Trades'!M5894</x:f>
      </x:c>
      <x:c r="N5894" s="0">
        <x:f>CLEAN('Historical Trades'!O5894)</x:f>
      </x:c>
      <x:c r="P5894" s="14">
        <x:f>IF(G5894="sell",M5894,-M5894)</x:f>
      </x:c>
      <x:c r="Q5894" s="14">
        <x:f>VLOOKUP(N5894,'Currency Rates'!$A$3:$C$32,3,0)</x:f>
      </x:c>
      <x:c r="R5894" s="0">
        <x:f>IF(A5894="SPUS",0,IF(A5894="FWD",0,P5894/Q5894))</x:f>
      </x:c>
    </x:row>
    <x:row r="5895" spans="1:19" x14ac:dyDescent="0.3">
      <x:c r="A5895" s="0">
        <x:f>'Historical Trades'!A5895</x:f>
      </x:c>
      <x:c r="B5895" s="0">
        <x:f>'Historical Trades'!B5895</x:f>
      </x:c>
      <x:c r="C5895" s="23">
        <x:f>'Historical Trades'!C5895</x:f>
      </x:c>
      <x:c r="D5895" s="0">
        <x:f>'Historical Trades'!D5895</x:f>
      </x:c>
      <x:c r="E5895" s="23">
        <x:f>'Historical Trades'!E5895</x:f>
      </x:c>
      <x:c r="F5895" s="0">
        <x:f>'Historical Trades'!F5895</x:f>
      </x:c>
      <x:c r="G5895" s="0">
        <x:f>'Historical Trades'!G5895</x:f>
      </x:c>
      <x:c r="H5895" s="0">
        <x:f>'Historical Trades'!H5895</x:f>
      </x:c>
      <x:c r="I5895" s="0">
        <x:f>'Historical Trades'!I5895</x:f>
      </x:c>
      <x:c r="J5895" s="0">
        <x:f>'Historical Trades'!J5895</x:f>
      </x:c>
      <x:c r="K5895" s="0">
        <x:f>'Historical Trades'!K5895</x:f>
      </x:c>
      <x:c r="L5895" s="0">
        <x:f>'Historical Trades'!L5895</x:f>
      </x:c>
      <x:c r="M5895" s="0">
        <x:f>'Historical Trades'!M5895</x:f>
      </x:c>
      <x:c r="N5895" s="0">
        <x:f>CLEAN('Historical Trades'!O5895)</x:f>
      </x:c>
      <x:c r="P5895" s="14">
        <x:f>IF(G5895="sell",M5895,-M5895)</x:f>
      </x:c>
      <x:c r="Q5895" s="14">
        <x:f>VLOOKUP(N5895,'Currency Rates'!$A$3:$C$32,3,0)</x:f>
      </x:c>
      <x:c r="R5895" s="0">
        <x:f>IF(A5895="SPUS",0,IF(A5895="FWD",0,P5895/Q5895))</x:f>
      </x:c>
    </x:row>
    <x:row r="5896" spans="1:19" x14ac:dyDescent="0.3">
      <x:c r="A5896" s="0">
        <x:f>'Historical Trades'!A5896</x:f>
      </x:c>
      <x:c r="B5896" s="0">
        <x:f>'Historical Trades'!B5896</x:f>
      </x:c>
      <x:c r="C5896" s="23">
        <x:f>'Historical Trades'!C5896</x:f>
      </x:c>
      <x:c r="D5896" s="0">
        <x:f>'Historical Trades'!D5896</x:f>
      </x:c>
      <x:c r="E5896" s="23">
        <x:f>'Historical Trades'!E5896</x:f>
      </x:c>
      <x:c r="F5896" s="0">
        <x:f>'Historical Trades'!F5896</x:f>
      </x:c>
      <x:c r="G5896" s="0">
        <x:f>'Historical Trades'!G5896</x:f>
      </x:c>
      <x:c r="H5896" s="0">
        <x:f>'Historical Trades'!H5896</x:f>
      </x:c>
      <x:c r="I5896" s="0">
        <x:f>'Historical Trades'!I5896</x:f>
      </x:c>
      <x:c r="J5896" s="0">
        <x:f>'Historical Trades'!J5896</x:f>
      </x:c>
      <x:c r="K5896" s="0">
        <x:f>'Historical Trades'!K5896</x:f>
      </x:c>
      <x:c r="L5896" s="0">
        <x:f>'Historical Trades'!L5896</x:f>
      </x:c>
      <x:c r="M5896" s="0">
        <x:f>'Historical Trades'!M5896</x:f>
      </x:c>
      <x:c r="N5896" s="0">
        <x:f>CLEAN('Historical Trades'!O5896)</x:f>
      </x:c>
      <x:c r="P5896" s="14">
        <x:f>IF(G5896="sell",M5896,-M5896)</x:f>
      </x:c>
      <x:c r="Q5896" s="14">
        <x:f>VLOOKUP(N5896,'Currency Rates'!$A$3:$C$32,3,0)</x:f>
      </x:c>
      <x:c r="R5896" s="0">
        <x:f>IF(A5896="SPUS",0,IF(A5896="FWD",0,P5896/Q5896))</x:f>
      </x:c>
    </x:row>
    <x:row r="5897" spans="1:19" x14ac:dyDescent="0.3">
      <x:c r="A5897" s="0">
        <x:f>'Historical Trades'!A5897</x:f>
      </x:c>
      <x:c r="B5897" s="0">
        <x:f>'Historical Trades'!B5897</x:f>
      </x:c>
      <x:c r="C5897" s="23">
        <x:f>'Historical Trades'!C5897</x:f>
      </x:c>
      <x:c r="D5897" s="0">
        <x:f>'Historical Trades'!D5897</x:f>
      </x:c>
      <x:c r="E5897" s="23">
        <x:f>'Historical Trades'!E5897</x:f>
      </x:c>
      <x:c r="F5897" s="0">
        <x:f>'Historical Trades'!F5897</x:f>
      </x:c>
      <x:c r="G5897" s="0">
        <x:f>'Historical Trades'!G5897</x:f>
      </x:c>
      <x:c r="H5897" s="0">
        <x:f>'Historical Trades'!H5897</x:f>
      </x:c>
      <x:c r="I5897" s="0">
        <x:f>'Historical Trades'!I5897</x:f>
      </x:c>
      <x:c r="J5897" s="0">
        <x:f>'Historical Trades'!J5897</x:f>
      </x:c>
      <x:c r="K5897" s="0">
        <x:f>'Historical Trades'!K5897</x:f>
      </x:c>
      <x:c r="L5897" s="0">
        <x:f>'Historical Trades'!L5897</x:f>
      </x:c>
      <x:c r="M5897" s="0">
        <x:f>'Historical Trades'!M5897</x:f>
      </x:c>
      <x:c r="N5897" s="0">
        <x:f>CLEAN('Historical Trades'!O5897)</x:f>
      </x:c>
      <x:c r="P5897" s="14">
        <x:f>IF(G5897="sell",M5897,-M5897)</x:f>
      </x:c>
      <x:c r="Q5897" s="14">
        <x:f>VLOOKUP(N5897,'Currency Rates'!$A$3:$C$32,3,0)</x:f>
      </x:c>
      <x:c r="R5897" s="0">
        <x:f>IF(A5897="SPUS",0,IF(A5897="FWD",0,P5897/Q5897))</x:f>
      </x:c>
    </x:row>
    <x:row r="5898" spans="1:19" x14ac:dyDescent="0.3">
      <x:c r="A5898" s="0">
        <x:f>'Historical Trades'!A5898</x:f>
      </x:c>
      <x:c r="B5898" s="0">
        <x:f>'Historical Trades'!B5898</x:f>
      </x:c>
      <x:c r="C5898" s="23">
        <x:f>'Historical Trades'!C5898</x:f>
      </x:c>
      <x:c r="D5898" s="0">
        <x:f>'Historical Trades'!D5898</x:f>
      </x:c>
      <x:c r="E5898" s="23">
        <x:f>'Historical Trades'!E5898</x:f>
      </x:c>
      <x:c r="F5898" s="0">
        <x:f>'Historical Trades'!F5898</x:f>
      </x:c>
      <x:c r="G5898" s="0">
        <x:f>'Historical Trades'!G5898</x:f>
      </x:c>
      <x:c r="H5898" s="0">
        <x:f>'Historical Trades'!H5898</x:f>
      </x:c>
      <x:c r="I5898" s="0">
        <x:f>'Historical Trades'!I5898</x:f>
      </x:c>
      <x:c r="J5898" s="0">
        <x:f>'Historical Trades'!J5898</x:f>
      </x:c>
      <x:c r="K5898" s="0">
        <x:f>'Historical Trades'!K5898</x:f>
      </x:c>
      <x:c r="L5898" s="0">
        <x:f>'Historical Trades'!L5898</x:f>
      </x:c>
      <x:c r="M5898" s="0">
        <x:f>'Historical Trades'!M5898</x:f>
      </x:c>
      <x:c r="N5898" s="0">
        <x:f>CLEAN('Historical Trades'!O5898)</x:f>
      </x:c>
      <x:c r="P5898" s="14">
        <x:f>IF(G5898="sell",M5898,-M5898)</x:f>
      </x:c>
      <x:c r="Q5898" s="14">
        <x:f>VLOOKUP(N5898,'Currency Rates'!$A$3:$C$32,3,0)</x:f>
      </x:c>
      <x:c r="R5898" s="0">
        <x:f>IF(A5898="SPUS",0,IF(A5898="FWD",0,P5898/Q5898))</x:f>
      </x:c>
    </x:row>
    <x:row r="5899" spans="1:19" x14ac:dyDescent="0.3">
      <x:c r="A5899" s="0">
        <x:f>'Historical Trades'!A5899</x:f>
      </x:c>
      <x:c r="B5899" s="0">
        <x:f>'Historical Trades'!B5899</x:f>
      </x:c>
      <x:c r="C5899" s="23">
        <x:f>'Historical Trades'!C5899</x:f>
      </x:c>
      <x:c r="D5899" s="0">
        <x:f>'Historical Trades'!D5899</x:f>
      </x:c>
      <x:c r="E5899" s="23">
        <x:f>'Historical Trades'!E5899</x:f>
      </x:c>
      <x:c r="F5899" s="0">
        <x:f>'Historical Trades'!F5899</x:f>
      </x:c>
      <x:c r="G5899" s="0">
        <x:f>'Historical Trades'!G5899</x:f>
      </x:c>
      <x:c r="H5899" s="0">
        <x:f>'Historical Trades'!H5899</x:f>
      </x:c>
      <x:c r="I5899" s="0">
        <x:f>'Historical Trades'!I5899</x:f>
      </x:c>
      <x:c r="J5899" s="0">
        <x:f>'Historical Trades'!J5899</x:f>
      </x:c>
      <x:c r="K5899" s="0">
        <x:f>'Historical Trades'!K5899</x:f>
      </x:c>
      <x:c r="L5899" s="0">
        <x:f>'Historical Trades'!L5899</x:f>
      </x:c>
      <x:c r="M5899" s="0">
        <x:f>'Historical Trades'!M5899</x:f>
      </x:c>
      <x:c r="N5899" s="0">
        <x:f>CLEAN('Historical Trades'!O5899)</x:f>
      </x:c>
      <x:c r="P5899" s="14">
        <x:f>IF(G5899="sell",M5899,-M5899)</x:f>
      </x:c>
      <x:c r="Q5899" s="14">
        <x:f>VLOOKUP(N5899,'Currency Rates'!$A$3:$C$32,3,0)</x:f>
      </x:c>
      <x:c r="R5899" s="0">
        <x:f>IF(A5899="SPUS",0,IF(A5899="FWD",0,P5899/Q5899))</x:f>
      </x:c>
    </x:row>
    <x:row r="5900" spans="1:19" x14ac:dyDescent="0.3">
      <x:c r="A5900" s="0">
        <x:f>'Historical Trades'!A5900</x:f>
      </x:c>
      <x:c r="B5900" s="0">
        <x:f>'Historical Trades'!B5900</x:f>
      </x:c>
      <x:c r="C5900" s="23">
        <x:f>'Historical Trades'!C5900</x:f>
      </x:c>
      <x:c r="D5900" s="0">
        <x:f>'Historical Trades'!D5900</x:f>
      </x:c>
      <x:c r="E5900" s="23">
        <x:f>'Historical Trades'!E5900</x:f>
      </x:c>
      <x:c r="F5900" s="0">
        <x:f>'Historical Trades'!F5900</x:f>
      </x:c>
      <x:c r="G5900" s="0">
        <x:f>'Historical Trades'!G5900</x:f>
      </x:c>
      <x:c r="H5900" s="0">
        <x:f>'Historical Trades'!H5900</x:f>
      </x:c>
      <x:c r="I5900" s="0">
        <x:f>'Historical Trades'!I5900</x:f>
      </x:c>
      <x:c r="J5900" s="0">
        <x:f>'Historical Trades'!J5900</x:f>
      </x:c>
      <x:c r="K5900" s="0">
        <x:f>'Historical Trades'!K5900</x:f>
      </x:c>
      <x:c r="L5900" s="0">
        <x:f>'Historical Trades'!L5900</x:f>
      </x:c>
      <x:c r="M5900" s="0">
        <x:f>'Historical Trades'!M5900</x:f>
      </x:c>
      <x:c r="N5900" s="0">
        <x:f>CLEAN('Historical Trades'!O5900)</x:f>
      </x:c>
      <x:c r="P5900" s="14">
        <x:f>IF(G5900="sell",M5900,-M5900)</x:f>
      </x:c>
      <x:c r="Q5900" s="14">
        <x:f>VLOOKUP(N5900,'Currency Rates'!$A$3:$C$32,3,0)</x:f>
      </x:c>
      <x:c r="R5900" s="0">
        <x:f>IF(A5900="SPUS",0,IF(A5900="FWD",0,P5900/Q5900))</x:f>
      </x:c>
    </x:row>
    <x:row r="5901" spans="1:19" x14ac:dyDescent="0.3">
      <x:c r="A5901" s="0">
        <x:f>'Historical Trades'!A5901</x:f>
      </x:c>
      <x:c r="B5901" s="0">
        <x:f>'Historical Trades'!B5901</x:f>
      </x:c>
      <x:c r="C5901" s="23">
        <x:f>'Historical Trades'!C5901</x:f>
      </x:c>
      <x:c r="D5901" s="0">
        <x:f>'Historical Trades'!D5901</x:f>
      </x:c>
      <x:c r="E5901" s="23">
        <x:f>'Historical Trades'!E5901</x:f>
      </x:c>
      <x:c r="F5901" s="0">
        <x:f>'Historical Trades'!F5901</x:f>
      </x:c>
      <x:c r="G5901" s="0">
        <x:f>'Historical Trades'!G5901</x:f>
      </x:c>
      <x:c r="H5901" s="0">
        <x:f>'Historical Trades'!H5901</x:f>
      </x:c>
      <x:c r="I5901" s="0">
        <x:f>'Historical Trades'!I5901</x:f>
      </x:c>
      <x:c r="J5901" s="0">
        <x:f>'Historical Trades'!J5901</x:f>
      </x:c>
      <x:c r="K5901" s="0">
        <x:f>'Historical Trades'!K5901</x:f>
      </x:c>
      <x:c r="L5901" s="0">
        <x:f>'Historical Trades'!L5901</x:f>
      </x:c>
      <x:c r="M5901" s="0">
        <x:f>'Historical Trades'!M5901</x:f>
      </x:c>
      <x:c r="N5901" s="0">
        <x:f>CLEAN('Historical Trades'!O5901)</x:f>
      </x:c>
      <x:c r="P5901" s="14">
        <x:f>IF(G5901="sell",M5901,-M5901)</x:f>
      </x:c>
      <x:c r="Q5901" s="14">
        <x:f>VLOOKUP(N5901,'Currency Rates'!$A$3:$C$32,3,0)</x:f>
      </x:c>
      <x:c r="R5901" s="0">
        <x:f>IF(A5901="SPUS",0,IF(A5901="FWD",0,P5901/Q5901))</x:f>
      </x:c>
    </x:row>
    <x:row r="5902" spans="1:19" x14ac:dyDescent="0.3">
      <x:c r="A5902" s="0">
        <x:f>'Historical Trades'!A5902</x:f>
      </x:c>
      <x:c r="B5902" s="0">
        <x:f>'Historical Trades'!B5902</x:f>
      </x:c>
      <x:c r="C5902" s="23">
        <x:f>'Historical Trades'!C5902</x:f>
      </x:c>
      <x:c r="D5902" s="0">
        <x:f>'Historical Trades'!D5902</x:f>
      </x:c>
      <x:c r="E5902" s="23">
        <x:f>'Historical Trades'!E5902</x:f>
      </x:c>
      <x:c r="F5902" s="0">
        <x:f>'Historical Trades'!F5902</x:f>
      </x:c>
      <x:c r="G5902" s="0">
        <x:f>'Historical Trades'!G5902</x:f>
      </x:c>
      <x:c r="H5902" s="0">
        <x:f>'Historical Trades'!H5902</x:f>
      </x:c>
      <x:c r="I5902" s="0">
        <x:f>'Historical Trades'!I5902</x:f>
      </x:c>
      <x:c r="J5902" s="0">
        <x:f>'Historical Trades'!J5902</x:f>
      </x:c>
      <x:c r="K5902" s="0">
        <x:f>'Historical Trades'!K5902</x:f>
      </x:c>
      <x:c r="L5902" s="0">
        <x:f>'Historical Trades'!L5902</x:f>
      </x:c>
      <x:c r="M5902" s="0">
        <x:f>'Historical Trades'!M5902</x:f>
      </x:c>
      <x:c r="N5902" s="0">
        <x:f>CLEAN('Historical Trades'!O5902)</x:f>
      </x:c>
      <x:c r="P5902" s="14">
        <x:f>IF(G5902="sell",M5902,-M5902)</x:f>
      </x:c>
      <x:c r="Q5902" s="14">
        <x:f>VLOOKUP(N5902,'Currency Rates'!$A$3:$C$32,3,0)</x:f>
      </x:c>
      <x:c r="R5902" s="0">
        <x:f>IF(A5902="SPUS",0,IF(A5902="FWD",0,P5902/Q5902))</x:f>
      </x:c>
    </x:row>
    <x:row r="5903" spans="1:19" x14ac:dyDescent="0.3">
      <x:c r="A5903" s="0">
        <x:f>'Historical Trades'!A5903</x:f>
      </x:c>
      <x:c r="B5903" s="0">
        <x:f>'Historical Trades'!B5903</x:f>
      </x:c>
      <x:c r="C5903" s="23">
        <x:f>'Historical Trades'!C5903</x:f>
      </x:c>
      <x:c r="D5903" s="0">
        <x:f>'Historical Trades'!D5903</x:f>
      </x:c>
      <x:c r="E5903" s="23">
        <x:f>'Historical Trades'!E5903</x:f>
      </x:c>
      <x:c r="F5903" s="0">
        <x:f>'Historical Trades'!F5903</x:f>
      </x:c>
      <x:c r="G5903" s="0">
        <x:f>'Historical Trades'!G5903</x:f>
      </x:c>
      <x:c r="H5903" s="0">
        <x:f>'Historical Trades'!H5903</x:f>
      </x:c>
      <x:c r="I5903" s="0">
        <x:f>'Historical Trades'!I5903</x:f>
      </x:c>
      <x:c r="J5903" s="0">
        <x:f>'Historical Trades'!J5903</x:f>
      </x:c>
      <x:c r="K5903" s="0">
        <x:f>'Historical Trades'!K5903</x:f>
      </x:c>
      <x:c r="L5903" s="0">
        <x:f>'Historical Trades'!L5903</x:f>
      </x:c>
      <x:c r="M5903" s="0">
        <x:f>'Historical Trades'!M5903</x:f>
      </x:c>
      <x:c r="N5903" s="0">
        <x:f>CLEAN('Historical Trades'!O5903)</x:f>
      </x:c>
      <x:c r="P5903" s="14">
        <x:f>IF(G5903="sell",M5903,-M5903)</x:f>
      </x:c>
      <x:c r="Q5903" s="14">
        <x:f>VLOOKUP(N5903,'Currency Rates'!$A$3:$C$32,3,0)</x:f>
      </x:c>
      <x:c r="R5903" s="0">
        <x:f>IF(A5903="SPUS",0,IF(A5903="FWD",0,P5903/Q5903))</x:f>
      </x:c>
    </x:row>
    <x:row r="5904" spans="1:19" x14ac:dyDescent="0.3">
      <x:c r="A5904" s="0">
        <x:f>'Historical Trades'!A5904</x:f>
      </x:c>
      <x:c r="B5904" s="0">
        <x:f>'Historical Trades'!B5904</x:f>
      </x:c>
      <x:c r="C5904" s="23">
        <x:f>'Historical Trades'!C5904</x:f>
      </x:c>
      <x:c r="D5904" s="0">
        <x:f>'Historical Trades'!D5904</x:f>
      </x:c>
      <x:c r="E5904" s="23">
        <x:f>'Historical Trades'!E5904</x:f>
      </x:c>
      <x:c r="F5904" s="0">
        <x:f>'Historical Trades'!F5904</x:f>
      </x:c>
      <x:c r="G5904" s="0">
        <x:f>'Historical Trades'!G5904</x:f>
      </x:c>
      <x:c r="H5904" s="0">
        <x:f>'Historical Trades'!H5904</x:f>
      </x:c>
      <x:c r="I5904" s="0">
        <x:f>'Historical Trades'!I5904</x:f>
      </x:c>
      <x:c r="J5904" s="0">
        <x:f>'Historical Trades'!J5904</x:f>
      </x:c>
      <x:c r="K5904" s="0">
        <x:f>'Historical Trades'!K5904</x:f>
      </x:c>
      <x:c r="L5904" s="0">
        <x:f>'Historical Trades'!L5904</x:f>
      </x:c>
      <x:c r="M5904" s="0">
        <x:f>'Historical Trades'!M5904</x:f>
      </x:c>
      <x:c r="N5904" s="0">
        <x:f>CLEAN('Historical Trades'!O5904)</x:f>
      </x:c>
      <x:c r="P5904" s="14">
        <x:f>IF(G5904="sell",M5904,-M5904)</x:f>
      </x:c>
      <x:c r="Q5904" s="14">
        <x:f>VLOOKUP(N5904,'Currency Rates'!$A$3:$C$32,3,0)</x:f>
      </x:c>
      <x:c r="R5904" s="0">
        <x:f>IF(A5904="SPUS",0,IF(A5904="FWD",0,P5904/Q5904))</x:f>
      </x:c>
    </x:row>
    <x:row r="5905" spans="1:19" x14ac:dyDescent="0.3">
      <x:c r="A5905" s="0">
        <x:f>'Historical Trades'!A5905</x:f>
      </x:c>
      <x:c r="B5905" s="0">
        <x:f>'Historical Trades'!B5905</x:f>
      </x:c>
      <x:c r="C5905" s="23">
        <x:f>'Historical Trades'!C5905</x:f>
      </x:c>
      <x:c r="D5905" s="0">
        <x:f>'Historical Trades'!D5905</x:f>
      </x:c>
      <x:c r="E5905" s="23">
        <x:f>'Historical Trades'!E5905</x:f>
      </x:c>
      <x:c r="F5905" s="0">
        <x:f>'Historical Trades'!F5905</x:f>
      </x:c>
      <x:c r="G5905" s="0">
        <x:f>'Historical Trades'!G5905</x:f>
      </x:c>
      <x:c r="H5905" s="0">
        <x:f>'Historical Trades'!H5905</x:f>
      </x:c>
      <x:c r="I5905" s="0">
        <x:f>'Historical Trades'!I5905</x:f>
      </x:c>
      <x:c r="J5905" s="0">
        <x:f>'Historical Trades'!J5905</x:f>
      </x:c>
      <x:c r="K5905" s="0">
        <x:f>'Historical Trades'!K5905</x:f>
      </x:c>
      <x:c r="L5905" s="0">
        <x:f>'Historical Trades'!L5905</x:f>
      </x:c>
      <x:c r="M5905" s="0">
        <x:f>'Historical Trades'!M5905</x:f>
      </x:c>
      <x:c r="N5905" s="0">
        <x:f>CLEAN('Historical Trades'!O5905)</x:f>
      </x:c>
      <x:c r="P5905" s="14">
        <x:f>IF(G5905="sell",M5905,-M5905)</x:f>
      </x:c>
      <x:c r="Q5905" s="14">
        <x:f>VLOOKUP(N5905,'Currency Rates'!$A$3:$C$32,3,0)</x:f>
      </x:c>
      <x:c r="R5905" s="0">
        <x:f>IF(A5905="SPUS",0,IF(A5905="FWD",0,P5905/Q5905))</x:f>
      </x:c>
    </x:row>
    <x:row r="5906" spans="1:19" x14ac:dyDescent="0.3">
      <x:c r="A5906" s="0">
        <x:f>'Historical Trades'!A5906</x:f>
      </x:c>
      <x:c r="B5906" s="0">
        <x:f>'Historical Trades'!B5906</x:f>
      </x:c>
      <x:c r="C5906" s="23">
        <x:f>'Historical Trades'!C5906</x:f>
      </x:c>
      <x:c r="D5906" s="0">
        <x:f>'Historical Trades'!D5906</x:f>
      </x:c>
      <x:c r="E5906" s="23">
        <x:f>'Historical Trades'!E5906</x:f>
      </x:c>
      <x:c r="F5906" s="0">
        <x:f>'Historical Trades'!F5906</x:f>
      </x:c>
      <x:c r="G5906" s="0">
        <x:f>'Historical Trades'!G5906</x:f>
      </x:c>
      <x:c r="H5906" s="0">
        <x:f>'Historical Trades'!H5906</x:f>
      </x:c>
      <x:c r="I5906" s="0">
        <x:f>'Historical Trades'!I5906</x:f>
      </x:c>
      <x:c r="J5906" s="0">
        <x:f>'Historical Trades'!J5906</x:f>
      </x:c>
      <x:c r="K5906" s="0">
        <x:f>'Historical Trades'!K5906</x:f>
      </x:c>
      <x:c r="L5906" s="0">
        <x:f>'Historical Trades'!L5906</x:f>
      </x:c>
      <x:c r="M5906" s="0">
        <x:f>'Historical Trades'!M5906</x:f>
      </x:c>
      <x:c r="N5906" s="0">
        <x:f>CLEAN('Historical Trades'!O5906)</x:f>
      </x:c>
      <x:c r="P5906" s="14">
        <x:f>IF(G5906="sell",M5906,-M5906)</x:f>
      </x:c>
      <x:c r="Q5906" s="14">
        <x:f>VLOOKUP(N5906,'Currency Rates'!$A$3:$C$32,3,0)</x:f>
      </x:c>
      <x:c r="R5906" s="0">
        <x:f>IF(A5906="SPUS",0,IF(A5906="FWD",0,P5906/Q5906))</x:f>
      </x:c>
    </x:row>
    <x:row r="5907" spans="1:19" x14ac:dyDescent="0.3">
      <x:c r="A5907" s="0">
        <x:f>'Historical Trades'!A5907</x:f>
      </x:c>
      <x:c r="B5907" s="0">
        <x:f>'Historical Trades'!B5907</x:f>
      </x:c>
      <x:c r="C5907" s="23">
        <x:f>'Historical Trades'!C5907</x:f>
      </x:c>
      <x:c r="D5907" s="0">
        <x:f>'Historical Trades'!D5907</x:f>
      </x:c>
      <x:c r="E5907" s="23">
        <x:f>'Historical Trades'!E5907</x:f>
      </x:c>
      <x:c r="F5907" s="0">
        <x:f>'Historical Trades'!F5907</x:f>
      </x:c>
      <x:c r="G5907" s="0">
        <x:f>'Historical Trades'!G5907</x:f>
      </x:c>
      <x:c r="H5907" s="0">
        <x:f>'Historical Trades'!H5907</x:f>
      </x:c>
      <x:c r="I5907" s="0">
        <x:f>'Historical Trades'!I5907</x:f>
      </x:c>
      <x:c r="J5907" s="0">
        <x:f>'Historical Trades'!J5907</x:f>
      </x:c>
      <x:c r="K5907" s="0">
        <x:f>'Historical Trades'!K5907</x:f>
      </x:c>
      <x:c r="L5907" s="0">
        <x:f>'Historical Trades'!L5907</x:f>
      </x:c>
      <x:c r="M5907" s="0">
        <x:f>'Historical Trades'!M5907</x:f>
      </x:c>
      <x:c r="N5907" s="0">
        <x:f>CLEAN('Historical Trades'!O5907)</x:f>
      </x:c>
      <x:c r="P5907" s="14">
        <x:f>IF(G5907="sell",M5907,-M5907)</x:f>
      </x:c>
      <x:c r="Q5907" s="14">
        <x:f>VLOOKUP(N5907,'Currency Rates'!$A$3:$C$32,3,0)</x:f>
      </x:c>
      <x:c r="R5907" s="0">
        <x:f>IF(A5907="SPUS",0,IF(A5907="FWD",0,P5907/Q5907))</x:f>
      </x:c>
    </x:row>
    <x:row r="5908" spans="1:19" x14ac:dyDescent="0.3">
      <x:c r="A5908" s="0">
        <x:f>'Historical Trades'!A5908</x:f>
      </x:c>
      <x:c r="B5908" s="0">
        <x:f>'Historical Trades'!B5908</x:f>
      </x:c>
      <x:c r="C5908" s="23">
        <x:f>'Historical Trades'!C5908</x:f>
      </x:c>
      <x:c r="D5908" s="0">
        <x:f>'Historical Trades'!D5908</x:f>
      </x:c>
      <x:c r="E5908" s="23">
        <x:f>'Historical Trades'!E5908</x:f>
      </x:c>
      <x:c r="F5908" s="0">
        <x:f>'Historical Trades'!F5908</x:f>
      </x:c>
      <x:c r="G5908" s="0">
        <x:f>'Historical Trades'!G5908</x:f>
      </x:c>
      <x:c r="H5908" s="0">
        <x:f>'Historical Trades'!H5908</x:f>
      </x:c>
      <x:c r="I5908" s="0">
        <x:f>'Historical Trades'!I5908</x:f>
      </x:c>
      <x:c r="J5908" s="0">
        <x:f>'Historical Trades'!J5908</x:f>
      </x:c>
      <x:c r="K5908" s="0">
        <x:f>'Historical Trades'!K5908</x:f>
      </x:c>
      <x:c r="L5908" s="0">
        <x:f>'Historical Trades'!L5908</x:f>
      </x:c>
      <x:c r="M5908" s="0">
        <x:f>'Historical Trades'!M5908</x:f>
      </x:c>
      <x:c r="N5908" s="0">
        <x:f>CLEAN('Historical Trades'!O5908)</x:f>
      </x:c>
      <x:c r="P5908" s="14">
        <x:f>IF(G5908="sell",M5908,-M5908)</x:f>
      </x:c>
      <x:c r="Q5908" s="14">
        <x:f>VLOOKUP(N5908,'Currency Rates'!$A$3:$C$32,3,0)</x:f>
      </x:c>
      <x:c r="R5908" s="0">
        <x:f>IF(A5908="SPUS",0,IF(A5908="FWD",0,P5908/Q5908))</x:f>
      </x:c>
    </x:row>
    <x:row r="5909" spans="1:19" x14ac:dyDescent="0.3">
      <x:c r="A5909" s="0">
        <x:f>'Historical Trades'!A5909</x:f>
      </x:c>
      <x:c r="B5909" s="0">
        <x:f>'Historical Trades'!B5909</x:f>
      </x:c>
      <x:c r="C5909" s="23">
        <x:f>'Historical Trades'!C5909</x:f>
      </x:c>
      <x:c r="D5909" s="0">
        <x:f>'Historical Trades'!D5909</x:f>
      </x:c>
      <x:c r="E5909" s="23">
        <x:f>'Historical Trades'!E5909</x:f>
      </x:c>
      <x:c r="F5909" s="0">
        <x:f>'Historical Trades'!F5909</x:f>
      </x:c>
      <x:c r="G5909" s="0">
        <x:f>'Historical Trades'!G5909</x:f>
      </x:c>
      <x:c r="H5909" s="0">
        <x:f>'Historical Trades'!H5909</x:f>
      </x:c>
      <x:c r="I5909" s="0">
        <x:f>'Historical Trades'!I5909</x:f>
      </x:c>
      <x:c r="J5909" s="0">
        <x:f>'Historical Trades'!J5909</x:f>
      </x:c>
      <x:c r="K5909" s="0">
        <x:f>'Historical Trades'!K5909</x:f>
      </x:c>
      <x:c r="L5909" s="0">
        <x:f>'Historical Trades'!L5909</x:f>
      </x:c>
      <x:c r="M5909" s="0">
        <x:f>'Historical Trades'!M5909</x:f>
      </x:c>
      <x:c r="N5909" s="0">
        <x:f>CLEAN('Historical Trades'!O5909)</x:f>
      </x:c>
      <x:c r="P5909" s="14">
        <x:f>IF(G5909="sell",M5909,-M5909)</x:f>
      </x:c>
      <x:c r="Q5909" s="14">
        <x:f>VLOOKUP(N5909,'Currency Rates'!$A$3:$C$32,3,0)</x:f>
      </x:c>
      <x:c r="R5909" s="0">
        <x:f>IF(A5909="SPUS",0,IF(A5909="FWD",0,P5909/Q5909))</x:f>
      </x:c>
    </x:row>
    <x:row r="5910" spans="1:19" x14ac:dyDescent="0.3">
      <x:c r="A5910" s="0">
        <x:f>'Historical Trades'!A5910</x:f>
      </x:c>
      <x:c r="B5910" s="0">
        <x:f>'Historical Trades'!B5910</x:f>
      </x:c>
      <x:c r="C5910" s="23">
        <x:f>'Historical Trades'!C5910</x:f>
      </x:c>
      <x:c r="D5910" s="0">
        <x:f>'Historical Trades'!D5910</x:f>
      </x:c>
      <x:c r="E5910" s="23">
        <x:f>'Historical Trades'!E5910</x:f>
      </x:c>
      <x:c r="F5910" s="0">
        <x:f>'Historical Trades'!F5910</x:f>
      </x:c>
      <x:c r="G5910" s="0">
        <x:f>'Historical Trades'!G5910</x:f>
      </x:c>
      <x:c r="H5910" s="0">
        <x:f>'Historical Trades'!H5910</x:f>
      </x:c>
      <x:c r="I5910" s="0">
        <x:f>'Historical Trades'!I5910</x:f>
      </x:c>
      <x:c r="J5910" s="0">
        <x:f>'Historical Trades'!J5910</x:f>
      </x:c>
      <x:c r="K5910" s="0">
        <x:f>'Historical Trades'!K5910</x:f>
      </x:c>
      <x:c r="L5910" s="0">
        <x:f>'Historical Trades'!L5910</x:f>
      </x:c>
      <x:c r="M5910" s="0">
        <x:f>'Historical Trades'!M5910</x:f>
      </x:c>
      <x:c r="N5910" s="0">
        <x:f>CLEAN('Historical Trades'!O5910)</x:f>
      </x:c>
      <x:c r="P5910" s="14">
        <x:f>IF(G5910="sell",M5910,-M5910)</x:f>
      </x:c>
      <x:c r="Q5910" s="14">
        <x:f>VLOOKUP(N5910,'Currency Rates'!$A$3:$C$32,3,0)</x:f>
      </x:c>
      <x:c r="R5910" s="0">
        <x:f>IF(A5910="SPUS",0,IF(A5910="FWD",0,P5910/Q5910))</x:f>
      </x:c>
    </x:row>
    <x:row r="5911" spans="1:19" x14ac:dyDescent="0.3">
      <x:c r="A5911" s="0">
        <x:f>'Historical Trades'!A5911</x:f>
      </x:c>
      <x:c r="B5911" s="0">
        <x:f>'Historical Trades'!B5911</x:f>
      </x:c>
      <x:c r="C5911" s="23">
        <x:f>'Historical Trades'!C5911</x:f>
      </x:c>
      <x:c r="D5911" s="0">
        <x:f>'Historical Trades'!D5911</x:f>
      </x:c>
      <x:c r="E5911" s="23">
        <x:f>'Historical Trades'!E5911</x:f>
      </x:c>
      <x:c r="F5911" s="0">
        <x:f>'Historical Trades'!F5911</x:f>
      </x:c>
      <x:c r="G5911" s="0">
        <x:f>'Historical Trades'!G5911</x:f>
      </x:c>
      <x:c r="H5911" s="0">
        <x:f>'Historical Trades'!H5911</x:f>
      </x:c>
      <x:c r="I5911" s="0">
        <x:f>'Historical Trades'!I5911</x:f>
      </x:c>
      <x:c r="J5911" s="0">
        <x:f>'Historical Trades'!J5911</x:f>
      </x:c>
      <x:c r="K5911" s="0">
        <x:f>'Historical Trades'!K5911</x:f>
      </x:c>
      <x:c r="L5911" s="0">
        <x:f>'Historical Trades'!L5911</x:f>
      </x:c>
      <x:c r="M5911" s="0">
        <x:f>'Historical Trades'!M5911</x:f>
      </x:c>
      <x:c r="N5911" s="0">
        <x:f>CLEAN('Historical Trades'!O5911)</x:f>
      </x:c>
      <x:c r="P5911" s="14">
        <x:f>IF(G5911="sell",M5911,-M5911)</x:f>
      </x:c>
      <x:c r="Q5911" s="14">
        <x:f>VLOOKUP(N5911,'Currency Rates'!$A$3:$C$32,3,0)</x:f>
      </x:c>
      <x:c r="R5911" s="0">
        <x:f>IF(A5911="SPUS",0,IF(A5911="FWD",0,P5911/Q5911))</x:f>
      </x:c>
    </x:row>
    <x:row r="5912" spans="1:19" x14ac:dyDescent="0.3">
      <x:c r="A5912" s="0">
        <x:f>'Historical Trades'!A5912</x:f>
      </x:c>
      <x:c r="B5912" s="0">
        <x:f>'Historical Trades'!B5912</x:f>
      </x:c>
      <x:c r="C5912" s="23">
        <x:f>'Historical Trades'!C5912</x:f>
      </x:c>
      <x:c r="D5912" s="0">
        <x:f>'Historical Trades'!D5912</x:f>
      </x:c>
      <x:c r="E5912" s="23">
        <x:f>'Historical Trades'!E5912</x:f>
      </x:c>
      <x:c r="F5912" s="0">
        <x:f>'Historical Trades'!F5912</x:f>
      </x:c>
      <x:c r="G5912" s="0">
        <x:f>'Historical Trades'!G5912</x:f>
      </x:c>
      <x:c r="H5912" s="0">
        <x:f>'Historical Trades'!H5912</x:f>
      </x:c>
      <x:c r="I5912" s="0">
        <x:f>'Historical Trades'!I5912</x:f>
      </x:c>
      <x:c r="J5912" s="0">
        <x:f>'Historical Trades'!J5912</x:f>
      </x:c>
      <x:c r="K5912" s="0">
        <x:f>'Historical Trades'!K5912</x:f>
      </x:c>
      <x:c r="L5912" s="0">
        <x:f>'Historical Trades'!L5912</x:f>
      </x:c>
      <x:c r="M5912" s="0">
        <x:f>'Historical Trades'!M5912</x:f>
      </x:c>
      <x:c r="N5912" s="0">
        <x:f>CLEAN('Historical Trades'!O5912)</x:f>
      </x:c>
      <x:c r="P5912" s="14">
        <x:f>IF(G5912="sell",M5912,-M5912)</x:f>
      </x:c>
      <x:c r="Q5912" s="14">
        <x:f>VLOOKUP(N5912,'Currency Rates'!$A$3:$C$32,3,0)</x:f>
      </x:c>
      <x:c r="R5912" s="0">
        <x:f>IF(A5912="SPUS",0,IF(A5912="FWD",0,P5912/Q5912))</x:f>
      </x:c>
    </x:row>
    <x:row r="5913" spans="1:19" x14ac:dyDescent="0.3">
      <x:c r="A5913" s="0">
        <x:f>'Historical Trades'!A5913</x:f>
      </x:c>
      <x:c r="B5913" s="0">
        <x:f>'Historical Trades'!B5913</x:f>
      </x:c>
      <x:c r="C5913" s="23">
        <x:f>'Historical Trades'!C5913</x:f>
      </x:c>
      <x:c r="D5913" s="0">
        <x:f>'Historical Trades'!D5913</x:f>
      </x:c>
      <x:c r="E5913" s="23">
        <x:f>'Historical Trades'!E5913</x:f>
      </x:c>
      <x:c r="F5913" s="0">
        <x:f>'Historical Trades'!F5913</x:f>
      </x:c>
      <x:c r="G5913" s="0">
        <x:f>'Historical Trades'!G5913</x:f>
      </x:c>
      <x:c r="H5913" s="0">
        <x:f>'Historical Trades'!H5913</x:f>
      </x:c>
      <x:c r="I5913" s="0">
        <x:f>'Historical Trades'!I5913</x:f>
      </x:c>
      <x:c r="J5913" s="0">
        <x:f>'Historical Trades'!J5913</x:f>
      </x:c>
      <x:c r="K5913" s="0">
        <x:f>'Historical Trades'!K5913</x:f>
      </x:c>
      <x:c r="L5913" s="0">
        <x:f>'Historical Trades'!L5913</x:f>
      </x:c>
      <x:c r="M5913" s="0">
        <x:f>'Historical Trades'!M5913</x:f>
      </x:c>
      <x:c r="N5913" s="0">
        <x:f>CLEAN('Historical Trades'!O5913)</x:f>
      </x:c>
      <x:c r="P5913" s="14">
        <x:f>IF(G5913="sell",M5913,-M5913)</x:f>
      </x:c>
      <x:c r="Q5913" s="14">
        <x:f>VLOOKUP(N5913,'Currency Rates'!$A$3:$C$32,3,0)</x:f>
      </x:c>
      <x:c r="R5913" s="0">
        <x:f>IF(A5913="SPUS",0,IF(A5913="FWD",0,P5913/Q5913))</x:f>
      </x:c>
    </x:row>
    <x:row r="5914" spans="1:19" x14ac:dyDescent="0.3">
      <x:c r="A5914" s="0">
        <x:f>'Historical Trades'!A5914</x:f>
      </x:c>
      <x:c r="B5914" s="0">
        <x:f>'Historical Trades'!B5914</x:f>
      </x:c>
      <x:c r="C5914" s="23">
        <x:f>'Historical Trades'!C5914</x:f>
      </x:c>
      <x:c r="D5914" s="0">
        <x:f>'Historical Trades'!D5914</x:f>
      </x:c>
      <x:c r="E5914" s="23">
        <x:f>'Historical Trades'!E5914</x:f>
      </x:c>
      <x:c r="F5914" s="0">
        <x:f>'Historical Trades'!F5914</x:f>
      </x:c>
      <x:c r="G5914" s="0">
        <x:f>'Historical Trades'!G5914</x:f>
      </x:c>
      <x:c r="H5914" s="0">
        <x:f>'Historical Trades'!H5914</x:f>
      </x:c>
      <x:c r="I5914" s="0">
        <x:f>'Historical Trades'!I5914</x:f>
      </x:c>
      <x:c r="J5914" s="0">
        <x:f>'Historical Trades'!J5914</x:f>
      </x:c>
      <x:c r="K5914" s="0">
        <x:f>'Historical Trades'!K5914</x:f>
      </x:c>
      <x:c r="L5914" s="0">
        <x:f>'Historical Trades'!L5914</x:f>
      </x:c>
      <x:c r="M5914" s="0">
        <x:f>'Historical Trades'!M5914</x:f>
      </x:c>
      <x:c r="N5914" s="0">
        <x:f>CLEAN('Historical Trades'!O5914)</x:f>
      </x:c>
      <x:c r="P5914" s="14">
        <x:f>IF(G5914="sell",M5914,-M5914)</x:f>
      </x:c>
      <x:c r="Q5914" s="14">
        <x:f>VLOOKUP(N5914,'Currency Rates'!$A$3:$C$32,3,0)</x:f>
      </x:c>
      <x:c r="R5914" s="0">
        <x:f>IF(A5914="SPUS",0,IF(A5914="FWD",0,P5914/Q5914))</x:f>
      </x:c>
    </x:row>
    <x:row r="5915" spans="1:19" x14ac:dyDescent="0.3">
      <x:c r="A5915" s="0">
        <x:f>'Historical Trades'!A5915</x:f>
      </x:c>
      <x:c r="B5915" s="0">
        <x:f>'Historical Trades'!B5915</x:f>
      </x:c>
      <x:c r="C5915" s="23">
        <x:f>'Historical Trades'!C5915</x:f>
      </x:c>
      <x:c r="D5915" s="0">
        <x:f>'Historical Trades'!D5915</x:f>
      </x:c>
      <x:c r="E5915" s="23">
        <x:f>'Historical Trades'!E5915</x:f>
      </x:c>
      <x:c r="F5915" s="0">
        <x:f>'Historical Trades'!F5915</x:f>
      </x:c>
      <x:c r="G5915" s="0">
        <x:f>'Historical Trades'!G5915</x:f>
      </x:c>
      <x:c r="H5915" s="0">
        <x:f>'Historical Trades'!H5915</x:f>
      </x:c>
      <x:c r="I5915" s="0">
        <x:f>'Historical Trades'!I5915</x:f>
      </x:c>
      <x:c r="J5915" s="0">
        <x:f>'Historical Trades'!J5915</x:f>
      </x:c>
      <x:c r="K5915" s="0">
        <x:f>'Historical Trades'!K5915</x:f>
      </x:c>
      <x:c r="L5915" s="0">
        <x:f>'Historical Trades'!L5915</x:f>
      </x:c>
      <x:c r="M5915" s="0">
        <x:f>'Historical Trades'!M5915</x:f>
      </x:c>
      <x:c r="N5915" s="0">
        <x:f>CLEAN('Historical Trades'!O5915)</x:f>
      </x:c>
      <x:c r="P5915" s="14">
        <x:f>IF(G5915="sell",M5915,-M5915)</x:f>
      </x:c>
      <x:c r="Q5915" s="14">
        <x:f>VLOOKUP(N5915,'Currency Rates'!$A$3:$C$32,3,0)</x:f>
      </x:c>
      <x:c r="R5915" s="0">
        <x:f>IF(A5915="SPUS",0,IF(A5915="FWD",0,P5915/Q5915))</x:f>
      </x:c>
    </x:row>
    <x:row r="5916" spans="1:19" x14ac:dyDescent="0.3">
      <x:c r="A5916" s="0">
        <x:f>'Historical Trades'!A5916</x:f>
      </x:c>
      <x:c r="B5916" s="0">
        <x:f>'Historical Trades'!B5916</x:f>
      </x:c>
      <x:c r="C5916" s="23">
        <x:f>'Historical Trades'!C5916</x:f>
      </x:c>
      <x:c r="D5916" s="0">
        <x:f>'Historical Trades'!D5916</x:f>
      </x:c>
      <x:c r="E5916" s="23">
        <x:f>'Historical Trades'!E5916</x:f>
      </x:c>
      <x:c r="F5916" s="0">
        <x:f>'Historical Trades'!F5916</x:f>
      </x:c>
      <x:c r="G5916" s="0">
        <x:f>'Historical Trades'!G5916</x:f>
      </x:c>
      <x:c r="H5916" s="0">
        <x:f>'Historical Trades'!H5916</x:f>
      </x:c>
      <x:c r="I5916" s="0">
        <x:f>'Historical Trades'!I5916</x:f>
      </x:c>
      <x:c r="J5916" s="0">
        <x:f>'Historical Trades'!J5916</x:f>
      </x:c>
      <x:c r="K5916" s="0">
        <x:f>'Historical Trades'!K5916</x:f>
      </x:c>
      <x:c r="L5916" s="0">
        <x:f>'Historical Trades'!L5916</x:f>
      </x:c>
      <x:c r="M5916" s="0">
        <x:f>'Historical Trades'!M5916</x:f>
      </x:c>
      <x:c r="N5916" s="0">
        <x:f>CLEAN('Historical Trades'!O5916)</x:f>
      </x:c>
      <x:c r="P5916" s="14">
        <x:f>IF(G5916="sell",M5916,-M5916)</x:f>
      </x:c>
      <x:c r="Q5916" s="14">
        <x:f>VLOOKUP(N5916,'Currency Rates'!$A$3:$C$32,3,0)</x:f>
      </x:c>
      <x:c r="R5916" s="0">
        <x:f>IF(A5916="SPUS",0,IF(A5916="FWD",0,P5916/Q5916))</x:f>
      </x:c>
    </x:row>
    <x:row r="5917" spans="1:19" x14ac:dyDescent="0.3">
      <x:c r="A5917" s="0">
        <x:f>'Historical Trades'!A5917</x:f>
      </x:c>
      <x:c r="B5917" s="0">
        <x:f>'Historical Trades'!B5917</x:f>
      </x:c>
      <x:c r="C5917" s="23">
        <x:f>'Historical Trades'!C5917</x:f>
      </x:c>
      <x:c r="D5917" s="0">
        <x:f>'Historical Trades'!D5917</x:f>
      </x:c>
      <x:c r="E5917" s="23">
        <x:f>'Historical Trades'!E5917</x:f>
      </x:c>
      <x:c r="F5917" s="0">
        <x:f>'Historical Trades'!F5917</x:f>
      </x:c>
      <x:c r="G5917" s="0">
        <x:f>'Historical Trades'!G5917</x:f>
      </x:c>
      <x:c r="H5917" s="0">
        <x:f>'Historical Trades'!H5917</x:f>
      </x:c>
      <x:c r="I5917" s="0">
        <x:f>'Historical Trades'!I5917</x:f>
      </x:c>
      <x:c r="J5917" s="0">
        <x:f>'Historical Trades'!J5917</x:f>
      </x:c>
      <x:c r="K5917" s="0">
        <x:f>'Historical Trades'!K5917</x:f>
      </x:c>
      <x:c r="L5917" s="0">
        <x:f>'Historical Trades'!L5917</x:f>
      </x:c>
      <x:c r="M5917" s="0">
        <x:f>'Historical Trades'!M5917</x:f>
      </x:c>
      <x:c r="N5917" s="0">
        <x:f>CLEAN('Historical Trades'!O5917)</x:f>
      </x:c>
      <x:c r="P5917" s="14">
        <x:f>IF(G5917="sell",M5917,-M5917)</x:f>
      </x:c>
      <x:c r="Q5917" s="14">
        <x:f>VLOOKUP(N5917,'Currency Rates'!$A$3:$C$32,3,0)</x:f>
      </x:c>
      <x:c r="R5917" s="0">
        <x:f>IF(A5917="SPUS",0,IF(A5917="FWD",0,P5917/Q5917))</x:f>
      </x:c>
    </x:row>
    <x:row r="5918" spans="1:19" x14ac:dyDescent="0.3">
      <x:c r="A5918" s="0">
        <x:f>'Historical Trades'!A5918</x:f>
      </x:c>
      <x:c r="B5918" s="0">
        <x:f>'Historical Trades'!B5918</x:f>
      </x:c>
      <x:c r="C5918" s="23">
        <x:f>'Historical Trades'!C5918</x:f>
      </x:c>
      <x:c r="D5918" s="0">
        <x:f>'Historical Trades'!D5918</x:f>
      </x:c>
      <x:c r="E5918" s="23">
        <x:f>'Historical Trades'!E5918</x:f>
      </x:c>
      <x:c r="F5918" s="0">
        <x:f>'Historical Trades'!F5918</x:f>
      </x:c>
      <x:c r="G5918" s="0">
        <x:f>'Historical Trades'!G5918</x:f>
      </x:c>
      <x:c r="H5918" s="0">
        <x:f>'Historical Trades'!H5918</x:f>
      </x:c>
      <x:c r="I5918" s="0">
        <x:f>'Historical Trades'!I5918</x:f>
      </x:c>
      <x:c r="J5918" s="0">
        <x:f>'Historical Trades'!J5918</x:f>
      </x:c>
      <x:c r="K5918" s="0">
        <x:f>'Historical Trades'!K5918</x:f>
      </x:c>
      <x:c r="L5918" s="0">
        <x:f>'Historical Trades'!L5918</x:f>
      </x:c>
      <x:c r="M5918" s="0">
        <x:f>'Historical Trades'!M5918</x:f>
      </x:c>
      <x:c r="N5918" s="0">
        <x:f>CLEAN('Historical Trades'!O5918)</x:f>
      </x:c>
      <x:c r="P5918" s="14">
        <x:f>IF(G5918="sell",M5918,-M5918)</x:f>
      </x:c>
      <x:c r="Q5918" s="14">
        <x:f>VLOOKUP(N5918,'Currency Rates'!$A$3:$C$32,3,0)</x:f>
      </x:c>
      <x:c r="R5918" s="0">
        <x:f>IF(A5918="SPUS",0,IF(A5918="FWD",0,P5918/Q5918))</x:f>
      </x:c>
    </x:row>
    <x:row r="5919" spans="1:19" x14ac:dyDescent="0.3">
      <x:c r="A5919" s="0">
        <x:f>'Historical Trades'!A5919</x:f>
      </x:c>
      <x:c r="B5919" s="0">
        <x:f>'Historical Trades'!B5919</x:f>
      </x:c>
      <x:c r="C5919" s="23">
        <x:f>'Historical Trades'!C5919</x:f>
      </x:c>
      <x:c r="D5919" s="0">
        <x:f>'Historical Trades'!D5919</x:f>
      </x:c>
      <x:c r="E5919" s="23">
        <x:f>'Historical Trades'!E5919</x:f>
      </x:c>
      <x:c r="F5919" s="0">
        <x:f>'Historical Trades'!F5919</x:f>
      </x:c>
      <x:c r="G5919" s="0">
        <x:f>'Historical Trades'!G5919</x:f>
      </x:c>
      <x:c r="H5919" s="0">
        <x:f>'Historical Trades'!H5919</x:f>
      </x:c>
      <x:c r="I5919" s="0">
        <x:f>'Historical Trades'!I5919</x:f>
      </x:c>
      <x:c r="J5919" s="0">
        <x:f>'Historical Trades'!J5919</x:f>
      </x:c>
      <x:c r="K5919" s="0">
        <x:f>'Historical Trades'!K5919</x:f>
      </x:c>
      <x:c r="L5919" s="0">
        <x:f>'Historical Trades'!L5919</x:f>
      </x:c>
      <x:c r="M5919" s="0">
        <x:f>'Historical Trades'!M5919</x:f>
      </x:c>
      <x:c r="N5919" s="0">
        <x:f>CLEAN('Historical Trades'!O5919)</x:f>
      </x:c>
      <x:c r="P5919" s="14">
        <x:f>IF(G5919="sell",M5919,-M5919)</x:f>
      </x:c>
      <x:c r="Q5919" s="14">
        <x:f>VLOOKUP(N5919,'Currency Rates'!$A$3:$C$32,3,0)</x:f>
      </x:c>
      <x:c r="R5919" s="0">
        <x:f>IF(A5919="SPUS",0,IF(A5919="FWD",0,P5919/Q5919))</x:f>
      </x:c>
    </x:row>
    <x:row r="5920" spans="1:19" x14ac:dyDescent="0.3">
      <x:c r="A5920" s="0">
        <x:f>'Historical Trades'!A5920</x:f>
      </x:c>
      <x:c r="B5920" s="0">
        <x:f>'Historical Trades'!B5920</x:f>
      </x:c>
      <x:c r="C5920" s="23">
        <x:f>'Historical Trades'!C5920</x:f>
      </x:c>
      <x:c r="D5920" s="0">
        <x:f>'Historical Trades'!D5920</x:f>
      </x:c>
      <x:c r="E5920" s="23">
        <x:f>'Historical Trades'!E5920</x:f>
      </x:c>
      <x:c r="F5920" s="0">
        <x:f>'Historical Trades'!F5920</x:f>
      </x:c>
      <x:c r="G5920" s="0">
        <x:f>'Historical Trades'!G5920</x:f>
      </x:c>
      <x:c r="H5920" s="0">
        <x:f>'Historical Trades'!H5920</x:f>
      </x:c>
      <x:c r="I5920" s="0">
        <x:f>'Historical Trades'!I5920</x:f>
      </x:c>
      <x:c r="J5920" s="0">
        <x:f>'Historical Trades'!J5920</x:f>
      </x:c>
      <x:c r="K5920" s="0">
        <x:f>'Historical Trades'!K5920</x:f>
      </x:c>
      <x:c r="L5920" s="0">
        <x:f>'Historical Trades'!L5920</x:f>
      </x:c>
      <x:c r="M5920" s="0">
        <x:f>'Historical Trades'!M5920</x:f>
      </x:c>
      <x:c r="N5920" s="0">
        <x:f>CLEAN('Historical Trades'!O5920)</x:f>
      </x:c>
      <x:c r="P5920" s="14">
        <x:f>IF(G5920="sell",M5920,-M5920)</x:f>
      </x:c>
      <x:c r="Q5920" s="14">
        <x:f>VLOOKUP(N5920,'Currency Rates'!$A$3:$C$32,3,0)</x:f>
      </x:c>
      <x:c r="R5920" s="0">
        <x:f>IF(A5920="SPUS",0,IF(A5920="FWD",0,P5920/Q5920))</x:f>
      </x:c>
    </x:row>
    <x:row r="5921" spans="1:19" x14ac:dyDescent="0.3">
      <x:c r="A5921" s="0">
        <x:f>'Historical Trades'!A5921</x:f>
      </x:c>
      <x:c r="B5921" s="0">
        <x:f>'Historical Trades'!B5921</x:f>
      </x:c>
      <x:c r="C5921" s="23">
        <x:f>'Historical Trades'!C5921</x:f>
      </x:c>
      <x:c r="D5921" s="0">
        <x:f>'Historical Trades'!D5921</x:f>
      </x:c>
      <x:c r="E5921" s="23">
        <x:f>'Historical Trades'!E5921</x:f>
      </x:c>
      <x:c r="F5921" s="0">
        <x:f>'Historical Trades'!F5921</x:f>
      </x:c>
      <x:c r="G5921" s="0">
        <x:f>'Historical Trades'!G5921</x:f>
      </x:c>
      <x:c r="H5921" s="0">
        <x:f>'Historical Trades'!H5921</x:f>
      </x:c>
      <x:c r="I5921" s="0">
        <x:f>'Historical Trades'!I5921</x:f>
      </x:c>
      <x:c r="J5921" s="0">
        <x:f>'Historical Trades'!J5921</x:f>
      </x:c>
      <x:c r="K5921" s="0">
        <x:f>'Historical Trades'!K5921</x:f>
      </x:c>
      <x:c r="L5921" s="0">
        <x:f>'Historical Trades'!L5921</x:f>
      </x:c>
      <x:c r="M5921" s="0">
        <x:f>'Historical Trades'!M5921</x:f>
      </x:c>
      <x:c r="N5921" s="0">
        <x:f>CLEAN('Historical Trades'!O5921)</x:f>
      </x:c>
      <x:c r="P5921" s="14">
        <x:f>IF(G5921="sell",M5921,-M5921)</x:f>
      </x:c>
      <x:c r="Q5921" s="14">
        <x:f>VLOOKUP(N5921,'Currency Rates'!$A$3:$C$32,3,0)</x:f>
      </x:c>
      <x:c r="R5921" s="0">
        <x:f>IF(A5921="SPUS",0,IF(A5921="FWD",0,P5921/Q5921))</x:f>
      </x:c>
    </x:row>
    <x:row r="5922" spans="1:19" x14ac:dyDescent="0.3">
      <x:c r="A5922" s="0">
        <x:f>'Historical Trades'!A5922</x:f>
      </x:c>
      <x:c r="B5922" s="0">
        <x:f>'Historical Trades'!B5922</x:f>
      </x:c>
      <x:c r="C5922" s="23">
        <x:f>'Historical Trades'!C5922</x:f>
      </x:c>
      <x:c r="D5922" s="0">
        <x:f>'Historical Trades'!D5922</x:f>
      </x:c>
      <x:c r="E5922" s="23">
        <x:f>'Historical Trades'!E5922</x:f>
      </x:c>
      <x:c r="F5922" s="0">
        <x:f>'Historical Trades'!F5922</x:f>
      </x:c>
      <x:c r="G5922" s="0">
        <x:f>'Historical Trades'!G5922</x:f>
      </x:c>
      <x:c r="H5922" s="0">
        <x:f>'Historical Trades'!H5922</x:f>
      </x:c>
      <x:c r="I5922" s="0">
        <x:f>'Historical Trades'!I5922</x:f>
      </x:c>
      <x:c r="J5922" s="0">
        <x:f>'Historical Trades'!J5922</x:f>
      </x:c>
      <x:c r="K5922" s="0">
        <x:f>'Historical Trades'!K5922</x:f>
      </x:c>
      <x:c r="L5922" s="0">
        <x:f>'Historical Trades'!L5922</x:f>
      </x:c>
      <x:c r="M5922" s="0">
        <x:f>'Historical Trades'!M5922</x:f>
      </x:c>
      <x:c r="N5922" s="0">
        <x:f>CLEAN('Historical Trades'!O5922)</x:f>
      </x:c>
      <x:c r="P5922" s="14">
        <x:f>IF(G5922="sell",M5922,-M5922)</x:f>
      </x:c>
      <x:c r="Q5922" s="14">
        <x:f>VLOOKUP(N5922,'Currency Rates'!$A$3:$C$32,3,0)</x:f>
      </x:c>
      <x:c r="R5922" s="0">
        <x:f>IF(A5922="SPUS",0,IF(A5922="FWD",0,P5922/Q5922))</x:f>
      </x:c>
    </x:row>
    <x:row r="5923" spans="1:19" x14ac:dyDescent="0.3">
      <x:c r="A5923" s="0">
        <x:f>'Historical Trades'!A5923</x:f>
      </x:c>
      <x:c r="B5923" s="0">
        <x:f>'Historical Trades'!B5923</x:f>
      </x:c>
      <x:c r="C5923" s="23">
        <x:f>'Historical Trades'!C5923</x:f>
      </x:c>
      <x:c r="D5923" s="0">
        <x:f>'Historical Trades'!D5923</x:f>
      </x:c>
      <x:c r="E5923" s="23">
        <x:f>'Historical Trades'!E5923</x:f>
      </x:c>
      <x:c r="F5923" s="0">
        <x:f>'Historical Trades'!F5923</x:f>
      </x:c>
      <x:c r="G5923" s="0">
        <x:f>'Historical Trades'!G5923</x:f>
      </x:c>
      <x:c r="H5923" s="0">
        <x:f>'Historical Trades'!H5923</x:f>
      </x:c>
      <x:c r="I5923" s="0">
        <x:f>'Historical Trades'!I5923</x:f>
      </x:c>
      <x:c r="J5923" s="0">
        <x:f>'Historical Trades'!J5923</x:f>
      </x:c>
      <x:c r="K5923" s="0">
        <x:f>'Historical Trades'!K5923</x:f>
      </x:c>
      <x:c r="L5923" s="0">
        <x:f>'Historical Trades'!L5923</x:f>
      </x:c>
      <x:c r="M5923" s="0">
        <x:f>'Historical Trades'!M5923</x:f>
      </x:c>
      <x:c r="N5923" s="0">
        <x:f>CLEAN('Historical Trades'!O5923)</x:f>
      </x:c>
      <x:c r="P5923" s="14">
        <x:f>IF(G5923="sell",M5923,-M5923)</x:f>
      </x:c>
      <x:c r="Q5923" s="14">
        <x:f>VLOOKUP(N5923,'Currency Rates'!$A$3:$C$32,3,0)</x:f>
      </x:c>
      <x:c r="R5923" s="0">
        <x:f>IF(A5923="SPUS",0,IF(A5923="FWD",0,P5923/Q5923))</x:f>
      </x:c>
    </x:row>
    <x:row r="5924" spans="1:19" x14ac:dyDescent="0.3">
      <x:c r="A5924" s="0">
        <x:f>'Historical Trades'!A5924</x:f>
      </x:c>
      <x:c r="B5924" s="0">
        <x:f>'Historical Trades'!B5924</x:f>
      </x:c>
      <x:c r="C5924" s="23">
        <x:f>'Historical Trades'!C5924</x:f>
      </x:c>
      <x:c r="D5924" s="0">
        <x:f>'Historical Trades'!D5924</x:f>
      </x:c>
      <x:c r="E5924" s="23">
        <x:f>'Historical Trades'!E5924</x:f>
      </x:c>
      <x:c r="F5924" s="0">
        <x:f>'Historical Trades'!F5924</x:f>
      </x:c>
      <x:c r="G5924" s="0">
        <x:f>'Historical Trades'!G5924</x:f>
      </x:c>
      <x:c r="H5924" s="0">
        <x:f>'Historical Trades'!H5924</x:f>
      </x:c>
      <x:c r="I5924" s="0">
        <x:f>'Historical Trades'!I5924</x:f>
      </x:c>
      <x:c r="J5924" s="0">
        <x:f>'Historical Trades'!J5924</x:f>
      </x:c>
      <x:c r="K5924" s="0">
        <x:f>'Historical Trades'!K5924</x:f>
      </x:c>
      <x:c r="L5924" s="0">
        <x:f>'Historical Trades'!L5924</x:f>
      </x:c>
      <x:c r="M5924" s="0">
        <x:f>'Historical Trades'!M5924</x:f>
      </x:c>
      <x:c r="N5924" s="0">
        <x:f>CLEAN('Historical Trades'!O5924)</x:f>
      </x:c>
      <x:c r="P5924" s="14">
        <x:f>IF(G5924="sell",M5924,-M5924)</x:f>
      </x:c>
      <x:c r="Q5924" s="14">
        <x:f>VLOOKUP(N5924,'Currency Rates'!$A$3:$C$32,3,0)</x:f>
      </x:c>
      <x:c r="R5924" s="0">
        <x:f>IF(A5924="SPUS",0,IF(A5924="FWD",0,P5924/Q5924))</x:f>
      </x:c>
    </x:row>
    <x:row r="5925" spans="1:19" x14ac:dyDescent="0.3">
      <x:c r="A5925" s="0">
        <x:f>'Historical Trades'!A5925</x:f>
      </x:c>
      <x:c r="B5925" s="0">
        <x:f>'Historical Trades'!B5925</x:f>
      </x:c>
      <x:c r="C5925" s="23">
        <x:f>'Historical Trades'!C5925</x:f>
      </x:c>
      <x:c r="D5925" s="0">
        <x:f>'Historical Trades'!D5925</x:f>
      </x:c>
      <x:c r="E5925" s="23">
        <x:f>'Historical Trades'!E5925</x:f>
      </x:c>
      <x:c r="F5925" s="0">
        <x:f>'Historical Trades'!F5925</x:f>
      </x:c>
      <x:c r="G5925" s="0">
        <x:f>'Historical Trades'!G5925</x:f>
      </x:c>
      <x:c r="H5925" s="0">
        <x:f>'Historical Trades'!H5925</x:f>
      </x:c>
      <x:c r="I5925" s="0">
        <x:f>'Historical Trades'!I5925</x:f>
      </x:c>
      <x:c r="J5925" s="0">
        <x:f>'Historical Trades'!J5925</x:f>
      </x:c>
      <x:c r="K5925" s="0">
        <x:f>'Historical Trades'!K5925</x:f>
      </x:c>
      <x:c r="L5925" s="0">
        <x:f>'Historical Trades'!L5925</x:f>
      </x:c>
      <x:c r="M5925" s="0">
        <x:f>'Historical Trades'!M5925</x:f>
      </x:c>
      <x:c r="N5925" s="0">
        <x:f>CLEAN('Historical Trades'!O5925)</x:f>
      </x:c>
      <x:c r="P5925" s="14">
        <x:f>IF(G5925="sell",M5925,-M5925)</x:f>
      </x:c>
      <x:c r="Q5925" s="14">
        <x:f>VLOOKUP(N5925,'Currency Rates'!$A$3:$C$32,3,0)</x:f>
      </x:c>
      <x:c r="R5925" s="0">
        <x:f>IF(A5925="SPUS",0,IF(A5925="FWD",0,P5925/Q5925))</x:f>
      </x:c>
    </x:row>
    <x:row r="5926" spans="1:19" x14ac:dyDescent="0.3">
      <x:c r="A5926" s="0">
        <x:f>'Historical Trades'!A5926</x:f>
      </x:c>
      <x:c r="B5926" s="0">
        <x:f>'Historical Trades'!B5926</x:f>
      </x:c>
      <x:c r="C5926" s="23">
        <x:f>'Historical Trades'!C5926</x:f>
      </x:c>
      <x:c r="D5926" s="0">
        <x:f>'Historical Trades'!D5926</x:f>
      </x:c>
      <x:c r="E5926" s="23">
        <x:f>'Historical Trades'!E5926</x:f>
      </x:c>
      <x:c r="F5926" s="0">
        <x:f>'Historical Trades'!F5926</x:f>
      </x:c>
      <x:c r="G5926" s="0">
        <x:f>'Historical Trades'!G5926</x:f>
      </x:c>
      <x:c r="H5926" s="0">
        <x:f>'Historical Trades'!H5926</x:f>
      </x:c>
      <x:c r="I5926" s="0">
        <x:f>'Historical Trades'!I5926</x:f>
      </x:c>
      <x:c r="J5926" s="0">
        <x:f>'Historical Trades'!J5926</x:f>
      </x:c>
      <x:c r="K5926" s="0">
        <x:f>'Historical Trades'!K5926</x:f>
      </x:c>
      <x:c r="L5926" s="0">
        <x:f>'Historical Trades'!L5926</x:f>
      </x:c>
      <x:c r="M5926" s="0">
        <x:f>'Historical Trades'!M5926</x:f>
      </x:c>
      <x:c r="N5926" s="0">
        <x:f>CLEAN('Historical Trades'!O5926)</x:f>
      </x:c>
      <x:c r="P5926" s="14">
        <x:f>IF(G5926="sell",M5926,-M5926)</x:f>
      </x:c>
      <x:c r="Q5926" s="14">
        <x:f>VLOOKUP(N5926,'Currency Rates'!$A$3:$C$32,3,0)</x:f>
      </x:c>
      <x:c r="R5926" s="0">
        <x:f>IF(A5926="SPUS",0,IF(A5926="FWD",0,P5926/Q5926))</x:f>
      </x:c>
    </x:row>
    <x:row r="5927" spans="1:19" x14ac:dyDescent="0.3">
      <x:c r="A5927" s="0">
        <x:f>'Historical Trades'!A5927</x:f>
      </x:c>
      <x:c r="B5927" s="0">
        <x:f>'Historical Trades'!B5927</x:f>
      </x:c>
      <x:c r="C5927" s="23">
        <x:f>'Historical Trades'!C5927</x:f>
      </x:c>
      <x:c r="D5927" s="0">
        <x:f>'Historical Trades'!D5927</x:f>
      </x:c>
      <x:c r="E5927" s="23">
        <x:f>'Historical Trades'!E5927</x:f>
      </x:c>
      <x:c r="F5927" s="0">
        <x:f>'Historical Trades'!F5927</x:f>
      </x:c>
      <x:c r="G5927" s="0">
        <x:f>'Historical Trades'!G5927</x:f>
      </x:c>
      <x:c r="H5927" s="0">
        <x:f>'Historical Trades'!H5927</x:f>
      </x:c>
      <x:c r="I5927" s="0">
        <x:f>'Historical Trades'!I5927</x:f>
      </x:c>
      <x:c r="J5927" s="0">
        <x:f>'Historical Trades'!J5927</x:f>
      </x:c>
      <x:c r="K5927" s="0">
        <x:f>'Historical Trades'!K5927</x:f>
      </x:c>
      <x:c r="L5927" s="0">
        <x:f>'Historical Trades'!L5927</x:f>
      </x:c>
      <x:c r="M5927" s="0">
        <x:f>'Historical Trades'!M5927</x:f>
      </x:c>
      <x:c r="N5927" s="0">
        <x:f>CLEAN('Historical Trades'!O5927)</x:f>
      </x:c>
      <x:c r="P5927" s="14">
        <x:f>IF(G5927="sell",M5927,-M5927)</x:f>
      </x:c>
      <x:c r="Q5927" s="14">
        <x:f>VLOOKUP(N5927,'Currency Rates'!$A$3:$C$32,3,0)</x:f>
      </x:c>
      <x:c r="R5927" s="0">
        <x:f>IF(A5927="SPUS",0,IF(A5927="FWD",0,P5927/Q5927))</x:f>
      </x:c>
    </x:row>
    <x:row r="5928" spans="1:19" x14ac:dyDescent="0.3">
      <x:c r="A5928" s="0">
        <x:f>'Historical Trades'!A5928</x:f>
      </x:c>
      <x:c r="B5928" s="0">
        <x:f>'Historical Trades'!B5928</x:f>
      </x:c>
      <x:c r="C5928" s="23">
        <x:f>'Historical Trades'!C5928</x:f>
      </x:c>
      <x:c r="D5928" s="0">
        <x:f>'Historical Trades'!D5928</x:f>
      </x:c>
      <x:c r="E5928" s="23">
        <x:f>'Historical Trades'!E5928</x:f>
      </x:c>
      <x:c r="F5928" s="0">
        <x:f>'Historical Trades'!F5928</x:f>
      </x:c>
      <x:c r="G5928" s="0">
        <x:f>'Historical Trades'!G5928</x:f>
      </x:c>
      <x:c r="H5928" s="0">
        <x:f>'Historical Trades'!H5928</x:f>
      </x:c>
      <x:c r="I5928" s="0">
        <x:f>'Historical Trades'!I5928</x:f>
      </x:c>
      <x:c r="J5928" s="0">
        <x:f>'Historical Trades'!J5928</x:f>
      </x:c>
      <x:c r="K5928" s="0">
        <x:f>'Historical Trades'!K5928</x:f>
      </x:c>
      <x:c r="L5928" s="0">
        <x:f>'Historical Trades'!L5928</x:f>
      </x:c>
      <x:c r="M5928" s="0">
        <x:f>'Historical Trades'!M5928</x:f>
      </x:c>
      <x:c r="N5928" s="0">
        <x:f>CLEAN('Historical Trades'!O5928)</x:f>
      </x:c>
      <x:c r="P5928" s="14">
        <x:f>IF(G5928="sell",M5928,-M5928)</x:f>
      </x:c>
      <x:c r="Q5928" s="14">
        <x:f>VLOOKUP(N5928,'Currency Rates'!$A$3:$C$32,3,0)</x:f>
      </x:c>
      <x:c r="R5928" s="0">
        <x:f>IF(A5928="SPUS",0,IF(A5928="FWD",0,P5928/Q5928))</x:f>
      </x:c>
    </x:row>
    <x:row r="5929" spans="1:19" x14ac:dyDescent="0.3">
      <x:c r="A5929" s="0">
        <x:f>'Historical Trades'!A5929</x:f>
      </x:c>
      <x:c r="B5929" s="0">
        <x:f>'Historical Trades'!B5929</x:f>
      </x:c>
      <x:c r="C5929" s="23">
        <x:f>'Historical Trades'!C5929</x:f>
      </x:c>
      <x:c r="D5929" s="0">
        <x:f>'Historical Trades'!D5929</x:f>
      </x:c>
      <x:c r="E5929" s="23">
        <x:f>'Historical Trades'!E5929</x:f>
      </x:c>
      <x:c r="F5929" s="0">
        <x:f>'Historical Trades'!F5929</x:f>
      </x:c>
      <x:c r="G5929" s="0">
        <x:f>'Historical Trades'!G5929</x:f>
      </x:c>
      <x:c r="H5929" s="0">
        <x:f>'Historical Trades'!H5929</x:f>
      </x:c>
      <x:c r="I5929" s="0">
        <x:f>'Historical Trades'!I5929</x:f>
      </x:c>
      <x:c r="J5929" s="0">
        <x:f>'Historical Trades'!J5929</x:f>
      </x:c>
      <x:c r="K5929" s="0">
        <x:f>'Historical Trades'!K5929</x:f>
      </x:c>
      <x:c r="L5929" s="0">
        <x:f>'Historical Trades'!L5929</x:f>
      </x:c>
      <x:c r="M5929" s="0">
        <x:f>'Historical Trades'!M5929</x:f>
      </x:c>
      <x:c r="N5929" s="0">
        <x:f>CLEAN('Historical Trades'!O5929)</x:f>
      </x:c>
      <x:c r="P5929" s="14">
        <x:f>IF(G5929="sell",M5929,-M5929)</x:f>
      </x:c>
      <x:c r="Q5929" s="14">
        <x:f>VLOOKUP(N5929,'Currency Rates'!$A$3:$C$32,3,0)</x:f>
      </x:c>
      <x:c r="R5929" s="0">
        <x:f>IF(A5929="SPUS",0,IF(A5929="FWD",0,P5929/Q5929))</x:f>
      </x:c>
    </x:row>
    <x:row r="5930" spans="1:19" x14ac:dyDescent="0.3">
      <x:c r="A5930" s="0">
        <x:f>'Historical Trades'!A5930</x:f>
      </x:c>
      <x:c r="B5930" s="0">
        <x:f>'Historical Trades'!B5930</x:f>
      </x:c>
      <x:c r="C5930" s="23">
        <x:f>'Historical Trades'!C5930</x:f>
      </x:c>
      <x:c r="D5930" s="0">
        <x:f>'Historical Trades'!D5930</x:f>
      </x:c>
      <x:c r="E5930" s="23">
        <x:f>'Historical Trades'!E5930</x:f>
      </x:c>
      <x:c r="F5930" s="0">
        <x:f>'Historical Trades'!F5930</x:f>
      </x:c>
      <x:c r="G5930" s="0">
        <x:f>'Historical Trades'!G5930</x:f>
      </x:c>
      <x:c r="H5930" s="0">
        <x:f>'Historical Trades'!H5930</x:f>
      </x:c>
      <x:c r="I5930" s="0">
        <x:f>'Historical Trades'!I5930</x:f>
      </x:c>
      <x:c r="J5930" s="0">
        <x:f>'Historical Trades'!J5930</x:f>
      </x:c>
      <x:c r="K5930" s="0">
        <x:f>'Historical Trades'!K5930</x:f>
      </x:c>
      <x:c r="L5930" s="0">
        <x:f>'Historical Trades'!L5930</x:f>
      </x:c>
      <x:c r="M5930" s="0">
        <x:f>'Historical Trades'!M5930</x:f>
      </x:c>
      <x:c r="N5930" s="0">
        <x:f>CLEAN('Historical Trades'!O5930)</x:f>
      </x:c>
      <x:c r="P5930" s="14">
        <x:f>IF(G5930="sell",M5930,-M5930)</x:f>
      </x:c>
      <x:c r="Q5930" s="14">
        <x:f>VLOOKUP(N5930,'Currency Rates'!$A$3:$C$32,3,0)</x:f>
      </x:c>
      <x:c r="R5930" s="0">
        <x:f>IF(A5930="SPUS",0,IF(A5930="FWD",0,P5930/Q5930))</x:f>
      </x:c>
    </x:row>
    <x:row r="5931" spans="1:19" x14ac:dyDescent="0.3">
      <x:c r="A5931" s="0">
        <x:f>'Historical Trades'!A5931</x:f>
      </x:c>
      <x:c r="B5931" s="0">
        <x:f>'Historical Trades'!B5931</x:f>
      </x:c>
      <x:c r="C5931" s="23">
        <x:f>'Historical Trades'!C5931</x:f>
      </x:c>
      <x:c r="D5931" s="0">
        <x:f>'Historical Trades'!D5931</x:f>
      </x:c>
      <x:c r="E5931" s="23">
        <x:f>'Historical Trades'!E5931</x:f>
      </x:c>
      <x:c r="F5931" s="0">
        <x:f>'Historical Trades'!F5931</x:f>
      </x:c>
      <x:c r="G5931" s="0">
        <x:f>'Historical Trades'!G5931</x:f>
      </x:c>
      <x:c r="H5931" s="0">
        <x:f>'Historical Trades'!H5931</x:f>
      </x:c>
      <x:c r="I5931" s="0">
        <x:f>'Historical Trades'!I5931</x:f>
      </x:c>
      <x:c r="J5931" s="0">
        <x:f>'Historical Trades'!J5931</x:f>
      </x:c>
      <x:c r="K5931" s="0">
        <x:f>'Historical Trades'!K5931</x:f>
      </x:c>
      <x:c r="L5931" s="0">
        <x:f>'Historical Trades'!L5931</x:f>
      </x:c>
      <x:c r="M5931" s="0">
        <x:f>'Historical Trades'!M5931</x:f>
      </x:c>
      <x:c r="N5931" s="0">
        <x:f>CLEAN('Historical Trades'!O5931)</x:f>
      </x:c>
      <x:c r="P5931" s="14">
        <x:f>IF(G5931="sell",M5931,-M5931)</x:f>
      </x:c>
      <x:c r="Q5931" s="14">
        <x:f>VLOOKUP(N5931,'Currency Rates'!$A$3:$C$32,3,0)</x:f>
      </x:c>
      <x:c r="R5931" s="0">
        <x:f>IF(A5931="SPUS",0,IF(A5931="FWD",0,P5931/Q5931))</x:f>
      </x:c>
    </x:row>
    <x:row r="5932" spans="1:19" x14ac:dyDescent="0.3">
      <x:c r="A5932" s="0">
        <x:f>'Historical Trades'!A5932</x:f>
      </x:c>
      <x:c r="B5932" s="0">
        <x:f>'Historical Trades'!B5932</x:f>
      </x:c>
      <x:c r="C5932" s="23">
        <x:f>'Historical Trades'!C5932</x:f>
      </x:c>
      <x:c r="D5932" s="0">
        <x:f>'Historical Trades'!D5932</x:f>
      </x:c>
      <x:c r="E5932" s="23">
        <x:f>'Historical Trades'!E5932</x:f>
      </x:c>
      <x:c r="F5932" s="0">
        <x:f>'Historical Trades'!F5932</x:f>
      </x:c>
      <x:c r="G5932" s="0">
        <x:f>'Historical Trades'!G5932</x:f>
      </x:c>
      <x:c r="H5932" s="0">
        <x:f>'Historical Trades'!H5932</x:f>
      </x:c>
      <x:c r="I5932" s="0">
        <x:f>'Historical Trades'!I5932</x:f>
      </x:c>
      <x:c r="J5932" s="0">
        <x:f>'Historical Trades'!J5932</x:f>
      </x:c>
      <x:c r="K5932" s="0">
        <x:f>'Historical Trades'!K5932</x:f>
      </x:c>
      <x:c r="L5932" s="0">
        <x:f>'Historical Trades'!L5932</x:f>
      </x:c>
      <x:c r="M5932" s="0">
        <x:f>'Historical Trades'!M5932</x:f>
      </x:c>
      <x:c r="N5932" s="0">
        <x:f>CLEAN('Historical Trades'!O5932)</x:f>
      </x:c>
      <x:c r="P5932" s="14">
        <x:f>IF(G5932="sell",M5932,-M5932)</x:f>
      </x:c>
      <x:c r="Q5932" s="14">
        <x:f>VLOOKUP(N5932,'Currency Rates'!$A$3:$C$32,3,0)</x:f>
      </x:c>
      <x:c r="R5932" s="0">
        <x:f>IF(A5932="SPUS",0,IF(A5932="FWD",0,P5932/Q5932))</x:f>
      </x:c>
    </x:row>
    <x:row r="5933" spans="1:19" x14ac:dyDescent="0.3">
      <x:c r="A5933" s="0">
        <x:f>'Historical Trades'!A5933</x:f>
      </x:c>
      <x:c r="B5933" s="0">
        <x:f>'Historical Trades'!B5933</x:f>
      </x:c>
      <x:c r="C5933" s="23">
        <x:f>'Historical Trades'!C5933</x:f>
      </x:c>
      <x:c r="D5933" s="0">
        <x:f>'Historical Trades'!D5933</x:f>
      </x:c>
      <x:c r="E5933" s="23">
        <x:f>'Historical Trades'!E5933</x:f>
      </x:c>
      <x:c r="F5933" s="0">
        <x:f>'Historical Trades'!F5933</x:f>
      </x:c>
      <x:c r="G5933" s="0">
        <x:f>'Historical Trades'!G5933</x:f>
      </x:c>
      <x:c r="H5933" s="0">
        <x:f>'Historical Trades'!H5933</x:f>
      </x:c>
      <x:c r="I5933" s="0">
        <x:f>'Historical Trades'!I5933</x:f>
      </x:c>
      <x:c r="J5933" s="0">
        <x:f>'Historical Trades'!J5933</x:f>
      </x:c>
      <x:c r="K5933" s="0">
        <x:f>'Historical Trades'!K5933</x:f>
      </x:c>
      <x:c r="L5933" s="0">
        <x:f>'Historical Trades'!L5933</x:f>
      </x:c>
      <x:c r="M5933" s="0">
        <x:f>'Historical Trades'!M5933</x:f>
      </x:c>
      <x:c r="N5933" s="0">
        <x:f>CLEAN('Historical Trades'!O5933)</x:f>
      </x:c>
      <x:c r="P5933" s="14">
        <x:f>IF(G5933="sell",M5933,-M5933)</x:f>
      </x:c>
      <x:c r="Q5933" s="14">
        <x:f>VLOOKUP(N5933,'Currency Rates'!$A$3:$C$32,3,0)</x:f>
      </x:c>
      <x:c r="R5933" s="0">
        <x:f>IF(A5933="SPUS",0,IF(A5933="FWD",0,P5933/Q5933))</x:f>
      </x:c>
    </x:row>
    <x:row r="5934" spans="1:19" x14ac:dyDescent="0.3">
      <x:c r="A5934" s="0">
        <x:f>'Historical Trades'!A5934</x:f>
      </x:c>
      <x:c r="B5934" s="0">
        <x:f>'Historical Trades'!B5934</x:f>
      </x:c>
      <x:c r="C5934" s="23">
        <x:f>'Historical Trades'!C5934</x:f>
      </x:c>
      <x:c r="D5934" s="0">
        <x:f>'Historical Trades'!D5934</x:f>
      </x:c>
      <x:c r="E5934" s="23">
        <x:f>'Historical Trades'!E5934</x:f>
      </x:c>
      <x:c r="F5934" s="0">
        <x:f>'Historical Trades'!F5934</x:f>
      </x:c>
      <x:c r="G5934" s="0">
        <x:f>'Historical Trades'!G5934</x:f>
      </x:c>
      <x:c r="H5934" s="0">
        <x:f>'Historical Trades'!H5934</x:f>
      </x:c>
      <x:c r="I5934" s="0">
        <x:f>'Historical Trades'!I5934</x:f>
      </x:c>
      <x:c r="J5934" s="0">
        <x:f>'Historical Trades'!J5934</x:f>
      </x:c>
      <x:c r="K5934" s="0">
        <x:f>'Historical Trades'!K5934</x:f>
      </x:c>
      <x:c r="L5934" s="0">
        <x:f>'Historical Trades'!L5934</x:f>
      </x:c>
      <x:c r="M5934" s="0">
        <x:f>'Historical Trades'!M5934</x:f>
      </x:c>
      <x:c r="N5934" s="0">
        <x:f>CLEAN('Historical Trades'!O5934)</x:f>
      </x:c>
      <x:c r="P5934" s="14">
        <x:f>IF(G5934="sell",M5934,-M5934)</x:f>
      </x:c>
      <x:c r="Q5934" s="14">
        <x:f>VLOOKUP(N5934,'Currency Rates'!$A$3:$C$32,3,0)</x:f>
      </x:c>
      <x:c r="R5934" s="0">
        <x:f>IF(A5934="SPUS",0,IF(A5934="FWD",0,P5934/Q5934))</x:f>
      </x:c>
    </x:row>
    <x:row r="5935" spans="1:19" x14ac:dyDescent="0.3">
      <x:c r="A5935" s="0">
        <x:f>'Historical Trades'!A5935</x:f>
      </x:c>
      <x:c r="B5935" s="0">
        <x:f>'Historical Trades'!B5935</x:f>
      </x:c>
      <x:c r="C5935" s="23">
        <x:f>'Historical Trades'!C5935</x:f>
      </x:c>
      <x:c r="D5935" s="0">
        <x:f>'Historical Trades'!D5935</x:f>
      </x:c>
      <x:c r="E5935" s="23">
        <x:f>'Historical Trades'!E5935</x:f>
      </x:c>
      <x:c r="F5935" s="0">
        <x:f>'Historical Trades'!F5935</x:f>
      </x:c>
      <x:c r="G5935" s="0">
        <x:f>'Historical Trades'!G5935</x:f>
      </x:c>
      <x:c r="H5935" s="0">
        <x:f>'Historical Trades'!H5935</x:f>
      </x:c>
      <x:c r="I5935" s="0">
        <x:f>'Historical Trades'!I5935</x:f>
      </x:c>
      <x:c r="J5935" s="0">
        <x:f>'Historical Trades'!J5935</x:f>
      </x:c>
      <x:c r="K5935" s="0">
        <x:f>'Historical Trades'!K5935</x:f>
      </x:c>
      <x:c r="L5935" s="0">
        <x:f>'Historical Trades'!L5935</x:f>
      </x:c>
      <x:c r="M5935" s="0">
        <x:f>'Historical Trades'!M5935</x:f>
      </x:c>
      <x:c r="N5935" s="0">
        <x:f>CLEAN('Historical Trades'!O5935)</x:f>
      </x:c>
      <x:c r="P5935" s="14">
        <x:f>IF(G5935="sell",M5935,-M5935)</x:f>
      </x:c>
      <x:c r="Q5935" s="14">
        <x:f>VLOOKUP(N5935,'Currency Rates'!$A$3:$C$32,3,0)</x:f>
      </x:c>
      <x:c r="R5935" s="0">
        <x:f>IF(A5935="SPUS",0,IF(A5935="FWD",0,P5935/Q5935))</x:f>
      </x:c>
    </x:row>
    <x:row r="5936" spans="1:19" x14ac:dyDescent="0.3">
      <x:c r="A5936" s="0">
        <x:f>'Historical Trades'!A5936</x:f>
      </x:c>
      <x:c r="B5936" s="0">
        <x:f>'Historical Trades'!B5936</x:f>
      </x:c>
      <x:c r="C5936" s="23">
        <x:f>'Historical Trades'!C5936</x:f>
      </x:c>
      <x:c r="D5936" s="0">
        <x:f>'Historical Trades'!D5936</x:f>
      </x:c>
      <x:c r="E5936" s="23">
        <x:f>'Historical Trades'!E5936</x:f>
      </x:c>
      <x:c r="F5936" s="0">
        <x:f>'Historical Trades'!F5936</x:f>
      </x:c>
      <x:c r="G5936" s="0">
        <x:f>'Historical Trades'!G5936</x:f>
      </x:c>
      <x:c r="H5936" s="0">
        <x:f>'Historical Trades'!H5936</x:f>
      </x:c>
      <x:c r="I5936" s="0">
        <x:f>'Historical Trades'!I5936</x:f>
      </x:c>
      <x:c r="J5936" s="0">
        <x:f>'Historical Trades'!J5936</x:f>
      </x:c>
      <x:c r="K5936" s="0">
        <x:f>'Historical Trades'!K5936</x:f>
      </x:c>
      <x:c r="L5936" s="0">
        <x:f>'Historical Trades'!L5936</x:f>
      </x:c>
      <x:c r="M5936" s="0">
        <x:f>'Historical Trades'!M5936</x:f>
      </x:c>
      <x:c r="N5936" s="0">
        <x:f>CLEAN('Historical Trades'!O5936)</x:f>
      </x:c>
      <x:c r="P5936" s="14">
        <x:f>IF(G5936="sell",M5936,-M5936)</x:f>
      </x:c>
      <x:c r="Q5936" s="14">
        <x:f>VLOOKUP(N5936,'Currency Rates'!$A$3:$C$32,3,0)</x:f>
      </x:c>
      <x:c r="R5936" s="0">
        <x:f>IF(A5936="SPUS",0,IF(A5936="FWD",0,P5936/Q5936))</x:f>
      </x:c>
    </x:row>
    <x:row r="5937" spans="1:19" x14ac:dyDescent="0.3">
      <x:c r="A5937" s="0">
        <x:f>'Historical Trades'!A5937</x:f>
      </x:c>
      <x:c r="B5937" s="0">
        <x:f>'Historical Trades'!B5937</x:f>
      </x:c>
      <x:c r="C5937" s="23">
        <x:f>'Historical Trades'!C5937</x:f>
      </x:c>
      <x:c r="D5937" s="0">
        <x:f>'Historical Trades'!D5937</x:f>
      </x:c>
      <x:c r="E5937" s="23">
        <x:f>'Historical Trades'!E5937</x:f>
      </x:c>
      <x:c r="F5937" s="0">
        <x:f>'Historical Trades'!F5937</x:f>
      </x:c>
      <x:c r="G5937" s="0">
        <x:f>'Historical Trades'!G5937</x:f>
      </x:c>
      <x:c r="H5937" s="0">
        <x:f>'Historical Trades'!H5937</x:f>
      </x:c>
      <x:c r="I5937" s="0">
        <x:f>'Historical Trades'!I5937</x:f>
      </x:c>
      <x:c r="J5937" s="0">
        <x:f>'Historical Trades'!J5937</x:f>
      </x:c>
      <x:c r="K5937" s="0">
        <x:f>'Historical Trades'!K5937</x:f>
      </x:c>
      <x:c r="L5937" s="0">
        <x:f>'Historical Trades'!L5937</x:f>
      </x:c>
      <x:c r="M5937" s="0">
        <x:f>'Historical Trades'!M5937</x:f>
      </x:c>
      <x:c r="N5937" s="0">
        <x:f>CLEAN('Historical Trades'!O5937)</x:f>
      </x:c>
      <x:c r="P5937" s="14">
        <x:f>IF(G5937="sell",M5937,-M5937)</x:f>
      </x:c>
      <x:c r="Q5937" s="14">
        <x:f>VLOOKUP(N5937,'Currency Rates'!$A$3:$C$32,3,0)</x:f>
      </x:c>
      <x:c r="R5937" s="0">
        <x:f>IF(A5937="SPUS",0,IF(A5937="FWD",0,P5937/Q5937))</x:f>
      </x:c>
    </x:row>
    <x:row r="5938" spans="1:19" x14ac:dyDescent="0.3">
      <x:c r="A5938" s="0">
        <x:f>'Historical Trades'!A5938</x:f>
      </x:c>
      <x:c r="B5938" s="0">
        <x:f>'Historical Trades'!B5938</x:f>
      </x:c>
      <x:c r="C5938" s="23">
        <x:f>'Historical Trades'!C5938</x:f>
      </x:c>
      <x:c r="D5938" s="0">
        <x:f>'Historical Trades'!D5938</x:f>
      </x:c>
      <x:c r="E5938" s="23">
        <x:f>'Historical Trades'!E5938</x:f>
      </x:c>
      <x:c r="F5938" s="0">
        <x:f>'Historical Trades'!F5938</x:f>
      </x:c>
      <x:c r="G5938" s="0">
        <x:f>'Historical Trades'!G5938</x:f>
      </x:c>
      <x:c r="H5938" s="0">
        <x:f>'Historical Trades'!H5938</x:f>
      </x:c>
      <x:c r="I5938" s="0">
        <x:f>'Historical Trades'!I5938</x:f>
      </x:c>
      <x:c r="J5938" s="0">
        <x:f>'Historical Trades'!J5938</x:f>
      </x:c>
      <x:c r="K5938" s="0">
        <x:f>'Historical Trades'!K5938</x:f>
      </x:c>
      <x:c r="L5938" s="0">
        <x:f>'Historical Trades'!L5938</x:f>
      </x:c>
      <x:c r="M5938" s="0">
        <x:f>'Historical Trades'!M5938</x:f>
      </x:c>
      <x:c r="N5938" s="0">
        <x:f>CLEAN('Historical Trades'!O5938)</x:f>
      </x:c>
      <x:c r="P5938" s="14">
        <x:f>IF(G5938="sell",M5938,-M5938)</x:f>
      </x:c>
      <x:c r="Q5938" s="14">
        <x:f>VLOOKUP(N5938,'Currency Rates'!$A$3:$C$32,3,0)</x:f>
      </x:c>
      <x:c r="R5938" s="0">
        <x:f>IF(A5938="SPUS",0,IF(A5938="FWD",0,P5938/Q5938))</x:f>
      </x:c>
    </x:row>
    <x:row r="5939" spans="1:19" x14ac:dyDescent="0.3">
      <x:c r="A5939" s="0">
        <x:f>'Historical Trades'!A5939</x:f>
      </x:c>
      <x:c r="B5939" s="0">
        <x:f>'Historical Trades'!B5939</x:f>
      </x:c>
      <x:c r="C5939" s="23">
        <x:f>'Historical Trades'!C5939</x:f>
      </x:c>
      <x:c r="D5939" s="0">
        <x:f>'Historical Trades'!D5939</x:f>
      </x:c>
      <x:c r="E5939" s="23">
        <x:f>'Historical Trades'!E5939</x:f>
      </x:c>
      <x:c r="F5939" s="0">
        <x:f>'Historical Trades'!F5939</x:f>
      </x:c>
      <x:c r="G5939" s="0">
        <x:f>'Historical Trades'!G5939</x:f>
      </x:c>
      <x:c r="H5939" s="0">
        <x:f>'Historical Trades'!H5939</x:f>
      </x:c>
      <x:c r="I5939" s="0">
        <x:f>'Historical Trades'!I5939</x:f>
      </x:c>
      <x:c r="J5939" s="0">
        <x:f>'Historical Trades'!J5939</x:f>
      </x:c>
      <x:c r="K5939" s="0">
        <x:f>'Historical Trades'!K5939</x:f>
      </x:c>
      <x:c r="L5939" s="0">
        <x:f>'Historical Trades'!L5939</x:f>
      </x:c>
      <x:c r="M5939" s="0">
        <x:f>'Historical Trades'!M5939</x:f>
      </x:c>
      <x:c r="N5939" s="0">
        <x:f>CLEAN('Historical Trades'!O5939)</x:f>
      </x:c>
      <x:c r="P5939" s="14">
        <x:f>IF(G5939="sell",M5939,-M5939)</x:f>
      </x:c>
      <x:c r="Q5939" s="14">
        <x:f>VLOOKUP(N5939,'Currency Rates'!$A$3:$C$32,3,0)</x:f>
      </x:c>
      <x:c r="R5939" s="0">
        <x:f>IF(A5939="SPUS",0,IF(A5939="FWD",0,P5939/Q5939))</x:f>
      </x:c>
    </x:row>
    <x:row r="5940" spans="1:19" x14ac:dyDescent="0.3">
      <x:c r="A5940" s="0">
        <x:f>'Historical Trades'!A5940</x:f>
      </x:c>
      <x:c r="B5940" s="0">
        <x:f>'Historical Trades'!B5940</x:f>
      </x:c>
      <x:c r="C5940" s="23">
        <x:f>'Historical Trades'!C5940</x:f>
      </x:c>
      <x:c r="D5940" s="0">
        <x:f>'Historical Trades'!D5940</x:f>
      </x:c>
      <x:c r="E5940" s="23">
        <x:f>'Historical Trades'!E5940</x:f>
      </x:c>
      <x:c r="F5940" s="0">
        <x:f>'Historical Trades'!F5940</x:f>
      </x:c>
      <x:c r="G5940" s="0">
        <x:f>'Historical Trades'!G5940</x:f>
      </x:c>
      <x:c r="H5940" s="0">
        <x:f>'Historical Trades'!H5940</x:f>
      </x:c>
      <x:c r="I5940" s="0">
        <x:f>'Historical Trades'!I5940</x:f>
      </x:c>
      <x:c r="J5940" s="0">
        <x:f>'Historical Trades'!J5940</x:f>
      </x:c>
      <x:c r="K5940" s="0">
        <x:f>'Historical Trades'!K5940</x:f>
      </x:c>
      <x:c r="L5940" s="0">
        <x:f>'Historical Trades'!L5940</x:f>
      </x:c>
      <x:c r="M5940" s="0">
        <x:f>'Historical Trades'!M5940</x:f>
      </x:c>
      <x:c r="N5940" s="0">
        <x:f>CLEAN('Historical Trades'!O5940)</x:f>
      </x:c>
      <x:c r="P5940" s="14">
        <x:f>IF(G5940="sell",M5940,-M5940)</x:f>
      </x:c>
      <x:c r="Q5940" s="14">
        <x:f>VLOOKUP(N5940,'Currency Rates'!$A$3:$C$32,3,0)</x:f>
      </x:c>
      <x:c r="R5940" s="0">
        <x:f>IF(A5940="SPUS",0,IF(A5940="FWD",0,P5940/Q5940))</x:f>
      </x:c>
    </x:row>
    <x:row r="5941" spans="1:19" x14ac:dyDescent="0.3">
      <x:c r="A5941" s="0">
        <x:f>'Historical Trades'!A5941</x:f>
      </x:c>
      <x:c r="B5941" s="0">
        <x:f>'Historical Trades'!B5941</x:f>
      </x:c>
      <x:c r="C5941" s="23">
        <x:f>'Historical Trades'!C5941</x:f>
      </x:c>
      <x:c r="D5941" s="0">
        <x:f>'Historical Trades'!D5941</x:f>
      </x:c>
      <x:c r="E5941" s="23">
        <x:f>'Historical Trades'!E5941</x:f>
      </x:c>
      <x:c r="F5941" s="0">
        <x:f>'Historical Trades'!F5941</x:f>
      </x:c>
      <x:c r="G5941" s="0">
        <x:f>'Historical Trades'!G5941</x:f>
      </x:c>
      <x:c r="H5941" s="0">
        <x:f>'Historical Trades'!H5941</x:f>
      </x:c>
      <x:c r="I5941" s="0">
        <x:f>'Historical Trades'!I5941</x:f>
      </x:c>
      <x:c r="J5941" s="0">
        <x:f>'Historical Trades'!J5941</x:f>
      </x:c>
      <x:c r="K5941" s="0">
        <x:f>'Historical Trades'!K5941</x:f>
      </x:c>
      <x:c r="L5941" s="0">
        <x:f>'Historical Trades'!L5941</x:f>
      </x:c>
      <x:c r="M5941" s="0">
        <x:f>'Historical Trades'!M5941</x:f>
      </x:c>
      <x:c r="N5941" s="0">
        <x:f>CLEAN('Historical Trades'!O5941)</x:f>
      </x:c>
      <x:c r="P5941" s="14">
        <x:f>IF(G5941="sell",M5941,-M5941)</x:f>
      </x:c>
      <x:c r="Q5941" s="14">
        <x:f>VLOOKUP(N5941,'Currency Rates'!$A$3:$C$32,3,0)</x:f>
      </x:c>
      <x:c r="R5941" s="0">
        <x:f>IF(A5941="SPUS",0,IF(A5941="FWD",0,P5941/Q5941))</x:f>
      </x:c>
    </x:row>
    <x:row r="5942" spans="1:19" x14ac:dyDescent="0.3">
      <x:c r="A5942" s="0">
        <x:f>'Historical Trades'!A5942</x:f>
      </x:c>
      <x:c r="B5942" s="0">
        <x:f>'Historical Trades'!B5942</x:f>
      </x:c>
      <x:c r="C5942" s="23">
        <x:f>'Historical Trades'!C5942</x:f>
      </x:c>
      <x:c r="D5942" s="0">
        <x:f>'Historical Trades'!D5942</x:f>
      </x:c>
      <x:c r="E5942" s="23">
        <x:f>'Historical Trades'!E5942</x:f>
      </x:c>
      <x:c r="F5942" s="0">
        <x:f>'Historical Trades'!F5942</x:f>
      </x:c>
      <x:c r="G5942" s="0">
        <x:f>'Historical Trades'!G5942</x:f>
      </x:c>
      <x:c r="H5942" s="0">
        <x:f>'Historical Trades'!H5942</x:f>
      </x:c>
      <x:c r="I5942" s="0">
        <x:f>'Historical Trades'!I5942</x:f>
      </x:c>
      <x:c r="J5942" s="0">
        <x:f>'Historical Trades'!J5942</x:f>
      </x:c>
      <x:c r="K5942" s="0">
        <x:f>'Historical Trades'!K5942</x:f>
      </x:c>
      <x:c r="L5942" s="0">
        <x:f>'Historical Trades'!L5942</x:f>
      </x:c>
      <x:c r="M5942" s="0">
        <x:f>'Historical Trades'!M5942</x:f>
      </x:c>
      <x:c r="N5942" s="0">
        <x:f>CLEAN('Historical Trades'!O5942)</x:f>
      </x:c>
      <x:c r="P5942" s="14">
        <x:f>IF(G5942="sell",M5942,-M5942)</x:f>
      </x:c>
      <x:c r="Q5942" s="14">
        <x:f>VLOOKUP(N5942,'Currency Rates'!$A$3:$C$32,3,0)</x:f>
      </x:c>
      <x:c r="R5942" s="0">
        <x:f>IF(A5942="SPUS",0,IF(A5942="FWD",0,P5942/Q5942))</x:f>
      </x:c>
    </x:row>
    <x:row r="5943" spans="1:19" x14ac:dyDescent="0.3">
      <x:c r="A5943" s="0">
        <x:f>'Historical Trades'!A5943</x:f>
      </x:c>
      <x:c r="B5943" s="0">
        <x:f>'Historical Trades'!B5943</x:f>
      </x:c>
      <x:c r="C5943" s="23">
        <x:f>'Historical Trades'!C5943</x:f>
      </x:c>
      <x:c r="D5943" s="0">
        <x:f>'Historical Trades'!D5943</x:f>
      </x:c>
      <x:c r="E5943" s="23">
        <x:f>'Historical Trades'!E5943</x:f>
      </x:c>
      <x:c r="F5943" s="0">
        <x:f>'Historical Trades'!F5943</x:f>
      </x:c>
      <x:c r="G5943" s="0">
        <x:f>'Historical Trades'!G5943</x:f>
      </x:c>
      <x:c r="H5943" s="0">
        <x:f>'Historical Trades'!H5943</x:f>
      </x:c>
      <x:c r="I5943" s="0">
        <x:f>'Historical Trades'!I5943</x:f>
      </x:c>
      <x:c r="J5943" s="0">
        <x:f>'Historical Trades'!J5943</x:f>
      </x:c>
      <x:c r="K5943" s="0">
        <x:f>'Historical Trades'!K5943</x:f>
      </x:c>
      <x:c r="L5943" s="0">
        <x:f>'Historical Trades'!L5943</x:f>
      </x:c>
      <x:c r="M5943" s="0">
        <x:f>'Historical Trades'!M5943</x:f>
      </x:c>
      <x:c r="N5943" s="0">
        <x:f>CLEAN('Historical Trades'!O5943)</x:f>
      </x:c>
      <x:c r="P5943" s="14">
        <x:f>IF(G5943="sell",M5943,-M5943)</x:f>
      </x:c>
      <x:c r="Q5943" s="14">
        <x:f>VLOOKUP(N5943,'Currency Rates'!$A$3:$C$32,3,0)</x:f>
      </x:c>
      <x:c r="R5943" s="0">
        <x:f>IF(A5943="SPUS",0,IF(A5943="FWD",0,P5943/Q5943))</x:f>
      </x:c>
    </x:row>
    <x:row r="5944" spans="1:19" x14ac:dyDescent="0.3">
      <x:c r="A5944" s="0">
        <x:f>'Historical Trades'!A5944</x:f>
      </x:c>
      <x:c r="B5944" s="0">
        <x:f>'Historical Trades'!B5944</x:f>
      </x:c>
      <x:c r="C5944" s="23">
        <x:f>'Historical Trades'!C5944</x:f>
      </x:c>
      <x:c r="D5944" s="0">
        <x:f>'Historical Trades'!D5944</x:f>
      </x:c>
      <x:c r="E5944" s="23">
        <x:f>'Historical Trades'!E5944</x:f>
      </x:c>
      <x:c r="F5944" s="0">
        <x:f>'Historical Trades'!F5944</x:f>
      </x:c>
      <x:c r="G5944" s="0">
        <x:f>'Historical Trades'!G5944</x:f>
      </x:c>
      <x:c r="H5944" s="0">
        <x:f>'Historical Trades'!H5944</x:f>
      </x:c>
      <x:c r="I5944" s="0">
        <x:f>'Historical Trades'!I5944</x:f>
      </x:c>
      <x:c r="J5944" s="0">
        <x:f>'Historical Trades'!J5944</x:f>
      </x:c>
      <x:c r="K5944" s="0">
        <x:f>'Historical Trades'!K5944</x:f>
      </x:c>
      <x:c r="L5944" s="0">
        <x:f>'Historical Trades'!L5944</x:f>
      </x:c>
      <x:c r="M5944" s="0">
        <x:f>'Historical Trades'!M5944</x:f>
      </x:c>
      <x:c r="N5944" s="0">
        <x:f>CLEAN('Historical Trades'!O5944)</x:f>
      </x:c>
      <x:c r="P5944" s="14">
        <x:f>IF(G5944="sell",M5944,-M5944)</x:f>
      </x:c>
      <x:c r="Q5944" s="14">
        <x:f>VLOOKUP(N5944,'Currency Rates'!$A$3:$C$32,3,0)</x:f>
      </x:c>
      <x:c r="R5944" s="0">
        <x:f>IF(A5944="SPUS",0,IF(A5944="FWD",0,P5944/Q5944))</x:f>
      </x:c>
    </x:row>
    <x:row r="5945" spans="1:19" x14ac:dyDescent="0.3">
      <x:c r="A5945" s="0">
        <x:f>'Historical Trades'!A5945</x:f>
      </x:c>
      <x:c r="B5945" s="0">
        <x:f>'Historical Trades'!B5945</x:f>
      </x:c>
      <x:c r="C5945" s="23">
        <x:f>'Historical Trades'!C5945</x:f>
      </x:c>
      <x:c r="D5945" s="0">
        <x:f>'Historical Trades'!D5945</x:f>
      </x:c>
      <x:c r="E5945" s="23">
        <x:f>'Historical Trades'!E5945</x:f>
      </x:c>
      <x:c r="F5945" s="0">
        <x:f>'Historical Trades'!F5945</x:f>
      </x:c>
      <x:c r="G5945" s="0">
        <x:f>'Historical Trades'!G5945</x:f>
      </x:c>
      <x:c r="H5945" s="0">
        <x:f>'Historical Trades'!H5945</x:f>
      </x:c>
      <x:c r="I5945" s="0">
        <x:f>'Historical Trades'!I5945</x:f>
      </x:c>
      <x:c r="J5945" s="0">
        <x:f>'Historical Trades'!J5945</x:f>
      </x:c>
      <x:c r="K5945" s="0">
        <x:f>'Historical Trades'!K5945</x:f>
      </x:c>
      <x:c r="L5945" s="0">
        <x:f>'Historical Trades'!L5945</x:f>
      </x:c>
      <x:c r="M5945" s="0">
        <x:f>'Historical Trades'!M5945</x:f>
      </x:c>
      <x:c r="N5945" s="0">
        <x:f>CLEAN('Historical Trades'!O5945)</x:f>
      </x:c>
      <x:c r="P5945" s="14">
        <x:f>IF(G5945="sell",M5945,-M5945)</x:f>
      </x:c>
      <x:c r="Q5945" s="14">
        <x:f>VLOOKUP(N5945,'Currency Rates'!$A$3:$C$32,3,0)</x:f>
      </x:c>
      <x:c r="R5945" s="0">
        <x:f>IF(A5945="SPUS",0,IF(A5945="FWD",0,P5945/Q5945))</x:f>
      </x:c>
    </x:row>
    <x:row r="5946" spans="1:19" x14ac:dyDescent="0.3">
      <x:c r="A5946" s="0">
        <x:f>'Historical Trades'!A5946</x:f>
      </x:c>
      <x:c r="B5946" s="0">
        <x:f>'Historical Trades'!B5946</x:f>
      </x:c>
      <x:c r="C5946" s="23">
        <x:f>'Historical Trades'!C5946</x:f>
      </x:c>
      <x:c r="D5946" s="0">
        <x:f>'Historical Trades'!D5946</x:f>
      </x:c>
      <x:c r="E5946" s="23">
        <x:f>'Historical Trades'!E5946</x:f>
      </x:c>
      <x:c r="F5946" s="0">
        <x:f>'Historical Trades'!F5946</x:f>
      </x:c>
      <x:c r="G5946" s="0">
        <x:f>'Historical Trades'!G5946</x:f>
      </x:c>
      <x:c r="H5946" s="0">
        <x:f>'Historical Trades'!H5946</x:f>
      </x:c>
      <x:c r="I5946" s="0">
        <x:f>'Historical Trades'!I5946</x:f>
      </x:c>
      <x:c r="J5946" s="0">
        <x:f>'Historical Trades'!J5946</x:f>
      </x:c>
      <x:c r="K5946" s="0">
        <x:f>'Historical Trades'!K5946</x:f>
      </x:c>
      <x:c r="L5946" s="0">
        <x:f>'Historical Trades'!L5946</x:f>
      </x:c>
      <x:c r="M5946" s="0">
        <x:f>'Historical Trades'!M5946</x:f>
      </x:c>
      <x:c r="N5946" s="0">
        <x:f>CLEAN('Historical Trades'!O5946)</x:f>
      </x:c>
      <x:c r="P5946" s="14">
        <x:f>IF(G5946="sell",M5946,-M5946)</x:f>
      </x:c>
      <x:c r="Q5946" s="14">
        <x:f>VLOOKUP(N5946,'Currency Rates'!$A$3:$C$32,3,0)</x:f>
      </x:c>
      <x:c r="R5946" s="0">
        <x:f>IF(A5946="SPUS",0,IF(A5946="FWD",0,P5946/Q5946))</x:f>
      </x:c>
    </x:row>
    <x:row r="5947" spans="1:19" x14ac:dyDescent="0.3">
      <x:c r="A5947" s="0">
        <x:f>'Historical Trades'!A5947</x:f>
      </x:c>
      <x:c r="B5947" s="0">
        <x:f>'Historical Trades'!B5947</x:f>
      </x:c>
      <x:c r="C5947" s="23">
        <x:f>'Historical Trades'!C5947</x:f>
      </x:c>
      <x:c r="D5947" s="0">
        <x:f>'Historical Trades'!D5947</x:f>
      </x:c>
      <x:c r="E5947" s="23">
        <x:f>'Historical Trades'!E5947</x:f>
      </x:c>
      <x:c r="F5947" s="0">
        <x:f>'Historical Trades'!F5947</x:f>
      </x:c>
      <x:c r="G5947" s="0">
        <x:f>'Historical Trades'!G5947</x:f>
      </x:c>
      <x:c r="H5947" s="0">
        <x:f>'Historical Trades'!H5947</x:f>
      </x:c>
      <x:c r="I5947" s="0">
        <x:f>'Historical Trades'!I5947</x:f>
      </x:c>
      <x:c r="J5947" s="0">
        <x:f>'Historical Trades'!J5947</x:f>
      </x:c>
      <x:c r="K5947" s="0">
        <x:f>'Historical Trades'!K5947</x:f>
      </x:c>
      <x:c r="L5947" s="0">
        <x:f>'Historical Trades'!L5947</x:f>
      </x:c>
      <x:c r="M5947" s="0">
        <x:f>'Historical Trades'!M5947</x:f>
      </x:c>
      <x:c r="N5947" s="0">
        <x:f>CLEAN('Historical Trades'!O5947)</x:f>
      </x:c>
      <x:c r="P5947" s="14">
        <x:f>IF(G5947="sell",M5947,-M5947)</x:f>
      </x:c>
      <x:c r="Q5947" s="14">
        <x:f>VLOOKUP(N5947,'Currency Rates'!$A$3:$C$32,3,0)</x:f>
      </x:c>
      <x:c r="R5947" s="0">
        <x:f>IF(A5947="SPUS",0,IF(A5947="FWD",0,P5947/Q5947))</x:f>
      </x:c>
    </x:row>
    <x:row r="5948" spans="1:19" x14ac:dyDescent="0.3">
      <x:c r="A5948" s="0">
        <x:f>'Historical Trades'!A5948</x:f>
      </x:c>
      <x:c r="B5948" s="0">
        <x:f>'Historical Trades'!B5948</x:f>
      </x:c>
      <x:c r="C5948" s="23">
        <x:f>'Historical Trades'!C5948</x:f>
      </x:c>
      <x:c r="D5948" s="0">
        <x:f>'Historical Trades'!D5948</x:f>
      </x:c>
      <x:c r="E5948" s="23">
        <x:f>'Historical Trades'!E5948</x:f>
      </x:c>
      <x:c r="F5948" s="0">
        <x:f>'Historical Trades'!F5948</x:f>
      </x:c>
      <x:c r="G5948" s="0">
        <x:f>'Historical Trades'!G5948</x:f>
      </x:c>
      <x:c r="H5948" s="0">
        <x:f>'Historical Trades'!H5948</x:f>
      </x:c>
      <x:c r="I5948" s="0">
        <x:f>'Historical Trades'!I5948</x:f>
      </x:c>
      <x:c r="J5948" s="0">
        <x:f>'Historical Trades'!J5948</x:f>
      </x:c>
      <x:c r="K5948" s="0">
        <x:f>'Historical Trades'!K5948</x:f>
      </x:c>
      <x:c r="L5948" s="0">
        <x:f>'Historical Trades'!L5948</x:f>
      </x:c>
      <x:c r="M5948" s="0">
        <x:f>'Historical Trades'!M5948</x:f>
      </x:c>
      <x:c r="N5948" s="0">
        <x:f>CLEAN('Historical Trades'!O5948)</x:f>
      </x:c>
      <x:c r="P5948" s="14">
        <x:f>IF(G5948="sell",M5948,-M5948)</x:f>
      </x:c>
      <x:c r="Q5948" s="14">
        <x:f>VLOOKUP(N5948,'Currency Rates'!$A$3:$C$32,3,0)</x:f>
      </x:c>
      <x:c r="R5948" s="0">
        <x:f>IF(A5948="SPUS",0,IF(A5948="FWD",0,P5948/Q5948))</x:f>
      </x:c>
    </x:row>
    <x:row r="5949" spans="1:19" x14ac:dyDescent="0.3">
      <x:c r="A5949" s="0">
        <x:f>'Historical Trades'!A5949</x:f>
      </x:c>
      <x:c r="B5949" s="0">
        <x:f>'Historical Trades'!B5949</x:f>
      </x:c>
      <x:c r="C5949" s="23">
        <x:f>'Historical Trades'!C5949</x:f>
      </x:c>
      <x:c r="D5949" s="0">
        <x:f>'Historical Trades'!D5949</x:f>
      </x:c>
      <x:c r="E5949" s="23">
        <x:f>'Historical Trades'!E5949</x:f>
      </x:c>
      <x:c r="F5949" s="0">
        <x:f>'Historical Trades'!F5949</x:f>
      </x:c>
      <x:c r="G5949" s="0">
        <x:f>'Historical Trades'!G5949</x:f>
      </x:c>
      <x:c r="H5949" s="0">
        <x:f>'Historical Trades'!H5949</x:f>
      </x:c>
      <x:c r="I5949" s="0">
        <x:f>'Historical Trades'!I5949</x:f>
      </x:c>
      <x:c r="J5949" s="0">
        <x:f>'Historical Trades'!J5949</x:f>
      </x:c>
      <x:c r="K5949" s="0">
        <x:f>'Historical Trades'!K5949</x:f>
      </x:c>
      <x:c r="L5949" s="0">
        <x:f>'Historical Trades'!L5949</x:f>
      </x:c>
      <x:c r="M5949" s="0">
        <x:f>'Historical Trades'!M5949</x:f>
      </x:c>
      <x:c r="N5949" s="0">
        <x:f>CLEAN('Historical Trades'!O5949)</x:f>
      </x:c>
      <x:c r="P5949" s="14">
        <x:f>IF(G5949="sell",M5949,-M5949)</x:f>
      </x:c>
      <x:c r="Q5949" s="14">
        <x:f>VLOOKUP(N5949,'Currency Rates'!$A$3:$C$32,3,0)</x:f>
      </x:c>
      <x:c r="R5949" s="0">
        <x:f>IF(A5949="SPUS",0,IF(A5949="FWD",0,P5949/Q5949))</x:f>
      </x:c>
    </x:row>
    <x:row r="5950" spans="1:19" x14ac:dyDescent="0.3">
      <x:c r="A5950" s="0">
        <x:f>'Historical Trades'!A5950</x:f>
      </x:c>
      <x:c r="B5950" s="0">
        <x:f>'Historical Trades'!B5950</x:f>
      </x:c>
      <x:c r="C5950" s="23">
        <x:f>'Historical Trades'!C5950</x:f>
      </x:c>
      <x:c r="D5950" s="0">
        <x:f>'Historical Trades'!D5950</x:f>
      </x:c>
      <x:c r="E5950" s="23">
        <x:f>'Historical Trades'!E5950</x:f>
      </x:c>
      <x:c r="F5950" s="0">
        <x:f>'Historical Trades'!F5950</x:f>
      </x:c>
      <x:c r="G5950" s="0">
        <x:f>'Historical Trades'!G5950</x:f>
      </x:c>
      <x:c r="H5950" s="0">
        <x:f>'Historical Trades'!H5950</x:f>
      </x:c>
      <x:c r="I5950" s="0">
        <x:f>'Historical Trades'!I5950</x:f>
      </x:c>
      <x:c r="J5950" s="0">
        <x:f>'Historical Trades'!J5950</x:f>
      </x:c>
      <x:c r="K5950" s="0">
        <x:f>'Historical Trades'!K5950</x:f>
      </x:c>
      <x:c r="L5950" s="0">
        <x:f>'Historical Trades'!L5950</x:f>
      </x:c>
      <x:c r="M5950" s="0">
        <x:f>'Historical Trades'!M5950</x:f>
      </x:c>
      <x:c r="N5950" s="0">
        <x:f>CLEAN('Historical Trades'!O5950)</x:f>
      </x:c>
      <x:c r="P5950" s="14">
        <x:f>IF(G5950="sell",M5950,-M5950)</x:f>
      </x:c>
      <x:c r="Q5950" s="14">
        <x:f>VLOOKUP(N5950,'Currency Rates'!$A$3:$C$32,3,0)</x:f>
      </x:c>
      <x:c r="R5950" s="0">
        <x:f>IF(A5950="SPUS",0,IF(A5950="FWD",0,P5950/Q5950))</x:f>
      </x:c>
    </x:row>
    <x:row r="5951" spans="1:19" x14ac:dyDescent="0.3">
      <x:c r="A5951" s="0">
        <x:f>'Historical Trades'!A5951</x:f>
      </x:c>
      <x:c r="B5951" s="0">
        <x:f>'Historical Trades'!B5951</x:f>
      </x:c>
      <x:c r="C5951" s="23">
        <x:f>'Historical Trades'!C5951</x:f>
      </x:c>
      <x:c r="D5951" s="0">
        <x:f>'Historical Trades'!D5951</x:f>
      </x:c>
      <x:c r="E5951" s="23">
        <x:f>'Historical Trades'!E5951</x:f>
      </x:c>
      <x:c r="F5951" s="0">
        <x:f>'Historical Trades'!F5951</x:f>
      </x:c>
      <x:c r="G5951" s="0">
        <x:f>'Historical Trades'!G5951</x:f>
      </x:c>
      <x:c r="H5951" s="0">
        <x:f>'Historical Trades'!H5951</x:f>
      </x:c>
      <x:c r="I5951" s="0">
        <x:f>'Historical Trades'!I5951</x:f>
      </x:c>
      <x:c r="J5951" s="0">
        <x:f>'Historical Trades'!J5951</x:f>
      </x:c>
      <x:c r="K5951" s="0">
        <x:f>'Historical Trades'!K5951</x:f>
      </x:c>
      <x:c r="L5951" s="0">
        <x:f>'Historical Trades'!L5951</x:f>
      </x:c>
      <x:c r="M5951" s="0">
        <x:f>'Historical Trades'!M5951</x:f>
      </x:c>
      <x:c r="N5951" s="0">
        <x:f>CLEAN('Historical Trades'!O5951)</x:f>
      </x:c>
      <x:c r="P5951" s="14">
        <x:f>IF(G5951="sell",M5951,-M5951)</x:f>
      </x:c>
      <x:c r="Q5951" s="14">
        <x:f>VLOOKUP(N5951,'Currency Rates'!$A$3:$C$32,3,0)</x:f>
      </x:c>
      <x:c r="R5951" s="0">
        <x:f>IF(A5951="SPUS",0,IF(A5951="FWD",0,P5951/Q5951))</x:f>
      </x:c>
    </x:row>
    <x:row r="5952" spans="1:19" x14ac:dyDescent="0.3">
      <x:c r="A5952" s="0">
        <x:f>'Historical Trades'!A5952</x:f>
      </x:c>
      <x:c r="B5952" s="0">
        <x:f>'Historical Trades'!B5952</x:f>
      </x:c>
      <x:c r="C5952" s="23">
        <x:f>'Historical Trades'!C5952</x:f>
      </x:c>
      <x:c r="D5952" s="0">
        <x:f>'Historical Trades'!D5952</x:f>
      </x:c>
      <x:c r="E5952" s="23">
        <x:f>'Historical Trades'!E5952</x:f>
      </x:c>
      <x:c r="F5952" s="0">
        <x:f>'Historical Trades'!F5952</x:f>
      </x:c>
      <x:c r="G5952" s="0">
        <x:f>'Historical Trades'!G5952</x:f>
      </x:c>
      <x:c r="H5952" s="0">
        <x:f>'Historical Trades'!H5952</x:f>
      </x:c>
      <x:c r="I5952" s="0">
        <x:f>'Historical Trades'!I5952</x:f>
      </x:c>
      <x:c r="J5952" s="0">
        <x:f>'Historical Trades'!J5952</x:f>
      </x:c>
      <x:c r="K5952" s="0">
        <x:f>'Historical Trades'!K5952</x:f>
      </x:c>
      <x:c r="L5952" s="0">
        <x:f>'Historical Trades'!L5952</x:f>
      </x:c>
      <x:c r="M5952" s="0">
        <x:f>'Historical Trades'!M5952</x:f>
      </x:c>
      <x:c r="N5952" s="0">
        <x:f>CLEAN('Historical Trades'!O5952)</x:f>
      </x:c>
      <x:c r="P5952" s="14">
        <x:f>IF(G5952="sell",M5952,-M5952)</x:f>
      </x:c>
      <x:c r="Q5952" s="14">
        <x:f>VLOOKUP(N5952,'Currency Rates'!$A$3:$C$32,3,0)</x:f>
      </x:c>
      <x:c r="R5952" s="0">
        <x:f>IF(A5952="SPUS",0,IF(A5952="FWD",0,P5952/Q5952))</x:f>
      </x:c>
    </x:row>
    <x:row r="5953" spans="1:19" x14ac:dyDescent="0.3">
      <x:c r="A5953" s="0">
        <x:f>'Historical Trades'!A5953</x:f>
      </x:c>
      <x:c r="B5953" s="0">
        <x:f>'Historical Trades'!B5953</x:f>
      </x:c>
      <x:c r="C5953" s="23">
        <x:f>'Historical Trades'!C5953</x:f>
      </x:c>
      <x:c r="D5953" s="0">
        <x:f>'Historical Trades'!D5953</x:f>
      </x:c>
      <x:c r="E5953" s="23">
        <x:f>'Historical Trades'!E5953</x:f>
      </x:c>
      <x:c r="F5953" s="0">
        <x:f>'Historical Trades'!F5953</x:f>
      </x:c>
      <x:c r="G5953" s="0">
        <x:f>'Historical Trades'!G5953</x:f>
      </x:c>
      <x:c r="H5953" s="0">
        <x:f>'Historical Trades'!H5953</x:f>
      </x:c>
      <x:c r="I5953" s="0">
        <x:f>'Historical Trades'!I5953</x:f>
      </x:c>
      <x:c r="J5953" s="0">
        <x:f>'Historical Trades'!J5953</x:f>
      </x:c>
      <x:c r="K5953" s="0">
        <x:f>'Historical Trades'!K5953</x:f>
      </x:c>
      <x:c r="L5953" s="0">
        <x:f>'Historical Trades'!L5953</x:f>
      </x:c>
      <x:c r="M5953" s="0">
        <x:f>'Historical Trades'!M5953</x:f>
      </x:c>
      <x:c r="N5953" s="0">
        <x:f>CLEAN('Historical Trades'!O5953)</x:f>
      </x:c>
      <x:c r="P5953" s="14">
        <x:f>IF(G5953="sell",M5953,-M5953)</x:f>
      </x:c>
      <x:c r="Q5953" s="14">
        <x:f>VLOOKUP(N5953,'Currency Rates'!$A$3:$C$32,3,0)</x:f>
      </x:c>
      <x:c r="R5953" s="0">
        <x:f>IF(A5953="SPUS",0,IF(A5953="FWD",0,P5953/Q5953))</x:f>
      </x:c>
    </x:row>
    <x:row r="5954" spans="1:19" x14ac:dyDescent="0.3">
      <x:c r="A5954" s="0">
        <x:f>'Historical Trades'!A5954</x:f>
      </x:c>
      <x:c r="B5954" s="0">
        <x:f>'Historical Trades'!B5954</x:f>
      </x:c>
      <x:c r="C5954" s="23">
        <x:f>'Historical Trades'!C5954</x:f>
      </x:c>
      <x:c r="D5954" s="0">
        <x:f>'Historical Trades'!D5954</x:f>
      </x:c>
      <x:c r="E5954" s="23">
        <x:f>'Historical Trades'!E5954</x:f>
      </x:c>
      <x:c r="F5954" s="0">
        <x:f>'Historical Trades'!F5954</x:f>
      </x:c>
      <x:c r="G5954" s="0">
        <x:f>'Historical Trades'!G5954</x:f>
      </x:c>
      <x:c r="H5954" s="0">
        <x:f>'Historical Trades'!H5954</x:f>
      </x:c>
      <x:c r="I5954" s="0">
        <x:f>'Historical Trades'!I5954</x:f>
      </x:c>
      <x:c r="J5954" s="0">
        <x:f>'Historical Trades'!J5954</x:f>
      </x:c>
      <x:c r="K5954" s="0">
        <x:f>'Historical Trades'!K5954</x:f>
      </x:c>
      <x:c r="L5954" s="0">
        <x:f>'Historical Trades'!L5954</x:f>
      </x:c>
      <x:c r="M5954" s="0">
        <x:f>'Historical Trades'!M5954</x:f>
      </x:c>
      <x:c r="N5954" s="0">
        <x:f>CLEAN('Historical Trades'!O5954)</x:f>
      </x:c>
      <x:c r="P5954" s="14">
        <x:f>IF(G5954="sell",M5954,-M5954)</x:f>
      </x:c>
      <x:c r="Q5954" s="14">
        <x:f>VLOOKUP(N5954,'Currency Rates'!$A$3:$C$32,3,0)</x:f>
      </x:c>
      <x:c r="R5954" s="0">
        <x:f>IF(A5954="SPUS",0,IF(A5954="FWD",0,P5954/Q5954))</x:f>
      </x:c>
    </x:row>
    <x:row r="5955" spans="1:19" x14ac:dyDescent="0.3">
      <x:c r="A5955" s="0">
        <x:f>'Historical Trades'!A5955</x:f>
      </x:c>
      <x:c r="B5955" s="0">
        <x:f>'Historical Trades'!B5955</x:f>
      </x:c>
      <x:c r="C5955" s="23">
        <x:f>'Historical Trades'!C5955</x:f>
      </x:c>
      <x:c r="D5955" s="0">
        <x:f>'Historical Trades'!D5955</x:f>
      </x:c>
      <x:c r="E5955" s="23">
        <x:f>'Historical Trades'!E5955</x:f>
      </x:c>
      <x:c r="F5955" s="0">
        <x:f>'Historical Trades'!F5955</x:f>
      </x:c>
      <x:c r="G5955" s="0">
        <x:f>'Historical Trades'!G5955</x:f>
      </x:c>
      <x:c r="H5955" s="0">
        <x:f>'Historical Trades'!H5955</x:f>
      </x:c>
      <x:c r="I5955" s="0">
        <x:f>'Historical Trades'!I5955</x:f>
      </x:c>
      <x:c r="J5955" s="0">
        <x:f>'Historical Trades'!J5955</x:f>
      </x:c>
      <x:c r="K5955" s="0">
        <x:f>'Historical Trades'!K5955</x:f>
      </x:c>
      <x:c r="L5955" s="0">
        <x:f>'Historical Trades'!L5955</x:f>
      </x:c>
      <x:c r="M5955" s="0">
        <x:f>'Historical Trades'!M5955</x:f>
      </x:c>
      <x:c r="N5955" s="0">
        <x:f>CLEAN('Historical Trades'!O5955)</x:f>
      </x:c>
      <x:c r="P5955" s="14">
        <x:f>IF(G5955="sell",M5955,-M5955)</x:f>
      </x:c>
      <x:c r="Q5955" s="14">
        <x:f>VLOOKUP(N5955,'Currency Rates'!$A$3:$C$32,3,0)</x:f>
      </x:c>
      <x:c r="R5955" s="0">
        <x:f>IF(A5955="SPUS",0,IF(A5955="FWD",0,P5955/Q5955))</x:f>
      </x:c>
    </x:row>
    <x:row r="5956" spans="1:19" x14ac:dyDescent="0.3">
      <x:c r="A5956" s="0">
        <x:f>'Historical Trades'!A5956</x:f>
      </x:c>
      <x:c r="B5956" s="0">
        <x:f>'Historical Trades'!B5956</x:f>
      </x:c>
      <x:c r="C5956" s="23">
        <x:f>'Historical Trades'!C5956</x:f>
      </x:c>
      <x:c r="D5956" s="0">
        <x:f>'Historical Trades'!D5956</x:f>
      </x:c>
      <x:c r="E5956" s="23">
        <x:f>'Historical Trades'!E5956</x:f>
      </x:c>
      <x:c r="F5956" s="0">
        <x:f>'Historical Trades'!F5956</x:f>
      </x:c>
      <x:c r="G5956" s="0">
        <x:f>'Historical Trades'!G5956</x:f>
      </x:c>
      <x:c r="H5956" s="0">
        <x:f>'Historical Trades'!H5956</x:f>
      </x:c>
      <x:c r="I5956" s="0">
        <x:f>'Historical Trades'!I5956</x:f>
      </x:c>
      <x:c r="J5956" s="0">
        <x:f>'Historical Trades'!J5956</x:f>
      </x:c>
      <x:c r="K5956" s="0">
        <x:f>'Historical Trades'!K5956</x:f>
      </x:c>
      <x:c r="L5956" s="0">
        <x:f>'Historical Trades'!L5956</x:f>
      </x:c>
      <x:c r="M5956" s="0">
        <x:f>'Historical Trades'!M5956</x:f>
      </x:c>
      <x:c r="N5956" s="0">
        <x:f>CLEAN('Historical Trades'!O5956)</x:f>
      </x:c>
      <x:c r="P5956" s="14">
        <x:f>IF(G5956="sell",M5956,-M5956)</x:f>
      </x:c>
      <x:c r="Q5956" s="14">
        <x:f>VLOOKUP(N5956,'Currency Rates'!$A$3:$C$32,3,0)</x:f>
      </x:c>
      <x:c r="R5956" s="0">
        <x:f>IF(A5956="SPUS",0,IF(A5956="FWD",0,P5956/Q5956))</x:f>
      </x:c>
    </x:row>
    <x:row r="5957" spans="1:19" x14ac:dyDescent="0.3">
      <x:c r="A5957" s="0">
        <x:f>'Historical Trades'!A5957</x:f>
      </x:c>
      <x:c r="B5957" s="0">
        <x:f>'Historical Trades'!B5957</x:f>
      </x:c>
      <x:c r="C5957" s="23">
        <x:f>'Historical Trades'!C5957</x:f>
      </x:c>
      <x:c r="D5957" s="0">
        <x:f>'Historical Trades'!D5957</x:f>
      </x:c>
      <x:c r="E5957" s="23">
        <x:f>'Historical Trades'!E5957</x:f>
      </x:c>
      <x:c r="F5957" s="0">
        <x:f>'Historical Trades'!F5957</x:f>
      </x:c>
      <x:c r="G5957" s="0">
        <x:f>'Historical Trades'!G5957</x:f>
      </x:c>
      <x:c r="H5957" s="0">
        <x:f>'Historical Trades'!H5957</x:f>
      </x:c>
      <x:c r="I5957" s="0">
        <x:f>'Historical Trades'!I5957</x:f>
      </x:c>
      <x:c r="J5957" s="0">
        <x:f>'Historical Trades'!J5957</x:f>
      </x:c>
      <x:c r="K5957" s="0">
        <x:f>'Historical Trades'!K5957</x:f>
      </x:c>
      <x:c r="L5957" s="0">
        <x:f>'Historical Trades'!L5957</x:f>
      </x:c>
      <x:c r="M5957" s="0">
        <x:f>'Historical Trades'!M5957</x:f>
      </x:c>
      <x:c r="N5957" s="0">
        <x:f>CLEAN('Historical Trades'!O5957)</x:f>
      </x:c>
      <x:c r="P5957" s="14">
        <x:f>IF(G5957="sell",M5957,-M5957)</x:f>
      </x:c>
      <x:c r="Q5957" s="14">
        <x:f>VLOOKUP(N5957,'Currency Rates'!$A$3:$C$32,3,0)</x:f>
      </x:c>
      <x:c r="R5957" s="0">
        <x:f>IF(A5957="SPUS",0,IF(A5957="FWD",0,P5957/Q5957))</x:f>
      </x:c>
    </x:row>
    <x:row r="5958" spans="1:19" x14ac:dyDescent="0.3">
      <x:c r="A5958" s="0">
        <x:f>'Historical Trades'!A5958</x:f>
      </x:c>
      <x:c r="B5958" s="0">
        <x:f>'Historical Trades'!B5958</x:f>
      </x:c>
      <x:c r="C5958" s="23">
        <x:f>'Historical Trades'!C5958</x:f>
      </x:c>
      <x:c r="D5958" s="0">
        <x:f>'Historical Trades'!D5958</x:f>
      </x:c>
      <x:c r="E5958" s="23">
        <x:f>'Historical Trades'!E5958</x:f>
      </x:c>
      <x:c r="F5958" s="0">
        <x:f>'Historical Trades'!F5958</x:f>
      </x:c>
      <x:c r="G5958" s="0">
        <x:f>'Historical Trades'!G5958</x:f>
      </x:c>
      <x:c r="H5958" s="0">
        <x:f>'Historical Trades'!H5958</x:f>
      </x:c>
      <x:c r="I5958" s="0">
        <x:f>'Historical Trades'!I5958</x:f>
      </x:c>
      <x:c r="J5958" s="0">
        <x:f>'Historical Trades'!J5958</x:f>
      </x:c>
      <x:c r="K5958" s="0">
        <x:f>'Historical Trades'!K5958</x:f>
      </x:c>
      <x:c r="L5958" s="0">
        <x:f>'Historical Trades'!L5958</x:f>
      </x:c>
      <x:c r="M5958" s="0">
        <x:f>'Historical Trades'!M5958</x:f>
      </x:c>
      <x:c r="N5958" s="0">
        <x:f>CLEAN('Historical Trades'!O5958)</x:f>
      </x:c>
      <x:c r="P5958" s="14">
        <x:f>IF(G5958="sell",M5958,-M5958)</x:f>
      </x:c>
      <x:c r="Q5958" s="14">
        <x:f>VLOOKUP(N5958,'Currency Rates'!$A$3:$C$32,3,0)</x:f>
      </x:c>
      <x:c r="R5958" s="0">
        <x:f>IF(A5958="SPUS",0,IF(A5958="FWD",0,P5958/Q5958))</x:f>
      </x:c>
    </x:row>
    <x:row r="5959" spans="1:19" x14ac:dyDescent="0.3">
      <x:c r="A5959" s="0">
        <x:f>'Historical Trades'!A5959</x:f>
      </x:c>
      <x:c r="B5959" s="0">
        <x:f>'Historical Trades'!B5959</x:f>
      </x:c>
      <x:c r="C5959" s="23">
        <x:f>'Historical Trades'!C5959</x:f>
      </x:c>
      <x:c r="D5959" s="0">
        <x:f>'Historical Trades'!D5959</x:f>
      </x:c>
      <x:c r="E5959" s="23">
        <x:f>'Historical Trades'!E5959</x:f>
      </x:c>
      <x:c r="F5959" s="0">
        <x:f>'Historical Trades'!F5959</x:f>
      </x:c>
      <x:c r="G5959" s="0">
        <x:f>'Historical Trades'!G5959</x:f>
      </x:c>
      <x:c r="H5959" s="0">
        <x:f>'Historical Trades'!H5959</x:f>
      </x:c>
      <x:c r="I5959" s="0">
        <x:f>'Historical Trades'!I5959</x:f>
      </x:c>
      <x:c r="J5959" s="0">
        <x:f>'Historical Trades'!J5959</x:f>
      </x:c>
      <x:c r="K5959" s="0">
        <x:f>'Historical Trades'!K5959</x:f>
      </x:c>
      <x:c r="L5959" s="0">
        <x:f>'Historical Trades'!L5959</x:f>
      </x:c>
      <x:c r="M5959" s="0">
        <x:f>'Historical Trades'!M5959</x:f>
      </x:c>
      <x:c r="N5959" s="0">
        <x:f>CLEAN('Historical Trades'!O5959)</x:f>
      </x:c>
      <x:c r="P5959" s="14">
        <x:f>IF(G5959="sell",M5959,-M5959)</x:f>
      </x:c>
      <x:c r="Q5959" s="14">
        <x:f>VLOOKUP(N5959,'Currency Rates'!$A$3:$C$32,3,0)</x:f>
      </x:c>
      <x:c r="R5959" s="0">
        <x:f>IF(A5959="SPUS",0,IF(A5959="FWD",0,P5959/Q5959))</x:f>
      </x:c>
    </x:row>
    <x:row r="5960" spans="1:19" x14ac:dyDescent="0.3">
      <x:c r="A5960" s="0">
        <x:f>'Historical Trades'!A5960</x:f>
      </x:c>
      <x:c r="B5960" s="0">
        <x:f>'Historical Trades'!B5960</x:f>
      </x:c>
      <x:c r="C5960" s="23">
        <x:f>'Historical Trades'!C5960</x:f>
      </x:c>
      <x:c r="D5960" s="0">
        <x:f>'Historical Trades'!D5960</x:f>
      </x:c>
      <x:c r="E5960" s="23">
        <x:f>'Historical Trades'!E5960</x:f>
      </x:c>
      <x:c r="F5960" s="0">
        <x:f>'Historical Trades'!F5960</x:f>
      </x:c>
      <x:c r="G5960" s="0">
        <x:f>'Historical Trades'!G5960</x:f>
      </x:c>
      <x:c r="H5960" s="0">
        <x:f>'Historical Trades'!H5960</x:f>
      </x:c>
      <x:c r="I5960" s="0">
        <x:f>'Historical Trades'!I5960</x:f>
      </x:c>
      <x:c r="J5960" s="0">
        <x:f>'Historical Trades'!J5960</x:f>
      </x:c>
      <x:c r="K5960" s="0">
        <x:f>'Historical Trades'!K5960</x:f>
      </x:c>
      <x:c r="L5960" s="0">
        <x:f>'Historical Trades'!L5960</x:f>
      </x:c>
      <x:c r="M5960" s="0">
        <x:f>'Historical Trades'!M5960</x:f>
      </x:c>
      <x:c r="N5960" s="0">
        <x:f>CLEAN('Historical Trades'!O5960)</x:f>
      </x:c>
      <x:c r="P5960" s="14">
        <x:f>IF(G5960="sell",M5960,-M5960)</x:f>
      </x:c>
      <x:c r="Q5960" s="14">
        <x:f>VLOOKUP(N5960,'Currency Rates'!$A$3:$C$32,3,0)</x:f>
      </x:c>
      <x:c r="R5960" s="0">
        <x:f>IF(A5960="SPUS",0,IF(A5960="FWD",0,P5960/Q5960))</x:f>
      </x:c>
    </x:row>
    <x:row r="5961" spans="1:19" x14ac:dyDescent="0.3">
      <x:c r="A5961" s="0">
        <x:f>'Historical Trades'!A5961</x:f>
      </x:c>
      <x:c r="B5961" s="0">
        <x:f>'Historical Trades'!B5961</x:f>
      </x:c>
      <x:c r="C5961" s="23">
        <x:f>'Historical Trades'!C5961</x:f>
      </x:c>
      <x:c r="D5961" s="0">
        <x:f>'Historical Trades'!D5961</x:f>
      </x:c>
      <x:c r="E5961" s="23">
        <x:f>'Historical Trades'!E5961</x:f>
      </x:c>
      <x:c r="F5961" s="0">
        <x:f>'Historical Trades'!F5961</x:f>
      </x:c>
      <x:c r="G5961" s="0">
        <x:f>'Historical Trades'!G5961</x:f>
      </x:c>
      <x:c r="H5961" s="0">
        <x:f>'Historical Trades'!H5961</x:f>
      </x:c>
      <x:c r="I5961" s="0">
        <x:f>'Historical Trades'!I5961</x:f>
      </x:c>
      <x:c r="J5961" s="0">
        <x:f>'Historical Trades'!J5961</x:f>
      </x:c>
      <x:c r="K5961" s="0">
        <x:f>'Historical Trades'!K5961</x:f>
      </x:c>
      <x:c r="L5961" s="0">
        <x:f>'Historical Trades'!L5961</x:f>
      </x:c>
      <x:c r="M5961" s="0">
        <x:f>'Historical Trades'!M5961</x:f>
      </x:c>
      <x:c r="N5961" s="0">
        <x:f>CLEAN('Historical Trades'!O5961)</x:f>
      </x:c>
      <x:c r="P5961" s="14">
        <x:f>IF(G5961="sell",M5961,-M5961)</x:f>
      </x:c>
      <x:c r="Q5961" s="14">
        <x:f>VLOOKUP(N5961,'Currency Rates'!$A$3:$C$32,3,0)</x:f>
      </x:c>
      <x:c r="R5961" s="0">
        <x:f>IF(A5961="SPUS",0,IF(A5961="FWD",0,P5961/Q5961))</x:f>
      </x:c>
    </x:row>
    <x:row r="5962" spans="1:19" x14ac:dyDescent="0.3">
      <x:c r="A5962" s="0">
        <x:f>'Historical Trades'!A5962</x:f>
      </x:c>
      <x:c r="B5962" s="0">
        <x:f>'Historical Trades'!B5962</x:f>
      </x:c>
      <x:c r="C5962" s="23">
        <x:f>'Historical Trades'!C5962</x:f>
      </x:c>
      <x:c r="D5962" s="0">
        <x:f>'Historical Trades'!D5962</x:f>
      </x:c>
      <x:c r="E5962" s="23">
        <x:f>'Historical Trades'!E5962</x:f>
      </x:c>
      <x:c r="F5962" s="0">
        <x:f>'Historical Trades'!F5962</x:f>
      </x:c>
      <x:c r="G5962" s="0">
        <x:f>'Historical Trades'!G5962</x:f>
      </x:c>
      <x:c r="H5962" s="0">
        <x:f>'Historical Trades'!H5962</x:f>
      </x:c>
      <x:c r="I5962" s="0">
        <x:f>'Historical Trades'!I5962</x:f>
      </x:c>
      <x:c r="J5962" s="0">
        <x:f>'Historical Trades'!J5962</x:f>
      </x:c>
      <x:c r="K5962" s="0">
        <x:f>'Historical Trades'!K5962</x:f>
      </x:c>
      <x:c r="L5962" s="0">
        <x:f>'Historical Trades'!L5962</x:f>
      </x:c>
      <x:c r="M5962" s="0">
        <x:f>'Historical Trades'!M5962</x:f>
      </x:c>
      <x:c r="N5962" s="0">
        <x:f>CLEAN('Historical Trades'!O5962)</x:f>
      </x:c>
      <x:c r="P5962" s="14">
        <x:f>IF(G5962="sell",M5962,-M5962)</x:f>
      </x:c>
      <x:c r="Q5962" s="14">
        <x:f>VLOOKUP(N5962,'Currency Rates'!$A$3:$C$32,3,0)</x:f>
      </x:c>
      <x:c r="R5962" s="0">
        <x:f>IF(A5962="SPUS",0,IF(A5962="FWD",0,P5962/Q5962))</x:f>
      </x:c>
    </x:row>
    <x:row r="5963" spans="1:19" x14ac:dyDescent="0.3">
      <x:c r="A5963" s="0">
        <x:f>'Historical Trades'!A5963</x:f>
      </x:c>
      <x:c r="B5963" s="0">
        <x:f>'Historical Trades'!B5963</x:f>
      </x:c>
      <x:c r="C5963" s="23">
        <x:f>'Historical Trades'!C5963</x:f>
      </x:c>
      <x:c r="D5963" s="0">
        <x:f>'Historical Trades'!D5963</x:f>
      </x:c>
      <x:c r="E5963" s="23">
        <x:f>'Historical Trades'!E5963</x:f>
      </x:c>
      <x:c r="F5963" s="0">
        <x:f>'Historical Trades'!F5963</x:f>
      </x:c>
      <x:c r="G5963" s="0">
        <x:f>'Historical Trades'!G5963</x:f>
      </x:c>
      <x:c r="H5963" s="0">
        <x:f>'Historical Trades'!H5963</x:f>
      </x:c>
      <x:c r="I5963" s="0">
        <x:f>'Historical Trades'!I5963</x:f>
      </x:c>
      <x:c r="J5963" s="0">
        <x:f>'Historical Trades'!J5963</x:f>
      </x:c>
      <x:c r="K5963" s="0">
        <x:f>'Historical Trades'!K5963</x:f>
      </x:c>
      <x:c r="L5963" s="0">
        <x:f>'Historical Trades'!L5963</x:f>
      </x:c>
      <x:c r="M5963" s="0">
        <x:f>'Historical Trades'!M5963</x:f>
      </x:c>
      <x:c r="N5963" s="0">
        <x:f>CLEAN('Historical Trades'!O5963)</x:f>
      </x:c>
      <x:c r="P5963" s="14">
        <x:f>IF(G5963="sell",M5963,-M5963)</x:f>
      </x:c>
      <x:c r="Q5963" s="14">
        <x:f>VLOOKUP(N5963,'Currency Rates'!$A$3:$C$32,3,0)</x:f>
      </x:c>
      <x:c r="R5963" s="0">
        <x:f>IF(A5963="SPUS",0,IF(A5963="FWD",0,P5963/Q5963))</x:f>
      </x:c>
    </x:row>
    <x:row r="5964" spans="1:19" x14ac:dyDescent="0.3">
      <x:c r="A5964" s="0">
        <x:f>'Historical Trades'!A5964</x:f>
      </x:c>
      <x:c r="B5964" s="0">
        <x:f>'Historical Trades'!B5964</x:f>
      </x:c>
      <x:c r="C5964" s="23">
        <x:f>'Historical Trades'!C5964</x:f>
      </x:c>
      <x:c r="D5964" s="0">
        <x:f>'Historical Trades'!D5964</x:f>
      </x:c>
      <x:c r="E5964" s="23">
        <x:f>'Historical Trades'!E5964</x:f>
      </x:c>
      <x:c r="F5964" s="0">
        <x:f>'Historical Trades'!F5964</x:f>
      </x:c>
      <x:c r="G5964" s="0">
        <x:f>'Historical Trades'!G5964</x:f>
      </x:c>
      <x:c r="H5964" s="0">
        <x:f>'Historical Trades'!H5964</x:f>
      </x:c>
      <x:c r="I5964" s="0">
        <x:f>'Historical Trades'!I5964</x:f>
      </x:c>
      <x:c r="J5964" s="0">
        <x:f>'Historical Trades'!J5964</x:f>
      </x:c>
      <x:c r="K5964" s="0">
        <x:f>'Historical Trades'!K5964</x:f>
      </x:c>
      <x:c r="L5964" s="0">
        <x:f>'Historical Trades'!L5964</x:f>
      </x:c>
      <x:c r="M5964" s="0">
        <x:f>'Historical Trades'!M5964</x:f>
      </x:c>
      <x:c r="N5964" s="0">
        <x:f>CLEAN('Historical Trades'!O5964)</x:f>
      </x:c>
      <x:c r="P5964" s="14">
        <x:f>IF(G5964="sell",M5964,-M5964)</x:f>
      </x:c>
      <x:c r="Q5964" s="14">
        <x:f>VLOOKUP(N5964,'Currency Rates'!$A$3:$C$32,3,0)</x:f>
      </x:c>
      <x:c r="R5964" s="0">
        <x:f>IF(A5964="SPUS",0,IF(A5964="FWD",0,P5964/Q5964))</x:f>
      </x:c>
    </x:row>
    <x:row r="5965" spans="1:19" x14ac:dyDescent="0.3">
      <x:c r="A5965" s="0">
        <x:f>'Historical Trades'!A5965</x:f>
      </x:c>
      <x:c r="B5965" s="0">
        <x:f>'Historical Trades'!B5965</x:f>
      </x:c>
      <x:c r="C5965" s="23">
        <x:f>'Historical Trades'!C5965</x:f>
      </x:c>
      <x:c r="D5965" s="0">
        <x:f>'Historical Trades'!D5965</x:f>
      </x:c>
      <x:c r="E5965" s="23">
        <x:f>'Historical Trades'!E5965</x:f>
      </x:c>
      <x:c r="F5965" s="0">
        <x:f>'Historical Trades'!F5965</x:f>
      </x:c>
      <x:c r="G5965" s="0">
        <x:f>'Historical Trades'!G5965</x:f>
      </x:c>
      <x:c r="H5965" s="0">
        <x:f>'Historical Trades'!H5965</x:f>
      </x:c>
      <x:c r="I5965" s="0">
        <x:f>'Historical Trades'!I5965</x:f>
      </x:c>
      <x:c r="J5965" s="0">
        <x:f>'Historical Trades'!J5965</x:f>
      </x:c>
      <x:c r="K5965" s="0">
        <x:f>'Historical Trades'!K5965</x:f>
      </x:c>
      <x:c r="L5965" s="0">
        <x:f>'Historical Trades'!L5965</x:f>
      </x:c>
      <x:c r="M5965" s="0">
        <x:f>'Historical Trades'!M5965</x:f>
      </x:c>
      <x:c r="N5965" s="0">
        <x:f>CLEAN('Historical Trades'!O5965)</x:f>
      </x:c>
      <x:c r="P5965" s="14">
        <x:f>IF(G5965="sell",M5965,-M5965)</x:f>
      </x:c>
      <x:c r="Q5965" s="14">
        <x:f>VLOOKUP(N5965,'Currency Rates'!$A$3:$C$32,3,0)</x:f>
      </x:c>
      <x:c r="R5965" s="0">
        <x:f>IF(A5965="SPUS",0,IF(A5965="FWD",0,P5965/Q5965))</x:f>
      </x:c>
    </x:row>
    <x:row r="5966" spans="1:19" x14ac:dyDescent="0.3">
      <x:c r="A5966" s="0">
        <x:f>'Historical Trades'!A5966</x:f>
      </x:c>
      <x:c r="B5966" s="0">
        <x:f>'Historical Trades'!B5966</x:f>
      </x:c>
      <x:c r="C5966" s="23">
        <x:f>'Historical Trades'!C5966</x:f>
      </x:c>
      <x:c r="D5966" s="0">
        <x:f>'Historical Trades'!D5966</x:f>
      </x:c>
      <x:c r="E5966" s="23">
        <x:f>'Historical Trades'!E5966</x:f>
      </x:c>
      <x:c r="F5966" s="0">
        <x:f>'Historical Trades'!F5966</x:f>
      </x:c>
      <x:c r="G5966" s="0">
        <x:f>'Historical Trades'!G5966</x:f>
      </x:c>
      <x:c r="H5966" s="0">
        <x:f>'Historical Trades'!H5966</x:f>
      </x:c>
      <x:c r="I5966" s="0">
        <x:f>'Historical Trades'!I5966</x:f>
      </x:c>
      <x:c r="J5966" s="0">
        <x:f>'Historical Trades'!J5966</x:f>
      </x:c>
      <x:c r="K5966" s="0">
        <x:f>'Historical Trades'!K5966</x:f>
      </x:c>
      <x:c r="L5966" s="0">
        <x:f>'Historical Trades'!L5966</x:f>
      </x:c>
      <x:c r="M5966" s="0">
        <x:f>'Historical Trades'!M5966</x:f>
      </x:c>
      <x:c r="N5966" s="0">
        <x:f>CLEAN('Historical Trades'!O5966)</x:f>
      </x:c>
      <x:c r="P5966" s="14">
        <x:f>IF(G5966="sell",M5966,-M5966)</x:f>
      </x:c>
      <x:c r="Q5966" s="14">
        <x:f>VLOOKUP(N5966,'Currency Rates'!$A$3:$C$32,3,0)</x:f>
      </x:c>
      <x:c r="R5966" s="0">
        <x:f>IF(A5966="SPUS",0,IF(A5966="FWD",0,P5966/Q5966))</x:f>
      </x:c>
    </x:row>
    <x:row r="5967" spans="1:19" x14ac:dyDescent="0.3">
      <x:c r="A5967" s="0">
        <x:f>'Historical Trades'!A5967</x:f>
      </x:c>
      <x:c r="B5967" s="0">
        <x:f>'Historical Trades'!B5967</x:f>
      </x:c>
      <x:c r="C5967" s="23">
        <x:f>'Historical Trades'!C5967</x:f>
      </x:c>
      <x:c r="D5967" s="0">
        <x:f>'Historical Trades'!D5967</x:f>
      </x:c>
      <x:c r="E5967" s="23">
        <x:f>'Historical Trades'!E5967</x:f>
      </x:c>
      <x:c r="F5967" s="0">
        <x:f>'Historical Trades'!F5967</x:f>
      </x:c>
      <x:c r="G5967" s="0">
        <x:f>'Historical Trades'!G5967</x:f>
      </x:c>
      <x:c r="H5967" s="0">
        <x:f>'Historical Trades'!H5967</x:f>
      </x:c>
      <x:c r="I5967" s="0">
        <x:f>'Historical Trades'!I5967</x:f>
      </x:c>
      <x:c r="J5967" s="0">
        <x:f>'Historical Trades'!J5967</x:f>
      </x:c>
      <x:c r="K5967" s="0">
        <x:f>'Historical Trades'!K5967</x:f>
      </x:c>
      <x:c r="L5967" s="0">
        <x:f>'Historical Trades'!L5967</x:f>
      </x:c>
      <x:c r="M5967" s="0">
        <x:f>'Historical Trades'!M5967</x:f>
      </x:c>
      <x:c r="N5967" s="0">
        <x:f>CLEAN('Historical Trades'!O5967)</x:f>
      </x:c>
      <x:c r="P5967" s="14">
        <x:f>IF(G5967="sell",M5967,-M5967)</x:f>
      </x:c>
      <x:c r="Q5967" s="14">
        <x:f>VLOOKUP(N5967,'Currency Rates'!$A$3:$C$32,3,0)</x:f>
      </x:c>
      <x:c r="R5967" s="0">
        <x:f>IF(A5967="SPUS",0,IF(A5967="FWD",0,P5967/Q5967))</x:f>
      </x:c>
    </x:row>
    <x:row r="5968" spans="1:19" x14ac:dyDescent="0.3">
      <x:c r="A5968" s="0">
        <x:f>'Historical Trades'!A5968</x:f>
      </x:c>
      <x:c r="B5968" s="0">
        <x:f>'Historical Trades'!B5968</x:f>
      </x:c>
      <x:c r="C5968" s="23">
        <x:f>'Historical Trades'!C5968</x:f>
      </x:c>
      <x:c r="D5968" s="0">
        <x:f>'Historical Trades'!D5968</x:f>
      </x:c>
      <x:c r="E5968" s="23">
        <x:f>'Historical Trades'!E5968</x:f>
      </x:c>
      <x:c r="F5968" s="0">
        <x:f>'Historical Trades'!F5968</x:f>
      </x:c>
      <x:c r="G5968" s="0">
        <x:f>'Historical Trades'!G5968</x:f>
      </x:c>
      <x:c r="H5968" s="0">
        <x:f>'Historical Trades'!H5968</x:f>
      </x:c>
      <x:c r="I5968" s="0">
        <x:f>'Historical Trades'!I5968</x:f>
      </x:c>
      <x:c r="J5968" s="0">
        <x:f>'Historical Trades'!J5968</x:f>
      </x:c>
      <x:c r="K5968" s="0">
        <x:f>'Historical Trades'!K5968</x:f>
      </x:c>
      <x:c r="L5968" s="0">
        <x:f>'Historical Trades'!L5968</x:f>
      </x:c>
      <x:c r="M5968" s="0">
        <x:f>'Historical Trades'!M5968</x:f>
      </x:c>
      <x:c r="N5968" s="0">
        <x:f>CLEAN('Historical Trades'!O5968)</x:f>
      </x:c>
      <x:c r="P5968" s="14">
        <x:f>IF(G5968="sell",M5968,-M5968)</x:f>
      </x:c>
      <x:c r="Q5968" s="14">
        <x:f>VLOOKUP(N5968,'Currency Rates'!$A$3:$C$32,3,0)</x:f>
      </x:c>
      <x:c r="R5968" s="0">
        <x:f>IF(A5968="SPUS",0,IF(A5968="FWD",0,P5968/Q5968))</x:f>
      </x:c>
    </x:row>
    <x:row r="5969" spans="1:19" x14ac:dyDescent="0.3">
      <x:c r="A5969" s="0">
        <x:f>'Historical Trades'!A5969</x:f>
      </x:c>
      <x:c r="B5969" s="0">
        <x:f>'Historical Trades'!B5969</x:f>
      </x:c>
      <x:c r="C5969" s="23">
        <x:f>'Historical Trades'!C5969</x:f>
      </x:c>
      <x:c r="D5969" s="0">
        <x:f>'Historical Trades'!D5969</x:f>
      </x:c>
      <x:c r="E5969" s="23">
        <x:f>'Historical Trades'!E5969</x:f>
      </x:c>
      <x:c r="F5969" s="0">
        <x:f>'Historical Trades'!F5969</x:f>
      </x:c>
      <x:c r="G5969" s="0">
        <x:f>'Historical Trades'!G5969</x:f>
      </x:c>
      <x:c r="H5969" s="0">
        <x:f>'Historical Trades'!H5969</x:f>
      </x:c>
      <x:c r="I5969" s="0">
        <x:f>'Historical Trades'!I5969</x:f>
      </x:c>
      <x:c r="J5969" s="0">
        <x:f>'Historical Trades'!J5969</x:f>
      </x:c>
      <x:c r="K5969" s="0">
        <x:f>'Historical Trades'!K5969</x:f>
      </x:c>
      <x:c r="L5969" s="0">
        <x:f>'Historical Trades'!L5969</x:f>
      </x:c>
      <x:c r="M5969" s="0">
        <x:f>'Historical Trades'!M5969</x:f>
      </x:c>
      <x:c r="N5969" s="0">
        <x:f>CLEAN('Historical Trades'!O5969)</x:f>
      </x:c>
      <x:c r="P5969" s="14">
        <x:f>IF(G5969="sell",M5969,-M5969)</x:f>
      </x:c>
      <x:c r="Q5969" s="14">
        <x:f>VLOOKUP(N5969,'Currency Rates'!$A$3:$C$32,3,0)</x:f>
      </x:c>
      <x:c r="R5969" s="0">
        <x:f>IF(A5969="SPUS",0,IF(A5969="FWD",0,P5969/Q5969))</x:f>
      </x:c>
    </x:row>
    <x:row r="5970" spans="1:19" x14ac:dyDescent="0.3">
      <x:c r="A5970" s="0">
        <x:f>'Historical Trades'!A5970</x:f>
      </x:c>
      <x:c r="B5970" s="0">
        <x:f>'Historical Trades'!B5970</x:f>
      </x:c>
      <x:c r="C5970" s="23">
        <x:f>'Historical Trades'!C5970</x:f>
      </x:c>
      <x:c r="D5970" s="0">
        <x:f>'Historical Trades'!D5970</x:f>
      </x:c>
      <x:c r="E5970" s="23">
        <x:f>'Historical Trades'!E5970</x:f>
      </x:c>
      <x:c r="F5970" s="0">
        <x:f>'Historical Trades'!F5970</x:f>
      </x:c>
      <x:c r="G5970" s="0">
        <x:f>'Historical Trades'!G5970</x:f>
      </x:c>
      <x:c r="H5970" s="0">
        <x:f>'Historical Trades'!H5970</x:f>
      </x:c>
      <x:c r="I5970" s="0">
        <x:f>'Historical Trades'!I5970</x:f>
      </x:c>
      <x:c r="J5970" s="0">
        <x:f>'Historical Trades'!J5970</x:f>
      </x:c>
      <x:c r="K5970" s="0">
        <x:f>'Historical Trades'!K5970</x:f>
      </x:c>
      <x:c r="L5970" s="0">
        <x:f>'Historical Trades'!L5970</x:f>
      </x:c>
      <x:c r="M5970" s="0">
        <x:f>'Historical Trades'!M5970</x:f>
      </x:c>
      <x:c r="N5970" s="0">
        <x:f>CLEAN('Historical Trades'!O5970)</x:f>
      </x:c>
      <x:c r="P5970" s="14">
        <x:f>IF(G5970="sell",M5970,-M5970)</x:f>
      </x:c>
      <x:c r="Q5970" s="14">
        <x:f>VLOOKUP(N5970,'Currency Rates'!$A$3:$C$32,3,0)</x:f>
      </x:c>
      <x:c r="R5970" s="0">
        <x:f>IF(A5970="SPUS",0,IF(A5970="FWD",0,P5970/Q5970))</x:f>
      </x:c>
    </x:row>
    <x:row r="5971" spans="1:19" x14ac:dyDescent="0.3">
      <x:c r="A5971" s="0">
        <x:f>'Historical Trades'!A5971</x:f>
      </x:c>
      <x:c r="B5971" s="0">
        <x:f>'Historical Trades'!B5971</x:f>
      </x:c>
      <x:c r="C5971" s="23">
        <x:f>'Historical Trades'!C5971</x:f>
      </x:c>
      <x:c r="D5971" s="0">
        <x:f>'Historical Trades'!D5971</x:f>
      </x:c>
      <x:c r="E5971" s="23">
        <x:f>'Historical Trades'!E5971</x:f>
      </x:c>
      <x:c r="F5971" s="0">
        <x:f>'Historical Trades'!F5971</x:f>
      </x:c>
      <x:c r="G5971" s="0">
        <x:f>'Historical Trades'!G5971</x:f>
      </x:c>
      <x:c r="H5971" s="0">
        <x:f>'Historical Trades'!H5971</x:f>
      </x:c>
      <x:c r="I5971" s="0">
        <x:f>'Historical Trades'!I5971</x:f>
      </x:c>
      <x:c r="J5971" s="0">
        <x:f>'Historical Trades'!J5971</x:f>
      </x:c>
      <x:c r="K5971" s="0">
        <x:f>'Historical Trades'!K5971</x:f>
      </x:c>
      <x:c r="L5971" s="0">
        <x:f>'Historical Trades'!L5971</x:f>
      </x:c>
      <x:c r="M5971" s="0">
        <x:f>'Historical Trades'!M5971</x:f>
      </x:c>
      <x:c r="N5971" s="0">
        <x:f>CLEAN('Historical Trades'!O5971)</x:f>
      </x:c>
      <x:c r="P5971" s="14">
        <x:f>IF(G5971="sell",M5971,-M5971)</x:f>
      </x:c>
      <x:c r="Q5971" s="14">
        <x:f>VLOOKUP(N5971,'Currency Rates'!$A$3:$C$32,3,0)</x:f>
      </x:c>
      <x:c r="R5971" s="0">
        <x:f>IF(A5971="SPUS",0,IF(A5971="FWD",0,P5971/Q5971))</x:f>
      </x:c>
    </x:row>
    <x:row r="5972" spans="1:19" x14ac:dyDescent="0.3">
      <x:c r="A5972" s="0">
        <x:f>'Historical Trades'!A5972</x:f>
      </x:c>
      <x:c r="B5972" s="0">
        <x:f>'Historical Trades'!B5972</x:f>
      </x:c>
      <x:c r="C5972" s="23">
        <x:f>'Historical Trades'!C5972</x:f>
      </x:c>
      <x:c r="D5972" s="0">
        <x:f>'Historical Trades'!D5972</x:f>
      </x:c>
      <x:c r="E5972" s="23">
        <x:f>'Historical Trades'!E5972</x:f>
      </x:c>
      <x:c r="F5972" s="0">
        <x:f>'Historical Trades'!F5972</x:f>
      </x:c>
      <x:c r="G5972" s="0">
        <x:f>'Historical Trades'!G5972</x:f>
      </x:c>
      <x:c r="H5972" s="0">
        <x:f>'Historical Trades'!H5972</x:f>
      </x:c>
      <x:c r="I5972" s="0">
        <x:f>'Historical Trades'!I5972</x:f>
      </x:c>
      <x:c r="J5972" s="0">
        <x:f>'Historical Trades'!J5972</x:f>
      </x:c>
      <x:c r="K5972" s="0">
        <x:f>'Historical Trades'!K5972</x:f>
      </x:c>
      <x:c r="L5972" s="0">
        <x:f>'Historical Trades'!L5972</x:f>
      </x:c>
      <x:c r="M5972" s="0">
        <x:f>'Historical Trades'!M5972</x:f>
      </x:c>
      <x:c r="N5972" s="0">
        <x:f>CLEAN('Historical Trades'!O5972)</x:f>
      </x:c>
      <x:c r="P5972" s="14">
        <x:f>IF(G5972="sell",M5972,-M5972)</x:f>
      </x:c>
      <x:c r="Q5972" s="14">
        <x:f>VLOOKUP(N5972,'Currency Rates'!$A$3:$C$32,3,0)</x:f>
      </x:c>
      <x:c r="R5972" s="0">
        <x:f>IF(A5972="SPUS",0,IF(A5972="FWD",0,P5972/Q5972))</x:f>
      </x:c>
    </x:row>
    <x:row r="5973" spans="1:19" x14ac:dyDescent="0.3">
      <x:c r="A5973" s="0">
        <x:f>'Historical Trades'!A5973</x:f>
      </x:c>
      <x:c r="B5973" s="0">
        <x:f>'Historical Trades'!B5973</x:f>
      </x:c>
      <x:c r="C5973" s="23">
        <x:f>'Historical Trades'!C5973</x:f>
      </x:c>
      <x:c r="D5973" s="0">
        <x:f>'Historical Trades'!D5973</x:f>
      </x:c>
      <x:c r="E5973" s="23">
        <x:f>'Historical Trades'!E5973</x:f>
      </x:c>
      <x:c r="F5973" s="0">
        <x:f>'Historical Trades'!F5973</x:f>
      </x:c>
      <x:c r="G5973" s="0">
        <x:f>'Historical Trades'!G5973</x:f>
      </x:c>
      <x:c r="H5973" s="0">
        <x:f>'Historical Trades'!H5973</x:f>
      </x:c>
      <x:c r="I5973" s="0">
        <x:f>'Historical Trades'!I5973</x:f>
      </x:c>
      <x:c r="J5973" s="0">
        <x:f>'Historical Trades'!J5973</x:f>
      </x:c>
      <x:c r="K5973" s="0">
        <x:f>'Historical Trades'!K5973</x:f>
      </x:c>
      <x:c r="L5973" s="0">
        <x:f>'Historical Trades'!L5973</x:f>
      </x:c>
      <x:c r="M5973" s="0">
        <x:f>'Historical Trades'!M5973</x:f>
      </x:c>
      <x:c r="N5973" s="0">
        <x:f>CLEAN('Historical Trades'!O5973)</x:f>
      </x:c>
      <x:c r="P5973" s="14">
        <x:f>IF(G5973="sell",M5973,-M5973)</x:f>
      </x:c>
      <x:c r="Q5973" s="14">
        <x:f>VLOOKUP(N5973,'Currency Rates'!$A$3:$C$32,3,0)</x:f>
      </x:c>
      <x:c r="R5973" s="0">
        <x:f>IF(A5973="SPUS",0,IF(A5973="FWD",0,P5973/Q5973))</x:f>
      </x:c>
    </x:row>
    <x:row r="5974" spans="1:19" x14ac:dyDescent="0.3">
      <x:c r="A5974" s="0">
        <x:f>'Historical Trades'!A5974</x:f>
      </x:c>
      <x:c r="B5974" s="0">
        <x:f>'Historical Trades'!B5974</x:f>
      </x:c>
      <x:c r="C5974" s="23">
        <x:f>'Historical Trades'!C5974</x:f>
      </x:c>
      <x:c r="D5974" s="0">
        <x:f>'Historical Trades'!D5974</x:f>
      </x:c>
      <x:c r="E5974" s="23">
        <x:f>'Historical Trades'!E5974</x:f>
      </x:c>
      <x:c r="F5974" s="0">
        <x:f>'Historical Trades'!F5974</x:f>
      </x:c>
      <x:c r="G5974" s="0">
        <x:f>'Historical Trades'!G5974</x:f>
      </x:c>
      <x:c r="H5974" s="0">
        <x:f>'Historical Trades'!H5974</x:f>
      </x:c>
      <x:c r="I5974" s="0">
        <x:f>'Historical Trades'!I5974</x:f>
      </x:c>
      <x:c r="J5974" s="0">
        <x:f>'Historical Trades'!J5974</x:f>
      </x:c>
      <x:c r="K5974" s="0">
        <x:f>'Historical Trades'!K5974</x:f>
      </x:c>
      <x:c r="L5974" s="0">
        <x:f>'Historical Trades'!L5974</x:f>
      </x:c>
      <x:c r="M5974" s="0">
        <x:f>'Historical Trades'!M5974</x:f>
      </x:c>
      <x:c r="N5974" s="0">
        <x:f>CLEAN('Historical Trades'!O5974)</x:f>
      </x:c>
      <x:c r="P5974" s="14">
        <x:f>IF(G5974="sell",M5974,-M5974)</x:f>
      </x:c>
      <x:c r="Q5974" s="14">
        <x:f>VLOOKUP(N5974,'Currency Rates'!$A$3:$C$32,3,0)</x:f>
      </x:c>
      <x:c r="R5974" s="0">
        <x:f>IF(A5974="SPUS",0,IF(A5974="FWD",0,P5974/Q5974))</x:f>
      </x:c>
    </x:row>
    <x:row r="5975" spans="1:19" x14ac:dyDescent="0.3">
      <x:c r="A5975" s="0">
        <x:f>'Historical Trades'!A5975</x:f>
      </x:c>
      <x:c r="B5975" s="0">
        <x:f>'Historical Trades'!B5975</x:f>
      </x:c>
      <x:c r="C5975" s="23">
        <x:f>'Historical Trades'!C5975</x:f>
      </x:c>
      <x:c r="D5975" s="0">
        <x:f>'Historical Trades'!D5975</x:f>
      </x:c>
      <x:c r="E5975" s="23">
        <x:f>'Historical Trades'!E5975</x:f>
      </x:c>
      <x:c r="F5975" s="0">
        <x:f>'Historical Trades'!F5975</x:f>
      </x:c>
      <x:c r="G5975" s="0">
        <x:f>'Historical Trades'!G5975</x:f>
      </x:c>
      <x:c r="H5975" s="0">
        <x:f>'Historical Trades'!H5975</x:f>
      </x:c>
      <x:c r="I5975" s="0">
        <x:f>'Historical Trades'!I5975</x:f>
      </x:c>
      <x:c r="J5975" s="0">
        <x:f>'Historical Trades'!J5975</x:f>
      </x:c>
      <x:c r="K5975" s="0">
        <x:f>'Historical Trades'!K5975</x:f>
      </x:c>
      <x:c r="L5975" s="0">
        <x:f>'Historical Trades'!L5975</x:f>
      </x:c>
      <x:c r="M5975" s="0">
        <x:f>'Historical Trades'!M5975</x:f>
      </x:c>
      <x:c r="N5975" s="0">
        <x:f>CLEAN('Historical Trades'!O5975)</x:f>
      </x:c>
      <x:c r="P5975" s="14">
        <x:f>IF(G5975="sell",M5975,-M5975)</x:f>
      </x:c>
      <x:c r="Q5975" s="14">
        <x:f>VLOOKUP(N5975,'Currency Rates'!$A$3:$C$32,3,0)</x:f>
      </x:c>
      <x:c r="R5975" s="0">
        <x:f>IF(A5975="SPUS",0,IF(A5975="FWD",0,P5975/Q5975))</x:f>
      </x:c>
    </x:row>
    <x:row r="5976" spans="1:19" x14ac:dyDescent="0.3">
      <x:c r="A5976" s="0">
        <x:f>'Historical Trades'!A5976</x:f>
      </x:c>
      <x:c r="B5976" s="0">
        <x:f>'Historical Trades'!B5976</x:f>
      </x:c>
      <x:c r="C5976" s="23">
        <x:f>'Historical Trades'!C5976</x:f>
      </x:c>
      <x:c r="D5976" s="0">
        <x:f>'Historical Trades'!D5976</x:f>
      </x:c>
      <x:c r="E5976" s="23">
        <x:f>'Historical Trades'!E5976</x:f>
      </x:c>
      <x:c r="F5976" s="0">
        <x:f>'Historical Trades'!F5976</x:f>
      </x:c>
      <x:c r="G5976" s="0">
        <x:f>'Historical Trades'!G5976</x:f>
      </x:c>
      <x:c r="H5976" s="0">
        <x:f>'Historical Trades'!H5976</x:f>
      </x:c>
      <x:c r="I5976" s="0">
        <x:f>'Historical Trades'!I5976</x:f>
      </x:c>
      <x:c r="J5976" s="0">
        <x:f>'Historical Trades'!J5976</x:f>
      </x:c>
      <x:c r="K5976" s="0">
        <x:f>'Historical Trades'!K5976</x:f>
      </x:c>
      <x:c r="L5976" s="0">
        <x:f>'Historical Trades'!L5976</x:f>
      </x:c>
      <x:c r="M5976" s="0">
        <x:f>'Historical Trades'!M5976</x:f>
      </x:c>
      <x:c r="N5976" s="0">
        <x:f>CLEAN('Historical Trades'!O5976)</x:f>
      </x:c>
      <x:c r="P5976" s="14">
        <x:f>IF(G5976="sell",M5976,-M5976)</x:f>
      </x:c>
      <x:c r="Q5976" s="14">
        <x:f>VLOOKUP(N5976,'Currency Rates'!$A$3:$C$32,3,0)</x:f>
      </x:c>
      <x:c r="R5976" s="0">
        <x:f>IF(A5976="SPUS",0,IF(A5976="FWD",0,P5976/Q5976))</x:f>
      </x:c>
    </x:row>
    <x:row r="5977" spans="1:19" x14ac:dyDescent="0.3">
      <x:c r="A5977" s="0">
        <x:f>'Historical Trades'!A5977</x:f>
      </x:c>
      <x:c r="B5977" s="0">
        <x:f>'Historical Trades'!B5977</x:f>
      </x:c>
      <x:c r="C5977" s="23">
        <x:f>'Historical Trades'!C5977</x:f>
      </x:c>
      <x:c r="D5977" s="0">
        <x:f>'Historical Trades'!D5977</x:f>
      </x:c>
      <x:c r="E5977" s="23">
        <x:f>'Historical Trades'!E5977</x:f>
      </x:c>
      <x:c r="F5977" s="0">
        <x:f>'Historical Trades'!F5977</x:f>
      </x:c>
      <x:c r="G5977" s="0">
        <x:f>'Historical Trades'!G5977</x:f>
      </x:c>
      <x:c r="H5977" s="0">
        <x:f>'Historical Trades'!H5977</x:f>
      </x:c>
      <x:c r="I5977" s="0">
        <x:f>'Historical Trades'!I5977</x:f>
      </x:c>
      <x:c r="J5977" s="0">
        <x:f>'Historical Trades'!J5977</x:f>
      </x:c>
      <x:c r="K5977" s="0">
        <x:f>'Historical Trades'!K5977</x:f>
      </x:c>
      <x:c r="L5977" s="0">
        <x:f>'Historical Trades'!L5977</x:f>
      </x:c>
      <x:c r="M5977" s="0">
        <x:f>'Historical Trades'!M5977</x:f>
      </x:c>
      <x:c r="N5977" s="0">
        <x:f>CLEAN('Historical Trades'!O5977)</x:f>
      </x:c>
      <x:c r="P5977" s="14">
        <x:f>IF(G5977="sell",M5977,-M5977)</x:f>
      </x:c>
      <x:c r="Q5977" s="14">
        <x:f>VLOOKUP(N5977,'Currency Rates'!$A$3:$C$32,3,0)</x:f>
      </x:c>
      <x:c r="R5977" s="0">
        <x:f>IF(A5977="SPUS",0,IF(A5977="FWD",0,P5977/Q5977))</x:f>
      </x:c>
    </x:row>
    <x:row r="5978" spans="1:19" x14ac:dyDescent="0.3">
      <x:c r="A5978" s="0">
        <x:f>'Historical Trades'!A5978</x:f>
      </x:c>
      <x:c r="B5978" s="0">
        <x:f>'Historical Trades'!B5978</x:f>
      </x:c>
      <x:c r="C5978" s="23">
        <x:f>'Historical Trades'!C5978</x:f>
      </x:c>
      <x:c r="D5978" s="0">
        <x:f>'Historical Trades'!D5978</x:f>
      </x:c>
      <x:c r="E5978" s="23">
        <x:f>'Historical Trades'!E5978</x:f>
      </x:c>
      <x:c r="F5978" s="0">
        <x:f>'Historical Trades'!F5978</x:f>
      </x:c>
      <x:c r="G5978" s="0">
        <x:f>'Historical Trades'!G5978</x:f>
      </x:c>
      <x:c r="H5978" s="0">
        <x:f>'Historical Trades'!H5978</x:f>
      </x:c>
      <x:c r="I5978" s="0">
        <x:f>'Historical Trades'!I5978</x:f>
      </x:c>
      <x:c r="J5978" s="0">
        <x:f>'Historical Trades'!J5978</x:f>
      </x:c>
      <x:c r="K5978" s="0">
        <x:f>'Historical Trades'!K5978</x:f>
      </x:c>
      <x:c r="L5978" s="0">
        <x:f>'Historical Trades'!L5978</x:f>
      </x:c>
      <x:c r="M5978" s="0">
        <x:f>'Historical Trades'!M5978</x:f>
      </x:c>
      <x:c r="N5978" s="0">
        <x:f>CLEAN('Historical Trades'!O5978)</x:f>
      </x:c>
      <x:c r="P5978" s="14">
        <x:f>IF(G5978="sell",M5978,-M5978)</x:f>
      </x:c>
      <x:c r="Q5978" s="14">
        <x:f>VLOOKUP(N5978,'Currency Rates'!$A$3:$C$32,3,0)</x:f>
      </x:c>
      <x:c r="R5978" s="0">
        <x:f>IF(A5978="SPUS",0,IF(A5978="FWD",0,P5978/Q5978))</x:f>
      </x:c>
    </x:row>
    <x:row r="5979" spans="1:19" x14ac:dyDescent="0.3">
      <x:c r="A5979" s="0">
        <x:f>'Historical Trades'!A5979</x:f>
      </x:c>
      <x:c r="B5979" s="0">
        <x:f>'Historical Trades'!B5979</x:f>
      </x:c>
      <x:c r="C5979" s="23">
        <x:f>'Historical Trades'!C5979</x:f>
      </x:c>
      <x:c r="D5979" s="0">
        <x:f>'Historical Trades'!D5979</x:f>
      </x:c>
      <x:c r="E5979" s="23">
        <x:f>'Historical Trades'!E5979</x:f>
      </x:c>
      <x:c r="F5979" s="0">
        <x:f>'Historical Trades'!F5979</x:f>
      </x:c>
      <x:c r="G5979" s="0">
        <x:f>'Historical Trades'!G5979</x:f>
      </x:c>
      <x:c r="H5979" s="0">
        <x:f>'Historical Trades'!H5979</x:f>
      </x:c>
      <x:c r="I5979" s="0">
        <x:f>'Historical Trades'!I5979</x:f>
      </x:c>
      <x:c r="J5979" s="0">
        <x:f>'Historical Trades'!J5979</x:f>
      </x:c>
      <x:c r="K5979" s="0">
        <x:f>'Historical Trades'!K5979</x:f>
      </x:c>
      <x:c r="L5979" s="0">
        <x:f>'Historical Trades'!L5979</x:f>
      </x:c>
      <x:c r="M5979" s="0">
        <x:f>'Historical Trades'!M5979</x:f>
      </x:c>
      <x:c r="N5979" s="0">
        <x:f>CLEAN('Historical Trades'!O5979)</x:f>
      </x:c>
      <x:c r="P5979" s="14">
        <x:f>IF(G5979="sell",M5979,-M5979)</x:f>
      </x:c>
      <x:c r="Q5979" s="14">
        <x:f>VLOOKUP(N5979,'Currency Rates'!$A$3:$C$32,3,0)</x:f>
      </x:c>
      <x:c r="R5979" s="0">
        <x:f>IF(A5979="SPUS",0,IF(A5979="FWD",0,P5979/Q5979))</x:f>
      </x:c>
    </x:row>
    <x:row r="5980" spans="1:19" x14ac:dyDescent="0.3">
      <x:c r="A5980" s="0">
        <x:f>'Historical Trades'!A5980</x:f>
      </x:c>
      <x:c r="B5980" s="0">
        <x:f>'Historical Trades'!B5980</x:f>
      </x:c>
      <x:c r="C5980" s="23">
        <x:f>'Historical Trades'!C5980</x:f>
      </x:c>
      <x:c r="D5980" s="0">
        <x:f>'Historical Trades'!D5980</x:f>
      </x:c>
      <x:c r="E5980" s="23">
        <x:f>'Historical Trades'!E5980</x:f>
      </x:c>
      <x:c r="F5980" s="0">
        <x:f>'Historical Trades'!F5980</x:f>
      </x:c>
      <x:c r="G5980" s="0">
        <x:f>'Historical Trades'!G5980</x:f>
      </x:c>
      <x:c r="H5980" s="0">
        <x:f>'Historical Trades'!H5980</x:f>
      </x:c>
      <x:c r="I5980" s="0">
        <x:f>'Historical Trades'!I5980</x:f>
      </x:c>
      <x:c r="J5980" s="0">
        <x:f>'Historical Trades'!J5980</x:f>
      </x:c>
      <x:c r="K5980" s="0">
        <x:f>'Historical Trades'!K5980</x:f>
      </x:c>
      <x:c r="L5980" s="0">
        <x:f>'Historical Trades'!L5980</x:f>
      </x:c>
      <x:c r="M5980" s="0">
        <x:f>'Historical Trades'!M5980</x:f>
      </x:c>
      <x:c r="N5980" s="0">
        <x:f>CLEAN('Historical Trades'!O5980)</x:f>
      </x:c>
      <x:c r="P5980" s="14">
        <x:f>IF(G5980="sell",M5980,-M5980)</x:f>
      </x:c>
      <x:c r="Q5980" s="14">
        <x:f>VLOOKUP(N5980,'Currency Rates'!$A$3:$C$32,3,0)</x:f>
      </x:c>
      <x:c r="R5980" s="0">
        <x:f>IF(A5980="SPUS",0,IF(A5980="FWD",0,P5980/Q5980))</x:f>
      </x:c>
    </x:row>
    <x:row r="5981" spans="1:19" x14ac:dyDescent="0.3">
      <x:c r="A5981" s="0">
        <x:f>'Historical Trades'!A5981</x:f>
      </x:c>
      <x:c r="B5981" s="0">
        <x:f>'Historical Trades'!B5981</x:f>
      </x:c>
      <x:c r="C5981" s="23">
        <x:f>'Historical Trades'!C5981</x:f>
      </x:c>
      <x:c r="D5981" s="0">
        <x:f>'Historical Trades'!D5981</x:f>
      </x:c>
      <x:c r="E5981" s="23">
        <x:f>'Historical Trades'!E5981</x:f>
      </x:c>
      <x:c r="F5981" s="0">
        <x:f>'Historical Trades'!F5981</x:f>
      </x:c>
      <x:c r="G5981" s="0">
        <x:f>'Historical Trades'!G5981</x:f>
      </x:c>
      <x:c r="H5981" s="0">
        <x:f>'Historical Trades'!H5981</x:f>
      </x:c>
      <x:c r="I5981" s="0">
        <x:f>'Historical Trades'!I5981</x:f>
      </x:c>
      <x:c r="J5981" s="0">
        <x:f>'Historical Trades'!J5981</x:f>
      </x:c>
      <x:c r="K5981" s="0">
        <x:f>'Historical Trades'!K5981</x:f>
      </x:c>
      <x:c r="L5981" s="0">
        <x:f>'Historical Trades'!L5981</x:f>
      </x:c>
      <x:c r="M5981" s="0">
        <x:f>'Historical Trades'!M5981</x:f>
      </x:c>
      <x:c r="N5981" s="0">
        <x:f>CLEAN('Historical Trades'!O5981)</x:f>
      </x:c>
      <x:c r="P5981" s="14">
        <x:f>IF(G5981="sell",M5981,-M5981)</x:f>
      </x:c>
      <x:c r="Q5981" s="14">
        <x:f>VLOOKUP(N5981,'Currency Rates'!$A$3:$C$32,3,0)</x:f>
      </x:c>
      <x:c r="R5981" s="0">
        <x:f>IF(A5981="SPUS",0,IF(A5981="FWD",0,P5981/Q5981))</x:f>
      </x:c>
    </x:row>
    <x:row r="5982" spans="1:19" x14ac:dyDescent="0.3">
      <x:c r="A5982" s="0">
        <x:f>'Historical Trades'!A5982</x:f>
      </x:c>
      <x:c r="B5982" s="0">
        <x:f>'Historical Trades'!B5982</x:f>
      </x:c>
      <x:c r="C5982" s="23">
        <x:f>'Historical Trades'!C5982</x:f>
      </x:c>
      <x:c r="D5982" s="0">
        <x:f>'Historical Trades'!D5982</x:f>
      </x:c>
      <x:c r="E5982" s="23">
        <x:f>'Historical Trades'!E5982</x:f>
      </x:c>
      <x:c r="F5982" s="0">
        <x:f>'Historical Trades'!F5982</x:f>
      </x:c>
      <x:c r="G5982" s="0">
        <x:f>'Historical Trades'!G5982</x:f>
      </x:c>
      <x:c r="H5982" s="0">
        <x:f>'Historical Trades'!H5982</x:f>
      </x:c>
      <x:c r="I5982" s="0">
        <x:f>'Historical Trades'!I5982</x:f>
      </x:c>
      <x:c r="J5982" s="0">
        <x:f>'Historical Trades'!J5982</x:f>
      </x:c>
      <x:c r="K5982" s="0">
        <x:f>'Historical Trades'!K5982</x:f>
      </x:c>
      <x:c r="L5982" s="0">
        <x:f>'Historical Trades'!L5982</x:f>
      </x:c>
      <x:c r="M5982" s="0">
        <x:f>'Historical Trades'!M5982</x:f>
      </x:c>
      <x:c r="N5982" s="0">
        <x:f>CLEAN('Historical Trades'!O5982)</x:f>
      </x:c>
      <x:c r="P5982" s="14">
        <x:f>IF(G5982="sell",M5982,-M5982)</x:f>
      </x:c>
      <x:c r="Q5982" s="14">
        <x:f>VLOOKUP(N5982,'Currency Rates'!$A$3:$C$32,3,0)</x:f>
      </x:c>
      <x:c r="R5982" s="0">
        <x:f>IF(A5982="SPUS",0,IF(A5982="FWD",0,P5982/Q5982))</x:f>
      </x:c>
    </x:row>
    <x:row r="5983" spans="1:19" x14ac:dyDescent="0.3">
      <x:c r="A5983" s="0">
        <x:f>'Historical Trades'!A5983</x:f>
      </x:c>
      <x:c r="B5983" s="0">
        <x:f>'Historical Trades'!B5983</x:f>
      </x:c>
      <x:c r="C5983" s="23">
        <x:f>'Historical Trades'!C5983</x:f>
      </x:c>
      <x:c r="D5983" s="0">
        <x:f>'Historical Trades'!D5983</x:f>
      </x:c>
      <x:c r="E5983" s="23">
        <x:f>'Historical Trades'!E5983</x:f>
      </x:c>
      <x:c r="F5983" s="0">
        <x:f>'Historical Trades'!F5983</x:f>
      </x:c>
      <x:c r="G5983" s="0">
        <x:f>'Historical Trades'!G5983</x:f>
      </x:c>
      <x:c r="H5983" s="0">
        <x:f>'Historical Trades'!H5983</x:f>
      </x:c>
      <x:c r="I5983" s="0">
        <x:f>'Historical Trades'!I5983</x:f>
      </x:c>
      <x:c r="J5983" s="0">
        <x:f>'Historical Trades'!J5983</x:f>
      </x:c>
      <x:c r="K5983" s="0">
        <x:f>'Historical Trades'!K5983</x:f>
      </x:c>
      <x:c r="L5983" s="0">
        <x:f>'Historical Trades'!L5983</x:f>
      </x:c>
      <x:c r="M5983" s="0">
        <x:f>'Historical Trades'!M5983</x:f>
      </x:c>
      <x:c r="N5983" s="0">
        <x:f>CLEAN('Historical Trades'!O5983)</x:f>
      </x:c>
      <x:c r="P5983" s="14">
        <x:f>IF(G5983="sell",M5983,-M5983)</x:f>
      </x:c>
      <x:c r="Q5983" s="14">
        <x:f>VLOOKUP(N5983,'Currency Rates'!$A$3:$C$32,3,0)</x:f>
      </x:c>
      <x:c r="R5983" s="0">
        <x:f>IF(A5983="SPUS",0,IF(A5983="FWD",0,P5983/Q5983))</x:f>
      </x:c>
    </x:row>
    <x:row r="5984" spans="1:19" x14ac:dyDescent="0.3">
      <x:c r="A5984" s="0">
        <x:f>'Historical Trades'!A5984</x:f>
      </x:c>
      <x:c r="B5984" s="0">
        <x:f>'Historical Trades'!B5984</x:f>
      </x:c>
      <x:c r="C5984" s="23">
        <x:f>'Historical Trades'!C5984</x:f>
      </x:c>
      <x:c r="D5984" s="0">
        <x:f>'Historical Trades'!D5984</x:f>
      </x:c>
      <x:c r="E5984" s="23">
        <x:f>'Historical Trades'!E5984</x:f>
      </x:c>
      <x:c r="F5984" s="0">
        <x:f>'Historical Trades'!F5984</x:f>
      </x:c>
      <x:c r="G5984" s="0">
        <x:f>'Historical Trades'!G5984</x:f>
      </x:c>
      <x:c r="H5984" s="0">
        <x:f>'Historical Trades'!H5984</x:f>
      </x:c>
      <x:c r="I5984" s="0">
        <x:f>'Historical Trades'!I5984</x:f>
      </x:c>
      <x:c r="J5984" s="0">
        <x:f>'Historical Trades'!J5984</x:f>
      </x:c>
      <x:c r="K5984" s="0">
        <x:f>'Historical Trades'!K5984</x:f>
      </x:c>
      <x:c r="L5984" s="0">
        <x:f>'Historical Trades'!L5984</x:f>
      </x:c>
      <x:c r="M5984" s="0">
        <x:f>'Historical Trades'!M5984</x:f>
      </x:c>
      <x:c r="N5984" s="0">
        <x:f>CLEAN('Historical Trades'!O5984)</x:f>
      </x:c>
      <x:c r="P5984" s="14">
        <x:f>IF(G5984="sell",M5984,-M5984)</x:f>
      </x:c>
      <x:c r="Q5984" s="14">
        <x:f>VLOOKUP(N5984,'Currency Rates'!$A$3:$C$32,3,0)</x:f>
      </x:c>
      <x:c r="R5984" s="0">
        <x:f>IF(A5984="SPUS",0,IF(A5984="FWD",0,P5984/Q5984))</x:f>
      </x:c>
    </x:row>
    <x:row r="5985" spans="1:19" x14ac:dyDescent="0.3">
      <x:c r="A5985" s="0">
        <x:f>'Historical Trades'!A5985</x:f>
      </x:c>
      <x:c r="B5985" s="0">
        <x:f>'Historical Trades'!B5985</x:f>
      </x:c>
      <x:c r="C5985" s="23">
        <x:f>'Historical Trades'!C5985</x:f>
      </x:c>
      <x:c r="D5985" s="0">
        <x:f>'Historical Trades'!D5985</x:f>
      </x:c>
      <x:c r="E5985" s="23">
        <x:f>'Historical Trades'!E5985</x:f>
      </x:c>
      <x:c r="F5985" s="0">
        <x:f>'Historical Trades'!F5985</x:f>
      </x:c>
      <x:c r="G5985" s="0">
        <x:f>'Historical Trades'!G5985</x:f>
      </x:c>
      <x:c r="H5985" s="0">
        <x:f>'Historical Trades'!H5985</x:f>
      </x:c>
      <x:c r="I5985" s="0">
        <x:f>'Historical Trades'!I5985</x:f>
      </x:c>
      <x:c r="J5985" s="0">
        <x:f>'Historical Trades'!J5985</x:f>
      </x:c>
      <x:c r="K5985" s="0">
        <x:f>'Historical Trades'!K5985</x:f>
      </x:c>
      <x:c r="L5985" s="0">
        <x:f>'Historical Trades'!L5985</x:f>
      </x:c>
      <x:c r="M5985" s="0">
        <x:f>'Historical Trades'!M5985</x:f>
      </x:c>
      <x:c r="N5985" s="0">
        <x:f>CLEAN('Historical Trades'!O5985)</x:f>
      </x:c>
      <x:c r="P5985" s="14">
        <x:f>IF(G5985="sell",M5985,-M5985)</x:f>
      </x:c>
      <x:c r="Q5985" s="14">
        <x:f>VLOOKUP(N5985,'Currency Rates'!$A$3:$C$32,3,0)</x:f>
      </x:c>
      <x:c r="R5985" s="0">
        <x:f>IF(A5985="SPUS",0,IF(A5985="FWD",0,P5985/Q5985))</x:f>
      </x:c>
    </x:row>
    <x:row r="5986" spans="1:19" x14ac:dyDescent="0.3">
      <x:c r="A5986" s="0">
        <x:f>'Historical Trades'!A5986</x:f>
      </x:c>
      <x:c r="B5986" s="0">
        <x:f>'Historical Trades'!B5986</x:f>
      </x:c>
      <x:c r="C5986" s="23">
        <x:f>'Historical Trades'!C5986</x:f>
      </x:c>
      <x:c r="D5986" s="0">
        <x:f>'Historical Trades'!D5986</x:f>
      </x:c>
      <x:c r="E5986" s="23">
        <x:f>'Historical Trades'!E5986</x:f>
      </x:c>
      <x:c r="F5986" s="0">
        <x:f>'Historical Trades'!F5986</x:f>
      </x:c>
      <x:c r="G5986" s="0">
        <x:f>'Historical Trades'!G5986</x:f>
      </x:c>
      <x:c r="H5986" s="0">
        <x:f>'Historical Trades'!H5986</x:f>
      </x:c>
      <x:c r="I5986" s="0">
        <x:f>'Historical Trades'!I5986</x:f>
      </x:c>
      <x:c r="J5986" s="0">
        <x:f>'Historical Trades'!J5986</x:f>
      </x:c>
      <x:c r="K5986" s="0">
        <x:f>'Historical Trades'!K5986</x:f>
      </x:c>
      <x:c r="L5986" s="0">
        <x:f>'Historical Trades'!L5986</x:f>
      </x:c>
      <x:c r="M5986" s="0">
        <x:f>'Historical Trades'!M5986</x:f>
      </x:c>
      <x:c r="N5986" s="0">
        <x:f>CLEAN('Historical Trades'!O5986)</x:f>
      </x:c>
      <x:c r="P5986" s="14">
        <x:f>IF(G5986="sell",M5986,-M5986)</x:f>
      </x:c>
      <x:c r="Q5986" s="14">
        <x:f>VLOOKUP(N5986,'Currency Rates'!$A$3:$C$32,3,0)</x:f>
      </x:c>
      <x:c r="R5986" s="0">
        <x:f>IF(A5986="SPUS",0,IF(A5986="FWD",0,P5986/Q5986))</x:f>
      </x:c>
    </x:row>
    <x:row r="5987" spans="1:19" x14ac:dyDescent="0.3">
      <x:c r="A5987" s="0">
        <x:f>'Historical Trades'!A5987</x:f>
      </x:c>
      <x:c r="B5987" s="0">
        <x:f>'Historical Trades'!B5987</x:f>
      </x:c>
      <x:c r="C5987" s="23">
        <x:f>'Historical Trades'!C5987</x:f>
      </x:c>
      <x:c r="D5987" s="0">
        <x:f>'Historical Trades'!D5987</x:f>
      </x:c>
      <x:c r="E5987" s="23">
        <x:f>'Historical Trades'!E5987</x:f>
      </x:c>
      <x:c r="F5987" s="0">
        <x:f>'Historical Trades'!F5987</x:f>
      </x:c>
      <x:c r="G5987" s="0">
        <x:f>'Historical Trades'!G5987</x:f>
      </x:c>
      <x:c r="H5987" s="0">
        <x:f>'Historical Trades'!H5987</x:f>
      </x:c>
      <x:c r="I5987" s="0">
        <x:f>'Historical Trades'!I5987</x:f>
      </x:c>
      <x:c r="J5987" s="0">
        <x:f>'Historical Trades'!J5987</x:f>
      </x:c>
      <x:c r="K5987" s="0">
        <x:f>'Historical Trades'!K5987</x:f>
      </x:c>
      <x:c r="L5987" s="0">
        <x:f>'Historical Trades'!L5987</x:f>
      </x:c>
      <x:c r="M5987" s="0">
        <x:f>'Historical Trades'!M5987</x:f>
      </x:c>
      <x:c r="N5987" s="0">
        <x:f>CLEAN('Historical Trades'!O5987)</x:f>
      </x:c>
      <x:c r="P5987" s="14">
        <x:f>IF(G5987="sell",M5987,-M5987)</x:f>
      </x:c>
      <x:c r="Q5987" s="14">
        <x:f>VLOOKUP(N5987,'Currency Rates'!$A$3:$C$32,3,0)</x:f>
      </x:c>
      <x:c r="R5987" s="0">
        <x:f>IF(A5987="SPUS",0,IF(A5987="FWD",0,P5987/Q5987))</x:f>
      </x:c>
    </x:row>
    <x:row r="5988" spans="1:19" x14ac:dyDescent="0.3">
      <x:c r="A5988" s="0">
        <x:f>'Historical Trades'!A5988</x:f>
      </x:c>
      <x:c r="B5988" s="0">
        <x:f>'Historical Trades'!B5988</x:f>
      </x:c>
      <x:c r="C5988" s="23">
        <x:f>'Historical Trades'!C5988</x:f>
      </x:c>
      <x:c r="D5988" s="0">
        <x:f>'Historical Trades'!D5988</x:f>
      </x:c>
      <x:c r="E5988" s="23">
        <x:f>'Historical Trades'!E5988</x:f>
      </x:c>
      <x:c r="F5988" s="0">
        <x:f>'Historical Trades'!F5988</x:f>
      </x:c>
      <x:c r="G5988" s="0">
        <x:f>'Historical Trades'!G5988</x:f>
      </x:c>
      <x:c r="H5988" s="0">
        <x:f>'Historical Trades'!H5988</x:f>
      </x:c>
      <x:c r="I5988" s="0">
        <x:f>'Historical Trades'!I5988</x:f>
      </x:c>
      <x:c r="J5988" s="0">
        <x:f>'Historical Trades'!J5988</x:f>
      </x:c>
      <x:c r="K5988" s="0">
        <x:f>'Historical Trades'!K5988</x:f>
      </x:c>
      <x:c r="L5988" s="0">
        <x:f>'Historical Trades'!L5988</x:f>
      </x:c>
      <x:c r="M5988" s="0">
        <x:f>'Historical Trades'!M5988</x:f>
      </x:c>
      <x:c r="N5988" s="0">
        <x:f>CLEAN('Historical Trades'!O5988)</x:f>
      </x:c>
      <x:c r="P5988" s="14">
        <x:f>IF(G5988="sell",M5988,-M5988)</x:f>
      </x:c>
      <x:c r="Q5988" s="14">
        <x:f>VLOOKUP(N5988,'Currency Rates'!$A$3:$C$32,3,0)</x:f>
      </x:c>
      <x:c r="R5988" s="0">
        <x:f>IF(A5988="SPUS",0,IF(A5988="FWD",0,P5988/Q5988))</x:f>
      </x:c>
    </x:row>
    <x:row r="5989" spans="1:19" x14ac:dyDescent="0.3">
      <x:c r="A5989" s="0">
        <x:f>'Historical Trades'!A5989</x:f>
      </x:c>
      <x:c r="B5989" s="0">
        <x:f>'Historical Trades'!B5989</x:f>
      </x:c>
      <x:c r="C5989" s="23">
        <x:f>'Historical Trades'!C5989</x:f>
      </x:c>
      <x:c r="D5989" s="0">
        <x:f>'Historical Trades'!D5989</x:f>
      </x:c>
      <x:c r="E5989" s="23">
        <x:f>'Historical Trades'!E5989</x:f>
      </x:c>
      <x:c r="F5989" s="0">
        <x:f>'Historical Trades'!F5989</x:f>
      </x:c>
      <x:c r="G5989" s="0">
        <x:f>'Historical Trades'!G5989</x:f>
      </x:c>
      <x:c r="H5989" s="0">
        <x:f>'Historical Trades'!H5989</x:f>
      </x:c>
      <x:c r="I5989" s="0">
        <x:f>'Historical Trades'!I5989</x:f>
      </x:c>
      <x:c r="J5989" s="0">
        <x:f>'Historical Trades'!J5989</x:f>
      </x:c>
      <x:c r="K5989" s="0">
        <x:f>'Historical Trades'!K5989</x:f>
      </x:c>
      <x:c r="L5989" s="0">
        <x:f>'Historical Trades'!L5989</x:f>
      </x:c>
      <x:c r="M5989" s="0">
        <x:f>'Historical Trades'!M5989</x:f>
      </x:c>
      <x:c r="N5989" s="0">
        <x:f>CLEAN('Historical Trades'!O5989)</x:f>
      </x:c>
      <x:c r="P5989" s="14">
        <x:f>IF(G5989="sell",M5989,-M5989)</x:f>
      </x:c>
      <x:c r="Q5989" s="14">
        <x:f>VLOOKUP(N5989,'Currency Rates'!$A$3:$C$32,3,0)</x:f>
      </x:c>
      <x:c r="R5989" s="0">
        <x:f>IF(A5989="SPUS",0,IF(A5989="FWD",0,P5989/Q5989))</x:f>
      </x:c>
    </x:row>
    <x:row r="5990" spans="1:19" x14ac:dyDescent="0.3">
      <x:c r="A5990" s="0">
        <x:f>'Historical Trades'!A5990</x:f>
      </x:c>
      <x:c r="B5990" s="0">
        <x:f>'Historical Trades'!B5990</x:f>
      </x:c>
      <x:c r="C5990" s="23">
        <x:f>'Historical Trades'!C5990</x:f>
      </x:c>
      <x:c r="D5990" s="0">
        <x:f>'Historical Trades'!D5990</x:f>
      </x:c>
      <x:c r="E5990" s="23">
        <x:f>'Historical Trades'!E5990</x:f>
      </x:c>
      <x:c r="F5990" s="0">
        <x:f>'Historical Trades'!F5990</x:f>
      </x:c>
      <x:c r="G5990" s="0">
        <x:f>'Historical Trades'!G5990</x:f>
      </x:c>
      <x:c r="H5990" s="0">
        <x:f>'Historical Trades'!H5990</x:f>
      </x:c>
      <x:c r="I5990" s="0">
        <x:f>'Historical Trades'!I5990</x:f>
      </x:c>
      <x:c r="J5990" s="0">
        <x:f>'Historical Trades'!J5990</x:f>
      </x:c>
      <x:c r="K5990" s="0">
        <x:f>'Historical Trades'!K5990</x:f>
      </x:c>
      <x:c r="L5990" s="0">
        <x:f>'Historical Trades'!L5990</x:f>
      </x:c>
      <x:c r="M5990" s="0">
        <x:f>'Historical Trades'!M5990</x:f>
      </x:c>
      <x:c r="N5990" s="0">
        <x:f>CLEAN('Historical Trades'!O5990)</x:f>
      </x:c>
      <x:c r="P5990" s="14">
        <x:f>IF(G5990="sell",M5990,-M5990)</x:f>
      </x:c>
      <x:c r="Q5990" s="14">
        <x:f>VLOOKUP(N5990,'Currency Rates'!$A$3:$C$32,3,0)</x:f>
      </x:c>
      <x:c r="R5990" s="0">
        <x:f>IF(A5990="SPUS",0,IF(A5990="FWD",0,P5990/Q5990))</x:f>
      </x:c>
    </x:row>
    <x:row r="5991" spans="1:19" x14ac:dyDescent="0.3">
      <x:c r="A5991" s="0">
        <x:f>'Historical Trades'!A5991</x:f>
      </x:c>
      <x:c r="B5991" s="0">
        <x:f>'Historical Trades'!B5991</x:f>
      </x:c>
      <x:c r="C5991" s="23">
        <x:f>'Historical Trades'!C5991</x:f>
      </x:c>
      <x:c r="D5991" s="0">
        <x:f>'Historical Trades'!D5991</x:f>
      </x:c>
      <x:c r="E5991" s="23">
        <x:f>'Historical Trades'!E5991</x:f>
      </x:c>
      <x:c r="F5991" s="0">
        <x:f>'Historical Trades'!F5991</x:f>
      </x:c>
      <x:c r="G5991" s="0">
        <x:f>'Historical Trades'!G5991</x:f>
      </x:c>
      <x:c r="H5991" s="0">
        <x:f>'Historical Trades'!H5991</x:f>
      </x:c>
      <x:c r="I5991" s="0">
        <x:f>'Historical Trades'!I5991</x:f>
      </x:c>
      <x:c r="J5991" s="0">
        <x:f>'Historical Trades'!J5991</x:f>
      </x:c>
      <x:c r="K5991" s="0">
        <x:f>'Historical Trades'!K5991</x:f>
      </x:c>
      <x:c r="L5991" s="0">
        <x:f>'Historical Trades'!L5991</x:f>
      </x:c>
      <x:c r="M5991" s="0">
        <x:f>'Historical Trades'!M5991</x:f>
      </x:c>
      <x:c r="N5991" s="0">
        <x:f>CLEAN('Historical Trades'!O5991)</x:f>
      </x:c>
      <x:c r="P5991" s="14">
        <x:f>IF(G5991="sell",M5991,-M5991)</x:f>
      </x:c>
      <x:c r="Q5991" s="14">
        <x:f>VLOOKUP(N5991,'Currency Rates'!$A$3:$C$32,3,0)</x:f>
      </x:c>
      <x:c r="R5991" s="0">
        <x:f>IF(A5991="SPUS",0,IF(A5991="FWD",0,P5991/Q5991))</x:f>
      </x:c>
    </x:row>
    <x:row r="5992" spans="1:19" x14ac:dyDescent="0.3">
      <x:c r="A5992" s="0">
        <x:f>'Historical Trades'!A5992</x:f>
      </x:c>
      <x:c r="B5992" s="0">
        <x:f>'Historical Trades'!B5992</x:f>
      </x:c>
      <x:c r="C5992" s="23">
        <x:f>'Historical Trades'!C5992</x:f>
      </x:c>
      <x:c r="D5992" s="0">
        <x:f>'Historical Trades'!D5992</x:f>
      </x:c>
      <x:c r="E5992" s="23">
        <x:f>'Historical Trades'!E5992</x:f>
      </x:c>
      <x:c r="F5992" s="0">
        <x:f>'Historical Trades'!F5992</x:f>
      </x:c>
      <x:c r="G5992" s="0">
        <x:f>'Historical Trades'!G5992</x:f>
      </x:c>
      <x:c r="H5992" s="0">
        <x:f>'Historical Trades'!H5992</x:f>
      </x:c>
      <x:c r="I5992" s="0">
        <x:f>'Historical Trades'!I5992</x:f>
      </x:c>
      <x:c r="J5992" s="0">
        <x:f>'Historical Trades'!J5992</x:f>
      </x:c>
      <x:c r="K5992" s="0">
        <x:f>'Historical Trades'!K5992</x:f>
      </x:c>
      <x:c r="L5992" s="0">
        <x:f>'Historical Trades'!L5992</x:f>
      </x:c>
      <x:c r="M5992" s="0">
        <x:f>'Historical Trades'!M5992</x:f>
      </x:c>
      <x:c r="N5992" s="0">
        <x:f>CLEAN('Historical Trades'!O5992)</x:f>
      </x:c>
      <x:c r="P5992" s="14">
        <x:f>IF(G5992="sell",M5992,-M5992)</x:f>
      </x:c>
      <x:c r="Q5992" s="14">
        <x:f>VLOOKUP(N5992,'Currency Rates'!$A$3:$C$32,3,0)</x:f>
      </x:c>
      <x:c r="R5992" s="0">
        <x:f>IF(A5992="SPUS",0,IF(A5992="FWD",0,P5992/Q5992))</x:f>
      </x:c>
    </x:row>
    <x:row r="5993" spans="1:19" x14ac:dyDescent="0.3">
      <x:c r="A5993" s="0">
        <x:f>'Historical Trades'!A5993</x:f>
      </x:c>
      <x:c r="B5993" s="0">
        <x:f>'Historical Trades'!B5993</x:f>
      </x:c>
      <x:c r="C5993" s="23">
        <x:f>'Historical Trades'!C5993</x:f>
      </x:c>
      <x:c r="D5993" s="0">
        <x:f>'Historical Trades'!D5993</x:f>
      </x:c>
      <x:c r="E5993" s="23">
        <x:f>'Historical Trades'!E5993</x:f>
      </x:c>
      <x:c r="F5993" s="0">
        <x:f>'Historical Trades'!F5993</x:f>
      </x:c>
      <x:c r="G5993" s="0">
        <x:f>'Historical Trades'!G5993</x:f>
      </x:c>
      <x:c r="H5993" s="0">
        <x:f>'Historical Trades'!H5993</x:f>
      </x:c>
      <x:c r="I5993" s="0">
        <x:f>'Historical Trades'!I5993</x:f>
      </x:c>
      <x:c r="J5993" s="0">
        <x:f>'Historical Trades'!J5993</x:f>
      </x:c>
      <x:c r="K5993" s="0">
        <x:f>'Historical Trades'!K5993</x:f>
      </x:c>
      <x:c r="L5993" s="0">
        <x:f>'Historical Trades'!L5993</x:f>
      </x:c>
      <x:c r="M5993" s="0">
        <x:f>'Historical Trades'!M5993</x:f>
      </x:c>
      <x:c r="N5993" s="0">
        <x:f>CLEAN('Historical Trades'!O5993)</x:f>
      </x:c>
      <x:c r="P5993" s="14">
        <x:f>IF(G5993="sell",M5993,-M5993)</x:f>
      </x:c>
      <x:c r="Q5993" s="14">
        <x:f>VLOOKUP(N5993,'Currency Rates'!$A$3:$C$32,3,0)</x:f>
      </x:c>
      <x:c r="R5993" s="0">
        <x:f>IF(A5993="SPUS",0,IF(A5993="FWD",0,P5993/Q5993))</x:f>
      </x:c>
    </x:row>
    <x:row r="5994" spans="1:19" x14ac:dyDescent="0.3">
      <x:c r="A5994" s="0">
        <x:f>'Historical Trades'!A5994</x:f>
      </x:c>
      <x:c r="B5994" s="0">
        <x:f>'Historical Trades'!B5994</x:f>
      </x:c>
      <x:c r="C5994" s="23">
        <x:f>'Historical Trades'!C5994</x:f>
      </x:c>
      <x:c r="D5994" s="0">
        <x:f>'Historical Trades'!D5994</x:f>
      </x:c>
      <x:c r="E5994" s="23">
        <x:f>'Historical Trades'!E5994</x:f>
      </x:c>
      <x:c r="F5994" s="0">
        <x:f>'Historical Trades'!F5994</x:f>
      </x:c>
      <x:c r="G5994" s="0">
        <x:f>'Historical Trades'!G5994</x:f>
      </x:c>
      <x:c r="H5994" s="0">
        <x:f>'Historical Trades'!H5994</x:f>
      </x:c>
      <x:c r="I5994" s="0">
        <x:f>'Historical Trades'!I5994</x:f>
      </x:c>
      <x:c r="J5994" s="0">
        <x:f>'Historical Trades'!J5994</x:f>
      </x:c>
      <x:c r="K5994" s="0">
        <x:f>'Historical Trades'!K5994</x:f>
      </x:c>
      <x:c r="L5994" s="0">
        <x:f>'Historical Trades'!L5994</x:f>
      </x:c>
      <x:c r="M5994" s="0">
        <x:f>'Historical Trades'!M5994</x:f>
      </x:c>
      <x:c r="N5994" s="0">
        <x:f>CLEAN('Historical Trades'!O5994)</x:f>
      </x:c>
      <x:c r="P5994" s="14">
        <x:f>IF(G5994="sell",M5994,-M5994)</x:f>
      </x:c>
      <x:c r="Q5994" s="14">
        <x:f>VLOOKUP(N5994,'Currency Rates'!$A$3:$C$32,3,0)</x:f>
      </x:c>
      <x:c r="R5994" s="0">
        <x:f>IF(A5994="SPUS",0,IF(A5994="FWD",0,P5994/Q5994))</x:f>
      </x:c>
    </x:row>
    <x:row r="5995" spans="1:19" x14ac:dyDescent="0.3">
      <x:c r="A5995" s="0">
        <x:f>'Historical Trades'!A5995</x:f>
      </x:c>
      <x:c r="B5995" s="0">
        <x:f>'Historical Trades'!B5995</x:f>
      </x:c>
      <x:c r="C5995" s="23">
        <x:f>'Historical Trades'!C5995</x:f>
      </x:c>
      <x:c r="D5995" s="0">
        <x:f>'Historical Trades'!D5995</x:f>
      </x:c>
      <x:c r="E5995" s="23">
        <x:f>'Historical Trades'!E5995</x:f>
      </x:c>
      <x:c r="F5995" s="0">
        <x:f>'Historical Trades'!F5995</x:f>
      </x:c>
      <x:c r="G5995" s="0">
        <x:f>'Historical Trades'!G5995</x:f>
      </x:c>
      <x:c r="H5995" s="0">
        <x:f>'Historical Trades'!H5995</x:f>
      </x:c>
      <x:c r="I5995" s="0">
        <x:f>'Historical Trades'!I5995</x:f>
      </x:c>
      <x:c r="J5995" s="0">
        <x:f>'Historical Trades'!J5995</x:f>
      </x:c>
      <x:c r="K5995" s="0">
        <x:f>'Historical Trades'!K5995</x:f>
      </x:c>
      <x:c r="L5995" s="0">
        <x:f>'Historical Trades'!L5995</x:f>
      </x:c>
      <x:c r="M5995" s="0">
        <x:f>'Historical Trades'!M5995</x:f>
      </x:c>
      <x:c r="N5995" s="0">
        <x:f>CLEAN('Historical Trades'!O5995)</x:f>
      </x:c>
      <x:c r="P5995" s="14">
        <x:f>IF(G5995="sell",M5995,-M5995)</x:f>
      </x:c>
      <x:c r="Q5995" s="14">
        <x:f>VLOOKUP(N5995,'Currency Rates'!$A$3:$C$32,3,0)</x:f>
      </x:c>
      <x:c r="R5995" s="0">
        <x:f>IF(A5995="SPUS",0,IF(A5995="FWD",0,P5995/Q5995))</x:f>
      </x:c>
    </x:row>
    <x:row r="5996" spans="1:19" x14ac:dyDescent="0.3">
      <x:c r="A5996" s="0">
        <x:f>'Historical Trades'!A5996</x:f>
      </x:c>
      <x:c r="B5996" s="0">
        <x:f>'Historical Trades'!B5996</x:f>
      </x:c>
      <x:c r="C5996" s="23">
        <x:f>'Historical Trades'!C5996</x:f>
      </x:c>
      <x:c r="D5996" s="0">
        <x:f>'Historical Trades'!D5996</x:f>
      </x:c>
      <x:c r="E5996" s="23">
        <x:f>'Historical Trades'!E5996</x:f>
      </x:c>
      <x:c r="F5996" s="0">
        <x:f>'Historical Trades'!F5996</x:f>
      </x:c>
      <x:c r="G5996" s="0">
        <x:f>'Historical Trades'!G5996</x:f>
      </x:c>
      <x:c r="H5996" s="0">
        <x:f>'Historical Trades'!H5996</x:f>
      </x:c>
      <x:c r="I5996" s="0">
        <x:f>'Historical Trades'!I5996</x:f>
      </x:c>
      <x:c r="J5996" s="0">
        <x:f>'Historical Trades'!J5996</x:f>
      </x:c>
      <x:c r="K5996" s="0">
        <x:f>'Historical Trades'!K5996</x:f>
      </x:c>
      <x:c r="L5996" s="0">
        <x:f>'Historical Trades'!L5996</x:f>
      </x:c>
      <x:c r="M5996" s="0">
        <x:f>'Historical Trades'!M5996</x:f>
      </x:c>
      <x:c r="N5996" s="0">
        <x:f>CLEAN('Historical Trades'!O5996)</x:f>
      </x:c>
      <x:c r="P5996" s="14">
        <x:f>IF(G5996="sell",M5996,-M5996)</x:f>
      </x:c>
      <x:c r="Q5996" s="14">
        <x:f>VLOOKUP(N5996,'Currency Rates'!$A$3:$C$32,3,0)</x:f>
      </x:c>
      <x:c r="R5996" s="0">
        <x:f>IF(A5996="SPUS",0,IF(A5996="FWD",0,P5996/Q5996))</x:f>
      </x:c>
    </x:row>
    <x:row r="5997" spans="1:19" x14ac:dyDescent="0.3">
      <x:c r="A5997" s="0">
        <x:f>'Historical Trades'!A5997</x:f>
      </x:c>
      <x:c r="B5997" s="0">
        <x:f>'Historical Trades'!B5997</x:f>
      </x:c>
      <x:c r="C5997" s="23">
        <x:f>'Historical Trades'!C5997</x:f>
      </x:c>
      <x:c r="D5997" s="0">
        <x:f>'Historical Trades'!D5997</x:f>
      </x:c>
      <x:c r="E5997" s="23">
        <x:f>'Historical Trades'!E5997</x:f>
      </x:c>
      <x:c r="F5997" s="0">
        <x:f>'Historical Trades'!F5997</x:f>
      </x:c>
      <x:c r="G5997" s="0">
        <x:f>'Historical Trades'!G5997</x:f>
      </x:c>
      <x:c r="H5997" s="0">
        <x:f>'Historical Trades'!H5997</x:f>
      </x:c>
      <x:c r="I5997" s="0">
        <x:f>'Historical Trades'!I5997</x:f>
      </x:c>
      <x:c r="J5997" s="0">
        <x:f>'Historical Trades'!J5997</x:f>
      </x:c>
      <x:c r="K5997" s="0">
        <x:f>'Historical Trades'!K5997</x:f>
      </x:c>
      <x:c r="L5997" s="0">
        <x:f>'Historical Trades'!L5997</x:f>
      </x:c>
      <x:c r="M5997" s="0">
        <x:f>'Historical Trades'!M5997</x:f>
      </x:c>
      <x:c r="N5997" s="0">
        <x:f>CLEAN('Historical Trades'!O5997)</x:f>
      </x:c>
      <x:c r="P5997" s="14">
        <x:f>IF(G5997="sell",M5997,-M5997)</x:f>
      </x:c>
      <x:c r="Q5997" s="14">
        <x:f>VLOOKUP(N5997,'Currency Rates'!$A$3:$C$32,3,0)</x:f>
      </x:c>
      <x:c r="R5997" s="0">
        <x:f>IF(A5997="SPUS",0,IF(A5997="FWD",0,P5997/Q5997))</x:f>
      </x:c>
    </x:row>
    <x:row r="5998" spans="1:19" x14ac:dyDescent="0.3">
      <x:c r="A5998" s="0">
        <x:f>'Historical Trades'!A5998</x:f>
      </x:c>
      <x:c r="B5998" s="0">
        <x:f>'Historical Trades'!B5998</x:f>
      </x:c>
      <x:c r="C5998" s="23">
        <x:f>'Historical Trades'!C5998</x:f>
      </x:c>
      <x:c r="D5998" s="0">
        <x:f>'Historical Trades'!D5998</x:f>
      </x:c>
      <x:c r="E5998" s="23">
        <x:f>'Historical Trades'!E5998</x:f>
      </x:c>
      <x:c r="F5998" s="0">
        <x:f>'Historical Trades'!F5998</x:f>
      </x:c>
      <x:c r="G5998" s="0">
        <x:f>'Historical Trades'!G5998</x:f>
      </x:c>
      <x:c r="H5998" s="0">
        <x:f>'Historical Trades'!H5998</x:f>
      </x:c>
      <x:c r="I5998" s="0">
        <x:f>'Historical Trades'!I5998</x:f>
      </x:c>
      <x:c r="J5998" s="0">
        <x:f>'Historical Trades'!J5998</x:f>
      </x:c>
      <x:c r="K5998" s="0">
        <x:f>'Historical Trades'!K5998</x:f>
      </x:c>
      <x:c r="L5998" s="0">
        <x:f>'Historical Trades'!L5998</x:f>
      </x:c>
      <x:c r="M5998" s="0">
        <x:f>'Historical Trades'!M5998</x:f>
      </x:c>
      <x:c r="N5998" s="0">
        <x:f>CLEAN('Historical Trades'!O5998)</x:f>
      </x:c>
      <x:c r="P5998" s="14">
        <x:f>IF(G5998="sell",M5998,-M5998)</x:f>
      </x:c>
      <x:c r="Q5998" s="14">
        <x:f>VLOOKUP(N5998,'Currency Rates'!$A$3:$C$32,3,0)</x:f>
      </x:c>
      <x:c r="R5998" s="0">
        <x:f>IF(A5998="SPUS",0,IF(A5998="FWD",0,P5998/Q5998))</x:f>
      </x:c>
    </x:row>
    <x:row r="5999" spans="1:19" x14ac:dyDescent="0.3">
      <x:c r="A5999" s="0">
        <x:f>'Historical Trades'!A5999</x:f>
      </x:c>
      <x:c r="B5999" s="0">
        <x:f>'Historical Trades'!B5999</x:f>
      </x:c>
      <x:c r="C5999" s="23">
        <x:f>'Historical Trades'!C5999</x:f>
      </x:c>
      <x:c r="D5999" s="0">
        <x:f>'Historical Trades'!D5999</x:f>
      </x:c>
      <x:c r="E5999" s="23">
        <x:f>'Historical Trades'!E5999</x:f>
      </x:c>
      <x:c r="F5999" s="0">
        <x:f>'Historical Trades'!F5999</x:f>
      </x:c>
      <x:c r="G5999" s="0">
        <x:f>'Historical Trades'!G5999</x:f>
      </x:c>
      <x:c r="H5999" s="0">
        <x:f>'Historical Trades'!H5999</x:f>
      </x:c>
      <x:c r="I5999" s="0">
        <x:f>'Historical Trades'!I5999</x:f>
      </x:c>
      <x:c r="J5999" s="0">
        <x:f>'Historical Trades'!J5999</x:f>
      </x:c>
      <x:c r="K5999" s="0">
        <x:f>'Historical Trades'!K5999</x:f>
      </x:c>
      <x:c r="L5999" s="0">
        <x:f>'Historical Trades'!L5999</x:f>
      </x:c>
      <x:c r="M5999" s="0">
        <x:f>'Historical Trades'!M5999</x:f>
      </x:c>
      <x:c r="N5999" s="0">
        <x:f>CLEAN('Historical Trades'!O5999)</x:f>
      </x:c>
      <x:c r="P5999" s="14">
        <x:f>IF(G5999="sell",M5999,-M5999)</x:f>
      </x:c>
      <x:c r="Q5999" s="14">
        <x:f>VLOOKUP(N5999,'Currency Rates'!$A$3:$C$32,3,0)</x:f>
      </x:c>
      <x:c r="R5999" s="0">
        <x:f>IF(A5999="SPUS",0,IF(A5999="FWD",0,P5999/Q5999))</x:f>
      </x:c>
    </x:row>
    <x:row r="6000" spans="1:19" x14ac:dyDescent="0.3">
      <x:c r="A6000" s="0">
        <x:f>'Historical Trades'!A6000</x:f>
      </x:c>
      <x:c r="B6000" s="0">
        <x:f>'Historical Trades'!B6000</x:f>
      </x:c>
      <x:c r="C6000" s="23">
        <x:f>'Historical Trades'!C6000</x:f>
      </x:c>
      <x:c r="D6000" s="0">
        <x:f>'Historical Trades'!D6000</x:f>
      </x:c>
      <x:c r="E6000" s="23">
        <x:f>'Historical Trades'!E6000</x:f>
      </x:c>
      <x:c r="F6000" s="0">
        <x:f>'Historical Trades'!F6000</x:f>
      </x:c>
      <x:c r="G6000" s="0">
        <x:f>'Historical Trades'!G6000</x:f>
      </x:c>
      <x:c r="H6000" s="0">
        <x:f>'Historical Trades'!H6000</x:f>
      </x:c>
      <x:c r="I6000" s="0">
        <x:f>'Historical Trades'!I6000</x:f>
      </x:c>
      <x:c r="J6000" s="0">
        <x:f>'Historical Trades'!J6000</x:f>
      </x:c>
      <x:c r="K6000" s="0">
        <x:f>'Historical Trades'!K6000</x:f>
      </x:c>
      <x:c r="L6000" s="0">
        <x:f>'Historical Trades'!L6000</x:f>
      </x:c>
      <x:c r="M6000" s="0">
        <x:f>'Historical Trades'!M6000</x:f>
      </x:c>
      <x:c r="N6000" s="0">
        <x:f>CLEAN('Historical Trades'!O6000)</x:f>
      </x:c>
      <x:c r="P6000" s="14">
        <x:f>IF(G6000="sell",M6000,-M6000)</x:f>
      </x:c>
      <x:c r="Q6000" s="14">
        <x:f>VLOOKUP(N6000,'Currency Rates'!$A$3:$C$32,3,0)</x:f>
      </x:c>
      <x:c r="R6000" s="0">
        <x:f>IF(A6000="SPUS",0,IF(A6000="FWD",0,P6000/Q6000))</x:f>
      </x:c>
    </x:row>
    <x:row r="6001" spans="1:19" x14ac:dyDescent="0.3">
      <x:c r="A6001" s="0">
        <x:f>'Historical Trades'!A6001</x:f>
      </x:c>
      <x:c r="B6001" s="0">
        <x:f>'Historical Trades'!B6001</x:f>
      </x:c>
      <x:c r="C6001" s="23">
        <x:f>'Historical Trades'!C6001</x:f>
      </x:c>
      <x:c r="D6001" s="0">
        <x:f>'Historical Trades'!D6001</x:f>
      </x:c>
      <x:c r="E6001" s="23">
        <x:f>'Historical Trades'!E6001</x:f>
      </x:c>
      <x:c r="F6001" s="0">
        <x:f>'Historical Trades'!F6001</x:f>
      </x:c>
      <x:c r="G6001" s="0">
        <x:f>'Historical Trades'!G6001</x:f>
      </x:c>
      <x:c r="H6001" s="0">
        <x:f>'Historical Trades'!H6001</x:f>
      </x:c>
      <x:c r="I6001" s="0">
        <x:f>'Historical Trades'!I6001</x:f>
      </x:c>
      <x:c r="J6001" s="0">
        <x:f>'Historical Trades'!J6001</x:f>
      </x:c>
      <x:c r="K6001" s="0">
        <x:f>'Historical Trades'!K6001</x:f>
      </x:c>
      <x:c r="L6001" s="0">
        <x:f>'Historical Trades'!L6001</x:f>
      </x:c>
      <x:c r="M6001" s="0">
        <x:f>'Historical Trades'!M6001</x:f>
      </x:c>
      <x:c r="N6001" s="0">
        <x:f>CLEAN('Historical Trades'!O6001)</x:f>
      </x:c>
      <x:c r="P6001" s="14">
        <x:f>IF(G6001="sell",M6001,-M6001)</x:f>
      </x:c>
      <x:c r="Q6001" s="14">
        <x:f>VLOOKUP(N6001,'Currency Rates'!$A$3:$C$32,3,0)</x:f>
      </x:c>
      <x:c r="R6001" s="0">
        <x:f>IF(A6001="SPUS",0,IF(A6001="FWD",0,P6001/Q6001))</x:f>
      </x:c>
    </x:row>
    <x:row r="6002" spans="1:19" x14ac:dyDescent="0.3">
      <x:c r="A6002" s="0">
        <x:f>'Historical Trades'!A6002</x:f>
      </x:c>
      <x:c r="B6002" s="0">
        <x:f>'Historical Trades'!B6002</x:f>
      </x:c>
      <x:c r="C6002" s="23">
        <x:f>'Historical Trades'!C6002</x:f>
      </x:c>
      <x:c r="D6002" s="0">
        <x:f>'Historical Trades'!D6002</x:f>
      </x:c>
      <x:c r="E6002" s="23">
        <x:f>'Historical Trades'!E6002</x:f>
      </x:c>
      <x:c r="F6002" s="0">
        <x:f>'Historical Trades'!F6002</x:f>
      </x:c>
      <x:c r="G6002" s="0">
        <x:f>'Historical Trades'!G6002</x:f>
      </x:c>
      <x:c r="H6002" s="0">
        <x:f>'Historical Trades'!H6002</x:f>
      </x:c>
      <x:c r="I6002" s="0">
        <x:f>'Historical Trades'!I6002</x:f>
      </x:c>
      <x:c r="J6002" s="0">
        <x:f>'Historical Trades'!J6002</x:f>
      </x:c>
      <x:c r="K6002" s="0">
        <x:f>'Historical Trades'!K6002</x:f>
      </x:c>
      <x:c r="L6002" s="0">
        <x:f>'Historical Trades'!L6002</x:f>
      </x:c>
      <x:c r="M6002" s="0">
        <x:f>'Historical Trades'!M6002</x:f>
      </x:c>
      <x:c r="N6002" s="0">
        <x:f>CLEAN('Historical Trades'!O6002)</x:f>
      </x:c>
      <x:c r="P6002" s="14">
        <x:f>IF(G6002="sell",M6002,-M6002)</x:f>
      </x:c>
      <x:c r="Q6002" s="14">
        <x:f>VLOOKUP(N6002,'Currency Rates'!$A$3:$C$32,3,0)</x:f>
      </x:c>
      <x:c r="R6002" s="0">
        <x:f>IF(A6002="SPUS",0,IF(A6002="FWD",0,P6002/Q6002))</x:f>
      </x:c>
    </x:row>
    <x:row r="6003" spans="1:19" x14ac:dyDescent="0.3">
      <x:c r="A6003" s="0">
        <x:f>'Historical Trades'!A6003</x:f>
      </x:c>
      <x:c r="B6003" s="0">
        <x:f>'Historical Trades'!B6003</x:f>
      </x:c>
      <x:c r="C6003" s="23">
        <x:f>'Historical Trades'!C6003</x:f>
      </x:c>
      <x:c r="D6003" s="0">
        <x:f>'Historical Trades'!D6003</x:f>
      </x:c>
      <x:c r="E6003" s="23">
        <x:f>'Historical Trades'!E6003</x:f>
      </x:c>
      <x:c r="F6003" s="0">
        <x:f>'Historical Trades'!F6003</x:f>
      </x:c>
      <x:c r="G6003" s="0">
        <x:f>'Historical Trades'!G6003</x:f>
      </x:c>
      <x:c r="H6003" s="0">
        <x:f>'Historical Trades'!H6003</x:f>
      </x:c>
      <x:c r="I6003" s="0">
        <x:f>'Historical Trades'!I6003</x:f>
      </x:c>
      <x:c r="J6003" s="0">
        <x:f>'Historical Trades'!J6003</x:f>
      </x:c>
      <x:c r="K6003" s="0">
        <x:f>'Historical Trades'!K6003</x:f>
      </x:c>
      <x:c r="L6003" s="0">
        <x:f>'Historical Trades'!L6003</x:f>
      </x:c>
      <x:c r="M6003" s="0">
        <x:f>'Historical Trades'!M6003</x:f>
      </x:c>
      <x:c r="N6003" s="0">
        <x:f>CLEAN('Historical Trades'!O6003)</x:f>
      </x:c>
      <x:c r="P6003" s="14">
        <x:f>IF(G6003="sell",M6003,-M6003)</x:f>
      </x:c>
      <x:c r="Q6003" s="14">
        <x:f>VLOOKUP(N6003,'Currency Rates'!$A$3:$C$32,3,0)</x:f>
      </x:c>
      <x:c r="R6003" s="0">
        <x:f>IF(A6003="SPUS",0,IF(A6003="FWD",0,P6003/Q6003))</x:f>
      </x:c>
    </x:row>
    <x:row r="6004" spans="1:19" x14ac:dyDescent="0.3">
      <x:c r="A6004" s="0">
        <x:f>'Historical Trades'!A6004</x:f>
      </x:c>
      <x:c r="B6004" s="0">
        <x:f>'Historical Trades'!B6004</x:f>
      </x:c>
      <x:c r="C6004" s="23">
        <x:f>'Historical Trades'!C6004</x:f>
      </x:c>
      <x:c r="D6004" s="0">
        <x:f>'Historical Trades'!D6004</x:f>
      </x:c>
      <x:c r="E6004" s="23">
        <x:f>'Historical Trades'!E6004</x:f>
      </x:c>
      <x:c r="F6004" s="0">
        <x:f>'Historical Trades'!F6004</x:f>
      </x:c>
      <x:c r="G6004" s="0">
        <x:f>'Historical Trades'!G6004</x:f>
      </x:c>
      <x:c r="H6004" s="0">
        <x:f>'Historical Trades'!H6004</x:f>
      </x:c>
      <x:c r="I6004" s="0">
        <x:f>'Historical Trades'!I6004</x:f>
      </x:c>
      <x:c r="J6004" s="0">
        <x:f>'Historical Trades'!J6004</x:f>
      </x:c>
      <x:c r="K6004" s="0">
        <x:f>'Historical Trades'!K6004</x:f>
      </x:c>
      <x:c r="L6004" s="0">
        <x:f>'Historical Trades'!L6004</x:f>
      </x:c>
      <x:c r="M6004" s="0">
        <x:f>'Historical Trades'!M6004</x:f>
      </x:c>
      <x:c r="N6004" s="0">
        <x:f>CLEAN('Historical Trades'!O6004)</x:f>
      </x:c>
      <x:c r="P6004" s="14">
        <x:f>IF(G6004="sell",M6004,-M6004)</x:f>
      </x:c>
      <x:c r="Q6004" s="14">
        <x:f>VLOOKUP(N6004,'Currency Rates'!$A$3:$C$32,3,0)</x:f>
      </x:c>
      <x:c r="R6004" s="0">
        <x:f>IF(A6004="SPUS",0,IF(A6004="FWD",0,P6004/Q6004))</x:f>
      </x:c>
    </x:row>
    <x:row r="6005" spans="1:19" x14ac:dyDescent="0.3">
      <x:c r="A6005" s="0">
        <x:f>'Historical Trades'!A6005</x:f>
      </x:c>
      <x:c r="B6005" s="0">
        <x:f>'Historical Trades'!B6005</x:f>
      </x:c>
      <x:c r="C6005" s="23">
        <x:f>'Historical Trades'!C6005</x:f>
      </x:c>
      <x:c r="D6005" s="0">
        <x:f>'Historical Trades'!D6005</x:f>
      </x:c>
      <x:c r="E6005" s="23">
        <x:f>'Historical Trades'!E6005</x:f>
      </x:c>
      <x:c r="F6005" s="0">
        <x:f>'Historical Trades'!F6005</x:f>
      </x:c>
      <x:c r="G6005" s="0">
        <x:f>'Historical Trades'!G6005</x:f>
      </x:c>
      <x:c r="H6005" s="0">
        <x:f>'Historical Trades'!H6005</x:f>
      </x:c>
      <x:c r="I6005" s="0">
        <x:f>'Historical Trades'!I6005</x:f>
      </x:c>
      <x:c r="J6005" s="0">
        <x:f>'Historical Trades'!J6005</x:f>
      </x:c>
      <x:c r="K6005" s="0">
        <x:f>'Historical Trades'!K6005</x:f>
      </x:c>
      <x:c r="L6005" s="0">
        <x:f>'Historical Trades'!L6005</x:f>
      </x:c>
      <x:c r="M6005" s="0">
        <x:f>'Historical Trades'!M6005</x:f>
      </x:c>
      <x:c r="N6005" s="0">
        <x:f>CLEAN('Historical Trades'!O6005)</x:f>
      </x:c>
      <x:c r="P6005" s="14">
        <x:f>IF(G6005="sell",M6005,-M6005)</x:f>
      </x:c>
      <x:c r="Q6005" s="14">
        <x:f>VLOOKUP(N6005,'Currency Rates'!$A$3:$C$32,3,0)</x:f>
      </x:c>
      <x:c r="R6005" s="0">
        <x:f>IF(A6005="SPUS",0,IF(A6005="FWD",0,P6005/Q6005))</x:f>
      </x:c>
    </x:row>
    <x:row r="6006" spans="1:19" x14ac:dyDescent="0.3">
      <x:c r="A6006" s="0">
        <x:f>'Historical Trades'!A6006</x:f>
      </x:c>
      <x:c r="B6006" s="0">
        <x:f>'Historical Trades'!B6006</x:f>
      </x:c>
      <x:c r="C6006" s="23">
        <x:f>'Historical Trades'!C6006</x:f>
      </x:c>
      <x:c r="D6006" s="0">
        <x:f>'Historical Trades'!D6006</x:f>
      </x:c>
      <x:c r="E6006" s="23">
        <x:f>'Historical Trades'!E6006</x:f>
      </x:c>
      <x:c r="F6006" s="0">
        <x:f>'Historical Trades'!F6006</x:f>
      </x:c>
      <x:c r="G6006" s="0">
        <x:f>'Historical Trades'!G6006</x:f>
      </x:c>
      <x:c r="H6006" s="0">
        <x:f>'Historical Trades'!H6006</x:f>
      </x:c>
      <x:c r="I6006" s="0">
        <x:f>'Historical Trades'!I6006</x:f>
      </x:c>
      <x:c r="J6006" s="0">
        <x:f>'Historical Trades'!J6006</x:f>
      </x:c>
      <x:c r="K6006" s="0">
        <x:f>'Historical Trades'!K6006</x:f>
      </x:c>
      <x:c r="L6006" s="0">
        <x:f>'Historical Trades'!L6006</x:f>
      </x:c>
      <x:c r="M6006" s="0">
        <x:f>'Historical Trades'!M6006</x:f>
      </x:c>
      <x:c r="N6006" s="0">
        <x:f>CLEAN('Historical Trades'!O6006)</x:f>
      </x:c>
      <x:c r="P6006" s="14">
        <x:f>IF(G6006="sell",M6006,-M6006)</x:f>
      </x:c>
      <x:c r="Q6006" s="14">
        <x:f>VLOOKUP(N6006,'Currency Rates'!$A$3:$C$32,3,0)</x:f>
      </x:c>
      <x:c r="R6006" s="0">
        <x:f>IF(A6006="SPUS",0,IF(A6006="FWD",0,P6006/Q6006))</x:f>
      </x:c>
    </x:row>
    <x:row r="6007" spans="1:19" x14ac:dyDescent="0.3">
      <x:c r="A6007" s="0">
        <x:f>'Historical Trades'!A6007</x:f>
      </x:c>
      <x:c r="B6007" s="0">
        <x:f>'Historical Trades'!B6007</x:f>
      </x:c>
      <x:c r="C6007" s="23">
        <x:f>'Historical Trades'!C6007</x:f>
      </x:c>
      <x:c r="D6007" s="0">
        <x:f>'Historical Trades'!D6007</x:f>
      </x:c>
      <x:c r="E6007" s="23">
        <x:f>'Historical Trades'!E6007</x:f>
      </x:c>
      <x:c r="F6007" s="0">
        <x:f>'Historical Trades'!F6007</x:f>
      </x:c>
      <x:c r="G6007" s="0">
        <x:f>'Historical Trades'!G6007</x:f>
      </x:c>
      <x:c r="H6007" s="0">
        <x:f>'Historical Trades'!H6007</x:f>
      </x:c>
      <x:c r="I6007" s="0">
        <x:f>'Historical Trades'!I6007</x:f>
      </x:c>
      <x:c r="J6007" s="0">
        <x:f>'Historical Trades'!J6007</x:f>
      </x:c>
      <x:c r="K6007" s="0">
        <x:f>'Historical Trades'!K6007</x:f>
      </x:c>
      <x:c r="L6007" s="0">
        <x:f>'Historical Trades'!L6007</x:f>
      </x:c>
      <x:c r="M6007" s="0">
        <x:f>'Historical Trades'!M6007</x:f>
      </x:c>
      <x:c r="N6007" s="0">
        <x:f>CLEAN('Historical Trades'!O6007)</x:f>
      </x:c>
      <x:c r="P6007" s="14">
        <x:f>IF(G6007="sell",M6007,-M6007)</x:f>
      </x:c>
      <x:c r="Q6007" s="14">
        <x:f>VLOOKUP(N6007,'Currency Rates'!$A$3:$C$32,3,0)</x:f>
      </x:c>
      <x:c r="R6007" s="0">
        <x:f>IF(A6007="SPUS",0,IF(A6007="FWD",0,P6007/Q6007))</x:f>
      </x:c>
    </x:row>
    <x:row r="6008" spans="1:19" x14ac:dyDescent="0.3">
      <x:c r="A6008" s="0">
        <x:f>'Historical Trades'!A6008</x:f>
      </x:c>
      <x:c r="B6008" s="0">
        <x:f>'Historical Trades'!B6008</x:f>
      </x:c>
      <x:c r="C6008" s="23">
        <x:f>'Historical Trades'!C6008</x:f>
      </x:c>
      <x:c r="D6008" s="0">
        <x:f>'Historical Trades'!D6008</x:f>
      </x:c>
      <x:c r="E6008" s="23">
        <x:f>'Historical Trades'!E6008</x:f>
      </x:c>
      <x:c r="F6008" s="0">
        <x:f>'Historical Trades'!F6008</x:f>
      </x:c>
      <x:c r="G6008" s="0">
        <x:f>'Historical Trades'!G6008</x:f>
      </x:c>
      <x:c r="H6008" s="0">
        <x:f>'Historical Trades'!H6008</x:f>
      </x:c>
      <x:c r="I6008" s="0">
        <x:f>'Historical Trades'!I6008</x:f>
      </x:c>
      <x:c r="J6008" s="0">
        <x:f>'Historical Trades'!J6008</x:f>
      </x:c>
      <x:c r="K6008" s="0">
        <x:f>'Historical Trades'!K6008</x:f>
      </x:c>
      <x:c r="L6008" s="0">
        <x:f>'Historical Trades'!L6008</x:f>
      </x:c>
      <x:c r="M6008" s="0">
        <x:f>'Historical Trades'!M6008</x:f>
      </x:c>
      <x:c r="N6008" s="0">
        <x:f>CLEAN('Historical Trades'!O6008)</x:f>
      </x:c>
      <x:c r="P6008" s="14">
        <x:f>IF(G6008="sell",M6008,-M6008)</x:f>
      </x:c>
      <x:c r="Q6008" s="14">
        <x:f>VLOOKUP(N6008,'Currency Rates'!$A$3:$C$32,3,0)</x:f>
      </x:c>
      <x:c r="R6008" s="0">
        <x:f>IF(A6008="SPUS",0,IF(A6008="FWD",0,P6008/Q6008))</x:f>
      </x:c>
    </x:row>
    <x:row r="6009" spans="1:19" x14ac:dyDescent="0.3">
      <x:c r="A6009" s="0">
        <x:f>'Historical Trades'!A6009</x:f>
      </x:c>
      <x:c r="B6009" s="0">
        <x:f>'Historical Trades'!B6009</x:f>
      </x:c>
      <x:c r="C6009" s="23">
        <x:f>'Historical Trades'!C6009</x:f>
      </x:c>
      <x:c r="D6009" s="0">
        <x:f>'Historical Trades'!D6009</x:f>
      </x:c>
      <x:c r="E6009" s="23">
        <x:f>'Historical Trades'!E6009</x:f>
      </x:c>
      <x:c r="F6009" s="0">
        <x:f>'Historical Trades'!F6009</x:f>
      </x:c>
      <x:c r="G6009" s="0">
        <x:f>'Historical Trades'!G6009</x:f>
      </x:c>
      <x:c r="H6009" s="0">
        <x:f>'Historical Trades'!H6009</x:f>
      </x:c>
      <x:c r="I6009" s="0">
        <x:f>'Historical Trades'!I6009</x:f>
      </x:c>
      <x:c r="J6009" s="0">
        <x:f>'Historical Trades'!J6009</x:f>
      </x:c>
      <x:c r="K6009" s="0">
        <x:f>'Historical Trades'!K6009</x:f>
      </x:c>
      <x:c r="L6009" s="0">
        <x:f>'Historical Trades'!L6009</x:f>
      </x:c>
      <x:c r="M6009" s="0">
        <x:f>'Historical Trades'!M6009</x:f>
      </x:c>
      <x:c r="N6009" s="0">
        <x:f>CLEAN('Historical Trades'!O6009)</x:f>
      </x:c>
      <x:c r="P6009" s="14">
        <x:f>IF(G6009="sell",M6009,-M6009)</x:f>
      </x:c>
      <x:c r="Q6009" s="14">
        <x:f>VLOOKUP(N6009,'Currency Rates'!$A$3:$C$32,3,0)</x:f>
      </x:c>
      <x:c r="R6009" s="0">
        <x:f>IF(A6009="SPUS",0,IF(A6009="FWD",0,P6009/Q6009))</x:f>
      </x:c>
    </x:row>
    <x:row r="6010" spans="1:19" x14ac:dyDescent="0.3">
      <x:c r="A6010" s="0">
        <x:f>'Historical Trades'!A6010</x:f>
      </x:c>
      <x:c r="B6010" s="0">
        <x:f>'Historical Trades'!B6010</x:f>
      </x:c>
      <x:c r="C6010" s="23">
        <x:f>'Historical Trades'!C6010</x:f>
      </x:c>
      <x:c r="D6010" s="0">
        <x:f>'Historical Trades'!D6010</x:f>
      </x:c>
      <x:c r="E6010" s="23">
        <x:f>'Historical Trades'!E6010</x:f>
      </x:c>
      <x:c r="F6010" s="0">
        <x:f>'Historical Trades'!F6010</x:f>
      </x:c>
      <x:c r="G6010" s="0">
        <x:f>'Historical Trades'!G6010</x:f>
      </x:c>
      <x:c r="H6010" s="0">
        <x:f>'Historical Trades'!H6010</x:f>
      </x:c>
      <x:c r="I6010" s="0">
        <x:f>'Historical Trades'!I6010</x:f>
      </x:c>
      <x:c r="J6010" s="0">
        <x:f>'Historical Trades'!J6010</x:f>
      </x:c>
      <x:c r="K6010" s="0">
        <x:f>'Historical Trades'!K6010</x:f>
      </x:c>
      <x:c r="L6010" s="0">
        <x:f>'Historical Trades'!L6010</x:f>
      </x:c>
      <x:c r="M6010" s="0">
        <x:f>'Historical Trades'!M6010</x:f>
      </x:c>
      <x:c r="N6010" s="0">
        <x:f>CLEAN('Historical Trades'!O6010)</x:f>
      </x:c>
      <x:c r="P6010" s="14">
        <x:f>IF(G6010="sell",M6010,-M6010)</x:f>
      </x:c>
      <x:c r="Q6010" s="14">
        <x:f>VLOOKUP(N6010,'Currency Rates'!$A$3:$C$32,3,0)</x:f>
      </x:c>
      <x:c r="R6010" s="0">
        <x:f>IF(A6010="SPUS",0,IF(A6010="FWD",0,P6010/Q6010))</x:f>
      </x:c>
    </x:row>
    <x:row r="6011" spans="1:19" x14ac:dyDescent="0.3">
      <x:c r="A6011" s="0">
        <x:f>'Historical Trades'!A6011</x:f>
      </x:c>
      <x:c r="B6011" s="0">
        <x:f>'Historical Trades'!B6011</x:f>
      </x:c>
      <x:c r="C6011" s="23">
        <x:f>'Historical Trades'!C6011</x:f>
      </x:c>
      <x:c r="D6011" s="0">
        <x:f>'Historical Trades'!D6011</x:f>
      </x:c>
      <x:c r="E6011" s="23">
        <x:f>'Historical Trades'!E6011</x:f>
      </x:c>
      <x:c r="F6011" s="0">
        <x:f>'Historical Trades'!F6011</x:f>
      </x:c>
      <x:c r="G6011" s="0">
        <x:f>'Historical Trades'!G6011</x:f>
      </x:c>
      <x:c r="H6011" s="0">
        <x:f>'Historical Trades'!H6011</x:f>
      </x:c>
      <x:c r="I6011" s="0">
        <x:f>'Historical Trades'!I6011</x:f>
      </x:c>
      <x:c r="J6011" s="0">
        <x:f>'Historical Trades'!J6011</x:f>
      </x:c>
      <x:c r="K6011" s="0">
        <x:f>'Historical Trades'!K6011</x:f>
      </x:c>
      <x:c r="L6011" s="0">
        <x:f>'Historical Trades'!L6011</x:f>
      </x:c>
      <x:c r="M6011" s="0">
        <x:f>'Historical Trades'!M6011</x:f>
      </x:c>
      <x:c r="N6011" s="0">
        <x:f>CLEAN('Historical Trades'!O6011)</x:f>
      </x:c>
      <x:c r="P6011" s="14">
        <x:f>IF(G6011="sell",M6011,-M6011)</x:f>
      </x:c>
      <x:c r="Q6011" s="14">
        <x:f>VLOOKUP(N6011,'Currency Rates'!$A$3:$C$32,3,0)</x:f>
      </x:c>
      <x:c r="R6011" s="0">
        <x:f>IF(A6011="SPUS",0,IF(A6011="FWD",0,P6011/Q6011))</x:f>
      </x:c>
    </x:row>
    <x:row r="6012" spans="1:19" x14ac:dyDescent="0.3">
      <x:c r="A6012" s="0">
        <x:f>'Historical Trades'!A6012</x:f>
      </x:c>
      <x:c r="B6012" s="0">
        <x:f>'Historical Trades'!B6012</x:f>
      </x:c>
      <x:c r="C6012" s="23">
        <x:f>'Historical Trades'!C6012</x:f>
      </x:c>
      <x:c r="D6012" s="0">
        <x:f>'Historical Trades'!D6012</x:f>
      </x:c>
      <x:c r="E6012" s="23">
        <x:f>'Historical Trades'!E6012</x:f>
      </x:c>
      <x:c r="F6012" s="0">
        <x:f>'Historical Trades'!F6012</x:f>
      </x:c>
      <x:c r="G6012" s="0">
        <x:f>'Historical Trades'!G6012</x:f>
      </x:c>
      <x:c r="H6012" s="0">
        <x:f>'Historical Trades'!H6012</x:f>
      </x:c>
      <x:c r="I6012" s="0">
        <x:f>'Historical Trades'!I6012</x:f>
      </x:c>
      <x:c r="J6012" s="0">
        <x:f>'Historical Trades'!J6012</x:f>
      </x:c>
      <x:c r="K6012" s="0">
        <x:f>'Historical Trades'!K6012</x:f>
      </x:c>
      <x:c r="L6012" s="0">
        <x:f>'Historical Trades'!L6012</x:f>
      </x:c>
      <x:c r="M6012" s="0">
        <x:f>'Historical Trades'!M6012</x:f>
      </x:c>
      <x:c r="N6012" s="0">
        <x:f>CLEAN('Historical Trades'!O6012)</x:f>
      </x:c>
      <x:c r="P6012" s="14">
        <x:f>IF(G6012="sell",M6012,-M6012)</x:f>
      </x:c>
      <x:c r="Q6012" s="14">
        <x:f>VLOOKUP(N6012,'Currency Rates'!$A$3:$C$32,3,0)</x:f>
      </x:c>
      <x:c r="R6012" s="0">
        <x:f>IF(A6012="SPUS",0,IF(A6012="FWD",0,P6012/Q6012))</x:f>
      </x:c>
    </x:row>
    <x:row r="6013" spans="1:19" x14ac:dyDescent="0.3">
      <x:c r="A6013" s="0">
        <x:f>'Historical Trades'!A6013</x:f>
      </x:c>
      <x:c r="B6013" s="0">
        <x:f>'Historical Trades'!B6013</x:f>
      </x:c>
      <x:c r="C6013" s="23">
        <x:f>'Historical Trades'!C6013</x:f>
      </x:c>
      <x:c r="D6013" s="0">
        <x:f>'Historical Trades'!D6013</x:f>
      </x:c>
      <x:c r="E6013" s="23">
        <x:f>'Historical Trades'!E6013</x:f>
      </x:c>
      <x:c r="F6013" s="0">
        <x:f>'Historical Trades'!F6013</x:f>
      </x:c>
      <x:c r="G6013" s="0">
        <x:f>'Historical Trades'!G6013</x:f>
      </x:c>
      <x:c r="H6013" s="0">
        <x:f>'Historical Trades'!H6013</x:f>
      </x:c>
      <x:c r="I6013" s="0">
        <x:f>'Historical Trades'!I6013</x:f>
      </x:c>
      <x:c r="J6013" s="0">
        <x:f>'Historical Trades'!J6013</x:f>
      </x:c>
      <x:c r="K6013" s="0">
        <x:f>'Historical Trades'!K6013</x:f>
      </x:c>
      <x:c r="L6013" s="0">
        <x:f>'Historical Trades'!L6013</x:f>
      </x:c>
      <x:c r="M6013" s="0">
        <x:f>'Historical Trades'!M6013</x:f>
      </x:c>
      <x:c r="N6013" s="0">
        <x:f>CLEAN('Historical Trades'!O6013)</x:f>
      </x:c>
      <x:c r="P6013" s="14">
        <x:f>IF(G6013="sell",M6013,-M6013)</x:f>
      </x:c>
      <x:c r="Q6013" s="14">
        <x:f>VLOOKUP(N6013,'Currency Rates'!$A$3:$C$32,3,0)</x:f>
      </x:c>
      <x:c r="R6013" s="0">
        <x:f>IF(A6013="SPUS",0,IF(A6013="FWD",0,P6013/Q6013))</x:f>
      </x:c>
    </x:row>
    <x:row r="6014" spans="1:19" x14ac:dyDescent="0.3">
      <x:c r="A6014" s="0">
        <x:f>'Historical Trades'!A6014</x:f>
      </x:c>
      <x:c r="B6014" s="0">
        <x:f>'Historical Trades'!B6014</x:f>
      </x:c>
      <x:c r="C6014" s="23">
        <x:f>'Historical Trades'!C6014</x:f>
      </x:c>
      <x:c r="D6014" s="0">
        <x:f>'Historical Trades'!D6014</x:f>
      </x:c>
      <x:c r="E6014" s="23">
        <x:f>'Historical Trades'!E6014</x:f>
      </x:c>
      <x:c r="F6014" s="0">
        <x:f>'Historical Trades'!F6014</x:f>
      </x:c>
      <x:c r="G6014" s="0">
        <x:f>'Historical Trades'!G6014</x:f>
      </x:c>
      <x:c r="H6014" s="0">
        <x:f>'Historical Trades'!H6014</x:f>
      </x:c>
      <x:c r="I6014" s="0">
        <x:f>'Historical Trades'!I6014</x:f>
      </x:c>
      <x:c r="J6014" s="0">
        <x:f>'Historical Trades'!J6014</x:f>
      </x:c>
      <x:c r="K6014" s="0">
        <x:f>'Historical Trades'!K6014</x:f>
      </x:c>
      <x:c r="L6014" s="0">
        <x:f>'Historical Trades'!L6014</x:f>
      </x:c>
      <x:c r="M6014" s="0">
        <x:f>'Historical Trades'!M6014</x:f>
      </x:c>
      <x:c r="N6014" s="0">
        <x:f>CLEAN('Historical Trades'!O6014)</x:f>
      </x:c>
      <x:c r="P6014" s="14">
        <x:f>IF(G6014="sell",M6014,-M6014)</x:f>
      </x:c>
      <x:c r="Q6014" s="14">
        <x:f>VLOOKUP(N6014,'Currency Rates'!$A$3:$C$32,3,0)</x:f>
      </x:c>
      <x:c r="R6014" s="0">
        <x:f>IF(A6014="SPUS",0,IF(A6014="FWD",0,P6014/Q6014))</x:f>
      </x:c>
    </x:row>
    <x:row r="6015" spans="1:19" x14ac:dyDescent="0.3">
      <x:c r="A6015" s="0">
        <x:f>'Historical Trades'!A6015</x:f>
      </x:c>
      <x:c r="B6015" s="0">
        <x:f>'Historical Trades'!B6015</x:f>
      </x:c>
      <x:c r="C6015" s="23">
        <x:f>'Historical Trades'!C6015</x:f>
      </x:c>
      <x:c r="D6015" s="0">
        <x:f>'Historical Trades'!D6015</x:f>
      </x:c>
      <x:c r="E6015" s="23">
        <x:f>'Historical Trades'!E6015</x:f>
      </x:c>
      <x:c r="F6015" s="0">
        <x:f>'Historical Trades'!F6015</x:f>
      </x:c>
      <x:c r="G6015" s="0">
        <x:f>'Historical Trades'!G6015</x:f>
      </x:c>
      <x:c r="H6015" s="0">
        <x:f>'Historical Trades'!H6015</x:f>
      </x:c>
      <x:c r="I6015" s="0">
        <x:f>'Historical Trades'!I6015</x:f>
      </x:c>
      <x:c r="J6015" s="0">
        <x:f>'Historical Trades'!J6015</x:f>
      </x:c>
      <x:c r="K6015" s="0">
        <x:f>'Historical Trades'!K6015</x:f>
      </x:c>
      <x:c r="L6015" s="0">
        <x:f>'Historical Trades'!L6015</x:f>
      </x:c>
      <x:c r="M6015" s="0">
        <x:f>'Historical Trades'!M6015</x:f>
      </x:c>
      <x:c r="N6015" s="0">
        <x:f>CLEAN('Historical Trades'!O6015)</x:f>
      </x:c>
      <x:c r="P6015" s="14">
        <x:f>IF(G6015="sell",M6015,-M6015)</x:f>
      </x:c>
      <x:c r="Q6015" s="14">
        <x:f>VLOOKUP(N6015,'Currency Rates'!$A$3:$C$32,3,0)</x:f>
      </x:c>
      <x:c r="R6015" s="0">
        <x:f>IF(A6015="SPUS",0,IF(A6015="FWD",0,P6015/Q6015))</x:f>
      </x:c>
    </x:row>
    <x:row r="6016" spans="1:19" x14ac:dyDescent="0.3">
      <x:c r="A6016" s="0">
        <x:f>'Historical Trades'!A6016</x:f>
      </x:c>
      <x:c r="B6016" s="0">
        <x:f>'Historical Trades'!B6016</x:f>
      </x:c>
      <x:c r="C6016" s="23">
        <x:f>'Historical Trades'!C6016</x:f>
      </x:c>
      <x:c r="D6016" s="0">
        <x:f>'Historical Trades'!D6016</x:f>
      </x:c>
      <x:c r="E6016" s="23">
        <x:f>'Historical Trades'!E6016</x:f>
      </x:c>
      <x:c r="F6016" s="0">
        <x:f>'Historical Trades'!F6016</x:f>
      </x:c>
      <x:c r="G6016" s="0">
        <x:f>'Historical Trades'!G6016</x:f>
      </x:c>
      <x:c r="H6016" s="0">
        <x:f>'Historical Trades'!H6016</x:f>
      </x:c>
      <x:c r="I6016" s="0">
        <x:f>'Historical Trades'!I6016</x:f>
      </x:c>
      <x:c r="J6016" s="0">
        <x:f>'Historical Trades'!J6016</x:f>
      </x:c>
      <x:c r="K6016" s="0">
        <x:f>'Historical Trades'!K6016</x:f>
      </x:c>
      <x:c r="L6016" s="0">
        <x:f>'Historical Trades'!L6016</x:f>
      </x:c>
      <x:c r="M6016" s="0">
        <x:f>'Historical Trades'!M6016</x:f>
      </x:c>
      <x:c r="N6016" s="0">
        <x:f>CLEAN('Historical Trades'!O6016)</x:f>
      </x:c>
      <x:c r="P6016" s="14">
        <x:f>IF(G6016="sell",M6016,-M6016)</x:f>
      </x:c>
      <x:c r="Q6016" s="14">
        <x:f>VLOOKUP(N6016,'Currency Rates'!$A$3:$C$32,3,0)</x:f>
      </x:c>
      <x:c r="R6016" s="0">
        <x:f>IF(A6016="SPUS",0,IF(A6016="FWD",0,P6016/Q6016))</x:f>
      </x:c>
    </x:row>
    <x:row r="6017" spans="1:19" x14ac:dyDescent="0.3">
      <x:c r="A6017" s="0">
        <x:f>'Historical Trades'!A6017</x:f>
      </x:c>
      <x:c r="B6017" s="0">
        <x:f>'Historical Trades'!B6017</x:f>
      </x:c>
      <x:c r="C6017" s="23">
        <x:f>'Historical Trades'!C6017</x:f>
      </x:c>
      <x:c r="D6017" s="0">
        <x:f>'Historical Trades'!D6017</x:f>
      </x:c>
      <x:c r="E6017" s="23">
        <x:f>'Historical Trades'!E6017</x:f>
      </x:c>
      <x:c r="F6017" s="0">
        <x:f>'Historical Trades'!F6017</x:f>
      </x:c>
      <x:c r="G6017" s="0">
        <x:f>'Historical Trades'!G6017</x:f>
      </x:c>
      <x:c r="H6017" s="0">
        <x:f>'Historical Trades'!H6017</x:f>
      </x:c>
      <x:c r="I6017" s="0">
        <x:f>'Historical Trades'!I6017</x:f>
      </x:c>
      <x:c r="J6017" s="0">
        <x:f>'Historical Trades'!J6017</x:f>
      </x:c>
      <x:c r="K6017" s="0">
        <x:f>'Historical Trades'!K6017</x:f>
      </x:c>
      <x:c r="L6017" s="0">
        <x:f>'Historical Trades'!L6017</x:f>
      </x:c>
      <x:c r="M6017" s="0">
        <x:f>'Historical Trades'!M6017</x:f>
      </x:c>
      <x:c r="N6017" s="0">
        <x:f>CLEAN('Historical Trades'!O6017)</x:f>
      </x:c>
      <x:c r="P6017" s="14">
        <x:f>IF(G6017="sell",M6017,-M6017)</x:f>
      </x:c>
      <x:c r="Q6017" s="14">
        <x:f>VLOOKUP(N6017,'Currency Rates'!$A$3:$C$32,3,0)</x:f>
      </x:c>
      <x:c r="R6017" s="0">
        <x:f>IF(A6017="SPUS",0,IF(A6017="FWD",0,P6017/Q6017))</x:f>
      </x:c>
    </x:row>
    <x:row r="6018" spans="1:19" x14ac:dyDescent="0.3">
      <x:c r="A6018" s="0">
        <x:f>'Historical Trades'!A6018</x:f>
      </x:c>
      <x:c r="B6018" s="0">
        <x:f>'Historical Trades'!B6018</x:f>
      </x:c>
      <x:c r="C6018" s="23">
        <x:f>'Historical Trades'!C6018</x:f>
      </x:c>
      <x:c r="D6018" s="0">
        <x:f>'Historical Trades'!D6018</x:f>
      </x:c>
      <x:c r="E6018" s="23">
        <x:f>'Historical Trades'!E6018</x:f>
      </x:c>
      <x:c r="F6018" s="0">
        <x:f>'Historical Trades'!F6018</x:f>
      </x:c>
      <x:c r="G6018" s="0">
        <x:f>'Historical Trades'!G6018</x:f>
      </x:c>
      <x:c r="H6018" s="0">
        <x:f>'Historical Trades'!H6018</x:f>
      </x:c>
      <x:c r="I6018" s="0">
        <x:f>'Historical Trades'!I6018</x:f>
      </x:c>
      <x:c r="J6018" s="0">
        <x:f>'Historical Trades'!J6018</x:f>
      </x:c>
      <x:c r="K6018" s="0">
        <x:f>'Historical Trades'!K6018</x:f>
      </x:c>
      <x:c r="L6018" s="0">
        <x:f>'Historical Trades'!L6018</x:f>
      </x:c>
      <x:c r="M6018" s="0">
        <x:f>'Historical Trades'!M6018</x:f>
      </x:c>
      <x:c r="N6018" s="0">
        <x:f>CLEAN('Historical Trades'!O6018)</x:f>
      </x:c>
      <x:c r="P6018" s="14">
        <x:f>IF(G6018="sell",M6018,-M6018)</x:f>
      </x:c>
      <x:c r="Q6018" s="14">
        <x:f>VLOOKUP(N6018,'Currency Rates'!$A$3:$C$32,3,0)</x:f>
      </x:c>
      <x:c r="R6018" s="0">
        <x:f>IF(A6018="SPUS",0,IF(A6018="FWD",0,P6018/Q6018))</x:f>
      </x:c>
    </x:row>
    <x:row r="6019" spans="1:19" x14ac:dyDescent="0.3">
      <x:c r="A6019" s="0">
        <x:f>'Historical Trades'!A6019</x:f>
      </x:c>
      <x:c r="B6019" s="0">
        <x:f>'Historical Trades'!B6019</x:f>
      </x:c>
      <x:c r="C6019" s="23">
        <x:f>'Historical Trades'!C6019</x:f>
      </x:c>
      <x:c r="D6019" s="0">
        <x:f>'Historical Trades'!D6019</x:f>
      </x:c>
      <x:c r="E6019" s="23">
        <x:f>'Historical Trades'!E6019</x:f>
      </x:c>
      <x:c r="F6019" s="0">
        <x:f>'Historical Trades'!F6019</x:f>
      </x:c>
      <x:c r="G6019" s="0">
        <x:f>'Historical Trades'!G6019</x:f>
      </x:c>
      <x:c r="H6019" s="0">
        <x:f>'Historical Trades'!H6019</x:f>
      </x:c>
      <x:c r="I6019" s="0">
        <x:f>'Historical Trades'!I6019</x:f>
      </x:c>
      <x:c r="J6019" s="0">
        <x:f>'Historical Trades'!J6019</x:f>
      </x:c>
      <x:c r="K6019" s="0">
        <x:f>'Historical Trades'!K6019</x:f>
      </x:c>
      <x:c r="L6019" s="0">
        <x:f>'Historical Trades'!L6019</x:f>
      </x:c>
      <x:c r="M6019" s="0">
        <x:f>'Historical Trades'!M6019</x:f>
      </x:c>
      <x:c r="N6019" s="0">
        <x:f>CLEAN('Historical Trades'!O6019)</x:f>
      </x:c>
      <x:c r="P6019" s="14">
        <x:f>IF(G6019="sell",M6019,-M6019)</x:f>
      </x:c>
      <x:c r="Q6019" s="14">
        <x:f>VLOOKUP(N6019,'Currency Rates'!$A$3:$C$32,3,0)</x:f>
      </x:c>
      <x:c r="R6019" s="0">
        <x:f>IF(A6019="SPUS",0,IF(A6019="FWD",0,P6019/Q6019))</x:f>
      </x:c>
    </x:row>
    <x:row r="6020" spans="1:19" x14ac:dyDescent="0.3">
      <x:c r="A6020" s="0">
        <x:f>'Historical Trades'!A6020</x:f>
      </x:c>
      <x:c r="B6020" s="0">
        <x:f>'Historical Trades'!B6020</x:f>
      </x:c>
      <x:c r="C6020" s="23">
        <x:f>'Historical Trades'!C6020</x:f>
      </x:c>
      <x:c r="D6020" s="0">
        <x:f>'Historical Trades'!D6020</x:f>
      </x:c>
      <x:c r="E6020" s="23">
        <x:f>'Historical Trades'!E6020</x:f>
      </x:c>
      <x:c r="F6020" s="0">
        <x:f>'Historical Trades'!F6020</x:f>
      </x:c>
      <x:c r="G6020" s="0">
        <x:f>'Historical Trades'!G6020</x:f>
      </x:c>
      <x:c r="H6020" s="0">
        <x:f>'Historical Trades'!H6020</x:f>
      </x:c>
      <x:c r="I6020" s="0">
        <x:f>'Historical Trades'!I6020</x:f>
      </x:c>
      <x:c r="J6020" s="0">
        <x:f>'Historical Trades'!J6020</x:f>
      </x:c>
      <x:c r="K6020" s="0">
        <x:f>'Historical Trades'!K6020</x:f>
      </x:c>
      <x:c r="L6020" s="0">
        <x:f>'Historical Trades'!L6020</x:f>
      </x:c>
      <x:c r="M6020" s="0">
        <x:f>'Historical Trades'!M6020</x:f>
      </x:c>
      <x:c r="N6020" s="0">
        <x:f>CLEAN('Historical Trades'!O6020)</x:f>
      </x:c>
      <x:c r="P6020" s="14">
        <x:f>IF(G6020="sell",M6020,-M6020)</x:f>
      </x:c>
      <x:c r="Q6020" s="14">
        <x:f>VLOOKUP(N6020,'Currency Rates'!$A$3:$C$32,3,0)</x:f>
      </x:c>
      <x:c r="R6020" s="0">
        <x:f>IF(A6020="SPUS",0,IF(A6020="FWD",0,P6020/Q6020))</x:f>
      </x:c>
    </x:row>
    <x:row r="6021" spans="1:19" x14ac:dyDescent="0.3">
      <x:c r="A6021" s="0">
        <x:f>'Historical Trades'!A6021</x:f>
      </x:c>
      <x:c r="B6021" s="0">
        <x:f>'Historical Trades'!B6021</x:f>
      </x:c>
      <x:c r="C6021" s="23">
        <x:f>'Historical Trades'!C6021</x:f>
      </x:c>
      <x:c r="D6021" s="0">
        <x:f>'Historical Trades'!D6021</x:f>
      </x:c>
      <x:c r="E6021" s="23">
        <x:f>'Historical Trades'!E6021</x:f>
      </x:c>
      <x:c r="F6021" s="0">
        <x:f>'Historical Trades'!F6021</x:f>
      </x:c>
      <x:c r="G6021" s="0">
        <x:f>'Historical Trades'!G6021</x:f>
      </x:c>
      <x:c r="H6021" s="0">
        <x:f>'Historical Trades'!H6021</x:f>
      </x:c>
      <x:c r="I6021" s="0">
        <x:f>'Historical Trades'!I6021</x:f>
      </x:c>
      <x:c r="J6021" s="0">
        <x:f>'Historical Trades'!J6021</x:f>
      </x:c>
      <x:c r="K6021" s="0">
        <x:f>'Historical Trades'!K6021</x:f>
      </x:c>
      <x:c r="L6021" s="0">
        <x:f>'Historical Trades'!L6021</x:f>
      </x:c>
      <x:c r="M6021" s="0">
        <x:f>'Historical Trades'!M6021</x:f>
      </x:c>
      <x:c r="N6021" s="0">
        <x:f>CLEAN('Historical Trades'!O6021)</x:f>
      </x:c>
      <x:c r="P6021" s="14">
        <x:f>IF(G6021="sell",M6021,-M6021)</x:f>
      </x:c>
      <x:c r="Q6021" s="14">
        <x:f>VLOOKUP(N6021,'Currency Rates'!$A$3:$C$32,3,0)</x:f>
      </x:c>
      <x:c r="R6021" s="0">
        <x:f>IF(A6021="SPUS",0,IF(A6021="FWD",0,P6021/Q6021))</x:f>
      </x:c>
    </x:row>
    <x:row r="6022" spans="1:19" x14ac:dyDescent="0.3">
      <x:c r="A6022" s="0">
        <x:f>'Historical Trades'!A6022</x:f>
      </x:c>
      <x:c r="B6022" s="0">
        <x:f>'Historical Trades'!B6022</x:f>
      </x:c>
      <x:c r="C6022" s="23">
        <x:f>'Historical Trades'!C6022</x:f>
      </x:c>
      <x:c r="D6022" s="0">
        <x:f>'Historical Trades'!D6022</x:f>
      </x:c>
      <x:c r="E6022" s="23">
        <x:f>'Historical Trades'!E6022</x:f>
      </x:c>
      <x:c r="F6022" s="0">
        <x:f>'Historical Trades'!F6022</x:f>
      </x:c>
      <x:c r="G6022" s="0">
        <x:f>'Historical Trades'!G6022</x:f>
      </x:c>
      <x:c r="H6022" s="0">
        <x:f>'Historical Trades'!H6022</x:f>
      </x:c>
      <x:c r="I6022" s="0">
        <x:f>'Historical Trades'!I6022</x:f>
      </x:c>
      <x:c r="J6022" s="0">
        <x:f>'Historical Trades'!J6022</x:f>
      </x:c>
      <x:c r="K6022" s="0">
        <x:f>'Historical Trades'!K6022</x:f>
      </x:c>
      <x:c r="L6022" s="0">
        <x:f>'Historical Trades'!L6022</x:f>
      </x:c>
      <x:c r="M6022" s="0">
        <x:f>'Historical Trades'!M6022</x:f>
      </x:c>
      <x:c r="N6022" s="0">
        <x:f>CLEAN('Historical Trades'!O6022)</x:f>
      </x:c>
      <x:c r="P6022" s="14">
        <x:f>IF(G6022="sell",M6022,-M6022)</x:f>
      </x:c>
      <x:c r="Q6022" s="14">
        <x:f>VLOOKUP(N6022,'Currency Rates'!$A$3:$C$32,3,0)</x:f>
      </x:c>
      <x:c r="R6022" s="0">
        <x:f>IF(A6022="SPUS",0,IF(A6022="FWD",0,P6022/Q6022))</x:f>
      </x:c>
    </x:row>
    <x:row r="6023" spans="1:19" x14ac:dyDescent="0.3">
      <x:c r="A6023" s="0">
        <x:f>'Historical Trades'!A6023</x:f>
      </x:c>
      <x:c r="B6023" s="0">
        <x:f>'Historical Trades'!B6023</x:f>
      </x:c>
      <x:c r="C6023" s="23">
        <x:f>'Historical Trades'!C6023</x:f>
      </x:c>
      <x:c r="D6023" s="0">
        <x:f>'Historical Trades'!D6023</x:f>
      </x:c>
      <x:c r="E6023" s="23">
        <x:f>'Historical Trades'!E6023</x:f>
      </x:c>
      <x:c r="F6023" s="0">
        <x:f>'Historical Trades'!F6023</x:f>
      </x:c>
      <x:c r="G6023" s="0">
        <x:f>'Historical Trades'!G6023</x:f>
      </x:c>
      <x:c r="H6023" s="0">
        <x:f>'Historical Trades'!H6023</x:f>
      </x:c>
      <x:c r="I6023" s="0">
        <x:f>'Historical Trades'!I6023</x:f>
      </x:c>
      <x:c r="J6023" s="0">
        <x:f>'Historical Trades'!J6023</x:f>
      </x:c>
      <x:c r="K6023" s="0">
        <x:f>'Historical Trades'!K6023</x:f>
      </x:c>
      <x:c r="L6023" s="0">
        <x:f>'Historical Trades'!L6023</x:f>
      </x:c>
      <x:c r="M6023" s="0">
        <x:f>'Historical Trades'!M6023</x:f>
      </x:c>
      <x:c r="N6023" s="0">
        <x:f>CLEAN('Historical Trades'!O6023)</x:f>
      </x:c>
      <x:c r="P6023" s="14">
        <x:f>IF(G6023="sell",M6023,-M6023)</x:f>
      </x:c>
      <x:c r="Q6023" s="14">
        <x:f>VLOOKUP(N6023,'Currency Rates'!$A$3:$C$32,3,0)</x:f>
      </x:c>
      <x:c r="R6023" s="0">
        <x:f>IF(A6023="SPUS",0,IF(A6023="FWD",0,P6023/Q6023))</x:f>
      </x:c>
    </x:row>
    <x:row r="6024" spans="1:19" x14ac:dyDescent="0.3">
      <x:c r="A6024" s="0">
        <x:f>'Historical Trades'!A6024</x:f>
      </x:c>
      <x:c r="B6024" s="0">
        <x:f>'Historical Trades'!B6024</x:f>
      </x:c>
      <x:c r="C6024" s="23">
        <x:f>'Historical Trades'!C6024</x:f>
      </x:c>
      <x:c r="D6024" s="0">
        <x:f>'Historical Trades'!D6024</x:f>
      </x:c>
      <x:c r="E6024" s="23">
        <x:f>'Historical Trades'!E6024</x:f>
      </x:c>
      <x:c r="F6024" s="0">
        <x:f>'Historical Trades'!F6024</x:f>
      </x:c>
      <x:c r="G6024" s="0">
        <x:f>'Historical Trades'!G6024</x:f>
      </x:c>
      <x:c r="H6024" s="0">
        <x:f>'Historical Trades'!H6024</x:f>
      </x:c>
      <x:c r="I6024" s="0">
        <x:f>'Historical Trades'!I6024</x:f>
      </x:c>
      <x:c r="J6024" s="0">
        <x:f>'Historical Trades'!J6024</x:f>
      </x:c>
      <x:c r="K6024" s="0">
        <x:f>'Historical Trades'!K6024</x:f>
      </x:c>
      <x:c r="L6024" s="0">
        <x:f>'Historical Trades'!L6024</x:f>
      </x:c>
      <x:c r="M6024" s="0">
        <x:f>'Historical Trades'!M6024</x:f>
      </x:c>
      <x:c r="N6024" s="0">
        <x:f>CLEAN('Historical Trades'!O6024)</x:f>
      </x:c>
      <x:c r="P6024" s="14">
        <x:f>IF(G6024="sell",M6024,-M6024)</x:f>
      </x:c>
      <x:c r="Q6024" s="14">
        <x:f>VLOOKUP(N6024,'Currency Rates'!$A$3:$C$32,3,0)</x:f>
      </x:c>
      <x:c r="R6024" s="0">
        <x:f>IF(A6024="SPUS",0,IF(A6024="FWD",0,P6024/Q6024))</x:f>
      </x:c>
    </x:row>
    <x:row r="6025" spans="1:19" x14ac:dyDescent="0.3">
      <x:c r="A6025" s="0">
        <x:f>'Historical Trades'!A6025</x:f>
      </x:c>
      <x:c r="B6025" s="0">
        <x:f>'Historical Trades'!B6025</x:f>
      </x:c>
      <x:c r="C6025" s="23">
        <x:f>'Historical Trades'!C6025</x:f>
      </x:c>
      <x:c r="D6025" s="0">
        <x:f>'Historical Trades'!D6025</x:f>
      </x:c>
      <x:c r="E6025" s="23">
        <x:f>'Historical Trades'!E6025</x:f>
      </x:c>
      <x:c r="F6025" s="0">
        <x:f>'Historical Trades'!F6025</x:f>
      </x:c>
      <x:c r="G6025" s="0">
        <x:f>'Historical Trades'!G6025</x:f>
      </x:c>
      <x:c r="H6025" s="0">
        <x:f>'Historical Trades'!H6025</x:f>
      </x:c>
      <x:c r="I6025" s="0">
        <x:f>'Historical Trades'!I6025</x:f>
      </x:c>
      <x:c r="J6025" s="0">
        <x:f>'Historical Trades'!J6025</x:f>
      </x:c>
      <x:c r="K6025" s="0">
        <x:f>'Historical Trades'!K6025</x:f>
      </x:c>
      <x:c r="L6025" s="0">
        <x:f>'Historical Trades'!L6025</x:f>
      </x:c>
      <x:c r="M6025" s="0">
        <x:f>'Historical Trades'!M6025</x:f>
      </x:c>
      <x:c r="N6025" s="0">
        <x:f>CLEAN('Historical Trades'!O6025)</x:f>
      </x:c>
      <x:c r="P6025" s="14">
        <x:f>IF(G6025="sell",M6025,-M6025)</x:f>
      </x:c>
      <x:c r="Q6025" s="14">
        <x:f>VLOOKUP(N6025,'Currency Rates'!$A$3:$C$32,3,0)</x:f>
      </x:c>
      <x:c r="R6025" s="0">
        <x:f>IF(A6025="SPUS",0,IF(A6025="FWD",0,P6025/Q6025))</x:f>
      </x:c>
    </x:row>
    <x:row r="6026" spans="1:19" x14ac:dyDescent="0.3">
      <x:c r="A6026" s="0">
        <x:f>'Historical Trades'!A6026</x:f>
      </x:c>
      <x:c r="B6026" s="0">
        <x:f>'Historical Trades'!B6026</x:f>
      </x:c>
      <x:c r="C6026" s="23">
        <x:f>'Historical Trades'!C6026</x:f>
      </x:c>
      <x:c r="D6026" s="0">
        <x:f>'Historical Trades'!D6026</x:f>
      </x:c>
      <x:c r="E6026" s="23">
        <x:f>'Historical Trades'!E6026</x:f>
      </x:c>
      <x:c r="F6026" s="0">
        <x:f>'Historical Trades'!F6026</x:f>
      </x:c>
      <x:c r="G6026" s="0">
        <x:f>'Historical Trades'!G6026</x:f>
      </x:c>
      <x:c r="H6026" s="0">
        <x:f>'Historical Trades'!H6026</x:f>
      </x:c>
      <x:c r="I6026" s="0">
        <x:f>'Historical Trades'!I6026</x:f>
      </x:c>
      <x:c r="J6026" s="0">
        <x:f>'Historical Trades'!J6026</x:f>
      </x:c>
      <x:c r="K6026" s="0">
        <x:f>'Historical Trades'!K6026</x:f>
      </x:c>
      <x:c r="L6026" s="0">
        <x:f>'Historical Trades'!L6026</x:f>
      </x:c>
      <x:c r="M6026" s="0">
        <x:f>'Historical Trades'!M6026</x:f>
      </x:c>
      <x:c r="N6026" s="0">
        <x:f>CLEAN('Historical Trades'!O6026)</x:f>
      </x:c>
      <x:c r="P6026" s="14">
        <x:f>IF(G6026="sell",M6026,-M6026)</x:f>
      </x:c>
      <x:c r="Q6026" s="14">
        <x:f>VLOOKUP(N6026,'Currency Rates'!$A$3:$C$32,3,0)</x:f>
      </x:c>
      <x:c r="R6026" s="0">
        <x:f>IF(A6026="SPUS",0,IF(A6026="FWD",0,P6026/Q6026))</x:f>
      </x:c>
    </x:row>
    <x:row r="6027" spans="1:19" x14ac:dyDescent="0.3">
      <x:c r="A6027" s="0">
        <x:f>'Historical Trades'!A6027</x:f>
      </x:c>
      <x:c r="B6027" s="0">
        <x:f>'Historical Trades'!B6027</x:f>
      </x:c>
      <x:c r="C6027" s="23">
        <x:f>'Historical Trades'!C6027</x:f>
      </x:c>
      <x:c r="D6027" s="0">
        <x:f>'Historical Trades'!D6027</x:f>
      </x:c>
      <x:c r="E6027" s="23">
        <x:f>'Historical Trades'!E6027</x:f>
      </x:c>
      <x:c r="F6027" s="0">
        <x:f>'Historical Trades'!F6027</x:f>
      </x:c>
      <x:c r="G6027" s="0">
        <x:f>'Historical Trades'!G6027</x:f>
      </x:c>
      <x:c r="H6027" s="0">
        <x:f>'Historical Trades'!H6027</x:f>
      </x:c>
      <x:c r="I6027" s="0">
        <x:f>'Historical Trades'!I6027</x:f>
      </x:c>
      <x:c r="J6027" s="0">
        <x:f>'Historical Trades'!J6027</x:f>
      </x:c>
      <x:c r="K6027" s="0">
        <x:f>'Historical Trades'!K6027</x:f>
      </x:c>
      <x:c r="L6027" s="0">
        <x:f>'Historical Trades'!L6027</x:f>
      </x:c>
      <x:c r="M6027" s="0">
        <x:f>'Historical Trades'!M6027</x:f>
      </x:c>
      <x:c r="N6027" s="0">
        <x:f>CLEAN('Historical Trades'!O6027)</x:f>
      </x:c>
      <x:c r="P6027" s="14">
        <x:f>IF(G6027="sell",M6027,-M6027)</x:f>
      </x:c>
      <x:c r="Q6027" s="14">
        <x:f>VLOOKUP(N6027,'Currency Rates'!$A$3:$C$32,3,0)</x:f>
      </x:c>
      <x:c r="R6027" s="0">
        <x:f>IF(A6027="SPUS",0,IF(A6027="FWD",0,P6027/Q6027))</x:f>
      </x:c>
    </x:row>
    <x:row r="6028" spans="1:19" x14ac:dyDescent="0.3">
      <x:c r="A6028" s="0">
        <x:f>'Historical Trades'!A6028</x:f>
      </x:c>
      <x:c r="B6028" s="0">
        <x:f>'Historical Trades'!B6028</x:f>
      </x:c>
      <x:c r="C6028" s="23">
        <x:f>'Historical Trades'!C6028</x:f>
      </x:c>
      <x:c r="D6028" s="0">
        <x:f>'Historical Trades'!D6028</x:f>
      </x:c>
      <x:c r="E6028" s="23">
        <x:f>'Historical Trades'!E6028</x:f>
      </x:c>
      <x:c r="F6028" s="0">
        <x:f>'Historical Trades'!F6028</x:f>
      </x:c>
      <x:c r="G6028" s="0">
        <x:f>'Historical Trades'!G6028</x:f>
      </x:c>
      <x:c r="H6028" s="0">
        <x:f>'Historical Trades'!H6028</x:f>
      </x:c>
      <x:c r="I6028" s="0">
        <x:f>'Historical Trades'!I6028</x:f>
      </x:c>
      <x:c r="J6028" s="0">
        <x:f>'Historical Trades'!J6028</x:f>
      </x:c>
      <x:c r="K6028" s="0">
        <x:f>'Historical Trades'!K6028</x:f>
      </x:c>
      <x:c r="L6028" s="0">
        <x:f>'Historical Trades'!L6028</x:f>
      </x:c>
      <x:c r="M6028" s="0">
        <x:f>'Historical Trades'!M6028</x:f>
      </x:c>
      <x:c r="N6028" s="0">
        <x:f>CLEAN('Historical Trades'!O6028)</x:f>
      </x:c>
      <x:c r="P6028" s="14">
        <x:f>IF(G6028="sell",M6028,-M6028)</x:f>
      </x:c>
      <x:c r="Q6028" s="14">
        <x:f>VLOOKUP(N6028,'Currency Rates'!$A$3:$C$32,3,0)</x:f>
      </x:c>
      <x:c r="R6028" s="0">
        <x:f>IF(A6028="SPUS",0,IF(A6028="FWD",0,P6028/Q6028))</x:f>
      </x:c>
    </x:row>
    <x:row r="6029" spans="1:19" x14ac:dyDescent="0.3">
      <x:c r="A6029" s="0">
        <x:f>'Historical Trades'!A6029</x:f>
      </x:c>
      <x:c r="B6029" s="0">
        <x:f>'Historical Trades'!B6029</x:f>
      </x:c>
      <x:c r="C6029" s="23">
        <x:f>'Historical Trades'!C6029</x:f>
      </x:c>
      <x:c r="D6029" s="0">
        <x:f>'Historical Trades'!D6029</x:f>
      </x:c>
      <x:c r="E6029" s="23">
        <x:f>'Historical Trades'!E6029</x:f>
      </x:c>
      <x:c r="F6029" s="0">
        <x:f>'Historical Trades'!F6029</x:f>
      </x:c>
      <x:c r="G6029" s="0">
        <x:f>'Historical Trades'!G6029</x:f>
      </x:c>
      <x:c r="H6029" s="0">
        <x:f>'Historical Trades'!H6029</x:f>
      </x:c>
      <x:c r="I6029" s="0">
        <x:f>'Historical Trades'!I6029</x:f>
      </x:c>
      <x:c r="J6029" s="0">
        <x:f>'Historical Trades'!J6029</x:f>
      </x:c>
      <x:c r="K6029" s="0">
        <x:f>'Historical Trades'!K6029</x:f>
      </x:c>
      <x:c r="L6029" s="0">
        <x:f>'Historical Trades'!L6029</x:f>
      </x:c>
      <x:c r="M6029" s="0">
        <x:f>'Historical Trades'!M6029</x:f>
      </x:c>
      <x:c r="N6029" s="0">
        <x:f>CLEAN('Historical Trades'!O6029)</x:f>
      </x:c>
      <x:c r="P6029" s="14">
        <x:f>IF(G6029="sell",M6029,-M6029)</x:f>
      </x:c>
      <x:c r="Q6029" s="14">
        <x:f>VLOOKUP(N6029,'Currency Rates'!$A$3:$C$32,3,0)</x:f>
      </x:c>
      <x:c r="R6029" s="0">
        <x:f>IF(A6029="SPUS",0,IF(A6029="FWD",0,P6029/Q6029))</x:f>
      </x:c>
    </x:row>
    <x:row r="6030" spans="1:19" x14ac:dyDescent="0.3">
      <x:c r="A6030" s="0">
        <x:f>'Historical Trades'!A6030</x:f>
      </x:c>
      <x:c r="B6030" s="0">
        <x:f>'Historical Trades'!B6030</x:f>
      </x:c>
      <x:c r="C6030" s="23">
        <x:f>'Historical Trades'!C6030</x:f>
      </x:c>
      <x:c r="D6030" s="0">
        <x:f>'Historical Trades'!D6030</x:f>
      </x:c>
      <x:c r="E6030" s="23">
        <x:f>'Historical Trades'!E6030</x:f>
      </x:c>
      <x:c r="F6030" s="0">
        <x:f>'Historical Trades'!F6030</x:f>
      </x:c>
      <x:c r="G6030" s="0">
        <x:f>'Historical Trades'!G6030</x:f>
      </x:c>
      <x:c r="H6030" s="0">
        <x:f>'Historical Trades'!H6030</x:f>
      </x:c>
      <x:c r="I6030" s="0">
        <x:f>'Historical Trades'!I6030</x:f>
      </x:c>
      <x:c r="J6030" s="0">
        <x:f>'Historical Trades'!J6030</x:f>
      </x:c>
      <x:c r="K6030" s="0">
        <x:f>'Historical Trades'!K6030</x:f>
      </x:c>
      <x:c r="L6030" s="0">
        <x:f>'Historical Trades'!L6030</x:f>
      </x:c>
      <x:c r="M6030" s="0">
        <x:f>'Historical Trades'!M6030</x:f>
      </x:c>
      <x:c r="N6030" s="0">
        <x:f>CLEAN('Historical Trades'!O6030)</x:f>
      </x:c>
      <x:c r="P6030" s="14">
        <x:f>IF(G6030="sell",M6030,-M6030)</x:f>
      </x:c>
      <x:c r="Q6030" s="14">
        <x:f>VLOOKUP(N6030,'Currency Rates'!$A$3:$C$32,3,0)</x:f>
      </x:c>
      <x:c r="R6030" s="0">
        <x:f>IF(A6030="SPUS",0,IF(A6030="FWD",0,P6030/Q6030))</x:f>
      </x:c>
    </x:row>
    <x:row r="6031" spans="1:19" x14ac:dyDescent="0.3">
      <x:c r="A6031" s="0">
        <x:f>'Historical Trades'!A6031</x:f>
      </x:c>
      <x:c r="B6031" s="0">
        <x:f>'Historical Trades'!B6031</x:f>
      </x:c>
      <x:c r="C6031" s="23">
        <x:f>'Historical Trades'!C6031</x:f>
      </x:c>
      <x:c r="D6031" s="0">
        <x:f>'Historical Trades'!D6031</x:f>
      </x:c>
      <x:c r="E6031" s="23">
        <x:f>'Historical Trades'!E6031</x:f>
      </x:c>
      <x:c r="F6031" s="0">
        <x:f>'Historical Trades'!F6031</x:f>
      </x:c>
      <x:c r="G6031" s="0">
        <x:f>'Historical Trades'!G6031</x:f>
      </x:c>
      <x:c r="H6031" s="0">
        <x:f>'Historical Trades'!H6031</x:f>
      </x:c>
      <x:c r="I6031" s="0">
        <x:f>'Historical Trades'!I6031</x:f>
      </x:c>
      <x:c r="J6031" s="0">
        <x:f>'Historical Trades'!J6031</x:f>
      </x:c>
      <x:c r="K6031" s="0">
        <x:f>'Historical Trades'!K6031</x:f>
      </x:c>
      <x:c r="L6031" s="0">
        <x:f>'Historical Trades'!L6031</x:f>
      </x:c>
      <x:c r="M6031" s="0">
        <x:f>'Historical Trades'!M6031</x:f>
      </x:c>
      <x:c r="N6031" s="0">
        <x:f>CLEAN('Historical Trades'!O6031)</x:f>
      </x:c>
      <x:c r="P6031" s="14">
        <x:f>IF(G6031="sell",M6031,-M6031)</x:f>
      </x:c>
      <x:c r="Q6031" s="14">
        <x:f>VLOOKUP(N6031,'Currency Rates'!$A$3:$C$32,3,0)</x:f>
      </x:c>
      <x:c r="R6031" s="0">
        <x:f>IF(A6031="SPUS",0,IF(A6031="FWD",0,P6031/Q6031))</x:f>
      </x:c>
    </x:row>
    <x:row r="6032" spans="1:19" x14ac:dyDescent="0.3">
      <x:c r="A6032" s="0">
        <x:f>'Historical Trades'!A6032</x:f>
      </x:c>
      <x:c r="B6032" s="0">
        <x:f>'Historical Trades'!B6032</x:f>
      </x:c>
      <x:c r="C6032" s="23">
        <x:f>'Historical Trades'!C6032</x:f>
      </x:c>
      <x:c r="D6032" s="0">
        <x:f>'Historical Trades'!D6032</x:f>
      </x:c>
      <x:c r="E6032" s="23">
        <x:f>'Historical Trades'!E6032</x:f>
      </x:c>
      <x:c r="F6032" s="0">
        <x:f>'Historical Trades'!F6032</x:f>
      </x:c>
      <x:c r="G6032" s="0">
        <x:f>'Historical Trades'!G6032</x:f>
      </x:c>
      <x:c r="H6032" s="0">
        <x:f>'Historical Trades'!H6032</x:f>
      </x:c>
      <x:c r="I6032" s="0">
        <x:f>'Historical Trades'!I6032</x:f>
      </x:c>
      <x:c r="J6032" s="0">
        <x:f>'Historical Trades'!J6032</x:f>
      </x:c>
      <x:c r="K6032" s="0">
        <x:f>'Historical Trades'!K6032</x:f>
      </x:c>
      <x:c r="L6032" s="0">
        <x:f>'Historical Trades'!L6032</x:f>
      </x:c>
      <x:c r="M6032" s="0">
        <x:f>'Historical Trades'!M6032</x:f>
      </x:c>
      <x:c r="N6032" s="0">
        <x:f>CLEAN('Historical Trades'!O6032)</x:f>
      </x:c>
      <x:c r="P6032" s="14">
        <x:f>IF(G6032="sell",M6032,-M6032)</x:f>
      </x:c>
      <x:c r="Q6032" s="14">
        <x:f>VLOOKUP(N6032,'Currency Rates'!$A$3:$C$32,3,0)</x:f>
      </x:c>
      <x:c r="R6032" s="0">
        <x:f>IF(A6032="SPUS",0,IF(A6032="FWD",0,P6032/Q6032))</x:f>
      </x:c>
    </x:row>
    <x:row r="6033" spans="1:19" x14ac:dyDescent="0.3">
      <x:c r="A6033" s="0">
        <x:f>'Historical Trades'!A6033</x:f>
      </x:c>
      <x:c r="B6033" s="0">
        <x:f>'Historical Trades'!B6033</x:f>
      </x:c>
      <x:c r="C6033" s="23">
        <x:f>'Historical Trades'!C6033</x:f>
      </x:c>
      <x:c r="D6033" s="0">
        <x:f>'Historical Trades'!D6033</x:f>
      </x:c>
      <x:c r="E6033" s="23">
        <x:f>'Historical Trades'!E6033</x:f>
      </x:c>
      <x:c r="F6033" s="0">
        <x:f>'Historical Trades'!F6033</x:f>
      </x:c>
      <x:c r="G6033" s="0">
        <x:f>'Historical Trades'!G6033</x:f>
      </x:c>
      <x:c r="H6033" s="0">
        <x:f>'Historical Trades'!H6033</x:f>
      </x:c>
      <x:c r="I6033" s="0">
        <x:f>'Historical Trades'!I6033</x:f>
      </x:c>
      <x:c r="J6033" s="0">
        <x:f>'Historical Trades'!J6033</x:f>
      </x:c>
      <x:c r="K6033" s="0">
        <x:f>'Historical Trades'!K6033</x:f>
      </x:c>
      <x:c r="L6033" s="0">
        <x:f>'Historical Trades'!L6033</x:f>
      </x:c>
      <x:c r="M6033" s="0">
        <x:f>'Historical Trades'!M6033</x:f>
      </x:c>
      <x:c r="N6033" s="0">
        <x:f>CLEAN('Historical Trades'!O6033)</x:f>
      </x:c>
      <x:c r="P6033" s="14">
        <x:f>IF(G6033="sell",M6033,-M6033)</x:f>
      </x:c>
      <x:c r="Q6033" s="14">
        <x:f>VLOOKUP(N6033,'Currency Rates'!$A$3:$C$32,3,0)</x:f>
      </x:c>
      <x:c r="R6033" s="0">
        <x:f>IF(A6033="SPUS",0,IF(A6033="FWD",0,P6033/Q6033))</x:f>
      </x:c>
    </x:row>
    <x:row r="6034" spans="1:19" x14ac:dyDescent="0.3">
      <x:c r="A6034" s="0">
        <x:f>'Historical Trades'!A6034</x:f>
      </x:c>
      <x:c r="B6034" s="0">
        <x:f>'Historical Trades'!B6034</x:f>
      </x:c>
      <x:c r="C6034" s="23">
        <x:f>'Historical Trades'!C6034</x:f>
      </x:c>
      <x:c r="D6034" s="0">
        <x:f>'Historical Trades'!D6034</x:f>
      </x:c>
      <x:c r="E6034" s="23">
        <x:f>'Historical Trades'!E6034</x:f>
      </x:c>
      <x:c r="F6034" s="0">
        <x:f>'Historical Trades'!F6034</x:f>
      </x:c>
      <x:c r="G6034" s="0">
        <x:f>'Historical Trades'!G6034</x:f>
      </x:c>
      <x:c r="H6034" s="0">
        <x:f>'Historical Trades'!H6034</x:f>
      </x:c>
      <x:c r="I6034" s="0">
        <x:f>'Historical Trades'!I6034</x:f>
      </x:c>
      <x:c r="J6034" s="0">
        <x:f>'Historical Trades'!J6034</x:f>
      </x:c>
      <x:c r="K6034" s="0">
        <x:f>'Historical Trades'!K6034</x:f>
      </x:c>
      <x:c r="L6034" s="0">
        <x:f>'Historical Trades'!L6034</x:f>
      </x:c>
      <x:c r="M6034" s="0">
        <x:f>'Historical Trades'!M6034</x:f>
      </x:c>
      <x:c r="N6034" s="0">
        <x:f>CLEAN('Historical Trades'!O6034)</x:f>
      </x:c>
      <x:c r="P6034" s="14">
        <x:f>IF(G6034="sell",M6034,-M6034)</x:f>
      </x:c>
      <x:c r="Q6034" s="14">
        <x:f>VLOOKUP(N6034,'Currency Rates'!$A$3:$C$32,3,0)</x:f>
      </x:c>
      <x:c r="R6034" s="0">
        <x:f>IF(A6034="SPUS",0,IF(A6034="FWD",0,P6034/Q6034))</x:f>
      </x:c>
    </x:row>
    <x:row r="6035" spans="1:19" x14ac:dyDescent="0.3">
      <x:c r="A6035" s="0">
        <x:f>'Historical Trades'!A6035</x:f>
      </x:c>
      <x:c r="B6035" s="0">
        <x:f>'Historical Trades'!B6035</x:f>
      </x:c>
      <x:c r="C6035" s="23">
        <x:f>'Historical Trades'!C6035</x:f>
      </x:c>
      <x:c r="D6035" s="0">
        <x:f>'Historical Trades'!D6035</x:f>
      </x:c>
      <x:c r="E6035" s="23">
        <x:f>'Historical Trades'!E6035</x:f>
      </x:c>
      <x:c r="F6035" s="0">
        <x:f>'Historical Trades'!F6035</x:f>
      </x:c>
      <x:c r="G6035" s="0">
        <x:f>'Historical Trades'!G6035</x:f>
      </x:c>
      <x:c r="H6035" s="0">
        <x:f>'Historical Trades'!H6035</x:f>
      </x:c>
      <x:c r="I6035" s="0">
        <x:f>'Historical Trades'!I6035</x:f>
      </x:c>
      <x:c r="J6035" s="0">
        <x:f>'Historical Trades'!J6035</x:f>
      </x:c>
      <x:c r="K6035" s="0">
        <x:f>'Historical Trades'!K6035</x:f>
      </x:c>
      <x:c r="L6035" s="0">
        <x:f>'Historical Trades'!L6035</x:f>
      </x:c>
      <x:c r="M6035" s="0">
        <x:f>'Historical Trades'!M6035</x:f>
      </x:c>
      <x:c r="N6035" s="0">
        <x:f>CLEAN('Historical Trades'!O6035)</x:f>
      </x:c>
      <x:c r="P6035" s="14">
        <x:f>IF(G6035="sell",M6035,-M6035)</x:f>
      </x:c>
      <x:c r="Q6035" s="14">
        <x:f>VLOOKUP(N6035,'Currency Rates'!$A$3:$C$32,3,0)</x:f>
      </x:c>
      <x:c r="R6035" s="0">
        <x:f>IF(A6035="SPUS",0,IF(A6035="FWD",0,P6035/Q6035))</x:f>
      </x:c>
    </x:row>
    <x:row r="6036" spans="1:19" x14ac:dyDescent="0.3">
      <x:c r="A6036" s="0">
        <x:f>'Historical Trades'!A6036</x:f>
      </x:c>
      <x:c r="B6036" s="0">
        <x:f>'Historical Trades'!B6036</x:f>
      </x:c>
      <x:c r="C6036" s="23">
        <x:f>'Historical Trades'!C6036</x:f>
      </x:c>
      <x:c r="D6036" s="0">
        <x:f>'Historical Trades'!D6036</x:f>
      </x:c>
      <x:c r="E6036" s="23">
        <x:f>'Historical Trades'!E6036</x:f>
      </x:c>
      <x:c r="F6036" s="0">
        <x:f>'Historical Trades'!F6036</x:f>
      </x:c>
      <x:c r="G6036" s="0">
        <x:f>'Historical Trades'!G6036</x:f>
      </x:c>
      <x:c r="H6036" s="0">
        <x:f>'Historical Trades'!H6036</x:f>
      </x:c>
      <x:c r="I6036" s="0">
        <x:f>'Historical Trades'!I6036</x:f>
      </x:c>
      <x:c r="J6036" s="0">
        <x:f>'Historical Trades'!J6036</x:f>
      </x:c>
      <x:c r="K6036" s="0">
        <x:f>'Historical Trades'!K6036</x:f>
      </x:c>
      <x:c r="L6036" s="0">
        <x:f>'Historical Trades'!L6036</x:f>
      </x:c>
      <x:c r="M6036" s="0">
        <x:f>'Historical Trades'!M6036</x:f>
      </x:c>
      <x:c r="N6036" s="0">
        <x:f>CLEAN('Historical Trades'!O6036)</x:f>
      </x:c>
      <x:c r="P6036" s="14">
        <x:f>IF(G6036="sell",M6036,-M6036)</x:f>
      </x:c>
      <x:c r="Q6036" s="14">
        <x:f>VLOOKUP(N6036,'Currency Rates'!$A$3:$C$32,3,0)</x:f>
      </x:c>
      <x:c r="R6036" s="0">
        <x:f>IF(A6036="SPUS",0,IF(A6036="FWD",0,P6036/Q6036))</x:f>
      </x:c>
    </x:row>
    <x:row r="6037" spans="1:19" x14ac:dyDescent="0.3">
      <x:c r="A6037" s="0">
        <x:f>'Historical Trades'!A6037</x:f>
      </x:c>
      <x:c r="B6037" s="0">
        <x:f>'Historical Trades'!B6037</x:f>
      </x:c>
      <x:c r="C6037" s="23">
        <x:f>'Historical Trades'!C6037</x:f>
      </x:c>
      <x:c r="D6037" s="0">
        <x:f>'Historical Trades'!D6037</x:f>
      </x:c>
      <x:c r="E6037" s="23">
        <x:f>'Historical Trades'!E6037</x:f>
      </x:c>
      <x:c r="F6037" s="0">
        <x:f>'Historical Trades'!F6037</x:f>
      </x:c>
      <x:c r="G6037" s="0">
        <x:f>'Historical Trades'!G6037</x:f>
      </x:c>
      <x:c r="H6037" s="0">
        <x:f>'Historical Trades'!H6037</x:f>
      </x:c>
      <x:c r="I6037" s="0">
        <x:f>'Historical Trades'!I6037</x:f>
      </x:c>
      <x:c r="J6037" s="0">
        <x:f>'Historical Trades'!J6037</x:f>
      </x:c>
      <x:c r="K6037" s="0">
        <x:f>'Historical Trades'!K6037</x:f>
      </x:c>
      <x:c r="L6037" s="0">
        <x:f>'Historical Trades'!L6037</x:f>
      </x:c>
      <x:c r="M6037" s="0">
        <x:f>'Historical Trades'!M6037</x:f>
      </x:c>
      <x:c r="N6037" s="0">
        <x:f>CLEAN('Historical Trades'!O6037)</x:f>
      </x:c>
      <x:c r="P6037" s="14">
        <x:f>IF(G6037="sell",M6037,-M6037)</x:f>
      </x:c>
      <x:c r="Q6037" s="14">
        <x:f>VLOOKUP(N6037,'Currency Rates'!$A$3:$C$32,3,0)</x:f>
      </x:c>
      <x:c r="R6037" s="0">
        <x:f>IF(A6037="SPUS",0,IF(A6037="FWD",0,P6037/Q6037))</x:f>
      </x:c>
    </x:row>
    <x:row r="6038" spans="1:19" x14ac:dyDescent="0.3">
      <x:c r="A6038" s="0">
        <x:f>'Historical Trades'!A6038</x:f>
      </x:c>
      <x:c r="B6038" s="0">
        <x:f>'Historical Trades'!B6038</x:f>
      </x:c>
      <x:c r="C6038" s="23">
        <x:f>'Historical Trades'!C6038</x:f>
      </x:c>
      <x:c r="D6038" s="0">
        <x:f>'Historical Trades'!D6038</x:f>
      </x:c>
      <x:c r="E6038" s="23">
        <x:f>'Historical Trades'!E6038</x:f>
      </x:c>
      <x:c r="F6038" s="0">
        <x:f>'Historical Trades'!F6038</x:f>
      </x:c>
      <x:c r="G6038" s="0">
        <x:f>'Historical Trades'!G6038</x:f>
      </x:c>
      <x:c r="H6038" s="0">
        <x:f>'Historical Trades'!H6038</x:f>
      </x:c>
      <x:c r="I6038" s="0">
        <x:f>'Historical Trades'!I6038</x:f>
      </x:c>
      <x:c r="J6038" s="0">
        <x:f>'Historical Trades'!J6038</x:f>
      </x:c>
      <x:c r="K6038" s="0">
        <x:f>'Historical Trades'!K6038</x:f>
      </x:c>
      <x:c r="L6038" s="0">
        <x:f>'Historical Trades'!L6038</x:f>
      </x:c>
      <x:c r="M6038" s="0">
        <x:f>'Historical Trades'!M6038</x:f>
      </x:c>
      <x:c r="N6038" s="0">
        <x:f>CLEAN('Historical Trades'!O6038)</x:f>
      </x:c>
      <x:c r="P6038" s="14">
        <x:f>IF(G6038="sell",M6038,-M6038)</x:f>
      </x:c>
      <x:c r="Q6038" s="14">
        <x:f>VLOOKUP(N6038,'Currency Rates'!$A$3:$C$32,3,0)</x:f>
      </x:c>
      <x:c r="R6038" s="0">
        <x:f>IF(A6038="SPUS",0,IF(A6038="FWD",0,P6038/Q6038))</x:f>
      </x:c>
    </x:row>
    <x:row r="6039" spans="1:19" x14ac:dyDescent="0.3">
      <x:c r="A6039" s="0">
        <x:f>'Historical Trades'!A6039</x:f>
      </x:c>
      <x:c r="B6039" s="0">
        <x:f>'Historical Trades'!B6039</x:f>
      </x:c>
      <x:c r="C6039" s="23">
        <x:f>'Historical Trades'!C6039</x:f>
      </x:c>
      <x:c r="D6039" s="0">
        <x:f>'Historical Trades'!D6039</x:f>
      </x:c>
      <x:c r="E6039" s="23">
        <x:f>'Historical Trades'!E6039</x:f>
      </x:c>
      <x:c r="F6039" s="0">
        <x:f>'Historical Trades'!F6039</x:f>
      </x:c>
      <x:c r="G6039" s="0">
        <x:f>'Historical Trades'!G6039</x:f>
      </x:c>
      <x:c r="H6039" s="0">
        <x:f>'Historical Trades'!H6039</x:f>
      </x:c>
      <x:c r="I6039" s="0">
        <x:f>'Historical Trades'!I6039</x:f>
      </x:c>
      <x:c r="J6039" s="0">
        <x:f>'Historical Trades'!J6039</x:f>
      </x:c>
      <x:c r="K6039" s="0">
        <x:f>'Historical Trades'!K6039</x:f>
      </x:c>
      <x:c r="L6039" s="0">
        <x:f>'Historical Trades'!L6039</x:f>
      </x:c>
      <x:c r="M6039" s="0">
        <x:f>'Historical Trades'!M6039</x:f>
      </x:c>
      <x:c r="N6039" s="0">
        <x:f>CLEAN('Historical Trades'!O6039)</x:f>
      </x:c>
      <x:c r="P6039" s="14">
        <x:f>IF(G6039="sell",M6039,-M6039)</x:f>
      </x:c>
      <x:c r="Q6039" s="14">
        <x:f>VLOOKUP(N6039,'Currency Rates'!$A$3:$C$32,3,0)</x:f>
      </x:c>
      <x:c r="R6039" s="0">
        <x:f>IF(A6039="SPUS",0,IF(A6039="FWD",0,P6039/Q6039))</x:f>
      </x:c>
    </x:row>
    <x:row r="6040" spans="1:19" x14ac:dyDescent="0.3">
      <x:c r="A6040" s="0">
        <x:f>'Historical Trades'!A6040</x:f>
      </x:c>
      <x:c r="B6040" s="0">
        <x:f>'Historical Trades'!B6040</x:f>
      </x:c>
      <x:c r="C6040" s="23">
        <x:f>'Historical Trades'!C6040</x:f>
      </x:c>
      <x:c r="D6040" s="0">
        <x:f>'Historical Trades'!D6040</x:f>
      </x:c>
      <x:c r="E6040" s="23">
        <x:f>'Historical Trades'!E6040</x:f>
      </x:c>
      <x:c r="F6040" s="0">
        <x:f>'Historical Trades'!F6040</x:f>
      </x:c>
      <x:c r="G6040" s="0">
        <x:f>'Historical Trades'!G6040</x:f>
      </x:c>
      <x:c r="H6040" s="0">
        <x:f>'Historical Trades'!H6040</x:f>
      </x:c>
      <x:c r="I6040" s="0">
        <x:f>'Historical Trades'!I6040</x:f>
      </x:c>
      <x:c r="J6040" s="0">
        <x:f>'Historical Trades'!J6040</x:f>
      </x:c>
      <x:c r="K6040" s="0">
        <x:f>'Historical Trades'!K6040</x:f>
      </x:c>
      <x:c r="L6040" s="0">
        <x:f>'Historical Trades'!L6040</x:f>
      </x:c>
      <x:c r="M6040" s="0">
        <x:f>'Historical Trades'!M6040</x:f>
      </x:c>
      <x:c r="N6040" s="0">
        <x:f>CLEAN('Historical Trades'!O6040)</x:f>
      </x:c>
      <x:c r="P6040" s="14">
        <x:f>IF(G6040="sell",M6040,-M6040)</x:f>
      </x:c>
      <x:c r="Q6040" s="14">
        <x:f>VLOOKUP(N6040,'Currency Rates'!$A$3:$C$32,3,0)</x:f>
      </x:c>
      <x:c r="R6040" s="0">
        <x:f>IF(A6040="SPUS",0,IF(A6040="FWD",0,P6040/Q6040))</x:f>
      </x:c>
    </x:row>
    <x:row r="6041" spans="1:19" x14ac:dyDescent="0.3">
      <x:c r="A6041" s="0">
        <x:f>'Historical Trades'!A6041</x:f>
      </x:c>
      <x:c r="B6041" s="0">
        <x:f>'Historical Trades'!B6041</x:f>
      </x:c>
      <x:c r="C6041" s="23">
        <x:f>'Historical Trades'!C6041</x:f>
      </x:c>
      <x:c r="D6041" s="0">
        <x:f>'Historical Trades'!D6041</x:f>
      </x:c>
      <x:c r="E6041" s="23">
        <x:f>'Historical Trades'!E6041</x:f>
      </x:c>
      <x:c r="F6041" s="0">
        <x:f>'Historical Trades'!F6041</x:f>
      </x:c>
      <x:c r="G6041" s="0">
        <x:f>'Historical Trades'!G6041</x:f>
      </x:c>
      <x:c r="H6041" s="0">
        <x:f>'Historical Trades'!H6041</x:f>
      </x:c>
      <x:c r="I6041" s="0">
        <x:f>'Historical Trades'!I6041</x:f>
      </x:c>
      <x:c r="J6041" s="0">
        <x:f>'Historical Trades'!J6041</x:f>
      </x:c>
      <x:c r="K6041" s="0">
        <x:f>'Historical Trades'!K6041</x:f>
      </x:c>
      <x:c r="L6041" s="0">
        <x:f>'Historical Trades'!L6041</x:f>
      </x:c>
      <x:c r="M6041" s="0">
        <x:f>'Historical Trades'!M6041</x:f>
      </x:c>
      <x:c r="N6041" s="0">
        <x:f>CLEAN('Historical Trades'!O6041)</x:f>
      </x:c>
      <x:c r="P6041" s="14">
        <x:f>IF(G6041="sell",M6041,-M6041)</x:f>
      </x:c>
      <x:c r="Q6041" s="14">
        <x:f>VLOOKUP(N6041,'Currency Rates'!$A$3:$C$32,3,0)</x:f>
      </x:c>
      <x:c r="R6041" s="0">
        <x:f>IF(A6041="SPUS",0,IF(A6041="FWD",0,P6041/Q6041))</x:f>
      </x:c>
    </x:row>
    <x:row r="6042" spans="1:19" x14ac:dyDescent="0.3">
      <x:c r="A6042" s="0">
        <x:f>'Historical Trades'!A6042</x:f>
      </x:c>
      <x:c r="B6042" s="0">
        <x:f>'Historical Trades'!B6042</x:f>
      </x:c>
      <x:c r="C6042" s="23">
        <x:f>'Historical Trades'!C6042</x:f>
      </x:c>
      <x:c r="D6042" s="0">
        <x:f>'Historical Trades'!D6042</x:f>
      </x:c>
      <x:c r="E6042" s="23">
        <x:f>'Historical Trades'!E6042</x:f>
      </x:c>
      <x:c r="F6042" s="0">
        <x:f>'Historical Trades'!F6042</x:f>
      </x:c>
      <x:c r="G6042" s="0">
        <x:f>'Historical Trades'!G6042</x:f>
      </x:c>
      <x:c r="H6042" s="0">
        <x:f>'Historical Trades'!H6042</x:f>
      </x:c>
      <x:c r="I6042" s="0">
        <x:f>'Historical Trades'!I6042</x:f>
      </x:c>
      <x:c r="J6042" s="0">
        <x:f>'Historical Trades'!J6042</x:f>
      </x:c>
      <x:c r="K6042" s="0">
        <x:f>'Historical Trades'!K6042</x:f>
      </x:c>
      <x:c r="L6042" s="0">
        <x:f>'Historical Trades'!L6042</x:f>
      </x:c>
      <x:c r="M6042" s="0">
        <x:f>'Historical Trades'!M6042</x:f>
      </x:c>
      <x:c r="N6042" s="0">
        <x:f>CLEAN('Historical Trades'!O6042)</x:f>
      </x:c>
      <x:c r="P6042" s="14">
        <x:f>IF(G6042="sell",M6042,-M6042)</x:f>
      </x:c>
      <x:c r="Q6042" s="14">
        <x:f>VLOOKUP(N6042,'Currency Rates'!$A$3:$C$32,3,0)</x:f>
      </x:c>
      <x:c r="R6042" s="0">
        <x:f>IF(A6042="SPUS",0,IF(A6042="FWD",0,P6042/Q6042))</x:f>
      </x:c>
    </x:row>
    <x:row r="6043" spans="1:19" x14ac:dyDescent="0.3">
      <x:c r="A6043" s="0">
        <x:f>'Historical Trades'!A6043</x:f>
      </x:c>
      <x:c r="B6043" s="0">
        <x:f>'Historical Trades'!B6043</x:f>
      </x:c>
      <x:c r="C6043" s="23">
        <x:f>'Historical Trades'!C6043</x:f>
      </x:c>
      <x:c r="D6043" s="0">
        <x:f>'Historical Trades'!D6043</x:f>
      </x:c>
      <x:c r="E6043" s="23">
        <x:f>'Historical Trades'!E6043</x:f>
      </x:c>
      <x:c r="F6043" s="0">
        <x:f>'Historical Trades'!F6043</x:f>
      </x:c>
      <x:c r="G6043" s="0">
        <x:f>'Historical Trades'!G6043</x:f>
      </x:c>
      <x:c r="H6043" s="0">
        <x:f>'Historical Trades'!H6043</x:f>
      </x:c>
      <x:c r="I6043" s="0">
        <x:f>'Historical Trades'!I6043</x:f>
      </x:c>
      <x:c r="J6043" s="0">
        <x:f>'Historical Trades'!J6043</x:f>
      </x:c>
      <x:c r="K6043" s="0">
        <x:f>'Historical Trades'!K6043</x:f>
      </x:c>
      <x:c r="L6043" s="0">
        <x:f>'Historical Trades'!L6043</x:f>
      </x:c>
      <x:c r="M6043" s="0">
        <x:f>'Historical Trades'!M6043</x:f>
      </x:c>
      <x:c r="N6043" s="0">
        <x:f>CLEAN('Historical Trades'!O6043)</x:f>
      </x:c>
      <x:c r="P6043" s="14">
        <x:f>IF(G6043="sell",M6043,-M6043)</x:f>
      </x:c>
      <x:c r="Q6043" s="14">
        <x:f>VLOOKUP(N6043,'Currency Rates'!$A$3:$C$32,3,0)</x:f>
      </x:c>
      <x:c r="R6043" s="0">
        <x:f>IF(A6043="SPUS",0,IF(A6043="FWD",0,P6043/Q6043))</x:f>
      </x:c>
    </x:row>
    <x:row r="6044" spans="1:19" x14ac:dyDescent="0.3">
      <x:c r="A6044" s="0">
        <x:f>'Historical Trades'!A6044</x:f>
      </x:c>
      <x:c r="B6044" s="0">
        <x:f>'Historical Trades'!B6044</x:f>
      </x:c>
      <x:c r="C6044" s="23">
        <x:f>'Historical Trades'!C6044</x:f>
      </x:c>
      <x:c r="D6044" s="0">
        <x:f>'Historical Trades'!D6044</x:f>
      </x:c>
      <x:c r="E6044" s="23">
        <x:f>'Historical Trades'!E6044</x:f>
      </x:c>
      <x:c r="F6044" s="0">
        <x:f>'Historical Trades'!F6044</x:f>
      </x:c>
      <x:c r="G6044" s="0">
        <x:f>'Historical Trades'!G6044</x:f>
      </x:c>
      <x:c r="H6044" s="0">
        <x:f>'Historical Trades'!H6044</x:f>
      </x:c>
      <x:c r="I6044" s="0">
        <x:f>'Historical Trades'!I6044</x:f>
      </x:c>
      <x:c r="J6044" s="0">
        <x:f>'Historical Trades'!J6044</x:f>
      </x:c>
      <x:c r="K6044" s="0">
        <x:f>'Historical Trades'!K6044</x:f>
      </x:c>
      <x:c r="L6044" s="0">
        <x:f>'Historical Trades'!L6044</x:f>
      </x:c>
      <x:c r="M6044" s="0">
        <x:f>'Historical Trades'!M6044</x:f>
      </x:c>
      <x:c r="N6044" s="0">
        <x:f>CLEAN('Historical Trades'!O6044)</x:f>
      </x:c>
      <x:c r="P6044" s="14">
        <x:f>IF(G6044="sell",M6044,-M6044)</x:f>
      </x:c>
      <x:c r="Q6044" s="14">
        <x:f>VLOOKUP(N6044,'Currency Rates'!$A$3:$C$32,3,0)</x:f>
      </x:c>
      <x:c r="R6044" s="0">
        <x:f>IF(A6044="SPUS",0,IF(A6044="FWD",0,P6044/Q6044))</x:f>
      </x:c>
    </x:row>
    <x:row r="6045" spans="1:19" x14ac:dyDescent="0.3">
      <x:c r="A6045" s="0">
        <x:f>'Historical Trades'!A6045</x:f>
      </x:c>
      <x:c r="B6045" s="0">
        <x:f>'Historical Trades'!B6045</x:f>
      </x:c>
      <x:c r="C6045" s="23">
        <x:f>'Historical Trades'!C6045</x:f>
      </x:c>
      <x:c r="D6045" s="0">
        <x:f>'Historical Trades'!D6045</x:f>
      </x:c>
      <x:c r="E6045" s="23">
        <x:f>'Historical Trades'!E6045</x:f>
      </x:c>
      <x:c r="F6045" s="0">
        <x:f>'Historical Trades'!F6045</x:f>
      </x:c>
      <x:c r="G6045" s="0">
        <x:f>'Historical Trades'!G6045</x:f>
      </x:c>
      <x:c r="H6045" s="0">
        <x:f>'Historical Trades'!H6045</x:f>
      </x:c>
      <x:c r="I6045" s="0">
        <x:f>'Historical Trades'!I6045</x:f>
      </x:c>
      <x:c r="J6045" s="0">
        <x:f>'Historical Trades'!J6045</x:f>
      </x:c>
      <x:c r="K6045" s="0">
        <x:f>'Historical Trades'!K6045</x:f>
      </x:c>
      <x:c r="L6045" s="0">
        <x:f>'Historical Trades'!L6045</x:f>
      </x:c>
      <x:c r="M6045" s="0">
        <x:f>'Historical Trades'!M6045</x:f>
      </x:c>
      <x:c r="N6045" s="0">
        <x:f>CLEAN('Historical Trades'!O6045)</x:f>
      </x:c>
      <x:c r="P6045" s="14">
        <x:f>IF(G6045="sell",M6045,-M6045)</x:f>
      </x:c>
      <x:c r="Q6045" s="14">
        <x:f>VLOOKUP(N6045,'Currency Rates'!$A$3:$C$32,3,0)</x:f>
      </x:c>
      <x:c r="R6045" s="0">
        <x:f>IF(A6045="SPUS",0,IF(A6045="FWD",0,P6045/Q6045))</x:f>
      </x:c>
    </x:row>
    <x:row r="6046" spans="1:19" x14ac:dyDescent="0.3">
      <x:c r="A6046" s="0">
        <x:f>'Historical Trades'!A6046</x:f>
      </x:c>
      <x:c r="B6046" s="0">
        <x:f>'Historical Trades'!B6046</x:f>
      </x:c>
      <x:c r="C6046" s="23">
        <x:f>'Historical Trades'!C6046</x:f>
      </x:c>
      <x:c r="D6046" s="0">
        <x:f>'Historical Trades'!D6046</x:f>
      </x:c>
      <x:c r="E6046" s="23">
        <x:f>'Historical Trades'!E6046</x:f>
      </x:c>
      <x:c r="F6046" s="0">
        <x:f>'Historical Trades'!F6046</x:f>
      </x:c>
      <x:c r="G6046" s="0">
        <x:f>'Historical Trades'!G6046</x:f>
      </x:c>
      <x:c r="H6046" s="0">
        <x:f>'Historical Trades'!H6046</x:f>
      </x:c>
      <x:c r="I6046" s="0">
        <x:f>'Historical Trades'!I6046</x:f>
      </x:c>
      <x:c r="J6046" s="0">
        <x:f>'Historical Trades'!J6046</x:f>
      </x:c>
      <x:c r="K6046" s="0">
        <x:f>'Historical Trades'!K6046</x:f>
      </x:c>
      <x:c r="L6046" s="0">
        <x:f>'Historical Trades'!L6046</x:f>
      </x:c>
      <x:c r="M6046" s="0">
        <x:f>'Historical Trades'!M6046</x:f>
      </x:c>
      <x:c r="N6046" s="0">
        <x:f>CLEAN('Historical Trades'!O6046)</x:f>
      </x:c>
      <x:c r="P6046" s="14">
        <x:f>IF(G6046="sell",M6046,-M6046)</x:f>
      </x:c>
      <x:c r="Q6046" s="14">
        <x:f>VLOOKUP(N6046,'Currency Rates'!$A$3:$C$32,3,0)</x:f>
      </x:c>
      <x:c r="R6046" s="0">
        <x:f>IF(A6046="SPUS",0,IF(A6046="FWD",0,P6046/Q6046))</x:f>
      </x:c>
    </x:row>
    <x:row r="6047" spans="1:19" x14ac:dyDescent="0.3">
      <x:c r="A6047" s="0">
        <x:f>'Historical Trades'!A6047</x:f>
      </x:c>
      <x:c r="B6047" s="0">
        <x:f>'Historical Trades'!B6047</x:f>
      </x:c>
      <x:c r="C6047" s="23">
        <x:f>'Historical Trades'!C6047</x:f>
      </x:c>
      <x:c r="D6047" s="0">
        <x:f>'Historical Trades'!D6047</x:f>
      </x:c>
      <x:c r="E6047" s="23">
        <x:f>'Historical Trades'!E6047</x:f>
      </x:c>
      <x:c r="F6047" s="0">
        <x:f>'Historical Trades'!F6047</x:f>
      </x:c>
      <x:c r="G6047" s="0">
        <x:f>'Historical Trades'!G6047</x:f>
      </x:c>
      <x:c r="H6047" s="0">
        <x:f>'Historical Trades'!H6047</x:f>
      </x:c>
      <x:c r="I6047" s="0">
        <x:f>'Historical Trades'!I6047</x:f>
      </x:c>
      <x:c r="J6047" s="0">
        <x:f>'Historical Trades'!J6047</x:f>
      </x:c>
      <x:c r="K6047" s="0">
        <x:f>'Historical Trades'!K6047</x:f>
      </x:c>
      <x:c r="L6047" s="0">
        <x:f>'Historical Trades'!L6047</x:f>
      </x:c>
      <x:c r="M6047" s="0">
        <x:f>'Historical Trades'!M6047</x:f>
      </x:c>
      <x:c r="N6047" s="0">
        <x:f>CLEAN('Historical Trades'!O6047)</x:f>
      </x:c>
      <x:c r="P6047" s="14">
        <x:f>IF(G6047="sell",M6047,-M6047)</x:f>
      </x:c>
      <x:c r="Q6047" s="14">
        <x:f>VLOOKUP(N6047,'Currency Rates'!$A$3:$C$32,3,0)</x:f>
      </x:c>
      <x:c r="R6047" s="0">
        <x:f>IF(A6047="SPUS",0,IF(A6047="FWD",0,P6047/Q6047))</x:f>
      </x:c>
    </x:row>
    <x:row r="6048" spans="1:19" x14ac:dyDescent="0.3">
      <x:c r="A6048" s="0">
        <x:f>'Historical Trades'!A6048</x:f>
      </x:c>
      <x:c r="B6048" s="0">
        <x:f>'Historical Trades'!B6048</x:f>
      </x:c>
      <x:c r="C6048" s="23">
        <x:f>'Historical Trades'!C6048</x:f>
      </x:c>
      <x:c r="D6048" s="0">
        <x:f>'Historical Trades'!D6048</x:f>
      </x:c>
      <x:c r="E6048" s="23">
        <x:f>'Historical Trades'!E6048</x:f>
      </x:c>
      <x:c r="F6048" s="0">
        <x:f>'Historical Trades'!F6048</x:f>
      </x:c>
      <x:c r="G6048" s="0">
        <x:f>'Historical Trades'!G6048</x:f>
      </x:c>
      <x:c r="H6048" s="0">
        <x:f>'Historical Trades'!H6048</x:f>
      </x:c>
      <x:c r="I6048" s="0">
        <x:f>'Historical Trades'!I6048</x:f>
      </x:c>
      <x:c r="J6048" s="0">
        <x:f>'Historical Trades'!J6048</x:f>
      </x:c>
      <x:c r="K6048" s="0">
        <x:f>'Historical Trades'!K6048</x:f>
      </x:c>
      <x:c r="L6048" s="0">
        <x:f>'Historical Trades'!L6048</x:f>
      </x:c>
      <x:c r="M6048" s="0">
        <x:f>'Historical Trades'!M6048</x:f>
      </x:c>
      <x:c r="N6048" s="0">
        <x:f>CLEAN('Historical Trades'!O6048)</x:f>
      </x:c>
      <x:c r="P6048" s="14">
        <x:f>IF(G6048="sell",M6048,-M6048)</x:f>
      </x:c>
      <x:c r="Q6048" s="14">
        <x:f>VLOOKUP(N6048,'Currency Rates'!$A$3:$C$32,3,0)</x:f>
      </x:c>
      <x:c r="R6048" s="0">
        <x:f>IF(A6048="SPUS",0,IF(A6048="FWD",0,P6048/Q6048))</x:f>
      </x:c>
    </x:row>
    <x:row r="6049" spans="1:19" x14ac:dyDescent="0.3">
      <x:c r="A6049" s="0">
        <x:f>'Historical Trades'!A6049</x:f>
      </x:c>
      <x:c r="B6049" s="0">
        <x:f>'Historical Trades'!B6049</x:f>
      </x:c>
      <x:c r="C6049" s="23">
        <x:f>'Historical Trades'!C6049</x:f>
      </x:c>
      <x:c r="D6049" s="0">
        <x:f>'Historical Trades'!D6049</x:f>
      </x:c>
      <x:c r="E6049" s="23">
        <x:f>'Historical Trades'!E6049</x:f>
      </x:c>
      <x:c r="F6049" s="0">
        <x:f>'Historical Trades'!F6049</x:f>
      </x:c>
      <x:c r="G6049" s="0">
        <x:f>'Historical Trades'!G6049</x:f>
      </x:c>
      <x:c r="H6049" s="0">
        <x:f>'Historical Trades'!H6049</x:f>
      </x:c>
      <x:c r="I6049" s="0">
        <x:f>'Historical Trades'!I6049</x:f>
      </x:c>
      <x:c r="J6049" s="0">
        <x:f>'Historical Trades'!J6049</x:f>
      </x:c>
      <x:c r="K6049" s="0">
        <x:f>'Historical Trades'!K6049</x:f>
      </x:c>
      <x:c r="L6049" s="0">
        <x:f>'Historical Trades'!L6049</x:f>
      </x:c>
      <x:c r="M6049" s="0">
        <x:f>'Historical Trades'!M6049</x:f>
      </x:c>
      <x:c r="N6049" s="0">
        <x:f>CLEAN('Historical Trades'!O6049)</x:f>
      </x:c>
      <x:c r="P6049" s="14">
        <x:f>IF(G6049="sell",M6049,-M6049)</x:f>
      </x:c>
      <x:c r="Q6049" s="14">
        <x:f>VLOOKUP(N6049,'Currency Rates'!$A$3:$C$32,3,0)</x:f>
      </x:c>
      <x:c r="R6049" s="0">
        <x:f>IF(A6049="SPUS",0,IF(A6049="FWD",0,P6049/Q6049))</x:f>
      </x:c>
    </x:row>
    <x:row r="6050" spans="1:19" x14ac:dyDescent="0.3">
      <x:c r="A6050" s="0">
        <x:f>'Historical Trades'!A6050</x:f>
      </x:c>
      <x:c r="B6050" s="0">
        <x:f>'Historical Trades'!B6050</x:f>
      </x:c>
      <x:c r="C6050" s="23">
        <x:f>'Historical Trades'!C6050</x:f>
      </x:c>
      <x:c r="D6050" s="0">
        <x:f>'Historical Trades'!D6050</x:f>
      </x:c>
      <x:c r="E6050" s="23">
        <x:f>'Historical Trades'!E6050</x:f>
      </x:c>
      <x:c r="F6050" s="0">
        <x:f>'Historical Trades'!F6050</x:f>
      </x:c>
      <x:c r="G6050" s="0">
        <x:f>'Historical Trades'!G6050</x:f>
      </x:c>
      <x:c r="H6050" s="0">
        <x:f>'Historical Trades'!H6050</x:f>
      </x:c>
      <x:c r="I6050" s="0">
        <x:f>'Historical Trades'!I6050</x:f>
      </x:c>
      <x:c r="J6050" s="0">
        <x:f>'Historical Trades'!J6050</x:f>
      </x:c>
      <x:c r="K6050" s="0">
        <x:f>'Historical Trades'!K6050</x:f>
      </x:c>
      <x:c r="L6050" s="0">
        <x:f>'Historical Trades'!L6050</x:f>
      </x:c>
      <x:c r="M6050" s="0">
        <x:f>'Historical Trades'!M6050</x:f>
      </x:c>
      <x:c r="N6050" s="0">
        <x:f>CLEAN('Historical Trades'!O6050)</x:f>
      </x:c>
      <x:c r="P6050" s="14">
        <x:f>IF(G6050="sell",M6050,-M6050)</x:f>
      </x:c>
      <x:c r="Q6050" s="14">
        <x:f>VLOOKUP(N6050,'Currency Rates'!$A$3:$C$32,3,0)</x:f>
      </x:c>
      <x:c r="R6050" s="0">
        <x:f>IF(A6050="SPUS",0,IF(A6050="FWD",0,P6050/Q6050))</x:f>
      </x:c>
    </x:row>
    <x:row r="6051" spans="1:19" x14ac:dyDescent="0.3">
      <x:c r="A6051" s="0">
        <x:f>'Historical Trades'!A6051</x:f>
      </x:c>
      <x:c r="B6051" s="0">
        <x:f>'Historical Trades'!B6051</x:f>
      </x:c>
      <x:c r="C6051" s="23">
        <x:f>'Historical Trades'!C6051</x:f>
      </x:c>
      <x:c r="D6051" s="0">
        <x:f>'Historical Trades'!D6051</x:f>
      </x:c>
      <x:c r="E6051" s="23">
        <x:f>'Historical Trades'!E6051</x:f>
      </x:c>
      <x:c r="F6051" s="0">
        <x:f>'Historical Trades'!F6051</x:f>
      </x:c>
      <x:c r="G6051" s="0">
        <x:f>'Historical Trades'!G6051</x:f>
      </x:c>
      <x:c r="H6051" s="0">
        <x:f>'Historical Trades'!H6051</x:f>
      </x:c>
      <x:c r="I6051" s="0">
        <x:f>'Historical Trades'!I6051</x:f>
      </x:c>
      <x:c r="J6051" s="0">
        <x:f>'Historical Trades'!J6051</x:f>
      </x:c>
      <x:c r="K6051" s="0">
        <x:f>'Historical Trades'!K6051</x:f>
      </x:c>
      <x:c r="L6051" s="0">
        <x:f>'Historical Trades'!L6051</x:f>
      </x:c>
      <x:c r="M6051" s="0">
        <x:f>'Historical Trades'!M6051</x:f>
      </x:c>
      <x:c r="N6051" s="0">
        <x:f>CLEAN('Historical Trades'!O6051)</x:f>
      </x:c>
      <x:c r="P6051" s="14">
        <x:f>IF(G6051="sell",M6051,-M6051)</x:f>
      </x:c>
      <x:c r="Q6051" s="14">
        <x:f>VLOOKUP(N6051,'Currency Rates'!$A$3:$C$32,3,0)</x:f>
      </x:c>
      <x:c r="R6051" s="0">
        <x:f>IF(A6051="SPUS",0,IF(A6051="FWD",0,P6051/Q6051))</x:f>
      </x:c>
    </x:row>
    <x:row r="6052" spans="1:19" x14ac:dyDescent="0.3">
      <x:c r="A6052" s="0">
        <x:f>'Historical Trades'!A6052</x:f>
      </x:c>
      <x:c r="B6052" s="0">
        <x:f>'Historical Trades'!B6052</x:f>
      </x:c>
      <x:c r="C6052" s="23">
        <x:f>'Historical Trades'!C6052</x:f>
      </x:c>
      <x:c r="D6052" s="0">
        <x:f>'Historical Trades'!D6052</x:f>
      </x:c>
      <x:c r="E6052" s="23">
        <x:f>'Historical Trades'!E6052</x:f>
      </x:c>
      <x:c r="F6052" s="0">
        <x:f>'Historical Trades'!F6052</x:f>
      </x:c>
      <x:c r="G6052" s="0">
        <x:f>'Historical Trades'!G6052</x:f>
      </x:c>
      <x:c r="H6052" s="0">
        <x:f>'Historical Trades'!H6052</x:f>
      </x:c>
      <x:c r="I6052" s="0">
        <x:f>'Historical Trades'!I6052</x:f>
      </x:c>
      <x:c r="J6052" s="0">
        <x:f>'Historical Trades'!J6052</x:f>
      </x:c>
      <x:c r="K6052" s="0">
        <x:f>'Historical Trades'!K6052</x:f>
      </x:c>
      <x:c r="L6052" s="0">
        <x:f>'Historical Trades'!L6052</x:f>
      </x:c>
      <x:c r="M6052" s="0">
        <x:f>'Historical Trades'!M6052</x:f>
      </x:c>
      <x:c r="N6052" s="0">
        <x:f>CLEAN('Historical Trades'!O6052)</x:f>
      </x:c>
      <x:c r="P6052" s="14">
        <x:f>IF(G6052="sell",M6052,-M6052)</x:f>
      </x:c>
      <x:c r="Q6052" s="14">
        <x:f>VLOOKUP(N6052,'Currency Rates'!$A$3:$C$32,3,0)</x:f>
      </x:c>
      <x:c r="R6052" s="0">
        <x:f>IF(A6052="SPUS",0,IF(A6052="FWD",0,P6052/Q6052))</x:f>
      </x:c>
    </x:row>
    <x:row r="6053" spans="1:19" x14ac:dyDescent="0.3">
      <x:c r="A6053" s="0">
        <x:f>'Historical Trades'!A6053</x:f>
      </x:c>
      <x:c r="B6053" s="0">
        <x:f>'Historical Trades'!B6053</x:f>
      </x:c>
      <x:c r="C6053" s="23">
        <x:f>'Historical Trades'!C6053</x:f>
      </x:c>
      <x:c r="D6053" s="0">
        <x:f>'Historical Trades'!D6053</x:f>
      </x:c>
      <x:c r="E6053" s="23">
        <x:f>'Historical Trades'!E6053</x:f>
      </x:c>
      <x:c r="F6053" s="0">
        <x:f>'Historical Trades'!F6053</x:f>
      </x:c>
      <x:c r="G6053" s="0">
        <x:f>'Historical Trades'!G6053</x:f>
      </x:c>
      <x:c r="H6053" s="0">
        <x:f>'Historical Trades'!H6053</x:f>
      </x:c>
      <x:c r="I6053" s="0">
        <x:f>'Historical Trades'!I6053</x:f>
      </x:c>
      <x:c r="J6053" s="0">
        <x:f>'Historical Trades'!J6053</x:f>
      </x:c>
      <x:c r="K6053" s="0">
        <x:f>'Historical Trades'!K6053</x:f>
      </x:c>
      <x:c r="L6053" s="0">
        <x:f>'Historical Trades'!L6053</x:f>
      </x:c>
      <x:c r="M6053" s="0">
        <x:f>'Historical Trades'!M6053</x:f>
      </x:c>
      <x:c r="N6053" s="0">
        <x:f>CLEAN('Historical Trades'!O6053)</x:f>
      </x:c>
      <x:c r="P6053" s="14">
        <x:f>IF(G6053="sell",M6053,-M6053)</x:f>
      </x:c>
      <x:c r="Q6053" s="14">
        <x:f>VLOOKUP(N6053,'Currency Rates'!$A$3:$C$32,3,0)</x:f>
      </x:c>
      <x:c r="R6053" s="0">
        <x:f>IF(A6053="SPUS",0,IF(A6053="FWD",0,P6053/Q6053))</x:f>
      </x:c>
    </x:row>
    <x:row r="6054" spans="1:19" x14ac:dyDescent="0.3">
      <x:c r="A6054" s="0">
        <x:f>'Historical Trades'!A6054</x:f>
      </x:c>
      <x:c r="B6054" s="0">
        <x:f>'Historical Trades'!B6054</x:f>
      </x:c>
      <x:c r="C6054" s="23">
        <x:f>'Historical Trades'!C6054</x:f>
      </x:c>
      <x:c r="D6054" s="0">
        <x:f>'Historical Trades'!D6054</x:f>
      </x:c>
      <x:c r="E6054" s="23">
        <x:f>'Historical Trades'!E6054</x:f>
      </x:c>
      <x:c r="F6054" s="0">
        <x:f>'Historical Trades'!F6054</x:f>
      </x:c>
      <x:c r="G6054" s="0">
        <x:f>'Historical Trades'!G6054</x:f>
      </x:c>
      <x:c r="H6054" s="0">
        <x:f>'Historical Trades'!H6054</x:f>
      </x:c>
      <x:c r="I6054" s="0">
        <x:f>'Historical Trades'!I6054</x:f>
      </x:c>
      <x:c r="J6054" s="0">
        <x:f>'Historical Trades'!J6054</x:f>
      </x:c>
      <x:c r="K6054" s="0">
        <x:f>'Historical Trades'!K6054</x:f>
      </x:c>
      <x:c r="L6054" s="0">
        <x:f>'Historical Trades'!L6054</x:f>
      </x:c>
      <x:c r="M6054" s="0">
        <x:f>'Historical Trades'!M6054</x:f>
      </x:c>
      <x:c r="N6054" s="0">
        <x:f>CLEAN('Historical Trades'!O6054)</x:f>
      </x:c>
      <x:c r="P6054" s="14">
        <x:f>IF(G6054="sell",M6054,-M6054)</x:f>
      </x:c>
      <x:c r="Q6054" s="14">
        <x:f>VLOOKUP(N6054,'Currency Rates'!$A$3:$C$32,3,0)</x:f>
      </x:c>
      <x:c r="R6054" s="0">
        <x:f>IF(A6054="SPUS",0,IF(A6054="FWD",0,P6054/Q6054))</x:f>
      </x:c>
    </x:row>
    <x:row r="6055" spans="1:19" x14ac:dyDescent="0.3">
      <x:c r="A6055" s="0">
        <x:f>'Historical Trades'!A6055</x:f>
      </x:c>
      <x:c r="B6055" s="0">
        <x:f>'Historical Trades'!B6055</x:f>
      </x:c>
      <x:c r="C6055" s="23">
        <x:f>'Historical Trades'!C6055</x:f>
      </x:c>
      <x:c r="D6055" s="0">
        <x:f>'Historical Trades'!D6055</x:f>
      </x:c>
      <x:c r="E6055" s="23">
        <x:f>'Historical Trades'!E6055</x:f>
      </x:c>
      <x:c r="F6055" s="0">
        <x:f>'Historical Trades'!F6055</x:f>
      </x:c>
      <x:c r="G6055" s="0">
        <x:f>'Historical Trades'!G6055</x:f>
      </x:c>
      <x:c r="H6055" s="0">
        <x:f>'Historical Trades'!H6055</x:f>
      </x:c>
      <x:c r="I6055" s="0">
        <x:f>'Historical Trades'!I6055</x:f>
      </x:c>
      <x:c r="J6055" s="0">
        <x:f>'Historical Trades'!J6055</x:f>
      </x:c>
      <x:c r="K6055" s="0">
        <x:f>'Historical Trades'!K6055</x:f>
      </x:c>
      <x:c r="L6055" s="0">
        <x:f>'Historical Trades'!L6055</x:f>
      </x:c>
      <x:c r="M6055" s="0">
        <x:f>'Historical Trades'!M6055</x:f>
      </x:c>
      <x:c r="N6055" s="0">
        <x:f>CLEAN('Historical Trades'!O6055)</x:f>
      </x:c>
      <x:c r="P6055" s="14">
        <x:f>IF(G6055="sell",M6055,-M6055)</x:f>
      </x:c>
      <x:c r="Q6055" s="14">
        <x:f>VLOOKUP(N6055,'Currency Rates'!$A$3:$C$32,3,0)</x:f>
      </x:c>
      <x:c r="R6055" s="0">
        <x:f>IF(A6055="SPUS",0,IF(A6055="FWD",0,P6055/Q6055))</x:f>
      </x:c>
    </x:row>
    <x:row r="6056" spans="1:19" x14ac:dyDescent="0.3">
      <x:c r="A6056" s="0">
        <x:f>'Historical Trades'!A6056</x:f>
      </x:c>
      <x:c r="B6056" s="0">
        <x:f>'Historical Trades'!B6056</x:f>
      </x:c>
      <x:c r="C6056" s="23">
        <x:f>'Historical Trades'!C6056</x:f>
      </x:c>
      <x:c r="D6056" s="0">
        <x:f>'Historical Trades'!D6056</x:f>
      </x:c>
      <x:c r="E6056" s="23">
        <x:f>'Historical Trades'!E6056</x:f>
      </x:c>
      <x:c r="F6056" s="0">
        <x:f>'Historical Trades'!F6056</x:f>
      </x:c>
      <x:c r="G6056" s="0">
        <x:f>'Historical Trades'!G6056</x:f>
      </x:c>
      <x:c r="H6056" s="0">
        <x:f>'Historical Trades'!H6056</x:f>
      </x:c>
      <x:c r="I6056" s="0">
        <x:f>'Historical Trades'!I6056</x:f>
      </x:c>
      <x:c r="J6056" s="0">
        <x:f>'Historical Trades'!J6056</x:f>
      </x:c>
      <x:c r="K6056" s="0">
        <x:f>'Historical Trades'!K6056</x:f>
      </x:c>
      <x:c r="L6056" s="0">
        <x:f>'Historical Trades'!L6056</x:f>
      </x:c>
      <x:c r="M6056" s="0">
        <x:f>'Historical Trades'!M6056</x:f>
      </x:c>
      <x:c r="N6056" s="0">
        <x:f>CLEAN('Historical Trades'!O6056)</x:f>
      </x:c>
      <x:c r="P6056" s="14">
        <x:f>IF(G6056="sell",M6056,-M6056)</x:f>
      </x:c>
      <x:c r="Q6056" s="14">
        <x:f>VLOOKUP(N6056,'Currency Rates'!$A$3:$C$32,3,0)</x:f>
      </x:c>
      <x:c r="R6056" s="0">
        <x:f>IF(A6056="SPUS",0,IF(A6056="FWD",0,P6056/Q6056))</x:f>
      </x:c>
    </x:row>
    <x:row r="6057" spans="1:19" x14ac:dyDescent="0.3">
      <x:c r="A6057" s="0">
        <x:f>'Historical Trades'!A6057</x:f>
      </x:c>
      <x:c r="B6057" s="0">
        <x:f>'Historical Trades'!B6057</x:f>
      </x:c>
      <x:c r="C6057" s="23">
        <x:f>'Historical Trades'!C6057</x:f>
      </x:c>
      <x:c r="D6057" s="0">
        <x:f>'Historical Trades'!D6057</x:f>
      </x:c>
      <x:c r="E6057" s="23">
        <x:f>'Historical Trades'!E6057</x:f>
      </x:c>
      <x:c r="F6057" s="0">
        <x:f>'Historical Trades'!F6057</x:f>
      </x:c>
      <x:c r="G6057" s="0">
        <x:f>'Historical Trades'!G6057</x:f>
      </x:c>
      <x:c r="H6057" s="0">
        <x:f>'Historical Trades'!H6057</x:f>
      </x:c>
      <x:c r="I6057" s="0">
        <x:f>'Historical Trades'!I6057</x:f>
      </x:c>
      <x:c r="J6057" s="0">
        <x:f>'Historical Trades'!J6057</x:f>
      </x:c>
      <x:c r="K6057" s="0">
        <x:f>'Historical Trades'!K6057</x:f>
      </x:c>
      <x:c r="L6057" s="0">
        <x:f>'Historical Trades'!L6057</x:f>
      </x:c>
      <x:c r="M6057" s="0">
        <x:f>'Historical Trades'!M6057</x:f>
      </x:c>
      <x:c r="N6057" s="0">
        <x:f>CLEAN('Historical Trades'!O6057)</x:f>
      </x:c>
      <x:c r="P6057" s="14">
        <x:f>IF(G6057="sell",M6057,-M6057)</x:f>
      </x:c>
      <x:c r="Q6057" s="14">
        <x:f>VLOOKUP(N6057,'Currency Rates'!$A$3:$C$32,3,0)</x:f>
      </x:c>
      <x:c r="R6057" s="0">
        <x:f>IF(A6057="SPUS",0,IF(A6057="FWD",0,P6057/Q6057))</x:f>
      </x:c>
    </x:row>
    <x:row r="6058" spans="1:19" x14ac:dyDescent="0.3">
      <x:c r="A6058" s="0">
        <x:f>'Historical Trades'!A6058</x:f>
      </x:c>
      <x:c r="B6058" s="0">
        <x:f>'Historical Trades'!B6058</x:f>
      </x:c>
      <x:c r="C6058" s="23">
        <x:f>'Historical Trades'!C6058</x:f>
      </x:c>
      <x:c r="D6058" s="0">
        <x:f>'Historical Trades'!D6058</x:f>
      </x:c>
      <x:c r="E6058" s="23">
        <x:f>'Historical Trades'!E6058</x:f>
      </x:c>
      <x:c r="F6058" s="0">
        <x:f>'Historical Trades'!F6058</x:f>
      </x:c>
      <x:c r="G6058" s="0">
        <x:f>'Historical Trades'!G6058</x:f>
      </x:c>
      <x:c r="H6058" s="0">
        <x:f>'Historical Trades'!H6058</x:f>
      </x:c>
      <x:c r="I6058" s="0">
        <x:f>'Historical Trades'!I6058</x:f>
      </x:c>
      <x:c r="J6058" s="0">
        <x:f>'Historical Trades'!J6058</x:f>
      </x:c>
      <x:c r="K6058" s="0">
        <x:f>'Historical Trades'!K6058</x:f>
      </x:c>
      <x:c r="L6058" s="0">
        <x:f>'Historical Trades'!L6058</x:f>
      </x:c>
      <x:c r="M6058" s="0">
        <x:f>'Historical Trades'!M6058</x:f>
      </x:c>
      <x:c r="N6058" s="0">
        <x:f>CLEAN('Historical Trades'!O6058)</x:f>
      </x:c>
      <x:c r="P6058" s="14">
        <x:f>IF(G6058="sell",M6058,-M6058)</x:f>
      </x:c>
      <x:c r="Q6058" s="14">
        <x:f>VLOOKUP(N6058,'Currency Rates'!$A$3:$C$32,3,0)</x:f>
      </x:c>
      <x:c r="R6058" s="0">
        <x:f>IF(A6058="SPUS",0,IF(A6058="FWD",0,P6058/Q6058))</x:f>
      </x:c>
    </x:row>
    <x:row r="6059" spans="1:19" x14ac:dyDescent="0.3">
      <x:c r="A6059" s="0">
        <x:f>'Historical Trades'!A6059</x:f>
      </x:c>
      <x:c r="B6059" s="0">
        <x:f>'Historical Trades'!B6059</x:f>
      </x:c>
      <x:c r="C6059" s="23">
        <x:f>'Historical Trades'!C6059</x:f>
      </x:c>
      <x:c r="D6059" s="0">
        <x:f>'Historical Trades'!D6059</x:f>
      </x:c>
      <x:c r="E6059" s="23">
        <x:f>'Historical Trades'!E6059</x:f>
      </x:c>
      <x:c r="F6059" s="0">
        <x:f>'Historical Trades'!F6059</x:f>
      </x:c>
      <x:c r="G6059" s="0">
        <x:f>'Historical Trades'!G6059</x:f>
      </x:c>
      <x:c r="H6059" s="0">
        <x:f>'Historical Trades'!H6059</x:f>
      </x:c>
      <x:c r="I6059" s="0">
        <x:f>'Historical Trades'!I6059</x:f>
      </x:c>
      <x:c r="J6059" s="0">
        <x:f>'Historical Trades'!J6059</x:f>
      </x:c>
      <x:c r="K6059" s="0">
        <x:f>'Historical Trades'!K6059</x:f>
      </x:c>
      <x:c r="L6059" s="0">
        <x:f>'Historical Trades'!L6059</x:f>
      </x:c>
      <x:c r="M6059" s="0">
        <x:f>'Historical Trades'!M6059</x:f>
      </x:c>
      <x:c r="N6059" s="0">
        <x:f>CLEAN('Historical Trades'!O6059)</x:f>
      </x:c>
      <x:c r="P6059" s="14">
        <x:f>IF(G6059="sell",M6059,-M6059)</x:f>
      </x:c>
      <x:c r="Q6059" s="14">
        <x:f>VLOOKUP(N6059,'Currency Rates'!$A$3:$C$32,3,0)</x:f>
      </x:c>
      <x:c r="R6059" s="0">
        <x:f>IF(A6059="SPUS",0,IF(A6059="FWD",0,P6059/Q6059))</x:f>
      </x:c>
    </x:row>
    <x:row r="6060" spans="1:19" x14ac:dyDescent="0.3">
      <x:c r="A6060" s="0">
        <x:f>'Historical Trades'!A6060</x:f>
      </x:c>
      <x:c r="B6060" s="0">
        <x:f>'Historical Trades'!B6060</x:f>
      </x:c>
      <x:c r="C6060" s="23">
        <x:f>'Historical Trades'!C6060</x:f>
      </x:c>
      <x:c r="D6060" s="0">
        <x:f>'Historical Trades'!D6060</x:f>
      </x:c>
      <x:c r="E6060" s="23">
        <x:f>'Historical Trades'!E6060</x:f>
      </x:c>
      <x:c r="F6060" s="0">
        <x:f>'Historical Trades'!F6060</x:f>
      </x:c>
      <x:c r="G6060" s="0">
        <x:f>'Historical Trades'!G6060</x:f>
      </x:c>
      <x:c r="H6060" s="0">
        <x:f>'Historical Trades'!H6060</x:f>
      </x:c>
      <x:c r="I6060" s="0">
        <x:f>'Historical Trades'!I6060</x:f>
      </x:c>
      <x:c r="J6060" s="0">
        <x:f>'Historical Trades'!J6060</x:f>
      </x:c>
      <x:c r="K6060" s="0">
        <x:f>'Historical Trades'!K6060</x:f>
      </x:c>
      <x:c r="L6060" s="0">
        <x:f>'Historical Trades'!L6060</x:f>
      </x:c>
      <x:c r="M6060" s="0">
        <x:f>'Historical Trades'!M6060</x:f>
      </x:c>
      <x:c r="N6060" s="0">
        <x:f>CLEAN('Historical Trades'!O6060)</x:f>
      </x:c>
      <x:c r="P6060" s="14">
        <x:f>IF(G6060="sell",M6060,-M6060)</x:f>
      </x:c>
      <x:c r="Q6060" s="14">
        <x:f>VLOOKUP(N6060,'Currency Rates'!$A$3:$C$32,3,0)</x:f>
      </x:c>
      <x:c r="R6060" s="0">
        <x:f>IF(A6060="SPUS",0,IF(A6060="FWD",0,P6060/Q6060))</x:f>
      </x:c>
    </x:row>
    <x:row r="6061" spans="1:19" x14ac:dyDescent="0.3">
      <x:c r="A6061" s="0">
        <x:f>'Historical Trades'!A6061</x:f>
      </x:c>
      <x:c r="B6061" s="0">
        <x:f>'Historical Trades'!B6061</x:f>
      </x:c>
      <x:c r="C6061" s="23">
        <x:f>'Historical Trades'!C6061</x:f>
      </x:c>
      <x:c r="D6061" s="0">
        <x:f>'Historical Trades'!D6061</x:f>
      </x:c>
      <x:c r="E6061" s="23">
        <x:f>'Historical Trades'!E6061</x:f>
      </x:c>
      <x:c r="F6061" s="0">
        <x:f>'Historical Trades'!F6061</x:f>
      </x:c>
      <x:c r="G6061" s="0">
        <x:f>'Historical Trades'!G6061</x:f>
      </x:c>
      <x:c r="H6061" s="0">
        <x:f>'Historical Trades'!H6061</x:f>
      </x:c>
      <x:c r="I6061" s="0">
        <x:f>'Historical Trades'!I6061</x:f>
      </x:c>
      <x:c r="J6061" s="0">
        <x:f>'Historical Trades'!J6061</x:f>
      </x:c>
      <x:c r="K6061" s="0">
        <x:f>'Historical Trades'!K6061</x:f>
      </x:c>
      <x:c r="L6061" s="0">
        <x:f>'Historical Trades'!L6061</x:f>
      </x:c>
      <x:c r="M6061" s="0">
        <x:f>'Historical Trades'!M6061</x:f>
      </x:c>
      <x:c r="N6061" s="0">
        <x:f>CLEAN('Historical Trades'!O6061)</x:f>
      </x:c>
      <x:c r="P6061" s="14">
        <x:f>IF(G6061="sell",M6061,-M6061)</x:f>
      </x:c>
      <x:c r="Q6061" s="14">
        <x:f>VLOOKUP(N6061,'Currency Rates'!$A$3:$C$32,3,0)</x:f>
      </x:c>
      <x:c r="R6061" s="0">
        <x:f>IF(A6061="SPUS",0,IF(A6061="FWD",0,P6061/Q6061))</x:f>
      </x:c>
    </x:row>
    <x:row r="6062" spans="1:19" x14ac:dyDescent="0.3">
      <x:c r="A6062" s="0">
        <x:f>'Historical Trades'!A6062</x:f>
      </x:c>
      <x:c r="B6062" s="0">
        <x:f>'Historical Trades'!B6062</x:f>
      </x:c>
      <x:c r="C6062" s="23">
        <x:f>'Historical Trades'!C6062</x:f>
      </x:c>
      <x:c r="D6062" s="0">
        <x:f>'Historical Trades'!D6062</x:f>
      </x:c>
      <x:c r="E6062" s="23">
        <x:f>'Historical Trades'!E6062</x:f>
      </x:c>
      <x:c r="F6062" s="0">
        <x:f>'Historical Trades'!F6062</x:f>
      </x:c>
      <x:c r="G6062" s="0">
        <x:f>'Historical Trades'!G6062</x:f>
      </x:c>
      <x:c r="H6062" s="0">
        <x:f>'Historical Trades'!H6062</x:f>
      </x:c>
      <x:c r="I6062" s="0">
        <x:f>'Historical Trades'!I6062</x:f>
      </x:c>
      <x:c r="J6062" s="0">
        <x:f>'Historical Trades'!J6062</x:f>
      </x:c>
      <x:c r="K6062" s="0">
        <x:f>'Historical Trades'!K6062</x:f>
      </x:c>
      <x:c r="L6062" s="0">
        <x:f>'Historical Trades'!L6062</x:f>
      </x:c>
      <x:c r="M6062" s="0">
        <x:f>'Historical Trades'!M6062</x:f>
      </x:c>
      <x:c r="N6062" s="0">
        <x:f>CLEAN('Historical Trades'!O6062)</x:f>
      </x:c>
      <x:c r="P6062" s="14">
        <x:f>IF(G6062="sell",M6062,-M6062)</x:f>
      </x:c>
      <x:c r="Q6062" s="14">
        <x:f>VLOOKUP(N6062,'Currency Rates'!$A$3:$C$32,3,0)</x:f>
      </x:c>
      <x:c r="R6062" s="0">
        <x:f>IF(A6062="SPUS",0,IF(A6062="FWD",0,P6062/Q6062))</x:f>
      </x:c>
    </x:row>
    <x:row r="6063" spans="1:19" x14ac:dyDescent="0.3">
      <x:c r="A6063" s="0">
        <x:f>'Historical Trades'!A6063</x:f>
      </x:c>
      <x:c r="B6063" s="0">
        <x:f>'Historical Trades'!B6063</x:f>
      </x:c>
      <x:c r="C6063" s="23">
        <x:f>'Historical Trades'!C6063</x:f>
      </x:c>
      <x:c r="D6063" s="0">
        <x:f>'Historical Trades'!D6063</x:f>
      </x:c>
      <x:c r="E6063" s="23">
        <x:f>'Historical Trades'!E6063</x:f>
      </x:c>
      <x:c r="F6063" s="0">
        <x:f>'Historical Trades'!F6063</x:f>
      </x:c>
      <x:c r="G6063" s="0">
        <x:f>'Historical Trades'!G6063</x:f>
      </x:c>
      <x:c r="H6063" s="0">
        <x:f>'Historical Trades'!H6063</x:f>
      </x:c>
      <x:c r="I6063" s="0">
        <x:f>'Historical Trades'!I6063</x:f>
      </x:c>
      <x:c r="J6063" s="0">
        <x:f>'Historical Trades'!J6063</x:f>
      </x:c>
      <x:c r="K6063" s="0">
        <x:f>'Historical Trades'!K6063</x:f>
      </x:c>
      <x:c r="L6063" s="0">
        <x:f>'Historical Trades'!L6063</x:f>
      </x:c>
      <x:c r="M6063" s="0">
        <x:f>'Historical Trades'!M6063</x:f>
      </x:c>
      <x:c r="N6063" s="0">
        <x:f>CLEAN('Historical Trades'!O6063)</x:f>
      </x:c>
      <x:c r="P6063" s="14">
        <x:f>IF(G6063="sell",M6063,-M6063)</x:f>
      </x:c>
      <x:c r="Q6063" s="14">
        <x:f>VLOOKUP(N6063,'Currency Rates'!$A$3:$C$32,3,0)</x:f>
      </x:c>
      <x:c r="R6063" s="0">
        <x:f>IF(A6063="SPUS",0,IF(A6063="FWD",0,P6063/Q6063))</x:f>
      </x:c>
    </x:row>
    <x:row r="6064" spans="1:19" x14ac:dyDescent="0.3">
      <x:c r="A6064" s="0">
        <x:f>'Historical Trades'!A6064</x:f>
      </x:c>
      <x:c r="B6064" s="0">
        <x:f>'Historical Trades'!B6064</x:f>
      </x:c>
      <x:c r="C6064" s="23">
        <x:f>'Historical Trades'!C6064</x:f>
      </x:c>
      <x:c r="D6064" s="0">
        <x:f>'Historical Trades'!D6064</x:f>
      </x:c>
      <x:c r="E6064" s="23">
        <x:f>'Historical Trades'!E6064</x:f>
      </x:c>
      <x:c r="F6064" s="0">
        <x:f>'Historical Trades'!F6064</x:f>
      </x:c>
      <x:c r="G6064" s="0">
        <x:f>'Historical Trades'!G6064</x:f>
      </x:c>
      <x:c r="H6064" s="0">
        <x:f>'Historical Trades'!H6064</x:f>
      </x:c>
      <x:c r="I6064" s="0">
        <x:f>'Historical Trades'!I6064</x:f>
      </x:c>
      <x:c r="J6064" s="0">
        <x:f>'Historical Trades'!J6064</x:f>
      </x:c>
      <x:c r="K6064" s="0">
        <x:f>'Historical Trades'!K6064</x:f>
      </x:c>
      <x:c r="L6064" s="0">
        <x:f>'Historical Trades'!L6064</x:f>
      </x:c>
      <x:c r="M6064" s="0">
        <x:f>'Historical Trades'!M6064</x:f>
      </x:c>
      <x:c r="N6064" s="0">
        <x:f>CLEAN('Historical Trades'!O6064)</x:f>
      </x:c>
      <x:c r="P6064" s="14">
        <x:f>IF(G6064="sell",M6064,-M6064)</x:f>
      </x:c>
      <x:c r="Q6064" s="14">
        <x:f>VLOOKUP(N6064,'Currency Rates'!$A$3:$C$32,3,0)</x:f>
      </x:c>
      <x:c r="R6064" s="0">
        <x:f>IF(A6064="SPUS",0,IF(A6064="FWD",0,P6064/Q6064))</x:f>
      </x:c>
    </x:row>
    <x:row r="6065" spans="1:19" x14ac:dyDescent="0.3">
      <x:c r="A6065" s="0">
        <x:f>'Historical Trades'!A6065</x:f>
      </x:c>
      <x:c r="B6065" s="0">
        <x:f>'Historical Trades'!B6065</x:f>
      </x:c>
      <x:c r="C6065" s="23">
        <x:f>'Historical Trades'!C6065</x:f>
      </x:c>
      <x:c r="D6065" s="0">
        <x:f>'Historical Trades'!D6065</x:f>
      </x:c>
      <x:c r="E6065" s="23">
        <x:f>'Historical Trades'!E6065</x:f>
      </x:c>
      <x:c r="F6065" s="0">
        <x:f>'Historical Trades'!F6065</x:f>
      </x:c>
      <x:c r="G6065" s="0">
        <x:f>'Historical Trades'!G6065</x:f>
      </x:c>
      <x:c r="H6065" s="0">
        <x:f>'Historical Trades'!H6065</x:f>
      </x:c>
      <x:c r="I6065" s="0">
        <x:f>'Historical Trades'!I6065</x:f>
      </x:c>
      <x:c r="J6065" s="0">
        <x:f>'Historical Trades'!J6065</x:f>
      </x:c>
      <x:c r="K6065" s="0">
        <x:f>'Historical Trades'!K6065</x:f>
      </x:c>
      <x:c r="L6065" s="0">
        <x:f>'Historical Trades'!L6065</x:f>
      </x:c>
      <x:c r="M6065" s="0">
        <x:f>'Historical Trades'!M6065</x:f>
      </x:c>
      <x:c r="N6065" s="0">
        <x:f>CLEAN('Historical Trades'!O6065)</x:f>
      </x:c>
      <x:c r="P6065" s="14">
        <x:f>IF(G6065="sell",M6065,-M6065)</x:f>
      </x:c>
      <x:c r="Q6065" s="14">
        <x:f>VLOOKUP(N6065,'Currency Rates'!$A$3:$C$32,3,0)</x:f>
      </x:c>
      <x:c r="R6065" s="0">
        <x:f>IF(A6065="SPUS",0,IF(A6065="FWD",0,P6065/Q6065))</x:f>
      </x:c>
    </x:row>
    <x:row r="6066" spans="1:19" x14ac:dyDescent="0.3">
      <x:c r="A6066" s="0">
        <x:f>'Historical Trades'!A6066</x:f>
      </x:c>
      <x:c r="B6066" s="0">
        <x:f>'Historical Trades'!B6066</x:f>
      </x:c>
      <x:c r="C6066" s="23">
        <x:f>'Historical Trades'!C6066</x:f>
      </x:c>
      <x:c r="D6066" s="0">
        <x:f>'Historical Trades'!D6066</x:f>
      </x:c>
      <x:c r="E6066" s="23">
        <x:f>'Historical Trades'!E6066</x:f>
      </x:c>
      <x:c r="F6066" s="0">
        <x:f>'Historical Trades'!F6066</x:f>
      </x:c>
      <x:c r="G6066" s="0">
        <x:f>'Historical Trades'!G6066</x:f>
      </x:c>
      <x:c r="H6066" s="0">
        <x:f>'Historical Trades'!H6066</x:f>
      </x:c>
      <x:c r="I6066" s="0">
        <x:f>'Historical Trades'!I6066</x:f>
      </x:c>
      <x:c r="J6066" s="0">
        <x:f>'Historical Trades'!J6066</x:f>
      </x:c>
      <x:c r="K6066" s="0">
        <x:f>'Historical Trades'!K6066</x:f>
      </x:c>
      <x:c r="L6066" s="0">
        <x:f>'Historical Trades'!L6066</x:f>
      </x:c>
      <x:c r="M6066" s="0">
        <x:f>'Historical Trades'!M6066</x:f>
      </x:c>
      <x:c r="N6066" s="0">
        <x:f>CLEAN('Historical Trades'!O6066)</x:f>
      </x:c>
      <x:c r="P6066" s="14">
        <x:f>IF(G6066="sell",M6066,-M6066)</x:f>
      </x:c>
      <x:c r="Q6066" s="14">
        <x:f>VLOOKUP(N6066,'Currency Rates'!$A$3:$C$32,3,0)</x:f>
      </x:c>
      <x:c r="R6066" s="0">
        <x:f>IF(A6066="SPUS",0,IF(A6066="FWD",0,P6066/Q6066))</x:f>
      </x:c>
    </x:row>
    <x:row r="6067" spans="1:19" x14ac:dyDescent="0.3">
      <x:c r="A6067" s="0">
        <x:f>'Historical Trades'!A6067</x:f>
      </x:c>
      <x:c r="B6067" s="0">
        <x:f>'Historical Trades'!B6067</x:f>
      </x:c>
      <x:c r="C6067" s="23">
        <x:f>'Historical Trades'!C6067</x:f>
      </x:c>
      <x:c r="D6067" s="0">
        <x:f>'Historical Trades'!D6067</x:f>
      </x:c>
      <x:c r="E6067" s="23">
        <x:f>'Historical Trades'!E6067</x:f>
      </x:c>
      <x:c r="F6067" s="0">
        <x:f>'Historical Trades'!F6067</x:f>
      </x:c>
      <x:c r="G6067" s="0">
        <x:f>'Historical Trades'!G6067</x:f>
      </x:c>
      <x:c r="H6067" s="0">
        <x:f>'Historical Trades'!H6067</x:f>
      </x:c>
      <x:c r="I6067" s="0">
        <x:f>'Historical Trades'!I6067</x:f>
      </x:c>
      <x:c r="J6067" s="0">
        <x:f>'Historical Trades'!J6067</x:f>
      </x:c>
      <x:c r="K6067" s="0">
        <x:f>'Historical Trades'!K6067</x:f>
      </x:c>
      <x:c r="L6067" s="0">
        <x:f>'Historical Trades'!L6067</x:f>
      </x:c>
      <x:c r="M6067" s="0">
        <x:f>'Historical Trades'!M6067</x:f>
      </x:c>
      <x:c r="N6067" s="0">
        <x:f>CLEAN('Historical Trades'!O6067)</x:f>
      </x:c>
      <x:c r="P6067" s="14">
        <x:f>IF(G6067="sell",M6067,-M6067)</x:f>
      </x:c>
      <x:c r="Q6067" s="14">
        <x:f>VLOOKUP(N6067,'Currency Rates'!$A$3:$C$32,3,0)</x:f>
      </x:c>
      <x:c r="R6067" s="0">
        <x:f>IF(A6067="SPUS",0,IF(A6067="FWD",0,P6067/Q6067))</x:f>
      </x:c>
    </x:row>
    <x:row r="6068" spans="1:19" x14ac:dyDescent="0.3">
      <x:c r="A6068" s="0">
        <x:f>'Historical Trades'!A6068</x:f>
      </x:c>
      <x:c r="B6068" s="0">
        <x:f>'Historical Trades'!B6068</x:f>
      </x:c>
      <x:c r="C6068" s="23">
        <x:f>'Historical Trades'!C6068</x:f>
      </x:c>
      <x:c r="D6068" s="0">
        <x:f>'Historical Trades'!D6068</x:f>
      </x:c>
      <x:c r="E6068" s="23">
        <x:f>'Historical Trades'!E6068</x:f>
      </x:c>
      <x:c r="F6068" s="0">
        <x:f>'Historical Trades'!F6068</x:f>
      </x:c>
      <x:c r="G6068" s="0">
        <x:f>'Historical Trades'!G6068</x:f>
      </x:c>
      <x:c r="H6068" s="0">
        <x:f>'Historical Trades'!H6068</x:f>
      </x:c>
      <x:c r="I6068" s="0">
        <x:f>'Historical Trades'!I6068</x:f>
      </x:c>
      <x:c r="J6068" s="0">
        <x:f>'Historical Trades'!J6068</x:f>
      </x:c>
      <x:c r="K6068" s="0">
        <x:f>'Historical Trades'!K6068</x:f>
      </x:c>
      <x:c r="L6068" s="0">
        <x:f>'Historical Trades'!L6068</x:f>
      </x:c>
      <x:c r="M6068" s="0">
        <x:f>'Historical Trades'!M6068</x:f>
      </x:c>
      <x:c r="N6068" s="0">
        <x:f>CLEAN('Historical Trades'!O6068)</x:f>
      </x:c>
      <x:c r="P6068" s="14">
        <x:f>IF(G6068="sell",M6068,-M6068)</x:f>
      </x:c>
      <x:c r="Q6068" s="14">
        <x:f>VLOOKUP(N6068,'Currency Rates'!$A$3:$C$32,3,0)</x:f>
      </x:c>
      <x:c r="R6068" s="0">
        <x:f>IF(A6068="SPUS",0,IF(A6068="FWD",0,P6068/Q6068))</x:f>
      </x:c>
    </x:row>
    <x:row r="6069" spans="1:19" x14ac:dyDescent="0.3">
      <x:c r="A6069" s="0">
        <x:f>'Historical Trades'!A6069</x:f>
      </x:c>
      <x:c r="B6069" s="0">
        <x:f>'Historical Trades'!B6069</x:f>
      </x:c>
      <x:c r="C6069" s="23">
        <x:f>'Historical Trades'!C6069</x:f>
      </x:c>
      <x:c r="D6069" s="0">
        <x:f>'Historical Trades'!D6069</x:f>
      </x:c>
      <x:c r="E6069" s="23">
        <x:f>'Historical Trades'!E6069</x:f>
      </x:c>
      <x:c r="F6069" s="0">
        <x:f>'Historical Trades'!F6069</x:f>
      </x:c>
      <x:c r="G6069" s="0">
        <x:f>'Historical Trades'!G6069</x:f>
      </x:c>
      <x:c r="H6069" s="0">
        <x:f>'Historical Trades'!H6069</x:f>
      </x:c>
      <x:c r="I6069" s="0">
        <x:f>'Historical Trades'!I6069</x:f>
      </x:c>
      <x:c r="J6069" s="0">
        <x:f>'Historical Trades'!J6069</x:f>
      </x:c>
      <x:c r="K6069" s="0">
        <x:f>'Historical Trades'!K6069</x:f>
      </x:c>
      <x:c r="L6069" s="0">
        <x:f>'Historical Trades'!L6069</x:f>
      </x:c>
      <x:c r="M6069" s="0">
        <x:f>'Historical Trades'!M6069</x:f>
      </x:c>
      <x:c r="N6069" s="0">
        <x:f>CLEAN('Historical Trades'!O6069)</x:f>
      </x:c>
      <x:c r="P6069" s="14">
        <x:f>IF(G6069="sell",M6069,-M6069)</x:f>
      </x:c>
      <x:c r="Q6069" s="14">
        <x:f>VLOOKUP(N6069,'Currency Rates'!$A$3:$C$32,3,0)</x:f>
      </x:c>
      <x:c r="R6069" s="0">
        <x:f>IF(A6069="SPUS",0,IF(A6069="FWD",0,P6069/Q6069))</x:f>
      </x:c>
    </x:row>
    <x:row r="6070" spans="1:19" x14ac:dyDescent="0.3">
      <x:c r="A6070" s="0">
        <x:f>'Historical Trades'!A6070</x:f>
      </x:c>
      <x:c r="B6070" s="0">
        <x:f>'Historical Trades'!B6070</x:f>
      </x:c>
      <x:c r="C6070" s="23">
        <x:f>'Historical Trades'!C6070</x:f>
      </x:c>
      <x:c r="D6070" s="0">
        <x:f>'Historical Trades'!D6070</x:f>
      </x:c>
      <x:c r="E6070" s="23">
        <x:f>'Historical Trades'!E6070</x:f>
      </x:c>
      <x:c r="F6070" s="0">
        <x:f>'Historical Trades'!F6070</x:f>
      </x:c>
      <x:c r="G6070" s="0">
        <x:f>'Historical Trades'!G6070</x:f>
      </x:c>
      <x:c r="H6070" s="0">
        <x:f>'Historical Trades'!H6070</x:f>
      </x:c>
      <x:c r="I6070" s="0">
        <x:f>'Historical Trades'!I6070</x:f>
      </x:c>
      <x:c r="J6070" s="0">
        <x:f>'Historical Trades'!J6070</x:f>
      </x:c>
      <x:c r="K6070" s="0">
        <x:f>'Historical Trades'!K6070</x:f>
      </x:c>
      <x:c r="L6070" s="0">
        <x:f>'Historical Trades'!L6070</x:f>
      </x:c>
      <x:c r="M6070" s="0">
        <x:f>'Historical Trades'!M6070</x:f>
      </x:c>
      <x:c r="N6070" s="0">
        <x:f>CLEAN('Historical Trades'!O6070)</x:f>
      </x:c>
      <x:c r="P6070" s="14">
        <x:f>IF(G6070="sell",M6070,-M6070)</x:f>
      </x:c>
      <x:c r="Q6070" s="14">
        <x:f>VLOOKUP(N6070,'Currency Rates'!$A$3:$C$32,3,0)</x:f>
      </x:c>
      <x:c r="R6070" s="0">
        <x:f>IF(A6070="SPUS",0,IF(A6070="FWD",0,P6070/Q6070))</x:f>
      </x:c>
    </x:row>
    <x:row r="6071" spans="1:19" x14ac:dyDescent="0.3">
      <x:c r="A6071" s="0">
        <x:f>'Historical Trades'!A6071</x:f>
      </x:c>
      <x:c r="B6071" s="0">
        <x:f>'Historical Trades'!B6071</x:f>
      </x:c>
      <x:c r="C6071" s="23">
        <x:f>'Historical Trades'!C6071</x:f>
      </x:c>
      <x:c r="D6071" s="0">
        <x:f>'Historical Trades'!D6071</x:f>
      </x:c>
      <x:c r="E6071" s="23">
        <x:f>'Historical Trades'!E6071</x:f>
      </x:c>
      <x:c r="F6071" s="0">
        <x:f>'Historical Trades'!F6071</x:f>
      </x:c>
      <x:c r="G6071" s="0">
        <x:f>'Historical Trades'!G6071</x:f>
      </x:c>
      <x:c r="H6071" s="0">
        <x:f>'Historical Trades'!H6071</x:f>
      </x:c>
      <x:c r="I6071" s="0">
        <x:f>'Historical Trades'!I6071</x:f>
      </x:c>
      <x:c r="J6071" s="0">
        <x:f>'Historical Trades'!J6071</x:f>
      </x:c>
      <x:c r="K6071" s="0">
        <x:f>'Historical Trades'!K6071</x:f>
      </x:c>
      <x:c r="L6071" s="0">
        <x:f>'Historical Trades'!L6071</x:f>
      </x:c>
      <x:c r="M6071" s="0">
        <x:f>'Historical Trades'!M6071</x:f>
      </x:c>
      <x:c r="N6071" s="0">
        <x:f>CLEAN('Historical Trades'!O6071)</x:f>
      </x:c>
      <x:c r="P6071" s="14">
        <x:f>IF(G6071="sell",M6071,-M6071)</x:f>
      </x:c>
      <x:c r="Q6071" s="14">
        <x:f>VLOOKUP(N6071,'Currency Rates'!$A$3:$C$32,3,0)</x:f>
      </x:c>
      <x:c r="R6071" s="0">
        <x:f>IF(A6071="SPUS",0,IF(A6071="FWD",0,P6071/Q6071))</x:f>
      </x:c>
    </x:row>
    <x:row r="6072" spans="1:19" x14ac:dyDescent="0.3">
      <x:c r="A6072" s="0">
        <x:f>'Historical Trades'!A6072</x:f>
      </x:c>
      <x:c r="B6072" s="0">
        <x:f>'Historical Trades'!B6072</x:f>
      </x:c>
      <x:c r="C6072" s="23">
        <x:f>'Historical Trades'!C6072</x:f>
      </x:c>
      <x:c r="D6072" s="0">
        <x:f>'Historical Trades'!D6072</x:f>
      </x:c>
      <x:c r="E6072" s="23">
        <x:f>'Historical Trades'!E6072</x:f>
      </x:c>
      <x:c r="F6072" s="0">
        <x:f>'Historical Trades'!F6072</x:f>
      </x:c>
      <x:c r="G6072" s="0">
        <x:f>'Historical Trades'!G6072</x:f>
      </x:c>
      <x:c r="H6072" s="0">
        <x:f>'Historical Trades'!H6072</x:f>
      </x:c>
      <x:c r="I6072" s="0">
        <x:f>'Historical Trades'!I6072</x:f>
      </x:c>
      <x:c r="J6072" s="0">
        <x:f>'Historical Trades'!J6072</x:f>
      </x:c>
      <x:c r="K6072" s="0">
        <x:f>'Historical Trades'!K6072</x:f>
      </x:c>
      <x:c r="L6072" s="0">
        <x:f>'Historical Trades'!L6072</x:f>
      </x:c>
      <x:c r="M6072" s="0">
        <x:f>'Historical Trades'!M6072</x:f>
      </x:c>
      <x:c r="N6072" s="0">
        <x:f>CLEAN('Historical Trades'!O6072)</x:f>
      </x:c>
      <x:c r="P6072" s="14">
        <x:f>IF(G6072="sell",M6072,-M6072)</x:f>
      </x:c>
      <x:c r="Q6072" s="14">
        <x:f>VLOOKUP(N6072,'Currency Rates'!$A$3:$C$32,3,0)</x:f>
      </x:c>
      <x:c r="R6072" s="0">
        <x:f>IF(A6072="SPUS",0,IF(A6072="FWD",0,P6072/Q6072))</x:f>
      </x:c>
    </x:row>
    <x:row r="6073" spans="1:19" x14ac:dyDescent="0.3">
      <x:c r="A6073" s="0">
        <x:f>'Historical Trades'!A6073</x:f>
      </x:c>
      <x:c r="B6073" s="0">
        <x:f>'Historical Trades'!B6073</x:f>
      </x:c>
      <x:c r="C6073" s="23">
        <x:f>'Historical Trades'!C6073</x:f>
      </x:c>
      <x:c r="D6073" s="0">
        <x:f>'Historical Trades'!D6073</x:f>
      </x:c>
      <x:c r="E6073" s="23">
        <x:f>'Historical Trades'!E6073</x:f>
      </x:c>
      <x:c r="F6073" s="0">
        <x:f>'Historical Trades'!F6073</x:f>
      </x:c>
      <x:c r="G6073" s="0">
        <x:f>'Historical Trades'!G6073</x:f>
      </x:c>
      <x:c r="H6073" s="0">
        <x:f>'Historical Trades'!H6073</x:f>
      </x:c>
      <x:c r="I6073" s="0">
        <x:f>'Historical Trades'!I6073</x:f>
      </x:c>
      <x:c r="J6073" s="0">
        <x:f>'Historical Trades'!J6073</x:f>
      </x:c>
      <x:c r="K6073" s="0">
        <x:f>'Historical Trades'!K6073</x:f>
      </x:c>
      <x:c r="L6073" s="0">
        <x:f>'Historical Trades'!L6073</x:f>
      </x:c>
      <x:c r="M6073" s="0">
        <x:f>'Historical Trades'!M6073</x:f>
      </x:c>
      <x:c r="N6073" s="0">
        <x:f>CLEAN('Historical Trades'!O6073)</x:f>
      </x:c>
      <x:c r="P6073" s="14">
        <x:f>IF(G6073="sell",M6073,-M6073)</x:f>
      </x:c>
      <x:c r="Q6073" s="14">
        <x:f>VLOOKUP(N6073,'Currency Rates'!$A$3:$C$32,3,0)</x:f>
      </x:c>
      <x:c r="R6073" s="0">
        <x:f>IF(A6073="SPUS",0,IF(A6073="FWD",0,P6073/Q6073))</x:f>
      </x:c>
    </x:row>
    <x:row r="6074" spans="1:19" x14ac:dyDescent="0.3">
      <x:c r="A6074" s="0">
        <x:f>'Historical Trades'!A6074</x:f>
      </x:c>
      <x:c r="B6074" s="0">
        <x:f>'Historical Trades'!B6074</x:f>
      </x:c>
      <x:c r="C6074" s="23">
        <x:f>'Historical Trades'!C6074</x:f>
      </x:c>
      <x:c r="D6074" s="0">
        <x:f>'Historical Trades'!D6074</x:f>
      </x:c>
      <x:c r="E6074" s="23">
        <x:f>'Historical Trades'!E6074</x:f>
      </x:c>
      <x:c r="F6074" s="0">
        <x:f>'Historical Trades'!F6074</x:f>
      </x:c>
      <x:c r="G6074" s="0">
        <x:f>'Historical Trades'!G6074</x:f>
      </x:c>
      <x:c r="H6074" s="0">
        <x:f>'Historical Trades'!H6074</x:f>
      </x:c>
      <x:c r="I6074" s="0">
        <x:f>'Historical Trades'!I6074</x:f>
      </x:c>
      <x:c r="J6074" s="0">
        <x:f>'Historical Trades'!J6074</x:f>
      </x:c>
      <x:c r="K6074" s="0">
        <x:f>'Historical Trades'!K6074</x:f>
      </x:c>
      <x:c r="L6074" s="0">
        <x:f>'Historical Trades'!L6074</x:f>
      </x:c>
      <x:c r="M6074" s="0">
        <x:f>'Historical Trades'!M6074</x:f>
      </x:c>
      <x:c r="N6074" s="0">
        <x:f>CLEAN('Historical Trades'!O6074)</x:f>
      </x:c>
      <x:c r="P6074" s="14">
        <x:f>IF(G6074="sell",M6074,-M6074)</x:f>
      </x:c>
      <x:c r="Q6074" s="14">
        <x:f>VLOOKUP(N6074,'Currency Rates'!$A$3:$C$32,3,0)</x:f>
      </x:c>
      <x:c r="R6074" s="0">
        <x:f>IF(A6074="SPUS",0,IF(A6074="FWD",0,P6074/Q6074))</x:f>
      </x:c>
    </x:row>
    <x:row r="6075" spans="1:19" x14ac:dyDescent="0.3">
      <x:c r="A6075" s="0">
        <x:f>'Historical Trades'!A6075</x:f>
      </x:c>
      <x:c r="B6075" s="0">
        <x:f>'Historical Trades'!B6075</x:f>
      </x:c>
      <x:c r="C6075" s="23">
        <x:f>'Historical Trades'!C6075</x:f>
      </x:c>
      <x:c r="D6075" s="0">
        <x:f>'Historical Trades'!D6075</x:f>
      </x:c>
      <x:c r="E6075" s="23">
        <x:f>'Historical Trades'!E6075</x:f>
      </x:c>
      <x:c r="F6075" s="0">
        <x:f>'Historical Trades'!F6075</x:f>
      </x:c>
      <x:c r="G6075" s="0">
        <x:f>'Historical Trades'!G6075</x:f>
      </x:c>
      <x:c r="H6075" s="0">
        <x:f>'Historical Trades'!H6075</x:f>
      </x:c>
      <x:c r="I6075" s="0">
        <x:f>'Historical Trades'!I6075</x:f>
      </x:c>
      <x:c r="J6075" s="0">
        <x:f>'Historical Trades'!J6075</x:f>
      </x:c>
      <x:c r="K6075" s="0">
        <x:f>'Historical Trades'!K6075</x:f>
      </x:c>
      <x:c r="L6075" s="0">
        <x:f>'Historical Trades'!L6075</x:f>
      </x:c>
      <x:c r="M6075" s="0">
        <x:f>'Historical Trades'!M6075</x:f>
      </x:c>
      <x:c r="N6075" s="0">
        <x:f>CLEAN('Historical Trades'!O6075)</x:f>
      </x:c>
      <x:c r="P6075" s="14">
        <x:f>IF(G6075="sell",M6075,-M6075)</x:f>
      </x:c>
      <x:c r="Q6075" s="14">
        <x:f>VLOOKUP(N6075,'Currency Rates'!$A$3:$C$32,3,0)</x:f>
      </x:c>
      <x:c r="R6075" s="0">
        <x:f>IF(A6075="SPUS",0,IF(A6075="FWD",0,P6075/Q6075))</x:f>
      </x:c>
    </x:row>
    <x:row r="6076" spans="1:19" x14ac:dyDescent="0.3">
      <x:c r="A6076" s="0">
        <x:f>'Historical Trades'!A6076</x:f>
      </x:c>
      <x:c r="B6076" s="0">
        <x:f>'Historical Trades'!B6076</x:f>
      </x:c>
      <x:c r="C6076" s="23">
        <x:f>'Historical Trades'!C6076</x:f>
      </x:c>
      <x:c r="D6076" s="0">
        <x:f>'Historical Trades'!D6076</x:f>
      </x:c>
      <x:c r="E6076" s="23">
        <x:f>'Historical Trades'!E6076</x:f>
      </x:c>
      <x:c r="F6076" s="0">
        <x:f>'Historical Trades'!F6076</x:f>
      </x:c>
      <x:c r="G6076" s="0">
        <x:f>'Historical Trades'!G6076</x:f>
      </x:c>
      <x:c r="H6076" s="0">
        <x:f>'Historical Trades'!H6076</x:f>
      </x:c>
      <x:c r="I6076" s="0">
        <x:f>'Historical Trades'!I6076</x:f>
      </x:c>
      <x:c r="J6076" s="0">
        <x:f>'Historical Trades'!J6076</x:f>
      </x:c>
      <x:c r="K6076" s="0">
        <x:f>'Historical Trades'!K6076</x:f>
      </x:c>
      <x:c r="L6076" s="0">
        <x:f>'Historical Trades'!L6076</x:f>
      </x:c>
      <x:c r="M6076" s="0">
        <x:f>'Historical Trades'!M6076</x:f>
      </x:c>
      <x:c r="N6076" s="0">
        <x:f>CLEAN('Historical Trades'!O6076)</x:f>
      </x:c>
      <x:c r="P6076" s="14">
        <x:f>IF(G6076="sell",M6076,-M6076)</x:f>
      </x:c>
      <x:c r="Q6076" s="14">
        <x:f>VLOOKUP(N6076,'Currency Rates'!$A$3:$C$32,3,0)</x:f>
      </x:c>
      <x:c r="R6076" s="0">
        <x:f>IF(A6076="SPUS",0,IF(A6076="FWD",0,P6076/Q6076))</x:f>
      </x:c>
    </x:row>
    <x:row r="6077" spans="1:19" x14ac:dyDescent="0.3">
      <x:c r="A6077" s="0">
        <x:f>'Historical Trades'!A6077</x:f>
      </x:c>
      <x:c r="B6077" s="0">
        <x:f>'Historical Trades'!B6077</x:f>
      </x:c>
      <x:c r="C6077" s="23">
        <x:f>'Historical Trades'!C6077</x:f>
      </x:c>
      <x:c r="D6077" s="0">
        <x:f>'Historical Trades'!D6077</x:f>
      </x:c>
      <x:c r="E6077" s="23">
        <x:f>'Historical Trades'!E6077</x:f>
      </x:c>
      <x:c r="F6077" s="0">
        <x:f>'Historical Trades'!F6077</x:f>
      </x:c>
      <x:c r="G6077" s="0">
        <x:f>'Historical Trades'!G6077</x:f>
      </x:c>
      <x:c r="H6077" s="0">
        <x:f>'Historical Trades'!H6077</x:f>
      </x:c>
      <x:c r="I6077" s="0">
        <x:f>'Historical Trades'!I6077</x:f>
      </x:c>
      <x:c r="J6077" s="0">
        <x:f>'Historical Trades'!J6077</x:f>
      </x:c>
      <x:c r="K6077" s="0">
        <x:f>'Historical Trades'!K6077</x:f>
      </x:c>
      <x:c r="L6077" s="0">
        <x:f>'Historical Trades'!L6077</x:f>
      </x:c>
      <x:c r="M6077" s="0">
        <x:f>'Historical Trades'!M6077</x:f>
      </x:c>
      <x:c r="N6077" s="0">
        <x:f>CLEAN('Historical Trades'!O6077)</x:f>
      </x:c>
      <x:c r="P6077" s="14">
        <x:f>IF(G6077="sell",M6077,-M6077)</x:f>
      </x:c>
      <x:c r="Q6077" s="14">
        <x:f>VLOOKUP(N6077,'Currency Rates'!$A$3:$C$32,3,0)</x:f>
      </x:c>
      <x:c r="R6077" s="0">
        <x:f>IF(A6077="SPUS",0,IF(A6077="FWD",0,P6077/Q6077))</x:f>
      </x:c>
    </x:row>
    <x:row r="6078" spans="1:19" x14ac:dyDescent="0.3">
      <x:c r="A6078" s="0">
        <x:f>'Historical Trades'!A6078</x:f>
      </x:c>
      <x:c r="B6078" s="0">
        <x:f>'Historical Trades'!B6078</x:f>
      </x:c>
      <x:c r="C6078" s="23">
        <x:f>'Historical Trades'!C6078</x:f>
      </x:c>
      <x:c r="D6078" s="0">
        <x:f>'Historical Trades'!D6078</x:f>
      </x:c>
      <x:c r="E6078" s="23">
        <x:f>'Historical Trades'!E6078</x:f>
      </x:c>
      <x:c r="F6078" s="0">
        <x:f>'Historical Trades'!F6078</x:f>
      </x:c>
      <x:c r="G6078" s="0">
        <x:f>'Historical Trades'!G6078</x:f>
      </x:c>
      <x:c r="H6078" s="0">
        <x:f>'Historical Trades'!H6078</x:f>
      </x:c>
      <x:c r="I6078" s="0">
        <x:f>'Historical Trades'!I6078</x:f>
      </x:c>
      <x:c r="J6078" s="0">
        <x:f>'Historical Trades'!J6078</x:f>
      </x:c>
      <x:c r="K6078" s="0">
        <x:f>'Historical Trades'!K6078</x:f>
      </x:c>
      <x:c r="L6078" s="0">
        <x:f>'Historical Trades'!L6078</x:f>
      </x:c>
      <x:c r="M6078" s="0">
        <x:f>'Historical Trades'!M6078</x:f>
      </x:c>
      <x:c r="N6078" s="0">
        <x:f>CLEAN('Historical Trades'!O6078)</x:f>
      </x:c>
      <x:c r="P6078" s="14">
        <x:f>IF(G6078="sell",M6078,-M6078)</x:f>
      </x:c>
      <x:c r="Q6078" s="14">
        <x:f>VLOOKUP(N6078,'Currency Rates'!$A$3:$C$32,3,0)</x:f>
      </x:c>
      <x:c r="R6078" s="0">
        <x:f>IF(A6078="SPUS",0,IF(A6078="FWD",0,P6078/Q6078))</x:f>
      </x:c>
    </x:row>
    <x:row r="6079" spans="1:19" x14ac:dyDescent="0.3">
      <x:c r="A6079" s="0">
        <x:f>'Historical Trades'!A6079</x:f>
      </x:c>
      <x:c r="B6079" s="0">
        <x:f>'Historical Trades'!B6079</x:f>
      </x:c>
      <x:c r="C6079" s="23">
        <x:f>'Historical Trades'!C6079</x:f>
      </x:c>
      <x:c r="D6079" s="0">
        <x:f>'Historical Trades'!D6079</x:f>
      </x:c>
      <x:c r="E6079" s="23">
        <x:f>'Historical Trades'!E6079</x:f>
      </x:c>
      <x:c r="F6079" s="0">
        <x:f>'Historical Trades'!F6079</x:f>
      </x:c>
      <x:c r="G6079" s="0">
        <x:f>'Historical Trades'!G6079</x:f>
      </x:c>
      <x:c r="H6079" s="0">
        <x:f>'Historical Trades'!H6079</x:f>
      </x:c>
      <x:c r="I6079" s="0">
        <x:f>'Historical Trades'!I6079</x:f>
      </x:c>
      <x:c r="J6079" s="0">
        <x:f>'Historical Trades'!J6079</x:f>
      </x:c>
      <x:c r="K6079" s="0">
        <x:f>'Historical Trades'!K6079</x:f>
      </x:c>
      <x:c r="L6079" s="0">
        <x:f>'Historical Trades'!L6079</x:f>
      </x:c>
      <x:c r="M6079" s="0">
        <x:f>'Historical Trades'!M6079</x:f>
      </x:c>
      <x:c r="N6079" s="0">
        <x:f>CLEAN('Historical Trades'!O6079)</x:f>
      </x:c>
      <x:c r="P6079" s="14">
        <x:f>IF(G6079="sell",M6079,-M6079)</x:f>
      </x:c>
      <x:c r="Q6079" s="14">
        <x:f>VLOOKUP(N6079,'Currency Rates'!$A$3:$C$32,3,0)</x:f>
      </x:c>
      <x:c r="R6079" s="0">
        <x:f>IF(A6079="SPUS",0,IF(A6079="FWD",0,P6079/Q6079))</x:f>
      </x:c>
    </x:row>
    <x:row r="6080" spans="1:19" x14ac:dyDescent="0.3">
      <x:c r="A6080" s="0">
        <x:f>'Historical Trades'!A6080</x:f>
      </x:c>
      <x:c r="B6080" s="0">
        <x:f>'Historical Trades'!B6080</x:f>
      </x:c>
      <x:c r="C6080" s="23">
        <x:f>'Historical Trades'!C6080</x:f>
      </x:c>
      <x:c r="D6080" s="0">
        <x:f>'Historical Trades'!D6080</x:f>
      </x:c>
      <x:c r="E6080" s="23">
        <x:f>'Historical Trades'!E6080</x:f>
      </x:c>
      <x:c r="F6080" s="0">
        <x:f>'Historical Trades'!F6080</x:f>
      </x:c>
      <x:c r="G6080" s="0">
        <x:f>'Historical Trades'!G6080</x:f>
      </x:c>
      <x:c r="H6080" s="0">
        <x:f>'Historical Trades'!H6080</x:f>
      </x:c>
      <x:c r="I6080" s="0">
        <x:f>'Historical Trades'!I6080</x:f>
      </x:c>
      <x:c r="J6080" s="0">
        <x:f>'Historical Trades'!J6080</x:f>
      </x:c>
      <x:c r="K6080" s="0">
        <x:f>'Historical Trades'!K6080</x:f>
      </x:c>
      <x:c r="L6080" s="0">
        <x:f>'Historical Trades'!L6080</x:f>
      </x:c>
      <x:c r="M6080" s="0">
        <x:f>'Historical Trades'!M6080</x:f>
      </x:c>
      <x:c r="N6080" s="0">
        <x:f>CLEAN('Historical Trades'!O6080)</x:f>
      </x:c>
      <x:c r="P6080" s="14">
        <x:f>IF(G6080="sell",M6080,-M6080)</x:f>
      </x:c>
      <x:c r="Q6080" s="14">
        <x:f>VLOOKUP(N6080,'Currency Rates'!$A$3:$C$32,3,0)</x:f>
      </x:c>
      <x:c r="R6080" s="0">
        <x:f>IF(A6080="SPUS",0,IF(A6080="FWD",0,P6080/Q6080))</x:f>
      </x:c>
    </x:row>
    <x:row r="6081" spans="1:19" x14ac:dyDescent="0.3">
      <x:c r="A6081" s="0">
        <x:f>'Historical Trades'!A6081</x:f>
      </x:c>
      <x:c r="B6081" s="0">
        <x:f>'Historical Trades'!B6081</x:f>
      </x:c>
      <x:c r="C6081" s="23">
        <x:f>'Historical Trades'!C6081</x:f>
      </x:c>
      <x:c r="D6081" s="0">
        <x:f>'Historical Trades'!D6081</x:f>
      </x:c>
      <x:c r="E6081" s="23">
        <x:f>'Historical Trades'!E6081</x:f>
      </x:c>
      <x:c r="F6081" s="0">
        <x:f>'Historical Trades'!F6081</x:f>
      </x:c>
      <x:c r="G6081" s="0">
        <x:f>'Historical Trades'!G6081</x:f>
      </x:c>
      <x:c r="H6081" s="0">
        <x:f>'Historical Trades'!H6081</x:f>
      </x:c>
      <x:c r="I6081" s="0">
        <x:f>'Historical Trades'!I6081</x:f>
      </x:c>
      <x:c r="J6081" s="0">
        <x:f>'Historical Trades'!J6081</x:f>
      </x:c>
      <x:c r="K6081" s="0">
        <x:f>'Historical Trades'!K6081</x:f>
      </x:c>
      <x:c r="L6081" s="0">
        <x:f>'Historical Trades'!L6081</x:f>
      </x:c>
      <x:c r="M6081" s="0">
        <x:f>'Historical Trades'!M6081</x:f>
      </x:c>
      <x:c r="N6081" s="0">
        <x:f>CLEAN('Historical Trades'!O6081)</x:f>
      </x:c>
      <x:c r="P6081" s="14">
        <x:f>IF(G6081="sell",M6081,-M6081)</x:f>
      </x:c>
      <x:c r="Q6081" s="14">
        <x:f>VLOOKUP(N6081,'Currency Rates'!$A$3:$C$32,3,0)</x:f>
      </x:c>
      <x:c r="R6081" s="0">
        <x:f>IF(A6081="SPUS",0,IF(A6081="FWD",0,P6081/Q6081))</x:f>
      </x:c>
    </x:row>
    <x:row r="6082" spans="1:19" x14ac:dyDescent="0.3">
      <x:c r="A6082" s="0">
        <x:f>'Historical Trades'!A6082</x:f>
      </x:c>
      <x:c r="B6082" s="0">
        <x:f>'Historical Trades'!B6082</x:f>
      </x:c>
      <x:c r="C6082" s="23">
        <x:f>'Historical Trades'!C6082</x:f>
      </x:c>
      <x:c r="D6082" s="0">
        <x:f>'Historical Trades'!D6082</x:f>
      </x:c>
      <x:c r="E6082" s="23">
        <x:f>'Historical Trades'!E6082</x:f>
      </x:c>
      <x:c r="F6082" s="0">
        <x:f>'Historical Trades'!F6082</x:f>
      </x:c>
      <x:c r="G6082" s="0">
        <x:f>'Historical Trades'!G6082</x:f>
      </x:c>
      <x:c r="H6082" s="0">
        <x:f>'Historical Trades'!H6082</x:f>
      </x:c>
      <x:c r="I6082" s="0">
        <x:f>'Historical Trades'!I6082</x:f>
      </x:c>
      <x:c r="J6082" s="0">
        <x:f>'Historical Trades'!J6082</x:f>
      </x:c>
      <x:c r="K6082" s="0">
        <x:f>'Historical Trades'!K6082</x:f>
      </x:c>
      <x:c r="L6082" s="0">
        <x:f>'Historical Trades'!L6082</x:f>
      </x:c>
      <x:c r="M6082" s="0">
        <x:f>'Historical Trades'!M6082</x:f>
      </x:c>
      <x:c r="N6082" s="0">
        <x:f>CLEAN('Historical Trades'!O6082)</x:f>
      </x:c>
      <x:c r="P6082" s="14">
        <x:f>IF(G6082="sell",M6082,-M6082)</x:f>
      </x:c>
      <x:c r="Q6082" s="14">
        <x:f>VLOOKUP(N6082,'Currency Rates'!$A$3:$C$32,3,0)</x:f>
      </x:c>
      <x:c r="R6082" s="0">
        <x:f>IF(A6082="SPUS",0,IF(A6082="FWD",0,P6082/Q6082))</x:f>
      </x:c>
    </x:row>
    <x:row r="6083" spans="1:19" x14ac:dyDescent="0.3">
      <x:c r="A6083" s="0">
        <x:f>'Historical Trades'!A6083</x:f>
      </x:c>
      <x:c r="B6083" s="0">
        <x:f>'Historical Trades'!B6083</x:f>
      </x:c>
      <x:c r="C6083" s="23">
        <x:f>'Historical Trades'!C6083</x:f>
      </x:c>
      <x:c r="D6083" s="0">
        <x:f>'Historical Trades'!D6083</x:f>
      </x:c>
      <x:c r="E6083" s="23">
        <x:f>'Historical Trades'!E6083</x:f>
      </x:c>
      <x:c r="F6083" s="0">
        <x:f>'Historical Trades'!F6083</x:f>
      </x:c>
      <x:c r="G6083" s="0">
        <x:f>'Historical Trades'!G6083</x:f>
      </x:c>
      <x:c r="H6083" s="0">
        <x:f>'Historical Trades'!H6083</x:f>
      </x:c>
      <x:c r="I6083" s="0">
        <x:f>'Historical Trades'!I6083</x:f>
      </x:c>
      <x:c r="J6083" s="0">
        <x:f>'Historical Trades'!J6083</x:f>
      </x:c>
      <x:c r="K6083" s="0">
        <x:f>'Historical Trades'!K6083</x:f>
      </x:c>
      <x:c r="L6083" s="0">
        <x:f>'Historical Trades'!L6083</x:f>
      </x:c>
      <x:c r="M6083" s="0">
        <x:f>'Historical Trades'!M6083</x:f>
      </x:c>
      <x:c r="N6083" s="0">
        <x:f>CLEAN('Historical Trades'!O6083)</x:f>
      </x:c>
      <x:c r="P6083" s="14">
        <x:f>IF(G6083="sell",M6083,-M6083)</x:f>
      </x:c>
      <x:c r="Q6083" s="14">
        <x:f>VLOOKUP(N6083,'Currency Rates'!$A$3:$C$32,3,0)</x:f>
      </x:c>
      <x:c r="R6083" s="0">
        <x:f>IF(A6083="SPUS",0,IF(A6083="FWD",0,P6083/Q6083))</x:f>
      </x:c>
    </x:row>
    <x:row r="6084" spans="1:19" x14ac:dyDescent="0.3">
      <x:c r="A6084" s="0">
        <x:f>'Historical Trades'!A6084</x:f>
      </x:c>
      <x:c r="B6084" s="0">
        <x:f>'Historical Trades'!B6084</x:f>
      </x:c>
      <x:c r="C6084" s="23">
        <x:f>'Historical Trades'!C6084</x:f>
      </x:c>
      <x:c r="D6084" s="0">
        <x:f>'Historical Trades'!D6084</x:f>
      </x:c>
      <x:c r="E6084" s="23">
        <x:f>'Historical Trades'!E6084</x:f>
      </x:c>
      <x:c r="F6084" s="0">
        <x:f>'Historical Trades'!F6084</x:f>
      </x:c>
      <x:c r="G6084" s="0">
        <x:f>'Historical Trades'!G6084</x:f>
      </x:c>
      <x:c r="H6084" s="0">
        <x:f>'Historical Trades'!H6084</x:f>
      </x:c>
      <x:c r="I6084" s="0">
        <x:f>'Historical Trades'!I6084</x:f>
      </x:c>
      <x:c r="J6084" s="0">
        <x:f>'Historical Trades'!J6084</x:f>
      </x:c>
      <x:c r="K6084" s="0">
        <x:f>'Historical Trades'!K6084</x:f>
      </x:c>
      <x:c r="L6084" s="0">
        <x:f>'Historical Trades'!L6084</x:f>
      </x:c>
      <x:c r="M6084" s="0">
        <x:f>'Historical Trades'!M6084</x:f>
      </x:c>
      <x:c r="N6084" s="0">
        <x:f>CLEAN('Historical Trades'!O6084)</x:f>
      </x:c>
      <x:c r="P6084" s="14">
        <x:f>IF(G6084="sell",M6084,-M6084)</x:f>
      </x:c>
      <x:c r="Q6084" s="14">
        <x:f>VLOOKUP(N6084,'Currency Rates'!$A$3:$C$32,3,0)</x:f>
      </x:c>
      <x:c r="R6084" s="0">
        <x:f>IF(A6084="SPUS",0,IF(A6084="FWD",0,P6084/Q6084))</x:f>
      </x:c>
    </x:row>
    <x:row r="6085" spans="1:19" x14ac:dyDescent="0.3">
      <x:c r="A6085" s="0">
        <x:f>'Historical Trades'!A6085</x:f>
      </x:c>
      <x:c r="B6085" s="0">
        <x:f>'Historical Trades'!B6085</x:f>
      </x:c>
      <x:c r="C6085" s="23">
        <x:f>'Historical Trades'!C6085</x:f>
      </x:c>
      <x:c r="D6085" s="0">
        <x:f>'Historical Trades'!D6085</x:f>
      </x:c>
      <x:c r="E6085" s="23">
        <x:f>'Historical Trades'!E6085</x:f>
      </x:c>
      <x:c r="F6085" s="0">
        <x:f>'Historical Trades'!F6085</x:f>
      </x:c>
      <x:c r="G6085" s="0">
        <x:f>'Historical Trades'!G6085</x:f>
      </x:c>
      <x:c r="H6085" s="0">
        <x:f>'Historical Trades'!H6085</x:f>
      </x:c>
      <x:c r="I6085" s="0">
        <x:f>'Historical Trades'!I6085</x:f>
      </x:c>
      <x:c r="J6085" s="0">
        <x:f>'Historical Trades'!J6085</x:f>
      </x:c>
      <x:c r="K6085" s="0">
        <x:f>'Historical Trades'!K6085</x:f>
      </x:c>
      <x:c r="L6085" s="0">
        <x:f>'Historical Trades'!L6085</x:f>
      </x:c>
      <x:c r="M6085" s="0">
        <x:f>'Historical Trades'!M6085</x:f>
      </x:c>
      <x:c r="N6085" s="0">
        <x:f>CLEAN('Historical Trades'!O6085)</x:f>
      </x:c>
      <x:c r="P6085" s="14">
        <x:f>IF(G6085="sell",M6085,-M6085)</x:f>
      </x:c>
      <x:c r="Q6085" s="14">
        <x:f>VLOOKUP(N6085,'Currency Rates'!$A$3:$C$32,3,0)</x:f>
      </x:c>
      <x:c r="R6085" s="0">
        <x:f>IF(A6085="SPUS",0,IF(A6085="FWD",0,P6085/Q6085))</x:f>
      </x:c>
    </x:row>
    <x:row r="6086" spans="1:19" x14ac:dyDescent="0.3">
      <x:c r="A6086" s="0">
        <x:f>'Historical Trades'!A6086</x:f>
      </x:c>
      <x:c r="B6086" s="0">
        <x:f>'Historical Trades'!B6086</x:f>
      </x:c>
      <x:c r="C6086" s="23">
        <x:f>'Historical Trades'!C6086</x:f>
      </x:c>
      <x:c r="D6086" s="0">
        <x:f>'Historical Trades'!D6086</x:f>
      </x:c>
      <x:c r="E6086" s="23">
        <x:f>'Historical Trades'!E6086</x:f>
      </x:c>
      <x:c r="F6086" s="0">
        <x:f>'Historical Trades'!F6086</x:f>
      </x:c>
      <x:c r="G6086" s="0">
        <x:f>'Historical Trades'!G6086</x:f>
      </x:c>
      <x:c r="H6086" s="0">
        <x:f>'Historical Trades'!H6086</x:f>
      </x:c>
      <x:c r="I6086" s="0">
        <x:f>'Historical Trades'!I6086</x:f>
      </x:c>
      <x:c r="J6086" s="0">
        <x:f>'Historical Trades'!J6086</x:f>
      </x:c>
      <x:c r="K6086" s="0">
        <x:f>'Historical Trades'!K6086</x:f>
      </x:c>
      <x:c r="L6086" s="0">
        <x:f>'Historical Trades'!L6086</x:f>
      </x:c>
      <x:c r="M6086" s="0">
        <x:f>'Historical Trades'!M6086</x:f>
      </x:c>
      <x:c r="N6086" s="0">
        <x:f>CLEAN('Historical Trades'!O6086)</x:f>
      </x:c>
      <x:c r="P6086" s="14">
        <x:f>IF(G6086="sell",M6086,-M6086)</x:f>
      </x:c>
      <x:c r="Q6086" s="14">
        <x:f>VLOOKUP(N6086,'Currency Rates'!$A$3:$C$32,3,0)</x:f>
      </x:c>
      <x:c r="R6086" s="0">
        <x:f>IF(A6086="SPUS",0,IF(A6086="FWD",0,P6086/Q6086))</x:f>
      </x:c>
    </x:row>
    <x:row r="6087" spans="1:19" x14ac:dyDescent="0.3">
      <x:c r="A6087" s="0">
        <x:f>'Historical Trades'!A6087</x:f>
      </x:c>
      <x:c r="B6087" s="0">
        <x:f>'Historical Trades'!B6087</x:f>
      </x:c>
      <x:c r="C6087" s="23">
        <x:f>'Historical Trades'!C6087</x:f>
      </x:c>
      <x:c r="D6087" s="0">
        <x:f>'Historical Trades'!D6087</x:f>
      </x:c>
      <x:c r="E6087" s="23">
        <x:f>'Historical Trades'!E6087</x:f>
      </x:c>
      <x:c r="F6087" s="0">
        <x:f>'Historical Trades'!F6087</x:f>
      </x:c>
      <x:c r="G6087" s="0">
        <x:f>'Historical Trades'!G6087</x:f>
      </x:c>
      <x:c r="H6087" s="0">
        <x:f>'Historical Trades'!H6087</x:f>
      </x:c>
      <x:c r="I6087" s="0">
        <x:f>'Historical Trades'!I6087</x:f>
      </x:c>
      <x:c r="J6087" s="0">
        <x:f>'Historical Trades'!J6087</x:f>
      </x:c>
      <x:c r="K6087" s="0">
        <x:f>'Historical Trades'!K6087</x:f>
      </x:c>
      <x:c r="L6087" s="0">
        <x:f>'Historical Trades'!L6087</x:f>
      </x:c>
      <x:c r="M6087" s="0">
        <x:f>'Historical Trades'!M6087</x:f>
      </x:c>
      <x:c r="N6087" s="0">
        <x:f>CLEAN('Historical Trades'!O6087)</x:f>
      </x:c>
      <x:c r="P6087" s="14">
        <x:f>IF(G6087="sell",M6087,-M6087)</x:f>
      </x:c>
      <x:c r="Q6087" s="14">
        <x:f>VLOOKUP(N6087,'Currency Rates'!$A$3:$C$32,3,0)</x:f>
      </x:c>
      <x:c r="R6087" s="0">
        <x:f>IF(A6087="SPUS",0,IF(A6087="FWD",0,P6087/Q6087))</x:f>
      </x:c>
    </x:row>
    <x:row r="6088" spans="1:19" x14ac:dyDescent="0.3">
      <x:c r="A6088" s="0">
        <x:f>'Historical Trades'!A6088</x:f>
      </x:c>
      <x:c r="B6088" s="0">
        <x:f>'Historical Trades'!B6088</x:f>
      </x:c>
      <x:c r="C6088" s="23">
        <x:f>'Historical Trades'!C6088</x:f>
      </x:c>
      <x:c r="D6088" s="0">
        <x:f>'Historical Trades'!D6088</x:f>
      </x:c>
      <x:c r="E6088" s="23">
        <x:f>'Historical Trades'!E6088</x:f>
      </x:c>
      <x:c r="F6088" s="0">
        <x:f>'Historical Trades'!F6088</x:f>
      </x:c>
      <x:c r="G6088" s="0">
        <x:f>'Historical Trades'!G6088</x:f>
      </x:c>
      <x:c r="H6088" s="0">
        <x:f>'Historical Trades'!H6088</x:f>
      </x:c>
      <x:c r="I6088" s="0">
        <x:f>'Historical Trades'!I6088</x:f>
      </x:c>
      <x:c r="J6088" s="0">
        <x:f>'Historical Trades'!J6088</x:f>
      </x:c>
      <x:c r="K6088" s="0">
        <x:f>'Historical Trades'!K6088</x:f>
      </x:c>
      <x:c r="L6088" s="0">
        <x:f>'Historical Trades'!L6088</x:f>
      </x:c>
      <x:c r="M6088" s="0">
        <x:f>'Historical Trades'!M6088</x:f>
      </x:c>
      <x:c r="N6088" s="0">
        <x:f>CLEAN('Historical Trades'!O6088)</x:f>
      </x:c>
      <x:c r="P6088" s="14">
        <x:f>IF(G6088="sell",M6088,-M6088)</x:f>
      </x:c>
      <x:c r="Q6088" s="14">
        <x:f>VLOOKUP(N6088,'Currency Rates'!$A$3:$C$32,3,0)</x:f>
      </x:c>
      <x:c r="R6088" s="0">
        <x:f>IF(A6088="SPUS",0,IF(A6088="FWD",0,P6088/Q6088))</x:f>
      </x:c>
    </x:row>
    <x:row r="6089" spans="1:19" x14ac:dyDescent="0.3">
      <x:c r="A6089" s="0">
        <x:f>'Historical Trades'!A6089</x:f>
      </x:c>
      <x:c r="B6089" s="0">
        <x:f>'Historical Trades'!B6089</x:f>
      </x:c>
      <x:c r="C6089" s="23">
        <x:f>'Historical Trades'!C6089</x:f>
      </x:c>
      <x:c r="D6089" s="0">
        <x:f>'Historical Trades'!D6089</x:f>
      </x:c>
      <x:c r="E6089" s="23">
        <x:f>'Historical Trades'!E6089</x:f>
      </x:c>
      <x:c r="F6089" s="0">
        <x:f>'Historical Trades'!F6089</x:f>
      </x:c>
      <x:c r="G6089" s="0">
        <x:f>'Historical Trades'!G6089</x:f>
      </x:c>
      <x:c r="H6089" s="0">
        <x:f>'Historical Trades'!H6089</x:f>
      </x:c>
      <x:c r="I6089" s="0">
        <x:f>'Historical Trades'!I6089</x:f>
      </x:c>
      <x:c r="J6089" s="0">
        <x:f>'Historical Trades'!J6089</x:f>
      </x:c>
      <x:c r="K6089" s="0">
        <x:f>'Historical Trades'!K6089</x:f>
      </x:c>
      <x:c r="L6089" s="0">
        <x:f>'Historical Trades'!L6089</x:f>
      </x:c>
      <x:c r="M6089" s="0">
        <x:f>'Historical Trades'!M6089</x:f>
      </x:c>
      <x:c r="N6089" s="0">
        <x:f>CLEAN('Historical Trades'!O6089)</x:f>
      </x:c>
      <x:c r="P6089" s="14">
        <x:f>IF(G6089="sell",M6089,-M6089)</x:f>
      </x:c>
      <x:c r="Q6089" s="14">
        <x:f>VLOOKUP(N6089,'Currency Rates'!$A$3:$C$32,3,0)</x:f>
      </x:c>
      <x:c r="R6089" s="0">
        <x:f>IF(A6089="SPUS",0,IF(A6089="FWD",0,P6089/Q6089))</x:f>
      </x:c>
    </x:row>
    <x:row r="6090" spans="1:19" x14ac:dyDescent="0.3">
      <x:c r="A6090" s="0">
        <x:f>'Historical Trades'!A6090</x:f>
      </x:c>
      <x:c r="B6090" s="0">
        <x:f>'Historical Trades'!B6090</x:f>
      </x:c>
      <x:c r="C6090" s="23">
        <x:f>'Historical Trades'!C6090</x:f>
      </x:c>
      <x:c r="D6090" s="0">
        <x:f>'Historical Trades'!D6090</x:f>
      </x:c>
      <x:c r="E6090" s="23">
        <x:f>'Historical Trades'!E6090</x:f>
      </x:c>
      <x:c r="F6090" s="0">
        <x:f>'Historical Trades'!F6090</x:f>
      </x:c>
      <x:c r="G6090" s="0">
        <x:f>'Historical Trades'!G6090</x:f>
      </x:c>
      <x:c r="H6090" s="0">
        <x:f>'Historical Trades'!H6090</x:f>
      </x:c>
      <x:c r="I6090" s="0">
        <x:f>'Historical Trades'!I6090</x:f>
      </x:c>
      <x:c r="J6090" s="0">
        <x:f>'Historical Trades'!J6090</x:f>
      </x:c>
      <x:c r="K6090" s="0">
        <x:f>'Historical Trades'!K6090</x:f>
      </x:c>
      <x:c r="L6090" s="0">
        <x:f>'Historical Trades'!L6090</x:f>
      </x:c>
      <x:c r="M6090" s="0">
        <x:f>'Historical Trades'!M6090</x:f>
      </x:c>
      <x:c r="N6090" s="0">
        <x:f>CLEAN('Historical Trades'!O6090)</x:f>
      </x:c>
      <x:c r="P6090" s="14">
        <x:f>IF(G6090="sell",M6090,-M6090)</x:f>
      </x:c>
      <x:c r="Q6090" s="14">
        <x:f>VLOOKUP(N6090,'Currency Rates'!$A$3:$C$32,3,0)</x:f>
      </x:c>
      <x:c r="R6090" s="0">
        <x:f>IF(A6090="SPUS",0,IF(A6090="FWD",0,P6090/Q6090))</x:f>
      </x:c>
    </x:row>
    <x:row r="6091" spans="1:19" x14ac:dyDescent="0.3">
      <x:c r="A6091" s="0">
        <x:f>'Historical Trades'!A6091</x:f>
      </x:c>
      <x:c r="B6091" s="0">
        <x:f>'Historical Trades'!B6091</x:f>
      </x:c>
      <x:c r="C6091" s="23">
        <x:f>'Historical Trades'!C6091</x:f>
      </x:c>
      <x:c r="D6091" s="0">
        <x:f>'Historical Trades'!D6091</x:f>
      </x:c>
      <x:c r="E6091" s="23">
        <x:f>'Historical Trades'!E6091</x:f>
      </x:c>
      <x:c r="F6091" s="0">
        <x:f>'Historical Trades'!F6091</x:f>
      </x:c>
      <x:c r="G6091" s="0">
        <x:f>'Historical Trades'!G6091</x:f>
      </x:c>
      <x:c r="H6091" s="0">
        <x:f>'Historical Trades'!H6091</x:f>
      </x:c>
      <x:c r="I6091" s="0">
        <x:f>'Historical Trades'!I6091</x:f>
      </x:c>
      <x:c r="J6091" s="0">
        <x:f>'Historical Trades'!J6091</x:f>
      </x:c>
      <x:c r="K6091" s="0">
        <x:f>'Historical Trades'!K6091</x:f>
      </x:c>
      <x:c r="L6091" s="0">
        <x:f>'Historical Trades'!L6091</x:f>
      </x:c>
      <x:c r="M6091" s="0">
        <x:f>'Historical Trades'!M6091</x:f>
      </x:c>
      <x:c r="N6091" s="0">
        <x:f>CLEAN('Historical Trades'!O6091)</x:f>
      </x:c>
      <x:c r="P6091" s="14">
        <x:f>IF(G6091="sell",M6091,-M6091)</x:f>
      </x:c>
      <x:c r="Q6091" s="14">
        <x:f>VLOOKUP(N6091,'Currency Rates'!$A$3:$C$32,3,0)</x:f>
      </x:c>
      <x:c r="R6091" s="0">
        <x:f>IF(A6091="SPUS",0,IF(A6091="FWD",0,P6091/Q6091))</x:f>
      </x:c>
    </x:row>
    <x:row r="6092" spans="1:19" x14ac:dyDescent="0.3">
      <x:c r="A6092" s="0">
        <x:f>'Historical Trades'!A6092</x:f>
      </x:c>
      <x:c r="B6092" s="0">
        <x:f>'Historical Trades'!B6092</x:f>
      </x:c>
      <x:c r="C6092" s="23">
        <x:f>'Historical Trades'!C6092</x:f>
      </x:c>
      <x:c r="D6092" s="0">
        <x:f>'Historical Trades'!D6092</x:f>
      </x:c>
      <x:c r="E6092" s="23">
        <x:f>'Historical Trades'!E6092</x:f>
      </x:c>
      <x:c r="F6092" s="0">
        <x:f>'Historical Trades'!F6092</x:f>
      </x:c>
      <x:c r="G6092" s="0">
        <x:f>'Historical Trades'!G6092</x:f>
      </x:c>
      <x:c r="H6092" s="0">
        <x:f>'Historical Trades'!H6092</x:f>
      </x:c>
      <x:c r="I6092" s="0">
        <x:f>'Historical Trades'!I6092</x:f>
      </x:c>
      <x:c r="J6092" s="0">
        <x:f>'Historical Trades'!J6092</x:f>
      </x:c>
      <x:c r="K6092" s="0">
        <x:f>'Historical Trades'!K6092</x:f>
      </x:c>
      <x:c r="L6092" s="0">
        <x:f>'Historical Trades'!L6092</x:f>
      </x:c>
      <x:c r="M6092" s="0">
        <x:f>'Historical Trades'!M6092</x:f>
      </x:c>
      <x:c r="N6092" s="0">
        <x:f>CLEAN('Historical Trades'!O6092)</x:f>
      </x:c>
      <x:c r="P6092" s="14">
        <x:f>IF(G6092="sell",M6092,-M6092)</x:f>
      </x:c>
      <x:c r="Q6092" s="14">
        <x:f>VLOOKUP(N6092,'Currency Rates'!$A$3:$C$32,3,0)</x:f>
      </x:c>
      <x:c r="R6092" s="0">
        <x:f>IF(A6092="SPUS",0,IF(A6092="FWD",0,P6092/Q6092))</x:f>
      </x:c>
    </x:row>
    <x:row r="6093" spans="1:19" x14ac:dyDescent="0.3">
      <x:c r="A6093" s="0">
        <x:f>'Historical Trades'!A6093</x:f>
      </x:c>
      <x:c r="B6093" s="0">
        <x:f>'Historical Trades'!B6093</x:f>
      </x:c>
      <x:c r="C6093" s="23">
        <x:f>'Historical Trades'!C6093</x:f>
      </x:c>
      <x:c r="D6093" s="0">
        <x:f>'Historical Trades'!D6093</x:f>
      </x:c>
      <x:c r="E6093" s="23">
        <x:f>'Historical Trades'!E6093</x:f>
      </x:c>
      <x:c r="F6093" s="0">
        <x:f>'Historical Trades'!F6093</x:f>
      </x:c>
      <x:c r="G6093" s="0">
        <x:f>'Historical Trades'!G6093</x:f>
      </x:c>
      <x:c r="H6093" s="0">
        <x:f>'Historical Trades'!H6093</x:f>
      </x:c>
      <x:c r="I6093" s="0">
        <x:f>'Historical Trades'!I6093</x:f>
      </x:c>
      <x:c r="J6093" s="0">
        <x:f>'Historical Trades'!J6093</x:f>
      </x:c>
      <x:c r="K6093" s="0">
        <x:f>'Historical Trades'!K6093</x:f>
      </x:c>
      <x:c r="L6093" s="0">
        <x:f>'Historical Trades'!L6093</x:f>
      </x:c>
      <x:c r="M6093" s="0">
        <x:f>'Historical Trades'!M6093</x:f>
      </x:c>
      <x:c r="N6093" s="0">
        <x:f>CLEAN('Historical Trades'!O6093)</x:f>
      </x:c>
      <x:c r="P6093" s="14">
        <x:f>IF(G6093="sell",M6093,-M6093)</x:f>
      </x:c>
      <x:c r="Q6093" s="14">
        <x:f>VLOOKUP(N6093,'Currency Rates'!$A$3:$C$32,3,0)</x:f>
      </x:c>
      <x:c r="R6093" s="0">
        <x:f>IF(A6093="SPUS",0,IF(A6093="FWD",0,P6093/Q6093))</x:f>
      </x:c>
    </x:row>
    <x:row r="6094" spans="1:19" x14ac:dyDescent="0.3">
      <x:c r="A6094" s="0">
        <x:f>'Historical Trades'!A6094</x:f>
      </x:c>
      <x:c r="B6094" s="0">
        <x:f>'Historical Trades'!B6094</x:f>
      </x:c>
      <x:c r="C6094" s="23">
        <x:f>'Historical Trades'!C6094</x:f>
      </x:c>
      <x:c r="D6094" s="0">
        <x:f>'Historical Trades'!D6094</x:f>
      </x:c>
      <x:c r="E6094" s="23">
        <x:f>'Historical Trades'!E6094</x:f>
      </x:c>
      <x:c r="F6094" s="0">
        <x:f>'Historical Trades'!F6094</x:f>
      </x:c>
      <x:c r="G6094" s="0">
        <x:f>'Historical Trades'!G6094</x:f>
      </x:c>
      <x:c r="H6094" s="0">
        <x:f>'Historical Trades'!H6094</x:f>
      </x:c>
      <x:c r="I6094" s="0">
        <x:f>'Historical Trades'!I6094</x:f>
      </x:c>
      <x:c r="J6094" s="0">
        <x:f>'Historical Trades'!J6094</x:f>
      </x:c>
      <x:c r="K6094" s="0">
        <x:f>'Historical Trades'!K6094</x:f>
      </x:c>
      <x:c r="L6094" s="0">
        <x:f>'Historical Trades'!L6094</x:f>
      </x:c>
      <x:c r="M6094" s="0">
        <x:f>'Historical Trades'!M6094</x:f>
      </x:c>
      <x:c r="N6094" s="0">
        <x:f>CLEAN('Historical Trades'!O6094)</x:f>
      </x:c>
      <x:c r="P6094" s="14">
        <x:f>IF(G6094="sell",M6094,-M6094)</x:f>
      </x:c>
      <x:c r="Q6094" s="14">
        <x:f>VLOOKUP(N6094,'Currency Rates'!$A$3:$C$32,3,0)</x:f>
      </x:c>
      <x:c r="R6094" s="0">
        <x:f>IF(A6094="SPUS",0,IF(A6094="FWD",0,P6094/Q6094))</x:f>
      </x:c>
    </x:row>
    <x:row r="6095" spans="1:19" x14ac:dyDescent="0.3">
      <x:c r="A6095" s="0">
        <x:f>'Historical Trades'!A6095</x:f>
      </x:c>
      <x:c r="B6095" s="0">
        <x:f>'Historical Trades'!B6095</x:f>
      </x:c>
      <x:c r="C6095" s="23">
        <x:f>'Historical Trades'!C6095</x:f>
      </x:c>
      <x:c r="D6095" s="0">
        <x:f>'Historical Trades'!D6095</x:f>
      </x:c>
      <x:c r="E6095" s="23">
        <x:f>'Historical Trades'!E6095</x:f>
      </x:c>
      <x:c r="F6095" s="0">
        <x:f>'Historical Trades'!F6095</x:f>
      </x:c>
      <x:c r="G6095" s="0">
        <x:f>'Historical Trades'!G6095</x:f>
      </x:c>
      <x:c r="H6095" s="0">
        <x:f>'Historical Trades'!H6095</x:f>
      </x:c>
      <x:c r="I6095" s="0">
        <x:f>'Historical Trades'!I6095</x:f>
      </x:c>
      <x:c r="J6095" s="0">
        <x:f>'Historical Trades'!J6095</x:f>
      </x:c>
      <x:c r="K6095" s="0">
        <x:f>'Historical Trades'!K6095</x:f>
      </x:c>
      <x:c r="L6095" s="0">
        <x:f>'Historical Trades'!L6095</x:f>
      </x:c>
      <x:c r="M6095" s="0">
        <x:f>'Historical Trades'!M6095</x:f>
      </x:c>
      <x:c r="N6095" s="0">
        <x:f>CLEAN('Historical Trades'!O6095)</x:f>
      </x:c>
      <x:c r="P6095" s="14">
        <x:f>IF(G6095="sell",M6095,-M6095)</x:f>
      </x:c>
      <x:c r="Q6095" s="14">
        <x:f>VLOOKUP(N6095,'Currency Rates'!$A$3:$C$32,3,0)</x:f>
      </x:c>
      <x:c r="R6095" s="0">
        <x:f>IF(A6095="SPUS",0,IF(A6095="FWD",0,P6095/Q6095))</x:f>
      </x:c>
    </x:row>
    <x:row r="6096" spans="1:19" x14ac:dyDescent="0.3">
      <x:c r="A6096" s="0">
        <x:f>'Historical Trades'!A6096</x:f>
      </x:c>
      <x:c r="B6096" s="0">
        <x:f>'Historical Trades'!B6096</x:f>
      </x:c>
      <x:c r="C6096" s="23">
        <x:f>'Historical Trades'!C6096</x:f>
      </x:c>
      <x:c r="D6096" s="0">
        <x:f>'Historical Trades'!D6096</x:f>
      </x:c>
      <x:c r="E6096" s="23">
        <x:f>'Historical Trades'!E6096</x:f>
      </x:c>
      <x:c r="F6096" s="0">
        <x:f>'Historical Trades'!F6096</x:f>
      </x:c>
      <x:c r="G6096" s="0">
        <x:f>'Historical Trades'!G6096</x:f>
      </x:c>
      <x:c r="H6096" s="0">
        <x:f>'Historical Trades'!H6096</x:f>
      </x:c>
      <x:c r="I6096" s="0">
        <x:f>'Historical Trades'!I6096</x:f>
      </x:c>
      <x:c r="J6096" s="0">
        <x:f>'Historical Trades'!J6096</x:f>
      </x:c>
      <x:c r="K6096" s="0">
        <x:f>'Historical Trades'!K6096</x:f>
      </x:c>
      <x:c r="L6096" s="0">
        <x:f>'Historical Trades'!L6096</x:f>
      </x:c>
      <x:c r="M6096" s="0">
        <x:f>'Historical Trades'!M6096</x:f>
      </x:c>
      <x:c r="N6096" s="0">
        <x:f>CLEAN('Historical Trades'!O6096)</x:f>
      </x:c>
      <x:c r="P6096" s="14">
        <x:f>IF(G6096="sell",M6096,-M6096)</x:f>
      </x:c>
      <x:c r="Q6096" s="14">
        <x:f>VLOOKUP(N6096,'Currency Rates'!$A$3:$C$32,3,0)</x:f>
      </x:c>
      <x:c r="R6096" s="0">
        <x:f>IF(A6096="SPUS",0,IF(A6096="FWD",0,P6096/Q6096))</x:f>
      </x:c>
    </x:row>
    <x:row r="6097" spans="1:19" x14ac:dyDescent="0.3">
      <x:c r="A6097" s="0">
        <x:f>'Historical Trades'!A6097</x:f>
      </x:c>
      <x:c r="B6097" s="0">
        <x:f>'Historical Trades'!B6097</x:f>
      </x:c>
      <x:c r="C6097" s="23">
        <x:f>'Historical Trades'!C6097</x:f>
      </x:c>
      <x:c r="D6097" s="0">
        <x:f>'Historical Trades'!D6097</x:f>
      </x:c>
      <x:c r="E6097" s="23">
        <x:f>'Historical Trades'!E6097</x:f>
      </x:c>
      <x:c r="F6097" s="0">
        <x:f>'Historical Trades'!F6097</x:f>
      </x:c>
      <x:c r="G6097" s="0">
        <x:f>'Historical Trades'!G6097</x:f>
      </x:c>
      <x:c r="H6097" s="0">
        <x:f>'Historical Trades'!H6097</x:f>
      </x:c>
      <x:c r="I6097" s="0">
        <x:f>'Historical Trades'!I6097</x:f>
      </x:c>
      <x:c r="J6097" s="0">
        <x:f>'Historical Trades'!J6097</x:f>
      </x:c>
      <x:c r="K6097" s="0">
        <x:f>'Historical Trades'!K6097</x:f>
      </x:c>
      <x:c r="L6097" s="0">
        <x:f>'Historical Trades'!L6097</x:f>
      </x:c>
      <x:c r="M6097" s="0">
        <x:f>'Historical Trades'!M6097</x:f>
      </x:c>
      <x:c r="N6097" s="0">
        <x:f>CLEAN('Historical Trades'!O6097)</x:f>
      </x:c>
      <x:c r="P6097" s="14">
        <x:f>IF(G6097="sell",M6097,-M6097)</x:f>
      </x:c>
      <x:c r="Q6097" s="14">
        <x:f>VLOOKUP(N6097,'Currency Rates'!$A$3:$C$32,3,0)</x:f>
      </x:c>
      <x:c r="R6097" s="0">
        <x:f>IF(A6097="SPUS",0,IF(A6097="FWD",0,P6097/Q6097))</x:f>
      </x:c>
    </x:row>
    <x:row r="6098" spans="1:19" x14ac:dyDescent="0.3">
      <x:c r="A6098" s="0">
        <x:f>'Historical Trades'!A6098</x:f>
      </x:c>
      <x:c r="B6098" s="0">
        <x:f>'Historical Trades'!B6098</x:f>
      </x:c>
      <x:c r="C6098" s="23">
        <x:f>'Historical Trades'!C6098</x:f>
      </x:c>
      <x:c r="D6098" s="0">
        <x:f>'Historical Trades'!D6098</x:f>
      </x:c>
      <x:c r="E6098" s="23">
        <x:f>'Historical Trades'!E6098</x:f>
      </x:c>
      <x:c r="F6098" s="0">
        <x:f>'Historical Trades'!F6098</x:f>
      </x:c>
      <x:c r="G6098" s="0">
        <x:f>'Historical Trades'!G6098</x:f>
      </x:c>
      <x:c r="H6098" s="0">
        <x:f>'Historical Trades'!H6098</x:f>
      </x:c>
      <x:c r="I6098" s="0">
        <x:f>'Historical Trades'!I6098</x:f>
      </x:c>
      <x:c r="J6098" s="0">
        <x:f>'Historical Trades'!J6098</x:f>
      </x:c>
      <x:c r="K6098" s="0">
        <x:f>'Historical Trades'!K6098</x:f>
      </x:c>
      <x:c r="L6098" s="0">
        <x:f>'Historical Trades'!L6098</x:f>
      </x:c>
      <x:c r="M6098" s="0">
        <x:f>'Historical Trades'!M6098</x:f>
      </x:c>
      <x:c r="N6098" s="0">
        <x:f>CLEAN('Historical Trades'!O6098)</x:f>
      </x:c>
      <x:c r="P6098" s="14">
        <x:f>IF(G6098="sell",M6098,-M6098)</x:f>
      </x:c>
      <x:c r="Q6098" s="14">
        <x:f>VLOOKUP(N6098,'Currency Rates'!$A$3:$C$32,3,0)</x:f>
      </x:c>
      <x:c r="R6098" s="0">
        <x:f>IF(A6098="SPUS",0,IF(A6098="FWD",0,P6098/Q6098))</x:f>
      </x:c>
    </x:row>
    <x:row r="6099" spans="1:19" x14ac:dyDescent="0.3">
      <x:c r="A6099" s="0">
        <x:f>'Historical Trades'!A6099</x:f>
      </x:c>
      <x:c r="B6099" s="0">
        <x:f>'Historical Trades'!B6099</x:f>
      </x:c>
      <x:c r="C6099" s="23">
        <x:f>'Historical Trades'!C6099</x:f>
      </x:c>
      <x:c r="D6099" s="0">
        <x:f>'Historical Trades'!D6099</x:f>
      </x:c>
      <x:c r="E6099" s="23">
        <x:f>'Historical Trades'!E6099</x:f>
      </x:c>
      <x:c r="F6099" s="0">
        <x:f>'Historical Trades'!F6099</x:f>
      </x:c>
      <x:c r="G6099" s="0">
        <x:f>'Historical Trades'!G6099</x:f>
      </x:c>
      <x:c r="H6099" s="0">
        <x:f>'Historical Trades'!H6099</x:f>
      </x:c>
      <x:c r="I6099" s="0">
        <x:f>'Historical Trades'!I6099</x:f>
      </x:c>
      <x:c r="J6099" s="0">
        <x:f>'Historical Trades'!J6099</x:f>
      </x:c>
      <x:c r="K6099" s="0">
        <x:f>'Historical Trades'!K6099</x:f>
      </x:c>
      <x:c r="L6099" s="0">
        <x:f>'Historical Trades'!L6099</x:f>
      </x:c>
      <x:c r="M6099" s="0">
        <x:f>'Historical Trades'!M6099</x:f>
      </x:c>
      <x:c r="N6099" s="0">
        <x:f>CLEAN('Historical Trades'!O6099)</x:f>
      </x:c>
      <x:c r="P6099" s="14">
        <x:f>IF(G6099="sell",M6099,-M6099)</x:f>
      </x:c>
      <x:c r="Q6099" s="14">
        <x:f>VLOOKUP(N6099,'Currency Rates'!$A$3:$C$32,3,0)</x:f>
      </x:c>
      <x:c r="R6099" s="0">
        <x:f>IF(A6099="SPUS",0,IF(A6099="FWD",0,P6099/Q6099))</x:f>
      </x:c>
    </x:row>
    <x:row r="6100" spans="1:19" x14ac:dyDescent="0.3">
      <x:c r="A6100" s="0">
        <x:f>'Historical Trades'!A6100</x:f>
      </x:c>
      <x:c r="B6100" s="0">
        <x:f>'Historical Trades'!B6100</x:f>
      </x:c>
      <x:c r="C6100" s="23">
        <x:f>'Historical Trades'!C6100</x:f>
      </x:c>
      <x:c r="D6100" s="0">
        <x:f>'Historical Trades'!D6100</x:f>
      </x:c>
      <x:c r="E6100" s="23">
        <x:f>'Historical Trades'!E6100</x:f>
      </x:c>
      <x:c r="F6100" s="0">
        <x:f>'Historical Trades'!F6100</x:f>
      </x:c>
      <x:c r="G6100" s="0">
        <x:f>'Historical Trades'!G6100</x:f>
      </x:c>
      <x:c r="H6100" s="0">
        <x:f>'Historical Trades'!H6100</x:f>
      </x:c>
      <x:c r="I6100" s="0">
        <x:f>'Historical Trades'!I6100</x:f>
      </x:c>
      <x:c r="J6100" s="0">
        <x:f>'Historical Trades'!J6100</x:f>
      </x:c>
      <x:c r="K6100" s="0">
        <x:f>'Historical Trades'!K6100</x:f>
      </x:c>
      <x:c r="L6100" s="0">
        <x:f>'Historical Trades'!L6100</x:f>
      </x:c>
      <x:c r="M6100" s="0">
        <x:f>'Historical Trades'!M6100</x:f>
      </x:c>
      <x:c r="N6100" s="0">
        <x:f>CLEAN('Historical Trades'!O6100)</x:f>
      </x:c>
      <x:c r="P6100" s="14">
        <x:f>IF(G6100="sell",M6100,-M6100)</x:f>
      </x:c>
      <x:c r="Q6100" s="14">
        <x:f>VLOOKUP(N6100,'Currency Rates'!$A$3:$C$32,3,0)</x:f>
      </x:c>
      <x:c r="R6100" s="0">
        <x:f>IF(A6100="SPUS",0,IF(A6100="FWD",0,P6100/Q6100))</x:f>
      </x:c>
    </x:row>
    <x:row r="6101" spans="1:19" x14ac:dyDescent="0.3">
      <x:c r="A6101" s="0">
        <x:f>'Historical Trades'!A6101</x:f>
      </x:c>
      <x:c r="B6101" s="0">
        <x:f>'Historical Trades'!B6101</x:f>
      </x:c>
      <x:c r="C6101" s="23">
        <x:f>'Historical Trades'!C6101</x:f>
      </x:c>
      <x:c r="D6101" s="0">
        <x:f>'Historical Trades'!D6101</x:f>
      </x:c>
      <x:c r="E6101" s="23">
        <x:f>'Historical Trades'!E6101</x:f>
      </x:c>
      <x:c r="F6101" s="0">
        <x:f>'Historical Trades'!F6101</x:f>
      </x:c>
      <x:c r="G6101" s="0">
        <x:f>'Historical Trades'!G6101</x:f>
      </x:c>
      <x:c r="H6101" s="0">
        <x:f>'Historical Trades'!H6101</x:f>
      </x:c>
      <x:c r="I6101" s="0">
        <x:f>'Historical Trades'!I6101</x:f>
      </x:c>
      <x:c r="J6101" s="0">
        <x:f>'Historical Trades'!J6101</x:f>
      </x:c>
      <x:c r="K6101" s="0">
        <x:f>'Historical Trades'!K6101</x:f>
      </x:c>
      <x:c r="L6101" s="0">
        <x:f>'Historical Trades'!L6101</x:f>
      </x:c>
      <x:c r="M6101" s="0">
        <x:f>'Historical Trades'!M6101</x:f>
      </x:c>
      <x:c r="N6101" s="0">
        <x:f>CLEAN('Historical Trades'!O6101)</x:f>
      </x:c>
      <x:c r="P6101" s="14">
        <x:f>IF(G6101="sell",M6101,-M6101)</x:f>
      </x:c>
      <x:c r="Q6101" s="14">
        <x:f>VLOOKUP(N6101,'Currency Rates'!$A$3:$C$32,3,0)</x:f>
      </x:c>
      <x:c r="R6101" s="0">
        <x:f>IF(A6101="SPUS",0,IF(A6101="FWD",0,P6101/Q6101))</x:f>
      </x:c>
    </x:row>
    <x:row r="6102" spans="1:19" x14ac:dyDescent="0.3">
      <x:c r="A6102" s="0">
        <x:f>'Historical Trades'!A6102</x:f>
      </x:c>
      <x:c r="B6102" s="0">
        <x:f>'Historical Trades'!B6102</x:f>
      </x:c>
      <x:c r="C6102" s="23">
        <x:f>'Historical Trades'!C6102</x:f>
      </x:c>
      <x:c r="D6102" s="0">
        <x:f>'Historical Trades'!D6102</x:f>
      </x:c>
      <x:c r="E6102" s="23">
        <x:f>'Historical Trades'!E6102</x:f>
      </x:c>
      <x:c r="F6102" s="0">
        <x:f>'Historical Trades'!F6102</x:f>
      </x:c>
      <x:c r="G6102" s="0">
        <x:f>'Historical Trades'!G6102</x:f>
      </x:c>
      <x:c r="H6102" s="0">
        <x:f>'Historical Trades'!H6102</x:f>
      </x:c>
      <x:c r="I6102" s="0">
        <x:f>'Historical Trades'!I6102</x:f>
      </x:c>
      <x:c r="J6102" s="0">
        <x:f>'Historical Trades'!J6102</x:f>
      </x:c>
      <x:c r="K6102" s="0">
        <x:f>'Historical Trades'!K6102</x:f>
      </x:c>
      <x:c r="L6102" s="0">
        <x:f>'Historical Trades'!L6102</x:f>
      </x:c>
      <x:c r="M6102" s="0">
        <x:f>'Historical Trades'!M6102</x:f>
      </x:c>
      <x:c r="N6102" s="0">
        <x:f>CLEAN('Historical Trades'!O6102)</x:f>
      </x:c>
      <x:c r="P6102" s="14">
        <x:f>IF(G6102="sell",M6102,-M6102)</x:f>
      </x:c>
      <x:c r="Q6102" s="14">
        <x:f>VLOOKUP(N6102,'Currency Rates'!$A$3:$C$32,3,0)</x:f>
      </x:c>
      <x:c r="R6102" s="0">
        <x:f>IF(A6102="SPUS",0,IF(A6102="FWD",0,P6102/Q6102))</x:f>
      </x:c>
    </x:row>
    <x:row r="6103" spans="1:19" x14ac:dyDescent="0.3">
      <x:c r="A6103" s="0">
        <x:f>'Historical Trades'!A6103</x:f>
      </x:c>
      <x:c r="B6103" s="0">
        <x:f>'Historical Trades'!B6103</x:f>
      </x:c>
      <x:c r="C6103" s="23">
        <x:f>'Historical Trades'!C6103</x:f>
      </x:c>
      <x:c r="D6103" s="0">
        <x:f>'Historical Trades'!D6103</x:f>
      </x:c>
      <x:c r="E6103" s="23">
        <x:f>'Historical Trades'!E6103</x:f>
      </x:c>
      <x:c r="F6103" s="0">
        <x:f>'Historical Trades'!F6103</x:f>
      </x:c>
      <x:c r="G6103" s="0">
        <x:f>'Historical Trades'!G6103</x:f>
      </x:c>
      <x:c r="H6103" s="0">
        <x:f>'Historical Trades'!H6103</x:f>
      </x:c>
      <x:c r="I6103" s="0">
        <x:f>'Historical Trades'!I6103</x:f>
      </x:c>
      <x:c r="J6103" s="0">
        <x:f>'Historical Trades'!J6103</x:f>
      </x:c>
      <x:c r="K6103" s="0">
        <x:f>'Historical Trades'!K6103</x:f>
      </x:c>
      <x:c r="L6103" s="0">
        <x:f>'Historical Trades'!L6103</x:f>
      </x:c>
      <x:c r="M6103" s="0">
        <x:f>'Historical Trades'!M6103</x:f>
      </x:c>
      <x:c r="N6103" s="0">
        <x:f>CLEAN('Historical Trades'!O6103)</x:f>
      </x:c>
      <x:c r="P6103" s="14">
        <x:f>IF(G6103="sell",M6103,-M6103)</x:f>
      </x:c>
      <x:c r="Q6103" s="14">
        <x:f>VLOOKUP(N6103,'Currency Rates'!$A$3:$C$32,3,0)</x:f>
      </x:c>
      <x:c r="R6103" s="0">
        <x:f>IF(A6103="SPUS",0,IF(A6103="FWD",0,P6103/Q6103))</x:f>
      </x:c>
    </x:row>
    <x:row r="6104" spans="1:19" x14ac:dyDescent="0.3">
      <x:c r="A6104" s="0">
        <x:f>'Historical Trades'!A6104</x:f>
      </x:c>
      <x:c r="B6104" s="0">
        <x:f>'Historical Trades'!B6104</x:f>
      </x:c>
      <x:c r="C6104" s="23">
        <x:f>'Historical Trades'!C6104</x:f>
      </x:c>
      <x:c r="D6104" s="0">
        <x:f>'Historical Trades'!D6104</x:f>
      </x:c>
      <x:c r="E6104" s="23">
        <x:f>'Historical Trades'!E6104</x:f>
      </x:c>
      <x:c r="F6104" s="0">
        <x:f>'Historical Trades'!F6104</x:f>
      </x:c>
      <x:c r="G6104" s="0">
        <x:f>'Historical Trades'!G6104</x:f>
      </x:c>
      <x:c r="H6104" s="0">
        <x:f>'Historical Trades'!H6104</x:f>
      </x:c>
      <x:c r="I6104" s="0">
        <x:f>'Historical Trades'!I6104</x:f>
      </x:c>
      <x:c r="J6104" s="0">
        <x:f>'Historical Trades'!J6104</x:f>
      </x:c>
      <x:c r="K6104" s="0">
        <x:f>'Historical Trades'!K6104</x:f>
      </x:c>
      <x:c r="L6104" s="0">
        <x:f>'Historical Trades'!L6104</x:f>
      </x:c>
      <x:c r="M6104" s="0">
        <x:f>'Historical Trades'!M6104</x:f>
      </x:c>
      <x:c r="N6104" s="0">
        <x:f>CLEAN('Historical Trades'!O6104)</x:f>
      </x:c>
      <x:c r="P6104" s="14">
        <x:f>IF(G6104="sell",M6104,-M6104)</x:f>
      </x:c>
      <x:c r="Q6104" s="14">
        <x:f>VLOOKUP(N6104,'Currency Rates'!$A$3:$C$32,3,0)</x:f>
      </x:c>
      <x:c r="R6104" s="0">
        <x:f>IF(A6104="SPUS",0,IF(A6104="FWD",0,P6104/Q6104))</x:f>
      </x:c>
    </x:row>
    <x:row r="6105" spans="1:19" x14ac:dyDescent="0.3">
      <x:c r="A6105" s="0">
        <x:f>'Historical Trades'!A6105</x:f>
      </x:c>
      <x:c r="B6105" s="0">
        <x:f>'Historical Trades'!B6105</x:f>
      </x:c>
      <x:c r="C6105" s="23">
        <x:f>'Historical Trades'!C6105</x:f>
      </x:c>
      <x:c r="D6105" s="0">
        <x:f>'Historical Trades'!D6105</x:f>
      </x:c>
      <x:c r="E6105" s="23">
        <x:f>'Historical Trades'!E6105</x:f>
      </x:c>
      <x:c r="F6105" s="0">
        <x:f>'Historical Trades'!F6105</x:f>
      </x:c>
      <x:c r="G6105" s="0">
        <x:f>'Historical Trades'!G6105</x:f>
      </x:c>
      <x:c r="H6105" s="0">
        <x:f>'Historical Trades'!H6105</x:f>
      </x:c>
      <x:c r="I6105" s="0">
        <x:f>'Historical Trades'!I6105</x:f>
      </x:c>
      <x:c r="J6105" s="0">
        <x:f>'Historical Trades'!J6105</x:f>
      </x:c>
      <x:c r="K6105" s="0">
        <x:f>'Historical Trades'!K6105</x:f>
      </x:c>
      <x:c r="L6105" s="0">
        <x:f>'Historical Trades'!L6105</x:f>
      </x:c>
      <x:c r="M6105" s="0">
        <x:f>'Historical Trades'!M6105</x:f>
      </x:c>
      <x:c r="N6105" s="0">
        <x:f>CLEAN('Historical Trades'!O6105)</x:f>
      </x:c>
      <x:c r="P6105" s="14">
        <x:f>IF(G6105="sell",M6105,-M6105)</x:f>
      </x:c>
      <x:c r="Q6105" s="14">
        <x:f>VLOOKUP(N6105,'Currency Rates'!$A$3:$C$32,3,0)</x:f>
      </x:c>
      <x:c r="R6105" s="0">
        <x:f>IF(A6105="SPUS",0,IF(A6105="FWD",0,P6105/Q6105))</x:f>
      </x:c>
    </x:row>
    <x:row r="6106" spans="1:19" x14ac:dyDescent="0.3">
      <x:c r="A6106" s="0">
        <x:f>'Historical Trades'!A6106</x:f>
      </x:c>
      <x:c r="B6106" s="0">
        <x:f>'Historical Trades'!B6106</x:f>
      </x:c>
      <x:c r="C6106" s="23">
        <x:f>'Historical Trades'!C6106</x:f>
      </x:c>
      <x:c r="D6106" s="0">
        <x:f>'Historical Trades'!D6106</x:f>
      </x:c>
      <x:c r="E6106" s="23">
        <x:f>'Historical Trades'!E6106</x:f>
      </x:c>
      <x:c r="F6106" s="0">
        <x:f>'Historical Trades'!F6106</x:f>
      </x:c>
      <x:c r="G6106" s="0">
        <x:f>'Historical Trades'!G6106</x:f>
      </x:c>
      <x:c r="H6106" s="0">
        <x:f>'Historical Trades'!H6106</x:f>
      </x:c>
      <x:c r="I6106" s="0">
        <x:f>'Historical Trades'!I6106</x:f>
      </x:c>
      <x:c r="J6106" s="0">
        <x:f>'Historical Trades'!J6106</x:f>
      </x:c>
      <x:c r="K6106" s="0">
        <x:f>'Historical Trades'!K6106</x:f>
      </x:c>
      <x:c r="L6106" s="0">
        <x:f>'Historical Trades'!L6106</x:f>
      </x:c>
      <x:c r="M6106" s="0">
        <x:f>'Historical Trades'!M6106</x:f>
      </x:c>
      <x:c r="N6106" s="0">
        <x:f>CLEAN('Historical Trades'!O6106)</x:f>
      </x:c>
      <x:c r="P6106" s="14">
        <x:f>IF(G6106="sell",M6106,-M6106)</x:f>
      </x:c>
      <x:c r="Q6106" s="14">
        <x:f>VLOOKUP(N6106,'Currency Rates'!$A$3:$C$32,3,0)</x:f>
      </x:c>
      <x:c r="R6106" s="0">
        <x:f>IF(A6106="SPUS",0,IF(A6106="FWD",0,P6106/Q6106))</x:f>
      </x:c>
    </x:row>
    <x:row r="6107" spans="1:19" x14ac:dyDescent="0.3">
      <x:c r="A6107" s="0">
        <x:f>'Historical Trades'!A6107</x:f>
      </x:c>
      <x:c r="B6107" s="0">
        <x:f>'Historical Trades'!B6107</x:f>
      </x:c>
      <x:c r="C6107" s="23">
        <x:f>'Historical Trades'!C6107</x:f>
      </x:c>
      <x:c r="D6107" s="0">
        <x:f>'Historical Trades'!D6107</x:f>
      </x:c>
      <x:c r="E6107" s="23">
        <x:f>'Historical Trades'!E6107</x:f>
      </x:c>
      <x:c r="F6107" s="0">
        <x:f>'Historical Trades'!F6107</x:f>
      </x:c>
      <x:c r="G6107" s="0">
        <x:f>'Historical Trades'!G6107</x:f>
      </x:c>
      <x:c r="H6107" s="0">
        <x:f>'Historical Trades'!H6107</x:f>
      </x:c>
      <x:c r="I6107" s="0">
        <x:f>'Historical Trades'!I6107</x:f>
      </x:c>
      <x:c r="J6107" s="0">
        <x:f>'Historical Trades'!J6107</x:f>
      </x:c>
      <x:c r="K6107" s="0">
        <x:f>'Historical Trades'!K6107</x:f>
      </x:c>
      <x:c r="L6107" s="0">
        <x:f>'Historical Trades'!L6107</x:f>
      </x:c>
      <x:c r="M6107" s="0">
        <x:f>'Historical Trades'!M6107</x:f>
      </x:c>
      <x:c r="N6107" s="0">
        <x:f>CLEAN('Historical Trades'!O6107)</x:f>
      </x:c>
      <x:c r="P6107" s="14">
        <x:f>IF(G6107="sell",M6107,-M6107)</x:f>
      </x:c>
      <x:c r="Q6107" s="14">
        <x:f>VLOOKUP(N6107,'Currency Rates'!$A$3:$C$32,3,0)</x:f>
      </x:c>
      <x:c r="R6107" s="0">
        <x:f>IF(A6107="SPUS",0,IF(A6107="FWD",0,P6107/Q6107))</x:f>
      </x:c>
    </x:row>
    <x:row r="6108" spans="1:19" x14ac:dyDescent="0.3">
      <x:c r="A6108" s="0">
        <x:f>'Historical Trades'!A6108</x:f>
      </x:c>
      <x:c r="B6108" s="0">
        <x:f>'Historical Trades'!B6108</x:f>
      </x:c>
      <x:c r="C6108" s="23">
        <x:f>'Historical Trades'!C6108</x:f>
      </x:c>
      <x:c r="D6108" s="0">
        <x:f>'Historical Trades'!D6108</x:f>
      </x:c>
      <x:c r="E6108" s="23">
        <x:f>'Historical Trades'!E6108</x:f>
      </x:c>
      <x:c r="F6108" s="0">
        <x:f>'Historical Trades'!F6108</x:f>
      </x:c>
      <x:c r="G6108" s="0">
        <x:f>'Historical Trades'!G6108</x:f>
      </x:c>
      <x:c r="H6108" s="0">
        <x:f>'Historical Trades'!H6108</x:f>
      </x:c>
      <x:c r="I6108" s="0">
        <x:f>'Historical Trades'!I6108</x:f>
      </x:c>
      <x:c r="J6108" s="0">
        <x:f>'Historical Trades'!J6108</x:f>
      </x:c>
      <x:c r="K6108" s="0">
        <x:f>'Historical Trades'!K6108</x:f>
      </x:c>
      <x:c r="L6108" s="0">
        <x:f>'Historical Trades'!L6108</x:f>
      </x:c>
      <x:c r="M6108" s="0">
        <x:f>'Historical Trades'!M6108</x:f>
      </x:c>
      <x:c r="N6108" s="0">
        <x:f>CLEAN('Historical Trades'!O6108)</x:f>
      </x:c>
      <x:c r="P6108" s="14">
        <x:f>IF(G6108="sell",M6108,-M6108)</x:f>
      </x:c>
      <x:c r="Q6108" s="14">
        <x:f>VLOOKUP(N6108,'Currency Rates'!$A$3:$C$32,3,0)</x:f>
      </x:c>
      <x:c r="R6108" s="0">
        <x:f>IF(A6108="SPUS",0,IF(A6108="FWD",0,P6108/Q6108))</x:f>
      </x:c>
    </x:row>
    <x:row r="6109" spans="1:19" x14ac:dyDescent="0.3">
      <x:c r="A6109" s="0">
        <x:f>'Historical Trades'!A6109</x:f>
      </x:c>
      <x:c r="B6109" s="0">
        <x:f>'Historical Trades'!B6109</x:f>
      </x:c>
      <x:c r="C6109" s="23">
        <x:f>'Historical Trades'!C6109</x:f>
      </x:c>
      <x:c r="D6109" s="0">
        <x:f>'Historical Trades'!D6109</x:f>
      </x:c>
      <x:c r="E6109" s="23">
        <x:f>'Historical Trades'!E6109</x:f>
      </x:c>
      <x:c r="F6109" s="0">
        <x:f>'Historical Trades'!F6109</x:f>
      </x:c>
      <x:c r="G6109" s="0">
        <x:f>'Historical Trades'!G6109</x:f>
      </x:c>
      <x:c r="H6109" s="0">
        <x:f>'Historical Trades'!H6109</x:f>
      </x:c>
      <x:c r="I6109" s="0">
        <x:f>'Historical Trades'!I6109</x:f>
      </x:c>
      <x:c r="J6109" s="0">
        <x:f>'Historical Trades'!J6109</x:f>
      </x:c>
      <x:c r="K6109" s="0">
        <x:f>'Historical Trades'!K6109</x:f>
      </x:c>
      <x:c r="L6109" s="0">
        <x:f>'Historical Trades'!L6109</x:f>
      </x:c>
      <x:c r="M6109" s="0">
        <x:f>'Historical Trades'!M6109</x:f>
      </x:c>
      <x:c r="N6109" s="0">
        <x:f>CLEAN('Historical Trades'!O6109)</x:f>
      </x:c>
      <x:c r="P6109" s="14">
        <x:f>IF(G6109="sell",M6109,-M6109)</x:f>
      </x:c>
      <x:c r="Q6109" s="14">
        <x:f>VLOOKUP(N6109,'Currency Rates'!$A$3:$C$32,3,0)</x:f>
      </x:c>
      <x:c r="R6109" s="0">
        <x:f>IF(A6109="SPUS",0,IF(A6109="FWD",0,P6109/Q6109))</x:f>
      </x:c>
    </x:row>
    <x:row r="6110" spans="1:19" x14ac:dyDescent="0.3">
      <x:c r="A6110" s="0">
        <x:f>'Historical Trades'!A6110</x:f>
      </x:c>
      <x:c r="B6110" s="0">
        <x:f>'Historical Trades'!B6110</x:f>
      </x:c>
      <x:c r="C6110" s="23">
        <x:f>'Historical Trades'!C6110</x:f>
      </x:c>
      <x:c r="D6110" s="0">
        <x:f>'Historical Trades'!D6110</x:f>
      </x:c>
      <x:c r="E6110" s="23">
        <x:f>'Historical Trades'!E6110</x:f>
      </x:c>
      <x:c r="F6110" s="0">
        <x:f>'Historical Trades'!F6110</x:f>
      </x:c>
      <x:c r="G6110" s="0">
        <x:f>'Historical Trades'!G6110</x:f>
      </x:c>
      <x:c r="H6110" s="0">
        <x:f>'Historical Trades'!H6110</x:f>
      </x:c>
      <x:c r="I6110" s="0">
        <x:f>'Historical Trades'!I6110</x:f>
      </x:c>
      <x:c r="J6110" s="0">
        <x:f>'Historical Trades'!J6110</x:f>
      </x:c>
      <x:c r="K6110" s="0">
        <x:f>'Historical Trades'!K6110</x:f>
      </x:c>
      <x:c r="L6110" s="0">
        <x:f>'Historical Trades'!L6110</x:f>
      </x:c>
      <x:c r="M6110" s="0">
        <x:f>'Historical Trades'!M6110</x:f>
      </x:c>
      <x:c r="N6110" s="0">
        <x:f>CLEAN('Historical Trades'!O6110)</x:f>
      </x:c>
      <x:c r="P6110" s="14">
        <x:f>IF(G6110="sell",M6110,-M6110)</x:f>
      </x:c>
      <x:c r="Q6110" s="14">
        <x:f>VLOOKUP(N6110,'Currency Rates'!$A$3:$C$32,3,0)</x:f>
      </x:c>
      <x:c r="R6110" s="0">
        <x:f>IF(A6110="SPUS",0,IF(A6110="FWD",0,P6110/Q6110))</x:f>
      </x:c>
    </x:row>
    <x:row r="6111" spans="1:19" x14ac:dyDescent="0.3">
      <x:c r="A6111" s="0">
        <x:f>'Historical Trades'!A6111</x:f>
      </x:c>
      <x:c r="B6111" s="0">
        <x:f>'Historical Trades'!B6111</x:f>
      </x:c>
      <x:c r="C6111" s="23">
        <x:f>'Historical Trades'!C6111</x:f>
      </x:c>
      <x:c r="D6111" s="0">
        <x:f>'Historical Trades'!D6111</x:f>
      </x:c>
      <x:c r="E6111" s="23">
        <x:f>'Historical Trades'!E6111</x:f>
      </x:c>
      <x:c r="F6111" s="0">
        <x:f>'Historical Trades'!F6111</x:f>
      </x:c>
      <x:c r="G6111" s="0">
        <x:f>'Historical Trades'!G6111</x:f>
      </x:c>
      <x:c r="H6111" s="0">
        <x:f>'Historical Trades'!H6111</x:f>
      </x:c>
      <x:c r="I6111" s="0">
        <x:f>'Historical Trades'!I6111</x:f>
      </x:c>
      <x:c r="J6111" s="0">
        <x:f>'Historical Trades'!J6111</x:f>
      </x:c>
      <x:c r="K6111" s="0">
        <x:f>'Historical Trades'!K6111</x:f>
      </x:c>
      <x:c r="L6111" s="0">
        <x:f>'Historical Trades'!L6111</x:f>
      </x:c>
      <x:c r="M6111" s="0">
        <x:f>'Historical Trades'!M6111</x:f>
      </x:c>
      <x:c r="N6111" s="0">
        <x:f>CLEAN('Historical Trades'!O6111)</x:f>
      </x:c>
      <x:c r="P6111" s="14">
        <x:f>IF(G6111="sell",M6111,-M6111)</x:f>
      </x:c>
      <x:c r="Q6111" s="14">
        <x:f>VLOOKUP(N6111,'Currency Rates'!$A$3:$C$32,3,0)</x:f>
      </x:c>
      <x:c r="R6111" s="0">
        <x:f>IF(A6111="SPUS",0,IF(A6111="FWD",0,P6111/Q6111))</x:f>
      </x:c>
    </x:row>
    <x:row r="6112" spans="1:19" x14ac:dyDescent="0.3">
      <x:c r="A6112" s="0">
        <x:f>'Historical Trades'!A6112</x:f>
      </x:c>
      <x:c r="B6112" s="0">
        <x:f>'Historical Trades'!B6112</x:f>
      </x:c>
      <x:c r="C6112" s="23">
        <x:f>'Historical Trades'!C6112</x:f>
      </x:c>
      <x:c r="D6112" s="0">
        <x:f>'Historical Trades'!D6112</x:f>
      </x:c>
      <x:c r="E6112" s="23">
        <x:f>'Historical Trades'!E6112</x:f>
      </x:c>
      <x:c r="F6112" s="0">
        <x:f>'Historical Trades'!F6112</x:f>
      </x:c>
      <x:c r="G6112" s="0">
        <x:f>'Historical Trades'!G6112</x:f>
      </x:c>
      <x:c r="H6112" s="0">
        <x:f>'Historical Trades'!H6112</x:f>
      </x:c>
      <x:c r="I6112" s="0">
        <x:f>'Historical Trades'!I6112</x:f>
      </x:c>
      <x:c r="J6112" s="0">
        <x:f>'Historical Trades'!J6112</x:f>
      </x:c>
      <x:c r="K6112" s="0">
        <x:f>'Historical Trades'!K6112</x:f>
      </x:c>
      <x:c r="L6112" s="0">
        <x:f>'Historical Trades'!L6112</x:f>
      </x:c>
      <x:c r="M6112" s="0">
        <x:f>'Historical Trades'!M6112</x:f>
      </x:c>
      <x:c r="N6112" s="0">
        <x:f>CLEAN('Historical Trades'!O6112)</x:f>
      </x:c>
      <x:c r="P6112" s="14">
        <x:f>IF(G6112="sell",M6112,-M6112)</x:f>
      </x:c>
      <x:c r="Q6112" s="14">
        <x:f>VLOOKUP(N6112,'Currency Rates'!$A$3:$C$32,3,0)</x:f>
      </x:c>
      <x:c r="R6112" s="0">
        <x:f>IF(A6112="SPUS",0,IF(A6112="FWD",0,P6112/Q6112))</x:f>
      </x:c>
    </x:row>
    <x:row r="6113" spans="1:19" x14ac:dyDescent="0.3">
      <x:c r="A6113" s="0">
        <x:f>'Historical Trades'!A6113</x:f>
      </x:c>
      <x:c r="B6113" s="0">
        <x:f>'Historical Trades'!B6113</x:f>
      </x:c>
      <x:c r="C6113" s="23">
        <x:f>'Historical Trades'!C6113</x:f>
      </x:c>
      <x:c r="D6113" s="0">
        <x:f>'Historical Trades'!D6113</x:f>
      </x:c>
      <x:c r="E6113" s="23">
        <x:f>'Historical Trades'!E6113</x:f>
      </x:c>
      <x:c r="F6113" s="0">
        <x:f>'Historical Trades'!F6113</x:f>
      </x:c>
      <x:c r="G6113" s="0">
        <x:f>'Historical Trades'!G6113</x:f>
      </x:c>
      <x:c r="H6113" s="0">
        <x:f>'Historical Trades'!H6113</x:f>
      </x:c>
      <x:c r="I6113" s="0">
        <x:f>'Historical Trades'!I6113</x:f>
      </x:c>
      <x:c r="J6113" s="0">
        <x:f>'Historical Trades'!J6113</x:f>
      </x:c>
      <x:c r="K6113" s="0">
        <x:f>'Historical Trades'!K6113</x:f>
      </x:c>
      <x:c r="L6113" s="0">
        <x:f>'Historical Trades'!L6113</x:f>
      </x:c>
      <x:c r="M6113" s="0">
        <x:f>'Historical Trades'!M6113</x:f>
      </x:c>
      <x:c r="N6113" s="0">
        <x:f>CLEAN('Historical Trades'!O6113)</x:f>
      </x:c>
      <x:c r="P6113" s="14">
        <x:f>IF(G6113="sell",M6113,-M6113)</x:f>
      </x:c>
      <x:c r="Q6113" s="14">
        <x:f>VLOOKUP(N6113,'Currency Rates'!$A$3:$C$32,3,0)</x:f>
      </x:c>
      <x:c r="R6113" s="0">
        <x:f>IF(A6113="SPUS",0,IF(A6113="FWD",0,P6113/Q6113))</x:f>
      </x:c>
    </x:row>
    <x:row r="6114" spans="1:19" x14ac:dyDescent="0.3">
      <x:c r="A6114" s="0">
        <x:f>'Historical Trades'!A6114</x:f>
      </x:c>
      <x:c r="B6114" s="0">
        <x:f>'Historical Trades'!B6114</x:f>
      </x:c>
      <x:c r="C6114" s="23">
        <x:f>'Historical Trades'!C6114</x:f>
      </x:c>
      <x:c r="D6114" s="0">
        <x:f>'Historical Trades'!D6114</x:f>
      </x:c>
      <x:c r="E6114" s="23">
        <x:f>'Historical Trades'!E6114</x:f>
      </x:c>
      <x:c r="F6114" s="0">
        <x:f>'Historical Trades'!F6114</x:f>
      </x:c>
      <x:c r="G6114" s="0">
        <x:f>'Historical Trades'!G6114</x:f>
      </x:c>
      <x:c r="H6114" s="0">
        <x:f>'Historical Trades'!H6114</x:f>
      </x:c>
      <x:c r="I6114" s="0">
        <x:f>'Historical Trades'!I6114</x:f>
      </x:c>
      <x:c r="J6114" s="0">
        <x:f>'Historical Trades'!J6114</x:f>
      </x:c>
      <x:c r="K6114" s="0">
        <x:f>'Historical Trades'!K6114</x:f>
      </x:c>
      <x:c r="L6114" s="0">
        <x:f>'Historical Trades'!L6114</x:f>
      </x:c>
      <x:c r="M6114" s="0">
        <x:f>'Historical Trades'!M6114</x:f>
      </x:c>
      <x:c r="N6114" s="0">
        <x:f>CLEAN('Historical Trades'!O6114)</x:f>
      </x:c>
      <x:c r="P6114" s="14">
        <x:f>IF(G6114="sell",M6114,-M6114)</x:f>
      </x:c>
      <x:c r="Q6114" s="14">
        <x:f>VLOOKUP(N6114,'Currency Rates'!$A$3:$C$32,3,0)</x:f>
      </x:c>
      <x:c r="R6114" s="0">
        <x:f>IF(A6114="SPUS",0,IF(A6114="FWD",0,P6114/Q6114))</x:f>
      </x:c>
    </x:row>
    <x:row r="6115" spans="1:19" x14ac:dyDescent="0.3">
      <x:c r="A6115" s="0">
        <x:f>'Historical Trades'!A6115</x:f>
      </x:c>
      <x:c r="B6115" s="0">
        <x:f>'Historical Trades'!B6115</x:f>
      </x:c>
      <x:c r="C6115" s="23">
        <x:f>'Historical Trades'!C6115</x:f>
      </x:c>
      <x:c r="D6115" s="0">
        <x:f>'Historical Trades'!D6115</x:f>
      </x:c>
      <x:c r="E6115" s="23">
        <x:f>'Historical Trades'!E6115</x:f>
      </x:c>
      <x:c r="F6115" s="0">
        <x:f>'Historical Trades'!F6115</x:f>
      </x:c>
      <x:c r="G6115" s="0">
        <x:f>'Historical Trades'!G6115</x:f>
      </x:c>
      <x:c r="H6115" s="0">
        <x:f>'Historical Trades'!H6115</x:f>
      </x:c>
      <x:c r="I6115" s="0">
        <x:f>'Historical Trades'!I6115</x:f>
      </x:c>
      <x:c r="J6115" s="0">
        <x:f>'Historical Trades'!J6115</x:f>
      </x:c>
      <x:c r="K6115" s="0">
        <x:f>'Historical Trades'!K6115</x:f>
      </x:c>
      <x:c r="L6115" s="0">
        <x:f>'Historical Trades'!L6115</x:f>
      </x:c>
      <x:c r="M6115" s="0">
        <x:f>'Historical Trades'!M6115</x:f>
      </x:c>
      <x:c r="N6115" s="0">
        <x:f>CLEAN('Historical Trades'!O6115)</x:f>
      </x:c>
      <x:c r="P6115" s="14">
        <x:f>IF(G6115="sell",M6115,-M6115)</x:f>
      </x:c>
      <x:c r="Q6115" s="14">
        <x:f>VLOOKUP(N6115,'Currency Rates'!$A$3:$C$32,3,0)</x:f>
      </x:c>
      <x:c r="R6115" s="0">
        <x:f>IF(A6115="SPUS",0,IF(A6115="FWD",0,P6115/Q6115))</x:f>
      </x:c>
    </x:row>
    <x:row r="6116" spans="1:19" x14ac:dyDescent="0.3">
      <x:c r="A6116" s="0">
        <x:f>'Historical Trades'!A6116</x:f>
      </x:c>
      <x:c r="B6116" s="0">
        <x:f>'Historical Trades'!B6116</x:f>
      </x:c>
      <x:c r="C6116" s="23">
        <x:f>'Historical Trades'!C6116</x:f>
      </x:c>
      <x:c r="D6116" s="0">
        <x:f>'Historical Trades'!D6116</x:f>
      </x:c>
      <x:c r="E6116" s="23">
        <x:f>'Historical Trades'!E6116</x:f>
      </x:c>
      <x:c r="F6116" s="0">
        <x:f>'Historical Trades'!F6116</x:f>
      </x:c>
      <x:c r="G6116" s="0">
        <x:f>'Historical Trades'!G6116</x:f>
      </x:c>
      <x:c r="H6116" s="0">
        <x:f>'Historical Trades'!H6116</x:f>
      </x:c>
      <x:c r="I6116" s="0">
        <x:f>'Historical Trades'!I6116</x:f>
      </x:c>
      <x:c r="J6116" s="0">
        <x:f>'Historical Trades'!J6116</x:f>
      </x:c>
      <x:c r="K6116" s="0">
        <x:f>'Historical Trades'!K6116</x:f>
      </x:c>
      <x:c r="L6116" s="0">
        <x:f>'Historical Trades'!L6116</x:f>
      </x:c>
      <x:c r="M6116" s="0">
        <x:f>'Historical Trades'!M6116</x:f>
      </x:c>
      <x:c r="N6116" s="0">
        <x:f>CLEAN('Historical Trades'!O6116)</x:f>
      </x:c>
      <x:c r="P6116" s="14">
        <x:f>IF(G6116="sell",M6116,-M6116)</x:f>
      </x:c>
      <x:c r="Q6116" s="14">
        <x:f>VLOOKUP(N6116,'Currency Rates'!$A$3:$C$32,3,0)</x:f>
      </x:c>
      <x:c r="R6116" s="0">
        <x:f>IF(A6116="SPUS",0,IF(A6116="FWD",0,P6116/Q6116))</x:f>
      </x:c>
    </x:row>
    <x:row r="6117" spans="1:19" x14ac:dyDescent="0.3">
      <x:c r="A6117" s="0">
        <x:f>'Historical Trades'!A6117</x:f>
      </x:c>
      <x:c r="B6117" s="0">
        <x:f>'Historical Trades'!B6117</x:f>
      </x:c>
      <x:c r="C6117" s="23">
        <x:f>'Historical Trades'!C6117</x:f>
      </x:c>
      <x:c r="D6117" s="0">
        <x:f>'Historical Trades'!D6117</x:f>
      </x:c>
      <x:c r="E6117" s="23">
        <x:f>'Historical Trades'!E6117</x:f>
      </x:c>
      <x:c r="F6117" s="0">
        <x:f>'Historical Trades'!F6117</x:f>
      </x:c>
      <x:c r="G6117" s="0">
        <x:f>'Historical Trades'!G6117</x:f>
      </x:c>
      <x:c r="H6117" s="0">
        <x:f>'Historical Trades'!H6117</x:f>
      </x:c>
      <x:c r="I6117" s="0">
        <x:f>'Historical Trades'!I6117</x:f>
      </x:c>
      <x:c r="J6117" s="0">
        <x:f>'Historical Trades'!J6117</x:f>
      </x:c>
      <x:c r="K6117" s="0">
        <x:f>'Historical Trades'!K6117</x:f>
      </x:c>
      <x:c r="L6117" s="0">
        <x:f>'Historical Trades'!L6117</x:f>
      </x:c>
      <x:c r="M6117" s="0">
        <x:f>'Historical Trades'!M6117</x:f>
      </x:c>
      <x:c r="N6117" s="0">
        <x:f>CLEAN('Historical Trades'!O6117)</x:f>
      </x:c>
      <x:c r="P6117" s="14">
        <x:f>IF(G6117="sell",M6117,-M6117)</x:f>
      </x:c>
      <x:c r="Q6117" s="14">
        <x:f>VLOOKUP(N6117,'Currency Rates'!$A$3:$C$32,3,0)</x:f>
      </x:c>
      <x:c r="R6117" s="0">
        <x:f>IF(A6117="SPUS",0,IF(A6117="FWD",0,P6117/Q6117))</x:f>
      </x:c>
    </x:row>
    <x:row r="6118" spans="1:19" x14ac:dyDescent="0.3">
      <x:c r="A6118" s="0">
        <x:f>'Historical Trades'!A6118</x:f>
      </x:c>
      <x:c r="B6118" s="0">
        <x:f>'Historical Trades'!B6118</x:f>
      </x:c>
      <x:c r="C6118" s="23">
        <x:f>'Historical Trades'!C6118</x:f>
      </x:c>
      <x:c r="D6118" s="0">
        <x:f>'Historical Trades'!D6118</x:f>
      </x:c>
      <x:c r="E6118" s="23">
        <x:f>'Historical Trades'!E6118</x:f>
      </x:c>
      <x:c r="F6118" s="0">
        <x:f>'Historical Trades'!F6118</x:f>
      </x:c>
      <x:c r="G6118" s="0">
        <x:f>'Historical Trades'!G6118</x:f>
      </x:c>
      <x:c r="H6118" s="0">
        <x:f>'Historical Trades'!H6118</x:f>
      </x:c>
      <x:c r="I6118" s="0">
        <x:f>'Historical Trades'!I6118</x:f>
      </x:c>
      <x:c r="J6118" s="0">
        <x:f>'Historical Trades'!J6118</x:f>
      </x:c>
      <x:c r="K6118" s="0">
        <x:f>'Historical Trades'!K6118</x:f>
      </x:c>
      <x:c r="L6118" s="0">
        <x:f>'Historical Trades'!L6118</x:f>
      </x:c>
      <x:c r="M6118" s="0">
        <x:f>'Historical Trades'!M6118</x:f>
      </x:c>
      <x:c r="N6118" s="0">
        <x:f>CLEAN('Historical Trades'!O6118)</x:f>
      </x:c>
      <x:c r="P6118" s="14">
        <x:f>IF(G6118="sell",M6118,-M6118)</x:f>
      </x:c>
      <x:c r="Q6118" s="14">
        <x:f>VLOOKUP(N6118,'Currency Rates'!$A$3:$C$32,3,0)</x:f>
      </x:c>
      <x:c r="R6118" s="0">
        <x:f>IF(A6118="SPUS",0,IF(A6118="FWD",0,P6118/Q6118))</x:f>
      </x:c>
    </x:row>
    <x:row r="6119" spans="1:19" x14ac:dyDescent="0.3">
      <x:c r="A6119" s="0">
        <x:f>'Historical Trades'!A6119</x:f>
      </x:c>
      <x:c r="B6119" s="0">
        <x:f>'Historical Trades'!B6119</x:f>
      </x:c>
      <x:c r="C6119" s="23">
        <x:f>'Historical Trades'!C6119</x:f>
      </x:c>
      <x:c r="D6119" s="0">
        <x:f>'Historical Trades'!D6119</x:f>
      </x:c>
      <x:c r="E6119" s="23">
        <x:f>'Historical Trades'!E6119</x:f>
      </x:c>
      <x:c r="F6119" s="0">
        <x:f>'Historical Trades'!F6119</x:f>
      </x:c>
      <x:c r="G6119" s="0">
        <x:f>'Historical Trades'!G6119</x:f>
      </x:c>
      <x:c r="H6119" s="0">
        <x:f>'Historical Trades'!H6119</x:f>
      </x:c>
      <x:c r="I6119" s="0">
        <x:f>'Historical Trades'!I6119</x:f>
      </x:c>
      <x:c r="J6119" s="0">
        <x:f>'Historical Trades'!J6119</x:f>
      </x:c>
      <x:c r="K6119" s="0">
        <x:f>'Historical Trades'!K6119</x:f>
      </x:c>
      <x:c r="L6119" s="0">
        <x:f>'Historical Trades'!L6119</x:f>
      </x:c>
      <x:c r="M6119" s="0">
        <x:f>'Historical Trades'!M6119</x:f>
      </x:c>
      <x:c r="N6119" s="0">
        <x:f>CLEAN('Historical Trades'!O6119)</x:f>
      </x:c>
      <x:c r="P6119" s="14">
        <x:f>IF(G6119="sell",M6119,-M6119)</x:f>
      </x:c>
      <x:c r="Q6119" s="14">
        <x:f>VLOOKUP(N6119,'Currency Rates'!$A$3:$C$32,3,0)</x:f>
      </x:c>
      <x:c r="R6119" s="0">
        <x:f>IF(A6119="SPUS",0,IF(A6119="FWD",0,P6119/Q6119))</x:f>
      </x:c>
    </x:row>
    <x:row r="6120" spans="1:19" x14ac:dyDescent="0.3">
      <x:c r="A6120" s="0">
        <x:f>'Historical Trades'!A6120</x:f>
      </x:c>
      <x:c r="B6120" s="0">
        <x:f>'Historical Trades'!B6120</x:f>
      </x:c>
      <x:c r="C6120" s="23">
        <x:f>'Historical Trades'!C6120</x:f>
      </x:c>
      <x:c r="D6120" s="0">
        <x:f>'Historical Trades'!D6120</x:f>
      </x:c>
      <x:c r="E6120" s="23">
        <x:f>'Historical Trades'!E6120</x:f>
      </x:c>
      <x:c r="F6120" s="0">
        <x:f>'Historical Trades'!F6120</x:f>
      </x:c>
      <x:c r="G6120" s="0">
        <x:f>'Historical Trades'!G6120</x:f>
      </x:c>
      <x:c r="H6120" s="0">
        <x:f>'Historical Trades'!H6120</x:f>
      </x:c>
      <x:c r="I6120" s="0">
        <x:f>'Historical Trades'!I6120</x:f>
      </x:c>
      <x:c r="J6120" s="0">
        <x:f>'Historical Trades'!J6120</x:f>
      </x:c>
      <x:c r="K6120" s="0">
        <x:f>'Historical Trades'!K6120</x:f>
      </x:c>
      <x:c r="L6120" s="0">
        <x:f>'Historical Trades'!L6120</x:f>
      </x:c>
      <x:c r="M6120" s="0">
        <x:f>'Historical Trades'!M6120</x:f>
      </x:c>
      <x:c r="N6120" s="0">
        <x:f>CLEAN('Historical Trades'!O6120)</x:f>
      </x:c>
      <x:c r="P6120" s="14">
        <x:f>IF(G6120="sell",M6120,-M6120)</x:f>
      </x:c>
      <x:c r="Q6120" s="14">
        <x:f>VLOOKUP(N6120,'Currency Rates'!$A$3:$C$32,3,0)</x:f>
      </x:c>
      <x:c r="R6120" s="0">
        <x:f>IF(A6120="SPUS",0,IF(A6120="FWD",0,P6120/Q6120))</x:f>
      </x:c>
    </x:row>
    <x:row r="6121" spans="1:19" x14ac:dyDescent="0.3">
      <x:c r="A6121" s="0">
        <x:f>'Historical Trades'!A6121</x:f>
      </x:c>
      <x:c r="B6121" s="0">
        <x:f>'Historical Trades'!B6121</x:f>
      </x:c>
      <x:c r="C6121" s="23">
        <x:f>'Historical Trades'!C6121</x:f>
      </x:c>
      <x:c r="D6121" s="0">
        <x:f>'Historical Trades'!D6121</x:f>
      </x:c>
      <x:c r="E6121" s="23">
        <x:f>'Historical Trades'!E6121</x:f>
      </x:c>
      <x:c r="F6121" s="0">
        <x:f>'Historical Trades'!F6121</x:f>
      </x:c>
      <x:c r="G6121" s="0">
        <x:f>'Historical Trades'!G6121</x:f>
      </x:c>
      <x:c r="H6121" s="0">
        <x:f>'Historical Trades'!H6121</x:f>
      </x:c>
      <x:c r="I6121" s="0">
        <x:f>'Historical Trades'!I6121</x:f>
      </x:c>
      <x:c r="J6121" s="0">
        <x:f>'Historical Trades'!J6121</x:f>
      </x:c>
      <x:c r="K6121" s="0">
        <x:f>'Historical Trades'!K6121</x:f>
      </x:c>
      <x:c r="L6121" s="0">
        <x:f>'Historical Trades'!L6121</x:f>
      </x:c>
      <x:c r="M6121" s="0">
        <x:f>'Historical Trades'!M6121</x:f>
      </x:c>
      <x:c r="N6121" s="0">
        <x:f>CLEAN('Historical Trades'!O6121)</x:f>
      </x:c>
      <x:c r="P6121" s="14">
        <x:f>IF(G6121="sell",M6121,-M6121)</x:f>
      </x:c>
      <x:c r="Q6121" s="14">
        <x:f>VLOOKUP(N6121,'Currency Rates'!$A$3:$C$32,3,0)</x:f>
      </x:c>
      <x:c r="R6121" s="0">
        <x:f>IF(A6121="SPUS",0,IF(A6121="FWD",0,P6121/Q6121))</x:f>
      </x:c>
    </x:row>
    <x:row r="6122" spans="1:19" x14ac:dyDescent="0.3">
      <x:c r="A6122" s="0">
        <x:f>'Historical Trades'!A6122</x:f>
      </x:c>
      <x:c r="B6122" s="0">
        <x:f>'Historical Trades'!B6122</x:f>
      </x:c>
      <x:c r="C6122" s="23">
        <x:f>'Historical Trades'!C6122</x:f>
      </x:c>
      <x:c r="D6122" s="0">
        <x:f>'Historical Trades'!D6122</x:f>
      </x:c>
      <x:c r="E6122" s="23">
        <x:f>'Historical Trades'!E6122</x:f>
      </x:c>
      <x:c r="F6122" s="0">
        <x:f>'Historical Trades'!F6122</x:f>
      </x:c>
      <x:c r="G6122" s="0">
        <x:f>'Historical Trades'!G6122</x:f>
      </x:c>
      <x:c r="H6122" s="0">
        <x:f>'Historical Trades'!H6122</x:f>
      </x:c>
      <x:c r="I6122" s="0">
        <x:f>'Historical Trades'!I6122</x:f>
      </x:c>
      <x:c r="J6122" s="0">
        <x:f>'Historical Trades'!J6122</x:f>
      </x:c>
      <x:c r="K6122" s="0">
        <x:f>'Historical Trades'!K6122</x:f>
      </x:c>
      <x:c r="L6122" s="0">
        <x:f>'Historical Trades'!L6122</x:f>
      </x:c>
      <x:c r="M6122" s="0">
        <x:f>'Historical Trades'!M6122</x:f>
      </x:c>
      <x:c r="N6122" s="0">
        <x:f>CLEAN('Historical Trades'!O6122)</x:f>
      </x:c>
      <x:c r="P6122" s="14">
        <x:f>IF(G6122="sell",M6122,-M6122)</x:f>
      </x:c>
      <x:c r="Q6122" s="14">
        <x:f>VLOOKUP(N6122,'Currency Rates'!$A$3:$C$32,3,0)</x:f>
      </x:c>
      <x:c r="R6122" s="0">
        <x:f>IF(A6122="SPUS",0,IF(A6122="FWD",0,P6122/Q6122))</x:f>
      </x:c>
    </x:row>
    <x:row r="6123" spans="1:19" x14ac:dyDescent="0.3">
      <x:c r="A6123" s="0">
        <x:f>'Historical Trades'!A6123</x:f>
      </x:c>
      <x:c r="B6123" s="0">
        <x:f>'Historical Trades'!B6123</x:f>
      </x:c>
      <x:c r="C6123" s="23">
        <x:f>'Historical Trades'!C6123</x:f>
      </x:c>
      <x:c r="D6123" s="0">
        <x:f>'Historical Trades'!D6123</x:f>
      </x:c>
      <x:c r="E6123" s="23">
        <x:f>'Historical Trades'!E6123</x:f>
      </x:c>
      <x:c r="F6123" s="0">
        <x:f>'Historical Trades'!F6123</x:f>
      </x:c>
      <x:c r="G6123" s="0">
        <x:f>'Historical Trades'!G6123</x:f>
      </x:c>
      <x:c r="H6123" s="0">
        <x:f>'Historical Trades'!H6123</x:f>
      </x:c>
      <x:c r="I6123" s="0">
        <x:f>'Historical Trades'!I6123</x:f>
      </x:c>
      <x:c r="J6123" s="0">
        <x:f>'Historical Trades'!J6123</x:f>
      </x:c>
      <x:c r="K6123" s="0">
        <x:f>'Historical Trades'!K6123</x:f>
      </x:c>
      <x:c r="L6123" s="0">
        <x:f>'Historical Trades'!L6123</x:f>
      </x:c>
      <x:c r="M6123" s="0">
        <x:f>'Historical Trades'!M6123</x:f>
      </x:c>
      <x:c r="N6123" s="0">
        <x:f>CLEAN('Historical Trades'!O6123)</x:f>
      </x:c>
      <x:c r="P6123" s="14">
        <x:f>IF(G6123="sell",M6123,-M6123)</x:f>
      </x:c>
      <x:c r="Q6123" s="14">
        <x:f>VLOOKUP(N6123,'Currency Rates'!$A$3:$C$32,3,0)</x:f>
      </x:c>
      <x:c r="R6123" s="0">
        <x:f>IF(A6123="SPUS",0,IF(A6123="FWD",0,P6123/Q6123))</x:f>
      </x:c>
    </x:row>
    <x:row r="6124" spans="1:19" x14ac:dyDescent="0.3">
      <x:c r="A6124" s="0">
        <x:f>'Historical Trades'!A6124</x:f>
      </x:c>
      <x:c r="B6124" s="0">
        <x:f>'Historical Trades'!B6124</x:f>
      </x:c>
      <x:c r="C6124" s="23">
        <x:f>'Historical Trades'!C6124</x:f>
      </x:c>
      <x:c r="D6124" s="0">
        <x:f>'Historical Trades'!D6124</x:f>
      </x:c>
      <x:c r="E6124" s="23">
        <x:f>'Historical Trades'!E6124</x:f>
      </x:c>
      <x:c r="F6124" s="0">
        <x:f>'Historical Trades'!F6124</x:f>
      </x:c>
      <x:c r="G6124" s="0">
        <x:f>'Historical Trades'!G6124</x:f>
      </x:c>
      <x:c r="H6124" s="0">
        <x:f>'Historical Trades'!H6124</x:f>
      </x:c>
      <x:c r="I6124" s="0">
        <x:f>'Historical Trades'!I6124</x:f>
      </x:c>
      <x:c r="J6124" s="0">
        <x:f>'Historical Trades'!J6124</x:f>
      </x:c>
      <x:c r="K6124" s="0">
        <x:f>'Historical Trades'!K6124</x:f>
      </x:c>
      <x:c r="L6124" s="0">
        <x:f>'Historical Trades'!L6124</x:f>
      </x:c>
      <x:c r="M6124" s="0">
        <x:f>'Historical Trades'!M6124</x:f>
      </x:c>
      <x:c r="N6124" s="0">
        <x:f>CLEAN('Historical Trades'!O6124)</x:f>
      </x:c>
      <x:c r="P6124" s="14">
        <x:f>IF(G6124="sell",M6124,-M6124)</x:f>
      </x:c>
      <x:c r="Q6124" s="14">
        <x:f>VLOOKUP(N6124,'Currency Rates'!$A$3:$C$32,3,0)</x:f>
      </x:c>
      <x:c r="R6124" s="0">
        <x:f>IF(A6124="SPUS",0,IF(A6124="FWD",0,P6124/Q6124))</x:f>
      </x:c>
    </x:row>
    <x:row r="6125" spans="1:19" x14ac:dyDescent="0.3">
      <x:c r="A6125" s="0">
        <x:f>'Historical Trades'!A6125</x:f>
      </x:c>
      <x:c r="B6125" s="0">
        <x:f>'Historical Trades'!B6125</x:f>
      </x:c>
      <x:c r="C6125" s="23">
        <x:f>'Historical Trades'!C6125</x:f>
      </x:c>
      <x:c r="D6125" s="0">
        <x:f>'Historical Trades'!D6125</x:f>
      </x:c>
      <x:c r="E6125" s="23">
        <x:f>'Historical Trades'!E6125</x:f>
      </x:c>
      <x:c r="F6125" s="0">
        <x:f>'Historical Trades'!F6125</x:f>
      </x:c>
      <x:c r="G6125" s="0">
        <x:f>'Historical Trades'!G6125</x:f>
      </x:c>
      <x:c r="H6125" s="0">
        <x:f>'Historical Trades'!H6125</x:f>
      </x:c>
      <x:c r="I6125" s="0">
        <x:f>'Historical Trades'!I6125</x:f>
      </x:c>
      <x:c r="J6125" s="0">
        <x:f>'Historical Trades'!J6125</x:f>
      </x:c>
      <x:c r="K6125" s="0">
        <x:f>'Historical Trades'!K6125</x:f>
      </x:c>
      <x:c r="L6125" s="0">
        <x:f>'Historical Trades'!L6125</x:f>
      </x:c>
      <x:c r="M6125" s="0">
        <x:f>'Historical Trades'!M6125</x:f>
      </x:c>
      <x:c r="N6125" s="0">
        <x:f>CLEAN('Historical Trades'!O6125)</x:f>
      </x:c>
      <x:c r="P6125" s="14">
        <x:f>IF(G6125="sell",M6125,-M6125)</x:f>
      </x:c>
      <x:c r="Q6125" s="14">
        <x:f>VLOOKUP(N6125,'Currency Rates'!$A$3:$C$32,3,0)</x:f>
      </x:c>
      <x:c r="R6125" s="0">
        <x:f>IF(A6125="SPUS",0,IF(A6125="FWD",0,P6125/Q6125))</x:f>
      </x:c>
    </x:row>
    <x:row r="6126" spans="1:19" x14ac:dyDescent="0.3">
      <x:c r="A6126" s="0">
        <x:f>'Historical Trades'!A6126</x:f>
      </x:c>
      <x:c r="B6126" s="0">
        <x:f>'Historical Trades'!B6126</x:f>
      </x:c>
      <x:c r="C6126" s="23">
        <x:f>'Historical Trades'!C6126</x:f>
      </x:c>
      <x:c r="D6126" s="0">
        <x:f>'Historical Trades'!D6126</x:f>
      </x:c>
      <x:c r="E6126" s="23">
        <x:f>'Historical Trades'!E6126</x:f>
      </x:c>
      <x:c r="F6126" s="0">
        <x:f>'Historical Trades'!F6126</x:f>
      </x:c>
      <x:c r="G6126" s="0">
        <x:f>'Historical Trades'!G6126</x:f>
      </x:c>
      <x:c r="H6126" s="0">
        <x:f>'Historical Trades'!H6126</x:f>
      </x:c>
      <x:c r="I6126" s="0">
        <x:f>'Historical Trades'!I6126</x:f>
      </x:c>
      <x:c r="J6126" s="0">
        <x:f>'Historical Trades'!J6126</x:f>
      </x:c>
      <x:c r="K6126" s="0">
        <x:f>'Historical Trades'!K6126</x:f>
      </x:c>
      <x:c r="L6126" s="0">
        <x:f>'Historical Trades'!L6126</x:f>
      </x:c>
      <x:c r="M6126" s="0">
        <x:f>'Historical Trades'!M6126</x:f>
      </x:c>
      <x:c r="N6126" s="0">
        <x:f>CLEAN('Historical Trades'!O6126)</x:f>
      </x:c>
      <x:c r="P6126" s="14">
        <x:f>IF(G6126="sell",M6126,-M6126)</x:f>
      </x:c>
      <x:c r="Q6126" s="14">
        <x:f>VLOOKUP(N6126,'Currency Rates'!$A$3:$C$32,3,0)</x:f>
      </x:c>
      <x:c r="R6126" s="0">
        <x:f>IF(A6126="SPUS",0,IF(A6126="FWD",0,P6126/Q6126))</x:f>
      </x:c>
    </x:row>
    <x:row r="6127" spans="1:19" x14ac:dyDescent="0.3">
      <x:c r="A6127" s="0">
        <x:f>'Historical Trades'!A6127</x:f>
      </x:c>
      <x:c r="B6127" s="0">
        <x:f>'Historical Trades'!B6127</x:f>
      </x:c>
      <x:c r="C6127" s="23">
        <x:f>'Historical Trades'!C6127</x:f>
      </x:c>
      <x:c r="D6127" s="0">
        <x:f>'Historical Trades'!D6127</x:f>
      </x:c>
      <x:c r="E6127" s="23">
        <x:f>'Historical Trades'!E6127</x:f>
      </x:c>
      <x:c r="F6127" s="0">
        <x:f>'Historical Trades'!F6127</x:f>
      </x:c>
      <x:c r="G6127" s="0">
        <x:f>'Historical Trades'!G6127</x:f>
      </x:c>
      <x:c r="H6127" s="0">
        <x:f>'Historical Trades'!H6127</x:f>
      </x:c>
      <x:c r="I6127" s="0">
        <x:f>'Historical Trades'!I6127</x:f>
      </x:c>
      <x:c r="J6127" s="0">
        <x:f>'Historical Trades'!J6127</x:f>
      </x:c>
      <x:c r="K6127" s="0">
        <x:f>'Historical Trades'!K6127</x:f>
      </x:c>
      <x:c r="L6127" s="0">
        <x:f>'Historical Trades'!L6127</x:f>
      </x:c>
      <x:c r="M6127" s="0">
        <x:f>'Historical Trades'!M6127</x:f>
      </x:c>
      <x:c r="N6127" s="0">
        <x:f>CLEAN('Historical Trades'!O6127)</x:f>
      </x:c>
      <x:c r="P6127" s="14">
        <x:f>IF(G6127="sell",M6127,-M6127)</x:f>
      </x:c>
      <x:c r="Q6127" s="14">
        <x:f>VLOOKUP(N6127,'Currency Rates'!$A$3:$C$32,3,0)</x:f>
      </x:c>
      <x:c r="R6127" s="0">
        <x:f>IF(A6127="SPUS",0,IF(A6127="FWD",0,P6127/Q6127))</x:f>
      </x:c>
    </x:row>
    <x:row r="6128" spans="1:19" x14ac:dyDescent="0.3">
      <x:c r="A6128" s="0">
        <x:f>'Historical Trades'!A6128</x:f>
      </x:c>
      <x:c r="B6128" s="0">
        <x:f>'Historical Trades'!B6128</x:f>
      </x:c>
      <x:c r="C6128" s="23">
        <x:f>'Historical Trades'!C6128</x:f>
      </x:c>
      <x:c r="D6128" s="0">
        <x:f>'Historical Trades'!D6128</x:f>
      </x:c>
      <x:c r="E6128" s="23">
        <x:f>'Historical Trades'!E6128</x:f>
      </x:c>
      <x:c r="F6128" s="0">
        <x:f>'Historical Trades'!F6128</x:f>
      </x:c>
      <x:c r="G6128" s="0">
        <x:f>'Historical Trades'!G6128</x:f>
      </x:c>
      <x:c r="H6128" s="0">
        <x:f>'Historical Trades'!H6128</x:f>
      </x:c>
      <x:c r="I6128" s="0">
        <x:f>'Historical Trades'!I6128</x:f>
      </x:c>
      <x:c r="J6128" s="0">
        <x:f>'Historical Trades'!J6128</x:f>
      </x:c>
      <x:c r="K6128" s="0">
        <x:f>'Historical Trades'!K6128</x:f>
      </x:c>
      <x:c r="L6128" s="0">
        <x:f>'Historical Trades'!L6128</x:f>
      </x:c>
      <x:c r="M6128" s="0">
        <x:f>'Historical Trades'!M6128</x:f>
      </x:c>
      <x:c r="N6128" s="0">
        <x:f>CLEAN('Historical Trades'!O6128)</x:f>
      </x:c>
      <x:c r="P6128" s="14">
        <x:f>IF(G6128="sell",M6128,-M6128)</x:f>
      </x:c>
      <x:c r="Q6128" s="14">
        <x:f>VLOOKUP(N6128,'Currency Rates'!$A$3:$C$32,3,0)</x:f>
      </x:c>
      <x:c r="R6128" s="0">
        <x:f>IF(A6128="SPUS",0,IF(A6128="FWD",0,P6128/Q6128))</x:f>
      </x:c>
    </x:row>
    <x:row r="6129" spans="1:19" x14ac:dyDescent="0.3">
      <x:c r="A6129" s="0">
        <x:f>'Historical Trades'!A6129</x:f>
      </x:c>
      <x:c r="B6129" s="0">
        <x:f>'Historical Trades'!B6129</x:f>
      </x:c>
      <x:c r="C6129" s="23">
        <x:f>'Historical Trades'!C6129</x:f>
      </x:c>
      <x:c r="D6129" s="0">
        <x:f>'Historical Trades'!D6129</x:f>
      </x:c>
      <x:c r="E6129" s="23">
        <x:f>'Historical Trades'!E6129</x:f>
      </x:c>
      <x:c r="F6129" s="0">
        <x:f>'Historical Trades'!F6129</x:f>
      </x:c>
      <x:c r="G6129" s="0">
        <x:f>'Historical Trades'!G6129</x:f>
      </x:c>
      <x:c r="H6129" s="0">
        <x:f>'Historical Trades'!H6129</x:f>
      </x:c>
      <x:c r="I6129" s="0">
        <x:f>'Historical Trades'!I6129</x:f>
      </x:c>
      <x:c r="J6129" s="0">
        <x:f>'Historical Trades'!J6129</x:f>
      </x:c>
      <x:c r="K6129" s="0">
        <x:f>'Historical Trades'!K6129</x:f>
      </x:c>
      <x:c r="L6129" s="0">
        <x:f>'Historical Trades'!L6129</x:f>
      </x:c>
      <x:c r="M6129" s="0">
        <x:f>'Historical Trades'!M6129</x:f>
      </x:c>
      <x:c r="N6129" s="0">
        <x:f>CLEAN('Historical Trades'!O6129)</x:f>
      </x:c>
      <x:c r="P6129" s="14">
        <x:f>IF(G6129="sell",M6129,-M6129)</x:f>
      </x:c>
      <x:c r="Q6129" s="14">
        <x:f>VLOOKUP(N6129,'Currency Rates'!$A$3:$C$32,3,0)</x:f>
      </x:c>
      <x:c r="R6129" s="0">
        <x:f>IF(A6129="SPUS",0,IF(A6129="FWD",0,P6129/Q6129))</x:f>
      </x:c>
    </x:row>
    <x:row r="6130" spans="1:19" x14ac:dyDescent="0.3">
      <x:c r="A6130" s="0">
        <x:f>'Historical Trades'!A6130</x:f>
      </x:c>
      <x:c r="B6130" s="0">
        <x:f>'Historical Trades'!B6130</x:f>
      </x:c>
      <x:c r="C6130" s="23">
        <x:f>'Historical Trades'!C6130</x:f>
      </x:c>
      <x:c r="D6130" s="0">
        <x:f>'Historical Trades'!D6130</x:f>
      </x:c>
      <x:c r="E6130" s="23">
        <x:f>'Historical Trades'!E6130</x:f>
      </x:c>
      <x:c r="F6130" s="0">
        <x:f>'Historical Trades'!F6130</x:f>
      </x:c>
      <x:c r="G6130" s="0">
        <x:f>'Historical Trades'!G6130</x:f>
      </x:c>
      <x:c r="H6130" s="0">
        <x:f>'Historical Trades'!H6130</x:f>
      </x:c>
      <x:c r="I6130" s="0">
        <x:f>'Historical Trades'!I6130</x:f>
      </x:c>
      <x:c r="J6130" s="0">
        <x:f>'Historical Trades'!J6130</x:f>
      </x:c>
      <x:c r="K6130" s="0">
        <x:f>'Historical Trades'!K6130</x:f>
      </x:c>
      <x:c r="L6130" s="0">
        <x:f>'Historical Trades'!L6130</x:f>
      </x:c>
      <x:c r="M6130" s="0">
        <x:f>'Historical Trades'!M6130</x:f>
      </x:c>
      <x:c r="N6130" s="0">
        <x:f>CLEAN('Historical Trades'!O6130)</x:f>
      </x:c>
      <x:c r="P6130" s="14">
        <x:f>IF(G6130="sell",M6130,-M6130)</x:f>
      </x:c>
      <x:c r="Q6130" s="14">
        <x:f>VLOOKUP(N6130,'Currency Rates'!$A$3:$C$32,3,0)</x:f>
      </x:c>
      <x:c r="R6130" s="0">
        <x:f>IF(A6130="SPUS",0,IF(A6130="FWD",0,P6130/Q6130))</x:f>
      </x:c>
    </x:row>
    <x:row r="6131" spans="1:19" x14ac:dyDescent="0.3">
      <x:c r="A6131" s="0">
        <x:f>'Historical Trades'!A6131</x:f>
      </x:c>
      <x:c r="B6131" s="0">
        <x:f>'Historical Trades'!B6131</x:f>
      </x:c>
      <x:c r="C6131" s="23">
        <x:f>'Historical Trades'!C6131</x:f>
      </x:c>
      <x:c r="D6131" s="0">
        <x:f>'Historical Trades'!D6131</x:f>
      </x:c>
      <x:c r="E6131" s="23">
        <x:f>'Historical Trades'!E6131</x:f>
      </x:c>
      <x:c r="F6131" s="0">
        <x:f>'Historical Trades'!F6131</x:f>
      </x:c>
      <x:c r="G6131" s="0">
        <x:f>'Historical Trades'!G6131</x:f>
      </x:c>
      <x:c r="H6131" s="0">
        <x:f>'Historical Trades'!H6131</x:f>
      </x:c>
      <x:c r="I6131" s="0">
        <x:f>'Historical Trades'!I6131</x:f>
      </x:c>
      <x:c r="J6131" s="0">
        <x:f>'Historical Trades'!J6131</x:f>
      </x:c>
      <x:c r="K6131" s="0">
        <x:f>'Historical Trades'!K6131</x:f>
      </x:c>
      <x:c r="L6131" s="0">
        <x:f>'Historical Trades'!L6131</x:f>
      </x:c>
      <x:c r="M6131" s="0">
        <x:f>'Historical Trades'!M6131</x:f>
      </x:c>
      <x:c r="N6131" s="0">
        <x:f>CLEAN('Historical Trades'!O6131)</x:f>
      </x:c>
      <x:c r="P6131" s="14">
        <x:f>IF(G6131="sell",M6131,-M6131)</x:f>
      </x:c>
      <x:c r="Q6131" s="14">
        <x:f>VLOOKUP(N6131,'Currency Rates'!$A$3:$C$32,3,0)</x:f>
      </x:c>
      <x:c r="R6131" s="0">
        <x:f>IF(A6131="SPUS",0,IF(A6131="FWD",0,P6131/Q6131))</x:f>
      </x:c>
    </x:row>
    <x:row r="6132" spans="1:19" x14ac:dyDescent="0.3">
      <x:c r="A6132" s="0">
        <x:f>'Historical Trades'!A6132</x:f>
      </x:c>
      <x:c r="B6132" s="0">
        <x:f>'Historical Trades'!B6132</x:f>
      </x:c>
      <x:c r="C6132" s="23">
        <x:f>'Historical Trades'!C6132</x:f>
      </x:c>
      <x:c r="D6132" s="0">
        <x:f>'Historical Trades'!D6132</x:f>
      </x:c>
      <x:c r="E6132" s="23">
        <x:f>'Historical Trades'!E6132</x:f>
      </x:c>
      <x:c r="F6132" s="0">
        <x:f>'Historical Trades'!F6132</x:f>
      </x:c>
      <x:c r="G6132" s="0">
        <x:f>'Historical Trades'!G6132</x:f>
      </x:c>
      <x:c r="H6132" s="0">
        <x:f>'Historical Trades'!H6132</x:f>
      </x:c>
      <x:c r="I6132" s="0">
        <x:f>'Historical Trades'!I6132</x:f>
      </x:c>
      <x:c r="J6132" s="0">
        <x:f>'Historical Trades'!J6132</x:f>
      </x:c>
      <x:c r="K6132" s="0">
        <x:f>'Historical Trades'!K6132</x:f>
      </x:c>
      <x:c r="L6132" s="0">
        <x:f>'Historical Trades'!L6132</x:f>
      </x:c>
      <x:c r="M6132" s="0">
        <x:f>'Historical Trades'!M6132</x:f>
      </x:c>
      <x:c r="N6132" s="0">
        <x:f>CLEAN('Historical Trades'!O6132)</x:f>
      </x:c>
      <x:c r="P6132" s="14">
        <x:f>IF(G6132="sell",M6132,-M6132)</x:f>
      </x:c>
      <x:c r="Q6132" s="14">
        <x:f>VLOOKUP(N6132,'Currency Rates'!$A$3:$C$32,3,0)</x:f>
      </x:c>
      <x:c r="R6132" s="0">
        <x:f>IF(A6132="SPUS",0,IF(A6132="FWD",0,P6132/Q6132))</x:f>
      </x:c>
    </x:row>
    <x:row r="6133" spans="1:19" x14ac:dyDescent="0.3">
      <x:c r="A6133" s="0">
        <x:f>'Historical Trades'!A6133</x:f>
      </x:c>
      <x:c r="B6133" s="0">
        <x:f>'Historical Trades'!B6133</x:f>
      </x:c>
      <x:c r="C6133" s="23">
        <x:f>'Historical Trades'!C6133</x:f>
      </x:c>
      <x:c r="D6133" s="0">
        <x:f>'Historical Trades'!D6133</x:f>
      </x:c>
      <x:c r="E6133" s="23">
        <x:f>'Historical Trades'!E6133</x:f>
      </x:c>
      <x:c r="F6133" s="0">
        <x:f>'Historical Trades'!F6133</x:f>
      </x:c>
      <x:c r="G6133" s="0">
        <x:f>'Historical Trades'!G6133</x:f>
      </x:c>
      <x:c r="H6133" s="0">
        <x:f>'Historical Trades'!H6133</x:f>
      </x:c>
      <x:c r="I6133" s="0">
        <x:f>'Historical Trades'!I6133</x:f>
      </x:c>
      <x:c r="J6133" s="0">
        <x:f>'Historical Trades'!J6133</x:f>
      </x:c>
      <x:c r="K6133" s="0">
        <x:f>'Historical Trades'!K6133</x:f>
      </x:c>
      <x:c r="L6133" s="0">
        <x:f>'Historical Trades'!L6133</x:f>
      </x:c>
      <x:c r="M6133" s="0">
        <x:f>'Historical Trades'!M6133</x:f>
      </x:c>
      <x:c r="N6133" s="0">
        <x:f>CLEAN('Historical Trades'!O6133)</x:f>
      </x:c>
      <x:c r="P6133" s="14">
        <x:f>IF(G6133="sell",M6133,-M6133)</x:f>
      </x:c>
      <x:c r="Q6133" s="14">
        <x:f>VLOOKUP(N6133,'Currency Rates'!$A$3:$C$32,3,0)</x:f>
      </x:c>
      <x:c r="R6133" s="0">
        <x:f>IF(A6133="SPUS",0,IF(A6133="FWD",0,P6133/Q6133))</x:f>
      </x:c>
    </x:row>
    <x:row r="6134" spans="1:19" x14ac:dyDescent="0.3">
      <x:c r="A6134" s="0">
        <x:f>'Historical Trades'!A6134</x:f>
      </x:c>
      <x:c r="B6134" s="0">
        <x:f>'Historical Trades'!B6134</x:f>
      </x:c>
      <x:c r="C6134" s="23">
        <x:f>'Historical Trades'!C6134</x:f>
      </x:c>
      <x:c r="D6134" s="0">
        <x:f>'Historical Trades'!D6134</x:f>
      </x:c>
      <x:c r="E6134" s="23">
        <x:f>'Historical Trades'!E6134</x:f>
      </x:c>
      <x:c r="F6134" s="0">
        <x:f>'Historical Trades'!F6134</x:f>
      </x:c>
      <x:c r="G6134" s="0">
        <x:f>'Historical Trades'!G6134</x:f>
      </x:c>
      <x:c r="H6134" s="0">
        <x:f>'Historical Trades'!H6134</x:f>
      </x:c>
      <x:c r="I6134" s="0">
        <x:f>'Historical Trades'!I6134</x:f>
      </x:c>
      <x:c r="J6134" s="0">
        <x:f>'Historical Trades'!J6134</x:f>
      </x:c>
      <x:c r="K6134" s="0">
        <x:f>'Historical Trades'!K6134</x:f>
      </x:c>
      <x:c r="L6134" s="0">
        <x:f>'Historical Trades'!L6134</x:f>
      </x:c>
      <x:c r="M6134" s="0">
        <x:f>'Historical Trades'!M6134</x:f>
      </x:c>
      <x:c r="N6134" s="0">
        <x:f>CLEAN('Historical Trades'!O6134)</x:f>
      </x:c>
      <x:c r="P6134" s="14">
        <x:f>IF(G6134="sell",M6134,-M6134)</x:f>
      </x:c>
      <x:c r="Q6134" s="14">
        <x:f>VLOOKUP(N6134,'Currency Rates'!$A$3:$C$32,3,0)</x:f>
      </x:c>
      <x:c r="R6134" s="0">
        <x:f>IF(A6134="SPUS",0,IF(A6134="FWD",0,P6134/Q6134))</x:f>
      </x:c>
    </x:row>
    <x:row r="6135" spans="1:19" x14ac:dyDescent="0.3">
      <x:c r="A6135" s="0">
        <x:f>'Historical Trades'!A6135</x:f>
      </x:c>
      <x:c r="B6135" s="0">
        <x:f>'Historical Trades'!B6135</x:f>
      </x:c>
      <x:c r="C6135" s="23">
        <x:f>'Historical Trades'!C6135</x:f>
      </x:c>
      <x:c r="D6135" s="0">
        <x:f>'Historical Trades'!D6135</x:f>
      </x:c>
      <x:c r="E6135" s="23">
        <x:f>'Historical Trades'!E6135</x:f>
      </x:c>
      <x:c r="F6135" s="0">
        <x:f>'Historical Trades'!F6135</x:f>
      </x:c>
      <x:c r="G6135" s="0">
        <x:f>'Historical Trades'!G6135</x:f>
      </x:c>
      <x:c r="H6135" s="0">
        <x:f>'Historical Trades'!H6135</x:f>
      </x:c>
      <x:c r="I6135" s="0">
        <x:f>'Historical Trades'!I6135</x:f>
      </x:c>
      <x:c r="J6135" s="0">
        <x:f>'Historical Trades'!J6135</x:f>
      </x:c>
      <x:c r="K6135" s="0">
        <x:f>'Historical Trades'!K6135</x:f>
      </x:c>
      <x:c r="L6135" s="0">
        <x:f>'Historical Trades'!L6135</x:f>
      </x:c>
      <x:c r="M6135" s="0">
        <x:f>'Historical Trades'!M6135</x:f>
      </x:c>
      <x:c r="N6135" s="0">
        <x:f>CLEAN('Historical Trades'!O6135)</x:f>
      </x:c>
      <x:c r="P6135" s="14">
        <x:f>IF(G6135="sell",M6135,-M6135)</x:f>
      </x:c>
      <x:c r="Q6135" s="14">
        <x:f>VLOOKUP(N6135,'Currency Rates'!$A$3:$C$32,3,0)</x:f>
      </x:c>
      <x:c r="R6135" s="0">
        <x:f>IF(A6135="SPUS",0,IF(A6135="FWD",0,P6135/Q6135))</x:f>
      </x:c>
    </x:row>
    <x:row r="6136" spans="1:19" x14ac:dyDescent="0.3">
      <x:c r="A6136" s="0">
        <x:f>'Historical Trades'!A6136</x:f>
      </x:c>
      <x:c r="B6136" s="0">
        <x:f>'Historical Trades'!B6136</x:f>
      </x:c>
      <x:c r="C6136" s="23">
        <x:f>'Historical Trades'!C6136</x:f>
      </x:c>
      <x:c r="D6136" s="0">
        <x:f>'Historical Trades'!D6136</x:f>
      </x:c>
      <x:c r="E6136" s="23">
        <x:f>'Historical Trades'!E6136</x:f>
      </x:c>
      <x:c r="F6136" s="0">
        <x:f>'Historical Trades'!F6136</x:f>
      </x:c>
      <x:c r="G6136" s="0">
        <x:f>'Historical Trades'!G6136</x:f>
      </x:c>
      <x:c r="H6136" s="0">
        <x:f>'Historical Trades'!H6136</x:f>
      </x:c>
      <x:c r="I6136" s="0">
        <x:f>'Historical Trades'!I6136</x:f>
      </x:c>
      <x:c r="J6136" s="0">
        <x:f>'Historical Trades'!J6136</x:f>
      </x:c>
      <x:c r="K6136" s="0">
        <x:f>'Historical Trades'!K6136</x:f>
      </x:c>
      <x:c r="L6136" s="0">
        <x:f>'Historical Trades'!L6136</x:f>
      </x:c>
      <x:c r="M6136" s="0">
        <x:f>'Historical Trades'!M6136</x:f>
      </x:c>
      <x:c r="N6136" s="0">
        <x:f>CLEAN('Historical Trades'!O6136)</x:f>
      </x:c>
      <x:c r="P6136" s="14">
        <x:f>IF(G6136="sell",M6136,-M6136)</x:f>
      </x:c>
      <x:c r="Q6136" s="14">
        <x:f>VLOOKUP(N6136,'Currency Rates'!$A$3:$C$32,3,0)</x:f>
      </x:c>
      <x:c r="R6136" s="0">
        <x:f>IF(A6136="SPUS",0,IF(A6136="FWD",0,P6136/Q6136))</x:f>
      </x:c>
    </x:row>
    <x:row r="6137" spans="1:19" x14ac:dyDescent="0.3">
      <x:c r="A6137" s="0">
        <x:f>'Historical Trades'!A6137</x:f>
      </x:c>
      <x:c r="B6137" s="0">
        <x:f>'Historical Trades'!B6137</x:f>
      </x:c>
      <x:c r="C6137" s="23">
        <x:f>'Historical Trades'!C6137</x:f>
      </x:c>
      <x:c r="D6137" s="0">
        <x:f>'Historical Trades'!D6137</x:f>
      </x:c>
      <x:c r="E6137" s="23">
        <x:f>'Historical Trades'!E6137</x:f>
      </x:c>
      <x:c r="F6137" s="0">
        <x:f>'Historical Trades'!F6137</x:f>
      </x:c>
      <x:c r="G6137" s="0">
        <x:f>'Historical Trades'!G6137</x:f>
      </x:c>
      <x:c r="H6137" s="0">
        <x:f>'Historical Trades'!H6137</x:f>
      </x:c>
      <x:c r="I6137" s="0">
        <x:f>'Historical Trades'!I6137</x:f>
      </x:c>
      <x:c r="J6137" s="0">
        <x:f>'Historical Trades'!J6137</x:f>
      </x:c>
      <x:c r="K6137" s="0">
        <x:f>'Historical Trades'!K6137</x:f>
      </x:c>
      <x:c r="L6137" s="0">
        <x:f>'Historical Trades'!L6137</x:f>
      </x:c>
      <x:c r="M6137" s="0">
        <x:f>'Historical Trades'!M6137</x:f>
      </x:c>
      <x:c r="N6137" s="0">
        <x:f>CLEAN('Historical Trades'!O6137)</x:f>
      </x:c>
      <x:c r="P6137" s="14">
        <x:f>IF(G6137="sell",M6137,-M6137)</x:f>
      </x:c>
      <x:c r="Q6137" s="14">
        <x:f>VLOOKUP(N6137,'Currency Rates'!$A$3:$C$32,3,0)</x:f>
      </x:c>
      <x:c r="R6137" s="0">
        <x:f>IF(A6137="SPUS",0,IF(A6137="FWD",0,P6137/Q6137))</x:f>
      </x:c>
    </x:row>
    <x:row r="6138" spans="1:19" x14ac:dyDescent="0.3">
      <x:c r="A6138" s="0">
        <x:f>'Historical Trades'!A6138</x:f>
      </x:c>
      <x:c r="B6138" s="0">
        <x:f>'Historical Trades'!B6138</x:f>
      </x:c>
      <x:c r="C6138" s="23">
        <x:f>'Historical Trades'!C6138</x:f>
      </x:c>
      <x:c r="D6138" s="0">
        <x:f>'Historical Trades'!D6138</x:f>
      </x:c>
      <x:c r="E6138" s="23">
        <x:f>'Historical Trades'!E6138</x:f>
      </x:c>
      <x:c r="F6138" s="0">
        <x:f>'Historical Trades'!F6138</x:f>
      </x:c>
      <x:c r="G6138" s="0">
        <x:f>'Historical Trades'!G6138</x:f>
      </x:c>
      <x:c r="H6138" s="0">
        <x:f>'Historical Trades'!H6138</x:f>
      </x:c>
      <x:c r="I6138" s="0">
        <x:f>'Historical Trades'!I6138</x:f>
      </x:c>
      <x:c r="J6138" s="0">
        <x:f>'Historical Trades'!J6138</x:f>
      </x:c>
      <x:c r="K6138" s="0">
        <x:f>'Historical Trades'!K6138</x:f>
      </x:c>
      <x:c r="L6138" s="0">
        <x:f>'Historical Trades'!L6138</x:f>
      </x:c>
      <x:c r="M6138" s="0">
        <x:f>'Historical Trades'!M6138</x:f>
      </x:c>
      <x:c r="N6138" s="0">
        <x:f>CLEAN('Historical Trades'!O6138)</x:f>
      </x:c>
      <x:c r="P6138" s="14">
        <x:f>IF(G6138="sell",M6138,-M6138)</x:f>
      </x:c>
      <x:c r="Q6138" s="14">
        <x:f>VLOOKUP(N6138,'Currency Rates'!$A$3:$C$32,3,0)</x:f>
      </x:c>
      <x:c r="R6138" s="0">
        <x:f>IF(A6138="SPUS",0,IF(A6138="FWD",0,P6138/Q6138))</x:f>
      </x:c>
    </x:row>
    <x:row r="6139" spans="1:19" x14ac:dyDescent="0.3">
      <x:c r="A6139" s="0">
        <x:f>'Historical Trades'!A6139</x:f>
      </x:c>
      <x:c r="B6139" s="0">
        <x:f>'Historical Trades'!B6139</x:f>
      </x:c>
      <x:c r="C6139" s="23">
        <x:f>'Historical Trades'!C6139</x:f>
      </x:c>
      <x:c r="D6139" s="0">
        <x:f>'Historical Trades'!D6139</x:f>
      </x:c>
      <x:c r="E6139" s="23">
        <x:f>'Historical Trades'!E6139</x:f>
      </x:c>
      <x:c r="F6139" s="0">
        <x:f>'Historical Trades'!F6139</x:f>
      </x:c>
      <x:c r="G6139" s="0">
        <x:f>'Historical Trades'!G6139</x:f>
      </x:c>
      <x:c r="H6139" s="0">
        <x:f>'Historical Trades'!H6139</x:f>
      </x:c>
      <x:c r="I6139" s="0">
        <x:f>'Historical Trades'!I6139</x:f>
      </x:c>
      <x:c r="J6139" s="0">
        <x:f>'Historical Trades'!J6139</x:f>
      </x:c>
      <x:c r="K6139" s="0">
        <x:f>'Historical Trades'!K6139</x:f>
      </x:c>
      <x:c r="L6139" s="0">
        <x:f>'Historical Trades'!L6139</x:f>
      </x:c>
      <x:c r="M6139" s="0">
        <x:f>'Historical Trades'!M6139</x:f>
      </x:c>
      <x:c r="N6139" s="0">
        <x:f>CLEAN('Historical Trades'!O6139)</x:f>
      </x:c>
      <x:c r="P6139" s="14">
        <x:f>IF(G6139="sell",M6139,-M6139)</x:f>
      </x:c>
      <x:c r="Q6139" s="14">
        <x:f>VLOOKUP(N6139,'Currency Rates'!$A$3:$C$32,3,0)</x:f>
      </x:c>
      <x:c r="R6139" s="0">
        <x:f>IF(A6139="SPUS",0,IF(A6139="FWD",0,P6139/Q6139))</x:f>
      </x:c>
    </x:row>
    <x:row r="6140" spans="1:19" x14ac:dyDescent="0.3">
      <x:c r="A6140" s="0">
        <x:f>'Historical Trades'!A6140</x:f>
      </x:c>
      <x:c r="B6140" s="0">
        <x:f>'Historical Trades'!B6140</x:f>
      </x:c>
      <x:c r="C6140" s="23">
        <x:f>'Historical Trades'!C6140</x:f>
      </x:c>
      <x:c r="D6140" s="0">
        <x:f>'Historical Trades'!D6140</x:f>
      </x:c>
      <x:c r="E6140" s="23">
        <x:f>'Historical Trades'!E6140</x:f>
      </x:c>
      <x:c r="F6140" s="0">
        <x:f>'Historical Trades'!F6140</x:f>
      </x:c>
      <x:c r="G6140" s="0">
        <x:f>'Historical Trades'!G6140</x:f>
      </x:c>
      <x:c r="H6140" s="0">
        <x:f>'Historical Trades'!H6140</x:f>
      </x:c>
      <x:c r="I6140" s="0">
        <x:f>'Historical Trades'!I6140</x:f>
      </x:c>
      <x:c r="J6140" s="0">
        <x:f>'Historical Trades'!J6140</x:f>
      </x:c>
      <x:c r="K6140" s="0">
        <x:f>'Historical Trades'!K6140</x:f>
      </x:c>
      <x:c r="L6140" s="0">
        <x:f>'Historical Trades'!L6140</x:f>
      </x:c>
      <x:c r="M6140" s="0">
        <x:f>'Historical Trades'!M6140</x:f>
      </x:c>
      <x:c r="N6140" s="0">
        <x:f>CLEAN('Historical Trades'!O6140)</x:f>
      </x:c>
      <x:c r="P6140" s="14">
        <x:f>IF(G6140="sell",M6140,-M6140)</x:f>
      </x:c>
      <x:c r="Q6140" s="14">
        <x:f>VLOOKUP(N6140,'Currency Rates'!$A$3:$C$32,3,0)</x:f>
      </x:c>
      <x:c r="R6140" s="0">
        <x:f>IF(A6140="SPUS",0,IF(A6140="FWD",0,P6140/Q6140))</x:f>
      </x:c>
    </x:row>
    <x:row r="6141" spans="1:19" x14ac:dyDescent="0.3">
      <x:c r="A6141" s="0">
        <x:f>'Historical Trades'!A6141</x:f>
      </x:c>
      <x:c r="B6141" s="0">
        <x:f>'Historical Trades'!B6141</x:f>
      </x:c>
      <x:c r="C6141" s="23">
        <x:f>'Historical Trades'!C6141</x:f>
      </x:c>
      <x:c r="D6141" s="0">
        <x:f>'Historical Trades'!D6141</x:f>
      </x:c>
      <x:c r="E6141" s="23">
        <x:f>'Historical Trades'!E6141</x:f>
      </x:c>
      <x:c r="F6141" s="0">
        <x:f>'Historical Trades'!F6141</x:f>
      </x:c>
      <x:c r="G6141" s="0">
        <x:f>'Historical Trades'!G6141</x:f>
      </x:c>
      <x:c r="H6141" s="0">
        <x:f>'Historical Trades'!H6141</x:f>
      </x:c>
      <x:c r="I6141" s="0">
        <x:f>'Historical Trades'!I6141</x:f>
      </x:c>
      <x:c r="J6141" s="0">
        <x:f>'Historical Trades'!J6141</x:f>
      </x:c>
      <x:c r="K6141" s="0">
        <x:f>'Historical Trades'!K6141</x:f>
      </x:c>
      <x:c r="L6141" s="0">
        <x:f>'Historical Trades'!L6141</x:f>
      </x:c>
      <x:c r="M6141" s="0">
        <x:f>'Historical Trades'!M6141</x:f>
      </x:c>
      <x:c r="N6141" s="0">
        <x:f>CLEAN('Historical Trades'!O6141)</x:f>
      </x:c>
      <x:c r="P6141" s="14">
        <x:f>IF(G6141="sell",M6141,-M6141)</x:f>
      </x:c>
      <x:c r="Q6141" s="14">
        <x:f>VLOOKUP(N6141,'Currency Rates'!$A$3:$C$32,3,0)</x:f>
      </x:c>
      <x:c r="R6141" s="0">
        <x:f>IF(A6141="SPUS",0,IF(A6141="FWD",0,P6141/Q6141))</x:f>
      </x:c>
    </x:row>
    <x:row r="6142" spans="1:19" x14ac:dyDescent="0.3">
      <x:c r="A6142" s="0">
        <x:f>'Historical Trades'!A6142</x:f>
      </x:c>
      <x:c r="B6142" s="0">
        <x:f>'Historical Trades'!B6142</x:f>
      </x:c>
      <x:c r="C6142" s="23">
        <x:f>'Historical Trades'!C6142</x:f>
      </x:c>
      <x:c r="D6142" s="0">
        <x:f>'Historical Trades'!D6142</x:f>
      </x:c>
      <x:c r="E6142" s="23">
        <x:f>'Historical Trades'!E6142</x:f>
      </x:c>
      <x:c r="F6142" s="0">
        <x:f>'Historical Trades'!F6142</x:f>
      </x:c>
      <x:c r="G6142" s="0">
        <x:f>'Historical Trades'!G6142</x:f>
      </x:c>
      <x:c r="H6142" s="0">
        <x:f>'Historical Trades'!H6142</x:f>
      </x:c>
      <x:c r="I6142" s="0">
        <x:f>'Historical Trades'!I6142</x:f>
      </x:c>
      <x:c r="J6142" s="0">
        <x:f>'Historical Trades'!J6142</x:f>
      </x:c>
      <x:c r="K6142" s="0">
        <x:f>'Historical Trades'!K6142</x:f>
      </x:c>
      <x:c r="L6142" s="0">
        <x:f>'Historical Trades'!L6142</x:f>
      </x:c>
      <x:c r="M6142" s="0">
        <x:f>'Historical Trades'!M6142</x:f>
      </x:c>
      <x:c r="N6142" s="0">
        <x:f>CLEAN('Historical Trades'!O6142)</x:f>
      </x:c>
      <x:c r="P6142" s="14">
        <x:f>IF(G6142="sell",M6142,-M6142)</x:f>
      </x:c>
      <x:c r="Q6142" s="14">
        <x:f>VLOOKUP(N6142,'Currency Rates'!$A$3:$C$32,3,0)</x:f>
      </x:c>
      <x:c r="R6142" s="0">
        <x:f>IF(A6142="SPUS",0,IF(A6142="FWD",0,P6142/Q6142))</x:f>
      </x:c>
    </x:row>
    <x:row r="6143" spans="1:19" x14ac:dyDescent="0.3">
      <x:c r="A6143" s="0">
        <x:f>'Historical Trades'!A6143</x:f>
      </x:c>
      <x:c r="B6143" s="0">
        <x:f>'Historical Trades'!B6143</x:f>
      </x:c>
      <x:c r="C6143" s="23">
        <x:f>'Historical Trades'!C6143</x:f>
      </x:c>
      <x:c r="D6143" s="0">
        <x:f>'Historical Trades'!D6143</x:f>
      </x:c>
      <x:c r="E6143" s="23">
        <x:f>'Historical Trades'!E6143</x:f>
      </x:c>
      <x:c r="F6143" s="0">
        <x:f>'Historical Trades'!F6143</x:f>
      </x:c>
      <x:c r="G6143" s="0">
        <x:f>'Historical Trades'!G6143</x:f>
      </x:c>
      <x:c r="H6143" s="0">
        <x:f>'Historical Trades'!H6143</x:f>
      </x:c>
      <x:c r="I6143" s="0">
        <x:f>'Historical Trades'!I6143</x:f>
      </x:c>
      <x:c r="J6143" s="0">
        <x:f>'Historical Trades'!J6143</x:f>
      </x:c>
      <x:c r="K6143" s="0">
        <x:f>'Historical Trades'!K6143</x:f>
      </x:c>
      <x:c r="L6143" s="0">
        <x:f>'Historical Trades'!L6143</x:f>
      </x:c>
      <x:c r="M6143" s="0">
        <x:f>'Historical Trades'!M6143</x:f>
      </x:c>
      <x:c r="N6143" s="0">
        <x:f>CLEAN('Historical Trades'!O6143)</x:f>
      </x:c>
      <x:c r="P6143" s="14">
        <x:f>IF(G6143="sell",M6143,-M6143)</x:f>
      </x:c>
      <x:c r="Q6143" s="14">
        <x:f>VLOOKUP(N6143,'Currency Rates'!$A$3:$C$32,3,0)</x:f>
      </x:c>
      <x:c r="R6143" s="0">
        <x:f>IF(A6143="SPUS",0,IF(A6143="FWD",0,P6143/Q6143))</x:f>
      </x:c>
    </x:row>
    <x:row r="6144" spans="1:19" x14ac:dyDescent="0.3">
      <x:c r="A6144" s="0">
        <x:f>'Historical Trades'!A6144</x:f>
      </x:c>
      <x:c r="B6144" s="0">
        <x:f>'Historical Trades'!B6144</x:f>
      </x:c>
      <x:c r="C6144" s="23">
        <x:f>'Historical Trades'!C6144</x:f>
      </x:c>
      <x:c r="D6144" s="0">
        <x:f>'Historical Trades'!D6144</x:f>
      </x:c>
      <x:c r="E6144" s="23">
        <x:f>'Historical Trades'!E6144</x:f>
      </x:c>
      <x:c r="F6144" s="0">
        <x:f>'Historical Trades'!F6144</x:f>
      </x:c>
      <x:c r="G6144" s="0">
        <x:f>'Historical Trades'!G6144</x:f>
      </x:c>
      <x:c r="H6144" s="0">
        <x:f>'Historical Trades'!H6144</x:f>
      </x:c>
      <x:c r="I6144" s="0">
        <x:f>'Historical Trades'!I6144</x:f>
      </x:c>
      <x:c r="J6144" s="0">
        <x:f>'Historical Trades'!J6144</x:f>
      </x:c>
      <x:c r="K6144" s="0">
        <x:f>'Historical Trades'!K6144</x:f>
      </x:c>
      <x:c r="L6144" s="0">
        <x:f>'Historical Trades'!L6144</x:f>
      </x:c>
      <x:c r="M6144" s="0">
        <x:f>'Historical Trades'!M6144</x:f>
      </x:c>
      <x:c r="N6144" s="0">
        <x:f>CLEAN('Historical Trades'!O6144)</x:f>
      </x:c>
      <x:c r="P6144" s="14">
        <x:f>IF(G6144="sell",M6144,-M6144)</x:f>
      </x:c>
      <x:c r="Q6144" s="14">
        <x:f>VLOOKUP(N6144,'Currency Rates'!$A$3:$C$32,3,0)</x:f>
      </x:c>
      <x:c r="R6144" s="0">
        <x:f>IF(A6144="SPUS",0,IF(A6144="FWD",0,P6144/Q6144))</x:f>
      </x:c>
    </x:row>
    <x:row r="6145" spans="1:19" x14ac:dyDescent="0.3">
      <x:c r="A6145" s="0">
        <x:f>'Historical Trades'!A6145</x:f>
      </x:c>
      <x:c r="B6145" s="0">
        <x:f>'Historical Trades'!B6145</x:f>
      </x:c>
      <x:c r="C6145" s="23">
        <x:f>'Historical Trades'!C6145</x:f>
      </x:c>
      <x:c r="D6145" s="0">
        <x:f>'Historical Trades'!D6145</x:f>
      </x:c>
      <x:c r="E6145" s="23">
        <x:f>'Historical Trades'!E6145</x:f>
      </x:c>
      <x:c r="F6145" s="0">
        <x:f>'Historical Trades'!F6145</x:f>
      </x:c>
      <x:c r="G6145" s="0">
        <x:f>'Historical Trades'!G6145</x:f>
      </x:c>
      <x:c r="H6145" s="0">
        <x:f>'Historical Trades'!H6145</x:f>
      </x:c>
      <x:c r="I6145" s="0">
        <x:f>'Historical Trades'!I6145</x:f>
      </x:c>
      <x:c r="J6145" s="0">
        <x:f>'Historical Trades'!J6145</x:f>
      </x:c>
      <x:c r="K6145" s="0">
        <x:f>'Historical Trades'!K6145</x:f>
      </x:c>
      <x:c r="L6145" s="0">
        <x:f>'Historical Trades'!L6145</x:f>
      </x:c>
      <x:c r="M6145" s="0">
        <x:f>'Historical Trades'!M6145</x:f>
      </x:c>
      <x:c r="N6145" s="0">
        <x:f>CLEAN('Historical Trades'!O6145)</x:f>
      </x:c>
      <x:c r="P6145" s="14">
        <x:f>IF(G6145="sell",M6145,-M6145)</x:f>
      </x:c>
      <x:c r="Q6145" s="14">
        <x:f>VLOOKUP(N6145,'Currency Rates'!$A$3:$C$32,3,0)</x:f>
      </x:c>
      <x:c r="R6145" s="0">
        <x:f>IF(A6145="SPUS",0,IF(A6145="FWD",0,P6145/Q6145))</x:f>
      </x:c>
    </x:row>
    <x:row r="6146" spans="1:19" x14ac:dyDescent="0.3">
      <x:c r="A6146" s="0">
        <x:f>'Historical Trades'!A6146</x:f>
      </x:c>
      <x:c r="B6146" s="0">
        <x:f>'Historical Trades'!B6146</x:f>
      </x:c>
      <x:c r="C6146" s="23">
        <x:f>'Historical Trades'!C6146</x:f>
      </x:c>
      <x:c r="D6146" s="0">
        <x:f>'Historical Trades'!D6146</x:f>
      </x:c>
      <x:c r="E6146" s="23">
        <x:f>'Historical Trades'!E6146</x:f>
      </x:c>
      <x:c r="F6146" s="0">
        <x:f>'Historical Trades'!F6146</x:f>
      </x:c>
      <x:c r="G6146" s="0">
        <x:f>'Historical Trades'!G6146</x:f>
      </x:c>
      <x:c r="H6146" s="0">
        <x:f>'Historical Trades'!H6146</x:f>
      </x:c>
      <x:c r="I6146" s="0">
        <x:f>'Historical Trades'!I6146</x:f>
      </x:c>
      <x:c r="J6146" s="0">
        <x:f>'Historical Trades'!J6146</x:f>
      </x:c>
      <x:c r="K6146" s="0">
        <x:f>'Historical Trades'!K6146</x:f>
      </x:c>
      <x:c r="L6146" s="0">
        <x:f>'Historical Trades'!L6146</x:f>
      </x:c>
      <x:c r="M6146" s="0">
        <x:f>'Historical Trades'!M6146</x:f>
      </x:c>
      <x:c r="N6146" s="0">
        <x:f>CLEAN('Historical Trades'!O6146)</x:f>
      </x:c>
      <x:c r="P6146" s="14">
        <x:f>IF(G6146="sell",M6146,-M6146)</x:f>
      </x:c>
      <x:c r="Q6146" s="14">
        <x:f>VLOOKUP(N6146,'Currency Rates'!$A$3:$C$32,3,0)</x:f>
      </x:c>
      <x:c r="R6146" s="0">
        <x:f>IF(A6146="SPUS",0,IF(A6146="FWD",0,P6146/Q6146))</x:f>
      </x:c>
    </x:row>
    <x:row r="6147" spans="1:19" x14ac:dyDescent="0.3">
      <x:c r="A6147" s="0">
        <x:f>'Historical Trades'!A6147</x:f>
      </x:c>
      <x:c r="B6147" s="0">
        <x:f>'Historical Trades'!B6147</x:f>
      </x:c>
      <x:c r="C6147" s="23">
        <x:f>'Historical Trades'!C6147</x:f>
      </x:c>
      <x:c r="D6147" s="0">
        <x:f>'Historical Trades'!D6147</x:f>
      </x:c>
      <x:c r="E6147" s="23">
        <x:f>'Historical Trades'!E6147</x:f>
      </x:c>
      <x:c r="F6147" s="0">
        <x:f>'Historical Trades'!F6147</x:f>
      </x:c>
      <x:c r="G6147" s="0">
        <x:f>'Historical Trades'!G6147</x:f>
      </x:c>
      <x:c r="H6147" s="0">
        <x:f>'Historical Trades'!H6147</x:f>
      </x:c>
      <x:c r="I6147" s="0">
        <x:f>'Historical Trades'!I6147</x:f>
      </x:c>
      <x:c r="J6147" s="0">
        <x:f>'Historical Trades'!J6147</x:f>
      </x:c>
      <x:c r="K6147" s="0">
        <x:f>'Historical Trades'!K6147</x:f>
      </x:c>
      <x:c r="L6147" s="0">
        <x:f>'Historical Trades'!L6147</x:f>
      </x:c>
      <x:c r="M6147" s="0">
        <x:f>'Historical Trades'!M6147</x:f>
      </x:c>
      <x:c r="N6147" s="0">
        <x:f>CLEAN('Historical Trades'!O6147)</x:f>
      </x:c>
      <x:c r="P6147" s="14">
        <x:f>IF(G6147="sell",M6147,-M6147)</x:f>
      </x:c>
      <x:c r="Q6147" s="14">
        <x:f>VLOOKUP(N6147,'Currency Rates'!$A$3:$C$32,3,0)</x:f>
      </x:c>
      <x:c r="R6147" s="0">
        <x:f>IF(A6147="SPUS",0,IF(A6147="FWD",0,P6147/Q6147))</x:f>
      </x:c>
    </x:row>
    <x:row r="6148" spans="1:19" x14ac:dyDescent="0.3">
      <x:c r="A6148" s="0">
        <x:f>'Historical Trades'!A6148</x:f>
      </x:c>
      <x:c r="B6148" s="0">
        <x:f>'Historical Trades'!B6148</x:f>
      </x:c>
      <x:c r="C6148" s="23">
        <x:f>'Historical Trades'!C6148</x:f>
      </x:c>
      <x:c r="D6148" s="0">
        <x:f>'Historical Trades'!D6148</x:f>
      </x:c>
      <x:c r="E6148" s="23">
        <x:f>'Historical Trades'!E6148</x:f>
      </x:c>
      <x:c r="F6148" s="0">
        <x:f>'Historical Trades'!F6148</x:f>
      </x:c>
      <x:c r="G6148" s="0">
        <x:f>'Historical Trades'!G6148</x:f>
      </x:c>
      <x:c r="H6148" s="0">
        <x:f>'Historical Trades'!H6148</x:f>
      </x:c>
      <x:c r="I6148" s="0">
        <x:f>'Historical Trades'!I6148</x:f>
      </x:c>
      <x:c r="J6148" s="0">
        <x:f>'Historical Trades'!J6148</x:f>
      </x:c>
      <x:c r="K6148" s="0">
        <x:f>'Historical Trades'!K6148</x:f>
      </x:c>
      <x:c r="L6148" s="0">
        <x:f>'Historical Trades'!L6148</x:f>
      </x:c>
      <x:c r="M6148" s="0">
        <x:f>'Historical Trades'!M6148</x:f>
      </x:c>
      <x:c r="N6148" s="0">
        <x:f>CLEAN('Historical Trades'!O6148)</x:f>
      </x:c>
      <x:c r="P6148" s="14">
        <x:f>IF(G6148="sell",M6148,-M6148)</x:f>
      </x:c>
      <x:c r="Q6148" s="14">
        <x:f>VLOOKUP(N6148,'Currency Rates'!$A$3:$C$32,3,0)</x:f>
      </x:c>
      <x:c r="R6148" s="0">
        <x:f>IF(A6148="SPUS",0,IF(A6148="FWD",0,P6148/Q6148))</x:f>
      </x:c>
    </x:row>
    <x:row r="6149" spans="1:19" x14ac:dyDescent="0.3">
      <x:c r="A6149" s="0">
        <x:f>'Historical Trades'!A6149</x:f>
      </x:c>
      <x:c r="B6149" s="0">
        <x:f>'Historical Trades'!B6149</x:f>
      </x:c>
      <x:c r="C6149" s="23">
        <x:f>'Historical Trades'!C6149</x:f>
      </x:c>
      <x:c r="D6149" s="0">
        <x:f>'Historical Trades'!D6149</x:f>
      </x:c>
      <x:c r="E6149" s="23">
        <x:f>'Historical Trades'!E6149</x:f>
      </x:c>
      <x:c r="F6149" s="0">
        <x:f>'Historical Trades'!F6149</x:f>
      </x:c>
      <x:c r="G6149" s="0">
        <x:f>'Historical Trades'!G6149</x:f>
      </x:c>
      <x:c r="H6149" s="0">
        <x:f>'Historical Trades'!H6149</x:f>
      </x:c>
      <x:c r="I6149" s="0">
        <x:f>'Historical Trades'!I6149</x:f>
      </x:c>
      <x:c r="J6149" s="0">
        <x:f>'Historical Trades'!J6149</x:f>
      </x:c>
      <x:c r="K6149" s="0">
        <x:f>'Historical Trades'!K6149</x:f>
      </x:c>
      <x:c r="L6149" s="0">
        <x:f>'Historical Trades'!L6149</x:f>
      </x:c>
      <x:c r="M6149" s="0">
        <x:f>'Historical Trades'!M6149</x:f>
      </x:c>
      <x:c r="N6149" s="0">
        <x:f>CLEAN('Historical Trades'!O6149)</x:f>
      </x:c>
      <x:c r="P6149" s="14">
        <x:f>IF(G6149="sell",M6149,-M6149)</x:f>
      </x:c>
      <x:c r="Q6149" s="14">
        <x:f>VLOOKUP(N6149,'Currency Rates'!$A$3:$C$32,3,0)</x:f>
      </x:c>
      <x:c r="R6149" s="0">
        <x:f>IF(A6149="SPUS",0,IF(A6149="FWD",0,P6149/Q6149))</x:f>
      </x:c>
    </x:row>
    <x:row r="6150" spans="1:19" x14ac:dyDescent="0.3">
      <x:c r="A6150" s="0">
        <x:f>'Historical Trades'!A6150</x:f>
      </x:c>
      <x:c r="B6150" s="0">
        <x:f>'Historical Trades'!B6150</x:f>
      </x:c>
      <x:c r="C6150" s="23">
        <x:f>'Historical Trades'!C6150</x:f>
      </x:c>
      <x:c r="D6150" s="0">
        <x:f>'Historical Trades'!D6150</x:f>
      </x:c>
      <x:c r="E6150" s="23">
        <x:f>'Historical Trades'!E6150</x:f>
      </x:c>
      <x:c r="F6150" s="0">
        <x:f>'Historical Trades'!F6150</x:f>
      </x:c>
      <x:c r="G6150" s="0">
        <x:f>'Historical Trades'!G6150</x:f>
      </x:c>
      <x:c r="H6150" s="0">
        <x:f>'Historical Trades'!H6150</x:f>
      </x:c>
      <x:c r="I6150" s="0">
        <x:f>'Historical Trades'!I6150</x:f>
      </x:c>
      <x:c r="J6150" s="0">
        <x:f>'Historical Trades'!J6150</x:f>
      </x:c>
      <x:c r="K6150" s="0">
        <x:f>'Historical Trades'!K6150</x:f>
      </x:c>
      <x:c r="L6150" s="0">
        <x:f>'Historical Trades'!L6150</x:f>
      </x:c>
      <x:c r="M6150" s="0">
        <x:f>'Historical Trades'!M6150</x:f>
      </x:c>
      <x:c r="N6150" s="0">
        <x:f>CLEAN('Historical Trades'!O6150)</x:f>
      </x:c>
      <x:c r="P6150" s="14">
        <x:f>IF(G6150="sell",M6150,-M6150)</x:f>
      </x:c>
      <x:c r="Q6150" s="14">
        <x:f>VLOOKUP(N6150,'Currency Rates'!$A$3:$C$32,3,0)</x:f>
      </x:c>
      <x:c r="R6150" s="0">
        <x:f>IF(A6150="SPUS",0,IF(A6150="FWD",0,P6150/Q6150))</x:f>
      </x:c>
    </x:row>
    <x:row r="6151" spans="1:19" x14ac:dyDescent="0.3">
      <x:c r="A6151" s="0">
        <x:f>'Historical Trades'!A6151</x:f>
      </x:c>
      <x:c r="B6151" s="0">
        <x:f>'Historical Trades'!B6151</x:f>
      </x:c>
      <x:c r="C6151" s="23">
        <x:f>'Historical Trades'!C6151</x:f>
      </x:c>
      <x:c r="D6151" s="0">
        <x:f>'Historical Trades'!D6151</x:f>
      </x:c>
      <x:c r="E6151" s="23">
        <x:f>'Historical Trades'!E6151</x:f>
      </x:c>
      <x:c r="F6151" s="0">
        <x:f>'Historical Trades'!F6151</x:f>
      </x:c>
      <x:c r="G6151" s="0">
        <x:f>'Historical Trades'!G6151</x:f>
      </x:c>
      <x:c r="H6151" s="0">
        <x:f>'Historical Trades'!H6151</x:f>
      </x:c>
      <x:c r="I6151" s="0">
        <x:f>'Historical Trades'!I6151</x:f>
      </x:c>
      <x:c r="J6151" s="0">
        <x:f>'Historical Trades'!J6151</x:f>
      </x:c>
      <x:c r="K6151" s="0">
        <x:f>'Historical Trades'!K6151</x:f>
      </x:c>
      <x:c r="L6151" s="0">
        <x:f>'Historical Trades'!L6151</x:f>
      </x:c>
      <x:c r="M6151" s="0">
        <x:f>'Historical Trades'!M6151</x:f>
      </x:c>
      <x:c r="N6151" s="0">
        <x:f>CLEAN('Historical Trades'!O6151)</x:f>
      </x:c>
      <x:c r="P6151" s="14">
        <x:f>IF(G6151="sell",M6151,-M6151)</x:f>
      </x:c>
      <x:c r="Q6151" s="14">
        <x:f>VLOOKUP(N6151,'Currency Rates'!$A$3:$C$32,3,0)</x:f>
      </x:c>
      <x:c r="R6151" s="0">
        <x:f>IF(A6151="SPUS",0,IF(A6151="FWD",0,P6151/Q6151))</x:f>
      </x:c>
    </x:row>
    <x:row r="6152" spans="1:19" x14ac:dyDescent="0.3">
      <x:c r="A6152" s="0">
        <x:f>'Historical Trades'!A6152</x:f>
      </x:c>
      <x:c r="B6152" s="0">
        <x:f>'Historical Trades'!B6152</x:f>
      </x:c>
      <x:c r="C6152" s="23">
        <x:f>'Historical Trades'!C6152</x:f>
      </x:c>
      <x:c r="D6152" s="0">
        <x:f>'Historical Trades'!D6152</x:f>
      </x:c>
      <x:c r="E6152" s="23">
        <x:f>'Historical Trades'!E6152</x:f>
      </x:c>
      <x:c r="F6152" s="0">
        <x:f>'Historical Trades'!F6152</x:f>
      </x:c>
      <x:c r="G6152" s="0">
        <x:f>'Historical Trades'!G6152</x:f>
      </x:c>
      <x:c r="H6152" s="0">
        <x:f>'Historical Trades'!H6152</x:f>
      </x:c>
      <x:c r="I6152" s="0">
        <x:f>'Historical Trades'!I6152</x:f>
      </x:c>
      <x:c r="J6152" s="0">
        <x:f>'Historical Trades'!J6152</x:f>
      </x:c>
      <x:c r="K6152" s="0">
        <x:f>'Historical Trades'!K6152</x:f>
      </x:c>
      <x:c r="L6152" s="0">
        <x:f>'Historical Trades'!L6152</x:f>
      </x:c>
      <x:c r="M6152" s="0">
        <x:f>'Historical Trades'!M6152</x:f>
      </x:c>
      <x:c r="N6152" s="0">
        <x:f>CLEAN('Historical Trades'!O6152)</x:f>
      </x:c>
      <x:c r="P6152" s="14">
        <x:f>IF(G6152="sell",M6152,-M6152)</x:f>
      </x:c>
      <x:c r="Q6152" s="14">
        <x:f>VLOOKUP(N6152,'Currency Rates'!$A$3:$C$32,3,0)</x:f>
      </x:c>
      <x:c r="R6152" s="0">
        <x:f>IF(A6152="SPUS",0,IF(A6152="FWD",0,P6152/Q6152))</x:f>
      </x:c>
    </x:row>
    <x:row r="6153" spans="1:19" x14ac:dyDescent="0.3">
      <x:c r="A6153" s="0">
        <x:f>'Historical Trades'!A6153</x:f>
      </x:c>
      <x:c r="B6153" s="0">
        <x:f>'Historical Trades'!B6153</x:f>
      </x:c>
      <x:c r="C6153" s="23">
        <x:f>'Historical Trades'!C6153</x:f>
      </x:c>
      <x:c r="D6153" s="0">
        <x:f>'Historical Trades'!D6153</x:f>
      </x:c>
      <x:c r="E6153" s="23">
        <x:f>'Historical Trades'!E6153</x:f>
      </x:c>
      <x:c r="F6153" s="0">
        <x:f>'Historical Trades'!F6153</x:f>
      </x:c>
      <x:c r="G6153" s="0">
        <x:f>'Historical Trades'!G6153</x:f>
      </x:c>
      <x:c r="H6153" s="0">
        <x:f>'Historical Trades'!H6153</x:f>
      </x:c>
      <x:c r="I6153" s="0">
        <x:f>'Historical Trades'!I6153</x:f>
      </x:c>
      <x:c r="J6153" s="0">
        <x:f>'Historical Trades'!J6153</x:f>
      </x:c>
      <x:c r="K6153" s="0">
        <x:f>'Historical Trades'!K6153</x:f>
      </x:c>
      <x:c r="L6153" s="0">
        <x:f>'Historical Trades'!L6153</x:f>
      </x:c>
      <x:c r="M6153" s="0">
        <x:f>'Historical Trades'!M6153</x:f>
      </x:c>
      <x:c r="N6153" s="0">
        <x:f>CLEAN('Historical Trades'!O6153)</x:f>
      </x:c>
      <x:c r="P6153" s="14">
        <x:f>IF(G6153="sell",M6153,-M6153)</x:f>
      </x:c>
      <x:c r="Q6153" s="14">
        <x:f>VLOOKUP(N6153,'Currency Rates'!$A$3:$C$32,3,0)</x:f>
      </x:c>
      <x:c r="R6153" s="0">
        <x:f>IF(A6153="SPUS",0,IF(A6153="FWD",0,P6153/Q6153))</x:f>
      </x:c>
    </x:row>
    <x:row r="6154" spans="1:19" x14ac:dyDescent="0.3">
      <x:c r="A6154" s="0">
        <x:f>'Historical Trades'!A6154</x:f>
      </x:c>
      <x:c r="B6154" s="0">
        <x:f>'Historical Trades'!B6154</x:f>
      </x:c>
      <x:c r="C6154" s="23">
        <x:f>'Historical Trades'!C6154</x:f>
      </x:c>
      <x:c r="D6154" s="0">
        <x:f>'Historical Trades'!D6154</x:f>
      </x:c>
      <x:c r="E6154" s="23">
        <x:f>'Historical Trades'!E6154</x:f>
      </x:c>
      <x:c r="F6154" s="0">
        <x:f>'Historical Trades'!F6154</x:f>
      </x:c>
      <x:c r="G6154" s="0">
        <x:f>'Historical Trades'!G6154</x:f>
      </x:c>
      <x:c r="H6154" s="0">
        <x:f>'Historical Trades'!H6154</x:f>
      </x:c>
      <x:c r="I6154" s="0">
        <x:f>'Historical Trades'!I6154</x:f>
      </x:c>
      <x:c r="J6154" s="0">
        <x:f>'Historical Trades'!J6154</x:f>
      </x:c>
      <x:c r="K6154" s="0">
        <x:f>'Historical Trades'!K6154</x:f>
      </x:c>
      <x:c r="L6154" s="0">
        <x:f>'Historical Trades'!L6154</x:f>
      </x:c>
      <x:c r="M6154" s="0">
        <x:f>'Historical Trades'!M6154</x:f>
      </x:c>
      <x:c r="N6154" s="0">
        <x:f>CLEAN('Historical Trades'!O6154)</x:f>
      </x:c>
      <x:c r="P6154" s="14">
        <x:f>IF(G6154="sell",M6154,-M6154)</x:f>
      </x:c>
      <x:c r="Q6154" s="14">
        <x:f>VLOOKUP(N6154,'Currency Rates'!$A$3:$C$32,3,0)</x:f>
      </x:c>
      <x:c r="R6154" s="0">
        <x:f>IF(A6154="SPUS",0,IF(A6154="FWD",0,P6154/Q6154))</x:f>
      </x:c>
    </x:row>
    <x:row r="6155" spans="1:19" x14ac:dyDescent="0.3">
      <x:c r="A6155" s="0">
        <x:f>'Historical Trades'!A6155</x:f>
      </x:c>
      <x:c r="B6155" s="0">
        <x:f>'Historical Trades'!B6155</x:f>
      </x:c>
      <x:c r="C6155" s="23">
        <x:f>'Historical Trades'!C6155</x:f>
      </x:c>
      <x:c r="D6155" s="0">
        <x:f>'Historical Trades'!D6155</x:f>
      </x:c>
      <x:c r="E6155" s="23">
        <x:f>'Historical Trades'!E6155</x:f>
      </x:c>
      <x:c r="F6155" s="0">
        <x:f>'Historical Trades'!F6155</x:f>
      </x:c>
      <x:c r="G6155" s="0">
        <x:f>'Historical Trades'!G6155</x:f>
      </x:c>
      <x:c r="H6155" s="0">
        <x:f>'Historical Trades'!H6155</x:f>
      </x:c>
      <x:c r="I6155" s="0">
        <x:f>'Historical Trades'!I6155</x:f>
      </x:c>
      <x:c r="J6155" s="0">
        <x:f>'Historical Trades'!J6155</x:f>
      </x:c>
      <x:c r="K6155" s="0">
        <x:f>'Historical Trades'!K6155</x:f>
      </x:c>
      <x:c r="L6155" s="0">
        <x:f>'Historical Trades'!L6155</x:f>
      </x:c>
      <x:c r="M6155" s="0">
        <x:f>'Historical Trades'!M6155</x:f>
      </x:c>
      <x:c r="N6155" s="0">
        <x:f>CLEAN('Historical Trades'!O6155)</x:f>
      </x:c>
      <x:c r="P6155" s="14">
        <x:f>IF(G6155="sell",M6155,-M6155)</x:f>
      </x:c>
      <x:c r="Q6155" s="14">
        <x:f>VLOOKUP(N6155,'Currency Rates'!$A$3:$C$32,3,0)</x:f>
      </x:c>
      <x:c r="R6155" s="0">
        <x:f>IF(A6155="SPUS",0,IF(A6155="FWD",0,P6155/Q6155))</x:f>
      </x:c>
    </x:row>
    <x:row r="6156" spans="1:19" x14ac:dyDescent="0.3">
      <x:c r="A6156" s="0">
        <x:f>'Historical Trades'!A6156</x:f>
      </x:c>
      <x:c r="B6156" s="0">
        <x:f>'Historical Trades'!B6156</x:f>
      </x:c>
      <x:c r="C6156" s="23">
        <x:f>'Historical Trades'!C6156</x:f>
      </x:c>
      <x:c r="D6156" s="0">
        <x:f>'Historical Trades'!D6156</x:f>
      </x:c>
      <x:c r="E6156" s="23">
        <x:f>'Historical Trades'!E6156</x:f>
      </x:c>
      <x:c r="F6156" s="0">
        <x:f>'Historical Trades'!F6156</x:f>
      </x:c>
      <x:c r="G6156" s="0">
        <x:f>'Historical Trades'!G6156</x:f>
      </x:c>
      <x:c r="H6156" s="0">
        <x:f>'Historical Trades'!H6156</x:f>
      </x:c>
      <x:c r="I6156" s="0">
        <x:f>'Historical Trades'!I6156</x:f>
      </x:c>
      <x:c r="J6156" s="0">
        <x:f>'Historical Trades'!J6156</x:f>
      </x:c>
      <x:c r="K6156" s="0">
        <x:f>'Historical Trades'!K6156</x:f>
      </x:c>
      <x:c r="L6156" s="0">
        <x:f>'Historical Trades'!L6156</x:f>
      </x:c>
      <x:c r="M6156" s="0">
        <x:f>'Historical Trades'!M6156</x:f>
      </x:c>
      <x:c r="N6156" s="0">
        <x:f>CLEAN('Historical Trades'!O6156)</x:f>
      </x:c>
      <x:c r="P6156" s="14">
        <x:f>IF(G6156="sell",M6156,-M6156)</x:f>
      </x:c>
      <x:c r="Q6156" s="14">
        <x:f>VLOOKUP(N6156,'Currency Rates'!$A$3:$C$32,3,0)</x:f>
      </x:c>
      <x:c r="R6156" s="0">
        <x:f>IF(A6156="SPUS",0,IF(A6156="FWD",0,P6156/Q6156))</x:f>
      </x:c>
    </x:row>
    <x:row r="6157" spans="1:19" x14ac:dyDescent="0.3">
      <x:c r="A6157" s="0">
        <x:f>'Historical Trades'!A6157</x:f>
      </x:c>
      <x:c r="B6157" s="0">
        <x:f>'Historical Trades'!B6157</x:f>
      </x:c>
      <x:c r="C6157" s="23">
        <x:f>'Historical Trades'!C6157</x:f>
      </x:c>
      <x:c r="D6157" s="0">
        <x:f>'Historical Trades'!D6157</x:f>
      </x:c>
      <x:c r="E6157" s="23">
        <x:f>'Historical Trades'!E6157</x:f>
      </x:c>
      <x:c r="F6157" s="0">
        <x:f>'Historical Trades'!F6157</x:f>
      </x:c>
      <x:c r="G6157" s="0">
        <x:f>'Historical Trades'!G6157</x:f>
      </x:c>
      <x:c r="H6157" s="0">
        <x:f>'Historical Trades'!H6157</x:f>
      </x:c>
      <x:c r="I6157" s="0">
        <x:f>'Historical Trades'!I6157</x:f>
      </x:c>
      <x:c r="J6157" s="0">
        <x:f>'Historical Trades'!J6157</x:f>
      </x:c>
      <x:c r="K6157" s="0">
        <x:f>'Historical Trades'!K6157</x:f>
      </x:c>
      <x:c r="L6157" s="0">
        <x:f>'Historical Trades'!L6157</x:f>
      </x:c>
      <x:c r="M6157" s="0">
        <x:f>'Historical Trades'!M6157</x:f>
      </x:c>
      <x:c r="N6157" s="0">
        <x:f>CLEAN('Historical Trades'!O6157)</x:f>
      </x:c>
      <x:c r="P6157" s="14">
        <x:f>IF(G6157="sell",M6157,-M6157)</x:f>
      </x:c>
      <x:c r="Q6157" s="14">
        <x:f>VLOOKUP(N6157,'Currency Rates'!$A$3:$C$32,3,0)</x:f>
      </x:c>
      <x:c r="R6157" s="0">
        <x:f>IF(A6157="SPUS",0,IF(A6157="FWD",0,P6157/Q6157))</x:f>
      </x:c>
    </x:row>
    <x:row r="6158" spans="1:19" x14ac:dyDescent="0.3">
      <x:c r="A6158" s="0">
        <x:f>'Historical Trades'!A6158</x:f>
      </x:c>
      <x:c r="B6158" s="0">
        <x:f>'Historical Trades'!B6158</x:f>
      </x:c>
      <x:c r="C6158" s="23">
        <x:f>'Historical Trades'!C6158</x:f>
      </x:c>
      <x:c r="D6158" s="0">
        <x:f>'Historical Trades'!D6158</x:f>
      </x:c>
      <x:c r="E6158" s="23">
        <x:f>'Historical Trades'!E6158</x:f>
      </x:c>
      <x:c r="F6158" s="0">
        <x:f>'Historical Trades'!F6158</x:f>
      </x:c>
      <x:c r="G6158" s="0">
        <x:f>'Historical Trades'!G6158</x:f>
      </x:c>
      <x:c r="H6158" s="0">
        <x:f>'Historical Trades'!H6158</x:f>
      </x:c>
      <x:c r="I6158" s="0">
        <x:f>'Historical Trades'!I6158</x:f>
      </x:c>
      <x:c r="J6158" s="0">
        <x:f>'Historical Trades'!J6158</x:f>
      </x:c>
      <x:c r="K6158" s="0">
        <x:f>'Historical Trades'!K6158</x:f>
      </x:c>
      <x:c r="L6158" s="0">
        <x:f>'Historical Trades'!L6158</x:f>
      </x:c>
      <x:c r="M6158" s="0">
        <x:f>'Historical Trades'!M6158</x:f>
      </x:c>
      <x:c r="N6158" s="0">
        <x:f>CLEAN('Historical Trades'!O6158)</x:f>
      </x:c>
      <x:c r="P6158" s="14">
        <x:f>IF(G6158="sell",M6158,-M6158)</x:f>
      </x:c>
      <x:c r="Q6158" s="14">
        <x:f>VLOOKUP(N6158,'Currency Rates'!$A$3:$C$32,3,0)</x:f>
      </x:c>
      <x:c r="R6158" s="0">
        <x:f>IF(A6158="SPUS",0,IF(A6158="FWD",0,P6158/Q6158))</x:f>
      </x:c>
    </x:row>
    <x:row r="6159" spans="1:19" x14ac:dyDescent="0.3">
      <x:c r="A6159" s="0">
        <x:f>'Historical Trades'!A6159</x:f>
      </x:c>
      <x:c r="B6159" s="0">
        <x:f>'Historical Trades'!B6159</x:f>
      </x:c>
      <x:c r="C6159" s="23">
        <x:f>'Historical Trades'!C6159</x:f>
      </x:c>
      <x:c r="D6159" s="0">
        <x:f>'Historical Trades'!D6159</x:f>
      </x:c>
      <x:c r="E6159" s="23">
        <x:f>'Historical Trades'!E6159</x:f>
      </x:c>
      <x:c r="F6159" s="0">
        <x:f>'Historical Trades'!F6159</x:f>
      </x:c>
      <x:c r="G6159" s="0">
        <x:f>'Historical Trades'!G6159</x:f>
      </x:c>
      <x:c r="H6159" s="0">
        <x:f>'Historical Trades'!H6159</x:f>
      </x:c>
      <x:c r="I6159" s="0">
        <x:f>'Historical Trades'!I6159</x:f>
      </x:c>
      <x:c r="J6159" s="0">
        <x:f>'Historical Trades'!J6159</x:f>
      </x:c>
      <x:c r="K6159" s="0">
        <x:f>'Historical Trades'!K6159</x:f>
      </x:c>
      <x:c r="L6159" s="0">
        <x:f>'Historical Trades'!L6159</x:f>
      </x:c>
      <x:c r="M6159" s="0">
        <x:f>'Historical Trades'!M6159</x:f>
      </x:c>
      <x:c r="N6159" s="0">
        <x:f>CLEAN('Historical Trades'!O6159)</x:f>
      </x:c>
      <x:c r="P6159" s="14">
        <x:f>IF(G6159="sell",M6159,-M6159)</x:f>
      </x:c>
      <x:c r="Q6159" s="14">
        <x:f>VLOOKUP(N6159,'Currency Rates'!$A$3:$C$32,3,0)</x:f>
      </x:c>
      <x:c r="R6159" s="0">
        <x:f>IF(A6159="SPUS",0,IF(A6159="FWD",0,P6159/Q6159))</x:f>
      </x:c>
    </x:row>
    <x:row r="6160" spans="1:19" x14ac:dyDescent="0.3">
      <x:c r="A6160" s="0">
        <x:f>'Historical Trades'!A6160</x:f>
      </x:c>
      <x:c r="B6160" s="0">
        <x:f>'Historical Trades'!B6160</x:f>
      </x:c>
      <x:c r="C6160" s="23">
        <x:f>'Historical Trades'!C6160</x:f>
      </x:c>
      <x:c r="D6160" s="0">
        <x:f>'Historical Trades'!D6160</x:f>
      </x:c>
      <x:c r="E6160" s="23">
        <x:f>'Historical Trades'!E6160</x:f>
      </x:c>
      <x:c r="F6160" s="0">
        <x:f>'Historical Trades'!F6160</x:f>
      </x:c>
      <x:c r="G6160" s="0">
        <x:f>'Historical Trades'!G6160</x:f>
      </x:c>
      <x:c r="H6160" s="0">
        <x:f>'Historical Trades'!H6160</x:f>
      </x:c>
      <x:c r="I6160" s="0">
        <x:f>'Historical Trades'!I6160</x:f>
      </x:c>
      <x:c r="J6160" s="0">
        <x:f>'Historical Trades'!J6160</x:f>
      </x:c>
      <x:c r="K6160" s="0">
        <x:f>'Historical Trades'!K6160</x:f>
      </x:c>
      <x:c r="L6160" s="0">
        <x:f>'Historical Trades'!L6160</x:f>
      </x:c>
      <x:c r="M6160" s="0">
        <x:f>'Historical Trades'!M6160</x:f>
      </x:c>
      <x:c r="N6160" s="0">
        <x:f>CLEAN('Historical Trades'!O6160)</x:f>
      </x:c>
      <x:c r="P6160" s="14">
        <x:f>IF(G6160="sell",M6160,-M6160)</x:f>
      </x:c>
      <x:c r="Q6160" s="14">
        <x:f>VLOOKUP(N6160,'Currency Rates'!$A$3:$C$32,3,0)</x:f>
      </x:c>
      <x:c r="R6160" s="0">
        <x:f>IF(A6160="SPUS",0,IF(A6160="FWD",0,P6160/Q6160))</x:f>
      </x:c>
    </x:row>
    <x:row r="6161" spans="1:19" x14ac:dyDescent="0.3">
      <x:c r="A6161" s="0">
        <x:f>'Historical Trades'!A6161</x:f>
      </x:c>
      <x:c r="B6161" s="0">
        <x:f>'Historical Trades'!B6161</x:f>
      </x:c>
      <x:c r="C6161" s="23">
        <x:f>'Historical Trades'!C6161</x:f>
      </x:c>
      <x:c r="D6161" s="0">
        <x:f>'Historical Trades'!D6161</x:f>
      </x:c>
      <x:c r="E6161" s="23">
        <x:f>'Historical Trades'!E6161</x:f>
      </x:c>
      <x:c r="F6161" s="0">
        <x:f>'Historical Trades'!F6161</x:f>
      </x:c>
      <x:c r="G6161" s="0">
        <x:f>'Historical Trades'!G6161</x:f>
      </x:c>
      <x:c r="H6161" s="0">
        <x:f>'Historical Trades'!H6161</x:f>
      </x:c>
      <x:c r="I6161" s="0">
        <x:f>'Historical Trades'!I6161</x:f>
      </x:c>
      <x:c r="J6161" s="0">
        <x:f>'Historical Trades'!J6161</x:f>
      </x:c>
      <x:c r="K6161" s="0">
        <x:f>'Historical Trades'!K6161</x:f>
      </x:c>
      <x:c r="L6161" s="0">
        <x:f>'Historical Trades'!L6161</x:f>
      </x:c>
      <x:c r="M6161" s="0">
        <x:f>'Historical Trades'!M6161</x:f>
      </x:c>
      <x:c r="N6161" s="0">
        <x:f>CLEAN('Historical Trades'!O6161)</x:f>
      </x:c>
      <x:c r="P6161" s="14">
        <x:f>IF(G6161="sell",M6161,-M6161)</x:f>
      </x:c>
      <x:c r="Q6161" s="14">
        <x:f>VLOOKUP(N6161,'Currency Rates'!$A$3:$C$32,3,0)</x:f>
      </x:c>
      <x:c r="R6161" s="0">
        <x:f>IF(A6161="SPUS",0,IF(A6161="FWD",0,P6161/Q6161))</x:f>
      </x:c>
    </x:row>
    <x:row r="6162" spans="1:19" x14ac:dyDescent="0.3">
      <x:c r="A6162" s="0">
        <x:f>'Historical Trades'!A6162</x:f>
      </x:c>
      <x:c r="B6162" s="0">
        <x:f>'Historical Trades'!B6162</x:f>
      </x:c>
      <x:c r="C6162" s="23">
        <x:f>'Historical Trades'!C6162</x:f>
      </x:c>
      <x:c r="D6162" s="0">
        <x:f>'Historical Trades'!D6162</x:f>
      </x:c>
      <x:c r="E6162" s="23">
        <x:f>'Historical Trades'!E6162</x:f>
      </x:c>
      <x:c r="F6162" s="0">
        <x:f>'Historical Trades'!F6162</x:f>
      </x:c>
      <x:c r="G6162" s="0">
        <x:f>'Historical Trades'!G6162</x:f>
      </x:c>
      <x:c r="H6162" s="0">
        <x:f>'Historical Trades'!H6162</x:f>
      </x:c>
      <x:c r="I6162" s="0">
        <x:f>'Historical Trades'!I6162</x:f>
      </x:c>
      <x:c r="J6162" s="0">
        <x:f>'Historical Trades'!J6162</x:f>
      </x:c>
      <x:c r="K6162" s="0">
        <x:f>'Historical Trades'!K6162</x:f>
      </x:c>
      <x:c r="L6162" s="0">
        <x:f>'Historical Trades'!L6162</x:f>
      </x:c>
      <x:c r="M6162" s="0">
        <x:f>'Historical Trades'!M6162</x:f>
      </x:c>
      <x:c r="N6162" s="0">
        <x:f>CLEAN('Historical Trades'!O6162)</x:f>
      </x:c>
      <x:c r="P6162" s="14">
        <x:f>IF(G6162="sell",M6162,-M6162)</x:f>
      </x:c>
      <x:c r="Q6162" s="14">
        <x:f>VLOOKUP(N6162,'Currency Rates'!$A$3:$C$32,3,0)</x:f>
      </x:c>
      <x:c r="R6162" s="0">
        <x:f>IF(A6162="SPUS",0,IF(A6162="FWD",0,P6162/Q6162))</x:f>
      </x:c>
    </x:row>
    <x:row r="6163" spans="1:19" x14ac:dyDescent="0.3">
      <x:c r="A6163" s="0">
        <x:f>'Historical Trades'!A6163</x:f>
      </x:c>
      <x:c r="B6163" s="0">
        <x:f>'Historical Trades'!B6163</x:f>
      </x:c>
      <x:c r="C6163" s="23">
        <x:f>'Historical Trades'!C6163</x:f>
      </x:c>
      <x:c r="D6163" s="0">
        <x:f>'Historical Trades'!D6163</x:f>
      </x:c>
      <x:c r="E6163" s="23">
        <x:f>'Historical Trades'!E6163</x:f>
      </x:c>
      <x:c r="F6163" s="0">
        <x:f>'Historical Trades'!F6163</x:f>
      </x:c>
      <x:c r="G6163" s="0">
        <x:f>'Historical Trades'!G6163</x:f>
      </x:c>
      <x:c r="H6163" s="0">
        <x:f>'Historical Trades'!H6163</x:f>
      </x:c>
      <x:c r="I6163" s="0">
        <x:f>'Historical Trades'!I6163</x:f>
      </x:c>
      <x:c r="J6163" s="0">
        <x:f>'Historical Trades'!J6163</x:f>
      </x:c>
      <x:c r="K6163" s="0">
        <x:f>'Historical Trades'!K6163</x:f>
      </x:c>
      <x:c r="L6163" s="0">
        <x:f>'Historical Trades'!L6163</x:f>
      </x:c>
      <x:c r="M6163" s="0">
        <x:f>'Historical Trades'!M6163</x:f>
      </x:c>
      <x:c r="N6163" s="0">
        <x:f>CLEAN('Historical Trades'!O6163)</x:f>
      </x:c>
      <x:c r="P6163" s="14">
        <x:f>IF(G6163="sell",M6163,-M6163)</x:f>
      </x:c>
      <x:c r="Q6163" s="14">
        <x:f>VLOOKUP(N6163,'Currency Rates'!$A$3:$C$32,3,0)</x:f>
      </x:c>
      <x:c r="R6163" s="0">
        <x:f>IF(A6163="SPUS",0,IF(A6163="FWD",0,P6163/Q6163))</x:f>
      </x:c>
    </x:row>
    <x:row r="6164" spans="1:19" x14ac:dyDescent="0.3">
      <x:c r="A6164" s="0">
        <x:f>'Historical Trades'!A6164</x:f>
      </x:c>
      <x:c r="B6164" s="0">
        <x:f>'Historical Trades'!B6164</x:f>
      </x:c>
      <x:c r="C6164" s="23">
        <x:f>'Historical Trades'!C6164</x:f>
      </x:c>
      <x:c r="D6164" s="0">
        <x:f>'Historical Trades'!D6164</x:f>
      </x:c>
      <x:c r="E6164" s="23">
        <x:f>'Historical Trades'!E6164</x:f>
      </x:c>
      <x:c r="F6164" s="0">
        <x:f>'Historical Trades'!F6164</x:f>
      </x:c>
      <x:c r="G6164" s="0">
        <x:f>'Historical Trades'!G6164</x:f>
      </x:c>
      <x:c r="H6164" s="0">
        <x:f>'Historical Trades'!H6164</x:f>
      </x:c>
      <x:c r="I6164" s="0">
        <x:f>'Historical Trades'!I6164</x:f>
      </x:c>
      <x:c r="J6164" s="0">
        <x:f>'Historical Trades'!J6164</x:f>
      </x:c>
      <x:c r="K6164" s="0">
        <x:f>'Historical Trades'!K6164</x:f>
      </x:c>
      <x:c r="L6164" s="0">
        <x:f>'Historical Trades'!L6164</x:f>
      </x:c>
      <x:c r="M6164" s="0">
        <x:f>'Historical Trades'!M6164</x:f>
      </x:c>
      <x:c r="N6164" s="0">
        <x:f>CLEAN('Historical Trades'!O6164)</x:f>
      </x:c>
      <x:c r="P6164" s="14">
        <x:f>IF(G6164="sell",M6164,-M6164)</x:f>
      </x:c>
      <x:c r="Q6164" s="14">
        <x:f>VLOOKUP(N6164,'Currency Rates'!$A$3:$C$32,3,0)</x:f>
      </x:c>
      <x:c r="R6164" s="0">
        <x:f>IF(A6164="SPUS",0,IF(A6164="FWD",0,P6164/Q6164))</x:f>
      </x:c>
    </x:row>
    <x:row r="6165" spans="1:19" x14ac:dyDescent="0.3">
      <x:c r="A6165" s="0">
        <x:f>'Historical Trades'!A6165</x:f>
      </x:c>
      <x:c r="B6165" s="0">
        <x:f>'Historical Trades'!B6165</x:f>
      </x:c>
      <x:c r="C6165" s="23">
        <x:f>'Historical Trades'!C6165</x:f>
      </x:c>
      <x:c r="D6165" s="0">
        <x:f>'Historical Trades'!D6165</x:f>
      </x:c>
      <x:c r="E6165" s="23">
        <x:f>'Historical Trades'!E6165</x:f>
      </x:c>
      <x:c r="F6165" s="0">
        <x:f>'Historical Trades'!F6165</x:f>
      </x:c>
      <x:c r="G6165" s="0">
        <x:f>'Historical Trades'!G6165</x:f>
      </x:c>
      <x:c r="H6165" s="0">
        <x:f>'Historical Trades'!H6165</x:f>
      </x:c>
      <x:c r="I6165" s="0">
        <x:f>'Historical Trades'!I6165</x:f>
      </x:c>
      <x:c r="J6165" s="0">
        <x:f>'Historical Trades'!J6165</x:f>
      </x:c>
      <x:c r="K6165" s="0">
        <x:f>'Historical Trades'!K6165</x:f>
      </x:c>
      <x:c r="L6165" s="0">
        <x:f>'Historical Trades'!L6165</x:f>
      </x:c>
      <x:c r="M6165" s="0">
        <x:f>'Historical Trades'!M6165</x:f>
      </x:c>
      <x:c r="N6165" s="0">
        <x:f>CLEAN('Historical Trades'!O6165)</x:f>
      </x:c>
      <x:c r="P6165" s="14">
        <x:f>IF(G6165="sell",M6165,-M6165)</x:f>
      </x:c>
      <x:c r="Q6165" s="14">
        <x:f>VLOOKUP(N6165,'Currency Rates'!$A$3:$C$32,3,0)</x:f>
      </x:c>
      <x:c r="R6165" s="0">
        <x:f>IF(A6165="SPUS",0,IF(A6165="FWD",0,P6165/Q6165))</x:f>
      </x:c>
    </x:row>
    <x:row r="6166" spans="1:19" x14ac:dyDescent="0.3">
      <x:c r="A6166" s="0">
        <x:f>'Historical Trades'!A6166</x:f>
      </x:c>
      <x:c r="B6166" s="0">
        <x:f>'Historical Trades'!B6166</x:f>
      </x:c>
      <x:c r="C6166" s="23">
        <x:f>'Historical Trades'!C6166</x:f>
      </x:c>
      <x:c r="D6166" s="0">
        <x:f>'Historical Trades'!D6166</x:f>
      </x:c>
      <x:c r="E6166" s="23">
        <x:f>'Historical Trades'!E6166</x:f>
      </x:c>
      <x:c r="F6166" s="0">
        <x:f>'Historical Trades'!F6166</x:f>
      </x:c>
      <x:c r="G6166" s="0">
        <x:f>'Historical Trades'!G6166</x:f>
      </x:c>
      <x:c r="H6166" s="0">
        <x:f>'Historical Trades'!H6166</x:f>
      </x:c>
      <x:c r="I6166" s="0">
        <x:f>'Historical Trades'!I6166</x:f>
      </x:c>
      <x:c r="J6166" s="0">
        <x:f>'Historical Trades'!J6166</x:f>
      </x:c>
      <x:c r="K6166" s="0">
        <x:f>'Historical Trades'!K6166</x:f>
      </x:c>
      <x:c r="L6166" s="0">
        <x:f>'Historical Trades'!L6166</x:f>
      </x:c>
      <x:c r="M6166" s="0">
        <x:f>'Historical Trades'!M6166</x:f>
      </x:c>
      <x:c r="N6166" s="0">
        <x:f>CLEAN('Historical Trades'!O6166)</x:f>
      </x:c>
      <x:c r="P6166" s="14">
        <x:f>IF(G6166="sell",M6166,-M6166)</x:f>
      </x:c>
      <x:c r="Q6166" s="14">
        <x:f>VLOOKUP(N6166,'Currency Rates'!$A$3:$C$32,3,0)</x:f>
      </x:c>
      <x:c r="R6166" s="0">
        <x:f>IF(A6166="SPUS",0,IF(A6166="FWD",0,P6166/Q6166))</x:f>
      </x:c>
    </x:row>
    <x:row r="6167" spans="1:19" x14ac:dyDescent="0.3">
      <x:c r="A6167" s="0">
        <x:f>'Historical Trades'!A6167</x:f>
      </x:c>
      <x:c r="B6167" s="0">
        <x:f>'Historical Trades'!B6167</x:f>
      </x:c>
      <x:c r="C6167" s="23">
        <x:f>'Historical Trades'!C6167</x:f>
      </x:c>
      <x:c r="D6167" s="0">
        <x:f>'Historical Trades'!D6167</x:f>
      </x:c>
      <x:c r="E6167" s="23">
        <x:f>'Historical Trades'!E6167</x:f>
      </x:c>
      <x:c r="F6167" s="0">
        <x:f>'Historical Trades'!F6167</x:f>
      </x:c>
      <x:c r="G6167" s="0">
        <x:f>'Historical Trades'!G6167</x:f>
      </x:c>
      <x:c r="H6167" s="0">
        <x:f>'Historical Trades'!H6167</x:f>
      </x:c>
      <x:c r="I6167" s="0">
        <x:f>'Historical Trades'!I6167</x:f>
      </x:c>
      <x:c r="J6167" s="0">
        <x:f>'Historical Trades'!J6167</x:f>
      </x:c>
      <x:c r="K6167" s="0">
        <x:f>'Historical Trades'!K6167</x:f>
      </x:c>
      <x:c r="L6167" s="0">
        <x:f>'Historical Trades'!L6167</x:f>
      </x:c>
      <x:c r="M6167" s="0">
        <x:f>'Historical Trades'!M6167</x:f>
      </x:c>
      <x:c r="N6167" s="0">
        <x:f>CLEAN('Historical Trades'!O6167)</x:f>
      </x:c>
      <x:c r="P6167" s="14">
        <x:f>IF(G6167="sell",M6167,-M6167)</x:f>
      </x:c>
      <x:c r="Q6167" s="14">
        <x:f>VLOOKUP(N6167,'Currency Rates'!$A$3:$C$32,3,0)</x:f>
      </x:c>
      <x:c r="R6167" s="0">
        <x:f>IF(A6167="SPUS",0,IF(A6167="FWD",0,P6167/Q6167))</x:f>
      </x:c>
    </x:row>
    <x:row r="6168" spans="1:19" x14ac:dyDescent="0.3">
      <x:c r="A6168" s="0">
        <x:f>'Historical Trades'!A6168</x:f>
      </x:c>
      <x:c r="B6168" s="0">
        <x:f>'Historical Trades'!B6168</x:f>
      </x:c>
      <x:c r="C6168" s="23">
        <x:f>'Historical Trades'!C6168</x:f>
      </x:c>
      <x:c r="D6168" s="0">
        <x:f>'Historical Trades'!D6168</x:f>
      </x:c>
      <x:c r="E6168" s="23">
        <x:f>'Historical Trades'!E6168</x:f>
      </x:c>
      <x:c r="F6168" s="0">
        <x:f>'Historical Trades'!F6168</x:f>
      </x:c>
      <x:c r="G6168" s="0">
        <x:f>'Historical Trades'!G6168</x:f>
      </x:c>
      <x:c r="H6168" s="0">
        <x:f>'Historical Trades'!H6168</x:f>
      </x:c>
      <x:c r="I6168" s="0">
        <x:f>'Historical Trades'!I6168</x:f>
      </x:c>
      <x:c r="J6168" s="0">
        <x:f>'Historical Trades'!J6168</x:f>
      </x:c>
      <x:c r="K6168" s="0">
        <x:f>'Historical Trades'!K6168</x:f>
      </x:c>
      <x:c r="L6168" s="0">
        <x:f>'Historical Trades'!L6168</x:f>
      </x:c>
      <x:c r="M6168" s="0">
        <x:f>'Historical Trades'!M6168</x:f>
      </x:c>
      <x:c r="N6168" s="0">
        <x:f>CLEAN('Historical Trades'!O6168)</x:f>
      </x:c>
      <x:c r="P6168" s="14">
        <x:f>IF(G6168="sell",M6168,-M6168)</x:f>
      </x:c>
      <x:c r="Q6168" s="14">
        <x:f>VLOOKUP(N6168,'Currency Rates'!$A$3:$C$32,3,0)</x:f>
      </x:c>
      <x:c r="R6168" s="0">
        <x:f>IF(A6168="SPUS",0,IF(A6168="FWD",0,P6168/Q6168))</x:f>
      </x:c>
    </x:row>
    <x:row r="6169" spans="1:19" x14ac:dyDescent="0.3">
      <x:c r="A6169" s="0">
        <x:f>'Historical Trades'!A6169</x:f>
      </x:c>
      <x:c r="B6169" s="0">
        <x:f>'Historical Trades'!B6169</x:f>
      </x:c>
      <x:c r="C6169" s="23">
        <x:f>'Historical Trades'!C6169</x:f>
      </x:c>
      <x:c r="D6169" s="0">
        <x:f>'Historical Trades'!D6169</x:f>
      </x:c>
      <x:c r="E6169" s="23">
        <x:f>'Historical Trades'!E6169</x:f>
      </x:c>
      <x:c r="F6169" s="0">
        <x:f>'Historical Trades'!F6169</x:f>
      </x:c>
      <x:c r="G6169" s="0">
        <x:f>'Historical Trades'!G6169</x:f>
      </x:c>
      <x:c r="H6169" s="0">
        <x:f>'Historical Trades'!H6169</x:f>
      </x:c>
      <x:c r="I6169" s="0">
        <x:f>'Historical Trades'!I6169</x:f>
      </x:c>
      <x:c r="J6169" s="0">
        <x:f>'Historical Trades'!J6169</x:f>
      </x:c>
      <x:c r="K6169" s="0">
        <x:f>'Historical Trades'!K6169</x:f>
      </x:c>
      <x:c r="L6169" s="0">
        <x:f>'Historical Trades'!L6169</x:f>
      </x:c>
      <x:c r="M6169" s="0">
        <x:f>'Historical Trades'!M6169</x:f>
      </x:c>
      <x:c r="N6169" s="0">
        <x:f>CLEAN('Historical Trades'!O6169)</x:f>
      </x:c>
      <x:c r="P6169" s="14">
        <x:f>IF(G6169="sell",M6169,-M6169)</x:f>
      </x:c>
      <x:c r="Q6169" s="14">
        <x:f>VLOOKUP(N6169,'Currency Rates'!$A$3:$C$32,3,0)</x:f>
      </x:c>
      <x:c r="R6169" s="0">
        <x:f>IF(A6169="SPUS",0,IF(A6169="FWD",0,P6169/Q6169))</x:f>
      </x:c>
    </x:row>
    <x:row r="6170" spans="1:19" x14ac:dyDescent="0.3">
      <x:c r="A6170" s="0">
        <x:f>'Historical Trades'!A6170</x:f>
      </x:c>
      <x:c r="B6170" s="0">
        <x:f>'Historical Trades'!B6170</x:f>
      </x:c>
      <x:c r="C6170" s="23">
        <x:f>'Historical Trades'!C6170</x:f>
      </x:c>
      <x:c r="D6170" s="0">
        <x:f>'Historical Trades'!D6170</x:f>
      </x:c>
      <x:c r="E6170" s="23">
        <x:f>'Historical Trades'!E6170</x:f>
      </x:c>
      <x:c r="F6170" s="0">
        <x:f>'Historical Trades'!F6170</x:f>
      </x:c>
      <x:c r="G6170" s="0">
        <x:f>'Historical Trades'!G6170</x:f>
      </x:c>
      <x:c r="H6170" s="0">
        <x:f>'Historical Trades'!H6170</x:f>
      </x:c>
      <x:c r="I6170" s="0">
        <x:f>'Historical Trades'!I6170</x:f>
      </x:c>
      <x:c r="J6170" s="0">
        <x:f>'Historical Trades'!J6170</x:f>
      </x:c>
      <x:c r="K6170" s="0">
        <x:f>'Historical Trades'!K6170</x:f>
      </x:c>
      <x:c r="L6170" s="0">
        <x:f>'Historical Trades'!L6170</x:f>
      </x:c>
      <x:c r="M6170" s="0">
        <x:f>'Historical Trades'!M6170</x:f>
      </x:c>
      <x:c r="N6170" s="0">
        <x:f>CLEAN('Historical Trades'!O6170)</x:f>
      </x:c>
      <x:c r="P6170" s="14">
        <x:f>IF(G6170="sell",M6170,-M6170)</x:f>
      </x:c>
      <x:c r="Q6170" s="14">
        <x:f>VLOOKUP(N6170,'Currency Rates'!$A$3:$C$32,3,0)</x:f>
      </x:c>
      <x:c r="R6170" s="0">
        <x:f>IF(A6170="SPUS",0,IF(A6170="FWD",0,P6170/Q6170))</x:f>
      </x:c>
    </x:row>
    <x:row r="6171" spans="1:19" x14ac:dyDescent="0.3">
      <x:c r="A6171" s="0">
        <x:f>'Historical Trades'!A6171</x:f>
      </x:c>
      <x:c r="B6171" s="0">
        <x:f>'Historical Trades'!B6171</x:f>
      </x:c>
      <x:c r="C6171" s="23">
        <x:f>'Historical Trades'!C6171</x:f>
      </x:c>
      <x:c r="D6171" s="0">
        <x:f>'Historical Trades'!D6171</x:f>
      </x:c>
      <x:c r="E6171" s="23">
        <x:f>'Historical Trades'!E6171</x:f>
      </x:c>
      <x:c r="F6171" s="0">
        <x:f>'Historical Trades'!F6171</x:f>
      </x:c>
      <x:c r="G6171" s="0">
        <x:f>'Historical Trades'!G6171</x:f>
      </x:c>
      <x:c r="H6171" s="0">
        <x:f>'Historical Trades'!H6171</x:f>
      </x:c>
      <x:c r="I6171" s="0">
        <x:f>'Historical Trades'!I6171</x:f>
      </x:c>
      <x:c r="J6171" s="0">
        <x:f>'Historical Trades'!J6171</x:f>
      </x:c>
      <x:c r="K6171" s="0">
        <x:f>'Historical Trades'!K6171</x:f>
      </x:c>
      <x:c r="L6171" s="0">
        <x:f>'Historical Trades'!L6171</x:f>
      </x:c>
      <x:c r="M6171" s="0">
        <x:f>'Historical Trades'!M6171</x:f>
      </x:c>
      <x:c r="N6171" s="0">
        <x:f>CLEAN('Historical Trades'!O6171)</x:f>
      </x:c>
      <x:c r="P6171" s="14">
        <x:f>IF(G6171="sell",M6171,-M6171)</x:f>
      </x:c>
      <x:c r="Q6171" s="14">
        <x:f>VLOOKUP(N6171,'Currency Rates'!$A$3:$C$32,3,0)</x:f>
      </x:c>
      <x:c r="R6171" s="0">
        <x:f>IF(A6171="SPUS",0,IF(A6171="FWD",0,P6171/Q6171))</x:f>
      </x:c>
    </x:row>
    <x:row r="6172" spans="1:19" x14ac:dyDescent="0.3">
      <x:c r="A6172" s="0">
        <x:f>'Historical Trades'!A6172</x:f>
      </x:c>
      <x:c r="B6172" s="0">
        <x:f>'Historical Trades'!B6172</x:f>
      </x:c>
      <x:c r="C6172" s="23">
        <x:f>'Historical Trades'!C6172</x:f>
      </x:c>
      <x:c r="D6172" s="0">
        <x:f>'Historical Trades'!D6172</x:f>
      </x:c>
      <x:c r="E6172" s="23">
        <x:f>'Historical Trades'!E6172</x:f>
      </x:c>
      <x:c r="F6172" s="0">
        <x:f>'Historical Trades'!F6172</x:f>
      </x:c>
      <x:c r="G6172" s="0">
        <x:f>'Historical Trades'!G6172</x:f>
      </x:c>
      <x:c r="H6172" s="0">
        <x:f>'Historical Trades'!H6172</x:f>
      </x:c>
      <x:c r="I6172" s="0">
        <x:f>'Historical Trades'!I6172</x:f>
      </x:c>
      <x:c r="J6172" s="0">
        <x:f>'Historical Trades'!J6172</x:f>
      </x:c>
      <x:c r="K6172" s="0">
        <x:f>'Historical Trades'!K6172</x:f>
      </x:c>
      <x:c r="L6172" s="0">
        <x:f>'Historical Trades'!L6172</x:f>
      </x:c>
      <x:c r="M6172" s="0">
        <x:f>'Historical Trades'!M6172</x:f>
      </x:c>
      <x:c r="N6172" s="0">
        <x:f>CLEAN('Historical Trades'!O6172)</x:f>
      </x:c>
      <x:c r="P6172" s="14">
        <x:f>IF(G6172="sell",M6172,-M6172)</x:f>
      </x:c>
      <x:c r="Q6172" s="14">
        <x:f>VLOOKUP(N6172,'Currency Rates'!$A$3:$C$32,3,0)</x:f>
      </x:c>
      <x:c r="R6172" s="0">
        <x:f>IF(A6172="SPUS",0,IF(A6172="FWD",0,P6172/Q6172))</x:f>
      </x:c>
    </x:row>
    <x:row r="6173" spans="1:19" x14ac:dyDescent="0.3">
      <x:c r="A6173" s="0">
        <x:f>'Historical Trades'!A6173</x:f>
      </x:c>
      <x:c r="B6173" s="0">
        <x:f>'Historical Trades'!B6173</x:f>
      </x:c>
      <x:c r="C6173" s="23">
        <x:f>'Historical Trades'!C6173</x:f>
      </x:c>
      <x:c r="D6173" s="0">
        <x:f>'Historical Trades'!D6173</x:f>
      </x:c>
      <x:c r="E6173" s="23">
        <x:f>'Historical Trades'!E6173</x:f>
      </x:c>
      <x:c r="F6173" s="0">
        <x:f>'Historical Trades'!F6173</x:f>
      </x:c>
      <x:c r="G6173" s="0">
        <x:f>'Historical Trades'!G6173</x:f>
      </x:c>
      <x:c r="H6173" s="0">
        <x:f>'Historical Trades'!H6173</x:f>
      </x:c>
      <x:c r="I6173" s="0">
        <x:f>'Historical Trades'!I6173</x:f>
      </x:c>
      <x:c r="J6173" s="0">
        <x:f>'Historical Trades'!J6173</x:f>
      </x:c>
      <x:c r="K6173" s="0">
        <x:f>'Historical Trades'!K6173</x:f>
      </x:c>
      <x:c r="L6173" s="0">
        <x:f>'Historical Trades'!L6173</x:f>
      </x:c>
      <x:c r="M6173" s="0">
        <x:f>'Historical Trades'!M6173</x:f>
      </x:c>
      <x:c r="N6173" s="0">
        <x:f>CLEAN('Historical Trades'!O6173)</x:f>
      </x:c>
      <x:c r="P6173" s="14">
        <x:f>IF(G6173="sell",M6173,-M6173)</x:f>
      </x:c>
      <x:c r="Q6173" s="14">
        <x:f>VLOOKUP(N6173,'Currency Rates'!$A$3:$C$32,3,0)</x:f>
      </x:c>
      <x:c r="R6173" s="0">
        <x:f>IF(A6173="SPUS",0,IF(A6173="FWD",0,P6173/Q6173))</x:f>
      </x:c>
    </x:row>
    <x:row r="6174" spans="1:19" x14ac:dyDescent="0.3">
      <x:c r="A6174" s="0">
        <x:f>'Historical Trades'!A6174</x:f>
      </x:c>
      <x:c r="B6174" s="0">
        <x:f>'Historical Trades'!B6174</x:f>
      </x:c>
      <x:c r="C6174" s="23">
        <x:f>'Historical Trades'!C6174</x:f>
      </x:c>
      <x:c r="D6174" s="0">
        <x:f>'Historical Trades'!D6174</x:f>
      </x:c>
      <x:c r="E6174" s="23">
        <x:f>'Historical Trades'!E6174</x:f>
      </x:c>
      <x:c r="F6174" s="0">
        <x:f>'Historical Trades'!F6174</x:f>
      </x:c>
      <x:c r="G6174" s="0">
        <x:f>'Historical Trades'!G6174</x:f>
      </x:c>
      <x:c r="H6174" s="0">
        <x:f>'Historical Trades'!H6174</x:f>
      </x:c>
      <x:c r="I6174" s="0">
        <x:f>'Historical Trades'!I6174</x:f>
      </x:c>
      <x:c r="J6174" s="0">
        <x:f>'Historical Trades'!J6174</x:f>
      </x:c>
      <x:c r="K6174" s="0">
        <x:f>'Historical Trades'!K6174</x:f>
      </x:c>
      <x:c r="L6174" s="0">
        <x:f>'Historical Trades'!L6174</x:f>
      </x:c>
      <x:c r="M6174" s="0">
        <x:f>'Historical Trades'!M6174</x:f>
      </x:c>
      <x:c r="N6174" s="0">
        <x:f>CLEAN('Historical Trades'!O6174)</x:f>
      </x:c>
      <x:c r="P6174" s="14">
        <x:f>IF(G6174="sell",M6174,-M6174)</x:f>
      </x:c>
      <x:c r="Q6174" s="14">
        <x:f>VLOOKUP(N6174,'Currency Rates'!$A$3:$C$32,3,0)</x:f>
      </x:c>
      <x:c r="R6174" s="0">
        <x:f>IF(A6174="SPUS",0,IF(A6174="FWD",0,P6174/Q6174))</x:f>
      </x:c>
    </x:row>
    <x:row r="6175" spans="1:19" x14ac:dyDescent="0.3">
      <x:c r="A6175" s="0">
        <x:f>'Historical Trades'!A6175</x:f>
      </x:c>
      <x:c r="B6175" s="0">
        <x:f>'Historical Trades'!B6175</x:f>
      </x:c>
      <x:c r="C6175" s="23">
        <x:f>'Historical Trades'!C6175</x:f>
      </x:c>
      <x:c r="D6175" s="0">
        <x:f>'Historical Trades'!D6175</x:f>
      </x:c>
      <x:c r="E6175" s="23">
        <x:f>'Historical Trades'!E6175</x:f>
      </x:c>
      <x:c r="F6175" s="0">
        <x:f>'Historical Trades'!F6175</x:f>
      </x:c>
      <x:c r="G6175" s="0">
        <x:f>'Historical Trades'!G6175</x:f>
      </x:c>
      <x:c r="H6175" s="0">
        <x:f>'Historical Trades'!H6175</x:f>
      </x:c>
      <x:c r="I6175" s="0">
        <x:f>'Historical Trades'!I6175</x:f>
      </x:c>
      <x:c r="J6175" s="0">
        <x:f>'Historical Trades'!J6175</x:f>
      </x:c>
      <x:c r="K6175" s="0">
        <x:f>'Historical Trades'!K6175</x:f>
      </x:c>
      <x:c r="L6175" s="0">
        <x:f>'Historical Trades'!L6175</x:f>
      </x:c>
      <x:c r="M6175" s="0">
        <x:f>'Historical Trades'!M6175</x:f>
      </x:c>
      <x:c r="N6175" s="0">
        <x:f>CLEAN('Historical Trades'!O6175)</x:f>
      </x:c>
      <x:c r="P6175" s="14">
        <x:f>IF(G6175="sell",M6175,-M6175)</x:f>
      </x:c>
      <x:c r="Q6175" s="14">
        <x:f>VLOOKUP(N6175,'Currency Rates'!$A$3:$C$32,3,0)</x:f>
      </x:c>
      <x:c r="R6175" s="0">
        <x:f>IF(A6175="SPUS",0,IF(A6175="FWD",0,P6175/Q6175))</x:f>
      </x:c>
    </x:row>
    <x:row r="6176" spans="1:19" x14ac:dyDescent="0.3">
      <x:c r="A6176" s="0">
        <x:f>'Historical Trades'!A6176</x:f>
      </x:c>
      <x:c r="B6176" s="0">
        <x:f>'Historical Trades'!B6176</x:f>
      </x:c>
      <x:c r="C6176" s="23">
        <x:f>'Historical Trades'!C6176</x:f>
      </x:c>
      <x:c r="D6176" s="0">
        <x:f>'Historical Trades'!D6176</x:f>
      </x:c>
      <x:c r="E6176" s="23">
        <x:f>'Historical Trades'!E6176</x:f>
      </x:c>
      <x:c r="F6176" s="0">
        <x:f>'Historical Trades'!F6176</x:f>
      </x:c>
      <x:c r="G6176" s="0">
        <x:f>'Historical Trades'!G6176</x:f>
      </x:c>
      <x:c r="H6176" s="0">
        <x:f>'Historical Trades'!H6176</x:f>
      </x:c>
      <x:c r="I6176" s="0">
        <x:f>'Historical Trades'!I6176</x:f>
      </x:c>
      <x:c r="J6176" s="0">
        <x:f>'Historical Trades'!J6176</x:f>
      </x:c>
      <x:c r="K6176" s="0">
        <x:f>'Historical Trades'!K6176</x:f>
      </x:c>
      <x:c r="L6176" s="0">
        <x:f>'Historical Trades'!L6176</x:f>
      </x:c>
      <x:c r="M6176" s="0">
        <x:f>'Historical Trades'!M6176</x:f>
      </x:c>
      <x:c r="N6176" s="0">
        <x:f>CLEAN('Historical Trades'!O6176)</x:f>
      </x:c>
      <x:c r="P6176" s="14">
        <x:f>IF(G6176="sell",M6176,-M6176)</x:f>
      </x:c>
      <x:c r="Q6176" s="14">
        <x:f>VLOOKUP(N6176,'Currency Rates'!$A$3:$C$32,3,0)</x:f>
      </x:c>
      <x:c r="R6176" s="0">
        <x:f>IF(A6176="SPUS",0,IF(A6176="FWD",0,P6176/Q6176))</x:f>
      </x:c>
    </x:row>
    <x:row r="6177" spans="1:19" x14ac:dyDescent="0.3">
      <x:c r="A6177" s="0">
        <x:f>'Historical Trades'!A6177</x:f>
      </x:c>
      <x:c r="B6177" s="0">
        <x:f>'Historical Trades'!B6177</x:f>
      </x:c>
      <x:c r="C6177" s="23">
        <x:f>'Historical Trades'!C6177</x:f>
      </x:c>
      <x:c r="D6177" s="0">
        <x:f>'Historical Trades'!D6177</x:f>
      </x:c>
      <x:c r="E6177" s="23">
        <x:f>'Historical Trades'!E6177</x:f>
      </x:c>
      <x:c r="F6177" s="0">
        <x:f>'Historical Trades'!F6177</x:f>
      </x:c>
      <x:c r="G6177" s="0">
        <x:f>'Historical Trades'!G6177</x:f>
      </x:c>
      <x:c r="H6177" s="0">
        <x:f>'Historical Trades'!H6177</x:f>
      </x:c>
      <x:c r="I6177" s="0">
        <x:f>'Historical Trades'!I6177</x:f>
      </x:c>
      <x:c r="J6177" s="0">
        <x:f>'Historical Trades'!J6177</x:f>
      </x:c>
      <x:c r="K6177" s="0">
        <x:f>'Historical Trades'!K6177</x:f>
      </x:c>
      <x:c r="L6177" s="0">
        <x:f>'Historical Trades'!L6177</x:f>
      </x:c>
      <x:c r="M6177" s="0">
        <x:f>'Historical Trades'!M6177</x:f>
      </x:c>
      <x:c r="N6177" s="0">
        <x:f>CLEAN('Historical Trades'!O6177)</x:f>
      </x:c>
      <x:c r="P6177" s="14">
        <x:f>IF(G6177="sell",M6177,-M6177)</x:f>
      </x:c>
      <x:c r="Q6177" s="14">
        <x:f>VLOOKUP(N6177,'Currency Rates'!$A$3:$C$32,3,0)</x:f>
      </x:c>
      <x:c r="R6177" s="0">
        <x:f>IF(A6177="SPUS",0,IF(A6177="FWD",0,P6177/Q6177))</x:f>
      </x:c>
    </x:row>
    <x:row r="6178" spans="1:19" x14ac:dyDescent="0.3">
      <x:c r="A6178" s="0">
        <x:f>'Historical Trades'!A6178</x:f>
      </x:c>
      <x:c r="B6178" s="0">
        <x:f>'Historical Trades'!B6178</x:f>
      </x:c>
      <x:c r="C6178" s="23">
        <x:f>'Historical Trades'!C6178</x:f>
      </x:c>
      <x:c r="D6178" s="0">
        <x:f>'Historical Trades'!D6178</x:f>
      </x:c>
      <x:c r="E6178" s="23">
        <x:f>'Historical Trades'!E6178</x:f>
      </x:c>
      <x:c r="F6178" s="0">
        <x:f>'Historical Trades'!F6178</x:f>
      </x:c>
      <x:c r="G6178" s="0">
        <x:f>'Historical Trades'!G6178</x:f>
      </x:c>
      <x:c r="H6178" s="0">
        <x:f>'Historical Trades'!H6178</x:f>
      </x:c>
      <x:c r="I6178" s="0">
        <x:f>'Historical Trades'!I6178</x:f>
      </x:c>
      <x:c r="J6178" s="0">
        <x:f>'Historical Trades'!J6178</x:f>
      </x:c>
      <x:c r="K6178" s="0">
        <x:f>'Historical Trades'!K6178</x:f>
      </x:c>
      <x:c r="L6178" s="0">
        <x:f>'Historical Trades'!L6178</x:f>
      </x:c>
      <x:c r="M6178" s="0">
        <x:f>'Historical Trades'!M6178</x:f>
      </x:c>
      <x:c r="N6178" s="0">
        <x:f>CLEAN('Historical Trades'!O6178)</x:f>
      </x:c>
      <x:c r="P6178" s="14">
        <x:f>IF(G6178="sell",M6178,-M6178)</x:f>
      </x:c>
      <x:c r="Q6178" s="14">
        <x:f>VLOOKUP(N6178,'Currency Rates'!$A$3:$C$32,3,0)</x:f>
      </x:c>
      <x:c r="R6178" s="0">
        <x:f>IF(A6178="SPUS",0,IF(A6178="FWD",0,P6178/Q6178))</x:f>
      </x:c>
    </x:row>
    <x:row r="6179" spans="1:19" x14ac:dyDescent="0.3">
      <x:c r="A6179" s="0">
        <x:f>'Historical Trades'!A6179</x:f>
      </x:c>
      <x:c r="B6179" s="0">
        <x:f>'Historical Trades'!B6179</x:f>
      </x:c>
      <x:c r="C6179" s="23">
        <x:f>'Historical Trades'!C6179</x:f>
      </x:c>
      <x:c r="D6179" s="0">
        <x:f>'Historical Trades'!D6179</x:f>
      </x:c>
      <x:c r="E6179" s="23">
        <x:f>'Historical Trades'!E6179</x:f>
      </x:c>
      <x:c r="F6179" s="0">
        <x:f>'Historical Trades'!F6179</x:f>
      </x:c>
      <x:c r="G6179" s="0">
        <x:f>'Historical Trades'!G6179</x:f>
      </x:c>
      <x:c r="H6179" s="0">
        <x:f>'Historical Trades'!H6179</x:f>
      </x:c>
      <x:c r="I6179" s="0">
        <x:f>'Historical Trades'!I6179</x:f>
      </x:c>
      <x:c r="J6179" s="0">
        <x:f>'Historical Trades'!J6179</x:f>
      </x:c>
      <x:c r="K6179" s="0">
        <x:f>'Historical Trades'!K6179</x:f>
      </x:c>
      <x:c r="L6179" s="0">
        <x:f>'Historical Trades'!L6179</x:f>
      </x:c>
      <x:c r="M6179" s="0">
        <x:f>'Historical Trades'!M6179</x:f>
      </x:c>
      <x:c r="N6179" s="0">
        <x:f>CLEAN('Historical Trades'!O6179)</x:f>
      </x:c>
      <x:c r="P6179" s="14">
        <x:f>IF(G6179="sell",M6179,-M6179)</x:f>
      </x:c>
      <x:c r="Q6179" s="14">
        <x:f>VLOOKUP(N6179,'Currency Rates'!$A$3:$C$32,3,0)</x:f>
      </x:c>
      <x:c r="R6179" s="0">
        <x:f>IF(A6179="SPUS",0,IF(A6179="FWD",0,P6179/Q6179))</x:f>
      </x:c>
    </x:row>
    <x:row r="6180" spans="1:19" x14ac:dyDescent="0.3">
      <x:c r="A6180" s="0">
        <x:f>'Historical Trades'!A6180</x:f>
      </x:c>
      <x:c r="B6180" s="0">
        <x:f>'Historical Trades'!B6180</x:f>
      </x:c>
      <x:c r="C6180" s="23">
        <x:f>'Historical Trades'!C6180</x:f>
      </x:c>
      <x:c r="D6180" s="0">
        <x:f>'Historical Trades'!D6180</x:f>
      </x:c>
      <x:c r="E6180" s="23">
        <x:f>'Historical Trades'!E6180</x:f>
      </x:c>
      <x:c r="F6180" s="0">
        <x:f>'Historical Trades'!F6180</x:f>
      </x:c>
      <x:c r="G6180" s="0">
        <x:f>'Historical Trades'!G6180</x:f>
      </x:c>
      <x:c r="H6180" s="0">
        <x:f>'Historical Trades'!H6180</x:f>
      </x:c>
      <x:c r="I6180" s="0">
        <x:f>'Historical Trades'!I6180</x:f>
      </x:c>
      <x:c r="J6180" s="0">
        <x:f>'Historical Trades'!J6180</x:f>
      </x:c>
      <x:c r="K6180" s="0">
        <x:f>'Historical Trades'!K6180</x:f>
      </x:c>
      <x:c r="L6180" s="0">
        <x:f>'Historical Trades'!L6180</x:f>
      </x:c>
      <x:c r="M6180" s="0">
        <x:f>'Historical Trades'!M6180</x:f>
      </x:c>
      <x:c r="N6180" s="0">
        <x:f>CLEAN('Historical Trades'!O6180)</x:f>
      </x:c>
      <x:c r="P6180" s="14">
        <x:f>IF(G6180="sell",M6180,-M6180)</x:f>
      </x:c>
      <x:c r="Q6180" s="14">
        <x:f>VLOOKUP(N6180,'Currency Rates'!$A$3:$C$32,3,0)</x:f>
      </x:c>
      <x:c r="R6180" s="0">
        <x:f>IF(A6180="SPUS",0,IF(A6180="FWD",0,P6180/Q6180))</x:f>
      </x:c>
    </x:row>
    <x:row r="6181" spans="1:19" x14ac:dyDescent="0.3">
      <x:c r="A6181" s="0">
        <x:f>'Historical Trades'!A6181</x:f>
      </x:c>
      <x:c r="B6181" s="0">
        <x:f>'Historical Trades'!B6181</x:f>
      </x:c>
      <x:c r="C6181" s="23">
        <x:f>'Historical Trades'!C6181</x:f>
      </x:c>
      <x:c r="D6181" s="0">
        <x:f>'Historical Trades'!D6181</x:f>
      </x:c>
      <x:c r="E6181" s="23">
        <x:f>'Historical Trades'!E6181</x:f>
      </x:c>
      <x:c r="F6181" s="0">
        <x:f>'Historical Trades'!F6181</x:f>
      </x:c>
      <x:c r="G6181" s="0">
        <x:f>'Historical Trades'!G6181</x:f>
      </x:c>
      <x:c r="H6181" s="0">
        <x:f>'Historical Trades'!H6181</x:f>
      </x:c>
      <x:c r="I6181" s="0">
        <x:f>'Historical Trades'!I6181</x:f>
      </x:c>
      <x:c r="J6181" s="0">
        <x:f>'Historical Trades'!J6181</x:f>
      </x:c>
      <x:c r="K6181" s="0">
        <x:f>'Historical Trades'!K6181</x:f>
      </x:c>
      <x:c r="L6181" s="0">
        <x:f>'Historical Trades'!L6181</x:f>
      </x:c>
      <x:c r="M6181" s="0">
        <x:f>'Historical Trades'!M6181</x:f>
      </x:c>
      <x:c r="N6181" s="0">
        <x:f>CLEAN('Historical Trades'!O6181)</x:f>
      </x:c>
      <x:c r="P6181" s="14">
        <x:f>IF(G6181="sell",M6181,-M6181)</x:f>
      </x:c>
      <x:c r="Q6181" s="14">
        <x:f>VLOOKUP(N6181,'Currency Rates'!$A$3:$C$32,3,0)</x:f>
      </x:c>
      <x:c r="R6181" s="0">
        <x:f>IF(A6181="SPUS",0,IF(A6181="FWD",0,P6181/Q6181))</x:f>
      </x:c>
    </x:row>
    <x:row r="6182" spans="1:19" x14ac:dyDescent="0.3">
      <x:c r="A6182" s="0">
        <x:f>'Historical Trades'!A6182</x:f>
      </x:c>
      <x:c r="B6182" s="0">
        <x:f>'Historical Trades'!B6182</x:f>
      </x:c>
      <x:c r="C6182" s="23">
        <x:f>'Historical Trades'!C6182</x:f>
      </x:c>
      <x:c r="D6182" s="0">
        <x:f>'Historical Trades'!D6182</x:f>
      </x:c>
      <x:c r="E6182" s="23">
        <x:f>'Historical Trades'!E6182</x:f>
      </x:c>
      <x:c r="F6182" s="0">
        <x:f>'Historical Trades'!F6182</x:f>
      </x:c>
      <x:c r="G6182" s="0">
        <x:f>'Historical Trades'!G6182</x:f>
      </x:c>
      <x:c r="H6182" s="0">
        <x:f>'Historical Trades'!H6182</x:f>
      </x:c>
      <x:c r="I6182" s="0">
        <x:f>'Historical Trades'!I6182</x:f>
      </x:c>
      <x:c r="J6182" s="0">
        <x:f>'Historical Trades'!J6182</x:f>
      </x:c>
      <x:c r="K6182" s="0">
        <x:f>'Historical Trades'!K6182</x:f>
      </x:c>
      <x:c r="L6182" s="0">
        <x:f>'Historical Trades'!L6182</x:f>
      </x:c>
      <x:c r="M6182" s="0">
        <x:f>'Historical Trades'!M6182</x:f>
      </x:c>
      <x:c r="N6182" s="0">
        <x:f>CLEAN('Historical Trades'!O6182)</x:f>
      </x:c>
      <x:c r="P6182" s="14">
        <x:f>IF(G6182="sell",M6182,-M6182)</x:f>
      </x:c>
      <x:c r="Q6182" s="14">
        <x:f>VLOOKUP(N6182,'Currency Rates'!$A$3:$C$32,3,0)</x:f>
      </x:c>
      <x:c r="R6182" s="0">
        <x:f>IF(A6182="SPUS",0,IF(A6182="FWD",0,P6182/Q6182))</x:f>
      </x:c>
    </x:row>
    <x:row r="6183" spans="1:19" x14ac:dyDescent="0.3">
      <x:c r="A6183" s="0">
        <x:f>'Historical Trades'!A6183</x:f>
      </x:c>
      <x:c r="B6183" s="0">
        <x:f>'Historical Trades'!B6183</x:f>
      </x:c>
      <x:c r="C6183" s="23">
        <x:f>'Historical Trades'!C6183</x:f>
      </x:c>
      <x:c r="D6183" s="0">
        <x:f>'Historical Trades'!D6183</x:f>
      </x:c>
      <x:c r="E6183" s="23">
        <x:f>'Historical Trades'!E6183</x:f>
      </x:c>
      <x:c r="F6183" s="0">
        <x:f>'Historical Trades'!F6183</x:f>
      </x:c>
      <x:c r="G6183" s="0">
        <x:f>'Historical Trades'!G6183</x:f>
      </x:c>
      <x:c r="H6183" s="0">
        <x:f>'Historical Trades'!H6183</x:f>
      </x:c>
      <x:c r="I6183" s="0">
        <x:f>'Historical Trades'!I6183</x:f>
      </x:c>
      <x:c r="J6183" s="0">
        <x:f>'Historical Trades'!J6183</x:f>
      </x:c>
      <x:c r="K6183" s="0">
        <x:f>'Historical Trades'!K6183</x:f>
      </x:c>
      <x:c r="L6183" s="0">
        <x:f>'Historical Trades'!L6183</x:f>
      </x:c>
      <x:c r="M6183" s="0">
        <x:f>'Historical Trades'!M6183</x:f>
      </x:c>
      <x:c r="N6183" s="0">
        <x:f>CLEAN('Historical Trades'!O6183)</x:f>
      </x:c>
      <x:c r="P6183" s="14">
        <x:f>IF(G6183="sell",M6183,-M6183)</x:f>
      </x:c>
      <x:c r="Q6183" s="14">
        <x:f>VLOOKUP(N6183,'Currency Rates'!$A$3:$C$32,3,0)</x:f>
      </x:c>
      <x:c r="R6183" s="0">
        <x:f>IF(A6183="SPUS",0,IF(A6183="FWD",0,P6183/Q6183))</x:f>
      </x:c>
    </x:row>
    <x:row r="6184" spans="1:19" x14ac:dyDescent="0.3">
      <x:c r="A6184" s="0">
        <x:f>'Historical Trades'!A6184</x:f>
      </x:c>
      <x:c r="B6184" s="0">
        <x:f>'Historical Trades'!B6184</x:f>
      </x:c>
      <x:c r="C6184" s="23">
        <x:f>'Historical Trades'!C6184</x:f>
      </x:c>
      <x:c r="D6184" s="0">
        <x:f>'Historical Trades'!D6184</x:f>
      </x:c>
      <x:c r="E6184" s="23">
        <x:f>'Historical Trades'!E6184</x:f>
      </x:c>
      <x:c r="F6184" s="0">
        <x:f>'Historical Trades'!F6184</x:f>
      </x:c>
      <x:c r="G6184" s="0">
        <x:f>'Historical Trades'!G6184</x:f>
      </x:c>
      <x:c r="H6184" s="0">
        <x:f>'Historical Trades'!H6184</x:f>
      </x:c>
      <x:c r="I6184" s="0">
        <x:f>'Historical Trades'!I6184</x:f>
      </x:c>
      <x:c r="J6184" s="0">
        <x:f>'Historical Trades'!J6184</x:f>
      </x:c>
      <x:c r="K6184" s="0">
        <x:f>'Historical Trades'!K6184</x:f>
      </x:c>
      <x:c r="L6184" s="0">
        <x:f>'Historical Trades'!L6184</x:f>
      </x:c>
      <x:c r="M6184" s="0">
        <x:f>'Historical Trades'!M6184</x:f>
      </x:c>
      <x:c r="N6184" s="0">
        <x:f>CLEAN('Historical Trades'!O6184)</x:f>
      </x:c>
      <x:c r="P6184" s="14">
        <x:f>IF(G6184="sell",M6184,-M6184)</x:f>
      </x:c>
      <x:c r="Q6184" s="14">
        <x:f>VLOOKUP(N6184,'Currency Rates'!$A$3:$C$32,3,0)</x:f>
      </x:c>
      <x:c r="R6184" s="0">
        <x:f>IF(A6184="SPUS",0,IF(A6184="FWD",0,P6184/Q6184))</x:f>
      </x:c>
    </x:row>
    <x:row r="6185" spans="1:19" x14ac:dyDescent="0.3">
      <x:c r="A6185" s="0">
        <x:f>'Historical Trades'!A6185</x:f>
      </x:c>
      <x:c r="B6185" s="0">
        <x:f>'Historical Trades'!B6185</x:f>
      </x:c>
      <x:c r="C6185" s="23">
        <x:f>'Historical Trades'!C6185</x:f>
      </x:c>
      <x:c r="D6185" s="0">
        <x:f>'Historical Trades'!D6185</x:f>
      </x:c>
      <x:c r="E6185" s="23">
        <x:f>'Historical Trades'!E6185</x:f>
      </x:c>
      <x:c r="F6185" s="0">
        <x:f>'Historical Trades'!F6185</x:f>
      </x:c>
      <x:c r="G6185" s="0">
        <x:f>'Historical Trades'!G6185</x:f>
      </x:c>
      <x:c r="H6185" s="0">
        <x:f>'Historical Trades'!H6185</x:f>
      </x:c>
      <x:c r="I6185" s="0">
        <x:f>'Historical Trades'!I6185</x:f>
      </x:c>
      <x:c r="J6185" s="0">
        <x:f>'Historical Trades'!J6185</x:f>
      </x:c>
      <x:c r="K6185" s="0">
        <x:f>'Historical Trades'!K6185</x:f>
      </x:c>
      <x:c r="L6185" s="0">
        <x:f>'Historical Trades'!L6185</x:f>
      </x:c>
      <x:c r="M6185" s="0">
        <x:f>'Historical Trades'!M6185</x:f>
      </x:c>
      <x:c r="N6185" s="0">
        <x:f>CLEAN('Historical Trades'!O6185)</x:f>
      </x:c>
      <x:c r="P6185" s="14">
        <x:f>IF(G6185="sell",M6185,-M6185)</x:f>
      </x:c>
      <x:c r="Q6185" s="14">
        <x:f>VLOOKUP(N6185,'Currency Rates'!$A$3:$C$32,3,0)</x:f>
      </x:c>
      <x:c r="R6185" s="0">
        <x:f>IF(A6185="SPUS",0,IF(A6185="FWD",0,P6185/Q6185))</x:f>
      </x:c>
    </x:row>
    <x:row r="6186" spans="1:19" x14ac:dyDescent="0.3">
      <x:c r="A6186" s="0">
        <x:f>'Historical Trades'!A6186</x:f>
      </x:c>
      <x:c r="B6186" s="0">
        <x:f>'Historical Trades'!B6186</x:f>
      </x:c>
      <x:c r="C6186" s="23">
        <x:f>'Historical Trades'!C6186</x:f>
      </x:c>
      <x:c r="D6186" s="0">
        <x:f>'Historical Trades'!D6186</x:f>
      </x:c>
      <x:c r="E6186" s="23">
        <x:f>'Historical Trades'!E6186</x:f>
      </x:c>
      <x:c r="F6186" s="0">
        <x:f>'Historical Trades'!F6186</x:f>
      </x:c>
      <x:c r="G6186" s="0">
        <x:f>'Historical Trades'!G6186</x:f>
      </x:c>
      <x:c r="H6186" s="0">
        <x:f>'Historical Trades'!H6186</x:f>
      </x:c>
      <x:c r="I6186" s="0">
        <x:f>'Historical Trades'!I6186</x:f>
      </x:c>
      <x:c r="J6186" s="0">
        <x:f>'Historical Trades'!J6186</x:f>
      </x:c>
      <x:c r="K6186" s="0">
        <x:f>'Historical Trades'!K6186</x:f>
      </x:c>
      <x:c r="L6186" s="0">
        <x:f>'Historical Trades'!L6186</x:f>
      </x:c>
      <x:c r="M6186" s="0">
        <x:f>'Historical Trades'!M6186</x:f>
      </x:c>
      <x:c r="N6186" s="0">
        <x:f>CLEAN('Historical Trades'!O6186)</x:f>
      </x:c>
      <x:c r="P6186" s="14">
        <x:f>IF(G6186="sell",M6186,-M6186)</x:f>
      </x:c>
      <x:c r="Q6186" s="14">
        <x:f>VLOOKUP(N6186,'Currency Rates'!$A$3:$C$32,3,0)</x:f>
      </x:c>
      <x:c r="R6186" s="0">
        <x:f>IF(A6186="SPUS",0,IF(A6186="FWD",0,P6186/Q6186))</x:f>
      </x:c>
    </x:row>
    <x:row r="6187" spans="1:19" x14ac:dyDescent="0.3">
      <x:c r="A6187" s="0">
        <x:f>'Historical Trades'!A6187</x:f>
      </x:c>
      <x:c r="B6187" s="0">
        <x:f>'Historical Trades'!B6187</x:f>
      </x:c>
      <x:c r="C6187" s="23">
        <x:f>'Historical Trades'!C6187</x:f>
      </x:c>
      <x:c r="D6187" s="0">
        <x:f>'Historical Trades'!D6187</x:f>
      </x:c>
      <x:c r="E6187" s="23">
        <x:f>'Historical Trades'!E6187</x:f>
      </x:c>
      <x:c r="F6187" s="0">
        <x:f>'Historical Trades'!F6187</x:f>
      </x:c>
      <x:c r="G6187" s="0">
        <x:f>'Historical Trades'!G6187</x:f>
      </x:c>
      <x:c r="H6187" s="0">
        <x:f>'Historical Trades'!H6187</x:f>
      </x:c>
      <x:c r="I6187" s="0">
        <x:f>'Historical Trades'!I6187</x:f>
      </x:c>
      <x:c r="J6187" s="0">
        <x:f>'Historical Trades'!J6187</x:f>
      </x:c>
      <x:c r="K6187" s="0">
        <x:f>'Historical Trades'!K6187</x:f>
      </x:c>
      <x:c r="L6187" s="0">
        <x:f>'Historical Trades'!L6187</x:f>
      </x:c>
      <x:c r="M6187" s="0">
        <x:f>'Historical Trades'!M6187</x:f>
      </x:c>
      <x:c r="N6187" s="0">
        <x:f>CLEAN('Historical Trades'!O6187)</x:f>
      </x:c>
      <x:c r="P6187" s="14">
        <x:f>IF(G6187="sell",M6187,-M6187)</x:f>
      </x:c>
      <x:c r="Q6187" s="14">
        <x:f>VLOOKUP(N6187,'Currency Rates'!$A$3:$C$32,3,0)</x:f>
      </x:c>
      <x:c r="R6187" s="0">
        <x:f>IF(A6187="SPUS",0,IF(A6187="FWD",0,P6187/Q6187))</x:f>
      </x:c>
    </x:row>
    <x:row r="6188" spans="1:19" x14ac:dyDescent="0.3">
      <x:c r="A6188" s="0">
        <x:f>'Historical Trades'!A6188</x:f>
      </x:c>
      <x:c r="B6188" s="0">
        <x:f>'Historical Trades'!B6188</x:f>
      </x:c>
      <x:c r="C6188" s="23">
        <x:f>'Historical Trades'!C6188</x:f>
      </x:c>
      <x:c r="D6188" s="0">
        <x:f>'Historical Trades'!D6188</x:f>
      </x:c>
      <x:c r="E6188" s="23">
        <x:f>'Historical Trades'!E6188</x:f>
      </x:c>
      <x:c r="F6188" s="0">
        <x:f>'Historical Trades'!F6188</x:f>
      </x:c>
      <x:c r="G6188" s="0">
        <x:f>'Historical Trades'!G6188</x:f>
      </x:c>
      <x:c r="H6188" s="0">
        <x:f>'Historical Trades'!H6188</x:f>
      </x:c>
      <x:c r="I6188" s="0">
        <x:f>'Historical Trades'!I6188</x:f>
      </x:c>
      <x:c r="J6188" s="0">
        <x:f>'Historical Trades'!J6188</x:f>
      </x:c>
      <x:c r="K6188" s="0">
        <x:f>'Historical Trades'!K6188</x:f>
      </x:c>
      <x:c r="L6188" s="0">
        <x:f>'Historical Trades'!L6188</x:f>
      </x:c>
      <x:c r="M6188" s="0">
        <x:f>'Historical Trades'!M6188</x:f>
      </x:c>
      <x:c r="N6188" s="0">
        <x:f>CLEAN('Historical Trades'!O6188)</x:f>
      </x:c>
      <x:c r="P6188" s="14">
        <x:f>IF(G6188="sell",M6188,-M6188)</x:f>
      </x:c>
      <x:c r="Q6188" s="14">
        <x:f>VLOOKUP(N6188,'Currency Rates'!$A$3:$C$32,3,0)</x:f>
      </x:c>
      <x:c r="R6188" s="0">
        <x:f>IF(A6188="SPUS",0,IF(A6188="FWD",0,P6188/Q6188))</x:f>
      </x:c>
    </x:row>
    <x:row r="6189" spans="1:19" x14ac:dyDescent="0.3">
      <x:c r="A6189" s="0">
        <x:f>'Historical Trades'!A6189</x:f>
      </x:c>
      <x:c r="B6189" s="0">
        <x:f>'Historical Trades'!B6189</x:f>
      </x:c>
      <x:c r="C6189" s="23">
        <x:f>'Historical Trades'!C6189</x:f>
      </x:c>
      <x:c r="D6189" s="0">
        <x:f>'Historical Trades'!D6189</x:f>
      </x:c>
      <x:c r="E6189" s="23">
        <x:f>'Historical Trades'!E6189</x:f>
      </x:c>
      <x:c r="F6189" s="0">
        <x:f>'Historical Trades'!F6189</x:f>
      </x:c>
      <x:c r="G6189" s="0">
        <x:f>'Historical Trades'!G6189</x:f>
      </x:c>
      <x:c r="H6189" s="0">
        <x:f>'Historical Trades'!H6189</x:f>
      </x:c>
      <x:c r="I6189" s="0">
        <x:f>'Historical Trades'!I6189</x:f>
      </x:c>
      <x:c r="J6189" s="0">
        <x:f>'Historical Trades'!J6189</x:f>
      </x:c>
      <x:c r="K6189" s="0">
        <x:f>'Historical Trades'!K6189</x:f>
      </x:c>
      <x:c r="L6189" s="0">
        <x:f>'Historical Trades'!L6189</x:f>
      </x:c>
      <x:c r="M6189" s="0">
        <x:f>'Historical Trades'!M6189</x:f>
      </x:c>
      <x:c r="N6189" s="0">
        <x:f>CLEAN('Historical Trades'!O6189)</x:f>
      </x:c>
      <x:c r="P6189" s="14">
        <x:f>IF(G6189="sell",M6189,-M6189)</x:f>
      </x:c>
      <x:c r="Q6189" s="14">
        <x:f>VLOOKUP(N6189,'Currency Rates'!$A$3:$C$32,3,0)</x:f>
      </x:c>
      <x:c r="R6189" s="0">
        <x:f>IF(A6189="SPUS",0,IF(A6189="FWD",0,P6189/Q6189))</x:f>
      </x:c>
    </x:row>
    <x:row r="6190" spans="1:19" x14ac:dyDescent="0.3">
      <x:c r="A6190" s="0">
        <x:f>'Historical Trades'!A6190</x:f>
      </x:c>
      <x:c r="B6190" s="0">
        <x:f>'Historical Trades'!B6190</x:f>
      </x:c>
      <x:c r="C6190" s="23">
        <x:f>'Historical Trades'!C6190</x:f>
      </x:c>
      <x:c r="D6190" s="0">
        <x:f>'Historical Trades'!D6190</x:f>
      </x:c>
      <x:c r="E6190" s="23">
        <x:f>'Historical Trades'!E6190</x:f>
      </x:c>
      <x:c r="F6190" s="0">
        <x:f>'Historical Trades'!F6190</x:f>
      </x:c>
      <x:c r="G6190" s="0">
        <x:f>'Historical Trades'!G6190</x:f>
      </x:c>
      <x:c r="H6190" s="0">
        <x:f>'Historical Trades'!H6190</x:f>
      </x:c>
      <x:c r="I6190" s="0">
        <x:f>'Historical Trades'!I6190</x:f>
      </x:c>
      <x:c r="J6190" s="0">
        <x:f>'Historical Trades'!J6190</x:f>
      </x:c>
      <x:c r="K6190" s="0">
        <x:f>'Historical Trades'!K6190</x:f>
      </x:c>
      <x:c r="L6190" s="0">
        <x:f>'Historical Trades'!L6190</x:f>
      </x:c>
      <x:c r="M6190" s="0">
        <x:f>'Historical Trades'!M6190</x:f>
      </x:c>
      <x:c r="N6190" s="0">
        <x:f>CLEAN('Historical Trades'!O6190)</x:f>
      </x:c>
      <x:c r="P6190" s="14">
        <x:f>IF(G6190="sell",M6190,-M6190)</x:f>
      </x:c>
      <x:c r="Q6190" s="14">
        <x:f>VLOOKUP(N6190,'Currency Rates'!$A$3:$C$32,3,0)</x:f>
      </x:c>
      <x:c r="R6190" s="0">
        <x:f>IF(A6190="SPUS",0,IF(A6190="FWD",0,P6190/Q6190))</x:f>
      </x:c>
    </x:row>
    <x:row r="6191" spans="1:19" x14ac:dyDescent="0.3">
      <x:c r="A6191" s="0">
        <x:f>'Historical Trades'!A6191</x:f>
      </x:c>
      <x:c r="B6191" s="0">
        <x:f>'Historical Trades'!B6191</x:f>
      </x:c>
      <x:c r="C6191" s="23">
        <x:f>'Historical Trades'!C6191</x:f>
      </x:c>
      <x:c r="D6191" s="0">
        <x:f>'Historical Trades'!D6191</x:f>
      </x:c>
      <x:c r="E6191" s="23">
        <x:f>'Historical Trades'!E6191</x:f>
      </x:c>
      <x:c r="F6191" s="0">
        <x:f>'Historical Trades'!F6191</x:f>
      </x:c>
      <x:c r="G6191" s="0">
        <x:f>'Historical Trades'!G6191</x:f>
      </x:c>
      <x:c r="H6191" s="0">
        <x:f>'Historical Trades'!H6191</x:f>
      </x:c>
      <x:c r="I6191" s="0">
        <x:f>'Historical Trades'!I6191</x:f>
      </x:c>
      <x:c r="J6191" s="0">
        <x:f>'Historical Trades'!J6191</x:f>
      </x:c>
      <x:c r="K6191" s="0">
        <x:f>'Historical Trades'!K6191</x:f>
      </x:c>
      <x:c r="L6191" s="0">
        <x:f>'Historical Trades'!L6191</x:f>
      </x:c>
      <x:c r="M6191" s="0">
        <x:f>'Historical Trades'!M6191</x:f>
      </x:c>
      <x:c r="N6191" s="0">
        <x:f>CLEAN('Historical Trades'!O6191)</x:f>
      </x:c>
      <x:c r="P6191" s="14">
        <x:f>IF(G6191="sell",M6191,-M6191)</x:f>
      </x:c>
      <x:c r="Q6191" s="14">
        <x:f>VLOOKUP(N6191,'Currency Rates'!$A$3:$C$32,3,0)</x:f>
      </x:c>
      <x:c r="R6191" s="0">
        <x:f>IF(A6191="SPUS",0,IF(A6191="FWD",0,P6191/Q6191))</x:f>
      </x:c>
    </x:row>
    <x:row r="6192" spans="1:19" x14ac:dyDescent="0.3">
      <x:c r="A6192" s="0">
        <x:f>'Historical Trades'!A6192</x:f>
      </x:c>
      <x:c r="B6192" s="0">
        <x:f>'Historical Trades'!B6192</x:f>
      </x:c>
      <x:c r="C6192" s="23">
        <x:f>'Historical Trades'!C6192</x:f>
      </x:c>
      <x:c r="D6192" s="0">
        <x:f>'Historical Trades'!D6192</x:f>
      </x:c>
      <x:c r="E6192" s="23">
        <x:f>'Historical Trades'!E6192</x:f>
      </x:c>
      <x:c r="F6192" s="0">
        <x:f>'Historical Trades'!F6192</x:f>
      </x:c>
      <x:c r="G6192" s="0">
        <x:f>'Historical Trades'!G6192</x:f>
      </x:c>
      <x:c r="H6192" s="0">
        <x:f>'Historical Trades'!H6192</x:f>
      </x:c>
      <x:c r="I6192" s="0">
        <x:f>'Historical Trades'!I6192</x:f>
      </x:c>
      <x:c r="J6192" s="0">
        <x:f>'Historical Trades'!J6192</x:f>
      </x:c>
      <x:c r="K6192" s="0">
        <x:f>'Historical Trades'!K6192</x:f>
      </x:c>
      <x:c r="L6192" s="0">
        <x:f>'Historical Trades'!L6192</x:f>
      </x:c>
      <x:c r="M6192" s="0">
        <x:f>'Historical Trades'!M6192</x:f>
      </x:c>
      <x:c r="N6192" s="0">
        <x:f>CLEAN('Historical Trades'!O6192)</x:f>
      </x:c>
      <x:c r="P6192" s="14">
        <x:f>IF(G6192="sell",M6192,-M6192)</x:f>
      </x:c>
      <x:c r="Q6192" s="14">
        <x:f>VLOOKUP(N6192,'Currency Rates'!$A$3:$C$32,3,0)</x:f>
      </x:c>
      <x:c r="R6192" s="0">
        <x:f>IF(A6192="SPUS",0,IF(A6192="FWD",0,P6192/Q6192))</x:f>
      </x:c>
    </x:row>
    <x:row r="6193" spans="1:19" x14ac:dyDescent="0.3">
      <x:c r="A6193" s="0">
        <x:f>'Historical Trades'!A6193</x:f>
      </x:c>
      <x:c r="B6193" s="0">
        <x:f>'Historical Trades'!B6193</x:f>
      </x:c>
      <x:c r="C6193" s="23">
        <x:f>'Historical Trades'!C6193</x:f>
      </x:c>
      <x:c r="D6193" s="0">
        <x:f>'Historical Trades'!D6193</x:f>
      </x:c>
      <x:c r="E6193" s="23">
        <x:f>'Historical Trades'!E6193</x:f>
      </x:c>
      <x:c r="F6193" s="0">
        <x:f>'Historical Trades'!F6193</x:f>
      </x:c>
      <x:c r="G6193" s="0">
        <x:f>'Historical Trades'!G6193</x:f>
      </x:c>
      <x:c r="H6193" s="0">
        <x:f>'Historical Trades'!H6193</x:f>
      </x:c>
      <x:c r="I6193" s="0">
        <x:f>'Historical Trades'!I6193</x:f>
      </x:c>
      <x:c r="J6193" s="0">
        <x:f>'Historical Trades'!J6193</x:f>
      </x:c>
      <x:c r="K6193" s="0">
        <x:f>'Historical Trades'!K6193</x:f>
      </x:c>
      <x:c r="L6193" s="0">
        <x:f>'Historical Trades'!L6193</x:f>
      </x:c>
      <x:c r="M6193" s="0">
        <x:f>'Historical Trades'!M6193</x:f>
      </x:c>
      <x:c r="N6193" s="0">
        <x:f>CLEAN('Historical Trades'!O6193)</x:f>
      </x:c>
      <x:c r="P6193" s="14">
        <x:f>IF(G6193="sell",M6193,-M6193)</x:f>
      </x:c>
      <x:c r="Q6193" s="14">
        <x:f>VLOOKUP(N6193,'Currency Rates'!$A$3:$C$32,3,0)</x:f>
      </x:c>
      <x:c r="R6193" s="0">
        <x:f>IF(A6193="SPUS",0,IF(A6193="FWD",0,P6193/Q6193))</x:f>
      </x:c>
    </x:row>
    <x:row r="6194" spans="1:19" x14ac:dyDescent="0.3">
      <x:c r="A6194" s="0">
        <x:f>'Historical Trades'!A6194</x:f>
      </x:c>
      <x:c r="B6194" s="0">
        <x:f>'Historical Trades'!B6194</x:f>
      </x:c>
      <x:c r="C6194" s="23">
        <x:f>'Historical Trades'!C6194</x:f>
      </x:c>
      <x:c r="D6194" s="0">
        <x:f>'Historical Trades'!D6194</x:f>
      </x:c>
      <x:c r="E6194" s="23">
        <x:f>'Historical Trades'!E6194</x:f>
      </x:c>
      <x:c r="F6194" s="0">
        <x:f>'Historical Trades'!F6194</x:f>
      </x:c>
      <x:c r="G6194" s="0">
        <x:f>'Historical Trades'!G6194</x:f>
      </x:c>
      <x:c r="H6194" s="0">
        <x:f>'Historical Trades'!H6194</x:f>
      </x:c>
      <x:c r="I6194" s="0">
        <x:f>'Historical Trades'!I6194</x:f>
      </x:c>
      <x:c r="J6194" s="0">
        <x:f>'Historical Trades'!J6194</x:f>
      </x:c>
      <x:c r="K6194" s="0">
        <x:f>'Historical Trades'!K6194</x:f>
      </x:c>
      <x:c r="L6194" s="0">
        <x:f>'Historical Trades'!L6194</x:f>
      </x:c>
      <x:c r="M6194" s="0">
        <x:f>'Historical Trades'!M6194</x:f>
      </x:c>
      <x:c r="N6194" s="0">
        <x:f>CLEAN('Historical Trades'!O6194)</x:f>
      </x:c>
      <x:c r="P6194" s="14">
        <x:f>IF(G6194="sell",M6194,-M6194)</x:f>
      </x:c>
      <x:c r="Q6194" s="14">
        <x:f>VLOOKUP(N6194,'Currency Rates'!$A$3:$C$32,3,0)</x:f>
      </x:c>
      <x:c r="R6194" s="0">
        <x:f>IF(A6194="SPUS",0,IF(A6194="FWD",0,P6194/Q6194))</x:f>
      </x:c>
    </x:row>
    <x:row r="6195" spans="1:19" x14ac:dyDescent="0.3">
      <x:c r="A6195" s="0">
        <x:f>'Historical Trades'!A6195</x:f>
      </x:c>
      <x:c r="B6195" s="0">
        <x:f>'Historical Trades'!B6195</x:f>
      </x:c>
      <x:c r="C6195" s="23">
        <x:f>'Historical Trades'!C6195</x:f>
      </x:c>
      <x:c r="D6195" s="0">
        <x:f>'Historical Trades'!D6195</x:f>
      </x:c>
      <x:c r="E6195" s="23">
        <x:f>'Historical Trades'!E6195</x:f>
      </x:c>
      <x:c r="F6195" s="0">
        <x:f>'Historical Trades'!F6195</x:f>
      </x:c>
      <x:c r="G6195" s="0">
        <x:f>'Historical Trades'!G6195</x:f>
      </x:c>
      <x:c r="H6195" s="0">
        <x:f>'Historical Trades'!H6195</x:f>
      </x:c>
      <x:c r="I6195" s="0">
        <x:f>'Historical Trades'!I6195</x:f>
      </x:c>
      <x:c r="J6195" s="0">
        <x:f>'Historical Trades'!J6195</x:f>
      </x:c>
      <x:c r="K6195" s="0">
        <x:f>'Historical Trades'!K6195</x:f>
      </x:c>
      <x:c r="L6195" s="0">
        <x:f>'Historical Trades'!L6195</x:f>
      </x:c>
      <x:c r="M6195" s="0">
        <x:f>'Historical Trades'!M6195</x:f>
      </x:c>
      <x:c r="N6195" s="0">
        <x:f>CLEAN('Historical Trades'!O6195)</x:f>
      </x:c>
      <x:c r="P6195" s="14">
        <x:f>IF(G6195="sell",M6195,-M6195)</x:f>
      </x:c>
      <x:c r="Q6195" s="14">
        <x:f>VLOOKUP(N6195,'Currency Rates'!$A$3:$C$32,3,0)</x:f>
      </x:c>
      <x:c r="R6195" s="0">
        <x:f>IF(A6195="SPUS",0,IF(A6195="FWD",0,P6195/Q6195))</x:f>
      </x:c>
    </x:row>
    <x:row r="6196" spans="1:19" x14ac:dyDescent="0.3">
      <x:c r="A6196" s="0">
        <x:f>'Historical Trades'!A6196</x:f>
      </x:c>
      <x:c r="B6196" s="0">
        <x:f>'Historical Trades'!B6196</x:f>
      </x:c>
      <x:c r="C6196" s="23">
        <x:f>'Historical Trades'!C6196</x:f>
      </x:c>
      <x:c r="D6196" s="0">
        <x:f>'Historical Trades'!D6196</x:f>
      </x:c>
      <x:c r="E6196" s="23">
        <x:f>'Historical Trades'!E6196</x:f>
      </x:c>
      <x:c r="F6196" s="0">
        <x:f>'Historical Trades'!F6196</x:f>
      </x:c>
      <x:c r="G6196" s="0">
        <x:f>'Historical Trades'!G6196</x:f>
      </x:c>
      <x:c r="H6196" s="0">
        <x:f>'Historical Trades'!H6196</x:f>
      </x:c>
      <x:c r="I6196" s="0">
        <x:f>'Historical Trades'!I6196</x:f>
      </x:c>
      <x:c r="J6196" s="0">
        <x:f>'Historical Trades'!J6196</x:f>
      </x:c>
      <x:c r="K6196" s="0">
        <x:f>'Historical Trades'!K6196</x:f>
      </x:c>
      <x:c r="L6196" s="0">
        <x:f>'Historical Trades'!L6196</x:f>
      </x:c>
      <x:c r="M6196" s="0">
        <x:f>'Historical Trades'!M6196</x:f>
      </x:c>
      <x:c r="N6196" s="0">
        <x:f>CLEAN('Historical Trades'!O6196)</x:f>
      </x:c>
      <x:c r="P6196" s="14">
        <x:f>IF(G6196="sell",M6196,-M6196)</x:f>
      </x:c>
      <x:c r="Q6196" s="14">
        <x:f>VLOOKUP(N6196,'Currency Rates'!$A$3:$C$32,3,0)</x:f>
      </x:c>
      <x:c r="R6196" s="0">
        <x:f>IF(A6196="SPUS",0,IF(A6196="FWD",0,P6196/Q6196))</x:f>
      </x:c>
    </x:row>
    <x:row r="6197" spans="1:19" x14ac:dyDescent="0.3">
      <x:c r="A6197" s="0">
        <x:f>'Historical Trades'!A6197</x:f>
      </x:c>
      <x:c r="B6197" s="0">
        <x:f>'Historical Trades'!B6197</x:f>
      </x:c>
      <x:c r="C6197" s="23">
        <x:f>'Historical Trades'!C6197</x:f>
      </x:c>
      <x:c r="D6197" s="0">
        <x:f>'Historical Trades'!D6197</x:f>
      </x:c>
      <x:c r="E6197" s="23">
        <x:f>'Historical Trades'!E6197</x:f>
      </x:c>
      <x:c r="F6197" s="0">
        <x:f>'Historical Trades'!F6197</x:f>
      </x:c>
      <x:c r="G6197" s="0">
        <x:f>'Historical Trades'!G6197</x:f>
      </x:c>
      <x:c r="H6197" s="0">
        <x:f>'Historical Trades'!H6197</x:f>
      </x:c>
      <x:c r="I6197" s="0">
        <x:f>'Historical Trades'!I6197</x:f>
      </x:c>
      <x:c r="J6197" s="0">
        <x:f>'Historical Trades'!J6197</x:f>
      </x:c>
      <x:c r="K6197" s="0">
        <x:f>'Historical Trades'!K6197</x:f>
      </x:c>
      <x:c r="L6197" s="0">
        <x:f>'Historical Trades'!L6197</x:f>
      </x:c>
      <x:c r="M6197" s="0">
        <x:f>'Historical Trades'!M6197</x:f>
      </x:c>
      <x:c r="N6197" s="0">
        <x:f>CLEAN('Historical Trades'!O6197)</x:f>
      </x:c>
      <x:c r="P6197" s="14">
        <x:f>IF(G6197="sell",M6197,-M6197)</x:f>
      </x:c>
      <x:c r="Q6197" s="14">
        <x:f>VLOOKUP(N6197,'Currency Rates'!$A$3:$C$32,3,0)</x:f>
      </x:c>
      <x:c r="R6197" s="0">
        <x:f>IF(A6197="SPUS",0,IF(A6197="FWD",0,P6197/Q6197))</x:f>
      </x:c>
    </x:row>
    <x:row r="6198" spans="1:19" x14ac:dyDescent="0.3">
      <x:c r="A6198" s="0">
        <x:f>'Historical Trades'!A6198</x:f>
      </x:c>
      <x:c r="B6198" s="0">
        <x:f>'Historical Trades'!B6198</x:f>
      </x:c>
      <x:c r="C6198" s="23">
        <x:f>'Historical Trades'!C6198</x:f>
      </x:c>
      <x:c r="D6198" s="0">
        <x:f>'Historical Trades'!D6198</x:f>
      </x:c>
      <x:c r="E6198" s="23">
        <x:f>'Historical Trades'!E6198</x:f>
      </x:c>
      <x:c r="F6198" s="0">
        <x:f>'Historical Trades'!F6198</x:f>
      </x:c>
      <x:c r="G6198" s="0">
        <x:f>'Historical Trades'!G6198</x:f>
      </x:c>
      <x:c r="H6198" s="0">
        <x:f>'Historical Trades'!H6198</x:f>
      </x:c>
      <x:c r="I6198" s="0">
        <x:f>'Historical Trades'!I6198</x:f>
      </x:c>
      <x:c r="J6198" s="0">
        <x:f>'Historical Trades'!J6198</x:f>
      </x:c>
      <x:c r="K6198" s="0">
        <x:f>'Historical Trades'!K6198</x:f>
      </x:c>
      <x:c r="L6198" s="0">
        <x:f>'Historical Trades'!L6198</x:f>
      </x:c>
      <x:c r="M6198" s="0">
        <x:f>'Historical Trades'!M6198</x:f>
      </x:c>
      <x:c r="N6198" s="0">
        <x:f>CLEAN('Historical Trades'!O6198)</x:f>
      </x:c>
      <x:c r="P6198" s="14">
        <x:f>IF(G6198="sell",M6198,-M6198)</x:f>
      </x:c>
      <x:c r="Q6198" s="14">
        <x:f>VLOOKUP(N6198,'Currency Rates'!$A$3:$C$32,3,0)</x:f>
      </x:c>
      <x:c r="R6198" s="0">
        <x:f>IF(A6198="SPUS",0,IF(A6198="FWD",0,P6198/Q6198))</x:f>
      </x:c>
    </x:row>
    <x:row r="6199" spans="1:19" x14ac:dyDescent="0.3">
      <x:c r="A6199" s="0">
        <x:f>'Historical Trades'!A6199</x:f>
      </x:c>
      <x:c r="B6199" s="0">
        <x:f>'Historical Trades'!B6199</x:f>
      </x:c>
      <x:c r="C6199" s="23">
        <x:f>'Historical Trades'!C6199</x:f>
      </x:c>
      <x:c r="D6199" s="0">
        <x:f>'Historical Trades'!D6199</x:f>
      </x:c>
      <x:c r="E6199" s="23">
        <x:f>'Historical Trades'!E6199</x:f>
      </x:c>
      <x:c r="F6199" s="0">
        <x:f>'Historical Trades'!F6199</x:f>
      </x:c>
      <x:c r="G6199" s="0">
        <x:f>'Historical Trades'!G6199</x:f>
      </x:c>
      <x:c r="H6199" s="0">
        <x:f>'Historical Trades'!H6199</x:f>
      </x:c>
      <x:c r="I6199" s="0">
        <x:f>'Historical Trades'!I6199</x:f>
      </x:c>
      <x:c r="J6199" s="0">
        <x:f>'Historical Trades'!J6199</x:f>
      </x:c>
      <x:c r="K6199" s="0">
        <x:f>'Historical Trades'!K6199</x:f>
      </x:c>
      <x:c r="L6199" s="0">
        <x:f>'Historical Trades'!L6199</x:f>
      </x:c>
      <x:c r="M6199" s="0">
        <x:f>'Historical Trades'!M6199</x:f>
      </x:c>
      <x:c r="N6199" s="0">
        <x:f>CLEAN('Historical Trades'!O6199)</x:f>
      </x:c>
      <x:c r="P6199" s="14">
        <x:f>IF(G6199="sell",M6199,-M6199)</x:f>
      </x:c>
      <x:c r="Q6199" s="14">
        <x:f>VLOOKUP(N6199,'Currency Rates'!$A$3:$C$32,3,0)</x:f>
      </x:c>
      <x:c r="R6199" s="0">
        <x:f>IF(A6199="SPUS",0,IF(A6199="FWD",0,P6199/Q6199))</x:f>
      </x:c>
    </x:row>
    <x:row r="6200" spans="1:19" x14ac:dyDescent="0.3">
      <x:c r="A6200" s="0">
        <x:f>'Historical Trades'!A6200</x:f>
      </x:c>
      <x:c r="B6200" s="0">
        <x:f>'Historical Trades'!B6200</x:f>
      </x:c>
      <x:c r="C6200" s="23">
        <x:f>'Historical Trades'!C6200</x:f>
      </x:c>
      <x:c r="D6200" s="0">
        <x:f>'Historical Trades'!D6200</x:f>
      </x:c>
      <x:c r="E6200" s="23">
        <x:f>'Historical Trades'!E6200</x:f>
      </x:c>
      <x:c r="F6200" s="0">
        <x:f>'Historical Trades'!F6200</x:f>
      </x:c>
      <x:c r="G6200" s="0">
        <x:f>'Historical Trades'!G6200</x:f>
      </x:c>
      <x:c r="H6200" s="0">
        <x:f>'Historical Trades'!H6200</x:f>
      </x:c>
      <x:c r="I6200" s="0">
        <x:f>'Historical Trades'!I6200</x:f>
      </x:c>
      <x:c r="J6200" s="0">
        <x:f>'Historical Trades'!J6200</x:f>
      </x:c>
      <x:c r="K6200" s="0">
        <x:f>'Historical Trades'!K6200</x:f>
      </x:c>
      <x:c r="L6200" s="0">
        <x:f>'Historical Trades'!L6200</x:f>
      </x:c>
      <x:c r="M6200" s="0">
        <x:f>'Historical Trades'!M6200</x:f>
      </x:c>
      <x:c r="N6200" s="0">
        <x:f>CLEAN('Historical Trades'!O6200)</x:f>
      </x:c>
      <x:c r="P6200" s="14">
        <x:f>IF(G6200="sell",M6200,-M6200)</x:f>
      </x:c>
      <x:c r="Q6200" s="14">
        <x:f>VLOOKUP(N6200,'Currency Rates'!$A$3:$C$32,3,0)</x:f>
      </x:c>
      <x:c r="R6200" s="0">
        <x:f>IF(A6200="SPUS",0,IF(A6200="FWD",0,P6200/Q6200))</x:f>
      </x:c>
    </x:row>
    <x:row r="6201" spans="1:19" x14ac:dyDescent="0.3">
      <x:c r="A6201" s="0">
        <x:f>'Historical Trades'!A6201</x:f>
      </x:c>
      <x:c r="B6201" s="0">
        <x:f>'Historical Trades'!B6201</x:f>
      </x:c>
      <x:c r="C6201" s="23">
        <x:f>'Historical Trades'!C6201</x:f>
      </x:c>
      <x:c r="D6201" s="0">
        <x:f>'Historical Trades'!D6201</x:f>
      </x:c>
      <x:c r="E6201" s="23">
        <x:f>'Historical Trades'!E6201</x:f>
      </x:c>
      <x:c r="F6201" s="0">
        <x:f>'Historical Trades'!F6201</x:f>
      </x:c>
      <x:c r="G6201" s="0">
        <x:f>'Historical Trades'!G6201</x:f>
      </x:c>
      <x:c r="H6201" s="0">
        <x:f>'Historical Trades'!H6201</x:f>
      </x:c>
      <x:c r="I6201" s="0">
        <x:f>'Historical Trades'!I6201</x:f>
      </x:c>
      <x:c r="J6201" s="0">
        <x:f>'Historical Trades'!J6201</x:f>
      </x:c>
      <x:c r="K6201" s="0">
        <x:f>'Historical Trades'!K6201</x:f>
      </x:c>
      <x:c r="L6201" s="0">
        <x:f>'Historical Trades'!L6201</x:f>
      </x:c>
      <x:c r="M6201" s="0">
        <x:f>'Historical Trades'!M6201</x:f>
      </x:c>
      <x:c r="N6201" s="0">
        <x:f>CLEAN('Historical Trades'!O6201)</x:f>
      </x:c>
      <x:c r="P6201" s="14">
        <x:f>IF(G6201="sell",M6201,-M6201)</x:f>
      </x:c>
      <x:c r="Q6201" s="14">
        <x:f>VLOOKUP(N6201,'Currency Rates'!$A$3:$C$32,3,0)</x:f>
      </x:c>
      <x:c r="R6201" s="0">
        <x:f>IF(A6201="SPUS",0,IF(A6201="FWD",0,P6201/Q6201))</x:f>
      </x:c>
    </x:row>
    <x:row r="6202" spans="1:19" x14ac:dyDescent="0.3">
      <x:c r="A6202" s="0">
        <x:f>'Historical Trades'!A6202</x:f>
      </x:c>
      <x:c r="B6202" s="0">
        <x:f>'Historical Trades'!B6202</x:f>
      </x:c>
      <x:c r="C6202" s="23">
        <x:f>'Historical Trades'!C6202</x:f>
      </x:c>
      <x:c r="D6202" s="0">
        <x:f>'Historical Trades'!D6202</x:f>
      </x:c>
      <x:c r="E6202" s="23">
        <x:f>'Historical Trades'!E6202</x:f>
      </x:c>
      <x:c r="F6202" s="0">
        <x:f>'Historical Trades'!F6202</x:f>
      </x:c>
      <x:c r="G6202" s="0">
        <x:f>'Historical Trades'!G6202</x:f>
      </x:c>
      <x:c r="H6202" s="0">
        <x:f>'Historical Trades'!H6202</x:f>
      </x:c>
      <x:c r="I6202" s="0">
        <x:f>'Historical Trades'!I6202</x:f>
      </x:c>
      <x:c r="J6202" s="0">
        <x:f>'Historical Trades'!J6202</x:f>
      </x:c>
      <x:c r="K6202" s="0">
        <x:f>'Historical Trades'!K6202</x:f>
      </x:c>
      <x:c r="L6202" s="0">
        <x:f>'Historical Trades'!L6202</x:f>
      </x:c>
      <x:c r="M6202" s="0">
        <x:f>'Historical Trades'!M6202</x:f>
      </x:c>
      <x:c r="N6202" s="0">
        <x:f>CLEAN('Historical Trades'!O6202)</x:f>
      </x:c>
      <x:c r="P6202" s="14">
        <x:f>IF(G6202="sell",M6202,-M6202)</x:f>
      </x:c>
      <x:c r="Q6202" s="14">
        <x:f>VLOOKUP(N6202,'Currency Rates'!$A$3:$C$32,3,0)</x:f>
      </x:c>
      <x:c r="R6202" s="0">
        <x:f>IF(A6202="SPUS",0,IF(A6202="FWD",0,P6202/Q6202))</x:f>
      </x:c>
    </x:row>
    <x:row r="6203" spans="1:19" x14ac:dyDescent="0.3">
      <x:c r="A6203" s="0">
        <x:f>'Historical Trades'!A6203</x:f>
      </x:c>
      <x:c r="B6203" s="0">
        <x:f>'Historical Trades'!B6203</x:f>
      </x:c>
      <x:c r="C6203" s="23">
        <x:f>'Historical Trades'!C6203</x:f>
      </x:c>
      <x:c r="D6203" s="0">
        <x:f>'Historical Trades'!D6203</x:f>
      </x:c>
      <x:c r="E6203" s="23">
        <x:f>'Historical Trades'!E6203</x:f>
      </x:c>
      <x:c r="F6203" s="0">
        <x:f>'Historical Trades'!F6203</x:f>
      </x:c>
      <x:c r="G6203" s="0">
        <x:f>'Historical Trades'!G6203</x:f>
      </x:c>
      <x:c r="H6203" s="0">
        <x:f>'Historical Trades'!H6203</x:f>
      </x:c>
      <x:c r="I6203" s="0">
        <x:f>'Historical Trades'!I6203</x:f>
      </x:c>
      <x:c r="J6203" s="0">
        <x:f>'Historical Trades'!J6203</x:f>
      </x:c>
      <x:c r="K6203" s="0">
        <x:f>'Historical Trades'!K6203</x:f>
      </x:c>
      <x:c r="L6203" s="0">
        <x:f>'Historical Trades'!L6203</x:f>
      </x:c>
      <x:c r="M6203" s="0">
        <x:f>'Historical Trades'!M6203</x:f>
      </x:c>
      <x:c r="N6203" s="0">
        <x:f>CLEAN('Historical Trades'!O6203)</x:f>
      </x:c>
      <x:c r="P6203" s="14">
        <x:f>IF(G6203="sell",M6203,-M6203)</x:f>
      </x:c>
      <x:c r="Q6203" s="14">
        <x:f>VLOOKUP(N6203,'Currency Rates'!$A$3:$C$32,3,0)</x:f>
      </x:c>
      <x:c r="R6203" s="0">
        <x:f>IF(A6203="SPUS",0,IF(A6203="FWD",0,P6203/Q6203))</x:f>
      </x:c>
    </x:row>
    <x:row r="6204" spans="1:19" x14ac:dyDescent="0.3">
      <x:c r="A6204" s="0">
        <x:f>'Historical Trades'!A6204</x:f>
      </x:c>
      <x:c r="B6204" s="0">
        <x:f>'Historical Trades'!B6204</x:f>
      </x:c>
      <x:c r="C6204" s="23">
        <x:f>'Historical Trades'!C6204</x:f>
      </x:c>
      <x:c r="D6204" s="0">
        <x:f>'Historical Trades'!D6204</x:f>
      </x:c>
      <x:c r="E6204" s="23">
        <x:f>'Historical Trades'!E6204</x:f>
      </x:c>
      <x:c r="F6204" s="0">
        <x:f>'Historical Trades'!F6204</x:f>
      </x:c>
      <x:c r="G6204" s="0">
        <x:f>'Historical Trades'!G6204</x:f>
      </x:c>
      <x:c r="H6204" s="0">
        <x:f>'Historical Trades'!H6204</x:f>
      </x:c>
      <x:c r="I6204" s="0">
        <x:f>'Historical Trades'!I6204</x:f>
      </x:c>
      <x:c r="J6204" s="0">
        <x:f>'Historical Trades'!J6204</x:f>
      </x:c>
      <x:c r="K6204" s="0">
        <x:f>'Historical Trades'!K6204</x:f>
      </x:c>
      <x:c r="L6204" s="0">
        <x:f>'Historical Trades'!L6204</x:f>
      </x:c>
      <x:c r="M6204" s="0">
        <x:f>'Historical Trades'!M6204</x:f>
      </x:c>
      <x:c r="N6204" s="0">
        <x:f>CLEAN('Historical Trades'!O6204)</x:f>
      </x:c>
      <x:c r="P6204" s="14">
        <x:f>IF(G6204="sell",M6204,-M6204)</x:f>
      </x:c>
      <x:c r="Q6204" s="14">
        <x:f>VLOOKUP(N6204,'Currency Rates'!$A$3:$C$32,3,0)</x:f>
      </x:c>
      <x:c r="R6204" s="0">
        <x:f>IF(A6204="SPUS",0,IF(A6204="FWD",0,P6204/Q6204))</x:f>
      </x:c>
    </x:row>
    <x:row r="6205" spans="1:19" x14ac:dyDescent="0.3">
      <x:c r="A6205" s="0">
        <x:f>'Historical Trades'!A6205</x:f>
      </x:c>
      <x:c r="B6205" s="0">
        <x:f>'Historical Trades'!B6205</x:f>
      </x:c>
      <x:c r="C6205" s="23">
        <x:f>'Historical Trades'!C6205</x:f>
      </x:c>
      <x:c r="D6205" s="0">
        <x:f>'Historical Trades'!D6205</x:f>
      </x:c>
      <x:c r="E6205" s="23">
        <x:f>'Historical Trades'!E6205</x:f>
      </x:c>
      <x:c r="F6205" s="0">
        <x:f>'Historical Trades'!F6205</x:f>
      </x:c>
      <x:c r="G6205" s="0">
        <x:f>'Historical Trades'!G6205</x:f>
      </x:c>
      <x:c r="H6205" s="0">
        <x:f>'Historical Trades'!H6205</x:f>
      </x:c>
      <x:c r="I6205" s="0">
        <x:f>'Historical Trades'!I6205</x:f>
      </x:c>
      <x:c r="J6205" s="0">
        <x:f>'Historical Trades'!J6205</x:f>
      </x:c>
      <x:c r="K6205" s="0">
        <x:f>'Historical Trades'!K6205</x:f>
      </x:c>
      <x:c r="L6205" s="0">
        <x:f>'Historical Trades'!L6205</x:f>
      </x:c>
      <x:c r="M6205" s="0">
        <x:f>'Historical Trades'!M6205</x:f>
      </x:c>
      <x:c r="N6205" s="0">
        <x:f>CLEAN('Historical Trades'!O6205)</x:f>
      </x:c>
      <x:c r="P6205" s="14">
        <x:f>IF(G6205="sell",M6205,-M6205)</x:f>
      </x:c>
      <x:c r="Q6205" s="14">
        <x:f>VLOOKUP(N6205,'Currency Rates'!$A$3:$C$32,3,0)</x:f>
      </x:c>
      <x:c r="R6205" s="0">
        <x:f>IF(A6205="SPUS",0,IF(A6205="FWD",0,P6205/Q6205))</x:f>
      </x:c>
    </x:row>
    <x:row r="6206" spans="1:19" x14ac:dyDescent="0.3">
      <x:c r="A6206" s="0">
        <x:f>'Historical Trades'!A6206</x:f>
      </x:c>
      <x:c r="B6206" s="0">
        <x:f>'Historical Trades'!B6206</x:f>
      </x:c>
      <x:c r="C6206" s="23">
        <x:f>'Historical Trades'!C6206</x:f>
      </x:c>
      <x:c r="D6206" s="0">
        <x:f>'Historical Trades'!D6206</x:f>
      </x:c>
      <x:c r="E6206" s="23">
        <x:f>'Historical Trades'!E6206</x:f>
      </x:c>
      <x:c r="F6206" s="0">
        <x:f>'Historical Trades'!F6206</x:f>
      </x:c>
      <x:c r="G6206" s="0">
        <x:f>'Historical Trades'!G6206</x:f>
      </x:c>
      <x:c r="H6206" s="0">
        <x:f>'Historical Trades'!H6206</x:f>
      </x:c>
      <x:c r="I6206" s="0">
        <x:f>'Historical Trades'!I6206</x:f>
      </x:c>
      <x:c r="J6206" s="0">
        <x:f>'Historical Trades'!J6206</x:f>
      </x:c>
      <x:c r="K6206" s="0">
        <x:f>'Historical Trades'!K6206</x:f>
      </x:c>
      <x:c r="L6206" s="0">
        <x:f>'Historical Trades'!L6206</x:f>
      </x:c>
      <x:c r="M6206" s="0">
        <x:f>'Historical Trades'!M6206</x:f>
      </x:c>
      <x:c r="N6206" s="0">
        <x:f>CLEAN('Historical Trades'!O6206)</x:f>
      </x:c>
      <x:c r="P6206" s="14">
        <x:f>IF(G6206="sell",M6206,-M6206)</x:f>
      </x:c>
      <x:c r="Q6206" s="14">
        <x:f>VLOOKUP(N6206,'Currency Rates'!$A$3:$C$32,3,0)</x:f>
      </x:c>
      <x:c r="R6206" s="0">
        <x:f>IF(A6206="SPUS",0,IF(A6206="FWD",0,P6206/Q6206))</x:f>
      </x:c>
    </x:row>
    <x:row r="6207" spans="1:19" x14ac:dyDescent="0.3">
      <x:c r="A6207" s="0">
        <x:f>'Historical Trades'!A6207</x:f>
      </x:c>
      <x:c r="B6207" s="0">
        <x:f>'Historical Trades'!B6207</x:f>
      </x:c>
      <x:c r="C6207" s="23">
        <x:f>'Historical Trades'!C6207</x:f>
      </x:c>
      <x:c r="D6207" s="0">
        <x:f>'Historical Trades'!D6207</x:f>
      </x:c>
      <x:c r="E6207" s="23">
        <x:f>'Historical Trades'!E6207</x:f>
      </x:c>
      <x:c r="F6207" s="0">
        <x:f>'Historical Trades'!F6207</x:f>
      </x:c>
      <x:c r="G6207" s="0">
        <x:f>'Historical Trades'!G6207</x:f>
      </x:c>
      <x:c r="H6207" s="0">
        <x:f>'Historical Trades'!H6207</x:f>
      </x:c>
      <x:c r="I6207" s="0">
        <x:f>'Historical Trades'!I6207</x:f>
      </x:c>
      <x:c r="J6207" s="0">
        <x:f>'Historical Trades'!J6207</x:f>
      </x:c>
      <x:c r="K6207" s="0">
        <x:f>'Historical Trades'!K6207</x:f>
      </x:c>
      <x:c r="L6207" s="0">
        <x:f>'Historical Trades'!L6207</x:f>
      </x:c>
      <x:c r="M6207" s="0">
        <x:f>'Historical Trades'!M6207</x:f>
      </x:c>
      <x:c r="N6207" s="0">
        <x:f>CLEAN('Historical Trades'!O6207)</x:f>
      </x:c>
      <x:c r="P6207" s="14">
        <x:f>IF(G6207="sell",M6207,-M6207)</x:f>
      </x:c>
      <x:c r="Q6207" s="14">
        <x:f>VLOOKUP(N6207,'Currency Rates'!$A$3:$C$32,3,0)</x:f>
      </x:c>
      <x:c r="R6207" s="0">
        <x:f>IF(A6207="SPUS",0,IF(A6207="FWD",0,P6207/Q6207))</x:f>
      </x:c>
    </x:row>
    <x:row r="6208" spans="1:19" x14ac:dyDescent="0.3">
      <x:c r="A6208" s="0">
        <x:f>'Historical Trades'!A6208</x:f>
      </x:c>
      <x:c r="B6208" s="0">
        <x:f>'Historical Trades'!B6208</x:f>
      </x:c>
      <x:c r="C6208" s="23">
        <x:f>'Historical Trades'!C6208</x:f>
      </x:c>
      <x:c r="D6208" s="0">
        <x:f>'Historical Trades'!D6208</x:f>
      </x:c>
      <x:c r="E6208" s="23">
        <x:f>'Historical Trades'!E6208</x:f>
      </x:c>
      <x:c r="F6208" s="0">
        <x:f>'Historical Trades'!F6208</x:f>
      </x:c>
      <x:c r="G6208" s="0">
        <x:f>'Historical Trades'!G6208</x:f>
      </x:c>
      <x:c r="H6208" s="0">
        <x:f>'Historical Trades'!H6208</x:f>
      </x:c>
      <x:c r="I6208" s="0">
        <x:f>'Historical Trades'!I6208</x:f>
      </x:c>
      <x:c r="J6208" s="0">
        <x:f>'Historical Trades'!J6208</x:f>
      </x:c>
      <x:c r="K6208" s="0">
        <x:f>'Historical Trades'!K6208</x:f>
      </x:c>
      <x:c r="L6208" s="0">
        <x:f>'Historical Trades'!L6208</x:f>
      </x:c>
      <x:c r="M6208" s="0">
        <x:f>'Historical Trades'!M6208</x:f>
      </x:c>
      <x:c r="N6208" s="0">
        <x:f>CLEAN('Historical Trades'!O6208)</x:f>
      </x:c>
      <x:c r="P6208" s="14">
        <x:f>IF(G6208="sell",M6208,-M6208)</x:f>
      </x:c>
      <x:c r="Q6208" s="14">
        <x:f>VLOOKUP(N6208,'Currency Rates'!$A$3:$C$32,3,0)</x:f>
      </x:c>
      <x:c r="R6208" s="0">
        <x:f>IF(A6208="SPUS",0,IF(A6208="FWD",0,P6208/Q6208))</x:f>
      </x:c>
    </x:row>
    <x:row r="6209" spans="1:19" x14ac:dyDescent="0.3">
      <x:c r="A6209" s="0">
        <x:f>'Historical Trades'!A6209</x:f>
      </x:c>
      <x:c r="B6209" s="0">
        <x:f>'Historical Trades'!B6209</x:f>
      </x:c>
      <x:c r="C6209" s="23">
        <x:f>'Historical Trades'!C6209</x:f>
      </x:c>
      <x:c r="D6209" s="0">
        <x:f>'Historical Trades'!D6209</x:f>
      </x:c>
      <x:c r="E6209" s="23">
        <x:f>'Historical Trades'!E6209</x:f>
      </x:c>
      <x:c r="F6209" s="0">
        <x:f>'Historical Trades'!F6209</x:f>
      </x:c>
      <x:c r="G6209" s="0">
        <x:f>'Historical Trades'!G6209</x:f>
      </x:c>
      <x:c r="H6209" s="0">
        <x:f>'Historical Trades'!H6209</x:f>
      </x:c>
      <x:c r="I6209" s="0">
        <x:f>'Historical Trades'!I6209</x:f>
      </x:c>
      <x:c r="J6209" s="0">
        <x:f>'Historical Trades'!J6209</x:f>
      </x:c>
      <x:c r="K6209" s="0">
        <x:f>'Historical Trades'!K6209</x:f>
      </x:c>
      <x:c r="L6209" s="0">
        <x:f>'Historical Trades'!L6209</x:f>
      </x:c>
      <x:c r="M6209" s="0">
        <x:f>'Historical Trades'!M6209</x:f>
      </x:c>
      <x:c r="N6209" s="0">
        <x:f>CLEAN('Historical Trades'!O6209)</x:f>
      </x:c>
      <x:c r="P6209" s="14">
        <x:f>IF(G6209="sell",M6209,-M6209)</x:f>
      </x:c>
      <x:c r="Q6209" s="14">
        <x:f>VLOOKUP(N6209,'Currency Rates'!$A$3:$C$32,3,0)</x:f>
      </x:c>
      <x:c r="R6209" s="0">
        <x:f>IF(A6209="SPUS",0,IF(A6209="FWD",0,P6209/Q6209))</x:f>
      </x:c>
    </x:row>
    <x:row r="6210" spans="1:19" x14ac:dyDescent="0.3">
      <x:c r="A6210" s="0">
        <x:f>'Historical Trades'!A6210</x:f>
      </x:c>
      <x:c r="B6210" s="0">
        <x:f>'Historical Trades'!B6210</x:f>
      </x:c>
      <x:c r="C6210" s="23">
        <x:f>'Historical Trades'!C6210</x:f>
      </x:c>
      <x:c r="D6210" s="0">
        <x:f>'Historical Trades'!D6210</x:f>
      </x:c>
      <x:c r="E6210" s="23">
        <x:f>'Historical Trades'!E6210</x:f>
      </x:c>
      <x:c r="F6210" s="0">
        <x:f>'Historical Trades'!F6210</x:f>
      </x:c>
      <x:c r="G6210" s="0">
        <x:f>'Historical Trades'!G6210</x:f>
      </x:c>
      <x:c r="H6210" s="0">
        <x:f>'Historical Trades'!H6210</x:f>
      </x:c>
      <x:c r="I6210" s="0">
        <x:f>'Historical Trades'!I6210</x:f>
      </x:c>
      <x:c r="J6210" s="0">
        <x:f>'Historical Trades'!J6210</x:f>
      </x:c>
      <x:c r="K6210" s="0">
        <x:f>'Historical Trades'!K6210</x:f>
      </x:c>
      <x:c r="L6210" s="0">
        <x:f>'Historical Trades'!L6210</x:f>
      </x:c>
      <x:c r="M6210" s="0">
        <x:f>'Historical Trades'!M6210</x:f>
      </x:c>
      <x:c r="N6210" s="0">
        <x:f>CLEAN('Historical Trades'!O6210)</x:f>
      </x:c>
      <x:c r="P6210" s="14">
        <x:f>IF(G6210="sell",M6210,-M6210)</x:f>
      </x:c>
      <x:c r="Q6210" s="14">
        <x:f>VLOOKUP(N6210,'Currency Rates'!$A$3:$C$32,3,0)</x:f>
      </x:c>
      <x:c r="R6210" s="0">
        <x:f>IF(A6210="SPUS",0,IF(A6210="FWD",0,P6210/Q6210))</x:f>
      </x:c>
    </x:row>
    <x:row r="6211" spans="1:19" x14ac:dyDescent="0.3">
      <x:c r="A6211" s="0">
        <x:f>'Historical Trades'!A6211</x:f>
      </x:c>
      <x:c r="B6211" s="0">
        <x:f>'Historical Trades'!B6211</x:f>
      </x:c>
      <x:c r="C6211" s="23">
        <x:f>'Historical Trades'!C6211</x:f>
      </x:c>
      <x:c r="D6211" s="0">
        <x:f>'Historical Trades'!D6211</x:f>
      </x:c>
      <x:c r="E6211" s="23">
        <x:f>'Historical Trades'!E6211</x:f>
      </x:c>
      <x:c r="F6211" s="0">
        <x:f>'Historical Trades'!F6211</x:f>
      </x:c>
      <x:c r="G6211" s="0">
        <x:f>'Historical Trades'!G6211</x:f>
      </x:c>
      <x:c r="H6211" s="0">
        <x:f>'Historical Trades'!H6211</x:f>
      </x:c>
      <x:c r="I6211" s="0">
        <x:f>'Historical Trades'!I6211</x:f>
      </x:c>
      <x:c r="J6211" s="0">
        <x:f>'Historical Trades'!J6211</x:f>
      </x:c>
      <x:c r="K6211" s="0">
        <x:f>'Historical Trades'!K6211</x:f>
      </x:c>
      <x:c r="L6211" s="0">
        <x:f>'Historical Trades'!L6211</x:f>
      </x:c>
      <x:c r="M6211" s="0">
        <x:f>'Historical Trades'!M6211</x:f>
      </x:c>
      <x:c r="N6211" s="0">
        <x:f>CLEAN('Historical Trades'!O6211)</x:f>
      </x:c>
      <x:c r="P6211" s="14">
        <x:f>IF(G6211="sell",M6211,-M6211)</x:f>
      </x:c>
      <x:c r="Q6211" s="14">
        <x:f>VLOOKUP(N6211,'Currency Rates'!$A$3:$C$32,3,0)</x:f>
      </x:c>
      <x:c r="R6211" s="0">
        <x:f>IF(A6211="SPUS",0,IF(A6211="FWD",0,P6211/Q6211))</x:f>
      </x:c>
    </x:row>
    <x:row r="6212" spans="1:19" x14ac:dyDescent="0.3">
      <x:c r="A6212" s="0">
        <x:f>'Historical Trades'!A6212</x:f>
      </x:c>
      <x:c r="B6212" s="0">
        <x:f>'Historical Trades'!B6212</x:f>
      </x:c>
      <x:c r="C6212" s="23">
        <x:f>'Historical Trades'!C6212</x:f>
      </x:c>
      <x:c r="D6212" s="0">
        <x:f>'Historical Trades'!D6212</x:f>
      </x:c>
      <x:c r="E6212" s="23">
        <x:f>'Historical Trades'!E6212</x:f>
      </x:c>
      <x:c r="F6212" s="0">
        <x:f>'Historical Trades'!F6212</x:f>
      </x:c>
      <x:c r="G6212" s="0">
        <x:f>'Historical Trades'!G6212</x:f>
      </x:c>
      <x:c r="H6212" s="0">
        <x:f>'Historical Trades'!H6212</x:f>
      </x:c>
      <x:c r="I6212" s="0">
        <x:f>'Historical Trades'!I6212</x:f>
      </x:c>
      <x:c r="J6212" s="0">
        <x:f>'Historical Trades'!J6212</x:f>
      </x:c>
      <x:c r="K6212" s="0">
        <x:f>'Historical Trades'!K6212</x:f>
      </x:c>
      <x:c r="L6212" s="0">
        <x:f>'Historical Trades'!L6212</x:f>
      </x:c>
      <x:c r="M6212" s="0">
        <x:f>'Historical Trades'!M6212</x:f>
      </x:c>
      <x:c r="N6212" s="0">
        <x:f>CLEAN('Historical Trades'!O6212)</x:f>
      </x:c>
      <x:c r="P6212" s="14">
        <x:f>IF(G6212="sell",M6212,-M6212)</x:f>
      </x:c>
      <x:c r="Q6212" s="14">
        <x:f>VLOOKUP(N6212,'Currency Rates'!$A$3:$C$32,3,0)</x:f>
      </x:c>
      <x:c r="R6212" s="0">
        <x:f>IF(A6212="SPUS",0,IF(A6212="FWD",0,P6212/Q6212))</x:f>
      </x:c>
    </x:row>
    <x:row r="6213" spans="1:19" x14ac:dyDescent="0.3">
      <x:c r="A6213" s="0">
        <x:f>'Historical Trades'!A6213</x:f>
      </x:c>
      <x:c r="B6213" s="0">
        <x:f>'Historical Trades'!B6213</x:f>
      </x:c>
      <x:c r="C6213" s="23">
        <x:f>'Historical Trades'!C6213</x:f>
      </x:c>
      <x:c r="D6213" s="0">
        <x:f>'Historical Trades'!D6213</x:f>
      </x:c>
      <x:c r="E6213" s="23">
        <x:f>'Historical Trades'!E6213</x:f>
      </x:c>
      <x:c r="F6213" s="0">
        <x:f>'Historical Trades'!F6213</x:f>
      </x:c>
      <x:c r="G6213" s="0">
        <x:f>'Historical Trades'!G6213</x:f>
      </x:c>
      <x:c r="H6213" s="0">
        <x:f>'Historical Trades'!H6213</x:f>
      </x:c>
      <x:c r="I6213" s="0">
        <x:f>'Historical Trades'!I6213</x:f>
      </x:c>
      <x:c r="J6213" s="0">
        <x:f>'Historical Trades'!J6213</x:f>
      </x:c>
      <x:c r="K6213" s="0">
        <x:f>'Historical Trades'!K6213</x:f>
      </x:c>
      <x:c r="L6213" s="0">
        <x:f>'Historical Trades'!L6213</x:f>
      </x:c>
      <x:c r="M6213" s="0">
        <x:f>'Historical Trades'!M6213</x:f>
      </x:c>
      <x:c r="N6213" s="0">
        <x:f>CLEAN('Historical Trades'!O6213)</x:f>
      </x:c>
      <x:c r="P6213" s="14">
        <x:f>IF(G6213="sell",M6213,-M6213)</x:f>
      </x:c>
      <x:c r="Q6213" s="14">
        <x:f>VLOOKUP(N6213,'Currency Rates'!$A$3:$C$32,3,0)</x:f>
      </x:c>
      <x:c r="R6213" s="0">
        <x:f>IF(A6213="SPUS",0,IF(A6213="FWD",0,P6213/Q6213))</x:f>
      </x:c>
    </x:row>
    <x:row r="6214" spans="1:19" x14ac:dyDescent="0.3">
      <x:c r="A6214" s="0">
        <x:f>'Historical Trades'!A6214</x:f>
      </x:c>
      <x:c r="B6214" s="0">
        <x:f>'Historical Trades'!B6214</x:f>
      </x:c>
      <x:c r="C6214" s="23">
        <x:f>'Historical Trades'!C6214</x:f>
      </x:c>
      <x:c r="D6214" s="0">
        <x:f>'Historical Trades'!D6214</x:f>
      </x:c>
      <x:c r="E6214" s="23">
        <x:f>'Historical Trades'!E6214</x:f>
      </x:c>
      <x:c r="F6214" s="0">
        <x:f>'Historical Trades'!F6214</x:f>
      </x:c>
      <x:c r="G6214" s="0">
        <x:f>'Historical Trades'!G6214</x:f>
      </x:c>
      <x:c r="H6214" s="0">
        <x:f>'Historical Trades'!H6214</x:f>
      </x:c>
      <x:c r="I6214" s="0">
        <x:f>'Historical Trades'!I6214</x:f>
      </x:c>
      <x:c r="J6214" s="0">
        <x:f>'Historical Trades'!J6214</x:f>
      </x:c>
      <x:c r="K6214" s="0">
        <x:f>'Historical Trades'!K6214</x:f>
      </x:c>
      <x:c r="L6214" s="0">
        <x:f>'Historical Trades'!L6214</x:f>
      </x:c>
      <x:c r="M6214" s="0">
        <x:f>'Historical Trades'!M6214</x:f>
      </x:c>
      <x:c r="N6214" s="0">
        <x:f>CLEAN('Historical Trades'!O6214)</x:f>
      </x:c>
      <x:c r="P6214" s="14">
        <x:f>IF(G6214="sell",M6214,-M6214)</x:f>
      </x:c>
      <x:c r="Q6214" s="14">
        <x:f>VLOOKUP(N6214,'Currency Rates'!$A$3:$C$32,3,0)</x:f>
      </x:c>
      <x:c r="R6214" s="0">
        <x:f>IF(A6214="SPUS",0,IF(A6214="FWD",0,P6214/Q6214))</x:f>
      </x:c>
    </x:row>
    <x:row r="6215" spans="1:19" x14ac:dyDescent="0.3">
      <x:c r="A6215" s="0">
        <x:f>'Historical Trades'!A6215</x:f>
      </x:c>
      <x:c r="B6215" s="0">
        <x:f>'Historical Trades'!B6215</x:f>
      </x:c>
      <x:c r="C6215" s="23">
        <x:f>'Historical Trades'!C6215</x:f>
      </x:c>
      <x:c r="D6215" s="0">
        <x:f>'Historical Trades'!D6215</x:f>
      </x:c>
      <x:c r="E6215" s="23">
        <x:f>'Historical Trades'!E6215</x:f>
      </x:c>
      <x:c r="F6215" s="0">
        <x:f>'Historical Trades'!F6215</x:f>
      </x:c>
      <x:c r="G6215" s="0">
        <x:f>'Historical Trades'!G6215</x:f>
      </x:c>
      <x:c r="H6215" s="0">
        <x:f>'Historical Trades'!H6215</x:f>
      </x:c>
      <x:c r="I6215" s="0">
        <x:f>'Historical Trades'!I6215</x:f>
      </x:c>
      <x:c r="J6215" s="0">
        <x:f>'Historical Trades'!J6215</x:f>
      </x:c>
      <x:c r="K6215" s="0">
        <x:f>'Historical Trades'!K6215</x:f>
      </x:c>
      <x:c r="L6215" s="0">
        <x:f>'Historical Trades'!L6215</x:f>
      </x:c>
      <x:c r="M6215" s="0">
        <x:f>'Historical Trades'!M6215</x:f>
      </x:c>
      <x:c r="N6215" s="0">
        <x:f>CLEAN('Historical Trades'!O6215)</x:f>
      </x:c>
      <x:c r="P6215" s="14">
        <x:f>IF(G6215="sell",M6215,-M6215)</x:f>
      </x:c>
      <x:c r="Q6215" s="14">
        <x:f>VLOOKUP(N6215,'Currency Rates'!$A$3:$C$32,3,0)</x:f>
      </x:c>
      <x:c r="R6215" s="0">
        <x:f>IF(A6215="SPUS",0,IF(A6215="FWD",0,P6215/Q6215))</x:f>
      </x:c>
    </x:row>
    <x:row r="6216" spans="1:19" x14ac:dyDescent="0.3">
      <x:c r="A6216" s="0">
        <x:f>'Historical Trades'!A6216</x:f>
      </x:c>
      <x:c r="B6216" s="0">
        <x:f>'Historical Trades'!B6216</x:f>
      </x:c>
      <x:c r="C6216" s="23">
        <x:f>'Historical Trades'!C6216</x:f>
      </x:c>
      <x:c r="D6216" s="0">
        <x:f>'Historical Trades'!D6216</x:f>
      </x:c>
      <x:c r="E6216" s="23">
        <x:f>'Historical Trades'!E6216</x:f>
      </x:c>
      <x:c r="F6216" s="0">
        <x:f>'Historical Trades'!F6216</x:f>
      </x:c>
      <x:c r="G6216" s="0">
        <x:f>'Historical Trades'!G6216</x:f>
      </x:c>
      <x:c r="H6216" s="0">
        <x:f>'Historical Trades'!H6216</x:f>
      </x:c>
      <x:c r="I6216" s="0">
        <x:f>'Historical Trades'!I6216</x:f>
      </x:c>
      <x:c r="J6216" s="0">
        <x:f>'Historical Trades'!J6216</x:f>
      </x:c>
      <x:c r="K6216" s="0">
        <x:f>'Historical Trades'!K6216</x:f>
      </x:c>
      <x:c r="L6216" s="0">
        <x:f>'Historical Trades'!L6216</x:f>
      </x:c>
      <x:c r="M6216" s="0">
        <x:f>'Historical Trades'!M6216</x:f>
      </x:c>
      <x:c r="N6216" s="0">
        <x:f>CLEAN('Historical Trades'!O6216)</x:f>
      </x:c>
      <x:c r="P6216" s="14">
        <x:f>IF(G6216="sell",M6216,-M6216)</x:f>
      </x:c>
      <x:c r="Q6216" s="14">
        <x:f>VLOOKUP(N6216,'Currency Rates'!$A$3:$C$32,3,0)</x:f>
      </x:c>
      <x:c r="R6216" s="0">
        <x:f>IF(A6216="SPUS",0,IF(A6216="FWD",0,P6216/Q6216))</x:f>
      </x:c>
    </x:row>
    <x:row r="6217" spans="1:19" x14ac:dyDescent="0.3">
      <x:c r="A6217" s="0">
        <x:f>'Historical Trades'!A6217</x:f>
      </x:c>
      <x:c r="B6217" s="0">
        <x:f>'Historical Trades'!B6217</x:f>
      </x:c>
      <x:c r="C6217" s="23">
        <x:f>'Historical Trades'!C6217</x:f>
      </x:c>
      <x:c r="D6217" s="0">
        <x:f>'Historical Trades'!D6217</x:f>
      </x:c>
      <x:c r="E6217" s="23">
        <x:f>'Historical Trades'!E6217</x:f>
      </x:c>
      <x:c r="F6217" s="0">
        <x:f>'Historical Trades'!F6217</x:f>
      </x:c>
      <x:c r="G6217" s="0">
        <x:f>'Historical Trades'!G6217</x:f>
      </x:c>
      <x:c r="H6217" s="0">
        <x:f>'Historical Trades'!H6217</x:f>
      </x:c>
      <x:c r="I6217" s="0">
        <x:f>'Historical Trades'!I6217</x:f>
      </x:c>
      <x:c r="J6217" s="0">
        <x:f>'Historical Trades'!J6217</x:f>
      </x:c>
      <x:c r="K6217" s="0">
        <x:f>'Historical Trades'!K6217</x:f>
      </x:c>
      <x:c r="L6217" s="0">
        <x:f>'Historical Trades'!L6217</x:f>
      </x:c>
      <x:c r="M6217" s="0">
        <x:f>'Historical Trades'!M6217</x:f>
      </x:c>
      <x:c r="N6217" s="0">
        <x:f>CLEAN('Historical Trades'!O6217)</x:f>
      </x:c>
      <x:c r="P6217" s="14">
        <x:f>IF(G6217="sell",M6217,-M6217)</x:f>
      </x:c>
      <x:c r="Q6217" s="14">
        <x:f>VLOOKUP(N6217,'Currency Rates'!$A$3:$C$32,3,0)</x:f>
      </x:c>
      <x:c r="R6217" s="0">
        <x:f>IF(A6217="SPUS",0,IF(A6217="FWD",0,P6217/Q6217))</x:f>
      </x:c>
    </x:row>
    <x:row r="6218" spans="1:19" x14ac:dyDescent="0.3">
      <x:c r="A6218" s="0">
        <x:f>'Historical Trades'!A6218</x:f>
      </x:c>
      <x:c r="B6218" s="0">
        <x:f>'Historical Trades'!B6218</x:f>
      </x:c>
      <x:c r="C6218" s="23">
        <x:f>'Historical Trades'!C6218</x:f>
      </x:c>
      <x:c r="D6218" s="0">
        <x:f>'Historical Trades'!D6218</x:f>
      </x:c>
      <x:c r="E6218" s="23">
        <x:f>'Historical Trades'!E6218</x:f>
      </x:c>
      <x:c r="F6218" s="0">
        <x:f>'Historical Trades'!F6218</x:f>
      </x:c>
      <x:c r="G6218" s="0">
        <x:f>'Historical Trades'!G6218</x:f>
      </x:c>
      <x:c r="H6218" s="0">
        <x:f>'Historical Trades'!H6218</x:f>
      </x:c>
      <x:c r="I6218" s="0">
        <x:f>'Historical Trades'!I6218</x:f>
      </x:c>
      <x:c r="J6218" s="0">
        <x:f>'Historical Trades'!J6218</x:f>
      </x:c>
      <x:c r="K6218" s="0">
        <x:f>'Historical Trades'!K6218</x:f>
      </x:c>
      <x:c r="L6218" s="0">
        <x:f>'Historical Trades'!L6218</x:f>
      </x:c>
      <x:c r="M6218" s="0">
        <x:f>'Historical Trades'!M6218</x:f>
      </x:c>
      <x:c r="N6218" s="0">
        <x:f>CLEAN('Historical Trades'!O6218)</x:f>
      </x:c>
      <x:c r="P6218" s="14">
        <x:f>IF(G6218="sell",M6218,-M6218)</x:f>
      </x:c>
      <x:c r="Q6218" s="14">
        <x:f>VLOOKUP(N6218,'Currency Rates'!$A$3:$C$32,3,0)</x:f>
      </x:c>
      <x:c r="R6218" s="0">
        <x:f>IF(A6218="SPUS",0,IF(A6218="FWD",0,P6218/Q6218))</x:f>
      </x:c>
    </x:row>
    <x:row r="6219" spans="1:19" x14ac:dyDescent="0.3">
      <x:c r="A6219" s="0">
        <x:f>'Historical Trades'!A6219</x:f>
      </x:c>
      <x:c r="B6219" s="0">
        <x:f>'Historical Trades'!B6219</x:f>
      </x:c>
      <x:c r="C6219" s="23">
        <x:f>'Historical Trades'!C6219</x:f>
      </x:c>
      <x:c r="D6219" s="0">
        <x:f>'Historical Trades'!D6219</x:f>
      </x:c>
      <x:c r="E6219" s="23">
        <x:f>'Historical Trades'!E6219</x:f>
      </x:c>
      <x:c r="F6219" s="0">
        <x:f>'Historical Trades'!F6219</x:f>
      </x:c>
      <x:c r="G6219" s="0">
        <x:f>'Historical Trades'!G6219</x:f>
      </x:c>
      <x:c r="H6219" s="0">
        <x:f>'Historical Trades'!H6219</x:f>
      </x:c>
      <x:c r="I6219" s="0">
        <x:f>'Historical Trades'!I6219</x:f>
      </x:c>
      <x:c r="J6219" s="0">
        <x:f>'Historical Trades'!J6219</x:f>
      </x:c>
      <x:c r="K6219" s="0">
        <x:f>'Historical Trades'!K6219</x:f>
      </x:c>
      <x:c r="L6219" s="0">
        <x:f>'Historical Trades'!L6219</x:f>
      </x:c>
      <x:c r="M6219" s="0">
        <x:f>'Historical Trades'!M6219</x:f>
      </x:c>
      <x:c r="N6219" s="0">
        <x:f>CLEAN('Historical Trades'!O6219)</x:f>
      </x:c>
      <x:c r="P6219" s="14">
        <x:f>IF(G6219="sell",M6219,-M6219)</x:f>
      </x:c>
      <x:c r="Q6219" s="14">
        <x:f>VLOOKUP(N6219,'Currency Rates'!$A$3:$C$32,3,0)</x:f>
      </x:c>
      <x:c r="R6219" s="0">
        <x:f>IF(A6219="SPUS",0,IF(A6219="FWD",0,P6219/Q6219))</x:f>
      </x:c>
    </x:row>
    <x:row r="6220" spans="1:19" x14ac:dyDescent="0.3">
      <x:c r="A6220" s="0">
        <x:f>'Historical Trades'!A6220</x:f>
      </x:c>
      <x:c r="B6220" s="0">
        <x:f>'Historical Trades'!B6220</x:f>
      </x:c>
      <x:c r="C6220" s="23">
        <x:f>'Historical Trades'!C6220</x:f>
      </x:c>
      <x:c r="D6220" s="0">
        <x:f>'Historical Trades'!D6220</x:f>
      </x:c>
      <x:c r="E6220" s="23">
        <x:f>'Historical Trades'!E6220</x:f>
      </x:c>
      <x:c r="F6220" s="0">
        <x:f>'Historical Trades'!F6220</x:f>
      </x:c>
      <x:c r="G6220" s="0">
        <x:f>'Historical Trades'!G6220</x:f>
      </x:c>
      <x:c r="H6220" s="0">
        <x:f>'Historical Trades'!H6220</x:f>
      </x:c>
      <x:c r="I6220" s="0">
        <x:f>'Historical Trades'!I6220</x:f>
      </x:c>
      <x:c r="J6220" s="0">
        <x:f>'Historical Trades'!J6220</x:f>
      </x:c>
      <x:c r="K6220" s="0">
        <x:f>'Historical Trades'!K6220</x:f>
      </x:c>
      <x:c r="L6220" s="0">
        <x:f>'Historical Trades'!L6220</x:f>
      </x:c>
      <x:c r="M6220" s="0">
        <x:f>'Historical Trades'!M6220</x:f>
      </x:c>
      <x:c r="N6220" s="0">
        <x:f>CLEAN('Historical Trades'!O6220)</x:f>
      </x:c>
      <x:c r="P6220" s="14">
        <x:f>IF(G6220="sell",M6220,-M6220)</x:f>
      </x:c>
      <x:c r="Q6220" s="14">
        <x:f>VLOOKUP(N6220,'Currency Rates'!$A$3:$C$32,3,0)</x:f>
      </x:c>
      <x:c r="R6220" s="0">
        <x:f>IF(A6220="SPUS",0,IF(A6220="FWD",0,P6220/Q6220))</x:f>
      </x:c>
    </x:row>
    <x:row r="6221" spans="1:19" x14ac:dyDescent="0.3">
      <x:c r="A6221" s="0">
        <x:f>'Historical Trades'!A6221</x:f>
      </x:c>
      <x:c r="B6221" s="0">
        <x:f>'Historical Trades'!B6221</x:f>
      </x:c>
      <x:c r="C6221" s="23">
        <x:f>'Historical Trades'!C6221</x:f>
      </x:c>
      <x:c r="D6221" s="0">
        <x:f>'Historical Trades'!D6221</x:f>
      </x:c>
      <x:c r="E6221" s="23">
        <x:f>'Historical Trades'!E6221</x:f>
      </x:c>
      <x:c r="F6221" s="0">
        <x:f>'Historical Trades'!F6221</x:f>
      </x:c>
      <x:c r="G6221" s="0">
        <x:f>'Historical Trades'!G6221</x:f>
      </x:c>
      <x:c r="H6221" s="0">
        <x:f>'Historical Trades'!H6221</x:f>
      </x:c>
      <x:c r="I6221" s="0">
        <x:f>'Historical Trades'!I6221</x:f>
      </x:c>
      <x:c r="J6221" s="0">
        <x:f>'Historical Trades'!J6221</x:f>
      </x:c>
      <x:c r="K6221" s="0">
        <x:f>'Historical Trades'!K6221</x:f>
      </x:c>
      <x:c r="L6221" s="0">
        <x:f>'Historical Trades'!L6221</x:f>
      </x:c>
      <x:c r="M6221" s="0">
        <x:f>'Historical Trades'!M6221</x:f>
      </x:c>
      <x:c r="N6221" s="0">
        <x:f>CLEAN('Historical Trades'!O6221)</x:f>
      </x:c>
      <x:c r="P6221" s="14">
        <x:f>IF(G6221="sell",M6221,-M6221)</x:f>
      </x:c>
      <x:c r="Q6221" s="14">
        <x:f>VLOOKUP(N6221,'Currency Rates'!$A$3:$C$32,3,0)</x:f>
      </x:c>
      <x:c r="R6221" s="0">
        <x:f>IF(A6221="SPUS",0,IF(A6221="FWD",0,P6221/Q6221))</x:f>
      </x:c>
    </x:row>
    <x:row r="6222" spans="1:19" x14ac:dyDescent="0.3">
      <x:c r="A6222" s="0">
        <x:f>'Historical Trades'!A6222</x:f>
      </x:c>
      <x:c r="B6222" s="0">
        <x:f>'Historical Trades'!B6222</x:f>
      </x:c>
      <x:c r="C6222" s="23">
        <x:f>'Historical Trades'!C6222</x:f>
      </x:c>
      <x:c r="D6222" s="0">
        <x:f>'Historical Trades'!D6222</x:f>
      </x:c>
      <x:c r="E6222" s="23">
        <x:f>'Historical Trades'!E6222</x:f>
      </x:c>
      <x:c r="F6222" s="0">
        <x:f>'Historical Trades'!F6222</x:f>
      </x:c>
      <x:c r="G6222" s="0">
        <x:f>'Historical Trades'!G6222</x:f>
      </x:c>
      <x:c r="H6222" s="0">
        <x:f>'Historical Trades'!H6222</x:f>
      </x:c>
      <x:c r="I6222" s="0">
        <x:f>'Historical Trades'!I6222</x:f>
      </x:c>
      <x:c r="J6222" s="0">
        <x:f>'Historical Trades'!J6222</x:f>
      </x:c>
      <x:c r="K6222" s="0">
        <x:f>'Historical Trades'!K6222</x:f>
      </x:c>
      <x:c r="L6222" s="0">
        <x:f>'Historical Trades'!L6222</x:f>
      </x:c>
      <x:c r="M6222" s="0">
        <x:f>'Historical Trades'!M6222</x:f>
      </x:c>
      <x:c r="N6222" s="0">
        <x:f>CLEAN('Historical Trades'!O6222)</x:f>
      </x:c>
      <x:c r="P6222" s="14">
        <x:f>IF(G6222="sell",M6222,-M6222)</x:f>
      </x:c>
      <x:c r="Q6222" s="14">
        <x:f>VLOOKUP(N6222,'Currency Rates'!$A$3:$C$32,3,0)</x:f>
      </x:c>
      <x:c r="R6222" s="0">
        <x:f>IF(A6222="SPUS",0,IF(A6222="FWD",0,P6222/Q6222))</x:f>
      </x:c>
    </x:row>
    <x:row r="6223" spans="1:19" x14ac:dyDescent="0.3">
      <x:c r="A6223" s="0">
        <x:f>'Historical Trades'!A6223</x:f>
      </x:c>
      <x:c r="B6223" s="0">
        <x:f>'Historical Trades'!B6223</x:f>
      </x:c>
      <x:c r="C6223" s="23">
        <x:f>'Historical Trades'!C6223</x:f>
      </x:c>
      <x:c r="D6223" s="0">
        <x:f>'Historical Trades'!D6223</x:f>
      </x:c>
      <x:c r="E6223" s="23">
        <x:f>'Historical Trades'!E6223</x:f>
      </x:c>
      <x:c r="F6223" s="0">
        <x:f>'Historical Trades'!F6223</x:f>
      </x:c>
      <x:c r="G6223" s="0">
        <x:f>'Historical Trades'!G6223</x:f>
      </x:c>
      <x:c r="H6223" s="0">
        <x:f>'Historical Trades'!H6223</x:f>
      </x:c>
      <x:c r="I6223" s="0">
        <x:f>'Historical Trades'!I6223</x:f>
      </x:c>
      <x:c r="J6223" s="0">
        <x:f>'Historical Trades'!J6223</x:f>
      </x:c>
      <x:c r="K6223" s="0">
        <x:f>'Historical Trades'!K6223</x:f>
      </x:c>
      <x:c r="L6223" s="0">
        <x:f>'Historical Trades'!L6223</x:f>
      </x:c>
      <x:c r="M6223" s="0">
        <x:f>'Historical Trades'!M6223</x:f>
      </x:c>
      <x:c r="N6223" s="0">
        <x:f>CLEAN('Historical Trades'!O6223)</x:f>
      </x:c>
      <x:c r="P6223" s="14">
        <x:f>IF(G6223="sell",M6223,-M6223)</x:f>
      </x:c>
      <x:c r="Q6223" s="14">
        <x:f>VLOOKUP(N6223,'Currency Rates'!$A$3:$C$32,3,0)</x:f>
      </x:c>
      <x:c r="R6223" s="0">
        <x:f>IF(A6223="SPUS",0,IF(A6223="FWD",0,P6223/Q6223))</x:f>
      </x:c>
    </x:row>
    <x:row r="6224" spans="1:19" x14ac:dyDescent="0.3">
      <x:c r="A6224" s="0">
        <x:f>'Historical Trades'!A6224</x:f>
      </x:c>
      <x:c r="B6224" s="0">
        <x:f>'Historical Trades'!B6224</x:f>
      </x:c>
      <x:c r="C6224" s="23">
        <x:f>'Historical Trades'!C6224</x:f>
      </x:c>
      <x:c r="D6224" s="0">
        <x:f>'Historical Trades'!D6224</x:f>
      </x:c>
      <x:c r="E6224" s="23">
        <x:f>'Historical Trades'!E6224</x:f>
      </x:c>
      <x:c r="F6224" s="0">
        <x:f>'Historical Trades'!F6224</x:f>
      </x:c>
      <x:c r="G6224" s="0">
        <x:f>'Historical Trades'!G6224</x:f>
      </x:c>
      <x:c r="H6224" s="0">
        <x:f>'Historical Trades'!H6224</x:f>
      </x:c>
      <x:c r="I6224" s="0">
        <x:f>'Historical Trades'!I6224</x:f>
      </x:c>
      <x:c r="J6224" s="0">
        <x:f>'Historical Trades'!J6224</x:f>
      </x:c>
      <x:c r="K6224" s="0">
        <x:f>'Historical Trades'!K6224</x:f>
      </x:c>
      <x:c r="L6224" s="0">
        <x:f>'Historical Trades'!L6224</x:f>
      </x:c>
      <x:c r="M6224" s="0">
        <x:f>'Historical Trades'!M6224</x:f>
      </x:c>
      <x:c r="N6224" s="0">
        <x:f>CLEAN('Historical Trades'!O6224)</x:f>
      </x:c>
      <x:c r="P6224" s="14">
        <x:f>IF(G6224="sell",M6224,-M6224)</x:f>
      </x:c>
      <x:c r="Q6224" s="14">
        <x:f>VLOOKUP(N6224,'Currency Rates'!$A$3:$C$32,3,0)</x:f>
      </x:c>
      <x:c r="R6224" s="0">
        <x:f>IF(A6224="SPUS",0,IF(A6224="FWD",0,P6224/Q6224))</x:f>
      </x:c>
    </x:row>
    <x:row r="6225" spans="1:19" x14ac:dyDescent="0.3">
      <x:c r="A6225" s="0">
        <x:f>'Historical Trades'!A6225</x:f>
      </x:c>
      <x:c r="B6225" s="0">
        <x:f>'Historical Trades'!B6225</x:f>
      </x:c>
      <x:c r="C6225" s="23">
        <x:f>'Historical Trades'!C6225</x:f>
      </x:c>
      <x:c r="D6225" s="0">
        <x:f>'Historical Trades'!D6225</x:f>
      </x:c>
      <x:c r="E6225" s="23">
        <x:f>'Historical Trades'!E6225</x:f>
      </x:c>
      <x:c r="F6225" s="0">
        <x:f>'Historical Trades'!F6225</x:f>
      </x:c>
      <x:c r="G6225" s="0">
        <x:f>'Historical Trades'!G6225</x:f>
      </x:c>
      <x:c r="H6225" s="0">
        <x:f>'Historical Trades'!H6225</x:f>
      </x:c>
      <x:c r="I6225" s="0">
        <x:f>'Historical Trades'!I6225</x:f>
      </x:c>
      <x:c r="J6225" s="0">
        <x:f>'Historical Trades'!J6225</x:f>
      </x:c>
      <x:c r="K6225" s="0">
        <x:f>'Historical Trades'!K6225</x:f>
      </x:c>
      <x:c r="L6225" s="0">
        <x:f>'Historical Trades'!L6225</x:f>
      </x:c>
      <x:c r="M6225" s="0">
        <x:f>'Historical Trades'!M6225</x:f>
      </x:c>
      <x:c r="N6225" s="0">
        <x:f>CLEAN('Historical Trades'!O6225)</x:f>
      </x:c>
      <x:c r="P6225" s="14">
        <x:f>IF(G6225="sell",M6225,-M6225)</x:f>
      </x:c>
      <x:c r="Q6225" s="14">
        <x:f>VLOOKUP(N6225,'Currency Rates'!$A$3:$C$32,3,0)</x:f>
      </x:c>
      <x:c r="R6225" s="0">
        <x:f>IF(A6225="SPUS",0,IF(A6225="FWD",0,P6225/Q6225))</x:f>
      </x:c>
    </x:row>
    <x:row r="6226" spans="1:19" x14ac:dyDescent="0.3">
      <x:c r="A6226" s="0">
        <x:f>'Historical Trades'!A6226</x:f>
      </x:c>
      <x:c r="B6226" s="0">
        <x:f>'Historical Trades'!B6226</x:f>
      </x:c>
      <x:c r="C6226" s="23">
        <x:f>'Historical Trades'!C6226</x:f>
      </x:c>
      <x:c r="D6226" s="0">
        <x:f>'Historical Trades'!D6226</x:f>
      </x:c>
      <x:c r="E6226" s="23">
        <x:f>'Historical Trades'!E6226</x:f>
      </x:c>
      <x:c r="F6226" s="0">
        <x:f>'Historical Trades'!F6226</x:f>
      </x:c>
      <x:c r="G6226" s="0">
        <x:f>'Historical Trades'!G6226</x:f>
      </x:c>
      <x:c r="H6226" s="0">
        <x:f>'Historical Trades'!H6226</x:f>
      </x:c>
      <x:c r="I6226" s="0">
        <x:f>'Historical Trades'!I6226</x:f>
      </x:c>
      <x:c r="J6226" s="0">
        <x:f>'Historical Trades'!J6226</x:f>
      </x:c>
      <x:c r="K6226" s="0">
        <x:f>'Historical Trades'!K6226</x:f>
      </x:c>
      <x:c r="L6226" s="0">
        <x:f>'Historical Trades'!L6226</x:f>
      </x:c>
      <x:c r="M6226" s="0">
        <x:f>'Historical Trades'!M6226</x:f>
      </x:c>
      <x:c r="N6226" s="0">
        <x:f>CLEAN('Historical Trades'!O6226)</x:f>
      </x:c>
      <x:c r="P6226" s="14">
        <x:f>IF(G6226="sell",M6226,-M6226)</x:f>
      </x:c>
      <x:c r="Q6226" s="14">
        <x:f>VLOOKUP(N6226,'Currency Rates'!$A$3:$C$32,3,0)</x:f>
      </x:c>
      <x:c r="R6226" s="0">
        <x:f>IF(A6226="SPUS",0,IF(A6226="FWD",0,P6226/Q6226))</x:f>
      </x:c>
    </x:row>
    <x:row r="6227" spans="1:19" x14ac:dyDescent="0.3">
      <x:c r="A6227" s="0">
        <x:f>'Historical Trades'!A6227</x:f>
      </x:c>
      <x:c r="B6227" s="0">
        <x:f>'Historical Trades'!B6227</x:f>
      </x:c>
      <x:c r="C6227" s="23">
        <x:f>'Historical Trades'!C6227</x:f>
      </x:c>
      <x:c r="D6227" s="0">
        <x:f>'Historical Trades'!D6227</x:f>
      </x:c>
      <x:c r="E6227" s="23">
        <x:f>'Historical Trades'!E6227</x:f>
      </x:c>
      <x:c r="F6227" s="0">
        <x:f>'Historical Trades'!F6227</x:f>
      </x:c>
      <x:c r="G6227" s="0">
        <x:f>'Historical Trades'!G6227</x:f>
      </x:c>
      <x:c r="H6227" s="0">
        <x:f>'Historical Trades'!H6227</x:f>
      </x:c>
      <x:c r="I6227" s="0">
        <x:f>'Historical Trades'!I6227</x:f>
      </x:c>
      <x:c r="J6227" s="0">
        <x:f>'Historical Trades'!J6227</x:f>
      </x:c>
      <x:c r="K6227" s="0">
        <x:f>'Historical Trades'!K6227</x:f>
      </x:c>
      <x:c r="L6227" s="0">
        <x:f>'Historical Trades'!L6227</x:f>
      </x:c>
      <x:c r="M6227" s="0">
        <x:f>'Historical Trades'!M6227</x:f>
      </x:c>
      <x:c r="N6227" s="0">
        <x:f>CLEAN('Historical Trades'!O6227)</x:f>
      </x:c>
      <x:c r="P6227" s="14">
        <x:f>IF(G6227="sell",M6227,-M6227)</x:f>
      </x:c>
      <x:c r="Q6227" s="14">
        <x:f>VLOOKUP(N6227,'Currency Rates'!$A$3:$C$32,3,0)</x:f>
      </x:c>
      <x:c r="R6227" s="0">
        <x:f>IF(A6227="SPUS",0,IF(A6227="FWD",0,P6227/Q6227))</x:f>
      </x:c>
    </x:row>
    <x:row r="6228" spans="1:19" x14ac:dyDescent="0.3">
      <x:c r="A6228" s="0">
        <x:f>'Historical Trades'!A6228</x:f>
      </x:c>
      <x:c r="B6228" s="0">
        <x:f>'Historical Trades'!B6228</x:f>
      </x:c>
      <x:c r="C6228" s="23">
        <x:f>'Historical Trades'!C6228</x:f>
      </x:c>
      <x:c r="D6228" s="0">
        <x:f>'Historical Trades'!D6228</x:f>
      </x:c>
      <x:c r="E6228" s="23">
        <x:f>'Historical Trades'!E6228</x:f>
      </x:c>
      <x:c r="F6228" s="0">
        <x:f>'Historical Trades'!F6228</x:f>
      </x:c>
      <x:c r="G6228" s="0">
        <x:f>'Historical Trades'!G6228</x:f>
      </x:c>
      <x:c r="H6228" s="0">
        <x:f>'Historical Trades'!H6228</x:f>
      </x:c>
      <x:c r="I6228" s="0">
        <x:f>'Historical Trades'!I6228</x:f>
      </x:c>
      <x:c r="J6228" s="0">
        <x:f>'Historical Trades'!J6228</x:f>
      </x:c>
      <x:c r="K6228" s="0">
        <x:f>'Historical Trades'!K6228</x:f>
      </x:c>
      <x:c r="L6228" s="0">
        <x:f>'Historical Trades'!L6228</x:f>
      </x:c>
      <x:c r="M6228" s="0">
        <x:f>'Historical Trades'!M6228</x:f>
      </x:c>
      <x:c r="N6228" s="0">
        <x:f>CLEAN('Historical Trades'!O6228)</x:f>
      </x:c>
      <x:c r="P6228" s="14">
        <x:f>IF(G6228="sell",M6228,-M6228)</x:f>
      </x:c>
      <x:c r="Q6228" s="14">
        <x:f>VLOOKUP(N6228,'Currency Rates'!$A$3:$C$32,3,0)</x:f>
      </x:c>
      <x:c r="R6228" s="0">
        <x:f>IF(A6228="SPUS",0,IF(A6228="FWD",0,P6228/Q6228))</x:f>
      </x:c>
    </x:row>
    <x:row r="6229" spans="1:19" x14ac:dyDescent="0.3">
      <x:c r="A6229" s="0">
        <x:f>'Historical Trades'!A6229</x:f>
      </x:c>
      <x:c r="B6229" s="0">
        <x:f>'Historical Trades'!B6229</x:f>
      </x:c>
      <x:c r="C6229" s="23">
        <x:f>'Historical Trades'!C6229</x:f>
      </x:c>
      <x:c r="D6229" s="0">
        <x:f>'Historical Trades'!D6229</x:f>
      </x:c>
      <x:c r="E6229" s="23">
        <x:f>'Historical Trades'!E6229</x:f>
      </x:c>
      <x:c r="F6229" s="0">
        <x:f>'Historical Trades'!F6229</x:f>
      </x:c>
      <x:c r="G6229" s="0">
        <x:f>'Historical Trades'!G6229</x:f>
      </x:c>
      <x:c r="H6229" s="0">
        <x:f>'Historical Trades'!H6229</x:f>
      </x:c>
      <x:c r="I6229" s="0">
        <x:f>'Historical Trades'!I6229</x:f>
      </x:c>
      <x:c r="J6229" s="0">
        <x:f>'Historical Trades'!J6229</x:f>
      </x:c>
      <x:c r="K6229" s="0">
        <x:f>'Historical Trades'!K6229</x:f>
      </x:c>
      <x:c r="L6229" s="0">
        <x:f>'Historical Trades'!L6229</x:f>
      </x:c>
      <x:c r="M6229" s="0">
        <x:f>'Historical Trades'!M6229</x:f>
      </x:c>
      <x:c r="N6229" s="0">
        <x:f>CLEAN('Historical Trades'!O6229)</x:f>
      </x:c>
      <x:c r="P6229" s="14">
        <x:f>IF(G6229="sell",M6229,-M6229)</x:f>
      </x:c>
      <x:c r="Q6229" s="14">
        <x:f>VLOOKUP(N6229,'Currency Rates'!$A$3:$C$32,3,0)</x:f>
      </x:c>
      <x:c r="R6229" s="0">
        <x:f>IF(A6229="SPUS",0,IF(A6229="FWD",0,P6229/Q6229))</x:f>
      </x:c>
    </x:row>
    <x:row r="6230" spans="1:19" x14ac:dyDescent="0.3">
      <x:c r="A6230" s="0">
        <x:f>'Historical Trades'!A6230</x:f>
      </x:c>
      <x:c r="B6230" s="0">
        <x:f>'Historical Trades'!B6230</x:f>
      </x:c>
      <x:c r="C6230" s="23">
        <x:f>'Historical Trades'!C6230</x:f>
      </x:c>
      <x:c r="D6230" s="0">
        <x:f>'Historical Trades'!D6230</x:f>
      </x:c>
      <x:c r="E6230" s="23">
        <x:f>'Historical Trades'!E6230</x:f>
      </x:c>
      <x:c r="F6230" s="0">
        <x:f>'Historical Trades'!F6230</x:f>
      </x:c>
      <x:c r="G6230" s="0">
        <x:f>'Historical Trades'!G6230</x:f>
      </x:c>
      <x:c r="H6230" s="0">
        <x:f>'Historical Trades'!H6230</x:f>
      </x:c>
      <x:c r="I6230" s="0">
        <x:f>'Historical Trades'!I6230</x:f>
      </x:c>
      <x:c r="J6230" s="0">
        <x:f>'Historical Trades'!J6230</x:f>
      </x:c>
      <x:c r="K6230" s="0">
        <x:f>'Historical Trades'!K6230</x:f>
      </x:c>
      <x:c r="L6230" s="0">
        <x:f>'Historical Trades'!L6230</x:f>
      </x:c>
      <x:c r="M6230" s="0">
        <x:f>'Historical Trades'!M6230</x:f>
      </x:c>
      <x:c r="N6230" s="0">
        <x:f>CLEAN('Historical Trades'!O6230)</x:f>
      </x:c>
      <x:c r="P6230" s="14">
        <x:f>IF(G6230="sell",M6230,-M6230)</x:f>
      </x:c>
      <x:c r="Q6230" s="14">
        <x:f>VLOOKUP(N6230,'Currency Rates'!$A$3:$C$32,3,0)</x:f>
      </x:c>
      <x:c r="R6230" s="0">
        <x:f>IF(A6230="SPUS",0,IF(A6230="FWD",0,P6230/Q6230))</x:f>
      </x:c>
    </x:row>
    <x:row r="6231" spans="1:19" x14ac:dyDescent="0.3">
      <x:c r="A6231" s="0">
        <x:f>'Historical Trades'!A6231</x:f>
      </x:c>
      <x:c r="B6231" s="0">
        <x:f>'Historical Trades'!B6231</x:f>
      </x:c>
      <x:c r="C6231" s="23">
        <x:f>'Historical Trades'!C6231</x:f>
      </x:c>
      <x:c r="D6231" s="0">
        <x:f>'Historical Trades'!D6231</x:f>
      </x:c>
      <x:c r="E6231" s="23">
        <x:f>'Historical Trades'!E6231</x:f>
      </x:c>
      <x:c r="F6231" s="0">
        <x:f>'Historical Trades'!F6231</x:f>
      </x:c>
      <x:c r="G6231" s="0">
        <x:f>'Historical Trades'!G6231</x:f>
      </x:c>
      <x:c r="H6231" s="0">
        <x:f>'Historical Trades'!H6231</x:f>
      </x:c>
      <x:c r="I6231" s="0">
        <x:f>'Historical Trades'!I6231</x:f>
      </x:c>
      <x:c r="J6231" s="0">
        <x:f>'Historical Trades'!J6231</x:f>
      </x:c>
      <x:c r="K6231" s="0">
        <x:f>'Historical Trades'!K6231</x:f>
      </x:c>
      <x:c r="L6231" s="0">
        <x:f>'Historical Trades'!L6231</x:f>
      </x:c>
      <x:c r="M6231" s="0">
        <x:f>'Historical Trades'!M6231</x:f>
      </x:c>
      <x:c r="N6231" s="0">
        <x:f>CLEAN('Historical Trades'!O6231)</x:f>
      </x:c>
      <x:c r="P6231" s="14">
        <x:f>IF(G6231="sell",M6231,-M6231)</x:f>
      </x:c>
      <x:c r="Q6231" s="14">
        <x:f>VLOOKUP(N6231,'Currency Rates'!$A$3:$C$32,3,0)</x:f>
      </x:c>
      <x:c r="R6231" s="0">
        <x:f>IF(A6231="SPUS",0,IF(A6231="FWD",0,P6231/Q6231))</x:f>
      </x:c>
    </x:row>
    <x:row r="6232" spans="1:19" x14ac:dyDescent="0.3">
      <x:c r="A6232" s="0">
        <x:f>'Historical Trades'!A6232</x:f>
      </x:c>
      <x:c r="B6232" s="0">
        <x:f>'Historical Trades'!B6232</x:f>
      </x:c>
      <x:c r="C6232" s="23">
        <x:f>'Historical Trades'!C6232</x:f>
      </x:c>
      <x:c r="D6232" s="0">
        <x:f>'Historical Trades'!D6232</x:f>
      </x:c>
      <x:c r="E6232" s="23">
        <x:f>'Historical Trades'!E6232</x:f>
      </x:c>
      <x:c r="F6232" s="0">
        <x:f>'Historical Trades'!F6232</x:f>
      </x:c>
      <x:c r="G6232" s="0">
        <x:f>'Historical Trades'!G6232</x:f>
      </x:c>
      <x:c r="H6232" s="0">
        <x:f>'Historical Trades'!H6232</x:f>
      </x:c>
      <x:c r="I6232" s="0">
        <x:f>'Historical Trades'!I6232</x:f>
      </x:c>
      <x:c r="J6232" s="0">
        <x:f>'Historical Trades'!J6232</x:f>
      </x:c>
      <x:c r="K6232" s="0">
        <x:f>'Historical Trades'!K6232</x:f>
      </x:c>
      <x:c r="L6232" s="0">
        <x:f>'Historical Trades'!L6232</x:f>
      </x:c>
      <x:c r="M6232" s="0">
        <x:f>'Historical Trades'!M6232</x:f>
      </x:c>
      <x:c r="N6232" s="0">
        <x:f>CLEAN('Historical Trades'!O6232)</x:f>
      </x:c>
      <x:c r="P6232" s="14">
        <x:f>IF(G6232="sell",M6232,-M6232)</x:f>
      </x:c>
      <x:c r="Q6232" s="14">
        <x:f>VLOOKUP(N6232,'Currency Rates'!$A$3:$C$32,3,0)</x:f>
      </x:c>
      <x:c r="R6232" s="0">
        <x:f>IF(A6232="SPUS",0,IF(A6232="FWD",0,P6232/Q6232))</x:f>
      </x:c>
    </x:row>
    <x:row r="6233" spans="1:19" x14ac:dyDescent="0.3">
      <x:c r="A6233" s="0">
        <x:f>'Historical Trades'!A6233</x:f>
      </x:c>
      <x:c r="B6233" s="0">
        <x:f>'Historical Trades'!B6233</x:f>
      </x:c>
      <x:c r="C6233" s="23">
        <x:f>'Historical Trades'!C6233</x:f>
      </x:c>
      <x:c r="D6233" s="0">
        <x:f>'Historical Trades'!D6233</x:f>
      </x:c>
      <x:c r="E6233" s="23">
        <x:f>'Historical Trades'!E6233</x:f>
      </x:c>
      <x:c r="F6233" s="0">
        <x:f>'Historical Trades'!F6233</x:f>
      </x:c>
      <x:c r="G6233" s="0">
        <x:f>'Historical Trades'!G6233</x:f>
      </x:c>
      <x:c r="H6233" s="0">
        <x:f>'Historical Trades'!H6233</x:f>
      </x:c>
      <x:c r="I6233" s="0">
        <x:f>'Historical Trades'!I6233</x:f>
      </x:c>
      <x:c r="J6233" s="0">
        <x:f>'Historical Trades'!J6233</x:f>
      </x:c>
      <x:c r="K6233" s="0">
        <x:f>'Historical Trades'!K6233</x:f>
      </x:c>
      <x:c r="L6233" s="0">
        <x:f>'Historical Trades'!L6233</x:f>
      </x:c>
      <x:c r="M6233" s="0">
        <x:f>'Historical Trades'!M6233</x:f>
      </x:c>
      <x:c r="N6233" s="0">
        <x:f>CLEAN('Historical Trades'!O6233)</x:f>
      </x:c>
      <x:c r="P6233" s="14">
        <x:f>IF(G6233="sell",M6233,-M6233)</x:f>
      </x:c>
      <x:c r="Q6233" s="14">
        <x:f>VLOOKUP(N6233,'Currency Rates'!$A$3:$C$32,3,0)</x:f>
      </x:c>
      <x:c r="R6233" s="0">
        <x:f>IF(A6233="SPUS",0,IF(A6233="FWD",0,P6233/Q6233))</x:f>
      </x:c>
    </x:row>
    <x:row r="6234" spans="1:19" x14ac:dyDescent="0.3">
      <x:c r="A6234" s="0">
        <x:f>'Historical Trades'!A6234</x:f>
      </x:c>
      <x:c r="B6234" s="0">
        <x:f>'Historical Trades'!B6234</x:f>
      </x:c>
      <x:c r="C6234" s="23">
        <x:f>'Historical Trades'!C6234</x:f>
      </x:c>
      <x:c r="D6234" s="0">
        <x:f>'Historical Trades'!D6234</x:f>
      </x:c>
      <x:c r="E6234" s="23">
        <x:f>'Historical Trades'!E6234</x:f>
      </x:c>
      <x:c r="F6234" s="0">
        <x:f>'Historical Trades'!F6234</x:f>
      </x:c>
      <x:c r="G6234" s="0">
        <x:f>'Historical Trades'!G6234</x:f>
      </x:c>
      <x:c r="H6234" s="0">
        <x:f>'Historical Trades'!H6234</x:f>
      </x:c>
      <x:c r="I6234" s="0">
        <x:f>'Historical Trades'!I6234</x:f>
      </x:c>
      <x:c r="J6234" s="0">
        <x:f>'Historical Trades'!J6234</x:f>
      </x:c>
      <x:c r="K6234" s="0">
        <x:f>'Historical Trades'!K6234</x:f>
      </x:c>
      <x:c r="L6234" s="0">
        <x:f>'Historical Trades'!L6234</x:f>
      </x:c>
      <x:c r="M6234" s="0">
        <x:f>'Historical Trades'!M6234</x:f>
      </x:c>
      <x:c r="N6234" s="0">
        <x:f>CLEAN('Historical Trades'!O6234)</x:f>
      </x:c>
      <x:c r="P6234" s="14">
        <x:f>IF(G6234="sell",M6234,-M6234)</x:f>
      </x:c>
      <x:c r="Q6234" s="14">
        <x:f>VLOOKUP(N6234,'Currency Rates'!$A$3:$C$32,3,0)</x:f>
      </x:c>
      <x:c r="R6234" s="0">
        <x:f>IF(A6234="SPUS",0,IF(A6234="FWD",0,P6234/Q6234))</x:f>
      </x:c>
    </x:row>
    <x:row r="6235" spans="1:19" x14ac:dyDescent="0.3">
      <x:c r="A6235" s="0">
        <x:f>'Historical Trades'!A6235</x:f>
      </x:c>
      <x:c r="B6235" s="0">
        <x:f>'Historical Trades'!B6235</x:f>
      </x:c>
      <x:c r="C6235" s="23">
        <x:f>'Historical Trades'!C6235</x:f>
      </x:c>
      <x:c r="D6235" s="0">
        <x:f>'Historical Trades'!D6235</x:f>
      </x:c>
      <x:c r="E6235" s="23">
        <x:f>'Historical Trades'!E6235</x:f>
      </x:c>
      <x:c r="F6235" s="0">
        <x:f>'Historical Trades'!F6235</x:f>
      </x:c>
      <x:c r="G6235" s="0">
        <x:f>'Historical Trades'!G6235</x:f>
      </x:c>
      <x:c r="H6235" s="0">
        <x:f>'Historical Trades'!H6235</x:f>
      </x:c>
      <x:c r="I6235" s="0">
        <x:f>'Historical Trades'!I6235</x:f>
      </x:c>
      <x:c r="J6235" s="0">
        <x:f>'Historical Trades'!J6235</x:f>
      </x:c>
      <x:c r="K6235" s="0">
        <x:f>'Historical Trades'!K6235</x:f>
      </x:c>
      <x:c r="L6235" s="0">
        <x:f>'Historical Trades'!L6235</x:f>
      </x:c>
      <x:c r="M6235" s="0">
        <x:f>'Historical Trades'!M6235</x:f>
      </x:c>
      <x:c r="N6235" s="0">
        <x:f>CLEAN('Historical Trades'!O6235)</x:f>
      </x:c>
      <x:c r="P6235" s="14">
        <x:f>IF(G6235="sell",M6235,-M6235)</x:f>
      </x:c>
      <x:c r="Q6235" s="14">
        <x:f>VLOOKUP(N6235,'Currency Rates'!$A$3:$C$32,3,0)</x:f>
      </x:c>
      <x:c r="R6235" s="0">
        <x:f>IF(A6235="SPUS",0,IF(A6235="FWD",0,P6235/Q6235))</x:f>
      </x:c>
    </x:row>
    <x:row r="6236" spans="1:19" x14ac:dyDescent="0.3">
      <x:c r="A6236" s="0">
        <x:f>'Historical Trades'!A6236</x:f>
      </x:c>
      <x:c r="B6236" s="0">
        <x:f>'Historical Trades'!B6236</x:f>
      </x:c>
      <x:c r="C6236" s="23">
        <x:f>'Historical Trades'!C6236</x:f>
      </x:c>
      <x:c r="D6236" s="0">
        <x:f>'Historical Trades'!D6236</x:f>
      </x:c>
      <x:c r="E6236" s="23">
        <x:f>'Historical Trades'!E6236</x:f>
      </x:c>
      <x:c r="F6236" s="0">
        <x:f>'Historical Trades'!F6236</x:f>
      </x:c>
      <x:c r="G6236" s="0">
        <x:f>'Historical Trades'!G6236</x:f>
      </x:c>
      <x:c r="H6236" s="0">
        <x:f>'Historical Trades'!H6236</x:f>
      </x:c>
      <x:c r="I6236" s="0">
        <x:f>'Historical Trades'!I6236</x:f>
      </x:c>
      <x:c r="J6236" s="0">
        <x:f>'Historical Trades'!J6236</x:f>
      </x:c>
      <x:c r="K6236" s="0">
        <x:f>'Historical Trades'!K6236</x:f>
      </x:c>
      <x:c r="L6236" s="0">
        <x:f>'Historical Trades'!L6236</x:f>
      </x:c>
      <x:c r="M6236" s="0">
        <x:f>'Historical Trades'!M6236</x:f>
      </x:c>
      <x:c r="N6236" s="0">
        <x:f>CLEAN('Historical Trades'!O6236)</x:f>
      </x:c>
      <x:c r="P6236" s="14">
        <x:f>IF(G6236="sell",M6236,-M6236)</x:f>
      </x:c>
      <x:c r="Q6236" s="14">
        <x:f>VLOOKUP(N6236,'Currency Rates'!$A$3:$C$32,3,0)</x:f>
      </x:c>
      <x:c r="R6236" s="0">
        <x:f>IF(A6236="SPUS",0,IF(A6236="FWD",0,P6236/Q6236))</x:f>
      </x:c>
    </x:row>
    <x:row r="6237" spans="1:19" x14ac:dyDescent="0.3">
      <x:c r="A6237" s="0">
        <x:f>'Historical Trades'!A6237</x:f>
      </x:c>
      <x:c r="B6237" s="0">
        <x:f>'Historical Trades'!B6237</x:f>
      </x:c>
      <x:c r="C6237" s="23">
        <x:f>'Historical Trades'!C6237</x:f>
      </x:c>
      <x:c r="D6237" s="0">
        <x:f>'Historical Trades'!D6237</x:f>
      </x:c>
      <x:c r="E6237" s="23">
        <x:f>'Historical Trades'!E6237</x:f>
      </x:c>
      <x:c r="F6237" s="0">
        <x:f>'Historical Trades'!F6237</x:f>
      </x:c>
      <x:c r="G6237" s="0">
        <x:f>'Historical Trades'!G6237</x:f>
      </x:c>
      <x:c r="H6237" s="0">
        <x:f>'Historical Trades'!H6237</x:f>
      </x:c>
      <x:c r="I6237" s="0">
        <x:f>'Historical Trades'!I6237</x:f>
      </x:c>
      <x:c r="J6237" s="0">
        <x:f>'Historical Trades'!J6237</x:f>
      </x:c>
      <x:c r="K6237" s="0">
        <x:f>'Historical Trades'!K6237</x:f>
      </x:c>
      <x:c r="L6237" s="0">
        <x:f>'Historical Trades'!L6237</x:f>
      </x:c>
      <x:c r="M6237" s="0">
        <x:f>'Historical Trades'!M6237</x:f>
      </x:c>
      <x:c r="N6237" s="0">
        <x:f>CLEAN('Historical Trades'!O6237)</x:f>
      </x:c>
      <x:c r="P6237" s="14">
        <x:f>IF(G6237="sell",M6237,-M6237)</x:f>
      </x:c>
      <x:c r="Q6237" s="14">
        <x:f>VLOOKUP(N6237,'Currency Rates'!$A$3:$C$32,3,0)</x:f>
      </x:c>
      <x:c r="R6237" s="0">
        <x:f>IF(A6237="SPUS",0,IF(A6237="FWD",0,P6237/Q6237))</x:f>
      </x:c>
    </x:row>
    <x:row r="6238" spans="1:19" x14ac:dyDescent="0.3">
      <x:c r="A6238" s="0">
        <x:f>'Historical Trades'!A6238</x:f>
      </x:c>
      <x:c r="B6238" s="0">
        <x:f>'Historical Trades'!B6238</x:f>
      </x:c>
      <x:c r="C6238" s="23">
        <x:f>'Historical Trades'!C6238</x:f>
      </x:c>
      <x:c r="D6238" s="0">
        <x:f>'Historical Trades'!D6238</x:f>
      </x:c>
      <x:c r="E6238" s="23">
        <x:f>'Historical Trades'!E6238</x:f>
      </x:c>
      <x:c r="F6238" s="0">
        <x:f>'Historical Trades'!F6238</x:f>
      </x:c>
      <x:c r="G6238" s="0">
        <x:f>'Historical Trades'!G6238</x:f>
      </x:c>
      <x:c r="H6238" s="0">
        <x:f>'Historical Trades'!H6238</x:f>
      </x:c>
      <x:c r="I6238" s="0">
        <x:f>'Historical Trades'!I6238</x:f>
      </x:c>
      <x:c r="J6238" s="0">
        <x:f>'Historical Trades'!J6238</x:f>
      </x:c>
      <x:c r="K6238" s="0">
        <x:f>'Historical Trades'!K6238</x:f>
      </x:c>
      <x:c r="L6238" s="0">
        <x:f>'Historical Trades'!L6238</x:f>
      </x:c>
      <x:c r="M6238" s="0">
        <x:f>'Historical Trades'!M6238</x:f>
      </x:c>
      <x:c r="N6238" s="0">
        <x:f>CLEAN('Historical Trades'!O6238)</x:f>
      </x:c>
      <x:c r="P6238" s="14">
        <x:f>IF(G6238="sell",M6238,-M6238)</x:f>
      </x:c>
      <x:c r="Q6238" s="14">
        <x:f>VLOOKUP(N6238,'Currency Rates'!$A$3:$C$32,3,0)</x:f>
      </x:c>
      <x:c r="R6238" s="0">
        <x:f>IF(A6238="SPUS",0,IF(A6238="FWD",0,P6238/Q6238))</x:f>
      </x:c>
    </x:row>
    <x:row r="6239" spans="1:19" x14ac:dyDescent="0.3">
      <x:c r="A6239" s="0">
        <x:f>'Historical Trades'!A6239</x:f>
      </x:c>
      <x:c r="B6239" s="0">
        <x:f>'Historical Trades'!B6239</x:f>
      </x:c>
      <x:c r="C6239" s="23">
        <x:f>'Historical Trades'!C6239</x:f>
      </x:c>
      <x:c r="D6239" s="0">
        <x:f>'Historical Trades'!D6239</x:f>
      </x:c>
      <x:c r="E6239" s="23">
        <x:f>'Historical Trades'!E6239</x:f>
      </x:c>
      <x:c r="F6239" s="0">
        <x:f>'Historical Trades'!F6239</x:f>
      </x:c>
      <x:c r="G6239" s="0">
        <x:f>'Historical Trades'!G6239</x:f>
      </x:c>
      <x:c r="H6239" s="0">
        <x:f>'Historical Trades'!H6239</x:f>
      </x:c>
      <x:c r="I6239" s="0">
        <x:f>'Historical Trades'!I6239</x:f>
      </x:c>
      <x:c r="J6239" s="0">
        <x:f>'Historical Trades'!J6239</x:f>
      </x:c>
      <x:c r="K6239" s="0">
        <x:f>'Historical Trades'!K6239</x:f>
      </x:c>
      <x:c r="L6239" s="0">
        <x:f>'Historical Trades'!L6239</x:f>
      </x:c>
      <x:c r="M6239" s="0">
        <x:f>'Historical Trades'!M6239</x:f>
      </x:c>
      <x:c r="N6239" s="0">
        <x:f>CLEAN('Historical Trades'!O6239)</x:f>
      </x:c>
      <x:c r="P6239" s="14">
        <x:f>IF(G6239="sell",M6239,-M6239)</x:f>
      </x:c>
      <x:c r="Q6239" s="14">
        <x:f>VLOOKUP(N6239,'Currency Rates'!$A$3:$C$32,3,0)</x:f>
      </x:c>
      <x:c r="R6239" s="0">
        <x:f>IF(A6239="SPUS",0,IF(A6239="FWD",0,P6239/Q6239))</x:f>
      </x:c>
    </x:row>
    <x:row r="6240" spans="1:19" x14ac:dyDescent="0.3">
      <x:c r="A6240" s="0">
        <x:f>'Historical Trades'!A6240</x:f>
      </x:c>
      <x:c r="B6240" s="0">
        <x:f>'Historical Trades'!B6240</x:f>
      </x:c>
      <x:c r="C6240" s="23">
        <x:f>'Historical Trades'!C6240</x:f>
      </x:c>
      <x:c r="D6240" s="0">
        <x:f>'Historical Trades'!D6240</x:f>
      </x:c>
      <x:c r="E6240" s="23">
        <x:f>'Historical Trades'!E6240</x:f>
      </x:c>
      <x:c r="F6240" s="0">
        <x:f>'Historical Trades'!F6240</x:f>
      </x:c>
      <x:c r="G6240" s="0">
        <x:f>'Historical Trades'!G6240</x:f>
      </x:c>
      <x:c r="H6240" s="0">
        <x:f>'Historical Trades'!H6240</x:f>
      </x:c>
      <x:c r="I6240" s="0">
        <x:f>'Historical Trades'!I6240</x:f>
      </x:c>
      <x:c r="J6240" s="0">
        <x:f>'Historical Trades'!J6240</x:f>
      </x:c>
      <x:c r="K6240" s="0">
        <x:f>'Historical Trades'!K6240</x:f>
      </x:c>
      <x:c r="L6240" s="0">
        <x:f>'Historical Trades'!L6240</x:f>
      </x:c>
      <x:c r="M6240" s="0">
        <x:f>'Historical Trades'!M6240</x:f>
      </x:c>
      <x:c r="N6240" s="0">
        <x:f>CLEAN('Historical Trades'!O6240)</x:f>
      </x:c>
      <x:c r="P6240" s="14">
        <x:f>IF(G6240="sell",M6240,-M6240)</x:f>
      </x:c>
      <x:c r="Q6240" s="14">
        <x:f>VLOOKUP(N6240,'Currency Rates'!$A$3:$C$32,3,0)</x:f>
      </x:c>
      <x:c r="R6240" s="0">
        <x:f>IF(A6240="SPUS",0,IF(A6240="FWD",0,P6240/Q6240))</x:f>
      </x:c>
    </x:row>
    <x:row r="6241" spans="1:19" x14ac:dyDescent="0.3">
      <x:c r="A6241" s="0">
        <x:f>'Historical Trades'!A6241</x:f>
      </x:c>
      <x:c r="B6241" s="0">
        <x:f>'Historical Trades'!B6241</x:f>
      </x:c>
      <x:c r="C6241" s="23">
        <x:f>'Historical Trades'!C6241</x:f>
      </x:c>
      <x:c r="D6241" s="0">
        <x:f>'Historical Trades'!D6241</x:f>
      </x:c>
      <x:c r="E6241" s="23">
        <x:f>'Historical Trades'!E6241</x:f>
      </x:c>
      <x:c r="F6241" s="0">
        <x:f>'Historical Trades'!F6241</x:f>
      </x:c>
      <x:c r="G6241" s="0">
        <x:f>'Historical Trades'!G6241</x:f>
      </x:c>
      <x:c r="H6241" s="0">
        <x:f>'Historical Trades'!H6241</x:f>
      </x:c>
      <x:c r="I6241" s="0">
        <x:f>'Historical Trades'!I6241</x:f>
      </x:c>
      <x:c r="J6241" s="0">
        <x:f>'Historical Trades'!J6241</x:f>
      </x:c>
      <x:c r="K6241" s="0">
        <x:f>'Historical Trades'!K6241</x:f>
      </x:c>
      <x:c r="L6241" s="0">
        <x:f>'Historical Trades'!L6241</x:f>
      </x:c>
      <x:c r="M6241" s="0">
        <x:f>'Historical Trades'!M6241</x:f>
      </x:c>
      <x:c r="N6241" s="0">
        <x:f>CLEAN('Historical Trades'!O6241)</x:f>
      </x:c>
      <x:c r="P6241" s="14">
        <x:f>IF(G6241="sell",M6241,-M6241)</x:f>
      </x:c>
      <x:c r="Q6241" s="14">
        <x:f>VLOOKUP(N6241,'Currency Rates'!$A$3:$C$32,3,0)</x:f>
      </x:c>
      <x:c r="R6241" s="0">
        <x:f>IF(A6241="SPUS",0,IF(A6241="FWD",0,P6241/Q6241))</x:f>
      </x:c>
    </x:row>
    <x:row r="6242" spans="1:19" x14ac:dyDescent="0.3">
      <x:c r="A6242" s="0">
        <x:f>'Historical Trades'!A6242</x:f>
      </x:c>
      <x:c r="B6242" s="0">
        <x:f>'Historical Trades'!B6242</x:f>
      </x:c>
      <x:c r="C6242" s="23">
        <x:f>'Historical Trades'!C6242</x:f>
      </x:c>
      <x:c r="D6242" s="0">
        <x:f>'Historical Trades'!D6242</x:f>
      </x:c>
      <x:c r="E6242" s="23">
        <x:f>'Historical Trades'!E6242</x:f>
      </x:c>
      <x:c r="F6242" s="0">
        <x:f>'Historical Trades'!F6242</x:f>
      </x:c>
      <x:c r="G6242" s="0">
        <x:f>'Historical Trades'!G6242</x:f>
      </x:c>
      <x:c r="H6242" s="0">
        <x:f>'Historical Trades'!H6242</x:f>
      </x:c>
      <x:c r="I6242" s="0">
        <x:f>'Historical Trades'!I6242</x:f>
      </x:c>
      <x:c r="J6242" s="0">
        <x:f>'Historical Trades'!J6242</x:f>
      </x:c>
      <x:c r="K6242" s="0">
        <x:f>'Historical Trades'!K6242</x:f>
      </x:c>
      <x:c r="L6242" s="0">
        <x:f>'Historical Trades'!L6242</x:f>
      </x:c>
      <x:c r="M6242" s="0">
        <x:f>'Historical Trades'!M6242</x:f>
      </x:c>
      <x:c r="N6242" s="0">
        <x:f>CLEAN('Historical Trades'!O6242)</x:f>
      </x:c>
      <x:c r="P6242" s="14">
        <x:f>IF(G6242="sell",M6242,-M6242)</x:f>
      </x:c>
      <x:c r="Q6242" s="14">
        <x:f>VLOOKUP(N6242,'Currency Rates'!$A$3:$C$32,3,0)</x:f>
      </x:c>
      <x:c r="R6242" s="0">
        <x:f>IF(A6242="SPUS",0,IF(A6242="FWD",0,P6242/Q6242))</x:f>
      </x:c>
    </x:row>
    <x:row r="6243" spans="1:19" x14ac:dyDescent="0.3">
      <x:c r="A6243" s="0">
        <x:f>'Historical Trades'!A6243</x:f>
      </x:c>
      <x:c r="B6243" s="0">
        <x:f>'Historical Trades'!B6243</x:f>
      </x:c>
      <x:c r="C6243" s="23">
        <x:f>'Historical Trades'!C6243</x:f>
      </x:c>
      <x:c r="D6243" s="0">
        <x:f>'Historical Trades'!D6243</x:f>
      </x:c>
      <x:c r="E6243" s="23">
        <x:f>'Historical Trades'!E6243</x:f>
      </x:c>
      <x:c r="F6243" s="0">
        <x:f>'Historical Trades'!F6243</x:f>
      </x:c>
      <x:c r="G6243" s="0">
        <x:f>'Historical Trades'!G6243</x:f>
      </x:c>
      <x:c r="H6243" s="0">
        <x:f>'Historical Trades'!H6243</x:f>
      </x:c>
      <x:c r="I6243" s="0">
        <x:f>'Historical Trades'!I6243</x:f>
      </x:c>
      <x:c r="J6243" s="0">
        <x:f>'Historical Trades'!J6243</x:f>
      </x:c>
      <x:c r="K6243" s="0">
        <x:f>'Historical Trades'!K6243</x:f>
      </x:c>
      <x:c r="L6243" s="0">
        <x:f>'Historical Trades'!L6243</x:f>
      </x:c>
      <x:c r="M6243" s="0">
        <x:f>'Historical Trades'!M6243</x:f>
      </x:c>
      <x:c r="N6243" s="0">
        <x:f>CLEAN('Historical Trades'!O6243)</x:f>
      </x:c>
      <x:c r="P6243" s="14">
        <x:f>IF(G6243="sell",M6243,-M6243)</x:f>
      </x:c>
      <x:c r="Q6243" s="14">
        <x:f>VLOOKUP(N6243,'Currency Rates'!$A$3:$C$32,3,0)</x:f>
      </x:c>
      <x:c r="R6243" s="0">
        <x:f>IF(A6243="SPUS",0,IF(A6243="FWD",0,P6243/Q6243))</x:f>
      </x:c>
    </x:row>
    <x:row r="6244" spans="1:19" x14ac:dyDescent="0.3">
      <x:c r="A6244" s="0">
        <x:f>'Historical Trades'!A6244</x:f>
      </x:c>
      <x:c r="B6244" s="0">
        <x:f>'Historical Trades'!B6244</x:f>
      </x:c>
      <x:c r="C6244" s="23">
        <x:f>'Historical Trades'!C6244</x:f>
      </x:c>
      <x:c r="D6244" s="0">
        <x:f>'Historical Trades'!D6244</x:f>
      </x:c>
      <x:c r="E6244" s="23">
        <x:f>'Historical Trades'!E6244</x:f>
      </x:c>
      <x:c r="F6244" s="0">
        <x:f>'Historical Trades'!F6244</x:f>
      </x:c>
      <x:c r="G6244" s="0">
        <x:f>'Historical Trades'!G6244</x:f>
      </x:c>
      <x:c r="H6244" s="0">
        <x:f>'Historical Trades'!H6244</x:f>
      </x:c>
      <x:c r="I6244" s="0">
        <x:f>'Historical Trades'!I6244</x:f>
      </x:c>
      <x:c r="J6244" s="0">
        <x:f>'Historical Trades'!J6244</x:f>
      </x:c>
      <x:c r="K6244" s="0">
        <x:f>'Historical Trades'!K6244</x:f>
      </x:c>
      <x:c r="L6244" s="0">
        <x:f>'Historical Trades'!L6244</x:f>
      </x:c>
      <x:c r="M6244" s="0">
        <x:f>'Historical Trades'!M6244</x:f>
      </x:c>
      <x:c r="N6244" s="0">
        <x:f>CLEAN('Historical Trades'!O6244)</x:f>
      </x:c>
      <x:c r="P6244" s="14">
        <x:f>IF(G6244="sell",M6244,-M6244)</x:f>
      </x:c>
      <x:c r="Q6244" s="14">
        <x:f>VLOOKUP(N6244,'Currency Rates'!$A$3:$C$32,3,0)</x:f>
      </x:c>
      <x:c r="R6244" s="0">
        <x:f>IF(A6244="SPUS",0,IF(A6244="FWD",0,P6244/Q6244))</x:f>
      </x:c>
    </x:row>
    <x:row r="6245" spans="1:19" x14ac:dyDescent="0.3">
      <x:c r="A6245" s="0">
        <x:f>'Historical Trades'!A6245</x:f>
      </x:c>
      <x:c r="B6245" s="0">
        <x:f>'Historical Trades'!B6245</x:f>
      </x:c>
      <x:c r="C6245" s="23">
        <x:f>'Historical Trades'!C6245</x:f>
      </x:c>
      <x:c r="D6245" s="0">
        <x:f>'Historical Trades'!D6245</x:f>
      </x:c>
      <x:c r="E6245" s="23">
        <x:f>'Historical Trades'!E6245</x:f>
      </x:c>
      <x:c r="F6245" s="0">
        <x:f>'Historical Trades'!F6245</x:f>
      </x:c>
      <x:c r="G6245" s="0">
        <x:f>'Historical Trades'!G6245</x:f>
      </x:c>
      <x:c r="H6245" s="0">
        <x:f>'Historical Trades'!H6245</x:f>
      </x:c>
      <x:c r="I6245" s="0">
        <x:f>'Historical Trades'!I6245</x:f>
      </x:c>
      <x:c r="J6245" s="0">
        <x:f>'Historical Trades'!J6245</x:f>
      </x:c>
      <x:c r="K6245" s="0">
        <x:f>'Historical Trades'!K6245</x:f>
      </x:c>
      <x:c r="L6245" s="0">
        <x:f>'Historical Trades'!L6245</x:f>
      </x:c>
      <x:c r="M6245" s="0">
        <x:f>'Historical Trades'!M6245</x:f>
      </x:c>
      <x:c r="N6245" s="0">
        <x:f>CLEAN('Historical Trades'!O6245)</x:f>
      </x:c>
      <x:c r="P6245" s="14">
        <x:f>IF(G6245="sell",M6245,-M6245)</x:f>
      </x:c>
      <x:c r="Q6245" s="14">
        <x:f>VLOOKUP(N6245,'Currency Rates'!$A$3:$C$32,3,0)</x:f>
      </x:c>
      <x:c r="R6245" s="0">
        <x:f>IF(A6245="SPUS",0,IF(A6245="FWD",0,P6245/Q6245))</x:f>
      </x:c>
    </x:row>
    <x:row r="6246" spans="1:19" x14ac:dyDescent="0.3">
      <x:c r="A6246" s="0">
        <x:f>'Historical Trades'!A6246</x:f>
      </x:c>
      <x:c r="B6246" s="0">
        <x:f>'Historical Trades'!B6246</x:f>
      </x:c>
      <x:c r="C6246" s="23">
        <x:f>'Historical Trades'!C6246</x:f>
      </x:c>
      <x:c r="D6246" s="0">
        <x:f>'Historical Trades'!D6246</x:f>
      </x:c>
      <x:c r="E6246" s="23">
        <x:f>'Historical Trades'!E6246</x:f>
      </x:c>
      <x:c r="F6246" s="0">
        <x:f>'Historical Trades'!F6246</x:f>
      </x:c>
      <x:c r="G6246" s="0">
        <x:f>'Historical Trades'!G6246</x:f>
      </x:c>
      <x:c r="H6246" s="0">
        <x:f>'Historical Trades'!H6246</x:f>
      </x:c>
      <x:c r="I6246" s="0">
        <x:f>'Historical Trades'!I6246</x:f>
      </x:c>
      <x:c r="J6246" s="0">
        <x:f>'Historical Trades'!J6246</x:f>
      </x:c>
      <x:c r="K6246" s="0">
        <x:f>'Historical Trades'!K6246</x:f>
      </x:c>
      <x:c r="L6246" s="0">
        <x:f>'Historical Trades'!L6246</x:f>
      </x:c>
      <x:c r="M6246" s="0">
        <x:f>'Historical Trades'!M6246</x:f>
      </x:c>
      <x:c r="N6246" s="0">
        <x:f>CLEAN('Historical Trades'!O6246)</x:f>
      </x:c>
      <x:c r="P6246" s="14">
        <x:f>IF(G6246="sell",M6246,-M6246)</x:f>
      </x:c>
      <x:c r="Q6246" s="14">
        <x:f>VLOOKUP(N6246,'Currency Rates'!$A$3:$C$32,3,0)</x:f>
      </x:c>
      <x:c r="R6246" s="0">
        <x:f>IF(A6246="SPUS",0,IF(A6246="FWD",0,P6246/Q6246))</x:f>
      </x:c>
    </x:row>
    <x:row r="6247" spans="1:19" x14ac:dyDescent="0.3">
      <x:c r="A6247" s="0">
        <x:f>'Historical Trades'!A6247</x:f>
      </x:c>
      <x:c r="B6247" s="0">
        <x:f>'Historical Trades'!B6247</x:f>
      </x:c>
      <x:c r="C6247" s="23">
        <x:f>'Historical Trades'!C6247</x:f>
      </x:c>
      <x:c r="D6247" s="0">
        <x:f>'Historical Trades'!D6247</x:f>
      </x:c>
      <x:c r="E6247" s="23">
        <x:f>'Historical Trades'!E6247</x:f>
      </x:c>
      <x:c r="F6247" s="0">
        <x:f>'Historical Trades'!F6247</x:f>
      </x:c>
      <x:c r="G6247" s="0">
        <x:f>'Historical Trades'!G6247</x:f>
      </x:c>
      <x:c r="H6247" s="0">
        <x:f>'Historical Trades'!H6247</x:f>
      </x:c>
      <x:c r="I6247" s="0">
        <x:f>'Historical Trades'!I6247</x:f>
      </x:c>
      <x:c r="J6247" s="0">
        <x:f>'Historical Trades'!J6247</x:f>
      </x:c>
      <x:c r="K6247" s="0">
        <x:f>'Historical Trades'!K6247</x:f>
      </x:c>
      <x:c r="L6247" s="0">
        <x:f>'Historical Trades'!L6247</x:f>
      </x:c>
      <x:c r="M6247" s="0">
        <x:f>'Historical Trades'!M6247</x:f>
      </x:c>
      <x:c r="N6247" s="0">
        <x:f>CLEAN('Historical Trades'!O6247)</x:f>
      </x:c>
      <x:c r="P6247" s="14">
        <x:f>IF(G6247="sell",M6247,-M6247)</x:f>
      </x:c>
      <x:c r="Q6247" s="14">
        <x:f>VLOOKUP(N6247,'Currency Rates'!$A$3:$C$32,3,0)</x:f>
      </x:c>
      <x:c r="R6247" s="0">
        <x:f>IF(A6247="SPUS",0,IF(A6247="FWD",0,P6247/Q6247))</x:f>
      </x:c>
    </x:row>
    <x:row r="6248" spans="1:19" x14ac:dyDescent="0.3">
      <x:c r="A6248" s="0">
        <x:f>'Historical Trades'!A6248</x:f>
      </x:c>
      <x:c r="B6248" s="0">
        <x:f>'Historical Trades'!B6248</x:f>
      </x:c>
      <x:c r="C6248" s="23">
        <x:f>'Historical Trades'!C6248</x:f>
      </x:c>
      <x:c r="D6248" s="0">
        <x:f>'Historical Trades'!D6248</x:f>
      </x:c>
      <x:c r="E6248" s="23">
        <x:f>'Historical Trades'!E6248</x:f>
      </x:c>
      <x:c r="F6248" s="0">
        <x:f>'Historical Trades'!F6248</x:f>
      </x:c>
      <x:c r="G6248" s="0">
        <x:f>'Historical Trades'!G6248</x:f>
      </x:c>
      <x:c r="H6248" s="0">
        <x:f>'Historical Trades'!H6248</x:f>
      </x:c>
      <x:c r="I6248" s="0">
        <x:f>'Historical Trades'!I6248</x:f>
      </x:c>
      <x:c r="J6248" s="0">
        <x:f>'Historical Trades'!J6248</x:f>
      </x:c>
      <x:c r="K6248" s="0">
        <x:f>'Historical Trades'!K6248</x:f>
      </x:c>
      <x:c r="L6248" s="0">
        <x:f>'Historical Trades'!L6248</x:f>
      </x:c>
      <x:c r="M6248" s="0">
        <x:f>'Historical Trades'!M6248</x:f>
      </x:c>
      <x:c r="N6248" s="0">
        <x:f>CLEAN('Historical Trades'!O6248)</x:f>
      </x:c>
      <x:c r="P6248" s="14">
        <x:f>IF(G6248="sell",M6248,-M6248)</x:f>
      </x:c>
      <x:c r="Q6248" s="14">
        <x:f>VLOOKUP(N6248,'Currency Rates'!$A$3:$C$32,3,0)</x:f>
      </x:c>
      <x:c r="R6248" s="0">
        <x:f>IF(A6248="SPUS",0,IF(A6248="FWD",0,P6248/Q6248))</x:f>
      </x:c>
    </x:row>
    <x:row r="6249" spans="1:19" x14ac:dyDescent="0.3">
      <x:c r="A6249" s="0">
        <x:f>'Historical Trades'!A6249</x:f>
      </x:c>
      <x:c r="B6249" s="0">
        <x:f>'Historical Trades'!B6249</x:f>
      </x:c>
      <x:c r="C6249" s="23">
        <x:f>'Historical Trades'!C6249</x:f>
      </x:c>
      <x:c r="D6249" s="0">
        <x:f>'Historical Trades'!D6249</x:f>
      </x:c>
      <x:c r="E6249" s="23">
        <x:f>'Historical Trades'!E6249</x:f>
      </x:c>
      <x:c r="F6249" s="0">
        <x:f>'Historical Trades'!F6249</x:f>
      </x:c>
      <x:c r="G6249" s="0">
        <x:f>'Historical Trades'!G6249</x:f>
      </x:c>
      <x:c r="H6249" s="0">
        <x:f>'Historical Trades'!H6249</x:f>
      </x:c>
      <x:c r="I6249" s="0">
        <x:f>'Historical Trades'!I6249</x:f>
      </x:c>
      <x:c r="J6249" s="0">
        <x:f>'Historical Trades'!J6249</x:f>
      </x:c>
      <x:c r="K6249" s="0">
        <x:f>'Historical Trades'!K6249</x:f>
      </x:c>
      <x:c r="L6249" s="0">
        <x:f>'Historical Trades'!L6249</x:f>
      </x:c>
      <x:c r="M6249" s="0">
        <x:f>'Historical Trades'!M6249</x:f>
      </x:c>
      <x:c r="N6249" s="0">
        <x:f>CLEAN('Historical Trades'!O6249)</x:f>
      </x:c>
      <x:c r="P6249" s="14">
        <x:f>IF(G6249="sell",M6249,-M6249)</x:f>
      </x:c>
      <x:c r="Q6249" s="14">
        <x:f>VLOOKUP(N6249,'Currency Rates'!$A$3:$C$32,3,0)</x:f>
      </x:c>
      <x:c r="R6249" s="0">
        <x:f>IF(A6249="SPUS",0,IF(A6249="FWD",0,P6249/Q6249))</x:f>
      </x:c>
    </x:row>
    <x:row r="6250" spans="1:19" x14ac:dyDescent="0.3">
      <x:c r="A6250" s="0">
        <x:f>'Historical Trades'!A6250</x:f>
      </x:c>
      <x:c r="B6250" s="0">
        <x:f>'Historical Trades'!B6250</x:f>
      </x:c>
      <x:c r="C6250" s="23">
        <x:f>'Historical Trades'!C6250</x:f>
      </x:c>
      <x:c r="D6250" s="0">
        <x:f>'Historical Trades'!D6250</x:f>
      </x:c>
      <x:c r="E6250" s="23">
        <x:f>'Historical Trades'!E6250</x:f>
      </x:c>
      <x:c r="F6250" s="0">
        <x:f>'Historical Trades'!F6250</x:f>
      </x:c>
      <x:c r="G6250" s="0">
        <x:f>'Historical Trades'!G6250</x:f>
      </x:c>
      <x:c r="H6250" s="0">
        <x:f>'Historical Trades'!H6250</x:f>
      </x:c>
      <x:c r="I6250" s="0">
        <x:f>'Historical Trades'!I6250</x:f>
      </x:c>
      <x:c r="J6250" s="0">
        <x:f>'Historical Trades'!J6250</x:f>
      </x:c>
      <x:c r="K6250" s="0">
        <x:f>'Historical Trades'!K6250</x:f>
      </x:c>
      <x:c r="L6250" s="0">
        <x:f>'Historical Trades'!L6250</x:f>
      </x:c>
      <x:c r="M6250" s="0">
        <x:f>'Historical Trades'!M6250</x:f>
      </x:c>
      <x:c r="N6250" s="0">
        <x:f>CLEAN('Historical Trades'!O6250)</x:f>
      </x:c>
      <x:c r="P6250" s="14">
        <x:f>IF(G6250="sell",M6250,-M6250)</x:f>
      </x:c>
      <x:c r="Q6250" s="14">
        <x:f>VLOOKUP(N6250,'Currency Rates'!$A$3:$C$32,3,0)</x:f>
      </x:c>
      <x:c r="R6250" s="0">
        <x:f>IF(A6250="SPUS",0,IF(A6250="FWD",0,P6250/Q6250))</x:f>
      </x:c>
    </x:row>
    <x:row r="6251" spans="1:19" x14ac:dyDescent="0.3">
      <x:c r="A6251" s="0">
        <x:f>'Historical Trades'!A6251</x:f>
      </x:c>
      <x:c r="B6251" s="0">
        <x:f>'Historical Trades'!B6251</x:f>
      </x:c>
      <x:c r="C6251" s="23">
        <x:f>'Historical Trades'!C6251</x:f>
      </x:c>
      <x:c r="D6251" s="0">
        <x:f>'Historical Trades'!D6251</x:f>
      </x:c>
      <x:c r="E6251" s="23">
        <x:f>'Historical Trades'!E6251</x:f>
      </x:c>
      <x:c r="F6251" s="0">
        <x:f>'Historical Trades'!F6251</x:f>
      </x:c>
      <x:c r="G6251" s="0">
        <x:f>'Historical Trades'!G6251</x:f>
      </x:c>
      <x:c r="H6251" s="0">
        <x:f>'Historical Trades'!H6251</x:f>
      </x:c>
      <x:c r="I6251" s="0">
        <x:f>'Historical Trades'!I6251</x:f>
      </x:c>
      <x:c r="J6251" s="0">
        <x:f>'Historical Trades'!J6251</x:f>
      </x:c>
      <x:c r="K6251" s="0">
        <x:f>'Historical Trades'!K6251</x:f>
      </x:c>
      <x:c r="L6251" s="0">
        <x:f>'Historical Trades'!L6251</x:f>
      </x:c>
      <x:c r="M6251" s="0">
        <x:f>'Historical Trades'!M6251</x:f>
      </x:c>
      <x:c r="N6251" s="0">
        <x:f>CLEAN('Historical Trades'!O6251)</x:f>
      </x:c>
      <x:c r="P6251" s="14">
        <x:f>IF(G6251="sell",M6251,-M6251)</x:f>
      </x:c>
      <x:c r="Q6251" s="14">
        <x:f>VLOOKUP(N6251,'Currency Rates'!$A$3:$C$32,3,0)</x:f>
      </x:c>
      <x:c r="R6251" s="0">
        <x:f>IF(A6251="SPUS",0,IF(A6251="FWD",0,P6251/Q6251))</x:f>
      </x:c>
    </x:row>
    <x:row r="6252" spans="1:19" x14ac:dyDescent="0.3">
      <x:c r="A6252" s="0">
        <x:f>'Historical Trades'!A6252</x:f>
      </x:c>
      <x:c r="B6252" s="0">
        <x:f>'Historical Trades'!B6252</x:f>
      </x:c>
      <x:c r="C6252" s="23">
        <x:f>'Historical Trades'!C6252</x:f>
      </x:c>
      <x:c r="D6252" s="0">
        <x:f>'Historical Trades'!D6252</x:f>
      </x:c>
      <x:c r="E6252" s="23">
        <x:f>'Historical Trades'!E6252</x:f>
      </x:c>
      <x:c r="F6252" s="0">
        <x:f>'Historical Trades'!F6252</x:f>
      </x:c>
      <x:c r="G6252" s="0">
        <x:f>'Historical Trades'!G6252</x:f>
      </x:c>
      <x:c r="H6252" s="0">
        <x:f>'Historical Trades'!H6252</x:f>
      </x:c>
      <x:c r="I6252" s="0">
        <x:f>'Historical Trades'!I6252</x:f>
      </x:c>
      <x:c r="J6252" s="0">
        <x:f>'Historical Trades'!J6252</x:f>
      </x:c>
      <x:c r="K6252" s="0">
        <x:f>'Historical Trades'!K6252</x:f>
      </x:c>
      <x:c r="L6252" s="0">
        <x:f>'Historical Trades'!L6252</x:f>
      </x:c>
      <x:c r="M6252" s="0">
        <x:f>'Historical Trades'!M6252</x:f>
      </x:c>
      <x:c r="N6252" s="0">
        <x:f>CLEAN('Historical Trades'!O6252)</x:f>
      </x:c>
      <x:c r="P6252" s="14">
        <x:f>IF(G6252="sell",M6252,-M6252)</x:f>
      </x:c>
      <x:c r="Q6252" s="14">
        <x:f>VLOOKUP(N6252,'Currency Rates'!$A$3:$C$32,3,0)</x:f>
      </x:c>
      <x:c r="R6252" s="0">
        <x:f>IF(A6252="SPUS",0,IF(A6252="FWD",0,P6252/Q6252))</x:f>
      </x:c>
    </x:row>
    <x:row r="6253" spans="1:19" x14ac:dyDescent="0.3">
      <x:c r="A6253" s="0">
        <x:f>'Historical Trades'!A6253</x:f>
      </x:c>
      <x:c r="B6253" s="0">
        <x:f>'Historical Trades'!B6253</x:f>
      </x:c>
      <x:c r="C6253" s="23">
        <x:f>'Historical Trades'!C6253</x:f>
      </x:c>
      <x:c r="D6253" s="0">
        <x:f>'Historical Trades'!D6253</x:f>
      </x:c>
      <x:c r="E6253" s="23">
        <x:f>'Historical Trades'!E6253</x:f>
      </x:c>
      <x:c r="F6253" s="0">
        <x:f>'Historical Trades'!F6253</x:f>
      </x:c>
      <x:c r="G6253" s="0">
        <x:f>'Historical Trades'!G6253</x:f>
      </x:c>
      <x:c r="H6253" s="0">
        <x:f>'Historical Trades'!H6253</x:f>
      </x:c>
      <x:c r="I6253" s="0">
        <x:f>'Historical Trades'!I6253</x:f>
      </x:c>
      <x:c r="J6253" s="0">
        <x:f>'Historical Trades'!J6253</x:f>
      </x:c>
      <x:c r="K6253" s="0">
        <x:f>'Historical Trades'!K6253</x:f>
      </x:c>
      <x:c r="L6253" s="0">
        <x:f>'Historical Trades'!L6253</x:f>
      </x:c>
      <x:c r="M6253" s="0">
        <x:f>'Historical Trades'!M6253</x:f>
      </x:c>
      <x:c r="N6253" s="0">
        <x:f>CLEAN('Historical Trades'!O6253)</x:f>
      </x:c>
      <x:c r="P6253" s="14">
        <x:f>IF(G6253="sell",M6253,-M6253)</x:f>
      </x:c>
      <x:c r="Q6253" s="14">
        <x:f>VLOOKUP(N6253,'Currency Rates'!$A$3:$C$32,3,0)</x:f>
      </x:c>
      <x:c r="R6253" s="0">
        <x:f>IF(A6253="SPUS",0,IF(A6253="FWD",0,P6253/Q6253))</x:f>
      </x:c>
    </x:row>
    <x:row r="6254" spans="1:19" x14ac:dyDescent="0.3">
      <x:c r="A6254" s="0">
        <x:f>'Historical Trades'!A6254</x:f>
      </x:c>
      <x:c r="B6254" s="0">
        <x:f>'Historical Trades'!B6254</x:f>
      </x:c>
      <x:c r="C6254" s="23">
        <x:f>'Historical Trades'!C6254</x:f>
      </x:c>
      <x:c r="D6254" s="0">
        <x:f>'Historical Trades'!D6254</x:f>
      </x:c>
      <x:c r="E6254" s="23">
        <x:f>'Historical Trades'!E6254</x:f>
      </x:c>
      <x:c r="F6254" s="0">
        <x:f>'Historical Trades'!F6254</x:f>
      </x:c>
      <x:c r="G6254" s="0">
        <x:f>'Historical Trades'!G6254</x:f>
      </x:c>
      <x:c r="H6254" s="0">
        <x:f>'Historical Trades'!H6254</x:f>
      </x:c>
      <x:c r="I6254" s="0">
        <x:f>'Historical Trades'!I6254</x:f>
      </x:c>
      <x:c r="J6254" s="0">
        <x:f>'Historical Trades'!J6254</x:f>
      </x:c>
      <x:c r="K6254" s="0">
        <x:f>'Historical Trades'!K6254</x:f>
      </x:c>
      <x:c r="L6254" s="0">
        <x:f>'Historical Trades'!L6254</x:f>
      </x:c>
      <x:c r="M6254" s="0">
        <x:f>'Historical Trades'!M6254</x:f>
      </x:c>
      <x:c r="N6254" s="0">
        <x:f>CLEAN('Historical Trades'!O6254)</x:f>
      </x:c>
      <x:c r="P6254" s="14">
        <x:f>IF(G6254="sell",M6254,-M6254)</x:f>
      </x:c>
      <x:c r="Q6254" s="14">
        <x:f>VLOOKUP(N6254,'Currency Rates'!$A$3:$C$32,3,0)</x:f>
      </x:c>
      <x:c r="R6254" s="0">
        <x:f>IF(A6254="SPUS",0,IF(A6254="FWD",0,P6254/Q6254))</x:f>
      </x:c>
    </x:row>
    <x:row r="6255" spans="1:19" x14ac:dyDescent="0.3">
      <x:c r="A6255" s="0">
        <x:f>'Historical Trades'!A6255</x:f>
      </x:c>
      <x:c r="B6255" s="0">
        <x:f>'Historical Trades'!B6255</x:f>
      </x:c>
      <x:c r="C6255" s="23">
        <x:f>'Historical Trades'!C6255</x:f>
      </x:c>
      <x:c r="D6255" s="0">
        <x:f>'Historical Trades'!D6255</x:f>
      </x:c>
      <x:c r="E6255" s="23">
        <x:f>'Historical Trades'!E6255</x:f>
      </x:c>
      <x:c r="F6255" s="0">
        <x:f>'Historical Trades'!F6255</x:f>
      </x:c>
      <x:c r="G6255" s="0">
        <x:f>'Historical Trades'!G6255</x:f>
      </x:c>
      <x:c r="H6255" s="0">
        <x:f>'Historical Trades'!H6255</x:f>
      </x:c>
      <x:c r="I6255" s="0">
        <x:f>'Historical Trades'!I6255</x:f>
      </x:c>
      <x:c r="J6255" s="0">
        <x:f>'Historical Trades'!J6255</x:f>
      </x:c>
      <x:c r="K6255" s="0">
        <x:f>'Historical Trades'!K6255</x:f>
      </x:c>
      <x:c r="L6255" s="0">
        <x:f>'Historical Trades'!L6255</x:f>
      </x:c>
      <x:c r="M6255" s="0">
        <x:f>'Historical Trades'!M6255</x:f>
      </x:c>
      <x:c r="N6255" s="0">
        <x:f>CLEAN('Historical Trades'!O6255)</x:f>
      </x:c>
      <x:c r="P6255" s="14">
        <x:f>IF(G6255="sell",M6255,-M6255)</x:f>
      </x:c>
      <x:c r="Q6255" s="14">
        <x:f>VLOOKUP(N6255,'Currency Rates'!$A$3:$C$32,3,0)</x:f>
      </x:c>
      <x:c r="R6255" s="0">
        <x:f>IF(A6255="SPUS",0,IF(A6255="FWD",0,P6255/Q6255))</x:f>
      </x:c>
    </x:row>
    <x:row r="6256" spans="1:19" x14ac:dyDescent="0.3">
      <x:c r="A6256" s="0">
        <x:f>'Historical Trades'!A6256</x:f>
      </x:c>
      <x:c r="B6256" s="0">
        <x:f>'Historical Trades'!B6256</x:f>
      </x:c>
      <x:c r="C6256" s="23">
        <x:f>'Historical Trades'!C6256</x:f>
      </x:c>
      <x:c r="D6256" s="0">
        <x:f>'Historical Trades'!D6256</x:f>
      </x:c>
      <x:c r="E6256" s="23">
        <x:f>'Historical Trades'!E6256</x:f>
      </x:c>
      <x:c r="F6256" s="0">
        <x:f>'Historical Trades'!F6256</x:f>
      </x:c>
      <x:c r="G6256" s="0">
        <x:f>'Historical Trades'!G6256</x:f>
      </x:c>
      <x:c r="H6256" s="0">
        <x:f>'Historical Trades'!H6256</x:f>
      </x:c>
      <x:c r="I6256" s="0">
        <x:f>'Historical Trades'!I6256</x:f>
      </x:c>
      <x:c r="J6256" s="0">
        <x:f>'Historical Trades'!J6256</x:f>
      </x:c>
      <x:c r="K6256" s="0">
        <x:f>'Historical Trades'!K6256</x:f>
      </x:c>
      <x:c r="L6256" s="0">
        <x:f>'Historical Trades'!L6256</x:f>
      </x:c>
      <x:c r="M6256" s="0">
        <x:f>'Historical Trades'!M6256</x:f>
      </x:c>
      <x:c r="N6256" s="0">
        <x:f>CLEAN('Historical Trades'!O6256)</x:f>
      </x:c>
      <x:c r="P6256" s="14">
        <x:f>IF(G6256="sell",M6256,-M6256)</x:f>
      </x:c>
      <x:c r="Q6256" s="14">
        <x:f>VLOOKUP(N6256,'Currency Rates'!$A$3:$C$32,3,0)</x:f>
      </x:c>
      <x:c r="R6256" s="0">
        <x:f>IF(A6256="SPUS",0,IF(A6256="FWD",0,P6256/Q6256))</x:f>
      </x:c>
    </x:row>
    <x:row r="6257" spans="1:19" x14ac:dyDescent="0.3">
      <x:c r="A6257" s="0">
        <x:f>'Historical Trades'!A6257</x:f>
      </x:c>
      <x:c r="B6257" s="0">
        <x:f>'Historical Trades'!B6257</x:f>
      </x:c>
      <x:c r="C6257" s="23">
        <x:f>'Historical Trades'!C6257</x:f>
      </x:c>
      <x:c r="D6257" s="0">
        <x:f>'Historical Trades'!D6257</x:f>
      </x:c>
      <x:c r="E6257" s="23">
        <x:f>'Historical Trades'!E6257</x:f>
      </x:c>
      <x:c r="F6257" s="0">
        <x:f>'Historical Trades'!F6257</x:f>
      </x:c>
      <x:c r="G6257" s="0">
        <x:f>'Historical Trades'!G6257</x:f>
      </x:c>
      <x:c r="H6257" s="0">
        <x:f>'Historical Trades'!H6257</x:f>
      </x:c>
      <x:c r="I6257" s="0">
        <x:f>'Historical Trades'!I6257</x:f>
      </x:c>
      <x:c r="J6257" s="0">
        <x:f>'Historical Trades'!J6257</x:f>
      </x:c>
      <x:c r="K6257" s="0">
        <x:f>'Historical Trades'!K6257</x:f>
      </x:c>
      <x:c r="L6257" s="0">
        <x:f>'Historical Trades'!L6257</x:f>
      </x:c>
      <x:c r="M6257" s="0">
        <x:f>'Historical Trades'!M6257</x:f>
      </x:c>
      <x:c r="N6257" s="0">
        <x:f>CLEAN('Historical Trades'!O6257)</x:f>
      </x:c>
      <x:c r="P6257" s="14">
        <x:f>IF(G6257="sell",M6257,-M6257)</x:f>
      </x:c>
      <x:c r="Q6257" s="14">
        <x:f>VLOOKUP(N6257,'Currency Rates'!$A$3:$C$32,3,0)</x:f>
      </x:c>
      <x:c r="R6257" s="0">
        <x:f>IF(A6257="SPUS",0,IF(A6257="FWD",0,P6257/Q6257))</x:f>
      </x:c>
    </x:row>
    <x:row r="6258" spans="1:19" x14ac:dyDescent="0.3">
      <x:c r="A6258" s="0">
        <x:f>'Historical Trades'!A6258</x:f>
      </x:c>
      <x:c r="B6258" s="0">
        <x:f>'Historical Trades'!B6258</x:f>
      </x:c>
      <x:c r="C6258" s="23">
        <x:f>'Historical Trades'!C6258</x:f>
      </x:c>
      <x:c r="D6258" s="0">
        <x:f>'Historical Trades'!D6258</x:f>
      </x:c>
      <x:c r="E6258" s="23">
        <x:f>'Historical Trades'!E6258</x:f>
      </x:c>
      <x:c r="F6258" s="0">
        <x:f>'Historical Trades'!F6258</x:f>
      </x:c>
      <x:c r="G6258" s="0">
        <x:f>'Historical Trades'!G6258</x:f>
      </x:c>
      <x:c r="H6258" s="0">
        <x:f>'Historical Trades'!H6258</x:f>
      </x:c>
      <x:c r="I6258" s="0">
        <x:f>'Historical Trades'!I6258</x:f>
      </x:c>
      <x:c r="J6258" s="0">
        <x:f>'Historical Trades'!J6258</x:f>
      </x:c>
      <x:c r="K6258" s="0">
        <x:f>'Historical Trades'!K6258</x:f>
      </x:c>
      <x:c r="L6258" s="0">
        <x:f>'Historical Trades'!L6258</x:f>
      </x:c>
      <x:c r="M6258" s="0">
        <x:f>'Historical Trades'!M6258</x:f>
      </x:c>
      <x:c r="N6258" s="0">
        <x:f>CLEAN('Historical Trades'!O6258)</x:f>
      </x:c>
      <x:c r="P6258" s="14">
        <x:f>IF(G6258="sell",M6258,-M6258)</x:f>
      </x:c>
      <x:c r="Q6258" s="14">
        <x:f>VLOOKUP(N6258,'Currency Rates'!$A$3:$C$32,3,0)</x:f>
      </x:c>
      <x:c r="R6258" s="0">
        <x:f>IF(A6258="SPUS",0,IF(A6258="FWD",0,P6258/Q6258))</x:f>
      </x:c>
    </x:row>
    <x:row r="6259" spans="1:19" x14ac:dyDescent="0.3">
      <x:c r="A6259" s="0">
        <x:f>'Historical Trades'!A6259</x:f>
      </x:c>
      <x:c r="B6259" s="0">
        <x:f>'Historical Trades'!B6259</x:f>
      </x:c>
      <x:c r="C6259" s="23">
        <x:f>'Historical Trades'!C6259</x:f>
      </x:c>
      <x:c r="D6259" s="0">
        <x:f>'Historical Trades'!D6259</x:f>
      </x:c>
      <x:c r="E6259" s="23">
        <x:f>'Historical Trades'!E6259</x:f>
      </x:c>
      <x:c r="F6259" s="0">
        <x:f>'Historical Trades'!F6259</x:f>
      </x:c>
      <x:c r="G6259" s="0">
        <x:f>'Historical Trades'!G6259</x:f>
      </x:c>
      <x:c r="H6259" s="0">
        <x:f>'Historical Trades'!H6259</x:f>
      </x:c>
      <x:c r="I6259" s="0">
        <x:f>'Historical Trades'!I6259</x:f>
      </x:c>
      <x:c r="J6259" s="0">
        <x:f>'Historical Trades'!J6259</x:f>
      </x:c>
      <x:c r="K6259" s="0">
        <x:f>'Historical Trades'!K6259</x:f>
      </x:c>
      <x:c r="L6259" s="0">
        <x:f>'Historical Trades'!L6259</x:f>
      </x:c>
      <x:c r="M6259" s="0">
        <x:f>'Historical Trades'!M6259</x:f>
      </x:c>
      <x:c r="N6259" s="0">
        <x:f>CLEAN('Historical Trades'!O6259)</x:f>
      </x:c>
      <x:c r="P6259" s="14">
        <x:f>IF(G6259="sell",M6259,-M6259)</x:f>
      </x:c>
      <x:c r="Q6259" s="14">
        <x:f>VLOOKUP(N6259,'Currency Rates'!$A$3:$C$32,3,0)</x:f>
      </x:c>
      <x:c r="R6259" s="0">
        <x:f>IF(A6259="SPUS",0,IF(A6259="FWD",0,P6259/Q6259))</x:f>
      </x:c>
    </x:row>
    <x:row r="6260" spans="1:19" x14ac:dyDescent="0.3">
      <x:c r="A6260" s="0">
        <x:f>'Historical Trades'!A6260</x:f>
      </x:c>
      <x:c r="B6260" s="0">
        <x:f>'Historical Trades'!B6260</x:f>
      </x:c>
      <x:c r="C6260" s="23">
        <x:f>'Historical Trades'!C6260</x:f>
      </x:c>
      <x:c r="D6260" s="0">
        <x:f>'Historical Trades'!D6260</x:f>
      </x:c>
      <x:c r="E6260" s="23">
        <x:f>'Historical Trades'!E6260</x:f>
      </x:c>
      <x:c r="F6260" s="0">
        <x:f>'Historical Trades'!F6260</x:f>
      </x:c>
      <x:c r="G6260" s="0">
        <x:f>'Historical Trades'!G6260</x:f>
      </x:c>
      <x:c r="H6260" s="0">
        <x:f>'Historical Trades'!H6260</x:f>
      </x:c>
      <x:c r="I6260" s="0">
        <x:f>'Historical Trades'!I6260</x:f>
      </x:c>
      <x:c r="J6260" s="0">
        <x:f>'Historical Trades'!J6260</x:f>
      </x:c>
      <x:c r="K6260" s="0">
        <x:f>'Historical Trades'!K6260</x:f>
      </x:c>
      <x:c r="L6260" s="0">
        <x:f>'Historical Trades'!L6260</x:f>
      </x:c>
      <x:c r="M6260" s="0">
        <x:f>'Historical Trades'!M6260</x:f>
      </x:c>
      <x:c r="N6260" s="0">
        <x:f>CLEAN('Historical Trades'!O6260)</x:f>
      </x:c>
      <x:c r="P6260" s="14">
        <x:f>IF(G6260="sell",M6260,-M6260)</x:f>
      </x:c>
      <x:c r="Q6260" s="14">
        <x:f>VLOOKUP(N6260,'Currency Rates'!$A$3:$C$32,3,0)</x:f>
      </x:c>
      <x:c r="R6260" s="0">
        <x:f>IF(A6260="SPUS",0,IF(A6260="FWD",0,P6260/Q6260))</x:f>
      </x:c>
    </x:row>
    <x:row r="6261" spans="1:19" x14ac:dyDescent="0.3">
      <x:c r="A6261" s="0">
        <x:f>'Historical Trades'!A6261</x:f>
      </x:c>
      <x:c r="B6261" s="0">
        <x:f>'Historical Trades'!B6261</x:f>
      </x:c>
      <x:c r="C6261" s="23">
        <x:f>'Historical Trades'!C6261</x:f>
      </x:c>
      <x:c r="D6261" s="0">
        <x:f>'Historical Trades'!D6261</x:f>
      </x:c>
      <x:c r="E6261" s="23">
        <x:f>'Historical Trades'!E6261</x:f>
      </x:c>
      <x:c r="F6261" s="0">
        <x:f>'Historical Trades'!F6261</x:f>
      </x:c>
      <x:c r="G6261" s="0">
        <x:f>'Historical Trades'!G6261</x:f>
      </x:c>
      <x:c r="H6261" s="0">
        <x:f>'Historical Trades'!H6261</x:f>
      </x:c>
      <x:c r="I6261" s="0">
        <x:f>'Historical Trades'!I6261</x:f>
      </x:c>
      <x:c r="J6261" s="0">
        <x:f>'Historical Trades'!J6261</x:f>
      </x:c>
      <x:c r="K6261" s="0">
        <x:f>'Historical Trades'!K6261</x:f>
      </x:c>
      <x:c r="L6261" s="0">
        <x:f>'Historical Trades'!L6261</x:f>
      </x:c>
      <x:c r="M6261" s="0">
        <x:f>'Historical Trades'!M6261</x:f>
      </x:c>
      <x:c r="N6261" s="0">
        <x:f>CLEAN('Historical Trades'!O6261)</x:f>
      </x:c>
      <x:c r="P6261" s="14">
        <x:f>IF(G6261="sell",M6261,-M6261)</x:f>
      </x:c>
      <x:c r="Q6261" s="14">
        <x:f>VLOOKUP(N6261,'Currency Rates'!$A$3:$C$32,3,0)</x:f>
      </x:c>
      <x:c r="R6261" s="0">
        <x:f>IF(A6261="SPUS",0,IF(A6261="FWD",0,P6261/Q6261))</x:f>
      </x:c>
    </x:row>
    <x:row r="6262" spans="1:19" x14ac:dyDescent="0.3">
      <x:c r="A6262" s="0">
        <x:f>'Historical Trades'!A6262</x:f>
      </x:c>
      <x:c r="B6262" s="0">
        <x:f>'Historical Trades'!B6262</x:f>
      </x:c>
      <x:c r="C6262" s="23">
        <x:f>'Historical Trades'!C6262</x:f>
      </x:c>
      <x:c r="D6262" s="0">
        <x:f>'Historical Trades'!D6262</x:f>
      </x:c>
      <x:c r="E6262" s="23">
        <x:f>'Historical Trades'!E6262</x:f>
      </x:c>
      <x:c r="F6262" s="0">
        <x:f>'Historical Trades'!F6262</x:f>
      </x:c>
      <x:c r="G6262" s="0">
        <x:f>'Historical Trades'!G6262</x:f>
      </x:c>
      <x:c r="H6262" s="0">
        <x:f>'Historical Trades'!H6262</x:f>
      </x:c>
      <x:c r="I6262" s="0">
        <x:f>'Historical Trades'!I6262</x:f>
      </x:c>
      <x:c r="J6262" s="0">
        <x:f>'Historical Trades'!J6262</x:f>
      </x:c>
      <x:c r="K6262" s="0">
        <x:f>'Historical Trades'!K6262</x:f>
      </x:c>
      <x:c r="L6262" s="0">
        <x:f>'Historical Trades'!L6262</x:f>
      </x:c>
      <x:c r="M6262" s="0">
        <x:f>'Historical Trades'!M6262</x:f>
      </x:c>
      <x:c r="N6262" s="0">
        <x:f>CLEAN('Historical Trades'!O6262)</x:f>
      </x:c>
      <x:c r="P6262" s="14">
        <x:f>IF(G6262="sell",M6262,-M6262)</x:f>
      </x:c>
      <x:c r="Q6262" s="14">
        <x:f>VLOOKUP(N6262,'Currency Rates'!$A$3:$C$32,3,0)</x:f>
      </x:c>
      <x:c r="R6262" s="0">
        <x:f>IF(A6262="SPUS",0,IF(A6262="FWD",0,P6262/Q6262))</x:f>
      </x:c>
    </x:row>
    <x:row r="6263" spans="1:19" x14ac:dyDescent="0.3">
      <x:c r="A6263" s="0">
        <x:f>'Historical Trades'!A6263</x:f>
      </x:c>
      <x:c r="B6263" s="0">
        <x:f>'Historical Trades'!B6263</x:f>
      </x:c>
      <x:c r="C6263" s="23">
        <x:f>'Historical Trades'!C6263</x:f>
      </x:c>
      <x:c r="D6263" s="0">
        <x:f>'Historical Trades'!D6263</x:f>
      </x:c>
      <x:c r="E6263" s="23">
        <x:f>'Historical Trades'!E6263</x:f>
      </x:c>
      <x:c r="F6263" s="0">
        <x:f>'Historical Trades'!F6263</x:f>
      </x:c>
      <x:c r="G6263" s="0">
        <x:f>'Historical Trades'!G6263</x:f>
      </x:c>
      <x:c r="H6263" s="0">
        <x:f>'Historical Trades'!H6263</x:f>
      </x:c>
      <x:c r="I6263" s="0">
        <x:f>'Historical Trades'!I6263</x:f>
      </x:c>
      <x:c r="J6263" s="0">
        <x:f>'Historical Trades'!J6263</x:f>
      </x:c>
      <x:c r="K6263" s="0">
        <x:f>'Historical Trades'!K6263</x:f>
      </x:c>
      <x:c r="L6263" s="0">
        <x:f>'Historical Trades'!L6263</x:f>
      </x:c>
      <x:c r="M6263" s="0">
        <x:f>'Historical Trades'!M6263</x:f>
      </x:c>
      <x:c r="N6263" s="0">
        <x:f>CLEAN('Historical Trades'!O6263)</x:f>
      </x:c>
      <x:c r="P6263" s="14">
        <x:f>IF(G6263="sell",M6263,-M6263)</x:f>
      </x:c>
      <x:c r="Q6263" s="14">
        <x:f>VLOOKUP(N6263,'Currency Rates'!$A$3:$C$32,3,0)</x:f>
      </x:c>
      <x:c r="R6263" s="0">
        <x:f>IF(A6263="SPUS",0,IF(A6263="FWD",0,P6263/Q6263))</x:f>
      </x:c>
    </x:row>
    <x:row r="6264" spans="1:19" x14ac:dyDescent="0.3">
      <x:c r="A6264" s="0">
        <x:f>'Historical Trades'!A6264</x:f>
      </x:c>
      <x:c r="B6264" s="0">
        <x:f>'Historical Trades'!B6264</x:f>
      </x:c>
      <x:c r="C6264" s="23">
        <x:f>'Historical Trades'!C6264</x:f>
      </x:c>
      <x:c r="D6264" s="0">
        <x:f>'Historical Trades'!D6264</x:f>
      </x:c>
      <x:c r="E6264" s="23">
        <x:f>'Historical Trades'!E6264</x:f>
      </x:c>
      <x:c r="F6264" s="0">
        <x:f>'Historical Trades'!F6264</x:f>
      </x:c>
      <x:c r="G6264" s="0">
        <x:f>'Historical Trades'!G6264</x:f>
      </x:c>
      <x:c r="H6264" s="0">
        <x:f>'Historical Trades'!H6264</x:f>
      </x:c>
      <x:c r="I6264" s="0">
        <x:f>'Historical Trades'!I6264</x:f>
      </x:c>
      <x:c r="J6264" s="0">
        <x:f>'Historical Trades'!J6264</x:f>
      </x:c>
      <x:c r="K6264" s="0">
        <x:f>'Historical Trades'!K6264</x:f>
      </x:c>
      <x:c r="L6264" s="0">
        <x:f>'Historical Trades'!L6264</x:f>
      </x:c>
      <x:c r="M6264" s="0">
        <x:f>'Historical Trades'!M6264</x:f>
      </x:c>
      <x:c r="N6264" s="0">
        <x:f>CLEAN('Historical Trades'!O6264)</x:f>
      </x:c>
      <x:c r="P6264" s="14">
        <x:f>IF(G6264="sell",M6264,-M6264)</x:f>
      </x:c>
      <x:c r="Q6264" s="14">
        <x:f>VLOOKUP(N6264,'Currency Rates'!$A$3:$C$32,3,0)</x:f>
      </x:c>
      <x:c r="R6264" s="0">
        <x:f>IF(A6264="SPUS",0,IF(A6264="FWD",0,P6264/Q6264))</x:f>
      </x:c>
    </x:row>
    <x:row r="6265" spans="1:19" x14ac:dyDescent="0.3">
      <x:c r="A6265" s="0">
        <x:f>'Historical Trades'!A6265</x:f>
      </x:c>
      <x:c r="B6265" s="0">
        <x:f>'Historical Trades'!B6265</x:f>
      </x:c>
      <x:c r="C6265" s="23">
        <x:f>'Historical Trades'!C6265</x:f>
      </x:c>
      <x:c r="D6265" s="0">
        <x:f>'Historical Trades'!D6265</x:f>
      </x:c>
      <x:c r="E6265" s="23">
        <x:f>'Historical Trades'!E6265</x:f>
      </x:c>
      <x:c r="F6265" s="0">
        <x:f>'Historical Trades'!F6265</x:f>
      </x:c>
      <x:c r="G6265" s="0">
        <x:f>'Historical Trades'!G6265</x:f>
      </x:c>
      <x:c r="H6265" s="0">
        <x:f>'Historical Trades'!H6265</x:f>
      </x:c>
      <x:c r="I6265" s="0">
        <x:f>'Historical Trades'!I6265</x:f>
      </x:c>
      <x:c r="J6265" s="0">
        <x:f>'Historical Trades'!J6265</x:f>
      </x:c>
      <x:c r="K6265" s="0">
        <x:f>'Historical Trades'!K6265</x:f>
      </x:c>
      <x:c r="L6265" s="0">
        <x:f>'Historical Trades'!L6265</x:f>
      </x:c>
      <x:c r="M6265" s="0">
        <x:f>'Historical Trades'!M6265</x:f>
      </x:c>
      <x:c r="N6265" s="0">
        <x:f>CLEAN('Historical Trades'!O6265)</x:f>
      </x:c>
      <x:c r="P6265" s="14">
        <x:f>IF(G6265="sell",M6265,-M6265)</x:f>
      </x:c>
      <x:c r="Q6265" s="14">
        <x:f>VLOOKUP(N6265,'Currency Rates'!$A$3:$C$32,3,0)</x:f>
      </x:c>
      <x:c r="R6265" s="0">
        <x:f>IF(A6265="SPUS",0,IF(A6265="FWD",0,P6265/Q6265))</x:f>
      </x:c>
    </x:row>
    <x:row r="6266" spans="1:19" x14ac:dyDescent="0.3">
      <x:c r="A6266" s="0">
        <x:f>'Historical Trades'!A6266</x:f>
      </x:c>
      <x:c r="B6266" s="0">
        <x:f>'Historical Trades'!B6266</x:f>
      </x:c>
      <x:c r="C6266" s="23">
        <x:f>'Historical Trades'!C6266</x:f>
      </x:c>
      <x:c r="D6266" s="0">
        <x:f>'Historical Trades'!D6266</x:f>
      </x:c>
      <x:c r="E6266" s="23">
        <x:f>'Historical Trades'!E6266</x:f>
      </x:c>
      <x:c r="F6266" s="0">
        <x:f>'Historical Trades'!F6266</x:f>
      </x:c>
      <x:c r="G6266" s="0">
        <x:f>'Historical Trades'!G6266</x:f>
      </x:c>
      <x:c r="H6266" s="0">
        <x:f>'Historical Trades'!H6266</x:f>
      </x:c>
      <x:c r="I6266" s="0">
        <x:f>'Historical Trades'!I6266</x:f>
      </x:c>
      <x:c r="J6266" s="0">
        <x:f>'Historical Trades'!J6266</x:f>
      </x:c>
      <x:c r="K6266" s="0">
        <x:f>'Historical Trades'!K6266</x:f>
      </x:c>
      <x:c r="L6266" s="0">
        <x:f>'Historical Trades'!L6266</x:f>
      </x:c>
      <x:c r="M6266" s="0">
        <x:f>'Historical Trades'!M6266</x:f>
      </x:c>
      <x:c r="N6266" s="0">
        <x:f>CLEAN('Historical Trades'!O6266)</x:f>
      </x:c>
      <x:c r="P6266" s="14">
        <x:f>IF(G6266="sell",M6266,-M6266)</x:f>
      </x:c>
      <x:c r="Q6266" s="14">
        <x:f>VLOOKUP(N6266,'Currency Rates'!$A$3:$C$32,3,0)</x:f>
      </x:c>
      <x:c r="R6266" s="0">
        <x:f>IF(A6266="SPUS",0,IF(A6266="FWD",0,P6266/Q6266))</x:f>
      </x:c>
    </x:row>
    <x:row r="6267" spans="1:19" x14ac:dyDescent="0.3">
      <x:c r="A6267" s="0">
        <x:f>'Historical Trades'!A6267</x:f>
      </x:c>
      <x:c r="B6267" s="0">
        <x:f>'Historical Trades'!B6267</x:f>
      </x:c>
      <x:c r="C6267" s="23">
        <x:f>'Historical Trades'!C6267</x:f>
      </x:c>
      <x:c r="D6267" s="0">
        <x:f>'Historical Trades'!D6267</x:f>
      </x:c>
      <x:c r="E6267" s="23">
        <x:f>'Historical Trades'!E6267</x:f>
      </x:c>
      <x:c r="F6267" s="0">
        <x:f>'Historical Trades'!F6267</x:f>
      </x:c>
      <x:c r="G6267" s="0">
        <x:f>'Historical Trades'!G6267</x:f>
      </x:c>
      <x:c r="H6267" s="0">
        <x:f>'Historical Trades'!H6267</x:f>
      </x:c>
      <x:c r="I6267" s="0">
        <x:f>'Historical Trades'!I6267</x:f>
      </x:c>
      <x:c r="J6267" s="0">
        <x:f>'Historical Trades'!J6267</x:f>
      </x:c>
      <x:c r="K6267" s="0">
        <x:f>'Historical Trades'!K6267</x:f>
      </x:c>
      <x:c r="L6267" s="0">
        <x:f>'Historical Trades'!L6267</x:f>
      </x:c>
      <x:c r="M6267" s="0">
        <x:f>'Historical Trades'!M6267</x:f>
      </x:c>
      <x:c r="N6267" s="0">
        <x:f>CLEAN('Historical Trades'!O6267)</x:f>
      </x:c>
      <x:c r="P6267" s="14">
        <x:f>IF(G6267="sell",M6267,-M6267)</x:f>
      </x:c>
      <x:c r="Q6267" s="14">
        <x:f>VLOOKUP(N6267,'Currency Rates'!$A$3:$C$32,3,0)</x:f>
      </x:c>
      <x:c r="R6267" s="0">
        <x:f>IF(A6267="SPUS",0,IF(A6267="FWD",0,P6267/Q6267))</x:f>
      </x:c>
    </x:row>
    <x:row r="6268" spans="1:19" x14ac:dyDescent="0.3">
      <x:c r="A6268" s="0">
        <x:f>'Historical Trades'!A6268</x:f>
      </x:c>
      <x:c r="B6268" s="0">
        <x:f>'Historical Trades'!B6268</x:f>
      </x:c>
      <x:c r="C6268" s="23">
        <x:f>'Historical Trades'!C6268</x:f>
      </x:c>
      <x:c r="D6268" s="0">
        <x:f>'Historical Trades'!D6268</x:f>
      </x:c>
      <x:c r="E6268" s="23">
        <x:f>'Historical Trades'!E6268</x:f>
      </x:c>
      <x:c r="F6268" s="0">
        <x:f>'Historical Trades'!F6268</x:f>
      </x:c>
      <x:c r="G6268" s="0">
        <x:f>'Historical Trades'!G6268</x:f>
      </x:c>
      <x:c r="H6268" s="0">
        <x:f>'Historical Trades'!H6268</x:f>
      </x:c>
      <x:c r="I6268" s="0">
        <x:f>'Historical Trades'!I6268</x:f>
      </x:c>
      <x:c r="J6268" s="0">
        <x:f>'Historical Trades'!J6268</x:f>
      </x:c>
      <x:c r="K6268" s="0">
        <x:f>'Historical Trades'!K6268</x:f>
      </x:c>
      <x:c r="L6268" s="0">
        <x:f>'Historical Trades'!L6268</x:f>
      </x:c>
      <x:c r="M6268" s="0">
        <x:f>'Historical Trades'!M6268</x:f>
      </x:c>
      <x:c r="N6268" s="0">
        <x:f>CLEAN('Historical Trades'!O6268)</x:f>
      </x:c>
      <x:c r="P6268" s="14">
        <x:f>IF(G6268="sell",M6268,-M6268)</x:f>
      </x:c>
      <x:c r="Q6268" s="14">
        <x:f>VLOOKUP(N6268,'Currency Rates'!$A$3:$C$32,3,0)</x:f>
      </x:c>
      <x:c r="R6268" s="0">
        <x:f>IF(A6268="SPUS",0,IF(A6268="FWD",0,P6268/Q6268))</x:f>
      </x:c>
    </x:row>
    <x:row r="6269" spans="1:19" x14ac:dyDescent="0.3">
      <x:c r="A6269" s="0">
        <x:f>'Historical Trades'!A6269</x:f>
      </x:c>
      <x:c r="B6269" s="0">
        <x:f>'Historical Trades'!B6269</x:f>
      </x:c>
      <x:c r="C6269" s="23">
        <x:f>'Historical Trades'!C6269</x:f>
      </x:c>
      <x:c r="D6269" s="0">
        <x:f>'Historical Trades'!D6269</x:f>
      </x:c>
      <x:c r="E6269" s="23">
        <x:f>'Historical Trades'!E6269</x:f>
      </x:c>
      <x:c r="F6269" s="0">
        <x:f>'Historical Trades'!F6269</x:f>
      </x:c>
      <x:c r="G6269" s="0">
        <x:f>'Historical Trades'!G6269</x:f>
      </x:c>
      <x:c r="H6269" s="0">
        <x:f>'Historical Trades'!H6269</x:f>
      </x:c>
      <x:c r="I6269" s="0">
        <x:f>'Historical Trades'!I6269</x:f>
      </x:c>
      <x:c r="J6269" s="0">
        <x:f>'Historical Trades'!J6269</x:f>
      </x:c>
      <x:c r="K6269" s="0">
        <x:f>'Historical Trades'!K6269</x:f>
      </x:c>
      <x:c r="L6269" s="0">
        <x:f>'Historical Trades'!L6269</x:f>
      </x:c>
      <x:c r="M6269" s="0">
        <x:f>'Historical Trades'!M6269</x:f>
      </x:c>
      <x:c r="N6269" s="0">
        <x:f>CLEAN('Historical Trades'!O6269)</x:f>
      </x:c>
      <x:c r="P6269" s="14">
        <x:f>IF(G6269="sell",M6269,-M6269)</x:f>
      </x:c>
      <x:c r="Q6269" s="14">
        <x:f>VLOOKUP(N6269,'Currency Rates'!$A$3:$C$32,3,0)</x:f>
      </x:c>
      <x:c r="R6269" s="0">
        <x:f>IF(A6269="SPUS",0,IF(A6269="FWD",0,P6269/Q6269))</x:f>
      </x:c>
    </x:row>
    <x:row r="6270" spans="1:19" x14ac:dyDescent="0.3">
      <x:c r="A6270" s="0">
        <x:f>'Historical Trades'!A6270</x:f>
      </x:c>
      <x:c r="B6270" s="0">
        <x:f>'Historical Trades'!B6270</x:f>
      </x:c>
      <x:c r="C6270" s="23">
        <x:f>'Historical Trades'!C6270</x:f>
      </x:c>
      <x:c r="D6270" s="0">
        <x:f>'Historical Trades'!D6270</x:f>
      </x:c>
      <x:c r="E6270" s="23">
        <x:f>'Historical Trades'!E6270</x:f>
      </x:c>
      <x:c r="F6270" s="0">
        <x:f>'Historical Trades'!F6270</x:f>
      </x:c>
      <x:c r="G6270" s="0">
        <x:f>'Historical Trades'!G6270</x:f>
      </x:c>
      <x:c r="H6270" s="0">
        <x:f>'Historical Trades'!H6270</x:f>
      </x:c>
      <x:c r="I6270" s="0">
        <x:f>'Historical Trades'!I6270</x:f>
      </x:c>
      <x:c r="J6270" s="0">
        <x:f>'Historical Trades'!J6270</x:f>
      </x:c>
      <x:c r="K6270" s="0">
        <x:f>'Historical Trades'!K6270</x:f>
      </x:c>
      <x:c r="L6270" s="0">
        <x:f>'Historical Trades'!L6270</x:f>
      </x:c>
      <x:c r="M6270" s="0">
        <x:f>'Historical Trades'!M6270</x:f>
      </x:c>
      <x:c r="N6270" s="0">
        <x:f>CLEAN('Historical Trades'!O6270)</x:f>
      </x:c>
      <x:c r="P6270" s="14">
        <x:f>IF(G6270="sell",M6270,-M6270)</x:f>
      </x:c>
      <x:c r="Q6270" s="14">
        <x:f>VLOOKUP(N6270,'Currency Rates'!$A$3:$C$32,3,0)</x:f>
      </x:c>
      <x:c r="R6270" s="0">
        <x:f>IF(A6270="SPUS",0,IF(A6270="FWD",0,P6270/Q6270))</x:f>
      </x:c>
    </x:row>
    <x:row r="6271" spans="1:19" x14ac:dyDescent="0.3">
      <x:c r="A6271" s="0">
        <x:f>'Historical Trades'!A6271</x:f>
      </x:c>
      <x:c r="B6271" s="0">
        <x:f>'Historical Trades'!B6271</x:f>
      </x:c>
      <x:c r="C6271" s="23">
        <x:f>'Historical Trades'!C6271</x:f>
      </x:c>
      <x:c r="D6271" s="0">
        <x:f>'Historical Trades'!D6271</x:f>
      </x:c>
      <x:c r="E6271" s="23">
        <x:f>'Historical Trades'!E6271</x:f>
      </x:c>
      <x:c r="F6271" s="0">
        <x:f>'Historical Trades'!F6271</x:f>
      </x:c>
      <x:c r="G6271" s="0">
        <x:f>'Historical Trades'!G6271</x:f>
      </x:c>
      <x:c r="H6271" s="0">
        <x:f>'Historical Trades'!H6271</x:f>
      </x:c>
      <x:c r="I6271" s="0">
        <x:f>'Historical Trades'!I6271</x:f>
      </x:c>
      <x:c r="J6271" s="0">
        <x:f>'Historical Trades'!J6271</x:f>
      </x:c>
      <x:c r="K6271" s="0">
        <x:f>'Historical Trades'!K6271</x:f>
      </x:c>
      <x:c r="L6271" s="0">
        <x:f>'Historical Trades'!L6271</x:f>
      </x:c>
      <x:c r="M6271" s="0">
        <x:f>'Historical Trades'!M6271</x:f>
      </x:c>
      <x:c r="N6271" s="0">
        <x:f>CLEAN('Historical Trades'!O6271)</x:f>
      </x:c>
      <x:c r="P6271" s="14">
        <x:f>IF(G6271="sell",M6271,-M6271)</x:f>
      </x:c>
      <x:c r="Q6271" s="14">
        <x:f>VLOOKUP(N6271,'Currency Rates'!$A$3:$C$32,3,0)</x:f>
      </x:c>
      <x:c r="R6271" s="0">
        <x:f>IF(A6271="SPUS",0,IF(A6271="FWD",0,P6271/Q6271))</x:f>
      </x:c>
    </x:row>
    <x:row r="6272" spans="1:19" x14ac:dyDescent="0.3">
      <x:c r="A6272" s="0">
        <x:f>'Historical Trades'!A6272</x:f>
      </x:c>
      <x:c r="B6272" s="0">
        <x:f>'Historical Trades'!B6272</x:f>
      </x:c>
      <x:c r="C6272" s="23">
        <x:f>'Historical Trades'!C6272</x:f>
      </x:c>
      <x:c r="D6272" s="0">
        <x:f>'Historical Trades'!D6272</x:f>
      </x:c>
      <x:c r="E6272" s="23">
        <x:f>'Historical Trades'!E6272</x:f>
      </x:c>
      <x:c r="F6272" s="0">
        <x:f>'Historical Trades'!F6272</x:f>
      </x:c>
      <x:c r="G6272" s="0">
        <x:f>'Historical Trades'!G6272</x:f>
      </x:c>
      <x:c r="H6272" s="0">
        <x:f>'Historical Trades'!H6272</x:f>
      </x:c>
      <x:c r="I6272" s="0">
        <x:f>'Historical Trades'!I6272</x:f>
      </x:c>
      <x:c r="J6272" s="0">
        <x:f>'Historical Trades'!J6272</x:f>
      </x:c>
      <x:c r="K6272" s="0">
        <x:f>'Historical Trades'!K6272</x:f>
      </x:c>
      <x:c r="L6272" s="0">
        <x:f>'Historical Trades'!L6272</x:f>
      </x:c>
      <x:c r="M6272" s="0">
        <x:f>'Historical Trades'!M6272</x:f>
      </x:c>
      <x:c r="N6272" s="0">
        <x:f>CLEAN('Historical Trades'!O6272)</x:f>
      </x:c>
      <x:c r="P6272" s="14">
        <x:f>IF(G6272="sell",M6272,-M6272)</x:f>
      </x:c>
      <x:c r="Q6272" s="14">
        <x:f>VLOOKUP(N6272,'Currency Rates'!$A$3:$C$32,3,0)</x:f>
      </x:c>
      <x:c r="R6272" s="0">
        <x:f>IF(A6272="SPUS",0,IF(A6272="FWD",0,P6272/Q6272))</x:f>
      </x:c>
    </x:row>
    <x:row r="6273" spans="1:19" x14ac:dyDescent="0.3">
      <x:c r="A6273" s="0">
        <x:f>'Historical Trades'!A6273</x:f>
      </x:c>
      <x:c r="B6273" s="0">
        <x:f>'Historical Trades'!B6273</x:f>
      </x:c>
      <x:c r="C6273" s="23">
        <x:f>'Historical Trades'!C6273</x:f>
      </x:c>
      <x:c r="D6273" s="0">
        <x:f>'Historical Trades'!D6273</x:f>
      </x:c>
      <x:c r="E6273" s="23">
        <x:f>'Historical Trades'!E6273</x:f>
      </x:c>
      <x:c r="F6273" s="0">
        <x:f>'Historical Trades'!F6273</x:f>
      </x:c>
      <x:c r="G6273" s="0">
        <x:f>'Historical Trades'!G6273</x:f>
      </x:c>
      <x:c r="H6273" s="0">
        <x:f>'Historical Trades'!H6273</x:f>
      </x:c>
      <x:c r="I6273" s="0">
        <x:f>'Historical Trades'!I6273</x:f>
      </x:c>
      <x:c r="J6273" s="0">
        <x:f>'Historical Trades'!J6273</x:f>
      </x:c>
      <x:c r="K6273" s="0">
        <x:f>'Historical Trades'!K6273</x:f>
      </x:c>
      <x:c r="L6273" s="0">
        <x:f>'Historical Trades'!L6273</x:f>
      </x:c>
      <x:c r="M6273" s="0">
        <x:f>'Historical Trades'!M6273</x:f>
      </x:c>
      <x:c r="N6273" s="0">
        <x:f>CLEAN('Historical Trades'!O6273)</x:f>
      </x:c>
      <x:c r="P6273" s="14">
        <x:f>IF(G6273="sell",M6273,-M6273)</x:f>
      </x:c>
      <x:c r="Q6273" s="14">
        <x:f>VLOOKUP(N6273,'Currency Rates'!$A$3:$C$32,3,0)</x:f>
      </x:c>
      <x:c r="R6273" s="0">
        <x:f>IF(A6273="SPUS",0,IF(A6273="FWD",0,P6273/Q6273))</x:f>
      </x:c>
    </x:row>
    <x:row r="6274" spans="1:19" x14ac:dyDescent="0.3">
      <x:c r="A6274" s="0">
        <x:f>'Historical Trades'!A6274</x:f>
      </x:c>
      <x:c r="B6274" s="0">
        <x:f>'Historical Trades'!B6274</x:f>
      </x:c>
      <x:c r="C6274" s="23">
        <x:f>'Historical Trades'!C6274</x:f>
      </x:c>
      <x:c r="D6274" s="0">
        <x:f>'Historical Trades'!D6274</x:f>
      </x:c>
      <x:c r="E6274" s="23">
        <x:f>'Historical Trades'!E6274</x:f>
      </x:c>
      <x:c r="F6274" s="0">
        <x:f>'Historical Trades'!F6274</x:f>
      </x:c>
      <x:c r="G6274" s="0">
        <x:f>'Historical Trades'!G6274</x:f>
      </x:c>
      <x:c r="H6274" s="0">
        <x:f>'Historical Trades'!H6274</x:f>
      </x:c>
      <x:c r="I6274" s="0">
        <x:f>'Historical Trades'!I6274</x:f>
      </x:c>
      <x:c r="J6274" s="0">
        <x:f>'Historical Trades'!J6274</x:f>
      </x:c>
      <x:c r="K6274" s="0">
        <x:f>'Historical Trades'!K6274</x:f>
      </x:c>
      <x:c r="L6274" s="0">
        <x:f>'Historical Trades'!L6274</x:f>
      </x:c>
      <x:c r="M6274" s="0">
        <x:f>'Historical Trades'!M6274</x:f>
      </x:c>
      <x:c r="N6274" s="0">
        <x:f>CLEAN('Historical Trades'!O6274)</x:f>
      </x:c>
      <x:c r="P6274" s="14">
        <x:f>IF(G6274="sell",M6274,-M6274)</x:f>
      </x:c>
      <x:c r="Q6274" s="14">
        <x:f>VLOOKUP(N6274,'Currency Rates'!$A$3:$C$32,3,0)</x:f>
      </x:c>
      <x:c r="R6274" s="0">
        <x:f>IF(A6274="SPUS",0,IF(A6274="FWD",0,P6274/Q6274))</x:f>
      </x:c>
    </x:row>
    <x:row r="6275" spans="1:19" x14ac:dyDescent="0.3">
      <x:c r="A6275" s="0">
        <x:f>'Historical Trades'!A6275</x:f>
      </x:c>
      <x:c r="B6275" s="0">
        <x:f>'Historical Trades'!B6275</x:f>
      </x:c>
      <x:c r="C6275" s="23">
        <x:f>'Historical Trades'!C6275</x:f>
      </x:c>
      <x:c r="D6275" s="0">
        <x:f>'Historical Trades'!D6275</x:f>
      </x:c>
      <x:c r="E6275" s="23">
        <x:f>'Historical Trades'!E6275</x:f>
      </x:c>
      <x:c r="F6275" s="0">
        <x:f>'Historical Trades'!F6275</x:f>
      </x:c>
      <x:c r="G6275" s="0">
        <x:f>'Historical Trades'!G6275</x:f>
      </x:c>
      <x:c r="H6275" s="0">
        <x:f>'Historical Trades'!H6275</x:f>
      </x:c>
      <x:c r="I6275" s="0">
        <x:f>'Historical Trades'!I6275</x:f>
      </x:c>
      <x:c r="J6275" s="0">
        <x:f>'Historical Trades'!J6275</x:f>
      </x:c>
      <x:c r="K6275" s="0">
        <x:f>'Historical Trades'!K6275</x:f>
      </x:c>
      <x:c r="L6275" s="0">
        <x:f>'Historical Trades'!L6275</x:f>
      </x:c>
      <x:c r="M6275" s="0">
        <x:f>'Historical Trades'!M6275</x:f>
      </x:c>
      <x:c r="N6275" s="0">
        <x:f>CLEAN('Historical Trades'!O6275)</x:f>
      </x:c>
      <x:c r="P6275" s="14">
        <x:f>IF(G6275="sell",M6275,-M6275)</x:f>
      </x:c>
      <x:c r="Q6275" s="14">
        <x:f>VLOOKUP(N6275,'Currency Rates'!$A$3:$C$32,3,0)</x:f>
      </x:c>
      <x:c r="R6275" s="0">
        <x:f>IF(A6275="SPUS",0,IF(A6275="FWD",0,P6275/Q6275))</x:f>
      </x:c>
    </x:row>
    <x:row r="6276" spans="1:19" x14ac:dyDescent="0.3">
      <x:c r="A6276" s="0">
        <x:f>'Historical Trades'!A6276</x:f>
      </x:c>
      <x:c r="B6276" s="0">
        <x:f>'Historical Trades'!B6276</x:f>
      </x:c>
      <x:c r="C6276" s="23">
        <x:f>'Historical Trades'!C6276</x:f>
      </x:c>
      <x:c r="D6276" s="0">
        <x:f>'Historical Trades'!D6276</x:f>
      </x:c>
      <x:c r="E6276" s="23">
        <x:f>'Historical Trades'!E6276</x:f>
      </x:c>
      <x:c r="F6276" s="0">
        <x:f>'Historical Trades'!F6276</x:f>
      </x:c>
      <x:c r="G6276" s="0">
        <x:f>'Historical Trades'!G6276</x:f>
      </x:c>
      <x:c r="H6276" s="0">
        <x:f>'Historical Trades'!H6276</x:f>
      </x:c>
      <x:c r="I6276" s="0">
        <x:f>'Historical Trades'!I6276</x:f>
      </x:c>
      <x:c r="J6276" s="0">
        <x:f>'Historical Trades'!J6276</x:f>
      </x:c>
      <x:c r="K6276" s="0">
        <x:f>'Historical Trades'!K6276</x:f>
      </x:c>
      <x:c r="L6276" s="0">
        <x:f>'Historical Trades'!L6276</x:f>
      </x:c>
      <x:c r="M6276" s="0">
        <x:f>'Historical Trades'!M6276</x:f>
      </x:c>
      <x:c r="N6276" s="0">
        <x:f>CLEAN('Historical Trades'!O6276)</x:f>
      </x:c>
      <x:c r="P6276" s="14">
        <x:f>IF(G6276="sell",M6276,-M6276)</x:f>
      </x:c>
      <x:c r="Q6276" s="14">
        <x:f>VLOOKUP(N6276,'Currency Rates'!$A$3:$C$32,3,0)</x:f>
      </x:c>
      <x:c r="R6276" s="0">
        <x:f>IF(A6276="SPUS",0,IF(A6276="FWD",0,P6276/Q6276))</x:f>
      </x:c>
    </x:row>
    <x:row r="6277" spans="1:19" x14ac:dyDescent="0.3">
      <x:c r="A6277" s="0">
        <x:f>'Historical Trades'!A6277</x:f>
      </x:c>
      <x:c r="B6277" s="0">
        <x:f>'Historical Trades'!B6277</x:f>
      </x:c>
      <x:c r="C6277" s="23">
        <x:f>'Historical Trades'!C6277</x:f>
      </x:c>
      <x:c r="D6277" s="0">
        <x:f>'Historical Trades'!D6277</x:f>
      </x:c>
      <x:c r="E6277" s="23">
        <x:f>'Historical Trades'!E6277</x:f>
      </x:c>
      <x:c r="F6277" s="0">
        <x:f>'Historical Trades'!F6277</x:f>
      </x:c>
      <x:c r="G6277" s="0">
        <x:f>'Historical Trades'!G6277</x:f>
      </x:c>
      <x:c r="H6277" s="0">
        <x:f>'Historical Trades'!H6277</x:f>
      </x:c>
      <x:c r="I6277" s="0">
        <x:f>'Historical Trades'!I6277</x:f>
      </x:c>
      <x:c r="J6277" s="0">
        <x:f>'Historical Trades'!J6277</x:f>
      </x:c>
      <x:c r="K6277" s="0">
        <x:f>'Historical Trades'!K6277</x:f>
      </x:c>
      <x:c r="L6277" s="0">
        <x:f>'Historical Trades'!L6277</x:f>
      </x:c>
      <x:c r="M6277" s="0">
        <x:f>'Historical Trades'!M6277</x:f>
      </x:c>
      <x:c r="N6277" s="0">
        <x:f>CLEAN('Historical Trades'!O6277)</x:f>
      </x:c>
      <x:c r="P6277" s="14">
        <x:f>IF(G6277="sell",M6277,-M6277)</x:f>
      </x:c>
      <x:c r="Q6277" s="14">
        <x:f>VLOOKUP(N6277,'Currency Rates'!$A$3:$C$32,3,0)</x:f>
      </x:c>
      <x:c r="R6277" s="0">
        <x:f>IF(A6277="SPUS",0,IF(A6277="FWD",0,P6277/Q6277))</x:f>
      </x:c>
    </x:row>
    <x:row r="6278" spans="1:19" x14ac:dyDescent="0.3">
      <x:c r="A6278" s="0">
        <x:f>'Historical Trades'!A6278</x:f>
      </x:c>
      <x:c r="B6278" s="0">
        <x:f>'Historical Trades'!B6278</x:f>
      </x:c>
      <x:c r="C6278" s="23">
        <x:f>'Historical Trades'!C6278</x:f>
      </x:c>
      <x:c r="D6278" s="0">
        <x:f>'Historical Trades'!D6278</x:f>
      </x:c>
      <x:c r="E6278" s="23">
        <x:f>'Historical Trades'!E6278</x:f>
      </x:c>
      <x:c r="F6278" s="0">
        <x:f>'Historical Trades'!F6278</x:f>
      </x:c>
      <x:c r="G6278" s="0">
        <x:f>'Historical Trades'!G6278</x:f>
      </x:c>
      <x:c r="H6278" s="0">
        <x:f>'Historical Trades'!H6278</x:f>
      </x:c>
      <x:c r="I6278" s="0">
        <x:f>'Historical Trades'!I6278</x:f>
      </x:c>
      <x:c r="J6278" s="0">
        <x:f>'Historical Trades'!J6278</x:f>
      </x:c>
      <x:c r="K6278" s="0">
        <x:f>'Historical Trades'!K6278</x:f>
      </x:c>
      <x:c r="L6278" s="0">
        <x:f>'Historical Trades'!L6278</x:f>
      </x:c>
      <x:c r="M6278" s="0">
        <x:f>'Historical Trades'!M6278</x:f>
      </x:c>
      <x:c r="N6278" s="0">
        <x:f>CLEAN('Historical Trades'!O6278)</x:f>
      </x:c>
      <x:c r="P6278" s="14">
        <x:f>IF(G6278="sell",M6278,-M6278)</x:f>
      </x:c>
      <x:c r="Q6278" s="14">
        <x:f>VLOOKUP(N6278,'Currency Rates'!$A$3:$C$32,3,0)</x:f>
      </x:c>
      <x:c r="R6278" s="0">
        <x:f>IF(A6278="SPUS",0,IF(A6278="FWD",0,P6278/Q6278))</x:f>
      </x:c>
    </x:row>
    <x:row r="6279" spans="1:19" x14ac:dyDescent="0.3">
      <x:c r="A6279" s="0">
        <x:f>'Historical Trades'!A6279</x:f>
      </x:c>
      <x:c r="B6279" s="0">
        <x:f>'Historical Trades'!B6279</x:f>
      </x:c>
      <x:c r="C6279" s="23">
        <x:f>'Historical Trades'!C6279</x:f>
      </x:c>
      <x:c r="D6279" s="0">
        <x:f>'Historical Trades'!D6279</x:f>
      </x:c>
      <x:c r="E6279" s="23">
        <x:f>'Historical Trades'!E6279</x:f>
      </x:c>
      <x:c r="F6279" s="0">
        <x:f>'Historical Trades'!F6279</x:f>
      </x:c>
      <x:c r="G6279" s="0">
        <x:f>'Historical Trades'!G6279</x:f>
      </x:c>
      <x:c r="H6279" s="0">
        <x:f>'Historical Trades'!H6279</x:f>
      </x:c>
      <x:c r="I6279" s="0">
        <x:f>'Historical Trades'!I6279</x:f>
      </x:c>
      <x:c r="J6279" s="0">
        <x:f>'Historical Trades'!J6279</x:f>
      </x:c>
      <x:c r="K6279" s="0">
        <x:f>'Historical Trades'!K6279</x:f>
      </x:c>
      <x:c r="L6279" s="0">
        <x:f>'Historical Trades'!L6279</x:f>
      </x:c>
      <x:c r="M6279" s="0">
        <x:f>'Historical Trades'!M6279</x:f>
      </x:c>
      <x:c r="N6279" s="0">
        <x:f>CLEAN('Historical Trades'!O6279)</x:f>
      </x:c>
      <x:c r="P6279" s="14">
        <x:f>IF(G6279="sell",M6279,-M6279)</x:f>
      </x:c>
      <x:c r="Q6279" s="14">
        <x:f>VLOOKUP(N6279,'Currency Rates'!$A$3:$C$32,3,0)</x:f>
      </x:c>
      <x:c r="R6279" s="0">
        <x:f>IF(A6279="SPUS",0,IF(A6279="FWD",0,P6279/Q6279))</x:f>
      </x:c>
    </x:row>
    <x:row r="6280" spans="1:19" x14ac:dyDescent="0.3">
      <x:c r="A6280" s="0">
        <x:f>'Historical Trades'!A6280</x:f>
      </x:c>
      <x:c r="B6280" s="0">
        <x:f>'Historical Trades'!B6280</x:f>
      </x:c>
      <x:c r="C6280" s="23">
        <x:f>'Historical Trades'!C6280</x:f>
      </x:c>
      <x:c r="D6280" s="0">
        <x:f>'Historical Trades'!D6280</x:f>
      </x:c>
      <x:c r="E6280" s="23">
        <x:f>'Historical Trades'!E6280</x:f>
      </x:c>
      <x:c r="F6280" s="0">
        <x:f>'Historical Trades'!F6280</x:f>
      </x:c>
      <x:c r="G6280" s="0">
        <x:f>'Historical Trades'!G6280</x:f>
      </x:c>
      <x:c r="H6280" s="0">
        <x:f>'Historical Trades'!H6280</x:f>
      </x:c>
      <x:c r="I6280" s="0">
        <x:f>'Historical Trades'!I6280</x:f>
      </x:c>
      <x:c r="J6280" s="0">
        <x:f>'Historical Trades'!J6280</x:f>
      </x:c>
      <x:c r="K6280" s="0">
        <x:f>'Historical Trades'!K6280</x:f>
      </x:c>
      <x:c r="L6280" s="0">
        <x:f>'Historical Trades'!L6280</x:f>
      </x:c>
      <x:c r="M6280" s="0">
        <x:f>'Historical Trades'!M6280</x:f>
      </x:c>
      <x:c r="N6280" s="0">
        <x:f>CLEAN('Historical Trades'!O6280)</x:f>
      </x:c>
      <x:c r="P6280" s="14">
        <x:f>IF(G6280="sell",M6280,-M6280)</x:f>
      </x:c>
      <x:c r="Q6280" s="14">
        <x:f>VLOOKUP(N6280,'Currency Rates'!$A$3:$C$32,3,0)</x:f>
      </x:c>
      <x:c r="R6280" s="0">
        <x:f>IF(A6280="SPUS",0,IF(A6280="FWD",0,P6280/Q6280))</x:f>
      </x:c>
    </x:row>
    <x:row r="6281" spans="1:19" x14ac:dyDescent="0.3">
      <x:c r="A6281" s="0">
        <x:f>'Historical Trades'!A6281</x:f>
      </x:c>
      <x:c r="B6281" s="0">
        <x:f>'Historical Trades'!B6281</x:f>
      </x:c>
      <x:c r="C6281" s="23">
        <x:f>'Historical Trades'!C6281</x:f>
      </x:c>
      <x:c r="D6281" s="0">
        <x:f>'Historical Trades'!D6281</x:f>
      </x:c>
      <x:c r="E6281" s="23">
        <x:f>'Historical Trades'!E6281</x:f>
      </x:c>
      <x:c r="F6281" s="0">
        <x:f>'Historical Trades'!F6281</x:f>
      </x:c>
      <x:c r="G6281" s="0">
        <x:f>'Historical Trades'!G6281</x:f>
      </x:c>
      <x:c r="H6281" s="0">
        <x:f>'Historical Trades'!H6281</x:f>
      </x:c>
      <x:c r="I6281" s="0">
        <x:f>'Historical Trades'!I6281</x:f>
      </x:c>
      <x:c r="J6281" s="0">
        <x:f>'Historical Trades'!J6281</x:f>
      </x:c>
      <x:c r="K6281" s="0">
        <x:f>'Historical Trades'!K6281</x:f>
      </x:c>
      <x:c r="L6281" s="0">
        <x:f>'Historical Trades'!L6281</x:f>
      </x:c>
      <x:c r="M6281" s="0">
        <x:f>'Historical Trades'!M6281</x:f>
      </x:c>
      <x:c r="N6281" s="0">
        <x:f>CLEAN('Historical Trades'!O6281)</x:f>
      </x:c>
      <x:c r="P6281" s="14">
        <x:f>IF(G6281="sell",M6281,-M6281)</x:f>
      </x:c>
      <x:c r="Q6281" s="14">
        <x:f>VLOOKUP(N6281,'Currency Rates'!$A$3:$C$32,3,0)</x:f>
      </x:c>
      <x:c r="R6281" s="0">
        <x:f>IF(A6281="SPUS",0,IF(A6281="FWD",0,P6281/Q6281))</x:f>
      </x:c>
    </x:row>
    <x:row r="6282" spans="1:19" x14ac:dyDescent="0.3">
      <x:c r="A6282" s="0">
        <x:f>'Historical Trades'!A6282</x:f>
      </x:c>
      <x:c r="B6282" s="0">
        <x:f>'Historical Trades'!B6282</x:f>
      </x:c>
      <x:c r="C6282" s="23">
        <x:f>'Historical Trades'!C6282</x:f>
      </x:c>
      <x:c r="D6282" s="0">
        <x:f>'Historical Trades'!D6282</x:f>
      </x:c>
      <x:c r="E6282" s="23">
        <x:f>'Historical Trades'!E6282</x:f>
      </x:c>
      <x:c r="F6282" s="0">
        <x:f>'Historical Trades'!F6282</x:f>
      </x:c>
      <x:c r="G6282" s="0">
        <x:f>'Historical Trades'!G6282</x:f>
      </x:c>
      <x:c r="H6282" s="0">
        <x:f>'Historical Trades'!H6282</x:f>
      </x:c>
      <x:c r="I6282" s="0">
        <x:f>'Historical Trades'!I6282</x:f>
      </x:c>
      <x:c r="J6282" s="0">
        <x:f>'Historical Trades'!J6282</x:f>
      </x:c>
      <x:c r="K6282" s="0">
        <x:f>'Historical Trades'!K6282</x:f>
      </x:c>
      <x:c r="L6282" s="0">
        <x:f>'Historical Trades'!L6282</x:f>
      </x:c>
      <x:c r="M6282" s="0">
        <x:f>'Historical Trades'!M6282</x:f>
      </x:c>
      <x:c r="N6282" s="0">
        <x:f>CLEAN('Historical Trades'!O6282)</x:f>
      </x:c>
      <x:c r="P6282" s="14">
        <x:f>IF(G6282="sell",M6282,-M6282)</x:f>
      </x:c>
      <x:c r="Q6282" s="14">
        <x:f>VLOOKUP(N6282,'Currency Rates'!$A$3:$C$32,3,0)</x:f>
      </x:c>
      <x:c r="R6282" s="0">
        <x:f>IF(A6282="SPUS",0,IF(A6282="FWD",0,P6282/Q6282))</x:f>
      </x:c>
    </x:row>
    <x:row r="6283" spans="1:19" x14ac:dyDescent="0.3">
      <x:c r="A6283" s="0">
        <x:f>'Historical Trades'!A6283</x:f>
      </x:c>
      <x:c r="B6283" s="0">
        <x:f>'Historical Trades'!B6283</x:f>
      </x:c>
      <x:c r="C6283" s="23">
        <x:f>'Historical Trades'!C6283</x:f>
      </x:c>
      <x:c r="D6283" s="0">
        <x:f>'Historical Trades'!D6283</x:f>
      </x:c>
      <x:c r="E6283" s="23">
        <x:f>'Historical Trades'!E6283</x:f>
      </x:c>
      <x:c r="F6283" s="0">
        <x:f>'Historical Trades'!F6283</x:f>
      </x:c>
      <x:c r="G6283" s="0">
        <x:f>'Historical Trades'!G6283</x:f>
      </x:c>
      <x:c r="H6283" s="0">
        <x:f>'Historical Trades'!H6283</x:f>
      </x:c>
      <x:c r="I6283" s="0">
        <x:f>'Historical Trades'!I6283</x:f>
      </x:c>
      <x:c r="J6283" s="0">
        <x:f>'Historical Trades'!J6283</x:f>
      </x:c>
      <x:c r="K6283" s="0">
        <x:f>'Historical Trades'!K6283</x:f>
      </x:c>
      <x:c r="L6283" s="0">
        <x:f>'Historical Trades'!L6283</x:f>
      </x:c>
      <x:c r="M6283" s="0">
        <x:f>'Historical Trades'!M6283</x:f>
      </x:c>
      <x:c r="N6283" s="0">
        <x:f>CLEAN('Historical Trades'!O6283)</x:f>
      </x:c>
      <x:c r="P6283" s="14">
        <x:f>IF(G6283="sell",M6283,-M6283)</x:f>
      </x:c>
      <x:c r="Q6283" s="14">
        <x:f>VLOOKUP(N6283,'Currency Rates'!$A$3:$C$32,3,0)</x:f>
      </x:c>
      <x:c r="R6283" s="0">
        <x:f>IF(A6283="SPUS",0,IF(A6283="FWD",0,P6283/Q6283))</x:f>
      </x:c>
    </x:row>
    <x:row r="6284" spans="1:19" x14ac:dyDescent="0.3">
      <x:c r="A6284" s="0">
        <x:f>'Historical Trades'!A6284</x:f>
      </x:c>
      <x:c r="B6284" s="0">
        <x:f>'Historical Trades'!B6284</x:f>
      </x:c>
      <x:c r="C6284" s="23">
        <x:f>'Historical Trades'!C6284</x:f>
      </x:c>
      <x:c r="D6284" s="0">
        <x:f>'Historical Trades'!D6284</x:f>
      </x:c>
      <x:c r="E6284" s="23">
        <x:f>'Historical Trades'!E6284</x:f>
      </x:c>
      <x:c r="F6284" s="0">
        <x:f>'Historical Trades'!F6284</x:f>
      </x:c>
      <x:c r="G6284" s="0">
        <x:f>'Historical Trades'!G6284</x:f>
      </x:c>
      <x:c r="H6284" s="0">
        <x:f>'Historical Trades'!H6284</x:f>
      </x:c>
      <x:c r="I6284" s="0">
        <x:f>'Historical Trades'!I6284</x:f>
      </x:c>
      <x:c r="J6284" s="0">
        <x:f>'Historical Trades'!J6284</x:f>
      </x:c>
      <x:c r="K6284" s="0">
        <x:f>'Historical Trades'!K6284</x:f>
      </x:c>
      <x:c r="L6284" s="0">
        <x:f>'Historical Trades'!L6284</x:f>
      </x:c>
      <x:c r="M6284" s="0">
        <x:f>'Historical Trades'!M6284</x:f>
      </x:c>
      <x:c r="N6284" s="0">
        <x:f>CLEAN('Historical Trades'!O6284)</x:f>
      </x:c>
      <x:c r="P6284" s="14">
        <x:f>IF(G6284="sell",M6284,-M6284)</x:f>
      </x:c>
      <x:c r="Q6284" s="14">
        <x:f>VLOOKUP(N6284,'Currency Rates'!$A$3:$C$32,3,0)</x:f>
      </x:c>
      <x:c r="R6284" s="0">
        <x:f>IF(A6284="SPUS",0,IF(A6284="FWD",0,P6284/Q6284))</x:f>
      </x:c>
    </x:row>
    <x:row r="6285" spans="1:19" x14ac:dyDescent="0.3">
      <x:c r="A6285" s="0">
        <x:f>'Historical Trades'!A6285</x:f>
      </x:c>
      <x:c r="B6285" s="0">
        <x:f>'Historical Trades'!B6285</x:f>
      </x:c>
      <x:c r="C6285" s="23">
        <x:f>'Historical Trades'!C6285</x:f>
      </x:c>
      <x:c r="D6285" s="0">
        <x:f>'Historical Trades'!D6285</x:f>
      </x:c>
      <x:c r="E6285" s="23">
        <x:f>'Historical Trades'!E6285</x:f>
      </x:c>
      <x:c r="F6285" s="0">
        <x:f>'Historical Trades'!F6285</x:f>
      </x:c>
      <x:c r="G6285" s="0">
        <x:f>'Historical Trades'!G6285</x:f>
      </x:c>
      <x:c r="H6285" s="0">
        <x:f>'Historical Trades'!H6285</x:f>
      </x:c>
      <x:c r="I6285" s="0">
        <x:f>'Historical Trades'!I6285</x:f>
      </x:c>
      <x:c r="J6285" s="0">
        <x:f>'Historical Trades'!J6285</x:f>
      </x:c>
      <x:c r="K6285" s="0">
        <x:f>'Historical Trades'!K6285</x:f>
      </x:c>
      <x:c r="L6285" s="0">
        <x:f>'Historical Trades'!L6285</x:f>
      </x:c>
      <x:c r="M6285" s="0">
        <x:f>'Historical Trades'!M6285</x:f>
      </x:c>
      <x:c r="N6285" s="0">
        <x:f>CLEAN('Historical Trades'!O6285)</x:f>
      </x:c>
      <x:c r="P6285" s="14">
        <x:f>IF(G6285="sell",M6285,-M6285)</x:f>
      </x:c>
      <x:c r="Q6285" s="14">
        <x:f>VLOOKUP(N6285,'Currency Rates'!$A$3:$C$32,3,0)</x:f>
      </x:c>
      <x:c r="R6285" s="0">
        <x:f>IF(A6285="SPUS",0,IF(A6285="FWD",0,P6285/Q6285))</x:f>
      </x:c>
    </x:row>
    <x:row r="6286" spans="1:19" x14ac:dyDescent="0.3">
      <x:c r="A6286" s="0">
        <x:f>'Historical Trades'!A6286</x:f>
      </x:c>
      <x:c r="B6286" s="0">
        <x:f>'Historical Trades'!B6286</x:f>
      </x:c>
      <x:c r="C6286" s="23">
        <x:f>'Historical Trades'!C6286</x:f>
      </x:c>
      <x:c r="D6286" s="0">
        <x:f>'Historical Trades'!D6286</x:f>
      </x:c>
      <x:c r="E6286" s="23">
        <x:f>'Historical Trades'!E6286</x:f>
      </x:c>
      <x:c r="F6286" s="0">
        <x:f>'Historical Trades'!F6286</x:f>
      </x:c>
      <x:c r="G6286" s="0">
        <x:f>'Historical Trades'!G6286</x:f>
      </x:c>
      <x:c r="H6286" s="0">
        <x:f>'Historical Trades'!H6286</x:f>
      </x:c>
      <x:c r="I6286" s="0">
        <x:f>'Historical Trades'!I6286</x:f>
      </x:c>
      <x:c r="J6286" s="0">
        <x:f>'Historical Trades'!J6286</x:f>
      </x:c>
      <x:c r="K6286" s="0">
        <x:f>'Historical Trades'!K6286</x:f>
      </x:c>
      <x:c r="L6286" s="0">
        <x:f>'Historical Trades'!L6286</x:f>
      </x:c>
      <x:c r="M6286" s="0">
        <x:f>'Historical Trades'!M6286</x:f>
      </x:c>
      <x:c r="N6286" s="0">
        <x:f>CLEAN('Historical Trades'!O6286)</x:f>
      </x:c>
      <x:c r="P6286" s="14">
        <x:f>IF(G6286="sell",M6286,-M6286)</x:f>
      </x:c>
      <x:c r="Q6286" s="14">
        <x:f>VLOOKUP(N6286,'Currency Rates'!$A$3:$C$32,3,0)</x:f>
      </x:c>
      <x:c r="R6286" s="0">
        <x:f>IF(A6286="SPUS",0,IF(A6286="FWD",0,P6286/Q6286))</x:f>
      </x:c>
    </x:row>
    <x:row r="6287" spans="1:19" x14ac:dyDescent="0.3">
      <x:c r="A6287" s="0">
        <x:f>'Historical Trades'!A6287</x:f>
      </x:c>
      <x:c r="B6287" s="0">
        <x:f>'Historical Trades'!B6287</x:f>
      </x:c>
      <x:c r="C6287" s="23">
        <x:f>'Historical Trades'!C6287</x:f>
      </x:c>
      <x:c r="D6287" s="0">
        <x:f>'Historical Trades'!D6287</x:f>
      </x:c>
      <x:c r="E6287" s="23">
        <x:f>'Historical Trades'!E6287</x:f>
      </x:c>
      <x:c r="F6287" s="0">
        <x:f>'Historical Trades'!F6287</x:f>
      </x:c>
      <x:c r="G6287" s="0">
        <x:f>'Historical Trades'!G6287</x:f>
      </x:c>
      <x:c r="H6287" s="0">
        <x:f>'Historical Trades'!H6287</x:f>
      </x:c>
      <x:c r="I6287" s="0">
        <x:f>'Historical Trades'!I6287</x:f>
      </x:c>
      <x:c r="J6287" s="0">
        <x:f>'Historical Trades'!J6287</x:f>
      </x:c>
      <x:c r="K6287" s="0">
        <x:f>'Historical Trades'!K6287</x:f>
      </x:c>
      <x:c r="L6287" s="0">
        <x:f>'Historical Trades'!L6287</x:f>
      </x:c>
      <x:c r="M6287" s="0">
        <x:f>'Historical Trades'!M6287</x:f>
      </x:c>
      <x:c r="N6287" s="0">
        <x:f>CLEAN('Historical Trades'!O6287)</x:f>
      </x:c>
      <x:c r="P6287" s="14">
        <x:f>IF(G6287="sell",M6287,-M6287)</x:f>
      </x:c>
      <x:c r="Q6287" s="14">
        <x:f>VLOOKUP(N6287,'Currency Rates'!$A$3:$C$32,3,0)</x:f>
      </x:c>
      <x:c r="R6287" s="0">
        <x:f>IF(A6287="SPUS",0,IF(A6287="FWD",0,P6287/Q6287))</x:f>
      </x:c>
    </x:row>
    <x:row r="6288" spans="1:19" x14ac:dyDescent="0.3">
      <x:c r="A6288" s="0">
        <x:f>'Historical Trades'!A6288</x:f>
      </x:c>
      <x:c r="B6288" s="0">
        <x:f>'Historical Trades'!B6288</x:f>
      </x:c>
      <x:c r="C6288" s="23">
        <x:f>'Historical Trades'!C6288</x:f>
      </x:c>
      <x:c r="D6288" s="0">
        <x:f>'Historical Trades'!D6288</x:f>
      </x:c>
      <x:c r="E6288" s="23">
        <x:f>'Historical Trades'!E6288</x:f>
      </x:c>
      <x:c r="F6288" s="0">
        <x:f>'Historical Trades'!F6288</x:f>
      </x:c>
      <x:c r="G6288" s="0">
        <x:f>'Historical Trades'!G6288</x:f>
      </x:c>
      <x:c r="H6288" s="0">
        <x:f>'Historical Trades'!H6288</x:f>
      </x:c>
      <x:c r="I6288" s="0">
        <x:f>'Historical Trades'!I6288</x:f>
      </x:c>
      <x:c r="J6288" s="0">
        <x:f>'Historical Trades'!J6288</x:f>
      </x:c>
      <x:c r="K6288" s="0">
        <x:f>'Historical Trades'!K6288</x:f>
      </x:c>
      <x:c r="L6288" s="0">
        <x:f>'Historical Trades'!L6288</x:f>
      </x:c>
      <x:c r="M6288" s="0">
        <x:f>'Historical Trades'!M6288</x:f>
      </x:c>
      <x:c r="N6288" s="0">
        <x:f>CLEAN('Historical Trades'!O6288)</x:f>
      </x:c>
      <x:c r="P6288" s="14">
        <x:f>IF(G6288="sell",M6288,-M6288)</x:f>
      </x:c>
      <x:c r="Q6288" s="14">
        <x:f>VLOOKUP(N6288,'Currency Rates'!$A$3:$C$32,3,0)</x:f>
      </x:c>
      <x:c r="R6288" s="0">
        <x:f>IF(A6288="SPUS",0,IF(A6288="FWD",0,P6288/Q6288))</x:f>
      </x:c>
    </x:row>
    <x:row r="6289" spans="1:19" x14ac:dyDescent="0.3">
      <x:c r="A6289" s="0">
        <x:f>'Historical Trades'!A6289</x:f>
      </x:c>
      <x:c r="B6289" s="0">
        <x:f>'Historical Trades'!B6289</x:f>
      </x:c>
      <x:c r="C6289" s="23">
        <x:f>'Historical Trades'!C6289</x:f>
      </x:c>
      <x:c r="D6289" s="0">
        <x:f>'Historical Trades'!D6289</x:f>
      </x:c>
      <x:c r="E6289" s="23">
        <x:f>'Historical Trades'!E6289</x:f>
      </x:c>
      <x:c r="F6289" s="0">
        <x:f>'Historical Trades'!F6289</x:f>
      </x:c>
      <x:c r="G6289" s="0">
        <x:f>'Historical Trades'!G6289</x:f>
      </x:c>
      <x:c r="H6289" s="0">
        <x:f>'Historical Trades'!H6289</x:f>
      </x:c>
      <x:c r="I6289" s="0">
        <x:f>'Historical Trades'!I6289</x:f>
      </x:c>
      <x:c r="J6289" s="0">
        <x:f>'Historical Trades'!J6289</x:f>
      </x:c>
      <x:c r="K6289" s="0">
        <x:f>'Historical Trades'!K6289</x:f>
      </x:c>
      <x:c r="L6289" s="0">
        <x:f>'Historical Trades'!L6289</x:f>
      </x:c>
      <x:c r="M6289" s="0">
        <x:f>'Historical Trades'!M6289</x:f>
      </x:c>
      <x:c r="N6289" s="0">
        <x:f>CLEAN('Historical Trades'!O6289)</x:f>
      </x:c>
      <x:c r="P6289" s="14">
        <x:f>IF(G6289="sell",M6289,-M6289)</x:f>
      </x:c>
      <x:c r="Q6289" s="14">
        <x:f>VLOOKUP(N6289,'Currency Rates'!$A$3:$C$32,3,0)</x:f>
      </x:c>
      <x:c r="R6289" s="0">
        <x:f>IF(A6289="SPUS",0,IF(A6289="FWD",0,P6289/Q6289))</x:f>
      </x:c>
    </x:row>
    <x:row r="6290" spans="1:19" x14ac:dyDescent="0.3">
      <x:c r="A6290" s="0">
        <x:f>'Historical Trades'!A6290</x:f>
      </x:c>
      <x:c r="B6290" s="0">
        <x:f>'Historical Trades'!B6290</x:f>
      </x:c>
      <x:c r="C6290" s="23">
        <x:f>'Historical Trades'!C6290</x:f>
      </x:c>
      <x:c r="D6290" s="0">
        <x:f>'Historical Trades'!D6290</x:f>
      </x:c>
      <x:c r="E6290" s="23">
        <x:f>'Historical Trades'!E6290</x:f>
      </x:c>
      <x:c r="F6290" s="0">
        <x:f>'Historical Trades'!F6290</x:f>
      </x:c>
      <x:c r="G6290" s="0">
        <x:f>'Historical Trades'!G6290</x:f>
      </x:c>
      <x:c r="H6290" s="0">
        <x:f>'Historical Trades'!H6290</x:f>
      </x:c>
      <x:c r="I6290" s="0">
        <x:f>'Historical Trades'!I6290</x:f>
      </x:c>
      <x:c r="J6290" s="0">
        <x:f>'Historical Trades'!J6290</x:f>
      </x:c>
      <x:c r="K6290" s="0">
        <x:f>'Historical Trades'!K6290</x:f>
      </x:c>
      <x:c r="L6290" s="0">
        <x:f>'Historical Trades'!L6290</x:f>
      </x:c>
      <x:c r="M6290" s="0">
        <x:f>'Historical Trades'!M6290</x:f>
      </x:c>
      <x:c r="N6290" s="0">
        <x:f>CLEAN('Historical Trades'!O6290)</x:f>
      </x:c>
      <x:c r="P6290" s="14">
        <x:f>IF(G6290="sell",M6290,-M6290)</x:f>
      </x:c>
      <x:c r="Q6290" s="14">
        <x:f>VLOOKUP(N6290,'Currency Rates'!$A$3:$C$32,3,0)</x:f>
      </x:c>
      <x:c r="R6290" s="0">
        <x:f>IF(A6290="SPUS",0,IF(A6290="FWD",0,P6290/Q6290))</x:f>
      </x:c>
    </x:row>
    <x:row r="6291" spans="1:19" x14ac:dyDescent="0.3">
      <x:c r="A6291" s="0">
        <x:f>'Historical Trades'!A6291</x:f>
      </x:c>
      <x:c r="B6291" s="0">
        <x:f>'Historical Trades'!B6291</x:f>
      </x:c>
      <x:c r="C6291" s="23">
        <x:f>'Historical Trades'!C6291</x:f>
      </x:c>
      <x:c r="D6291" s="0">
        <x:f>'Historical Trades'!D6291</x:f>
      </x:c>
      <x:c r="E6291" s="23">
        <x:f>'Historical Trades'!E6291</x:f>
      </x:c>
      <x:c r="F6291" s="0">
        <x:f>'Historical Trades'!F6291</x:f>
      </x:c>
      <x:c r="G6291" s="0">
        <x:f>'Historical Trades'!G6291</x:f>
      </x:c>
      <x:c r="H6291" s="0">
        <x:f>'Historical Trades'!H6291</x:f>
      </x:c>
      <x:c r="I6291" s="0">
        <x:f>'Historical Trades'!I6291</x:f>
      </x:c>
      <x:c r="J6291" s="0">
        <x:f>'Historical Trades'!J6291</x:f>
      </x:c>
      <x:c r="K6291" s="0">
        <x:f>'Historical Trades'!K6291</x:f>
      </x:c>
      <x:c r="L6291" s="0">
        <x:f>'Historical Trades'!L6291</x:f>
      </x:c>
      <x:c r="M6291" s="0">
        <x:f>'Historical Trades'!M6291</x:f>
      </x:c>
      <x:c r="N6291" s="0">
        <x:f>CLEAN('Historical Trades'!O6291)</x:f>
      </x:c>
      <x:c r="P6291" s="14">
        <x:f>IF(G6291="sell",M6291,-M6291)</x:f>
      </x:c>
      <x:c r="Q6291" s="14">
        <x:f>VLOOKUP(N6291,'Currency Rates'!$A$3:$C$32,3,0)</x:f>
      </x:c>
      <x:c r="R6291" s="0">
        <x:f>IF(A6291="SPUS",0,IF(A6291="FWD",0,P6291/Q6291))</x:f>
      </x:c>
    </x:row>
    <x:row r="6292" spans="1:19" x14ac:dyDescent="0.3">
      <x:c r="A6292" s="0">
        <x:f>'Historical Trades'!A6292</x:f>
      </x:c>
      <x:c r="B6292" s="0">
        <x:f>'Historical Trades'!B6292</x:f>
      </x:c>
      <x:c r="C6292" s="23">
        <x:f>'Historical Trades'!C6292</x:f>
      </x:c>
      <x:c r="D6292" s="0">
        <x:f>'Historical Trades'!D6292</x:f>
      </x:c>
      <x:c r="E6292" s="23">
        <x:f>'Historical Trades'!E6292</x:f>
      </x:c>
      <x:c r="F6292" s="0">
        <x:f>'Historical Trades'!F6292</x:f>
      </x:c>
      <x:c r="G6292" s="0">
        <x:f>'Historical Trades'!G6292</x:f>
      </x:c>
      <x:c r="H6292" s="0">
        <x:f>'Historical Trades'!H6292</x:f>
      </x:c>
      <x:c r="I6292" s="0">
        <x:f>'Historical Trades'!I6292</x:f>
      </x:c>
      <x:c r="J6292" s="0">
        <x:f>'Historical Trades'!J6292</x:f>
      </x:c>
      <x:c r="K6292" s="0">
        <x:f>'Historical Trades'!K6292</x:f>
      </x:c>
      <x:c r="L6292" s="0">
        <x:f>'Historical Trades'!L6292</x:f>
      </x:c>
      <x:c r="M6292" s="0">
        <x:f>'Historical Trades'!M6292</x:f>
      </x:c>
      <x:c r="N6292" s="0">
        <x:f>CLEAN('Historical Trades'!O6292)</x:f>
      </x:c>
      <x:c r="P6292" s="14">
        <x:f>IF(G6292="sell",M6292,-M6292)</x:f>
      </x:c>
      <x:c r="Q6292" s="14">
        <x:f>VLOOKUP(N6292,'Currency Rates'!$A$3:$C$32,3,0)</x:f>
      </x:c>
      <x:c r="R6292" s="0">
        <x:f>IF(A6292="SPUS",0,IF(A6292="FWD",0,P6292/Q6292))</x:f>
      </x:c>
    </x:row>
    <x:row r="6293" spans="1:19" x14ac:dyDescent="0.3">
      <x:c r="A6293" s="0">
        <x:f>'Historical Trades'!A6293</x:f>
      </x:c>
      <x:c r="B6293" s="0">
        <x:f>'Historical Trades'!B6293</x:f>
      </x:c>
      <x:c r="C6293" s="23">
        <x:f>'Historical Trades'!C6293</x:f>
      </x:c>
      <x:c r="D6293" s="0">
        <x:f>'Historical Trades'!D6293</x:f>
      </x:c>
      <x:c r="E6293" s="23">
        <x:f>'Historical Trades'!E6293</x:f>
      </x:c>
      <x:c r="F6293" s="0">
        <x:f>'Historical Trades'!F6293</x:f>
      </x:c>
      <x:c r="G6293" s="0">
        <x:f>'Historical Trades'!G6293</x:f>
      </x:c>
      <x:c r="H6293" s="0">
        <x:f>'Historical Trades'!H6293</x:f>
      </x:c>
      <x:c r="I6293" s="0">
        <x:f>'Historical Trades'!I6293</x:f>
      </x:c>
      <x:c r="J6293" s="0">
        <x:f>'Historical Trades'!J6293</x:f>
      </x:c>
      <x:c r="K6293" s="0">
        <x:f>'Historical Trades'!K6293</x:f>
      </x:c>
      <x:c r="L6293" s="0">
        <x:f>'Historical Trades'!L6293</x:f>
      </x:c>
      <x:c r="M6293" s="0">
        <x:f>'Historical Trades'!M6293</x:f>
      </x:c>
      <x:c r="N6293" s="0">
        <x:f>CLEAN('Historical Trades'!O6293)</x:f>
      </x:c>
      <x:c r="P6293" s="14">
        <x:f>IF(G6293="sell",M6293,-M6293)</x:f>
      </x:c>
      <x:c r="Q6293" s="14">
        <x:f>VLOOKUP(N6293,'Currency Rates'!$A$3:$C$32,3,0)</x:f>
      </x:c>
      <x:c r="R6293" s="0">
        <x:f>IF(A6293="SPUS",0,IF(A6293="FWD",0,P6293/Q6293))</x:f>
      </x:c>
    </x:row>
    <x:row r="6294" spans="1:19" x14ac:dyDescent="0.3">
      <x:c r="A6294" s="0">
        <x:f>'Historical Trades'!A6294</x:f>
      </x:c>
      <x:c r="B6294" s="0">
        <x:f>'Historical Trades'!B6294</x:f>
      </x:c>
      <x:c r="C6294" s="23">
        <x:f>'Historical Trades'!C6294</x:f>
      </x:c>
      <x:c r="D6294" s="0">
        <x:f>'Historical Trades'!D6294</x:f>
      </x:c>
      <x:c r="E6294" s="23">
        <x:f>'Historical Trades'!E6294</x:f>
      </x:c>
      <x:c r="F6294" s="0">
        <x:f>'Historical Trades'!F6294</x:f>
      </x:c>
      <x:c r="G6294" s="0">
        <x:f>'Historical Trades'!G6294</x:f>
      </x:c>
      <x:c r="H6294" s="0">
        <x:f>'Historical Trades'!H6294</x:f>
      </x:c>
      <x:c r="I6294" s="0">
        <x:f>'Historical Trades'!I6294</x:f>
      </x:c>
      <x:c r="J6294" s="0">
        <x:f>'Historical Trades'!J6294</x:f>
      </x:c>
      <x:c r="K6294" s="0">
        <x:f>'Historical Trades'!K6294</x:f>
      </x:c>
      <x:c r="L6294" s="0">
        <x:f>'Historical Trades'!L6294</x:f>
      </x:c>
      <x:c r="M6294" s="0">
        <x:f>'Historical Trades'!M6294</x:f>
      </x:c>
      <x:c r="N6294" s="0">
        <x:f>CLEAN('Historical Trades'!O6294)</x:f>
      </x:c>
      <x:c r="P6294" s="14">
        <x:f>IF(G6294="sell",M6294,-M6294)</x:f>
      </x:c>
      <x:c r="Q6294" s="14">
        <x:f>VLOOKUP(N6294,'Currency Rates'!$A$3:$C$32,3,0)</x:f>
      </x:c>
      <x:c r="R6294" s="0">
        <x:f>IF(A6294="SPUS",0,IF(A6294="FWD",0,P6294/Q6294))</x:f>
      </x:c>
    </x:row>
    <x:row r="6295" spans="1:19" x14ac:dyDescent="0.3">
      <x:c r="A6295" s="0">
        <x:f>'Historical Trades'!A6295</x:f>
      </x:c>
      <x:c r="B6295" s="0">
        <x:f>'Historical Trades'!B6295</x:f>
      </x:c>
      <x:c r="C6295" s="23">
        <x:f>'Historical Trades'!C6295</x:f>
      </x:c>
      <x:c r="D6295" s="0">
        <x:f>'Historical Trades'!D6295</x:f>
      </x:c>
      <x:c r="E6295" s="23">
        <x:f>'Historical Trades'!E6295</x:f>
      </x:c>
      <x:c r="F6295" s="0">
        <x:f>'Historical Trades'!F6295</x:f>
      </x:c>
      <x:c r="G6295" s="0">
        <x:f>'Historical Trades'!G6295</x:f>
      </x:c>
      <x:c r="H6295" s="0">
        <x:f>'Historical Trades'!H6295</x:f>
      </x:c>
      <x:c r="I6295" s="0">
        <x:f>'Historical Trades'!I6295</x:f>
      </x:c>
      <x:c r="J6295" s="0">
        <x:f>'Historical Trades'!J6295</x:f>
      </x:c>
      <x:c r="K6295" s="0">
        <x:f>'Historical Trades'!K6295</x:f>
      </x:c>
      <x:c r="L6295" s="0">
        <x:f>'Historical Trades'!L6295</x:f>
      </x:c>
      <x:c r="M6295" s="0">
        <x:f>'Historical Trades'!M6295</x:f>
      </x:c>
      <x:c r="N6295" s="0">
        <x:f>CLEAN('Historical Trades'!O6295)</x:f>
      </x:c>
      <x:c r="P6295" s="14">
        <x:f>IF(G6295="sell",M6295,-M6295)</x:f>
      </x:c>
      <x:c r="Q6295" s="14">
        <x:f>VLOOKUP(N6295,'Currency Rates'!$A$3:$C$32,3,0)</x:f>
      </x:c>
      <x:c r="R6295" s="0">
        <x:f>IF(A6295="SPUS",0,IF(A6295="FWD",0,P6295/Q6295))</x:f>
      </x:c>
    </x:row>
    <x:row r="6296" spans="1:19" x14ac:dyDescent="0.3">
      <x:c r="A6296" s="0">
        <x:f>'Historical Trades'!A6296</x:f>
      </x:c>
      <x:c r="B6296" s="0">
        <x:f>'Historical Trades'!B6296</x:f>
      </x:c>
      <x:c r="C6296" s="23">
        <x:f>'Historical Trades'!C6296</x:f>
      </x:c>
      <x:c r="D6296" s="0">
        <x:f>'Historical Trades'!D6296</x:f>
      </x:c>
      <x:c r="E6296" s="23">
        <x:f>'Historical Trades'!E6296</x:f>
      </x:c>
      <x:c r="F6296" s="0">
        <x:f>'Historical Trades'!F6296</x:f>
      </x:c>
      <x:c r="G6296" s="0">
        <x:f>'Historical Trades'!G6296</x:f>
      </x:c>
      <x:c r="H6296" s="0">
        <x:f>'Historical Trades'!H6296</x:f>
      </x:c>
      <x:c r="I6296" s="0">
        <x:f>'Historical Trades'!I6296</x:f>
      </x:c>
      <x:c r="J6296" s="0">
        <x:f>'Historical Trades'!J6296</x:f>
      </x:c>
      <x:c r="K6296" s="0">
        <x:f>'Historical Trades'!K6296</x:f>
      </x:c>
      <x:c r="L6296" s="0">
        <x:f>'Historical Trades'!L6296</x:f>
      </x:c>
      <x:c r="M6296" s="0">
        <x:f>'Historical Trades'!M6296</x:f>
      </x:c>
      <x:c r="N6296" s="0">
        <x:f>CLEAN('Historical Trades'!O6296)</x:f>
      </x:c>
      <x:c r="P6296" s="14">
        <x:f>IF(G6296="sell",M6296,-M6296)</x:f>
      </x:c>
      <x:c r="Q6296" s="14">
        <x:f>VLOOKUP(N6296,'Currency Rates'!$A$3:$C$32,3,0)</x:f>
      </x:c>
      <x:c r="R6296" s="0">
        <x:f>IF(A6296="SPUS",0,IF(A6296="FWD",0,P6296/Q6296))</x:f>
      </x:c>
    </x:row>
    <x:row r="6297" spans="1:19" x14ac:dyDescent="0.3">
      <x:c r="A6297" s="0">
        <x:f>'Historical Trades'!A6297</x:f>
      </x:c>
      <x:c r="B6297" s="0">
        <x:f>'Historical Trades'!B6297</x:f>
      </x:c>
      <x:c r="C6297" s="23">
        <x:f>'Historical Trades'!C6297</x:f>
      </x:c>
      <x:c r="D6297" s="0">
        <x:f>'Historical Trades'!D6297</x:f>
      </x:c>
      <x:c r="E6297" s="23">
        <x:f>'Historical Trades'!E6297</x:f>
      </x:c>
      <x:c r="F6297" s="0">
        <x:f>'Historical Trades'!F6297</x:f>
      </x:c>
      <x:c r="G6297" s="0">
        <x:f>'Historical Trades'!G6297</x:f>
      </x:c>
      <x:c r="H6297" s="0">
        <x:f>'Historical Trades'!H6297</x:f>
      </x:c>
      <x:c r="I6297" s="0">
        <x:f>'Historical Trades'!I6297</x:f>
      </x:c>
      <x:c r="J6297" s="0">
        <x:f>'Historical Trades'!J6297</x:f>
      </x:c>
      <x:c r="K6297" s="0">
        <x:f>'Historical Trades'!K6297</x:f>
      </x:c>
      <x:c r="L6297" s="0">
        <x:f>'Historical Trades'!L6297</x:f>
      </x:c>
      <x:c r="M6297" s="0">
        <x:f>'Historical Trades'!M6297</x:f>
      </x:c>
      <x:c r="N6297" s="0">
        <x:f>CLEAN('Historical Trades'!O6297)</x:f>
      </x:c>
      <x:c r="P6297" s="14">
        <x:f>IF(G6297="sell",M6297,-M6297)</x:f>
      </x:c>
      <x:c r="Q6297" s="14">
        <x:f>VLOOKUP(N6297,'Currency Rates'!$A$3:$C$32,3,0)</x:f>
      </x:c>
      <x:c r="R6297" s="0">
        <x:f>IF(A6297="SPUS",0,IF(A6297="FWD",0,P6297/Q6297))</x:f>
      </x:c>
    </x:row>
    <x:row r="6298" spans="1:19" x14ac:dyDescent="0.3">
      <x:c r="A6298" s="0">
        <x:f>'Historical Trades'!A6298</x:f>
      </x:c>
      <x:c r="B6298" s="0">
        <x:f>'Historical Trades'!B6298</x:f>
      </x:c>
      <x:c r="C6298" s="23">
        <x:f>'Historical Trades'!C6298</x:f>
      </x:c>
      <x:c r="D6298" s="0">
        <x:f>'Historical Trades'!D6298</x:f>
      </x:c>
      <x:c r="E6298" s="23">
        <x:f>'Historical Trades'!E6298</x:f>
      </x:c>
      <x:c r="F6298" s="0">
        <x:f>'Historical Trades'!F6298</x:f>
      </x:c>
      <x:c r="G6298" s="0">
        <x:f>'Historical Trades'!G6298</x:f>
      </x:c>
      <x:c r="H6298" s="0">
        <x:f>'Historical Trades'!H6298</x:f>
      </x:c>
      <x:c r="I6298" s="0">
        <x:f>'Historical Trades'!I6298</x:f>
      </x:c>
      <x:c r="J6298" s="0">
        <x:f>'Historical Trades'!J6298</x:f>
      </x:c>
      <x:c r="K6298" s="0">
        <x:f>'Historical Trades'!K6298</x:f>
      </x:c>
      <x:c r="L6298" s="0">
        <x:f>'Historical Trades'!L6298</x:f>
      </x:c>
      <x:c r="M6298" s="0">
        <x:f>'Historical Trades'!M6298</x:f>
      </x:c>
      <x:c r="N6298" s="0">
        <x:f>CLEAN('Historical Trades'!O6298)</x:f>
      </x:c>
      <x:c r="P6298" s="14">
        <x:f>IF(G6298="sell",M6298,-M6298)</x:f>
      </x:c>
      <x:c r="Q6298" s="14">
        <x:f>VLOOKUP(N6298,'Currency Rates'!$A$3:$C$32,3,0)</x:f>
      </x:c>
      <x:c r="R6298" s="0">
        <x:f>IF(A6298="SPUS",0,IF(A6298="FWD",0,P6298/Q6298))</x:f>
      </x:c>
    </x:row>
    <x:row r="6299" spans="1:19" x14ac:dyDescent="0.3">
      <x:c r="A6299" s="0">
        <x:f>'Historical Trades'!A6299</x:f>
      </x:c>
      <x:c r="B6299" s="0">
        <x:f>'Historical Trades'!B6299</x:f>
      </x:c>
      <x:c r="C6299" s="23">
        <x:f>'Historical Trades'!C6299</x:f>
      </x:c>
      <x:c r="D6299" s="0">
        <x:f>'Historical Trades'!D6299</x:f>
      </x:c>
      <x:c r="E6299" s="23">
        <x:f>'Historical Trades'!E6299</x:f>
      </x:c>
      <x:c r="F6299" s="0">
        <x:f>'Historical Trades'!F6299</x:f>
      </x:c>
      <x:c r="G6299" s="0">
        <x:f>'Historical Trades'!G6299</x:f>
      </x:c>
      <x:c r="H6299" s="0">
        <x:f>'Historical Trades'!H6299</x:f>
      </x:c>
      <x:c r="I6299" s="0">
        <x:f>'Historical Trades'!I6299</x:f>
      </x:c>
      <x:c r="J6299" s="0">
        <x:f>'Historical Trades'!J6299</x:f>
      </x:c>
      <x:c r="K6299" s="0">
        <x:f>'Historical Trades'!K6299</x:f>
      </x:c>
      <x:c r="L6299" s="0">
        <x:f>'Historical Trades'!L6299</x:f>
      </x:c>
      <x:c r="M6299" s="0">
        <x:f>'Historical Trades'!M6299</x:f>
      </x:c>
      <x:c r="N6299" s="0">
        <x:f>CLEAN('Historical Trades'!O6299)</x:f>
      </x:c>
      <x:c r="P6299" s="14">
        <x:f>IF(G6299="sell",M6299,-M6299)</x:f>
      </x:c>
      <x:c r="Q6299" s="14">
        <x:f>VLOOKUP(N6299,'Currency Rates'!$A$3:$C$32,3,0)</x:f>
      </x:c>
      <x:c r="R6299" s="0">
        <x:f>IF(A6299="SPUS",0,IF(A6299="FWD",0,P6299/Q6299))</x:f>
      </x:c>
    </x:row>
    <x:row r="6300" spans="1:19" x14ac:dyDescent="0.3">
      <x:c r="A6300" s="0">
        <x:f>'Historical Trades'!A6300</x:f>
      </x:c>
      <x:c r="B6300" s="0">
        <x:f>'Historical Trades'!B6300</x:f>
      </x:c>
      <x:c r="C6300" s="23">
        <x:f>'Historical Trades'!C6300</x:f>
      </x:c>
      <x:c r="D6300" s="0">
        <x:f>'Historical Trades'!D6300</x:f>
      </x:c>
      <x:c r="E6300" s="23">
        <x:f>'Historical Trades'!E6300</x:f>
      </x:c>
      <x:c r="F6300" s="0">
        <x:f>'Historical Trades'!F6300</x:f>
      </x:c>
      <x:c r="G6300" s="0">
        <x:f>'Historical Trades'!G6300</x:f>
      </x:c>
      <x:c r="H6300" s="0">
        <x:f>'Historical Trades'!H6300</x:f>
      </x:c>
      <x:c r="I6300" s="0">
        <x:f>'Historical Trades'!I6300</x:f>
      </x:c>
      <x:c r="J6300" s="0">
        <x:f>'Historical Trades'!J6300</x:f>
      </x:c>
      <x:c r="K6300" s="0">
        <x:f>'Historical Trades'!K6300</x:f>
      </x:c>
      <x:c r="L6300" s="0">
        <x:f>'Historical Trades'!L6300</x:f>
      </x:c>
      <x:c r="M6300" s="0">
        <x:f>'Historical Trades'!M6300</x:f>
      </x:c>
      <x:c r="N6300" s="0">
        <x:f>CLEAN('Historical Trades'!O6300)</x:f>
      </x:c>
      <x:c r="P6300" s="14">
        <x:f>IF(G6300="sell",M6300,-M6300)</x:f>
      </x:c>
      <x:c r="Q6300" s="14">
        <x:f>VLOOKUP(N6300,'Currency Rates'!$A$3:$C$32,3,0)</x:f>
      </x:c>
      <x:c r="R6300" s="0">
        <x:f>IF(A6300="SPUS",0,IF(A6300="FWD",0,P6300/Q6300))</x:f>
      </x:c>
    </x:row>
    <x:row r="6301" spans="1:19" x14ac:dyDescent="0.3">
      <x:c r="A6301" s="0">
        <x:f>'Historical Trades'!A6301</x:f>
      </x:c>
      <x:c r="B6301" s="0">
        <x:f>'Historical Trades'!B6301</x:f>
      </x:c>
      <x:c r="C6301" s="23">
        <x:f>'Historical Trades'!C6301</x:f>
      </x:c>
      <x:c r="D6301" s="0">
        <x:f>'Historical Trades'!D6301</x:f>
      </x:c>
      <x:c r="E6301" s="23">
        <x:f>'Historical Trades'!E6301</x:f>
      </x:c>
      <x:c r="F6301" s="0">
        <x:f>'Historical Trades'!F6301</x:f>
      </x:c>
      <x:c r="G6301" s="0">
        <x:f>'Historical Trades'!G6301</x:f>
      </x:c>
      <x:c r="H6301" s="0">
        <x:f>'Historical Trades'!H6301</x:f>
      </x:c>
      <x:c r="I6301" s="0">
        <x:f>'Historical Trades'!I6301</x:f>
      </x:c>
      <x:c r="J6301" s="0">
        <x:f>'Historical Trades'!J6301</x:f>
      </x:c>
      <x:c r="K6301" s="0">
        <x:f>'Historical Trades'!K6301</x:f>
      </x:c>
      <x:c r="L6301" s="0">
        <x:f>'Historical Trades'!L6301</x:f>
      </x:c>
      <x:c r="M6301" s="0">
        <x:f>'Historical Trades'!M6301</x:f>
      </x:c>
      <x:c r="N6301" s="0">
        <x:f>CLEAN('Historical Trades'!O6301)</x:f>
      </x:c>
      <x:c r="P6301" s="14">
        <x:f>IF(G6301="sell",M6301,-M6301)</x:f>
      </x:c>
      <x:c r="Q6301" s="14">
        <x:f>VLOOKUP(N6301,'Currency Rates'!$A$3:$C$32,3,0)</x:f>
      </x:c>
      <x:c r="R6301" s="0">
        <x:f>IF(A6301="SPUS",0,IF(A6301="FWD",0,P6301/Q6301))</x:f>
      </x:c>
    </x:row>
    <x:row r="6302" spans="1:19" x14ac:dyDescent="0.3">
      <x:c r="A6302" s="0">
        <x:f>'Historical Trades'!A6302</x:f>
      </x:c>
      <x:c r="B6302" s="0">
        <x:f>'Historical Trades'!B6302</x:f>
      </x:c>
      <x:c r="C6302" s="23">
        <x:f>'Historical Trades'!C6302</x:f>
      </x:c>
      <x:c r="D6302" s="0">
        <x:f>'Historical Trades'!D6302</x:f>
      </x:c>
      <x:c r="E6302" s="23">
        <x:f>'Historical Trades'!E6302</x:f>
      </x:c>
      <x:c r="F6302" s="0">
        <x:f>'Historical Trades'!F6302</x:f>
      </x:c>
      <x:c r="G6302" s="0">
        <x:f>'Historical Trades'!G6302</x:f>
      </x:c>
      <x:c r="H6302" s="0">
        <x:f>'Historical Trades'!H6302</x:f>
      </x:c>
      <x:c r="I6302" s="0">
        <x:f>'Historical Trades'!I6302</x:f>
      </x:c>
      <x:c r="J6302" s="0">
        <x:f>'Historical Trades'!J6302</x:f>
      </x:c>
      <x:c r="K6302" s="0">
        <x:f>'Historical Trades'!K6302</x:f>
      </x:c>
      <x:c r="L6302" s="0">
        <x:f>'Historical Trades'!L6302</x:f>
      </x:c>
      <x:c r="M6302" s="0">
        <x:f>'Historical Trades'!M6302</x:f>
      </x:c>
      <x:c r="N6302" s="0">
        <x:f>CLEAN('Historical Trades'!O6302)</x:f>
      </x:c>
      <x:c r="P6302" s="14">
        <x:f>IF(G6302="sell",M6302,-M6302)</x:f>
      </x:c>
      <x:c r="Q6302" s="14">
        <x:f>VLOOKUP(N6302,'Currency Rates'!$A$3:$C$32,3,0)</x:f>
      </x:c>
      <x:c r="R6302" s="0">
        <x:f>IF(A6302="SPUS",0,IF(A6302="FWD",0,P6302/Q6302))</x:f>
      </x:c>
    </x:row>
    <x:row r="6303" spans="1:19" x14ac:dyDescent="0.3">
      <x:c r="A6303" s="0">
        <x:f>'Historical Trades'!A6303</x:f>
      </x:c>
      <x:c r="B6303" s="0">
        <x:f>'Historical Trades'!B6303</x:f>
      </x:c>
      <x:c r="C6303" s="23">
        <x:f>'Historical Trades'!C6303</x:f>
      </x:c>
      <x:c r="D6303" s="0">
        <x:f>'Historical Trades'!D6303</x:f>
      </x:c>
      <x:c r="E6303" s="23">
        <x:f>'Historical Trades'!E6303</x:f>
      </x:c>
      <x:c r="F6303" s="0">
        <x:f>'Historical Trades'!F6303</x:f>
      </x:c>
      <x:c r="G6303" s="0">
        <x:f>'Historical Trades'!G6303</x:f>
      </x:c>
      <x:c r="H6303" s="0">
        <x:f>'Historical Trades'!H6303</x:f>
      </x:c>
      <x:c r="I6303" s="0">
        <x:f>'Historical Trades'!I6303</x:f>
      </x:c>
      <x:c r="J6303" s="0">
        <x:f>'Historical Trades'!J6303</x:f>
      </x:c>
      <x:c r="K6303" s="0">
        <x:f>'Historical Trades'!K6303</x:f>
      </x:c>
      <x:c r="L6303" s="0">
        <x:f>'Historical Trades'!L6303</x:f>
      </x:c>
      <x:c r="M6303" s="0">
        <x:f>'Historical Trades'!M6303</x:f>
      </x:c>
      <x:c r="N6303" s="0">
        <x:f>CLEAN('Historical Trades'!O6303)</x:f>
      </x:c>
      <x:c r="P6303" s="14">
        <x:f>IF(G6303="sell",M6303,-M6303)</x:f>
      </x:c>
      <x:c r="Q6303" s="14">
        <x:f>VLOOKUP(N6303,'Currency Rates'!$A$3:$C$32,3,0)</x:f>
      </x:c>
      <x:c r="R6303" s="0">
        <x:f>IF(A6303="SPUS",0,IF(A6303="FWD",0,P6303/Q6303))</x:f>
      </x:c>
    </x:row>
    <x:row r="6304" spans="1:19" x14ac:dyDescent="0.3">
      <x:c r="A6304" s="0">
        <x:f>'Historical Trades'!A6304</x:f>
      </x:c>
      <x:c r="B6304" s="0">
        <x:f>'Historical Trades'!B6304</x:f>
      </x:c>
      <x:c r="C6304" s="23">
        <x:f>'Historical Trades'!C6304</x:f>
      </x:c>
      <x:c r="D6304" s="0">
        <x:f>'Historical Trades'!D6304</x:f>
      </x:c>
      <x:c r="E6304" s="23">
        <x:f>'Historical Trades'!E6304</x:f>
      </x:c>
      <x:c r="F6304" s="0">
        <x:f>'Historical Trades'!F6304</x:f>
      </x:c>
      <x:c r="G6304" s="0">
        <x:f>'Historical Trades'!G6304</x:f>
      </x:c>
      <x:c r="H6304" s="0">
        <x:f>'Historical Trades'!H6304</x:f>
      </x:c>
      <x:c r="I6304" s="0">
        <x:f>'Historical Trades'!I6304</x:f>
      </x:c>
      <x:c r="J6304" s="0">
        <x:f>'Historical Trades'!J6304</x:f>
      </x:c>
      <x:c r="K6304" s="0">
        <x:f>'Historical Trades'!K6304</x:f>
      </x:c>
      <x:c r="L6304" s="0">
        <x:f>'Historical Trades'!L6304</x:f>
      </x:c>
      <x:c r="M6304" s="0">
        <x:f>'Historical Trades'!M6304</x:f>
      </x:c>
      <x:c r="N6304" s="0">
        <x:f>CLEAN('Historical Trades'!O6304)</x:f>
      </x:c>
      <x:c r="P6304" s="14">
        <x:f>IF(G6304="sell",M6304,-M6304)</x:f>
      </x:c>
      <x:c r="Q6304" s="14">
        <x:f>VLOOKUP(N6304,'Currency Rates'!$A$3:$C$32,3,0)</x:f>
      </x:c>
      <x:c r="R6304" s="0">
        <x:f>IF(A6304="SPUS",0,IF(A6304="FWD",0,P6304/Q6304))</x:f>
      </x:c>
    </x:row>
    <x:row r="6305" spans="1:19" x14ac:dyDescent="0.3">
      <x:c r="A6305" s="0">
        <x:f>'Historical Trades'!A6305</x:f>
      </x:c>
      <x:c r="B6305" s="0">
        <x:f>'Historical Trades'!B6305</x:f>
      </x:c>
      <x:c r="C6305" s="23">
        <x:f>'Historical Trades'!C6305</x:f>
      </x:c>
      <x:c r="D6305" s="0">
        <x:f>'Historical Trades'!D6305</x:f>
      </x:c>
      <x:c r="E6305" s="23">
        <x:f>'Historical Trades'!E6305</x:f>
      </x:c>
      <x:c r="F6305" s="0">
        <x:f>'Historical Trades'!F6305</x:f>
      </x:c>
      <x:c r="G6305" s="0">
        <x:f>'Historical Trades'!G6305</x:f>
      </x:c>
      <x:c r="H6305" s="0">
        <x:f>'Historical Trades'!H6305</x:f>
      </x:c>
      <x:c r="I6305" s="0">
        <x:f>'Historical Trades'!I6305</x:f>
      </x:c>
      <x:c r="J6305" s="0">
        <x:f>'Historical Trades'!J6305</x:f>
      </x:c>
      <x:c r="K6305" s="0">
        <x:f>'Historical Trades'!K6305</x:f>
      </x:c>
      <x:c r="L6305" s="0">
        <x:f>'Historical Trades'!L6305</x:f>
      </x:c>
      <x:c r="M6305" s="0">
        <x:f>'Historical Trades'!M6305</x:f>
      </x:c>
      <x:c r="N6305" s="0">
        <x:f>CLEAN('Historical Trades'!O6305)</x:f>
      </x:c>
      <x:c r="P6305" s="14">
        <x:f>IF(G6305="sell",M6305,-M6305)</x:f>
      </x:c>
      <x:c r="Q6305" s="14">
        <x:f>VLOOKUP(N6305,'Currency Rates'!$A$3:$C$32,3,0)</x:f>
      </x:c>
      <x:c r="R6305" s="0">
        <x:f>IF(A6305="SPUS",0,IF(A6305="FWD",0,P6305/Q6305))</x:f>
      </x:c>
    </x:row>
    <x:row r="6306" spans="1:19" x14ac:dyDescent="0.3">
      <x:c r="A6306" s="0">
        <x:f>'Historical Trades'!A6306</x:f>
      </x:c>
      <x:c r="B6306" s="0">
        <x:f>'Historical Trades'!B6306</x:f>
      </x:c>
      <x:c r="C6306" s="23">
        <x:f>'Historical Trades'!C6306</x:f>
      </x:c>
      <x:c r="D6306" s="0">
        <x:f>'Historical Trades'!D6306</x:f>
      </x:c>
      <x:c r="E6306" s="23">
        <x:f>'Historical Trades'!E6306</x:f>
      </x:c>
      <x:c r="F6306" s="0">
        <x:f>'Historical Trades'!F6306</x:f>
      </x:c>
      <x:c r="G6306" s="0">
        <x:f>'Historical Trades'!G6306</x:f>
      </x:c>
      <x:c r="H6306" s="0">
        <x:f>'Historical Trades'!H6306</x:f>
      </x:c>
      <x:c r="I6306" s="0">
        <x:f>'Historical Trades'!I6306</x:f>
      </x:c>
      <x:c r="J6306" s="0">
        <x:f>'Historical Trades'!J6306</x:f>
      </x:c>
      <x:c r="K6306" s="0">
        <x:f>'Historical Trades'!K6306</x:f>
      </x:c>
      <x:c r="L6306" s="0">
        <x:f>'Historical Trades'!L6306</x:f>
      </x:c>
      <x:c r="M6306" s="0">
        <x:f>'Historical Trades'!M6306</x:f>
      </x:c>
      <x:c r="N6306" s="0">
        <x:f>CLEAN('Historical Trades'!O6306)</x:f>
      </x:c>
      <x:c r="P6306" s="14">
        <x:f>IF(G6306="sell",M6306,-M6306)</x:f>
      </x:c>
      <x:c r="Q6306" s="14">
        <x:f>VLOOKUP(N6306,'Currency Rates'!$A$3:$C$32,3,0)</x:f>
      </x:c>
      <x:c r="R6306" s="0">
        <x:f>IF(A6306="SPUS",0,IF(A6306="FWD",0,P6306/Q6306))</x:f>
      </x:c>
    </x:row>
    <x:row r="6307" spans="1:19" x14ac:dyDescent="0.3">
      <x:c r="A6307" s="0">
        <x:f>'Historical Trades'!A6307</x:f>
      </x:c>
      <x:c r="B6307" s="0">
        <x:f>'Historical Trades'!B6307</x:f>
      </x:c>
      <x:c r="C6307" s="23">
        <x:f>'Historical Trades'!C6307</x:f>
      </x:c>
      <x:c r="D6307" s="0">
        <x:f>'Historical Trades'!D6307</x:f>
      </x:c>
      <x:c r="E6307" s="23">
        <x:f>'Historical Trades'!E6307</x:f>
      </x:c>
      <x:c r="F6307" s="0">
        <x:f>'Historical Trades'!F6307</x:f>
      </x:c>
      <x:c r="G6307" s="0">
        <x:f>'Historical Trades'!G6307</x:f>
      </x:c>
      <x:c r="H6307" s="0">
        <x:f>'Historical Trades'!H6307</x:f>
      </x:c>
      <x:c r="I6307" s="0">
        <x:f>'Historical Trades'!I6307</x:f>
      </x:c>
      <x:c r="J6307" s="0">
        <x:f>'Historical Trades'!J6307</x:f>
      </x:c>
      <x:c r="K6307" s="0">
        <x:f>'Historical Trades'!K6307</x:f>
      </x:c>
      <x:c r="L6307" s="0">
        <x:f>'Historical Trades'!L6307</x:f>
      </x:c>
      <x:c r="M6307" s="0">
        <x:f>'Historical Trades'!M6307</x:f>
      </x:c>
      <x:c r="N6307" s="0">
        <x:f>CLEAN('Historical Trades'!O6307)</x:f>
      </x:c>
      <x:c r="P6307" s="14">
        <x:f>IF(G6307="sell",M6307,-M6307)</x:f>
      </x:c>
      <x:c r="Q6307" s="14">
        <x:f>VLOOKUP(N6307,'Currency Rates'!$A$3:$C$32,3,0)</x:f>
      </x:c>
      <x:c r="R6307" s="0">
        <x:f>IF(A6307="SPUS",0,IF(A6307="FWD",0,P6307/Q6307))</x:f>
      </x:c>
    </x:row>
    <x:row r="6308" spans="1:19" x14ac:dyDescent="0.3">
      <x:c r="A6308" s="0">
        <x:f>'Historical Trades'!A6308</x:f>
      </x:c>
      <x:c r="B6308" s="0">
        <x:f>'Historical Trades'!B6308</x:f>
      </x:c>
      <x:c r="C6308" s="23">
        <x:f>'Historical Trades'!C6308</x:f>
      </x:c>
      <x:c r="D6308" s="0">
        <x:f>'Historical Trades'!D6308</x:f>
      </x:c>
      <x:c r="E6308" s="23">
        <x:f>'Historical Trades'!E6308</x:f>
      </x:c>
      <x:c r="F6308" s="0">
        <x:f>'Historical Trades'!F6308</x:f>
      </x:c>
      <x:c r="G6308" s="0">
        <x:f>'Historical Trades'!G6308</x:f>
      </x:c>
      <x:c r="H6308" s="0">
        <x:f>'Historical Trades'!H6308</x:f>
      </x:c>
      <x:c r="I6308" s="0">
        <x:f>'Historical Trades'!I6308</x:f>
      </x:c>
      <x:c r="J6308" s="0">
        <x:f>'Historical Trades'!J6308</x:f>
      </x:c>
      <x:c r="K6308" s="0">
        <x:f>'Historical Trades'!K6308</x:f>
      </x:c>
      <x:c r="L6308" s="0">
        <x:f>'Historical Trades'!L6308</x:f>
      </x:c>
      <x:c r="M6308" s="0">
        <x:f>'Historical Trades'!M6308</x:f>
      </x:c>
      <x:c r="N6308" s="0">
        <x:f>CLEAN('Historical Trades'!O6308)</x:f>
      </x:c>
      <x:c r="P6308" s="14">
        <x:f>IF(G6308="sell",M6308,-M6308)</x:f>
      </x:c>
      <x:c r="Q6308" s="14">
        <x:f>VLOOKUP(N6308,'Currency Rates'!$A$3:$C$32,3,0)</x:f>
      </x:c>
      <x:c r="R6308" s="0">
        <x:f>IF(A6308="SPUS",0,IF(A6308="FWD",0,P6308/Q6308))</x:f>
      </x:c>
    </x:row>
    <x:row r="6309" spans="1:19" x14ac:dyDescent="0.3">
      <x:c r="A6309" s="0">
        <x:f>'Historical Trades'!A6309</x:f>
      </x:c>
      <x:c r="B6309" s="0">
        <x:f>'Historical Trades'!B6309</x:f>
      </x:c>
      <x:c r="C6309" s="23">
        <x:f>'Historical Trades'!C6309</x:f>
      </x:c>
      <x:c r="D6309" s="0">
        <x:f>'Historical Trades'!D6309</x:f>
      </x:c>
      <x:c r="E6309" s="23">
        <x:f>'Historical Trades'!E6309</x:f>
      </x:c>
      <x:c r="F6309" s="0">
        <x:f>'Historical Trades'!F6309</x:f>
      </x:c>
      <x:c r="G6309" s="0">
        <x:f>'Historical Trades'!G6309</x:f>
      </x:c>
      <x:c r="H6309" s="0">
        <x:f>'Historical Trades'!H6309</x:f>
      </x:c>
      <x:c r="I6309" s="0">
        <x:f>'Historical Trades'!I6309</x:f>
      </x:c>
      <x:c r="J6309" s="0">
        <x:f>'Historical Trades'!J6309</x:f>
      </x:c>
      <x:c r="K6309" s="0">
        <x:f>'Historical Trades'!K6309</x:f>
      </x:c>
      <x:c r="L6309" s="0">
        <x:f>'Historical Trades'!L6309</x:f>
      </x:c>
      <x:c r="M6309" s="0">
        <x:f>'Historical Trades'!M6309</x:f>
      </x:c>
      <x:c r="N6309" s="0">
        <x:f>CLEAN('Historical Trades'!O6309)</x:f>
      </x:c>
      <x:c r="P6309" s="14">
        <x:f>IF(G6309="sell",M6309,-M6309)</x:f>
      </x:c>
      <x:c r="Q6309" s="14">
        <x:f>VLOOKUP(N6309,'Currency Rates'!$A$3:$C$32,3,0)</x:f>
      </x:c>
      <x:c r="R6309" s="0">
        <x:f>IF(A6309="SPUS",0,IF(A6309="FWD",0,P6309/Q6309))</x:f>
      </x:c>
    </x:row>
    <x:row r="6310" spans="1:19" x14ac:dyDescent="0.3">
      <x:c r="A6310" s="0">
        <x:f>'Historical Trades'!A6310</x:f>
      </x:c>
      <x:c r="B6310" s="0">
        <x:f>'Historical Trades'!B6310</x:f>
      </x:c>
      <x:c r="C6310" s="23">
        <x:f>'Historical Trades'!C6310</x:f>
      </x:c>
      <x:c r="D6310" s="0">
        <x:f>'Historical Trades'!D6310</x:f>
      </x:c>
      <x:c r="E6310" s="23">
        <x:f>'Historical Trades'!E6310</x:f>
      </x:c>
      <x:c r="F6310" s="0">
        <x:f>'Historical Trades'!F6310</x:f>
      </x:c>
      <x:c r="G6310" s="0">
        <x:f>'Historical Trades'!G6310</x:f>
      </x:c>
      <x:c r="H6310" s="0">
        <x:f>'Historical Trades'!H6310</x:f>
      </x:c>
      <x:c r="I6310" s="0">
        <x:f>'Historical Trades'!I6310</x:f>
      </x:c>
      <x:c r="J6310" s="0">
        <x:f>'Historical Trades'!J6310</x:f>
      </x:c>
      <x:c r="K6310" s="0">
        <x:f>'Historical Trades'!K6310</x:f>
      </x:c>
      <x:c r="L6310" s="0">
        <x:f>'Historical Trades'!L6310</x:f>
      </x:c>
      <x:c r="M6310" s="0">
        <x:f>'Historical Trades'!M6310</x:f>
      </x:c>
      <x:c r="N6310" s="0">
        <x:f>CLEAN('Historical Trades'!O6310)</x:f>
      </x:c>
      <x:c r="P6310" s="14">
        <x:f>IF(G6310="sell",M6310,-M6310)</x:f>
      </x:c>
      <x:c r="Q6310" s="14">
        <x:f>VLOOKUP(N6310,'Currency Rates'!$A$3:$C$32,3,0)</x:f>
      </x:c>
      <x:c r="R6310" s="0">
        <x:f>IF(A6310="SPUS",0,IF(A6310="FWD",0,P6310/Q6310))</x:f>
      </x:c>
    </x:row>
    <x:row r="6311" spans="1:19" x14ac:dyDescent="0.3">
      <x:c r="A6311" s="0">
        <x:f>'Historical Trades'!A6311</x:f>
      </x:c>
      <x:c r="B6311" s="0">
        <x:f>'Historical Trades'!B6311</x:f>
      </x:c>
      <x:c r="C6311" s="23">
        <x:f>'Historical Trades'!C6311</x:f>
      </x:c>
      <x:c r="D6311" s="0">
        <x:f>'Historical Trades'!D6311</x:f>
      </x:c>
      <x:c r="E6311" s="23">
        <x:f>'Historical Trades'!E6311</x:f>
      </x:c>
      <x:c r="F6311" s="0">
        <x:f>'Historical Trades'!F6311</x:f>
      </x:c>
      <x:c r="G6311" s="0">
        <x:f>'Historical Trades'!G6311</x:f>
      </x:c>
      <x:c r="H6311" s="0">
        <x:f>'Historical Trades'!H6311</x:f>
      </x:c>
      <x:c r="I6311" s="0">
        <x:f>'Historical Trades'!I6311</x:f>
      </x:c>
      <x:c r="J6311" s="0">
        <x:f>'Historical Trades'!J6311</x:f>
      </x:c>
      <x:c r="K6311" s="0">
        <x:f>'Historical Trades'!K6311</x:f>
      </x:c>
      <x:c r="L6311" s="0">
        <x:f>'Historical Trades'!L6311</x:f>
      </x:c>
      <x:c r="M6311" s="0">
        <x:f>'Historical Trades'!M6311</x:f>
      </x:c>
      <x:c r="N6311" s="0">
        <x:f>CLEAN('Historical Trades'!O6311)</x:f>
      </x:c>
      <x:c r="P6311" s="14">
        <x:f>IF(G6311="sell",M6311,-M6311)</x:f>
      </x:c>
      <x:c r="Q6311" s="14">
        <x:f>VLOOKUP(N6311,'Currency Rates'!$A$3:$C$32,3,0)</x:f>
      </x:c>
      <x:c r="R6311" s="0">
        <x:f>IF(A6311="SPUS",0,IF(A6311="FWD",0,P6311/Q6311))</x:f>
      </x:c>
    </x:row>
    <x:row r="6312" spans="1:19" x14ac:dyDescent="0.3">
      <x:c r="A6312" s="0">
        <x:f>'Historical Trades'!A6312</x:f>
      </x:c>
      <x:c r="B6312" s="0">
        <x:f>'Historical Trades'!B6312</x:f>
      </x:c>
      <x:c r="C6312" s="23">
        <x:f>'Historical Trades'!C6312</x:f>
      </x:c>
      <x:c r="D6312" s="0">
        <x:f>'Historical Trades'!D6312</x:f>
      </x:c>
      <x:c r="E6312" s="23">
        <x:f>'Historical Trades'!E6312</x:f>
      </x:c>
      <x:c r="F6312" s="0">
        <x:f>'Historical Trades'!F6312</x:f>
      </x:c>
      <x:c r="G6312" s="0">
        <x:f>'Historical Trades'!G6312</x:f>
      </x:c>
      <x:c r="H6312" s="0">
        <x:f>'Historical Trades'!H6312</x:f>
      </x:c>
      <x:c r="I6312" s="0">
        <x:f>'Historical Trades'!I6312</x:f>
      </x:c>
      <x:c r="J6312" s="0">
        <x:f>'Historical Trades'!J6312</x:f>
      </x:c>
      <x:c r="K6312" s="0">
        <x:f>'Historical Trades'!K6312</x:f>
      </x:c>
      <x:c r="L6312" s="0">
        <x:f>'Historical Trades'!L6312</x:f>
      </x:c>
      <x:c r="M6312" s="0">
        <x:f>'Historical Trades'!M6312</x:f>
      </x:c>
      <x:c r="N6312" s="0">
        <x:f>CLEAN('Historical Trades'!O6312)</x:f>
      </x:c>
      <x:c r="P6312" s="14">
        <x:f>IF(G6312="sell",M6312,-M6312)</x:f>
      </x:c>
      <x:c r="Q6312" s="14">
        <x:f>VLOOKUP(N6312,'Currency Rates'!$A$3:$C$32,3,0)</x:f>
      </x:c>
      <x:c r="R6312" s="0">
        <x:f>IF(A6312="SPUS",0,IF(A6312="FWD",0,P6312/Q6312))</x:f>
      </x:c>
    </x:row>
    <x:row r="6313" spans="1:19" x14ac:dyDescent="0.3">
      <x:c r="A6313" s="0">
        <x:f>'Historical Trades'!A6313</x:f>
      </x:c>
      <x:c r="B6313" s="0">
        <x:f>'Historical Trades'!B6313</x:f>
      </x:c>
      <x:c r="C6313" s="23">
        <x:f>'Historical Trades'!C6313</x:f>
      </x:c>
      <x:c r="D6313" s="0">
        <x:f>'Historical Trades'!D6313</x:f>
      </x:c>
      <x:c r="E6313" s="23">
        <x:f>'Historical Trades'!E6313</x:f>
      </x:c>
      <x:c r="F6313" s="0">
        <x:f>'Historical Trades'!F6313</x:f>
      </x:c>
      <x:c r="G6313" s="0">
        <x:f>'Historical Trades'!G6313</x:f>
      </x:c>
      <x:c r="H6313" s="0">
        <x:f>'Historical Trades'!H6313</x:f>
      </x:c>
      <x:c r="I6313" s="0">
        <x:f>'Historical Trades'!I6313</x:f>
      </x:c>
      <x:c r="J6313" s="0">
        <x:f>'Historical Trades'!J6313</x:f>
      </x:c>
      <x:c r="K6313" s="0">
        <x:f>'Historical Trades'!K6313</x:f>
      </x:c>
      <x:c r="L6313" s="0">
        <x:f>'Historical Trades'!L6313</x:f>
      </x:c>
      <x:c r="M6313" s="0">
        <x:f>'Historical Trades'!M6313</x:f>
      </x:c>
      <x:c r="N6313" s="0">
        <x:f>CLEAN('Historical Trades'!O6313)</x:f>
      </x:c>
      <x:c r="P6313" s="14">
        <x:f>IF(G6313="sell",M6313,-M6313)</x:f>
      </x:c>
      <x:c r="Q6313" s="14">
        <x:f>VLOOKUP(N6313,'Currency Rates'!$A$3:$C$32,3,0)</x:f>
      </x:c>
      <x:c r="R6313" s="0">
        <x:f>IF(A6313="SPUS",0,IF(A6313="FWD",0,P6313/Q6313))</x:f>
      </x:c>
    </x:row>
    <x:row r="6314" spans="1:19" x14ac:dyDescent="0.3">
      <x:c r="A6314" s="0">
        <x:f>'Historical Trades'!A6314</x:f>
      </x:c>
      <x:c r="B6314" s="0">
        <x:f>'Historical Trades'!B6314</x:f>
      </x:c>
      <x:c r="C6314" s="23">
        <x:f>'Historical Trades'!C6314</x:f>
      </x:c>
      <x:c r="D6314" s="0">
        <x:f>'Historical Trades'!D6314</x:f>
      </x:c>
      <x:c r="E6314" s="23">
        <x:f>'Historical Trades'!E6314</x:f>
      </x:c>
      <x:c r="F6314" s="0">
        <x:f>'Historical Trades'!F6314</x:f>
      </x:c>
      <x:c r="G6314" s="0">
        <x:f>'Historical Trades'!G6314</x:f>
      </x:c>
      <x:c r="H6314" s="0">
        <x:f>'Historical Trades'!H6314</x:f>
      </x:c>
      <x:c r="I6314" s="0">
        <x:f>'Historical Trades'!I6314</x:f>
      </x:c>
      <x:c r="J6314" s="0">
        <x:f>'Historical Trades'!J6314</x:f>
      </x:c>
      <x:c r="K6314" s="0">
        <x:f>'Historical Trades'!K6314</x:f>
      </x:c>
      <x:c r="L6314" s="0">
        <x:f>'Historical Trades'!L6314</x:f>
      </x:c>
      <x:c r="M6314" s="0">
        <x:f>'Historical Trades'!M6314</x:f>
      </x:c>
      <x:c r="N6314" s="0">
        <x:f>CLEAN('Historical Trades'!O6314)</x:f>
      </x:c>
      <x:c r="P6314" s="14">
        <x:f>IF(G6314="sell",M6314,-M6314)</x:f>
      </x:c>
      <x:c r="Q6314" s="14">
        <x:f>VLOOKUP(N6314,'Currency Rates'!$A$3:$C$32,3,0)</x:f>
      </x:c>
      <x:c r="R6314" s="0">
        <x:f>IF(A6314="SPUS",0,IF(A6314="FWD",0,P6314/Q6314))</x:f>
      </x:c>
    </x:row>
    <x:row r="6315" spans="1:19" x14ac:dyDescent="0.3">
      <x:c r="A6315" s="0">
        <x:f>'Historical Trades'!A6315</x:f>
      </x:c>
      <x:c r="B6315" s="0">
        <x:f>'Historical Trades'!B6315</x:f>
      </x:c>
      <x:c r="C6315" s="23">
        <x:f>'Historical Trades'!C6315</x:f>
      </x:c>
      <x:c r="D6315" s="0">
        <x:f>'Historical Trades'!D6315</x:f>
      </x:c>
      <x:c r="E6315" s="23">
        <x:f>'Historical Trades'!E6315</x:f>
      </x:c>
      <x:c r="F6315" s="0">
        <x:f>'Historical Trades'!F6315</x:f>
      </x:c>
      <x:c r="G6315" s="0">
        <x:f>'Historical Trades'!G6315</x:f>
      </x:c>
      <x:c r="H6315" s="0">
        <x:f>'Historical Trades'!H6315</x:f>
      </x:c>
      <x:c r="I6315" s="0">
        <x:f>'Historical Trades'!I6315</x:f>
      </x:c>
      <x:c r="J6315" s="0">
        <x:f>'Historical Trades'!J6315</x:f>
      </x:c>
      <x:c r="K6315" s="0">
        <x:f>'Historical Trades'!K6315</x:f>
      </x:c>
      <x:c r="L6315" s="0">
        <x:f>'Historical Trades'!L6315</x:f>
      </x:c>
      <x:c r="M6315" s="0">
        <x:f>'Historical Trades'!M6315</x:f>
      </x:c>
      <x:c r="N6315" s="0">
        <x:f>CLEAN('Historical Trades'!O6315)</x:f>
      </x:c>
      <x:c r="P6315" s="14">
        <x:f>IF(G6315="sell",M6315,-M6315)</x:f>
      </x:c>
      <x:c r="Q6315" s="14">
        <x:f>VLOOKUP(N6315,'Currency Rates'!$A$3:$C$32,3,0)</x:f>
      </x:c>
      <x:c r="R6315" s="0">
        <x:f>IF(A6315="SPUS",0,IF(A6315="FWD",0,P6315/Q6315))</x:f>
      </x:c>
    </x:row>
    <x:row r="6316" spans="1:19" x14ac:dyDescent="0.3">
      <x:c r="A6316" s="0">
        <x:f>'Historical Trades'!A6316</x:f>
      </x:c>
      <x:c r="B6316" s="0">
        <x:f>'Historical Trades'!B6316</x:f>
      </x:c>
      <x:c r="C6316" s="23">
        <x:f>'Historical Trades'!C6316</x:f>
      </x:c>
      <x:c r="D6316" s="0">
        <x:f>'Historical Trades'!D6316</x:f>
      </x:c>
      <x:c r="E6316" s="23">
        <x:f>'Historical Trades'!E6316</x:f>
      </x:c>
      <x:c r="F6316" s="0">
        <x:f>'Historical Trades'!F6316</x:f>
      </x:c>
      <x:c r="G6316" s="0">
        <x:f>'Historical Trades'!G6316</x:f>
      </x:c>
      <x:c r="H6316" s="0">
        <x:f>'Historical Trades'!H6316</x:f>
      </x:c>
      <x:c r="I6316" s="0">
        <x:f>'Historical Trades'!I6316</x:f>
      </x:c>
      <x:c r="J6316" s="0">
        <x:f>'Historical Trades'!J6316</x:f>
      </x:c>
      <x:c r="K6316" s="0">
        <x:f>'Historical Trades'!K6316</x:f>
      </x:c>
      <x:c r="L6316" s="0">
        <x:f>'Historical Trades'!L6316</x:f>
      </x:c>
      <x:c r="M6316" s="0">
        <x:f>'Historical Trades'!M6316</x:f>
      </x:c>
      <x:c r="N6316" s="0">
        <x:f>CLEAN('Historical Trades'!O6316)</x:f>
      </x:c>
      <x:c r="P6316" s="14">
        <x:f>IF(G6316="sell",M6316,-M6316)</x:f>
      </x:c>
      <x:c r="Q6316" s="14">
        <x:f>VLOOKUP(N6316,'Currency Rates'!$A$3:$C$32,3,0)</x:f>
      </x:c>
      <x:c r="R6316" s="0">
        <x:f>IF(A6316="SPUS",0,IF(A6316="FWD",0,P6316/Q6316))</x:f>
      </x:c>
    </x:row>
    <x:row r="6317" spans="1:19" x14ac:dyDescent="0.3">
      <x:c r="A6317" s="0">
        <x:f>'Historical Trades'!A6317</x:f>
      </x:c>
      <x:c r="B6317" s="0">
        <x:f>'Historical Trades'!B6317</x:f>
      </x:c>
      <x:c r="C6317" s="23">
        <x:f>'Historical Trades'!C6317</x:f>
      </x:c>
      <x:c r="D6317" s="0">
        <x:f>'Historical Trades'!D6317</x:f>
      </x:c>
      <x:c r="E6317" s="23">
        <x:f>'Historical Trades'!E6317</x:f>
      </x:c>
      <x:c r="F6317" s="0">
        <x:f>'Historical Trades'!F6317</x:f>
      </x:c>
      <x:c r="G6317" s="0">
        <x:f>'Historical Trades'!G6317</x:f>
      </x:c>
      <x:c r="H6317" s="0">
        <x:f>'Historical Trades'!H6317</x:f>
      </x:c>
      <x:c r="I6317" s="0">
        <x:f>'Historical Trades'!I6317</x:f>
      </x:c>
      <x:c r="J6317" s="0">
        <x:f>'Historical Trades'!J6317</x:f>
      </x:c>
      <x:c r="K6317" s="0">
        <x:f>'Historical Trades'!K6317</x:f>
      </x:c>
      <x:c r="L6317" s="0">
        <x:f>'Historical Trades'!L6317</x:f>
      </x:c>
      <x:c r="M6317" s="0">
        <x:f>'Historical Trades'!M6317</x:f>
      </x:c>
      <x:c r="N6317" s="0">
        <x:f>CLEAN('Historical Trades'!O6317)</x:f>
      </x:c>
      <x:c r="P6317" s="14">
        <x:f>IF(G6317="sell",M6317,-M6317)</x:f>
      </x:c>
      <x:c r="Q6317" s="14">
        <x:f>VLOOKUP(N6317,'Currency Rates'!$A$3:$C$32,3,0)</x:f>
      </x:c>
      <x:c r="R6317" s="0">
        <x:f>IF(A6317="SPUS",0,IF(A6317="FWD",0,P6317/Q6317))</x:f>
      </x:c>
    </x:row>
    <x:row r="6318" spans="1:19" x14ac:dyDescent="0.3">
      <x:c r="A6318" s="0">
        <x:f>'Historical Trades'!A6318</x:f>
      </x:c>
      <x:c r="B6318" s="0">
        <x:f>'Historical Trades'!B6318</x:f>
      </x:c>
      <x:c r="C6318" s="23">
        <x:f>'Historical Trades'!C6318</x:f>
      </x:c>
      <x:c r="D6318" s="0">
        <x:f>'Historical Trades'!D6318</x:f>
      </x:c>
      <x:c r="E6318" s="23">
        <x:f>'Historical Trades'!E6318</x:f>
      </x:c>
      <x:c r="F6318" s="0">
        <x:f>'Historical Trades'!F6318</x:f>
      </x:c>
      <x:c r="G6318" s="0">
        <x:f>'Historical Trades'!G6318</x:f>
      </x:c>
      <x:c r="H6318" s="0">
        <x:f>'Historical Trades'!H6318</x:f>
      </x:c>
      <x:c r="I6318" s="0">
        <x:f>'Historical Trades'!I6318</x:f>
      </x:c>
      <x:c r="J6318" s="0">
        <x:f>'Historical Trades'!J6318</x:f>
      </x:c>
      <x:c r="K6318" s="0">
        <x:f>'Historical Trades'!K6318</x:f>
      </x:c>
      <x:c r="L6318" s="0">
        <x:f>'Historical Trades'!L6318</x:f>
      </x:c>
      <x:c r="M6318" s="0">
        <x:f>'Historical Trades'!M6318</x:f>
      </x:c>
      <x:c r="N6318" s="0">
        <x:f>CLEAN('Historical Trades'!O6318)</x:f>
      </x:c>
      <x:c r="P6318" s="14">
        <x:f>IF(G6318="sell",M6318,-M6318)</x:f>
      </x:c>
      <x:c r="Q6318" s="14">
        <x:f>VLOOKUP(N6318,'Currency Rates'!$A$3:$C$32,3,0)</x:f>
      </x:c>
      <x:c r="R6318" s="0">
        <x:f>IF(A6318="SPUS",0,IF(A6318="FWD",0,P6318/Q6318))</x:f>
      </x:c>
    </x:row>
    <x:row r="6319" spans="1:19" x14ac:dyDescent="0.3">
      <x:c r="A6319" s="0">
        <x:f>'Historical Trades'!A6319</x:f>
      </x:c>
      <x:c r="B6319" s="0">
        <x:f>'Historical Trades'!B6319</x:f>
      </x:c>
      <x:c r="C6319" s="23">
        <x:f>'Historical Trades'!C6319</x:f>
      </x:c>
      <x:c r="D6319" s="0">
        <x:f>'Historical Trades'!D6319</x:f>
      </x:c>
      <x:c r="E6319" s="23">
        <x:f>'Historical Trades'!E6319</x:f>
      </x:c>
      <x:c r="F6319" s="0">
        <x:f>'Historical Trades'!F6319</x:f>
      </x:c>
      <x:c r="G6319" s="0">
        <x:f>'Historical Trades'!G6319</x:f>
      </x:c>
      <x:c r="H6319" s="0">
        <x:f>'Historical Trades'!H6319</x:f>
      </x:c>
      <x:c r="I6319" s="0">
        <x:f>'Historical Trades'!I6319</x:f>
      </x:c>
      <x:c r="J6319" s="0">
        <x:f>'Historical Trades'!J6319</x:f>
      </x:c>
      <x:c r="K6319" s="0">
        <x:f>'Historical Trades'!K6319</x:f>
      </x:c>
      <x:c r="L6319" s="0">
        <x:f>'Historical Trades'!L6319</x:f>
      </x:c>
      <x:c r="M6319" s="0">
        <x:f>'Historical Trades'!M6319</x:f>
      </x:c>
      <x:c r="N6319" s="0">
        <x:f>CLEAN('Historical Trades'!O6319)</x:f>
      </x:c>
      <x:c r="P6319" s="14">
        <x:f>IF(G6319="sell",M6319,-M6319)</x:f>
      </x:c>
      <x:c r="Q6319" s="14">
        <x:f>VLOOKUP(N6319,'Currency Rates'!$A$3:$C$32,3,0)</x:f>
      </x:c>
      <x:c r="R6319" s="0">
        <x:f>IF(A6319="SPUS",0,IF(A6319="FWD",0,P6319/Q6319))</x:f>
      </x:c>
    </x:row>
    <x:row r="6320" spans="1:19" x14ac:dyDescent="0.3">
      <x:c r="A6320" s="0">
        <x:f>'Historical Trades'!A6320</x:f>
      </x:c>
      <x:c r="B6320" s="0">
        <x:f>'Historical Trades'!B6320</x:f>
      </x:c>
      <x:c r="C6320" s="23">
        <x:f>'Historical Trades'!C6320</x:f>
      </x:c>
      <x:c r="D6320" s="0">
        <x:f>'Historical Trades'!D6320</x:f>
      </x:c>
      <x:c r="E6320" s="23">
        <x:f>'Historical Trades'!E6320</x:f>
      </x:c>
      <x:c r="F6320" s="0">
        <x:f>'Historical Trades'!F6320</x:f>
      </x:c>
      <x:c r="G6320" s="0">
        <x:f>'Historical Trades'!G6320</x:f>
      </x:c>
      <x:c r="H6320" s="0">
        <x:f>'Historical Trades'!H6320</x:f>
      </x:c>
      <x:c r="I6320" s="0">
        <x:f>'Historical Trades'!I6320</x:f>
      </x:c>
      <x:c r="J6320" s="0">
        <x:f>'Historical Trades'!J6320</x:f>
      </x:c>
      <x:c r="K6320" s="0">
        <x:f>'Historical Trades'!K6320</x:f>
      </x:c>
      <x:c r="L6320" s="0">
        <x:f>'Historical Trades'!L6320</x:f>
      </x:c>
      <x:c r="M6320" s="0">
        <x:f>'Historical Trades'!M6320</x:f>
      </x:c>
      <x:c r="N6320" s="0">
        <x:f>CLEAN('Historical Trades'!O6320)</x:f>
      </x:c>
      <x:c r="P6320" s="14">
        <x:f>IF(G6320="sell",M6320,-M6320)</x:f>
      </x:c>
      <x:c r="Q6320" s="14">
        <x:f>VLOOKUP(N6320,'Currency Rates'!$A$3:$C$32,3,0)</x:f>
      </x:c>
      <x:c r="R6320" s="0">
        <x:f>IF(A6320="SPUS",0,IF(A6320="FWD",0,P6320/Q6320))</x:f>
      </x:c>
    </x:row>
    <x:row r="6321" spans="1:19" x14ac:dyDescent="0.3">
      <x:c r="A6321" s="0">
        <x:f>'Historical Trades'!A6321</x:f>
      </x:c>
      <x:c r="B6321" s="0">
        <x:f>'Historical Trades'!B6321</x:f>
      </x:c>
      <x:c r="C6321" s="23">
        <x:f>'Historical Trades'!C6321</x:f>
      </x:c>
      <x:c r="D6321" s="0">
        <x:f>'Historical Trades'!D6321</x:f>
      </x:c>
      <x:c r="E6321" s="23">
        <x:f>'Historical Trades'!E6321</x:f>
      </x:c>
      <x:c r="F6321" s="0">
        <x:f>'Historical Trades'!F6321</x:f>
      </x:c>
      <x:c r="G6321" s="0">
        <x:f>'Historical Trades'!G6321</x:f>
      </x:c>
      <x:c r="H6321" s="0">
        <x:f>'Historical Trades'!H6321</x:f>
      </x:c>
      <x:c r="I6321" s="0">
        <x:f>'Historical Trades'!I6321</x:f>
      </x:c>
      <x:c r="J6321" s="0">
        <x:f>'Historical Trades'!J6321</x:f>
      </x:c>
      <x:c r="K6321" s="0">
        <x:f>'Historical Trades'!K6321</x:f>
      </x:c>
      <x:c r="L6321" s="0">
        <x:f>'Historical Trades'!L6321</x:f>
      </x:c>
      <x:c r="M6321" s="0">
        <x:f>'Historical Trades'!M6321</x:f>
      </x:c>
      <x:c r="N6321" s="0">
        <x:f>CLEAN('Historical Trades'!O6321)</x:f>
      </x:c>
      <x:c r="P6321" s="14">
        <x:f>IF(G6321="sell",M6321,-M6321)</x:f>
      </x:c>
      <x:c r="Q6321" s="14">
        <x:f>VLOOKUP(N6321,'Currency Rates'!$A$3:$C$32,3,0)</x:f>
      </x:c>
      <x:c r="R6321" s="0">
        <x:f>IF(A6321="SPUS",0,IF(A6321="FWD",0,P6321/Q6321))</x:f>
      </x:c>
    </x:row>
    <x:row r="6322" spans="1:19" x14ac:dyDescent="0.3">
      <x:c r="A6322" s="0">
        <x:f>'Historical Trades'!A6322</x:f>
      </x:c>
      <x:c r="B6322" s="0">
        <x:f>'Historical Trades'!B6322</x:f>
      </x:c>
      <x:c r="C6322" s="23">
        <x:f>'Historical Trades'!C6322</x:f>
      </x:c>
      <x:c r="D6322" s="0">
        <x:f>'Historical Trades'!D6322</x:f>
      </x:c>
      <x:c r="E6322" s="23">
        <x:f>'Historical Trades'!E6322</x:f>
      </x:c>
      <x:c r="F6322" s="0">
        <x:f>'Historical Trades'!F6322</x:f>
      </x:c>
      <x:c r="G6322" s="0">
        <x:f>'Historical Trades'!G6322</x:f>
      </x:c>
      <x:c r="H6322" s="0">
        <x:f>'Historical Trades'!H6322</x:f>
      </x:c>
      <x:c r="I6322" s="0">
        <x:f>'Historical Trades'!I6322</x:f>
      </x:c>
      <x:c r="J6322" s="0">
        <x:f>'Historical Trades'!J6322</x:f>
      </x:c>
      <x:c r="K6322" s="0">
        <x:f>'Historical Trades'!K6322</x:f>
      </x:c>
      <x:c r="L6322" s="0">
        <x:f>'Historical Trades'!L6322</x:f>
      </x:c>
      <x:c r="M6322" s="0">
        <x:f>'Historical Trades'!M6322</x:f>
      </x:c>
      <x:c r="N6322" s="0">
        <x:f>CLEAN('Historical Trades'!O6322)</x:f>
      </x:c>
      <x:c r="P6322" s="14">
        <x:f>IF(G6322="sell",M6322,-M6322)</x:f>
      </x:c>
      <x:c r="Q6322" s="14">
        <x:f>VLOOKUP(N6322,'Currency Rates'!$A$3:$C$32,3,0)</x:f>
      </x:c>
      <x:c r="R6322" s="0">
        <x:f>IF(A6322="SPUS",0,IF(A6322="FWD",0,P6322/Q6322))</x:f>
      </x:c>
    </x:row>
    <x:row r="6323" spans="1:19" x14ac:dyDescent="0.3">
      <x:c r="A6323" s="0">
        <x:f>'Historical Trades'!A6323</x:f>
      </x:c>
      <x:c r="B6323" s="0">
        <x:f>'Historical Trades'!B6323</x:f>
      </x:c>
      <x:c r="C6323" s="23">
        <x:f>'Historical Trades'!C6323</x:f>
      </x:c>
      <x:c r="D6323" s="0">
        <x:f>'Historical Trades'!D6323</x:f>
      </x:c>
      <x:c r="E6323" s="23">
        <x:f>'Historical Trades'!E6323</x:f>
      </x:c>
      <x:c r="F6323" s="0">
        <x:f>'Historical Trades'!F6323</x:f>
      </x:c>
      <x:c r="G6323" s="0">
        <x:f>'Historical Trades'!G6323</x:f>
      </x:c>
      <x:c r="H6323" s="0">
        <x:f>'Historical Trades'!H6323</x:f>
      </x:c>
      <x:c r="I6323" s="0">
        <x:f>'Historical Trades'!I6323</x:f>
      </x:c>
      <x:c r="J6323" s="0">
        <x:f>'Historical Trades'!J6323</x:f>
      </x:c>
      <x:c r="K6323" s="0">
        <x:f>'Historical Trades'!K6323</x:f>
      </x:c>
      <x:c r="L6323" s="0">
        <x:f>'Historical Trades'!L6323</x:f>
      </x:c>
      <x:c r="M6323" s="0">
        <x:f>'Historical Trades'!M6323</x:f>
      </x:c>
      <x:c r="N6323" s="0">
        <x:f>CLEAN('Historical Trades'!O6323)</x:f>
      </x:c>
      <x:c r="P6323" s="14">
        <x:f>IF(G6323="sell",M6323,-M6323)</x:f>
      </x:c>
      <x:c r="Q6323" s="14">
        <x:f>VLOOKUP(N6323,'Currency Rates'!$A$3:$C$32,3,0)</x:f>
      </x:c>
      <x:c r="R6323" s="0">
        <x:f>IF(A6323="SPUS",0,IF(A6323="FWD",0,P6323/Q6323))</x:f>
      </x:c>
    </x:row>
    <x:row r="6324" spans="1:19" x14ac:dyDescent="0.3">
      <x:c r="A6324" s="0">
        <x:f>'Historical Trades'!A6324</x:f>
      </x:c>
      <x:c r="B6324" s="0">
        <x:f>'Historical Trades'!B6324</x:f>
      </x:c>
      <x:c r="C6324" s="23">
        <x:f>'Historical Trades'!C6324</x:f>
      </x:c>
      <x:c r="D6324" s="0">
        <x:f>'Historical Trades'!D6324</x:f>
      </x:c>
      <x:c r="E6324" s="23">
        <x:f>'Historical Trades'!E6324</x:f>
      </x:c>
      <x:c r="F6324" s="0">
        <x:f>'Historical Trades'!F6324</x:f>
      </x:c>
      <x:c r="G6324" s="0">
        <x:f>'Historical Trades'!G6324</x:f>
      </x:c>
      <x:c r="H6324" s="0">
        <x:f>'Historical Trades'!H6324</x:f>
      </x:c>
      <x:c r="I6324" s="0">
        <x:f>'Historical Trades'!I6324</x:f>
      </x:c>
      <x:c r="J6324" s="0">
        <x:f>'Historical Trades'!J6324</x:f>
      </x:c>
      <x:c r="K6324" s="0">
        <x:f>'Historical Trades'!K6324</x:f>
      </x:c>
      <x:c r="L6324" s="0">
        <x:f>'Historical Trades'!L6324</x:f>
      </x:c>
      <x:c r="M6324" s="0">
        <x:f>'Historical Trades'!M6324</x:f>
      </x:c>
      <x:c r="N6324" s="0">
        <x:f>CLEAN('Historical Trades'!O6324)</x:f>
      </x:c>
      <x:c r="P6324" s="14">
        <x:f>IF(G6324="sell",M6324,-M6324)</x:f>
      </x:c>
      <x:c r="Q6324" s="14">
        <x:f>VLOOKUP(N6324,'Currency Rates'!$A$3:$C$32,3,0)</x:f>
      </x:c>
      <x:c r="R6324" s="0">
        <x:f>IF(A6324="SPUS",0,IF(A6324="FWD",0,P6324/Q6324))</x:f>
      </x:c>
    </x:row>
    <x:row r="6325" spans="1:19" x14ac:dyDescent="0.3">
      <x:c r="A6325" s="0">
        <x:f>'Historical Trades'!A6325</x:f>
      </x:c>
      <x:c r="B6325" s="0">
        <x:f>'Historical Trades'!B6325</x:f>
      </x:c>
      <x:c r="C6325" s="23">
        <x:f>'Historical Trades'!C6325</x:f>
      </x:c>
      <x:c r="D6325" s="0">
        <x:f>'Historical Trades'!D6325</x:f>
      </x:c>
      <x:c r="E6325" s="23">
        <x:f>'Historical Trades'!E6325</x:f>
      </x:c>
      <x:c r="F6325" s="0">
        <x:f>'Historical Trades'!F6325</x:f>
      </x:c>
      <x:c r="G6325" s="0">
        <x:f>'Historical Trades'!G6325</x:f>
      </x:c>
      <x:c r="H6325" s="0">
        <x:f>'Historical Trades'!H6325</x:f>
      </x:c>
      <x:c r="I6325" s="0">
        <x:f>'Historical Trades'!I6325</x:f>
      </x:c>
      <x:c r="J6325" s="0">
        <x:f>'Historical Trades'!J6325</x:f>
      </x:c>
      <x:c r="K6325" s="0">
        <x:f>'Historical Trades'!K6325</x:f>
      </x:c>
      <x:c r="L6325" s="0">
        <x:f>'Historical Trades'!L6325</x:f>
      </x:c>
      <x:c r="M6325" s="0">
        <x:f>'Historical Trades'!M6325</x:f>
      </x:c>
      <x:c r="N6325" s="0">
        <x:f>CLEAN('Historical Trades'!O6325)</x:f>
      </x:c>
      <x:c r="P6325" s="14">
        <x:f>IF(G6325="sell",M6325,-M6325)</x:f>
      </x:c>
      <x:c r="Q6325" s="14">
        <x:f>VLOOKUP(N6325,'Currency Rates'!$A$3:$C$32,3,0)</x:f>
      </x:c>
      <x:c r="R6325" s="0">
        <x:f>IF(A6325="SPUS",0,IF(A6325="FWD",0,P6325/Q6325))</x:f>
      </x:c>
    </x:row>
    <x:row r="6326" spans="1:19" x14ac:dyDescent="0.3">
      <x:c r="A6326" s="0">
        <x:f>'Historical Trades'!A6326</x:f>
      </x:c>
      <x:c r="B6326" s="0">
        <x:f>'Historical Trades'!B6326</x:f>
      </x:c>
      <x:c r="C6326" s="23">
        <x:f>'Historical Trades'!C6326</x:f>
      </x:c>
      <x:c r="D6326" s="0">
        <x:f>'Historical Trades'!D6326</x:f>
      </x:c>
      <x:c r="E6326" s="23">
        <x:f>'Historical Trades'!E6326</x:f>
      </x:c>
      <x:c r="F6326" s="0">
        <x:f>'Historical Trades'!F6326</x:f>
      </x:c>
      <x:c r="G6326" s="0">
        <x:f>'Historical Trades'!G6326</x:f>
      </x:c>
      <x:c r="H6326" s="0">
        <x:f>'Historical Trades'!H6326</x:f>
      </x:c>
      <x:c r="I6326" s="0">
        <x:f>'Historical Trades'!I6326</x:f>
      </x:c>
      <x:c r="J6326" s="0">
        <x:f>'Historical Trades'!J6326</x:f>
      </x:c>
      <x:c r="K6326" s="0">
        <x:f>'Historical Trades'!K6326</x:f>
      </x:c>
      <x:c r="L6326" s="0">
        <x:f>'Historical Trades'!L6326</x:f>
      </x:c>
      <x:c r="M6326" s="0">
        <x:f>'Historical Trades'!M6326</x:f>
      </x:c>
      <x:c r="N6326" s="0">
        <x:f>CLEAN('Historical Trades'!O6326)</x:f>
      </x:c>
      <x:c r="P6326" s="14">
        <x:f>IF(G6326="sell",M6326,-M6326)</x:f>
      </x:c>
      <x:c r="Q6326" s="14">
        <x:f>VLOOKUP(N6326,'Currency Rates'!$A$3:$C$32,3,0)</x:f>
      </x:c>
      <x:c r="R6326" s="0">
        <x:f>IF(A6326="SPUS",0,IF(A6326="FWD",0,P6326/Q6326))</x:f>
      </x:c>
    </x:row>
    <x:row r="6327" spans="1:19" x14ac:dyDescent="0.3">
      <x:c r="A6327" s="0">
        <x:f>'Historical Trades'!A6327</x:f>
      </x:c>
      <x:c r="B6327" s="0">
        <x:f>'Historical Trades'!B6327</x:f>
      </x:c>
      <x:c r="C6327" s="23">
        <x:f>'Historical Trades'!C6327</x:f>
      </x:c>
      <x:c r="D6327" s="0">
        <x:f>'Historical Trades'!D6327</x:f>
      </x:c>
      <x:c r="E6327" s="23">
        <x:f>'Historical Trades'!E6327</x:f>
      </x:c>
      <x:c r="F6327" s="0">
        <x:f>'Historical Trades'!F6327</x:f>
      </x:c>
      <x:c r="G6327" s="0">
        <x:f>'Historical Trades'!G6327</x:f>
      </x:c>
      <x:c r="H6327" s="0">
        <x:f>'Historical Trades'!H6327</x:f>
      </x:c>
      <x:c r="I6327" s="0">
        <x:f>'Historical Trades'!I6327</x:f>
      </x:c>
      <x:c r="J6327" s="0">
        <x:f>'Historical Trades'!J6327</x:f>
      </x:c>
      <x:c r="K6327" s="0">
        <x:f>'Historical Trades'!K6327</x:f>
      </x:c>
      <x:c r="L6327" s="0">
        <x:f>'Historical Trades'!L6327</x:f>
      </x:c>
      <x:c r="M6327" s="0">
        <x:f>'Historical Trades'!M6327</x:f>
      </x:c>
      <x:c r="N6327" s="0">
        <x:f>CLEAN('Historical Trades'!O6327)</x:f>
      </x:c>
      <x:c r="P6327" s="14">
        <x:f>IF(G6327="sell",M6327,-M6327)</x:f>
      </x:c>
      <x:c r="Q6327" s="14">
        <x:f>VLOOKUP(N6327,'Currency Rates'!$A$3:$C$32,3,0)</x:f>
      </x:c>
      <x:c r="R6327" s="0">
        <x:f>IF(A6327="SPUS",0,IF(A6327="FWD",0,P6327/Q6327))</x:f>
      </x:c>
    </x:row>
    <x:row r="6328" spans="1:19" x14ac:dyDescent="0.3">
      <x:c r="A6328" s="0">
        <x:f>'Historical Trades'!A6328</x:f>
      </x:c>
      <x:c r="B6328" s="0">
        <x:f>'Historical Trades'!B6328</x:f>
      </x:c>
      <x:c r="C6328" s="23">
        <x:f>'Historical Trades'!C6328</x:f>
      </x:c>
      <x:c r="D6328" s="0">
        <x:f>'Historical Trades'!D6328</x:f>
      </x:c>
      <x:c r="E6328" s="23">
        <x:f>'Historical Trades'!E6328</x:f>
      </x:c>
      <x:c r="F6328" s="0">
        <x:f>'Historical Trades'!F6328</x:f>
      </x:c>
      <x:c r="G6328" s="0">
        <x:f>'Historical Trades'!G6328</x:f>
      </x:c>
      <x:c r="H6328" s="0">
        <x:f>'Historical Trades'!H6328</x:f>
      </x:c>
      <x:c r="I6328" s="0">
        <x:f>'Historical Trades'!I6328</x:f>
      </x:c>
      <x:c r="J6328" s="0">
        <x:f>'Historical Trades'!J6328</x:f>
      </x:c>
      <x:c r="K6328" s="0">
        <x:f>'Historical Trades'!K6328</x:f>
      </x:c>
      <x:c r="L6328" s="0">
        <x:f>'Historical Trades'!L6328</x:f>
      </x:c>
      <x:c r="M6328" s="0">
        <x:f>'Historical Trades'!M6328</x:f>
      </x:c>
      <x:c r="N6328" s="0">
        <x:f>CLEAN('Historical Trades'!O6328)</x:f>
      </x:c>
      <x:c r="P6328" s="14">
        <x:f>IF(G6328="sell",M6328,-M6328)</x:f>
      </x:c>
      <x:c r="Q6328" s="14">
        <x:f>VLOOKUP(N6328,'Currency Rates'!$A$3:$C$32,3,0)</x:f>
      </x:c>
      <x:c r="R6328" s="0">
        <x:f>IF(A6328="SPUS",0,IF(A6328="FWD",0,P6328/Q6328))</x:f>
      </x:c>
    </x:row>
    <x:row r="6329" spans="1:19" x14ac:dyDescent="0.3">
      <x:c r="A6329" s="0">
        <x:f>'Historical Trades'!A6329</x:f>
      </x:c>
      <x:c r="B6329" s="0">
        <x:f>'Historical Trades'!B6329</x:f>
      </x:c>
      <x:c r="C6329" s="23">
        <x:f>'Historical Trades'!C6329</x:f>
      </x:c>
      <x:c r="D6329" s="0">
        <x:f>'Historical Trades'!D6329</x:f>
      </x:c>
      <x:c r="E6329" s="23">
        <x:f>'Historical Trades'!E6329</x:f>
      </x:c>
      <x:c r="F6329" s="0">
        <x:f>'Historical Trades'!F6329</x:f>
      </x:c>
      <x:c r="G6329" s="0">
        <x:f>'Historical Trades'!G6329</x:f>
      </x:c>
      <x:c r="H6329" s="0">
        <x:f>'Historical Trades'!H6329</x:f>
      </x:c>
      <x:c r="I6329" s="0">
        <x:f>'Historical Trades'!I6329</x:f>
      </x:c>
      <x:c r="J6329" s="0">
        <x:f>'Historical Trades'!J6329</x:f>
      </x:c>
      <x:c r="K6329" s="0">
        <x:f>'Historical Trades'!K6329</x:f>
      </x:c>
      <x:c r="L6329" s="0">
        <x:f>'Historical Trades'!L6329</x:f>
      </x:c>
      <x:c r="M6329" s="0">
        <x:f>'Historical Trades'!M6329</x:f>
      </x:c>
      <x:c r="N6329" s="0">
        <x:f>CLEAN('Historical Trades'!O6329)</x:f>
      </x:c>
      <x:c r="P6329" s="14">
        <x:f>IF(G6329="sell",M6329,-M6329)</x:f>
      </x:c>
      <x:c r="Q6329" s="14">
        <x:f>VLOOKUP(N6329,'Currency Rates'!$A$3:$C$32,3,0)</x:f>
      </x:c>
      <x:c r="R6329" s="0">
        <x:f>IF(A6329="SPUS",0,IF(A6329="FWD",0,P6329/Q6329))</x:f>
      </x:c>
    </x:row>
    <x:row r="6330" spans="1:19" x14ac:dyDescent="0.3">
      <x:c r="A6330" s="0">
        <x:f>'Historical Trades'!A6330</x:f>
      </x:c>
      <x:c r="B6330" s="0">
        <x:f>'Historical Trades'!B6330</x:f>
      </x:c>
      <x:c r="C6330" s="23">
        <x:f>'Historical Trades'!C6330</x:f>
      </x:c>
      <x:c r="D6330" s="0">
        <x:f>'Historical Trades'!D6330</x:f>
      </x:c>
      <x:c r="E6330" s="23">
        <x:f>'Historical Trades'!E6330</x:f>
      </x:c>
      <x:c r="F6330" s="0">
        <x:f>'Historical Trades'!F6330</x:f>
      </x:c>
      <x:c r="G6330" s="0">
        <x:f>'Historical Trades'!G6330</x:f>
      </x:c>
      <x:c r="H6330" s="0">
        <x:f>'Historical Trades'!H6330</x:f>
      </x:c>
      <x:c r="I6330" s="0">
        <x:f>'Historical Trades'!I6330</x:f>
      </x:c>
      <x:c r="J6330" s="0">
        <x:f>'Historical Trades'!J6330</x:f>
      </x:c>
      <x:c r="K6330" s="0">
        <x:f>'Historical Trades'!K6330</x:f>
      </x:c>
      <x:c r="L6330" s="0">
        <x:f>'Historical Trades'!L6330</x:f>
      </x:c>
      <x:c r="M6330" s="0">
        <x:f>'Historical Trades'!M6330</x:f>
      </x:c>
      <x:c r="N6330" s="0">
        <x:f>CLEAN('Historical Trades'!O6330)</x:f>
      </x:c>
      <x:c r="P6330" s="14">
        <x:f>IF(G6330="sell",M6330,-M6330)</x:f>
      </x:c>
      <x:c r="Q6330" s="14">
        <x:f>VLOOKUP(N6330,'Currency Rates'!$A$3:$C$32,3,0)</x:f>
      </x:c>
      <x:c r="R6330" s="0">
        <x:f>IF(A6330="SPUS",0,IF(A6330="FWD",0,P6330/Q6330))</x:f>
      </x:c>
    </x:row>
    <x:row r="6331" spans="1:19" x14ac:dyDescent="0.3">
      <x:c r="A6331" s="0">
        <x:f>'Historical Trades'!A6331</x:f>
      </x:c>
      <x:c r="B6331" s="0">
        <x:f>'Historical Trades'!B6331</x:f>
      </x:c>
      <x:c r="C6331" s="23">
        <x:f>'Historical Trades'!C6331</x:f>
      </x:c>
      <x:c r="D6331" s="0">
        <x:f>'Historical Trades'!D6331</x:f>
      </x:c>
      <x:c r="E6331" s="23">
        <x:f>'Historical Trades'!E6331</x:f>
      </x:c>
      <x:c r="F6331" s="0">
        <x:f>'Historical Trades'!F6331</x:f>
      </x:c>
      <x:c r="G6331" s="0">
        <x:f>'Historical Trades'!G6331</x:f>
      </x:c>
      <x:c r="H6331" s="0">
        <x:f>'Historical Trades'!H6331</x:f>
      </x:c>
      <x:c r="I6331" s="0">
        <x:f>'Historical Trades'!I6331</x:f>
      </x:c>
      <x:c r="J6331" s="0">
        <x:f>'Historical Trades'!J6331</x:f>
      </x:c>
      <x:c r="K6331" s="0">
        <x:f>'Historical Trades'!K6331</x:f>
      </x:c>
      <x:c r="L6331" s="0">
        <x:f>'Historical Trades'!L6331</x:f>
      </x:c>
      <x:c r="M6331" s="0">
        <x:f>'Historical Trades'!M6331</x:f>
      </x:c>
      <x:c r="N6331" s="0">
        <x:f>CLEAN('Historical Trades'!O6331)</x:f>
      </x:c>
      <x:c r="P6331" s="14">
        <x:f>IF(G6331="sell",M6331,-M6331)</x:f>
      </x:c>
      <x:c r="Q6331" s="14">
        <x:f>VLOOKUP(N6331,'Currency Rates'!$A$3:$C$32,3,0)</x:f>
      </x:c>
      <x:c r="R6331" s="0">
        <x:f>IF(A6331="SPUS",0,IF(A6331="FWD",0,P6331/Q6331))</x:f>
      </x:c>
    </x:row>
    <x:row r="6332" spans="1:19" x14ac:dyDescent="0.3">
      <x:c r="A6332" s="0">
        <x:f>'Historical Trades'!A6332</x:f>
      </x:c>
      <x:c r="B6332" s="0">
        <x:f>'Historical Trades'!B6332</x:f>
      </x:c>
      <x:c r="C6332" s="23">
        <x:f>'Historical Trades'!C6332</x:f>
      </x:c>
      <x:c r="D6332" s="0">
        <x:f>'Historical Trades'!D6332</x:f>
      </x:c>
      <x:c r="E6332" s="23">
        <x:f>'Historical Trades'!E6332</x:f>
      </x:c>
      <x:c r="F6332" s="0">
        <x:f>'Historical Trades'!F6332</x:f>
      </x:c>
      <x:c r="G6332" s="0">
        <x:f>'Historical Trades'!G6332</x:f>
      </x:c>
      <x:c r="H6332" s="0">
        <x:f>'Historical Trades'!H6332</x:f>
      </x:c>
      <x:c r="I6332" s="0">
        <x:f>'Historical Trades'!I6332</x:f>
      </x:c>
      <x:c r="J6332" s="0">
        <x:f>'Historical Trades'!J6332</x:f>
      </x:c>
      <x:c r="K6332" s="0">
        <x:f>'Historical Trades'!K6332</x:f>
      </x:c>
      <x:c r="L6332" s="0">
        <x:f>'Historical Trades'!L6332</x:f>
      </x:c>
      <x:c r="M6332" s="0">
        <x:f>'Historical Trades'!M6332</x:f>
      </x:c>
      <x:c r="N6332" s="0">
        <x:f>CLEAN('Historical Trades'!O6332)</x:f>
      </x:c>
      <x:c r="P6332" s="14">
        <x:f>IF(G6332="sell",M6332,-M6332)</x:f>
      </x:c>
      <x:c r="Q6332" s="14">
        <x:f>VLOOKUP(N6332,'Currency Rates'!$A$3:$C$32,3,0)</x:f>
      </x:c>
      <x:c r="R6332" s="0">
        <x:f>IF(A6332="SPUS",0,IF(A6332="FWD",0,P6332/Q6332))</x:f>
      </x:c>
    </x:row>
    <x:row r="6333" spans="1:19" x14ac:dyDescent="0.3">
      <x:c r="A6333" s="0">
        <x:f>'Historical Trades'!A6333</x:f>
      </x:c>
      <x:c r="B6333" s="0">
        <x:f>'Historical Trades'!B6333</x:f>
      </x:c>
      <x:c r="C6333" s="23">
        <x:f>'Historical Trades'!C6333</x:f>
      </x:c>
      <x:c r="D6333" s="0">
        <x:f>'Historical Trades'!D6333</x:f>
      </x:c>
      <x:c r="E6333" s="23">
        <x:f>'Historical Trades'!E6333</x:f>
      </x:c>
      <x:c r="F6333" s="0">
        <x:f>'Historical Trades'!F6333</x:f>
      </x:c>
      <x:c r="G6333" s="0">
        <x:f>'Historical Trades'!G6333</x:f>
      </x:c>
      <x:c r="H6333" s="0">
        <x:f>'Historical Trades'!H6333</x:f>
      </x:c>
      <x:c r="I6333" s="0">
        <x:f>'Historical Trades'!I6333</x:f>
      </x:c>
      <x:c r="J6333" s="0">
        <x:f>'Historical Trades'!J6333</x:f>
      </x:c>
      <x:c r="K6333" s="0">
        <x:f>'Historical Trades'!K6333</x:f>
      </x:c>
      <x:c r="L6333" s="0">
        <x:f>'Historical Trades'!L6333</x:f>
      </x:c>
      <x:c r="M6333" s="0">
        <x:f>'Historical Trades'!M6333</x:f>
      </x:c>
      <x:c r="N6333" s="0">
        <x:f>CLEAN('Historical Trades'!O6333)</x:f>
      </x:c>
      <x:c r="P6333" s="14">
        <x:f>IF(G6333="sell",M6333,-M6333)</x:f>
      </x:c>
      <x:c r="Q6333" s="14">
        <x:f>VLOOKUP(N6333,'Currency Rates'!$A$3:$C$32,3,0)</x:f>
      </x:c>
      <x:c r="R6333" s="0">
        <x:f>IF(A6333="SPUS",0,IF(A6333="FWD",0,P6333/Q6333))</x:f>
      </x:c>
    </x:row>
    <x:row r="6334" spans="1:19" x14ac:dyDescent="0.3">
      <x:c r="A6334" s="0">
        <x:f>'Historical Trades'!A6334</x:f>
      </x:c>
      <x:c r="B6334" s="0">
        <x:f>'Historical Trades'!B6334</x:f>
      </x:c>
      <x:c r="C6334" s="23">
        <x:f>'Historical Trades'!C6334</x:f>
      </x:c>
      <x:c r="D6334" s="0">
        <x:f>'Historical Trades'!D6334</x:f>
      </x:c>
      <x:c r="E6334" s="23">
        <x:f>'Historical Trades'!E6334</x:f>
      </x:c>
      <x:c r="F6334" s="0">
        <x:f>'Historical Trades'!F6334</x:f>
      </x:c>
      <x:c r="G6334" s="0">
        <x:f>'Historical Trades'!G6334</x:f>
      </x:c>
      <x:c r="H6334" s="0">
        <x:f>'Historical Trades'!H6334</x:f>
      </x:c>
      <x:c r="I6334" s="0">
        <x:f>'Historical Trades'!I6334</x:f>
      </x:c>
      <x:c r="J6334" s="0">
        <x:f>'Historical Trades'!J6334</x:f>
      </x:c>
      <x:c r="K6334" s="0">
        <x:f>'Historical Trades'!K6334</x:f>
      </x:c>
      <x:c r="L6334" s="0">
        <x:f>'Historical Trades'!L6334</x:f>
      </x:c>
      <x:c r="M6334" s="0">
        <x:f>'Historical Trades'!M6334</x:f>
      </x:c>
      <x:c r="N6334" s="0">
        <x:f>CLEAN('Historical Trades'!O6334)</x:f>
      </x:c>
      <x:c r="P6334" s="14">
        <x:f>IF(G6334="sell",M6334,-M6334)</x:f>
      </x:c>
      <x:c r="Q6334" s="14">
        <x:f>VLOOKUP(N6334,'Currency Rates'!$A$3:$C$32,3,0)</x:f>
      </x:c>
      <x:c r="R6334" s="0">
        <x:f>IF(A6334="SPUS",0,IF(A6334="FWD",0,P6334/Q6334))</x:f>
      </x:c>
    </x:row>
    <x:row r="6335" spans="1:19" x14ac:dyDescent="0.3">
      <x:c r="A6335" s="0">
        <x:f>'Historical Trades'!A6335</x:f>
      </x:c>
      <x:c r="B6335" s="0">
        <x:f>'Historical Trades'!B6335</x:f>
      </x:c>
      <x:c r="C6335" s="23">
        <x:f>'Historical Trades'!C6335</x:f>
      </x:c>
      <x:c r="D6335" s="0">
        <x:f>'Historical Trades'!D6335</x:f>
      </x:c>
      <x:c r="E6335" s="23">
        <x:f>'Historical Trades'!E6335</x:f>
      </x:c>
      <x:c r="F6335" s="0">
        <x:f>'Historical Trades'!F6335</x:f>
      </x:c>
      <x:c r="G6335" s="0">
        <x:f>'Historical Trades'!G6335</x:f>
      </x:c>
      <x:c r="H6335" s="0">
        <x:f>'Historical Trades'!H6335</x:f>
      </x:c>
      <x:c r="I6335" s="0">
        <x:f>'Historical Trades'!I6335</x:f>
      </x:c>
      <x:c r="J6335" s="0">
        <x:f>'Historical Trades'!J6335</x:f>
      </x:c>
      <x:c r="K6335" s="0">
        <x:f>'Historical Trades'!K6335</x:f>
      </x:c>
      <x:c r="L6335" s="0">
        <x:f>'Historical Trades'!L6335</x:f>
      </x:c>
      <x:c r="M6335" s="0">
        <x:f>'Historical Trades'!M6335</x:f>
      </x:c>
      <x:c r="N6335" s="0">
        <x:f>CLEAN('Historical Trades'!O6335)</x:f>
      </x:c>
      <x:c r="P6335" s="14">
        <x:f>IF(G6335="sell",M6335,-M6335)</x:f>
      </x:c>
      <x:c r="Q6335" s="14">
        <x:f>VLOOKUP(N6335,'Currency Rates'!$A$3:$C$32,3,0)</x:f>
      </x:c>
      <x:c r="R6335" s="0">
        <x:f>IF(A6335="SPUS",0,IF(A6335="FWD",0,P6335/Q6335))</x:f>
      </x:c>
    </x:row>
    <x:row r="6336" spans="1:19" x14ac:dyDescent="0.3">
      <x:c r="A6336" s="0">
        <x:f>'Historical Trades'!A6336</x:f>
      </x:c>
      <x:c r="B6336" s="0">
        <x:f>'Historical Trades'!B6336</x:f>
      </x:c>
      <x:c r="C6336" s="23">
        <x:f>'Historical Trades'!C6336</x:f>
      </x:c>
      <x:c r="D6336" s="0">
        <x:f>'Historical Trades'!D6336</x:f>
      </x:c>
      <x:c r="E6336" s="23">
        <x:f>'Historical Trades'!E6336</x:f>
      </x:c>
      <x:c r="F6336" s="0">
        <x:f>'Historical Trades'!F6336</x:f>
      </x:c>
      <x:c r="G6336" s="0">
        <x:f>'Historical Trades'!G6336</x:f>
      </x:c>
      <x:c r="H6336" s="0">
        <x:f>'Historical Trades'!H6336</x:f>
      </x:c>
      <x:c r="I6336" s="0">
        <x:f>'Historical Trades'!I6336</x:f>
      </x:c>
      <x:c r="J6336" s="0">
        <x:f>'Historical Trades'!J6336</x:f>
      </x:c>
      <x:c r="K6336" s="0">
        <x:f>'Historical Trades'!K6336</x:f>
      </x:c>
      <x:c r="L6336" s="0">
        <x:f>'Historical Trades'!L6336</x:f>
      </x:c>
      <x:c r="M6336" s="0">
        <x:f>'Historical Trades'!M6336</x:f>
      </x:c>
      <x:c r="N6336" s="0">
        <x:f>CLEAN('Historical Trades'!O6336)</x:f>
      </x:c>
      <x:c r="P6336" s="14">
        <x:f>IF(G6336="sell",M6336,-M6336)</x:f>
      </x:c>
      <x:c r="Q6336" s="14">
        <x:f>VLOOKUP(N6336,'Currency Rates'!$A$3:$C$32,3,0)</x:f>
      </x:c>
      <x:c r="R6336" s="0">
        <x:f>IF(A6336="SPUS",0,IF(A6336="FWD",0,P6336/Q6336))</x:f>
      </x:c>
    </x:row>
    <x:row r="6337" spans="1:19" x14ac:dyDescent="0.3">
      <x:c r="A6337" s="0">
        <x:f>'Historical Trades'!A6337</x:f>
      </x:c>
      <x:c r="B6337" s="0">
        <x:f>'Historical Trades'!B6337</x:f>
      </x:c>
      <x:c r="C6337" s="23">
        <x:f>'Historical Trades'!C6337</x:f>
      </x:c>
      <x:c r="D6337" s="0">
        <x:f>'Historical Trades'!D6337</x:f>
      </x:c>
      <x:c r="E6337" s="23">
        <x:f>'Historical Trades'!E6337</x:f>
      </x:c>
      <x:c r="F6337" s="0">
        <x:f>'Historical Trades'!F6337</x:f>
      </x:c>
      <x:c r="G6337" s="0">
        <x:f>'Historical Trades'!G6337</x:f>
      </x:c>
      <x:c r="H6337" s="0">
        <x:f>'Historical Trades'!H6337</x:f>
      </x:c>
      <x:c r="I6337" s="0">
        <x:f>'Historical Trades'!I6337</x:f>
      </x:c>
      <x:c r="J6337" s="0">
        <x:f>'Historical Trades'!J6337</x:f>
      </x:c>
      <x:c r="K6337" s="0">
        <x:f>'Historical Trades'!K6337</x:f>
      </x:c>
      <x:c r="L6337" s="0">
        <x:f>'Historical Trades'!L6337</x:f>
      </x:c>
      <x:c r="M6337" s="0">
        <x:f>'Historical Trades'!M6337</x:f>
      </x:c>
      <x:c r="N6337" s="0">
        <x:f>CLEAN('Historical Trades'!O6337)</x:f>
      </x:c>
      <x:c r="P6337" s="14">
        <x:f>IF(G6337="sell",M6337,-M6337)</x:f>
      </x:c>
      <x:c r="Q6337" s="14">
        <x:f>VLOOKUP(N6337,'Currency Rates'!$A$3:$C$32,3,0)</x:f>
      </x:c>
      <x:c r="R6337" s="0">
        <x:f>IF(A6337="SPUS",0,IF(A6337="FWD",0,P6337/Q6337))</x:f>
      </x:c>
    </x:row>
    <x:row r="6338" spans="1:19" x14ac:dyDescent="0.3">
      <x:c r="A6338" s="0">
        <x:f>'Historical Trades'!A6338</x:f>
      </x:c>
      <x:c r="B6338" s="0">
        <x:f>'Historical Trades'!B6338</x:f>
      </x:c>
      <x:c r="C6338" s="23">
        <x:f>'Historical Trades'!C6338</x:f>
      </x:c>
      <x:c r="D6338" s="0">
        <x:f>'Historical Trades'!D6338</x:f>
      </x:c>
      <x:c r="E6338" s="23">
        <x:f>'Historical Trades'!E6338</x:f>
      </x:c>
      <x:c r="F6338" s="0">
        <x:f>'Historical Trades'!F6338</x:f>
      </x:c>
      <x:c r="G6338" s="0">
        <x:f>'Historical Trades'!G6338</x:f>
      </x:c>
      <x:c r="H6338" s="0">
        <x:f>'Historical Trades'!H6338</x:f>
      </x:c>
      <x:c r="I6338" s="0">
        <x:f>'Historical Trades'!I6338</x:f>
      </x:c>
      <x:c r="J6338" s="0">
        <x:f>'Historical Trades'!J6338</x:f>
      </x:c>
      <x:c r="K6338" s="0">
        <x:f>'Historical Trades'!K6338</x:f>
      </x:c>
      <x:c r="L6338" s="0">
        <x:f>'Historical Trades'!L6338</x:f>
      </x:c>
      <x:c r="M6338" s="0">
        <x:f>'Historical Trades'!M6338</x:f>
      </x:c>
      <x:c r="N6338" s="0">
        <x:f>CLEAN('Historical Trades'!O6338)</x:f>
      </x:c>
      <x:c r="P6338" s="14">
        <x:f>IF(G6338="sell",M6338,-M6338)</x:f>
      </x:c>
      <x:c r="Q6338" s="14">
        <x:f>VLOOKUP(N6338,'Currency Rates'!$A$3:$C$32,3,0)</x:f>
      </x:c>
      <x:c r="R6338" s="0">
        <x:f>IF(A6338="SPUS",0,IF(A6338="FWD",0,P6338/Q6338))</x:f>
      </x:c>
    </x:row>
    <x:row r="6339" spans="1:19" x14ac:dyDescent="0.3">
      <x:c r="A6339" s="0">
        <x:f>'Historical Trades'!A6339</x:f>
      </x:c>
      <x:c r="B6339" s="0">
        <x:f>'Historical Trades'!B6339</x:f>
      </x:c>
      <x:c r="C6339" s="23">
        <x:f>'Historical Trades'!C6339</x:f>
      </x:c>
      <x:c r="D6339" s="0">
        <x:f>'Historical Trades'!D6339</x:f>
      </x:c>
      <x:c r="E6339" s="23">
        <x:f>'Historical Trades'!E6339</x:f>
      </x:c>
      <x:c r="F6339" s="0">
        <x:f>'Historical Trades'!F6339</x:f>
      </x:c>
      <x:c r="G6339" s="0">
        <x:f>'Historical Trades'!G6339</x:f>
      </x:c>
      <x:c r="H6339" s="0">
        <x:f>'Historical Trades'!H6339</x:f>
      </x:c>
      <x:c r="I6339" s="0">
        <x:f>'Historical Trades'!I6339</x:f>
      </x:c>
      <x:c r="J6339" s="0">
        <x:f>'Historical Trades'!J6339</x:f>
      </x:c>
      <x:c r="K6339" s="0">
        <x:f>'Historical Trades'!K6339</x:f>
      </x:c>
      <x:c r="L6339" s="0">
        <x:f>'Historical Trades'!L6339</x:f>
      </x:c>
      <x:c r="M6339" s="0">
        <x:f>'Historical Trades'!M6339</x:f>
      </x:c>
      <x:c r="N6339" s="0">
        <x:f>CLEAN('Historical Trades'!O6339)</x:f>
      </x:c>
      <x:c r="P6339" s="14">
        <x:f>IF(G6339="sell",M6339,-M6339)</x:f>
      </x:c>
      <x:c r="Q6339" s="14">
        <x:f>VLOOKUP(N6339,'Currency Rates'!$A$3:$C$32,3,0)</x:f>
      </x:c>
      <x:c r="R6339" s="0">
        <x:f>IF(A6339="SPUS",0,IF(A6339="FWD",0,P6339/Q6339))</x:f>
      </x:c>
    </x:row>
    <x:row r="6340" spans="1:19" x14ac:dyDescent="0.3">
      <x:c r="A6340" s="0">
        <x:f>'Historical Trades'!A6340</x:f>
      </x:c>
      <x:c r="B6340" s="0">
        <x:f>'Historical Trades'!B6340</x:f>
      </x:c>
      <x:c r="C6340" s="23">
        <x:f>'Historical Trades'!C6340</x:f>
      </x:c>
      <x:c r="D6340" s="0">
        <x:f>'Historical Trades'!D6340</x:f>
      </x:c>
      <x:c r="E6340" s="23">
        <x:f>'Historical Trades'!E6340</x:f>
      </x:c>
      <x:c r="F6340" s="0">
        <x:f>'Historical Trades'!F6340</x:f>
      </x:c>
      <x:c r="G6340" s="0">
        <x:f>'Historical Trades'!G6340</x:f>
      </x:c>
      <x:c r="H6340" s="0">
        <x:f>'Historical Trades'!H6340</x:f>
      </x:c>
      <x:c r="I6340" s="0">
        <x:f>'Historical Trades'!I6340</x:f>
      </x:c>
      <x:c r="J6340" s="0">
        <x:f>'Historical Trades'!J6340</x:f>
      </x:c>
      <x:c r="K6340" s="0">
        <x:f>'Historical Trades'!K6340</x:f>
      </x:c>
      <x:c r="L6340" s="0">
        <x:f>'Historical Trades'!L6340</x:f>
      </x:c>
      <x:c r="M6340" s="0">
        <x:f>'Historical Trades'!M6340</x:f>
      </x:c>
      <x:c r="N6340" s="0">
        <x:f>CLEAN('Historical Trades'!O6340)</x:f>
      </x:c>
      <x:c r="P6340" s="14">
        <x:f>IF(G6340="sell",M6340,-M6340)</x:f>
      </x:c>
      <x:c r="Q6340" s="14">
        <x:f>VLOOKUP(N6340,'Currency Rates'!$A$3:$C$32,3,0)</x:f>
      </x:c>
      <x:c r="R6340" s="0">
        <x:f>IF(A6340="SPUS",0,IF(A6340="FWD",0,P6340/Q6340))</x:f>
      </x:c>
    </x:row>
    <x:row r="6341" spans="1:19" x14ac:dyDescent="0.3">
      <x:c r="A6341" s="0">
        <x:f>'Historical Trades'!A6341</x:f>
      </x:c>
      <x:c r="B6341" s="0">
        <x:f>'Historical Trades'!B6341</x:f>
      </x:c>
      <x:c r="C6341" s="23">
        <x:f>'Historical Trades'!C6341</x:f>
      </x:c>
      <x:c r="D6341" s="0">
        <x:f>'Historical Trades'!D6341</x:f>
      </x:c>
      <x:c r="E6341" s="23">
        <x:f>'Historical Trades'!E6341</x:f>
      </x:c>
      <x:c r="F6341" s="0">
        <x:f>'Historical Trades'!F6341</x:f>
      </x:c>
      <x:c r="G6341" s="0">
        <x:f>'Historical Trades'!G6341</x:f>
      </x:c>
      <x:c r="H6341" s="0">
        <x:f>'Historical Trades'!H6341</x:f>
      </x:c>
      <x:c r="I6341" s="0">
        <x:f>'Historical Trades'!I6341</x:f>
      </x:c>
      <x:c r="J6341" s="0">
        <x:f>'Historical Trades'!J6341</x:f>
      </x:c>
      <x:c r="K6341" s="0">
        <x:f>'Historical Trades'!K6341</x:f>
      </x:c>
      <x:c r="L6341" s="0">
        <x:f>'Historical Trades'!L6341</x:f>
      </x:c>
      <x:c r="M6341" s="0">
        <x:f>'Historical Trades'!M6341</x:f>
      </x:c>
      <x:c r="N6341" s="0">
        <x:f>CLEAN('Historical Trades'!O6341)</x:f>
      </x:c>
      <x:c r="P6341" s="14">
        <x:f>IF(G6341="sell",M6341,-M6341)</x:f>
      </x:c>
      <x:c r="Q6341" s="14">
        <x:f>VLOOKUP(N6341,'Currency Rates'!$A$3:$C$32,3,0)</x:f>
      </x:c>
      <x:c r="R6341" s="0">
        <x:f>IF(A6341="SPUS",0,IF(A6341="FWD",0,P6341/Q6341))</x:f>
      </x:c>
    </x:row>
    <x:row r="6342" spans="1:19" x14ac:dyDescent="0.3">
      <x:c r="A6342" s="0">
        <x:f>'Historical Trades'!A6342</x:f>
      </x:c>
      <x:c r="B6342" s="0">
        <x:f>'Historical Trades'!B6342</x:f>
      </x:c>
      <x:c r="C6342" s="23">
        <x:f>'Historical Trades'!C6342</x:f>
      </x:c>
      <x:c r="D6342" s="0">
        <x:f>'Historical Trades'!D6342</x:f>
      </x:c>
      <x:c r="E6342" s="23">
        <x:f>'Historical Trades'!E6342</x:f>
      </x:c>
      <x:c r="F6342" s="0">
        <x:f>'Historical Trades'!F6342</x:f>
      </x:c>
      <x:c r="G6342" s="0">
        <x:f>'Historical Trades'!G6342</x:f>
      </x:c>
      <x:c r="H6342" s="0">
        <x:f>'Historical Trades'!H6342</x:f>
      </x:c>
      <x:c r="I6342" s="0">
        <x:f>'Historical Trades'!I6342</x:f>
      </x:c>
      <x:c r="J6342" s="0">
        <x:f>'Historical Trades'!J6342</x:f>
      </x:c>
      <x:c r="K6342" s="0">
        <x:f>'Historical Trades'!K6342</x:f>
      </x:c>
      <x:c r="L6342" s="0">
        <x:f>'Historical Trades'!L6342</x:f>
      </x:c>
      <x:c r="M6342" s="0">
        <x:f>'Historical Trades'!M6342</x:f>
      </x:c>
      <x:c r="N6342" s="0">
        <x:f>CLEAN('Historical Trades'!O6342)</x:f>
      </x:c>
      <x:c r="P6342" s="14">
        <x:f>IF(G6342="sell",M6342,-M6342)</x:f>
      </x:c>
      <x:c r="Q6342" s="14">
        <x:f>VLOOKUP(N6342,'Currency Rates'!$A$3:$C$32,3,0)</x:f>
      </x:c>
      <x:c r="R6342" s="0">
        <x:f>IF(A6342="SPUS",0,IF(A6342="FWD",0,P6342/Q6342))</x:f>
      </x:c>
    </x:row>
    <x:row r="6343" spans="1:19" x14ac:dyDescent="0.3">
      <x:c r="A6343" s="0">
        <x:f>'Historical Trades'!A6343</x:f>
      </x:c>
      <x:c r="B6343" s="0">
        <x:f>'Historical Trades'!B6343</x:f>
      </x:c>
      <x:c r="C6343" s="23">
        <x:f>'Historical Trades'!C6343</x:f>
      </x:c>
      <x:c r="D6343" s="0">
        <x:f>'Historical Trades'!D6343</x:f>
      </x:c>
      <x:c r="E6343" s="23">
        <x:f>'Historical Trades'!E6343</x:f>
      </x:c>
      <x:c r="F6343" s="0">
        <x:f>'Historical Trades'!F6343</x:f>
      </x:c>
      <x:c r="G6343" s="0">
        <x:f>'Historical Trades'!G6343</x:f>
      </x:c>
      <x:c r="H6343" s="0">
        <x:f>'Historical Trades'!H6343</x:f>
      </x:c>
      <x:c r="I6343" s="0">
        <x:f>'Historical Trades'!I6343</x:f>
      </x:c>
      <x:c r="J6343" s="0">
        <x:f>'Historical Trades'!J6343</x:f>
      </x:c>
      <x:c r="K6343" s="0">
        <x:f>'Historical Trades'!K6343</x:f>
      </x:c>
      <x:c r="L6343" s="0">
        <x:f>'Historical Trades'!L6343</x:f>
      </x:c>
      <x:c r="M6343" s="0">
        <x:f>'Historical Trades'!M6343</x:f>
      </x:c>
      <x:c r="N6343" s="0">
        <x:f>CLEAN('Historical Trades'!O6343)</x:f>
      </x:c>
      <x:c r="P6343" s="14">
        <x:f>IF(G6343="sell",M6343,-M6343)</x:f>
      </x:c>
      <x:c r="Q6343" s="14">
        <x:f>VLOOKUP(N6343,'Currency Rates'!$A$3:$C$32,3,0)</x:f>
      </x:c>
      <x:c r="R6343" s="0">
        <x:f>IF(A6343="SPUS",0,IF(A6343="FWD",0,P6343/Q6343))</x:f>
      </x:c>
    </x:row>
    <x:row r="6344" spans="1:19" x14ac:dyDescent="0.3">
      <x:c r="A6344" s="0">
        <x:f>'Historical Trades'!A6344</x:f>
      </x:c>
      <x:c r="B6344" s="0">
        <x:f>'Historical Trades'!B6344</x:f>
      </x:c>
      <x:c r="C6344" s="23">
        <x:f>'Historical Trades'!C6344</x:f>
      </x:c>
      <x:c r="D6344" s="0">
        <x:f>'Historical Trades'!D6344</x:f>
      </x:c>
      <x:c r="E6344" s="23">
        <x:f>'Historical Trades'!E6344</x:f>
      </x:c>
      <x:c r="F6344" s="0">
        <x:f>'Historical Trades'!F6344</x:f>
      </x:c>
      <x:c r="G6344" s="0">
        <x:f>'Historical Trades'!G6344</x:f>
      </x:c>
      <x:c r="H6344" s="0">
        <x:f>'Historical Trades'!H6344</x:f>
      </x:c>
      <x:c r="I6344" s="0">
        <x:f>'Historical Trades'!I6344</x:f>
      </x:c>
      <x:c r="J6344" s="0">
        <x:f>'Historical Trades'!J6344</x:f>
      </x:c>
      <x:c r="K6344" s="0">
        <x:f>'Historical Trades'!K6344</x:f>
      </x:c>
      <x:c r="L6344" s="0">
        <x:f>'Historical Trades'!L6344</x:f>
      </x:c>
      <x:c r="M6344" s="0">
        <x:f>'Historical Trades'!M6344</x:f>
      </x:c>
      <x:c r="N6344" s="0">
        <x:f>CLEAN('Historical Trades'!O6344)</x:f>
      </x:c>
      <x:c r="P6344" s="14">
        <x:f>IF(G6344="sell",M6344,-M6344)</x:f>
      </x:c>
      <x:c r="Q6344" s="14">
        <x:f>VLOOKUP(N6344,'Currency Rates'!$A$3:$C$32,3,0)</x:f>
      </x:c>
      <x:c r="R6344" s="0">
        <x:f>IF(A6344="SPUS",0,IF(A6344="FWD",0,P6344/Q6344))</x:f>
      </x:c>
    </x:row>
    <x:row r="6345" spans="1:19" x14ac:dyDescent="0.3">
      <x:c r="A6345" s="0">
        <x:f>'Historical Trades'!A6345</x:f>
      </x:c>
      <x:c r="B6345" s="0">
        <x:f>'Historical Trades'!B6345</x:f>
      </x:c>
      <x:c r="C6345" s="23">
        <x:f>'Historical Trades'!C6345</x:f>
      </x:c>
      <x:c r="D6345" s="0">
        <x:f>'Historical Trades'!D6345</x:f>
      </x:c>
      <x:c r="E6345" s="23">
        <x:f>'Historical Trades'!E6345</x:f>
      </x:c>
      <x:c r="F6345" s="0">
        <x:f>'Historical Trades'!F6345</x:f>
      </x:c>
      <x:c r="G6345" s="0">
        <x:f>'Historical Trades'!G6345</x:f>
      </x:c>
      <x:c r="H6345" s="0">
        <x:f>'Historical Trades'!H6345</x:f>
      </x:c>
      <x:c r="I6345" s="0">
        <x:f>'Historical Trades'!I6345</x:f>
      </x:c>
      <x:c r="J6345" s="0">
        <x:f>'Historical Trades'!J6345</x:f>
      </x:c>
      <x:c r="K6345" s="0">
        <x:f>'Historical Trades'!K6345</x:f>
      </x:c>
      <x:c r="L6345" s="0">
        <x:f>'Historical Trades'!L6345</x:f>
      </x:c>
      <x:c r="M6345" s="0">
        <x:f>'Historical Trades'!M6345</x:f>
      </x:c>
      <x:c r="N6345" s="0">
        <x:f>CLEAN('Historical Trades'!O6345)</x:f>
      </x:c>
      <x:c r="P6345" s="14">
        <x:f>IF(G6345="sell",M6345,-M6345)</x:f>
      </x:c>
      <x:c r="Q6345" s="14">
        <x:f>VLOOKUP(N6345,'Currency Rates'!$A$3:$C$32,3,0)</x:f>
      </x:c>
      <x:c r="R6345" s="0">
        <x:f>IF(A6345="SPUS",0,IF(A6345="FWD",0,P6345/Q6345))</x:f>
      </x:c>
    </x:row>
    <x:row r="6346" spans="1:19" x14ac:dyDescent="0.3">
      <x:c r="A6346" s="0">
        <x:f>'Historical Trades'!A6346</x:f>
      </x:c>
      <x:c r="B6346" s="0">
        <x:f>'Historical Trades'!B6346</x:f>
      </x:c>
      <x:c r="C6346" s="23">
        <x:f>'Historical Trades'!C6346</x:f>
      </x:c>
      <x:c r="D6346" s="0">
        <x:f>'Historical Trades'!D6346</x:f>
      </x:c>
      <x:c r="E6346" s="23">
        <x:f>'Historical Trades'!E6346</x:f>
      </x:c>
      <x:c r="F6346" s="0">
        <x:f>'Historical Trades'!F6346</x:f>
      </x:c>
      <x:c r="G6346" s="0">
        <x:f>'Historical Trades'!G6346</x:f>
      </x:c>
      <x:c r="H6346" s="0">
        <x:f>'Historical Trades'!H6346</x:f>
      </x:c>
      <x:c r="I6346" s="0">
        <x:f>'Historical Trades'!I6346</x:f>
      </x:c>
      <x:c r="J6346" s="0">
        <x:f>'Historical Trades'!J6346</x:f>
      </x:c>
      <x:c r="K6346" s="0">
        <x:f>'Historical Trades'!K6346</x:f>
      </x:c>
      <x:c r="L6346" s="0">
        <x:f>'Historical Trades'!L6346</x:f>
      </x:c>
      <x:c r="M6346" s="0">
        <x:f>'Historical Trades'!M6346</x:f>
      </x:c>
      <x:c r="N6346" s="0">
        <x:f>CLEAN('Historical Trades'!O6346)</x:f>
      </x:c>
      <x:c r="P6346" s="14">
        <x:f>IF(G6346="sell",M6346,-M6346)</x:f>
      </x:c>
      <x:c r="Q6346" s="14">
        <x:f>VLOOKUP(N6346,'Currency Rates'!$A$3:$C$32,3,0)</x:f>
      </x:c>
      <x:c r="R6346" s="0">
        <x:f>IF(A6346="SPUS",0,IF(A6346="FWD",0,P6346/Q6346))</x:f>
      </x:c>
    </x:row>
    <x:row r="6347" spans="1:19" x14ac:dyDescent="0.3">
      <x:c r="A6347" s="0">
        <x:f>'Historical Trades'!A6347</x:f>
      </x:c>
      <x:c r="B6347" s="0">
        <x:f>'Historical Trades'!B6347</x:f>
      </x:c>
      <x:c r="C6347" s="23">
        <x:f>'Historical Trades'!C6347</x:f>
      </x:c>
      <x:c r="D6347" s="0">
        <x:f>'Historical Trades'!D6347</x:f>
      </x:c>
      <x:c r="E6347" s="23">
        <x:f>'Historical Trades'!E6347</x:f>
      </x:c>
      <x:c r="F6347" s="0">
        <x:f>'Historical Trades'!F6347</x:f>
      </x:c>
      <x:c r="G6347" s="0">
        <x:f>'Historical Trades'!G6347</x:f>
      </x:c>
      <x:c r="H6347" s="0">
        <x:f>'Historical Trades'!H6347</x:f>
      </x:c>
      <x:c r="I6347" s="0">
        <x:f>'Historical Trades'!I6347</x:f>
      </x:c>
      <x:c r="J6347" s="0">
        <x:f>'Historical Trades'!J6347</x:f>
      </x:c>
      <x:c r="K6347" s="0">
        <x:f>'Historical Trades'!K6347</x:f>
      </x:c>
      <x:c r="L6347" s="0">
        <x:f>'Historical Trades'!L6347</x:f>
      </x:c>
      <x:c r="M6347" s="0">
        <x:f>'Historical Trades'!M6347</x:f>
      </x:c>
      <x:c r="N6347" s="0">
        <x:f>CLEAN('Historical Trades'!O6347)</x:f>
      </x:c>
      <x:c r="P6347" s="14">
        <x:f>IF(G6347="sell",M6347,-M6347)</x:f>
      </x:c>
      <x:c r="Q6347" s="14">
        <x:f>VLOOKUP(N6347,'Currency Rates'!$A$3:$C$32,3,0)</x:f>
      </x:c>
      <x:c r="R6347" s="0">
        <x:f>IF(A6347="SPUS",0,IF(A6347="FWD",0,P6347/Q6347))</x:f>
      </x:c>
    </x:row>
    <x:row r="6348" spans="1:19" x14ac:dyDescent="0.3">
      <x:c r="A6348" s="0">
        <x:f>'Historical Trades'!A6348</x:f>
      </x:c>
      <x:c r="B6348" s="0">
        <x:f>'Historical Trades'!B6348</x:f>
      </x:c>
      <x:c r="C6348" s="23">
        <x:f>'Historical Trades'!C6348</x:f>
      </x:c>
      <x:c r="D6348" s="0">
        <x:f>'Historical Trades'!D6348</x:f>
      </x:c>
      <x:c r="E6348" s="23">
        <x:f>'Historical Trades'!E6348</x:f>
      </x:c>
      <x:c r="F6348" s="0">
        <x:f>'Historical Trades'!F6348</x:f>
      </x:c>
      <x:c r="G6348" s="0">
        <x:f>'Historical Trades'!G6348</x:f>
      </x:c>
      <x:c r="H6348" s="0">
        <x:f>'Historical Trades'!H6348</x:f>
      </x:c>
      <x:c r="I6348" s="0">
        <x:f>'Historical Trades'!I6348</x:f>
      </x:c>
      <x:c r="J6348" s="0">
        <x:f>'Historical Trades'!J6348</x:f>
      </x:c>
      <x:c r="K6348" s="0">
        <x:f>'Historical Trades'!K6348</x:f>
      </x:c>
      <x:c r="L6348" s="0">
        <x:f>'Historical Trades'!L6348</x:f>
      </x:c>
      <x:c r="M6348" s="0">
        <x:f>'Historical Trades'!M6348</x:f>
      </x:c>
      <x:c r="N6348" s="0">
        <x:f>CLEAN('Historical Trades'!O6348)</x:f>
      </x:c>
      <x:c r="P6348" s="14">
        <x:f>IF(G6348="sell",M6348,-M6348)</x:f>
      </x:c>
      <x:c r="Q6348" s="14">
        <x:f>VLOOKUP(N6348,'Currency Rates'!$A$3:$C$32,3,0)</x:f>
      </x:c>
      <x:c r="R6348" s="0">
        <x:f>IF(A6348="SPUS",0,IF(A6348="FWD",0,P6348/Q6348))</x:f>
      </x:c>
    </x:row>
    <x:row r="6349" spans="1:19" x14ac:dyDescent="0.3">
      <x:c r="A6349" s="0">
        <x:f>'Historical Trades'!A6349</x:f>
      </x:c>
      <x:c r="B6349" s="0">
        <x:f>'Historical Trades'!B6349</x:f>
      </x:c>
      <x:c r="C6349" s="23">
        <x:f>'Historical Trades'!C6349</x:f>
      </x:c>
      <x:c r="D6349" s="0">
        <x:f>'Historical Trades'!D6349</x:f>
      </x:c>
      <x:c r="E6349" s="23">
        <x:f>'Historical Trades'!E6349</x:f>
      </x:c>
      <x:c r="F6349" s="0">
        <x:f>'Historical Trades'!F6349</x:f>
      </x:c>
      <x:c r="G6349" s="0">
        <x:f>'Historical Trades'!G6349</x:f>
      </x:c>
      <x:c r="H6349" s="0">
        <x:f>'Historical Trades'!H6349</x:f>
      </x:c>
      <x:c r="I6349" s="0">
        <x:f>'Historical Trades'!I6349</x:f>
      </x:c>
      <x:c r="J6349" s="0">
        <x:f>'Historical Trades'!J6349</x:f>
      </x:c>
      <x:c r="K6349" s="0">
        <x:f>'Historical Trades'!K6349</x:f>
      </x:c>
      <x:c r="L6349" s="0">
        <x:f>'Historical Trades'!L6349</x:f>
      </x:c>
      <x:c r="M6349" s="0">
        <x:f>'Historical Trades'!M6349</x:f>
      </x:c>
      <x:c r="N6349" s="0">
        <x:f>CLEAN('Historical Trades'!O6349)</x:f>
      </x:c>
      <x:c r="P6349" s="14">
        <x:f>IF(G6349="sell",M6349,-M6349)</x:f>
      </x:c>
      <x:c r="Q6349" s="14">
        <x:f>VLOOKUP(N6349,'Currency Rates'!$A$3:$C$32,3,0)</x:f>
      </x:c>
      <x:c r="R6349" s="0">
        <x:f>IF(A6349="SPUS",0,IF(A6349="FWD",0,P6349/Q6349))</x:f>
      </x:c>
    </x:row>
    <x:row r="6350" spans="1:19" x14ac:dyDescent="0.3">
      <x:c r="A6350" s="0">
        <x:f>'Historical Trades'!A6350</x:f>
      </x:c>
      <x:c r="B6350" s="0">
        <x:f>'Historical Trades'!B6350</x:f>
      </x:c>
      <x:c r="C6350" s="23">
        <x:f>'Historical Trades'!C6350</x:f>
      </x:c>
      <x:c r="D6350" s="0">
        <x:f>'Historical Trades'!D6350</x:f>
      </x:c>
      <x:c r="E6350" s="23">
        <x:f>'Historical Trades'!E6350</x:f>
      </x:c>
      <x:c r="F6350" s="0">
        <x:f>'Historical Trades'!F6350</x:f>
      </x:c>
      <x:c r="G6350" s="0">
        <x:f>'Historical Trades'!G6350</x:f>
      </x:c>
      <x:c r="H6350" s="0">
        <x:f>'Historical Trades'!H6350</x:f>
      </x:c>
      <x:c r="I6350" s="0">
        <x:f>'Historical Trades'!I6350</x:f>
      </x:c>
      <x:c r="J6350" s="0">
        <x:f>'Historical Trades'!J6350</x:f>
      </x:c>
      <x:c r="K6350" s="0">
        <x:f>'Historical Trades'!K6350</x:f>
      </x:c>
      <x:c r="L6350" s="0">
        <x:f>'Historical Trades'!L6350</x:f>
      </x:c>
      <x:c r="M6350" s="0">
        <x:f>'Historical Trades'!M6350</x:f>
      </x:c>
      <x:c r="N6350" s="0">
        <x:f>CLEAN('Historical Trades'!O6350)</x:f>
      </x:c>
      <x:c r="P6350" s="14">
        <x:f>IF(G6350="sell",M6350,-M6350)</x:f>
      </x:c>
      <x:c r="Q6350" s="14">
        <x:f>VLOOKUP(N6350,'Currency Rates'!$A$3:$C$32,3,0)</x:f>
      </x:c>
      <x:c r="R6350" s="0">
        <x:f>IF(A6350="SPUS",0,IF(A6350="FWD",0,P6350/Q6350))</x:f>
      </x:c>
    </x:row>
    <x:row r="6351" spans="1:19" x14ac:dyDescent="0.3">
      <x:c r="A6351" s="0">
        <x:f>'Historical Trades'!A6351</x:f>
      </x:c>
      <x:c r="B6351" s="0">
        <x:f>'Historical Trades'!B6351</x:f>
      </x:c>
      <x:c r="C6351" s="23">
        <x:f>'Historical Trades'!C6351</x:f>
      </x:c>
      <x:c r="D6351" s="0">
        <x:f>'Historical Trades'!D6351</x:f>
      </x:c>
      <x:c r="E6351" s="23">
        <x:f>'Historical Trades'!E6351</x:f>
      </x:c>
      <x:c r="F6351" s="0">
        <x:f>'Historical Trades'!F6351</x:f>
      </x:c>
      <x:c r="G6351" s="0">
        <x:f>'Historical Trades'!G6351</x:f>
      </x:c>
      <x:c r="H6351" s="0">
        <x:f>'Historical Trades'!H6351</x:f>
      </x:c>
      <x:c r="I6351" s="0">
        <x:f>'Historical Trades'!I6351</x:f>
      </x:c>
      <x:c r="J6351" s="0">
        <x:f>'Historical Trades'!J6351</x:f>
      </x:c>
      <x:c r="K6351" s="0">
        <x:f>'Historical Trades'!K6351</x:f>
      </x:c>
      <x:c r="L6351" s="0">
        <x:f>'Historical Trades'!L6351</x:f>
      </x:c>
      <x:c r="M6351" s="0">
        <x:f>'Historical Trades'!M6351</x:f>
      </x:c>
      <x:c r="N6351" s="0">
        <x:f>CLEAN('Historical Trades'!O6351)</x:f>
      </x:c>
      <x:c r="P6351" s="14">
        <x:f>IF(G6351="sell",M6351,-M6351)</x:f>
      </x:c>
      <x:c r="Q6351" s="14">
        <x:f>VLOOKUP(N6351,'Currency Rates'!$A$3:$C$32,3,0)</x:f>
      </x:c>
      <x:c r="R6351" s="0">
        <x:f>IF(A6351="SPUS",0,IF(A6351="FWD",0,P6351/Q6351))</x:f>
      </x:c>
    </x:row>
    <x:row r="6352" spans="1:19" x14ac:dyDescent="0.3">
      <x:c r="A6352" s="0">
        <x:f>'Historical Trades'!A6352</x:f>
      </x:c>
      <x:c r="B6352" s="0">
        <x:f>'Historical Trades'!B6352</x:f>
      </x:c>
      <x:c r="C6352" s="23">
        <x:f>'Historical Trades'!C6352</x:f>
      </x:c>
      <x:c r="D6352" s="0">
        <x:f>'Historical Trades'!D6352</x:f>
      </x:c>
      <x:c r="E6352" s="23">
        <x:f>'Historical Trades'!E6352</x:f>
      </x:c>
      <x:c r="F6352" s="0">
        <x:f>'Historical Trades'!F6352</x:f>
      </x:c>
      <x:c r="G6352" s="0">
        <x:f>'Historical Trades'!G6352</x:f>
      </x:c>
      <x:c r="H6352" s="0">
        <x:f>'Historical Trades'!H6352</x:f>
      </x:c>
      <x:c r="I6352" s="0">
        <x:f>'Historical Trades'!I6352</x:f>
      </x:c>
      <x:c r="J6352" s="0">
        <x:f>'Historical Trades'!J6352</x:f>
      </x:c>
      <x:c r="K6352" s="0">
        <x:f>'Historical Trades'!K6352</x:f>
      </x:c>
      <x:c r="L6352" s="0">
        <x:f>'Historical Trades'!L6352</x:f>
      </x:c>
      <x:c r="M6352" s="0">
        <x:f>'Historical Trades'!M6352</x:f>
      </x:c>
      <x:c r="N6352" s="0">
        <x:f>CLEAN('Historical Trades'!O6352)</x:f>
      </x:c>
      <x:c r="P6352" s="14">
        <x:f>IF(G6352="sell",M6352,-M6352)</x:f>
      </x:c>
      <x:c r="Q6352" s="14">
        <x:f>VLOOKUP(N6352,'Currency Rates'!$A$3:$C$32,3,0)</x:f>
      </x:c>
      <x:c r="R6352" s="0">
        <x:f>IF(A6352="SPUS",0,IF(A6352="FWD",0,P6352/Q6352))</x:f>
      </x:c>
    </x:row>
    <x:row r="6353" spans="1:19" x14ac:dyDescent="0.3">
      <x:c r="A6353" s="0">
        <x:f>'Historical Trades'!A6353</x:f>
      </x:c>
      <x:c r="B6353" s="0">
        <x:f>'Historical Trades'!B6353</x:f>
      </x:c>
      <x:c r="C6353" s="23">
        <x:f>'Historical Trades'!C6353</x:f>
      </x:c>
      <x:c r="D6353" s="0">
        <x:f>'Historical Trades'!D6353</x:f>
      </x:c>
      <x:c r="E6353" s="23">
        <x:f>'Historical Trades'!E6353</x:f>
      </x:c>
      <x:c r="F6353" s="0">
        <x:f>'Historical Trades'!F6353</x:f>
      </x:c>
      <x:c r="G6353" s="0">
        <x:f>'Historical Trades'!G6353</x:f>
      </x:c>
      <x:c r="H6353" s="0">
        <x:f>'Historical Trades'!H6353</x:f>
      </x:c>
      <x:c r="I6353" s="0">
        <x:f>'Historical Trades'!I6353</x:f>
      </x:c>
      <x:c r="J6353" s="0">
        <x:f>'Historical Trades'!J6353</x:f>
      </x:c>
      <x:c r="K6353" s="0">
        <x:f>'Historical Trades'!K6353</x:f>
      </x:c>
      <x:c r="L6353" s="0">
        <x:f>'Historical Trades'!L6353</x:f>
      </x:c>
      <x:c r="M6353" s="0">
        <x:f>'Historical Trades'!M6353</x:f>
      </x:c>
      <x:c r="N6353" s="0">
        <x:f>CLEAN('Historical Trades'!O6353)</x:f>
      </x:c>
      <x:c r="P6353" s="14">
        <x:f>IF(G6353="sell",M6353,-M6353)</x:f>
      </x:c>
      <x:c r="Q6353" s="14">
        <x:f>VLOOKUP(N6353,'Currency Rates'!$A$3:$C$32,3,0)</x:f>
      </x:c>
      <x:c r="R6353" s="0">
        <x:f>IF(A6353="SPUS",0,IF(A6353="FWD",0,P6353/Q6353))</x:f>
      </x:c>
    </x:row>
    <x:row r="6354" spans="1:19" x14ac:dyDescent="0.3">
      <x:c r="A6354" s="0">
        <x:f>'Historical Trades'!A6354</x:f>
      </x:c>
      <x:c r="B6354" s="0">
        <x:f>'Historical Trades'!B6354</x:f>
      </x:c>
      <x:c r="C6354" s="23">
        <x:f>'Historical Trades'!C6354</x:f>
      </x:c>
      <x:c r="D6354" s="0">
        <x:f>'Historical Trades'!D6354</x:f>
      </x:c>
      <x:c r="E6354" s="23">
        <x:f>'Historical Trades'!E6354</x:f>
      </x:c>
      <x:c r="F6354" s="0">
        <x:f>'Historical Trades'!F6354</x:f>
      </x:c>
      <x:c r="G6354" s="0">
        <x:f>'Historical Trades'!G6354</x:f>
      </x:c>
      <x:c r="H6354" s="0">
        <x:f>'Historical Trades'!H6354</x:f>
      </x:c>
      <x:c r="I6354" s="0">
        <x:f>'Historical Trades'!I6354</x:f>
      </x:c>
      <x:c r="J6354" s="0">
        <x:f>'Historical Trades'!J6354</x:f>
      </x:c>
      <x:c r="K6354" s="0">
        <x:f>'Historical Trades'!K6354</x:f>
      </x:c>
      <x:c r="L6354" s="0">
        <x:f>'Historical Trades'!L6354</x:f>
      </x:c>
      <x:c r="M6354" s="0">
        <x:f>'Historical Trades'!M6354</x:f>
      </x:c>
      <x:c r="N6354" s="0">
        <x:f>CLEAN('Historical Trades'!O6354)</x:f>
      </x:c>
      <x:c r="P6354" s="14">
        <x:f>IF(G6354="sell",M6354,-M6354)</x:f>
      </x:c>
      <x:c r="Q6354" s="14">
        <x:f>VLOOKUP(N6354,'Currency Rates'!$A$3:$C$32,3,0)</x:f>
      </x:c>
      <x:c r="R6354" s="0">
        <x:f>IF(A6354="SPUS",0,IF(A6354="FWD",0,P6354/Q6354))</x:f>
      </x:c>
    </x:row>
    <x:row r="6355" spans="1:19" x14ac:dyDescent="0.3">
      <x:c r="A6355" s="0">
        <x:f>'Historical Trades'!A6355</x:f>
      </x:c>
      <x:c r="B6355" s="0">
        <x:f>'Historical Trades'!B6355</x:f>
      </x:c>
      <x:c r="C6355" s="23">
        <x:f>'Historical Trades'!C6355</x:f>
      </x:c>
      <x:c r="D6355" s="0">
        <x:f>'Historical Trades'!D6355</x:f>
      </x:c>
      <x:c r="E6355" s="23">
        <x:f>'Historical Trades'!E6355</x:f>
      </x:c>
      <x:c r="F6355" s="0">
        <x:f>'Historical Trades'!F6355</x:f>
      </x:c>
      <x:c r="G6355" s="0">
        <x:f>'Historical Trades'!G6355</x:f>
      </x:c>
      <x:c r="H6355" s="0">
        <x:f>'Historical Trades'!H6355</x:f>
      </x:c>
      <x:c r="I6355" s="0">
        <x:f>'Historical Trades'!I6355</x:f>
      </x:c>
      <x:c r="J6355" s="0">
        <x:f>'Historical Trades'!J6355</x:f>
      </x:c>
      <x:c r="K6355" s="0">
        <x:f>'Historical Trades'!K6355</x:f>
      </x:c>
      <x:c r="L6355" s="0">
        <x:f>'Historical Trades'!L6355</x:f>
      </x:c>
      <x:c r="M6355" s="0">
        <x:f>'Historical Trades'!M6355</x:f>
      </x:c>
      <x:c r="N6355" s="0">
        <x:f>CLEAN('Historical Trades'!O6355)</x:f>
      </x:c>
      <x:c r="P6355" s="14">
        <x:f>IF(G6355="sell",M6355,-M6355)</x:f>
      </x:c>
      <x:c r="Q6355" s="14">
        <x:f>VLOOKUP(N6355,'Currency Rates'!$A$3:$C$32,3,0)</x:f>
      </x:c>
      <x:c r="R6355" s="0">
        <x:f>IF(A6355="SPUS",0,IF(A6355="FWD",0,P6355/Q6355))</x:f>
      </x:c>
    </x:row>
    <x:row r="6356" spans="1:19" x14ac:dyDescent="0.3">
      <x:c r="A6356" s="0">
        <x:f>'Historical Trades'!A6356</x:f>
      </x:c>
      <x:c r="B6356" s="0">
        <x:f>'Historical Trades'!B6356</x:f>
      </x:c>
      <x:c r="C6356" s="23">
        <x:f>'Historical Trades'!C6356</x:f>
      </x:c>
      <x:c r="D6356" s="0">
        <x:f>'Historical Trades'!D6356</x:f>
      </x:c>
      <x:c r="E6356" s="23">
        <x:f>'Historical Trades'!E6356</x:f>
      </x:c>
      <x:c r="F6356" s="0">
        <x:f>'Historical Trades'!F6356</x:f>
      </x:c>
      <x:c r="G6356" s="0">
        <x:f>'Historical Trades'!G6356</x:f>
      </x:c>
      <x:c r="H6356" s="0">
        <x:f>'Historical Trades'!H6356</x:f>
      </x:c>
      <x:c r="I6356" s="0">
        <x:f>'Historical Trades'!I6356</x:f>
      </x:c>
      <x:c r="J6356" s="0">
        <x:f>'Historical Trades'!J6356</x:f>
      </x:c>
      <x:c r="K6356" s="0">
        <x:f>'Historical Trades'!K6356</x:f>
      </x:c>
      <x:c r="L6356" s="0">
        <x:f>'Historical Trades'!L6356</x:f>
      </x:c>
      <x:c r="M6356" s="0">
        <x:f>'Historical Trades'!M6356</x:f>
      </x:c>
      <x:c r="N6356" s="0">
        <x:f>CLEAN('Historical Trades'!O6356)</x:f>
      </x:c>
      <x:c r="P6356" s="14">
        <x:f>IF(G6356="sell",M6356,-M6356)</x:f>
      </x:c>
      <x:c r="Q6356" s="14">
        <x:f>VLOOKUP(N6356,'Currency Rates'!$A$3:$C$32,3,0)</x:f>
      </x:c>
      <x:c r="R6356" s="0">
        <x:f>IF(A6356="SPUS",0,IF(A6356="FWD",0,P6356/Q6356))</x:f>
      </x:c>
    </x:row>
    <x:row r="6357" spans="1:19" x14ac:dyDescent="0.3">
      <x:c r="A6357" s="0">
        <x:f>'Historical Trades'!A6357</x:f>
      </x:c>
      <x:c r="B6357" s="0">
        <x:f>'Historical Trades'!B6357</x:f>
      </x:c>
      <x:c r="C6357" s="23">
        <x:f>'Historical Trades'!C6357</x:f>
      </x:c>
      <x:c r="D6357" s="0">
        <x:f>'Historical Trades'!D6357</x:f>
      </x:c>
      <x:c r="E6357" s="23">
        <x:f>'Historical Trades'!E6357</x:f>
      </x:c>
      <x:c r="F6357" s="0">
        <x:f>'Historical Trades'!F6357</x:f>
      </x:c>
      <x:c r="G6357" s="0">
        <x:f>'Historical Trades'!G6357</x:f>
      </x:c>
      <x:c r="H6357" s="0">
        <x:f>'Historical Trades'!H6357</x:f>
      </x:c>
      <x:c r="I6357" s="0">
        <x:f>'Historical Trades'!I6357</x:f>
      </x:c>
      <x:c r="J6357" s="0">
        <x:f>'Historical Trades'!J6357</x:f>
      </x:c>
      <x:c r="K6357" s="0">
        <x:f>'Historical Trades'!K6357</x:f>
      </x:c>
      <x:c r="L6357" s="0">
        <x:f>'Historical Trades'!L6357</x:f>
      </x:c>
      <x:c r="M6357" s="0">
        <x:f>'Historical Trades'!M6357</x:f>
      </x:c>
      <x:c r="N6357" s="0">
        <x:f>CLEAN('Historical Trades'!O6357)</x:f>
      </x:c>
      <x:c r="P6357" s="14">
        <x:f>IF(G6357="sell",M6357,-M6357)</x:f>
      </x:c>
      <x:c r="Q6357" s="14">
        <x:f>VLOOKUP(N6357,'Currency Rates'!$A$3:$C$32,3,0)</x:f>
      </x:c>
      <x:c r="R6357" s="0">
        <x:f>IF(A6357="SPUS",0,IF(A6357="FWD",0,P6357/Q6357))</x:f>
      </x:c>
    </x:row>
    <x:row r="6358" spans="1:19" x14ac:dyDescent="0.3">
      <x:c r="A6358" s="0">
        <x:f>'Historical Trades'!A6358</x:f>
      </x:c>
      <x:c r="B6358" s="0">
        <x:f>'Historical Trades'!B6358</x:f>
      </x:c>
      <x:c r="C6358" s="23">
        <x:f>'Historical Trades'!C6358</x:f>
      </x:c>
      <x:c r="D6358" s="0">
        <x:f>'Historical Trades'!D6358</x:f>
      </x:c>
      <x:c r="E6358" s="23">
        <x:f>'Historical Trades'!E6358</x:f>
      </x:c>
      <x:c r="F6358" s="0">
        <x:f>'Historical Trades'!F6358</x:f>
      </x:c>
      <x:c r="G6358" s="0">
        <x:f>'Historical Trades'!G6358</x:f>
      </x:c>
      <x:c r="H6358" s="0">
        <x:f>'Historical Trades'!H6358</x:f>
      </x:c>
      <x:c r="I6358" s="0">
        <x:f>'Historical Trades'!I6358</x:f>
      </x:c>
      <x:c r="J6358" s="0">
        <x:f>'Historical Trades'!J6358</x:f>
      </x:c>
      <x:c r="K6358" s="0">
        <x:f>'Historical Trades'!K6358</x:f>
      </x:c>
      <x:c r="L6358" s="0">
        <x:f>'Historical Trades'!L6358</x:f>
      </x:c>
      <x:c r="M6358" s="0">
        <x:f>'Historical Trades'!M6358</x:f>
      </x:c>
      <x:c r="N6358" s="0">
        <x:f>CLEAN('Historical Trades'!O6358)</x:f>
      </x:c>
      <x:c r="P6358" s="14">
        <x:f>IF(G6358="sell",M6358,-M6358)</x:f>
      </x:c>
      <x:c r="Q6358" s="14">
        <x:f>VLOOKUP(N6358,'Currency Rates'!$A$3:$C$32,3,0)</x:f>
      </x:c>
      <x:c r="R6358" s="0">
        <x:f>IF(A6358="SPUS",0,IF(A6358="FWD",0,P6358/Q6358))</x:f>
      </x:c>
    </x:row>
    <x:row r="6359" spans="1:19" x14ac:dyDescent="0.3">
      <x:c r="A6359" s="0">
        <x:f>'Historical Trades'!A6359</x:f>
      </x:c>
      <x:c r="B6359" s="0">
        <x:f>'Historical Trades'!B6359</x:f>
      </x:c>
      <x:c r="C6359" s="23">
        <x:f>'Historical Trades'!C6359</x:f>
      </x:c>
      <x:c r="D6359" s="0">
        <x:f>'Historical Trades'!D6359</x:f>
      </x:c>
      <x:c r="E6359" s="23">
        <x:f>'Historical Trades'!E6359</x:f>
      </x:c>
      <x:c r="F6359" s="0">
        <x:f>'Historical Trades'!F6359</x:f>
      </x:c>
      <x:c r="G6359" s="0">
        <x:f>'Historical Trades'!G6359</x:f>
      </x:c>
      <x:c r="H6359" s="0">
        <x:f>'Historical Trades'!H6359</x:f>
      </x:c>
      <x:c r="I6359" s="0">
        <x:f>'Historical Trades'!I6359</x:f>
      </x:c>
      <x:c r="J6359" s="0">
        <x:f>'Historical Trades'!J6359</x:f>
      </x:c>
      <x:c r="K6359" s="0">
        <x:f>'Historical Trades'!K6359</x:f>
      </x:c>
      <x:c r="L6359" s="0">
        <x:f>'Historical Trades'!L6359</x:f>
      </x:c>
      <x:c r="M6359" s="0">
        <x:f>'Historical Trades'!M6359</x:f>
      </x:c>
      <x:c r="N6359" s="0">
        <x:f>CLEAN('Historical Trades'!O6359)</x:f>
      </x:c>
      <x:c r="P6359" s="14">
        <x:f>IF(G6359="sell",M6359,-M6359)</x:f>
      </x:c>
      <x:c r="Q6359" s="14">
        <x:f>VLOOKUP(N6359,'Currency Rates'!$A$3:$C$32,3,0)</x:f>
      </x:c>
      <x:c r="R6359" s="0">
        <x:f>IF(A6359="SPUS",0,IF(A6359="FWD",0,P6359/Q6359))</x:f>
      </x:c>
    </x:row>
    <x:row r="6360" spans="1:19" x14ac:dyDescent="0.3">
      <x:c r="A6360" s="0">
        <x:f>'Historical Trades'!A6360</x:f>
      </x:c>
      <x:c r="B6360" s="0">
        <x:f>'Historical Trades'!B6360</x:f>
      </x:c>
      <x:c r="C6360" s="23">
        <x:f>'Historical Trades'!C6360</x:f>
      </x:c>
      <x:c r="D6360" s="0">
        <x:f>'Historical Trades'!D6360</x:f>
      </x:c>
      <x:c r="E6360" s="23">
        <x:f>'Historical Trades'!E6360</x:f>
      </x:c>
      <x:c r="F6360" s="0">
        <x:f>'Historical Trades'!F6360</x:f>
      </x:c>
      <x:c r="G6360" s="0">
        <x:f>'Historical Trades'!G6360</x:f>
      </x:c>
      <x:c r="H6360" s="0">
        <x:f>'Historical Trades'!H6360</x:f>
      </x:c>
      <x:c r="I6360" s="0">
        <x:f>'Historical Trades'!I6360</x:f>
      </x:c>
      <x:c r="J6360" s="0">
        <x:f>'Historical Trades'!J6360</x:f>
      </x:c>
      <x:c r="K6360" s="0">
        <x:f>'Historical Trades'!K6360</x:f>
      </x:c>
      <x:c r="L6360" s="0">
        <x:f>'Historical Trades'!L6360</x:f>
      </x:c>
      <x:c r="M6360" s="0">
        <x:f>'Historical Trades'!M6360</x:f>
      </x:c>
      <x:c r="N6360" s="0">
        <x:f>CLEAN('Historical Trades'!O6360)</x:f>
      </x:c>
      <x:c r="P6360" s="14">
        <x:f>IF(G6360="sell",M6360,-M6360)</x:f>
      </x:c>
      <x:c r="Q6360" s="14">
        <x:f>VLOOKUP(N6360,'Currency Rates'!$A$3:$C$32,3,0)</x:f>
      </x:c>
      <x:c r="R6360" s="0">
        <x:f>IF(A6360="SPUS",0,IF(A6360="FWD",0,P6360/Q6360))</x:f>
      </x:c>
    </x:row>
    <x:row r="6361" spans="1:19" x14ac:dyDescent="0.3">
      <x:c r="A6361" s="0">
        <x:f>'Historical Trades'!A6361</x:f>
      </x:c>
      <x:c r="B6361" s="0">
        <x:f>'Historical Trades'!B6361</x:f>
      </x:c>
      <x:c r="C6361" s="23">
        <x:f>'Historical Trades'!C6361</x:f>
      </x:c>
      <x:c r="D6361" s="0">
        <x:f>'Historical Trades'!D6361</x:f>
      </x:c>
      <x:c r="E6361" s="23">
        <x:f>'Historical Trades'!E6361</x:f>
      </x:c>
      <x:c r="F6361" s="0">
        <x:f>'Historical Trades'!F6361</x:f>
      </x:c>
      <x:c r="G6361" s="0">
        <x:f>'Historical Trades'!G6361</x:f>
      </x:c>
      <x:c r="H6361" s="0">
        <x:f>'Historical Trades'!H6361</x:f>
      </x:c>
      <x:c r="I6361" s="0">
        <x:f>'Historical Trades'!I6361</x:f>
      </x:c>
      <x:c r="J6361" s="0">
        <x:f>'Historical Trades'!J6361</x:f>
      </x:c>
      <x:c r="K6361" s="0">
        <x:f>'Historical Trades'!K6361</x:f>
      </x:c>
      <x:c r="L6361" s="0">
        <x:f>'Historical Trades'!L6361</x:f>
      </x:c>
      <x:c r="M6361" s="0">
        <x:f>'Historical Trades'!M6361</x:f>
      </x:c>
      <x:c r="N6361" s="0">
        <x:f>CLEAN('Historical Trades'!O6361)</x:f>
      </x:c>
      <x:c r="P6361" s="14">
        <x:f>IF(G6361="sell",M6361,-M6361)</x:f>
      </x:c>
      <x:c r="Q6361" s="14">
        <x:f>VLOOKUP(N6361,'Currency Rates'!$A$3:$C$32,3,0)</x:f>
      </x:c>
      <x:c r="R6361" s="0">
        <x:f>IF(A6361="SPUS",0,IF(A6361="FWD",0,P6361/Q6361))</x:f>
      </x:c>
    </x:row>
    <x:row r="6362" spans="1:19" x14ac:dyDescent="0.3">
      <x:c r="A6362" s="0">
        <x:f>'Historical Trades'!A6362</x:f>
      </x:c>
      <x:c r="B6362" s="0">
        <x:f>'Historical Trades'!B6362</x:f>
      </x:c>
      <x:c r="C6362" s="23">
        <x:f>'Historical Trades'!C6362</x:f>
      </x:c>
      <x:c r="D6362" s="0">
        <x:f>'Historical Trades'!D6362</x:f>
      </x:c>
      <x:c r="E6362" s="23">
        <x:f>'Historical Trades'!E6362</x:f>
      </x:c>
      <x:c r="F6362" s="0">
        <x:f>'Historical Trades'!F6362</x:f>
      </x:c>
      <x:c r="G6362" s="0">
        <x:f>'Historical Trades'!G6362</x:f>
      </x:c>
      <x:c r="H6362" s="0">
        <x:f>'Historical Trades'!H6362</x:f>
      </x:c>
      <x:c r="I6362" s="0">
        <x:f>'Historical Trades'!I6362</x:f>
      </x:c>
      <x:c r="J6362" s="0">
        <x:f>'Historical Trades'!J6362</x:f>
      </x:c>
      <x:c r="K6362" s="0">
        <x:f>'Historical Trades'!K6362</x:f>
      </x:c>
      <x:c r="L6362" s="0">
        <x:f>'Historical Trades'!L6362</x:f>
      </x:c>
      <x:c r="M6362" s="0">
        <x:f>'Historical Trades'!M6362</x:f>
      </x:c>
      <x:c r="N6362" s="0">
        <x:f>CLEAN('Historical Trades'!O6362)</x:f>
      </x:c>
      <x:c r="P6362" s="14">
        <x:f>IF(G6362="sell",M6362,-M6362)</x:f>
      </x:c>
      <x:c r="Q6362" s="14">
        <x:f>VLOOKUP(N6362,'Currency Rates'!$A$3:$C$32,3,0)</x:f>
      </x:c>
      <x:c r="R6362" s="0">
        <x:f>IF(A6362="SPUS",0,IF(A6362="FWD",0,P6362/Q6362))</x:f>
      </x:c>
    </x:row>
    <x:row r="6363" spans="1:19" x14ac:dyDescent="0.3">
      <x:c r="A6363" s="0">
        <x:f>'Historical Trades'!A6363</x:f>
      </x:c>
      <x:c r="B6363" s="0">
        <x:f>'Historical Trades'!B6363</x:f>
      </x:c>
      <x:c r="C6363" s="23">
        <x:f>'Historical Trades'!C6363</x:f>
      </x:c>
      <x:c r="D6363" s="0">
        <x:f>'Historical Trades'!D6363</x:f>
      </x:c>
      <x:c r="E6363" s="23">
        <x:f>'Historical Trades'!E6363</x:f>
      </x:c>
      <x:c r="F6363" s="0">
        <x:f>'Historical Trades'!F6363</x:f>
      </x:c>
      <x:c r="G6363" s="0">
        <x:f>'Historical Trades'!G6363</x:f>
      </x:c>
      <x:c r="H6363" s="0">
        <x:f>'Historical Trades'!H6363</x:f>
      </x:c>
      <x:c r="I6363" s="0">
        <x:f>'Historical Trades'!I6363</x:f>
      </x:c>
      <x:c r="J6363" s="0">
        <x:f>'Historical Trades'!J6363</x:f>
      </x:c>
      <x:c r="K6363" s="0">
        <x:f>'Historical Trades'!K6363</x:f>
      </x:c>
      <x:c r="L6363" s="0">
        <x:f>'Historical Trades'!L6363</x:f>
      </x:c>
      <x:c r="M6363" s="0">
        <x:f>'Historical Trades'!M6363</x:f>
      </x:c>
      <x:c r="N6363" s="0">
        <x:f>CLEAN('Historical Trades'!O6363)</x:f>
      </x:c>
      <x:c r="P6363" s="14">
        <x:f>IF(G6363="sell",M6363,-M6363)</x:f>
      </x:c>
      <x:c r="Q6363" s="14">
        <x:f>VLOOKUP(N6363,'Currency Rates'!$A$3:$C$32,3,0)</x:f>
      </x:c>
      <x:c r="R6363" s="0">
        <x:f>IF(A6363="SPUS",0,IF(A6363="FWD",0,P6363/Q6363))</x:f>
      </x:c>
    </x:row>
    <x:row r="6364" spans="1:19" x14ac:dyDescent="0.3">
      <x:c r="A6364" s="0">
        <x:f>'Historical Trades'!A6364</x:f>
      </x:c>
      <x:c r="B6364" s="0">
        <x:f>'Historical Trades'!B6364</x:f>
      </x:c>
      <x:c r="C6364" s="23">
        <x:f>'Historical Trades'!C6364</x:f>
      </x:c>
      <x:c r="D6364" s="0">
        <x:f>'Historical Trades'!D6364</x:f>
      </x:c>
      <x:c r="E6364" s="23">
        <x:f>'Historical Trades'!E6364</x:f>
      </x:c>
      <x:c r="F6364" s="0">
        <x:f>'Historical Trades'!F6364</x:f>
      </x:c>
      <x:c r="G6364" s="0">
        <x:f>'Historical Trades'!G6364</x:f>
      </x:c>
      <x:c r="H6364" s="0">
        <x:f>'Historical Trades'!H6364</x:f>
      </x:c>
      <x:c r="I6364" s="0">
        <x:f>'Historical Trades'!I6364</x:f>
      </x:c>
      <x:c r="J6364" s="0">
        <x:f>'Historical Trades'!J6364</x:f>
      </x:c>
      <x:c r="K6364" s="0">
        <x:f>'Historical Trades'!K6364</x:f>
      </x:c>
      <x:c r="L6364" s="0">
        <x:f>'Historical Trades'!L6364</x:f>
      </x:c>
      <x:c r="M6364" s="0">
        <x:f>'Historical Trades'!M6364</x:f>
      </x:c>
      <x:c r="N6364" s="0">
        <x:f>CLEAN('Historical Trades'!O6364)</x:f>
      </x:c>
      <x:c r="P6364" s="14">
        <x:f>IF(G6364="sell",M6364,-M6364)</x:f>
      </x:c>
      <x:c r="Q6364" s="14">
        <x:f>VLOOKUP(N6364,'Currency Rates'!$A$3:$C$32,3,0)</x:f>
      </x:c>
      <x:c r="R6364" s="0">
        <x:f>IF(A6364="SPUS",0,IF(A6364="FWD",0,P6364/Q6364))</x:f>
      </x:c>
    </x:row>
    <x:row r="6365" spans="1:19" x14ac:dyDescent="0.3">
      <x:c r="A6365" s="0">
        <x:f>'Historical Trades'!A6365</x:f>
      </x:c>
      <x:c r="B6365" s="0">
        <x:f>'Historical Trades'!B6365</x:f>
      </x:c>
      <x:c r="C6365" s="23">
        <x:f>'Historical Trades'!C6365</x:f>
      </x:c>
      <x:c r="D6365" s="0">
        <x:f>'Historical Trades'!D6365</x:f>
      </x:c>
      <x:c r="E6365" s="23">
        <x:f>'Historical Trades'!E6365</x:f>
      </x:c>
      <x:c r="F6365" s="0">
        <x:f>'Historical Trades'!F6365</x:f>
      </x:c>
      <x:c r="G6365" s="0">
        <x:f>'Historical Trades'!G6365</x:f>
      </x:c>
      <x:c r="H6365" s="0">
        <x:f>'Historical Trades'!H6365</x:f>
      </x:c>
      <x:c r="I6365" s="0">
        <x:f>'Historical Trades'!I6365</x:f>
      </x:c>
      <x:c r="J6365" s="0">
        <x:f>'Historical Trades'!J6365</x:f>
      </x:c>
      <x:c r="K6365" s="0">
        <x:f>'Historical Trades'!K6365</x:f>
      </x:c>
      <x:c r="L6365" s="0">
        <x:f>'Historical Trades'!L6365</x:f>
      </x:c>
      <x:c r="M6365" s="0">
        <x:f>'Historical Trades'!M6365</x:f>
      </x:c>
      <x:c r="N6365" s="0">
        <x:f>CLEAN('Historical Trades'!O6365)</x:f>
      </x:c>
      <x:c r="P6365" s="14">
        <x:f>IF(G6365="sell",M6365,-M6365)</x:f>
      </x:c>
      <x:c r="Q6365" s="14">
        <x:f>VLOOKUP(N6365,'Currency Rates'!$A$3:$C$32,3,0)</x:f>
      </x:c>
      <x:c r="R6365" s="0">
        <x:f>IF(A6365="SPUS",0,IF(A6365="FWD",0,P6365/Q6365))</x:f>
      </x:c>
    </x:row>
    <x:row r="6366" spans="1:19" x14ac:dyDescent="0.3">
      <x:c r="A6366" s="0">
        <x:f>'Historical Trades'!A6366</x:f>
      </x:c>
      <x:c r="B6366" s="0">
        <x:f>'Historical Trades'!B6366</x:f>
      </x:c>
      <x:c r="C6366" s="23">
        <x:f>'Historical Trades'!C6366</x:f>
      </x:c>
      <x:c r="D6366" s="0">
        <x:f>'Historical Trades'!D6366</x:f>
      </x:c>
      <x:c r="E6366" s="23">
        <x:f>'Historical Trades'!E6366</x:f>
      </x:c>
      <x:c r="F6366" s="0">
        <x:f>'Historical Trades'!F6366</x:f>
      </x:c>
      <x:c r="G6366" s="0">
        <x:f>'Historical Trades'!G6366</x:f>
      </x:c>
      <x:c r="H6366" s="0">
        <x:f>'Historical Trades'!H6366</x:f>
      </x:c>
      <x:c r="I6366" s="0">
        <x:f>'Historical Trades'!I6366</x:f>
      </x:c>
      <x:c r="J6366" s="0">
        <x:f>'Historical Trades'!J6366</x:f>
      </x:c>
      <x:c r="K6366" s="0">
        <x:f>'Historical Trades'!K6366</x:f>
      </x:c>
      <x:c r="L6366" s="0">
        <x:f>'Historical Trades'!L6366</x:f>
      </x:c>
      <x:c r="M6366" s="0">
        <x:f>'Historical Trades'!M6366</x:f>
      </x:c>
      <x:c r="N6366" s="0">
        <x:f>CLEAN('Historical Trades'!O6366)</x:f>
      </x:c>
      <x:c r="P6366" s="14">
        <x:f>IF(G6366="sell",M6366,-M6366)</x:f>
      </x:c>
      <x:c r="Q6366" s="14">
        <x:f>VLOOKUP(N6366,'Currency Rates'!$A$3:$C$32,3,0)</x:f>
      </x:c>
      <x:c r="R6366" s="0">
        <x:f>IF(A6366="SPUS",0,IF(A6366="FWD",0,P6366/Q6366))</x:f>
      </x:c>
    </x:row>
    <x:row r="6367" spans="1:19" x14ac:dyDescent="0.3">
      <x:c r="A6367" s="0">
        <x:f>'Historical Trades'!A6367</x:f>
      </x:c>
      <x:c r="B6367" s="0">
        <x:f>'Historical Trades'!B6367</x:f>
      </x:c>
      <x:c r="C6367" s="23">
        <x:f>'Historical Trades'!C6367</x:f>
      </x:c>
      <x:c r="D6367" s="0">
        <x:f>'Historical Trades'!D6367</x:f>
      </x:c>
      <x:c r="E6367" s="23">
        <x:f>'Historical Trades'!E6367</x:f>
      </x:c>
      <x:c r="F6367" s="0">
        <x:f>'Historical Trades'!F6367</x:f>
      </x:c>
      <x:c r="G6367" s="0">
        <x:f>'Historical Trades'!G6367</x:f>
      </x:c>
      <x:c r="H6367" s="0">
        <x:f>'Historical Trades'!H6367</x:f>
      </x:c>
      <x:c r="I6367" s="0">
        <x:f>'Historical Trades'!I6367</x:f>
      </x:c>
      <x:c r="J6367" s="0">
        <x:f>'Historical Trades'!J6367</x:f>
      </x:c>
      <x:c r="K6367" s="0">
        <x:f>'Historical Trades'!K6367</x:f>
      </x:c>
      <x:c r="L6367" s="0">
        <x:f>'Historical Trades'!L6367</x:f>
      </x:c>
      <x:c r="M6367" s="0">
        <x:f>'Historical Trades'!M6367</x:f>
      </x:c>
      <x:c r="N6367" s="0">
        <x:f>CLEAN('Historical Trades'!O6367)</x:f>
      </x:c>
      <x:c r="P6367" s="14">
        <x:f>IF(G6367="sell",M6367,-M6367)</x:f>
      </x:c>
      <x:c r="Q6367" s="14">
        <x:f>VLOOKUP(N6367,'Currency Rates'!$A$3:$C$32,3,0)</x:f>
      </x:c>
      <x:c r="R6367" s="0">
        <x:f>IF(A6367="SPUS",0,IF(A6367="FWD",0,P6367/Q6367))</x:f>
      </x:c>
    </x:row>
    <x:row r="6368" spans="1:19" x14ac:dyDescent="0.3">
      <x:c r="A6368" s="0">
        <x:f>'Historical Trades'!A6368</x:f>
      </x:c>
      <x:c r="B6368" s="0">
        <x:f>'Historical Trades'!B6368</x:f>
      </x:c>
      <x:c r="C6368" s="23">
        <x:f>'Historical Trades'!C6368</x:f>
      </x:c>
      <x:c r="D6368" s="0">
        <x:f>'Historical Trades'!D6368</x:f>
      </x:c>
      <x:c r="E6368" s="23">
        <x:f>'Historical Trades'!E6368</x:f>
      </x:c>
      <x:c r="F6368" s="0">
        <x:f>'Historical Trades'!F6368</x:f>
      </x:c>
      <x:c r="G6368" s="0">
        <x:f>'Historical Trades'!G6368</x:f>
      </x:c>
      <x:c r="H6368" s="0">
        <x:f>'Historical Trades'!H6368</x:f>
      </x:c>
      <x:c r="I6368" s="0">
        <x:f>'Historical Trades'!I6368</x:f>
      </x:c>
      <x:c r="J6368" s="0">
        <x:f>'Historical Trades'!J6368</x:f>
      </x:c>
      <x:c r="K6368" s="0">
        <x:f>'Historical Trades'!K6368</x:f>
      </x:c>
      <x:c r="L6368" s="0">
        <x:f>'Historical Trades'!L6368</x:f>
      </x:c>
      <x:c r="M6368" s="0">
        <x:f>'Historical Trades'!M6368</x:f>
      </x:c>
      <x:c r="N6368" s="0">
        <x:f>CLEAN('Historical Trades'!O6368)</x:f>
      </x:c>
      <x:c r="P6368" s="14">
        <x:f>IF(G6368="sell",M6368,-M6368)</x:f>
      </x:c>
      <x:c r="Q6368" s="14">
        <x:f>VLOOKUP(N6368,'Currency Rates'!$A$3:$C$32,3,0)</x:f>
      </x:c>
      <x:c r="R6368" s="0">
        <x:f>IF(A6368="SPUS",0,IF(A6368="FWD",0,P6368/Q6368))</x:f>
      </x:c>
    </x:row>
    <x:row r="6369" spans="1:19" x14ac:dyDescent="0.3">
      <x:c r="A6369" s="0">
        <x:f>'Historical Trades'!A6369</x:f>
      </x:c>
      <x:c r="B6369" s="0">
        <x:f>'Historical Trades'!B6369</x:f>
      </x:c>
      <x:c r="C6369" s="23">
        <x:f>'Historical Trades'!C6369</x:f>
      </x:c>
      <x:c r="D6369" s="0">
        <x:f>'Historical Trades'!D6369</x:f>
      </x:c>
      <x:c r="E6369" s="23">
        <x:f>'Historical Trades'!E6369</x:f>
      </x:c>
      <x:c r="F6369" s="0">
        <x:f>'Historical Trades'!F6369</x:f>
      </x:c>
      <x:c r="G6369" s="0">
        <x:f>'Historical Trades'!G6369</x:f>
      </x:c>
      <x:c r="H6369" s="0">
        <x:f>'Historical Trades'!H6369</x:f>
      </x:c>
      <x:c r="I6369" s="0">
        <x:f>'Historical Trades'!I6369</x:f>
      </x:c>
      <x:c r="J6369" s="0">
        <x:f>'Historical Trades'!J6369</x:f>
      </x:c>
      <x:c r="K6369" s="0">
        <x:f>'Historical Trades'!K6369</x:f>
      </x:c>
      <x:c r="L6369" s="0">
        <x:f>'Historical Trades'!L6369</x:f>
      </x:c>
      <x:c r="M6369" s="0">
        <x:f>'Historical Trades'!M6369</x:f>
      </x:c>
      <x:c r="N6369" s="0">
        <x:f>CLEAN('Historical Trades'!O6369)</x:f>
      </x:c>
      <x:c r="P6369" s="14">
        <x:f>IF(G6369="sell",M6369,-M6369)</x:f>
      </x:c>
      <x:c r="Q6369" s="14">
        <x:f>VLOOKUP(N6369,'Currency Rates'!$A$3:$C$32,3,0)</x:f>
      </x:c>
      <x:c r="R6369" s="0">
        <x:f>IF(A6369="SPUS",0,IF(A6369="FWD",0,P6369/Q6369))</x:f>
      </x:c>
    </x:row>
    <x:row r="6370" spans="1:19" x14ac:dyDescent="0.3">
      <x:c r="A6370" s="0">
        <x:f>'Historical Trades'!A6370</x:f>
      </x:c>
      <x:c r="B6370" s="0">
        <x:f>'Historical Trades'!B6370</x:f>
      </x:c>
      <x:c r="C6370" s="23">
        <x:f>'Historical Trades'!C6370</x:f>
      </x:c>
      <x:c r="D6370" s="0">
        <x:f>'Historical Trades'!D6370</x:f>
      </x:c>
      <x:c r="E6370" s="23">
        <x:f>'Historical Trades'!E6370</x:f>
      </x:c>
      <x:c r="F6370" s="0">
        <x:f>'Historical Trades'!F6370</x:f>
      </x:c>
      <x:c r="G6370" s="0">
        <x:f>'Historical Trades'!G6370</x:f>
      </x:c>
      <x:c r="H6370" s="0">
        <x:f>'Historical Trades'!H6370</x:f>
      </x:c>
      <x:c r="I6370" s="0">
        <x:f>'Historical Trades'!I6370</x:f>
      </x:c>
      <x:c r="J6370" s="0">
        <x:f>'Historical Trades'!J6370</x:f>
      </x:c>
      <x:c r="K6370" s="0">
        <x:f>'Historical Trades'!K6370</x:f>
      </x:c>
      <x:c r="L6370" s="0">
        <x:f>'Historical Trades'!L6370</x:f>
      </x:c>
      <x:c r="M6370" s="0">
        <x:f>'Historical Trades'!M6370</x:f>
      </x:c>
      <x:c r="N6370" s="0">
        <x:f>CLEAN('Historical Trades'!O6370)</x:f>
      </x:c>
      <x:c r="P6370" s="14">
        <x:f>IF(G6370="sell",M6370,-M6370)</x:f>
      </x:c>
      <x:c r="Q6370" s="14">
        <x:f>VLOOKUP(N6370,'Currency Rates'!$A$3:$C$32,3,0)</x:f>
      </x:c>
      <x:c r="R6370" s="0">
        <x:f>IF(A6370="SPUS",0,IF(A6370="FWD",0,P6370/Q6370))</x:f>
      </x:c>
    </x:row>
    <x:row r="6371" spans="1:19" x14ac:dyDescent="0.3">
      <x:c r="A6371" s="0">
        <x:f>'Historical Trades'!A6371</x:f>
      </x:c>
      <x:c r="B6371" s="0">
        <x:f>'Historical Trades'!B6371</x:f>
      </x:c>
      <x:c r="C6371" s="23">
        <x:f>'Historical Trades'!C6371</x:f>
      </x:c>
      <x:c r="D6371" s="0">
        <x:f>'Historical Trades'!D6371</x:f>
      </x:c>
      <x:c r="E6371" s="23">
        <x:f>'Historical Trades'!E6371</x:f>
      </x:c>
      <x:c r="F6371" s="0">
        <x:f>'Historical Trades'!F6371</x:f>
      </x:c>
      <x:c r="G6371" s="0">
        <x:f>'Historical Trades'!G6371</x:f>
      </x:c>
      <x:c r="H6371" s="0">
        <x:f>'Historical Trades'!H6371</x:f>
      </x:c>
      <x:c r="I6371" s="0">
        <x:f>'Historical Trades'!I6371</x:f>
      </x:c>
      <x:c r="J6371" s="0">
        <x:f>'Historical Trades'!J6371</x:f>
      </x:c>
      <x:c r="K6371" s="0">
        <x:f>'Historical Trades'!K6371</x:f>
      </x:c>
      <x:c r="L6371" s="0">
        <x:f>'Historical Trades'!L6371</x:f>
      </x:c>
      <x:c r="M6371" s="0">
        <x:f>'Historical Trades'!M6371</x:f>
      </x:c>
      <x:c r="N6371" s="0">
        <x:f>CLEAN('Historical Trades'!O6371)</x:f>
      </x:c>
      <x:c r="P6371" s="14">
        <x:f>IF(G6371="sell",M6371,-M6371)</x:f>
      </x:c>
      <x:c r="Q6371" s="14">
        <x:f>VLOOKUP(N6371,'Currency Rates'!$A$3:$C$32,3,0)</x:f>
      </x:c>
      <x:c r="R6371" s="0">
        <x:f>IF(A6371="SPUS",0,IF(A6371="FWD",0,P6371/Q6371))</x:f>
      </x:c>
    </x:row>
    <x:row r="6372" spans="1:19" x14ac:dyDescent="0.3">
      <x:c r="A6372" s="0">
        <x:f>'Historical Trades'!A6372</x:f>
      </x:c>
      <x:c r="B6372" s="0">
        <x:f>'Historical Trades'!B6372</x:f>
      </x:c>
      <x:c r="C6372" s="23">
        <x:f>'Historical Trades'!C6372</x:f>
      </x:c>
      <x:c r="D6372" s="0">
        <x:f>'Historical Trades'!D6372</x:f>
      </x:c>
      <x:c r="E6372" s="23">
        <x:f>'Historical Trades'!E6372</x:f>
      </x:c>
      <x:c r="F6372" s="0">
        <x:f>'Historical Trades'!F6372</x:f>
      </x:c>
      <x:c r="G6372" s="0">
        <x:f>'Historical Trades'!G6372</x:f>
      </x:c>
      <x:c r="H6372" s="0">
        <x:f>'Historical Trades'!H6372</x:f>
      </x:c>
      <x:c r="I6372" s="0">
        <x:f>'Historical Trades'!I6372</x:f>
      </x:c>
      <x:c r="J6372" s="0">
        <x:f>'Historical Trades'!J6372</x:f>
      </x:c>
      <x:c r="K6372" s="0">
        <x:f>'Historical Trades'!K6372</x:f>
      </x:c>
      <x:c r="L6372" s="0">
        <x:f>'Historical Trades'!L6372</x:f>
      </x:c>
      <x:c r="M6372" s="0">
        <x:f>'Historical Trades'!M6372</x:f>
      </x:c>
      <x:c r="N6372" s="0">
        <x:f>CLEAN('Historical Trades'!O6372)</x:f>
      </x:c>
      <x:c r="P6372" s="14">
        <x:f>IF(G6372="sell",M6372,-M6372)</x:f>
      </x:c>
      <x:c r="Q6372" s="14">
        <x:f>VLOOKUP(N6372,'Currency Rates'!$A$3:$C$32,3,0)</x:f>
      </x:c>
      <x:c r="R6372" s="0">
        <x:f>IF(A6372="SPUS",0,IF(A6372="FWD",0,P6372/Q6372))</x:f>
      </x:c>
    </x:row>
    <x:row r="6373" spans="1:19" x14ac:dyDescent="0.3">
      <x:c r="A6373" s="0">
        <x:f>'Historical Trades'!A6373</x:f>
      </x:c>
      <x:c r="B6373" s="0">
        <x:f>'Historical Trades'!B6373</x:f>
      </x:c>
      <x:c r="C6373" s="23">
        <x:f>'Historical Trades'!C6373</x:f>
      </x:c>
      <x:c r="D6373" s="0">
        <x:f>'Historical Trades'!D6373</x:f>
      </x:c>
      <x:c r="E6373" s="23">
        <x:f>'Historical Trades'!E6373</x:f>
      </x:c>
      <x:c r="F6373" s="0">
        <x:f>'Historical Trades'!F6373</x:f>
      </x:c>
      <x:c r="G6373" s="0">
        <x:f>'Historical Trades'!G6373</x:f>
      </x:c>
      <x:c r="H6373" s="0">
        <x:f>'Historical Trades'!H6373</x:f>
      </x:c>
      <x:c r="I6373" s="0">
        <x:f>'Historical Trades'!I6373</x:f>
      </x:c>
      <x:c r="J6373" s="0">
        <x:f>'Historical Trades'!J6373</x:f>
      </x:c>
      <x:c r="K6373" s="0">
        <x:f>'Historical Trades'!K6373</x:f>
      </x:c>
      <x:c r="L6373" s="0">
        <x:f>'Historical Trades'!L6373</x:f>
      </x:c>
      <x:c r="M6373" s="0">
        <x:f>'Historical Trades'!M6373</x:f>
      </x:c>
      <x:c r="N6373" s="0">
        <x:f>CLEAN('Historical Trades'!O6373)</x:f>
      </x:c>
      <x:c r="P6373" s="14">
        <x:f>IF(G6373="sell",M6373,-M6373)</x:f>
      </x:c>
      <x:c r="Q6373" s="14">
        <x:f>VLOOKUP(N6373,'Currency Rates'!$A$3:$C$32,3,0)</x:f>
      </x:c>
      <x:c r="R6373" s="0">
        <x:f>IF(A6373="SPUS",0,IF(A6373="FWD",0,P6373/Q6373))</x:f>
      </x:c>
    </x:row>
    <x:row r="6374" spans="1:19" x14ac:dyDescent="0.3">
      <x:c r="A6374" s="0">
        <x:f>'Historical Trades'!A6374</x:f>
      </x:c>
      <x:c r="B6374" s="0">
        <x:f>'Historical Trades'!B6374</x:f>
      </x:c>
      <x:c r="C6374" s="23">
        <x:f>'Historical Trades'!C6374</x:f>
      </x:c>
      <x:c r="D6374" s="0">
        <x:f>'Historical Trades'!D6374</x:f>
      </x:c>
      <x:c r="E6374" s="23">
        <x:f>'Historical Trades'!E6374</x:f>
      </x:c>
      <x:c r="F6374" s="0">
        <x:f>'Historical Trades'!F6374</x:f>
      </x:c>
      <x:c r="G6374" s="0">
        <x:f>'Historical Trades'!G6374</x:f>
      </x:c>
      <x:c r="H6374" s="0">
        <x:f>'Historical Trades'!H6374</x:f>
      </x:c>
      <x:c r="I6374" s="0">
        <x:f>'Historical Trades'!I6374</x:f>
      </x:c>
      <x:c r="J6374" s="0">
        <x:f>'Historical Trades'!J6374</x:f>
      </x:c>
      <x:c r="K6374" s="0">
        <x:f>'Historical Trades'!K6374</x:f>
      </x:c>
      <x:c r="L6374" s="0">
        <x:f>'Historical Trades'!L6374</x:f>
      </x:c>
      <x:c r="M6374" s="0">
        <x:f>'Historical Trades'!M6374</x:f>
      </x:c>
      <x:c r="N6374" s="0">
        <x:f>CLEAN('Historical Trades'!O6374)</x:f>
      </x:c>
      <x:c r="P6374" s="14">
        <x:f>IF(G6374="sell",M6374,-M6374)</x:f>
      </x:c>
      <x:c r="Q6374" s="14">
        <x:f>VLOOKUP(N6374,'Currency Rates'!$A$3:$C$32,3,0)</x:f>
      </x:c>
      <x:c r="R6374" s="0">
        <x:f>IF(A6374="SPUS",0,IF(A6374="FWD",0,P6374/Q6374))</x:f>
      </x:c>
    </x:row>
    <x:row r="6375" spans="1:19" x14ac:dyDescent="0.3">
      <x:c r="A6375" s="0">
        <x:f>'Historical Trades'!A6375</x:f>
      </x:c>
      <x:c r="B6375" s="0">
        <x:f>'Historical Trades'!B6375</x:f>
      </x:c>
      <x:c r="C6375" s="23">
        <x:f>'Historical Trades'!C6375</x:f>
      </x:c>
      <x:c r="D6375" s="0">
        <x:f>'Historical Trades'!D6375</x:f>
      </x:c>
      <x:c r="E6375" s="23">
        <x:f>'Historical Trades'!E6375</x:f>
      </x:c>
      <x:c r="F6375" s="0">
        <x:f>'Historical Trades'!F6375</x:f>
      </x:c>
      <x:c r="G6375" s="0">
        <x:f>'Historical Trades'!G6375</x:f>
      </x:c>
      <x:c r="H6375" s="0">
        <x:f>'Historical Trades'!H6375</x:f>
      </x:c>
      <x:c r="I6375" s="0">
        <x:f>'Historical Trades'!I6375</x:f>
      </x:c>
      <x:c r="J6375" s="0">
        <x:f>'Historical Trades'!J6375</x:f>
      </x:c>
      <x:c r="K6375" s="0">
        <x:f>'Historical Trades'!K6375</x:f>
      </x:c>
      <x:c r="L6375" s="0">
        <x:f>'Historical Trades'!L6375</x:f>
      </x:c>
      <x:c r="M6375" s="0">
        <x:f>'Historical Trades'!M6375</x:f>
      </x:c>
      <x:c r="N6375" s="0">
        <x:f>CLEAN('Historical Trades'!O6375)</x:f>
      </x:c>
      <x:c r="P6375" s="14">
        <x:f>IF(G6375="sell",M6375,-M6375)</x:f>
      </x:c>
      <x:c r="Q6375" s="14">
        <x:f>VLOOKUP(N6375,'Currency Rates'!$A$3:$C$32,3,0)</x:f>
      </x:c>
      <x:c r="R6375" s="0">
        <x:f>IF(A6375="SPUS",0,IF(A6375="FWD",0,P6375/Q6375))</x:f>
      </x:c>
    </x:row>
    <x:row r="6376" spans="1:19" x14ac:dyDescent="0.3">
      <x:c r="A6376" s="0">
        <x:f>'Historical Trades'!A6376</x:f>
      </x:c>
      <x:c r="B6376" s="0">
        <x:f>'Historical Trades'!B6376</x:f>
      </x:c>
      <x:c r="C6376" s="23">
        <x:f>'Historical Trades'!C6376</x:f>
      </x:c>
      <x:c r="D6376" s="0">
        <x:f>'Historical Trades'!D6376</x:f>
      </x:c>
      <x:c r="E6376" s="23">
        <x:f>'Historical Trades'!E6376</x:f>
      </x:c>
      <x:c r="F6376" s="0">
        <x:f>'Historical Trades'!F6376</x:f>
      </x:c>
      <x:c r="G6376" s="0">
        <x:f>'Historical Trades'!G6376</x:f>
      </x:c>
      <x:c r="H6376" s="0">
        <x:f>'Historical Trades'!H6376</x:f>
      </x:c>
      <x:c r="I6376" s="0">
        <x:f>'Historical Trades'!I6376</x:f>
      </x:c>
      <x:c r="J6376" s="0">
        <x:f>'Historical Trades'!J6376</x:f>
      </x:c>
      <x:c r="K6376" s="0">
        <x:f>'Historical Trades'!K6376</x:f>
      </x:c>
      <x:c r="L6376" s="0">
        <x:f>'Historical Trades'!L6376</x:f>
      </x:c>
      <x:c r="M6376" s="0">
        <x:f>'Historical Trades'!M6376</x:f>
      </x:c>
      <x:c r="N6376" s="0">
        <x:f>CLEAN('Historical Trades'!O6376)</x:f>
      </x:c>
      <x:c r="P6376" s="14">
        <x:f>IF(G6376="sell",M6376,-M6376)</x:f>
      </x:c>
      <x:c r="Q6376" s="14">
        <x:f>VLOOKUP(N6376,'Currency Rates'!$A$3:$C$32,3,0)</x:f>
      </x:c>
      <x:c r="R6376" s="0">
        <x:f>IF(A6376="SPUS",0,IF(A6376="FWD",0,P6376/Q6376))</x:f>
      </x:c>
    </x:row>
    <x:row r="6377" spans="1:19" x14ac:dyDescent="0.3">
      <x:c r="A6377" s="0">
        <x:f>'Historical Trades'!A6377</x:f>
      </x:c>
      <x:c r="B6377" s="0">
        <x:f>'Historical Trades'!B6377</x:f>
      </x:c>
      <x:c r="C6377" s="23">
        <x:f>'Historical Trades'!C6377</x:f>
      </x:c>
      <x:c r="D6377" s="0">
        <x:f>'Historical Trades'!D6377</x:f>
      </x:c>
      <x:c r="E6377" s="23">
        <x:f>'Historical Trades'!E6377</x:f>
      </x:c>
      <x:c r="F6377" s="0">
        <x:f>'Historical Trades'!F6377</x:f>
      </x:c>
      <x:c r="G6377" s="0">
        <x:f>'Historical Trades'!G6377</x:f>
      </x:c>
      <x:c r="H6377" s="0">
        <x:f>'Historical Trades'!H6377</x:f>
      </x:c>
      <x:c r="I6377" s="0">
        <x:f>'Historical Trades'!I6377</x:f>
      </x:c>
      <x:c r="J6377" s="0">
        <x:f>'Historical Trades'!J6377</x:f>
      </x:c>
      <x:c r="K6377" s="0">
        <x:f>'Historical Trades'!K6377</x:f>
      </x:c>
      <x:c r="L6377" s="0">
        <x:f>'Historical Trades'!L6377</x:f>
      </x:c>
      <x:c r="M6377" s="0">
        <x:f>'Historical Trades'!M6377</x:f>
      </x:c>
      <x:c r="N6377" s="0">
        <x:f>CLEAN('Historical Trades'!O6377)</x:f>
      </x:c>
      <x:c r="P6377" s="14">
        <x:f>IF(G6377="sell",M6377,-M6377)</x:f>
      </x:c>
      <x:c r="Q6377" s="14">
        <x:f>VLOOKUP(N6377,'Currency Rates'!$A$3:$C$32,3,0)</x:f>
      </x:c>
      <x:c r="R6377" s="0">
        <x:f>IF(A6377="SPUS",0,IF(A6377="FWD",0,P6377/Q6377))</x:f>
      </x:c>
    </x:row>
    <x:row r="6378" spans="1:19" x14ac:dyDescent="0.3">
      <x:c r="A6378" s="0">
        <x:f>'Historical Trades'!A6378</x:f>
      </x:c>
      <x:c r="B6378" s="0">
        <x:f>'Historical Trades'!B6378</x:f>
      </x:c>
      <x:c r="C6378" s="23">
        <x:f>'Historical Trades'!C6378</x:f>
      </x:c>
      <x:c r="D6378" s="0">
        <x:f>'Historical Trades'!D6378</x:f>
      </x:c>
      <x:c r="E6378" s="23">
        <x:f>'Historical Trades'!E6378</x:f>
      </x:c>
      <x:c r="F6378" s="0">
        <x:f>'Historical Trades'!F6378</x:f>
      </x:c>
      <x:c r="G6378" s="0">
        <x:f>'Historical Trades'!G6378</x:f>
      </x:c>
      <x:c r="H6378" s="0">
        <x:f>'Historical Trades'!H6378</x:f>
      </x:c>
      <x:c r="I6378" s="0">
        <x:f>'Historical Trades'!I6378</x:f>
      </x:c>
      <x:c r="J6378" s="0">
        <x:f>'Historical Trades'!J6378</x:f>
      </x:c>
      <x:c r="K6378" s="0">
        <x:f>'Historical Trades'!K6378</x:f>
      </x:c>
      <x:c r="L6378" s="0">
        <x:f>'Historical Trades'!L6378</x:f>
      </x:c>
      <x:c r="M6378" s="0">
        <x:f>'Historical Trades'!M6378</x:f>
      </x:c>
      <x:c r="N6378" s="0">
        <x:f>CLEAN('Historical Trades'!O6378)</x:f>
      </x:c>
      <x:c r="P6378" s="14">
        <x:f>IF(G6378="sell",M6378,-M6378)</x:f>
      </x:c>
      <x:c r="Q6378" s="14">
        <x:f>VLOOKUP(N6378,'Currency Rates'!$A$3:$C$32,3,0)</x:f>
      </x:c>
      <x:c r="R6378" s="0">
        <x:f>IF(A6378="SPUS",0,IF(A6378="FWD",0,P6378/Q6378))</x:f>
      </x:c>
    </x:row>
    <x:row r="6379" spans="1:19" x14ac:dyDescent="0.3">
      <x:c r="A6379" s="0">
        <x:f>'Historical Trades'!A6379</x:f>
      </x:c>
      <x:c r="B6379" s="0">
        <x:f>'Historical Trades'!B6379</x:f>
      </x:c>
      <x:c r="C6379" s="23">
        <x:f>'Historical Trades'!C6379</x:f>
      </x:c>
      <x:c r="D6379" s="0">
        <x:f>'Historical Trades'!D6379</x:f>
      </x:c>
      <x:c r="E6379" s="23">
        <x:f>'Historical Trades'!E6379</x:f>
      </x:c>
      <x:c r="F6379" s="0">
        <x:f>'Historical Trades'!F6379</x:f>
      </x:c>
      <x:c r="G6379" s="0">
        <x:f>'Historical Trades'!G6379</x:f>
      </x:c>
      <x:c r="H6379" s="0">
        <x:f>'Historical Trades'!H6379</x:f>
      </x:c>
      <x:c r="I6379" s="0">
        <x:f>'Historical Trades'!I6379</x:f>
      </x:c>
      <x:c r="J6379" s="0">
        <x:f>'Historical Trades'!J6379</x:f>
      </x:c>
      <x:c r="K6379" s="0">
        <x:f>'Historical Trades'!K6379</x:f>
      </x:c>
      <x:c r="L6379" s="0">
        <x:f>'Historical Trades'!L6379</x:f>
      </x:c>
      <x:c r="M6379" s="0">
        <x:f>'Historical Trades'!M6379</x:f>
      </x:c>
      <x:c r="N6379" s="0">
        <x:f>CLEAN('Historical Trades'!O6379)</x:f>
      </x:c>
      <x:c r="P6379" s="14">
        <x:f>IF(G6379="sell",M6379,-M6379)</x:f>
      </x:c>
      <x:c r="Q6379" s="14">
        <x:f>VLOOKUP(N6379,'Currency Rates'!$A$3:$C$32,3,0)</x:f>
      </x:c>
      <x:c r="R6379" s="0">
        <x:f>IF(A6379="SPUS",0,IF(A6379="FWD",0,P6379/Q6379))</x:f>
      </x:c>
    </x:row>
    <x:row r="6380" spans="1:19" x14ac:dyDescent="0.3">
      <x:c r="A6380" s="0">
        <x:f>'Historical Trades'!A6380</x:f>
      </x:c>
      <x:c r="B6380" s="0">
        <x:f>'Historical Trades'!B6380</x:f>
      </x:c>
      <x:c r="C6380" s="23">
        <x:f>'Historical Trades'!C6380</x:f>
      </x:c>
      <x:c r="D6380" s="0">
        <x:f>'Historical Trades'!D6380</x:f>
      </x:c>
      <x:c r="E6380" s="23">
        <x:f>'Historical Trades'!E6380</x:f>
      </x:c>
      <x:c r="F6380" s="0">
        <x:f>'Historical Trades'!F6380</x:f>
      </x:c>
      <x:c r="G6380" s="0">
        <x:f>'Historical Trades'!G6380</x:f>
      </x:c>
      <x:c r="H6380" s="0">
        <x:f>'Historical Trades'!H6380</x:f>
      </x:c>
      <x:c r="I6380" s="0">
        <x:f>'Historical Trades'!I6380</x:f>
      </x:c>
      <x:c r="J6380" s="0">
        <x:f>'Historical Trades'!J6380</x:f>
      </x:c>
      <x:c r="K6380" s="0">
        <x:f>'Historical Trades'!K6380</x:f>
      </x:c>
      <x:c r="L6380" s="0">
        <x:f>'Historical Trades'!L6380</x:f>
      </x:c>
      <x:c r="M6380" s="0">
        <x:f>'Historical Trades'!M6380</x:f>
      </x:c>
      <x:c r="N6380" s="0">
        <x:f>CLEAN('Historical Trades'!O6380)</x:f>
      </x:c>
      <x:c r="P6380" s="14">
        <x:f>IF(G6380="sell",M6380,-M6380)</x:f>
      </x:c>
      <x:c r="Q6380" s="14">
        <x:f>VLOOKUP(N6380,'Currency Rates'!$A$3:$C$32,3,0)</x:f>
      </x:c>
      <x:c r="R6380" s="0">
        <x:f>IF(A6380="SPUS",0,IF(A6380="FWD",0,P6380/Q6380))</x:f>
      </x:c>
    </x:row>
    <x:row r="6381" spans="1:19" x14ac:dyDescent="0.3">
      <x:c r="A6381" s="0">
        <x:f>'Historical Trades'!A6381</x:f>
      </x:c>
      <x:c r="B6381" s="0">
        <x:f>'Historical Trades'!B6381</x:f>
      </x:c>
      <x:c r="C6381" s="23">
        <x:f>'Historical Trades'!C6381</x:f>
      </x:c>
      <x:c r="D6381" s="0">
        <x:f>'Historical Trades'!D6381</x:f>
      </x:c>
      <x:c r="E6381" s="23">
        <x:f>'Historical Trades'!E6381</x:f>
      </x:c>
      <x:c r="F6381" s="0">
        <x:f>'Historical Trades'!F6381</x:f>
      </x:c>
      <x:c r="G6381" s="0">
        <x:f>'Historical Trades'!G6381</x:f>
      </x:c>
      <x:c r="H6381" s="0">
        <x:f>'Historical Trades'!H6381</x:f>
      </x:c>
      <x:c r="I6381" s="0">
        <x:f>'Historical Trades'!I6381</x:f>
      </x:c>
      <x:c r="J6381" s="0">
        <x:f>'Historical Trades'!J6381</x:f>
      </x:c>
      <x:c r="K6381" s="0">
        <x:f>'Historical Trades'!K6381</x:f>
      </x:c>
      <x:c r="L6381" s="0">
        <x:f>'Historical Trades'!L6381</x:f>
      </x:c>
      <x:c r="M6381" s="0">
        <x:f>'Historical Trades'!M6381</x:f>
      </x:c>
      <x:c r="N6381" s="0">
        <x:f>CLEAN('Historical Trades'!O6381)</x:f>
      </x:c>
      <x:c r="P6381" s="14">
        <x:f>IF(G6381="sell",M6381,-M6381)</x:f>
      </x:c>
      <x:c r="Q6381" s="14">
        <x:f>VLOOKUP(N6381,'Currency Rates'!$A$3:$C$32,3,0)</x:f>
      </x:c>
      <x:c r="R6381" s="0">
        <x:f>IF(A6381="SPUS",0,IF(A6381="FWD",0,P6381/Q6381))</x:f>
      </x:c>
    </x:row>
    <x:row r="6382" spans="1:19" x14ac:dyDescent="0.3">
      <x:c r="A6382" s="0">
        <x:f>'Historical Trades'!A6382</x:f>
      </x:c>
      <x:c r="B6382" s="0">
        <x:f>'Historical Trades'!B6382</x:f>
      </x:c>
      <x:c r="C6382" s="23">
        <x:f>'Historical Trades'!C6382</x:f>
      </x:c>
      <x:c r="D6382" s="0">
        <x:f>'Historical Trades'!D6382</x:f>
      </x:c>
      <x:c r="E6382" s="23">
        <x:f>'Historical Trades'!E6382</x:f>
      </x:c>
      <x:c r="F6382" s="0">
        <x:f>'Historical Trades'!F6382</x:f>
      </x:c>
      <x:c r="G6382" s="0">
        <x:f>'Historical Trades'!G6382</x:f>
      </x:c>
      <x:c r="H6382" s="0">
        <x:f>'Historical Trades'!H6382</x:f>
      </x:c>
      <x:c r="I6382" s="0">
        <x:f>'Historical Trades'!I6382</x:f>
      </x:c>
      <x:c r="J6382" s="0">
        <x:f>'Historical Trades'!J6382</x:f>
      </x:c>
      <x:c r="K6382" s="0">
        <x:f>'Historical Trades'!K6382</x:f>
      </x:c>
      <x:c r="L6382" s="0">
        <x:f>'Historical Trades'!L6382</x:f>
      </x:c>
      <x:c r="M6382" s="0">
        <x:f>'Historical Trades'!M6382</x:f>
      </x:c>
      <x:c r="N6382" s="0">
        <x:f>CLEAN('Historical Trades'!O6382)</x:f>
      </x:c>
      <x:c r="P6382" s="14">
        <x:f>IF(G6382="sell",M6382,-M6382)</x:f>
      </x:c>
      <x:c r="Q6382" s="14">
        <x:f>VLOOKUP(N6382,'Currency Rates'!$A$3:$C$32,3,0)</x:f>
      </x:c>
      <x:c r="R6382" s="0">
        <x:f>IF(A6382="SPUS",0,IF(A6382="FWD",0,P6382/Q6382))</x:f>
      </x:c>
    </x:row>
    <x:row r="6383" spans="1:19" x14ac:dyDescent="0.3">
      <x:c r="A6383" s="0">
        <x:f>'Historical Trades'!A6383</x:f>
      </x:c>
      <x:c r="B6383" s="0">
        <x:f>'Historical Trades'!B6383</x:f>
      </x:c>
      <x:c r="C6383" s="23">
        <x:f>'Historical Trades'!C6383</x:f>
      </x:c>
      <x:c r="D6383" s="0">
        <x:f>'Historical Trades'!D6383</x:f>
      </x:c>
      <x:c r="E6383" s="23">
        <x:f>'Historical Trades'!E6383</x:f>
      </x:c>
      <x:c r="F6383" s="0">
        <x:f>'Historical Trades'!F6383</x:f>
      </x:c>
      <x:c r="G6383" s="0">
        <x:f>'Historical Trades'!G6383</x:f>
      </x:c>
      <x:c r="H6383" s="0">
        <x:f>'Historical Trades'!H6383</x:f>
      </x:c>
      <x:c r="I6383" s="0">
        <x:f>'Historical Trades'!I6383</x:f>
      </x:c>
      <x:c r="J6383" s="0">
        <x:f>'Historical Trades'!J6383</x:f>
      </x:c>
      <x:c r="K6383" s="0">
        <x:f>'Historical Trades'!K6383</x:f>
      </x:c>
      <x:c r="L6383" s="0">
        <x:f>'Historical Trades'!L6383</x:f>
      </x:c>
      <x:c r="M6383" s="0">
        <x:f>'Historical Trades'!M6383</x:f>
      </x:c>
      <x:c r="N6383" s="0">
        <x:f>CLEAN('Historical Trades'!O6383)</x:f>
      </x:c>
      <x:c r="P6383" s="14">
        <x:f>IF(G6383="sell",M6383,-M6383)</x:f>
      </x:c>
      <x:c r="Q6383" s="14">
        <x:f>VLOOKUP(N6383,'Currency Rates'!$A$3:$C$32,3,0)</x:f>
      </x:c>
      <x:c r="R6383" s="0">
        <x:f>IF(A6383="SPUS",0,IF(A6383="FWD",0,P6383/Q6383))</x:f>
      </x:c>
    </x:row>
    <x:row r="6384" spans="1:19" x14ac:dyDescent="0.3">
      <x:c r="A6384" s="0">
        <x:f>'Historical Trades'!A6384</x:f>
      </x:c>
      <x:c r="B6384" s="0">
        <x:f>'Historical Trades'!B6384</x:f>
      </x:c>
      <x:c r="C6384" s="23">
        <x:f>'Historical Trades'!C6384</x:f>
      </x:c>
      <x:c r="D6384" s="0">
        <x:f>'Historical Trades'!D6384</x:f>
      </x:c>
      <x:c r="E6384" s="23">
        <x:f>'Historical Trades'!E6384</x:f>
      </x:c>
      <x:c r="F6384" s="0">
        <x:f>'Historical Trades'!F6384</x:f>
      </x:c>
      <x:c r="G6384" s="0">
        <x:f>'Historical Trades'!G6384</x:f>
      </x:c>
      <x:c r="H6384" s="0">
        <x:f>'Historical Trades'!H6384</x:f>
      </x:c>
      <x:c r="I6384" s="0">
        <x:f>'Historical Trades'!I6384</x:f>
      </x:c>
      <x:c r="J6384" s="0">
        <x:f>'Historical Trades'!J6384</x:f>
      </x:c>
      <x:c r="K6384" s="0">
        <x:f>'Historical Trades'!K6384</x:f>
      </x:c>
      <x:c r="L6384" s="0">
        <x:f>'Historical Trades'!L6384</x:f>
      </x:c>
      <x:c r="M6384" s="0">
        <x:f>'Historical Trades'!M6384</x:f>
      </x:c>
      <x:c r="N6384" s="0">
        <x:f>CLEAN('Historical Trades'!O6384)</x:f>
      </x:c>
      <x:c r="P6384" s="14">
        <x:f>IF(G6384="sell",M6384,-M6384)</x:f>
      </x:c>
      <x:c r="Q6384" s="14">
        <x:f>VLOOKUP(N6384,'Currency Rates'!$A$3:$C$32,3,0)</x:f>
      </x:c>
      <x:c r="R6384" s="0">
        <x:f>IF(A6384="SPUS",0,IF(A6384="FWD",0,P6384/Q6384))</x:f>
      </x:c>
    </x:row>
    <x:row r="6385" spans="1:19" x14ac:dyDescent="0.3">
      <x:c r="A6385" s="0">
        <x:f>'Historical Trades'!A6385</x:f>
      </x:c>
      <x:c r="B6385" s="0">
        <x:f>'Historical Trades'!B6385</x:f>
      </x:c>
      <x:c r="C6385" s="23">
        <x:f>'Historical Trades'!C6385</x:f>
      </x:c>
      <x:c r="D6385" s="0">
        <x:f>'Historical Trades'!D6385</x:f>
      </x:c>
      <x:c r="E6385" s="23">
        <x:f>'Historical Trades'!E6385</x:f>
      </x:c>
      <x:c r="F6385" s="0">
        <x:f>'Historical Trades'!F6385</x:f>
      </x:c>
      <x:c r="G6385" s="0">
        <x:f>'Historical Trades'!G6385</x:f>
      </x:c>
      <x:c r="H6385" s="0">
        <x:f>'Historical Trades'!H6385</x:f>
      </x:c>
      <x:c r="I6385" s="0">
        <x:f>'Historical Trades'!I6385</x:f>
      </x:c>
      <x:c r="J6385" s="0">
        <x:f>'Historical Trades'!J6385</x:f>
      </x:c>
      <x:c r="K6385" s="0">
        <x:f>'Historical Trades'!K6385</x:f>
      </x:c>
      <x:c r="L6385" s="0">
        <x:f>'Historical Trades'!L6385</x:f>
      </x:c>
      <x:c r="M6385" s="0">
        <x:f>'Historical Trades'!M6385</x:f>
      </x:c>
      <x:c r="N6385" s="0">
        <x:f>CLEAN('Historical Trades'!O6385)</x:f>
      </x:c>
      <x:c r="P6385" s="14">
        <x:f>IF(G6385="sell",M6385,-M6385)</x:f>
      </x:c>
      <x:c r="Q6385" s="14">
        <x:f>VLOOKUP(N6385,'Currency Rates'!$A$3:$C$32,3,0)</x:f>
      </x:c>
      <x:c r="R6385" s="0">
        <x:f>IF(A6385="SPUS",0,IF(A6385="FWD",0,P6385/Q6385))</x:f>
      </x:c>
    </x:row>
    <x:row r="6386" spans="1:19" x14ac:dyDescent="0.3">
      <x:c r="A6386" s="0">
        <x:f>'Historical Trades'!A6386</x:f>
      </x:c>
      <x:c r="B6386" s="0">
        <x:f>'Historical Trades'!B6386</x:f>
      </x:c>
      <x:c r="C6386" s="23">
        <x:f>'Historical Trades'!C6386</x:f>
      </x:c>
      <x:c r="D6386" s="0">
        <x:f>'Historical Trades'!D6386</x:f>
      </x:c>
      <x:c r="E6386" s="23">
        <x:f>'Historical Trades'!E6386</x:f>
      </x:c>
      <x:c r="F6386" s="0">
        <x:f>'Historical Trades'!F6386</x:f>
      </x:c>
      <x:c r="G6386" s="0">
        <x:f>'Historical Trades'!G6386</x:f>
      </x:c>
      <x:c r="H6386" s="0">
        <x:f>'Historical Trades'!H6386</x:f>
      </x:c>
      <x:c r="I6386" s="0">
        <x:f>'Historical Trades'!I6386</x:f>
      </x:c>
      <x:c r="J6386" s="0">
        <x:f>'Historical Trades'!J6386</x:f>
      </x:c>
      <x:c r="K6386" s="0">
        <x:f>'Historical Trades'!K6386</x:f>
      </x:c>
      <x:c r="L6386" s="0">
        <x:f>'Historical Trades'!L6386</x:f>
      </x:c>
      <x:c r="M6386" s="0">
        <x:f>'Historical Trades'!M6386</x:f>
      </x:c>
      <x:c r="N6386" s="0">
        <x:f>CLEAN('Historical Trades'!O6386)</x:f>
      </x:c>
      <x:c r="P6386" s="14">
        <x:f>IF(G6386="sell",M6386,-M6386)</x:f>
      </x:c>
      <x:c r="Q6386" s="14">
        <x:f>VLOOKUP(N6386,'Currency Rates'!$A$3:$C$32,3,0)</x:f>
      </x:c>
      <x:c r="R6386" s="0">
        <x:f>IF(A6386="SPUS",0,IF(A6386="FWD",0,P6386/Q6386))</x:f>
      </x:c>
    </x:row>
    <x:row r="6387" spans="1:19" x14ac:dyDescent="0.3">
      <x:c r="A6387" s="0">
        <x:f>'Historical Trades'!A6387</x:f>
      </x:c>
      <x:c r="B6387" s="0">
        <x:f>'Historical Trades'!B6387</x:f>
      </x:c>
      <x:c r="C6387" s="23">
        <x:f>'Historical Trades'!C6387</x:f>
      </x:c>
      <x:c r="D6387" s="0">
        <x:f>'Historical Trades'!D6387</x:f>
      </x:c>
      <x:c r="E6387" s="23">
        <x:f>'Historical Trades'!E6387</x:f>
      </x:c>
      <x:c r="F6387" s="0">
        <x:f>'Historical Trades'!F6387</x:f>
      </x:c>
      <x:c r="G6387" s="0">
        <x:f>'Historical Trades'!G6387</x:f>
      </x:c>
      <x:c r="H6387" s="0">
        <x:f>'Historical Trades'!H6387</x:f>
      </x:c>
      <x:c r="I6387" s="0">
        <x:f>'Historical Trades'!I6387</x:f>
      </x:c>
      <x:c r="J6387" s="0">
        <x:f>'Historical Trades'!J6387</x:f>
      </x:c>
      <x:c r="K6387" s="0">
        <x:f>'Historical Trades'!K6387</x:f>
      </x:c>
      <x:c r="L6387" s="0">
        <x:f>'Historical Trades'!L6387</x:f>
      </x:c>
      <x:c r="M6387" s="0">
        <x:f>'Historical Trades'!M6387</x:f>
      </x:c>
      <x:c r="N6387" s="0">
        <x:f>CLEAN('Historical Trades'!O6387)</x:f>
      </x:c>
      <x:c r="P6387" s="14">
        <x:f>IF(G6387="sell",M6387,-M6387)</x:f>
      </x:c>
      <x:c r="Q6387" s="14">
        <x:f>VLOOKUP(N6387,'Currency Rates'!$A$3:$C$32,3,0)</x:f>
      </x:c>
      <x:c r="R6387" s="0">
        <x:f>IF(A6387="SPUS",0,IF(A6387="FWD",0,P6387/Q6387))</x:f>
      </x:c>
    </x:row>
    <x:row r="6388" spans="1:19" x14ac:dyDescent="0.3">
      <x:c r="A6388" s="0">
        <x:f>'Historical Trades'!A6388</x:f>
      </x:c>
      <x:c r="B6388" s="0">
        <x:f>'Historical Trades'!B6388</x:f>
      </x:c>
      <x:c r="C6388" s="23">
        <x:f>'Historical Trades'!C6388</x:f>
      </x:c>
      <x:c r="D6388" s="0">
        <x:f>'Historical Trades'!D6388</x:f>
      </x:c>
      <x:c r="E6388" s="23">
        <x:f>'Historical Trades'!E6388</x:f>
      </x:c>
      <x:c r="F6388" s="0">
        <x:f>'Historical Trades'!F6388</x:f>
      </x:c>
      <x:c r="G6388" s="0">
        <x:f>'Historical Trades'!G6388</x:f>
      </x:c>
      <x:c r="H6388" s="0">
        <x:f>'Historical Trades'!H6388</x:f>
      </x:c>
      <x:c r="I6388" s="0">
        <x:f>'Historical Trades'!I6388</x:f>
      </x:c>
      <x:c r="J6388" s="0">
        <x:f>'Historical Trades'!J6388</x:f>
      </x:c>
      <x:c r="K6388" s="0">
        <x:f>'Historical Trades'!K6388</x:f>
      </x:c>
      <x:c r="L6388" s="0">
        <x:f>'Historical Trades'!L6388</x:f>
      </x:c>
      <x:c r="M6388" s="0">
        <x:f>'Historical Trades'!M6388</x:f>
      </x:c>
      <x:c r="N6388" s="0">
        <x:f>CLEAN('Historical Trades'!O6388)</x:f>
      </x:c>
      <x:c r="P6388" s="14">
        <x:f>IF(G6388="sell",M6388,-M6388)</x:f>
      </x:c>
      <x:c r="Q6388" s="14">
        <x:f>VLOOKUP(N6388,'Currency Rates'!$A$3:$C$32,3,0)</x:f>
      </x:c>
      <x:c r="R6388" s="0">
        <x:f>IF(A6388="SPUS",0,IF(A6388="FWD",0,P6388/Q6388))</x:f>
      </x:c>
    </x:row>
    <x:row r="6389" spans="1:19" x14ac:dyDescent="0.3">
      <x:c r="A6389" s="0">
        <x:f>'Historical Trades'!A6389</x:f>
      </x:c>
      <x:c r="B6389" s="0">
        <x:f>'Historical Trades'!B6389</x:f>
      </x:c>
      <x:c r="C6389" s="23">
        <x:f>'Historical Trades'!C6389</x:f>
      </x:c>
      <x:c r="D6389" s="0">
        <x:f>'Historical Trades'!D6389</x:f>
      </x:c>
      <x:c r="E6389" s="23">
        <x:f>'Historical Trades'!E6389</x:f>
      </x:c>
      <x:c r="F6389" s="0">
        <x:f>'Historical Trades'!F6389</x:f>
      </x:c>
      <x:c r="G6389" s="0">
        <x:f>'Historical Trades'!G6389</x:f>
      </x:c>
      <x:c r="H6389" s="0">
        <x:f>'Historical Trades'!H6389</x:f>
      </x:c>
      <x:c r="I6389" s="0">
        <x:f>'Historical Trades'!I6389</x:f>
      </x:c>
      <x:c r="J6389" s="0">
        <x:f>'Historical Trades'!J6389</x:f>
      </x:c>
      <x:c r="K6389" s="0">
        <x:f>'Historical Trades'!K6389</x:f>
      </x:c>
      <x:c r="L6389" s="0">
        <x:f>'Historical Trades'!L6389</x:f>
      </x:c>
      <x:c r="M6389" s="0">
        <x:f>'Historical Trades'!M6389</x:f>
      </x:c>
      <x:c r="N6389" s="0">
        <x:f>CLEAN('Historical Trades'!O6389)</x:f>
      </x:c>
      <x:c r="P6389" s="14">
        <x:f>IF(G6389="sell",M6389,-M6389)</x:f>
      </x:c>
      <x:c r="Q6389" s="14">
        <x:f>VLOOKUP(N6389,'Currency Rates'!$A$3:$C$32,3,0)</x:f>
      </x:c>
      <x:c r="R6389" s="0">
        <x:f>IF(A6389="SPUS",0,IF(A6389="FWD",0,P6389/Q6389))</x:f>
      </x:c>
    </x:row>
    <x:row r="6390" spans="1:19" x14ac:dyDescent="0.3">
      <x:c r="A6390" s="0">
        <x:f>'Historical Trades'!A6390</x:f>
      </x:c>
      <x:c r="B6390" s="0">
        <x:f>'Historical Trades'!B6390</x:f>
      </x:c>
      <x:c r="C6390" s="23">
        <x:f>'Historical Trades'!C6390</x:f>
      </x:c>
      <x:c r="D6390" s="0">
        <x:f>'Historical Trades'!D6390</x:f>
      </x:c>
      <x:c r="E6390" s="23">
        <x:f>'Historical Trades'!E6390</x:f>
      </x:c>
      <x:c r="F6390" s="0">
        <x:f>'Historical Trades'!F6390</x:f>
      </x:c>
      <x:c r="G6390" s="0">
        <x:f>'Historical Trades'!G6390</x:f>
      </x:c>
      <x:c r="H6390" s="0">
        <x:f>'Historical Trades'!H6390</x:f>
      </x:c>
      <x:c r="I6390" s="0">
        <x:f>'Historical Trades'!I6390</x:f>
      </x:c>
      <x:c r="J6390" s="0">
        <x:f>'Historical Trades'!J6390</x:f>
      </x:c>
      <x:c r="K6390" s="0">
        <x:f>'Historical Trades'!K6390</x:f>
      </x:c>
      <x:c r="L6390" s="0">
        <x:f>'Historical Trades'!L6390</x:f>
      </x:c>
      <x:c r="M6390" s="0">
        <x:f>'Historical Trades'!M6390</x:f>
      </x:c>
      <x:c r="N6390" s="0">
        <x:f>CLEAN('Historical Trades'!O6390)</x:f>
      </x:c>
      <x:c r="P6390" s="14">
        <x:f>IF(G6390="sell",M6390,-M6390)</x:f>
      </x:c>
      <x:c r="Q6390" s="14">
        <x:f>VLOOKUP(N6390,'Currency Rates'!$A$3:$C$32,3,0)</x:f>
      </x:c>
      <x:c r="R6390" s="0">
        <x:f>IF(A6390="SPUS",0,IF(A6390="FWD",0,P6390/Q6390))</x:f>
      </x:c>
    </x:row>
    <x:row r="6391" spans="1:19" x14ac:dyDescent="0.3">
      <x:c r="A6391" s="0">
        <x:f>'Historical Trades'!A6391</x:f>
      </x:c>
      <x:c r="B6391" s="0">
        <x:f>'Historical Trades'!B6391</x:f>
      </x:c>
      <x:c r="C6391" s="23">
        <x:f>'Historical Trades'!C6391</x:f>
      </x:c>
      <x:c r="D6391" s="0">
        <x:f>'Historical Trades'!D6391</x:f>
      </x:c>
      <x:c r="E6391" s="23">
        <x:f>'Historical Trades'!E6391</x:f>
      </x:c>
      <x:c r="F6391" s="0">
        <x:f>'Historical Trades'!F6391</x:f>
      </x:c>
      <x:c r="G6391" s="0">
        <x:f>'Historical Trades'!G6391</x:f>
      </x:c>
      <x:c r="H6391" s="0">
        <x:f>'Historical Trades'!H6391</x:f>
      </x:c>
      <x:c r="I6391" s="0">
        <x:f>'Historical Trades'!I6391</x:f>
      </x:c>
      <x:c r="J6391" s="0">
        <x:f>'Historical Trades'!J6391</x:f>
      </x:c>
      <x:c r="K6391" s="0">
        <x:f>'Historical Trades'!K6391</x:f>
      </x:c>
      <x:c r="L6391" s="0">
        <x:f>'Historical Trades'!L6391</x:f>
      </x:c>
      <x:c r="M6391" s="0">
        <x:f>'Historical Trades'!M6391</x:f>
      </x:c>
      <x:c r="N6391" s="0">
        <x:f>CLEAN('Historical Trades'!O6391)</x:f>
      </x:c>
      <x:c r="P6391" s="14">
        <x:f>IF(G6391="sell",M6391,-M6391)</x:f>
      </x:c>
      <x:c r="Q6391" s="14">
        <x:f>VLOOKUP(N6391,'Currency Rates'!$A$3:$C$32,3,0)</x:f>
      </x:c>
      <x:c r="R6391" s="0">
        <x:f>IF(A6391="SPUS",0,IF(A6391="FWD",0,P6391/Q6391))</x:f>
      </x:c>
    </x:row>
    <x:row r="6392" spans="1:19" x14ac:dyDescent="0.3">
      <x:c r="A6392" s="0">
        <x:f>'Historical Trades'!A6392</x:f>
      </x:c>
      <x:c r="B6392" s="0">
        <x:f>'Historical Trades'!B6392</x:f>
      </x:c>
      <x:c r="C6392" s="23">
        <x:f>'Historical Trades'!C6392</x:f>
      </x:c>
      <x:c r="D6392" s="0">
        <x:f>'Historical Trades'!D6392</x:f>
      </x:c>
      <x:c r="E6392" s="23">
        <x:f>'Historical Trades'!E6392</x:f>
      </x:c>
      <x:c r="F6392" s="0">
        <x:f>'Historical Trades'!F6392</x:f>
      </x:c>
      <x:c r="G6392" s="0">
        <x:f>'Historical Trades'!G6392</x:f>
      </x:c>
      <x:c r="H6392" s="0">
        <x:f>'Historical Trades'!H6392</x:f>
      </x:c>
      <x:c r="I6392" s="0">
        <x:f>'Historical Trades'!I6392</x:f>
      </x:c>
      <x:c r="J6392" s="0">
        <x:f>'Historical Trades'!J6392</x:f>
      </x:c>
      <x:c r="K6392" s="0">
        <x:f>'Historical Trades'!K6392</x:f>
      </x:c>
      <x:c r="L6392" s="0">
        <x:f>'Historical Trades'!L6392</x:f>
      </x:c>
      <x:c r="M6392" s="0">
        <x:f>'Historical Trades'!M6392</x:f>
      </x:c>
      <x:c r="N6392" s="0">
        <x:f>CLEAN('Historical Trades'!O6392)</x:f>
      </x:c>
      <x:c r="P6392" s="14">
        <x:f>IF(G6392="sell",M6392,-M6392)</x:f>
      </x:c>
      <x:c r="Q6392" s="14">
        <x:f>VLOOKUP(N6392,'Currency Rates'!$A$3:$C$32,3,0)</x:f>
      </x:c>
      <x:c r="R6392" s="0">
        <x:f>IF(A6392="SPUS",0,IF(A6392="FWD",0,P6392/Q6392))</x:f>
      </x:c>
    </x:row>
    <x:row r="6393" spans="1:19" x14ac:dyDescent="0.3">
      <x:c r="A6393" s="0">
        <x:f>'Historical Trades'!A6393</x:f>
      </x:c>
      <x:c r="B6393" s="0">
        <x:f>'Historical Trades'!B6393</x:f>
      </x:c>
      <x:c r="C6393" s="23">
        <x:f>'Historical Trades'!C6393</x:f>
      </x:c>
      <x:c r="D6393" s="0">
        <x:f>'Historical Trades'!D6393</x:f>
      </x:c>
      <x:c r="E6393" s="23">
        <x:f>'Historical Trades'!E6393</x:f>
      </x:c>
      <x:c r="F6393" s="0">
        <x:f>'Historical Trades'!F6393</x:f>
      </x:c>
      <x:c r="G6393" s="0">
        <x:f>'Historical Trades'!G6393</x:f>
      </x:c>
      <x:c r="H6393" s="0">
        <x:f>'Historical Trades'!H6393</x:f>
      </x:c>
      <x:c r="I6393" s="0">
        <x:f>'Historical Trades'!I6393</x:f>
      </x:c>
      <x:c r="J6393" s="0">
        <x:f>'Historical Trades'!J6393</x:f>
      </x:c>
      <x:c r="K6393" s="0">
        <x:f>'Historical Trades'!K6393</x:f>
      </x:c>
      <x:c r="L6393" s="0">
        <x:f>'Historical Trades'!L6393</x:f>
      </x:c>
      <x:c r="M6393" s="0">
        <x:f>'Historical Trades'!M6393</x:f>
      </x:c>
      <x:c r="N6393" s="0">
        <x:f>CLEAN('Historical Trades'!O6393)</x:f>
      </x:c>
      <x:c r="P6393" s="14">
        <x:f>IF(G6393="sell",M6393,-M6393)</x:f>
      </x:c>
      <x:c r="Q6393" s="14">
        <x:f>VLOOKUP(N6393,'Currency Rates'!$A$3:$C$32,3,0)</x:f>
      </x:c>
      <x:c r="R6393" s="0">
        <x:f>IF(A6393="SPUS",0,IF(A6393="FWD",0,P6393/Q6393))</x:f>
      </x:c>
    </x:row>
    <x:row r="6394" spans="1:19" x14ac:dyDescent="0.3">
      <x:c r="A6394" s="0">
        <x:f>'Historical Trades'!A6394</x:f>
      </x:c>
      <x:c r="B6394" s="0">
        <x:f>'Historical Trades'!B6394</x:f>
      </x:c>
      <x:c r="C6394" s="23">
        <x:f>'Historical Trades'!C6394</x:f>
      </x:c>
      <x:c r="D6394" s="0">
        <x:f>'Historical Trades'!D6394</x:f>
      </x:c>
      <x:c r="E6394" s="23">
        <x:f>'Historical Trades'!E6394</x:f>
      </x:c>
      <x:c r="F6394" s="0">
        <x:f>'Historical Trades'!F6394</x:f>
      </x:c>
      <x:c r="G6394" s="0">
        <x:f>'Historical Trades'!G6394</x:f>
      </x:c>
      <x:c r="H6394" s="0">
        <x:f>'Historical Trades'!H6394</x:f>
      </x:c>
      <x:c r="I6394" s="0">
        <x:f>'Historical Trades'!I6394</x:f>
      </x:c>
      <x:c r="J6394" s="0">
        <x:f>'Historical Trades'!J6394</x:f>
      </x:c>
      <x:c r="K6394" s="0">
        <x:f>'Historical Trades'!K6394</x:f>
      </x:c>
      <x:c r="L6394" s="0">
        <x:f>'Historical Trades'!L6394</x:f>
      </x:c>
      <x:c r="M6394" s="0">
        <x:f>'Historical Trades'!M6394</x:f>
      </x:c>
      <x:c r="N6394" s="0">
        <x:f>CLEAN('Historical Trades'!O6394)</x:f>
      </x:c>
      <x:c r="P6394" s="14">
        <x:f>IF(G6394="sell",M6394,-M6394)</x:f>
      </x:c>
      <x:c r="Q6394" s="14">
        <x:f>VLOOKUP(N6394,'Currency Rates'!$A$3:$C$32,3,0)</x:f>
      </x:c>
      <x:c r="R6394" s="0">
        <x:f>IF(A6394="SPUS",0,IF(A6394="FWD",0,P6394/Q6394))</x:f>
      </x:c>
    </x:row>
    <x:row r="6395" spans="1:19" x14ac:dyDescent="0.3">
      <x:c r="A6395" s="0">
        <x:f>'Historical Trades'!A6395</x:f>
      </x:c>
      <x:c r="B6395" s="0">
        <x:f>'Historical Trades'!B6395</x:f>
      </x:c>
      <x:c r="C6395" s="23">
        <x:f>'Historical Trades'!C6395</x:f>
      </x:c>
      <x:c r="D6395" s="0">
        <x:f>'Historical Trades'!D6395</x:f>
      </x:c>
      <x:c r="E6395" s="23">
        <x:f>'Historical Trades'!E6395</x:f>
      </x:c>
      <x:c r="F6395" s="0">
        <x:f>'Historical Trades'!F6395</x:f>
      </x:c>
      <x:c r="G6395" s="0">
        <x:f>'Historical Trades'!G6395</x:f>
      </x:c>
      <x:c r="H6395" s="0">
        <x:f>'Historical Trades'!H6395</x:f>
      </x:c>
      <x:c r="I6395" s="0">
        <x:f>'Historical Trades'!I6395</x:f>
      </x:c>
      <x:c r="J6395" s="0">
        <x:f>'Historical Trades'!J6395</x:f>
      </x:c>
      <x:c r="K6395" s="0">
        <x:f>'Historical Trades'!K6395</x:f>
      </x:c>
      <x:c r="L6395" s="0">
        <x:f>'Historical Trades'!L6395</x:f>
      </x:c>
      <x:c r="M6395" s="0">
        <x:f>'Historical Trades'!M6395</x:f>
      </x:c>
      <x:c r="N6395" s="0">
        <x:f>CLEAN('Historical Trades'!O6395)</x:f>
      </x:c>
      <x:c r="P6395" s="14">
        <x:f>IF(G6395="sell",M6395,-M6395)</x:f>
      </x:c>
      <x:c r="Q6395" s="14">
        <x:f>VLOOKUP(N6395,'Currency Rates'!$A$3:$C$32,3,0)</x:f>
      </x:c>
      <x:c r="R6395" s="0">
        <x:f>IF(A6395="SPUS",0,IF(A6395="FWD",0,P6395/Q6395))</x:f>
      </x:c>
    </x:row>
    <x:row r="6396" spans="1:19" x14ac:dyDescent="0.3">
      <x:c r="A6396" s="0">
        <x:f>'Historical Trades'!A6396</x:f>
      </x:c>
      <x:c r="B6396" s="0">
        <x:f>'Historical Trades'!B6396</x:f>
      </x:c>
      <x:c r="C6396" s="23">
        <x:f>'Historical Trades'!C6396</x:f>
      </x:c>
      <x:c r="D6396" s="0">
        <x:f>'Historical Trades'!D6396</x:f>
      </x:c>
      <x:c r="E6396" s="23">
        <x:f>'Historical Trades'!E6396</x:f>
      </x:c>
      <x:c r="F6396" s="0">
        <x:f>'Historical Trades'!F6396</x:f>
      </x:c>
      <x:c r="G6396" s="0">
        <x:f>'Historical Trades'!G6396</x:f>
      </x:c>
      <x:c r="H6396" s="0">
        <x:f>'Historical Trades'!H6396</x:f>
      </x:c>
      <x:c r="I6396" s="0">
        <x:f>'Historical Trades'!I6396</x:f>
      </x:c>
      <x:c r="J6396" s="0">
        <x:f>'Historical Trades'!J6396</x:f>
      </x:c>
      <x:c r="K6396" s="0">
        <x:f>'Historical Trades'!K6396</x:f>
      </x:c>
      <x:c r="L6396" s="0">
        <x:f>'Historical Trades'!L6396</x:f>
      </x:c>
      <x:c r="M6396" s="0">
        <x:f>'Historical Trades'!M6396</x:f>
      </x:c>
      <x:c r="N6396" s="0">
        <x:f>CLEAN('Historical Trades'!O6396)</x:f>
      </x:c>
      <x:c r="P6396" s="14">
        <x:f>IF(G6396="sell",M6396,-M6396)</x:f>
      </x:c>
      <x:c r="Q6396" s="14">
        <x:f>VLOOKUP(N6396,'Currency Rates'!$A$3:$C$32,3,0)</x:f>
      </x:c>
      <x:c r="R6396" s="0">
        <x:f>IF(A6396="SPUS",0,IF(A6396="FWD",0,P6396/Q6396))</x:f>
      </x:c>
    </x:row>
    <x:row r="6397" spans="1:19" x14ac:dyDescent="0.3">
      <x:c r="A6397" s="0">
        <x:f>'Historical Trades'!A6397</x:f>
      </x:c>
      <x:c r="B6397" s="0">
        <x:f>'Historical Trades'!B6397</x:f>
      </x:c>
      <x:c r="C6397" s="23">
        <x:f>'Historical Trades'!C6397</x:f>
      </x:c>
      <x:c r="D6397" s="0">
        <x:f>'Historical Trades'!D6397</x:f>
      </x:c>
      <x:c r="E6397" s="23">
        <x:f>'Historical Trades'!E6397</x:f>
      </x:c>
      <x:c r="F6397" s="0">
        <x:f>'Historical Trades'!F6397</x:f>
      </x:c>
      <x:c r="G6397" s="0">
        <x:f>'Historical Trades'!G6397</x:f>
      </x:c>
      <x:c r="H6397" s="0">
        <x:f>'Historical Trades'!H6397</x:f>
      </x:c>
      <x:c r="I6397" s="0">
        <x:f>'Historical Trades'!I6397</x:f>
      </x:c>
      <x:c r="J6397" s="0">
        <x:f>'Historical Trades'!J6397</x:f>
      </x:c>
      <x:c r="K6397" s="0">
        <x:f>'Historical Trades'!K6397</x:f>
      </x:c>
      <x:c r="L6397" s="0">
        <x:f>'Historical Trades'!L6397</x:f>
      </x:c>
      <x:c r="M6397" s="0">
        <x:f>'Historical Trades'!M6397</x:f>
      </x:c>
      <x:c r="N6397" s="0">
        <x:f>CLEAN('Historical Trades'!O6397)</x:f>
      </x:c>
      <x:c r="P6397" s="14">
        <x:f>IF(G6397="sell",M6397,-M6397)</x:f>
      </x:c>
      <x:c r="Q6397" s="14">
        <x:f>VLOOKUP(N6397,'Currency Rates'!$A$3:$C$32,3,0)</x:f>
      </x:c>
      <x:c r="R6397" s="0">
        <x:f>IF(A6397="SPUS",0,IF(A6397="FWD",0,P6397/Q6397))</x:f>
      </x:c>
    </x:row>
    <x:row r="6398" spans="1:19" x14ac:dyDescent="0.3">
      <x:c r="A6398" s="0">
        <x:f>'Historical Trades'!A6398</x:f>
      </x:c>
      <x:c r="B6398" s="0">
        <x:f>'Historical Trades'!B6398</x:f>
      </x:c>
      <x:c r="C6398" s="23">
        <x:f>'Historical Trades'!C6398</x:f>
      </x:c>
      <x:c r="D6398" s="0">
        <x:f>'Historical Trades'!D6398</x:f>
      </x:c>
      <x:c r="E6398" s="23">
        <x:f>'Historical Trades'!E6398</x:f>
      </x:c>
      <x:c r="F6398" s="0">
        <x:f>'Historical Trades'!F6398</x:f>
      </x:c>
      <x:c r="G6398" s="0">
        <x:f>'Historical Trades'!G6398</x:f>
      </x:c>
      <x:c r="H6398" s="0">
        <x:f>'Historical Trades'!H6398</x:f>
      </x:c>
      <x:c r="I6398" s="0">
        <x:f>'Historical Trades'!I6398</x:f>
      </x:c>
      <x:c r="J6398" s="0">
        <x:f>'Historical Trades'!J6398</x:f>
      </x:c>
      <x:c r="K6398" s="0">
        <x:f>'Historical Trades'!K6398</x:f>
      </x:c>
      <x:c r="L6398" s="0">
        <x:f>'Historical Trades'!L6398</x:f>
      </x:c>
      <x:c r="M6398" s="0">
        <x:f>'Historical Trades'!M6398</x:f>
      </x:c>
      <x:c r="N6398" s="0">
        <x:f>CLEAN('Historical Trades'!O6398)</x:f>
      </x:c>
      <x:c r="P6398" s="14">
        <x:f>IF(G6398="sell",M6398,-M6398)</x:f>
      </x:c>
      <x:c r="Q6398" s="14">
        <x:f>VLOOKUP(N6398,'Currency Rates'!$A$3:$C$32,3,0)</x:f>
      </x:c>
      <x:c r="R6398" s="0">
        <x:f>IF(A6398="SPUS",0,IF(A6398="FWD",0,P6398/Q6398))</x:f>
      </x:c>
    </x:row>
    <x:row r="6399" spans="1:19" x14ac:dyDescent="0.3">
      <x:c r="A6399" s="0">
        <x:f>'Historical Trades'!A6399</x:f>
      </x:c>
      <x:c r="B6399" s="0">
        <x:f>'Historical Trades'!B6399</x:f>
      </x:c>
      <x:c r="C6399" s="23">
        <x:f>'Historical Trades'!C6399</x:f>
      </x:c>
      <x:c r="D6399" s="0">
        <x:f>'Historical Trades'!D6399</x:f>
      </x:c>
      <x:c r="E6399" s="23">
        <x:f>'Historical Trades'!E6399</x:f>
      </x:c>
      <x:c r="F6399" s="0">
        <x:f>'Historical Trades'!F6399</x:f>
      </x:c>
      <x:c r="G6399" s="0">
        <x:f>'Historical Trades'!G6399</x:f>
      </x:c>
      <x:c r="H6399" s="0">
        <x:f>'Historical Trades'!H6399</x:f>
      </x:c>
      <x:c r="I6399" s="0">
        <x:f>'Historical Trades'!I6399</x:f>
      </x:c>
      <x:c r="J6399" s="0">
        <x:f>'Historical Trades'!J6399</x:f>
      </x:c>
      <x:c r="K6399" s="0">
        <x:f>'Historical Trades'!K6399</x:f>
      </x:c>
      <x:c r="L6399" s="0">
        <x:f>'Historical Trades'!L6399</x:f>
      </x:c>
      <x:c r="M6399" s="0">
        <x:f>'Historical Trades'!M6399</x:f>
      </x:c>
      <x:c r="N6399" s="0">
        <x:f>CLEAN('Historical Trades'!O6399)</x:f>
      </x:c>
      <x:c r="P6399" s="14">
        <x:f>IF(G6399="sell",M6399,-M6399)</x:f>
      </x:c>
      <x:c r="Q6399" s="14">
        <x:f>VLOOKUP(N6399,'Currency Rates'!$A$3:$C$32,3,0)</x:f>
      </x:c>
      <x:c r="R6399" s="0">
        <x:f>IF(A6399="SPUS",0,IF(A6399="FWD",0,P6399/Q6399))</x:f>
      </x:c>
    </x:row>
    <x:row r="6400" spans="1:19" x14ac:dyDescent="0.3">
      <x:c r="A6400" s="0">
        <x:f>'Historical Trades'!A6400</x:f>
      </x:c>
      <x:c r="B6400" s="0">
        <x:f>'Historical Trades'!B6400</x:f>
      </x:c>
      <x:c r="C6400" s="23">
        <x:f>'Historical Trades'!C6400</x:f>
      </x:c>
      <x:c r="D6400" s="0">
        <x:f>'Historical Trades'!D6400</x:f>
      </x:c>
      <x:c r="E6400" s="23">
        <x:f>'Historical Trades'!E6400</x:f>
      </x:c>
      <x:c r="F6400" s="0">
        <x:f>'Historical Trades'!F6400</x:f>
      </x:c>
      <x:c r="G6400" s="0">
        <x:f>'Historical Trades'!G6400</x:f>
      </x:c>
      <x:c r="H6400" s="0">
        <x:f>'Historical Trades'!H6400</x:f>
      </x:c>
      <x:c r="I6400" s="0">
        <x:f>'Historical Trades'!I6400</x:f>
      </x:c>
      <x:c r="J6400" s="0">
        <x:f>'Historical Trades'!J6400</x:f>
      </x:c>
      <x:c r="K6400" s="0">
        <x:f>'Historical Trades'!K6400</x:f>
      </x:c>
      <x:c r="L6400" s="0">
        <x:f>'Historical Trades'!L6400</x:f>
      </x:c>
      <x:c r="M6400" s="0">
        <x:f>'Historical Trades'!M6400</x:f>
      </x:c>
      <x:c r="N6400" s="0">
        <x:f>CLEAN('Historical Trades'!O6400)</x:f>
      </x:c>
      <x:c r="P6400" s="14">
        <x:f>IF(G6400="sell",M6400,-M6400)</x:f>
      </x:c>
      <x:c r="Q6400" s="14">
        <x:f>VLOOKUP(N6400,'Currency Rates'!$A$3:$C$32,3,0)</x:f>
      </x:c>
      <x:c r="R6400" s="0">
        <x:f>IF(A6400="SPUS",0,IF(A6400="FWD",0,P6400/Q6400))</x:f>
      </x:c>
    </x:row>
    <x:row r="6401" spans="1:19" x14ac:dyDescent="0.3">
      <x:c r="A6401" s="0">
        <x:f>'Historical Trades'!A6401</x:f>
      </x:c>
      <x:c r="B6401" s="0">
        <x:f>'Historical Trades'!B6401</x:f>
      </x:c>
      <x:c r="C6401" s="23">
        <x:f>'Historical Trades'!C6401</x:f>
      </x:c>
      <x:c r="D6401" s="0">
        <x:f>'Historical Trades'!D6401</x:f>
      </x:c>
      <x:c r="E6401" s="23">
        <x:f>'Historical Trades'!E6401</x:f>
      </x:c>
      <x:c r="F6401" s="0">
        <x:f>'Historical Trades'!F6401</x:f>
      </x:c>
      <x:c r="G6401" s="0">
        <x:f>'Historical Trades'!G6401</x:f>
      </x:c>
      <x:c r="H6401" s="0">
        <x:f>'Historical Trades'!H6401</x:f>
      </x:c>
      <x:c r="I6401" s="0">
        <x:f>'Historical Trades'!I6401</x:f>
      </x:c>
      <x:c r="J6401" s="0">
        <x:f>'Historical Trades'!J6401</x:f>
      </x:c>
      <x:c r="K6401" s="0">
        <x:f>'Historical Trades'!K6401</x:f>
      </x:c>
      <x:c r="L6401" s="0">
        <x:f>'Historical Trades'!L6401</x:f>
      </x:c>
      <x:c r="M6401" s="0">
        <x:f>'Historical Trades'!M6401</x:f>
      </x:c>
      <x:c r="N6401" s="0">
        <x:f>CLEAN('Historical Trades'!O6401)</x:f>
      </x:c>
      <x:c r="P6401" s="14">
        <x:f>IF(G6401="sell",M6401,-M6401)</x:f>
      </x:c>
      <x:c r="Q6401" s="14">
        <x:f>VLOOKUP(N6401,'Currency Rates'!$A$3:$C$32,3,0)</x:f>
      </x:c>
      <x:c r="R6401" s="0">
        <x:f>IF(A6401="SPUS",0,IF(A6401="FWD",0,P6401/Q6401))</x:f>
      </x:c>
    </x:row>
    <x:row r="6402" spans="1:19" x14ac:dyDescent="0.3">
      <x:c r="A6402" s="0">
        <x:f>'Historical Trades'!A6402</x:f>
      </x:c>
      <x:c r="B6402" s="0">
        <x:f>'Historical Trades'!B6402</x:f>
      </x:c>
      <x:c r="C6402" s="23">
        <x:f>'Historical Trades'!C6402</x:f>
      </x:c>
      <x:c r="D6402" s="0">
        <x:f>'Historical Trades'!D6402</x:f>
      </x:c>
      <x:c r="E6402" s="23">
        <x:f>'Historical Trades'!E6402</x:f>
      </x:c>
      <x:c r="F6402" s="0">
        <x:f>'Historical Trades'!F6402</x:f>
      </x:c>
      <x:c r="G6402" s="0">
        <x:f>'Historical Trades'!G6402</x:f>
      </x:c>
      <x:c r="H6402" s="0">
        <x:f>'Historical Trades'!H6402</x:f>
      </x:c>
      <x:c r="I6402" s="0">
        <x:f>'Historical Trades'!I6402</x:f>
      </x:c>
      <x:c r="J6402" s="0">
        <x:f>'Historical Trades'!J6402</x:f>
      </x:c>
      <x:c r="K6402" s="0">
        <x:f>'Historical Trades'!K6402</x:f>
      </x:c>
      <x:c r="L6402" s="0">
        <x:f>'Historical Trades'!L6402</x:f>
      </x:c>
      <x:c r="M6402" s="0">
        <x:f>'Historical Trades'!M6402</x:f>
      </x:c>
      <x:c r="N6402" s="0">
        <x:f>CLEAN('Historical Trades'!O6402)</x:f>
      </x:c>
      <x:c r="P6402" s="14">
        <x:f>IF(G6402="sell",M6402,-M6402)</x:f>
      </x:c>
      <x:c r="Q6402" s="14">
        <x:f>VLOOKUP(N6402,'Currency Rates'!$A$3:$C$32,3,0)</x:f>
      </x:c>
      <x:c r="R6402" s="0">
        <x:f>IF(A6402="SPUS",0,IF(A6402="FWD",0,P6402/Q6402))</x:f>
      </x:c>
    </x:row>
    <x:row r="6403" spans="1:19" x14ac:dyDescent="0.3">
      <x:c r="A6403" s="0">
        <x:f>'Historical Trades'!A6403</x:f>
      </x:c>
      <x:c r="B6403" s="0">
        <x:f>'Historical Trades'!B6403</x:f>
      </x:c>
      <x:c r="C6403" s="23">
        <x:f>'Historical Trades'!C6403</x:f>
      </x:c>
      <x:c r="D6403" s="0">
        <x:f>'Historical Trades'!D6403</x:f>
      </x:c>
      <x:c r="E6403" s="23">
        <x:f>'Historical Trades'!E6403</x:f>
      </x:c>
      <x:c r="F6403" s="0">
        <x:f>'Historical Trades'!F6403</x:f>
      </x:c>
      <x:c r="G6403" s="0">
        <x:f>'Historical Trades'!G6403</x:f>
      </x:c>
      <x:c r="H6403" s="0">
        <x:f>'Historical Trades'!H6403</x:f>
      </x:c>
      <x:c r="I6403" s="0">
        <x:f>'Historical Trades'!I6403</x:f>
      </x:c>
      <x:c r="J6403" s="0">
        <x:f>'Historical Trades'!J6403</x:f>
      </x:c>
      <x:c r="K6403" s="0">
        <x:f>'Historical Trades'!K6403</x:f>
      </x:c>
      <x:c r="L6403" s="0">
        <x:f>'Historical Trades'!L6403</x:f>
      </x:c>
      <x:c r="M6403" s="0">
        <x:f>'Historical Trades'!M6403</x:f>
      </x:c>
      <x:c r="N6403" s="0">
        <x:f>CLEAN('Historical Trades'!O6403)</x:f>
      </x:c>
      <x:c r="P6403" s="14">
        <x:f>IF(G6403="sell",M6403,-M6403)</x:f>
      </x:c>
      <x:c r="Q6403" s="14">
        <x:f>VLOOKUP(N6403,'Currency Rates'!$A$3:$C$32,3,0)</x:f>
      </x:c>
      <x:c r="R6403" s="0">
        <x:f>IF(A6403="SPUS",0,IF(A6403="FWD",0,P6403/Q6403))</x:f>
      </x:c>
    </x:row>
    <x:row r="6404" spans="1:19" x14ac:dyDescent="0.3">
      <x:c r="A6404" s="0">
        <x:f>'Historical Trades'!A6404</x:f>
      </x:c>
      <x:c r="B6404" s="0">
        <x:f>'Historical Trades'!B6404</x:f>
      </x:c>
      <x:c r="C6404" s="23">
        <x:f>'Historical Trades'!C6404</x:f>
      </x:c>
      <x:c r="D6404" s="0">
        <x:f>'Historical Trades'!D6404</x:f>
      </x:c>
      <x:c r="E6404" s="23">
        <x:f>'Historical Trades'!E6404</x:f>
      </x:c>
      <x:c r="F6404" s="0">
        <x:f>'Historical Trades'!F6404</x:f>
      </x:c>
      <x:c r="G6404" s="0">
        <x:f>'Historical Trades'!G6404</x:f>
      </x:c>
      <x:c r="H6404" s="0">
        <x:f>'Historical Trades'!H6404</x:f>
      </x:c>
      <x:c r="I6404" s="0">
        <x:f>'Historical Trades'!I6404</x:f>
      </x:c>
      <x:c r="J6404" s="0">
        <x:f>'Historical Trades'!J6404</x:f>
      </x:c>
      <x:c r="K6404" s="0">
        <x:f>'Historical Trades'!K6404</x:f>
      </x:c>
      <x:c r="L6404" s="0">
        <x:f>'Historical Trades'!L6404</x:f>
      </x:c>
      <x:c r="M6404" s="0">
        <x:f>'Historical Trades'!M6404</x:f>
      </x:c>
      <x:c r="N6404" s="0">
        <x:f>CLEAN('Historical Trades'!O6404)</x:f>
      </x:c>
      <x:c r="P6404" s="14">
        <x:f>IF(G6404="sell",M6404,-M6404)</x:f>
      </x:c>
      <x:c r="Q6404" s="14">
        <x:f>VLOOKUP(N6404,'Currency Rates'!$A$3:$C$32,3,0)</x:f>
      </x:c>
      <x:c r="R6404" s="0">
        <x:f>IF(A6404="SPUS",0,IF(A6404="FWD",0,P6404/Q6404))</x:f>
      </x:c>
    </x:row>
    <x:row r="6405" spans="1:19" x14ac:dyDescent="0.3">
      <x:c r="A6405" s="0">
        <x:f>'Historical Trades'!A6405</x:f>
      </x:c>
      <x:c r="B6405" s="0">
        <x:f>'Historical Trades'!B6405</x:f>
      </x:c>
      <x:c r="C6405" s="23">
        <x:f>'Historical Trades'!C6405</x:f>
      </x:c>
      <x:c r="D6405" s="0">
        <x:f>'Historical Trades'!D6405</x:f>
      </x:c>
      <x:c r="E6405" s="23">
        <x:f>'Historical Trades'!E6405</x:f>
      </x:c>
      <x:c r="F6405" s="0">
        <x:f>'Historical Trades'!F6405</x:f>
      </x:c>
      <x:c r="G6405" s="0">
        <x:f>'Historical Trades'!G6405</x:f>
      </x:c>
      <x:c r="H6405" s="0">
        <x:f>'Historical Trades'!H6405</x:f>
      </x:c>
      <x:c r="I6405" s="0">
        <x:f>'Historical Trades'!I6405</x:f>
      </x:c>
      <x:c r="J6405" s="0">
        <x:f>'Historical Trades'!J6405</x:f>
      </x:c>
      <x:c r="K6405" s="0">
        <x:f>'Historical Trades'!K6405</x:f>
      </x:c>
      <x:c r="L6405" s="0">
        <x:f>'Historical Trades'!L6405</x:f>
      </x:c>
      <x:c r="M6405" s="0">
        <x:f>'Historical Trades'!M6405</x:f>
      </x:c>
      <x:c r="N6405" s="0">
        <x:f>CLEAN('Historical Trades'!O6405)</x:f>
      </x:c>
      <x:c r="P6405" s="14">
        <x:f>IF(G6405="sell",M6405,-M6405)</x:f>
      </x:c>
      <x:c r="Q6405" s="14">
        <x:f>VLOOKUP(N6405,'Currency Rates'!$A$3:$C$32,3,0)</x:f>
      </x:c>
      <x:c r="R6405" s="0">
        <x:f>IF(A6405="SPUS",0,IF(A6405="FWD",0,P6405/Q6405))</x:f>
      </x:c>
    </x:row>
    <x:row r="6406" spans="1:19" x14ac:dyDescent="0.3">
      <x:c r="A6406" s="0">
        <x:f>'Historical Trades'!A6406</x:f>
      </x:c>
      <x:c r="B6406" s="0">
        <x:f>'Historical Trades'!B6406</x:f>
      </x:c>
      <x:c r="C6406" s="23">
        <x:f>'Historical Trades'!C6406</x:f>
      </x:c>
      <x:c r="D6406" s="0">
        <x:f>'Historical Trades'!D6406</x:f>
      </x:c>
      <x:c r="E6406" s="23">
        <x:f>'Historical Trades'!E6406</x:f>
      </x:c>
      <x:c r="F6406" s="0">
        <x:f>'Historical Trades'!F6406</x:f>
      </x:c>
      <x:c r="G6406" s="0">
        <x:f>'Historical Trades'!G6406</x:f>
      </x:c>
      <x:c r="H6406" s="0">
        <x:f>'Historical Trades'!H6406</x:f>
      </x:c>
      <x:c r="I6406" s="0">
        <x:f>'Historical Trades'!I6406</x:f>
      </x:c>
      <x:c r="J6406" s="0">
        <x:f>'Historical Trades'!J6406</x:f>
      </x:c>
      <x:c r="K6406" s="0">
        <x:f>'Historical Trades'!K6406</x:f>
      </x:c>
      <x:c r="L6406" s="0">
        <x:f>'Historical Trades'!L6406</x:f>
      </x:c>
      <x:c r="M6406" s="0">
        <x:f>'Historical Trades'!M6406</x:f>
      </x:c>
      <x:c r="N6406" s="0">
        <x:f>CLEAN('Historical Trades'!O6406)</x:f>
      </x:c>
      <x:c r="P6406" s="14">
        <x:f>IF(G6406="sell",M6406,-M6406)</x:f>
      </x:c>
      <x:c r="Q6406" s="14">
        <x:f>VLOOKUP(N6406,'Currency Rates'!$A$3:$C$32,3,0)</x:f>
      </x:c>
      <x:c r="R6406" s="0">
        <x:f>IF(A6406="SPUS",0,IF(A6406="FWD",0,P6406/Q6406))</x:f>
      </x:c>
    </x:row>
    <x:row r="6407" spans="1:19" x14ac:dyDescent="0.3">
      <x:c r="A6407" s="0">
        <x:f>'Historical Trades'!A6407</x:f>
      </x:c>
      <x:c r="B6407" s="0">
        <x:f>'Historical Trades'!B6407</x:f>
      </x:c>
      <x:c r="C6407" s="23">
        <x:f>'Historical Trades'!C6407</x:f>
      </x:c>
      <x:c r="D6407" s="0">
        <x:f>'Historical Trades'!D6407</x:f>
      </x:c>
      <x:c r="E6407" s="23">
        <x:f>'Historical Trades'!E6407</x:f>
      </x:c>
      <x:c r="F6407" s="0">
        <x:f>'Historical Trades'!F6407</x:f>
      </x:c>
      <x:c r="G6407" s="0">
        <x:f>'Historical Trades'!G6407</x:f>
      </x:c>
      <x:c r="H6407" s="0">
        <x:f>'Historical Trades'!H6407</x:f>
      </x:c>
      <x:c r="I6407" s="0">
        <x:f>'Historical Trades'!I6407</x:f>
      </x:c>
      <x:c r="J6407" s="0">
        <x:f>'Historical Trades'!J6407</x:f>
      </x:c>
      <x:c r="K6407" s="0">
        <x:f>'Historical Trades'!K6407</x:f>
      </x:c>
      <x:c r="L6407" s="0">
        <x:f>'Historical Trades'!L6407</x:f>
      </x:c>
      <x:c r="M6407" s="0">
        <x:f>'Historical Trades'!M6407</x:f>
      </x:c>
      <x:c r="N6407" s="0">
        <x:f>CLEAN('Historical Trades'!O6407)</x:f>
      </x:c>
      <x:c r="P6407" s="14">
        <x:f>IF(G6407="sell",M6407,-M6407)</x:f>
      </x:c>
      <x:c r="Q6407" s="14">
        <x:f>VLOOKUP(N6407,'Currency Rates'!$A$3:$C$32,3,0)</x:f>
      </x:c>
      <x:c r="R6407" s="0">
        <x:f>IF(A6407="SPUS",0,IF(A6407="FWD",0,P6407/Q6407))</x:f>
      </x:c>
    </x:row>
    <x:row r="6408" spans="1:19" x14ac:dyDescent="0.3">
      <x:c r="A6408" s="0">
        <x:f>'Historical Trades'!A6408</x:f>
      </x:c>
      <x:c r="B6408" s="0">
        <x:f>'Historical Trades'!B6408</x:f>
      </x:c>
      <x:c r="C6408" s="23">
        <x:f>'Historical Trades'!C6408</x:f>
      </x:c>
      <x:c r="D6408" s="0">
        <x:f>'Historical Trades'!D6408</x:f>
      </x:c>
      <x:c r="E6408" s="23">
        <x:f>'Historical Trades'!E6408</x:f>
      </x:c>
      <x:c r="F6408" s="0">
        <x:f>'Historical Trades'!F6408</x:f>
      </x:c>
      <x:c r="G6408" s="0">
        <x:f>'Historical Trades'!G6408</x:f>
      </x:c>
      <x:c r="H6408" s="0">
        <x:f>'Historical Trades'!H6408</x:f>
      </x:c>
      <x:c r="I6408" s="0">
        <x:f>'Historical Trades'!I6408</x:f>
      </x:c>
      <x:c r="J6408" s="0">
        <x:f>'Historical Trades'!J6408</x:f>
      </x:c>
      <x:c r="K6408" s="0">
        <x:f>'Historical Trades'!K6408</x:f>
      </x:c>
      <x:c r="L6408" s="0">
        <x:f>'Historical Trades'!L6408</x:f>
      </x:c>
      <x:c r="M6408" s="0">
        <x:f>'Historical Trades'!M6408</x:f>
      </x:c>
      <x:c r="N6408" s="0">
        <x:f>CLEAN('Historical Trades'!O6408)</x:f>
      </x:c>
      <x:c r="P6408" s="14">
        <x:f>IF(G6408="sell",M6408,-M6408)</x:f>
      </x:c>
      <x:c r="Q6408" s="14">
        <x:f>VLOOKUP(N6408,'Currency Rates'!$A$3:$C$32,3,0)</x:f>
      </x:c>
      <x:c r="R6408" s="0">
        <x:f>IF(A6408="SPUS",0,IF(A6408="FWD",0,P6408/Q6408))</x:f>
      </x:c>
    </x:row>
    <x:row r="6409" spans="1:19" x14ac:dyDescent="0.3">
      <x:c r="A6409" s="0">
        <x:f>'Historical Trades'!A6409</x:f>
      </x:c>
      <x:c r="B6409" s="0">
        <x:f>'Historical Trades'!B6409</x:f>
      </x:c>
      <x:c r="C6409" s="23">
        <x:f>'Historical Trades'!C6409</x:f>
      </x:c>
      <x:c r="D6409" s="0">
        <x:f>'Historical Trades'!D6409</x:f>
      </x:c>
      <x:c r="E6409" s="23">
        <x:f>'Historical Trades'!E6409</x:f>
      </x:c>
      <x:c r="F6409" s="0">
        <x:f>'Historical Trades'!F6409</x:f>
      </x:c>
      <x:c r="G6409" s="0">
        <x:f>'Historical Trades'!G6409</x:f>
      </x:c>
      <x:c r="H6409" s="0">
        <x:f>'Historical Trades'!H6409</x:f>
      </x:c>
      <x:c r="I6409" s="0">
        <x:f>'Historical Trades'!I6409</x:f>
      </x:c>
      <x:c r="J6409" s="0">
        <x:f>'Historical Trades'!J6409</x:f>
      </x:c>
      <x:c r="K6409" s="0">
        <x:f>'Historical Trades'!K6409</x:f>
      </x:c>
      <x:c r="L6409" s="0">
        <x:f>'Historical Trades'!L6409</x:f>
      </x:c>
      <x:c r="M6409" s="0">
        <x:f>'Historical Trades'!M6409</x:f>
      </x:c>
      <x:c r="N6409" s="0">
        <x:f>CLEAN('Historical Trades'!O6409)</x:f>
      </x:c>
      <x:c r="P6409" s="14">
        <x:f>IF(G6409="sell",M6409,-M6409)</x:f>
      </x:c>
      <x:c r="Q6409" s="14">
        <x:f>VLOOKUP(N6409,'Currency Rates'!$A$3:$C$32,3,0)</x:f>
      </x:c>
      <x:c r="R6409" s="0">
        <x:f>IF(A6409="SPUS",0,IF(A6409="FWD",0,P6409/Q6409))</x:f>
      </x:c>
    </x:row>
    <x:row r="6410" spans="1:19" x14ac:dyDescent="0.3">
      <x:c r="A6410" s="0">
        <x:f>'Historical Trades'!A6410</x:f>
      </x:c>
      <x:c r="B6410" s="0">
        <x:f>'Historical Trades'!B6410</x:f>
      </x:c>
      <x:c r="C6410" s="23">
        <x:f>'Historical Trades'!C6410</x:f>
      </x:c>
      <x:c r="D6410" s="0">
        <x:f>'Historical Trades'!D6410</x:f>
      </x:c>
      <x:c r="E6410" s="23">
        <x:f>'Historical Trades'!E6410</x:f>
      </x:c>
      <x:c r="F6410" s="0">
        <x:f>'Historical Trades'!F6410</x:f>
      </x:c>
      <x:c r="G6410" s="0">
        <x:f>'Historical Trades'!G6410</x:f>
      </x:c>
      <x:c r="H6410" s="0">
        <x:f>'Historical Trades'!H6410</x:f>
      </x:c>
      <x:c r="I6410" s="0">
        <x:f>'Historical Trades'!I6410</x:f>
      </x:c>
      <x:c r="J6410" s="0">
        <x:f>'Historical Trades'!J6410</x:f>
      </x:c>
      <x:c r="K6410" s="0">
        <x:f>'Historical Trades'!K6410</x:f>
      </x:c>
      <x:c r="L6410" s="0">
        <x:f>'Historical Trades'!L6410</x:f>
      </x:c>
      <x:c r="M6410" s="0">
        <x:f>'Historical Trades'!M6410</x:f>
      </x:c>
      <x:c r="N6410" s="0">
        <x:f>CLEAN('Historical Trades'!O6410)</x:f>
      </x:c>
      <x:c r="P6410" s="14">
        <x:f>IF(G6410="sell",M6410,-M6410)</x:f>
      </x:c>
      <x:c r="Q6410" s="14">
        <x:f>VLOOKUP(N6410,'Currency Rates'!$A$3:$C$32,3,0)</x:f>
      </x:c>
      <x:c r="R6410" s="0">
        <x:f>IF(A6410="SPUS",0,IF(A6410="FWD",0,P6410/Q6410))</x:f>
      </x:c>
    </x:row>
    <x:row r="6411" spans="1:19" x14ac:dyDescent="0.3">
      <x:c r="A6411" s="0">
        <x:f>'Historical Trades'!A6411</x:f>
      </x:c>
      <x:c r="B6411" s="0">
        <x:f>'Historical Trades'!B6411</x:f>
      </x:c>
      <x:c r="C6411" s="23">
        <x:f>'Historical Trades'!C6411</x:f>
      </x:c>
      <x:c r="D6411" s="0">
        <x:f>'Historical Trades'!D6411</x:f>
      </x:c>
      <x:c r="E6411" s="23">
        <x:f>'Historical Trades'!E6411</x:f>
      </x:c>
      <x:c r="F6411" s="0">
        <x:f>'Historical Trades'!F6411</x:f>
      </x:c>
      <x:c r="G6411" s="0">
        <x:f>'Historical Trades'!G6411</x:f>
      </x:c>
      <x:c r="H6411" s="0">
        <x:f>'Historical Trades'!H6411</x:f>
      </x:c>
      <x:c r="I6411" s="0">
        <x:f>'Historical Trades'!I6411</x:f>
      </x:c>
      <x:c r="J6411" s="0">
        <x:f>'Historical Trades'!J6411</x:f>
      </x:c>
      <x:c r="K6411" s="0">
        <x:f>'Historical Trades'!K6411</x:f>
      </x:c>
      <x:c r="L6411" s="0">
        <x:f>'Historical Trades'!L6411</x:f>
      </x:c>
      <x:c r="M6411" s="0">
        <x:f>'Historical Trades'!M6411</x:f>
      </x:c>
      <x:c r="N6411" s="0">
        <x:f>CLEAN('Historical Trades'!O6411)</x:f>
      </x:c>
      <x:c r="P6411" s="14">
        <x:f>IF(G6411="sell",M6411,-M6411)</x:f>
      </x:c>
      <x:c r="Q6411" s="14">
        <x:f>VLOOKUP(N6411,'Currency Rates'!$A$3:$C$32,3,0)</x:f>
      </x:c>
      <x:c r="R6411" s="0">
        <x:f>IF(A6411="SPUS",0,IF(A6411="FWD",0,P6411/Q6411))</x:f>
      </x:c>
    </x:row>
    <x:row r="6412" spans="1:19" x14ac:dyDescent="0.3">
      <x:c r="A6412" s="0">
        <x:f>'Historical Trades'!A6412</x:f>
      </x:c>
      <x:c r="B6412" s="0">
        <x:f>'Historical Trades'!B6412</x:f>
      </x:c>
      <x:c r="C6412" s="23">
        <x:f>'Historical Trades'!C6412</x:f>
      </x:c>
      <x:c r="D6412" s="0">
        <x:f>'Historical Trades'!D6412</x:f>
      </x:c>
      <x:c r="E6412" s="23">
        <x:f>'Historical Trades'!E6412</x:f>
      </x:c>
      <x:c r="F6412" s="0">
        <x:f>'Historical Trades'!F6412</x:f>
      </x:c>
      <x:c r="G6412" s="0">
        <x:f>'Historical Trades'!G6412</x:f>
      </x:c>
      <x:c r="H6412" s="0">
        <x:f>'Historical Trades'!H6412</x:f>
      </x:c>
      <x:c r="I6412" s="0">
        <x:f>'Historical Trades'!I6412</x:f>
      </x:c>
      <x:c r="J6412" s="0">
        <x:f>'Historical Trades'!J6412</x:f>
      </x:c>
      <x:c r="K6412" s="0">
        <x:f>'Historical Trades'!K6412</x:f>
      </x:c>
      <x:c r="L6412" s="0">
        <x:f>'Historical Trades'!L6412</x:f>
      </x:c>
      <x:c r="M6412" s="0">
        <x:f>'Historical Trades'!M6412</x:f>
      </x:c>
      <x:c r="N6412" s="0">
        <x:f>CLEAN('Historical Trades'!O6412)</x:f>
      </x:c>
      <x:c r="P6412" s="14">
        <x:f>IF(G6412="sell",M6412,-M6412)</x:f>
      </x:c>
      <x:c r="Q6412" s="14">
        <x:f>VLOOKUP(N6412,'Currency Rates'!$A$3:$C$32,3,0)</x:f>
      </x:c>
      <x:c r="R6412" s="0">
        <x:f>IF(A6412="SPUS",0,IF(A6412="FWD",0,P6412/Q6412))</x:f>
      </x:c>
    </x:row>
    <x:row r="6413" spans="1:19" x14ac:dyDescent="0.3">
      <x:c r="A6413" s="0">
        <x:f>'Historical Trades'!A6413</x:f>
      </x:c>
      <x:c r="B6413" s="0">
        <x:f>'Historical Trades'!B6413</x:f>
      </x:c>
      <x:c r="C6413" s="23">
        <x:f>'Historical Trades'!C6413</x:f>
      </x:c>
      <x:c r="D6413" s="0">
        <x:f>'Historical Trades'!D6413</x:f>
      </x:c>
      <x:c r="E6413" s="23">
        <x:f>'Historical Trades'!E6413</x:f>
      </x:c>
      <x:c r="F6413" s="0">
        <x:f>'Historical Trades'!F6413</x:f>
      </x:c>
      <x:c r="G6413" s="0">
        <x:f>'Historical Trades'!G6413</x:f>
      </x:c>
      <x:c r="H6413" s="0">
        <x:f>'Historical Trades'!H6413</x:f>
      </x:c>
      <x:c r="I6413" s="0">
        <x:f>'Historical Trades'!I6413</x:f>
      </x:c>
      <x:c r="J6413" s="0">
        <x:f>'Historical Trades'!J6413</x:f>
      </x:c>
      <x:c r="K6413" s="0">
        <x:f>'Historical Trades'!K6413</x:f>
      </x:c>
      <x:c r="L6413" s="0">
        <x:f>'Historical Trades'!L6413</x:f>
      </x:c>
      <x:c r="M6413" s="0">
        <x:f>'Historical Trades'!M6413</x:f>
      </x:c>
      <x:c r="N6413" s="0">
        <x:f>CLEAN('Historical Trades'!O6413)</x:f>
      </x:c>
      <x:c r="P6413" s="14">
        <x:f>IF(G6413="sell",M6413,-M6413)</x:f>
      </x:c>
      <x:c r="Q6413" s="14">
        <x:f>VLOOKUP(N6413,'Currency Rates'!$A$3:$C$32,3,0)</x:f>
      </x:c>
      <x:c r="R6413" s="0">
        <x:f>IF(A6413="SPUS",0,IF(A6413="FWD",0,P6413/Q6413))</x:f>
      </x:c>
    </x:row>
    <x:row r="6414" spans="1:19" x14ac:dyDescent="0.3">
      <x:c r="A6414" s="0">
        <x:f>'Historical Trades'!A6414</x:f>
      </x:c>
      <x:c r="B6414" s="0">
        <x:f>'Historical Trades'!B6414</x:f>
      </x:c>
      <x:c r="C6414" s="23">
        <x:f>'Historical Trades'!C6414</x:f>
      </x:c>
      <x:c r="D6414" s="0">
        <x:f>'Historical Trades'!D6414</x:f>
      </x:c>
      <x:c r="E6414" s="23">
        <x:f>'Historical Trades'!E6414</x:f>
      </x:c>
      <x:c r="F6414" s="0">
        <x:f>'Historical Trades'!F6414</x:f>
      </x:c>
      <x:c r="G6414" s="0">
        <x:f>'Historical Trades'!G6414</x:f>
      </x:c>
      <x:c r="H6414" s="0">
        <x:f>'Historical Trades'!H6414</x:f>
      </x:c>
      <x:c r="I6414" s="0">
        <x:f>'Historical Trades'!I6414</x:f>
      </x:c>
      <x:c r="J6414" s="0">
        <x:f>'Historical Trades'!J6414</x:f>
      </x:c>
      <x:c r="K6414" s="0">
        <x:f>'Historical Trades'!K6414</x:f>
      </x:c>
      <x:c r="L6414" s="0">
        <x:f>'Historical Trades'!L6414</x:f>
      </x:c>
      <x:c r="M6414" s="0">
        <x:f>'Historical Trades'!M6414</x:f>
      </x:c>
      <x:c r="N6414" s="0">
        <x:f>CLEAN('Historical Trades'!O6414)</x:f>
      </x:c>
      <x:c r="P6414" s="14">
        <x:f>IF(G6414="sell",M6414,-M6414)</x:f>
      </x:c>
      <x:c r="Q6414" s="14">
        <x:f>VLOOKUP(N6414,'Currency Rates'!$A$3:$C$32,3,0)</x:f>
      </x:c>
      <x:c r="R6414" s="0">
        <x:f>IF(A6414="SPUS",0,IF(A6414="FWD",0,P6414/Q6414))</x:f>
      </x:c>
    </x:row>
    <x:row r="6415" spans="1:19" x14ac:dyDescent="0.3">
      <x:c r="A6415" s="0">
        <x:f>'Historical Trades'!A6415</x:f>
      </x:c>
      <x:c r="B6415" s="0">
        <x:f>'Historical Trades'!B6415</x:f>
      </x:c>
      <x:c r="C6415" s="23">
        <x:f>'Historical Trades'!C6415</x:f>
      </x:c>
      <x:c r="D6415" s="0">
        <x:f>'Historical Trades'!D6415</x:f>
      </x:c>
      <x:c r="E6415" s="23">
        <x:f>'Historical Trades'!E6415</x:f>
      </x:c>
      <x:c r="F6415" s="0">
        <x:f>'Historical Trades'!F6415</x:f>
      </x:c>
      <x:c r="G6415" s="0">
        <x:f>'Historical Trades'!G6415</x:f>
      </x:c>
      <x:c r="H6415" s="0">
        <x:f>'Historical Trades'!H6415</x:f>
      </x:c>
      <x:c r="I6415" s="0">
        <x:f>'Historical Trades'!I6415</x:f>
      </x:c>
      <x:c r="J6415" s="0">
        <x:f>'Historical Trades'!J6415</x:f>
      </x:c>
      <x:c r="K6415" s="0">
        <x:f>'Historical Trades'!K6415</x:f>
      </x:c>
      <x:c r="L6415" s="0">
        <x:f>'Historical Trades'!L6415</x:f>
      </x:c>
      <x:c r="M6415" s="0">
        <x:f>'Historical Trades'!M6415</x:f>
      </x:c>
      <x:c r="N6415" s="0">
        <x:f>CLEAN('Historical Trades'!O6415)</x:f>
      </x:c>
      <x:c r="P6415" s="14">
        <x:f>IF(G6415="sell",M6415,-M6415)</x:f>
      </x:c>
      <x:c r="Q6415" s="14">
        <x:f>VLOOKUP(N6415,'Currency Rates'!$A$3:$C$32,3,0)</x:f>
      </x:c>
      <x:c r="R6415" s="0">
        <x:f>IF(A6415="SPUS",0,IF(A6415="FWD",0,P6415/Q6415))</x:f>
      </x:c>
    </x:row>
    <x:row r="6416" spans="1:19" x14ac:dyDescent="0.3">
      <x:c r="A6416" s="0">
        <x:f>'Historical Trades'!A6416</x:f>
      </x:c>
      <x:c r="B6416" s="0">
        <x:f>'Historical Trades'!B6416</x:f>
      </x:c>
      <x:c r="C6416" s="23">
        <x:f>'Historical Trades'!C6416</x:f>
      </x:c>
      <x:c r="D6416" s="0">
        <x:f>'Historical Trades'!D6416</x:f>
      </x:c>
      <x:c r="E6416" s="23">
        <x:f>'Historical Trades'!E6416</x:f>
      </x:c>
      <x:c r="F6416" s="0">
        <x:f>'Historical Trades'!F6416</x:f>
      </x:c>
      <x:c r="G6416" s="0">
        <x:f>'Historical Trades'!G6416</x:f>
      </x:c>
      <x:c r="H6416" s="0">
        <x:f>'Historical Trades'!H6416</x:f>
      </x:c>
      <x:c r="I6416" s="0">
        <x:f>'Historical Trades'!I6416</x:f>
      </x:c>
      <x:c r="J6416" s="0">
        <x:f>'Historical Trades'!J6416</x:f>
      </x:c>
      <x:c r="K6416" s="0">
        <x:f>'Historical Trades'!K6416</x:f>
      </x:c>
      <x:c r="L6416" s="0">
        <x:f>'Historical Trades'!L6416</x:f>
      </x:c>
      <x:c r="M6416" s="0">
        <x:f>'Historical Trades'!M6416</x:f>
      </x:c>
      <x:c r="N6416" s="0">
        <x:f>CLEAN('Historical Trades'!O6416)</x:f>
      </x:c>
      <x:c r="P6416" s="14">
        <x:f>IF(G6416="sell",M6416,-M6416)</x:f>
      </x:c>
      <x:c r="Q6416" s="14">
        <x:f>VLOOKUP(N6416,'Currency Rates'!$A$3:$C$32,3,0)</x:f>
      </x:c>
      <x:c r="R6416" s="0">
        <x:f>IF(A6416="SPUS",0,IF(A6416="FWD",0,P6416/Q6416))</x:f>
      </x:c>
    </x:row>
    <x:row r="6417" spans="1:19" x14ac:dyDescent="0.3">
      <x:c r="A6417" s="0">
        <x:f>'Historical Trades'!A6417</x:f>
      </x:c>
      <x:c r="B6417" s="0">
        <x:f>'Historical Trades'!B6417</x:f>
      </x:c>
      <x:c r="C6417" s="23">
        <x:f>'Historical Trades'!C6417</x:f>
      </x:c>
      <x:c r="D6417" s="0">
        <x:f>'Historical Trades'!D6417</x:f>
      </x:c>
      <x:c r="E6417" s="23">
        <x:f>'Historical Trades'!E6417</x:f>
      </x:c>
      <x:c r="F6417" s="0">
        <x:f>'Historical Trades'!F6417</x:f>
      </x:c>
      <x:c r="G6417" s="0">
        <x:f>'Historical Trades'!G6417</x:f>
      </x:c>
      <x:c r="H6417" s="0">
        <x:f>'Historical Trades'!H6417</x:f>
      </x:c>
      <x:c r="I6417" s="0">
        <x:f>'Historical Trades'!I6417</x:f>
      </x:c>
      <x:c r="J6417" s="0">
        <x:f>'Historical Trades'!J6417</x:f>
      </x:c>
      <x:c r="K6417" s="0">
        <x:f>'Historical Trades'!K6417</x:f>
      </x:c>
      <x:c r="L6417" s="0">
        <x:f>'Historical Trades'!L6417</x:f>
      </x:c>
      <x:c r="M6417" s="0">
        <x:f>'Historical Trades'!M6417</x:f>
      </x:c>
      <x:c r="N6417" s="0">
        <x:f>CLEAN('Historical Trades'!O6417)</x:f>
      </x:c>
      <x:c r="P6417" s="14">
        <x:f>IF(G6417="sell",M6417,-M6417)</x:f>
      </x:c>
      <x:c r="Q6417" s="14">
        <x:f>VLOOKUP(N6417,'Currency Rates'!$A$3:$C$32,3,0)</x:f>
      </x:c>
      <x:c r="R6417" s="0">
        <x:f>IF(A6417="SPUS",0,IF(A6417="FWD",0,P6417/Q6417))</x:f>
      </x:c>
    </x:row>
    <x:row r="6418" spans="1:19" x14ac:dyDescent="0.3">
      <x:c r="A6418" s="0">
        <x:f>'Historical Trades'!A6418</x:f>
      </x:c>
      <x:c r="B6418" s="0">
        <x:f>'Historical Trades'!B6418</x:f>
      </x:c>
      <x:c r="C6418" s="23">
        <x:f>'Historical Trades'!C6418</x:f>
      </x:c>
      <x:c r="D6418" s="0">
        <x:f>'Historical Trades'!D6418</x:f>
      </x:c>
      <x:c r="E6418" s="23">
        <x:f>'Historical Trades'!E6418</x:f>
      </x:c>
      <x:c r="F6418" s="0">
        <x:f>'Historical Trades'!F6418</x:f>
      </x:c>
      <x:c r="G6418" s="0">
        <x:f>'Historical Trades'!G6418</x:f>
      </x:c>
      <x:c r="H6418" s="0">
        <x:f>'Historical Trades'!H6418</x:f>
      </x:c>
      <x:c r="I6418" s="0">
        <x:f>'Historical Trades'!I6418</x:f>
      </x:c>
      <x:c r="J6418" s="0">
        <x:f>'Historical Trades'!J6418</x:f>
      </x:c>
      <x:c r="K6418" s="0">
        <x:f>'Historical Trades'!K6418</x:f>
      </x:c>
      <x:c r="L6418" s="0">
        <x:f>'Historical Trades'!L6418</x:f>
      </x:c>
      <x:c r="M6418" s="0">
        <x:f>'Historical Trades'!M6418</x:f>
      </x:c>
      <x:c r="N6418" s="0">
        <x:f>CLEAN('Historical Trades'!O6418)</x:f>
      </x:c>
      <x:c r="P6418" s="14">
        <x:f>IF(G6418="sell",M6418,-M6418)</x:f>
      </x:c>
      <x:c r="Q6418" s="14">
        <x:f>VLOOKUP(N6418,'Currency Rates'!$A$3:$C$32,3,0)</x:f>
      </x:c>
      <x:c r="R6418" s="0">
        <x:f>IF(A6418="SPUS",0,IF(A6418="FWD",0,P6418/Q6418))</x:f>
      </x:c>
    </x:row>
    <x:row r="6419" spans="1:19" x14ac:dyDescent="0.3">
      <x:c r="A6419" s="0">
        <x:f>'Historical Trades'!A6419</x:f>
      </x:c>
      <x:c r="B6419" s="0">
        <x:f>'Historical Trades'!B6419</x:f>
      </x:c>
      <x:c r="C6419" s="23">
        <x:f>'Historical Trades'!C6419</x:f>
      </x:c>
      <x:c r="D6419" s="0">
        <x:f>'Historical Trades'!D6419</x:f>
      </x:c>
      <x:c r="E6419" s="23">
        <x:f>'Historical Trades'!E6419</x:f>
      </x:c>
      <x:c r="F6419" s="0">
        <x:f>'Historical Trades'!F6419</x:f>
      </x:c>
      <x:c r="G6419" s="0">
        <x:f>'Historical Trades'!G6419</x:f>
      </x:c>
      <x:c r="H6419" s="0">
        <x:f>'Historical Trades'!H6419</x:f>
      </x:c>
      <x:c r="I6419" s="0">
        <x:f>'Historical Trades'!I6419</x:f>
      </x:c>
      <x:c r="J6419" s="0">
        <x:f>'Historical Trades'!J6419</x:f>
      </x:c>
      <x:c r="K6419" s="0">
        <x:f>'Historical Trades'!K6419</x:f>
      </x:c>
      <x:c r="L6419" s="0">
        <x:f>'Historical Trades'!L6419</x:f>
      </x:c>
      <x:c r="M6419" s="0">
        <x:f>'Historical Trades'!M6419</x:f>
      </x:c>
      <x:c r="N6419" s="0">
        <x:f>CLEAN('Historical Trades'!O6419)</x:f>
      </x:c>
      <x:c r="P6419" s="14">
        <x:f>IF(G6419="sell",M6419,-M6419)</x:f>
      </x:c>
      <x:c r="Q6419" s="14">
        <x:f>VLOOKUP(N6419,'Currency Rates'!$A$3:$C$32,3,0)</x:f>
      </x:c>
      <x:c r="R6419" s="0">
        <x:f>IF(A6419="SPUS",0,IF(A6419="FWD",0,P6419/Q6419))</x:f>
      </x:c>
    </x:row>
    <x:row r="6420" spans="1:19" x14ac:dyDescent="0.3">
      <x:c r="A6420" s="0">
        <x:f>'Historical Trades'!A6420</x:f>
      </x:c>
      <x:c r="B6420" s="0">
        <x:f>'Historical Trades'!B6420</x:f>
      </x:c>
      <x:c r="C6420" s="23">
        <x:f>'Historical Trades'!C6420</x:f>
      </x:c>
      <x:c r="D6420" s="0">
        <x:f>'Historical Trades'!D6420</x:f>
      </x:c>
      <x:c r="E6420" s="23">
        <x:f>'Historical Trades'!E6420</x:f>
      </x:c>
      <x:c r="F6420" s="0">
        <x:f>'Historical Trades'!F6420</x:f>
      </x:c>
      <x:c r="G6420" s="0">
        <x:f>'Historical Trades'!G6420</x:f>
      </x:c>
      <x:c r="H6420" s="0">
        <x:f>'Historical Trades'!H6420</x:f>
      </x:c>
      <x:c r="I6420" s="0">
        <x:f>'Historical Trades'!I6420</x:f>
      </x:c>
      <x:c r="J6420" s="0">
        <x:f>'Historical Trades'!J6420</x:f>
      </x:c>
      <x:c r="K6420" s="0">
        <x:f>'Historical Trades'!K6420</x:f>
      </x:c>
      <x:c r="L6420" s="0">
        <x:f>'Historical Trades'!L6420</x:f>
      </x:c>
      <x:c r="M6420" s="0">
        <x:f>'Historical Trades'!M6420</x:f>
      </x:c>
      <x:c r="N6420" s="0">
        <x:f>CLEAN('Historical Trades'!O6420)</x:f>
      </x:c>
      <x:c r="P6420" s="14">
        <x:f>IF(G6420="sell",M6420,-M6420)</x:f>
      </x:c>
      <x:c r="Q6420" s="14">
        <x:f>VLOOKUP(N6420,'Currency Rates'!$A$3:$C$32,3,0)</x:f>
      </x:c>
      <x:c r="R6420" s="0">
        <x:f>IF(A6420="SPUS",0,IF(A6420="FWD",0,P6420/Q6420))</x:f>
      </x:c>
    </x:row>
    <x:row r="6421" spans="1:19" x14ac:dyDescent="0.3">
      <x:c r="A6421" s="0">
        <x:f>'Historical Trades'!A6421</x:f>
      </x:c>
      <x:c r="B6421" s="0">
        <x:f>'Historical Trades'!B6421</x:f>
      </x:c>
      <x:c r="C6421" s="23">
        <x:f>'Historical Trades'!C6421</x:f>
      </x:c>
      <x:c r="D6421" s="0">
        <x:f>'Historical Trades'!D6421</x:f>
      </x:c>
      <x:c r="E6421" s="23">
        <x:f>'Historical Trades'!E6421</x:f>
      </x:c>
      <x:c r="F6421" s="0">
        <x:f>'Historical Trades'!F6421</x:f>
      </x:c>
      <x:c r="G6421" s="0">
        <x:f>'Historical Trades'!G6421</x:f>
      </x:c>
      <x:c r="H6421" s="0">
        <x:f>'Historical Trades'!H6421</x:f>
      </x:c>
      <x:c r="I6421" s="0">
        <x:f>'Historical Trades'!I6421</x:f>
      </x:c>
      <x:c r="J6421" s="0">
        <x:f>'Historical Trades'!J6421</x:f>
      </x:c>
      <x:c r="K6421" s="0">
        <x:f>'Historical Trades'!K6421</x:f>
      </x:c>
      <x:c r="L6421" s="0">
        <x:f>'Historical Trades'!L6421</x:f>
      </x:c>
      <x:c r="M6421" s="0">
        <x:f>'Historical Trades'!M6421</x:f>
      </x:c>
      <x:c r="N6421" s="0">
        <x:f>CLEAN('Historical Trades'!O6421)</x:f>
      </x:c>
      <x:c r="P6421" s="14">
        <x:f>IF(G6421="sell",M6421,-M6421)</x:f>
      </x:c>
      <x:c r="Q6421" s="14">
        <x:f>VLOOKUP(N6421,'Currency Rates'!$A$3:$C$32,3,0)</x:f>
      </x:c>
      <x:c r="R6421" s="0">
        <x:f>IF(A6421="SPUS",0,IF(A6421="FWD",0,P6421/Q6421))</x:f>
      </x:c>
    </x:row>
    <x:row r="6422" spans="1:19" x14ac:dyDescent="0.3">
      <x:c r="A6422" s="0">
        <x:f>'Historical Trades'!A6422</x:f>
      </x:c>
      <x:c r="B6422" s="0">
        <x:f>'Historical Trades'!B6422</x:f>
      </x:c>
      <x:c r="C6422" s="23">
        <x:f>'Historical Trades'!C6422</x:f>
      </x:c>
      <x:c r="D6422" s="0">
        <x:f>'Historical Trades'!D6422</x:f>
      </x:c>
      <x:c r="E6422" s="23">
        <x:f>'Historical Trades'!E6422</x:f>
      </x:c>
      <x:c r="F6422" s="0">
        <x:f>'Historical Trades'!F6422</x:f>
      </x:c>
      <x:c r="G6422" s="0">
        <x:f>'Historical Trades'!G6422</x:f>
      </x:c>
      <x:c r="H6422" s="0">
        <x:f>'Historical Trades'!H6422</x:f>
      </x:c>
      <x:c r="I6422" s="0">
        <x:f>'Historical Trades'!I6422</x:f>
      </x:c>
      <x:c r="J6422" s="0">
        <x:f>'Historical Trades'!J6422</x:f>
      </x:c>
      <x:c r="K6422" s="0">
        <x:f>'Historical Trades'!K6422</x:f>
      </x:c>
      <x:c r="L6422" s="0">
        <x:f>'Historical Trades'!L6422</x:f>
      </x:c>
      <x:c r="M6422" s="0">
        <x:f>'Historical Trades'!M6422</x:f>
      </x:c>
      <x:c r="N6422" s="0">
        <x:f>CLEAN('Historical Trades'!O6422)</x:f>
      </x:c>
      <x:c r="P6422" s="14">
        <x:f>IF(G6422="sell",M6422,-M6422)</x:f>
      </x:c>
      <x:c r="Q6422" s="14">
        <x:f>VLOOKUP(N6422,'Currency Rates'!$A$3:$C$32,3,0)</x:f>
      </x:c>
      <x:c r="R6422" s="0">
        <x:f>IF(A6422="SPUS",0,IF(A6422="FWD",0,P6422/Q6422))</x:f>
      </x:c>
    </x:row>
    <x:row r="6423" spans="1:19" x14ac:dyDescent="0.3">
      <x:c r="A6423" s="0">
        <x:f>'Historical Trades'!A6423</x:f>
      </x:c>
      <x:c r="B6423" s="0">
        <x:f>'Historical Trades'!B6423</x:f>
      </x:c>
      <x:c r="C6423" s="23">
        <x:f>'Historical Trades'!C6423</x:f>
      </x:c>
      <x:c r="D6423" s="0">
        <x:f>'Historical Trades'!D6423</x:f>
      </x:c>
      <x:c r="E6423" s="23">
        <x:f>'Historical Trades'!E6423</x:f>
      </x:c>
      <x:c r="F6423" s="0">
        <x:f>'Historical Trades'!F6423</x:f>
      </x:c>
      <x:c r="G6423" s="0">
        <x:f>'Historical Trades'!G6423</x:f>
      </x:c>
      <x:c r="H6423" s="0">
        <x:f>'Historical Trades'!H6423</x:f>
      </x:c>
      <x:c r="I6423" s="0">
        <x:f>'Historical Trades'!I6423</x:f>
      </x:c>
      <x:c r="J6423" s="0">
        <x:f>'Historical Trades'!J6423</x:f>
      </x:c>
      <x:c r="K6423" s="0">
        <x:f>'Historical Trades'!K6423</x:f>
      </x:c>
      <x:c r="L6423" s="0">
        <x:f>'Historical Trades'!L6423</x:f>
      </x:c>
      <x:c r="M6423" s="0">
        <x:f>'Historical Trades'!M6423</x:f>
      </x:c>
      <x:c r="N6423" s="0">
        <x:f>CLEAN('Historical Trades'!O6423)</x:f>
      </x:c>
      <x:c r="P6423" s="14">
        <x:f>IF(G6423="sell",M6423,-M6423)</x:f>
      </x:c>
      <x:c r="Q6423" s="14">
        <x:f>VLOOKUP(N6423,'Currency Rates'!$A$3:$C$32,3,0)</x:f>
      </x:c>
      <x:c r="R6423" s="0">
        <x:f>IF(A6423="SPUS",0,IF(A6423="FWD",0,P6423/Q6423))</x:f>
      </x:c>
    </x:row>
    <x:row r="6424" spans="1:19" x14ac:dyDescent="0.3">
      <x:c r="A6424" s="0">
        <x:f>'Historical Trades'!A6424</x:f>
      </x:c>
      <x:c r="B6424" s="0">
        <x:f>'Historical Trades'!B6424</x:f>
      </x:c>
      <x:c r="C6424" s="23">
        <x:f>'Historical Trades'!C6424</x:f>
      </x:c>
      <x:c r="D6424" s="0">
        <x:f>'Historical Trades'!D6424</x:f>
      </x:c>
      <x:c r="E6424" s="23">
        <x:f>'Historical Trades'!E6424</x:f>
      </x:c>
      <x:c r="F6424" s="0">
        <x:f>'Historical Trades'!F6424</x:f>
      </x:c>
      <x:c r="G6424" s="0">
        <x:f>'Historical Trades'!G6424</x:f>
      </x:c>
      <x:c r="H6424" s="0">
        <x:f>'Historical Trades'!H6424</x:f>
      </x:c>
      <x:c r="I6424" s="0">
        <x:f>'Historical Trades'!I6424</x:f>
      </x:c>
      <x:c r="J6424" s="0">
        <x:f>'Historical Trades'!J6424</x:f>
      </x:c>
      <x:c r="K6424" s="0">
        <x:f>'Historical Trades'!K6424</x:f>
      </x:c>
      <x:c r="L6424" s="0">
        <x:f>'Historical Trades'!L6424</x:f>
      </x:c>
      <x:c r="M6424" s="0">
        <x:f>'Historical Trades'!M6424</x:f>
      </x:c>
      <x:c r="N6424" s="0">
        <x:f>CLEAN('Historical Trades'!O6424)</x:f>
      </x:c>
      <x:c r="P6424" s="14">
        <x:f>IF(G6424="sell",M6424,-M6424)</x:f>
      </x:c>
      <x:c r="Q6424" s="14">
        <x:f>VLOOKUP(N6424,'Currency Rates'!$A$3:$C$32,3,0)</x:f>
      </x:c>
      <x:c r="R6424" s="0">
        <x:f>IF(A6424="SPUS",0,IF(A6424="FWD",0,P6424/Q6424))</x:f>
      </x:c>
    </x:row>
    <x:row r="6425" spans="1:19" x14ac:dyDescent="0.3">
      <x:c r="A6425" s="0">
        <x:f>'Historical Trades'!A6425</x:f>
      </x:c>
      <x:c r="B6425" s="0">
        <x:f>'Historical Trades'!B6425</x:f>
      </x:c>
      <x:c r="C6425" s="23">
        <x:f>'Historical Trades'!C6425</x:f>
      </x:c>
      <x:c r="D6425" s="0">
        <x:f>'Historical Trades'!D6425</x:f>
      </x:c>
      <x:c r="E6425" s="23">
        <x:f>'Historical Trades'!E6425</x:f>
      </x:c>
      <x:c r="F6425" s="0">
        <x:f>'Historical Trades'!F6425</x:f>
      </x:c>
      <x:c r="G6425" s="0">
        <x:f>'Historical Trades'!G6425</x:f>
      </x:c>
      <x:c r="H6425" s="0">
        <x:f>'Historical Trades'!H6425</x:f>
      </x:c>
      <x:c r="I6425" s="0">
        <x:f>'Historical Trades'!I6425</x:f>
      </x:c>
      <x:c r="J6425" s="0">
        <x:f>'Historical Trades'!J6425</x:f>
      </x:c>
      <x:c r="K6425" s="0">
        <x:f>'Historical Trades'!K6425</x:f>
      </x:c>
      <x:c r="L6425" s="0">
        <x:f>'Historical Trades'!L6425</x:f>
      </x:c>
      <x:c r="M6425" s="0">
        <x:f>'Historical Trades'!M6425</x:f>
      </x:c>
      <x:c r="N6425" s="0">
        <x:f>CLEAN('Historical Trades'!O6425)</x:f>
      </x:c>
      <x:c r="P6425" s="14">
        <x:f>IF(G6425="sell",M6425,-M6425)</x:f>
      </x:c>
      <x:c r="Q6425" s="14">
        <x:f>VLOOKUP(N6425,'Currency Rates'!$A$3:$C$32,3,0)</x:f>
      </x:c>
      <x:c r="R6425" s="0">
        <x:f>IF(A6425="SPUS",0,IF(A6425="FWD",0,P6425/Q6425))</x:f>
      </x:c>
    </x:row>
    <x:row r="6426" spans="1:19" x14ac:dyDescent="0.3">
      <x:c r="A6426" s="0">
        <x:f>'Historical Trades'!A6426</x:f>
      </x:c>
      <x:c r="B6426" s="0">
        <x:f>'Historical Trades'!B6426</x:f>
      </x:c>
      <x:c r="C6426" s="23">
        <x:f>'Historical Trades'!C6426</x:f>
      </x:c>
      <x:c r="D6426" s="0">
        <x:f>'Historical Trades'!D6426</x:f>
      </x:c>
      <x:c r="E6426" s="23">
        <x:f>'Historical Trades'!E6426</x:f>
      </x:c>
      <x:c r="F6426" s="0">
        <x:f>'Historical Trades'!F6426</x:f>
      </x:c>
      <x:c r="G6426" s="0">
        <x:f>'Historical Trades'!G6426</x:f>
      </x:c>
      <x:c r="H6426" s="0">
        <x:f>'Historical Trades'!H6426</x:f>
      </x:c>
      <x:c r="I6426" s="0">
        <x:f>'Historical Trades'!I6426</x:f>
      </x:c>
      <x:c r="J6426" s="0">
        <x:f>'Historical Trades'!J6426</x:f>
      </x:c>
      <x:c r="K6426" s="0">
        <x:f>'Historical Trades'!K6426</x:f>
      </x:c>
      <x:c r="L6426" s="0">
        <x:f>'Historical Trades'!L6426</x:f>
      </x:c>
      <x:c r="M6426" s="0">
        <x:f>'Historical Trades'!M6426</x:f>
      </x:c>
      <x:c r="N6426" s="0">
        <x:f>CLEAN('Historical Trades'!O6426)</x:f>
      </x:c>
      <x:c r="P6426" s="14">
        <x:f>IF(G6426="sell",M6426,-M6426)</x:f>
      </x:c>
      <x:c r="Q6426" s="14">
        <x:f>VLOOKUP(N6426,'Currency Rates'!$A$3:$C$32,3,0)</x:f>
      </x:c>
      <x:c r="R6426" s="0">
        <x:f>IF(A6426="SPUS",0,IF(A6426="FWD",0,P6426/Q6426))</x:f>
      </x:c>
    </x:row>
    <x:row r="6427" spans="1:19" x14ac:dyDescent="0.3">
      <x:c r="A6427" s="0">
        <x:f>'Historical Trades'!A6427</x:f>
      </x:c>
      <x:c r="B6427" s="0">
        <x:f>'Historical Trades'!B6427</x:f>
      </x:c>
      <x:c r="C6427" s="23">
        <x:f>'Historical Trades'!C6427</x:f>
      </x:c>
      <x:c r="D6427" s="0">
        <x:f>'Historical Trades'!D6427</x:f>
      </x:c>
      <x:c r="E6427" s="23">
        <x:f>'Historical Trades'!E6427</x:f>
      </x:c>
      <x:c r="F6427" s="0">
        <x:f>'Historical Trades'!F6427</x:f>
      </x:c>
      <x:c r="G6427" s="0">
        <x:f>'Historical Trades'!G6427</x:f>
      </x:c>
      <x:c r="H6427" s="0">
        <x:f>'Historical Trades'!H6427</x:f>
      </x:c>
      <x:c r="I6427" s="0">
        <x:f>'Historical Trades'!I6427</x:f>
      </x:c>
      <x:c r="J6427" s="0">
        <x:f>'Historical Trades'!J6427</x:f>
      </x:c>
      <x:c r="K6427" s="0">
        <x:f>'Historical Trades'!K6427</x:f>
      </x:c>
      <x:c r="L6427" s="0">
        <x:f>'Historical Trades'!L6427</x:f>
      </x:c>
      <x:c r="M6427" s="0">
        <x:f>'Historical Trades'!M6427</x:f>
      </x:c>
      <x:c r="N6427" s="0">
        <x:f>CLEAN('Historical Trades'!O6427)</x:f>
      </x:c>
      <x:c r="P6427" s="14">
        <x:f>IF(G6427="sell",M6427,-M6427)</x:f>
      </x:c>
      <x:c r="Q6427" s="14">
        <x:f>VLOOKUP(N6427,'Currency Rates'!$A$3:$C$32,3,0)</x:f>
      </x:c>
      <x:c r="R6427" s="0">
        <x:f>IF(A6427="SPUS",0,IF(A6427="FWD",0,P6427/Q6427))</x:f>
      </x:c>
    </x:row>
    <x:row r="6428" spans="1:19" x14ac:dyDescent="0.3">
      <x:c r="A6428" s="0">
        <x:f>'Historical Trades'!A6428</x:f>
      </x:c>
      <x:c r="B6428" s="0">
        <x:f>'Historical Trades'!B6428</x:f>
      </x:c>
      <x:c r="C6428" s="23">
        <x:f>'Historical Trades'!C6428</x:f>
      </x:c>
      <x:c r="D6428" s="0">
        <x:f>'Historical Trades'!D6428</x:f>
      </x:c>
      <x:c r="E6428" s="23">
        <x:f>'Historical Trades'!E6428</x:f>
      </x:c>
      <x:c r="F6428" s="0">
        <x:f>'Historical Trades'!F6428</x:f>
      </x:c>
      <x:c r="G6428" s="0">
        <x:f>'Historical Trades'!G6428</x:f>
      </x:c>
      <x:c r="H6428" s="0">
        <x:f>'Historical Trades'!H6428</x:f>
      </x:c>
      <x:c r="I6428" s="0">
        <x:f>'Historical Trades'!I6428</x:f>
      </x:c>
      <x:c r="J6428" s="0">
        <x:f>'Historical Trades'!J6428</x:f>
      </x:c>
      <x:c r="K6428" s="0">
        <x:f>'Historical Trades'!K6428</x:f>
      </x:c>
      <x:c r="L6428" s="0">
        <x:f>'Historical Trades'!L6428</x:f>
      </x:c>
      <x:c r="M6428" s="0">
        <x:f>'Historical Trades'!M6428</x:f>
      </x:c>
      <x:c r="N6428" s="0">
        <x:f>CLEAN('Historical Trades'!O6428)</x:f>
      </x:c>
      <x:c r="P6428" s="14">
        <x:f>IF(G6428="sell",M6428,-M6428)</x:f>
      </x:c>
      <x:c r="Q6428" s="14">
        <x:f>VLOOKUP(N6428,'Currency Rates'!$A$3:$C$32,3,0)</x:f>
      </x:c>
      <x:c r="R6428" s="0">
        <x:f>IF(A6428="SPUS",0,IF(A6428="FWD",0,P6428/Q6428))</x:f>
      </x:c>
    </x:row>
    <x:row r="6429" spans="1:19" x14ac:dyDescent="0.3">
      <x:c r="A6429" s="0">
        <x:f>'Historical Trades'!A6429</x:f>
      </x:c>
      <x:c r="B6429" s="0">
        <x:f>'Historical Trades'!B6429</x:f>
      </x:c>
      <x:c r="C6429" s="23">
        <x:f>'Historical Trades'!C6429</x:f>
      </x:c>
      <x:c r="D6429" s="0">
        <x:f>'Historical Trades'!D6429</x:f>
      </x:c>
      <x:c r="E6429" s="23">
        <x:f>'Historical Trades'!E6429</x:f>
      </x:c>
      <x:c r="F6429" s="0">
        <x:f>'Historical Trades'!F6429</x:f>
      </x:c>
      <x:c r="G6429" s="0">
        <x:f>'Historical Trades'!G6429</x:f>
      </x:c>
      <x:c r="H6429" s="0">
        <x:f>'Historical Trades'!H6429</x:f>
      </x:c>
      <x:c r="I6429" s="0">
        <x:f>'Historical Trades'!I6429</x:f>
      </x:c>
      <x:c r="J6429" s="0">
        <x:f>'Historical Trades'!J6429</x:f>
      </x:c>
      <x:c r="K6429" s="0">
        <x:f>'Historical Trades'!K6429</x:f>
      </x:c>
      <x:c r="L6429" s="0">
        <x:f>'Historical Trades'!L6429</x:f>
      </x:c>
      <x:c r="M6429" s="0">
        <x:f>'Historical Trades'!M6429</x:f>
      </x:c>
      <x:c r="N6429" s="0">
        <x:f>CLEAN('Historical Trades'!O6429)</x:f>
      </x:c>
      <x:c r="P6429" s="14">
        <x:f>IF(G6429="sell",M6429,-M6429)</x:f>
      </x:c>
      <x:c r="Q6429" s="14">
        <x:f>VLOOKUP(N6429,'Currency Rates'!$A$3:$C$32,3,0)</x:f>
      </x:c>
      <x:c r="R6429" s="0">
        <x:f>IF(A6429="SPUS",0,IF(A6429="FWD",0,P6429/Q6429))</x:f>
      </x:c>
    </x:row>
    <x:row r="6430" spans="1:19" x14ac:dyDescent="0.3">
      <x:c r="A6430" s="0">
        <x:f>'Historical Trades'!A6430</x:f>
      </x:c>
      <x:c r="B6430" s="0">
        <x:f>'Historical Trades'!B6430</x:f>
      </x:c>
      <x:c r="C6430" s="23">
        <x:f>'Historical Trades'!C6430</x:f>
      </x:c>
      <x:c r="D6430" s="0">
        <x:f>'Historical Trades'!D6430</x:f>
      </x:c>
      <x:c r="E6430" s="23">
        <x:f>'Historical Trades'!E6430</x:f>
      </x:c>
      <x:c r="F6430" s="0">
        <x:f>'Historical Trades'!F6430</x:f>
      </x:c>
      <x:c r="G6430" s="0">
        <x:f>'Historical Trades'!G6430</x:f>
      </x:c>
      <x:c r="H6430" s="0">
        <x:f>'Historical Trades'!H6430</x:f>
      </x:c>
      <x:c r="I6430" s="0">
        <x:f>'Historical Trades'!I6430</x:f>
      </x:c>
      <x:c r="J6430" s="0">
        <x:f>'Historical Trades'!J6430</x:f>
      </x:c>
      <x:c r="K6430" s="0">
        <x:f>'Historical Trades'!K6430</x:f>
      </x:c>
      <x:c r="L6430" s="0">
        <x:f>'Historical Trades'!L6430</x:f>
      </x:c>
      <x:c r="M6430" s="0">
        <x:f>'Historical Trades'!M6430</x:f>
      </x:c>
      <x:c r="N6430" s="0">
        <x:f>CLEAN('Historical Trades'!O6430)</x:f>
      </x:c>
      <x:c r="P6430" s="14">
        <x:f>IF(G6430="sell",M6430,-M6430)</x:f>
      </x:c>
      <x:c r="Q6430" s="14">
        <x:f>VLOOKUP(N6430,'Currency Rates'!$A$3:$C$32,3,0)</x:f>
      </x:c>
      <x:c r="R6430" s="0">
        <x:f>IF(A6430="SPUS",0,IF(A6430="FWD",0,P6430/Q6430))</x:f>
      </x:c>
    </x:row>
    <x:row r="6431" spans="1:19" x14ac:dyDescent="0.3">
      <x:c r="A6431" s="0">
        <x:f>'Historical Trades'!A6431</x:f>
      </x:c>
      <x:c r="B6431" s="0">
        <x:f>'Historical Trades'!B6431</x:f>
      </x:c>
      <x:c r="C6431" s="23">
        <x:f>'Historical Trades'!C6431</x:f>
      </x:c>
      <x:c r="D6431" s="0">
        <x:f>'Historical Trades'!D6431</x:f>
      </x:c>
      <x:c r="E6431" s="23">
        <x:f>'Historical Trades'!E6431</x:f>
      </x:c>
      <x:c r="F6431" s="0">
        <x:f>'Historical Trades'!F6431</x:f>
      </x:c>
      <x:c r="G6431" s="0">
        <x:f>'Historical Trades'!G6431</x:f>
      </x:c>
      <x:c r="H6431" s="0">
        <x:f>'Historical Trades'!H6431</x:f>
      </x:c>
      <x:c r="I6431" s="0">
        <x:f>'Historical Trades'!I6431</x:f>
      </x:c>
      <x:c r="J6431" s="0">
        <x:f>'Historical Trades'!J6431</x:f>
      </x:c>
      <x:c r="K6431" s="0">
        <x:f>'Historical Trades'!K6431</x:f>
      </x:c>
      <x:c r="L6431" s="0">
        <x:f>'Historical Trades'!L6431</x:f>
      </x:c>
      <x:c r="M6431" s="0">
        <x:f>'Historical Trades'!M6431</x:f>
      </x:c>
      <x:c r="N6431" s="0">
        <x:f>CLEAN('Historical Trades'!O6431)</x:f>
      </x:c>
      <x:c r="P6431" s="14">
        <x:f>IF(G6431="sell",M6431,-M6431)</x:f>
      </x:c>
      <x:c r="Q6431" s="14">
        <x:f>VLOOKUP(N6431,'Currency Rates'!$A$3:$C$32,3,0)</x:f>
      </x:c>
      <x:c r="R6431" s="0">
        <x:f>IF(A6431="SPUS",0,IF(A6431="FWD",0,P6431/Q6431))</x:f>
      </x:c>
    </x:row>
    <x:row r="6432" spans="1:19" x14ac:dyDescent="0.3">
      <x:c r="A6432" s="0">
        <x:f>'Historical Trades'!A6432</x:f>
      </x:c>
      <x:c r="B6432" s="0">
        <x:f>'Historical Trades'!B6432</x:f>
      </x:c>
      <x:c r="C6432" s="23">
        <x:f>'Historical Trades'!C6432</x:f>
      </x:c>
      <x:c r="D6432" s="0">
        <x:f>'Historical Trades'!D6432</x:f>
      </x:c>
      <x:c r="E6432" s="23">
        <x:f>'Historical Trades'!E6432</x:f>
      </x:c>
      <x:c r="F6432" s="0">
        <x:f>'Historical Trades'!F6432</x:f>
      </x:c>
      <x:c r="G6432" s="0">
        <x:f>'Historical Trades'!G6432</x:f>
      </x:c>
      <x:c r="H6432" s="0">
        <x:f>'Historical Trades'!H6432</x:f>
      </x:c>
      <x:c r="I6432" s="0">
        <x:f>'Historical Trades'!I6432</x:f>
      </x:c>
      <x:c r="J6432" s="0">
        <x:f>'Historical Trades'!J6432</x:f>
      </x:c>
      <x:c r="K6432" s="0">
        <x:f>'Historical Trades'!K6432</x:f>
      </x:c>
      <x:c r="L6432" s="0">
        <x:f>'Historical Trades'!L6432</x:f>
      </x:c>
      <x:c r="M6432" s="0">
        <x:f>'Historical Trades'!M6432</x:f>
      </x:c>
      <x:c r="N6432" s="0">
        <x:f>CLEAN('Historical Trades'!O6432)</x:f>
      </x:c>
      <x:c r="P6432" s="14">
        <x:f>IF(G6432="sell",M6432,-M6432)</x:f>
      </x:c>
      <x:c r="Q6432" s="14">
        <x:f>VLOOKUP(N6432,'Currency Rates'!$A$3:$C$32,3,0)</x:f>
      </x:c>
      <x:c r="R6432" s="0">
        <x:f>IF(A6432="SPUS",0,IF(A6432="FWD",0,P6432/Q6432))</x:f>
      </x:c>
    </x:row>
    <x:row r="6433" spans="1:19" x14ac:dyDescent="0.3">
      <x:c r="A6433" s="0">
        <x:f>'Historical Trades'!A6433</x:f>
      </x:c>
      <x:c r="B6433" s="0">
        <x:f>'Historical Trades'!B6433</x:f>
      </x:c>
      <x:c r="C6433" s="23">
        <x:f>'Historical Trades'!C6433</x:f>
      </x:c>
      <x:c r="D6433" s="0">
        <x:f>'Historical Trades'!D6433</x:f>
      </x:c>
      <x:c r="E6433" s="23">
        <x:f>'Historical Trades'!E6433</x:f>
      </x:c>
      <x:c r="F6433" s="0">
        <x:f>'Historical Trades'!F6433</x:f>
      </x:c>
      <x:c r="G6433" s="0">
        <x:f>'Historical Trades'!G6433</x:f>
      </x:c>
      <x:c r="H6433" s="0">
        <x:f>'Historical Trades'!H6433</x:f>
      </x:c>
      <x:c r="I6433" s="0">
        <x:f>'Historical Trades'!I6433</x:f>
      </x:c>
      <x:c r="J6433" s="0">
        <x:f>'Historical Trades'!J6433</x:f>
      </x:c>
      <x:c r="K6433" s="0">
        <x:f>'Historical Trades'!K6433</x:f>
      </x:c>
      <x:c r="L6433" s="0">
        <x:f>'Historical Trades'!L6433</x:f>
      </x:c>
      <x:c r="M6433" s="0">
        <x:f>'Historical Trades'!M6433</x:f>
      </x:c>
      <x:c r="N6433" s="0">
        <x:f>CLEAN('Historical Trades'!O6433)</x:f>
      </x:c>
      <x:c r="P6433" s="14">
        <x:f>IF(G6433="sell",M6433,-M6433)</x:f>
      </x:c>
      <x:c r="Q6433" s="14">
        <x:f>VLOOKUP(N6433,'Currency Rates'!$A$3:$C$32,3,0)</x:f>
      </x:c>
      <x:c r="R6433" s="0">
        <x:f>IF(A6433="SPUS",0,IF(A6433="FWD",0,P6433/Q6433))</x:f>
      </x:c>
    </x:row>
    <x:row r="6434" spans="1:19" x14ac:dyDescent="0.3">
      <x:c r="A6434" s="0">
        <x:f>'Historical Trades'!A6434</x:f>
      </x:c>
      <x:c r="B6434" s="0">
        <x:f>'Historical Trades'!B6434</x:f>
      </x:c>
      <x:c r="C6434" s="23">
        <x:f>'Historical Trades'!C6434</x:f>
      </x:c>
      <x:c r="D6434" s="0">
        <x:f>'Historical Trades'!D6434</x:f>
      </x:c>
      <x:c r="E6434" s="23">
        <x:f>'Historical Trades'!E6434</x:f>
      </x:c>
      <x:c r="F6434" s="0">
        <x:f>'Historical Trades'!F6434</x:f>
      </x:c>
      <x:c r="G6434" s="0">
        <x:f>'Historical Trades'!G6434</x:f>
      </x:c>
      <x:c r="H6434" s="0">
        <x:f>'Historical Trades'!H6434</x:f>
      </x:c>
      <x:c r="I6434" s="0">
        <x:f>'Historical Trades'!I6434</x:f>
      </x:c>
      <x:c r="J6434" s="0">
        <x:f>'Historical Trades'!J6434</x:f>
      </x:c>
      <x:c r="K6434" s="0">
        <x:f>'Historical Trades'!K6434</x:f>
      </x:c>
      <x:c r="L6434" s="0">
        <x:f>'Historical Trades'!L6434</x:f>
      </x:c>
      <x:c r="M6434" s="0">
        <x:f>'Historical Trades'!M6434</x:f>
      </x:c>
      <x:c r="N6434" s="0">
        <x:f>CLEAN('Historical Trades'!O6434)</x:f>
      </x:c>
      <x:c r="P6434" s="14">
        <x:f>IF(G6434="sell",M6434,-M6434)</x:f>
      </x:c>
      <x:c r="Q6434" s="14">
        <x:f>VLOOKUP(N6434,'Currency Rates'!$A$3:$C$32,3,0)</x:f>
      </x:c>
      <x:c r="R6434" s="0">
        <x:f>IF(A6434="SPUS",0,IF(A6434="FWD",0,P6434/Q6434))</x:f>
      </x:c>
    </x:row>
    <x:row r="6435" spans="1:19" x14ac:dyDescent="0.3">
      <x:c r="A6435" s="0">
        <x:f>'Historical Trades'!A6435</x:f>
      </x:c>
      <x:c r="B6435" s="0">
        <x:f>'Historical Trades'!B6435</x:f>
      </x:c>
      <x:c r="C6435" s="23">
        <x:f>'Historical Trades'!C6435</x:f>
      </x:c>
      <x:c r="D6435" s="0">
        <x:f>'Historical Trades'!D6435</x:f>
      </x:c>
      <x:c r="E6435" s="23">
        <x:f>'Historical Trades'!E6435</x:f>
      </x:c>
      <x:c r="F6435" s="0">
        <x:f>'Historical Trades'!F6435</x:f>
      </x:c>
      <x:c r="G6435" s="0">
        <x:f>'Historical Trades'!G6435</x:f>
      </x:c>
      <x:c r="H6435" s="0">
        <x:f>'Historical Trades'!H6435</x:f>
      </x:c>
      <x:c r="I6435" s="0">
        <x:f>'Historical Trades'!I6435</x:f>
      </x:c>
      <x:c r="J6435" s="0">
        <x:f>'Historical Trades'!J6435</x:f>
      </x:c>
      <x:c r="K6435" s="0">
        <x:f>'Historical Trades'!K6435</x:f>
      </x:c>
      <x:c r="L6435" s="0">
        <x:f>'Historical Trades'!L6435</x:f>
      </x:c>
      <x:c r="M6435" s="0">
        <x:f>'Historical Trades'!M6435</x:f>
      </x:c>
      <x:c r="N6435" s="0">
        <x:f>CLEAN('Historical Trades'!O6435)</x:f>
      </x:c>
      <x:c r="P6435" s="14">
        <x:f>IF(G6435="sell",M6435,-M6435)</x:f>
      </x:c>
      <x:c r="Q6435" s="14">
        <x:f>VLOOKUP(N6435,'Currency Rates'!$A$3:$C$32,3,0)</x:f>
      </x:c>
      <x:c r="R6435" s="0">
        <x:f>IF(A6435="SPUS",0,IF(A6435="FWD",0,P6435/Q6435))</x:f>
      </x:c>
    </x:row>
    <x:row r="6436" spans="1:19" x14ac:dyDescent="0.3">
      <x:c r="A6436" s="0">
        <x:f>'Historical Trades'!A6436</x:f>
      </x:c>
      <x:c r="B6436" s="0">
        <x:f>'Historical Trades'!B6436</x:f>
      </x:c>
      <x:c r="C6436" s="23">
        <x:f>'Historical Trades'!C6436</x:f>
      </x:c>
      <x:c r="D6436" s="0">
        <x:f>'Historical Trades'!D6436</x:f>
      </x:c>
      <x:c r="E6436" s="23">
        <x:f>'Historical Trades'!E6436</x:f>
      </x:c>
      <x:c r="F6436" s="0">
        <x:f>'Historical Trades'!F6436</x:f>
      </x:c>
      <x:c r="G6436" s="0">
        <x:f>'Historical Trades'!G6436</x:f>
      </x:c>
      <x:c r="H6436" s="0">
        <x:f>'Historical Trades'!H6436</x:f>
      </x:c>
      <x:c r="I6436" s="0">
        <x:f>'Historical Trades'!I6436</x:f>
      </x:c>
      <x:c r="J6436" s="0">
        <x:f>'Historical Trades'!J6436</x:f>
      </x:c>
      <x:c r="K6436" s="0">
        <x:f>'Historical Trades'!K6436</x:f>
      </x:c>
      <x:c r="L6436" s="0">
        <x:f>'Historical Trades'!L6436</x:f>
      </x:c>
      <x:c r="M6436" s="0">
        <x:f>'Historical Trades'!M6436</x:f>
      </x:c>
      <x:c r="N6436" s="0">
        <x:f>CLEAN('Historical Trades'!O6436)</x:f>
      </x:c>
      <x:c r="P6436" s="14">
        <x:f>IF(G6436="sell",M6436,-M6436)</x:f>
      </x:c>
      <x:c r="Q6436" s="14">
        <x:f>VLOOKUP(N6436,'Currency Rates'!$A$3:$C$32,3,0)</x:f>
      </x:c>
      <x:c r="R6436" s="0">
        <x:f>IF(A6436="SPUS",0,IF(A6436="FWD",0,P6436/Q6436))</x:f>
      </x:c>
    </x:row>
    <x:row r="6437" spans="1:19" x14ac:dyDescent="0.3">
      <x:c r="A6437" s="0">
        <x:f>'Historical Trades'!A6437</x:f>
      </x:c>
      <x:c r="B6437" s="0">
        <x:f>'Historical Trades'!B6437</x:f>
      </x:c>
      <x:c r="C6437" s="23">
        <x:f>'Historical Trades'!C6437</x:f>
      </x:c>
      <x:c r="D6437" s="0">
        <x:f>'Historical Trades'!D6437</x:f>
      </x:c>
      <x:c r="E6437" s="23">
        <x:f>'Historical Trades'!E6437</x:f>
      </x:c>
      <x:c r="F6437" s="0">
        <x:f>'Historical Trades'!F6437</x:f>
      </x:c>
      <x:c r="G6437" s="0">
        <x:f>'Historical Trades'!G6437</x:f>
      </x:c>
      <x:c r="H6437" s="0">
        <x:f>'Historical Trades'!H6437</x:f>
      </x:c>
      <x:c r="I6437" s="0">
        <x:f>'Historical Trades'!I6437</x:f>
      </x:c>
      <x:c r="J6437" s="0">
        <x:f>'Historical Trades'!J6437</x:f>
      </x:c>
      <x:c r="K6437" s="0">
        <x:f>'Historical Trades'!K6437</x:f>
      </x:c>
      <x:c r="L6437" s="0">
        <x:f>'Historical Trades'!L6437</x:f>
      </x:c>
      <x:c r="M6437" s="0">
        <x:f>'Historical Trades'!M6437</x:f>
      </x:c>
      <x:c r="N6437" s="0">
        <x:f>CLEAN('Historical Trades'!O6437)</x:f>
      </x:c>
      <x:c r="P6437" s="14">
        <x:f>IF(G6437="sell",M6437,-M6437)</x:f>
      </x:c>
      <x:c r="Q6437" s="14">
        <x:f>VLOOKUP(N6437,'Currency Rates'!$A$3:$C$32,3,0)</x:f>
      </x:c>
      <x:c r="R6437" s="0">
        <x:f>IF(A6437="SPUS",0,IF(A6437="FWD",0,P6437/Q6437))</x:f>
      </x:c>
    </x:row>
    <x:row r="6438" spans="1:19" x14ac:dyDescent="0.3">
      <x:c r="A6438" s="0">
        <x:f>'Historical Trades'!A6438</x:f>
      </x:c>
      <x:c r="B6438" s="0">
        <x:f>'Historical Trades'!B6438</x:f>
      </x:c>
      <x:c r="C6438" s="23">
        <x:f>'Historical Trades'!C6438</x:f>
      </x:c>
      <x:c r="D6438" s="0">
        <x:f>'Historical Trades'!D6438</x:f>
      </x:c>
      <x:c r="E6438" s="23">
        <x:f>'Historical Trades'!E6438</x:f>
      </x:c>
      <x:c r="F6438" s="0">
        <x:f>'Historical Trades'!F6438</x:f>
      </x:c>
      <x:c r="G6438" s="0">
        <x:f>'Historical Trades'!G6438</x:f>
      </x:c>
      <x:c r="H6438" s="0">
        <x:f>'Historical Trades'!H6438</x:f>
      </x:c>
      <x:c r="I6438" s="0">
        <x:f>'Historical Trades'!I6438</x:f>
      </x:c>
      <x:c r="J6438" s="0">
        <x:f>'Historical Trades'!J6438</x:f>
      </x:c>
      <x:c r="K6438" s="0">
        <x:f>'Historical Trades'!K6438</x:f>
      </x:c>
      <x:c r="L6438" s="0">
        <x:f>'Historical Trades'!L6438</x:f>
      </x:c>
      <x:c r="M6438" s="0">
        <x:f>'Historical Trades'!M6438</x:f>
      </x:c>
      <x:c r="N6438" s="0">
        <x:f>CLEAN('Historical Trades'!O6438)</x:f>
      </x:c>
      <x:c r="P6438" s="14">
        <x:f>IF(G6438="sell",M6438,-M6438)</x:f>
      </x:c>
      <x:c r="Q6438" s="14">
        <x:f>VLOOKUP(N6438,'Currency Rates'!$A$3:$C$32,3,0)</x:f>
      </x:c>
      <x:c r="R6438" s="0">
        <x:f>IF(A6438="SPUS",0,IF(A6438="FWD",0,P6438/Q6438))</x:f>
      </x:c>
    </x:row>
    <x:row r="6439" spans="1:19" x14ac:dyDescent="0.3">
      <x:c r="A6439" s="0">
        <x:f>'Historical Trades'!A6439</x:f>
      </x:c>
      <x:c r="B6439" s="0">
        <x:f>'Historical Trades'!B6439</x:f>
      </x:c>
      <x:c r="C6439" s="23">
        <x:f>'Historical Trades'!C6439</x:f>
      </x:c>
      <x:c r="D6439" s="0">
        <x:f>'Historical Trades'!D6439</x:f>
      </x:c>
      <x:c r="E6439" s="23">
        <x:f>'Historical Trades'!E6439</x:f>
      </x:c>
      <x:c r="F6439" s="0">
        <x:f>'Historical Trades'!F6439</x:f>
      </x:c>
      <x:c r="G6439" s="0">
        <x:f>'Historical Trades'!G6439</x:f>
      </x:c>
      <x:c r="H6439" s="0">
        <x:f>'Historical Trades'!H6439</x:f>
      </x:c>
      <x:c r="I6439" s="0">
        <x:f>'Historical Trades'!I6439</x:f>
      </x:c>
      <x:c r="J6439" s="0">
        <x:f>'Historical Trades'!J6439</x:f>
      </x:c>
      <x:c r="K6439" s="0">
        <x:f>'Historical Trades'!K6439</x:f>
      </x:c>
      <x:c r="L6439" s="0">
        <x:f>'Historical Trades'!L6439</x:f>
      </x:c>
      <x:c r="M6439" s="0">
        <x:f>'Historical Trades'!M6439</x:f>
      </x:c>
      <x:c r="N6439" s="0">
        <x:f>CLEAN('Historical Trades'!O6439)</x:f>
      </x:c>
      <x:c r="P6439" s="14">
        <x:f>IF(G6439="sell",M6439,-M6439)</x:f>
      </x:c>
      <x:c r="Q6439" s="14">
        <x:f>VLOOKUP(N6439,'Currency Rates'!$A$3:$C$32,3,0)</x:f>
      </x:c>
      <x:c r="R6439" s="0">
        <x:f>IF(A6439="SPUS",0,IF(A6439="FWD",0,P6439/Q6439))</x:f>
      </x:c>
    </x:row>
    <x:row r="6440" spans="1:19" x14ac:dyDescent="0.3">
      <x:c r="A6440" s="0">
        <x:f>'Historical Trades'!A6440</x:f>
      </x:c>
      <x:c r="B6440" s="0">
        <x:f>'Historical Trades'!B6440</x:f>
      </x:c>
      <x:c r="C6440" s="23">
        <x:f>'Historical Trades'!C6440</x:f>
      </x:c>
      <x:c r="D6440" s="0">
        <x:f>'Historical Trades'!D6440</x:f>
      </x:c>
      <x:c r="E6440" s="23">
        <x:f>'Historical Trades'!E6440</x:f>
      </x:c>
      <x:c r="F6440" s="0">
        <x:f>'Historical Trades'!F6440</x:f>
      </x:c>
      <x:c r="G6440" s="0">
        <x:f>'Historical Trades'!G6440</x:f>
      </x:c>
      <x:c r="H6440" s="0">
        <x:f>'Historical Trades'!H6440</x:f>
      </x:c>
      <x:c r="I6440" s="0">
        <x:f>'Historical Trades'!I6440</x:f>
      </x:c>
      <x:c r="J6440" s="0">
        <x:f>'Historical Trades'!J6440</x:f>
      </x:c>
      <x:c r="K6440" s="0">
        <x:f>'Historical Trades'!K6440</x:f>
      </x:c>
      <x:c r="L6440" s="0">
        <x:f>'Historical Trades'!L6440</x:f>
      </x:c>
      <x:c r="M6440" s="0">
        <x:f>'Historical Trades'!M6440</x:f>
      </x:c>
      <x:c r="N6440" s="0">
        <x:f>CLEAN('Historical Trades'!O6440)</x:f>
      </x:c>
      <x:c r="P6440" s="14">
        <x:f>IF(G6440="sell",M6440,-M6440)</x:f>
      </x:c>
      <x:c r="Q6440" s="14">
        <x:f>VLOOKUP(N6440,'Currency Rates'!$A$3:$C$32,3,0)</x:f>
      </x:c>
      <x:c r="R6440" s="0">
        <x:f>IF(A6440="SPUS",0,IF(A6440="FWD",0,P6440/Q6440))</x:f>
      </x:c>
    </x:row>
    <x:row r="6441" spans="1:19" x14ac:dyDescent="0.3">
      <x:c r="A6441" s="0">
        <x:f>'Historical Trades'!A6441</x:f>
      </x:c>
      <x:c r="B6441" s="0">
        <x:f>'Historical Trades'!B6441</x:f>
      </x:c>
      <x:c r="C6441" s="23">
        <x:f>'Historical Trades'!C6441</x:f>
      </x:c>
      <x:c r="D6441" s="0">
        <x:f>'Historical Trades'!D6441</x:f>
      </x:c>
      <x:c r="E6441" s="23">
        <x:f>'Historical Trades'!E6441</x:f>
      </x:c>
      <x:c r="F6441" s="0">
        <x:f>'Historical Trades'!F6441</x:f>
      </x:c>
      <x:c r="G6441" s="0">
        <x:f>'Historical Trades'!G6441</x:f>
      </x:c>
      <x:c r="H6441" s="0">
        <x:f>'Historical Trades'!H6441</x:f>
      </x:c>
      <x:c r="I6441" s="0">
        <x:f>'Historical Trades'!I6441</x:f>
      </x:c>
      <x:c r="J6441" s="0">
        <x:f>'Historical Trades'!J6441</x:f>
      </x:c>
      <x:c r="K6441" s="0">
        <x:f>'Historical Trades'!K6441</x:f>
      </x:c>
      <x:c r="L6441" s="0">
        <x:f>'Historical Trades'!L6441</x:f>
      </x:c>
      <x:c r="M6441" s="0">
        <x:f>'Historical Trades'!M6441</x:f>
      </x:c>
      <x:c r="N6441" s="0">
        <x:f>CLEAN('Historical Trades'!O6441)</x:f>
      </x:c>
      <x:c r="P6441" s="14">
        <x:f>IF(G6441="sell",M6441,-M6441)</x:f>
      </x:c>
      <x:c r="Q6441" s="14">
        <x:f>VLOOKUP(N6441,'Currency Rates'!$A$3:$C$32,3,0)</x:f>
      </x:c>
      <x:c r="R6441" s="0">
        <x:f>IF(A6441="SPUS",0,IF(A6441="FWD",0,P6441/Q6441))</x:f>
      </x:c>
    </x:row>
    <x:row r="6442" spans="1:19" x14ac:dyDescent="0.3">
      <x:c r="A6442" s="0">
        <x:f>'Historical Trades'!A6442</x:f>
      </x:c>
      <x:c r="B6442" s="0">
        <x:f>'Historical Trades'!B6442</x:f>
      </x:c>
      <x:c r="C6442" s="23">
        <x:f>'Historical Trades'!C6442</x:f>
      </x:c>
      <x:c r="D6442" s="0">
        <x:f>'Historical Trades'!D6442</x:f>
      </x:c>
      <x:c r="E6442" s="23">
        <x:f>'Historical Trades'!E6442</x:f>
      </x:c>
      <x:c r="F6442" s="0">
        <x:f>'Historical Trades'!F6442</x:f>
      </x:c>
      <x:c r="G6442" s="0">
        <x:f>'Historical Trades'!G6442</x:f>
      </x:c>
      <x:c r="H6442" s="0">
        <x:f>'Historical Trades'!H6442</x:f>
      </x:c>
      <x:c r="I6442" s="0">
        <x:f>'Historical Trades'!I6442</x:f>
      </x:c>
      <x:c r="J6442" s="0">
        <x:f>'Historical Trades'!J6442</x:f>
      </x:c>
      <x:c r="K6442" s="0">
        <x:f>'Historical Trades'!K6442</x:f>
      </x:c>
      <x:c r="L6442" s="0">
        <x:f>'Historical Trades'!L6442</x:f>
      </x:c>
      <x:c r="M6442" s="0">
        <x:f>'Historical Trades'!M6442</x:f>
      </x:c>
      <x:c r="N6442" s="0">
        <x:f>CLEAN('Historical Trades'!O6442)</x:f>
      </x:c>
      <x:c r="P6442" s="14">
        <x:f>IF(G6442="sell",M6442,-M6442)</x:f>
      </x:c>
      <x:c r="Q6442" s="14">
        <x:f>VLOOKUP(N6442,'Currency Rates'!$A$3:$C$32,3,0)</x:f>
      </x:c>
      <x:c r="R6442" s="0">
        <x:f>IF(A6442="SPUS",0,IF(A6442="FWD",0,P6442/Q6442))</x:f>
      </x:c>
    </x:row>
    <x:row r="6443" spans="1:19" x14ac:dyDescent="0.3">
      <x:c r="A6443" s="0">
        <x:f>'Historical Trades'!A6443</x:f>
      </x:c>
      <x:c r="B6443" s="0">
        <x:f>'Historical Trades'!B6443</x:f>
      </x:c>
      <x:c r="C6443" s="23">
        <x:f>'Historical Trades'!C6443</x:f>
      </x:c>
      <x:c r="D6443" s="0">
        <x:f>'Historical Trades'!D6443</x:f>
      </x:c>
      <x:c r="E6443" s="23">
        <x:f>'Historical Trades'!E6443</x:f>
      </x:c>
      <x:c r="F6443" s="0">
        <x:f>'Historical Trades'!F6443</x:f>
      </x:c>
      <x:c r="G6443" s="0">
        <x:f>'Historical Trades'!G6443</x:f>
      </x:c>
      <x:c r="H6443" s="0">
        <x:f>'Historical Trades'!H6443</x:f>
      </x:c>
      <x:c r="I6443" s="0">
        <x:f>'Historical Trades'!I6443</x:f>
      </x:c>
      <x:c r="J6443" s="0">
        <x:f>'Historical Trades'!J6443</x:f>
      </x:c>
      <x:c r="K6443" s="0">
        <x:f>'Historical Trades'!K6443</x:f>
      </x:c>
      <x:c r="L6443" s="0">
        <x:f>'Historical Trades'!L6443</x:f>
      </x:c>
      <x:c r="M6443" s="0">
        <x:f>'Historical Trades'!M6443</x:f>
      </x:c>
      <x:c r="N6443" s="0">
        <x:f>CLEAN('Historical Trades'!O6443)</x:f>
      </x:c>
      <x:c r="P6443" s="14">
        <x:f>IF(G6443="sell",M6443,-M6443)</x:f>
      </x:c>
      <x:c r="Q6443" s="14">
        <x:f>VLOOKUP(N6443,'Currency Rates'!$A$3:$C$32,3,0)</x:f>
      </x:c>
      <x:c r="R6443" s="0">
        <x:f>IF(A6443="SPUS",0,IF(A6443="FWD",0,P6443/Q6443))</x:f>
      </x:c>
    </x:row>
    <x:row r="6444" spans="1:19" x14ac:dyDescent="0.3">
      <x:c r="A6444" s="0">
        <x:f>'Historical Trades'!A6444</x:f>
      </x:c>
      <x:c r="B6444" s="0">
        <x:f>'Historical Trades'!B6444</x:f>
      </x:c>
      <x:c r="C6444" s="23">
        <x:f>'Historical Trades'!C6444</x:f>
      </x:c>
      <x:c r="D6444" s="0">
        <x:f>'Historical Trades'!D6444</x:f>
      </x:c>
      <x:c r="E6444" s="23">
        <x:f>'Historical Trades'!E6444</x:f>
      </x:c>
      <x:c r="F6444" s="0">
        <x:f>'Historical Trades'!F6444</x:f>
      </x:c>
      <x:c r="G6444" s="0">
        <x:f>'Historical Trades'!G6444</x:f>
      </x:c>
      <x:c r="H6444" s="0">
        <x:f>'Historical Trades'!H6444</x:f>
      </x:c>
      <x:c r="I6444" s="0">
        <x:f>'Historical Trades'!I6444</x:f>
      </x:c>
      <x:c r="J6444" s="0">
        <x:f>'Historical Trades'!J6444</x:f>
      </x:c>
      <x:c r="K6444" s="0">
        <x:f>'Historical Trades'!K6444</x:f>
      </x:c>
      <x:c r="L6444" s="0">
        <x:f>'Historical Trades'!L6444</x:f>
      </x:c>
      <x:c r="M6444" s="0">
        <x:f>'Historical Trades'!M6444</x:f>
      </x:c>
      <x:c r="N6444" s="0">
        <x:f>CLEAN('Historical Trades'!O6444)</x:f>
      </x:c>
      <x:c r="P6444" s="14">
        <x:f>IF(G6444="sell",M6444,-M6444)</x:f>
      </x:c>
      <x:c r="Q6444" s="14">
        <x:f>VLOOKUP(N6444,'Currency Rates'!$A$3:$C$32,3,0)</x:f>
      </x:c>
      <x:c r="R6444" s="0">
        <x:f>IF(A6444="SPUS",0,IF(A6444="FWD",0,P6444/Q6444))</x:f>
      </x:c>
    </x:row>
    <x:row r="6445" spans="1:19" x14ac:dyDescent="0.3">
      <x:c r="A6445" s="0">
        <x:f>'Historical Trades'!A6445</x:f>
      </x:c>
      <x:c r="B6445" s="0">
        <x:f>'Historical Trades'!B6445</x:f>
      </x:c>
      <x:c r="C6445" s="23">
        <x:f>'Historical Trades'!C6445</x:f>
      </x:c>
      <x:c r="D6445" s="0">
        <x:f>'Historical Trades'!D6445</x:f>
      </x:c>
      <x:c r="E6445" s="23">
        <x:f>'Historical Trades'!E6445</x:f>
      </x:c>
      <x:c r="F6445" s="0">
        <x:f>'Historical Trades'!F6445</x:f>
      </x:c>
      <x:c r="G6445" s="0">
        <x:f>'Historical Trades'!G6445</x:f>
      </x:c>
      <x:c r="H6445" s="0">
        <x:f>'Historical Trades'!H6445</x:f>
      </x:c>
      <x:c r="I6445" s="0">
        <x:f>'Historical Trades'!I6445</x:f>
      </x:c>
      <x:c r="J6445" s="0">
        <x:f>'Historical Trades'!J6445</x:f>
      </x:c>
      <x:c r="K6445" s="0">
        <x:f>'Historical Trades'!K6445</x:f>
      </x:c>
      <x:c r="L6445" s="0">
        <x:f>'Historical Trades'!L6445</x:f>
      </x:c>
      <x:c r="M6445" s="0">
        <x:f>'Historical Trades'!M6445</x:f>
      </x:c>
      <x:c r="N6445" s="0">
        <x:f>CLEAN('Historical Trades'!O6445)</x:f>
      </x:c>
      <x:c r="P6445" s="14">
        <x:f>IF(G6445="sell",M6445,-M6445)</x:f>
      </x:c>
      <x:c r="Q6445" s="14">
        <x:f>VLOOKUP(N6445,'Currency Rates'!$A$3:$C$32,3,0)</x:f>
      </x:c>
      <x:c r="R6445" s="0">
        <x:f>IF(A6445="SPUS",0,IF(A6445="FWD",0,P6445/Q6445))</x:f>
      </x:c>
    </x:row>
    <x:row r="6446" spans="1:19" x14ac:dyDescent="0.3">
      <x:c r="A6446" s="0">
        <x:f>'Historical Trades'!A6446</x:f>
      </x:c>
      <x:c r="B6446" s="0">
        <x:f>'Historical Trades'!B6446</x:f>
      </x:c>
      <x:c r="C6446" s="23">
        <x:f>'Historical Trades'!C6446</x:f>
      </x:c>
      <x:c r="D6446" s="0">
        <x:f>'Historical Trades'!D6446</x:f>
      </x:c>
      <x:c r="E6446" s="23">
        <x:f>'Historical Trades'!E6446</x:f>
      </x:c>
      <x:c r="F6446" s="0">
        <x:f>'Historical Trades'!F6446</x:f>
      </x:c>
      <x:c r="G6446" s="0">
        <x:f>'Historical Trades'!G6446</x:f>
      </x:c>
      <x:c r="H6446" s="0">
        <x:f>'Historical Trades'!H6446</x:f>
      </x:c>
      <x:c r="I6446" s="0">
        <x:f>'Historical Trades'!I6446</x:f>
      </x:c>
      <x:c r="J6446" s="0">
        <x:f>'Historical Trades'!J6446</x:f>
      </x:c>
      <x:c r="K6446" s="0">
        <x:f>'Historical Trades'!K6446</x:f>
      </x:c>
      <x:c r="L6446" s="0">
        <x:f>'Historical Trades'!L6446</x:f>
      </x:c>
      <x:c r="M6446" s="0">
        <x:f>'Historical Trades'!M6446</x:f>
      </x:c>
      <x:c r="N6446" s="0">
        <x:f>CLEAN('Historical Trades'!O6446)</x:f>
      </x:c>
      <x:c r="P6446" s="14">
        <x:f>IF(G6446="sell",M6446,-M6446)</x:f>
      </x:c>
      <x:c r="Q6446" s="14">
        <x:f>VLOOKUP(N6446,'Currency Rates'!$A$3:$C$32,3,0)</x:f>
      </x:c>
      <x:c r="R6446" s="0">
        <x:f>IF(A6446="SPUS",0,IF(A6446="FWD",0,P6446/Q6446))</x:f>
      </x:c>
    </x:row>
    <x:row r="6447" spans="1:19" x14ac:dyDescent="0.3">
      <x:c r="A6447" s="0">
        <x:f>'Historical Trades'!A6447</x:f>
      </x:c>
      <x:c r="B6447" s="0">
        <x:f>'Historical Trades'!B6447</x:f>
      </x:c>
      <x:c r="C6447" s="23">
        <x:f>'Historical Trades'!C6447</x:f>
      </x:c>
      <x:c r="D6447" s="0">
        <x:f>'Historical Trades'!D6447</x:f>
      </x:c>
      <x:c r="E6447" s="23">
        <x:f>'Historical Trades'!E6447</x:f>
      </x:c>
      <x:c r="F6447" s="0">
        <x:f>'Historical Trades'!F6447</x:f>
      </x:c>
      <x:c r="G6447" s="0">
        <x:f>'Historical Trades'!G6447</x:f>
      </x:c>
      <x:c r="H6447" s="0">
        <x:f>'Historical Trades'!H6447</x:f>
      </x:c>
      <x:c r="I6447" s="0">
        <x:f>'Historical Trades'!I6447</x:f>
      </x:c>
      <x:c r="J6447" s="0">
        <x:f>'Historical Trades'!J6447</x:f>
      </x:c>
      <x:c r="K6447" s="0">
        <x:f>'Historical Trades'!K6447</x:f>
      </x:c>
      <x:c r="L6447" s="0">
        <x:f>'Historical Trades'!L6447</x:f>
      </x:c>
      <x:c r="M6447" s="0">
        <x:f>'Historical Trades'!M6447</x:f>
      </x:c>
      <x:c r="N6447" s="0">
        <x:f>CLEAN('Historical Trades'!O6447)</x:f>
      </x:c>
      <x:c r="P6447" s="14">
        <x:f>IF(G6447="sell",M6447,-M6447)</x:f>
      </x:c>
      <x:c r="Q6447" s="14">
        <x:f>VLOOKUP(N6447,'Currency Rates'!$A$3:$C$32,3,0)</x:f>
      </x:c>
      <x:c r="R6447" s="0">
        <x:f>IF(A6447="SPUS",0,IF(A6447="FWD",0,P6447/Q6447))</x:f>
      </x:c>
    </x:row>
    <x:row r="6448" spans="1:19" x14ac:dyDescent="0.3">
      <x:c r="A6448" s="0">
        <x:f>'Historical Trades'!A6448</x:f>
      </x:c>
      <x:c r="B6448" s="0">
        <x:f>'Historical Trades'!B6448</x:f>
      </x:c>
      <x:c r="C6448" s="23">
        <x:f>'Historical Trades'!C6448</x:f>
      </x:c>
      <x:c r="D6448" s="0">
        <x:f>'Historical Trades'!D6448</x:f>
      </x:c>
      <x:c r="E6448" s="23">
        <x:f>'Historical Trades'!E6448</x:f>
      </x:c>
      <x:c r="F6448" s="0">
        <x:f>'Historical Trades'!F6448</x:f>
      </x:c>
      <x:c r="G6448" s="0">
        <x:f>'Historical Trades'!G6448</x:f>
      </x:c>
      <x:c r="H6448" s="0">
        <x:f>'Historical Trades'!H6448</x:f>
      </x:c>
      <x:c r="I6448" s="0">
        <x:f>'Historical Trades'!I6448</x:f>
      </x:c>
      <x:c r="J6448" s="0">
        <x:f>'Historical Trades'!J6448</x:f>
      </x:c>
      <x:c r="K6448" s="0">
        <x:f>'Historical Trades'!K6448</x:f>
      </x:c>
      <x:c r="L6448" s="0">
        <x:f>'Historical Trades'!L6448</x:f>
      </x:c>
      <x:c r="M6448" s="0">
        <x:f>'Historical Trades'!M6448</x:f>
      </x:c>
      <x:c r="N6448" s="0">
        <x:f>CLEAN('Historical Trades'!O6448)</x:f>
      </x:c>
      <x:c r="P6448" s="14">
        <x:f>IF(G6448="sell",M6448,-M6448)</x:f>
      </x:c>
      <x:c r="Q6448" s="14">
        <x:f>VLOOKUP(N6448,'Currency Rates'!$A$3:$C$32,3,0)</x:f>
      </x:c>
      <x:c r="R6448" s="0">
        <x:f>IF(A6448="SPUS",0,IF(A6448="FWD",0,P6448/Q6448))</x:f>
      </x:c>
    </x:row>
    <x:row r="6449" spans="1:19" x14ac:dyDescent="0.3">
      <x:c r="A6449" s="0">
        <x:f>'Historical Trades'!A6449</x:f>
      </x:c>
      <x:c r="B6449" s="0">
        <x:f>'Historical Trades'!B6449</x:f>
      </x:c>
      <x:c r="C6449" s="23">
        <x:f>'Historical Trades'!C6449</x:f>
      </x:c>
      <x:c r="D6449" s="0">
        <x:f>'Historical Trades'!D6449</x:f>
      </x:c>
      <x:c r="E6449" s="23">
        <x:f>'Historical Trades'!E6449</x:f>
      </x:c>
      <x:c r="F6449" s="0">
        <x:f>'Historical Trades'!F6449</x:f>
      </x:c>
      <x:c r="G6449" s="0">
        <x:f>'Historical Trades'!G6449</x:f>
      </x:c>
      <x:c r="H6449" s="0">
        <x:f>'Historical Trades'!H6449</x:f>
      </x:c>
      <x:c r="I6449" s="0">
        <x:f>'Historical Trades'!I6449</x:f>
      </x:c>
      <x:c r="J6449" s="0">
        <x:f>'Historical Trades'!J6449</x:f>
      </x:c>
      <x:c r="K6449" s="0">
        <x:f>'Historical Trades'!K6449</x:f>
      </x:c>
      <x:c r="L6449" s="0">
        <x:f>'Historical Trades'!L6449</x:f>
      </x:c>
      <x:c r="M6449" s="0">
        <x:f>'Historical Trades'!M6449</x:f>
      </x:c>
      <x:c r="N6449" s="0">
        <x:f>CLEAN('Historical Trades'!O6449)</x:f>
      </x:c>
      <x:c r="P6449" s="14">
        <x:f>IF(G6449="sell",M6449,-M6449)</x:f>
      </x:c>
      <x:c r="Q6449" s="14">
        <x:f>VLOOKUP(N6449,'Currency Rates'!$A$3:$C$32,3,0)</x:f>
      </x:c>
      <x:c r="R6449" s="0">
        <x:f>IF(A6449="SPUS",0,IF(A6449="FWD",0,P6449/Q6449))</x:f>
      </x:c>
    </x:row>
    <x:row r="6450" spans="1:19" x14ac:dyDescent="0.3">
      <x:c r="A6450" s="0">
        <x:f>'Historical Trades'!A6450</x:f>
      </x:c>
      <x:c r="B6450" s="0">
        <x:f>'Historical Trades'!B6450</x:f>
      </x:c>
      <x:c r="C6450" s="23">
        <x:f>'Historical Trades'!C6450</x:f>
      </x:c>
      <x:c r="D6450" s="0">
        <x:f>'Historical Trades'!D6450</x:f>
      </x:c>
      <x:c r="E6450" s="23">
        <x:f>'Historical Trades'!E6450</x:f>
      </x:c>
      <x:c r="F6450" s="0">
        <x:f>'Historical Trades'!F6450</x:f>
      </x:c>
      <x:c r="G6450" s="0">
        <x:f>'Historical Trades'!G6450</x:f>
      </x:c>
      <x:c r="H6450" s="0">
        <x:f>'Historical Trades'!H6450</x:f>
      </x:c>
      <x:c r="I6450" s="0">
        <x:f>'Historical Trades'!I6450</x:f>
      </x:c>
      <x:c r="J6450" s="0">
        <x:f>'Historical Trades'!J6450</x:f>
      </x:c>
      <x:c r="K6450" s="0">
        <x:f>'Historical Trades'!K6450</x:f>
      </x:c>
      <x:c r="L6450" s="0">
        <x:f>'Historical Trades'!L6450</x:f>
      </x:c>
      <x:c r="M6450" s="0">
        <x:f>'Historical Trades'!M6450</x:f>
      </x:c>
      <x:c r="N6450" s="0">
        <x:f>CLEAN('Historical Trades'!O6450)</x:f>
      </x:c>
      <x:c r="P6450" s="14">
        <x:f>IF(G6450="sell",M6450,-M6450)</x:f>
      </x:c>
      <x:c r="Q6450" s="14">
        <x:f>VLOOKUP(N6450,'Currency Rates'!$A$3:$C$32,3,0)</x:f>
      </x:c>
      <x:c r="R6450" s="0">
        <x:f>IF(A6450="SPUS",0,IF(A6450="FWD",0,P6450/Q6450))</x:f>
      </x:c>
    </x:row>
    <x:row r="6451" spans="1:19" x14ac:dyDescent="0.3">
      <x:c r="A6451" s="0">
        <x:f>'Historical Trades'!A6451</x:f>
      </x:c>
      <x:c r="B6451" s="0">
        <x:f>'Historical Trades'!B6451</x:f>
      </x:c>
      <x:c r="C6451" s="23">
        <x:f>'Historical Trades'!C6451</x:f>
      </x:c>
      <x:c r="D6451" s="0">
        <x:f>'Historical Trades'!D6451</x:f>
      </x:c>
      <x:c r="E6451" s="23">
        <x:f>'Historical Trades'!E6451</x:f>
      </x:c>
      <x:c r="F6451" s="0">
        <x:f>'Historical Trades'!F6451</x:f>
      </x:c>
      <x:c r="G6451" s="0">
        <x:f>'Historical Trades'!G6451</x:f>
      </x:c>
      <x:c r="H6451" s="0">
        <x:f>'Historical Trades'!H6451</x:f>
      </x:c>
      <x:c r="I6451" s="0">
        <x:f>'Historical Trades'!I6451</x:f>
      </x:c>
      <x:c r="J6451" s="0">
        <x:f>'Historical Trades'!J6451</x:f>
      </x:c>
      <x:c r="K6451" s="0">
        <x:f>'Historical Trades'!K6451</x:f>
      </x:c>
      <x:c r="L6451" s="0">
        <x:f>'Historical Trades'!L6451</x:f>
      </x:c>
      <x:c r="M6451" s="0">
        <x:f>'Historical Trades'!M6451</x:f>
      </x:c>
      <x:c r="N6451" s="0">
        <x:f>CLEAN('Historical Trades'!O6451)</x:f>
      </x:c>
      <x:c r="P6451" s="14">
        <x:f>IF(G6451="sell",M6451,-M6451)</x:f>
      </x:c>
      <x:c r="Q6451" s="14">
        <x:f>VLOOKUP(N6451,'Currency Rates'!$A$3:$C$32,3,0)</x:f>
      </x:c>
      <x:c r="R6451" s="0">
        <x:f>IF(A6451="SPUS",0,IF(A6451="FWD",0,P6451/Q6451))</x:f>
      </x:c>
    </x:row>
    <x:row r="6452" spans="1:19" x14ac:dyDescent="0.3">
      <x:c r="A6452" s="0">
        <x:f>'Historical Trades'!A6452</x:f>
      </x:c>
      <x:c r="B6452" s="0">
        <x:f>'Historical Trades'!B6452</x:f>
      </x:c>
      <x:c r="C6452" s="23">
        <x:f>'Historical Trades'!C6452</x:f>
      </x:c>
      <x:c r="D6452" s="0">
        <x:f>'Historical Trades'!D6452</x:f>
      </x:c>
      <x:c r="E6452" s="23">
        <x:f>'Historical Trades'!E6452</x:f>
      </x:c>
      <x:c r="F6452" s="0">
        <x:f>'Historical Trades'!F6452</x:f>
      </x:c>
      <x:c r="G6452" s="0">
        <x:f>'Historical Trades'!G6452</x:f>
      </x:c>
      <x:c r="H6452" s="0">
        <x:f>'Historical Trades'!H6452</x:f>
      </x:c>
      <x:c r="I6452" s="0">
        <x:f>'Historical Trades'!I6452</x:f>
      </x:c>
      <x:c r="J6452" s="0">
        <x:f>'Historical Trades'!J6452</x:f>
      </x:c>
      <x:c r="K6452" s="0">
        <x:f>'Historical Trades'!K6452</x:f>
      </x:c>
      <x:c r="L6452" s="0">
        <x:f>'Historical Trades'!L6452</x:f>
      </x:c>
      <x:c r="M6452" s="0">
        <x:f>'Historical Trades'!M6452</x:f>
      </x:c>
      <x:c r="N6452" s="0">
        <x:f>CLEAN('Historical Trades'!O6452)</x:f>
      </x:c>
      <x:c r="P6452" s="14">
        <x:f>IF(G6452="sell",M6452,-M6452)</x:f>
      </x:c>
      <x:c r="Q6452" s="14">
        <x:f>VLOOKUP(N6452,'Currency Rates'!$A$3:$C$32,3,0)</x:f>
      </x:c>
      <x:c r="R6452" s="0">
        <x:f>IF(A6452="SPUS",0,IF(A6452="FWD",0,P6452/Q6452))</x:f>
      </x:c>
    </x:row>
    <x:row r="6453" spans="1:19" x14ac:dyDescent="0.3">
      <x:c r="A6453" s="0">
        <x:f>'Historical Trades'!A6453</x:f>
      </x:c>
      <x:c r="B6453" s="0">
        <x:f>'Historical Trades'!B6453</x:f>
      </x:c>
      <x:c r="C6453" s="23">
        <x:f>'Historical Trades'!C6453</x:f>
      </x:c>
      <x:c r="D6453" s="0">
        <x:f>'Historical Trades'!D6453</x:f>
      </x:c>
      <x:c r="E6453" s="23">
        <x:f>'Historical Trades'!E6453</x:f>
      </x:c>
      <x:c r="F6453" s="0">
        <x:f>'Historical Trades'!F6453</x:f>
      </x:c>
      <x:c r="G6453" s="0">
        <x:f>'Historical Trades'!G6453</x:f>
      </x:c>
      <x:c r="H6453" s="0">
        <x:f>'Historical Trades'!H6453</x:f>
      </x:c>
      <x:c r="I6453" s="0">
        <x:f>'Historical Trades'!I6453</x:f>
      </x:c>
      <x:c r="J6453" s="0">
        <x:f>'Historical Trades'!J6453</x:f>
      </x:c>
      <x:c r="K6453" s="0">
        <x:f>'Historical Trades'!K6453</x:f>
      </x:c>
      <x:c r="L6453" s="0">
        <x:f>'Historical Trades'!L6453</x:f>
      </x:c>
      <x:c r="M6453" s="0">
        <x:f>'Historical Trades'!M6453</x:f>
      </x:c>
      <x:c r="N6453" s="0">
        <x:f>CLEAN('Historical Trades'!O6453)</x:f>
      </x:c>
      <x:c r="P6453" s="14">
        <x:f>IF(G6453="sell",M6453,-M6453)</x:f>
      </x:c>
      <x:c r="Q6453" s="14">
        <x:f>VLOOKUP(N6453,'Currency Rates'!$A$3:$C$32,3,0)</x:f>
      </x:c>
      <x:c r="R6453" s="0">
        <x:f>IF(A6453="SPUS",0,IF(A6453="FWD",0,P6453/Q6453))</x:f>
      </x:c>
    </x:row>
    <x:row r="6454" spans="1:19" x14ac:dyDescent="0.3">
      <x:c r="A6454" s="0">
        <x:f>'Historical Trades'!A6454</x:f>
      </x:c>
      <x:c r="B6454" s="0">
        <x:f>'Historical Trades'!B6454</x:f>
      </x:c>
      <x:c r="C6454" s="23">
        <x:f>'Historical Trades'!C6454</x:f>
      </x:c>
      <x:c r="D6454" s="0">
        <x:f>'Historical Trades'!D6454</x:f>
      </x:c>
      <x:c r="E6454" s="23">
        <x:f>'Historical Trades'!E6454</x:f>
      </x:c>
      <x:c r="F6454" s="0">
        <x:f>'Historical Trades'!F6454</x:f>
      </x:c>
      <x:c r="G6454" s="0">
        <x:f>'Historical Trades'!G6454</x:f>
      </x:c>
      <x:c r="H6454" s="0">
        <x:f>'Historical Trades'!H6454</x:f>
      </x:c>
      <x:c r="I6454" s="0">
        <x:f>'Historical Trades'!I6454</x:f>
      </x:c>
      <x:c r="J6454" s="0">
        <x:f>'Historical Trades'!J6454</x:f>
      </x:c>
      <x:c r="K6454" s="0">
        <x:f>'Historical Trades'!K6454</x:f>
      </x:c>
      <x:c r="L6454" s="0">
        <x:f>'Historical Trades'!L6454</x:f>
      </x:c>
      <x:c r="M6454" s="0">
        <x:f>'Historical Trades'!M6454</x:f>
      </x:c>
      <x:c r="N6454" s="0">
        <x:f>CLEAN('Historical Trades'!O6454)</x:f>
      </x:c>
      <x:c r="P6454" s="14">
        <x:f>IF(G6454="sell",M6454,-M6454)</x:f>
      </x:c>
      <x:c r="Q6454" s="14">
        <x:f>VLOOKUP(N6454,'Currency Rates'!$A$3:$C$32,3,0)</x:f>
      </x:c>
      <x:c r="R6454" s="0">
        <x:f>IF(A6454="SPUS",0,IF(A6454="FWD",0,P6454/Q6454))</x:f>
      </x:c>
    </x:row>
    <x:row r="6455" spans="1:19" x14ac:dyDescent="0.3">
      <x:c r="A6455" s="0">
        <x:f>'Historical Trades'!A6455</x:f>
      </x:c>
      <x:c r="B6455" s="0">
        <x:f>'Historical Trades'!B6455</x:f>
      </x:c>
      <x:c r="C6455" s="23">
        <x:f>'Historical Trades'!C6455</x:f>
      </x:c>
      <x:c r="D6455" s="0">
        <x:f>'Historical Trades'!D6455</x:f>
      </x:c>
      <x:c r="E6455" s="23">
        <x:f>'Historical Trades'!E6455</x:f>
      </x:c>
      <x:c r="F6455" s="0">
        <x:f>'Historical Trades'!F6455</x:f>
      </x:c>
      <x:c r="G6455" s="0">
        <x:f>'Historical Trades'!G6455</x:f>
      </x:c>
      <x:c r="H6455" s="0">
        <x:f>'Historical Trades'!H6455</x:f>
      </x:c>
      <x:c r="I6455" s="0">
        <x:f>'Historical Trades'!I6455</x:f>
      </x:c>
      <x:c r="J6455" s="0">
        <x:f>'Historical Trades'!J6455</x:f>
      </x:c>
      <x:c r="K6455" s="0">
        <x:f>'Historical Trades'!K6455</x:f>
      </x:c>
      <x:c r="L6455" s="0">
        <x:f>'Historical Trades'!L6455</x:f>
      </x:c>
      <x:c r="M6455" s="0">
        <x:f>'Historical Trades'!M6455</x:f>
      </x:c>
      <x:c r="N6455" s="0">
        <x:f>CLEAN('Historical Trades'!O6455)</x:f>
      </x:c>
      <x:c r="P6455" s="14">
        <x:f>IF(G6455="sell",M6455,-M6455)</x:f>
      </x:c>
      <x:c r="Q6455" s="14">
        <x:f>VLOOKUP(N6455,'Currency Rates'!$A$3:$C$32,3,0)</x:f>
      </x:c>
      <x:c r="R6455" s="0">
        <x:f>IF(A6455="SPUS",0,IF(A6455="FWD",0,P6455/Q6455))</x:f>
      </x:c>
    </x:row>
    <x:row r="6456" spans="1:19" x14ac:dyDescent="0.3">
      <x:c r="A6456" s="0">
        <x:f>'Historical Trades'!A6456</x:f>
      </x:c>
      <x:c r="B6456" s="0">
        <x:f>'Historical Trades'!B6456</x:f>
      </x:c>
      <x:c r="C6456" s="23">
        <x:f>'Historical Trades'!C6456</x:f>
      </x:c>
      <x:c r="D6456" s="0">
        <x:f>'Historical Trades'!D6456</x:f>
      </x:c>
      <x:c r="E6456" s="23">
        <x:f>'Historical Trades'!E6456</x:f>
      </x:c>
      <x:c r="F6456" s="0">
        <x:f>'Historical Trades'!F6456</x:f>
      </x:c>
      <x:c r="G6456" s="0">
        <x:f>'Historical Trades'!G6456</x:f>
      </x:c>
      <x:c r="H6456" s="0">
        <x:f>'Historical Trades'!H6456</x:f>
      </x:c>
      <x:c r="I6456" s="0">
        <x:f>'Historical Trades'!I6456</x:f>
      </x:c>
      <x:c r="J6456" s="0">
        <x:f>'Historical Trades'!J6456</x:f>
      </x:c>
      <x:c r="K6456" s="0">
        <x:f>'Historical Trades'!K6456</x:f>
      </x:c>
      <x:c r="L6456" s="0">
        <x:f>'Historical Trades'!L6456</x:f>
      </x:c>
      <x:c r="M6456" s="0">
        <x:f>'Historical Trades'!M6456</x:f>
      </x:c>
      <x:c r="N6456" s="0">
        <x:f>CLEAN('Historical Trades'!O6456)</x:f>
      </x:c>
      <x:c r="P6456" s="14">
        <x:f>IF(G6456="sell",M6456,-M6456)</x:f>
      </x:c>
      <x:c r="Q6456" s="14">
        <x:f>VLOOKUP(N6456,'Currency Rates'!$A$3:$C$32,3,0)</x:f>
      </x:c>
      <x:c r="R6456" s="0">
        <x:f>IF(A6456="SPUS",0,IF(A6456="FWD",0,P6456/Q6456))</x:f>
      </x:c>
    </x:row>
    <x:row r="6457" spans="1:19" x14ac:dyDescent="0.3">
      <x:c r="A6457" s="0">
        <x:f>'Historical Trades'!A6457</x:f>
      </x:c>
      <x:c r="B6457" s="0">
        <x:f>'Historical Trades'!B6457</x:f>
      </x:c>
      <x:c r="C6457" s="23">
        <x:f>'Historical Trades'!C6457</x:f>
      </x:c>
      <x:c r="D6457" s="0">
        <x:f>'Historical Trades'!D6457</x:f>
      </x:c>
      <x:c r="E6457" s="23">
        <x:f>'Historical Trades'!E6457</x:f>
      </x:c>
      <x:c r="F6457" s="0">
        <x:f>'Historical Trades'!F6457</x:f>
      </x:c>
      <x:c r="G6457" s="0">
        <x:f>'Historical Trades'!G6457</x:f>
      </x:c>
      <x:c r="H6457" s="0">
        <x:f>'Historical Trades'!H6457</x:f>
      </x:c>
      <x:c r="I6457" s="0">
        <x:f>'Historical Trades'!I6457</x:f>
      </x:c>
      <x:c r="J6457" s="0">
        <x:f>'Historical Trades'!J6457</x:f>
      </x:c>
      <x:c r="K6457" s="0">
        <x:f>'Historical Trades'!K6457</x:f>
      </x:c>
      <x:c r="L6457" s="0">
        <x:f>'Historical Trades'!L6457</x:f>
      </x:c>
      <x:c r="M6457" s="0">
        <x:f>'Historical Trades'!M6457</x:f>
      </x:c>
      <x:c r="N6457" s="0">
        <x:f>CLEAN('Historical Trades'!O6457)</x:f>
      </x:c>
      <x:c r="P6457" s="14">
        <x:f>IF(G6457="sell",M6457,-M6457)</x:f>
      </x:c>
      <x:c r="Q6457" s="14">
        <x:f>VLOOKUP(N6457,'Currency Rates'!$A$3:$C$32,3,0)</x:f>
      </x:c>
      <x:c r="R6457" s="0">
        <x:f>IF(A6457="SPUS",0,IF(A6457="FWD",0,P6457/Q6457))</x:f>
      </x:c>
    </x:row>
    <x:row r="6458" spans="1:19" x14ac:dyDescent="0.3">
      <x:c r="A6458" s="0">
        <x:f>'Historical Trades'!A6458</x:f>
      </x:c>
      <x:c r="B6458" s="0">
        <x:f>'Historical Trades'!B6458</x:f>
      </x:c>
      <x:c r="C6458" s="23">
        <x:f>'Historical Trades'!C6458</x:f>
      </x:c>
      <x:c r="D6458" s="0">
        <x:f>'Historical Trades'!D6458</x:f>
      </x:c>
      <x:c r="E6458" s="23">
        <x:f>'Historical Trades'!E6458</x:f>
      </x:c>
      <x:c r="F6458" s="0">
        <x:f>'Historical Trades'!F6458</x:f>
      </x:c>
      <x:c r="G6458" s="0">
        <x:f>'Historical Trades'!G6458</x:f>
      </x:c>
      <x:c r="H6458" s="0">
        <x:f>'Historical Trades'!H6458</x:f>
      </x:c>
      <x:c r="I6458" s="0">
        <x:f>'Historical Trades'!I6458</x:f>
      </x:c>
      <x:c r="J6458" s="0">
        <x:f>'Historical Trades'!J6458</x:f>
      </x:c>
      <x:c r="K6458" s="0">
        <x:f>'Historical Trades'!K6458</x:f>
      </x:c>
      <x:c r="L6458" s="0">
        <x:f>'Historical Trades'!L6458</x:f>
      </x:c>
      <x:c r="M6458" s="0">
        <x:f>'Historical Trades'!M6458</x:f>
      </x:c>
      <x:c r="N6458" s="0">
        <x:f>CLEAN('Historical Trades'!O6458)</x:f>
      </x:c>
      <x:c r="P6458" s="14">
        <x:f>IF(G6458="sell",M6458,-M6458)</x:f>
      </x:c>
      <x:c r="Q6458" s="14">
        <x:f>VLOOKUP(N6458,'Currency Rates'!$A$3:$C$32,3,0)</x:f>
      </x:c>
      <x:c r="R6458" s="0">
        <x:f>IF(A6458="SPUS",0,IF(A6458="FWD",0,P6458/Q6458))</x:f>
      </x:c>
    </x:row>
    <x:row r="6459" spans="1:19" x14ac:dyDescent="0.3">
      <x:c r="A6459" s="0">
        <x:f>'Historical Trades'!A6459</x:f>
      </x:c>
      <x:c r="B6459" s="0">
        <x:f>'Historical Trades'!B6459</x:f>
      </x:c>
      <x:c r="C6459" s="23">
        <x:f>'Historical Trades'!C6459</x:f>
      </x:c>
      <x:c r="D6459" s="0">
        <x:f>'Historical Trades'!D6459</x:f>
      </x:c>
      <x:c r="E6459" s="23">
        <x:f>'Historical Trades'!E6459</x:f>
      </x:c>
      <x:c r="F6459" s="0">
        <x:f>'Historical Trades'!F6459</x:f>
      </x:c>
      <x:c r="G6459" s="0">
        <x:f>'Historical Trades'!G6459</x:f>
      </x:c>
      <x:c r="H6459" s="0">
        <x:f>'Historical Trades'!H6459</x:f>
      </x:c>
      <x:c r="I6459" s="0">
        <x:f>'Historical Trades'!I6459</x:f>
      </x:c>
      <x:c r="J6459" s="0">
        <x:f>'Historical Trades'!J6459</x:f>
      </x:c>
      <x:c r="K6459" s="0">
        <x:f>'Historical Trades'!K6459</x:f>
      </x:c>
      <x:c r="L6459" s="0">
        <x:f>'Historical Trades'!L6459</x:f>
      </x:c>
      <x:c r="M6459" s="0">
        <x:f>'Historical Trades'!M6459</x:f>
      </x:c>
      <x:c r="N6459" s="0">
        <x:f>CLEAN('Historical Trades'!O6459)</x:f>
      </x:c>
      <x:c r="P6459" s="14">
        <x:f>IF(G6459="sell",M6459,-M6459)</x:f>
      </x:c>
      <x:c r="Q6459" s="14">
        <x:f>VLOOKUP(N6459,'Currency Rates'!$A$3:$C$32,3,0)</x:f>
      </x:c>
      <x:c r="R6459" s="0">
        <x:f>IF(A6459="SPUS",0,IF(A6459="FWD",0,P6459/Q6459))</x:f>
      </x:c>
    </x:row>
    <x:row r="6460" spans="1:19" x14ac:dyDescent="0.3">
      <x:c r="A6460" s="0">
        <x:f>'Historical Trades'!A6460</x:f>
      </x:c>
      <x:c r="B6460" s="0">
        <x:f>'Historical Trades'!B6460</x:f>
      </x:c>
      <x:c r="C6460" s="23">
        <x:f>'Historical Trades'!C6460</x:f>
      </x:c>
      <x:c r="D6460" s="0">
        <x:f>'Historical Trades'!D6460</x:f>
      </x:c>
      <x:c r="E6460" s="23">
        <x:f>'Historical Trades'!E6460</x:f>
      </x:c>
      <x:c r="F6460" s="0">
        <x:f>'Historical Trades'!F6460</x:f>
      </x:c>
      <x:c r="G6460" s="0">
        <x:f>'Historical Trades'!G6460</x:f>
      </x:c>
      <x:c r="H6460" s="0">
        <x:f>'Historical Trades'!H6460</x:f>
      </x:c>
      <x:c r="I6460" s="0">
        <x:f>'Historical Trades'!I6460</x:f>
      </x:c>
      <x:c r="J6460" s="0">
        <x:f>'Historical Trades'!J6460</x:f>
      </x:c>
      <x:c r="K6460" s="0">
        <x:f>'Historical Trades'!K6460</x:f>
      </x:c>
      <x:c r="L6460" s="0">
        <x:f>'Historical Trades'!L6460</x:f>
      </x:c>
      <x:c r="M6460" s="0">
        <x:f>'Historical Trades'!M6460</x:f>
      </x:c>
      <x:c r="N6460" s="0">
        <x:f>CLEAN('Historical Trades'!O6460)</x:f>
      </x:c>
      <x:c r="P6460" s="14">
        <x:f>IF(G6460="sell",M6460,-M6460)</x:f>
      </x:c>
      <x:c r="Q6460" s="14">
        <x:f>VLOOKUP(N6460,'Currency Rates'!$A$3:$C$32,3,0)</x:f>
      </x:c>
      <x:c r="R6460" s="0">
        <x:f>IF(A6460="SPUS",0,IF(A6460="FWD",0,P6460/Q6460))</x:f>
      </x:c>
    </x:row>
    <x:row r="6461" spans="1:19" x14ac:dyDescent="0.3">
      <x:c r="A6461" s="0">
        <x:f>'Historical Trades'!A6461</x:f>
      </x:c>
      <x:c r="B6461" s="0">
        <x:f>'Historical Trades'!B6461</x:f>
      </x:c>
      <x:c r="C6461" s="23">
        <x:f>'Historical Trades'!C6461</x:f>
      </x:c>
      <x:c r="D6461" s="0">
        <x:f>'Historical Trades'!D6461</x:f>
      </x:c>
      <x:c r="E6461" s="23">
        <x:f>'Historical Trades'!E6461</x:f>
      </x:c>
      <x:c r="F6461" s="0">
        <x:f>'Historical Trades'!F6461</x:f>
      </x:c>
      <x:c r="G6461" s="0">
        <x:f>'Historical Trades'!G6461</x:f>
      </x:c>
      <x:c r="H6461" s="0">
        <x:f>'Historical Trades'!H6461</x:f>
      </x:c>
      <x:c r="I6461" s="0">
        <x:f>'Historical Trades'!I6461</x:f>
      </x:c>
      <x:c r="J6461" s="0">
        <x:f>'Historical Trades'!J6461</x:f>
      </x:c>
      <x:c r="K6461" s="0">
        <x:f>'Historical Trades'!K6461</x:f>
      </x:c>
      <x:c r="L6461" s="0">
        <x:f>'Historical Trades'!L6461</x:f>
      </x:c>
      <x:c r="M6461" s="0">
        <x:f>'Historical Trades'!M6461</x:f>
      </x:c>
      <x:c r="N6461" s="0">
        <x:f>CLEAN('Historical Trades'!O6461)</x:f>
      </x:c>
      <x:c r="P6461" s="14">
        <x:f>IF(G6461="sell",M6461,-M6461)</x:f>
      </x:c>
      <x:c r="Q6461" s="14">
        <x:f>VLOOKUP(N6461,'Currency Rates'!$A$3:$C$32,3,0)</x:f>
      </x:c>
      <x:c r="R6461" s="0">
        <x:f>IF(A6461="SPUS",0,IF(A6461="FWD",0,P6461/Q6461))</x:f>
      </x:c>
    </x:row>
    <x:row r="6462" spans="1:19" x14ac:dyDescent="0.3">
      <x:c r="A6462" s="0">
        <x:f>'Historical Trades'!A6462</x:f>
      </x:c>
      <x:c r="B6462" s="0">
        <x:f>'Historical Trades'!B6462</x:f>
      </x:c>
      <x:c r="C6462" s="23">
        <x:f>'Historical Trades'!C6462</x:f>
      </x:c>
      <x:c r="D6462" s="0">
        <x:f>'Historical Trades'!D6462</x:f>
      </x:c>
      <x:c r="E6462" s="23">
        <x:f>'Historical Trades'!E6462</x:f>
      </x:c>
      <x:c r="F6462" s="0">
        <x:f>'Historical Trades'!F6462</x:f>
      </x:c>
      <x:c r="G6462" s="0">
        <x:f>'Historical Trades'!G6462</x:f>
      </x:c>
      <x:c r="H6462" s="0">
        <x:f>'Historical Trades'!H6462</x:f>
      </x:c>
      <x:c r="I6462" s="0">
        <x:f>'Historical Trades'!I6462</x:f>
      </x:c>
      <x:c r="J6462" s="0">
        <x:f>'Historical Trades'!J6462</x:f>
      </x:c>
      <x:c r="K6462" s="0">
        <x:f>'Historical Trades'!K6462</x:f>
      </x:c>
      <x:c r="L6462" s="0">
        <x:f>'Historical Trades'!L6462</x:f>
      </x:c>
      <x:c r="M6462" s="0">
        <x:f>'Historical Trades'!M6462</x:f>
      </x:c>
      <x:c r="N6462" s="0">
        <x:f>CLEAN('Historical Trades'!O6462)</x:f>
      </x:c>
      <x:c r="P6462" s="14">
        <x:f>IF(G6462="sell",M6462,-M6462)</x:f>
      </x:c>
      <x:c r="Q6462" s="14">
        <x:f>VLOOKUP(N6462,'Currency Rates'!$A$3:$C$32,3,0)</x:f>
      </x:c>
      <x:c r="R6462" s="0">
        <x:f>IF(A6462="SPUS",0,IF(A6462="FWD",0,P6462/Q6462))</x:f>
      </x:c>
    </x:row>
    <x:row r="6463" spans="1:19" x14ac:dyDescent="0.3">
      <x:c r="A6463" s="0">
        <x:f>'Historical Trades'!A6463</x:f>
      </x:c>
      <x:c r="B6463" s="0">
        <x:f>'Historical Trades'!B6463</x:f>
      </x:c>
      <x:c r="C6463" s="23">
        <x:f>'Historical Trades'!C6463</x:f>
      </x:c>
      <x:c r="D6463" s="0">
        <x:f>'Historical Trades'!D6463</x:f>
      </x:c>
      <x:c r="E6463" s="23">
        <x:f>'Historical Trades'!E6463</x:f>
      </x:c>
      <x:c r="F6463" s="0">
        <x:f>'Historical Trades'!F6463</x:f>
      </x:c>
      <x:c r="G6463" s="0">
        <x:f>'Historical Trades'!G6463</x:f>
      </x:c>
      <x:c r="H6463" s="0">
        <x:f>'Historical Trades'!H6463</x:f>
      </x:c>
      <x:c r="I6463" s="0">
        <x:f>'Historical Trades'!I6463</x:f>
      </x:c>
      <x:c r="J6463" s="0">
        <x:f>'Historical Trades'!J6463</x:f>
      </x:c>
      <x:c r="K6463" s="0">
        <x:f>'Historical Trades'!K6463</x:f>
      </x:c>
      <x:c r="L6463" s="0">
        <x:f>'Historical Trades'!L6463</x:f>
      </x:c>
      <x:c r="M6463" s="0">
        <x:f>'Historical Trades'!M6463</x:f>
      </x:c>
      <x:c r="N6463" s="0">
        <x:f>CLEAN('Historical Trades'!O6463)</x:f>
      </x:c>
      <x:c r="P6463" s="14">
        <x:f>IF(G6463="sell",M6463,-M6463)</x:f>
      </x:c>
      <x:c r="Q6463" s="14">
        <x:f>VLOOKUP(N6463,'Currency Rates'!$A$3:$C$32,3,0)</x:f>
      </x:c>
      <x:c r="R6463" s="0">
        <x:f>IF(A6463="SPUS",0,IF(A6463="FWD",0,P6463/Q6463))</x:f>
      </x:c>
    </x:row>
    <x:row r="6464" spans="1:19" x14ac:dyDescent="0.3">
      <x:c r="A6464" s="0">
        <x:f>'Historical Trades'!A6464</x:f>
      </x:c>
      <x:c r="B6464" s="0">
        <x:f>'Historical Trades'!B6464</x:f>
      </x:c>
      <x:c r="C6464" s="23">
        <x:f>'Historical Trades'!C6464</x:f>
      </x:c>
      <x:c r="D6464" s="0">
        <x:f>'Historical Trades'!D6464</x:f>
      </x:c>
      <x:c r="E6464" s="23">
        <x:f>'Historical Trades'!E6464</x:f>
      </x:c>
      <x:c r="F6464" s="0">
        <x:f>'Historical Trades'!F6464</x:f>
      </x:c>
      <x:c r="G6464" s="0">
        <x:f>'Historical Trades'!G6464</x:f>
      </x:c>
      <x:c r="H6464" s="0">
        <x:f>'Historical Trades'!H6464</x:f>
      </x:c>
      <x:c r="I6464" s="0">
        <x:f>'Historical Trades'!I6464</x:f>
      </x:c>
      <x:c r="J6464" s="0">
        <x:f>'Historical Trades'!J6464</x:f>
      </x:c>
      <x:c r="K6464" s="0">
        <x:f>'Historical Trades'!K6464</x:f>
      </x:c>
      <x:c r="L6464" s="0">
        <x:f>'Historical Trades'!L6464</x:f>
      </x:c>
      <x:c r="M6464" s="0">
        <x:f>'Historical Trades'!M6464</x:f>
      </x:c>
      <x:c r="N6464" s="0">
        <x:f>CLEAN('Historical Trades'!O6464)</x:f>
      </x:c>
      <x:c r="P6464" s="14">
        <x:f>IF(G6464="sell",M6464,-M6464)</x:f>
      </x:c>
      <x:c r="Q6464" s="14">
        <x:f>VLOOKUP(N6464,'Currency Rates'!$A$3:$C$32,3,0)</x:f>
      </x:c>
      <x:c r="R6464" s="0">
        <x:f>IF(A6464="SPUS",0,IF(A6464="FWD",0,P6464/Q6464))</x:f>
      </x:c>
    </x:row>
    <x:row r="6465" spans="1:19" x14ac:dyDescent="0.3">
      <x:c r="A6465" s="0">
        <x:f>'Historical Trades'!A6465</x:f>
      </x:c>
      <x:c r="B6465" s="0">
        <x:f>'Historical Trades'!B6465</x:f>
      </x:c>
      <x:c r="C6465" s="23">
        <x:f>'Historical Trades'!C6465</x:f>
      </x:c>
      <x:c r="D6465" s="0">
        <x:f>'Historical Trades'!D6465</x:f>
      </x:c>
      <x:c r="E6465" s="23">
        <x:f>'Historical Trades'!E6465</x:f>
      </x:c>
      <x:c r="F6465" s="0">
        <x:f>'Historical Trades'!F6465</x:f>
      </x:c>
      <x:c r="G6465" s="0">
        <x:f>'Historical Trades'!G6465</x:f>
      </x:c>
      <x:c r="H6465" s="0">
        <x:f>'Historical Trades'!H6465</x:f>
      </x:c>
      <x:c r="I6465" s="0">
        <x:f>'Historical Trades'!I6465</x:f>
      </x:c>
      <x:c r="J6465" s="0">
        <x:f>'Historical Trades'!J6465</x:f>
      </x:c>
      <x:c r="K6465" s="0">
        <x:f>'Historical Trades'!K6465</x:f>
      </x:c>
      <x:c r="L6465" s="0">
        <x:f>'Historical Trades'!L6465</x:f>
      </x:c>
      <x:c r="M6465" s="0">
        <x:f>'Historical Trades'!M6465</x:f>
      </x:c>
      <x:c r="N6465" s="0">
        <x:f>CLEAN('Historical Trades'!O6465)</x:f>
      </x:c>
      <x:c r="P6465" s="14">
        <x:f>IF(G6465="sell",M6465,-M6465)</x:f>
      </x:c>
      <x:c r="Q6465" s="14">
        <x:f>VLOOKUP(N6465,'Currency Rates'!$A$3:$C$32,3,0)</x:f>
      </x:c>
      <x:c r="R6465" s="0">
        <x:f>IF(A6465="SPUS",0,IF(A6465="FWD",0,P6465/Q6465))</x:f>
      </x:c>
    </x:row>
    <x:row r="6466" spans="1:19" x14ac:dyDescent="0.3">
      <x:c r="A6466" s="0">
        <x:f>'Historical Trades'!A6466</x:f>
      </x:c>
      <x:c r="B6466" s="0">
        <x:f>'Historical Trades'!B6466</x:f>
      </x:c>
      <x:c r="C6466" s="23">
        <x:f>'Historical Trades'!C6466</x:f>
      </x:c>
      <x:c r="D6466" s="0">
        <x:f>'Historical Trades'!D6466</x:f>
      </x:c>
      <x:c r="E6466" s="23">
        <x:f>'Historical Trades'!E6466</x:f>
      </x:c>
      <x:c r="F6466" s="0">
        <x:f>'Historical Trades'!F6466</x:f>
      </x:c>
      <x:c r="G6466" s="0">
        <x:f>'Historical Trades'!G6466</x:f>
      </x:c>
      <x:c r="H6466" s="0">
        <x:f>'Historical Trades'!H6466</x:f>
      </x:c>
      <x:c r="I6466" s="0">
        <x:f>'Historical Trades'!I6466</x:f>
      </x:c>
      <x:c r="J6466" s="0">
        <x:f>'Historical Trades'!J6466</x:f>
      </x:c>
      <x:c r="K6466" s="0">
        <x:f>'Historical Trades'!K6466</x:f>
      </x:c>
      <x:c r="L6466" s="0">
        <x:f>'Historical Trades'!L6466</x:f>
      </x:c>
      <x:c r="M6466" s="0">
        <x:f>'Historical Trades'!M6466</x:f>
      </x:c>
      <x:c r="N6466" s="0">
        <x:f>CLEAN('Historical Trades'!O6466)</x:f>
      </x:c>
      <x:c r="P6466" s="14">
        <x:f>IF(G6466="sell",M6466,-M6466)</x:f>
      </x:c>
      <x:c r="Q6466" s="14">
        <x:f>VLOOKUP(N6466,'Currency Rates'!$A$3:$C$32,3,0)</x:f>
      </x:c>
      <x:c r="R6466" s="0">
        <x:f>IF(A6466="SPUS",0,IF(A6466="FWD",0,P6466/Q6466))</x:f>
      </x:c>
    </x:row>
    <x:row r="6467" spans="1:19" x14ac:dyDescent="0.3">
      <x:c r="A6467" s="0">
        <x:f>'Historical Trades'!A6467</x:f>
      </x:c>
      <x:c r="B6467" s="0">
        <x:f>'Historical Trades'!B6467</x:f>
      </x:c>
      <x:c r="C6467" s="23">
        <x:f>'Historical Trades'!C6467</x:f>
      </x:c>
      <x:c r="D6467" s="0">
        <x:f>'Historical Trades'!D6467</x:f>
      </x:c>
      <x:c r="E6467" s="23">
        <x:f>'Historical Trades'!E6467</x:f>
      </x:c>
      <x:c r="F6467" s="0">
        <x:f>'Historical Trades'!F6467</x:f>
      </x:c>
      <x:c r="G6467" s="0">
        <x:f>'Historical Trades'!G6467</x:f>
      </x:c>
      <x:c r="H6467" s="0">
        <x:f>'Historical Trades'!H6467</x:f>
      </x:c>
      <x:c r="I6467" s="0">
        <x:f>'Historical Trades'!I6467</x:f>
      </x:c>
      <x:c r="J6467" s="0">
        <x:f>'Historical Trades'!J6467</x:f>
      </x:c>
      <x:c r="K6467" s="0">
        <x:f>'Historical Trades'!K6467</x:f>
      </x:c>
      <x:c r="L6467" s="0">
        <x:f>'Historical Trades'!L6467</x:f>
      </x:c>
      <x:c r="M6467" s="0">
        <x:f>'Historical Trades'!M6467</x:f>
      </x:c>
      <x:c r="N6467" s="0">
        <x:f>CLEAN('Historical Trades'!O6467)</x:f>
      </x:c>
      <x:c r="P6467" s="14">
        <x:f>IF(G6467="sell",M6467,-M6467)</x:f>
      </x:c>
      <x:c r="Q6467" s="14">
        <x:f>VLOOKUP(N6467,'Currency Rates'!$A$3:$C$32,3,0)</x:f>
      </x:c>
      <x:c r="R6467" s="0">
        <x:f>IF(A6467="SPUS",0,IF(A6467="FWD",0,P6467/Q6467))</x:f>
      </x:c>
    </x:row>
    <x:row r="6468" spans="1:19" x14ac:dyDescent="0.3">
      <x:c r="A6468" s="0">
        <x:f>'Historical Trades'!A6468</x:f>
      </x:c>
      <x:c r="B6468" s="0">
        <x:f>'Historical Trades'!B6468</x:f>
      </x:c>
      <x:c r="C6468" s="23">
        <x:f>'Historical Trades'!C6468</x:f>
      </x:c>
      <x:c r="D6468" s="0">
        <x:f>'Historical Trades'!D6468</x:f>
      </x:c>
      <x:c r="E6468" s="23">
        <x:f>'Historical Trades'!E6468</x:f>
      </x:c>
      <x:c r="F6468" s="0">
        <x:f>'Historical Trades'!F6468</x:f>
      </x:c>
      <x:c r="G6468" s="0">
        <x:f>'Historical Trades'!G6468</x:f>
      </x:c>
      <x:c r="H6468" s="0">
        <x:f>'Historical Trades'!H6468</x:f>
      </x:c>
      <x:c r="I6468" s="0">
        <x:f>'Historical Trades'!I6468</x:f>
      </x:c>
      <x:c r="J6468" s="0">
        <x:f>'Historical Trades'!J6468</x:f>
      </x:c>
      <x:c r="K6468" s="0">
        <x:f>'Historical Trades'!K6468</x:f>
      </x:c>
      <x:c r="L6468" s="0">
        <x:f>'Historical Trades'!L6468</x:f>
      </x:c>
      <x:c r="M6468" s="0">
        <x:f>'Historical Trades'!M6468</x:f>
      </x:c>
      <x:c r="N6468" s="0">
        <x:f>CLEAN('Historical Trades'!O6468)</x:f>
      </x:c>
      <x:c r="P6468" s="14">
        <x:f>IF(G6468="sell",M6468,-M6468)</x:f>
      </x:c>
      <x:c r="Q6468" s="14">
        <x:f>VLOOKUP(N6468,'Currency Rates'!$A$3:$C$32,3,0)</x:f>
      </x:c>
      <x:c r="R6468" s="0">
        <x:f>IF(A6468="SPUS",0,IF(A6468="FWD",0,P6468/Q6468))</x:f>
      </x:c>
    </x:row>
    <x:row r="6469" spans="1:19" x14ac:dyDescent="0.3">
      <x:c r="A6469" s="0">
        <x:f>'Historical Trades'!A6469</x:f>
      </x:c>
      <x:c r="B6469" s="0">
        <x:f>'Historical Trades'!B6469</x:f>
      </x:c>
      <x:c r="C6469" s="23">
        <x:f>'Historical Trades'!C6469</x:f>
      </x:c>
      <x:c r="D6469" s="0">
        <x:f>'Historical Trades'!D6469</x:f>
      </x:c>
      <x:c r="E6469" s="23">
        <x:f>'Historical Trades'!E6469</x:f>
      </x:c>
      <x:c r="F6469" s="0">
        <x:f>'Historical Trades'!F6469</x:f>
      </x:c>
      <x:c r="G6469" s="0">
        <x:f>'Historical Trades'!G6469</x:f>
      </x:c>
      <x:c r="H6469" s="0">
        <x:f>'Historical Trades'!H6469</x:f>
      </x:c>
      <x:c r="I6469" s="0">
        <x:f>'Historical Trades'!I6469</x:f>
      </x:c>
      <x:c r="J6469" s="0">
        <x:f>'Historical Trades'!J6469</x:f>
      </x:c>
      <x:c r="K6469" s="0">
        <x:f>'Historical Trades'!K6469</x:f>
      </x:c>
      <x:c r="L6469" s="0">
        <x:f>'Historical Trades'!L6469</x:f>
      </x:c>
      <x:c r="M6469" s="0">
        <x:f>'Historical Trades'!M6469</x:f>
      </x:c>
      <x:c r="N6469" s="0">
        <x:f>CLEAN('Historical Trades'!O6469)</x:f>
      </x:c>
      <x:c r="P6469" s="14">
        <x:f>IF(G6469="sell",M6469,-M6469)</x:f>
      </x:c>
      <x:c r="Q6469" s="14">
        <x:f>VLOOKUP(N6469,'Currency Rates'!$A$3:$C$32,3,0)</x:f>
      </x:c>
      <x:c r="R6469" s="0">
        <x:f>IF(A6469="SPUS",0,IF(A6469="FWD",0,P6469/Q6469))</x:f>
      </x:c>
    </x:row>
    <x:row r="6470" spans="1:19" x14ac:dyDescent="0.3">
      <x:c r="A6470" s="0">
        <x:f>'Historical Trades'!A6470</x:f>
      </x:c>
      <x:c r="B6470" s="0">
        <x:f>'Historical Trades'!B6470</x:f>
      </x:c>
      <x:c r="C6470" s="23">
        <x:f>'Historical Trades'!C6470</x:f>
      </x:c>
      <x:c r="D6470" s="0">
        <x:f>'Historical Trades'!D6470</x:f>
      </x:c>
      <x:c r="E6470" s="23">
        <x:f>'Historical Trades'!E6470</x:f>
      </x:c>
      <x:c r="F6470" s="0">
        <x:f>'Historical Trades'!F6470</x:f>
      </x:c>
      <x:c r="G6470" s="0">
        <x:f>'Historical Trades'!G6470</x:f>
      </x:c>
      <x:c r="H6470" s="0">
        <x:f>'Historical Trades'!H6470</x:f>
      </x:c>
      <x:c r="I6470" s="0">
        <x:f>'Historical Trades'!I6470</x:f>
      </x:c>
      <x:c r="J6470" s="0">
        <x:f>'Historical Trades'!J6470</x:f>
      </x:c>
      <x:c r="K6470" s="0">
        <x:f>'Historical Trades'!K6470</x:f>
      </x:c>
      <x:c r="L6470" s="0">
        <x:f>'Historical Trades'!L6470</x:f>
      </x:c>
      <x:c r="M6470" s="0">
        <x:f>'Historical Trades'!M6470</x:f>
      </x:c>
      <x:c r="N6470" s="0">
        <x:f>CLEAN('Historical Trades'!O6470)</x:f>
      </x:c>
      <x:c r="P6470" s="14">
        <x:f>IF(G6470="sell",M6470,-M6470)</x:f>
      </x:c>
      <x:c r="Q6470" s="14">
        <x:f>VLOOKUP(N6470,'Currency Rates'!$A$3:$C$32,3,0)</x:f>
      </x:c>
      <x:c r="R6470" s="0">
        <x:f>IF(A6470="SPUS",0,IF(A6470="FWD",0,P6470/Q6470))</x:f>
      </x:c>
    </x:row>
    <x:row r="6471" spans="1:19" x14ac:dyDescent="0.3">
      <x:c r="A6471" s="0">
        <x:f>'Historical Trades'!A6471</x:f>
      </x:c>
      <x:c r="B6471" s="0">
        <x:f>'Historical Trades'!B6471</x:f>
      </x:c>
      <x:c r="C6471" s="23">
        <x:f>'Historical Trades'!C6471</x:f>
      </x:c>
      <x:c r="D6471" s="0">
        <x:f>'Historical Trades'!D6471</x:f>
      </x:c>
      <x:c r="E6471" s="23">
        <x:f>'Historical Trades'!E6471</x:f>
      </x:c>
      <x:c r="F6471" s="0">
        <x:f>'Historical Trades'!F6471</x:f>
      </x:c>
      <x:c r="G6471" s="0">
        <x:f>'Historical Trades'!G6471</x:f>
      </x:c>
      <x:c r="H6471" s="0">
        <x:f>'Historical Trades'!H6471</x:f>
      </x:c>
      <x:c r="I6471" s="0">
        <x:f>'Historical Trades'!I6471</x:f>
      </x:c>
      <x:c r="J6471" s="0">
        <x:f>'Historical Trades'!J6471</x:f>
      </x:c>
      <x:c r="K6471" s="0">
        <x:f>'Historical Trades'!K6471</x:f>
      </x:c>
      <x:c r="L6471" s="0">
        <x:f>'Historical Trades'!L6471</x:f>
      </x:c>
      <x:c r="M6471" s="0">
        <x:f>'Historical Trades'!M6471</x:f>
      </x:c>
      <x:c r="N6471" s="0">
        <x:f>CLEAN('Historical Trades'!O6471)</x:f>
      </x:c>
      <x:c r="P6471" s="14">
        <x:f>IF(G6471="sell",M6471,-M6471)</x:f>
      </x:c>
      <x:c r="Q6471" s="14">
        <x:f>VLOOKUP(N6471,'Currency Rates'!$A$3:$C$32,3,0)</x:f>
      </x:c>
      <x:c r="R6471" s="0">
        <x:f>IF(A6471="SPUS",0,IF(A6471="FWD",0,P6471/Q6471))</x:f>
      </x:c>
    </x:row>
    <x:row r="6472" spans="1:19" x14ac:dyDescent="0.3">
      <x:c r="A6472" s="0">
        <x:f>'Historical Trades'!A6472</x:f>
      </x:c>
      <x:c r="B6472" s="0">
        <x:f>'Historical Trades'!B6472</x:f>
      </x:c>
      <x:c r="C6472" s="23">
        <x:f>'Historical Trades'!C6472</x:f>
      </x:c>
      <x:c r="D6472" s="0">
        <x:f>'Historical Trades'!D6472</x:f>
      </x:c>
      <x:c r="E6472" s="23">
        <x:f>'Historical Trades'!E6472</x:f>
      </x:c>
      <x:c r="F6472" s="0">
        <x:f>'Historical Trades'!F6472</x:f>
      </x:c>
      <x:c r="G6472" s="0">
        <x:f>'Historical Trades'!G6472</x:f>
      </x:c>
      <x:c r="H6472" s="0">
        <x:f>'Historical Trades'!H6472</x:f>
      </x:c>
      <x:c r="I6472" s="0">
        <x:f>'Historical Trades'!I6472</x:f>
      </x:c>
      <x:c r="J6472" s="0">
        <x:f>'Historical Trades'!J6472</x:f>
      </x:c>
      <x:c r="K6472" s="0">
        <x:f>'Historical Trades'!K6472</x:f>
      </x:c>
      <x:c r="L6472" s="0">
        <x:f>'Historical Trades'!L6472</x:f>
      </x:c>
      <x:c r="M6472" s="0">
        <x:f>'Historical Trades'!M6472</x:f>
      </x:c>
      <x:c r="N6472" s="0">
        <x:f>CLEAN('Historical Trades'!O6472)</x:f>
      </x:c>
      <x:c r="P6472" s="14">
        <x:f>IF(G6472="sell",M6472,-M6472)</x:f>
      </x:c>
      <x:c r="Q6472" s="14">
        <x:f>VLOOKUP(N6472,'Currency Rates'!$A$3:$C$32,3,0)</x:f>
      </x:c>
      <x:c r="R6472" s="0">
        <x:f>IF(A6472="SPUS",0,IF(A6472="FWD",0,P6472/Q6472))</x:f>
      </x:c>
    </x:row>
    <x:row r="6473" spans="1:19" x14ac:dyDescent="0.3">
      <x:c r="A6473" s="0">
        <x:f>'Historical Trades'!A6473</x:f>
      </x:c>
      <x:c r="B6473" s="0">
        <x:f>'Historical Trades'!B6473</x:f>
      </x:c>
      <x:c r="C6473" s="23">
        <x:f>'Historical Trades'!C6473</x:f>
      </x:c>
      <x:c r="D6473" s="0">
        <x:f>'Historical Trades'!D6473</x:f>
      </x:c>
      <x:c r="E6473" s="23">
        <x:f>'Historical Trades'!E6473</x:f>
      </x:c>
      <x:c r="F6473" s="0">
        <x:f>'Historical Trades'!F6473</x:f>
      </x:c>
      <x:c r="G6473" s="0">
        <x:f>'Historical Trades'!G6473</x:f>
      </x:c>
      <x:c r="H6473" s="0">
        <x:f>'Historical Trades'!H6473</x:f>
      </x:c>
      <x:c r="I6473" s="0">
        <x:f>'Historical Trades'!I6473</x:f>
      </x:c>
      <x:c r="J6473" s="0">
        <x:f>'Historical Trades'!J6473</x:f>
      </x:c>
      <x:c r="K6473" s="0">
        <x:f>'Historical Trades'!K6473</x:f>
      </x:c>
      <x:c r="L6473" s="0">
        <x:f>'Historical Trades'!L6473</x:f>
      </x:c>
      <x:c r="M6473" s="0">
        <x:f>'Historical Trades'!M6473</x:f>
      </x:c>
      <x:c r="N6473" s="0">
        <x:f>CLEAN('Historical Trades'!O6473)</x:f>
      </x:c>
      <x:c r="P6473" s="14">
        <x:f>IF(G6473="sell",M6473,-M6473)</x:f>
      </x:c>
      <x:c r="Q6473" s="14">
        <x:f>VLOOKUP(N6473,'Currency Rates'!$A$3:$C$32,3,0)</x:f>
      </x:c>
      <x:c r="R6473" s="0">
        <x:f>IF(A6473="SPUS",0,IF(A6473="FWD",0,P6473/Q6473))</x:f>
      </x:c>
    </x:row>
    <x:row r="6474" spans="1:19" x14ac:dyDescent="0.3">
      <x:c r="A6474" s="0">
        <x:f>'Historical Trades'!A6474</x:f>
      </x:c>
      <x:c r="B6474" s="0">
        <x:f>'Historical Trades'!B6474</x:f>
      </x:c>
      <x:c r="C6474" s="23">
        <x:f>'Historical Trades'!C6474</x:f>
      </x:c>
      <x:c r="D6474" s="0">
        <x:f>'Historical Trades'!D6474</x:f>
      </x:c>
      <x:c r="E6474" s="23">
        <x:f>'Historical Trades'!E6474</x:f>
      </x:c>
      <x:c r="F6474" s="0">
        <x:f>'Historical Trades'!F6474</x:f>
      </x:c>
      <x:c r="G6474" s="0">
        <x:f>'Historical Trades'!G6474</x:f>
      </x:c>
      <x:c r="H6474" s="0">
        <x:f>'Historical Trades'!H6474</x:f>
      </x:c>
      <x:c r="I6474" s="0">
        <x:f>'Historical Trades'!I6474</x:f>
      </x:c>
      <x:c r="J6474" s="0">
        <x:f>'Historical Trades'!J6474</x:f>
      </x:c>
      <x:c r="K6474" s="0">
        <x:f>'Historical Trades'!K6474</x:f>
      </x:c>
      <x:c r="L6474" s="0">
        <x:f>'Historical Trades'!L6474</x:f>
      </x:c>
      <x:c r="M6474" s="0">
        <x:f>'Historical Trades'!M6474</x:f>
      </x:c>
      <x:c r="N6474" s="0">
        <x:f>CLEAN('Historical Trades'!O6474)</x:f>
      </x:c>
      <x:c r="P6474" s="14">
        <x:f>IF(G6474="sell",M6474,-M6474)</x:f>
      </x:c>
      <x:c r="Q6474" s="14">
        <x:f>VLOOKUP(N6474,'Currency Rates'!$A$3:$C$32,3,0)</x:f>
      </x:c>
      <x:c r="R6474" s="0">
        <x:f>IF(A6474="SPUS",0,IF(A6474="FWD",0,P6474/Q6474))</x:f>
      </x:c>
    </x:row>
    <x:row r="6475" spans="1:19" x14ac:dyDescent="0.3">
      <x:c r="A6475" s="0">
        <x:f>'Historical Trades'!A6475</x:f>
      </x:c>
      <x:c r="B6475" s="0">
        <x:f>'Historical Trades'!B6475</x:f>
      </x:c>
      <x:c r="C6475" s="23">
        <x:f>'Historical Trades'!C6475</x:f>
      </x:c>
      <x:c r="D6475" s="0">
        <x:f>'Historical Trades'!D6475</x:f>
      </x:c>
      <x:c r="E6475" s="23">
        <x:f>'Historical Trades'!E6475</x:f>
      </x:c>
      <x:c r="F6475" s="0">
        <x:f>'Historical Trades'!F6475</x:f>
      </x:c>
      <x:c r="G6475" s="0">
        <x:f>'Historical Trades'!G6475</x:f>
      </x:c>
      <x:c r="H6475" s="0">
        <x:f>'Historical Trades'!H6475</x:f>
      </x:c>
      <x:c r="I6475" s="0">
        <x:f>'Historical Trades'!I6475</x:f>
      </x:c>
      <x:c r="J6475" s="0">
        <x:f>'Historical Trades'!J6475</x:f>
      </x:c>
      <x:c r="K6475" s="0">
        <x:f>'Historical Trades'!K6475</x:f>
      </x:c>
      <x:c r="L6475" s="0">
        <x:f>'Historical Trades'!L6475</x:f>
      </x:c>
      <x:c r="M6475" s="0">
        <x:f>'Historical Trades'!M6475</x:f>
      </x:c>
      <x:c r="N6475" s="0">
        <x:f>CLEAN('Historical Trades'!O6475)</x:f>
      </x:c>
      <x:c r="P6475" s="14">
        <x:f>IF(G6475="sell",M6475,-M6475)</x:f>
      </x:c>
      <x:c r="Q6475" s="14">
        <x:f>VLOOKUP(N6475,'Currency Rates'!$A$3:$C$32,3,0)</x:f>
      </x:c>
      <x:c r="R6475" s="0">
        <x:f>IF(A6475="SPUS",0,IF(A6475="FWD",0,P6475/Q6475))</x:f>
      </x:c>
    </x:row>
    <x:row r="6476" spans="1:19" x14ac:dyDescent="0.3">
      <x:c r="A6476" s="0">
        <x:f>'Historical Trades'!A6476</x:f>
      </x:c>
      <x:c r="B6476" s="0">
        <x:f>'Historical Trades'!B6476</x:f>
      </x:c>
      <x:c r="C6476" s="23">
        <x:f>'Historical Trades'!C6476</x:f>
      </x:c>
      <x:c r="D6476" s="0">
        <x:f>'Historical Trades'!D6476</x:f>
      </x:c>
      <x:c r="E6476" s="23">
        <x:f>'Historical Trades'!E6476</x:f>
      </x:c>
      <x:c r="F6476" s="0">
        <x:f>'Historical Trades'!F6476</x:f>
      </x:c>
      <x:c r="G6476" s="0">
        <x:f>'Historical Trades'!G6476</x:f>
      </x:c>
      <x:c r="H6476" s="0">
        <x:f>'Historical Trades'!H6476</x:f>
      </x:c>
      <x:c r="I6476" s="0">
        <x:f>'Historical Trades'!I6476</x:f>
      </x:c>
      <x:c r="J6476" s="0">
        <x:f>'Historical Trades'!J6476</x:f>
      </x:c>
      <x:c r="K6476" s="0">
        <x:f>'Historical Trades'!K6476</x:f>
      </x:c>
      <x:c r="L6476" s="0">
        <x:f>'Historical Trades'!L6476</x:f>
      </x:c>
      <x:c r="M6476" s="0">
        <x:f>'Historical Trades'!M6476</x:f>
      </x:c>
      <x:c r="N6476" s="0">
        <x:f>CLEAN('Historical Trades'!O6476)</x:f>
      </x:c>
      <x:c r="P6476" s="14">
        <x:f>IF(G6476="sell",M6476,-M6476)</x:f>
      </x:c>
      <x:c r="Q6476" s="14">
        <x:f>VLOOKUP(N6476,'Currency Rates'!$A$3:$C$32,3,0)</x:f>
      </x:c>
      <x:c r="R6476" s="0">
        <x:f>IF(A6476="SPUS",0,IF(A6476="FWD",0,P6476/Q6476))</x:f>
      </x:c>
    </x:row>
    <x:row r="6477" spans="1:19" x14ac:dyDescent="0.3">
      <x:c r="A6477" s="0">
        <x:f>'Historical Trades'!A6477</x:f>
      </x:c>
      <x:c r="B6477" s="0">
        <x:f>'Historical Trades'!B6477</x:f>
      </x:c>
      <x:c r="C6477" s="23">
        <x:f>'Historical Trades'!C6477</x:f>
      </x:c>
      <x:c r="D6477" s="0">
        <x:f>'Historical Trades'!D6477</x:f>
      </x:c>
      <x:c r="E6477" s="23">
        <x:f>'Historical Trades'!E6477</x:f>
      </x:c>
      <x:c r="F6477" s="0">
        <x:f>'Historical Trades'!F6477</x:f>
      </x:c>
      <x:c r="G6477" s="0">
        <x:f>'Historical Trades'!G6477</x:f>
      </x:c>
      <x:c r="H6477" s="0">
        <x:f>'Historical Trades'!H6477</x:f>
      </x:c>
      <x:c r="I6477" s="0">
        <x:f>'Historical Trades'!I6477</x:f>
      </x:c>
      <x:c r="J6477" s="0">
        <x:f>'Historical Trades'!J6477</x:f>
      </x:c>
      <x:c r="K6477" s="0">
        <x:f>'Historical Trades'!K6477</x:f>
      </x:c>
      <x:c r="L6477" s="0">
        <x:f>'Historical Trades'!L6477</x:f>
      </x:c>
      <x:c r="M6477" s="0">
        <x:f>'Historical Trades'!M6477</x:f>
      </x:c>
      <x:c r="N6477" s="0">
        <x:f>CLEAN('Historical Trades'!O6477)</x:f>
      </x:c>
      <x:c r="P6477" s="14">
        <x:f>IF(G6477="sell",M6477,-M6477)</x:f>
      </x:c>
      <x:c r="Q6477" s="14">
        <x:f>VLOOKUP(N6477,'Currency Rates'!$A$3:$C$32,3,0)</x:f>
      </x:c>
      <x:c r="R6477" s="0">
        <x:f>IF(A6477="SPUS",0,IF(A6477="FWD",0,P6477/Q6477))</x:f>
      </x:c>
    </x:row>
    <x:row r="6478" spans="1:19" x14ac:dyDescent="0.3">
      <x:c r="A6478" s="0">
        <x:f>'Historical Trades'!A6478</x:f>
      </x:c>
      <x:c r="B6478" s="0">
        <x:f>'Historical Trades'!B6478</x:f>
      </x:c>
      <x:c r="C6478" s="23">
        <x:f>'Historical Trades'!C6478</x:f>
      </x:c>
      <x:c r="D6478" s="0">
        <x:f>'Historical Trades'!D6478</x:f>
      </x:c>
      <x:c r="E6478" s="23">
        <x:f>'Historical Trades'!E6478</x:f>
      </x:c>
      <x:c r="F6478" s="0">
        <x:f>'Historical Trades'!F6478</x:f>
      </x:c>
      <x:c r="G6478" s="0">
        <x:f>'Historical Trades'!G6478</x:f>
      </x:c>
      <x:c r="H6478" s="0">
        <x:f>'Historical Trades'!H6478</x:f>
      </x:c>
      <x:c r="I6478" s="0">
        <x:f>'Historical Trades'!I6478</x:f>
      </x:c>
      <x:c r="J6478" s="0">
        <x:f>'Historical Trades'!J6478</x:f>
      </x:c>
      <x:c r="K6478" s="0">
        <x:f>'Historical Trades'!K6478</x:f>
      </x:c>
      <x:c r="L6478" s="0">
        <x:f>'Historical Trades'!L6478</x:f>
      </x:c>
      <x:c r="M6478" s="0">
        <x:f>'Historical Trades'!M6478</x:f>
      </x:c>
      <x:c r="N6478" s="0">
        <x:f>CLEAN('Historical Trades'!O6478)</x:f>
      </x:c>
      <x:c r="P6478" s="14">
        <x:f>IF(G6478="sell",M6478,-M6478)</x:f>
      </x:c>
      <x:c r="Q6478" s="14">
        <x:f>VLOOKUP(N6478,'Currency Rates'!$A$3:$C$32,3,0)</x:f>
      </x:c>
      <x:c r="R6478" s="0">
        <x:f>IF(A6478="SPUS",0,IF(A6478="FWD",0,P6478/Q6478))</x:f>
      </x:c>
    </x:row>
    <x:row r="6479" spans="1:19" x14ac:dyDescent="0.3">
      <x:c r="A6479" s="0">
        <x:f>'Historical Trades'!A6479</x:f>
      </x:c>
      <x:c r="B6479" s="0">
        <x:f>'Historical Trades'!B6479</x:f>
      </x:c>
      <x:c r="C6479" s="23">
        <x:f>'Historical Trades'!C6479</x:f>
      </x:c>
      <x:c r="D6479" s="0">
        <x:f>'Historical Trades'!D6479</x:f>
      </x:c>
      <x:c r="E6479" s="23">
        <x:f>'Historical Trades'!E6479</x:f>
      </x:c>
      <x:c r="F6479" s="0">
        <x:f>'Historical Trades'!F6479</x:f>
      </x:c>
      <x:c r="G6479" s="0">
        <x:f>'Historical Trades'!G6479</x:f>
      </x:c>
      <x:c r="H6479" s="0">
        <x:f>'Historical Trades'!H6479</x:f>
      </x:c>
      <x:c r="I6479" s="0">
        <x:f>'Historical Trades'!I6479</x:f>
      </x:c>
      <x:c r="J6479" s="0">
        <x:f>'Historical Trades'!J6479</x:f>
      </x:c>
      <x:c r="K6479" s="0">
        <x:f>'Historical Trades'!K6479</x:f>
      </x:c>
      <x:c r="L6479" s="0">
        <x:f>'Historical Trades'!L6479</x:f>
      </x:c>
      <x:c r="M6479" s="0">
        <x:f>'Historical Trades'!M6479</x:f>
      </x:c>
      <x:c r="N6479" s="0">
        <x:f>CLEAN('Historical Trades'!O6479)</x:f>
      </x:c>
      <x:c r="P6479" s="14">
        <x:f>IF(G6479="sell",M6479,-M6479)</x:f>
      </x:c>
      <x:c r="Q6479" s="14">
        <x:f>VLOOKUP(N6479,'Currency Rates'!$A$3:$C$32,3,0)</x:f>
      </x:c>
      <x:c r="R6479" s="0">
        <x:f>IF(A6479="SPUS",0,IF(A6479="FWD",0,P6479/Q6479))</x:f>
      </x:c>
    </x:row>
    <x:row r="6480" spans="1:19" x14ac:dyDescent="0.3">
      <x:c r="A6480" s="0">
        <x:f>'Historical Trades'!A6480</x:f>
      </x:c>
      <x:c r="B6480" s="0">
        <x:f>'Historical Trades'!B6480</x:f>
      </x:c>
      <x:c r="C6480" s="23">
        <x:f>'Historical Trades'!C6480</x:f>
      </x:c>
      <x:c r="D6480" s="0">
        <x:f>'Historical Trades'!D6480</x:f>
      </x:c>
      <x:c r="E6480" s="23">
        <x:f>'Historical Trades'!E6480</x:f>
      </x:c>
      <x:c r="F6480" s="0">
        <x:f>'Historical Trades'!F6480</x:f>
      </x:c>
      <x:c r="G6480" s="0">
        <x:f>'Historical Trades'!G6480</x:f>
      </x:c>
      <x:c r="H6480" s="0">
        <x:f>'Historical Trades'!H6480</x:f>
      </x:c>
      <x:c r="I6480" s="0">
        <x:f>'Historical Trades'!I6480</x:f>
      </x:c>
      <x:c r="J6480" s="0">
        <x:f>'Historical Trades'!J6480</x:f>
      </x:c>
      <x:c r="K6480" s="0">
        <x:f>'Historical Trades'!K6480</x:f>
      </x:c>
      <x:c r="L6480" s="0">
        <x:f>'Historical Trades'!L6480</x:f>
      </x:c>
      <x:c r="M6480" s="0">
        <x:f>'Historical Trades'!M6480</x:f>
      </x:c>
      <x:c r="N6480" s="0">
        <x:f>CLEAN('Historical Trades'!O6480)</x:f>
      </x:c>
      <x:c r="P6480" s="14">
        <x:f>IF(G6480="sell",M6480,-M6480)</x:f>
      </x:c>
      <x:c r="Q6480" s="14">
        <x:f>VLOOKUP(N6480,'Currency Rates'!$A$3:$C$32,3,0)</x:f>
      </x:c>
      <x:c r="R6480" s="0">
        <x:f>IF(A6480="SPUS",0,IF(A6480="FWD",0,P6480/Q6480))</x:f>
      </x:c>
    </x:row>
    <x:row r="6481" spans="1:19" x14ac:dyDescent="0.3">
      <x:c r="A6481" s="0">
        <x:f>'Historical Trades'!A6481</x:f>
      </x:c>
      <x:c r="B6481" s="0">
        <x:f>'Historical Trades'!B6481</x:f>
      </x:c>
      <x:c r="C6481" s="23">
        <x:f>'Historical Trades'!C6481</x:f>
      </x:c>
      <x:c r="D6481" s="0">
        <x:f>'Historical Trades'!D6481</x:f>
      </x:c>
      <x:c r="E6481" s="23">
        <x:f>'Historical Trades'!E6481</x:f>
      </x:c>
      <x:c r="F6481" s="0">
        <x:f>'Historical Trades'!F6481</x:f>
      </x:c>
      <x:c r="G6481" s="0">
        <x:f>'Historical Trades'!G6481</x:f>
      </x:c>
      <x:c r="H6481" s="0">
        <x:f>'Historical Trades'!H6481</x:f>
      </x:c>
      <x:c r="I6481" s="0">
        <x:f>'Historical Trades'!I6481</x:f>
      </x:c>
      <x:c r="J6481" s="0">
        <x:f>'Historical Trades'!J6481</x:f>
      </x:c>
      <x:c r="K6481" s="0">
        <x:f>'Historical Trades'!K6481</x:f>
      </x:c>
      <x:c r="L6481" s="0">
        <x:f>'Historical Trades'!L6481</x:f>
      </x:c>
      <x:c r="M6481" s="0">
        <x:f>'Historical Trades'!M6481</x:f>
      </x:c>
      <x:c r="N6481" s="0">
        <x:f>CLEAN('Historical Trades'!O6481)</x:f>
      </x:c>
      <x:c r="P6481" s="14">
        <x:f>IF(G6481="sell",M6481,-M6481)</x:f>
      </x:c>
      <x:c r="Q6481" s="14">
        <x:f>VLOOKUP(N6481,'Currency Rates'!$A$3:$C$32,3,0)</x:f>
      </x:c>
      <x:c r="R6481" s="0">
        <x:f>IF(A6481="SPUS",0,IF(A6481="FWD",0,P6481/Q6481))</x:f>
      </x:c>
    </x:row>
    <x:row r="6482" spans="1:19" x14ac:dyDescent="0.3">
      <x:c r="A6482" s="0">
        <x:f>'Historical Trades'!A6482</x:f>
      </x:c>
      <x:c r="B6482" s="0">
        <x:f>'Historical Trades'!B6482</x:f>
      </x:c>
      <x:c r="C6482" s="23">
        <x:f>'Historical Trades'!C6482</x:f>
      </x:c>
      <x:c r="D6482" s="0">
        <x:f>'Historical Trades'!D6482</x:f>
      </x:c>
      <x:c r="E6482" s="23">
        <x:f>'Historical Trades'!E6482</x:f>
      </x:c>
      <x:c r="F6482" s="0">
        <x:f>'Historical Trades'!F6482</x:f>
      </x:c>
      <x:c r="G6482" s="0">
        <x:f>'Historical Trades'!G6482</x:f>
      </x:c>
      <x:c r="H6482" s="0">
        <x:f>'Historical Trades'!H6482</x:f>
      </x:c>
      <x:c r="I6482" s="0">
        <x:f>'Historical Trades'!I6482</x:f>
      </x:c>
      <x:c r="J6482" s="0">
        <x:f>'Historical Trades'!J6482</x:f>
      </x:c>
      <x:c r="K6482" s="0">
        <x:f>'Historical Trades'!K6482</x:f>
      </x:c>
      <x:c r="L6482" s="0">
        <x:f>'Historical Trades'!L6482</x:f>
      </x:c>
      <x:c r="M6482" s="0">
        <x:f>'Historical Trades'!M6482</x:f>
      </x:c>
      <x:c r="N6482" s="0">
        <x:f>CLEAN('Historical Trades'!O6482)</x:f>
      </x:c>
      <x:c r="P6482" s="14">
        <x:f>IF(G6482="sell",M6482,-M6482)</x:f>
      </x:c>
      <x:c r="Q6482" s="14">
        <x:f>VLOOKUP(N6482,'Currency Rates'!$A$3:$C$32,3,0)</x:f>
      </x:c>
      <x:c r="R6482" s="0">
        <x:f>IF(A6482="SPUS",0,IF(A6482="FWD",0,P6482/Q6482))</x:f>
      </x:c>
    </x:row>
    <x:row r="6483" spans="1:19" x14ac:dyDescent="0.3">
      <x:c r="A6483" s="0">
        <x:f>'Historical Trades'!A6483</x:f>
      </x:c>
      <x:c r="B6483" s="0">
        <x:f>'Historical Trades'!B6483</x:f>
      </x:c>
      <x:c r="C6483" s="23">
        <x:f>'Historical Trades'!C6483</x:f>
      </x:c>
      <x:c r="D6483" s="0">
        <x:f>'Historical Trades'!D6483</x:f>
      </x:c>
      <x:c r="E6483" s="23">
        <x:f>'Historical Trades'!E6483</x:f>
      </x:c>
      <x:c r="F6483" s="0">
        <x:f>'Historical Trades'!F6483</x:f>
      </x:c>
      <x:c r="G6483" s="0">
        <x:f>'Historical Trades'!G6483</x:f>
      </x:c>
      <x:c r="H6483" s="0">
        <x:f>'Historical Trades'!H6483</x:f>
      </x:c>
      <x:c r="I6483" s="0">
        <x:f>'Historical Trades'!I6483</x:f>
      </x:c>
      <x:c r="J6483" s="0">
        <x:f>'Historical Trades'!J6483</x:f>
      </x:c>
      <x:c r="K6483" s="0">
        <x:f>'Historical Trades'!K6483</x:f>
      </x:c>
      <x:c r="L6483" s="0">
        <x:f>'Historical Trades'!L6483</x:f>
      </x:c>
      <x:c r="M6483" s="0">
        <x:f>'Historical Trades'!M6483</x:f>
      </x:c>
      <x:c r="N6483" s="0">
        <x:f>CLEAN('Historical Trades'!O6483)</x:f>
      </x:c>
      <x:c r="P6483" s="14">
        <x:f>IF(G6483="sell",M6483,-M6483)</x:f>
      </x:c>
      <x:c r="Q6483" s="14">
        <x:f>VLOOKUP(N6483,'Currency Rates'!$A$3:$C$32,3,0)</x:f>
      </x:c>
      <x:c r="R6483" s="0">
        <x:f>IF(A6483="SPUS",0,IF(A6483="FWD",0,P6483/Q6483))</x:f>
      </x:c>
    </x:row>
    <x:row r="6484" spans="1:19" x14ac:dyDescent="0.3">
      <x:c r="A6484" s="0">
        <x:f>'Historical Trades'!A6484</x:f>
      </x:c>
      <x:c r="B6484" s="0">
        <x:f>'Historical Trades'!B6484</x:f>
      </x:c>
      <x:c r="C6484" s="23">
        <x:f>'Historical Trades'!C6484</x:f>
      </x:c>
      <x:c r="D6484" s="0">
        <x:f>'Historical Trades'!D6484</x:f>
      </x:c>
      <x:c r="E6484" s="23">
        <x:f>'Historical Trades'!E6484</x:f>
      </x:c>
      <x:c r="F6484" s="0">
        <x:f>'Historical Trades'!F6484</x:f>
      </x:c>
      <x:c r="G6484" s="0">
        <x:f>'Historical Trades'!G6484</x:f>
      </x:c>
      <x:c r="H6484" s="0">
        <x:f>'Historical Trades'!H6484</x:f>
      </x:c>
      <x:c r="I6484" s="0">
        <x:f>'Historical Trades'!I6484</x:f>
      </x:c>
      <x:c r="J6484" s="0">
        <x:f>'Historical Trades'!J6484</x:f>
      </x:c>
      <x:c r="K6484" s="0">
        <x:f>'Historical Trades'!K6484</x:f>
      </x:c>
      <x:c r="L6484" s="0">
        <x:f>'Historical Trades'!L6484</x:f>
      </x:c>
      <x:c r="M6484" s="0">
        <x:f>'Historical Trades'!M6484</x:f>
      </x:c>
      <x:c r="N6484" s="0">
        <x:f>CLEAN('Historical Trades'!O6484)</x:f>
      </x:c>
      <x:c r="P6484" s="14">
        <x:f>IF(G6484="sell",M6484,-M6484)</x:f>
      </x:c>
      <x:c r="Q6484" s="14">
        <x:f>VLOOKUP(N6484,'Currency Rates'!$A$3:$C$32,3,0)</x:f>
      </x:c>
      <x:c r="R6484" s="0">
        <x:f>IF(A6484="SPUS",0,IF(A6484="FWD",0,P6484/Q6484))</x:f>
      </x:c>
    </x:row>
    <x:row r="6485" spans="1:19" x14ac:dyDescent="0.3">
      <x:c r="A6485" s="0">
        <x:f>'Historical Trades'!A6485</x:f>
      </x:c>
      <x:c r="B6485" s="0">
        <x:f>'Historical Trades'!B6485</x:f>
      </x:c>
      <x:c r="C6485" s="23">
        <x:f>'Historical Trades'!C6485</x:f>
      </x:c>
      <x:c r="D6485" s="0">
        <x:f>'Historical Trades'!D6485</x:f>
      </x:c>
      <x:c r="E6485" s="23">
        <x:f>'Historical Trades'!E6485</x:f>
      </x:c>
      <x:c r="F6485" s="0">
        <x:f>'Historical Trades'!F6485</x:f>
      </x:c>
      <x:c r="G6485" s="0">
        <x:f>'Historical Trades'!G6485</x:f>
      </x:c>
      <x:c r="H6485" s="0">
        <x:f>'Historical Trades'!H6485</x:f>
      </x:c>
      <x:c r="I6485" s="0">
        <x:f>'Historical Trades'!I6485</x:f>
      </x:c>
      <x:c r="J6485" s="0">
        <x:f>'Historical Trades'!J6485</x:f>
      </x:c>
      <x:c r="K6485" s="0">
        <x:f>'Historical Trades'!K6485</x:f>
      </x:c>
      <x:c r="L6485" s="0">
        <x:f>'Historical Trades'!L6485</x:f>
      </x:c>
      <x:c r="M6485" s="0">
        <x:f>'Historical Trades'!M6485</x:f>
      </x:c>
      <x:c r="N6485" s="0">
        <x:f>CLEAN('Historical Trades'!O6485)</x:f>
      </x:c>
      <x:c r="P6485" s="14">
        <x:f>IF(G6485="sell",M6485,-M6485)</x:f>
      </x:c>
      <x:c r="Q6485" s="14">
        <x:f>VLOOKUP(N6485,'Currency Rates'!$A$3:$C$32,3,0)</x:f>
      </x:c>
      <x:c r="R6485" s="0">
        <x:f>IF(A6485="SPUS",0,IF(A6485="FWD",0,P6485/Q6485))</x:f>
      </x:c>
    </x:row>
    <x:row r="6486" spans="1:19" x14ac:dyDescent="0.3">
      <x:c r="A6486" s="0">
        <x:f>'Historical Trades'!A6486</x:f>
      </x:c>
      <x:c r="B6486" s="0">
        <x:f>'Historical Trades'!B6486</x:f>
      </x:c>
      <x:c r="C6486" s="23">
        <x:f>'Historical Trades'!C6486</x:f>
      </x:c>
      <x:c r="D6486" s="0">
        <x:f>'Historical Trades'!D6486</x:f>
      </x:c>
      <x:c r="E6486" s="23">
        <x:f>'Historical Trades'!E6486</x:f>
      </x:c>
      <x:c r="F6486" s="0">
        <x:f>'Historical Trades'!F6486</x:f>
      </x:c>
      <x:c r="G6486" s="0">
        <x:f>'Historical Trades'!G6486</x:f>
      </x:c>
      <x:c r="H6486" s="0">
        <x:f>'Historical Trades'!H6486</x:f>
      </x:c>
      <x:c r="I6486" s="0">
        <x:f>'Historical Trades'!I6486</x:f>
      </x:c>
      <x:c r="J6486" s="0">
        <x:f>'Historical Trades'!J6486</x:f>
      </x:c>
      <x:c r="K6486" s="0">
        <x:f>'Historical Trades'!K6486</x:f>
      </x:c>
      <x:c r="L6486" s="0">
        <x:f>'Historical Trades'!L6486</x:f>
      </x:c>
      <x:c r="M6486" s="0">
        <x:f>'Historical Trades'!M6486</x:f>
      </x:c>
      <x:c r="N6486" s="0">
        <x:f>CLEAN('Historical Trades'!O6486)</x:f>
      </x:c>
      <x:c r="P6486" s="14">
        <x:f>IF(G6486="sell",M6486,-M6486)</x:f>
      </x:c>
      <x:c r="Q6486" s="14">
        <x:f>VLOOKUP(N6486,'Currency Rates'!$A$3:$C$32,3,0)</x:f>
      </x:c>
      <x:c r="R6486" s="0">
        <x:f>IF(A6486="SPUS",0,IF(A6486="FWD",0,P6486/Q6486))</x:f>
      </x:c>
    </x:row>
    <x:row r="6487" spans="1:19" x14ac:dyDescent="0.3">
      <x:c r="A6487" s="0">
        <x:f>'Historical Trades'!A6487</x:f>
      </x:c>
      <x:c r="B6487" s="0">
        <x:f>'Historical Trades'!B6487</x:f>
      </x:c>
      <x:c r="C6487" s="23">
        <x:f>'Historical Trades'!C6487</x:f>
      </x:c>
      <x:c r="D6487" s="0">
        <x:f>'Historical Trades'!D6487</x:f>
      </x:c>
      <x:c r="E6487" s="23">
        <x:f>'Historical Trades'!E6487</x:f>
      </x:c>
      <x:c r="F6487" s="0">
        <x:f>'Historical Trades'!F6487</x:f>
      </x:c>
      <x:c r="G6487" s="0">
        <x:f>'Historical Trades'!G6487</x:f>
      </x:c>
      <x:c r="H6487" s="0">
        <x:f>'Historical Trades'!H6487</x:f>
      </x:c>
      <x:c r="I6487" s="0">
        <x:f>'Historical Trades'!I6487</x:f>
      </x:c>
      <x:c r="J6487" s="0">
        <x:f>'Historical Trades'!J6487</x:f>
      </x:c>
      <x:c r="K6487" s="0">
        <x:f>'Historical Trades'!K6487</x:f>
      </x:c>
      <x:c r="L6487" s="0">
        <x:f>'Historical Trades'!L6487</x:f>
      </x:c>
      <x:c r="M6487" s="0">
        <x:f>'Historical Trades'!M6487</x:f>
      </x:c>
      <x:c r="N6487" s="0">
        <x:f>CLEAN('Historical Trades'!O6487)</x:f>
      </x:c>
      <x:c r="P6487" s="14">
        <x:f>IF(G6487="sell",M6487,-M6487)</x:f>
      </x:c>
      <x:c r="Q6487" s="14">
        <x:f>VLOOKUP(N6487,'Currency Rates'!$A$3:$C$32,3,0)</x:f>
      </x:c>
      <x:c r="R6487" s="0">
        <x:f>IF(A6487="SPUS",0,IF(A6487="FWD",0,P6487/Q6487))</x:f>
      </x:c>
    </x:row>
    <x:row r="6488" spans="1:19" x14ac:dyDescent="0.3">
      <x:c r="A6488" s="0">
        <x:f>'Historical Trades'!A6488</x:f>
      </x:c>
      <x:c r="B6488" s="0">
        <x:f>'Historical Trades'!B6488</x:f>
      </x:c>
      <x:c r="C6488" s="23">
        <x:f>'Historical Trades'!C6488</x:f>
      </x:c>
      <x:c r="D6488" s="0">
        <x:f>'Historical Trades'!D6488</x:f>
      </x:c>
      <x:c r="E6488" s="23">
        <x:f>'Historical Trades'!E6488</x:f>
      </x:c>
      <x:c r="F6488" s="0">
        <x:f>'Historical Trades'!F6488</x:f>
      </x:c>
      <x:c r="G6488" s="0">
        <x:f>'Historical Trades'!G6488</x:f>
      </x:c>
      <x:c r="H6488" s="0">
        <x:f>'Historical Trades'!H6488</x:f>
      </x:c>
      <x:c r="I6488" s="0">
        <x:f>'Historical Trades'!I6488</x:f>
      </x:c>
      <x:c r="J6488" s="0">
        <x:f>'Historical Trades'!J6488</x:f>
      </x:c>
      <x:c r="K6488" s="0">
        <x:f>'Historical Trades'!K6488</x:f>
      </x:c>
      <x:c r="L6488" s="0">
        <x:f>'Historical Trades'!L6488</x:f>
      </x:c>
      <x:c r="M6488" s="0">
        <x:f>'Historical Trades'!M6488</x:f>
      </x:c>
      <x:c r="N6488" s="0">
        <x:f>CLEAN('Historical Trades'!O6488)</x:f>
      </x:c>
      <x:c r="P6488" s="14">
        <x:f>IF(G6488="sell",M6488,-M6488)</x:f>
      </x:c>
      <x:c r="Q6488" s="14">
        <x:f>VLOOKUP(N6488,'Currency Rates'!$A$3:$C$32,3,0)</x:f>
      </x:c>
      <x:c r="R6488" s="0">
        <x:f>IF(A6488="SPUS",0,IF(A6488="FWD",0,P6488/Q6488))</x:f>
      </x:c>
    </x:row>
    <x:row r="6489" spans="1:19" x14ac:dyDescent="0.3">
      <x:c r="A6489" s="0">
        <x:f>'Historical Trades'!A6489</x:f>
      </x:c>
      <x:c r="B6489" s="0">
        <x:f>'Historical Trades'!B6489</x:f>
      </x:c>
      <x:c r="C6489" s="23">
        <x:f>'Historical Trades'!C6489</x:f>
      </x:c>
      <x:c r="D6489" s="0">
        <x:f>'Historical Trades'!D6489</x:f>
      </x:c>
      <x:c r="E6489" s="23">
        <x:f>'Historical Trades'!E6489</x:f>
      </x:c>
      <x:c r="F6489" s="0">
        <x:f>'Historical Trades'!F6489</x:f>
      </x:c>
      <x:c r="G6489" s="0">
        <x:f>'Historical Trades'!G6489</x:f>
      </x:c>
      <x:c r="H6489" s="0">
        <x:f>'Historical Trades'!H6489</x:f>
      </x:c>
      <x:c r="I6489" s="0">
        <x:f>'Historical Trades'!I6489</x:f>
      </x:c>
      <x:c r="J6489" s="0">
        <x:f>'Historical Trades'!J6489</x:f>
      </x:c>
      <x:c r="K6489" s="0">
        <x:f>'Historical Trades'!K6489</x:f>
      </x:c>
      <x:c r="L6489" s="0">
        <x:f>'Historical Trades'!L6489</x:f>
      </x:c>
      <x:c r="M6489" s="0">
        <x:f>'Historical Trades'!M6489</x:f>
      </x:c>
      <x:c r="N6489" s="0">
        <x:f>CLEAN('Historical Trades'!O6489)</x:f>
      </x:c>
      <x:c r="P6489" s="14">
        <x:f>IF(G6489="sell",M6489,-M6489)</x:f>
      </x:c>
      <x:c r="Q6489" s="14">
        <x:f>VLOOKUP(N6489,'Currency Rates'!$A$3:$C$32,3,0)</x:f>
      </x:c>
      <x:c r="R6489" s="0">
        <x:f>IF(A6489="SPUS",0,IF(A6489="FWD",0,P6489/Q6489))</x:f>
      </x:c>
    </x:row>
    <x:row r="6490" spans="1:19" x14ac:dyDescent="0.3">
      <x:c r="A6490" s="0">
        <x:f>'Historical Trades'!A6490</x:f>
      </x:c>
      <x:c r="B6490" s="0">
        <x:f>'Historical Trades'!B6490</x:f>
      </x:c>
      <x:c r="C6490" s="23">
        <x:f>'Historical Trades'!C6490</x:f>
      </x:c>
      <x:c r="D6490" s="0">
        <x:f>'Historical Trades'!D6490</x:f>
      </x:c>
      <x:c r="E6490" s="23">
        <x:f>'Historical Trades'!E6490</x:f>
      </x:c>
      <x:c r="F6490" s="0">
        <x:f>'Historical Trades'!F6490</x:f>
      </x:c>
      <x:c r="G6490" s="0">
        <x:f>'Historical Trades'!G6490</x:f>
      </x:c>
      <x:c r="H6490" s="0">
        <x:f>'Historical Trades'!H6490</x:f>
      </x:c>
      <x:c r="I6490" s="0">
        <x:f>'Historical Trades'!I6490</x:f>
      </x:c>
      <x:c r="J6490" s="0">
        <x:f>'Historical Trades'!J6490</x:f>
      </x:c>
      <x:c r="K6490" s="0">
        <x:f>'Historical Trades'!K6490</x:f>
      </x:c>
      <x:c r="L6490" s="0">
        <x:f>'Historical Trades'!L6490</x:f>
      </x:c>
      <x:c r="M6490" s="0">
        <x:f>'Historical Trades'!M6490</x:f>
      </x:c>
      <x:c r="N6490" s="0">
        <x:f>CLEAN('Historical Trades'!O6490)</x:f>
      </x:c>
      <x:c r="P6490" s="14">
        <x:f>IF(G6490="sell",M6490,-M6490)</x:f>
      </x:c>
      <x:c r="Q6490" s="14">
        <x:f>VLOOKUP(N6490,'Currency Rates'!$A$3:$C$32,3,0)</x:f>
      </x:c>
      <x:c r="R6490" s="0">
        <x:f>IF(A6490="SPUS",0,IF(A6490="FWD",0,P6490/Q6490))</x:f>
      </x:c>
    </x:row>
    <x:row r="6491" spans="1:19" x14ac:dyDescent="0.3">
      <x:c r="A6491" s="0">
        <x:f>'Historical Trades'!A6491</x:f>
      </x:c>
      <x:c r="B6491" s="0">
        <x:f>'Historical Trades'!B6491</x:f>
      </x:c>
      <x:c r="C6491" s="23">
        <x:f>'Historical Trades'!C6491</x:f>
      </x:c>
      <x:c r="D6491" s="0">
        <x:f>'Historical Trades'!D6491</x:f>
      </x:c>
      <x:c r="E6491" s="23">
        <x:f>'Historical Trades'!E6491</x:f>
      </x:c>
      <x:c r="F6491" s="0">
        <x:f>'Historical Trades'!F6491</x:f>
      </x:c>
      <x:c r="G6491" s="0">
        <x:f>'Historical Trades'!G6491</x:f>
      </x:c>
      <x:c r="H6491" s="0">
        <x:f>'Historical Trades'!H6491</x:f>
      </x:c>
      <x:c r="I6491" s="0">
        <x:f>'Historical Trades'!I6491</x:f>
      </x:c>
      <x:c r="J6491" s="0">
        <x:f>'Historical Trades'!J6491</x:f>
      </x:c>
      <x:c r="K6491" s="0">
        <x:f>'Historical Trades'!K6491</x:f>
      </x:c>
      <x:c r="L6491" s="0">
        <x:f>'Historical Trades'!L6491</x:f>
      </x:c>
      <x:c r="M6491" s="0">
        <x:f>'Historical Trades'!M6491</x:f>
      </x:c>
      <x:c r="N6491" s="0">
        <x:f>CLEAN('Historical Trades'!O6491)</x:f>
      </x:c>
      <x:c r="P6491" s="14">
        <x:f>IF(G6491="sell",M6491,-M6491)</x:f>
      </x:c>
      <x:c r="Q6491" s="14">
        <x:f>VLOOKUP(N6491,'Currency Rates'!$A$3:$C$32,3,0)</x:f>
      </x:c>
      <x:c r="R6491" s="0">
        <x:f>IF(A6491="SPUS",0,IF(A6491="FWD",0,P6491/Q6491))</x:f>
      </x:c>
    </x:row>
    <x:row r="6492" spans="1:19" x14ac:dyDescent="0.3">
      <x:c r="A6492" s="0">
        <x:f>'Historical Trades'!A6492</x:f>
      </x:c>
      <x:c r="B6492" s="0">
        <x:f>'Historical Trades'!B6492</x:f>
      </x:c>
      <x:c r="C6492" s="23">
        <x:f>'Historical Trades'!C6492</x:f>
      </x:c>
      <x:c r="D6492" s="0">
        <x:f>'Historical Trades'!D6492</x:f>
      </x:c>
      <x:c r="E6492" s="23">
        <x:f>'Historical Trades'!E6492</x:f>
      </x:c>
      <x:c r="F6492" s="0">
        <x:f>'Historical Trades'!F6492</x:f>
      </x:c>
      <x:c r="G6492" s="0">
        <x:f>'Historical Trades'!G6492</x:f>
      </x:c>
      <x:c r="H6492" s="0">
        <x:f>'Historical Trades'!H6492</x:f>
      </x:c>
      <x:c r="I6492" s="0">
        <x:f>'Historical Trades'!I6492</x:f>
      </x:c>
      <x:c r="J6492" s="0">
        <x:f>'Historical Trades'!J6492</x:f>
      </x:c>
      <x:c r="K6492" s="0">
        <x:f>'Historical Trades'!K6492</x:f>
      </x:c>
      <x:c r="L6492" s="0">
        <x:f>'Historical Trades'!L6492</x:f>
      </x:c>
      <x:c r="M6492" s="0">
        <x:f>'Historical Trades'!M6492</x:f>
      </x:c>
      <x:c r="N6492" s="0">
        <x:f>CLEAN('Historical Trades'!O6492)</x:f>
      </x:c>
      <x:c r="P6492" s="14">
        <x:f>IF(G6492="sell",M6492,-M6492)</x:f>
      </x:c>
      <x:c r="Q6492" s="14">
        <x:f>VLOOKUP(N6492,'Currency Rates'!$A$3:$C$32,3,0)</x:f>
      </x:c>
      <x:c r="R6492" s="0">
        <x:f>IF(A6492="SPUS",0,IF(A6492="FWD",0,P6492/Q6492))</x:f>
      </x:c>
    </x:row>
    <x:row r="6493" spans="1:19" x14ac:dyDescent="0.3">
      <x:c r="A6493" s="0">
        <x:f>'Historical Trades'!A6493</x:f>
      </x:c>
      <x:c r="B6493" s="0">
        <x:f>'Historical Trades'!B6493</x:f>
      </x:c>
      <x:c r="C6493" s="23">
        <x:f>'Historical Trades'!C6493</x:f>
      </x:c>
      <x:c r="D6493" s="0">
        <x:f>'Historical Trades'!D6493</x:f>
      </x:c>
      <x:c r="E6493" s="23">
        <x:f>'Historical Trades'!E6493</x:f>
      </x:c>
      <x:c r="F6493" s="0">
        <x:f>'Historical Trades'!F6493</x:f>
      </x:c>
      <x:c r="G6493" s="0">
        <x:f>'Historical Trades'!G6493</x:f>
      </x:c>
      <x:c r="H6493" s="0">
        <x:f>'Historical Trades'!H6493</x:f>
      </x:c>
      <x:c r="I6493" s="0">
        <x:f>'Historical Trades'!I6493</x:f>
      </x:c>
      <x:c r="J6493" s="0">
        <x:f>'Historical Trades'!J6493</x:f>
      </x:c>
      <x:c r="K6493" s="0">
        <x:f>'Historical Trades'!K6493</x:f>
      </x:c>
      <x:c r="L6493" s="0">
        <x:f>'Historical Trades'!L6493</x:f>
      </x:c>
      <x:c r="M6493" s="0">
        <x:f>'Historical Trades'!M6493</x:f>
      </x:c>
      <x:c r="N6493" s="0">
        <x:f>CLEAN('Historical Trades'!O6493)</x:f>
      </x:c>
      <x:c r="P6493" s="14">
        <x:f>IF(G6493="sell",M6493,-M6493)</x:f>
      </x:c>
      <x:c r="Q6493" s="14">
        <x:f>VLOOKUP(N6493,'Currency Rates'!$A$3:$C$32,3,0)</x:f>
      </x:c>
      <x:c r="R6493" s="0">
        <x:f>IF(A6493="SPUS",0,IF(A6493="FWD",0,P6493/Q6493))</x:f>
      </x:c>
    </x:row>
    <x:row r="6494" spans="1:19" x14ac:dyDescent="0.3">
      <x:c r="A6494" s="0">
        <x:f>'Historical Trades'!A6494</x:f>
      </x:c>
      <x:c r="B6494" s="0">
        <x:f>'Historical Trades'!B6494</x:f>
      </x:c>
      <x:c r="C6494" s="23">
        <x:f>'Historical Trades'!C6494</x:f>
      </x:c>
      <x:c r="D6494" s="0">
        <x:f>'Historical Trades'!D6494</x:f>
      </x:c>
      <x:c r="E6494" s="23">
        <x:f>'Historical Trades'!E6494</x:f>
      </x:c>
      <x:c r="F6494" s="0">
        <x:f>'Historical Trades'!F6494</x:f>
      </x:c>
      <x:c r="G6494" s="0">
        <x:f>'Historical Trades'!G6494</x:f>
      </x:c>
      <x:c r="H6494" s="0">
        <x:f>'Historical Trades'!H6494</x:f>
      </x:c>
      <x:c r="I6494" s="0">
        <x:f>'Historical Trades'!I6494</x:f>
      </x:c>
      <x:c r="J6494" s="0">
        <x:f>'Historical Trades'!J6494</x:f>
      </x:c>
      <x:c r="K6494" s="0">
        <x:f>'Historical Trades'!K6494</x:f>
      </x:c>
      <x:c r="L6494" s="0">
        <x:f>'Historical Trades'!L6494</x:f>
      </x:c>
      <x:c r="M6494" s="0">
        <x:f>'Historical Trades'!M6494</x:f>
      </x:c>
      <x:c r="N6494" s="0">
        <x:f>CLEAN('Historical Trades'!O6494)</x:f>
      </x:c>
      <x:c r="P6494" s="14">
        <x:f>IF(G6494="sell",M6494,-M6494)</x:f>
      </x:c>
      <x:c r="Q6494" s="14">
        <x:f>VLOOKUP(N6494,'Currency Rates'!$A$3:$C$32,3,0)</x:f>
      </x:c>
      <x:c r="R6494" s="0">
        <x:f>IF(A6494="SPUS",0,IF(A6494="FWD",0,P6494/Q6494))</x:f>
      </x:c>
    </x:row>
    <x:row r="6495" spans="1:19" x14ac:dyDescent="0.3">
      <x:c r="A6495" s="0">
        <x:f>'Historical Trades'!A6495</x:f>
      </x:c>
      <x:c r="B6495" s="0">
        <x:f>'Historical Trades'!B6495</x:f>
      </x:c>
      <x:c r="C6495" s="23">
        <x:f>'Historical Trades'!C6495</x:f>
      </x:c>
      <x:c r="D6495" s="0">
        <x:f>'Historical Trades'!D6495</x:f>
      </x:c>
      <x:c r="E6495" s="23">
        <x:f>'Historical Trades'!E6495</x:f>
      </x:c>
      <x:c r="F6495" s="0">
        <x:f>'Historical Trades'!F6495</x:f>
      </x:c>
      <x:c r="G6495" s="0">
        <x:f>'Historical Trades'!G6495</x:f>
      </x:c>
      <x:c r="H6495" s="0">
        <x:f>'Historical Trades'!H6495</x:f>
      </x:c>
      <x:c r="I6495" s="0">
        <x:f>'Historical Trades'!I6495</x:f>
      </x:c>
      <x:c r="J6495" s="0">
        <x:f>'Historical Trades'!J6495</x:f>
      </x:c>
      <x:c r="K6495" s="0">
        <x:f>'Historical Trades'!K6495</x:f>
      </x:c>
      <x:c r="L6495" s="0">
        <x:f>'Historical Trades'!L6495</x:f>
      </x:c>
      <x:c r="M6495" s="0">
        <x:f>'Historical Trades'!M6495</x:f>
      </x:c>
      <x:c r="N6495" s="0">
        <x:f>CLEAN('Historical Trades'!O6495)</x:f>
      </x:c>
      <x:c r="P6495" s="14">
        <x:f>IF(G6495="sell",M6495,-M6495)</x:f>
      </x:c>
      <x:c r="Q6495" s="14">
        <x:f>VLOOKUP(N6495,'Currency Rates'!$A$3:$C$32,3,0)</x:f>
      </x:c>
      <x:c r="R6495" s="0">
        <x:f>IF(A6495="SPUS",0,IF(A6495="FWD",0,P6495/Q6495))</x:f>
      </x:c>
    </x:row>
    <x:row r="6496" spans="1:19" x14ac:dyDescent="0.3">
      <x:c r="A6496" s="0">
        <x:f>'Historical Trades'!A6496</x:f>
      </x:c>
      <x:c r="B6496" s="0">
        <x:f>'Historical Trades'!B6496</x:f>
      </x:c>
      <x:c r="C6496" s="23">
        <x:f>'Historical Trades'!C6496</x:f>
      </x:c>
      <x:c r="D6496" s="0">
        <x:f>'Historical Trades'!D6496</x:f>
      </x:c>
      <x:c r="E6496" s="23">
        <x:f>'Historical Trades'!E6496</x:f>
      </x:c>
      <x:c r="F6496" s="0">
        <x:f>'Historical Trades'!F6496</x:f>
      </x:c>
      <x:c r="G6496" s="0">
        <x:f>'Historical Trades'!G6496</x:f>
      </x:c>
      <x:c r="H6496" s="0">
        <x:f>'Historical Trades'!H6496</x:f>
      </x:c>
      <x:c r="I6496" s="0">
        <x:f>'Historical Trades'!I6496</x:f>
      </x:c>
      <x:c r="J6496" s="0">
        <x:f>'Historical Trades'!J6496</x:f>
      </x:c>
      <x:c r="K6496" s="0">
        <x:f>'Historical Trades'!K6496</x:f>
      </x:c>
      <x:c r="L6496" s="0">
        <x:f>'Historical Trades'!L6496</x:f>
      </x:c>
      <x:c r="M6496" s="0">
        <x:f>'Historical Trades'!M6496</x:f>
      </x:c>
      <x:c r="N6496" s="0">
        <x:f>CLEAN('Historical Trades'!O6496)</x:f>
      </x:c>
      <x:c r="P6496" s="14">
        <x:f>IF(G6496="sell",M6496,-M6496)</x:f>
      </x:c>
      <x:c r="Q6496" s="14">
        <x:f>VLOOKUP(N6496,'Currency Rates'!$A$3:$C$32,3,0)</x:f>
      </x:c>
      <x:c r="R6496" s="0">
        <x:f>IF(A6496="SPUS",0,IF(A6496="FWD",0,P6496/Q6496))</x:f>
      </x:c>
    </x:row>
    <x:row r="6497" spans="1:19" x14ac:dyDescent="0.3">
      <x:c r="A6497" s="0">
        <x:f>'Historical Trades'!A6497</x:f>
      </x:c>
      <x:c r="B6497" s="0">
        <x:f>'Historical Trades'!B6497</x:f>
      </x:c>
      <x:c r="C6497" s="23">
        <x:f>'Historical Trades'!C6497</x:f>
      </x:c>
      <x:c r="D6497" s="0">
        <x:f>'Historical Trades'!D6497</x:f>
      </x:c>
      <x:c r="E6497" s="23">
        <x:f>'Historical Trades'!E6497</x:f>
      </x:c>
      <x:c r="F6497" s="0">
        <x:f>'Historical Trades'!F6497</x:f>
      </x:c>
      <x:c r="G6497" s="0">
        <x:f>'Historical Trades'!G6497</x:f>
      </x:c>
      <x:c r="H6497" s="0">
        <x:f>'Historical Trades'!H6497</x:f>
      </x:c>
      <x:c r="I6497" s="0">
        <x:f>'Historical Trades'!I6497</x:f>
      </x:c>
      <x:c r="J6497" s="0">
        <x:f>'Historical Trades'!J6497</x:f>
      </x:c>
      <x:c r="K6497" s="0">
        <x:f>'Historical Trades'!K6497</x:f>
      </x:c>
      <x:c r="L6497" s="0">
        <x:f>'Historical Trades'!L6497</x:f>
      </x:c>
      <x:c r="M6497" s="0">
        <x:f>'Historical Trades'!M6497</x:f>
      </x:c>
      <x:c r="N6497" s="0">
        <x:f>CLEAN('Historical Trades'!O6497)</x:f>
      </x:c>
      <x:c r="P6497" s="14">
        <x:f>IF(G6497="sell",M6497,-M6497)</x:f>
      </x:c>
      <x:c r="Q6497" s="14">
        <x:f>VLOOKUP(N6497,'Currency Rates'!$A$3:$C$32,3,0)</x:f>
      </x:c>
      <x:c r="R6497" s="0">
        <x:f>IF(A6497="SPUS",0,IF(A6497="FWD",0,P6497/Q6497))</x:f>
      </x:c>
    </x:row>
    <x:row r="6498" spans="1:19" x14ac:dyDescent="0.3">
      <x:c r="A6498" s="0">
        <x:f>'Historical Trades'!A6498</x:f>
      </x:c>
      <x:c r="B6498" s="0">
        <x:f>'Historical Trades'!B6498</x:f>
      </x:c>
      <x:c r="C6498" s="23">
        <x:f>'Historical Trades'!C6498</x:f>
      </x:c>
      <x:c r="D6498" s="0">
        <x:f>'Historical Trades'!D6498</x:f>
      </x:c>
      <x:c r="E6498" s="23">
        <x:f>'Historical Trades'!E6498</x:f>
      </x:c>
      <x:c r="F6498" s="0">
        <x:f>'Historical Trades'!F6498</x:f>
      </x:c>
      <x:c r="G6498" s="0">
        <x:f>'Historical Trades'!G6498</x:f>
      </x:c>
      <x:c r="H6498" s="0">
        <x:f>'Historical Trades'!H6498</x:f>
      </x:c>
      <x:c r="I6498" s="0">
        <x:f>'Historical Trades'!I6498</x:f>
      </x:c>
      <x:c r="J6498" s="0">
        <x:f>'Historical Trades'!J6498</x:f>
      </x:c>
      <x:c r="K6498" s="0">
        <x:f>'Historical Trades'!K6498</x:f>
      </x:c>
      <x:c r="L6498" s="0">
        <x:f>'Historical Trades'!L6498</x:f>
      </x:c>
      <x:c r="M6498" s="0">
        <x:f>'Historical Trades'!M6498</x:f>
      </x:c>
      <x:c r="N6498" s="0">
        <x:f>CLEAN('Historical Trades'!O6498)</x:f>
      </x:c>
      <x:c r="P6498" s="14">
        <x:f>IF(G6498="sell",M6498,-M6498)</x:f>
      </x:c>
      <x:c r="Q6498" s="14">
        <x:f>VLOOKUP(N6498,'Currency Rates'!$A$3:$C$32,3,0)</x:f>
      </x:c>
      <x:c r="R6498" s="0">
        <x:f>IF(A6498="SPUS",0,IF(A6498="FWD",0,P6498/Q6498))</x:f>
      </x:c>
    </x:row>
    <x:row r="6499" spans="1:19" x14ac:dyDescent="0.3">
      <x:c r="A6499" s="0">
        <x:f>'Historical Trades'!A6499</x:f>
      </x:c>
      <x:c r="B6499" s="0">
        <x:f>'Historical Trades'!B6499</x:f>
      </x:c>
      <x:c r="C6499" s="23">
        <x:f>'Historical Trades'!C6499</x:f>
      </x:c>
      <x:c r="D6499" s="0">
        <x:f>'Historical Trades'!D6499</x:f>
      </x:c>
      <x:c r="E6499" s="23">
        <x:f>'Historical Trades'!E6499</x:f>
      </x:c>
      <x:c r="F6499" s="0">
        <x:f>'Historical Trades'!F6499</x:f>
      </x:c>
      <x:c r="G6499" s="0">
        <x:f>'Historical Trades'!G6499</x:f>
      </x:c>
      <x:c r="H6499" s="0">
        <x:f>'Historical Trades'!H6499</x:f>
      </x:c>
      <x:c r="I6499" s="0">
        <x:f>'Historical Trades'!I6499</x:f>
      </x:c>
      <x:c r="J6499" s="0">
        <x:f>'Historical Trades'!J6499</x:f>
      </x:c>
      <x:c r="K6499" s="0">
        <x:f>'Historical Trades'!K6499</x:f>
      </x:c>
      <x:c r="L6499" s="0">
        <x:f>'Historical Trades'!L6499</x:f>
      </x:c>
      <x:c r="M6499" s="0">
        <x:f>'Historical Trades'!M6499</x:f>
      </x:c>
      <x:c r="N6499" s="0">
        <x:f>CLEAN('Historical Trades'!O6499)</x:f>
      </x:c>
      <x:c r="P6499" s="14">
        <x:f>IF(G6499="sell",M6499,-M6499)</x:f>
      </x:c>
      <x:c r="Q6499" s="14">
        <x:f>VLOOKUP(N6499,'Currency Rates'!$A$3:$C$32,3,0)</x:f>
      </x:c>
      <x:c r="R6499" s="0">
        <x:f>IF(A6499="SPUS",0,IF(A6499="FWD",0,P6499/Q6499))</x:f>
      </x:c>
    </x:row>
    <x:row r="6500" spans="1:19" x14ac:dyDescent="0.3">
      <x:c r="A6500" s="0">
        <x:f>'Historical Trades'!A6500</x:f>
      </x:c>
      <x:c r="B6500" s="0">
        <x:f>'Historical Trades'!B6500</x:f>
      </x:c>
      <x:c r="C6500" s="23">
        <x:f>'Historical Trades'!C6500</x:f>
      </x:c>
      <x:c r="D6500" s="0">
        <x:f>'Historical Trades'!D6500</x:f>
      </x:c>
      <x:c r="E6500" s="23">
        <x:f>'Historical Trades'!E6500</x:f>
      </x:c>
      <x:c r="F6500" s="0">
        <x:f>'Historical Trades'!F6500</x:f>
      </x:c>
      <x:c r="G6500" s="0">
        <x:f>'Historical Trades'!G6500</x:f>
      </x:c>
      <x:c r="H6500" s="0">
        <x:f>'Historical Trades'!H6500</x:f>
      </x:c>
      <x:c r="I6500" s="0">
        <x:f>'Historical Trades'!I6500</x:f>
      </x:c>
      <x:c r="J6500" s="0">
        <x:f>'Historical Trades'!J6500</x:f>
      </x:c>
      <x:c r="K6500" s="0">
        <x:f>'Historical Trades'!K6500</x:f>
      </x:c>
      <x:c r="L6500" s="0">
        <x:f>'Historical Trades'!L6500</x:f>
      </x:c>
      <x:c r="M6500" s="0">
        <x:f>'Historical Trades'!M6500</x:f>
      </x:c>
      <x:c r="N6500" s="0">
        <x:f>CLEAN('Historical Trades'!O6500)</x:f>
      </x:c>
      <x:c r="P6500" s="14">
        <x:f>IF(G6500="sell",M6500,-M6500)</x:f>
      </x:c>
      <x:c r="Q6500" s="14">
        <x:f>VLOOKUP(N6500,'Currency Rates'!$A$3:$C$32,3,0)</x:f>
      </x:c>
      <x:c r="R6500" s="0">
        <x:f>IF(A6500="SPUS",0,IF(A6500="FWD",0,P6500/Q6500))</x:f>
      </x:c>
    </x:row>
    <x:row r="6501" spans="1:19" x14ac:dyDescent="0.3">
      <x:c r="A6501" s="0">
        <x:f>'Historical Trades'!A6501</x:f>
      </x:c>
      <x:c r="B6501" s="0">
        <x:f>'Historical Trades'!B6501</x:f>
      </x:c>
      <x:c r="C6501" s="23">
        <x:f>'Historical Trades'!C6501</x:f>
      </x:c>
      <x:c r="D6501" s="0">
        <x:f>'Historical Trades'!D6501</x:f>
      </x:c>
      <x:c r="E6501" s="23">
        <x:f>'Historical Trades'!E6501</x:f>
      </x:c>
      <x:c r="F6501" s="0">
        <x:f>'Historical Trades'!F6501</x:f>
      </x:c>
      <x:c r="G6501" s="0">
        <x:f>'Historical Trades'!G6501</x:f>
      </x:c>
      <x:c r="H6501" s="0">
        <x:f>'Historical Trades'!H6501</x:f>
      </x:c>
      <x:c r="I6501" s="0">
        <x:f>'Historical Trades'!I6501</x:f>
      </x:c>
      <x:c r="J6501" s="0">
        <x:f>'Historical Trades'!J6501</x:f>
      </x:c>
      <x:c r="K6501" s="0">
        <x:f>'Historical Trades'!K6501</x:f>
      </x:c>
      <x:c r="L6501" s="0">
        <x:f>'Historical Trades'!L6501</x:f>
      </x:c>
      <x:c r="M6501" s="0">
        <x:f>'Historical Trades'!M6501</x:f>
      </x:c>
      <x:c r="N6501" s="0">
        <x:f>CLEAN('Historical Trades'!O6501)</x:f>
      </x:c>
      <x:c r="P6501" s="14">
        <x:f>IF(G6501="sell",M6501,-M6501)</x:f>
      </x:c>
      <x:c r="Q6501" s="14">
        <x:f>VLOOKUP(N6501,'Currency Rates'!$A$3:$C$32,3,0)</x:f>
      </x:c>
      <x:c r="R6501" s="0">
        <x:f>IF(A6501="SPUS",0,IF(A6501="FWD",0,P6501/Q6501))</x:f>
      </x:c>
    </x:row>
    <x:row r="6502" spans="1:19" x14ac:dyDescent="0.3">
      <x:c r="A6502" s="0">
        <x:f>'Historical Trades'!A6502</x:f>
      </x:c>
      <x:c r="B6502" s="0">
        <x:f>'Historical Trades'!B6502</x:f>
      </x:c>
      <x:c r="C6502" s="23">
        <x:f>'Historical Trades'!C6502</x:f>
      </x:c>
      <x:c r="D6502" s="0">
        <x:f>'Historical Trades'!D6502</x:f>
      </x:c>
      <x:c r="E6502" s="23">
        <x:f>'Historical Trades'!E6502</x:f>
      </x:c>
      <x:c r="F6502" s="0">
        <x:f>'Historical Trades'!F6502</x:f>
      </x:c>
      <x:c r="G6502" s="0">
        <x:f>'Historical Trades'!G6502</x:f>
      </x:c>
      <x:c r="H6502" s="0">
        <x:f>'Historical Trades'!H6502</x:f>
      </x:c>
      <x:c r="I6502" s="0">
        <x:f>'Historical Trades'!I6502</x:f>
      </x:c>
      <x:c r="J6502" s="0">
        <x:f>'Historical Trades'!J6502</x:f>
      </x:c>
      <x:c r="K6502" s="0">
        <x:f>'Historical Trades'!K6502</x:f>
      </x:c>
      <x:c r="L6502" s="0">
        <x:f>'Historical Trades'!L6502</x:f>
      </x:c>
      <x:c r="M6502" s="0">
        <x:f>'Historical Trades'!M6502</x:f>
      </x:c>
      <x:c r="N6502" s="0">
        <x:f>CLEAN('Historical Trades'!O6502)</x:f>
      </x:c>
      <x:c r="P6502" s="14">
        <x:f>IF(G6502="sell",M6502,-M6502)</x:f>
      </x:c>
      <x:c r="Q6502" s="14">
        <x:f>VLOOKUP(N6502,'Currency Rates'!$A$3:$C$32,3,0)</x:f>
      </x:c>
      <x:c r="R6502" s="0">
        <x:f>IF(A6502="SPUS",0,IF(A6502="FWD",0,P6502/Q6502))</x:f>
      </x:c>
    </x:row>
    <x:row r="6503" spans="1:19" x14ac:dyDescent="0.3">
      <x:c r="A6503" s="0">
        <x:f>'Historical Trades'!A6503</x:f>
      </x:c>
      <x:c r="B6503" s="0">
        <x:f>'Historical Trades'!B6503</x:f>
      </x:c>
      <x:c r="C6503" s="23">
        <x:f>'Historical Trades'!C6503</x:f>
      </x:c>
      <x:c r="D6503" s="0">
        <x:f>'Historical Trades'!D6503</x:f>
      </x:c>
      <x:c r="E6503" s="23">
        <x:f>'Historical Trades'!E6503</x:f>
      </x:c>
      <x:c r="F6503" s="0">
        <x:f>'Historical Trades'!F6503</x:f>
      </x:c>
      <x:c r="G6503" s="0">
        <x:f>'Historical Trades'!G6503</x:f>
      </x:c>
      <x:c r="H6503" s="0">
        <x:f>'Historical Trades'!H6503</x:f>
      </x:c>
      <x:c r="I6503" s="0">
        <x:f>'Historical Trades'!I6503</x:f>
      </x:c>
      <x:c r="J6503" s="0">
        <x:f>'Historical Trades'!J6503</x:f>
      </x:c>
      <x:c r="K6503" s="0">
        <x:f>'Historical Trades'!K6503</x:f>
      </x:c>
      <x:c r="L6503" s="0">
        <x:f>'Historical Trades'!L6503</x:f>
      </x:c>
      <x:c r="M6503" s="0">
        <x:f>'Historical Trades'!M6503</x:f>
      </x:c>
      <x:c r="N6503" s="0">
        <x:f>CLEAN('Historical Trades'!O6503)</x:f>
      </x:c>
      <x:c r="P6503" s="14">
        <x:f>IF(G6503="sell",M6503,-M6503)</x:f>
      </x:c>
      <x:c r="Q6503" s="14">
        <x:f>VLOOKUP(N6503,'Currency Rates'!$A$3:$C$32,3,0)</x:f>
      </x:c>
      <x:c r="R6503" s="0">
        <x:f>IF(A6503="SPUS",0,IF(A6503="FWD",0,P6503/Q6503))</x:f>
      </x:c>
    </x:row>
    <x:row r="6504" spans="1:19" x14ac:dyDescent="0.3">
      <x:c r="A6504" s="0">
        <x:f>'Historical Trades'!A6504</x:f>
      </x:c>
      <x:c r="B6504" s="0">
        <x:f>'Historical Trades'!B6504</x:f>
      </x:c>
      <x:c r="C6504" s="23">
        <x:f>'Historical Trades'!C6504</x:f>
      </x:c>
      <x:c r="D6504" s="0">
        <x:f>'Historical Trades'!D6504</x:f>
      </x:c>
      <x:c r="E6504" s="23">
        <x:f>'Historical Trades'!E6504</x:f>
      </x:c>
      <x:c r="F6504" s="0">
        <x:f>'Historical Trades'!F6504</x:f>
      </x:c>
      <x:c r="G6504" s="0">
        <x:f>'Historical Trades'!G6504</x:f>
      </x:c>
      <x:c r="H6504" s="0">
        <x:f>'Historical Trades'!H6504</x:f>
      </x:c>
      <x:c r="I6504" s="0">
        <x:f>'Historical Trades'!I6504</x:f>
      </x:c>
      <x:c r="J6504" s="0">
        <x:f>'Historical Trades'!J6504</x:f>
      </x:c>
      <x:c r="K6504" s="0">
        <x:f>'Historical Trades'!K6504</x:f>
      </x:c>
      <x:c r="L6504" s="0">
        <x:f>'Historical Trades'!L6504</x:f>
      </x:c>
      <x:c r="M6504" s="0">
        <x:f>'Historical Trades'!M6504</x:f>
      </x:c>
      <x:c r="N6504" s="0">
        <x:f>CLEAN('Historical Trades'!O6504)</x:f>
      </x:c>
      <x:c r="P6504" s="14">
        <x:f>IF(G6504="sell",M6504,-M6504)</x:f>
      </x:c>
      <x:c r="Q6504" s="14">
        <x:f>VLOOKUP(N6504,'Currency Rates'!$A$3:$C$32,3,0)</x:f>
      </x:c>
      <x:c r="R6504" s="0">
        <x:f>IF(A6504="SPUS",0,IF(A6504="FWD",0,P6504/Q6504))</x:f>
      </x:c>
    </x:row>
    <x:row r="6505" spans="1:19" x14ac:dyDescent="0.3">
      <x:c r="A6505" s="0">
        <x:f>'Historical Trades'!A6505</x:f>
      </x:c>
      <x:c r="B6505" s="0">
        <x:f>'Historical Trades'!B6505</x:f>
      </x:c>
      <x:c r="C6505" s="23">
        <x:f>'Historical Trades'!C6505</x:f>
      </x:c>
      <x:c r="D6505" s="0">
        <x:f>'Historical Trades'!D6505</x:f>
      </x:c>
      <x:c r="E6505" s="23">
        <x:f>'Historical Trades'!E6505</x:f>
      </x:c>
      <x:c r="F6505" s="0">
        <x:f>'Historical Trades'!F6505</x:f>
      </x:c>
      <x:c r="G6505" s="0">
        <x:f>'Historical Trades'!G6505</x:f>
      </x:c>
      <x:c r="H6505" s="0">
        <x:f>'Historical Trades'!H6505</x:f>
      </x:c>
      <x:c r="I6505" s="0">
        <x:f>'Historical Trades'!I6505</x:f>
      </x:c>
      <x:c r="J6505" s="0">
        <x:f>'Historical Trades'!J6505</x:f>
      </x:c>
      <x:c r="K6505" s="0">
        <x:f>'Historical Trades'!K6505</x:f>
      </x:c>
      <x:c r="L6505" s="0">
        <x:f>'Historical Trades'!L6505</x:f>
      </x:c>
      <x:c r="M6505" s="0">
        <x:f>'Historical Trades'!M6505</x:f>
      </x:c>
      <x:c r="N6505" s="0">
        <x:f>CLEAN('Historical Trades'!O6505)</x:f>
      </x:c>
      <x:c r="P6505" s="14">
        <x:f>IF(G6505="sell",M6505,-M6505)</x:f>
      </x:c>
      <x:c r="Q6505" s="14">
        <x:f>VLOOKUP(N6505,'Currency Rates'!$A$3:$C$32,3,0)</x:f>
      </x:c>
      <x:c r="R6505" s="0">
        <x:f>IF(A6505="SPUS",0,IF(A6505="FWD",0,P6505/Q6505))</x:f>
      </x:c>
    </x:row>
    <x:row r="6506" spans="1:19" x14ac:dyDescent="0.3">
      <x:c r="A6506" s="0">
        <x:f>'Historical Trades'!A6506</x:f>
      </x:c>
      <x:c r="B6506" s="0">
        <x:f>'Historical Trades'!B6506</x:f>
      </x:c>
      <x:c r="C6506" s="23">
        <x:f>'Historical Trades'!C6506</x:f>
      </x:c>
      <x:c r="D6506" s="0">
        <x:f>'Historical Trades'!D6506</x:f>
      </x:c>
      <x:c r="E6506" s="23">
        <x:f>'Historical Trades'!E6506</x:f>
      </x:c>
      <x:c r="F6506" s="0">
        <x:f>'Historical Trades'!F6506</x:f>
      </x:c>
      <x:c r="G6506" s="0">
        <x:f>'Historical Trades'!G6506</x:f>
      </x:c>
      <x:c r="H6506" s="0">
        <x:f>'Historical Trades'!H6506</x:f>
      </x:c>
      <x:c r="I6506" s="0">
        <x:f>'Historical Trades'!I6506</x:f>
      </x:c>
      <x:c r="J6506" s="0">
        <x:f>'Historical Trades'!J6506</x:f>
      </x:c>
      <x:c r="K6506" s="0">
        <x:f>'Historical Trades'!K6506</x:f>
      </x:c>
      <x:c r="L6506" s="0">
        <x:f>'Historical Trades'!L6506</x:f>
      </x:c>
      <x:c r="M6506" s="0">
        <x:f>'Historical Trades'!M6506</x:f>
      </x:c>
      <x:c r="N6506" s="0">
        <x:f>CLEAN('Historical Trades'!O6506)</x:f>
      </x:c>
      <x:c r="P6506" s="14">
        <x:f>IF(G6506="sell",M6506,-M6506)</x:f>
      </x:c>
      <x:c r="Q6506" s="14">
        <x:f>VLOOKUP(N6506,'Currency Rates'!$A$3:$C$32,3,0)</x:f>
      </x:c>
      <x:c r="R6506" s="0">
        <x:f>IF(A6506="SPUS",0,IF(A6506="FWD",0,P6506/Q6506))</x:f>
      </x:c>
    </x:row>
    <x:row r="6507" spans="1:19" x14ac:dyDescent="0.3">
      <x:c r="A6507" s="0">
        <x:f>'Historical Trades'!A6507</x:f>
      </x:c>
      <x:c r="B6507" s="0">
        <x:f>'Historical Trades'!B6507</x:f>
      </x:c>
      <x:c r="C6507" s="23">
        <x:f>'Historical Trades'!C6507</x:f>
      </x:c>
      <x:c r="D6507" s="0">
        <x:f>'Historical Trades'!D6507</x:f>
      </x:c>
      <x:c r="E6507" s="23">
        <x:f>'Historical Trades'!E6507</x:f>
      </x:c>
      <x:c r="F6507" s="0">
        <x:f>'Historical Trades'!F6507</x:f>
      </x:c>
      <x:c r="G6507" s="0">
        <x:f>'Historical Trades'!G6507</x:f>
      </x:c>
      <x:c r="H6507" s="0">
        <x:f>'Historical Trades'!H6507</x:f>
      </x:c>
      <x:c r="I6507" s="0">
        <x:f>'Historical Trades'!I6507</x:f>
      </x:c>
      <x:c r="J6507" s="0">
        <x:f>'Historical Trades'!J6507</x:f>
      </x:c>
      <x:c r="K6507" s="0">
        <x:f>'Historical Trades'!K6507</x:f>
      </x:c>
      <x:c r="L6507" s="0">
        <x:f>'Historical Trades'!L6507</x:f>
      </x:c>
      <x:c r="M6507" s="0">
        <x:f>'Historical Trades'!M6507</x:f>
      </x:c>
      <x:c r="N6507" s="0">
        <x:f>CLEAN('Historical Trades'!O6507)</x:f>
      </x:c>
      <x:c r="P6507" s="14">
        <x:f>IF(G6507="sell",M6507,-M6507)</x:f>
      </x:c>
      <x:c r="Q6507" s="14">
        <x:f>VLOOKUP(N6507,'Currency Rates'!$A$3:$C$32,3,0)</x:f>
      </x:c>
      <x:c r="R6507" s="0">
        <x:f>IF(A6507="SPUS",0,IF(A6507="FWD",0,P6507/Q6507))</x:f>
      </x:c>
    </x:row>
    <x:row r="6508" spans="1:19" x14ac:dyDescent="0.3">
      <x:c r="A6508" s="0">
        <x:f>'Historical Trades'!A6508</x:f>
      </x:c>
      <x:c r="B6508" s="0">
        <x:f>'Historical Trades'!B6508</x:f>
      </x:c>
      <x:c r="C6508" s="23">
        <x:f>'Historical Trades'!C6508</x:f>
      </x:c>
      <x:c r="D6508" s="0">
        <x:f>'Historical Trades'!D6508</x:f>
      </x:c>
      <x:c r="E6508" s="23">
        <x:f>'Historical Trades'!E6508</x:f>
      </x:c>
      <x:c r="F6508" s="0">
        <x:f>'Historical Trades'!F6508</x:f>
      </x:c>
      <x:c r="G6508" s="0">
        <x:f>'Historical Trades'!G6508</x:f>
      </x:c>
      <x:c r="H6508" s="0">
        <x:f>'Historical Trades'!H6508</x:f>
      </x:c>
      <x:c r="I6508" s="0">
        <x:f>'Historical Trades'!I6508</x:f>
      </x:c>
      <x:c r="J6508" s="0">
        <x:f>'Historical Trades'!J6508</x:f>
      </x:c>
      <x:c r="K6508" s="0">
        <x:f>'Historical Trades'!K6508</x:f>
      </x:c>
      <x:c r="L6508" s="0">
        <x:f>'Historical Trades'!L6508</x:f>
      </x:c>
      <x:c r="M6508" s="0">
        <x:f>'Historical Trades'!M6508</x:f>
      </x:c>
      <x:c r="N6508" s="0">
        <x:f>CLEAN('Historical Trades'!O6508)</x:f>
      </x:c>
      <x:c r="P6508" s="14">
        <x:f>IF(G6508="sell",M6508,-M6508)</x:f>
      </x:c>
      <x:c r="Q6508" s="14">
        <x:f>VLOOKUP(N6508,'Currency Rates'!$A$3:$C$32,3,0)</x:f>
      </x:c>
      <x:c r="R6508" s="0">
        <x:f>IF(A6508="SPUS",0,IF(A6508="FWD",0,P6508/Q6508))</x:f>
      </x:c>
    </x:row>
    <x:row r="6509" spans="1:19" x14ac:dyDescent="0.3">
      <x:c r="A6509" s="0">
        <x:f>'Historical Trades'!A6509</x:f>
      </x:c>
      <x:c r="B6509" s="0">
        <x:f>'Historical Trades'!B6509</x:f>
      </x:c>
      <x:c r="C6509" s="23">
        <x:f>'Historical Trades'!C6509</x:f>
      </x:c>
      <x:c r="D6509" s="0">
        <x:f>'Historical Trades'!D6509</x:f>
      </x:c>
      <x:c r="E6509" s="23">
        <x:f>'Historical Trades'!E6509</x:f>
      </x:c>
      <x:c r="F6509" s="0">
        <x:f>'Historical Trades'!F6509</x:f>
      </x:c>
      <x:c r="G6509" s="0">
        <x:f>'Historical Trades'!G6509</x:f>
      </x:c>
      <x:c r="H6509" s="0">
        <x:f>'Historical Trades'!H6509</x:f>
      </x:c>
      <x:c r="I6509" s="0">
        <x:f>'Historical Trades'!I6509</x:f>
      </x:c>
      <x:c r="J6509" s="0">
        <x:f>'Historical Trades'!J6509</x:f>
      </x:c>
      <x:c r="K6509" s="0">
        <x:f>'Historical Trades'!K6509</x:f>
      </x:c>
      <x:c r="L6509" s="0">
        <x:f>'Historical Trades'!L6509</x:f>
      </x:c>
      <x:c r="M6509" s="0">
        <x:f>'Historical Trades'!M6509</x:f>
      </x:c>
      <x:c r="N6509" s="0">
        <x:f>CLEAN('Historical Trades'!O6509)</x:f>
      </x:c>
      <x:c r="P6509" s="14">
        <x:f>IF(G6509="sell",M6509,-M6509)</x:f>
      </x:c>
      <x:c r="Q6509" s="14">
        <x:f>VLOOKUP(N6509,'Currency Rates'!$A$3:$C$32,3,0)</x:f>
      </x:c>
      <x:c r="R6509" s="0">
        <x:f>IF(A6509="SPUS",0,IF(A6509="FWD",0,P6509/Q6509))</x:f>
      </x:c>
    </x:row>
    <x:row r="6510" spans="1:19" x14ac:dyDescent="0.3">
      <x:c r="A6510" s="0">
        <x:f>'Historical Trades'!A6510</x:f>
      </x:c>
      <x:c r="B6510" s="0">
        <x:f>'Historical Trades'!B6510</x:f>
      </x:c>
      <x:c r="C6510" s="23">
        <x:f>'Historical Trades'!C6510</x:f>
      </x:c>
      <x:c r="D6510" s="0">
        <x:f>'Historical Trades'!D6510</x:f>
      </x:c>
      <x:c r="E6510" s="23">
        <x:f>'Historical Trades'!E6510</x:f>
      </x:c>
      <x:c r="F6510" s="0">
        <x:f>'Historical Trades'!F6510</x:f>
      </x:c>
      <x:c r="G6510" s="0">
        <x:f>'Historical Trades'!G6510</x:f>
      </x:c>
      <x:c r="H6510" s="0">
        <x:f>'Historical Trades'!H6510</x:f>
      </x:c>
      <x:c r="I6510" s="0">
        <x:f>'Historical Trades'!I6510</x:f>
      </x:c>
      <x:c r="J6510" s="0">
        <x:f>'Historical Trades'!J6510</x:f>
      </x:c>
      <x:c r="K6510" s="0">
        <x:f>'Historical Trades'!K6510</x:f>
      </x:c>
      <x:c r="L6510" s="0">
        <x:f>'Historical Trades'!L6510</x:f>
      </x:c>
      <x:c r="M6510" s="0">
        <x:f>'Historical Trades'!M6510</x:f>
      </x:c>
      <x:c r="N6510" s="0">
        <x:f>CLEAN('Historical Trades'!O6510)</x:f>
      </x:c>
      <x:c r="P6510" s="14">
        <x:f>IF(G6510="sell",M6510,-M6510)</x:f>
      </x:c>
      <x:c r="Q6510" s="14">
        <x:f>VLOOKUP(N6510,'Currency Rates'!$A$3:$C$32,3,0)</x:f>
      </x:c>
      <x:c r="R6510" s="0">
        <x:f>IF(A6510="SPUS",0,IF(A6510="FWD",0,P6510/Q6510))</x:f>
      </x:c>
    </x:row>
    <x:row r="6511" spans="1:19" x14ac:dyDescent="0.3">
      <x:c r="A6511" s="0">
        <x:f>'Historical Trades'!A6511</x:f>
      </x:c>
      <x:c r="B6511" s="0">
        <x:f>'Historical Trades'!B6511</x:f>
      </x:c>
      <x:c r="C6511" s="23">
        <x:f>'Historical Trades'!C6511</x:f>
      </x:c>
      <x:c r="D6511" s="0">
        <x:f>'Historical Trades'!D6511</x:f>
      </x:c>
      <x:c r="E6511" s="23">
        <x:f>'Historical Trades'!E6511</x:f>
      </x:c>
      <x:c r="F6511" s="0">
        <x:f>'Historical Trades'!F6511</x:f>
      </x:c>
      <x:c r="G6511" s="0">
        <x:f>'Historical Trades'!G6511</x:f>
      </x:c>
      <x:c r="H6511" s="0">
        <x:f>'Historical Trades'!H6511</x:f>
      </x:c>
      <x:c r="I6511" s="0">
        <x:f>'Historical Trades'!I6511</x:f>
      </x:c>
      <x:c r="J6511" s="0">
        <x:f>'Historical Trades'!J6511</x:f>
      </x:c>
      <x:c r="K6511" s="0">
        <x:f>'Historical Trades'!K6511</x:f>
      </x:c>
      <x:c r="L6511" s="0">
        <x:f>'Historical Trades'!L6511</x:f>
      </x:c>
      <x:c r="M6511" s="0">
        <x:f>'Historical Trades'!M6511</x:f>
      </x:c>
      <x:c r="N6511" s="0">
        <x:f>CLEAN('Historical Trades'!O6511)</x:f>
      </x:c>
      <x:c r="P6511" s="14">
        <x:f>IF(G6511="sell",M6511,-M6511)</x:f>
      </x:c>
      <x:c r="Q6511" s="14">
        <x:f>VLOOKUP(N6511,'Currency Rates'!$A$3:$C$32,3,0)</x:f>
      </x:c>
      <x:c r="R6511" s="0">
        <x:f>IF(A6511="SPUS",0,IF(A6511="FWD",0,P6511/Q6511))</x:f>
      </x:c>
    </x:row>
    <x:row r="6512" spans="1:19" x14ac:dyDescent="0.3">
      <x:c r="A6512" s="0">
        <x:f>'Historical Trades'!A6512</x:f>
      </x:c>
      <x:c r="B6512" s="0">
        <x:f>'Historical Trades'!B6512</x:f>
      </x:c>
      <x:c r="C6512" s="23">
        <x:f>'Historical Trades'!C6512</x:f>
      </x:c>
      <x:c r="D6512" s="0">
        <x:f>'Historical Trades'!D6512</x:f>
      </x:c>
      <x:c r="E6512" s="23">
        <x:f>'Historical Trades'!E6512</x:f>
      </x:c>
      <x:c r="F6512" s="0">
        <x:f>'Historical Trades'!F6512</x:f>
      </x:c>
      <x:c r="G6512" s="0">
        <x:f>'Historical Trades'!G6512</x:f>
      </x:c>
      <x:c r="H6512" s="0">
        <x:f>'Historical Trades'!H6512</x:f>
      </x:c>
      <x:c r="I6512" s="0">
        <x:f>'Historical Trades'!I6512</x:f>
      </x:c>
      <x:c r="J6512" s="0">
        <x:f>'Historical Trades'!J6512</x:f>
      </x:c>
      <x:c r="K6512" s="0">
        <x:f>'Historical Trades'!K6512</x:f>
      </x:c>
      <x:c r="L6512" s="0">
        <x:f>'Historical Trades'!L6512</x:f>
      </x:c>
      <x:c r="M6512" s="0">
        <x:f>'Historical Trades'!M6512</x:f>
      </x:c>
      <x:c r="N6512" s="0">
        <x:f>CLEAN('Historical Trades'!O6512)</x:f>
      </x:c>
      <x:c r="P6512" s="14">
        <x:f>IF(G6512="sell",M6512,-M6512)</x:f>
      </x:c>
      <x:c r="Q6512" s="14">
        <x:f>VLOOKUP(N6512,'Currency Rates'!$A$3:$C$32,3,0)</x:f>
      </x:c>
      <x:c r="R6512" s="0">
        <x:f>IF(A6512="SPUS",0,IF(A6512="FWD",0,P6512/Q6512))</x:f>
      </x:c>
    </x:row>
    <x:row r="6513" spans="1:19" x14ac:dyDescent="0.3">
      <x:c r="A6513" s="0">
        <x:f>'Historical Trades'!A6513</x:f>
      </x:c>
      <x:c r="B6513" s="0">
        <x:f>'Historical Trades'!B6513</x:f>
      </x:c>
      <x:c r="C6513" s="23">
        <x:f>'Historical Trades'!C6513</x:f>
      </x:c>
      <x:c r="D6513" s="0">
        <x:f>'Historical Trades'!D6513</x:f>
      </x:c>
      <x:c r="E6513" s="23">
        <x:f>'Historical Trades'!E6513</x:f>
      </x:c>
      <x:c r="F6513" s="0">
        <x:f>'Historical Trades'!F6513</x:f>
      </x:c>
      <x:c r="G6513" s="0">
        <x:f>'Historical Trades'!G6513</x:f>
      </x:c>
      <x:c r="H6513" s="0">
        <x:f>'Historical Trades'!H6513</x:f>
      </x:c>
      <x:c r="I6513" s="0">
        <x:f>'Historical Trades'!I6513</x:f>
      </x:c>
      <x:c r="J6513" s="0">
        <x:f>'Historical Trades'!J6513</x:f>
      </x:c>
      <x:c r="K6513" s="0">
        <x:f>'Historical Trades'!K6513</x:f>
      </x:c>
      <x:c r="L6513" s="0">
        <x:f>'Historical Trades'!L6513</x:f>
      </x:c>
      <x:c r="M6513" s="0">
        <x:f>'Historical Trades'!M6513</x:f>
      </x:c>
      <x:c r="N6513" s="0">
        <x:f>CLEAN('Historical Trades'!O6513)</x:f>
      </x:c>
      <x:c r="P6513" s="14">
        <x:f>IF(G6513="sell",M6513,-M6513)</x:f>
      </x:c>
      <x:c r="Q6513" s="14">
        <x:f>VLOOKUP(N6513,'Currency Rates'!$A$3:$C$32,3,0)</x:f>
      </x:c>
      <x:c r="R6513" s="0">
        <x:f>IF(A6513="SPUS",0,IF(A6513="FWD",0,P6513/Q6513))</x:f>
      </x:c>
    </x:row>
    <x:row r="6514" spans="1:19" x14ac:dyDescent="0.3">
      <x:c r="A6514" s="0">
        <x:f>'Historical Trades'!A6514</x:f>
      </x:c>
      <x:c r="B6514" s="0">
        <x:f>'Historical Trades'!B6514</x:f>
      </x:c>
      <x:c r="C6514" s="23">
        <x:f>'Historical Trades'!C6514</x:f>
      </x:c>
      <x:c r="D6514" s="0">
        <x:f>'Historical Trades'!D6514</x:f>
      </x:c>
      <x:c r="E6514" s="23">
        <x:f>'Historical Trades'!E6514</x:f>
      </x:c>
      <x:c r="F6514" s="0">
        <x:f>'Historical Trades'!F6514</x:f>
      </x:c>
      <x:c r="G6514" s="0">
        <x:f>'Historical Trades'!G6514</x:f>
      </x:c>
      <x:c r="H6514" s="0">
        <x:f>'Historical Trades'!H6514</x:f>
      </x:c>
      <x:c r="I6514" s="0">
        <x:f>'Historical Trades'!I6514</x:f>
      </x:c>
      <x:c r="J6514" s="0">
        <x:f>'Historical Trades'!J6514</x:f>
      </x:c>
      <x:c r="K6514" s="0">
        <x:f>'Historical Trades'!K6514</x:f>
      </x:c>
      <x:c r="L6514" s="0">
        <x:f>'Historical Trades'!L6514</x:f>
      </x:c>
      <x:c r="M6514" s="0">
        <x:f>'Historical Trades'!M6514</x:f>
      </x:c>
      <x:c r="N6514" s="0">
        <x:f>CLEAN('Historical Trades'!O6514)</x:f>
      </x:c>
      <x:c r="P6514" s="14">
        <x:f>IF(G6514="sell",M6514,-M6514)</x:f>
      </x:c>
      <x:c r="Q6514" s="14">
        <x:f>VLOOKUP(N6514,'Currency Rates'!$A$3:$C$32,3,0)</x:f>
      </x:c>
      <x:c r="R6514" s="0">
        <x:f>IF(A6514="SPUS",0,IF(A6514="FWD",0,P6514/Q6514))</x:f>
      </x:c>
    </x:row>
    <x:row r="6515" spans="1:19" x14ac:dyDescent="0.3">
      <x:c r="A6515" s="0">
        <x:f>'Historical Trades'!A6515</x:f>
      </x:c>
      <x:c r="B6515" s="0">
        <x:f>'Historical Trades'!B6515</x:f>
      </x:c>
      <x:c r="C6515" s="23">
        <x:f>'Historical Trades'!C6515</x:f>
      </x:c>
      <x:c r="D6515" s="0">
        <x:f>'Historical Trades'!D6515</x:f>
      </x:c>
      <x:c r="E6515" s="23">
        <x:f>'Historical Trades'!E6515</x:f>
      </x:c>
      <x:c r="F6515" s="0">
        <x:f>'Historical Trades'!F6515</x:f>
      </x:c>
      <x:c r="G6515" s="0">
        <x:f>'Historical Trades'!G6515</x:f>
      </x:c>
      <x:c r="H6515" s="0">
        <x:f>'Historical Trades'!H6515</x:f>
      </x:c>
      <x:c r="I6515" s="0">
        <x:f>'Historical Trades'!I6515</x:f>
      </x:c>
      <x:c r="J6515" s="0">
        <x:f>'Historical Trades'!J6515</x:f>
      </x:c>
      <x:c r="K6515" s="0">
        <x:f>'Historical Trades'!K6515</x:f>
      </x:c>
      <x:c r="L6515" s="0">
        <x:f>'Historical Trades'!L6515</x:f>
      </x:c>
      <x:c r="M6515" s="0">
        <x:f>'Historical Trades'!M6515</x:f>
      </x:c>
      <x:c r="N6515" s="0">
        <x:f>CLEAN('Historical Trades'!O6515)</x:f>
      </x:c>
      <x:c r="P6515" s="14">
        <x:f>IF(G6515="sell",M6515,-M6515)</x:f>
      </x:c>
      <x:c r="Q6515" s="14">
        <x:f>VLOOKUP(N6515,'Currency Rates'!$A$3:$C$32,3,0)</x:f>
      </x:c>
      <x:c r="R6515" s="0">
        <x:f>IF(A6515="SPUS",0,IF(A6515="FWD",0,P6515/Q6515))</x:f>
      </x:c>
    </x:row>
    <x:row r="6516" spans="1:19" x14ac:dyDescent="0.3">
      <x:c r="A6516" s="0">
        <x:f>'Historical Trades'!A6516</x:f>
      </x:c>
      <x:c r="B6516" s="0">
        <x:f>'Historical Trades'!B6516</x:f>
      </x:c>
      <x:c r="C6516" s="23">
        <x:f>'Historical Trades'!C6516</x:f>
      </x:c>
      <x:c r="D6516" s="0">
        <x:f>'Historical Trades'!D6516</x:f>
      </x:c>
      <x:c r="E6516" s="23">
        <x:f>'Historical Trades'!E6516</x:f>
      </x:c>
      <x:c r="F6516" s="0">
        <x:f>'Historical Trades'!F6516</x:f>
      </x:c>
      <x:c r="G6516" s="0">
        <x:f>'Historical Trades'!G6516</x:f>
      </x:c>
      <x:c r="H6516" s="0">
        <x:f>'Historical Trades'!H6516</x:f>
      </x:c>
      <x:c r="I6516" s="0">
        <x:f>'Historical Trades'!I6516</x:f>
      </x:c>
      <x:c r="J6516" s="0">
        <x:f>'Historical Trades'!J6516</x:f>
      </x:c>
      <x:c r="K6516" s="0">
        <x:f>'Historical Trades'!K6516</x:f>
      </x:c>
      <x:c r="L6516" s="0">
        <x:f>'Historical Trades'!L6516</x:f>
      </x:c>
      <x:c r="M6516" s="0">
        <x:f>'Historical Trades'!M6516</x:f>
      </x:c>
      <x:c r="N6516" s="0">
        <x:f>CLEAN('Historical Trades'!O6516)</x:f>
      </x:c>
      <x:c r="P6516" s="14">
        <x:f>IF(G6516="sell",M6516,-M6516)</x:f>
      </x:c>
      <x:c r="Q6516" s="14">
        <x:f>VLOOKUP(N6516,'Currency Rates'!$A$3:$C$32,3,0)</x:f>
      </x:c>
      <x:c r="R6516" s="0">
        <x:f>IF(A6516="SPUS",0,IF(A6516="FWD",0,P6516/Q6516))</x:f>
      </x:c>
    </x:row>
    <x:row r="6517" spans="1:19" x14ac:dyDescent="0.3">
      <x:c r="A6517" s="0">
        <x:f>'Historical Trades'!A6517</x:f>
      </x:c>
      <x:c r="B6517" s="0">
        <x:f>'Historical Trades'!B6517</x:f>
      </x:c>
      <x:c r="C6517" s="23">
        <x:f>'Historical Trades'!C6517</x:f>
      </x:c>
      <x:c r="D6517" s="0">
        <x:f>'Historical Trades'!D6517</x:f>
      </x:c>
      <x:c r="E6517" s="23">
        <x:f>'Historical Trades'!E6517</x:f>
      </x:c>
      <x:c r="F6517" s="0">
        <x:f>'Historical Trades'!F6517</x:f>
      </x:c>
      <x:c r="G6517" s="0">
        <x:f>'Historical Trades'!G6517</x:f>
      </x:c>
      <x:c r="H6517" s="0">
        <x:f>'Historical Trades'!H6517</x:f>
      </x:c>
      <x:c r="I6517" s="0">
        <x:f>'Historical Trades'!I6517</x:f>
      </x:c>
      <x:c r="J6517" s="0">
        <x:f>'Historical Trades'!J6517</x:f>
      </x:c>
      <x:c r="K6517" s="0">
        <x:f>'Historical Trades'!K6517</x:f>
      </x:c>
      <x:c r="L6517" s="0">
        <x:f>'Historical Trades'!L6517</x:f>
      </x:c>
      <x:c r="M6517" s="0">
        <x:f>'Historical Trades'!M6517</x:f>
      </x:c>
      <x:c r="N6517" s="0">
        <x:f>CLEAN('Historical Trades'!O6517)</x:f>
      </x:c>
      <x:c r="P6517" s="14">
        <x:f>IF(G6517="sell",M6517,-M6517)</x:f>
      </x:c>
      <x:c r="Q6517" s="14">
        <x:f>VLOOKUP(N6517,'Currency Rates'!$A$3:$C$32,3,0)</x:f>
      </x:c>
      <x:c r="R6517" s="0">
        <x:f>IF(A6517="SPUS",0,IF(A6517="FWD",0,P6517/Q6517))</x:f>
      </x:c>
    </x:row>
    <x:row r="6518" spans="1:19" x14ac:dyDescent="0.3">
      <x:c r="A6518" s="0">
        <x:f>'Historical Trades'!A6518</x:f>
      </x:c>
      <x:c r="B6518" s="0">
        <x:f>'Historical Trades'!B6518</x:f>
      </x:c>
      <x:c r="C6518" s="23">
        <x:f>'Historical Trades'!C6518</x:f>
      </x:c>
      <x:c r="D6518" s="0">
        <x:f>'Historical Trades'!D6518</x:f>
      </x:c>
      <x:c r="E6518" s="23">
        <x:f>'Historical Trades'!E6518</x:f>
      </x:c>
      <x:c r="F6518" s="0">
        <x:f>'Historical Trades'!F6518</x:f>
      </x:c>
      <x:c r="G6518" s="0">
        <x:f>'Historical Trades'!G6518</x:f>
      </x:c>
      <x:c r="H6518" s="0">
        <x:f>'Historical Trades'!H6518</x:f>
      </x:c>
      <x:c r="I6518" s="0">
        <x:f>'Historical Trades'!I6518</x:f>
      </x:c>
      <x:c r="J6518" s="0">
        <x:f>'Historical Trades'!J6518</x:f>
      </x:c>
      <x:c r="K6518" s="0">
        <x:f>'Historical Trades'!K6518</x:f>
      </x:c>
      <x:c r="L6518" s="0">
        <x:f>'Historical Trades'!L6518</x:f>
      </x:c>
      <x:c r="M6518" s="0">
        <x:f>'Historical Trades'!M6518</x:f>
      </x:c>
      <x:c r="N6518" s="0">
        <x:f>CLEAN('Historical Trades'!O6518)</x:f>
      </x:c>
      <x:c r="P6518" s="14">
        <x:f>IF(G6518="sell",M6518,-M6518)</x:f>
      </x:c>
      <x:c r="Q6518" s="14">
        <x:f>VLOOKUP(N6518,'Currency Rates'!$A$3:$C$32,3,0)</x:f>
      </x:c>
      <x:c r="R6518" s="0">
        <x:f>IF(A6518="SPUS",0,IF(A6518="FWD",0,P6518/Q6518))</x:f>
      </x:c>
    </x:row>
    <x:row r="6519" spans="1:19" x14ac:dyDescent="0.3">
      <x:c r="A6519" s="0">
        <x:f>'Historical Trades'!A6519</x:f>
      </x:c>
      <x:c r="B6519" s="0">
        <x:f>'Historical Trades'!B6519</x:f>
      </x:c>
      <x:c r="C6519" s="23">
        <x:f>'Historical Trades'!C6519</x:f>
      </x:c>
      <x:c r="D6519" s="0">
        <x:f>'Historical Trades'!D6519</x:f>
      </x:c>
      <x:c r="E6519" s="23">
        <x:f>'Historical Trades'!E6519</x:f>
      </x:c>
      <x:c r="F6519" s="0">
        <x:f>'Historical Trades'!F6519</x:f>
      </x:c>
      <x:c r="G6519" s="0">
        <x:f>'Historical Trades'!G6519</x:f>
      </x:c>
      <x:c r="H6519" s="0">
        <x:f>'Historical Trades'!H6519</x:f>
      </x:c>
      <x:c r="I6519" s="0">
        <x:f>'Historical Trades'!I6519</x:f>
      </x:c>
      <x:c r="J6519" s="0">
        <x:f>'Historical Trades'!J6519</x:f>
      </x:c>
      <x:c r="K6519" s="0">
        <x:f>'Historical Trades'!K6519</x:f>
      </x:c>
      <x:c r="L6519" s="0">
        <x:f>'Historical Trades'!L6519</x:f>
      </x:c>
      <x:c r="M6519" s="0">
        <x:f>'Historical Trades'!M6519</x:f>
      </x:c>
      <x:c r="N6519" s="0">
        <x:f>CLEAN('Historical Trades'!O6519)</x:f>
      </x:c>
      <x:c r="P6519" s="14">
        <x:f>IF(G6519="sell",M6519,-M6519)</x:f>
      </x:c>
      <x:c r="Q6519" s="14">
        <x:f>VLOOKUP(N6519,'Currency Rates'!$A$3:$C$32,3,0)</x:f>
      </x:c>
      <x:c r="R6519" s="0">
        <x:f>IF(A6519="SPUS",0,IF(A6519="FWD",0,P6519/Q6519))</x:f>
      </x:c>
    </x:row>
    <x:row r="6520" spans="1:19" x14ac:dyDescent="0.3">
      <x:c r="A6520" s="0">
        <x:f>'Historical Trades'!A6520</x:f>
      </x:c>
      <x:c r="B6520" s="0">
        <x:f>'Historical Trades'!B6520</x:f>
      </x:c>
      <x:c r="C6520" s="23">
        <x:f>'Historical Trades'!C6520</x:f>
      </x:c>
      <x:c r="D6520" s="0">
        <x:f>'Historical Trades'!D6520</x:f>
      </x:c>
      <x:c r="E6520" s="23">
        <x:f>'Historical Trades'!E6520</x:f>
      </x:c>
      <x:c r="F6520" s="0">
        <x:f>'Historical Trades'!F6520</x:f>
      </x:c>
      <x:c r="G6520" s="0">
        <x:f>'Historical Trades'!G6520</x:f>
      </x:c>
      <x:c r="H6520" s="0">
        <x:f>'Historical Trades'!H6520</x:f>
      </x:c>
      <x:c r="I6520" s="0">
        <x:f>'Historical Trades'!I6520</x:f>
      </x:c>
      <x:c r="J6520" s="0">
        <x:f>'Historical Trades'!J6520</x:f>
      </x:c>
      <x:c r="K6520" s="0">
        <x:f>'Historical Trades'!K6520</x:f>
      </x:c>
      <x:c r="L6520" s="0">
        <x:f>'Historical Trades'!L6520</x:f>
      </x:c>
      <x:c r="M6520" s="0">
        <x:f>'Historical Trades'!M6520</x:f>
      </x:c>
      <x:c r="N6520" s="0">
        <x:f>CLEAN('Historical Trades'!O6520)</x:f>
      </x:c>
      <x:c r="P6520" s="14">
        <x:f>IF(G6520="sell",M6520,-M6520)</x:f>
      </x:c>
      <x:c r="Q6520" s="14">
        <x:f>VLOOKUP(N6520,'Currency Rates'!$A$3:$C$32,3,0)</x:f>
      </x:c>
      <x:c r="R6520" s="0">
        <x:f>IF(A6520="SPUS",0,IF(A6520="FWD",0,P6520/Q6520))</x:f>
      </x:c>
    </x:row>
    <x:row r="6521" spans="1:19" x14ac:dyDescent="0.3">
      <x:c r="A6521" s="0">
        <x:f>'Historical Trades'!A6521</x:f>
      </x:c>
      <x:c r="B6521" s="0">
        <x:f>'Historical Trades'!B6521</x:f>
      </x:c>
      <x:c r="C6521" s="23">
        <x:f>'Historical Trades'!C6521</x:f>
      </x:c>
      <x:c r="D6521" s="0">
        <x:f>'Historical Trades'!D6521</x:f>
      </x:c>
      <x:c r="E6521" s="23">
        <x:f>'Historical Trades'!E6521</x:f>
      </x:c>
      <x:c r="F6521" s="0">
        <x:f>'Historical Trades'!F6521</x:f>
      </x:c>
      <x:c r="G6521" s="0">
        <x:f>'Historical Trades'!G6521</x:f>
      </x:c>
      <x:c r="H6521" s="0">
        <x:f>'Historical Trades'!H6521</x:f>
      </x:c>
      <x:c r="I6521" s="0">
        <x:f>'Historical Trades'!I6521</x:f>
      </x:c>
      <x:c r="J6521" s="0">
        <x:f>'Historical Trades'!J6521</x:f>
      </x:c>
      <x:c r="K6521" s="0">
        <x:f>'Historical Trades'!K6521</x:f>
      </x:c>
      <x:c r="L6521" s="0">
        <x:f>'Historical Trades'!L6521</x:f>
      </x:c>
      <x:c r="M6521" s="0">
        <x:f>'Historical Trades'!M6521</x:f>
      </x:c>
      <x:c r="N6521" s="0">
        <x:f>CLEAN('Historical Trades'!O6521)</x:f>
      </x:c>
      <x:c r="P6521" s="14">
        <x:f>IF(G6521="sell",M6521,-M6521)</x:f>
      </x:c>
      <x:c r="Q6521" s="14">
        <x:f>VLOOKUP(N6521,'Currency Rates'!$A$3:$C$32,3,0)</x:f>
      </x:c>
      <x:c r="R6521" s="0">
        <x:f>IF(A6521="SPUS",0,IF(A6521="FWD",0,P6521/Q6521))</x:f>
      </x:c>
    </x:row>
    <x:row r="6522" spans="1:19" x14ac:dyDescent="0.3">
      <x:c r="A6522" s="0">
        <x:f>'Historical Trades'!A6522</x:f>
      </x:c>
      <x:c r="B6522" s="0">
        <x:f>'Historical Trades'!B6522</x:f>
      </x:c>
      <x:c r="C6522" s="23">
        <x:f>'Historical Trades'!C6522</x:f>
      </x:c>
      <x:c r="D6522" s="0">
        <x:f>'Historical Trades'!D6522</x:f>
      </x:c>
      <x:c r="E6522" s="23">
        <x:f>'Historical Trades'!E6522</x:f>
      </x:c>
      <x:c r="F6522" s="0">
        <x:f>'Historical Trades'!F6522</x:f>
      </x:c>
      <x:c r="G6522" s="0">
        <x:f>'Historical Trades'!G6522</x:f>
      </x:c>
      <x:c r="H6522" s="0">
        <x:f>'Historical Trades'!H6522</x:f>
      </x:c>
      <x:c r="I6522" s="0">
        <x:f>'Historical Trades'!I6522</x:f>
      </x:c>
      <x:c r="J6522" s="0">
        <x:f>'Historical Trades'!J6522</x:f>
      </x:c>
      <x:c r="K6522" s="0">
        <x:f>'Historical Trades'!K6522</x:f>
      </x:c>
      <x:c r="L6522" s="0">
        <x:f>'Historical Trades'!L6522</x:f>
      </x:c>
      <x:c r="M6522" s="0">
        <x:f>'Historical Trades'!M6522</x:f>
      </x:c>
      <x:c r="N6522" s="0">
        <x:f>CLEAN('Historical Trades'!O6522)</x:f>
      </x:c>
      <x:c r="P6522" s="14">
        <x:f>IF(G6522="sell",M6522,-M6522)</x:f>
      </x:c>
      <x:c r="Q6522" s="14">
        <x:f>VLOOKUP(N6522,'Currency Rates'!$A$3:$C$32,3,0)</x:f>
      </x:c>
      <x:c r="R6522" s="0">
        <x:f>IF(A6522="SPUS",0,IF(A6522="FWD",0,P6522/Q6522))</x:f>
      </x:c>
    </x:row>
    <x:row r="6523" spans="1:19" x14ac:dyDescent="0.3">
      <x:c r="A6523" s="0">
        <x:f>'Historical Trades'!A6523</x:f>
      </x:c>
      <x:c r="B6523" s="0">
        <x:f>'Historical Trades'!B6523</x:f>
      </x:c>
      <x:c r="C6523" s="23">
        <x:f>'Historical Trades'!C6523</x:f>
      </x:c>
      <x:c r="D6523" s="0">
        <x:f>'Historical Trades'!D6523</x:f>
      </x:c>
      <x:c r="E6523" s="23">
        <x:f>'Historical Trades'!E6523</x:f>
      </x:c>
      <x:c r="F6523" s="0">
        <x:f>'Historical Trades'!F6523</x:f>
      </x:c>
      <x:c r="G6523" s="0">
        <x:f>'Historical Trades'!G6523</x:f>
      </x:c>
      <x:c r="H6523" s="0">
        <x:f>'Historical Trades'!H6523</x:f>
      </x:c>
      <x:c r="I6523" s="0">
        <x:f>'Historical Trades'!I6523</x:f>
      </x:c>
      <x:c r="J6523" s="0">
        <x:f>'Historical Trades'!J6523</x:f>
      </x:c>
      <x:c r="K6523" s="0">
        <x:f>'Historical Trades'!K6523</x:f>
      </x:c>
      <x:c r="L6523" s="0">
        <x:f>'Historical Trades'!L6523</x:f>
      </x:c>
      <x:c r="M6523" s="0">
        <x:f>'Historical Trades'!M6523</x:f>
      </x:c>
      <x:c r="N6523" s="0">
        <x:f>CLEAN('Historical Trades'!O6523)</x:f>
      </x:c>
      <x:c r="P6523" s="14">
        <x:f>IF(G6523="sell",M6523,-M6523)</x:f>
      </x:c>
      <x:c r="Q6523" s="14">
        <x:f>VLOOKUP(N6523,'Currency Rates'!$A$3:$C$32,3,0)</x:f>
      </x:c>
      <x:c r="R6523" s="0">
        <x:f>IF(A6523="SPUS",0,IF(A6523="FWD",0,P6523/Q6523))</x:f>
      </x:c>
    </x:row>
    <x:row r="6524" spans="1:19" x14ac:dyDescent="0.3">
      <x:c r="A6524" s="0">
        <x:f>'Historical Trades'!A6524</x:f>
      </x:c>
      <x:c r="B6524" s="0">
        <x:f>'Historical Trades'!B6524</x:f>
      </x:c>
      <x:c r="C6524" s="23">
        <x:f>'Historical Trades'!C6524</x:f>
      </x:c>
      <x:c r="D6524" s="0">
        <x:f>'Historical Trades'!D6524</x:f>
      </x:c>
      <x:c r="E6524" s="23">
        <x:f>'Historical Trades'!E6524</x:f>
      </x:c>
      <x:c r="F6524" s="0">
        <x:f>'Historical Trades'!F6524</x:f>
      </x:c>
      <x:c r="G6524" s="0">
        <x:f>'Historical Trades'!G6524</x:f>
      </x:c>
      <x:c r="H6524" s="0">
        <x:f>'Historical Trades'!H6524</x:f>
      </x:c>
      <x:c r="I6524" s="0">
        <x:f>'Historical Trades'!I6524</x:f>
      </x:c>
      <x:c r="J6524" s="0">
        <x:f>'Historical Trades'!J6524</x:f>
      </x:c>
      <x:c r="K6524" s="0">
        <x:f>'Historical Trades'!K6524</x:f>
      </x:c>
      <x:c r="L6524" s="0">
        <x:f>'Historical Trades'!L6524</x:f>
      </x:c>
      <x:c r="M6524" s="0">
        <x:f>'Historical Trades'!M6524</x:f>
      </x:c>
      <x:c r="N6524" s="0">
        <x:f>CLEAN('Historical Trades'!O6524)</x:f>
      </x:c>
      <x:c r="P6524" s="14">
        <x:f>IF(G6524="sell",M6524,-M6524)</x:f>
      </x:c>
      <x:c r="Q6524" s="14">
        <x:f>VLOOKUP(N6524,'Currency Rates'!$A$3:$C$32,3,0)</x:f>
      </x:c>
      <x:c r="R6524" s="0">
        <x:f>IF(A6524="SPUS",0,IF(A6524="FWD",0,P6524/Q6524))</x:f>
      </x:c>
    </x:row>
    <x:row r="6525" spans="1:19" x14ac:dyDescent="0.3">
      <x:c r="A6525" s="0">
        <x:f>'Historical Trades'!A6525</x:f>
      </x:c>
      <x:c r="B6525" s="0">
        <x:f>'Historical Trades'!B6525</x:f>
      </x:c>
      <x:c r="C6525" s="23">
        <x:f>'Historical Trades'!C6525</x:f>
      </x:c>
      <x:c r="D6525" s="0">
        <x:f>'Historical Trades'!D6525</x:f>
      </x:c>
      <x:c r="E6525" s="23">
        <x:f>'Historical Trades'!E6525</x:f>
      </x:c>
      <x:c r="F6525" s="0">
        <x:f>'Historical Trades'!F6525</x:f>
      </x:c>
      <x:c r="G6525" s="0">
        <x:f>'Historical Trades'!G6525</x:f>
      </x:c>
      <x:c r="H6525" s="0">
        <x:f>'Historical Trades'!H6525</x:f>
      </x:c>
      <x:c r="I6525" s="0">
        <x:f>'Historical Trades'!I6525</x:f>
      </x:c>
      <x:c r="J6525" s="0">
        <x:f>'Historical Trades'!J6525</x:f>
      </x:c>
      <x:c r="K6525" s="0">
        <x:f>'Historical Trades'!K6525</x:f>
      </x:c>
      <x:c r="L6525" s="0">
        <x:f>'Historical Trades'!L6525</x:f>
      </x:c>
      <x:c r="M6525" s="0">
        <x:f>'Historical Trades'!M6525</x:f>
      </x:c>
      <x:c r="N6525" s="0">
        <x:f>CLEAN('Historical Trades'!O6525)</x:f>
      </x:c>
      <x:c r="P6525" s="14">
        <x:f>IF(G6525="sell",M6525,-M6525)</x:f>
      </x:c>
      <x:c r="Q6525" s="14">
        <x:f>VLOOKUP(N6525,'Currency Rates'!$A$3:$C$32,3,0)</x:f>
      </x:c>
      <x:c r="R6525" s="0">
        <x:f>IF(A6525="SPUS",0,IF(A6525="FWD",0,P6525/Q6525))</x:f>
      </x:c>
    </x:row>
    <x:row r="6526" spans="1:19" x14ac:dyDescent="0.3">
      <x:c r="A6526" s="0">
        <x:f>'Historical Trades'!A6526</x:f>
      </x:c>
      <x:c r="B6526" s="0">
        <x:f>'Historical Trades'!B6526</x:f>
      </x:c>
      <x:c r="C6526" s="23">
        <x:f>'Historical Trades'!C6526</x:f>
      </x:c>
      <x:c r="D6526" s="0">
        <x:f>'Historical Trades'!D6526</x:f>
      </x:c>
      <x:c r="E6526" s="23">
        <x:f>'Historical Trades'!E6526</x:f>
      </x:c>
      <x:c r="F6526" s="0">
        <x:f>'Historical Trades'!F6526</x:f>
      </x:c>
      <x:c r="G6526" s="0">
        <x:f>'Historical Trades'!G6526</x:f>
      </x:c>
      <x:c r="H6526" s="0">
        <x:f>'Historical Trades'!H6526</x:f>
      </x:c>
      <x:c r="I6526" s="0">
        <x:f>'Historical Trades'!I6526</x:f>
      </x:c>
      <x:c r="J6526" s="0">
        <x:f>'Historical Trades'!J6526</x:f>
      </x:c>
      <x:c r="K6526" s="0">
        <x:f>'Historical Trades'!K6526</x:f>
      </x:c>
      <x:c r="L6526" s="0">
        <x:f>'Historical Trades'!L6526</x:f>
      </x:c>
      <x:c r="M6526" s="0">
        <x:f>'Historical Trades'!M6526</x:f>
      </x:c>
      <x:c r="N6526" s="0">
        <x:f>CLEAN('Historical Trades'!O6526)</x:f>
      </x:c>
      <x:c r="P6526" s="14">
        <x:f>IF(G6526="sell",M6526,-M6526)</x:f>
      </x:c>
      <x:c r="Q6526" s="14">
        <x:f>VLOOKUP(N6526,'Currency Rates'!$A$3:$C$32,3,0)</x:f>
      </x:c>
      <x:c r="R6526" s="0">
        <x:f>IF(A6526="SPUS",0,IF(A6526="FWD",0,P6526/Q6526))</x:f>
      </x:c>
    </x:row>
    <x:row r="6527" spans="1:19" x14ac:dyDescent="0.3">
      <x:c r="A6527" s="0">
        <x:f>'Historical Trades'!A6527</x:f>
      </x:c>
      <x:c r="B6527" s="0">
        <x:f>'Historical Trades'!B6527</x:f>
      </x:c>
      <x:c r="C6527" s="23">
        <x:f>'Historical Trades'!C6527</x:f>
      </x:c>
      <x:c r="D6527" s="0">
        <x:f>'Historical Trades'!D6527</x:f>
      </x:c>
      <x:c r="E6527" s="23">
        <x:f>'Historical Trades'!E6527</x:f>
      </x:c>
      <x:c r="F6527" s="0">
        <x:f>'Historical Trades'!F6527</x:f>
      </x:c>
      <x:c r="G6527" s="0">
        <x:f>'Historical Trades'!G6527</x:f>
      </x:c>
      <x:c r="H6527" s="0">
        <x:f>'Historical Trades'!H6527</x:f>
      </x:c>
      <x:c r="I6527" s="0">
        <x:f>'Historical Trades'!I6527</x:f>
      </x:c>
      <x:c r="J6527" s="0">
        <x:f>'Historical Trades'!J6527</x:f>
      </x:c>
      <x:c r="K6527" s="0">
        <x:f>'Historical Trades'!K6527</x:f>
      </x:c>
      <x:c r="L6527" s="0">
        <x:f>'Historical Trades'!L6527</x:f>
      </x:c>
      <x:c r="M6527" s="0">
        <x:f>'Historical Trades'!M6527</x:f>
      </x:c>
      <x:c r="N6527" s="0">
        <x:f>CLEAN('Historical Trades'!O6527)</x:f>
      </x:c>
      <x:c r="P6527" s="14">
        <x:f>IF(G6527="sell",M6527,-M6527)</x:f>
      </x:c>
      <x:c r="Q6527" s="14">
        <x:f>VLOOKUP(N6527,'Currency Rates'!$A$3:$C$32,3,0)</x:f>
      </x:c>
      <x:c r="R6527" s="0">
        <x:f>IF(A6527="SPUS",0,IF(A6527="FWD",0,P6527/Q6527))</x:f>
      </x:c>
    </x:row>
    <x:row r="6528" spans="1:19" x14ac:dyDescent="0.3">
      <x:c r="A6528" s="0">
        <x:f>'Historical Trades'!A6528</x:f>
      </x:c>
      <x:c r="B6528" s="0">
        <x:f>'Historical Trades'!B6528</x:f>
      </x:c>
      <x:c r="C6528" s="23">
        <x:f>'Historical Trades'!C6528</x:f>
      </x:c>
      <x:c r="D6528" s="0">
        <x:f>'Historical Trades'!D6528</x:f>
      </x:c>
      <x:c r="E6528" s="23">
        <x:f>'Historical Trades'!E6528</x:f>
      </x:c>
      <x:c r="F6528" s="0">
        <x:f>'Historical Trades'!F6528</x:f>
      </x:c>
      <x:c r="G6528" s="0">
        <x:f>'Historical Trades'!G6528</x:f>
      </x:c>
      <x:c r="H6528" s="0">
        <x:f>'Historical Trades'!H6528</x:f>
      </x:c>
      <x:c r="I6528" s="0">
        <x:f>'Historical Trades'!I6528</x:f>
      </x:c>
      <x:c r="J6528" s="0">
        <x:f>'Historical Trades'!J6528</x:f>
      </x:c>
      <x:c r="K6528" s="0">
        <x:f>'Historical Trades'!K6528</x:f>
      </x:c>
      <x:c r="L6528" s="0">
        <x:f>'Historical Trades'!L6528</x:f>
      </x:c>
      <x:c r="M6528" s="0">
        <x:f>'Historical Trades'!M6528</x:f>
      </x:c>
      <x:c r="N6528" s="0">
        <x:f>CLEAN('Historical Trades'!O6528)</x:f>
      </x:c>
      <x:c r="P6528" s="14">
        <x:f>IF(G6528="sell",M6528,-M6528)</x:f>
      </x:c>
      <x:c r="Q6528" s="14">
        <x:f>VLOOKUP(N6528,'Currency Rates'!$A$3:$C$32,3,0)</x:f>
      </x:c>
      <x:c r="R6528" s="0">
        <x:f>IF(A6528="SPUS",0,IF(A6528="FWD",0,P6528/Q6528))</x:f>
      </x:c>
    </x:row>
    <x:row r="6529" spans="1:19" x14ac:dyDescent="0.3">
      <x:c r="A6529" s="0">
        <x:f>'Historical Trades'!A6529</x:f>
      </x:c>
      <x:c r="B6529" s="0">
        <x:f>'Historical Trades'!B6529</x:f>
      </x:c>
      <x:c r="C6529" s="23">
        <x:f>'Historical Trades'!C6529</x:f>
      </x:c>
      <x:c r="D6529" s="0">
        <x:f>'Historical Trades'!D6529</x:f>
      </x:c>
      <x:c r="E6529" s="23">
        <x:f>'Historical Trades'!E6529</x:f>
      </x:c>
      <x:c r="F6529" s="0">
        <x:f>'Historical Trades'!F6529</x:f>
      </x:c>
      <x:c r="G6529" s="0">
        <x:f>'Historical Trades'!G6529</x:f>
      </x:c>
      <x:c r="H6529" s="0">
        <x:f>'Historical Trades'!H6529</x:f>
      </x:c>
      <x:c r="I6529" s="0">
        <x:f>'Historical Trades'!I6529</x:f>
      </x:c>
      <x:c r="J6529" s="0">
        <x:f>'Historical Trades'!J6529</x:f>
      </x:c>
      <x:c r="K6529" s="0">
        <x:f>'Historical Trades'!K6529</x:f>
      </x:c>
      <x:c r="L6529" s="0">
        <x:f>'Historical Trades'!L6529</x:f>
      </x:c>
      <x:c r="M6529" s="0">
        <x:f>'Historical Trades'!M6529</x:f>
      </x:c>
      <x:c r="N6529" s="0">
        <x:f>CLEAN('Historical Trades'!O6529)</x:f>
      </x:c>
      <x:c r="P6529" s="14">
        <x:f>IF(G6529="sell",M6529,-M6529)</x:f>
      </x:c>
      <x:c r="Q6529" s="14">
        <x:f>VLOOKUP(N6529,'Currency Rates'!$A$3:$C$32,3,0)</x:f>
      </x:c>
      <x:c r="R6529" s="0">
        <x:f>IF(A6529="SPUS",0,IF(A6529="FWD",0,P6529/Q6529))</x:f>
      </x:c>
    </x:row>
    <x:row r="6530" spans="1:19" x14ac:dyDescent="0.3">
      <x:c r="A6530" s="0">
        <x:f>'Historical Trades'!A6530</x:f>
      </x:c>
      <x:c r="B6530" s="0">
        <x:f>'Historical Trades'!B6530</x:f>
      </x:c>
      <x:c r="C6530" s="23">
        <x:f>'Historical Trades'!C6530</x:f>
      </x:c>
      <x:c r="D6530" s="0">
        <x:f>'Historical Trades'!D6530</x:f>
      </x:c>
      <x:c r="E6530" s="23">
        <x:f>'Historical Trades'!E6530</x:f>
      </x:c>
      <x:c r="F6530" s="0">
        <x:f>'Historical Trades'!F6530</x:f>
      </x:c>
      <x:c r="G6530" s="0">
        <x:f>'Historical Trades'!G6530</x:f>
      </x:c>
      <x:c r="H6530" s="0">
        <x:f>'Historical Trades'!H6530</x:f>
      </x:c>
      <x:c r="I6530" s="0">
        <x:f>'Historical Trades'!I6530</x:f>
      </x:c>
      <x:c r="J6530" s="0">
        <x:f>'Historical Trades'!J6530</x:f>
      </x:c>
      <x:c r="K6530" s="0">
        <x:f>'Historical Trades'!K6530</x:f>
      </x:c>
      <x:c r="L6530" s="0">
        <x:f>'Historical Trades'!L6530</x:f>
      </x:c>
      <x:c r="M6530" s="0">
        <x:f>'Historical Trades'!M6530</x:f>
      </x:c>
      <x:c r="N6530" s="0">
        <x:f>CLEAN('Historical Trades'!O6530)</x:f>
      </x:c>
      <x:c r="P6530" s="14">
        <x:f>IF(G6530="sell",M6530,-M6530)</x:f>
      </x:c>
      <x:c r="Q6530" s="14">
        <x:f>VLOOKUP(N6530,'Currency Rates'!$A$3:$C$32,3,0)</x:f>
      </x:c>
      <x:c r="R6530" s="0">
        <x:f>IF(A6530="SPUS",0,IF(A6530="FWD",0,P6530/Q6530))</x:f>
      </x:c>
    </x:row>
    <x:row r="6531" spans="1:19" x14ac:dyDescent="0.3">
      <x:c r="A6531" s="0">
        <x:f>'Historical Trades'!A6531</x:f>
      </x:c>
      <x:c r="B6531" s="0">
        <x:f>'Historical Trades'!B6531</x:f>
      </x:c>
      <x:c r="C6531" s="23">
        <x:f>'Historical Trades'!C6531</x:f>
      </x:c>
      <x:c r="D6531" s="0">
        <x:f>'Historical Trades'!D6531</x:f>
      </x:c>
      <x:c r="E6531" s="23">
        <x:f>'Historical Trades'!E6531</x:f>
      </x:c>
      <x:c r="F6531" s="0">
        <x:f>'Historical Trades'!F6531</x:f>
      </x:c>
      <x:c r="G6531" s="0">
        <x:f>'Historical Trades'!G6531</x:f>
      </x:c>
      <x:c r="H6531" s="0">
        <x:f>'Historical Trades'!H6531</x:f>
      </x:c>
      <x:c r="I6531" s="0">
        <x:f>'Historical Trades'!I6531</x:f>
      </x:c>
      <x:c r="J6531" s="0">
        <x:f>'Historical Trades'!J6531</x:f>
      </x:c>
      <x:c r="K6531" s="0">
        <x:f>'Historical Trades'!K6531</x:f>
      </x:c>
      <x:c r="L6531" s="0">
        <x:f>'Historical Trades'!L6531</x:f>
      </x:c>
      <x:c r="M6531" s="0">
        <x:f>'Historical Trades'!M6531</x:f>
      </x:c>
      <x:c r="N6531" s="0">
        <x:f>CLEAN('Historical Trades'!O6531)</x:f>
      </x:c>
      <x:c r="P6531" s="14">
        <x:f>IF(G6531="sell",M6531,-M6531)</x:f>
      </x:c>
      <x:c r="Q6531" s="14">
        <x:f>VLOOKUP(N6531,'Currency Rates'!$A$3:$C$32,3,0)</x:f>
      </x:c>
      <x:c r="R6531" s="0">
        <x:f>IF(A6531="SPUS",0,IF(A6531="FWD",0,P6531/Q6531))</x:f>
      </x:c>
    </x:row>
    <x:row r="6532" spans="1:19" x14ac:dyDescent="0.3">
      <x:c r="A6532" s="0">
        <x:f>'Historical Trades'!A6532</x:f>
      </x:c>
      <x:c r="B6532" s="0">
        <x:f>'Historical Trades'!B6532</x:f>
      </x:c>
      <x:c r="C6532" s="23">
        <x:f>'Historical Trades'!C6532</x:f>
      </x:c>
      <x:c r="D6532" s="0">
        <x:f>'Historical Trades'!D6532</x:f>
      </x:c>
      <x:c r="E6532" s="23">
        <x:f>'Historical Trades'!E6532</x:f>
      </x:c>
      <x:c r="F6532" s="0">
        <x:f>'Historical Trades'!F6532</x:f>
      </x:c>
      <x:c r="G6532" s="0">
        <x:f>'Historical Trades'!G6532</x:f>
      </x:c>
      <x:c r="H6532" s="0">
        <x:f>'Historical Trades'!H6532</x:f>
      </x:c>
      <x:c r="I6532" s="0">
        <x:f>'Historical Trades'!I6532</x:f>
      </x:c>
      <x:c r="J6532" s="0">
        <x:f>'Historical Trades'!J6532</x:f>
      </x:c>
      <x:c r="K6532" s="0">
        <x:f>'Historical Trades'!K6532</x:f>
      </x:c>
      <x:c r="L6532" s="0">
        <x:f>'Historical Trades'!L6532</x:f>
      </x:c>
      <x:c r="M6532" s="0">
        <x:f>'Historical Trades'!M6532</x:f>
      </x:c>
      <x:c r="N6532" s="0">
        <x:f>CLEAN('Historical Trades'!O6532)</x:f>
      </x:c>
      <x:c r="P6532" s="14">
        <x:f>IF(G6532="sell",M6532,-M6532)</x:f>
      </x:c>
      <x:c r="Q6532" s="14">
        <x:f>VLOOKUP(N6532,'Currency Rates'!$A$3:$C$32,3,0)</x:f>
      </x:c>
      <x:c r="R6532" s="0">
        <x:f>IF(A6532="SPUS",0,IF(A6532="FWD",0,P6532/Q6532))</x:f>
      </x:c>
    </x:row>
    <x:row r="6533" spans="1:19" x14ac:dyDescent="0.3">
      <x:c r="A6533" s="0">
        <x:f>'Historical Trades'!A6533</x:f>
      </x:c>
      <x:c r="B6533" s="0">
        <x:f>'Historical Trades'!B6533</x:f>
      </x:c>
      <x:c r="C6533" s="23">
        <x:f>'Historical Trades'!C6533</x:f>
      </x:c>
      <x:c r="D6533" s="0">
        <x:f>'Historical Trades'!D6533</x:f>
      </x:c>
      <x:c r="E6533" s="23">
        <x:f>'Historical Trades'!E6533</x:f>
      </x:c>
      <x:c r="F6533" s="0">
        <x:f>'Historical Trades'!F6533</x:f>
      </x:c>
      <x:c r="G6533" s="0">
        <x:f>'Historical Trades'!G6533</x:f>
      </x:c>
      <x:c r="H6533" s="0">
        <x:f>'Historical Trades'!H6533</x:f>
      </x:c>
      <x:c r="I6533" s="0">
        <x:f>'Historical Trades'!I6533</x:f>
      </x:c>
      <x:c r="J6533" s="0">
        <x:f>'Historical Trades'!J6533</x:f>
      </x:c>
      <x:c r="K6533" s="0">
        <x:f>'Historical Trades'!K6533</x:f>
      </x:c>
      <x:c r="L6533" s="0">
        <x:f>'Historical Trades'!L6533</x:f>
      </x:c>
      <x:c r="M6533" s="0">
        <x:f>'Historical Trades'!M6533</x:f>
      </x:c>
      <x:c r="N6533" s="0">
        <x:f>CLEAN('Historical Trades'!O6533)</x:f>
      </x:c>
      <x:c r="P6533" s="14">
        <x:f>IF(G6533="sell",M6533,-M6533)</x:f>
      </x:c>
      <x:c r="Q6533" s="14">
        <x:f>VLOOKUP(N6533,'Currency Rates'!$A$3:$C$32,3,0)</x:f>
      </x:c>
      <x:c r="R6533" s="0">
        <x:f>IF(A6533="SPUS",0,IF(A6533="FWD",0,P6533/Q6533))</x:f>
      </x:c>
    </x:row>
    <x:row r="6534" spans="1:19" x14ac:dyDescent="0.3">
      <x:c r="A6534" s="0">
        <x:f>'Historical Trades'!A6534</x:f>
      </x:c>
      <x:c r="B6534" s="0">
        <x:f>'Historical Trades'!B6534</x:f>
      </x:c>
      <x:c r="C6534" s="23">
        <x:f>'Historical Trades'!C6534</x:f>
      </x:c>
      <x:c r="D6534" s="0">
        <x:f>'Historical Trades'!D6534</x:f>
      </x:c>
      <x:c r="E6534" s="23">
        <x:f>'Historical Trades'!E6534</x:f>
      </x:c>
      <x:c r="F6534" s="0">
        <x:f>'Historical Trades'!F6534</x:f>
      </x:c>
      <x:c r="G6534" s="0">
        <x:f>'Historical Trades'!G6534</x:f>
      </x:c>
      <x:c r="H6534" s="0">
        <x:f>'Historical Trades'!H6534</x:f>
      </x:c>
      <x:c r="I6534" s="0">
        <x:f>'Historical Trades'!I6534</x:f>
      </x:c>
      <x:c r="J6534" s="0">
        <x:f>'Historical Trades'!J6534</x:f>
      </x:c>
      <x:c r="K6534" s="0">
        <x:f>'Historical Trades'!K6534</x:f>
      </x:c>
      <x:c r="L6534" s="0">
        <x:f>'Historical Trades'!L6534</x:f>
      </x:c>
      <x:c r="M6534" s="0">
        <x:f>'Historical Trades'!M6534</x:f>
      </x:c>
      <x:c r="N6534" s="0">
        <x:f>CLEAN('Historical Trades'!O6534)</x:f>
      </x:c>
      <x:c r="P6534" s="14">
        <x:f>IF(G6534="sell",M6534,-M6534)</x:f>
      </x:c>
      <x:c r="Q6534" s="14">
        <x:f>VLOOKUP(N6534,'Currency Rates'!$A$3:$C$32,3,0)</x:f>
      </x:c>
      <x:c r="R6534" s="0">
        <x:f>IF(A6534="SPUS",0,IF(A6534="FWD",0,P6534/Q6534))</x:f>
      </x:c>
    </x:row>
    <x:row r="6535" spans="1:19" x14ac:dyDescent="0.3">
      <x:c r="A6535" s="0">
        <x:f>'Historical Trades'!A6535</x:f>
      </x:c>
      <x:c r="B6535" s="0">
        <x:f>'Historical Trades'!B6535</x:f>
      </x:c>
      <x:c r="C6535" s="23">
        <x:f>'Historical Trades'!C6535</x:f>
      </x:c>
      <x:c r="D6535" s="0">
        <x:f>'Historical Trades'!D6535</x:f>
      </x:c>
      <x:c r="E6535" s="23">
        <x:f>'Historical Trades'!E6535</x:f>
      </x:c>
      <x:c r="F6535" s="0">
        <x:f>'Historical Trades'!F6535</x:f>
      </x:c>
      <x:c r="G6535" s="0">
        <x:f>'Historical Trades'!G6535</x:f>
      </x:c>
      <x:c r="H6535" s="0">
        <x:f>'Historical Trades'!H6535</x:f>
      </x:c>
      <x:c r="I6535" s="0">
        <x:f>'Historical Trades'!I6535</x:f>
      </x:c>
      <x:c r="J6535" s="0">
        <x:f>'Historical Trades'!J6535</x:f>
      </x:c>
      <x:c r="K6535" s="0">
        <x:f>'Historical Trades'!K6535</x:f>
      </x:c>
      <x:c r="L6535" s="0">
        <x:f>'Historical Trades'!L6535</x:f>
      </x:c>
      <x:c r="M6535" s="0">
        <x:f>'Historical Trades'!M6535</x:f>
      </x:c>
      <x:c r="N6535" s="0">
        <x:f>CLEAN('Historical Trades'!O6535)</x:f>
      </x:c>
      <x:c r="P6535" s="14">
        <x:f>IF(G6535="sell",M6535,-M6535)</x:f>
      </x:c>
      <x:c r="Q6535" s="14">
        <x:f>VLOOKUP(N6535,'Currency Rates'!$A$3:$C$32,3,0)</x:f>
      </x:c>
      <x:c r="R6535" s="0">
        <x:f>IF(A6535="SPUS",0,IF(A6535="FWD",0,P6535/Q6535))</x:f>
      </x:c>
    </x:row>
    <x:row r="6536" spans="1:19" x14ac:dyDescent="0.3">
      <x:c r="A6536" s="0">
        <x:f>'Historical Trades'!A6536</x:f>
      </x:c>
      <x:c r="B6536" s="0">
        <x:f>'Historical Trades'!B6536</x:f>
      </x:c>
      <x:c r="C6536" s="23">
        <x:f>'Historical Trades'!C6536</x:f>
      </x:c>
      <x:c r="D6536" s="0">
        <x:f>'Historical Trades'!D6536</x:f>
      </x:c>
      <x:c r="E6536" s="23">
        <x:f>'Historical Trades'!E6536</x:f>
      </x:c>
      <x:c r="F6536" s="0">
        <x:f>'Historical Trades'!F6536</x:f>
      </x:c>
      <x:c r="G6536" s="0">
        <x:f>'Historical Trades'!G6536</x:f>
      </x:c>
      <x:c r="H6536" s="0">
        <x:f>'Historical Trades'!H6536</x:f>
      </x:c>
      <x:c r="I6536" s="0">
        <x:f>'Historical Trades'!I6536</x:f>
      </x:c>
      <x:c r="J6536" s="0">
        <x:f>'Historical Trades'!J6536</x:f>
      </x:c>
      <x:c r="K6536" s="0">
        <x:f>'Historical Trades'!K6536</x:f>
      </x:c>
      <x:c r="L6536" s="0">
        <x:f>'Historical Trades'!L6536</x:f>
      </x:c>
      <x:c r="M6536" s="0">
        <x:f>'Historical Trades'!M6536</x:f>
      </x:c>
      <x:c r="N6536" s="0">
        <x:f>CLEAN('Historical Trades'!O6536)</x:f>
      </x:c>
      <x:c r="P6536" s="14">
        <x:f>IF(G6536="sell",M6536,-M6536)</x:f>
      </x:c>
      <x:c r="Q6536" s="14">
        <x:f>VLOOKUP(N6536,'Currency Rates'!$A$3:$C$32,3,0)</x:f>
      </x:c>
      <x:c r="R6536" s="0">
        <x:f>IF(A6536="SPUS",0,IF(A6536="FWD",0,P6536/Q6536))</x:f>
      </x:c>
    </x:row>
    <x:row r="6537" spans="1:19" x14ac:dyDescent="0.3">
      <x:c r="A6537" s="0">
        <x:f>'Historical Trades'!A6537</x:f>
      </x:c>
      <x:c r="B6537" s="0">
        <x:f>'Historical Trades'!B6537</x:f>
      </x:c>
      <x:c r="C6537" s="23">
        <x:f>'Historical Trades'!C6537</x:f>
      </x:c>
      <x:c r="D6537" s="0">
        <x:f>'Historical Trades'!D6537</x:f>
      </x:c>
      <x:c r="E6537" s="23">
        <x:f>'Historical Trades'!E6537</x:f>
      </x:c>
      <x:c r="F6537" s="0">
        <x:f>'Historical Trades'!F6537</x:f>
      </x:c>
      <x:c r="G6537" s="0">
        <x:f>'Historical Trades'!G6537</x:f>
      </x:c>
      <x:c r="H6537" s="0">
        <x:f>'Historical Trades'!H6537</x:f>
      </x:c>
      <x:c r="I6537" s="0">
        <x:f>'Historical Trades'!I6537</x:f>
      </x:c>
      <x:c r="J6537" s="0">
        <x:f>'Historical Trades'!J6537</x:f>
      </x:c>
      <x:c r="K6537" s="0">
        <x:f>'Historical Trades'!K6537</x:f>
      </x:c>
      <x:c r="L6537" s="0">
        <x:f>'Historical Trades'!L6537</x:f>
      </x:c>
      <x:c r="M6537" s="0">
        <x:f>'Historical Trades'!M6537</x:f>
      </x:c>
      <x:c r="N6537" s="0">
        <x:f>CLEAN('Historical Trades'!O6537)</x:f>
      </x:c>
      <x:c r="P6537" s="14">
        <x:f>IF(G6537="sell",M6537,-M6537)</x:f>
      </x:c>
      <x:c r="Q6537" s="14">
        <x:f>VLOOKUP(N6537,'Currency Rates'!$A$3:$C$32,3,0)</x:f>
      </x:c>
      <x:c r="R6537" s="0">
        <x:f>IF(A6537="SPUS",0,IF(A6537="FWD",0,P6537/Q6537))</x:f>
      </x:c>
    </x:row>
    <x:row r="6538" spans="1:19" x14ac:dyDescent="0.3">
      <x:c r="A6538" s="0">
        <x:f>'Historical Trades'!A6538</x:f>
      </x:c>
      <x:c r="B6538" s="0">
        <x:f>'Historical Trades'!B6538</x:f>
      </x:c>
      <x:c r="C6538" s="23">
        <x:f>'Historical Trades'!C6538</x:f>
      </x:c>
      <x:c r="D6538" s="0">
        <x:f>'Historical Trades'!D6538</x:f>
      </x:c>
      <x:c r="E6538" s="23">
        <x:f>'Historical Trades'!E6538</x:f>
      </x:c>
      <x:c r="F6538" s="0">
        <x:f>'Historical Trades'!F6538</x:f>
      </x:c>
      <x:c r="G6538" s="0">
        <x:f>'Historical Trades'!G6538</x:f>
      </x:c>
      <x:c r="H6538" s="0">
        <x:f>'Historical Trades'!H6538</x:f>
      </x:c>
      <x:c r="I6538" s="0">
        <x:f>'Historical Trades'!I6538</x:f>
      </x:c>
      <x:c r="J6538" s="0">
        <x:f>'Historical Trades'!J6538</x:f>
      </x:c>
      <x:c r="K6538" s="0">
        <x:f>'Historical Trades'!K6538</x:f>
      </x:c>
      <x:c r="L6538" s="0">
        <x:f>'Historical Trades'!L6538</x:f>
      </x:c>
      <x:c r="M6538" s="0">
        <x:f>'Historical Trades'!M6538</x:f>
      </x:c>
      <x:c r="N6538" s="0">
        <x:f>CLEAN('Historical Trades'!O6538)</x:f>
      </x:c>
      <x:c r="P6538" s="14">
        <x:f>IF(G6538="sell",M6538,-M6538)</x:f>
      </x:c>
      <x:c r="Q6538" s="14">
        <x:f>VLOOKUP(N6538,'Currency Rates'!$A$3:$C$32,3,0)</x:f>
      </x:c>
      <x:c r="R6538" s="0">
        <x:f>IF(A6538="SPUS",0,IF(A6538="FWD",0,P6538/Q6538))</x:f>
      </x:c>
    </x:row>
    <x:row r="6539" spans="1:19" x14ac:dyDescent="0.3">
      <x:c r="A6539" s="0">
        <x:f>'Historical Trades'!A6539</x:f>
      </x:c>
      <x:c r="B6539" s="0">
        <x:f>'Historical Trades'!B6539</x:f>
      </x:c>
      <x:c r="C6539" s="23">
        <x:f>'Historical Trades'!C6539</x:f>
      </x:c>
      <x:c r="D6539" s="0">
        <x:f>'Historical Trades'!D6539</x:f>
      </x:c>
      <x:c r="E6539" s="23">
        <x:f>'Historical Trades'!E6539</x:f>
      </x:c>
      <x:c r="F6539" s="0">
        <x:f>'Historical Trades'!F6539</x:f>
      </x:c>
      <x:c r="G6539" s="0">
        <x:f>'Historical Trades'!G6539</x:f>
      </x:c>
      <x:c r="H6539" s="0">
        <x:f>'Historical Trades'!H6539</x:f>
      </x:c>
      <x:c r="I6539" s="0">
        <x:f>'Historical Trades'!I6539</x:f>
      </x:c>
      <x:c r="J6539" s="0">
        <x:f>'Historical Trades'!J6539</x:f>
      </x:c>
      <x:c r="K6539" s="0">
        <x:f>'Historical Trades'!K6539</x:f>
      </x:c>
      <x:c r="L6539" s="0">
        <x:f>'Historical Trades'!L6539</x:f>
      </x:c>
      <x:c r="M6539" s="0">
        <x:f>'Historical Trades'!M6539</x:f>
      </x:c>
      <x:c r="N6539" s="0">
        <x:f>CLEAN('Historical Trades'!O6539)</x:f>
      </x:c>
      <x:c r="P6539" s="14">
        <x:f>IF(G6539="sell",M6539,-M6539)</x:f>
      </x:c>
      <x:c r="Q6539" s="14">
        <x:f>VLOOKUP(N6539,'Currency Rates'!$A$3:$C$32,3,0)</x:f>
      </x:c>
      <x:c r="R6539" s="0">
        <x:f>IF(A6539="SPUS",0,IF(A6539="FWD",0,P6539/Q6539))</x:f>
      </x:c>
    </x:row>
    <x:row r="6540" spans="1:19" x14ac:dyDescent="0.3">
      <x:c r="A6540" s="0">
        <x:f>'Historical Trades'!A6540</x:f>
      </x:c>
      <x:c r="B6540" s="0">
        <x:f>'Historical Trades'!B6540</x:f>
      </x:c>
      <x:c r="C6540" s="23">
        <x:f>'Historical Trades'!C6540</x:f>
      </x:c>
      <x:c r="D6540" s="0">
        <x:f>'Historical Trades'!D6540</x:f>
      </x:c>
      <x:c r="E6540" s="23">
        <x:f>'Historical Trades'!E6540</x:f>
      </x:c>
      <x:c r="F6540" s="0">
        <x:f>'Historical Trades'!F6540</x:f>
      </x:c>
      <x:c r="G6540" s="0">
        <x:f>'Historical Trades'!G6540</x:f>
      </x:c>
      <x:c r="H6540" s="0">
        <x:f>'Historical Trades'!H6540</x:f>
      </x:c>
      <x:c r="I6540" s="0">
        <x:f>'Historical Trades'!I6540</x:f>
      </x:c>
      <x:c r="J6540" s="0">
        <x:f>'Historical Trades'!J6540</x:f>
      </x:c>
      <x:c r="K6540" s="0">
        <x:f>'Historical Trades'!K6540</x:f>
      </x:c>
      <x:c r="L6540" s="0">
        <x:f>'Historical Trades'!L6540</x:f>
      </x:c>
      <x:c r="M6540" s="0">
        <x:f>'Historical Trades'!M6540</x:f>
      </x:c>
      <x:c r="N6540" s="0">
        <x:f>CLEAN('Historical Trades'!O6540)</x:f>
      </x:c>
      <x:c r="P6540" s="14">
        <x:f>IF(G6540="sell",M6540,-M6540)</x:f>
      </x:c>
      <x:c r="Q6540" s="14">
        <x:f>VLOOKUP(N6540,'Currency Rates'!$A$3:$C$32,3,0)</x:f>
      </x:c>
      <x:c r="R6540" s="0">
        <x:f>IF(A6540="SPUS",0,IF(A6540="FWD",0,P6540/Q6540))</x:f>
      </x:c>
    </x:row>
    <x:row r="6541" spans="1:19" x14ac:dyDescent="0.3">
      <x:c r="A6541" s="0">
        <x:f>'Historical Trades'!A6541</x:f>
      </x:c>
      <x:c r="B6541" s="0">
        <x:f>'Historical Trades'!B6541</x:f>
      </x:c>
      <x:c r="C6541" s="23">
        <x:f>'Historical Trades'!C6541</x:f>
      </x:c>
      <x:c r="D6541" s="0">
        <x:f>'Historical Trades'!D6541</x:f>
      </x:c>
      <x:c r="E6541" s="23">
        <x:f>'Historical Trades'!E6541</x:f>
      </x:c>
      <x:c r="F6541" s="0">
        <x:f>'Historical Trades'!F6541</x:f>
      </x:c>
      <x:c r="G6541" s="0">
        <x:f>'Historical Trades'!G6541</x:f>
      </x:c>
      <x:c r="H6541" s="0">
        <x:f>'Historical Trades'!H6541</x:f>
      </x:c>
      <x:c r="I6541" s="0">
        <x:f>'Historical Trades'!I6541</x:f>
      </x:c>
      <x:c r="J6541" s="0">
        <x:f>'Historical Trades'!J6541</x:f>
      </x:c>
      <x:c r="K6541" s="0">
        <x:f>'Historical Trades'!K6541</x:f>
      </x:c>
      <x:c r="L6541" s="0">
        <x:f>'Historical Trades'!L6541</x:f>
      </x:c>
      <x:c r="M6541" s="0">
        <x:f>'Historical Trades'!M6541</x:f>
      </x:c>
      <x:c r="N6541" s="0">
        <x:f>CLEAN('Historical Trades'!O6541)</x:f>
      </x:c>
      <x:c r="P6541" s="14">
        <x:f>IF(G6541="sell",M6541,-M6541)</x:f>
      </x:c>
      <x:c r="Q6541" s="14">
        <x:f>VLOOKUP(N6541,'Currency Rates'!$A$3:$C$32,3,0)</x:f>
      </x:c>
      <x:c r="R6541" s="0">
        <x:f>IF(A6541="SPUS",0,IF(A6541="FWD",0,P6541/Q6541))</x:f>
      </x:c>
    </x:row>
    <x:row r="6542" spans="1:19" x14ac:dyDescent="0.3">
      <x:c r="A6542" s="0">
        <x:f>'Historical Trades'!A6542</x:f>
      </x:c>
      <x:c r="B6542" s="0">
        <x:f>'Historical Trades'!B6542</x:f>
      </x:c>
      <x:c r="C6542" s="23">
        <x:f>'Historical Trades'!C6542</x:f>
      </x:c>
      <x:c r="D6542" s="0">
        <x:f>'Historical Trades'!D6542</x:f>
      </x:c>
      <x:c r="E6542" s="23">
        <x:f>'Historical Trades'!E6542</x:f>
      </x:c>
      <x:c r="F6542" s="0">
        <x:f>'Historical Trades'!F6542</x:f>
      </x:c>
      <x:c r="G6542" s="0">
        <x:f>'Historical Trades'!G6542</x:f>
      </x:c>
      <x:c r="H6542" s="0">
        <x:f>'Historical Trades'!H6542</x:f>
      </x:c>
      <x:c r="I6542" s="0">
        <x:f>'Historical Trades'!I6542</x:f>
      </x:c>
      <x:c r="J6542" s="0">
        <x:f>'Historical Trades'!J6542</x:f>
      </x:c>
      <x:c r="K6542" s="0">
        <x:f>'Historical Trades'!K6542</x:f>
      </x:c>
      <x:c r="L6542" s="0">
        <x:f>'Historical Trades'!L6542</x:f>
      </x:c>
      <x:c r="M6542" s="0">
        <x:f>'Historical Trades'!M6542</x:f>
      </x:c>
      <x:c r="N6542" s="0">
        <x:f>CLEAN('Historical Trades'!O6542)</x:f>
      </x:c>
      <x:c r="P6542" s="14">
        <x:f>IF(G6542="sell",M6542,-M6542)</x:f>
      </x:c>
      <x:c r="Q6542" s="14">
        <x:f>VLOOKUP(N6542,'Currency Rates'!$A$3:$C$32,3,0)</x:f>
      </x:c>
      <x:c r="R6542" s="0">
        <x:f>IF(A6542="SPUS",0,IF(A6542="FWD",0,P6542/Q6542))</x:f>
      </x:c>
    </x:row>
    <x:row r="6543" spans="1:19" x14ac:dyDescent="0.3">
      <x:c r="A6543" s="0">
        <x:f>'Historical Trades'!A6543</x:f>
      </x:c>
      <x:c r="B6543" s="0">
        <x:f>'Historical Trades'!B6543</x:f>
      </x:c>
      <x:c r="C6543" s="23">
        <x:f>'Historical Trades'!C6543</x:f>
      </x:c>
      <x:c r="D6543" s="0">
        <x:f>'Historical Trades'!D6543</x:f>
      </x:c>
      <x:c r="E6543" s="23">
        <x:f>'Historical Trades'!E6543</x:f>
      </x:c>
      <x:c r="F6543" s="0">
        <x:f>'Historical Trades'!F6543</x:f>
      </x:c>
      <x:c r="G6543" s="0">
        <x:f>'Historical Trades'!G6543</x:f>
      </x:c>
      <x:c r="H6543" s="0">
        <x:f>'Historical Trades'!H6543</x:f>
      </x:c>
      <x:c r="I6543" s="0">
        <x:f>'Historical Trades'!I6543</x:f>
      </x:c>
      <x:c r="J6543" s="0">
        <x:f>'Historical Trades'!J6543</x:f>
      </x:c>
      <x:c r="K6543" s="0">
        <x:f>'Historical Trades'!K6543</x:f>
      </x:c>
      <x:c r="L6543" s="0">
        <x:f>'Historical Trades'!L6543</x:f>
      </x:c>
      <x:c r="M6543" s="0">
        <x:f>'Historical Trades'!M6543</x:f>
      </x:c>
      <x:c r="N6543" s="0">
        <x:f>CLEAN('Historical Trades'!O6543)</x:f>
      </x:c>
      <x:c r="P6543" s="14">
        <x:f>IF(G6543="sell",M6543,-M6543)</x:f>
      </x:c>
      <x:c r="Q6543" s="14">
        <x:f>VLOOKUP(N6543,'Currency Rates'!$A$3:$C$32,3,0)</x:f>
      </x:c>
      <x:c r="R6543" s="0">
        <x:f>IF(A6543="SPUS",0,IF(A6543="FWD",0,P6543/Q6543))</x:f>
      </x:c>
    </x:row>
    <x:row r="6544" spans="1:19" x14ac:dyDescent="0.3">
      <x:c r="A6544" s="0">
        <x:f>'Historical Trades'!A6544</x:f>
      </x:c>
      <x:c r="B6544" s="0">
        <x:f>'Historical Trades'!B6544</x:f>
      </x:c>
      <x:c r="C6544" s="23">
        <x:f>'Historical Trades'!C6544</x:f>
      </x:c>
      <x:c r="D6544" s="0">
        <x:f>'Historical Trades'!D6544</x:f>
      </x:c>
      <x:c r="E6544" s="23">
        <x:f>'Historical Trades'!E6544</x:f>
      </x:c>
      <x:c r="F6544" s="0">
        <x:f>'Historical Trades'!F6544</x:f>
      </x:c>
      <x:c r="G6544" s="0">
        <x:f>'Historical Trades'!G6544</x:f>
      </x:c>
      <x:c r="H6544" s="0">
        <x:f>'Historical Trades'!H6544</x:f>
      </x:c>
      <x:c r="I6544" s="0">
        <x:f>'Historical Trades'!I6544</x:f>
      </x:c>
      <x:c r="J6544" s="0">
        <x:f>'Historical Trades'!J6544</x:f>
      </x:c>
      <x:c r="K6544" s="0">
        <x:f>'Historical Trades'!K6544</x:f>
      </x:c>
      <x:c r="L6544" s="0">
        <x:f>'Historical Trades'!L6544</x:f>
      </x:c>
      <x:c r="M6544" s="0">
        <x:f>'Historical Trades'!M6544</x:f>
      </x:c>
      <x:c r="N6544" s="0">
        <x:f>CLEAN('Historical Trades'!O6544)</x:f>
      </x:c>
      <x:c r="P6544" s="14">
        <x:f>IF(G6544="sell",M6544,-M6544)</x:f>
      </x:c>
      <x:c r="Q6544" s="14">
        <x:f>VLOOKUP(N6544,'Currency Rates'!$A$3:$C$32,3,0)</x:f>
      </x:c>
      <x:c r="R6544" s="0">
        <x:f>IF(A6544="SPUS",0,IF(A6544="FWD",0,P6544/Q6544))</x:f>
      </x:c>
    </x:row>
    <x:row r="6545" spans="1:19" x14ac:dyDescent="0.3">
      <x:c r="A6545" s="0">
        <x:f>'Historical Trades'!A6545</x:f>
      </x:c>
      <x:c r="B6545" s="0">
        <x:f>'Historical Trades'!B6545</x:f>
      </x:c>
      <x:c r="C6545" s="23">
        <x:f>'Historical Trades'!C6545</x:f>
      </x:c>
      <x:c r="D6545" s="0">
        <x:f>'Historical Trades'!D6545</x:f>
      </x:c>
      <x:c r="E6545" s="23">
        <x:f>'Historical Trades'!E6545</x:f>
      </x:c>
      <x:c r="F6545" s="0">
        <x:f>'Historical Trades'!F6545</x:f>
      </x:c>
      <x:c r="G6545" s="0">
        <x:f>'Historical Trades'!G6545</x:f>
      </x:c>
      <x:c r="H6545" s="0">
        <x:f>'Historical Trades'!H6545</x:f>
      </x:c>
      <x:c r="I6545" s="0">
        <x:f>'Historical Trades'!I6545</x:f>
      </x:c>
      <x:c r="J6545" s="0">
        <x:f>'Historical Trades'!J6545</x:f>
      </x:c>
      <x:c r="K6545" s="0">
        <x:f>'Historical Trades'!K6545</x:f>
      </x:c>
      <x:c r="L6545" s="0">
        <x:f>'Historical Trades'!L6545</x:f>
      </x:c>
      <x:c r="M6545" s="0">
        <x:f>'Historical Trades'!M6545</x:f>
      </x:c>
      <x:c r="N6545" s="0">
        <x:f>CLEAN('Historical Trades'!O6545)</x:f>
      </x:c>
      <x:c r="P6545" s="14">
        <x:f>IF(G6545="sell",M6545,-M6545)</x:f>
      </x:c>
      <x:c r="Q6545" s="14">
        <x:f>VLOOKUP(N6545,'Currency Rates'!$A$3:$C$32,3,0)</x:f>
      </x:c>
      <x:c r="R6545" s="0">
        <x:f>IF(A6545="SPUS",0,IF(A6545="FWD",0,P6545/Q6545))</x:f>
      </x:c>
    </x:row>
    <x:row r="6546" spans="1:19" x14ac:dyDescent="0.3">
      <x:c r="A6546" s="0">
        <x:f>'Historical Trades'!A6546</x:f>
      </x:c>
      <x:c r="B6546" s="0">
        <x:f>'Historical Trades'!B6546</x:f>
      </x:c>
      <x:c r="C6546" s="23">
        <x:f>'Historical Trades'!C6546</x:f>
      </x:c>
      <x:c r="D6546" s="0">
        <x:f>'Historical Trades'!D6546</x:f>
      </x:c>
      <x:c r="E6546" s="23">
        <x:f>'Historical Trades'!E6546</x:f>
      </x:c>
      <x:c r="F6546" s="0">
        <x:f>'Historical Trades'!F6546</x:f>
      </x:c>
      <x:c r="G6546" s="0">
        <x:f>'Historical Trades'!G6546</x:f>
      </x:c>
      <x:c r="H6546" s="0">
        <x:f>'Historical Trades'!H6546</x:f>
      </x:c>
      <x:c r="I6546" s="0">
        <x:f>'Historical Trades'!I6546</x:f>
      </x:c>
      <x:c r="J6546" s="0">
        <x:f>'Historical Trades'!J6546</x:f>
      </x:c>
      <x:c r="K6546" s="0">
        <x:f>'Historical Trades'!K6546</x:f>
      </x:c>
      <x:c r="L6546" s="0">
        <x:f>'Historical Trades'!L6546</x:f>
      </x:c>
      <x:c r="M6546" s="0">
        <x:f>'Historical Trades'!M6546</x:f>
      </x:c>
      <x:c r="N6546" s="0">
        <x:f>CLEAN('Historical Trades'!O6546)</x:f>
      </x:c>
      <x:c r="P6546" s="14">
        <x:f>IF(G6546="sell",M6546,-M6546)</x:f>
      </x:c>
      <x:c r="Q6546" s="14">
        <x:f>VLOOKUP(N6546,'Currency Rates'!$A$3:$C$32,3,0)</x:f>
      </x:c>
      <x:c r="R6546" s="0">
        <x:f>IF(A6546="SPUS",0,IF(A6546="FWD",0,P6546/Q6546))</x:f>
      </x:c>
    </x:row>
    <x:row r="6547" spans="1:19" x14ac:dyDescent="0.3">
      <x:c r="A6547" s="0">
        <x:f>'Historical Trades'!A6547</x:f>
      </x:c>
      <x:c r="B6547" s="0">
        <x:f>'Historical Trades'!B6547</x:f>
      </x:c>
      <x:c r="C6547" s="23">
        <x:f>'Historical Trades'!C6547</x:f>
      </x:c>
      <x:c r="D6547" s="0">
        <x:f>'Historical Trades'!D6547</x:f>
      </x:c>
      <x:c r="E6547" s="23">
        <x:f>'Historical Trades'!E6547</x:f>
      </x:c>
      <x:c r="F6547" s="0">
        <x:f>'Historical Trades'!F6547</x:f>
      </x:c>
      <x:c r="G6547" s="0">
        <x:f>'Historical Trades'!G6547</x:f>
      </x:c>
      <x:c r="H6547" s="0">
        <x:f>'Historical Trades'!H6547</x:f>
      </x:c>
      <x:c r="I6547" s="0">
        <x:f>'Historical Trades'!I6547</x:f>
      </x:c>
      <x:c r="J6547" s="0">
        <x:f>'Historical Trades'!J6547</x:f>
      </x:c>
      <x:c r="K6547" s="0">
        <x:f>'Historical Trades'!K6547</x:f>
      </x:c>
      <x:c r="L6547" s="0">
        <x:f>'Historical Trades'!L6547</x:f>
      </x:c>
      <x:c r="M6547" s="0">
        <x:f>'Historical Trades'!M6547</x:f>
      </x:c>
      <x:c r="N6547" s="0">
        <x:f>CLEAN('Historical Trades'!O6547)</x:f>
      </x:c>
      <x:c r="P6547" s="14">
        <x:f>IF(G6547="sell",M6547,-M6547)</x:f>
      </x:c>
      <x:c r="Q6547" s="14">
        <x:f>VLOOKUP(N6547,'Currency Rates'!$A$3:$C$32,3,0)</x:f>
      </x:c>
      <x:c r="R6547" s="0">
        <x:f>IF(A6547="SPUS",0,IF(A6547="FWD",0,P6547/Q6547))</x:f>
      </x:c>
    </x:row>
    <x:row r="6548" spans="1:19" x14ac:dyDescent="0.3">
      <x:c r="A6548" s="0">
        <x:f>'Historical Trades'!A6548</x:f>
      </x:c>
      <x:c r="B6548" s="0">
        <x:f>'Historical Trades'!B6548</x:f>
      </x:c>
      <x:c r="C6548" s="23">
        <x:f>'Historical Trades'!C6548</x:f>
      </x:c>
      <x:c r="D6548" s="0">
        <x:f>'Historical Trades'!D6548</x:f>
      </x:c>
      <x:c r="E6548" s="23">
        <x:f>'Historical Trades'!E6548</x:f>
      </x:c>
      <x:c r="F6548" s="0">
        <x:f>'Historical Trades'!F6548</x:f>
      </x:c>
      <x:c r="G6548" s="0">
        <x:f>'Historical Trades'!G6548</x:f>
      </x:c>
      <x:c r="H6548" s="0">
        <x:f>'Historical Trades'!H6548</x:f>
      </x:c>
      <x:c r="I6548" s="0">
        <x:f>'Historical Trades'!I6548</x:f>
      </x:c>
      <x:c r="J6548" s="0">
        <x:f>'Historical Trades'!J6548</x:f>
      </x:c>
      <x:c r="K6548" s="0">
        <x:f>'Historical Trades'!K6548</x:f>
      </x:c>
      <x:c r="L6548" s="0">
        <x:f>'Historical Trades'!L6548</x:f>
      </x:c>
      <x:c r="M6548" s="0">
        <x:f>'Historical Trades'!M6548</x:f>
      </x:c>
      <x:c r="N6548" s="0">
        <x:f>CLEAN('Historical Trades'!O6548)</x:f>
      </x:c>
      <x:c r="P6548" s="14">
        <x:f>IF(G6548="sell",M6548,-M6548)</x:f>
      </x:c>
      <x:c r="Q6548" s="14">
        <x:f>VLOOKUP(N6548,'Currency Rates'!$A$3:$C$32,3,0)</x:f>
      </x:c>
      <x:c r="R6548" s="0">
        <x:f>IF(A6548="SPUS",0,IF(A6548="FWD",0,P6548/Q6548))</x:f>
      </x:c>
    </x:row>
    <x:row r="6549" spans="1:19" x14ac:dyDescent="0.3">
      <x:c r="A6549" s="0">
        <x:f>'Historical Trades'!A6549</x:f>
      </x:c>
      <x:c r="B6549" s="0">
        <x:f>'Historical Trades'!B6549</x:f>
      </x:c>
      <x:c r="C6549" s="23">
        <x:f>'Historical Trades'!C6549</x:f>
      </x:c>
      <x:c r="D6549" s="0">
        <x:f>'Historical Trades'!D6549</x:f>
      </x:c>
      <x:c r="E6549" s="23">
        <x:f>'Historical Trades'!E6549</x:f>
      </x:c>
      <x:c r="F6549" s="0">
        <x:f>'Historical Trades'!F6549</x:f>
      </x:c>
      <x:c r="G6549" s="0">
        <x:f>'Historical Trades'!G6549</x:f>
      </x:c>
      <x:c r="H6549" s="0">
        <x:f>'Historical Trades'!H6549</x:f>
      </x:c>
      <x:c r="I6549" s="0">
        <x:f>'Historical Trades'!I6549</x:f>
      </x:c>
      <x:c r="J6549" s="0">
        <x:f>'Historical Trades'!J6549</x:f>
      </x:c>
      <x:c r="K6549" s="0">
        <x:f>'Historical Trades'!K6549</x:f>
      </x:c>
      <x:c r="L6549" s="0">
        <x:f>'Historical Trades'!L6549</x:f>
      </x:c>
      <x:c r="M6549" s="0">
        <x:f>'Historical Trades'!M6549</x:f>
      </x:c>
      <x:c r="N6549" s="0">
        <x:f>CLEAN('Historical Trades'!O6549)</x:f>
      </x:c>
      <x:c r="P6549" s="14">
        <x:f>IF(G6549="sell",M6549,-M6549)</x:f>
      </x:c>
      <x:c r="Q6549" s="14">
        <x:f>VLOOKUP(N6549,'Currency Rates'!$A$3:$C$32,3,0)</x:f>
      </x:c>
      <x:c r="R6549" s="0">
        <x:f>IF(A6549="SPUS",0,IF(A6549="FWD",0,P6549/Q6549))</x:f>
      </x:c>
    </x:row>
    <x:row r="6550" spans="1:19" x14ac:dyDescent="0.3">
      <x:c r="A6550" s="0">
        <x:f>'Historical Trades'!A6550</x:f>
      </x:c>
      <x:c r="B6550" s="0">
        <x:f>'Historical Trades'!B6550</x:f>
      </x:c>
      <x:c r="C6550" s="23">
        <x:f>'Historical Trades'!C6550</x:f>
      </x:c>
      <x:c r="D6550" s="0">
        <x:f>'Historical Trades'!D6550</x:f>
      </x:c>
      <x:c r="E6550" s="23">
        <x:f>'Historical Trades'!E6550</x:f>
      </x:c>
      <x:c r="F6550" s="0">
        <x:f>'Historical Trades'!F6550</x:f>
      </x:c>
      <x:c r="G6550" s="0">
        <x:f>'Historical Trades'!G6550</x:f>
      </x:c>
      <x:c r="H6550" s="0">
        <x:f>'Historical Trades'!H6550</x:f>
      </x:c>
      <x:c r="I6550" s="0">
        <x:f>'Historical Trades'!I6550</x:f>
      </x:c>
      <x:c r="J6550" s="0">
        <x:f>'Historical Trades'!J6550</x:f>
      </x:c>
      <x:c r="K6550" s="0">
        <x:f>'Historical Trades'!K6550</x:f>
      </x:c>
      <x:c r="L6550" s="0">
        <x:f>'Historical Trades'!L6550</x:f>
      </x:c>
      <x:c r="M6550" s="0">
        <x:f>'Historical Trades'!M6550</x:f>
      </x:c>
      <x:c r="N6550" s="0">
        <x:f>CLEAN('Historical Trades'!O6550)</x:f>
      </x:c>
      <x:c r="P6550" s="14">
        <x:f>IF(G6550="sell",M6550,-M6550)</x:f>
      </x:c>
      <x:c r="Q6550" s="14">
        <x:f>VLOOKUP(N6550,'Currency Rates'!$A$3:$C$32,3,0)</x:f>
      </x:c>
      <x:c r="R6550" s="0">
        <x:f>IF(A6550="SPUS",0,IF(A6550="FWD",0,P6550/Q6550))</x:f>
      </x:c>
    </x:row>
    <x:row r="6551" spans="1:19" x14ac:dyDescent="0.3">
      <x:c r="A6551" s="0">
        <x:f>'Historical Trades'!A6551</x:f>
      </x:c>
      <x:c r="B6551" s="0">
        <x:f>'Historical Trades'!B6551</x:f>
      </x:c>
      <x:c r="C6551" s="23">
        <x:f>'Historical Trades'!C6551</x:f>
      </x:c>
      <x:c r="D6551" s="0">
        <x:f>'Historical Trades'!D6551</x:f>
      </x:c>
      <x:c r="E6551" s="23">
        <x:f>'Historical Trades'!E6551</x:f>
      </x:c>
      <x:c r="F6551" s="0">
        <x:f>'Historical Trades'!F6551</x:f>
      </x:c>
      <x:c r="G6551" s="0">
        <x:f>'Historical Trades'!G6551</x:f>
      </x:c>
      <x:c r="H6551" s="0">
        <x:f>'Historical Trades'!H6551</x:f>
      </x:c>
      <x:c r="I6551" s="0">
        <x:f>'Historical Trades'!I6551</x:f>
      </x:c>
      <x:c r="J6551" s="0">
        <x:f>'Historical Trades'!J6551</x:f>
      </x:c>
      <x:c r="K6551" s="0">
        <x:f>'Historical Trades'!K6551</x:f>
      </x:c>
      <x:c r="L6551" s="0">
        <x:f>'Historical Trades'!L6551</x:f>
      </x:c>
      <x:c r="M6551" s="0">
        <x:f>'Historical Trades'!M6551</x:f>
      </x:c>
      <x:c r="N6551" s="0">
        <x:f>CLEAN('Historical Trades'!O6551)</x:f>
      </x:c>
      <x:c r="P6551" s="14">
        <x:f>IF(G6551="sell",M6551,-M6551)</x:f>
      </x:c>
      <x:c r="Q6551" s="14">
        <x:f>VLOOKUP(N6551,'Currency Rates'!$A$3:$C$32,3,0)</x:f>
      </x:c>
      <x:c r="R6551" s="0">
        <x:f>IF(A6551="SPUS",0,IF(A6551="FWD",0,P6551/Q6551))</x:f>
      </x:c>
    </x:row>
    <x:row r="6552" spans="1:19" x14ac:dyDescent="0.3">
      <x:c r="A6552" s="0">
        <x:f>'Historical Trades'!A6552</x:f>
      </x:c>
      <x:c r="B6552" s="0">
        <x:f>'Historical Trades'!B6552</x:f>
      </x:c>
      <x:c r="C6552" s="23">
        <x:f>'Historical Trades'!C6552</x:f>
      </x:c>
      <x:c r="D6552" s="0">
        <x:f>'Historical Trades'!D6552</x:f>
      </x:c>
      <x:c r="E6552" s="23">
        <x:f>'Historical Trades'!E6552</x:f>
      </x:c>
      <x:c r="F6552" s="0">
        <x:f>'Historical Trades'!F6552</x:f>
      </x:c>
      <x:c r="G6552" s="0">
        <x:f>'Historical Trades'!G6552</x:f>
      </x:c>
      <x:c r="H6552" s="0">
        <x:f>'Historical Trades'!H6552</x:f>
      </x:c>
      <x:c r="I6552" s="0">
        <x:f>'Historical Trades'!I6552</x:f>
      </x:c>
      <x:c r="J6552" s="0">
        <x:f>'Historical Trades'!J6552</x:f>
      </x:c>
      <x:c r="K6552" s="0">
        <x:f>'Historical Trades'!K6552</x:f>
      </x:c>
      <x:c r="L6552" s="0">
        <x:f>'Historical Trades'!L6552</x:f>
      </x:c>
      <x:c r="M6552" s="0">
        <x:f>'Historical Trades'!M6552</x:f>
      </x:c>
      <x:c r="N6552" s="0">
        <x:f>CLEAN('Historical Trades'!O6552)</x:f>
      </x:c>
      <x:c r="P6552" s="14">
        <x:f>IF(G6552="sell",M6552,-M6552)</x:f>
      </x:c>
      <x:c r="Q6552" s="14">
        <x:f>VLOOKUP(N6552,'Currency Rates'!$A$3:$C$32,3,0)</x:f>
      </x:c>
      <x:c r="R6552" s="0">
        <x:f>IF(A6552="SPUS",0,IF(A6552="FWD",0,P6552/Q6552))</x:f>
      </x:c>
    </x:row>
    <x:row r="6553" spans="1:19" x14ac:dyDescent="0.3">
      <x:c r="A6553" s="0">
        <x:f>'Historical Trades'!A6553</x:f>
      </x:c>
      <x:c r="B6553" s="0">
        <x:f>'Historical Trades'!B6553</x:f>
      </x:c>
      <x:c r="C6553" s="23">
        <x:f>'Historical Trades'!C6553</x:f>
      </x:c>
      <x:c r="D6553" s="0">
        <x:f>'Historical Trades'!D6553</x:f>
      </x:c>
      <x:c r="E6553" s="23">
        <x:f>'Historical Trades'!E6553</x:f>
      </x:c>
      <x:c r="F6553" s="0">
        <x:f>'Historical Trades'!F6553</x:f>
      </x:c>
      <x:c r="G6553" s="0">
        <x:f>'Historical Trades'!G6553</x:f>
      </x:c>
      <x:c r="H6553" s="0">
        <x:f>'Historical Trades'!H6553</x:f>
      </x:c>
      <x:c r="I6553" s="0">
        <x:f>'Historical Trades'!I6553</x:f>
      </x:c>
      <x:c r="J6553" s="0">
        <x:f>'Historical Trades'!J6553</x:f>
      </x:c>
      <x:c r="K6553" s="0">
        <x:f>'Historical Trades'!K6553</x:f>
      </x:c>
      <x:c r="L6553" s="0">
        <x:f>'Historical Trades'!L6553</x:f>
      </x:c>
      <x:c r="M6553" s="0">
        <x:f>'Historical Trades'!M6553</x:f>
      </x:c>
      <x:c r="N6553" s="0">
        <x:f>CLEAN('Historical Trades'!O6553)</x:f>
      </x:c>
      <x:c r="P6553" s="14">
        <x:f>IF(G6553="sell",M6553,-M6553)</x:f>
      </x:c>
      <x:c r="Q6553" s="14">
        <x:f>VLOOKUP(N6553,'Currency Rates'!$A$3:$C$32,3,0)</x:f>
      </x:c>
      <x:c r="R6553" s="0">
        <x:f>IF(A6553="SPUS",0,IF(A6553="FWD",0,P6553/Q6553))</x:f>
      </x:c>
    </x:row>
    <x:row r="6554" spans="1:19" x14ac:dyDescent="0.3">
      <x:c r="A6554" s="0">
        <x:f>'Historical Trades'!A6554</x:f>
      </x:c>
      <x:c r="B6554" s="0">
        <x:f>'Historical Trades'!B6554</x:f>
      </x:c>
      <x:c r="C6554" s="23">
        <x:f>'Historical Trades'!C6554</x:f>
      </x:c>
      <x:c r="D6554" s="0">
        <x:f>'Historical Trades'!D6554</x:f>
      </x:c>
      <x:c r="E6554" s="23">
        <x:f>'Historical Trades'!E6554</x:f>
      </x:c>
      <x:c r="F6554" s="0">
        <x:f>'Historical Trades'!F6554</x:f>
      </x:c>
      <x:c r="G6554" s="0">
        <x:f>'Historical Trades'!G6554</x:f>
      </x:c>
      <x:c r="H6554" s="0">
        <x:f>'Historical Trades'!H6554</x:f>
      </x:c>
      <x:c r="I6554" s="0">
        <x:f>'Historical Trades'!I6554</x:f>
      </x:c>
      <x:c r="J6554" s="0">
        <x:f>'Historical Trades'!J6554</x:f>
      </x:c>
      <x:c r="K6554" s="0">
        <x:f>'Historical Trades'!K6554</x:f>
      </x:c>
      <x:c r="L6554" s="0">
        <x:f>'Historical Trades'!L6554</x:f>
      </x:c>
      <x:c r="M6554" s="0">
        <x:f>'Historical Trades'!M6554</x:f>
      </x:c>
      <x:c r="N6554" s="0">
        <x:f>CLEAN('Historical Trades'!O6554)</x:f>
      </x:c>
      <x:c r="P6554" s="14">
        <x:f>IF(G6554="sell",M6554,-M6554)</x:f>
      </x:c>
      <x:c r="Q6554" s="14">
        <x:f>VLOOKUP(N6554,'Currency Rates'!$A$3:$C$32,3,0)</x:f>
      </x:c>
      <x:c r="R6554" s="0">
        <x:f>IF(A6554="SPUS",0,IF(A6554="FWD",0,P6554/Q6554))</x:f>
      </x:c>
    </x:row>
    <x:row r="6555" spans="1:19" x14ac:dyDescent="0.3">
      <x:c r="A6555" s="0">
        <x:f>'Historical Trades'!A6555</x:f>
      </x:c>
      <x:c r="B6555" s="0">
        <x:f>'Historical Trades'!B6555</x:f>
      </x:c>
      <x:c r="C6555" s="23">
        <x:f>'Historical Trades'!C6555</x:f>
      </x:c>
      <x:c r="D6555" s="0">
        <x:f>'Historical Trades'!D6555</x:f>
      </x:c>
      <x:c r="E6555" s="23">
        <x:f>'Historical Trades'!E6555</x:f>
      </x:c>
      <x:c r="F6555" s="0">
        <x:f>'Historical Trades'!F6555</x:f>
      </x:c>
      <x:c r="G6555" s="0">
        <x:f>'Historical Trades'!G6555</x:f>
      </x:c>
      <x:c r="H6555" s="0">
        <x:f>'Historical Trades'!H6555</x:f>
      </x:c>
      <x:c r="I6555" s="0">
        <x:f>'Historical Trades'!I6555</x:f>
      </x:c>
      <x:c r="J6555" s="0">
        <x:f>'Historical Trades'!J6555</x:f>
      </x:c>
      <x:c r="K6555" s="0">
        <x:f>'Historical Trades'!K6555</x:f>
      </x:c>
      <x:c r="L6555" s="0">
        <x:f>'Historical Trades'!L6555</x:f>
      </x:c>
      <x:c r="M6555" s="0">
        <x:f>'Historical Trades'!M6555</x:f>
      </x:c>
      <x:c r="N6555" s="0">
        <x:f>CLEAN('Historical Trades'!O6555)</x:f>
      </x:c>
      <x:c r="P6555" s="14">
        <x:f>IF(G6555="sell",M6555,-M6555)</x:f>
      </x:c>
      <x:c r="Q6555" s="14">
        <x:f>VLOOKUP(N6555,'Currency Rates'!$A$3:$C$32,3,0)</x:f>
      </x:c>
      <x:c r="R6555" s="0">
        <x:f>IF(A6555="SPUS",0,IF(A6555="FWD",0,P6555/Q6555))</x:f>
      </x:c>
    </x:row>
    <x:row r="6556" spans="1:19" x14ac:dyDescent="0.3">
      <x:c r="A6556" s="0">
        <x:f>'Historical Trades'!A6556</x:f>
      </x:c>
      <x:c r="B6556" s="0">
        <x:f>'Historical Trades'!B6556</x:f>
      </x:c>
      <x:c r="C6556" s="23">
        <x:f>'Historical Trades'!C6556</x:f>
      </x:c>
      <x:c r="D6556" s="0">
        <x:f>'Historical Trades'!D6556</x:f>
      </x:c>
      <x:c r="E6556" s="23">
        <x:f>'Historical Trades'!E6556</x:f>
      </x:c>
      <x:c r="F6556" s="0">
        <x:f>'Historical Trades'!F6556</x:f>
      </x:c>
      <x:c r="G6556" s="0">
        <x:f>'Historical Trades'!G6556</x:f>
      </x:c>
      <x:c r="H6556" s="0">
        <x:f>'Historical Trades'!H6556</x:f>
      </x:c>
      <x:c r="I6556" s="0">
        <x:f>'Historical Trades'!I6556</x:f>
      </x:c>
      <x:c r="J6556" s="0">
        <x:f>'Historical Trades'!J6556</x:f>
      </x:c>
      <x:c r="K6556" s="0">
        <x:f>'Historical Trades'!K6556</x:f>
      </x:c>
      <x:c r="L6556" s="0">
        <x:f>'Historical Trades'!L6556</x:f>
      </x:c>
      <x:c r="M6556" s="0">
        <x:f>'Historical Trades'!M6556</x:f>
      </x:c>
      <x:c r="N6556" s="0">
        <x:f>CLEAN('Historical Trades'!O6556)</x:f>
      </x:c>
      <x:c r="P6556" s="14">
        <x:f>IF(G6556="sell",M6556,-M6556)</x:f>
      </x:c>
      <x:c r="Q6556" s="14">
        <x:f>VLOOKUP(N6556,'Currency Rates'!$A$3:$C$32,3,0)</x:f>
      </x:c>
      <x:c r="R6556" s="0">
        <x:f>IF(A6556="SPUS",0,IF(A6556="FWD",0,P6556/Q6556))</x:f>
      </x:c>
    </x:row>
    <x:row r="6557" spans="1:19" x14ac:dyDescent="0.3">
      <x:c r="A6557" s="0">
        <x:f>'Historical Trades'!A6557</x:f>
      </x:c>
      <x:c r="B6557" s="0">
        <x:f>'Historical Trades'!B6557</x:f>
      </x:c>
      <x:c r="C6557" s="23">
        <x:f>'Historical Trades'!C6557</x:f>
      </x:c>
      <x:c r="D6557" s="0">
        <x:f>'Historical Trades'!D6557</x:f>
      </x:c>
      <x:c r="E6557" s="23">
        <x:f>'Historical Trades'!E6557</x:f>
      </x:c>
      <x:c r="F6557" s="0">
        <x:f>'Historical Trades'!F6557</x:f>
      </x:c>
      <x:c r="G6557" s="0">
        <x:f>'Historical Trades'!G6557</x:f>
      </x:c>
      <x:c r="H6557" s="0">
        <x:f>'Historical Trades'!H6557</x:f>
      </x:c>
      <x:c r="I6557" s="0">
        <x:f>'Historical Trades'!I6557</x:f>
      </x:c>
      <x:c r="J6557" s="0">
        <x:f>'Historical Trades'!J6557</x:f>
      </x:c>
      <x:c r="K6557" s="0">
        <x:f>'Historical Trades'!K6557</x:f>
      </x:c>
      <x:c r="L6557" s="0">
        <x:f>'Historical Trades'!L6557</x:f>
      </x:c>
      <x:c r="M6557" s="0">
        <x:f>'Historical Trades'!M6557</x:f>
      </x:c>
      <x:c r="N6557" s="0">
        <x:f>CLEAN('Historical Trades'!O6557)</x:f>
      </x:c>
      <x:c r="P6557" s="14">
        <x:f>IF(G6557="sell",M6557,-M6557)</x:f>
      </x:c>
      <x:c r="Q6557" s="14">
        <x:f>VLOOKUP(N6557,'Currency Rates'!$A$3:$C$32,3,0)</x:f>
      </x:c>
      <x:c r="R6557" s="0">
        <x:f>IF(A6557="SPUS",0,IF(A6557="FWD",0,P6557/Q6557))</x:f>
      </x:c>
    </x:row>
    <x:row r="6558" spans="1:19" x14ac:dyDescent="0.3">
      <x:c r="A6558" s="0">
        <x:f>'Historical Trades'!A6558</x:f>
      </x:c>
      <x:c r="B6558" s="0">
        <x:f>'Historical Trades'!B6558</x:f>
      </x:c>
      <x:c r="C6558" s="23">
        <x:f>'Historical Trades'!C6558</x:f>
      </x:c>
      <x:c r="D6558" s="0">
        <x:f>'Historical Trades'!D6558</x:f>
      </x:c>
      <x:c r="E6558" s="23">
        <x:f>'Historical Trades'!E6558</x:f>
      </x:c>
      <x:c r="F6558" s="0">
        <x:f>'Historical Trades'!F6558</x:f>
      </x:c>
      <x:c r="G6558" s="0">
        <x:f>'Historical Trades'!G6558</x:f>
      </x:c>
      <x:c r="H6558" s="0">
        <x:f>'Historical Trades'!H6558</x:f>
      </x:c>
      <x:c r="I6558" s="0">
        <x:f>'Historical Trades'!I6558</x:f>
      </x:c>
      <x:c r="J6558" s="0">
        <x:f>'Historical Trades'!J6558</x:f>
      </x:c>
      <x:c r="K6558" s="0">
        <x:f>'Historical Trades'!K6558</x:f>
      </x:c>
      <x:c r="L6558" s="0">
        <x:f>'Historical Trades'!L6558</x:f>
      </x:c>
      <x:c r="M6558" s="0">
        <x:f>'Historical Trades'!M6558</x:f>
      </x:c>
      <x:c r="N6558" s="0">
        <x:f>CLEAN('Historical Trades'!O6558)</x:f>
      </x:c>
      <x:c r="P6558" s="14">
        <x:f>IF(G6558="sell",M6558,-M6558)</x:f>
      </x:c>
      <x:c r="Q6558" s="14">
        <x:f>VLOOKUP(N6558,'Currency Rates'!$A$3:$C$32,3,0)</x:f>
      </x:c>
      <x:c r="R6558" s="0">
        <x:f>IF(A6558="SPUS",0,IF(A6558="FWD",0,P6558/Q6558))</x:f>
      </x:c>
    </x:row>
    <x:row r="6559" spans="1:19" x14ac:dyDescent="0.3">
      <x:c r="A6559" s="0">
        <x:f>'Historical Trades'!A6559</x:f>
      </x:c>
      <x:c r="B6559" s="0">
        <x:f>'Historical Trades'!B6559</x:f>
      </x:c>
      <x:c r="C6559" s="23">
        <x:f>'Historical Trades'!C6559</x:f>
      </x:c>
      <x:c r="D6559" s="0">
        <x:f>'Historical Trades'!D6559</x:f>
      </x:c>
      <x:c r="E6559" s="23">
        <x:f>'Historical Trades'!E6559</x:f>
      </x:c>
      <x:c r="F6559" s="0">
        <x:f>'Historical Trades'!F6559</x:f>
      </x:c>
      <x:c r="G6559" s="0">
        <x:f>'Historical Trades'!G6559</x:f>
      </x:c>
      <x:c r="H6559" s="0">
        <x:f>'Historical Trades'!H6559</x:f>
      </x:c>
      <x:c r="I6559" s="0">
        <x:f>'Historical Trades'!I6559</x:f>
      </x:c>
      <x:c r="J6559" s="0">
        <x:f>'Historical Trades'!J6559</x:f>
      </x:c>
      <x:c r="K6559" s="0">
        <x:f>'Historical Trades'!K6559</x:f>
      </x:c>
      <x:c r="L6559" s="0">
        <x:f>'Historical Trades'!L6559</x:f>
      </x:c>
      <x:c r="M6559" s="0">
        <x:f>'Historical Trades'!M6559</x:f>
      </x:c>
      <x:c r="N6559" s="0">
        <x:f>CLEAN('Historical Trades'!O6559)</x:f>
      </x:c>
      <x:c r="P6559" s="14">
        <x:f>IF(G6559="sell",M6559,-M6559)</x:f>
      </x:c>
      <x:c r="Q6559" s="14">
        <x:f>VLOOKUP(N6559,'Currency Rates'!$A$3:$C$32,3,0)</x:f>
      </x:c>
      <x:c r="R6559" s="0">
        <x:f>IF(A6559="SPUS",0,IF(A6559="FWD",0,P6559/Q6559))</x:f>
      </x:c>
    </x:row>
    <x:row r="6560" spans="1:19" x14ac:dyDescent="0.3">
      <x:c r="A6560" s="0">
        <x:f>'Historical Trades'!A6560</x:f>
      </x:c>
      <x:c r="B6560" s="0">
        <x:f>'Historical Trades'!B6560</x:f>
      </x:c>
      <x:c r="C6560" s="23">
        <x:f>'Historical Trades'!C6560</x:f>
      </x:c>
      <x:c r="D6560" s="0">
        <x:f>'Historical Trades'!D6560</x:f>
      </x:c>
      <x:c r="E6560" s="23">
        <x:f>'Historical Trades'!E6560</x:f>
      </x:c>
      <x:c r="F6560" s="0">
        <x:f>'Historical Trades'!F6560</x:f>
      </x:c>
      <x:c r="G6560" s="0">
        <x:f>'Historical Trades'!G6560</x:f>
      </x:c>
      <x:c r="H6560" s="0">
        <x:f>'Historical Trades'!H6560</x:f>
      </x:c>
      <x:c r="I6560" s="0">
        <x:f>'Historical Trades'!I6560</x:f>
      </x:c>
      <x:c r="J6560" s="0">
        <x:f>'Historical Trades'!J6560</x:f>
      </x:c>
      <x:c r="K6560" s="0">
        <x:f>'Historical Trades'!K6560</x:f>
      </x:c>
      <x:c r="L6560" s="0">
        <x:f>'Historical Trades'!L6560</x:f>
      </x:c>
      <x:c r="M6560" s="0">
        <x:f>'Historical Trades'!M6560</x:f>
      </x:c>
      <x:c r="N6560" s="0">
        <x:f>CLEAN('Historical Trades'!O6560)</x:f>
      </x:c>
      <x:c r="P6560" s="14">
        <x:f>IF(G6560="sell",M6560,-M6560)</x:f>
      </x:c>
      <x:c r="Q6560" s="14">
        <x:f>VLOOKUP(N6560,'Currency Rates'!$A$3:$C$32,3,0)</x:f>
      </x:c>
      <x:c r="R6560" s="0">
        <x:f>IF(A6560="SPUS",0,IF(A6560="FWD",0,P6560/Q6560))</x:f>
      </x:c>
    </x:row>
    <x:row r="6561" spans="1:19" x14ac:dyDescent="0.3">
      <x:c r="A6561" s="0">
        <x:f>'Historical Trades'!A6561</x:f>
      </x:c>
      <x:c r="B6561" s="0">
        <x:f>'Historical Trades'!B6561</x:f>
      </x:c>
      <x:c r="C6561" s="23">
        <x:f>'Historical Trades'!C6561</x:f>
      </x:c>
      <x:c r="D6561" s="0">
        <x:f>'Historical Trades'!D6561</x:f>
      </x:c>
      <x:c r="E6561" s="23">
        <x:f>'Historical Trades'!E6561</x:f>
      </x:c>
      <x:c r="F6561" s="0">
        <x:f>'Historical Trades'!F6561</x:f>
      </x:c>
      <x:c r="G6561" s="0">
        <x:f>'Historical Trades'!G6561</x:f>
      </x:c>
      <x:c r="H6561" s="0">
        <x:f>'Historical Trades'!H6561</x:f>
      </x:c>
      <x:c r="I6561" s="0">
        <x:f>'Historical Trades'!I6561</x:f>
      </x:c>
      <x:c r="J6561" s="0">
        <x:f>'Historical Trades'!J6561</x:f>
      </x:c>
      <x:c r="K6561" s="0">
        <x:f>'Historical Trades'!K6561</x:f>
      </x:c>
      <x:c r="L6561" s="0">
        <x:f>'Historical Trades'!L6561</x:f>
      </x:c>
      <x:c r="M6561" s="0">
        <x:f>'Historical Trades'!M6561</x:f>
      </x:c>
      <x:c r="N6561" s="0">
        <x:f>CLEAN('Historical Trades'!O6561)</x:f>
      </x:c>
      <x:c r="P6561" s="14">
        <x:f>IF(G6561="sell",M6561,-M6561)</x:f>
      </x:c>
      <x:c r="Q6561" s="14">
        <x:f>VLOOKUP(N6561,'Currency Rates'!$A$3:$C$32,3,0)</x:f>
      </x:c>
      <x:c r="R6561" s="0">
        <x:f>IF(A6561="SPUS",0,IF(A6561="FWD",0,P6561/Q6561))</x:f>
      </x:c>
    </x:row>
    <x:row r="6562" spans="1:19" x14ac:dyDescent="0.3">
      <x:c r="A6562" s="0">
        <x:f>'Historical Trades'!A6562</x:f>
      </x:c>
      <x:c r="B6562" s="0">
        <x:f>'Historical Trades'!B6562</x:f>
      </x:c>
      <x:c r="C6562" s="23">
        <x:f>'Historical Trades'!C6562</x:f>
      </x:c>
      <x:c r="D6562" s="0">
        <x:f>'Historical Trades'!D6562</x:f>
      </x:c>
      <x:c r="E6562" s="23">
        <x:f>'Historical Trades'!E6562</x:f>
      </x:c>
      <x:c r="F6562" s="0">
        <x:f>'Historical Trades'!F6562</x:f>
      </x:c>
      <x:c r="G6562" s="0">
        <x:f>'Historical Trades'!G6562</x:f>
      </x:c>
      <x:c r="H6562" s="0">
        <x:f>'Historical Trades'!H6562</x:f>
      </x:c>
      <x:c r="I6562" s="0">
        <x:f>'Historical Trades'!I6562</x:f>
      </x:c>
      <x:c r="J6562" s="0">
        <x:f>'Historical Trades'!J6562</x:f>
      </x:c>
      <x:c r="K6562" s="0">
        <x:f>'Historical Trades'!K6562</x:f>
      </x:c>
      <x:c r="L6562" s="0">
        <x:f>'Historical Trades'!L6562</x:f>
      </x:c>
      <x:c r="M6562" s="0">
        <x:f>'Historical Trades'!M6562</x:f>
      </x:c>
      <x:c r="N6562" s="0">
        <x:f>CLEAN('Historical Trades'!O6562)</x:f>
      </x:c>
      <x:c r="P6562" s="14">
        <x:f>IF(G6562="sell",M6562,-M6562)</x:f>
      </x:c>
      <x:c r="Q6562" s="14">
        <x:f>VLOOKUP(N6562,'Currency Rates'!$A$3:$C$32,3,0)</x:f>
      </x:c>
      <x:c r="R6562" s="0">
        <x:f>IF(A6562="SPUS",0,IF(A6562="FWD",0,P6562/Q6562))</x:f>
      </x:c>
    </x:row>
    <x:row r="6563" spans="1:19" x14ac:dyDescent="0.3">
      <x:c r="A6563" s="0">
        <x:f>'Historical Trades'!A6563</x:f>
      </x:c>
      <x:c r="B6563" s="0">
        <x:f>'Historical Trades'!B6563</x:f>
      </x:c>
      <x:c r="C6563" s="23">
        <x:f>'Historical Trades'!C6563</x:f>
      </x:c>
      <x:c r="D6563" s="0">
        <x:f>'Historical Trades'!D6563</x:f>
      </x:c>
      <x:c r="E6563" s="23">
        <x:f>'Historical Trades'!E6563</x:f>
      </x:c>
      <x:c r="F6563" s="0">
        <x:f>'Historical Trades'!F6563</x:f>
      </x:c>
      <x:c r="G6563" s="0">
        <x:f>'Historical Trades'!G6563</x:f>
      </x:c>
      <x:c r="H6563" s="0">
        <x:f>'Historical Trades'!H6563</x:f>
      </x:c>
      <x:c r="I6563" s="0">
        <x:f>'Historical Trades'!I6563</x:f>
      </x:c>
      <x:c r="J6563" s="0">
        <x:f>'Historical Trades'!J6563</x:f>
      </x:c>
      <x:c r="K6563" s="0">
        <x:f>'Historical Trades'!K6563</x:f>
      </x:c>
      <x:c r="L6563" s="0">
        <x:f>'Historical Trades'!L6563</x:f>
      </x:c>
      <x:c r="M6563" s="0">
        <x:f>'Historical Trades'!M6563</x:f>
      </x:c>
      <x:c r="N6563" s="0">
        <x:f>CLEAN('Historical Trades'!O6563)</x:f>
      </x:c>
      <x:c r="P6563" s="14">
        <x:f>IF(G6563="sell",M6563,-M6563)</x:f>
      </x:c>
      <x:c r="Q6563" s="14">
        <x:f>VLOOKUP(N6563,'Currency Rates'!$A$3:$C$32,3,0)</x:f>
      </x:c>
      <x:c r="R6563" s="0">
        <x:f>IF(A6563="SPUS",0,IF(A6563="FWD",0,P6563/Q6563))</x:f>
      </x:c>
    </x:row>
    <x:row r="6564" spans="1:19" x14ac:dyDescent="0.3">
      <x:c r="A6564" s="0">
        <x:f>'Historical Trades'!A6564</x:f>
      </x:c>
      <x:c r="B6564" s="0">
        <x:f>'Historical Trades'!B6564</x:f>
      </x:c>
      <x:c r="C6564" s="23">
        <x:f>'Historical Trades'!C6564</x:f>
      </x:c>
      <x:c r="D6564" s="0">
        <x:f>'Historical Trades'!D6564</x:f>
      </x:c>
      <x:c r="E6564" s="23">
        <x:f>'Historical Trades'!E6564</x:f>
      </x:c>
      <x:c r="F6564" s="0">
        <x:f>'Historical Trades'!F6564</x:f>
      </x:c>
      <x:c r="G6564" s="0">
        <x:f>'Historical Trades'!G6564</x:f>
      </x:c>
      <x:c r="H6564" s="0">
        <x:f>'Historical Trades'!H6564</x:f>
      </x:c>
      <x:c r="I6564" s="0">
        <x:f>'Historical Trades'!I6564</x:f>
      </x:c>
      <x:c r="J6564" s="0">
        <x:f>'Historical Trades'!J6564</x:f>
      </x:c>
      <x:c r="K6564" s="0">
        <x:f>'Historical Trades'!K6564</x:f>
      </x:c>
      <x:c r="L6564" s="0">
        <x:f>'Historical Trades'!L6564</x:f>
      </x:c>
      <x:c r="M6564" s="0">
        <x:f>'Historical Trades'!M6564</x:f>
      </x:c>
      <x:c r="N6564" s="0">
        <x:f>CLEAN('Historical Trades'!O6564)</x:f>
      </x:c>
      <x:c r="P6564" s="14">
        <x:f>IF(G6564="sell",M6564,-M6564)</x:f>
      </x:c>
      <x:c r="Q6564" s="14">
        <x:f>VLOOKUP(N6564,'Currency Rates'!$A$3:$C$32,3,0)</x:f>
      </x:c>
      <x:c r="R6564" s="0">
        <x:f>IF(A6564="SPUS",0,IF(A6564="FWD",0,P6564/Q6564))</x:f>
      </x:c>
    </x:row>
    <x:row r="6565" spans="1:19" x14ac:dyDescent="0.3">
      <x:c r="A6565" s="0">
        <x:f>'Historical Trades'!A6565</x:f>
      </x:c>
      <x:c r="B6565" s="0">
        <x:f>'Historical Trades'!B6565</x:f>
      </x:c>
      <x:c r="C6565" s="23">
        <x:f>'Historical Trades'!C6565</x:f>
      </x:c>
      <x:c r="D6565" s="0">
        <x:f>'Historical Trades'!D6565</x:f>
      </x:c>
      <x:c r="E6565" s="23">
        <x:f>'Historical Trades'!E6565</x:f>
      </x:c>
      <x:c r="F6565" s="0">
        <x:f>'Historical Trades'!F6565</x:f>
      </x:c>
      <x:c r="G6565" s="0">
        <x:f>'Historical Trades'!G6565</x:f>
      </x:c>
      <x:c r="H6565" s="0">
        <x:f>'Historical Trades'!H6565</x:f>
      </x:c>
      <x:c r="I6565" s="0">
        <x:f>'Historical Trades'!I6565</x:f>
      </x:c>
      <x:c r="J6565" s="0">
        <x:f>'Historical Trades'!J6565</x:f>
      </x:c>
      <x:c r="K6565" s="0">
        <x:f>'Historical Trades'!K6565</x:f>
      </x:c>
      <x:c r="L6565" s="0">
        <x:f>'Historical Trades'!L6565</x:f>
      </x:c>
      <x:c r="M6565" s="0">
        <x:f>'Historical Trades'!M6565</x:f>
      </x:c>
      <x:c r="N6565" s="0">
        <x:f>CLEAN('Historical Trades'!O6565)</x:f>
      </x:c>
      <x:c r="P6565" s="14">
        <x:f>IF(G6565="sell",M6565,-M6565)</x:f>
      </x:c>
      <x:c r="Q6565" s="14">
        <x:f>VLOOKUP(N6565,'Currency Rates'!$A$3:$C$32,3,0)</x:f>
      </x:c>
      <x:c r="R6565" s="0">
        <x:f>IF(A6565="SPUS",0,IF(A6565="FWD",0,P6565/Q6565))</x:f>
      </x:c>
    </x:row>
    <x:row r="6566" spans="1:19" x14ac:dyDescent="0.3">
      <x:c r="A6566" s="0">
        <x:f>'Historical Trades'!A6566</x:f>
      </x:c>
      <x:c r="B6566" s="0">
        <x:f>'Historical Trades'!B6566</x:f>
      </x:c>
      <x:c r="C6566" s="23">
        <x:f>'Historical Trades'!C6566</x:f>
      </x:c>
      <x:c r="D6566" s="0">
        <x:f>'Historical Trades'!D6566</x:f>
      </x:c>
      <x:c r="E6566" s="23">
        <x:f>'Historical Trades'!E6566</x:f>
      </x:c>
      <x:c r="F6566" s="0">
        <x:f>'Historical Trades'!F6566</x:f>
      </x:c>
      <x:c r="G6566" s="0">
        <x:f>'Historical Trades'!G6566</x:f>
      </x:c>
      <x:c r="H6566" s="0">
        <x:f>'Historical Trades'!H6566</x:f>
      </x:c>
      <x:c r="I6566" s="0">
        <x:f>'Historical Trades'!I6566</x:f>
      </x:c>
      <x:c r="J6566" s="0">
        <x:f>'Historical Trades'!J6566</x:f>
      </x:c>
      <x:c r="K6566" s="0">
        <x:f>'Historical Trades'!K6566</x:f>
      </x:c>
      <x:c r="L6566" s="0">
        <x:f>'Historical Trades'!L6566</x:f>
      </x:c>
      <x:c r="M6566" s="0">
        <x:f>'Historical Trades'!M6566</x:f>
      </x:c>
      <x:c r="N6566" s="0">
        <x:f>CLEAN('Historical Trades'!O6566)</x:f>
      </x:c>
      <x:c r="P6566" s="14">
        <x:f>IF(G6566="sell",M6566,-M6566)</x:f>
      </x:c>
      <x:c r="Q6566" s="14">
        <x:f>VLOOKUP(N6566,'Currency Rates'!$A$3:$C$32,3,0)</x:f>
      </x:c>
      <x:c r="R6566" s="0">
        <x:f>IF(A6566="SPUS",0,IF(A6566="FWD",0,P6566/Q6566))</x:f>
      </x:c>
    </x:row>
    <x:row r="6567" spans="1:19" x14ac:dyDescent="0.3">
      <x:c r="A6567" s="0">
        <x:f>'Historical Trades'!A6567</x:f>
      </x:c>
      <x:c r="B6567" s="0">
        <x:f>'Historical Trades'!B6567</x:f>
      </x:c>
      <x:c r="C6567" s="23">
        <x:f>'Historical Trades'!C6567</x:f>
      </x:c>
      <x:c r="D6567" s="0">
        <x:f>'Historical Trades'!D6567</x:f>
      </x:c>
      <x:c r="E6567" s="23">
        <x:f>'Historical Trades'!E6567</x:f>
      </x:c>
      <x:c r="F6567" s="0">
        <x:f>'Historical Trades'!F6567</x:f>
      </x:c>
      <x:c r="G6567" s="0">
        <x:f>'Historical Trades'!G6567</x:f>
      </x:c>
      <x:c r="H6567" s="0">
        <x:f>'Historical Trades'!H6567</x:f>
      </x:c>
      <x:c r="I6567" s="0">
        <x:f>'Historical Trades'!I6567</x:f>
      </x:c>
      <x:c r="J6567" s="0">
        <x:f>'Historical Trades'!J6567</x:f>
      </x:c>
      <x:c r="K6567" s="0">
        <x:f>'Historical Trades'!K6567</x:f>
      </x:c>
      <x:c r="L6567" s="0">
        <x:f>'Historical Trades'!L6567</x:f>
      </x:c>
      <x:c r="M6567" s="0">
        <x:f>'Historical Trades'!M6567</x:f>
      </x:c>
      <x:c r="N6567" s="0">
        <x:f>CLEAN('Historical Trades'!O6567)</x:f>
      </x:c>
      <x:c r="P6567" s="14">
        <x:f>IF(G6567="sell",M6567,-M6567)</x:f>
      </x:c>
      <x:c r="Q6567" s="14">
        <x:f>VLOOKUP(N6567,'Currency Rates'!$A$3:$C$32,3,0)</x:f>
      </x:c>
      <x:c r="R6567" s="0">
        <x:f>IF(A6567="SPUS",0,IF(A6567="FWD",0,P6567/Q6567))</x:f>
      </x:c>
    </x:row>
    <x:row r="6568" spans="1:19" x14ac:dyDescent="0.3">
      <x:c r="A6568" s="0">
        <x:f>'Historical Trades'!A6568</x:f>
      </x:c>
      <x:c r="B6568" s="0">
        <x:f>'Historical Trades'!B6568</x:f>
      </x:c>
      <x:c r="C6568" s="23">
        <x:f>'Historical Trades'!C6568</x:f>
      </x:c>
      <x:c r="D6568" s="0">
        <x:f>'Historical Trades'!D6568</x:f>
      </x:c>
      <x:c r="E6568" s="23">
        <x:f>'Historical Trades'!E6568</x:f>
      </x:c>
      <x:c r="F6568" s="0">
        <x:f>'Historical Trades'!F6568</x:f>
      </x:c>
      <x:c r="G6568" s="0">
        <x:f>'Historical Trades'!G6568</x:f>
      </x:c>
      <x:c r="H6568" s="0">
        <x:f>'Historical Trades'!H6568</x:f>
      </x:c>
      <x:c r="I6568" s="0">
        <x:f>'Historical Trades'!I6568</x:f>
      </x:c>
      <x:c r="J6568" s="0">
        <x:f>'Historical Trades'!J6568</x:f>
      </x:c>
      <x:c r="K6568" s="0">
        <x:f>'Historical Trades'!K6568</x:f>
      </x:c>
      <x:c r="L6568" s="0">
        <x:f>'Historical Trades'!L6568</x:f>
      </x:c>
      <x:c r="M6568" s="0">
        <x:f>'Historical Trades'!M6568</x:f>
      </x:c>
      <x:c r="N6568" s="0">
        <x:f>CLEAN('Historical Trades'!O6568)</x:f>
      </x:c>
      <x:c r="P6568" s="14">
        <x:f>IF(G6568="sell",M6568,-M6568)</x:f>
      </x:c>
      <x:c r="Q6568" s="14">
        <x:f>VLOOKUP(N6568,'Currency Rates'!$A$3:$C$32,3,0)</x:f>
      </x:c>
      <x:c r="R6568" s="0">
        <x:f>IF(A6568="SPUS",0,IF(A6568="FWD",0,P6568/Q6568))</x:f>
      </x:c>
    </x:row>
    <x:row r="6569" spans="1:19" x14ac:dyDescent="0.3">
      <x:c r="A6569" s="0">
        <x:f>'Historical Trades'!A6569</x:f>
      </x:c>
      <x:c r="B6569" s="0">
        <x:f>'Historical Trades'!B6569</x:f>
      </x:c>
      <x:c r="C6569" s="23">
        <x:f>'Historical Trades'!C6569</x:f>
      </x:c>
      <x:c r="D6569" s="0">
        <x:f>'Historical Trades'!D6569</x:f>
      </x:c>
      <x:c r="E6569" s="23">
        <x:f>'Historical Trades'!E6569</x:f>
      </x:c>
      <x:c r="F6569" s="0">
        <x:f>'Historical Trades'!F6569</x:f>
      </x:c>
      <x:c r="G6569" s="0">
        <x:f>'Historical Trades'!G6569</x:f>
      </x:c>
      <x:c r="H6569" s="0">
        <x:f>'Historical Trades'!H6569</x:f>
      </x:c>
      <x:c r="I6569" s="0">
        <x:f>'Historical Trades'!I6569</x:f>
      </x:c>
      <x:c r="J6569" s="0">
        <x:f>'Historical Trades'!J6569</x:f>
      </x:c>
      <x:c r="K6569" s="0">
        <x:f>'Historical Trades'!K6569</x:f>
      </x:c>
      <x:c r="L6569" s="0">
        <x:f>'Historical Trades'!L6569</x:f>
      </x:c>
      <x:c r="M6569" s="0">
        <x:f>'Historical Trades'!M6569</x:f>
      </x:c>
      <x:c r="N6569" s="0">
        <x:f>CLEAN('Historical Trades'!O6569)</x:f>
      </x:c>
      <x:c r="P6569" s="14">
        <x:f>IF(G6569="sell",M6569,-M6569)</x:f>
      </x:c>
      <x:c r="Q6569" s="14">
        <x:f>VLOOKUP(N6569,'Currency Rates'!$A$3:$C$32,3,0)</x:f>
      </x:c>
      <x:c r="R6569" s="0">
        <x:f>IF(A6569="SPUS",0,IF(A6569="FWD",0,P6569/Q6569))</x:f>
      </x:c>
    </x:row>
    <x:row r="6570" spans="1:19" x14ac:dyDescent="0.3">
      <x:c r="A6570" s="0">
        <x:f>'Historical Trades'!A6570</x:f>
      </x:c>
      <x:c r="B6570" s="0">
        <x:f>'Historical Trades'!B6570</x:f>
      </x:c>
      <x:c r="C6570" s="23">
        <x:f>'Historical Trades'!C6570</x:f>
      </x:c>
      <x:c r="D6570" s="0">
        <x:f>'Historical Trades'!D6570</x:f>
      </x:c>
      <x:c r="E6570" s="23">
        <x:f>'Historical Trades'!E6570</x:f>
      </x:c>
      <x:c r="F6570" s="0">
        <x:f>'Historical Trades'!F6570</x:f>
      </x:c>
      <x:c r="G6570" s="0">
        <x:f>'Historical Trades'!G6570</x:f>
      </x:c>
      <x:c r="H6570" s="0">
        <x:f>'Historical Trades'!H6570</x:f>
      </x:c>
      <x:c r="I6570" s="0">
        <x:f>'Historical Trades'!I6570</x:f>
      </x:c>
      <x:c r="J6570" s="0">
        <x:f>'Historical Trades'!J6570</x:f>
      </x:c>
      <x:c r="K6570" s="0">
        <x:f>'Historical Trades'!K6570</x:f>
      </x:c>
      <x:c r="L6570" s="0">
        <x:f>'Historical Trades'!L6570</x:f>
      </x:c>
      <x:c r="M6570" s="0">
        <x:f>'Historical Trades'!M6570</x:f>
      </x:c>
      <x:c r="N6570" s="0">
        <x:f>CLEAN('Historical Trades'!O6570)</x:f>
      </x:c>
      <x:c r="P6570" s="14">
        <x:f>IF(G6570="sell",M6570,-M6570)</x:f>
      </x:c>
      <x:c r="Q6570" s="14">
        <x:f>VLOOKUP(N6570,'Currency Rates'!$A$3:$C$32,3,0)</x:f>
      </x:c>
      <x:c r="R6570" s="0">
        <x:f>IF(A6570="SPUS",0,IF(A6570="FWD",0,P6570/Q6570))</x:f>
      </x:c>
    </x:row>
    <x:row r="6571" spans="1:19" x14ac:dyDescent="0.3">
      <x:c r="A6571" s="0">
        <x:f>'Historical Trades'!A6571</x:f>
      </x:c>
      <x:c r="B6571" s="0">
        <x:f>'Historical Trades'!B6571</x:f>
      </x:c>
      <x:c r="C6571" s="23">
        <x:f>'Historical Trades'!C6571</x:f>
      </x:c>
      <x:c r="D6571" s="0">
        <x:f>'Historical Trades'!D6571</x:f>
      </x:c>
      <x:c r="E6571" s="23">
        <x:f>'Historical Trades'!E6571</x:f>
      </x:c>
      <x:c r="F6571" s="0">
        <x:f>'Historical Trades'!F6571</x:f>
      </x:c>
      <x:c r="G6571" s="0">
        <x:f>'Historical Trades'!G6571</x:f>
      </x:c>
      <x:c r="H6571" s="0">
        <x:f>'Historical Trades'!H6571</x:f>
      </x:c>
      <x:c r="I6571" s="0">
        <x:f>'Historical Trades'!I6571</x:f>
      </x:c>
      <x:c r="J6571" s="0">
        <x:f>'Historical Trades'!J6571</x:f>
      </x:c>
      <x:c r="K6571" s="0">
        <x:f>'Historical Trades'!K6571</x:f>
      </x:c>
      <x:c r="L6571" s="0">
        <x:f>'Historical Trades'!L6571</x:f>
      </x:c>
      <x:c r="M6571" s="0">
        <x:f>'Historical Trades'!M6571</x:f>
      </x:c>
      <x:c r="N6571" s="0">
        <x:f>CLEAN('Historical Trades'!O6571)</x:f>
      </x:c>
      <x:c r="P6571" s="14">
        <x:f>IF(G6571="sell",M6571,-M6571)</x:f>
      </x:c>
      <x:c r="Q6571" s="14">
        <x:f>VLOOKUP(N6571,'Currency Rates'!$A$3:$C$32,3,0)</x:f>
      </x:c>
      <x:c r="R6571" s="0">
        <x:f>IF(A6571="SPUS",0,IF(A6571="FWD",0,P6571/Q6571))</x:f>
      </x:c>
    </x:row>
    <x:row r="6572" spans="1:19" x14ac:dyDescent="0.3">
      <x:c r="A6572" s="0">
        <x:f>'Historical Trades'!A6572</x:f>
      </x:c>
      <x:c r="B6572" s="0">
        <x:f>'Historical Trades'!B6572</x:f>
      </x:c>
      <x:c r="C6572" s="23">
        <x:f>'Historical Trades'!C6572</x:f>
      </x:c>
      <x:c r="D6572" s="0">
        <x:f>'Historical Trades'!D6572</x:f>
      </x:c>
      <x:c r="E6572" s="23">
        <x:f>'Historical Trades'!E6572</x:f>
      </x:c>
      <x:c r="F6572" s="0">
        <x:f>'Historical Trades'!F6572</x:f>
      </x:c>
      <x:c r="G6572" s="0">
        <x:f>'Historical Trades'!G6572</x:f>
      </x:c>
      <x:c r="H6572" s="0">
        <x:f>'Historical Trades'!H6572</x:f>
      </x:c>
      <x:c r="I6572" s="0">
        <x:f>'Historical Trades'!I6572</x:f>
      </x:c>
      <x:c r="J6572" s="0">
        <x:f>'Historical Trades'!J6572</x:f>
      </x:c>
      <x:c r="K6572" s="0">
        <x:f>'Historical Trades'!K6572</x:f>
      </x:c>
      <x:c r="L6572" s="0">
        <x:f>'Historical Trades'!L6572</x:f>
      </x:c>
      <x:c r="M6572" s="0">
        <x:f>'Historical Trades'!M6572</x:f>
      </x:c>
      <x:c r="N6572" s="0">
        <x:f>CLEAN('Historical Trades'!O6572)</x:f>
      </x:c>
      <x:c r="P6572" s="14">
        <x:f>IF(G6572="sell",M6572,-M6572)</x:f>
      </x:c>
      <x:c r="Q6572" s="14">
        <x:f>VLOOKUP(N6572,'Currency Rates'!$A$3:$C$32,3,0)</x:f>
      </x:c>
      <x:c r="R6572" s="0">
        <x:f>IF(A6572="SPUS",0,IF(A6572="FWD",0,P6572/Q6572))</x:f>
      </x:c>
    </x:row>
    <x:row r="6573" spans="1:19" x14ac:dyDescent="0.3">
      <x:c r="A6573" s="0">
        <x:f>'Historical Trades'!A6573</x:f>
      </x:c>
      <x:c r="B6573" s="0">
        <x:f>'Historical Trades'!B6573</x:f>
      </x:c>
      <x:c r="C6573" s="23">
        <x:f>'Historical Trades'!C6573</x:f>
      </x:c>
      <x:c r="D6573" s="0">
        <x:f>'Historical Trades'!D6573</x:f>
      </x:c>
      <x:c r="E6573" s="23">
        <x:f>'Historical Trades'!E6573</x:f>
      </x:c>
      <x:c r="F6573" s="0">
        <x:f>'Historical Trades'!F6573</x:f>
      </x:c>
      <x:c r="G6573" s="0">
        <x:f>'Historical Trades'!G6573</x:f>
      </x:c>
      <x:c r="H6573" s="0">
        <x:f>'Historical Trades'!H6573</x:f>
      </x:c>
      <x:c r="I6573" s="0">
        <x:f>'Historical Trades'!I6573</x:f>
      </x:c>
      <x:c r="J6573" s="0">
        <x:f>'Historical Trades'!J6573</x:f>
      </x:c>
      <x:c r="K6573" s="0">
        <x:f>'Historical Trades'!K6573</x:f>
      </x:c>
      <x:c r="L6573" s="0">
        <x:f>'Historical Trades'!L6573</x:f>
      </x:c>
      <x:c r="M6573" s="0">
        <x:f>'Historical Trades'!M6573</x:f>
      </x:c>
      <x:c r="N6573" s="0">
        <x:f>CLEAN('Historical Trades'!O6573)</x:f>
      </x:c>
      <x:c r="P6573" s="14">
        <x:f>IF(G6573="sell",M6573,-M6573)</x:f>
      </x:c>
      <x:c r="Q6573" s="14">
        <x:f>VLOOKUP(N6573,'Currency Rates'!$A$3:$C$32,3,0)</x:f>
      </x:c>
      <x:c r="R6573" s="0">
        <x:f>IF(A6573="SPUS",0,IF(A6573="FWD",0,P6573/Q6573))</x:f>
      </x:c>
    </x:row>
    <x:row r="6574" spans="1:19" x14ac:dyDescent="0.3">
      <x:c r="A6574" s="0">
        <x:f>'Historical Trades'!A6574</x:f>
      </x:c>
      <x:c r="B6574" s="0">
        <x:f>'Historical Trades'!B6574</x:f>
      </x:c>
      <x:c r="C6574" s="23">
        <x:f>'Historical Trades'!C6574</x:f>
      </x:c>
      <x:c r="D6574" s="0">
        <x:f>'Historical Trades'!D6574</x:f>
      </x:c>
      <x:c r="E6574" s="23">
        <x:f>'Historical Trades'!E6574</x:f>
      </x:c>
      <x:c r="F6574" s="0">
        <x:f>'Historical Trades'!F6574</x:f>
      </x:c>
      <x:c r="G6574" s="0">
        <x:f>'Historical Trades'!G6574</x:f>
      </x:c>
      <x:c r="H6574" s="0">
        <x:f>'Historical Trades'!H6574</x:f>
      </x:c>
      <x:c r="I6574" s="0">
        <x:f>'Historical Trades'!I6574</x:f>
      </x:c>
      <x:c r="J6574" s="0">
        <x:f>'Historical Trades'!J6574</x:f>
      </x:c>
      <x:c r="K6574" s="0">
        <x:f>'Historical Trades'!K6574</x:f>
      </x:c>
      <x:c r="L6574" s="0">
        <x:f>'Historical Trades'!L6574</x:f>
      </x:c>
      <x:c r="M6574" s="0">
        <x:f>'Historical Trades'!M6574</x:f>
      </x:c>
      <x:c r="N6574" s="0">
        <x:f>CLEAN('Historical Trades'!O6574)</x:f>
      </x:c>
      <x:c r="P6574" s="14">
        <x:f>IF(G6574="sell",M6574,-M6574)</x:f>
      </x:c>
      <x:c r="Q6574" s="14">
        <x:f>VLOOKUP(N6574,'Currency Rates'!$A$3:$C$32,3,0)</x:f>
      </x:c>
      <x:c r="R6574" s="0">
        <x:f>IF(A6574="SPUS",0,IF(A6574="FWD",0,P6574/Q6574))</x:f>
      </x:c>
    </x:row>
    <x:row r="6575" spans="1:19" x14ac:dyDescent="0.3">
      <x:c r="A6575" s="0">
        <x:f>'Historical Trades'!A6575</x:f>
      </x:c>
      <x:c r="B6575" s="0">
        <x:f>'Historical Trades'!B6575</x:f>
      </x:c>
      <x:c r="C6575" s="23">
        <x:f>'Historical Trades'!C6575</x:f>
      </x:c>
      <x:c r="D6575" s="0">
        <x:f>'Historical Trades'!D6575</x:f>
      </x:c>
      <x:c r="E6575" s="23">
        <x:f>'Historical Trades'!E6575</x:f>
      </x:c>
      <x:c r="F6575" s="0">
        <x:f>'Historical Trades'!F6575</x:f>
      </x:c>
      <x:c r="G6575" s="0">
        <x:f>'Historical Trades'!G6575</x:f>
      </x:c>
      <x:c r="H6575" s="0">
        <x:f>'Historical Trades'!H6575</x:f>
      </x:c>
      <x:c r="I6575" s="0">
        <x:f>'Historical Trades'!I6575</x:f>
      </x:c>
      <x:c r="J6575" s="0">
        <x:f>'Historical Trades'!J6575</x:f>
      </x:c>
      <x:c r="K6575" s="0">
        <x:f>'Historical Trades'!K6575</x:f>
      </x:c>
      <x:c r="L6575" s="0">
        <x:f>'Historical Trades'!L6575</x:f>
      </x:c>
      <x:c r="M6575" s="0">
        <x:f>'Historical Trades'!M6575</x:f>
      </x:c>
      <x:c r="N6575" s="0">
        <x:f>CLEAN('Historical Trades'!O6575)</x:f>
      </x:c>
      <x:c r="P6575" s="14">
        <x:f>IF(G6575="sell",M6575,-M6575)</x:f>
      </x:c>
      <x:c r="Q6575" s="14">
        <x:f>VLOOKUP(N6575,'Currency Rates'!$A$3:$C$32,3,0)</x:f>
      </x:c>
      <x:c r="R6575" s="0">
        <x:f>IF(A6575="SPUS",0,IF(A6575="FWD",0,P6575/Q6575))</x:f>
      </x:c>
    </x:row>
    <x:row r="6576" spans="1:19" x14ac:dyDescent="0.3">
      <x:c r="A6576" s="0">
        <x:f>'Historical Trades'!A6576</x:f>
      </x:c>
      <x:c r="B6576" s="0">
        <x:f>'Historical Trades'!B6576</x:f>
      </x:c>
      <x:c r="C6576" s="23">
        <x:f>'Historical Trades'!C6576</x:f>
      </x:c>
      <x:c r="D6576" s="0">
        <x:f>'Historical Trades'!D6576</x:f>
      </x:c>
      <x:c r="E6576" s="23">
        <x:f>'Historical Trades'!E6576</x:f>
      </x:c>
      <x:c r="F6576" s="0">
        <x:f>'Historical Trades'!F6576</x:f>
      </x:c>
      <x:c r="G6576" s="0">
        <x:f>'Historical Trades'!G6576</x:f>
      </x:c>
      <x:c r="H6576" s="0">
        <x:f>'Historical Trades'!H6576</x:f>
      </x:c>
      <x:c r="I6576" s="0">
        <x:f>'Historical Trades'!I6576</x:f>
      </x:c>
      <x:c r="J6576" s="0">
        <x:f>'Historical Trades'!J6576</x:f>
      </x:c>
      <x:c r="K6576" s="0">
        <x:f>'Historical Trades'!K6576</x:f>
      </x:c>
      <x:c r="L6576" s="0">
        <x:f>'Historical Trades'!L6576</x:f>
      </x:c>
      <x:c r="M6576" s="0">
        <x:f>'Historical Trades'!M6576</x:f>
      </x:c>
      <x:c r="N6576" s="0">
        <x:f>CLEAN('Historical Trades'!O6576)</x:f>
      </x:c>
      <x:c r="P6576" s="14">
        <x:f>IF(G6576="sell",M6576,-M6576)</x:f>
      </x:c>
      <x:c r="Q6576" s="14">
        <x:f>VLOOKUP(N6576,'Currency Rates'!$A$3:$C$32,3,0)</x:f>
      </x:c>
      <x:c r="R6576" s="0">
        <x:f>IF(A6576="SPUS",0,IF(A6576="FWD",0,P6576/Q6576))</x:f>
      </x:c>
    </x:row>
    <x:row r="6577" spans="1:19" x14ac:dyDescent="0.3">
      <x:c r="A6577" s="0">
        <x:f>'Historical Trades'!A6577</x:f>
      </x:c>
      <x:c r="B6577" s="0">
        <x:f>'Historical Trades'!B6577</x:f>
      </x:c>
      <x:c r="C6577" s="23">
        <x:f>'Historical Trades'!C6577</x:f>
      </x:c>
      <x:c r="D6577" s="0">
        <x:f>'Historical Trades'!D6577</x:f>
      </x:c>
      <x:c r="E6577" s="23">
        <x:f>'Historical Trades'!E6577</x:f>
      </x:c>
      <x:c r="F6577" s="0">
        <x:f>'Historical Trades'!F6577</x:f>
      </x:c>
      <x:c r="G6577" s="0">
        <x:f>'Historical Trades'!G6577</x:f>
      </x:c>
      <x:c r="H6577" s="0">
        <x:f>'Historical Trades'!H6577</x:f>
      </x:c>
      <x:c r="I6577" s="0">
        <x:f>'Historical Trades'!I6577</x:f>
      </x:c>
      <x:c r="J6577" s="0">
        <x:f>'Historical Trades'!J6577</x:f>
      </x:c>
      <x:c r="K6577" s="0">
        <x:f>'Historical Trades'!K6577</x:f>
      </x:c>
      <x:c r="L6577" s="0">
        <x:f>'Historical Trades'!L6577</x:f>
      </x:c>
      <x:c r="M6577" s="0">
        <x:f>'Historical Trades'!M6577</x:f>
      </x:c>
      <x:c r="N6577" s="0">
        <x:f>CLEAN('Historical Trades'!O6577)</x:f>
      </x:c>
      <x:c r="P6577" s="14">
        <x:f>IF(G6577="sell",M6577,-M6577)</x:f>
      </x:c>
      <x:c r="Q6577" s="14">
        <x:f>VLOOKUP(N6577,'Currency Rates'!$A$3:$C$32,3,0)</x:f>
      </x:c>
      <x:c r="R6577" s="0">
        <x:f>IF(A6577="SPUS",0,IF(A6577="FWD",0,P6577/Q6577))</x:f>
      </x:c>
    </x:row>
    <x:row r="6578" spans="1:19" x14ac:dyDescent="0.3">
      <x:c r="A6578" s="0">
        <x:f>'Historical Trades'!A6578</x:f>
      </x:c>
      <x:c r="B6578" s="0">
        <x:f>'Historical Trades'!B6578</x:f>
      </x:c>
      <x:c r="C6578" s="23">
        <x:f>'Historical Trades'!C6578</x:f>
      </x:c>
      <x:c r="D6578" s="0">
        <x:f>'Historical Trades'!D6578</x:f>
      </x:c>
      <x:c r="E6578" s="23">
        <x:f>'Historical Trades'!E6578</x:f>
      </x:c>
      <x:c r="F6578" s="0">
        <x:f>'Historical Trades'!F6578</x:f>
      </x:c>
      <x:c r="G6578" s="0">
        <x:f>'Historical Trades'!G6578</x:f>
      </x:c>
      <x:c r="H6578" s="0">
        <x:f>'Historical Trades'!H6578</x:f>
      </x:c>
      <x:c r="I6578" s="0">
        <x:f>'Historical Trades'!I6578</x:f>
      </x:c>
      <x:c r="J6578" s="0">
        <x:f>'Historical Trades'!J6578</x:f>
      </x:c>
      <x:c r="K6578" s="0">
        <x:f>'Historical Trades'!K6578</x:f>
      </x:c>
      <x:c r="L6578" s="0">
        <x:f>'Historical Trades'!L6578</x:f>
      </x:c>
      <x:c r="M6578" s="0">
        <x:f>'Historical Trades'!M6578</x:f>
      </x:c>
      <x:c r="N6578" s="0">
        <x:f>CLEAN('Historical Trades'!O6578)</x:f>
      </x:c>
      <x:c r="P6578" s="14">
        <x:f>IF(G6578="sell",M6578,-M6578)</x:f>
      </x:c>
      <x:c r="Q6578" s="14">
        <x:f>VLOOKUP(N6578,'Currency Rates'!$A$3:$C$32,3,0)</x:f>
      </x:c>
      <x:c r="R6578" s="0">
        <x:f>IF(A6578="SPUS",0,IF(A6578="FWD",0,P6578/Q6578))</x:f>
      </x:c>
    </x:row>
    <x:row r="6579" spans="1:19" x14ac:dyDescent="0.3">
      <x:c r="A6579" s="0">
        <x:f>'Historical Trades'!A6579</x:f>
      </x:c>
      <x:c r="B6579" s="0">
        <x:f>'Historical Trades'!B6579</x:f>
      </x:c>
      <x:c r="C6579" s="23">
        <x:f>'Historical Trades'!C6579</x:f>
      </x:c>
      <x:c r="D6579" s="0">
        <x:f>'Historical Trades'!D6579</x:f>
      </x:c>
      <x:c r="E6579" s="23">
        <x:f>'Historical Trades'!E6579</x:f>
      </x:c>
      <x:c r="F6579" s="0">
        <x:f>'Historical Trades'!F6579</x:f>
      </x:c>
      <x:c r="G6579" s="0">
        <x:f>'Historical Trades'!G6579</x:f>
      </x:c>
      <x:c r="H6579" s="0">
        <x:f>'Historical Trades'!H6579</x:f>
      </x:c>
      <x:c r="I6579" s="0">
        <x:f>'Historical Trades'!I6579</x:f>
      </x:c>
      <x:c r="J6579" s="0">
        <x:f>'Historical Trades'!J6579</x:f>
      </x:c>
      <x:c r="K6579" s="0">
        <x:f>'Historical Trades'!K6579</x:f>
      </x:c>
      <x:c r="L6579" s="0">
        <x:f>'Historical Trades'!L6579</x:f>
      </x:c>
      <x:c r="M6579" s="0">
        <x:f>'Historical Trades'!M6579</x:f>
      </x:c>
      <x:c r="N6579" s="0">
        <x:f>CLEAN('Historical Trades'!O6579)</x:f>
      </x:c>
      <x:c r="P6579" s="14">
        <x:f>IF(G6579="sell",M6579,-M6579)</x:f>
      </x:c>
      <x:c r="Q6579" s="14">
        <x:f>VLOOKUP(N6579,'Currency Rates'!$A$3:$C$32,3,0)</x:f>
      </x:c>
      <x:c r="R6579" s="0">
        <x:f>IF(A6579="SPUS",0,IF(A6579="FWD",0,P6579/Q6579))</x:f>
      </x:c>
    </x:row>
    <x:row r="6580" spans="1:19" x14ac:dyDescent="0.3">
      <x:c r="A6580" s="0">
        <x:f>'Historical Trades'!A6580</x:f>
      </x:c>
      <x:c r="B6580" s="0">
        <x:f>'Historical Trades'!B6580</x:f>
      </x:c>
      <x:c r="C6580" s="23">
        <x:f>'Historical Trades'!C6580</x:f>
      </x:c>
      <x:c r="D6580" s="0">
        <x:f>'Historical Trades'!D6580</x:f>
      </x:c>
      <x:c r="E6580" s="23">
        <x:f>'Historical Trades'!E6580</x:f>
      </x:c>
      <x:c r="F6580" s="0">
        <x:f>'Historical Trades'!F6580</x:f>
      </x:c>
      <x:c r="G6580" s="0">
        <x:f>'Historical Trades'!G6580</x:f>
      </x:c>
      <x:c r="H6580" s="0">
        <x:f>'Historical Trades'!H6580</x:f>
      </x:c>
      <x:c r="I6580" s="0">
        <x:f>'Historical Trades'!I6580</x:f>
      </x:c>
      <x:c r="J6580" s="0">
        <x:f>'Historical Trades'!J6580</x:f>
      </x:c>
      <x:c r="K6580" s="0">
        <x:f>'Historical Trades'!K6580</x:f>
      </x:c>
      <x:c r="L6580" s="0">
        <x:f>'Historical Trades'!L6580</x:f>
      </x:c>
      <x:c r="M6580" s="0">
        <x:f>'Historical Trades'!M6580</x:f>
      </x:c>
      <x:c r="N6580" s="0">
        <x:f>CLEAN('Historical Trades'!O6580)</x:f>
      </x:c>
      <x:c r="P6580" s="14">
        <x:f>IF(G6580="sell",M6580,-M6580)</x:f>
      </x:c>
      <x:c r="Q6580" s="14">
        <x:f>VLOOKUP(N6580,'Currency Rates'!$A$3:$C$32,3,0)</x:f>
      </x:c>
      <x:c r="R6580" s="0">
        <x:f>IF(A6580="SPUS",0,IF(A6580="FWD",0,P6580/Q6580))</x:f>
      </x:c>
    </x:row>
    <x:row r="6581" spans="1:19" x14ac:dyDescent="0.3">
      <x:c r="A6581" s="0">
        <x:f>'Historical Trades'!A6581</x:f>
      </x:c>
      <x:c r="B6581" s="0">
        <x:f>'Historical Trades'!B6581</x:f>
      </x:c>
      <x:c r="C6581" s="23">
        <x:f>'Historical Trades'!C6581</x:f>
      </x:c>
      <x:c r="D6581" s="0">
        <x:f>'Historical Trades'!D6581</x:f>
      </x:c>
      <x:c r="E6581" s="23">
        <x:f>'Historical Trades'!E6581</x:f>
      </x:c>
      <x:c r="F6581" s="0">
        <x:f>'Historical Trades'!F6581</x:f>
      </x:c>
      <x:c r="G6581" s="0">
        <x:f>'Historical Trades'!G6581</x:f>
      </x:c>
      <x:c r="H6581" s="0">
        <x:f>'Historical Trades'!H6581</x:f>
      </x:c>
      <x:c r="I6581" s="0">
        <x:f>'Historical Trades'!I6581</x:f>
      </x:c>
      <x:c r="J6581" s="0">
        <x:f>'Historical Trades'!J6581</x:f>
      </x:c>
      <x:c r="K6581" s="0">
        <x:f>'Historical Trades'!K6581</x:f>
      </x:c>
      <x:c r="L6581" s="0">
        <x:f>'Historical Trades'!L6581</x:f>
      </x:c>
      <x:c r="M6581" s="0">
        <x:f>'Historical Trades'!M6581</x:f>
      </x:c>
      <x:c r="N6581" s="0">
        <x:f>CLEAN('Historical Trades'!O6581)</x:f>
      </x:c>
      <x:c r="P6581" s="14">
        <x:f>IF(G6581="sell",M6581,-M6581)</x:f>
      </x:c>
      <x:c r="Q6581" s="14">
        <x:f>VLOOKUP(N6581,'Currency Rates'!$A$3:$C$32,3,0)</x:f>
      </x:c>
      <x:c r="R6581" s="0">
        <x:f>IF(A6581="SPUS",0,IF(A6581="FWD",0,P6581/Q6581))</x:f>
      </x:c>
    </x:row>
    <x:row r="6582" spans="1:19" x14ac:dyDescent="0.3">
      <x:c r="A6582" s="0">
        <x:f>'Historical Trades'!A6582</x:f>
      </x:c>
      <x:c r="B6582" s="0">
        <x:f>'Historical Trades'!B6582</x:f>
      </x:c>
      <x:c r="C6582" s="23">
        <x:f>'Historical Trades'!C6582</x:f>
      </x:c>
      <x:c r="D6582" s="0">
        <x:f>'Historical Trades'!D6582</x:f>
      </x:c>
      <x:c r="E6582" s="23">
        <x:f>'Historical Trades'!E6582</x:f>
      </x:c>
      <x:c r="F6582" s="0">
        <x:f>'Historical Trades'!F6582</x:f>
      </x:c>
      <x:c r="G6582" s="0">
        <x:f>'Historical Trades'!G6582</x:f>
      </x:c>
      <x:c r="H6582" s="0">
        <x:f>'Historical Trades'!H6582</x:f>
      </x:c>
      <x:c r="I6582" s="0">
        <x:f>'Historical Trades'!I6582</x:f>
      </x:c>
      <x:c r="J6582" s="0">
        <x:f>'Historical Trades'!J6582</x:f>
      </x:c>
      <x:c r="K6582" s="0">
        <x:f>'Historical Trades'!K6582</x:f>
      </x:c>
      <x:c r="L6582" s="0">
        <x:f>'Historical Trades'!L6582</x:f>
      </x:c>
      <x:c r="M6582" s="0">
        <x:f>'Historical Trades'!M6582</x:f>
      </x:c>
      <x:c r="N6582" s="0">
        <x:f>CLEAN('Historical Trades'!O6582)</x:f>
      </x:c>
      <x:c r="P6582" s="14">
        <x:f>IF(G6582="sell",M6582,-M6582)</x:f>
      </x:c>
      <x:c r="Q6582" s="14">
        <x:f>VLOOKUP(N6582,'Currency Rates'!$A$3:$C$32,3,0)</x:f>
      </x:c>
      <x:c r="R6582" s="0">
        <x:f>IF(A6582="SPUS",0,IF(A6582="FWD",0,P6582/Q6582))</x:f>
      </x:c>
    </x:row>
    <x:row r="6583" spans="1:19" x14ac:dyDescent="0.3">
      <x:c r="A6583" s="0">
        <x:f>'Historical Trades'!A6583</x:f>
      </x:c>
      <x:c r="B6583" s="0">
        <x:f>'Historical Trades'!B6583</x:f>
      </x:c>
      <x:c r="C6583" s="23">
        <x:f>'Historical Trades'!C6583</x:f>
      </x:c>
      <x:c r="D6583" s="0">
        <x:f>'Historical Trades'!D6583</x:f>
      </x:c>
      <x:c r="E6583" s="23">
        <x:f>'Historical Trades'!E6583</x:f>
      </x:c>
      <x:c r="F6583" s="0">
        <x:f>'Historical Trades'!F6583</x:f>
      </x:c>
      <x:c r="G6583" s="0">
        <x:f>'Historical Trades'!G6583</x:f>
      </x:c>
      <x:c r="H6583" s="0">
        <x:f>'Historical Trades'!H6583</x:f>
      </x:c>
      <x:c r="I6583" s="0">
        <x:f>'Historical Trades'!I6583</x:f>
      </x:c>
      <x:c r="J6583" s="0">
        <x:f>'Historical Trades'!J6583</x:f>
      </x:c>
      <x:c r="K6583" s="0">
        <x:f>'Historical Trades'!K6583</x:f>
      </x:c>
      <x:c r="L6583" s="0">
        <x:f>'Historical Trades'!L6583</x:f>
      </x:c>
      <x:c r="M6583" s="0">
        <x:f>'Historical Trades'!M6583</x:f>
      </x:c>
      <x:c r="N6583" s="0">
        <x:f>CLEAN('Historical Trades'!O6583)</x:f>
      </x:c>
      <x:c r="P6583" s="14">
        <x:f>IF(G6583="sell",M6583,-M6583)</x:f>
      </x:c>
      <x:c r="Q6583" s="14">
        <x:f>VLOOKUP(N6583,'Currency Rates'!$A$3:$C$32,3,0)</x:f>
      </x:c>
      <x:c r="R6583" s="0">
        <x:f>IF(A6583="SPUS",0,IF(A6583="FWD",0,P6583/Q6583))</x:f>
      </x:c>
    </x:row>
    <x:row r="6584" spans="1:19" x14ac:dyDescent="0.3">
      <x:c r="A6584" s="0">
        <x:f>'Historical Trades'!A6584</x:f>
      </x:c>
      <x:c r="B6584" s="0">
        <x:f>'Historical Trades'!B6584</x:f>
      </x:c>
      <x:c r="C6584" s="23">
        <x:f>'Historical Trades'!C6584</x:f>
      </x:c>
      <x:c r="D6584" s="0">
        <x:f>'Historical Trades'!D6584</x:f>
      </x:c>
      <x:c r="E6584" s="23">
        <x:f>'Historical Trades'!E6584</x:f>
      </x:c>
      <x:c r="F6584" s="0">
        <x:f>'Historical Trades'!F6584</x:f>
      </x:c>
      <x:c r="G6584" s="0">
        <x:f>'Historical Trades'!G6584</x:f>
      </x:c>
      <x:c r="H6584" s="0">
        <x:f>'Historical Trades'!H6584</x:f>
      </x:c>
      <x:c r="I6584" s="0">
        <x:f>'Historical Trades'!I6584</x:f>
      </x:c>
      <x:c r="J6584" s="0">
        <x:f>'Historical Trades'!J6584</x:f>
      </x:c>
      <x:c r="K6584" s="0">
        <x:f>'Historical Trades'!K6584</x:f>
      </x:c>
      <x:c r="L6584" s="0">
        <x:f>'Historical Trades'!L6584</x:f>
      </x:c>
      <x:c r="M6584" s="0">
        <x:f>'Historical Trades'!M6584</x:f>
      </x:c>
      <x:c r="N6584" s="0">
        <x:f>CLEAN('Historical Trades'!O6584)</x:f>
      </x:c>
      <x:c r="P6584" s="14">
        <x:f>IF(G6584="sell",M6584,-M6584)</x:f>
      </x:c>
      <x:c r="Q6584" s="14">
        <x:f>VLOOKUP(N6584,'Currency Rates'!$A$3:$C$32,3,0)</x:f>
      </x:c>
      <x:c r="R6584" s="0">
        <x:f>IF(A6584="SPUS",0,IF(A6584="FWD",0,P6584/Q6584))</x:f>
      </x:c>
    </x:row>
    <x:row r="6585" spans="1:19" x14ac:dyDescent="0.3">
      <x:c r="A6585" s="0">
        <x:f>'Historical Trades'!A6585</x:f>
      </x:c>
      <x:c r="B6585" s="0">
        <x:f>'Historical Trades'!B6585</x:f>
      </x:c>
      <x:c r="C6585" s="23">
        <x:f>'Historical Trades'!C6585</x:f>
      </x:c>
      <x:c r="D6585" s="0">
        <x:f>'Historical Trades'!D6585</x:f>
      </x:c>
      <x:c r="E6585" s="23">
        <x:f>'Historical Trades'!E6585</x:f>
      </x:c>
      <x:c r="F6585" s="0">
        <x:f>'Historical Trades'!F6585</x:f>
      </x:c>
      <x:c r="G6585" s="0">
        <x:f>'Historical Trades'!G6585</x:f>
      </x:c>
      <x:c r="H6585" s="0">
        <x:f>'Historical Trades'!H6585</x:f>
      </x:c>
      <x:c r="I6585" s="0">
        <x:f>'Historical Trades'!I6585</x:f>
      </x:c>
      <x:c r="J6585" s="0">
        <x:f>'Historical Trades'!J6585</x:f>
      </x:c>
      <x:c r="K6585" s="0">
        <x:f>'Historical Trades'!K6585</x:f>
      </x:c>
      <x:c r="L6585" s="0">
        <x:f>'Historical Trades'!L6585</x:f>
      </x:c>
      <x:c r="M6585" s="0">
        <x:f>'Historical Trades'!M6585</x:f>
      </x:c>
      <x:c r="N6585" s="0">
        <x:f>CLEAN('Historical Trades'!O6585)</x:f>
      </x:c>
      <x:c r="P6585" s="14">
        <x:f>IF(G6585="sell",M6585,-M6585)</x:f>
      </x:c>
      <x:c r="Q6585" s="14">
        <x:f>VLOOKUP(N6585,'Currency Rates'!$A$3:$C$32,3,0)</x:f>
      </x:c>
      <x:c r="R6585" s="0">
        <x:f>IF(A6585="SPUS",0,IF(A6585="FWD",0,P6585/Q6585))</x:f>
      </x:c>
    </x:row>
    <x:row r="6586" spans="1:19" x14ac:dyDescent="0.3">
      <x:c r="A6586" s="0">
        <x:f>'Historical Trades'!A6586</x:f>
      </x:c>
      <x:c r="B6586" s="0">
        <x:f>'Historical Trades'!B6586</x:f>
      </x:c>
      <x:c r="C6586" s="23">
        <x:f>'Historical Trades'!C6586</x:f>
      </x:c>
      <x:c r="D6586" s="0">
        <x:f>'Historical Trades'!D6586</x:f>
      </x:c>
      <x:c r="E6586" s="23">
        <x:f>'Historical Trades'!E6586</x:f>
      </x:c>
      <x:c r="F6586" s="0">
        <x:f>'Historical Trades'!F6586</x:f>
      </x:c>
      <x:c r="G6586" s="0">
        <x:f>'Historical Trades'!G6586</x:f>
      </x:c>
      <x:c r="H6586" s="0">
        <x:f>'Historical Trades'!H6586</x:f>
      </x:c>
      <x:c r="I6586" s="0">
        <x:f>'Historical Trades'!I6586</x:f>
      </x:c>
      <x:c r="J6586" s="0">
        <x:f>'Historical Trades'!J6586</x:f>
      </x:c>
      <x:c r="K6586" s="0">
        <x:f>'Historical Trades'!K6586</x:f>
      </x:c>
      <x:c r="L6586" s="0">
        <x:f>'Historical Trades'!L6586</x:f>
      </x:c>
      <x:c r="M6586" s="0">
        <x:f>'Historical Trades'!M6586</x:f>
      </x:c>
      <x:c r="N6586" s="0">
        <x:f>CLEAN('Historical Trades'!O6586)</x:f>
      </x:c>
      <x:c r="P6586" s="14">
        <x:f>IF(G6586="sell",M6586,-M6586)</x:f>
      </x:c>
      <x:c r="Q6586" s="14">
        <x:f>VLOOKUP(N6586,'Currency Rates'!$A$3:$C$32,3,0)</x:f>
      </x:c>
      <x:c r="R6586" s="0">
        <x:f>IF(A6586="SPUS",0,IF(A6586="FWD",0,P6586/Q6586))</x:f>
      </x:c>
    </x:row>
    <x:row r="6587" spans="1:19" x14ac:dyDescent="0.3">
      <x:c r="A6587" s="0">
        <x:f>'Historical Trades'!A6587</x:f>
      </x:c>
      <x:c r="B6587" s="0">
        <x:f>'Historical Trades'!B6587</x:f>
      </x:c>
      <x:c r="C6587" s="23">
        <x:f>'Historical Trades'!C6587</x:f>
      </x:c>
      <x:c r="D6587" s="0">
        <x:f>'Historical Trades'!D6587</x:f>
      </x:c>
      <x:c r="E6587" s="23">
        <x:f>'Historical Trades'!E6587</x:f>
      </x:c>
      <x:c r="F6587" s="0">
        <x:f>'Historical Trades'!F6587</x:f>
      </x:c>
      <x:c r="G6587" s="0">
        <x:f>'Historical Trades'!G6587</x:f>
      </x:c>
      <x:c r="H6587" s="0">
        <x:f>'Historical Trades'!H6587</x:f>
      </x:c>
      <x:c r="I6587" s="0">
        <x:f>'Historical Trades'!I6587</x:f>
      </x:c>
      <x:c r="J6587" s="0">
        <x:f>'Historical Trades'!J6587</x:f>
      </x:c>
      <x:c r="K6587" s="0">
        <x:f>'Historical Trades'!K6587</x:f>
      </x:c>
      <x:c r="L6587" s="0">
        <x:f>'Historical Trades'!L6587</x:f>
      </x:c>
      <x:c r="M6587" s="0">
        <x:f>'Historical Trades'!M6587</x:f>
      </x:c>
      <x:c r="N6587" s="0">
        <x:f>CLEAN('Historical Trades'!O6587)</x:f>
      </x:c>
      <x:c r="P6587" s="14">
        <x:f>IF(G6587="sell",M6587,-M6587)</x:f>
      </x:c>
      <x:c r="Q6587" s="14">
        <x:f>VLOOKUP(N6587,'Currency Rates'!$A$3:$C$32,3,0)</x:f>
      </x:c>
      <x:c r="R6587" s="0">
        <x:f>IF(A6587="SPUS",0,IF(A6587="FWD",0,P6587/Q6587))</x:f>
      </x:c>
    </x:row>
    <x:row r="6588" spans="1:19" x14ac:dyDescent="0.3">
      <x:c r="A6588" s="0">
        <x:f>'Historical Trades'!A6588</x:f>
      </x:c>
      <x:c r="B6588" s="0">
        <x:f>'Historical Trades'!B6588</x:f>
      </x:c>
      <x:c r="C6588" s="23">
        <x:f>'Historical Trades'!C6588</x:f>
      </x:c>
      <x:c r="D6588" s="0">
        <x:f>'Historical Trades'!D6588</x:f>
      </x:c>
      <x:c r="E6588" s="23">
        <x:f>'Historical Trades'!E6588</x:f>
      </x:c>
      <x:c r="F6588" s="0">
        <x:f>'Historical Trades'!F6588</x:f>
      </x:c>
      <x:c r="G6588" s="0">
        <x:f>'Historical Trades'!G6588</x:f>
      </x:c>
      <x:c r="H6588" s="0">
        <x:f>'Historical Trades'!H6588</x:f>
      </x:c>
      <x:c r="I6588" s="0">
        <x:f>'Historical Trades'!I6588</x:f>
      </x:c>
      <x:c r="J6588" s="0">
        <x:f>'Historical Trades'!J6588</x:f>
      </x:c>
      <x:c r="K6588" s="0">
        <x:f>'Historical Trades'!K6588</x:f>
      </x:c>
      <x:c r="L6588" s="0">
        <x:f>'Historical Trades'!L6588</x:f>
      </x:c>
      <x:c r="M6588" s="0">
        <x:f>'Historical Trades'!M6588</x:f>
      </x:c>
      <x:c r="N6588" s="0">
        <x:f>CLEAN('Historical Trades'!O6588)</x:f>
      </x:c>
      <x:c r="P6588" s="14">
        <x:f>IF(G6588="sell",M6588,-M6588)</x:f>
      </x:c>
      <x:c r="Q6588" s="14">
        <x:f>VLOOKUP(N6588,'Currency Rates'!$A$3:$C$32,3,0)</x:f>
      </x:c>
      <x:c r="R6588" s="0">
        <x:f>IF(A6588="SPUS",0,IF(A6588="FWD",0,P6588/Q6588))</x:f>
      </x:c>
    </x:row>
    <x:row r="6589" spans="1:19" x14ac:dyDescent="0.3">
      <x:c r="A6589" s="0">
        <x:f>'Historical Trades'!A6589</x:f>
      </x:c>
      <x:c r="B6589" s="0">
        <x:f>'Historical Trades'!B6589</x:f>
      </x:c>
      <x:c r="C6589" s="23">
        <x:f>'Historical Trades'!C6589</x:f>
      </x:c>
      <x:c r="D6589" s="0">
        <x:f>'Historical Trades'!D6589</x:f>
      </x:c>
      <x:c r="E6589" s="23">
        <x:f>'Historical Trades'!E6589</x:f>
      </x:c>
      <x:c r="F6589" s="0">
        <x:f>'Historical Trades'!F6589</x:f>
      </x:c>
      <x:c r="G6589" s="0">
        <x:f>'Historical Trades'!G6589</x:f>
      </x:c>
      <x:c r="H6589" s="0">
        <x:f>'Historical Trades'!H6589</x:f>
      </x:c>
      <x:c r="I6589" s="0">
        <x:f>'Historical Trades'!I6589</x:f>
      </x:c>
      <x:c r="J6589" s="0">
        <x:f>'Historical Trades'!J6589</x:f>
      </x:c>
      <x:c r="K6589" s="0">
        <x:f>'Historical Trades'!K6589</x:f>
      </x:c>
      <x:c r="L6589" s="0">
        <x:f>'Historical Trades'!L6589</x:f>
      </x:c>
      <x:c r="M6589" s="0">
        <x:f>'Historical Trades'!M6589</x:f>
      </x:c>
      <x:c r="N6589" s="0">
        <x:f>CLEAN('Historical Trades'!O6589)</x:f>
      </x:c>
      <x:c r="P6589" s="14">
        <x:f>IF(G6589="sell",M6589,-M6589)</x:f>
      </x:c>
      <x:c r="Q6589" s="14">
        <x:f>VLOOKUP(N6589,'Currency Rates'!$A$3:$C$32,3,0)</x:f>
      </x:c>
      <x:c r="R6589" s="0">
        <x:f>IF(A6589="SPUS",0,IF(A6589="FWD",0,P6589/Q6589))</x:f>
      </x:c>
    </x:row>
    <x:row r="6590" spans="1:19" x14ac:dyDescent="0.3">
      <x:c r="A6590" s="0">
        <x:f>'Historical Trades'!A6590</x:f>
      </x:c>
      <x:c r="B6590" s="0">
        <x:f>'Historical Trades'!B6590</x:f>
      </x:c>
      <x:c r="C6590" s="23">
        <x:f>'Historical Trades'!C6590</x:f>
      </x:c>
      <x:c r="D6590" s="0">
        <x:f>'Historical Trades'!D6590</x:f>
      </x:c>
      <x:c r="E6590" s="23">
        <x:f>'Historical Trades'!E6590</x:f>
      </x:c>
      <x:c r="F6590" s="0">
        <x:f>'Historical Trades'!F6590</x:f>
      </x:c>
      <x:c r="G6590" s="0">
        <x:f>'Historical Trades'!G6590</x:f>
      </x:c>
      <x:c r="H6590" s="0">
        <x:f>'Historical Trades'!H6590</x:f>
      </x:c>
      <x:c r="I6590" s="0">
        <x:f>'Historical Trades'!I6590</x:f>
      </x:c>
      <x:c r="J6590" s="0">
        <x:f>'Historical Trades'!J6590</x:f>
      </x:c>
      <x:c r="K6590" s="0">
        <x:f>'Historical Trades'!K6590</x:f>
      </x:c>
      <x:c r="L6590" s="0">
        <x:f>'Historical Trades'!L6590</x:f>
      </x:c>
      <x:c r="M6590" s="0">
        <x:f>'Historical Trades'!M6590</x:f>
      </x:c>
      <x:c r="N6590" s="0">
        <x:f>CLEAN('Historical Trades'!O6590)</x:f>
      </x:c>
      <x:c r="P6590" s="14">
        <x:f>IF(G6590="sell",M6590,-M6590)</x:f>
      </x:c>
      <x:c r="Q6590" s="14">
        <x:f>VLOOKUP(N6590,'Currency Rates'!$A$3:$C$32,3,0)</x:f>
      </x:c>
      <x:c r="R6590" s="0">
        <x:f>IF(A6590="SPUS",0,IF(A6590="FWD",0,P6590/Q6590))</x:f>
      </x:c>
    </x:row>
    <x:row r="6591" spans="1:19" x14ac:dyDescent="0.3">
      <x:c r="A6591" s="0">
        <x:f>'Historical Trades'!A6591</x:f>
      </x:c>
      <x:c r="B6591" s="0">
        <x:f>'Historical Trades'!B6591</x:f>
      </x:c>
      <x:c r="C6591" s="23">
        <x:f>'Historical Trades'!C6591</x:f>
      </x:c>
      <x:c r="D6591" s="0">
        <x:f>'Historical Trades'!D6591</x:f>
      </x:c>
      <x:c r="E6591" s="23">
        <x:f>'Historical Trades'!E6591</x:f>
      </x:c>
      <x:c r="F6591" s="0">
        <x:f>'Historical Trades'!F6591</x:f>
      </x:c>
      <x:c r="G6591" s="0">
        <x:f>'Historical Trades'!G6591</x:f>
      </x:c>
      <x:c r="H6591" s="0">
        <x:f>'Historical Trades'!H6591</x:f>
      </x:c>
      <x:c r="I6591" s="0">
        <x:f>'Historical Trades'!I6591</x:f>
      </x:c>
      <x:c r="J6591" s="0">
        <x:f>'Historical Trades'!J6591</x:f>
      </x:c>
      <x:c r="K6591" s="0">
        <x:f>'Historical Trades'!K6591</x:f>
      </x:c>
      <x:c r="L6591" s="0">
        <x:f>'Historical Trades'!L6591</x:f>
      </x:c>
      <x:c r="M6591" s="0">
        <x:f>'Historical Trades'!M6591</x:f>
      </x:c>
      <x:c r="N6591" s="0">
        <x:f>CLEAN('Historical Trades'!O6591)</x:f>
      </x:c>
      <x:c r="P6591" s="14">
        <x:f>IF(G6591="sell",M6591,-M6591)</x:f>
      </x:c>
      <x:c r="Q6591" s="14">
        <x:f>VLOOKUP(N6591,'Currency Rates'!$A$3:$C$32,3,0)</x:f>
      </x:c>
      <x:c r="R6591" s="0">
        <x:f>IF(A6591="SPUS",0,IF(A6591="FWD",0,P6591/Q6591))</x:f>
      </x:c>
    </x:row>
    <x:row r="6592" spans="1:19" x14ac:dyDescent="0.3">
      <x:c r="A6592" s="0">
        <x:f>'Historical Trades'!A6592</x:f>
      </x:c>
      <x:c r="B6592" s="0">
        <x:f>'Historical Trades'!B6592</x:f>
      </x:c>
      <x:c r="C6592" s="23">
        <x:f>'Historical Trades'!C6592</x:f>
      </x:c>
      <x:c r="D6592" s="0">
        <x:f>'Historical Trades'!D6592</x:f>
      </x:c>
      <x:c r="E6592" s="23">
        <x:f>'Historical Trades'!E6592</x:f>
      </x:c>
      <x:c r="F6592" s="0">
        <x:f>'Historical Trades'!F6592</x:f>
      </x:c>
      <x:c r="G6592" s="0">
        <x:f>'Historical Trades'!G6592</x:f>
      </x:c>
      <x:c r="H6592" s="0">
        <x:f>'Historical Trades'!H6592</x:f>
      </x:c>
      <x:c r="I6592" s="0">
        <x:f>'Historical Trades'!I6592</x:f>
      </x:c>
      <x:c r="J6592" s="0">
        <x:f>'Historical Trades'!J6592</x:f>
      </x:c>
      <x:c r="K6592" s="0">
        <x:f>'Historical Trades'!K6592</x:f>
      </x:c>
      <x:c r="L6592" s="0">
        <x:f>'Historical Trades'!L6592</x:f>
      </x:c>
      <x:c r="M6592" s="0">
        <x:f>'Historical Trades'!M6592</x:f>
      </x:c>
      <x:c r="N6592" s="0">
        <x:f>CLEAN('Historical Trades'!O6592)</x:f>
      </x:c>
      <x:c r="P6592" s="14">
        <x:f>IF(G6592="sell",M6592,-M6592)</x:f>
      </x:c>
      <x:c r="Q6592" s="14">
        <x:f>VLOOKUP(N6592,'Currency Rates'!$A$3:$C$32,3,0)</x:f>
      </x:c>
      <x:c r="R6592" s="0">
        <x:f>IF(A6592="SPUS",0,IF(A6592="FWD",0,P6592/Q6592))</x:f>
      </x:c>
    </x:row>
    <x:row r="6593" spans="1:19" x14ac:dyDescent="0.3">
      <x:c r="A6593" s="0">
        <x:f>'Historical Trades'!A6593</x:f>
      </x:c>
      <x:c r="B6593" s="0">
        <x:f>'Historical Trades'!B6593</x:f>
      </x:c>
      <x:c r="C6593" s="23">
        <x:f>'Historical Trades'!C6593</x:f>
      </x:c>
      <x:c r="D6593" s="0">
        <x:f>'Historical Trades'!D6593</x:f>
      </x:c>
      <x:c r="E6593" s="23">
        <x:f>'Historical Trades'!E6593</x:f>
      </x:c>
      <x:c r="F6593" s="0">
        <x:f>'Historical Trades'!F6593</x:f>
      </x:c>
      <x:c r="G6593" s="0">
        <x:f>'Historical Trades'!G6593</x:f>
      </x:c>
      <x:c r="H6593" s="0">
        <x:f>'Historical Trades'!H6593</x:f>
      </x:c>
      <x:c r="I6593" s="0">
        <x:f>'Historical Trades'!I6593</x:f>
      </x:c>
      <x:c r="J6593" s="0">
        <x:f>'Historical Trades'!J6593</x:f>
      </x:c>
      <x:c r="K6593" s="0">
        <x:f>'Historical Trades'!K6593</x:f>
      </x:c>
      <x:c r="L6593" s="0">
        <x:f>'Historical Trades'!L6593</x:f>
      </x:c>
      <x:c r="M6593" s="0">
        <x:f>'Historical Trades'!M6593</x:f>
      </x:c>
      <x:c r="N6593" s="0">
        <x:f>CLEAN('Historical Trades'!O6593)</x:f>
      </x:c>
      <x:c r="P6593" s="14">
        <x:f>IF(G6593="sell",M6593,-M6593)</x:f>
      </x:c>
      <x:c r="Q6593" s="14">
        <x:f>VLOOKUP(N6593,'Currency Rates'!$A$3:$C$32,3,0)</x:f>
      </x:c>
      <x:c r="R6593" s="0">
        <x:f>IF(A6593="SPUS",0,IF(A6593="FWD",0,P6593/Q6593))</x:f>
      </x:c>
    </x:row>
    <x:row r="6594" spans="1:19" x14ac:dyDescent="0.3">
      <x:c r="A6594" s="0">
        <x:f>'Historical Trades'!A6594</x:f>
      </x:c>
      <x:c r="B6594" s="0">
        <x:f>'Historical Trades'!B6594</x:f>
      </x:c>
      <x:c r="C6594" s="23">
        <x:f>'Historical Trades'!C6594</x:f>
      </x:c>
      <x:c r="D6594" s="0">
        <x:f>'Historical Trades'!D6594</x:f>
      </x:c>
      <x:c r="E6594" s="23">
        <x:f>'Historical Trades'!E6594</x:f>
      </x:c>
      <x:c r="F6594" s="0">
        <x:f>'Historical Trades'!F6594</x:f>
      </x:c>
      <x:c r="G6594" s="0">
        <x:f>'Historical Trades'!G6594</x:f>
      </x:c>
      <x:c r="H6594" s="0">
        <x:f>'Historical Trades'!H6594</x:f>
      </x:c>
      <x:c r="I6594" s="0">
        <x:f>'Historical Trades'!I6594</x:f>
      </x:c>
      <x:c r="J6594" s="0">
        <x:f>'Historical Trades'!J6594</x:f>
      </x:c>
      <x:c r="K6594" s="0">
        <x:f>'Historical Trades'!K6594</x:f>
      </x:c>
      <x:c r="L6594" s="0">
        <x:f>'Historical Trades'!L6594</x:f>
      </x:c>
      <x:c r="M6594" s="0">
        <x:f>'Historical Trades'!M6594</x:f>
      </x:c>
      <x:c r="N6594" s="0">
        <x:f>CLEAN('Historical Trades'!O6594)</x:f>
      </x:c>
      <x:c r="P6594" s="14">
        <x:f>IF(G6594="sell",M6594,-M6594)</x:f>
      </x:c>
      <x:c r="Q6594" s="14">
        <x:f>VLOOKUP(N6594,'Currency Rates'!$A$3:$C$32,3,0)</x:f>
      </x:c>
      <x:c r="R6594" s="0">
        <x:f>IF(A6594="SPUS",0,IF(A6594="FWD",0,P6594/Q6594))</x:f>
      </x:c>
    </x:row>
    <x:row r="6595" spans="1:19" x14ac:dyDescent="0.3">
      <x:c r="A6595" s="0">
        <x:f>'Historical Trades'!A6595</x:f>
      </x:c>
      <x:c r="B6595" s="0">
        <x:f>'Historical Trades'!B6595</x:f>
      </x:c>
      <x:c r="C6595" s="23">
        <x:f>'Historical Trades'!C6595</x:f>
      </x:c>
      <x:c r="D6595" s="0">
        <x:f>'Historical Trades'!D6595</x:f>
      </x:c>
      <x:c r="E6595" s="23">
        <x:f>'Historical Trades'!E6595</x:f>
      </x:c>
      <x:c r="F6595" s="0">
        <x:f>'Historical Trades'!F6595</x:f>
      </x:c>
      <x:c r="G6595" s="0">
        <x:f>'Historical Trades'!G6595</x:f>
      </x:c>
      <x:c r="H6595" s="0">
        <x:f>'Historical Trades'!H6595</x:f>
      </x:c>
      <x:c r="I6595" s="0">
        <x:f>'Historical Trades'!I6595</x:f>
      </x:c>
      <x:c r="J6595" s="0">
        <x:f>'Historical Trades'!J6595</x:f>
      </x:c>
      <x:c r="K6595" s="0">
        <x:f>'Historical Trades'!K6595</x:f>
      </x:c>
      <x:c r="L6595" s="0">
        <x:f>'Historical Trades'!L6595</x:f>
      </x:c>
      <x:c r="M6595" s="0">
        <x:f>'Historical Trades'!M6595</x:f>
      </x:c>
      <x:c r="N6595" s="0">
        <x:f>CLEAN('Historical Trades'!O6595)</x:f>
      </x:c>
      <x:c r="P6595" s="14">
        <x:f>IF(G6595="sell",M6595,-M6595)</x:f>
      </x:c>
      <x:c r="Q6595" s="14">
        <x:f>VLOOKUP(N6595,'Currency Rates'!$A$3:$C$32,3,0)</x:f>
      </x:c>
      <x:c r="R6595" s="0">
        <x:f>IF(A6595="SPUS",0,IF(A6595="FWD",0,P6595/Q6595))</x:f>
      </x:c>
    </x:row>
    <x:row r="6596" spans="1:19" x14ac:dyDescent="0.3">
      <x:c r="A6596" s="0">
        <x:f>'Historical Trades'!A6596</x:f>
      </x:c>
      <x:c r="B6596" s="0">
        <x:f>'Historical Trades'!B6596</x:f>
      </x:c>
      <x:c r="C6596" s="23">
        <x:f>'Historical Trades'!C6596</x:f>
      </x:c>
      <x:c r="D6596" s="0">
        <x:f>'Historical Trades'!D6596</x:f>
      </x:c>
      <x:c r="E6596" s="23">
        <x:f>'Historical Trades'!E6596</x:f>
      </x:c>
      <x:c r="F6596" s="0">
        <x:f>'Historical Trades'!F6596</x:f>
      </x:c>
      <x:c r="G6596" s="0">
        <x:f>'Historical Trades'!G6596</x:f>
      </x:c>
      <x:c r="H6596" s="0">
        <x:f>'Historical Trades'!H6596</x:f>
      </x:c>
      <x:c r="I6596" s="0">
        <x:f>'Historical Trades'!I6596</x:f>
      </x:c>
      <x:c r="J6596" s="0">
        <x:f>'Historical Trades'!J6596</x:f>
      </x:c>
      <x:c r="K6596" s="0">
        <x:f>'Historical Trades'!K6596</x:f>
      </x:c>
      <x:c r="L6596" s="0">
        <x:f>'Historical Trades'!L6596</x:f>
      </x:c>
      <x:c r="M6596" s="0">
        <x:f>'Historical Trades'!M6596</x:f>
      </x:c>
      <x:c r="N6596" s="0">
        <x:f>CLEAN('Historical Trades'!O6596)</x:f>
      </x:c>
      <x:c r="P6596" s="14">
        <x:f>IF(G6596="sell",M6596,-M6596)</x:f>
      </x:c>
      <x:c r="Q6596" s="14">
        <x:f>VLOOKUP(N6596,'Currency Rates'!$A$3:$C$32,3,0)</x:f>
      </x:c>
      <x:c r="R6596" s="0">
        <x:f>IF(A6596="SPUS",0,IF(A6596="FWD",0,P6596/Q6596))</x:f>
      </x:c>
    </x:row>
    <x:row r="6597" spans="1:19" x14ac:dyDescent="0.3">
      <x:c r="A6597" s="0">
        <x:f>'Historical Trades'!A6597</x:f>
      </x:c>
      <x:c r="B6597" s="0">
        <x:f>'Historical Trades'!B6597</x:f>
      </x:c>
      <x:c r="C6597" s="23">
        <x:f>'Historical Trades'!C6597</x:f>
      </x:c>
      <x:c r="D6597" s="0">
        <x:f>'Historical Trades'!D6597</x:f>
      </x:c>
      <x:c r="E6597" s="23">
        <x:f>'Historical Trades'!E6597</x:f>
      </x:c>
      <x:c r="F6597" s="0">
        <x:f>'Historical Trades'!F6597</x:f>
      </x:c>
      <x:c r="G6597" s="0">
        <x:f>'Historical Trades'!G6597</x:f>
      </x:c>
      <x:c r="H6597" s="0">
        <x:f>'Historical Trades'!H6597</x:f>
      </x:c>
      <x:c r="I6597" s="0">
        <x:f>'Historical Trades'!I6597</x:f>
      </x:c>
      <x:c r="J6597" s="0">
        <x:f>'Historical Trades'!J6597</x:f>
      </x:c>
      <x:c r="K6597" s="0">
        <x:f>'Historical Trades'!K6597</x:f>
      </x:c>
      <x:c r="L6597" s="0">
        <x:f>'Historical Trades'!L6597</x:f>
      </x:c>
      <x:c r="M6597" s="0">
        <x:f>'Historical Trades'!M6597</x:f>
      </x:c>
      <x:c r="N6597" s="0">
        <x:f>CLEAN('Historical Trades'!O6597)</x:f>
      </x:c>
      <x:c r="P6597" s="14">
        <x:f>IF(G6597="sell",M6597,-M6597)</x:f>
      </x:c>
      <x:c r="Q6597" s="14">
        <x:f>VLOOKUP(N6597,'Currency Rates'!$A$3:$C$32,3,0)</x:f>
      </x:c>
      <x:c r="R6597" s="0">
        <x:f>IF(A6597="SPUS",0,IF(A6597="FWD",0,P6597/Q6597))</x:f>
      </x:c>
    </x:row>
    <x:row r="6598" spans="1:19" x14ac:dyDescent="0.3">
      <x:c r="A6598" s="0">
        <x:f>'Historical Trades'!A6598</x:f>
      </x:c>
      <x:c r="B6598" s="0">
        <x:f>'Historical Trades'!B6598</x:f>
      </x:c>
      <x:c r="C6598" s="23">
        <x:f>'Historical Trades'!C6598</x:f>
      </x:c>
      <x:c r="D6598" s="0">
        <x:f>'Historical Trades'!D6598</x:f>
      </x:c>
      <x:c r="E6598" s="23">
        <x:f>'Historical Trades'!E6598</x:f>
      </x:c>
      <x:c r="F6598" s="0">
        <x:f>'Historical Trades'!F6598</x:f>
      </x:c>
      <x:c r="G6598" s="0">
        <x:f>'Historical Trades'!G6598</x:f>
      </x:c>
      <x:c r="H6598" s="0">
        <x:f>'Historical Trades'!H6598</x:f>
      </x:c>
      <x:c r="I6598" s="0">
        <x:f>'Historical Trades'!I6598</x:f>
      </x:c>
      <x:c r="J6598" s="0">
        <x:f>'Historical Trades'!J6598</x:f>
      </x:c>
      <x:c r="K6598" s="0">
        <x:f>'Historical Trades'!K6598</x:f>
      </x:c>
      <x:c r="L6598" s="0">
        <x:f>'Historical Trades'!L6598</x:f>
      </x:c>
      <x:c r="M6598" s="0">
        <x:f>'Historical Trades'!M6598</x:f>
      </x:c>
      <x:c r="N6598" s="0">
        <x:f>CLEAN('Historical Trades'!O6598)</x:f>
      </x:c>
      <x:c r="P6598" s="14">
        <x:f>IF(G6598="sell",M6598,-M6598)</x:f>
      </x:c>
      <x:c r="Q6598" s="14">
        <x:f>VLOOKUP(N6598,'Currency Rates'!$A$3:$C$32,3,0)</x:f>
      </x:c>
      <x:c r="R6598" s="0">
        <x:f>IF(A6598="SPUS",0,IF(A6598="FWD",0,P6598/Q6598))</x:f>
      </x:c>
    </x:row>
    <x:row r="6599" spans="1:19" x14ac:dyDescent="0.3">
      <x:c r="A6599" s="0">
        <x:f>'Historical Trades'!A6599</x:f>
      </x:c>
      <x:c r="B6599" s="0">
        <x:f>'Historical Trades'!B6599</x:f>
      </x:c>
      <x:c r="C6599" s="23">
        <x:f>'Historical Trades'!C6599</x:f>
      </x:c>
      <x:c r="D6599" s="0">
        <x:f>'Historical Trades'!D6599</x:f>
      </x:c>
      <x:c r="E6599" s="23">
        <x:f>'Historical Trades'!E6599</x:f>
      </x:c>
      <x:c r="F6599" s="0">
        <x:f>'Historical Trades'!F6599</x:f>
      </x:c>
      <x:c r="G6599" s="0">
        <x:f>'Historical Trades'!G6599</x:f>
      </x:c>
      <x:c r="H6599" s="0">
        <x:f>'Historical Trades'!H6599</x:f>
      </x:c>
      <x:c r="I6599" s="0">
        <x:f>'Historical Trades'!I6599</x:f>
      </x:c>
      <x:c r="J6599" s="0">
        <x:f>'Historical Trades'!J6599</x:f>
      </x:c>
      <x:c r="K6599" s="0">
        <x:f>'Historical Trades'!K6599</x:f>
      </x:c>
      <x:c r="L6599" s="0">
        <x:f>'Historical Trades'!L6599</x:f>
      </x:c>
      <x:c r="M6599" s="0">
        <x:f>'Historical Trades'!M6599</x:f>
      </x:c>
      <x:c r="N6599" s="0">
        <x:f>CLEAN('Historical Trades'!O6599)</x:f>
      </x:c>
      <x:c r="P6599" s="14">
        <x:f>IF(G6599="sell",M6599,-M6599)</x:f>
      </x:c>
      <x:c r="Q6599" s="14">
        <x:f>VLOOKUP(N6599,'Currency Rates'!$A$3:$C$32,3,0)</x:f>
      </x:c>
      <x:c r="R6599" s="0">
        <x:f>IF(A6599="SPUS",0,IF(A6599="FWD",0,P6599/Q6599))</x:f>
      </x:c>
    </x:row>
    <x:row r="6600" spans="1:19" x14ac:dyDescent="0.3">
      <x:c r="A6600" s="0">
        <x:f>'Historical Trades'!A6600</x:f>
      </x:c>
      <x:c r="B6600" s="0">
        <x:f>'Historical Trades'!B6600</x:f>
      </x:c>
      <x:c r="C6600" s="23">
        <x:f>'Historical Trades'!C6600</x:f>
      </x:c>
      <x:c r="D6600" s="0">
        <x:f>'Historical Trades'!D6600</x:f>
      </x:c>
      <x:c r="E6600" s="23">
        <x:f>'Historical Trades'!E6600</x:f>
      </x:c>
      <x:c r="F6600" s="0">
        <x:f>'Historical Trades'!F6600</x:f>
      </x:c>
      <x:c r="G6600" s="0">
        <x:f>'Historical Trades'!G6600</x:f>
      </x:c>
      <x:c r="H6600" s="0">
        <x:f>'Historical Trades'!H6600</x:f>
      </x:c>
      <x:c r="I6600" s="0">
        <x:f>'Historical Trades'!I6600</x:f>
      </x:c>
      <x:c r="J6600" s="0">
        <x:f>'Historical Trades'!J6600</x:f>
      </x:c>
      <x:c r="K6600" s="0">
        <x:f>'Historical Trades'!K6600</x:f>
      </x:c>
      <x:c r="L6600" s="0">
        <x:f>'Historical Trades'!L6600</x:f>
      </x:c>
      <x:c r="M6600" s="0">
        <x:f>'Historical Trades'!M6600</x:f>
      </x:c>
      <x:c r="N6600" s="0">
        <x:f>CLEAN('Historical Trades'!O6600)</x:f>
      </x:c>
      <x:c r="P6600" s="14">
        <x:f>IF(G6600="sell",M6600,-M6600)</x:f>
      </x:c>
      <x:c r="Q6600" s="14">
        <x:f>VLOOKUP(N6600,'Currency Rates'!$A$3:$C$32,3,0)</x:f>
      </x:c>
      <x:c r="R6600" s="0">
        <x:f>IF(A6600="SPUS",0,IF(A6600="FWD",0,P6600/Q6600))</x:f>
      </x:c>
    </x:row>
    <x:row r="6601" spans="1:19" x14ac:dyDescent="0.3">
      <x:c r="A6601" s="0">
        <x:f>'Historical Trades'!A6601</x:f>
      </x:c>
      <x:c r="B6601" s="0">
        <x:f>'Historical Trades'!B6601</x:f>
      </x:c>
      <x:c r="C6601" s="23">
        <x:f>'Historical Trades'!C6601</x:f>
      </x:c>
      <x:c r="D6601" s="0">
        <x:f>'Historical Trades'!D6601</x:f>
      </x:c>
      <x:c r="E6601" s="23">
        <x:f>'Historical Trades'!E6601</x:f>
      </x:c>
      <x:c r="F6601" s="0">
        <x:f>'Historical Trades'!F6601</x:f>
      </x:c>
      <x:c r="G6601" s="0">
        <x:f>'Historical Trades'!G6601</x:f>
      </x:c>
      <x:c r="H6601" s="0">
        <x:f>'Historical Trades'!H6601</x:f>
      </x:c>
      <x:c r="I6601" s="0">
        <x:f>'Historical Trades'!I6601</x:f>
      </x:c>
      <x:c r="J6601" s="0">
        <x:f>'Historical Trades'!J6601</x:f>
      </x:c>
      <x:c r="K6601" s="0">
        <x:f>'Historical Trades'!K6601</x:f>
      </x:c>
      <x:c r="L6601" s="0">
        <x:f>'Historical Trades'!L6601</x:f>
      </x:c>
      <x:c r="M6601" s="0">
        <x:f>'Historical Trades'!M6601</x:f>
      </x:c>
      <x:c r="N6601" s="0">
        <x:f>CLEAN('Historical Trades'!O6601)</x:f>
      </x:c>
      <x:c r="P6601" s="14">
        <x:f>IF(G6601="sell",M6601,-M6601)</x:f>
      </x:c>
      <x:c r="Q6601" s="14">
        <x:f>VLOOKUP(N6601,'Currency Rates'!$A$3:$C$32,3,0)</x:f>
      </x:c>
      <x:c r="R6601" s="0">
        <x:f>IF(A6601="SPUS",0,IF(A6601="FWD",0,P6601/Q6601))</x:f>
      </x:c>
    </x:row>
    <x:row r="6602" spans="1:19" x14ac:dyDescent="0.3">
      <x:c r="A6602" s="0">
        <x:f>'Historical Trades'!A6602</x:f>
      </x:c>
      <x:c r="B6602" s="0">
        <x:f>'Historical Trades'!B6602</x:f>
      </x:c>
      <x:c r="C6602" s="23">
        <x:f>'Historical Trades'!C6602</x:f>
      </x:c>
      <x:c r="D6602" s="0">
        <x:f>'Historical Trades'!D6602</x:f>
      </x:c>
      <x:c r="E6602" s="23">
        <x:f>'Historical Trades'!E6602</x:f>
      </x:c>
      <x:c r="F6602" s="0">
        <x:f>'Historical Trades'!F6602</x:f>
      </x:c>
      <x:c r="G6602" s="0">
        <x:f>'Historical Trades'!G6602</x:f>
      </x:c>
      <x:c r="H6602" s="0">
        <x:f>'Historical Trades'!H6602</x:f>
      </x:c>
      <x:c r="I6602" s="0">
        <x:f>'Historical Trades'!I6602</x:f>
      </x:c>
      <x:c r="J6602" s="0">
        <x:f>'Historical Trades'!J6602</x:f>
      </x:c>
      <x:c r="K6602" s="0">
        <x:f>'Historical Trades'!K6602</x:f>
      </x:c>
      <x:c r="L6602" s="0">
        <x:f>'Historical Trades'!L6602</x:f>
      </x:c>
      <x:c r="M6602" s="0">
        <x:f>'Historical Trades'!M6602</x:f>
      </x:c>
      <x:c r="N6602" s="0">
        <x:f>CLEAN('Historical Trades'!O6602)</x:f>
      </x:c>
      <x:c r="P6602" s="14">
        <x:f>IF(G6602="sell",M6602,-M6602)</x:f>
      </x:c>
      <x:c r="Q6602" s="14">
        <x:f>VLOOKUP(N6602,'Currency Rates'!$A$3:$C$32,3,0)</x:f>
      </x:c>
      <x:c r="R6602" s="0">
        <x:f>IF(A6602="SPUS",0,IF(A6602="FWD",0,P6602/Q6602))</x:f>
      </x:c>
    </x:row>
    <x:row r="6603" spans="1:19" x14ac:dyDescent="0.3">
      <x:c r="A6603" s="0">
        <x:f>'Historical Trades'!A6603</x:f>
      </x:c>
      <x:c r="B6603" s="0">
        <x:f>'Historical Trades'!B6603</x:f>
      </x:c>
      <x:c r="C6603" s="23">
        <x:f>'Historical Trades'!C6603</x:f>
      </x:c>
      <x:c r="D6603" s="0">
        <x:f>'Historical Trades'!D6603</x:f>
      </x:c>
      <x:c r="E6603" s="23">
        <x:f>'Historical Trades'!E6603</x:f>
      </x:c>
      <x:c r="F6603" s="0">
        <x:f>'Historical Trades'!F6603</x:f>
      </x:c>
      <x:c r="G6603" s="0">
        <x:f>'Historical Trades'!G6603</x:f>
      </x:c>
      <x:c r="H6603" s="0">
        <x:f>'Historical Trades'!H6603</x:f>
      </x:c>
      <x:c r="I6603" s="0">
        <x:f>'Historical Trades'!I6603</x:f>
      </x:c>
      <x:c r="J6603" s="0">
        <x:f>'Historical Trades'!J6603</x:f>
      </x:c>
      <x:c r="K6603" s="0">
        <x:f>'Historical Trades'!K6603</x:f>
      </x:c>
      <x:c r="L6603" s="0">
        <x:f>'Historical Trades'!L6603</x:f>
      </x:c>
      <x:c r="M6603" s="0">
        <x:f>'Historical Trades'!M6603</x:f>
      </x:c>
      <x:c r="N6603" s="0">
        <x:f>CLEAN('Historical Trades'!O6603)</x:f>
      </x:c>
      <x:c r="P6603" s="14">
        <x:f>IF(G6603="sell",M6603,-M6603)</x:f>
      </x:c>
      <x:c r="Q6603" s="14">
        <x:f>VLOOKUP(N6603,'Currency Rates'!$A$3:$C$32,3,0)</x:f>
      </x:c>
      <x:c r="R6603" s="0">
        <x:f>IF(A6603="SPUS",0,IF(A6603="FWD",0,P6603/Q6603))</x:f>
      </x:c>
    </x:row>
    <x:row r="6604" spans="1:19" x14ac:dyDescent="0.3">
      <x:c r="A6604" s="0">
        <x:f>'Historical Trades'!A6604</x:f>
      </x:c>
      <x:c r="B6604" s="0">
        <x:f>'Historical Trades'!B6604</x:f>
      </x:c>
      <x:c r="C6604" s="23">
        <x:f>'Historical Trades'!C6604</x:f>
      </x:c>
      <x:c r="D6604" s="0">
        <x:f>'Historical Trades'!D6604</x:f>
      </x:c>
      <x:c r="E6604" s="23">
        <x:f>'Historical Trades'!E6604</x:f>
      </x:c>
      <x:c r="F6604" s="0">
        <x:f>'Historical Trades'!F6604</x:f>
      </x:c>
      <x:c r="G6604" s="0">
        <x:f>'Historical Trades'!G6604</x:f>
      </x:c>
      <x:c r="H6604" s="0">
        <x:f>'Historical Trades'!H6604</x:f>
      </x:c>
      <x:c r="I6604" s="0">
        <x:f>'Historical Trades'!I6604</x:f>
      </x:c>
      <x:c r="J6604" s="0">
        <x:f>'Historical Trades'!J6604</x:f>
      </x:c>
      <x:c r="K6604" s="0">
        <x:f>'Historical Trades'!K6604</x:f>
      </x:c>
      <x:c r="L6604" s="0">
        <x:f>'Historical Trades'!L6604</x:f>
      </x:c>
      <x:c r="M6604" s="0">
        <x:f>'Historical Trades'!M6604</x:f>
      </x:c>
      <x:c r="N6604" s="0">
        <x:f>CLEAN('Historical Trades'!O6604)</x:f>
      </x:c>
      <x:c r="P6604" s="14">
        <x:f>IF(G6604="sell",M6604,-M6604)</x:f>
      </x:c>
      <x:c r="Q6604" s="14">
        <x:f>VLOOKUP(N6604,'Currency Rates'!$A$3:$C$32,3,0)</x:f>
      </x:c>
      <x:c r="R6604" s="0">
        <x:f>IF(A6604="SPUS",0,IF(A6604="FWD",0,P6604/Q6604))</x:f>
      </x:c>
    </x:row>
    <x:row r="6605" spans="1:19" x14ac:dyDescent="0.3">
      <x:c r="A6605" s="0">
        <x:f>'Historical Trades'!A6605</x:f>
      </x:c>
      <x:c r="B6605" s="0">
        <x:f>'Historical Trades'!B6605</x:f>
      </x:c>
      <x:c r="C6605" s="23">
        <x:f>'Historical Trades'!C6605</x:f>
      </x:c>
      <x:c r="D6605" s="0">
        <x:f>'Historical Trades'!D6605</x:f>
      </x:c>
      <x:c r="E6605" s="23">
        <x:f>'Historical Trades'!E6605</x:f>
      </x:c>
      <x:c r="F6605" s="0">
        <x:f>'Historical Trades'!F6605</x:f>
      </x:c>
      <x:c r="G6605" s="0">
        <x:f>'Historical Trades'!G6605</x:f>
      </x:c>
      <x:c r="H6605" s="0">
        <x:f>'Historical Trades'!H6605</x:f>
      </x:c>
      <x:c r="I6605" s="0">
        <x:f>'Historical Trades'!I6605</x:f>
      </x:c>
      <x:c r="J6605" s="0">
        <x:f>'Historical Trades'!J6605</x:f>
      </x:c>
      <x:c r="K6605" s="0">
        <x:f>'Historical Trades'!K6605</x:f>
      </x:c>
      <x:c r="L6605" s="0">
        <x:f>'Historical Trades'!L6605</x:f>
      </x:c>
      <x:c r="M6605" s="0">
        <x:f>'Historical Trades'!M6605</x:f>
      </x:c>
      <x:c r="N6605" s="0">
        <x:f>CLEAN('Historical Trades'!O6605)</x:f>
      </x:c>
      <x:c r="P6605" s="14">
        <x:f>IF(G6605="sell",M6605,-M6605)</x:f>
      </x:c>
      <x:c r="Q6605" s="14">
        <x:f>VLOOKUP(N6605,'Currency Rates'!$A$3:$C$32,3,0)</x:f>
      </x:c>
      <x:c r="R6605" s="0">
        <x:f>IF(A6605="SPUS",0,IF(A6605="FWD",0,P6605/Q6605))</x:f>
      </x:c>
    </x:row>
    <x:row r="6606" spans="1:19" x14ac:dyDescent="0.3">
      <x:c r="A6606" s="0">
        <x:f>'Historical Trades'!A6606</x:f>
      </x:c>
      <x:c r="B6606" s="0">
        <x:f>'Historical Trades'!B6606</x:f>
      </x:c>
      <x:c r="C6606" s="23">
        <x:f>'Historical Trades'!C6606</x:f>
      </x:c>
      <x:c r="D6606" s="0">
        <x:f>'Historical Trades'!D6606</x:f>
      </x:c>
      <x:c r="E6606" s="23">
        <x:f>'Historical Trades'!E6606</x:f>
      </x:c>
      <x:c r="F6606" s="0">
        <x:f>'Historical Trades'!F6606</x:f>
      </x:c>
      <x:c r="G6606" s="0">
        <x:f>'Historical Trades'!G6606</x:f>
      </x:c>
      <x:c r="H6606" s="0">
        <x:f>'Historical Trades'!H6606</x:f>
      </x:c>
      <x:c r="I6606" s="0">
        <x:f>'Historical Trades'!I6606</x:f>
      </x:c>
      <x:c r="J6606" s="0">
        <x:f>'Historical Trades'!J6606</x:f>
      </x:c>
      <x:c r="K6606" s="0">
        <x:f>'Historical Trades'!K6606</x:f>
      </x:c>
      <x:c r="L6606" s="0">
        <x:f>'Historical Trades'!L6606</x:f>
      </x:c>
      <x:c r="M6606" s="0">
        <x:f>'Historical Trades'!M6606</x:f>
      </x:c>
      <x:c r="N6606" s="0">
        <x:f>CLEAN('Historical Trades'!O6606)</x:f>
      </x:c>
      <x:c r="P6606" s="14">
        <x:f>IF(G6606="sell",M6606,-M6606)</x:f>
      </x:c>
      <x:c r="Q6606" s="14">
        <x:f>VLOOKUP(N6606,'Currency Rates'!$A$3:$C$32,3,0)</x:f>
      </x:c>
      <x:c r="R6606" s="0">
        <x:f>IF(A6606="SPUS",0,IF(A6606="FWD",0,P6606/Q6606))</x:f>
      </x:c>
    </x:row>
    <x:row r="6607" spans="1:19" x14ac:dyDescent="0.3">
      <x:c r="A6607" s="0">
        <x:f>'Historical Trades'!A6607</x:f>
      </x:c>
      <x:c r="B6607" s="0">
        <x:f>'Historical Trades'!B6607</x:f>
      </x:c>
      <x:c r="C6607" s="23">
        <x:f>'Historical Trades'!C6607</x:f>
      </x:c>
      <x:c r="D6607" s="0">
        <x:f>'Historical Trades'!D6607</x:f>
      </x:c>
      <x:c r="E6607" s="23">
        <x:f>'Historical Trades'!E6607</x:f>
      </x:c>
      <x:c r="F6607" s="0">
        <x:f>'Historical Trades'!F6607</x:f>
      </x:c>
      <x:c r="G6607" s="0">
        <x:f>'Historical Trades'!G6607</x:f>
      </x:c>
      <x:c r="H6607" s="0">
        <x:f>'Historical Trades'!H6607</x:f>
      </x:c>
      <x:c r="I6607" s="0">
        <x:f>'Historical Trades'!I6607</x:f>
      </x:c>
      <x:c r="J6607" s="0">
        <x:f>'Historical Trades'!J6607</x:f>
      </x:c>
      <x:c r="K6607" s="0">
        <x:f>'Historical Trades'!K6607</x:f>
      </x:c>
      <x:c r="L6607" s="0">
        <x:f>'Historical Trades'!L6607</x:f>
      </x:c>
      <x:c r="M6607" s="0">
        <x:f>'Historical Trades'!M6607</x:f>
      </x:c>
      <x:c r="N6607" s="0">
        <x:f>CLEAN('Historical Trades'!O6607)</x:f>
      </x:c>
      <x:c r="P6607" s="14">
        <x:f>IF(G6607="sell",M6607,-M6607)</x:f>
      </x:c>
      <x:c r="Q6607" s="14">
        <x:f>VLOOKUP(N6607,'Currency Rates'!$A$3:$C$32,3,0)</x:f>
      </x:c>
      <x:c r="R6607" s="0">
        <x:f>IF(A6607="SPUS",0,IF(A6607="FWD",0,P6607/Q6607))</x:f>
      </x:c>
    </x:row>
    <x:row r="6608" spans="1:19" x14ac:dyDescent="0.3">
      <x:c r="A6608" s="0">
        <x:f>'Historical Trades'!A6608</x:f>
      </x:c>
      <x:c r="B6608" s="0">
        <x:f>'Historical Trades'!B6608</x:f>
      </x:c>
      <x:c r="C6608" s="23">
        <x:f>'Historical Trades'!C6608</x:f>
      </x:c>
      <x:c r="D6608" s="0">
        <x:f>'Historical Trades'!D6608</x:f>
      </x:c>
      <x:c r="E6608" s="23">
        <x:f>'Historical Trades'!E6608</x:f>
      </x:c>
      <x:c r="F6608" s="0">
        <x:f>'Historical Trades'!F6608</x:f>
      </x:c>
      <x:c r="G6608" s="0">
        <x:f>'Historical Trades'!G6608</x:f>
      </x:c>
      <x:c r="H6608" s="0">
        <x:f>'Historical Trades'!H6608</x:f>
      </x:c>
      <x:c r="I6608" s="0">
        <x:f>'Historical Trades'!I6608</x:f>
      </x:c>
      <x:c r="J6608" s="0">
        <x:f>'Historical Trades'!J6608</x:f>
      </x:c>
      <x:c r="K6608" s="0">
        <x:f>'Historical Trades'!K6608</x:f>
      </x:c>
      <x:c r="L6608" s="0">
        <x:f>'Historical Trades'!L6608</x:f>
      </x:c>
      <x:c r="M6608" s="0">
        <x:f>'Historical Trades'!M6608</x:f>
      </x:c>
      <x:c r="N6608" s="0">
        <x:f>CLEAN('Historical Trades'!O6608)</x:f>
      </x:c>
      <x:c r="P6608" s="14">
        <x:f>IF(G6608="sell",M6608,-M6608)</x:f>
      </x:c>
      <x:c r="Q6608" s="14">
        <x:f>VLOOKUP(N6608,'Currency Rates'!$A$3:$C$32,3,0)</x:f>
      </x:c>
      <x:c r="R6608" s="0">
        <x:f>IF(A6608="SPUS",0,IF(A6608="FWD",0,P6608/Q6608))</x:f>
      </x:c>
    </x:row>
    <x:row r="6609" spans="1:19" x14ac:dyDescent="0.3">
      <x:c r="A6609" s="0">
        <x:f>'Historical Trades'!A6609</x:f>
      </x:c>
      <x:c r="B6609" s="0">
        <x:f>'Historical Trades'!B6609</x:f>
      </x:c>
      <x:c r="C6609" s="23">
        <x:f>'Historical Trades'!C6609</x:f>
      </x:c>
      <x:c r="D6609" s="0">
        <x:f>'Historical Trades'!D6609</x:f>
      </x:c>
      <x:c r="E6609" s="23">
        <x:f>'Historical Trades'!E6609</x:f>
      </x:c>
      <x:c r="F6609" s="0">
        <x:f>'Historical Trades'!F6609</x:f>
      </x:c>
      <x:c r="G6609" s="0">
        <x:f>'Historical Trades'!G6609</x:f>
      </x:c>
      <x:c r="H6609" s="0">
        <x:f>'Historical Trades'!H6609</x:f>
      </x:c>
      <x:c r="I6609" s="0">
        <x:f>'Historical Trades'!I6609</x:f>
      </x:c>
      <x:c r="J6609" s="0">
        <x:f>'Historical Trades'!J6609</x:f>
      </x:c>
      <x:c r="K6609" s="0">
        <x:f>'Historical Trades'!K6609</x:f>
      </x:c>
      <x:c r="L6609" s="0">
        <x:f>'Historical Trades'!L6609</x:f>
      </x:c>
      <x:c r="M6609" s="0">
        <x:f>'Historical Trades'!M6609</x:f>
      </x:c>
      <x:c r="N6609" s="0">
        <x:f>CLEAN('Historical Trades'!O6609)</x:f>
      </x:c>
      <x:c r="P6609" s="14">
        <x:f>IF(G6609="sell",M6609,-M6609)</x:f>
      </x:c>
      <x:c r="Q6609" s="14">
        <x:f>VLOOKUP(N6609,'Currency Rates'!$A$3:$C$32,3,0)</x:f>
      </x:c>
      <x:c r="R6609" s="0">
        <x:f>IF(A6609="SPUS",0,IF(A6609="FWD",0,P6609/Q6609))</x:f>
      </x:c>
    </x:row>
    <x:row r="6610" spans="1:19" x14ac:dyDescent="0.3">
      <x:c r="A6610" s="0">
        <x:f>'Historical Trades'!A6610</x:f>
      </x:c>
      <x:c r="B6610" s="0">
        <x:f>'Historical Trades'!B6610</x:f>
      </x:c>
      <x:c r="C6610" s="23">
        <x:f>'Historical Trades'!C6610</x:f>
      </x:c>
      <x:c r="D6610" s="0">
        <x:f>'Historical Trades'!D6610</x:f>
      </x:c>
      <x:c r="E6610" s="23">
        <x:f>'Historical Trades'!E6610</x:f>
      </x:c>
      <x:c r="F6610" s="0">
        <x:f>'Historical Trades'!F6610</x:f>
      </x:c>
      <x:c r="G6610" s="0">
        <x:f>'Historical Trades'!G6610</x:f>
      </x:c>
      <x:c r="H6610" s="0">
        <x:f>'Historical Trades'!H6610</x:f>
      </x:c>
      <x:c r="I6610" s="0">
        <x:f>'Historical Trades'!I6610</x:f>
      </x:c>
      <x:c r="J6610" s="0">
        <x:f>'Historical Trades'!J6610</x:f>
      </x:c>
      <x:c r="K6610" s="0">
        <x:f>'Historical Trades'!K6610</x:f>
      </x:c>
      <x:c r="L6610" s="0">
        <x:f>'Historical Trades'!L6610</x:f>
      </x:c>
      <x:c r="M6610" s="0">
        <x:f>'Historical Trades'!M6610</x:f>
      </x:c>
      <x:c r="N6610" s="0">
        <x:f>CLEAN('Historical Trades'!O6610)</x:f>
      </x:c>
      <x:c r="P6610" s="14">
        <x:f>IF(G6610="sell",M6610,-M6610)</x:f>
      </x:c>
      <x:c r="Q6610" s="14">
        <x:f>VLOOKUP(N6610,'Currency Rates'!$A$3:$C$32,3,0)</x:f>
      </x:c>
      <x:c r="R6610" s="0">
        <x:f>IF(A6610="SPUS",0,IF(A6610="FWD",0,P6610/Q6610))</x:f>
      </x:c>
    </x:row>
    <x:row r="6611" spans="1:19" x14ac:dyDescent="0.3">
      <x:c r="A6611" s="0">
        <x:f>'Historical Trades'!A6611</x:f>
      </x:c>
      <x:c r="B6611" s="0">
        <x:f>'Historical Trades'!B6611</x:f>
      </x:c>
      <x:c r="C6611" s="23">
        <x:f>'Historical Trades'!C6611</x:f>
      </x:c>
      <x:c r="D6611" s="0">
        <x:f>'Historical Trades'!D6611</x:f>
      </x:c>
      <x:c r="E6611" s="23">
        <x:f>'Historical Trades'!E6611</x:f>
      </x:c>
      <x:c r="F6611" s="0">
        <x:f>'Historical Trades'!F6611</x:f>
      </x:c>
      <x:c r="G6611" s="0">
        <x:f>'Historical Trades'!G6611</x:f>
      </x:c>
      <x:c r="H6611" s="0">
        <x:f>'Historical Trades'!H6611</x:f>
      </x:c>
      <x:c r="I6611" s="0">
        <x:f>'Historical Trades'!I6611</x:f>
      </x:c>
      <x:c r="J6611" s="0">
        <x:f>'Historical Trades'!J6611</x:f>
      </x:c>
      <x:c r="K6611" s="0">
        <x:f>'Historical Trades'!K6611</x:f>
      </x:c>
      <x:c r="L6611" s="0">
        <x:f>'Historical Trades'!L6611</x:f>
      </x:c>
      <x:c r="M6611" s="0">
        <x:f>'Historical Trades'!M6611</x:f>
      </x:c>
      <x:c r="N6611" s="0">
        <x:f>CLEAN('Historical Trades'!O6611)</x:f>
      </x:c>
      <x:c r="P6611" s="14">
        <x:f>IF(G6611="sell",M6611,-M6611)</x:f>
      </x:c>
      <x:c r="Q6611" s="14">
        <x:f>VLOOKUP(N6611,'Currency Rates'!$A$3:$C$32,3,0)</x:f>
      </x:c>
      <x:c r="R6611" s="0">
        <x:f>IF(A6611="SPUS",0,IF(A6611="FWD",0,P6611/Q6611))</x:f>
      </x:c>
    </x:row>
    <x:row r="6612" spans="1:19" x14ac:dyDescent="0.3">
      <x:c r="A6612" s="0">
        <x:f>'Historical Trades'!A6612</x:f>
      </x:c>
      <x:c r="B6612" s="0">
        <x:f>'Historical Trades'!B6612</x:f>
      </x:c>
      <x:c r="C6612" s="23">
        <x:f>'Historical Trades'!C6612</x:f>
      </x:c>
      <x:c r="D6612" s="0">
        <x:f>'Historical Trades'!D6612</x:f>
      </x:c>
      <x:c r="E6612" s="23">
        <x:f>'Historical Trades'!E6612</x:f>
      </x:c>
      <x:c r="F6612" s="0">
        <x:f>'Historical Trades'!F6612</x:f>
      </x:c>
      <x:c r="G6612" s="0">
        <x:f>'Historical Trades'!G6612</x:f>
      </x:c>
      <x:c r="H6612" s="0">
        <x:f>'Historical Trades'!H6612</x:f>
      </x:c>
      <x:c r="I6612" s="0">
        <x:f>'Historical Trades'!I6612</x:f>
      </x:c>
      <x:c r="J6612" s="0">
        <x:f>'Historical Trades'!J6612</x:f>
      </x:c>
      <x:c r="K6612" s="0">
        <x:f>'Historical Trades'!K6612</x:f>
      </x:c>
      <x:c r="L6612" s="0">
        <x:f>'Historical Trades'!L6612</x:f>
      </x:c>
      <x:c r="M6612" s="0">
        <x:f>'Historical Trades'!M6612</x:f>
      </x:c>
      <x:c r="N6612" s="0">
        <x:f>CLEAN('Historical Trades'!O6612)</x:f>
      </x:c>
      <x:c r="P6612" s="14">
        <x:f>IF(G6612="sell",M6612,-M6612)</x:f>
      </x:c>
      <x:c r="Q6612" s="14">
        <x:f>VLOOKUP(N6612,'Currency Rates'!$A$3:$C$32,3,0)</x:f>
      </x:c>
      <x:c r="R6612" s="0">
        <x:f>IF(A6612="SPUS",0,IF(A6612="FWD",0,P6612/Q6612))</x:f>
      </x:c>
    </x:row>
    <x:row r="6613" spans="1:19" x14ac:dyDescent="0.3">
      <x:c r="A6613" s="0">
        <x:f>'Historical Trades'!A6613</x:f>
      </x:c>
      <x:c r="B6613" s="0">
        <x:f>'Historical Trades'!B6613</x:f>
      </x:c>
      <x:c r="C6613" s="23">
        <x:f>'Historical Trades'!C6613</x:f>
      </x:c>
      <x:c r="D6613" s="0">
        <x:f>'Historical Trades'!D6613</x:f>
      </x:c>
      <x:c r="E6613" s="23">
        <x:f>'Historical Trades'!E6613</x:f>
      </x:c>
      <x:c r="F6613" s="0">
        <x:f>'Historical Trades'!F6613</x:f>
      </x:c>
      <x:c r="G6613" s="0">
        <x:f>'Historical Trades'!G6613</x:f>
      </x:c>
      <x:c r="H6613" s="0">
        <x:f>'Historical Trades'!H6613</x:f>
      </x:c>
      <x:c r="I6613" s="0">
        <x:f>'Historical Trades'!I6613</x:f>
      </x:c>
      <x:c r="J6613" s="0">
        <x:f>'Historical Trades'!J6613</x:f>
      </x:c>
      <x:c r="K6613" s="0">
        <x:f>'Historical Trades'!K6613</x:f>
      </x:c>
      <x:c r="L6613" s="0">
        <x:f>'Historical Trades'!L6613</x:f>
      </x:c>
      <x:c r="M6613" s="0">
        <x:f>'Historical Trades'!M6613</x:f>
      </x:c>
      <x:c r="N6613" s="0">
        <x:f>CLEAN('Historical Trades'!O6613)</x:f>
      </x:c>
      <x:c r="P6613" s="14">
        <x:f>IF(G6613="sell",M6613,-M6613)</x:f>
      </x:c>
      <x:c r="Q6613" s="14">
        <x:f>VLOOKUP(N6613,'Currency Rates'!$A$3:$C$32,3,0)</x:f>
      </x:c>
      <x:c r="R6613" s="0">
        <x:f>IF(A6613="SPUS",0,IF(A6613="FWD",0,P6613/Q6613))</x:f>
      </x:c>
    </x:row>
    <x:row r="6614" spans="1:19" x14ac:dyDescent="0.3">
      <x:c r="A6614" s="0">
        <x:f>'Historical Trades'!A6614</x:f>
      </x:c>
      <x:c r="B6614" s="0">
        <x:f>'Historical Trades'!B6614</x:f>
      </x:c>
      <x:c r="C6614" s="23">
        <x:f>'Historical Trades'!C6614</x:f>
      </x:c>
      <x:c r="D6614" s="0">
        <x:f>'Historical Trades'!D6614</x:f>
      </x:c>
      <x:c r="E6614" s="23">
        <x:f>'Historical Trades'!E6614</x:f>
      </x:c>
      <x:c r="F6614" s="0">
        <x:f>'Historical Trades'!F6614</x:f>
      </x:c>
      <x:c r="G6614" s="0">
        <x:f>'Historical Trades'!G6614</x:f>
      </x:c>
      <x:c r="H6614" s="0">
        <x:f>'Historical Trades'!H6614</x:f>
      </x:c>
      <x:c r="I6614" s="0">
        <x:f>'Historical Trades'!I6614</x:f>
      </x:c>
      <x:c r="J6614" s="0">
        <x:f>'Historical Trades'!J6614</x:f>
      </x:c>
      <x:c r="K6614" s="0">
        <x:f>'Historical Trades'!K6614</x:f>
      </x:c>
      <x:c r="L6614" s="0">
        <x:f>'Historical Trades'!L6614</x:f>
      </x:c>
      <x:c r="M6614" s="0">
        <x:f>'Historical Trades'!M6614</x:f>
      </x:c>
      <x:c r="N6614" s="0">
        <x:f>CLEAN('Historical Trades'!O6614)</x:f>
      </x:c>
      <x:c r="P6614" s="14">
        <x:f>IF(G6614="sell",M6614,-M6614)</x:f>
      </x:c>
      <x:c r="Q6614" s="14">
        <x:f>VLOOKUP(N6614,'Currency Rates'!$A$3:$C$32,3,0)</x:f>
      </x:c>
      <x:c r="R6614" s="0">
        <x:f>IF(A6614="SPUS",0,IF(A6614="FWD",0,P6614/Q6614))</x:f>
      </x:c>
    </x:row>
    <x:row r="6615" spans="1:19" x14ac:dyDescent="0.3">
      <x:c r="A6615" s="0">
        <x:f>'Historical Trades'!A6615</x:f>
      </x:c>
      <x:c r="B6615" s="0">
        <x:f>'Historical Trades'!B6615</x:f>
      </x:c>
      <x:c r="C6615" s="23">
        <x:f>'Historical Trades'!C6615</x:f>
      </x:c>
      <x:c r="D6615" s="0">
        <x:f>'Historical Trades'!D6615</x:f>
      </x:c>
      <x:c r="E6615" s="23">
        <x:f>'Historical Trades'!E6615</x:f>
      </x:c>
      <x:c r="F6615" s="0">
        <x:f>'Historical Trades'!F6615</x:f>
      </x:c>
      <x:c r="G6615" s="0">
        <x:f>'Historical Trades'!G6615</x:f>
      </x:c>
      <x:c r="H6615" s="0">
        <x:f>'Historical Trades'!H6615</x:f>
      </x:c>
      <x:c r="I6615" s="0">
        <x:f>'Historical Trades'!I6615</x:f>
      </x:c>
      <x:c r="J6615" s="0">
        <x:f>'Historical Trades'!J6615</x:f>
      </x:c>
      <x:c r="K6615" s="0">
        <x:f>'Historical Trades'!K6615</x:f>
      </x:c>
      <x:c r="L6615" s="0">
        <x:f>'Historical Trades'!L6615</x:f>
      </x:c>
      <x:c r="M6615" s="0">
        <x:f>'Historical Trades'!M6615</x:f>
      </x:c>
      <x:c r="N6615" s="0">
        <x:f>CLEAN('Historical Trades'!O6615)</x:f>
      </x:c>
      <x:c r="P6615" s="14">
        <x:f>IF(G6615="sell",M6615,-M6615)</x:f>
      </x:c>
      <x:c r="Q6615" s="14">
        <x:f>VLOOKUP(N6615,'Currency Rates'!$A$3:$C$32,3,0)</x:f>
      </x:c>
      <x:c r="R6615" s="0">
        <x:f>IF(A6615="SPUS",0,IF(A6615="FWD",0,P6615/Q6615))</x:f>
      </x:c>
    </x:row>
    <x:row r="6616" spans="1:19" x14ac:dyDescent="0.3">
      <x:c r="A6616" s="0">
        <x:f>'Historical Trades'!A6616</x:f>
      </x:c>
      <x:c r="B6616" s="0">
        <x:f>'Historical Trades'!B6616</x:f>
      </x:c>
      <x:c r="C6616" s="23">
        <x:f>'Historical Trades'!C6616</x:f>
      </x:c>
      <x:c r="D6616" s="0">
        <x:f>'Historical Trades'!D6616</x:f>
      </x:c>
      <x:c r="E6616" s="23">
        <x:f>'Historical Trades'!E6616</x:f>
      </x:c>
      <x:c r="F6616" s="0">
        <x:f>'Historical Trades'!F6616</x:f>
      </x:c>
      <x:c r="G6616" s="0">
        <x:f>'Historical Trades'!G6616</x:f>
      </x:c>
      <x:c r="H6616" s="0">
        <x:f>'Historical Trades'!H6616</x:f>
      </x:c>
      <x:c r="I6616" s="0">
        <x:f>'Historical Trades'!I6616</x:f>
      </x:c>
      <x:c r="J6616" s="0">
        <x:f>'Historical Trades'!J6616</x:f>
      </x:c>
      <x:c r="K6616" s="0">
        <x:f>'Historical Trades'!K6616</x:f>
      </x:c>
      <x:c r="L6616" s="0">
        <x:f>'Historical Trades'!L6616</x:f>
      </x:c>
      <x:c r="M6616" s="0">
        <x:f>'Historical Trades'!M6616</x:f>
      </x:c>
      <x:c r="N6616" s="0">
        <x:f>CLEAN('Historical Trades'!O6616)</x:f>
      </x:c>
      <x:c r="P6616" s="14">
        <x:f>IF(G6616="sell",M6616,-M6616)</x:f>
      </x:c>
      <x:c r="Q6616" s="14">
        <x:f>VLOOKUP(N6616,'Currency Rates'!$A$3:$C$32,3,0)</x:f>
      </x:c>
      <x:c r="R6616" s="0">
        <x:f>IF(A6616="SPUS",0,IF(A6616="FWD",0,P6616/Q6616))</x:f>
      </x:c>
    </x:row>
    <x:row r="6617" spans="1:19" x14ac:dyDescent="0.3">
      <x:c r="A6617" s="0">
        <x:f>'Historical Trades'!A6617</x:f>
      </x:c>
      <x:c r="B6617" s="0">
        <x:f>'Historical Trades'!B6617</x:f>
      </x:c>
      <x:c r="C6617" s="23">
        <x:f>'Historical Trades'!C6617</x:f>
      </x:c>
      <x:c r="D6617" s="0">
        <x:f>'Historical Trades'!D6617</x:f>
      </x:c>
      <x:c r="E6617" s="23">
        <x:f>'Historical Trades'!E6617</x:f>
      </x:c>
      <x:c r="F6617" s="0">
        <x:f>'Historical Trades'!F6617</x:f>
      </x:c>
      <x:c r="G6617" s="0">
        <x:f>'Historical Trades'!G6617</x:f>
      </x:c>
      <x:c r="H6617" s="0">
        <x:f>'Historical Trades'!H6617</x:f>
      </x:c>
      <x:c r="I6617" s="0">
        <x:f>'Historical Trades'!I6617</x:f>
      </x:c>
      <x:c r="J6617" s="0">
        <x:f>'Historical Trades'!J6617</x:f>
      </x:c>
      <x:c r="K6617" s="0">
        <x:f>'Historical Trades'!K6617</x:f>
      </x:c>
      <x:c r="L6617" s="0">
        <x:f>'Historical Trades'!L6617</x:f>
      </x:c>
      <x:c r="M6617" s="0">
        <x:f>'Historical Trades'!M6617</x:f>
      </x:c>
      <x:c r="N6617" s="0">
        <x:f>CLEAN('Historical Trades'!O6617)</x:f>
      </x:c>
      <x:c r="P6617" s="14">
        <x:f>IF(G6617="sell",M6617,-M6617)</x:f>
      </x:c>
      <x:c r="Q6617" s="14">
        <x:f>VLOOKUP(N6617,'Currency Rates'!$A$3:$C$32,3,0)</x:f>
      </x:c>
      <x:c r="R6617" s="0">
        <x:f>IF(A6617="SPUS",0,IF(A6617="FWD",0,P6617/Q6617))</x:f>
      </x:c>
    </x:row>
    <x:row r="6618" spans="1:19" x14ac:dyDescent="0.3">
      <x:c r="A6618" s="0">
        <x:f>'Historical Trades'!A6618</x:f>
      </x:c>
      <x:c r="B6618" s="0">
        <x:f>'Historical Trades'!B6618</x:f>
      </x:c>
      <x:c r="C6618" s="23">
        <x:f>'Historical Trades'!C6618</x:f>
      </x:c>
      <x:c r="D6618" s="0">
        <x:f>'Historical Trades'!D6618</x:f>
      </x:c>
      <x:c r="E6618" s="23">
        <x:f>'Historical Trades'!E6618</x:f>
      </x:c>
      <x:c r="F6618" s="0">
        <x:f>'Historical Trades'!F6618</x:f>
      </x:c>
      <x:c r="G6618" s="0">
        <x:f>'Historical Trades'!G6618</x:f>
      </x:c>
      <x:c r="H6618" s="0">
        <x:f>'Historical Trades'!H6618</x:f>
      </x:c>
      <x:c r="I6618" s="0">
        <x:f>'Historical Trades'!I6618</x:f>
      </x:c>
      <x:c r="J6618" s="0">
        <x:f>'Historical Trades'!J6618</x:f>
      </x:c>
      <x:c r="K6618" s="0">
        <x:f>'Historical Trades'!K6618</x:f>
      </x:c>
      <x:c r="L6618" s="0">
        <x:f>'Historical Trades'!L6618</x:f>
      </x:c>
      <x:c r="M6618" s="0">
        <x:f>'Historical Trades'!M6618</x:f>
      </x:c>
      <x:c r="N6618" s="0">
        <x:f>CLEAN('Historical Trades'!O6618)</x:f>
      </x:c>
      <x:c r="P6618" s="14">
        <x:f>IF(G6618="sell",M6618,-M6618)</x:f>
      </x:c>
      <x:c r="Q6618" s="14">
        <x:f>VLOOKUP(N6618,'Currency Rates'!$A$3:$C$32,3,0)</x:f>
      </x:c>
      <x:c r="R6618" s="0">
        <x:f>IF(A6618="SPUS",0,IF(A6618="FWD",0,P6618/Q6618))</x:f>
      </x:c>
    </x:row>
    <x:row r="6619" spans="1:19" x14ac:dyDescent="0.3">
      <x:c r="A6619" s="0">
        <x:f>'Historical Trades'!A6619</x:f>
      </x:c>
      <x:c r="B6619" s="0">
        <x:f>'Historical Trades'!B6619</x:f>
      </x:c>
      <x:c r="C6619" s="23">
        <x:f>'Historical Trades'!C6619</x:f>
      </x:c>
      <x:c r="D6619" s="0">
        <x:f>'Historical Trades'!D6619</x:f>
      </x:c>
      <x:c r="E6619" s="23">
        <x:f>'Historical Trades'!E6619</x:f>
      </x:c>
      <x:c r="F6619" s="0">
        <x:f>'Historical Trades'!F6619</x:f>
      </x:c>
      <x:c r="G6619" s="0">
        <x:f>'Historical Trades'!G6619</x:f>
      </x:c>
      <x:c r="H6619" s="0">
        <x:f>'Historical Trades'!H6619</x:f>
      </x:c>
      <x:c r="I6619" s="0">
        <x:f>'Historical Trades'!I6619</x:f>
      </x:c>
      <x:c r="J6619" s="0">
        <x:f>'Historical Trades'!J6619</x:f>
      </x:c>
      <x:c r="K6619" s="0">
        <x:f>'Historical Trades'!K6619</x:f>
      </x:c>
      <x:c r="L6619" s="0">
        <x:f>'Historical Trades'!L6619</x:f>
      </x:c>
      <x:c r="M6619" s="0">
        <x:f>'Historical Trades'!M6619</x:f>
      </x:c>
      <x:c r="N6619" s="0">
        <x:f>CLEAN('Historical Trades'!O6619)</x:f>
      </x:c>
      <x:c r="P6619" s="14">
        <x:f>IF(G6619="sell",M6619,-M6619)</x:f>
      </x:c>
      <x:c r="Q6619" s="14">
        <x:f>VLOOKUP(N6619,'Currency Rates'!$A$3:$C$32,3,0)</x:f>
      </x:c>
      <x:c r="R6619" s="0">
        <x:f>IF(A6619="SPUS",0,IF(A6619="FWD",0,P6619/Q6619))</x:f>
      </x:c>
    </x:row>
    <x:row r="6620" spans="1:19" x14ac:dyDescent="0.3">
      <x:c r="A6620" s="0">
        <x:f>'Historical Trades'!A6620</x:f>
      </x:c>
      <x:c r="B6620" s="0">
        <x:f>'Historical Trades'!B6620</x:f>
      </x:c>
      <x:c r="C6620" s="23">
        <x:f>'Historical Trades'!C6620</x:f>
      </x:c>
      <x:c r="D6620" s="0">
        <x:f>'Historical Trades'!D6620</x:f>
      </x:c>
      <x:c r="E6620" s="23">
        <x:f>'Historical Trades'!E6620</x:f>
      </x:c>
      <x:c r="F6620" s="0">
        <x:f>'Historical Trades'!F6620</x:f>
      </x:c>
      <x:c r="G6620" s="0">
        <x:f>'Historical Trades'!G6620</x:f>
      </x:c>
      <x:c r="H6620" s="0">
        <x:f>'Historical Trades'!H6620</x:f>
      </x:c>
      <x:c r="I6620" s="0">
        <x:f>'Historical Trades'!I6620</x:f>
      </x:c>
      <x:c r="J6620" s="0">
        <x:f>'Historical Trades'!J6620</x:f>
      </x:c>
      <x:c r="K6620" s="0">
        <x:f>'Historical Trades'!K6620</x:f>
      </x:c>
      <x:c r="L6620" s="0">
        <x:f>'Historical Trades'!L6620</x:f>
      </x:c>
      <x:c r="M6620" s="0">
        <x:f>'Historical Trades'!M6620</x:f>
      </x:c>
      <x:c r="N6620" s="0">
        <x:f>CLEAN('Historical Trades'!O6620)</x:f>
      </x:c>
      <x:c r="P6620" s="14">
        <x:f>IF(G6620="sell",M6620,-M6620)</x:f>
      </x:c>
      <x:c r="Q6620" s="14">
        <x:f>VLOOKUP(N6620,'Currency Rates'!$A$3:$C$32,3,0)</x:f>
      </x:c>
      <x:c r="R6620" s="0">
        <x:f>IF(A6620="SPUS",0,IF(A6620="FWD",0,P6620/Q6620))</x:f>
      </x:c>
    </x:row>
    <x:row r="6621" spans="1:19" x14ac:dyDescent="0.3">
      <x:c r="A6621" s="0">
        <x:f>'Historical Trades'!A6621</x:f>
      </x:c>
      <x:c r="B6621" s="0">
        <x:f>'Historical Trades'!B6621</x:f>
      </x:c>
      <x:c r="C6621" s="23">
        <x:f>'Historical Trades'!C6621</x:f>
      </x:c>
      <x:c r="D6621" s="0">
        <x:f>'Historical Trades'!D6621</x:f>
      </x:c>
      <x:c r="E6621" s="23">
        <x:f>'Historical Trades'!E6621</x:f>
      </x:c>
      <x:c r="F6621" s="0">
        <x:f>'Historical Trades'!F6621</x:f>
      </x:c>
      <x:c r="G6621" s="0">
        <x:f>'Historical Trades'!G6621</x:f>
      </x:c>
      <x:c r="H6621" s="0">
        <x:f>'Historical Trades'!H6621</x:f>
      </x:c>
      <x:c r="I6621" s="0">
        <x:f>'Historical Trades'!I6621</x:f>
      </x:c>
      <x:c r="J6621" s="0">
        <x:f>'Historical Trades'!J6621</x:f>
      </x:c>
      <x:c r="K6621" s="0">
        <x:f>'Historical Trades'!K6621</x:f>
      </x:c>
      <x:c r="L6621" s="0">
        <x:f>'Historical Trades'!L6621</x:f>
      </x:c>
      <x:c r="M6621" s="0">
        <x:f>'Historical Trades'!M6621</x:f>
      </x:c>
      <x:c r="N6621" s="0">
        <x:f>CLEAN('Historical Trades'!O6621)</x:f>
      </x:c>
      <x:c r="P6621" s="14">
        <x:f>IF(G6621="sell",M6621,-M6621)</x:f>
      </x:c>
      <x:c r="Q6621" s="14">
        <x:f>VLOOKUP(N6621,'Currency Rates'!$A$3:$C$32,3,0)</x:f>
      </x:c>
      <x:c r="R6621" s="0">
        <x:f>IF(A6621="SPUS",0,IF(A6621="FWD",0,P6621/Q6621))</x:f>
      </x:c>
    </x:row>
    <x:row r="6622" spans="1:19" x14ac:dyDescent="0.3">
      <x:c r="A6622" s="0">
        <x:f>'Historical Trades'!A6622</x:f>
      </x:c>
      <x:c r="B6622" s="0">
        <x:f>'Historical Trades'!B6622</x:f>
      </x:c>
      <x:c r="C6622" s="23">
        <x:f>'Historical Trades'!C6622</x:f>
      </x:c>
      <x:c r="D6622" s="0">
        <x:f>'Historical Trades'!D6622</x:f>
      </x:c>
      <x:c r="E6622" s="23">
        <x:f>'Historical Trades'!E6622</x:f>
      </x:c>
      <x:c r="F6622" s="0">
        <x:f>'Historical Trades'!F6622</x:f>
      </x:c>
      <x:c r="G6622" s="0">
        <x:f>'Historical Trades'!G6622</x:f>
      </x:c>
      <x:c r="H6622" s="0">
        <x:f>'Historical Trades'!H6622</x:f>
      </x:c>
      <x:c r="I6622" s="0">
        <x:f>'Historical Trades'!I6622</x:f>
      </x:c>
      <x:c r="J6622" s="0">
        <x:f>'Historical Trades'!J6622</x:f>
      </x:c>
      <x:c r="K6622" s="0">
        <x:f>'Historical Trades'!K6622</x:f>
      </x:c>
      <x:c r="L6622" s="0">
        <x:f>'Historical Trades'!L6622</x:f>
      </x:c>
      <x:c r="M6622" s="0">
        <x:f>'Historical Trades'!M6622</x:f>
      </x:c>
      <x:c r="N6622" s="0">
        <x:f>CLEAN('Historical Trades'!O6622)</x:f>
      </x:c>
      <x:c r="P6622" s="14">
        <x:f>IF(G6622="sell",M6622,-M6622)</x:f>
      </x:c>
      <x:c r="Q6622" s="14">
        <x:f>VLOOKUP(N6622,'Currency Rates'!$A$3:$C$32,3,0)</x:f>
      </x:c>
      <x:c r="R6622" s="0">
        <x:f>IF(A6622="SPUS",0,IF(A6622="FWD",0,P6622/Q6622))</x:f>
      </x:c>
    </x:row>
    <x:row r="6623" spans="1:19" x14ac:dyDescent="0.3">
      <x:c r="A6623" s="0">
        <x:f>'Historical Trades'!A6623</x:f>
      </x:c>
      <x:c r="B6623" s="0">
        <x:f>'Historical Trades'!B6623</x:f>
      </x:c>
      <x:c r="C6623" s="23">
        <x:f>'Historical Trades'!C6623</x:f>
      </x:c>
      <x:c r="D6623" s="0">
        <x:f>'Historical Trades'!D6623</x:f>
      </x:c>
      <x:c r="E6623" s="23">
        <x:f>'Historical Trades'!E6623</x:f>
      </x:c>
      <x:c r="F6623" s="0">
        <x:f>'Historical Trades'!F6623</x:f>
      </x:c>
      <x:c r="G6623" s="0">
        <x:f>'Historical Trades'!G6623</x:f>
      </x:c>
      <x:c r="H6623" s="0">
        <x:f>'Historical Trades'!H6623</x:f>
      </x:c>
      <x:c r="I6623" s="0">
        <x:f>'Historical Trades'!I6623</x:f>
      </x:c>
      <x:c r="J6623" s="0">
        <x:f>'Historical Trades'!J6623</x:f>
      </x:c>
      <x:c r="K6623" s="0">
        <x:f>'Historical Trades'!K6623</x:f>
      </x:c>
      <x:c r="L6623" s="0">
        <x:f>'Historical Trades'!L6623</x:f>
      </x:c>
      <x:c r="M6623" s="0">
        <x:f>'Historical Trades'!M6623</x:f>
      </x:c>
      <x:c r="N6623" s="0">
        <x:f>CLEAN('Historical Trades'!O6623)</x:f>
      </x:c>
      <x:c r="P6623" s="14">
        <x:f>IF(G6623="sell",M6623,-M6623)</x:f>
      </x:c>
      <x:c r="Q6623" s="14">
        <x:f>VLOOKUP(N6623,'Currency Rates'!$A$3:$C$32,3,0)</x:f>
      </x:c>
      <x:c r="R6623" s="0">
        <x:f>IF(A6623="SPUS",0,IF(A6623="FWD",0,P6623/Q6623))</x:f>
      </x:c>
    </x:row>
    <x:row r="6624" spans="1:19" x14ac:dyDescent="0.3">
      <x:c r="A6624" s="0">
        <x:f>'Historical Trades'!A6624</x:f>
      </x:c>
      <x:c r="B6624" s="0">
        <x:f>'Historical Trades'!B6624</x:f>
      </x:c>
      <x:c r="C6624" s="23">
        <x:f>'Historical Trades'!C6624</x:f>
      </x:c>
      <x:c r="D6624" s="0">
        <x:f>'Historical Trades'!D6624</x:f>
      </x:c>
      <x:c r="E6624" s="23">
        <x:f>'Historical Trades'!E6624</x:f>
      </x:c>
      <x:c r="F6624" s="0">
        <x:f>'Historical Trades'!F6624</x:f>
      </x:c>
      <x:c r="G6624" s="0">
        <x:f>'Historical Trades'!G6624</x:f>
      </x:c>
      <x:c r="H6624" s="0">
        <x:f>'Historical Trades'!H6624</x:f>
      </x:c>
      <x:c r="I6624" s="0">
        <x:f>'Historical Trades'!I6624</x:f>
      </x:c>
      <x:c r="J6624" s="0">
        <x:f>'Historical Trades'!J6624</x:f>
      </x:c>
      <x:c r="K6624" s="0">
        <x:f>'Historical Trades'!K6624</x:f>
      </x:c>
      <x:c r="L6624" s="0">
        <x:f>'Historical Trades'!L6624</x:f>
      </x:c>
      <x:c r="M6624" s="0">
        <x:f>'Historical Trades'!M6624</x:f>
      </x:c>
      <x:c r="N6624" s="0">
        <x:f>CLEAN('Historical Trades'!O6624)</x:f>
      </x:c>
      <x:c r="P6624" s="14">
        <x:f>IF(G6624="sell",M6624,-M6624)</x:f>
      </x:c>
      <x:c r="Q6624" s="14">
        <x:f>VLOOKUP(N6624,'Currency Rates'!$A$3:$C$32,3,0)</x:f>
      </x:c>
      <x:c r="R6624" s="0">
        <x:f>IF(A6624="SPUS",0,IF(A6624="FWD",0,P6624/Q6624))</x:f>
      </x:c>
    </x:row>
    <x:row r="6625" spans="1:19" x14ac:dyDescent="0.3">
      <x:c r="A6625" s="0">
        <x:f>'Historical Trades'!A6625</x:f>
      </x:c>
      <x:c r="B6625" s="0">
        <x:f>'Historical Trades'!B6625</x:f>
      </x:c>
      <x:c r="C6625" s="23">
        <x:f>'Historical Trades'!C6625</x:f>
      </x:c>
      <x:c r="D6625" s="0">
        <x:f>'Historical Trades'!D6625</x:f>
      </x:c>
      <x:c r="E6625" s="23">
        <x:f>'Historical Trades'!E6625</x:f>
      </x:c>
      <x:c r="F6625" s="0">
        <x:f>'Historical Trades'!F6625</x:f>
      </x:c>
      <x:c r="G6625" s="0">
        <x:f>'Historical Trades'!G6625</x:f>
      </x:c>
      <x:c r="H6625" s="0">
        <x:f>'Historical Trades'!H6625</x:f>
      </x:c>
      <x:c r="I6625" s="0">
        <x:f>'Historical Trades'!I6625</x:f>
      </x:c>
      <x:c r="J6625" s="0">
        <x:f>'Historical Trades'!J6625</x:f>
      </x:c>
      <x:c r="K6625" s="0">
        <x:f>'Historical Trades'!K6625</x:f>
      </x:c>
      <x:c r="L6625" s="0">
        <x:f>'Historical Trades'!L6625</x:f>
      </x:c>
      <x:c r="M6625" s="0">
        <x:f>'Historical Trades'!M6625</x:f>
      </x:c>
      <x:c r="N6625" s="0">
        <x:f>CLEAN('Historical Trades'!O6625)</x:f>
      </x:c>
      <x:c r="P6625" s="14">
        <x:f>IF(G6625="sell",M6625,-M6625)</x:f>
      </x:c>
      <x:c r="Q6625" s="14">
        <x:f>VLOOKUP(N6625,'Currency Rates'!$A$3:$C$32,3,0)</x:f>
      </x:c>
      <x:c r="R6625" s="0">
        <x:f>IF(A6625="SPUS",0,IF(A6625="FWD",0,P6625/Q6625))</x:f>
      </x:c>
    </x:row>
    <x:row r="6626" spans="1:19" x14ac:dyDescent="0.3">
      <x:c r="A6626" s="0">
        <x:f>'Historical Trades'!A6626</x:f>
      </x:c>
      <x:c r="B6626" s="0">
        <x:f>'Historical Trades'!B6626</x:f>
      </x:c>
      <x:c r="C6626" s="23">
        <x:f>'Historical Trades'!C6626</x:f>
      </x:c>
      <x:c r="D6626" s="0">
        <x:f>'Historical Trades'!D6626</x:f>
      </x:c>
      <x:c r="E6626" s="23">
        <x:f>'Historical Trades'!E6626</x:f>
      </x:c>
      <x:c r="F6626" s="0">
        <x:f>'Historical Trades'!F6626</x:f>
      </x:c>
      <x:c r="G6626" s="0">
        <x:f>'Historical Trades'!G6626</x:f>
      </x:c>
      <x:c r="H6626" s="0">
        <x:f>'Historical Trades'!H6626</x:f>
      </x:c>
      <x:c r="I6626" s="0">
        <x:f>'Historical Trades'!I6626</x:f>
      </x:c>
      <x:c r="J6626" s="0">
        <x:f>'Historical Trades'!J6626</x:f>
      </x:c>
      <x:c r="K6626" s="0">
        <x:f>'Historical Trades'!K6626</x:f>
      </x:c>
      <x:c r="L6626" s="0">
        <x:f>'Historical Trades'!L6626</x:f>
      </x:c>
      <x:c r="M6626" s="0">
        <x:f>'Historical Trades'!M6626</x:f>
      </x:c>
      <x:c r="N6626" s="0">
        <x:f>CLEAN('Historical Trades'!O6626)</x:f>
      </x:c>
      <x:c r="P6626" s="14">
        <x:f>IF(G6626="sell",M6626,-M6626)</x:f>
      </x:c>
      <x:c r="Q6626" s="14">
        <x:f>VLOOKUP(N6626,'Currency Rates'!$A$3:$C$32,3,0)</x:f>
      </x:c>
      <x:c r="R6626" s="0">
        <x:f>IF(A6626="SPUS",0,IF(A6626="FWD",0,P6626/Q6626))</x:f>
      </x:c>
    </x:row>
    <x:row r="6627" spans="1:19" x14ac:dyDescent="0.3">
      <x:c r="A6627" s="0">
        <x:f>'Historical Trades'!A6627</x:f>
      </x:c>
      <x:c r="B6627" s="0">
        <x:f>'Historical Trades'!B6627</x:f>
      </x:c>
      <x:c r="C6627" s="23">
        <x:f>'Historical Trades'!C6627</x:f>
      </x:c>
      <x:c r="D6627" s="0">
        <x:f>'Historical Trades'!D6627</x:f>
      </x:c>
      <x:c r="E6627" s="23">
        <x:f>'Historical Trades'!E6627</x:f>
      </x:c>
      <x:c r="F6627" s="0">
        <x:f>'Historical Trades'!F6627</x:f>
      </x:c>
      <x:c r="G6627" s="0">
        <x:f>'Historical Trades'!G6627</x:f>
      </x:c>
      <x:c r="H6627" s="0">
        <x:f>'Historical Trades'!H6627</x:f>
      </x:c>
      <x:c r="I6627" s="0">
        <x:f>'Historical Trades'!I6627</x:f>
      </x:c>
      <x:c r="J6627" s="0">
        <x:f>'Historical Trades'!J6627</x:f>
      </x:c>
      <x:c r="K6627" s="0">
        <x:f>'Historical Trades'!K6627</x:f>
      </x:c>
      <x:c r="L6627" s="0">
        <x:f>'Historical Trades'!L6627</x:f>
      </x:c>
      <x:c r="M6627" s="0">
        <x:f>'Historical Trades'!M6627</x:f>
      </x:c>
      <x:c r="N6627" s="0">
        <x:f>CLEAN('Historical Trades'!O6627)</x:f>
      </x:c>
      <x:c r="P6627" s="14">
        <x:f>IF(G6627="sell",M6627,-M6627)</x:f>
      </x:c>
      <x:c r="Q6627" s="14">
        <x:f>VLOOKUP(N6627,'Currency Rates'!$A$3:$C$32,3,0)</x:f>
      </x:c>
      <x:c r="R6627" s="0">
        <x:f>IF(A6627="SPUS",0,IF(A6627="FWD",0,P6627/Q6627))</x:f>
      </x:c>
    </x:row>
    <x:row r="6628" spans="1:19" x14ac:dyDescent="0.3">
      <x:c r="A6628" s="0">
        <x:f>'Historical Trades'!A6628</x:f>
      </x:c>
      <x:c r="B6628" s="0">
        <x:f>'Historical Trades'!B6628</x:f>
      </x:c>
      <x:c r="C6628" s="23">
        <x:f>'Historical Trades'!C6628</x:f>
      </x:c>
      <x:c r="D6628" s="0">
        <x:f>'Historical Trades'!D6628</x:f>
      </x:c>
      <x:c r="E6628" s="23">
        <x:f>'Historical Trades'!E6628</x:f>
      </x:c>
      <x:c r="F6628" s="0">
        <x:f>'Historical Trades'!F6628</x:f>
      </x:c>
      <x:c r="G6628" s="0">
        <x:f>'Historical Trades'!G6628</x:f>
      </x:c>
      <x:c r="H6628" s="0">
        <x:f>'Historical Trades'!H6628</x:f>
      </x:c>
      <x:c r="I6628" s="0">
        <x:f>'Historical Trades'!I6628</x:f>
      </x:c>
      <x:c r="J6628" s="0">
        <x:f>'Historical Trades'!J6628</x:f>
      </x:c>
      <x:c r="K6628" s="0">
        <x:f>'Historical Trades'!K6628</x:f>
      </x:c>
      <x:c r="L6628" s="0">
        <x:f>'Historical Trades'!L6628</x:f>
      </x:c>
      <x:c r="M6628" s="0">
        <x:f>'Historical Trades'!M6628</x:f>
      </x:c>
      <x:c r="N6628" s="0">
        <x:f>CLEAN('Historical Trades'!O6628)</x:f>
      </x:c>
      <x:c r="P6628" s="14">
        <x:f>IF(G6628="sell",M6628,-M6628)</x:f>
      </x:c>
      <x:c r="Q6628" s="14">
        <x:f>VLOOKUP(N6628,'Currency Rates'!$A$3:$C$32,3,0)</x:f>
      </x:c>
      <x:c r="R6628" s="0">
        <x:f>IF(A6628="SPUS",0,IF(A6628="FWD",0,P6628/Q6628))</x:f>
      </x:c>
    </x:row>
    <x:row r="6629" spans="1:19" x14ac:dyDescent="0.3">
      <x:c r="A6629" s="0">
        <x:f>'Historical Trades'!A6629</x:f>
      </x:c>
      <x:c r="B6629" s="0">
        <x:f>'Historical Trades'!B6629</x:f>
      </x:c>
      <x:c r="C6629" s="23">
        <x:f>'Historical Trades'!C6629</x:f>
      </x:c>
      <x:c r="D6629" s="0">
        <x:f>'Historical Trades'!D6629</x:f>
      </x:c>
      <x:c r="E6629" s="23">
        <x:f>'Historical Trades'!E6629</x:f>
      </x:c>
      <x:c r="F6629" s="0">
        <x:f>'Historical Trades'!F6629</x:f>
      </x:c>
      <x:c r="G6629" s="0">
        <x:f>'Historical Trades'!G6629</x:f>
      </x:c>
      <x:c r="H6629" s="0">
        <x:f>'Historical Trades'!H6629</x:f>
      </x:c>
      <x:c r="I6629" s="0">
        <x:f>'Historical Trades'!I6629</x:f>
      </x:c>
      <x:c r="J6629" s="0">
        <x:f>'Historical Trades'!J6629</x:f>
      </x:c>
      <x:c r="K6629" s="0">
        <x:f>'Historical Trades'!K6629</x:f>
      </x:c>
      <x:c r="L6629" s="0">
        <x:f>'Historical Trades'!L6629</x:f>
      </x:c>
      <x:c r="M6629" s="0">
        <x:f>'Historical Trades'!M6629</x:f>
      </x:c>
      <x:c r="N6629" s="0">
        <x:f>CLEAN('Historical Trades'!O6629)</x:f>
      </x:c>
      <x:c r="P6629" s="14">
        <x:f>IF(G6629="sell",M6629,-M6629)</x:f>
      </x:c>
      <x:c r="Q6629" s="14">
        <x:f>VLOOKUP(N6629,'Currency Rates'!$A$3:$C$32,3,0)</x:f>
      </x:c>
      <x:c r="R6629" s="0">
        <x:f>IF(A6629="SPUS",0,IF(A6629="FWD",0,P6629/Q6629))</x:f>
      </x:c>
    </x:row>
    <x:row r="6630" spans="1:19" x14ac:dyDescent="0.3">
      <x:c r="A6630" s="0">
        <x:f>'Historical Trades'!A6630</x:f>
      </x:c>
      <x:c r="B6630" s="0">
        <x:f>'Historical Trades'!B6630</x:f>
      </x:c>
      <x:c r="C6630" s="23">
        <x:f>'Historical Trades'!C6630</x:f>
      </x:c>
      <x:c r="D6630" s="0">
        <x:f>'Historical Trades'!D6630</x:f>
      </x:c>
      <x:c r="E6630" s="23">
        <x:f>'Historical Trades'!E6630</x:f>
      </x:c>
      <x:c r="F6630" s="0">
        <x:f>'Historical Trades'!F6630</x:f>
      </x:c>
      <x:c r="G6630" s="0">
        <x:f>'Historical Trades'!G6630</x:f>
      </x:c>
      <x:c r="H6630" s="0">
        <x:f>'Historical Trades'!H6630</x:f>
      </x:c>
      <x:c r="I6630" s="0">
        <x:f>'Historical Trades'!I6630</x:f>
      </x:c>
      <x:c r="J6630" s="0">
        <x:f>'Historical Trades'!J6630</x:f>
      </x:c>
      <x:c r="K6630" s="0">
        <x:f>'Historical Trades'!K6630</x:f>
      </x:c>
      <x:c r="L6630" s="0">
        <x:f>'Historical Trades'!L6630</x:f>
      </x:c>
      <x:c r="M6630" s="0">
        <x:f>'Historical Trades'!M6630</x:f>
      </x:c>
      <x:c r="N6630" s="0">
        <x:f>CLEAN('Historical Trades'!O6630)</x:f>
      </x:c>
      <x:c r="P6630" s="14">
        <x:f>IF(G6630="sell",M6630,-M6630)</x:f>
      </x:c>
      <x:c r="Q6630" s="14">
        <x:f>VLOOKUP(N6630,'Currency Rates'!$A$3:$C$32,3,0)</x:f>
      </x:c>
      <x:c r="R6630" s="0">
        <x:f>IF(A6630="SPUS",0,IF(A6630="FWD",0,P6630/Q6630))</x:f>
      </x:c>
    </x:row>
    <x:row r="6631" spans="1:19" x14ac:dyDescent="0.3">
      <x:c r="A6631" s="0">
        <x:f>'Historical Trades'!A6631</x:f>
      </x:c>
      <x:c r="B6631" s="0">
        <x:f>'Historical Trades'!B6631</x:f>
      </x:c>
      <x:c r="C6631" s="23">
        <x:f>'Historical Trades'!C6631</x:f>
      </x:c>
      <x:c r="D6631" s="0">
        <x:f>'Historical Trades'!D6631</x:f>
      </x:c>
      <x:c r="E6631" s="23">
        <x:f>'Historical Trades'!E6631</x:f>
      </x:c>
      <x:c r="F6631" s="0">
        <x:f>'Historical Trades'!F6631</x:f>
      </x:c>
      <x:c r="G6631" s="0">
        <x:f>'Historical Trades'!G6631</x:f>
      </x:c>
      <x:c r="H6631" s="0">
        <x:f>'Historical Trades'!H6631</x:f>
      </x:c>
      <x:c r="I6631" s="0">
        <x:f>'Historical Trades'!I6631</x:f>
      </x:c>
      <x:c r="J6631" s="0">
        <x:f>'Historical Trades'!J6631</x:f>
      </x:c>
      <x:c r="K6631" s="0">
        <x:f>'Historical Trades'!K6631</x:f>
      </x:c>
      <x:c r="L6631" s="0">
        <x:f>'Historical Trades'!L6631</x:f>
      </x:c>
      <x:c r="M6631" s="0">
        <x:f>'Historical Trades'!M6631</x:f>
      </x:c>
      <x:c r="N6631" s="0">
        <x:f>CLEAN('Historical Trades'!O6631)</x:f>
      </x:c>
      <x:c r="P6631" s="14">
        <x:f>IF(G6631="sell",M6631,-M6631)</x:f>
      </x:c>
      <x:c r="Q6631" s="14">
        <x:f>VLOOKUP(N6631,'Currency Rates'!$A$3:$C$32,3,0)</x:f>
      </x:c>
      <x:c r="R6631" s="0">
        <x:f>IF(A6631="SPUS",0,IF(A6631="FWD",0,P6631/Q6631))</x:f>
      </x:c>
    </x:row>
    <x:row r="6632" spans="1:19" x14ac:dyDescent="0.3">
      <x:c r="A6632" s="0">
        <x:f>'Historical Trades'!A6632</x:f>
      </x:c>
      <x:c r="B6632" s="0">
        <x:f>'Historical Trades'!B6632</x:f>
      </x:c>
      <x:c r="C6632" s="23">
        <x:f>'Historical Trades'!C6632</x:f>
      </x:c>
      <x:c r="D6632" s="0">
        <x:f>'Historical Trades'!D6632</x:f>
      </x:c>
      <x:c r="E6632" s="23">
        <x:f>'Historical Trades'!E6632</x:f>
      </x:c>
      <x:c r="F6632" s="0">
        <x:f>'Historical Trades'!F6632</x:f>
      </x:c>
      <x:c r="G6632" s="0">
        <x:f>'Historical Trades'!G6632</x:f>
      </x:c>
      <x:c r="H6632" s="0">
        <x:f>'Historical Trades'!H6632</x:f>
      </x:c>
      <x:c r="I6632" s="0">
        <x:f>'Historical Trades'!I6632</x:f>
      </x:c>
      <x:c r="J6632" s="0">
        <x:f>'Historical Trades'!J6632</x:f>
      </x:c>
      <x:c r="K6632" s="0">
        <x:f>'Historical Trades'!K6632</x:f>
      </x:c>
      <x:c r="L6632" s="0">
        <x:f>'Historical Trades'!L6632</x:f>
      </x:c>
      <x:c r="M6632" s="0">
        <x:f>'Historical Trades'!M6632</x:f>
      </x:c>
      <x:c r="N6632" s="0">
        <x:f>CLEAN('Historical Trades'!O6632)</x:f>
      </x:c>
      <x:c r="P6632" s="14">
        <x:f>IF(G6632="sell",M6632,-M6632)</x:f>
      </x:c>
      <x:c r="Q6632" s="14">
        <x:f>VLOOKUP(N6632,'Currency Rates'!$A$3:$C$32,3,0)</x:f>
      </x:c>
      <x:c r="R6632" s="0">
        <x:f>IF(A6632="SPUS",0,IF(A6632="FWD",0,P6632/Q6632))</x:f>
      </x:c>
    </x:row>
    <x:row r="6633" spans="1:19" x14ac:dyDescent="0.3">
      <x:c r="A6633" s="0">
        <x:f>'Historical Trades'!A6633</x:f>
      </x:c>
      <x:c r="B6633" s="0">
        <x:f>'Historical Trades'!B6633</x:f>
      </x:c>
      <x:c r="C6633" s="23">
        <x:f>'Historical Trades'!C6633</x:f>
      </x:c>
      <x:c r="D6633" s="0">
        <x:f>'Historical Trades'!D6633</x:f>
      </x:c>
      <x:c r="E6633" s="23">
        <x:f>'Historical Trades'!E6633</x:f>
      </x:c>
      <x:c r="F6633" s="0">
        <x:f>'Historical Trades'!F6633</x:f>
      </x:c>
      <x:c r="G6633" s="0">
        <x:f>'Historical Trades'!G6633</x:f>
      </x:c>
      <x:c r="H6633" s="0">
        <x:f>'Historical Trades'!H6633</x:f>
      </x:c>
      <x:c r="I6633" s="0">
        <x:f>'Historical Trades'!I6633</x:f>
      </x:c>
      <x:c r="J6633" s="0">
        <x:f>'Historical Trades'!J6633</x:f>
      </x:c>
      <x:c r="K6633" s="0">
        <x:f>'Historical Trades'!K6633</x:f>
      </x:c>
      <x:c r="L6633" s="0">
        <x:f>'Historical Trades'!L6633</x:f>
      </x:c>
      <x:c r="M6633" s="0">
        <x:f>'Historical Trades'!M6633</x:f>
      </x:c>
      <x:c r="N6633" s="0">
        <x:f>CLEAN('Historical Trades'!O6633)</x:f>
      </x:c>
      <x:c r="P6633" s="14">
        <x:f>IF(G6633="sell",M6633,-M6633)</x:f>
      </x:c>
      <x:c r="Q6633" s="14">
        <x:f>VLOOKUP(N6633,'Currency Rates'!$A$3:$C$32,3,0)</x:f>
      </x:c>
      <x:c r="R6633" s="0">
        <x:f>IF(A6633="SPUS",0,IF(A6633="FWD",0,P6633/Q6633))</x:f>
      </x:c>
    </x:row>
    <x:row r="6634" spans="1:19" x14ac:dyDescent="0.3">
      <x:c r="A6634" s="0">
        <x:f>'Historical Trades'!A6634</x:f>
      </x:c>
      <x:c r="B6634" s="0">
        <x:f>'Historical Trades'!B6634</x:f>
      </x:c>
      <x:c r="C6634" s="23">
        <x:f>'Historical Trades'!C6634</x:f>
      </x:c>
      <x:c r="D6634" s="0">
        <x:f>'Historical Trades'!D6634</x:f>
      </x:c>
      <x:c r="E6634" s="23">
        <x:f>'Historical Trades'!E6634</x:f>
      </x:c>
      <x:c r="F6634" s="0">
        <x:f>'Historical Trades'!F6634</x:f>
      </x:c>
      <x:c r="G6634" s="0">
        <x:f>'Historical Trades'!G6634</x:f>
      </x:c>
      <x:c r="H6634" s="0">
        <x:f>'Historical Trades'!H6634</x:f>
      </x:c>
      <x:c r="I6634" s="0">
        <x:f>'Historical Trades'!I6634</x:f>
      </x:c>
      <x:c r="J6634" s="0">
        <x:f>'Historical Trades'!J6634</x:f>
      </x:c>
      <x:c r="K6634" s="0">
        <x:f>'Historical Trades'!K6634</x:f>
      </x:c>
      <x:c r="L6634" s="0">
        <x:f>'Historical Trades'!L6634</x:f>
      </x:c>
      <x:c r="M6634" s="0">
        <x:f>'Historical Trades'!M6634</x:f>
      </x:c>
      <x:c r="N6634" s="0">
        <x:f>CLEAN('Historical Trades'!O6634)</x:f>
      </x:c>
      <x:c r="P6634" s="14">
        <x:f>IF(G6634="sell",M6634,-M6634)</x:f>
      </x:c>
      <x:c r="Q6634" s="14">
        <x:f>VLOOKUP(N6634,'Currency Rates'!$A$3:$C$32,3,0)</x:f>
      </x:c>
      <x:c r="R6634" s="0">
        <x:f>IF(A6634="SPUS",0,IF(A6634="FWD",0,P6634/Q6634))</x:f>
      </x:c>
    </x:row>
    <x:row r="6635" spans="1:19" x14ac:dyDescent="0.3">
      <x:c r="A6635" s="0">
        <x:f>'Historical Trades'!A6635</x:f>
      </x:c>
      <x:c r="B6635" s="0">
        <x:f>'Historical Trades'!B6635</x:f>
      </x:c>
      <x:c r="C6635" s="23">
        <x:f>'Historical Trades'!C6635</x:f>
      </x:c>
      <x:c r="D6635" s="0">
        <x:f>'Historical Trades'!D6635</x:f>
      </x:c>
      <x:c r="E6635" s="23">
        <x:f>'Historical Trades'!E6635</x:f>
      </x:c>
      <x:c r="F6635" s="0">
        <x:f>'Historical Trades'!F6635</x:f>
      </x:c>
      <x:c r="G6635" s="0">
        <x:f>'Historical Trades'!G6635</x:f>
      </x:c>
      <x:c r="H6635" s="0">
        <x:f>'Historical Trades'!H6635</x:f>
      </x:c>
      <x:c r="I6635" s="0">
        <x:f>'Historical Trades'!I6635</x:f>
      </x:c>
      <x:c r="J6635" s="0">
        <x:f>'Historical Trades'!J6635</x:f>
      </x:c>
      <x:c r="K6635" s="0">
        <x:f>'Historical Trades'!K6635</x:f>
      </x:c>
      <x:c r="L6635" s="0">
        <x:f>'Historical Trades'!L6635</x:f>
      </x:c>
      <x:c r="M6635" s="0">
        <x:f>'Historical Trades'!M6635</x:f>
      </x:c>
      <x:c r="N6635" s="0">
        <x:f>CLEAN('Historical Trades'!O6635)</x:f>
      </x:c>
      <x:c r="P6635" s="14">
        <x:f>IF(G6635="sell",M6635,-M6635)</x:f>
      </x:c>
      <x:c r="Q6635" s="14">
        <x:f>VLOOKUP(N6635,'Currency Rates'!$A$3:$C$32,3,0)</x:f>
      </x:c>
      <x:c r="R6635" s="0">
        <x:f>IF(A6635="SPUS",0,IF(A6635="FWD",0,P6635/Q6635))</x:f>
      </x:c>
    </x:row>
    <x:row r="6636" spans="1:19" x14ac:dyDescent="0.3">
      <x:c r="A6636" s="0">
        <x:f>'Historical Trades'!A6636</x:f>
      </x:c>
      <x:c r="B6636" s="0">
        <x:f>'Historical Trades'!B6636</x:f>
      </x:c>
      <x:c r="C6636" s="23">
        <x:f>'Historical Trades'!C6636</x:f>
      </x:c>
      <x:c r="D6636" s="0">
        <x:f>'Historical Trades'!D6636</x:f>
      </x:c>
      <x:c r="E6636" s="23">
        <x:f>'Historical Trades'!E6636</x:f>
      </x:c>
      <x:c r="F6636" s="0">
        <x:f>'Historical Trades'!F6636</x:f>
      </x:c>
      <x:c r="G6636" s="0">
        <x:f>'Historical Trades'!G6636</x:f>
      </x:c>
      <x:c r="H6636" s="0">
        <x:f>'Historical Trades'!H6636</x:f>
      </x:c>
      <x:c r="I6636" s="0">
        <x:f>'Historical Trades'!I6636</x:f>
      </x:c>
      <x:c r="J6636" s="0">
        <x:f>'Historical Trades'!J6636</x:f>
      </x:c>
      <x:c r="K6636" s="0">
        <x:f>'Historical Trades'!K6636</x:f>
      </x:c>
      <x:c r="L6636" s="0">
        <x:f>'Historical Trades'!L6636</x:f>
      </x:c>
      <x:c r="M6636" s="0">
        <x:f>'Historical Trades'!M6636</x:f>
      </x:c>
      <x:c r="N6636" s="0">
        <x:f>CLEAN('Historical Trades'!O6636)</x:f>
      </x:c>
      <x:c r="P6636" s="14">
        <x:f>IF(G6636="sell",M6636,-M6636)</x:f>
      </x:c>
      <x:c r="Q6636" s="14">
        <x:f>VLOOKUP(N6636,'Currency Rates'!$A$3:$C$32,3,0)</x:f>
      </x:c>
      <x:c r="R6636" s="0">
        <x:f>IF(A6636="SPUS",0,IF(A6636="FWD",0,P6636/Q6636))</x:f>
      </x:c>
    </x:row>
    <x:row r="6637" spans="1:19" x14ac:dyDescent="0.3">
      <x:c r="A6637" s="0">
        <x:f>'Historical Trades'!A6637</x:f>
      </x:c>
      <x:c r="B6637" s="0">
        <x:f>'Historical Trades'!B6637</x:f>
      </x:c>
      <x:c r="C6637" s="23">
        <x:f>'Historical Trades'!C6637</x:f>
      </x:c>
      <x:c r="D6637" s="0">
        <x:f>'Historical Trades'!D6637</x:f>
      </x:c>
      <x:c r="E6637" s="23">
        <x:f>'Historical Trades'!E6637</x:f>
      </x:c>
      <x:c r="F6637" s="0">
        <x:f>'Historical Trades'!F6637</x:f>
      </x:c>
      <x:c r="G6637" s="0">
        <x:f>'Historical Trades'!G6637</x:f>
      </x:c>
      <x:c r="H6637" s="0">
        <x:f>'Historical Trades'!H6637</x:f>
      </x:c>
      <x:c r="I6637" s="0">
        <x:f>'Historical Trades'!I6637</x:f>
      </x:c>
      <x:c r="J6637" s="0">
        <x:f>'Historical Trades'!J6637</x:f>
      </x:c>
      <x:c r="K6637" s="0">
        <x:f>'Historical Trades'!K6637</x:f>
      </x:c>
      <x:c r="L6637" s="0">
        <x:f>'Historical Trades'!L6637</x:f>
      </x:c>
      <x:c r="M6637" s="0">
        <x:f>'Historical Trades'!M6637</x:f>
      </x:c>
      <x:c r="N6637" s="0">
        <x:f>CLEAN('Historical Trades'!O6637)</x:f>
      </x:c>
      <x:c r="P6637" s="14">
        <x:f>IF(G6637="sell",M6637,-M6637)</x:f>
      </x:c>
      <x:c r="Q6637" s="14">
        <x:f>VLOOKUP(N6637,'Currency Rates'!$A$3:$C$32,3,0)</x:f>
      </x:c>
      <x:c r="R6637" s="0">
        <x:f>IF(A6637="SPUS",0,IF(A6637="FWD",0,P6637/Q6637))</x:f>
      </x:c>
    </x:row>
    <x:row r="6638" spans="1:19" x14ac:dyDescent="0.3">
      <x:c r="A6638" s="0">
        <x:f>'Historical Trades'!A6638</x:f>
      </x:c>
      <x:c r="B6638" s="0">
        <x:f>'Historical Trades'!B6638</x:f>
      </x:c>
      <x:c r="C6638" s="23">
        <x:f>'Historical Trades'!C6638</x:f>
      </x:c>
      <x:c r="D6638" s="0">
        <x:f>'Historical Trades'!D6638</x:f>
      </x:c>
      <x:c r="E6638" s="23">
        <x:f>'Historical Trades'!E6638</x:f>
      </x:c>
      <x:c r="F6638" s="0">
        <x:f>'Historical Trades'!F6638</x:f>
      </x:c>
      <x:c r="G6638" s="0">
        <x:f>'Historical Trades'!G6638</x:f>
      </x:c>
      <x:c r="H6638" s="0">
        <x:f>'Historical Trades'!H6638</x:f>
      </x:c>
      <x:c r="I6638" s="0">
        <x:f>'Historical Trades'!I6638</x:f>
      </x:c>
      <x:c r="J6638" s="0">
        <x:f>'Historical Trades'!J6638</x:f>
      </x:c>
      <x:c r="K6638" s="0">
        <x:f>'Historical Trades'!K6638</x:f>
      </x:c>
      <x:c r="L6638" s="0">
        <x:f>'Historical Trades'!L6638</x:f>
      </x:c>
      <x:c r="M6638" s="0">
        <x:f>'Historical Trades'!M6638</x:f>
      </x:c>
      <x:c r="N6638" s="0">
        <x:f>CLEAN('Historical Trades'!O6638)</x:f>
      </x:c>
      <x:c r="P6638" s="14">
        <x:f>IF(G6638="sell",M6638,-M6638)</x:f>
      </x:c>
      <x:c r="Q6638" s="14">
        <x:f>VLOOKUP(N6638,'Currency Rates'!$A$3:$C$32,3,0)</x:f>
      </x:c>
      <x:c r="R6638" s="0">
        <x:f>IF(A6638="SPUS",0,IF(A6638="FWD",0,P6638/Q6638))</x:f>
      </x:c>
    </x:row>
    <x:row r="6639" spans="1:19" x14ac:dyDescent="0.3">
      <x:c r="A6639" s="0">
        <x:f>'Historical Trades'!A6639</x:f>
      </x:c>
      <x:c r="B6639" s="0">
        <x:f>'Historical Trades'!B6639</x:f>
      </x:c>
      <x:c r="C6639" s="23">
        <x:f>'Historical Trades'!C6639</x:f>
      </x:c>
      <x:c r="D6639" s="0">
        <x:f>'Historical Trades'!D6639</x:f>
      </x:c>
      <x:c r="E6639" s="23">
        <x:f>'Historical Trades'!E6639</x:f>
      </x:c>
      <x:c r="F6639" s="0">
        <x:f>'Historical Trades'!F6639</x:f>
      </x:c>
      <x:c r="G6639" s="0">
        <x:f>'Historical Trades'!G6639</x:f>
      </x:c>
      <x:c r="H6639" s="0">
        <x:f>'Historical Trades'!H6639</x:f>
      </x:c>
      <x:c r="I6639" s="0">
        <x:f>'Historical Trades'!I6639</x:f>
      </x:c>
      <x:c r="J6639" s="0">
        <x:f>'Historical Trades'!J6639</x:f>
      </x:c>
      <x:c r="K6639" s="0">
        <x:f>'Historical Trades'!K6639</x:f>
      </x:c>
      <x:c r="L6639" s="0">
        <x:f>'Historical Trades'!L6639</x:f>
      </x:c>
      <x:c r="M6639" s="0">
        <x:f>'Historical Trades'!M6639</x:f>
      </x:c>
      <x:c r="N6639" s="0">
        <x:f>CLEAN('Historical Trades'!O6639)</x:f>
      </x:c>
      <x:c r="P6639" s="14">
        <x:f>IF(G6639="sell",M6639,-M6639)</x:f>
      </x:c>
      <x:c r="Q6639" s="14">
        <x:f>VLOOKUP(N6639,'Currency Rates'!$A$3:$C$32,3,0)</x:f>
      </x:c>
      <x:c r="R6639" s="0">
        <x:f>IF(A6639="SPUS",0,IF(A6639="FWD",0,P6639/Q6639))</x:f>
      </x:c>
    </x:row>
    <x:row r="6640" spans="1:19" x14ac:dyDescent="0.3">
      <x:c r="A6640" s="0">
        <x:f>'Historical Trades'!A6640</x:f>
      </x:c>
      <x:c r="B6640" s="0">
        <x:f>'Historical Trades'!B6640</x:f>
      </x:c>
      <x:c r="C6640" s="23">
        <x:f>'Historical Trades'!C6640</x:f>
      </x:c>
      <x:c r="D6640" s="0">
        <x:f>'Historical Trades'!D6640</x:f>
      </x:c>
      <x:c r="E6640" s="23">
        <x:f>'Historical Trades'!E6640</x:f>
      </x:c>
      <x:c r="F6640" s="0">
        <x:f>'Historical Trades'!F6640</x:f>
      </x:c>
      <x:c r="G6640" s="0">
        <x:f>'Historical Trades'!G6640</x:f>
      </x:c>
      <x:c r="H6640" s="0">
        <x:f>'Historical Trades'!H6640</x:f>
      </x:c>
      <x:c r="I6640" s="0">
        <x:f>'Historical Trades'!I6640</x:f>
      </x:c>
      <x:c r="J6640" s="0">
        <x:f>'Historical Trades'!J6640</x:f>
      </x:c>
      <x:c r="K6640" s="0">
        <x:f>'Historical Trades'!K6640</x:f>
      </x:c>
      <x:c r="L6640" s="0">
        <x:f>'Historical Trades'!L6640</x:f>
      </x:c>
      <x:c r="M6640" s="0">
        <x:f>'Historical Trades'!M6640</x:f>
      </x:c>
      <x:c r="N6640" s="0">
        <x:f>CLEAN('Historical Trades'!O6640)</x:f>
      </x:c>
      <x:c r="P6640" s="14">
        <x:f>IF(G6640="sell",M6640,-M6640)</x:f>
      </x:c>
      <x:c r="Q6640" s="14">
        <x:f>VLOOKUP(N6640,'Currency Rates'!$A$3:$C$32,3,0)</x:f>
      </x:c>
      <x:c r="R6640" s="0">
        <x:f>IF(A6640="SPUS",0,IF(A6640="FWD",0,P6640/Q6640))</x:f>
      </x:c>
    </x:row>
    <x:row r="6641" spans="1:19" x14ac:dyDescent="0.3">
      <x:c r="A6641" s="0">
        <x:f>'Historical Trades'!A6641</x:f>
      </x:c>
      <x:c r="B6641" s="0">
        <x:f>'Historical Trades'!B6641</x:f>
      </x:c>
      <x:c r="C6641" s="23">
        <x:f>'Historical Trades'!C6641</x:f>
      </x:c>
      <x:c r="D6641" s="0">
        <x:f>'Historical Trades'!D6641</x:f>
      </x:c>
      <x:c r="E6641" s="23">
        <x:f>'Historical Trades'!E6641</x:f>
      </x:c>
      <x:c r="F6641" s="0">
        <x:f>'Historical Trades'!F6641</x:f>
      </x:c>
      <x:c r="G6641" s="0">
        <x:f>'Historical Trades'!G6641</x:f>
      </x:c>
      <x:c r="H6641" s="0">
        <x:f>'Historical Trades'!H6641</x:f>
      </x:c>
      <x:c r="I6641" s="0">
        <x:f>'Historical Trades'!I6641</x:f>
      </x:c>
      <x:c r="J6641" s="0">
        <x:f>'Historical Trades'!J6641</x:f>
      </x:c>
      <x:c r="K6641" s="0">
        <x:f>'Historical Trades'!K6641</x:f>
      </x:c>
      <x:c r="L6641" s="0">
        <x:f>'Historical Trades'!L6641</x:f>
      </x:c>
      <x:c r="M6641" s="0">
        <x:f>'Historical Trades'!M6641</x:f>
      </x:c>
      <x:c r="N6641" s="0">
        <x:f>CLEAN('Historical Trades'!O6641)</x:f>
      </x:c>
      <x:c r="P6641" s="14">
        <x:f>IF(G6641="sell",M6641,-M6641)</x:f>
      </x:c>
      <x:c r="Q6641" s="14">
        <x:f>VLOOKUP(N6641,'Currency Rates'!$A$3:$C$32,3,0)</x:f>
      </x:c>
      <x:c r="R6641" s="0">
        <x:f>IF(A6641="SPUS",0,IF(A6641="FWD",0,P6641/Q6641))</x:f>
      </x:c>
    </x:row>
    <x:row r="6642" spans="1:19" x14ac:dyDescent="0.3">
      <x:c r="A6642" s="0">
        <x:f>'Historical Trades'!A6642</x:f>
      </x:c>
      <x:c r="B6642" s="0">
        <x:f>'Historical Trades'!B6642</x:f>
      </x:c>
      <x:c r="C6642" s="23">
        <x:f>'Historical Trades'!C6642</x:f>
      </x:c>
      <x:c r="D6642" s="0">
        <x:f>'Historical Trades'!D6642</x:f>
      </x:c>
      <x:c r="E6642" s="23">
        <x:f>'Historical Trades'!E6642</x:f>
      </x:c>
      <x:c r="F6642" s="0">
        <x:f>'Historical Trades'!F6642</x:f>
      </x:c>
      <x:c r="G6642" s="0">
        <x:f>'Historical Trades'!G6642</x:f>
      </x:c>
      <x:c r="H6642" s="0">
        <x:f>'Historical Trades'!H6642</x:f>
      </x:c>
      <x:c r="I6642" s="0">
        <x:f>'Historical Trades'!I6642</x:f>
      </x:c>
      <x:c r="J6642" s="0">
        <x:f>'Historical Trades'!J6642</x:f>
      </x:c>
      <x:c r="K6642" s="0">
        <x:f>'Historical Trades'!K6642</x:f>
      </x:c>
      <x:c r="L6642" s="0">
        <x:f>'Historical Trades'!L6642</x:f>
      </x:c>
      <x:c r="M6642" s="0">
        <x:f>'Historical Trades'!M6642</x:f>
      </x:c>
      <x:c r="N6642" s="0">
        <x:f>CLEAN('Historical Trades'!O6642)</x:f>
      </x:c>
      <x:c r="P6642" s="14">
        <x:f>IF(G6642="sell",M6642,-M6642)</x:f>
      </x:c>
      <x:c r="Q6642" s="14">
        <x:f>VLOOKUP(N6642,'Currency Rates'!$A$3:$C$32,3,0)</x:f>
      </x:c>
      <x:c r="R6642" s="0">
        <x:f>IF(A6642="SPUS",0,IF(A6642="FWD",0,P6642/Q6642))</x:f>
      </x:c>
    </x:row>
    <x:row r="6643" spans="1:19" x14ac:dyDescent="0.3">
      <x:c r="A6643" s="0">
        <x:f>'Historical Trades'!A6643</x:f>
      </x:c>
      <x:c r="B6643" s="0">
        <x:f>'Historical Trades'!B6643</x:f>
      </x:c>
      <x:c r="C6643" s="23">
        <x:f>'Historical Trades'!C6643</x:f>
      </x:c>
      <x:c r="D6643" s="0">
        <x:f>'Historical Trades'!D6643</x:f>
      </x:c>
      <x:c r="E6643" s="23">
        <x:f>'Historical Trades'!E6643</x:f>
      </x:c>
      <x:c r="F6643" s="0">
        <x:f>'Historical Trades'!F6643</x:f>
      </x:c>
      <x:c r="G6643" s="0">
        <x:f>'Historical Trades'!G6643</x:f>
      </x:c>
      <x:c r="H6643" s="0">
        <x:f>'Historical Trades'!H6643</x:f>
      </x:c>
      <x:c r="I6643" s="0">
        <x:f>'Historical Trades'!I6643</x:f>
      </x:c>
      <x:c r="J6643" s="0">
        <x:f>'Historical Trades'!J6643</x:f>
      </x:c>
      <x:c r="K6643" s="0">
        <x:f>'Historical Trades'!K6643</x:f>
      </x:c>
      <x:c r="L6643" s="0">
        <x:f>'Historical Trades'!L6643</x:f>
      </x:c>
      <x:c r="M6643" s="0">
        <x:f>'Historical Trades'!M6643</x:f>
      </x:c>
      <x:c r="N6643" s="0">
        <x:f>CLEAN('Historical Trades'!O6643)</x:f>
      </x:c>
      <x:c r="P6643" s="14">
        <x:f>IF(G6643="sell",M6643,-M6643)</x:f>
      </x:c>
      <x:c r="Q6643" s="14">
        <x:f>VLOOKUP(N6643,'Currency Rates'!$A$3:$C$32,3,0)</x:f>
      </x:c>
      <x:c r="R6643" s="0">
        <x:f>IF(A6643="SPUS",0,IF(A6643="FWD",0,P6643/Q6643))</x:f>
      </x:c>
    </x:row>
    <x:row r="6644" spans="1:19" x14ac:dyDescent="0.3">
      <x:c r="A6644" s="0">
        <x:f>'Historical Trades'!A6644</x:f>
      </x:c>
      <x:c r="B6644" s="0">
        <x:f>'Historical Trades'!B6644</x:f>
      </x:c>
      <x:c r="C6644" s="23">
        <x:f>'Historical Trades'!C6644</x:f>
      </x:c>
      <x:c r="D6644" s="0">
        <x:f>'Historical Trades'!D6644</x:f>
      </x:c>
      <x:c r="E6644" s="23">
        <x:f>'Historical Trades'!E6644</x:f>
      </x:c>
      <x:c r="F6644" s="0">
        <x:f>'Historical Trades'!F6644</x:f>
      </x:c>
      <x:c r="G6644" s="0">
        <x:f>'Historical Trades'!G6644</x:f>
      </x:c>
      <x:c r="H6644" s="0">
        <x:f>'Historical Trades'!H6644</x:f>
      </x:c>
      <x:c r="I6644" s="0">
        <x:f>'Historical Trades'!I6644</x:f>
      </x:c>
      <x:c r="J6644" s="0">
        <x:f>'Historical Trades'!J6644</x:f>
      </x:c>
      <x:c r="K6644" s="0">
        <x:f>'Historical Trades'!K6644</x:f>
      </x:c>
      <x:c r="L6644" s="0">
        <x:f>'Historical Trades'!L6644</x:f>
      </x:c>
      <x:c r="M6644" s="0">
        <x:f>'Historical Trades'!M6644</x:f>
      </x:c>
      <x:c r="N6644" s="0">
        <x:f>CLEAN('Historical Trades'!O6644)</x:f>
      </x:c>
      <x:c r="P6644" s="14">
        <x:f>IF(G6644="sell",M6644,-M6644)</x:f>
      </x:c>
      <x:c r="Q6644" s="14">
        <x:f>VLOOKUP(N6644,'Currency Rates'!$A$3:$C$32,3,0)</x:f>
      </x:c>
      <x:c r="R6644" s="0">
        <x:f>IF(A6644="SPUS",0,IF(A6644="FWD",0,P6644/Q6644))</x:f>
      </x:c>
    </x:row>
    <x:row r="6645" spans="1:19" x14ac:dyDescent="0.3">
      <x:c r="A6645" s="0">
        <x:f>'Historical Trades'!A6645</x:f>
      </x:c>
      <x:c r="B6645" s="0">
        <x:f>'Historical Trades'!B6645</x:f>
      </x:c>
      <x:c r="C6645" s="23">
        <x:f>'Historical Trades'!C6645</x:f>
      </x:c>
      <x:c r="D6645" s="0">
        <x:f>'Historical Trades'!D6645</x:f>
      </x:c>
      <x:c r="E6645" s="23">
        <x:f>'Historical Trades'!E6645</x:f>
      </x:c>
      <x:c r="F6645" s="0">
        <x:f>'Historical Trades'!F6645</x:f>
      </x:c>
      <x:c r="G6645" s="0">
        <x:f>'Historical Trades'!G6645</x:f>
      </x:c>
      <x:c r="H6645" s="0">
        <x:f>'Historical Trades'!H6645</x:f>
      </x:c>
      <x:c r="I6645" s="0">
        <x:f>'Historical Trades'!I6645</x:f>
      </x:c>
      <x:c r="J6645" s="0">
        <x:f>'Historical Trades'!J6645</x:f>
      </x:c>
      <x:c r="K6645" s="0">
        <x:f>'Historical Trades'!K6645</x:f>
      </x:c>
      <x:c r="L6645" s="0">
        <x:f>'Historical Trades'!L6645</x:f>
      </x:c>
      <x:c r="M6645" s="0">
        <x:f>'Historical Trades'!M6645</x:f>
      </x:c>
      <x:c r="N6645" s="0">
        <x:f>CLEAN('Historical Trades'!O6645)</x:f>
      </x:c>
      <x:c r="P6645" s="14">
        <x:f>IF(G6645="sell",M6645,-M6645)</x:f>
      </x:c>
      <x:c r="Q6645" s="14">
        <x:f>VLOOKUP(N6645,'Currency Rates'!$A$3:$C$32,3,0)</x:f>
      </x:c>
      <x:c r="R6645" s="0">
        <x:f>IF(A6645="SPUS",0,IF(A6645="FWD",0,P6645/Q6645))</x:f>
      </x:c>
    </x:row>
    <x:row r="6646" spans="1:19" x14ac:dyDescent="0.3">
      <x:c r="A6646" s="0">
        <x:f>'Historical Trades'!A6646</x:f>
      </x:c>
      <x:c r="B6646" s="0">
        <x:f>'Historical Trades'!B6646</x:f>
      </x:c>
      <x:c r="C6646" s="23">
        <x:f>'Historical Trades'!C6646</x:f>
      </x:c>
      <x:c r="D6646" s="0">
        <x:f>'Historical Trades'!D6646</x:f>
      </x:c>
      <x:c r="E6646" s="23">
        <x:f>'Historical Trades'!E6646</x:f>
      </x:c>
      <x:c r="F6646" s="0">
        <x:f>'Historical Trades'!F6646</x:f>
      </x:c>
      <x:c r="G6646" s="0">
        <x:f>'Historical Trades'!G6646</x:f>
      </x:c>
      <x:c r="H6646" s="0">
        <x:f>'Historical Trades'!H6646</x:f>
      </x:c>
      <x:c r="I6646" s="0">
        <x:f>'Historical Trades'!I6646</x:f>
      </x:c>
      <x:c r="J6646" s="0">
        <x:f>'Historical Trades'!J6646</x:f>
      </x:c>
      <x:c r="K6646" s="0">
        <x:f>'Historical Trades'!K6646</x:f>
      </x:c>
      <x:c r="L6646" s="0">
        <x:f>'Historical Trades'!L6646</x:f>
      </x:c>
      <x:c r="M6646" s="0">
        <x:f>'Historical Trades'!M6646</x:f>
      </x:c>
      <x:c r="N6646" s="0">
        <x:f>CLEAN('Historical Trades'!O6646)</x:f>
      </x:c>
      <x:c r="P6646" s="14">
        <x:f>IF(G6646="sell",M6646,-M6646)</x:f>
      </x:c>
      <x:c r="Q6646" s="14">
        <x:f>VLOOKUP(N6646,'Currency Rates'!$A$3:$C$32,3,0)</x:f>
      </x:c>
      <x:c r="R6646" s="0">
        <x:f>IF(A6646="SPUS",0,IF(A6646="FWD",0,P6646/Q6646))</x:f>
      </x:c>
    </x:row>
    <x:row r="6647" spans="1:19" x14ac:dyDescent="0.3">
      <x:c r="A6647" s="0">
        <x:f>'Historical Trades'!A6647</x:f>
      </x:c>
      <x:c r="B6647" s="0">
        <x:f>'Historical Trades'!B6647</x:f>
      </x:c>
      <x:c r="C6647" s="23">
        <x:f>'Historical Trades'!C6647</x:f>
      </x:c>
      <x:c r="D6647" s="0">
        <x:f>'Historical Trades'!D6647</x:f>
      </x:c>
      <x:c r="E6647" s="23">
        <x:f>'Historical Trades'!E6647</x:f>
      </x:c>
      <x:c r="F6647" s="0">
        <x:f>'Historical Trades'!F6647</x:f>
      </x:c>
      <x:c r="G6647" s="0">
        <x:f>'Historical Trades'!G6647</x:f>
      </x:c>
      <x:c r="H6647" s="0">
        <x:f>'Historical Trades'!H6647</x:f>
      </x:c>
      <x:c r="I6647" s="0">
        <x:f>'Historical Trades'!I6647</x:f>
      </x:c>
      <x:c r="J6647" s="0">
        <x:f>'Historical Trades'!J6647</x:f>
      </x:c>
      <x:c r="K6647" s="0">
        <x:f>'Historical Trades'!K6647</x:f>
      </x:c>
      <x:c r="L6647" s="0">
        <x:f>'Historical Trades'!L6647</x:f>
      </x:c>
      <x:c r="M6647" s="0">
        <x:f>'Historical Trades'!M6647</x:f>
      </x:c>
      <x:c r="N6647" s="0">
        <x:f>CLEAN('Historical Trades'!O6647)</x:f>
      </x:c>
      <x:c r="P6647" s="14">
        <x:f>IF(G6647="sell",M6647,-M6647)</x:f>
      </x:c>
      <x:c r="Q6647" s="14">
        <x:f>VLOOKUP(N6647,'Currency Rates'!$A$3:$C$32,3,0)</x:f>
      </x:c>
      <x:c r="R6647" s="0">
        <x:f>IF(A6647="SPUS",0,IF(A6647="FWD",0,P6647/Q6647))</x:f>
      </x:c>
    </x:row>
    <x:row r="6648" spans="1:19" x14ac:dyDescent="0.3">
      <x:c r="A6648" s="0">
        <x:f>'Historical Trades'!A6648</x:f>
      </x:c>
      <x:c r="B6648" s="0">
        <x:f>'Historical Trades'!B6648</x:f>
      </x:c>
      <x:c r="C6648" s="23">
        <x:f>'Historical Trades'!C6648</x:f>
      </x:c>
      <x:c r="D6648" s="0">
        <x:f>'Historical Trades'!D6648</x:f>
      </x:c>
      <x:c r="E6648" s="23">
        <x:f>'Historical Trades'!E6648</x:f>
      </x:c>
      <x:c r="F6648" s="0">
        <x:f>'Historical Trades'!F6648</x:f>
      </x:c>
      <x:c r="G6648" s="0">
        <x:f>'Historical Trades'!G6648</x:f>
      </x:c>
      <x:c r="H6648" s="0">
        <x:f>'Historical Trades'!H6648</x:f>
      </x:c>
      <x:c r="I6648" s="0">
        <x:f>'Historical Trades'!I6648</x:f>
      </x:c>
      <x:c r="J6648" s="0">
        <x:f>'Historical Trades'!J6648</x:f>
      </x:c>
      <x:c r="K6648" s="0">
        <x:f>'Historical Trades'!K6648</x:f>
      </x:c>
      <x:c r="L6648" s="0">
        <x:f>'Historical Trades'!L6648</x:f>
      </x:c>
      <x:c r="M6648" s="0">
        <x:f>'Historical Trades'!M6648</x:f>
      </x:c>
      <x:c r="N6648" s="0">
        <x:f>CLEAN('Historical Trades'!O6648)</x:f>
      </x:c>
      <x:c r="P6648" s="14">
        <x:f>IF(G6648="sell",M6648,-M6648)</x:f>
      </x:c>
      <x:c r="Q6648" s="14">
        <x:f>VLOOKUP(N6648,'Currency Rates'!$A$3:$C$32,3,0)</x:f>
      </x:c>
      <x:c r="R6648" s="0">
        <x:f>IF(A6648="SPUS",0,IF(A6648="FWD",0,P6648/Q6648))</x:f>
      </x:c>
    </x:row>
    <x:row r="6649" spans="1:19" x14ac:dyDescent="0.3">
      <x:c r="A6649" s="0">
        <x:f>'Historical Trades'!A6649</x:f>
      </x:c>
      <x:c r="B6649" s="0">
        <x:f>'Historical Trades'!B6649</x:f>
      </x:c>
      <x:c r="C6649" s="23">
        <x:f>'Historical Trades'!C6649</x:f>
      </x:c>
      <x:c r="D6649" s="0">
        <x:f>'Historical Trades'!D6649</x:f>
      </x:c>
      <x:c r="E6649" s="23">
        <x:f>'Historical Trades'!E6649</x:f>
      </x:c>
      <x:c r="F6649" s="0">
        <x:f>'Historical Trades'!F6649</x:f>
      </x:c>
      <x:c r="G6649" s="0">
        <x:f>'Historical Trades'!G6649</x:f>
      </x:c>
      <x:c r="H6649" s="0">
        <x:f>'Historical Trades'!H6649</x:f>
      </x:c>
      <x:c r="I6649" s="0">
        <x:f>'Historical Trades'!I6649</x:f>
      </x:c>
      <x:c r="J6649" s="0">
        <x:f>'Historical Trades'!J6649</x:f>
      </x:c>
      <x:c r="K6649" s="0">
        <x:f>'Historical Trades'!K6649</x:f>
      </x:c>
      <x:c r="L6649" s="0">
        <x:f>'Historical Trades'!L6649</x:f>
      </x:c>
      <x:c r="M6649" s="0">
        <x:f>'Historical Trades'!M6649</x:f>
      </x:c>
      <x:c r="N6649" s="0">
        <x:f>CLEAN('Historical Trades'!O6649)</x:f>
      </x:c>
      <x:c r="P6649" s="14">
        <x:f>IF(G6649="sell",M6649,-M6649)</x:f>
      </x:c>
      <x:c r="Q6649" s="14">
        <x:f>VLOOKUP(N6649,'Currency Rates'!$A$3:$C$32,3,0)</x:f>
      </x:c>
      <x:c r="R6649" s="0">
        <x:f>IF(A6649="SPUS",0,IF(A6649="FWD",0,P6649/Q6649))</x:f>
      </x:c>
    </x:row>
    <x:row r="6650" spans="1:19" x14ac:dyDescent="0.3">
      <x:c r="A6650" s="0">
        <x:f>'Historical Trades'!A6650</x:f>
      </x:c>
      <x:c r="B6650" s="0">
        <x:f>'Historical Trades'!B6650</x:f>
      </x:c>
      <x:c r="C6650" s="23">
        <x:f>'Historical Trades'!C6650</x:f>
      </x:c>
      <x:c r="D6650" s="0">
        <x:f>'Historical Trades'!D6650</x:f>
      </x:c>
      <x:c r="E6650" s="23">
        <x:f>'Historical Trades'!E6650</x:f>
      </x:c>
      <x:c r="F6650" s="0">
        <x:f>'Historical Trades'!F6650</x:f>
      </x:c>
      <x:c r="G6650" s="0">
        <x:f>'Historical Trades'!G6650</x:f>
      </x:c>
      <x:c r="H6650" s="0">
        <x:f>'Historical Trades'!H6650</x:f>
      </x:c>
      <x:c r="I6650" s="0">
        <x:f>'Historical Trades'!I6650</x:f>
      </x:c>
      <x:c r="J6650" s="0">
        <x:f>'Historical Trades'!J6650</x:f>
      </x:c>
      <x:c r="K6650" s="0">
        <x:f>'Historical Trades'!K6650</x:f>
      </x:c>
      <x:c r="L6650" s="0">
        <x:f>'Historical Trades'!L6650</x:f>
      </x:c>
      <x:c r="M6650" s="0">
        <x:f>'Historical Trades'!M6650</x:f>
      </x:c>
      <x:c r="N6650" s="0">
        <x:f>CLEAN('Historical Trades'!O6650)</x:f>
      </x:c>
      <x:c r="P6650" s="14">
        <x:f>IF(G6650="sell",M6650,-M6650)</x:f>
      </x:c>
      <x:c r="Q6650" s="14">
        <x:f>VLOOKUP(N6650,'Currency Rates'!$A$3:$C$32,3,0)</x:f>
      </x:c>
      <x:c r="R6650" s="0">
        <x:f>IF(A6650="SPUS",0,IF(A6650="FWD",0,P6650/Q6650))</x:f>
      </x:c>
    </x:row>
    <x:row r="6651" spans="1:19" x14ac:dyDescent="0.3">
      <x:c r="A6651" s="0">
        <x:f>'Historical Trades'!A6651</x:f>
      </x:c>
      <x:c r="B6651" s="0">
        <x:f>'Historical Trades'!B6651</x:f>
      </x:c>
      <x:c r="C6651" s="23">
        <x:f>'Historical Trades'!C6651</x:f>
      </x:c>
      <x:c r="D6651" s="0">
        <x:f>'Historical Trades'!D6651</x:f>
      </x:c>
      <x:c r="E6651" s="23">
        <x:f>'Historical Trades'!E6651</x:f>
      </x:c>
      <x:c r="F6651" s="0">
        <x:f>'Historical Trades'!F6651</x:f>
      </x:c>
      <x:c r="G6651" s="0">
        <x:f>'Historical Trades'!G6651</x:f>
      </x:c>
      <x:c r="H6651" s="0">
        <x:f>'Historical Trades'!H6651</x:f>
      </x:c>
      <x:c r="I6651" s="0">
        <x:f>'Historical Trades'!I6651</x:f>
      </x:c>
      <x:c r="J6651" s="0">
        <x:f>'Historical Trades'!J6651</x:f>
      </x:c>
      <x:c r="K6651" s="0">
        <x:f>'Historical Trades'!K6651</x:f>
      </x:c>
      <x:c r="L6651" s="0">
        <x:f>'Historical Trades'!L6651</x:f>
      </x:c>
      <x:c r="M6651" s="0">
        <x:f>'Historical Trades'!M6651</x:f>
      </x:c>
      <x:c r="N6651" s="0">
        <x:f>CLEAN('Historical Trades'!O6651)</x:f>
      </x:c>
      <x:c r="P6651" s="14">
        <x:f>IF(G6651="sell",M6651,-M6651)</x:f>
      </x:c>
      <x:c r="Q6651" s="14">
        <x:f>VLOOKUP(N6651,'Currency Rates'!$A$3:$C$32,3,0)</x:f>
      </x:c>
      <x:c r="R6651" s="0">
        <x:f>IF(A6651="SPUS",0,IF(A6651="FWD",0,P6651/Q6651))</x:f>
      </x:c>
    </x:row>
    <x:row r="6652" spans="1:19" x14ac:dyDescent="0.3">
      <x:c r="A6652" s="0">
        <x:f>'Historical Trades'!A6652</x:f>
      </x:c>
      <x:c r="B6652" s="0">
        <x:f>'Historical Trades'!B6652</x:f>
      </x:c>
      <x:c r="C6652" s="23">
        <x:f>'Historical Trades'!C6652</x:f>
      </x:c>
      <x:c r="D6652" s="0">
        <x:f>'Historical Trades'!D6652</x:f>
      </x:c>
      <x:c r="E6652" s="23">
        <x:f>'Historical Trades'!E6652</x:f>
      </x:c>
      <x:c r="F6652" s="0">
        <x:f>'Historical Trades'!F6652</x:f>
      </x:c>
      <x:c r="G6652" s="0">
        <x:f>'Historical Trades'!G6652</x:f>
      </x:c>
      <x:c r="H6652" s="0">
        <x:f>'Historical Trades'!H6652</x:f>
      </x:c>
      <x:c r="I6652" s="0">
        <x:f>'Historical Trades'!I6652</x:f>
      </x:c>
      <x:c r="J6652" s="0">
        <x:f>'Historical Trades'!J6652</x:f>
      </x:c>
      <x:c r="K6652" s="0">
        <x:f>'Historical Trades'!K6652</x:f>
      </x:c>
      <x:c r="L6652" s="0">
        <x:f>'Historical Trades'!L6652</x:f>
      </x:c>
      <x:c r="M6652" s="0">
        <x:f>'Historical Trades'!M6652</x:f>
      </x:c>
      <x:c r="N6652" s="0">
        <x:f>CLEAN('Historical Trades'!O6652)</x:f>
      </x:c>
      <x:c r="P6652" s="14">
        <x:f>IF(G6652="sell",M6652,-M6652)</x:f>
      </x:c>
      <x:c r="Q6652" s="14">
        <x:f>VLOOKUP(N6652,'Currency Rates'!$A$3:$C$32,3,0)</x:f>
      </x:c>
      <x:c r="R6652" s="0">
        <x:f>IF(A6652="SPUS",0,IF(A6652="FWD",0,P6652/Q6652))</x:f>
      </x:c>
    </x:row>
    <x:row r="6653" spans="1:19" x14ac:dyDescent="0.3">
      <x:c r="A6653" s="0">
        <x:f>'Historical Trades'!A6653</x:f>
      </x:c>
      <x:c r="B6653" s="0">
        <x:f>'Historical Trades'!B6653</x:f>
      </x:c>
      <x:c r="C6653" s="23">
        <x:f>'Historical Trades'!C6653</x:f>
      </x:c>
      <x:c r="D6653" s="0">
        <x:f>'Historical Trades'!D6653</x:f>
      </x:c>
      <x:c r="E6653" s="23">
        <x:f>'Historical Trades'!E6653</x:f>
      </x:c>
      <x:c r="F6653" s="0">
        <x:f>'Historical Trades'!F6653</x:f>
      </x:c>
      <x:c r="G6653" s="0">
        <x:f>'Historical Trades'!G6653</x:f>
      </x:c>
      <x:c r="H6653" s="0">
        <x:f>'Historical Trades'!H6653</x:f>
      </x:c>
      <x:c r="I6653" s="0">
        <x:f>'Historical Trades'!I6653</x:f>
      </x:c>
      <x:c r="J6653" s="0">
        <x:f>'Historical Trades'!J6653</x:f>
      </x:c>
      <x:c r="K6653" s="0">
        <x:f>'Historical Trades'!K6653</x:f>
      </x:c>
      <x:c r="L6653" s="0">
        <x:f>'Historical Trades'!L6653</x:f>
      </x:c>
      <x:c r="M6653" s="0">
        <x:f>'Historical Trades'!M6653</x:f>
      </x:c>
      <x:c r="N6653" s="0">
        <x:f>CLEAN('Historical Trades'!O6653)</x:f>
      </x:c>
      <x:c r="P6653" s="14">
        <x:f>IF(G6653="sell",M6653,-M6653)</x:f>
      </x:c>
      <x:c r="Q6653" s="14">
        <x:f>VLOOKUP(N6653,'Currency Rates'!$A$3:$C$32,3,0)</x:f>
      </x:c>
      <x:c r="R6653" s="0">
        <x:f>IF(A6653="SPUS",0,IF(A6653="FWD",0,P6653/Q6653))</x:f>
      </x:c>
    </x:row>
    <x:row r="6654" spans="1:19" x14ac:dyDescent="0.3">
      <x:c r="A6654" s="0">
        <x:f>'Historical Trades'!A6654</x:f>
      </x:c>
      <x:c r="B6654" s="0">
        <x:f>'Historical Trades'!B6654</x:f>
      </x:c>
      <x:c r="C6654" s="23">
        <x:f>'Historical Trades'!C6654</x:f>
      </x:c>
      <x:c r="D6654" s="0">
        <x:f>'Historical Trades'!D6654</x:f>
      </x:c>
      <x:c r="E6654" s="23">
        <x:f>'Historical Trades'!E6654</x:f>
      </x:c>
      <x:c r="F6654" s="0">
        <x:f>'Historical Trades'!F6654</x:f>
      </x:c>
      <x:c r="G6654" s="0">
        <x:f>'Historical Trades'!G6654</x:f>
      </x:c>
      <x:c r="H6654" s="0">
        <x:f>'Historical Trades'!H6654</x:f>
      </x:c>
      <x:c r="I6654" s="0">
        <x:f>'Historical Trades'!I6654</x:f>
      </x:c>
      <x:c r="J6654" s="0">
        <x:f>'Historical Trades'!J6654</x:f>
      </x:c>
      <x:c r="K6654" s="0">
        <x:f>'Historical Trades'!K6654</x:f>
      </x:c>
      <x:c r="L6654" s="0">
        <x:f>'Historical Trades'!L6654</x:f>
      </x:c>
      <x:c r="M6654" s="0">
        <x:f>'Historical Trades'!M6654</x:f>
      </x:c>
      <x:c r="N6654" s="0">
        <x:f>CLEAN('Historical Trades'!O6654)</x:f>
      </x:c>
      <x:c r="P6654" s="14">
        <x:f>IF(G6654="sell",M6654,-M6654)</x:f>
      </x:c>
      <x:c r="Q6654" s="14">
        <x:f>VLOOKUP(N6654,'Currency Rates'!$A$3:$C$32,3,0)</x:f>
      </x:c>
      <x:c r="R6654" s="0">
        <x:f>IF(A6654="SPUS",0,IF(A6654="FWD",0,P6654/Q6654))</x:f>
      </x:c>
    </x:row>
    <x:row r="6655" spans="1:19" x14ac:dyDescent="0.3">
      <x:c r="A6655" s="0">
        <x:f>'Historical Trades'!A6655</x:f>
      </x:c>
      <x:c r="B6655" s="0">
        <x:f>'Historical Trades'!B6655</x:f>
      </x:c>
      <x:c r="C6655" s="23">
        <x:f>'Historical Trades'!C6655</x:f>
      </x:c>
      <x:c r="D6655" s="0">
        <x:f>'Historical Trades'!D6655</x:f>
      </x:c>
      <x:c r="E6655" s="23">
        <x:f>'Historical Trades'!E6655</x:f>
      </x:c>
      <x:c r="F6655" s="0">
        <x:f>'Historical Trades'!F6655</x:f>
      </x:c>
      <x:c r="G6655" s="0">
        <x:f>'Historical Trades'!G6655</x:f>
      </x:c>
      <x:c r="H6655" s="0">
        <x:f>'Historical Trades'!H6655</x:f>
      </x:c>
      <x:c r="I6655" s="0">
        <x:f>'Historical Trades'!I6655</x:f>
      </x:c>
      <x:c r="J6655" s="0">
        <x:f>'Historical Trades'!J6655</x:f>
      </x:c>
      <x:c r="K6655" s="0">
        <x:f>'Historical Trades'!K6655</x:f>
      </x:c>
      <x:c r="L6655" s="0">
        <x:f>'Historical Trades'!L6655</x:f>
      </x:c>
      <x:c r="M6655" s="0">
        <x:f>'Historical Trades'!M6655</x:f>
      </x:c>
      <x:c r="N6655" s="0">
        <x:f>CLEAN('Historical Trades'!O6655)</x:f>
      </x:c>
      <x:c r="P6655" s="14">
        <x:f>IF(G6655="sell",M6655,-M6655)</x:f>
      </x:c>
      <x:c r="Q6655" s="14">
        <x:f>VLOOKUP(N6655,'Currency Rates'!$A$3:$C$32,3,0)</x:f>
      </x:c>
      <x:c r="R6655" s="0">
        <x:f>IF(A6655="SPUS",0,IF(A6655="FWD",0,P6655/Q6655))</x:f>
      </x:c>
    </x:row>
    <x:row r="6656" spans="1:19" x14ac:dyDescent="0.3">
      <x:c r="A6656" s="0">
        <x:f>'Historical Trades'!A6656</x:f>
      </x:c>
      <x:c r="B6656" s="0">
        <x:f>'Historical Trades'!B6656</x:f>
      </x:c>
      <x:c r="C6656" s="23">
        <x:f>'Historical Trades'!C6656</x:f>
      </x:c>
      <x:c r="D6656" s="0">
        <x:f>'Historical Trades'!D6656</x:f>
      </x:c>
      <x:c r="E6656" s="23">
        <x:f>'Historical Trades'!E6656</x:f>
      </x:c>
      <x:c r="F6656" s="0">
        <x:f>'Historical Trades'!F6656</x:f>
      </x:c>
      <x:c r="G6656" s="0">
        <x:f>'Historical Trades'!G6656</x:f>
      </x:c>
      <x:c r="H6656" s="0">
        <x:f>'Historical Trades'!H6656</x:f>
      </x:c>
      <x:c r="I6656" s="0">
        <x:f>'Historical Trades'!I6656</x:f>
      </x:c>
      <x:c r="J6656" s="0">
        <x:f>'Historical Trades'!J6656</x:f>
      </x:c>
      <x:c r="K6656" s="0">
        <x:f>'Historical Trades'!K6656</x:f>
      </x:c>
      <x:c r="L6656" s="0">
        <x:f>'Historical Trades'!L6656</x:f>
      </x:c>
      <x:c r="M6656" s="0">
        <x:f>'Historical Trades'!M6656</x:f>
      </x:c>
      <x:c r="N6656" s="0">
        <x:f>CLEAN('Historical Trades'!O6656)</x:f>
      </x:c>
      <x:c r="P6656" s="14">
        <x:f>IF(G6656="sell",M6656,-M6656)</x:f>
      </x:c>
      <x:c r="Q6656" s="14">
        <x:f>VLOOKUP(N6656,'Currency Rates'!$A$3:$C$32,3,0)</x:f>
      </x:c>
      <x:c r="R6656" s="0">
        <x:f>IF(A6656="SPUS",0,IF(A6656="FWD",0,P6656/Q6656))</x:f>
      </x:c>
    </x:row>
    <x:row r="6657" spans="1:19" x14ac:dyDescent="0.3">
      <x:c r="A6657" s="0">
        <x:f>'Historical Trades'!A6657</x:f>
      </x:c>
      <x:c r="B6657" s="0">
        <x:f>'Historical Trades'!B6657</x:f>
      </x:c>
      <x:c r="C6657" s="23">
        <x:f>'Historical Trades'!C6657</x:f>
      </x:c>
      <x:c r="D6657" s="0">
        <x:f>'Historical Trades'!D6657</x:f>
      </x:c>
      <x:c r="E6657" s="23">
        <x:f>'Historical Trades'!E6657</x:f>
      </x:c>
      <x:c r="F6657" s="0">
        <x:f>'Historical Trades'!F6657</x:f>
      </x:c>
      <x:c r="G6657" s="0">
        <x:f>'Historical Trades'!G6657</x:f>
      </x:c>
      <x:c r="H6657" s="0">
        <x:f>'Historical Trades'!H6657</x:f>
      </x:c>
      <x:c r="I6657" s="0">
        <x:f>'Historical Trades'!I6657</x:f>
      </x:c>
      <x:c r="J6657" s="0">
        <x:f>'Historical Trades'!J6657</x:f>
      </x:c>
      <x:c r="K6657" s="0">
        <x:f>'Historical Trades'!K6657</x:f>
      </x:c>
      <x:c r="L6657" s="0">
        <x:f>'Historical Trades'!L6657</x:f>
      </x:c>
      <x:c r="M6657" s="0">
        <x:f>'Historical Trades'!M6657</x:f>
      </x:c>
      <x:c r="N6657" s="0">
        <x:f>CLEAN('Historical Trades'!O6657)</x:f>
      </x:c>
      <x:c r="P6657" s="14">
        <x:f>IF(G6657="sell",M6657,-M6657)</x:f>
      </x:c>
      <x:c r="Q6657" s="14">
        <x:f>VLOOKUP(N6657,'Currency Rates'!$A$3:$C$32,3,0)</x:f>
      </x:c>
      <x:c r="R6657" s="0">
        <x:f>IF(A6657="SPUS",0,IF(A6657="FWD",0,P6657/Q6657))</x:f>
      </x:c>
    </x:row>
    <x:row r="6658" spans="1:19" x14ac:dyDescent="0.3">
      <x:c r="A6658" s="0">
        <x:f>'Historical Trades'!A6658</x:f>
      </x:c>
      <x:c r="B6658" s="0">
        <x:f>'Historical Trades'!B6658</x:f>
      </x:c>
      <x:c r="C6658" s="23">
        <x:f>'Historical Trades'!C6658</x:f>
      </x:c>
      <x:c r="D6658" s="0">
        <x:f>'Historical Trades'!D6658</x:f>
      </x:c>
      <x:c r="E6658" s="23">
        <x:f>'Historical Trades'!E6658</x:f>
      </x:c>
      <x:c r="F6658" s="0">
        <x:f>'Historical Trades'!F6658</x:f>
      </x:c>
      <x:c r="G6658" s="0">
        <x:f>'Historical Trades'!G6658</x:f>
      </x:c>
      <x:c r="H6658" s="0">
        <x:f>'Historical Trades'!H6658</x:f>
      </x:c>
      <x:c r="I6658" s="0">
        <x:f>'Historical Trades'!I6658</x:f>
      </x:c>
      <x:c r="J6658" s="0">
        <x:f>'Historical Trades'!J6658</x:f>
      </x:c>
      <x:c r="K6658" s="0">
        <x:f>'Historical Trades'!K6658</x:f>
      </x:c>
      <x:c r="L6658" s="0">
        <x:f>'Historical Trades'!L6658</x:f>
      </x:c>
      <x:c r="M6658" s="0">
        <x:f>'Historical Trades'!M6658</x:f>
      </x:c>
      <x:c r="N6658" s="0">
        <x:f>CLEAN('Historical Trades'!O6658)</x:f>
      </x:c>
      <x:c r="P6658" s="14">
        <x:f>IF(G6658="sell",M6658,-M6658)</x:f>
      </x:c>
      <x:c r="Q6658" s="14">
        <x:f>VLOOKUP(N6658,'Currency Rates'!$A$3:$C$32,3,0)</x:f>
      </x:c>
      <x:c r="R6658" s="0">
        <x:f>IF(A6658="SPUS",0,IF(A6658="FWD",0,P6658/Q6658))</x:f>
      </x:c>
    </x:row>
    <x:row r="6659" spans="1:19" x14ac:dyDescent="0.3">
      <x:c r="A6659" s="0">
        <x:f>'Historical Trades'!A6659</x:f>
      </x:c>
      <x:c r="B6659" s="0">
        <x:f>'Historical Trades'!B6659</x:f>
      </x:c>
      <x:c r="C6659" s="23">
        <x:f>'Historical Trades'!C6659</x:f>
      </x:c>
      <x:c r="D6659" s="0">
        <x:f>'Historical Trades'!D6659</x:f>
      </x:c>
      <x:c r="E6659" s="23">
        <x:f>'Historical Trades'!E6659</x:f>
      </x:c>
      <x:c r="F6659" s="0">
        <x:f>'Historical Trades'!F6659</x:f>
      </x:c>
      <x:c r="G6659" s="0">
        <x:f>'Historical Trades'!G6659</x:f>
      </x:c>
      <x:c r="H6659" s="0">
        <x:f>'Historical Trades'!H6659</x:f>
      </x:c>
      <x:c r="I6659" s="0">
        <x:f>'Historical Trades'!I6659</x:f>
      </x:c>
      <x:c r="J6659" s="0">
        <x:f>'Historical Trades'!J6659</x:f>
      </x:c>
      <x:c r="K6659" s="0">
        <x:f>'Historical Trades'!K6659</x:f>
      </x:c>
      <x:c r="L6659" s="0">
        <x:f>'Historical Trades'!L6659</x:f>
      </x:c>
      <x:c r="M6659" s="0">
        <x:f>'Historical Trades'!M6659</x:f>
      </x:c>
      <x:c r="N6659" s="0">
        <x:f>CLEAN('Historical Trades'!O6659)</x:f>
      </x:c>
      <x:c r="P6659" s="14">
        <x:f>IF(G6659="sell",M6659,-M6659)</x:f>
      </x:c>
      <x:c r="Q6659" s="14">
        <x:f>VLOOKUP(N6659,'Currency Rates'!$A$3:$C$32,3,0)</x:f>
      </x:c>
      <x:c r="R6659" s="0">
        <x:f>IF(A6659="SPUS",0,IF(A6659="FWD",0,P6659/Q6659))</x:f>
      </x:c>
    </x:row>
    <x:row r="6660" spans="1:19" x14ac:dyDescent="0.3">
      <x:c r="A6660" s="0">
        <x:f>'Historical Trades'!A6660</x:f>
      </x:c>
      <x:c r="B6660" s="0">
        <x:f>'Historical Trades'!B6660</x:f>
      </x:c>
      <x:c r="C6660" s="23">
        <x:f>'Historical Trades'!C6660</x:f>
      </x:c>
      <x:c r="D6660" s="0">
        <x:f>'Historical Trades'!D6660</x:f>
      </x:c>
      <x:c r="E6660" s="23">
        <x:f>'Historical Trades'!E6660</x:f>
      </x:c>
      <x:c r="F6660" s="0">
        <x:f>'Historical Trades'!F6660</x:f>
      </x:c>
      <x:c r="G6660" s="0">
        <x:f>'Historical Trades'!G6660</x:f>
      </x:c>
      <x:c r="H6660" s="0">
        <x:f>'Historical Trades'!H6660</x:f>
      </x:c>
      <x:c r="I6660" s="0">
        <x:f>'Historical Trades'!I6660</x:f>
      </x:c>
      <x:c r="J6660" s="0">
        <x:f>'Historical Trades'!J6660</x:f>
      </x:c>
      <x:c r="K6660" s="0">
        <x:f>'Historical Trades'!K6660</x:f>
      </x:c>
      <x:c r="L6660" s="0">
        <x:f>'Historical Trades'!L6660</x:f>
      </x:c>
      <x:c r="M6660" s="0">
        <x:f>'Historical Trades'!M6660</x:f>
      </x:c>
      <x:c r="N6660" s="0">
        <x:f>CLEAN('Historical Trades'!O6660)</x:f>
      </x:c>
      <x:c r="P6660" s="14">
        <x:f>IF(G6660="sell",M6660,-M6660)</x:f>
      </x:c>
      <x:c r="Q6660" s="14">
        <x:f>VLOOKUP(N6660,'Currency Rates'!$A$3:$C$32,3,0)</x:f>
      </x:c>
      <x:c r="R6660" s="0">
        <x:f>IF(A6660="SPUS",0,IF(A6660="FWD",0,P6660/Q6660))</x:f>
      </x:c>
    </x:row>
    <x:row r="6661" spans="1:19" x14ac:dyDescent="0.3">
      <x:c r="A6661" s="0">
        <x:f>'Historical Trades'!A6661</x:f>
      </x:c>
      <x:c r="B6661" s="0">
        <x:f>'Historical Trades'!B6661</x:f>
      </x:c>
      <x:c r="C6661" s="23">
        <x:f>'Historical Trades'!C6661</x:f>
      </x:c>
      <x:c r="D6661" s="0">
        <x:f>'Historical Trades'!D6661</x:f>
      </x:c>
      <x:c r="E6661" s="23">
        <x:f>'Historical Trades'!E6661</x:f>
      </x:c>
      <x:c r="F6661" s="0">
        <x:f>'Historical Trades'!F6661</x:f>
      </x:c>
      <x:c r="G6661" s="0">
        <x:f>'Historical Trades'!G6661</x:f>
      </x:c>
      <x:c r="H6661" s="0">
        <x:f>'Historical Trades'!H6661</x:f>
      </x:c>
      <x:c r="I6661" s="0">
        <x:f>'Historical Trades'!I6661</x:f>
      </x:c>
      <x:c r="J6661" s="0">
        <x:f>'Historical Trades'!J6661</x:f>
      </x:c>
      <x:c r="K6661" s="0">
        <x:f>'Historical Trades'!K6661</x:f>
      </x:c>
      <x:c r="L6661" s="0">
        <x:f>'Historical Trades'!L6661</x:f>
      </x:c>
      <x:c r="M6661" s="0">
        <x:f>'Historical Trades'!M6661</x:f>
      </x:c>
      <x:c r="N6661" s="0">
        <x:f>CLEAN('Historical Trades'!O6661)</x:f>
      </x:c>
      <x:c r="P6661" s="14">
        <x:f>IF(G6661="sell",M6661,-M6661)</x:f>
      </x:c>
      <x:c r="Q6661" s="14">
        <x:f>VLOOKUP(N6661,'Currency Rates'!$A$3:$C$32,3,0)</x:f>
      </x:c>
      <x:c r="R6661" s="0">
        <x:f>IF(A6661="SPUS",0,IF(A6661="FWD",0,P6661/Q6661))</x:f>
      </x:c>
    </x:row>
    <x:row r="6662" spans="1:19" x14ac:dyDescent="0.3">
      <x:c r="A6662" s="0">
        <x:f>'Historical Trades'!A6662</x:f>
      </x:c>
      <x:c r="B6662" s="0">
        <x:f>'Historical Trades'!B6662</x:f>
      </x:c>
      <x:c r="C6662" s="23">
        <x:f>'Historical Trades'!C6662</x:f>
      </x:c>
      <x:c r="D6662" s="0">
        <x:f>'Historical Trades'!D6662</x:f>
      </x:c>
      <x:c r="E6662" s="23">
        <x:f>'Historical Trades'!E6662</x:f>
      </x:c>
      <x:c r="F6662" s="0">
        <x:f>'Historical Trades'!F6662</x:f>
      </x:c>
      <x:c r="G6662" s="0">
        <x:f>'Historical Trades'!G6662</x:f>
      </x:c>
      <x:c r="H6662" s="0">
        <x:f>'Historical Trades'!H6662</x:f>
      </x:c>
      <x:c r="I6662" s="0">
        <x:f>'Historical Trades'!I6662</x:f>
      </x:c>
      <x:c r="J6662" s="0">
        <x:f>'Historical Trades'!J6662</x:f>
      </x:c>
      <x:c r="K6662" s="0">
        <x:f>'Historical Trades'!K6662</x:f>
      </x:c>
      <x:c r="L6662" s="0">
        <x:f>'Historical Trades'!L6662</x:f>
      </x:c>
      <x:c r="M6662" s="0">
        <x:f>'Historical Trades'!M6662</x:f>
      </x:c>
      <x:c r="N6662" s="0">
        <x:f>CLEAN('Historical Trades'!O6662)</x:f>
      </x:c>
      <x:c r="P6662" s="14">
        <x:f>IF(G6662="sell",M6662,-M6662)</x:f>
      </x:c>
      <x:c r="Q6662" s="14">
        <x:f>VLOOKUP(N6662,'Currency Rates'!$A$3:$C$32,3,0)</x:f>
      </x:c>
      <x:c r="R6662" s="0">
        <x:f>IF(A6662="SPUS",0,IF(A6662="FWD",0,P6662/Q6662))</x:f>
      </x:c>
    </x:row>
    <x:row r="6663" spans="1:19" x14ac:dyDescent="0.3">
      <x:c r="A6663" s="0">
        <x:f>'Historical Trades'!A6663</x:f>
      </x:c>
      <x:c r="B6663" s="0">
        <x:f>'Historical Trades'!B6663</x:f>
      </x:c>
      <x:c r="C6663" s="23">
        <x:f>'Historical Trades'!C6663</x:f>
      </x:c>
      <x:c r="D6663" s="0">
        <x:f>'Historical Trades'!D6663</x:f>
      </x:c>
      <x:c r="E6663" s="23">
        <x:f>'Historical Trades'!E6663</x:f>
      </x:c>
      <x:c r="F6663" s="0">
        <x:f>'Historical Trades'!F6663</x:f>
      </x:c>
      <x:c r="G6663" s="0">
        <x:f>'Historical Trades'!G6663</x:f>
      </x:c>
      <x:c r="H6663" s="0">
        <x:f>'Historical Trades'!H6663</x:f>
      </x:c>
      <x:c r="I6663" s="0">
        <x:f>'Historical Trades'!I6663</x:f>
      </x:c>
      <x:c r="J6663" s="0">
        <x:f>'Historical Trades'!J6663</x:f>
      </x:c>
      <x:c r="K6663" s="0">
        <x:f>'Historical Trades'!K6663</x:f>
      </x:c>
      <x:c r="L6663" s="0">
        <x:f>'Historical Trades'!L6663</x:f>
      </x:c>
      <x:c r="M6663" s="0">
        <x:f>'Historical Trades'!M6663</x:f>
      </x:c>
      <x:c r="N6663" s="0">
        <x:f>CLEAN('Historical Trades'!O6663)</x:f>
      </x:c>
      <x:c r="P6663" s="14">
        <x:f>IF(G6663="sell",M6663,-M6663)</x:f>
      </x:c>
      <x:c r="Q6663" s="14">
        <x:f>VLOOKUP(N6663,'Currency Rates'!$A$3:$C$32,3,0)</x:f>
      </x:c>
      <x:c r="R6663" s="0">
        <x:f>IF(A6663="SPUS",0,IF(A6663="FWD",0,P6663/Q6663))</x:f>
      </x:c>
    </x:row>
    <x:row r="6664" spans="1:19" x14ac:dyDescent="0.3">
      <x:c r="A6664" s="0">
        <x:f>'Historical Trades'!A6664</x:f>
      </x:c>
      <x:c r="B6664" s="0">
        <x:f>'Historical Trades'!B6664</x:f>
      </x:c>
      <x:c r="C6664" s="23">
        <x:f>'Historical Trades'!C6664</x:f>
      </x:c>
      <x:c r="D6664" s="0">
        <x:f>'Historical Trades'!D6664</x:f>
      </x:c>
      <x:c r="E6664" s="23">
        <x:f>'Historical Trades'!E6664</x:f>
      </x:c>
      <x:c r="F6664" s="0">
        <x:f>'Historical Trades'!F6664</x:f>
      </x:c>
      <x:c r="G6664" s="0">
        <x:f>'Historical Trades'!G6664</x:f>
      </x:c>
      <x:c r="H6664" s="0">
        <x:f>'Historical Trades'!H6664</x:f>
      </x:c>
      <x:c r="I6664" s="0">
        <x:f>'Historical Trades'!I6664</x:f>
      </x:c>
      <x:c r="J6664" s="0">
        <x:f>'Historical Trades'!J6664</x:f>
      </x:c>
      <x:c r="K6664" s="0">
        <x:f>'Historical Trades'!K6664</x:f>
      </x:c>
      <x:c r="L6664" s="0">
        <x:f>'Historical Trades'!L6664</x:f>
      </x:c>
      <x:c r="M6664" s="0">
        <x:f>'Historical Trades'!M6664</x:f>
      </x:c>
      <x:c r="N6664" s="0">
        <x:f>CLEAN('Historical Trades'!O6664)</x:f>
      </x:c>
      <x:c r="P6664" s="14">
        <x:f>IF(G6664="sell",M6664,-M6664)</x:f>
      </x:c>
      <x:c r="Q6664" s="14">
        <x:f>VLOOKUP(N6664,'Currency Rates'!$A$3:$C$32,3,0)</x:f>
      </x:c>
      <x:c r="R6664" s="0">
        <x:f>IF(A6664="SPUS",0,IF(A6664="FWD",0,P6664/Q6664))</x:f>
      </x:c>
    </x:row>
    <x:row r="6665" spans="1:19" x14ac:dyDescent="0.3">
      <x:c r="A6665" s="0">
        <x:f>'Historical Trades'!A6665</x:f>
      </x:c>
      <x:c r="B6665" s="0">
        <x:f>'Historical Trades'!B6665</x:f>
      </x:c>
      <x:c r="C6665" s="23">
        <x:f>'Historical Trades'!C6665</x:f>
      </x:c>
      <x:c r="D6665" s="0">
        <x:f>'Historical Trades'!D6665</x:f>
      </x:c>
      <x:c r="E6665" s="23">
        <x:f>'Historical Trades'!E6665</x:f>
      </x:c>
      <x:c r="F6665" s="0">
        <x:f>'Historical Trades'!F6665</x:f>
      </x:c>
      <x:c r="G6665" s="0">
        <x:f>'Historical Trades'!G6665</x:f>
      </x:c>
      <x:c r="H6665" s="0">
        <x:f>'Historical Trades'!H6665</x:f>
      </x:c>
      <x:c r="I6665" s="0">
        <x:f>'Historical Trades'!I6665</x:f>
      </x:c>
      <x:c r="J6665" s="0">
        <x:f>'Historical Trades'!J6665</x:f>
      </x:c>
      <x:c r="K6665" s="0">
        <x:f>'Historical Trades'!K6665</x:f>
      </x:c>
      <x:c r="L6665" s="0">
        <x:f>'Historical Trades'!L6665</x:f>
      </x:c>
      <x:c r="M6665" s="0">
        <x:f>'Historical Trades'!M6665</x:f>
      </x:c>
      <x:c r="N6665" s="0">
        <x:f>CLEAN('Historical Trades'!O6665)</x:f>
      </x:c>
      <x:c r="P6665" s="14">
        <x:f>IF(G6665="sell",M6665,-M6665)</x:f>
      </x:c>
      <x:c r="Q6665" s="14">
        <x:f>VLOOKUP(N6665,'Currency Rates'!$A$3:$C$32,3,0)</x:f>
      </x:c>
      <x:c r="R6665" s="0">
        <x:f>IF(A6665="SPUS",0,IF(A6665="FWD",0,P6665/Q6665))</x:f>
      </x:c>
    </x:row>
    <x:row r="6666" spans="1:19" x14ac:dyDescent="0.3">
      <x:c r="A6666" s="0">
        <x:f>'Historical Trades'!A6666</x:f>
      </x:c>
      <x:c r="B6666" s="0">
        <x:f>'Historical Trades'!B6666</x:f>
      </x:c>
      <x:c r="C6666" s="23">
        <x:f>'Historical Trades'!C6666</x:f>
      </x:c>
      <x:c r="D6666" s="0">
        <x:f>'Historical Trades'!D6666</x:f>
      </x:c>
      <x:c r="E6666" s="23">
        <x:f>'Historical Trades'!E6666</x:f>
      </x:c>
      <x:c r="F6666" s="0">
        <x:f>'Historical Trades'!F6666</x:f>
      </x:c>
      <x:c r="G6666" s="0">
        <x:f>'Historical Trades'!G6666</x:f>
      </x:c>
      <x:c r="H6666" s="0">
        <x:f>'Historical Trades'!H6666</x:f>
      </x:c>
      <x:c r="I6666" s="0">
        <x:f>'Historical Trades'!I6666</x:f>
      </x:c>
      <x:c r="J6666" s="0">
        <x:f>'Historical Trades'!J6666</x:f>
      </x:c>
      <x:c r="K6666" s="0">
        <x:f>'Historical Trades'!K6666</x:f>
      </x:c>
      <x:c r="L6666" s="0">
        <x:f>'Historical Trades'!L6666</x:f>
      </x:c>
      <x:c r="M6666" s="0">
        <x:f>'Historical Trades'!M6666</x:f>
      </x:c>
      <x:c r="N6666" s="0">
        <x:f>CLEAN('Historical Trades'!O6666)</x:f>
      </x:c>
      <x:c r="P6666" s="14">
        <x:f>IF(G6666="sell",M6666,-M6666)</x:f>
      </x:c>
      <x:c r="Q6666" s="14">
        <x:f>VLOOKUP(N6666,'Currency Rates'!$A$3:$C$32,3,0)</x:f>
      </x:c>
      <x:c r="R6666" s="0">
        <x:f>IF(A6666="SPUS",0,IF(A6666="FWD",0,P6666/Q6666))</x:f>
      </x:c>
    </x:row>
    <x:row r="6667" spans="1:19" x14ac:dyDescent="0.3">
      <x:c r="A6667" s="0">
        <x:f>'Historical Trades'!A6667</x:f>
      </x:c>
      <x:c r="B6667" s="0">
        <x:f>'Historical Trades'!B6667</x:f>
      </x:c>
      <x:c r="C6667" s="23">
        <x:f>'Historical Trades'!C6667</x:f>
      </x:c>
      <x:c r="D6667" s="0">
        <x:f>'Historical Trades'!D6667</x:f>
      </x:c>
      <x:c r="E6667" s="23">
        <x:f>'Historical Trades'!E6667</x:f>
      </x:c>
      <x:c r="F6667" s="0">
        <x:f>'Historical Trades'!F6667</x:f>
      </x:c>
      <x:c r="G6667" s="0">
        <x:f>'Historical Trades'!G6667</x:f>
      </x:c>
      <x:c r="H6667" s="0">
        <x:f>'Historical Trades'!H6667</x:f>
      </x:c>
      <x:c r="I6667" s="0">
        <x:f>'Historical Trades'!I6667</x:f>
      </x:c>
      <x:c r="J6667" s="0">
        <x:f>'Historical Trades'!J6667</x:f>
      </x:c>
      <x:c r="K6667" s="0">
        <x:f>'Historical Trades'!K6667</x:f>
      </x:c>
      <x:c r="L6667" s="0">
        <x:f>'Historical Trades'!L6667</x:f>
      </x:c>
      <x:c r="M6667" s="0">
        <x:f>'Historical Trades'!M6667</x:f>
      </x:c>
      <x:c r="N6667" s="0">
        <x:f>CLEAN('Historical Trades'!O6667)</x:f>
      </x:c>
      <x:c r="P6667" s="14">
        <x:f>IF(G6667="sell",M6667,-M6667)</x:f>
      </x:c>
      <x:c r="Q6667" s="14">
        <x:f>VLOOKUP(N6667,'Currency Rates'!$A$3:$C$32,3,0)</x:f>
      </x:c>
      <x:c r="R6667" s="0">
        <x:f>IF(A6667="SPUS",0,IF(A6667="FWD",0,P6667/Q6667))</x:f>
      </x:c>
    </x:row>
    <x:row r="6668" spans="1:19" x14ac:dyDescent="0.3">
      <x:c r="A6668" s="0">
        <x:f>'Historical Trades'!A6668</x:f>
      </x:c>
      <x:c r="B6668" s="0">
        <x:f>'Historical Trades'!B6668</x:f>
      </x:c>
      <x:c r="C6668" s="23">
        <x:f>'Historical Trades'!C6668</x:f>
      </x:c>
      <x:c r="D6668" s="0">
        <x:f>'Historical Trades'!D6668</x:f>
      </x:c>
      <x:c r="E6668" s="23">
        <x:f>'Historical Trades'!E6668</x:f>
      </x:c>
      <x:c r="F6668" s="0">
        <x:f>'Historical Trades'!F6668</x:f>
      </x:c>
      <x:c r="G6668" s="0">
        <x:f>'Historical Trades'!G6668</x:f>
      </x:c>
      <x:c r="H6668" s="0">
        <x:f>'Historical Trades'!H6668</x:f>
      </x:c>
      <x:c r="I6668" s="0">
        <x:f>'Historical Trades'!I6668</x:f>
      </x:c>
      <x:c r="J6668" s="0">
        <x:f>'Historical Trades'!J6668</x:f>
      </x:c>
      <x:c r="K6668" s="0">
        <x:f>'Historical Trades'!K6668</x:f>
      </x:c>
      <x:c r="L6668" s="0">
        <x:f>'Historical Trades'!L6668</x:f>
      </x:c>
      <x:c r="M6668" s="0">
        <x:f>'Historical Trades'!M6668</x:f>
      </x:c>
      <x:c r="N6668" s="0">
        <x:f>CLEAN('Historical Trades'!O6668)</x:f>
      </x:c>
      <x:c r="P6668" s="14">
        <x:f>IF(G6668="sell",M6668,-M6668)</x:f>
      </x:c>
      <x:c r="Q6668" s="14">
        <x:f>VLOOKUP(N6668,'Currency Rates'!$A$3:$C$32,3,0)</x:f>
      </x:c>
      <x:c r="R6668" s="0">
        <x:f>IF(A6668="SPUS",0,IF(A6668="FWD",0,P6668/Q6668))</x:f>
      </x:c>
    </x:row>
    <x:row r="6669" spans="1:19" x14ac:dyDescent="0.3">
      <x:c r="A6669" s="0">
        <x:f>'Historical Trades'!A6669</x:f>
      </x:c>
      <x:c r="B6669" s="0">
        <x:f>'Historical Trades'!B6669</x:f>
      </x:c>
      <x:c r="C6669" s="23">
        <x:f>'Historical Trades'!C6669</x:f>
      </x:c>
      <x:c r="D6669" s="0">
        <x:f>'Historical Trades'!D6669</x:f>
      </x:c>
      <x:c r="E6669" s="23">
        <x:f>'Historical Trades'!E6669</x:f>
      </x:c>
      <x:c r="F6669" s="0">
        <x:f>'Historical Trades'!F6669</x:f>
      </x:c>
      <x:c r="G6669" s="0">
        <x:f>'Historical Trades'!G6669</x:f>
      </x:c>
      <x:c r="H6669" s="0">
        <x:f>'Historical Trades'!H6669</x:f>
      </x:c>
      <x:c r="I6669" s="0">
        <x:f>'Historical Trades'!I6669</x:f>
      </x:c>
      <x:c r="J6669" s="0">
        <x:f>'Historical Trades'!J6669</x:f>
      </x:c>
      <x:c r="K6669" s="0">
        <x:f>'Historical Trades'!K6669</x:f>
      </x:c>
      <x:c r="L6669" s="0">
        <x:f>'Historical Trades'!L6669</x:f>
      </x:c>
      <x:c r="M6669" s="0">
        <x:f>'Historical Trades'!M6669</x:f>
      </x:c>
      <x:c r="N6669" s="0">
        <x:f>CLEAN('Historical Trades'!O6669)</x:f>
      </x:c>
      <x:c r="P6669" s="14">
        <x:f>IF(G6669="sell",M6669,-M6669)</x:f>
      </x:c>
      <x:c r="Q6669" s="14">
        <x:f>VLOOKUP(N6669,'Currency Rates'!$A$3:$C$32,3,0)</x:f>
      </x:c>
      <x:c r="R6669" s="0">
        <x:f>IF(A6669="SPUS",0,IF(A6669="FWD",0,P6669/Q6669))</x:f>
      </x:c>
    </x:row>
    <x:row r="6670" spans="1:19" x14ac:dyDescent="0.3">
      <x:c r="A6670" s="0">
        <x:f>'Historical Trades'!A6670</x:f>
      </x:c>
      <x:c r="B6670" s="0">
        <x:f>'Historical Trades'!B6670</x:f>
      </x:c>
      <x:c r="C6670" s="23">
        <x:f>'Historical Trades'!C6670</x:f>
      </x:c>
      <x:c r="D6670" s="0">
        <x:f>'Historical Trades'!D6670</x:f>
      </x:c>
      <x:c r="E6670" s="23">
        <x:f>'Historical Trades'!E6670</x:f>
      </x:c>
      <x:c r="F6670" s="0">
        <x:f>'Historical Trades'!F6670</x:f>
      </x:c>
      <x:c r="G6670" s="0">
        <x:f>'Historical Trades'!G6670</x:f>
      </x:c>
      <x:c r="H6670" s="0">
        <x:f>'Historical Trades'!H6670</x:f>
      </x:c>
      <x:c r="I6670" s="0">
        <x:f>'Historical Trades'!I6670</x:f>
      </x:c>
      <x:c r="J6670" s="0">
        <x:f>'Historical Trades'!J6670</x:f>
      </x:c>
      <x:c r="K6670" s="0">
        <x:f>'Historical Trades'!K6670</x:f>
      </x:c>
      <x:c r="L6670" s="0">
        <x:f>'Historical Trades'!L6670</x:f>
      </x:c>
      <x:c r="M6670" s="0">
        <x:f>'Historical Trades'!M6670</x:f>
      </x:c>
      <x:c r="N6670" s="0">
        <x:f>CLEAN('Historical Trades'!O6670)</x:f>
      </x:c>
      <x:c r="P6670" s="14">
        <x:f>IF(G6670="sell",M6670,-M6670)</x:f>
      </x:c>
      <x:c r="Q6670" s="14">
        <x:f>VLOOKUP(N6670,'Currency Rates'!$A$3:$C$32,3,0)</x:f>
      </x:c>
      <x:c r="R6670" s="0">
        <x:f>IF(A6670="SPUS",0,IF(A6670="FWD",0,P6670/Q6670))</x:f>
      </x:c>
    </x:row>
    <x:row r="6671" spans="1:19" x14ac:dyDescent="0.3">
      <x:c r="A6671" s="0">
        <x:f>'Historical Trades'!A6671</x:f>
      </x:c>
      <x:c r="B6671" s="0">
        <x:f>'Historical Trades'!B6671</x:f>
      </x:c>
      <x:c r="C6671" s="23">
        <x:f>'Historical Trades'!C6671</x:f>
      </x:c>
      <x:c r="D6671" s="0">
        <x:f>'Historical Trades'!D6671</x:f>
      </x:c>
      <x:c r="E6671" s="23">
        <x:f>'Historical Trades'!E6671</x:f>
      </x:c>
      <x:c r="F6671" s="0">
        <x:f>'Historical Trades'!F6671</x:f>
      </x:c>
      <x:c r="G6671" s="0">
        <x:f>'Historical Trades'!G6671</x:f>
      </x:c>
      <x:c r="H6671" s="0">
        <x:f>'Historical Trades'!H6671</x:f>
      </x:c>
      <x:c r="I6671" s="0">
        <x:f>'Historical Trades'!I6671</x:f>
      </x:c>
      <x:c r="J6671" s="0">
        <x:f>'Historical Trades'!J6671</x:f>
      </x:c>
      <x:c r="K6671" s="0">
        <x:f>'Historical Trades'!K6671</x:f>
      </x:c>
      <x:c r="L6671" s="0">
        <x:f>'Historical Trades'!L6671</x:f>
      </x:c>
      <x:c r="M6671" s="0">
        <x:f>'Historical Trades'!M6671</x:f>
      </x:c>
      <x:c r="N6671" s="0">
        <x:f>CLEAN('Historical Trades'!O6671)</x:f>
      </x:c>
      <x:c r="P6671" s="14">
        <x:f>IF(G6671="sell",M6671,-M6671)</x:f>
      </x:c>
      <x:c r="Q6671" s="14">
        <x:f>VLOOKUP(N6671,'Currency Rates'!$A$3:$C$32,3,0)</x:f>
      </x:c>
      <x:c r="R6671" s="0">
        <x:f>IF(A6671="SPUS",0,IF(A6671="FWD",0,P6671/Q6671))</x:f>
      </x:c>
    </x:row>
    <x:row r="6672" spans="1:19" x14ac:dyDescent="0.3">
      <x:c r="A6672" s="0">
        <x:f>'Historical Trades'!A6672</x:f>
      </x:c>
      <x:c r="B6672" s="0">
        <x:f>'Historical Trades'!B6672</x:f>
      </x:c>
      <x:c r="C6672" s="23">
        <x:f>'Historical Trades'!C6672</x:f>
      </x:c>
      <x:c r="D6672" s="0">
        <x:f>'Historical Trades'!D6672</x:f>
      </x:c>
      <x:c r="E6672" s="23">
        <x:f>'Historical Trades'!E6672</x:f>
      </x:c>
      <x:c r="F6672" s="0">
        <x:f>'Historical Trades'!F6672</x:f>
      </x:c>
      <x:c r="G6672" s="0">
        <x:f>'Historical Trades'!G6672</x:f>
      </x:c>
      <x:c r="H6672" s="0">
        <x:f>'Historical Trades'!H6672</x:f>
      </x:c>
      <x:c r="I6672" s="0">
        <x:f>'Historical Trades'!I6672</x:f>
      </x:c>
      <x:c r="J6672" s="0">
        <x:f>'Historical Trades'!J6672</x:f>
      </x:c>
      <x:c r="K6672" s="0">
        <x:f>'Historical Trades'!K6672</x:f>
      </x:c>
      <x:c r="L6672" s="0">
        <x:f>'Historical Trades'!L6672</x:f>
      </x:c>
      <x:c r="M6672" s="0">
        <x:f>'Historical Trades'!M6672</x:f>
      </x:c>
      <x:c r="N6672" s="0">
        <x:f>CLEAN('Historical Trades'!O6672)</x:f>
      </x:c>
      <x:c r="P6672" s="14">
        <x:f>IF(G6672="sell",M6672,-M6672)</x:f>
      </x:c>
      <x:c r="Q6672" s="14">
        <x:f>VLOOKUP(N6672,'Currency Rates'!$A$3:$C$32,3,0)</x:f>
      </x:c>
      <x:c r="R6672" s="0">
        <x:f>IF(A6672="SPUS",0,IF(A6672="FWD",0,P6672/Q6672))</x:f>
      </x:c>
    </x:row>
    <x:row r="6673" spans="1:19" x14ac:dyDescent="0.3">
      <x:c r="A6673" s="0">
        <x:f>'Historical Trades'!A6673</x:f>
      </x:c>
      <x:c r="B6673" s="0">
        <x:f>'Historical Trades'!B6673</x:f>
      </x:c>
      <x:c r="C6673" s="23">
        <x:f>'Historical Trades'!C6673</x:f>
      </x:c>
      <x:c r="D6673" s="0">
        <x:f>'Historical Trades'!D6673</x:f>
      </x:c>
      <x:c r="E6673" s="23">
        <x:f>'Historical Trades'!E6673</x:f>
      </x:c>
      <x:c r="F6673" s="0">
        <x:f>'Historical Trades'!F6673</x:f>
      </x:c>
      <x:c r="G6673" s="0">
        <x:f>'Historical Trades'!G6673</x:f>
      </x:c>
      <x:c r="H6673" s="0">
        <x:f>'Historical Trades'!H6673</x:f>
      </x:c>
      <x:c r="I6673" s="0">
        <x:f>'Historical Trades'!I6673</x:f>
      </x:c>
      <x:c r="J6673" s="0">
        <x:f>'Historical Trades'!J6673</x:f>
      </x:c>
      <x:c r="K6673" s="0">
        <x:f>'Historical Trades'!K6673</x:f>
      </x:c>
      <x:c r="L6673" s="0">
        <x:f>'Historical Trades'!L6673</x:f>
      </x:c>
      <x:c r="M6673" s="0">
        <x:f>'Historical Trades'!M6673</x:f>
      </x:c>
      <x:c r="N6673" s="0">
        <x:f>CLEAN('Historical Trades'!O6673)</x:f>
      </x:c>
      <x:c r="P6673" s="14">
        <x:f>IF(G6673="sell",M6673,-M6673)</x:f>
      </x:c>
      <x:c r="Q6673" s="14">
        <x:f>VLOOKUP(N6673,'Currency Rates'!$A$3:$C$32,3,0)</x:f>
      </x:c>
      <x:c r="R6673" s="0">
        <x:f>IF(A6673="SPUS",0,IF(A6673="FWD",0,P6673/Q6673))</x:f>
      </x:c>
    </x:row>
    <x:row r="6674" spans="1:19" x14ac:dyDescent="0.3">
      <x:c r="A6674" s="0">
        <x:f>'Historical Trades'!A6674</x:f>
      </x:c>
      <x:c r="B6674" s="0">
        <x:f>'Historical Trades'!B6674</x:f>
      </x:c>
      <x:c r="C6674" s="23">
        <x:f>'Historical Trades'!C6674</x:f>
      </x:c>
      <x:c r="D6674" s="0">
        <x:f>'Historical Trades'!D6674</x:f>
      </x:c>
      <x:c r="E6674" s="23">
        <x:f>'Historical Trades'!E6674</x:f>
      </x:c>
      <x:c r="F6674" s="0">
        <x:f>'Historical Trades'!F6674</x:f>
      </x:c>
      <x:c r="G6674" s="0">
        <x:f>'Historical Trades'!G6674</x:f>
      </x:c>
      <x:c r="H6674" s="0">
        <x:f>'Historical Trades'!H6674</x:f>
      </x:c>
      <x:c r="I6674" s="0">
        <x:f>'Historical Trades'!I6674</x:f>
      </x:c>
      <x:c r="J6674" s="0">
        <x:f>'Historical Trades'!J6674</x:f>
      </x:c>
      <x:c r="K6674" s="0">
        <x:f>'Historical Trades'!K6674</x:f>
      </x:c>
      <x:c r="L6674" s="0">
        <x:f>'Historical Trades'!L6674</x:f>
      </x:c>
      <x:c r="M6674" s="0">
        <x:f>'Historical Trades'!M6674</x:f>
      </x:c>
      <x:c r="N6674" s="0">
        <x:f>CLEAN('Historical Trades'!O6674)</x:f>
      </x:c>
      <x:c r="P6674" s="14">
        <x:f>IF(G6674="sell",M6674,-M6674)</x:f>
      </x:c>
      <x:c r="Q6674" s="14">
        <x:f>VLOOKUP(N6674,'Currency Rates'!$A$3:$C$32,3,0)</x:f>
      </x:c>
      <x:c r="R6674" s="0">
        <x:f>IF(A6674="SPUS",0,IF(A6674="FWD",0,P6674/Q6674))</x:f>
      </x:c>
    </x:row>
    <x:row r="6675" spans="1:19" x14ac:dyDescent="0.3">
      <x:c r="A6675" s="0">
        <x:f>'Historical Trades'!A6675</x:f>
      </x:c>
      <x:c r="B6675" s="0">
        <x:f>'Historical Trades'!B6675</x:f>
      </x:c>
      <x:c r="C6675" s="23">
        <x:f>'Historical Trades'!C6675</x:f>
      </x:c>
      <x:c r="D6675" s="0">
        <x:f>'Historical Trades'!D6675</x:f>
      </x:c>
      <x:c r="E6675" s="23">
        <x:f>'Historical Trades'!E6675</x:f>
      </x:c>
      <x:c r="F6675" s="0">
        <x:f>'Historical Trades'!F6675</x:f>
      </x:c>
      <x:c r="G6675" s="0">
        <x:f>'Historical Trades'!G6675</x:f>
      </x:c>
      <x:c r="H6675" s="0">
        <x:f>'Historical Trades'!H6675</x:f>
      </x:c>
      <x:c r="I6675" s="0">
        <x:f>'Historical Trades'!I6675</x:f>
      </x:c>
      <x:c r="J6675" s="0">
        <x:f>'Historical Trades'!J6675</x:f>
      </x:c>
      <x:c r="K6675" s="0">
        <x:f>'Historical Trades'!K6675</x:f>
      </x:c>
      <x:c r="L6675" s="0">
        <x:f>'Historical Trades'!L6675</x:f>
      </x:c>
      <x:c r="M6675" s="0">
        <x:f>'Historical Trades'!M6675</x:f>
      </x:c>
      <x:c r="N6675" s="0">
        <x:f>CLEAN('Historical Trades'!O6675)</x:f>
      </x:c>
      <x:c r="P6675" s="14">
        <x:f>IF(G6675="sell",M6675,-M6675)</x:f>
      </x:c>
      <x:c r="Q6675" s="14">
        <x:f>VLOOKUP(N6675,'Currency Rates'!$A$3:$C$32,3,0)</x:f>
      </x:c>
      <x:c r="R6675" s="0">
        <x:f>IF(A6675="SPUS",0,IF(A6675="FWD",0,P6675/Q6675))</x:f>
      </x:c>
    </x:row>
    <x:row r="6676" spans="1:19" x14ac:dyDescent="0.3">
      <x:c r="A6676" s="0">
        <x:f>'Historical Trades'!A6676</x:f>
      </x:c>
      <x:c r="B6676" s="0">
        <x:f>'Historical Trades'!B6676</x:f>
      </x:c>
      <x:c r="C6676" s="23">
        <x:f>'Historical Trades'!C6676</x:f>
      </x:c>
      <x:c r="D6676" s="0">
        <x:f>'Historical Trades'!D6676</x:f>
      </x:c>
      <x:c r="E6676" s="23">
        <x:f>'Historical Trades'!E6676</x:f>
      </x:c>
      <x:c r="F6676" s="0">
        <x:f>'Historical Trades'!F6676</x:f>
      </x:c>
      <x:c r="G6676" s="0">
        <x:f>'Historical Trades'!G6676</x:f>
      </x:c>
      <x:c r="H6676" s="0">
        <x:f>'Historical Trades'!H6676</x:f>
      </x:c>
      <x:c r="I6676" s="0">
        <x:f>'Historical Trades'!I6676</x:f>
      </x:c>
      <x:c r="J6676" s="0">
        <x:f>'Historical Trades'!J6676</x:f>
      </x:c>
      <x:c r="K6676" s="0">
        <x:f>'Historical Trades'!K6676</x:f>
      </x:c>
      <x:c r="L6676" s="0">
        <x:f>'Historical Trades'!L6676</x:f>
      </x:c>
      <x:c r="M6676" s="0">
        <x:f>'Historical Trades'!M6676</x:f>
      </x:c>
      <x:c r="N6676" s="0">
        <x:f>CLEAN('Historical Trades'!O6676)</x:f>
      </x:c>
      <x:c r="P6676" s="14">
        <x:f>IF(G6676="sell",M6676,-M6676)</x:f>
      </x:c>
      <x:c r="Q6676" s="14">
        <x:f>VLOOKUP(N6676,'Currency Rates'!$A$3:$C$32,3,0)</x:f>
      </x:c>
      <x:c r="R6676" s="0">
        <x:f>IF(A6676="SPUS",0,IF(A6676="FWD",0,P6676/Q6676))</x:f>
      </x:c>
    </x:row>
    <x:row r="6677" spans="1:19" x14ac:dyDescent="0.3">
      <x:c r="A6677" s="0">
        <x:f>'Historical Trades'!A6677</x:f>
      </x:c>
      <x:c r="B6677" s="0">
        <x:f>'Historical Trades'!B6677</x:f>
      </x:c>
      <x:c r="C6677" s="23">
        <x:f>'Historical Trades'!C6677</x:f>
      </x:c>
      <x:c r="D6677" s="0">
        <x:f>'Historical Trades'!D6677</x:f>
      </x:c>
      <x:c r="E6677" s="23">
        <x:f>'Historical Trades'!E6677</x:f>
      </x:c>
      <x:c r="F6677" s="0">
        <x:f>'Historical Trades'!F6677</x:f>
      </x:c>
      <x:c r="G6677" s="0">
        <x:f>'Historical Trades'!G6677</x:f>
      </x:c>
      <x:c r="H6677" s="0">
        <x:f>'Historical Trades'!H6677</x:f>
      </x:c>
      <x:c r="I6677" s="0">
        <x:f>'Historical Trades'!I6677</x:f>
      </x:c>
      <x:c r="J6677" s="0">
        <x:f>'Historical Trades'!J6677</x:f>
      </x:c>
      <x:c r="K6677" s="0">
        <x:f>'Historical Trades'!K6677</x:f>
      </x:c>
      <x:c r="L6677" s="0">
        <x:f>'Historical Trades'!L6677</x:f>
      </x:c>
      <x:c r="M6677" s="0">
        <x:f>'Historical Trades'!M6677</x:f>
      </x:c>
      <x:c r="N6677" s="0">
        <x:f>CLEAN('Historical Trades'!O6677)</x:f>
      </x:c>
      <x:c r="P6677" s="14">
        <x:f>IF(G6677="sell",M6677,-M6677)</x:f>
      </x:c>
      <x:c r="Q6677" s="14">
        <x:f>VLOOKUP(N6677,'Currency Rates'!$A$3:$C$32,3,0)</x:f>
      </x:c>
      <x:c r="R6677" s="0">
        <x:f>IF(A6677="SPUS",0,IF(A6677="FWD",0,P6677/Q6677))</x:f>
      </x:c>
    </x:row>
    <x:row r="6678" spans="1:19" x14ac:dyDescent="0.3">
      <x:c r="A6678" s="0">
        <x:f>'Historical Trades'!A6678</x:f>
      </x:c>
      <x:c r="B6678" s="0">
        <x:f>'Historical Trades'!B6678</x:f>
      </x:c>
      <x:c r="C6678" s="23">
        <x:f>'Historical Trades'!C6678</x:f>
      </x:c>
      <x:c r="D6678" s="0">
        <x:f>'Historical Trades'!D6678</x:f>
      </x:c>
      <x:c r="E6678" s="23">
        <x:f>'Historical Trades'!E6678</x:f>
      </x:c>
      <x:c r="F6678" s="0">
        <x:f>'Historical Trades'!F6678</x:f>
      </x:c>
      <x:c r="G6678" s="0">
        <x:f>'Historical Trades'!G6678</x:f>
      </x:c>
      <x:c r="H6678" s="0">
        <x:f>'Historical Trades'!H6678</x:f>
      </x:c>
      <x:c r="I6678" s="0">
        <x:f>'Historical Trades'!I6678</x:f>
      </x:c>
      <x:c r="J6678" s="0">
        <x:f>'Historical Trades'!J6678</x:f>
      </x:c>
      <x:c r="K6678" s="0">
        <x:f>'Historical Trades'!K6678</x:f>
      </x:c>
      <x:c r="L6678" s="0">
        <x:f>'Historical Trades'!L6678</x:f>
      </x:c>
      <x:c r="M6678" s="0">
        <x:f>'Historical Trades'!M6678</x:f>
      </x:c>
      <x:c r="N6678" s="0">
        <x:f>CLEAN('Historical Trades'!O6678)</x:f>
      </x:c>
      <x:c r="P6678" s="14">
        <x:f>IF(G6678="sell",M6678,-M6678)</x:f>
      </x:c>
      <x:c r="Q6678" s="14">
        <x:f>VLOOKUP(N6678,'Currency Rates'!$A$3:$C$32,3,0)</x:f>
      </x:c>
      <x:c r="R6678" s="0">
        <x:f>IF(A6678="SPUS",0,IF(A6678="FWD",0,P6678/Q6678))</x:f>
      </x:c>
    </x:row>
    <x:row r="6679" spans="1:19" x14ac:dyDescent="0.3">
      <x:c r="A6679" s="0">
        <x:f>'Historical Trades'!A6679</x:f>
      </x:c>
      <x:c r="B6679" s="0">
        <x:f>'Historical Trades'!B6679</x:f>
      </x:c>
      <x:c r="C6679" s="23">
        <x:f>'Historical Trades'!C6679</x:f>
      </x:c>
      <x:c r="D6679" s="0">
        <x:f>'Historical Trades'!D6679</x:f>
      </x:c>
      <x:c r="E6679" s="23">
        <x:f>'Historical Trades'!E6679</x:f>
      </x:c>
      <x:c r="F6679" s="0">
        <x:f>'Historical Trades'!F6679</x:f>
      </x:c>
      <x:c r="G6679" s="0">
        <x:f>'Historical Trades'!G6679</x:f>
      </x:c>
      <x:c r="H6679" s="0">
        <x:f>'Historical Trades'!H6679</x:f>
      </x:c>
      <x:c r="I6679" s="0">
        <x:f>'Historical Trades'!I6679</x:f>
      </x:c>
      <x:c r="J6679" s="0">
        <x:f>'Historical Trades'!J6679</x:f>
      </x:c>
      <x:c r="K6679" s="0">
        <x:f>'Historical Trades'!K6679</x:f>
      </x:c>
      <x:c r="L6679" s="0">
        <x:f>'Historical Trades'!L6679</x:f>
      </x:c>
      <x:c r="M6679" s="0">
        <x:f>'Historical Trades'!M6679</x:f>
      </x:c>
      <x:c r="N6679" s="0">
        <x:f>CLEAN('Historical Trades'!O6679)</x:f>
      </x:c>
      <x:c r="P6679" s="14">
        <x:f>IF(G6679="sell",M6679,-M6679)</x:f>
      </x:c>
      <x:c r="Q6679" s="14">
        <x:f>VLOOKUP(N6679,'Currency Rates'!$A$3:$C$32,3,0)</x:f>
      </x:c>
      <x:c r="R6679" s="0">
        <x:f>IF(A6679="SPUS",0,IF(A6679="FWD",0,P6679/Q6679))</x:f>
      </x:c>
    </x:row>
    <x:row r="6680" spans="1:19" x14ac:dyDescent="0.3">
      <x:c r="A6680" s="0">
        <x:f>'Historical Trades'!A6680</x:f>
      </x:c>
      <x:c r="B6680" s="0">
        <x:f>'Historical Trades'!B6680</x:f>
      </x:c>
      <x:c r="C6680" s="23">
        <x:f>'Historical Trades'!C6680</x:f>
      </x:c>
      <x:c r="D6680" s="0">
        <x:f>'Historical Trades'!D6680</x:f>
      </x:c>
      <x:c r="E6680" s="23">
        <x:f>'Historical Trades'!E6680</x:f>
      </x:c>
      <x:c r="F6680" s="0">
        <x:f>'Historical Trades'!F6680</x:f>
      </x:c>
      <x:c r="G6680" s="0">
        <x:f>'Historical Trades'!G6680</x:f>
      </x:c>
      <x:c r="H6680" s="0">
        <x:f>'Historical Trades'!H6680</x:f>
      </x:c>
      <x:c r="I6680" s="0">
        <x:f>'Historical Trades'!I6680</x:f>
      </x:c>
      <x:c r="J6680" s="0">
        <x:f>'Historical Trades'!J6680</x:f>
      </x:c>
      <x:c r="K6680" s="0">
        <x:f>'Historical Trades'!K6680</x:f>
      </x:c>
      <x:c r="L6680" s="0">
        <x:f>'Historical Trades'!L6680</x:f>
      </x:c>
      <x:c r="M6680" s="0">
        <x:f>'Historical Trades'!M6680</x:f>
      </x:c>
      <x:c r="N6680" s="0">
        <x:f>CLEAN('Historical Trades'!O6680)</x:f>
      </x:c>
      <x:c r="P6680" s="14">
        <x:f>IF(G6680="sell",M6680,-M6680)</x:f>
      </x:c>
      <x:c r="Q6680" s="14">
        <x:f>VLOOKUP(N6680,'Currency Rates'!$A$3:$C$32,3,0)</x:f>
      </x:c>
      <x:c r="R6680" s="0">
        <x:f>IF(A6680="SPUS",0,IF(A6680="FWD",0,P6680/Q6680))</x:f>
      </x:c>
    </x:row>
    <x:row r="6681" spans="1:19" x14ac:dyDescent="0.3">
      <x:c r="A6681" s="0">
        <x:f>'Historical Trades'!A6681</x:f>
      </x:c>
      <x:c r="B6681" s="0">
        <x:f>'Historical Trades'!B6681</x:f>
      </x:c>
      <x:c r="C6681" s="23">
        <x:f>'Historical Trades'!C6681</x:f>
      </x:c>
      <x:c r="D6681" s="0">
        <x:f>'Historical Trades'!D6681</x:f>
      </x:c>
      <x:c r="E6681" s="23">
        <x:f>'Historical Trades'!E6681</x:f>
      </x:c>
      <x:c r="F6681" s="0">
        <x:f>'Historical Trades'!F6681</x:f>
      </x:c>
      <x:c r="G6681" s="0">
        <x:f>'Historical Trades'!G6681</x:f>
      </x:c>
      <x:c r="H6681" s="0">
        <x:f>'Historical Trades'!H6681</x:f>
      </x:c>
      <x:c r="I6681" s="0">
        <x:f>'Historical Trades'!I6681</x:f>
      </x:c>
      <x:c r="J6681" s="0">
        <x:f>'Historical Trades'!J6681</x:f>
      </x:c>
      <x:c r="K6681" s="0">
        <x:f>'Historical Trades'!K6681</x:f>
      </x:c>
      <x:c r="L6681" s="0">
        <x:f>'Historical Trades'!L6681</x:f>
      </x:c>
      <x:c r="M6681" s="0">
        <x:f>'Historical Trades'!M6681</x:f>
      </x:c>
      <x:c r="N6681" s="0">
        <x:f>CLEAN('Historical Trades'!O6681)</x:f>
      </x:c>
      <x:c r="P6681" s="14">
        <x:f>IF(G6681="sell",M6681,-M6681)</x:f>
      </x:c>
      <x:c r="Q6681" s="14">
        <x:f>VLOOKUP(N6681,'Currency Rates'!$A$3:$C$32,3,0)</x:f>
      </x:c>
      <x:c r="R6681" s="0">
        <x:f>IF(A6681="SPUS",0,IF(A6681="FWD",0,P6681/Q6681))</x:f>
      </x:c>
    </x:row>
    <x:row r="6682" spans="1:19" x14ac:dyDescent="0.3">
      <x:c r="A6682" s="0">
        <x:f>'Historical Trades'!A6682</x:f>
      </x:c>
      <x:c r="B6682" s="0">
        <x:f>'Historical Trades'!B6682</x:f>
      </x:c>
      <x:c r="C6682" s="23">
        <x:f>'Historical Trades'!C6682</x:f>
      </x:c>
      <x:c r="D6682" s="0">
        <x:f>'Historical Trades'!D6682</x:f>
      </x:c>
      <x:c r="E6682" s="23">
        <x:f>'Historical Trades'!E6682</x:f>
      </x:c>
      <x:c r="F6682" s="0">
        <x:f>'Historical Trades'!F6682</x:f>
      </x:c>
      <x:c r="G6682" s="0">
        <x:f>'Historical Trades'!G6682</x:f>
      </x:c>
      <x:c r="H6682" s="0">
        <x:f>'Historical Trades'!H6682</x:f>
      </x:c>
      <x:c r="I6682" s="0">
        <x:f>'Historical Trades'!I6682</x:f>
      </x:c>
      <x:c r="J6682" s="0">
        <x:f>'Historical Trades'!J6682</x:f>
      </x:c>
      <x:c r="K6682" s="0">
        <x:f>'Historical Trades'!K6682</x:f>
      </x:c>
      <x:c r="L6682" s="0">
        <x:f>'Historical Trades'!L6682</x:f>
      </x:c>
      <x:c r="M6682" s="0">
        <x:f>'Historical Trades'!M6682</x:f>
      </x:c>
      <x:c r="N6682" s="0">
        <x:f>CLEAN('Historical Trades'!O6682)</x:f>
      </x:c>
      <x:c r="P6682" s="14">
        <x:f>IF(G6682="sell",M6682,-M6682)</x:f>
      </x:c>
      <x:c r="Q6682" s="14">
        <x:f>VLOOKUP(N6682,'Currency Rates'!$A$3:$C$32,3,0)</x:f>
      </x:c>
      <x:c r="R6682" s="0">
        <x:f>IF(A6682="SPUS",0,IF(A6682="FWD",0,P6682/Q6682))</x:f>
      </x:c>
    </x:row>
    <x:row r="6683" spans="1:19" x14ac:dyDescent="0.3">
      <x:c r="A6683" s="0">
        <x:f>'Historical Trades'!A6683</x:f>
      </x:c>
      <x:c r="B6683" s="0">
        <x:f>'Historical Trades'!B6683</x:f>
      </x:c>
      <x:c r="C6683" s="23">
        <x:f>'Historical Trades'!C6683</x:f>
      </x:c>
      <x:c r="D6683" s="0">
        <x:f>'Historical Trades'!D6683</x:f>
      </x:c>
      <x:c r="E6683" s="23">
        <x:f>'Historical Trades'!E6683</x:f>
      </x:c>
      <x:c r="F6683" s="0">
        <x:f>'Historical Trades'!F6683</x:f>
      </x:c>
      <x:c r="G6683" s="0">
        <x:f>'Historical Trades'!G6683</x:f>
      </x:c>
      <x:c r="H6683" s="0">
        <x:f>'Historical Trades'!H6683</x:f>
      </x:c>
      <x:c r="I6683" s="0">
        <x:f>'Historical Trades'!I6683</x:f>
      </x:c>
      <x:c r="J6683" s="0">
        <x:f>'Historical Trades'!J6683</x:f>
      </x:c>
      <x:c r="K6683" s="0">
        <x:f>'Historical Trades'!K6683</x:f>
      </x:c>
      <x:c r="L6683" s="0">
        <x:f>'Historical Trades'!L6683</x:f>
      </x:c>
      <x:c r="M6683" s="0">
        <x:f>'Historical Trades'!M6683</x:f>
      </x:c>
      <x:c r="N6683" s="0">
        <x:f>CLEAN('Historical Trades'!O6683)</x:f>
      </x:c>
      <x:c r="P6683" s="14">
        <x:f>IF(G6683="sell",M6683,-M6683)</x:f>
      </x:c>
      <x:c r="Q6683" s="14">
        <x:f>VLOOKUP(N6683,'Currency Rates'!$A$3:$C$32,3,0)</x:f>
      </x:c>
      <x:c r="R6683" s="0">
        <x:f>IF(A6683="SPUS",0,IF(A6683="FWD",0,P6683/Q6683))</x:f>
      </x:c>
    </x:row>
    <x:row r="6684" spans="1:19" x14ac:dyDescent="0.3">
      <x:c r="A6684" s="0">
        <x:f>'Historical Trades'!A6684</x:f>
      </x:c>
      <x:c r="B6684" s="0">
        <x:f>'Historical Trades'!B6684</x:f>
      </x:c>
      <x:c r="C6684" s="23">
        <x:f>'Historical Trades'!C6684</x:f>
      </x:c>
      <x:c r="D6684" s="0">
        <x:f>'Historical Trades'!D6684</x:f>
      </x:c>
      <x:c r="E6684" s="23">
        <x:f>'Historical Trades'!E6684</x:f>
      </x:c>
      <x:c r="F6684" s="0">
        <x:f>'Historical Trades'!F6684</x:f>
      </x:c>
      <x:c r="G6684" s="0">
        <x:f>'Historical Trades'!G6684</x:f>
      </x:c>
      <x:c r="H6684" s="0">
        <x:f>'Historical Trades'!H6684</x:f>
      </x:c>
      <x:c r="I6684" s="0">
        <x:f>'Historical Trades'!I6684</x:f>
      </x:c>
      <x:c r="J6684" s="0">
        <x:f>'Historical Trades'!J6684</x:f>
      </x:c>
      <x:c r="K6684" s="0">
        <x:f>'Historical Trades'!K6684</x:f>
      </x:c>
      <x:c r="L6684" s="0">
        <x:f>'Historical Trades'!L6684</x:f>
      </x:c>
      <x:c r="M6684" s="0">
        <x:f>'Historical Trades'!M6684</x:f>
      </x:c>
      <x:c r="N6684" s="0">
        <x:f>CLEAN('Historical Trades'!O6684)</x:f>
      </x:c>
      <x:c r="P6684" s="14">
        <x:f>IF(G6684="sell",M6684,-M6684)</x:f>
      </x:c>
      <x:c r="Q6684" s="14">
        <x:f>VLOOKUP(N6684,'Currency Rates'!$A$3:$C$32,3,0)</x:f>
      </x:c>
      <x:c r="R6684" s="0">
        <x:f>IF(A6684="SPUS",0,IF(A6684="FWD",0,P6684/Q6684))</x:f>
      </x:c>
    </x:row>
    <x:row r="6685" spans="1:19" x14ac:dyDescent="0.3">
      <x:c r="A6685" s="0">
        <x:f>'Historical Trades'!A6685</x:f>
      </x:c>
      <x:c r="B6685" s="0">
        <x:f>'Historical Trades'!B6685</x:f>
      </x:c>
      <x:c r="C6685" s="23">
        <x:f>'Historical Trades'!C6685</x:f>
      </x:c>
      <x:c r="D6685" s="0">
        <x:f>'Historical Trades'!D6685</x:f>
      </x:c>
      <x:c r="E6685" s="23">
        <x:f>'Historical Trades'!E6685</x:f>
      </x:c>
      <x:c r="F6685" s="0">
        <x:f>'Historical Trades'!F6685</x:f>
      </x:c>
      <x:c r="G6685" s="0">
        <x:f>'Historical Trades'!G6685</x:f>
      </x:c>
      <x:c r="H6685" s="0">
        <x:f>'Historical Trades'!H6685</x:f>
      </x:c>
      <x:c r="I6685" s="0">
        <x:f>'Historical Trades'!I6685</x:f>
      </x:c>
      <x:c r="J6685" s="0">
        <x:f>'Historical Trades'!J6685</x:f>
      </x:c>
      <x:c r="K6685" s="0">
        <x:f>'Historical Trades'!K6685</x:f>
      </x:c>
      <x:c r="L6685" s="0">
        <x:f>'Historical Trades'!L6685</x:f>
      </x:c>
      <x:c r="M6685" s="0">
        <x:f>'Historical Trades'!M6685</x:f>
      </x:c>
      <x:c r="N6685" s="0">
        <x:f>CLEAN('Historical Trades'!O6685)</x:f>
      </x:c>
      <x:c r="P6685" s="14">
        <x:f>IF(G6685="sell",M6685,-M6685)</x:f>
      </x:c>
      <x:c r="Q6685" s="14">
        <x:f>VLOOKUP(N6685,'Currency Rates'!$A$3:$C$32,3,0)</x:f>
      </x:c>
      <x:c r="R6685" s="0">
        <x:f>IF(A6685="SPUS",0,IF(A6685="FWD",0,P6685/Q6685))</x:f>
      </x:c>
    </x:row>
    <x:row r="6686" spans="1:19" x14ac:dyDescent="0.3">
      <x:c r="A6686" s="0">
        <x:f>'Historical Trades'!A6686</x:f>
      </x:c>
      <x:c r="B6686" s="0">
        <x:f>'Historical Trades'!B6686</x:f>
      </x:c>
      <x:c r="C6686" s="23">
        <x:f>'Historical Trades'!C6686</x:f>
      </x:c>
      <x:c r="D6686" s="0">
        <x:f>'Historical Trades'!D6686</x:f>
      </x:c>
      <x:c r="E6686" s="23">
        <x:f>'Historical Trades'!E6686</x:f>
      </x:c>
      <x:c r="F6686" s="0">
        <x:f>'Historical Trades'!F6686</x:f>
      </x:c>
      <x:c r="G6686" s="0">
        <x:f>'Historical Trades'!G6686</x:f>
      </x:c>
      <x:c r="H6686" s="0">
        <x:f>'Historical Trades'!H6686</x:f>
      </x:c>
      <x:c r="I6686" s="0">
        <x:f>'Historical Trades'!I6686</x:f>
      </x:c>
      <x:c r="J6686" s="0">
        <x:f>'Historical Trades'!J6686</x:f>
      </x:c>
      <x:c r="K6686" s="0">
        <x:f>'Historical Trades'!K6686</x:f>
      </x:c>
      <x:c r="L6686" s="0">
        <x:f>'Historical Trades'!L6686</x:f>
      </x:c>
      <x:c r="M6686" s="0">
        <x:f>'Historical Trades'!M6686</x:f>
      </x:c>
      <x:c r="N6686" s="0">
        <x:f>CLEAN('Historical Trades'!O6686)</x:f>
      </x:c>
      <x:c r="P6686" s="14">
        <x:f>IF(G6686="sell",M6686,-M6686)</x:f>
      </x:c>
      <x:c r="Q6686" s="14">
        <x:f>VLOOKUP(N6686,'Currency Rates'!$A$3:$C$32,3,0)</x:f>
      </x:c>
      <x:c r="R6686" s="0">
        <x:f>IF(A6686="SPUS",0,IF(A6686="FWD",0,P6686/Q6686))</x:f>
      </x:c>
    </x:row>
    <x:row r="6687" spans="1:19" x14ac:dyDescent="0.3">
      <x:c r="A6687" s="0">
        <x:f>'Historical Trades'!A6687</x:f>
      </x:c>
      <x:c r="B6687" s="0">
        <x:f>'Historical Trades'!B6687</x:f>
      </x:c>
      <x:c r="C6687" s="23">
        <x:f>'Historical Trades'!C6687</x:f>
      </x:c>
      <x:c r="D6687" s="0">
        <x:f>'Historical Trades'!D6687</x:f>
      </x:c>
      <x:c r="E6687" s="23">
        <x:f>'Historical Trades'!E6687</x:f>
      </x:c>
      <x:c r="F6687" s="0">
        <x:f>'Historical Trades'!F6687</x:f>
      </x:c>
      <x:c r="G6687" s="0">
        <x:f>'Historical Trades'!G6687</x:f>
      </x:c>
      <x:c r="H6687" s="0">
        <x:f>'Historical Trades'!H6687</x:f>
      </x:c>
      <x:c r="I6687" s="0">
        <x:f>'Historical Trades'!I6687</x:f>
      </x:c>
      <x:c r="J6687" s="0">
        <x:f>'Historical Trades'!J6687</x:f>
      </x:c>
      <x:c r="K6687" s="0">
        <x:f>'Historical Trades'!K6687</x:f>
      </x:c>
      <x:c r="L6687" s="0">
        <x:f>'Historical Trades'!L6687</x:f>
      </x:c>
      <x:c r="M6687" s="0">
        <x:f>'Historical Trades'!M6687</x:f>
      </x:c>
      <x:c r="N6687" s="0">
        <x:f>CLEAN('Historical Trades'!O6687)</x:f>
      </x:c>
      <x:c r="P6687" s="14">
        <x:f>IF(G6687="sell",M6687,-M6687)</x:f>
      </x:c>
      <x:c r="Q6687" s="14">
        <x:f>VLOOKUP(N6687,'Currency Rates'!$A$3:$C$32,3,0)</x:f>
      </x:c>
      <x:c r="R6687" s="0">
        <x:f>IF(A6687="SPUS",0,IF(A6687="FWD",0,P6687/Q6687))</x:f>
      </x:c>
    </x:row>
    <x:row r="6688" spans="1:19" x14ac:dyDescent="0.3">
      <x:c r="A6688" s="0">
        <x:f>'Historical Trades'!A6688</x:f>
      </x:c>
      <x:c r="B6688" s="0">
        <x:f>'Historical Trades'!B6688</x:f>
      </x:c>
      <x:c r="C6688" s="23">
        <x:f>'Historical Trades'!C6688</x:f>
      </x:c>
      <x:c r="D6688" s="0">
        <x:f>'Historical Trades'!D6688</x:f>
      </x:c>
      <x:c r="E6688" s="23">
        <x:f>'Historical Trades'!E6688</x:f>
      </x:c>
      <x:c r="F6688" s="0">
        <x:f>'Historical Trades'!F6688</x:f>
      </x:c>
      <x:c r="G6688" s="0">
        <x:f>'Historical Trades'!G6688</x:f>
      </x:c>
      <x:c r="H6688" s="0">
        <x:f>'Historical Trades'!H6688</x:f>
      </x:c>
      <x:c r="I6688" s="0">
        <x:f>'Historical Trades'!I6688</x:f>
      </x:c>
      <x:c r="J6688" s="0">
        <x:f>'Historical Trades'!J6688</x:f>
      </x:c>
      <x:c r="K6688" s="0">
        <x:f>'Historical Trades'!K6688</x:f>
      </x:c>
      <x:c r="L6688" s="0">
        <x:f>'Historical Trades'!L6688</x:f>
      </x:c>
      <x:c r="M6688" s="0">
        <x:f>'Historical Trades'!M6688</x:f>
      </x:c>
      <x:c r="N6688" s="0">
        <x:f>CLEAN('Historical Trades'!O6688)</x:f>
      </x:c>
      <x:c r="P6688" s="14">
        <x:f>IF(G6688="sell",M6688,-M6688)</x:f>
      </x:c>
      <x:c r="Q6688" s="14">
        <x:f>VLOOKUP(N6688,'Currency Rates'!$A$3:$C$32,3,0)</x:f>
      </x:c>
      <x:c r="R6688" s="0">
        <x:f>IF(A6688="SPUS",0,IF(A6688="FWD",0,P6688/Q6688))</x:f>
      </x:c>
    </x:row>
    <x:row r="6689" spans="1:19" x14ac:dyDescent="0.3">
      <x:c r="A6689" s="0">
        <x:f>'Historical Trades'!A6689</x:f>
      </x:c>
      <x:c r="B6689" s="0">
        <x:f>'Historical Trades'!B6689</x:f>
      </x:c>
      <x:c r="C6689" s="23">
        <x:f>'Historical Trades'!C6689</x:f>
      </x:c>
      <x:c r="D6689" s="0">
        <x:f>'Historical Trades'!D6689</x:f>
      </x:c>
      <x:c r="E6689" s="23">
        <x:f>'Historical Trades'!E6689</x:f>
      </x:c>
      <x:c r="F6689" s="0">
        <x:f>'Historical Trades'!F6689</x:f>
      </x:c>
      <x:c r="G6689" s="0">
        <x:f>'Historical Trades'!G6689</x:f>
      </x:c>
      <x:c r="H6689" s="0">
        <x:f>'Historical Trades'!H6689</x:f>
      </x:c>
      <x:c r="I6689" s="0">
        <x:f>'Historical Trades'!I6689</x:f>
      </x:c>
      <x:c r="J6689" s="0">
        <x:f>'Historical Trades'!J6689</x:f>
      </x:c>
      <x:c r="K6689" s="0">
        <x:f>'Historical Trades'!K6689</x:f>
      </x:c>
      <x:c r="L6689" s="0">
        <x:f>'Historical Trades'!L6689</x:f>
      </x:c>
      <x:c r="M6689" s="0">
        <x:f>'Historical Trades'!M6689</x:f>
      </x:c>
      <x:c r="N6689" s="0">
        <x:f>CLEAN('Historical Trades'!O6689)</x:f>
      </x:c>
      <x:c r="P6689" s="14">
        <x:f>IF(G6689="sell",M6689,-M6689)</x:f>
      </x:c>
      <x:c r="Q6689" s="14">
        <x:f>VLOOKUP(N6689,'Currency Rates'!$A$3:$C$32,3,0)</x:f>
      </x:c>
      <x:c r="R6689" s="0">
        <x:f>IF(A6689="SPUS",0,IF(A6689="FWD",0,P6689/Q6689))</x:f>
      </x:c>
    </x:row>
    <x:row r="6690" spans="1:19" x14ac:dyDescent="0.3">
      <x:c r="A6690" s="0">
        <x:f>'Historical Trades'!A6690</x:f>
      </x:c>
      <x:c r="B6690" s="0">
        <x:f>'Historical Trades'!B6690</x:f>
      </x:c>
      <x:c r="C6690" s="23">
        <x:f>'Historical Trades'!C6690</x:f>
      </x:c>
      <x:c r="D6690" s="0">
        <x:f>'Historical Trades'!D6690</x:f>
      </x:c>
      <x:c r="E6690" s="23">
        <x:f>'Historical Trades'!E6690</x:f>
      </x:c>
      <x:c r="F6690" s="0">
        <x:f>'Historical Trades'!F6690</x:f>
      </x:c>
      <x:c r="G6690" s="0">
        <x:f>'Historical Trades'!G6690</x:f>
      </x:c>
      <x:c r="H6690" s="0">
        <x:f>'Historical Trades'!H6690</x:f>
      </x:c>
      <x:c r="I6690" s="0">
        <x:f>'Historical Trades'!I6690</x:f>
      </x:c>
      <x:c r="J6690" s="0">
        <x:f>'Historical Trades'!J6690</x:f>
      </x:c>
      <x:c r="K6690" s="0">
        <x:f>'Historical Trades'!K6690</x:f>
      </x:c>
      <x:c r="L6690" s="0">
        <x:f>'Historical Trades'!L6690</x:f>
      </x:c>
      <x:c r="M6690" s="0">
        <x:f>'Historical Trades'!M6690</x:f>
      </x:c>
      <x:c r="N6690" s="0">
        <x:f>CLEAN('Historical Trades'!O6690)</x:f>
      </x:c>
      <x:c r="P6690" s="14">
        <x:f>IF(G6690="sell",M6690,-M6690)</x:f>
      </x:c>
      <x:c r="Q6690" s="14">
        <x:f>VLOOKUP(N6690,'Currency Rates'!$A$3:$C$32,3,0)</x:f>
      </x:c>
      <x:c r="R6690" s="0">
        <x:f>IF(A6690="SPUS",0,IF(A6690="FWD",0,P6690/Q6690))</x:f>
      </x:c>
    </x:row>
    <x:row r="6691" spans="1:19" x14ac:dyDescent="0.3">
      <x:c r="A6691" s="0">
        <x:f>'Historical Trades'!A6691</x:f>
      </x:c>
      <x:c r="B6691" s="0">
        <x:f>'Historical Trades'!B6691</x:f>
      </x:c>
      <x:c r="C6691" s="23">
        <x:f>'Historical Trades'!C6691</x:f>
      </x:c>
      <x:c r="D6691" s="0">
        <x:f>'Historical Trades'!D6691</x:f>
      </x:c>
      <x:c r="E6691" s="23">
        <x:f>'Historical Trades'!E6691</x:f>
      </x:c>
      <x:c r="F6691" s="0">
        <x:f>'Historical Trades'!F6691</x:f>
      </x:c>
      <x:c r="G6691" s="0">
        <x:f>'Historical Trades'!G6691</x:f>
      </x:c>
      <x:c r="H6691" s="0">
        <x:f>'Historical Trades'!H6691</x:f>
      </x:c>
      <x:c r="I6691" s="0">
        <x:f>'Historical Trades'!I6691</x:f>
      </x:c>
      <x:c r="J6691" s="0">
        <x:f>'Historical Trades'!J6691</x:f>
      </x:c>
      <x:c r="K6691" s="0">
        <x:f>'Historical Trades'!K6691</x:f>
      </x:c>
      <x:c r="L6691" s="0">
        <x:f>'Historical Trades'!L6691</x:f>
      </x:c>
      <x:c r="M6691" s="0">
        <x:f>'Historical Trades'!M6691</x:f>
      </x:c>
      <x:c r="N6691" s="0">
        <x:f>CLEAN('Historical Trades'!O6691)</x:f>
      </x:c>
      <x:c r="P6691" s="14">
        <x:f>IF(G6691="sell",M6691,-M6691)</x:f>
      </x:c>
      <x:c r="Q6691" s="14">
        <x:f>VLOOKUP(N6691,'Currency Rates'!$A$3:$C$32,3,0)</x:f>
      </x:c>
      <x:c r="R6691" s="0">
        <x:f>IF(A6691="SPUS",0,IF(A6691="FWD",0,P6691/Q6691))</x:f>
      </x:c>
    </x:row>
    <x:row r="6692" spans="1:19" x14ac:dyDescent="0.3">
      <x:c r="A6692" s="0">
        <x:f>'Historical Trades'!A6692</x:f>
      </x:c>
      <x:c r="B6692" s="0">
        <x:f>'Historical Trades'!B6692</x:f>
      </x:c>
      <x:c r="C6692" s="23">
        <x:f>'Historical Trades'!C6692</x:f>
      </x:c>
      <x:c r="D6692" s="0">
        <x:f>'Historical Trades'!D6692</x:f>
      </x:c>
      <x:c r="E6692" s="23">
        <x:f>'Historical Trades'!E6692</x:f>
      </x:c>
      <x:c r="F6692" s="0">
        <x:f>'Historical Trades'!F6692</x:f>
      </x:c>
      <x:c r="G6692" s="0">
        <x:f>'Historical Trades'!G6692</x:f>
      </x:c>
      <x:c r="H6692" s="0">
        <x:f>'Historical Trades'!H6692</x:f>
      </x:c>
      <x:c r="I6692" s="0">
        <x:f>'Historical Trades'!I6692</x:f>
      </x:c>
      <x:c r="J6692" s="0">
        <x:f>'Historical Trades'!J6692</x:f>
      </x:c>
      <x:c r="K6692" s="0">
        <x:f>'Historical Trades'!K6692</x:f>
      </x:c>
      <x:c r="L6692" s="0">
        <x:f>'Historical Trades'!L6692</x:f>
      </x:c>
      <x:c r="M6692" s="0">
        <x:f>'Historical Trades'!M6692</x:f>
      </x:c>
      <x:c r="N6692" s="0">
        <x:f>CLEAN('Historical Trades'!O6692)</x:f>
      </x:c>
      <x:c r="P6692" s="14">
        <x:f>IF(G6692="sell",M6692,-M6692)</x:f>
      </x:c>
      <x:c r="Q6692" s="14">
        <x:f>VLOOKUP(N6692,'Currency Rates'!$A$3:$C$32,3,0)</x:f>
      </x:c>
      <x:c r="R6692" s="0">
        <x:f>IF(A6692="SPUS",0,IF(A6692="FWD",0,P6692/Q6692))</x:f>
      </x:c>
    </x:row>
    <x:row r="6693" spans="1:19" x14ac:dyDescent="0.3">
      <x:c r="A6693" s="0">
        <x:f>'Historical Trades'!A6693</x:f>
      </x:c>
      <x:c r="B6693" s="0">
        <x:f>'Historical Trades'!B6693</x:f>
      </x:c>
      <x:c r="C6693" s="23">
        <x:f>'Historical Trades'!C6693</x:f>
      </x:c>
      <x:c r="D6693" s="0">
        <x:f>'Historical Trades'!D6693</x:f>
      </x:c>
      <x:c r="E6693" s="23">
        <x:f>'Historical Trades'!E6693</x:f>
      </x:c>
      <x:c r="F6693" s="0">
        <x:f>'Historical Trades'!F6693</x:f>
      </x:c>
      <x:c r="G6693" s="0">
        <x:f>'Historical Trades'!G6693</x:f>
      </x:c>
      <x:c r="H6693" s="0">
        <x:f>'Historical Trades'!H6693</x:f>
      </x:c>
      <x:c r="I6693" s="0">
        <x:f>'Historical Trades'!I6693</x:f>
      </x:c>
      <x:c r="J6693" s="0">
        <x:f>'Historical Trades'!J6693</x:f>
      </x:c>
      <x:c r="K6693" s="0">
        <x:f>'Historical Trades'!K6693</x:f>
      </x:c>
      <x:c r="L6693" s="0">
        <x:f>'Historical Trades'!L6693</x:f>
      </x:c>
      <x:c r="M6693" s="0">
        <x:f>'Historical Trades'!M6693</x:f>
      </x:c>
      <x:c r="N6693" s="0">
        <x:f>CLEAN('Historical Trades'!O6693)</x:f>
      </x:c>
      <x:c r="P6693" s="14">
        <x:f>IF(G6693="sell",M6693,-M6693)</x:f>
      </x:c>
      <x:c r="Q6693" s="14">
        <x:f>VLOOKUP(N6693,'Currency Rates'!$A$3:$C$32,3,0)</x:f>
      </x:c>
      <x:c r="R6693" s="0">
        <x:f>IF(A6693="SPUS",0,IF(A6693="FWD",0,P6693/Q6693))</x:f>
      </x:c>
    </x:row>
    <x:row r="6694" spans="1:19" x14ac:dyDescent="0.3">
      <x:c r="A6694" s="0">
        <x:f>'Historical Trades'!A6694</x:f>
      </x:c>
      <x:c r="B6694" s="0">
        <x:f>'Historical Trades'!B6694</x:f>
      </x:c>
      <x:c r="C6694" s="23">
        <x:f>'Historical Trades'!C6694</x:f>
      </x:c>
      <x:c r="D6694" s="0">
        <x:f>'Historical Trades'!D6694</x:f>
      </x:c>
      <x:c r="E6694" s="23">
        <x:f>'Historical Trades'!E6694</x:f>
      </x:c>
      <x:c r="F6694" s="0">
        <x:f>'Historical Trades'!F6694</x:f>
      </x:c>
      <x:c r="G6694" s="0">
        <x:f>'Historical Trades'!G6694</x:f>
      </x:c>
      <x:c r="H6694" s="0">
        <x:f>'Historical Trades'!H6694</x:f>
      </x:c>
      <x:c r="I6694" s="0">
        <x:f>'Historical Trades'!I6694</x:f>
      </x:c>
      <x:c r="J6694" s="0">
        <x:f>'Historical Trades'!J6694</x:f>
      </x:c>
      <x:c r="K6694" s="0">
        <x:f>'Historical Trades'!K6694</x:f>
      </x:c>
      <x:c r="L6694" s="0">
        <x:f>'Historical Trades'!L6694</x:f>
      </x:c>
      <x:c r="M6694" s="0">
        <x:f>'Historical Trades'!M6694</x:f>
      </x:c>
      <x:c r="N6694" s="0">
        <x:f>CLEAN('Historical Trades'!O6694)</x:f>
      </x:c>
      <x:c r="P6694" s="14">
        <x:f>IF(G6694="sell",M6694,-M6694)</x:f>
      </x:c>
      <x:c r="Q6694" s="14">
        <x:f>VLOOKUP(N6694,'Currency Rates'!$A$3:$C$32,3,0)</x:f>
      </x:c>
      <x:c r="R6694" s="0">
        <x:f>IF(A6694="SPUS",0,IF(A6694="FWD",0,P6694/Q6694))</x:f>
      </x:c>
    </x:row>
    <x:row r="6695" spans="1:19" x14ac:dyDescent="0.3">
      <x:c r="A6695" s="0">
        <x:f>'Historical Trades'!A6695</x:f>
      </x:c>
      <x:c r="B6695" s="0">
        <x:f>'Historical Trades'!B6695</x:f>
      </x:c>
      <x:c r="C6695" s="23">
        <x:f>'Historical Trades'!C6695</x:f>
      </x:c>
      <x:c r="D6695" s="0">
        <x:f>'Historical Trades'!D6695</x:f>
      </x:c>
      <x:c r="E6695" s="23">
        <x:f>'Historical Trades'!E6695</x:f>
      </x:c>
      <x:c r="F6695" s="0">
        <x:f>'Historical Trades'!F6695</x:f>
      </x:c>
      <x:c r="G6695" s="0">
        <x:f>'Historical Trades'!G6695</x:f>
      </x:c>
      <x:c r="H6695" s="0">
        <x:f>'Historical Trades'!H6695</x:f>
      </x:c>
      <x:c r="I6695" s="0">
        <x:f>'Historical Trades'!I6695</x:f>
      </x:c>
      <x:c r="J6695" s="0">
        <x:f>'Historical Trades'!J6695</x:f>
      </x:c>
      <x:c r="K6695" s="0">
        <x:f>'Historical Trades'!K6695</x:f>
      </x:c>
      <x:c r="L6695" s="0">
        <x:f>'Historical Trades'!L6695</x:f>
      </x:c>
      <x:c r="M6695" s="0">
        <x:f>'Historical Trades'!M6695</x:f>
      </x:c>
      <x:c r="N6695" s="0">
        <x:f>CLEAN('Historical Trades'!O6695)</x:f>
      </x:c>
      <x:c r="P6695" s="14">
        <x:f>IF(G6695="sell",M6695,-M6695)</x:f>
      </x:c>
      <x:c r="Q6695" s="14">
        <x:f>VLOOKUP(N6695,'Currency Rates'!$A$3:$C$32,3,0)</x:f>
      </x:c>
      <x:c r="R6695" s="0">
        <x:f>IF(A6695="SPUS",0,IF(A6695="FWD",0,P6695/Q6695))</x:f>
      </x:c>
    </x:row>
    <x:row r="6696" spans="1:19" x14ac:dyDescent="0.3">
      <x:c r="A6696" s="0">
        <x:f>'Historical Trades'!A6696</x:f>
      </x:c>
      <x:c r="B6696" s="0">
        <x:f>'Historical Trades'!B6696</x:f>
      </x:c>
      <x:c r="C6696" s="23">
        <x:f>'Historical Trades'!C6696</x:f>
      </x:c>
      <x:c r="D6696" s="0">
        <x:f>'Historical Trades'!D6696</x:f>
      </x:c>
      <x:c r="E6696" s="23">
        <x:f>'Historical Trades'!E6696</x:f>
      </x:c>
      <x:c r="F6696" s="0">
        <x:f>'Historical Trades'!F6696</x:f>
      </x:c>
      <x:c r="G6696" s="0">
        <x:f>'Historical Trades'!G6696</x:f>
      </x:c>
      <x:c r="H6696" s="0">
        <x:f>'Historical Trades'!H6696</x:f>
      </x:c>
      <x:c r="I6696" s="0">
        <x:f>'Historical Trades'!I6696</x:f>
      </x:c>
      <x:c r="J6696" s="0">
        <x:f>'Historical Trades'!J6696</x:f>
      </x:c>
      <x:c r="K6696" s="0">
        <x:f>'Historical Trades'!K6696</x:f>
      </x:c>
      <x:c r="L6696" s="0">
        <x:f>'Historical Trades'!L6696</x:f>
      </x:c>
      <x:c r="M6696" s="0">
        <x:f>'Historical Trades'!M6696</x:f>
      </x:c>
      <x:c r="N6696" s="0">
        <x:f>CLEAN('Historical Trades'!O6696)</x:f>
      </x:c>
      <x:c r="P6696" s="14">
        <x:f>IF(G6696="sell",M6696,-M6696)</x:f>
      </x:c>
      <x:c r="Q6696" s="14">
        <x:f>VLOOKUP(N6696,'Currency Rates'!$A$3:$C$32,3,0)</x:f>
      </x:c>
      <x:c r="R6696" s="0">
        <x:f>IF(A6696="SPUS",0,IF(A6696="FWD",0,P6696/Q6696))</x:f>
      </x:c>
    </x:row>
    <x:row r="6697" spans="1:19" x14ac:dyDescent="0.3">
      <x:c r="A6697" s="0">
        <x:f>'Historical Trades'!A6697</x:f>
      </x:c>
      <x:c r="B6697" s="0">
        <x:f>'Historical Trades'!B6697</x:f>
      </x:c>
      <x:c r="C6697" s="23">
        <x:f>'Historical Trades'!C6697</x:f>
      </x:c>
      <x:c r="D6697" s="0">
        <x:f>'Historical Trades'!D6697</x:f>
      </x:c>
      <x:c r="E6697" s="23">
        <x:f>'Historical Trades'!E6697</x:f>
      </x:c>
      <x:c r="F6697" s="0">
        <x:f>'Historical Trades'!F6697</x:f>
      </x:c>
      <x:c r="G6697" s="0">
        <x:f>'Historical Trades'!G6697</x:f>
      </x:c>
      <x:c r="H6697" s="0">
        <x:f>'Historical Trades'!H6697</x:f>
      </x:c>
      <x:c r="I6697" s="0">
        <x:f>'Historical Trades'!I6697</x:f>
      </x:c>
      <x:c r="J6697" s="0">
        <x:f>'Historical Trades'!J6697</x:f>
      </x:c>
      <x:c r="K6697" s="0">
        <x:f>'Historical Trades'!K6697</x:f>
      </x:c>
      <x:c r="L6697" s="0">
        <x:f>'Historical Trades'!L6697</x:f>
      </x:c>
      <x:c r="M6697" s="0">
        <x:f>'Historical Trades'!M6697</x:f>
      </x:c>
      <x:c r="N6697" s="0">
        <x:f>CLEAN('Historical Trades'!O6697)</x:f>
      </x:c>
      <x:c r="P6697" s="14">
        <x:f>IF(G6697="sell",M6697,-M6697)</x:f>
      </x:c>
      <x:c r="Q6697" s="14">
        <x:f>VLOOKUP(N6697,'Currency Rates'!$A$3:$C$32,3,0)</x:f>
      </x:c>
      <x:c r="R6697" s="0">
        <x:f>IF(A6697="SPUS",0,IF(A6697="FWD",0,P6697/Q6697))</x:f>
      </x:c>
    </x:row>
    <x:row r="6698" spans="1:19" x14ac:dyDescent="0.3">
      <x:c r="A6698" s="0">
        <x:f>'Historical Trades'!A6698</x:f>
      </x:c>
      <x:c r="B6698" s="0">
        <x:f>'Historical Trades'!B6698</x:f>
      </x:c>
      <x:c r="C6698" s="23">
        <x:f>'Historical Trades'!C6698</x:f>
      </x:c>
      <x:c r="D6698" s="0">
        <x:f>'Historical Trades'!D6698</x:f>
      </x:c>
      <x:c r="E6698" s="23">
        <x:f>'Historical Trades'!E6698</x:f>
      </x:c>
      <x:c r="F6698" s="0">
        <x:f>'Historical Trades'!F6698</x:f>
      </x:c>
      <x:c r="G6698" s="0">
        <x:f>'Historical Trades'!G6698</x:f>
      </x:c>
      <x:c r="H6698" s="0">
        <x:f>'Historical Trades'!H6698</x:f>
      </x:c>
      <x:c r="I6698" s="0">
        <x:f>'Historical Trades'!I6698</x:f>
      </x:c>
      <x:c r="J6698" s="0">
        <x:f>'Historical Trades'!J6698</x:f>
      </x:c>
      <x:c r="K6698" s="0">
        <x:f>'Historical Trades'!K6698</x:f>
      </x:c>
      <x:c r="L6698" s="0">
        <x:f>'Historical Trades'!L6698</x:f>
      </x:c>
      <x:c r="M6698" s="0">
        <x:f>'Historical Trades'!M6698</x:f>
      </x:c>
      <x:c r="N6698" s="0">
        <x:f>CLEAN('Historical Trades'!O6698)</x:f>
      </x:c>
      <x:c r="P6698" s="14">
        <x:f>IF(G6698="sell",M6698,-M6698)</x:f>
      </x:c>
      <x:c r="Q6698" s="14">
        <x:f>VLOOKUP(N6698,'Currency Rates'!$A$3:$C$32,3,0)</x:f>
      </x:c>
      <x:c r="R6698" s="0">
        <x:f>IF(A6698="SPUS",0,IF(A6698="FWD",0,P6698/Q6698))</x:f>
      </x:c>
    </x:row>
    <x:row r="6699" spans="1:19" x14ac:dyDescent="0.3">
      <x:c r="A6699" s="0">
        <x:f>'Historical Trades'!A6699</x:f>
      </x:c>
      <x:c r="B6699" s="0">
        <x:f>'Historical Trades'!B6699</x:f>
      </x:c>
      <x:c r="C6699" s="23">
        <x:f>'Historical Trades'!C6699</x:f>
      </x:c>
      <x:c r="D6699" s="0">
        <x:f>'Historical Trades'!D6699</x:f>
      </x:c>
      <x:c r="E6699" s="23">
        <x:f>'Historical Trades'!E6699</x:f>
      </x:c>
      <x:c r="F6699" s="0">
        <x:f>'Historical Trades'!F6699</x:f>
      </x:c>
      <x:c r="G6699" s="0">
        <x:f>'Historical Trades'!G6699</x:f>
      </x:c>
      <x:c r="H6699" s="0">
        <x:f>'Historical Trades'!H6699</x:f>
      </x:c>
      <x:c r="I6699" s="0">
        <x:f>'Historical Trades'!I6699</x:f>
      </x:c>
      <x:c r="J6699" s="0">
        <x:f>'Historical Trades'!J6699</x:f>
      </x:c>
      <x:c r="K6699" s="0">
        <x:f>'Historical Trades'!K6699</x:f>
      </x:c>
      <x:c r="L6699" s="0">
        <x:f>'Historical Trades'!L6699</x:f>
      </x:c>
      <x:c r="M6699" s="0">
        <x:f>'Historical Trades'!M6699</x:f>
      </x:c>
      <x:c r="N6699" s="0">
        <x:f>CLEAN('Historical Trades'!O6699)</x:f>
      </x:c>
      <x:c r="P6699" s="14">
        <x:f>IF(G6699="sell",M6699,-M6699)</x:f>
      </x:c>
      <x:c r="Q6699" s="14">
        <x:f>VLOOKUP(N6699,'Currency Rates'!$A$3:$C$32,3,0)</x:f>
      </x:c>
      <x:c r="R6699" s="0">
        <x:f>IF(A6699="SPUS",0,IF(A6699="FWD",0,P6699/Q6699))</x:f>
      </x:c>
    </x:row>
    <x:row r="6700" spans="1:19" x14ac:dyDescent="0.3">
      <x:c r="A6700" s="0">
        <x:f>'Historical Trades'!A6700</x:f>
      </x:c>
      <x:c r="B6700" s="0">
        <x:f>'Historical Trades'!B6700</x:f>
      </x:c>
      <x:c r="C6700" s="23">
        <x:f>'Historical Trades'!C6700</x:f>
      </x:c>
      <x:c r="D6700" s="0">
        <x:f>'Historical Trades'!D6700</x:f>
      </x:c>
      <x:c r="E6700" s="23">
        <x:f>'Historical Trades'!E6700</x:f>
      </x:c>
      <x:c r="F6700" s="0">
        <x:f>'Historical Trades'!F6700</x:f>
      </x:c>
      <x:c r="G6700" s="0">
        <x:f>'Historical Trades'!G6700</x:f>
      </x:c>
      <x:c r="H6700" s="0">
        <x:f>'Historical Trades'!H6700</x:f>
      </x:c>
      <x:c r="I6700" s="0">
        <x:f>'Historical Trades'!I6700</x:f>
      </x:c>
      <x:c r="J6700" s="0">
        <x:f>'Historical Trades'!J6700</x:f>
      </x:c>
      <x:c r="K6700" s="0">
        <x:f>'Historical Trades'!K6700</x:f>
      </x:c>
      <x:c r="L6700" s="0">
        <x:f>'Historical Trades'!L6700</x:f>
      </x:c>
      <x:c r="M6700" s="0">
        <x:f>'Historical Trades'!M6700</x:f>
      </x:c>
      <x:c r="N6700" s="0">
        <x:f>CLEAN('Historical Trades'!O6700)</x:f>
      </x:c>
      <x:c r="P6700" s="14">
        <x:f>IF(G6700="sell",M6700,-M6700)</x:f>
      </x:c>
      <x:c r="Q6700" s="14">
        <x:f>VLOOKUP(N6700,'Currency Rates'!$A$3:$C$32,3,0)</x:f>
      </x:c>
      <x:c r="R6700" s="0">
        <x:f>IF(A6700="SPUS",0,IF(A6700="FWD",0,P6700/Q6700))</x:f>
      </x:c>
    </x:row>
    <x:row r="6701" spans="1:19" x14ac:dyDescent="0.3">
      <x:c r="A6701" s="0">
        <x:f>'Historical Trades'!A6701</x:f>
      </x:c>
      <x:c r="B6701" s="0">
        <x:f>'Historical Trades'!B6701</x:f>
      </x:c>
      <x:c r="C6701" s="23">
        <x:f>'Historical Trades'!C6701</x:f>
      </x:c>
      <x:c r="D6701" s="0">
        <x:f>'Historical Trades'!D6701</x:f>
      </x:c>
      <x:c r="E6701" s="23">
        <x:f>'Historical Trades'!E6701</x:f>
      </x:c>
      <x:c r="F6701" s="0">
        <x:f>'Historical Trades'!F6701</x:f>
      </x:c>
      <x:c r="G6701" s="0">
        <x:f>'Historical Trades'!G6701</x:f>
      </x:c>
      <x:c r="H6701" s="0">
        <x:f>'Historical Trades'!H6701</x:f>
      </x:c>
      <x:c r="I6701" s="0">
        <x:f>'Historical Trades'!I6701</x:f>
      </x:c>
      <x:c r="J6701" s="0">
        <x:f>'Historical Trades'!J6701</x:f>
      </x:c>
      <x:c r="K6701" s="0">
        <x:f>'Historical Trades'!K6701</x:f>
      </x:c>
      <x:c r="L6701" s="0">
        <x:f>'Historical Trades'!L6701</x:f>
      </x:c>
      <x:c r="M6701" s="0">
        <x:f>'Historical Trades'!M6701</x:f>
      </x:c>
      <x:c r="N6701" s="0">
        <x:f>CLEAN('Historical Trades'!O6701)</x:f>
      </x:c>
      <x:c r="P6701" s="14">
        <x:f>IF(G6701="sell",M6701,-M6701)</x:f>
      </x:c>
      <x:c r="Q6701" s="14">
        <x:f>VLOOKUP(N6701,'Currency Rates'!$A$3:$C$32,3,0)</x:f>
      </x:c>
      <x:c r="R6701" s="0">
        <x:f>IF(A6701="SPUS",0,IF(A6701="FWD",0,P6701/Q6701))</x:f>
      </x:c>
    </x:row>
    <x:row r="6702" spans="1:19" x14ac:dyDescent="0.3">
      <x:c r="A6702" s="0">
        <x:f>'Historical Trades'!A6702</x:f>
      </x:c>
      <x:c r="B6702" s="0">
        <x:f>'Historical Trades'!B6702</x:f>
      </x:c>
      <x:c r="C6702" s="23">
        <x:f>'Historical Trades'!C6702</x:f>
      </x:c>
      <x:c r="D6702" s="0">
        <x:f>'Historical Trades'!D6702</x:f>
      </x:c>
      <x:c r="E6702" s="23">
        <x:f>'Historical Trades'!E6702</x:f>
      </x:c>
      <x:c r="F6702" s="0">
        <x:f>'Historical Trades'!F6702</x:f>
      </x:c>
      <x:c r="G6702" s="0">
        <x:f>'Historical Trades'!G6702</x:f>
      </x:c>
      <x:c r="H6702" s="0">
        <x:f>'Historical Trades'!H6702</x:f>
      </x:c>
      <x:c r="I6702" s="0">
        <x:f>'Historical Trades'!I6702</x:f>
      </x:c>
      <x:c r="J6702" s="0">
        <x:f>'Historical Trades'!J6702</x:f>
      </x:c>
      <x:c r="K6702" s="0">
        <x:f>'Historical Trades'!K6702</x:f>
      </x:c>
      <x:c r="L6702" s="0">
        <x:f>'Historical Trades'!L6702</x:f>
      </x:c>
      <x:c r="M6702" s="0">
        <x:f>'Historical Trades'!M6702</x:f>
      </x:c>
      <x:c r="N6702" s="0">
        <x:f>CLEAN('Historical Trades'!O6702)</x:f>
      </x:c>
      <x:c r="P6702" s="14">
        <x:f>IF(G6702="sell",M6702,-M6702)</x:f>
      </x:c>
      <x:c r="Q6702" s="14">
        <x:f>VLOOKUP(N6702,'Currency Rates'!$A$3:$C$32,3,0)</x:f>
      </x:c>
      <x:c r="R6702" s="0">
        <x:f>IF(A6702="SPUS",0,IF(A6702="FWD",0,P6702/Q6702))</x:f>
      </x:c>
    </x:row>
    <x:row r="6703" spans="1:19" x14ac:dyDescent="0.3">
      <x:c r="A6703" s="0">
        <x:f>'Historical Trades'!A6703</x:f>
      </x:c>
      <x:c r="B6703" s="0">
        <x:f>'Historical Trades'!B6703</x:f>
      </x:c>
      <x:c r="C6703" s="23">
        <x:f>'Historical Trades'!C6703</x:f>
      </x:c>
      <x:c r="D6703" s="0">
        <x:f>'Historical Trades'!D6703</x:f>
      </x:c>
      <x:c r="E6703" s="23">
        <x:f>'Historical Trades'!E6703</x:f>
      </x:c>
      <x:c r="F6703" s="0">
        <x:f>'Historical Trades'!F6703</x:f>
      </x:c>
      <x:c r="G6703" s="0">
        <x:f>'Historical Trades'!G6703</x:f>
      </x:c>
      <x:c r="H6703" s="0">
        <x:f>'Historical Trades'!H6703</x:f>
      </x:c>
      <x:c r="I6703" s="0">
        <x:f>'Historical Trades'!I6703</x:f>
      </x:c>
      <x:c r="J6703" s="0">
        <x:f>'Historical Trades'!J6703</x:f>
      </x:c>
      <x:c r="K6703" s="0">
        <x:f>'Historical Trades'!K6703</x:f>
      </x:c>
      <x:c r="L6703" s="0">
        <x:f>'Historical Trades'!L6703</x:f>
      </x:c>
      <x:c r="M6703" s="0">
        <x:f>'Historical Trades'!M6703</x:f>
      </x:c>
      <x:c r="N6703" s="0">
        <x:f>CLEAN('Historical Trades'!O6703)</x:f>
      </x:c>
      <x:c r="P6703" s="14">
        <x:f>IF(G6703="sell",M6703,-M6703)</x:f>
      </x:c>
      <x:c r="Q6703" s="14">
        <x:f>VLOOKUP(N6703,'Currency Rates'!$A$3:$C$32,3,0)</x:f>
      </x:c>
      <x:c r="R6703" s="0">
        <x:f>IF(A6703="SPUS",0,IF(A6703="FWD",0,P6703/Q6703))</x:f>
      </x:c>
    </x:row>
    <x:row r="6704" spans="1:19" x14ac:dyDescent="0.3">
      <x:c r="A6704" s="0">
        <x:f>'Historical Trades'!A6704</x:f>
      </x:c>
      <x:c r="B6704" s="0">
        <x:f>'Historical Trades'!B6704</x:f>
      </x:c>
      <x:c r="C6704" s="23">
        <x:f>'Historical Trades'!C6704</x:f>
      </x:c>
      <x:c r="D6704" s="0">
        <x:f>'Historical Trades'!D6704</x:f>
      </x:c>
      <x:c r="E6704" s="23">
        <x:f>'Historical Trades'!E6704</x:f>
      </x:c>
      <x:c r="F6704" s="0">
        <x:f>'Historical Trades'!F6704</x:f>
      </x:c>
      <x:c r="G6704" s="0">
        <x:f>'Historical Trades'!G6704</x:f>
      </x:c>
      <x:c r="H6704" s="0">
        <x:f>'Historical Trades'!H6704</x:f>
      </x:c>
      <x:c r="I6704" s="0">
        <x:f>'Historical Trades'!I6704</x:f>
      </x:c>
      <x:c r="J6704" s="0">
        <x:f>'Historical Trades'!J6704</x:f>
      </x:c>
      <x:c r="K6704" s="0">
        <x:f>'Historical Trades'!K6704</x:f>
      </x:c>
      <x:c r="L6704" s="0">
        <x:f>'Historical Trades'!L6704</x:f>
      </x:c>
      <x:c r="M6704" s="0">
        <x:f>'Historical Trades'!M6704</x:f>
      </x:c>
      <x:c r="N6704" s="0">
        <x:f>CLEAN('Historical Trades'!O6704)</x:f>
      </x:c>
      <x:c r="P6704" s="14">
        <x:f>IF(G6704="sell",M6704,-M6704)</x:f>
      </x:c>
      <x:c r="Q6704" s="14">
        <x:f>VLOOKUP(N6704,'Currency Rates'!$A$3:$C$32,3,0)</x:f>
      </x:c>
      <x:c r="R6704" s="0">
        <x:f>IF(A6704="SPUS",0,IF(A6704="FWD",0,P6704/Q6704))</x:f>
      </x:c>
    </x:row>
    <x:row r="6705" spans="1:19" x14ac:dyDescent="0.3">
      <x:c r="A6705" s="0">
        <x:f>'Historical Trades'!A6705</x:f>
      </x:c>
      <x:c r="B6705" s="0">
        <x:f>'Historical Trades'!B6705</x:f>
      </x:c>
      <x:c r="C6705" s="23">
        <x:f>'Historical Trades'!C6705</x:f>
      </x:c>
      <x:c r="D6705" s="0">
        <x:f>'Historical Trades'!D6705</x:f>
      </x:c>
      <x:c r="E6705" s="23">
        <x:f>'Historical Trades'!E6705</x:f>
      </x:c>
      <x:c r="F6705" s="0">
        <x:f>'Historical Trades'!F6705</x:f>
      </x:c>
      <x:c r="G6705" s="0">
        <x:f>'Historical Trades'!G6705</x:f>
      </x:c>
      <x:c r="H6705" s="0">
        <x:f>'Historical Trades'!H6705</x:f>
      </x:c>
      <x:c r="I6705" s="0">
        <x:f>'Historical Trades'!I6705</x:f>
      </x:c>
      <x:c r="J6705" s="0">
        <x:f>'Historical Trades'!J6705</x:f>
      </x:c>
      <x:c r="K6705" s="0">
        <x:f>'Historical Trades'!K6705</x:f>
      </x:c>
      <x:c r="L6705" s="0">
        <x:f>'Historical Trades'!L6705</x:f>
      </x:c>
      <x:c r="M6705" s="0">
        <x:f>'Historical Trades'!M6705</x:f>
      </x:c>
      <x:c r="N6705" s="0">
        <x:f>CLEAN('Historical Trades'!O6705)</x:f>
      </x:c>
      <x:c r="P6705" s="14">
        <x:f>IF(G6705="sell",M6705,-M6705)</x:f>
      </x:c>
      <x:c r="Q6705" s="14">
        <x:f>VLOOKUP(N6705,'Currency Rates'!$A$3:$C$32,3,0)</x:f>
      </x:c>
      <x:c r="R6705" s="0">
        <x:f>IF(A6705="SPUS",0,IF(A6705="FWD",0,P6705/Q6705))</x:f>
      </x:c>
    </x:row>
    <x:row r="6706" spans="1:19" x14ac:dyDescent="0.3">
      <x:c r="A6706" s="0">
        <x:f>'Historical Trades'!A6706</x:f>
      </x:c>
      <x:c r="B6706" s="0">
        <x:f>'Historical Trades'!B6706</x:f>
      </x:c>
      <x:c r="C6706" s="23">
        <x:f>'Historical Trades'!C6706</x:f>
      </x:c>
      <x:c r="D6706" s="0">
        <x:f>'Historical Trades'!D6706</x:f>
      </x:c>
      <x:c r="E6706" s="23">
        <x:f>'Historical Trades'!E6706</x:f>
      </x:c>
      <x:c r="F6706" s="0">
        <x:f>'Historical Trades'!F6706</x:f>
      </x:c>
      <x:c r="G6706" s="0">
        <x:f>'Historical Trades'!G6706</x:f>
      </x:c>
      <x:c r="H6706" s="0">
        <x:f>'Historical Trades'!H6706</x:f>
      </x:c>
      <x:c r="I6706" s="0">
        <x:f>'Historical Trades'!I6706</x:f>
      </x:c>
      <x:c r="J6706" s="0">
        <x:f>'Historical Trades'!J6706</x:f>
      </x:c>
      <x:c r="K6706" s="0">
        <x:f>'Historical Trades'!K6706</x:f>
      </x:c>
      <x:c r="L6706" s="0">
        <x:f>'Historical Trades'!L6706</x:f>
      </x:c>
      <x:c r="M6706" s="0">
        <x:f>'Historical Trades'!M6706</x:f>
      </x:c>
      <x:c r="N6706" s="0">
        <x:f>CLEAN('Historical Trades'!O6706)</x:f>
      </x:c>
      <x:c r="P6706" s="14">
        <x:f>IF(G6706="sell",M6706,-M6706)</x:f>
      </x:c>
      <x:c r="Q6706" s="14">
        <x:f>VLOOKUP(N6706,'Currency Rates'!$A$3:$C$32,3,0)</x:f>
      </x:c>
      <x:c r="R6706" s="0">
        <x:f>IF(A6706="SPUS",0,IF(A6706="FWD",0,P6706/Q6706))</x:f>
      </x:c>
    </x:row>
    <x:row r="6707" spans="1:19" x14ac:dyDescent="0.3">
      <x:c r="A6707" s="0">
        <x:f>'Historical Trades'!A6707</x:f>
      </x:c>
      <x:c r="B6707" s="0">
        <x:f>'Historical Trades'!B6707</x:f>
      </x:c>
      <x:c r="C6707" s="23">
        <x:f>'Historical Trades'!C6707</x:f>
      </x:c>
      <x:c r="D6707" s="0">
        <x:f>'Historical Trades'!D6707</x:f>
      </x:c>
      <x:c r="E6707" s="23">
        <x:f>'Historical Trades'!E6707</x:f>
      </x:c>
      <x:c r="F6707" s="0">
        <x:f>'Historical Trades'!F6707</x:f>
      </x:c>
      <x:c r="G6707" s="0">
        <x:f>'Historical Trades'!G6707</x:f>
      </x:c>
      <x:c r="H6707" s="0">
        <x:f>'Historical Trades'!H6707</x:f>
      </x:c>
      <x:c r="I6707" s="0">
        <x:f>'Historical Trades'!I6707</x:f>
      </x:c>
      <x:c r="J6707" s="0">
        <x:f>'Historical Trades'!J6707</x:f>
      </x:c>
      <x:c r="K6707" s="0">
        <x:f>'Historical Trades'!K6707</x:f>
      </x:c>
      <x:c r="L6707" s="0">
        <x:f>'Historical Trades'!L6707</x:f>
      </x:c>
      <x:c r="M6707" s="0">
        <x:f>'Historical Trades'!M6707</x:f>
      </x:c>
      <x:c r="N6707" s="0">
        <x:f>CLEAN('Historical Trades'!O6707)</x:f>
      </x:c>
      <x:c r="P6707" s="14">
        <x:f>IF(G6707="sell",M6707,-M6707)</x:f>
      </x:c>
      <x:c r="Q6707" s="14">
        <x:f>VLOOKUP(N6707,'Currency Rates'!$A$3:$C$32,3,0)</x:f>
      </x:c>
      <x:c r="R6707" s="0">
        <x:f>IF(A6707="SPUS",0,IF(A6707="FWD",0,P6707/Q6707))</x:f>
      </x:c>
    </x:row>
    <x:row r="6708" spans="1:19" x14ac:dyDescent="0.3">
      <x:c r="A6708" s="0">
        <x:f>'Historical Trades'!A6708</x:f>
      </x:c>
      <x:c r="B6708" s="0">
        <x:f>'Historical Trades'!B6708</x:f>
      </x:c>
      <x:c r="C6708" s="23">
        <x:f>'Historical Trades'!C6708</x:f>
      </x:c>
      <x:c r="D6708" s="0">
        <x:f>'Historical Trades'!D6708</x:f>
      </x:c>
      <x:c r="E6708" s="23">
        <x:f>'Historical Trades'!E6708</x:f>
      </x:c>
      <x:c r="F6708" s="0">
        <x:f>'Historical Trades'!F6708</x:f>
      </x:c>
      <x:c r="G6708" s="0">
        <x:f>'Historical Trades'!G6708</x:f>
      </x:c>
      <x:c r="H6708" s="0">
        <x:f>'Historical Trades'!H6708</x:f>
      </x:c>
      <x:c r="I6708" s="0">
        <x:f>'Historical Trades'!I6708</x:f>
      </x:c>
      <x:c r="J6708" s="0">
        <x:f>'Historical Trades'!J6708</x:f>
      </x:c>
      <x:c r="K6708" s="0">
        <x:f>'Historical Trades'!K6708</x:f>
      </x:c>
      <x:c r="L6708" s="0">
        <x:f>'Historical Trades'!L6708</x:f>
      </x:c>
      <x:c r="M6708" s="0">
        <x:f>'Historical Trades'!M6708</x:f>
      </x:c>
      <x:c r="N6708" s="0">
        <x:f>CLEAN('Historical Trades'!O6708)</x:f>
      </x:c>
      <x:c r="P6708" s="14">
        <x:f>IF(G6708="sell",M6708,-M6708)</x:f>
      </x:c>
      <x:c r="Q6708" s="14">
        <x:f>VLOOKUP(N6708,'Currency Rates'!$A$3:$C$32,3,0)</x:f>
      </x:c>
      <x:c r="R6708" s="0">
        <x:f>IF(A6708="SPUS",0,IF(A6708="FWD",0,P6708/Q6708))</x:f>
      </x:c>
    </x:row>
    <x:row r="6709" spans="1:19" x14ac:dyDescent="0.3">
      <x:c r="A6709" s="0">
        <x:f>'Historical Trades'!A6709</x:f>
      </x:c>
      <x:c r="B6709" s="0">
        <x:f>'Historical Trades'!B6709</x:f>
      </x:c>
      <x:c r="C6709" s="23">
        <x:f>'Historical Trades'!C6709</x:f>
      </x:c>
      <x:c r="D6709" s="0">
        <x:f>'Historical Trades'!D6709</x:f>
      </x:c>
      <x:c r="E6709" s="23">
        <x:f>'Historical Trades'!E6709</x:f>
      </x:c>
      <x:c r="F6709" s="0">
        <x:f>'Historical Trades'!F6709</x:f>
      </x:c>
      <x:c r="G6709" s="0">
        <x:f>'Historical Trades'!G6709</x:f>
      </x:c>
      <x:c r="H6709" s="0">
        <x:f>'Historical Trades'!H6709</x:f>
      </x:c>
      <x:c r="I6709" s="0">
        <x:f>'Historical Trades'!I6709</x:f>
      </x:c>
      <x:c r="J6709" s="0">
        <x:f>'Historical Trades'!J6709</x:f>
      </x:c>
      <x:c r="K6709" s="0">
        <x:f>'Historical Trades'!K6709</x:f>
      </x:c>
      <x:c r="L6709" s="0">
        <x:f>'Historical Trades'!L6709</x:f>
      </x:c>
      <x:c r="M6709" s="0">
        <x:f>'Historical Trades'!M6709</x:f>
      </x:c>
      <x:c r="N6709" s="0">
        <x:f>CLEAN('Historical Trades'!O6709)</x:f>
      </x:c>
      <x:c r="P6709" s="14">
        <x:f>IF(G6709="sell",M6709,-M6709)</x:f>
      </x:c>
      <x:c r="Q6709" s="14">
        <x:f>VLOOKUP(N6709,'Currency Rates'!$A$3:$C$32,3,0)</x:f>
      </x:c>
      <x:c r="R6709" s="0">
        <x:f>IF(A6709="SPUS",0,IF(A6709="FWD",0,P6709/Q6709))</x:f>
      </x:c>
    </x:row>
    <x:row r="6710" spans="1:19" x14ac:dyDescent="0.3">
      <x:c r="A6710" s="0">
        <x:f>'Historical Trades'!A6710</x:f>
      </x:c>
      <x:c r="B6710" s="0">
        <x:f>'Historical Trades'!B6710</x:f>
      </x:c>
      <x:c r="C6710" s="23">
        <x:f>'Historical Trades'!C6710</x:f>
      </x:c>
      <x:c r="D6710" s="0">
        <x:f>'Historical Trades'!D6710</x:f>
      </x:c>
      <x:c r="E6710" s="23">
        <x:f>'Historical Trades'!E6710</x:f>
      </x:c>
      <x:c r="F6710" s="0">
        <x:f>'Historical Trades'!F6710</x:f>
      </x:c>
      <x:c r="G6710" s="0">
        <x:f>'Historical Trades'!G6710</x:f>
      </x:c>
      <x:c r="H6710" s="0">
        <x:f>'Historical Trades'!H6710</x:f>
      </x:c>
      <x:c r="I6710" s="0">
        <x:f>'Historical Trades'!I6710</x:f>
      </x:c>
      <x:c r="J6710" s="0">
        <x:f>'Historical Trades'!J6710</x:f>
      </x:c>
      <x:c r="K6710" s="0">
        <x:f>'Historical Trades'!K6710</x:f>
      </x:c>
      <x:c r="L6710" s="0">
        <x:f>'Historical Trades'!L6710</x:f>
      </x:c>
      <x:c r="M6710" s="0">
        <x:f>'Historical Trades'!M6710</x:f>
      </x:c>
      <x:c r="N6710" s="0">
        <x:f>CLEAN('Historical Trades'!O6710)</x:f>
      </x:c>
      <x:c r="P6710" s="14">
        <x:f>IF(G6710="sell",M6710,-M6710)</x:f>
      </x:c>
      <x:c r="Q6710" s="14">
        <x:f>VLOOKUP(N6710,'Currency Rates'!$A$3:$C$32,3,0)</x:f>
      </x:c>
      <x:c r="R6710" s="0">
        <x:f>IF(A6710="SPUS",0,IF(A6710="FWD",0,P6710/Q6710))</x:f>
      </x:c>
    </x:row>
    <x:row r="6711" spans="1:19" x14ac:dyDescent="0.3">
      <x:c r="A6711" s="0">
        <x:f>'Historical Trades'!A6711</x:f>
      </x:c>
      <x:c r="B6711" s="0">
        <x:f>'Historical Trades'!B6711</x:f>
      </x:c>
      <x:c r="C6711" s="23">
        <x:f>'Historical Trades'!C6711</x:f>
      </x:c>
      <x:c r="D6711" s="0">
        <x:f>'Historical Trades'!D6711</x:f>
      </x:c>
      <x:c r="E6711" s="23">
        <x:f>'Historical Trades'!E6711</x:f>
      </x:c>
      <x:c r="F6711" s="0">
        <x:f>'Historical Trades'!F6711</x:f>
      </x:c>
      <x:c r="G6711" s="0">
        <x:f>'Historical Trades'!G6711</x:f>
      </x:c>
      <x:c r="H6711" s="0">
        <x:f>'Historical Trades'!H6711</x:f>
      </x:c>
      <x:c r="I6711" s="0">
        <x:f>'Historical Trades'!I6711</x:f>
      </x:c>
      <x:c r="J6711" s="0">
        <x:f>'Historical Trades'!J6711</x:f>
      </x:c>
      <x:c r="K6711" s="0">
        <x:f>'Historical Trades'!K6711</x:f>
      </x:c>
      <x:c r="L6711" s="0">
        <x:f>'Historical Trades'!L6711</x:f>
      </x:c>
      <x:c r="M6711" s="0">
        <x:f>'Historical Trades'!M6711</x:f>
      </x:c>
      <x:c r="N6711" s="0">
        <x:f>CLEAN('Historical Trades'!O6711)</x:f>
      </x:c>
      <x:c r="P6711" s="14">
        <x:f>IF(G6711="sell",M6711,-M6711)</x:f>
      </x:c>
      <x:c r="Q6711" s="14">
        <x:f>VLOOKUP(N6711,'Currency Rates'!$A$3:$C$32,3,0)</x:f>
      </x:c>
      <x:c r="R6711" s="0">
        <x:f>IF(A6711="SPUS",0,IF(A6711="FWD",0,P6711/Q6711))</x:f>
      </x:c>
    </x:row>
    <x:row r="6712" spans="1:19" x14ac:dyDescent="0.3">
      <x:c r="A6712" s="0">
        <x:f>'Historical Trades'!A6712</x:f>
      </x:c>
      <x:c r="B6712" s="0">
        <x:f>'Historical Trades'!B6712</x:f>
      </x:c>
      <x:c r="C6712" s="23">
        <x:f>'Historical Trades'!C6712</x:f>
      </x:c>
      <x:c r="D6712" s="0">
        <x:f>'Historical Trades'!D6712</x:f>
      </x:c>
      <x:c r="E6712" s="23">
        <x:f>'Historical Trades'!E6712</x:f>
      </x:c>
      <x:c r="F6712" s="0">
        <x:f>'Historical Trades'!F6712</x:f>
      </x:c>
      <x:c r="G6712" s="0">
        <x:f>'Historical Trades'!G6712</x:f>
      </x:c>
      <x:c r="H6712" s="0">
        <x:f>'Historical Trades'!H6712</x:f>
      </x:c>
      <x:c r="I6712" s="0">
        <x:f>'Historical Trades'!I6712</x:f>
      </x:c>
      <x:c r="J6712" s="0">
        <x:f>'Historical Trades'!J6712</x:f>
      </x:c>
      <x:c r="K6712" s="0">
        <x:f>'Historical Trades'!K6712</x:f>
      </x:c>
      <x:c r="L6712" s="0">
        <x:f>'Historical Trades'!L6712</x:f>
      </x:c>
      <x:c r="M6712" s="0">
        <x:f>'Historical Trades'!M6712</x:f>
      </x:c>
      <x:c r="N6712" s="0">
        <x:f>CLEAN('Historical Trades'!O6712)</x:f>
      </x:c>
      <x:c r="P6712" s="14">
        <x:f>IF(G6712="sell",M6712,-M6712)</x:f>
      </x:c>
      <x:c r="Q6712" s="14">
        <x:f>VLOOKUP(N6712,'Currency Rates'!$A$3:$C$32,3,0)</x:f>
      </x:c>
      <x:c r="R6712" s="0">
        <x:f>IF(A6712="SPUS",0,IF(A6712="FWD",0,P6712/Q6712))</x:f>
      </x:c>
    </x:row>
    <x:row r="6713" spans="1:19" x14ac:dyDescent="0.3">
      <x:c r="A6713" s="0">
        <x:f>'Historical Trades'!A6713</x:f>
      </x:c>
      <x:c r="B6713" s="0">
        <x:f>'Historical Trades'!B6713</x:f>
      </x:c>
      <x:c r="C6713" s="23">
        <x:f>'Historical Trades'!C6713</x:f>
      </x:c>
      <x:c r="D6713" s="0">
        <x:f>'Historical Trades'!D6713</x:f>
      </x:c>
      <x:c r="E6713" s="23">
        <x:f>'Historical Trades'!E6713</x:f>
      </x:c>
      <x:c r="F6713" s="0">
        <x:f>'Historical Trades'!F6713</x:f>
      </x:c>
      <x:c r="G6713" s="0">
        <x:f>'Historical Trades'!G6713</x:f>
      </x:c>
      <x:c r="H6713" s="0">
        <x:f>'Historical Trades'!H6713</x:f>
      </x:c>
      <x:c r="I6713" s="0">
        <x:f>'Historical Trades'!I6713</x:f>
      </x:c>
      <x:c r="J6713" s="0">
        <x:f>'Historical Trades'!J6713</x:f>
      </x:c>
      <x:c r="K6713" s="0">
        <x:f>'Historical Trades'!K6713</x:f>
      </x:c>
      <x:c r="L6713" s="0">
        <x:f>'Historical Trades'!L6713</x:f>
      </x:c>
      <x:c r="M6713" s="0">
        <x:f>'Historical Trades'!M6713</x:f>
      </x:c>
      <x:c r="N6713" s="0">
        <x:f>CLEAN('Historical Trades'!O6713)</x:f>
      </x:c>
      <x:c r="P6713" s="14">
        <x:f>IF(G6713="sell",M6713,-M6713)</x:f>
      </x:c>
      <x:c r="Q6713" s="14">
        <x:f>VLOOKUP(N6713,'Currency Rates'!$A$3:$C$32,3,0)</x:f>
      </x:c>
      <x:c r="R6713" s="0">
        <x:f>IF(A6713="SPUS",0,IF(A6713="FWD",0,P6713/Q6713))</x:f>
      </x:c>
    </x:row>
    <x:row r="6714" spans="1:19" x14ac:dyDescent="0.3">
      <x:c r="A6714" s="0">
        <x:f>'Historical Trades'!A6714</x:f>
      </x:c>
      <x:c r="B6714" s="0">
        <x:f>'Historical Trades'!B6714</x:f>
      </x:c>
      <x:c r="C6714" s="23">
        <x:f>'Historical Trades'!C6714</x:f>
      </x:c>
      <x:c r="D6714" s="0">
        <x:f>'Historical Trades'!D6714</x:f>
      </x:c>
      <x:c r="E6714" s="23">
        <x:f>'Historical Trades'!E6714</x:f>
      </x:c>
      <x:c r="F6714" s="0">
        <x:f>'Historical Trades'!F6714</x:f>
      </x:c>
      <x:c r="G6714" s="0">
        <x:f>'Historical Trades'!G6714</x:f>
      </x:c>
      <x:c r="H6714" s="0">
        <x:f>'Historical Trades'!H6714</x:f>
      </x:c>
      <x:c r="I6714" s="0">
        <x:f>'Historical Trades'!I6714</x:f>
      </x:c>
      <x:c r="J6714" s="0">
        <x:f>'Historical Trades'!J6714</x:f>
      </x:c>
      <x:c r="K6714" s="0">
        <x:f>'Historical Trades'!K6714</x:f>
      </x:c>
      <x:c r="L6714" s="0">
        <x:f>'Historical Trades'!L6714</x:f>
      </x:c>
      <x:c r="M6714" s="0">
        <x:f>'Historical Trades'!M6714</x:f>
      </x:c>
      <x:c r="N6714" s="0">
        <x:f>CLEAN('Historical Trades'!O6714)</x:f>
      </x:c>
      <x:c r="P6714" s="14">
        <x:f>IF(G6714="sell",M6714,-M6714)</x:f>
      </x:c>
      <x:c r="Q6714" s="14">
        <x:f>VLOOKUP(N6714,'Currency Rates'!$A$3:$C$32,3,0)</x:f>
      </x:c>
      <x:c r="R6714" s="0">
        <x:f>IF(A6714="SPUS",0,IF(A6714="FWD",0,P6714/Q6714))</x:f>
      </x:c>
    </x:row>
    <x:row r="6715" spans="1:19" x14ac:dyDescent="0.3">
      <x:c r="A6715" s="0">
        <x:f>'Historical Trades'!A6715</x:f>
      </x:c>
      <x:c r="B6715" s="0">
        <x:f>'Historical Trades'!B6715</x:f>
      </x:c>
      <x:c r="C6715" s="23">
        <x:f>'Historical Trades'!C6715</x:f>
      </x:c>
      <x:c r="D6715" s="0">
        <x:f>'Historical Trades'!D6715</x:f>
      </x:c>
      <x:c r="E6715" s="23">
        <x:f>'Historical Trades'!E6715</x:f>
      </x:c>
      <x:c r="F6715" s="0">
        <x:f>'Historical Trades'!F6715</x:f>
      </x:c>
      <x:c r="G6715" s="0">
        <x:f>'Historical Trades'!G6715</x:f>
      </x:c>
      <x:c r="H6715" s="0">
        <x:f>'Historical Trades'!H6715</x:f>
      </x:c>
      <x:c r="I6715" s="0">
        <x:f>'Historical Trades'!I6715</x:f>
      </x:c>
      <x:c r="J6715" s="0">
        <x:f>'Historical Trades'!J6715</x:f>
      </x:c>
      <x:c r="K6715" s="0">
        <x:f>'Historical Trades'!K6715</x:f>
      </x:c>
      <x:c r="L6715" s="0">
        <x:f>'Historical Trades'!L6715</x:f>
      </x:c>
      <x:c r="M6715" s="0">
        <x:f>'Historical Trades'!M6715</x:f>
      </x:c>
      <x:c r="N6715" s="0">
        <x:f>CLEAN('Historical Trades'!O6715)</x:f>
      </x:c>
      <x:c r="P6715" s="14">
        <x:f>IF(G6715="sell",M6715,-M6715)</x:f>
      </x:c>
      <x:c r="Q6715" s="14">
        <x:f>VLOOKUP(N6715,'Currency Rates'!$A$3:$C$32,3,0)</x:f>
      </x:c>
      <x:c r="R6715" s="0">
        <x:f>IF(A6715="SPUS",0,IF(A6715="FWD",0,P6715/Q6715))</x:f>
      </x:c>
    </x:row>
    <x:row r="6716" spans="1:19" x14ac:dyDescent="0.3">
      <x:c r="A6716" s="0">
        <x:f>'Historical Trades'!A6716</x:f>
      </x:c>
      <x:c r="B6716" s="0">
        <x:f>'Historical Trades'!B6716</x:f>
      </x:c>
      <x:c r="C6716" s="23">
        <x:f>'Historical Trades'!C6716</x:f>
      </x:c>
      <x:c r="D6716" s="0">
        <x:f>'Historical Trades'!D6716</x:f>
      </x:c>
      <x:c r="E6716" s="23">
        <x:f>'Historical Trades'!E6716</x:f>
      </x:c>
      <x:c r="F6716" s="0">
        <x:f>'Historical Trades'!F6716</x:f>
      </x:c>
      <x:c r="G6716" s="0">
        <x:f>'Historical Trades'!G6716</x:f>
      </x:c>
      <x:c r="H6716" s="0">
        <x:f>'Historical Trades'!H6716</x:f>
      </x:c>
      <x:c r="I6716" s="0">
        <x:f>'Historical Trades'!I6716</x:f>
      </x:c>
      <x:c r="J6716" s="0">
        <x:f>'Historical Trades'!J6716</x:f>
      </x:c>
      <x:c r="K6716" s="0">
        <x:f>'Historical Trades'!K6716</x:f>
      </x:c>
      <x:c r="L6716" s="0">
        <x:f>'Historical Trades'!L6716</x:f>
      </x:c>
      <x:c r="M6716" s="0">
        <x:f>'Historical Trades'!M6716</x:f>
      </x:c>
      <x:c r="N6716" s="0">
        <x:f>CLEAN('Historical Trades'!O6716)</x:f>
      </x:c>
      <x:c r="P6716" s="14">
        <x:f>IF(G6716="sell",M6716,-M6716)</x:f>
      </x:c>
      <x:c r="Q6716" s="14">
        <x:f>VLOOKUP(N6716,'Currency Rates'!$A$3:$C$32,3,0)</x:f>
      </x:c>
      <x:c r="R6716" s="0">
        <x:f>IF(A6716="SPUS",0,IF(A6716="FWD",0,P6716/Q6716))</x:f>
      </x:c>
    </x:row>
    <x:row r="6717" spans="1:19" x14ac:dyDescent="0.3">
      <x:c r="A6717" s="0">
        <x:f>'Historical Trades'!A6717</x:f>
      </x:c>
      <x:c r="B6717" s="0">
        <x:f>'Historical Trades'!B6717</x:f>
      </x:c>
      <x:c r="C6717" s="23">
        <x:f>'Historical Trades'!C6717</x:f>
      </x:c>
      <x:c r="D6717" s="0">
        <x:f>'Historical Trades'!D6717</x:f>
      </x:c>
      <x:c r="E6717" s="23">
        <x:f>'Historical Trades'!E6717</x:f>
      </x:c>
      <x:c r="F6717" s="0">
        <x:f>'Historical Trades'!F6717</x:f>
      </x:c>
      <x:c r="G6717" s="0">
        <x:f>'Historical Trades'!G6717</x:f>
      </x:c>
      <x:c r="H6717" s="0">
        <x:f>'Historical Trades'!H6717</x:f>
      </x:c>
      <x:c r="I6717" s="0">
        <x:f>'Historical Trades'!I6717</x:f>
      </x:c>
      <x:c r="J6717" s="0">
        <x:f>'Historical Trades'!J6717</x:f>
      </x:c>
      <x:c r="K6717" s="0">
        <x:f>'Historical Trades'!K6717</x:f>
      </x:c>
      <x:c r="L6717" s="0">
        <x:f>'Historical Trades'!L6717</x:f>
      </x:c>
      <x:c r="M6717" s="0">
        <x:f>'Historical Trades'!M6717</x:f>
      </x:c>
      <x:c r="N6717" s="0">
        <x:f>CLEAN('Historical Trades'!O6717)</x:f>
      </x:c>
      <x:c r="P6717" s="14">
        <x:f>IF(G6717="sell",M6717,-M6717)</x:f>
      </x:c>
      <x:c r="Q6717" s="14">
        <x:f>VLOOKUP(N6717,'Currency Rates'!$A$3:$C$32,3,0)</x:f>
      </x:c>
      <x:c r="R6717" s="0">
        <x:f>IF(A6717="SPUS",0,IF(A6717="FWD",0,P6717/Q6717))</x:f>
      </x:c>
    </x:row>
    <x:row r="6718" spans="1:19" x14ac:dyDescent="0.3">
      <x:c r="A6718" s="0">
        <x:f>'Historical Trades'!A6718</x:f>
      </x:c>
      <x:c r="B6718" s="0">
        <x:f>'Historical Trades'!B6718</x:f>
      </x:c>
      <x:c r="C6718" s="23">
        <x:f>'Historical Trades'!C6718</x:f>
      </x:c>
      <x:c r="D6718" s="0">
        <x:f>'Historical Trades'!D6718</x:f>
      </x:c>
      <x:c r="E6718" s="23">
        <x:f>'Historical Trades'!E6718</x:f>
      </x:c>
      <x:c r="F6718" s="0">
        <x:f>'Historical Trades'!F6718</x:f>
      </x:c>
      <x:c r="G6718" s="0">
        <x:f>'Historical Trades'!G6718</x:f>
      </x:c>
      <x:c r="H6718" s="0">
        <x:f>'Historical Trades'!H6718</x:f>
      </x:c>
      <x:c r="I6718" s="0">
        <x:f>'Historical Trades'!I6718</x:f>
      </x:c>
      <x:c r="J6718" s="0">
        <x:f>'Historical Trades'!J6718</x:f>
      </x:c>
      <x:c r="K6718" s="0">
        <x:f>'Historical Trades'!K6718</x:f>
      </x:c>
      <x:c r="L6718" s="0">
        <x:f>'Historical Trades'!L6718</x:f>
      </x:c>
      <x:c r="M6718" s="0">
        <x:f>'Historical Trades'!M6718</x:f>
      </x:c>
      <x:c r="N6718" s="0">
        <x:f>CLEAN('Historical Trades'!O6718)</x:f>
      </x:c>
      <x:c r="P6718" s="14">
        <x:f>IF(G6718="sell",M6718,-M6718)</x:f>
      </x:c>
      <x:c r="Q6718" s="14">
        <x:f>VLOOKUP(N6718,'Currency Rates'!$A$3:$C$32,3,0)</x:f>
      </x:c>
      <x:c r="R6718" s="0">
        <x:f>IF(A6718="SPUS",0,IF(A6718="FWD",0,P6718/Q6718))</x:f>
      </x:c>
    </x:row>
    <x:row r="6719" spans="1:19" x14ac:dyDescent="0.3">
      <x:c r="A6719" s="0">
        <x:f>'Historical Trades'!A6719</x:f>
      </x:c>
      <x:c r="B6719" s="0">
        <x:f>'Historical Trades'!B6719</x:f>
      </x:c>
      <x:c r="C6719" s="23">
        <x:f>'Historical Trades'!C6719</x:f>
      </x:c>
      <x:c r="D6719" s="0">
        <x:f>'Historical Trades'!D6719</x:f>
      </x:c>
      <x:c r="E6719" s="23">
        <x:f>'Historical Trades'!E6719</x:f>
      </x:c>
      <x:c r="F6719" s="0">
        <x:f>'Historical Trades'!F6719</x:f>
      </x:c>
      <x:c r="G6719" s="0">
        <x:f>'Historical Trades'!G6719</x:f>
      </x:c>
      <x:c r="H6719" s="0">
        <x:f>'Historical Trades'!H6719</x:f>
      </x:c>
      <x:c r="I6719" s="0">
        <x:f>'Historical Trades'!I6719</x:f>
      </x:c>
      <x:c r="J6719" s="0">
        <x:f>'Historical Trades'!J6719</x:f>
      </x:c>
      <x:c r="K6719" s="0">
        <x:f>'Historical Trades'!K6719</x:f>
      </x:c>
      <x:c r="L6719" s="0">
        <x:f>'Historical Trades'!L6719</x:f>
      </x:c>
      <x:c r="M6719" s="0">
        <x:f>'Historical Trades'!M6719</x:f>
      </x:c>
      <x:c r="N6719" s="0">
        <x:f>CLEAN('Historical Trades'!O6719)</x:f>
      </x:c>
      <x:c r="P6719" s="14">
        <x:f>IF(G6719="sell",M6719,-M6719)</x:f>
      </x:c>
      <x:c r="Q6719" s="14">
        <x:f>VLOOKUP(N6719,'Currency Rates'!$A$3:$C$32,3,0)</x:f>
      </x:c>
      <x:c r="R6719" s="0">
        <x:f>IF(A6719="SPUS",0,IF(A6719="FWD",0,P6719/Q6719))</x:f>
      </x:c>
    </x:row>
    <x:row r="6720" spans="1:19" x14ac:dyDescent="0.3">
      <x:c r="A6720" s="0">
        <x:f>'Historical Trades'!A6720</x:f>
      </x:c>
      <x:c r="B6720" s="0">
        <x:f>'Historical Trades'!B6720</x:f>
      </x:c>
      <x:c r="C6720" s="23">
        <x:f>'Historical Trades'!C6720</x:f>
      </x:c>
      <x:c r="D6720" s="0">
        <x:f>'Historical Trades'!D6720</x:f>
      </x:c>
      <x:c r="E6720" s="23">
        <x:f>'Historical Trades'!E6720</x:f>
      </x:c>
      <x:c r="F6720" s="0">
        <x:f>'Historical Trades'!F6720</x:f>
      </x:c>
      <x:c r="G6720" s="0">
        <x:f>'Historical Trades'!G6720</x:f>
      </x:c>
      <x:c r="H6720" s="0">
        <x:f>'Historical Trades'!H6720</x:f>
      </x:c>
      <x:c r="I6720" s="0">
        <x:f>'Historical Trades'!I6720</x:f>
      </x:c>
      <x:c r="J6720" s="0">
        <x:f>'Historical Trades'!J6720</x:f>
      </x:c>
      <x:c r="K6720" s="0">
        <x:f>'Historical Trades'!K6720</x:f>
      </x:c>
      <x:c r="L6720" s="0">
        <x:f>'Historical Trades'!L6720</x:f>
      </x:c>
      <x:c r="M6720" s="0">
        <x:f>'Historical Trades'!M6720</x:f>
      </x:c>
      <x:c r="N6720" s="0">
        <x:f>CLEAN('Historical Trades'!O6720)</x:f>
      </x:c>
      <x:c r="P6720" s="14">
        <x:f>IF(G6720="sell",M6720,-M6720)</x:f>
      </x:c>
      <x:c r="Q6720" s="14">
        <x:f>VLOOKUP(N6720,'Currency Rates'!$A$3:$C$32,3,0)</x:f>
      </x:c>
      <x:c r="R6720" s="0">
        <x:f>IF(A6720="SPUS",0,IF(A6720="FWD",0,P6720/Q6720))</x:f>
      </x:c>
    </x:row>
    <x:row r="6721" spans="1:19" x14ac:dyDescent="0.3">
      <x:c r="A6721" s="0">
        <x:f>'Historical Trades'!A6721</x:f>
      </x:c>
      <x:c r="B6721" s="0">
        <x:f>'Historical Trades'!B6721</x:f>
      </x:c>
      <x:c r="C6721" s="23">
        <x:f>'Historical Trades'!C6721</x:f>
      </x:c>
      <x:c r="D6721" s="0">
        <x:f>'Historical Trades'!D6721</x:f>
      </x:c>
      <x:c r="E6721" s="23">
        <x:f>'Historical Trades'!E6721</x:f>
      </x:c>
      <x:c r="F6721" s="0">
        <x:f>'Historical Trades'!F6721</x:f>
      </x:c>
      <x:c r="G6721" s="0">
        <x:f>'Historical Trades'!G6721</x:f>
      </x:c>
      <x:c r="H6721" s="0">
        <x:f>'Historical Trades'!H6721</x:f>
      </x:c>
      <x:c r="I6721" s="0">
        <x:f>'Historical Trades'!I6721</x:f>
      </x:c>
      <x:c r="J6721" s="0">
        <x:f>'Historical Trades'!J6721</x:f>
      </x:c>
      <x:c r="K6721" s="0">
        <x:f>'Historical Trades'!K6721</x:f>
      </x:c>
      <x:c r="L6721" s="0">
        <x:f>'Historical Trades'!L6721</x:f>
      </x:c>
      <x:c r="M6721" s="0">
        <x:f>'Historical Trades'!M6721</x:f>
      </x:c>
      <x:c r="N6721" s="0">
        <x:f>CLEAN('Historical Trades'!O6721)</x:f>
      </x:c>
      <x:c r="P6721" s="14">
        <x:f>IF(G6721="sell",M6721,-M6721)</x:f>
      </x:c>
      <x:c r="Q6721" s="14">
        <x:f>VLOOKUP(N6721,'Currency Rates'!$A$3:$C$32,3,0)</x:f>
      </x:c>
      <x:c r="R6721" s="0">
        <x:f>IF(A6721="SPUS",0,IF(A6721="FWD",0,P6721/Q6721))</x:f>
      </x:c>
    </x:row>
    <x:row r="6722" spans="1:19" x14ac:dyDescent="0.3">
      <x:c r="A6722" s="0">
        <x:f>'Historical Trades'!A6722</x:f>
      </x:c>
      <x:c r="B6722" s="0">
        <x:f>'Historical Trades'!B6722</x:f>
      </x:c>
      <x:c r="C6722" s="23">
        <x:f>'Historical Trades'!C6722</x:f>
      </x:c>
      <x:c r="D6722" s="0">
        <x:f>'Historical Trades'!D6722</x:f>
      </x:c>
      <x:c r="E6722" s="23">
        <x:f>'Historical Trades'!E6722</x:f>
      </x:c>
      <x:c r="F6722" s="0">
        <x:f>'Historical Trades'!F6722</x:f>
      </x:c>
      <x:c r="G6722" s="0">
        <x:f>'Historical Trades'!G6722</x:f>
      </x:c>
      <x:c r="H6722" s="0">
        <x:f>'Historical Trades'!H6722</x:f>
      </x:c>
      <x:c r="I6722" s="0">
        <x:f>'Historical Trades'!I6722</x:f>
      </x:c>
      <x:c r="J6722" s="0">
        <x:f>'Historical Trades'!J6722</x:f>
      </x:c>
      <x:c r="K6722" s="0">
        <x:f>'Historical Trades'!K6722</x:f>
      </x:c>
      <x:c r="L6722" s="0">
        <x:f>'Historical Trades'!L6722</x:f>
      </x:c>
      <x:c r="M6722" s="0">
        <x:f>'Historical Trades'!M6722</x:f>
      </x:c>
      <x:c r="N6722" s="0">
        <x:f>CLEAN('Historical Trades'!O6722)</x:f>
      </x:c>
      <x:c r="P6722" s="14">
        <x:f>IF(G6722="sell",M6722,-M6722)</x:f>
      </x:c>
      <x:c r="Q6722" s="14">
        <x:f>VLOOKUP(N6722,'Currency Rates'!$A$3:$C$32,3,0)</x:f>
      </x:c>
      <x:c r="R6722" s="0">
        <x:f>IF(A6722="SPUS",0,IF(A6722="FWD",0,P6722/Q6722))</x:f>
      </x:c>
    </x:row>
    <x:row r="6723" spans="1:19" x14ac:dyDescent="0.3">
      <x:c r="A6723" s="0">
        <x:f>'Historical Trades'!A6723</x:f>
      </x:c>
      <x:c r="B6723" s="0">
        <x:f>'Historical Trades'!B6723</x:f>
      </x:c>
      <x:c r="C6723" s="23">
        <x:f>'Historical Trades'!C6723</x:f>
      </x:c>
      <x:c r="D6723" s="0">
        <x:f>'Historical Trades'!D6723</x:f>
      </x:c>
      <x:c r="E6723" s="23">
        <x:f>'Historical Trades'!E6723</x:f>
      </x:c>
      <x:c r="F6723" s="0">
        <x:f>'Historical Trades'!F6723</x:f>
      </x:c>
      <x:c r="G6723" s="0">
        <x:f>'Historical Trades'!G6723</x:f>
      </x:c>
      <x:c r="H6723" s="0">
        <x:f>'Historical Trades'!H6723</x:f>
      </x:c>
      <x:c r="I6723" s="0">
        <x:f>'Historical Trades'!I6723</x:f>
      </x:c>
      <x:c r="J6723" s="0">
        <x:f>'Historical Trades'!J6723</x:f>
      </x:c>
      <x:c r="K6723" s="0">
        <x:f>'Historical Trades'!K6723</x:f>
      </x:c>
      <x:c r="L6723" s="0">
        <x:f>'Historical Trades'!L6723</x:f>
      </x:c>
      <x:c r="M6723" s="0">
        <x:f>'Historical Trades'!M6723</x:f>
      </x:c>
      <x:c r="N6723" s="0">
        <x:f>CLEAN('Historical Trades'!O6723)</x:f>
      </x:c>
      <x:c r="P6723" s="14">
        <x:f>IF(G6723="sell",M6723,-M6723)</x:f>
      </x:c>
      <x:c r="Q6723" s="14">
        <x:f>VLOOKUP(N6723,'Currency Rates'!$A$3:$C$32,3,0)</x:f>
      </x:c>
      <x:c r="R6723" s="0">
        <x:f>IF(A6723="SPUS",0,IF(A6723="FWD",0,P6723/Q6723))</x:f>
      </x:c>
    </x:row>
    <x:row r="6724" spans="1:19" x14ac:dyDescent="0.3">
      <x:c r="A6724" s="0">
        <x:f>'Historical Trades'!A6724</x:f>
      </x:c>
      <x:c r="B6724" s="0">
        <x:f>'Historical Trades'!B6724</x:f>
      </x:c>
      <x:c r="C6724" s="23">
        <x:f>'Historical Trades'!C6724</x:f>
      </x:c>
      <x:c r="D6724" s="0">
        <x:f>'Historical Trades'!D6724</x:f>
      </x:c>
      <x:c r="E6724" s="23">
        <x:f>'Historical Trades'!E6724</x:f>
      </x:c>
      <x:c r="F6724" s="0">
        <x:f>'Historical Trades'!F6724</x:f>
      </x:c>
      <x:c r="G6724" s="0">
        <x:f>'Historical Trades'!G6724</x:f>
      </x:c>
      <x:c r="H6724" s="0">
        <x:f>'Historical Trades'!H6724</x:f>
      </x:c>
      <x:c r="I6724" s="0">
        <x:f>'Historical Trades'!I6724</x:f>
      </x:c>
      <x:c r="J6724" s="0">
        <x:f>'Historical Trades'!J6724</x:f>
      </x:c>
      <x:c r="K6724" s="0">
        <x:f>'Historical Trades'!K6724</x:f>
      </x:c>
      <x:c r="L6724" s="0">
        <x:f>'Historical Trades'!L6724</x:f>
      </x:c>
      <x:c r="M6724" s="0">
        <x:f>'Historical Trades'!M6724</x:f>
      </x:c>
      <x:c r="N6724" s="0">
        <x:f>CLEAN('Historical Trades'!O6724)</x:f>
      </x:c>
      <x:c r="P6724" s="14">
        <x:f>IF(G6724="sell",M6724,-M6724)</x:f>
      </x:c>
      <x:c r="Q6724" s="14">
        <x:f>VLOOKUP(N6724,'Currency Rates'!$A$3:$C$32,3,0)</x:f>
      </x:c>
      <x:c r="R6724" s="0">
        <x:f>IF(A6724="SPUS",0,IF(A6724="FWD",0,P6724/Q6724))</x:f>
      </x:c>
    </x:row>
    <x:row r="6725" spans="1:19" x14ac:dyDescent="0.3">
      <x:c r="A6725" s="0">
        <x:f>'Historical Trades'!A6725</x:f>
      </x:c>
      <x:c r="B6725" s="0">
        <x:f>'Historical Trades'!B6725</x:f>
      </x:c>
      <x:c r="C6725" s="23">
        <x:f>'Historical Trades'!C6725</x:f>
      </x:c>
      <x:c r="D6725" s="0">
        <x:f>'Historical Trades'!D6725</x:f>
      </x:c>
      <x:c r="E6725" s="23">
        <x:f>'Historical Trades'!E6725</x:f>
      </x:c>
      <x:c r="F6725" s="0">
        <x:f>'Historical Trades'!F6725</x:f>
      </x:c>
      <x:c r="G6725" s="0">
        <x:f>'Historical Trades'!G6725</x:f>
      </x:c>
      <x:c r="H6725" s="0">
        <x:f>'Historical Trades'!H6725</x:f>
      </x:c>
      <x:c r="I6725" s="0">
        <x:f>'Historical Trades'!I6725</x:f>
      </x:c>
      <x:c r="J6725" s="0">
        <x:f>'Historical Trades'!J6725</x:f>
      </x:c>
      <x:c r="K6725" s="0">
        <x:f>'Historical Trades'!K6725</x:f>
      </x:c>
      <x:c r="L6725" s="0">
        <x:f>'Historical Trades'!L6725</x:f>
      </x:c>
      <x:c r="M6725" s="0">
        <x:f>'Historical Trades'!M6725</x:f>
      </x:c>
      <x:c r="N6725" s="0">
        <x:f>CLEAN('Historical Trades'!O6725)</x:f>
      </x:c>
      <x:c r="P6725" s="14">
        <x:f>IF(G6725="sell",M6725,-M6725)</x:f>
      </x:c>
      <x:c r="Q6725" s="14">
        <x:f>VLOOKUP(N6725,'Currency Rates'!$A$3:$C$32,3,0)</x:f>
      </x:c>
      <x:c r="R6725" s="0">
        <x:f>IF(A6725="SPUS",0,IF(A6725="FWD",0,P6725/Q6725))</x:f>
      </x:c>
    </x:row>
    <x:row r="6726" spans="1:19" x14ac:dyDescent="0.3">
      <x:c r="A6726" s="0">
        <x:f>'Historical Trades'!A6726</x:f>
      </x:c>
      <x:c r="B6726" s="0">
        <x:f>'Historical Trades'!B6726</x:f>
      </x:c>
      <x:c r="C6726" s="23">
        <x:f>'Historical Trades'!C6726</x:f>
      </x:c>
      <x:c r="D6726" s="0">
        <x:f>'Historical Trades'!D6726</x:f>
      </x:c>
      <x:c r="E6726" s="23">
        <x:f>'Historical Trades'!E6726</x:f>
      </x:c>
      <x:c r="F6726" s="0">
        <x:f>'Historical Trades'!F6726</x:f>
      </x:c>
      <x:c r="G6726" s="0">
        <x:f>'Historical Trades'!G6726</x:f>
      </x:c>
      <x:c r="H6726" s="0">
        <x:f>'Historical Trades'!H6726</x:f>
      </x:c>
      <x:c r="I6726" s="0">
        <x:f>'Historical Trades'!I6726</x:f>
      </x:c>
      <x:c r="J6726" s="0">
        <x:f>'Historical Trades'!J6726</x:f>
      </x:c>
      <x:c r="K6726" s="0">
        <x:f>'Historical Trades'!K6726</x:f>
      </x:c>
      <x:c r="L6726" s="0">
        <x:f>'Historical Trades'!L6726</x:f>
      </x:c>
      <x:c r="M6726" s="0">
        <x:f>'Historical Trades'!M6726</x:f>
      </x:c>
      <x:c r="N6726" s="0">
        <x:f>CLEAN('Historical Trades'!O6726)</x:f>
      </x:c>
      <x:c r="P6726" s="14">
        <x:f>IF(G6726="sell",M6726,-M6726)</x:f>
      </x:c>
      <x:c r="Q6726" s="14">
        <x:f>VLOOKUP(N6726,'Currency Rates'!$A$3:$C$32,3,0)</x:f>
      </x:c>
      <x:c r="R6726" s="0">
        <x:f>IF(A6726="SPUS",0,IF(A6726="FWD",0,P6726/Q6726))</x:f>
      </x:c>
    </x:row>
    <x:row r="6727" spans="1:19" x14ac:dyDescent="0.3">
      <x:c r="A6727" s="0">
        <x:f>'Historical Trades'!A6727</x:f>
      </x:c>
      <x:c r="B6727" s="0">
        <x:f>'Historical Trades'!B6727</x:f>
      </x:c>
      <x:c r="C6727" s="23">
        <x:f>'Historical Trades'!C6727</x:f>
      </x:c>
      <x:c r="D6727" s="0">
        <x:f>'Historical Trades'!D6727</x:f>
      </x:c>
      <x:c r="E6727" s="23">
        <x:f>'Historical Trades'!E6727</x:f>
      </x:c>
      <x:c r="F6727" s="0">
        <x:f>'Historical Trades'!F6727</x:f>
      </x:c>
      <x:c r="G6727" s="0">
        <x:f>'Historical Trades'!G6727</x:f>
      </x:c>
      <x:c r="H6727" s="0">
        <x:f>'Historical Trades'!H6727</x:f>
      </x:c>
      <x:c r="I6727" s="0">
        <x:f>'Historical Trades'!I6727</x:f>
      </x:c>
      <x:c r="J6727" s="0">
        <x:f>'Historical Trades'!J6727</x:f>
      </x:c>
      <x:c r="K6727" s="0">
        <x:f>'Historical Trades'!K6727</x:f>
      </x:c>
      <x:c r="L6727" s="0">
        <x:f>'Historical Trades'!L6727</x:f>
      </x:c>
      <x:c r="M6727" s="0">
        <x:f>'Historical Trades'!M6727</x:f>
      </x:c>
      <x:c r="N6727" s="0">
        <x:f>CLEAN('Historical Trades'!O6727)</x:f>
      </x:c>
      <x:c r="P6727" s="14">
        <x:f>IF(G6727="sell",M6727,-M6727)</x:f>
      </x:c>
      <x:c r="Q6727" s="14">
        <x:f>VLOOKUP(N6727,'Currency Rates'!$A$3:$C$32,3,0)</x:f>
      </x:c>
      <x:c r="R6727" s="0">
        <x:f>IF(A6727="SPUS",0,IF(A6727="FWD",0,P6727/Q6727))</x:f>
      </x:c>
    </x:row>
    <x:row r="6728" spans="1:19" x14ac:dyDescent="0.3">
      <x:c r="A6728" s="0">
        <x:f>'Historical Trades'!A6728</x:f>
      </x:c>
      <x:c r="B6728" s="0">
        <x:f>'Historical Trades'!B6728</x:f>
      </x:c>
      <x:c r="C6728" s="23">
        <x:f>'Historical Trades'!C6728</x:f>
      </x:c>
      <x:c r="D6728" s="0">
        <x:f>'Historical Trades'!D6728</x:f>
      </x:c>
      <x:c r="E6728" s="23">
        <x:f>'Historical Trades'!E6728</x:f>
      </x:c>
      <x:c r="F6728" s="0">
        <x:f>'Historical Trades'!F6728</x:f>
      </x:c>
      <x:c r="G6728" s="0">
        <x:f>'Historical Trades'!G6728</x:f>
      </x:c>
      <x:c r="H6728" s="0">
        <x:f>'Historical Trades'!H6728</x:f>
      </x:c>
      <x:c r="I6728" s="0">
        <x:f>'Historical Trades'!I6728</x:f>
      </x:c>
      <x:c r="J6728" s="0">
        <x:f>'Historical Trades'!J6728</x:f>
      </x:c>
      <x:c r="K6728" s="0">
        <x:f>'Historical Trades'!K6728</x:f>
      </x:c>
      <x:c r="L6728" s="0">
        <x:f>'Historical Trades'!L6728</x:f>
      </x:c>
      <x:c r="M6728" s="0">
        <x:f>'Historical Trades'!M6728</x:f>
      </x:c>
      <x:c r="N6728" s="0">
        <x:f>CLEAN('Historical Trades'!O6728)</x:f>
      </x:c>
      <x:c r="P6728" s="14">
        <x:f>IF(G6728="sell",M6728,-M6728)</x:f>
      </x:c>
      <x:c r="Q6728" s="14">
        <x:f>VLOOKUP(N6728,'Currency Rates'!$A$3:$C$32,3,0)</x:f>
      </x:c>
      <x:c r="R6728" s="0">
        <x:f>IF(A6728="SPUS",0,IF(A6728="FWD",0,P6728/Q6728))</x:f>
      </x:c>
    </x:row>
    <x:row r="6729" spans="1:19" x14ac:dyDescent="0.3">
      <x:c r="A6729" s="0">
        <x:f>'Historical Trades'!A6729</x:f>
      </x:c>
      <x:c r="B6729" s="0">
        <x:f>'Historical Trades'!B6729</x:f>
      </x:c>
      <x:c r="C6729" s="23">
        <x:f>'Historical Trades'!C6729</x:f>
      </x:c>
      <x:c r="D6729" s="0">
        <x:f>'Historical Trades'!D6729</x:f>
      </x:c>
      <x:c r="E6729" s="23">
        <x:f>'Historical Trades'!E6729</x:f>
      </x:c>
      <x:c r="F6729" s="0">
        <x:f>'Historical Trades'!F6729</x:f>
      </x:c>
      <x:c r="G6729" s="0">
        <x:f>'Historical Trades'!G6729</x:f>
      </x:c>
      <x:c r="H6729" s="0">
        <x:f>'Historical Trades'!H6729</x:f>
      </x:c>
      <x:c r="I6729" s="0">
        <x:f>'Historical Trades'!I6729</x:f>
      </x:c>
      <x:c r="J6729" s="0">
        <x:f>'Historical Trades'!J6729</x:f>
      </x:c>
      <x:c r="K6729" s="0">
        <x:f>'Historical Trades'!K6729</x:f>
      </x:c>
      <x:c r="L6729" s="0">
        <x:f>'Historical Trades'!L6729</x:f>
      </x:c>
      <x:c r="M6729" s="0">
        <x:f>'Historical Trades'!M6729</x:f>
      </x:c>
      <x:c r="N6729" s="0">
        <x:f>CLEAN('Historical Trades'!O6729)</x:f>
      </x:c>
      <x:c r="P6729" s="14">
        <x:f>IF(G6729="sell",M6729,-M6729)</x:f>
      </x:c>
      <x:c r="Q6729" s="14">
        <x:f>VLOOKUP(N6729,'Currency Rates'!$A$3:$C$32,3,0)</x:f>
      </x:c>
      <x:c r="R6729" s="0">
        <x:f>IF(A6729="SPUS",0,IF(A6729="FWD",0,P6729/Q6729))</x:f>
      </x:c>
    </x:row>
    <x:row r="6730" spans="1:19" x14ac:dyDescent="0.3">
      <x:c r="A6730" s="0">
        <x:f>'Historical Trades'!A6730</x:f>
      </x:c>
      <x:c r="B6730" s="0">
        <x:f>'Historical Trades'!B6730</x:f>
      </x:c>
      <x:c r="C6730" s="23">
        <x:f>'Historical Trades'!C6730</x:f>
      </x:c>
      <x:c r="D6730" s="0">
        <x:f>'Historical Trades'!D6730</x:f>
      </x:c>
      <x:c r="E6730" s="23">
        <x:f>'Historical Trades'!E6730</x:f>
      </x:c>
      <x:c r="F6730" s="0">
        <x:f>'Historical Trades'!F6730</x:f>
      </x:c>
      <x:c r="G6730" s="0">
        <x:f>'Historical Trades'!G6730</x:f>
      </x:c>
      <x:c r="H6730" s="0">
        <x:f>'Historical Trades'!H6730</x:f>
      </x:c>
      <x:c r="I6730" s="0">
        <x:f>'Historical Trades'!I6730</x:f>
      </x:c>
      <x:c r="J6730" s="0">
        <x:f>'Historical Trades'!J6730</x:f>
      </x:c>
      <x:c r="K6730" s="0">
        <x:f>'Historical Trades'!K6730</x:f>
      </x:c>
      <x:c r="L6730" s="0">
        <x:f>'Historical Trades'!L6730</x:f>
      </x:c>
      <x:c r="M6730" s="0">
        <x:f>'Historical Trades'!M6730</x:f>
      </x:c>
      <x:c r="N6730" s="0">
        <x:f>CLEAN('Historical Trades'!O6730)</x:f>
      </x:c>
      <x:c r="P6730" s="14">
        <x:f>IF(G6730="sell",M6730,-M6730)</x:f>
      </x:c>
      <x:c r="Q6730" s="14">
        <x:f>VLOOKUP(N6730,'Currency Rates'!$A$3:$C$32,3,0)</x:f>
      </x:c>
      <x:c r="R6730" s="0">
        <x:f>IF(A6730="SPUS",0,IF(A6730="FWD",0,P6730/Q6730))</x:f>
      </x:c>
    </x:row>
    <x:row r="6731" spans="1:19" x14ac:dyDescent="0.3">
      <x:c r="A6731" s="0">
        <x:f>'Historical Trades'!A6731</x:f>
      </x:c>
      <x:c r="B6731" s="0">
        <x:f>'Historical Trades'!B6731</x:f>
      </x:c>
      <x:c r="C6731" s="23">
        <x:f>'Historical Trades'!C6731</x:f>
      </x:c>
      <x:c r="D6731" s="0">
        <x:f>'Historical Trades'!D6731</x:f>
      </x:c>
      <x:c r="E6731" s="23">
        <x:f>'Historical Trades'!E6731</x:f>
      </x:c>
      <x:c r="F6731" s="0">
        <x:f>'Historical Trades'!F6731</x:f>
      </x:c>
      <x:c r="G6731" s="0">
        <x:f>'Historical Trades'!G6731</x:f>
      </x:c>
      <x:c r="H6731" s="0">
        <x:f>'Historical Trades'!H6731</x:f>
      </x:c>
      <x:c r="I6731" s="0">
        <x:f>'Historical Trades'!I6731</x:f>
      </x:c>
      <x:c r="J6731" s="0">
        <x:f>'Historical Trades'!J6731</x:f>
      </x:c>
      <x:c r="K6731" s="0">
        <x:f>'Historical Trades'!K6731</x:f>
      </x:c>
      <x:c r="L6731" s="0">
        <x:f>'Historical Trades'!L6731</x:f>
      </x:c>
      <x:c r="M6731" s="0">
        <x:f>'Historical Trades'!M6731</x:f>
      </x:c>
      <x:c r="N6731" s="0">
        <x:f>CLEAN('Historical Trades'!O6731)</x:f>
      </x:c>
      <x:c r="P6731" s="14">
        <x:f>IF(G6731="sell",M6731,-M6731)</x:f>
      </x:c>
      <x:c r="Q6731" s="14">
        <x:f>VLOOKUP(N6731,'Currency Rates'!$A$3:$C$32,3,0)</x:f>
      </x:c>
      <x:c r="R6731" s="0">
        <x:f>IF(A6731="SPUS",0,IF(A6731="FWD",0,P6731/Q6731))</x:f>
      </x:c>
    </x:row>
    <x:row r="6732" spans="1:19" x14ac:dyDescent="0.3">
      <x:c r="A6732" s="0">
        <x:f>'Historical Trades'!A6732</x:f>
      </x:c>
      <x:c r="B6732" s="0">
        <x:f>'Historical Trades'!B6732</x:f>
      </x:c>
      <x:c r="C6732" s="23">
        <x:f>'Historical Trades'!C6732</x:f>
      </x:c>
      <x:c r="D6732" s="0">
        <x:f>'Historical Trades'!D6732</x:f>
      </x:c>
      <x:c r="E6732" s="23">
        <x:f>'Historical Trades'!E6732</x:f>
      </x:c>
      <x:c r="F6732" s="0">
        <x:f>'Historical Trades'!F6732</x:f>
      </x:c>
      <x:c r="G6732" s="0">
        <x:f>'Historical Trades'!G6732</x:f>
      </x:c>
      <x:c r="H6732" s="0">
        <x:f>'Historical Trades'!H6732</x:f>
      </x:c>
      <x:c r="I6732" s="0">
        <x:f>'Historical Trades'!I6732</x:f>
      </x:c>
      <x:c r="J6732" s="0">
        <x:f>'Historical Trades'!J6732</x:f>
      </x:c>
      <x:c r="K6732" s="0">
        <x:f>'Historical Trades'!K6732</x:f>
      </x:c>
      <x:c r="L6732" s="0">
        <x:f>'Historical Trades'!L6732</x:f>
      </x:c>
      <x:c r="M6732" s="0">
        <x:f>'Historical Trades'!M6732</x:f>
      </x:c>
      <x:c r="N6732" s="0">
        <x:f>CLEAN('Historical Trades'!O6732)</x:f>
      </x:c>
      <x:c r="P6732" s="14">
        <x:f>IF(G6732="sell",M6732,-M6732)</x:f>
      </x:c>
      <x:c r="Q6732" s="14">
        <x:f>VLOOKUP(N6732,'Currency Rates'!$A$3:$C$32,3,0)</x:f>
      </x:c>
      <x:c r="R6732" s="0">
        <x:f>IF(A6732="SPUS",0,IF(A6732="FWD",0,P6732/Q6732))</x:f>
      </x:c>
    </x:row>
    <x:row r="6733" spans="1:19" x14ac:dyDescent="0.3">
      <x:c r="A6733" s="0">
        <x:f>'Historical Trades'!A6733</x:f>
      </x:c>
      <x:c r="B6733" s="0">
        <x:f>'Historical Trades'!B6733</x:f>
      </x:c>
      <x:c r="C6733" s="23">
        <x:f>'Historical Trades'!C6733</x:f>
      </x:c>
      <x:c r="D6733" s="0">
        <x:f>'Historical Trades'!D6733</x:f>
      </x:c>
      <x:c r="E6733" s="23">
        <x:f>'Historical Trades'!E6733</x:f>
      </x:c>
      <x:c r="F6733" s="0">
        <x:f>'Historical Trades'!F6733</x:f>
      </x:c>
      <x:c r="G6733" s="0">
        <x:f>'Historical Trades'!G6733</x:f>
      </x:c>
      <x:c r="H6733" s="0">
        <x:f>'Historical Trades'!H6733</x:f>
      </x:c>
      <x:c r="I6733" s="0">
        <x:f>'Historical Trades'!I6733</x:f>
      </x:c>
      <x:c r="J6733" s="0">
        <x:f>'Historical Trades'!J6733</x:f>
      </x:c>
      <x:c r="K6733" s="0">
        <x:f>'Historical Trades'!K6733</x:f>
      </x:c>
      <x:c r="L6733" s="0">
        <x:f>'Historical Trades'!L6733</x:f>
      </x:c>
      <x:c r="M6733" s="0">
        <x:f>'Historical Trades'!M6733</x:f>
      </x:c>
      <x:c r="N6733" s="0">
        <x:f>CLEAN('Historical Trades'!O6733)</x:f>
      </x:c>
      <x:c r="P6733" s="14">
        <x:f>IF(G6733="sell",M6733,-M6733)</x:f>
      </x:c>
      <x:c r="Q6733" s="14">
        <x:f>VLOOKUP(N6733,'Currency Rates'!$A$3:$C$32,3,0)</x:f>
      </x:c>
      <x:c r="R6733" s="0">
        <x:f>IF(A6733="SPUS",0,IF(A6733="FWD",0,P6733/Q6733))</x:f>
      </x:c>
    </x:row>
    <x:row r="6734" spans="1:19" x14ac:dyDescent="0.3">
      <x:c r="A6734" s="0">
        <x:f>'Historical Trades'!A6734</x:f>
      </x:c>
      <x:c r="B6734" s="0">
        <x:f>'Historical Trades'!B6734</x:f>
      </x:c>
      <x:c r="C6734" s="23">
        <x:f>'Historical Trades'!C6734</x:f>
      </x:c>
      <x:c r="D6734" s="0">
        <x:f>'Historical Trades'!D6734</x:f>
      </x:c>
      <x:c r="E6734" s="23">
        <x:f>'Historical Trades'!E6734</x:f>
      </x:c>
      <x:c r="F6734" s="0">
        <x:f>'Historical Trades'!F6734</x:f>
      </x:c>
      <x:c r="G6734" s="0">
        <x:f>'Historical Trades'!G6734</x:f>
      </x:c>
      <x:c r="H6734" s="0">
        <x:f>'Historical Trades'!H6734</x:f>
      </x:c>
      <x:c r="I6734" s="0">
        <x:f>'Historical Trades'!I6734</x:f>
      </x:c>
      <x:c r="J6734" s="0">
        <x:f>'Historical Trades'!J6734</x:f>
      </x:c>
      <x:c r="K6734" s="0">
        <x:f>'Historical Trades'!K6734</x:f>
      </x:c>
      <x:c r="L6734" s="0">
        <x:f>'Historical Trades'!L6734</x:f>
      </x:c>
      <x:c r="M6734" s="0">
        <x:f>'Historical Trades'!M6734</x:f>
      </x:c>
      <x:c r="N6734" s="0">
        <x:f>CLEAN('Historical Trades'!O6734)</x:f>
      </x:c>
      <x:c r="P6734" s="14">
        <x:f>IF(G6734="sell",M6734,-M6734)</x:f>
      </x:c>
      <x:c r="Q6734" s="14">
        <x:f>VLOOKUP(N6734,'Currency Rates'!$A$3:$C$32,3,0)</x:f>
      </x:c>
      <x:c r="R6734" s="0">
        <x:f>IF(A6734="SPUS",0,IF(A6734="FWD",0,P6734/Q6734))</x:f>
      </x:c>
    </x:row>
    <x:row r="6735" spans="1:19" x14ac:dyDescent="0.3">
      <x:c r="A6735" s="0">
        <x:f>'Historical Trades'!A6735</x:f>
      </x:c>
      <x:c r="B6735" s="0">
        <x:f>'Historical Trades'!B6735</x:f>
      </x:c>
      <x:c r="C6735" s="23">
        <x:f>'Historical Trades'!C6735</x:f>
      </x:c>
      <x:c r="D6735" s="0">
        <x:f>'Historical Trades'!D6735</x:f>
      </x:c>
      <x:c r="E6735" s="23">
        <x:f>'Historical Trades'!E6735</x:f>
      </x:c>
      <x:c r="F6735" s="0">
        <x:f>'Historical Trades'!F6735</x:f>
      </x:c>
      <x:c r="G6735" s="0">
        <x:f>'Historical Trades'!G6735</x:f>
      </x:c>
      <x:c r="H6735" s="0">
        <x:f>'Historical Trades'!H6735</x:f>
      </x:c>
      <x:c r="I6735" s="0">
        <x:f>'Historical Trades'!I6735</x:f>
      </x:c>
      <x:c r="J6735" s="0">
        <x:f>'Historical Trades'!J6735</x:f>
      </x:c>
      <x:c r="K6735" s="0">
        <x:f>'Historical Trades'!K6735</x:f>
      </x:c>
      <x:c r="L6735" s="0">
        <x:f>'Historical Trades'!L6735</x:f>
      </x:c>
      <x:c r="M6735" s="0">
        <x:f>'Historical Trades'!M6735</x:f>
      </x:c>
      <x:c r="N6735" s="0">
        <x:f>CLEAN('Historical Trades'!O6735)</x:f>
      </x:c>
      <x:c r="P6735" s="14">
        <x:f>IF(G6735="sell",M6735,-M6735)</x:f>
      </x:c>
      <x:c r="Q6735" s="14">
        <x:f>VLOOKUP(N6735,'Currency Rates'!$A$3:$C$32,3,0)</x:f>
      </x:c>
      <x:c r="R6735" s="0">
        <x:f>IF(A6735="SPUS",0,IF(A6735="FWD",0,P6735/Q6735))</x:f>
      </x:c>
    </x:row>
    <x:row r="6736" spans="1:19" x14ac:dyDescent="0.3">
      <x:c r="A6736" s="0">
        <x:f>'Historical Trades'!A6736</x:f>
      </x:c>
      <x:c r="B6736" s="0">
        <x:f>'Historical Trades'!B6736</x:f>
      </x:c>
      <x:c r="C6736" s="23">
        <x:f>'Historical Trades'!C6736</x:f>
      </x:c>
      <x:c r="D6736" s="0">
        <x:f>'Historical Trades'!D6736</x:f>
      </x:c>
      <x:c r="E6736" s="23">
        <x:f>'Historical Trades'!E6736</x:f>
      </x:c>
      <x:c r="F6736" s="0">
        <x:f>'Historical Trades'!F6736</x:f>
      </x:c>
      <x:c r="G6736" s="0">
        <x:f>'Historical Trades'!G6736</x:f>
      </x:c>
      <x:c r="H6736" s="0">
        <x:f>'Historical Trades'!H6736</x:f>
      </x:c>
      <x:c r="I6736" s="0">
        <x:f>'Historical Trades'!I6736</x:f>
      </x:c>
      <x:c r="J6736" s="0">
        <x:f>'Historical Trades'!J6736</x:f>
      </x:c>
      <x:c r="K6736" s="0">
        <x:f>'Historical Trades'!K6736</x:f>
      </x:c>
      <x:c r="L6736" s="0">
        <x:f>'Historical Trades'!L6736</x:f>
      </x:c>
      <x:c r="M6736" s="0">
        <x:f>'Historical Trades'!M6736</x:f>
      </x:c>
      <x:c r="N6736" s="0">
        <x:f>CLEAN('Historical Trades'!O6736)</x:f>
      </x:c>
      <x:c r="P6736" s="14">
        <x:f>IF(G6736="sell",M6736,-M6736)</x:f>
      </x:c>
      <x:c r="Q6736" s="14">
        <x:f>VLOOKUP(N6736,'Currency Rates'!$A$3:$C$32,3,0)</x:f>
      </x:c>
      <x:c r="R6736" s="0">
        <x:f>IF(A6736="SPUS",0,IF(A6736="FWD",0,P6736/Q6736))</x:f>
      </x:c>
    </x:row>
    <x:row r="6737" spans="1:19" x14ac:dyDescent="0.3">
      <x:c r="A6737" s="0">
        <x:f>'Historical Trades'!A6737</x:f>
      </x:c>
      <x:c r="B6737" s="0">
        <x:f>'Historical Trades'!B6737</x:f>
      </x:c>
      <x:c r="C6737" s="23">
        <x:f>'Historical Trades'!C6737</x:f>
      </x:c>
      <x:c r="D6737" s="0">
        <x:f>'Historical Trades'!D6737</x:f>
      </x:c>
      <x:c r="E6737" s="23">
        <x:f>'Historical Trades'!E6737</x:f>
      </x:c>
      <x:c r="F6737" s="0">
        <x:f>'Historical Trades'!F6737</x:f>
      </x:c>
      <x:c r="G6737" s="0">
        <x:f>'Historical Trades'!G6737</x:f>
      </x:c>
      <x:c r="H6737" s="0">
        <x:f>'Historical Trades'!H6737</x:f>
      </x:c>
      <x:c r="I6737" s="0">
        <x:f>'Historical Trades'!I6737</x:f>
      </x:c>
      <x:c r="J6737" s="0">
        <x:f>'Historical Trades'!J6737</x:f>
      </x:c>
      <x:c r="K6737" s="0">
        <x:f>'Historical Trades'!K6737</x:f>
      </x:c>
      <x:c r="L6737" s="0">
        <x:f>'Historical Trades'!L6737</x:f>
      </x:c>
      <x:c r="M6737" s="0">
        <x:f>'Historical Trades'!M6737</x:f>
      </x:c>
      <x:c r="N6737" s="0">
        <x:f>CLEAN('Historical Trades'!O6737)</x:f>
      </x:c>
      <x:c r="P6737" s="14">
        <x:f>IF(G6737="sell",M6737,-M6737)</x:f>
      </x:c>
      <x:c r="Q6737" s="14">
        <x:f>VLOOKUP(N6737,'Currency Rates'!$A$3:$C$32,3,0)</x:f>
      </x:c>
      <x:c r="R6737" s="0">
        <x:f>IF(A6737="SPUS",0,IF(A6737="FWD",0,P6737/Q6737))</x:f>
      </x:c>
    </x:row>
    <x:row r="6738" spans="1:19" x14ac:dyDescent="0.3">
      <x:c r="A6738" s="0">
        <x:f>'Historical Trades'!A6738</x:f>
      </x:c>
      <x:c r="B6738" s="0">
        <x:f>'Historical Trades'!B6738</x:f>
      </x:c>
      <x:c r="C6738" s="23">
        <x:f>'Historical Trades'!C6738</x:f>
      </x:c>
      <x:c r="D6738" s="0">
        <x:f>'Historical Trades'!D6738</x:f>
      </x:c>
      <x:c r="E6738" s="23">
        <x:f>'Historical Trades'!E6738</x:f>
      </x:c>
      <x:c r="F6738" s="0">
        <x:f>'Historical Trades'!F6738</x:f>
      </x:c>
      <x:c r="G6738" s="0">
        <x:f>'Historical Trades'!G6738</x:f>
      </x:c>
      <x:c r="H6738" s="0">
        <x:f>'Historical Trades'!H6738</x:f>
      </x:c>
      <x:c r="I6738" s="0">
        <x:f>'Historical Trades'!I6738</x:f>
      </x:c>
      <x:c r="J6738" s="0">
        <x:f>'Historical Trades'!J6738</x:f>
      </x:c>
      <x:c r="K6738" s="0">
        <x:f>'Historical Trades'!K6738</x:f>
      </x:c>
      <x:c r="L6738" s="0">
        <x:f>'Historical Trades'!L6738</x:f>
      </x:c>
      <x:c r="M6738" s="0">
        <x:f>'Historical Trades'!M6738</x:f>
      </x:c>
      <x:c r="N6738" s="0">
        <x:f>CLEAN('Historical Trades'!O6738)</x:f>
      </x:c>
      <x:c r="P6738" s="14">
        <x:f>IF(G6738="sell",M6738,-M6738)</x:f>
      </x:c>
      <x:c r="Q6738" s="14">
        <x:f>VLOOKUP(N6738,'Currency Rates'!$A$3:$C$32,3,0)</x:f>
      </x:c>
      <x:c r="R6738" s="0">
        <x:f>IF(A6738="SPUS",0,IF(A6738="FWD",0,P6738/Q6738))</x:f>
      </x:c>
    </x:row>
    <x:row r="6739" spans="1:19" x14ac:dyDescent="0.3">
      <x:c r="A6739" s="0">
        <x:f>'Historical Trades'!A6739</x:f>
      </x:c>
      <x:c r="B6739" s="0">
        <x:f>'Historical Trades'!B6739</x:f>
      </x:c>
      <x:c r="C6739" s="23">
        <x:f>'Historical Trades'!C6739</x:f>
      </x:c>
      <x:c r="D6739" s="0">
        <x:f>'Historical Trades'!D6739</x:f>
      </x:c>
      <x:c r="E6739" s="23">
        <x:f>'Historical Trades'!E6739</x:f>
      </x:c>
      <x:c r="F6739" s="0">
        <x:f>'Historical Trades'!F6739</x:f>
      </x:c>
      <x:c r="G6739" s="0">
        <x:f>'Historical Trades'!G6739</x:f>
      </x:c>
      <x:c r="H6739" s="0">
        <x:f>'Historical Trades'!H6739</x:f>
      </x:c>
      <x:c r="I6739" s="0">
        <x:f>'Historical Trades'!I6739</x:f>
      </x:c>
      <x:c r="J6739" s="0">
        <x:f>'Historical Trades'!J6739</x:f>
      </x:c>
      <x:c r="K6739" s="0">
        <x:f>'Historical Trades'!K6739</x:f>
      </x:c>
      <x:c r="L6739" s="0">
        <x:f>'Historical Trades'!L6739</x:f>
      </x:c>
      <x:c r="M6739" s="0">
        <x:f>'Historical Trades'!M6739</x:f>
      </x:c>
      <x:c r="N6739" s="0">
        <x:f>CLEAN('Historical Trades'!O6739)</x:f>
      </x:c>
      <x:c r="P6739" s="14">
        <x:f>IF(G6739="sell",M6739,-M6739)</x:f>
      </x:c>
      <x:c r="Q6739" s="14">
        <x:f>VLOOKUP(N6739,'Currency Rates'!$A$3:$C$32,3,0)</x:f>
      </x:c>
      <x:c r="R6739" s="0">
        <x:f>IF(A6739="SPUS",0,IF(A6739="FWD",0,P6739/Q6739))</x:f>
      </x:c>
    </x:row>
    <x:row r="6740" spans="1:19" x14ac:dyDescent="0.3">
      <x:c r="A6740" s="0">
        <x:f>'Historical Trades'!A6740</x:f>
      </x:c>
      <x:c r="B6740" s="0">
        <x:f>'Historical Trades'!B6740</x:f>
      </x:c>
      <x:c r="C6740" s="23">
        <x:f>'Historical Trades'!C6740</x:f>
      </x:c>
      <x:c r="D6740" s="0">
        <x:f>'Historical Trades'!D6740</x:f>
      </x:c>
      <x:c r="E6740" s="23">
        <x:f>'Historical Trades'!E6740</x:f>
      </x:c>
      <x:c r="F6740" s="0">
        <x:f>'Historical Trades'!F6740</x:f>
      </x:c>
      <x:c r="G6740" s="0">
        <x:f>'Historical Trades'!G6740</x:f>
      </x:c>
      <x:c r="H6740" s="0">
        <x:f>'Historical Trades'!H6740</x:f>
      </x:c>
      <x:c r="I6740" s="0">
        <x:f>'Historical Trades'!I6740</x:f>
      </x:c>
      <x:c r="J6740" s="0">
        <x:f>'Historical Trades'!J6740</x:f>
      </x:c>
      <x:c r="K6740" s="0">
        <x:f>'Historical Trades'!K6740</x:f>
      </x:c>
      <x:c r="L6740" s="0">
        <x:f>'Historical Trades'!L6740</x:f>
      </x:c>
      <x:c r="M6740" s="0">
        <x:f>'Historical Trades'!M6740</x:f>
      </x:c>
      <x:c r="N6740" s="0">
        <x:f>CLEAN('Historical Trades'!O6740)</x:f>
      </x:c>
      <x:c r="P6740" s="14">
        <x:f>IF(G6740="sell",M6740,-M6740)</x:f>
      </x:c>
      <x:c r="Q6740" s="14">
        <x:f>VLOOKUP(N6740,'Currency Rates'!$A$3:$C$32,3,0)</x:f>
      </x:c>
      <x:c r="R6740" s="0">
        <x:f>IF(A6740="SPUS",0,IF(A6740="FWD",0,P6740/Q6740))</x:f>
      </x:c>
    </x:row>
    <x:row r="6741" spans="1:19" x14ac:dyDescent="0.3">
      <x:c r="A6741" s="0">
        <x:f>'Historical Trades'!A6741</x:f>
      </x:c>
      <x:c r="B6741" s="0">
        <x:f>'Historical Trades'!B6741</x:f>
      </x:c>
      <x:c r="C6741" s="23">
        <x:f>'Historical Trades'!C6741</x:f>
      </x:c>
      <x:c r="D6741" s="0">
        <x:f>'Historical Trades'!D6741</x:f>
      </x:c>
      <x:c r="E6741" s="23">
        <x:f>'Historical Trades'!E6741</x:f>
      </x:c>
      <x:c r="F6741" s="0">
        <x:f>'Historical Trades'!F6741</x:f>
      </x:c>
      <x:c r="G6741" s="0">
        <x:f>'Historical Trades'!G6741</x:f>
      </x:c>
      <x:c r="H6741" s="0">
        <x:f>'Historical Trades'!H6741</x:f>
      </x:c>
      <x:c r="I6741" s="0">
        <x:f>'Historical Trades'!I6741</x:f>
      </x:c>
      <x:c r="J6741" s="0">
        <x:f>'Historical Trades'!J6741</x:f>
      </x:c>
      <x:c r="K6741" s="0">
        <x:f>'Historical Trades'!K6741</x:f>
      </x:c>
      <x:c r="L6741" s="0">
        <x:f>'Historical Trades'!L6741</x:f>
      </x:c>
      <x:c r="M6741" s="0">
        <x:f>'Historical Trades'!M6741</x:f>
      </x:c>
      <x:c r="N6741" s="0">
        <x:f>CLEAN('Historical Trades'!O6741)</x:f>
      </x:c>
      <x:c r="P6741" s="14">
        <x:f>IF(G6741="sell",M6741,-M6741)</x:f>
      </x:c>
      <x:c r="Q6741" s="14">
        <x:f>VLOOKUP(N6741,'Currency Rates'!$A$3:$C$32,3,0)</x:f>
      </x:c>
      <x:c r="R6741" s="0">
        <x:f>IF(A6741="SPUS",0,IF(A6741="FWD",0,P6741/Q6741))</x:f>
      </x:c>
    </x:row>
    <x:row r="6742" spans="1:19" x14ac:dyDescent="0.3">
      <x:c r="A6742" s="0">
        <x:f>'Historical Trades'!A6742</x:f>
      </x:c>
      <x:c r="B6742" s="0">
        <x:f>'Historical Trades'!B6742</x:f>
      </x:c>
      <x:c r="C6742" s="23">
        <x:f>'Historical Trades'!C6742</x:f>
      </x:c>
      <x:c r="D6742" s="0">
        <x:f>'Historical Trades'!D6742</x:f>
      </x:c>
      <x:c r="E6742" s="23">
        <x:f>'Historical Trades'!E6742</x:f>
      </x:c>
      <x:c r="F6742" s="0">
        <x:f>'Historical Trades'!F6742</x:f>
      </x:c>
      <x:c r="G6742" s="0">
        <x:f>'Historical Trades'!G6742</x:f>
      </x:c>
      <x:c r="H6742" s="0">
        <x:f>'Historical Trades'!H6742</x:f>
      </x:c>
      <x:c r="I6742" s="0">
        <x:f>'Historical Trades'!I6742</x:f>
      </x:c>
      <x:c r="J6742" s="0">
        <x:f>'Historical Trades'!J6742</x:f>
      </x:c>
      <x:c r="K6742" s="0">
        <x:f>'Historical Trades'!K6742</x:f>
      </x:c>
      <x:c r="L6742" s="0">
        <x:f>'Historical Trades'!L6742</x:f>
      </x:c>
      <x:c r="M6742" s="0">
        <x:f>'Historical Trades'!M6742</x:f>
      </x:c>
      <x:c r="N6742" s="0">
        <x:f>CLEAN('Historical Trades'!O6742)</x:f>
      </x:c>
      <x:c r="P6742" s="14">
        <x:f>IF(G6742="sell",M6742,-M6742)</x:f>
      </x:c>
      <x:c r="Q6742" s="14">
        <x:f>VLOOKUP(N6742,'Currency Rates'!$A$3:$C$32,3,0)</x:f>
      </x:c>
      <x:c r="R6742" s="0">
        <x:f>IF(A6742="SPUS",0,IF(A6742="FWD",0,P6742/Q6742))</x:f>
      </x:c>
    </x:row>
    <x:row r="6743" spans="1:19" x14ac:dyDescent="0.3">
      <x:c r="A6743" s="0">
        <x:f>'Historical Trades'!A6743</x:f>
      </x:c>
      <x:c r="B6743" s="0">
        <x:f>'Historical Trades'!B6743</x:f>
      </x:c>
      <x:c r="C6743" s="23">
        <x:f>'Historical Trades'!C6743</x:f>
      </x:c>
      <x:c r="D6743" s="0">
        <x:f>'Historical Trades'!D6743</x:f>
      </x:c>
      <x:c r="E6743" s="23">
        <x:f>'Historical Trades'!E6743</x:f>
      </x:c>
      <x:c r="F6743" s="0">
        <x:f>'Historical Trades'!F6743</x:f>
      </x:c>
      <x:c r="G6743" s="0">
        <x:f>'Historical Trades'!G6743</x:f>
      </x:c>
      <x:c r="H6743" s="0">
        <x:f>'Historical Trades'!H6743</x:f>
      </x:c>
      <x:c r="I6743" s="0">
        <x:f>'Historical Trades'!I6743</x:f>
      </x:c>
      <x:c r="J6743" s="0">
        <x:f>'Historical Trades'!J6743</x:f>
      </x:c>
      <x:c r="K6743" s="0">
        <x:f>'Historical Trades'!K6743</x:f>
      </x:c>
      <x:c r="L6743" s="0">
        <x:f>'Historical Trades'!L6743</x:f>
      </x:c>
      <x:c r="M6743" s="0">
        <x:f>'Historical Trades'!M6743</x:f>
      </x:c>
      <x:c r="N6743" s="0">
        <x:f>CLEAN('Historical Trades'!O6743)</x:f>
      </x:c>
      <x:c r="P6743" s="14">
        <x:f>IF(G6743="sell",M6743,-M6743)</x:f>
      </x:c>
      <x:c r="Q6743" s="14">
        <x:f>VLOOKUP(N6743,'Currency Rates'!$A$3:$C$32,3,0)</x:f>
      </x:c>
      <x:c r="R6743" s="0">
        <x:f>IF(A6743="SPUS",0,IF(A6743="FWD",0,P6743/Q6743))</x:f>
      </x:c>
    </x:row>
    <x:row r="6744" spans="1:19" x14ac:dyDescent="0.3">
      <x:c r="A6744" s="0">
        <x:f>'Historical Trades'!A6744</x:f>
      </x:c>
      <x:c r="B6744" s="0">
        <x:f>'Historical Trades'!B6744</x:f>
      </x:c>
      <x:c r="C6744" s="23">
        <x:f>'Historical Trades'!C6744</x:f>
      </x:c>
      <x:c r="D6744" s="0">
        <x:f>'Historical Trades'!D6744</x:f>
      </x:c>
      <x:c r="E6744" s="23">
        <x:f>'Historical Trades'!E6744</x:f>
      </x:c>
      <x:c r="F6744" s="0">
        <x:f>'Historical Trades'!F6744</x:f>
      </x:c>
      <x:c r="G6744" s="0">
        <x:f>'Historical Trades'!G6744</x:f>
      </x:c>
      <x:c r="H6744" s="0">
        <x:f>'Historical Trades'!H6744</x:f>
      </x:c>
      <x:c r="I6744" s="0">
        <x:f>'Historical Trades'!I6744</x:f>
      </x:c>
      <x:c r="J6744" s="0">
        <x:f>'Historical Trades'!J6744</x:f>
      </x:c>
      <x:c r="K6744" s="0">
        <x:f>'Historical Trades'!K6744</x:f>
      </x:c>
      <x:c r="L6744" s="0">
        <x:f>'Historical Trades'!L6744</x:f>
      </x:c>
      <x:c r="M6744" s="0">
        <x:f>'Historical Trades'!M6744</x:f>
      </x:c>
      <x:c r="N6744" s="0">
        <x:f>CLEAN('Historical Trades'!O6744)</x:f>
      </x:c>
      <x:c r="P6744" s="14">
        <x:f>IF(G6744="sell",M6744,-M6744)</x:f>
      </x:c>
      <x:c r="Q6744" s="14">
        <x:f>VLOOKUP(N6744,'Currency Rates'!$A$3:$C$32,3,0)</x:f>
      </x:c>
      <x:c r="R6744" s="0">
        <x:f>IF(A6744="SPUS",0,IF(A6744="FWD",0,P6744/Q6744))</x:f>
      </x:c>
    </x:row>
    <x:row r="6745" spans="1:19" x14ac:dyDescent="0.3">
      <x:c r="A6745" s="0">
        <x:f>'Historical Trades'!A6745</x:f>
      </x:c>
      <x:c r="B6745" s="0">
        <x:f>'Historical Trades'!B6745</x:f>
      </x:c>
      <x:c r="C6745" s="23">
        <x:f>'Historical Trades'!C6745</x:f>
      </x:c>
      <x:c r="D6745" s="0">
        <x:f>'Historical Trades'!D6745</x:f>
      </x:c>
      <x:c r="E6745" s="23">
        <x:f>'Historical Trades'!E6745</x:f>
      </x:c>
      <x:c r="F6745" s="0">
        <x:f>'Historical Trades'!F6745</x:f>
      </x:c>
      <x:c r="G6745" s="0">
        <x:f>'Historical Trades'!G6745</x:f>
      </x:c>
      <x:c r="H6745" s="0">
        <x:f>'Historical Trades'!H6745</x:f>
      </x:c>
      <x:c r="I6745" s="0">
        <x:f>'Historical Trades'!I6745</x:f>
      </x:c>
      <x:c r="J6745" s="0">
        <x:f>'Historical Trades'!J6745</x:f>
      </x:c>
      <x:c r="K6745" s="0">
        <x:f>'Historical Trades'!K6745</x:f>
      </x:c>
      <x:c r="L6745" s="0">
        <x:f>'Historical Trades'!L6745</x:f>
      </x:c>
      <x:c r="M6745" s="0">
        <x:f>'Historical Trades'!M6745</x:f>
      </x:c>
      <x:c r="N6745" s="0">
        <x:f>CLEAN('Historical Trades'!O6745)</x:f>
      </x:c>
      <x:c r="P6745" s="14">
        <x:f>IF(G6745="sell",M6745,-M6745)</x:f>
      </x:c>
      <x:c r="Q6745" s="14">
        <x:f>VLOOKUP(N6745,'Currency Rates'!$A$3:$C$32,3,0)</x:f>
      </x:c>
      <x:c r="R6745" s="0">
        <x:f>IF(A6745="SPUS",0,IF(A6745="FWD",0,P6745/Q6745))</x:f>
      </x:c>
    </x:row>
    <x:row r="6746" spans="1:19" x14ac:dyDescent="0.3">
      <x:c r="A6746" s="0">
        <x:f>'Historical Trades'!A6746</x:f>
      </x:c>
      <x:c r="B6746" s="0">
        <x:f>'Historical Trades'!B6746</x:f>
      </x:c>
      <x:c r="C6746" s="23">
        <x:f>'Historical Trades'!C6746</x:f>
      </x:c>
      <x:c r="D6746" s="0">
        <x:f>'Historical Trades'!D6746</x:f>
      </x:c>
      <x:c r="E6746" s="23">
        <x:f>'Historical Trades'!E6746</x:f>
      </x:c>
      <x:c r="F6746" s="0">
        <x:f>'Historical Trades'!F6746</x:f>
      </x:c>
      <x:c r="G6746" s="0">
        <x:f>'Historical Trades'!G6746</x:f>
      </x:c>
      <x:c r="H6746" s="0">
        <x:f>'Historical Trades'!H6746</x:f>
      </x:c>
      <x:c r="I6746" s="0">
        <x:f>'Historical Trades'!I6746</x:f>
      </x:c>
      <x:c r="J6746" s="0">
        <x:f>'Historical Trades'!J6746</x:f>
      </x:c>
      <x:c r="K6746" s="0">
        <x:f>'Historical Trades'!K6746</x:f>
      </x:c>
      <x:c r="L6746" s="0">
        <x:f>'Historical Trades'!L6746</x:f>
      </x:c>
      <x:c r="M6746" s="0">
        <x:f>'Historical Trades'!M6746</x:f>
      </x:c>
      <x:c r="N6746" s="0">
        <x:f>CLEAN('Historical Trades'!O6746)</x:f>
      </x:c>
      <x:c r="P6746" s="14">
        <x:f>IF(G6746="sell",M6746,-M6746)</x:f>
      </x:c>
      <x:c r="Q6746" s="14">
        <x:f>VLOOKUP(N6746,'Currency Rates'!$A$3:$C$32,3,0)</x:f>
      </x:c>
      <x:c r="R6746" s="0">
        <x:f>IF(A6746="SPUS",0,IF(A6746="FWD",0,P6746/Q6746))</x:f>
      </x:c>
    </x:row>
    <x:row r="6747" spans="1:19" x14ac:dyDescent="0.3">
      <x:c r="A6747" s="0">
        <x:f>'Historical Trades'!A6747</x:f>
      </x:c>
      <x:c r="B6747" s="0">
        <x:f>'Historical Trades'!B6747</x:f>
      </x:c>
      <x:c r="C6747" s="23">
        <x:f>'Historical Trades'!C6747</x:f>
      </x:c>
      <x:c r="D6747" s="0">
        <x:f>'Historical Trades'!D6747</x:f>
      </x:c>
      <x:c r="E6747" s="23">
        <x:f>'Historical Trades'!E6747</x:f>
      </x:c>
      <x:c r="F6747" s="0">
        <x:f>'Historical Trades'!F6747</x:f>
      </x:c>
      <x:c r="G6747" s="0">
        <x:f>'Historical Trades'!G6747</x:f>
      </x:c>
      <x:c r="H6747" s="0">
        <x:f>'Historical Trades'!H6747</x:f>
      </x:c>
      <x:c r="I6747" s="0">
        <x:f>'Historical Trades'!I6747</x:f>
      </x:c>
      <x:c r="J6747" s="0">
        <x:f>'Historical Trades'!J6747</x:f>
      </x:c>
      <x:c r="K6747" s="0">
        <x:f>'Historical Trades'!K6747</x:f>
      </x:c>
      <x:c r="L6747" s="0">
        <x:f>'Historical Trades'!L6747</x:f>
      </x:c>
      <x:c r="M6747" s="0">
        <x:f>'Historical Trades'!M6747</x:f>
      </x:c>
      <x:c r="N6747" s="0">
        <x:f>CLEAN('Historical Trades'!O6747)</x:f>
      </x:c>
      <x:c r="P6747" s="14">
        <x:f>IF(G6747="sell",M6747,-M6747)</x:f>
      </x:c>
      <x:c r="Q6747" s="14">
        <x:f>VLOOKUP(N6747,'Currency Rates'!$A$3:$C$32,3,0)</x:f>
      </x:c>
      <x:c r="R6747" s="0">
        <x:f>IF(A6747="SPUS",0,IF(A6747="FWD",0,P6747/Q6747))</x:f>
      </x:c>
    </x:row>
    <x:row r="6748" spans="1:19" x14ac:dyDescent="0.3">
      <x:c r="A6748" s="0">
        <x:f>'Historical Trades'!A6748</x:f>
      </x:c>
      <x:c r="B6748" s="0">
        <x:f>'Historical Trades'!B6748</x:f>
      </x:c>
      <x:c r="C6748" s="23">
        <x:f>'Historical Trades'!C6748</x:f>
      </x:c>
      <x:c r="D6748" s="0">
        <x:f>'Historical Trades'!D6748</x:f>
      </x:c>
      <x:c r="E6748" s="23">
        <x:f>'Historical Trades'!E6748</x:f>
      </x:c>
      <x:c r="F6748" s="0">
        <x:f>'Historical Trades'!F6748</x:f>
      </x:c>
      <x:c r="G6748" s="0">
        <x:f>'Historical Trades'!G6748</x:f>
      </x:c>
      <x:c r="H6748" s="0">
        <x:f>'Historical Trades'!H6748</x:f>
      </x:c>
      <x:c r="I6748" s="0">
        <x:f>'Historical Trades'!I6748</x:f>
      </x:c>
      <x:c r="J6748" s="0">
        <x:f>'Historical Trades'!J6748</x:f>
      </x:c>
      <x:c r="K6748" s="0">
        <x:f>'Historical Trades'!K6748</x:f>
      </x:c>
      <x:c r="L6748" s="0">
        <x:f>'Historical Trades'!L6748</x:f>
      </x:c>
      <x:c r="M6748" s="0">
        <x:f>'Historical Trades'!M6748</x:f>
      </x:c>
      <x:c r="N6748" s="0">
        <x:f>CLEAN('Historical Trades'!O6748)</x:f>
      </x:c>
      <x:c r="P6748" s="14">
        <x:f>IF(G6748="sell",M6748,-M6748)</x:f>
      </x:c>
      <x:c r="Q6748" s="14">
        <x:f>VLOOKUP(N6748,'Currency Rates'!$A$3:$C$32,3,0)</x:f>
      </x:c>
      <x:c r="R6748" s="0">
        <x:f>IF(A6748="SPUS",0,IF(A6748="FWD",0,P6748/Q6748))</x:f>
      </x:c>
    </x:row>
    <x:row r="6749" spans="1:19" x14ac:dyDescent="0.3">
      <x:c r="A6749" s="0">
        <x:f>'Historical Trades'!A6749</x:f>
      </x:c>
      <x:c r="B6749" s="0">
        <x:f>'Historical Trades'!B6749</x:f>
      </x:c>
      <x:c r="C6749" s="23">
        <x:f>'Historical Trades'!C6749</x:f>
      </x:c>
      <x:c r="D6749" s="0">
        <x:f>'Historical Trades'!D6749</x:f>
      </x:c>
      <x:c r="E6749" s="23">
        <x:f>'Historical Trades'!E6749</x:f>
      </x:c>
      <x:c r="F6749" s="0">
        <x:f>'Historical Trades'!F6749</x:f>
      </x:c>
      <x:c r="G6749" s="0">
        <x:f>'Historical Trades'!G6749</x:f>
      </x:c>
      <x:c r="H6749" s="0">
        <x:f>'Historical Trades'!H6749</x:f>
      </x:c>
      <x:c r="I6749" s="0">
        <x:f>'Historical Trades'!I6749</x:f>
      </x:c>
      <x:c r="J6749" s="0">
        <x:f>'Historical Trades'!J6749</x:f>
      </x:c>
      <x:c r="K6749" s="0">
        <x:f>'Historical Trades'!K6749</x:f>
      </x:c>
      <x:c r="L6749" s="0">
        <x:f>'Historical Trades'!L6749</x:f>
      </x:c>
      <x:c r="M6749" s="0">
        <x:f>'Historical Trades'!M6749</x:f>
      </x:c>
      <x:c r="N6749" s="0">
        <x:f>CLEAN('Historical Trades'!O6749)</x:f>
      </x:c>
      <x:c r="P6749" s="14">
        <x:f>IF(G6749="sell",M6749,-M6749)</x:f>
      </x:c>
      <x:c r="Q6749" s="14">
        <x:f>VLOOKUP(N6749,'Currency Rates'!$A$3:$C$32,3,0)</x:f>
      </x:c>
      <x:c r="R6749" s="0">
        <x:f>IF(A6749="SPUS",0,IF(A6749="FWD",0,P6749/Q6749))</x:f>
      </x:c>
    </x:row>
    <x:row r="6750" spans="1:19" x14ac:dyDescent="0.3">
      <x:c r="A6750" s="0">
        <x:f>'Historical Trades'!A6750</x:f>
      </x:c>
      <x:c r="B6750" s="0">
        <x:f>'Historical Trades'!B6750</x:f>
      </x:c>
      <x:c r="C6750" s="23">
        <x:f>'Historical Trades'!C6750</x:f>
      </x:c>
      <x:c r="D6750" s="0">
        <x:f>'Historical Trades'!D6750</x:f>
      </x:c>
      <x:c r="E6750" s="23">
        <x:f>'Historical Trades'!E6750</x:f>
      </x:c>
      <x:c r="F6750" s="0">
        <x:f>'Historical Trades'!F6750</x:f>
      </x:c>
      <x:c r="G6750" s="0">
        <x:f>'Historical Trades'!G6750</x:f>
      </x:c>
      <x:c r="H6750" s="0">
        <x:f>'Historical Trades'!H6750</x:f>
      </x:c>
      <x:c r="I6750" s="0">
        <x:f>'Historical Trades'!I6750</x:f>
      </x:c>
      <x:c r="J6750" s="0">
        <x:f>'Historical Trades'!J6750</x:f>
      </x:c>
      <x:c r="K6750" s="0">
        <x:f>'Historical Trades'!K6750</x:f>
      </x:c>
      <x:c r="L6750" s="0">
        <x:f>'Historical Trades'!L6750</x:f>
      </x:c>
      <x:c r="M6750" s="0">
        <x:f>'Historical Trades'!M6750</x:f>
      </x:c>
      <x:c r="N6750" s="0">
        <x:f>CLEAN('Historical Trades'!O6750)</x:f>
      </x:c>
      <x:c r="P6750" s="14">
        <x:f>IF(G6750="sell",M6750,-M6750)</x:f>
      </x:c>
      <x:c r="Q6750" s="14">
        <x:f>VLOOKUP(N6750,'Currency Rates'!$A$3:$C$32,3,0)</x:f>
      </x:c>
      <x:c r="R6750" s="0">
        <x:f>IF(A6750="SPUS",0,IF(A6750="FWD",0,P6750/Q6750))</x:f>
      </x:c>
    </x:row>
    <x:row r="6751" spans="1:19" x14ac:dyDescent="0.3">
      <x:c r="A6751" s="0">
        <x:f>'Historical Trades'!A6751</x:f>
      </x:c>
      <x:c r="B6751" s="0">
        <x:f>'Historical Trades'!B6751</x:f>
      </x:c>
      <x:c r="C6751" s="23">
        <x:f>'Historical Trades'!C6751</x:f>
      </x:c>
      <x:c r="D6751" s="0">
        <x:f>'Historical Trades'!D6751</x:f>
      </x:c>
      <x:c r="E6751" s="23">
        <x:f>'Historical Trades'!E6751</x:f>
      </x:c>
      <x:c r="F6751" s="0">
        <x:f>'Historical Trades'!F6751</x:f>
      </x:c>
      <x:c r="G6751" s="0">
        <x:f>'Historical Trades'!G6751</x:f>
      </x:c>
      <x:c r="H6751" s="0">
        <x:f>'Historical Trades'!H6751</x:f>
      </x:c>
      <x:c r="I6751" s="0">
        <x:f>'Historical Trades'!I6751</x:f>
      </x:c>
      <x:c r="J6751" s="0">
        <x:f>'Historical Trades'!J6751</x:f>
      </x:c>
      <x:c r="K6751" s="0">
        <x:f>'Historical Trades'!K6751</x:f>
      </x:c>
      <x:c r="L6751" s="0">
        <x:f>'Historical Trades'!L6751</x:f>
      </x:c>
      <x:c r="M6751" s="0">
        <x:f>'Historical Trades'!M6751</x:f>
      </x:c>
      <x:c r="N6751" s="0">
        <x:f>CLEAN('Historical Trades'!O6751)</x:f>
      </x:c>
      <x:c r="P6751" s="14">
        <x:f>IF(G6751="sell",M6751,-M6751)</x:f>
      </x:c>
      <x:c r="Q6751" s="14">
        <x:f>VLOOKUP(N6751,'Currency Rates'!$A$3:$C$32,3,0)</x:f>
      </x:c>
      <x:c r="R6751" s="0">
        <x:f>IF(A6751="SPUS",0,IF(A6751="FWD",0,P6751/Q6751))</x:f>
      </x:c>
    </x:row>
    <x:row r="6752" spans="1:19" x14ac:dyDescent="0.3">
      <x:c r="A6752" s="0">
        <x:f>'Historical Trades'!A6752</x:f>
      </x:c>
      <x:c r="B6752" s="0">
        <x:f>'Historical Trades'!B6752</x:f>
      </x:c>
      <x:c r="C6752" s="23">
        <x:f>'Historical Trades'!C6752</x:f>
      </x:c>
      <x:c r="D6752" s="0">
        <x:f>'Historical Trades'!D6752</x:f>
      </x:c>
      <x:c r="E6752" s="23">
        <x:f>'Historical Trades'!E6752</x:f>
      </x:c>
      <x:c r="F6752" s="0">
        <x:f>'Historical Trades'!F6752</x:f>
      </x:c>
      <x:c r="G6752" s="0">
        <x:f>'Historical Trades'!G6752</x:f>
      </x:c>
      <x:c r="H6752" s="0">
        <x:f>'Historical Trades'!H6752</x:f>
      </x:c>
      <x:c r="I6752" s="0">
        <x:f>'Historical Trades'!I6752</x:f>
      </x:c>
      <x:c r="J6752" s="0">
        <x:f>'Historical Trades'!J6752</x:f>
      </x:c>
      <x:c r="K6752" s="0">
        <x:f>'Historical Trades'!K6752</x:f>
      </x:c>
      <x:c r="L6752" s="0">
        <x:f>'Historical Trades'!L6752</x:f>
      </x:c>
      <x:c r="M6752" s="0">
        <x:f>'Historical Trades'!M6752</x:f>
      </x:c>
      <x:c r="N6752" s="0">
        <x:f>CLEAN('Historical Trades'!O6752)</x:f>
      </x:c>
      <x:c r="P6752" s="14">
        <x:f>IF(G6752="sell",M6752,-M6752)</x:f>
      </x:c>
      <x:c r="Q6752" s="14">
        <x:f>VLOOKUP(N6752,'Currency Rates'!$A$3:$C$32,3,0)</x:f>
      </x:c>
      <x:c r="R6752" s="0">
        <x:f>IF(A6752="SPUS",0,IF(A6752="FWD",0,P6752/Q6752))</x:f>
      </x:c>
    </x:row>
    <x:row r="6753" spans="1:19" x14ac:dyDescent="0.3">
      <x:c r="A6753" s="0">
        <x:f>'Historical Trades'!A6753</x:f>
      </x:c>
      <x:c r="B6753" s="0">
        <x:f>'Historical Trades'!B6753</x:f>
      </x:c>
      <x:c r="C6753" s="23">
        <x:f>'Historical Trades'!C6753</x:f>
      </x:c>
      <x:c r="D6753" s="0">
        <x:f>'Historical Trades'!D6753</x:f>
      </x:c>
      <x:c r="E6753" s="23">
        <x:f>'Historical Trades'!E6753</x:f>
      </x:c>
      <x:c r="F6753" s="0">
        <x:f>'Historical Trades'!F6753</x:f>
      </x:c>
      <x:c r="G6753" s="0">
        <x:f>'Historical Trades'!G6753</x:f>
      </x:c>
      <x:c r="H6753" s="0">
        <x:f>'Historical Trades'!H6753</x:f>
      </x:c>
      <x:c r="I6753" s="0">
        <x:f>'Historical Trades'!I6753</x:f>
      </x:c>
      <x:c r="J6753" s="0">
        <x:f>'Historical Trades'!J6753</x:f>
      </x:c>
      <x:c r="K6753" s="0">
        <x:f>'Historical Trades'!K6753</x:f>
      </x:c>
      <x:c r="L6753" s="0">
        <x:f>'Historical Trades'!L6753</x:f>
      </x:c>
      <x:c r="M6753" s="0">
        <x:f>'Historical Trades'!M6753</x:f>
      </x:c>
      <x:c r="N6753" s="0">
        <x:f>CLEAN('Historical Trades'!O6753)</x:f>
      </x:c>
      <x:c r="P6753" s="14">
        <x:f>IF(G6753="sell",M6753,-M6753)</x:f>
      </x:c>
      <x:c r="Q6753" s="14">
        <x:f>VLOOKUP(N6753,'Currency Rates'!$A$3:$C$32,3,0)</x:f>
      </x:c>
      <x:c r="R6753" s="0">
        <x:f>IF(A6753="SPUS",0,IF(A6753="FWD",0,P6753/Q6753))</x:f>
      </x:c>
    </x:row>
    <x:row r="6754" spans="1:19" x14ac:dyDescent="0.3">
      <x:c r="A6754" s="0">
        <x:f>'Historical Trades'!A6754</x:f>
      </x:c>
      <x:c r="B6754" s="0">
        <x:f>'Historical Trades'!B6754</x:f>
      </x:c>
      <x:c r="C6754" s="23">
        <x:f>'Historical Trades'!C6754</x:f>
      </x:c>
      <x:c r="D6754" s="0">
        <x:f>'Historical Trades'!D6754</x:f>
      </x:c>
      <x:c r="E6754" s="23">
        <x:f>'Historical Trades'!E6754</x:f>
      </x:c>
      <x:c r="F6754" s="0">
        <x:f>'Historical Trades'!F6754</x:f>
      </x:c>
      <x:c r="G6754" s="0">
        <x:f>'Historical Trades'!G6754</x:f>
      </x:c>
      <x:c r="H6754" s="0">
        <x:f>'Historical Trades'!H6754</x:f>
      </x:c>
      <x:c r="I6754" s="0">
        <x:f>'Historical Trades'!I6754</x:f>
      </x:c>
      <x:c r="J6754" s="0">
        <x:f>'Historical Trades'!J6754</x:f>
      </x:c>
      <x:c r="K6754" s="0">
        <x:f>'Historical Trades'!K6754</x:f>
      </x:c>
      <x:c r="L6754" s="0">
        <x:f>'Historical Trades'!L6754</x:f>
      </x:c>
      <x:c r="M6754" s="0">
        <x:f>'Historical Trades'!M6754</x:f>
      </x:c>
      <x:c r="N6754" s="0">
        <x:f>CLEAN('Historical Trades'!O6754)</x:f>
      </x:c>
      <x:c r="P6754" s="14">
        <x:f>IF(G6754="sell",M6754,-M6754)</x:f>
      </x:c>
      <x:c r="Q6754" s="14">
        <x:f>VLOOKUP(N6754,'Currency Rates'!$A$3:$C$32,3,0)</x:f>
      </x:c>
      <x:c r="R6754" s="0">
        <x:f>IF(A6754="SPUS",0,IF(A6754="FWD",0,P6754/Q6754))</x:f>
      </x:c>
    </x:row>
    <x:row r="6755" spans="1:19" x14ac:dyDescent="0.3">
      <x:c r="A6755" s="0">
        <x:f>'Historical Trades'!A6755</x:f>
      </x:c>
      <x:c r="B6755" s="0">
        <x:f>'Historical Trades'!B6755</x:f>
      </x:c>
      <x:c r="C6755" s="23">
        <x:f>'Historical Trades'!C6755</x:f>
      </x:c>
      <x:c r="D6755" s="0">
        <x:f>'Historical Trades'!D6755</x:f>
      </x:c>
      <x:c r="E6755" s="23">
        <x:f>'Historical Trades'!E6755</x:f>
      </x:c>
      <x:c r="F6755" s="0">
        <x:f>'Historical Trades'!F6755</x:f>
      </x:c>
      <x:c r="G6755" s="0">
        <x:f>'Historical Trades'!G6755</x:f>
      </x:c>
      <x:c r="H6755" s="0">
        <x:f>'Historical Trades'!H6755</x:f>
      </x:c>
      <x:c r="I6755" s="0">
        <x:f>'Historical Trades'!I6755</x:f>
      </x:c>
      <x:c r="J6755" s="0">
        <x:f>'Historical Trades'!J6755</x:f>
      </x:c>
      <x:c r="K6755" s="0">
        <x:f>'Historical Trades'!K6755</x:f>
      </x:c>
      <x:c r="L6755" s="0">
        <x:f>'Historical Trades'!L6755</x:f>
      </x:c>
      <x:c r="M6755" s="0">
        <x:f>'Historical Trades'!M6755</x:f>
      </x:c>
      <x:c r="N6755" s="0">
        <x:f>CLEAN('Historical Trades'!O6755)</x:f>
      </x:c>
      <x:c r="P6755" s="14">
        <x:f>IF(G6755="sell",M6755,-M6755)</x:f>
      </x:c>
      <x:c r="Q6755" s="14">
        <x:f>VLOOKUP(N6755,'Currency Rates'!$A$3:$C$32,3,0)</x:f>
      </x:c>
      <x:c r="R6755" s="0">
        <x:f>IF(A6755="SPUS",0,IF(A6755="FWD",0,P6755/Q6755))</x:f>
      </x:c>
    </x:row>
    <x:row r="6756" spans="1:19" x14ac:dyDescent="0.3">
      <x:c r="A6756" s="0">
        <x:f>'Historical Trades'!A6756</x:f>
      </x:c>
      <x:c r="B6756" s="0">
        <x:f>'Historical Trades'!B6756</x:f>
      </x:c>
      <x:c r="C6756" s="23">
        <x:f>'Historical Trades'!C6756</x:f>
      </x:c>
      <x:c r="D6756" s="0">
        <x:f>'Historical Trades'!D6756</x:f>
      </x:c>
      <x:c r="E6756" s="23">
        <x:f>'Historical Trades'!E6756</x:f>
      </x:c>
      <x:c r="F6756" s="0">
        <x:f>'Historical Trades'!F6756</x:f>
      </x:c>
      <x:c r="G6756" s="0">
        <x:f>'Historical Trades'!G6756</x:f>
      </x:c>
      <x:c r="H6756" s="0">
        <x:f>'Historical Trades'!H6756</x:f>
      </x:c>
      <x:c r="I6756" s="0">
        <x:f>'Historical Trades'!I6756</x:f>
      </x:c>
      <x:c r="J6756" s="0">
        <x:f>'Historical Trades'!J6756</x:f>
      </x:c>
      <x:c r="K6756" s="0">
        <x:f>'Historical Trades'!K6756</x:f>
      </x:c>
      <x:c r="L6756" s="0">
        <x:f>'Historical Trades'!L6756</x:f>
      </x:c>
      <x:c r="M6756" s="0">
        <x:f>'Historical Trades'!M6756</x:f>
      </x:c>
      <x:c r="N6756" s="0">
        <x:f>CLEAN('Historical Trades'!O6756)</x:f>
      </x:c>
      <x:c r="P6756" s="14">
        <x:f>IF(G6756="sell",M6756,-M6756)</x:f>
      </x:c>
      <x:c r="Q6756" s="14">
        <x:f>VLOOKUP(N6756,'Currency Rates'!$A$3:$C$32,3,0)</x:f>
      </x:c>
      <x:c r="R6756" s="0">
        <x:f>IF(A6756="SPUS",0,IF(A6756="FWD",0,P6756/Q6756))</x:f>
      </x:c>
    </x:row>
    <x:row r="6757" spans="1:19" x14ac:dyDescent="0.3">
      <x:c r="A6757" s="0">
        <x:f>'Historical Trades'!A6757</x:f>
      </x:c>
      <x:c r="B6757" s="0">
        <x:f>'Historical Trades'!B6757</x:f>
      </x:c>
      <x:c r="C6757" s="23">
        <x:f>'Historical Trades'!C6757</x:f>
      </x:c>
      <x:c r="D6757" s="0">
        <x:f>'Historical Trades'!D6757</x:f>
      </x:c>
      <x:c r="E6757" s="23">
        <x:f>'Historical Trades'!E6757</x:f>
      </x:c>
      <x:c r="F6757" s="0">
        <x:f>'Historical Trades'!F6757</x:f>
      </x:c>
      <x:c r="G6757" s="0">
        <x:f>'Historical Trades'!G6757</x:f>
      </x:c>
      <x:c r="H6757" s="0">
        <x:f>'Historical Trades'!H6757</x:f>
      </x:c>
      <x:c r="I6757" s="0">
        <x:f>'Historical Trades'!I6757</x:f>
      </x:c>
      <x:c r="J6757" s="0">
        <x:f>'Historical Trades'!J6757</x:f>
      </x:c>
      <x:c r="K6757" s="0">
        <x:f>'Historical Trades'!K6757</x:f>
      </x:c>
      <x:c r="L6757" s="0">
        <x:f>'Historical Trades'!L6757</x:f>
      </x:c>
      <x:c r="M6757" s="0">
        <x:f>'Historical Trades'!M6757</x:f>
      </x:c>
      <x:c r="N6757" s="0">
        <x:f>CLEAN('Historical Trades'!O6757)</x:f>
      </x:c>
      <x:c r="P6757" s="14">
        <x:f>IF(G6757="sell",M6757,-M6757)</x:f>
      </x:c>
      <x:c r="Q6757" s="14">
        <x:f>VLOOKUP(N6757,'Currency Rates'!$A$3:$C$32,3,0)</x:f>
      </x:c>
      <x:c r="R6757" s="0">
        <x:f>IF(A6757="SPUS",0,IF(A6757="FWD",0,P6757/Q6757))</x:f>
      </x:c>
    </x:row>
    <x:row r="6758" spans="1:19" x14ac:dyDescent="0.3">
      <x:c r="A6758" s="0">
        <x:f>'Historical Trades'!A6758</x:f>
      </x:c>
      <x:c r="B6758" s="0">
        <x:f>'Historical Trades'!B6758</x:f>
      </x:c>
      <x:c r="C6758" s="23">
        <x:f>'Historical Trades'!C6758</x:f>
      </x:c>
      <x:c r="D6758" s="0">
        <x:f>'Historical Trades'!D6758</x:f>
      </x:c>
      <x:c r="E6758" s="23">
        <x:f>'Historical Trades'!E6758</x:f>
      </x:c>
      <x:c r="F6758" s="0">
        <x:f>'Historical Trades'!F6758</x:f>
      </x:c>
      <x:c r="G6758" s="0">
        <x:f>'Historical Trades'!G6758</x:f>
      </x:c>
      <x:c r="H6758" s="0">
        <x:f>'Historical Trades'!H6758</x:f>
      </x:c>
      <x:c r="I6758" s="0">
        <x:f>'Historical Trades'!I6758</x:f>
      </x:c>
      <x:c r="J6758" s="0">
        <x:f>'Historical Trades'!J6758</x:f>
      </x:c>
      <x:c r="K6758" s="0">
        <x:f>'Historical Trades'!K6758</x:f>
      </x:c>
      <x:c r="L6758" s="0">
        <x:f>'Historical Trades'!L6758</x:f>
      </x:c>
      <x:c r="M6758" s="0">
        <x:f>'Historical Trades'!M6758</x:f>
      </x:c>
      <x:c r="N6758" s="0">
        <x:f>CLEAN('Historical Trades'!O6758)</x:f>
      </x:c>
      <x:c r="P6758" s="14">
        <x:f>IF(G6758="sell",M6758,-M6758)</x:f>
      </x:c>
      <x:c r="Q6758" s="14">
        <x:f>VLOOKUP(N6758,'Currency Rates'!$A$3:$C$32,3,0)</x:f>
      </x:c>
      <x:c r="R6758" s="0">
        <x:f>IF(A6758="SPUS",0,IF(A6758="FWD",0,P6758/Q6758))</x:f>
      </x:c>
    </x:row>
    <x:row r="6759" spans="1:19" x14ac:dyDescent="0.3">
      <x:c r="A6759" s="0">
        <x:f>'Historical Trades'!A6759</x:f>
      </x:c>
      <x:c r="B6759" s="0">
        <x:f>'Historical Trades'!B6759</x:f>
      </x:c>
      <x:c r="C6759" s="23">
        <x:f>'Historical Trades'!C6759</x:f>
      </x:c>
      <x:c r="D6759" s="0">
        <x:f>'Historical Trades'!D6759</x:f>
      </x:c>
      <x:c r="E6759" s="23">
        <x:f>'Historical Trades'!E6759</x:f>
      </x:c>
      <x:c r="F6759" s="0">
        <x:f>'Historical Trades'!F6759</x:f>
      </x:c>
      <x:c r="G6759" s="0">
        <x:f>'Historical Trades'!G6759</x:f>
      </x:c>
      <x:c r="H6759" s="0">
        <x:f>'Historical Trades'!H6759</x:f>
      </x:c>
      <x:c r="I6759" s="0">
        <x:f>'Historical Trades'!I6759</x:f>
      </x:c>
      <x:c r="J6759" s="0">
        <x:f>'Historical Trades'!J6759</x:f>
      </x:c>
      <x:c r="K6759" s="0">
        <x:f>'Historical Trades'!K6759</x:f>
      </x:c>
      <x:c r="L6759" s="0">
        <x:f>'Historical Trades'!L6759</x:f>
      </x:c>
      <x:c r="M6759" s="0">
        <x:f>'Historical Trades'!M6759</x:f>
      </x:c>
      <x:c r="N6759" s="0">
        <x:f>CLEAN('Historical Trades'!O6759)</x:f>
      </x:c>
      <x:c r="P6759" s="14">
        <x:f>IF(G6759="sell",M6759,-M6759)</x:f>
      </x:c>
      <x:c r="Q6759" s="14">
        <x:f>VLOOKUP(N6759,'Currency Rates'!$A$3:$C$32,3,0)</x:f>
      </x:c>
      <x:c r="R6759" s="0">
        <x:f>IF(A6759="SPUS",0,IF(A6759="FWD",0,P6759/Q6759))</x:f>
      </x:c>
    </x:row>
    <x:row r="6760" spans="1:19" x14ac:dyDescent="0.3">
      <x:c r="A6760" s="0">
        <x:f>'Historical Trades'!A6760</x:f>
      </x:c>
      <x:c r="B6760" s="0">
        <x:f>'Historical Trades'!B6760</x:f>
      </x:c>
      <x:c r="C6760" s="23">
        <x:f>'Historical Trades'!C6760</x:f>
      </x:c>
      <x:c r="D6760" s="0">
        <x:f>'Historical Trades'!D6760</x:f>
      </x:c>
      <x:c r="E6760" s="23">
        <x:f>'Historical Trades'!E6760</x:f>
      </x:c>
      <x:c r="F6760" s="0">
        <x:f>'Historical Trades'!F6760</x:f>
      </x:c>
      <x:c r="G6760" s="0">
        <x:f>'Historical Trades'!G6760</x:f>
      </x:c>
      <x:c r="H6760" s="0">
        <x:f>'Historical Trades'!H6760</x:f>
      </x:c>
      <x:c r="I6760" s="0">
        <x:f>'Historical Trades'!I6760</x:f>
      </x:c>
      <x:c r="J6760" s="0">
        <x:f>'Historical Trades'!J6760</x:f>
      </x:c>
      <x:c r="K6760" s="0">
        <x:f>'Historical Trades'!K6760</x:f>
      </x:c>
      <x:c r="L6760" s="0">
        <x:f>'Historical Trades'!L6760</x:f>
      </x:c>
      <x:c r="M6760" s="0">
        <x:f>'Historical Trades'!M6760</x:f>
      </x:c>
      <x:c r="N6760" s="0">
        <x:f>CLEAN('Historical Trades'!O6760)</x:f>
      </x:c>
      <x:c r="P6760" s="14">
        <x:f>IF(G6760="sell",M6760,-M6760)</x:f>
      </x:c>
      <x:c r="Q6760" s="14">
        <x:f>VLOOKUP(N6760,'Currency Rates'!$A$3:$C$32,3,0)</x:f>
      </x:c>
      <x:c r="R6760" s="0">
        <x:f>IF(A6760="SPUS",0,IF(A6760="FWD",0,P6760/Q6760))</x:f>
      </x:c>
    </x:row>
    <x:row r="6761" spans="1:19" x14ac:dyDescent="0.3">
      <x:c r="A6761" s="0">
        <x:f>'Historical Trades'!A6761</x:f>
      </x:c>
      <x:c r="B6761" s="0">
        <x:f>'Historical Trades'!B6761</x:f>
      </x:c>
      <x:c r="C6761" s="23">
        <x:f>'Historical Trades'!C6761</x:f>
      </x:c>
      <x:c r="D6761" s="0">
        <x:f>'Historical Trades'!D6761</x:f>
      </x:c>
      <x:c r="E6761" s="23">
        <x:f>'Historical Trades'!E6761</x:f>
      </x:c>
      <x:c r="F6761" s="0">
        <x:f>'Historical Trades'!F6761</x:f>
      </x:c>
      <x:c r="G6761" s="0">
        <x:f>'Historical Trades'!G6761</x:f>
      </x:c>
      <x:c r="H6761" s="0">
        <x:f>'Historical Trades'!H6761</x:f>
      </x:c>
      <x:c r="I6761" s="0">
        <x:f>'Historical Trades'!I6761</x:f>
      </x:c>
      <x:c r="J6761" s="0">
        <x:f>'Historical Trades'!J6761</x:f>
      </x:c>
      <x:c r="K6761" s="0">
        <x:f>'Historical Trades'!K6761</x:f>
      </x:c>
      <x:c r="L6761" s="0">
        <x:f>'Historical Trades'!L6761</x:f>
      </x:c>
      <x:c r="M6761" s="0">
        <x:f>'Historical Trades'!M6761</x:f>
      </x:c>
      <x:c r="N6761" s="0">
        <x:f>CLEAN('Historical Trades'!O6761)</x:f>
      </x:c>
      <x:c r="P6761" s="14">
        <x:f>IF(G6761="sell",M6761,-M6761)</x:f>
      </x:c>
      <x:c r="Q6761" s="14">
        <x:f>VLOOKUP(N6761,'Currency Rates'!$A$3:$C$32,3,0)</x:f>
      </x:c>
      <x:c r="R6761" s="0">
        <x:f>IF(A6761="SPUS",0,IF(A6761="FWD",0,P6761/Q6761))</x:f>
      </x:c>
    </x:row>
    <x:row r="6762" spans="1:19" x14ac:dyDescent="0.3">
      <x:c r="A6762" s="0">
        <x:f>'Historical Trades'!A6762</x:f>
      </x:c>
      <x:c r="B6762" s="0">
        <x:f>'Historical Trades'!B6762</x:f>
      </x:c>
      <x:c r="C6762" s="23">
        <x:f>'Historical Trades'!C6762</x:f>
      </x:c>
      <x:c r="D6762" s="0">
        <x:f>'Historical Trades'!D6762</x:f>
      </x:c>
      <x:c r="E6762" s="23">
        <x:f>'Historical Trades'!E6762</x:f>
      </x:c>
      <x:c r="F6762" s="0">
        <x:f>'Historical Trades'!F6762</x:f>
      </x:c>
      <x:c r="G6762" s="0">
        <x:f>'Historical Trades'!G6762</x:f>
      </x:c>
      <x:c r="H6762" s="0">
        <x:f>'Historical Trades'!H6762</x:f>
      </x:c>
      <x:c r="I6762" s="0">
        <x:f>'Historical Trades'!I6762</x:f>
      </x:c>
      <x:c r="J6762" s="0">
        <x:f>'Historical Trades'!J6762</x:f>
      </x:c>
      <x:c r="K6762" s="0">
        <x:f>'Historical Trades'!K6762</x:f>
      </x:c>
      <x:c r="L6762" s="0">
        <x:f>'Historical Trades'!L6762</x:f>
      </x:c>
      <x:c r="M6762" s="0">
        <x:f>'Historical Trades'!M6762</x:f>
      </x:c>
      <x:c r="N6762" s="0">
        <x:f>CLEAN('Historical Trades'!O6762)</x:f>
      </x:c>
      <x:c r="P6762" s="14">
        <x:f>IF(G6762="sell",M6762,-M6762)</x:f>
      </x:c>
      <x:c r="Q6762" s="14">
        <x:f>VLOOKUP(N6762,'Currency Rates'!$A$3:$C$32,3,0)</x:f>
      </x:c>
      <x:c r="R6762" s="0">
        <x:f>IF(A6762="SPUS",0,IF(A6762="FWD",0,P6762/Q6762))</x:f>
      </x:c>
    </x:row>
    <x:row r="6763" spans="1:19" x14ac:dyDescent="0.3">
      <x:c r="A6763" s="0">
        <x:f>'Historical Trades'!A6763</x:f>
      </x:c>
      <x:c r="B6763" s="0">
        <x:f>'Historical Trades'!B6763</x:f>
      </x:c>
      <x:c r="C6763" s="23">
        <x:f>'Historical Trades'!C6763</x:f>
      </x:c>
      <x:c r="D6763" s="0">
        <x:f>'Historical Trades'!D6763</x:f>
      </x:c>
      <x:c r="E6763" s="23">
        <x:f>'Historical Trades'!E6763</x:f>
      </x:c>
      <x:c r="F6763" s="0">
        <x:f>'Historical Trades'!F6763</x:f>
      </x:c>
      <x:c r="G6763" s="0">
        <x:f>'Historical Trades'!G6763</x:f>
      </x:c>
      <x:c r="H6763" s="0">
        <x:f>'Historical Trades'!H6763</x:f>
      </x:c>
      <x:c r="I6763" s="0">
        <x:f>'Historical Trades'!I6763</x:f>
      </x:c>
      <x:c r="J6763" s="0">
        <x:f>'Historical Trades'!J6763</x:f>
      </x:c>
      <x:c r="K6763" s="0">
        <x:f>'Historical Trades'!K6763</x:f>
      </x:c>
      <x:c r="L6763" s="0">
        <x:f>'Historical Trades'!L6763</x:f>
      </x:c>
      <x:c r="M6763" s="0">
        <x:f>'Historical Trades'!M6763</x:f>
      </x:c>
      <x:c r="N6763" s="0">
        <x:f>CLEAN('Historical Trades'!O6763)</x:f>
      </x:c>
      <x:c r="P6763" s="14">
        <x:f>IF(G6763="sell",M6763,-M6763)</x:f>
      </x:c>
      <x:c r="Q6763" s="14">
        <x:f>VLOOKUP(N6763,'Currency Rates'!$A$3:$C$32,3,0)</x:f>
      </x:c>
      <x:c r="R6763" s="0">
        <x:f>IF(A6763="SPUS",0,IF(A6763="FWD",0,P6763/Q6763))</x:f>
      </x:c>
    </x:row>
    <x:row r="6764" spans="1:19" x14ac:dyDescent="0.3">
      <x:c r="A6764" s="0">
        <x:f>'Historical Trades'!A6764</x:f>
      </x:c>
      <x:c r="B6764" s="0">
        <x:f>'Historical Trades'!B6764</x:f>
      </x:c>
      <x:c r="C6764" s="23">
        <x:f>'Historical Trades'!C6764</x:f>
      </x:c>
      <x:c r="D6764" s="0">
        <x:f>'Historical Trades'!D6764</x:f>
      </x:c>
      <x:c r="E6764" s="23">
        <x:f>'Historical Trades'!E6764</x:f>
      </x:c>
      <x:c r="F6764" s="0">
        <x:f>'Historical Trades'!F6764</x:f>
      </x:c>
      <x:c r="G6764" s="0">
        <x:f>'Historical Trades'!G6764</x:f>
      </x:c>
      <x:c r="H6764" s="0">
        <x:f>'Historical Trades'!H6764</x:f>
      </x:c>
      <x:c r="I6764" s="0">
        <x:f>'Historical Trades'!I6764</x:f>
      </x:c>
      <x:c r="J6764" s="0">
        <x:f>'Historical Trades'!J6764</x:f>
      </x:c>
      <x:c r="K6764" s="0">
        <x:f>'Historical Trades'!K6764</x:f>
      </x:c>
      <x:c r="L6764" s="0">
        <x:f>'Historical Trades'!L6764</x:f>
      </x:c>
      <x:c r="M6764" s="0">
        <x:f>'Historical Trades'!M6764</x:f>
      </x:c>
      <x:c r="N6764" s="0">
        <x:f>CLEAN('Historical Trades'!O6764)</x:f>
      </x:c>
      <x:c r="P6764" s="14">
        <x:f>IF(G6764="sell",M6764,-M6764)</x:f>
      </x:c>
      <x:c r="Q6764" s="14">
        <x:f>VLOOKUP(N6764,'Currency Rates'!$A$3:$C$32,3,0)</x:f>
      </x:c>
      <x:c r="R6764" s="0">
        <x:f>IF(A6764="SPUS",0,IF(A6764="FWD",0,P6764/Q6764))</x:f>
      </x:c>
    </x:row>
    <x:row r="6765" spans="1:19" x14ac:dyDescent="0.3">
      <x:c r="A6765" s="0">
        <x:f>'Historical Trades'!A6765</x:f>
      </x:c>
      <x:c r="B6765" s="0">
        <x:f>'Historical Trades'!B6765</x:f>
      </x:c>
      <x:c r="C6765" s="23">
        <x:f>'Historical Trades'!C6765</x:f>
      </x:c>
      <x:c r="D6765" s="0">
        <x:f>'Historical Trades'!D6765</x:f>
      </x:c>
      <x:c r="E6765" s="23">
        <x:f>'Historical Trades'!E6765</x:f>
      </x:c>
      <x:c r="F6765" s="0">
        <x:f>'Historical Trades'!F6765</x:f>
      </x:c>
      <x:c r="G6765" s="0">
        <x:f>'Historical Trades'!G6765</x:f>
      </x:c>
      <x:c r="H6765" s="0">
        <x:f>'Historical Trades'!H6765</x:f>
      </x:c>
      <x:c r="I6765" s="0">
        <x:f>'Historical Trades'!I6765</x:f>
      </x:c>
      <x:c r="J6765" s="0">
        <x:f>'Historical Trades'!J6765</x:f>
      </x:c>
      <x:c r="K6765" s="0">
        <x:f>'Historical Trades'!K6765</x:f>
      </x:c>
      <x:c r="L6765" s="0">
        <x:f>'Historical Trades'!L6765</x:f>
      </x:c>
      <x:c r="M6765" s="0">
        <x:f>'Historical Trades'!M6765</x:f>
      </x:c>
      <x:c r="N6765" s="0">
        <x:f>CLEAN('Historical Trades'!O6765)</x:f>
      </x:c>
      <x:c r="P6765" s="14">
        <x:f>IF(G6765="sell",M6765,-M6765)</x:f>
      </x:c>
      <x:c r="Q6765" s="14">
        <x:f>VLOOKUP(N6765,'Currency Rates'!$A$3:$C$32,3,0)</x:f>
      </x:c>
      <x:c r="R6765" s="0">
        <x:f>IF(A6765="SPUS",0,IF(A6765="FWD",0,P6765/Q6765))</x:f>
      </x:c>
    </x:row>
    <x:row r="6766" spans="1:19" x14ac:dyDescent="0.3">
      <x:c r="A6766" s="0">
        <x:f>'Historical Trades'!A6766</x:f>
      </x:c>
      <x:c r="B6766" s="0">
        <x:f>'Historical Trades'!B6766</x:f>
      </x:c>
      <x:c r="C6766" s="23">
        <x:f>'Historical Trades'!C6766</x:f>
      </x:c>
      <x:c r="D6766" s="0">
        <x:f>'Historical Trades'!D6766</x:f>
      </x:c>
      <x:c r="E6766" s="23">
        <x:f>'Historical Trades'!E6766</x:f>
      </x:c>
      <x:c r="F6766" s="0">
        <x:f>'Historical Trades'!F6766</x:f>
      </x:c>
      <x:c r="G6766" s="0">
        <x:f>'Historical Trades'!G6766</x:f>
      </x:c>
      <x:c r="H6766" s="0">
        <x:f>'Historical Trades'!H6766</x:f>
      </x:c>
      <x:c r="I6766" s="0">
        <x:f>'Historical Trades'!I6766</x:f>
      </x:c>
      <x:c r="J6766" s="0">
        <x:f>'Historical Trades'!J6766</x:f>
      </x:c>
      <x:c r="K6766" s="0">
        <x:f>'Historical Trades'!K6766</x:f>
      </x:c>
      <x:c r="L6766" s="0">
        <x:f>'Historical Trades'!L6766</x:f>
      </x:c>
      <x:c r="M6766" s="0">
        <x:f>'Historical Trades'!M6766</x:f>
      </x:c>
      <x:c r="N6766" s="0">
        <x:f>CLEAN('Historical Trades'!O6766)</x:f>
      </x:c>
      <x:c r="P6766" s="14">
        <x:f>IF(G6766="sell",M6766,-M6766)</x:f>
      </x:c>
      <x:c r="Q6766" s="14">
        <x:f>VLOOKUP(N6766,'Currency Rates'!$A$3:$C$32,3,0)</x:f>
      </x:c>
      <x:c r="R6766" s="0">
        <x:f>IF(A6766="SPUS",0,IF(A6766="FWD",0,P6766/Q6766))</x:f>
      </x:c>
    </x:row>
    <x:row r="6767" spans="1:19" x14ac:dyDescent="0.3">
      <x:c r="A6767" s="0">
        <x:f>'Historical Trades'!A6767</x:f>
      </x:c>
      <x:c r="B6767" s="0">
        <x:f>'Historical Trades'!B6767</x:f>
      </x:c>
      <x:c r="C6767" s="23">
        <x:f>'Historical Trades'!C6767</x:f>
      </x:c>
      <x:c r="D6767" s="0">
        <x:f>'Historical Trades'!D6767</x:f>
      </x:c>
      <x:c r="E6767" s="23">
        <x:f>'Historical Trades'!E6767</x:f>
      </x:c>
      <x:c r="F6767" s="0">
        <x:f>'Historical Trades'!F6767</x:f>
      </x:c>
      <x:c r="G6767" s="0">
        <x:f>'Historical Trades'!G6767</x:f>
      </x:c>
      <x:c r="H6767" s="0">
        <x:f>'Historical Trades'!H6767</x:f>
      </x:c>
      <x:c r="I6767" s="0">
        <x:f>'Historical Trades'!I6767</x:f>
      </x:c>
      <x:c r="J6767" s="0">
        <x:f>'Historical Trades'!J6767</x:f>
      </x:c>
      <x:c r="K6767" s="0">
        <x:f>'Historical Trades'!K6767</x:f>
      </x:c>
      <x:c r="L6767" s="0">
        <x:f>'Historical Trades'!L6767</x:f>
      </x:c>
      <x:c r="M6767" s="0">
        <x:f>'Historical Trades'!M6767</x:f>
      </x:c>
      <x:c r="N6767" s="0">
        <x:f>CLEAN('Historical Trades'!O6767)</x:f>
      </x:c>
      <x:c r="P6767" s="14">
        <x:f>IF(G6767="sell",M6767,-M6767)</x:f>
      </x:c>
      <x:c r="Q6767" s="14">
        <x:f>VLOOKUP(N6767,'Currency Rates'!$A$3:$C$32,3,0)</x:f>
      </x:c>
      <x:c r="R6767" s="0">
        <x:f>IF(A6767="SPUS",0,IF(A6767="FWD",0,P6767/Q6767))</x:f>
      </x:c>
    </x:row>
    <x:row r="6768" spans="1:19" x14ac:dyDescent="0.3">
      <x:c r="A6768" s="0">
        <x:f>'Historical Trades'!A6768</x:f>
      </x:c>
      <x:c r="B6768" s="0">
        <x:f>'Historical Trades'!B6768</x:f>
      </x:c>
      <x:c r="C6768" s="23">
        <x:f>'Historical Trades'!C6768</x:f>
      </x:c>
      <x:c r="D6768" s="0">
        <x:f>'Historical Trades'!D6768</x:f>
      </x:c>
      <x:c r="E6768" s="23">
        <x:f>'Historical Trades'!E6768</x:f>
      </x:c>
      <x:c r="F6768" s="0">
        <x:f>'Historical Trades'!F6768</x:f>
      </x:c>
      <x:c r="G6768" s="0">
        <x:f>'Historical Trades'!G6768</x:f>
      </x:c>
      <x:c r="H6768" s="0">
        <x:f>'Historical Trades'!H6768</x:f>
      </x:c>
      <x:c r="I6768" s="0">
        <x:f>'Historical Trades'!I6768</x:f>
      </x:c>
      <x:c r="J6768" s="0">
        <x:f>'Historical Trades'!J6768</x:f>
      </x:c>
      <x:c r="K6768" s="0">
        <x:f>'Historical Trades'!K6768</x:f>
      </x:c>
      <x:c r="L6768" s="0">
        <x:f>'Historical Trades'!L6768</x:f>
      </x:c>
      <x:c r="M6768" s="0">
        <x:f>'Historical Trades'!M6768</x:f>
      </x:c>
      <x:c r="N6768" s="0">
        <x:f>CLEAN('Historical Trades'!O6768)</x:f>
      </x:c>
      <x:c r="P6768" s="14">
        <x:f>IF(G6768="sell",M6768,-M6768)</x:f>
      </x:c>
      <x:c r="Q6768" s="14">
        <x:f>VLOOKUP(N6768,'Currency Rates'!$A$3:$C$32,3,0)</x:f>
      </x:c>
      <x:c r="R6768" s="0">
        <x:f>IF(A6768="SPUS",0,IF(A6768="FWD",0,P6768/Q6768))</x:f>
      </x:c>
    </x:row>
    <x:row r="6769" spans="1:19" x14ac:dyDescent="0.3">
      <x:c r="A6769" s="0">
        <x:f>'Historical Trades'!A6769</x:f>
      </x:c>
      <x:c r="B6769" s="0">
        <x:f>'Historical Trades'!B6769</x:f>
      </x:c>
      <x:c r="C6769" s="23">
        <x:f>'Historical Trades'!C6769</x:f>
      </x:c>
      <x:c r="D6769" s="0">
        <x:f>'Historical Trades'!D6769</x:f>
      </x:c>
      <x:c r="E6769" s="23">
        <x:f>'Historical Trades'!E6769</x:f>
      </x:c>
      <x:c r="F6769" s="0">
        <x:f>'Historical Trades'!F6769</x:f>
      </x:c>
      <x:c r="G6769" s="0">
        <x:f>'Historical Trades'!G6769</x:f>
      </x:c>
      <x:c r="H6769" s="0">
        <x:f>'Historical Trades'!H6769</x:f>
      </x:c>
      <x:c r="I6769" s="0">
        <x:f>'Historical Trades'!I6769</x:f>
      </x:c>
      <x:c r="J6769" s="0">
        <x:f>'Historical Trades'!J6769</x:f>
      </x:c>
      <x:c r="K6769" s="0">
        <x:f>'Historical Trades'!K6769</x:f>
      </x:c>
      <x:c r="L6769" s="0">
        <x:f>'Historical Trades'!L6769</x:f>
      </x:c>
      <x:c r="M6769" s="0">
        <x:f>'Historical Trades'!M6769</x:f>
      </x:c>
      <x:c r="N6769" s="0">
        <x:f>CLEAN('Historical Trades'!O6769)</x:f>
      </x:c>
      <x:c r="P6769" s="14">
        <x:f>IF(G6769="sell",M6769,-M6769)</x:f>
      </x:c>
      <x:c r="Q6769" s="14">
        <x:f>VLOOKUP(N6769,'Currency Rates'!$A$3:$C$32,3,0)</x:f>
      </x:c>
      <x:c r="R6769" s="0">
        <x:f>IF(A6769="SPUS",0,IF(A6769="FWD",0,P6769/Q6769))</x:f>
      </x:c>
    </x:row>
    <x:row r="6770" spans="1:19" x14ac:dyDescent="0.3">
      <x:c r="A6770" s="0">
        <x:f>'Historical Trades'!A6770</x:f>
      </x:c>
      <x:c r="B6770" s="0">
        <x:f>'Historical Trades'!B6770</x:f>
      </x:c>
      <x:c r="C6770" s="23">
        <x:f>'Historical Trades'!C6770</x:f>
      </x:c>
      <x:c r="D6770" s="0">
        <x:f>'Historical Trades'!D6770</x:f>
      </x:c>
      <x:c r="E6770" s="23">
        <x:f>'Historical Trades'!E6770</x:f>
      </x:c>
      <x:c r="F6770" s="0">
        <x:f>'Historical Trades'!F6770</x:f>
      </x:c>
      <x:c r="G6770" s="0">
        <x:f>'Historical Trades'!G6770</x:f>
      </x:c>
      <x:c r="H6770" s="0">
        <x:f>'Historical Trades'!H6770</x:f>
      </x:c>
      <x:c r="I6770" s="0">
        <x:f>'Historical Trades'!I6770</x:f>
      </x:c>
      <x:c r="J6770" s="0">
        <x:f>'Historical Trades'!J6770</x:f>
      </x:c>
      <x:c r="K6770" s="0">
        <x:f>'Historical Trades'!K6770</x:f>
      </x:c>
      <x:c r="L6770" s="0">
        <x:f>'Historical Trades'!L6770</x:f>
      </x:c>
      <x:c r="M6770" s="0">
        <x:f>'Historical Trades'!M6770</x:f>
      </x:c>
      <x:c r="N6770" s="0">
        <x:f>CLEAN('Historical Trades'!O6770)</x:f>
      </x:c>
      <x:c r="P6770" s="14">
        <x:f>IF(G6770="sell",M6770,-M6770)</x:f>
      </x:c>
      <x:c r="Q6770" s="14">
        <x:f>VLOOKUP(N6770,'Currency Rates'!$A$3:$C$32,3,0)</x:f>
      </x:c>
      <x:c r="R6770" s="0">
        <x:f>IF(A6770="SPUS",0,IF(A6770="FWD",0,P6770/Q6770))</x:f>
      </x:c>
    </x:row>
    <x:row r="6771" spans="1:19" x14ac:dyDescent="0.3">
      <x:c r="A6771" s="0">
        <x:f>'Historical Trades'!A6771</x:f>
      </x:c>
      <x:c r="B6771" s="0">
        <x:f>'Historical Trades'!B6771</x:f>
      </x:c>
      <x:c r="C6771" s="23">
        <x:f>'Historical Trades'!C6771</x:f>
      </x:c>
      <x:c r="D6771" s="0">
        <x:f>'Historical Trades'!D6771</x:f>
      </x:c>
      <x:c r="E6771" s="23">
        <x:f>'Historical Trades'!E6771</x:f>
      </x:c>
      <x:c r="F6771" s="0">
        <x:f>'Historical Trades'!F6771</x:f>
      </x:c>
      <x:c r="G6771" s="0">
        <x:f>'Historical Trades'!G6771</x:f>
      </x:c>
      <x:c r="H6771" s="0">
        <x:f>'Historical Trades'!H6771</x:f>
      </x:c>
      <x:c r="I6771" s="0">
        <x:f>'Historical Trades'!I6771</x:f>
      </x:c>
      <x:c r="J6771" s="0">
        <x:f>'Historical Trades'!J6771</x:f>
      </x:c>
      <x:c r="K6771" s="0">
        <x:f>'Historical Trades'!K6771</x:f>
      </x:c>
      <x:c r="L6771" s="0">
        <x:f>'Historical Trades'!L6771</x:f>
      </x:c>
      <x:c r="M6771" s="0">
        <x:f>'Historical Trades'!M6771</x:f>
      </x:c>
      <x:c r="N6771" s="0">
        <x:f>CLEAN('Historical Trades'!O6771)</x:f>
      </x:c>
      <x:c r="P6771" s="14">
        <x:f>IF(G6771="sell",M6771,-M6771)</x:f>
      </x:c>
      <x:c r="Q6771" s="14">
        <x:f>VLOOKUP(N6771,'Currency Rates'!$A$3:$C$32,3,0)</x:f>
      </x:c>
      <x:c r="R6771" s="0">
        <x:f>IF(A6771="SPUS",0,IF(A6771="FWD",0,P6771/Q6771))</x:f>
      </x:c>
    </x:row>
    <x:row r="6772" spans="1:19" x14ac:dyDescent="0.3">
      <x:c r="A6772" s="0">
        <x:f>'Historical Trades'!A6772</x:f>
      </x:c>
      <x:c r="B6772" s="0">
        <x:f>'Historical Trades'!B6772</x:f>
      </x:c>
      <x:c r="C6772" s="23">
        <x:f>'Historical Trades'!C6772</x:f>
      </x:c>
      <x:c r="D6772" s="0">
        <x:f>'Historical Trades'!D6772</x:f>
      </x:c>
      <x:c r="E6772" s="23">
        <x:f>'Historical Trades'!E6772</x:f>
      </x:c>
      <x:c r="F6772" s="0">
        <x:f>'Historical Trades'!F6772</x:f>
      </x:c>
      <x:c r="G6772" s="0">
        <x:f>'Historical Trades'!G6772</x:f>
      </x:c>
      <x:c r="H6772" s="0">
        <x:f>'Historical Trades'!H6772</x:f>
      </x:c>
      <x:c r="I6772" s="0">
        <x:f>'Historical Trades'!I6772</x:f>
      </x:c>
      <x:c r="J6772" s="0">
        <x:f>'Historical Trades'!J6772</x:f>
      </x:c>
      <x:c r="K6772" s="0">
        <x:f>'Historical Trades'!K6772</x:f>
      </x:c>
      <x:c r="L6772" s="0">
        <x:f>'Historical Trades'!L6772</x:f>
      </x:c>
      <x:c r="M6772" s="0">
        <x:f>'Historical Trades'!M6772</x:f>
      </x:c>
      <x:c r="N6772" s="0">
        <x:f>CLEAN('Historical Trades'!O6772)</x:f>
      </x:c>
      <x:c r="P6772" s="14">
        <x:f>IF(G6772="sell",M6772,-M6772)</x:f>
      </x:c>
      <x:c r="Q6772" s="14">
        <x:f>VLOOKUP(N6772,'Currency Rates'!$A$3:$C$32,3,0)</x:f>
      </x:c>
      <x:c r="R6772" s="0">
        <x:f>IF(A6772="SPUS",0,IF(A6772="FWD",0,P6772/Q6772))</x:f>
      </x:c>
    </x:row>
    <x:row r="6773" spans="1:19" x14ac:dyDescent="0.3">
      <x:c r="A6773" s="0">
        <x:f>'Historical Trades'!A6773</x:f>
      </x:c>
      <x:c r="B6773" s="0">
        <x:f>'Historical Trades'!B6773</x:f>
      </x:c>
      <x:c r="C6773" s="23">
        <x:f>'Historical Trades'!C6773</x:f>
      </x:c>
      <x:c r="D6773" s="0">
        <x:f>'Historical Trades'!D6773</x:f>
      </x:c>
      <x:c r="E6773" s="23">
        <x:f>'Historical Trades'!E6773</x:f>
      </x:c>
      <x:c r="F6773" s="0">
        <x:f>'Historical Trades'!F6773</x:f>
      </x:c>
      <x:c r="G6773" s="0">
        <x:f>'Historical Trades'!G6773</x:f>
      </x:c>
      <x:c r="H6773" s="0">
        <x:f>'Historical Trades'!H6773</x:f>
      </x:c>
      <x:c r="I6773" s="0">
        <x:f>'Historical Trades'!I6773</x:f>
      </x:c>
      <x:c r="J6773" s="0">
        <x:f>'Historical Trades'!J6773</x:f>
      </x:c>
      <x:c r="K6773" s="0">
        <x:f>'Historical Trades'!K6773</x:f>
      </x:c>
      <x:c r="L6773" s="0">
        <x:f>'Historical Trades'!L6773</x:f>
      </x:c>
      <x:c r="M6773" s="0">
        <x:f>'Historical Trades'!M6773</x:f>
      </x:c>
      <x:c r="N6773" s="0">
        <x:f>CLEAN('Historical Trades'!O6773)</x:f>
      </x:c>
      <x:c r="P6773" s="14">
        <x:f>IF(G6773="sell",M6773,-M6773)</x:f>
      </x:c>
      <x:c r="Q6773" s="14">
        <x:f>VLOOKUP(N6773,'Currency Rates'!$A$3:$C$32,3,0)</x:f>
      </x:c>
      <x:c r="R6773" s="0">
        <x:f>IF(A6773="SPUS",0,IF(A6773="FWD",0,P6773/Q6773))</x:f>
      </x:c>
    </x:row>
    <x:row r="6774" spans="1:19" x14ac:dyDescent="0.3">
      <x:c r="A6774" s="0">
        <x:f>'Historical Trades'!A6774</x:f>
      </x:c>
      <x:c r="B6774" s="0">
        <x:f>'Historical Trades'!B6774</x:f>
      </x:c>
      <x:c r="C6774" s="23">
        <x:f>'Historical Trades'!C6774</x:f>
      </x:c>
      <x:c r="D6774" s="0">
        <x:f>'Historical Trades'!D6774</x:f>
      </x:c>
      <x:c r="E6774" s="23">
        <x:f>'Historical Trades'!E6774</x:f>
      </x:c>
      <x:c r="F6774" s="0">
        <x:f>'Historical Trades'!F6774</x:f>
      </x:c>
      <x:c r="G6774" s="0">
        <x:f>'Historical Trades'!G6774</x:f>
      </x:c>
      <x:c r="H6774" s="0">
        <x:f>'Historical Trades'!H6774</x:f>
      </x:c>
      <x:c r="I6774" s="0">
        <x:f>'Historical Trades'!I6774</x:f>
      </x:c>
      <x:c r="J6774" s="0">
        <x:f>'Historical Trades'!J6774</x:f>
      </x:c>
      <x:c r="K6774" s="0">
        <x:f>'Historical Trades'!K6774</x:f>
      </x:c>
      <x:c r="L6774" s="0">
        <x:f>'Historical Trades'!L6774</x:f>
      </x:c>
      <x:c r="M6774" s="0">
        <x:f>'Historical Trades'!M6774</x:f>
      </x:c>
      <x:c r="N6774" s="0">
        <x:f>CLEAN('Historical Trades'!O6774)</x:f>
      </x:c>
      <x:c r="P6774" s="14">
        <x:f>IF(G6774="sell",M6774,-M6774)</x:f>
      </x:c>
      <x:c r="Q6774" s="14">
        <x:f>VLOOKUP(N6774,'Currency Rates'!$A$3:$C$32,3,0)</x:f>
      </x:c>
      <x:c r="R6774" s="0">
        <x:f>IF(A6774="SPUS",0,IF(A6774="FWD",0,P6774/Q6774))</x:f>
      </x:c>
    </x:row>
    <x:row r="6775" spans="1:19" x14ac:dyDescent="0.3">
      <x:c r="A6775" s="0">
        <x:f>'Historical Trades'!A6775</x:f>
      </x:c>
      <x:c r="B6775" s="0">
        <x:f>'Historical Trades'!B6775</x:f>
      </x:c>
      <x:c r="C6775" s="23">
        <x:f>'Historical Trades'!C6775</x:f>
      </x:c>
      <x:c r="D6775" s="0">
        <x:f>'Historical Trades'!D6775</x:f>
      </x:c>
      <x:c r="E6775" s="23">
        <x:f>'Historical Trades'!E6775</x:f>
      </x:c>
      <x:c r="F6775" s="0">
        <x:f>'Historical Trades'!F6775</x:f>
      </x:c>
      <x:c r="G6775" s="0">
        <x:f>'Historical Trades'!G6775</x:f>
      </x:c>
      <x:c r="H6775" s="0">
        <x:f>'Historical Trades'!H6775</x:f>
      </x:c>
      <x:c r="I6775" s="0">
        <x:f>'Historical Trades'!I6775</x:f>
      </x:c>
      <x:c r="J6775" s="0">
        <x:f>'Historical Trades'!J6775</x:f>
      </x:c>
      <x:c r="K6775" s="0">
        <x:f>'Historical Trades'!K6775</x:f>
      </x:c>
      <x:c r="L6775" s="0">
        <x:f>'Historical Trades'!L6775</x:f>
      </x:c>
      <x:c r="M6775" s="0">
        <x:f>'Historical Trades'!M6775</x:f>
      </x:c>
      <x:c r="N6775" s="0">
        <x:f>CLEAN('Historical Trades'!O6775)</x:f>
      </x:c>
      <x:c r="P6775" s="14">
        <x:f>IF(G6775="sell",M6775,-M6775)</x:f>
      </x:c>
      <x:c r="Q6775" s="14">
        <x:f>VLOOKUP(N6775,'Currency Rates'!$A$3:$C$32,3,0)</x:f>
      </x:c>
      <x:c r="R6775" s="0">
        <x:f>IF(A6775="SPUS",0,IF(A6775="FWD",0,P6775/Q6775))</x:f>
      </x:c>
    </x:row>
    <x:row r="6776" spans="1:19" x14ac:dyDescent="0.3">
      <x:c r="A6776" s="0">
        <x:f>'Historical Trades'!A6776</x:f>
      </x:c>
      <x:c r="B6776" s="0">
        <x:f>'Historical Trades'!B6776</x:f>
      </x:c>
      <x:c r="C6776" s="23">
        <x:f>'Historical Trades'!C6776</x:f>
      </x:c>
      <x:c r="D6776" s="0">
        <x:f>'Historical Trades'!D6776</x:f>
      </x:c>
      <x:c r="E6776" s="23">
        <x:f>'Historical Trades'!E6776</x:f>
      </x:c>
      <x:c r="F6776" s="0">
        <x:f>'Historical Trades'!F6776</x:f>
      </x:c>
      <x:c r="G6776" s="0">
        <x:f>'Historical Trades'!G6776</x:f>
      </x:c>
      <x:c r="H6776" s="0">
        <x:f>'Historical Trades'!H6776</x:f>
      </x:c>
      <x:c r="I6776" s="0">
        <x:f>'Historical Trades'!I6776</x:f>
      </x:c>
      <x:c r="J6776" s="0">
        <x:f>'Historical Trades'!J6776</x:f>
      </x:c>
      <x:c r="K6776" s="0">
        <x:f>'Historical Trades'!K6776</x:f>
      </x:c>
      <x:c r="L6776" s="0">
        <x:f>'Historical Trades'!L6776</x:f>
      </x:c>
      <x:c r="M6776" s="0">
        <x:f>'Historical Trades'!M6776</x:f>
      </x:c>
      <x:c r="N6776" s="0">
        <x:f>CLEAN('Historical Trades'!O6776)</x:f>
      </x:c>
      <x:c r="P6776" s="14">
        <x:f>IF(G6776="sell",M6776,-M6776)</x:f>
      </x:c>
      <x:c r="Q6776" s="14">
        <x:f>VLOOKUP(N6776,'Currency Rates'!$A$3:$C$32,3,0)</x:f>
      </x:c>
      <x:c r="R6776" s="0">
        <x:f>IF(A6776="SPUS",0,IF(A6776="FWD",0,P6776/Q6776))</x:f>
      </x:c>
    </x:row>
    <x:row r="6777" spans="1:19" x14ac:dyDescent="0.3">
      <x:c r="A6777" s="0">
        <x:f>'Historical Trades'!A6777</x:f>
      </x:c>
      <x:c r="B6777" s="0">
        <x:f>'Historical Trades'!B6777</x:f>
      </x:c>
      <x:c r="C6777" s="23">
        <x:f>'Historical Trades'!C6777</x:f>
      </x:c>
      <x:c r="D6777" s="0">
        <x:f>'Historical Trades'!D6777</x:f>
      </x:c>
      <x:c r="E6777" s="23">
        <x:f>'Historical Trades'!E6777</x:f>
      </x:c>
      <x:c r="F6777" s="0">
        <x:f>'Historical Trades'!F6777</x:f>
      </x:c>
      <x:c r="G6777" s="0">
        <x:f>'Historical Trades'!G6777</x:f>
      </x:c>
      <x:c r="H6777" s="0">
        <x:f>'Historical Trades'!H6777</x:f>
      </x:c>
      <x:c r="I6777" s="0">
        <x:f>'Historical Trades'!I6777</x:f>
      </x:c>
      <x:c r="J6777" s="0">
        <x:f>'Historical Trades'!J6777</x:f>
      </x:c>
      <x:c r="K6777" s="0">
        <x:f>'Historical Trades'!K6777</x:f>
      </x:c>
      <x:c r="L6777" s="0">
        <x:f>'Historical Trades'!L6777</x:f>
      </x:c>
      <x:c r="M6777" s="0">
        <x:f>'Historical Trades'!M6777</x:f>
      </x:c>
      <x:c r="N6777" s="0">
        <x:f>CLEAN('Historical Trades'!O6777)</x:f>
      </x:c>
      <x:c r="P6777" s="14">
        <x:f>IF(G6777="sell",M6777,-M6777)</x:f>
      </x:c>
      <x:c r="Q6777" s="14">
        <x:f>VLOOKUP(N6777,'Currency Rates'!$A$3:$C$32,3,0)</x:f>
      </x:c>
      <x:c r="R6777" s="0">
        <x:f>IF(A6777="SPUS",0,IF(A6777="FWD",0,P6777/Q6777))</x:f>
      </x:c>
    </x:row>
    <x:row r="6778" spans="1:19" x14ac:dyDescent="0.3">
      <x:c r="A6778" s="0">
        <x:f>'Historical Trades'!A6778</x:f>
      </x:c>
      <x:c r="B6778" s="0">
        <x:f>'Historical Trades'!B6778</x:f>
      </x:c>
      <x:c r="C6778" s="23">
        <x:f>'Historical Trades'!C6778</x:f>
      </x:c>
      <x:c r="D6778" s="0">
        <x:f>'Historical Trades'!D6778</x:f>
      </x:c>
      <x:c r="E6778" s="23">
        <x:f>'Historical Trades'!E6778</x:f>
      </x:c>
      <x:c r="F6778" s="0">
        <x:f>'Historical Trades'!F6778</x:f>
      </x:c>
      <x:c r="G6778" s="0">
        <x:f>'Historical Trades'!G6778</x:f>
      </x:c>
      <x:c r="H6778" s="0">
        <x:f>'Historical Trades'!H6778</x:f>
      </x:c>
      <x:c r="I6778" s="0">
        <x:f>'Historical Trades'!I6778</x:f>
      </x:c>
      <x:c r="J6778" s="0">
        <x:f>'Historical Trades'!J6778</x:f>
      </x:c>
      <x:c r="K6778" s="0">
        <x:f>'Historical Trades'!K6778</x:f>
      </x:c>
      <x:c r="L6778" s="0">
        <x:f>'Historical Trades'!L6778</x:f>
      </x:c>
      <x:c r="M6778" s="0">
        <x:f>'Historical Trades'!M6778</x:f>
      </x:c>
      <x:c r="N6778" s="0">
        <x:f>CLEAN('Historical Trades'!O6778)</x:f>
      </x:c>
      <x:c r="P6778" s="14">
        <x:f>IF(G6778="sell",M6778,-M6778)</x:f>
      </x:c>
      <x:c r="Q6778" s="14">
        <x:f>VLOOKUP(N6778,'Currency Rates'!$A$3:$C$32,3,0)</x:f>
      </x:c>
      <x:c r="R6778" s="0">
        <x:f>IF(A6778="SPUS",0,IF(A6778="FWD",0,P6778/Q6778))</x:f>
      </x:c>
    </x:row>
    <x:row r="6779" spans="1:19" x14ac:dyDescent="0.3">
      <x:c r="A6779" s="0">
        <x:f>'Historical Trades'!A6779</x:f>
      </x:c>
      <x:c r="B6779" s="0">
        <x:f>'Historical Trades'!B6779</x:f>
      </x:c>
      <x:c r="C6779" s="23">
        <x:f>'Historical Trades'!C6779</x:f>
      </x:c>
      <x:c r="D6779" s="0">
        <x:f>'Historical Trades'!D6779</x:f>
      </x:c>
      <x:c r="E6779" s="23">
        <x:f>'Historical Trades'!E6779</x:f>
      </x:c>
      <x:c r="F6779" s="0">
        <x:f>'Historical Trades'!F6779</x:f>
      </x:c>
      <x:c r="G6779" s="0">
        <x:f>'Historical Trades'!G6779</x:f>
      </x:c>
      <x:c r="H6779" s="0">
        <x:f>'Historical Trades'!H6779</x:f>
      </x:c>
      <x:c r="I6779" s="0">
        <x:f>'Historical Trades'!I6779</x:f>
      </x:c>
      <x:c r="J6779" s="0">
        <x:f>'Historical Trades'!J6779</x:f>
      </x:c>
      <x:c r="K6779" s="0">
        <x:f>'Historical Trades'!K6779</x:f>
      </x:c>
      <x:c r="L6779" s="0">
        <x:f>'Historical Trades'!L6779</x:f>
      </x:c>
      <x:c r="M6779" s="0">
        <x:f>'Historical Trades'!M6779</x:f>
      </x:c>
      <x:c r="N6779" s="0">
        <x:f>CLEAN('Historical Trades'!O6779)</x:f>
      </x:c>
      <x:c r="P6779" s="14">
        <x:f>IF(G6779="sell",M6779,-M6779)</x:f>
      </x:c>
      <x:c r="Q6779" s="14">
        <x:f>VLOOKUP(N6779,'Currency Rates'!$A$3:$C$32,3,0)</x:f>
      </x:c>
      <x:c r="R6779" s="0">
        <x:f>IF(A6779="SPUS",0,IF(A6779="FWD",0,P6779/Q6779))</x:f>
      </x:c>
    </x:row>
    <x:row r="6780" spans="1:19" x14ac:dyDescent="0.3">
      <x:c r="A6780" s="0">
        <x:f>'Historical Trades'!A6780</x:f>
      </x:c>
      <x:c r="B6780" s="0">
        <x:f>'Historical Trades'!B6780</x:f>
      </x:c>
      <x:c r="C6780" s="23">
        <x:f>'Historical Trades'!C6780</x:f>
      </x:c>
      <x:c r="D6780" s="0">
        <x:f>'Historical Trades'!D6780</x:f>
      </x:c>
      <x:c r="E6780" s="23">
        <x:f>'Historical Trades'!E6780</x:f>
      </x:c>
      <x:c r="F6780" s="0">
        <x:f>'Historical Trades'!F6780</x:f>
      </x:c>
      <x:c r="G6780" s="0">
        <x:f>'Historical Trades'!G6780</x:f>
      </x:c>
      <x:c r="H6780" s="0">
        <x:f>'Historical Trades'!H6780</x:f>
      </x:c>
      <x:c r="I6780" s="0">
        <x:f>'Historical Trades'!I6780</x:f>
      </x:c>
      <x:c r="J6780" s="0">
        <x:f>'Historical Trades'!J6780</x:f>
      </x:c>
      <x:c r="K6780" s="0">
        <x:f>'Historical Trades'!K6780</x:f>
      </x:c>
      <x:c r="L6780" s="0">
        <x:f>'Historical Trades'!L6780</x:f>
      </x:c>
      <x:c r="M6780" s="0">
        <x:f>'Historical Trades'!M6780</x:f>
      </x:c>
      <x:c r="N6780" s="0">
        <x:f>CLEAN('Historical Trades'!O6780)</x:f>
      </x:c>
      <x:c r="P6780" s="14">
        <x:f>IF(G6780="sell",M6780,-M6780)</x:f>
      </x:c>
      <x:c r="Q6780" s="14">
        <x:f>VLOOKUP(N6780,'Currency Rates'!$A$3:$C$32,3,0)</x:f>
      </x:c>
      <x:c r="R6780" s="0">
        <x:f>IF(A6780="SPUS",0,IF(A6780="FWD",0,P6780/Q6780))</x:f>
      </x:c>
    </x:row>
    <x:row r="6781" spans="1:19" x14ac:dyDescent="0.3">
      <x:c r="A6781" s="0">
        <x:f>'Historical Trades'!A6781</x:f>
      </x:c>
      <x:c r="B6781" s="0">
        <x:f>'Historical Trades'!B6781</x:f>
      </x:c>
      <x:c r="C6781" s="23">
        <x:f>'Historical Trades'!C6781</x:f>
      </x:c>
      <x:c r="D6781" s="0">
        <x:f>'Historical Trades'!D6781</x:f>
      </x:c>
      <x:c r="E6781" s="23">
        <x:f>'Historical Trades'!E6781</x:f>
      </x:c>
      <x:c r="F6781" s="0">
        <x:f>'Historical Trades'!F6781</x:f>
      </x:c>
      <x:c r="G6781" s="0">
        <x:f>'Historical Trades'!G6781</x:f>
      </x:c>
      <x:c r="H6781" s="0">
        <x:f>'Historical Trades'!H6781</x:f>
      </x:c>
      <x:c r="I6781" s="0">
        <x:f>'Historical Trades'!I6781</x:f>
      </x:c>
      <x:c r="J6781" s="0">
        <x:f>'Historical Trades'!J6781</x:f>
      </x:c>
      <x:c r="K6781" s="0">
        <x:f>'Historical Trades'!K6781</x:f>
      </x:c>
      <x:c r="L6781" s="0">
        <x:f>'Historical Trades'!L6781</x:f>
      </x:c>
      <x:c r="M6781" s="0">
        <x:f>'Historical Trades'!M6781</x:f>
      </x:c>
      <x:c r="N6781" s="0">
        <x:f>CLEAN('Historical Trades'!O6781)</x:f>
      </x:c>
      <x:c r="P6781" s="14">
        <x:f>IF(G6781="sell",M6781,-M6781)</x:f>
      </x:c>
      <x:c r="Q6781" s="14">
        <x:f>VLOOKUP(N6781,'Currency Rates'!$A$3:$C$32,3,0)</x:f>
      </x:c>
      <x:c r="R6781" s="0">
        <x:f>IF(A6781="SPUS",0,IF(A6781="FWD",0,P6781/Q6781))</x:f>
      </x:c>
    </x:row>
    <x:row r="6782" spans="1:19" x14ac:dyDescent="0.3">
      <x:c r="A6782" s="0">
        <x:f>'Historical Trades'!A6782</x:f>
      </x:c>
      <x:c r="B6782" s="0">
        <x:f>'Historical Trades'!B6782</x:f>
      </x:c>
      <x:c r="C6782" s="23">
        <x:f>'Historical Trades'!C6782</x:f>
      </x:c>
      <x:c r="D6782" s="0">
        <x:f>'Historical Trades'!D6782</x:f>
      </x:c>
      <x:c r="E6782" s="23">
        <x:f>'Historical Trades'!E6782</x:f>
      </x:c>
      <x:c r="F6782" s="0">
        <x:f>'Historical Trades'!F6782</x:f>
      </x:c>
      <x:c r="G6782" s="0">
        <x:f>'Historical Trades'!G6782</x:f>
      </x:c>
      <x:c r="H6782" s="0">
        <x:f>'Historical Trades'!H6782</x:f>
      </x:c>
      <x:c r="I6782" s="0">
        <x:f>'Historical Trades'!I6782</x:f>
      </x:c>
      <x:c r="J6782" s="0">
        <x:f>'Historical Trades'!J6782</x:f>
      </x:c>
      <x:c r="K6782" s="0">
        <x:f>'Historical Trades'!K6782</x:f>
      </x:c>
      <x:c r="L6782" s="0">
        <x:f>'Historical Trades'!L6782</x:f>
      </x:c>
      <x:c r="M6782" s="0">
        <x:f>'Historical Trades'!M6782</x:f>
      </x:c>
      <x:c r="N6782" s="0">
        <x:f>CLEAN('Historical Trades'!O6782)</x:f>
      </x:c>
      <x:c r="P6782" s="14">
        <x:f>IF(G6782="sell",M6782,-M6782)</x:f>
      </x:c>
      <x:c r="Q6782" s="14">
        <x:f>VLOOKUP(N6782,'Currency Rates'!$A$3:$C$32,3,0)</x:f>
      </x:c>
      <x:c r="R6782" s="0">
        <x:f>IF(A6782="SPUS",0,IF(A6782="FWD",0,P6782/Q6782))</x:f>
      </x:c>
    </x:row>
    <x:row r="6783" spans="1:19" x14ac:dyDescent="0.3">
      <x:c r="A6783" s="0">
        <x:f>'Historical Trades'!A6783</x:f>
      </x:c>
      <x:c r="B6783" s="0">
        <x:f>'Historical Trades'!B6783</x:f>
      </x:c>
      <x:c r="C6783" s="23">
        <x:f>'Historical Trades'!C6783</x:f>
      </x:c>
      <x:c r="D6783" s="0">
        <x:f>'Historical Trades'!D6783</x:f>
      </x:c>
      <x:c r="E6783" s="23">
        <x:f>'Historical Trades'!E6783</x:f>
      </x:c>
      <x:c r="F6783" s="0">
        <x:f>'Historical Trades'!F6783</x:f>
      </x:c>
      <x:c r="G6783" s="0">
        <x:f>'Historical Trades'!G6783</x:f>
      </x:c>
      <x:c r="H6783" s="0">
        <x:f>'Historical Trades'!H6783</x:f>
      </x:c>
      <x:c r="I6783" s="0">
        <x:f>'Historical Trades'!I6783</x:f>
      </x:c>
      <x:c r="J6783" s="0">
        <x:f>'Historical Trades'!J6783</x:f>
      </x:c>
      <x:c r="K6783" s="0">
        <x:f>'Historical Trades'!K6783</x:f>
      </x:c>
      <x:c r="L6783" s="0">
        <x:f>'Historical Trades'!L6783</x:f>
      </x:c>
      <x:c r="M6783" s="0">
        <x:f>'Historical Trades'!M6783</x:f>
      </x:c>
      <x:c r="N6783" s="0">
        <x:f>CLEAN('Historical Trades'!O6783)</x:f>
      </x:c>
      <x:c r="P6783" s="14">
        <x:f>IF(G6783="sell",M6783,-M6783)</x:f>
      </x:c>
      <x:c r="Q6783" s="14">
        <x:f>VLOOKUP(N6783,'Currency Rates'!$A$3:$C$32,3,0)</x:f>
      </x:c>
      <x:c r="R6783" s="0">
        <x:f>IF(A6783="SPUS",0,IF(A6783="FWD",0,P6783/Q6783))</x:f>
      </x:c>
    </x:row>
    <x:row r="6784" spans="1:19" x14ac:dyDescent="0.3">
      <x:c r="A6784" s="0">
        <x:f>'Historical Trades'!A6784</x:f>
      </x:c>
      <x:c r="B6784" s="0">
        <x:f>'Historical Trades'!B6784</x:f>
      </x:c>
      <x:c r="C6784" s="23">
        <x:f>'Historical Trades'!C6784</x:f>
      </x:c>
      <x:c r="D6784" s="0">
        <x:f>'Historical Trades'!D6784</x:f>
      </x:c>
      <x:c r="E6784" s="23">
        <x:f>'Historical Trades'!E6784</x:f>
      </x:c>
      <x:c r="F6784" s="0">
        <x:f>'Historical Trades'!F6784</x:f>
      </x:c>
      <x:c r="G6784" s="0">
        <x:f>'Historical Trades'!G6784</x:f>
      </x:c>
      <x:c r="H6784" s="0">
        <x:f>'Historical Trades'!H6784</x:f>
      </x:c>
      <x:c r="I6784" s="0">
        <x:f>'Historical Trades'!I6784</x:f>
      </x:c>
      <x:c r="J6784" s="0">
        <x:f>'Historical Trades'!J6784</x:f>
      </x:c>
      <x:c r="K6784" s="0">
        <x:f>'Historical Trades'!K6784</x:f>
      </x:c>
      <x:c r="L6784" s="0">
        <x:f>'Historical Trades'!L6784</x:f>
      </x:c>
      <x:c r="M6784" s="0">
        <x:f>'Historical Trades'!M6784</x:f>
      </x:c>
      <x:c r="N6784" s="0">
        <x:f>CLEAN('Historical Trades'!O6784)</x:f>
      </x:c>
      <x:c r="P6784" s="14">
        <x:f>IF(G6784="sell",M6784,-M6784)</x:f>
      </x:c>
      <x:c r="Q6784" s="14">
        <x:f>VLOOKUP(N6784,'Currency Rates'!$A$3:$C$32,3,0)</x:f>
      </x:c>
      <x:c r="R6784" s="0">
        <x:f>IF(A6784="SPUS",0,IF(A6784="FWD",0,P6784/Q6784))</x:f>
      </x:c>
    </x:row>
    <x:row r="6785" spans="1:19" x14ac:dyDescent="0.3">
      <x:c r="A6785" s="0">
        <x:f>'Historical Trades'!A6785</x:f>
      </x:c>
      <x:c r="B6785" s="0">
        <x:f>'Historical Trades'!B6785</x:f>
      </x:c>
      <x:c r="C6785" s="23">
        <x:f>'Historical Trades'!C6785</x:f>
      </x:c>
      <x:c r="D6785" s="0">
        <x:f>'Historical Trades'!D6785</x:f>
      </x:c>
      <x:c r="E6785" s="23">
        <x:f>'Historical Trades'!E6785</x:f>
      </x:c>
      <x:c r="F6785" s="0">
        <x:f>'Historical Trades'!F6785</x:f>
      </x:c>
      <x:c r="G6785" s="0">
        <x:f>'Historical Trades'!G6785</x:f>
      </x:c>
      <x:c r="H6785" s="0">
        <x:f>'Historical Trades'!H6785</x:f>
      </x:c>
      <x:c r="I6785" s="0">
        <x:f>'Historical Trades'!I6785</x:f>
      </x:c>
      <x:c r="J6785" s="0">
        <x:f>'Historical Trades'!J6785</x:f>
      </x:c>
      <x:c r="K6785" s="0">
        <x:f>'Historical Trades'!K6785</x:f>
      </x:c>
      <x:c r="L6785" s="0">
        <x:f>'Historical Trades'!L6785</x:f>
      </x:c>
      <x:c r="M6785" s="0">
        <x:f>'Historical Trades'!M6785</x:f>
      </x:c>
      <x:c r="N6785" s="0">
        <x:f>CLEAN('Historical Trades'!O6785)</x:f>
      </x:c>
      <x:c r="P6785" s="14">
        <x:f>IF(G6785="sell",M6785,-M6785)</x:f>
      </x:c>
      <x:c r="Q6785" s="14">
        <x:f>VLOOKUP(N6785,'Currency Rates'!$A$3:$C$32,3,0)</x:f>
      </x:c>
      <x:c r="R6785" s="0">
        <x:f>IF(A6785="SPUS",0,IF(A6785="FWD",0,P6785/Q6785))</x:f>
      </x:c>
    </x:row>
    <x:row r="6786" spans="1:19" x14ac:dyDescent="0.3">
      <x:c r="A6786" s="0">
        <x:f>'Historical Trades'!A6786</x:f>
      </x:c>
      <x:c r="B6786" s="0">
        <x:f>'Historical Trades'!B6786</x:f>
      </x:c>
      <x:c r="C6786" s="23">
        <x:f>'Historical Trades'!C6786</x:f>
      </x:c>
      <x:c r="D6786" s="0">
        <x:f>'Historical Trades'!D6786</x:f>
      </x:c>
      <x:c r="E6786" s="23">
        <x:f>'Historical Trades'!E6786</x:f>
      </x:c>
      <x:c r="F6786" s="0">
        <x:f>'Historical Trades'!F6786</x:f>
      </x:c>
      <x:c r="G6786" s="0">
        <x:f>'Historical Trades'!G6786</x:f>
      </x:c>
      <x:c r="H6786" s="0">
        <x:f>'Historical Trades'!H6786</x:f>
      </x:c>
      <x:c r="I6786" s="0">
        <x:f>'Historical Trades'!I6786</x:f>
      </x:c>
      <x:c r="J6786" s="0">
        <x:f>'Historical Trades'!J6786</x:f>
      </x:c>
      <x:c r="K6786" s="0">
        <x:f>'Historical Trades'!K6786</x:f>
      </x:c>
      <x:c r="L6786" s="0">
        <x:f>'Historical Trades'!L6786</x:f>
      </x:c>
      <x:c r="M6786" s="0">
        <x:f>'Historical Trades'!M6786</x:f>
      </x:c>
      <x:c r="N6786" s="0">
        <x:f>CLEAN('Historical Trades'!O6786)</x:f>
      </x:c>
      <x:c r="P6786" s="14">
        <x:f>IF(G6786="sell",M6786,-M6786)</x:f>
      </x:c>
      <x:c r="Q6786" s="14">
        <x:f>VLOOKUP(N6786,'Currency Rates'!$A$3:$C$32,3,0)</x:f>
      </x:c>
      <x:c r="R6786" s="0">
        <x:f>IF(A6786="SPUS",0,IF(A6786="FWD",0,P6786/Q6786))</x:f>
      </x:c>
    </x:row>
    <x:row r="6787" spans="1:19" x14ac:dyDescent="0.3">
      <x:c r="A6787" s="0">
        <x:f>'Historical Trades'!A6787</x:f>
      </x:c>
      <x:c r="B6787" s="0">
        <x:f>'Historical Trades'!B6787</x:f>
      </x:c>
      <x:c r="C6787" s="23">
        <x:f>'Historical Trades'!C6787</x:f>
      </x:c>
      <x:c r="D6787" s="0">
        <x:f>'Historical Trades'!D6787</x:f>
      </x:c>
      <x:c r="E6787" s="23">
        <x:f>'Historical Trades'!E6787</x:f>
      </x:c>
      <x:c r="F6787" s="0">
        <x:f>'Historical Trades'!F6787</x:f>
      </x:c>
      <x:c r="G6787" s="0">
        <x:f>'Historical Trades'!G6787</x:f>
      </x:c>
      <x:c r="H6787" s="0">
        <x:f>'Historical Trades'!H6787</x:f>
      </x:c>
      <x:c r="I6787" s="0">
        <x:f>'Historical Trades'!I6787</x:f>
      </x:c>
      <x:c r="J6787" s="0">
        <x:f>'Historical Trades'!J6787</x:f>
      </x:c>
      <x:c r="K6787" s="0">
        <x:f>'Historical Trades'!K6787</x:f>
      </x:c>
      <x:c r="L6787" s="0">
        <x:f>'Historical Trades'!L6787</x:f>
      </x:c>
      <x:c r="M6787" s="0">
        <x:f>'Historical Trades'!M6787</x:f>
      </x:c>
      <x:c r="N6787" s="0">
        <x:f>CLEAN('Historical Trades'!O6787)</x:f>
      </x:c>
      <x:c r="P6787" s="14">
        <x:f>IF(G6787="sell",M6787,-M6787)</x:f>
      </x:c>
      <x:c r="Q6787" s="14">
        <x:f>VLOOKUP(N6787,'Currency Rates'!$A$3:$C$32,3,0)</x:f>
      </x:c>
      <x:c r="R6787" s="0">
        <x:f>IF(A6787="SPUS",0,IF(A6787="FWD",0,P6787/Q6787))</x:f>
      </x:c>
    </x:row>
    <x:row r="6788" spans="1:19" x14ac:dyDescent="0.3">
      <x:c r="A6788" s="0">
        <x:f>'Historical Trades'!A6788</x:f>
      </x:c>
      <x:c r="B6788" s="0">
        <x:f>'Historical Trades'!B6788</x:f>
      </x:c>
      <x:c r="C6788" s="23">
        <x:f>'Historical Trades'!C6788</x:f>
      </x:c>
      <x:c r="D6788" s="0">
        <x:f>'Historical Trades'!D6788</x:f>
      </x:c>
      <x:c r="E6788" s="23">
        <x:f>'Historical Trades'!E6788</x:f>
      </x:c>
      <x:c r="F6788" s="0">
        <x:f>'Historical Trades'!F6788</x:f>
      </x:c>
      <x:c r="G6788" s="0">
        <x:f>'Historical Trades'!G6788</x:f>
      </x:c>
      <x:c r="H6788" s="0">
        <x:f>'Historical Trades'!H6788</x:f>
      </x:c>
      <x:c r="I6788" s="0">
        <x:f>'Historical Trades'!I6788</x:f>
      </x:c>
      <x:c r="J6788" s="0">
        <x:f>'Historical Trades'!J6788</x:f>
      </x:c>
      <x:c r="K6788" s="0">
        <x:f>'Historical Trades'!K6788</x:f>
      </x:c>
      <x:c r="L6788" s="0">
        <x:f>'Historical Trades'!L6788</x:f>
      </x:c>
      <x:c r="M6788" s="0">
        <x:f>'Historical Trades'!M6788</x:f>
      </x:c>
      <x:c r="N6788" s="0">
        <x:f>CLEAN('Historical Trades'!O6788)</x:f>
      </x:c>
      <x:c r="P6788" s="14">
        <x:f>IF(G6788="sell",M6788,-M6788)</x:f>
      </x:c>
      <x:c r="Q6788" s="14">
        <x:f>VLOOKUP(N6788,'Currency Rates'!$A$3:$C$32,3,0)</x:f>
      </x:c>
      <x:c r="R6788" s="0">
        <x:f>IF(A6788="SPUS",0,IF(A6788="FWD",0,P6788/Q6788))</x:f>
      </x:c>
    </x:row>
    <x:row r="6789" spans="1:19" x14ac:dyDescent="0.3">
      <x:c r="A6789" s="0">
        <x:f>'Historical Trades'!A6789</x:f>
      </x:c>
      <x:c r="B6789" s="0">
        <x:f>'Historical Trades'!B6789</x:f>
      </x:c>
      <x:c r="C6789" s="23">
        <x:f>'Historical Trades'!C6789</x:f>
      </x:c>
      <x:c r="D6789" s="0">
        <x:f>'Historical Trades'!D6789</x:f>
      </x:c>
      <x:c r="E6789" s="23">
        <x:f>'Historical Trades'!E6789</x:f>
      </x:c>
      <x:c r="F6789" s="0">
        <x:f>'Historical Trades'!F6789</x:f>
      </x:c>
      <x:c r="G6789" s="0">
        <x:f>'Historical Trades'!G6789</x:f>
      </x:c>
      <x:c r="H6789" s="0">
        <x:f>'Historical Trades'!H6789</x:f>
      </x:c>
      <x:c r="I6789" s="0">
        <x:f>'Historical Trades'!I6789</x:f>
      </x:c>
      <x:c r="J6789" s="0">
        <x:f>'Historical Trades'!J6789</x:f>
      </x:c>
      <x:c r="K6789" s="0">
        <x:f>'Historical Trades'!K6789</x:f>
      </x:c>
      <x:c r="L6789" s="0">
        <x:f>'Historical Trades'!L6789</x:f>
      </x:c>
      <x:c r="M6789" s="0">
        <x:f>'Historical Trades'!M6789</x:f>
      </x:c>
      <x:c r="N6789" s="0">
        <x:f>CLEAN('Historical Trades'!O6789)</x:f>
      </x:c>
      <x:c r="P6789" s="14">
        <x:f>IF(G6789="sell",M6789,-M6789)</x:f>
      </x:c>
      <x:c r="Q6789" s="14">
        <x:f>VLOOKUP(N6789,'Currency Rates'!$A$3:$C$32,3,0)</x:f>
      </x:c>
      <x:c r="R6789" s="0">
        <x:f>IF(A6789="SPUS",0,IF(A6789="FWD",0,P6789/Q6789))</x:f>
      </x:c>
    </x:row>
    <x:row r="6790" spans="1:19" x14ac:dyDescent="0.3">
      <x:c r="A6790" s="0">
        <x:f>'Historical Trades'!A6790</x:f>
      </x:c>
      <x:c r="B6790" s="0">
        <x:f>'Historical Trades'!B6790</x:f>
      </x:c>
      <x:c r="C6790" s="23">
        <x:f>'Historical Trades'!C6790</x:f>
      </x:c>
      <x:c r="D6790" s="0">
        <x:f>'Historical Trades'!D6790</x:f>
      </x:c>
      <x:c r="E6790" s="23">
        <x:f>'Historical Trades'!E6790</x:f>
      </x:c>
      <x:c r="F6790" s="0">
        <x:f>'Historical Trades'!F6790</x:f>
      </x:c>
      <x:c r="G6790" s="0">
        <x:f>'Historical Trades'!G6790</x:f>
      </x:c>
      <x:c r="H6790" s="0">
        <x:f>'Historical Trades'!H6790</x:f>
      </x:c>
      <x:c r="I6790" s="0">
        <x:f>'Historical Trades'!I6790</x:f>
      </x:c>
      <x:c r="J6790" s="0">
        <x:f>'Historical Trades'!J6790</x:f>
      </x:c>
      <x:c r="K6790" s="0">
        <x:f>'Historical Trades'!K6790</x:f>
      </x:c>
      <x:c r="L6790" s="0">
        <x:f>'Historical Trades'!L6790</x:f>
      </x:c>
      <x:c r="M6790" s="0">
        <x:f>'Historical Trades'!M6790</x:f>
      </x:c>
      <x:c r="N6790" s="0">
        <x:f>CLEAN('Historical Trades'!O6790)</x:f>
      </x:c>
      <x:c r="P6790" s="14">
        <x:f>IF(G6790="sell",M6790,-M6790)</x:f>
      </x:c>
      <x:c r="Q6790" s="14">
        <x:f>VLOOKUP(N6790,'Currency Rates'!$A$3:$C$32,3,0)</x:f>
      </x:c>
      <x:c r="R6790" s="0">
        <x:f>IF(A6790="SPUS",0,IF(A6790="FWD",0,P6790/Q6790))</x:f>
      </x:c>
    </x:row>
    <x:row r="6791" spans="1:19" x14ac:dyDescent="0.3">
      <x:c r="A6791" s="0">
        <x:f>'Historical Trades'!A6791</x:f>
      </x:c>
      <x:c r="B6791" s="0">
        <x:f>'Historical Trades'!B6791</x:f>
      </x:c>
      <x:c r="C6791" s="23">
        <x:f>'Historical Trades'!C6791</x:f>
      </x:c>
      <x:c r="D6791" s="0">
        <x:f>'Historical Trades'!D6791</x:f>
      </x:c>
      <x:c r="E6791" s="23">
        <x:f>'Historical Trades'!E6791</x:f>
      </x:c>
      <x:c r="F6791" s="0">
        <x:f>'Historical Trades'!F6791</x:f>
      </x:c>
      <x:c r="G6791" s="0">
        <x:f>'Historical Trades'!G6791</x:f>
      </x:c>
      <x:c r="H6791" s="0">
        <x:f>'Historical Trades'!H6791</x:f>
      </x:c>
      <x:c r="I6791" s="0">
        <x:f>'Historical Trades'!I6791</x:f>
      </x:c>
      <x:c r="J6791" s="0">
        <x:f>'Historical Trades'!J6791</x:f>
      </x:c>
      <x:c r="K6791" s="0">
        <x:f>'Historical Trades'!K6791</x:f>
      </x:c>
      <x:c r="L6791" s="0">
        <x:f>'Historical Trades'!L6791</x:f>
      </x:c>
      <x:c r="M6791" s="0">
        <x:f>'Historical Trades'!M6791</x:f>
      </x:c>
      <x:c r="N6791" s="0">
        <x:f>CLEAN('Historical Trades'!O6791)</x:f>
      </x:c>
      <x:c r="P6791" s="14">
        <x:f>IF(G6791="sell",M6791,-M6791)</x:f>
      </x:c>
      <x:c r="Q6791" s="14">
        <x:f>VLOOKUP(N6791,'Currency Rates'!$A$3:$C$32,3,0)</x:f>
      </x:c>
      <x:c r="R6791" s="0">
        <x:f>IF(A6791="SPUS",0,IF(A6791="FWD",0,P6791/Q6791))</x:f>
      </x:c>
    </x:row>
    <x:row r="6792" spans="1:19" x14ac:dyDescent="0.3">
      <x:c r="A6792" s="0">
        <x:f>'Historical Trades'!A6792</x:f>
      </x:c>
      <x:c r="B6792" s="0">
        <x:f>'Historical Trades'!B6792</x:f>
      </x:c>
      <x:c r="C6792" s="23">
        <x:f>'Historical Trades'!C6792</x:f>
      </x:c>
      <x:c r="D6792" s="0">
        <x:f>'Historical Trades'!D6792</x:f>
      </x:c>
      <x:c r="E6792" s="23">
        <x:f>'Historical Trades'!E6792</x:f>
      </x:c>
      <x:c r="F6792" s="0">
        <x:f>'Historical Trades'!F6792</x:f>
      </x:c>
      <x:c r="G6792" s="0">
        <x:f>'Historical Trades'!G6792</x:f>
      </x:c>
      <x:c r="H6792" s="0">
        <x:f>'Historical Trades'!H6792</x:f>
      </x:c>
      <x:c r="I6792" s="0">
        <x:f>'Historical Trades'!I6792</x:f>
      </x:c>
      <x:c r="J6792" s="0">
        <x:f>'Historical Trades'!J6792</x:f>
      </x:c>
      <x:c r="K6792" s="0">
        <x:f>'Historical Trades'!K6792</x:f>
      </x:c>
      <x:c r="L6792" s="0">
        <x:f>'Historical Trades'!L6792</x:f>
      </x:c>
      <x:c r="M6792" s="0">
        <x:f>'Historical Trades'!M6792</x:f>
      </x:c>
      <x:c r="N6792" s="0">
        <x:f>CLEAN('Historical Trades'!O6792)</x:f>
      </x:c>
      <x:c r="P6792" s="14">
        <x:f>IF(G6792="sell",M6792,-M6792)</x:f>
      </x:c>
      <x:c r="Q6792" s="14">
        <x:f>VLOOKUP(N6792,'Currency Rates'!$A$3:$C$32,3,0)</x:f>
      </x:c>
      <x:c r="R6792" s="0">
        <x:f>IF(A6792="SPUS",0,IF(A6792="FWD",0,P6792/Q6792))</x:f>
      </x:c>
    </x:row>
    <x:row r="6793" spans="1:19" x14ac:dyDescent="0.3">
      <x:c r="A6793" s="0">
        <x:f>'Historical Trades'!A6793</x:f>
      </x:c>
      <x:c r="B6793" s="0">
        <x:f>'Historical Trades'!B6793</x:f>
      </x:c>
      <x:c r="C6793" s="23">
        <x:f>'Historical Trades'!C6793</x:f>
      </x:c>
      <x:c r="D6793" s="0">
        <x:f>'Historical Trades'!D6793</x:f>
      </x:c>
      <x:c r="E6793" s="23">
        <x:f>'Historical Trades'!E6793</x:f>
      </x:c>
      <x:c r="F6793" s="0">
        <x:f>'Historical Trades'!F6793</x:f>
      </x:c>
      <x:c r="G6793" s="0">
        <x:f>'Historical Trades'!G6793</x:f>
      </x:c>
      <x:c r="H6793" s="0">
        <x:f>'Historical Trades'!H6793</x:f>
      </x:c>
      <x:c r="I6793" s="0">
        <x:f>'Historical Trades'!I6793</x:f>
      </x:c>
      <x:c r="J6793" s="0">
        <x:f>'Historical Trades'!J6793</x:f>
      </x:c>
      <x:c r="K6793" s="0">
        <x:f>'Historical Trades'!K6793</x:f>
      </x:c>
      <x:c r="L6793" s="0">
        <x:f>'Historical Trades'!L6793</x:f>
      </x:c>
      <x:c r="M6793" s="0">
        <x:f>'Historical Trades'!M6793</x:f>
      </x:c>
      <x:c r="N6793" s="0">
        <x:f>CLEAN('Historical Trades'!O6793)</x:f>
      </x:c>
      <x:c r="P6793" s="14">
        <x:f>IF(G6793="sell",M6793,-M6793)</x:f>
      </x:c>
      <x:c r="Q6793" s="14">
        <x:f>VLOOKUP(N6793,'Currency Rates'!$A$3:$C$32,3,0)</x:f>
      </x:c>
      <x:c r="R6793" s="0">
        <x:f>IF(A6793="SPUS",0,IF(A6793="FWD",0,P6793/Q6793))</x:f>
      </x:c>
    </x:row>
    <x:row r="6794" spans="1:19" x14ac:dyDescent="0.3">
      <x:c r="A6794" s="0">
        <x:f>'Historical Trades'!A6794</x:f>
      </x:c>
      <x:c r="B6794" s="0">
        <x:f>'Historical Trades'!B6794</x:f>
      </x:c>
      <x:c r="C6794" s="23">
        <x:f>'Historical Trades'!C6794</x:f>
      </x:c>
      <x:c r="D6794" s="0">
        <x:f>'Historical Trades'!D6794</x:f>
      </x:c>
      <x:c r="E6794" s="23">
        <x:f>'Historical Trades'!E6794</x:f>
      </x:c>
      <x:c r="F6794" s="0">
        <x:f>'Historical Trades'!F6794</x:f>
      </x:c>
      <x:c r="G6794" s="0">
        <x:f>'Historical Trades'!G6794</x:f>
      </x:c>
      <x:c r="H6794" s="0">
        <x:f>'Historical Trades'!H6794</x:f>
      </x:c>
      <x:c r="I6794" s="0">
        <x:f>'Historical Trades'!I6794</x:f>
      </x:c>
      <x:c r="J6794" s="0">
        <x:f>'Historical Trades'!J6794</x:f>
      </x:c>
      <x:c r="K6794" s="0">
        <x:f>'Historical Trades'!K6794</x:f>
      </x:c>
      <x:c r="L6794" s="0">
        <x:f>'Historical Trades'!L6794</x:f>
      </x:c>
      <x:c r="M6794" s="0">
        <x:f>'Historical Trades'!M6794</x:f>
      </x:c>
      <x:c r="N6794" s="0">
        <x:f>CLEAN('Historical Trades'!O6794)</x:f>
      </x:c>
      <x:c r="P6794" s="14">
        <x:f>IF(G6794="sell",M6794,-M6794)</x:f>
      </x:c>
      <x:c r="Q6794" s="14">
        <x:f>VLOOKUP(N6794,'Currency Rates'!$A$3:$C$32,3,0)</x:f>
      </x:c>
      <x:c r="R6794" s="0">
        <x:f>IF(A6794="SPUS",0,IF(A6794="FWD",0,P6794/Q6794))</x:f>
      </x:c>
    </x:row>
    <x:row r="6795" spans="1:19" x14ac:dyDescent="0.3">
      <x:c r="A6795" s="0">
        <x:f>'Historical Trades'!A6795</x:f>
      </x:c>
      <x:c r="B6795" s="0">
        <x:f>'Historical Trades'!B6795</x:f>
      </x:c>
      <x:c r="C6795" s="23">
        <x:f>'Historical Trades'!C6795</x:f>
      </x:c>
      <x:c r="D6795" s="0">
        <x:f>'Historical Trades'!D6795</x:f>
      </x:c>
      <x:c r="E6795" s="23">
        <x:f>'Historical Trades'!E6795</x:f>
      </x:c>
      <x:c r="F6795" s="0">
        <x:f>'Historical Trades'!F6795</x:f>
      </x:c>
      <x:c r="G6795" s="0">
        <x:f>'Historical Trades'!G6795</x:f>
      </x:c>
      <x:c r="H6795" s="0">
        <x:f>'Historical Trades'!H6795</x:f>
      </x:c>
      <x:c r="I6795" s="0">
        <x:f>'Historical Trades'!I6795</x:f>
      </x:c>
      <x:c r="J6795" s="0">
        <x:f>'Historical Trades'!J6795</x:f>
      </x:c>
      <x:c r="K6795" s="0">
        <x:f>'Historical Trades'!K6795</x:f>
      </x:c>
      <x:c r="L6795" s="0">
        <x:f>'Historical Trades'!L6795</x:f>
      </x:c>
      <x:c r="M6795" s="0">
        <x:f>'Historical Trades'!M6795</x:f>
      </x:c>
      <x:c r="N6795" s="0">
        <x:f>CLEAN('Historical Trades'!O6795)</x:f>
      </x:c>
      <x:c r="P6795" s="14">
        <x:f>IF(G6795="sell",M6795,-M6795)</x:f>
      </x:c>
      <x:c r="Q6795" s="14">
        <x:f>VLOOKUP(N6795,'Currency Rates'!$A$3:$C$32,3,0)</x:f>
      </x:c>
      <x:c r="R6795" s="0">
        <x:f>IF(A6795="SPUS",0,IF(A6795="FWD",0,P6795/Q6795))</x:f>
      </x:c>
    </x:row>
    <x:row r="6796" spans="1:19" x14ac:dyDescent="0.3">
      <x:c r="A6796" s="0">
        <x:f>'Historical Trades'!A6796</x:f>
      </x:c>
      <x:c r="B6796" s="0">
        <x:f>'Historical Trades'!B6796</x:f>
      </x:c>
      <x:c r="C6796" s="23">
        <x:f>'Historical Trades'!C6796</x:f>
      </x:c>
      <x:c r="D6796" s="0">
        <x:f>'Historical Trades'!D6796</x:f>
      </x:c>
      <x:c r="E6796" s="23">
        <x:f>'Historical Trades'!E6796</x:f>
      </x:c>
      <x:c r="F6796" s="0">
        <x:f>'Historical Trades'!F6796</x:f>
      </x:c>
      <x:c r="G6796" s="0">
        <x:f>'Historical Trades'!G6796</x:f>
      </x:c>
      <x:c r="H6796" s="0">
        <x:f>'Historical Trades'!H6796</x:f>
      </x:c>
      <x:c r="I6796" s="0">
        <x:f>'Historical Trades'!I6796</x:f>
      </x:c>
      <x:c r="J6796" s="0">
        <x:f>'Historical Trades'!J6796</x:f>
      </x:c>
      <x:c r="K6796" s="0">
        <x:f>'Historical Trades'!K6796</x:f>
      </x:c>
      <x:c r="L6796" s="0">
        <x:f>'Historical Trades'!L6796</x:f>
      </x:c>
      <x:c r="M6796" s="0">
        <x:f>'Historical Trades'!M6796</x:f>
      </x:c>
      <x:c r="N6796" s="0">
        <x:f>CLEAN('Historical Trades'!O6796)</x:f>
      </x:c>
      <x:c r="P6796" s="14">
        <x:f>IF(G6796="sell",M6796,-M6796)</x:f>
      </x:c>
      <x:c r="Q6796" s="14">
        <x:f>VLOOKUP(N6796,'Currency Rates'!$A$3:$C$32,3,0)</x:f>
      </x:c>
      <x:c r="R6796" s="0">
        <x:f>IF(A6796="SPUS",0,IF(A6796="FWD",0,P6796/Q6796))</x:f>
      </x:c>
    </x:row>
    <x:row r="6797" spans="1:19" x14ac:dyDescent="0.3">
      <x:c r="A6797" s="0">
        <x:f>'Historical Trades'!A6797</x:f>
      </x:c>
      <x:c r="B6797" s="0">
        <x:f>'Historical Trades'!B6797</x:f>
      </x:c>
      <x:c r="C6797" s="23">
        <x:f>'Historical Trades'!C6797</x:f>
      </x:c>
      <x:c r="D6797" s="0">
        <x:f>'Historical Trades'!D6797</x:f>
      </x:c>
      <x:c r="E6797" s="23">
        <x:f>'Historical Trades'!E6797</x:f>
      </x:c>
      <x:c r="F6797" s="0">
        <x:f>'Historical Trades'!F6797</x:f>
      </x:c>
      <x:c r="G6797" s="0">
        <x:f>'Historical Trades'!G6797</x:f>
      </x:c>
      <x:c r="H6797" s="0">
        <x:f>'Historical Trades'!H6797</x:f>
      </x:c>
      <x:c r="I6797" s="0">
        <x:f>'Historical Trades'!I6797</x:f>
      </x:c>
      <x:c r="J6797" s="0">
        <x:f>'Historical Trades'!J6797</x:f>
      </x:c>
      <x:c r="K6797" s="0">
        <x:f>'Historical Trades'!K6797</x:f>
      </x:c>
      <x:c r="L6797" s="0">
        <x:f>'Historical Trades'!L6797</x:f>
      </x:c>
      <x:c r="M6797" s="0">
        <x:f>'Historical Trades'!M6797</x:f>
      </x:c>
      <x:c r="N6797" s="0">
        <x:f>CLEAN('Historical Trades'!O6797)</x:f>
      </x:c>
      <x:c r="P6797" s="14">
        <x:f>IF(G6797="sell",M6797,-M6797)</x:f>
      </x:c>
      <x:c r="Q6797" s="14">
        <x:f>VLOOKUP(N6797,'Currency Rates'!$A$3:$C$32,3,0)</x:f>
      </x:c>
      <x:c r="R6797" s="0">
        <x:f>IF(A6797="SPUS",0,IF(A6797="FWD",0,P6797/Q6797))</x:f>
      </x:c>
    </x:row>
    <x:row r="6798" spans="1:19" x14ac:dyDescent="0.3">
      <x:c r="A6798" s="0">
        <x:f>'Historical Trades'!A6798</x:f>
      </x:c>
      <x:c r="B6798" s="0">
        <x:f>'Historical Trades'!B6798</x:f>
      </x:c>
      <x:c r="C6798" s="23">
        <x:f>'Historical Trades'!C6798</x:f>
      </x:c>
      <x:c r="D6798" s="0">
        <x:f>'Historical Trades'!D6798</x:f>
      </x:c>
      <x:c r="E6798" s="23">
        <x:f>'Historical Trades'!E6798</x:f>
      </x:c>
      <x:c r="F6798" s="0">
        <x:f>'Historical Trades'!F6798</x:f>
      </x:c>
      <x:c r="G6798" s="0">
        <x:f>'Historical Trades'!G6798</x:f>
      </x:c>
      <x:c r="H6798" s="0">
        <x:f>'Historical Trades'!H6798</x:f>
      </x:c>
      <x:c r="I6798" s="0">
        <x:f>'Historical Trades'!I6798</x:f>
      </x:c>
      <x:c r="J6798" s="0">
        <x:f>'Historical Trades'!J6798</x:f>
      </x:c>
      <x:c r="K6798" s="0">
        <x:f>'Historical Trades'!K6798</x:f>
      </x:c>
      <x:c r="L6798" s="0">
        <x:f>'Historical Trades'!L6798</x:f>
      </x:c>
      <x:c r="M6798" s="0">
        <x:f>'Historical Trades'!M6798</x:f>
      </x:c>
      <x:c r="N6798" s="0">
        <x:f>CLEAN('Historical Trades'!O6798)</x:f>
      </x:c>
      <x:c r="P6798" s="14">
        <x:f>IF(G6798="sell",M6798,-M6798)</x:f>
      </x:c>
      <x:c r="Q6798" s="14">
        <x:f>VLOOKUP(N6798,'Currency Rates'!$A$3:$C$32,3,0)</x:f>
      </x:c>
      <x:c r="R6798" s="0">
        <x:f>IF(A6798="SPUS",0,IF(A6798="FWD",0,P6798/Q6798))</x:f>
      </x:c>
    </x:row>
    <x:row r="6799" spans="1:19" x14ac:dyDescent="0.3">
      <x:c r="A6799" s="0">
        <x:f>'Historical Trades'!A6799</x:f>
      </x:c>
      <x:c r="B6799" s="0">
        <x:f>'Historical Trades'!B6799</x:f>
      </x:c>
      <x:c r="C6799" s="23">
        <x:f>'Historical Trades'!C6799</x:f>
      </x:c>
      <x:c r="D6799" s="0">
        <x:f>'Historical Trades'!D6799</x:f>
      </x:c>
      <x:c r="E6799" s="23">
        <x:f>'Historical Trades'!E6799</x:f>
      </x:c>
      <x:c r="F6799" s="0">
        <x:f>'Historical Trades'!F6799</x:f>
      </x:c>
      <x:c r="G6799" s="0">
        <x:f>'Historical Trades'!G6799</x:f>
      </x:c>
      <x:c r="H6799" s="0">
        <x:f>'Historical Trades'!H6799</x:f>
      </x:c>
      <x:c r="I6799" s="0">
        <x:f>'Historical Trades'!I6799</x:f>
      </x:c>
      <x:c r="J6799" s="0">
        <x:f>'Historical Trades'!J6799</x:f>
      </x:c>
      <x:c r="K6799" s="0">
        <x:f>'Historical Trades'!K6799</x:f>
      </x:c>
      <x:c r="L6799" s="0">
        <x:f>'Historical Trades'!L6799</x:f>
      </x:c>
      <x:c r="M6799" s="0">
        <x:f>'Historical Trades'!M6799</x:f>
      </x:c>
      <x:c r="N6799" s="0">
        <x:f>CLEAN('Historical Trades'!O6799)</x:f>
      </x:c>
      <x:c r="P6799" s="14">
        <x:f>IF(G6799="sell",M6799,-M6799)</x:f>
      </x:c>
      <x:c r="Q6799" s="14">
        <x:f>VLOOKUP(N6799,'Currency Rates'!$A$3:$C$32,3,0)</x:f>
      </x:c>
      <x:c r="R6799" s="0">
        <x:f>IF(A6799="SPUS",0,IF(A6799="FWD",0,P6799/Q6799))</x:f>
      </x:c>
    </x:row>
    <x:row r="6800" spans="1:19" x14ac:dyDescent="0.3">
      <x:c r="A6800" s="0">
        <x:f>'Historical Trades'!A6800</x:f>
      </x:c>
      <x:c r="B6800" s="0">
        <x:f>'Historical Trades'!B6800</x:f>
      </x:c>
      <x:c r="C6800" s="23">
        <x:f>'Historical Trades'!C6800</x:f>
      </x:c>
      <x:c r="D6800" s="0">
        <x:f>'Historical Trades'!D6800</x:f>
      </x:c>
      <x:c r="E6800" s="23">
        <x:f>'Historical Trades'!E6800</x:f>
      </x:c>
      <x:c r="F6800" s="0">
        <x:f>'Historical Trades'!F6800</x:f>
      </x:c>
      <x:c r="G6800" s="0">
        <x:f>'Historical Trades'!G6800</x:f>
      </x:c>
      <x:c r="H6800" s="0">
        <x:f>'Historical Trades'!H6800</x:f>
      </x:c>
      <x:c r="I6800" s="0">
        <x:f>'Historical Trades'!I6800</x:f>
      </x:c>
      <x:c r="J6800" s="0">
        <x:f>'Historical Trades'!J6800</x:f>
      </x:c>
      <x:c r="K6800" s="0">
        <x:f>'Historical Trades'!K6800</x:f>
      </x:c>
      <x:c r="L6800" s="0">
        <x:f>'Historical Trades'!L6800</x:f>
      </x:c>
      <x:c r="M6800" s="0">
        <x:f>'Historical Trades'!M6800</x:f>
      </x:c>
      <x:c r="N6800" s="0">
        <x:f>CLEAN('Historical Trades'!O6800)</x:f>
      </x:c>
      <x:c r="P6800" s="14">
        <x:f>IF(G6800="sell",M6800,-M6800)</x:f>
      </x:c>
      <x:c r="Q6800" s="14">
        <x:f>VLOOKUP(N6800,'Currency Rates'!$A$3:$C$32,3,0)</x:f>
      </x:c>
      <x:c r="R6800" s="0">
        <x:f>IF(A6800="SPUS",0,IF(A6800="FWD",0,P6800/Q6800))</x:f>
      </x:c>
    </x:row>
    <x:row r="6801" spans="1:19" x14ac:dyDescent="0.3">
      <x:c r="A6801" s="0">
        <x:f>'Historical Trades'!A6801</x:f>
      </x:c>
      <x:c r="B6801" s="0">
        <x:f>'Historical Trades'!B6801</x:f>
      </x:c>
      <x:c r="C6801" s="23">
        <x:f>'Historical Trades'!C6801</x:f>
      </x:c>
      <x:c r="D6801" s="0">
        <x:f>'Historical Trades'!D6801</x:f>
      </x:c>
      <x:c r="E6801" s="23">
        <x:f>'Historical Trades'!E6801</x:f>
      </x:c>
      <x:c r="F6801" s="0">
        <x:f>'Historical Trades'!F6801</x:f>
      </x:c>
      <x:c r="G6801" s="0">
        <x:f>'Historical Trades'!G6801</x:f>
      </x:c>
      <x:c r="H6801" s="0">
        <x:f>'Historical Trades'!H6801</x:f>
      </x:c>
      <x:c r="I6801" s="0">
        <x:f>'Historical Trades'!I6801</x:f>
      </x:c>
      <x:c r="J6801" s="0">
        <x:f>'Historical Trades'!J6801</x:f>
      </x:c>
      <x:c r="K6801" s="0">
        <x:f>'Historical Trades'!K6801</x:f>
      </x:c>
      <x:c r="L6801" s="0">
        <x:f>'Historical Trades'!L6801</x:f>
      </x:c>
      <x:c r="M6801" s="0">
        <x:f>'Historical Trades'!M6801</x:f>
      </x:c>
      <x:c r="N6801" s="0">
        <x:f>CLEAN('Historical Trades'!O6801)</x:f>
      </x:c>
      <x:c r="P6801" s="14">
        <x:f>IF(G6801="sell",M6801,-M6801)</x:f>
      </x:c>
      <x:c r="Q6801" s="14">
        <x:f>VLOOKUP(N6801,'Currency Rates'!$A$3:$C$32,3,0)</x:f>
      </x:c>
      <x:c r="R6801" s="0">
        <x:f>IF(A6801="SPUS",0,IF(A6801="FWD",0,P6801/Q6801))</x:f>
      </x:c>
    </x:row>
    <x:row r="6802" spans="1:19" x14ac:dyDescent="0.3">
      <x:c r="A6802" s="0">
        <x:f>'Historical Trades'!A6802</x:f>
      </x:c>
      <x:c r="B6802" s="0">
        <x:f>'Historical Trades'!B6802</x:f>
      </x:c>
      <x:c r="C6802" s="23">
        <x:f>'Historical Trades'!C6802</x:f>
      </x:c>
      <x:c r="D6802" s="0">
        <x:f>'Historical Trades'!D6802</x:f>
      </x:c>
      <x:c r="E6802" s="23">
        <x:f>'Historical Trades'!E6802</x:f>
      </x:c>
      <x:c r="F6802" s="0">
        <x:f>'Historical Trades'!F6802</x:f>
      </x:c>
      <x:c r="G6802" s="0">
        <x:f>'Historical Trades'!G6802</x:f>
      </x:c>
      <x:c r="H6802" s="0">
        <x:f>'Historical Trades'!H6802</x:f>
      </x:c>
      <x:c r="I6802" s="0">
        <x:f>'Historical Trades'!I6802</x:f>
      </x:c>
      <x:c r="J6802" s="0">
        <x:f>'Historical Trades'!J6802</x:f>
      </x:c>
      <x:c r="K6802" s="0">
        <x:f>'Historical Trades'!K6802</x:f>
      </x:c>
      <x:c r="L6802" s="0">
        <x:f>'Historical Trades'!L6802</x:f>
      </x:c>
      <x:c r="M6802" s="0">
        <x:f>'Historical Trades'!M6802</x:f>
      </x:c>
      <x:c r="N6802" s="0">
        <x:f>CLEAN('Historical Trades'!O6802)</x:f>
      </x:c>
      <x:c r="P6802" s="14">
        <x:f>IF(G6802="sell",M6802,-M6802)</x:f>
      </x:c>
      <x:c r="Q6802" s="14">
        <x:f>VLOOKUP(N6802,'Currency Rates'!$A$3:$C$32,3,0)</x:f>
      </x:c>
      <x:c r="R6802" s="0">
        <x:f>IF(A6802="SPUS",0,IF(A6802="FWD",0,P6802/Q6802))</x:f>
      </x:c>
    </x:row>
    <x:row r="6803" spans="1:19" x14ac:dyDescent="0.3">
      <x:c r="A6803" s="0">
        <x:f>'Historical Trades'!A6803</x:f>
      </x:c>
      <x:c r="B6803" s="0">
        <x:f>'Historical Trades'!B6803</x:f>
      </x:c>
      <x:c r="C6803" s="23">
        <x:f>'Historical Trades'!C6803</x:f>
      </x:c>
      <x:c r="D6803" s="0">
        <x:f>'Historical Trades'!D6803</x:f>
      </x:c>
      <x:c r="E6803" s="23">
        <x:f>'Historical Trades'!E6803</x:f>
      </x:c>
      <x:c r="F6803" s="0">
        <x:f>'Historical Trades'!F6803</x:f>
      </x:c>
      <x:c r="G6803" s="0">
        <x:f>'Historical Trades'!G6803</x:f>
      </x:c>
      <x:c r="H6803" s="0">
        <x:f>'Historical Trades'!H6803</x:f>
      </x:c>
      <x:c r="I6803" s="0">
        <x:f>'Historical Trades'!I6803</x:f>
      </x:c>
      <x:c r="J6803" s="0">
        <x:f>'Historical Trades'!J6803</x:f>
      </x:c>
      <x:c r="K6803" s="0">
        <x:f>'Historical Trades'!K6803</x:f>
      </x:c>
      <x:c r="L6803" s="0">
        <x:f>'Historical Trades'!L6803</x:f>
      </x:c>
      <x:c r="M6803" s="0">
        <x:f>'Historical Trades'!M6803</x:f>
      </x:c>
      <x:c r="N6803" s="0">
        <x:f>CLEAN('Historical Trades'!O6803)</x:f>
      </x:c>
      <x:c r="P6803" s="14">
        <x:f>IF(G6803="sell",M6803,-M6803)</x:f>
      </x:c>
      <x:c r="Q6803" s="14">
        <x:f>VLOOKUP(N6803,'Currency Rates'!$A$3:$C$32,3,0)</x:f>
      </x:c>
      <x:c r="R6803" s="0">
        <x:f>IF(A6803="SPUS",0,IF(A6803="FWD",0,P6803/Q6803))</x:f>
      </x:c>
    </x:row>
    <x:row r="6804" spans="1:19" x14ac:dyDescent="0.3">
      <x:c r="A6804" s="0">
        <x:f>'Historical Trades'!A6804</x:f>
      </x:c>
      <x:c r="B6804" s="0">
        <x:f>'Historical Trades'!B6804</x:f>
      </x:c>
      <x:c r="C6804" s="23">
        <x:f>'Historical Trades'!C6804</x:f>
      </x:c>
      <x:c r="D6804" s="0">
        <x:f>'Historical Trades'!D6804</x:f>
      </x:c>
      <x:c r="E6804" s="23">
        <x:f>'Historical Trades'!E6804</x:f>
      </x:c>
      <x:c r="F6804" s="0">
        <x:f>'Historical Trades'!F6804</x:f>
      </x:c>
      <x:c r="G6804" s="0">
        <x:f>'Historical Trades'!G6804</x:f>
      </x:c>
      <x:c r="H6804" s="0">
        <x:f>'Historical Trades'!H6804</x:f>
      </x:c>
      <x:c r="I6804" s="0">
        <x:f>'Historical Trades'!I6804</x:f>
      </x:c>
      <x:c r="J6804" s="0">
        <x:f>'Historical Trades'!J6804</x:f>
      </x:c>
      <x:c r="K6804" s="0">
        <x:f>'Historical Trades'!K6804</x:f>
      </x:c>
      <x:c r="L6804" s="0">
        <x:f>'Historical Trades'!L6804</x:f>
      </x:c>
      <x:c r="M6804" s="0">
        <x:f>'Historical Trades'!M6804</x:f>
      </x:c>
      <x:c r="N6804" s="0">
        <x:f>CLEAN('Historical Trades'!O6804)</x:f>
      </x:c>
      <x:c r="P6804" s="14">
        <x:f>IF(G6804="sell",M6804,-M6804)</x:f>
      </x:c>
      <x:c r="Q6804" s="14">
        <x:f>VLOOKUP(N6804,'Currency Rates'!$A$3:$C$32,3,0)</x:f>
      </x:c>
      <x:c r="R6804" s="0">
        <x:f>IF(A6804="SPUS",0,IF(A6804="FWD",0,P6804/Q6804))</x:f>
      </x:c>
    </x:row>
    <x:row r="6805" spans="1:19" x14ac:dyDescent="0.3">
      <x:c r="A6805" s="0">
        <x:f>'Historical Trades'!A6805</x:f>
      </x:c>
      <x:c r="B6805" s="0">
        <x:f>'Historical Trades'!B6805</x:f>
      </x:c>
      <x:c r="C6805" s="23">
        <x:f>'Historical Trades'!C6805</x:f>
      </x:c>
      <x:c r="D6805" s="0">
        <x:f>'Historical Trades'!D6805</x:f>
      </x:c>
      <x:c r="E6805" s="23">
        <x:f>'Historical Trades'!E6805</x:f>
      </x:c>
      <x:c r="F6805" s="0">
        <x:f>'Historical Trades'!F6805</x:f>
      </x:c>
      <x:c r="G6805" s="0">
        <x:f>'Historical Trades'!G6805</x:f>
      </x:c>
      <x:c r="H6805" s="0">
        <x:f>'Historical Trades'!H6805</x:f>
      </x:c>
      <x:c r="I6805" s="0">
        <x:f>'Historical Trades'!I6805</x:f>
      </x:c>
      <x:c r="J6805" s="0">
        <x:f>'Historical Trades'!J6805</x:f>
      </x:c>
      <x:c r="K6805" s="0">
        <x:f>'Historical Trades'!K6805</x:f>
      </x:c>
      <x:c r="L6805" s="0">
        <x:f>'Historical Trades'!L6805</x:f>
      </x:c>
      <x:c r="M6805" s="0">
        <x:f>'Historical Trades'!M6805</x:f>
      </x:c>
      <x:c r="N6805" s="0">
        <x:f>CLEAN('Historical Trades'!O6805)</x:f>
      </x:c>
      <x:c r="P6805" s="14">
        <x:f>IF(G6805="sell",M6805,-M6805)</x:f>
      </x:c>
      <x:c r="Q6805" s="14">
        <x:f>VLOOKUP(N6805,'Currency Rates'!$A$3:$C$32,3,0)</x:f>
      </x:c>
      <x:c r="R6805" s="0">
        <x:f>IF(A6805="SPUS",0,IF(A6805="FWD",0,P6805/Q6805))</x:f>
      </x:c>
    </x:row>
    <x:row r="6806" spans="1:19" x14ac:dyDescent="0.3">
      <x:c r="A6806" s="0">
        <x:f>'Historical Trades'!A6806</x:f>
      </x:c>
      <x:c r="B6806" s="0">
        <x:f>'Historical Trades'!B6806</x:f>
      </x:c>
      <x:c r="C6806" s="23">
        <x:f>'Historical Trades'!C6806</x:f>
      </x:c>
      <x:c r="D6806" s="0">
        <x:f>'Historical Trades'!D6806</x:f>
      </x:c>
      <x:c r="E6806" s="23">
        <x:f>'Historical Trades'!E6806</x:f>
      </x:c>
      <x:c r="F6806" s="0">
        <x:f>'Historical Trades'!F6806</x:f>
      </x:c>
      <x:c r="G6806" s="0">
        <x:f>'Historical Trades'!G6806</x:f>
      </x:c>
      <x:c r="H6806" s="0">
        <x:f>'Historical Trades'!H6806</x:f>
      </x:c>
      <x:c r="I6806" s="0">
        <x:f>'Historical Trades'!I6806</x:f>
      </x:c>
      <x:c r="J6806" s="0">
        <x:f>'Historical Trades'!J6806</x:f>
      </x:c>
      <x:c r="K6806" s="0">
        <x:f>'Historical Trades'!K6806</x:f>
      </x:c>
      <x:c r="L6806" s="0">
        <x:f>'Historical Trades'!L6806</x:f>
      </x:c>
      <x:c r="M6806" s="0">
        <x:f>'Historical Trades'!M6806</x:f>
      </x:c>
      <x:c r="N6806" s="0">
        <x:f>CLEAN('Historical Trades'!O6806)</x:f>
      </x:c>
      <x:c r="P6806" s="14">
        <x:f>IF(G6806="sell",M6806,-M6806)</x:f>
      </x:c>
      <x:c r="Q6806" s="14">
        <x:f>VLOOKUP(N6806,'Currency Rates'!$A$3:$C$32,3,0)</x:f>
      </x:c>
      <x:c r="R6806" s="0">
        <x:f>IF(A6806="SPUS",0,IF(A6806="FWD",0,P6806/Q6806))</x:f>
      </x:c>
    </x:row>
    <x:row r="6807" spans="1:19" x14ac:dyDescent="0.3">
      <x:c r="A6807" s="0">
        <x:f>'Historical Trades'!A6807</x:f>
      </x:c>
      <x:c r="B6807" s="0">
        <x:f>'Historical Trades'!B6807</x:f>
      </x:c>
      <x:c r="C6807" s="23">
        <x:f>'Historical Trades'!C6807</x:f>
      </x:c>
      <x:c r="D6807" s="0">
        <x:f>'Historical Trades'!D6807</x:f>
      </x:c>
      <x:c r="E6807" s="23">
        <x:f>'Historical Trades'!E6807</x:f>
      </x:c>
      <x:c r="F6807" s="0">
        <x:f>'Historical Trades'!F6807</x:f>
      </x:c>
      <x:c r="G6807" s="0">
        <x:f>'Historical Trades'!G6807</x:f>
      </x:c>
      <x:c r="H6807" s="0">
        <x:f>'Historical Trades'!H6807</x:f>
      </x:c>
      <x:c r="I6807" s="0">
        <x:f>'Historical Trades'!I6807</x:f>
      </x:c>
      <x:c r="J6807" s="0">
        <x:f>'Historical Trades'!J6807</x:f>
      </x:c>
      <x:c r="K6807" s="0">
        <x:f>'Historical Trades'!K6807</x:f>
      </x:c>
      <x:c r="L6807" s="0">
        <x:f>'Historical Trades'!L6807</x:f>
      </x:c>
      <x:c r="M6807" s="0">
        <x:f>'Historical Trades'!M6807</x:f>
      </x:c>
      <x:c r="N6807" s="0">
        <x:f>CLEAN('Historical Trades'!O6807)</x:f>
      </x:c>
      <x:c r="P6807" s="14">
        <x:f>IF(G6807="sell",M6807,-M6807)</x:f>
      </x:c>
      <x:c r="Q6807" s="14">
        <x:f>VLOOKUP(N6807,'Currency Rates'!$A$3:$C$32,3,0)</x:f>
      </x:c>
      <x:c r="R6807" s="0">
        <x:f>IF(A6807="SPUS",0,IF(A6807="FWD",0,P6807/Q6807))</x:f>
      </x:c>
    </x:row>
    <x:row r="6808" spans="1:19" x14ac:dyDescent="0.3">
      <x:c r="A6808" s="0">
        <x:f>'Historical Trades'!A6808</x:f>
      </x:c>
      <x:c r="B6808" s="0">
        <x:f>'Historical Trades'!B6808</x:f>
      </x:c>
      <x:c r="C6808" s="23">
        <x:f>'Historical Trades'!C6808</x:f>
      </x:c>
      <x:c r="D6808" s="0">
        <x:f>'Historical Trades'!D6808</x:f>
      </x:c>
      <x:c r="E6808" s="23">
        <x:f>'Historical Trades'!E6808</x:f>
      </x:c>
      <x:c r="F6808" s="0">
        <x:f>'Historical Trades'!F6808</x:f>
      </x:c>
      <x:c r="G6808" s="0">
        <x:f>'Historical Trades'!G6808</x:f>
      </x:c>
      <x:c r="H6808" s="0">
        <x:f>'Historical Trades'!H6808</x:f>
      </x:c>
      <x:c r="I6808" s="0">
        <x:f>'Historical Trades'!I6808</x:f>
      </x:c>
      <x:c r="J6808" s="0">
        <x:f>'Historical Trades'!J6808</x:f>
      </x:c>
      <x:c r="K6808" s="0">
        <x:f>'Historical Trades'!K6808</x:f>
      </x:c>
      <x:c r="L6808" s="0">
        <x:f>'Historical Trades'!L6808</x:f>
      </x:c>
      <x:c r="M6808" s="0">
        <x:f>'Historical Trades'!M6808</x:f>
      </x:c>
      <x:c r="N6808" s="0">
        <x:f>CLEAN('Historical Trades'!O6808)</x:f>
      </x:c>
      <x:c r="P6808" s="14">
        <x:f>IF(G6808="sell",M6808,-M6808)</x:f>
      </x:c>
      <x:c r="Q6808" s="14">
        <x:f>VLOOKUP(N6808,'Currency Rates'!$A$3:$C$32,3,0)</x:f>
      </x:c>
      <x:c r="R6808" s="0">
        <x:f>IF(A6808="SPUS",0,IF(A6808="FWD",0,P6808/Q6808))</x:f>
      </x:c>
    </x:row>
    <x:row r="6809" spans="1:19" x14ac:dyDescent="0.3">
      <x:c r="A6809" s="0">
        <x:f>'Historical Trades'!A6809</x:f>
      </x:c>
      <x:c r="B6809" s="0">
        <x:f>'Historical Trades'!B6809</x:f>
      </x:c>
      <x:c r="C6809" s="23">
        <x:f>'Historical Trades'!C6809</x:f>
      </x:c>
      <x:c r="D6809" s="0">
        <x:f>'Historical Trades'!D6809</x:f>
      </x:c>
      <x:c r="E6809" s="23">
        <x:f>'Historical Trades'!E6809</x:f>
      </x:c>
      <x:c r="F6809" s="0">
        <x:f>'Historical Trades'!F6809</x:f>
      </x:c>
      <x:c r="G6809" s="0">
        <x:f>'Historical Trades'!G6809</x:f>
      </x:c>
      <x:c r="H6809" s="0">
        <x:f>'Historical Trades'!H6809</x:f>
      </x:c>
      <x:c r="I6809" s="0">
        <x:f>'Historical Trades'!I6809</x:f>
      </x:c>
      <x:c r="J6809" s="0">
        <x:f>'Historical Trades'!J6809</x:f>
      </x:c>
      <x:c r="K6809" s="0">
        <x:f>'Historical Trades'!K6809</x:f>
      </x:c>
      <x:c r="L6809" s="0">
        <x:f>'Historical Trades'!L6809</x:f>
      </x:c>
      <x:c r="M6809" s="0">
        <x:f>'Historical Trades'!M6809</x:f>
      </x:c>
      <x:c r="N6809" s="0">
        <x:f>CLEAN('Historical Trades'!O6809)</x:f>
      </x:c>
      <x:c r="P6809" s="14">
        <x:f>IF(G6809="sell",M6809,-M6809)</x:f>
      </x:c>
      <x:c r="Q6809" s="14">
        <x:f>VLOOKUP(N6809,'Currency Rates'!$A$3:$C$32,3,0)</x:f>
      </x:c>
      <x:c r="R6809" s="0">
        <x:f>IF(A6809="SPUS",0,IF(A6809="FWD",0,P6809/Q6809))</x:f>
      </x:c>
    </x:row>
    <x:row r="6810" spans="1:19" x14ac:dyDescent="0.3">
      <x:c r="A6810" s="0">
        <x:f>'Historical Trades'!A6810</x:f>
      </x:c>
      <x:c r="B6810" s="0">
        <x:f>'Historical Trades'!B6810</x:f>
      </x:c>
      <x:c r="C6810" s="23">
        <x:f>'Historical Trades'!C6810</x:f>
      </x:c>
      <x:c r="D6810" s="0">
        <x:f>'Historical Trades'!D6810</x:f>
      </x:c>
      <x:c r="E6810" s="23">
        <x:f>'Historical Trades'!E6810</x:f>
      </x:c>
      <x:c r="F6810" s="0">
        <x:f>'Historical Trades'!F6810</x:f>
      </x:c>
      <x:c r="G6810" s="0">
        <x:f>'Historical Trades'!G6810</x:f>
      </x:c>
      <x:c r="H6810" s="0">
        <x:f>'Historical Trades'!H6810</x:f>
      </x:c>
      <x:c r="I6810" s="0">
        <x:f>'Historical Trades'!I6810</x:f>
      </x:c>
      <x:c r="J6810" s="0">
        <x:f>'Historical Trades'!J6810</x:f>
      </x:c>
      <x:c r="K6810" s="0">
        <x:f>'Historical Trades'!K6810</x:f>
      </x:c>
      <x:c r="L6810" s="0">
        <x:f>'Historical Trades'!L6810</x:f>
      </x:c>
      <x:c r="M6810" s="0">
        <x:f>'Historical Trades'!M6810</x:f>
      </x:c>
      <x:c r="N6810" s="0">
        <x:f>CLEAN('Historical Trades'!O6810)</x:f>
      </x:c>
      <x:c r="P6810" s="14">
        <x:f>IF(G6810="sell",M6810,-M6810)</x:f>
      </x:c>
      <x:c r="Q6810" s="14">
        <x:f>VLOOKUP(N6810,'Currency Rates'!$A$3:$C$32,3,0)</x:f>
      </x:c>
      <x:c r="R6810" s="0">
        <x:f>IF(A6810="SPUS",0,IF(A6810="FWD",0,P6810/Q6810))</x:f>
      </x:c>
    </x:row>
    <x:row r="6811" spans="1:19" x14ac:dyDescent="0.3">
      <x:c r="A6811" s="0">
        <x:f>'Historical Trades'!A6811</x:f>
      </x:c>
      <x:c r="B6811" s="0">
        <x:f>'Historical Trades'!B6811</x:f>
      </x:c>
      <x:c r="C6811" s="23">
        <x:f>'Historical Trades'!C6811</x:f>
      </x:c>
      <x:c r="D6811" s="0">
        <x:f>'Historical Trades'!D6811</x:f>
      </x:c>
      <x:c r="E6811" s="23">
        <x:f>'Historical Trades'!E6811</x:f>
      </x:c>
      <x:c r="F6811" s="0">
        <x:f>'Historical Trades'!F6811</x:f>
      </x:c>
      <x:c r="G6811" s="0">
        <x:f>'Historical Trades'!G6811</x:f>
      </x:c>
      <x:c r="H6811" s="0">
        <x:f>'Historical Trades'!H6811</x:f>
      </x:c>
      <x:c r="I6811" s="0">
        <x:f>'Historical Trades'!I6811</x:f>
      </x:c>
      <x:c r="J6811" s="0">
        <x:f>'Historical Trades'!J6811</x:f>
      </x:c>
      <x:c r="K6811" s="0">
        <x:f>'Historical Trades'!K6811</x:f>
      </x:c>
      <x:c r="L6811" s="0">
        <x:f>'Historical Trades'!L6811</x:f>
      </x:c>
      <x:c r="M6811" s="0">
        <x:f>'Historical Trades'!M6811</x:f>
      </x:c>
      <x:c r="N6811" s="0">
        <x:f>CLEAN('Historical Trades'!O6811)</x:f>
      </x:c>
      <x:c r="P6811" s="14">
        <x:f>IF(G6811="sell",M6811,-M6811)</x:f>
      </x:c>
      <x:c r="Q6811" s="14">
        <x:f>VLOOKUP(N6811,'Currency Rates'!$A$3:$C$32,3,0)</x:f>
      </x:c>
      <x:c r="R6811" s="0">
        <x:f>IF(A6811="SPUS",0,IF(A6811="FWD",0,P6811/Q6811))</x:f>
      </x:c>
    </x:row>
    <x:row r="6812" spans="1:19" x14ac:dyDescent="0.3">
      <x:c r="A6812" s="0">
        <x:f>'Historical Trades'!A6812</x:f>
      </x:c>
      <x:c r="B6812" s="0">
        <x:f>'Historical Trades'!B6812</x:f>
      </x:c>
      <x:c r="C6812" s="23">
        <x:f>'Historical Trades'!C6812</x:f>
      </x:c>
      <x:c r="D6812" s="0">
        <x:f>'Historical Trades'!D6812</x:f>
      </x:c>
      <x:c r="E6812" s="23">
        <x:f>'Historical Trades'!E6812</x:f>
      </x:c>
      <x:c r="F6812" s="0">
        <x:f>'Historical Trades'!F6812</x:f>
      </x:c>
      <x:c r="G6812" s="0">
        <x:f>'Historical Trades'!G6812</x:f>
      </x:c>
      <x:c r="H6812" s="0">
        <x:f>'Historical Trades'!H6812</x:f>
      </x:c>
      <x:c r="I6812" s="0">
        <x:f>'Historical Trades'!I6812</x:f>
      </x:c>
      <x:c r="J6812" s="0">
        <x:f>'Historical Trades'!J6812</x:f>
      </x:c>
      <x:c r="K6812" s="0">
        <x:f>'Historical Trades'!K6812</x:f>
      </x:c>
      <x:c r="L6812" s="0">
        <x:f>'Historical Trades'!L6812</x:f>
      </x:c>
      <x:c r="M6812" s="0">
        <x:f>'Historical Trades'!M6812</x:f>
      </x:c>
      <x:c r="N6812" s="0">
        <x:f>CLEAN('Historical Trades'!O6812)</x:f>
      </x:c>
      <x:c r="P6812" s="14">
        <x:f>IF(G6812="sell",M6812,-M6812)</x:f>
      </x:c>
      <x:c r="Q6812" s="14">
        <x:f>VLOOKUP(N6812,'Currency Rates'!$A$3:$C$32,3,0)</x:f>
      </x:c>
      <x:c r="R6812" s="0">
        <x:f>IF(A6812="SPUS",0,IF(A6812="FWD",0,P6812/Q6812))</x:f>
      </x:c>
    </x:row>
    <x:row r="6813" spans="1:19" x14ac:dyDescent="0.3">
      <x:c r="A6813" s="0">
        <x:f>'Historical Trades'!A6813</x:f>
      </x:c>
      <x:c r="B6813" s="0">
        <x:f>'Historical Trades'!B6813</x:f>
      </x:c>
      <x:c r="C6813" s="23">
        <x:f>'Historical Trades'!C6813</x:f>
      </x:c>
      <x:c r="D6813" s="0">
        <x:f>'Historical Trades'!D6813</x:f>
      </x:c>
      <x:c r="E6813" s="23">
        <x:f>'Historical Trades'!E6813</x:f>
      </x:c>
      <x:c r="F6813" s="0">
        <x:f>'Historical Trades'!F6813</x:f>
      </x:c>
      <x:c r="G6813" s="0">
        <x:f>'Historical Trades'!G6813</x:f>
      </x:c>
      <x:c r="H6813" s="0">
        <x:f>'Historical Trades'!H6813</x:f>
      </x:c>
      <x:c r="I6813" s="0">
        <x:f>'Historical Trades'!I6813</x:f>
      </x:c>
      <x:c r="J6813" s="0">
        <x:f>'Historical Trades'!J6813</x:f>
      </x:c>
      <x:c r="K6813" s="0">
        <x:f>'Historical Trades'!K6813</x:f>
      </x:c>
      <x:c r="L6813" s="0">
        <x:f>'Historical Trades'!L6813</x:f>
      </x:c>
      <x:c r="M6813" s="0">
        <x:f>'Historical Trades'!M6813</x:f>
      </x:c>
      <x:c r="N6813" s="0">
        <x:f>CLEAN('Historical Trades'!O6813)</x:f>
      </x:c>
      <x:c r="P6813" s="14">
        <x:f>IF(G6813="sell",M6813,-M6813)</x:f>
      </x:c>
      <x:c r="Q6813" s="14">
        <x:f>VLOOKUP(N6813,'Currency Rates'!$A$3:$C$32,3,0)</x:f>
      </x:c>
      <x:c r="R6813" s="0">
        <x:f>IF(A6813="SPUS",0,IF(A6813="FWD",0,P6813/Q6813))</x:f>
      </x:c>
    </x:row>
    <x:row r="6814" spans="1:19" x14ac:dyDescent="0.3">
      <x:c r="A6814" s="0">
        <x:f>'Historical Trades'!A6814</x:f>
      </x:c>
      <x:c r="B6814" s="0">
        <x:f>'Historical Trades'!B6814</x:f>
      </x:c>
      <x:c r="C6814" s="23">
        <x:f>'Historical Trades'!C6814</x:f>
      </x:c>
      <x:c r="D6814" s="0">
        <x:f>'Historical Trades'!D6814</x:f>
      </x:c>
      <x:c r="E6814" s="23">
        <x:f>'Historical Trades'!E6814</x:f>
      </x:c>
      <x:c r="F6814" s="0">
        <x:f>'Historical Trades'!F6814</x:f>
      </x:c>
      <x:c r="G6814" s="0">
        <x:f>'Historical Trades'!G6814</x:f>
      </x:c>
      <x:c r="H6814" s="0">
        <x:f>'Historical Trades'!H6814</x:f>
      </x:c>
      <x:c r="I6814" s="0">
        <x:f>'Historical Trades'!I6814</x:f>
      </x:c>
      <x:c r="J6814" s="0">
        <x:f>'Historical Trades'!J6814</x:f>
      </x:c>
      <x:c r="K6814" s="0">
        <x:f>'Historical Trades'!K6814</x:f>
      </x:c>
      <x:c r="L6814" s="0">
        <x:f>'Historical Trades'!L6814</x:f>
      </x:c>
      <x:c r="M6814" s="0">
        <x:f>'Historical Trades'!M6814</x:f>
      </x:c>
      <x:c r="N6814" s="0">
        <x:f>CLEAN('Historical Trades'!O6814)</x:f>
      </x:c>
      <x:c r="P6814" s="14">
        <x:f>IF(G6814="sell",M6814,-M6814)</x:f>
      </x:c>
      <x:c r="Q6814" s="14">
        <x:f>VLOOKUP(N6814,'Currency Rates'!$A$3:$C$32,3,0)</x:f>
      </x:c>
      <x:c r="R6814" s="0">
        <x:f>IF(A6814="SPUS",0,IF(A6814="FWD",0,P6814/Q6814))</x:f>
      </x:c>
    </x:row>
    <x:row r="6815" spans="1:19" x14ac:dyDescent="0.3">
      <x:c r="A6815" s="0">
        <x:f>'Historical Trades'!A6815</x:f>
      </x:c>
      <x:c r="B6815" s="0">
        <x:f>'Historical Trades'!B6815</x:f>
      </x:c>
      <x:c r="C6815" s="23">
        <x:f>'Historical Trades'!C6815</x:f>
      </x:c>
      <x:c r="D6815" s="0">
        <x:f>'Historical Trades'!D6815</x:f>
      </x:c>
      <x:c r="E6815" s="23">
        <x:f>'Historical Trades'!E6815</x:f>
      </x:c>
      <x:c r="F6815" s="0">
        <x:f>'Historical Trades'!F6815</x:f>
      </x:c>
      <x:c r="G6815" s="0">
        <x:f>'Historical Trades'!G6815</x:f>
      </x:c>
      <x:c r="H6815" s="0">
        <x:f>'Historical Trades'!H6815</x:f>
      </x:c>
      <x:c r="I6815" s="0">
        <x:f>'Historical Trades'!I6815</x:f>
      </x:c>
      <x:c r="J6815" s="0">
        <x:f>'Historical Trades'!J6815</x:f>
      </x:c>
      <x:c r="K6815" s="0">
        <x:f>'Historical Trades'!K6815</x:f>
      </x:c>
      <x:c r="L6815" s="0">
        <x:f>'Historical Trades'!L6815</x:f>
      </x:c>
      <x:c r="M6815" s="0">
        <x:f>'Historical Trades'!M6815</x:f>
      </x:c>
      <x:c r="N6815" s="0">
        <x:f>CLEAN('Historical Trades'!O6815)</x:f>
      </x:c>
      <x:c r="P6815" s="14">
        <x:f>IF(G6815="sell",M6815,-M6815)</x:f>
      </x:c>
      <x:c r="Q6815" s="14">
        <x:f>VLOOKUP(N6815,'Currency Rates'!$A$3:$C$32,3,0)</x:f>
      </x:c>
      <x:c r="R6815" s="0">
        <x:f>IF(A6815="SPUS",0,IF(A6815="FWD",0,P6815/Q6815))</x:f>
      </x:c>
    </x:row>
    <x:row r="6816" spans="1:19" x14ac:dyDescent="0.3">
      <x:c r="A6816" s="0">
        <x:f>'Historical Trades'!A6816</x:f>
      </x:c>
      <x:c r="B6816" s="0">
        <x:f>'Historical Trades'!B6816</x:f>
      </x:c>
      <x:c r="C6816" s="23">
        <x:f>'Historical Trades'!C6816</x:f>
      </x:c>
      <x:c r="D6816" s="0">
        <x:f>'Historical Trades'!D6816</x:f>
      </x:c>
      <x:c r="E6816" s="23">
        <x:f>'Historical Trades'!E6816</x:f>
      </x:c>
      <x:c r="F6816" s="0">
        <x:f>'Historical Trades'!F6816</x:f>
      </x:c>
      <x:c r="G6816" s="0">
        <x:f>'Historical Trades'!G6816</x:f>
      </x:c>
      <x:c r="H6816" s="0">
        <x:f>'Historical Trades'!H6816</x:f>
      </x:c>
      <x:c r="I6816" s="0">
        <x:f>'Historical Trades'!I6816</x:f>
      </x:c>
      <x:c r="J6816" s="0">
        <x:f>'Historical Trades'!J6816</x:f>
      </x:c>
      <x:c r="K6816" s="0">
        <x:f>'Historical Trades'!K6816</x:f>
      </x:c>
      <x:c r="L6816" s="0">
        <x:f>'Historical Trades'!L6816</x:f>
      </x:c>
      <x:c r="M6816" s="0">
        <x:f>'Historical Trades'!M6816</x:f>
      </x:c>
      <x:c r="N6816" s="0">
        <x:f>CLEAN('Historical Trades'!O6816)</x:f>
      </x:c>
      <x:c r="P6816" s="14">
        <x:f>IF(G6816="sell",M6816,-M6816)</x:f>
      </x:c>
      <x:c r="Q6816" s="14">
        <x:f>VLOOKUP(N6816,'Currency Rates'!$A$3:$C$32,3,0)</x:f>
      </x:c>
      <x:c r="R6816" s="0">
        <x:f>IF(A6816="SPUS",0,IF(A6816="FWD",0,P6816/Q6816))</x:f>
      </x:c>
    </x:row>
    <x:row r="6817" spans="1:19" x14ac:dyDescent="0.3">
      <x:c r="A6817" s="0">
        <x:f>'Historical Trades'!A6817</x:f>
      </x:c>
      <x:c r="B6817" s="0">
        <x:f>'Historical Trades'!B6817</x:f>
      </x:c>
      <x:c r="C6817" s="23">
        <x:f>'Historical Trades'!C6817</x:f>
      </x:c>
      <x:c r="D6817" s="0">
        <x:f>'Historical Trades'!D6817</x:f>
      </x:c>
      <x:c r="E6817" s="23">
        <x:f>'Historical Trades'!E6817</x:f>
      </x:c>
      <x:c r="F6817" s="0">
        <x:f>'Historical Trades'!F6817</x:f>
      </x:c>
      <x:c r="G6817" s="0">
        <x:f>'Historical Trades'!G6817</x:f>
      </x:c>
      <x:c r="H6817" s="0">
        <x:f>'Historical Trades'!H6817</x:f>
      </x:c>
      <x:c r="I6817" s="0">
        <x:f>'Historical Trades'!I6817</x:f>
      </x:c>
      <x:c r="J6817" s="0">
        <x:f>'Historical Trades'!J6817</x:f>
      </x:c>
      <x:c r="K6817" s="0">
        <x:f>'Historical Trades'!K6817</x:f>
      </x:c>
      <x:c r="L6817" s="0">
        <x:f>'Historical Trades'!L6817</x:f>
      </x:c>
      <x:c r="M6817" s="0">
        <x:f>'Historical Trades'!M6817</x:f>
      </x:c>
      <x:c r="N6817" s="0">
        <x:f>CLEAN('Historical Trades'!O6817)</x:f>
      </x:c>
      <x:c r="P6817" s="14">
        <x:f>IF(G6817="sell",M6817,-M6817)</x:f>
      </x:c>
      <x:c r="Q6817" s="14">
        <x:f>VLOOKUP(N6817,'Currency Rates'!$A$3:$C$32,3,0)</x:f>
      </x:c>
      <x:c r="R6817" s="0">
        <x:f>IF(A6817="SPUS",0,IF(A6817="FWD",0,P6817/Q6817))</x:f>
      </x:c>
    </x:row>
    <x:row r="6818" spans="1:19" x14ac:dyDescent="0.3">
      <x:c r="A6818" s="0">
        <x:f>'Historical Trades'!A6818</x:f>
      </x:c>
      <x:c r="B6818" s="0">
        <x:f>'Historical Trades'!B6818</x:f>
      </x:c>
      <x:c r="C6818" s="23">
        <x:f>'Historical Trades'!C6818</x:f>
      </x:c>
      <x:c r="D6818" s="0">
        <x:f>'Historical Trades'!D6818</x:f>
      </x:c>
      <x:c r="E6818" s="23">
        <x:f>'Historical Trades'!E6818</x:f>
      </x:c>
      <x:c r="F6818" s="0">
        <x:f>'Historical Trades'!F6818</x:f>
      </x:c>
      <x:c r="G6818" s="0">
        <x:f>'Historical Trades'!G6818</x:f>
      </x:c>
      <x:c r="H6818" s="0">
        <x:f>'Historical Trades'!H6818</x:f>
      </x:c>
      <x:c r="I6818" s="0">
        <x:f>'Historical Trades'!I6818</x:f>
      </x:c>
      <x:c r="J6818" s="0">
        <x:f>'Historical Trades'!J6818</x:f>
      </x:c>
      <x:c r="K6818" s="0">
        <x:f>'Historical Trades'!K6818</x:f>
      </x:c>
      <x:c r="L6818" s="0">
        <x:f>'Historical Trades'!L6818</x:f>
      </x:c>
      <x:c r="M6818" s="0">
        <x:f>'Historical Trades'!M6818</x:f>
      </x:c>
      <x:c r="N6818" s="0">
        <x:f>CLEAN('Historical Trades'!O6818)</x:f>
      </x:c>
      <x:c r="P6818" s="14">
        <x:f>IF(G6818="sell",M6818,-M6818)</x:f>
      </x:c>
      <x:c r="Q6818" s="14">
        <x:f>VLOOKUP(N6818,'Currency Rates'!$A$3:$C$32,3,0)</x:f>
      </x:c>
      <x:c r="R6818" s="0">
        <x:f>IF(A6818="SPUS",0,IF(A6818="FWD",0,P6818/Q6818))</x:f>
      </x:c>
    </x:row>
    <x:row r="6819" spans="1:19" x14ac:dyDescent="0.3">
      <x:c r="A6819" s="0">
        <x:f>'Historical Trades'!A6819</x:f>
      </x:c>
      <x:c r="B6819" s="0">
        <x:f>'Historical Trades'!B6819</x:f>
      </x:c>
      <x:c r="C6819" s="23">
        <x:f>'Historical Trades'!C6819</x:f>
      </x:c>
      <x:c r="D6819" s="0">
        <x:f>'Historical Trades'!D6819</x:f>
      </x:c>
      <x:c r="E6819" s="23">
        <x:f>'Historical Trades'!E6819</x:f>
      </x:c>
      <x:c r="F6819" s="0">
        <x:f>'Historical Trades'!F6819</x:f>
      </x:c>
      <x:c r="G6819" s="0">
        <x:f>'Historical Trades'!G6819</x:f>
      </x:c>
      <x:c r="H6819" s="0">
        <x:f>'Historical Trades'!H6819</x:f>
      </x:c>
      <x:c r="I6819" s="0">
        <x:f>'Historical Trades'!I6819</x:f>
      </x:c>
      <x:c r="J6819" s="0">
        <x:f>'Historical Trades'!J6819</x:f>
      </x:c>
      <x:c r="K6819" s="0">
        <x:f>'Historical Trades'!K6819</x:f>
      </x:c>
      <x:c r="L6819" s="0">
        <x:f>'Historical Trades'!L6819</x:f>
      </x:c>
      <x:c r="M6819" s="0">
        <x:f>'Historical Trades'!M6819</x:f>
      </x:c>
      <x:c r="N6819" s="0">
        <x:f>CLEAN('Historical Trades'!O6819)</x:f>
      </x:c>
      <x:c r="P6819" s="14">
        <x:f>IF(G6819="sell",M6819,-M6819)</x:f>
      </x:c>
      <x:c r="Q6819" s="14">
        <x:f>VLOOKUP(N6819,'Currency Rates'!$A$3:$C$32,3,0)</x:f>
      </x:c>
      <x:c r="R6819" s="0">
        <x:f>IF(A6819="SPUS",0,IF(A6819="FWD",0,P6819/Q6819))</x:f>
      </x:c>
    </x:row>
    <x:row r="6820" spans="1:19" x14ac:dyDescent="0.3">
      <x:c r="A6820" s="0">
        <x:f>'Historical Trades'!A6820</x:f>
      </x:c>
      <x:c r="B6820" s="0">
        <x:f>'Historical Trades'!B6820</x:f>
      </x:c>
      <x:c r="C6820" s="23">
        <x:f>'Historical Trades'!C6820</x:f>
      </x:c>
      <x:c r="D6820" s="0">
        <x:f>'Historical Trades'!D6820</x:f>
      </x:c>
      <x:c r="E6820" s="23">
        <x:f>'Historical Trades'!E6820</x:f>
      </x:c>
      <x:c r="F6820" s="0">
        <x:f>'Historical Trades'!F6820</x:f>
      </x:c>
      <x:c r="G6820" s="0">
        <x:f>'Historical Trades'!G6820</x:f>
      </x:c>
      <x:c r="H6820" s="0">
        <x:f>'Historical Trades'!H6820</x:f>
      </x:c>
      <x:c r="I6820" s="0">
        <x:f>'Historical Trades'!I6820</x:f>
      </x:c>
      <x:c r="J6820" s="0">
        <x:f>'Historical Trades'!J6820</x:f>
      </x:c>
      <x:c r="K6820" s="0">
        <x:f>'Historical Trades'!K6820</x:f>
      </x:c>
      <x:c r="L6820" s="0">
        <x:f>'Historical Trades'!L6820</x:f>
      </x:c>
      <x:c r="M6820" s="0">
        <x:f>'Historical Trades'!M6820</x:f>
      </x:c>
      <x:c r="N6820" s="0">
        <x:f>CLEAN('Historical Trades'!O6820)</x:f>
      </x:c>
      <x:c r="P6820" s="14">
        <x:f>IF(G6820="sell",M6820,-M6820)</x:f>
      </x:c>
      <x:c r="Q6820" s="14">
        <x:f>VLOOKUP(N6820,'Currency Rates'!$A$3:$C$32,3,0)</x:f>
      </x:c>
      <x:c r="R6820" s="0">
        <x:f>IF(A6820="SPUS",0,IF(A6820="FWD",0,P6820/Q6820))</x:f>
      </x:c>
    </x:row>
    <x:row r="6821" spans="1:19" x14ac:dyDescent="0.3">
      <x:c r="A6821" s="0">
        <x:f>'Historical Trades'!A6821</x:f>
      </x:c>
      <x:c r="B6821" s="0">
        <x:f>'Historical Trades'!B6821</x:f>
      </x:c>
      <x:c r="C6821" s="23">
        <x:f>'Historical Trades'!C6821</x:f>
      </x:c>
      <x:c r="D6821" s="0">
        <x:f>'Historical Trades'!D6821</x:f>
      </x:c>
      <x:c r="E6821" s="23">
        <x:f>'Historical Trades'!E6821</x:f>
      </x:c>
      <x:c r="F6821" s="0">
        <x:f>'Historical Trades'!F6821</x:f>
      </x:c>
      <x:c r="G6821" s="0">
        <x:f>'Historical Trades'!G6821</x:f>
      </x:c>
      <x:c r="H6821" s="0">
        <x:f>'Historical Trades'!H6821</x:f>
      </x:c>
      <x:c r="I6821" s="0">
        <x:f>'Historical Trades'!I6821</x:f>
      </x:c>
      <x:c r="J6821" s="0">
        <x:f>'Historical Trades'!J6821</x:f>
      </x:c>
      <x:c r="K6821" s="0">
        <x:f>'Historical Trades'!K6821</x:f>
      </x:c>
      <x:c r="L6821" s="0">
        <x:f>'Historical Trades'!L6821</x:f>
      </x:c>
      <x:c r="M6821" s="0">
        <x:f>'Historical Trades'!M6821</x:f>
      </x:c>
      <x:c r="N6821" s="0">
        <x:f>CLEAN('Historical Trades'!O6821)</x:f>
      </x:c>
      <x:c r="P6821" s="14">
        <x:f>IF(G6821="sell",M6821,-M6821)</x:f>
      </x:c>
      <x:c r="Q6821" s="14">
        <x:f>VLOOKUP(N6821,'Currency Rates'!$A$3:$C$32,3,0)</x:f>
      </x:c>
      <x:c r="R6821" s="0">
        <x:f>IF(A6821="SPUS",0,IF(A6821="FWD",0,P6821/Q6821))</x:f>
      </x:c>
    </x:row>
    <x:row r="6822" spans="1:19" x14ac:dyDescent="0.3">
      <x:c r="A6822" s="0">
        <x:f>'Historical Trades'!A6822</x:f>
      </x:c>
      <x:c r="B6822" s="0">
        <x:f>'Historical Trades'!B6822</x:f>
      </x:c>
      <x:c r="C6822" s="23">
        <x:f>'Historical Trades'!C6822</x:f>
      </x:c>
      <x:c r="D6822" s="0">
        <x:f>'Historical Trades'!D6822</x:f>
      </x:c>
      <x:c r="E6822" s="23">
        <x:f>'Historical Trades'!E6822</x:f>
      </x:c>
      <x:c r="F6822" s="0">
        <x:f>'Historical Trades'!F6822</x:f>
      </x:c>
      <x:c r="G6822" s="0">
        <x:f>'Historical Trades'!G6822</x:f>
      </x:c>
      <x:c r="H6822" s="0">
        <x:f>'Historical Trades'!H6822</x:f>
      </x:c>
      <x:c r="I6822" s="0">
        <x:f>'Historical Trades'!I6822</x:f>
      </x:c>
      <x:c r="J6822" s="0">
        <x:f>'Historical Trades'!J6822</x:f>
      </x:c>
      <x:c r="K6822" s="0">
        <x:f>'Historical Trades'!K6822</x:f>
      </x:c>
      <x:c r="L6822" s="0">
        <x:f>'Historical Trades'!L6822</x:f>
      </x:c>
      <x:c r="M6822" s="0">
        <x:f>'Historical Trades'!M6822</x:f>
      </x:c>
      <x:c r="N6822" s="0">
        <x:f>CLEAN('Historical Trades'!O6822)</x:f>
      </x:c>
      <x:c r="P6822" s="14">
        <x:f>IF(G6822="sell",M6822,-M6822)</x:f>
      </x:c>
      <x:c r="Q6822" s="14">
        <x:f>VLOOKUP(N6822,'Currency Rates'!$A$3:$C$32,3,0)</x:f>
      </x:c>
      <x:c r="R6822" s="0">
        <x:f>IF(A6822="SPUS",0,IF(A6822="FWD",0,P6822/Q6822))</x:f>
      </x:c>
    </x:row>
    <x:row r="6823" spans="1:19" x14ac:dyDescent="0.3">
      <x:c r="A6823" s="0">
        <x:f>'Historical Trades'!A6823</x:f>
      </x:c>
      <x:c r="B6823" s="0">
        <x:f>'Historical Trades'!B6823</x:f>
      </x:c>
      <x:c r="C6823" s="23">
        <x:f>'Historical Trades'!C6823</x:f>
      </x:c>
      <x:c r="D6823" s="0">
        <x:f>'Historical Trades'!D6823</x:f>
      </x:c>
      <x:c r="E6823" s="23">
        <x:f>'Historical Trades'!E6823</x:f>
      </x:c>
      <x:c r="F6823" s="0">
        <x:f>'Historical Trades'!F6823</x:f>
      </x:c>
      <x:c r="G6823" s="0">
        <x:f>'Historical Trades'!G6823</x:f>
      </x:c>
      <x:c r="H6823" s="0">
        <x:f>'Historical Trades'!H6823</x:f>
      </x:c>
      <x:c r="I6823" s="0">
        <x:f>'Historical Trades'!I6823</x:f>
      </x:c>
      <x:c r="J6823" s="0">
        <x:f>'Historical Trades'!J6823</x:f>
      </x:c>
      <x:c r="K6823" s="0">
        <x:f>'Historical Trades'!K6823</x:f>
      </x:c>
      <x:c r="L6823" s="0">
        <x:f>'Historical Trades'!L6823</x:f>
      </x:c>
      <x:c r="M6823" s="0">
        <x:f>'Historical Trades'!M6823</x:f>
      </x:c>
      <x:c r="N6823" s="0">
        <x:f>CLEAN('Historical Trades'!O6823)</x:f>
      </x:c>
      <x:c r="P6823" s="14">
        <x:f>IF(G6823="sell",M6823,-M6823)</x:f>
      </x:c>
      <x:c r="Q6823" s="14">
        <x:f>VLOOKUP(N6823,'Currency Rates'!$A$3:$C$32,3,0)</x:f>
      </x:c>
      <x:c r="R6823" s="0">
        <x:f>IF(A6823="SPUS",0,IF(A6823="FWD",0,P6823/Q6823))</x:f>
      </x:c>
    </x:row>
    <x:row r="6824" spans="1:19" x14ac:dyDescent="0.3">
      <x:c r="A6824" s="0">
        <x:f>'Historical Trades'!A6824</x:f>
      </x:c>
      <x:c r="B6824" s="0">
        <x:f>'Historical Trades'!B6824</x:f>
      </x:c>
      <x:c r="C6824" s="23">
        <x:f>'Historical Trades'!C6824</x:f>
      </x:c>
      <x:c r="D6824" s="0">
        <x:f>'Historical Trades'!D6824</x:f>
      </x:c>
      <x:c r="E6824" s="23">
        <x:f>'Historical Trades'!E6824</x:f>
      </x:c>
      <x:c r="F6824" s="0">
        <x:f>'Historical Trades'!F6824</x:f>
      </x:c>
      <x:c r="G6824" s="0">
        <x:f>'Historical Trades'!G6824</x:f>
      </x:c>
      <x:c r="H6824" s="0">
        <x:f>'Historical Trades'!H6824</x:f>
      </x:c>
      <x:c r="I6824" s="0">
        <x:f>'Historical Trades'!I6824</x:f>
      </x:c>
      <x:c r="J6824" s="0">
        <x:f>'Historical Trades'!J6824</x:f>
      </x:c>
      <x:c r="K6824" s="0">
        <x:f>'Historical Trades'!K6824</x:f>
      </x:c>
      <x:c r="L6824" s="0">
        <x:f>'Historical Trades'!L6824</x:f>
      </x:c>
      <x:c r="M6824" s="0">
        <x:f>'Historical Trades'!M6824</x:f>
      </x:c>
      <x:c r="N6824" s="0">
        <x:f>CLEAN('Historical Trades'!O6824)</x:f>
      </x:c>
      <x:c r="P6824" s="14">
        <x:f>IF(G6824="sell",M6824,-M6824)</x:f>
      </x:c>
      <x:c r="Q6824" s="14">
        <x:f>VLOOKUP(N6824,'Currency Rates'!$A$3:$C$32,3,0)</x:f>
      </x:c>
      <x:c r="R6824" s="0">
        <x:f>IF(A6824="SPUS",0,IF(A6824="FWD",0,P6824/Q6824))</x:f>
      </x:c>
    </x:row>
    <x:row r="6825" spans="1:19" x14ac:dyDescent="0.3">
      <x:c r="A6825" s="0">
        <x:f>'Historical Trades'!A6825</x:f>
      </x:c>
      <x:c r="B6825" s="0">
        <x:f>'Historical Trades'!B6825</x:f>
      </x:c>
      <x:c r="C6825" s="23">
        <x:f>'Historical Trades'!C6825</x:f>
      </x:c>
      <x:c r="D6825" s="0">
        <x:f>'Historical Trades'!D6825</x:f>
      </x:c>
      <x:c r="E6825" s="23">
        <x:f>'Historical Trades'!E6825</x:f>
      </x:c>
      <x:c r="F6825" s="0">
        <x:f>'Historical Trades'!F6825</x:f>
      </x:c>
      <x:c r="G6825" s="0">
        <x:f>'Historical Trades'!G6825</x:f>
      </x:c>
      <x:c r="H6825" s="0">
        <x:f>'Historical Trades'!H6825</x:f>
      </x:c>
      <x:c r="I6825" s="0">
        <x:f>'Historical Trades'!I6825</x:f>
      </x:c>
      <x:c r="J6825" s="0">
        <x:f>'Historical Trades'!J6825</x:f>
      </x:c>
      <x:c r="K6825" s="0">
        <x:f>'Historical Trades'!K6825</x:f>
      </x:c>
      <x:c r="L6825" s="0">
        <x:f>'Historical Trades'!L6825</x:f>
      </x:c>
      <x:c r="M6825" s="0">
        <x:f>'Historical Trades'!M6825</x:f>
      </x:c>
      <x:c r="N6825" s="0">
        <x:f>CLEAN('Historical Trades'!O6825)</x:f>
      </x:c>
      <x:c r="P6825" s="14">
        <x:f>IF(G6825="sell",M6825,-M6825)</x:f>
      </x:c>
      <x:c r="Q6825" s="14">
        <x:f>VLOOKUP(N6825,'Currency Rates'!$A$3:$C$32,3,0)</x:f>
      </x:c>
      <x:c r="R6825" s="0">
        <x:f>IF(A6825="SPUS",0,IF(A6825="FWD",0,P6825/Q6825))</x:f>
      </x:c>
    </x:row>
    <x:row r="6826" spans="1:19" x14ac:dyDescent="0.3">
      <x:c r="A6826" s="0">
        <x:f>'Historical Trades'!A6826</x:f>
      </x:c>
      <x:c r="B6826" s="0">
        <x:f>'Historical Trades'!B6826</x:f>
      </x:c>
      <x:c r="C6826" s="23">
        <x:f>'Historical Trades'!C6826</x:f>
      </x:c>
      <x:c r="D6826" s="0">
        <x:f>'Historical Trades'!D6826</x:f>
      </x:c>
      <x:c r="E6826" s="23">
        <x:f>'Historical Trades'!E6826</x:f>
      </x:c>
      <x:c r="F6826" s="0">
        <x:f>'Historical Trades'!F6826</x:f>
      </x:c>
      <x:c r="G6826" s="0">
        <x:f>'Historical Trades'!G6826</x:f>
      </x:c>
      <x:c r="H6826" s="0">
        <x:f>'Historical Trades'!H6826</x:f>
      </x:c>
      <x:c r="I6826" s="0">
        <x:f>'Historical Trades'!I6826</x:f>
      </x:c>
      <x:c r="J6826" s="0">
        <x:f>'Historical Trades'!J6826</x:f>
      </x:c>
      <x:c r="K6826" s="0">
        <x:f>'Historical Trades'!K6826</x:f>
      </x:c>
      <x:c r="L6826" s="0">
        <x:f>'Historical Trades'!L6826</x:f>
      </x:c>
      <x:c r="M6826" s="0">
        <x:f>'Historical Trades'!M6826</x:f>
      </x:c>
      <x:c r="N6826" s="0">
        <x:f>CLEAN('Historical Trades'!O6826)</x:f>
      </x:c>
      <x:c r="P6826" s="14">
        <x:f>IF(G6826="sell",M6826,-M6826)</x:f>
      </x:c>
      <x:c r="Q6826" s="14">
        <x:f>VLOOKUP(N6826,'Currency Rates'!$A$3:$C$32,3,0)</x:f>
      </x:c>
      <x:c r="R6826" s="0">
        <x:f>IF(A6826="SPUS",0,IF(A6826="FWD",0,P6826/Q6826))</x:f>
      </x:c>
    </x:row>
    <x:row r="6827" spans="1:19" x14ac:dyDescent="0.3">
      <x:c r="A6827" s="0">
        <x:f>'Historical Trades'!A6827</x:f>
      </x:c>
      <x:c r="B6827" s="0">
        <x:f>'Historical Trades'!B6827</x:f>
      </x:c>
      <x:c r="C6827" s="23">
        <x:f>'Historical Trades'!C6827</x:f>
      </x:c>
      <x:c r="D6827" s="0">
        <x:f>'Historical Trades'!D6827</x:f>
      </x:c>
      <x:c r="E6827" s="23">
        <x:f>'Historical Trades'!E6827</x:f>
      </x:c>
      <x:c r="F6827" s="0">
        <x:f>'Historical Trades'!F6827</x:f>
      </x:c>
      <x:c r="G6827" s="0">
        <x:f>'Historical Trades'!G6827</x:f>
      </x:c>
      <x:c r="H6827" s="0">
        <x:f>'Historical Trades'!H6827</x:f>
      </x:c>
      <x:c r="I6827" s="0">
        <x:f>'Historical Trades'!I6827</x:f>
      </x:c>
      <x:c r="J6827" s="0">
        <x:f>'Historical Trades'!J6827</x:f>
      </x:c>
      <x:c r="K6827" s="0">
        <x:f>'Historical Trades'!K6827</x:f>
      </x:c>
      <x:c r="L6827" s="0">
        <x:f>'Historical Trades'!L6827</x:f>
      </x:c>
      <x:c r="M6827" s="0">
        <x:f>'Historical Trades'!M6827</x:f>
      </x:c>
      <x:c r="N6827" s="0">
        <x:f>CLEAN('Historical Trades'!O6827)</x:f>
      </x:c>
      <x:c r="P6827" s="14">
        <x:f>IF(G6827="sell",M6827,-M6827)</x:f>
      </x:c>
      <x:c r="Q6827" s="14">
        <x:f>VLOOKUP(N6827,'Currency Rates'!$A$3:$C$32,3,0)</x:f>
      </x:c>
      <x:c r="R6827" s="0">
        <x:f>IF(A6827="SPUS",0,IF(A6827="FWD",0,P6827/Q6827))</x:f>
      </x:c>
    </x:row>
    <x:row r="6828" spans="1:19" x14ac:dyDescent="0.3">
      <x:c r="A6828" s="0">
        <x:f>'Historical Trades'!A6828</x:f>
      </x:c>
      <x:c r="B6828" s="0">
        <x:f>'Historical Trades'!B6828</x:f>
      </x:c>
      <x:c r="C6828" s="23">
        <x:f>'Historical Trades'!C6828</x:f>
      </x:c>
      <x:c r="D6828" s="0">
        <x:f>'Historical Trades'!D6828</x:f>
      </x:c>
      <x:c r="E6828" s="23">
        <x:f>'Historical Trades'!E6828</x:f>
      </x:c>
      <x:c r="F6828" s="0">
        <x:f>'Historical Trades'!F6828</x:f>
      </x:c>
      <x:c r="G6828" s="0">
        <x:f>'Historical Trades'!G6828</x:f>
      </x:c>
      <x:c r="H6828" s="0">
        <x:f>'Historical Trades'!H6828</x:f>
      </x:c>
      <x:c r="I6828" s="0">
        <x:f>'Historical Trades'!I6828</x:f>
      </x:c>
      <x:c r="J6828" s="0">
        <x:f>'Historical Trades'!J6828</x:f>
      </x:c>
      <x:c r="K6828" s="0">
        <x:f>'Historical Trades'!K6828</x:f>
      </x:c>
      <x:c r="L6828" s="0">
        <x:f>'Historical Trades'!L6828</x:f>
      </x:c>
      <x:c r="M6828" s="0">
        <x:f>'Historical Trades'!M6828</x:f>
      </x:c>
      <x:c r="N6828" s="0">
        <x:f>CLEAN('Historical Trades'!O6828)</x:f>
      </x:c>
      <x:c r="P6828" s="14">
        <x:f>IF(G6828="sell",M6828,-M6828)</x:f>
      </x:c>
      <x:c r="Q6828" s="14">
        <x:f>VLOOKUP(N6828,'Currency Rates'!$A$3:$C$32,3,0)</x:f>
      </x:c>
      <x:c r="R6828" s="0">
        <x:f>IF(A6828="SPUS",0,IF(A6828="FWD",0,P6828/Q6828))</x:f>
      </x:c>
    </x:row>
    <x:row r="6829" spans="1:19" x14ac:dyDescent="0.3">
      <x:c r="A6829" s="0">
        <x:f>'Historical Trades'!A6829</x:f>
      </x:c>
      <x:c r="B6829" s="0">
        <x:f>'Historical Trades'!B6829</x:f>
      </x:c>
      <x:c r="C6829" s="23">
        <x:f>'Historical Trades'!C6829</x:f>
      </x:c>
      <x:c r="D6829" s="0">
        <x:f>'Historical Trades'!D6829</x:f>
      </x:c>
      <x:c r="E6829" s="23">
        <x:f>'Historical Trades'!E6829</x:f>
      </x:c>
      <x:c r="F6829" s="0">
        <x:f>'Historical Trades'!F6829</x:f>
      </x:c>
      <x:c r="G6829" s="0">
        <x:f>'Historical Trades'!G6829</x:f>
      </x:c>
      <x:c r="H6829" s="0">
        <x:f>'Historical Trades'!H6829</x:f>
      </x:c>
      <x:c r="I6829" s="0">
        <x:f>'Historical Trades'!I6829</x:f>
      </x:c>
      <x:c r="J6829" s="0">
        <x:f>'Historical Trades'!J6829</x:f>
      </x:c>
      <x:c r="K6829" s="0">
        <x:f>'Historical Trades'!K6829</x:f>
      </x:c>
      <x:c r="L6829" s="0">
        <x:f>'Historical Trades'!L6829</x:f>
      </x:c>
      <x:c r="M6829" s="0">
        <x:f>'Historical Trades'!M6829</x:f>
      </x:c>
      <x:c r="N6829" s="0">
        <x:f>CLEAN('Historical Trades'!O6829)</x:f>
      </x:c>
      <x:c r="P6829" s="14">
        <x:f>IF(G6829="sell",M6829,-M6829)</x:f>
      </x:c>
      <x:c r="Q6829" s="14">
        <x:f>VLOOKUP(N6829,'Currency Rates'!$A$3:$C$32,3,0)</x:f>
      </x:c>
      <x:c r="R6829" s="0">
        <x:f>IF(A6829="SPUS",0,IF(A6829="FWD",0,P6829/Q6829))</x:f>
      </x:c>
    </x:row>
    <x:row r="6830" spans="1:19" x14ac:dyDescent="0.3">
      <x:c r="A6830" s="0">
        <x:f>'Historical Trades'!A6830</x:f>
      </x:c>
      <x:c r="B6830" s="0">
        <x:f>'Historical Trades'!B6830</x:f>
      </x:c>
      <x:c r="C6830" s="23">
        <x:f>'Historical Trades'!C6830</x:f>
      </x:c>
      <x:c r="D6830" s="0">
        <x:f>'Historical Trades'!D6830</x:f>
      </x:c>
      <x:c r="E6830" s="23">
        <x:f>'Historical Trades'!E6830</x:f>
      </x:c>
      <x:c r="F6830" s="0">
        <x:f>'Historical Trades'!F6830</x:f>
      </x:c>
      <x:c r="G6830" s="0">
        <x:f>'Historical Trades'!G6830</x:f>
      </x:c>
      <x:c r="H6830" s="0">
        <x:f>'Historical Trades'!H6830</x:f>
      </x:c>
      <x:c r="I6830" s="0">
        <x:f>'Historical Trades'!I6830</x:f>
      </x:c>
      <x:c r="J6830" s="0">
        <x:f>'Historical Trades'!J6830</x:f>
      </x:c>
      <x:c r="K6830" s="0">
        <x:f>'Historical Trades'!K6830</x:f>
      </x:c>
      <x:c r="L6830" s="0">
        <x:f>'Historical Trades'!L6830</x:f>
      </x:c>
      <x:c r="M6830" s="0">
        <x:f>'Historical Trades'!M6830</x:f>
      </x:c>
      <x:c r="N6830" s="0">
        <x:f>CLEAN('Historical Trades'!O6830)</x:f>
      </x:c>
      <x:c r="P6830" s="14">
        <x:f>IF(G6830="sell",M6830,-M6830)</x:f>
      </x:c>
      <x:c r="Q6830" s="14">
        <x:f>VLOOKUP(N6830,'Currency Rates'!$A$3:$C$32,3,0)</x:f>
      </x:c>
      <x:c r="R6830" s="0">
        <x:f>IF(A6830="SPUS",0,IF(A6830="FWD",0,P6830/Q6830))</x:f>
      </x:c>
    </x:row>
    <x:row r="6831" spans="1:19" x14ac:dyDescent="0.3">
      <x:c r="A6831" s="0">
        <x:f>'Historical Trades'!A6831</x:f>
      </x:c>
      <x:c r="B6831" s="0">
        <x:f>'Historical Trades'!B6831</x:f>
      </x:c>
      <x:c r="C6831" s="23">
        <x:f>'Historical Trades'!C6831</x:f>
      </x:c>
      <x:c r="D6831" s="0">
        <x:f>'Historical Trades'!D6831</x:f>
      </x:c>
      <x:c r="E6831" s="23">
        <x:f>'Historical Trades'!E6831</x:f>
      </x:c>
      <x:c r="F6831" s="0">
        <x:f>'Historical Trades'!F6831</x:f>
      </x:c>
      <x:c r="G6831" s="0">
        <x:f>'Historical Trades'!G6831</x:f>
      </x:c>
      <x:c r="H6831" s="0">
        <x:f>'Historical Trades'!H6831</x:f>
      </x:c>
      <x:c r="I6831" s="0">
        <x:f>'Historical Trades'!I6831</x:f>
      </x:c>
      <x:c r="J6831" s="0">
        <x:f>'Historical Trades'!J6831</x:f>
      </x:c>
      <x:c r="K6831" s="0">
        <x:f>'Historical Trades'!K6831</x:f>
      </x:c>
      <x:c r="L6831" s="0">
        <x:f>'Historical Trades'!L6831</x:f>
      </x:c>
      <x:c r="M6831" s="0">
        <x:f>'Historical Trades'!M6831</x:f>
      </x:c>
      <x:c r="N6831" s="0">
        <x:f>CLEAN('Historical Trades'!O6831)</x:f>
      </x:c>
      <x:c r="P6831" s="14">
        <x:f>IF(G6831="sell",M6831,-M6831)</x:f>
      </x:c>
      <x:c r="Q6831" s="14">
        <x:f>VLOOKUP(N6831,'Currency Rates'!$A$3:$C$32,3,0)</x:f>
      </x:c>
      <x:c r="R6831" s="0">
        <x:f>IF(A6831="SPUS",0,IF(A6831="FWD",0,P6831/Q6831))</x:f>
      </x:c>
    </x:row>
    <x:row r="6832" spans="1:19" x14ac:dyDescent="0.3">
      <x:c r="A6832" s="0">
        <x:f>'Historical Trades'!A6832</x:f>
      </x:c>
      <x:c r="B6832" s="0">
        <x:f>'Historical Trades'!B6832</x:f>
      </x:c>
      <x:c r="C6832" s="23">
        <x:f>'Historical Trades'!C6832</x:f>
      </x:c>
      <x:c r="D6832" s="0">
        <x:f>'Historical Trades'!D6832</x:f>
      </x:c>
      <x:c r="E6832" s="23">
        <x:f>'Historical Trades'!E6832</x:f>
      </x:c>
      <x:c r="F6832" s="0">
        <x:f>'Historical Trades'!F6832</x:f>
      </x:c>
      <x:c r="G6832" s="0">
        <x:f>'Historical Trades'!G6832</x:f>
      </x:c>
      <x:c r="H6832" s="0">
        <x:f>'Historical Trades'!H6832</x:f>
      </x:c>
      <x:c r="I6832" s="0">
        <x:f>'Historical Trades'!I6832</x:f>
      </x:c>
      <x:c r="J6832" s="0">
        <x:f>'Historical Trades'!J6832</x:f>
      </x:c>
      <x:c r="K6832" s="0">
        <x:f>'Historical Trades'!K6832</x:f>
      </x:c>
      <x:c r="L6832" s="0">
        <x:f>'Historical Trades'!L6832</x:f>
      </x:c>
      <x:c r="M6832" s="0">
        <x:f>'Historical Trades'!M6832</x:f>
      </x:c>
      <x:c r="N6832" s="0">
        <x:f>CLEAN('Historical Trades'!O6832)</x:f>
      </x:c>
      <x:c r="P6832" s="14">
        <x:f>IF(G6832="sell",M6832,-M6832)</x:f>
      </x:c>
      <x:c r="Q6832" s="14">
        <x:f>VLOOKUP(N6832,'Currency Rates'!$A$3:$C$32,3,0)</x:f>
      </x:c>
      <x:c r="R6832" s="0">
        <x:f>IF(A6832="SPUS",0,IF(A6832="FWD",0,P6832/Q6832))</x:f>
      </x:c>
    </x:row>
    <x:row r="6833" spans="1:19" x14ac:dyDescent="0.3">
      <x:c r="A6833" s="0">
        <x:f>'Historical Trades'!A6833</x:f>
      </x:c>
      <x:c r="B6833" s="0">
        <x:f>'Historical Trades'!B6833</x:f>
      </x:c>
      <x:c r="C6833" s="23">
        <x:f>'Historical Trades'!C6833</x:f>
      </x:c>
      <x:c r="D6833" s="0">
        <x:f>'Historical Trades'!D6833</x:f>
      </x:c>
      <x:c r="E6833" s="23">
        <x:f>'Historical Trades'!E6833</x:f>
      </x:c>
      <x:c r="F6833" s="0">
        <x:f>'Historical Trades'!F6833</x:f>
      </x:c>
      <x:c r="G6833" s="0">
        <x:f>'Historical Trades'!G6833</x:f>
      </x:c>
      <x:c r="H6833" s="0">
        <x:f>'Historical Trades'!H6833</x:f>
      </x:c>
      <x:c r="I6833" s="0">
        <x:f>'Historical Trades'!I6833</x:f>
      </x:c>
      <x:c r="J6833" s="0">
        <x:f>'Historical Trades'!J6833</x:f>
      </x:c>
      <x:c r="K6833" s="0">
        <x:f>'Historical Trades'!K6833</x:f>
      </x:c>
      <x:c r="L6833" s="0">
        <x:f>'Historical Trades'!L6833</x:f>
      </x:c>
      <x:c r="M6833" s="0">
        <x:f>'Historical Trades'!M6833</x:f>
      </x:c>
      <x:c r="N6833" s="0">
        <x:f>CLEAN('Historical Trades'!O6833)</x:f>
      </x:c>
      <x:c r="P6833" s="14">
        <x:f>IF(G6833="sell",M6833,-M6833)</x:f>
      </x:c>
      <x:c r="Q6833" s="14">
        <x:f>VLOOKUP(N6833,'Currency Rates'!$A$3:$C$32,3,0)</x:f>
      </x:c>
      <x:c r="R6833" s="0">
        <x:f>IF(A6833="SPUS",0,IF(A6833="FWD",0,P6833/Q6833))</x:f>
      </x:c>
    </x:row>
    <x:row r="6834" spans="1:19" x14ac:dyDescent="0.3">
      <x:c r="A6834" s="0">
        <x:f>'Historical Trades'!A6834</x:f>
      </x:c>
      <x:c r="B6834" s="0">
        <x:f>'Historical Trades'!B6834</x:f>
      </x:c>
      <x:c r="C6834" s="23">
        <x:f>'Historical Trades'!C6834</x:f>
      </x:c>
      <x:c r="D6834" s="0">
        <x:f>'Historical Trades'!D6834</x:f>
      </x:c>
      <x:c r="E6834" s="23">
        <x:f>'Historical Trades'!E6834</x:f>
      </x:c>
      <x:c r="F6834" s="0">
        <x:f>'Historical Trades'!F6834</x:f>
      </x:c>
      <x:c r="G6834" s="0">
        <x:f>'Historical Trades'!G6834</x:f>
      </x:c>
      <x:c r="H6834" s="0">
        <x:f>'Historical Trades'!H6834</x:f>
      </x:c>
      <x:c r="I6834" s="0">
        <x:f>'Historical Trades'!I6834</x:f>
      </x:c>
      <x:c r="J6834" s="0">
        <x:f>'Historical Trades'!J6834</x:f>
      </x:c>
      <x:c r="K6834" s="0">
        <x:f>'Historical Trades'!K6834</x:f>
      </x:c>
      <x:c r="L6834" s="0">
        <x:f>'Historical Trades'!L6834</x:f>
      </x:c>
      <x:c r="M6834" s="0">
        <x:f>'Historical Trades'!M6834</x:f>
      </x:c>
      <x:c r="N6834" s="0">
        <x:f>CLEAN('Historical Trades'!O6834)</x:f>
      </x:c>
      <x:c r="P6834" s="14">
        <x:f>IF(G6834="sell",M6834,-M6834)</x:f>
      </x:c>
      <x:c r="Q6834" s="14">
        <x:f>VLOOKUP(N6834,'Currency Rates'!$A$3:$C$32,3,0)</x:f>
      </x:c>
      <x:c r="R6834" s="0">
        <x:f>IF(A6834="SPUS",0,IF(A6834="FWD",0,P6834/Q6834))</x:f>
      </x:c>
    </x:row>
    <x:row r="6835" spans="1:19" x14ac:dyDescent="0.3">
      <x:c r="A6835" s="0">
        <x:f>'Historical Trades'!A6835</x:f>
      </x:c>
      <x:c r="B6835" s="0">
        <x:f>'Historical Trades'!B6835</x:f>
      </x:c>
      <x:c r="C6835" s="23">
        <x:f>'Historical Trades'!C6835</x:f>
      </x:c>
      <x:c r="D6835" s="0">
        <x:f>'Historical Trades'!D6835</x:f>
      </x:c>
      <x:c r="E6835" s="23">
        <x:f>'Historical Trades'!E6835</x:f>
      </x:c>
      <x:c r="F6835" s="0">
        <x:f>'Historical Trades'!F6835</x:f>
      </x:c>
      <x:c r="G6835" s="0">
        <x:f>'Historical Trades'!G6835</x:f>
      </x:c>
      <x:c r="H6835" s="0">
        <x:f>'Historical Trades'!H6835</x:f>
      </x:c>
      <x:c r="I6835" s="0">
        <x:f>'Historical Trades'!I6835</x:f>
      </x:c>
      <x:c r="J6835" s="0">
        <x:f>'Historical Trades'!J6835</x:f>
      </x:c>
      <x:c r="K6835" s="0">
        <x:f>'Historical Trades'!K6835</x:f>
      </x:c>
      <x:c r="L6835" s="0">
        <x:f>'Historical Trades'!L6835</x:f>
      </x:c>
      <x:c r="M6835" s="0">
        <x:f>'Historical Trades'!M6835</x:f>
      </x:c>
      <x:c r="N6835" s="0">
        <x:f>CLEAN('Historical Trades'!O6835)</x:f>
      </x:c>
      <x:c r="P6835" s="14">
        <x:f>IF(G6835="sell",M6835,-M6835)</x:f>
      </x:c>
      <x:c r="Q6835" s="14">
        <x:f>VLOOKUP(N6835,'Currency Rates'!$A$3:$C$32,3,0)</x:f>
      </x:c>
      <x:c r="R6835" s="0">
        <x:f>IF(A6835="SPUS",0,IF(A6835="FWD",0,P6835/Q6835))</x:f>
      </x:c>
    </x:row>
    <x:row r="6836" spans="1:19" x14ac:dyDescent="0.3">
      <x:c r="A6836" s="0">
        <x:f>'Historical Trades'!A6836</x:f>
      </x:c>
      <x:c r="B6836" s="0">
        <x:f>'Historical Trades'!B6836</x:f>
      </x:c>
      <x:c r="C6836" s="23">
        <x:f>'Historical Trades'!C6836</x:f>
      </x:c>
      <x:c r="D6836" s="0">
        <x:f>'Historical Trades'!D6836</x:f>
      </x:c>
      <x:c r="E6836" s="23">
        <x:f>'Historical Trades'!E6836</x:f>
      </x:c>
      <x:c r="F6836" s="0">
        <x:f>'Historical Trades'!F6836</x:f>
      </x:c>
      <x:c r="G6836" s="0">
        <x:f>'Historical Trades'!G6836</x:f>
      </x:c>
      <x:c r="H6836" s="0">
        <x:f>'Historical Trades'!H6836</x:f>
      </x:c>
      <x:c r="I6836" s="0">
        <x:f>'Historical Trades'!I6836</x:f>
      </x:c>
      <x:c r="J6836" s="0">
        <x:f>'Historical Trades'!J6836</x:f>
      </x:c>
      <x:c r="K6836" s="0">
        <x:f>'Historical Trades'!K6836</x:f>
      </x:c>
      <x:c r="L6836" s="0">
        <x:f>'Historical Trades'!L6836</x:f>
      </x:c>
      <x:c r="M6836" s="0">
        <x:f>'Historical Trades'!M6836</x:f>
      </x:c>
      <x:c r="N6836" s="0">
        <x:f>CLEAN('Historical Trades'!O6836)</x:f>
      </x:c>
      <x:c r="P6836" s="14">
        <x:f>IF(G6836="sell",M6836,-M6836)</x:f>
      </x:c>
      <x:c r="Q6836" s="14">
        <x:f>VLOOKUP(N6836,'Currency Rates'!$A$3:$C$32,3,0)</x:f>
      </x:c>
      <x:c r="R6836" s="0">
        <x:f>IF(A6836="SPUS",0,IF(A6836="FWD",0,P6836/Q6836))</x:f>
      </x:c>
    </x:row>
    <x:row r="6837" spans="1:19" x14ac:dyDescent="0.3">
      <x:c r="A6837" s="0">
        <x:f>'Historical Trades'!A6837</x:f>
      </x:c>
      <x:c r="B6837" s="0">
        <x:f>'Historical Trades'!B6837</x:f>
      </x:c>
      <x:c r="C6837" s="23">
        <x:f>'Historical Trades'!C6837</x:f>
      </x:c>
      <x:c r="D6837" s="0">
        <x:f>'Historical Trades'!D6837</x:f>
      </x:c>
      <x:c r="E6837" s="23">
        <x:f>'Historical Trades'!E6837</x:f>
      </x:c>
      <x:c r="F6837" s="0">
        <x:f>'Historical Trades'!F6837</x:f>
      </x:c>
      <x:c r="G6837" s="0">
        <x:f>'Historical Trades'!G6837</x:f>
      </x:c>
      <x:c r="H6837" s="0">
        <x:f>'Historical Trades'!H6837</x:f>
      </x:c>
      <x:c r="I6837" s="0">
        <x:f>'Historical Trades'!I6837</x:f>
      </x:c>
      <x:c r="J6837" s="0">
        <x:f>'Historical Trades'!J6837</x:f>
      </x:c>
      <x:c r="K6837" s="0">
        <x:f>'Historical Trades'!K6837</x:f>
      </x:c>
      <x:c r="L6837" s="0">
        <x:f>'Historical Trades'!L6837</x:f>
      </x:c>
      <x:c r="M6837" s="0">
        <x:f>'Historical Trades'!M6837</x:f>
      </x:c>
      <x:c r="N6837" s="0">
        <x:f>CLEAN('Historical Trades'!O6837)</x:f>
      </x:c>
      <x:c r="P6837" s="14">
        <x:f>IF(G6837="sell",M6837,-M6837)</x:f>
      </x:c>
      <x:c r="Q6837" s="14">
        <x:f>VLOOKUP(N6837,'Currency Rates'!$A$3:$C$32,3,0)</x:f>
      </x:c>
      <x:c r="R6837" s="0">
        <x:f>IF(A6837="SPUS",0,IF(A6837="FWD",0,P6837/Q6837))</x:f>
      </x:c>
    </x:row>
    <x:row r="6838" spans="1:19" x14ac:dyDescent="0.3">
      <x:c r="A6838" s="0">
        <x:f>'Historical Trades'!A6838</x:f>
      </x:c>
      <x:c r="B6838" s="0">
        <x:f>'Historical Trades'!B6838</x:f>
      </x:c>
      <x:c r="C6838" s="23">
        <x:f>'Historical Trades'!C6838</x:f>
      </x:c>
      <x:c r="D6838" s="0">
        <x:f>'Historical Trades'!D6838</x:f>
      </x:c>
      <x:c r="E6838" s="23">
        <x:f>'Historical Trades'!E6838</x:f>
      </x:c>
      <x:c r="F6838" s="0">
        <x:f>'Historical Trades'!F6838</x:f>
      </x:c>
      <x:c r="G6838" s="0">
        <x:f>'Historical Trades'!G6838</x:f>
      </x:c>
      <x:c r="H6838" s="0">
        <x:f>'Historical Trades'!H6838</x:f>
      </x:c>
      <x:c r="I6838" s="0">
        <x:f>'Historical Trades'!I6838</x:f>
      </x:c>
      <x:c r="J6838" s="0">
        <x:f>'Historical Trades'!J6838</x:f>
      </x:c>
      <x:c r="K6838" s="0">
        <x:f>'Historical Trades'!K6838</x:f>
      </x:c>
      <x:c r="L6838" s="0">
        <x:f>'Historical Trades'!L6838</x:f>
      </x:c>
      <x:c r="M6838" s="0">
        <x:f>'Historical Trades'!M6838</x:f>
      </x:c>
      <x:c r="N6838" s="0">
        <x:f>CLEAN('Historical Trades'!O6838)</x:f>
      </x:c>
      <x:c r="P6838" s="14">
        <x:f>IF(G6838="sell",M6838,-M6838)</x:f>
      </x:c>
      <x:c r="Q6838" s="14">
        <x:f>VLOOKUP(N6838,'Currency Rates'!$A$3:$C$32,3,0)</x:f>
      </x:c>
      <x:c r="R6838" s="0">
        <x:f>IF(A6838="SPUS",0,IF(A6838="FWD",0,P6838/Q6838))</x:f>
      </x:c>
    </x:row>
    <x:row r="6839" spans="1:19" x14ac:dyDescent="0.3">
      <x:c r="A6839" s="0">
        <x:f>'Historical Trades'!A6839</x:f>
      </x:c>
      <x:c r="B6839" s="0">
        <x:f>'Historical Trades'!B6839</x:f>
      </x:c>
      <x:c r="C6839" s="23">
        <x:f>'Historical Trades'!C6839</x:f>
      </x:c>
      <x:c r="D6839" s="0">
        <x:f>'Historical Trades'!D6839</x:f>
      </x:c>
      <x:c r="E6839" s="23">
        <x:f>'Historical Trades'!E6839</x:f>
      </x:c>
      <x:c r="F6839" s="0">
        <x:f>'Historical Trades'!F6839</x:f>
      </x:c>
      <x:c r="G6839" s="0">
        <x:f>'Historical Trades'!G6839</x:f>
      </x:c>
      <x:c r="H6839" s="0">
        <x:f>'Historical Trades'!H6839</x:f>
      </x:c>
      <x:c r="I6839" s="0">
        <x:f>'Historical Trades'!I6839</x:f>
      </x:c>
      <x:c r="J6839" s="0">
        <x:f>'Historical Trades'!J6839</x:f>
      </x:c>
      <x:c r="K6839" s="0">
        <x:f>'Historical Trades'!K6839</x:f>
      </x:c>
      <x:c r="L6839" s="0">
        <x:f>'Historical Trades'!L6839</x:f>
      </x:c>
      <x:c r="M6839" s="0">
        <x:f>'Historical Trades'!M6839</x:f>
      </x:c>
      <x:c r="N6839" s="0">
        <x:f>CLEAN('Historical Trades'!O6839)</x:f>
      </x:c>
      <x:c r="P6839" s="14">
        <x:f>IF(G6839="sell",M6839,-M6839)</x:f>
      </x:c>
      <x:c r="Q6839" s="14">
        <x:f>VLOOKUP(N6839,'Currency Rates'!$A$3:$C$32,3,0)</x:f>
      </x:c>
      <x:c r="R6839" s="0">
        <x:f>IF(A6839="SPUS",0,IF(A6839="FWD",0,P6839/Q6839))</x:f>
      </x:c>
    </x:row>
    <x:row r="6840" spans="1:19" x14ac:dyDescent="0.3">
      <x:c r="A6840" s="0">
        <x:f>'Historical Trades'!A6840</x:f>
      </x:c>
      <x:c r="B6840" s="0">
        <x:f>'Historical Trades'!B6840</x:f>
      </x:c>
      <x:c r="C6840" s="23">
        <x:f>'Historical Trades'!C6840</x:f>
      </x:c>
      <x:c r="D6840" s="0">
        <x:f>'Historical Trades'!D6840</x:f>
      </x:c>
      <x:c r="E6840" s="23">
        <x:f>'Historical Trades'!E6840</x:f>
      </x:c>
      <x:c r="F6840" s="0">
        <x:f>'Historical Trades'!F6840</x:f>
      </x:c>
      <x:c r="G6840" s="0">
        <x:f>'Historical Trades'!G6840</x:f>
      </x:c>
      <x:c r="H6840" s="0">
        <x:f>'Historical Trades'!H6840</x:f>
      </x:c>
      <x:c r="I6840" s="0">
        <x:f>'Historical Trades'!I6840</x:f>
      </x:c>
      <x:c r="J6840" s="0">
        <x:f>'Historical Trades'!J6840</x:f>
      </x:c>
      <x:c r="K6840" s="0">
        <x:f>'Historical Trades'!K6840</x:f>
      </x:c>
      <x:c r="L6840" s="0">
        <x:f>'Historical Trades'!L6840</x:f>
      </x:c>
      <x:c r="M6840" s="0">
        <x:f>'Historical Trades'!M6840</x:f>
      </x:c>
      <x:c r="N6840" s="0">
        <x:f>CLEAN('Historical Trades'!O6840)</x:f>
      </x:c>
      <x:c r="P6840" s="14">
        <x:f>IF(G6840="sell",M6840,-M6840)</x:f>
      </x:c>
      <x:c r="Q6840" s="14">
        <x:f>VLOOKUP(N6840,'Currency Rates'!$A$3:$C$32,3,0)</x:f>
      </x:c>
      <x:c r="R6840" s="0">
        <x:f>IF(A6840="SPUS",0,IF(A6840="FWD",0,P6840/Q6840))</x:f>
      </x:c>
    </x:row>
    <x:row r="6841" spans="1:19" x14ac:dyDescent="0.3">
      <x:c r="A6841" s="0">
        <x:f>'Historical Trades'!A6841</x:f>
      </x:c>
      <x:c r="B6841" s="0">
        <x:f>'Historical Trades'!B6841</x:f>
      </x:c>
      <x:c r="C6841" s="23">
        <x:f>'Historical Trades'!C6841</x:f>
      </x:c>
      <x:c r="D6841" s="0">
        <x:f>'Historical Trades'!D6841</x:f>
      </x:c>
      <x:c r="E6841" s="23">
        <x:f>'Historical Trades'!E6841</x:f>
      </x:c>
      <x:c r="F6841" s="0">
        <x:f>'Historical Trades'!F6841</x:f>
      </x:c>
      <x:c r="G6841" s="0">
        <x:f>'Historical Trades'!G6841</x:f>
      </x:c>
      <x:c r="H6841" s="0">
        <x:f>'Historical Trades'!H6841</x:f>
      </x:c>
      <x:c r="I6841" s="0">
        <x:f>'Historical Trades'!I6841</x:f>
      </x:c>
      <x:c r="J6841" s="0">
        <x:f>'Historical Trades'!J6841</x:f>
      </x:c>
      <x:c r="K6841" s="0">
        <x:f>'Historical Trades'!K6841</x:f>
      </x:c>
      <x:c r="L6841" s="0">
        <x:f>'Historical Trades'!L6841</x:f>
      </x:c>
      <x:c r="M6841" s="0">
        <x:f>'Historical Trades'!M6841</x:f>
      </x:c>
      <x:c r="N6841" s="0">
        <x:f>CLEAN('Historical Trades'!O6841)</x:f>
      </x:c>
      <x:c r="P6841" s="14">
        <x:f>IF(G6841="sell",M6841,-M6841)</x:f>
      </x:c>
      <x:c r="Q6841" s="14">
        <x:f>VLOOKUP(N6841,'Currency Rates'!$A$3:$C$32,3,0)</x:f>
      </x:c>
      <x:c r="R6841" s="0">
        <x:f>IF(A6841="SPUS",0,IF(A6841="FWD",0,P6841/Q6841))</x:f>
      </x:c>
    </x:row>
    <x:row r="6842" spans="1:19" x14ac:dyDescent="0.3">
      <x:c r="A6842" s="0">
        <x:f>'Historical Trades'!A6842</x:f>
      </x:c>
      <x:c r="B6842" s="0">
        <x:f>'Historical Trades'!B6842</x:f>
      </x:c>
      <x:c r="C6842" s="23">
        <x:f>'Historical Trades'!C6842</x:f>
      </x:c>
      <x:c r="D6842" s="0">
        <x:f>'Historical Trades'!D6842</x:f>
      </x:c>
      <x:c r="E6842" s="23">
        <x:f>'Historical Trades'!E6842</x:f>
      </x:c>
      <x:c r="F6842" s="0">
        <x:f>'Historical Trades'!F6842</x:f>
      </x:c>
      <x:c r="G6842" s="0">
        <x:f>'Historical Trades'!G6842</x:f>
      </x:c>
      <x:c r="H6842" s="0">
        <x:f>'Historical Trades'!H6842</x:f>
      </x:c>
      <x:c r="I6842" s="0">
        <x:f>'Historical Trades'!I6842</x:f>
      </x:c>
      <x:c r="J6842" s="0">
        <x:f>'Historical Trades'!J6842</x:f>
      </x:c>
      <x:c r="K6842" s="0">
        <x:f>'Historical Trades'!K6842</x:f>
      </x:c>
      <x:c r="L6842" s="0">
        <x:f>'Historical Trades'!L6842</x:f>
      </x:c>
      <x:c r="M6842" s="0">
        <x:f>'Historical Trades'!M6842</x:f>
      </x:c>
      <x:c r="N6842" s="0">
        <x:f>CLEAN('Historical Trades'!O6842)</x:f>
      </x:c>
      <x:c r="P6842" s="14">
        <x:f>IF(G6842="sell",M6842,-M6842)</x:f>
      </x:c>
      <x:c r="Q6842" s="14">
        <x:f>VLOOKUP(N6842,'Currency Rates'!$A$3:$C$32,3,0)</x:f>
      </x:c>
      <x:c r="R6842" s="0">
        <x:f>IF(A6842="SPUS",0,IF(A6842="FWD",0,P6842/Q6842))</x:f>
      </x:c>
    </x:row>
    <x:row r="6843" spans="1:19" x14ac:dyDescent="0.3">
      <x:c r="A6843" s="0">
        <x:f>'Historical Trades'!A6843</x:f>
      </x:c>
      <x:c r="B6843" s="0">
        <x:f>'Historical Trades'!B6843</x:f>
      </x:c>
      <x:c r="C6843" s="23">
        <x:f>'Historical Trades'!C6843</x:f>
      </x:c>
      <x:c r="D6843" s="0">
        <x:f>'Historical Trades'!D6843</x:f>
      </x:c>
      <x:c r="E6843" s="23">
        <x:f>'Historical Trades'!E6843</x:f>
      </x:c>
      <x:c r="F6843" s="0">
        <x:f>'Historical Trades'!F6843</x:f>
      </x:c>
      <x:c r="G6843" s="0">
        <x:f>'Historical Trades'!G6843</x:f>
      </x:c>
      <x:c r="H6843" s="0">
        <x:f>'Historical Trades'!H6843</x:f>
      </x:c>
      <x:c r="I6843" s="0">
        <x:f>'Historical Trades'!I6843</x:f>
      </x:c>
      <x:c r="J6843" s="0">
        <x:f>'Historical Trades'!J6843</x:f>
      </x:c>
      <x:c r="K6843" s="0">
        <x:f>'Historical Trades'!K6843</x:f>
      </x:c>
      <x:c r="L6843" s="0">
        <x:f>'Historical Trades'!L6843</x:f>
      </x:c>
      <x:c r="M6843" s="0">
        <x:f>'Historical Trades'!M6843</x:f>
      </x:c>
      <x:c r="N6843" s="0">
        <x:f>CLEAN('Historical Trades'!O6843)</x:f>
      </x:c>
      <x:c r="P6843" s="14">
        <x:f>IF(G6843="sell",M6843,-M6843)</x:f>
      </x:c>
      <x:c r="Q6843" s="14">
        <x:f>VLOOKUP(N6843,'Currency Rates'!$A$3:$C$32,3,0)</x:f>
      </x:c>
      <x:c r="R6843" s="0">
        <x:f>IF(A6843="SPUS",0,IF(A6843="FWD",0,P6843/Q6843))</x:f>
      </x:c>
    </x:row>
    <x:row r="6844" spans="1:19" x14ac:dyDescent="0.3">
      <x:c r="A6844" s="0">
        <x:f>'Historical Trades'!A6844</x:f>
      </x:c>
      <x:c r="B6844" s="0">
        <x:f>'Historical Trades'!B6844</x:f>
      </x:c>
      <x:c r="C6844" s="23">
        <x:f>'Historical Trades'!C6844</x:f>
      </x:c>
      <x:c r="D6844" s="0">
        <x:f>'Historical Trades'!D6844</x:f>
      </x:c>
      <x:c r="E6844" s="23">
        <x:f>'Historical Trades'!E6844</x:f>
      </x:c>
      <x:c r="F6844" s="0">
        <x:f>'Historical Trades'!F6844</x:f>
      </x:c>
      <x:c r="G6844" s="0">
        <x:f>'Historical Trades'!G6844</x:f>
      </x:c>
      <x:c r="H6844" s="0">
        <x:f>'Historical Trades'!H6844</x:f>
      </x:c>
      <x:c r="I6844" s="0">
        <x:f>'Historical Trades'!I6844</x:f>
      </x:c>
      <x:c r="J6844" s="0">
        <x:f>'Historical Trades'!J6844</x:f>
      </x:c>
      <x:c r="K6844" s="0">
        <x:f>'Historical Trades'!K6844</x:f>
      </x:c>
      <x:c r="L6844" s="0">
        <x:f>'Historical Trades'!L6844</x:f>
      </x:c>
      <x:c r="M6844" s="0">
        <x:f>'Historical Trades'!M6844</x:f>
      </x:c>
      <x:c r="N6844" s="0">
        <x:f>CLEAN('Historical Trades'!O6844)</x:f>
      </x:c>
      <x:c r="P6844" s="14">
        <x:f>IF(G6844="sell",M6844,-M6844)</x:f>
      </x:c>
      <x:c r="Q6844" s="14">
        <x:f>VLOOKUP(N6844,'Currency Rates'!$A$3:$C$32,3,0)</x:f>
      </x:c>
      <x:c r="R6844" s="0">
        <x:f>IF(A6844="SPUS",0,IF(A6844="FWD",0,P6844/Q6844))</x:f>
      </x:c>
    </x:row>
    <x:row r="6845" spans="1:19" x14ac:dyDescent="0.3">
      <x:c r="A6845" s="0">
        <x:f>'Historical Trades'!A6845</x:f>
      </x:c>
      <x:c r="B6845" s="0">
        <x:f>'Historical Trades'!B6845</x:f>
      </x:c>
      <x:c r="C6845" s="23">
        <x:f>'Historical Trades'!C6845</x:f>
      </x:c>
      <x:c r="D6845" s="0">
        <x:f>'Historical Trades'!D6845</x:f>
      </x:c>
      <x:c r="E6845" s="23">
        <x:f>'Historical Trades'!E6845</x:f>
      </x:c>
      <x:c r="F6845" s="0">
        <x:f>'Historical Trades'!F6845</x:f>
      </x:c>
      <x:c r="G6845" s="0">
        <x:f>'Historical Trades'!G6845</x:f>
      </x:c>
      <x:c r="H6845" s="0">
        <x:f>'Historical Trades'!H6845</x:f>
      </x:c>
      <x:c r="I6845" s="0">
        <x:f>'Historical Trades'!I6845</x:f>
      </x:c>
      <x:c r="J6845" s="0">
        <x:f>'Historical Trades'!J6845</x:f>
      </x:c>
      <x:c r="K6845" s="0">
        <x:f>'Historical Trades'!K6845</x:f>
      </x:c>
      <x:c r="L6845" s="0">
        <x:f>'Historical Trades'!L6845</x:f>
      </x:c>
      <x:c r="M6845" s="0">
        <x:f>'Historical Trades'!M6845</x:f>
      </x:c>
      <x:c r="N6845" s="0">
        <x:f>CLEAN('Historical Trades'!O6845)</x:f>
      </x:c>
      <x:c r="P6845" s="14">
        <x:f>IF(G6845="sell",M6845,-M6845)</x:f>
      </x:c>
      <x:c r="Q6845" s="14">
        <x:f>VLOOKUP(N6845,'Currency Rates'!$A$3:$C$32,3,0)</x:f>
      </x:c>
      <x:c r="R6845" s="0">
        <x:f>IF(A6845="SPUS",0,IF(A6845="FWD",0,P6845/Q6845))</x:f>
      </x:c>
    </x:row>
    <x:row r="6846" spans="1:19" x14ac:dyDescent="0.3">
      <x:c r="A6846" s="0">
        <x:f>'Historical Trades'!A6846</x:f>
      </x:c>
      <x:c r="B6846" s="0">
        <x:f>'Historical Trades'!B6846</x:f>
      </x:c>
      <x:c r="C6846" s="23">
        <x:f>'Historical Trades'!C6846</x:f>
      </x:c>
      <x:c r="D6846" s="0">
        <x:f>'Historical Trades'!D6846</x:f>
      </x:c>
      <x:c r="E6846" s="23">
        <x:f>'Historical Trades'!E6846</x:f>
      </x:c>
      <x:c r="F6846" s="0">
        <x:f>'Historical Trades'!F6846</x:f>
      </x:c>
      <x:c r="G6846" s="0">
        <x:f>'Historical Trades'!G6846</x:f>
      </x:c>
      <x:c r="H6846" s="0">
        <x:f>'Historical Trades'!H6846</x:f>
      </x:c>
      <x:c r="I6846" s="0">
        <x:f>'Historical Trades'!I6846</x:f>
      </x:c>
      <x:c r="J6846" s="0">
        <x:f>'Historical Trades'!J6846</x:f>
      </x:c>
      <x:c r="K6846" s="0">
        <x:f>'Historical Trades'!K6846</x:f>
      </x:c>
      <x:c r="L6846" s="0">
        <x:f>'Historical Trades'!L6846</x:f>
      </x:c>
      <x:c r="M6846" s="0">
        <x:f>'Historical Trades'!M6846</x:f>
      </x:c>
      <x:c r="N6846" s="0">
        <x:f>CLEAN('Historical Trades'!O6846)</x:f>
      </x:c>
      <x:c r="P6846" s="14">
        <x:f>IF(G6846="sell",M6846,-M6846)</x:f>
      </x:c>
      <x:c r="Q6846" s="14">
        <x:f>VLOOKUP(N6846,'Currency Rates'!$A$3:$C$32,3,0)</x:f>
      </x:c>
      <x:c r="R6846" s="0">
        <x:f>IF(A6846="SPUS",0,IF(A6846="FWD",0,P6846/Q6846))</x:f>
      </x:c>
    </x:row>
    <x:row r="6847" spans="1:19" x14ac:dyDescent="0.3">
      <x:c r="A6847" s="0">
        <x:f>'Historical Trades'!A6847</x:f>
      </x:c>
      <x:c r="B6847" s="0">
        <x:f>'Historical Trades'!B6847</x:f>
      </x:c>
      <x:c r="C6847" s="23">
        <x:f>'Historical Trades'!C6847</x:f>
      </x:c>
      <x:c r="D6847" s="0">
        <x:f>'Historical Trades'!D6847</x:f>
      </x:c>
      <x:c r="E6847" s="23">
        <x:f>'Historical Trades'!E6847</x:f>
      </x:c>
      <x:c r="F6847" s="0">
        <x:f>'Historical Trades'!F6847</x:f>
      </x:c>
      <x:c r="G6847" s="0">
        <x:f>'Historical Trades'!G6847</x:f>
      </x:c>
      <x:c r="H6847" s="0">
        <x:f>'Historical Trades'!H6847</x:f>
      </x:c>
      <x:c r="I6847" s="0">
        <x:f>'Historical Trades'!I6847</x:f>
      </x:c>
      <x:c r="J6847" s="0">
        <x:f>'Historical Trades'!J6847</x:f>
      </x:c>
      <x:c r="K6847" s="0">
        <x:f>'Historical Trades'!K6847</x:f>
      </x:c>
      <x:c r="L6847" s="0">
        <x:f>'Historical Trades'!L6847</x:f>
      </x:c>
      <x:c r="M6847" s="0">
        <x:f>'Historical Trades'!M6847</x:f>
      </x:c>
      <x:c r="N6847" s="0">
        <x:f>CLEAN('Historical Trades'!O6847)</x:f>
      </x:c>
      <x:c r="P6847" s="14">
        <x:f>IF(G6847="sell",M6847,-M6847)</x:f>
      </x:c>
      <x:c r="Q6847" s="14">
        <x:f>VLOOKUP(N6847,'Currency Rates'!$A$3:$C$32,3,0)</x:f>
      </x:c>
      <x:c r="R6847" s="0">
        <x:f>IF(A6847="SPUS",0,IF(A6847="FWD",0,P6847/Q6847))</x:f>
      </x:c>
    </x:row>
    <x:row r="6848" spans="1:19" x14ac:dyDescent="0.3">
      <x:c r="A6848" s="0">
        <x:f>'Historical Trades'!A6848</x:f>
      </x:c>
      <x:c r="B6848" s="0">
        <x:f>'Historical Trades'!B6848</x:f>
      </x:c>
      <x:c r="C6848" s="23">
        <x:f>'Historical Trades'!C6848</x:f>
      </x:c>
      <x:c r="D6848" s="0">
        <x:f>'Historical Trades'!D6848</x:f>
      </x:c>
      <x:c r="E6848" s="23">
        <x:f>'Historical Trades'!E6848</x:f>
      </x:c>
      <x:c r="F6848" s="0">
        <x:f>'Historical Trades'!F6848</x:f>
      </x:c>
      <x:c r="G6848" s="0">
        <x:f>'Historical Trades'!G6848</x:f>
      </x:c>
      <x:c r="H6848" s="0">
        <x:f>'Historical Trades'!H6848</x:f>
      </x:c>
      <x:c r="I6848" s="0">
        <x:f>'Historical Trades'!I6848</x:f>
      </x:c>
      <x:c r="J6848" s="0">
        <x:f>'Historical Trades'!J6848</x:f>
      </x:c>
      <x:c r="K6848" s="0">
        <x:f>'Historical Trades'!K6848</x:f>
      </x:c>
      <x:c r="L6848" s="0">
        <x:f>'Historical Trades'!L6848</x:f>
      </x:c>
      <x:c r="M6848" s="0">
        <x:f>'Historical Trades'!M6848</x:f>
      </x:c>
      <x:c r="N6848" s="0">
        <x:f>CLEAN('Historical Trades'!O6848)</x:f>
      </x:c>
      <x:c r="P6848" s="14">
        <x:f>IF(G6848="sell",M6848,-M6848)</x:f>
      </x:c>
      <x:c r="Q6848" s="14">
        <x:f>VLOOKUP(N6848,'Currency Rates'!$A$3:$C$32,3,0)</x:f>
      </x:c>
      <x:c r="R6848" s="0">
        <x:f>IF(A6848="SPUS",0,IF(A6848="FWD",0,P6848/Q6848))</x:f>
      </x:c>
    </x:row>
    <x:row r="6849" spans="1:19" x14ac:dyDescent="0.3">
      <x:c r="A6849" s="0">
        <x:f>'Historical Trades'!A6849</x:f>
      </x:c>
      <x:c r="B6849" s="0">
        <x:f>'Historical Trades'!B6849</x:f>
      </x:c>
      <x:c r="C6849" s="23">
        <x:f>'Historical Trades'!C6849</x:f>
      </x:c>
      <x:c r="D6849" s="0">
        <x:f>'Historical Trades'!D6849</x:f>
      </x:c>
      <x:c r="E6849" s="23">
        <x:f>'Historical Trades'!E6849</x:f>
      </x:c>
      <x:c r="F6849" s="0">
        <x:f>'Historical Trades'!F6849</x:f>
      </x:c>
      <x:c r="G6849" s="0">
        <x:f>'Historical Trades'!G6849</x:f>
      </x:c>
      <x:c r="H6849" s="0">
        <x:f>'Historical Trades'!H6849</x:f>
      </x:c>
      <x:c r="I6849" s="0">
        <x:f>'Historical Trades'!I6849</x:f>
      </x:c>
      <x:c r="J6849" s="0">
        <x:f>'Historical Trades'!J6849</x:f>
      </x:c>
      <x:c r="K6849" s="0">
        <x:f>'Historical Trades'!K6849</x:f>
      </x:c>
      <x:c r="L6849" s="0">
        <x:f>'Historical Trades'!L6849</x:f>
      </x:c>
      <x:c r="M6849" s="0">
        <x:f>'Historical Trades'!M6849</x:f>
      </x:c>
      <x:c r="N6849" s="0">
        <x:f>CLEAN('Historical Trades'!O6849)</x:f>
      </x:c>
      <x:c r="P6849" s="14">
        <x:f>IF(G6849="sell",M6849,-M6849)</x:f>
      </x:c>
      <x:c r="Q6849" s="14">
        <x:f>VLOOKUP(N6849,'Currency Rates'!$A$3:$C$32,3,0)</x:f>
      </x:c>
      <x:c r="R6849" s="0">
        <x:f>IF(A6849="SPUS",0,IF(A6849="FWD",0,P6849/Q6849))</x:f>
      </x:c>
    </x:row>
    <x:row r="6850" spans="1:19" x14ac:dyDescent="0.3">
      <x:c r="A6850" s="0">
        <x:f>'Historical Trades'!A6850</x:f>
      </x:c>
      <x:c r="B6850" s="0">
        <x:f>'Historical Trades'!B6850</x:f>
      </x:c>
      <x:c r="C6850" s="23">
        <x:f>'Historical Trades'!C6850</x:f>
      </x:c>
      <x:c r="D6850" s="0">
        <x:f>'Historical Trades'!D6850</x:f>
      </x:c>
      <x:c r="E6850" s="23">
        <x:f>'Historical Trades'!E6850</x:f>
      </x:c>
      <x:c r="F6850" s="0">
        <x:f>'Historical Trades'!F6850</x:f>
      </x:c>
      <x:c r="G6850" s="0">
        <x:f>'Historical Trades'!G6850</x:f>
      </x:c>
      <x:c r="H6850" s="0">
        <x:f>'Historical Trades'!H6850</x:f>
      </x:c>
      <x:c r="I6850" s="0">
        <x:f>'Historical Trades'!I6850</x:f>
      </x:c>
      <x:c r="J6850" s="0">
        <x:f>'Historical Trades'!J6850</x:f>
      </x:c>
      <x:c r="K6850" s="0">
        <x:f>'Historical Trades'!K6850</x:f>
      </x:c>
      <x:c r="L6850" s="0">
        <x:f>'Historical Trades'!L6850</x:f>
      </x:c>
      <x:c r="M6850" s="0">
        <x:f>'Historical Trades'!M6850</x:f>
      </x:c>
      <x:c r="N6850" s="0">
        <x:f>CLEAN('Historical Trades'!O6850)</x:f>
      </x:c>
      <x:c r="P6850" s="14">
        <x:f>IF(G6850="sell",M6850,-M6850)</x:f>
      </x:c>
      <x:c r="Q6850" s="14">
        <x:f>VLOOKUP(N6850,'Currency Rates'!$A$3:$C$32,3,0)</x:f>
      </x:c>
      <x:c r="R6850" s="0">
        <x:f>IF(A6850="SPUS",0,IF(A6850="FWD",0,P6850/Q6850))</x:f>
      </x:c>
    </x:row>
    <x:row r="6851" spans="1:19" x14ac:dyDescent="0.3">
      <x:c r="A6851" s="0">
        <x:f>'Historical Trades'!A6851</x:f>
      </x:c>
      <x:c r="B6851" s="0">
        <x:f>'Historical Trades'!B6851</x:f>
      </x:c>
      <x:c r="C6851" s="23">
        <x:f>'Historical Trades'!C6851</x:f>
      </x:c>
      <x:c r="D6851" s="0">
        <x:f>'Historical Trades'!D6851</x:f>
      </x:c>
      <x:c r="E6851" s="23">
        <x:f>'Historical Trades'!E6851</x:f>
      </x:c>
      <x:c r="F6851" s="0">
        <x:f>'Historical Trades'!F6851</x:f>
      </x:c>
      <x:c r="G6851" s="0">
        <x:f>'Historical Trades'!G6851</x:f>
      </x:c>
      <x:c r="H6851" s="0">
        <x:f>'Historical Trades'!H6851</x:f>
      </x:c>
      <x:c r="I6851" s="0">
        <x:f>'Historical Trades'!I6851</x:f>
      </x:c>
      <x:c r="J6851" s="0">
        <x:f>'Historical Trades'!J6851</x:f>
      </x:c>
      <x:c r="K6851" s="0">
        <x:f>'Historical Trades'!K6851</x:f>
      </x:c>
      <x:c r="L6851" s="0">
        <x:f>'Historical Trades'!L6851</x:f>
      </x:c>
      <x:c r="M6851" s="0">
        <x:f>'Historical Trades'!M6851</x:f>
      </x:c>
      <x:c r="N6851" s="0">
        <x:f>CLEAN('Historical Trades'!O6851)</x:f>
      </x:c>
      <x:c r="P6851" s="14">
        <x:f>IF(G6851="sell",M6851,-M6851)</x:f>
      </x:c>
      <x:c r="Q6851" s="14">
        <x:f>VLOOKUP(N6851,'Currency Rates'!$A$3:$C$32,3,0)</x:f>
      </x:c>
      <x:c r="R6851" s="0">
        <x:f>IF(A6851="SPUS",0,IF(A6851="FWD",0,P6851/Q6851))</x:f>
      </x:c>
    </x:row>
    <x:row r="6852" spans="1:19" x14ac:dyDescent="0.3">
      <x:c r="A6852" s="0">
        <x:f>'Historical Trades'!A6852</x:f>
      </x:c>
      <x:c r="B6852" s="0">
        <x:f>'Historical Trades'!B6852</x:f>
      </x:c>
      <x:c r="C6852" s="23">
        <x:f>'Historical Trades'!C6852</x:f>
      </x:c>
      <x:c r="D6852" s="0">
        <x:f>'Historical Trades'!D6852</x:f>
      </x:c>
      <x:c r="E6852" s="23">
        <x:f>'Historical Trades'!E6852</x:f>
      </x:c>
      <x:c r="F6852" s="0">
        <x:f>'Historical Trades'!F6852</x:f>
      </x:c>
      <x:c r="G6852" s="0">
        <x:f>'Historical Trades'!G6852</x:f>
      </x:c>
      <x:c r="H6852" s="0">
        <x:f>'Historical Trades'!H6852</x:f>
      </x:c>
      <x:c r="I6852" s="0">
        <x:f>'Historical Trades'!I6852</x:f>
      </x:c>
      <x:c r="J6852" s="0">
        <x:f>'Historical Trades'!J6852</x:f>
      </x:c>
      <x:c r="K6852" s="0">
        <x:f>'Historical Trades'!K6852</x:f>
      </x:c>
      <x:c r="L6852" s="0">
        <x:f>'Historical Trades'!L6852</x:f>
      </x:c>
      <x:c r="M6852" s="0">
        <x:f>'Historical Trades'!M6852</x:f>
      </x:c>
      <x:c r="N6852" s="0">
        <x:f>CLEAN('Historical Trades'!O6852)</x:f>
      </x:c>
      <x:c r="P6852" s="14">
        <x:f>IF(G6852="sell",M6852,-M6852)</x:f>
      </x:c>
      <x:c r="Q6852" s="14">
        <x:f>VLOOKUP(N6852,'Currency Rates'!$A$3:$C$32,3,0)</x:f>
      </x:c>
      <x:c r="R6852" s="0">
        <x:f>IF(A6852="SPUS",0,IF(A6852="FWD",0,P6852/Q6852))</x:f>
      </x:c>
    </x:row>
    <x:row r="6853" spans="1:19" x14ac:dyDescent="0.3">
      <x:c r="A6853" s="0">
        <x:f>'Historical Trades'!A6853</x:f>
      </x:c>
      <x:c r="B6853" s="0">
        <x:f>'Historical Trades'!B6853</x:f>
      </x:c>
      <x:c r="C6853" s="23">
        <x:f>'Historical Trades'!C6853</x:f>
      </x:c>
      <x:c r="D6853" s="0">
        <x:f>'Historical Trades'!D6853</x:f>
      </x:c>
      <x:c r="E6853" s="23">
        <x:f>'Historical Trades'!E6853</x:f>
      </x:c>
      <x:c r="F6853" s="0">
        <x:f>'Historical Trades'!F6853</x:f>
      </x:c>
      <x:c r="G6853" s="0">
        <x:f>'Historical Trades'!G6853</x:f>
      </x:c>
      <x:c r="H6853" s="0">
        <x:f>'Historical Trades'!H6853</x:f>
      </x:c>
      <x:c r="I6853" s="0">
        <x:f>'Historical Trades'!I6853</x:f>
      </x:c>
      <x:c r="J6853" s="0">
        <x:f>'Historical Trades'!J6853</x:f>
      </x:c>
      <x:c r="K6853" s="0">
        <x:f>'Historical Trades'!K6853</x:f>
      </x:c>
      <x:c r="L6853" s="0">
        <x:f>'Historical Trades'!L6853</x:f>
      </x:c>
      <x:c r="M6853" s="0">
        <x:f>'Historical Trades'!M6853</x:f>
      </x:c>
      <x:c r="N6853" s="0">
        <x:f>CLEAN('Historical Trades'!O6853)</x:f>
      </x:c>
      <x:c r="P6853" s="14">
        <x:f>IF(G6853="sell",M6853,-M6853)</x:f>
      </x:c>
      <x:c r="Q6853" s="14">
        <x:f>VLOOKUP(N6853,'Currency Rates'!$A$3:$C$32,3,0)</x:f>
      </x:c>
      <x:c r="R6853" s="0">
        <x:f>IF(A6853="SPUS",0,IF(A6853="FWD",0,P6853/Q6853))</x:f>
      </x:c>
    </x:row>
    <x:row r="6854" spans="1:19" x14ac:dyDescent="0.3">
      <x:c r="A6854" s="0">
        <x:f>'Historical Trades'!A6854</x:f>
      </x:c>
      <x:c r="B6854" s="0">
        <x:f>'Historical Trades'!B6854</x:f>
      </x:c>
      <x:c r="C6854" s="23">
        <x:f>'Historical Trades'!C6854</x:f>
      </x:c>
      <x:c r="D6854" s="0">
        <x:f>'Historical Trades'!D6854</x:f>
      </x:c>
      <x:c r="E6854" s="23">
        <x:f>'Historical Trades'!E6854</x:f>
      </x:c>
      <x:c r="F6854" s="0">
        <x:f>'Historical Trades'!F6854</x:f>
      </x:c>
      <x:c r="G6854" s="0">
        <x:f>'Historical Trades'!G6854</x:f>
      </x:c>
      <x:c r="H6854" s="0">
        <x:f>'Historical Trades'!H6854</x:f>
      </x:c>
      <x:c r="I6854" s="0">
        <x:f>'Historical Trades'!I6854</x:f>
      </x:c>
      <x:c r="J6854" s="0">
        <x:f>'Historical Trades'!J6854</x:f>
      </x:c>
      <x:c r="K6854" s="0">
        <x:f>'Historical Trades'!K6854</x:f>
      </x:c>
      <x:c r="L6854" s="0">
        <x:f>'Historical Trades'!L6854</x:f>
      </x:c>
      <x:c r="M6854" s="0">
        <x:f>'Historical Trades'!M6854</x:f>
      </x:c>
      <x:c r="N6854" s="0">
        <x:f>CLEAN('Historical Trades'!O6854)</x:f>
      </x:c>
      <x:c r="P6854" s="14">
        <x:f>IF(G6854="sell",M6854,-M6854)</x:f>
      </x:c>
      <x:c r="Q6854" s="14">
        <x:f>VLOOKUP(N6854,'Currency Rates'!$A$3:$C$32,3,0)</x:f>
      </x:c>
      <x:c r="R6854" s="0">
        <x:f>IF(A6854="SPUS",0,IF(A6854="FWD",0,P6854/Q6854))</x:f>
      </x:c>
    </x:row>
    <x:row r="6855" spans="1:19" x14ac:dyDescent="0.3">
      <x:c r="A6855" s="0">
        <x:f>'Historical Trades'!A6855</x:f>
      </x:c>
      <x:c r="B6855" s="0">
        <x:f>'Historical Trades'!B6855</x:f>
      </x:c>
      <x:c r="C6855" s="23">
        <x:f>'Historical Trades'!C6855</x:f>
      </x:c>
      <x:c r="D6855" s="0">
        <x:f>'Historical Trades'!D6855</x:f>
      </x:c>
      <x:c r="E6855" s="23">
        <x:f>'Historical Trades'!E6855</x:f>
      </x:c>
      <x:c r="F6855" s="0">
        <x:f>'Historical Trades'!F6855</x:f>
      </x:c>
      <x:c r="G6855" s="0">
        <x:f>'Historical Trades'!G6855</x:f>
      </x:c>
      <x:c r="H6855" s="0">
        <x:f>'Historical Trades'!H6855</x:f>
      </x:c>
      <x:c r="I6855" s="0">
        <x:f>'Historical Trades'!I6855</x:f>
      </x:c>
      <x:c r="J6855" s="0">
        <x:f>'Historical Trades'!J6855</x:f>
      </x:c>
      <x:c r="K6855" s="0">
        <x:f>'Historical Trades'!K6855</x:f>
      </x:c>
      <x:c r="L6855" s="0">
        <x:f>'Historical Trades'!L6855</x:f>
      </x:c>
      <x:c r="M6855" s="0">
        <x:f>'Historical Trades'!M6855</x:f>
      </x:c>
      <x:c r="N6855" s="0">
        <x:f>CLEAN('Historical Trades'!O6855)</x:f>
      </x:c>
      <x:c r="P6855" s="14">
        <x:f>IF(G6855="sell",M6855,-M6855)</x:f>
      </x:c>
      <x:c r="Q6855" s="14">
        <x:f>VLOOKUP(N6855,'Currency Rates'!$A$3:$C$32,3,0)</x:f>
      </x:c>
      <x:c r="R6855" s="0">
        <x:f>IF(A6855="SPUS",0,IF(A6855="FWD",0,P6855/Q6855))</x:f>
      </x:c>
    </x:row>
    <x:row r="6856" spans="1:19" x14ac:dyDescent="0.3">
      <x:c r="A6856" s="0">
        <x:f>'Historical Trades'!A6856</x:f>
      </x:c>
      <x:c r="B6856" s="0">
        <x:f>'Historical Trades'!B6856</x:f>
      </x:c>
      <x:c r="C6856" s="23">
        <x:f>'Historical Trades'!C6856</x:f>
      </x:c>
      <x:c r="D6856" s="0">
        <x:f>'Historical Trades'!D6856</x:f>
      </x:c>
      <x:c r="E6856" s="23">
        <x:f>'Historical Trades'!E6856</x:f>
      </x:c>
      <x:c r="F6856" s="0">
        <x:f>'Historical Trades'!F6856</x:f>
      </x:c>
      <x:c r="G6856" s="0">
        <x:f>'Historical Trades'!G6856</x:f>
      </x:c>
      <x:c r="H6856" s="0">
        <x:f>'Historical Trades'!H6856</x:f>
      </x:c>
      <x:c r="I6856" s="0">
        <x:f>'Historical Trades'!I6856</x:f>
      </x:c>
      <x:c r="J6856" s="0">
        <x:f>'Historical Trades'!J6856</x:f>
      </x:c>
      <x:c r="K6856" s="0">
        <x:f>'Historical Trades'!K6856</x:f>
      </x:c>
      <x:c r="L6856" s="0">
        <x:f>'Historical Trades'!L6856</x:f>
      </x:c>
      <x:c r="M6856" s="0">
        <x:f>'Historical Trades'!M6856</x:f>
      </x:c>
      <x:c r="N6856" s="0">
        <x:f>CLEAN('Historical Trades'!O6856)</x:f>
      </x:c>
      <x:c r="P6856" s="14">
        <x:f>IF(G6856="sell",M6856,-M6856)</x:f>
      </x:c>
      <x:c r="Q6856" s="14">
        <x:f>VLOOKUP(N6856,'Currency Rates'!$A$3:$C$32,3,0)</x:f>
      </x:c>
      <x:c r="R6856" s="0">
        <x:f>IF(A6856="SPUS",0,IF(A6856="FWD",0,P6856/Q6856))</x:f>
      </x:c>
    </x:row>
    <x:row r="6857" spans="1:19" x14ac:dyDescent="0.3">
      <x:c r="A6857" s="0">
        <x:f>'Historical Trades'!A6857</x:f>
      </x:c>
      <x:c r="B6857" s="0">
        <x:f>'Historical Trades'!B6857</x:f>
      </x:c>
      <x:c r="C6857" s="23">
        <x:f>'Historical Trades'!C6857</x:f>
      </x:c>
      <x:c r="D6857" s="0">
        <x:f>'Historical Trades'!D6857</x:f>
      </x:c>
      <x:c r="E6857" s="23">
        <x:f>'Historical Trades'!E6857</x:f>
      </x:c>
      <x:c r="F6857" s="0">
        <x:f>'Historical Trades'!F6857</x:f>
      </x:c>
      <x:c r="G6857" s="0">
        <x:f>'Historical Trades'!G6857</x:f>
      </x:c>
      <x:c r="H6857" s="0">
        <x:f>'Historical Trades'!H6857</x:f>
      </x:c>
      <x:c r="I6857" s="0">
        <x:f>'Historical Trades'!I6857</x:f>
      </x:c>
      <x:c r="J6857" s="0">
        <x:f>'Historical Trades'!J6857</x:f>
      </x:c>
      <x:c r="K6857" s="0">
        <x:f>'Historical Trades'!K6857</x:f>
      </x:c>
      <x:c r="L6857" s="0">
        <x:f>'Historical Trades'!L6857</x:f>
      </x:c>
      <x:c r="M6857" s="0">
        <x:f>'Historical Trades'!M6857</x:f>
      </x:c>
      <x:c r="N6857" s="0">
        <x:f>CLEAN('Historical Trades'!O6857)</x:f>
      </x:c>
      <x:c r="P6857" s="14">
        <x:f>IF(G6857="sell",M6857,-M6857)</x:f>
      </x:c>
      <x:c r="Q6857" s="14">
        <x:f>VLOOKUP(N6857,'Currency Rates'!$A$3:$C$32,3,0)</x:f>
      </x:c>
      <x:c r="R6857" s="0">
        <x:f>IF(A6857="SPUS",0,IF(A6857="FWD",0,P6857/Q6857))</x:f>
      </x:c>
    </x:row>
    <x:row r="6858" spans="1:19" x14ac:dyDescent="0.3">
      <x:c r="A6858" s="0">
        <x:f>'Historical Trades'!A6858</x:f>
      </x:c>
      <x:c r="B6858" s="0">
        <x:f>'Historical Trades'!B6858</x:f>
      </x:c>
      <x:c r="C6858" s="23">
        <x:f>'Historical Trades'!C6858</x:f>
      </x:c>
      <x:c r="D6858" s="0">
        <x:f>'Historical Trades'!D6858</x:f>
      </x:c>
      <x:c r="E6858" s="23">
        <x:f>'Historical Trades'!E6858</x:f>
      </x:c>
      <x:c r="F6858" s="0">
        <x:f>'Historical Trades'!F6858</x:f>
      </x:c>
      <x:c r="G6858" s="0">
        <x:f>'Historical Trades'!G6858</x:f>
      </x:c>
      <x:c r="H6858" s="0">
        <x:f>'Historical Trades'!H6858</x:f>
      </x:c>
      <x:c r="I6858" s="0">
        <x:f>'Historical Trades'!I6858</x:f>
      </x:c>
      <x:c r="J6858" s="0">
        <x:f>'Historical Trades'!J6858</x:f>
      </x:c>
      <x:c r="K6858" s="0">
        <x:f>'Historical Trades'!K6858</x:f>
      </x:c>
      <x:c r="L6858" s="0">
        <x:f>'Historical Trades'!L6858</x:f>
      </x:c>
      <x:c r="M6858" s="0">
        <x:f>'Historical Trades'!M6858</x:f>
      </x:c>
      <x:c r="N6858" s="0">
        <x:f>CLEAN('Historical Trades'!O6858)</x:f>
      </x:c>
      <x:c r="P6858" s="14">
        <x:f>IF(G6858="sell",M6858,-M6858)</x:f>
      </x:c>
      <x:c r="Q6858" s="14">
        <x:f>VLOOKUP(N6858,'Currency Rates'!$A$3:$C$32,3,0)</x:f>
      </x:c>
      <x:c r="R6858" s="0">
        <x:f>IF(A6858="SPUS",0,IF(A6858="FWD",0,P6858/Q6858))</x:f>
      </x:c>
    </x:row>
    <x:row r="6859" spans="1:19" x14ac:dyDescent="0.3">
      <x:c r="A6859" s="0">
        <x:f>'Historical Trades'!A6859</x:f>
      </x:c>
      <x:c r="B6859" s="0">
        <x:f>'Historical Trades'!B6859</x:f>
      </x:c>
      <x:c r="C6859" s="23">
        <x:f>'Historical Trades'!C6859</x:f>
      </x:c>
      <x:c r="D6859" s="0">
        <x:f>'Historical Trades'!D6859</x:f>
      </x:c>
      <x:c r="E6859" s="23">
        <x:f>'Historical Trades'!E6859</x:f>
      </x:c>
      <x:c r="F6859" s="0">
        <x:f>'Historical Trades'!F6859</x:f>
      </x:c>
      <x:c r="G6859" s="0">
        <x:f>'Historical Trades'!G6859</x:f>
      </x:c>
      <x:c r="H6859" s="0">
        <x:f>'Historical Trades'!H6859</x:f>
      </x:c>
      <x:c r="I6859" s="0">
        <x:f>'Historical Trades'!I6859</x:f>
      </x:c>
      <x:c r="J6859" s="0">
        <x:f>'Historical Trades'!J6859</x:f>
      </x:c>
      <x:c r="K6859" s="0">
        <x:f>'Historical Trades'!K6859</x:f>
      </x:c>
      <x:c r="L6859" s="0">
        <x:f>'Historical Trades'!L6859</x:f>
      </x:c>
      <x:c r="M6859" s="0">
        <x:f>'Historical Trades'!M6859</x:f>
      </x:c>
      <x:c r="N6859" s="0">
        <x:f>CLEAN('Historical Trades'!O6859)</x:f>
      </x:c>
      <x:c r="P6859" s="14">
        <x:f>IF(G6859="sell",M6859,-M6859)</x:f>
      </x:c>
      <x:c r="Q6859" s="14">
        <x:f>VLOOKUP(N6859,'Currency Rates'!$A$3:$C$32,3,0)</x:f>
      </x:c>
      <x:c r="R6859" s="0">
        <x:f>IF(A6859="SPUS",0,IF(A6859="FWD",0,P6859/Q6859))</x:f>
      </x:c>
    </x:row>
    <x:row r="6860" spans="1:19" x14ac:dyDescent="0.3">
      <x:c r="A6860" s="0">
        <x:f>'Historical Trades'!A6860</x:f>
      </x:c>
      <x:c r="B6860" s="0">
        <x:f>'Historical Trades'!B6860</x:f>
      </x:c>
      <x:c r="C6860" s="23">
        <x:f>'Historical Trades'!C6860</x:f>
      </x:c>
      <x:c r="D6860" s="0">
        <x:f>'Historical Trades'!D6860</x:f>
      </x:c>
      <x:c r="E6860" s="23">
        <x:f>'Historical Trades'!E6860</x:f>
      </x:c>
      <x:c r="F6860" s="0">
        <x:f>'Historical Trades'!F6860</x:f>
      </x:c>
      <x:c r="G6860" s="0">
        <x:f>'Historical Trades'!G6860</x:f>
      </x:c>
      <x:c r="H6860" s="0">
        <x:f>'Historical Trades'!H6860</x:f>
      </x:c>
      <x:c r="I6860" s="0">
        <x:f>'Historical Trades'!I6860</x:f>
      </x:c>
      <x:c r="J6860" s="0">
        <x:f>'Historical Trades'!J6860</x:f>
      </x:c>
      <x:c r="K6860" s="0">
        <x:f>'Historical Trades'!K6860</x:f>
      </x:c>
      <x:c r="L6860" s="0">
        <x:f>'Historical Trades'!L6860</x:f>
      </x:c>
      <x:c r="M6860" s="0">
        <x:f>'Historical Trades'!M6860</x:f>
      </x:c>
      <x:c r="N6860" s="0">
        <x:f>CLEAN('Historical Trades'!O6860)</x:f>
      </x:c>
      <x:c r="P6860" s="14">
        <x:f>IF(G6860="sell",M6860,-M6860)</x:f>
      </x:c>
      <x:c r="Q6860" s="14">
        <x:f>VLOOKUP(N6860,'Currency Rates'!$A$3:$C$32,3,0)</x:f>
      </x:c>
      <x:c r="R6860" s="0">
        <x:f>IF(A6860="SPUS",0,IF(A6860="FWD",0,P6860/Q6860))</x:f>
      </x:c>
    </x:row>
    <x:row r="6861" spans="1:19" x14ac:dyDescent="0.3">
      <x:c r="A6861" s="0">
        <x:f>'Historical Trades'!A6861</x:f>
      </x:c>
      <x:c r="B6861" s="0">
        <x:f>'Historical Trades'!B6861</x:f>
      </x:c>
      <x:c r="C6861" s="23">
        <x:f>'Historical Trades'!C6861</x:f>
      </x:c>
      <x:c r="D6861" s="0">
        <x:f>'Historical Trades'!D6861</x:f>
      </x:c>
      <x:c r="E6861" s="23">
        <x:f>'Historical Trades'!E6861</x:f>
      </x:c>
      <x:c r="F6861" s="0">
        <x:f>'Historical Trades'!F6861</x:f>
      </x:c>
      <x:c r="G6861" s="0">
        <x:f>'Historical Trades'!G6861</x:f>
      </x:c>
      <x:c r="H6861" s="0">
        <x:f>'Historical Trades'!H6861</x:f>
      </x:c>
      <x:c r="I6861" s="0">
        <x:f>'Historical Trades'!I6861</x:f>
      </x:c>
      <x:c r="J6861" s="0">
        <x:f>'Historical Trades'!J6861</x:f>
      </x:c>
      <x:c r="K6861" s="0">
        <x:f>'Historical Trades'!K6861</x:f>
      </x:c>
      <x:c r="L6861" s="0">
        <x:f>'Historical Trades'!L6861</x:f>
      </x:c>
      <x:c r="M6861" s="0">
        <x:f>'Historical Trades'!M6861</x:f>
      </x:c>
      <x:c r="N6861" s="0">
        <x:f>CLEAN('Historical Trades'!O6861)</x:f>
      </x:c>
      <x:c r="P6861" s="14">
        <x:f>IF(G6861="sell",M6861,-M6861)</x:f>
      </x:c>
      <x:c r="Q6861" s="14">
        <x:f>VLOOKUP(N6861,'Currency Rates'!$A$3:$C$32,3,0)</x:f>
      </x:c>
      <x:c r="R6861" s="0">
        <x:f>IF(A6861="SPUS",0,IF(A6861="FWD",0,P6861/Q6861))</x:f>
      </x:c>
    </x:row>
    <x:row r="6862" spans="1:19" x14ac:dyDescent="0.3">
      <x:c r="A6862" s="0">
        <x:f>'Historical Trades'!A6862</x:f>
      </x:c>
      <x:c r="B6862" s="0">
        <x:f>'Historical Trades'!B6862</x:f>
      </x:c>
      <x:c r="C6862" s="23">
        <x:f>'Historical Trades'!C6862</x:f>
      </x:c>
      <x:c r="D6862" s="0">
        <x:f>'Historical Trades'!D6862</x:f>
      </x:c>
      <x:c r="E6862" s="23">
        <x:f>'Historical Trades'!E6862</x:f>
      </x:c>
      <x:c r="F6862" s="0">
        <x:f>'Historical Trades'!F6862</x:f>
      </x:c>
      <x:c r="G6862" s="0">
        <x:f>'Historical Trades'!G6862</x:f>
      </x:c>
      <x:c r="H6862" s="0">
        <x:f>'Historical Trades'!H6862</x:f>
      </x:c>
      <x:c r="I6862" s="0">
        <x:f>'Historical Trades'!I6862</x:f>
      </x:c>
      <x:c r="J6862" s="0">
        <x:f>'Historical Trades'!J6862</x:f>
      </x:c>
      <x:c r="K6862" s="0">
        <x:f>'Historical Trades'!K6862</x:f>
      </x:c>
      <x:c r="L6862" s="0">
        <x:f>'Historical Trades'!L6862</x:f>
      </x:c>
      <x:c r="M6862" s="0">
        <x:f>'Historical Trades'!M6862</x:f>
      </x:c>
      <x:c r="N6862" s="0">
        <x:f>CLEAN('Historical Trades'!O6862)</x:f>
      </x:c>
      <x:c r="P6862" s="14">
        <x:f>IF(G6862="sell",M6862,-M6862)</x:f>
      </x:c>
      <x:c r="Q6862" s="14">
        <x:f>VLOOKUP(N6862,'Currency Rates'!$A$3:$C$32,3,0)</x:f>
      </x:c>
      <x:c r="R6862" s="0">
        <x:f>IF(A6862="SPUS",0,IF(A6862="FWD",0,P6862/Q6862))</x:f>
      </x:c>
    </x:row>
    <x:row r="6863" spans="1:19" x14ac:dyDescent="0.3">
      <x:c r="A6863" s="0">
        <x:f>'Historical Trades'!A6863</x:f>
      </x:c>
      <x:c r="B6863" s="0">
        <x:f>'Historical Trades'!B6863</x:f>
      </x:c>
      <x:c r="C6863" s="23">
        <x:f>'Historical Trades'!C6863</x:f>
      </x:c>
      <x:c r="D6863" s="0">
        <x:f>'Historical Trades'!D6863</x:f>
      </x:c>
      <x:c r="E6863" s="23">
        <x:f>'Historical Trades'!E6863</x:f>
      </x:c>
      <x:c r="F6863" s="0">
        <x:f>'Historical Trades'!F6863</x:f>
      </x:c>
      <x:c r="G6863" s="0">
        <x:f>'Historical Trades'!G6863</x:f>
      </x:c>
      <x:c r="H6863" s="0">
        <x:f>'Historical Trades'!H6863</x:f>
      </x:c>
      <x:c r="I6863" s="0">
        <x:f>'Historical Trades'!I6863</x:f>
      </x:c>
      <x:c r="J6863" s="0">
        <x:f>'Historical Trades'!J6863</x:f>
      </x:c>
      <x:c r="K6863" s="0">
        <x:f>'Historical Trades'!K6863</x:f>
      </x:c>
      <x:c r="L6863" s="0">
        <x:f>'Historical Trades'!L6863</x:f>
      </x:c>
      <x:c r="M6863" s="0">
        <x:f>'Historical Trades'!M6863</x:f>
      </x:c>
      <x:c r="N6863" s="0">
        <x:f>CLEAN('Historical Trades'!O6863)</x:f>
      </x:c>
      <x:c r="P6863" s="14">
        <x:f>IF(G6863="sell",M6863,-M6863)</x:f>
      </x:c>
      <x:c r="Q6863" s="14">
        <x:f>VLOOKUP(N6863,'Currency Rates'!$A$3:$C$32,3,0)</x:f>
      </x:c>
      <x:c r="R6863" s="0">
        <x:f>IF(A6863="SPUS",0,IF(A6863="FWD",0,P6863/Q6863))</x:f>
      </x:c>
    </x:row>
    <x:row r="6864" spans="1:19" x14ac:dyDescent="0.3">
      <x:c r="A6864" s="0">
        <x:f>'Historical Trades'!A6864</x:f>
      </x:c>
      <x:c r="B6864" s="0">
        <x:f>'Historical Trades'!B6864</x:f>
      </x:c>
      <x:c r="C6864" s="23">
        <x:f>'Historical Trades'!C6864</x:f>
      </x:c>
      <x:c r="D6864" s="0">
        <x:f>'Historical Trades'!D6864</x:f>
      </x:c>
      <x:c r="E6864" s="23">
        <x:f>'Historical Trades'!E6864</x:f>
      </x:c>
      <x:c r="F6864" s="0">
        <x:f>'Historical Trades'!F6864</x:f>
      </x:c>
      <x:c r="G6864" s="0">
        <x:f>'Historical Trades'!G6864</x:f>
      </x:c>
      <x:c r="H6864" s="0">
        <x:f>'Historical Trades'!H6864</x:f>
      </x:c>
      <x:c r="I6864" s="0">
        <x:f>'Historical Trades'!I6864</x:f>
      </x:c>
      <x:c r="J6864" s="0">
        <x:f>'Historical Trades'!J6864</x:f>
      </x:c>
      <x:c r="K6864" s="0">
        <x:f>'Historical Trades'!K6864</x:f>
      </x:c>
      <x:c r="L6864" s="0">
        <x:f>'Historical Trades'!L6864</x:f>
      </x:c>
      <x:c r="M6864" s="0">
        <x:f>'Historical Trades'!M6864</x:f>
      </x:c>
      <x:c r="N6864" s="0">
        <x:f>CLEAN('Historical Trades'!O6864)</x:f>
      </x:c>
      <x:c r="P6864" s="14">
        <x:f>IF(G6864="sell",M6864,-M6864)</x:f>
      </x:c>
      <x:c r="Q6864" s="14">
        <x:f>VLOOKUP(N6864,'Currency Rates'!$A$3:$C$32,3,0)</x:f>
      </x:c>
      <x:c r="R6864" s="0">
        <x:f>IF(A6864="SPUS",0,IF(A6864="FWD",0,P6864/Q6864))</x:f>
      </x:c>
    </x:row>
    <x:row r="6865" spans="1:19" x14ac:dyDescent="0.3">
      <x:c r="A6865" s="0">
        <x:f>'Historical Trades'!A6865</x:f>
      </x:c>
      <x:c r="B6865" s="0">
        <x:f>'Historical Trades'!B6865</x:f>
      </x:c>
      <x:c r="C6865" s="23">
        <x:f>'Historical Trades'!C6865</x:f>
      </x:c>
      <x:c r="D6865" s="0">
        <x:f>'Historical Trades'!D6865</x:f>
      </x:c>
      <x:c r="E6865" s="23">
        <x:f>'Historical Trades'!E6865</x:f>
      </x:c>
      <x:c r="F6865" s="0">
        <x:f>'Historical Trades'!F6865</x:f>
      </x:c>
      <x:c r="G6865" s="0">
        <x:f>'Historical Trades'!G6865</x:f>
      </x:c>
      <x:c r="H6865" s="0">
        <x:f>'Historical Trades'!H6865</x:f>
      </x:c>
      <x:c r="I6865" s="0">
        <x:f>'Historical Trades'!I6865</x:f>
      </x:c>
      <x:c r="J6865" s="0">
        <x:f>'Historical Trades'!J6865</x:f>
      </x:c>
      <x:c r="K6865" s="0">
        <x:f>'Historical Trades'!K6865</x:f>
      </x:c>
      <x:c r="L6865" s="0">
        <x:f>'Historical Trades'!L6865</x:f>
      </x:c>
      <x:c r="M6865" s="0">
        <x:f>'Historical Trades'!M6865</x:f>
      </x:c>
      <x:c r="N6865" s="0">
        <x:f>CLEAN('Historical Trades'!O6865)</x:f>
      </x:c>
      <x:c r="P6865" s="14">
        <x:f>IF(G6865="sell",M6865,-M6865)</x:f>
      </x:c>
      <x:c r="Q6865" s="14">
        <x:f>VLOOKUP(N6865,'Currency Rates'!$A$3:$C$32,3,0)</x:f>
      </x:c>
      <x:c r="R6865" s="0">
        <x:f>IF(A6865="SPUS",0,IF(A6865="FWD",0,P6865/Q6865))</x:f>
      </x:c>
    </x:row>
    <x:row r="6866" spans="1:19" x14ac:dyDescent="0.3">
      <x:c r="A6866" s="0">
        <x:f>'Historical Trades'!A6866</x:f>
      </x:c>
      <x:c r="B6866" s="0">
        <x:f>'Historical Trades'!B6866</x:f>
      </x:c>
      <x:c r="C6866" s="23">
        <x:f>'Historical Trades'!C6866</x:f>
      </x:c>
      <x:c r="D6866" s="0">
        <x:f>'Historical Trades'!D6866</x:f>
      </x:c>
      <x:c r="E6866" s="23">
        <x:f>'Historical Trades'!E6866</x:f>
      </x:c>
      <x:c r="F6866" s="0">
        <x:f>'Historical Trades'!F6866</x:f>
      </x:c>
      <x:c r="G6866" s="0">
        <x:f>'Historical Trades'!G6866</x:f>
      </x:c>
      <x:c r="H6866" s="0">
        <x:f>'Historical Trades'!H6866</x:f>
      </x:c>
      <x:c r="I6866" s="0">
        <x:f>'Historical Trades'!I6866</x:f>
      </x:c>
      <x:c r="J6866" s="0">
        <x:f>'Historical Trades'!J6866</x:f>
      </x:c>
      <x:c r="K6866" s="0">
        <x:f>'Historical Trades'!K6866</x:f>
      </x:c>
      <x:c r="L6866" s="0">
        <x:f>'Historical Trades'!L6866</x:f>
      </x:c>
      <x:c r="M6866" s="0">
        <x:f>'Historical Trades'!M6866</x:f>
      </x:c>
      <x:c r="N6866" s="0">
        <x:f>CLEAN('Historical Trades'!O6866)</x:f>
      </x:c>
      <x:c r="P6866" s="14">
        <x:f>IF(G6866="sell",M6866,-M6866)</x:f>
      </x:c>
      <x:c r="Q6866" s="14">
        <x:f>VLOOKUP(N6866,'Currency Rates'!$A$3:$C$32,3,0)</x:f>
      </x:c>
      <x:c r="R6866" s="0">
        <x:f>IF(A6866="SPUS",0,IF(A6866="FWD",0,P6866/Q6866))</x:f>
      </x:c>
    </x:row>
    <x:row r="6867" spans="1:19" x14ac:dyDescent="0.3">
      <x:c r="A6867" s="0">
        <x:f>'Historical Trades'!A6867</x:f>
      </x:c>
      <x:c r="B6867" s="0">
        <x:f>'Historical Trades'!B6867</x:f>
      </x:c>
      <x:c r="C6867" s="23">
        <x:f>'Historical Trades'!C6867</x:f>
      </x:c>
      <x:c r="D6867" s="0">
        <x:f>'Historical Trades'!D6867</x:f>
      </x:c>
      <x:c r="E6867" s="23">
        <x:f>'Historical Trades'!E6867</x:f>
      </x:c>
      <x:c r="F6867" s="0">
        <x:f>'Historical Trades'!F6867</x:f>
      </x:c>
      <x:c r="G6867" s="0">
        <x:f>'Historical Trades'!G6867</x:f>
      </x:c>
      <x:c r="H6867" s="0">
        <x:f>'Historical Trades'!H6867</x:f>
      </x:c>
      <x:c r="I6867" s="0">
        <x:f>'Historical Trades'!I6867</x:f>
      </x:c>
      <x:c r="J6867" s="0">
        <x:f>'Historical Trades'!J6867</x:f>
      </x:c>
      <x:c r="K6867" s="0">
        <x:f>'Historical Trades'!K6867</x:f>
      </x:c>
      <x:c r="L6867" s="0">
        <x:f>'Historical Trades'!L6867</x:f>
      </x:c>
      <x:c r="M6867" s="0">
        <x:f>'Historical Trades'!M6867</x:f>
      </x:c>
      <x:c r="N6867" s="0">
        <x:f>CLEAN('Historical Trades'!O6867)</x:f>
      </x:c>
      <x:c r="P6867" s="14">
        <x:f>IF(G6867="sell",M6867,-M6867)</x:f>
      </x:c>
      <x:c r="Q6867" s="14">
        <x:f>VLOOKUP(N6867,'Currency Rates'!$A$3:$C$32,3,0)</x:f>
      </x:c>
      <x:c r="R6867" s="0">
        <x:f>IF(A6867="SPUS",0,IF(A6867="FWD",0,P6867/Q6867))</x:f>
      </x:c>
    </x:row>
    <x:row r="6868" spans="1:19" x14ac:dyDescent="0.3">
      <x:c r="A6868" s="0">
        <x:f>'Historical Trades'!A6868</x:f>
      </x:c>
      <x:c r="B6868" s="0">
        <x:f>'Historical Trades'!B6868</x:f>
      </x:c>
      <x:c r="C6868" s="23">
        <x:f>'Historical Trades'!C6868</x:f>
      </x:c>
      <x:c r="D6868" s="0">
        <x:f>'Historical Trades'!D6868</x:f>
      </x:c>
      <x:c r="E6868" s="23">
        <x:f>'Historical Trades'!E6868</x:f>
      </x:c>
      <x:c r="F6868" s="0">
        <x:f>'Historical Trades'!F6868</x:f>
      </x:c>
      <x:c r="G6868" s="0">
        <x:f>'Historical Trades'!G6868</x:f>
      </x:c>
      <x:c r="H6868" s="0">
        <x:f>'Historical Trades'!H6868</x:f>
      </x:c>
      <x:c r="I6868" s="0">
        <x:f>'Historical Trades'!I6868</x:f>
      </x:c>
      <x:c r="J6868" s="0">
        <x:f>'Historical Trades'!J6868</x:f>
      </x:c>
      <x:c r="K6868" s="0">
        <x:f>'Historical Trades'!K6868</x:f>
      </x:c>
      <x:c r="L6868" s="0">
        <x:f>'Historical Trades'!L6868</x:f>
      </x:c>
      <x:c r="M6868" s="0">
        <x:f>'Historical Trades'!M6868</x:f>
      </x:c>
      <x:c r="N6868" s="0">
        <x:f>CLEAN('Historical Trades'!O6868)</x:f>
      </x:c>
      <x:c r="P6868" s="14">
        <x:f>IF(G6868="sell",M6868,-M6868)</x:f>
      </x:c>
      <x:c r="Q6868" s="14">
        <x:f>VLOOKUP(N6868,'Currency Rates'!$A$3:$C$32,3,0)</x:f>
      </x:c>
      <x:c r="R6868" s="0">
        <x:f>IF(A6868="SPUS",0,IF(A6868="FWD",0,P6868/Q6868))</x:f>
      </x:c>
    </x:row>
    <x:row r="6869" spans="1:19" x14ac:dyDescent="0.3">
      <x:c r="A6869" s="0">
        <x:f>'Historical Trades'!A6869</x:f>
      </x:c>
      <x:c r="B6869" s="0">
        <x:f>'Historical Trades'!B6869</x:f>
      </x:c>
      <x:c r="C6869" s="23">
        <x:f>'Historical Trades'!C6869</x:f>
      </x:c>
      <x:c r="D6869" s="0">
        <x:f>'Historical Trades'!D6869</x:f>
      </x:c>
      <x:c r="E6869" s="23">
        <x:f>'Historical Trades'!E6869</x:f>
      </x:c>
      <x:c r="F6869" s="0">
        <x:f>'Historical Trades'!F6869</x:f>
      </x:c>
      <x:c r="G6869" s="0">
        <x:f>'Historical Trades'!G6869</x:f>
      </x:c>
      <x:c r="H6869" s="0">
        <x:f>'Historical Trades'!H6869</x:f>
      </x:c>
      <x:c r="I6869" s="0">
        <x:f>'Historical Trades'!I6869</x:f>
      </x:c>
      <x:c r="J6869" s="0">
        <x:f>'Historical Trades'!J6869</x:f>
      </x:c>
      <x:c r="K6869" s="0">
        <x:f>'Historical Trades'!K6869</x:f>
      </x:c>
      <x:c r="L6869" s="0">
        <x:f>'Historical Trades'!L6869</x:f>
      </x:c>
      <x:c r="M6869" s="0">
        <x:f>'Historical Trades'!M6869</x:f>
      </x:c>
      <x:c r="N6869" s="0">
        <x:f>CLEAN('Historical Trades'!O6869)</x:f>
      </x:c>
      <x:c r="P6869" s="14">
        <x:f>IF(G6869="sell",M6869,-M6869)</x:f>
      </x:c>
      <x:c r="Q6869" s="14">
        <x:f>VLOOKUP(N6869,'Currency Rates'!$A$3:$C$32,3,0)</x:f>
      </x:c>
      <x:c r="R6869" s="0">
        <x:f>IF(A6869="SPUS",0,IF(A6869="FWD",0,P6869/Q6869))</x:f>
      </x:c>
    </x:row>
    <x:row r="6870" spans="1:19" x14ac:dyDescent="0.3">
      <x:c r="A6870" s="0">
        <x:f>'Historical Trades'!A6870</x:f>
      </x:c>
      <x:c r="B6870" s="0">
        <x:f>'Historical Trades'!B6870</x:f>
      </x:c>
      <x:c r="C6870" s="23">
        <x:f>'Historical Trades'!C6870</x:f>
      </x:c>
      <x:c r="D6870" s="0">
        <x:f>'Historical Trades'!D6870</x:f>
      </x:c>
      <x:c r="E6870" s="23">
        <x:f>'Historical Trades'!E6870</x:f>
      </x:c>
      <x:c r="F6870" s="0">
        <x:f>'Historical Trades'!F6870</x:f>
      </x:c>
      <x:c r="G6870" s="0">
        <x:f>'Historical Trades'!G6870</x:f>
      </x:c>
      <x:c r="H6870" s="0">
        <x:f>'Historical Trades'!H6870</x:f>
      </x:c>
      <x:c r="I6870" s="0">
        <x:f>'Historical Trades'!I6870</x:f>
      </x:c>
      <x:c r="J6870" s="0">
        <x:f>'Historical Trades'!J6870</x:f>
      </x:c>
      <x:c r="K6870" s="0">
        <x:f>'Historical Trades'!K6870</x:f>
      </x:c>
      <x:c r="L6870" s="0">
        <x:f>'Historical Trades'!L6870</x:f>
      </x:c>
      <x:c r="M6870" s="0">
        <x:f>'Historical Trades'!M6870</x:f>
      </x:c>
      <x:c r="N6870" s="0">
        <x:f>CLEAN('Historical Trades'!O6870)</x:f>
      </x:c>
      <x:c r="P6870" s="14">
        <x:f>IF(G6870="sell",M6870,-M6870)</x:f>
      </x:c>
      <x:c r="Q6870" s="14">
        <x:f>VLOOKUP(N6870,'Currency Rates'!$A$3:$C$32,3,0)</x:f>
      </x:c>
      <x:c r="R6870" s="0">
        <x:f>IF(A6870="SPUS",0,IF(A6870="FWD",0,P6870/Q6870))</x:f>
      </x:c>
    </x:row>
    <x:row r="6871" spans="1:19" x14ac:dyDescent="0.3">
      <x:c r="A6871" s="0">
        <x:f>'Historical Trades'!A6871</x:f>
      </x:c>
      <x:c r="B6871" s="0">
        <x:f>'Historical Trades'!B6871</x:f>
      </x:c>
      <x:c r="C6871" s="23">
        <x:f>'Historical Trades'!C6871</x:f>
      </x:c>
      <x:c r="D6871" s="0">
        <x:f>'Historical Trades'!D6871</x:f>
      </x:c>
      <x:c r="E6871" s="23">
        <x:f>'Historical Trades'!E6871</x:f>
      </x:c>
      <x:c r="F6871" s="0">
        <x:f>'Historical Trades'!F6871</x:f>
      </x:c>
      <x:c r="G6871" s="0">
        <x:f>'Historical Trades'!G6871</x:f>
      </x:c>
      <x:c r="H6871" s="0">
        <x:f>'Historical Trades'!H6871</x:f>
      </x:c>
      <x:c r="I6871" s="0">
        <x:f>'Historical Trades'!I6871</x:f>
      </x:c>
      <x:c r="J6871" s="0">
        <x:f>'Historical Trades'!J6871</x:f>
      </x:c>
      <x:c r="K6871" s="0">
        <x:f>'Historical Trades'!K6871</x:f>
      </x:c>
      <x:c r="L6871" s="0">
        <x:f>'Historical Trades'!L6871</x:f>
      </x:c>
      <x:c r="M6871" s="0">
        <x:f>'Historical Trades'!M6871</x:f>
      </x:c>
      <x:c r="N6871" s="0">
        <x:f>CLEAN('Historical Trades'!O6871)</x:f>
      </x:c>
      <x:c r="P6871" s="14">
        <x:f>IF(G6871="sell",M6871,-M6871)</x:f>
      </x:c>
      <x:c r="Q6871" s="14">
        <x:f>VLOOKUP(N6871,'Currency Rates'!$A$3:$C$32,3,0)</x:f>
      </x:c>
      <x:c r="R6871" s="0">
        <x:f>IF(A6871="SPUS",0,IF(A6871="FWD",0,P6871/Q6871))</x:f>
      </x:c>
    </x:row>
    <x:row r="6872" spans="1:19" x14ac:dyDescent="0.3">
      <x:c r="A6872" s="0">
        <x:f>'Historical Trades'!A6872</x:f>
      </x:c>
      <x:c r="B6872" s="0">
        <x:f>'Historical Trades'!B6872</x:f>
      </x:c>
      <x:c r="C6872" s="23">
        <x:f>'Historical Trades'!C6872</x:f>
      </x:c>
      <x:c r="D6872" s="0">
        <x:f>'Historical Trades'!D6872</x:f>
      </x:c>
      <x:c r="E6872" s="23">
        <x:f>'Historical Trades'!E6872</x:f>
      </x:c>
      <x:c r="F6872" s="0">
        <x:f>'Historical Trades'!F6872</x:f>
      </x:c>
      <x:c r="G6872" s="0">
        <x:f>'Historical Trades'!G6872</x:f>
      </x:c>
      <x:c r="H6872" s="0">
        <x:f>'Historical Trades'!H6872</x:f>
      </x:c>
      <x:c r="I6872" s="0">
        <x:f>'Historical Trades'!I6872</x:f>
      </x:c>
      <x:c r="J6872" s="0">
        <x:f>'Historical Trades'!J6872</x:f>
      </x:c>
      <x:c r="K6872" s="0">
        <x:f>'Historical Trades'!K6872</x:f>
      </x:c>
      <x:c r="L6872" s="0">
        <x:f>'Historical Trades'!L6872</x:f>
      </x:c>
      <x:c r="M6872" s="0">
        <x:f>'Historical Trades'!M6872</x:f>
      </x:c>
      <x:c r="N6872" s="0">
        <x:f>CLEAN('Historical Trades'!O6872)</x:f>
      </x:c>
      <x:c r="P6872" s="14">
        <x:f>IF(G6872="sell",M6872,-M6872)</x:f>
      </x:c>
      <x:c r="Q6872" s="14">
        <x:f>VLOOKUP(N6872,'Currency Rates'!$A$3:$C$32,3,0)</x:f>
      </x:c>
      <x:c r="R6872" s="0">
        <x:f>IF(A6872="SPUS",0,IF(A6872="FWD",0,P6872/Q6872))</x:f>
      </x:c>
    </x:row>
    <x:row r="6873" spans="1:19" x14ac:dyDescent="0.3">
      <x:c r="A6873" s="0">
        <x:f>'Historical Trades'!A6873</x:f>
      </x:c>
      <x:c r="B6873" s="0">
        <x:f>'Historical Trades'!B6873</x:f>
      </x:c>
      <x:c r="C6873" s="23">
        <x:f>'Historical Trades'!C6873</x:f>
      </x:c>
      <x:c r="D6873" s="0">
        <x:f>'Historical Trades'!D6873</x:f>
      </x:c>
      <x:c r="E6873" s="23">
        <x:f>'Historical Trades'!E6873</x:f>
      </x:c>
      <x:c r="F6873" s="0">
        <x:f>'Historical Trades'!F6873</x:f>
      </x:c>
      <x:c r="G6873" s="0">
        <x:f>'Historical Trades'!G6873</x:f>
      </x:c>
      <x:c r="H6873" s="0">
        <x:f>'Historical Trades'!H6873</x:f>
      </x:c>
      <x:c r="I6873" s="0">
        <x:f>'Historical Trades'!I6873</x:f>
      </x:c>
      <x:c r="J6873" s="0">
        <x:f>'Historical Trades'!J6873</x:f>
      </x:c>
      <x:c r="K6873" s="0">
        <x:f>'Historical Trades'!K6873</x:f>
      </x:c>
      <x:c r="L6873" s="0">
        <x:f>'Historical Trades'!L6873</x:f>
      </x:c>
      <x:c r="M6873" s="0">
        <x:f>'Historical Trades'!M6873</x:f>
      </x:c>
      <x:c r="N6873" s="0">
        <x:f>CLEAN('Historical Trades'!O6873)</x:f>
      </x:c>
      <x:c r="P6873" s="14">
        <x:f>IF(G6873="sell",M6873,-M6873)</x:f>
      </x:c>
      <x:c r="Q6873" s="14">
        <x:f>VLOOKUP(N6873,'Currency Rates'!$A$3:$C$32,3,0)</x:f>
      </x:c>
      <x:c r="R6873" s="0">
        <x:f>IF(A6873="SPUS",0,IF(A6873="FWD",0,P6873/Q6873))</x:f>
      </x:c>
    </x:row>
    <x:row r="6874" spans="1:19" x14ac:dyDescent="0.3">
      <x:c r="A6874" s="0">
        <x:f>'Historical Trades'!A6874</x:f>
      </x:c>
      <x:c r="B6874" s="0">
        <x:f>'Historical Trades'!B6874</x:f>
      </x:c>
      <x:c r="C6874" s="23">
        <x:f>'Historical Trades'!C6874</x:f>
      </x:c>
      <x:c r="D6874" s="0">
        <x:f>'Historical Trades'!D6874</x:f>
      </x:c>
      <x:c r="E6874" s="23">
        <x:f>'Historical Trades'!E6874</x:f>
      </x:c>
      <x:c r="F6874" s="0">
        <x:f>'Historical Trades'!F6874</x:f>
      </x:c>
      <x:c r="G6874" s="0">
        <x:f>'Historical Trades'!G6874</x:f>
      </x:c>
      <x:c r="H6874" s="0">
        <x:f>'Historical Trades'!H6874</x:f>
      </x:c>
      <x:c r="I6874" s="0">
        <x:f>'Historical Trades'!I6874</x:f>
      </x:c>
      <x:c r="J6874" s="0">
        <x:f>'Historical Trades'!J6874</x:f>
      </x:c>
      <x:c r="K6874" s="0">
        <x:f>'Historical Trades'!K6874</x:f>
      </x:c>
      <x:c r="L6874" s="0">
        <x:f>'Historical Trades'!L6874</x:f>
      </x:c>
      <x:c r="M6874" s="0">
        <x:f>'Historical Trades'!M6874</x:f>
      </x:c>
      <x:c r="N6874" s="0">
        <x:f>CLEAN('Historical Trades'!O6874)</x:f>
      </x:c>
      <x:c r="P6874" s="14">
        <x:f>IF(G6874="sell",M6874,-M6874)</x:f>
      </x:c>
      <x:c r="Q6874" s="14">
        <x:f>VLOOKUP(N6874,'Currency Rates'!$A$3:$C$32,3,0)</x:f>
      </x:c>
      <x:c r="R6874" s="0">
        <x:f>IF(A6874="SPUS",0,IF(A6874="FWD",0,P6874/Q6874))</x:f>
      </x:c>
    </x:row>
    <x:row r="6875" spans="1:19" x14ac:dyDescent="0.3">
      <x:c r="A6875" s="0">
        <x:f>'Historical Trades'!A6875</x:f>
      </x:c>
      <x:c r="B6875" s="0">
        <x:f>'Historical Trades'!B6875</x:f>
      </x:c>
      <x:c r="C6875" s="23">
        <x:f>'Historical Trades'!C6875</x:f>
      </x:c>
      <x:c r="D6875" s="0">
        <x:f>'Historical Trades'!D6875</x:f>
      </x:c>
      <x:c r="E6875" s="23">
        <x:f>'Historical Trades'!E6875</x:f>
      </x:c>
      <x:c r="F6875" s="0">
        <x:f>'Historical Trades'!F6875</x:f>
      </x:c>
      <x:c r="G6875" s="0">
        <x:f>'Historical Trades'!G6875</x:f>
      </x:c>
      <x:c r="H6875" s="0">
        <x:f>'Historical Trades'!H6875</x:f>
      </x:c>
      <x:c r="I6875" s="0">
        <x:f>'Historical Trades'!I6875</x:f>
      </x:c>
      <x:c r="J6875" s="0">
        <x:f>'Historical Trades'!J6875</x:f>
      </x:c>
      <x:c r="K6875" s="0">
        <x:f>'Historical Trades'!K6875</x:f>
      </x:c>
      <x:c r="L6875" s="0">
        <x:f>'Historical Trades'!L6875</x:f>
      </x:c>
      <x:c r="M6875" s="0">
        <x:f>'Historical Trades'!M6875</x:f>
      </x:c>
      <x:c r="N6875" s="0">
        <x:f>CLEAN('Historical Trades'!O6875)</x:f>
      </x:c>
      <x:c r="P6875" s="14">
        <x:f>IF(G6875="sell",M6875,-M6875)</x:f>
      </x:c>
      <x:c r="Q6875" s="14">
        <x:f>VLOOKUP(N6875,'Currency Rates'!$A$3:$C$32,3,0)</x:f>
      </x:c>
      <x:c r="R6875" s="0">
        <x:f>IF(A6875="SPUS",0,IF(A6875="FWD",0,P6875/Q6875))</x:f>
      </x:c>
    </x:row>
    <x:row r="6876" spans="1:19" x14ac:dyDescent="0.3">
      <x:c r="A6876" s="0">
        <x:f>'Historical Trades'!A6876</x:f>
      </x:c>
      <x:c r="B6876" s="0">
        <x:f>'Historical Trades'!B6876</x:f>
      </x:c>
      <x:c r="C6876" s="23">
        <x:f>'Historical Trades'!C6876</x:f>
      </x:c>
      <x:c r="D6876" s="0">
        <x:f>'Historical Trades'!D6876</x:f>
      </x:c>
      <x:c r="E6876" s="23">
        <x:f>'Historical Trades'!E6876</x:f>
      </x:c>
      <x:c r="F6876" s="0">
        <x:f>'Historical Trades'!F6876</x:f>
      </x:c>
      <x:c r="G6876" s="0">
        <x:f>'Historical Trades'!G6876</x:f>
      </x:c>
      <x:c r="H6876" s="0">
        <x:f>'Historical Trades'!H6876</x:f>
      </x:c>
      <x:c r="I6876" s="0">
        <x:f>'Historical Trades'!I6876</x:f>
      </x:c>
      <x:c r="J6876" s="0">
        <x:f>'Historical Trades'!J6876</x:f>
      </x:c>
      <x:c r="K6876" s="0">
        <x:f>'Historical Trades'!K6876</x:f>
      </x:c>
      <x:c r="L6876" s="0">
        <x:f>'Historical Trades'!L6876</x:f>
      </x:c>
      <x:c r="M6876" s="0">
        <x:f>'Historical Trades'!M6876</x:f>
      </x:c>
      <x:c r="N6876" s="0">
        <x:f>CLEAN('Historical Trades'!O6876)</x:f>
      </x:c>
      <x:c r="P6876" s="14">
        <x:f>IF(G6876="sell",M6876,-M6876)</x:f>
      </x:c>
      <x:c r="Q6876" s="14">
        <x:f>VLOOKUP(N6876,'Currency Rates'!$A$3:$C$32,3,0)</x:f>
      </x:c>
      <x:c r="R6876" s="0">
        <x:f>IF(A6876="SPUS",0,IF(A6876="FWD",0,P6876/Q6876))</x:f>
      </x:c>
    </x:row>
    <x:row r="6877" spans="1:19" x14ac:dyDescent="0.3">
      <x:c r="A6877" s="0">
        <x:f>'Historical Trades'!A6877</x:f>
      </x:c>
      <x:c r="B6877" s="0">
        <x:f>'Historical Trades'!B6877</x:f>
      </x:c>
      <x:c r="C6877" s="23">
        <x:f>'Historical Trades'!C6877</x:f>
      </x:c>
      <x:c r="D6877" s="0">
        <x:f>'Historical Trades'!D6877</x:f>
      </x:c>
      <x:c r="E6877" s="23">
        <x:f>'Historical Trades'!E6877</x:f>
      </x:c>
      <x:c r="F6877" s="0">
        <x:f>'Historical Trades'!F6877</x:f>
      </x:c>
      <x:c r="G6877" s="0">
        <x:f>'Historical Trades'!G6877</x:f>
      </x:c>
      <x:c r="H6877" s="0">
        <x:f>'Historical Trades'!H6877</x:f>
      </x:c>
      <x:c r="I6877" s="0">
        <x:f>'Historical Trades'!I6877</x:f>
      </x:c>
      <x:c r="J6877" s="0">
        <x:f>'Historical Trades'!J6877</x:f>
      </x:c>
      <x:c r="K6877" s="0">
        <x:f>'Historical Trades'!K6877</x:f>
      </x:c>
      <x:c r="L6877" s="0">
        <x:f>'Historical Trades'!L6877</x:f>
      </x:c>
      <x:c r="M6877" s="0">
        <x:f>'Historical Trades'!M6877</x:f>
      </x:c>
      <x:c r="N6877" s="0">
        <x:f>CLEAN('Historical Trades'!O6877)</x:f>
      </x:c>
      <x:c r="P6877" s="14">
        <x:f>IF(G6877="sell",M6877,-M6877)</x:f>
      </x:c>
      <x:c r="Q6877" s="14">
        <x:f>VLOOKUP(N6877,'Currency Rates'!$A$3:$C$32,3,0)</x:f>
      </x:c>
      <x:c r="R6877" s="0">
        <x:f>IF(A6877="SPUS",0,IF(A6877="FWD",0,P6877/Q6877))</x:f>
      </x:c>
    </x:row>
    <x:row r="6878" spans="1:19" x14ac:dyDescent="0.3">
      <x:c r="A6878" s="0">
        <x:f>'Historical Trades'!A6878</x:f>
      </x:c>
      <x:c r="B6878" s="0">
        <x:f>'Historical Trades'!B6878</x:f>
      </x:c>
      <x:c r="C6878" s="23">
        <x:f>'Historical Trades'!C6878</x:f>
      </x:c>
      <x:c r="D6878" s="0">
        <x:f>'Historical Trades'!D6878</x:f>
      </x:c>
      <x:c r="E6878" s="23">
        <x:f>'Historical Trades'!E6878</x:f>
      </x:c>
      <x:c r="F6878" s="0">
        <x:f>'Historical Trades'!F6878</x:f>
      </x:c>
      <x:c r="G6878" s="0">
        <x:f>'Historical Trades'!G6878</x:f>
      </x:c>
      <x:c r="H6878" s="0">
        <x:f>'Historical Trades'!H6878</x:f>
      </x:c>
      <x:c r="I6878" s="0">
        <x:f>'Historical Trades'!I6878</x:f>
      </x:c>
      <x:c r="J6878" s="0">
        <x:f>'Historical Trades'!J6878</x:f>
      </x:c>
      <x:c r="K6878" s="0">
        <x:f>'Historical Trades'!K6878</x:f>
      </x:c>
      <x:c r="L6878" s="0">
        <x:f>'Historical Trades'!L6878</x:f>
      </x:c>
      <x:c r="M6878" s="0">
        <x:f>'Historical Trades'!M6878</x:f>
      </x:c>
      <x:c r="N6878" s="0">
        <x:f>CLEAN('Historical Trades'!O6878)</x:f>
      </x:c>
      <x:c r="P6878" s="14">
        <x:f>IF(G6878="sell",M6878,-M6878)</x:f>
      </x:c>
      <x:c r="Q6878" s="14">
        <x:f>VLOOKUP(N6878,'Currency Rates'!$A$3:$C$32,3,0)</x:f>
      </x:c>
      <x:c r="R6878" s="0">
        <x:f>IF(A6878="SPUS",0,IF(A6878="FWD",0,P6878/Q6878))</x:f>
      </x:c>
    </x:row>
    <x:row r="6879" spans="1:19" x14ac:dyDescent="0.3">
      <x:c r="A6879" s="0">
        <x:f>'Historical Trades'!A6879</x:f>
      </x:c>
      <x:c r="B6879" s="0">
        <x:f>'Historical Trades'!B6879</x:f>
      </x:c>
      <x:c r="C6879" s="23">
        <x:f>'Historical Trades'!C6879</x:f>
      </x:c>
      <x:c r="D6879" s="0">
        <x:f>'Historical Trades'!D6879</x:f>
      </x:c>
      <x:c r="E6879" s="23">
        <x:f>'Historical Trades'!E6879</x:f>
      </x:c>
      <x:c r="F6879" s="0">
        <x:f>'Historical Trades'!F6879</x:f>
      </x:c>
      <x:c r="G6879" s="0">
        <x:f>'Historical Trades'!G6879</x:f>
      </x:c>
      <x:c r="H6879" s="0">
        <x:f>'Historical Trades'!H6879</x:f>
      </x:c>
      <x:c r="I6879" s="0">
        <x:f>'Historical Trades'!I6879</x:f>
      </x:c>
      <x:c r="J6879" s="0">
        <x:f>'Historical Trades'!J6879</x:f>
      </x:c>
      <x:c r="K6879" s="0">
        <x:f>'Historical Trades'!K6879</x:f>
      </x:c>
      <x:c r="L6879" s="0">
        <x:f>'Historical Trades'!L6879</x:f>
      </x:c>
      <x:c r="M6879" s="0">
        <x:f>'Historical Trades'!M6879</x:f>
      </x:c>
      <x:c r="N6879" s="0">
        <x:f>CLEAN('Historical Trades'!O6879)</x:f>
      </x:c>
      <x:c r="P6879" s="14">
        <x:f>IF(G6879="sell",M6879,-M6879)</x:f>
      </x:c>
      <x:c r="Q6879" s="14">
        <x:f>VLOOKUP(N6879,'Currency Rates'!$A$3:$C$32,3,0)</x:f>
      </x:c>
      <x:c r="R6879" s="0">
        <x:f>IF(A6879="SPUS",0,IF(A6879="FWD",0,P6879/Q6879))</x:f>
      </x:c>
    </x:row>
    <x:row r="6880" spans="1:19" x14ac:dyDescent="0.3">
      <x:c r="A6880" s="0">
        <x:f>'Historical Trades'!A6880</x:f>
      </x:c>
      <x:c r="B6880" s="0">
        <x:f>'Historical Trades'!B6880</x:f>
      </x:c>
      <x:c r="C6880" s="23">
        <x:f>'Historical Trades'!C6880</x:f>
      </x:c>
      <x:c r="D6880" s="0">
        <x:f>'Historical Trades'!D6880</x:f>
      </x:c>
      <x:c r="E6880" s="23">
        <x:f>'Historical Trades'!E6880</x:f>
      </x:c>
      <x:c r="F6880" s="0">
        <x:f>'Historical Trades'!F6880</x:f>
      </x:c>
      <x:c r="G6880" s="0">
        <x:f>'Historical Trades'!G6880</x:f>
      </x:c>
      <x:c r="H6880" s="0">
        <x:f>'Historical Trades'!H6880</x:f>
      </x:c>
      <x:c r="I6880" s="0">
        <x:f>'Historical Trades'!I6880</x:f>
      </x:c>
      <x:c r="J6880" s="0">
        <x:f>'Historical Trades'!J6880</x:f>
      </x:c>
      <x:c r="K6880" s="0">
        <x:f>'Historical Trades'!K6880</x:f>
      </x:c>
      <x:c r="L6880" s="0">
        <x:f>'Historical Trades'!L6880</x:f>
      </x:c>
      <x:c r="M6880" s="0">
        <x:f>'Historical Trades'!M6880</x:f>
      </x:c>
      <x:c r="N6880" s="0">
        <x:f>CLEAN('Historical Trades'!O6880)</x:f>
      </x:c>
      <x:c r="P6880" s="14">
        <x:f>IF(G6880="sell",M6880,-M6880)</x:f>
      </x:c>
      <x:c r="Q6880" s="14">
        <x:f>VLOOKUP(N6880,'Currency Rates'!$A$3:$C$32,3,0)</x:f>
      </x:c>
      <x:c r="R6880" s="0">
        <x:f>IF(A6880="SPUS",0,IF(A6880="FWD",0,P6880/Q6880))</x:f>
      </x:c>
    </x:row>
    <x:row r="6881" spans="1:19" x14ac:dyDescent="0.3">
      <x:c r="A6881" s="0">
        <x:f>'Historical Trades'!A6881</x:f>
      </x:c>
      <x:c r="B6881" s="0">
        <x:f>'Historical Trades'!B6881</x:f>
      </x:c>
      <x:c r="C6881" s="23">
        <x:f>'Historical Trades'!C6881</x:f>
      </x:c>
      <x:c r="D6881" s="0">
        <x:f>'Historical Trades'!D6881</x:f>
      </x:c>
      <x:c r="E6881" s="23">
        <x:f>'Historical Trades'!E6881</x:f>
      </x:c>
      <x:c r="F6881" s="0">
        <x:f>'Historical Trades'!F6881</x:f>
      </x:c>
      <x:c r="G6881" s="0">
        <x:f>'Historical Trades'!G6881</x:f>
      </x:c>
      <x:c r="H6881" s="0">
        <x:f>'Historical Trades'!H6881</x:f>
      </x:c>
      <x:c r="I6881" s="0">
        <x:f>'Historical Trades'!I6881</x:f>
      </x:c>
      <x:c r="J6881" s="0">
        <x:f>'Historical Trades'!J6881</x:f>
      </x:c>
      <x:c r="K6881" s="0">
        <x:f>'Historical Trades'!K6881</x:f>
      </x:c>
      <x:c r="L6881" s="0">
        <x:f>'Historical Trades'!L6881</x:f>
      </x:c>
      <x:c r="M6881" s="0">
        <x:f>'Historical Trades'!M6881</x:f>
      </x:c>
      <x:c r="N6881" s="0">
        <x:f>CLEAN('Historical Trades'!O6881)</x:f>
      </x:c>
      <x:c r="P6881" s="14">
        <x:f>IF(G6881="sell",M6881,-M6881)</x:f>
      </x:c>
      <x:c r="Q6881" s="14">
        <x:f>VLOOKUP(N6881,'Currency Rates'!$A$3:$C$32,3,0)</x:f>
      </x:c>
      <x:c r="R6881" s="0">
        <x:f>IF(A6881="SPUS",0,IF(A6881="FWD",0,P6881/Q6881))</x:f>
      </x:c>
    </x:row>
    <x:row r="6882" spans="1:19" x14ac:dyDescent="0.3">
      <x:c r="A6882" s="0">
        <x:f>'Historical Trades'!A6882</x:f>
      </x:c>
      <x:c r="B6882" s="0">
        <x:f>'Historical Trades'!B6882</x:f>
      </x:c>
      <x:c r="C6882" s="23">
        <x:f>'Historical Trades'!C6882</x:f>
      </x:c>
      <x:c r="D6882" s="0">
        <x:f>'Historical Trades'!D6882</x:f>
      </x:c>
      <x:c r="E6882" s="23">
        <x:f>'Historical Trades'!E6882</x:f>
      </x:c>
      <x:c r="F6882" s="0">
        <x:f>'Historical Trades'!F6882</x:f>
      </x:c>
      <x:c r="G6882" s="0">
        <x:f>'Historical Trades'!G6882</x:f>
      </x:c>
      <x:c r="H6882" s="0">
        <x:f>'Historical Trades'!H6882</x:f>
      </x:c>
      <x:c r="I6882" s="0">
        <x:f>'Historical Trades'!I6882</x:f>
      </x:c>
      <x:c r="J6882" s="0">
        <x:f>'Historical Trades'!J6882</x:f>
      </x:c>
      <x:c r="K6882" s="0">
        <x:f>'Historical Trades'!K6882</x:f>
      </x:c>
      <x:c r="L6882" s="0">
        <x:f>'Historical Trades'!L6882</x:f>
      </x:c>
      <x:c r="M6882" s="0">
        <x:f>'Historical Trades'!M6882</x:f>
      </x:c>
      <x:c r="N6882" s="0">
        <x:f>CLEAN('Historical Trades'!O6882)</x:f>
      </x:c>
      <x:c r="P6882" s="14">
        <x:f>IF(G6882="sell",M6882,-M6882)</x:f>
      </x:c>
      <x:c r="Q6882" s="14">
        <x:f>VLOOKUP(N6882,'Currency Rates'!$A$3:$C$32,3,0)</x:f>
      </x:c>
      <x:c r="R6882" s="0">
        <x:f>IF(A6882="SPUS",0,IF(A6882="FWD",0,P6882/Q6882))</x:f>
      </x:c>
    </x:row>
    <x:row r="6883" spans="1:19" x14ac:dyDescent="0.3">
      <x:c r="A6883" s="0">
        <x:f>'Historical Trades'!A6883</x:f>
      </x:c>
      <x:c r="B6883" s="0">
        <x:f>'Historical Trades'!B6883</x:f>
      </x:c>
      <x:c r="C6883" s="23">
        <x:f>'Historical Trades'!C6883</x:f>
      </x:c>
      <x:c r="D6883" s="0">
        <x:f>'Historical Trades'!D6883</x:f>
      </x:c>
      <x:c r="E6883" s="23">
        <x:f>'Historical Trades'!E6883</x:f>
      </x:c>
      <x:c r="F6883" s="0">
        <x:f>'Historical Trades'!F6883</x:f>
      </x:c>
      <x:c r="G6883" s="0">
        <x:f>'Historical Trades'!G6883</x:f>
      </x:c>
      <x:c r="H6883" s="0">
        <x:f>'Historical Trades'!H6883</x:f>
      </x:c>
      <x:c r="I6883" s="0">
        <x:f>'Historical Trades'!I6883</x:f>
      </x:c>
      <x:c r="J6883" s="0">
        <x:f>'Historical Trades'!J6883</x:f>
      </x:c>
      <x:c r="K6883" s="0">
        <x:f>'Historical Trades'!K6883</x:f>
      </x:c>
      <x:c r="L6883" s="0">
        <x:f>'Historical Trades'!L6883</x:f>
      </x:c>
      <x:c r="M6883" s="0">
        <x:f>'Historical Trades'!M6883</x:f>
      </x:c>
      <x:c r="N6883" s="0">
        <x:f>CLEAN('Historical Trades'!O6883)</x:f>
      </x:c>
      <x:c r="P6883" s="14">
        <x:f>IF(G6883="sell",M6883,-M6883)</x:f>
      </x:c>
      <x:c r="Q6883" s="14">
        <x:f>VLOOKUP(N6883,'Currency Rates'!$A$3:$C$32,3,0)</x:f>
      </x:c>
      <x:c r="R6883" s="0">
        <x:f>IF(A6883="SPUS",0,IF(A6883="FWD",0,P6883/Q6883))</x:f>
      </x:c>
    </x:row>
    <x:row r="6884" spans="1:19" x14ac:dyDescent="0.3">
      <x:c r="A6884" s="0">
        <x:f>'Historical Trades'!A6884</x:f>
      </x:c>
      <x:c r="B6884" s="0">
        <x:f>'Historical Trades'!B6884</x:f>
      </x:c>
      <x:c r="C6884" s="23">
        <x:f>'Historical Trades'!C6884</x:f>
      </x:c>
      <x:c r="D6884" s="0">
        <x:f>'Historical Trades'!D6884</x:f>
      </x:c>
      <x:c r="E6884" s="23">
        <x:f>'Historical Trades'!E6884</x:f>
      </x:c>
      <x:c r="F6884" s="0">
        <x:f>'Historical Trades'!F6884</x:f>
      </x:c>
      <x:c r="G6884" s="0">
        <x:f>'Historical Trades'!G6884</x:f>
      </x:c>
      <x:c r="H6884" s="0">
        <x:f>'Historical Trades'!H6884</x:f>
      </x:c>
      <x:c r="I6884" s="0">
        <x:f>'Historical Trades'!I6884</x:f>
      </x:c>
      <x:c r="J6884" s="0">
        <x:f>'Historical Trades'!J6884</x:f>
      </x:c>
      <x:c r="K6884" s="0">
        <x:f>'Historical Trades'!K6884</x:f>
      </x:c>
      <x:c r="L6884" s="0">
        <x:f>'Historical Trades'!L6884</x:f>
      </x:c>
      <x:c r="M6884" s="0">
        <x:f>'Historical Trades'!M6884</x:f>
      </x:c>
      <x:c r="N6884" s="0">
        <x:f>CLEAN('Historical Trades'!O6884)</x:f>
      </x:c>
      <x:c r="P6884" s="14">
        <x:f>IF(G6884="sell",M6884,-M6884)</x:f>
      </x:c>
      <x:c r="Q6884" s="14">
        <x:f>VLOOKUP(N6884,'Currency Rates'!$A$3:$C$32,3,0)</x:f>
      </x:c>
      <x:c r="R6884" s="0">
        <x:f>IF(A6884="SPUS",0,IF(A6884="FWD",0,P6884/Q6884))</x:f>
      </x:c>
    </x:row>
    <x:row r="6885" spans="1:19" x14ac:dyDescent="0.3">
      <x:c r="A6885" s="0">
        <x:f>'Historical Trades'!A6885</x:f>
      </x:c>
      <x:c r="B6885" s="0">
        <x:f>'Historical Trades'!B6885</x:f>
      </x:c>
      <x:c r="C6885" s="23">
        <x:f>'Historical Trades'!C6885</x:f>
      </x:c>
      <x:c r="D6885" s="0">
        <x:f>'Historical Trades'!D6885</x:f>
      </x:c>
      <x:c r="E6885" s="23">
        <x:f>'Historical Trades'!E6885</x:f>
      </x:c>
      <x:c r="F6885" s="0">
        <x:f>'Historical Trades'!F6885</x:f>
      </x:c>
      <x:c r="G6885" s="0">
        <x:f>'Historical Trades'!G6885</x:f>
      </x:c>
      <x:c r="H6885" s="0">
        <x:f>'Historical Trades'!H6885</x:f>
      </x:c>
      <x:c r="I6885" s="0">
        <x:f>'Historical Trades'!I6885</x:f>
      </x:c>
      <x:c r="J6885" s="0">
        <x:f>'Historical Trades'!J6885</x:f>
      </x:c>
      <x:c r="K6885" s="0">
        <x:f>'Historical Trades'!K6885</x:f>
      </x:c>
      <x:c r="L6885" s="0">
        <x:f>'Historical Trades'!L6885</x:f>
      </x:c>
      <x:c r="M6885" s="0">
        <x:f>'Historical Trades'!M6885</x:f>
      </x:c>
      <x:c r="N6885" s="0">
        <x:f>CLEAN('Historical Trades'!O6885)</x:f>
      </x:c>
      <x:c r="P6885" s="14">
        <x:f>IF(G6885="sell",M6885,-M6885)</x:f>
      </x:c>
      <x:c r="Q6885" s="14">
        <x:f>VLOOKUP(N6885,'Currency Rates'!$A$3:$C$32,3,0)</x:f>
      </x:c>
      <x:c r="R6885" s="0">
        <x:f>IF(A6885="SPUS",0,IF(A6885="FWD",0,P6885/Q6885))</x:f>
      </x:c>
    </x:row>
    <x:row r="6886" spans="1:19" x14ac:dyDescent="0.3">
      <x:c r="A6886" s="0">
        <x:f>'Historical Trades'!A6886</x:f>
      </x:c>
      <x:c r="B6886" s="0">
        <x:f>'Historical Trades'!B6886</x:f>
      </x:c>
      <x:c r="C6886" s="23">
        <x:f>'Historical Trades'!C6886</x:f>
      </x:c>
      <x:c r="D6886" s="0">
        <x:f>'Historical Trades'!D6886</x:f>
      </x:c>
      <x:c r="E6886" s="23">
        <x:f>'Historical Trades'!E6886</x:f>
      </x:c>
      <x:c r="F6886" s="0">
        <x:f>'Historical Trades'!F6886</x:f>
      </x:c>
      <x:c r="G6886" s="0">
        <x:f>'Historical Trades'!G6886</x:f>
      </x:c>
      <x:c r="H6886" s="0">
        <x:f>'Historical Trades'!H6886</x:f>
      </x:c>
      <x:c r="I6886" s="0">
        <x:f>'Historical Trades'!I6886</x:f>
      </x:c>
      <x:c r="J6886" s="0">
        <x:f>'Historical Trades'!J6886</x:f>
      </x:c>
      <x:c r="K6886" s="0">
        <x:f>'Historical Trades'!K6886</x:f>
      </x:c>
      <x:c r="L6886" s="0">
        <x:f>'Historical Trades'!L6886</x:f>
      </x:c>
      <x:c r="M6886" s="0">
        <x:f>'Historical Trades'!M6886</x:f>
      </x:c>
      <x:c r="N6886" s="0">
        <x:f>CLEAN('Historical Trades'!O6886)</x:f>
      </x:c>
      <x:c r="P6886" s="14">
        <x:f>IF(G6886="sell",M6886,-M6886)</x:f>
      </x:c>
      <x:c r="Q6886" s="14">
        <x:f>VLOOKUP(N6886,'Currency Rates'!$A$3:$C$32,3,0)</x:f>
      </x:c>
      <x:c r="R6886" s="0">
        <x:f>IF(A6886="SPUS",0,IF(A6886="FWD",0,P6886/Q6886))</x:f>
      </x:c>
    </x:row>
    <x:row r="6887" spans="1:19" x14ac:dyDescent="0.3">
      <x:c r="A6887" s="0">
        <x:f>'Historical Trades'!A6887</x:f>
      </x:c>
      <x:c r="B6887" s="0">
        <x:f>'Historical Trades'!B6887</x:f>
      </x:c>
      <x:c r="C6887" s="23">
        <x:f>'Historical Trades'!C6887</x:f>
      </x:c>
      <x:c r="D6887" s="0">
        <x:f>'Historical Trades'!D6887</x:f>
      </x:c>
      <x:c r="E6887" s="23">
        <x:f>'Historical Trades'!E6887</x:f>
      </x:c>
      <x:c r="F6887" s="0">
        <x:f>'Historical Trades'!F6887</x:f>
      </x:c>
      <x:c r="G6887" s="0">
        <x:f>'Historical Trades'!G6887</x:f>
      </x:c>
      <x:c r="H6887" s="0">
        <x:f>'Historical Trades'!H6887</x:f>
      </x:c>
      <x:c r="I6887" s="0">
        <x:f>'Historical Trades'!I6887</x:f>
      </x:c>
      <x:c r="J6887" s="0">
        <x:f>'Historical Trades'!J6887</x:f>
      </x:c>
      <x:c r="K6887" s="0">
        <x:f>'Historical Trades'!K6887</x:f>
      </x:c>
      <x:c r="L6887" s="0">
        <x:f>'Historical Trades'!L6887</x:f>
      </x:c>
      <x:c r="M6887" s="0">
        <x:f>'Historical Trades'!M6887</x:f>
      </x:c>
      <x:c r="N6887" s="0">
        <x:f>CLEAN('Historical Trades'!O6887)</x:f>
      </x:c>
      <x:c r="P6887" s="14">
        <x:f>IF(G6887="sell",M6887,-M6887)</x:f>
      </x:c>
      <x:c r="Q6887" s="14">
        <x:f>VLOOKUP(N6887,'Currency Rates'!$A$3:$C$32,3,0)</x:f>
      </x:c>
      <x:c r="R6887" s="0">
        <x:f>IF(A6887="SPUS",0,IF(A6887="FWD",0,P6887/Q6887))</x:f>
      </x:c>
    </x:row>
    <x:row r="6888" spans="1:19" x14ac:dyDescent="0.3">
      <x:c r="A6888" s="0">
        <x:f>'Historical Trades'!A6888</x:f>
      </x:c>
      <x:c r="B6888" s="0">
        <x:f>'Historical Trades'!B6888</x:f>
      </x:c>
      <x:c r="C6888" s="23">
        <x:f>'Historical Trades'!C6888</x:f>
      </x:c>
      <x:c r="D6888" s="0">
        <x:f>'Historical Trades'!D6888</x:f>
      </x:c>
      <x:c r="E6888" s="23">
        <x:f>'Historical Trades'!E6888</x:f>
      </x:c>
      <x:c r="F6888" s="0">
        <x:f>'Historical Trades'!F6888</x:f>
      </x:c>
      <x:c r="G6888" s="0">
        <x:f>'Historical Trades'!G6888</x:f>
      </x:c>
      <x:c r="H6888" s="0">
        <x:f>'Historical Trades'!H6888</x:f>
      </x:c>
      <x:c r="I6888" s="0">
        <x:f>'Historical Trades'!I6888</x:f>
      </x:c>
      <x:c r="J6888" s="0">
        <x:f>'Historical Trades'!J6888</x:f>
      </x:c>
      <x:c r="K6888" s="0">
        <x:f>'Historical Trades'!K6888</x:f>
      </x:c>
      <x:c r="L6888" s="0">
        <x:f>'Historical Trades'!L6888</x:f>
      </x:c>
      <x:c r="M6888" s="0">
        <x:f>'Historical Trades'!M6888</x:f>
      </x:c>
      <x:c r="N6888" s="0">
        <x:f>CLEAN('Historical Trades'!O6888)</x:f>
      </x:c>
      <x:c r="P6888" s="14">
        <x:f>IF(G6888="sell",M6888,-M6888)</x:f>
      </x:c>
      <x:c r="Q6888" s="14">
        <x:f>VLOOKUP(N6888,'Currency Rates'!$A$3:$C$32,3,0)</x:f>
      </x:c>
      <x:c r="R6888" s="0">
        <x:f>IF(A6888="SPUS",0,IF(A6888="FWD",0,P6888/Q6888))</x:f>
      </x:c>
    </x:row>
    <x:row r="6889" spans="1:19" x14ac:dyDescent="0.3">
      <x:c r="A6889" s="0">
        <x:f>'Historical Trades'!A6889</x:f>
      </x:c>
      <x:c r="B6889" s="0">
        <x:f>'Historical Trades'!B6889</x:f>
      </x:c>
      <x:c r="C6889" s="23">
        <x:f>'Historical Trades'!C6889</x:f>
      </x:c>
      <x:c r="D6889" s="0">
        <x:f>'Historical Trades'!D6889</x:f>
      </x:c>
      <x:c r="E6889" s="23">
        <x:f>'Historical Trades'!E6889</x:f>
      </x:c>
      <x:c r="F6889" s="0">
        <x:f>'Historical Trades'!F6889</x:f>
      </x:c>
      <x:c r="G6889" s="0">
        <x:f>'Historical Trades'!G6889</x:f>
      </x:c>
      <x:c r="H6889" s="0">
        <x:f>'Historical Trades'!H6889</x:f>
      </x:c>
      <x:c r="I6889" s="0">
        <x:f>'Historical Trades'!I6889</x:f>
      </x:c>
      <x:c r="J6889" s="0">
        <x:f>'Historical Trades'!J6889</x:f>
      </x:c>
      <x:c r="K6889" s="0">
        <x:f>'Historical Trades'!K6889</x:f>
      </x:c>
      <x:c r="L6889" s="0">
        <x:f>'Historical Trades'!L6889</x:f>
      </x:c>
      <x:c r="M6889" s="0">
        <x:f>'Historical Trades'!M6889</x:f>
      </x:c>
      <x:c r="N6889" s="0">
        <x:f>CLEAN('Historical Trades'!O6889)</x:f>
      </x:c>
      <x:c r="P6889" s="14">
        <x:f>IF(G6889="sell",M6889,-M6889)</x:f>
      </x:c>
      <x:c r="Q6889" s="14">
        <x:f>VLOOKUP(N6889,'Currency Rates'!$A$3:$C$32,3,0)</x:f>
      </x:c>
      <x:c r="R6889" s="0">
        <x:f>IF(A6889="SPUS",0,IF(A6889="FWD",0,P6889/Q6889))</x:f>
      </x:c>
    </x:row>
    <x:row r="6890" spans="1:19" x14ac:dyDescent="0.3">
      <x:c r="A6890" s="0">
        <x:f>'Historical Trades'!A6890</x:f>
      </x:c>
      <x:c r="B6890" s="0">
        <x:f>'Historical Trades'!B6890</x:f>
      </x:c>
      <x:c r="C6890" s="23">
        <x:f>'Historical Trades'!C6890</x:f>
      </x:c>
      <x:c r="D6890" s="0">
        <x:f>'Historical Trades'!D6890</x:f>
      </x:c>
      <x:c r="E6890" s="23">
        <x:f>'Historical Trades'!E6890</x:f>
      </x:c>
      <x:c r="F6890" s="0">
        <x:f>'Historical Trades'!F6890</x:f>
      </x:c>
      <x:c r="G6890" s="0">
        <x:f>'Historical Trades'!G6890</x:f>
      </x:c>
      <x:c r="H6890" s="0">
        <x:f>'Historical Trades'!H6890</x:f>
      </x:c>
      <x:c r="I6890" s="0">
        <x:f>'Historical Trades'!I6890</x:f>
      </x:c>
      <x:c r="J6890" s="0">
        <x:f>'Historical Trades'!J6890</x:f>
      </x:c>
      <x:c r="K6890" s="0">
        <x:f>'Historical Trades'!K6890</x:f>
      </x:c>
      <x:c r="L6890" s="0">
        <x:f>'Historical Trades'!L6890</x:f>
      </x:c>
      <x:c r="M6890" s="0">
        <x:f>'Historical Trades'!M6890</x:f>
      </x:c>
      <x:c r="N6890" s="0">
        <x:f>CLEAN('Historical Trades'!O6890)</x:f>
      </x:c>
      <x:c r="P6890" s="14">
        <x:f>IF(G6890="sell",M6890,-M6890)</x:f>
      </x:c>
      <x:c r="Q6890" s="14">
        <x:f>VLOOKUP(N6890,'Currency Rates'!$A$3:$C$32,3,0)</x:f>
      </x:c>
      <x:c r="R6890" s="0">
        <x:f>IF(A6890="SPUS",0,IF(A6890="FWD",0,P6890/Q6890))</x:f>
      </x:c>
    </x:row>
    <x:row r="6891" spans="1:19" x14ac:dyDescent="0.3">
      <x:c r="A6891" s="0">
        <x:f>'Historical Trades'!A6891</x:f>
      </x:c>
      <x:c r="B6891" s="0">
        <x:f>'Historical Trades'!B6891</x:f>
      </x:c>
      <x:c r="C6891" s="23">
        <x:f>'Historical Trades'!C6891</x:f>
      </x:c>
      <x:c r="D6891" s="0">
        <x:f>'Historical Trades'!D6891</x:f>
      </x:c>
      <x:c r="E6891" s="23">
        <x:f>'Historical Trades'!E6891</x:f>
      </x:c>
      <x:c r="F6891" s="0">
        <x:f>'Historical Trades'!F6891</x:f>
      </x:c>
      <x:c r="G6891" s="0">
        <x:f>'Historical Trades'!G6891</x:f>
      </x:c>
      <x:c r="H6891" s="0">
        <x:f>'Historical Trades'!H6891</x:f>
      </x:c>
      <x:c r="I6891" s="0">
        <x:f>'Historical Trades'!I6891</x:f>
      </x:c>
      <x:c r="J6891" s="0">
        <x:f>'Historical Trades'!J6891</x:f>
      </x:c>
      <x:c r="K6891" s="0">
        <x:f>'Historical Trades'!K6891</x:f>
      </x:c>
      <x:c r="L6891" s="0">
        <x:f>'Historical Trades'!L6891</x:f>
      </x:c>
      <x:c r="M6891" s="0">
        <x:f>'Historical Trades'!M6891</x:f>
      </x:c>
      <x:c r="N6891" s="0">
        <x:f>CLEAN('Historical Trades'!O6891)</x:f>
      </x:c>
      <x:c r="P6891" s="14">
        <x:f>IF(G6891="sell",M6891,-M6891)</x:f>
      </x:c>
      <x:c r="Q6891" s="14">
        <x:f>VLOOKUP(N6891,'Currency Rates'!$A$3:$C$32,3,0)</x:f>
      </x:c>
      <x:c r="R6891" s="0">
        <x:f>IF(A6891="SPUS",0,IF(A6891="FWD",0,P6891/Q6891))</x:f>
      </x:c>
    </x:row>
    <x:row r="6892" spans="1:19" x14ac:dyDescent="0.3">
      <x:c r="A6892" s="0">
        <x:f>'Historical Trades'!A6892</x:f>
      </x:c>
      <x:c r="B6892" s="0">
        <x:f>'Historical Trades'!B6892</x:f>
      </x:c>
      <x:c r="C6892" s="23">
        <x:f>'Historical Trades'!C6892</x:f>
      </x:c>
      <x:c r="D6892" s="0">
        <x:f>'Historical Trades'!D6892</x:f>
      </x:c>
      <x:c r="E6892" s="23">
        <x:f>'Historical Trades'!E6892</x:f>
      </x:c>
      <x:c r="F6892" s="0">
        <x:f>'Historical Trades'!F6892</x:f>
      </x:c>
      <x:c r="G6892" s="0">
        <x:f>'Historical Trades'!G6892</x:f>
      </x:c>
      <x:c r="H6892" s="0">
        <x:f>'Historical Trades'!H6892</x:f>
      </x:c>
      <x:c r="I6892" s="0">
        <x:f>'Historical Trades'!I6892</x:f>
      </x:c>
      <x:c r="J6892" s="0">
        <x:f>'Historical Trades'!J6892</x:f>
      </x:c>
      <x:c r="K6892" s="0">
        <x:f>'Historical Trades'!K6892</x:f>
      </x:c>
      <x:c r="L6892" s="0">
        <x:f>'Historical Trades'!L6892</x:f>
      </x:c>
      <x:c r="M6892" s="0">
        <x:f>'Historical Trades'!M6892</x:f>
      </x:c>
      <x:c r="N6892" s="0">
        <x:f>CLEAN('Historical Trades'!O6892)</x:f>
      </x:c>
      <x:c r="P6892" s="14">
        <x:f>IF(G6892="sell",M6892,-M6892)</x:f>
      </x:c>
      <x:c r="Q6892" s="14">
        <x:f>VLOOKUP(N6892,'Currency Rates'!$A$3:$C$32,3,0)</x:f>
      </x:c>
      <x:c r="R6892" s="0">
        <x:f>IF(A6892="SPUS",0,IF(A6892="FWD",0,P6892/Q6892))</x:f>
      </x:c>
    </x:row>
    <x:row r="6893" spans="1:19" x14ac:dyDescent="0.3">
      <x:c r="A6893" s="0">
        <x:f>'Historical Trades'!A6893</x:f>
      </x:c>
      <x:c r="B6893" s="0">
        <x:f>'Historical Trades'!B6893</x:f>
      </x:c>
      <x:c r="C6893" s="23">
        <x:f>'Historical Trades'!C6893</x:f>
      </x:c>
      <x:c r="D6893" s="0">
        <x:f>'Historical Trades'!D6893</x:f>
      </x:c>
      <x:c r="E6893" s="23">
        <x:f>'Historical Trades'!E6893</x:f>
      </x:c>
      <x:c r="F6893" s="0">
        <x:f>'Historical Trades'!F6893</x:f>
      </x:c>
      <x:c r="G6893" s="0">
        <x:f>'Historical Trades'!G6893</x:f>
      </x:c>
      <x:c r="H6893" s="0">
        <x:f>'Historical Trades'!H6893</x:f>
      </x:c>
      <x:c r="I6893" s="0">
        <x:f>'Historical Trades'!I6893</x:f>
      </x:c>
      <x:c r="J6893" s="0">
        <x:f>'Historical Trades'!J6893</x:f>
      </x:c>
      <x:c r="K6893" s="0">
        <x:f>'Historical Trades'!K6893</x:f>
      </x:c>
      <x:c r="L6893" s="0">
        <x:f>'Historical Trades'!L6893</x:f>
      </x:c>
      <x:c r="M6893" s="0">
        <x:f>'Historical Trades'!M6893</x:f>
      </x:c>
      <x:c r="N6893" s="0">
        <x:f>CLEAN('Historical Trades'!O6893)</x:f>
      </x:c>
      <x:c r="P6893" s="14">
        <x:f>IF(G6893="sell",M6893,-M6893)</x:f>
      </x:c>
      <x:c r="Q6893" s="14">
        <x:f>VLOOKUP(N6893,'Currency Rates'!$A$3:$C$32,3,0)</x:f>
      </x:c>
      <x:c r="R6893" s="0">
        <x:f>IF(A6893="SPUS",0,IF(A6893="FWD",0,P6893/Q6893))</x:f>
      </x:c>
    </x:row>
    <x:row r="6894" spans="1:19" x14ac:dyDescent="0.3">
      <x:c r="A6894" s="0">
        <x:f>'Historical Trades'!A6894</x:f>
      </x:c>
      <x:c r="B6894" s="0">
        <x:f>'Historical Trades'!B6894</x:f>
      </x:c>
      <x:c r="C6894" s="23">
        <x:f>'Historical Trades'!C6894</x:f>
      </x:c>
      <x:c r="D6894" s="0">
        <x:f>'Historical Trades'!D6894</x:f>
      </x:c>
      <x:c r="E6894" s="23">
        <x:f>'Historical Trades'!E6894</x:f>
      </x:c>
      <x:c r="F6894" s="0">
        <x:f>'Historical Trades'!F6894</x:f>
      </x:c>
      <x:c r="G6894" s="0">
        <x:f>'Historical Trades'!G6894</x:f>
      </x:c>
      <x:c r="H6894" s="0">
        <x:f>'Historical Trades'!H6894</x:f>
      </x:c>
      <x:c r="I6894" s="0">
        <x:f>'Historical Trades'!I6894</x:f>
      </x:c>
      <x:c r="J6894" s="0">
        <x:f>'Historical Trades'!J6894</x:f>
      </x:c>
      <x:c r="K6894" s="0">
        <x:f>'Historical Trades'!K6894</x:f>
      </x:c>
      <x:c r="L6894" s="0">
        <x:f>'Historical Trades'!L6894</x:f>
      </x:c>
      <x:c r="M6894" s="0">
        <x:f>'Historical Trades'!M6894</x:f>
      </x:c>
      <x:c r="N6894" s="0">
        <x:f>CLEAN('Historical Trades'!O6894)</x:f>
      </x:c>
      <x:c r="P6894" s="14">
        <x:f>IF(G6894="sell",M6894,-M6894)</x:f>
      </x:c>
      <x:c r="Q6894" s="14">
        <x:f>VLOOKUP(N6894,'Currency Rates'!$A$3:$C$32,3,0)</x:f>
      </x:c>
      <x:c r="R6894" s="0">
        <x:f>IF(A6894="SPUS",0,IF(A6894="FWD",0,P6894/Q6894))</x:f>
      </x:c>
    </x:row>
    <x:row r="6895" spans="1:19" x14ac:dyDescent="0.3">
      <x:c r="A6895" s="0">
        <x:f>'Historical Trades'!A6895</x:f>
      </x:c>
      <x:c r="B6895" s="0">
        <x:f>'Historical Trades'!B6895</x:f>
      </x:c>
      <x:c r="C6895" s="23">
        <x:f>'Historical Trades'!C6895</x:f>
      </x:c>
      <x:c r="D6895" s="0">
        <x:f>'Historical Trades'!D6895</x:f>
      </x:c>
      <x:c r="E6895" s="23">
        <x:f>'Historical Trades'!E6895</x:f>
      </x:c>
      <x:c r="F6895" s="0">
        <x:f>'Historical Trades'!F6895</x:f>
      </x:c>
      <x:c r="G6895" s="0">
        <x:f>'Historical Trades'!G6895</x:f>
      </x:c>
      <x:c r="H6895" s="0">
        <x:f>'Historical Trades'!H6895</x:f>
      </x:c>
      <x:c r="I6895" s="0">
        <x:f>'Historical Trades'!I6895</x:f>
      </x:c>
      <x:c r="J6895" s="0">
        <x:f>'Historical Trades'!J6895</x:f>
      </x:c>
      <x:c r="K6895" s="0">
        <x:f>'Historical Trades'!K6895</x:f>
      </x:c>
      <x:c r="L6895" s="0">
        <x:f>'Historical Trades'!L6895</x:f>
      </x:c>
      <x:c r="M6895" s="0">
        <x:f>'Historical Trades'!M6895</x:f>
      </x:c>
      <x:c r="N6895" s="0">
        <x:f>CLEAN('Historical Trades'!O6895)</x:f>
      </x:c>
      <x:c r="P6895" s="14">
        <x:f>IF(G6895="sell",M6895,-M6895)</x:f>
      </x:c>
      <x:c r="Q6895" s="14">
        <x:f>VLOOKUP(N6895,'Currency Rates'!$A$3:$C$32,3,0)</x:f>
      </x:c>
      <x:c r="R6895" s="0">
        <x:f>IF(A6895="SPUS",0,IF(A6895="FWD",0,P6895/Q6895))</x:f>
      </x:c>
    </x:row>
    <x:row r="6896" spans="1:19" x14ac:dyDescent="0.3">
      <x:c r="A6896" s="0">
        <x:f>'Historical Trades'!A6896</x:f>
      </x:c>
      <x:c r="B6896" s="0">
        <x:f>'Historical Trades'!B6896</x:f>
      </x:c>
      <x:c r="C6896" s="23">
        <x:f>'Historical Trades'!C6896</x:f>
      </x:c>
      <x:c r="D6896" s="0">
        <x:f>'Historical Trades'!D6896</x:f>
      </x:c>
      <x:c r="E6896" s="23">
        <x:f>'Historical Trades'!E6896</x:f>
      </x:c>
      <x:c r="F6896" s="0">
        <x:f>'Historical Trades'!F6896</x:f>
      </x:c>
      <x:c r="G6896" s="0">
        <x:f>'Historical Trades'!G6896</x:f>
      </x:c>
      <x:c r="H6896" s="0">
        <x:f>'Historical Trades'!H6896</x:f>
      </x:c>
      <x:c r="I6896" s="0">
        <x:f>'Historical Trades'!I6896</x:f>
      </x:c>
      <x:c r="J6896" s="0">
        <x:f>'Historical Trades'!J6896</x:f>
      </x:c>
      <x:c r="K6896" s="0">
        <x:f>'Historical Trades'!K6896</x:f>
      </x:c>
      <x:c r="L6896" s="0">
        <x:f>'Historical Trades'!L6896</x:f>
      </x:c>
      <x:c r="M6896" s="0">
        <x:f>'Historical Trades'!M6896</x:f>
      </x:c>
      <x:c r="N6896" s="0">
        <x:f>CLEAN('Historical Trades'!O6896)</x:f>
      </x:c>
      <x:c r="P6896" s="14">
        <x:f>IF(G6896="sell",M6896,-M6896)</x:f>
      </x:c>
      <x:c r="Q6896" s="14">
        <x:f>VLOOKUP(N6896,'Currency Rates'!$A$3:$C$32,3,0)</x:f>
      </x:c>
      <x:c r="R6896" s="0">
        <x:f>IF(A6896="SPUS",0,IF(A6896="FWD",0,P6896/Q6896))</x:f>
      </x:c>
    </x:row>
    <x:row r="6897" spans="1:19" x14ac:dyDescent="0.3">
      <x:c r="A6897" s="0">
        <x:f>'Historical Trades'!A6897</x:f>
      </x:c>
      <x:c r="B6897" s="0">
        <x:f>'Historical Trades'!B6897</x:f>
      </x:c>
      <x:c r="C6897" s="23">
        <x:f>'Historical Trades'!C6897</x:f>
      </x:c>
      <x:c r="D6897" s="0">
        <x:f>'Historical Trades'!D6897</x:f>
      </x:c>
      <x:c r="E6897" s="23">
        <x:f>'Historical Trades'!E6897</x:f>
      </x:c>
      <x:c r="F6897" s="0">
        <x:f>'Historical Trades'!F6897</x:f>
      </x:c>
      <x:c r="G6897" s="0">
        <x:f>'Historical Trades'!G6897</x:f>
      </x:c>
      <x:c r="H6897" s="0">
        <x:f>'Historical Trades'!H6897</x:f>
      </x:c>
      <x:c r="I6897" s="0">
        <x:f>'Historical Trades'!I6897</x:f>
      </x:c>
      <x:c r="J6897" s="0">
        <x:f>'Historical Trades'!J6897</x:f>
      </x:c>
      <x:c r="K6897" s="0">
        <x:f>'Historical Trades'!K6897</x:f>
      </x:c>
      <x:c r="L6897" s="0">
        <x:f>'Historical Trades'!L6897</x:f>
      </x:c>
      <x:c r="M6897" s="0">
        <x:f>'Historical Trades'!M6897</x:f>
      </x:c>
      <x:c r="N6897" s="0">
        <x:f>CLEAN('Historical Trades'!O6897)</x:f>
      </x:c>
      <x:c r="P6897" s="14">
        <x:f>IF(G6897="sell",M6897,-M6897)</x:f>
      </x:c>
      <x:c r="Q6897" s="14">
        <x:f>VLOOKUP(N6897,'Currency Rates'!$A$3:$C$32,3,0)</x:f>
      </x:c>
      <x:c r="R6897" s="0">
        <x:f>IF(A6897="SPUS",0,IF(A6897="FWD",0,P6897/Q6897))</x:f>
      </x:c>
    </x:row>
    <x:row r="6898" spans="1:19" x14ac:dyDescent="0.3">
      <x:c r="A6898" s="0">
        <x:f>'Historical Trades'!A6898</x:f>
      </x:c>
      <x:c r="B6898" s="0">
        <x:f>'Historical Trades'!B6898</x:f>
      </x:c>
      <x:c r="C6898" s="23">
        <x:f>'Historical Trades'!C6898</x:f>
      </x:c>
      <x:c r="D6898" s="0">
        <x:f>'Historical Trades'!D6898</x:f>
      </x:c>
      <x:c r="E6898" s="23">
        <x:f>'Historical Trades'!E6898</x:f>
      </x:c>
      <x:c r="F6898" s="0">
        <x:f>'Historical Trades'!F6898</x:f>
      </x:c>
      <x:c r="G6898" s="0">
        <x:f>'Historical Trades'!G6898</x:f>
      </x:c>
      <x:c r="H6898" s="0">
        <x:f>'Historical Trades'!H6898</x:f>
      </x:c>
      <x:c r="I6898" s="0">
        <x:f>'Historical Trades'!I6898</x:f>
      </x:c>
      <x:c r="J6898" s="0">
        <x:f>'Historical Trades'!J6898</x:f>
      </x:c>
      <x:c r="K6898" s="0">
        <x:f>'Historical Trades'!K6898</x:f>
      </x:c>
      <x:c r="L6898" s="0">
        <x:f>'Historical Trades'!L6898</x:f>
      </x:c>
      <x:c r="M6898" s="0">
        <x:f>'Historical Trades'!M6898</x:f>
      </x:c>
      <x:c r="N6898" s="0">
        <x:f>CLEAN('Historical Trades'!O6898)</x:f>
      </x:c>
      <x:c r="P6898" s="14">
        <x:f>IF(G6898="sell",M6898,-M6898)</x:f>
      </x:c>
      <x:c r="Q6898" s="14">
        <x:f>VLOOKUP(N6898,'Currency Rates'!$A$3:$C$32,3,0)</x:f>
      </x:c>
      <x:c r="R6898" s="0">
        <x:f>IF(A6898="SPUS",0,IF(A6898="FWD",0,P6898/Q6898))</x:f>
      </x:c>
    </x:row>
    <x:row r="6899" spans="1:19" x14ac:dyDescent="0.3">
      <x:c r="A6899" s="0">
        <x:f>'Historical Trades'!A6899</x:f>
      </x:c>
      <x:c r="B6899" s="0">
        <x:f>'Historical Trades'!B6899</x:f>
      </x:c>
      <x:c r="C6899" s="23">
        <x:f>'Historical Trades'!C6899</x:f>
      </x:c>
      <x:c r="D6899" s="0">
        <x:f>'Historical Trades'!D6899</x:f>
      </x:c>
      <x:c r="E6899" s="23">
        <x:f>'Historical Trades'!E6899</x:f>
      </x:c>
      <x:c r="F6899" s="0">
        <x:f>'Historical Trades'!F6899</x:f>
      </x:c>
      <x:c r="G6899" s="0">
        <x:f>'Historical Trades'!G6899</x:f>
      </x:c>
      <x:c r="H6899" s="0">
        <x:f>'Historical Trades'!H6899</x:f>
      </x:c>
      <x:c r="I6899" s="0">
        <x:f>'Historical Trades'!I6899</x:f>
      </x:c>
      <x:c r="J6899" s="0">
        <x:f>'Historical Trades'!J6899</x:f>
      </x:c>
      <x:c r="K6899" s="0">
        <x:f>'Historical Trades'!K6899</x:f>
      </x:c>
      <x:c r="L6899" s="0">
        <x:f>'Historical Trades'!L6899</x:f>
      </x:c>
      <x:c r="M6899" s="0">
        <x:f>'Historical Trades'!M6899</x:f>
      </x:c>
      <x:c r="N6899" s="0">
        <x:f>CLEAN('Historical Trades'!O6899)</x:f>
      </x:c>
      <x:c r="P6899" s="14">
        <x:f>IF(G6899="sell",M6899,-M6899)</x:f>
      </x:c>
      <x:c r="Q6899" s="14">
        <x:f>VLOOKUP(N6899,'Currency Rates'!$A$3:$C$32,3,0)</x:f>
      </x:c>
      <x:c r="R6899" s="0">
        <x:f>IF(A6899="SPUS",0,IF(A6899="FWD",0,P6899/Q6899))</x:f>
      </x:c>
    </x:row>
    <x:row r="6900" spans="1:19" x14ac:dyDescent="0.3">
      <x:c r="A6900" s="0">
        <x:f>'Historical Trades'!A6900</x:f>
      </x:c>
      <x:c r="B6900" s="0">
        <x:f>'Historical Trades'!B6900</x:f>
      </x:c>
      <x:c r="C6900" s="23">
        <x:f>'Historical Trades'!C6900</x:f>
      </x:c>
      <x:c r="D6900" s="0">
        <x:f>'Historical Trades'!D6900</x:f>
      </x:c>
      <x:c r="E6900" s="23">
        <x:f>'Historical Trades'!E6900</x:f>
      </x:c>
      <x:c r="F6900" s="0">
        <x:f>'Historical Trades'!F6900</x:f>
      </x:c>
      <x:c r="G6900" s="0">
        <x:f>'Historical Trades'!G6900</x:f>
      </x:c>
      <x:c r="H6900" s="0">
        <x:f>'Historical Trades'!H6900</x:f>
      </x:c>
      <x:c r="I6900" s="0">
        <x:f>'Historical Trades'!I6900</x:f>
      </x:c>
      <x:c r="J6900" s="0">
        <x:f>'Historical Trades'!J6900</x:f>
      </x:c>
      <x:c r="K6900" s="0">
        <x:f>'Historical Trades'!K6900</x:f>
      </x:c>
      <x:c r="L6900" s="0">
        <x:f>'Historical Trades'!L6900</x:f>
      </x:c>
      <x:c r="M6900" s="0">
        <x:f>'Historical Trades'!M6900</x:f>
      </x:c>
      <x:c r="N6900" s="0">
        <x:f>CLEAN('Historical Trades'!O6900)</x:f>
      </x:c>
      <x:c r="P6900" s="14">
        <x:f>IF(G6900="sell",M6900,-M6900)</x:f>
      </x:c>
      <x:c r="Q6900" s="14">
        <x:f>VLOOKUP(N6900,'Currency Rates'!$A$3:$C$32,3,0)</x:f>
      </x:c>
      <x:c r="R6900" s="0">
        <x:f>IF(A6900="SPUS",0,IF(A6900="FWD",0,P6900/Q6900))</x:f>
      </x:c>
    </x:row>
    <x:row r="6901" spans="1:19" x14ac:dyDescent="0.3">
      <x:c r="A6901" s="0">
        <x:f>'Historical Trades'!A6901</x:f>
      </x:c>
      <x:c r="B6901" s="0">
        <x:f>'Historical Trades'!B6901</x:f>
      </x:c>
      <x:c r="C6901" s="23">
        <x:f>'Historical Trades'!C6901</x:f>
      </x:c>
      <x:c r="D6901" s="0">
        <x:f>'Historical Trades'!D6901</x:f>
      </x:c>
      <x:c r="E6901" s="23">
        <x:f>'Historical Trades'!E6901</x:f>
      </x:c>
      <x:c r="F6901" s="0">
        <x:f>'Historical Trades'!F6901</x:f>
      </x:c>
      <x:c r="G6901" s="0">
        <x:f>'Historical Trades'!G6901</x:f>
      </x:c>
      <x:c r="H6901" s="0">
        <x:f>'Historical Trades'!H6901</x:f>
      </x:c>
      <x:c r="I6901" s="0">
        <x:f>'Historical Trades'!I6901</x:f>
      </x:c>
      <x:c r="J6901" s="0">
        <x:f>'Historical Trades'!J6901</x:f>
      </x:c>
      <x:c r="K6901" s="0">
        <x:f>'Historical Trades'!K6901</x:f>
      </x:c>
      <x:c r="L6901" s="0">
        <x:f>'Historical Trades'!L6901</x:f>
      </x:c>
      <x:c r="M6901" s="0">
        <x:f>'Historical Trades'!M6901</x:f>
      </x:c>
      <x:c r="N6901" s="0">
        <x:f>CLEAN('Historical Trades'!O6901)</x:f>
      </x:c>
      <x:c r="P6901" s="14">
        <x:f>IF(G6901="sell",M6901,-M6901)</x:f>
      </x:c>
      <x:c r="Q6901" s="14">
        <x:f>VLOOKUP(N6901,'Currency Rates'!$A$3:$C$32,3,0)</x:f>
      </x:c>
      <x:c r="R6901" s="0">
        <x:f>IF(A6901="SPUS",0,IF(A6901="FWD",0,P6901/Q6901))</x:f>
      </x:c>
    </x:row>
    <x:row r="6902" spans="1:19" x14ac:dyDescent="0.3">
      <x:c r="A6902" s="0">
        <x:f>'Historical Trades'!A6902</x:f>
      </x:c>
      <x:c r="B6902" s="0">
        <x:f>'Historical Trades'!B6902</x:f>
      </x:c>
      <x:c r="C6902" s="23">
        <x:f>'Historical Trades'!C6902</x:f>
      </x:c>
      <x:c r="D6902" s="0">
        <x:f>'Historical Trades'!D6902</x:f>
      </x:c>
      <x:c r="E6902" s="23">
        <x:f>'Historical Trades'!E6902</x:f>
      </x:c>
      <x:c r="F6902" s="0">
        <x:f>'Historical Trades'!F6902</x:f>
      </x:c>
      <x:c r="G6902" s="0">
        <x:f>'Historical Trades'!G6902</x:f>
      </x:c>
      <x:c r="H6902" s="0">
        <x:f>'Historical Trades'!H6902</x:f>
      </x:c>
      <x:c r="I6902" s="0">
        <x:f>'Historical Trades'!I6902</x:f>
      </x:c>
      <x:c r="J6902" s="0">
        <x:f>'Historical Trades'!J6902</x:f>
      </x:c>
      <x:c r="K6902" s="0">
        <x:f>'Historical Trades'!K6902</x:f>
      </x:c>
      <x:c r="L6902" s="0">
        <x:f>'Historical Trades'!L6902</x:f>
      </x:c>
      <x:c r="M6902" s="0">
        <x:f>'Historical Trades'!M6902</x:f>
      </x:c>
      <x:c r="N6902" s="0">
        <x:f>CLEAN('Historical Trades'!O6902)</x:f>
      </x:c>
      <x:c r="P6902" s="14">
        <x:f>IF(G6902="sell",M6902,-M6902)</x:f>
      </x:c>
      <x:c r="Q6902" s="14">
        <x:f>VLOOKUP(N6902,'Currency Rates'!$A$3:$C$32,3,0)</x:f>
      </x:c>
      <x:c r="R6902" s="0">
        <x:f>IF(A6902="SPUS",0,IF(A6902="FWD",0,P6902/Q6902))</x:f>
      </x:c>
    </x:row>
    <x:row r="6903" spans="1:19" x14ac:dyDescent="0.3">
      <x:c r="A6903" s="0">
        <x:f>'Historical Trades'!A6903</x:f>
      </x:c>
      <x:c r="B6903" s="0">
        <x:f>'Historical Trades'!B6903</x:f>
      </x:c>
      <x:c r="C6903" s="23">
        <x:f>'Historical Trades'!C6903</x:f>
      </x:c>
      <x:c r="D6903" s="0">
        <x:f>'Historical Trades'!D6903</x:f>
      </x:c>
      <x:c r="E6903" s="23">
        <x:f>'Historical Trades'!E6903</x:f>
      </x:c>
      <x:c r="F6903" s="0">
        <x:f>'Historical Trades'!F6903</x:f>
      </x:c>
      <x:c r="G6903" s="0">
        <x:f>'Historical Trades'!G6903</x:f>
      </x:c>
      <x:c r="H6903" s="0">
        <x:f>'Historical Trades'!H6903</x:f>
      </x:c>
      <x:c r="I6903" s="0">
        <x:f>'Historical Trades'!I6903</x:f>
      </x:c>
      <x:c r="J6903" s="0">
        <x:f>'Historical Trades'!J6903</x:f>
      </x:c>
      <x:c r="K6903" s="0">
        <x:f>'Historical Trades'!K6903</x:f>
      </x:c>
      <x:c r="L6903" s="0">
        <x:f>'Historical Trades'!L6903</x:f>
      </x:c>
      <x:c r="M6903" s="0">
        <x:f>'Historical Trades'!M6903</x:f>
      </x:c>
      <x:c r="N6903" s="0">
        <x:f>CLEAN('Historical Trades'!O6903)</x:f>
      </x:c>
      <x:c r="P6903" s="14">
        <x:f>IF(G6903="sell",M6903,-M6903)</x:f>
      </x:c>
      <x:c r="Q6903" s="14">
        <x:f>VLOOKUP(N6903,'Currency Rates'!$A$3:$C$32,3,0)</x:f>
      </x:c>
      <x:c r="R6903" s="0">
        <x:f>IF(A6903="SPUS",0,IF(A6903="FWD",0,P6903/Q6903))</x:f>
      </x:c>
    </x:row>
    <x:row r="6904" spans="1:19" x14ac:dyDescent="0.3">
      <x:c r="A6904" s="0">
        <x:f>'Historical Trades'!A6904</x:f>
      </x:c>
      <x:c r="B6904" s="0">
        <x:f>'Historical Trades'!B6904</x:f>
      </x:c>
      <x:c r="C6904" s="23">
        <x:f>'Historical Trades'!C6904</x:f>
      </x:c>
      <x:c r="D6904" s="0">
        <x:f>'Historical Trades'!D6904</x:f>
      </x:c>
      <x:c r="E6904" s="23">
        <x:f>'Historical Trades'!E6904</x:f>
      </x:c>
      <x:c r="F6904" s="0">
        <x:f>'Historical Trades'!F6904</x:f>
      </x:c>
      <x:c r="G6904" s="0">
        <x:f>'Historical Trades'!G6904</x:f>
      </x:c>
      <x:c r="H6904" s="0">
        <x:f>'Historical Trades'!H6904</x:f>
      </x:c>
      <x:c r="I6904" s="0">
        <x:f>'Historical Trades'!I6904</x:f>
      </x:c>
      <x:c r="J6904" s="0">
        <x:f>'Historical Trades'!J6904</x:f>
      </x:c>
      <x:c r="K6904" s="0">
        <x:f>'Historical Trades'!K6904</x:f>
      </x:c>
      <x:c r="L6904" s="0">
        <x:f>'Historical Trades'!L6904</x:f>
      </x:c>
      <x:c r="M6904" s="0">
        <x:f>'Historical Trades'!M6904</x:f>
      </x:c>
      <x:c r="N6904" s="0">
        <x:f>CLEAN('Historical Trades'!O6904)</x:f>
      </x:c>
      <x:c r="P6904" s="14">
        <x:f>IF(G6904="sell",M6904,-M6904)</x:f>
      </x:c>
      <x:c r="Q6904" s="14">
        <x:f>VLOOKUP(N6904,'Currency Rates'!$A$3:$C$32,3,0)</x:f>
      </x:c>
      <x:c r="R6904" s="0">
        <x:f>IF(A6904="SPUS",0,IF(A6904="FWD",0,P6904/Q6904))</x:f>
      </x:c>
    </x:row>
    <x:row r="6905" spans="1:19" x14ac:dyDescent="0.3">
      <x:c r="A6905" s="0">
        <x:f>'Historical Trades'!A6905</x:f>
      </x:c>
      <x:c r="B6905" s="0">
        <x:f>'Historical Trades'!B6905</x:f>
      </x:c>
      <x:c r="C6905" s="23">
        <x:f>'Historical Trades'!C6905</x:f>
      </x:c>
      <x:c r="D6905" s="0">
        <x:f>'Historical Trades'!D6905</x:f>
      </x:c>
      <x:c r="E6905" s="23">
        <x:f>'Historical Trades'!E6905</x:f>
      </x:c>
      <x:c r="F6905" s="0">
        <x:f>'Historical Trades'!F6905</x:f>
      </x:c>
      <x:c r="G6905" s="0">
        <x:f>'Historical Trades'!G6905</x:f>
      </x:c>
      <x:c r="H6905" s="0">
        <x:f>'Historical Trades'!H6905</x:f>
      </x:c>
      <x:c r="I6905" s="0">
        <x:f>'Historical Trades'!I6905</x:f>
      </x:c>
      <x:c r="J6905" s="0">
        <x:f>'Historical Trades'!J6905</x:f>
      </x:c>
      <x:c r="K6905" s="0">
        <x:f>'Historical Trades'!K6905</x:f>
      </x:c>
      <x:c r="L6905" s="0">
        <x:f>'Historical Trades'!L6905</x:f>
      </x:c>
      <x:c r="M6905" s="0">
        <x:f>'Historical Trades'!M6905</x:f>
      </x:c>
      <x:c r="N6905" s="0">
        <x:f>CLEAN('Historical Trades'!O6905)</x:f>
      </x:c>
      <x:c r="P6905" s="14">
        <x:f>IF(G6905="sell",M6905,-M6905)</x:f>
      </x:c>
      <x:c r="Q6905" s="14">
        <x:f>VLOOKUP(N6905,'Currency Rates'!$A$3:$C$32,3,0)</x:f>
      </x:c>
      <x:c r="R6905" s="0">
        <x:f>IF(A6905="SPUS",0,IF(A6905="FWD",0,P6905/Q6905))</x:f>
      </x:c>
    </x:row>
    <x:row r="6906" spans="1:19" x14ac:dyDescent="0.3">
      <x:c r="A6906" s="0">
        <x:f>'Historical Trades'!A6906</x:f>
      </x:c>
      <x:c r="B6906" s="0">
        <x:f>'Historical Trades'!B6906</x:f>
      </x:c>
      <x:c r="C6906" s="23">
        <x:f>'Historical Trades'!C6906</x:f>
      </x:c>
      <x:c r="D6906" s="0">
        <x:f>'Historical Trades'!D6906</x:f>
      </x:c>
      <x:c r="E6906" s="23">
        <x:f>'Historical Trades'!E6906</x:f>
      </x:c>
      <x:c r="F6906" s="0">
        <x:f>'Historical Trades'!F6906</x:f>
      </x:c>
      <x:c r="G6906" s="0">
        <x:f>'Historical Trades'!G6906</x:f>
      </x:c>
      <x:c r="H6906" s="0">
        <x:f>'Historical Trades'!H6906</x:f>
      </x:c>
      <x:c r="I6906" s="0">
        <x:f>'Historical Trades'!I6906</x:f>
      </x:c>
      <x:c r="J6906" s="0">
        <x:f>'Historical Trades'!J6906</x:f>
      </x:c>
      <x:c r="K6906" s="0">
        <x:f>'Historical Trades'!K6906</x:f>
      </x:c>
      <x:c r="L6906" s="0">
        <x:f>'Historical Trades'!L6906</x:f>
      </x:c>
      <x:c r="M6906" s="0">
        <x:f>'Historical Trades'!M6906</x:f>
      </x:c>
      <x:c r="N6906" s="0">
        <x:f>CLEAN('Historical Trades'!O6906)</x:f>
      </x:c>
      <x:c r="P6906" s="14">
        <x:f>IF(G6906="sell",M6906,-M6906)</x:f>
      </x:c>
      <x:c r="Q6906" s="14">
        <x:f>VLOOKUP(N6906,'Currency Rates'!$A$3:$C$32,3,0)</x:f>
      </x:c>
      <x:c r="R6906" s="0">
        <x:f>IF(A6906="SPUS",0,IF(A6906="FWD",0,P6906/Q6906))</x:f>
      </x:c>
    </x:row>
    <x:row r="6907" spans="1:19" x14ac:dyDescent="0.3">
      <x:c r="A6907" s="0">
        <x:f>'Historical Trades'!A6907</x:f>
      </x:c>
      <x:c r="B6907" s="0">
        <x:f>'Historical Trades'!B6907</x:f>
      </x:c>
      <x:c r="C6907" s="23">
        <x:f>'Historical Trades'!C6907</x:f>
      </x:c>
      <x:c r="D6907" s="0">
        <x:f>'Historical Trades'!D6907</x:f>
      </x:c>
      <x:c r="E6907" s="23">
        <x:f>'Historical Trades'!E6907</x:f>
      </x:c>
      <x:c r="F6907" s="0">
        <x:f>'Historical Trades'!F6907</x:f>
      </x:c>
      <x:c r="G6907" s="0">
        <x:f>'Historical Trades'!G6907</x:f>
      </x:c>
      <x:c r="H6907" s="0">
        <x:f>'Historical Trades'!H6907</x:f>
      </x:c>
      <x:c r="I6907" s="0">
        <x:f>'Historical Trades'!I6907</x:f>
      </x:c>
      <x:c r="J6907" s="0">
        <x:f>'Historical Trades'!J6907</x:f>
      </x:c>
      <x:c r="K6907" s="0">
        <x:f>'Historical Trades'!K6907</x:f>
      </x:c>
      <x:c r="L6907" s="0">
        <x:f>'Historical Trades'!L6907</x:f>
      </x:c>
      <x:c r="M6907" s="0">
        <x:f>'Historical Trades'!M6907</x:f>
      </x:c>
      <x:c r="N6907" s="0">
        <x:f>CLEAN('Historical Trades'!O6907)</x:f>
      </x:c>
      <x:c r="P6907" s="14">
        <x:f>IF(G6907="sell",M6907,-M6907)</x:f>
      </x:c>
      <x:c r="Q6907" s="14">
        <x:f>VLOOKUP(N6907,'Currency Rates'!$A$3:$C$32,3,0)</x:f>
      </x:c>
      <x:c r="R6907" s="0">
        <x:f>IF(A6907="SPUS",0,IF(A6907="FWD",0,P6907/Q6907))</x:f>
      </x:c>
    </x:row>
    <x:row r="6908" spans="1:19" x14ac:dyDescent="0.3">
      <x:c r="A6908" s="0">
        <x:f>'Historical Trades'!A6908</x:f>
      </x:c>
      <x:c r="B6908" s="0">
        <x:f>'Historical Trades'!B6908</x:f>
      </x:c>
      <x:c r="C6908" s="23">
        <x:f>'Historical Trades'!C6908</x:f>
      </x:c>
      <x:c r="D6908" s="0">
        <x:f>'Historical Trades'!D6908</x:f>
      </x:c>
      <x:c r="E6908" s="23">
        <x:f>'Historical Trades'!E6908</x:f>
      </x:c>
      <x:c r="F6908" s="0">
        <x:f>'Historical Trades'!F6908</x:f>
      </x:c>
      <x:c r="G6908" s="0">
        <x:f>'Historical Trades'!G6908</x:f>
      </x:c>
      <x:c r="H6908" s="0">
        <x:f>'Historical Trades'!H6908</x:f>
      </x:c>
      <x:c r="I6908" s="0">
        <x:f>'Historical Trades'!I6908</x:f>
      </x:c>
      <x:c r="J6908" s="0">
        <x:f>'Historical Trades'!J6908</x:f>
      </x:c>
      <x:c r="K6908" s="0">
        <x:f>'Historical Trades'!K6908</x:f>
      </x:c>
      <x:c r="L6908" s="0">
        <x:f>'Historical Trades'!L6908</x:f>
      </x:c>
      <x:c r="M6908" s="0">
        <x:f>'Historical Trades'!M6908</x:f>
      </x:c>
      <x:c r="N6908" s="0">
        <x:f>CLEAN('Historical Trades'!O6908)</x:f>
      </x:c>
      <x:c r="P6908" s="14">
        <x:f>IF(G6908="sell",M6908,-M6908)</x:f>
      </x:c>
      <x:c r="Q6908" s="14">
        <x:f>VLOOKUP(N6908,'Currency Rates'!$A$3:$C$32,3,0)</x:f>
      </x:c>
      <x:c r="R6908" s="0">
        <x:f>IF(A6908="SPUS",0,IF(A6908="FWD",0,P6908/Q6908))</x:f>
      </x:c>
    </x:row>
    <x:row r="6909" spans="1:19" x14ac:dyDescent="0.3">
      <x:c r="A6909" s="0">
        <x:f>'Historical Trades'!A6909</x:f>
      </x:c>
      <x:c r="B6909" s="0">
        <x:f>'Historical Trades'!B6909</x:f>
      </x:c>
      <x:c r="C6909" s="23">
        <x:f>'Historical Trades'!C6909</x:f>
      </x:c>
      <x:c r="D6909" s="0">
        <x:f>'Historical Trades'!D6909</x:f>
      </x:c>
      <x:c r="E6909" s="23">
        <x:f>'Historical Trades'!E6909</x:f>
      </x:c>
      <x:c r="F6909" s="0">
        <x:f>'Historical Trades'!F6909</x:f>
      </x:c>
      <x:c r="G6909" s="0">
        <x:f>'Historical Trades'!G6909</x:f>
      </x:c>
      <x:c r="H6909" s="0">
        <x:f>'Historical Trades'!H6909</x:f>
      </x:c>
      <x:c r="I6909" s="0">
        <x:f>'Historical Trades'!I6909</x:f>
      </x:c>
      <x:c r="J6909" s="0">
        <x:f>'Historical Trades'!J6909</x:f>
      </x:c>
      <x:c r="K6909" s="0">
        <x:f>'Historical Trades'!K6909</x:f>
      </x:c>
      <x:c r="L6909" s="0">
        <x:f>'Historical Trades'!L6909</x:f>
      </x:c>
      <x:c r="M6909" s="0">
        <x:f>'Historical Trades'!M6909</x:f>
      </x:c>
      <x:c r="N6909" s="0">
        <x:f>CLEAN('Historical Trades'!O6909)</x:f>
      </x:c>
      <x:c r="P6909" s="14">
        <x:f>IF(G6909="sell",M6909,-M6909)</x:f>
      </x:c>
      <x:c r="Q6909" s="14">
        <x:f>VLOOKUP(N6909,'Currency Rates'!$A$3:$C$32,3,0)</x:f>
      </x:c>
      <x:c r="R6909" s="0">
        <x:f>IF(A6909="SPUS",0,IF(A6909="FWD",0,P6909/Q6909))</x:f>
      </x:c>
    </x:row>
    <x:row r="6910" spans="1:19" x14ac:dyDescent="0.3">
      <x:c r="A6910" s="0">
        <x:f>'Historical Trades'!A6910</x:f>
      </x:c>
      <x:c r="B6910" s="0">
        <x:f>'Historical Trades'!B6910</x:f>
      </x:c>
      <x:c r="C6910" s="23">
        <x:f>'Historical Trades'!C6910</x:f>
      </x:c>
      <x:c r="D6910" s="0">
        <x:f>'Historical Trades'!D6910</x:f>
      </x:c>
      <x:c r="E6910" s="23">
        <x:f>'Historical Trades'!E6910</x:f>
      </x:c>
      <x:c r="F6910" s="0">
        <x:f>'Historical Trades'!F6910</x:f>
      </x:c>
      <x:c r="G6910" s="0">
        <x:f>'Historical Trades'!G6910</x:f>
      </x:c>
      <x:c r="H6910" s="0">
        <x:f>'Historical Trades'!H6910</x:f>
      </x:c>
      <x:c r="I6910" s="0">
        <x:f>'Historical Trades'!I6910</x:f>
      </x:c>
      <x:c r="J6910" s="0">
        <x:f>'Historical Trades'!J6910</x:f>
      </x:c>
      <x:c r="K6910" s="0">
        <x:f>'Historical Trades'!K6910</x:f>
      </x:c>
      <x:c r="L6910" s="0">
        <x:f>'Historical Trades'!L6910</x:f>
      </x:c>
      <x:c r="M6910" s="0">
        <x:f>'Historical Trades'!M6910</x:f>
      </x:c>
      <x:c r="N6910" s="0">
        <x:f>CLEAN('Historical Trades'!O6910)</x:f>
      </x:c>
      <x:c r="P6910" s="14">
        <x:f>IF(G6910="sell",M6910,-M6910)</x:f>
      </x:c>
      <x:c r="Q6910" s="14">
        <x:f>VLOOKUP(N6910,'Currency Rates'!$A$3:$C$32,3,0)</x:f>
      </x:c>
      <x:c r="R6910" s="0">
        <x:f>IF(A6910="SPUS",0,IF(A6910="FWD",0,P6910/Q6910))</x:f>
      </x:c>
    </x:row>
    <x:row r="6911" spans="1:19" x14ac:dyDescent="0.3">
      <x:c r="A6911" s="0">
        <x:f>'Historical Trades'!A6911</x:f>
      </x:c>
      <x:c r="B6911" s="0">
        <x:f>'Historical Trades'!B6911</x:f>
      </x:c>
      <x:c r="C6911" s="23">
        <x:f>'Historical Trades'!C6911</x:f>
      </x:c>
      <x:c r="D6911" s="0">
        <x:f>'Historical Trades'!D6911</x:f>
      </x:c>
      <x:c r="E6911" s="23">
        <x:f>'Historical Trades'!E6911</x:f>
      </x:c>
      <x:c r="F6911" s="0">
        <x:f>'Historical Trades'!F6911</x:f>
      </x:c>
      <x:c r="G6911" s="0">
        <x:f>'Historical Trades'!G6911</x:f>
      </x:c>
      <x:c r="H6911" s="0">
        <x:f>'Historical Trades'!H6911</x:f>
      </x:c>
      <x:c r="I6911" s="0">
        <x:f>'Historical Trades'!I6911</x:f>
      </x:c>
      <x:c r="J6911" s="0">
        <x:f>'Historical Trades'!J6911</x:f>
      </x:c>
      <x:c r="K6911" s="0">
        <x:f>'Historical Trades'!K6911</x:f>
      </x:c>
      <x:c r="L6911" s="0">
        <x:f>'Historical Trades'!L6911</x:f>
      </x:c>
      <x:c r="M6911" s="0">
        <x:f>'Historical Trades'!M6911</x:f>
      </x:c>
      <x:c r="N6911" s="0">
        <x:f>CLEAN('Historical Trades'!O6911)</x:f>
      </x:c>
      <x:c r="P6911" s="14">
        <x:f>IF(G6911="sell",M6911,-M6911)</x:f>
      </x:c>
      <x:c r="Q6911" s="14">
        <x:f>VLOOKUP(N6911,'Currency Rates'!$A$3:$C$32,3,0)</x:f>
      </x:c>
      <x:c r="R6911" s="0">
        <x:f>IF(A6911="SPUS",0,IF(A6911="FWD",0,P6911/Q6911))</x:f>
      </x:c>
    </x:row>
    <x:row r="6912" spans="1:19" x14ac:dyDescent="0.3">
      <x:c r="A6912" s="0">
        <x:f>'Historical Trades'!A6912</x:f>
      </x:c>
      <x:c r="B6912" s="0">
        <x:f>'Historical Trades'!B6912</x:f>
      </x:c>
      <x:c r="C6912" s="23">
        <x:f>'Historical Trades'!C6912</x:f>
      </x:c>
      <x:c r="D6912" s="0">
        <x:f>'Historical Trades'!D6912</x:f>
      </x:c>
      <x:c r="E6912" s="23">
        <x:f>'Historical Trades'!E6912</x:f>
      </x:c>
      <x:c r="F6912" s="0">
        <x:f>'Historical Trades'!F6912</x:f>
      </x:c>
      <x:c r="G6912" s="0">
        <x:f>'Historical Trades'!G6912</x:f>
      </x:c>
      <x:c r="H6912" s="0">
        <x:f>'Historical Trades'!H6912</x:f>
      </x:c>
      <x:c r="I6912" s="0">
        <x:f>'Historical Trades'!I6912</x:f>
      </x:c>
      <x:c r="J6912" s="0">
        <x:f>'Historical Trades'!J6912</x:f>
      </x:c>
      <x:c r="K6912" s="0">
        <x:f>'Historical Trades'!K6912</x:f>
      </x:c>
      <x:c r="L6912" s="0">
        <x:f>'Historical Trades'!L6912</x:f>
      </x:c>
      <x:c r="M6912" s="0">
        <x:f>'Historical Trades'!M6912</x:f>
      </x:c>
      <x:c r="N6912" s="0">
        <x:f>CLEAN('Historical Trades'!O6912)</x:f>
      </x:c>
      <x:c r="P6912" s="14">
        <x:f>IF(G6912="sell",M6912,-M6912)</x:f>
      </x:c>
      <x:c r="Q6912" s="14">
        <x:f>VLOOKUP(N6912,'Currency Rates'!$A$3:$C$32,3,0)</x:f>
      </x:c>
      <x:c r="R6912" s="0">
        <x:f>IF(A6912="SPUS",0,IF(A6912="FWD",0,P6912/Q6912))</x:f>
      </x:c>
    </x:row>
    <x:row r="6913" spans="1:19" x14ac:dyDescent="0.3">
      <x:c r="A6913" s="0">
        <x:f>'Historical Trades'!A6913</x:f>
      </x:c>
      <x:c r="B6913" s="0">
        <x:f>'Historical Trades'!B6913</x:f>
      </x:c>
      <x:c r="C6913" s="23">
        <x:f>'Historical Trades'!C6913</x:f>
      </x:c>
      <x:c r="D6913" s="0">
        <x:f>'Historical Trades'!D6913</x:f>
      </x:c>
      <x:c r="E6913" s="23">
        <x:f>'Historical Trades'!E6913</x:f>
      </x:c>
      <x:c r="F6913" s="0">
        <x:f>'Historical Trades'!F6913</x:f>
      </x:c>
      <x:c r="G6913" s="0">
        <x:f>'Historical Trades'!G6913</x:f>
      </x:c>
      <x:c r="H6913" s="0">
        <x:f>'Historical Trades'!H6913</x:f>
      </x:c>
      <x:c r="I6913" s="0">
        <x:f>'Historical Trades'!I6913</x:f>
      </x:c>
      <x:c r="J6913" s="0">
        <x:f>'Historical Trades'!J6913</x:f>
      </x:c>
      <x:c r="K6913" s="0">
        <x:f>'Historical Trades'!K6913</x:f>
      </x:c>
      <x:c r="L6913" s="0">
        <x:f>'Historical Trades'!L6913</x:f>
      </x:c>
      <x:c r="M6913" s="0">
        <x:f>'Historical Trades'!M6913</x:f>
      </x:c>
      <x:c r="N6913" s="0">
        <x:f>CLEAN('Historical Trades'!O6913)</x:f>
      </x:c>
      <x:c r="P6913" s="14">
        <x:f>IF(G6913="sell",M6913,-M6913)</x:f>
      </x:c>
      <x:c r="Q6913" s="14">
        <x:f>VLOOKUP(N6913,'Currency Rates'!$A$3:$C$32,3,0)</x:f>
      </x:c>
      <x:c r="R6913" s="0">
        <x:f>IF(A6913="SPUS",0,IF(A6913="FWD",0,P6913/Q6913))</x:f>
      </x:c>
    </x:row>
    <x:row r="6914" spans="1:19" x14ac:dyDescent="0.3">
      <x:c r="A6914" s="0">
        <x:f>'Historical Trades'!A6914</x:f>
      </x:c>
      <x:c r="B6914" s="0">
        <x:f>'Historical Trades'!B6914</x:f>
      </x:c>
      <x:c r="C6914" s="23">
        <x:f>'Historical Trades'!C6914</x:f>
      </x:c>
      <x:c r="D6914" s="0">
        <x:f>'Historical Trades'!D6914</x:f>
      </x:c>
      <x:c r="E6914" s="23">
        <x:f>'Historical Trades'!E6914</x:f>
      </x:c>
      <x:c r="F6914" s="0">
        <x:f>'Historical Trades'!F6914</x:f>
      </x:c>
      <x:c r="G6914" s="0">
        <x:f>'Historical Trades'!G6914</x:f>
      </x:c>
      <x:c r="H6914" s="0">
        <x:f>'Historical Trades'!H6914</x:f>
      </x:c>
      <x:c r="I6914" s="0">
        <x:f>'Historical Trades'!I6914</x:f>
      </x:c>
      <x:c r="J6914" s="0">
        <x:f>'Historical Trades'!J6914</x:f>
      </x:c>
      <x:c r="K6914" s="0">
        <x:f>'Historical Trades'!K6914</x:f>
      </x:c>
      <x:c r="L6914" s="0">
        <x:f>'Historical Trades'!L6914</x:f>
      </x:c>
      <x:c r="M6914" s="0">
        <x:f>'Historical Trades'!M6914</x:f>
      </x:c>
      <x:c r="N6914" s="0">
        <x:f>CLEAN('Historical Trades'!O6914)</x:f>
      </x:c>
      <x:c r="P6914" s="14">
        <x:f>IF(G6914="sell",M6914,-M6914)</x:f>
      </x:c>
      <x:c r="Q6914" s="14">
        <x:f>VLOOKUP(N6914,'Currency Rates'!$A$3:$C$32,3,0)</x:f>
      </x:c>
      <x:c r="R6914" s="0">
        <x:f>IF(A6914="SPUS",0,IF(A6914="FWD",0,P6914/Q6914))</x:f>
      </x:c>
    </x:row>
    <x:row r="6915" spans="1:19" x14ac:dyDescent="0.3">
      <x:c r="A6915" s="0">
        <x:f>'Historical Trades'!A6915</x:f>
      </x:c>
      <x:c r="B6915" s="0">
        <x:f>'Historical Trades'!B6915</x:f>
      </x:c>
      <x:c r="C6915" s="23">
        <x:f>'Historical Trades'!C6915</x:f>
      </x:c>
      <x:c r="D6915" s="0">
        <x:f>'Historical Trades'!D6915</x:f>
      </x:c>
      <x:c r="E6915" s="23">
        <x:f>'Historical Trades'!E6915</x:f>
      </x:c>
      <x:c r="F6915" s="0">
        <x:f>'Historical Trades'!F6915</x:f>
      </x:c>
      <x:c r="G6915" s="0">
        <x:f>'Historical Trades'!G6915</x:f>
      </x:c>
      <x:c r="H6915" s="0">
        <x:f>'Historical Trades'!H6915</x:f>
      </x:c>
      <x:c r="I6915" s="0">
        <x:f>'Historical Trades'!I6915</x:f>
      </x:c>
      <x:c r="J6915" s="0">
        <x:f>'Historical Trades'!J6915</x:f>
      </x:c>
      <x:c r="K6915" s="0">
        <x:f>'Historical Trades'!K6915</x:f>
      </x:c>
      <x:c r="L6915" s="0">
        <x:f>'Historical Trades'!L6915</x:f>
      </x:c>
      <x:c r="M6915" s="0">
        <x:f>'Historical Trades'!M6915</x:f>
      </x:c>
      <x:c r="N6915" s="0">
        <x:f>CLEAN('Historical Trades'!O6915)</x:f>
      </x:c>
      <x:c r="P6915" s="14">
        <x:f>IF(G6915="sell",M6915,-M6915)</x:f>
      </x:c>
      <x:c r="Q6915" s="14">
        <x:f>VLOOKUP(N6915,'Currency Rates'!$A$3:$C$32,3,0)</x:f>
      </x:c>
      <x:c r="R6915" s="0">
        <x:f>IF(A6915="SPUS",0,IF(A6915="FWD",0,P6915/Q6915))</x:f>
      </x:c>
    </x:row>
    <x:row r="6916" spans="1:19" x14ac:dyDescent="0.3">
      <x:c r="A6916" s="0">
        <x:f>'Historical Trades'!A6916</x:f>
      </x:c>
      <x:c r="B6916" s="0">
        <x:f>'Historical Trades'!B6916</x:f>
      </x:c>
      <x:c r="C6916" s="23">
        <x:f>'Historical Trades'!C6916</x:f>
      </x:c>
      <x:c r="D6916" s="0">
        <x:f>'Historical Trades'!D6916</x:f>
      </x:c>
      <x:c r="E6916" s="23">
        <x:f>'Historical Trades'!E6916</x:f>
      </x:c>
      <x:c r="F6916" s="0">
        <x:f>'Historical Trades'!F6916</x:f>
      </x:c>
      <x:c r="G6916" s="0">
        <x:f>'Historical Trades'!G6916</x:f>
      </x:c>
      <x:c r="H6916" s="0">
        <x:f>'Historical Trades'!H6916</x:f>
      </x:c>
      <x:c r="I6916" s="0">
        <x:f>'Historical Trades'!I6916</x:f>
      </x:c>
      <x:c r="J6916" s="0">
        <x:f>'Historical Trades'!J6916</x:f>
      </x:c>
      <x:c r="K6916" s="0">
        <x:f>'Historical Trades'!K6916</x:f>
      </x:c>
      <x:c r="L6916" s="0">
        <x:f>'Historical Trades'!L6916</x:f>
      </x:c>
      <x:c r="M6916" s="0">
        <x:f>'Historical Trades'!M6916</x:f>
      </x:c>
      <x:c r="N6916" s="0">
        <x:f>CLEAN('Historical Trades'!O6916)</x:f>
      </x:c>
      <x:c r="P6916" s="14">
        <x:f>IF(G6916="sell",M6916,-M6916)</x:f>
      </x:c>
      <x:c r="Q6916" s="14">
        <x:f>VLOOKUP(N6916,'Currency Rates'!$A$3:$C$32,3,0)</x:f>
      </x:c>
      <x:c r="R6916" s="0">
        <x:f>IF(A6916="SPUS",0,IF(A6916="FWD",0,P6916/Q6916))</x:f>
      </x:c>
    </x:row>
    <x:row r="6917" spans="1:19" x14ac:dyDescent="0.3">
      <x:c r="A6917" s="0">
        <x:f>'Historical Trades'!A6917</x:f>
      </x:c>
      <x:c r="B6917" s="0">
        <x:f>'Historical Trades'!B6917</x:f>
      </x:c>
      <x:c r="C6917" s="23">
        <x:f>'Historical Trades'!C6917</x:f>
      </x:c>
      <x:c r="D6917" s="0">
        <x:f>'Historical Trades'!D6917</x:f>
      </x:c>
      <x:c r="E6917" s="23">
        <x:f>'Historical Trades'!E6917</x:f>
      </x:c>
      <x:c r="F6917" s="0">
        <x:f>'Historical Trades'!F6917</x:f>
      </x:c>
      <x:c r="G6917" s="0">
        <x:f>'Historical Trades'!G6917</x:f>
      </x:c>
      <x:c r="H6917" s="0">
        <x:f>'Historical Trades'!H6917</x:f>
      </x:c>
      <x:c r="I6917" s="0">
        <x:f>'Historical Trades'!I6917</x:f>
      </x:c>
      <x:c r="J6917" s="0">
        <x:f>'Historical Trades'!J6917</x:f>
      </x:c>
      <x:c r="K6917" s="0">
        <x:f>'Historical Trades'!K6917</x:f>
      </x:c>
      <x:c r="L6917" s="0">
        <x:f>'Historical Trades'!L6917</x:f>
      </x:c>
      <x:c r="M6917" s="0">
        <x:f>'Historical Trades'!M6917</x:f>
      </x:c>
      <x:c r="N6917" s="0">
        <x:f>CLEAN('Historical Trades'!O6917)</x:f>
      </x:c>
      <x:c r="P6917" s="14">
        <x:f>IF(G6917="sell",M6917,-M6917)</x:f>
      </x:c>
      <x:c r="Q6917" s="14">
        <x:f>VLOOKUP(N6917,'Currency Rates'!$A$3:$C$32,3,0)</x:f>
      </x:c>
      <x:c r="R6917" s="0">
        <x:f>IF(A6917="SPUS",0,IF(A6917="FWD",0,P6917/Q6917))</x:f>
      </x:c>
    </x:row>
    <x:row r="6918" spans="1:19" x14ac:dyDescent="0.3">
      <x:c r="A6918" s="0">
        <x:f>'Historical Trades'!A6918</x:f>
      </x:c>
      <x:c r="B6918" s="0">
        <x:f>'Historical Trades'!B6918</x:f>
      </x:c>
      <x:c r="C6918" s="23">
        <x:f>'Historical Trades'!C6918</x:f>
      </x:c>
      <x:c r="D6918" s="0">
        <x:f>'Historical Trades'!D6918</x:f>
      </x:c>
      <x:c r="E6918" s="23">
        <x:f>'Historical Trades'!E6918</x:f>
      </x:c>
      <x:c r="F6918" s="0">
        <x:f>'Historical Trades'!F6918</x:f>
      </x:c>
      <x:c r="G6918" s="0">
        <x:f>'Historical Trades'!G6918</x:f>
      </x:c>
      <x:c r="H6918" s="0">
        <x:f>'Historical Trades'!H6918</x:f>
      </x:c>
      <x:c r="I6918" s="0">
        <x:f>'Historical Trades'!I6918</x:f>
      </x:c>
      <x:c r="J6918" s="0">
        <x:f>'Historical Trades'!J6918</x:f>
      </x:c>
      <x:c r="K6918" s="0">
        <x:f>'Historical Trades'!K6918</x:f>
      </x:c>
      <x:c r="L6918" s="0">
        <x:f>'Historical Trades'!L6918</x:f>
      </x:c>
      <x:c r="M6918" s="0">
        <x:f>'Historical Trades'!M6918</x:f>
      </x:c>
      <x:c r="N6918" s="0">
        <x:f>CLEAN('Historical Trades'!O6918)</x:f>
      </x:c>
      <x:c r="P6918" s="14">
        <x:f>IF(G6918="sell",M6918,-M6918)</x:f>
      </x:c>
      <x:c r="Q6918" s="14">
        <x:f>VLOOKUP(N6918,'Currency Rates'!$A$3:$C$32,3,0)</x:f>
      </x:c>
      <x:c r="R6918" s="0">
        <x:f>IF(A6918="SPUS",0,IF(A6918="FWD",0,P6918/Q6918))</x:f>
      </x:c>
    </x:row>
    <x:row r="6919" spans="1:19" x14ac:dyDescent="0.3">
      <x:c r="A6919" s="0">
        <x:f>'Historical Trades'!A6919</x:f>
      </x:c>
      <x:c r="B6919" s="0">
        <x:f>'Historical Trades'!B6919</x:f>
      </x:c>
      <x:c r="C6919" s="23">
        <x:f>'Historical Trades'!C6919</x:f>
      </x:c>
      <x:c r="D6919" s="0">
        <x:f>'Historical Trades'!D6919</x:f>
      </x:c>
      <x:c r="E6919" s="23">
        <x:f>'Historical Trades'!E6919</x:f>
      </x:c>
      <x:c r="F6919" s="0">
        <x:f>'Historical Trades'!F6919</x:f>
      </x:c>
      <x:c r="G6919" s="0">
        <x:f>'Historical Trades'!G6919</x:f>
      </x:c>
      <x:c r="H6919" s="0">
        <x:f>'Historical Trades'!H6919</x:f>
      </x:c>
      <x:c r="I6919" s="0">
        <x:f>'Historical Trades'!I6919</x:f>
      </x:c>
      <x:c r="J6919" s="0">
        <x:f>'Historical Trades'!J6919</x:f>
      </x:c>
      <x:c r="K6919" s="0">
        <x:f>'Historical Trades'!K6919</x:f>
      </x:c>
      <x:c r="L6919" s="0">
        <x:f>'Historical Trades'!L6919</x:f>
      </x:c>
      <x:c r="M6919" s="0">
        <x:f>'Historical Trades'!M6919</x:f>
      </x:c>
      <x:c r="N6919" s="0">
        <x:f>CLEAN('Historical Trades'!O6919)</x:f>
      </x:c>
      <x:c r="P6919" s="14">
        <x:f>IF(G6919="sell",M6919,-M6919)</x:f>
      </x:c>
      <x:c r="Q6919" s="14">
        <x:f>VLOOKUP(N6919,'Currency Rates'!$A$3:$C$32,3,0)</x:f>
      </x:c>
      <x:c r="R6919" s="0">
        <x:f>IF(A6919="SPUS",0,IF(A6919="FWD",0,P6919/Q6919))</x:f>
      </x:c>
    </x:row>
    <x:row r="6920" spans="1:19" x14ac:dyDescent="0.3">
      <x:c r="A6920" s="0">
        <x:f>'Historical Trades'!A6920</x:f>
      </x:c>
      <x:c r="B6920" s="0">
        <x:f>'Historical Trades'!B6920</x:f>
      </x:c>
      <x:c r="C6920" s="23">
        <x:f>'Historical Trades'!C6920</x:f>
      </x:c>
      <x:c r="D6920" s="0">
        <x:f>'Historical Trades'!D6920</x:f>
      </x:c>
      <x:c r="E6920" s="23">
        <x:f>'Historical Trades'!E6920</x:f>
      </x:c>
      <x:c r="F6920" s="0">
        <x:f>'Historical Trades'!F6920</x:f>
      </x:c>
      <x:c r="G6920" s="0">
        <x:f>'Historical Trades'!G6920</x:f>
      </x:c>
      <x:c r="H6920" s="0">
        <x:f>'Historical Trades'!H6920</x:f>
      </x:c>
      <x:c r="I6920" s="0">
        <x:f>'Historical Trades'!I6920</x:f>
      </x:c>
      <x:c r="J6920" s="0">
        <x:f>'Historical Trades'!J6920</x:f>
      </x:c>
      <x:c r="K6920" s="0">
        <x:f>'Historical Trades'!K6920</x:f>
      </x:c>
      <x:c r="L6920" s="0">
        <x:f>'Historical Trades'!L6920</x:f>
      </x:c>
      <x:c r="M6920" s="0">
        <x:f>'Historical Trades'!M6920</x:f>
      </x:c>
      <x:c r="N6920" s="0">
        <x:f>CLEAN('Historical Trades'!O6920)</x:f>
      </x:c>
      <x:c r="P6920" s="14">
        <x:f>IF(G6920="sell",M6920,-M6920)</x:f>
      </x:c>
      <x:c r="Q6920" s="14">
        <x:f>VLOOKUP(N6920,'Currency Rates'!$A$3:$C$32,3,0)</x:f>
      </x:c>
      <x:c r="R6920" s="0">
        <x:f>IF(A6920="SPUS",0,IF(A6920="FWD",0,P6920/Q6920))</x:f>
      </x:c>
    </x:row>
    <x:row r="6921" spans="1:19" x14ac:dyDescent="0.3">
      <x:c r="A6921" s="0">
        <x:f>'Historical Trades'!A6921</x:f>
      </x:c>
      <x:c r="B6921" s="0">
        <x:f>'Historical Trades'!B6921</x:f>
      </x:c>
      <x:c r="C6921" s="23">
        <x:f>'Historical Trades'!C6921</x:f>
      </x:c>
      <x:c r="D6921" s="0">
        <x:f>'Historical Trades'!D6921</x:f>
      </x:c>
      <x:c r="E6921" s="23">
        <x:f>'Historical Trades'!E6921</x:f>
      </x:c>
      <x:c r="F6921" s="0">
        <x:f>'Historical Trades'!F6921</x:f>
      </x:c>
      <x:c r="G6921" s="0">
        <x:f>'Historical Trades'!G6921</x:f>
      </x:c>
      <x:c r="H6921" s="0">
        <x:f>'Historical Trades'!H6921</x:f>
      </x:c>
      <x:c r="I6921" s="0">
        <x:f>'Historical Trades'!I6921</x:f>
      </x:c>
      <x:c r="J6921" s="0">
        <x:f>'Historical Trades'!J6921</x:f>
      </x:c>
      <x:c r="K6921" s="0">
        <x:f>'Historical Trades'!K6921</x:f>
      </x:c>
      <x:c r="L6921" s="0">
        <x:f>'Historical Trades'!L6921</x:f>
      </x:c>
      <x:c r="M6921" s="0">
        <x:f>'Historical Trades'!M6921</x:f>
      </x:c>
      <x:c r="N6921" s="0">
        <x:f>CLEAN('Historical Trades'!O6921)</x:f>
      </x:c>
      <x:c r="P6921" s="14">
        <x:f>IF(G6921="sell",M6921,-M6921)</x:f>
      </x:c>
      <x:c r="Q6921" s="14">
        <x:f>VLOOKUP(N6921,'Currency Rates'!$A$3:$C$32,3,0)</x:f>
      </x:c>
      <x:c r="R6921" s="0">
        <x:f>IF(A6921="SPUS",0,IF(A6921="FWD",0,P6921/Q6921))</x:f>
      </x:c>
    </x:row>
    <x:row r="6922" spans="1:19" x14ac:dyDescent="0.3">
      <x:c r="A6922" s="0">
        <x:f>'Historical Trades'!A6922</x:f>
      </x:c>
      <x:c r="B6922" s="0">
        <x:f>'Historical Trades'!B6922</x:f>
      </x:c>
      <x:c r="C6922" s="23">
        <x:f>'Historical Trades'!C6922</x:f>
      </x:c>
      <x:c r="D6922" s="0">
        <x:f>'Historical Trades'!D6922</x:f>
      </x:c>
      <x:c r="E6922" s="23">
        <x:f>'Historical Trades'!E6922</x:f>
      </x:c>
      <x:c r="F6922" s="0">
        <x:f>'Historical Trades'!F6922</x:f>
      </x:c>
      <x:c r="G6922" s="0">
        <x:f>'Historical Trades'!G6922</x:f>
      </x:c>
      <x:c r="H6922" s="0">
        <x:f>'Historical Trades'!H6922</x:f>
      </x:c>
      <x:c r="I6922" s="0">
        <x:f>'Historical Trades'!I6922</x:f>
      </x:c>
      <x:c r="J6922" s="0">
        <x:f>'Historical Trades'!J6922</x:f>
      </x:c>
      <x:c r="K6922" s="0">
        <x:f>'Historical Trades'!K6922</x:f>
      </x:c>
      <x:c r="L6922" s="0">
        <x:f>'Historical Trades'!L6922</x:f>
      </x:c>
      <x:c r="M6922" s="0">
        <x:f>'Historical Trades'!M6922</x:f>
      </x:c>
      <x:c r="N6922" s="0">
        <x:f>CLEAN('Historical Trades'!O6922)</x:f>
      </x:c>
      <x:c r="P6922" s="14">
        <x:f>IF(G6922="sell",M6922,-M6922)</x:f>
      </x:c>
      <x:c r="Q6922" s="14">
        <x:f>VLOOKUP(N6922,'Currency Rates'!$A$3:$C$32,3,0)</x:f>
      </x:c>
      <x:c r="R6922" s="0">
        <x:f>IF(A6922="SPUS",0,IF(A6922="FWD",0,P6922/Q6922))</x:f>
      </x:c>
    </x:row>
    <x:row r="6923" spans="1:19" x14ac:dyDescent="0.3">
      <x:c r="A6923" s="0">
        <x:f>'Historical Trades'!A6923</x:f>
      </x:c>
      <x:c r="B6923" s="0">
        <x:f>'Historical Trades'!B6923</x:f>
      </x:c>
      <x:c r="C6923" s="23">
        <x:f>'Historical Trades'!C6923</x:f>
      </x:c>
      <x:c r="D6923" s="0">
        <x:f>'Historical Trades'!D6923</x:f>
      </x:c>
      <x:c r="E6923" s="23">
        <x:f>'Historical Trades'!E6923</x:f>
      </x:c>
      <x:c r="F6923" s="0">
        <x:f>'Historical Trades'!F6923</x:f>
      </x:c>
      <x:c r="G6923" s="0">
        <x:f>'Historical Trades'!G6923</x:f>
      </x:c>
      <x:c r="H6923" s="0">
        <x:f>'Historical Trades'!H6923</x:f>
      </x:c>
      <x:c r="I6923" s="0">
        <x:f>'Historical Trades'!I6923</x:f>
      </x:c>
      <x:c r="J6923" s="0">
        <x:f>'Historical Trades'!J6923</x:f>
      </x:c>
      <x:c r="K6923" s="0">
        <x:f>'Historical Trades'!K6923</x:f>
      </x:c>
      <x:c r="L6923" s="0">
        <x:f>'Historical Trades'!L6923</x:f>
      </x:c>
      <x:c r="M6923" s="0">
        <x:f>'Historical Trades'!M6923</x:f>
      </x:c>
      <x:c r="N6923" s="0">
        <x:f>CLEAN('Historical Trades'!O6923)</x:f>
      </x:c>
      <x:c r="P6923" s="14">
        <x:f>IF(G6923="sell",M6923,-M6923)</x:f>
      </x:c>
      <x:c r="Q6923" s="14">
        <x:f>VLOOKUP(N6923,'Currency Rates'!$A$3:$C$32,3,0)</x:f>
      </x:c>
      <x:c r="R6923" s="0">
        <x:f>IF(A6923="SPUS",0,IF(A6923="FWD",0,P6923/Q6923))</x:f>
      </x:c>
    </x:row>
    <x:row r="6924" spans="1:19" x14ac:dyDescent="0.3">
      <x:c r="A6924" s="0">
        <x:f>'Historical Trades'!A6924</x:f>
      </x:c>
      <x:c r="B6924" s="0">
        <x:f>'Historical Trades'!B6924</x:f>
      </x:c>
      <x:c r="C6924" s="23">
        <x:f>'Historical Trades'!C6924</x:f>
      </x:c>
      <x:c r="D6924" s="0">
        <x:f>'Historical Trades'!D6924</x:f>
      </x:c>
      <x:c r="E6924" s="23">
        <x:f>'Historical Trades'!E6924</x:f>
      </x:c>
      <x:c r="F6924" s="0">
        <x:f>'Historical Trades'!F6924</x:f>
      </x:c>
      <x:c r="G6924" s="0">
        <x:f>'Historical Trades'!G6924</x:f>
      </x:c>
      <x:c r="H6924" s="0">
        <x:f>'Historical Trades'!H6924</x:f>
      </x:c>
      <x:c r="I6924" s="0">
        <x:f>'Historical Trades'!I6924</x:f>
      </x:c>
      <x:c r="J6924" s="0">
        <x:f>'Historical Trades'!J6924</x:f>
      </x:c>
      <x:c r="K6924" s="0">
        <x:f>'Historical Trades'!K6924</x:f>
      </x:c>
      <x:c r="L6924" s="0">
        <x:f>'Historical Trades'!L6924</x:f>
      </x:c>
      <x:c r="M6924" s="0">
        <x:f>'Historical Trades'!M6924</x:f>
      </x:c>
      <x:c r="N6924" s="0">
        <x:f>CLEAN('Historical Trades'!O6924)</x:f>
      </x:c>
      <x:c r="P6924" s="14">
        <x:f>IF(G6924="sell",M6924,-M6924)</x:f>
      </x:c>
      <x:c r="Q6924" s="14">
        <x:f>VLOOKUP(N6924,'Currency Rates'!$A$3:$C$32,3,0)</x:f>
      </x:c>
      <x:c r="R6924" s="0">
        <x:f>IF(A6924="SPUS",0,IF(A6924="FWD",0,P6924/Q6924))</x:f>
      </x:c>
    </x:row>
    <x:row r="6925" spans="1:19" x14ac:dyDescent="0.3">
      <x:c r="A6925" s="0">
        <x:f>'Historical Trades'!A6925</x:f>
      </x:c>
      <x:c r="B6925" s="0">
        <x:f>'Historical Trades'!B6925</x:f>
      </x:c>
      <x:c r="C6925" s="23">
        <x:f>'Historical Trades'!C6925</x:f>
      </x:c>
      <x:c r="D6925" s="0">
        <x:f>'Historical Trades'!D6925</x:f>
      </x:c>
      <x:c r="E6925" s="23">
        <x:f>'Historical Trades'!E6925</x:f>
      </x:c>
      <x:c r="F6925" s="0">
        <x:f>'Historical Trades'!F6925</x:f>
      </x:c>
      <x:c r="G6925" s="0">
        <x:f>'Historical Trades'!G6925</x:f>
      </x:c>
      <x:c r="H6925" s="0">
        <x:f>'Historical Trades'!H6925</x:f>
      </x:c>
      <x:c r="I6925" s="0">
        <x:f>'Historical Trades'!I6925</x:f>
      </x:c>
      <x:c r="J6925" s="0">
        <x:f>'Historical Trades'!J6925</x:f>
      </x:c>
      <x:c r="K6925" s="0">
        <x:f>'Historical Trades'!K6925</x:f>
      </x:c>
      <x:c r="L6925" s="0">
        <x:f>'Historical Trades'!L6925</x:f>
      </x:c>
      <x:c r="M6925" s="0">
        <x:f>'Historical Trades'!M6925</x:f>
      </x:c>
      <x:c r="N6925" s="0">
        <x:f>CLEAN('Historical Trades'!O6925)</x:f>
      </x:c>
      <x:c r="P6925" s="14">
        <x:f>IF(G6925="sell",M6925,-M6925)</x:f>
      </x:c>
      <x:c r="Q6925" s="14">
        <x:f>VLOOKUP(N6925,'Currency Rates'!$A$3:$C$32,3,0)</x:f>
      </x:c>
      <x:c r="R6925" s="0">
        <x:f>IF(A6925="SPUS",0,IF(A6925="FWD",0,P6925/Q6925))</x:f>
      </x:c>
    </x:row>
    <x:row r="6926" spans="1:19" x14ac:dyDescent="0.3">
      <x:c r="A6926" s="0">
        <x:f>'Historical Trades'!A6926</x:f>
      </x:c>
      <x:c r="B6926" s="0">
        <x:f>'Historical Trades'!B6926</x:f>
      </x:c>
      <x:c r="C6926" s="23">
        <x:f>'Historical Trades'!C6926</x:f>
      </x:c>
      <x:c r="D6926" s="0">
        <x:f>'Historical Trades'!D6926</x:f>
      </x:c>
      <x:c r="E6926" s="23">
        <x:f>'Historical Trades'!E6926</x:f>
      </x:c>
      <x:c r="F6926" s="0">
        <x:f>'Historical Trades'!F6926</x:f>
      </x:c>
      <x:c r="G6926" s="0">
        <x:f>'Historical Trades'!G6926</x:f>
      </x:c>
      <x:c r="H6926" s="0">
        <x:f>'Historical Trades'!H6926</x:f>
      </x:c>
      <x:c r="I6926" s="0">
        <x:f>'Historical Trades'!I6926</x:f>
      </x:c>
      <x:c r="J6926" s="0">
        <x:f>'Historical Trades'!J6926</x:f>
      </x:c>
      <x:c r="K6926" s="0">
        <x:f>'Historical Trades'!K6926</x:f>
      </x:c>
      <x:c r="L6926" s="0">
        <x:f>'Historical Trades'!L6926</x:f>
      </x:c>
      <x:c r="M6926" s="0">
        <x:f>'Historical Trades'!M6926</x:f>
      </x:c>
      <x:c r="N6926" s="0">
        <x:f>CLEAN('Historical Trades'!O6926)</x:f>
      </x:c>
      <x:c r="P6926" s="14">
        <x:f>IF(G6926="sell",M6926,-M6926)</x:f>
      </x:c>
      <x:c r="Q6926" s="14">
        <x:f>VLOOKUP(N6926,'Currency Rates'!$A$3:$C$32,3,0)</x:f>
      </x:c>
      <x:c r="R6926" s="0">
        <x:f>IF(A6926="SPUS",0,IF(A6926="FWD",0,P6926/Q6926))</x:f>
      </x:c>
    </x:row>
    <x:row r="6927" spans="1:19" x14ac:dyDescent="0.3">
      <x:c r="A6927" s="0">
        <x:f>'Historical Trades'!A6927</x:f>
      </x:c>
      <x:c r="B6927" s="0">
        <x:f>'Historical Trades'!B6927</x:f>
      </x:c>
      <x:c r="C6927" s="23">
        <x:f>'Historical Trades'!C6927</x:f>
      </x:c>
      <x:c r="D6927" s="0">
        <x:f>'Historical Trades'!D6927</x:f>
      </x:c>
      <x:c r="E6927" s="23">
        <x:f>'Historical Trades'!E6927</x:f>
      </x:c>
      <x:c r="F6927" s="0">
        <x:f>'Historical Trades'!F6927</x:f>
      </x:c>
      <x:c r="G6927" s="0">
        <x:f>'Historical Trades'!G6927</x:f>
      </x:c>
      <x:c r="H6927" s="0">
        <x:f>'Historical Trades'!H6927</x:f>
      </x:c>
      <x:c r="I6927" s="0">
        <x:f>'Historical Trades'!I6927</x:f>
      </x:c>
      <x:c r="J6927" s="0">
        <x:f>'Historical Trades'!J6927</x:f>
      </x:c>
      <x:c r="K6927" s="0">
        <x:f>'Historical Trades'!K6927</x:f>
      </x:c>
      <x:c r="L6927" s="0">
        <x:f>'Historical Trades'!L6927</x:f>
      </x:c>
      <x:c r="M6927" s="0">
        <x:f>'Historical Trades'!M6927</x:f>
      </x:c>
      <x:c r="N6927" s="0">
        <x:f>CLEAN('Historical Trades'!O6927)</x:f>
      </x:c>
      <x:c r="P6927" s="14">
        <x:f>IF(G6927="sell",M6927,-M6927)</x:f>
      </x:c>
      <x:c r="Q6927" s="14">
        <x:f>VLOOKUP(N6927,'Currency Rates'!$A$3:$C$32,3,0)</x:f>
      </x:c>
      <x:c r="R6927" s="0">
        <x:f>IF(A6927="SPUS",0,IF(A6927="FWD",0,P6927/Q6927))</x:f>
      </x:c>
    </x:row>
    <x:row r="6928" spans="1:19" x14ac:dyDescent="0.3">
      <x:c r="A6928" s="0">
        <x:f>'Historical Trades'!A6928</x:f>
      </x:c>
      <x:c r="B6928" s="0">
        <x:f>'Historical Trades'!B6928</x:f>
      </x:c>
      <x:c r="C6928" s="23">
        <x:f>'Historical Trades'!C6928</x:f>
      </x:c>
      <x:c r="D6928" s="0">
        <x:f>'Historical Trades'!D6928</x:f>
      </x:c>
      <x:c r="E6928" s="23">
        <x:f>'Historical Trades'!E6928</x:f>
      </x:c>
      <x:c r="F6928" s="0">
        <x:f>'Historical Trades'!F6928</x:f>
      </x:c>
      <x:c r="G6928" s="0">
        <x:f>'Historical Trades'!G6928</x:f>
      </x:c>
      <x:c r="H6928" s="0">
        <x:f>'Historical Trades'!H6928</x:f>
      </x:c>
      <x:c r="I6928" s="0">
        <x:f>'Historical Trades'!I6928</x:f>
      </x:c>
      <x:c r="J6928" s="0">
        <x:f>'Historical Trades'!J6928</x:f>
      </x:c>
      <x:c r="K6928" s="0">
        <x:f>'Historical Trades'!K6928</x:f>
      </x:c>
      <x:c r="L6928" s="0">
        <x:f>'Historical Trades'!L6928</x:f>
      </x:c>
      <x:c r="M6928" s="0">
        <x:f>'Historical Trades'!M6928</x:f>
      </x:c>
      <x:c r="N6928" s="0">
        <x:f>CLEAN('Historical Trades'!O6928)</x:f>
      </x:c>
      <x:c r="P6928" s="14">
        <x:f>IF(G6928="sell",M6928,-M6928)</x:f>
      </x:c>
      <x:c r="Q6928" s="14">
        <x:f>VLOOKUP(N6928,'Currency Rates'!$A$3:$C$32,3,0)</x:f>
      </x:c>
      <x:c r="R6928" s="0">
        <x:f>IF(A6928="SPUS",0,IF(A6928="FWD",0,P6928/Q6928))</x:f>
      </x:c>
    </x:row>
    <x:row r="6929" spans="1:19" x14ac:dyDescent="0.3">
      <x:c r="A6929" s="0">
        <x:f>'Historical Trades'!A6929</x:f>
      </x:c>
      <x:c r="B6929" s="0">
        <x:f>'Historical Trades'!B6929</x:f>
      </x:c>
      <x:c r="C6929" s="23">
        <x:f>'Historical Trades'!C6929</x:f>
      </x:c>
      <x:c r="D6929" s="0">
        <x:f>'Historical Trades'!D6929</x:f>
      </x:c>
      <x:c r="E6929" s="23">
        <x:f>'Historical Trades'!E6929</x:f>
      </x:c>
      <x:c r="F6929" s="0">
        <x:f>'Historical Trades'!F6929</x:f>
      </x:c>
      <x:c r="G6929" s="0">
        <x:f>'Historical Trades'!G6929</x:f>
      </x:c>
      <x:c r="H6929" s="0">
        <x:f>'Historical Trades'!H6929</x:f>
      </x:c>
      <x:c r="I6929" s="0">
        <x:f>'Historical Trades'!I6929</x:f>
      </x:c>
      <x:c r="J6929" s="0">
        <x:f>'Historical Trades'!J6929</x:f>
      </x:c>
      <x:c r="K6929" s="0">
        <x:f>'Historical Trades'!K6929</x:f>
      </x:c>
      <x:c r="L6929" s="0">
        <x:f>'Historical Trades'!L6929</x:f>
      </x:c>
      <x:c r="M6929" s="0">
        <x:f>'Historical Trades'!M6929</x:f>
      </x:c>
      <x:c r="N6929" s="0">
        <x:f>CLEAN('Historical Trades'!O6929)</x:f>
      </x:c>
      <x:c r="P6929" s="14">
        <x:f>IF(G6929="sell",M6929,-M6929)</x:f>
      </x:c>
      <x:c r="Q6929" s="14">
        <x:f>VLOOKUP(N6929,'Currency Rates'!$A$3:$C$32,3,0)</x:f>
      </x:c>
      <x:c r="R6929" s="0">
        <x:f>IF(A6929="SPUS",0,IF(A6929="FWD",0,P6929/Q6929))</x:f>
      </x:c>
    </x:row>
    <x:row r="6930" spans="1:19" x14ac:dyDescent="0.3">
      <x:c r="A6930" s="0">
        <x:f>'Historical Trades'!A6930</x:f>
      </x:c>
      <x:c r="B6930" s="0">
        <x:f>'Historical Trades'!B6930</x:f>
      </x:c>
      <x:c r="C6930" s="23">
        <x:f>'Historical Trades'!C6930</x:f>
      </x:c>
      <x:c r="D6930" s="0">
        <x:f>'Historical Trades'!D6930</x:f>
      </x:c>
      <x:c r="E6930" s="23">
        <x:f>'Historical Trades'!E6930</x:f>
      </x:c>
      <x:c r="F6930" s="0">
        <x:f>'Historical Trades'!F6930</x:f>
      </x:c>
      <x:c r="G6930" s="0">
        <x:f>'Historical Trades'!G6930</x:f>
      </x:c>
      <x:c r="H6930" s="0">
        <x:f>'Historical Trades'!H6930</x:f>
      </x:c>
      <x:c r="I6930" s="0">
        <x:f>'Historical Trades'!I6930</x:f>
      </x:c>
      <x:c r="J6930" s="0">
        <x:f>'Historical Trades'!J6930</x:f>
      </x:c>
      <x:c r="K6930" s="0">
        <x:f>'Historical Trades'!K6930</x:f>
      </x:c>
      <x:c r="L6930" s="0">
        <x:f>'Historical Trades'!L6930</x:f>
      </x:c>
      <x:c r="M6930" s="0">
        <x:f>'Historical Trades'!M6930</x:f>
      </x:c>
      <x:c r="N6930" s="0">
        <x:f>CLEAN('Historical Trades'!O6930)</x:f>
      </x:c>
      <x:c r="P6930" s="14">
        <x:f>IF(G6930="sell",M6930,-M6930)</x:f>
      </x:c>
      <x:c r="Q6930" s="14">
        <x:f>VLOOKUP(N6930,'Currency Rates'!$A$3:$C$32,3,0)</x:f>
      </x:c>
      <x:c r="R6930" s="0">
        <x:f>IF(A6930="SPUS",0,IF(A6930="FWD",0,P6930/Q6930))</x:f>
      </x:c>
    </x:row>
    <x:row r="6931" spans="1:19" x14ac:dyDescent="0.3">
      <x:c r="A6931" s="0">
        <x:f>'Historical Trades'!A6931</x:f>
      </x:c>
      <x:c r="B6931" s="0">
        <x:f>'Historical Trades'!B6931</x:f>
      </x:c>
      <x:c r="C6931" s="23">
        <x:f>'Historical Trades'!C6931</x:f>
      </x:c>
      <x:c r="D6931" s="0">
        <x:f>'Historical Trades'!D6931</x:f>
      </x:c>
      <x:c r="E6931" s="23">
        <x:f>'Historical Trades'!E6931</x:f>
      </x:c>
      <x:c r="F6931" s="0">
        <x:f>'Historical Trades'!F6931</x:f>
      </x:c>
      <x:c r="G6931" s="0">
        <x:f>'Historical Trades'!G6931</x:f>
      </x:c>
      <x:c r="H6931" s="0">
        <x:f>'Historical Trades'!H6931</x:f>
      </x:c>
      <x:c r="I6931" s="0">
        <x:f>'Historical Trades'!I6931</x:f>
      </x:c>
      <x:c r="J6931" s="0">
        <x:f>'Historical Trades'!J6931</x:f>
      </x:c>
      <x:c r="K6931" s="0">
        <x:f>'Historical Trades'!K6931</x:f>
      </x:c>
      <x:c r="L6931" s="0">
        <x:f>'Historical Trades'!L6931</x:f>
      </x:c>
      <x:c r="M6931" s="0">
        <x:f>'Historical Trades'!M6931</x:f>
      </x:c>
      <x:c r="N6931" s="0">
        <x:f>CLEAN('Historical Trades'!O6931)</x:f>
      </x:c>
      <x:c r="P6931" s="14">
        <x:f>IF(G6931="sell",M6931,-M6931)</x:f>
      </x:c>
      <x:c r="Q6931" s="14">
        <x:f>VLOOKUP(N6931,'Currency Rates'!$A$3:$C$32,3,0)</x:f>
      </x:c>
      <x:c r="R6931" s="0">
        <x:f>IF(A6931="SPUS",0,IF(A6931="FWD",0,P6931/Q6931))</x:f>
      </x:c>
    </x:row>
    <x:row r="6932" spans="1:19" x14ac:dyDescent="0.3">
      <x:c r="A6932" s="0">
        <x:f>'Historical Trades'!A6932</x:f>
      </x:c>
      <x:c r="B6932" s="0">
        <x:f>'Historical Trades'!B6932</x:f>
      </x:c>
      <x:c r="C6932" s="23">
        <x:f>'Historical Trades'!C6932</x:f>
      </x:c>
      <x:c r="D6932" s="0">
        <x:f>'Historical Trades'!D6932</x:f>
      </x:c>
      <x:c r="E6932" s="23">
        <x:f>'Historical Trades'!E6932</x:f>
      </x:c>
      <x:c r="F6932" s="0">
        <x:f>'Historical Trades'!F6932</x:f>
      </x:c>
      <x:c r="G6932" s="0">
        <x:f>'Historical Trades'!G6932</x:f>
      </x:c>
      <x:c r="H6932" s="0">
        <x:f>'Historical Trades'!H6932</x:f>
      </x:c>
      <x:c r="I6932" s="0">
        <x:f>'Historical Trades'!I6932</x:f>
      </x:c>
      <x:c r="J6932" s="0">
        <x:f>'Historical Trades'!J6932</x:f>
      </x:c>
      <x:c r="K6932" s="0">
        <x:f>'Historical Trades'!K6932</x:f>
      </x:c>
      <x:c r="L6932" s="0">
        <x:f>'Historical Trades'!L6932</x:f>
      </x:c>
      <x:c r="M6932" s="0">
        <x:f>'Historical Trades'!M6932</x:f>
      </x:c>
      <x:c r="N6932" s="0">
        <x:f>CLEAN('Historical Trades'!O6932)</x:f>
      </x:c>
      <x:c r="P6932" s="14">
        <x:f>IF(G6932="sell",M6932,-M6932)</x:f>
      </x:c>
      <x:c r="Q6932" s="14">
        <x:f>VLOOKUP(N6932,'Currency Rates'!$A$3:$C$32,3,0)</x:f>
      </x:c>
      <x:c r="R6932" s="0">
        <x:f>IF(A6932="SPUS",0,IF(A6932="FWD",0,P6932/Q6932))</x:f>
      </x:c>
    </x:row>
    <x:row r="6933" spans="1:19" x14ac:dyDescent="0.3">
      <x:c r="A6933" s="0">
        <x:f>'Historical Trades'!A6933</x:f>
      </x:c>
      <x:c r="B6933" s="0">
        <x:f>'Historical Trades'!B6933</x:f>
      </x:c>
      <x:c r="C6933" s="23">
        <x:f>'Historical Trades'!C6933</x:f>
      </x:c>
      <x:c r="D6933" s="0">
        <x:f>'Historical Trades'!D6933</x:f>
      </x:c>
      <x:c r="E6933" s="23">
        <x:f>'Historical Trades'!E6933</x:f>
      </x:c>
      <x:c r="F6933" s="0">
        <x:f>'Historical Trades'!F6933</x:f>
      </x:c>
      <x:c r="G6933" s="0">
        <x:f>'Historical Trades'!G6933</x:f>
      </x:c>
      <x:c r="H6933" s="0">
        <x:f>'Historical Trades'!H6933</x:f>
      </x:c>
      <x:c r="I6933" s="0">
        <x:f>'Historical Trades'!I6933</x:f>
      </x:c>
      <x:c r="J6933" s="0">
        <x:f>'Historical Trades'!J6933</x:f>
      </x:c>
      <x:c r="K6933" s="0">
        <x:f>'Historical Trades'!K6933</x:f>
      </x:c>
      <x:c r="L6933" s="0">
        <x:f>'Historical Trades'!L6933</x:f>
      </x:c>
      <x:c r="M6933" s="0">
        <x:f>'Historical Trades'!M6933</x:f>
      </x:c>
      <x:c r="N6933" s="0">
        <x:f>CLEAN('Historical Trades'!O6933)</x:f>
      </x:c>
      <x:c r="P6933" s="14">
        <x:f>IF(G6933="sell",M6933,-M6933)</x:f>
      </x:c>
      <x:c r="Q6933" s="14">
        <x:f>VLOOKUP(N6933,'Currency Rates'!$A$3:$C$32,3,0)</x:f>
      </x:c>
      <x:c r="R6933" s="0">
        <x:f>IF(A6933="SPUS",0,IF(A6933="FWD",0,P6933/Q6933))</x:f>
      </x:c>
    </x:row>
    <x:row r="6934" spans="1:19" x14ac:dyDescent="0.3">
      <x:c r="A6934" s="0">
        <x:f>'Historical Trades'!A6934</x:f>
      </x:c>
      <x:c r="B6934" s="0">
        <x:f>'Historical Trades'!B6934</x:f>
      </x:c>
      <x:c r="C6934" s="23">
        <x:f>'Historical Trades'!C6934</x:f>
      </x:c>
      <x:c r="D6934" s="0">
        <x:f>'Historical Trades'!D6934</x:f>
      </x:c>
      <x:c r="E6934" s="23">
        <x:f>'Historical Trades'!E6934</x:f>
      </x:c>
      <x:c r="F6934" s="0">
        <x:f>'Historical Trades'!F6934</x:f>
      </x:c>
      <x:c r="G6934" s="0">
        <x:f>'Historical Trades'!G6934</x:f>
      </x:c>
      <x:c r="H6934" s="0">
        <x:f>'Historical Trades'!H6934</x:f>
      </x:c>
      <x:c r="I6934" s="0">
        <x:f>'Historical Trades'!I6934</x:f>
      </x:c>
      <x:c r="J6934" s="0">
        <x:f>'Historical Trades'!J6934</x:f>
      </x:c>
      <x:c r="K6934" s="0">
        <x:f>'Historical Trades'!K6934</x:f>
      </x:c>
      <x:c r="L6934" s="0">
        <x:f>'Historical Trades'!L6934</x:f>
      </x:c>
      <x:c r="M6934" s="0">
        <x:f>'Historical Trades'!M6934</x:f>
      </x:c>
      <x:c r="N6934" s="0">
        <x:f>CLEAN('Historical Trades'!O6934)</x:f>
      </x:c>
      <x:c r="P6934" s="14">
        <x:f>IF(G6934="sell",M6934,-M6934)</x:f>
      </x:c>
      <x:c r="Q6934" s="14">
        <x:f>VLOOKUP(N6934,'Currency Rates'!$A$3:$C$32,3,0)</x:f>
      </x:c>
      <x:c r="R6934" s="0">
        <x:f>IF(A6934="SPUS",0,IF(A6934="FWD",0,P6934/Q6934))</x:f>
      </x:c>
    </x:row>
    <x:row r="6935" spans="1:19" x14ac:dyDescent="0.3">
      <x:c r="A6935" s="0">
        <x:f>'Historical Trades'!A6935</x:f>
      </x:c>
      <x:c r="B6935" s="0">
        <x:f>'Historical Trades'!B6935</x:f>
      </x:c>
      <x:c r="C6935" s="23">
        <x:f>'Historical Trades'!C6935</x:f>
      </x:c>
      <x:c r="D6935" s="0">
        <x:f>'Historical Trades'!D6935</x:f>
      </x:c>
      <x:c r="E6935" s="23">
        <x:f>'Historical Trades'!E6935</x:f>
      </x:c>
      <x:c r="F6935" s="0">
        <x:f>'Historical Trades'!F6935</x:f>
      </x:c>
      <x:c r="G6935" s="0">
        <x:f>'Historical Trades'!G6935</x:f>
      </x:c>
      <x:c r="H6935" s="0">
        <x:f>'Historical Trades'!H6935</x:f>
      </x:c>
      <x:c r="I6935" s="0">
        <x:f>'Historical Trades'!I6935</x:f>
      </x:c>
      <x:c r="J6935" s="0">
        <x:f>'Historical Trades'!J6935</x:f>
      </x:c>
      <x:c r="K6935" s="0">
        <x:f>'Historical Trades'!K6935</x:f>
      </x:c>
      <x:c r="L6935" s="0">
        <x:f>'Historical Trades'!L6935</x:f>
      </x:c>
      <x:c r="M6935" s="0">
        <x:f>'Historical Trades'!M6935</x:f>
      </x:c>
      <x:c r="N6935" s="0">
        <x:f>CLEAN('Historical Trades'!O6935)</x:f>
      </x:c>
      <x:c r="P6935" s="14">
        <x:f>IF(G6935="sell",M6935,-M6935)</x:f>
      </x:c>
      <x:c r="Q6935" s="14">
        <x:f>VLOOKUP(N6935,'Currency Rates'!$A$3:$C$32,3,0)</x:f>
      </x:c>
      <x:c r="R6935" s="0">
        <x:f>IF(A6935="SPUS",0,IF(A6935="FWD",0,P6935/Q6935))</x:f>
      </x:c>
    </x:row>
    <x:row r="6936" spans="1:19" x14ac:dyDescent="0.3">
      <x:c r="A6936" s="0">
        <x:f>'Historical Trades'!A6936</x:f>
      </x:c>
      <x:c r="B6936" s="0">
        <x:f>'Historical Trades'!B6936</x:f>
      </x:c>
      <x:c r="C6936" s="23">
        <x:f>'Historical Trades'!C6936</x:f>
      </x:c>
      <x:c r="D6936" s="0">
        <x:f>'Historical Trades'!D6936</x:f>
      </x:c>
      <x:c r="E6936" s="23">
        <x:f>'Historical Trades'!E6936</x:f>
      </x:c>
      <x:c r="F6936" s="0">
        <x:f>'Historical Trades'!F6936</x:f>
      </x:c>
      <x:c r="G6936" s="0">
        <x:f>'Historical Trades'!G6936</x:f>
      </x:c>
      <x:c r="H6936" s="0">
        <x:f>'Historical Trades'!H6936</x:f>
      </x:c>
      <x:c r="I6936" s="0">
        <x:f>'Historical Trades'!I6936</x:f>
      </x:c>
      <x:c r="J6936" s="0">
        <x:f>'Historical Trades'!J6936</x:f>
      </x:c>
      <x:c r="K6936" s="0">
        <x:f>'Historical Trades'!K6936</x:f>
      </x:c>
      <x:c r="L6936" s="0">
        <x:f>'Historical Trades'!L6936</x:f>
      </x:c>
      <x:c r="M6936" s="0">
        <x:f>'Historical Trades'!M6936</x:f>
      </x:c>
      <x:c r="N6936" s="0">
        <x:f>CLEAN('Historical Trades'!O6936)</x:f>
      </x:c>
      <x:c r="P6936" s="14">
        <x:f>IF(G6936="sell",M6936,-M6936)</x:f>
      </x:c>
      <x:c r="Q6936" s="14">
        <x:f>VLOOKUP(N6936,'Currency Rates'!$A$3:$C$32,3,0)</x:f>
      </x:c>
      <x:c r="R6936" s="0">
        <x:f>IF(A6936="SPUS",0,IF(A6936="FWD",0,P6936/Q6936))</x:f>
      </x:c>
    </x:row>
    <x:row r="6937" spans="1:19" x14ac:dyDescent="0.3">
      <x:c r="A6937" s="0">
        <x:f>'Historical Trades'!A6937</x:f>
      </x:c>
      <x:c r="B6937" s="0">
        <x:f>'Historical Trades'!B6937</x:f>
      </x:c>
      <x:c r="C6937" s="23">
        <x:f>'Historical Trades'!C6937</x:f>
      </x:c>
      <x:c r="D6937" s="0">
        <x:f>'Historical Trades'!D6937</x:f>
      </x:c>
      <x:c r="E6937" s="23">
        <x:f>'Historical Trades'!E6937</x:f>
      </x:c>
      <x:c r="F6937" s="0">
        <x:f>'Historical Trades'!F6937</x:f>
      </x:c>
      <x:c r="G6937" s="0">
        <x:f>'Historical Trades'!G6937</x:f>
      </x:c>
      <x:c r="H6937" s="0">
        <x:f>'Historical Trades'!H6937</x:f>
      </x:c>
      <x:c r="I6937" s="0">
        <x:f>'Historical Trades'!I6937</x:f>
      </x:c>
      <x:c r="J6937" s="0">
        <x:f>'Historical Trades'!J6937</x:f>
      </x:c>
      <x:c r="K6937" s="0">
        <x:f>'Historical Trades'!K6937</x:f>
      </x:c>
      <x:c r="L6937" s="0">
        <x:f>'Historical Trades'!L6937</x:f>
      </x:c>
      <x:c r="M6937" s="0">
        <x:f>'Historical Trades'!M6937</x:f>
      </x:c>
      <x:c r="N6937" s="0">
        <x:f>CLEAN('Historical Trades'!O6937)</x:f>
      </x:c>
      <x:c r="P6937" s="14">
        <x:f>IF(G6937="sell",M6937,-M6937)</x:f>
      </x:c>
      <x:c r="Q6937" s="14">
        <x:f>VLOOKUP(N6937,'Currency Rates'!$A$3:$C$32,3,0)</x:f>
      </x:c>
      <x:c r="R6937" s="0">
        <x:f>IF(A6937="SPUS",0,IF(A6937="FWD",0,P6937/Q6937))</x:f>
      </x:c>
    </x:row>
    <x:row r="6938" spans="1:19" x14ac:dyDescent="0.3">
      <x:c r="A6938" s="0">
        <x:f>'Historical Trades'!A6938</x:f>
      </x:c>
      <x:c r="B6938" s="0">
        <x:f>'Historical Trades'!B6938</x:f>
      </x:c>
      <x:c r="C6938" s="23">
        <x:f>'Historical Trades'!C6938</x:f>
      </x:c>
      <x:c r="D6938" s="0">
        <x:f>'Historical Trades'!D6938</x:f>
      </x:c>
      <x:c r="E6938" s="23">
        <x:f>'Historical Trades'!E6938</x:f>
      </x:c>
      <x:c r="F6938" s="0">
        <x:f>'Historical Trades'!F6938</x:f>
      </x:c>
      <x:c r="G6938" s="0">
        <x:f>'Historical Trades'!G6938</x:f>
      </x:c>
      <x:c r="H6938" s="0">
        <x:f>'Historical Trades'!H6938</x:f>
      </x:c>
      <x:c r="I6938" s="0">
        <x:f>'Historical Trades'!I6938</x:f>
      </x:c>
      <x:c r="J6938" s="0">
        <x:f>'Historical Trades'!J6938</x:f>
      </x:c>
      <x:c r="K6938" s="0">
        <x:f>'Historical Trades'!K6938</x:f>
      </x:c>
      <x:c r="L6938" s="0">
        <x:f>'Historical Trades'!L6938</x:f>
      </x:c>
      <x:c r="M6938" s="0">
        <x:f>'Historical Trades'!M6938</x:f>
      </x:c>
      <x:c r="N6938" s="0">
        <x:f>CLEAN('Historical Trades'!O6938)</x:f>
      </x:c>
      <x:c r="P6938" s="14">
        <x:f>IF(G6938="sell",M6938,-M6938)</x:f>
      </x:c>
      <x:c r="Q6938" s="14">
        <x:f>VLOOKUP(N6938,'Currency Rates'!$A$3:$C$32,3,0)</x:f>
      </x:c>
      <x:c r="R6938" s="0">
        <x:f>IF(A6938="SPUS",0,IF(A6938="FWD",0,P6938/Q6938))</x:f>
      </x:c>
    </x:row>
    <x:row r="6939" spans="1:19" x14ac:dyDescent="0.3">
      <x:c r="A6939" s="0">
        <x:f>'Historical Trades'!A6939</x:f>
      </x:c>
      <x:c r="B6939" s="0">
        <x:f>'Historical Trades'!B6939</x:f>
      </x:c>
      <x:c r="C6939" s="23">
        <x:f>'Historical Trades'!C6939</x:f>
      </x:c>
      <x:c r="D6939" s="0">
        <x:f>'Historical Trades'!D6939</x:f>
      </x:c>
      <x:c r="E6939" s="23">
        <x:f>'Historical Trades'!E6939</x:f>
      </x:c>
      <x:c r="F6939" s="0">
        <x:f>'Historical Trades'!F6939</x:f>
      </x:c>
      <x:c r="G6939" s="0">
        <x:f>'Historical Trades'!G6939</x:f>
      </x:c>
      <x:c r="H6939" s="0">
        <x:f>'Historical Trades'!H6939</x:f>
      </x:c>
      <x:c r="I6939" s="0">
        <x:f>'Historical Trades'!I6939</x:f>
      </x:c>
      <x:c r="J6939" s="0">
        <x:f>'Historical Trades'!J6939</x:f>
      </x:c>
      <x:c r="K6939" s="0">
        <x:f>'Historical Trades'!K6939</x:f>
      </x:c>
      <x:c r="L6939" s="0">
        <x:f>'Historical Trades'!L6939</x:f>
      </x:c>
      <x:c r="M6939" s="0">
        <x:f>'Historical Trades'!M6939</x:f>
      </x:c>
      <x:c r="N6939" s="0">
        <x:f>CLEAN('Historical Trades'!O6939)</x:f>
      </x:c>
      <x:c r="P6939" s="14">
        <x:f>IF(G6939="sell",M6939,-M6939)</x:f>
      </x:c>
      <x:c r="Q6939" s="14">
        <x:f>VLOOKUP(N6939,'Currency Rates'!$A$3:$C$32,3,0)</x:f>
      </x:c>
      <x:c r="R6939" s="0">
        <x:f>IF(A6939="SPUS",0,IF(A6939="FWD",0,P6939/Q6939))</x:f>
      </x:c>
    </x:row>
    <x:row r="6940" spans="1:19" x14ac:dyDescent="0.3">
      <x:c r="A6940" s="0">
        <x:f>'Historical Trades'!A6940</x:f>
      </x:c>
      <x:c r="B6940" s="0">
        <x:f>'Historical Trades'!B6940</x:f>
      </x:c>
      <x:c r="C6940" s="23">
        <x:f>'Historical Trades'!C6940</x:f>
      </x:c>
      <x:c r="D6940" s="0">
        <x:f>'Historical Trades'!D6940</x:f>
      </x:c>
      <x:c r="E6940" s="23">
        <x:f>'Historical Trades'!E6940</x:f>
      </x:c>
      <x:c r="F6940" s="0">
        <x:f>'Historical Trades'!F6940</x:f>
      </x:c>
      <x:c r="G6940" s="0">
        <x:f>'Historical Trades'!G6940</x:f>
      </x:c>
      <x:c r="H6940" s="0">
        <x:f>'Historical Trades'!H6940</x:f>
      </x:c>
      <x:c r="I6940" s="0">
        <x:f>'Historical Trades'!I6940</x:f>
      </x:c>
      <x:c r="J6940" s="0">
        <x:f>'Historical Trades'!J6940</x:f>
      </x:c>
      <x:c r="K6940" s="0">
        <x:f>'Historical Trades'!K6940</x:f>
      </x:c>
      <x:c r="L6940" s="0">
        <x:f>'Historical Trades'!L6940</x:f>
      </x:c>
      <x:c r="M6940" s="0">
        <x:f>'Historical Trades'!M6940</x:f>
      </x:c>
      <x:c r="N6940" s="0">
        <x:f>CLEAN('Historical Trades'!O6940)</x:f>
      </x:c>
      <x:c r="P6940" s="14">
        <x:f>IF(G6940="sell",M6940,-M6940)</x:f>
      </x:c>
      <x:c r="Q6940" s="14">
        <x:f>VLOOKUP(N6940,'Currency Rates'!$A$3:$C$32,3,0)</x:f>
      </x:c>
      <x:c r="R6940" s="0">
        <x:f>IF(A6940="SPUS",0,IF(A6940="FWD",0,P6940/Q6940))</x:f>
      </x:c>
    </x:row>
    <x:row r="6941" spans="1:19" x14ac:dyDescent="0.3">
      <x:c r="A6941" s="0">
        <x:f>'Historical Trades'!A6941</x:f>
      </x:c>
      <x:c r="B6941" s="0">
        <x:f>'Historical Trades'!B6941</x:f>
      </x:c>
      <x:c r="C6941" s="23">
        <x:f>'Historical Trades'!C6941</x:f>
      </x:c>
      <x:c r="D6941" s="0">
        <x:f>'Historical Trades'!D6941</x:f>
      </x:c>
      <x:c r="E6941" s="23">
        <x:f>'Historical Trades'!E6941</x:f>
      </x:c>
      <x:c r="F6941" s="0">
        <x:f>'Historical Trades'!F6941</x:f>
      </x:c>
      <x:c r="G6941" s="0">
        <x:f>'Historical Trades'!G6941</x:f>
      </x:c>
      <x:c r="H6941" s="0">
        <x:f>'Historical Trades'!H6941</x:f>
      </x:c>
      <x:c r="I6941" s="0">
        <x:f>'Historical Trades'!I6941</x:f>
      </x:c>
      <x:c r="J6941" s="0">
        <x:f>'Historical Trades'!J6941</x:f>
      </x:c>
      <x:c r="K6941" s="0">
        <x:f>'Historical Trades'!K6941</x:f>
      </x:c>
      <x:c r="L6941" s="0">
        <x:f>'Historical Trades'!L6941</x:f>
      </x:c>
      <x:c r="M6941" s="0">
        <x:f>'Historical Trades'!M6941</x:f>
      </x:c>
      <x:c r="N6941" s="0">
        <x:f>CLEAN('Historical Trades'!O6941)</x:f>
      </x:c>
      <x:c r="P6941" s="14">
        <x:f>IF(G6941="sell",M6941,-M6941)</x:f>
      </x:c>
      <x:c r="Q6941" s="14">
        <x:f>VLOOKUP(N6941,'Currency Rates'!$A$3:$C$32,3,0)</x:f>
      </x:c>
      <x:c r="R6941" s="0">
        <x:f>IF(A6941="SPUS",0,IF(A6941="FWD",0,P6941/Q6941))</x:f>
      </x:c>
    </x:row>
    <x:row r="6942" spans="1:19" x14ac:dyDescent="0.3">
      <x:c r="A6942" s="0">
        <x:f>'Historical Trades'!A6942</x:f>
      </x:c>
      <x:c r="B6942" s="0">
        <x:f>'Historical Trades'!B6942</x:f>
      </x:c>
      <x:c r="C6942" s="23">
        <x:f>'Historical Trades'!C6942</x:f>
      </x:c>
      <x:c r="D6942" s="0">
        <x:f>'Historical Trades'!D6942</x:f>
      </x:c>
      <x:c r="E6942" s="23">
        <x:f>'Historical Trades'!E6942</x:f>
      </x:c>
      <x:c r="F6942" s="0">
        <x:f>'Historical Trades'!F6942</x:f>
      </x:c>
      <x:c r="G6942" s="0">
        <x:f>'Historical Trades'!G6942</x:f>
      </x:c>
      <x:c r="H6942" s="0">
        <x:f>'Historical Trades'!H6942</x:f>
      </x:c>
      <x:c r="I6942" s="0">
        <x:f>'Historical Trades'!I6942</x:f>
      </x:c>
      <x:c r="J6942" s="0">
        <x:f>'Historical Trades'!J6942</x:f>
      </x:c>
      <x:c r="K6942" s="0">
        <x:f>'Historical Trades'!K6942</x:f>
      </x:c>
      <x:c r="L6942" s="0">
        <x:f>'Historical Trades'!L6942</x:f>
      </x:c>
      <x:c r="M6942" s="0">
        <x:f>'Historical Trades'!M6942</x:f>
      </x:c>
      <x:c r="N6942" s="0">
        <x:f>CLEAN('Historical Trades'!O6942)</x:f>
      </x:c>
      <x:c r="P6942" s="14">
        <x:f>IF(G6942="sell",M6942,-M6942)</x:f>
      </x:c>
      <x:c r="Q6942" s="14">
        <x:f>VLOOKUP(N6942,'Currency Rates'!$A$3:$C$32,3,0)</x:f>
      </x:c>
      <x:c r="R6942" s="0">
        <x:f>IF(A6942="SPUS",0,IF(A6942="FWD",0,P6942/Q6942))</x:f>
      </x:c>
    </x:row>
    <x:row r="6943" spans="1:19" x14ac:dyDescent="0.3">
      <x:c r="A6943" s="0">
        <x:f>'Historical Trades'!A6943</x:f>
      </x:c>
      <x:c r="B6943" s="0">
        <x:f>'Historical Trades'!B6943</x:f>
      </x:c>
      <x:c r="C6943" s="23">
        <x:f>'Historical Trades'!C6943</x:f>
      </x:c>
      <x:c r="D6943" s="0">
        <x:f>'Historical Trades'!D6943</x:f>
      </x:c>
      <x:c r="E6943" s="23">
        <x:f>'Historical Trades'!E6943</x:f>
      </x:c>
      <x:c r="F6943" s="0">
        <x:f>'Historical Trades'!F6943</x:f>
      </x:c>
      <x:c r="G6943" s="0">
        <x:f>'Historical Trades'!G6943</x:f>
      </x:c>
      <x:c r="H6943" s="0">
        <x:f>'Historical Trades'!H6943</x:f>
      </x:c>
      <x:c r="I6943" s="0">
        <x:f>'Historical Trades'!I6943</x:f>
      </x:c>
      <x:c r="J6943" s="0">
        <x:f>'Historical Trades'!J6943</x:f>
      </x:c>
      <x:c r="K6943" s="0">
        <x:f>'Historical Trades'!K6943</x:f>
      </x:c>
      <x:c r="L6943" s="0">
        <x:f>'Historical Trades'!L6943</x:f>
      </x:c>
      <x:c r="M6943" s="0">
        <x:f>'Historical Trades'!M6943</x:f>
      </x:c>
      <x:c r="N6943" s="0">
        <x:f>CLEAN('Historical Trades'!O6943)</x:f>
      </x:c>
      <x:c r="P6943" s="14">
        <x:f>IF(G6943="sell",M6943,-M6943)</x:f>
      </x:c>
      <x:c r="Q6943" s="14">
        <x:f>VLOOKUP(N6943,'Currency Rates'!$A$3:$C$32,3,0)</x:f>
      </x:c>
      <x:c r="R6943" s="0">
        <x:f>IF(A6943="SPUS",0,IF(A6943="FWD",0,P6943/Q6943))</x:f>
      </x:c>
    </x:row>
    <x:row r="6944" spans="1:19" x14ac:dyDescent="0.3">
      <x:c r="A6944" s="0">
        <x:f>'Historical Trades'!A6944</x:f>
      </x:c>
      <x:c r="B6944" s="0">
        <x:f>'Historical Trades'!B6944</x:f>
      </x:c>
      <x:c r="C6944" s="23">
        <x:f>'Historical Trades'!C6944</x:f>
      </x:c>
      <x:c r="D6944" s="0">
        <x:f>'Historical Trades'!D6944</x:f>
      </x:c>
      <x:c r="E6944" s="23">
        <x:f>'Historical Trades'!E6944</x:f>
      </x:c>
      <x:c r="F6944" s="0">
        <x:f>'Historical Trades'!F6944</x:f>
      </x:c>
      <x:c r="G6944" s="0">
        <x:f>'Historical Trades'!G6944</x:f>
      </x:c>
      <x:c r="H6944" s="0">
        <x:f>'Historical Trades'!H6944</x:f>
      </x:c>
      <x:c r="I6944" s="0">
        <x:f>'Historical Trades'!I6944</x:f>
      </x:c>
      <x:c r="J6944" s="0">
        <x:f>'Historical Trades'!J6944</x:f>
      </x:c>
      <x:c r="K6944" s="0">
        <x:f>'Historical Trades'!K6944</x:f>
      </x:c>
      <x:c r="L6944" s="0">
        <x:f>'Historical Trades'!L6944</x:f>
      </x:c>
      <x:c r="M6944" s="0">
        <x:f>'Historical Trades'!M6944</x:f>
      </x:c>
      <x:c r="N6944" s="0">
        <x:f>CLEAN('Historical Trades'!O6944)</x:f>
      </x:c>
      <x:c r="P6944" s="14">
        <x:f>IF(G6944="sell",M6944,-M6944)</x:f>
      </x:c>
      <x:c r="Q6944" s="14">
        <x:f>VLOOKUP(N6944,'Currency Rates'!$A$3:$C$32,3,0)</x:f>
      </x:c>
      <x:c r="R6944" s="0">
        <x:f>IF(A6944="SPUS",0,IF(A6944="FWD",0,P6944/Q6944))</x:f>
      </x:c>
    </x:row>
    <x:row r="6945" spans="1:19" x14ac:dyDescent="0.3">
      <x:c r="A6945" s="0">
        <x:f>'Historical Trades'!A6945</x:f>
      </x:c>
      <x:c r="B6945" s="0">
        <x:f>'Historical Trades'!B6945</x:f>
      </x:c>
      <x:c r="C6945" s="23">
        <x:f>'Historical Trades'!C6945</x:f>
      </x:c>
      <x:c r="D6945" s="0">
        <x:f>'Historical Trades'!D6945</x:f>
      </x:c>
      <x:c r="E6945" s="23">
        <x:f>'Historical Trades'!E6945</x:f>
      </x:c>
      <x:c r="F6945" s="0">
        <x:f>'Historical Trades'!F6945</x:f>
      </x:c>
      <x:c r="G6945" s="0">
        <x:f>'Historical Trades'!G6945</x:f>
      </x:c>
      <x:c r="H6945" s="0">
        <x:f>'Historical Trades'!H6945</x:f>
      </x:c>
      <x:c r="I6945" s="0">
        <x:f>'Historical Trades'!I6945</x:f>
      </x:c>
      <x:c r="J6945" s="0">
        <x:f>'Historical Trades'!J6945</x:f>
      </x:c>
      <x:c r="K6945" s="0">
        <x:f>'Historical Trades'!K6945</x:f>
      </x:c>
      <x:c r="L6945" s="0">
        <x:f>'Historical Trades'!L6945</x:f>
      </x:c>
      <x:c r="M6945" s="0">
        <x:f>'Historical Trades'!M6945</x:f>
      </x:c>
      <x:c r="N6945" s="0">
        <x:f>CLEAN('Historical Trades'!O6945)</x:f>
      </x:c>
      <x:c r="P6945" s="14">
        <x:f>IF(G6945="sell",M6945,-M6945)</x:f>
      </x:c>
      <x:c r="Q6945" s="14">
        <x:f>VLOOKUP(N6945,'Currency Rates'!$A$3:$C$32,3,0)</x:f>
      </x:c>
      <x:c r="R6945" s="0">
        <x:f>IF(A6945="SPUS",0,IF(A6945="FWD",0,P6945/Q6945))</x:f>
      </x:c>
    </x:row>
    <x:row r="6946" spans="1:19" x14ac:dyDescent="0.3">
      <x:c r="A6946" s="0">
        <x:f>'Historical Trades'!A6946</x:f>
      </x:c>
      <x:c r="B6946" s="0">
        <x:f>'Historical Trades'!B6946</x:f>
      </x:c>
      <x:c r="C6946" s="23">
        <x:f>'Historical Trades'!C6946</x:f>
      </x:c>
      <x:c r="D6946" s="0">
        <x:f>'Historical Trades'!D6946</x:f>
      </x:c>
      <x:c r="E6946" s="23">
        <x:f>'Historical Trades'!E6946</x:f>
      </x:c>
      <x:c r="F6946" s="0">
        <x:f>'Historical Trades'!F6946</x:f>
      </x:c>
      <x:c r="G6946" s="0">
        <x:f>'Historical Trades'!G6946</x:f>
      </x:c>
      <x:c r="H6946" s="0">
        <x:f>'Historical Trades'!H6946</x:f>
      </x:c>
      <x:c r="I6946" s="0">
        <x:f>'Historical Trades'!I6946</x:f>
      </x:c>
      <x:c r="J6946" s="0">
        <x:f>'Historical Trades'!J6946</x:f>
      </x:c>
      <x:c r="K6946" s="0">
        <x:f>'Historical Trades'!K6946</x:f>
      </x:c>
      <x:c r="L6946" s="0">
        <x:f>'Historical Trades'!L6946</x:f>
      </x:c>
      <x:c r="M6946" s="0">
        <x:f>'Historical Trades'!M6946</x:f>
      </x:c>
      <x:c r="N6946" s="0">
        <x:f>CLEAN('Historical Trades'!O6946)</x:f>
      </x:c>
      <x:c r="P6946" s="14">
        <x:f>IF(G6946="sell",M6946,-M6946)</x:f>
      </x:c>
      <x:c r="Q6946" s="14">
        <x:f>VLOOKUP(N6946,'Currency Rates'!$A$3:$C$32,3,0)</x:f>
      </x:c>
      <x:c r="R6946" s="0">
        <x:f>IF(A6946="SPUS",0,IF(A6946="FWD",0,P6946/Q6946))</x:f>
      </x:c>
    </x:row>
    <x:row r="6947" spans="1:19" x14ac:dyDescent="0.3">
      <x:c r="A6947" s="0">
        <x:f>'Historical Trades'!A6947</x:f>
      </x:c>
      <x:c r="B6947" s="0">
        <x:f>'Historical Trades'!B6947</x:f>
      </x:c>
      <x:c r="C6947" s="23">
        <x:f>'Historical Trades'!C6947</x:f>
      </x:c>
      <x:c r="D6947" s="0">
        <x:f>'Historical Trades'!D6947</x:f>
      </x:c>
      <x:c r="E6947" s="23">
        <x:f>'Historical Trades'!E6947</x:f>
      </x:c>
      <x:c r="F6947" s="0">
        <x:f>'Historical Trades'!F6947</x:f>
      </x:c>
      <x:c r="G6947" s="0">
        <x:f>'Historical Trades'!G6947</x:f>
      </x:c>
      <x:c r="H6947" s="0">
        <x:f>'Historical Trades'!H6947</x:f>
      </x:c>
      <x:c r="I6947" s="0">
        <x:f>'Historical Trades'!I6947</x:f>
      </x:c>
      <x:c r="J6947" s="0">
        <x:f>'Historical Trades'!J6947</x:f>
      </x:c>
      <x:c r="K6947" s="0">
        <x:f>'Historical Trades'!K6947</x:f>
      </x:c>
      <x:c r="L6947" s="0">
        <x:f>'Historical Trades'!L6947</x:f>
      </x:c>
      <x:c r="M6947" s="0">
        <x:f>'Historical Trades'!M6947</x:f>
      </x:c>
      <x:c r="N6947" s="0">
        <x:f>CLEAN('Historical Trades'!O6947)</x:f>
      </x:c>
      <x:c r="P6947" s="14">
        <x:f>IF(G6947="sell",M6947,-M6947)</x:f>
      </x:c>
      <x:c r="Q6947" s="14">
        <x:f>VLOOKUP(N6947,'Currency Rates'!$A$3:$C$32,3,0)</x:f>
      </x:c>
      <x:c r="R6947" s="0">
        <x:f>IF(A6947="SPUS",0,IF(A6947="FWD",0,P6947/Q6947))</x:f>
      </x:c>
    </x:row>
    <x:row r="6948" spans="1:19" x14ac:dyDescent="0.3">
      <x:c r="A6948" s="0">
        <x:f>'Historical Trades'!A6948</x:f>
      </x:c>
      <x:c r="B6948" s="0">
        <x:f>'Historical Trades'!B6948</x:f>
      </x:c>
      <x:c r="C6948" s="23">
        <x:f>'Historical Trades'!C6948</x:f>
      </x:c>
      <x:c r="D6948" s="0">
        <x:f>'Historical Trades'!D6948</x:f>
      </x:c>
      <x:c r="E6948" s="23">
        <x:f>'Historical Trades'!E6948</x:f>
      </x:c>
      <x:c r="F6948" s="0">
        <x:f>'Historical Trades'!F6948</x:f>
      </x:c>
      <x:c r="G6948" s="0">
        <x:f>'Historical Trades'!G6948</x:f>
      </x:c>
      <x:c r="H6948" s="0">
        <x:f>'Historical Trades'!H6948</x:f>
      </x:c>
      <x:c r="I6948" s="0">
        <x:f>'Historical Trades'!I6948</x:f>
      </x:c>
      <x:c r="J6948" s="0">
        <x:f>'Historical Trades'!J6948</x:f>
      </x:c>
      <x:c r="K6948" s="0">
        <x:f>'Historical Trades'!K6948</x:f>
      </x:c>
      <x:c r="L6948" s="0">
        <x:f>'Historical Trades'!L6948</x:f>
      </x:c>
      <x:c r="M6948" s="0">
        <x:f>'Historical Trades'!M6948</x:f>
      </x:c>
      <x:c r="N6948" s="0">
        <x:f>CLEAN('Historical Trades'!O6948)</x:f>
      </x:c>
      <x:c r="P6948" s="14">
        <x:f>IF(G6948="sell",M6948,-M6948)</x:f>
      </x:c>
      <x:c r="Q6948" s="14">
        <x:f>VLOOKUP(N6948,'Currency Rates'!$A$3:$C$32,3,0)</x:f>
      </x:c>
      <x:c r="R6948" s="0">
        <x:f>IF(A6948="SPUS",0,IF(A6948="FWD",0,P6948/Q6948))</x:f>
      </x:c>
    </x:row>
    <x:row r="6949" spans="1:19" x14ac:dyDescent="0.3">
      <x:c r="A6949" s="0">
        <x:f>'Historical Trades'!A6949</x:f>
      </x:c>
      <x:c r="B6949" s="0">
        <x:f>'Historical Trades'!B6949</x:f>
      </x:c>
      <x:c r="C6949" s="23">
        <x:f>'Historical Trades'!C6949</x:f>
      </x:c>
      <x:c r="D6949" s="0">
        <x:f>'Historical Trades'!D6949</x:f>
      </x:c>
      <x:c r="E6949" s="23">
        <x:f>'Historical Trades'!E6949</x:f>
      </x:c>
      <x:c r="F6949" s="0">
        <x:f>'Historical Trades'!F6949</x:f>
      </x:c>
      <x:c r="G6949" s="0">
        <x:f>'Historical Trades'!G6949</x:f>
      </x:c>
      <x:c r="H6949" s="0">
        <x:f>'Historical Trades'!H6949</x:f>
      </x:c>
      <x:c r="I6949" s="0">
        <x:f>'Historical Trades'!I6949</x:f>
      </x:c>
      <x:c r="J6949" s="0">
        <x:f>'Historical Trades'!J6949</x:f>
      </x:c>
      <x:c r="K6949" s="0">
        <x:f>'Historical Trades'!K6949</x:f>
      </x:c>
      <x:c r="L6949" s="0">
        <x:f>'Historical Trades'!L6949</x:f>
      </x:c>
      <x:c r="M6949" s="0">
        <x:f>'Historical Trades'!M6949</x:f>
      </x:c>
      <x:c r="N6949" s="0">
        <x:f>CLEAN('Historical Trades'!O6949)</x:f>
      </x:c>
      <x:c r="P6949" s="14">
        <x:f>IF(G6949="sell",M6949,-M6949)</x:f>
      </x:c>
      <x:c r="Q6949" s="14">
        <x:f>VLOOKUP(N6949,'Currency Rates'!$A$3:$C$32,3,0)</x:f>
      </x:c>
      <x:c r="R6949" s="0">
        <x:f>IF(A6949="SPUS",0,IF(A6949="FWD",0,P6949/Q6949))</x:f>
      </x:c>
    </x:row>
    <x:row r="6950" spans="1:19" x14ac:dyDescent="0.3">
      <x:c r="A6950" s="0">
        <x:f>'Historical Trades'!A6950</x:f>
      </x:c>
      <x:c r="B6950" s="0">
        <x:f>'Historical Trades'!B6950</x:f>
      </x:c>
      <x:c r="C6950" s="23">
        <x:f>'Historical Trades'!C6950</x:f>
      </x:c>
      <x:c r="D6950" s="0">
        <x:f>'Historical Trades'!D6950</x:f>
      </x:c>
      <x:c r="E6950" s="23">
        <x:f>'Historical Trades'!E6950</x:f>
      </x:c>
      <x:c r="F6950" s="0">
        <x:f>'Historical Trades'!F6950</x:f>
      </x:c>
      <x:c r="G6950" s="0">
        <x:f>'Historical Trades'!G6950</x:f>
      </x:c>
      <x:c r="H6950" s="0">
        <x:f>'Historical Trades'!H6950</x:f>
      </x:c>
      <x:c r="I6950" s="0">
        <x:f>'Historical Trades'!I6950</x:f>
      </x:c>
      <x:c r="J6950" s="0">
        <x:f>'Historical Trades'!J6950</x:f>
      </x:c>
      <x:c r="K6950" s="0">
        <x:f>'Historical Trades'!K6950</x:f>
      </x:c>
      <x:c r="L6950" s="0">
        <x:f>'Historical Trades'!L6950</x:f>
      </x:c>
      <x:c r="M6950" s="0">
        <x:f>'Historical Trades'!M6950</x:f>
      </x:c>
      <x:c r="N6950" s="0">
        <x:f>CLEAN('Historical Trades'!O6950)</x:f>
      </x:c>
      <x:c r="P6950" s="14">
        <x:f>IF(G6950="sell",M6950,-M6950)</x:f>
      </x:c>
      <x:c r="Q6950" s="14">
        <x:f>VLOOKUP(N6950,'Currency Rates'!$A$3:$C$32,3,0)</x:f>
      </x:c>
      <x:c r="R6950" s="0">
        <x:f>IF(A6950="SPUS",0,IF(A6950="FWD",0,P6950/Q6950))</x:f>
      </x:c>
    </x:row>
    <x:row r="6951" spans="1:19" x14ac:dyDescent="0.3">
      <x:c r="A6951" s="0">
        <x:f>'Historical Trades'!A6951</x:f>
      </x:c>
      <x:c r="B6951" s="0">
        <x:f>'Historical Trades'!B6951</x:f>
      </x:c>
      <x:c r="C6951" s="23">
        <x:f>'Historical Trades'!C6951</x:f>
      </x:c>
      <x:c r="D6951" s="0">
        <x:f>'Historical Trades'!D6951</x:f>
      </x:c>
      <x:c r="E6951" s="23">
        <x:f>'Historical Trades'!E6951</x:f>
      </x:c>
      <x:c r="F6951" s="0">
        <x:f>'Historical Trades'!F6951</x:f>
      </x:c>
      <x:c r="G6951" s="0">
        <x:f>'Historical Trades'!G6951</x:f>
      </x:c>
      <x:c r="H6951" s="0">
        <x:f>'Historical Trades'!H6951</x:f>
      </x:c>
      <x:c r="I6951" s="0">
        <x:f>'Historical Trades'!I6951</x:f>
      </x:c>
      <x:c r="J6951" s="0">
        <x:f>'Historical Trades'!J6951</x:f>
      </x:c>
      <x:c r="K6951" s="0">
        <x:f>'Historical Trades'!K6951</x:f>
      </x:c>
      <x:c r="L6951" s="0">
        <x:f>'Historical Trades'!L6951</x:f>
      </x:c>
      <x:c r="M6951" s="0">
        <x:f>'Historical Trades'!M6951</x:f>
      </x:c>
      <x:c r="N6951" s="0">
        <x:f>CLEAN('Historical Trades'!O6951)</x:f>
      </x:c>
      <x:c r="P6951" s="14">
        <x:f>IF(G6951="sell",M6951,-M6951)</x:f>
      </x:c>
      <x:c r="Q6951" s="14">
        <x:f>VLOOKUP(N6951,'Currency Rates'!$A$3:$C$32,3,0)</x:f>
      </x:c>
      <x:c r="R6951" s="0">
        <x:f>IF(A6951="SPUS",0,IF(A6951="FWD",0,P6951/Q6951))</x:f>
      </x:c>
    </x:row>
    <x:row r="6952" spans="1:19" x14ac:dyDescent="0.3">
      <x:c r="A6952" s="0">
        <x:f>'Historical Trades'!A6952</x:f>
      </x:c>
      <x:c r="B6952" s="0">
        <x:f>'Historical Trades'!B6952</x:f>
      </x:c>
      <x:c r="C6952" s="23">
        <x:f>'Historical Trades'!C6952</x:f>
      </x:c>
      <x:c r="D6952" s="0">
        <x:f>'Historical Trades'!D6952</x:f>
      </x:c>
      <x:c r="E6952" s="23">
        <x:f>'Historical Trades'!E6952</x:f>
      </x:c>
      <x:c r="F6952" s="0">
        <x:f>'Historical Trades'!F6952</x:f>
      </x:c>
      <x:c r="G6952" s="0">
        <x:f>'Historical Trades'!G6952</x:f>
      </x:c>
      <x:c r="H6952" s="0">
        <x:f>'Historical Trades'!H6952</x:f>
      </x:c>
      <x:c r="I6952" s="0">
        <x:f>'Historical Trades'!I6952</x:f>
      </x:c>
      <x:c r="J6952" s="0">
        <x:f>'Historical Trades'!J6952</x:f>
      </x:c>
      <x:c r="K6952" s="0">
        <x:f>'Historical Trades'!K6952</x:f>
      </x:c>
      <x:c r="L6952" s="0">
        <x:f>'Historical Trades'!L6952</x:f>
      </x:c>
      <x:c r="M6952" s="0">
        <x:f>'Historical Trades'!M6952</x:f>
      </x:c>
      <x:c r="N6952" s="0">
        <x:f>CLEAN('Historical Trades'!O6952)</x:f>
      </x:c>
      <x:c r="P6952" s="14">
        <x:f>IF(G6952="sell",M6952,-M6952)</x:f>
      </x:c>
      <x:c r="Q6952" s="14">
        <x:f>VLOOKUP(N6952,'Currency Rates'!$A$3:$C$32,3,0)</x:f>
      </x:c>
      <x:c r="R6952" s="0">
        <x:f>IF(A6952="SPUS",0,IF(A6952="FWD",0,P6952/Q6952))</x:f>
      </x:c>
    </x:row>
    <x:row r="6953" spans="1:19" x14ac:dyDescent="0.3">
      <x:c r="A6953" s="0">
        <x:f>'Historical Trades'!A6953</x:f>
      </x:c>
      <x:c r="B6953" s="0">
        <x:f>'Historical Trades'!B6953</x:f>
      </x:c>
      <x:c r="C6953" s="23">
        <x:f>'Historical Trades'!C6953</x:f>
      </x:c>
      <x:c r="D6953" s="0">
        <x:f>'Historical Trades'!D6953</x:f>
      </x:c>
      <x:c r="E6953" s="23">
        <x:f>'Historical Trades'!E6953</x:f>
      </x:c>
      <x:c r="F6953" s="0">
        <x:f>'Historical Trades'!F6953</x:f>
      </x:c>
      <x:c r="G6953" s="0">
        <x:f>'Historical Trades'!G6953</x:f>
      </x:c>
      <x:c r="H6953" s="0">
        <x:f>'Historical Trades'!H6953</x:f>
      </x:c>
      <x:c r="I6953" s="0">
        <x:f>'Historical Trades'!I6953</x:f>
      </x:c>
      <x:c r="J6953" s="0">
        <x:f>'Historical Trades'!J6953</x:f>
      </x:c>
      <x:c r="K6953" s="0">
        <x:f>'Historical Trades'!K6953</x:f>
      </x:c>
      <x:c r="L6953" s="0">
        <x:f>'Historical Trades'!L6953</x:f>
      </x:c>
      <x:c r="M6953" s="0">
        <x:f>'Historical Trades'!M6953</x:f>
      </x:c>
      <x:c r="N6953" s="0">
        <x:f>CLEAN('Historical Trades'!O6953)</x:f>
      </x:c>
      <x:c r="P6953" s="14">
        <x:f>IF(G6953="sell",M6953,-M6953)</x:f>
      </x:c>
      <x:c r="Q6953" s="14">
        <x:f>VLOOKUP(N6953,'Currency Rates'!$A$3:$C$32,3,0)</x:f>
      </x:c>
      <x:c r="R6953" s="0">
        <x:f>IF(A6953="SPUS",0,IF(A6953="FWD",0,P6953/Q6953))</x:f>
      </x:c>
    </x:row>
    <x:row r="6954" spans="1:19" x14ac:dyDescent="0.3">
      <x:c r="A6954" s="0">
        <x:f>'Historical Trades'!A6954</x:f>
      </x:c>
      <x:c r="B6954" s="0">
        <x:f>'Historical Trades'!B6954</x:f>
      </x:c>
      <x:c r="C6954" s="23">
        <x:f>'Historical Trades'!C6954</x:f>
      </x:c>
      <x:c r="D6954" s="0">
        <x:f>'Historical Trades'!D6954</x:f>
      </x:c>
      <x:c r="E6954" s="23">
        <x:f>'Historical Trades'!E6954</x:f>
      </x:c>
      <x:c r="F6954" s="0">
        <x:f>'Historical Trades'!F6954</x:f>
      </x:c>
      <x:c r="G6954" s="0">
        <x:f>'Historical Trades'!G6954</x:f>
      </x:c>
      <x:c r="H6954" s="0">
        <x:f>'Historical Trades'!H6954</x:f>
      </x:c>
      <x:c r="I6954" s="0">
        <x:f>'Historical Trades'!I6954</x:f>
      </x:c>
      <x:c r="J6954" s="0">
        <x:f>'Historical Trades'!J6954</x:f>
      </x:c>
      <x:c r="K6954" s="0">
        <x:f>'Historical Trades'!K6954</x:f>
      </x:c>
      <x:c r="L6954" s="0">
        <x:f>'Historical Trades'!L6954</x:f>
      </x:c>
      <x:c r="M6954" s="0">
        <x:f>'Historical Trades'!M6954</x:f>
      </x:c>
      <x:c r="N6954" s="0">
        <x:f>CLEAN('Historical Trades'!O6954)</x:f>
      </x:c>
      <x:c r="P6954" s="14">
        <x:f>IF(G6954="sell",M6954,-M6954)</x:f>
      </x:c>
      <x:c r="Q6954" s="14">
        <x:f>VLOOKUP(N6954,'Currency Rates'!$A$3:$C$32,3,0)</x:f>
      </x:c>
      <x:c r="R6954" s="0">
        <x:f>IF(A6954="SPUS",0,IF(A6954="FWD",0,P6954/Q6954))</x:f>
      </x:c>
    </x:row>
    <x:row r="6955" spans="1:19" x14ac:dyDescent="0.3">
      <x:c r="A6955" s="0">
        <x:f>'Historical Trades'!A6955</x:f>
      </x:c>
      <x:c r="B6955" s="0">
        <x:f>'Historical Trades'!B6955</x:f>
      </x:c>
      <x:c r="C6955" s="23">
        <x:f>'Historical Trades'!C6955</x:f>
      </x:c>
      <x:c r="D6955" s="0">
        <x:f>'Historical Trades'!D6955</x:f>
      </x:c>
      <x:c r="E6955" s="23">
        <x:f>'Historical Trades'!E6955</x:f>
      </x:c>
      <x:c r="F6955" s="0">
        <x:f>'Historical Trades'!F6955</x:f>
      </x:c>
      <x:c r="G6955" s="0">
        <x:f>'Historical Trades'!G6955</x:f>
      </x:c>
      <x:c r="H6955" s="0">
        <x:f>'Historical Trades'!H6955</x:f>
      </x:c>
      <x:c r="I6955" s="0">
        <x:f>'Historical Trades'!I6955</x:f>
      </x:c>
      <x:c r="J6955" s="0">
        <x:f>'Historical Trades'!J6955</x:f>
      </x:c>
      <x:c r="K6955" s="0">
        <x:f>'Historical Trades'!K6955</x:f>
      </x:c>
      <x:c r="L6955" s="0">
        <x:f>'Historical Trades'!L6955</x:f>
      </x:c>
      <x:c r="M6955" s="0">
        <x:f>'Historical Trades'!M6955</x:f>
      </x:c>
      <x:c r="N6955" s="0">
        <x:f>CLEAN('Historical Trades'!O6955)</x:f>
      </x:c>
      <x:c r="P6955" s="14">
        <x:f>IF(G6955="sell",M6955,-M6955)</x:f>
      </x:c>
      <x:c r="Q6955" s="14">
        <x:f>VLOOKUP(N6955,'Currency Rates'!$A$3:$C$32,3,0)</x:f>
      </x:c>
      <x:c r="R6955" s="0">
        <x:f>IF(A6955="SPUS",0,IF(A6955="FWD",0,P6955/Q6955))</x:f>
      </x:c>
    </x:row>
    <x:row r="6956" spans="1:19" x14ac:dyDescent="0.3">
      <x:c r="A6956" s="0">
        <x:f>'Historical Trades'!A6956</x:f>
      </x:c>
      <x:c r="B6956" s="0">
        <x:f>'Historical Trades'!B6956</x:f>
      </x:c>
      <x:c r="C6956" s="23">
        <x:f>'Historical Trades'!C6956</x:f>
      </x:c>
      <x:c r="D6956" s="0">
        <x:f>'Historical Trades'!D6956</x:f>
      </x:c>
      <x:c r="E6956" s="23">
        <x:f>'Historical Trades'!E6956</x:f>
      </x:c>
      <x:c r="F6956" s="0">
        <x:f>'Historical Trades'!F6956</x:f>
      </x:c>
      <x:c r="G6956" s="0">
        <x:f>'Historical Trades'!G6956</x:f>
      </x:c>
      <x:c r="H6956" s="0">
        <x:f>'Historical Trades'!H6956</x:f>
      </x:c>
      <x:c r="I6956" s="0">
        <x:f>'Historical Trades'!I6956</x:f>
      </x:c>
      <x:c r="J6956" s="0">
        <x:f>'Historical Trades'!J6956</x:f>
      </x:c>
      <x:c r="K6956" s="0">
        <x:f>'Historical Trades'!K6956</x:f>
      </x:c>
      <x:c r="L6956" s="0">
        <x:f>'Historical Trades'!L6956</x:f>
      </x:c>
      <x:c r="M6956" s="0">
        <x:f>'Historical Trades'!M6956</x:f>
      </x:c>
      <x:c r="N6956" s="0">
        <x:f>CLEAN('Historical Trades'!O6956)</x:f>
      </x:c>
      <x:c r="P6956" s="14">
        <x:f>IF(G6956="sell",M6956,-M6956)</x:f>
      </x:c>
      <x:c r="Q6956" s="14">
        <x:f>VLOOKUP(N6956,'Currency Rates'!$A$3:$C$32,3,0)</x:f>
      </x:c>
      <x:c r="R6956" s="0">
        <x:f>IF(A6956="SPUS",0,IF(A6956="FWD",0,P6956/Q6956))</x:f>
      </x:c>
    </x:row>
    <x:row r="6957" spans="1:19" x14ac:dyDescent="0.3">
      <x:c r="A6957" s="0">
        <x:f>'Historical Trades'!A6957</x:f>
      </x:c>
      <x:c r="B6957" s="0">
        <x:f>'Historical Trades'!B6957</x:f>
      </x:c>
      <x:c r="C6957" s="23">
        <x:f>'Historical Trades'!C6957</x:f>
      </x:c>
      <x:c r="D6957" s="0">
        <x:f>'Historical Trades'!D6957</x:f>
      </x:c>
      <x:c r="E6957" s="23">
        <x:f>'Historical Trades'!E6957</x:f>
      </x:c>
      <x:c r="F6957" s="0">
        <x:f>'Historical Trades'!F6957</x:f>
      </x:c>
      <x:c r="G6957" s="0">
        <x:f>'Historical Trades'!G6957</x:f>
      </x:c>
      <x:c r="H6957" s="0">
        <x:f>'Historical Trades'!H6957</x:f>
      </x:c>
      <x:c r="I6957" s="0">
        <x:f>'Historical Trades'!I6957</x:f>
      </x:c>
      <x:c r="J6957" s="0">
        <x:f>'Historical Trades'!J6957</x:f>
      </x:c>
      <x:c r="K6957" s="0">
        <x:f>'Historical Trades'!K6957</x:f>
      </x:c>
      <x:c r="L6957" s="0">
        <x:f>'Historical Trades'!L6957</x:f>
      </x:c>
      <x:c r="M6957" s="0">
        <x:f>'Historical Trades'!M6957</x:f>
      </x:c>
      <x:c r="N6957" s="0">
        <x:f>CLEAN('Historical Trades'!O6957)</x:f>
      </x:c>
      <x:c r="P6957" s="14">
        <x:f>IF(G6957="sell",M6957,-M6957)</x:f>
      </x:c>
      <x:c r="Q6957" s="14">
        <x:f>VLOOKUP(N6957,'Currency Rates'!$A$3:$C$32,3,0)</x:f>
      </x:c>
      <x:c r="R6957" s="0">
        <x:f>IF(A6957="SPUS",0,IF(A6957="FWD",0,P6957/Q6957))</x:f>
      </x:c>
    </x:row>
    <x:row r="6958" spans="1:19" x14ac:dyDescent="0.3">
      <x:c r="A6958" s="0">
        <x:f>'Historical Trades'!A6958</x:f>
      </x:c>
      <x:c r="B6958" s="0">
        <x:f>'Historical Trades'!B6958</x:f>
      </x:c>
      <x:c r="C6958" s="23">
        <x:f>'Historical Trades'!C6958</x:f>
      </x:c>
      <x:c r="D6958" s="0">
        <x:f>'Historical Trades'!D6958</x:f>
      </x:c>
      <x:c r="E6958" s="23">
        <x:f>'Historical Trades'!E6958</x:f>
      </x:c>
      <x:c r="F6958" s="0">
        <x:f>'Historical Trades'!F6958</x:f>
      </x:c>
      <x:c r="G6958" s="0">
        <x:f>'Historical Trades'!G6958</x:f>
      </x:c>
      <x:c r="H6958" s="0">
        <x:f>'Historical Trades'!H6958</x:f>
      </x:c>
      <x:c r="I6958" s="0">
        <x:f>'Historical Trades'!I6958</x:f>
      </x:c>
      <x:c r="J6958" s="0">
        <x:f>'Historical Trades'!J6958</x:f>
      </x:c>
      <x:c r="K6958" s="0">
        <x:f>'Historical Trades'!K6958</x:f>
      </x:c>
      <x:c r="L6958" s="0">
        <x:f>'Historical Trades'!L6958</x:f>
      </x:c>
      <x:c r="M6958" s="0">
        <x:f>'Historical Trades'!M6958</x:f>
      </x:c>
      <x:c r="N6958" s="0">
        <x:f>CLEAN('Historical Trades'!O6958)</x:f>
      </x:c>
      <x:c r="P6958" s="14">
        <x:f>IF(G6958="sell",M6958,-M6958)</x:f>
      </x:c>
      <x:c r="Q6958" s="14">
        <x:f>VLOOKUP(N6958,'Currency Rates'!$A$3:$C$32,3,0)</x:f>
      </x:c>
      <x:c r="R6958" s="0">
        <x:f>IF(A6958="SPUS",0,IF(A6958="FWD",0,P6958/Q6958))</x:f>
      </x:c>
    </x:row>
    <x:row r="6959" spans="1:19" x14ac:dyDescent="0.3">
      <x:c r="A6959" s="0">
        <x:f>'Historical Trades'!A6959</x:f>
      </x:c>
      <x:c r="B6959" s="0">
        <x:f>'Historical Trades'!B6959</x:f>
      </x:c>
      <x:c r="C6959" s="23">
        <x:f>'Historical Trades'!C6959</x:f>
      </x:c>
      <x:c r="D6959" s="0">
        <x:f>'Historical Trades'!D6959</x:f>
      </x:c>
      <x:c r="E6959" s="23">
        <x:f>'Historical Trades'!E6959</x:f>
      </x:c>
      <x:c r="F6959" s="0">
        <x:f>'Historical Trades'!F6959</x:f>
      </x:c>
      <x:c r="G6959" s="0">
        <x:f>'Historical Trades'!G6959</x:f>
      </x:c>
      <x:c r="H6959" s="0">
        <x:f>'Historical Trades'!H6959</x:f>
      </x:c>
      <x:c r="I6959" s="0">
        <x:f>'Historical Trades'!I6959</x:f>
      </x:c>
      <x:c r="J6959" s="0">
        <x:f>'Historical Trades'!J6959</x:f>
      </x:c>
      <x:c r="K6959" s="0">
        <x:f>'Historical Trades'!K6959</x:f>
      </x:c>
      <x:c r="L6959" s="0">
        <x:f>'Historical Trades'!L6959</x:f>
      </x:c>
      <x:c r="M6959" s="0">
        <x:f>'Historical Trades'!M6959</x:f>
      </x:c>
      <x:c r="N6959" s="0">
        <x:f>CLEAN('Historical Trades'!O6959)</x:f>
      </x:c>
      <x:c r="P6959" s="14">
        <x:f>IF(G6959="sell",M6959,-M6959)</x:f>
      </x:c>
      <x:c r="Q6959" s="14">
        <x:f>VLOOKUP(N6959,'Currency Rates'!$A$3:$C$32,3,0)</x:f>
      </x:c>
      <x:c r="R6959" s="0">
        <x:f>IF(A6959="SPUS",0,IF(A6959="FWD",0,P6959/Q6959))</x:f>
      </x:c>
    </x:row>
    <x:row r="6960" spans="1:19" x14ac:dyDescent="0.3">
      <x:c r="A6960" s="0">
        <x:f>'Historical Trades'!A6960</x:f>
      </x:c>
      <x:c r="B6960" s="0">
        <x:f>'Historical Trades'!B6960</x:f>
      </x:c>
      <x:c r="C6960" s="23">
        <x:f>'Historical Trades'!C6960</x:f>
      </x:c>
      <x:c r="D6960" s="0">
        <x:f>'Historical Trades'!D6960</x:f>
      </x:c>
      <x:c r="E6960" s="23">
        <x:f>'Historical Trades'!E6960</x:f>
      </x:c>
      <x:c r="F6960" s="0">
        <x:f>'Historical Trades'!F6960</x:f>
      </x:c>
      <x:c r="G6960" s="0">
        <x:f>'Historical Trades'!G6960</x:f>
      </x:c>
      <x:c r="H6960" s="0">
        <x:f>'Historical Trades'!H6960</x:f>
      </x:c>
      <x:c r="I6960" s="0">
        <x:f>'Historical Trades'!I6960</x:f>
      </x:c>
      <x:c r="J6960" s="0">
        <x:f>'Historical Trades'!J6960</x:f>
      </x:c>
      <x:c r="K6960" s="0">
        <x:f>'Historical Trades'!K6960</x:f>
      </x:c>
      <x:c r="L6960" s="0">
        <x:f>'Historical Trades'!L6960</x:f>
      </x:c>
      <x:c r="M6960" s="0">
        <x:f>'Historical Trades'!M6960</x:f>
      </x:c>
      <x:c r="N6960" s="0">
        <x:f>CLEAN('Historical Trades'!O6960)</x:f>
      </x:c>
      <x:c r="P6960" s="14">
        <x:f>IF(G6960="sell",M6960,-M6960)</x:f>
      </x:c>
      <x:c r="Q6960" s="14">
        <x:f>VLOOKUP(N6960,'Currency Rates'!$A$3:$C$32,3,0)</x:f>
      </x:c>
      <x:c r="R6960" s="0">
        <x:f>IF(A6960="SPUS",0,IF(A6960="FWD",0,P6960/Q6960))</x:f>
      </x:c>
    </x:row>
    <x:row r="6961" spans="1:19" x14ac:dyDescent="0.3">
      <x:c r="A6961" s="0">
        <x:f>'Historical Trades'!A6961</x:f>
      </x:c>
      <x:c r="B6961" s="0">
        <x:f>'Historical Trades'!B6961</x:f>
      </x:c>
      <x:c r="C6961" s="23">
        <x:f>'Historical Trades'!C6961</x:f>
      </x:c>
      <x:c r="D6961" s="0">
        <x:f>'Historical Trades'!D6961</x:f>
      </x:c>
      <x:c r="E6961" s="23">
        <x:f>'Historical Trades'!E6961</x:f>
      </x:c>
      <x:c r="F6961" s="0">
        <x:f>'Historical Trades'!F6961</x:f>
      </x:c>
      <x:c r="G6961" s="0">
        <x:f>'Historical Trades'!G6961</x:f>
      </x:c>
      <x:c r="H6961" s="0">
        <x:f>'Historical Trades'!H6961</x:f>
      </x:c>
      <x:c r="I6961" s="0">
        <x:f>'Historical Trades'!I6961</x:f>
      </x:c>
      <x:c r="J6961" s="0">
        <x:f>'Historical Trades'!J6961</x:f>
      </x:c>
      <x:c r="K6961" s="0">
        <x:f>'Historical Trades'!K6961</x:f>
      </x:c>
      <x:c r="L6961" s="0">
        <x:f>'Historical Trades'!L6961</x:f>
      </x:c>
      <x:c r="M6961" s="0">
        <x:f>'Historical Trades'!M6961</x:f>
      </x:c>
      <x:c r="N6961" s="0">
        <x:f>CLEAN('Historical Trades'!O6961)</x:f>
      </x:c>
      <x:c r="P6961" s="14">
        <x:f>IF(G6961="sell",M6961,-M6961)</x:f>
      </x:c>
      <x:c r="Q6961" s="14">
        <x:f>VLOOKUP(N6961,'Currency Rates'!$A$3:$C$32,3,0)</x:f>
      </x:c>
      <x:c r="R6961" s="0">
        <x:f>IF(A6961="SPUS",0,IF(A6961="FWD",0,P6961/Q6961))</x:f>
      </x:c>
    </x:row>
    <x:row r="6962" spans="1:19" x14ac:dyDescent="0.3">
      <x:c r="A6962" s="0">
        <x:f>'Historical Trades'!A6962</x:f>
      </x:c>
      <x:c r="B6962" s="0">
        <x:f>'Historical Trades'!B6962</x:f>
      </x:c>
      <x:c r="C6962" s="23">
        <x:f>'Historical Trades'!C6962</x:f>
      </x:c>
      <x:c r="D6962" s="0">
        <x:f>'Historical Trades'!D6962</x:f>
      </x:c>
      <x:c r="E6962" s="23">
        <x:f>'Historical Trades'!E6962</x:f>
      </x:c>
      <x:c r="F6962" s="0">
        <x:f>'Historical Trades'!F6962</x:f>
      </x:c>
      <x:c r="G6962" s="0">
        <x:f>'Historical Trades'!G6962</x:f>
      </x:c>
      <x:c r="H6962" s="0">
        <x:f>'Historical Trades'!H6962</x:f>
      </x:c>
      <x:c r="I6962" s="0">
        <x:f>'Historical Trades'!I6962</x:f>
      </x:c>
      <x:c r="J6962" s="0">
        <x:f>'Historical Trades'!J6962</x:f>
      </x:c>
      <x:c r="K6962" s="0">
        <x:f>'Historical Trades'!K6962</x:f>
      </x:c>
      <x:c r="L6962" s="0">
        <x:f>'Historical Trades'!L6962</x:f>
      </x:c>
      <x:c r="M6962" s="0">
        <x:f>'Historical Trades'!M6962</x:f>
      </x:c>
      <x:c r="N6962" s="0">
        <x:f>CLEAN('Historical Trades'!O6962)</x:f>
      </x:c>
      <x:c r="P6962" s="14">
        <x:f>IF(G6962="sell",M6962,-M6962)</x:f>
      </x:c>
      <x:c r="Q6962" s="14">
        <x:f>VLOOKUP(N6962,'Currency Rates'!$A$3:$C$32,3,0)</x:f>
      </x:c>
      <x:c r="R6962" s="0">
        <x:f>IF(A6962="SPUS",0,IF(A6962="FWD",0,P6962/Q6962))</x:f>
      </x:c>
    </x:row>
    <x:row r="6963" spans="1:19" x14ac:dyDescent="0.3">
      <x:c r="A6963" s="0">
        <x:f>'Historical Trades'!A6963</x:f>
      </x:c>
      <x:c r="B6963" s="0">
        <x:f>'Historical Trades'!B6963</x:f>
      </x:c>
      <x:c r="C6963" s="23">
        <x:f>'Historical Trades'!C6963</x:f>
      </x:c>
      <x:c r="D6963" s="0">
        <x:f>'Historical Trades'!D6963</x:f>
      </x:c>
      <x:c r="E6963" s="23">
        <x:f>'Historical Trades'!E6963</x:f>
      </x:c>
      <x:c r="F6963" s="0">
        <x:f>'Historical Trades'!F6963</x:f>
      </x:c>
      <x:c r="G6963" s="0">
        <x:f>'Historical Trades'!G6963</x:f>
      </x:c>
      <x:c r="H6963" s="0">
        <x:f>'Historical Trades'!H6963</x:f>
      </x:c>
      <x:c r="I6963" s="0">
        <x:f>'Historical Trades'!I6963</x:f>
      </x:c>
      <x:c r="J6963" s="0">
        <x:f>'Historical Trades'!J6963</x:f>
      </x:c>
      <x:c r="K6963" s="0">
        <x:f>'Historical Trades'!K6963</x:f>
      </x:c>
      <x:c r="L6963" s="0">
        <x:f>'Historical Trades'!L6963</x:f>
      </x:c>
      <x:c r="M6963" s="0">
        <x:f>'Historical Trades'!M6963</x:f>
      </x:c>
      <x:c r="N6963" s="0">
        <x:f>CLEAN('Historical Trades'!O6963)</x:f>
      </x:c>
      <x:c r="P6963" s="14">
        <x:f>IF(G6963="sell",M6963,-M6963)</x:f>
      </x:c>
      <x:c r="Q6963" s="14">
        <x:f>VLOOKUP(N6963,'Currency Rates'!$A$3:$C$32,3,0)</x:f>
      </x:c>
      <x:c r="R6963" s="0">
        <x:f>IF(A6963="SPUS",0,IF(A6963="FWD",0,P6963/Q6963))</x:f>
      </x:c>
    </x:row>
    <x:row r="6964" spans="1:19" x14ac:dyDescent="0.3">
      <x:c r="A6964" s="0">
        <x:f>'Historical Trades'!A6964</x:f>
      </x:c>
      <x:c r="B6964" s="0">
        <x:f>'Historical Trades'!B6964</x:f>
      </x:c>
      <x:c r="C6964" s="23">
        <x:f>'Historical Trades'!C6964</x:f>
      </x:c>
      <x:c r="D6964" s="0">
        <x:f>'Historical Trades'!D6964</x:f>
      </x:c>
      <x:c r="E6964" s="23">
        <x:f>'Historical Trades'!E6964</x:f>
      </x:c>
      <x:c r="F6964" s="0">
        <x:f>'Historical Trades'!F6964</x:f>
      </x:c>
      <x:c r="G6964" s="0">
        <x:f>'Historical Trades'!G6964</x:f>
      </x:c>
      <x:c r="H6964" s="0">
        <x:f>'Historical Trades'!H6964</x:f>
      </x:c>
      <x:c r="I6964" s="0">
        <x:f>'Historical Trades'!I6964</x:f>
      </x:c>
      <x:c r="J6964" s="0">
        <x:f>'Historical Trades'!J6964</x:f>
      </x:c>
      <x:c r="K6964" s="0">
        <x:f>'Historical Trades'!K6964</x:f>
      </x:c>
      <x:c r="L6964" s="0">
        <x:f>'Historical Trades'!L6964</x:f>
      </x:c>
      <x:c r="M6964" s="0">
        <x:f>'Historical Trades'!M6964</x:f>
      </x:c>
      <x:c r="N6964" s="0">
        <x:f>CLEAN('Historical Trades'!O6964)</x:f>
      </x:c>
      <x:c r="P6964" s="14">
        <x:f>IF(G6964="sell",M6964,-M6964)</x:f>
      </x:c>
      <x:c r="Q6964" s="14">
        <x:f>VLOOKUP(N6964,'Currency Rates'!$A$3:$C$32,3,0)</x:f>
      </x:c>
      <x:c r="R6964" s="0">
        <x:f>IF(A6964="SPUS",0,IF(A6964="FWD",0,P6964/Q6964))</x:f>
      </x:c>
    </x:row>
    <x:row r="6965" spans="1:19" x14ac:dyDescent="0.3">
      <x:c r="A6965" s="0">
        <x:f>'Historical Trades'!A6965</x:f>
      </x:c>
      <x:c r="B6965" s="0">
        <x:f>'Historical Trades'!B6965</x:f>
      </x:c>
      <x:c r="C6965" s="23">
        <x:f>'Historical Trades'!C6965</x:f>
      </x:c>
      <x:c r="D6965" s="0">
        <x:f>'Historical Trades'!D6965</x:f>
      </x:c>
      <x:c r="E6965" s="23">
        <x:f>'Historical Trades'!E6965</x:f>
      </x:c>
      <x:c r="F6965" s="0">
        <x:f>'Historical Trades'!F6965</x:f>
      </x:c>
      <x:c r="G6965" s="0">
        <x:f>'Historical Trades'!G6965</x:f>
      </x:c>
      <x:c r="H6965" s="0">
        <x:f>'Historical Trades'!H6965</x:f>
      </x:c>
      <x:c r="I6965" s="0">
        <x:f>'Historical Trades'!I6965</x:f>
      </x:c>
      <x:c r="J6965" s="0">
        <x:f>'Historical Trades'!J6965</x:f>
      </x:c>
      <x:c r="K6965" s="0">
        <x:f>'Historical Trades'!K6965</x:f>
      </x:c>
      <x:c r="L6965" s="0">
        <x:f>'Historical Trades'!L6965</x:f>
      </x:c>
      <x:c r="M6965" s="0">
        <x:f>'Historical Trades'!M6965</x:f>
      </x:c>
      <x:c r="N6965" s="0">
        <x:f>CLEAN('Historical Trades'!O6965)</x:f>
      </x:c>
      <x:c r="P6965" s="14">
        <x:f>IF(G6965="sell",M6965,-M6965)</x:f>
      </x:c>
      <x:c r="Q6965" s="14">
        <x:f>VLOOKUP(N6965,'Currency Rates'!$A$3:$C$32,3,0)</x:f>
      </x:c>
      <x:c r="R6965" s="0">
        <x:f>IF(A6965="SPUS",0,IF(A6965="FWD",0,P6965/Q6965))</x:f>
      </x:c>
    </x:row>
    <x:row r="6966" spans="1:19" x14ac:dyDescent="0.3">
      <x:c r="A6966" s="0">
        <x:f>'Historical Trades'!A6966</x:f>
      </x:c>
      <x:c r="B6966" s="0">
        <x:f>'Historical Trades'!B6966</x:f>
      </x:c>
      <x:c r="C6966" s="23">
        <x:f>'Historical Trades'!C6966</x:f>
      </x:c>
      <x:c r="D6966" s="0">
        <x:f>'Historical Trades'!D6966</x:f>
      </x:c>
      <x:c r="E6966" s="23">
        <x:f>'Historical Trades'!E6966</x:f>
      </x:c>
      <x:c r="F6966" s="0">
        <x:f>'Historical Trades'!F6966</x:f>
      </x:c>
      <x:c r="G6966" s="0">
        <x:f>'Historical Trades'!G6966</x:f>
      </x:c>
      <x:c r="H6966" s="0">
        <x:f>'Historical Trades'!H6966</x:f>
      </x:c>
      <x:c r="I6966" s="0">
        <x:f>'Historical Trades'!I6966</x:f>
      </x:c>
      <x:c r="J6966" s="0">
        <x:f>'Historical Trades'!J6966</x:f>
      </x:c>
      <x:c r="K6966" s="0">
        <x:f>'Historical Trades'!K6966</x:f>
      </x:c>
      <x:c r="L6966" s="0">
        <x:f>'Historical Trades'!L6966</x:f>
      </x:c>
      <x:c r="M6966" s="0">
        <x:f>'Historical Trades'!M6966</x:f>
      </x:c>
      <x:c r="N6966" s="0">
        <x:f>CLEAN('Historical Trades'!O6966)</x:f>
      </x:c>
      <x:c r="P6966" s="14">
        <x:f>IF(G6966="sell",M6966,-M6966)</x:f>
      </x:c>
      <x:c r="Q6966" s="14">
        <x:f>VLOOKUP(N6966,'Currency Rates'!$A$3:$C$32,3,0)</x:f>
      </x:c>
      <x:c r="R6966" s="0">
        <x:f>IF(A6966="SPUS",0,IF(A6966="FWD",0,P6966/Q6966))</x:f>
      </x:c>
    </x:row>
    <x:row r="6967" spans="1:19" x14ac:dyDescent="0.3">
      <x:c r="A6967" s="0">
        <x:f>'Historical Trades'!A6967</x:f>
      </x:c>
      <x:c r="B6967" s="0">
        <x:f>'Historical Trades'!B6967</x:f>
      </x:c>
      <x:c r="C6967" s="23">
        <x:f>'Historical Trades'!C6967</x:f>
      </x:c>
      <x:c r="D6967" s="0">
        <x:f>'Historical Trades'!D6967</x:f>
      </x:c>
      <x:c r="E6967" s="23">
        <x:f>'Historical Trades'!E6967</x:f>
      </x:c>
      <x:c r="F6967" s="0">
        <x:f>'Historical Trades'!F6967</x:f>
      </x:c>
      <x:c r="G6967" s="0">
        <x:f>'Historical Trades'!G6967</x:f>
      </x:c>
      <x:c r="H6967" s="0">
        <x:f>'Historical Trades'!H6967</x:f>
      </x:c>
      <x:c r="I6967" s="0">
        <x:f>'Historical Trades'!I6967</x:f>
      </x:c>
      <x:c r="J6967" s="0">
        <x:f>'Historical Trades'!J6967</x:f>
      </x:c>
      <x:c r="K6967" s="0">
        <x:f>'Historical Trades'!K6967</x:f>
      </x:c>
      <x:c r="L6967" s="0">
        <x:f>'Historical Trades'!L6967</x:f>
      </x:c>
      <x:c r="M6967" s="0">
        <x:f>'Historical Trades'!M6967</x:f>
      </x:c>
      <x:c r="N6967" s="0">
        <x:f>CLEAN('Historical Trades'!O6967)</x:f>
      </x:c>
      <x:c r="P6967" s="14">
        <x:f>IF(G6967="sell",M6967,-M6967)</x:f>
      </x:c>
      <x:c r="Q6967" s="14">
        <x:f>VLOOKUP(N6967,'Currency Rates'!$A$3:$C$32,3,0)</x:f>
      </x:c>
      <x:c r="R6967" s="0">
        <x:f>IF(A6967="SPUS",0,IF(A6967="FWD",0,P6967/Q6967))</x:f>
      </x:c>
    </x:row>
    <x:row r="6968" spans="1:19" x14ac:dyDescent="0.3">
      <x:c r="A6968" s="0">
        <x:f>'Historical Trades'!A6968</x:f>
      </x:c>
      <x:c r="B6968" s="0">
        <x:f>'Historical Trades'!B6968</x:f>
      </x:c>
      <x:c r="C6968" s="23">
        <x:f>'Historical Trades'!C6968</x:f>
      </x:c>
      <x:c r="D6968" s="0">
        <x:f>'Historical Trades'!D6968</x:f>
      </x:c>
      <x:c r="E6968" s="23">
        <x:f>'Historical Trades'!E6968</x:f>
      </x:c>
      <x:c r="F6968" s="0">
        <x:f>'Historical Trades'!F6968</x:f>
      </x:c>
      <x:c r="G6968" s="0">
        <x:f>'Historical Trades'!G6968</x:f>
      </x:c>
      <x:c r="H6968" s="0">
        <x:f>'Historical Trades'!H6968</x:f>
      </x:c>
      <x:c r="I6968" s="0">
        <x:f>'Historical Trades'!I6968</x:f>
      </x:c>
      <x:c r="J6968" s="0">
        <x:f>'Historical Trades'!J6968</x:f>
      </x:c>
      <x:c r="K6968" s="0">
        <x:f>'Historical Trades'!K6968</x:f>
      </x:c>
      <x:c r="L6968" s="0">
        <x:f>'Historical Trades'!L6968</x:f>
      </x:c>
      <x:c r="M6968" s="0">
        <x:f>'Historical Trades'!M6968</x:f>
      </x:c>
      <x:c r="N6968" s="0">
        <x:f>CLEAN('Historical Trades'!O6968)</x:f>
      </x:c>
      <x:c r="P6968" s="14">
        <x:f>IF(G6968="sell",M6968,-M6968)</x:f>
      </x:c>
      <x:c r="Q6968" s="14">
        <x:f>VLOOKUP(N6968,'Currency Rates'!$A$3:$C$32,3,0)</x:f>
      </x:c>
      <x:c r="R6968" s="0">
        <x:f>IF(A6968="SPUS",0,IF(A6968="FWD",0,P6968/Q6968))</x:f>
      </x:c>
    </x:row>
    <x:row r="6969" spans="1:19" x14ac:dyDescent="0.3">
      <x:c r="A6969" s="0">
        <x:f>'Historical Trades'!A6969</x:f>
      </x:c>
      <x:c r="B6969" s="0">
        <x:f>'Historical Trades'!B6969</x:f>
      </x:c>
      <x:c r="C6969" s="23">
        <x:f>'Historical Trades'!C6969</x:f>
      </x:c>
      <x:c r="D6969" s="0">
        <x:f>'Historical Trades'!D6969</x:f>
      </x:c>
      <x:c r="E6969" s="23">
        <x:f>'Historical Trades'!E6969</x:f>
      </x:c>
      <x:c r="F6969" s="0">
        <x:f>'Historical Trades'!F6969</x:f>
      </x:c>
      <x:c r="G6969" s="0">
        <x:f>'Historical Trades'!G6969</x:f>
      </x:c>
      <x:c r="H6969" s="0">
        <x:f>'Historical Trades'!H6969</x:f>
      </x:c>
      <x:c r="I6969" s="0">
        <x:f>'Historical Trades'!I6969</x:f>
      </x:c>
      <x:c r="J6969" s="0">
        <x:f>'Historical Trades'!J6969</x:f>
      </x:c>
      <x:c r="K6969" s="0">
        <x:f>'Historical Trades'!K6969</x:f>
      </x:c>
      <x:c r="L6969" s="0">
        <x:f>'Historical Trades'!L6969</x:f>
      </x:c>
      <x:c r="M6969" s="0">
        <x:f>'Historical Trades'!M6969</x:f>
      </x:c>
      <x:c r="N6969" s="0">
        <x:f>CLEAN('Historical Trades'!O6969)</x:f>
      </x:c>
      <x:c r="P6969" s="14">
        <x:f>IF(G6969="sell",M6969,-M6969)</x:f>
      </x:c>
      <x:c r="Q6969" s="14">
        <x:f>VLOOKUP(N6969,'Currency Rates'!$A$3:$C$32,3,0)</x:f>
      </x:c>
      <x:c r="R6969" s="0">
        <x:f>IF(A6969="SPUS",0,IF(A6969="FWD",0,P6969/Q6969))</x:f>
      </x:c>
    </x:row>
    <x:row r="6970" spans="1:19" x14ac:dyDescent="0.3">
      <x:c r="A6970" s="0">
        <x:f>'Historical Trades'!A6970</x:f>
      </x:c>
      <x:c r="B6970" s="0">
        <x:f>'Historical Trades'!B6970</x:f>
      </x:c>
      <x:c r="C6970" s="23">
        <x:f>'Historical Trades'!C6970</x:f>
      </x:c>
      <x:c r="D6970" s="0">
        <x:f>'Historical Trades'!D6970</x:f>
      </x:c>
      <x:c r="E6970" s="23">
        <x:f>'Historical Trades'!E6970</x:f>
      </x:c>
      <x:c r="F6970" s="0">
        <x:f>'Historical Trades'!F6970</x:f>
      </x:c>
      <x:c r="G6970" s="0">
        <x:f>'Historical Trades'!G6970</x:f>
      </x:c>
      <x:c r="H6970" s="0">
        <x:f>'Historical Trades'!H6970</x:f>
      </x:c>
      <x:c r="I6970" s="0">
        <x:f>'Historical Trades'!I6970</x:f>
      </x:c>
      <x:c r="J6970" s="0">
        <x:f>'Historical Trades'!J6970</x:f>
      </x:c>
      <x:c r="K6970" s="0">
        <x:f>'Historical Trades'!K6970</x:f>
      </x:c>
      <x:c r="L6970" s="0">
        <x:f>'Historical Trades'!L6970</x:f>
      </x:c>
      <x:c r="M6970" s="0">
        <x:f>'Historical Trades'!M6970</x:f>
      </x:c>
      <x:c r="N6970" s="0">
        <x:f>CLEAN('Historical Trades'!O6970)</x:f>
      </x:c>
      <x:c r="P6970" s="14">
        <x:f>IF(G6970="sell",M6970,-M6970)</x:f>
      </x:c>
      <x:c r="Q6970" s="14">
        <x:f>VLOOKUP(N6970,'Currency Rates'!$A$3:$C$32,3,0)</x:f>
      </x:c>
      <x:c r="R6970" s="0">
        <x:f>IF(A6970="SPUS",0,IF(A6970="FWD",0,P6970/Q6970))</x:f>
      </x:c>
    </x:row>
    <x:row r="6971" spans="1:19" x14ac:dyDescent="0.3">
      <x:c r="A6971" s="0">
        <x:f>'Historical Trades'!A6971</x:f>
      </x:c>
      <x:c r="B6971" s="0">
        <x:f>'Historical Trades'!B6971</x:f>
      </x:c>
      <x:c r="C6971" s="23">
        <x:f>'Historical Trades'!C6971</x:f>
      </x:c>
      <x:c r="D6971" s="0">
        <x:f>'Historical Trades'!D6971</x:f>
      </x:c>
      <x:c r="E6971" s="23">
        <x:f>'Historical Trades'!E6971</x:f>
      </x:c>
      <x:c r="F6971" s="0">
        <x:f>'Historical Trades'!F6971</x:f>
      </x:c>
      <x:c r="G6971" s="0">
        <x:f>'Historical Trades'!G6971</x:f>
      </x:c>
      <x:c r="H6971" s="0">
        <x:f>'Historical Trades'!H6971</x:f>
      </x:c>
      <x:c r="I6971" s="0">
        <x:f>'Historical Trades'!I6971</x:f>
      </x:c>
      <x:c r="J6971" s="0">
        <x:f>'Historical Trades'!J6971</x:f>
      </x:c>
      <x:c r="K6971" s="0">
        <x:f>'Historical Trades'!K6971</x:f>
      </x:c>
      <x:c r="L6971" s="0">
        <x:f>'Historical Trades'!L6971</x:f>
      </x:c>
      <x:c r="M6971" s="0">
        <x:f>'Historical Trades'!M6971</x:f>
      </x:c>
      <x:c r="N6971" s="0">
        <x:f>CLEAN('Historical Trades'!O6971)</x:f>
      </x:c>
      <x:c r="P6971" s="14">
        <x:f>IF(G6971="sell",M6971,-M6971)</x:f>
      </x:c>
      <x:c r="Q6971" s="14">
        <x:f>VLOOKUP(N6971,'Currency Rates'!$A$3:$C$32,3,0)</x:f>
      </x:c>
      <x:c r="R6971" s="0">
        <x:f>IF(A6971="SPUS",0,IF(A6971="FWD",0,P6971/Q6971))</x:f>
      </x:c>
    </x:row>
    <x:row r="6972" spans="1:19" x14ac:dyDescent="0.3">
      <x:c r="A6972" s="0">
        <x:f>'Historical Trades'!A6972</x:f>
      </x:c>
      <x:c r="B6972" s="0">
        <x:f>'Historical Trades'!B6972</x:f>
      </x:c>
      <x:c r="C6972" s="23">
        <x:f>'Historical Trades'!C6972</x:f>
      </x:c>
      <x:c r="D6972" s="0">
        <x:f>'Historical Trades'!D6972</x:f>
      </x:c>
      <x:c r="E6972" s="23">
        <x:f>'Historical Trades'!E6972</x:f>
      </x:c>
      <x:c r="F6972" s="0">
        <x:f>'Historical Trades'!F6972</x:f>
      </x:c>
      <x:c r="G6972" s="0">
        <x:f>'Historical Trades'!G6972</x:f>
      </x:c>
      <x:c r="H6972" s="0">
        <x:f>'Historical Trades'!H6972</x:f>
      </x:c>
      <x:c r="I6972" s="0">
        <x:f>'Historical Trades'!I6972</x:f>
      </x:c>
      <x:c r="J6972" s="0">
        <x:f>'Historical Trades'!J6972</x:f>
      </x:c>
      <x:c r="K6972" s="0">
        <x:f>'Historical Trades'!K6972</x:f>
      </x:c>
      <x:c r="L6972" s="0">
        <x:f>'Historical Trades'!L6972</x:f>
      </x:c>
      <x:c r="M6972" s="0">
        <x:f>'Historical Trades'!M6972</x:f>
      </x:c>
      <x:c r="N6972" s="0">
        <x:f>CLEAN('Historical Trades'!O6972)</x:f>
      </x:c>
      <x:c r="P6972" s="14">
        <x:f>IF(G6972="sell",M6972,-M6972)</x:f>
      </x:c>
      <x:c r="Q6972" s="14">
        <x:f>VLOOKUP(N6972,'Currency Rates'!$A$3:$C$32,3,0)</x:f>
      </x:c>
      <x:c r="R6972" s="0">
        <x:f>IF(A6972="SPUS",0,IF(A6972="FWD",0,P6972/Q6972))</x:f>
      </x:c>
    </x:row>
    <x:row r="6973" spans="1:19" x14ac:dyDescent="0.3">
      <x:c r="A6973" s="0">
        <x:f>'Historical Trades'!A6973</x:f>
      </x:c>
      <x:c r="B6973" s="0">
        <x:f>'Historical Trades'!B6973</x:f>
      </x:c>
      <x:c r="C6973" s="23">
        <x:f>'Historical Trades'!C6973</x:f>
      </x:c>
      <x:c r="D6973" s="0">
        <x:f>'Historical Trades'!D6973</x:f>
      </x:c>
      <x:c r="E6973" s="23">
        <x:f>'Historical Trades'!E6973</x:f>
      </x:c>
      <x:c r="F6973" s="0">
        <x:f>'Historical Trades'!F6973</x:f>
      </x:c>
      <x:c r="G6973" s="0">
        <x:f>'Historical Trades'!G6973</x:f>
      </x:c>
      <x:c r="H6973" s="0">
        <x:f>'Historical Trades'!H6973</x:f>
      </x:c>
      <x:c r="I6973" s="0">
        <x:f>'Historical Trades'!I6973</x:f>
      </x:c>
      <x:c r="J6973" s="0">
        <x:f>'Historical Trades'!J6973</x:f>
      </x:c>
      <x:c r="K6973" s="0">
        <x:f>'Historical Trades'!K6973</x:f>
      </x:c>
      <x:c r="L6973" s="0">
        <x:f>'Historical Trades'!L6973</x:f>
      </x:c>
      <x:c r="M6973" s="0">
        <x:f>'Historical Trades'!M6973</x:f>
      </x:c>
      <x:c r="N6973" s="0">
        <x:f>CLEAN('Historical Trades'!O6973)</x:f>
      </x:c>
      <x:c r="P6973" s="14">
        <x:f>IF(G6973="sell",M6973,-M6973)</x:f>
      </x:c>
      <x:c r="Q6973" s="14">
        <x:f>VLOOKUP(N6973,'Currency Rates'!$A$3:$C$32,3,0)</x:f>
      </x:c>
      <x:c r="R6973" s="0">
        <x:f>IF(A6973="SPUS",0,IF(A6973="FWD",0,P6973/Q6973))</x:f>
      </x:c>
    </x:row>
    <x:row r="6974" spans="1:19" x14ac:dyDescent="0.3">
      <x:c r="A6974" s="0">
        <x:f>'Historical Trades'!A6974</x:f>
      </x:c>
      <x:c r="B6974" s="0">
        <x:f>'Historical Trades'!B6974</x:f>
      </x:c>
      <x:c r="C6974" s="23">
        <x:f>'Historical Trades'!C6974</x:f>
      </x:c>
      <x:c r="D6974" s="0">
        <x:f>'Historical Trades'!D6974</x:f>
      </x:c>
      <x:c r="E6974" s="23">
        <x:f>'Historical Trades'!E6974</x:f>
      </x:c>
      <x:c r="F6974" s="0">
        <x:f>'Historical Trades'!F6974</x:f>
      </x:c>
      <x:c r="G6974" s="0">
        <x:f>'Historical Trades'!G6974</x:f>
      </x:c>
      <x:c r="H6974" s="0">
        <x:f>'Historical Trades'!H6974</x:f>
      </x:c>
      <x:c r="I6974" s="0">
        <x:f>'Historical Trades'!I6974</x:f>
      </x:c>
      <x:c r="J6974" s="0">
        <x:f>'Historical Trades'!J6974</x:f>
      </x:c>
      <x:c r="K6974" s="0">
        <x:f>'Historical Trades'!K6974</x:f>
      </x:c>
      <x:c r="L6974" s="0">
        <x:f>'Historical Trades'!L6974</x:f>
      </x:c>
      <x:c r="M6974" s="0">
        <x:f>'Historical Trades'!M6974</x:f>
      </x:c>
      <x:c r="N6974" s="0">
        <x:f>CLEAN('Historical Trades'!O6974)</x:f>
      </x:c>
      <x:c r="P6974" s="14">
        <x:f>IF(G6974="sell",M6974,-M6974)</x:f>
      </x:c>
      <x:c r="Q6974" s="14">
        <x:f>VLOOKUP(N6974,'Currency Rates'!$A$3:$C$32,3,0)</x:f>
      </x:c>
      <x:c r="R6974" s="0">
        <x:f>IF(A6974="SPUS",0,IF(A6974="FWD",0,P6974/Q6974))</x:f>
      </x:c>
    </x:row>
    <x:row r="6975" spans="1:19" x14ac:dyDescent="0.3">
      <x:c r="A6975" s="0">
        <x:f>'Historical Trades'!A6975</x:f>
      </x:c>
      <x:c r="B6975" s="0">
        <x:f>'Historical Trades'!B6975</x:f>
      </x:c>
      <x:c r="C6975" s="23">
        <x:f>'Historical Trades'!C6975</x:f>
      </x:c>
      <x:c r="D6975" s="0">
        <x:f>'Historical Trades'!D6975</x:f>
      </x:c>
      <x:c r="E6975" s="23">
        <x:f>'Historical Trades'!E6975</x:f>
      </x:c>
      <x:c r="F6975" s="0">
        <x:f>'Historical Trades'!F6975</x:f>
      </x:c>
      <x:c r="G6975" s="0">
        <x:f>'Historical Trades'!G6975</x:f>
      </x:c>
      <x:c r="H6975" s="0">
        <x:f>'Historical Trades'!H6975</x:f>
      </x:c>
      <x:c r="I6975" s="0">
        <x:f>'Historical Trades'!I6975</x:f>
      </x:c>
      <x:c r="J6975" s="0">
        <x:f>'Historical Trades'!J6975</x:f>
      </x:c>
      <x:c r="K6975" s="0">
        <x:f>'Historical Trades'!K6975</x:f>
      </x:c>
      <x:c r="L6975" s="0">
        <x:f>'Historical Trades'!L6975</x:f>
      </x:c>
      <x:c r="M6975" s="0">
        <x:f>'Historical Trades'!M6975</x:f>
      </x:c>
      <x:c r="N6975" s="0">
        <x:f>CLEAN('Historical Trades'!O6975)</x:f>
      </x:c>
      <x:c r="P6975" s="14">
        <x:f>IF(G6975="sell",M6975,-M6975)</x:f>
      </x:c>
      <x:c r="Q6975" s="14">
        <x:f>VLOOKUP(N6975,'Currency Rates'!$A$3:$C$32,3,0)</x:f>
      </x:c>
      <x:c r="R6975" s="0">
        <x:f>IF(A6975="SPUS",0,IF(A6975="FWD",0,P6975/Q6975))</x:f>
      </x:c>
    </x:row>
    <x:row r="6976" spans="1:19" x14ac:dyDescent="0.3">
      <x:c r="A6976" s="0">
        <x:f>'Historical Trades'!A6976</x:f>
      </x:c>
      <x:c r="B6976" s="0">
        <x:f>'Historical Trades'!B6976</x:f>
      </x:c>
      <x:c r="C6976" s="23">
        <x:f>'Historical Trades'!C6976</x:f>
      </x:c>
      <x:c r="D6976" s="0">
        <x:f>'Historical Trades'!D6976</x:f>
      </x:c>
      <x:c r="E6976" s="23">
        <x:f>'Historical Trades'!E6976</x:f>
      </x:c>
      <x:c r="F6976" s="0">
        <x:f>'Historical Trades'!F6976</x:f>
      </x:c>
      <x:c r="G6976" s="0">
        <x:f>'Historical Trades'!G6976</x:f>
      </x:c>
      <x:c r="H6976" s="0">
        <x:f>'Historical Trades'!H6976</x:f>
      </x:c>
      <x:c r="I6976" s="0">
        <x:f>'Historical Trades'!I6976</x:f>
      </x:c>
      <x:c r="J6976" s="0">
        <x:f>'Historical Trades'!J6976</x:f>
      </x:c>
      <x:c r="K6976" s="0">
        <x:f>'Historical Trades'!K6976</x:f>
      </x:c>
      <x:c r="L6976" s="0">
        <x:f>'Historical Trades'!L6976</x:f>
      </x:c>
      <x:c r="M6976" s="0">
        <x:f>'Historical Trades'!M6976</x:f>
      </x:c>
      <x:c r="N6976" s="0">
        <x:f>CLEAN('Historical Trades'!O6976)</x:f>
      </x:c>
      <x:c r="P6976" s="14">
        <x:f>IF(G6976="sell",M6976,-M6976)</x:f>
      </x:c>
      <x:c r="Q6976" s="14">
        <x:f>VLOOKUP(N6976,'Currency Rates'!$A$3:$C$32,3,0)</x:f>
      </x:c>
      <x:c r="R6976" s="0">
        <x:f>IF(A6976="SPUS",0,IF(A6976="FWD",0,P6976/Q6976))</x:f>
      </x:c>
    </x:row>
    <x:row r="6977" spans="1:19" x14ac:dyDescent="0.3">
      <x:c r="A6977" s="0">
        <x:f>'Historical Trades'!A6977</x:f>
      </x:c>
      <x:c r="B6977" s="0">
        <x:f>'Historical Trades'!B6977</x:f>
      </x:c>
      <x:c r="C6977" s="23">
        <x:f>'Historical Trades'!C6977</x:f>
      </x:c>
      <x:c r="D6977" s="0">
        <x:f>'Historical Trades'!D6977</x:f>
      </x:c>
      <x:c r="E6977" s="23">
        <x:f>'Historical Trades'!E6977</x:f>
      </x:c>
      <x:c r="F6977" s="0">
        <x:f>'Historical Trades'!F6977</x:f>
      </x:c>
      <x:c r="G6977" s="0">
        <x:f>'Historical Trades'!G6977</x:f>
      </x:c>
      <x:c r="H6977" s="0">
        <x:f>'Historical Trades'!H6977</x:f>
      </x:c>
      <x:c r="I6977" s="0">
        <x:f>'Historical Trades'!I6977</x:f>
      </x:c>
      <x:c r="J6977" s="0">
        <x:f>'Historical Trades'!J6977</x:f>
      </x:c>
      <x:c r="K6977" s="0">
        <x:f>'Historical Trades'!K6977</x:f>
      </x:c>
      <x:c r="L6977" s="0">
        <x:f>'Historical Trades'!L6977</x:f>
      </x:c>
      <x:c r="M6977" s="0">
        <x:f>'Historical Trades'!M6977</x:f>
      </x:c>
      <x:c r="N6977" s="0">
        <x:f>CLEAN('Historical Trades'!O6977)</x:f>
      </x:c>
      <x:c r="P6977" s="14">
        <x:f>IF(G6977="sell",M6977,-M6977)</x:f>
      </x:c>
      <x:c r="Q6977" s="14">
        <x:f>VLOOKUP(N6977,'Currency Rates'!$A$3:$C$32,3,0)</x:f>
      </x:c>
      <x:c r="R6977" s="0">
        <x:f>IF(A6977="SPUS",0,IF(A6977="FWD",0,P6977/Q6977))</x:f>
      </x:c>
    </x:row>
    <x:row r="6978" spans="1:19" x14ac:dyDescent="0.3">
      <x:c r="A6978" s="0">
        <x:f>'Historical Trades'!A6978</x:f>
      </x:c>
      <x:c r="B6978" s="0">
        <x:f>'Historical Trades'!B6978</x:f>
      </x:c>
      <x:c r="C6978" s="23">
        <x:f>'Historical Trades'!C6978</x:f>
      </x:c>
      <x:c r="D6978" s="0">
        <x:f>'Historical Trades'!D6978</x:f>
      </x:c>
      <x:c r="E6978" s="23">
        <x:f>'Historical Trades'!E6978</x:f>
      </x:c>
      <x:c r="F6978" s="0">
        <x:f>'Historical Trades'!F6978</x:f>
      </x:c>
      <x:c r="G6978" s="0">
        <x:f>'Historical Trades'!G6978</x:f>
      </x:c>
      <x:c r="H6978" s="0">
        <x:f>'Historical Trades'!H6978</x:f>
      </x:c>
      <x:c r="I6978" s="0">
        <x:f>'Historical Trades'!I6978</x:f>
      </x:c>
      <x:c r="J6978" s="0">
        <x:f>'Historical Trades'!J6978</x:f>
      </x:c>
      <x:c r="K6978" s="0">
        <x:f>'Historical Trades'!K6978</x:f>
      </x:c>
      <x:c r="L6978" s="0">
        <x:f>'Historical Trades'!L6978</x:f>
      </x:c>
      <x:c r="M6978" s="0">
        <x:f>'Historical Trades'!M6978</x:f>
      </x:c>
      <x:c r="N6978" s="0">
        <x:f>CLEAN('Historical Trades'!O6978)</x:f>
      </x:c>
      <x:c r="P6978" s="14">
        <x:f>IF(G6978="sell",M6978,-M6978)</x:f>
      </x:c>
      <x:c r="Q6978" s="14">
        <x:f>VLOOKUP(N6978,'Currency Rates'!$A$3:$C$32,3,0)</x:f>
      </x:c>
      <x:c r="R6978" s="0">
        <x:f>IF(A6978="SPUS",0,IF(A6978="FWD",0,P6978/Q6978))</x:f>
      </x:c>
    </x:row>
    <x:row r="6979" spans="1:19" x14ac:dyDescent="0.3">
      <x:c r="A6979" s="0">
        <x:f>'Historical Trades'!A6979</x:f>
      </x:c>
      <x:c r="B6979" s="0">
        <x:f>'Historical Trades'!B6979</x:f>
      </x:c>
      <x:c r="C6979" s="23">
        <x:f>'Historical Trades'!C6979</x:f>
      </x:c>
      <x:c r="D6979" s="0">
        <x:f>'Historical Trades'!D6979</x:f>
      </x:c>
      <x:c r="E6979" s="23">
        <x:f>'Historical Trades'!E6979</x:f>
      </x:c>
      <x:c r="F6979" s="0">
        <x:f>'Historical Trades'!F6979</x:f>
      </x:c>
      <x:c r="G6979" s="0">
        <x:f>'Historical Trades'!G6979</x:f>
      </x:c>
      <x:c r="H6979" s="0">
        <x:f>'Historical Trades'!H6979</x:f>
      </x:c>
      <x:c r="I6979" s="0">
        <x:f>'Historical Trades'!I6979</x:f>
      </x:c>
      <x:c r="J6979" s="0">
        <x:f>'Historical Trades'!J6979</x:f>
      </x:c>
      <x:c r="K6979" s="0">
        <x:f>'Historical Trades'!K6979</x:f>
      </x:c>
      <x:c r="L6979" s="0">
        <x:f>'Historical Trades'!L6979</x:f>
      </x:c>
      <x:c r="M6979" s="0">
        <x:f>'Historical Trades'!M6979</x:f>
      </x:c>
      <x:c r="N6979" s="0">
        <x:f>CLEAN('Historical Trades'!O6979)</x:f>
      </x:c>
      <x:c r="P6979" s="14">
        <x:f>IF(G6979="sell",M6979,-M6979)</x:f>
      </x:c>
      <x:c r="Q6979" s="14">
        <x:f>VLOOKUP(N6979,'Currency Rates'!$A$3:$C$32,3,0)</x:f>
      </x:c>
      <x:c r="R6979" s="0">
        <x:f>IF(A6979="SPUS",0,IF(A6979="FWD",0,P6979/Q6979))</x:f>
      </x:c>
    </x:row>
    <x:row r="6980" spans="1:19" x14ac:dyDescent="0.3">
      <x:c r="A6980" s="0">
        <x:f>'Historical Trades'!A6980</x:f>
      </x:c>
      <x:c r="B6980" s="0">
        <x:f>'Historical Trades'!B6980</x:f>
      </x:c>
      <x:c r="C6980" s="23">
        <x:f>'Historical Trades'!C6980</x:f>
      </x:c>
      <x:c r="D6980" s="0">
        <x:f>'Historical Trades'!D6980</x:f>
      </x:c>
      <x:c r="E6980" s="23">
        <x:f>'Historical Trades'!E6980</x:f>
      </x:c>
      <x:c r="F6980" s="0">
        <x:f>'Historical Trades'!F6980</x:f>
      </x:c>
      <x:c r="G6980" s="0">
        <x:f>'Historical Trades'!G6980</x:f>
      </x:c>
      <x:c r="H6980" s="0">
        <x:f>'Historical Trades'!H6980</x:f>
      </x:c>
      <x:c r="I6980" s="0">
        <x:f>'Historical Trades'!I6980</x:f>
      </x:c>
      <x:c r="J6980" s="0">
        <x:f>'Historical Trades'!J6980</x:f>
      </x:c>
      <x:c r="K6980" s="0">
        <x:f>'Historical Trades'!K6980</x:f>
      </x:c>
      <x:c r="L6980" s="0">
        <x:f>'Historical Trades'!L6980</x:f>
      </x:c>
      <x:c r="M6980" s="0">
        <x:f>'Historical Trades'!M6980</x:f>
      </x:c>
      <x:c r="N6980" s="0">
        <x:f>CLEAN('Historical Trades'!O6980)</x:f>
      </x:c>
      <x:c r="P6980" s="14">
        <x:f>IF(G6980="sell",M6980,-M6980)</x:f>
      </x:c>
      <x:c r="Q6980" s="14">
        <x:f>VLOOKUP(N6980,'Currency Rates'!$A$3:$C$32,3,0)</x:f>
      </x:c>
      <x:c r="R6980" s="0">
        <x:f>IF(A6980="SPUS",0,IF(A6980="FWD",0,P6980/Q6980))</x:f>
      </x:c>
    </x:row>
    <x:row r="6981" spans="1:19" x14ac:dyDescent="0.3">
      <x:c r="A6981" s="0">
        <x:f>'Historical Trades'!A6981</x:f>
      </x:c>
      <x:c r="B6981" s="0">
        <x:f>'Historical Trades'!B6981</x:f>
      </x:c>
      <x:c r="C6981" s="23">
        <x:f>'Historical Trades'!C6981</x:f>
      </x:c>
      <x:c r="D6981" s="0">
        <x:f>'Historical Trades'!D6981</x:f>
      </x:c>
      <x:c r="E6981" s="23">
        <x:f>'Historical Trades'!E6981</x:f>
      </x:c>
      <x:c r="F6981" s="0">
        <x:f>'Historical Trades'!F6981</x:f>
      </x:c>
      <x:c r="G6981" s="0">
        <x:f>'Historical Trades'!G6981</x:f>
      </x:c>
      <x:c r="H6981" s="0">
        <x:f>'Historical Trades'!H6981</x:f>
      </x:c>
      <x:c r="I6981" s="0">
        <x:f>'Historical Trades'!I6981</x:f>
      </x:c>
      <x:c r="J6981" s="0">
        <x:f>'Historical Trades'!J6981</x:f>
      </x:c>
      <x:c r="K6981" s="0">
        <x:f>'Historical Trades'!K6981</x:f>
      </x:c>
      <x:c r="L6981" s="0">
        <x:f>'Historical Trades'!L6981</x:f>
      </x:c>
      <x:c r="M6981" s="0">
        <x:f>'Historical Trades'!M6981</x:f>
      </x:c>
      <x:c r="N6981" s="0">
        <x:f>CLEAN('Historical Trades'!O6981)</x:f>
      </x:c>
      <x:c r="P6981" s="14">
        <x:f>IF(G6981="sell",M6981,-M6981)</x:f>
      </x:c>
      <x:c r="Q6981" s="14">
        <x:f>VLOOKUP(N6981,'Currency Rates'!$A$3:$C$32,3,0)</x:f>
      </x:c>
      <x:c r="R6981" s="0">
        <x:f>IF(A6981="SPUS",0,IF(A6981="FWD",0,P6981/Q6981))</x:f>
      </x:c>
    </x:row>
    <x:row r="6982" spans="1:19" x14ac:dyDescent="0.3">
      <x:c r="A6982" s="0">
        <x:f>'Historical Trades'!A6982</x:f>
      </x:c>
      <x:c r="B6982" s="0">
        <x:f>'Historical Trades'!B6982</x:f>
      </x:c>
      <x:c r="C6982" s="23">
        <x:f>'Historical Trades'!C6982</x:f>
      </x:c>
      <x:c r="D6982" s="0">
        <x:f>'Historical Trades'!D6982</x:f>
      </x:c>
      <x:c r="E6982" s="23">
        <x:f>'Historical Trades'!E6982</x:f>
      </x:c>
      <x:c r="F6982" s="0">
        <x:f>'Historical Trades'!F6982</x:f>
      </x:c>
      <x:c r="G6982" s="0">
        <x:f>'Historical Trades'!G6982</x:f>
      </x:c>
      <x:c r="H6982" s="0">
        <x:f>'Historical Trades'!H6982</x:f>
      </x:c>
      <x:c r="I6982" s="0">
        <x:f>'Historical Trades'!I6982</x:f>
      </x:c>
      <x:c r="J6982" s="0">
        <x:f>'Historical Trades'!J6982</x:f>
      </x:c>
      <x:c r="K6982" s="0">
        <x:f>'Historical Trades'!K6982</x:f>
      </x:c>
      <x:c r="L6982" s="0">
        <x:f>'Historical Trades'!L6982</x:f>
      </x:c>
      <x:c r="M6982" s="0">
        <x:f>'Historical Trades'!M6982</x:f>
      </x:c>
      <x:c r="N6982" s="0">
        <x:f>CLEAN('Historical Trades'!O6982)</x:f>
      </x:c>
      <x:c r="P6982" s="14">
        <x:f>IF(G6982="sell",M6982,-M6982)</x:f>
      </x:c>
      <x:c r="Q6982" s="14">
        <x:f>VLOOKUP(N6982,'Currency Rates'!$A$3:$C$32,3,0)</x:f>
      </x:c>
      <x:c r="R6982" s="0">
        <x:f>IF(A6982="SPUS",0,IF(A6982="FWD",0,P6982/Q6982))</x:f>
      </x:c>
    </x:row>
    <x:row r="6983" spans="1:19" x14ac:dyDescent="0.3">
      <x:c r="A6983" s="0">
        <x:f>'Historical Trades'!A6983</x:f>
      </x:c>
      <x:c r="B6983" s="0">
        <x:f>'Historical Trades'!B6983</x:f>
      </x:c>
      <x:c r="C6983" s="23">
        <x:f>'Historical Trades'!C6983</x:f>
      </x:c>
      <x:c r="D6983" s="0">
        <x:f>'Historical Trades'!D6983</x:f>
      </x:c>
      <x:c r="E6983" s="23">
        <x:f>'Historical Trades'!E6983</x:f>
      </x:c>
      <x:c r="F6983" s="0">
        <x:f>'Historical Trades'!F6983</x:f>
      </x:c>
      <x:c r="G6983" s="0">
        <x:f>'Historical Trades'!G6983</x:f>
      </x:c>
      <x:c r="H6983" s="0">
        <x:f>'Historical Trades'!H6983</x:f>
      </x:c>
      <x:c r="I6983" s="0">
        <x:f>'Historical Trades'!I6983</x:f>
      </x:c>
      <x:c r="J6983" s="0">
        <x:f>'Historical Trades'!J6983</x:f>
      </x:c>
      <x:c r="K6983" s="0">
        <x:f>'Historical Trades'!K6983</x:f>
      </x:c>
      <x:c r="L6983" s="0">
        <x:f>'Historical Trades'!L6983</x:f>
      </x:c>
      <x:c r="M6983" s="0">
        <x:f>'Historical Trades'!M6983</x:f>
      </x:c>
      <x:c r="N6983" s="0">
        <x:f>CLEAN('Historical Trades'!O6983)</x:f>
      </x:c>
      <x:c r="P6983" s="14">
        <x:f>IF(G6983="sell",M6983,-M6983)</x:f>
      </x:c>
      <x:c r="Q6983" s="14">
        <x:f>VLOOKUP(N6983,'Currency Rates'!$A$3:$C$32,3,0)</x:f>
      </x:c>
      <x:c r="R6983" s="0">
        <x:f>IF(A6983="SPUS",0,IF(A6983="FWD",0,P6983/Q6983))</x:f>
      </x:c>
    </x:row>
    <x:row r="6984" spans="1:19" x14ac:dyDescent="0.3">
      <x:c r="A6984" s="0">
        <x:f>'Historical Trades'!A6984</x:f>
      </x:c>
      <x:c r="B6984" s="0">
        <x:f>'Historical Trades'!B6984</x:f>
      </x:c>
      <x:c r="C6984" s="23">
        <x:f>'Historical Trades'!C6984</x:f>
      </x:c>
      <x:c r="D6984" s="0">
        <x:f>'Historical Trades'!D6984</x:f>
      </x:c>
      <x:c r="E6984" s="23">
        <x:f>'Historical Trades'!E6984</x:f>
      </x:c>
      <x:c r="F6984" s="0">
        <x:f>'Historical Trades'!F6984</x:f>
      </x:c>
      <x:c r="G6984" s="0">
        <x:f>'Historical Trades'!G6984</x:f>
      </x:c>
      <x:c r="H6984" s="0">
        <x:f>'Historical Trades'!H6984</x:f>
      </x:c>
      <x:c r="I6984" s="0">
        <x:f>'Historical Trades'!I6984</x:f>
      </x:c>
      <x:c r="J6984" s="0">
        <x:f>'Historical Trades'!J6984</x:f>
      </x:c>
      <x:c r="K6984" s="0">
        <x:f>'Historical Trades'!K6984</x:f>
      </x:c>
      <x:c r="L6984" s="0">
        <x:f>'Historical Trades'!L6984</x:f>
      </x:c>
      <x:c r="M6984" s="0">
        <x:f>'Historical Trades'!M6984</x:f>
      </x:c>
      <x:c r="N6984" s="0">
        <x:f>CLEAN('Historical Trades'!O6984)</x:f>
      </x:c>
      <x:c r="P6984" s="14">
        <x:f>IF(G6984="sell",M6984,-M6984)</x:f>
      </x:c>
      <x:c r="Q6984" s="14">
        <x:f>VLOOKUP(N6984,'Currency Rates'!$A$3:$C$32,3,0)</x:f>
      </x:c>
      <x:c r="R6984" s="0">
        <x:f>IF(A6984="SPUS",0,IF(A6984="FWD",0,P6984/Q6984))</x:f>
      </x:c>
    </x:row>
    <x:row r="6985" spans="1:19" x14ac:dyDescent="0.3">
      <x:c r="A6985" s="0">
        <x:f>'Historical Trades'!A6985</x:f>
      </x:c>
      <x:c r="B6985" s="0">
        <x:f>'Historical Trades'!B6985</x:f>
      </x:c>
      <x:c r="C6985" s="23">
        <x:f>'Historical Trades'!C6985</x:f>
      </x:c>
      <x:c r="D6985" s="0">
        <x:f>'Historical Trades'!D6985</x:f>
      </x:c>
      <x:c r="E6985" s="23">
        <x:f>'Historical Trades'!E6985</x:f>
      </x:c>
      <x:c r="F6985" s="0">
        <x:f>'Historical Trades'!F6985</x:f>
      </x:c>
      <x:c r="G6985" s="0">
        <x:f>'Historical Trades'!G6985</x:f>
      </x:c>
      <x:c r="H6985" s="0">
        <x:f>'Historical Trades'!H6985</x:f>
      </x:c>
      <x:c r="I6985" s="0">
        <x:f>'Historical Trades'!I6985</x:f>
      </x:c>
      <x:c r="J6985" s="0">
        <x:f>'Historical Trades'!J6985</x:f>
      </x:c>
      <x:c r="K6985" s="0">
        <x:f>'Historical Trades'!K6985</x:f>
      </x:c>
      <x:c r="L6985" s="0">
        <x:f>'Historical Trades'!L6985</x:f>
      </x:c>
      <x:c r="M6985" s="0">
        <x:f>'Historical Trades'!M6985</x:f>
      </x:c>
      <x:c r="N6985" s="0">
        <x:f>CLEAN('Historical Trades'!O6985)</x:f>
      </x:c>
      <x:c r="P6985" s="14">
        <x:f>IF(G6985="sell",M6985,-M6985)</x:f>
      </x:c>
      <x:c r="Q6985" s="14">
        <x:f>VLOOKUP(N6985,'Currency Rates'!$A$3:$C$32,3,0)</x:f>
      </x:c>
      <x:c r="R6985" s="0">
        <x:f>IF(A6985="SPUS",0,IF(A6985="FWD",0,P6985/Q6985))</x:f>
      </x:c>
    </x:row>
    <x:row r="6986" spans="1:19" x14ac:dyDescent="0.3">
      <x:c r="A6986" s="0">
        <x:f>'Historical Trades'!A6986</x:f>
      </x:c>
      <x:c r="B6986" s="0">
        <x:f>'Historical Trades'!B6986</x:f>
      </x:c>
      <x:c r="C6986" s="23">
        <x:f>'Historical Trades'!C6986</x:f>
      </x:c>
      <x:c r="D6986" s="0">
        <x:f>'Historical Trades'!D6986</x:f>
      </x:c>
      <x:c r="E6986" s="23">
        <x:f>'Historical Trades'!E6986</x:f>
      </x:c>
      <x:c r="F6986" s="0">
        <x:f>'Historical Trades'!F6986</x:f>
      </x:c>
      <x:c r="G6986" s="0">
        <x:f>'Historical Trades'!G6986</x:f>
      </x:c>
      <x:c r="H6986" s="0">
        <x:f>'Historical Trades'!H6986</x:f>
      </x:c>
      <x:c r="I6986" s="0">
        <x:f>'Historical Trades'!I6986</x:f>
      </x:c>
      <x:c r="J6986" s="0">
        <x:f>'Historical Trades'!J6986</x:f>
      </x:c>
      <x:c r="K6986" s="0">
        <x:f>'Historical Trades'!K6986</x:f>
      </x:c>
      <x:c r="L6986" s="0">
        <x:f>'Historical Trades'!L6986</x:f>
      </x:c>
      <x:c r="M6986" s="0">
        <x:f>'Historical Trades'!M6986</x:f>
      </x:c>
      <x:c r="N6986" s="0">
        <x:f>CLEAN('Historical Trades'!O6986)</x:f>
      </x:c>
      <x:c r="P6986" s="14">
        <x:f>IF(G6986="sell",M6986,-M6986)</x:f>
      </x:c>
      <x:c r="Q6986" s="14">
        <x:f>VLOOKUP(N6986,'Currency Rates'!$A$3:$C$32,3,0)</x:f>
      </x:c>
      <x:c r="R6986" s="0">
        <x:f>IF(A6986="SPUS",0,IF(A6986="FWD",0,P6986/Q6986))</x:f>
      </x:c>
    </x:row>
    <x:row r="6987" spans="1:19" x14ac:dyDescent="0.3">
      <x:c r="A6987" s="0">
        <x:f>'Historical Trades'!A6987</x:f>
      </x:c>
      <x:c r="B6987" s="0">
        <x:f>'Historical Trades'!B6987</x:f>
      </x:c>
      <x:c r="C6987" s="23">
        <x:f>'Historical Trades'!C6987</x:f>
      </x:c>
      <x:c r="D6987" s="0">
        <x:f>'Historical Trades'!D6987</x:f>
      </x:c>
      <x:c r="E6987" s="23">
        <x:f>'Historical Trades'!E6987</x:f>
      </x:c>
      <x:c r="F6987" s="0">
        <x:f>'Historical Trades'!F6987</x:f>
      </x:c>
      <x:c r="G6987" s="0">
        <x:f>'Historical Trades'!G6987</x:f>
      </x:c>
      <x:c r="H6987" s="0">
        <x:f>'Historical Trades'!H6987</x:f>
      </x:c>
      <x:c r="I6987" s="0">
        <x:f>'Historical Trades'!I6987</x:f>
      </x:c>
      <x:c r="J6987" s="0">
        <x:f>'Historical Trades'!J6987</x:f>
      </x:c>
      <x:c r="K6987" s="0">
        <x:f>'Historical Trades'!K6987</x:f>
      </x:c>
      <x:c r="L6987" s="0">
        <x:f>'Historical Trades'!L6987</x:f>
      </x:c>
      <x:c r="M6987" s="0">
        <x:f>'Historical Trades'!M6987</x:f>
      </x:c>
      <x:c r="N6987" s="0">
        <x:f>CLEAN('Historical Trades'!O6987)</x:f>
      </x:c>
      <x:c r="P6987" s="14">
        <x:f>IF(G6987="sell",M6987,-M6987)</x:f>
      </x:c>
      <x:c r="Q6987" s="14">
        <x:f>VLOOKUP(N6987,'Currency Rates'!$A$3:$C$32,3,0)</x:f>
      </x:c>
      <x:c r="R6987" s="0">
        <x:f>IF(A6987="SPUS",0,IF(A6987="FWD",0,P6987/Q6987))</x:f>
      </x:c>
    </x:row>
    <x:row r="6988" spans="1:19" x14ac:dyDescent="0.3">
      <x:c r="A6988" s="0">
        <x:f>'Historical Trades'!A6988</x:f>
      </x:c>
      <x:c r="B6988" s="0">
        <x:f>'Historical Trades'!B6988</x:f>
      </x:c>
      <x:c r="C6988" s="23">
        <x:f>'Historical Trades'!C6988</x:f>
      </x:c>
      <x:c r="D6988" s="0">
        <x:f>'Historical Trades'!D6988</x:f>
      </x:c>
      <x:c r="E6988" s="23">
        <x:f>'Historical Trades'!E6988</x:f>
      </x:c>
      <x:c r="F6988" s="0">
        <x:f>'Historical Trades'!F6988</x:f>
      </x:c>
      <x:c r="G6988" s="0">
        <x:f>'Historical Trades'!G6988</x:f>
      </x:c>
      <x:c r="H6988" s="0">
        <x:f>'Historical Trades'!H6988</x:f>
      </x:c>
      <x:c r="I6988" s="0">
        <x:f>'Historical Trades'!I6988</x:f>
      </x:c>
      <x:c r="J6988" s="0">
        <x:f>'Historical Trades'!J6988</x:f>
      </x:c>
      <x:c r="K6988" s="0">
        <x:f>'Historical Trades'!K6988</x:f>
      </x:c>
      <x:c r="L6988" s="0">
        <x:f>'Historical Trades'!L6988</x:f>
      </x:c>
      <x:c r="M6988" s="0">
        <x:f>'Historical Trades'!M6988</x:f>
      </x:c>
      <x:c r="N6988" s="0">
        <x:f>CLEAN('Historical Trades'!O6988)</x:f>
      </x:c>
      <x:c r="P6988" s="14">
        <x:f>IF(G6988="sell",M6988,-M6988)</x:f>
      </x:c>
      <x:c r="Q6988" s="14">
        <x:f>VLOOKUP(N6988,'Currency Rates'!$A$3:$C$32,3,0)</x:f>
      </x:c>
      <x:c r="R6988" s="0">
        <x:f>IF(A6988="SPUS",0,IF(A6988="FWD",0,P6988/Q6988))</x:f>
      </x:c>
    </x:row>
    <x:row r="6989" spans="1:19" x14ac:dyDescent="0.3">
      <x:c r="A6989" s="0">
        <x:f>'Historical Trades'!A6989</x:f>
      </x:c>
      <x:c r="B6989" s="0">
        <x:f>'Historical Trades'!B6989</x:f>
      </x:c>
      <x:c r="C6989" s="23">
        <x:f>'Historical Trades'!C6989</x:f>
      </x:c>
      <x:c r="D6989" s="0">
        <x:f>'Historical Trades'!D6989</x:f>
      </x:c>
      <x:c r="E6989" s="23">
        <x:f>'Historical Trades'!E6989</x:f>
      </x:c>
      <x:c r="F6989" s="0">
        <x:f>'Historical Trades'!F6989</x:f>
      </x:c>
      <x:c r="G6989" s="0">
        <x:f>'Historical Trades'!G6989</x:f>
      </x:c>
      <x:c r="H6989" s="0">
        <x:f>'Historical Trades'!H6989</x:f>
      </x:c>
      <x:c r="I6989" s="0">
        <x:f>'Historical Trades'!I6989</x:f>
      </x:c>
      <x:c r="J6989" s="0">
        <x:f>'Historical Trades'!J6989</x:f>
      </x:c>
      <x:c r="K6989" s="0">
        <x:f>'Historical Trades'!K6989</x:f>
      </x:c>
      <x:c r="L6989" s="0">
        <x:f>'Historical Trades'!L6989</x:f>
      </x:c>
      <x:c r="M6989" s="0">
        <x:f>'Historical Trades'!M6989</x:f>
      </x:c>
      <x:c r="N6989" s="0">
        <x:f>CLEAN('Historical Trades'!O6989)</x:f>
      </x:c>
      <x:c r="P6989" s="14">
        <x:f>IF(G6989="sell",M6989,-M6989)</x:f>
      </x:c>
      <x:c r="Q6989" s="14">
        <x:f>VLOOKUP(N6989,'Currency Rates'!$A$3:$C$32,3,0)</x:f>
      </x:c>
      <x:c r="R6989" s="0">
        <x:f>IF(A6989="SPUS",0,IF(A6989="FWD",0,P6989/Q6989))</x:f>
      </x:c>
    </x:row>
    <x:row r="6990" spans="1:19" x14ac:dyDescent="0.3">
      <x:c r="A6990" s="0">
        <x:f>'Historical Trades'!A6990</x:f>
      </x:c>
      <x:c r="B6990" s="0">
        <x:f>'Historical Trades'!B6990</x:f>
      </x:c>
      <x:c r="C6990" s="23">
        <x:f>'Historical Trades'!C6990</x:f>
      </x:c>
      <x:c r="D6990" s="0">
        <x:f>'Historical Trades'!D6990</x:f>
      </x:c>
      <x:c r="E6990" s="23">
        <x:f>'Historical Trades'!E6990</x:f>
      </x:c>
      <x:c r="F6990" s="0">
        <x:f>'Historical Trades'!F6990</x:f>
      </x:c>
      <x:c r="G6990" s="0">
        <x:f>'Historical Trades'!G6990</x:f>
      </x:c>
      <x:c r="H6990" s="0">
        <x:f>'Historical Trades'!H6990</x:f>
      </x:c>
      <x:c r="I6990" s="0">
        <x:f>'Historical Trades'!I6990</x:f>
      </x:c>
      <x:c r="J6990" s="0">
        <x:f>'Historical Trades'!J6990</x:f>
      </x:c>
      <x:c r="K6990" s="0">
        <x:f>'Historical Trades'!K6990</x:f>
      </x:c>
      <x:c r="L6990" s="0">
        <x:f>'Historical Trades'!L6990</x:f>
      </x:c>
      <x:c r="M6990" s="0">
        <x:f>'Historical Trades'!M6990</x:f>
      </x:c>
      <x:c r="N6990" s="0">
        <x:f>CLEAN('Historical Trades'!O6990)</x:f>
      </x:c>
      <x:c r="P6990" s="14">
        <x:f>IF(G6990="sell",M6990,-M6990)</x:f>
      </x:c>
      <x:c r="Q6990" s="14">
        <x:f>VLOOKUP(N6990,'Currency Rates'!$A$3:$C$32,3,0)</x:f>
      </x:c>
      <x:c r="R6990" s="0">
        <x:f>IF(A6990="SPUS",0,IF(A6990="FWD",0,P6990/Q6990))</x:f>
      </x:c>
    </x:row>
    <x:row r="6991" spans="1:19" x14ac:dyDescent="0.3">
      <x:c r="A6991" s="0">
        <x:f>'Historical Trades'!A6991</x:f>
      </x:c>
      <x:c r="B6991" s="0">
        <x:f>'Historical Trades'!B6991</x:f>
      </x:c>
      <x:c r="C6991" s="23">
        <x:f>'Historical Trades'!C6991</x:f>
      </x:c>
      <x:c r="D6991" s="0">
        <x:f>'Historical Trades'!D6991</x:f>
      </x:c>
      <x:c r="E6991" s="23">
        <x:f>'Historical Trades'!E6991</x:f>
      </x:c>
      <x:c r="F6991" s="0">
        <x:f>'Historical Trades'!F6991</x:f>
      </x:c>
      <x:c r="G6991" s="0">
        <x:f>'Historical Trades'!G6991</x:f>
      </x:c>
      <x:c r="H6991" s="0">
        <x:f>'Historical Trades'!H6991</x:f>
      </x:c>
      <x:c r="I6991" s="0">
        <x:f>'Historical Trades'!I6991</x:f>
      </x:c>
      <x:c r="J6991" s="0">
        <x:f>'Historical Trades'!J6991</x:f>
      </x:c>
      <x:c r="K6991" s="0">
        <x:f>'Historical Trades'!K6991</x:f>
      </x:c>
      <x:c r="L6991" s="0">
        <x:f>'Historical Trades'!L6991</x:f>
      </x:c>
      <x:c r="M6991" s="0">
        <x:f>'Historical Trades'!M6991</x:f>
      </x:c>
      <x:c r="N6991" s="0">
        <x:f>CLEAN('Historical Trades'!O6991)</x:f>
      </x:c>
      <x:c r="P6991" s="14">
        <x:f>IF(G6991="sell",M6991,-M6991)</x:f>
      </x:c>
      <x:c r="Q6991" s="14">
        <x:f>VLOOKUP(N6991,'Currency Rates'!$A$3:$C$32,3,0)</x:f>
      </x:c>
      <x:c r="R6991" s="0">
        <x:f>IF(A6991="SPUS",0,IF(A6991="FWD",0,P6991/Q6991))</x:f>
      </x:c>
    </x:row>
    <x:row r="6992" spans="1:19" x14ac:dyDescent="0.3">
      <x:c r="A6992" s="0">
        <x:f>'Historical Trades'!A6992</x:f>
      </x:c>
      <x:c r="B6992" s="0">
        <x:f>'Historical Trades'!B6992</x:f>
      </x:c>
      <x:c r="C6992" s="23">
        <x:f>'Historical Trades'!C6992</x:f>
      </x:c>
      <x:c r="D6992" s="0">
        <x:f>'Historical Trades'!D6992</x:f>
      </x:c>
      <x:c r="E6992" s="23">
        <x:f>'Historical Trades'!E6992</x:f>
      </x:c>
      <x:c r="F6992" s="0">
        <x:f>'Historical Trades'!F6992</x:f>
      </x:c>
      <x:c r="G6992" s="0">
        <x:f>'Historical Trades'!G6992</x:f>
      </x:c>
      <x:c r="H6992" s="0">
        <x:f>'Historical Trades'!H6992</x:f>
      </x:c>
      <x:c r="I6992" s="0">
        <x:f>'Historical Trades'!I6992</x:f>
      </x:c>
      <x:c r="J6992" s="0">
        <x:f>'Historical Trades'!J6992</x:f>
      </x:c>
      <x:c r="K6992" s="0">
        <x:f>'Historical Trades'!K6992</x:f>
      </x:c>
      <x:c r="L6992" s="0">
        <x:f>'Historical Trades'!L6992</x:f>
      </x:c>
      <x:c r="M6992" s="0">
        <x:f>'Historical Trades'!M6992</x:f>
      </x:c>
      <x:c r="N6992" s="0">
        <x:f>CLEAN('Historical Trades'!O6992)</x:f>
      </x:c>
      <x:c r="P6992" s="14">
        <x:f>IF(G6992="sell",M6992,-M6992)</x:f>
      </x:c>
      <x:c r="Q6992" s="14">
        <x:f>VLOOKUP(N6992,'Currency Rates'!$A$3:$C$32,3,0)</x:f>
      </x:c>
      <x:c r="R6992" s="0">
        <x:f>IF(A6992="SPUS",0,IF(A6992="FWD",0,P6992/Q6992))</x:f>
      </x:c>
    </x:row>
    <x:row r="6993" spans="1:19" x14ac:dyDescent="0.3">
      <x:c r="A6993" s="0">
        <x:f>'Historical Trades'!A6993</x:f>
      </x:c>
      <x:c r="B6993" s="0">
        <x:f>'Historical Trades'!B6993</x:f>
      </x:c>
      <x:c r="C6993" s="23">
        <x:f>'Historical Trades'!C6993</x:f>
      </x:c>
      <x:c r="D6993" s="0">
        <x:f>'Historical Trades'!D6993</x:f>
      </x:c>
      <x:c r="E6993" s="23">
        <x:f>'Historical Trades'!E6993</x:f>
      </x:c>
      <x:c r="F6993" s="0">
        <x:f>'Historical Trades'!F6993</x:f>
      </x:c>
      <x:c r="G6993" s="0">
        <x:f>'Historical Trades'!G6993</x:f>
      </x:c>
      <x:c r="H6993" s="0">
        <x:f>'Historical Trades'!H6993</x:f>
      </x:c>
      <x:c r="I6993" s="0">
        <x:f>'Historical Trades'!I6993</x:f>
      </x:c>
      <x:c r="J6993" s="0">
        <x:f>'Historical Trades'!J6993</x:f>
      </x:c>
      <x:c r="K6993" s="0">
        <x:f>'Historical Trades'!K6993</x:f>
      </x:c>
      <x:c r="L6993" s="0">
        <x:f>'Historical Trades'!L6993</x:f>
      </x:c>
      <x:c r="M6993" s="0">
        <x:f>'Historical Trades'!M6993</x:f>
      </x:c>
      <x:c r="N6993" s="0">
        <x:f>CLEAN('Historical Trades'!O6993)</x:f>
      </x:c>
      <x:c r="P6993" s="14">
        <x:f>IF(G6993="sell",M6993,-M6993)</x:f>
      </x:c>
      <x:c r="Q6993" s="14">
        <x:f>VLOOKUP(N6993,'Currency Rates'!$A$3:$C$32,3,0)</x:f>
      </x:c>
      <x:c r="R6993" s="0">
        <x:f>IF(A6993="SPUS",0,IF(A6993="FWD",0,P6993/Q6993))</x:f>
      </x:c>
    </x:row>
    <x:row r="6994" spans="1:19" x14ac:dyDescent="0.3">
      <x:c r="A6994" s="0">
        <x:f>'Historical Trades'!A6994</x:f>
      </x:c>
      <x:c r="B6994" s="0">
        <x:f>'Historical Trades'!B6994</x:f>
      </x:c>
      <x:c r="C6994" s="23">
        <x:f>'Historical Trades'!C6994</x:f>
      </x:c>
      <x:c r="D6994" s="0">
        <x:f>'Historical Trades'!D6994</x:f>
      </x:c>
      <x:c r="E6994" s="23">
        <x:f>'Historical Trades'!E6994</x:f>
      </x:c>
      <x:c r="F6994" s="0">
        <x:f>'Historical Trades'!F6994</x:f>
      </x:c>
      <x:c r="G6994" s="0">
        <x:f>'Historical Trades'!G6994</x:f>
      </x:c>
      <x:c r="H6994" s="0">
        <x:f>'Historical Trades'!H6994</x:f>
      </x:c>
      <x:c r="I6994" s="0">
        <x:f>'Historical Trades'!I6994</x:f>
      </x:c>
      <x:c r="J6994" s="0">
        <x:f>'Historical Trades'!J6994</x:f>
      </x:c>
      <x:c r="K6994" s="0">
        <x:f>'Historical Trades'!K6994</x:f>
      </x:c>
      <x:c r="L6994" s="0">
        <x:f>'Historical Trades'!L6994</x:f>
      </x:c>
      <x:c r="M6994" s="0">
        <x:f>'Historical Trades'!M6994</x:f>
      </x:c>
      <x:c r="N6994" s="0">
        <x:f>CLEAN('Historical Trades'!O6994)</x:f>
      </x:c>
      <x:c r="P6994" s="14">
        <x:f>IF(G6994="sell",M6994,-M6994)</x:f>
      </x:c>
      <x:c r="Q6994" s="14">
        <x:f>VLOOKUP(N6994,'Currency Rates'!$A$3:$C$32,3,0)</x:f>
      </x:c>
      <x:c r="R6994" s="0">
        <x:f>IF(A6994="SPUS",0,IF(A6994="FWD",0,P6994/Q6994))</x:f>
      </x:c>
    </x:row>
    <x:row r="6995" spans="1:19" x14ac:dyDescent="0.3">
      <x:c r="A6995" s="0">
        <x:f>'Historical Trades'!A6995</x:f>
      </x:c>
      <x:c r="B6995" s="0">
        <x:f>'Historical Trades'!B6995</x:f>
      </x:c>
      <x:c r="C6995" s="23">
        <x:f>'Historical Trades'!C6995</x:f>
      </x:c>
      <x:c r="D6995" s="0">
        <x:f>'Historical Trades'!D6995</x:f>
      </x:c>
      <x:c r="E6995" s="23">
        <x:f>'Historical Trades'!E6995</x:f>
      </x:c>
      <x:c r="F6995" s="0">
        <x:f>'Historical Trades'!F6995</x:f>
      </x:c>
      <x:c r="G6995" s="0">
        <x:f>'Historical Trades'!G6995</x:f>
      </x:c>
      <x:c r="H6995" s="0">
        <x:f>'Historical Trades'!H6995</x:f>
      </x:c>
      <x:c r="I6995" s="0">
        <x:f>'Historical Trades'!I6995</x:f>
      </x:c>
      <x:c r="J6995" s="0">
        <x:f>'Historical Trades'!J6995</x:f>
      </x:c>
      <x:c r="K6995" s="0">
        <x:f>'Historical Trades'!K6995</x:f>
      </x:c>
      <x:c r="L6995" s="0">
        <x:f>'Historical Trades'!L6995</x:f>
      </x:c>
      <x:c r="M6995" s="0">
        <x:f>'Historical Trades'!M6995</x:f>
      </x:c>
      <x:c r="N6995" s="0">
        <x:f>CLEAN('Historical Trades'!O6995)</x:f>
      </x:c>
      <x:c r="P6995" s="14">
        <x:f>IF(G6995="sell",M6995,-M6995)</x:f>
      </x:c>
      <x:c r="Q6995" s="14">
        <x:f>VLOOKUP(N6995,'Currency Rates'!$A$3:$C$32,3,0)</x:f>
      </x:c>
      <x:c r="R6995" s="0">
        <x:f>IF(A6995="SPUS",0,IF(A6995="FWD",0,P6995/Q6995))</x:f>
      </x:c>
    </x:row>
    <x:row r="6996" spans="1:19" x14ac:dyDescent="0.3">
      <x:c r="A6996" s="0">
        <x:f>'Historical Trades'!A6996</x:f>
      </x:c>
      <x:c r="B6996" s="0">
        <x:f>'Historical Trades'!B6996</x:f>
      </x:c>
      <x:c r="C6996" s="23">
        <x:f>'Historical Trades'!C6996</x:f>
      </x:c>
      <x:c r="D6996" s="0">
        <x:f>'Historical Trades'!D6996</x:f>
      </x:c>
      <x:c r="E6996" s="23">
        <x:f>'Historical Trades'!E6996</x:f>
      </x:c>
      <x:c r="F6996" s="0">
        <x:f>'Historical Trades'!F6996</x:f>
      </x:c>
      <x:c r="G6996" s="0">
        <x:f>'Historical Trades'!G6996</x:f>
      </x:c>
      <x:c r="H6996" s="0">
        <x:f>'Historical Trades'!H6996</x:f>
      </x:c>
      <x:c r="I6996" s="0">
        <x:f>'Historical Trades'!I6996</x:f>
      </x:c>
      <x:c r="J6996" s="0">
        <x:f>'Historical Trades'!J6996</x:f>
      </x:c>
      <x:c r="K6996" s="0">
        <x:f>'Historical Trades'!K6996</x:f>
      </x:c>
      <x:c r="L6996" s="0">
        <x:f>'Historical Trades'!L6996</x:f>
      </x:c>
      <x:c r="M6996" s="0">
        <x:f>'Historical Trades'!M6996</x:f>
      </x:c>
      <x:c r="N6996" s="0">
        <x:f>CLEAN('Historical Trades'!O6996)</x:f>
      </x:c>
      <x:c r="P6996" s="14">
        <x:f>IF(G6996="sell",M6996,-M6996)</x:f>
      </x:c>
      <x:c r="Q6996" s="14">
        <x:f>VLOOKUP(N6996,'Currency Rates'!$A$3:$C$32,3,0)</x:f>
      </x:c>
      <x:c r="R6996" s="0">
        <x:f>IF(A6996="SPUS",0,IF(A6996="FWD",0,P6996/Q6996))</x:f>
      </x:c>
    </x:row>
    <x:row r="6997" spans="1:19" x14ac:dyDescent="0.3">
      <x:c r="A6997" s="0">
        <x:f>'Historical Trades'!A6997</x:f>
      </x:c>
      <x:c r="B6997" s="0">
        <x:f>'Historical Trades'!B6997</x:f>
      </x:c>
      <x:c r="C6997" s="23">
        <x:f>'Historical Trades'!C6997</x:f>
      </x:c>
      <x:c r="D6997" s="0">
        <x:f>'Historical Trades'!D6997</x:f>
      </x:c>
      <x:c r="E6997" s="23">
        <x:f>'Historical Trades'!E6997</x:f>
      </x:c>
      <x:c r="F6997" s="0">
        <x:f>'Historical Trades'!F6997</x:f>
      </x:c>
      <x:c r="G6997" s="0">
        <x:f>'Historical Trades'!G6997</x:f>
      </x:c>
      <x:c r="H6997" s="0">
        <x:f>'Historical Trades'!H6997</x:f>
      </x:c>
      <x:c r="I6997" s="0">
        <x:f>'Historical Trades'!I6997</x:f>
      </x:c>
      <x:c r="J6997" s="0">
        <x:f>'Historical Trades'!J6997</x:f>
      </x:c>
      <x:c r="K6997" s="0">
        <x:f>'Historical Trades'!K6997</x:f>
      </x:c>
      <x:c r="L6997" s="0">
        <x:f>'Historical Trades'!L6997</x:f>
      </x:c>
      <x:c r="M6997" s="0">
        <x:f>'Historical Trades'!M6997</x:f>
      </x:c>
      <x:c r="N6997" s="0">
        <x:f>CLEAN('Historical Trades'!O6997)</x:f>
      </x:c>
      <x:c r="P6997" s="14">
        <x:f>IF(G6997="sell",M6997,-M6997)</x:f>
      </x:c>
      <x:c r="Q6997" s="14">
        <x:f>VLOOKUP(N6997,'Currency Rates'!$A$3:$C$32,3,0)</x:f>
      </x:c>
      <x:c r="R6997" s="0">
        <x:f>IF(A6997="SPUS",0,IF(A6997="FWD",0,P6997/Q6997))</x:f>
      </x:c>
    </x:row>
    <x:row r="6998" spans="1:19" x14ac:dyDescent="0.3">
      <x:c r="A6998" s="0">
        <x:f>'Historical Trades'!A6998</x:f>
      </x:c>
      <x:c r="B6998" s="0">
        <x:f>'Historical Trades'!B6998</x:f>
      </x:c>
      <x:c r="C6998" s="23">
        <x:f>'Historical Trades'!C6998</x:f>
      </x:c>
      <x:c r="D6998" s="0">
        <x:f>'Historical Trades'!D6998</x:f>
      </x:c>
      <x:c r="E6998" s="23">
        <x:f>'Historical Trades'!E6998</x:f>
      </x:c>
      <x:c r="F6998" s="0">
        <x:f>'Historical Trades'!F6998</x:f>
      </x:c>
      <x:c r="G6998" s="0">
        <x:f>'Historical Trades'!G6998</x:f>
      </x:c>
      <x:c r="H6998" s="0">
        <x:f>'Historical Trades'!H6998</x:f>
      </x:c>
      <x:c r="I6998" s="0">
        <x:f>'Historical Trades'!I6998</x:f>
      </x:c>
      <x:c r="J6998" s="0">
        <x:f>'Historical Trades'!J6998</x:f>
      </x:c>
      <x:c r="K6998" s="0">
        <x:f>'Historical Trades'!K6998</x:f>
      </x:c>
      <x:c r="L6998" s="0">
        <x:f>'Historical Trades'!L6998</x:f>
      </x:c>
      <x:c r="M6998" s="0">
        <x:f>'Historical Trades'!M6998</x:f>
      </x:c>
      <x:c r="N6998" s="0">
        <x:f>CLEAN('Historical Trades'!O6998)</x:f>
      </x:c>
      <x:c r="P6998" s="14">
        <x:f>IF(G6998="sell",M6998,-M6998)</x:f>
      </x:c>
      <x:c r="Q6998" s="14">
        <x:f>VLOOKUP(N6998,'Currency Rates'!$A$3:$C$32,3,0)</x:f>
      </x:c>
      <x:c r="R6998" s="0">
        <x:f>IF(A6998="SPUS",0,IF(A6998="FWD",0,P6998/Q6998))</x:f>
      </x:c>
    </x:row>
    <x:row r="6999" spans="1:19" x14ac:dyDescent="0.3">
      <x:c r="A6999" s="0">
        <x:f>'Historical Trades'!A6999</x:f>
      </x:c>
      <x:c r="B6999" s="0">
        <x:f>'Historical Trades'!B6999</x:f>
      </x:c>
      <x:c r="C6999" s="23">
        <x:f>'Historical Trades'!C6999</x:f>
      </x:c>
      <x:c r="D6999" s="0">
        <x:f>'Historical Trades'!D6999</x:f>
      </x:c>
      <x:c r="E6999" s="23">
        <x:f>'Historical Trades'!E6999</x:f>
      </x:c>
      <x:c r="F6999" s="0">
        <x:f>'Historical Trades'!F6999</x:f>
      </x:c>
      <x:c r="G6999" s="0">
        <x:f>'Historical Trades'!G6999</x:f>
      </x:c>
      <x:c r="H6999" s="0">
        <x:f>'Historical Trades'!H6999</x:f>
      </x:c>
      <x:c r="I6999" s="0">
        <x:f>'Historical Trades'!I6999</x:f>
      </x:c>
      <x:c r="J6999" s="0">
        <x:f>'Historical Trades'!J6999</x:f>
      </x:c>
      <x:c r="K6999" s="0">
        <x:f>'Historical Trades'!K6999</x:f>
      </x:c>
      <x:c r="L6999" s="0">
        <x:f>'Historical Trades'!L6999</x:f>
      </x:c>
      <x:c r="M6999" s="0">
        <x:f>'Historical Trades'!M6999</x:f>
      </x:c>
      <x:c r="N6999" s="0">
        <x:f>CLEAN('Historical Trades'!O6999)</x:f>
      </x:c>
      <x:c r="P6999" s="14">
        <x:f>IF(G6999="sell",M6999,-M6999)</x:f>
      </x:c>
      <x:c r="Q6999" s="14">
        <x:f>VLOOKUP(N6999,'Currency Rates'!$A$3:$C$32,3,0)</x:f>
      </x:c>
      <x:c r="R6999" s="0">
        <x:f>IF(A6999="SPUS",0,IF(A6999="FWD",0,P6999/Q6999))</x:f>
      </x:c>
    </x:row>
    <x:row r="7000" spans="1:19" x14ac:dyDescent="0.3">
      <x:c r="A7000" s="0">
        <x:f>'Historical Trades'!A7000</x:f>
      </x:c>
      <x:c r="B7000" s="0">
        <x:f>'Historical Trades'!B7000</x:f>
      </x:c>
      <x:c r="C7000" s="23">
        <x:f>'Historical Trades'!C7000</x:f>
      </x:c>
      <x:c r="D7000" s="0">
        <x:f>'Historical Trades'!D7000</x:f>
      </x:c>
      <x:c r="E7000" s="23">
        <x:f>'Historical Trades'!E7000</x:f>
      </x:c>
      <x:c r="F7000" s="0">
        <x:f>'Historical Trades'!F7000</x:f>
      </x:c>
      <x:c r="G7000" s="0">
        <x:f>'Historical Trades'!G7000</x:f>
      </x:c>
      <x:c r="H7000" s="0">
        <x:f>'Historical Trades'!H7000</x:f>
      </x:c>
      <x:c r="I7000" s="0">
        <x:f>'Historical Trades'!I7000</x:f>
      </x:c>
      <x:c r="J7000" s="0">
        <x:f>'Historical Trades'!J7000</x:f>
      </x:c>
      <x:c r="K7000" s="0">
        <x:f>'Historical Trades'!K7000</x:f>
      </x:c>
      <x:c r="L7000" s="0">
        <x:f>'Historical Trades'!L7000</x:f>
      </x:c>
      <x:c r="M7000" s="0">
        <x:f>'Historical Trades'!M7000</x:f>
      </x:c>
      <x:c r="N7000" s="0">
        <x:f>CLEAN('Historical Trades'!O7000)</x:f>
      </x:c>
      <x:c r="P7000" s="14">
        <x:f>IF(G7000="sell",M7000,-M7000)</x:f>
      </x:c>
      <x:c r="Q7000" s="14">
        <x:f>VLOOKUP(N7000,'Currency Rates'!$A$3:$C$32,3,0)</x:f>
      </x:c>
      <x:c r="R7000" s="0">
        <x:f>IF(A7000="SPUS",0,IF(A7000="FWD",0,P7000/Q7000))</x:f>
      </x:c>
    </x:row>
    <x:row r="7001" spans="1:19" x14ac:dyDescent="0.3">
      <x:c r="A7001" s="0">
        <x:f>'Historical Trades'!A7001</x:f>
      </x:c>
      <x:c r="B7001" s="0">
        <x:f>'Historical Trades'!B7001</x:f>
      </x:c>
      <x:c r="C7001" s="23">
        <x:f>'Historical Trades'!C7001</x:f>
      </x:c>
      <x:c r="D7001" s="0">
        <x:f>'Historical Trades'!D7001</x:f>
      </x:c>
      <x:c r="E7001" s="23">
        <x:f>'Historical Trades'!E7001</x:f>
      </x:c>
      <x:c r="F7001" s="0">
        <x:f>'Historical Trades'!F7001</x:f>
      </x:c>
      <x:c r="G7001" s="0">
        <x:f>'Historical Trades'!G7001</x:f>
      </x:c>
      <x:c r="H7001" s="0">
        <x:f>'Historical Trades'!H7001</x:f>
      </x:c>
      <x:c r="I7001" s="0">
        <x:f>'Historical Trades'!I7001</x:f>
      </x:c>
      <x:c r="J7001" s="0">
        <x:f>'Historical Trades'!J7001</x:f>
      </x:c>
      <x:c r="K7001" s="0">
        <x:f>'Historical Trades'!K7001</x:f>
      </x:c>
      <x:c r="L7001" s="0">
        <x:f>'Historical Trades'!L7001</x:f>
      </x:c>
      <x:c r="M7001" s="0">
        <x:f>'Historical Trades'!M7001</x:f>
      </x:c>
      <x:c r="N7001" s="0">
        <x:f>CLEAN('Historical Trades'!O7001)</x:f>
      </x:c>
      <x:c r="P7001" s="14">
        <x:f>IF(G7001="sell",M7001,-M7001)</x:f>
      </x:c>
      <x:c r="Q7001" s="14">
        <x:f>VLOOKUP(N7001,'Currency Rates'!$A$3:$C$32,3,0)</x:f>
      </x:c>
      <x:c r="R7001" s="0">
        <x:f>IF(A7001="SPUS",0,IF(A7001="FWD",0,P7001/Q7001))</x:f>
      </x:c>
    </x:row>
    <x:row r="7002" spans="1:19" x14ac:dyDescent="0.3">
      <x:c r="A7002" s="0">
        <x:f>'Historical Trades'!A7002</x:f>
      </x:c>
      <x:c r="B7002" s="0">
        <x:f>'Historical Trades'!B7002</x:f>
      </x:c>
      <x:c r="C7002" s="23">
        <x:f>'Historical Trades'!C7002</x:f>
      </x:c>
      <x:c r="D7002" s="0">
        <x:f>'Historical Trades'!D7002</x:f>
      </x:c>
      <x:c r="E7002" s="23">
        <x:f>'Historical Trades'!E7002</x:f>
      </x:c>
      <x:c r="F7002" s="0">
        <x:f>'Historical Trades'!F7002</x:f>
      </x:c>
      <x:c r="G7002" s="0">
        <x:f>'Historical Trades'!G7002</x:f>
      </x:c>
      <x:c r="H7002" s="0">
        <x:f>'Historical Trades'!H7002</x:f>
      </x:c>
      <x:c r="I7002" s="0">
        <x:f>'Historical Trades'!I7002</x:f>
      </x:c>
      <x:c r="J7002" s="0">
        <x:f>'Historical Trades'!J7002</x:f>
      </x:c>
      <x:c r="K7002" s="0">
        <x:f>'Historical Trades'!K7002</x:f>
      </x:c>
      <x:c r="L7002" s="0">
        <x:f>'Historical Trades'!L7002</x:f>
      </x:c>
      <x:c r="M7002" s="0">
        <x:f>'Historical Trades'!M7002</x:f>
      </x:c>
      <x:c r="N7002" s="0">
        <x:f>CLEAN('Historical Trades'!O7002)</x:f>
      </x:c>
      <x:c r="P7002" s="14">
        <x:f>IF(G7002="sell",M7002,-M7002)</x:f>
      </x:c>
      <x:c r="Q7002" s="14">
        <x:f>VLOOKUP(N7002,'Currency Rates'!$A$3:$C$32,3,0)</x:f>
      </x:c>
      <x:c r="R7002" s="0">
        <x:f>IF(A7002="SPUS",0,IF(A7002="FWD",0,P7002/Q7002))</x:f>
      </x:c>
    </x:row>
    <x:row r="7003" spans="1:19" x14ac:dyDescent="0.3">
      <x:c r="A7003" s="0">
        <x:f>'Historical Trades'!A7003</x:f>
      </x:c>
      <x:c r="B7003" s="0">
        <x:f>'Historical Trades'!B7003</x:f>
      </x:c>
      <x:c r="C7003" s="23">
        <x:f>'Historical Trades'!C7003</x:f>
      </x:c>
      <x:c r="D7003" s="0">
        <x:f>'Historical Trades'!D7003</x:f>
      </x:c>
      <x:c r="E7003" s="23">
        <x:f>'Historical Trades'!E7003</x:f>
      </x:c>
      <x:c r="F7003" s="0">
        <x:f>'Historical Trades'!F7003</x:f>
      </x:c>
      <x:c r="G7003" s="0">
        <x:f>'Historical Trades'!G7003</x:f>
      </x:c>
      <x:c r="H7003" s="0">
        <x:f>'Historical Trades'!H7003</x:f>
      </x:c>
      <x:c r="I7003" s="0">
        <x:f>'Historical Trades'!I7003</x:f>
      </x:c>
      <x:c r="J7003" s="0">
        <x:f>'Historical Trades'!J7003</x:f>
      </x:c>
      <x:c r="K7003" s="0">
        <x:f>'Historical Trades'!K7003</x:f>
      </x:c>
      <x:c r="L7003" s="0">
        <x:f>'Historical Trades'!L7003</x:f>
      </x:c>
      <x:c r="M7003" s="0">
        <x:f>'Historical Trades'!M7003</x:f>
      </x:c>
      <x:c r="N7003" s="0">
        <x:f>CLEAN('Historical Trades'!O7003)</x:f>
      </x:c>
      <x:c r="P7003" s="14">
        <x:f>IF(G7003="sell",M7003,-M7003)</x:f>
      </x:c>
      <x:c r="Q7003" s="14">
        <x:f>VLOOKUP(N7003,'Currency Rates'!$A$3:$C$32,3,0)</x:f>
      </x:c>
      <x:c r="R7003" s="0">
        <x:f>IF(A7003="SPUS",0,IF(A7003="FWD",0,P7003/Q7003))</x:f>
      </x:c>
    </x:row>
    <x:row r="7004" spans="1:19" x14ac:dyDescent="0.3">
      <x:c r="A7004" s="0">
        <x:f>'Historical Trades'!A7004</x:f>
      </x:c>
      <x:c r="B7004" s="0">
        <x:f>'Historical Trades'!B7004</x:f>
      </x:c>
      <x:c r="C7004" s="23">
        <x:f>'Historical Trades'!C7004</x:f>
      </x:c>
      <x:c r="D7004" s="0">
        <x:f>'Historical Trades'!D7004</x:f>
      </x:c>
      <x:c r="E7004" s="23">
        <x:f>'Historical Trades'!E7004</x:f>
      </x:c>
      <x:c r="F7004" s="0">
        <x:f>'Historical Trades'!F7004</x:f>
      </x:c>
      <x:c r="G7004" s="0">
        <x:f>'Historical Trades'!G7004</x:f>
      </x:c>
      <x:c r="H7004" s="0">
        <x:f>'Historical Trades'!H7004</x:f>
      </x:c>
      <x:c r="I7004" s="0">
        <x:f>'Historical Trades'!I7004</x:f>
      </x:c>
      <x:c r="J7004" s="0">
        <x:f>'Historical Trades'!J7004</x:f>
      </x:c>
      <x:c r="K7004" s="0">
        <x:f>'Historical Trades'!K7004</x:f>
      </x:c>
      <x:c r="L7004" s="0">
        <x:f>'Historical Trades'!L7004</x:f>
      </x:c>
      <x:c r="M7004" s="0">
        <x:f>'Historical Trades'!M7004</x:f>
      </x:c>
      <x:c r="N7004" s="0">
        <x:f>CLEAN('Historical Trades'!O7004)</x:f>
      </x:c>
      <x:c r="P7004" s="14">
        <x:f>IF(G7004="sell",M7004,-M7004)</x:f>
      </x:c>
      <x:c r="Q7004" s="14">
        <x:f>VLOOKUP(N7004,'Currency Rates'!$A$3:$C$32,3,0)</x:f>
      </x:c>
      <x:c r="R7004" s="0">
        <x:f>IF(A7004="SPUS",0,IF(A7004="FWD",0,P7004/Q7004))</x:f>
      </x:c>
    </x:row>
    <x:row r="7005" spans="1:19" x14ac:dyDescent="0.3">
      <x:c r="A7005" s="0">
        <x:f>'Historical Trades'!A7005</x:f>
      </x:c>
      <x:c r="B7005" s="0">
        <x:f>'Historical Trades'!B7005</x:f>
      </x:c>
      <x:c r="C7005" s="23">
        <x:f>'Historical Trades'!C7005</x:f>
      </x:c>
      <x:c r="D7005" s="0">
        <x:f>'Historical Trades'!D7005</x:f>
      </x:c>
      <x:c r="E7005" s="23">
        <x:f>'Historical Trades'!E7005</x:f>
      </x:c>
      <x:c r="F7005" s="0">
        <x:f>'Historical Trades'!F7005</x:f>
      </x:c>
      <x:c r="G7005" s="0">
        <x:f>'Historical Trades'!G7005</x:f>
      </x:c>
      <x:c r="H7005" s="0">
        <x:f>'Historical Trades'!H7005</x:f>
      </x:c>
      <x:c r="I7005" s="0">
        <x:f>'Historical Trades'!I7005</x:f>
      </x:c>
      <x:c r="J7005" s="0">
        <x:f>'Historical Trades'!J7005</x:f>
      </x:c>
      <x:c r="K7005" s="0">
        <x:f>'Historical Trades'!K7005</x:f>
      </x:c>
      <x:c r="L7005" s="0">
        <x:f>'Historical Trades'!L7005</x:f>
      </x:c>
      <x:c r="M7005" s="0">
        <x:f>'Historical Trades'!M7005</x:f>
      </x:c>
      <x:c r="N7005" s="0">
        <x:f>CLEAN('Historical Trades'!O7005)</x:f>
      </x:c>
      <x:c r="P7005" s="14">
        <x:f>IF(G7005="sell",M7005,-M7005)</x:f>
      </x:c>
      <x:c r="Q7005" s="14">
        <x:f>VLOOKUP(N7005,'Currency Rates'!$A$3:$C$32,3,0)</x:f>
      </x:c>
      <x:c r="R7005" s="0">
        <x:f>IF(A7005="SPUS",0,IF(A7005="FWD",0,P7005/Q7005))</x:f>
      </x:c>
    </x:row>
    <x:row r="7006" spans="1:19" x14ac:dyDescent="0.3">
      <x:c r="A7006" s="0">
        <x:f>'Historical Trades'!A7006</x:f>
      </x:c>
      <x:c r="B7006" s="0">
        <x:f>'Historical Trades'!B7006</x:f>
      </x:c>
      <x:c r="C7006" s="23">
        <x:f>'Historical Trades'!C7006</x:f>
      </x:c>
      <x:c r="D7006" s="0">
        <x:f>'Historical Trades'!D7006</x:f>
      </x:c>
      <x:c r="E7006" s="23">
        <x:f>'Historical Trades'!E7006</x:f>
      </x:c>
      <x:c r="F7006" s="0">
        <x:f>'Historical Trades'!F7006</x:f>
      </x:c>
      <x:c r="G7006" s="0">
        <x:f>'Historical Trades'!G7006</x:f>
      </x:c>
      <x:c r="H7006" s="0">
        <x:f>'Historical Trades'!H7006</x:f>
      </x:c>
      <x:c r="I7006" s="0">
        <x:f>'Historical Trades'!I7006</x:f>
      </x:c>
      <x:c r="J7006" s="0">
        <x:f>'Historical Trades'!J7006</x:f>
      </x:c>
      <x:c r="K7006" s="0">
        <x:f>'Historical Trades'!K7006</x:f>
      </x:c>
      <x:c r="L7006" s="0">
        <x:f>'Historical Trades'!L7006</x:f>
      </x:c>
      <x:c r="M7006" s="0">
        <x:f>'Historical Trades'!M7006</x:f>
      </x:c>
      <x:c r="N7006" s="0">
        <x:f>CLEAN('Historical Trades'!O7006)</x:f>
      </x:c>
      <x:c r="P7006" s="14">
        <x:f>IF(G7006="sell",M7006,-M7006)</x:f>
      </x:c>
      <x:c r="Q7006" s="14">
        <x:f>VLOOKUP(N7006,'Currency Rates'!$A$3:$C$32,3,0)</x:f>
      </x:c>
      <x:c r="R7006" s="0">
        <x:f>IF(A7006="SPUS",0,IF(A7006="FWD",0,P7006/Q7006))</x:f>
      </x:c>
    </x:row>
    <x:row r="7007" spans="1:19" x14ac:dyDescent="0.3">
      <x:c r="A7007" s="0">
        <x:f>'Historical Trades'!A7007</x:f>
      </x:c>
      <x:c r="B7007" s="0">
        <x:f>'Historical Trades'!B7007</x:f>
      </x:c>
      <x:c r="C7007" s="23">
        <x:f>'Historical Trades'!C7007</x:f>
      </x:c>
      <x:c r="D7007" s="0">
        <x:f>'Historical Trades'!D7007</x:f>
      </x:c>
      <x:c r="E7007" s="23">
        <x:f>'Historical Trades'!E7007</x:f>
      </x:c>
      <x:c r="F7007" s="0">
        <x:f>'Historical Trades'!F7007</x:f>
      </x:c>
      <x:c r="G7007" s="0">
        <x:f>'Historical Trades'!G7007</x:f>
      </x:c>
      <x:c r="H7007" s="0">
        <x:f>'Historical Trades'!H7007</x:f>
      </x:c>
      <x:c r="I7007" s="0">
        <x:f>'Historical Trades'!I7007</x:f>
      </x:c>
      <x:c r="J7007" s="0">
        <x:f>'Historical Trades'!J7007</x:f>
      </x:c>
      <x:c r="K7007" s="0">
        <x:f>'Historical Trades'!K7007</x:f>
      </x:c>
      <x:c r="L7007" s="0">
        <x:f>'Historical Trades'!L7007</x:f>
      </x:c>
      <x:c r="M7007" s="0">
        <x:f>'Historical Trades'!M7007</x:f>
      </x:c>
      <x:c r="N7007" s="0">
        <x:f>CLEAN('Historical Trades'!O7007)</x:f>
      </x:c>
      <x:c r="P7007" s="14">
        <x:f>IF(G7007="sell",M7007,-M7007)</x:f>
      </x:c>
      <x:c r="Q7007" s="14">
        <x:f>VLOOKUP(N7007,'Currency Rates'!$A$3:$C$32,3,0)</x:f>
      </x:c>
      <x:c r="R7007" s="0">
        <x:f>IF(A7007="SPUS",0,IF(A7007="FWD",0,P7007/Q7007))</x:f>
      </x:c>
    </x:row>
    <x:row r="7008" spans="1:19" x14ac:dyDescent="0.3">
      <x:c r="A7008" s="0">
        <x:f>'Historical Trades'!A7008</x:f>
      </x:c>
      <x:c r="B7008" s="0">
        <x:f>'Historical Trades'!B7008</x:f>
      </x:c>
      <x:c r="C7008" s="23">
        <x:f>'Historical Trades'!C7008</x:f>
      </x:c>
      <x:c r="D7008" s="0">
        <x:f>'Historical Trades'!D7008</x:f>
      </x:c>
      <x:c r="E7008" s="23">
        <x:f>'Historical Trades'!E7008</x:f>
      </x:c>
      <x:c r="F7008" s="0">
        <x:f>'Historical Trades'!F7008</x:f>
      </x:c>
      <x:c r="G7008" s="0">
        <x:f>'Historical Trades'!G7008</x:f>
      </x:c>
      <x:c r="H7008" s="0">
        <x:f>'Historical Trades'!H7008</x:f>
      </x:c>
      <x:c r="I7008" s="0">
        <x:f>'Historical Trades'!I7008</x:f>
      </x:c>
      <x:c r="J7008" s="0">
        <x:f>'Historical Trades'!J7008</x:f>
      </x:c>
      <x:c r="K7008" s="0">
        <x:f>'Historical Trades'!K7008</x:f>
      </x:c>
      <x:c r="L7008" s="0">
        <x:f>'Historical Trades'!L7008</x:f>
      </x:c>
      <x:c r="M7008" s="0">
        <x:f>'Historical Trades'!M7008</x:f>
      </x:c>
      <x:c r="N7008" s="0">
        <x:f>CLEAN('Historical Trades'!O7008)</x:f>
      </x:c>
      <x:c r="P7008" s="14">
        <x:f>IF(G7008="sell",M7008,-M7008)</x:f>
      </x:c>
      <x:c r="Q7008" s="14">
        <x:f>VLOOKUP(N7008,'Currency Rates'!$A$3:$C$32,3,0)</x:f>
      </x:c>
      <x:c r="R7008" s="0">
        <x:f>IF(A7008="SPUS",0,IF(A7008="FWD",0,P7008/Q7008))</x:f>
      </x:c>
    </x:row>
    <x:row r="7009" spans="1:19" x14ac:dyDescent="0.3">
      <x:c r="A7009" s="0">
        <x:f>'Historical Trades'!A7009</x:f>
      </x:c>
      <x:c r="B7009" s="0">
        <x:f>'Historical Trades'!B7009</x:f>
      </x:c>
      <x:c r="C7009" s="23">
        <x:f>'Historical Trades'!C7009</x:f>
      </x:c>
      <x:c r="D7009" s="0">
        <x:f>'Historical Trades'!D7009</x:f>
      </x:c>
      <x:c r="E7009" s="23">
        <x:f>'Historical Trades'!E7009</x:f>
      </x:c>
      <x:c r="F7009" s="0">
        <x:f>'Historical Trades'!F7009</x:f>
      </x:c>
      <x:c r="G7009" s="0">
        <x:f>'Historical Trades'!G7009</x:f>
      </x:c>
      <x:c r="H7009" s="0">
        <x:f>'Historical Trades'!H7009</x:f>
      </x:c>
      <x:c r="I7009" s="0">
        <x:f>'Historical Trades'!I7009</x:f>
      </x:c>
      <x:c r="J7009" s="0">
        <x:f>'Historical Trades'!J7009</x:f>
      </x:c>
      <x:c r="K7009" s="0">
        <x:f>'Historical Trades'!K7009</x:f>
      </x:c>
      <x:c r="L7009" s="0">
        <x:f>'Historical Trades'!L7009</x:f>
      </x:c>
      <x:c r="M7009" s="0">
        <x:f>'Historical Trades'!M7009</x:f>
      </x:c>
      <x:c r="N7009" s="0">
        <x:f>CLEAN('Historical Trades'!O7009)</x:f>
      </x:c>
      <x:c r="P7009" s="14">
        <x:f>IF(G7009="sell",M7009,-M7009)</x:f>
      </x:c>
      <x:c r="Q7009" s="14">
        <x:f>VLOOKUP(N7009,'Currency Rates'!$A$3:$C$32,3,0)</x:f>
      </x:c>
      <x:c r="R7009" s="0">
        <x:f>IF(A7009="SPUS",0,IF(A7009="FWD",0,P7009/Q7009))</x:f>
      </x:c>
    </x:row>
    <x:row r="7010" spans="1:19" x14ac:dyDescent="0.3">
      <x:c r="A7010" s="0">
        <x:f>'Historical Trades'!A7010</x:f>
      </x:c>
      <x:c r="B7010" s="0">
        <x:f>'Historical Trades'!B7010</x:f>
      </x:c>
      <x:c r="C7010" s="23">
        <x:f>'Historical Trades'!C7010</x:f>
      </x:c>
      <x:c r="D7010" s="0">
        <x:f>'Historical Trades'!D7010</x:f>
      </x:c>
      <x:c r="E7010" s="23">
        <x:f>'Historical Trades'!E7010</x:f>
      </x:c>
      <x:c r="F7010" s="0">
        <x:f>'Historical Trades'!F7010</x:f>
      </x:c>
      <x:c r="G7010" s="0">
        <x:f>'Historical Trades'!G7010</x:f>
      </x:c>
      <x:c r="H7010" s="0">
        <x:f>'Historical Trades'!H7010</x:f>
      </x:c>
      <x:c r="I7010" s="0">
        <x:f>'Historical Trades'!I7010</x:f>
      </x:c>
      <x:c r="J7010" s="0">
        <x:f>'Historical Trades'!J7010</x:f>
      </x:c>
      <x:c r="K7010" s="0">
        <x:f>'Historical Trades'!K7010</x:f>
      </x:c>
      <x:c r="L7010" s="0">
        <x:f>'Historical Trades'!L7010</x:f>
      </x:c>
      <x:c r="M7010" s="0">
        <x:f>'Historical Trades'!M7010</x:f>
      </x:c>
      <x:c r="N7010" s="0">
        <x:f>CLEAN('Historical Trades'!O7010)</x:f>
      </x:c>
      <x:c r="P7010" s="14">
        <x:f>IF(G7010="sell",M7010,-M7010)</x:f>
      </x:c>
      <x:c r="Q7010" s="14">
        <x:f>VLOOKUP(N7010,'Currency Rates'!$A$3:$C$32,3,0)</x:f>
      </x:c>
      <x:c r="R7010" s="0">
        <x:f>IF(A7010="SPUS",0,IF(A7010="FWD",0,P7010/Q7010))</x:f>
      </x:c>
    </x:row>
    <x:row r="7011" spans="1:19" x14ac:dyDescent="0.3">
      <x:c r="A7011" s="0">
        <x:f>'Historical Trades'!A7011</x:f>
      </x:c>
      <x:c r="B7011" s="0">
        <x:f>'Historical Trades'!B7011</x:f>
      </x:c>
      <x:c r="C7011" s="23">
        <x:f>'Historical Trades'!C7011</x:f>
      </x:c>
      <x:c r="D7011" s="0">
        <x:f>'Historical Trades'!D7011</x:f>
      </x:c>
      <x:c r="E7011" s="23">
        <x:f>'Historical Trades'!E7011</x:f>
      </x:c>
      <x:c r="F7011" s="0">
        <x:f>'Historical Trades'!F7011</x:f>
      </x:c>
      <x:c r="G7011" s="0">
        <x:f>'Historical Trades'!G7011</x:f>
      </x:c>
      <x:c r="H7011" s="0">
        <x:f>'Historical Trades'!H7011</x:f>
      </x:c>
      <x:c r="I7011" s="0">
        <x:f>'Historical Trades'!I7011</x:f>
      </x:c>
      <x:c r="J7011" s="0">
        <x:f>'Historical Trades'!J7011</x:f>
      </x:c>
      <x:c r="K7011" s="0">
        <x:f>'Historical Trades'!K7011</x:f>
      </x:c>
      <x:c r="L7011" s="0">
        <x:f>'Historical Trades'!L7011</x:f>
      </x:c>
      <x:c r="M7011" s="0">
        <x:f>'Historical Trades'!M7011</x:f>
      </x:c>
      <x:c r="N7011" s="0">
        <x:f>CLEAN('Historical Trades'!O7011)</x:f>
      </x:c>
      <x:c r="P7011" s="14">
        <x:f>IF(G7011="sell",M7011,-M7011)</x:f>
      </x:c>
      <x:c r="Q7011" s="14">
        <x:f>VLOOKUP(N7011,'Currency Rates'!$A$3:$C$32,3,0)</x:f>
      </x:c>
      <x:c r="R7011" s="0">
        <x:f>IF(A7011="SPUS",0,IF(A7011="FWD",0,P7011/Q7011))</x:f>
      </x:c>
    </x:row>
    <x:row r="7012" spans="1:19" x14ac:dyDescent="0.3">
      <x:c r="A7012" s="0">
        <x:f>'Historical Trades'!A7012</x:f>
      </x:c>
      <x:c r="B7012" s="0">
        <x:f>'Historical Trades'!B7012</x:f>
      </x:c>
      <x:c r="C7012" s="23">
        <x:f>'Historical Trades'!C7012</x:f>
      </x:c>
      <x:c r="D7012" s="0">
        <x:f>'Historical Trades'!D7012</x:f>
      </x:c>
      <x:c r="E7012" s="23">
        <x:f>'Historical Trades'!E7012</x:f>
      </x:c>
      <x:c r="F7012" s="0">
        <x:f>'Historical Trades'!F7012</x:f>
      </x:c>
      <x:c r="G7012" s="0">
        <x:f>'Historical Trades'!G7012</x:f>
      </x:c>
      <x:c r="H7012" s="0">
        <x:f>'Historical Trades'!H7012</x:f>
      </x:c>
      <x:c r="I7012" s="0">
        <x:f>'Historical Trades'!I7012</x:f>
      </x:c>
      <x:c r="J7012" s="0">
        <x:f>'Historical Trades'!J7012</x:f>
      </x:c>
      <x:c r="K7012" s="0">
        <x:f>'Historical Trades'!K7012</x:f>
      </x:c>
      <x:c r="L7012" s="0">
        <x:f>'Historical Trades'!L7012</x:f>
      </x:c>
      <x:c r="M7012" s="0">
        <x:f>'Historical Trades'!M7012</x:f>
      </x:c>
      <x:c r="N7012" s="0">
        <x:f>CLEAN('Historical Trades'!O7012)</x:f>
      </x:c>
      <x:c r="P7012" s="14">
        <x:f>IF(G7012="sell",M7012,-M7012)</x:f>
      </x:c>
      <x:c r="Q7012" s="14">
        <x:f>VLOOKUP(N7012,'Currency Rates'!$A$3:$C$32,3,0)</x:f>
      </x:c>
      <x:c r="R7012" s="0">
        <x:f>IF(A7012="SPUS",0,IF(A7012="FWD",0,P7012/Q7012))</x:f>
      </x:c>
    </x:row>
    <x:row r="7013" spans="1:19" x14ac:dyDescent="0.3">
      <x:c r="A7013" s="0">
        <x:f>'Historical Trades'!A7013</x:f>
      </x:c>
      <x:c r="B7013" s="0">
        <x:f>'Historical Trades'!B7013</x:f>
      </x:c>
      <x:c r="C7013" s="23">
        <x:f>'Historical Trades'!C7013</x:f>
      </x:c>
      <x:c r="D7013" s="0">
        <x:f>'Historical Trades'!D7013</x:f>
      </x:c>
      <x:c r="E7013" s="23">
        <x:f>'Historical Trades'!E7013</x:f>
      </x:c>
      <x:c r="F7013" s="0">
        <x:f>'Historical Trades'!F7013</x:f>
      </x:c>
      <x:c r="G7013" s="0">
        <x:f>'Historical Trades'!G7013</x:f>
      </x:c>
      <x:c r="H7013" s="0">
        <x:f>'Historical Trades'!H7013</x:f>
      </x:c>
      <x:c r="I7013" s="0">
        <x:f>'Historical Trades'!I7013</x:f>
      </x:c>
      <x:c r="J7013" s="0">
        <x:f>'Historical Trades'!J7013</x:f>
      </x:c>
      <x:c r="K7013" s="0">
        <x:f>'Historical Trades'!K7013</x:f>
      </x:c>
      <x:c r="L7013" s="0">
        <x:f>'Historical Trades'!L7013</x:f>
      </x:c>
      <x:c r="M7013" s="0">
        <x:f>'Historical Trades'!M7013</x:f>
      </x:c>
      <x:c r="N7013" s="0">
        <x:f>CLEAN('Historical Trades'!O7013)</x:f>
      </x:c>
      <x:c r="P7013" s="14">
        <x:f>IF(G7013="sell",M7013,-M7013)</x:f>
      </x:c>
      <x:c r="Q7013" s="14">
        <x:f>VLOOKUP(N7013,'Currency Rates'!$A$3:$C$32,3,0)</x:f>
      </x:c>
      <x:c r="R7013" s="0">
        <x:f>IF(A7013="SPUS",0,IF(A7013="FWD",0,P7013/Q7013))</x:f>
      </x:c>
    </x:row>
    <x:row r="7014" spans="1:19" x14ac:dyDescent="0.3">
      <x:c r="A7014" s="0">
        <x:f>'Historical Trades'!A7014</x:f>
      </x:c>
      <x:c r="B7014" s="0">
        <x:f>'Historical Trades'!B7014</x:f>
      </x:c>
      <x:c r="C7014" s="23">
        <x:f>'Historical Trades'!C7014</x:f>
      </x:c>
      <x:c r="D7014" s="0">
        <x:f>'Historical Trades'!D7014</x:f>
      </x:c>
      <x:c r="E7014" s="23">
        <x:f>'Historical Trades'!E7014</x:f>
      </x:c>
      <x:c r="F7014" s="0">
        <x:f>'Historical Trades'!F7014</x:f>
      </x:c>
      <x:c r="G7014" s="0">
        <x:f>'Historical Trades'!G7014</x:f>
      </x:c>
      <x:c r="H7014" s="0">
        <x:f>'Historical Trades'!H7014</x:f>
      </x:c>
      <x:c r="I7014" s="0">
        <x:f>'Historical Trades'!I7014</x:f>
      </x:c>
      <x:c r="J7014" s="0">
        <x:f>'Historical Trades'!J7014</x:f>
      </x:c>
      <x:c r="K7014" s="0">
        <x:f>'Historical Trades'!K7014</x:f>
      </x:c>
      <x:c r="L7014" s="0">
        <x:f>'Historical Trades'!L7014</x:f>
      </x:c>
      <x:c r="M7014" s="0">
        <x:f>'Historical Trades'!M7014</x:f>
      </x:c>
      <x:c r="N7014" s="0">
        <x:f>CLEAN('Historical Trades'!O7014)</x:f>
      </x:c>
      <x:c r="P7014" s="14">
        <x:f>IF(G7014="sell",M7014,-M7014)</x:f>
      </x:c>
      <x:c r="Q7014" s="14">
        <x:f>VLOOKUP(N7014,'Currency Rates'!$A$3:$C$32,3,0)</x:f>
      </x:c>
      <x:c r="R7014" s="0">
        <x:f>IF(A7014="SPUS",0,IF(A7014="FWD",0,P7014/Q7014))</x:f>
      </x:c>
    </x:row>
    <x:row r="7015" spans="1:19" x14ac:dyDescent="0.3">
      <x:c r="A7015" s="0">
        <x:f>'Historical Trades'!A7015</x:f>
      </x:c>
      <x:c r="B7015" s="0">
        <x:f>'Historical Trades'!B7015</x:f>
      </x:c>
      <x:c r="C7015" s="23">
        <x:f>'Historical Trades'!C7015</x:f>
      </x:c>
      <x:c r="D7015" s="0">
        <x:f>'Historical Trades'!D7015</x:f>
      </x:c>
      <x:c r="E7015" s="23">
        <x:f>'Historical Trades'!E7015</x:f>
      </x:c>
      <x:c r="F7015" s="0">
        <x:f>'Historical Trades'!F7015</x:f>
      </x:c>
      <x:c r="G7015" s="0">
        <x:f>'Historical Trades'!G7015</x:f>
      </x:c>
      <x:c r="H7015" s="0">
        <x:f>'Historical Trades'!H7015</x:f>
      </x:c>
      <x:c r="I7015" s="0">
        <x:f>'Historical Trades'!I7015</x:f>
      </x:c>
      <x:c r="J7015" s="0">
        <x:f>'Historical Trades'!J7015</x:f>
      </x:c>
      <x:c r="K7015" s="0">
        <x:f>'Historical Trades'!K7015</x:f>
      </x:c>
      <x:c r="L7015" s="0">
        <x:f>'Historical Trades'!L7015</x:f>
      </x:c>
      <x:c r="M7015" s="0">
        <x:f>'Historical Trades'!M7015</x:f>
      </x:c>
      <x:c r="N7015" s="0">
        <x:f>CLEAN('Historical Trades'!O7015)</x:f>
      </x:c>
      <x:c r="P7015" s="14">
        <x:f>IF(G7015="sell",M7015,-M7015)</x:f>
      </x:c>
      <x:c r="Q7015" s="14">
        <x:f>VLOOKUP(N7015,'Currency Rates'!$A$3:$C$32,3,0)</x:f>
      </x:c>
      <x:c r="R7015" s="0">
        <x:f>IF(A7015="SPUS",0,IF(A7015="FWD",0,P7015/Q7015))</x:f>
      </x:c>
    </x:row>
    <x:row r="7016" spans="1:19" x14ac:dyDescent="0.3">
      <x:c r="A7016" s="0">
        <x:f>'Historical Trades'!A7016</x:f>
      </x:c>
      <x:c r="B7016" s="0">
        <x:f>'Historical Trades'!B7016</x:f>
      </x:c>
      <x:c r="C7016" s="23">
        <x:f>'Historical Trades'!C7016</x:f>
      </x:c>
      <x:c r="D7016" s="0">
        <x:f>'Historical Trades'!D7016</x:f>
      </x:c>
      <x:c r="E7016" s="23">
        <x:f>'Historical Trades'!E7016</x:f>
      </x:c>
      <x:c r="F7016" s="0">
        <x:f>'Historical Trades'!F7016</x:f>
      </x:c>
      <x:c r="G7016" s="0">
        <x:f>'Historical Trades'!G7016</x:f>
      </x:c>
      <x:c r="H7016" s="0">
        <x:f>'Historical Trades'!H7016</x:f>
      </x:c>
      <x:c r="I7016" s="0">
        <x:f>'Historical Trades'!I7016</x:f>
      </x:c>
      <x:c r="J7016" s="0">
        <x:f>'Historical Trades'!J7016</x:f>
      </x:c>
      <x:c r="K7016" s="0">
        <x:f>'Historical Trades'!K7016</x:f>
      </x:c>
      <x:c r="L7016" s="0">
        <x:f>'Historical Trades'!L7016</x:f>
      </x:c>
      <x:c r="M7016" s="0">
        <x:f>'Historical Trades'!M7016</x:f>
      </x:c>
      <x:c r="N7016" s="0">
        <x:f>CLEAN('Historical Trades'!O7016)</x:f>
      </x:c>
      <x:c r="P7016" s="14">
        <x:f>IF(G7016="sell",M7016,-M7016)</x:f>
      </x:c>
      <x:c r="Q7016" s="14">
        <x:f>VLOOKUP(N7016,'Currency Rates'!$A$3:$C$32,3,0)</x:f>
      </x:c>
      <x:c r="R7016" s="0">
        <x:f>IF(A7016="SPUS",0,IF(A7016="FWD",0,P7016/Q7016))</x:f>
      </x:c>
    </x:row>
    <x:row r="7017" spans="1:19" x14ac:dyDescent="0.3">
      <x:c r="A7017" s="0">
        <x:f>'Historical Trades'!A7017</x:f>
      </x:c>
      <x:c r="B7017" s="0">
        <x:f>'Historical Trades'!B7017</x:f>
      </x:c>
      <x:c r="C7017" s="23">
        <x:f>'Historical Trades'!C7017</x:f>
      </x:c>
      <x:c r="D7017" s="0">
        <x:f>'Historical Trades'!D7017</x:f>
      </x:c>
      <x:c r="E7017" s="23">
        <x:f>'Historical Trades'!E7017</x:f>
      </x:c>
      <x:c r="F7017" s="0">
        <x:f>'Historical Trades'!F7017</x:f>
      </x:c>
      <x:c r="G7017" s="0">
        <x:f>'Historical Trades'!G7017</x:f>
      </x:c>
      <x:c r="H7017" s="0">
        <x:f>'Historical Trades'!H7017</x:f>
      </x:c>
      <x:c r="I7017" s="0">
        <x:f>'Historical Trades'!I7017</x:f>
      </x:c>
      <x:c r="J7017" s="0">
        <x:f>'Historical Trades'!J7017</x:f>
      </x:c>
      <x:c r="K7017" s="0">
        <x:f>'Historical Trades'!K7017</x:f>
      </x:c>
      <x:c r="L7017" s="0">
        <x:f>'Historical Trades'!L7017</x:f>
      </x:c>
      <x:c r="M7017" s="0">
        <x:f>'Historical Trades'!M7017</x:f>
      </x:c>
      <x:c r="N7017" s="0">
        <x:f>CLEAN('Historical Trades'!O7017)</x:f>
      </x:c>
      <x:c r="P7017" s="14">
        <x:f>IF(G7017="sell",M7017,-M7017)</x:f>
      </x:c>
      <x:c r="Q7017" s="14">
        <x:f>VLOOKUP(N7017,'Currency Rates'!$A$3:$C$32,3,0)</x:f>
      </x:c>
      <x:c r="R7017" s="0">
        <x:f>IF(A7017="SPUS",0,IF(A7017="FWD",0,P7017/Q7017))</x:f>
      </x:c>
    </x:row>
    <x:row r="7018" spans="1:19" x14ac:dyDescent="0.3">
      <x:c r="A7018" s="0">
        <x:f>'Historical Trades'!A7018</x:f>
      </x:c>
      <x:c r="B7018" s="0">
        <x:f>'Historical Trades'!B7018</x:f>
      </x:c>
      <x:c r="C7018" s="23">
        <x:f>'Historical Trades'!C7018</x:f>
      </x:c>
      <x:c r="D7018" s="0">
        <x:f>'Historical Trades'!D7018</x:f>
      </x:c>
      <x:c r="E7018" s="23">
        <x:f>'Historical Trades'!E7018</x:f>
      </x:c>
      <x:c r="F7018" s="0">
        <x:f>'Historical Trades'!F7018</x:f>
      </x:c>
      <x:c r="G7018" s="0">
        <x:f>'Historical Trades'!G7018</x:f>
      </x:c>
      <x:c r="H7018" s="0">
        <x:f>'Historical Trades'!H7018</x:f>
      </x:c>
      <x:c r="I7018" s="0">
        <x:f>'Historical Trades'!I7018</x:f>
      </x:c>
      <x:c r="J7018" s="0">
        <x:f>'Historical Trades'!J7018</x:f>
      </x:c>
      <x:c r="K7018" s="0">
        <x:f>'Historical Trades'!K7018</x:f>
      </x:c>
      <x:c r="L7018" s="0">
        <x:f>'Historical Trades'!L7018</x:f>
      </x:c>
      <x:c r="M7018" s="0">
        <x:f>'Historical Trades'!M7018</x:f>
      </x:c>
      <x:c r="N7018" s="0">
        <x:f>CLEAN('Historical Trades'!O7018)</x:f>
      </x:c>
      <x:c r="P7018" s="14">
        <x:f>IF(G7018="sell",M7018,-M7018)</x:f>
      </x:c>
      <x:c r="Q7018" s="14">
        <x:f>VLOOKUP(N7018,'Currency Rates'!$A$3:$C$32,3,0)</x:f>
      </x:c>
      <x:c r="R7018" s="0">
        <x:f>IF(A7018="SPUS",0,IF(A7018="FWD",0,P7018/Q7018))</x:f>
      </x:c>
    </x:row>
    <x:row r="7019" spans="1:19" x14ac:dyDescent="0.3">
      <x:c r="A7019" s="0">
        <x:f>'Historical Trades'!A7019</x:f>
      </x:c>
      <x:c r="B7019" s="0">
        <x:f>'Historical Trades'!B7019</x:f>
      </x:c>
      <x:c r="C7019" s="23">
        <x:f>'Historical Trades'!C7019</x:f>
      </x:c>
      <x:c r="D7019" s="0">
        <x:f>'Historical Trades'!D7019</x:f>
      </x:c>
      <x:c r="E7019" s="23">
        <x:f>'Historical Trades'!E7019</x:f>
      </x:c>
      <x:c r="F7019" s="0">
        <x:f>'Historical Trades'!F7019</x:f>
      </x:c>
      <x:c r="G7019" s="0">
        <x:f>'Historical Trades'!G7019</x:f>
      </x:c>
      <x:c r="H7019" s="0">
        <x:f>'Historical Trades'!H7019</x:f>
      </x:c>
      <x:c r="I7019" s="0">
        <x:f>'Historical Trades'!I7019</x:f>
      </x:c>
      <x:c r="J7019" s="0">
        <x:f>'Historical Trades'!J7019</x:f>
      </x:c>
      <x:c r="K7019" s="0">
        <x:f>'Historical Trades'!K7019</x:f>
      </x:c>
      <x:c r="L7019" s="0">
        <x:f>'Historical Trades'!L7019</x:f>
      </x:c>
      <x:c r="M7019" s="0">
        <x:f>'Historical Trades'!M7019</x:f>
      </x:c>
      <x:c r="N7019" s="0">
        <x:f>CLEAN('Historical Trades'!O7019)</x:f>
      </x:c>
      <x:c r="P7019" s="14">
        <x:f>IF(G7019="sell",M7019,-M7019)</x:f>
      </x:c>
      <x:c r="Q7019" s="14">
        <x:f>VLOOKUP(N7019,'Currency Rates'!$A$3:$C$32,3,0)</x:f>
      </x:c>
      <x:c r="R7019" s="0">
        <x:f>IF(A7019="SPUS",0,IF(A7019="FWD",0,P7019/Q7019))</x:f>
      </x:c>
    </x:row>
    <x:row r="7020" spans="1:19" x14ac:dyDescent="0.3">
      <x:c r="A7020" s="0">
        <x:f>'Historical Trades'!A7020</x:f>
      </x:c>
      <x:c r="B7020" s="0">
        <x:f>'Historical Trades'!B7020</x:f>
      </x:c>
      <x:c r="C7020" s="23">
        <x:f>'Historical Trades'!C7020</x:f>
      </x:c>
      <x:c r="D7020" s="0">
        <x:f>'Historical Trades'!D7020</x:f>
      </x:c>
      <x:c r="E7020" s="23">
        <x:f>'Historical Trades'!E7020</x:f>
      </x:c>
      <x:c r="F7020" s="0">
        <x:f>'Historical Trades'!F7020</x:f>
      </x:c>
      <x:c r="G7020" s="0">
        <x:f>'Historical Trades'!G7020</x:f>
      </x:c>
      <x:c r="H7020" s="0">
        <x:f>'Historical Trades'!H7020</x:f>
      </x:c>
      <x:c r="I7020" s="0">
        <x:f>'Historical Trades'!I7020</x:f>
      </x:c>
      <x:c r="J7020" s="0">
        <x:f>'Historical Trades'!J7020</x:f>
      </x:c>
      <x:c r="K7020" s="0">
        <x:f>'Historical Trades'!K7020</x:f>
      </x:c>
      <x:c r="L7020" s="0">
        <x:f>'Historical Trades'!L7020</x:f>
      </x:c>
      <x:c r="M7020" s="0">
        <x:f>'Historical Trades'!M7020</x:f>
      </x:c>
      <x:c r="N7020" s="0">
        <x:f>CLEAN('Historical Trades'!O7020)</x:f>
      </x:c>
      <x:c r="P7020" s="14">
        <x:f>IF(G7020="sell",M7020,-M7020)</x:f>
      </x:c>
      <x:c r="Q7020" s="14">
        <x:f>VLOOKUP(N7020,'Currency Rates'!$A$3:$C$32,3,0)</x:f>
      </x:c>
      <x:c r="R7020" s="0">
        <x:f>IF(A7020="SPUS",0,IF(A7020="FWD",0,P7020/Q7020))</x:f>
      </x:c>
    </x:row>
    <x:row r="7021" spans="1:19" x14ac:dyDescent="0.3">
      <x:c r="A7021" s="0">
        <x:f>'Historical Trades'!A7021</x:f>
      </x:c>
      <x:c r="B7021" s="0">
        <x:f>'Historical Trades'!B7021</x:f>
      </x:c>
      <x:c r="C7021" s="23">
        <x:f>'Historical Trades'!C7021</x:f>
      </x:c>
      <x:c r="D7021" s="0">
        <x:f>'Historical Trades'!D7021</x:f>
      </x:c>
      <x:c r="E7021" s="23">
        <x:f>'Historical Trades'!E7021</x:f>
      </x:c>
      <x:c r="F7021" s="0">
        <x:f>'Historical Trades'!F7021</x:f>
      </x:c>
      <x:c r="G7021" s="0">
        <x:f>'Historical Trades'!G7021</x:f>
      </x:c>
      <x:c r="H7021" s="0">
        <x:f>'Historical Trades'!H7021</x:f>
      </x:c>
      <x:c r="I7021" s="0">
        <x:f>'Historical Trades'!I7021</x:f>
      </x:c>
      <x:c r="J7021" s="0">
        <x:f>'Historical Trades'!J7021</x:f>
      </x:c>
      <x:c r="K7021" s="0">
        <x:f>'Historical Trades'!K7021</x:f>
      </x:c>
      <x:c r="L7021" s="0">
        <x:f>'Historical Trades'!L7021</x:f>
      </x:c>
      <x:c r="M7021" s="0">
        <x:f>'Historical Trades'!M7021</x:f>
      </x:c>
      <x:c r="N7021" s="0">
        <x:f>CLEAN('Historical Trades'!O7021)</x:f>
      </x:c>
      <x:c r="P7021" s="14">
        <x:f>IF(G7021="sell",M7021,-M7021)</x:f>
      </x:c>
      <x:c r="Q7021" s="14">
        <x:f>VLOOKUP(N7021,'Currency Rates'!$A$3:$C$32,3,0)</x:f>
      </x:c>
      <x:c r="R7021" s="0">
        <x:f>IF(A7021="SPUS",0,IF(A7021="FWD",0,P7021/Q7021))</x:f>
      </x:c>
    </x:row>
    <x:row r="7022" spans="1:19" x14ac:dyDescent="0.3">
      <x:c r="A7022" s="0">
        <x:f>'Historical Trades'!A7022</x:f>
      </x:c>
      <x:c r="B7022" s="0">
        <x:f>'Historical Trades'!B7022</x:f>
      </x:c>
      <x:c r="C7022" s="23">
        <x:f>'Historical Trades'!C7022</x:f>
      </x:c>
      <x:c r="D7022" s="0">
        <x:f>'Historical Trades'!D7022</x:f>
      </x:c>
      <x:c r="E7022" s="23">
        <x:f>'Historical Trades'!E7022</x:f>
      </x:c>
      <x:c r="F7022" s="0">
        <x:f>'Historical Trades'!F7022</x:f>
      </x:c>
      <x:c r="G7022" s="0">
        <x:f>'Historical Trades'!G7022</x:f>
      </x:c>
      <x:c r="H7022" s="0">
        <x:f>'Historical Trades'!H7022</x:f>
      </x:c>
      <x:c r="I7022" s="0">
        <x:f>'Historical Trades'!I7022</x:f>
      </x:c>
      <x:c r="J7022" s="0">
        <x:f>'Historical Trades'!J7022</x:f>
      </x:c>
      <x:c r="K7022" s="0">
        <x:f>'Historical Trades'!K7022</x:f>
      </x:c>
      <x:c r="L7022" s="0">
        <x:f>'Historical Trades'!L7022</x:f>
      </x:c>
      <x:c r="M7022" s="0">
        <x:f>'Historical Trades'!M7022</x:f>
      </x:c>
      <x:c r="N7022" s="0">
        <x:f>CLEAN('Historical Trades'!O7022)</x:f>
      </x:c>
      <x:c r="P7022" s="14">
        <x:f>IF(G7022="sell",M7022,-M7022)</x:f>
      </x:c>
      <x:c r="Q7022" s="14">
        <x:f>VLOOKUP(N7022,'Currency Rates'!$A$3:$C$32,3,0)</x:f>
      </x:c>
      <x:c r="R7022" s="0">
        <x:f>IF(A7022="SPUS",0,IF(A7022="FWD",0,P7022/Q7022))</x:f>
      </x:c>
    </x:row>
    <x:row r="7023" spans="1:19" x14ac:dyDescent="0.3">
      <x:c r="A7023" s="0">
        <x:f>'Historical Trades'!A7023</x:f>
      </x:c>
      <x:c r="B7023" s="0">
        <x:f>'Historical Trades'!B7023</x:f>
      </x:c>
      <x:c r="C7023" s="23">
        <x:f>'Historical Trades'!C7023</x:f>
      </x:c>
      <x:c r="D7023" s="0">
        <x:f>'Historical Trades'!D7023</x:f>
      </x:c>
      <x:c r="E7023" s="23">
        <x:f>'Historical Trades'!E7023</x:f>
      </x:c>
      <x:c r="F7023" s="0">
        <x:f>'Historical Trades'!F7023</x:f>
      </x:c>
      <x:c r="G7023" s="0">
        <x:f>'Historical Trades'!G7023</x:f>
      </x:c>
      <x:c r="H7023" s="0">
        <x:f>'Historical Trades'!H7023</x:f>
      </x:c>
      <x:c r="I7023" s="0">
        <x:f>'Historical Trades'!I7023</x:f>
      </x:c>
      <x:c r="J7023" s="0">
        <x:f>'Historical Trades'!J7023</x:f>
      </x:c>
      <x:c r="K7023" s="0">
        <x:f>'Historical Trades'!K7023</x:f>
      </x:c>
      <x:c r="L7023" s="0">
        <x:f>'Historical Trades'!L7023</x:f>
      </x:c>
      <x:c r="M7023" s="0">
        <x:f>'Historical Trades'!M7023</x:f>
      </x:c>
      <x:c r="N7023" s="0">
        <x:f>CLEAN('Historical Trades'!O7023)</x:f>
      </x:c>
      <x:c r="P7023" s="14">
        <x:f>IF(G7023="sell",M7023,-M7023)</x:f>
      </x:c>
      <x:c r="Q7023" s="14">
        <x:f>VLOOKUP(N7023,'Currency Rates'!$A$3:$C$32,3,0)</x:f>
      </x:c>
      <x:c r="R7023" s="0">
        <x:f>IF(A7023="SPUS",0,IF(A7023="FWD",0,P7023/Q7023))</x:f>
      </x:c>
    </x:row>
    <x:row r="7024" spans="1:19" x14ac:dyDescent="0.3">
      <x:c r="A7024" s="0">
        <x:f>'Historical Trades'!A7024</x:f>
      </x:c>
      <x:c r="B7024" s="0">
        <x:f>'Historical Trades'!B7024</x:f>
      </x:c>
      <x:c r="C7024" s="23">
        <x:f>'Historical Trades'!C7024</x:f>
      </x:c>
      <x:c r="D7024" s="0">
        <x:f>'Historical Trades'!D7024</x:f>
      </x:c>
      <x:c r="E7024" s="23">
        <x:f>'Historical Trades'!E7024</x:f>
      </x:c>
      <x:c r="F7024" s="0">
        <x:f>'Historical Trades'!F7024</x:f>
      </x:c>
      <x:c r="G7024" s="0">
        <x:f>'Historical Trades'!G7024</x:f>
      </x:c>
      <x:c r="H7024" s="0">
        <x:f>'Historical Trades'!H7024</x:f>
      </x:c>
      <x:c r="I7024" s="0">
        <x:f>'Historical Trades'!I7024</x:f>
      </x:c>
      <x:c r="J7024" s="0">
        <x:f>'Historical Trades'!J7024</x:f>
      </x:c>
      <x:c r="K7024" s="0">
        <x:f>'Historical Trades'!K7024</x:f>
      </x:c>
      <x:c r="L7024" s="0">
        <x:f>'Historical Trades'!L7024</x:f>
      </x:c>
      <x:c r="M7024" s="0">
        <x:f>'Historical Trades'!M7024</x:f>
      </x:c>
      <x:c r="N7024" s="0">
        <x:f>CLEAN('Historical Trades'!O7024)</x:f>
      </x:c>
      <x:c r="P7024" s="14">
        <x:f>IF(G7024="sell",M7024,-M7024)</x:f>
      </x:c>
      <x:c r="Q7024" s="14">
        <x:f>VLOOKUP(N7024,'Currency Rates'!$A$3:$C$32,3,0)</x:f>
      </x:c>
      <x:c r="R7024" s="0">
        <x:f>IF(A7024="SPUS",0,IF(A7024="FWD",0,P7024/Q7024))</x:f>
      </x:c>
    </x:row>
    <x:row r="7025" spans="1:19" x14ac:dyDescent="0.3">
      <x:c r="A7025" s="0">
        <x:f>'Historical Trades'!A7025</x:f>
      </x:c>
      <x:c r="B7025" s="0">
        <x:f>'Historical Trades'!B7025</x:f>
      </x:c>
      <x:c r="C7025" s="23">
        <x:f>'Historical Trades'!C7025</x:f>
      </x:c>
      <x:c r="D7025" s="0">
        <x:f>'Historical Trades'!D7025</x:f>
      </x:c>
      <x:c r="E7025" s="23">
        <x:f>'Historical Trades'!E7025</x:f>
      </x:c>
      <x:c r="F7025" s="0">
        <x:f>'Historical Trades'!F7025</x:f>
      </x:c>
      <x:c r="G7025" s="0">
        <x:f>'Historical Trades'!G7025</x:f>
      </x:c>
      <x:c r="H7025" s="0">
        <x:f>'Historical Trades'!H7025</x:f>
      </x:c>
      <x:c r="I7025" s="0">
        <x:f>'Historical Trades'!I7025</x:f>
      </x:c>
      <x:c r="J7025" s="0">
        <x:f>'Historical Trades'!J7025</x:f>
      </x:c>
      <x:c r="K7025" s="0">
        <x:f>'Historical Trades'!K7025</x:f>
      </x:c>
      <x:c r="L7025" s="0">
        <x:f>'Historical Trades'!L7025</x:f>
      </x:c>
      <x:c r="M7025" s="0">
        <x:f>'Historical Trades'!M7025</x:f>
      </x:c>
      <x:c r="N7025" s="0">
        <x:f>CLEAN('Historical Trades'!O7025)</x:f>
      </x:c>
      <x:c r="P7025" s="14">
        <x:f>IF(G7025="sell",M7025,-M7025)</x:f>
      </x:c>
      <x:c r="Q7025" s="14">
        <x:f>VLOOKUP(N7025,'Currency Rates'!$A$3:$C$32,3,0)</x:f>
      </x:c>
      <x:c r="R7025" s="0">
        <x:f>IF(A7025="SPUS",0,IF(A7025="FWD",0,P7025/Q7025))</x:f>
      </x:c>
    </x:row>
    <x:row r="7026" spans="1:19" x14ac:dyDescent="0.3">
      <x:c r="A7026" s="0">
        <x:f>'Historical Trades'!A7026</x:f>
      </x:c>
      <x:c r="B7026" s="0">
        <x:f>'Historical Trades'!B7026</x:f>
      </x:c>
      <x:c r="C7026" s="23">
        <x:f>'Historical Trades'!C7026</x:f>
      </x:c>
      <x:c r="D7026" s="0">
        <x:f>'Historical Trades'!D7026</x:f>
      </x:c>
      <x:c r="E7026" s="23">
        <x:f>'Historical Trades'!E7026</x:f>
      </x:c>
      <x:c r="F7026" s="0">
        <x:f>'Historical Trades'!F7026</x:f>
      </x:c>
      <x:c r="G7026" s="0">
        <x:f>'Historical Trades'!G7026</x:f>
      </x:c>
      <x:c r="H7026" s="0">
        <x:f>'Historical Trades'!H7026</x:f>
      </x:c>
      <x:c r="I7026" s="0">
        <x:f>'Historical Trades'!I7026</x:f>
      </x:c>
      <x:c r="J7026" s="0">
        <x:f>'Historical Trades'!J7026</x:f>
      </x:c>
      <x:c r="K7026" s="0">
        <x:f>'Historical Trades'!K7026</x:f>
      </x:c>
      <x:c r="L7026" s="0">
        <x:f>'Historical Trades'!L7026</x:f>
      </x:c>
      <x:c r="M7026" s="0">
        <x:f>'Historical Trades'!M7026</x:f>
      </x:c>
      <x:c r="N7026" s="0">
        <x:f>CLEAN('Historical Trades'!O7026)</x:f>
      </x:c>
      <x:c r="P7026" s="14">
        <x:f>IF(G7026="sell",M7026,-M7026)</x:f>
      </x:c>
      <x:c r="Q7026" s="14">
        <x:f>VLOOKUP(N7026,'Currency Rates'!$A$3:$C$32,3,0)</x:f>
      </x:c>
      <x:c r="R7026" s="0">
        <x:f>IF(A7026="SPUS",0,IF(A7026="FWD",0,P7026/Q7026))</x:f>
      </x:c>
    </x:row>
    <x:row r="7027" spans="1:19" x14ac:dyDescent="0.3">
      <x:c r="A7027" s="0">
        <x:f>'Historical Trades'!A7027</x:f>
      </x:c>
      <x:c r="B7027" s="0">
        <x:f>'Historical Trades'!B7027</x:f>
      </x:c>
      <x:c r="C7027" s="23">
        <x:f>'Historical Trades'!C7027</x:f>
      </x:c>
      <x:c r="D7027" s="0">
        <x:f>'Historical Trades'!D7027</x:f>
      </x:c>
      <x:c r="E7027" s="23">
        <x:f>'Historical Trades'!E7027</x:f>
      </x:c>
      <x:c r="F7027" s="0">
        <x:f>'Historical Trades'!F7027</x:f>
      </x:c>
      <x:c r="G7027" s="0">
        <x:f>'Historical Trades'!G7027</x:f>
      </x:c>
      <x:c r="H7027" s="0">
        <x:f>'Historical Trades'!H7027</x:f>
      </x:c>
      <x:c r="I7027" s="0">
        <x:f>'Historical Trades'!I7027</x:f>
      </x:c>
      <x:c r="J7027" s="0">
        <x:f>'Historical Trades'!J7027</x:f>
      </x:c>
      <x:c r="K7027" s="0">
        <x:f>'Historical Trades'!K7027</x:f>
      </x:c>
      <x:c r="L7027" s="0">
        <x:f>'Historical Trades'!L7027</x:f>
      </x:c>
      <x:c r="M7027" s="0">
        <x:f>'Historical Trades'!M7027</x:f>
      </x:c>
      <x:c r="N7027" s="0">
        <x:f>CLEAN('Historical Trades'!O7027)</x:f>
      </x:c>
      <x:c r="P7027" s="14">
        <x:f>IF(G7027="sell",M7027,-M7027)</x:f>
      </x:c>
      <x:c r="Q7027" s="14">
        <x:f>VLOOKUP(N7027,'Currency Rates'!$A$3:$C$32,3,0)</x:f>
      </x:c>
      <x:c r="R7027" s="0">
        <x:f>IF(A7027="SPUS",0,IF(A7027="FWD",0,P7027/Q7027))</x:f>
      </x:c>
    </x:row>
    <x:row r="7028" spans="1:19" x14ac:dyDescent="0.3">
      <x:c r="A7028" s="0">
        <x:f>'Historical Trades'!A7028</x:f>
      </x:c>
      <x:c r="B7028" s="0">
        <x:f>'Historical Trades'!B7028</x:f>
      </x:c>
      <x:c r="C7028" s="23">
        <x:f>'Historical Trades'!C7028</x:f>
      </x:c>
      <x:c r="D7028" s="0">
        <x:f>'Historical Trades'!D7028</x:f>
      </x:c>
      <x:c r="E7028" s="23">
        <x:f>'Historical Trades'!E7028</x:f>
      </x:c>
      <x:c r="F7028" s="0">
        <x:f>'Historical Trades'!F7028</x:f>
      </x:c>
      <x:c r="G7028" s="0">
        <x:f>'Historical Trades'!G7028</x:f>
      </x:c>
      <x:c r="H7028" s="0">
        <x:f>'Historical Trades'!H7028</x:f>
      </x:c>
      <x:c r="I7028" s="0">
        <x:f>'Historical Trades'!I7028</x:f>
      </x:c>
      <x:c r="J7028" s="0">
        <x:f>'Historical Trades'!J7028</x:f>
      </x:c>
      <x:c r="K7028" s="0">
        <x:f>'Historical Trades'!K7028</x:f>
      </x:c>
      <x:c r="L7028" s="0">
        <x:f>'Historical Trades'!L7028</x:f>
      </x:c>
      <x:c r="M7028" s="0">
        <x:f>'Historical Trades'!M7028</x:f>
      </x:c>
      <x:c r="N7028" s="0">
        <x:f>CLEAN('Historical Trades'!O7028)</x:f>
      </x:c>
      <x:c r="P7028" s="14">
        <x:f>IF(G7028="sell",M7028,-M7028)</x:f>
      </x:c>
      <x:c r="Q7028" s="14">
        <x:f>VLOOKUP(N7028,'Currency Rates'!$A$3:$C$32,3,0)</x:f>
      </x:c>
      <x:c r="R7028" s="0">
        <x:f>IF(A7028="SPUS",0,IF(A7028="FWD",0,P7028/Q7028))</x:f>
      </x:c>
    </x:row>
    <x:row r="7029" spans="1:19" x14ac:dyDescent="0.3">
      <x:c r="A7029" s="0">
        <x:f>'Historical Trades'!A7029</x:f>
      </x:c>
      <x:c r="B7029" s="0">
        <x:f>'Historical Trades'!B7029</x:f>
      </x:c>
      <x:c r="C7029" s="23">
        <x:f>'Historical Trades'!C7029</x:f>
      </x:c>
      <x:c r="D7029" s="0">
        <x:f>'Historical Trades'!D7029</x:f>
      </x:c>
      <x:c r="E7029" s="23">
        <x:f>'Historical Trades'!E7029</x:f>
      </x:c>
      <x:c r="F7029" s="0">
        <x:f>'Historical Trades'!F7029</x:f>
      </x:c>
      <x:c r="G7029" s="0">
        <x:f>'Historical Trades'!G7029</x:f>
      </x:c>
      <x:c r="H7029" s="0">
        <x:f>'Historical Trades'!H7029</x:f>
      </x:c>
      <x:c r="I7029" s="0">
        <x:f>'Historical Trades'!I7029</x:f>
      </x:c>
      <x:c r="J7029" s="0">
        <x:f>'Historical Trades'!J7029</x:f>
      </x:c>
      <x:c r="K7029" s="0">
        <x:f>'Historical Trades'!K7029</x:f>
      </x:c>
      <x:c r="L7029" s="0">
        <x:f>'Historical Trades'!L7029</x:f>
      </x:c>
      <x:c r="M7029" s="0">
        <x:f>'Historical Trades'!M7029</x:f>
      </x:c>
      <x:c r="N7029" s="0">
        <x:f>CLEAN('Historical Trades'!O7029)</x:f>
      </x:c>
      <x:c r="P7029" s="14">
        <x:f>IF(G7029="sell",M7029,-M7029)</x:f>
      </x:c>
      <x:c r="Q7029" s="14">
        <x:f>VLOOKUP(N7029,'Currency Rates'!$A$3:$C$32,3,0)</x:f>
      </x:c>
      <x:c r="R7029" s="0">
        <x:f>IF(A7029="SPUS",0,IF(A7029="FWD",0,P7029/Q7029))</x:f>
      </x:c>
    </x:row>
    <x:row r="7030" spans="1:19" x14ac:dyDescent="0.3">
      <x:c r="A7030" s="0">
        <x:f>'Historical Trades'!A7030</x:f>
      </x:c>
      <x:c r="B7030" s="0">
        <x:f>'Historical Trades'!B7030</x:f>
      </x:c>
      <x:c r="C7030" s="23">
        <x:f>'Historical Trades'!C7030</x:f>
      </x:c>
      <x:c r="D7030" s="0">
        <x:f>'Historical Trades'!D7030</x:f>
      </x:c>
      <x:c r="E7030" s="23">
        <x:f>'Historical Trades'!E7030</x:f>
      </x:c>
      <x:c r="F7030" s="0">
        <x:f>'Historical Trades'!F7030</x:f>
      </x:c>
      <x:c r="G7030" s="0">
        <x:f>'Historical Trades'!G7030</x:f>
      </x:c>
      <x:c r="H7030" s="0">
        <x:f>'Historical Trades'!H7030</x:f>
      </x:c>
      <x:c r="I7030" s="0">
        <x:f>'Historical Trades'!I7030</x:f>
      </x:c>
      <x:c r="J7030" s="0">
        <x:f>'Historical Trades'!J7030</x:f>
      </x:c>
      <x:c r="K7030" s="0">
        <x:f>'Historical Trades'!K7030</x:f>
      </x:c>
      <x:c r="L7030" s="0">
        <x:f>'Historical Trades'!L7030</x:f>
      </x:c>
      <x:c r="M7030" s="0">
        <x:f>'Historical Trades'!M7030</x:f>
      </x:c>
      <x:c r="N7030" s="0">
        <x:f>CLEAN('Historical Trades'!O7030)</x:f>
      </x:c>
      <x:c r="P7030" s="14">
        <x:f>IF(G7030="sell",M7030,-M7030)</x:f>
      </x:c>
      <x:c r="Q7030" s="14">
        <x:f>VLOOKUP(N7030,'Currency Rates'!$A$3:$C$32,3,0)</x:f>
      </x:c>
      <x:c r="R7030" s="0">
        <x:f>IF(A7030="SPUS",0,IF(A7030="FWD",0,P7030/Q7030))</x:f>
      </x:c>
    </x:row>
    <x:row r="7031" spans="1:19" x14ac:dyDescent="0.3">
      <x:c r="A7031" s="0">
        <x:f>'Historical Trades'!A7031</x:f>
      </x:c>
      <x:c r="B7031" s="0">
        <x:f>'Historical Trades'!B7031</x:f>
      </x:c>
      <x:c r="C7031" s="23">
        <x:f>'Historical Trades'!C7031</x:f>
      </x:c>
      <x:c r="D7031" s="0">
        <x:f>'Historical Trades'!D7031</x:f>
      </x:c>
      <x:c r="E7031" s="23">
        <x:f>'Historical Trades'!E7031</x:f>
      </x:c>
      <x:c r="F7031" s="0">
        <x:f>'Historical Trades'!F7031</x:f>
      </x:c>
      <x:c r="G7031" s="0">
        <x:f>'Historical Trades'!G7031</x:f>
      </x:c>
      <x:c r="H7031" s="0">
        <x:f>'Historical Trades'!H7031</x:f>
      </x:c>
      <x:c r="I7031" s="0">
        <x:f>'Historical Trades'!I7031</x:f>
      </x:c>
      <x:c r="J7031" s="0">
        <x:f>'Historical Trades'!J7031</x:f>
      </x:c>
      <x:c r="K7031" s="0">
        <x:f>'Historical Trades'!K7031</x:f>
      </x:c>
      <x:c r="L7031" s="0">
        <x:f>'Historical Trades'!L7031</x:f>
      </x:c>
      <x:c r="M7031" s="0">
        <x:f>'Historical Trades'!M7031</x:f>
      </x:c>
      <x:c r="N7031" s="0">
        <x:f>CLEAN('Historical Trades'!O7031)</x:f>
      </x:c>
      <x:c r="P7031" s="14">
        <x:f>IF(G7031="sell",M7031,-M7031)</x:f>
      </x:c>
      <x:c r="Q7031" s="14">
        <x:f>VLOOKUP(N7031,'Currency Rates'!$A$3:$C$32,3,0)</x:f>
      </x:c>
      <x:c r="R7031" s="0">
        <x:f>IF(A7031="SPUS",0,IF(A7031="FWD",0,P7031/Q7031))</x:f>
      </x:c>
    </x:row>
    <x:row r="7032" spans="1:19" x14ac:dyDescent="0.3">
      <x:c r="A7032" s="0">
        <x:f>'Historical Trades'!A7032</x:f>
      </x:c>
      <x:c r="B7032" s="0">
        <x:f>'Historical Trades'!B7032</x:f>
      </x:c>
      <x:c r="C7032" s="23">
        <x:f>'Historical Trades'!C7032</x:f>
      </x:c>
      <x:c r="D7032" s="0">
        <x:f>'Historical Trades'!D7032</x:f>
      </x:c>
      <x:c r="E7032" s="23">
        <x:f>'Historical Trades'!E7032</x:f>
      </x:c>
      <x:c r="F7032" s="0">
        <x:f>'Historical Trades'!F7032</x:f>
      </x:c>
      <x:c r="G7032" s="0">
        <x:f>'Historical Trades'!G7032</x:f>
      </x:c>
      <x:c r="H7032" s="0">
        <x:f>'Historical Trades'!H7032</x:f>
      </x:c>
      <x:c r="I7032" s="0">
        <x:f>'Historical Trades'!I7032</x:f>
      </x:c>
      <x:c r="J7032" s="0">
        <x:f>'Historical Trades'!J7032</x:f>
      </x:c>
      <x:c r="K7032" s="0">
        <x:f>'Historical Trades'!K7032</x:f>
      </x:c>
      <x:c r="L7032" s="0">
        <x:f>'Historical Trades'!L7032</x:f>
      </x:c>
      <x:c r="M7032" s="0">
        <x:f>'Historical Trades'!M7032</x:f>
      </x:c>
      <x:c r="N7032" s="0">
        <x:f>CLEAN('Historical Trades'!O7032)</x:f>
      </x:c>
      <x:c r="P7032" s="14">
        <x:f>IF(G7032="sell",M7032,-M7032)</x:f>
      </x:c>
      <x:c r="Q7032" s="14">
        <x:f>VLOOKUP(N7032,'Currency Rates'!$A$3:$C$32,3,0)</x:f>
      </x:c>
      <x:c r="R7032" s="0">
        <x:f>IF(A7032="SPUS",0,IF(A7032="FWD",0,P7032/Q7032))</x:f>
      </x:c>
    </x:row>
    <x:row r="7033" spans="1:19" x14ac:dyDescent="0.3">
      <x:c r="A7033" s="0">
        <x:f>'Historical Trades'!A7033</x:f>
      </x:c>
      <x:c r="B7033" s="0">
        <x:f>'Historical Trades'!B7033</x:f>
      </x:c>
      <x:c r="C7033" s="23">
        <x:f>'Historical Trades'!C7033</x:f>
      </x:c>
      <x:c r="D7033" s="0">
        <x:f>'Historical Trades'!D7033</x:f>
      </x:c>
      <x:c r="E7033" s="23">
        <x:f>'Historical Trades'!E7033</x:f>
      </x:c>
      <x:c r="F7033" s="0">
        <x:f>'Historical Trades'!F7033</x:f>
      </x:c>
      <x:c r="G7033" s="0">
        <x:f>'Historical Trades'!G7033</x:f>
      </x:c>
      <x:c r="H7033" s="0">
        <x:f>'Historical Trades'!H7033</x:f>
      </x:c>
      <x:c r="I7033" s="0">
        <x:f>'Historical Trades'!I7033</x:f>
      </x:c>
      <x:c r="J7033" s="0">
        <x:f>'Historical Trades'!J7033</x:f>
      </x:c>
      <x:c r="K7033" s="0">
        <x:f>'Historical Trades'!K7033</x:f>
      </x:c>
      <x:c r="L7033" s="0">
        <x:f>'Historical Trades'!L7033</x:f>
      </x:c>
      <x:c r="M7033" s="0">
        <x:f>'Historical Trades'!M7033</x:f>
      </x:c>
      <x:c r="N7033" s="0">
        <x:f>CLEAN('Historical Trades'!O7033)</x:f>
      </x:c>
      <x:c r="P7033" s="14">
        <x:f>IF(G7033="sell",M7033,-M7033)</x:f>
      </x:c>
      <x:c r="Q7033" s="14">
        <x:f>VLOOKUP(N7033,'Currency Rates'!$A$3:$C$32,3,0)</x:f>
      </x:c>
      <x:c r="R7033" s="0">
        <x:f>IF(A7033="SPUS",0,IF(A7033="FWD",0,P7033/Q7033))</x:f>
      </x:c>
    </x:row>
    <x:row r="7034" spans="1:19" x14ac:dyDescent="0.3">
      <x:c r="A7034" s="0">
        <x:f>'Historical Trades'!A7034</x:f>
      </x:c>
      <x:c r="B7034" s="0">
        <x:f>'Historical Trades'!B7034</x:f>
      </x:c>
      <x:c r="C7034" s="23">
        <x:f>'Historical Trades'!C7034</x:f>
      </x:c>
      <x:c r="D7034" s="0">
        <x:f>'Historical Trades'!D7034</x:f>
      </x:c>
      <x:c r="E7034" s="23">
        <x:f>'Historical Trades'!E7034</x:f>
      </x:c>
      <x:c r="F7034" s="0">
        <x:f>'Historical Trades'!F7034</x:f>
      </x:c>
      <x:c r="G7034" s="0">
        <x:f>'Historical Trades'!G7034</x:f>
      </x:c>
      <x:c r="H7034" s="0">
        <x:f>'Historical Trades'!H7034</x:f>
      </x:c>
      <x:c r="I7034" s="0">
        <x:f>'Historical Trades'!I7034</x:f>
      </x:c>
      <x:c r="J7034" s="0">
        <x:f>'Historical Trades'!J7034</x:f>
      </x:c>
      <x:c r="K7034" s="0">
        <x:f>'Historical Trades'!K7034</x:f>
      </x:c>
      <x:c r="L7034" s="0">
        <x:f>'Historical Trades'!L7034</x:f>
      </x:c>
      <x:c r="M7034" s="0">
        <x:f>'Historical Trades'!M7034</x:f>
      </x:c>
      <x:c r="N7034" s="0">
        <x:f>CLEAN('Historical Trades'!O7034)</x:f>
      </x:c>
      <x:c r="P7034" s="14">
        <x:f>IF(G7034="sell",M7034,-M7034)</x:f>
      </x:c>
      <x:c r="Q7034" s="14">
        <x:f>VLOOKUP(N7034,'Currency Rates'!$A$3:$C$32,3,0)</x:f>
      </x:c>
      <x:c r="R7034" s="0">
        <x:f>IF(A7034="SPUS",0,IF(A7034="FWD",0,P7034/Q7034))</x:f>
      </x:c>
    </x:row>
    <x:row r="7035" spans="1:19" x14ac:dyDescent="0.3">
      <x:c r="A7035" s="0">
        <x:f>'Historical Trades'!A7035</x:f>
      </x:c>
      <x:c r="B7035" s="0">
        <x:f>'Historical Trades'!B7035</x:f>
      </x:c>
      <x:c r="C7035" s="23">
        <x:f>'Historical Trades'!C7035</x:f>
      </x:c>
      <x:c r="D7035" s="0">
        <x:f>'Historical Trades'!D7035</x:f>
      </x:c>
      <x:c r="E7035" s="23">
        <x:f>'Historical Trades'!E7035</x:f>
      </x:c>
      <x:c r="F7035" s="0">
        <x:f>'Historical Trades'!F7035</x:f>
      </x:c>
      <x:c r="G7035" s="0">
        <x:f>'Historical Trades'!G7035</x:f>
      </x:c>
      <x:c r="H7035" s="0">
        <x:f>'Historical Trades'!H7035</x:f>
      </x:c>
      <x:c r="I7035" s="0">
        <x:f>'Historical Trades'!I7035</x:f>
      </x:c>
      <x:c r="J7035" s="0">
        <x:f>'Historical Trades'!J7035</x:f>
      </x:c>
      <x:c r="K7035" s="0">
        <x:f>'Historical Trades'!K7035</x:f>
      </x:c>
      <x:c r="L7035" s="0">
        <x:f>'Historical Trades'!L7035</x:f>
      </x:c>
      <x:c r="M7035" s="0">
        <x:f>'Historical Trades'!M7035</x:f>
      </x:c>
      <x:c r="N7035" s="0">
        <x:f>CLEAN('Historical Trades'!O7035)</x:f>
      </x:c>
      <x:c r="P7035" s="14">
        <x:f>IF(G7035="sell",M7035,-M7035)</x:f>
      </x:c>
      <x:c r="Q7035" s="14">
        <x:f>VLOOKUP(N7035,'Currency Rates'!$A$3:$C$32,3,0)</x:f>
      </x:c>
      <x:c r="R7035" s="0">
        <x:f>IF(A7035="SPUS",0,IF(A7035="FWD",0,P7035/Q7035))</x:f>
      </x:c>
    </x:row>
    <x:row r="7036" spans="1:19" x14ac:dyDescent="0.3">
      <x:c r="A7036" s="0">
        <x:f>'Historical Trades'!A7036</x:f>
      </x:c>
      <x:c r="B7036" s="0">
        <x:f>'Historical Trades'!B7036</x:f>
      </x:c>
      <x:c r="C7036" s="23">
        <x:f>'Historical Trades'!C7036</x:f>
      </x:c>
      <x:c r="D7036" s="0">
        <x:f>'Historical Trades'!D7036</x:f>
      </x:c>
      <x:c r="E7036" s="23">
        <x:f>'Historical Trades'!E7036</x:f>
      </x:c>
      <x:c r="F7036" s="0">
        <x:f>'Historical Trades'!F7036</x:f>
      </x:c>
      <x:c r="G7036" s="0">
        <x:f>'Historical Trades'!G7036</x:f>
      </x:c>
      <x:c r="H7036" s="0">
        <x:f>'Historical Trades'!H7036</x:f>
      </x:c>
      <x:c r="I7036" s="0">
        <x:f>'Historical Trades'!I7036</x:f>
      </x:c>
      <x:c r="J7036" s="0">
        <x:f>'Historical Trades'!J7036</x:f>
      </x:c>
      <x:c r="K7036" s="0">
        <x:f>'Historical Trades'!K7036</x:f>
      </x:c>
      <x:c r="L7036" s="0">
        <x:f>'Historical Trades'!L7036</x:f>
      </x:c>
      <x:c r="M7036" s="0">
        <x:f>'Historical Trades'!M7036</x:f>
      </x:c>
      <x:c r="N7036" s="0">
        <x:f>CLEAN('Historical Trades'!O7036)</x:f>
      </x:c>
      <x:c r="P7036" s="14">
        <x:f>IF(G7036="sell",M7036,-M7036)</x:f>
      </x:c>
      <x:c r="Q7036" s="14">
        <x:f>VLOOKUP(N7036,'Currency Rates'!$A$3:$C$32,3,0)</x:f>
      </x:c>
      <x:c r="R7036" s="0">
        <x:f>IF(A7036="SPUS",0,IF(A7036="FWD",0,P7036/Q7036))</x:f>
      </x:c>
    </x:row>
    <x:row r="7037" spans="1:19" x14ac:dyDescent="0.3">
      <x:c r="A7037" s="0">
        <x:f>'Historical Trades'!A7037</x:f>
      </x:c>
      <x:c r="B7037" s="0">
        <x:f>'Historical Trades'!B7037</x:f>
      </x:c>
      <x:c r="C7037" s="23">
        <x:f>'Historical Trades'!C7037</x:f>
      </x:c>
      <x:c r="D7037" s="0">
        <x:f>'Historical Trades'!D7037</x:f>
      </x:c>
      <x:c r="E7037" s="23">
        <x:f>'Historical Trades'!E7037</x:f>
      </x:c>
      <x:c r="F7037" s="0">
        <x:f>'Historical Trades'!F7037</x:f>
      </x:c>
      <x:c r="G7037" s="0">
        <x:f>'Historical Trades'!G7037</x:f>
      </x:c>
      <x:c r="H7037" s="0">
        <x:f>'Historical Trades'!H7037</x:f>
      </x:c>
      <x:c r="I7037" s="0">
        <x:f>'Historical Trades'!I7037</x:f>
      </x:c>
      <x:c r="J7037" s="0">
        <x:f>'Historical Trades'!J7037</x:f>
      </x:c>
      <x:c r="K7037" s="0">
        <x:f>'Historical Trades'!K7037</x:f>
      </x:c>
      <x:c r="L7037" s="0">
        <x:f>'Historical Trades'!L7037</x:f>
      </x:c>
      <x:c r="M7037" s="0">
        <x:f>'Historical Trades'!M7037</x:f>
      </x:c>
      <x:c r="N7037" s="0">
        <x:f>CLEAN('Historical Trades'!O7037)</x:f>
      </x:c>
      <x:c r="P7037" s="14">
        <x:f>IF(G7037="sell",M7037,-M7037)</x:f>
      </x:c>
      <x:c r="Q7037" s="14">
        <x:f>VLOOKUP(N7037,'Currency Rates'!$A$3:$C$32,3,0)</x:f>
      </x:c>
      <x:c r="R7037" s="0">
        <x:f>IF(A7037="SPUS",0,IF(A7037="FWD",0,P7037/Q7037))</x:f>
      </x:c>
    </x:row>
    <x:row r="7038" spans="1:19" x14ac:dyDescent="0.3">
      <x:c r="A7038" s="0">
        <x:f>'Historical Trades'!A7038</x:f>
      </x:c>
      <x:c r="B7038" s="0">
        <x:f>'Historical Trades'!B7038</x:f>
      </x:c>
      <x:c r="C7038" s="23">
        <x:f>'Historical Trades'!C7038</x:f>
      </x:c>
      <x:c r="D7038" s="0">
        <x:f>'Historical Trades'!D7038</x:f>
      </x:c>
      <x:c r="E7038" s="23">
        <x:f>'Historical Trades'!E7038</x:f>
      </x:c>
      <x:c r="F7038" s="0">
        <x:f>'Historical Trades'!F7038</x:f>
      </x:c>
      <x:c r="G7038" s="0">
        <x:f>'Historical Trades'!G7038</x:f>
      </x:c>
      <x:c r="H7038" s="0">
        <x:f>'Historical Trades'!H7038</x:f>
      </x:c>
      <x:c r="I7038" s="0">
        <x:f>'Historical Trades'!I7038</x:f>
      </x:c>
      <x:c r="J7038" s="0">
        <x:f>'Historical Trades'!J7038</x:f>
      </x:c>
      <x:c r="K7038" s="0">
        <x:f>'Historical Trades'!K7038</x:f>
      </x:c>
      <x:c r="L7038" s="0">
        <x:f>'Historical Trades'!L7038</x:f>
      </x:c>
      <x:c r="M7038" s="0">
        <x:f>'Historical Trades'!M7038</x:f>
      </x:c>
      <x:c r="N7038" s="0">
        <x:f>CLEAN('Historical Trades'!O7038)</x:f>
      </x:c>
      <x:c r="P7038" s="14">
        <x:f>IF(G7038="sell",M7038,-M7038)</x:f>
      </x:c>
      <x:c r="Q7038" s="14">
        <x:f>VLOOKUP(N7038,'Currency Rates'!$A$3:$C$32,3,0)</x:f>
      </x:c>
      <x:c r="R7038" s="0">
        <x:f>IF(A7038="SPUS",0,IF(A7038="FWD",0,P7038/Q7038))</x:f>
      </x:c>
    </x:row>
    <x:row r="7039" spans="1:19" x14ac:dyDescent="0.3">
      <x:c r="A7039" s="0">
        <x:f>'Historical Trades'!A7039</x:f>
      </x:c>
      <x:c r="B7039" s="0">
        <x:f>'Historical Trades'!B7039</x:f>
      </x:c>
      <x:c r="C7039" s="23">
        <x:f>'Historical Trades'!C7039</x:f>
      </x:c>
      <x:c r="D7039" s="0">
        <x:f>'Historical Trades'!D7039</x:f>
      </x:c>
      <x:c r="E7039" s="23">
        <x:f>'Historical Trades'!E7039</x:f>
      </x:c>
      <x:c r="F7039" s="0">
        <x:f>'Historical Trades'!F7039</x:f>
      </x:c>
      <x:c r="G7039" s="0">
        <x:f>'Historical Trades'!G7039</x:f>
      </x:c>
      <x:c r="H7039" s="0">
        <x:f>'Historical Trades'!H7039</x:f>
      </x:c>
      <x:c r="I7039" s="0">
        <x:f>'Historical Trades'!I7039</x:f>
      </x:c>
      <x:c r="J7039" s="0">
        <x:f>'Historical Trades'!J7039</x:f>
      </x:c>
      <x:c r="K7039" s="0">
        <x:f>'Historical Trades'!K7039</x:f>
      </x:c>
      <x:c r="L7039" s="0">
        <x:f>'Historical Trades'!L7039</x:f>
      </x:c>
      <x:c r="M7039" s="0">
        <x:f>'Historical Trades'!M7039</x:f>
      </x:c>
      <x:c r="N7039" s="0">
        <x:f>CLEAN('Historical Trades'!O7039)</x:f>
      </x:c>
      <x:c r="P7039" s="14">
        <x:f>IF(G7039="sell",M7039,-M7039)</x:f>
      </x:c>
      <x:c r="Q7039" s="14">
        <x:f>VLOOKUP(N7039,'Currency Rates'!$A$3:$C$32,3,0)</x:f>
      </x:c>
      <x:c r="R7039" s="0">
        <x:f>IF(A7039="SPUS",0,IF(A7039="FWD",0,P7039/Q7039))</x:f>
      </x:c>
    </x:row>
    <x:row r="7040" spans="1:19" x14ac:dyDescent="0.3">
      <x:c r="A7040" s="0">
        <x:f>'Historical Trades'!A7040</x:f>
      </x:c>
      <x:c r="B7040" s="0">
        <x:f>'Historical Trades'!B7040</x:f>
      </x:c>
      <x:c r="C7040" s="23">
        <x:f>'Historical Trades'!C7040</x:f>
      </x:c>
      <x:c r="D7040" s="0">
        <x:f>'Historical Trades'!D7040</x:f>
      </x:c>
      <x:c r="E7040" s="23">
        <x:f>'Historical Trades'!E7040</x:f>
      </x:c>
      <x:c r="F7040" s="0">
        <x:f>'Historical Trades'!F7040</x:f>
      </x:c>
      <x:c r="G7040" s="0">
        <x:f>'Historical Trades'!G7040</x:f>
      </x:c>
      <x:c r="H7040" s="0">
        <x:f>'Historical Trades'!H7040</x:f>
      </x:c>
      <x:c r="I7040" s="0">
        <x:f>'Historical Trades'!I7040</x:f>
      </x:c>
      <x:c r="J7040" s="0">
        <x:f>'Historical Trades'!J7040</x:f>
      </x:c>
      <x:c r="K7040" s="0">
        <x:f>'Historical Trades'!K7040</x:f>
      </x:c>
      <x:c r="L7040" s="0">
        <x:f>'Historical Trades'!L7040</x:f>
      </x:c>
      <x:c r="M7040" s="0">
        <x:f>'Historical Trades'!M7040</x:f>
      </x:c>
      <x:c r="N7040" s="0">
        <x:f>CLEAN('Historical Trades'!O7040)</x:f>
      </x:c>
      <x:c r="P7040" s="14">
        <x:f>IF(G7040="sell",M7040,-M7040)</x:f>
      </x:c>
      <x:c r="Q7040" s="14">
        <x:f>VLOOKUP(N7040,'Currency Rates'!$A$3:$C$32,3,0)</x:f>
      </x:c>
      <x:c r="R7040" s="0">
        <x:f>IF(A7040="SPUS",0,IF(A7040="FWD",0,P7040/Q7040))</x:f>
      </x:c>
    </x:row>
    <x:row r="7041" spans="1:19" x14ac:dyDescent="0.3">
      <x:c r="A7041" s="0">
        <x:f>'Historical Trades'!A7041</x:f>
      </x:c>
      <x:c r="B7041" s="0">
        <x:f>'Historical Trades'!B7041</x:f>
      </x:c>
      <x:c r="C7041" s="23">
        <x:f>'Historical Trades'!C7041</x:f>
      </x:c>
      <x:c r="D7041" s="0">
        <x:f>'Historical Trades'!D7041</x:f>
      </x:c>
      <x:c r="E7041" s="23">
        <x:f>'Historical Trades'!E7041</x:f>
      </x:c>
      <x:c r="F7041" s="0">
        <x:f>'Historical Trades'!F7041</x:f>
      </x:c>
      <x:c r="G7041" s="0">
        <x:f>'Historical Trades'!G7041</x:f>
      </x:c>
      <x:c r="H7041" s="0">
        <x:f>'Historical Trades'!H7041</x:f>
      </x:c>
      <x:c r="I7041" s="0">
        <x:f>'Historical Trades'!I7041</x:f>
      </x:c>
      <x:c r="J7041" s="0">
        <x:f>'Historical Trades'!J7041</x:f>
      </x:c>
      <x:c r="K7041" s="0">
        <x:f>'Historical Trades'!K7041</x:f>
      </x:c>
      <x:c r="L7041" s="0">
        <x:f>'Historical Trades'!L7041</x:f>
      </x:c>
      <x:c r="M7041" s="0">
        <x:f>'Historical Trades'!M7041</x:f>
      </x:c>
      <x:c r="N7041" s="0">
        <x:f>CLEAN('Historical Trades'!O7041)</x:f>
      </x:c>
      <x:c r="P7041" s="14">
        <x:f>IF(G7041="sell",M7041,-M7041)</x:f>
      </x:c>
      <x:c r="Q7041" s="14">
        <x:f>VLOOKUP(N7041,'Currency Rates'!$A$3:$C$32,3,0)</x:f>
      </x:c>
      <x:c r="R7041" s="0">
        <x:f>IF(A7041="SPUS",0,IF(A7041="FWD",0,P7041/Q7041))</x:f>
      </x:c>
    </x:row>
    <x:row r="7042" spans="1:19" x14ac:dyDescent="0.3">
      <x:c r="A7042" s="0">
        <x:f>'Historical Trades'!A7042</x:f>
      </x:c>
      <x:c r="B7042" s="0">
        <x:f>'Historical Trades'!B7042</x:f>
      </x:c>
      <x:c r="C7042" s="23">
        <x:f>'Historical Trades'!C7042</x:f>
      </x:c>
      <x:c r="D7042" s="0">
        <x:f>'Historical Trades'!D7042</x:f>
      </x:c>
      <x:c r="E7042" s="23">
        <x:f>'Historical Trades'!E7042</x:f>
      </x:c>
      <x:c r="F7042" s="0">
        <x:f>'Historical Trades'!F7042</x:f>
      </x:c>
      <x:c r="G7042" s="0">
        <x:f>'Historical Trades'!G7042</x:f>
      </x:c>
      <x:c r="H7042" s="0">
        <x:f>'Historical Trades'!H7042</x:f>
      </x:c>
      <x:c r="I7042" s="0">
        <x:f>'Historical Trades'!I7042</x:f>
      </x:c>
      <x:c r="J7042" s="0">
        <x:f>'Historical Trades'!J7042</x:f>
      </x:c>
      <x:c r="K7042" s="0">
        <x:f>'Historical Trades'!K7042</x:f>
      </x:c>
      <x:c r="L7042" s="0">
        <x:f>'Historical Trades'!L7042</x:f>
      </x:c>
      <x:c r="M7042" s="0">
        <x:f>'Historical Trades'!M7042</x:f>
      </x:c>
      <x:c r="N7042" s="0">
        <x:f>CLEAN('Historical Trades'!O7042)</x:f>
      </x:c>
      <x:c r="P7042" s="14">
        <x:f>IF(G7042="sell",M7042,-M7042)</x:f>
      </x:c>
      <x:c r="Q7042" s="14">
        <x:f>VLOOKUP(N7042,'Currency Rates'!$A$3:$C$32,3,0)</x:f>
      </x:c>
      <x:c r="R7042" s="0">
        <x:f>IF(A7042="SPUS",0,IF(A7042="FWD",0,P7042/Q7042))</x:f>
      </x:c>
    </x:row>
    <x:row r="7043" spans="1:19" x14ac:dyDescent="0.3">
      <x:c r="A7043" s="0">
        <x:f>'Historical Trades'!A7043</x:f>
      </x:c>
      <x:c r="B7043" s="0">
        <x:f>'Historical Trades'!B7043</x:f>
      </x:c>
      <x:c r="C7043" s="23">
        <x:f>'Historical Trades'!C7043</x:f>
      </x:c>
      <x:c r="D7043" s="0">
        <x:f>'Historical Trades'!D7043</x:f>
      </x:c>
      <x:c r="E7043" s="23">
        <x:f>'Historical Trades'!E7043</x:f>
      </x:c>
      <x:c r="F7043" s="0">
        <x:f>'Historical Trades'!F7043</x:f>
      </x:c>
      <x:c r="G7043" s="0">
        <x:f>'Historical Trades'!G7043</x:f>
      </x:c>
      <x:c r="H7043" s="0">
        <x:f>'Historical Trades'!H7043</x:f>
      </x:c>
      <x:c r="I7043" s="0">
        <x:f>'Historical Trades'!I7043</x:f>
      </x:c>
      <x:c r="J7043" s="0">
        <x:f>'Historical Trades'!J7043</x:f>
      </x:c>
      <x:c r="K7043" s="0">
        <x:f>'Historical Trades'!K7043</x:f>
      </x:c>
      <x:c r="L7043" s="0">
        <x:f>'Historical Trades'!L7043</x:f>
      </x:c>
      <x:c r="M7043" s="0">
        <x:f>'Historical Trades'!M7043</x:f>
      </x:c>
      <x:c r="N7043" s="0">
        <x:f>CLEAN('Historical Trades'!O7043)</x:f>
      </x:c>
      <x:c r="P7043" s="14">
        <x:f>IF(G7043="sell",M7043,-M7043)</x:f>
      </x:c>
      <x:c r="Q7043" s="14">
        <x:f>VLOOKUP(N7043,'Currency Rates'!$A$3:$C$32,3,0)</x:f>
      </x:c>
      <x:c r="R7043" s="0">
        <x:f>IF(A7043="SPUS",0,IF(A7043="FWD",0,P7043/Q7043))</x:f>
      </x:c>
    </x:row>
    <x:row r="7044" spans="1:19" x14ac:dyDescent="0.3">
      <x:c r="A7044" s="0">
        <x:f>'Historical Trades'!A7044</x:f>
      </x:c>
      <x:c r="B7044" s="0">
        <x:f>'Historical Trades'!B7044</x:f>
      </x:c>
      <x:c r="C7044" s="23">
        <x:f>'Historical Trades'!C7044</x:f>
      </x:c>
      <x:c r="D7044" s="0">
        <x:f>'Historical Trades'!D7044</x:f>
      </x:c>
      <x:c r="E7044" s="23">
        <x:f>'Historical Trades'!E7044</x:f>
      </x:c>
      <x:c r="F7044" s="0">
        <x:f>'Historical Trades'!F7044</x:f>
      </x:c>
      <x:c r="G7044" s="0">
        <x:f>'Historical Trades'!G7044</x:f>
      </x:c>
      <x:c r="H7044" s="0">
        <x:f>'Historical Trades'!H7044</x:f>
      </x:c>
      <x:c r="I7044" s="0">
        <x:f>'Historical Trades'!I7044</x:f>
      </x:c>
      <x:c r="J7044" s="0">
        <x:f>'Historical Trades'!J7044</x:f>
      </x:c>
      <x:c r="K7044" s="0">
        <x:f>'Historical Trades'!K7044</x:f>
      </x:c>
      <x:c r="L7044" s="0">
        <x:f>'Historical Trades'!L7044</x:f>
      </x:c>
      <x:c r="M7044" s="0">
        <x:f>'Historical Trades'!M7044</x:f>
      </x:c>
      <x:c r="N7044" s="0">
        <x:f>CLEAN('Historical Trades'!O7044)</x:f>
      </x:c>
      <x:c r="P7044" s="14">
        <x:f>IF(G7044="sell",M7044,-M7044)</x:f>
      </x:c>
      <x:c r="Q7044" s="14">
        <x:f>VLOOKUP(N7044,'Currency Rates'!$A$3:$C$32,3,0)</x:f>
      </x:c>
      <x:c r="R7044" s="0">
        <x:f>IF(A7044="SPUS",0,IF(A7044="FWD",0,P7044/Q7044))</x:f>
      </x:c>
    </x:row>
    <x:row r="7045" spans="1:19" x14ac:dyDescent="0.3">
      <x:c r="A7045" s="0">
        <x:f>'Historical Trades'!A7045</x:f>
      </x:c>
      <x:c r="B7045" s="0">
        <x:f>'Historical Trades'!B7045</x:f>
      </x:c>
      <x:c r="C7045" s="23">
        <x:f>'Historical Trades'!C7045</x:f>
      </x:c>
      <x:c r="D7045" s="0">
        <x:f>'Historical Trades'!D7045</x:f>
      </x:c>
      <x:c r="E7045" s="23">
        <x:f>'Historical Trades'!E7045</x:f>
      </x:c>
      <x:c r="F7045" s="0">
        <x:f>'Historical Trades'!F7045</x:f>
      </x:c>
      <x:c r="G7045" s="0">
        <x:f>'Historical Trades'!G7045</x:f>
      </x:c>
      <x:c r="H7045" s="0">
        <x:f>'Historical Trades'!H7045</x:f>
      </x:c>
      <x:c r="I7045" s="0">
        <x:f>'Historical Trades'!I7045</x:f>
      </x:c>
      <x:c r="J7045" s="0">
        <x:f>'Historical Trades'!J7045</x:f>
      </x:c>
      <x:c r="K7045" s="0">
        <x:f>'Historical Trades'!K7045</x:f>
      </x:c>
      <x:c r="L7045" s="0">
        <x:f>'Historical Trades'!L7045</x:f>
      </x:c>
      <x:c r="M7045" s="0">
        <x:f>'Historical Trades'!M7045</x:f>
      </x:c>
      <x:c r="N7045" s="0">
        <x:f>CLEAN('Historical Trades'!O7045)</x:f>
      </x:c>
      <x:c r="P7045" s="14">
        <x:f>IF(G7045="sell",M7045,-M7045)</x:f>
      </x:c>
      <x:c r="Q7045" s="14">
        <x:f>VLOOKUP(N7045,'Currency Rates'!$A$3:$C$32,3,0)</x:f>
      </x:c>
      <x:c r="R7045" s="0">
        <x:f>IF(A7045="SPUS",0,IF(A7045="FWD",0,P7045/Q7045))</x:f>
      </x:c>
    </x:row>
    <x:row r="7046" spans="1:19" x14ac:dyDescent="0.3">
      <x:c r="A7046" s="0">
        <x:f>'Historical Trades'!A7046</x:f>
      </x:c>
      <x:c r="B7046" s="0">
        <x:f>'Historical Trades'!B7046</x:f>
      </x:c>
      <x:c r="C7046" s="23">
        <x:f>'Historical Trades'!C7046</x:f>
      </x:c>
      <x:c r="D7046" s="0">
        <x:f>'Historical Trades'!D7046</x:f>
      </x:c>
      <x:c r="E7046" s="23">
        <x:f>'Historical Trades'!E7046</x:f>
      </x:c>
      <x:c r="F7046" s="0">
        <x:f>'Historical Trades'!F7046</x:f>
      </x:c>
      <x:c r="G7046" s="0">
        <x:f>'Historical Trades'!G7046</x:f>
      </x:c>
      <x:c r="H7046" s="0">
        <x:f>'Historical Trades'!H7046</x:f>
      </x:c>
      <x:c r="I7046" s="0">
        <x:f>'Historical Trades'!I7046</x:f>
      </x:c>
      <x:c r="J7046" s="0">
        <x:f>'Historical Trades'!J7046</x:f>
      </x:c>
      <x:c r="K7046" s="0">
        <x:f>'Historical Trades'!K7046</x:f>
      </x:c>
      <x:c r="L7046" s="0">
        <x:f>'Historical Trades'!L7046</x:f>
      </x:c>
      <x:c r="M7046" s="0">
        <x:f>'Historical Trades'!M7046</x:f>
      </x:c>
      <x:c r="N7046" s="0">
        <x:f>CLEAN('Historical Trades'!O7046)</x:f>
      </x:c>
      <x:c r="P7046" s="14">
        <x:f>IF(G7046="sell",M7046,-M7046)</x:f>
      </x:c>
      <x:c r="Q7046" s="14">
        <x:f>VLOOKUP(N7046,'Currency Rates'!$A$3:$C$32,3,0)</x:f>
      </x:c>
      <x:c r="R7046" s="0">
        <x:f>IF(A7046="SPUS",0,IF(A7046="FWD",0,P7046/Q7046))</x:f>
      </x:c>
    </x:row>
    <x:row r="7047" spans="1:19" x14ac:dyDescent="0.3">
      <x:c r="A7047" s="0">
        <x:f>'Historical Trades'!A7047</x:f>
      </x:c>
      <x:c r="B7047" s="0">
        <x:f>'Historical Trades'!B7047</x:f>
      </x:c>
      <x:c r="C7047" s="23">
        <x:f>'Historical Trades'!C7047</x:f>
      </x:c>
      <x:c r="D7047" s="0">
        <x:f>'Historical Trades'!D7047</x:f>
      </x:c>
      <x:c r="E7047" s="23">
        <x:f>'Historical Trades'!E7047</x:f>
      </x:c>
      <x:c r="F7047" s="0">
        <x:f>'Historical Trades'!F7047</x:f>
      </x:c>
      <x:c r="G7047" s="0">
        <x:f>'Historical Trades'!G7047</x:f>
      </x:c>
      <x:c r="H7047" s="0">
        <x:f>'Historical Trades'!H7047</x:f>
      </x:c>
      <x:c r="I7047" s="0">
        <x:f>'Historical Trades'!I7047</x:f>
      </x:c>
      <x:c r="J7047" s="0">
        <x:f>'Historical Trades'!J7047</x:f>
      </x:c>
      <x:c r="K7047" s="0">
        <x:f>'Historical Trades'!K7047</x:f>
      </x:c>
      <x:c r="L7047" s="0">
        <x:f>'Historical Trades'!L7047</x:f>
      </x:c>
      <x:c r="M7047" s="0">
        <x:f>'Historical Trades'!M7047</x:f>
      </x:c>
      <x:c r="N7047" s="0">
        <x:f>CLEAN('Historical Trades'!O7047)</x:f>
      </x:c>
      <x:c r="P7047" s="14">
        <x:f>IF(G7047="sell",M7047,-M7047)</x:f>
      </x:c>
      <x:c r="Q7047" s="14">
        <x:f>VLOOKUP(N7047,'Currency Rates'!$A$3:$C$32,3,0)</x:f>
      </x:c>
      <x:c r="R7047" s="0">
        <x:f>IF(A7047="SPUS",0,IF(A7047="FWD",0,P7047/Q7047))</x:f>
      </x:c>
    </x:row>
    <x:row r="7048" spans="1:19" x14ac:dyDescent="0.3">
      <x:c r="A7048" s="0">
        <x:f>'Historical Trades'!A7048</x:f>
      </x:c>
      <x:c r="B7048" s="0">
        <x:f>'Historical Trades'!B7048</x:f>
      </x:c>
      <x:c r="C7048" s="23">
        <x:f>'Historical Trades'!C7048</x:f>
      </x:c>
      <x:c r="D7048" s="0">
        <x:f>'Historical Trades'!D7048</x:f>
      </x:c>
      <x:c r="E7048" s="23">
        <x:f>'Historical Trades'!E7048</x:f>
      </x:c>
      <x:c r="F7048" s="0">
        <x:f>'Historical Trades'!F7048</x:f>
      </x:c>
      <x:c r="G7048" s="0">
        <x:f>'Historical Trades'!G7048</x:f>
      </x:c>
      <x:c r="H7048" s="0">
        <x:f>'Historical Trades'!H7048</x:f>
      </x:c>
      <x:c r="I7048" s="0">
        <x:f>'Historical Trades'!I7048</x:f>
      </x:c>
      <x:c r="J7048" s="0">
        <x:f>'Historical Trades'!J7048</x:f>
      </x:c>
      <x:c r="K7048" s="0">
        <x:f>'Historical Trades'!K7048</x:f>
      </x:c>
      <x:c r="L7048" s="0">
        <x:f>'Historical Trades'!L7048</x:f>
      </x:c>
      <x:c r="M7048" s="0">
        <x:f>'Historical Trades'!M7048</x:f>
      </x:c>
      <x:c r="N7048" s="0">
        <x:f>CLEAN('Historical Trades'!O7048)</x:f>
      </x:c>
      <x:c r="P7048" s="14">
        <x:f>IF(G7048="sell",M7048,-M7048)</x:f>
      </x:c>
      <x:c r="Q7048" s="14">
        <x:f>VLOOKUP(N7048,'Currency Rates'!$A$3:$C$32,3,0)</x:f>
      </x:c>
      <x:c r="R7048" s="0">
        <x:f>IF(A7048="SPUS",0,IF(A7048="FWD",0,P7048/Q7048))</x:f>
      </x:c>
    </x:row>
    <x:row r="7049" spans="1:19" x14ac:dyDescent="0.3">
      <x:c r="A7049" s="0">
        <x:f>'Historical Trades'!A7049</x:f>
      </x:c>
      <x:c r="B7049" s="0">
        <x:f>'Historical Trades'!B7049</x:f>
      </x:c>
      <x:c r="C7049" s="23">
        <x:f>'Historical Trades'!C7049</x:f>
      </x:c>
      <x:c r="D7049" s="0">
        <x:f>'Historical Trades'!D7049</x:f>
      </x:c>
      <x:c r="E7049" s="23">
        <x:f>'Historical Trades'!E7049</x:f>
      </x:c>
      <x:c r="F7049" s="0">
        <x:f>'Historical Trades'!F7049</x:f>
      </x:c>
      <x:c r="G7049" s="0">
        <x:f>'Historical Trades'!G7049</x:f>
      </x:c>
      <x:c r="H7049" s="0">
        <x:f>'Historical Trades'!H7049</x:f>
      </x:c>
      <x:c r="I7049" s="0">
        <x:f>'Historical Trades'!I7049</x:f>
      </x:c>
      <x:c r="J7049" s="0">
        <x:f>'Historical Trades'!J7049</x:f>
      </x:c>
      <x:c r="K7049" s="0">
        <x:f>'Historical Trades'!K7049</x:f>
      </x:c>
      <x:c r="L7049" s="0">
        <x:f>'Historical Trades'!L7049</x:f>
      </x:c>
      <x:c r="M7049" s="0">
        <x:f>'Historical Trades'!M7049</x:f>
      </x:c>
      <x:c r="N7049" s="0">
        <x:f>CLEAN('Historical Trades'!O7049)</x:f>
      </x:c>
      <x:c r="P7049" s="14">
        <x:f>IF(G7049="sell",M7049,-M7049)</x:f>
      </x:c>
      <x:c r="Q7049" s="14">
        <x:f>VLOOKUP(N7049,'Currency Rates'!$A$3:$C$32,3,0)</x:f>
      </x:c>
      <x:c r="R7049" s="0">
        <x:f>IF(A7049="SPUS",0,IF(A7049="FWD",0,P7049/Q7049))</x:f>
      </x:c>
    </x:row>
    <x:row r="7050" spans="1:19" x14ac:dyDescent="0.3">
      <x:c r="A7050" s="0">
        <x:f>'Historical Trades'!A7050</x:f>
      </x:c>
      <x:c r="B7050" s="0">
        <x:f>'Historical Trades'!B7050</x:f>
      </x:c>
      <x:c r="C7050" s="23">
        <x:f>'Historical Trades'!C7050</x:f>
      </x:c>
      <x:c r="D7050" s="0">
        <x:f>'Historical Trades'!D7050</x:f>
      </x:c>
      <x:c r="E7050" s="23">
        <x:f>'Historical Trades'!E7050</x:f>
      </x:c>
      <x:c r="F7050" s="0">
        <x:f>'Historical Trades'!F7050</x:f>
      </x:c>
      <x:c r="G7050" s="0">
        <x:f>'Historical Trades'!G7050</x:f>
      </x:c>
      <x:c r="H7050" s="0">
        <x:f>'Historical Trades'!H7050</x:f>
      </x:c>
      <x:c r="I7050" s="0">
        <x:f>'Historical Trades'!I7050</x:f>
      </x:c>
      <x:c r="J7050" s="0">
        <x:f>'Historical Trades'!J7050</x:f>
      </x:c>
      <x:c r="K7050" s="0">
        <x:f>'Historical Trades'!K7050</x:f>
      </x:c>
      <x:c r="L7050" s="0">
        <x:f>'Historical Trades'!L7050</x:f>
      </x:c>
      <x:c r="M7050" s="0">
        <x:f>'Historical Trades'!M7050</x:f>
      </x:c>
      <x:c r="N7050" s="0">
        <x:f>CLEAN('Historical Trades'!O7050)</x:f>
      </x:c>
      <x:c r="P7050" s="14">
        <x:f>IF(G7050="sell",M7050,-M7050)</x:f>
      </x:c>
      <x:c r="Q7050" s="14">
        <x:f>VLOOKUP(N7050,'Currency Rates'!$A$3:$C$32,3,0)</x:f>
      </x:c>
      <x:c r="R7050" s="0">
        <x:f>IF(A7050="SPUS",0,IF(A7050="FWD",0,P7050/Q7050))</x:f>
      </x:c>
    </x:row>
    <x:row r="7051" spans="1:19" x14ac:dyDescent="0.3">
      <x:c r="A7051" s="0">
        <x:f>'Historical Trades'!A7051</x:f>
      </x:c>
      <x:c r="B7051" s="0">
        <x:f>'Historical Trades'!B7051</x:f>
      </x:c>
      <x:c r="C7051" s="23">
        <x:f>'Historical Trades'!C7051</x:f>
      </x:c>
      <x:c r="D7051" s="0">
        <x:f>'Historical Trades'!D7051</x:f>
      </x:c>
      <x:c r="E7051" s="23">
        <x:f>'Historical Trades'!E7051</x:f>
      </x:c>
      <x:c r="F7051" s="0">
        <x:f>'Historical Trades'!F7051</x:f>
      </x:c>
      <x:c r="G7051" s="0">
        <x:f>'Historical Trades'!G7051</x:f>
      </x:c>
      <x:c r="H7051" s="0">
        <x:f>'Historical Trades'!H7051</x:f>
      </x:c>
      <x:c r="I7051" s="0">
        <x:f>'Historical Trades'!I7051</x:f>
      </x:c>
      <x:c r="J7051" s="0">
        <x:f>'Historical Trades'!J7051</x:f>
      </x:c>
      <x:c r="K7051" s="0">
        <x:f>'Historical Trades'!K7051</x:f>
      </x:c>
      <x:c r="L7051" s="0">
        <x:f>'Historical Trades'!L7051</x:f>
      </x:c>
      <x:c r="M7051" s="0">
        <x:f>'Historical Trades'!M7051</x:f>
      </x:c>
      <x:c r="N7051" s="0">
        <x:f>CLEAN('Historical Trades'!O7051)</x:f>
      </x:c>
      <x:c r="P7051" s="14">
        <x:f>IF(G7051="sell",M7051,-M7051)</x:f>
      </x:c>
      <x:c r="Q7051" s="14">
        <x:f>VLOOKUP(N7051,'Currency Rates'!$A$3:$C$32,3,0)</x:f>
      </x:c>
      <x:c r="R7051" s="0">
        <x:f>IF(A7051="SPUS",0,IF(A7051="FWD",0,P7051/Q7051))</x:f>
      </x:c>
    </x:row>
    <x:row r="7052" spans="1:19" x14ac:dyDescent="0.3">
      <x:c r="A7052" s="0">
        <x:f>'Historical Trades'!A7052</x:f>
      </x:c>
      <x:c r="B7052" s="0">
        <x:f>'Historical Trades'!B7052</x:f>
      </x:c>
      <x:c r="C7052" s="23">
        <x:f>'Historical Trades'!C7052</x:f>
      </x:c>
      <x:c r="D7052" s="0">
        <x:f>'Historical Trades'!D7052</x:f>
      </x:c>
      <x:c r="E7052" s="23">
        <x:f>'Historical Trades'!E7052</x:f>
      </x:c>
      <x:c r="F7052" s="0">
        <x:f>'Historical Trades'!F7052</x:f>
      </x:c>
      <x:c r="G7052" s="0">
        <x:f>'Historical Trades'!G7052</x:f>
      </x:c>
      <x:c r="H7052" s="0">
        <x:f>'Historical Trades'!H7052</x:f>
      </x:c>
      <x:c r="I7052" s="0">
        <x:f>'Historical Trades'!I7052</x:f>
      </x:c>
      <x:c r="J7052" s="0">
        <x:f>'Historical Trades'!J7052</x:f>
      </x:c>
      <x:c r="K7052" s="0">
        <x:f>'Historical Trades'!K7052</x:f>
      </x:c>
      <x:c r="L7052" s="0">
        <x:f>'Historical Trades'!L7052</x:f>
      </x:c>
      <x:c r="M7052" s="0">
        <x:f>'Historical Trades'!M7052</x:f>
      </x:c>
      <x:c r="N7052" s="0">
        <x:f>CLEAN('Historical Trades'!O7052)</x:f>
      </x:c>
      <x:c r="P7052" s="14">
        <x:f>IF(G7052="sell",M7052,-M7052)</x:f>
      </x:c>
      <x:c r="Q7052" s="14">
        <x:f>VLOOKUP(N7052,'Currency Rates'!$A$3:$C$32,3,0)</x:f>
      </x:c>
      <x:c r="R7052" s="0">
        <x:f>IF(A7052="SPUS",0,IF(A7052="FWD",0,P7052/Q7052))</x:f>
      </x:c>
    </x:row>
    <x:row r="7053" spans="1:19" x14ac:dyDescent="0.3">
      <x:c r="A7053" s="0">
        <x:f>'Historical Trades'!A7053</x:f>
      </x:c>
      <x:c r="B7053" s="0">
        <x:f>'Historical Trades'!B7053</x:f>
      </x:c>
      <x:c r="C7053" s="23">
        <x:f>'Historical Trades'!C7053</x:f>
      </x:c>
      <x:c r="D7053" s="0">
        <x:f>'Historical Trades'!D7053</x:f>
      </x:c>
      <x:c r="E7053" s="23">
        <x:f>'Historical Trades'!E7053</x:f>
      </x:c>
      <x:c r="F7053" s="0">
        <x:f>'Historical Trades'!F7053</x:f>
      </x:c>
      <x:c r="G7053" s="0">
        <x:f>'Historical Trades'!G7053</x:f>
      </x:c>
      <x:c r="H7053" s="0">
        <x:f>'Historical Trades'!H7053</x:f>
      </x:c>
      <x:c r="I7053" s="0">
        <x:f>'Historical Trades'!I7053</x:f>
      </x:c>
      <x:c r="J7053" s="0">
        <x:f>'Historical Trades'!J7053</x:f>
      </x:c>
      <x:c r="K7053" s="0">
        <x:f>'Historical Trades'!K7053</x:f>
      </x:c>
      <x:c r="L7053" s="0">
        <x:f>'Historical Trades'!L7053</x:f>
      </x:c>
      <x:c r="M7053" s="0">
        <x:f>'Historical Trades'!M7053</x:f>
      </x:c>
      <x:c r="N7053" s="0">
        <x:f>CLEAN('Historical Trades'!O7053)</x:f>
      </x:c>
      <x:c r="P7053" s="14">
        <x:f>IF(G7053="sell",M7053,-M7053)</x:f>
      </x:c>
      <x:c r="Q7053" s="14">
        <x:f>VLOOKUP(N7053,'Currency Rates'!$A$3:$C$32,3,0)</x:f>
      </x:c>
      <x:c r="R7053" s="0">
        <x:f>IF(A7053="SPUS",0,IF(A7053="FWD",0,P7053/Q7053))</x:f>
      </x:c>
    </x:row>
    <x:row r="7054" spans="1:19" x14ac:dyDescent="0.3">
      <x:c r="A7054" s="0">
        <x:f>'Historical Trades'!A7054</x:f>
      </x:c>
      <x:c r="B7054" s="0">
        <x:f>'Historical Trades'!B7054</x:f>
      </x:c>
      <x:c r="C7054" s="23">
        <x:f>'Historical Trades'!C7054</x:f>
      </x:c>
      <x:c r="D7054" s="0">
        <x:f>'Historical Trades'!D7054</x:f>
      </x:c>
      <x:c r="E7054" s="23">
        <x:f>'Historical Trades'!E7054</x:f>
      </x:c>
      <x:c r="F7054" s="0">
        <x:f>'Historical Trades'!F7054</x:f>
      </x:c>
      <x:c r="G7054" s="0">
        <x:f>'Historical Trades'!G7054</x:f>
      </x:c>
      <x:c r="H7054" s="0">
        <x:f>'Historical Trades'!H7054</x:f>
      </x:c>
      <x:c r="I7054" s="0">
        <x:f>'Historical Trades'!I7054</x:f>
      </x:c>
      <x:c r="J7054" s="0">
        <x:f>'Historical Trades'!J7054</x:f>
      </x:c>
      <x:c r="K7054" s="0">
        <x:f>'Historical Trades'!K7054</x:f>
      </x:c>
      <x:c r="L7054" s="0">
        <x:f>'Historical Trades'!L7054</x:f>
      </x:c>
      <x:c r="M7054" s="0">
        <x:f>'Historical Trades'!M7054</x:f>
      </x:c>
      <x:c r="N7054" s="0">
        <x:f>CLEAN('Historical Trades'!O7054)</x:f>
      </x:c>
      <x:c r="P7054" s="14">
        <x:f>IF(G7054="sell",M7054,-M7054)</x:f>
      </x:c>
      <x:c r="Q7054" s="14">
        <x:f>VLOOKUP(N7054,'Currency Rates'!$A$3:$C$32,3,0)</x:f>
      </x:c>
      <x:c r="R7054" s="0">
        <x:f>IF(A7054="SPUS",0,IF(A7054="FWD",0,P7054/Q7054))</x:f>
      </x:c>
    </x:row>
    <x:row r="7055" spans="1:19" x14ac:dyDescent="0.3">
      <x:c r="A7055" s="0">
        <x:f>'Historical Trades'!A7055</x:f>
      </x:c>
      <x:c r="B7055" s="0">
        <x:f>'Historical Trades'!B7055</x:f>
      </x:c>
      <x:c r="C7055" s="23">
        <x:f>'Historical Trades'!C7055</x:f>
      </x:c>
      <x:c r="D7055" s="0">
        <x:f>'Historical Trades'!D7055</x:f>
      </x:c>
      <x:c r="E7055" s="23">
        <x:f>'Historical Trades'!E7055</x:f>
      </x:c>
      <x:c r="F7055" s="0">
        <x:f>'Historical Trades'!F7055</x:f>
      </x:c>
      <x:c r="G7055" s="0">
        <x:f>'Historical Trades'!G7055</x:f>
      </x:c>
      <x:c r="H7055" s="0">
        <x:f>'Historical Trades'!H7055</x:f>
      </x:c>
      <x:c r="I7055" s="0">
        <x:f>'Historical Trades'!I7055</x:f>
      </x:c>
      <x:c r="J7055" s="0">
        <x:f>'Historical Trades'!J7055</x:f>
      </x:c>
      <x:c r="K7055" s="0">
        <x:f>'Historical Trades'!K7055</x:f>
      </x:c>
      <x:c r="L7055" s="0">
        <x:f>'Historical Trades'!L7055</x:f>
      </x:c>
      <x:c r="M7055" s="0">
        <x:f>'Historical Trades'!M7055</x:f>
      </x:c>
      <x:c r="N7055" s="0">
        <x:f>CLEAN('Historical Trades'!O7055)</x:f>
      </x:c>
      <x:c r="P7055" s="14">
        <x:f>IF(G7055="sell",M7055,-M7055)</x:f>
      </x:c>
      <x:c r="Q7055" s="14">
        <x:f>VLOOKUP(N7055,'Currency Rates'!$A$3:$C$32,3,0)</x:f>
      </x:c>
      <x:c r="R7055" s="0">
        <x:f>IF(A7055="SPUS",0,IF(A7055="FWD",0,P7055/Q7055))</x:f>
      </x:c>
    </x:row>
    <x:row r="7056" spans="1:19" x14ac:dyDescent="0.3">
      <x:c r="A7056" s="0">
        <x:f>'Historical Trades'!A7056</x:f>
      </x:c>
      <x:c r="B7056" s="0">
        <x:f>'Historical Trades'!B7056</x:f>
      </x:c>
      <x:c r="C7056" s="23">
        <x:f>'Historical Trades'!C7056</x:f>
      </x:c>
      <x:c r="D7056" s="0">
        <x:f>'Historical Trades'!D7056</x:f>
      </x:c>
      <x:c r="E7056" s="23">
        <x:f>'Historical Trades'!E7056</x:f>
      </x:c>
      <x:c r="F7056" s="0">
        <x:f>'Historical Trades'!F7056</x:f>
      </x:c>
      <x:c r="G7056" s="0">
        <x:f>'Historical Trades'!G7056</x:f>
      </x:c>
      <x:c r="H7056" s="0">
        <x:f>'Historical Trades'!H7056</x:f>
      </x:c>
      <x:c r="I7056" s="0">
        <x:f>'Historical Trades'!I7056</x:f>
      </x:c>
      <x:c r="J7056" s="0">
        <x:f>'Historical Trades'!J7056</x:f>
      </x:c>
      <x:c r="K7056" s="0">
        <x:f>'Historical Trades'!K7056</x:f>
      </x:c>
      <x:c r="L7056" s="0">
        <x:f>'Historical Trades'!L7056</x:f>
      </x:c>
      <x:c r="M7056" s="0">
        <x:f>'Historical Trades'!M7056</x:f>
      </x:c>
      <x:c r="N7056" s="0">
        <x:f>CLEAN('Historical Trades'!O7056)</x:f>
      </x:c>
      <x:c r="P7056" s="14">
        <x:f>IF(G7056="sell",M7056,-M7056)</x:f>
      </x:c>
      <x:c r="Q7056" s="14">
        <x:f>VLOOKUP(N7056,'Currency Rates'!$A$3:$C$32,3,0)</x:f>
      </x:c>
      <x:c r="R7056" s="0">
        <x:f>IF(A7056="SPUS",0,IF(A7056="FWD",0,P7056/Q7056))</x:f>
      </x:c>
    </x:row>
    <x:row r="7057" spans="1:19" x14ac:dyDescent="0.3">
      <x:c r="A7057" s="0">
        <x:f>'Historical Trades'!A7057</x:f>
      </x:c>
      <x:c r="B7057" s="0">
        <x:f>'Historical Trades'!B7057</x:f>
      </x:c>
      <x:c r="C7057" s="23">
        <x:f>'Historical Trades'!C7057</x:f>
      </x:c>
      <x:c r="D7057" s="0">
        <x:f>'Historical Trades'!D7057</x:f>
      </x:c>
      <x:c r="E7057" s="23">
        <x:f>'Historical Trades'!E7057</x:f>
      </x:c>
      <x:c r="F7057" s="0">
        <x:f>'Historical Trades'!F7057</x:f>
      </x:c>
      <x:c r="G7057" s="0">
        <x:f>'Historical Trades'!G7057</x:f>
      </x:c>
      <x:c r="H7057" s="0">
        <x:f>'Historical Trades'!H7057</x:f>
      </x:c>
      <x:c r="I7057" s="0">
        <x:f>'Historical Trades'!I7057</x:f>
      </x:c>
      <x:c r="J7057" s="0">
        <x:f>'Historical Trades'!J7057</x:f>
      </x:c>
      <x:c r="K7057" s="0">
        <x:f>'Historical Trades'!K7057</x:f>
      </x:c>
      <x:c r="L7057" s="0">
        <x:f>'Historical Trades'!L7057</x:f>
      </x:c>
      <x:c r="M7057" s="0">
        <x:f>'Historical Trades'!M7057</x:f>
      </x:c>
      <x:c r="N7057" s="0">
        <x:f>CLEAN('Historical Trades'!O7057)</x:f>
      </x:c>
      <x:c r="P7057" s="14">
        <x:f>IF(G7057="sell",M7057,-M7057)</x:f>
      </x:c>
      <x:c r="Q7057" s="14">
        <x:f>VLOOKUP(N7057,'Currency Rates'!$A$3:$C$32,3,0)</x:f>
      </x:c>
      <x:c r="R7057" s="0">
        <x:f>IF(A7057="SPUS",0,IF(A7057="FWD",0,P7057/Q7057))</x:f>
      </x:c>
    </x:row>
    <x:row r="7058" spans="1:19" x14ac:dyDescent="0.3">
      <x:c r="A7058" s="0">
        <x:f>'Historical Trades'!A7058</x:f>
      </x:c>
      <x:c r="B7058" s="0">
        <x:f>'Historical Trades'!B7058</x:f>
      </x:c>
      <x:c r="C7058" s="23">
        <x:f>'Historical Trades'!C7058</x:f>
      </x:c>
      <x:c r="D7058" s="0">
        <x:f>'Historical Trades'!D7058</x:f>
      </x:c>
      <x:c r="E7058" s="23">
        <x:f>'Historical Trades'!E7058</x:f>
      </x:c>
      <x:c r="F7058" s="0">
        <x:f>'Historical Trades'!F7058</x:f>
      </x:c>
      <x:c r="G7058" s="0">
        <x:f>'Historical Trades'!G7058</x:f>
      </x:c>
      <x:c r="H7058" s="0">
        <x:f>'Historical Trades'!H7058</x:f>
      </x:c>
      <x:c r="I7058" s="0">
        <x:f>'Historical Trades'!I7058</x:f>
      </x:c>
      <x:c r="J7058" s="0">
        <x:f>'Historical Trades'!J7058</x:f>
      </x:c>
      <x:c r="K7058" s="0">
        <x:f>'Historical Trades'!K7058</x:f>
      </x:c>
      <x:c r="L7058" s="0">
        <x:f>'Historical Trades'!L7058</x:f>
      </x:c>
      <x:c r="M7058" s="0">
        <x:f>'Historical Trades'!M7058</x:f>
      </x:c>
      <x:c r="N7058" s="0">
        <x:f>CLEAN('Historical Trades'!O7058)</x:f>
      </x:c>
      <x:c r="P7058" s="14">
        <x:f>IF(G7058="sell",M7058,-M7058)</x:f>
      </x:c>
      <x:c r="Q7058" s="14">
        <x:f>VLOOKUP(N7058,'Currency Rates'!$A$3:$C$32,3,0)</x:f>
      </x:c>
      <x:c r="R7058" s="0">
        <x:f>IF(A7058="SPUS",0,IF(A7058="FWD",0,P7058/Q7058))</x:f>
      </x:c>
    </x:row>
    <x:row r="7059" spans="1:19" x14ac:dyDescent="0.3">
      <x:c r="A7059" s="0">
        <x:f>'Historical Trades'!A7059</x:f>
      </x:c>
      <x:c r="B7059" s="0">
        <x:f>'Historical Trades'!B7059</x:f>
      </x:c>
      <x:c r="C7059" s="23">
        <x:f>'Historical Trades'!C7059</x:f>
      </x:c>
      <x:c r="D7059" s="0">
        <x:f>'Historical Trades'!D7059</x:f>
      </x:c>
      <x:c r="E7059" s="23">
        <x:f>'Historical Trades'!E7059</x:f>
      </x:c>
      <x:c r="F7059" s="0">
        <x:f>'Historical Trades'!F7059</x:f>
      </x:c>
      <x:c r="G7059" s="0">
        <x:f>'Historical Trades'!G7059</x:f>
      </x:c>
      <x:c r="H7059" s="0">
        <x:f>'Historical Trades'!H7059</x:f>
      </x:c>
      <x:c r="I7059" s="0">
        <x:f>'Historical Trades'!I7059</x:f>
      </x:c>
      <x:c r="J7059" s="0">
        <x:f>'Historical Trades'!J7059</x:f>
      </x:c>
      <x:c r="K7059" s="0">
        <x:f>'Historical Trades'!K7059</x:f>
      </x:c>
      <x:c r="L7059" s="0">
        <x:f>'Historical Trades'!L7059</x:f>
      </x:c>
      <x:c r="M7059" s="0">
        <x:f>'Historical Trades'!M7059</x:f>
      </x:c>
      <x:c r="N7059" s="0">
        <x:f>CLEAN('Historical Trades'!O7059)</x:f>
      </x:c>
      <x:c r="P7059" s="14">
        <x:f>IF(G7059="sell",M7059,-M7059)</x:f>
      </x:c>
      <x:c r="Q7059" s="14">
        <x:f>VLOOKUP(N7059,'Currency Rates'!$A$3:$C$32,3,0)</x:f>
      </x:c>
      <x:c r="R7059" s="0">
        <x:f>IF(A7059="SPUS",0,IF(A7059="FWD",0,P7059/Q7059))</x:f>
      </x:c>
    </x:row>
    <x:row r="7060" spans="1:19" x14ac:dyDescent="0.3">
      <x:c r="A7060" s="0">
        <x:f>'Historical Trades'!A7060</x:f>
      </x:c>
      <x:c r="B7060" s="0">
        <x:f>'Historical Trades'!B7060</x:f>
      </x:c>
      <x:c r="C7060" s="23">
        <x:f>'Historical Trades'!C7060</x:f>
      </x:c>
      <x:c r="D7060" s="0">
        <x:f>'Historical Trades'!D7060</x:f>
      </x:c>
      <x:c r="E7060" s="23">
        <x:f>'Historical Trades'!E7060</x:f>
      </x:c>
      <x:c r="F7060" s="0">
        <x:f>'Historical Trades'!F7060</x:f>
      </x:c>
      <x:c r="G7060" s="0">
        <x:f>'Historical Trades'!G7060</x:f>
      </x:c>
      <x:c r="H7060" s="0">
        <x:f>'Historical Trades'!H7060</x:f>
      </x:c>
      <x:c r="I7060" s="0">
        <x:f>'Historical Trades'!I7060</x:f>
      </x:c>
      <x:c r="J7060" s="0">
        <x:f>'Historical Trades'!J7060</x:f>
      </x:c>
      <x:c r="K7060" s="0">
        <x:f>'Historical Trades'!K7060</x:f>
      </x:c>
      <x:c r="L7060" s="0">
        <x:f>'Historical Trades'!L7060</x:f>
      </x:c>
      <x:c r="M7060" s="0">
        <x:f>'Historical Trades'!M7060</x:f>
      </x:c>
      <x:c r="N7060" s="0">
        <x:f>CLEAN('Historical Trades'!O7060)</x:f>
      </x:c>
      <x:c r="P7060" s="14">
        <x:f>IF(G7060="sell",M7060,-M7060)</x:f>
      </x:c>
      <x:c r="Q7060" s="14">
        <x:f>VLOOKUP(N7060,'Currency Rates'!$A$3:$C$32,3,0)</x:f>
      </x:c>
      <x:c r="R7060" s="0">
        <x:f>IF(A7060="SPUS",0,IF(A7060="FWD",0,P7060/Q7060))</x:f>
      </x:c>
    </x:row>
    <x:row r="7061" spans="1:19" x14ac:dyDescent="0.3">
      <x:c r="A7061" s="0">
        <x:f>'Historical Trades'!A7061</x:f>
      </x:c>
      <x:c r="B7061" s="0">
        <x:f>'Historical Trades'!B7061</x:f>
      </x:c>
      <x:c r="C7061" s="23">
        <x:f>'Historical Trades'!C7061</x:f>
      </x:c>
      <x:c r="D7061" s="0">
        <x:f>'Historical Trades'!D7061</x:f>
      </x:c>
      <x:c r="E7061" s="23">
        <x:f>'Historical Trades'!E7061</x:f>
      </x:c>
      <x:c r="F7061" s="0">
        <x:f>'Historical Trades'!F7061</x:f>
      </x:c>
      <x:c r="G7061" s="0">
        <x:f>'Historical Trades'!G7061</x:f>
      </x:c>
      <x:c r="H7061" s="0">
        <x:f>'Historical Trades'!H7061</x:f>
      </x:c>
      <x:c r="I7061" s="0">
        <x:f>'Historical Trades'!I7061</x:f>
      </x:c>
      <x:c r="J7061" s="0">
        <x:f>'Historical Trades'!J7061</x:f>
      </x:c>
      <x:c r="K7061" s="0">
        <x:f>'Historical Trades'!K7061</x:f>
      </x:c>
      <x:c r="L7061" s="0">
        <x:f>'Historical Trades'!L7061</x:f>
      </x:c>
      <x:c r="M7061" s="0">
        <x:f>'Historical Trades'!M7061</x:f>
      </x:c>
      <x:c r="N7061" s="0">
        <x:f>CLEAN('Historical Trades'!O7061)</x:f>
      </x:c>
      <x:c r="P7061" s="14">
        <x:f>IF(G7061="sell",M7061,-M7061)</x:f>
      </x:c>
      <x:c r="Q7061" s="14">
        <x:f>VLOOKUP(N7061,'Currency Rates'!$A$3:$C$32,3,0)</x:f>
      </x:c>
      <x:c r="R7061" s="0">
        <x:f>IF(A7061="SPUS",0,IF(A7061="FWD",0,P7061/Q7061))</x:f>
      </x:c>
    </x:row>
    <x:row r="7062" spans="1:19" x14ac:dyDescent="0.3">
      <x:c r="A7062" s="0">
        <x:f>'Historical Trades'!A7062</x:f>
      </x:c>
      <x:c r="B7062" s="0">
        <x:f>'Historical Trades'!B7062</x:f>
      </x:c>
      <x:c r="C7062" s="23">
        <x:f>'Historical Trades'!C7062</x:f>
      </x:c>
      <x:c r="D7062" s="0">
        <x:f>'Historical Trades'!D7062</x:f>
      </x:c>
      <x:c r="E7062" s="23">
        <x:f>'Historical Trades'!E7062</x:f>
      </x:c>
      <x:c r="F7062" s="0">
        <x:f>'Historical Trades'!F7062</x:f>
      </x:c>
      <x:c r="G7062" s="0">
        <x:f>'Historical Trades'!G7062</x:f>
      </x:c>
      <x:c r="H7062" s="0">
        <x:f>'Historical Trades'!H7062</x:f>
      </x:c>
      <x:c r="I7062" s="0">
        <x:f>'Historical Trades'!I7062</x:f>
      </x:c>
      <x:c r="J7062" s="0">
        <x:f>'Historical Trades'!J7062</x:f>
      </x:c>
      <x:c r="K7062" s="0">
        <x:f>'Historical Trades'!K7062</x:f>
      </x:c>
      <x:c r="L7062" s="0">
        <x:f>'Historical Trades'!L7062</x:f>
      </x:c>
      <x:c r="M7062" s="0">
        <x:f>'Historical Trades'!M7062</x:f>
      </x:c>
      <x:c r="N7062" s="0">
        <x:f>CLEAN('Historical Trades'!O7062)</x:f>
      </x:c>
      <x:c r="P7062" s="14">
        <x:f>IF(G7062="sell",M7062,-M7062)</x:f>
      </x:c>
      <x:c r="Q7062" s="14">
        <x:f>VLOOKUP(N7062,'Currency Rates'!$A$3:$C$32,3,0)</x:f>
      </x:c>
      <x:c r="R7062" s="0">
        <x:f>IF(A7062="SPUS",0,IF(A7062="FWD",0,P7062/Q7062))</x:f>
      </x:c>
    </x:row>
    <x:row r="7063" spans="1:19" x14ac:dyDescent="0.3">
      <x:c r="A7063" s="0">
        <x:f>'Historical Trades'!A7063</x:f>
      </x:c>
      <x:c r="B7063" s="0">
        <x:f>'Historical Trades'!B7063</x:f>
      </x:c>
      <x:c r="C7063" s="23">
        <x:f>'Historical Trades'!C7063</x:f>
      </x:c>
      <x:c r="D7063" s="0">
        <x:f>'Historical Trades'!D7063</x:f>
      </x:c>
      <x:c r="E7063" s="23">
        <x:f>'Historical Trades'!E7063</x:f>
      </x:c>
      <x:c r="F7063" s="0">
        <x:f>'Historical Trades'!F7063</x:f>
      </x:c>
      <x:c r="G7063" s="0">
        <x:f>'Historical Trades'!G7063</x:f>
      </x:c>
      <x:c r="H7063" s="0">
        <x:f>'Historical Trades'!H7063</x:f>
      </x:c>
      <x:c r="I7063" s="0">
        <x:f>'Historical Trades'!I7063</x:f>
      </x:c>
      <x:c r="J7063" s="0">
        <x:f>'Historical Trades'!J7063</x:f>
      </x:c>
      <x:c r="K7063" s="0">
        <x:f>'Historical Trades'!K7063</x:f>
      </x:c>
      <x:c r="L7063" s="0">
        <x:f>'Historical Trades'!L7063</x:f>
      </x:c>
      <x:c r="M7063" s="0">
        <x:f>'Historical Trades'!M7063</x:f>
      </x:c>
      <x:c r="N7063" s="0">
        <x:f>CLEAN('Historical Trades'!O7063)</x:f>
      </x:c>
      <x:c r="P7063" s="14">
        <x:f>IF(G7063="sell",M7063,-M7063)</x:f>
      </x:c>
      <x:c r="Q7063" s="14">
        <x:f>VLOOKUP(N7063,'Currency Rates'!$A$3:$C$32,3,0)</x:f>
      </x:c>
      <x:c r="R7063" s="0">
        <x:f>IF(A7063="SPUS",0,IF(A7063="FWD",0,P7063/Q7063))</x:f>
      </x:c>
    </x:row>
    <x:row r="7064" spans="1:19" x14ac:dyDescent="0.3">
      <x:c r="A7064" s="0">
        <x:f>'Historical Trades'!A7064</x:f>
      </x:c>
      <x:c r="B7064" s="0">
        <x:f>'Historical Trades'!B7064</x:f>
      </x:c>
      <x:c r="C7064" s="23">
        <x:f>'Historical Trades'!C7064</x:f>
      </x:c>
      <x:c r="D7064" s="0">
        <x:f>'Historical Trades'!D7064</x:f>
      </x:c>
      <x:c r="E7064" s="23">
        <x:f>'Historical Trades'!E7064</x:f>
      </x:c>
      <x:c r="F7064" s="0">
        <x:f>'Historical Trades'!F7064</x:f>
      </x:c>
      <x:c r="G7064" s="0">
        <x:f>'Historical Trades'!G7064</x:f>
      </x:c>
      <x:c r="H7064" s="0">
        <x:f>'Historical Trades'!H7064</x:f>
      </x:c>
      <x:c r="I7064" s="0">
        <x:f>'Historical Trades'!I7064</x:f>
      </x:c>
      <x:c r="J7064" s="0">
        <x:f>'Historical Trades'!J7064</x:f>
      </x:c>
      <x:c r="K7064" s="0">
        <x:f>'Historical Trades'!K7064</x:f>
      </x:c>
      <x:c r="L7064" s="0">
        <x:f>'Historical Trades'!L7064</x:f>
      </x:c>
      <x:c r="M7064" s="0">
        <x:f>'Historical Trades'!M7064</x:f>
      </x:c>
      <x:c r="N7064" s="0">
        <x:f>CLEAN('Historical Trades'!O7064)</x:f>
      </x:c>
      <x:c r="P7064" s="14">
        <x:f>IF(G7064="sell",M7064,-M7064)</x:f>
      </x:c>
      <x:c r="Q7064" s="14">
        <x:f>VLOOKUP(N7064,'Currency Rates'!$A$3:$C$32,3,0)</x:f>
      </x:c>
      <x:c r="R7064" s="0">
        <x:f>IF(A7064="SPUS",0,IF(A7064="FWD",0,P7064/Q7064))</x:f>
      </x:c>
    </x:row>
    <x:row r="7065" spans="1:19" x14ac:dyDescent="0.3">
      <x:c r="A7065" s="0">
        <x:f>'Historical Trades'!A7065</x:f>
      </x:c>
      <x:c r="B7065" s="0">
        <x:f>'Historical Trades'!B7065</x:f>
      </x:c>
      <x:c r="C7065" s="23">
        <x:f>'Historical Trades'!C7065</x:f>
      </x:c>
      <x:c r="D7065" s="0">
        <x:f>'Historical Trades'!D7065</x:f>
      </x:c>
      <x:c r="E7065" s="23">
        <x:f>'Historical Trades'!E7065</x:f>
      </x:c>
      <x:c r="F7065" s="0">
        <x:f>'Historical Trades'!F7065</x:f>
      </x:c>
      <x:c r="G7065" s="0">
        <x:f>'Historical Trades'!G7065</x:f>
      </x:c>
      <x:c r="H7065" s="0">
        <x:f>'Historical Trades'!H7065</x:f>
      </x:c>
      <x:c r="I7065" s="0">
        <x:f>'Historical Trades'!I7065</x:f>
      </x:c>
      <x:c r="J7065" s="0">
        <x:f>'Historical Trades'!J7065</x:f>
      </x:c>
      <x:c r="K7065" s="0">
        <x:f>'Historical Trades'!K7065</x:f>
      </x:c>
      <x:c r="L7065" s="0">
        <x:f>'Historical Trades'!L7065</x:f>
      </x:c>
      <x:c r="M7065" s="0">
        <x:f>'Historical Trades'!M7065</x:f>
      </x:c>
      <x:c r="N7065" s="0">
        <x:f>CLEAN('Historical Trades'!O7065)</x:f>
      </x:c>
      <x:c r="P7065" s="14">
        <x:f>IF(G7065="sell",M7065,-M7065)</x:f>
      </x:c>
      <x:c r="Q7065" s="14">
        <x:f>VLOOKUP(N7065,'Currency Rates'!$A$3:$C$32,3,0)</x:f>
      </x:c>
      <x:c r="R7065" s="0">
        <x:f>IF(A7065="SPUS",0,IF(A7065="FWD",0,P7065/Q7065))</x:f>
      </x:c>
    </x:row>
    <x:row r="7066" spans="1:19" x14ac:dyDescent="0.3">
      <x:c r="A7066" s="0">
        <x:f>'Historical Trades'!A7066</x:f>
      </x:c>
      <x:c r="B7066" s="0">
        <x:f>'Historical Trades'!B7066</x:f>
      </x:c>
      <x:c r="C7066" s="23">
        <x:f>'Historical Trades'!C7066</x:f>
      </x:c>
      <x:c r="D7066" s="0">
        <x:f>'Historical Trades'!D7066</x:f>
      </x:c>
      <x:c r="E7066" s="23">
        <x:f>'Historical Trades'!E7066</x:f>
      </x:c>
      <x:c r="F7066" s="0">
        <x:f>'Historical Trades'!F7066</x:f>
      </x:c>
      <x:c r="G7066" s="0">
        <x:f>'Historical Trades'!G7066</x:f>
      </x:c>
      <x:c r="H7066" s="0">
        <x:f>'Historical Trades'!H7066</x:f>
      </x:c>
      <x:c r="I7066" s="0">
        <x:f>'Historical Trades'!I7066</x:f>
      </x:c>
      <x:c r="J7066" s="0">
        <x:f>'Historical Trades'!J7066</x:f>
      </x:c>
      <x:c r="K7066" s="0">
        <x:f>'Historical Trades'!K7066</x:f>
      </x:c>
      <x:c r="L7066" s="0">
        <x:f>'Historical Trades'!L7066</x:f>
      </x:c>
      <x:c r="M7066" s="0">
        <x:f>'Historical Trades'!M7066</x:f>
      </x:c>
      <x:c r="N7066" s="0">
        <x:f>CLEAN('Historical Trades'!O7066)</x:f>
      </x:c>
      <x:c r="P7066" s="14">
        <x:f>IF(G7066="sell",M7066,-M7066)</x:f>
      </x:c>
      <x:c r="Q7066" s="14">
        <x:f>VLOOKUP(N7066,'Currency Rates'!$A$3:$C$32,3,0)</x:f>
      </x:c>
      <x:c r="R7066" s="0">
        <x:f>IF(A7066="SPUS",0,IF(A7066="FWD",0,P7066/Q7066))</x:f>
      </x:c>
    </x:row>
    <x:row r="7067" spans="1:19" x14ac:dyDescent="0.3">
      <x:c r="A7067" s="0">
        <x:f>'Historical Trades'!A7067</x:f>
      </x:c>
      <x:c r="B7067" s="0">
        <x:f>'Historical Trades'!B7067</x:f>
      </x:c>
      <x:c r="C7067" s="23">
        <x:f>'Historical Trades'!C7067</x:f>
      </x:c>
      <x:c r="D7067" s="0">
        <x:f>'Historical Trades'!D7067</x:f>
      </x:c>
      <x:c r="E7067" s="23">
        <x:f>'Historical Trades'!E7067</x:f>
      </x:c>
      <x:c r="F7067" s="0">
        <x:f>'Historical Trades'!F7067</x:f>
      </x:c>
      <x:c r="G7067" s="0">
        <x:f>'Historical Trades'!G7067</x:f>
      </x:c>
      <x:c r="H7067" s="0">
        <x:f>'Historical Trades'!H7067</x:f>
      </x:c>
      <x:c r="I7067" s="0">
        <x:f>'Historical Trades'!I7067</x:f>
      </x:c>
      <x:c r="J7067" s="0">
        <x:f>'Historical Trades'!J7067</x:f>
      </x:c>
      <x:c r="K7067" s="0">
        <x:f>'Historical Trades'!K7067</x:f>
      </x:c>
      <x:c r="L7067" s="0">
        <x:f>'Historical Trades'!L7067</x:f>
      </x:c>
      <x:c r="M7067" s="0">
        <x:f>'Historical Trades'!M7067</x:f>
      </x:c>
      <x:c r="N7067" s="0">
        <x:f>CLEAN('Historical Trades'!O7067)</x:f>
      </x:c>
      <x:c r="P7067" s="14">
        <x:f>IF(G7067="sell",M7067,-M7067)</x:f>
      </x:c>
      <x:c r="Q7067" s="14">
        <x:f>VLOOKUP(N7067,'Currency Rates'!$A$3:$C$32,3,0)</x:f>
      </x:c>
      <x:c r="R7067" s="0">
        <x:f>IF(A7067="SPUS",0,IF(A7067="FWD",0,P7067/Q7067))</x:f>
      </x:c>
    </x:row>
    <x:row r="7068" spans="1:19" x14ac:dyDescent="0.3">
      <x:c r="A7068" s="0">
        <x:f>'Historical Trades'!A7068</x:f>
      </x:c>
      <x:c r="B7068" s="0">
        <x:f>'Historical Trades'!B7068</x:f>
      </x:c>
      <x:c r="C7068" s="23">
        <x:f>'Historical Trades'!C7068</x:f>
      </x:c>
      <x:c r="D7068" s="0">
        <x:f>'Historical Trades'!D7068</x:f>
      </x:c>
      <x:c r="E7068" s="23">
        <x:f>'Historical Trades'!E7068</x:f>
      </x:c>
      <x:c r="F7068" s="0">
        <x:f>'Historical Trades'!F7068</x:f>
      </x:c>
      <x:c r="G7068" s="0">
        <x:f>'Historical Trades'!G7068</x:f>
      </x:c>
      <x:c r="H7068" s="0">
        <x:f>'Historical Trades'!H7068</x:f>
      </x:c>
      <x:c r="I7068" s="0">
        <x:f>'Historical Trades'!I7068</x:f>
      </x:c>
      <x:c r="J7068" s="0">
        <x:f>'Historical Trades'!J7068</x:f>
      </x:c>
      <x:c r="K7068" s="0">
        <x:f>'Historical Trades'!K7068</x:f>
      </x:c>
      <x:c r="L7068" s="0">
        <x:f>'Historical Trades'!L7068</x:f>
      </x:c>
      <x:c r="M7068" s="0">
        <x:f>'Historical Trades'!M7068</x:f>
      </x:c>
      <x:c r="N7068" s="0">
        <x:f>CLEAN('Historical Trades'!O7068)</x:f>
      </x:c>
      <x:c r="P7068" s="14">
        <x:f>IF(G7068="sell",M7068,-M7068)</x:f>
      </x:c>
      <x:c r="Q7068" s="14">
        <x:f>VLOOKUP(N7068,'Currency Rates'!$A$3:$C$32,3,0)</x:f>
      </x:c>
      <x:c r="R7068" s="0">
        <x:f>IF(A7068="SPUS",0,IF(A7068="FWD",0,P7068/Q7068))</x:f>
      </x:c>
    </x:row>
    <x:row r="7069" spans="1:19" x14ac:dyDescent="0.3">
      <x:c r="A7069" s="0">
        <x:f>'Historical Trades'!A7069</x:f>
      </x:c>
      <x:c r="B7069" s="0">
        <x:f>'Historical Trades'!B7069</x:f>
      </x:c>
      <x:c r="C7069" s="23">
        <x:f>'Historical Trades'!C7069</x:f>
      </x:c>
      <x:c r="D7069" s="0">
        <x:f>'Historical Trades'!D7069</x:f>
      </x:c>
      <x:c r="E7069" s="23">
        <x:f>'Historical Trades'!E7069</x:f>
      </x:c>
      <x:c r="F7069" s="0">
        <x:f>'Historical Trades'!F7069</x:f>
      </x:c>
      <x:c r="G7069" s="0">
        <x:f>'Historical Trades'!G7069</x:f>
      </x:c>
      <x:c r="H7069" s="0">
        <x:f>'Historical Trades'!H7069</x:f>
      </x:c>
      <x:c r="I7069" s="0">
        <x:f>'Historical Trades'!I7069</x:f>
      </x:c>
      <x:c r="J7069" s="0">
        <x:f>'Historical Trades'!J7069</x:f>
      </x:c>
      <x:c r="K7069" s="0">
        <x:f>'Historical Trades'!K7069</x:f>
      </x:c>
      <x:c r="L7069" s="0">
        <x:f>'Historical Trades'!L7069</x:f>
      </x:c>
      <x:c r="M7069" s="0">
        <x:f>'Historical Trades'!M7069</x:f>
      </x:c>
      <x:c r="N7069" s="0">
        <x:f>CLEAN('Historical Trades'!O7069)</x:f>
      </x:c>
      <x:c r="P7069" s="14">
        <x:f>IF(G7069="sell",M7069,-M7069)</x:f>
      </x:c>
      <x:c r="Q7069" s="14">
        <x:f>VLOOKUP(N7069,'Currency Rates'!$A$3:$C$32,3,0)</x:f>
      </x:c>
      <x:c r="R7069" s="0">
        <x:f>IF(A7069="SPUS",0,IF(A7069="FWD",0,P7069/Q7069))</x:f>
      </x:c>
    </x:row>
    <x:row r="7070" spans="1:19" x14ac:dyDescent="0.3">
      <x:c r="A7070" s="0">
        <x:f>'Historical Trades'!A7070</x:f>
      </x:c>
      <x:c r="B7070" s="0">
        <x:f>'Historical Trades'!B7070</x:f>
      </x:c>
      <x:c r="C7070" s="23">
        <x:f>'Historical Trades'!C7070</x:f>
      </x:c>
      <x:c r="D7070" s="0">
        <x:f>'Historical Trades'!D7070</x:f>
      </x:c>
      <x:c r="E7070" s="23">
        <x:f>'Historical Trades'!E7070</x:f>
      </x:c>
      <x:c r="F7070" s="0">
        <x:f>'Historical Trades'!F7070</x:f>
      </x:c>
      <x:c r="G7070" s="0">
        <x:f>'Historical Trades'!G7070</x:f>
      </x:c>
      <x:c r="H7070" s="0">
        <x:f>'Historical Trades'!H7070</x:f>
      </x:c>
      <x:c r="I7070" s="0">
        <x:f>'Historical Trades'!I7070</x:f>
      </x:c>
      <x:c r="J7070" s="0">
        <x:f>'Historical Trades'!J7070</x:f>
      </x:c>
      <x:c r="K7070" s="0">
        <x:f>'Historical Trades'!K7070</x:f>
      </x:c>
      <x:c r="L7070" s="0">
        <x:f>'Historical Trades'!L7070</x:f>
      </x:c>
      <x:c r="M7070" s="0">
        <x:f>'Historical Trades'!M7070</x:f>
      </x:c>
      <x:c r="N7070" s="0">
        <x:f>CLEAN('Historical Trades'!O7070)</x:f>
      </x:c>
      <x:c r="P7070" s="14">
        <x:f>IF(G7070="sell",M7070,-M7070)</x:f>
      </x:c>
      <x:c r="Q7070" s="14">
        <x:f>VLOOKUP(N7070,'Currency Rates'!$A$3:$C$32,3,0)</x:f>
      </x:c>
      <x:c r="R7070" s="0">
        <x:f>IF(A7070="SPUS",0,IF(A7070="FWD",0,P7070/Q7070))</x:f>
      </x:c>
    </x:row>
    <x:row r="7071" spans="1:19" x14ac:dyDescent="0.3">
      <x:c r="A7071" s="0">
        <x:f>'Historical Trades'!A7071</x:f>
      </x:c>
      <x:c r="B7071" s="0">
        <x:f>'Historical Trades'!B7071</x:f>
      </x:c>
      <x:c r="C7071" s="23">
        <x:f>'Historical Trades'!C7071</x:f>
      </x:c>
      <x:c r="D7071" s="0">
        <x:f>'Historical Trades'!D7071</x:f>
      </x:c>
      <x:c r="E7071" s="23">
        <x:f>'Historical Trades'!E7071</x:f>
      </x:c>
      <x:c r="F7071" s="0">
        <x:f>'Historical Trades'!F7071</x:f>
      </x:c>
      <x:c r="G7071" s="0">
        <x:f>'Historical Trades'!G7071</x:f>
      </x:c>
      <x:c r="H7071" s="0">
        <x:f>'Historical Trades'!H7071</x:f>
      </x:c>
      <x:c r="I7071" s="0">
        <x:f>'Historical Trades'!I7071</x:f>
      </x:c>
      <x:c r="J7071" s="0">
        <x:f>'Historical Trades'!J7071</x:f>
      </x:c>
      <x:c r="K7071" s="0">
        <x:f>'Historical Trades'!K7071</x:f>
      </x:c>
      <x:c r="L7071" s="0">
        <x:f>'Historical Trades'!L7071</x:f>
      </x:c>
      <x:c r="M7071" s="0">
        <x:f>'Historical Trades'!M7071</x:f>
      </x:c>
      <x:c r="N7071" s="0">
        <x:f>CLEAN('Historical Trades'!O7071)</x:f>
      </x:c>
      <x:c r="P7071" s="14">
        <x:f>IF(G7071="sell",M7071,-M7071)</x:f>
      </x:c>
      <x:c r="Q7071" s="14">
        <x:f>VLOOKUP(N7071,'Currency Rates'!$A$3:$C$32,3,0)</x:f>
      </x:c>
      <x:c r="R7071" s="0">
        <x:f>IF(A7071="SPUS",0,IF(A7071="FWD",0,P7071/Q7071))</x:f>
      </x:c>
    </x:row>
    <x:row r="7072" spans="1:19" x14ac:dyDescent="0.3">
      <x:c r="A7072" s="0">
        <x:f>'Historical Trades'!A7072</x:f>
      </x:c>
      <x:c r="B7072" s="0">
        <x:f>'Historical Trades'!B7072</x:f>
      </x:c>
      <x:c r="C7072" s="23">
        <x:f>'Historical Trades'!C7072</x:f>
      </x:c>
      <x:c r="D7072" s="0">
        <x:f>'Historical Trades'!D7072</x:f>
      </x:c>
      <x:c r="E7072" s="23">
        <x:f>'Historical Trades'!E7072</x:f>
      </x:c>
      <x:c r="F7072" s="0">
        <x:f>'Historical Trades'!F7072</x:f>
      </x:c>
      <x:c r="G7072" s="0">
        <x:f>'Historical Trades'!G7072</x:f>
      </x:c>
      <x:c r="H7072" s="0">
        <x:f>'Historical Trades'!H7072</x:f>
      </x:c>
      <x:c r="I7072" s="0">
        <x:f>'Historical Trades'!I7072</x:f>
      </x:c>
      <x:c r="J7072" s="0">
        <x:f>'Historical Trades'!J7072</x:f>
      </x:c>
      <x:c r="K7072" s="0">
        <x:f>'Historical Trades'!K7072</x:f>
      </x:c>
      <x:c r="L7072" s="0">
        <x:f>'Historical Trades'!L7072</x:f>
      </x:c>
      <x:c r="M7072" s="0">
        <x:f>'Historical Trades'!M7072</x:f>
      </x:c>
      <x:c r="N7072" s="0">
        <x:f>CLEAN('Historical Trades'!O7072)</x:f>
      </x:c>
      <x:c r="P7072" s="14">
        <x:f>IF(G7072="sell",M7072,-M7072)</x:f>
      </x:c>
      <x:c r="Q7072" s="14">
        <x:f>VLOOKUP(N7072,'Currency Rates'!$A$3:$C$32,3,0)</x:f>
      </x:c>
      <x:c r="R7072" s="0">
        <x:f>IF(A7072="SPUS",0,IF(A7072="FWD",0,P7072/Q7072))</x:f>
      </x:c>
    </x:row>
    <x:row r="7073" spans="1:19" x14ac:dyDescent="0.3">
      <x:c r="A7073" s="0">
        <x:f>'Historical Trades'!A7073</x:f>
      </x:c>
      <x:c r="B7073" s="0">
        <x:f>'Historical Trades'!B7073</x:f>
      </x:c>
      <x:c r="C7073" s="23">
        <x:f>'Historical Trades'!C7073</x:f>
      </x:c>
      <x:c r="D7073" s="0">
        <x:f>'Historical Trades'!D7073</x:f>
      </x:c>
      <x:c r="E7073" s="23">
        <x:f>'Historical Trades'!E7073</x:f>
      </x:c>
      <x:c r="F7073" s="0">
        <x:f>'Historical Trades'!F7073</x:f>
      </x:c>
      <x:c r="G7073" s="0">
        <x:f>'Historical Trades'!G7073</x:f>
      </x:c>
      <x:c r="H7073" s="0">
        <x:f>'Historical Trades'!H7073</x:f>
      </x:c>
      <x:c r="I7073" s="0">
        <x:f>'Historical Trades'!I7073</x:f>
      </x:c>
      <x:c r="J7073" s="0">
        <x:f>'Historical Trades'!J7073</x:f>
      </x:c>
      <x:c r="K7073" s="0">
        <x:f>'Historical Trades'!K7073</x:f>
      </x:c>
      <x:c r="L7073" s="0">
        <x:f>'Historical Trades'!L7073</x:f>
      </x:c>
      <x:c r="M7073" s="0">
        <x:f>'Historical Trades'!M7073</x:f>
      </x:c>
      <x:c r="N7073" s="0">
        <x:f>CLEAN('Historical Trades'!O7073)</x:f>
      </x:c>
      <x:c r="P7073" s="14">
        <x:f>IF(G7073="sell",M7073,-M7073)</x:f>
      </x:c>
      <x:c r="Q7073" s="14">
        <x:f>VLOOKUP(N7073,'Currency Rates'!$A$3:$C$32,3,0)</x:f>
      </x:c>
      <x:c r="R7073" s="0">
        <x:f>IF(A7073="SPUS",0,IF(A7073="FWD",0,P7073/Q7073))</x:f>
      </x:c>
    </x:row>
    <x:row r="7074" spans="1:19" x14ac:dyDescent="0.3">
      <x:c r="A7074" s="0">
        <x:f>'Historical Trades'!A7074</x:f>
      </x:c>
      <x:c r="B7074" s="0">
        <x:f>'Historical Trades'!B7074</x:f>
      </x:c>
      <x:c r="C7074" s="23">
        <x:f>'Historical Trades'!C7074</x:f>
      </x:c>
      <x:c r="D7074" s="0">
        <x:f>'Historical Trades'!D7074</x:f>
      </x:c>
      <x:c r="E7074" s="23">
        <x:f>'Historical Trades'!E7074</x:f>
      </x:c>
      <x:c r="F7074" s="0">
        <x:f>'Historical Trades'!F7074</x:f>
      </x:c>
      <x:c r="G7074" s="0">
        <x:f>'Historical Trades'!G7074</x:f>
      </x:c>
      <x:c r="H7074" s="0">
        <x:f>'Historical Trades'!H7074</x:f>
      </x:c>
      <x:c r="I7074" s="0">
        <x:f>'Historical Trades'!I7074</x:f>
      </x:c>
      <x:c r="J7074" s="0">
        <x:f>'Historical Trades'!J7074</x:f>
      </x:c>
      <x:c r="K7074" s="0">
        <x:f>'Historical Trades'!K7074</x:f>
      </x:c>
      <x:c r="L7074" s="0">
        <x:f>'Historical Trades'!L7074</x:f>
      </x:c>
      <x:c r="M7074" s="0">
        <x:f>'Historical Trades'!M7074</x:f>
      </x:c>
      <x:c r="N7074" s="0">
        <x:f>CLEAN('Historical Trades'!O7074)</x:f>
      </x:c>
      <x:c r="P7074" s="14">
        <x:f>IF(G7074="sell",M7074,-M7074)</x:f>
      </x:c>
      <x:c r="Q7074" s="14">
        <x:f>VLOOKUP(N7074,'Currency Rates'!$A$3:$C$32,3,0)</x:f>
      </x:c>
      <x:c r="R7074" s="0">
        <x:f>IF(A7074="SPUS",0,IF(A7074="FWD",0,P7074/Q7074))</x:f>
      </x:c>
    </x:row>
    <x:row r="7075" spans="1:19" x14ac:dyDescent="0.3">
      <x:c r="A7075" s="0">
        <x:f>'Historical Trades'!A7075</x:f>
      </x:c>
      <x:c r="B7075" s="0">
        <x:f>'Historical Trades'!B7075</x:f>
      </x:c>
      <x:c r="C7075" s="23">
        <x:f>'Historical Trades'!C7075</x:f>
      </x:c>
      <x:c r="D7075" s="0">
        <x:f>'Historical Trades'!D7075</x:f>
      </x:c>
      <x:c r="E7075" s="23">
        <x:f>'Historical Trades'!E7075</x:f>
      </x:c>
      <x:c r="F7075" s="0">
        <x:f>'Historical Trades'!F7075</x:f>
      </x:c>
      <x:c r="G7075" s="0">
        <x:f>'Historical Trades'!G7075</x:f>
      </x:c>
      <x:c r="H7075" s="0">
        <x:f>'Historical Trades'!H7075</x:f>
      </x:c>
      <x:c r="I7075" s="0">
        <x:f>'Historical Trades'!I7075</x:f>
      </x:c>
      <x:c r="J7075" s="0">
        <x:f>'Historical Trades'!J7075</x:f>
      </x:c>
      <x:c r="K7075" s="0">
        <x:f>'Historical Trades'!K7075</x:f>
      </x:c>
      <x:c r="L7075" s="0">
        <x:f>'Historical Trades'!L7075</x:f>
      </x:c>
      <x:c r="M7075" s="0">
        <x:f>'Historical Trades'!M7075</x:f>
      </x:c>
      <x:c r="N7075" s="0">
        <x:f>CLEAN('Historical Trades'!O7075)</x:f>
      </x:c>
      <x:c r="P7075" s="14">
        <x:f>IF(G7075="sell",M7075,-M7075)</x:f>
      </x:c>
      <x:c r="Q7075" s="14">
        <x:f>VLOOKUP(N7075,'Currency Rates'!$A$3:$C$32,3,0)</x:f>
      </x:c>
      <x:c r="R7075" s="0">
        <x:f>IF(A7075="SPUS",0,IF(A7075="FWD",0,P7075/Q7075))</x:f>
      </x:c>
    </x:row>
    <x:row r="7076" spans="1:19" x14ac:dyDescent="0.3">
      <x:c r="A7076" s="0">
        <x:f>'Historical Trades'!A7076</x:f>
      </x:c>
      <x:c r="B7076" s="0">
        <x:f>'Historical Trades'!B7076</x:f>
      </x:c>
      <x:c r="C7076" s="23">
        <x:f>'Historical Trades'!C7076</x:f>
      </x:c>
      <x:c r="D7076" s="0">
        <x:f>'Historical Trades'!D7076</x:f>
      </x:c>
      <x:c r="E7076" s="23">
        <x:f>'Historical Trades'!E7076</x:f>
      </x:c>
      <x:c r="F7076" s="0">
        <x:f>'Historical Trades'!F7076</x:f>
      </x:c>
      <x:c r="G7076" s="0">
        <x:f>'Historical Trades'!G7076</x:f>
      </x:c>
      <x:c r="H7076" s="0">
        <x:f>'Historical Trades'!H7076</x:f>
      </x:c>
      <x:c r="I7076" s="0">
        <x:f>'Historical Trades'!I7076</x:f>
      </x:c>
      <x:c r="J7076" s="0">
        <x:f>'Historical Trades'!J7076</x:f>
      </x:c>
      <x:c r="K7076" s="0">
        <x:f>'Historical Trades'!K7076</x:f>
      </x:c>
      <x:c r="L7076" s="0">
        <x:f>'Historical Trades'!L7076</x:f>
      </x:c>
      <x:c r="M7076" s="0">
        <x:f>'Historical Trades'!M7076</x:f>
      </x:c>
      <x:c r="N7076" s="0">
        <x:f>CLEAN('Historical Trades'!O7076)</x:f>
      </x:c>
      <x:c r="P7076" s="14">
        <x:f>IF(G7076="sell",M7076,-M7076)</x:f>
      </x:c>
      <x:c r="Q7076" s="14">
        <x:f>VLOOKUP(N7076,'Currency Rates'!$A$3:$C$32,3,0)</x:f>
      </x:c>
      <x:c r="R7076" s="0">
        <x:f>IF(A7076="SPUS",0,IF(A7076="FWD",0,P7076/Q7076))</x:f>
      </x:c>
    </x:row>
    <x:row r="7077" spans="1:19" x14ac:dyDescent="0.3">
      <x:c r="A7077" s="0">
        <x:f>'Historical Trades'!A7077</x:f>
      </x:c>
      <x:c r="B7077" s="0">
        <x:f>'Historical Trades'!B7077</x:f>
      </x:c>
      <x:c r="C7077" s="23">
        <x:f>'Historical Trades'!C7077</x:f>
      </x:c>
      <x:c r="D7077" s="0">
        <x:f>'Historical Trades'!D7077</x:f>
      </x:c>
      <x:c r="E7077" s="23">
        <x:f>'Historical Trades'!E7077</x:f>
      </x:c>
      <x:c r="F7077" s="0">
        <x:f>'Historical Trades'!F7077</x:f>
      </x:c>
      <x:c r="G7077" s="0">
        <x:f>'Historical Trades'!G7077</x:f>
      </x:c>
      <x:c r="H7077" s="0">
        <x:f>'Historical Trades'!H7077</x:f>
      </x:c>
      <x:c r="I7077" s="0">
        <x:f>'Historical Trades'!I7077</x:f>
      </x:c>
      <x:c r="J7077" s="0">
        <x:f>'Historical Trades'!J7077</x:f>
      </x:c>
      <x:c r="K7077" s="0">
        <x:f>'Historical Trades'!K7077</x:f>
      </x:c>
      <x:c r="L7077" s="0">
        <x:f>'Historical Trades'!L7077</x:f>
      </x:c>
      <x:c r="M7077" s="0">
        <x:f>'Historical Trades'!M7077</x:f>
      </x:c>
      <x:c r="N7077" s="0">
        <x:f>CLEAN('Historical Trades'!O7077)</x:f>
      </x:c>
      <x:c r="P7077" s="14">
        <x:f>IF(G7077="sell",M7077,-M7077)</x:f>
      </x:c>
      <x:c r="Q7077" s="14">
        <x:f>VLOOKUP(N7077,'Currency Rates'!$A$3:$C$32,3,0)</x:f>
      </x:c>
      <x:c r="R7077" s="0">
        <x:f>IF(A7077="SPUS",0,IF(A7077="FWD",0,P7077/Q7077))</x:f>
      </x:c>
    </x:row>
    <x:row r="7078" spans="1:19" x14ac:dyDescent="0.3">
      <x:c r="A7078" s="0">
        <x:f>'Historical Trades'!A7078</x:f>
      </x:c>
      <x:c r="B7078" s="0">
        <x:f>'Historical Trades'!B7078</x:f>
      </x:c>
      <x:c r="C7078" s="23">
        <x:f>'Historical Trades'!C7078</x:f>
      </x:c>
      <x:c r="D7078" s="0">
        <x:f>'Historical Trades'!D7078</x:f>
      </x:c>
      <x:c r="E7078" s="23">
        <x:f>'Historical Trades'!E7078</x:f>
      </x:c>
      <x:c r="F7078" s="0">
        <x:f>'Historical Trades'!F7078</x:f>
      </x:c>
      <x:c r="G7078" s="0">
        <x:f>'Historical Trades'!G7078</x:f>
      </x:c>
      <x:c r="H7078" s="0">
        <x:f>'Historical Trades'!H7078</x:f>
      </x:c>
      <x:c r="I7078" s="0">
        <x:f>'Historical Trades'!I7078</x:f>
      </x:c>
      <x:c r="J7078" s="0">
        <x:f>'Historical Trades'!J7078</x:f>
      </x:c>
      <x:c r="K7078" s="0">
        <x:f>'Historical Trades'!K7078</x:f>
      </x:c>
      <x:c r="L7078" s="0">
        <x:f>'Historical Trades'!L7078</x:f>
      </x:c>
      <x:c r="M7078" s="0">
        <x:f>'Historical Trades'!M7078</x:f>
      </x:c>
      <x:c r="N7078" s="0">
        <x:f>CLEAN('Historical Trades'!O7078)</x:f>
      </x:c>
      <x:c r="P7078" s="14">
        <x:f>IF(G7078="sell",M7078,-M7078)</x:f>
      </x:c>
      <x:c r="Q7078" s="14">
        <x:f>VLOOKUP(N7078,'Currency Rates'!$A$3:$C$32,3,0)</x:f>
      </x:c>
      <x:c r="R7078" s="0">
        <x:f>IF(A7078="SPUS",0,IF(A7078="FWD",0,P7078/Q7078))</x:f>
      </x:c>
    </x:row>
    <x:row r="7079" spans="1:19" x14ac:dyDescent="0.3">
      <x:c r="A7079" s="0">
        <x:f>'Historical Trades'!A7079</x:f>
      </x:c>
      <x:c r="B7079" s="0">
        <x:f>'Historical Trades'!B7079</x:f>
      </x:c>
      <x:c r="C7079" s="23">
        <x:f>'Historical Trades'!C7079</x:f>
      </x:c>
      <x:c r="D7079" s="0">
        <x:f>'Historical Trades'!D7079</x:f>
      </x:c>
      <x:c r="E7079" s="23">
        <x:f>'Historical Trades'!E7079</x:f>
      </x:c>
      <x:c r="F7079" s="0">
        <x:f>'Historical Trades'!F7079</x:f>
      </x:c>
      <x:c r="G7079" s="0">
        <x:f>'Historical Trades'!G7079</x:f>
      </x:c>
      <x:c r="H7079" s="0">
        <x:f>'Historical Trades'!H7079</x:f>
      </x:c>
      <x:c r="I7079" s="0">
        <x:f>'Historical Trades'!I7079</x:f>
      </x:c>
      <x:c r="J7079" s="0">
        <x:f>'Historical Trades'!J7079</x:f>
      </x:c>
      <x:c r="K7079" s="0">
        <x:f>'Historical Trades'!K7079</x:f>
      </x:c>
      <x:c r="L7079" s="0">
        <x:f>'Historical Trades'!L7079</x:f>
      </x:c>
      <x:c r="M7079" s="0">
        <x:f>'Historical Trades'!M7079</x:f>
      </x:c>
      <x:c r="N7079" s="0">
        <x:f>CLEAN('Historical Trades'!O7079)</x:f>
      </x:c>
      <x:c r="P7079" s="14">
        <x:f>IF(G7079="sell",M7079,-M7079)</x:f>
      </x:c>
      <x:c r="Q7079" s="14">
        <x:f>VLOOKUP(N7079,'Currency Rates'!$A$3:$C$32,3,0)</x:f>
      </x:c>
      <x:c r="R7079" s="0">
        <x:f>IF(A7079="SPUS",0,IF(A7079="FWD",0,P7079/Q7079))</x:f>
      </x:c>
    </x:row>
    <x:row r="7080" spans="1:19" x14ac:dyDescent="0.3">
      <x:c r="A7080" s="0">
        <x:f>'Historical Trades'!A7080</x:f>
      </x:c>
      <x:c r="B7080" s="0">
        <x:f>'Historical Trades'!B7080</x:f>
      </x:c>
      <x:c r="C7080" s="23">
        <x:f>'Historical Trades'!C7080</x:f>
      </x:c>
      <x:c r="D7080" s="0">
        <x:f>'Historical Trades'!D7080</x:f>
      </x:c>
      <x:c r="E7080" s="23">
        <x:f>'Historical Trades'!E7080</x:f>
      </x:c>
      <x:c r="F7080" s="0">
        <x:f>'Historical Trades'!F7080</x:f>
      </x:c>
      <x:c r="G7080" s="0">
        <x:f>'Historical Trades'!G7080</x:f>
      </x:c>
      <x:c r="H7080" s="0">
        <x:f>'Historical Trades'!H7080</x:f>
      </x:c>
      <x:c r="I7080" s="0">
        <x:f>'Historical Trades'!I7080</x:f>
      </x:c>
      <x:c r="J7080" s="0">
        <x:f>'Historical Trades'!J7080</x:f>
      </x:c>
      <x:c r="K7080" s="0">
        <x:f>'Historical Trades'!K7080</x:f>
      </x:c>
      <x:c r="L7080" s="0">
        <x:f>'Historical Trades'!L7080</x:f>
      </x:c>
      <x:c r="M7080" s="0">
        <x:f>'Historical Trades'!M7080</x:f>
      </x:c>
      <x:c r="N7080" s="0">
        <x:f>CLEAN('Historical Trades'!O7080)</x:f>
      </x:c>
      <x:c r="P7080" s="14">
        <x:f>IF(G7080="sell",M7080,-M7080)</x:f>
      </x:c>
      <x:c r="Q7080" s="14">
        <x:f>VLOOKUP(N7080,'Currency Rates'!$A$3:$C$32,3,0)</x:f>
      </x:c>
      <x:c r="R7080" s="0">
        <x:f>IF(A7080="SPUS",0,IF(A7080="FWD",0,P7080/Q7080))</x:f>
      </x:c>
    </x:row>
    <x:row r="7081" spans="1:19" x14ac:dyDescent="0.3">
      <x:c r="A7081" s="0">
        <x:f>'Historical Trades'!A7081</x:f>
      </x:c>
      <x:c r="B7081" s="0">
        <x:f>'Historical Trades'!B7081</x:f>
      </x:c>
      <x:c r="C7081" s="23">
        <x:f>'Historical Trades'!C7081</x:f>
      </x:c>
      <x:c r="D7081" s="0">
        <x:f>'Historical Trades'!D7081</x:f>
      </x:c>
      <x:c r="E7081" s="23">
        <x:f>'Historical Trades'!E7081</x:f>
      </x:c>
      <x:c r="F7081" s="0">
        <x:f>'Historical Trades'!F7081</x:f>
      </x:c>
      <x:c r="G7081" s="0">
        <x:f>'Historical Trades'!G7081</x:f>
      </x:c>
      <x:c r="H7081" s="0">
        <x:f>'Historical Trades'!H7081</x:f>
      </x:c>
      <x:c r="I7081" s="0">
        <x:f>'Historical Trades'!I7081</x:f>
      </x:c>
      <x:c r="J7081" s="0">
        <x:f>'Historical Trades'!J7081</x:f>
      </x:c>
      <x:c r="K7081" s="0">
        <x:f>'Historical Trades'!K7081</x:f>
      </x:c>
      <x:c r="L7081" s="0">
        <x:f>'Historical Trades'!L7081</x:f>
      </x:c>
      <x:c r="M7081" s="0">
        <x:f>'Historical Trades'!M7081</x:f>
      </x:c>
      <x:c r="N7081" s="0">
        <x:f>CLEAN('Historical Trades'!O7081)</x:f>
      </x:c>
      <x:c r="P7081" s="14">
        <x:f>IF(G7081="sell",M7081,-M7081)</x:f>
      </x:c>
      <x:c r="Q7081" s="14">
        <x:f>VLOOKUP(N7081,'Currency Rates'!$A$3:$C$32,3,0)</x:f>
      </x:c>
      <x:c r="R7081" s="0">
        <x:f>IF(A7081="SPUS",0,IF(A7081="FWD",0,P7081/Q7081))</x:f>
      </x:c>
    </x:row>
    <x:row r="7082" spans="1:19" x14ac:dyDescent="0.3">
      <x:c r="A7082" s="0">
        <x:f>'Historical Trades'!A7082</x:f>
      </x:c>
      <x:c r="B7082" s="0">
        <x:f>'Historical Trades'!B7082</x:f>
      </x:c>
      <x:c r="C7082" s="23">
        <x:f>'Historical Trades'!C7082</x:f>
      </x:c>
      <x:c r="D7082" s="0">
        <x:f>'Historical Trades'!D7082</x:f>
      </x:c>
      <x:c r="E7082" s="23">
        <x:f>'Historical Trades'!E7082</x:f>
      </x:c>
      <x:c r="F7082" s="0">
        <x:f>'Historical Trades'!F7082</x:f>
      </x:c>
      <x:c r="G7082" s="0">
        <x:f>'Historical Trades'!G7082</x:f>
      </x:c>
      <x:c r="H7082" s="0">
        <x:f>'Historical Trades'!H7082</x:f>
      </x:c>
      <x:c r="I7082" s="0">
        <x:f>'Historical Trades'!I7082</x:f>
      </x:c>
      <x:c r="J7082" s="0">
        <x:f>'Historical Trades'!J7082</x:f>
      </x:c>
      <x:c r="K7082" s="0">
        <x:f>'Historical Trades'!K7082</x:f>
      </x:c>
      <x:c r="L7082" s="0">
        <x:f>'Historical Trades'!L7082</x:f>
      </x:c>
      <x:c r="M7082" s="0">
        <x:f>'Historical Trades'!M7082</x:f>
      </x:c>
      <x:c r="N7082" s="0">
        <x:f>CLEAN('Historical Trades'!O7082)</x:f>
      </x:c>
      <x:c r="P7082" s="14">
        <x:f>IF(G7082="sell",M7082,-M7082)</x:f>
      </x:c>
      <x:c r="Q7082" s="14">
        <x:f>VLOOKUP(N7082,'Currency Rates'!$A$3:$C$32,3,0)</x:f>
      </x:c>
      <x:c r="R7082" s="0">
        <x:f>IF(A7082="SPUS",0,IF(A7082="FWD",0,P7082/Q7082))</x:f>
      </x:c>
    </x:row>
    <x:row r="7083" spans="1:19" x14ac:dyDescent="0.3">
      <x:c r="A7083" s="0">
        <x:f>'Historical Trades'!A7083</x:f>
      </x:c>
      <x:c r="B7083" s="0">
        <x:f>'Historical Trades'!B7083</x:f>
      </x:c>
      <x:c r="C7083" s="23">
        <x:f>'Historical Trades'!C7083</x:f>
      </x:c>
      <x:c r="D7083" s="0">
        <x:f>'Historical Trades'!D7083</x:f>
      </x:c>
      <x:c r="E7083" s="23">
        <x:f>'Historical Trades'!E7083</x:f>
      </x:c>
      <x:c r="F7083" s="0">
        <x:f>'Historical Trades'!F7083</x:f>
      </x:c>
      <x:c r="G7083" s="0">
        <x:f>'Historical Trades'!G7083</x:f>
      </x:c>
      <x:c r="H7083" s="0">
        <x:f>'Historical Trades'!H7083</x:f>
      </x:c>
      <x:c r="I7083" s="0">
        <x:f>'Historical Trades'!I7083</x:f>
      </x:c>
      <x:c r="J7083" s="0">
        <x:f>'Historical Trades'!J7083</x:f>
      </x:c>
      <x:c r="K7083" s="0">
        <x:f>'Historical Trades'!K7083</x:f>
      </x:c>
      <x:c r="L7083" s="0">
        <x:f>'Historical Trades'!L7083</x:f>
      </x:c>
      <x:c r="M7083" s="0">
        <x:f>'Historical Trades'!M7083</x:f>
      </x:c>
      <x:c r="N7083" s="0">
        <x:f>CLEAN('Historical Trades'!O7083)</x:f>
      </x:c>
      <x:c r="P7083" s="14">
        <x:f>IF(G7083="sell",M7083,-M7083)</x:f>
      </x:c>
      <x:c r="Q7083" s="14">
        <x:f>VLOOKUP(N7083,'Currency Rates'!$A$3:$C$32,3,0)</x:f>
      </x:c>
      <x:c r="R7083" s="0">
        <x:f>IF(A7083="SPUS",0,IF(A7083="FWD",0,P7083/Q7083))</x:f>
      </x:c>
    </x:row>
    <x:row r="7084" spans="1:19" x14ac:dyDescent="0.3">
      <x:c r="A7084" s="0">
        <x:f>'Historical Trades'!A7084</x:f>
      </x:c>
      <x:c r="B7084" s="0">
        <x:f>'Historical Trades'!B7084</x:f>
      </x:c>
      <x:c r="C7084" s="23">
        <x:f>'Historical Trades'!C7084</x:f>
      </x:c>
      <x:c r="D7084" s="0">
        <x:f>'Historical Trades'!D7084</x:f>
      </x:c>
      <x:c r="E7084" s="23">
        <x:f>'Historical Trades'!E7084</x:f>
      </x:c>
      <x:c r="F7084" s="0">
        <x:f>'Historical Trades'!F7084</x:f>
      </x:c>
      <x:c r="G7084" s="0">
        <x:f>'Historical Trades'!G7084</x:f>
      </x:c>
      <x:c r="H7084" s="0">
        <x:f>'Historical Trades'!H7084</x:f>
      </x:c>
      <x:c r="I7084" s="0">
        <x:f>'Historical Trades'!I7084</x:f>
      </x:c>
      <x:c r="J7084" s="0">
        <x:f>'Historical Trades'!J7084</x:f>
      </x:c>
      <x:c r="K7084" s="0">
        <x:f>'Historical Trades'!K7084</x:f>
      </x:c>
      <x:c r="L7084" s="0">
        <x:f>'Historical Trades'!L7084</x:f>
      </x:c>
      <x:c r="M7084" s="0">
        <x:f>'Historical Trades'!M7084</x:f>
      </x:c>
      <x:c r="N7084" s="0">
        <x:f>CLEAN('Historical Trades'!O7084)</x:f>
      </x:c>
      <x:c r="P7084" s="14">
        <x:f>IF(G7084="sell",M7084,-M7084)</x:f>
      </x:c>
      <x:c r="Q7084" s="14">
        <x:f>VLOOKUP(N7084,'Currency Rates'!$A$3:$C$32,3,0)</x:f>
      </x:c>
      <x:c r="R7084" s="0">
        <x:f>IF(A7084="SPUS",0,IF(A7084="FWD",0,P7084/Q7084))</x:f>
      </x:c>
    </x:row>
    <x:row r="7085" spans="1:19" x14ac:dyDescent="0.3">
      <x:c r="A7085" s="0">
        <x:f>'Historical Trades'!A7085</x:f>
      </x:c>
      <x:c r="B7085" s="0">
        <x:f>'Historical Trades'!B7085</x:f>
      </x:c>
      <x:c r="C7085" s="23">
        <x:f>'Historical Trades'!C7085</x:f>
      </x:c>
      <x:c r="D7085" s="0">
        <x:f>'Historical Trades'!D7085</x:f>
      </x:c>
      <x:c r="E7085" s="23">
        <x:f>'Historical Trades'!E7085</x:f>
      </x:c>
      <x:c r="F7085" s="0">
        <x:f>'Historical Trades'!F7085</x:f>
      </x:c>
      <x:c r="G7085" s="0">
        <x:f>'Historical Trades'!G7085</x:f>
      </x:c>
      <x:c r="H7085" s="0">
        <x:f>'Historical Trades'!H7085</x:f>
      </x:c>
      <x:c r="I7085" s="0">
        <x:f>'Historical Trades'!I7085</x:f>
      </x:c>
      <x:c r="J7085" s="0">
        <x:f>'Historical Trades'!J7085</x:f>
      </x:c>
      <x:c r="K7085" s="0">
        <x:f>'Historical Trades'!K7085</x:f>
      </x:c>
      <x:c r="L7085" s="0">
        <x:f>'Historical Trades'!L7085</x:f>
      </x:c>
      <x:c r="M7085" s="0">
        <x:f>'Historical Trades'!M7085</x:f>
      </x:c>
      <x:c r="N7085" s="0">
        <x:f>CLEAN('Historical Trades'!O7085)</x:f>
      </x:c>
      <x:c r="P7085" s="14">
        <x:f>IF(G7085="sell",M7085,-M7085)</x:f>
      </x:c>
      <x:c r="Q7085" s="14">
        <x:f>VLOOKUP(N7085,'Currency Rates'!$A$3:$C$32,3,0)</x:f>
      </x:c>
      <x:c r="R7085" s="0">
        <x:f>IF(A7085="SPUS",0,IF(A7085="FWD",0,P7085/Q7085))</x:f>
      </x:c>
    </x:row>
    <x:row r="7086" spans="1:19" x14ac:dyDescent="0.3">
      <x:c r="A7086" s="0">
        <x:f>'Historical Trades'!A7086</x:f>
      </x:c>
      <x:c r="B7086" s="0">
        <x:f>'Historical Trades'!B7086</x:f>
      </x:c>
      <x:c r="C7086" s="23">
        <x:f>'Historical Trades'!C7086</x:f>
      </x:c>
      <x:c r="D7086" s="0">
        <x:f>'Historical Trades'!D7086</x:f>
      </x:c>
      <x:c r="E7086" s="23">
        <x:f>'Historical Trades'!E7086</x:f>
      </x:c>
      <x:c r="F7086" s="0">
        <x:f>'Historical Trades'!F7086</x:f>
      </x:c>
      <x:c r="G7086" s="0">
        <x:f>'Historical Trades'!G7086</x:f>
      </x:c>
      <x:c r="H7086" s="0">
        <x:f>'Historical Trades'!H7086</x:f>
      </x:c>
      <x:c r="I7086" s="0">
        <x:f>'Historical Trades'!I7086</x:f>
      </x:c>
      <x:c r="J7086" s="0">
        <x:f>'Historical Trades'!J7086</x:f>
      </x:c>
      <x:c r="K7086" s="0">
        <x:f>'Historical Trades'!K7086</x:f>
      </x:c>
      <x:c r="L7086" s="0">
        <x:f>'Historical Trades'!L7086</x:f>
      </x:c>
      <x:c r="M7086" s="0">
        <x:f>'Historical Trades'!M7086</x:f>
      </x:c>
      <x:c r="N7086" s="0">
        <x:f>CLEAN('Historical Trades'!O7086)</x:f>
      </x:c>
      <x:c r="P7086" s="14">
        <x:f>IF(G7086="sell",M7086,-M7086)</x:f>
      </x:c>
      <x:c r="Q7086" s="14">
        <x:f>VLOOKUP(N7086,'Currency Rates'!$A$3:$C$32,3,0)</x:f>
      </x:c>
      <x:c r="R7086" s="0">
        <x:f>IF(A7086="SPUS",0,IF(A7086="FWD",0,P7086/Q7086))</x:f>
      </x:c>
    </x:row>
    <x:row r="7087" spans="1:19" x14ac:dyDescent="0.3">
      <x:c r="A7087" s="0">
        <x:f>'Historical Trades'!A7087</x:f>
      </x:c>
      <x:c r="B7087" s="0">
        <x:f>'Historical Trades'!B7087</x:f>
      </x:c>
      <x:c r="C7087" s="23">
        <x:f>'Historical Trades'!C7087</x:f>
      </x:c>
      <x:c r="D7087" s="0">
        <x:f>'Historical Trades'!D7087</x:f>
      </x:c>
      <x:c r="E7087" s="23">
        <x:f>'Historical Trades'!E7087</x:f>
      </x:c>
      <x:c r="F7087" s="0">
        <x:f>'Historical Trades'!F7087</x:f>
      </x:c>
      <x:c r="G7087" s="0">
        <x:f>'Historical Trades'!G7087</x:f>
      </x:c>
      <x:c r="H7087" s="0">
        <x:f>'Historical Trades'!H7087</x:f>
      </x:c>
      <x:c r="I7087" s="0">
        <x:f>'Historical Trades'!I7087</x:f>
      </x:c>
      <x:c r="J7087" s="0">
        <x:f>'Historical Trades'!J7087</x:f>
      </x:c>
      <x:c r="K7087" s="0">
        <x:f>'Historical Trades'!K7087</x:f>
      </x:c>
      <x:c r="L7087" s="0">
        <x:f>'Historical Trades'!L7087</x:f>
      </x:c>
      <x:c r="M7087" s="0">
        <x:f>'Historical Trades'!M7087</x:f>
      </x:c>
      <x:c r="N7087" s="0">
        <x:f>CLEAN('Historical Trades'!O7087)</x:f>
      </x:c>
      <x:c r="P7087" s="14">
        <x:f>IF(G7087="sell",M7087,-M7087)</x:f>
      </x:c>
      <x:c r="Q7087" s="14">
        <x:f>VLOOKUP(N7087,'Currency Rates'!$A$3:$C$32,3,0)</x:f>
      </x:c>
      <x:c r="R7087" s="0">
        <x:f>IF(A7087="SPUS",0,IF(A7087="FWD",0,P7087/Q7087))</x:f>
      </x:c>
    </x:row>
    <x:row r="7088" spans="1:19" x14ac:dyDescent="0.3">
      <x:c r="A7088" s="0">
        <x:f>'Historical Trades'!A7088</x:f>
      </x:c>
      <x:c r="B7088" s="0">
        <x:f>'Historical Trades'!B7088</x:f>
      </x:c>
      <x:c r="C7088" s="23">
        <x:f>'Historical Trades'!C7088</x:f>
      </x:c>
      <x:c r="D7088" s="0">
        <x:f>'Historical Trades'!D7088</x:f>
      </x:c>
      <x:c r="E7088" s="23">
        <x:f>'Historical Trades'!E7088</x:f>
      </x:c>
      <x:c r="F7088" s="0">
        <x:f>'Historical Trades'!F7088</x:f>
      </x:c>
      <x:c r="G7088" s="0">
        <x:f>'Historical Trades'!G7088</x:f>
      </x:c>
      <x:c r="H7088" s="0">
        <x:f>'Historical Trades'!H7088</x:f>
      </x:c>
      <x:c r="I7088" s="0">
        <x:f>'Historical Trades'!I7088</x:f>
      </x:c>
      <x:c r="J7088" s="0">
        <x:f>'Historical Trades'!J7088</x:f>
      </x:c>
      <x:c r="K7088" s="0">
        <x:f>'Historical Trades'!K7088</x:f>
      </x:c>
      <x:c r="L7088" s="0">
        <x:f>'Historical Trades'!L7088</x:f>
      </x:c>
      <x:c r="M7088" s="0">
        <x:f>'Historical Trades'!M7088</x:f>
      </x:c>
      <x:c r="N7088" s="0">
        <x:f>CLEAN('Historical Trades'!O7088)</x:f>
      </x:c>
      <x:c r="P7088" s="14">
        <x:f>IF(G7088="sell",M7088,-M7088)</x:f>
      </x:c>
      <x:c r="Q7088" s="14">
        <x:f>VLOOKUP(N7088,'Currency Rates'!$A$3:$C$32,3,0)</x:f>
      </x:c>
      <x:c r="R7088" s="0">
        <x:f>IF(A7088="SPUS",0,IF(A7088="FWD",0,P7088/Q7088))</x:f>
      </x:c>
    </x:row>
    <x:row r="7089" spans="1:19" x14ac:dyDescent="0.3">
      <x:c r="A7089" s="0">
        <x:f>'Historical Trades'!A7089</x:f>
      </x:c>
      <x:c r="B7089" s="0">
        <x:f>'Historical Trades'!B7089</x:f>
      </x:c>
      <x:c r="C7089" s="23">
        <x:f>'Historical Trades'!C7089</x:f>
      </x:c>
      <x:c r="D7089" s="0">
        <x:f>'Historical Trades'!D7089</x:f>
      </x:c>
      <x:c r="E7089" s="23">
        <x:f>'Historical Trades'!E7089</x:f>
      </x:c>
      <x:c r="F7089" s="0">
        <x:f>'Historical Trades'!F7089</x:f>
      </x:c>
      <x:c r="G7089" s="0">
        <x:f>'Historical Trades'!G7089</x:f>
      </x:c>
      <x:c r="H7089" s="0">
        <x:f>'Historical Trades'!H7089</x:f>
      </x:c>
      <x:c r="I7089" s="0">
        <x:f>'Historical Trades'!I7089</x:f>
      </x:c>
      <x:c r="J7089" s="0">
        <x:f>'Historical Trades'!J7089</x:f>
      </x:c>
      <x:c r="K7089" s="0">
        <x:f>'Historical Trades'!K7089</x:f>
      </x:c>
      <x:c r="L7089" s="0">
        <x:f>'Historical Trades'!L7089</x:f>
      </x:c>
      <x:c r="M7089" s="0">
        <x:f>'Historical Trades'!M7089</x:f>
      </x:c>
      <x:c r="N7089" s="0">
        <x:f>CLEAN('Historical Trades'!O7089)</x:f>
      </x:c>
      <x:c r="P7089" s="14">
        <x:f>IF(G7089="sell",M7089,-M7089)</x:f>
      </x:c>
      <x:c r="Q7089" s="14">
        <x:f>VLOOKUP(N7089,'Currency Rates'!$A$3:$C$32,3,0)</x:f>
      </x:c>
      <x:c r="R7089" s="0">
        <x:f>IF(A7089="SPUS",0,IF(A7089="FWD",0,P7089/Q7089))</x:f>
      </x:c>
    </x:row>
    <x:row r="7090" spans="1:19" x14ac:dyDescent="0.3">
      <x:c r="A7090" s="0">
        <x:f>'Historical Trades'!A7090</x:f>
      </x:c>
      <x:c r="B7090" s="0">
        <x:f>'Historical Trades'!B7090</x:f>
      </x:c>
      <x:c r="C7090" s="23">
        <x:f>'Historical Trades'!C7090</x:f>
      </x:c>
      <x:c r="D7090" s="0">
        <x:f>'Historical Trades'!D7090</x:f>
      </x:c>
      <x:c r="E7090" s="23">
        <x:f>'Historical Trades'!E7090</x:f>
      </x:c>
      <x:c r="F7090" s="0">
        <x:f>'Historical Trades'!F7090</x:f>
      </x:c>
      <x:c r="G7090" s="0">
        <x:f>'Historical Trades'!G7090</x:f>
      </x:c>
      <x:c r="H7090" s="0">
        <x:f>'Historical Trades'!H7090</x:f>
      </x:c>
      <x:c r="I7090" s="0">
        <x:f>'Historical Trades'!I7090</x:f>
      </x:c>
      <x:c r="J7090" s="0">
        <x:f>'Historical Trades'!J7090</x:f>
      </x:c>
      <x:c r="K7090" s="0">
        <x:f>'Historical Trades'!K7090</x:f>
      </x:c>
      <x:c r="L7090" s="0">
        <x:f>'Historical Trades'!L7090</x:f>
      </x:c>
      <x:c r="M7090" s="0">
        <x:f>'Historical Trades'!M7090</x:f>
      </x:c>
      <x:c r="N7090" s="0">
        <x:f>CLEAN('Historical Trades'!O7090)</x:f>
      </x:c>
      <x:c r="P7090" s="14">
        <x:f>IF(G7090="sell",M7090,-M7090)</x:f>
      </x:c>
      <x:c r="Q7090" s="14">
        <x:f>VLOOKUP(N7090,'Currency Rates'!$A$3:$C$32,3,0)</x:f>
      </x:c>
      <x:c r="R7090" s="0">
        <x:f>IF(A7090="SPUS",0,IF(A7090="FWD",0,P7090/Q7090))</x:f>
      </x:c>
    </x:row>
    <x:row r="7091" spans="1:19" x14ac:dyDescent="0.3">
      <x:c r="A7091" s="0">
        <x:f>'Historical Trades'!A7091</x:f>
      </x:c>
      <x:c r="B7091" s="0">
        <x:f>'Historical Trades'!B7091</x:f>
      </x:c>
      <x:c r="C7091" s="23">
        <x:f>'Historical Trades'!C7091</x:f>
      </x:c>
      <x:c r="D7091" s="0">
        <x:f>'Historical Trades'!D7091</x:f>
      </x:c>
      <x:c r="E7091" s="23">
        <x:f>'Historical Trades'!E7091</x:f>
      </x:c>
      <x:c r="F7091" s="0">
        <x:f>'Historical Trades'!F7091</x:f>
      </x:c>
      <x:c r="G7091" s="0">
        <x:f>'Historical Trades'!G7091</x:f>
      </x:c>
      <x:c r="H7091" s="0">
        <x:f>'Historical Trades'!H7091</x:f>
      </x:c>
      <x:c r="I7091" s="0">
        <x:f>'Historical Trades'!I7091</x:f>
      </x:c>
      <x:c r="J7091" s="0">
        <x:f>'Historical Trades'!J7091</x:f>
      </x:c>
      <x:c r="K7091" s="0">
        <x:f>'Historical Trades'!K7091</x:f>
      </x:c>
      <x:c r="L7091" s="0">
        <x:f>'Historical Trades'!L7091</x:f>
      </x:c>
      <x:c r="M7091" s="0">
        <x:f>'Historical Trades'!M7091</x:f>
      </x:c>
      <x:c r="N7091" s="0">
        <x:f>CLEAN('Historical Trades'!O7091)</x:f>
      </x:c>
      <x:c r="P7091" s="14">
        <x:f>IF(G7091="sell",M7091,-M7091)</x:f>
      </x:c>
      <x:c r="Q7091" s="14">
        <x:f>VLOOKUP(N7091,'Currency Rates'!$A$3:$C$32,3,0)</x:f>
      </x:c>
      <x:c r="R7091" s="0">
        <x:f>IF(A7091="SPUS",0,IF(A7091="FWD",0,P7091/Q7091))</x:f>
      </x:c>
    </x:row>
    <x:row r="7092" spans="1:19" x14ac:dyDescent="0.3">
      <x:c r="A7092" s="0">
        <x:f>'Historical Trades'!A7092</x:f>
      </x:c>
      <x:c r="B7092" s="0">
        <x:f>'Historical Trades'!B7092</x:f>
      </x:c>
      <x:c r="C7092" s="23">
        <x:f>'Historical Trades'!C7092</x:f>
      </x:c>
      <x:c r="D7092" s="0">
        <x:f>'Historical Trades'!D7092</x:f>
      </x:c>
      <x:c r="E7092" s="23">
        <x:f>'Historical Trades'!E7092</x:f>
      </x:c>
      <x:c r="F7092" s="0">
        <x:f>'Historical Trades'!F7092</x:f>
      </x:c>
      <x:c r="G7092" s="0">
        <x:f>'Historical Trades'!G7092</x:f>
      </x:c>
      <x:c r="H7092" s="0">
        <x:f>'Historical Trades'!H7092</x:f>
      </x:c>
      <x:c r="I7092" s="0">
        <x:f>'Historical Trades'!I7092</x:f>
      </x:c>
      <x:c r="J7092" s="0">
        <x:f>'Historical Trades'!J7092</x:f>
      </x:c>
      <x:c r="K7092" s="0">
        <x:f>'Historical Trades'!K7092</x:f>
      </x:c>
      <x:c r="L7092" s="0">
        <x:f>'Historical Trades'!L7092</x:f>
      </x:c>
      <x:c r="M7092" s="0">
        <x:f>'Historical Trades'!M7092</x:f>
      </x:c>
      <x:c r="N7092" s="0">
        <x:f>CLEAN('Historical Trades'!O7092)</x:f>
      </x:c>
      <x:c r="P7092" s="14">
        <x:f>IF(G7092="sell",M7092,-M7092)</x:f>
      </x:c>
      <x:c r="Q7092" s="14">
        <x:f>VLOOKUP(N7092,'Currency Rates'!$A$3:$C$32,3,0)</x:f>
      </x:c>
      <x:c r="R7092" s="0">
        <x:f>IF(A7092="SPUS",0,IF(A7092="FWD",0,P7092/Q7092))</x:f>
      </x:c>
    </x:row>
    <x:row r="7093" spans="1:19" x14ac:dyDescent="0.3">
      <x:c r="A7093" s="0">
        <x:f>'Historical Trades'!A7093</x:f>
      </x:c>
      <x:c r="B7093" s="0">
        <x:f>'Historical Trades'!B7093</x:f>
      </x:c>
      <x:c r="C7093" s="23">
        <x:f>'Historical Trades'!C7093</x:f>
      </x:c>
      <x:c r="D7093" s="0">
        <x:f>'Historical Trades'!D7093</x:f>
      </x:c>
      <x:c r="E7093" s="23">
        <x:f>'Historical Trades'!E7093</x:f>
      </x:c>
      <x:c r="F7093" s="0">
        <x:f>'Historical Trades'!F7093</x:f>
      </x:c>
      <x:c r="G7093" s="0">
        <x:f>'Historical Trades'!G7093</x:f>
      </x:c>
      <x:c r="H7093" s="0">
        <x:f>'Historical Trades'!H7093</x:f>
      </x:c>
      <x:c r="I7093" s="0">
        <x:f>'Historical Trades'!I7093</x:f>
      </x:c>
      <x:c r="J7093" s="0">
        <x:f>'Historical Trades'!J7093</x:f>
      </x:c>
      <x:c r="K7093" s="0">
        <x:f>'Historical Trades'!K7093</x:f>
      </x:c>
      <x:c r="L7093" s="0">
        <x:f>'Historical Trades'!L7093</x:f>
      </x:c>
      <x:c r="M7093" s="0">
        <x:f>'Historical Trades'!M7093</x:f>
      </x:c>
      <x:c r="N7093" s="0">
        <x:f>CLEAN('Historical Trades'!O7093)</x:f>
      </x:c>
      <x:c r="P7093" s="14">
        <x:f>IF(G7093="sell",M7093,-M7093)</x:f>
      </x:c>
      <x:c r="Q7093" s="14">
        <x:f>VLOOKUP(N7093,'Currency Rates'!$A$3:$C$32,3,0)</x:f>
      </x:c>
      <x:c r="R7093" s="0">
        <x:f>IF(A7093="SPUS",0,IF(A7093="FWD",0,P7093/Q7093))</x:f>
      </x:c>
    </x:row>
    <x:row r="7094" spans="1:19" x14ac:dyDescent="0.3">
      <x:c r="A7094" s="0">
        <x:f>'Historical Trades'!A7094</x:f>
      </x:c>
      <x:c r="B7094" s="0">
        <x:f>'Historical Trades'!B7094</x:f>
      </x:c>
      <x:c r="C7094" s="23">
        <x:f>'Historical Trades'!C7094</x:f>
      </x:c>
      <x:c r="D7094" s="0">
        <x:f>'Historical Trades'!D7094</x:f>
      </x:c>
      <x:c r="E7094" s="23">
        <x:f>'Historical Trades'!E7094</x:f>
      </x:c>
      <x:c r="F7094" s="0">
        <x:f>'Historical Trades'!F7094</x:f>
      </x:c>
      <x:c r="G7094" s="0">
        <x:f>'Historical Trades'!G7094</x:f>
      </x:c>
      <x:c r="H7094" s="0">
        <x:f>'Historical Trades'!H7094</x:f>
      </x:c>
      <x:c r="I7094" s="0">
        <x:f>'Historical Trades'!I7094</x:f>
      </x:c>
      <x:c r="J7094" s="0">
        <x:f>'Historical Trades'!J7094</x:f>
      </x:c>
      <x:c r="K7094" s="0">
        <x:f>'Historical Trades'!K7094</x:f>
      </x:c>
      <x:c r="L7094" s="0">
        <x:f>'Historical Trades'!L7094</x:f>
      </x:c>
      <x:c r="M7094" s="0">
        <x:f>'Historical Trades'!M7094</x:f>
      </x:c>
      <x:c r="N7094" s="0">
        <x:f>CLEAN('Historical Trades'!O7094)</x:f>
      </x:c>
      <x:c r="P7094" s="14">
        <x:f>IF(G7094="sell",M7094,-M7094)</x:f>
      </x:c>
      <x:c r="Q7094" s="14">
        <x:f>VLOOKUP(N7094,'Currency Rates'!$A$3:$C$32,3,0)</x:f>
      </x:c>
      <x:c r="R7094" s="0">
        <x:f>IF(A7094="SPUS",0,IF(A7094="FWD",0,P7094/Q7094))</x:f>
      </x:c>
    </x:row>
    <x:row r="7095" spans="1:19" x14ac:dyDescent="0.3">
      <x:c r="A7095" s="0">
        <x:f>'Historical Trades'!A7095</x:f>
      </x:c>
      <x:c r="B7095" s="0">
        <x:f>'Historical Trades'!B7095</x:f>
      </x:c>
      <x:c r="C7095" s="23">
        <x:f>'Historical Trades'!C7095</x:f>
      </x:c>
      <x:c r="D7095" s="0">
        <x:f>'Historical Trades'!D7095</x:f>
      </x:c>
      <x:c r="E7095" s="23">
        <x:f>'Historical Trades'!E7095</x:f>
      </x:c>
      <x:c r="F7095" s="0">
        <x:f>'Historical Trades'!F7095</x:f>
      </x:c>
      <x:c r="G7095" s="0">
        <x:f>'Historical Trades'!G7095</x:f>
      </x:c>
      <x:c r="H7095" s="0">
        <x:f>'Historical Trades'!H7095</x:f>
      </x:c>
      <x:c r="I7095" s="0">
        <x:f>'Historical Trades'!I7095</x:f>
      </x:c>
      <x:c r="J7095" s="0">
        <x:f>'Historical Trades'!J7095</x:f>
      </x:c>
      <x:c r="K7095" s="0">
        <x:f>'Historical Trades'!K7095</x:f>
      </x:c>
      <x:c r="L7095" s="0">
        <x:f>'Historical Trades'!L7095</x:f>
      </x:c>
      <x:c r="M7095" s="0">
        <x:f>'Historical Trades'!M7095</x:f>
      </x:c>
      <x:c r="N7095" s="0">
        <x:f>CLEAN('Historical Trades'!O7095)</x:f>
      </x:c>
      <x:c r="P7095" s="14">
        <x:f>IF(G7095="sell",M7095,-M7095)</x:f>
      </x:c>
      <x:c r="Q7095" s="14">
        <x:f>VLOOKUP(N7095,'Currency Rates'!$A$3:$C$32,3,0)</x:f>
      </x:c>
      <x:c r="R7095" s="0">
        <x:f>IF(A7095="SPUS",0,IF(A7095="FWD",0,P7095/Q7095))</x:f>
      </x:c>
    </x:row>
    <x:row r="7096" spans="1:19" x14ac:dyDescent="0.3">
      <x:c r="A7096" s="0">
        <x:f>'Historical Trades'!A7096</x:f>
      </x:c>
      <x:c r="B7096" s="0">
        <x:f>'Historical Trades'!B7096</x:f>
      </x:c>
      <x:c r="C7096" s="23">
        <x:f>'Historical Trades'!C7096</x:f>
      </x:c>
      <x:c r="D7096" s="0">
        <x:f>'Historical Trades'!D7096</x:f>
      </x:c>
      <x:c r="E7096" s="23">
        <x:f>'Historical Trades'!E7096</x:f>
      </x:c>
      <x:c r="F7096" s="0">
        <x:f>'Historical Trades'!F7096</x:f>
      </x:c>
      <x:c r="G7096" s="0">
        <x:f>'Historical Trades'!G7096</x:f>
      </x:c>
      <x:c r="H7096" s="0">
        <x:f>'Historical Trades'!H7096</x:f>
      </x:c>
      <x:c r="I7096" s="0">
        <x:f>'Historical Trades'!I7096</x:f>
      </x:c>
      <x:c r="J7096" s="0">
        <x:f>'Historical Trades'!J7096</x:f>
      </x:c>
      <x:c r="K7096" s="0">
        <x:f>'Historical Trades'!K7096</x:f>
      </x:c>
      <x:c r="L7096" s="0">
        <x:f>'Historical Trades'!L7096</x:f>
      </x:c>
      <x:c r="M7096" s="0">
        <x:f>'Historical Trades'!M7096</x:f>
      </x:c>
      <x:c r="N7096" s="0">
        <x:f>CLEAN('Historical Trades'!O7096)</x:f>
      </x:c>
      <x:c r="P7096" s="14">
        <x:f>IF(G7096="sell",M7096,-M7096)</x:f>
      </x:c>
      <x:c r="Q7096" s="14">
        <x:f>VLOOKUP(N7096,'Currency Rates'!$A$3:$C$32,3,0)</x:f>
      </x:c>
      <x:c r="R7096" s="0">
        <x:f>IF(A7096="SPUS",0,IF(A7096="FWD",0,P7096/Q7096))</x:f>
      </x:c>
    </x:row>
    <x:row r="7097" spans="1:19" x14ac:dyDescent="0.3">
      <x:c r="A7097" s="0">
        <x:f>'Historical Trades'!A7097</x:f>
      </x:c>
      <x:c r="B7097" s="0">
        <x:f>'Historical Trades'!B7097</x:f>
      </x:c>
      <x:c r="C7097" s="23">
        <x:f>'Historical Trades'!C7097</x:f>
      </x:c>
      <x:c r="D7097" s="0">
        <x:f>'Historical Trades'!D7097</x:f>
      </x:c>
      <x:c r="E7097" s="23">
        <x:f>'Historical Trades'!E7097</x:f>
      </x:c>
      <x:c r="F7097" s="0">
        <x:f>'Historical Trades'!F7097</x:f>
      </x:c>
      <x:c r="G7097" s="0">
        <x:f>'Historical Trades'!G7097</x:f>
      </x:c>
      <x:c r="H7097" s="0">
        <x:f>'Historical Trades'!H7097</x:f>
      </x:c>
      <x:c r="I7097" s="0">
        <x:f>'Historical Trades'!I7097</x:f>
      </x:c>
      <x:c r="J7097" s="0">
        <x:f>'Historical Trades'!J7097</x:f>
      </x:c>
      <x:c r="K7097" s="0">
        <x:f>'Historical Trades'!K7097</x:f>
      </x:c>
      <x:c r="L7097" s="0">
        <x:f>'Historical Trades'!L7097</x:f>
      </x:c>
      <x:c r="M7097" s="0">
        <x:f>'Historical Trades'!M7097</x:f>
      </x:c>
      <x:c r="N7097" s="0">
        <x:f>CLEAN('Historical Trades'!O7097)</x:f>
      </x:c>
      <x:c r="P7097" s="14">
        <x:f>IF(G7097="sell",M7097,-M7097)</x:f>
      </x:c>
      <x:c r="Q7097" s="14">
        <x:f>VLOOKUP(N7097,'Currency Rates'!$A$3:$C$32,3,0)</x:f>
      </x:c>
      <x:c r="R7097" s="0">
        <x:f>IF(A7097="SPUS",0,IF(A7097="FWD",0,P7097/Q7097))</x:f>
      </x:c>
    </x:row>
    <x:row r="7098" spans="1:19" x14ac:dyDescent="0.3">
      <x:c r="A7098" s="0">
        <x:f>'Historical Trades'!A7098</x:f>
      </x:c>
      <x:c r="B7098" s="0">
        <x:f>'Historical Trades'!B7098</x:f>
      </x:c>
      <x:c r="C7098" s="23">
        <x:f>'Historical Trades'!C7098</x:f>
      </x:c>
      <x:c r="D7098" s="0">
        <x:f>'Historical Trades'!D7098</x:f>
      </x:c>
      <x:c r="E7098" s="23">
        <x:f>'Historical Trades'!E7098</x:f>
      </x:c>
      <x:c r="F7098" s="0">
        <x:f>'Historical Trades'!F7098</x:f>
      </x:c>
      <x:c r="G7098" s="0">
        <x:f>'Historical Trades'!G7098</x:f>
      </x:c>
      <x:c r="H7098" s="0">
        <x:f>'Historical Trades'!H7098</x:f>
      </x:c>
      <x:c r="I7098" s="0">
        <x:f>'Historical Trades'!I7098</x:f>
      </x:c>
      <x:c r="J7098" s="0">
        <x:f>'Historical Trades'!J7098</x:f>
      </x:c>
      <x:c r="K7098" s="0">
        <x:f>'Historical Trades'!K7098</x:f>
      </x:c>
      <x:c r="L7098" s="0">
        <x:f>'Historical Trades'!L7098</x:f>
      </x:c>
      <x:c r="M7098" s="0">
        <x:f>'Historical Trades'!M7098</x:f>
      </x:c>
      <x:c r="N7098" s="0">
        <x:f>CLEAN('Historical Trades'!O7098)</x:f>
      </x:c>
      <x:c r="P7098" s="14">
        <x:f>IF(G7098="sell",M7098,-M7098)</x:f>
      </x:c>
      <x:c r="Q7098" s="14">
        <x:f>VLOOKUP(N7098,'Currency Rates'!$A$3:$C$32,3,0)</x:f>
      </x:c>
      <x:c r="R7098" s="0">
        <x:f>IF(A7098="SPUS",0,IF(A7098="FWD",0,P7098/Q7098))</x:f>
      </x:c>
    </x:row>
    <x:row r="7099" spans="1:19" x14ac:dyDescent="0.3">
      <x:c r="A7099" s="0">
        <x:f>'Historical Trades'!A7099</x:f>
      </x:c>
      <x:c r="B7099" s="0">
        <x:f>'Historical Trades'!B7099</x:f>
      </x:c>
      <x:c r="C7099" s="23">
        <x:f>'Historical Trades'!C7099</x:f>
      </x:c>
      <x:c r="D7099" s="0">
        <x:f>'Historical Trades'!D7099</x:f>
      </x:c>
      <x:c r="E7099" s="23">
        <x:f>'Historical Trades'!E7099</x:f>
      </x:c>
      <x:c r="F7099" s="0">
        <x:f>'Historical Trades'!F7099</x:f>
      </x:c>
      <x:c r="G7099" s="0">
        <x:f>'Historical Trades'!G7099</x:f>
      </x:c>
      <x:c r="H7099" s="0">
        <x:f>'Historical Trades'!H7099</x:f>
      </x:c>
      <x:c r="I7099" s="0">
        <x:f>'Historical Trades'!I7099</x:f>
      </x:c>
      <x:c r="J7099" s="0">
        <x:f>'Historical Trades'!J7099</x:f>
      </x:c>
      <x:c r="K7099" s="0">
        <x:f>'Historical Trades'!K7099</x:f>
      </x:c>
      <x:c r="L7099" s="0">
        <x:f>'Historical Trades'!L7099</x:f>
      </x:c>
      <x:c r="M7099" s="0">
        <x:f>'Historical Trades'!M7099</x:f>
      </x:c>
      <x:c r="N7099" s="0">
        <x:f>CLEAN('Historical Trades'!O7099)</x:f>
      </x:c>
      <x:c r="P7099" s="14">
        <x:f>IF(G7099="sell",M7099,-M7099)</x:f>
      </x:c>
      <x:c r="Q7099" s="14">
        <x:f>VLOOKUP(N7099,'Currency Rates'!$A$3:$C$32,3,0)</x:f>
      </x:c>
      <x:c r="R7099" s="0">
        <x:f>IF(A7099="SPUS",0,IF(A7099="FWD",0,P7099/Q7099))</x:f>
      </x:c>
    </x:row>
    <x:row r="7100" spans="1:19" x14ac:dyDescent="0.3">
      <x:c r="A7100" s="0">
        <x:f>'Historical Trades'!A7100</x:f>
      </x:c>
      <x:c r="B7100" s="0">
        <x:f>'Historical Trades'!B7100</x:f>
      </x:c>
      <x:c r="C7100" s="23">
        <x:f>'Historical Trades'!C7100</x:f>
      </x:c>
      <x:c r="D7100" s="0">
        <x:f>'Historical Trades'!D7100</x:f>
      </x:c>
      <x:c r="E7100" s="23">
        <x:f>'Historical Trades'!E7100</x:f>
      </x:c>
      <x:c r="F7100" s="0">
        <x:f>'Historical Trades'!F7100</x:f>
      </x:c>
      <x:c r="G7100" s="0">
        <x:f>'Historical Trades'!G7100</x:f>
      </x:c>
      <x:c r="H7100" s="0">
        <x:f>'Historical Trades'!H7100</x:f>
      </x:c>
      <x:c r="I7100" s="0">
        <x:f>'Historical Trades'!I7100</x:f>
      </x:c>
      <x:c r="J7100" s="0">
        <x:f>'Historical Trades'!J7100</x:f>
      </x:c>
      <x:c r="K7100" s="0">
        <x:f>'Historical Trades'!K7100</x:f>
      </x:c>
      <x:c r="L7100" s="0">
        <x:f>'Historical Trades'!L7100</x:f>
      </x:c>
      <x:c r="M7100" s="0">
        <x:f>'Historical Trades'!M7100</x:f>
      </x:c>
      <x:c r="N7100" s="0">
        <x:f>CLEAN('Historical Trades'!O7100)</x:f>
      </x:c>
      <x:c r="P7100" s="14">
        <x:f>IF(G7100="sell",M7100,-M7100)</x:f>
      </x:c>
      <x:c r="Q7100" s="14">
        <x:f>VLOOKUP(N7100,'Currency Rates'!$A$3:$C$32,3,0)</x:f>
      </x:c>
      <x:c r="R7100" s="0">
        <x:f>IF(A7100="SPUS",0,IF(A7100="FWD",0,P7100/Q7100))</x:f>
      </x:c>
    </x:row>
    <x:row r="7101" spans="1:19" x14ac:dyDescent="0.3">
      <x:c r="A7101" s="0">
        <x:f>'Historical Trades'!A7101</x:f>
      </x:c>
      <x:c r="B7101" s="0">
        <x:f>'Historical Trades'!B7101</x:f>
      </x:c>
      <x:c r="C7101" s="23">
        <x:f>'Historical Trades'!C7101</x:f>
      </x:c>
      <x:c r="D7101" s="0">
        <x:f>'Historical Trades'!D7101</x:f>
      </x:c>
      <x:c r="E7101" s="23">
        <x:f>'Historical Trades'!E7101</x:f>
      </x:c>
      <x:c r="F7101" s="0">
        <x:f>'Historical Trades'!F7101</x:f>
      </x:c>
      <x:c r="G7101" s="0">
        <x:f>'Historical Trades'!G7101</x:f>
      </x:c>
      <x:c r="H7101" s="0">
        <x:f>'Historical Trades'!H7101</x:f>
      </x:c>
      <x:c r="I7101" s="0">
        <x:f>'Historical Trades'!I7101</x:f>
      </x:c>
      <x:c r="J7101" s="0">
        <x:f>'Historical Trades'!J7101</x:f>
      </x:c>
      <x:c r="K7101" s="0">
        <x:f>'Historical Trades'!K7101</x:f>
      </x:c>
      <x:c r="L7101" s="0">
        <x:f>'Historical Trades'!L7101</x:f>
      </x:c>
      <x:c r="M7101" s="0">
        <x:f>'Historical Trades'!M7101</x:f>
      </x:c>
      <x:c r="N7101" s="0">
        <x:f>CLEAN('Historical Trades'!O7101)</x:f>
      </x:c>
      <x:c r="P7101" s="14">
        <x:f>IF(G7101="sell",M7101,-M7101)</x:f>
      </x:c>
      <x:c r="Q7101" s="14">
        <x:f>VLOOKUP(N7101,'Currency Rates'!$A$3:$C$32,3,0)</x:f>
      </x:c>
      <x:c r="R7101" s="0">
        <x:f>IF(A7101="SPUS",0,IF(A7101="FWD",0,P7101/Q7101))</x:f>
      </x:c>
    </x:row>
    <x:row r="7102" spans="1:19" x14ac:dyDescent="0.3">
      <x:c r="A7102" s="0">
        <x:f>'Historical Trades'!A7102</x:f>
      </x:c>
      <x:c r="B7102" s="0">
        <x:f>'Historical Trades'!B7102</x:f>
      </x:c>
      <x:c r="C7102" s="23">
        <x:f>'Historical Trades'!C7102</x:f>
      </x:c>
      <x:c r="D7102" s="0">
        <x:f>'Historical Trades'!D7102</x:f>
      </x:c>
      <x:c r="E7102" s="23">
        <x:f>'Historical Trades'!E7102</x:f>
      </x:c>
      <x:c r="F7102" s="0">
        <x:f>'Historical Trades'!F7102</x:f>
      </x:c>
      <x:c r="G7102" s="0">
        <x:f>'Historical Trades'!G7102</x:f>
      </x:c>
      <x:c r="H7102" s="0">
        <x:f>'Historical Trades'!H7102</x:f>
      </x:c>
      <x:c r="I7102" s="0">
        <x:f>'Historical Trades'!I7102</x:f>
      </x:c>
      <x:c r="J7102" s="0">
        <x:f>'Historical Trades'!J7102</x:f>
      </x:c>
      <x:c r="K7102" s="0">
        <x:f>'Historical Trades'!K7102</x:f>
      </x:c>
      <x:c r="L7102" s="0">
        <x:f>'Historical Trades'!L7102</x:f>
      </x:c>
      <x:c r="M7102" s="0">
        <x:f>'Historical Trades'!M7102</x:f>
      </x:c>
      <x:c r="N7102" s="0">
        <x:f>CLEAN('Historical Trades'!O7102)</x:f>
      </x:c>
      <x:c r="P7102" s="14">
        <x:f>IF(G7102="sell",M7102,-M7102)</x:f>
      </x:c>
      <x:c r="Q7102" s="14">
        <x:f>VLOOKUP(N7102,'Currency Rates'!$A$3:$C$32,3,0)</x:f>
      </x:c>
      <x:c r="R7102" s="0">
        <x:f>IF(A7102="SPUS",0,IF(A7102="FWD",0,P7102/Q7102))</x:f>
      </x:c>
    </x:row>
    <x:row r="7103" spans="1:19" x14ac:dyDescent="0.3">
      <x:c r="A7103" s="0">
        <x:f>'Historical Trades'!A7103</x:f>
      </x:c>
      <x:c r="B7103" s="0">
        <x:f>'Historical Trades'!B7103</x:f>
      </x:c>
      <x:c r="C7103" s="23">
        <x:f>'Historical Trades'!C7103</x:f>
      </x:c>
      <x:c r="D7103" s="0">
        <x:f>'Historical Trades'!D7103</x:f>
      </x:c>
      <x:c r="E7103" s="23">
        <x:f>'Historical Trades'!E7103</x:f>
      </x:c>
      <x:c r="F7103" s="0">
        <x:f>'Historical Trades'!F7103</x:f>
      </x:c>
      <x:c r="G7103" s="0">
        <x:f>'Historical Trades'!G7103</x:f>
      </x:c>
      <x:c r="H7103" s="0">
        <x:f>'Historical Trades'!H7103</x:f>
      </x:c>
      <x:c r="I7103" s="0">
        <x:f>'Historical Trades'!I7103</x:f>
      </x:c>
      <x:c r="J7103" s="0">
        <x:f>'Historical Trades'!J7103</x:f>
      </x:c>
      <x:c r="K7103" s="0">
        <x:f>'Historical Trades'!K7103</x:f>
      </x:c>
      <x:c r="L7103" s="0">
        <x:f>'Historical Trades'!L7103</x:f>
      </x:c>
      <x:c r="M7103" s="0">
        <x:f>'Historical Trades'!M7103</x:f>
      </x:c>
      <x:c r="N7103" s="0">
        <x:f>CLEAN('Historical Trades'!O7103)</x:f>
      </x:c>
      <x:c r="P7103" s="14">
        <x:f>IF(G7103="sell",M7103,-M7103)</x:f>
      </x:c>
      <x:c r="Q7103" s="14">
        <x:f>VLOOKUP(N7103,'Currency Rates'!$A$3:$C$32,3,0)</x:f>
      </x:c>
      <x:c r="R7103" s="0">
        <x:f>IF(A7103="SPUS",0,IF(A7103="FWD",0,P7103/Q7103))</x:f>
      </x:c>
    </x:row>
    <x:row r="7104" spans="1:19" x14ac:dyDescent="0.3">
      <x:c r="A7104" s="0">
        <x:f>'Historical Trades'!A7104</x:f>
      </x:c>
      <x:c r="B7104" s="0">
        <x:f>'Historical Trades'!B7104</x:f>
      </x:c>
      <x:c r="C7104" s="23">
        <x:f>'Historical Trades'!C7104</x:f>
      </x:c>
      <x:c r="D7104" s="0">
        <x:f>'Historical Trades'!D7104</x:f>
      </x:c>
      <x:c r="E7104" s="23">
        <x:f>'Historical Trades'!E7104</x:f>
      </x:c>
      <x:c r="F7104" s="0">
        <x:f>'Historical Trades'!F7104</x:f>
      </x:c>
      <x:c r="G7104" s="0">
        <x:f>'Historical Trades'!G7104</x:f>
      </x:c>
      <x:c r="H7104" s="0">
        <x:f>'Historical Trades'!H7104</x:f>
      </x:c>
      <x:c r="I7104" s="0">
        <x:f>'Historical Trades'!I7104</x:f>
      </x:c>
      <x:c r="J7104" s="0">
        <x:f>'Historical Trades'!J7104</x:f>
      </x:c>
      <x:c r="K7104" s="0">
        <x:f>'Historical Trades'!K7104</x:f>
      </x:c>
      <x:c r="L7104" s="0">
        <x:f>'Historical Trades'!L7104</x:f>
      </x:c>
      <x:c r="M7104" s="0">
        <x:f>'Historical Trades'!M7104</x:f>
      </x:c>
      <x:c r="N7104" s="0">
        <x:f>CLEAN('Historical Trades'!O7104)</x:f>
      </x:c>
      <x:c r="P7104" s="14">
        <x:f>IF(G7104="sell",M7104,-M7104)</x:f>
      </x:c>
      <x:c r="Q7104" s="14">
        <x:f>VLOOKUP(N7104,'Currency Rates'!$A$3:$C$32,3,0)</x:f>
      </x:c>
      <x:c r="R7104" s="0">
        <x:f>IF(A7104="SPUS",0,IF(A7104="FWD",0,P7104/Q7104))</x:f>
      </x:c>
    </x:row>
    <x:row r="7105" spans="1:19" x14ac:dyDescent="0.3">
      <x:c r="A7105" s="0">
        <x:f>'Historical Trades'!A7105</x:f>
      </x:c>
      <x:c r="B7105" s="0">
        <x:f>'Historical Trades'!B7105</x:f>
      </x:c>
      <x:c r="C7105" s="23">
        <x:f>'Historical Trades'!C7105</x:f>
      </x:c>
      <x:c r="D7105" s="0">
        <x:f>'Historical Trades'!D7105</x:f>
      </x:c>
      <x:c r="E7105" s="23">
        <x:f>'Historical Trades'!E7105</x:f>
      </x:c>
      <x:c r="F7105" s="0">
        <x:f>'Historical Trades'!F7105</x:f>
      </x:c>
      <x:c r="G7105" s="0">
        <x:f>'Historical Trades'!G7105</x:f>
      </x:c>
      <x:c r="H7105" s="0">
        <x:f>'Historical Trades'!H7105</x:f>
      </x:c>
      <x:c r="I7105" s="0">
        <x:f>'Historical Trades'!I7105</x:f>
      </x:c>
      <x:c r="J7105" s="0">
        <x:f>'Historical Trades'!J7105</x:f>
      </x:c>
      <x:c r="K7105" s="0">
        <x:f>'Historical Trades'!K7105</x:f>
      </x:c>
      <x:c r="L7105" s="0">
        <x:f>'Historical Trades'!L7105</x:f>
      </x:c>
      <x:c r="M7105" s="0">
        <x:f>'Historical Trades'!M7105</x:f>
      </x:c>
      <x:c r="N7105" s="0">
        <x:f>CLEAN('Historical Trades'!O7105)</x:f>
      </x:c>
      <x:c r="P7105" s="14">
        <x:f>IF(G7105="sell",M7105,-M7105)</x:f>
      </x:c>
      <x:c r="Q7105" s="14">
        <x:f>VLOOKUP(N7105,'Currency Rates'!$A$3:$C$32,3,0)</x:f>
      </x:c>
      <x:c r="R7105" s="0">
        <x:f>IF(A7105="SPUS",0,IF(A7105="FWD",0,P7105/Q7105))</x:f>
      </x:c>
    </x:row>
    <x:row r="7106" spans="1:19" x14ac:dyDescent="0.3">
      <x:c r="A7106" s="0">
        <x:f>'Historical Trades'!A7106</x:f>
      </x:c>
      <x:c r="B7106" s="0">
        <x:f>'Historical Trades'!B7106</x:f>
      </x:c>
      <x:c r="C7106" s="23">
        <x:f>'Historical Trades'!C7106</x:f>
      </x:c>
      <x:c r="D7106" s="0">
        <x:f>'Historical Trades'!D7106</x:f>
      </x:c>
      <x:c r="E7106" s="23">
        <x:f>'Historical Trades'!E7106</x:f>
      </x:c>
      <x:c r="F7106" s="0">
        <x:f>'Historical Trades'!F7106</x:f>
      </x:c>
      <x:c r="G7106" s="0">
        <x:f>'Historical Trades'!G7106</x:f>
      </x:c>
      <x:c r="H7106" s="0">
        <x:f>'Historical Trades'!H7106</x:f>
      </x:c>
      <x:c r="I7106" s="0">
        <x:f>'Historical Trades'!I7106</x:f>
      </x:c>
      <x:c r="J7106" s="0">
        <x:f>'Historical Trades'!J7106</x:f>
      </x:c>
      <x:c r="K7106" s="0">
        <x:f>'Historical Trades'!K7106</x:f>
      </x:c>
      <x:c r="L7106" s="0">
        <x:f>'Historical Trades'!L7106</x:f>
      </x:c>
      <x:c r="M7106" s="0">
        <x:f>'Historical Trades'!M7106</x:f>
      </x:c>
      <x:c r="N7106" s="0">
        <x:f>CLEAN('Historical Trades'!O7106)</x:f>
      </x:c>
      <x:c r="P7106" s="14">
        <x:f>IF(G7106="sell",M7106,-M7106)</x:f>
      </x:c>
      <x:c r="Q7106" s="14">
        <x:f>VLOOKUP(N7106,'Currency Rates'!$A$3:$C$32,3,0)</x:f>
      </x:c>
      <x:c r="R7106" s="0">
        <x:f>IF(A7106="SPUS",0,IF(A7106="FWD",0,P7106/Q7106))</x:f>
      </x:c>
    </x:row>
    <x:row r="7107" spans="1:19" x14ac:dyDescent="0.3">
      <x:c r="A7107" s="0">
        <x:f>'Historical Trades'!A7107</x:f>
      </x:c>
      <x:c r="B7107" s="0">
        <x:f>'Historical Trades'!B7107</x:f>
      </x:c>
      <x:c r="C7107" s="23">
        <x:f>'Historical Trades'!C7107</x:f>
      </x:c>
      <x:c r="D7107" s="0">
        <x:f>'Historical Trades'!D7107</x:f>
      </x:c>
      <x:c r="E7107" s="23">
        <x:f>'Historical Trades'!E7107</x:f>
      </x:c>
      <x:c r="F7107" s="0">
        <x:f>'Historical Trades'!F7107</x:f>
      </x:c>
      <x:c r="G7107" s="0">
        <x:f>'Historical Trades'!G7107</x:f>
      </x:c>
      <x:c r="H7107" s="0">
        <x:f>'Historical Trades'!H7107</x:f>
      </x:c>
      <x:c r="I7107" s="0">
        <x:f>'Historical Trades'!I7107</x:f>
      </x:c>
      <x:c r="J7107" s="0">
        <x:f>'Historical Trades'!J7107</x:f>
      </x:c>
      <x:c r="K7107" s="0">
        <x:f>'Historical Trades'!K7107</x:f>
      </x:c>
      <x:c r="L7107" s="0">
        <x:f>'Historical Trades'!L7107</x:f>
      </x:c>
      <x:c r="M7107" s="0">
        <x:f>'Historical Trades'!M7107</x:f>
      </x:c>
      <x:c r="N7107" s="0">
        <x:f>CLEAN('Historical Trades'!O7107)</x:f>
      </x:c>
      <x:c r="P7107" s="14">
        <x:f>IF(G7107="sell",M7107,-M7107)</x:f>
      </x:c>
      <x:c r="Q7107" s="14">
        <x:f>VLOOKUP(N7107,'Currency Rates'!$A$3:$C$32,3,0)</x:f>
      </x:c>
      <x:c r="R7107" s="0">
        <x:f>IF(A7107="SPUS",0,IF(A7107="FWD",0,P7107/Q7107))</x:f>
      </x:c>
    </x:row>
    <x:row r="7108" spans="1:19" x14ac:dyDescent="0.3">
      <x:c r="A7108" s="0">
        <x:f>'Historical Trades'!A7108</x:f>
      </x:c>
      <x:c r="B7108" s="0">
        <x:f>'Historical Trades'!B7108</x:f>
      </x:c>
      <x:c r="C7108" s="23">
        <x:f>'Historical Trades'!C7108</x:f>
      </x:c>
      <x:c r="D7108" s="0">
        <x:f>'Historical Trades'!D7108</x:f>
      </x:c>
      <x:c r="E7108" s="23">
        <x:f>'Historical Trades'!E7108</x:f>
      </x:c>
      <x:c r="F7108" s="0">
        <x:f>'Historical Trades'!F7108</x:f>
      </x:c>
      <x:c r="G7108" s="0">
        <x:f>'Historical Trades'!G7108</x:f>
      </x:c>
      <x:c r="H7108" s="0">
        <x:f>'Historical Trades'!H7108</x:f>
      </x:c>
      <x:c r="I7108" s="0">
        <x:f>'Historical Trades'!I7108</x:f>
      </x:c>
      <x:c r="J7108" s="0">
        <x:f>'Historical Trades'!J7108</x:f>
      </x:c>
      <x:c r="K7108" s="0">
        <x:f>'Historical Trades'!K7108</x:f>
      </x:c>
      <x:c r="L7108" s="0">
        <x:f>'Historical Trades'!L7108</x:f>
      </x:c>
      <x:c r="M7108" s="0">
        <x:f>'Historical Trades'!M7108</x:f>
      </x:c>
      <x:c r="N7108" s="0">
        <x:f>CLEAN('Historical Trades'!O7108)</x:f>
      </x:c>
      <x:c r="P7108" s="14">
        <x:f>IF(G7108="sell",M7108,-M7108)</x:f>
      </x:c>
      <x:c r="Q7108" s="14">
        <x:f>VLOOKUP(N7108,'Currency Rates'!$A$3:$C$32,3,0)</x:f>
      </x:c>
      <x:c r="R7108" s="0">
        <x:f>IF(A7108="SPUS",0,IF(A7108="FWD",0,P7108/Q7108))</x:f>
      </x:c>
    </x:row>
    <x:row r="7109" spans="1:19" x14ac:dyDescent="0.3">
      <x:c r="A7109" s="0">
        <x:f>'Historical Trades'!A7109</x:f>
      </x:c>
      <x:c r="B7109" s="0">
        <x:f>'Historical Trades'!B7109</x:f>
      </x:c>
      <x:c r="C7109" s="23">
        <x:f>'Historical Trades'!C7109</x:f>
      </x:c>
      <x:c r="D7109" s="0">
        <x:f>'Historical Trades'!D7109</x:f>
      </x:c>
      <x:c r="E7109" s="23">
        <x:f>'Historical Trades'!E7109</x:f>
      </x:c>
      <x:c r="F7109" s="0">
        <x:f>'Historical Trades'!F7109</x:f>
      </x:c>
      <x:c r="G7109" s="0">
        <x:f>'Historical Trades'!G7109</x:f>
      </x:c>
      <x:c r="H7109" s="0">
        <x:f>'Historical Trades'!H7109</x:f>
      </x:c>
      <x:c r="I7109" s="0">
        <x:f>'Historical Trades'!I7109</x:f>
      </x:c>
      <x:c r="J7109" s="0">
        <x:f>'Historical Trades'!J7109</x:f>
      </x:c>
      <x:c r="K7109" s="0">
        <x:f>'Historical Trades'!K7109</x:f>
      </x:c>
      <x:c r="L7109" s="0">
        <x:f>'Historical Trades'!L7109</x:f>
      </x:c>
      <x:c r="M7109" s="0">
        <x:f>'Historical Trades'!M7109</x:f>
      </x:c>
      <x:c r="N7109" s="0">
        <x:f>CLEAN('Historical Trades'!O7109)</x:f>
      </x:c>
      <x:c r="P7109" s="14">
        <x:f>IF(G7109="sell",M7109,-M7109)</x:f>
      </x:c>
      <x:c r="Q7109" s="14">
        <x:f>VLOOKUP(N7109,'Currency Rates'!$A$3:$C$32,3,0)</x:f>
      </x:c>
      <x:c r="R7109" s="0">
        <x:f>IF(A7109="SPUS",0,IF(A7109="FWD",0,P7109/Q7109))</x:f>
      </x:c>
    </x:row>
    <x:row r="7110" spans="1:19" x14ac:dyDescent="0.3">
      <x:c r="A7110" s="0">
        <x:f>'Historical Trades'!A7110</x:f>
      </x:c>
      <x:c r="B7110" s="0">
        <x:f>'Historical Trades'!B7110</x:f>
      </x:c>
      <x:c r="C7110" s="23">
        <x:f>'Historical Trades'!C7110</x:f>
      </x:c>
      <x:c r="D7110" s="0">
        <x:f>'Historical Trades'!D7110</x:f>
      </x:c>
      <x:c r="E7110" s="23">
        <x:f>'Historical Trades'!E7110</x:f>
      </x:c>
      <x:c r="F7110" s="0">
        <x:f>'Historical Trades'!F7110</x:f>
      </x:c>
      <x:c r="G7110" s="0">
        <x:f>'Historical Trades'!G7110</x:f>
      </x:c>
      <x:c r="H7110" s="0">
        <x:f>'Historical Trades'!H7110</x:f>
      </x:c>
      <x:c r="I7110" s="0">
        <x:f>'Historical Trades'!I7110</x:f>
      </x:c>
      <x:c r="J7110" s="0">
        <x:f>'Historical Trades'!J7110</x:f>
      </x:c>
      <x:c r="K7110" s="0">
        <x:f>'Historical Trades'!K7110</x:f>
      </x:c>
      <x:c r="L7110" s="0">
        <x:f>'Historical Trades'!L7110</x:f>
      </x:c>
      <x:c r="M7110" s="0">
        <x:f>'Historical Trades'!M7110</x:f>
      </x:c>
      <x:c r="N7110" s="0">
        <x:f>CLEAN('Historical Trades'!O7110)</x:f>
      </x:c>
      <x:c r="P7110" s="14">
        <x:f>IF(G7110="sell",M7110,-M7110)</x:f>
      </x:c>
      <x:c r="Q7110" s="14">
        <x:f>VLOOKUP(N7110,'Currency Rates'!$A$3:$C$32,3,0)</x:f>
      </x:c>
      <x:c r="R7110" s="0">
        <x:f>IF(A7110="SPUS",0,IF(A7110="FWD",0,P7110/Q7110))</x:f>
      </x:c>
    </x:row>
    <x:row r="7111" spans="1:19" x14ac:dyDescent="0.3">
      <x:c r="A7111" s="0">
        <x:f>'Historical Trades'!A7111</x:f>
      </x:c>
      <x:c r="B7111" s="0">
        <x:f>'Historical Trades'!B7111</x:f>
      </x:c>
      <x:c r="C7111" s="23">
        <x:f>'Historical Trades'!C7111</x:f>
      </x:c>
      <x:c r="D7111" s="0">
        <x:f>'Historical Trades'!D7111</x:f>
      </x:c>
      <x:c r="E7111" s="23">
        <x:f>'Historical Trades'!E7111</x:f>
      </x:c>
      <x:c r="F7111" s="0">
        <x:f>'Historical Trades'!F7111</x:f>
      </x:c>
      <x:c r="G7111" s="0">
        <x:f>'Historical Trades'!G7111</x:f>
      </x:c>
      <x:c r="H7111" s="0">
        <x:f>'Historical Trades'!H7111</x:f>
      </x:c>
      <x:c r="I7111" s="0">
        <x:f>'Historical Trades'!I7111</x:f>
      </x:c>
      <x:c r="J7111" s="0">
        <x:f>'Historical Trades'!J7111</x:f>
      </x:c>
      <x:c r="K7111" s="0">
        <x:f>'Historical Trades'!K7111</x:f>
      </x:c>
      <x:c r="L7111" s="0">
        <x:f>'Historical Trades'!L7111</x:f>
      </x:c>
      <x:c r="M7111" s="0">
        <x:f>'Historical Trades'!M7111</x:f>
      </x:c>
      <x:c r="N7111" s="0">
        <x:f>CLEAN('Historical Trades'!O7111)</x:f>
      </x:c>
      <x:c r="P7111" s="14">
        <x:f>IF(G7111="sell",M7111,-M7111)</x:f>
      </x:c>
      <x:c r="Q7111" s="14">
        <x:f>VLOOKUP(N7111,'Currency Rates'!$A$3:$C$32,3,0)</x:f>
      </x:c>
      <x:c r="R7111" s="0">
        <x:f>IF(A7111="SPUS",0,IF(A7111="FWD",0,P7111/Q7111))</x:f>
      </x:c>
    </x:row>
    <x:row r="7112" spans="1:19" x14ac:dyDescent="0.3">
      <x:c r="A7112" s="0">
        <x:f>'Historical Trades'!A7112</x:f>
      </x:c>
      <x:c r="B7112" s="0">
        <x:f>'Historical Trades'!B7112</x:f>
      </x:c>
      <x:c r="C7112" s="23">
        <x:f>'Historical Trades'!C7112</x:f>
      </x:c>
      <x:c r="D7112" s="0">
        <x:f>'Historical Trades'!D7112</x:f>
      </x:c>
      <x:c r="E7112" s="23">
        <x:f>'Historical Trades'!E7112</x:f>
      </x:c>
      <x:c r="F7112" s="0">
        <x:f>'Historical Trades'!F7112</x:f>
      </x:c>
      <x:c r="G7112" s="0">
        <x:f>'Historical Trades'!G7112</x:f>
      </x:c>
      <x:c r="H7112" s="0">
        <x:f>'Historical Trades'!H7112</x:f>
      </x:c>
      <x:c r="I7112" s="0">
        <x:f>'Historical Trades'!I7112</x:f>
      </x:c>
      <x:c r="J7112" s="0">
        <x:f>'Historical Trades'!J7112</x:f>
      </x:c>
      <x:c r="K7112" s="0">
        <x:f>'Historical Trades'!K7112</x:f>
      </x:c>
      <x:c r="L7112" s="0">
        <x:f>'Historical Trades'!L7112</x:f>
      </x:c>
      <x:c r="M7112" s="0">
        <x:f>'Historical Trades'!M7112</x:f>
      </x:c>
      <x:c r="N7112" s="0">
        <x:f>CLEAN('Historical Trades'!O7112)</x:f>
      </x:c>
      <x:c r="P7112" s="14">
        <x:f>IF(G7112="sell",M7112,-M7112)</x:f>
      </x:c>
      <x:c r="Q7112" s="14">
        <x:f>VLOOKUP(N7112,'Currency Rates'!$A$3:$C$32,3,0)</x:f>
      </x:c>
      <x:c r="R7112" s="0">
        <x:f>IF(A7112="SPUS",0,IF(A7112="FWD",0,P7112/Q7112))</x:f>
      </x:c>
    </x:row>
    <x:row r="7113" spans="1:19" x14ac:dyDescent="0.3">
      <x:c r="A7113" s="0">
        <x:f>'Historical Trades'!A7113</x:f>
      </x:c>
      <x:c r="B7113" s="0">
        <x:f>'Historical Trades'!B7113</x:f>
      </x:c>
      <x:c r="C7113" s="23">
        <x:f>'Historical Trades'!C7113</x:f>
      </x:c>
      <x:c r="D7113" s="0">
        <x:f>'Historical Trades'!D7113</x:f>
      </x:c>
      <x:c r="E7113" s="23">
        <x:f>'Historical Trades'!E7113</x:f>
      </x:c>
      <x:c r="F7113" s="0">
        <x:f>'Historical Trades'!F7113</x:f>
      </x:c>
      <x:c r="G7113" s="0">
        <x:f>'Historical Trades'!G7113</x:f>
      </x:c>
      <x:c r="H7113" s="0">
        <x:f>'Historical Trades'!H7113</x:f>
      </x:c>
      <x:c r="I7113" s="0">
        <x:f>'Historical Trades'!I7113</x:f>
      </x:c>
      <x:c r="J7113" s="0">
        <x:f>'Historical Trades'!J7113</x:f>
      </x:c>
      <x:c r="K7113" s="0">
        <x:f>'Historical Trades'!K7113</x:f>
      </x:c>
      <x:c r="L7113" s="0">
        <x:f>'Historical Trades'!L7113</x:f>
      </x:c>
      <x:c r="M7113" s="0">
        <x:f>'Historical Trades'!M7113</x:f>
      </x:c>
      <x:c r="N7113" s="0">
        <x:f>CLEAN('Historical Trades'!O7113)</x:f>
      </x:c>
      <x:c r="P7113" s="14">
        <x:f>IF(G7113="sell",M7113,-M7113)</x:f>
      </x:c>
      <x:c r="Q7113" s="14">
        <x:f>VLOOKUP(N7113,'Currency Rates'!$A$3:$C$32,3,0)</x:f>
      </x:c>
      <x:c r="R7113" s="0">
        <x:f>IF(A7113="SPUS",0,IF(A7113="FWD",0,P7113/Q7113))</x:f>
      </x:c>
    </x:row>
    <x:row r="7114" spans="1:19" x14ac:dyDescent="0.3">
      <x:c r="A7114" s="0">
        <x:f>'Historical Trades'!A7114</x:f>
      </x:c>
      <x:c r="B7114" s="0">
        <x:f>'Historical Trades'!B7114</x:f>
      </x:c>
      <x:c r="C7114" s="23">
        <x:f>'Historical Trades'!C7114</x:f>
      </x:c>
      <x:c r="D7114" s="0">
        <x:f>'Historical Trades'!D7114</x:f>
      </x:c>
      <x:c r="E7114" s="23">
        <x:f>'Historical Trades'!E7114</x:f>
      </x:c>
      <x:c r="F7114" s="0">
        <x:f>'Historical Trades'!F7114</x:f>
      </x:c>
      <x:c r="G7114" s="0">
        <x:f>'Historical Trades'!G7114</x:f>
      </x:c>
      <x:c r="H7114" s="0">
        <x:f>'Historical Trades'!H7114</x:f>
      </x:c>
      <x:c r="I7114" s="0">
        <x:f>'Historical Trades'!I7114</x:f>
      </x:c>
      <x:c r="J7114" s="0">
        <x:f>'Historical Trades'!J7114</x:f>
      </x:c>
      <x:c r="K7114" s="0">
        <x:f>'Historical Trades'!K7114</x:f>
      </x:c>
      <x:c r="L7114" s="0">
        <x:f>'Historical Trades'!L7114</x:f>
      </x:c>
      <x:c r="M7114" s="0">
        <x:f>'Historical Trades'!M7114</x:f>
      </x:c>
      <x:c r="N7114" s="0">
        <x:f>CLEAN('Historical Trades'!O7114)</x:f>
      </x:c>
      <x:c r="P7114" s="14">
        <x:f>IF(G7114="sell",M7114,-M7114)</x:f>
      </x:c>
      <x:c r="Q7114" s="14">
        <x:f>VLOOKUP(N7114,'Currency Rates'!$A$3:$C$32,3,0)</x:f>
      </x:c>
      <x:c r="R7114" s="0">
        <x:f>IF(A7114="SPUS",0,IF(A7114="FWD",0,P7114/Q7114))</x:f>
      </x:c>
    </x:row>
    <x:row r="7115" spans="1:19" x14ac:dyDescent="0.3">
      <x:c r="A7115" s="0">
        <x:f>'Historical Trades'!A7115</x:f>
      </x:c>
      <x:c r="B7115" s="0">
        <x:f>'Historical Trades'!B7115</x:f>
      </x:c>
      <x:c r="C7115" s="23">
        <x:f>'Historical Trades'!C7115</x:f>
      </x:c>
      <x:c r="D7115" s="0">
        <x:f>'Historical Trades'!D7115</x:f>
      </x:c>
      <x:c r="E7115" s="23">
        <x:f>'Historical Trades'!E7115</x:f>
      </x:c>
      <x:c r="F7115" s="0">
        <x:f>'Historical Trades'!F7115</x:f>
      </x:c>
      <x:c r="G7115" s="0">
        <x:f>'Historical Trades'!G7115</x:f>
      </x:c>
      <x:c r="H7115" s="0">
        <x:f>'Historical Trades'!H7115</x:f>
      </x:c>
      <x:c r="I7115" s="0">
        <x:f>'Historical Trades'!I7115</x:f>
      </x:c>
      <x:c r="J7115" s="0">
        <x:f>'Historical Trades'!J7115</x:f>
      </x:c>
      <x:c r="K7115" s="0">
        <x:f>'Historical Trades'!K7115</x:f>
      </x:c>
      <x:c r="L7115" s="0">
        <x:f>'Historical Trades'!L7115</x:f>
      </x:c>
      <x:c r="M7115" s="0">
        <x:f>'Historical Trades'!M7115</x:f>
      </x:c>
      <x:c r="N7115" s="0">
        <x:f>CLEAN('Historical Trades'!O7115)</x:f>
      </x:c>
      <x:c r="P7115" s="14">
        <x:f>IF(G7115="sell",M7115,-M7115)</x:f>
      </x:c>
      <x:c r="Q7115" s="14">
        <x:f>VLOOKUP(N7115,'Currency Rates'!$A$3:$C$32,3,0)</x:f>
      </x:c>
      <x:c r="R7115" s="0">
        <x:f>IF(A7115="SPUS",0,IF(A7115="FWD",0,P7115/Q7115))</x:f>
      </x:c>
    </x:row>
    <x:row r="7116" spans="1:19" x14ac:dyDescent="0.3">
      <x:c r="A7116" s="0">
        <x:f>'Historical Trades'!A7116</x:f>
      </x:c>
      <x:c r="B7116" s="0">
        <x:f>'Historical Trades'!B7116</x:f>
      </x:c>
      <x:c r="C7116" s="23">
        <x:f>'Historical Trades'!C7116</x:f>
      </x:c>
      <x:c r="D7116" s="0">
        <x:f>'Historical Trades'!D7116</x:f>
      </x:c>
      <x:c r="E7116" s="23">
        <x:f>'Historical Trades'!E7116</x:f>
      </x:c>
      <x:c r="F7116" s="0">
        <x:f>'Historical Trades'!F7116</x:f>
      </x:c>
      <x:c r="G7116" s="0">
        <x:f>'Historical Trades'!G7116</x:f>
      </x:c>
      <x:c r="H7116" s="0">
        <x:f>'Historical Trades'!H7116</x:f>
      </x:c>
      <x:c r="I7116" s="0">
        <x:f>'Historical Trades'!I7116</x:f>
      </x:c>
      <x:c r="J7116" s="0">
        <x:f>'Historical Trades'!J7116</x:f>
      </x:c>
      <x:c r="K7116" s="0">
        <x:f>'Historical Trades'!K7116</x:f>
      </x:c>
      <x:c r="L7116" s="0">
        <x:f>'Historical Trades'!L7116</x:f>
      </x:c>
      <x:c r="M7116" s="0">
        <x:f>'Historical Trades'!M7116</x:f>
      </x:c>
      <x:c r="N7116" s="0">
        <x:f>CLEAN('Historical Trades'!O7116)</x:f>
      </x:c>
      <x:c r="P7116" s="14">
        <x:f>IF(G7116="sell",M7116,-M7116)</x:f>
      </x:c>
      <x:c r="Q7116" s="14">
        <x:f>VLOOKUP(N7116,'Currency Rates'!$A$3:$C$32,3,0)</x:f>
      </x:c>
      <x:c r="R7116" s="0">
        <x:f>IF(A7116="SPUS",0,IF(A7116="FWD",0,P7116/Q7116))</x:f>
      </x:c>
    </x:row>
    <x:row r="7117" spans="1:19" x14ac:dyDescent="0.3">
      <x:c r="A7117" s="0">
        <x:f>'Historical Trades'!A7117</x:f>
      </x:c>
      <x:c r="B7117" s="0">
        <x:f>'Historical Trades'!B7117</x:f>
      </x:c>
      <x:c r="C7117" s="23">
        <x:f>'Historical Trades'!C7117</x:f>
      </x:c>
      <x:c r="D7117" s="0">
        <x:f>'Historical Trades'!D7117</x:f>
      </x:c>
      <x:c r="E7117" s="23">
        <x:f>'Historical Trades'!E7117</x:f>
      </x:c>
      <x:c r="F7117" s="0">
        <x:f>'Historical Trades'!F7117</x:f>
      </x:c>
      <x:c r="G7117" s="0">
        <x:f>'Historical Trades'!G7117</x:f>
      </x:c>
      <x:c r="H7117" s="0">
        <x:f>'Historical Trades'!H7117</x:f>
      </x:c>
      <x:c r="I7117" s="0">
        <x:f>'Historical Trades'!I7117</x:f>
      </x:c>
      <x:c r="J7117" s="0">
        <x:f>'Historical Trades'!J7117</x:f>
      </x:c>
      <x:c r="K7117" s="0">
        <x:f>'Historical Trades'!K7117</x:f>
      </x:c>
      <x:c r="L7117" s="0">
        <x:f>'Historical Trades'!L7117</x:f>
      </x:c>
      <x:c r="M7117" s="0">
        <x:f>'Historical Trades'!M7117</x:f>
      </x:c>
      <x:c r="N7117" s="0">
        <x:f>CLEAN('Historical Trades'!O7117)</x:f>
      </x:c>
      <x:c r="P7117" s="14">
        <x:f>IF(G7117="sell",M7117,-M7117)</x:f>
      </x:c>
      <x:c r="Q7117" s="14">
        <x:f>VLOOKUP(N7117,'Currency Rates'!$A$3:$C$32,3,0)</x:f>
      </x:c>
      <x:c r="R7117" s="0">
        <x:f>IF(A7117="SPUS",0,IF(A7117="FWD",0,P7117/Q7117))</x:f>
      </x:c>
    </x:row>
    <x:row r="7118" spans="1:19" x14ac:dyDescent="0.3">
      <x:c r="A7118" s="0">
        <x:f>'Historical Trades'!A7118</x:f>
      </x:c>
      <x:c r="B7118" s="0">
        <x:f>'Historical Trades'!B7118</x:f>
      </x:c>
      <x:c r="C7118" s="23">
        <x:f>'Historical Trades'!C7118</x:f>
      </x:c>
      <x:c r="D7118" s="0">
        <x:f>'Historical Trades'!D7118</x:f>
      </x:c>
      <x:c r="E7118" s="23">
        <x:f>'Historical Trades'!E7118</x:f>
      </x:c>
      <x:c r="F7118" s="0">
        <x:f>'Historical Trades'!F7118</x:f>
      </x:c>
      <x:c r="G7118" s="0">
        <x:f>'Historical Trades'!G7118</x:f>
      </x:c>
      <x:c r="H7118" s="0">
        <x:f>'Historical Trades'!H7118</x:f>
      </x:c>
      <x:c r="I7118" s="0">
        <x:f>'Historical Trades'!I7118</x:f>
      </x:c>
      <x:c r="J7118" s="0">
        <x:f>'Historical Trades'!J7118</x:f>
      </x:c>
      <x:c r="K7118" s="0">
        <x:f>'Historical Trades'!K7118</x:f>
      </x:c>
      <x:c r="L7118" s="0">
        <x:f>'Historical Trades'!L7118</x:f>
      </x:c>
      <x:c r="M7118" s="0">
        <x:f>'Historical Trades'!M7118</x:f>
      </x:c>
      <x:c r="N7118" s="0">
        <x:f>CLEAN('Historical Trades'!O7118)</x:f>
      </x:c>
      <x:c r="P7118" s="14">
        <x:f>IF(G7118="sell",M7118,-M7118)</x:f>
      </x:c>
      <x:c r="Q7118" s="14">
        <x:f>VLOOKUP(N7118,'Currency Rates'!$A$3:$C$32,3,0)</x:f>
      </x:c>
      <x:c r="R7118" s="0">
        <x:f>IF(A7118="SPUS",0,IF(A7118="FWD",0,P7118/Q7118))</x:f>
      </x:c>
    </x:row>
    <x:row r="7119" spans="1:19" x14ac:dyDescent="0.3">
      <x:c r="A7119" s="0">
        <x:f>'Historical Trades'!A7119</x:f>
      </x:c>
      <x:c r="B7119" s="0">
        <x:f>'Historical Trades'!B7119</x:f>
      </x:c>
      <x:c r="C7119" s="23">
        <x:f>'Historical Trades'!C7119</x:f>
      </x:c>
      <x:c r="D7119" s="0">
        <x:f>'Historical Trades'!D7119</x:f>
      </x:c>
      <x:c r="E7119" s="23">
        <x:f>'Historical Trades'!E7119</x:f>
      </x:c>
      <x:c r="F7119" s="0">
        <x:f>'Historical Trades'!F7119</x:f>
      </x:c>
      <x:c r="G7119" s="0">
        <x:f>'Historical Trades'!G7119</x:f>
      </x:c>
      <x:c r="H7119" s="0">
        <x:f>'Historical Trades'!H7119</x:f>
      </x:c>
      <x:c r="I7119" s="0">
        <x:f>'Historical Trades'!I7119</x:f>
      </x:c>
      <x:c r="J7119" s="0">
        <x:f>'Historical Trades'!J7119</x:f>
      </x:c>
      <x:c r="K7119" s="0">
        <x:f>'Historical Trades'!K7119</x:f>
      </x:c>
      <x:c r="L7119" s="0">
        <x:f>'Historical Trades'!L7119</x:f>
      </x:c>
      <x:c r="M7119" s="0">
        <x:f>'Historical Trades'!M7119</x:f>
      </x:c>
      <x:c r="N7119" s="0">
        <x:f>CLEAN('Historical Trades'!O7119)</x:f>
      </x:c>
      <x:c r="P7119" s="14">
        <x:f>IF(G7119="sell",M7119,-M7119)</x:f>
      </x:c>
      <x:c r="Q7119" s="14">
        <x:f>VLOOKUP(N7119,'Currency Rates'!$A$3:$C$32,3,0)</x:f>
      </x:c>
      <x:c r="R7119" s="0">
        <x:f>IF(A7119="SPUS",0,IF(A7119="FWD",0,P7119/Q7119))</x:f>
      </x:c>
    </x:row>
    <x:row r="7120" spans="1:19" x14ac:dyDescent="0.3">
      <x:c r="A7120" s="0">
        <x:f>'Historical Trades'!A7120</x:f>
      </x:c>
      <x:c r="B7120" s="0">
        <x:f>'Historical Trades'!B7120</x:f>
      </x:c>
      <x:c r="C7120" s="23">
        <x:f>'Historical Trades'!C7120</x:f>
      </x:c>
      <x:c r="D7120" s="0">
        <x:f>'Historical Trades'!D7120</x:f>
      </x:c>
      <x:c r="E7120" s="23">
        <x:f>'Historical Trades'!E7120</x:f>
      </x:c>
      <x:c r="F7120" s="0">
        <x:f>'Historical Trades'!F7120</x:f>
      </x:c>
      <x:c r="G7120" s="0">
        <x:f>'Historical Trades'!G7120</x:f>
      </x:c>
      <x:c r="H7120" s="0">
        <x:f>'Historical Trades'!H7120</x:f>
      </x:c>
      <x:c r="I7120" s="0">
        <x:f>'Historical Trades'!I7120</x:f>
      </x:c>
      <x:c r="J7120" s="0">
        <x:f>'Historical Trades'!J7120</x:f>
      </x:c>
      <x:c r="K7120" s="0">
        <x:f>'Historical Trades'!K7120</x:f>
      </x:c>
      <x:c r="L7120" s="0">
        <x:f>'Historical Trades'!L7120</x:f>
      </x:c>
      <x:c r="M7120" s="0">
        <x:f>'Historical Trades'!M7120</x:f>
      </x:c>
      <x:c r="N7120" s="0">
        <x:f>CLEAN('Historical Trades'!O7120)</x:f>
      </x:c>
      <x:c r="P7120" s="14">
        <x:f>IF(G7120="sell",M7120,-M7120)</x:f>
      </x:c>
      <x:c r="Q7120" s="14">
        <x:f>VLOOKUP(N7120,'Currency Rates'!$A$3:$C$32,3,0)</x:f>
      </x:c>
      <x:c r="R7120" s="0">
        <x:f>IF(A7120="SPUS",0,IF(A7120="FWD",0,P7120/Q7120))</x:f>
      </x:c>
    </x:row>
    <x:row r="7121" spans="1:19" x14ac:dyDescent="0.3">
      <x:c r="A7121" s="0">
        <x:f>'Historical Trades'!A7121</x:f>
      </x:c>
      <x:c r="B7121" s="0">
        <x:f>'Historical Trades'!B7121</x:f>
      </x:c>
      <x:c r="C7121" s="23">
        <x:f>'Historical Trades'!C7121</x:f>
      </x:c>
      <x:c r="D7121" s="0">
        <x:f>'Historical Trades'!D7121</x:f>
      </x:c>
      <x:c r="E7121" s="23">
        <x:f>'Historical Trades'!E7121</x:f>
      </x:c>
      <x:c r="F7121" s="0">
        <x:f>'Historical Trades'!F7121</x:f>
      </x:c>
      <x:c r="G7121" s="0">
        <x:f>'Historical Trades'!G7121</x:f>
      </x:c>
      <x:c r="H7121" s="0">
        <x:f>'Historical Trades'!H7121</x:f>
      </x:c>
      <x:c r="I7121" s="0">
        <x:f>'Historical Trades'!I7121</x:f>
      </x:c>
      <x:c r="J7121" s="0">
        <x:f>'Historical Trades'!J7121</x:f>
      </x:c>
      <x:c r="K7121" s="0">
        <x:f>'Historical Trades'!K7121</x:f>
      </x:c>
      <x:c r="L7121" s="0">
        <x:f>'Historical Trades'!L7121</x:f>
      </x:c>
      <x:c r="M7121" s="0">
        <x:f>'Historical Trades'!M7121</x:f>
      </x:c>
      <x:c r="N7121" s="0">
        <x:f>CLEAN('Historical Trades'!O7121)</x:f>
      </x:c>
      <x:c r="P7121" s="14">
        <x:f>IF(G7121="sell",M7121,-M7121)</x:f>
      </x:c>
      <x:c r="Q7121" s="14">
        <x:f>VLOOKUP(N7121,'Currency Rates'!$A$3:$C$32,3,0)</x:f>
      </x:c>
      <x:c r="R7121" s="0">
        <x:f>IF(A7121="SPUS",0,IF(A7121="FWD",0,P7121/Q7121))</x:f>
      </x:c>
    </x:row>
    <x:row r="7122" spans="1:19" x14ac:dyDescent="0.3">
      <x:c r="A7122" s="0">
        <x:f>'Historical Trades'!A7122</x:f>
      </x:c>
      <x:c r="B7122" s="0">
        <x:f>'Historical Trades'!B7122</x:f>
      </x:c>
      <x:c r="C7122" s="23">
        <x:f>'Historical Trades'!C7122</x:f>
      </x:c>
      <x:c r="D7122" s="0">
        <x:f>'Historical Trades'!D7122</x:f>
      </x:c>
      <x:c r="E7122" s="23">
        <x:f>'Historical Trades'!E7122</x:f>
      </x:c>
      <x:c r="F7122" s="0">
        <x:f>'Historical Trades'!F7122</x:f>
      </x:c>
      <x:c r="G7122" s="0">
        <x:f>'Historical Trades'!G7122</x:f>
      </x:c>
      <x:c r="H7122" s="0">
        <x:f>'Historical Trades'!H7122</x:f>
      </x:c>
      <x:c r="I7122" s="0">
        <x:f>'Historical Trades'!I7122</x:f>
      </x:c>
      <x:c r="J7122" s="0">
        <x:f>'Historical Trades'!J7122</x:f>
      </x:c>
      <x:c r="K7122" s="0">
        <x:f>'Historical Trades'!K7122</x:f>
      </x:c>
      <x:c r="L7122" s="0">
        <x:f>'Historical Trades'!L7122</x:f>
      </x:c>
      <x:c r="M7122" s="0">
        <x:f>'Historical Trades'!M7122</x:f>
      </x:c>
      <x:c r="N7122" s="0">
        <x:f>CLEAN('Historical Trades'!O7122)</x:f>
      </x:c>
      <x:c r="P7122" s="14">
        <x:f>IF(G7122="sell",M7122,-M7122)</x:f>
      </x:c>
      <x:c r="Q7122" s="14">
        <x:f>VLOOKUP(N7122,'Currency Rates'!$A$3:$C$32,3,0)</x:f>
      </x:c>
      <x:c r="R7122" s="0">
        <x:f>IF(A7122="SPUS",0,IF(A7122="FWD",0,P7122/Q7122))</x:f>
      </x:c>
    </x:row>
    <x:row r="7123" spans="1:19" x14ac:dyDescent="0.3">
      <x:c r="A7123" s="0">
        <x:f>'Historical Trades'!A7123</x:f>
      </x:c>
      <x:c r="B7123" s="0">
        <x:f>'Historical Trades'!B7123</x:f>
      </x:c>
      <x:c r="C7123" s="23">
        <x:f>'Historical Trades'!C7123</x:f>
      </x:c>
      <x:c r="D7123" s="0">
        <x:f>'Historical Trades'!D7123</x:f>
      </x:c>
      <x:c r="E7123" s="23">
        <x:f>'Historical Trades'!E7123</x:f>
      </x:c>
      <x:c r="F7123" s="0">
        <x:f>'Historical Trades'!F7123</x:f>
      </x:c>
      <x:c r="G7123" s="0">
        <x:f>'Historical Trades'!G7123</x:f>
      </x:c>
      <x:c r="H7123" s="0">
        <x:f>'Historical Trades'!H7123</x:f>
      </x:c>
      <x:c r="I7123" s="0">
        <x:f>'Historical Trades'!I7123</x:f>
      </x:c>
      <x:c r="J7123" s="0">
        <x:f>'Historical Trades'!J7123</x:f>
      </x:c>
      <x:c r="K7123" s="0">
        <x:f>'Historical Trades'!K7123</x:f>
      </x:c>
      <x:c r="L7123" s="0">
        <x:f>'Historical Trades'!L7123</x:f>
      </x:c>
      <x:c r="M7123" s="0">
        <x:f>'Historical Trades'!M7123</x:f>
      </x:c>
      <x:c r="N7123" s="0">
        <x:f>CLEAN('Historical Trades'!O7123)</x:f>
      </x:c>
      <x:c r="P7123" s="14">
        <x:f>IF(G7123="sell",M7123,-M7123)</x:f>
      </x:c>
      <x:c r="Q7123" s="14">
        <x:f>VLOOKUP(N7123,'Currency Rates'!$A$3:$C$32,3,0)</x:f>
      </x:c>
      <x:c r="R7123" s="0">
        <x:f>IF(A7123="SPUS",0,IF(A7123="FWD",0,P7123/Q7123))</x:f>
      </x:c>
    </x:row>
    <x:row r="7124" spans="1:19" x14ac:dyDescent="0.3">
      <x:c r="A7124" s="0">
        <x:f>'Historical Trades'!A7124</x:f>
      </x:c>
      <x:c r="B7124" s="0">
        <x:f>'Historical Trades'!B7124</x:f>
      </x:c>
      <x:c r="C7124" s="23">
        <x:f>'Historical Trades'!C7124</x:f>
      </x:c>
      <x:c r="D7124" s="0">
        <x:f>'Historical Trades'!D7124</x:f>
      </x:c>
      <x:c r="E7124" s="23">
        <x:f>'Historical Trades'!E7124</x:f>
      </x:c>
      <x:c r="F7124" s="0">
        <x:f>'Historical Trades'!F7124</x:f>
      </x:c>
      <x:c r="G7124" s="0">
        <x:f>'Historical Trades'!G7124</x:f>
      </x:c>
      <x:c r="H7124" s="0">
        <x:f>'Historical Trades'!H7124</x:f>
      </x:c>
      <x:c r="I7124" s="0">
        <x:f>'Historical Trades'!I7124</x:f>
      </x:c>
      <x:c r="J7124" s="0">
        <x:f>'Historical Trades'!J7124</x:f>
      </x:c>
      <x:c r="K7124" s="0">
        <x:f>'Historical Trades'!K7124</x:f>
      </x:c>
      <x:c r="L7124" s="0">
        <x:f>'Historical Trades'!L7124</x:f>
      </x:c>
      <x:c r="M7124" s="0">
        <x:f>'Historical Trades'!M7124</x:f>
      </x:c>
      <x:c r="N7124" s="0">
        <x:f>CLEAN('Historical Trades'!O7124)</x:f>
      </x:c>
      <x:c r="P7124" s="14">
        <x:f>IF(G7124="sell",M7124,-M7124)</x:f>
      </x:c>
      <x:c r="Q7124" s="14">
        <x:f>VLOOKUP(N7124,'Currency Rates'!$A$3:$C$32,3,0)</x:f>
      </x:c>
      <x:c r="R7124" s="0">
        <x:f>IF(A7124="SPUS",0,IF(A7124="FWD",0,P7124/Q7124))</x:f>
      </x:c>
    </x:row>
    <x:row r="7125" spans="1:19" x14ac:dyDescent="0.3">
      <x:c r="A7125" s="0">
        <x:f>'Historical Trades'!A7125</x:f>
      </x:c>
      <x:c r="B7125" s="0">
        <x:f>'Historical Trades'!B7125</x:f>
      </x:c>
      <x:c r="C7125" s="23">
        <x:f>'Historical Trades'!C7125</x:f>
      </x:c>
      <x:c r="D7125" s="0">
        <x:f>'Historical Trades'!D7125</x:f>
      </x:c>
      <x:c r="E7125" s="23">
        <x:f>'Historical Trades'!E7125</x:f>
      </x:c>
      <x:c r="F7125" s="0">
        <x:f>'Historical Trades'!F7125</x:f>
      </x:c>
      <x:c r="G7125" s="0">
        <x:f>'Historical Trades'!G7125</x:f>
      </x:c>
      <x:c r="H7125" s="0">
        <x:f>'Historical Trades'!H7125</x:f>
      </x:c>
      <x:c r="I7125" s="0">
        <x:f>'Historical Trades'!I7125</x:f>
      </x:c>
      <x:c r="J7125" s="0">
        <x:f>'Historical Trades'!J7125</x:f>
      </x:c>
      <x:c r="K7125" s="0">
        <x:f>'Historical Trades'!K7125</x:f>
      </x:c>
      <x:c r="L7125" s="0">
        <x:f>'Historical Trades'!L7125</x:f>
      </x:c>
      <x:c r="M7125" s="0">
        <x:f>'Historical Trades'!M7125</x:f>
      </x:c>
      <x:c r="N7125" s="0">
        <x:f>CLEAN('Historical Trades'!O7125)</x:f>
      </x:c>
      <x:c r="P7125" s="14">
        <x:f>IF(G7125="sell",M7125,-M7125)</x:f>
      </x:c>
      <x:c r="Q7125" s="14">
        <x:f>VLOOKUP(N7125,'Currency Rates'!$A$3:$C$32,3,0)</x:f>
      </x:c>
      <x:c r="R7125" s="0">
        <x:f>IF(A7125="SPUS",0,IF(A7125="FWD",0,P7125/Q7125))</x:f>
      </x:c>
    </x:row>
    <x:row r="7126" spans="1:19" x14ac:dyDescent="0.3">
      <x:c r="A7126" s="0">
        <x:f>'Historical Trades'!A7126</x:f>
      </x:c>
      <x:c r="B7126" s="0">
        <x:f>'Historical Trades'!B7126</x:f>
      </x:c>
      <x:c r="C7126" s="23">
        <x:f>'Historical Trades'!C7126</x:f>
      </x:c>
      <x:c r="D7126" s="0">
        <x:f>'Historical Trades'!D7126</x:f>
      </x:c>
      <x:c r="E7126" s="23">
        <x:f>'Historical Trades'!E7126</x:f>
      </x:c>
      <x:c r="F7126" s="0">
        <x:f>'Historical Trades'!F7126</x:f>
      </x:c>
      <x:c r="G7126" s="0">
        <x:f>'Historical Trades'!G7126</x:f>
      </x:c>
      <x:c r="H7126" s="0">
        <x:f>'Historical Trades'!H7126</x:f>
      </x:c>
      <x:c r="I7126" s="0">
        <x:f>'Historical Trades'!I7126</x:f>
      </x:c>
      <x:c r="J7126" s="0">
        <x:f>'Historical Trades'!J7126</x:f>
      </x:c>
      <x:c r="K7126" s="0">
        <x:f>'Historical Trades'!K7126</x:f>
      </x:c>
      <x:c r="L7126" s="0">
        <x:f>'Historical Trades'!L7126</x:f>
      </x:c>
      <x:c r="M7126" s="0">
        <x:f>'Historical Trades'!M7126</x:f>
      </x:c>
      <x:c r="N7126" s="0">
        <x:f>CLEAN('Historical Trades'!O7126)</x:f>
      </x:c>
      <x:c r="P7126" s="14">
        <x:f>IF(G7126="sell",M7126,-M7126)</x:f>
      </x:c>
      <x:c r="Q7126" s="14">
        <x:f>VLOOKUP(N7126,'Currency Rates'!$A$3:$C$32,3,0)</x:f>
      </x:c>
      <x:c r="R7126" s="0">
        <x:f>IF(A7126="SPUS",0,IF(A7126="FWD",0,P7126/Q7126))</x:f>
      </x:c>
    </x:row>
    <x:row r="7127" spans="1:19" x14ac:dyDescent="0.3">
      <x:c r="A7127" s="0">
        <x:f>'Historical Trades'!A7127</x:f>
      </x:c>
      <x:c r="B7127" s="0">
        <x:f>'Historical Trades'!B7127</x:f>
      </x:c>
      <x:c r="C7127" s="23">
        <x:f>'Historical Trades'!C7127</x:f>
      </x:c>
      <x:c r="D7127" s="0">
        <x:f>'Historical Trades'!D7127</x:f>
      </x:c>
      <x:c r="E7127" s="23">
        <x:f>'Historical Trades'!E7127</x:f>
      </x:c>
      <x:c r="F7127" s="0">
        <x:f>'Historical Trades'!F7127</x:f>
      </x:c>
      <x:c r="G7127" s="0">
        <x:f>'Historical Trades'!G7127</x:f>
      </x:c>
      <x:c r="H7127" s="0">
        <x:f>'Historical Trades'!H7127</x:f>
      </x:c>
      <x:c r="I7127" s="0">
        <x:f>'Historical Trades'!I7127</x:f>
      </x:c>
      <x:c r="J7127" s="0">
        <x:f>'Historical Trades'!J7127</x:f>
      </x:c>
      <x:c r="K7127" s="0">
        <x:f>'Historical Trades'!K7127</x:f>
      </x:c>
      <x:c r="L7127" s="0">
        <x:f>'Historical Trades'!L7127</x:f>
      </x:c>
      <x:c r="M7127" s="0">
        <x:f>'Historical Trades'!M7127</x:f>
      </x:c>
      <x:c r="N7127" s="0">
        <x:f>CLEAN('Historical Trades'!O7127)</x:f>
      </x:c>
      <x:c r="P7127" s="14">
        <x:f>IF(G7127="sell",M7127,-M7127)</x:f>
      </x:c>
      <x:c r="Q7127" s="14">
        <x:f>VLOOKUP(N7127,'Currency Rates'!$A$3:$C$32,3,0)</x:f>
      </x:c>
      <x:c r="R7127" s="0">
        <x:f>IF(A7127="SPUS",0,IF(A7127="FWD",0,P7127/Q7127))</x:f>
      </x:c>
    </x:row>
    <x:row r="7128" spans="1:19" x14ac:dyDescent="0.3">
      <x:c r="A7128" s="0">
        <x:f>'Historical Trades'!A7128</x:f>
      </x:c>
      <x:c r="B7128" s="0">
        <x:f>'Historical Trades'!B7128</x:f>
      </x:c>
      <x:c r="C7128" s="23">
        <x:f>'Historical Trades'!C7128</x:f>
      </x:c>
      <x:c r="D7128" s="0">
        <x:f>'Historical Trades'!D7128</x:f>
      </x:c>
      <x:c r="E7128" s="23">
        <x:f>'Historical Trades'!E7128</x:f>
      </x:c>
      <x:c r="F7128" s="0">
        <x:f>'Historical Trades'!F7128</x:f>
      </x:c>
      <x:c r="G7128" s="0">
        <x:f>'Historical Trades'!G7128</x:f>
      </x:c>
      <x:c r="H7128" s="0">
        <x:f>'Historical Trades'!H7128</x:f>
      </x:c>
      <x:c r="I7128" s="0">
        <x:f>'Historical Trades'!I7128</x:f>
      </x:c>
      <x:c r="J7128" s="0">
        <x:f>'Historical Trades'!J7128</x:f>
      </x:c>
      <x:c r="K7128" s="0">
        <x:f>'Historical Trades'!K7128</x:f>
      </x:c>
      <x:c r="L7128" s="0">
        <x:f>'Historical Trades'!L7128</x:f>
      </x:c>
      <x:c r="M7128" s="0">
        <x:f>'Historical Trades'!M7128</x:f>
      </x:c>
      <x:c r="N7128" s="0">
        <x:f>CLEAN('Historical Trades'!O7128)</x:f>
      </x:c>
      <x:c r="P7128" s="14">
        <x:f>IF(G7128="sell",M7128,-M7128)</x:f>
      </x:c>
      <x:c r="Q7128" s="14">
        <x:f>VLOOKUP(N7128,'Currency Rates'!$A$3:$C$32,3,0)</x:f>
      </x:c>
      <x:c r="R7128" s="0">
        <x:f>IF(A7128="SPUS",0,IF(A7128="FWD",0,P7128/Q7128))</x:f>
      </x:c>
    </x:row>
    <x:row r="7129" spans="1:19" x14ac:dyDescent="0.3">
      <x:c r="A7129" s="0">
        <x:f>'Historical Trades'!A7129</x:f>
      </x:c>
      <x:c r="B7129" s="0">
        <x:f>'Historical Trades'!B7129</x:f>
      </x:c>
      <x:c r="C7129" s="23">
        <x:f>'Historical Trades'!C7129</x:f>
      </x:c>
      <x:c r="D7129" s="0">
        <x:f>'Historical Trades'!D7129</x:f>
      </x:c>
      <x:c r="E7129" s="23">
        <x:f>'Historical Trades'!E7129</x:f>
      </x:c>
      <x:c r="F7129" s="0">
        <x:f>'Historical Trades'!F7129</x:f>
      </x:c>
      <x:c r="G7129" s="0">
        <x:f>'Historical Trades'!G7129</x:f>
      </x:c>
      <x:c r="H7129" s="0">
        <x:f>'Historical Trades'!H7129</x:f>
      </x:c>
      <x:c r="I7129" s="0">
        <x:f>'Historical Trades'!I7129</x:f>
      </x:c>
      <x:c r="J7129" s="0">
        <x:f>'Historical Trades'!J7129</x:f>
      </x:c>
      <x:c r="K7129" s="0">
        <x:f>'Historical Trades'!K7129</x:f>
      </x:c>
      <x:c r="L7129" s="0">
        <x:f>'Historical Trades'!L7129</x:f>
      </x:c>
      <x:c r="M7129" s="0">
        <x:f>'Historical Trades'!M7129</x:f>
      </x:c>
      <x:c r="N7129" s="0">
        <x:f>CLEAN('Historical Trades'!O7129)</x:f>
      </x:c>
      <x:c r="P7129" s="14">
        <x:f>IF(G7129="sell",M7129,-M7129)</x:f>
      </x:c>
      <x:c r="Q7129" s="14">
        <x:f>VLOOKUP(N7129,'Currency Rates'!$A$3:$C$32,3,0)</x:f>
      </x:c>
      <x:c r="R7129" s="0">
        <x:f>IF(A7129="SPUS",0,IF(A7129="FWD",0,P7129/Q7129))</x:f>
      </x:c>
    </x:row>
    <x:row r="7130" spans="1:19" x14ac:dyDescent="0.3">
      <x:c r="A7130" s="0">
        <x:f>'Historical Trades'!A7130</x:f>
      </x:c>
      <x:c r="B7130" s="0">
        <x:f>'Historical Trades'!B7130</x:f>
      </x:c>
      <x:c r="C7130" s="23">
        <x:f>'Historical Trades'!C7130</x:f>
      </x:c>
      <x:c r="D7130" s="0">
        <x:f>'Historical Trades'!D7130</x:f>
      </x:c>
      <x:c r="E7130" s="23">
        <x:f>'Historical Trades'!E7130</x:f>
      </x:c>
      <x:c r="F7130" s="0">
        <x:f>'Historical Trades'!F7130</x:f>
      </x:c>
      <x:c r="G7130" s="0">
        <x:f>'Historical Trades'!G7130</x:f>
      </x:c>
      <x:c r="H7130" s="0">
        <x:f>'Historical Trades'!H7130</x:f>
      </x:c>
      <x:c r="I7130" s="0">
        <x:f>'Historical Trades'!I7130</x:f>
      </x:c>
      <x:c r="J7130" s="0">
        <x:f>'Historical Trades'!J7130</x:f>
      </x:c>
      <x:c r="K7130" s="0">
        <x:f>'Historical Trades'!K7130</x:f>
      </x:c>
      <x:c r="L7130" s="0">
        <x:f>'Historical Trades'!L7130</x:f>
      </x:c>
      <x:c r="M7130" s="0">
        <x:f>'Historical Trades'!M7130</x:f>
      </x:c>
      <x:c r="N7130" s="0">
        <x:f>CLEAN('Historical Trades'!O7130)</x:f>
      </x:c>
      <x:c r="P7130" s="14">
        <x:f>IF(G7130="sell",M7130,-M7130)</x:f>
      </x:c>
      <x:c r="Q7130" s="14">
        <x:f>VLOOKUP(N7130,'Currency Rates'!$A$3:$C$32,3,0)</x:f>
      </x:c>
      <x:c r="R7130" s="0">
        <x:f>IF(A7130="SPUS",0,IF(A7130="FWD",0,P7130/Q7130))</x:f>
      </x:c>
    </x:row>
    <x:row r="7131" spans="1:19" x14ac:dyDescent="0.3">
      <x:c r="A7131" s="0">
        <x:f>'Historical Trades'!A7131</x:f>
      </x:c>
      <x:c r="B7131" s="0">
        <x:f>'Historical Trades'!B7131</x:f>
      </x:c>
      <x:c r="C7131" s="23">
        <x:f>'Historical Trades'!C7131</x:f>
      </x:c>
      <x:c r="D7131" s="0">
        <x:f>'Historical Trades'!D7131</x:f>
      </x:c>
      <x:c r="E7131" s="23">
        <x:f>'Historical Trades'!E7131</x:f>
      </x:c>
      <x:c r="F7131" s="0">
        <x:f>'Historical Trades'!F7131</x:f>
      </x:c>
      <x:c r="G7131" s="0">
        <x:f>'Historical Trades'!G7131</x:f>
      </x:c>
      <x:c r="H7131" s="0">
        <x:f>'Historical Trades'!H7131</x:f>
      </x:c>
      <x:c r="I7131" s="0">
        <x:f>'Historical Trades'!I7131</x:f>
      </x:c>
      <x:c r="J7131" s="0">
        <x:f>'Historical Trades'!J7131</x:f>
      </x:c>
      <x:c r="K7131" s="0">
        <x:f>'Historical Trades'!K7131</x:f>
      </x:c>
      <x:c r="L7131" s="0">
        <x:f>'Historical Trades'!L7131</x:f>
      </x:c>
      <x:c r="M7131" s="0">
        <x:f>'Historical Trades'!M7131</x:f>
      </x:c>
      <x:c r="N7131" s="0">
        <x:f>CLEAN('Historical Trades'!O7131)</x:f>
      </x:c>
      <x:c r="P7131" s="14">
        <x:f>IF(G7131="sell",M7131,-M7131)</x:f>
      </x:c>
      <x:c r="Q7131" s="14">
        <x:f>VLOOKUP(N7131,'Currency Rates'!$A$3:$C$32,3,0)</x:f>
      </x:c>
      <x:c r="R7131" s="0">
        <x:f>IF(A7131="SPUS",0,IF(A7131="FWD",0,P7131/Q7131))</x:f>
      </x:c>
    </x:row>
    <x:row r="7132" spans="1:19" x14ac:dyDescent="0.3">
      <x:c r="A7132" s="0">
        <x:f>'Historical Trades'!A7132</x:f>
      </x:c>
      <x:c r="B7132" s="0">
        <x:f>'Historical Trades'!B7132</x:f>
      </x:c>
      <x:c r="C7132" s="23">
        <x:f>'Historical Trades'!C7132</x:f>
      </x:c>
      <x:c r="D7132" s="0">
        <x:f>'Historical Trades'!D7132</x:f>
      </x:c>
      <x:c r="E7132" s="23">
        <x:f>'Historical Trades'!E7132</x:f>
      </x:c>
      <x:c r="F7132" s="0">
        <x:f>'Historical Trades'!F7132</x:f>
      </x:c>
      <x:c r="G7132" s="0">
        <x:f>'Historical Trades'!G7132</x:f>
      </x:c>
      <x:c r="H7132" s="0">
        <x:f>'Historical Trades'!H7132</x:f>
      </x:c>
      <x:c r="I7132" s="0">
        <x:f>'Historical Trades'!I7132</x:f>
      </x:c>
      <x:c r="J7132" s="0">
        <x:f>'Historical Trades'!J7132</x:f>
      </x:c>
      <x:c r="K7132" s="0">
        <x:f>'Historical Trades'!K7132</x:f>
      </x:c>
      <x:c r="L7132" s="0">
        <x:f>'Historical Trades'!L7132</x:f>
      </x:c>
      <x:c r="M7132" s="0">
        <x:f>'Historical Trades'!M7132</x:f>
      </x:c>
      <x:c r="N7132" s="0">
        <x:f>CLEAN('Historical Trades'!O7132)</x:f>
      </x:c>
      <x:c r="P7132" s="14">
        <x:f>IF(G7132="sell",M7132,-M7132)</x:f>
      </x:c>
      <x:c r="Q7132" s="14">
        <x:f>VLOOKUP(N7132,'Currency Rates'!$A$3:$C$32,3,0)</x:f>
      </x:c>
      <x:c r="R7132" s="0">
        <x:f>IF(A7132="SPUS",0,IF(A7132="FWD",0,P7132/Q7132))</x:f>
      </x:c>
    </x:row>
    <x:row r="7133" spans="1:19" x14ac:dyDescent="0.3">
      <x:c r="A7133" s="0">
        <x:f>'Historical Trades'!A7133</x:f>
      </x:c>
      <x:c r="B7133" s="0">
        <x:f>'Historical Trades'!B7133</x:f>
      </x:c>
      <x:c r="C7133" s="23">
        <x:f>'Historical Trades'!C7133</x:f>
      </x:c>
      <x:c r="D7133" s="0">
        <x:f>'Historical Trades'!D7133</x:f>
      </x:c>
      <x:c r="E7133" s="23">
        <x:f>'Historical Trades'!E7133</x:f>
      </x:c>
      <x:c r="F7133" s="0">
        <x:f>'Historical Trades'!F7133</x:f>
      </x:c>
      <x:c r="G7133" s="0">
        <x:f>'Historical Trades'!G7133</x:f>
      </x:c>
      <x:c r="H7133" s="0">
        <x:f>'Historical Trades'!H7133</x:f>
      </x:c>
      <x:c r="I7133" s="0">
        <x:f>'Historical Trades'!I7133</x:f>
      </x:c>
      <x:c r="J7133" s="0">
        <x:f>'Historical Trades'!J7133</x:f>
      </x:c>
      <x:c r="K7133" s="0">
        <x:f>'Historical Trades'!K7133</x:f>
      </x:c>
      <x:c r="L7133" s="0">
        <x:f>'Historical Trades'!L7133</x:f>
      </x:c>
      <x:c r="M7133" s="0">
        <x:f>'Historical Trades'!M7133</x:f>
      </x:c>
      <x:c r="N7133" s="0">
        <x:f>CLEAN('Historical Trades'!O7133)</x:f>
      </x:c>
      <x:c r="P7133" s="14">
        <x:f>IF(G7133="sell",M7133,-M7133)</x:f>
      </x:c>
      <x:c r="Q7133" s="14">
        <x:f>VLOOKUP(N7133,'Currency Rates'!$A$3:$C$32,3,0)</x:f>
      </x:c>
      <x:c r="R7133" s="0">
        <x:f>IF(A7133="SPUS",0,IF(A7133="FWD",0,P7133/Q7133))</x:f>
      </x:c>
    </x:row>
    <x:row r="7134" spans="1:19" x14ac:dyDescent="0.3">
      <x:c r="A7134" s="0">
        <x:f>'Historical Trades'!A7134</x:f>
      </x:c>
      <x:c r="B7134" s="0">
        <x:f>'Historical Trades'!B7134</x:f>
      </x:c>
      <x:c r="C7134" s="23">
        <x:f>'Historical Trades'!C7134</x:f>
      </x:c>
      <x:c r="D7134" s="0">
        <x:f>'Historical Trades'!D7134</x:f>
      </x:c>
      <x:c r="E7134" s="23">
        <x:f>'Historical Trades'!E7134</x:f>
      </x:c>
      <x:c r="F7134" s="0">
        <x:f>'Historical Trades'!F7134</x:f>
      </x:c>
      <x:c r="G7134" s="0">
        <x:f>'Historical Trades'!G7134</x:f>
      </x:c>
      <x:c r="H7134" s="0">
        <x:f>'Historical Trades'!H7134</x:f>
      </x:c>
      <x:c r="I7134" s="0">
        <x:f>'Historical Trades'!I7134</x:f>
      </x:c>
      <x:c r="J7134" s="0">
        <x:f>'Historical Trades'!J7134</x:f>
      </x:c>
      <x:c r="K7134" s="0">
        <x:f>'Historical Trades'!K7134</x:f>
      </x:c>
      <x:c r="L7134" s="0">
        <x:f>'Historical Trades'!L7134</x:f>
      </x:c>
      <x:c r="M7134" s="0">
        <x:f>'Historical Trades'!M7134</x:f>
      </x:c>
      <x:c r="N7134" s="0">
        <x:f>CLEAN('Historical Trades'!O7134)</x:f>
      </x:c>
      <x:c r="P7134" s="14">
        <x:f>IF(G7134="sell",M7134,-M7134)</x:f>
      </x:c>
      <x:c r="Q7134" s="14">
        <x:f>VLOOKUP(N7134,'Currency Rates'!$A$3:$C$32,3,0)</x:f>
      </x:c>
      <x:c r="R7134" s="0">
        <x:f>IF(A7134="SPUS",0,IF(A7134="FWD",0,P7134/Q7134))</x:f>
      </x:c>
    </x:row>
    <x:row r="7135" spans="1:19" x14ac:dyDescent="0.3">
      <x:c r="A7135" s="0">
        <x:f>'Historical Trades'!A7135</x:f>
      </x:c>
      <x:c r="B7135" s="0">
        <x:f>'Historical Trades'!B7135</x:f>
      </x:c>
      <x:c r="C7135" s="23">
        <x:f>'Historical Trades'!C7135</x:f>
      </x:c>
      <x:c r="D7135" s="0">
        <x:f>'Historical Trades'!D7135</x:f>
      </x:c>
      <x:c r="E7135" s="23">
        <x:f>'Historical Trades'!E7135</x:f>
      </x:c>
      <x:c r="F7135" s="0">
        <x:f>'Historical Trades'!F7135</x:f>
      </x:c>
      <x:c r="G7135" s="0">
        <x:f>'Historical Trades'!G7135</x:f>
      </x:c>
      <x:c r="H7135" s="0">
        <x:f>'Historical Trades'!H7135</x:f>
      </x:c>
      <x:c r="I7135" s="0">
        <x:f>'Historical Trades'!I7135</x:f>
      </x:c>
      <x:c r="J7135" s="0">
        <x:f>'Historical Trades'!J7135</x:f>
      </x:c>
      <x:c r="K7135" s="0">
        <x:f>'Historical Trades'!K7135</x:f>
      </x:c>
      <x:c r="L7135" s="0">
        <x:f>'Historical Trades'!L7135</x:f>
      </x:c>
      <x:c r="M7135" s="0">
        <x:f>'Historical Trades'!M7135</x:f>
      </x:c>
      <x:c r="N7135" s="0">
        <x:f>CLEAN('Historical Trades'!O7135)</x:f>
      </x:c>
      <x:c r="P7135" s="14">
        <x:f>IF(G7135="sell",M7135,-M7135)</x:f>
      </x:c>
      <x:c r="Q7135" s="14">
        <x:f>VLOOKUP(N7135,'Currency Rates'!$A$3:$C$32,3,0)</x:f>
      </x:c>
      <x:c r="R7135" s="0">
        <x:f>IF(A7135="SPUS",0,IF(A7135="FWD",0,P7135/Q7135))</x:f>
      </x:c>
    </x:row>
    <x:row r="7136" spans="1:19" x14ac:dyDescent="0.3">
      <x:c r="A7136" s="0">
        <x:f>'Historical Trades'!A7136</x:f>
      </x:c>
      <x:c r="B7136" s="0">
        <x:f>'Historical Trades'!B7136</x:f>
      </x:c>
      <x:c r="C7136" s="23">
        <x:f>'Historical Trades'!C7136</x:f>
      </x:c>
      <x:c r="D7136" s="0">
        <x:f>'Historical Trades'!D7136</x:f>
      </x:c>
      <x:c r="E7136" s="23">
        <x:f>'Historical Trades'!E7136</x:f>
      </x:c>
      <x:c r="F7136" s="0">
        <x:f>'Historical Trades'!F7136</x:f>
      </x:c>
      <x:c r="G7136" s="0">
        <x:f>'Historical Trades'!G7136</x:f>
      </x:c>
      <x:c r="H7136" s="0">
        <x:f>'Historical Trades'!H7136</x:f>
      </x:c>
      <x:c r="I7136" s="0">
        <x:f>'Historical Trades'!I7136</x:f>
      </x:c>
      <x:c r="J7136" s="0">
        <x:f>'Historical Trades'!J7136</x:f>
      </x:c>
      <x:c r="K7136" s="0">
        <x:f>'Historical Trades'!K7136</x:f>
      </x:c>
      <x:c r="L7136" s="0">
        <x:f>'Historical Trades'!L7136</x:f>
      </x:c>
      <x:c r="M7136" s="0">
        <x:f>'Historical Trades'!M7136</x:f>
      </x:c>
      <x:c r="N7136" s="0">
        <x:f>CLEAN('Historical Trades'!O7136)</x:f>
      </x:c>
      <x:c r="P7136" s="14">
        <x:f>IF(G7136="sell",M7136,-M7136)</x:f>
      </x:c>
      <x:c r="Q7136" s="14">
        <x:f>VLOOKUP(N7136,'Currency Rates'!$A$3:$C$32,3,0)</x:f>
      </x:c>
      <x:c r="R7136" s="0">
        <x:f>IF(A7136="SPUS",0,IF(A7136="FWD",0,P7136/Q7136))</x:f>
      </x:c>
    </x:row>
    <x:row r="7137" spans="1:19" x14ac:dyDescent="0.3">
      <x:c r="A7137" s="0">
        <x:f>'Historical Trades'!A7137</x:f>
      </x:c>
      <x:c r="B7137" s="0">
        <x:f>'Historical Trades'!B7137</x:f>
      </x:c>
      <x:c r="C7137" s="23">
        <x:f>'Historical Trades'!C7137</x:f>
      </x:c>
      <x:c r="D7137" s="0">
        <x:f>'Historical Trades'!D7137</x:f>
      </x:c>
      <x:c r="E7137" s="23">
        <x:f>'Historical Trades'!E7137</x:f>
      </x:c>
      <x:c r="F7137" s="0">
        <x:f>'Historical Trades'!F7137</x:f>
      </x:c>
      <x:c r="G7137" s="0">
        <x:f>'Historical Trades'!G7137</x:f>
      </x:c>
      <x:c r="H7137" s="0">
        <x:f>'Historical Trades'!H7137</x:f>
      </x:c>
      <x:c r="I7137" s="0">
        <x:f>'Historical Trades'!I7137</x:f>
      </x:c>
      <x:c r="J7137" s="0">
        <x:f>'Historical Trades'!J7137</x:f>
      </x:c>
      <x:c r="K7137" s="0">
        <x:f>'Historical Trades'!K7137</x:f>
      </x:c>
      <x:c r="L7137" s="0">
        <x:f>'Historical Trades'!L7137</x:f>
      </x:c>
      <x:c r="M7137" s="0">
        <x:f>'Historical Trades'!M7137</x:f>
      </x:c>
      <x:c r="N7137" s="0">
        <x:f>CLEAN('Historical Trades'!O7137)</x:f>
      </x:c>
      <x:c r="P7137" s="14">
        <x:f>IF(G7137="sell",M7137,-M7137)</x:f>
      </x:c>
      <x:c r="Q7137" s="14">
        <x:f>VLOOKUP(N7137,'Currency Rates'!$A$3:$C$32,3,0)</x:f>
      </x:c>
      <x:c r="R7137" s="0">
        <x:f>IF(A7137="SPUS",0,IF(A7137="FWD",0,P7137/Q7137))</x:f>
      </x:c>
    </x:row>
    <x:row r="7138" spans="1:19" x14ac:dyDescent="0.3">
      <x:c r="A7138" s="0">
        <x:f>'Historical Trades'!A7138</x:f>
      </x:c>
      <x:c r="B7138" s="0">
        <x:f>'Historical Trades'!B7138</x:f>
      </x:c>
      <x:c r="C7138" s="23">
        <x:f>'Historical Trades'!C7138</x:f>
      </x:c>
      <x:c r="D7138" s="0">
        <x:f>'Historical Trades'!D7138</x:f>
      </x:c>
      <x:c r="E7138" s="23">
        <x:f>'Historical Trades'!E7138</x:f>
      </x:c>
      <x:c r="F7138" s="0">
        <x:f>'Historical Trades'!F7138</x:f>
      </x:c>
      <x:c r="G7138" s="0">
        <x:f>'Historical Trades'!G7138</x:f>
      </x:c>
      <x:c r="H7138" s="0">
        <x:f>'Historical Trades'!H7138</x:f>
      </x:c>
      <x:c r="I7138" s="0">
        <x:f>'Historical Trades'!I7138</x:f>
      </x:c>
      <x:c r="J7138" s="0">
        <x:f>'Historical Trades'!J7138</x:f>
      </x:c>
      <x:c r="K7138" s="0">
        <x:f>'Historical Trades'!K7138</x:f>
      </x:c>
      <x:c r="L7138" s="0">
        <x:f>'Historical Trades'!L7138</x:f>
      </x:c>
      <x:c r="M7138" s="0">
        <x:f>'Historical Trades'!M7138</x:f>
      </x:c>
      <x:c r="N7138" s="0">
        <x:f>CLEAN('Historical Trades'!O7138)</x:f>
      </x:c>
      <x:c r="P7138" s="14">
        <x:f>IF(G7138="sell",M7138,-M7138)</x:f>
      </x:c>
      <x:c r="Q7138" s="14">
        <x:f>VLOOKUP(N7138,'Currency Rates'!$A$3:$C$32,3,0)</x:f>
      </x:c>
      <x:c r="R7138" s="0">
        <x:f>IF(A7138="SPUS",0,IF(A7138="FWD",0,P7138/Q7138))</x:f>
      </x:c>
    </x:row>
    <x:row r="7139" spans="1:19" x14ac:dyDescent="0.3">
      <x:c r="A7139" s="0">
        <x:f>'Historical Trades'!A7139</x:f>
      </x:c>
      <x:c r="B7139" s="0">
        <x:f>'Historical Trades'!B7139</x:f>
      </x:c>
      <x:c r="C7139" s="23">
        <x:f>'Historical Trades'!C7139</x:f>
      </x:c>
      <x:c r="D7139" s="0">
        <x:f>'Historical Trades'!D7139</x:f>
      </x:c>
      <x:c r="E7139" s="23">
        <x:f>'Historical Trades'!E7139</x:f>
      </x:c>
      <x:c r="F7139" s="0">
        <x:f>'Historical Trades'!F7139</x:f>
      </x:c>
      <x:c r="G7139" s="0">
        <x:f>'Historical Trades'!G7139</x:f>
      </x:c>
      <x:c r="H7139" s="0">
        <x:f>'Historical Trades'!H7139</x:f>
      </x:c>
      <x:c r="I7139" s="0">
        <x:f>'Historical Trades'!I7139</x:f>
      </x:c>
      <x:c r="J7139" s="0">
        <x:f>'Historical Trades'!J7139</x:f>
      </x:c>
      <x:c r="K7139" s="0">
        <x:f>'Historical Trades'!K7139</x:f>
      </x:c>
      <x:c r="L7139" s="0">
        <x:f>'Historical Trades'!L7139</x:f>
      </x:c>
      <x:c r="M7139" s="0">
        <x:f>'Historical Trades'!M7139</x:f>
      </x:c>
      <x:c r="N7139" s="0">
        <x:f>CLEAN('Historical Trades'!O7139)</x:f>
      </x:c>
      <x:c r="P7139" s="14">
        <x:f>IF(G7139="sell",M7139,-M7139)</x:f>
      </x:c>
      <x:c r="Q7139" s="14">
        <x:f>VLOOKUP(N7139,'Currency Rates'!$A$3:$C$32,3,0)</x:f>
      </x:c>
      <x:c r="R7139" s="0">
        <x:f>IF(A7139="SPUS",0,IF(A7139="FWD",0,P7139/Q7139))</x:f>
      </x:c>
    </x:row>
    <x:row r="7140" spans="1:19" x14ac:dyDescent="0.3">
      <x:c r="A7140" s="0">
        <x:f>'Historical Trades'!A7140</x:f>
      </x:c>
      <x:c r="B7140" s="0">
        <x:f>'Historical Trades'!B7140</x:f>
      </x:c>
      <x:c r="C7140" s="23">
        <x:f>'Historical Trades'!C7140</x:f>
      </x:c>
      <x:c r="D7140" s="0">
        <x:f>'Historical Trades'!D7140</x:f>
      </x:c>
      <x:c r="E7140" s="23">
        <x:f>'Historical Trades'!E7140</x:f>
      </x:c>
      <x:c r="F7140" s="0">
        <x:f>'Historical Trades'!F7140</x:f>
      </x:c>
      <x:c r="G7140" s="0">
        <x:f>'Historical Trades'!G7140</x:f>
      </x:c>
      <x:c r="H7140" s="0">
        <x:f>'Historical Trades'!H7140</x:f>
      </x:c>
      <x:c r="I7140" s="0">
        <x:f>'Historical Trades'!I7140</x:f>
      </x:c>
      <x:c r="J7140" s="0">
        <x:f>'Historical Trades'!J7140</x:f>
      </x:c>
      <x:c r="K7140" s="0">
        <x:f>'Historical Trades'!K7140</x:f>
      </x:c>
      <x:c r="L7140" s="0">
        <x:f>'Historical Trades'!L7140</x:f>
      </x:c>
      <x:c r="M7140" s="0">
        <x:f>'Historical Trades'!M7140</x:f>
      </x:c>
      <x:c r="N7140" s="0">
        <x:f>CLEAN('Historical Trades'!O7140)</x:f>
      </x:c>
      <x:c r="P7140" s="14">
        <x:f>IF(G7140="sell",M7140,-M7140)</x:f>
      </x:c>
      <x:c r="Q7140" s="14">
        <x:f>VLOOKUP(N7140,'Currency Rates'!$A$3:$C$32,3,0)</x:f>
      </x:c>
      <x:c r="R7140" s="0">
        <x:f>IF(A7140="SPUS",0,IF(A7140="FWD",0,P7140/Q7140))</x:f>
      </x:c>
    </x:row>
    <x:row r="7141" spans="1:19" x14ac:dyDescent="0.3">
      <x:c r="A7141" s="0">
        <x:f>'Historical Trades'!A7141</x:f>
      </x:c>
      <x:c r="B7141" s="0">
        <x:f>'Historical Trades'!B7141</x:f>
      </x:c>
      <x:c r="C7141" s="23">
        <x:f>'Historical Trades'!C7141</x:f>
      </x:c>
      <x:c r="D7141" s="0">
        <x:f>'Historical Trades'!D7141</x:f>
      </x:c>
      <x:c r="E7141" s="23">
        <x:f>'Historical Trades'!E7141</x:f>
      </x:c>
      <x:c r="F7141" s="0">
        <x:f>'Historical Trades'!F7141</x:f>
      </x:c>
      <x:c r="G7141" s="0">
        <x:f>'Historical Trades'!G7141</x:f>
      </x:c>
      <x:c r="H7141" s="0">
        <x:f>'Historical Trades'!H7141</x:f>
      </x:c>
      <x:c r="I7141" s="0">
        <x:f>'Historical Trades'!I7141</x:f>
      </x:c>
      <x:c r="J7141" s="0">
        <x:f>'Historical Trades'!J7141</x:f>
      </x:c>
      <x:c r="K7141" s="0">
        <x:f>'Historical Trades'!K7141</x:f>
      </x:c>
      <x:c r="L7141" s="0">
        <x:f>'Historical Trades'!L7141</x:f>
      </x:c>
      <x:c r="M7141" s="0">
        <x:f>'Historical Trades'!M7141</x:f>
      </x:c>
      <x:c r="N7141" s="0">
        <x:f>CLEAN('Historical Trades'!O7141)</x:f>
      </x:c>
      <x:c r="P7141" s="14">
        <x:f>IF(G7141="sell",M7141,-M7141)</x:f>
      </x:c>
      <x:c r="Q7141" s="14">
        <x:f>VLOOKUP(N7141,'Currency Rates'!$A$3:$C$32,3,0)</x:f>
      </x:c>
      <x:c r="R7141" s="0">
        <x:f>IF(A7141="SPUS",0,IF(A7141="FWD",0,P7141/Q7141))</x:f>
      </x:c>
    </x:row>
    <x:row r="7142" spans="1:19" x14ac:dyDescent="0.3">
      <x:c r="A7142" s="0">
        <x:f>'Historical Trades'!A7142</x:f>
      </x:c>
      <x:c r="B7142" s="0">
        <x:f>'Historical Trades'!B7142</x:f>
      </x:c>
      <x:c r="C7142" s="23">
        <x:f>'Historical Trades'!C7142</x:f>
      </x:c>
      <x:c r="D7142" s="0">
        <x:f>'Historical Trades'!D7142</x:f>
      </x:c>
      <x:c r="E7142" s="23">
        <x:f>'Historical Trades'!E7142</x:f>
      </x:c>
      <x:c r="F7142" s="0">
        <x:f>'Historical Trades'!F7142</x:f>
      </x:c>
      <x:c r="G7142" s="0">
        <x:f>'Historical Trades'!G7142</x:f>
      </x:c>
      <x:c r="H7142" s="0">
        <x:f>'Historical Trades'!H7142</x:f>
      </x:c>
      <x:c r="I7142" s="0">
        <x:f>'Historical Trades'!I7142</x:f>
      </x:c>
      <x:c r="J7142" s="0">
        <x:f>'Historical Trades'!J7142</x:f>
      </x:c>
      <x:c r="K7142" s="0">
        <x:f>'Historical Trades'!K7142</x:f>
      </x:c>
      <x:c r="L7142" s="0">
        <x:f>'Historical Trades'!L7142</x:f>
      </x:c>
      <x:c r="M7142" s="0">
        <x:f>'Historical Trades'!M7142</x:f>
      </x:c>
      <x:c r="N7142" s="0">
        <x:f>CLEAN('Historical Trades'!O7142)</x:f>
      </x:c>
      <x:c r="P7142" s="14">
        <x:f>IF(G7142="sell",M7142,-M7142)</x:f>
      </x:c>
      <x:c r="Q7142" s="14">
        <x:f>VLOOKUP(N7142,'Currency Rates'!$A$3:$C$32,3,0)</x:f>
      </x:c>
      <x:c r="R7142" s="0">
        <x:f>IF(A7142="SPUS",0,IF(A7142="FWD",0,P7142/Q7142))</x:f>
      </x:c>
    </x:row>
    <x:row r="7143" spans="1:19" x14ac:dyDescent="0.3">
      <x:c r="A7143" s="0">
        <x:f>'Historical Trades'!A7143</x:f>
      </x:c>
      <x:c r="B7143" s="0">
        <x:f>'Historical Trades'!B7143</x:f>
      </x:c>
      <x:c r="C7143" s="23">
        <x:f>'Historical Trades'!C7143</x:f>
      </x:c>
      <x:c r="D7143" s="0">
        <x:f>'Historical Trades'!D7143</x:f>
      </x:c>
      <x:c r="E7143" s="23">
        <x:f>'Historical Trades'!E7143</x:f>
      </x:c>
      <x:c r="F7143" s="0">
        <x:f>'Historical Trades'!F7143</x:f>
      </x:c>
      <x:c r="G7143" s="0">
        <x:f>'Historical Trades'!G7143</x:f>
      </x:c>
      <x:c r="H7143" s="0">
        <x:f>'Historical Trades'!H7143</x:f>
      </x:c>
      <x:c r="I7143" s="0">
        <x:f>'Historical Trades'!I7143</x:f>
      </x:c>
      <x:c r="J7143" s="0">
        <x:f>'Historical Trades'!J7143</x:f>
      </x:c>
      <x:c r="K7143" s="0">
        <x:f>'Historical Trades'!K7143</x:f>
      </x:c>
      <x:c r="L7143" s="0">
        <x:f>'Historical Trades'!L7143</x:f>
      </x:c>
      <x:c r="M7143" s="0">
        <x:f>'Historical Trades'!M7143</x:f>
      </x:c>
      <x:c r="N7143" s="0">
        <x:f>CLEAN('Historical Trades'!O7143)</x:f>
      </x:c>
      <x:c r="P7143" s="14">
        <x:f>IF(G7143="sell",M7143,-M7143)</x:f>
      </x:c>
      <x:c r="Q7143" s="14">
        <x:f>VLOOKUP(N7143,'Currency Rates'!$A$3:$C$32,3,0)</x:f>
      </x:c>
      <x:c r="R7143" s="0">
        <x:f>IF(A7143="SPUS",0,IF(A7143="FWD",0,P7143/Q7143))</x:f>
      </x:c>
    </x:row>
    <x:row r="7144" spans="1:19" x14ac:dyDescent="0.3">
      <x:c r="A7144" s="0">
        <x:f>'Historical Trades'!A7144</x:f>
      </x:c>
      <x:c r="B7144" s="0">
        <x:f>'Historical Trades'!B7144</x:f>
      </x:c>
      <x:c r="C7144" s="23">
        <x:f>'Historical Trades'!C7144</x:f>
      </x:c>
      <x:c r="D7144" s="0">
        <x:f>'Historical Trades'!D7144</x:f>
      </x:c>
      <x:c r="E7144" s="23">
        <x:f>'Historical Trades'!E7144</x:f>
      </x:c>
      <x:c r="F7144" s="0">
        <x:f>'Historical Trades'!F7144</x:f>
      </x:c>
      <x:c r="G7144" s="0">
        <x:f>'Historical Trades'!G7144</x:f>
      </x:c>
      <x:c r="H7144" s="0">
        <x:f>'Historical Trades'!H7144</x:f>
      </x:c>
      <x:c r="I7144" s="0">
        <x:f>'Historical Trades'!I7144</x:f>
      </x:c>
      <x:c r="J7144" s="0">
        <x:f>'Historical Trades'!J7144</x:f>
      </x:c>
      <x:c r="K7144" s="0">
        <x:f>'Historical Trades'!K7144</x:f>
      </x:c>
      <x:c r="L7144" s="0">
        <x:f>'Historical Trades'!L7144</x:f>
      </x:c>
      <x:c r="M7144" s="0">
        <x:f>'Historical Trades'!M7144</x:f>
      </x:c>
      <x:c r="N7144" s="0">
        <x:f>CLEAN('Historical Trades'!O7144)</x:f>
      </x:c>
      <x:c r="P7144" s="14">
        <x:f>IF(G7144="sell",M7144,-M7144)</x:f>
      </x:c>
      <x:c r="Q7144" s="14">
        <x:f>VLOOKUP(N7144,'Currency Rates'!$A$3:$C$32,3,0)</x:f>
      </x:c>
      <x:c r="R7144" s="0">
        <x:f>IF(A7144="SPUS",0,IF(A7144="FWD",0,P7144/Q7144))</x:f>
      </x:c>
    </x:row>
    <x:row r="7145" spans="1:19" x14ac:dyDescent="0.3">
      <x:c r="A7145" s="0">
        <x:f>'Historical Trades'!A7145</x:f>
      </x:c>
      <x:c r="B7145" s="0">
        <x:f>'Historical Trades'!B7145</x:f>
      </x:c>
      <x:c r="C7145" s="23">
        <x:f>'Historical Trades'!C7145</x:f>
      </x:c>
      <x:c r="D7145" s="0">
        <x:f>'Historical Trades'!D7145</x:f>
      </x:c>
      <x:c r="E7145" s="23">
        <x:f>'Historical Trades'!E7145</x:f>
      </x:c>
      <x:c r="F7145" s="0">
        <x:f>'Historical Trades'!F7145</x:f>
      </x:c>
      <x:c r="G7145" s="0">
        <x:f>'Historical Trades'!G7145</x:f>
      </x:c>
      <x:c r="H7145" s="0">
        <x:f>'Historical Trades'!H7145</x:f>
      </x:c>
      <x:c r="I7145" s="0">
        <x:f>'Historical Trades'!I7145</x:f>
      </x:c>
      <x:c r="J7145" s="0">
        <x:f>'Historical Trades'!J7145</x:f>
      </x:c>
      <x:c r="K7145" s="0">
        <x:f>'Historical Trades'!K7145</x:f>
      </x:c>
      <x:c r="L7145" s="0">
        <x:f>'Historical Trades'!L7145</x:f>
      </x:c>
      <x:c r="M7145" s="0">
        <x:f>'Historical Trades'!M7145</x:f>
      </x:c>
      <x:c r="N7145" s="0">
        <x:f>CLEAN('Historical Trades'!O7145)</x:f>
      </x:c>
      <x:c r="P7145" s="14">
        <x:f>IF(G7145="sell",M7145,-M7145)</x:f>
      </x:c>
      <x:c r="Q7145" s="14">
        <x:f>VLOOKUP(N7145,'Currency Rates'!$A$3:$C$32,3,0)</x:f>
      </x:c>
      <x:c r="R7145" s="0">
        <x:f>IF(A7145="SPUS",0,IF(A7145="FWD",0,P7145/Q7145))</x:f>
      </x:c>
    </x:row>
    <x:row r="7146" spans="1:19" x14ac:dyDescent="0.3">
      <x:c r="A7146" s="0">
        <x:f>'Historical Trades'!A7146</x:f>
      </x:c>
      <x:c r="B7146" s="0">
        <x:f>'Historical Trades'!B7146</x:f>
      </x:c>
      <x:c r="C7146" s="23">
        <x:f>'Historical Trades'!C7146</x:f>
      </x:c>
      <x:c r="D7146" s="0">
        <x:f>'Historical Trades'!D7146</x:f>
      </x:c>
      <x:c r="E7146" s="23">
        <x:f>'Historical Trades'!E7146</x:f>
      </x:c>
      <x:c r="F7146" s="0">
        <x:f>'Historical Trades'!F7146</x:f>
      </x:c>
      <x:c r="G7146" s="0">
        <x:f>'Historical Trades'!G7146</x:f>
      </x:c>
      <x:c r="H7146" s="0">
        <x:f>'Historical Trades'!H7146</x:f>
      </x:c>
      <x:c r="I7146" s="0">
        <x:f>'Historical Trades'!I7146</x:f>
      </x:c>
      <x:c r="J7146" s="0">
        <x:f>'Historical Trades'!J7146</x:f>
      </x:c>
      <x:c r="K7146" s="0">
        <x:f>'Historical Trades'!K7146</x:f>
      </x:c>
      <x:c r="L7146" s="0">
        <x:f>'Historical Trades'!L7146</x:f>
      </x:c>
      <x:c r="M7146" s="0">
        <x:f>'Historical Trades'!M7146</x:f>
      </x:c>
      <x:c r="N7146" s="0">
        <x:f>CLEAN('Historical Trades'!O7146)</x:f>
      </x:c>
      <x:c r="P7146" s="14">
        <x:f>IF(G7146="sell",M7146,-M7146)</x:f>
      </x:c>
      <x:c r="Q7146" s="14">
        <x:f>VLOOKUP(N7146,'Currency Rates'!$A$3:$C$32,3,0)</x:f>
      </x:c>
      <x:c r="R7146" s="0">
        <x:f>IF(A7146="SPUS",0,IF(A7146="FWD",0,P7146/Q7146))</x:f>
      </x:c>
    </x:row>
    <x:row r="7147" spans="1:19" x14ac:dyDescent="0.3">
      <x:c r="A7147" s="0">
        <x:f>'Historical Trades'!A7147</x:f>
      </x:c>
      <x:c r="B7147" s="0">
        <x:f>'Historical Trades'!B7147</x:f>
      </x:c>
      <x:c r="C7147" s="23">
        <x:f>'Historical Trades'!C7147</x:f>
      </x:c>
      <x:c r="D7147" s="0">
        <x:f>'Historical Trades'!D7147</x:f>
      </x:c>
      <x:c r="E7147" s="23">
        <x:f>'Historical Trades'!E7147</x:f>
      </x:c>
      <x:c r="F7147" s="0">
        <x:f>'Historical Trades'!F7147</x:f>
      </x:c>
      <x:c r="G7147" s="0">
        <x:f>'Historical Trades'!G7147</x:f>
      </x:c>
      <x:c r="H7147" s="0">
        <x:f>'Historical Trades'!H7147</x:f>
      </x:c>
      <x:c r="I7147" s="0">
        <x:f>'Historical Trades'!I7147</x:f>
      </x:c>
      <x:c r="J7147" s="0">
        <x:f>'Historical Trades'!J7147</x:f>
      </x:c>
      <x:c r="K7147" s="0">
        <x:f>'Historical Trades'!K7147</x:f>
      </x:c>
      <x:c r="L7147" s="0">
        <x:f>'Historical Trades'!L7147</x:f>
      </x:c>
      <x:c r="M7147" s="0">
        <x:f>'Historical Trades'!M7147</x:f>
      </x:c>
      <x:c r="N7147" s="0">
        <x:f>CLEAN('Historical Trades'!O7147)</x:f>
      </x:c>
      <x:c r="P7147" s="14">
        <x:f>IF(G7147="sell",M7147,-M7147)</x:f>
      </x:c>
      <x:c r="Q7147" s="14">
        <x:f>VLOOKUP(N7147,'Currency Rates'!$A$3:$C$32,3,0)</x:f>
      </x:c>
      <x:c r="R7147" s="0">
        <x:f>IF(A7147="SPUS",0,IF(A7147="FWD",0,P7147/Q7147))</x:f>
      </x:c>
    </x:row>
    <x:row r="7148" spans="1:19" x14ac:dyDescent="0.3">
      <x:c r="A7148" s="0">
        <x:f>'Historical Trades'!A7148</x:f>
      </x:c>
      <x:c r="B7148" s="0">
        <x:f>'Historical Trades'!B7148</x:f>
      </x:c>
      <x:c r="C7148" s="23">
        <x:f>'Historical Trades'!C7148</x:f>
      </x:c>
      <x:c r="D7148" s="0">
        <x:f>'Historical Trades'!D7148</x:f>
      </x:c>
      <x:c r="E7148" s="23">
        <x:f>'Historical Trades'!E7148</x:f>
      </x:c>
      <x:c r="F7148" s="0">
        <x:f>'Historical Trades'!F7148</x:f>
      </x:c>
      <x:c r="G7148" s="0">
        <x:f>'Historical Trades'!G7148</x:f>
      </x:c>
      <x:c r="H7148" s="0">
        <x:f>'Historical Trades'!H7148</x:f>
      </x:c>
      <x:c r="I7148" s="0">
        <x:f>'Historical Trades'!I7148</x:f>
      </x:c>
      <x:c r="J7148" s="0">
        <x:f>'Historical Trades'!J7148</x:f>
      </x:c>
      <x:c r="K7148" s="0">
        <x:f>'Historical Trades'!K7148</x:f>
      </x:c>
      <x:c r="L7148" s="0">
        <x:f>'Historical Trades'!L7148</x:f>
      </x:c>
      <x:c r="M7148" s="0">
        <x:f>'Historical Trades'!M7148</x:f>
      </x:c>
      <x:c r="N7148" s="0">
        <x:f>CLEAN('Historical Trades'!O7148)</x:f>
      </x:c>
      <x:c r="P7148" s="14">
        <x:f>IF(G7148="sell",M7148,-M7148)</x:f>
      </x:c>
      <x:c r="Q7148" s="14">
        <x:f>VLOOKUP(N7148,'Currency Rates'!$A$3:$C$32,3,0)</x:f>
      </x:c>
      <x:c r="R7148" s="0">
        <x:f>IF(A7148="SPUS",0,IF(A7148="FWD",0,P7148/Q7148))</x:f>
      </x:c>
    </x:row>
    <x:row r="7149" spans="1:19" x14ac:dyDescent="0.3">
      <x:c r="A7149" s="0">
        <x:f>'Historical Trades'!A7149</x:f>
      </x:c>
      <x:c r="B7149" s="0">
        <x:f>'Historical Trades'!B7149</x:f>
      </x:c>
      <x:c r="C7149" s="23">
        <x:f>'Historical Trades'!C7149</x:f>
      </x:c>
      <x:c r="D7149" s="0">
        <x:f>'Historical Trades'!D7149</x:f>
      </x:c>
      <x:c r="E7149" s="23">
        <x:f>'Historical Trades'!E7149</x:f>
      </x:c>
      <x:c r="F7149" s="0">
        <x:f>'Historical Trades'!F7149</x:f>
      </x:c>
      <x:c r="G7149" s="0">
        <x:f>'Historical Trades'!G7149</x:f>
      </x:c>
      <x:c r="H7149" s="0">
        <x:f>'Historical Trades'!H7149</x:f>
      </x:c>
      <x:c r="I7149" s="0">
        <x:f>'Historical Trades'!I7149</x:f>
      </x:c>
      <x:c r="J7149" s="0">
        <x:f>'Historical Trades'!J7149</x:f>
      </x:c>
      <x:c r="K7149" s="0">
        <x:f>'Historical Trades'!K7149</x:f>
      </x:c>
      <x:c r="L7149" s="0">
        <x:f>'Historical Trades'!L7149</x:f>
      </x:c>
      <x:c r="M7149" s="0">
        <x:f>'Historical Trades'!M7149</x:f>
      </x:c>
      <x:c r="N7149" s="0">
        <x:f>CLEAN('Historical Trades'!O7149)</x:f>
      </x:c>
      <x:c r="P7149" s="14">
        <x:f>IF(G7149="sell",M7149,-M7149)</x:f>
      </x:c>
      <x:c r="Q7149" s="14">
        <x:f>VLOOKUP(N7149,'Currency Rates'!$A$3:$C$32,3,0)</x:f>
      </x:c>
      <x:c r="R7149" s="0">
        <x:f>IF(A7149="SPUS",0,IF(A7149="FWD",0,P7149/Q7149))</x:f>
      </x:c>
    </x:row>
    <x:row r="7150" spans="1:19" x14ac:dyDescent="0.3">
      <x:c r="A7150" s="0">
        <x:f>'Historical Trades'!A7150</x:f>
      </x:c>
      <x:c r="B7150" s="0">
        <x:f>'Historical Trades'!B7150</x:f>
      </x:c>
      <x:c r="C7150" s="23">
        <x:f>'Historical Trades'!C7150</x:f>
      </x:c>
      <x:c r="D7150" s="0">
        <x:f>'Historical Trades'!D7150</x:f>
      </x:c>
      <x:c r="E7150" s="23">
        <x:f>'Historical Trades'!E7150</x:f>
      </x:c>
      <x:c r="F7150" s="0">
        <x:f>'Historical Trades'!F7150</x:f>
      </x:c>
      <x:c r="G7150" s="0">
        <x:f>'Historical Trades'!G7150</x:f>
      </x:c>
      <x:c r="H7150" s="0">
        <x:f>'Historical Trades'!H7150</x:f>
      </x:c>
      <x:c r="I7150" s="0">
        <x:f>'Historical Trades'!I7150</x:f>
      </x:c>
      <x:c r="J7150" s="0">
        <x:f>'Historical Trades'!J7150</x:f>
      </x:c>
      <x:c r="K7150" s="0">
        <x:f>'Historical Trades'!K7150</x:f>
      </x:c>
      <x:c r="L7150" s="0">
        <x:f>'Historical Trades'!L7150</x:f>
      </x:c>
      <x:c r="M7150" s="0">
        <x:f>'Historical Trades'!M7150</x:f>
      </x:c>
      <x:c r="N7150" s="0">
        <x:f>CLEAN('Historical Trades'!O7150)</x:f>
      </x:c>
      <x:c r="P7150" s="14">
        <x:f>IF(G7150="sell",M7150,-M7150)</x:f>
      </x:c>
      <x:c r="Q7150" s="14">
        <x:f>VLOOKUP(N7150,'Currency Rates'!$A$3:$C$32,3,0)</x:f>
      </x:c>
      <x:c r="R7150" s="0">
        <x:f>IF(A7150="SPUS",0,IF(A7150="FWD",0,P7150/Q7150))</x:f>
      </x:c>
    </x:row>
    <x:row r="7151" spans="1:19" x14ac:dyDescent="0.3">
      <x:c r="A7151" s="0">
        <x:f>'Historical Trades'!A7151</x:f>
      </x:c>
      <x:c r="B7151" s="0">
        <x:f>'Historical Trades'!B7151</x:f>
      </x:c>
      <x:c r="C7151" s="23">
        <x:f>'Historical Trades'!C7151</x:f>
      </x:c>
      <x:c r="D7151" s="0">
        <x:f>'Historical Trades'!D7151</x:f>
      </x:c>
      <x:c r="E7151" s="23">
        <x:f>'Historical Trades'!E7151</x:f>
      </x:c>
      <x:c r="F7151" s="0">
        <x:f>'Historical Trades'!F7151</x:f>
      </x:c>
      <x:c r="G7151" s="0">
        <x:f>'Historical Trades'!G7151</x:f>
      </x:c>
      <x:c r="H7151" s="0">
        <x:f>'Historical Trades'!H7151</x:f>
      </x:c>
      <x:c r="I7151" s="0">
        <x:f>'Historical Trades'!I7151</x:f>
      </x:c>
      <x:c r="J7151" s="0">
        <x:f>'Historical Trades'!J7151</x:f>
      </x:c>
      <x:c r="K7151" s="0">
        <x:f>'Historical Trades'!K7151</x:f>
      </x:c>
      <x:c r="L7151" s="0">
        <x:f>'Historical Trades'!L7151</x:f>
      </x:c>
      <x:c r="M7151" s="0">
        <x:f>'Historical Trades'!M7151</x:f>
      </x:c>
      <x:c r="N7151" s="0">
        <x:f>CLEAN('Historical Trades'!O7151)</x:f>
      </x:c>
      <x:c r="P7151" s="14">
        <x:f>IF(G7151="sell",M7151,-M7151)</x:f>
      </x:c>
      <x:c r="Q7151" s="14">
        <x:f>VLOOKUP(N7151,'Currency Rates'!$A$3:$C$32,3,0)</x:f>
      </x:c>
      <x:c r="R7151" s="0">
        <x:f>IF(A7151="SPUS",0,IF(A7151="FWD",0,P7151/Q7151))</x:f>
      </x:c>
    </x:row>
    <x:row r="7152" spans="1:19" x14ac:dyDescent="0.3">
      <x:c r="A7152" s="0">
        <x:f>'Historical Trades'!A7152</x:f>
      </x:c>
      <x:c r="B7152" s="0">
        <x:f>'Historical Trades'!B7152</x:f>
      </x:c>
      <x:c r="C7152" s="23">
        <x:f>'Historical Trades'!C7152</x:f>
      </x:c>
      <x:c r="D7152" s="0">
        <x:f>'Historical Trades'!D7152</x:f>
      </x:c>
      <x:c r="E7152" s="23">
        <x:f>'Historical Trades'!E7152</x:f>
      </x:c>
      <x:c r="F7152" s="0">
        <x:f>'Historical Trades'!F7152</x:f>
      </x:c>
      <x:c r="G7152" s="0">
        <x:f>'Historical Trades'!G7152</x:f>
      </x:c>
      <x:c r="H7152" s="0">
        <x:f>'Historical Trades'!H7152</x:f>
      </x:c>
      <x:c r="I7152" s="0">
        <x:f>'Historical Trades'!I7152</x:f>
      </x:c>
      <x:c r="J7152" s="0">
        <x:f>'Historical Trades'!J7152</x:f>
      </x:c>
      <x:c r="K7152" s="0">
        <x:f>'Historical Trades'!K7152</x:f>
      </x:c>
      <x:c r="L7152" s="0">
        <x:f>'Historical Trades'!L7152</x:f>
      </x:c>
      <x:c r="M7152" s="0">
        <x:f>'Historical Trades'!M7152</x:f>
      </x:c>
      <x:c r="N7152" s="0">
        <x:f>CLEAN('Historical Trades'!O7152)</x:f>
      </x:c>
      <x:c r="P7152" s="14">
        <x:f>IF(G7152="sell",M7152,-M7152)</x:f>
      </x:c>
      <x:c r="Q7152" s="14">
        <x:f>VLOOKUP(N7152,'Currency Rates'!$A$3:$C$32,3,0)</x:f>
      </x:c>
      <x:c r="R7152" s="0">
        <x:f>IF(A7152="SPUS",0,IF(A7152="FWD",0,P7152/Q7152))</x:f>
      </x:c>
    </x:row>
    <x:row r="7153" spans="1:19" x14ac:dyDescent="0.3">
      <x:c r="A7153" s="0">
        <x:f>'Historical Trades'!A7153</x:f>
      </x:c>
      <x:c r="B7153" s="0">
        <x:f>'Historical Trades'!B7153</x:f>
      </x:c>
      <x:c r="C7153" s="23">
        <x:f>'Historical Trades'!C7153</x:f>
      </x:c>
      <x:c r="D7153" s="0">
        <x:f>'Historical Trades'!D7153</x:f>
      </x:c>
      <x:c r="E7153" s="23">
        <x:f>'Historical Trades'!E7153</x:f>
      </x:c>
      <x:c r="F7153" s="0">
        <x:f>'Historical Trades'!F7153</x:f>
      </x:c>
      <x:c r="G7153" s="0">
        <x:f>'Historical Trades'!G7153</x:f>
      </x:c>
      <x:c r="H7153" s="0">
        <x:f>'Historical Trades'!H7153</x:f>
      </x:c>
      <x:c r="I7153" s="0">
        <x:f>'Historical Trades'!I7153</x:f>
      </x:c>
      <x:c r="J7153" s="0">
        <x:f>'Historical Trades'!J7153</x:f>
      </x:c>
      <x:c r="K7153" s="0">
        <x:f>'Historical Trades'!K7153</x:f>
      </x:c>
      <x:c r="L7153" s="0">
        <x:f>'Historical Trades'!L7153</x:f>
      </x:c>
      <x:c r="M7153" s="0">
        <x:f>'Historical Trades'!M7153</x:f>
      </x:c>
      <x:c r="N7153" s="0">
        <x:f>CLEAN('Historical Trades'!O7153)</x:f>
      </x:c>
      <x:c r="P7153" s="14">
        <x:f>IF(G7153="sell",M7153,-M7153)</x:f>
      </x:c>
      <x:c r="Q7153" s="14">
        <x:f>VLOOKUP(N7153,'Currency Rates'!$A$3:$C$32,3,0)</x:f>
      </x:c>
      <x:c r="R7153" s="0">
        <x:f>IF(A7153="SPUS",0,IF(A7153="FWD",0,P7153/Q7153))</x:f>
      </x:c>
    </x:row>
    <x:row r="7154" spans="1:19" x14ac:dyDescent="0.3">
      <x:c r="A7154" s="0">
        <x:f>'Historical Trades'!A7154</x:f>
      </x:c>
      <x:c r="B7154" s="0">
        <x:f>'Historical Trades'!B7154</x:f>
      </x:c>
      <x:c r="C7154" s="23">
        <x:f>'Historical Trades'!C7154</x:f>
      </x:c>
      <x:c r="D7154" s="0">
        <x:f>'Historical Trades'!D7154</x:f>
      </x:c>
      <x:c r="E7154" s="23">
        <x:f>'Historical Trades'!E7154</x:f>
      </x:c>
      <x:c r="F7154" s="0">
        <x:f>'Historical Trades'!F7154</x:f>
      </x:c>
      <x:c r="G7154" s="0">
        <x:f>'Historical Trades'!G7154</x:f>
      </x:c>
      <x:c r="H7154" s="0">
        <x:f>'Historical Trades'!H7154</x:f>
      </x:c>
      <x:c r="I7154" s="0">
        <x:f>'Historical Trades'!I7154</x:f>
      </x:c>
      <x:c r="J7154" s="0">
        <x:f>'Historical Trades'!J7154</x:f>
      </x:c>
      <x:c r="K7154" s="0">
        <x:f>'Historical Trades'!K7154</x:f>
      </x:c>
      <x:c r="L7154" s="0">
        <x:f>'Historical Trades'!L7154</x:f>
      </x:c>
      <x:c r="M7154" s="0">
        <x:f>'Historical Trades'!M7154</x:f>
      </x:c>
      <x:c r="N7154" s="0">
        <x:f>CLEAN('Historical Trades'!O7154)</x:f>
      </x:c>
      <x:c r="P7154" s="14">
        <x:f>IF(G7154="sell",M7154,-M7154)</x:f>
      </x:c>
      <x:c r="Q7154" s="14">
        <x:f>VLOOKUP(N7154,'Currency Rates'!$A$3:$C$32,3,0)</x:f>
      </x:c>
      <x:c r="R7154" s="0">
        <x:f>IF(A7154="SPUS",0,IF(A7154="FWD",0,P7154/Q7154))</x:f>
      </x:c>
    </x:row>
    <x:row r="7155" spans="1:19" x14ac:dyDescent="0.3">
      <x:c r="A7155" s="0">
        <x:f>'Historical Trades'!A7155</x:f>
      </x:c>
      <x:c r="B7155" s="0">
        <x:f>'Historical Trades'!B7155</x:f>
      </x:c>
      <x:c r="C7155" s="23">
        <x:f>'Historical Trades'!C7155</x:f>
      </x:c>
      <x:c r="D7155" s="0">
        <x:f>'Historical Trades'!D7155</x:f>
      </x:c>
      <x:c r="E7155" s="23">
        <x:f>'Historical Trades'!E7155</x:f>
      </x:c>
      <x:c r="F7155" s="0">
        <x:f>'Historical Trades'!F7155</x:f>
      </x:c>
      <x:c r="G7155" s="0">
        <x:f>'Historical Trades'!G7155</x:f>
      </x:c>
      <x:c r="H7155" s="0">
        <x:f>'Historical Trades'!H7155</x:f>
      </x:c>
      <x:c r="I7155" s="0">
        <x:f>'Historical Trades'!I7155</x:f>
      </x:c>
      <x:c r="J7155" s="0">
        <x:f>'Historical Trades'!J7155</x:f>
      </x:c>
      <x:c r="K7155" s="0">
        <x:f>'Historical Trades'!K7155</x:f>
      </x:c>
      <x:c r="L7155" s="0">
        <x:f>'Historical Trades'!L7155</x:f>
      </x:c>
      <x:c r="M7155" s="0">
        <x:f>'Historical Trades'!M7155</x:f>
      </x:c>
      <x:c r="N7155" s="0">
        <x:f>CLEAN('Historical Trades'!O7155)</x:f>
      </x:c>
      <x:c r="P7155" s="14">
        <x:f>IF(G7155="sell",M7155,-M7155)</x:f>
      </x:c>
      <x:c r="Q7155" s="14">
        <x:f>VLOOKUP(N7155,'Currency Rates'!$A$3:$C$32,3,0)</x:f>
      </x:c>
      <x:c r="R7155" s="0">
        <x:f>IF(A7155="SPUS",0,IF(A7155="FWD",0,P7155/Q7155))</x:f>
      </x:c>
    </x:row>
    <x:row r="7156" spans="1:19" x14ac:dyDescent="0.3">
      <x:c r="A7156" s="0">
        <x:f>'Historical Trades'!A7156</x:f>
      </x:c>
      <x:c r="B7156" s="0">
        <x:f>'Historical Trades'!B7156</x:f>
      </x:c>
      <x:c r="C7156" s="23">
        <x:f>'Historical Trades'!C7156</x:f>
      </x:c>
      <x:c r="D7156" s="0">
        <x:f>'Historical Trades'!D7156</x:f>
      </x:c>
      <x:c r="E7156" s="23">
        <x:f>'Historical Trades'!E7156</x:f>
      </x:c>
      <x:c r="F7156" s="0">
        <x:f>'Historical Trades'!F7156</x:f>
      </x:c>
      <x:c r="G7156" s="0">
        <x:f>'Historical Trades'!G7156</x:f>
      </x:c>
      <x:c r="H7156" s="0">
        <x:f>'Historical Trades'!H7156</x:f>
      </x:c>
      <x:c r="I7156" s="0">
        <x:f>'Historical Trades'!I7156</x:f>
      </x:c>
      <x:c r="J7156" s="0">
        <x:f>'Historical Trades'!J7156</x:f>
      </x:c>
      <x:c r="K7156" s="0">
        <x:f>'Historical Trades'!K7156</x:f>
      </x:c>
      <x:c r="L7156" s="0">
        <x:f>'Historical Trades'!L7156</x:f>
      </x:c>
      <x:c r="M7156" s="0">
        <x:f>'Historical Trades'!M7156</x:f>
      </x:c>
      <x:c r="N7156" s="0">
        <x:f>CLEAN('Historical Trades'!O7156)</x:f>
      </x:c>
      <x:c r="P7156" s="14">
        <x:f>IF(G7156="sell",M7156,-M7156)</x:f>
      </x:c>
      <x:c r="Q7156" s="14">
        <x:f>VLOOKUP(N7156,'Currency Rates'!$A$3:$C$32,3,0)</x:f>
      </x:c>
      <x:c r="R7156" s="0">
        <x:f>IF(A7156="SPUS",0,IF(A7156="FWD",0,P7156/Q7156))</x:f>
      </x:c>
    </x:row>
    <x:row r="7157" spans="1:19" x14ac:dyDescent="0.3">
      <x:c r="A7157" s="0">
        <x:f>'Historical Trades'!A7157</x:f>
      </x:c>
      <x:c r="B7157" s="0">
        <x:f>'Historical Trades'!B7157</x:f>
      </x:c>
      <x:c r="C7157" s="23">
        <x:f>'Historical Trades'!C7157</x:f>
      </x:c>
      <x:c r="D7157" s="0">
        <x:f>'Historical Trades'!D7157</x:f>
      </x:c>
      <x:c r="E7157" s="23">
        <x:f>'Historical Trades'!E7157</x:f>
      </x:c>
      <x:c r="F7157" s="0">
        <x:f>'Historical Trades'!F7157</x:f>
      </x:c>
      <x:c r="G7157" s="0">
        <x:f>'Historical Trades'!G7157</x:f>
      </x:c>
      <x:c r="H7157" s="0">
        <x:f>'Historical Trades'!H7157</x:f>
      </x:c>
      <x:c r="I7157" s="0">
        <x:f>'Historical Trades'!I7157</x:f>
      </x:c>
      <x:c r="J7157" s="0">
        <x:f>'Historical Trades'!J7157</x:f>
      </x:c>
      <x:c r="K7157" s="0">
        <x:f>'Historical Trades'!K7157</x:f>
      </x:c>
      <x:c r="L7157" s="0">
        <x:f>'Historical Trades'!L7157</x:f>
      </x:c>
      <x:c r="M7157" s="0">
        <x:f>'Historical Trades'!M7157</x:f>
      </x:c>
      <x:c r="N7157" s="0">
        <x:f>CLEAN('Historical Trades'!O7157)</x:f>
      </x:c>
      <x:c r="P7157" s="14">
        <x:f>IF(G7157="sell",M7157,-M7157)</x:f>
      </x:c>
      <x:c r="Q7157" s="14">
        <x:f>VLOOKUP(N7157,'Currency Rates'!$A$3:$C$32,3,0)</x:f>
      </x:c>
      <x:c r="R7157" s="0">
        <x:f>IF(A7157="SPUS",0,IF(A7157="FWD",0,P7157/Q7157))</x:f>
      </x:c>
    </x:row>
    <x:row r="7158" spans="1:19" x14ac:dyDescent="0.3">
      <x:c r="A7158" s="0">
        <x:f>'Historical Trades'!A7158</x:f>
      </x:c>
      <x:c r="B7158" s="0">
        <x:f>'Historical Trades'!B7158</x:f>
      </x:c>
      <x:c r="C7158" s="23">
        <x:f>'Historical Trades'!C7158</x:f>
      </x:c>
      <x:c r="D7158" s="0">
        <x:f>'Historical Trades'!D7158</x:f>
      </x:c>
      <x:c r="E7158" s="23">
        <x:f>'Historical Trades'!E7158</x:f>
      </x:c>
      <x:c r="F7158" s="0">
        <x:f>'Historical Trades'!F7158</x:f>
      </x:c>
      <x:c r="G7158" s="0">
        <x:f>'Historical Trades'!G7158</x:f>
      </x:c>
      <x:c r="H7158" s="0">
        <x:f>'Historical Trades'!H7158</x:f>
      </x:c>
      <x:c r="I7158" s="0">
        <x:f>'Historical Trades'!I7158</x:f>
      </x:c>
      <x:c r="J7158" s="0">
        <x:f>'Historical Trades'!J7158</x:f>
      </x:c>
      <x:c r="K7158" s="0">
        <x:f>'Historical Trades'!K7158</x:f>
      </x:c>
      <x:c r="L7158" s="0">
        <x:f>'Historical Trades'!L7158</x:f>
      </x:c>
      <x:c r="M7158" s="0">
        <x:f>'Historical Trades'!M7158</x:f>
      </x:c>
      <x:c r="N7158" s="0">
        <x:f>CLEAN('Historical Trades'!O7158)</x:f>
      </x:c>
      <x:c r="P7158" s="14">
        <x:f>IF(G7158="sell",M7158,-M7158)</x:f>
      </x:c>
      <x:c r="Q7158" s="14">
        <x:f>VLOOKUP(N7158,'Currency Rates'!$A$3:$C$32,3,0)</x:f>
      </x:c>
      <x:c r="R7158" s="0">
        <x:f>IF(A7158="SPUS",0,IF(A7158="FWD",0,P7158/Q7158))</x:f>
      </x:c>
    </x:row>
    <x:row r="7159" spans="1:19" x14ac:dyDescent="0.3">
      <x:c r="A7159" s="0">
        <x:f>'Historical Trades'!A7159</x:f>
      </x:c>
      <x:c r="B7159" s="0">
        <x:f>'Historical Trades'!B7159</x:f>
      </x:c>
      <x:c r="C7159" s="23">
        <x:f>'Historical Trades'!C7159</x:f>
      </x:c>
      <x:c r="D7159" s="0">
        <x:f>'Historical Trades'!D7159</x:f>
      </x:c>
      <x:c r="E7159" s="23">
        <x:f>'Historical Trades'!E7159</x:f>
      </x:c>
      <x:c r="F7159" s="0">
        <x:f>'Historical Trades'!F7159</x:f>
      </x:c>
      <x:c r="G7159" s="0">
        <x:f>'Historical Trades'!G7159</x:f>
      </x:c>
      <x:c r="H7159" s="0">
        <x:f>'Historical Trades'!H7159</x:f>
      </x:c>
      <x:c r="I7159" s="0">
        <x:f>'Historical Trades'!I7159</x:f>
      </x:c>
      <x:c r="J7159" s="0">
        <x:f>'Historical Trades'!J7159</x:f>
      </x:c>
      <x:c r="K7159" s="0">
        <x:f>'Historical Trades'!K7159</x:f>
      </x:c>
      <x:c r="L7159" s="0">
        <x:f>'Historical Trades'!L7159</x:f>
      </x:c>
      <x:c r="M7159" s="0">
        <x:f>'Historical Trades'!M7159</x:f>
      </x:c>
      <x:c r="N7159" s="0">
        <x:f>CLEAN('Historical Trades'!O7159)</x:f>
      </x:c>
      <x:c r="P7159" s="14">
        <x:f>IF(G7159="sell",M7159,-M7159)</x:f>
      </x:c>
      <x:c r="Q7159" s="14">
        <x:f>VLOOKUP(N7159,'Currency Rates'!$A$3:$C$32,3,0)</x:f>
      </x:c>
      <x:c r="R7159" s="0">
        <x:f>IF(A7159="SPUS",0,IF(A7159="FWD",0,P7159/Q7159))</x:f>
      </x:c>
    </x:row>
    <x:row r="7160" spans="1:19" x14ac:dyDescent="0.3">
      <x:c r="A7160" s="0">
        <x:f>'Historical Trades'!A7160</x:f>
      </x:c>
      <x:c r="B7160" s="0">
        <x:f>'Historical Trades'!B7160</x:f>
      </x:c>
      <x:c r="C7160" s="23">
        <x:f>'Historical Trades'!C7160</x:f>
      </x:c>
      <x:c r="D7160" s="0">
        <x:f>'Historical Trades'!D7160</x:f>
      </x:c>
      <x:c r="E7160" s="23">
        <x:f>'Historical Trades'!E7160</x:f>
      </x:c>
      <x:c r="F7160" s="0">
        <x:f>'Historical Trades'!F7160</x:f>
      </x:c>
      <x:c r="G7160" s="0">
        <x:f>'Historical Trades'!G7160</x:f>
      </x:c>
      <x:c r="H7160" s="0">
        <x:f>'Historical Trades'!H7160</x:f>
      </x:c>
      <x:c r="I7160" s="0">
        <x:f>'Historical Trades'!I7160</x:f>
      </x:c>
      <x:c r="J7160" s="0">
        <x:f>'Historical Trades'!J7160</x:f>
      </x:c>
      <x:c r="K7160" s="0">
        <x:f>'Historical Trades'!K7160</x:f>
      </x:c>
      <x:c r="L7160" s="0">
        <x:f>'Historical Trades'!L7160</x:f>
      </x:c>
      <x:c r="M7160" s="0">
        <x:f>'Historical Trades'!M7160</x:f>
      </x:c>
      <x:c r="N7160" s="0">
        <x:f>CLEAN('Historical Trades'!O7160)</x:f>
      </x:c>
      <x:c r="P7160" s="14">
        <x:f>IF(G7160="sell",M7160,-M7160)</x:f>
      </x:c>
      <x:c r="Q7160" s="14">
        <x:f>VLOOKUP(N7160,'Currency Rates'!$A$3:$C$32,3,0)</x:f>
      </x:c>
      <x:c r="R7160" s="0">
        <x:f>IF(A7160="SPUS",0,IF(A7160="FWD",0,P7160/Q7160))</x:f>
      </x:c>
    </x:row>
    <x:row r="7161" spans="1:19" x14ac:dyDescent="0.3">
      <x:c r="A7161" s="0">
        <x:f>'Historical Trades'!A7161</x:f>
      </x:c>
      <x:c r="B7161" s="0">
        <x:f>'Historical Trades'!B7161</x:f>
      </x:c>
      <x:c r="C7161" s="23">
        <x:f>'Historical Trades'!C7161</x:f>
      </x:c>
      <x:c r="D7161" s="0">
        <x:f>'Historical Trades'!D7161</x:f>
      </x:c>
      <x:c r="E7161" s="23">
        <x:f>'Historical Trades'!E7161</x:f>
      </x:c>
      <x:c r="F7161" s="0">
        <x:f>'Historical Trades'!F7161</x:f>
      </x:c>
      <x:c r="G7161" s="0">
        <x:f>'Historical Trades'!G7161</x:f>
      </x:c>
      <x:c r="H7161" s="0">
        <x:f>'Historical Trades'!H7161</x:f>
      </x:c>
      <x:c r="I7161" s="0">
        <x:f>'Historical Trades'!I7161</x:f>
      </x:c>
      <x:c r="J7161" s="0">
        <x:f>'Historical Trades'!J7161</x:f>
      </x:c>
      <x:c r="K7161" s="0">
        <x:f>'Historical Trades'!K7161</x:f>
      </x:c>
      <x:c r="L7161" s="0">
        <x:f>'Historical Trades'!L7161</x:f>
      </x:c>
      <x:c r="M7161" s="0">
        <x:f>'Historical Trades'!M7161</x:f>
      </x:c>
      <x:c r="N7161" s="0">
        <x:f>CLEAN('Historical Trades'!O7161)</x:f>
      </x:c>
      <x:c r="P7161" s="14">
        <x:f>IF(G7161="sell",M7161,-M7161)</x:f>
      </x:c>
      <x:c r="Q7161" s="14">
        <x:f>VLOOKUP(N7161,'Currency Rates'!$A$3:$C$32,3,0)</x:f>
      </x:c>
      <x:c r="R7161" s="0">
        <x:f>IF(A7161="SPUS",0,IF(A7161="FWD",0,P7161/Q7161))</x:f>
      </x:c>
    </x:row>
    <x:row r="7162" spans="1:19" x14ac:dyDescent="0.3">
      <x:c r="A7162" s="0">
        <x:f>'Historical Trades'!A7162</x:f>
      </x:c>
      <x:c r="B7162" s="0">
        <x:f>'Historical Trades'!B7162</x:f>
      </x:c>
      <x:c r="C7162" s="23">
        <x:f>'Historical Trades'!C7162</x:f>
      </x:c>
      <x:c r="D7162" s="0">
        <x:f>'Historical Trades'!D7162</x:f>
      </x:c>
      <x:c r="E7162" s="23">
        <x:f>'Historical Trades'!E7162</x:f>
      </x:c>
      <x:c r="F7162" s="0">
        <x:f>'Historical Trades'!F7162</x:f>
      </x:c>
      <x:c r="G7162" s="0">
        <x:f>'Historical Trades'!G7162</x:f>
      </x:c>
      <x:c r="H7162" s="0">
        <x:f>'Historical Trades'!H7162</x:f>
      </x:c>
      <x:c r="I7162" s="0">
        <x:f>'Historical Trades'!I7162</x:f>
      </x:c>
      <x:c r="J7162" s="0">
        <x:f>'Historical Trades'!J7162</x:f>
      </x:c>
      <x:c r="K7162" s="0">
        <x:f>'Historical Trades'!K7162</x:f>
      </x:c>
      <x:c r="L7162" s="0">
        <x:f>'Historical Trades'!L7162</x:f>
      </x:c>
      <x:c r="M7162" s="0">
        <x:f>'Historical Trades'!M7162</x:f>
      </x:c>
      <x:c r="N7162" s="0">
        <x:f>CLEAN('Historical Trades'!O7162)</x:f>
      </x:c>
      <x:c r="P7162" s="14">
        <x:f>IF(G7162="sell",M7162,-M7162)</x:f>
      </x:c>
      <x:c r="Q7162" s="14">
        <x:f>VLOOKUP(N7162,'Currency Rates'!$A$3:$C$32,3,0)</x:f>
      </x:c>
      <x:c r="R7162" s="0">
        <x:f>IF(A7162="SPUS",0,IF(A7162="FWD",0,P7162/Q7162))</x:f>
      </x:c>
    </x:row>
    <x:row r="7163" spans="1:19" x14ac:dyDescent="0.3">
      <x:c r="A7163" s="0">
        <x:f>'Historical Trades'!A7163</x:f>
      </x:c>
      <x:c r="B7163" s="0">
        <x:f>'Historical Trades'!B7163</x:f>
      </x:c>
      <x:c r="C7163" s="23">
        <x:f>'Historical Trades'!C7163</x:f>
      </x:c>
      <x:c r="D7163" s="0">
        <x:f>'Historical Trades'!D7163</x:f>
      </x:c>
      <x:c r="E7163" s="23">
        <x:f>'Historical Trades'!E7163</x:f>
      </x:c>
      <x:c r="F7163" s="0">
        <x:f>'Historical Trades'!F7163</x:f>
      </x:c>
      <x:c r="G7163" s="0">
        <x:f>'Historical Trades'!G7163</x:f>
      </x:c>
      <x:c r="H7163" s="0">
        <x:f>'Historical Trades'!H7163</x:f>
      </x:c>
      <x:c r="I7163" s="0">
        <x:f>'Historical Trades'!I7163</x:f>
      </x:c>
      <x:c r="J7163" s="0">
        <x:f>'Historical Trades'!J7163</x:f>
      </x:c>
      <x:c r="K7163" s="0">
        <x:f>'Historical Trades'!K7163</x:f>
      </x:c>
      <x:c r="L7163" s="0">
        <x:f>'Historical Trades'!L7163</x:f>
      </x:c>
      <x:c r="M7163" s="0">
        <x:f>'Historical Trades'!M7163</x:f>
      </x:c>
      <x:c r="N7163" s="0">
        <x:f>CLEAN('Historical Trades'!O7163)</x:f>
      </x:c>
      <x:c r="P7163" s="14">
        <x:f>IF(G7163="sell",M7163,-M7163)</x:f>
      </x:c>
      <x:c r="Q7163" s="14">
        <x:f>VLOOKUP(N7163,'Currency Rates'!$A$3:$C$32,3,0)</x:f>
      </x:c>
      <x:c r="R7163" s="0">
        <x:f>IF(A7163="SPUS",0,IF(A7163="FWD",0,P7163/Q7163))</x:f>
      </x:c>
    </x:row>
    <x:row r="7164" spans="1:19" x14ac:dyDescent="0.3">
      <x:c r="A7164" s="0">
        <x:f>'Historical Trades'!A7164</x:f>
      </x:c>
      <x:c r="B7164" s="0">
        <x:f>'Historical Trades'!B7164</x:f>
      </x:c>
      <x:c r="C7164" s="23">
        <x:f>'Historical Trades'!C7164</x:f>
      </x:c>
      <x:c r="D7164" s="0">
        <x:f>'Historical Trades'!D7164</x:f>
      </x:c>
      <x:c r="E7164" s="23">
        <x:f>'Historical Trades'!E7164</x:f>
      </x:c>
      <x:c r="F7164" s="0">
        <x:f>'Historical Trades'!F7164</x:f>
      </x:c>
      <x:c r="G7164" s="0">
        <x:f>'Historical Trades'!G7164</x:f>
      </x:c>
      <x:c r="H7164" s="0">
        <x:f>'Historical Trades'!H7164</x:f>
      </x:c>
      <x:c r="I7164" s="0">
        <x:f>'Historical Trades'!I7164</x:f>
      </x:c>
      <x:c r="J7164" s="0">
        <x:f>'Historical Trades'!J7164</x:f>
      </x:c>
      <x:c r="K7164" s="0">
        <x:f>'Historical Trades'!K7164</x:f>
      </x:c>
      <x:c r="L7164" s="0">
        <x:f>'Historical Trades'!L7164</x:f>
      </x:c>
      <x:c r="M7164" s="0">
        <x:f>'Historical Trades'!M7164</x:f>
      </x:c>
      <x:c r="N7164" s="0">
        <x:f>CLEAN('Historical Trades'!O7164)</x:f>
      </x:c>
      <x:c r="P7164" s="14">
        <x:f>IF(G7164="sell",M7164,-M7164)</x:f>
      </x:c>
      <x:c r="Q7164" s="14">
        <x:f>VLOOKUP(N7164,'Currency Rates'!$A$3:$C$32,3,0)</x:f>
      </x:c>
      <x:c r="R7164" s="0">
        <x:f>IF(A7164="SPUS",0,IF(A7164="FWD",0,P7164/Q7164))</x:f>
      </x:c>
    </x:row>
    <x:row r="7165" spans="1:19" x14ac:dyDescent="0.3">
      <x:c r="A7165" s="0">
        <x:f>'Historical Trades'!A7165</x:f>
      </x:c>
      <x:c r="B7165" s="0">
        <x:f>'Historical Trades'!B7165</x:f>
      </x:c>
      <x:c r="C7165" s="23">
        <x:f>'Historical Trades'!C7165</x:f>
      </x:c>
      <x:c r="D7165" s="0">
        <x:f>'Historical Trades'!D7165</x:f>
      </x:c>
      <x:c r="E7165" s="23">
        <x:f>'Historical Trades'!E7165</x:f>
      </x:c>
      <x:c r="F7165" s="0">
        <x:f>'Historical Trades'!F7165</x:f>
      </x:c>
      <x:c r="G7165" s="0">
        <x:f>'Historical Trades'!G7165</x:f>
      </x:c>
      <x:c r="H7165" s="0">
        <x:f>'Historical Trades'!H7165</x:f>
      </x:c>
      <x:c r="I7165" s="0">
        <x:f>'Historical Trades'!I7165</x:f>
      </x:c>
      <x:c r="J7165" s="0">
        <x:f>'Historical Trades'!J7165</x:f>
      </x:c>
      <x:c r="K7165" s="0">
        <x:f>'Historical Trades'!K7165</x:f>
      </x:c>
      <x:c r="L7165" s="0">
        <x:f>'Historical Trades'!L7165</x:f>
      </x:c>
      <x:c r="M7165" s="0">
        <x:f>'Historical Trades'!M7165</x:f>
      </x:c>
      <x:c r="N7165" s="0">
        <x:f>CLEAN('Historical Trades'!O7165)</x:f>
      </x:c>
      <x:c r="P7165" s="14">
        <x:f>IF(G7165="sell",M7165,-M7165)</x:f>
      </x:c>
      <x:c r="Q7165" s="14">
        <x:f>VLOOKUP(N7165,'Currency Rates'!$A$3:$C$32,3,0)</x:f>
      </x:c>
      <x:c r="R7165" s="0">
        <x:f>IF(A7165="SPUS",0,IF(A7165="FWD",0,P7165/Q7165))</x:f>
      </x:c>
    </x:row>
    <x:row r="7166" spans="1:19" x14ac:dyDescent="0.3">
      <x:c r="A7166" s="0">
        <x:f>'Historical Trades'!A7166</x:f>
      </x:c>
      <x:c r="B7166" s="0">
        <x:f>'Historical Trades'!B7166</x:f>
      </x:c>
      <x:c r="C7166" s="23">
        <x:f>'Historical Trades'!C7166</x:f>
      </x:c>
      <x:c r="D7166" s="0">
        <x:f>'Historical Trades'!D7166</x:f>
      </x:c>
      <x:c r="E7166" s="23">
        <x:f>'Historical Trades'!E7166</x:f>
      </x:c>
      <x:c r="F7166" s="0">
        <x:f>'Historical Trades'!F7166</x:f>
      </x:c>
      <x:c r="G7166" s="0">
        <x:f>'Historical Trades'!G7166</x:f>
      </x:c>
      <x:c r="H7166" s="0">
        <x:f>'Historical Trades'!H7166</x:f>
      </x:c>
      <x:c r="I7166" s="0">
        <x:f>'Historical Trades'!I7166</x:f>
      </x:c>
      <x:c r="J7166" s="0">
        <x:f>'Historical Trades'!J7166</x:f>
      </x:c>
      <x:c r="K7166" s="0">
        <x:f>'Historical Trades'!K7166</x:f>
      </x:c>
      <x:c r="L7166" s="0">
        <x:f>'Historical Trades'!L7166</x:f>
      </x:c>
      <x:c r="M7166" s="0">
        <x:f>'Historical Trades'!M7166</x:f>
      </x:c>
      <x:c r="N7166" s="0">
        <x:f>CLEAN('Historical Trades'!O7166)</x:f>
      </x:c>
      <x:c r="P7166" s="14">
        <x:f>IF(G7166="sell",M7166,-M7166)</x:f>
      </x:c>
      <x:c r="Q7166" s="14">
        <x:f>VLOOKUP(N7166,'Currency Rates'!$A$3:$C$32,3,0)</x:f>
      </x:c>
      <x:c r="R7166" s="0">
        <x:f>IF(A7166="SPUS",0,IF(A7166="FWD",0,P7166/Q7166))</x:f>
      </x:c>
    </x:row>
    <x:row r="7167" spans="1:19" x14ac:dyDescent="0.3">
      <x:c r="A7167" s="0">
        <x:f>'Historical Trades'!A7167</x:f>
      </x:c>
      <x:c r="B7167" s="0">
        <x:f>'Historical Trades'!B7167</x:f>
      </x:c>
      <x:c r="C7167" s="23">
        <x:f>'Historical Trades'!C7167</x:f>
      </x:c>
      <x:c r="D7167" s="0">
        <x:f>'Historical Trades'!D7167</x:f>
      </x:c>
      <x:c r="E7167" s="23">
        <x:f>'Historical Trades'!E7167</x:f>
      </x:c>
      <x:c r="F7167" s="0">
        <x:f>'Historical Trades'!F7167</x:f>
      </x:c>
      <x:c r="G7167" s="0">
        <x:f>'Historical Trades'!G7167</x:f>
      </x:c>
      <x:c r="H7167" s="0">
        <x:f>'Historical Trades'!H7167</x:f>
      </x:c>
      <x:c r="I7167" s="0">
        <x:f>'Historical Trades'!I7167</x:f>
      </x:c>
      <x:c r="J7167" s="0">
        <x:f>'Historical Trades'!J7167</x:f>
      </x:c>
      <x:c r="K7167" s="0">
        <x:f>'Historical Trades'!K7167</x:f>
      </x:c>
      <x:c r="L7167" s="0">
        <x:f>'Historical Trades'!L7167</x:f>
      </x:c>
      <x:c r="M7167" s="0">
        <x:f>'Historical Trades'!M7167</x:f>
      </x:c>
      <x:c r="N7167" s="0">
        <x:f>CLEAN('Historical Trades'!O7167)</x:f>
      </x:c>
      <x:c r="P7167" s="14">
        <x:f>IF(G7167="sell",M7167,-M7167)</x:f>
      </x:c>
      <x:c r="Q7167" s="14">
        <x:f>VLOOKUP(N7167,'Currency Rates'!$A$3:$C$32,3,0)</x:f>
      </x:c>
      <x:c r="R7167" s="0">
        <x:f>IF(A7167="SPUS",0,IF(A7167="FWD",0,P7167/Q7167))</x:f>
      </x:c>
    </x:row>
    <x:row r="7168" spans="1:19" x14ac:dyDescent="0.3">
      <x:c r="A7168" s="0">
        <x:f>'Historical Trades'!A7168</x:f>
      </x:c>
      <x:c r="B7168" s="0">
        <x:f>'Historical Trades'!B7168</x:f>
      </x:c>
      <x:c r="C7168" s="23">
        <x:f>'Historical Trades'!C7168</x:f>
      </x:c>
      <x:c r="D7168" s="0">
        <x:f>'Historical Trades'!D7168</x:f>
      </x:c>
      <x:c r="E7168" s="23">
        <x:f>'Historical Trades'!E7168</x:f>
      </x:c>
      <x:c r="F7168" s="0">
        <x:f>'Historical Trades'!F7168</x:f>
      </x:c>
      <x:c r="G7168" s="0">
        <x:f>'Historical Trades'!G7168</x:f>
      </x:c>
      <x:c r="H7168" s="0">
        <x:f>'Historical Trades'!H7168</x:f>
      </x:c>
      <x:c r="I7168" s="0">
        <x:f>'Historical Trades'!I7168</x:f>
      </x:c>
      <x:c r="J7168" s="0">
        <x:f>'Historical Trades'!J7168</x:f>
      </x:c>
      <x:c r="K7168" s="0">
        <x:f>'Historical Trades'!K7168</x:f>
      </x:c>
      <x:c r="L7168" s="0">
        <x:f>'Historical Trades'!L7168</x:f>
      </x:c>
      <x:c r="M7168" s="0">
        <x:f>'Historical Trades'!M7168</x:f>
      </x:c>
      <x:c r="N7168" s="0">
        <x:f>CLEAN('Historical Trades'!O7168)</x:f>
      </x:c>
      <x:c r="P7168" s="14">
        <x:f>IF(G7168="sell",M7168,-M7168)</x:f>
      </x:c>
      <x:c r="Q7168" s="14">
        <x:f>VLOOKUP(N7168,'Currency Rates'!$A$3:$C$32,3,0)</x:f>
      </x:c>
      <x:c r="R7168" s="0">
        <x:f>IF(A7168="SPUS",0,IF(A7168="FWD",0,P7168/Q7168))</x:f>
      </x:c>
    </x:row>
    <x:row r="7169" spans="1:19" x14ac:dyDescent="0.3">
      <x:c r="A7169" s="0">
        <x:f>'Historical Trades'!A7169</x:f>
      </x:c>
      <x:c r="B7169" s="0">
        <x:f>'Historical Trades'!B7169</x:f>
      </x:c>
      <x:c r="C7169" s="23">
        <x:f>'Historical Trades'!C7169</x:f>
      </x:c>
      <x:c r="D7169" s="0">
        <x:f>'Historical Trades'!D7169</x:f>
      </x:c>
      <x:c r="E7169" s="23">
        <x:f>'Historical Trades'!E7169</x:f>
      </x:c>
      <x:c r="F7169" s="0">
        <x:f>'Historical Trades'!F7169</x:f>
      </x:c>
      <x:c r="G7169" s="0">
        <x:f>'Historical Trades'!G7169</x:f>
      </x:c>
      <x:c r="H7169" s="0">
        <x:f>'Historical Trades'!H7169</x:f>
      </x:c>
      <x:c r="I7169" s="0">
        <x:f>'Historical Trades'!I7169</x:f>
      </x:c>
      <x:c r="J7169" s="0">
        <x:f>'Historical Trades'!J7169</x:f>
      </x:c>
      <x:c r="K7169" s="0">
        <x:f>'Historical Trades'!K7169</x:f>
      </x:c>
      <x:c r="L7169" s="0">
        <x:f>'Historical Trades'!L7169</x:f>
      </x:c>
      <x:c r="M7169" s="0">
        <x:f>'Historical Trades'!M7169</x:f>
      </x:c>
      <x:c r="N7169" s="0">
        <x:f>CLEAN('Historical Trades'!O7169)</x:f>
      </x:c>
      <x:c r="P7169" s="14">
        <x:f>IF(G7169="sell",M7169,-M7169)</x:f>
      </x:c>
      <x:c r="Q7169" s="14">
        <x:f>VLOOKUP(N7169,'Currency Rates'!$A$3:$C$32,3,0)</x:f>
      </x:c>
      <x:c r="R7169" s="0">
        <x:f>IF(A7169="SPUS",0,IF(A7169="FWD",0,P7169/Q7169))</x:f>
      </x:c>
    </x:row>
    <x:row r="7170" spans="1:19" x14ac:dyDescent="0.3">
      <x:c r="A7170" s="0">
        <x:f>'Historical Trades'!A7170</x:f>
      </x:c>
      <x:c r="B7170" s="0">
        <x:f>'Historical Trades'!B7170</x:f>
      </x:c>
      <x:c r="C7170" s="23">
        <x:f>'Historical Trades'!C7170</x:f>
      </x:c>
      <x:c r="D7170" s="0">
        <x:f>'Historical Trades'!D7170</x:f>
      </x:c>
      <x:c r="E7170" s="23">
        <x:f>'Historical Trades'!E7170</x:f>
      </x:c>
      <x:c r="F7170" s="0">
        <x:f>'Historical Trades'!F7170</x:f>
      </x:c>
      <x:c r="G7170" s="0">
        <x:f>'Historical Trades'!G7170</x:f>
      </x:c>
      <x:c r="H7170" s="0">
        <x:f>'Historical Trades'!H7170</x:f>
      </x:c>
      <x:c r="I7170" s="0">
        <x:f>'Historical Trades'!I7170</x:f>
      </x:c>
      <x:c r="J7170" s="0">
        <x:f>'Historical Trades'!J7170</x:f>
      </x:c>
      <x:c r="K7170" s="0">
        <x:f>'Historical Trades'!K7170</x:f>
      </x:c>
      <x:c r="L7170" s="0">
        <x:f>'Historical Trades'!L7170</x:f>
      </x:c>
      <x:c r="M7170" s="0">
        <x:f>'Historical Trades'!M7170</x:f>
      </x:c>
      <x:c r="N7170" s="0">
        <x:f>CLEAN('Historical Trades'!O7170)</x:f>
      </x:c>
      <x:c r="P7170" s="14">
        <x:f>IF(G7170="sell",M7170,-M7170)</x:f>
      </x:c>
      <x:c r="Q7170" s="14">
        <x:f>VLOOKUP(N7170,'Currency Rates'!$A$3:$C$32,3,0)</x:f>
      </x:c>
      <x:c r="R7170" s="0">
        <x:f>IF(A7170="SPUS",0,IF(A7170="FWD",0,P7170/Q7170))</x:f>
      </x:c>
    </x:row>
    <x:row r="7171" spans="1:19" x14ac:dyDescent="0.3">
      <x:c r="A7171" s="0">
        <x:f>'Historical Trades'!A7171</x:f>
      </x:c>
      <x:c r="B7171" s="0">
        <x:f>'Historical Trades'!B7171</x:f>
      </x:c>
      <x:c r="C7171" s="23">
        <x:f>'Historical Trades'!C7171</x:f>
      </x:c>
      <x:c r="D7171" s="0">
        <x:f>'Historical Trades'!D7171</x:f>
      </x:c>
      <x:c r="E7171" s="23">
        <x:f>'Historical Trades'!E7171</x:f>
      </x:c>
      <x:c r="F7171" s="0">
        <x:f>'Historical Trades'!F7171</x:f>
      </x:c>
      <x:c r="G7171" s="0">
        <x:f>'Historical Trades'!G7171</x:f>
      </x:c>
      <x:c r="H7171" s="0">
        <x:f>'Historical Trades'!H7171</x:f>
      </x:c>
      <x:c r="I7171" s="0">
        <x:f>'Historical Trades'!I7171</x:f>
      </x:c>
      <x:c r="J7171" s="0">
        <x:f>'Historical Trades'!J7171</x:f>
      </x:c>
      <x:c r="K7171" s="0">
        <x:f>'Historical Trades'!K7171</x:f>
      </x:c>
      <x:c r="L7171" s="0">
        <x:f>'Historical Trades'!L7171</x:f>
      </x:c>
      <x:c r="M7171" s="0">
        <x:f>'Historical Trades'!M7171</x:f>
      </x:c>
      <x:c r="N7171" s="0">
        <x:f>CLEAN('Historical Trades'!O7171)</x:f>
      </x:c>
      <x:c r="P7171" s="14">
        <x:f>IF(G7171="sell",M7171,-M7171)</x:f>
      </x:c>
      <x:c r="Q7171" s="14">
        <x:f>VLOOKUP(N7171,'Currency Rates'!$A$3:$C$32,3,0)</x:f>
      </x:c>
      <x:c r="R7171" s="0">
        <x:f>IF(A7171="SPUS",0,IF(A7171="FWD",0,P7171/Q7171))</x:f>
      </x:c>
    </x:row>
    <x:row r="7172" spans="1:19" x14ac:dyDescent="0.3">
      <x:c r="A7172" s="0">
        <x:f>'Historical Trades'!A7172</x:f>
      </x:c>
      <x:c r="B7172" s="0">
        <x:f>'Historical Trades'!B7172</x:f>
      </x:c>
      <x:c r="C7172" s="23">
        <x:f>'Historical Trades'!C7172</x:f>
      </x:c>
      <x:c r="D7172" s="0">
        <x:f>'Historical Trades'!D7172</x:f>
      </x:c>
      <x:c r="E7172" s="23">
        <x:f>'Historical Trades'!E7172</x:f>
      </x:c>
      <x:c r="F7172" s="0">
        <x:f>'Historical Trades'!F7172</x:f>
      </x:c>
      <x:c r="G7172" s="0">
        <x:f>'Historical Trades'!G7172</x:f>
      </x:c>
      <x:c r="H7172" s="0">
        <x:f>'Historical Trades'!H7172</x:f>
      </x:c>
      <x:c r="I7172" s="0">
        <x:f>'Historical Trades'!I7172</x:f>
      </x:c>
      <x:c r="J7172" s="0">
        <x:f>'Historical Trades'!J7172</x:f>
      </x:c>
      <x:c r="K7172" s="0">
        <x:f>'Historical Trades'!K7172</x:f>
      </x:c>
      <x:c r="L7172" s="0">
        <x:f>'Historical Trades'!L7172</x:f>
      </x:c>
      <x:c r="M7172" s="0">
        <x:f>'Historical Trades'!M7172</x:f>
      </x:c>
      <x:c r="N7172" s="0">
        <x:f>CLEAN('Historical Trades'!O7172)</x:f>
      </x:c>
      <x:c r="P7172" s="14">
        <x:f>IF(G7172="sell",M7172,-M7172)</x:f>
      </x:c>
      <x:c r="Q7172" s="14">
        <x:f>VLOOKUP(N7172,'Currency Rates'!$A$3:$C$32,3,0)</x:f>
      </x:c>
      <x:c r="R7172" s="0">
        <x:f>IF(A7172="SPUS",0,IF(A7172="FWD",0,P7172/Q7172))</x:f>
      </x:c>
    </x:row>
    <x:row r="7173" spans="1:19" x14ac:dyDescent="0.3">
      <x:c r="A7173" s="0">
        <x:f>'Historical Trades'!A7173</x:f>
      </x:c>
      <x:c r="B7173" s="0">
        <x:f>'Historical Trades'!B7173</x:f>
      </x:c>
      <x:c r="C7173" s="23">
        <x:f>'Historical Trades'!C7173</x:f>
      </x:c>
      <x:c r="D7173" s="0">
        <x:f>'Historical Trades'!D7173</x:f>
      </x:c>
      <x:c r="E7173" s="23">
        <x:f>'Historical Trades'!E7173</x:f>
      </x:c>
      <x:c r="F7173" s="0">
        <x:f>'Historical Trades'!F7173</x:f>
      </x:c>
      <x:c r="G7173" s="0">
        <x:f>'Historical Trades'!G7173</x:f>
      </x:c>
      <x:c r="H7173" s="0">
        <x:f>'Historical Trades'!H7173</x:f>
      </x:c>
      <x:c r="I7173" s="0">
        <x:f>'Historical Trades'!I7173</x:f>
      </x:c>
      <x:c r="J7173" s="0">
        <x:f>'Historical Trades'!J7173</x:f>
      </x:c>
      <x:c r="K7173" s="0">
        <x:f>'Historical Trades'!K7173</x:f>
      </x:c>
      <x:c r="L7173" s="0">
        <x:f>'Historical Trades'!L7173</x:f>
      </x:c>
      <x:c r="M7173" s="0">
        <x:f>'Historical Trades'!M7173</x:f>
      </x:c>
      <x:c r="N7173" s="0">
        <x:f>CLEAN('Historical Trades'!O7173)</x:f>
      </x:c>
      <x:c r="P7173" s="14">
        <x:f>IF(G7173="sell",M7173,-M7173)</x:f>
      </x:c>
      <x:c r="Q7173" s="14">
        <x:f>VLOOKUP(N7173,'Currency Rates'!$A$3:$C$32,3,0)</x:f>
      </x:c>
      <x:c r="R7173" s="0">
        <x:f>IF(A7173="SPUS",0,IF(A7173="FWD",0,P7173/Q7173))</x:f>
      </x:c>
    </x:row>
    <x:row r="7174" spans="1:19" x14ac:dyDescent="0.3">
      <x:c r="A7174" s="0">
        <x:f>'Historical Trades'!A7174</x:f>
      </x:c>
      <x:c r="B7174" s="0">
        <x:f>'Historical Trades'!B7174</x:f>
      </x:c>
      <x:c r="C7174" s="23">
        <x:f>'Historical Trades'!C7174</x:f>
      </x:c>
      <x:c r="D7174" s="0">
        <x:f>'Historical Trades'!D7174</x:f>
      </x:c>
      <x:c r="E7174" s="23">
        <x:f>'Historical Trades'!E7174</x:f>
      </x:c>
      <x:c r="F7174" s="0">
        <x:f>'Historical Trades'!F7174</x:f>
      </x:c>
      <x:c r="G7174" s="0">
        <x:f>'Historical Trades'!G7174</x:f>
      </x:c>
      <x:c r="H7174" s="0">
        <x:f>'Historical Trades'!H7174</x:f>
      </x:c>
      <x:c r="I7174" s="0">
        <x:f>'Historical Trades'!I7174</x:f>
      </x:c>
      <x:c r="J7174" s="0">
        <x:f>'Historical Trades'!J7174</x:f>
      </x:c>
      <x:c r="K7174" s="0">
        <x:f>'Historical Trades'!K7174</x:f>
      </x:c>
      <x:c r="L7174" s="0">
        <x:f>'Historical Trades'!L7174</x:f>
      </x:c>
      <x:c r="M7174" s="0">
        <x:f>'Historical Trades'!M7174</x:f>
      </x:c>
      <x:c r="N7174" s="0">
        <x:f>CLEAN('Historical Trades'!O7174)</x:f>
      </x:c>
      <x:c r="P7174" s="14">
        <x:f>IF(G7174="sell",M7174,-M7174)</x:f>
      </x:c>
      <x:c r="Q7174" s="14">
        <x:f>VLOOKUP(N7174,'Currency Rates'!$A$3:$C$32,3,0)</x:f>
      </x:c>
      <x:c r="R7174" s="0">
        <x:f>IF(A7174="SPUS",0,IF(A7174="FWD",0,P7174/Q7174))</x:f>
      </x:c>
    </x:row>
    <x:row r="7175" spans="1:19" x14ac:dyDescent="0.3">
      <x:c r="A7175" s="0">
        <x:f>'Historical Trades'!A7175</x:f>
      </x:c>
      <x:c r="B7175" s="0">
        <x:f>'Historical Trades'!B7175</x:f>
      </x:c>
      <x:c r="C7175" s="23">
        <x:f>'Historical Trades'!C7175</x:f>
      </x:c>
      <x:c r="D7175" s="0">
        <x:f>'Historical Trades'!D7175</x:f>
      </x:c>
      <x:c r="E7175" s="23">
        <x:f>'Historical Trades'!E7175</x:f>
      </x:c>
      <x:c r="F7175" s="0">
        <x:f>'Historical Trades'!F7175</x:f>
      </x:c>
      <x:c r="G7175" s="0">
        <x:f>'Historical Trades'!G7175</x:f>
      </x:c>
      <x:c r="H7175" s="0">
        <x:f>'Historical Trades'!H7175</x:f>
      </x:c>
      <x:c r="I7175" s="0">
        <x:f>'Historical Trades'!I7175</x:f>
      </x:c>
      <x:c r="J7175" s="0">
        <x:f>'Historical Trades'!J7175</x:f>
      </x:c>
      <x:c r="K7175" s="0">
        <x:f>'Historical Trades'!K7175</x:f>
      </x:c>
      <x:c r="L7175" s="0">
        <x:f>'Historical Trades'!L7175</x:f>
      </x:c>
      <x:c r="M7175" s="0">
        <x:f>'Historical Trades'!M7175</x:f>
      </x:c>
      <x:c r="N7175" s="0">
        <x:f>CLEAN('Historical Trades'!O7175)</x:f>
      </x:c>
      <x:c r="P7175" s="14">
        <x:f>IF(G7175="sell",M7175,-M7175)</x:f>
      </x:c>
      <x:c r="Q7175" s="14">
        <x:f>VLOOKUP(N7175,'Currency Rates'!$A$3:$C$32,3,0)</x:f>
      </x:c>
      <x:c r="R7175" s="0">
        <x:f>IF(A7175="SPUS",0,IF(A7175="FWD",0,P7175/Q7175))</x:f>
      </x:c>
    </x:row>
    <x:row r="7176" spans="1:19" x14ac:dyDescent="0.3">
      <x:c r="A7176" s="0">
        <x:f>'Historical Trades'!A7176</x:f>
      </x:c>
      <x:c r="B7176" s="0">
        <x:f>'Historical Trades'!B7176</x:f>
      </x:c>
      <x:c r="C7176" s="23">
        <x:f>'Historical Trades'!C7176</x:f>
      </x:c>
      <x:c r="D7176" s="0">
        <x:f>'Historical Trades'!D7176</x:f>
      </x:c>
      <x:c r="E7176" s="23">
        <x:f>'Historical Trades'!E7176</x:f>
      </x:c>
      <x:c r="F7176" s="0">
        <x:f>'Historical Trades'!F7176</x:f>
      </x:c>
      <x:c r="G7176" s="0">
        <x:f>'Historical Trades'!G7176</x:f>
      </x:c>
      <x:c r="H7176" s="0">
        <x:f>'Historical Trades'!H7176</x:f>
      </x:c>
      <x:c r="I7176" s="0">
        <x:f>'Historical Trades'!I7176</x:f>
      </x:c>
      <x:c r="J7176" s="0">
        <x:f>'Historical Trades'!J7176</x:f>
      </x:c>
      <x:c r="K7176" s="0">
        <x:f>'Historical Trades'!K7176</x:f>
      </x:c>
      <x:c r="L7176" s="0">
        <x:f>'Historical Trades'!L7176</x:f>
      </x:c>
      <x:c r="M7176" s="0">
        <x:f>'Historical Trades'!M7176</x:f>
      </x:c>
      <x:c r="N7176" s="0">
        <x:f>CLEAN('Historical Trades'!O7176)</x:f>
      </x:c>
      <x:c r="P7176" s="14">
        <x:f>IF(G7176="sell",M7176,-M7176)</x:f>
      </x:c>
      <x:c r="Q7176" s="14">
        <x:f>VLOOKUP(N7176,'Currency Rates'!$A$3:$C$32,3,0)</x:f>
      </x:c>
      <x:c r="R7176" s="0">
        <x:f>IF(A7176="SPUS",0,IF(A7176="FWD",0,P7176/Q7176))</x:f>
      </x:c>
    </x:row>
    <x:row r="7177" spans="1:19" x14ac:dyDescent="0.3">
      <x:c r="A7177" s="0">
        <x:f>'Historical Trades'!A7177</x:f>
      </x:c>
      <x:c r="B7177" s="0">
        <x:f>'Historical Trades'!B7177</x:f>
      </x:c>
      <x:c r="C7177" s="23">
        <x:f>'Historical Trades'!C7177</x:f>
      </x:c>
      <x:c r="D7177" s="0">
        <x:f>'Historical Trades'!D7177</x:f>
      </x:c>
      <x:c r="E7177" s="23">
        <x:f>'Historical Trades'!E7177</x:f>
      </x:c>
      <x:c r="F7177" s="0">
        <x:f>'Historical Trades'!F7177</x:f>
      </x:c>
      <x:c r="G7177" s="0">
        <x:f>'Historical Trades'!G7177</x:f>
      </x:c>
      <x:c r="H7177" s="0">
        <x:f>'Historical Trades'!H7177</x:f>
      </x:c>
      <x:c r="I7177" s="0">
        <x:f>'Historical Trades'!I7177</x:f>
      </x:c>
      <x:c r="J7177" s="0">
        <x:f>'Historical Trades'!J7177</x:f>
      </x:c>
      <x:c r="K7177" s="0">
        <x:f>'Historical Trades'!K7177</x:f>
      </x:c>
      <x:c r="L7177" s="0">
        <x:f>'Historical Trades'!L7177</x:f>
      </x:c>
      <x:c r="M7177" s="0">
        <x:f>'Historical Trades'!M7177</x:f>
      </x:c>
      <x:c r="N7177" s="0">
        <x:f>CLEAN('Historical Trades'!O7177)</x:f>
      </x:c>
      <x:c r="P7177" s="14">
        <x:f>IF(G7177="sell",M7177,-M7177)</x:f>
      </x:c>
      <x:c r="Q7177" s="14">
        <x:f>VLOOKUP(N7177,'Currency Rates'!$A$3:$C$32,3,0)</x:f>
      </x:c>
      <x:c r="R7177" s="0">
        <x:f>IF(A7177="SPUS",0,IF(A7177="FWD",0,P7177/Q7177))</x:f>
      </x:c>
    </x:row>
    <x:row r="7178" spans="1:19" x14ac:dyDescent="0.3">
      <x:c r="A7178" s="0">
        <x:f>'Historical Trades'!A7178</x:f>
      </x:c>
      <x:c r="B7178" s="0">
        <x:f>'Historical Trades'!B7178</x:f>
      </x:c>
      <x:c r="C7178" s="23">
        <x:f>'Historical Trades'!C7178</x:f>
      </x:c>
      <x:c r="D7178" s="0">
        <x:f>'Historical Trades'!D7178</x:f>
      </x:c>
      <x:c r="E7178" s="23">
        <x:f>'Historical Trades'!E7178</x:f>
      </x:c>
      <x:c r="F7178" s="0">
        <x:f>'Historical Trades'!F7178</x:f>
      </x:c>
      <x:c r="G7178" s="0">
        <x:f>'Historical Trades'!G7178</x:f>
      </x:c>
      <x:c r="H7178" s="0">
        <x:f>'Historical Trades'!H7178</x:f>
      </x:c>
      <x:c r="I7178" s="0">
        <x:f>'Historical Trades'!I7178</x:f>
      </x:c>
      <x:c r="J7178" s="0">
        <x:f>'Historical Trades'!J7178</x:f>
      </x:c>
      <x:c r="K7178" s="0">
        <x:f>'Historical Trades'!K7178</x:f>
      </x:c>
      <x:c r="L7178" s="0">
        <x:f>'Historical Trades'!L7178</x:f>
      </x:c>
      <x:c r="M7178" s="0">
        <x:f>'Historical Trades'!M7178</x:f>
      </x:c>
      <x:c r="N7178" s="0">
        <x:f>CLEAN('Historical Trades'!O7178)</x:f>
      </x:c>
      <x:c r="P7178" s="14">
        <x:f>IF(G7178="sell",M7178,-M7178)</x:f>
      </x:c>
      <x:c r="Q7178" s="14">
        <x:f>VLOOKUP(N7178,'Currency Rates'!$A$3:$C$32,3,0)</x:f>
      </x:c>
      <x:c r="R7178" s="0">
        <x:f>IF(A7178="SPUS",0,IF(A7178="FWD",0,P7178/Q7178))</x:f>
      </x:c>
    </x:row>
    <x:row r="7179" spans="1:19" x14ac:dyDescent="0.3">
      <x:c r="A7179" s="0">
        <x:f>'Historical Trades'!A7179</x:f>
      </x:c>
      <x:c r="B7179" s="0">
        <x:f>'Historical Trades'!B7179</x:f>
      </x:c>
      <x:c r="C7179" s="23">
        <x:f>'Historical Trades'!C7179</x:f>
      </x:c>
      <x:c r="D7179" s="0">
        <x:f>'Historical Trades'!D7179</x:f>
      </x:c>
      <x:c r="E7179" s="23">
        <x:f>'Historical Trades'!E7179</x:f>
      </x:c>
      <x:c r="F7179" s="0">
        <x:f>'Historical Trades'!F7179</x:f>
      </x:c>
      <x:c r="G7179" s="0">
        <x:f>'Historical Trades'!G7179</x:f>
      </x:c>
      <x:c r="H7179" s="0">
        <x:f>'Historical Trades'!H7179</x:f>
      </x:c>
      <x:c r="I7179" s="0">
        <x:f>'Historical Trades'!I7179</x:f>
      </x:c>
      <x:c r="J7179" s="0">
        <x:f>'Historical Trades'!J7179</x:f>
      </x:c>
      <x:c r="K7179" s="0">
        <x:f>'Historical Trades'!K7179</x:f>
      </x:c>
      <x:c r="L7179" s="0">
        <x:f>'Historical Trades'!L7179</x:f>
      </x:c>
      <x:c r="M7179" s="0">
        <x:f>'Historical Trades'!M7179</x:f>
      </x:c>
      <x:c r="N7179" s="0">
        <x:f>CLEAN('Historical Trades'!O7179)</x:f>
      </x:c>
      <x:c r="P7179" s="14">
        <x:f>IF(G7179="sell",M7179,-M7179)</x:f>
      </x:c>
      <x:c r="Q7179" s="14">
        <x:f>VLOOKUP(N7179,'Currency Rates'!$A$3:$C$32,3,0)</x:f>
      </x:c>
      <x:c r="R7179" s="0">
        <x:f>IF(A7179="SPUS",0,IF(A7179="FWD",0,P7179/Q7179))</x:f>
      </x:c>
    </x:row>
    <x:row r="7180" spans="1:19" x14ac:dyDescent="0.3">
      <x:c r="A7180" s="0">
        <x:f>'Historical Trades'!A7180</x:f>
      </x:c>
      <x:c r="B7180" s="0">
        <x:f>'Historical Trades'!B7180</x:f>
      </x:c>
      <x:c r="C7180" s="23">
        <x:f>'Historical Trades'!C7180</x:f>
      </x:c>
      <x:c r="D7180" s="0">
        <x:f>'Historical Trades'!D7180</x:f>
      </x:c>
      <x:c r="E7180" s="23">
        <x:f>'Historical Trades'!E7180</x:f>
      </x:c>
      <x:c r="F7180" s="0">
        <x:f>'Historical Trades'!F7180</x:f>
      </x:c>
      <x:c r="G7180" s="0">
        <x:f>'Historical Trades'!G7180</x:f>
      </x:c>
      <x:c r="H7180" s="0">
        <x:f>'Historical Trades'!H7180</x:f>
      </x:c>
      <x:c r="I7180" s="0">
        <x:f>'Historical Trades'!I7180</x:f>
      </x:c>
      <x:c r="J7180" s="0">
        <x:f>'Historical Trades'!J7180</x:f>
      </x:c>
      <x:c r="K7180" s="0">
        <x:f>'Historical Trades'!K7180</x:f>
      </x:c>
      <x:c r="L7180" s="0">
        <x:f>'Historical Trades'!L7180</x:f>
      </x:c>
      <x:c r="M7180" s="0">
        <x:f>'Historical Trades'!M7180</x:f>
      </x:c>
      <x:c r="N7180" s="0">
        <x:f>CLEAN('Historical Trades'!O7180)</x:f>
      </x:c>
      <x:c r="P7180" s="14">
        <x:f>IF(G7180="sell",M7180,-M7180)</x:f>
      </x:c>
      <x:c r="Q7180" s="14">
        <x:f>VLOOKUP(N7180,'Currency Rates'!$A$3:$C$32,3,0)</x:f>
      </x:c>
      <x:c r="R7180" s="0">
        <x:f>IF(A7180="SPUS",0,IF(A7180="FWD",0,P7180/Q7180))</x:f>
      </x:c>
    </x:row>
    <x:row r="7181" spans="1:19" x14ac:dyDescent="0.3">
      <x:c r="A7181" s="0">
        <x:f>'Historical Trades'!A7181</x:f>
      </x:c>
      <x:c r="B7181" s="0">
        <x:f>'Historical Trades'!B7181</x:f>
      </x:c>
      <x:c r="C7181" s="23">
        <x:f>'Historical Trades'!C7181</x:f>
      </x:c>
      <x:c r="D7181" s="0">
        <x:f>'Historical Trades'!D7181</x:f>
      </x:c>
      <x:c r="E7181" s="23">
        <x:f>'Historical Trades'!E7181</x:f>
      </x:c>
      <x:c r="F7181" s="0">
        <x:f>'Historical Trades'!F7181</x:f>
      </x:c>
      <x:c r="G7181" s="0">
        <x:f>'Historical Trades'!G7181</x:f>
      </x:c>
      <x:c r="H7181" s="0">
        <x:f>'Historical Trades'!H7181</x:f>
      </x:c>
      <x:c r="I7181" s="0">
        <x:f>'Historical Trades'!I7181</x:f>
      </x:c>
      <x:c r="J7181" s="0">
        <x:f>'Historical Trades'!J7181</x:f>
      </x:c>
      <x:c r="K7181" s="0">
        <x:f>'Historical Trades'!K7181</x:f>
      </x:c>
      <x:c r="L7181" s="0">
        <x:f>'Historical Trades'!L7181</x:f>
      </x:c>
      <x:c r="M7181" s="0">
        <x:f>'Historical Trades'!M7181</x:f>
      </x:c>
      <x:c r="N7181" s="0">
        <x:f>CLEAN('Historical Trades'!O7181)</x:f>
      </x:c>
      <x:c r="P7181" s="14">
        <x:f>IF(G7181="sell",M7181,-M7181)</x:f>
      </x:c>
      <x:c r="Q7181" s="14">
        <x:f>VLOOKUP(N7181,'Currency Rates'!$A$3:$C$32,3,0)</x:f>
      </x:c>
      <x:c r="R7181" s="0">
        <x:f>IF(A7181="SPUS",0,IF(A7181="FWD",0,P7181/Q7181))</x:f>
      </x:c>
    </x:row>
    <x:row r="7182" spans="1:19" x14ac:dyDescent="0.3">
      <x:c r="A7182" s="0">
        <x:f>'Historical Trades'!A7182</x:f>
      </x:c>
      <x:c r="B7182" s="0">
        <x:f>'Historical Trades'!B7182</x:f>
      </x:c>
      <x:c r="C7182" s="23">
        <x:f>'Historical Trades'!C7182</x:f>
      </x:c>
      <x:c r="D7182" s="0">
        <x:f>'Historical Trades'!D7182</x:f>
      </x:c>
      <x:c r="E7182" s="23">
        <x:f>'Historical Trades'!E7182</x:f>
      </x:c>
      <x:c r="F7182" s="0">
        <x:f>'Historical Trades'!F7182</x:f>
      </x:c>
      <x:c r="G7182" s="0">
        <x:f>'Historical Trades'!G7182</x:f>
      </x:c>
      <x:c r="H7182" s="0">
        <x:f>'Historical Trades'!H7182</x:f>
      </x:c>
      <x:c r="I7182" s="0">
        <x:f>'Historical Trades'!I7182</x:f>
      </x:c>
      <x:c r="J7182" s="0">
        <x:f>'Historical Trades'!J7182</x:f>
      </x:c>
      <x:c r="K7182" s="0">
        <x:f>'Historical Trades'!K7182</x:f>
      </x:c>
      <x:c r="L7182" s="0">
        <x:f>'Historical Trades'!L7182</x:f>
      </x:c>
      <x:c r="M7182" s="0">
        <x:f>'Historical Trades'!M7182</x:f>
      </x:c>
      <x:c r="N7182" s="0">
        <x:f>CLEAN('Historical Trades'!O7182)</x:f>
      </x:c>
      <x:c r="P7182" s="14">
        <x:f>IF(G7182="sell",M7182,-M7182)</x:f>
      </x:c>
      <x:c r="Q7182" s="14">
        <x:f>VLOOKUP(N7182,'Currency Rates'!$A$3:$C$32,3,0)</x:f>
      </x:c>
      <x:c r="R7182" s="0">
        <x:f>IF(A7182="SPUS",0,IF(A7182="FWD",0,P7182/Q7182))</x:f>
      </x:c>
    </x:row>
    <x:row r="7183" spans="1:19" x14ac:dyDescent="0.3">
      <x:c r="A7183" s="0">
        <x:f>'Historical Trades'!A7183</x:f>
      </x:c>
      <x:c r="B7183" s="0">
        <x:f>'Historical Trades'!B7183</x:f>
      </x:c>
      <x:c r="C7183" s="23">
        <x:f>'Historical Trades'!C7183</x:f>
      </x:c>
      <x:c r="D7183" s="0">
        <x:f>'Historical Trades'!D7183</x:f>
      </x:c>
      <x:c r="E7183" s="23">
        <x:f>'Historical Trades'!E7183</x:f>
      </x:c>
      <x:c r="F7183" s="0">
        <x:f>'Historical Trades'!F7183</x:f>
      </x:c>
      <x:c r="G7183" s="0">
        <x:f>'Historical Trades'!G7183</x:f>
      </x:c>
      <x:c r="H7183" s="0">
        <x:f>'Historical Trades'!H7183</x:f>
      </x:c>
      <x:c r="I7183" s="0">
        <x:f>'Historical Trades'!I7183</x:f>
      </x:c>
      <x:c r="J7183" s="0">
        <x:f>'Historical Trades'!J7183</x:f>
      </x:c>
      <x:c r="K7183" s="0">
        <x:f>'Historical Trades'!K7183</x:f>
      </x:c>
      <x:c r="L7183" s="0">
        <x:f>'Historical Trades'!L7183</x:f>
      </x:c>
      <x:c r="M7183" s="0">
        <x:f>'Historical Trades'!M7183</x:f>
      </x:c>
      <x:c r="N7183" s="0">
        <x:f>CLEAN('Historical Trades'!O7183)</x:f>
      </x:c>
      <x:c r="P7183" s="14">
        <x:f>IF(G7183="sell",M7183,-M7183)</x:f>
      </x:c>
      <x:c r="Q7183" s="14">
        <x:f>VLOOKUP(N7183,'Currency Rates'!$A$3:$C$32,3,0)</x:f>
      </x:c>
      <x:c r="R7183" s="0">
        <x:f>IF(A7183="SPUS",0,IF(A7183="FWD",0,P7183/Q7183))</x:f>
      </x:c>
    </x:row>
    <x:row r="7184" spans="1:19" x14ac:dyDescent="0.3">
      <x:c r="A7184" s="0">
        <x:f>'Historical Trades'!A7184</x:f>
      </x:c>
      <x:c r="B7184" s="0">
        <x:f>'Historical Trades'!B7184</x:f>
      </x:c>
      <x:c r="C7184" s="23">
        <x:f>'Historical Trades'!C7184</x:f>
      </x:c>
      <x:c r="D7184" s="0">
        <x:f>'Historical Trades'!D7184</x:f>
      </x:c>
      <x:c r="E7184" s="23">
        <x:f>'Historical Trades'!E7184</x:f>
      </x:c>
      <x:c r="F7184" s="0">
        <x:f>'Historical Trades'!F7184</x:f>
      </x:c>
      <x:c r="G7184" s="0">
        <x:f>'Historical Trades'!G7184</x:f>
      </x:c>
      <x:c r="H7184" s="0">
        <x:f>'Historical Trades'!H7184</x:f>
      </x:c>
      <x:c r="I7184" s="0">
        <x:f>'Historical Trades'!I7184</x:f>
      </x:c>
      <x:c r="J7184" s="0">
        <x:f>'Historical Trades'!J7184</x:f>
      </x:c>
      <x:c r="K7184" s="0">
        <x:f>'Historical Trades'!K7184</x:f>
      </x:c>
      <x:c r="L7184" s="0">
        <x:f>'Historical Trades'!L7184</x:f>
      </x:c>
      <x:c r="M7184" s="0">
        <x:f>'Historical Trades'!M7184</x:f>
      </x:c>
      <x:c r="N7184" s="0">
        <x:f>CLEAN('Historical Trades'!O7184)</x:f>
      </x:c>
      <x:c r="P7184" s="14">
        <x:f>IF(G7184="sell",M7184,-M7184)</x:f>
      </x:c>
      <x:c r="Q7184" s="14">
        <x:f>VLOOKUP(N7184,'Currency Rates'!$A$3:$C$32,3,0)</x:f>
      </x:c>
      <x:c r="R7184" s="0">
        <x:f>IF(A7184="SPUS",0,IF(A7184="FWD",0,P7184/Q7184))</x:f>
      </x:c>
    </x:row>
    <x:row r="7185" spans="1:19" x14ac:dyDescent="0.3">
      <x:c r="A7185" s="0">
        <x:f>'Historical Trades'!A7185</x:f>
      </x:c>
      <x:c r="B7185" s="0">
        <x:f>'Historical Trades'!B7185</x:f>
      </x:c>
      <x:c r="C7185" s="23">
        <x:f>'Historical Trades'!C7185</x:f>
      </x:c>
      <x:c r="D7185" s="0">
        <x:f>'Historical Trades'!D7185</x:f>
      </x:c>
      <x:c r="E7185" s="23">
        <x:f>'Historical Trades'!E7185</x:f>
      </x:c>
      <x:c r="F7185" s="0">
        <x:f>'Historical Trades'!F7185</x:f>
      </x:c>
      <x:c r="G7185" s="0">
        <x:f>'Historical Trades'!G7185</x:f>
      </x:c>
      <x:c r="H7185" s="0">
        <x:f>'Historical Trades'!H7185</x:f>
      </x:c>
      <x:c r="I7185" s="0">
        <x:f>'Historical Trades'!I7185</x:f>
      </x:c>
      <x:c r="J7185" s="0">
        <x:f>'Historical Trades'!J7185</x:f>
      </x:c>
      <x:c r="K7185" s="0">
        <x:f>'Historical Trades'!K7185</x:f>
      </x:c>
      <x:c r="L7185" s="0">
        <x:f>'Historical Trades'!L7185</x:f>
      </x:c>
      <x:c r="M7185" s="0">
        <x:f>'Historical Trades'!M7185</x:f>
      </x:c>
      <x:c r="N7185" s="0">
        <x:f>CLEAN('Historical Trades'!O7185)</x:f>
      </x:c>
      <x:c r="P7185" s="14">
        <x:f>IF(G7185="sell",M7185,-M7185)</x:f>
      </x:c>
      <x:c r="Q7185" s="14">
        <x:f>VLOOKUP(N7185,'Currency Rates'!$A$3:$C$32,3,0)</x:f>
      </x:c>
      <x:c r="R7185" s="0">
        <x:f>IF(A7185="SPUS",0,IF(A7185="FWD",0,P7185/Q7185))</x:f>
      </x:c>
    </x:row>
    <x:row r="7186" spans="1:19" x14ac:dyDescent="0.3">
      <x:c r="A7186" s="0">
        <x:f>'Historical Trades'!A7186</x:f>
      </x:c>
      <x:c r="B7186" s="0">
        <x:f>'Historical Trades'!B7186</x:f>
      </x:c>
      <x:c r="C7186" s="23">
        <x:f>'Historical Trades'!C7186</x:f>
      </x:c>
      <x:c r="D7186" s="0">
        <x:f>'Historical Trades'!D7186</x:f>
      </x:c>
      <x:c r="E7186" s="23">
        <x:f>'Historical Trades'!E7186</x:f>
      </x:c>
      <x:c r="F7186" s="0">
        <x:f>'Historical Trades'!F7186</x:f>
      </x:c>
      <x:c r="G7186" s="0">
        <x:f>'Historical Trades'!G7186</x:f>
      </x:c>
      <x:c r="H7186" s="0">
        <x:f>'Historical Trades'!H7186</x:f>
      </x:c>
      <x:c r="I7186" s="0">
        <x:f>'Historical Trades'!I7186</x:f>
      </x:c>
      <x:c r="J7186" s="0">
        <x:f>'Historical Trades'!J7186</x:f>
      </x:c>
      <x:c r="K7186" s="0">
        <x:f>'Historical Trades'!K7186</x:f>
      </x:c>
      <x:c r="L7186" s="0">
        <x:f>'Historical Trades'!L7186</x:f>
      </x:c>
      <x:c r="M7186" s="0">
        <x:f>'Historical Trades'!M7186</x:f>
      </x:c>
      <x:c r="N7186" s="0">
        <x:f>CLEAN('Historical Trades'!O7186)</x:f>
      </x:c>
      <x:c r="P7186" s="14">
        <x:f>IF(G7186="sell",M7186,-M7186)</x:f>
      </x:c>
      <x:c r="Q7186" s="14">
        <x:f>VLOOKUP(N7186,'Currency Rates'!$A$3:$C$32,3,0)</x:f>
      </x:c>
      <x:c r="R7186" s="0">
        <x:f>IF(A7186="SPUS",0,IF(A7186="FWD",0,P7186/Q7186))</x:f>
      </x:c>
    </x:row>
    <x:row r="7187" spans="1:19" x14ac:dyDescent="0.3">
      <x:c r="A7187" s="0">
        <x:f>'Historical Trades'!A7187</x:f>
      </x:c>
      <x:c r="B7187" s="0">
        <x:f>'Historical Trades'!B7187</x:f>
      </x:c>
      <x:c r="C7187" s="23">
        <x:f>'Historical Trades'!C7187</x:f>
      </x:c>
      <x:c r="D7187" s="0">
        <x:f>'Historical Trades'!D7187</x:f>
      </x:c>
      <x:c r="E7187" s="23">
        <x:f>'Historical Trades'!E7187</x:f>
      </x:c>
      <x:c r="F7187" s="0">
        <x:f>'Historical Trades'!F7187</x:f>
      </x:c>
      <x:c r="G7187" s="0">
        <x:f>'Historical Trades'!G7187</x:f>
      </x:c>
      <x:c r="H7187" s="0">
        <x:f>'Historical Trades'!H7187</x:f>
      </x:c>
      <x:c r="I7187" s="0">
        <x:f>'Historical Trades'!I7187</x:f>
      </x:c>
      <x:c r="J7187" s="0">
        <x:f>'Historical Trades'!J7187</x:f>
      </x:c>
      <x:c r="K7187" s="0">
        <x:f>'Historical Trades'!K7187</x:f>
      </x:c>
      <x:c r="L7187" s="0">
        <x:f>'Historical Trades'!L7187</x:f>
      </x:c>
      <x:c r="M7187" s="0">
        <x:f>'Historical Trades'!M7187</x:f>
      </x:c>
      <x:c r="N7187" s="0">
        <x:f>CLEAN('Historical Trades'!O7187)</x:f>
      </x:c>
      <x:c r="P7187" s="14">
        <x:f>IF(G7187="sell",M7187,-M7187)</x:f>
      </x:c>
      <x:c r="Q7187" s="14">
        <x:f>VLOOKUP(N7187,'Currency Rates'!$A$3:$C$32,3,0)</x:f>
      </x:c>
      <x:c r="R7187" s="0">
        <x:f>IF(A7187="SPUS",0,IF(A7187="FWD",0,P7187/Q7187))</x:f>
      </x:c>
    </x:row>
    <x:row r="7188" spans="1:19" x14ac:dyDescent="0.3">
      <x:c r="A7188" s="0">
        <x:f>'Historical Trades'!A7188</x:f>
      </x:c>
      <x:c r="B7188" s="0">
        <x:f>'Historical Trades'!B7188</x:f>
      </x:c>
      <x:c r="C7188" s="23">
        <x:f>'Historical Trades'!C7188</x:f>
      </x:c>
      <x:c r="D7188" s="0">
        <x:f>'Historical Trades'!D7188</x:f>
      </x:c>
      <x:c r="E7188" s="23">
        <x:f>'Historical Trades'!E7188</x:f>
      </x:c>
      <x:c r="F7188" s="0">
        <x:f>'Historical Trades'!F7188</x:f>
      </x:c>
      <x:c r="G7188" s="0">
        <x:f>'Historical Trades'!G7188</x:f>
      </x:c>
      <x:c r="H7188" s="0">
        <x:f>'Historical Trades'!H7188</x:f>
      </x:c>
      <x:c r="I7188" s="0">
        <x:f>'Historical Trades'!I7188</x:f>
      </x:c>
      <x:c r="J7188" s="0">
        <x:f>'Historical Trades'!J7188</x:f>
      </x:c>
      <x:c r="K7188" s="0">
        <x:f>'Historical Trades'!K7188</x:f>
      </x:c>
      <x:c r="L7188" s="0">
        <x:f>'Historical Trades'!L7188</x:f>
      </x:c>
      <x:c r="M7188" s="0">
        <x:f>'Historical Trades'!M7188</x:f>
      </x:c>
      <x:c r="N7188" s="0">
        <x:f>CLEAN('Historical Trades'!O7188)</x:f>
      </x:c>
      <x:c r="P7188" s="14">
        <x:f>IF(G7188="sell",M7188,-M7188)</x:f>
      </x:c>
      <x:c r="Q7188" s="14">
        <x:f>VLOOKUP(N7188,'Currency Rates'!$A$3:$C$32,3,0)</x:f>
      </x:c>
      <x:c r="R7188" s="0">
        <x:f>IF(A7188="SPUS",0,IF(A7188="FWD",0,P7188/Q7188))</x:f>
      </x:c>
    </x:row>
    <x:row r="7189" spans="1:19" x14ac:dyDescent="0.3">
      <x:c r="A7189" s="0">
        <x:f>'Historical Trades'!A7189</x:f>
      </x:c>
      <x:c r="B7189" s="0">
        <x:f>'Historical Trades'!B7189</x:f>
      </x:c>
      <x:c r="C7189" s="23">
        <x:f>'Historical Trades'!C7189</x:f>
      </x:c>
      <x:c r="D7189" s="0">
        <x:f>'Historical Trades'!D7189</x:f>
      </x:c>
      <x:c r="E7189" s="23">
        <x:f>'Historical Trades'!E7189</x:f>
      </x:c>
      <x:c r="F7189" s="0">
        <x:f>'Historical Trades'!F7189</x:f>
      </x:c>
      <x:c r="G7189" s="0">
        <x:f>'Historical Trades'!G7189</x:f>
      </x:c>
      <x:c r="H7189" s="0">
        <x:f>'Historical Trades'!H7189</x:f>
      </x:c>
      <x:c r="I7189" s="0">
        <x:f>'Historical Trades'!I7189</x:f>
      </x:c>
      <x:c r="J7189" s="0">
        <x:f>'Historical Trades'!J7189</x:f>
      </x:c>
      <x:c r="K7189" s="0">
        <x:f>'Historical Trades'!K7189</x:f>
      </x:c>
      <x:c r="L7189" s="0">
        <x:f>'Historical Trades'!L7189</x:f>
      </x:c>
      <x:c r="M7189" s="0">
        <x:f>'Historical Trades'!M7189</x:f>
      </x:c>
      <x:c r="N7189" s="0">
        <x:f>CLEAN('Historical Trades'!O7189)</x:f>
      </x:c>
      <x:c r="P7189" s="14">
        <x:f>IF(G7189="sell",M7189,-M7189)</x:f>
      </x:c>
      <x:c r="Q7189" s="14">
        <x:f>VLOOKUP(N7189,'Currency Rates'!$A$3:$C$32,3,0)</x:f>
      </x:c>
      <x:c r="R7189" s="0">
        <x:f>IF(A7189="SPUS",0,IF(A7189="FWD",0,P7189/Q7189))</x:f>
      </x:c>
    </x:row>
    <x:row r="7190" spans="1:19" x14ac:dyDescent="0.3">
      <x:c r="A7190" s="0">
        <x:f>'Historical Trades'!A7190</x:f>
      </x:c>
      <x:c r="B7190" s="0">
        <x:f>'Historical Trades'!B7190</x:f>
      </x:c>
      <x:c r="C7190" s="23">
        <x:f>'Historical Trades'!C7190</x:f>
      </x:c>
      <x:c r="D7190" s="0">
        <x:f>'Historical Trades'!D7190</x:f>
      </x:c>
      <x:c r="E7190" s="23">
        <x:f>'Historical Trades'!E7190</x:f>
      </x:c>
      <x:c r="F7190" s="0">
        <x:f>'Historical Trades'!F7190</x:f>
      </x:c>
      <x:c r="G7190" s="0">
        <x:f>'Historical Trades'!G7190</x:f>
      </x:c>
      <x:c r="H7190" s="0">
        <x:f>'Historical Trades'!H7190</x:f>
      </x:c>
      <x:c r="I7190" s="0">
        <x:f>'Historical Trades'!I7190</x:f>
      </x:c>
      <x:c r="J7190" s="0">
        <x:f>'Historical Trades'!J7190</x:f>
      </x:c>
      <x:c r="K7190" s="0">
        <x:f>'Historical Trades'!K7190</x:f>
      </x:c>
      <x:c r="L7190" s="0">
        <x:f>'Historical Trades'!L7190</x:f>
      </x:c>
      <x:c r="M7190" s="0">
        <x:f>'Historical Trades'!M7190</x:f>
      </x:c>
      <x:c r="N7190" s="0">
        <x:f>CLEAN('Historical Trades'!O7190)</x:f>
      </x:c>
      <x:c r="P7190" s="14">
        <x:f>IF(G7190="sell",M7190,-M7190)</x:f>
      </x:c>
      <x:c r="Q7190" s="14">
        <x:f>VLOOKUP(N7190,'Currency Rates'!$A$3:$C$32,3,0)</x:f>
      </x:c>
      <x:c r="R7190" s="0">
        <x:f>IF(A7190="SPUS",0,IF(A7190="FWD",0,P7190/Q7190))</x:f>
      </x:c>
    </x:row>
    <x:row r="7191" spans="1:19" x14ac:dyDescent="0.3">
      <x:c r="A7191" s="0">
        <x:f>'Historical Trades'!A7191</x:f>
      </x:c>
      <x:c r="B7191" s="0">
        <x:f>'Historical Trades'!B7191</x:f>
      </x:c>
      <x:c r="C7191" s="23">
        <x:f>'Historical Trades'!C7191</x:f>
      </x:c>
      <x:c r="D7191" s="0">
        <x:f>'Historical Trades'!D7191</x:f>
      </x:c>
      <x:c r="E7191" s="23">
        <x:f>'Historical Trades'!E7191</x:f>
      </x:c>
      <x:c r="F7191" s="0">
        <x:f>'Historical Trades'!F7191</x:f>
      </x:c>
      <x:c r="G7191" s="0">
        <x:f>'Historical Trades'!G7191</x:f>
      </x:c>
      <x:c r="H7191" s="0">
        <x:f>'Historical Trades'!H7191</x:f>
      </x:c>
      <x:c r="I7191" s="0">
        <x:f>'Historical Trades'!I7191</x:f>
      </x:c>
      <x:c r="J7191" s="0">
        <x:f>'Historical Trades'!J7191</x:f>
      </x:c>
      <x:c r="K7191" s="0">
        <x:f>'Historical Trades'!K7191</x:f>
      </x:c>
      <x:c r="L7191" s="0">
        <x:f>'Historical Trades'!L7191</x:f>
      </x:c>
      <x:c r="M7191" s="0">
        <x:f>'Historical Trades'!M7191</x:f>
      </x:c>
      <x:c r="N7191" s="0">
        <x:f>CLEAN('Historical Trades'!O7191)</x:f>
      </x:c>
      <x:c r="P7191" s="14">
        <x:f>IF(G7191="sell",M7191,-M7191)</x:f>
      </x:c>
      <x:c r="Q7191" s="14">
        <x:f>VLOOKUP(N7191,'Currency Rates'!$A$3:$C$32,3,0)</x:f>
      </x:c>
      <x:c r="R7191" s="0">
        <x:f>IF(A7191="SPUS",0,IF(A7191="FWD",0,P7191/Q7191))</x:f>
      </x:c>
    </x:row>
    <x:row r="7192" spans="1:19" x14ac:dyDescent="0.3">
      <x:c r="A7192" s="0">
        <x:f>'Historical Trades'!A7192</x:f>
      </x:c>
      <x:c r="B7192" s="0">
        <x:f>'Historical Trades'!B7192</x:f>
      </x:c>
      <x:c r="C7192" s="23">
        <x:f>'Historical Trades'!C7192</x:f>
      </x:c>
      <x:c r="D7192" s="0">
        <x:f>'Historical Trades'!D7192</x:f>
      </x:c>
      <x:c r="E7192" s="23">
        <x:f>'Historical Trades'!E7192</x:f>
      </x:c>
      <x:c r="F7192" s="0">
        <x:f>'Historical Trades'!F7192</x:f>
      </x:c>
      <x:c r="G7192" s="0">
        <x:f>'Historical Trades'!G7192</x:f>
      </x:c>
      <x:c r="H7192" s="0">
        <x:f>'Historical Trades'!H7192</x:f>
      </x:c>
      <x:c r="I7192" s="0">
        <x:f>'Historical Trades'!I7192</x:f>
      </x:c>
      <x:c r="J7192" s="0">
        <x:f>'Historical Trades'!J7192</x:f>
      </x:c>
      <x:c r="K7192" s="0">
        <x:f>'Historical Trades'!K7192</x:f>
      </x:c>
      <x:c r="L7192" s="0">
        <x:f>'Historical Trades'!L7192</x:f>
      </x:c>
      <x:c r="M7192" s="0">
        <x:f>'Historical Trades'!M7192</x:f>
      </x:c>
      <x:c r="N7192" s="0">
        <x:f>CLEAN('Historical Trades'!O7192)</x:f>
      </x:c>
      <x:c r="P7192" s="14">
        <x:f>IF(G7192="sell",M7192,-M7192)</x:f>
      </x:c>
      <x:c r="Q7192" s="14">
        <x:f>VLOOKUP(N7192,'Currency Rates'!$A$3:$C$32,3,0)</x:f>
      </x:c>
      <x:c r="R7192" s="0">
        <x:f>IF(A7192="SPUS",0,IF(A7192="FWD",0,P7192/Q7192))</x:f>
      </x:c>
    </x:row>
    <x:row r="7193" spans="1:19" x14ac:dyDescent="0.3">
      <x:c r="A7193" s="0">
        <x:f>'Historical Trades'!A7193</x:f>
      </x:c>
      <x:c r="B7193" s="0">
        <x:f>'Historical Trades'!B7193</x:f>
      </x:c>
      <x:c r="C7193" s="23">
        <x:f>'Historical Trades'!C7193</x:f>
      </x:c>
      <x:c r="D7193" s="0">
        <x:f>'Historical Trades'!D7193</x:f>
      </x:c>
      <x:c r="E7193" s="23">
        <x:f>'Historical Trades'!E7193</x:f>
      </x:c>
      <x:c r="F7193" s="0">
        <x:f>'Historical Trades'!F7193</x:f>
      </x:c>
      <x:c r="G7193" s="0">
        <x:f>'Historical Trades'!G7193</x:f>
      </x:c>
      <x:c r="H7193" s="0">
        <x:f>'Historical Trades'!H7193</x:f>
      </x:c>
      <x:c r="I7193" s="0">
        <x:f>'Historical Trades'!I7193</x:f>
      </x:c>
      <x:c r="J7193" s="0">
        <x:f>'Historical Trades'!J7193</x:f>
      </x:c>
      <x:c r="K7193" s="0">
        <x:f>'Historical Trades'!K7193</x:f>
      </x:c>
      <x:c r="L7193" s="0">
        <x:f>'Historical Trades'!L7193</x:f>
      </x:c>
      <x:c r="M7193" s="0">
        <x:f>'Historical Trades'!M7193</x:f>
      </x:c>
      <x:c r="N7193" s="0">
        <x:f>CLEAN('Historical Trades'!O7193)</x:f>
      </x:c>
      <x:c r="P7193" s="14">
        <x:f>IF(G7193="sell",M7193,-M7193)</x:f>
      </x:c>
      <x:c r="Q7193" s="14">
        <x:f>VLOOKUP(N7193,'Currency Rates'!$A$3:$C$32,3,0)</x:f>
      </x:c>
      <x:c r="R7193" s="0">
        <x:f>IF(A7193="SPUS",0,IF(A7193="FWD",0,P7193/Q7193))</x:f>
      </x:c>
    </x:row>
    <x:row r="7194" spans="1:19" x14ac:dyDescent="0.3">
      <x:c r="A7194" s="0">
        <x:f>'Historical Trades'!A7194</x:f>
      </x:c>
      <x:c r="B7194" s="0">
        <x:f>'Historical Trades'!B7194</x:f>
      </x:c>
      <x:c r="C7194" s="23">
        <x:f>'Historical Trades'!C7194</x:f>
      </x:c>
      <x:c r="D7194" s="0">
        <x:f>'Historical Trades'!D7194</x:f>
      </x:c>
      <x:c r="E7194" s="23">
        <x:f>'Historical Trades'!E7194</x:f>
      </x:c>
      <x:c r="F7194" s="0">
        <x:f>'Historical Trades'!F7194</x:f>
      </x:c>
      <x:c r="G7194" s="0">
        <x:f>'Historical Trades'!G7194</x:f>
      </x:c>
      <x:c r="H7194" s="0">
        <x:f>'Historical Trades'!H7194</x:f>
      </x:c>
      <x:c r="I7194" s="0">
        <x:f>'Historical Trades'!I7194</x:f>
      </x:c>
      <x:c r="J7194" s="0">
        <x:f>'Historical Trades'!J7194</x:f>
      </x:c>
      <x:c r="K7194" s="0">
        <x:f>'Historical Trades'!K7194</x:f>
      </x:c>
      <x:c r="L7194" s="0">
        <x:f>'Historical Trades'!L7194</x:f>
      </x:c>
      <x:c r="M7194" s="0">
        <x:f>'Historical Trades'!M7194</x:f>
      </x:c>
      <x:c r="N7194" s="0">
        <x:f>CLEAN('Historical Trades'!O7194)</x:f>
      </x:c>
      <x:c r="P7194" s="14">
        <x:f>IF(G7194="sell",M7194,-M7194)</x:f>
      </x:c>
      <x:c r="Q7194" s="14">
        <x:f>VLOOKUP(N7194,'Currency Rates'!$A$3:$C$32,3,0)</x:f>
      </x:c>
      <x:c r="R7194" s="0">
        <x:f>IF(A7194="SPUS",0,IF(A7194="FWD",0,P7194/Q7194))</x:f>
      </x:c>
    </x:row>
    <x:row r="7195" spans="1:19" x14ac:dyDescent="0.3">
      <x:c r="A7195" s="0">
        <x:f>'Historical Trades'!A7195</x:f>
      </x:c>
      <x:c r="B7195" s="0">
        <x:f>'Historical Trades'!B7195</x:f>
      </x:c>
      <x:c r="C7195" s="23">
        <x:f>'Historical Trades'!C7195</x:f>
      </x:c>
      <x:c r="D7195" s="0">
        <x:f>'Historical Trades'!D7195</x:f>
      </x:c>
      <x:c r="E7195" s="23">
        <x:f>'Historical Trades'!E7195</x:f>
      </x:c>
      <x:c r="F7195" s="0">
        <x:f>'Historical Trades'!F7195</x:f>
      </x:c>
      <x:c r="G7195" s="0">
        <x:f>'Historical Trades'!G7195</x:f>
      </x:c>
      <x:c r="H7195" s="0">
        <x:f>'Historical Trades'!H7195</x:f>
      </x:c>
      <x:c r="I7195" s="0">
        <x:f>'Historical Trades'!I7195</x:f>
      </x:c>
      <x:c r="J7195" s="0">
        <x:f>'Historical Trades'!J7195</x:f>
      </x:c>
      <x:c r="K7195" s="0">
        <x:f>'Historical Trades'!K7195</x:f>
      </x:c>
      <x:c r="L7195" s="0">
        <x:f>'Historical Trades'!L7195</x:f>
      </x:c>
      <x:c r="M7195" s="0">
        <x:f>'Historical Trades'!M7195</x:f>
      </x:c>
      <x:c r="N7195" s="0">
        <x:f>CLEAN('Historical Trades'!O7195)</x:f>
      </x:c>
      <x:c r="P7195" s="14">
        <x:f>IF(G7195="sell",M7195,-M7195)</x:f>
      </x:c>
      <x:c r="Q7195" s="14">
        <x:f>VLOOKUP(N7195,'Currency Rates'!$A$3:$C$32,3,0)</x:f>
      </x:c>
      <x:c r="R7195" s="0">
        <x:f>IF(A7195="SPUS",0,IF(A7195="FWD",0,P7195/Q7195))</x:f>
      </x:c>
    </x:row>
    <x:row r="7196" spans="1:19" x14ac:dyDescent="0.3">
      <x:c r="A7196" s="0">
        <x:f>'Historical Trades'!A7196</x:f>
      </x:c>
      <x:c r="B7196" s="0">
        <x:f>'Historical Trades'!B7196</x:f>
      </x:c>
      <x:c r="C7196" s="23">
        <x:f>'Historical Trades'!C7196</x:f>
      </x:c>
      <x:c r="D7196" s="0">
        <x:f>'Historical Trades'!D7196</x:f>
      </x:c>
      <x:c r="E7196" s="23">
        <x:f>'Historical Trades'!E7196</x:f>
      </x:c>
      <x:c r="F7196" s="0">
        <x:f>'Historical Trades'!F7196</x:f>
      </x:c>
      <x:c r="G7196" s="0">
        <x:f>'Historical Trades'!G7196</x:f>
      </x:c>
      <x:c r="H7196" s="0">
        <x:f>'Historical Trades'!H7196</x:f>
      </x:c>
      <x:c r="I7196" s="0">
        <x:f>'Historical Trades'!I7196</x:f>
      </x:c>
      <x:c r="J7196" s="0">
        <x:f>'Historical Trades'!J7196</x:f>
      </x:c>
      <x:c r="K7196" s="0">
        <x:f>'Historical Trades'!K7196</x:f>
      </x:c>
      <x:c r="L7196" s="0">
        <x:f>'Historical Trades'!L7196</x:f>
      </x:c>
      <x:c r="M7196" s="0">
        <x:f>'Historical Trades'!M7196</x:f>
      </x:c>
      <x:c r="N7196" s="0">
        <x:f>CLEAN('Historical Trades'!O7196)</x:f>
      </x:c>
      <x:c r="P7196" s="14">
        <x:f>IF(G7196="sell",M7196,-M7196)</x:f>
      </x:c>
      <x:c r="Q7196" s="14">
        <x:f>VLOOKUP(N7196,'Currency Rates'!$A$3:$C$32,3,0)</x:f>
      </x:c>
      <x:c r="R7196" s="0">
        <x:f>IF(A7196="SPUS",0,IF(A7196="FWD",0,P7196/Q7196))</x:f>
      </x:c>
    </x:row>
    <x:row r="7197" spans="1:19" x14ac:dyDescent="0.3">
      <x:c r="A7197" s="0">
        <x:f>'Historical Trades'!A7197</x:f>
      </x:c>
      <x:c r="B7197" s="0">
        <x:f>'Historical Trades'!B7197</x:f>
      </x:c>
      <x:c r="C7197" s="23">
        <x:f>'Historical Trades'!C7197</x:f>
      </x:c>
      <x:c r="D7197" s="0">
        <x:f>'Historical Trades'!D7197</x:f>
      </x:c>
      <x:c r="E7197" s="23">
        <x:f>'Historical Trades'!E7197</x:f>
      </x:c>
      <x:c r="F7197" s="0">
        <x:f>'Historical Trades'!F7197</x:f>
      </x:c>
      <x:c r="G7197" s="0">
        <x:f>'Historical Trades'!G7197</x:f>
      </x:c>
      <x:c r="H7197" s="0">
        <x:f>'Historical Trades'!H7197</x:f>
      </x:c>
      <x:c r="I7197" s="0">
        <x:f>'Historical Trades'!I7197</x:f>
      </x:c>
      <x:c r="J7197" s="0">
        <x:f>'Historical Trades'!J7197</x:f>
      </x:c>
      <x:c r="K7197" s="0">
        <x:f>'Historical Trades'!K7197</x:f>
      </x:c>
      <x:c r="L7197" s="0">
        <x:f>'Historical Trades'!L7197</x:f>
      </x:c>
      <x:c r="M7197" s="0">
        <x:f>'Historical Trades'!M7197</x:f>
      </x:c>
      <x:c r="N7197" s="0">
        <x:f>CLEAN('Historical Trades'!O7197)</x:f>
      </x:c>
      <x:c r="P7197" s="14">
        <x:f>IF(G7197="sell",M7197,-M7197)</x:f>
      </x:c>
      <x:c r="Q7197" s="14">
        <x:f>VLOOKUP(N7197,'Currency Rates'!$A$3:$C$32,3,0)</x:f>
      </x:c>
      <x:c r="R7197" s="0">
        <x:f>IF(A7197="SPUS",0,IF(A7197="FWD",0,P7197/Q7197))</x:f>
      </x:c>
    </x:row>
    <x:row r="7198" spans="1:19" x14ac:dyDescent="0.3">
      <x:c r="A7198" s="0">
        <x:f>'Historical Trades'!A7198</x:f>
      </x:c>
      <x:c r="B7198" s="0">
        <x:f>'Historical Trades'!B7198</x:f>
      </x:c>
      <x:c r="C7198" s="23">
        <x:f>'Historical Trades'!C7198</x:f>
      </x:c>
      <x:c r="D7198" s="0">
        <x:f>'Historical Trades'!D7198</x:f>
      </x:c>
      <x:c r="E7198" s="23">
        <x:f>'Historical Trades'!E7198</x:f>
      </x:c>
      <x:c r="F7198" s="0">
        <x:f>'Historical Trades'!F7198</x:f>
      </x:c>
      <x:c r="G7198" s="0">
        <x:f>'Historical Trades'!G7198</x:f>
      </x:c>
      <x:c r="H7198" s="0">
        <x:f>'Historical Trades'!H7198</x:f>
      </x:c>
      <x:c r="I7198" s="0">
        <x:f>'Historical Trades'!I7198</x:f>
      </x:c>
      <x:c r="J7198" s="0">
        <x:f>'Historical Trades'!J7198</x:f>
      </x:c>
      <x:c r="K7198" s="0">
        <x:f>'Historical Trades'!K7198</x:f>
      </x:c>
      <x:c r="L7198" s="0">
        <x:f>'Historical Trades'!L7198</x:f>
      </x:c>
      <x:c r="M7198" s="0">
        <x:f>'Historical Trades'!M7198</x:f>
      </x:c>
      <x:c r="N7198" s="0">
        <x:f>CLEAN('Historical Trades'!O7198)</x:f>
      </x:c>
      <x:c r="P7198" s="14">
        <x:f>IF(G7198="sell",M7198,-M7198)</x:f>
      </x:c>
      <x:c r="Q7198" s="14">
        <x:f>VLOOKUP(N7198,'Currency Rates'!$A$3:$C$32,3,0)</x:f>
      </x:c>
      <x:c r="R7198" s="0">
        <x:f>IF(A7198="SPUS",0,IF(A7198="FWD",0,P7198/Q7198))</x:f>
      </x:c>
    </x:row>
    <x:row r="7199" spans="1:19" x14ac:dyDescent="0.3">
      <x:c r="A7199" s="0">
        <x:f>'Historical Trades'!A7199</x:f>
      </x:c>
      <x:c r="B7199" s="0">
        <x:f>'Historical Trades'!B7199</x:f>
      </x:c>
      <x:c r="C7199" s="23">
        <x:f>'Historical Trades'!C7199</x:f>
      </x:c>
      <x:c r="D7199" s="0">
        <x:f>'Historical Trades'!D7199</x:f>
      </x:c>
      <x:c r="E7199" s="23">
        <x:f>'Historical Trades'!E7199</x:f>
      </x:c>
      <x:c r="F7199" s="0">
        <x:f>'Historical Trades'!F7199</x:f>
      </x:c>
      <x:c r="G7199" s="0">
        <x:f>'Historical Trades'!G7199</x:f>
      </x:c>
      <x:c r="H7199" s="0">
        <x:f>'Historical Trades'!H7199</x:f>
      </x:c>
      <x:c r="I7199" s="0">
        <x:f>'Historical Trades'!I7199</x:f>
      </x:c>
      <x:c r="J7199" s="0">
        <x:f>'Historical Trades'!J7199</x:f>
      </x:c>
      <x:c r="K7199" s="0">
        <x:f>'Historical Trades'!K7199</x:f>
      </x:c>
      <x:c r="L7199" s="0">
        <x:f>'Historical Trades'!L7199</x:f>
      </x:c>
      <x:c r="M7199" s="0">
        <x:f>'Historical Trades'!M7199</x:f>
      </x:c>
      <x:c r="N7199" s="0">
        <x:f>CLEAN('Historical Trades'!O7199)</x:f>
      </x:c>
      <x:c r="P7199" s="14">
        <x:f>IF(G7199="sell",M7199,-M7199)</x:f>
      </x:c>
      <x:c r="Q7199" s="14">
        <x:f>VLOOKUP(N7199,'Currency Rates'!$A$3:$C$32,3,0)</x:f>
      </x:c>
      <x:c r="R7199" s="0">
        <x:f>IF(A7199="SPUS",0,IF(A7199="FWD",0,P7199/Q7199))</x:f>
      </x:c>
    </x:row>
    <x:row r="7200" spans="1:19" x14ac:dyDescent="0.3">
      <x:c r="A7200" s="0">
        <x:f>'Historical Trades'!A7200</x:f>
      </x:c>
      <x:c r="B7200" s="0">
        <x:f>'Historical Trades'!B7200</x:f>
      </x:c>
      <x:c r="C7200" s="23">
        <x:f>'Historical Trades'!C7200</x:f>
      </x:c>
      <x:c r="D7200" s="0">
        <x:f>'Historical Trades'!D7200</x:f>
      </x:c>
      <x:c r="E7200" s="23">
        <x:f>'Historical Trades'!E7200</x:f>
      </x:c>
      <x:c r="F7200" s="0">
        <x:f>'Historical Trades'!F7200</x:f>
      </x:c>
      <x:c r="G7200" s="0">
        <x:f>'Historical Trades'!G7200</x:f>
      </x:c>
      <x:c r="H7200" s="0">
        <x:f>'Historical Trades'!H7200</x:f>
      </x:c>
      <x:c r="I7200" s="0">
        <x:f>'Historical Trades'!I7200</x:f>
      </x:c>
      <x:c r="J7200" s="0">
        <x:f>'Historical Trades'!J7200</x:f>
      </x:c>
      <x:c r="K7200" s="0">
        <x:f>'Historical Trades'!K7200</x:f>
      </x:c>
      <x:c r="L7200" s="0">
        <x:f>'Historical Trades'!L7200</x:f>
      </x:c>
      <x:c r="M7200" s="0">
        <x:f>'Historical Trades'!M7200</x:f>
      </x:c>
      <x:c r="N7200" s="0">
        <x:f>CLEAN('Historical Trades'!O7200)</x:f>
      </x:c>
      <x:c r="P7200" s="14">
        <x:f>IF(G7200="sell",M7200,-M7200)</x:f>
      </x:c>
      <x:c r="Q7200" s="14">
        <x:f>VLOOKUP(N7200,'Currency Rates'!$A$3:$C$32,3,0)</x:f>
      </x:c>
      <x:c r="R7200" s="0">
        <x:f>IF(A7200="SPUS",0,IF(A7200="FWD",0,P7200/Q7200))</x:f>
      </x:c>
    </x:row>
    <x:row r="7201" spans="1:19" x14ac:dyDescent="0.3">
      <x:c r="A7201" s="0">
        <x:f>'Historical Trades'!A7201</x:f>
      </x:c>
      <x:c r="B7201" s="0">
        <x:f>'Historical Trades'!B7201</x:f>
      </x:c>
      <x:c r="C7201" s="23">
        <x:f>'Historical Trades'!C7201</x:f>
      </x:c>
      <x:c r="D7201" s="0">
        <x:f>'Historical Trades'!D7201</x:f>
      </x:c>
      <x:c r="E7201" s="23">
        <x:f>'Historical Trades'!E7201</x:f>
      </x:c>
      <x:c r="F7201" s="0">
        <x:f>'Historical Trades'!F7201</x:f>
      </x:c>
      <x:c r="G7201" s="0">
        <x:f>'Historical Trades'!G7201</x:f>
      </x:c>
      <x:c r="H7201" s="0">
        <x:f>'Historical Trades'!H7201</x:f>
      </x:c>
      <x:c r="I7201" s="0">
        <x:f>'Historical Trades'!I7201</x:f>
      </x:c>
      <x:c r="J7201" s="0">
        <x:f>'Historical Trades'!J7201</x:f>
      </x:c>
      <x:c r="K7201" s="0">
        <x:f>'Historical Trades'!K7201</x:f>
      </x:c>
      <x:c r="L7201" s="0">
        <x:f>'Historical Trades'!L7201</x:f>
      </x:c>
      <x:c r="M7201" s="0">
        <x:f>'Historical Trades'!M7201</x:f>
      </x:c>
      <x:c r="N7201" s="0">
        <x:f>CLEAN('Historical Trades'!O7201)</x:f>
      </x:c>
      <x:c r="P7201" s="14">
        <x:f>IF(G7201="sell",M7201,-M7201)</x:f>
      </x:c>
      <x:c r="Q7201" s="14">
        <x:f>VLOOKUP(N7201,'Currency Rates'!$A$3:$C$32,3,0)</x:f>
      </x:c>
      <x:c r="R7201" s="0">
        <x:f>IF(A7201="SPUS",0,IF(A7201="FWD",0,P7201/Q7201))</x:f>
      </x:c>
    </x:row>
    <x:row r="7202" spans="1:19" x14ac:dyDescent="0.3">
      <x:c r="A7202" s="0">
        <x:f>'Historical Trades'!A7202</x:f>
      </x:c>
      <x:c r="B7202" s="0">
        <x:f>'Historical Trades'!B7202</x:f>
      </x:c>
      <x:c r="C7202" s="23">
        <x:f>'Historical Trades'!C7202</x:f>
      </x:c>
      <x:c r="D7202" s="0">
        <x:f>'Historical Trades'!D7202</x:f>
      </x:c>
      <x:c r="E7202" s="23">
        <x:f>'Historical Trades'!E7202</x:f>
      </x:c>
      <x:c r="F7202" s="0">
        <x:f>'Historical Trades'!F7202</x:f>
      </x:c>
      <x:c r="G7202" s="0">
        <x:f>'Historical Trades'!G7202</x:f>
      </x:c>
      <x:c r="H7202" s="0">
        <x:f>'Historical Trades'!H7202</x:f>
      </x:c>
      <x:c r="I7202" s="0">
        <x:f>'Historical Trades'!I7202</x:f>
      </x:c>
      <x:c r="J7202" s="0">
        <x:f>'Historical Trades'!J7202</x:f>
      </x:c>
      <x:c r="K7202" s="0">
        <x:f>'Historical Trades'!K7202</x:f>
      </x:c>
      <x:c r="L7202" s="0">
        <x:f>'Historical Trades'!L7202</x:f>
      </x:c>
      <x:c r="M7202" s="0">
        <x:f>'Historical Trades'!M7202</x:f>
      </x:c>
      <x:c r="N7202" s="0">
        <x:f>CLEAN('Historical Trades'!O7202)</x:f>
      </x:c>
      <x:c r="P7202" s="14">
        <x:f>IF(G7202="sell",M7202,-M7202)</x:f>
      </x:c>
      <x:c r="Q7202" s="14">
        <x:f>VLOOKUP(N7202,'Currency Rates'!$A$3:$C$32,3,0)</x:f>
      </x:c>
      <x:c r="R7202" s="0">
        <x:f>IF(A7202="SPUS",0,IF(A7202="FWD",0,P7202/Q7202))</x:f>
      </x:c>
    </x:row>
    <x:row r="7203" spans="1:19" x14ac:dyDescent="0.3">
      <x:c r="A7203" s="0">
        <x:f>'Historical Trades'!A7203</x:f>
      </x:c>
      <x:c r="B7203" s="0">
        <x:f>'Historical Trades'!B7203</x:f>
      </x:c>
      <x:c r="C7203" s="23">
        <x:f>'Historical Trades'!C7203</x:f>
      </x:c>
      <x:c r="D7203" s="0">
        <x:f>'Historical Trades'!D7203</x:f>
      </x:c>
      <x:c r="E7203" s="23">
        <x:f>'Historical Trades'!E7203</x:f>
      </x:c>
      <x:c r="F7203" s="0">
        <x:f>'Historical Trades'!F7203</x:f>
      </x:c>
      <x:c r="G7203" s="0">
        <x:f>'Historical Trades'!G7203</x:f>
      </x:c>
      <x:c r="H7203" s="0">
        <x:f>'Historical Trades'!H7203</x:f>
      </x:c>
      <x:c r="I7203" s="0">
        <x:f>'Historical Trades'!I7203</x:f>
      </x:c>
      <x:c r="J7203" s="0">
        <x:f>'Historical Trades'!J7203</x:f>
      </x:c>
      <x:c r="K7203" s="0">
        <x:f>'Historical Trades'!K7203</x:f>
      </x:c>
      <x:c r="L7203" s="0">
        <x:f>'Historical Trades'!L7203</x:f>
      </x:c>
      <x:c r="M7203" s="0">
        <x:f>'Historical Trades'!M7203</x:f>
      </x:c>
      <x:c r="N7203" s="0">
        <x:f>CLEAN('Historical Trades'!O7203)</x:f>
      </x:c>
      <x:c r="P7203" s="14">
        <x:f>IF(G7203="sell",M7203,-M7203)</x:f>
      </x:c>
      <x:c r="Q7203" s="14">
        <x:f>VLOOKUP(N7203,'Currency Rates'!$A$3:$C$32,3,0)</x:f>
      </x:c>
      <x:c r="R7203" s="0">
        <x:f>IF(A7203="SPUS",0,IF(A7203="FWD",0,P7203/Q7203))</x:f>
      </x:c>
    </x:row>
    <x:row r="7204" spans="1:19" x14ac:dyDescent="0.3">
      <x:c r="A7204" s="0">
        <x:f>'Historical Trades'!A7204</x:f>
      </x:c>
      <x:c r="B7204" s="0">
        <x:f>'Historical Trades'!B7204</x:f>
      </x:c>
      <x:c r="C7204" s="23">
        <x:f>'Historical Trades'!C7204</x:f>
      </x:c>
      <x:c r="D7204" s="0">
        <x:f>'Historical Trades'!D7204</x:f>
      </x:c>
      <x:c r="E7204" s="23">
        <x:f>'Historical Trades'!E7204</x:f>
      </x:c>
      <x:c r="F7204" s="0">
        <x:f>'Historical Trades'!F7204</x:f>
      </x:c>
      <x:c r="G7204" s="0">
        <x:f>'Historical Trades'!G7204</x:f>
      </x:c>
      <x:c r="H7204" s="0">
        <x:f>'Historical Trades'!H7204</x:f>
      </x:c>
      <x:c r="I7204" s="0">
        <x:f>'Historical Trades'!I7204</x:f>
      </x:c>
      <x:c r="J7204" s="0">
        <x:f>'Historical Trades'!J7204</x:f>
      </x:c>
      <x:c r="K7204" s="0">
        <x:f>'Historical Trades'!K7204</x:f>
      </x:c>
      <x:c r="L7204" s="0">
        <x:f>'Historical Trades'!L7204</x:f>
      </x:c>
      <x:c r="M7204" s="0">
        <x:f>'Historical Trades'!M7204</x:f>
      </x:c>
      <x:c r="N7204" s="0">
        <x:f>CLEAN('Historical Trades'!O7204)</x:f>
      </x:c>
      <x:c r="P7204" s="14">
        <x:f>IF(G7204="sell",M7204,-M7204)</x:f>
      </x:c>
      <x:c r="Q7204" s="14">
        <x:f>VLOOKUP(N7204,'Currency Rates'!$A$3:$C$32,3,0)</x:f>
      </x:c>
      <x:c r="R7204" s="0">
        <x:f>IF(A7204="SPUS",0,IF(A7204="FWD",0,P7204/Q7204))</x:f>
      </x:c>
    </x:row>
    <x:row r="7205" spans="1:19" x14ac:dyDescent="0.3">
      <x:c r="A7205" s="0">
        <x:f>'Historical Trades'!A7205</x:f>
      </x:c>
      <x:c r="B7205" s="0">
        <x:f>'Historical Trades'!B7205</x:f>
      </x:c>
      <x:c r="C7205" s="23">
        <x:f>'Historical Trades'!C7205</x:f>
      </x:c>
      <x:c r="D7205" s="0">
        <x:f>'Historical Trades'!D7205</x:f>
      </x:c>
      <x:c r="E7205" s="23">
        <x:f>'Historical Trades'!E7205</x:f>
      </x:c>
      <x:c r="F7205" s="0">
        <x:f>'Historical Trades'!F7205</x:f>
      </x:c>
      <x:c r="G7205" s="0">
        <x:f>'Historical Trades'!G7205</x:f>
      </x:c>
      <x:c r="H7205" s="0">
        <x:f>'Historical Trades'!H7205</x:f>
      </x:c>
      <x:c r="I7205" s="0">
        <x:f>'Historical Trades'!I7205</x:f>
      </x:c>
      <x:c r="J7205" s="0">
        <x:f>'Historical Trades'!J7205</x:f>
      </x:c>
      <x:c r="K7205" s="0">
        <x:f>'Historical Trades'!K7205</x:f>
      </x:c>
      <x:c r="L7205" s="0">
        <x:f>'Historical Trades'!L7205</x:f>
      </x:c>
      <x:c r="M7205" s="0">
        <x:f>'Historical Trades'!M7205</x:f>
      </x:c>
      <x:c r="N7205" s="0">
        <x:f>CLEAN('Historical Trades'!O7205)</x:f>
      </x:c>
      <x:c r="P7205" s="14">
        <x:f>IF(G7205="sell",M7205,-M7205)</x:f>
      </x:c>
      <x:c r="Q7205" s="14">
        <x:f>VLOOKUP(N7205,'Currency Rates'!$A$3:$C$32,3,0)</x:f>
      </x:c>
      <x:c r="R7205" s="0">
        <x:f>IF(A7205="SPUS",0,IF(A7205="FWD",0,P7205/Q7205))</x:f>
      </x:c>
    </x:row>
    <x:row r="7206" spans="1:19" x14ac:dyDescent="0.3">
      <x:c r="A7206" s="0">
        <x:f>'Historical Trades'!A7206</x:f>
      </x:c>
      <x:c r="B7206" s="0">
        <x:f>'Historical Trades'!B7206</x:f>
      </x:c>
      <x:c r="C7206" s="23">
        <x:f>'Historical Trades'!C7206</x:f>
      </x:c>
      <x:c r="D7206" s="0">
        <x:f>'Historical Trades'!D7206</x:f>
      </x:c>
      <x:c r="E7206" s="23">
        <x:f>'Historical Trades'!E7206</x:f>
      </x:c>
      <x:c r="F7206" s="0">
        <x:f>'Historical Trades'!F7206</x:f>
      </x:c>
      <x:c r="G7206" s="0">
        <x:f>'Historical Trades'!G7206</x:f>
      </x:c>
      <x:c r="H7206" s="0">
        <x:f>'Historical Trades'!H7206</x:f>
      </x:c>
      <x:c r="I7206" s="0">
        <x:f>'Historical Trades'!I7206</x:f>
      </x:c>
      <x:c r="J7206" s="0">
        <x:f>'Historical Trades'!J7206</x:f>
      </x:c>
      <x:c r="K7206" s="0">
        <x:f>'Historical Trades'!K7206</x:f>
      </x:c>
      <x:c r="L7206" s="0">
        <x:f>'Historical Trades'!L7206</x:f>
      </x:c>
      <x:c r="M7206" s="0">
        <x:f>'Historical Trades'!M7206</x:f>
      </x:c>
      <x:c r="N7206" s="0">
        <x:f>CLEAN('Historical Trades'!O7206)</x:f>
      </x:c>
      <x:c r="P7206" s="14">
        <x:f>IF(G7206="sell",M7206,-M7206)</x:f>
      </x:c>
      <x:c r="Q7206" s="14">
        <x:f>VLOOKUP(N7206,'Currency Rates'!$A$3:$C$32,3,0)</x:f>
      </x:c>
      <x:c r="R7206" s="0">
        <x:f>IF(A7206="SPUS",0,IF(A7206="FWD",0,P7206/Q7206))</x:f>
      </x:c>
    </x:row>
    <x:row r="7207" spans="1:19" x14ac:dyDescent="0.3">
      <x:c r="A7207" s="0">
        <x:f>'Historical Trades'!A7207</x:f>
      </x:c>
      <x:c r="B7207" s="0">
        <x:f>'Historical Trades'!B7207</x:f>
      </x:c>
      <x:c r="C7207" s="23">
        <x:f>'Historical Trades'!C7207</x:f>
      </x:c>
      <x:c r="D7207" s="0">
        <x:f>'Historical Trades'!D7207</x:f>
      </x:c>
      <x:c r="E7207" s="23">
        <x:f>'Historical Trades'!E7207</x:f>
      </x:c>
      <x:c r="F7207" s="0">
        <x:f>'Historical Trades'!F7207</x:f>
      </x:c>
      <x:c r="G7207" s="0">
        <x:f>'Historical Trades'!G7207</x:f>
      </x:c>
      <x:c r="H7207" s="0">
        <x:f>'Historical Trades'!H7207</x:f>
      </x:c>
      <x:c r="I7207" s="0">
        <x:f>'Historical Trades'!I7207</x:f>
      </x:c>
      <x:c r="J7207" s="0">
        <x:f>'Historical Trades'!J7207</x:f>
      </x:c>
      <x:c r="K7207" s="0">
        <x:f>'Historical Trades'!K7207</x:f>
      </x:c>
      <x:c r="L7207" s="0">
        <x:f>'Historical Trades'!L7207</x:f>
      </x:c>
      <x:c r="M7207" s="0">
        <x:f>'Historical Trades'!M7207</x:f>
      </x:c>
      <x:c r="N7207" s="0">
        <x:f>CLEAN('Historical Trades'!O7207)</x:f>
      </x:c>
      <x:c r="P7207" s="14">
        <x:f>IF(G7207="sell",M7207,-M7207)</x:f>
      </x:c>
      <x:c r="Q7207" s="14">
        <x:f>VLOOKUP(N7207,'Currency Rates'!$A$3:$C$32,3,0)</x:f>
      </x:c>
      <x:c r="R7207" s="0">
        <x:f>IF(A7207="SPUS",0,IF(A7207="FWD",0,P7207/Q7207))</x:f>
      </x:c>
    </x:row>
    <x:row r="7208" spans="1:19" x14ac:dyDescent="0.3">
      <x:c r="A7208" s="0">
        <x:f>'Historical Trades'!A7208</x:f>
      </x:c>
      <x:c r="B7208" s="0">
        <x:f>'Historical Trades'!B7208</x:f>
      </x:c>
      <x:c r="C7208" s="23">
        <x:f>'Historical Trades'!C7208</x:f>
      </x:c>
      <x:c r="D7208" s="0">
        <x:f>'Historical Trades'!D7208</x:f>
      </x:c>
      <x:c r="E7208" s="23">
        <x:f>'Historical Trades'!E7208</x:f>
      </x:c>
      <x:c r="F7208" s="0">
        <x:f>'Historical Trades'!F7208</x:f>
      </x:c>
      <x:c r="G7208" s="0">
        <x:f>'Historical Trades'!G7208</x:f>
      </x:c>
      <x:c r="H7208" s="0">
        <x:f>'Historical Trades'!H7208</x:f>
      </x:c>
      <x:c r="I7208" s="0">
        <x:f>'Historical Trades'!I7208</x:f>
      </x:c>
      <x:c r="J7208" s="0">
        <x:f>'Historical Trades'!J7208</x:f>
      </x:c>
      <x:c r="K7208" s="0">
        <x:f>'Historical Trades'!K7208</x:f>
      </x:c>
      <x:c r="L7208" s="0">
        <x:f>'Historical Trades'!L7208</x:f>
      </x:c>
      <x:c r="M7208" s="0">
        <x:f>'Historical Trades'!M7208</x:f>
      </x:c>
      <x:c r="N7208" s="0">
        <x:f>CLEAN('Historical Trades'!O7208)</x:f>
      </x:c>
      <x:c r="P7208" s="14">
        <x:f>IF(G7208="sell",M7208,-M7208)</x:f>
      </x:c>
      <x:c r="Q7208" s="14">
        <x:f>VLOOKUP(N7208,'Currency Rates'!$A$3:$C$32,3,0)</x:f>
      </x:c>
      <x:c r="R7208" s="0">
        <x:f>IF(A7208="SPUS",0,IF(A7208="FWD",0,P7208/Q7208))</x:f>
      </x:c>
    </x:row>
    <x:row r="7209" spans="1:19" x14ac:dyDescent="0.3">
      <x:c r="A7209" s="0">
        <x:f>'Historical Trades'!A7209</x:f>
      </x:c>
      <x:c r="B7209" s="0">
        <x:f>'Historical Trades'!B7209</x:f>
      </x:c>
      <x:c r="C7209" s="23">
        <x:f>'Historical Trades'!C7209</x:f>
      </x:c>
      <x:c r="D7209" s="0">
        <x:f>'Historical Trades'!D7209</x:f>
      </x:c>
      <x:c r="E7209" s="23">
        <x:f>'Historical Trades'!E7209</x:f>
      </x:c>
      <x:c r="F7209" s="0">
        <x:f>'Historical Trades'!F7209</x:f>
      </x:c>
      <x:c r="G7209" s="0">
        <x:f>'Historical Trades'!G7209</x:f>
      </x:c>
      <x:c r="H7209" s="0">
        <x:f>'Historical Trades'!H7209</x:f>
      </x:c>
      <x:c r="I7209" s="0">
        <x:f>'Historical Trades'!I7209</x:f>
      </x:c>
      <x:c r="J7209" s="0">
        <x:f>'Historical Trades'!J7209</x:f>
      </x:c>
      <x:c r="K7209" s="0">
        <x:f>'Historical Trades'!K7209</x:f>
      </x:c>
      <x:c r="L7209" s="0">
        <x:f>'Historical Trades'!L7209</x:f>
      </x:c>
      <x:c r="M7209" s="0">
        <x:f>'Historical Trades'!M7209</x:f>
      </x:c>
      <x:c r="N7209" s="0">
        <x:f>CLEAN('Historical Trades'!O7209)</x:f>
      </x:c>
      <x:c r="P7209" s="14">
        <x:f>IF(G7209="sell",M7209,-M7209)</x:f>
      </x:c>
      <x:c r="Q7209" s="14">
        <x:f>VLOOKUP(N7209,'Currency Rates'!$A$3:$C$32,3,0)</x:f>
      </x:c>
      <x:c r="R7209" s="0">
        <x:f>IF(A7209="SPUS",0,IF(A7209="FWD",0,P7209/Q7209))</x:f>
      </x:c>
    </x:row>
    <x:row r="7210" spans="1:19" x14ac:dyDescent="0.3">
      <x:c r="A7210" s="0">
        <x:f>'Historical Trades'!A7210</x:f>
      </x:c>
      <x:c r="B7210" s="0">
        <x:f>'Historical Trades'!B7210</x:f>
      </x:c>
      <x:c r="C7210" s="23">
        <x:f>'Historical Trades'!C7210</x:f>
      </x:c>
      <x:c r="D7210" s="0">
        <x:f>'Historical Trades'!D7210</x:f>
      </x:c>
      <x:c r="E7210" s="23">
        <x:f>'Historical Trades'!E7210</x:f>
      </x:c>
      <x:c r="F7210" s="0">
        <x:f>'Historical Trades'!F7210</x:f>
      </x:c>
      <x:c r="G7210" s="0">
        <x:f>'Historical Trades'!G7210</x:f>
      </x:c>
      <x:c r="H7210" s="0">
        <x:f>'Historical Trades'!H7210</x:f>
      </x:c>
      <x:c r="I7210" s="0">
        <x:f>'Historical Trades'!I7210</x:f>
      </x:c>
      <x:c r="J7210" s="0">
        <x:f>'Historical Trades'!J7210</x:f>
      </x:c>
      <x:c r="K7210" s="0">
        <x:f>'Historical Trades'!K7210</x:f>
      </x:c>
      <x:c r="L7210" s="0">
        <x:f>'Historical Trades'!L7210</x:f>
      </x:c>
      <x:c r="M7210" s="0">
        <x:f>'Historical Trades'!M7210</x:f>
      </x:c>
      <x:c r="N7210" s="0">
        <x:f>CLEAN('Historical Trades'!O7210)</x:f>
      </x:c>
      <x:c r="P7210" s="14">
        <x:f>IF(G7210="sell",M7210,-M7210)</x:f>
      </x:c>
      <x:c r="Q7210" s="14">
        <x:f>VLOOKUP(N7210,'Currency Rates'!$A$3:$C$32,3,0)</x:f>
      </x:c>
      <x:c r="R7210" s="0">
        <x:f>IF(A7210="SPUS",0,IF(A7210="FWD",0,P7210/Q7210))</x:f>
      </x:c>
    </x:row>
    <x:row r="7211" spans="1:19" x14ac:dyDescent="0.3">
      <x:c r="A7211" s="0">
        <x:f>'Historical Trades'!A7211</x:f>
      </x:c>
      <x:c r="B7211" s="0">
        <x:f>'Historical Trades'!B7211</x:f>
      </x:c>
      <x:c r="C7211" s="23">
        <x:f>'Historical Trades'!C7211</x:f>
      </x:c>
      <x:c r="D7211" s="0">
        <x:f>'Historical Trades'!D7211</x:f>
      </x:c>
      <x:c r="E7211" s="23">
        <x:f>'Historical Trades'!E7211</x:f>
      </x:c>
      <x:c r="F7211" s="0">
        <x:f>'Historical Trades'!F7211</x:f>
      </x:c>
      <x:c r="G7211" s="0">
        <x:f>'Historical Trades'!G7211</x:f>
      </x:c>
      <x:c r="H7211" s="0">
        <x:f>'Historical Trades'!H7211</x:f>
      </x:c>
      <x:c r="I7211" s="0">
        <x:f>'Historical Trades'!I7211</x:f>
      </x:c>
      <x:c r="J7211" s="0">
        <x:f>'Historical Trades'!J7211</x:f>
      </x:c>
      <x:c r="K7211" s="0">
        <x:f>'Historical Trades'!K7211</x:f>
      </x:c>
      <x:c r="L7211" s="0">
        <x:f>'Historical Trades'!L7211</x:f>
      </x:c>
      <x:c r="M7211" s="0">
        <x:f>'Historical Trades'!M7211</x:f>
      </x:c>
      <x:c r="N7211" s="0">
        <x:f>CLEAN('Historical Trades'!O7211)</x:f>
      </x:c>
      <x:c r="P7211" s="14">
        <x:f>IF(G7211="sell",M7211,-M7211)</x:f>
      </x:c>
      <x:c r="Q7211" s="14">
        <x:f>VLOOKUP(N7211,'Currency Rates'!$A$3:$C$32,3,0)</x:f>
      </x:c>
      <x:c r="R7211" s="0">
        <x:f>IF(A7211="SPUS",0,IF(A7211="FWD",0,P7211/Q7211))</x:f>
      </x:c>
    </x:row>
    <x:row r="7212" spans="1:19" x14ac:dyDescent="0.3">
      <x:c r="A7212" s="0">
        <x:f>'Historical Trades'!A7212</x:f>
      </x:c>
      <x:c r="B7212" s="0">
        <x:f>'Historical Trades'!B7212</x:f>
      </x:c>
      <x:c r="C7212" s="23">
        <x:f>'Historical Trades'!C7212</x:f>
      </x:c>
      <x:c r="D7212" s="0">
        <x:f>'Historical Trades'!D7212</x:f>
      </x:c>
      <x:c r="E7212" s="23">
        <x:f>'Historical Trades'!E7212</x:f>
      </x:c>
      <x:c r="F7212" s="0">
        <x:f>'Historical Trades'!F7212</x:f>
      </x:c>
      <x:c r="G7212" s="0">
        <x:f>'Historical Trades'!G7212</x:f>
      </x:c>
      <x:c r="H7212" s="0">
        <x:f>'Historical Trades'!H7212</x:f>
      </x:c>
      <x:c r="I7212" s="0">
        <x:f>'Historical Trades'!I7212</x:f>
      </x:c>
      <x:c r="J7212" s="0">
        <x:f>'Historical Trades'!J7212</x:f>
      </x:c>
      <x:c r="K7212" s="0">
        <x:f>'Historical Trades'!K7212</x:f>
      </x:c>
      <x:c r="L7212" s="0">
        <x:f>'Historical Trades'!L7212</x:f>
      </x:c>
      <x:c r="M7212" s="0">
        <x:f>'Historical Trades'!M7212</x:f>
      </x:c>
      <x:c r="N7212" s="0">
        <x:f>CLEAN('Historical Trades'!O7212)</x:f>
      </x:c>
      <x:c r="P7212" s="14">
        <x:f>IF(G7212="sell",M7212,-M7212)</x:f>
      </x:c>
      <x:c r="Q7212" s="14">
        <x:f>VLOOKUP(N7212,'Currency Rates'!$A$3:$C$32,3,0)</x:f>
      </x:c>
      <x:c r="R7212" s="0">
        <x:f>IF(A7212="SPUS",0,IF(A7212="FWD",0,P7212/Q7212))</x:f>
      </x:c>
    </x:row>
    <x:row r="7213" spans="1:19" x14ac:dyDescent="0.3">
      <x:c r="A7213" s="0">
        <x:f>'Historical Trades'!A7213</x:f>
      </x:c>
      <x:c r="B7213" s="0">
        <x:f>'Historical Trades'!B7213</x:f>
      </x:c>
      <x:c r="C7213" s="23">
        <x:f>'Historical Trades'!C7213</x:f>
      </x:c>
      <x:c r="D7213" s="0">
        <x:f>'Historical Trades'!D7213</x:f>
      </x:c>
      <x:c r="E7213" s="23">
        <x:f>'Historical Trades'!E7213</x:f>
      </x:c>
      <x:c r="F7213" s="0">
        <x:f>'Historical Trades'!F7213</x:f>
      </x:c>
      <x:c r="G7213" s="0">
        <x:f>'Historical Trades'!G7213</x:f>
      </x:c>
      <x:c r="H7213" s="0">
        <x:f>'Historical Trades'!H7213</x:f>
      </x:c>
      <x:c r="I7213" s="0">
        <x:f>'Historical Trades'!I7213</x:f>
      </x:c>
      <x:c r="J7213" s="0">
        <x:f>'Historical Trades'!J7213</x:f>
      </x:c>
      <x:c r="K7213" s="0">
        <x:f>'Historical Trades'!K7213</x:f>
      </x:c>
      <x:c r="L7213" s="0">
        <x:f>'Historical Trades'!L7213</x:f>
      </x:c>
      <x:c r="M7213" s="0">
        <x:f>'Historical Trades'!M7213</x:f>
      </x:c>
      <x:c r="N7213" s="0">
        <x:f>CLEAN('Historical Trades'!O7213)</x:f>
      </x:c>
      <x:c r="P7213" s="14">
        <x:f>IF(G7213="sell",M7213,-M7213)</x:f>
      </x:c>
      <x:c r="Q7213" s="14">
        <x:f>VLOOKUP(N7213,'Currency Rates'!$A$3:$C$32,3,0)</x:f>
      </x:c>
      <x:c r="R7213" s="0">
        <x:f>IF(A7213="SPUS",0,IF(A7213="FWD",0,P7213/Q7213))</x:f>
      </x:c>
    </x:row>
    <x:row r="7214" spans="1:19" x14ac:dyDescent="0.3">
      <x:c r="A7214" s="0">
        <x:f>'Historical Trades'!A7214</x:f>
      </x:c>
      <x:c r="B7214" s="0">
        <x:f>'Historical Trades'!B7214</x:f>
      </x:c>
      <x:c r="C7214" s="23">
        <x:f>'Historical Trades'!C7214</x:f>
      </x:c>
      <x:c r="D7214" s="0">
        <x:f>'Historical Trades'!D7214</x:f>
      </x:c>
      <x:c r="E7214" s="23">
        <x:f>'Historical Trades'!E7214</x:f>
      </x:c>
      <x:c r="F7214" s="0">
        <x:f>'Historical Trades'!F7214</x:f>
      </x:c>
      <x:c r="G7214" s="0">
        <x:f>'Historical Trades'!G7214</x:f>
      </x:c>
      <x:c r="H7214" s="0">
        <x:f>'Historical Trades'!H7214</x:f>
      </x:c>
      <x:c r="I7214" s="0">
        <x:f>'Historical Trades'!I7214</x:f>
      </x:c>
      <x:c r="J7214" s="0">
        <x:f>'Historical Trades'!J7214</x:f>
      </x:c>
      <x:c r="K7214" s="0">
        <x:f>'Historical Trades'!K7214</x:f>
      </x:c>
      <x:c r="L7214" s="0">
        <x:f>'Historical Trades'!L7214</x:f>
      </x:c>
      <x:c r="M7214" s="0">
        <x:f>'Historical Trades'!M7214</x:f>
      </x:c>
      <x:c r="N7214" s="0">
        <x:f>CLEAN('Historical Trades'!O7214)</x:f>
      </x:c>
      <x:c r="P7214" s="14">
        <x:f>IF(G7214="sell",M7214,-M7214)</x:f>
      </x:c>
      <x:c r="Q7214" s="14">
        <x:f>VLOOKUP(N7214,'Currency Rates'!$A$3:$C$32,3,0)</x:f>
      </x:c>
      <x:c r="R7214" s="0">
        <x:f>IF(A7214="SPUS",0,IF(A7214="FWD",0,P7214/Q7214))</x:f>
      </x:c>
    </x:row>
    <x:row r="7215" spans="1:19" x14ac:dyDescent="0.3">
      <x:c r="A7215" s="0">
        <x:f>'Historical Trades'!A7215</x:f>
      </x:c>
      <x:c r="B7215" s="0">
        <x:f>'Historical Trades'!B7215</x:f>
      </x:c>
      <x:c r="C7215" s="23">
        <x:f>'Historical Trades'!C7215</x:f>
      </x:c>
      <x:c r="D7215" s="0">
        <x:f>'Historical Trades'!D7215</x:f>
      </x:c>
      <x:c r="E7215" s="23">
        <x:f>'Historical Trades'!E7215</x:f>
      </x:c>
      <x:c r="F7215" s="0">
        <x:f>'Historical Trades'!F7215</x:f>
      </x:c>
      <x:c r="G7215" s="0">
        <x:f>'Historical Trades'!G7215</x:f>
      </x:c>
      <x:c r="H7215" s="0">
        <x:f>'Historical Trades'!H7215</x:f>
      </x:c>
      <x:c r="I7215" s="0">
        <x:f>'Historical Trades'!I7215</x:f>
      </x:c>
      <x:c r="J7215" s="0">
        <x:f>'Historical Trades'!J7215</x:f>
      </x:c>
      <x:c r="K7215" s="0">
        <x:f>'Historical Trades'!K7215</x:f>
      </x:c>
      <x:c r="L7215" s="0">
        <x:f>'Historical Trades'!L7215</x:f>
      </x:c>
      <x:c r="M7215" s="0">
        <x:f>'Historical Trades'!M7215</x:f>
      </x:c>
      <x:c r="N7215" s="0">
        <x:f>CLEAN('Historical Trades'!O7215)</x:f>
      </x:c>
      <x:c r="P7215" s="14">
        <x:f>IF(G7215="sell",M7215,-M7215)</x:f>
      </x:c>
      <x:c r="Q7215" s="14">
        <x:f>VLOOKUP(N7215,'Currency Rates'!$A$3:$C$32,3,0)</x:f>
      </x:c>
      <x:c r="R7215" s="0">
        <x:f>IF(A7215="SPUS",0,IF(A7215="FWD",0,P7215/Q7215))</x:f>
      </x:c>
    </x:row>
    <x:row r="7216" spans="1:19" x14ac:dyDescent="0.3">
      <x:c r="A7216" s="0">
        <x:f>'Historical Trades'!A7216</x:f>
      </x:c>
      <x:c r="B7216" s="0">
        <x:f>'Historical Trades'!B7216</x:f>
      </x:c>
      <x:c r="C7216" s="23">
        <x:f>'Historical Trades'!C7216</x:f>
      </x:c>
      <x:c r="D7216" s="0">
        <x:f>'Historical Trades'!D7216</x:f>
      </x:c>
      <x:c r="E7216" s="23">
        <x:f>'Historical Trades'!E7216</x:f>
      </x:c>
      <x:c r="F7216" s="0">
        <x:f>'Historical Trades'!F7216</x:f>
      </x:c>
      <x:c r="G7216" s="0">
        <x:f>'Historical Trades'!G7216</x:f>
      </x:c>
      <x:c r="H7216" s="0">
        <x:f>'Historical Trades'!H7216</x:f>
      </x:c>
      <x:c r="I7216" s="0">
        <x:f>'Historical Trades'!I7216</x:f>
      </x:c>
      <x:c r="J7216" s="0">
        <x:f>'Historical Trades'!J7216</x:f>
      </x:c>
      <x:c r="K7216" s="0">
        <x:f>'Historical Trades'!K7216</x:f>
      </x:c>
      <x:c r="L7216" s="0">
        <x:f>'Historical Trades'!L7216</x:f>
      </x:c>
      <x:c r="M7216" s="0">
        <x:f>'Historical Trades'!M7216</x:f>
      </x:c>
      <x:c r="N7216" s="0">
        <x:f>CLEAN('Historical Trades'!O7216)</x:f>
      </x:c>
      <x:c r="P7216" s="14">
        <x:f>IF(G7216="sell",M7216,-M7216)</x:f>
      </x:c>
      <x:c r="Q7216" s="14">
        <x:f>VLOOKUP(N7216,'Currency Rates'!$A$3:$C$32,3,0)</x:f>
      </x:c>
      <x:c r="R7216" s="0">
        <x:f>IF(A7216="SPUS",0,IF(A7216="FWD",0,P7216/Q7216))</x:f>
      </x:c>
    </x:row>
    <x:row r="7217" spans="1:19" x14ac:dyDescent="0.3">
      <x:c r="A7217" s="0">
        <x:f>'Historical Trades'!A7217</x:f>
      </x:c>
      <x:c r="B7217" s="0">
        <x:f>'Historical Trades'!B7217</x:f>
      </x:c>
      <x:c r="C7217" s="23">
        <x:f>'Historical Trades'!C7217</x:f>
      </x:c>
      <x:c r="D7217" s="0">
        <x:f>'Historical Trades'!D7217</x:f>
      </x:c>
      <x:c r="E7217" s="23">
        <x:f>'Historical Trades'!E7217</x:f>
      </x:c>
      <x:c r="F7217" s="0">
        <x:f>'Historical Trades'!F7217</x:f>
      </x:c>
      <x:c r="G7217" s="0">
        <x:f>'Historical Trades'!G7217</x:f>
      </x:c>
      <x:c r="H7217" s="0">
        <x:f>'Historical Trades'!H7217</x:f>
      </x:c>
      <x:c r="I7217" s="0">
        <x:f>'Historical Trades'!I7217</x:f>
      </x:c>
      <x:c r="J7217" s="0">
        <x:f>'Historical Trades'!J7217</x:f>
      </x:c>
      <x:c r="K7217" s="0">
        <x:f>'Historical Trades'!K7217</x:f>
      </x:c>
      <x:c r="L7217" s="0">
        <x:f>'Historical Trades'!L7217</x:f>
      </x:c>
      <x:c r="M7217" s="0">
        <x:f>'Historical Trades'!M7217</x:f>
      </x:c>
      <x:c r="N7217" s="0">
        <x:f>CLEAN('Historical Trades'!O7217)</x:f>
      </x:c>
      <x:c r="P7217" s="14">
        <x:f>IF(G7217="sell",M7217,-M7217)</x:f>
      </x:c>
      <x:c r="Q7217" s="14">
        <x:f>VLOOKUP(N7217,'Currency Rates'!$A$3:$C$32,3,0)</x:f>
      </x:c>
      <x:c r="R7217" s="0">
        <x:f>IF(A7217="SPUS",0,IF(A7217="FWD",0,P7217/Q7217))</x:f>
      </x:c>
    </x:row>
    <x:row r="7218" spans="1:19" x14ac:dyDescent="0.3">
      <x:c r="A7218" s="0">
        <x:f>'Historical Trades'!A7218</x:f>
      </x:c>
      <x:c r="B7218" s="0">
        <x:f>'Historical Trades'!B7218</x:f>
      </x:c>
      <x:c r="C7218" s="23">
        <x:f>'Historical Trades'!C7218</x:f>
      </x:c>
      <x:c r="D7218" s="0">
        <x:f>'Historical Trades'!D7218</x:f>
      </x:c>
      <x:c r="E7218" s="23">
        <x:f>'Historical Trades'!E7218</x:f>
      </x:c>
      <x:c r="F7218" s="0">
        <x:f>'Historical Trades'!F7218</x:f>
      </x:c>
      <x:c r="G7218" s="0">
        <x:f>'Historical Trades'!G7218</x:f>
      </x:c>
      <x:c r="H7218" s="0">
        <x:f>'Historical Trades'!H7218</x:f>
      </x:c>
      <x:c r="I7218" s="0">
        <x:f>'Historical Trades'!I7218</x:f>
      </x:c>
      <x:c r="J7218" s="0">
        <x:f>'Historical Trades'!J7218</x:f>
      </x:c>
      <x:c r="K7218" s="0">
        <x:f>'Historical Trades'!K7218</x:f>
      </x:c>
      <x:c r="L7218" s="0">
        <x:f>'Historical Trades'!L7218</x:f>
      </x:c>
      <x:c r="M7218" s="0">
        <x:f>'Historical Trades'!M7218</x:f>
      </x:c>
      <x:c r="N7218" s="0">
        <x:f>CLEAN('Historical Trades'!O7218)</x:f>
      </x:c>
      <x:c r="P7218" s="14">
        <x:f>IF(G7218="sell",M7218,-M7218)</x:f>
      </x:c>
      <x:c r="Q7218" s="14">
        <x:f>VLOOKUP(N7218,'Currency Rates'!$A$3:$C$32,3,0)</x:f>
      </x:c>
      <x:c r="R7218" s="0">
        <x:f>IF(A7218="SPUS",0,IF(A7218="FWD",0,P7218/Q7218))</x:f>
      </x:c>
    </x:row>
    <x:row r="7219" spans="1:19" x14ac:dyDescent="0.3">
      <x:c r="A7219" s="0">
        <x:f>'Historical Trades'!A7219</x:f>
      </x:c>
      <x:c r="B7219" s="0">
        <x:f>'Historical Trades'!B7219</x:f>
      </x:c>
      <x:c r="C7219" s="23">
        <x:f>'Historical Trades'!C7219</x:f>
      </x:c>
      <x:c r="D7219" s="0">
        <x:f>'Historical Trades'!D7219</x:f>
      </x:c>
      <x:c r="E7219" s="23">
        <x:f>'Historical Trades'!E7219</x:f>
      </x:c>
      <x:c r="F7219" s="0">
        <x:f>'Historical Trades'!F7219</x:f>
      </x:c>
      <x:c r="G7219" s="0">
        <x:f>'Historical Trades'!G7219</x:f>
      </x:c>
      <x:c r="H7219" s="0">
        <x:f>'Historical Trades'!H7219</x:f>
      </x:c>
      <x:c r="I7219" s="0">
        <x:f>'Historical Trades'!I7219</x:f>
      </x:c>
      <x:c r="J7219" s="0">
        <x:f>'Historical Trades'!J7219</x:f>
      </x:c>
      <x:c r="K7219" s="0">
        <x:f>'Historical Trades'!K7219</x:f>
      </x:c>
      <x:c r="L7219" s="0">
        <x:f>'Historical Trades'!L7219</x:f>
      </x:c>
      <x:c r="M7219" s="0">
        <x:f>'Historical Trades'!M7219</x:f>
      </x:c>
      <x:c r="N7219" s="0">
        <x:f>CLEAN('Historical Trades'!O7219)</x:f>
      </x:c>
      <x:c r="P7219" s="14">
        <x:f>IF(G7219="sell",M7219,-M7219)</x:f>
      </x:c>
      <x:c r="Q7219" s="14">
        <x:f>VLOOKUP(N7219,'Currency Rates'!$A$3:$C$32,3,0)</x:f>
      </x:c>
      <x:c r="R7219" s="0">
        <x:f>IF(A7219="SPUS",0,IF(A7219="FWD",0,P7219/Q7219))</x:f>
      </x:c>
    </x:row>
    <x:row r="7220" spans="1:19" x14ac:dyDescent="0.3">
      <x:c r="A7220" s="0">
        <x:f>'Historical Trades'!A7220</x:f>
      </x:c>
      <x:c r="B7220" s="0">
        <x:f>'Historical Trades'!B7220</x:f>
      </x:c>
      <x:c r="C7220" s="23">
        <x:f>'Historical Trades'!C7220</x:f>
      </x:c>
      <x:c r="D7220" s="0">
        <x:f>'Historical Trades'!D7220</x:f>
      </x:c>
      <x:c r="E7220" s="23">
        <x:f>'Historical Trades'!E7220</x:f>
      </x:c>
      <x:c r="F7220" s="0">
        <x:f>'Historical Trades'!F7220</x:f>
      </x:c>
      <x:c r="G7220" s="0">
        <x:f>'Historical Trades'!G7220</x:f>
      </x:c>
      <x:c r="H7220" s="0">
        <x:f>'Historical Trades'!H7220</x:f>
      </x:c>
      <x:c r="I7220" s="0">
        <x:f>'Historical Trades'!I7220</x:f>
      </x:c>
      <x:c r="J7220" s="0">
        <x:f>'Historical Trades'!J7220</x:f>
      </x:c>
      <x:c r="K7220" s="0">
        <x:f>'Historical Trades'!K7220</x:f>
      </x:c>
      <x:c r="L7220" s="0">
        <x:f>'Historical Trades'!L7220</x:f>
      </x:c>
      <x:c r="M7220" s="0">
        <x:f>'Historical Trades'!M7220</x:f>
      </x:c>
      <x:c r="N7220" s="0">
        <x:f>CLEAN('Historical Trades'!O7220)</x:f>
      </x:c>
      <x:c r="P7220" s="14">
        <x:f>IF(G7220="sell",M7220,-M7220)</x:f>
      </x:c>
      <x:c r="Q7220" s="14">
        <x:f>VLOOKUP(N7220,'Currency Rates'!$A$3:$C$32,3,0)</x:f>
      </x:c>
      <x:c r="R7220" s="0">
        <x:f>IF(A7220="SPUS",0,IF(A7220="FWD",0,P7220/Q7220))</x:f>
      </x:c>
    </x:row>
    <x:row r="7221" spans="1:19" x14ac:dyDescent="0.3">
      <x:c r="A7221" s="0">
        <x:f>'Historical Trades'!A7221</x:f>
      </x:c>
      <x:c r="B7221" s="0">
        <x:f>'Historical Trades'!B7221</x:f>
      </x:c>
      <x:c r="C7221" s="23">
        <x:f>'Historical Trades'!C7221</x:f>
      </x:c>
      <x:c r="D7221" s="0">
        <x:f>'Historical Trades'!D7221</x:f>
      </x:c>
      <x:c r="E7221" s="23">
        <x:f>'Historical Trades'!E7221</x:f>
      </x:c>
      <x:c r="F7221" s="0">
        <x:f>'Historical Trades'!F7221</x:f>
      </x:c>
      <x:c r="G7221" s="0">
        <x:f>'Historical Trades'!G7221</x:f>
      </x:c>
      <x:c r="H7221" s="0">
        <x:f>'Historical Trades'!H7221</x:f>
      </x:c>
      <x:c r="I7221" s="0">
        <x:f>'Historical Trades'!I7221</x:f>
      </x:c>
      <x:c r="J7221" s="0">
        <x:f>'Historical Trades'!J7221</x:f>
      </x:c>
      <x:c r="K7221" s="0">
        <x:f>'Historical Trades'!K7221</x:f>
      </x:c>
      <x:c r="L7221" s="0">
        <x:f>'Historical Trades'!L7221</x:f>
      </x:c>
      <x:c r="M7221" s="0">
        <x:f>'Historical Trades'!M7221</x:f>
      </x:c>
      <x:c r="N7221" s="0">
        <x:f>CLEAN('Historical Trades'!O7221)</x:f>
      </x:c>
      <x:c r="P7221" s="14">
        <x:f>IF(G7221="sell",M7221,-M7221)</x:f>
      </x:c>
      <x:c r="Q7221" s="14">
        <x:f>VLOOKUP(N7221,'Currency Rates'!$A$3:$C$32,3,0)</x:f>
      </x:c>
      <x:c r="R7221" s="0">
        <x:f>IF(A7221="SPUS",0,IF(A7221="FWD",0,P7221/Q7221))</x:f>
      </x:c>
    </x:row>
    <x:row r="7222" spans="1:19" x14ac:dyDescent="0.3">
      <x:c r="A7222" s="0">
        <x:f>'Historical Trades'!A7222</x:f>
      </x:c>
      <x:c r="B7222" s="0">
        <x:f>'Historical Trades'!B7222</x:f>
      </x:c>
      <x:c r="C7222" s="23">
        <x:f>'Historical Trades'!C7222</x:f>
      </x:c>
      <x:c r="D7222" s="0">
        <x:f>'Historical Trades'!D7222</x:f>
      </x:c>
      <x:c r="E7222" s="23">
        <x:f>'Historical Trades'!E7222</x:f>
      </x:c>
      <x:c r="F7222" s="0">
        <x:f>'Historical Trades'!F7222</x:f>
      </x:c>
      <x:c r="G7222" s="0">
        <x:f>'Historical Trades'!G7222</x:f>
      </x:c>
      <x:c r="H7222" s="0">
        <x:f>'Historical Trades'!H7222</x:f>
      </x:c>
      <x:c r="I7222" s="0">
        <x:f>'Historical Trades'!I7222</x:f>
      </x:c>
      <x:c r="J7222" s="0">
        <x:f>'Historical Trades'!J7222</x:f>
      </x:c>
      <x:c r="K7222" s="0">
        <x:f>'Historical Trades'!K7222</x:f>
      </x:c>
      <x:c r="L7222" s="0">
        <x:f>'Historical Trades'!L7222</x:f>
      </x:c>
      <x:c r="M7222" s="0">
        <x:f>'Historical Trades'!M7222</x:f>
      </x:c>
      <x:c r="N7222" s="0">
        <x:f>CLEAN('Historical Trades'!O7222)</x:f>
      </x:c>
      <x:c r="P7222" s="14">
        <x:f>IF(G7222="sell",M7222,-M7222)</x:f>
      </x:c>
      <x:c r="Q7222" s="14">
        <x:f>VLOOKUP(N7222,'Currency Rates'!$A$3:$C$32,3,0)</x:f>
      </x:c>
      <x:c r="R7222" s="0">
        <x:f>IF(A7222="SPUS",0,IF(A7222="FWD",0,P7222/Q7222))</x:f>
      </x:c>
    </x:row>
    <x:row r="7223" spans="1:19" x14ac:dyDescent="0.3">
      <x:c r="A7223" s="0">
        <x:f>'Historical Trades'!A7223</x:f>
      </x:c>
      <x:c r="B7223" s="0">
        <x:f>'Historical Trades'!B7223</x:f>
      </x:c>
      <x:c r="C7223" s="23">
        <x:f>'Historical Trades'!C7223</x:f>
      </x:c>
      <x:c r="D7223" s="0">
        <x:f>'Historical Trades'!D7223</x:f>
      </x:c>
      <x:c r="E7223" s="23">
        <x:f>'Historical Trades'!E7223</x:f>
      </x:c>
      <x:c r="F7223" s="0">
        <x:f>'Historical Trades'!F7223</x:f>
      </x:c>
      <x:c r="G7223" s="0">
        <x:f>'Historical Trades'!G7223</x:f>
      </x:c>
      <x:c r="H7223" s="0">
        <x:f>'Historical Trades'!H7223</x:f>
      </x:c>
      <x:c r="I7223" s="0">
        <x:f>'Historical Trades'!I7223</x:f>
      </x:c>
      <x:c r="J7223" s="0">
        <x:f>'Historical Trades'!J7223</x:f>
      </x:c>
      <x:c r="K7223" s="0">
        <x:f>'Historical Trades'!K7223</x:f>
      </x:c>
      <x:c r="L7223" s="0">
        <x:f>'Historical Trades'!L7223</x:f>
      </x:c>
      <x:c r="M7223" s="0">
        <x:f>'Historical Trades'!M7223</x:f>
      </x:c>
      <x:c r="N7223" s="0">
        <x:f>CLEAN('Historical Trades'!O7223)</x:f>
      </x:c>
      <x:c r="P7223" s="14">
        <x:f>IF(G7223="sell",M7223,-M7223)</x:f>
      </x:c>
      <x:c r="Q7223" s="14">
        <x:f>VLOOKUP(N7223,'Currency Rates'!$A$3:$C$32,3,0)</x:f>
      </x:c>
      <x:c r="R7223" s="0">
        <x:f>IF(A7223="SPUS",0,IF(A7223="FWD",0,P7223/Q7223))</x:f>
      </x:c>
    </x:row>
    <x:row r="7224" spans="1:19" x14ac:dyDescent="0.3">
      <x:c r="A7224" s="0">
        <x:f>'Historical Trades'!A7224</x:f>
      </x:c>
      <x:c r="B7224" s="0">
        <x:f>'Historical Trades'!B7224</x:f>
      </x:c>
      <x:c r="C7224" s="23">
        <x:f>'Historical Trades'!C7224</x:f>
      </x:c>
      <x:c r="D7224" s="0">
        <x:f>'Historical Trades'!D7224</x:f>
      </x:c>
      <x:c r="E7224" s="23">
        <x:f>'Historical Trades'!E7224</x:f>
      </x:c>
      <x:c r="F7224" s="0">
        <x:f>'Historical Trades'!F7224</x:f>
      </x:c>
      <x:c r="G7224" s="0">
        <x:f>'Historical Trades'!G7224</x:f>
      </x:c>
      <x:c r="H7224" s="0">
        <x:f>'Historical Trades'!H7224</x:f>
      </x:c>
      <x:c r="I7224" s="0">
        <x:f>'Historical Trades'!I7224</x:f>
      </x:c>
      <x:c r="J7224" s="0">
        <x:f>'Historical Trades'!J7224</x:f>
      </x:c>
      <x:c r="K7224" s="0">
        <x:f>'Historical Trades'!K7224</x:f>
      </x:c>
      <x:c r="L7224" s="0">
        <x:f>'Historical Trades'!L7224</x:f>
      </x:c>
      <x:c r="M7224" s="0">
        <x:f>'Historical Trades'!M7224</x:f>
      </x:c>
      <x:c r="N7224" s="0">
        <x:f>CLEAN('Historical Trades'!O7224)</x:f>
      </x:c>
      <x:c r="P7224" s="14">
        <x:f>IF(G7224="sell",M7224,-M7224)</x:f>
      </x:c>
      <x:c r="Q7224" s="14">
        <x:f>VLOOKUP(N7224,'Currency Rates'!$A$3:$C$32,3,0)</x:f>
      </x:c>
      <x:c r="R7224" s="0">
        <x:f>IF(A7224="SPUS",0,IF(A7224="FWD",0,P7224/Q7224))</x:f>
      </x:c>
    </x:row>
    <x:row r="7225" spans="1:19" x14ac:dyDescent="0.3">
      <x:c r="A7225" s="0">
        <x:f>'Historical Trades'!A7225</x:f>
      </x:c>
      <x:c r="B7225" s="0">
        <x:f>'Historical Trades'!B7225</x:f>
      </x:c>
      <x:c r="C7225" s="23">
        <x:f>'Historical Trades'!C7225</x:f>
      </x:c>
      <x:c r="D7225" s="0">
        <x:f>'Historical Trades'!D7225</x:f>
      </x:c>
      <x:c r="E7225" s="23">
        <x:f>'Historical Trades'!E7225</x:f>
      </x:c>
      <x:c r="F7225" s="0">
        <x:f>'Historical Trades'!F7225</x:f>
      </x:c>
      <x:c r="G7225" s="0">
        <x:f>'Historical Trades'!G7225</x:f>
      </x:c>
      <x:c r="H7225" s="0">
        <x:f>'Historical Trades'!H7225</x:f>
      </x:c>
      <x:c r="I7225" s="0">
        <x:f>'Historical Trades'!I7225</x:f>
      </x:c>
      <x:c r="J7225" s="0">
        <x:f>'Historical Trades'!J7225</x:f>
      </x:c>
      <x:c r="K7225" s="0">
        <x:f>'Historical Trades'!K7225</x:f>
      </x:c>
      <x:c r="L7225" s="0">
        <x:f>'Historical Trades'!L7225</x:f>
      </x:c>
      <x:c r="M7225" s="0">
        <x:f>'Historical Trades'!M7225</x:f>
      </x:c>
      <x:c r="N7225" s="0">
        <x:f>CLEAN('Historical Trades'!O7225)</x:f>
      </x:c>
      <x:c r="P7225" s="14">
        <x:f>IF(G7225="sell",M7225,-M7225)</x:f>
      </x:c>
      <x:c r="Q7225" s="14">
        <x:f>VLOOKUP(N7225,'Currency Rates'!$A$3:$C$32,3,0)</x:f>
      </x:c>
      <x:c r="R7225" s="0">
        <x:f>IF(A7225="SPUS",0,IF(A7225="FWD",0,P7225/Q7225))</x:f>
      </x:c>
    </x:row>
    <x:row r="7226" spans="1:19" x14ac:dyDescent="0.3">
      <x:c r="A7226" s="0">
        <x:f>'Historical Trades'!A7226</x:f>
      </x:c>
      <x:c r="B7226" s="0">
        <x:f>'Historical Trades'!B7226</x:f>
      </x:c>
      <x:c r="C7226" s="23">
        <x:f>'Historical Trades'!C7226</x:f>
      </x:c>
      <x:c r="D7226" s="0">
        <x:f>'Historical Trades'!D7226</x:f>
      </x:c>
      <x:c r="E7226" s="23">
        <x:f>'Historical Trades'!E7226</x:f>
      </x:c>
      <x:c r="F7226" s="0">
        <x:f>'Historical Trades'!F7226</x:f>
      </x:c>
      <x:c r="G7226" s="0">
        <x:f>'Historical Trades'!G7226</x:f>
      </x:c>
      <x:c r="H7226" s="0">
        <x:f>'Historical Trades'!H7226</x:f>
      </x:c>
      <x:c r="I7226" s="0">
        <x:f>'Historical Trades'!I7226</x:f>
      </x:c>
      <x:c r="J7226" s="0">
        <x:f>'Historical Trades'!J7226</x:f>
      </x:c>
      <x:c r="K7226" s="0">
        <x:f>'Historical Trades'!K7226</x:f>
      </x:c>
      <x:c r="L7226" s="0">
        <x:f>'Historical Trades'!L7226</x:f>
      </x:c>
      <x:c r="M7226" s="0">
        <x:f>'Historical Trades'!M7226</x:f>
      </x:c>
      <x:c r="N7226" s="0">
        <x:f>CLEAN('Historical Trades'!O7226)</x:f>
      </x:c>
      <x:c r="P7226" s="14">
        <x:f>IF(G7226="sell",M7226,-M7226)</x:f>
      </x:c>
      <x:c r="Q7226" s="14">
        <x:f>VLOOKUP(N7226,'Currency Rates'!$A$3:$C$32,3,0)</x:f>
      </x:c>
      <x:c r="R7226" s="0">
        <x:f>IF(A7226="SPUS",0,IF(A7226="FWD",0,P7226/Q7226))</x:f>
      </x:c>
    </x:row>
    <x:row r="7227" spans="1:19" x14ac:dyDescent="0.3">
      <x:c r="A7227" s="0">
        <x:f>'Historical Trades'!A7227</x:f>
      </x:c>
      <x:c r="B7227" s="0">
        <x:f>'Historical Trades'!B7227</x:f>
      </x:c>
      <x:c r="C7227" s="23">
        <x:f>'Historical Trades'!C7227</x:f>
      </x:c>
      <x:c r="D7227" s="0">
        <x:f>'Historical Trades'!D7227</x:f>
      </x:c>
      <x:c r="E7227" s="23">
        <x:f>'Historical Trades'!E7227</x:f>
      </x:c>
      <x:c r="F7227" s="0">
        <x:f>'Historical Trades'!F7227</x:f>
      </x:c>
      <x:c r="G7227" s="0">
        <x:f>'Historical Trades'!G7227</x:f>
      </x:c>
      <x:c r="H7227" s="0">
        <x:f>'Historical Trades'!H7227</x:f>
      </x:c>
      <x:c r="I7227" s="0">
        <x:f>'Historical Trades'!I7227</x:f>
      </x:c>
      <x:c r="J7227" s="0">
        <x:f>'Historical Trades'!J7227</x:f>
      </x:c>
      <x:c r="K7227" s="0">
        <x:f>'Historical Trades'!K7227</x:f>
      </x:c>
      <x:c r="L7227" s="0">
        <x:f>'Historical Trades'!L7227</x:f>
      </x:c>
      <x:c r="M7227" s="0">
        <x:f>'Historical Trades'!M7227</x:f>
      </x:c>
      <x:c r="N7227" s="0">
        <x:f>CLEAN('Historical Trades'!O7227)</x:f>
      </x:c>
      <x:c r="P7227" s="14">
        <x:f>IF(G7227="sell",M7227,-M7227)</x:f>
      </x:c>
      <x:c r="Q7227" s="14">
        <x:f>VLOOKUP(N7227,'Currency Rates'!$A$3:$C$32,3,0)</x:f>
      </x:c>
      <x:c r="R7227" s="0">
        <x:f>IF(A7227="SPUS",0,IF(A7227="FWD",0,P7227/Q7227))</x:f>
      </x:c>
    </x:row>
    <x:row r="7228" spans="1:19" x14ac:dyDescent="0.3">
      <x:c r="A7228" s="0">
        <x:f>'Historical Trades'!A7228</x:f>
      </x:c>
      <x:c r="B7228" s="0">
        <x:f>'Historical Trades'!B7228</x:f>
      </x:c>
      <x:c r="C7228" s="23">
        <x:f>'Historical Trades'!C7228</x:f>
      </x:c>
      <x:c r="D7228" s="0">
        <x:f>'Historical Trades'!D7228</x:f>
      </x:c>
      <x:c r="E7228" s="23">
        <x:f>'Historical Trades'!E7228</x:f>
      </x:c>
      <x:c r="F7228" s="0">
        <x:f>'Historical Trades'!F7228</x:f>
      </x:c>
      <x:c r="G7228" s="0">
        <x:f>'Historical Trades'!G7228</x:f>
      </x:c>
      <x:c r="H7228" s="0">
        <x:f>'Historical Trades'!H7228</x:f>
      </x:c>
      <x:c r="I7228" s="0">
        <x:f>'Historical Trades'!I7228</x:f>
      </x:c>
      <x:c r="J7228" s="0">
        <x:f>'Historical Trades'!J7228</x:f>
      </x:c>
      <x:c r="K7228" s="0">
        <x:f>'Historical Trades'!K7228</x:f>
      </x:c>
      <x:c r="L7228" s="0">
        <x:f>'Historical Trades'!L7228</x:f>
      </x:c>
      <x:c r="M7228" s="0">
        <x:f>'Historical Trades'!M7228</x:f>
      </x:c>
      <x:c r="N7228" s="0">
        <x:f>CLEAN('Historical Trades'!O7228)</x:f>
      </x:c>
      <x:c r="P7228" s="14">
        <x:f>IF(G7228="sell",M7228,-M7228)</x:f>
      </x:c>
      <x:c r="Q7228" s="14">
        <x:f>VLOOKUP(N7228,'Currency Rates'!$A$3:$C$32,3,0)</x:f>
      </x:c>
      <x:c r="R7228" s="0">
        <x:f>IF(A7228="SPUS",0,IF(A7228="FWD",0,P7228/Q7228))</x:f>
      </x:c>
    </x:row>
    <x:row r="7229" spans="1:19" x14ac:dyDescent="0.3">
      <x:c r="A7229" s="0">
        <x:f>'Historical Trades'!A7229</x:f>
      </x:c>
      <x:c r="B7229" s="0">
        <x:f>'Historical Trades'!B7229</x:f>
      </x:c>
      <x:c r="C7229" s="23">
        <x:f>'Historical Trades'!C7229</x:f>
      </x:c>
      <x:c r="D7229" s="0">
        <x:f>'Historical Trades'!D7229</x:f>
      </x:c>
      <x:c r="E7229" s="23">
        <x:f>'Historical Trades'!E7229</x:f>
      </x:c>
      <x:c r="F7229" s="0">
        <x:f>'Historical Trades'!F7229</x:f>
      </x:c>
      <x:c r="G7229" s="0">
        <x:f>'Historical Trades'!G7229</x:f>
      </x:c>
      <x:c r="H7229" s="0">
        <x:f>'Historical Trades'!H7229</x:f>
      </x:c>
      <x:c r="I7229" s="0">
        <x:f>'Historical Trades'!I7229</x:f>
      </x:c>
      <x:c r="J7229" s="0">
        <x:f>'Historical Trades'!J7229</x:f>
      </x:c>
      <x:c r="K7229" s="0">
        <x:f>'Historical Trades'!K7229</x:f>
      </x:c>
      <x:c r="L7229" s="0">
        <x:f>'Historical Trades'!L7229</x:f>
      </x:c>
      <x:c r="M7229" s="0">
        <x:f>'Historical Trades'!M7229</x:f>
      </x:c>
      <x:c r="N7229" s="0">
        <x:f>CLEAN('Historical Trades'!O7229)</x:f>
      </x:c>
      <x:c r="P7229" s="14">
        <x:f>IF(G7229="sell",M7229,-M7229)</x:f>
      </x:c>
      <x:c r="Q7229" s="14">
        <x:f>VLOOKUP(N7229,'Currency Rates'!$A$3:$C$32,3,0)</x:f>
      </x:c>
      <x:c r="R7229" s="0">
        <x:f>IF(A7229="SPUS",0,IF(A7229="FWD",0,P7229/Q7229))</x:f>
      </x:c>
    </x:row>
    <x:row r="7230" spans="1:19" x14ac:dyDescent="0.3">
      <x:c r="A7230" s="0">
        <x:f>'Historical Trades'!A7230</x:f>
      </x:c>
      <x:c r="B7230" s="0">
        <x:f>'Historical Trades'!B7230</x:f>
      </x:c>
      <x:c r="C7230" s="23">
        <x:f>'Historical Trades'!C7230</x:f>
      </x:c>
      <x:c r="D7230" s="0">
        <x:f>'Historical Trades'!D7230</x:f>
      </x:c>
      <x:c r="E7230" s="23">
        <x:f>'Historical Trades'!E7230</x:f>
      </x:c>
      <x:c r="F7230" s="0">
        <x:f>'Historical Trades'!F7230</x:f>
      </x:c>
      <x:c r="G7230" s="0">
        <x:f>'Historical Trades'!G7230</x:f>
      </x:c>
      <x:c r="H7230" s="0">
        <x:f>'Historical Trades'!H7230</x:f>
      </x:c>
      <x:c r="I7230" s="0">
        <x:f>'Historical Trades'!I7230</x:f>
      </x:c>
      <x:c r="J7230" s="0">
        <x:f>'Historical Trades'!J7230</x:f>
      </x:c>
      <x:c r="K7230" s="0">
        <x:f>'Historical Trades'!K7230</x:f>
      </x:c>
      <x:c r="L7230" s="0">
        <x:f>'Historical Trades'!L7230</x:f>
      </x:c>
      <x:c r="M7230" s="0">
        <x:f>'Historical Trades'!M7230</x:f>
      </x:c>
      <x:c r="N7230" s="0">
        <x:f>CLEAN('Historical Trades'!O7230)</x:f>
      </x:c>
      <x:c r="P7230" s="14">
        <x:f>IF(G7230="sell",M7230,-M7230)</x:f>
      </x:c>
      <x:c r="Q7230" s="14">
        <x:f>VLOOKUP(N7230,'Currency Rates'!$A$3:$C$32,3,0)</x:f>
      </x:c>
      <x:c r="R7230" s="0">
        <x:f>IF(A7230="SPUS",0,IF(A7230="FWD",0,P7230/Q7230))</x:f>
      </x:c>
    </x:row>
    <x:row r="7231" spans="1:19" x14ac:dyDescent="0.3">
      <x:c r="A7231" s="0">
        <x:f>'Historical Trades'!A7231</x:f>
      </x:c>
      <x:c r="B7231" s="0">
        <x:f>'Historical Trades'!B7231</x:f>
      </x:c>
      <x:c r="C7231" s="23">
        <x:f>'Historical Trades'!C7231</x:f>
      </x:c>
      <x:c r="D7231" s="0">
        <x:f>'Historical Trades'!D7231</x:f>
      </x:c>
      <x:c r="E7231" s="23">
        <x:f>'Historical Trades'!E7231</x:f>
      </x:c>
      <x:c r="F7231" s="0">
        <x:f>'Historical Trades'!F7231</x:f>
      </x:c>
      <x:c r="G7231" s="0">
        <x:f>'Historical Trades'!G7231</x:f>
      </x:c>
      <x:c r="H7231" s="0">
        <x:f>'Historical Trades'!H7231</x:f>
      </x:c>
      <x:c r="I7231" s="0">
        <x:f>'Historical Trades'!I7231</x:f>
      </x:c>
      <x:c r="J7231" s="0">
        <x:f>'Historical Trades'!J7231</x:f>
      </x:c>
      <x:c r="K7231" s="0">
        <x:f>'Historical Trades'!K7231</x:f>
      </x:c>
      <x:c r="L7231" s="0">
        <x:f>'Historical Trades'!L7231</x:f>
      </x:c>
      <x:c r="M7231" s="0">
        <x:f>'Historical Trades'!M7231</x:f>
      </x:c>
      <x:c r="N7231" s="0">
        <x:f>CLEAN('Historical Trades'!O7231)</x:f>
      </x:c>
      <x:c r="P7231" s="14">
        <x:f>IF(G7231="sell",M7231,-M7231)</x:f>
      </x:c>
      <x:c r="Q7231" s="14">
        <x:f>VLOOKUP(N7231,'Currency Rates'!$A$3:$C$32,3,0)</x:f>
      </x:c>
      <x:c r="R7231" s="0">
        <x:f>IF(A7231="SPUS",0,IF(A7231="FWD",0,P7231/Q7231))</x:f>
      </x:c>
    </x:row>
    <x:row r="7232" spans="1:19" x14ac:dyDescent="0.3">
      <x:c r="A7232" s="0">
        <x:f>'Historical Trades'!A7232</x:f>
      </x:c>
      <x:c r="B7232" s="0">
        <x:f>'Historical Trades'!B7232</x:f>
      </x:c>
      <x:c r="C7232" s="23">
        <x:f>'Historical Trades'!C7232</x:f>
      </x:c>
      <x:c r="D7232" s="0">
        <x:f>'Historical Trades'!D7232</x:f>
      </x:c>
      <x:c r="E7232" s="23">
        <x:f>'Historical Trades'!E7232</x:f>
      </x:c>
      <x:c r="F7232" s="0">
        <x:f>'Historical Trades'!F7232</x:f>
      </x:c>
      <x:c r="G7232" s="0">
        <x:f>'Historical Trades'!G7232</x:f>
      </x:c>
      <x:c r="H7232" s="0">
        <x:f>'Historical Trades'!H7232</x:f>
      </x:c>
      <x:c r="I7232" s="0">
        <x:f>'Historical Trades'!I7232</x:f>
      </x:c>
      <x:c r="J7232" s="0">
        <x:f>'Historical Trades'!J7232</x:f>
      </x:c>
      <x:c r="K7232" s="0">
        <x:f>'Historical Trades'!K7232</x:f>
      </x:c>
      <x:c r="L7232" s="0">
        <x:f>'Historical Trades'!L7232</x:f>
      </x:c>
      <x:c r="M7232" s="0">
        <x:f>'Historical Trades'!M7232</x:f>
      </x:c>
      <x:c r="N7232" s="0">
        <x:f>CLEAN('Historical Trades'!O7232)</x:f>
      </x:c>
      <x:c r="P7232" s="14">
        <x:f>IF(G7232="sell",M7232,-M7232)</x:f>
      </x:c>
      <x:c r="Q7232" s="14">
        <x:f>VLOOKUP(N7232,'Currency Rates'!$A$3:$C$32,3,0)</x:f>
      </x:c>
      <x:c r="R7232" s="0">
        <x:f>IF(A7232="SPUS",0,IF(A7232="FWD",0,P7232/Q7232))</x:f>
      </x:c>
    </x:row>
    <x:row r="7233" spans="1:19" x14ac:dyDescent="0.3">
      <x:c r="A7233" s="0">
        <x:f>'Historical Trades'!A7233</x:f>
      </x:c>
      <x:c r="B7233" s="0">
        <x:f>'Historical Trades'!B7233</x:f>
      </x:c>
      <x:c r="C7233" s="23">
        <x:f>'Historical Trades'!C7233</x:f>
      </x:c>
      <x:c r="D7233" s="0">
        <x:f>'Historical Trades'!D7233</x:f>
      </x:c>
      <x:c r="E7233" s="23">
        <x:f>'Historical Trades'!E7233</x:f>
      </x:c>
      <x:c r="F7233" s="0">
        <x:f>'Historical Trades'!F7233</x:f>
      </x:c>
      <x:c r="G7233" s="0">
        <x:f>'Historical Trades'!G7233</x:f>
      </x:c>
      <x:c r="H7233" s="0">
        <x:f>'Historical Trades'!H7233</x:f>
      </x:c>
      <x:c r="I7233" s="0">
        <x:f>'Historical Trades'!I7233</x:f>
      </x:c>
      <x:c r="J7233" s="0">
        <x:f>'Historical Trades'!J7233</x:f>
      </x:c>
      <x:c r="K7233" s="0">
        <x:f>'Historical Trades'!K7233</x:f>
      </x:c>
      <x:c r="L7233" s="0">
        <x:f>'Historical Trades'!L7233</x:f>
      </x:c>
      <x:c r="M7233" s="0">
        <x:f>'Historical Trades'!M7233</x:f>
      </x:c>
      <x:c r="N7233" s="0">
        <x:f>CLEAN('Historical Trades'!O7233)</x:f>
      </x:c>
      <x:c r="P7233" s="14">
        <x:f>IF(G7233="sell",M7233,-M7233)</x:f>
      </x:c>
      <x:c r="Q7233" s="14">
        <x:f>VLOOKUP(N7233,'Currency Rates'!$A$3:$C$32,3,0)</x:f>
      </x:c>
      <x:c r="R7233" s="0">
        <x:f>IF(A7233="SPUS",0,IF(A7233="FWD",0,P7233/Q7233))</x:f>
      </x:c>
    </x:row>
    <x:row r="7234" spans="1:19" x14ac:dyDescent="0.3">
      <x:c r="A7234" s="0">
        <x:f>'Historical Trades'!A7234</x:f>
      </x:c>
      <x:c r="B7234" s="0">
        <x:f>'Historical Trades'!B7234</x:f>
      </x:c>
      <x:c r="C7234" s="23">
        <x:f>'Historical Trades'!C7234</x:f>
      </x:c>
      <x:c r="D7234" s="0">
        <x:f>'Historical Trades'!D7234</x:f>
      </x:c>
      <x:c r="E7234" s="23">
        <x:f>'Historical Trades'!E7234</x:f>
      </x:c>
      <x:c r="F7234" s="0">
        <x:f>'Historical Trades'!F7234</x:f>
      </x:c>
      <x:c r="G7234" s="0">
        <x:f>'Historical Trades'!G7234</x:f>
      </x:c>
      <x:c r="H7234" s="0">
        <x:f>'Historical Trades'!H7234</x:f>
      </x:c>
      <x:c r="I7234" s="0">
        <x:f>'Historical Trades'!I7234</x:f>
      </x:c>
      <x:c r="J7234" s="0">
        <x:f>'Historical Trades'!J7234</x:f>
      </x:c>
      <x:c r="K7234" s="0">
        <x:f>'Historical Trades'!K7234</x:f>
      </x:c>
      <x:c r="L7234" s="0">
        <x:f>'Historical Trades'!L7234</x:f>
      </x:c>
      <x:c r="M7234" s="0">
        <x:f>'Historical Trades'!M7234</x:f>
      </x:c>
      <x:c r="N7234" s="0">
        <x:f>CLEAN('Historical Trades'!O7234)</x:f>
      </x:c>
      <x:c r="P7234" s="14">
        <x:f>IF(G7234="sell",M7234,-M7234)</x:f>
      </x:c>
      <x:c r="Q7234" s="14">
        <x:f>VLOOKUP(N7234,'Currency Rates'!$A$3:$C$32,3,0)</x:f>
      </x:c>
      <x:c r="R7234" s="0">
        <x:f>IF(A7234="SPUS",0,IF(A7234="FWD",0,P7234/Q7234))</x:f>
      </x:c>
    </x:row>
    <x:row r="7235" spans="1:19" x14ac:dyDescent="0.3">
      <x:c r="A7235" s="0">
        <x:f>'Historical Trades'!A7235</x:f>
      </x:c>
      <x:c r="B7235" s="0">
        <x:f>'Historical Trades'!B7235</x:f>
      </x:c>
      <x:c r="C7235" s="23">
        <x:f>'Historical Trades'!C7235</x:f>
      </x:c>
      <x:c r="D7235" s="0">
        <x:f>'Historical Trades'!D7235</x:f>
      </x:c>
      <x:c r="E7235" s="23">
        <x:f>'Historical Trades'!E7235</x:f>
      </x:c>
      <x:c r="F7235" s="0">
        <x:f>'Historical Trades'!F7235</x:f>
      </x:c>
      <x:c r="G7235" s="0">
        <x:f>'Historical Trades'!G7235</x:f>
      </x:c>
      <x:c r="H7235" s="0">
        <x:f>'Historical Trades'!H7235</x:f>
      </x:c>
      <x:c r="I7235" s="0">
        <x:f>'Historical Trades'!I7235</x:f>
      </x:c>
      <x:c r="J7235" s="0">
        <x:f>'Historical Trades'!J7235</x:f>
      </x:c>
      <x:c r="K7235" s="0">
        <x:f>'Historical Trades'!K7235</x:f>
      </x:c>
      <x:c r="L7235" s="0">
        <x:f>'Historical Trades'!L7235</x:f>
      </x:c>
      <x:c r="M7235" s="0">
        <x:f>'Historical Trades'!M7235</x:f>
      </x:c>
      <x:c r="N7235" s="0">
        <x:f>CLEAN('Historical Trades'!O7235)</x:f>
      </x:c>
      <x:c r="P7235" s="14">
        <x:f>IF(G7235="sell",M7235,-M7235)</x:f>
      </x:c>
      <x:c r="Q7235" s="14">
        <x:f>VLOOKUP(N7235,'Currency Rates'!$A$3:$C$32,3,0)</x:f>
      </x:c>
      <x:c r="R7235" s="0">
        <x:f>IF(A7235="SPUS",0,IF(A7235="FWD",0,P7235/Q7235))</x:f>
      </x:c>
    </x:row>
    <x:row r="7236" spans="1:19" x14ac:dyDescent="0.3">
      <x:c r="A7236" s="0">
        <x:f>'Historical Trades'!A7236</x:f>
      </x:c>
      <x:c r="B7236" s="0">
        <x:f>'Historical Trades'!B7236</x:f>
      </x:c>
      <x:c r="C7236" s="23">
        <x:f>'Historical Trades'!C7236</x:f>
      </x:c>
      <x:c r="D7236" s="0">
        <x:f>'Historical Trades'!D7236</x:f>
      </x:c>
      <x:c r="E7236" s="23">
        <x:f>'Historical Trades'!E7236</x:f>
      </x:c>
      <x:c r="F7236" s="0">
        <x:f>'Historical Trades'!F7236</x:f>
      </x:c>
      <x:c r="G7236" s="0">
        <x:f>'Historical Trades'!G7236</x:f>
      </x:c>
      <x:c r="H7236" s="0">
        <x:f>'Historical Trades'!H7236</x:f>
      </x:c>
      <x:c r="I7236" s="0">
        <x:f>'Historical Trades'!I7236</x:f>
      </x:c>
      <x:c r="J7236" s="0">
        <x:f>'Historical Trades'!J7236</x:f>
      </x:c>
      <x:c r="K7236" s="0">
        <x:f>'Historical Trades'!K7236</x:f>
      </x:c>
      <x:c r="L7236" s="0">
        <x:f>'Historical Trades'!L7236</x:f>
      </x:c>
      <x:c r="M7236" s="0">
        <x:f>'Historical Trades'!M7236</x:f>
      </x:c>
      <x:c r="N7236" s="0">
        <x:f>CLEAN('Historical Trades'!O7236)</x:f>
      </x:c>
      <x:c r="P7236" s="14">
        <x:f>IF(G7236="sell",M7236,-M7236)</x:f>
      </x:c>
      <x:c r="Q7236" s="14">
        <x:f>VLOOKUP(N7236,'Currency Rates'!$A$3:$C$32,3,0)</x:f>
      </x:c>
      <x:c r="R7236" s="0">
        <x:f>IF(A7236="SPUS",0,IF(A7236="FWD",0,P7236/Q7236))</x:f>
      </x:c>
    </x:row>
    <x:row r="7237" spans="1:19" x14ac:dyDescent="0.3">
      <x:c r="A7237" s="0">
        <x:f>'Historical Trades'!A7237</x:f>
      </x:c>
      <x:c r="B7237" s="0">
        <x:f>'Historical Trades'!B7237</x:f>
      </x:c>
      <x:c r="C7237" s="23">
        <x:f>'Historical Trades'!C7237</x:f>
      </x:c>
      <x:c r="D7237" s="0">
        <x:f>'Historical Trades'!D7237</x:f>
      </x:c>
      <x:c r="E7237" s="23">
        <x:f>'Historical Trades'!E7237</x:f>
      </x:c>
      <x:c r="F7237" s="0">
        <x:f>'Historical Trades'!F7237</x:f>
      </x:c>
      <x:c r="G7237" s="0">
        <x:f>'Historical Trades'!G7237</x:f>
      </x:c>
      <x:c r="H7237" s="0">
        <x:f>'Historical Trades'!H7237</x:f>
      </x:c>
      <x:c r="I7237" s="0">
        <x:f>'Historical Trades'!I7237</x:f>
      </x:c>
      <x:c r="J7237" s="0">
        <x:f>'Historical Trades'!J7237</x:f>
      </x:c>
      <x:c r="K7237" s="0">
        <x:f>'Historical Trades'!K7237</x:f>
      </x:c>
      <x:c r="L7237" s="0">
        <x:f>'Historical Trades'!L7237</x:f>
      </x:c>
      <x:c r="M7237" s="0">
        <x:f>'Historical Trades'!M7237</x:f>
      </x:c>
      <x:c r="N7237" s="0">
        <x:f>CLEAN('Historical Trades'!O7237)</x:f>
      </x:c>
      <x:c r="P7237" s="14">
        <x:f>IF(G7237="sell",M7237,-M7237)</x:f>
      </x:c>
      <x:c r="Q7237" s="14">
        <x:f>VLOOKUP(N7237,'Currency Rates'!$A$3:$C$32,3,0)</x:f>
      </x:c>
      <x:c r="R7237" s="0">
        <x:f>IF(A7237="SPUS",0,IF(A7237="FWD",0,P7237/Q7237))</x:f>
      </x:c>
    </x:row>
    <x:row r="7238" spans="1:19" x14ac:dyDescent="0.3">
      <x:c r="A7238" s="0">
        <x:f>'Historical Trades'!A7238</x:f>
      </x:c>
      <x:c r="B7238" s="0">
        <x:f>'Historical Trades'!B7238</x:f>
      </x:c>
      <x:c r="C7238" s="23">
        <x:f>'Historical Trades'!C7238</x:f>
      </x:c>
      <x:c r="D7238" s="0">
        <x:f>'Historical Trades'!D7238</x:f>
      </x:c>
      <x:c r="E7238" s="23">
        <x:f>'Historical Trades'!E7238</x:f>
      </x:c>
      <x:c r="F7238" s="0">
        <x:f>'Historical Trades'!F7238</x:f>
      </x:c>
      <x:c r="G7238" s="0">
        <x:f>'Historical Trades'!G7238</x:f>
      </x:c>
      <x:c r="H7238" s="0">
        <x:f>'Historical Trades'!H7238</x:f>
      </x:c>
      <x:c r="I7238" s="0">
        <x:f>'Historical Trades'!I7238</x:f>
      </x:c>
      <x:c r="J7238" s="0">
        <x:f>'Historical Trades'!J7238</x:f>
      </x:c>
      <x:c r="K7238" s="0">
        <x:f>'Historical Trades'!K7238</x:f>
      </x:c>
      <x:c r="L7238" s="0">
        <x:f>'Historical Trades'!L7238</x:f>
      </x:c>
      <x:c r="M7238" s="0">
        <x:f>'Historical Trades'!M7238</x:f>
      </x:c>
      <x:c r="N7238" s="0">
        <x:f>CLEAN('Historical Trades'!O7238)</x:f>
      </x:c>
      <x:c r="P7238" s="14">
        <x:f>IF(G7238="sell",M7238,-M7238)</x:f>
      </x:c>
      <x:c r="Q7238" s="14">
        <x:f>VLOOKUP(N7238,'Currency Rates'!$A$3:$C$32,3,0)</x:f>
      </x:c>
      <x:c r="R7238" s="0">
        <x:f>IF(A7238="SPUS",0,IF(A7238="FWD",0,P7238/Q7238))</x:f>
      </x:c>
    </x:row>
    <x:row r="7239" spans="1:19" x14ac:dyDescent="0.3">
      <x:c r="A7239" s="0">
        <x:f>'Historical Trades'!A7239</x:f>
      </x:c>
      <x:c r="B7239" s="0">
        <x:f>'Historical Trades'!B7239</x:f>
      </x:c>
      <x:c r="C7239" s="23">
        <x:f>'Historical Trades'!C7239</x:f>
      </x:c>
      <x:c r="D7239" s="0">
        <x:f>'Historical Trades'!D7239</x:f>
      </x:c>
      <x:c r="E7239" s="23">
        <x:f>'Historical Trades'!E7239</x:f>
      </x:c>
      <x:c r="F7239" s="0">
        <x:f>'Historical Trades'!F7239</x:f>
      </x:c>
      <x:c r="G7239" s="0">
        <x:f>'Historical Trades'!G7239</x:f>
      </x:c>
      <x:c r="H7239" s="0">
        <x:f>'Historical Trades'!H7239</x:f>
      </x:c>
      <x:c r="I7239" s="0">
        <x:f>'Historical Trades'!I7239</x:f>
      </x:c>
      <x:c r="J7239" s="0">
        <x:f>'Historical Trades'!J7239</x:f>
      </x:c>
      <x:c r="K7239" s="0">
        <x:f>'Historical Trades'!K7239</x:f>
      </x:c>
      <x:c r="L7239" s="0">
        <x:f>'Historical Trades'!L7239</x:f>
      </x:c>
      <x:c r="M7239" s="0">
        <x:f>'Historical Trades'!M7239</x:f>
      </x:c>
      <x:c r="N7239" s="0">
        <x:f>CLEAN('Historical Trades'!O7239)</x:f>
      </x:c>
      <x:c r="P7239" s="14">
        <x:f>IF(G7239="sell",M7239,-M7239)</x:f>
      </x:c>
      <x:c r="Q7239" s="14">
        <x:f>VLOOKUP(N7239,'Currency Rates'!$A$3:$C$32,3,0)</x:f>
      </x:c>
      <x:c r="R7239" s="0">
        <x:f>IF(A7239="SPUS",0,IF(A7239="FWD",0,P7239/Q7239))</x:f>
      </x:c>
    </x:row>
    <x:row r="7240" spans="1:19" x14ac:dyDescent="0.3">
      <x:c r="A7240" s="0">
        <x:f>'Historical Trades'!A7240</x:f>
      </x:c>
      <x:c r="B7240" s="0">
        <x:f>'Historical Trades'!B7240</x:f>
      </x:c>
      <x:c r="C7240" s="23">
        <x:f>'Historical Trades'!C7240</x:f>
      </x:c>
      <x:c r="D7240" s="0">
        <x:f>'Historical Trades'!D7240</x:f>
      </x:c>
      <x:c r="E7240" s="23">
        <x:f>'Historical Trades'!E7240</x:f>
      </x:c>
      <x:c r="F7240" s="0">
        <x:f>'Historical Trades'!F7240</x:f>
      </x:c>
      <x:c r="G7240" s="0">
        <x:f>'Historical Trades'!G7240</x:f>
      </x:c>
      <x:c r="H7240" s="0">
        <x:f>'Historical Trades'!H7240</x:f>
      </x:c>
      <x:c r="I7240" s="0">
        <x:f>'Historical Trades'!I7240</x:f>
      </x:c>
      <x:c r="J7240" s="0">
        <x:f>'Historical Trades'!J7240</x:f>
      </x:c>
      <x:c r="K7240" s="0">
        <x:f>'Historical Trades'!K7240</x:f>
      </x:c>
      <x:c r="L7240" s="0">
        <x:f>'Historical Trades'!L7240</x:f>
      </x:c>
      <x:c r="M7240" s="0">
        <x:f>'Historical Trades'!M7240</x:f>
      </x:c>
      <x:c r="N7240" s="0">
        <x:f>CLEAN('Historical Trades'!O7240)</x:f>
      </x:c>
      <x:c r="P7240" s="14">
        <x:f>IF(G7240="sell",M7240,-M7240)</x:f>
      </x:c>
      <x:c r="Q7240" s="14">
        <x:f>VLOOKUP(N7240,'Currency Rates'!$A$3:$C$32,3,0)</x:f>
      </x:c>
      <x:c r="R7240" s="0">
        <x:f>IF(A7240="SPUS",0,IF(A7240="FWD",0,P7240/Q7240))</x:f>
      </x:c>
    </x:row>
    <x:row r="7241" spans="1:19" x14ac:dyDescent="0.3">
      <x:c r="A7241" s="0">
        <x:f>'Historical Trades'!A7241</x:f>
      </x:c>
      <x:c r="B7241" s="0">
        <x:f>'Historical Trades'!B7241</x:f>
      </x:c>
      <x:c r="C7241" s="23">
        <x:f>'Historical Trades'!C7241</x:f>
      </x:c>
      <x:c r="D7241" s="0">
        <x:f>'Historical Trades'!D7241</x:f>
      </x:c>
      <x:c r="E7241" s="23">
        <x:f>'Historical Trades'!E7241</x:f>
      </x:c>
      <x:c r="F7241" s="0">
        <x:f>'Historical Trades'!F7241</x:f>
      </x:c>
      <x:c r="G7241" s="0">
        <x:f>'Historical Trades'!G7241</x:f>
      </x:c>
      <x:c r="H7241" s="0">
        <x:f>'Historical Trades'!H7241</x:f>
      </x:c>
      <x:c r="I7241" s="0">
        <x:f>'Historical Trades'!I7241</x:f>
      </x:c>
      <x:c r="J7241" s="0">
        <x:f>'Historical Trades'!J7241</x:f>
      </x:c>
      <x:c r="K7241" s="0">
        <x:f>'Historical Trades'!K7241</x:f>
      </x:c>
      <x:c r="L7241" s="0">
        <x:f>'Historical Trades'!L7241</x:f>
      </x:c>
      <x:c r="M7241" s="0">
        <x:f>'Historical Trades'!M7241</x:f>
      </x:c>
      <x:c r="N7241" s="0">
        <x:f>CLEAN('Historical Trades'!O7241)</x:f>
      </x:c>
      <x:c r="P7241" s="14">
        <x:f>IF(G7241="sell",M7241,-M7241)</x:f>
      </x:c>
      <x:c r="Q7241" s="14">
        <x:f>VLOOKUP(N7241,'Currency Rates'!$A$3:$C$32,3,0)</x:f>
      </x:c>
      <x:c r="R7241" s="0">
        <x:f>IF(A7241="SPUS",0,IF(A7241="FWD",0,P7241/Q7241))</x:f>
      </x:c>
    </x:row>
    <x:row r="7242" spans="1:19" x14ac:dyDescent="0.3">
      <x:c r="A7242" s="0">
        <x:f>'Historical Trades'!A7242</x:f>
      </x:c>
      <x:c r="B7242" s="0">
        <x:f>'Historical Trades'!B7242</x:f>
      </x:c>
      <x:c r="C7242" s="23">
        <x:f>'Historical Trades'!C7242</x:f>
      </x:c>
      <x:c r="D7242" s="0">
        <x:f>'Historical Trades'!D7242</x:f>
      </x:c>
      <x:c r="E7242" s="23">
        <x:f>'Historical Trades'!E7242</x:f>
      </x:c>
      <x:c r="F7242" s="0">
        <x:f>'Historical Trades'!F7242</x:f>
      </x:c>
      <x:c r="G7242" s="0">
        <x:f>'Historical Trades'!G7242</x:f>
      </x:c>
      <x:c r="H7242" s="0">
        <x:f>'Historical Trades'!H7242</x:f>
      </x:c>
      <x:c r="I7242" s="0">
        <x:f>'Historical Trades'!I7242</x:f>
      </x:c>
      <x:c r="J7242" s="0">
        <x:f>'Historical Trades'!J7242</x:f>
      </x:c>
      <x:c r="K7242" s="0">
        <x:f>'Historical Trades'!K7242</x:f>
      </x:c>
      <x:c r="L7242" s="0">
        <x:f>'Historical Trades'!L7242</x:f>
      </x:c>
      <x:c r="M7242" s="0">
        <x:f>'Historical Trades'!M7242</x:f>
      </x:c>
      <x:c r="N7242" s="0">
        <x:f>CLEAN('Historical Trades'!O7242)</x:f>
      </x:c>
      <x:c r="P7242" s="14">
        <x:f>IF(G7242="sell",M7242,-M7242)</x:f>
      </x:c>
      <x:c r="Q7242" s="14">
        <x:f>VLOOKUP(N7242,'Currency Rates'!$A$3:$C$32,3,0)</x:f>
      </x:c>
      <x:c r="R7242" s="0">
        <x:f>IF(A7242="SPUS",0,IF(A7242="FWD",0,P7242/Q7242))</x:f>
      </x:c>
    </x:row>
    <x:row r="7243" spans="1:19" x14ac:dyDescent="0.3">
      <x:c r="A7243" s="0">
        <x:f>'Historical Trades'!A7243</x:f>
      </x:c>
      <x:c r="B7243" s="0">
        <x:f>'Historical Trades'!B7243</x:f>
      </x:c>
      <x:c r="C7243" s="23">
        <x:f>'Historical Trades'!C7243</x:f>
      </x:c>
      <x:c r="D7243" s="0">
        <x:f>'Historical Trades'!D7243</x:f>
      </x:c>
      <x:c r="E7243" s="23">
        <x:f>'Historical Trades'!E7243</x:f>
      </x:c>
      <x:c r="F7243" s="0">
        <x:f>'Historical Trades'!F7243</x:f>
      </x:c>
      <x:c r="G7243" s="0">
        <x:f>'Historical Trades'!G7243</x:f>
      </x:c>
      <x:c r="H7243" s="0">
        <x:f>'Historical Trades'!H7243</x:f>
      </x:c>
      <x:c r="I7243" s="0">
        <x:f>'Historical Trades'!I7243</x:f>
      </x:c>
      <x:c r="J7243" s="0">
        <x:f>'Historical Trades'!J7243</x:f>
      </x:c>
      <x:c r="K7243" s="0">
        <x:f>'Historical Trades'!K7243</x:f>
      </x:c>
      <x:c r="L7243" s="0">
        <x:f>'Historical Trades'!L7243</x:f>
      </x:c>
      <x:c r="M7243" s="0">
        <x:f>'Historical Trades'!M7243</x:f>
      </x:c>
      <x:c r="N7243" s="0">
        <x:f>CLEAN('Historical Trades'!O7243)</x:f>
      </x:c>
      <x:c r="P7243" s="14">
        <x:f>IF(G7243="sell",M7243,-M7243)</x:f>
      </x:c>
      <x:c r="Q7243" s="14">
        <x:f>VLOOKUP(N7243,'Currency Rates'!$A$3:$C$32,3,0)</x:f>
      </x:c>
      <x:c r="R7243" s="0">
        <x:f>IF(A7243="SPUS",0,IF(A7243="FWD",0,P7243/Q7243))</x:f>
      </x:c>
    </x:row>
    <x:row r="7244" spans="1:19" x14ac:dyDescent="0.3">
      <x:c r="A7244" s="0">
        <x:f>'Historical Trades'!A7244</x:f>
      </x:c>
      <x:c r="B7244" s="0">
        <x:f>'Historical Trades'!B7244</x:f>
      </x:c>
      <x:c r="C7244" s="23">
        <x:f>'Historical Trades'!C7244</x:f>
      </x:c>
      <x:c r="D7244" s="0">
        <x:f>'Historical Trades'!D7244</x:f>
      </x:c>
      <x:c r="E7244" s="23">
        <x:f>'Historical Trades'!E7244</x:f>
      </x:c>
      <x:c r="F7244" s="0">
        <x:f>'Historical Trades'!F7244</x:f>
      </x:c>
      <x:c r="G7244" s="0">
        <x:f>'Historical Trades'!G7244</x:f>
      </x:c>
      <x:c r="H7244" s="0">
        <x:f>'Historical Trades'!H7244</x:f>
      </x:c>
      <x:c r="I7244" s="0">
        <x:f>'Historical Trades'!I7244</x:f>
      </x:c>
      <x:c r="J7244" s="0">
        <x:f>'Historical Trades'!J7244</x:f>
      </x:c>
      <x:c r="K7244" s="0">
        <x:f>'Historical Trades'!K7244</x:f>
      </x:c>
      <x:c r="L7244" s="0">
        <x:f>'Historical Trades'!L7244</x:f>
      </x:c>
      <x:c r="M7244" s="0">
        <x:f>'Historical Trades'!M7244</x:f>
      </x:c>
      <x:c r="N7244" s="0">
        <x:f>CLEAN('Historical Trades'!O7244)</x:f>
      </x:c>
      <x:c r="P7244" s="14">
        <x:f>IF(G7244="sell",M7244,-M7244)</x:f>
      </x:c>
      <x:c r="Q7244" s="14">
        <x:f>VLOOKUP(N7244,'Currency Rates'!$A$3:$C$32,3,0)</x:f>
      </x:c>
      <x:c r="R7244" s="0">
        <x:f>IF(A7244="SPUS",0,IF(A7244="FWD",0,P7244/Q7244))</x:f>
      </x:c>
    </x:row>
    <x:row r="7245" spans="1:19" x14ac:dyDescent="0.3">
      <x:c r="A7245" s="0">
        <x:f>'Historical Trades'!A7245</x:f>
      </x:c>
      <x:c r="B7245" s="0">
        <x:f>'Historical Trades'!B7245</x:f>
      </x:c>
      <x:c r="C7245" s="23">
        <x:f>'Historical Trades'!C7245</x:f>
      </x:c>
      <x:c r="D7245" s="0">
        <x:f>'Historical Trades'!D7245</x:f>
      </x:c>
      <x:c r="E7245" s="23">
        <x:f>'Historical Trades'!E7245</x:f>
      </x:c>
      <x:c r="F7245" s="0">
        <x:f>'Historical Trades'!F7245</x:f>
      </x:c>
      <x:c r="G7245" s="0">
        <x:f>'Historical Trades'!G7245</x:f>
      </x:c>
      <x:c r="H7245" s="0">
        <x:f>'Historical Trades'!H7245</x:f>
      </x:c>
      <x:c r="I7245" s="0">
        <x:f>'Historical Trades'!I7245</x:f>
      </x:c>
      <x:c r="J7245" s="0">
        <x:f>'Historical Trades'!J7245</x:f>
      </x:c>
      <x:c r="K7245" s="0">
        <x:f>'Historical Trades'!K7245</x:f>
      </x:c>
      <x:c r="L7245" s="0">
        <x:f>'Historical Trades'!L7245</x:f>
      </x:c>
      <x:c r="M7245" s="0">
        <x:f>'Historical Trades'!M7245</x:f>
      </x:c>
      <x:c r="N7245" s="0">
        <x:f>CLEAN('Historical Trades'!O7245)</x:f>
      </x:c>
      <x:c r="P7245" s="14">
        <x:f>IF(G7245="sell",M7245,-M7245)</x:f>
      </x:c>
      <x:c r="Q7245" s="14">
        <x:f>VLOOKUP(N7245,'Currency Rates'!$A$3:$C$32,3,0)</x:f>
      </x:c>
      <x:c r="R7245" s="0">
        <x:f>IF(A7245="SPUS",0,IF(A7245="FWD",0,P7245/Q7245))</x:f>
      </x:c>
    </x:row>
    <x:row r="7246" spans="1:19" x14ac:dyDescent="0.3">
      <x:c r="A7246" s="0">
        <x:f>'Historical Trades'!A7246</x:f>
      </x:c>
      <x:c r="B7246" s="0">
        <x:f>'Historical Trades'!B7246</x:f>
      </x:c>
      <x:c r="C7246" s="23">
        <x:f>'Historical Trades'!C7246</x:f>
      </x:c>
      <x:c r="D7246" s="0">
        <x:f>'Historical Trades'!D7246</x:f>
      </x:c>
      <x:c r="E7246" s="23">
        <x:f>'Historical Trades'!E7246</x:f>
      </x:c>
      <x:c r="F7246" s="0">
        <x:f>'Historical Trades'!F7246</x:f>
      </x:c>
      <x:c r="G7246" s="0">
        <x:f>'Historical Trades'!G7246</x:f>
      </x:c>
      <x:c r="H7246" s="0">
        <x:f>'Historical Trades'!H7246</x:f>
      </x:c>
      <x:c r="I7246" s="0">
        <x:f>'Historical Trades'!I7246</x:f>
      </x:c>
      <x:c r="J7246" s="0">
        <x:f>'Historical Trades'!J7246</x:f>
      </x:c>
      <x:c r="K7246" s="0">
        <x:f>'Historical Trades'!K7246</x:f>
      </x:c>
      <x:c r="L7246" s="0">
        <x:f>'Historical Trades'!L7246</x:f>
      </x:c>
      <x:c r="M7246" s="0">
        <x:f>'Historical Trades'!M7246</x:f>
      </x:c>
      <x:c r="N7246" s="0">
        <x:f>CLEAN('Historical Trades'!O7246)</x:f>
      </x:c>
      <x:c r="P7246" s="14">
        <x:f>IF(G7246="sell",M7246,-M7246)</x:f>
      </x:c>
      <x:c r="Q7246" s="14">
        <x:f>VLOOKUP(N7246,'Currency Rates'!$A$3:$C$32,3,0)</x:f>
      </x:c>
      <x:c r="R7246" s="0">
        <x:f>IF(A7246="SPUS",0,IF(A7246="FWD",0,P7246/Q7246))</x:f>
      </x:c>
    </x:row>
    <x:row r="7247" spans="1:19" x14ac:dyDescent="0.3">
      <x:c r="A7247" s="0">
        <x:f>'Historical Trades'!A7247</x:f>
      </x:c>
      <x:c r="B7247" s="0">
        <x:f>'Historical Trades'!B7247</x:f>
      </x:c>
      <x:c r="C7247" s="23">
        <x:f>'Historical Trades'!C7247</x:f>
      </x:c>
      <x:c r="D7247" s="0">
        <x:f>'Historical Trades'!D7247</x:f>
      </x:c>
      <x:c r="E7247" s="23">
        <x:f>'Historical Trades'!E7247</x:f>
      </x:c>
      <x:c r="F7247" s="0">
        <x:f>'Historical Trades'!F7247</x:f>
      </x:c>
      <x:c r="G7247" s="0">
        <x:f>'Historical Trades'!G7247</x:f>
      </x:c>
      <x:c r="H7247" s="0">
        <x:f>'Historical Trades'!H7247</x:f>
      </x:c>
      <x:c r="I7247" s="0">
        <x:f>'Historical Trades'!I7247</x:f>
      </x:c>
      <x:c r="J7247" s="0">
        <x:f>'Historical Trades'!J7247</x:f>
      </x:c>
      <x:c r="K7247" s="0">
        <x:f>'Historical Trades'!K7247</x:f>
      </x:c>
      <x:c r="L7247" s="0">
        <x:f>'Historical Trades'!L7247</x:f>
      </x:c>
      <x:c r="M7247" s="0">
        <x:f>'Historical Trades'!M7247</x:f>
      </x:c>
      <x:c r="N7247" s="0">
        <x:f>CLEAN('Historical Trades'!O7247)</x:f>
      </x:c>
      <x:c r="P7247" s="14">
        <x:f>IF(G7247="sell",M7247,-M7247)</x:f>
      </x:c>
      <x:c r="Q7247" s="14">
        <x:f>VLOOKUP(N7247,'Currency Rates'!$A$3:$C$32,3,0)</x:f>
      </x:c>
      <x:c r="R7247" s="0">
        <x:f>IF(A7247="SPUS",0,IF(A7247="FWD",0,P7247/Q7247))</x:f>
      </x:c>
    </x:row>
    <x:row r="7248" spans="1:19" x14ac:dyDescent="0.3">
      <x:c r="A7248" s="0">
        <x:f>'Historical Trades'!A7248</x:f>
      </x:c>
      <x:c r="B7248" s="0">
        <x:f>'Historical Trades'!B7248</x:f>
      </x:c>
      <x:c r="C7248" s="23">
        <x:f>'Historical Trades'!C7248</x:f>
      </x:c>
      <x:c r="D7248" s="0">
        <x:f>'Historical Trades'!D7248</x:f>
      </x:c>
      <x:c r="E7248" s="23">
        <x:f>'Historical Trades'!E7248</x:f>
      </x:c>
      <x:c r="F7248" s="0">
        <x:f>'Historical Trades'!F7248</x:f>
      </x:c>
      <x:c r="G7248" s="0">
        <x:f>'Historical Trades'!G7248</x:f>
      </x:c>
      <x:c r="H7248" s="0">
        <x:f>'Historical Trades'!H7248</x:f>
      </x:c>
      <x:c r="I7248" s="0">
        <x:f>'Historical Trades'!I7248</x:f>
      </x:c>
      <x:c r="J7248" s="0">
        <x:f>'Historical Trades'!J7248</x:f>
      </x:c>
      <x:c r="K7248" s="0">
        <x:f>'Historical Trades'!K7248</x:f>
      </x:c>
      <x:c r="L7248" s="0">
        <x:f>'Historical Trades'!L7248</x:f>
      </x:c>
      <x:c r="M7248" s="0">
        <x:f>'Historical Trades'!M7248</x:f>
      </x:c>
      <x:c r="N7248" s="0">
        <x:f>CLEAN('Historical Trades'!O7248)</x:f>
      </x:c>
      <x:c r="P7248" s="14">
        <x:f>IF(G7248="sell",M7248,-M7248)</x:f>
      </x:c>
      <x:c r="Q7248" s="14">
        <x:f>VLOOKUP(N7248,'Currency Rates'!$A$3:$C$32,3,0)</x:f>
      </x:c>
      <x:c r="R7248" s="0">
        <x:f>IF(A7248="SPUS",0,IF(A7248="FWD",0,P7248/Q7248))</x:f>
      </x:c>
    </x:row>
    <x:row r="7249" spans="1:19" x14ac:dyDescent="0.3">
      <x:c r="A7249" s="0">
        <x:f>'Historical Trades'!A7249</x:f>
      </x:c>
      <x:c r="B7249" s="0">
        <x:f>'Historical Trades'!B7249</x:f>
      </x:c>
      <x:c r="C7249" s="23">
        <x:f>'Historical Trades'!C7249</x:f>
      </x:c>
      <x:c r="D7249" s="0">
        <x:f>'Historical Trades'!D7249</x:f>
      </x:c>
      <x:c r="E7249" s="23">
        <x:f>'Historical Trades'!E7249</x:f>
      </x:c>
      <x:c r="F7249" s="0">
        <x:f>'Historical Trades'!F7249</x:f>
      </x:c>
      <x:c r="G7249" s="0">
        <x:f>'Historical Trades'!G7249</x:f>
      </x:c>
      <x:c r="H7249" s="0">
        <x:f>'Historical Trades'!H7249</x:f>
      </x:c>
      <x:c r="I7249" s="0">
        <x:f>'Historical Trades'!I7249</x:f>
      </x:c>
      <x:c r="J7249" s="0">
        <x:f>'Historical Trades'!J7249</x:f>
      </x:c>
      <x:c r="K7249" s="0">
        <x:f>'Historical Trades'!K7249</x:f>
      </x:c>
      <x:c r="L7249" s="0">
        <x:f>'Historical Trades'!L7249</x:f>
      </x:c>
      <x:c r="M7249" s="0">
        <x:f>'Historical Trades'!M7249</x:f>
      </x:c>
      <x:c r="N7249" s="0">
        <x:f>CLEAN('Historical Trades'!O7249)</x:f>
      </x:c>
      <x:c r="P7249" s="14">
        <x:f>IF(G7249="sell",M7249,-M7249)</x:f>
      </x:c>
      <x:c r="Q7249" s="14">
        <x:f>VLOOKUP(N7249,'Currency Rates'!$A$3:$C$32,3,0)</x:f>
      </x:c>
      <x:c r="R7249" s="0">
        <x:f>IF(A7249="SPUS",0,IF(A7249="FWD",0,P7249/Q7249))</x:f>
      </x:c>
    </x:row>
    <x:row r="7250" spans="1:19" x14ac:dyDescent="0.3">
      <x:c r="A7250" s="0">
        <x:f>'Historical Trades'!A7250</x:f>
      </x:c>
      <x:c r="B7250" s="0">
        <x:f>'Historical Trades'!B7250</x:f>
      </x:c>
      <x:c r="C7250" s="23">
        <x:f>'Historical Trades'!C7250</x:f>
      </x:c>
      <x:c r="D7250" s="0">
        <x:f>'Historical Trades'!D7250</x:f>
      </x:c>
      <x:c r="E7250" s="23">
        <x:f>'Historical Trades'!E7250</x:f>
      </x:c>
      <x:c r="F7250" s="0">
        <x:f>'Historical Trades'!F7250</x:f>
      </x:c>
      <x:c r="G7250" s="0">
        <x:f>'Historical Trades'!G7250</x:f>
      </x:c>
      <x:c r="H7250" s="0">
        <x:f>'Historical Trades'!H7250</x:f>
      </x:c>
      <x:c r="I7250" s="0">
        <x:f>'Historical Trades'!I7250</x:f>
      </x:c>
      <x:c r="J7250" s="0">
        <x:f>'Historical Trades'!J7250</x:f>
      </x:c>
      <x:c r="K7250" s="0">
        <x:f>'Historical Trades'!K7250</x:f>
      </x:c>
      <x:c r="L7250" s="0">
        <x:f>'Historical Trades'!L7250</x:f>
      </x:c>
      <x:c r="M7250" s="0">
        <x:f>'Historical Trades'!M7250</x:f>
      </x:c>
      <x:c r="N7250" s="0">
        <x:f>CLEAN('Historical Trades'!O7250)</x:f>
      </x:c>
      <x:c r="P7250" s="14">
        <x:f>IF(G7250="sell",M7250,-M7250)</x:f>
      </x:c>
      <x:c r="Q7250" s="14">
        <x:f>VLOOKUP(N7250,'Currency Rates'!$A$3:$C$32,3,0)</x:f>
      </x:c>
      <x:c r="R7250" s="0">
        <x:f>IF(A7250="SPUS",0,IF(A7250="FWD",0,P7250/Q7250))</x:f>
      </x:c>
    </x:row>
    <x:row r="7251" spans="1:19" x14ac:dyDescent="0.3">
      <x:c r="A7251" s="0">
        <x:f>'Historical Trades'!A7251</x:f>
      </x:c>
      <x:c r="B7251" s="0">
        <x:f>'Historical Trades'!B7251</x:f>
      </x:c>
      <x:c r="C7251" s="23">
        <x:f>'Historical Trades'!C7251</x:f>
      </x:c>
      <x:c r="D7251" s="0">
        <x:f>'Historical Trades'!D7251</x:f>
      </x:c>
      <x:c r="E7251" s="23">
        <x:f>'Historical Trades'!E7251</x:f>
      </x:c>
      <x:c r="F7251" s="0">
        <x:f>'Historical Trades'!F7251</x:f>
      </x:c>
      <x:c r="G7251" s="0">
        <x:f>'Historical Trades'!G7251</x:f>
      </x:c>
      <x:c r="H7251" s="0">
        <x:f>'Historical Trades'!H7251</x:f>
      </x:c>
      <x:c r="I7251" s="0">
        <x:f>'Historical Trades'!I7251</x:f>
      </x:c>
      <x:c r="J7251" s="0">
        <x:f>'Historical Trades'!J7251</x:f>
      </x:c>
      <x:c r="K7251" s="0">
        <x:f>'Historical Trades'!K7251</x:f>
      </x:c>
      <x:c r="L7251" s="0">
        <x:f>'Historical Trades'!L7251</x:f>
      </x:c>
      <x:c r="M7251" s="0">
        <x:f>'Historical Trades'!M7251</x:f>
      </x:c>
      <x:c r="N7251" s="0">
        <x:f>CLEAN('Historical Trades'!O7251)</x:f>
      </x:c>
      <x:c r="P7251" s="14">
        <x:f>IF(G7251="sell",M7251,-M7251)</x:f>
      </x:c>
      <x:c r="Q7251" s="14">
        <x:f>VLOOKUP(N7251,'Currency Rates'!$A$3:$C$32,3,0)</x:f>
      </x:c>
      <x:c r="R7251" s="0">
        <x:f>IF(A7251="SPUS",0,IF(A7251="FWD",0,P7251/Q7251))</x:f>
      </x:c>
    </x:row>
    <x:row r="7252" spans="1:19" x14ac:dyDescent="0.3">
      <x:c r="A7252" s="0">
        <x:f>'Historical Trades'!A7252</x:f>
      </x:c>
      <x:c r="B7252" s="0">
        <x:f>'Historical Trades'!B7252</x:f>
      </x:c>
      <x:c r="C7252" s="23">
        <x:f>'Historical Trades'!C7252</x:f>
      </x:c>
      <x:c r="D7252" s="0">
        <x:f>'Historical Trades'!D7252</x:f>
      </x:c>
      <x:c r="E7252" s="23">
        <x:f>'Historical Trades'!E7252</x:f>
      </x:c>
      <x:c r="F7252" s="0">
        <x:f>'Historical Trades'!F7252</x:f>
      </x:c>
      <x:c r="G7252" s="0">
        <x:f>'Historical Trades'!G7252</x:f>
      </x:c>
      <x:c r="H7252" s="0">
        <x:f>'Historical Trades'!H7252</x:f>
      </x:c>
      <x:c r="I7252" s="0">
        <x:f>'Historical Trades'!I7252</x:f>
      </x:c>
      <x:c r="J7252" s="0">
        <x:f>'Historical Trades'!J7252</x:f>
      </x:c>
      <x:c r="K7252" s="0">
        <x:f>'Historical Trades'!K7252</x:f>
      </x:c>
      <x:c r="L7252" s="0">
        <x:f>'Historical Trades'!L7252</x:f>
      </x:c>
      <x:c r="M7252" s="0">
        <x:f>'Historical Trades'!M7252</x:f>
      </x:c>
      <x:c r="N7252" s="0">
        <x:f>CLEAN('Historical Trades'!O7252)</x:f>
      </x:c>
      <x:c r="P7252" s="14">
        <x:f>IF(G7252="sell",M7252,-M7252)</x:f>
      </x:c>
      <x:c r="Q7252" s="14">
        <x:f>VLOOKUP(N7252,'Currency Rates'!$A$3:$C$32,3,0)</x:f>
      </x:c>
      <x:c r="R7252" s="0">
        <x:f>IF(A7252="SPUS",0,IF(A7252="FWD",0,P7252/Q7252))</x:f>
      </x:c>
    </x:row>
    <x:row r="7253" spans="1:19" x14ac:dyDescent="0.3">
      <x:c r="A7253" s="0">
        <x:f>'Historical Trades'!A7253</x:f>
      </x:c>
      <x:c r="B7253" s="0">
        <x:f>'Historical Trades'!B7253</x:f>
      </x:c>
      <x:c r="C7253" s="23">
        <x:f>'Historical Trades'!C7253</x:f>
      </x:c>
      <x:c r="D7253" s="0">
        <x:f>'Historical Trades'!D7253</x:f>
      </x:c>
      <x:c r="E7253" s="23">
        <x:f>'Historical Trades'!E7253</x:f>
      </x:c>
      <x:c r="F7253" s="0">
        <x:f>'Historical Trades'!F7253</x:f>
      </x:c>
      <x:c r="G7253" s="0">
        <x:f>'Historical Trades'!G7253</x:f>
      </x:c>
      <x:c r="H7253" s="0">
        <x:f>'Historical Trades'!H7253</x:f>
      </x:c>
      <x:c r="I7253" s="0">
        <x:f>'Historical Trades'!I7253</x:f>
      </x:c>
      <x:c r="J7253" s="0">
        <x:f>'Historical Trades'!J7253</x:f>
      </x:c>
      <x:c r="K7253" s="0">
        <x:f>'Historical Trades'!K7253</x:f>
      </x:c>
      <x:c r="L7253" s="0">
        <x:f>'Historical Trades'!L7253</x:f>
      </x:c>
      <x:c r="M7253" s="0">
        <x:f>'Historical Trades'!M7253</x:f>
      </x:c>
      <x:c r="N7253" s="0">
        <x:f>CLEAN('Historical Trades'!O7253)</x:f>
      </x:c>
      <x:c r="P7253" s="14">
        <x:f>IF(G7253="sell",M7253,-M7253)</x:f>
      </x:c>
      <x:c r="Q7253" s="14">
        <x:f>VLOOKUP(N7253,'Currency Rates'!$A$3:$C$32,3,0)</x:f>
      </x:c>
      <x:c r="R7253" s="0">
        <x:f>IF(A7253="SPUS",0,IF(A7253="FWD",0,P7253/Q7253))</x:f>
      </x:c>
    </x:row>
    <x:row r="7254" spans="1:19" x14ac:dyDescent="0.3">
      <x:c r="A7254" s="0">
        <x:f>'Historical Trades'!A7254</x:f>
      </x:c>
      <x:c r="B7254" s="0">
        <x:f>'Historical Trades'!B7254</x:f>
      </x:c>
      <x:c r="C7254" s="23">
        <x:f>'Historical Trades'!C7254</x:f>
      </x:c>
      <x:c r="D7254" s="0">
        <x:f>'Historical Trades'!D7254</x:f>
      </x:c>
      <x:c r="E7254" s="23">
        <x:f>'Historical Trades'!E7254</x:f>
      </x:c>
      <x:c r="F7254" s="0">
        <x:f>'Historical Trades'!F7254</x:f>
      </x:c>
      <x:c r="G7254" s="0">
        <x:f>'Historical Trades'!G7254</x:f>
      </x:c>
      <x:c r="H7254" s="0">
        <x:f>'Historical Trades'!H7254</x:f>
      </x:c>
      <x:c r="I7254" s="0">
        <x:f>'Historical Trades'!I7254</x:f>
      </x:c>
      <x:c r="J7254" s="0">
        <x:f>'Historical Trades'!J7254</x:f>
      </x:c>
      <x:c r="K7254" s="0">
        <x:f>'Historical Trades'!K7254</x:f>
      </x:c>
      <x:c r="L7254" s="0">
        <x:f>'Historical Trades'!L7254</x:f>
      </x:c>
      <x:c r="M7254" s="0">
        <x:f>'Historical Trades'!M7254</x:f>
      </x:c>
      <x:c r="N7254" s="0">
        <x:f>CLEAN('Historical Trades'!O7254)</x:f>
      </x:c>
      <x:c r="P7254" s="14">
        <x:f>IF(G7254="sell",M7254,-M7254)</x:f>
      </x:c>
      <x:c r="Q7254" s="14">
        <x:f>VLOOKUP(N7254,'Currency Rates'!$A$3:$C$32,3,0)</x:f>
      </x:c>
      <x:c r="R7254" s="0">
        <x:f>IF(A7254="SPUS",0,IF(A7254="FWD",0,P7254/Q7254))</x:f>
      </x:c>
    </x:row>
    <x:row r="7255" spans="1:19" x14ac:dyDescent="0.3">
      <x:c r="A7255" s="0">
        <x:f>'Historical Trades'!A7255</x:f>
      </x:c>
      <x:c r="B7255" s="0">
        <x:f>'Historical Trades'!B7255</x:f>
      </x:c>
      <x:c r="C7255" s="23">
        <x:f>'Historical Trades'!C7255</x:f>
      </x:c>
      <x:c r="D7255" s="0">
        <x:f>'Historical Trades'!D7255</x:f>
      </x:c>
      <x:c r="E7255" s="23">
        <x:f>'Historical Trades'!E7255</x:f>
      </x:c>
      <x:c r="F7255" s="0">
        <x:f>'Historical Trades'!F7255</x:f>
      </x:c>
      <x:c r="G7255" s="0">
        <x:f>'Historical Trades'!G7255</x:f>
      </x:c>
      <x:c r="H7255" s="0">
        <x:f>'Historical Trades'!H7255</x:f>
      </x:c>
      <x:c r="I7255" s="0">
        <x:f>'Historical Trades'!I7255</x:f>
      </x:c>
      <x:c r="J7255" s="0">
        <x:f>'Historical Trades'!J7255</x:f>
      </x:c>
      <x:c r="K7255" s="0">
        <x:f>'Historical Trades'!K7255</x:f>
      </x:c>
      <x:c r="L7255" s="0">
        <x:f>'Historical Trades'!L7255</x:f>
      </x:c>
      <x:c r="M7255" s="0">
        <x:f>'Historical Trades'!M7255</x:f>
      </x:c>
      <x:c r="N7255" s="0">
        <x:f>CLEAN('Historical Trades'!O7255)</x:f>
      </x:c>
      <x:c r="P7255" s="14">
        <x:f>IF(G7255="sell",M7255,-M7255)</x:f>
      </x:c>
      <x:c r="Q7255" s="14">
        <x:f>VLOOKUP(N7255,'Currency Rates'!$A$3:$C$32,3,0)</x:f>
      </x:c>
      <x:c r="R7255" s="0">
        <x:f>IF(A7255="SPUS",0,IF(A7255="FWD",0,P7255/Q7255))</x:f>
      </x:c>
    </x:row>
    <x:row r="7256" spans="1:19" x14ac:dyDescent="0.3">
      <x:c r="A7256" s="0">
        <x:f>'Historical Trades'!A7256</x:f>
      </x:c>
      <x:c r="B7256" s="0">
        <x:f>'Historical Trades'!B7256</x:f>
      </x:c>
      <x:c r="C7256" s="23">
        <x:f>'Historical Trades'!C7256</x:f>
      </x:c>
      <x:c r="D7256" s="0">
        <x:f>'Historical Trades'!D7256</x:f>
      </x:c>
      <x:c r="E7256" s="23">
        <x:f>'Historical Trades'!E7256</x:f>
      </x:c>
      <x:c r="F7256" s="0">
        <x:f>'Historical Trades'!F7256</x:f>
      </x:c>
      <x:c r="G7256" s="0">
        <x:f>'Historical Trades'!G7256</x:f>
      </x:c>
      <x:c r="H7256" s="0">
        <x:f>'Historical Trades'!H7256</x:f>
      </x:c>
      <x:c r="I7256" s="0">
        <x:f>'Historical Trades'!I7256</x:f>
      </x:c>
      <x:c r="J7256" s="0">
        <x:f>'Historical Trades'!J7256</x:f>
      </x:c>
      <x:c r="K7256" s="0">
        <x:f>'Historical Trades'!K7256</x:f>
      </x:c>
      <x:c r="L7256" s="0">
        <x:f>'Historical Trades'!L7256</x:f>
      </x:c>
      <x:c r="M7256" s="0">
        <x:f>'Historical Trades'!M7256</x:f>
      </x:c>
      <x:c r="N7256" s="0">
        <x:f>CLEAN('Historical Trades'!O7256)</x:f>
      </x:c>
      <x:c r="P7256" s="14">
        <x:f>IF(G7256="sell",M7256,-M7256)</x:f>
      </x:c>
      <x:c r="Q7256" s="14">
        <x:f>VLOOKUP(N7256,'Currency Rates'!$A$3:$C$32,3,0)</x:f>
      </x:c>
      <x:c r="R7256" s="0">
        <x:f>IF(A7256="SPUS",0,IF(A7256="FWD",0,P7256/Q7256))</x:f>
      </x:c>
    </x:row>
    <x:row r="7257" spans="1:19" x14ac:dyDescent="0.3">
      <x:c r="A7257" s="0">
        <x:f>'Historical Trades'!A7257</x:f>
      </x:c>
      <x:c r="B7257" s="0">
        <x:f>'Historical Trades'!B7257</x:f>
      </x:c>
      <x:c r="C7257" s="23">
        <x:f>'Historical Trades'!C7257</x:f>
      </x:c>
      <x:c r="D7257" s="0">
        <x:f>'Historical Trades'!D7257</x:f>
      </x:c>
      <x:c r="E7257" s="23">
        <x:f>'Historical Trades'!E7257</x:f>
      </x:c>
      <x:c r="F7257" s="0">
        <x:f>'Historical Trades'!F7257</x:f>
      </x:c>
      <x:c r="G7257" s="0">
        <x:f>'Historical Trades'!G7257</x:f>
      </x:c>
      <x:c r="H7257" s="0">
        <x:f>'Historical Trades'!H7257</x:f>
      </x:c>
      <x:c r="I7257" s="0">
        <x:f>'Historical Trades'!I7257</x:f>
      </x:c>
      <x:c r="J7257" s="0">
        <x:f>'Historical Trades'!J7257</x:f>
      </x:c>
      <x:c r="K7257" s="0">
        <x:f>'Historical Trades'!K7257</x:f>
      </x:c>
      <x:c r="L7257" s="0">
        <x:f>'Historical Trades'!L7257</x:f>
      </x:c>
      <x:c r="M7257" s="0">
        <x:f>'Historical Trades'!M7257</x:f>
      </x:c>
      <x:c r="N7257" s="0">
        <x:f>CLEAN('Historical Trades'!O7257)</x:f>
      </x:c>
      <x:c r="P7257" s="14">
        <x:f>IF(G7257="sell",M7257,-M7257)</x:f>
      </x:c>
      <x:c r="Q7257" s="14">
        <x:f>VLOOKUP(N7257,'Currency Rates'!$A$3:$C$32,3,0)</x:f>
      </x:c>
      <x:c r="R7257" s="0">
        <x:f>IF(A7257="SPUS",0,IF(A7257="FWD",0,P7257/Q7257))</x:f>
      </x:c>
    </x:row>
    <x:row r="7258" spans="1:19" x14ac:dyDescent="0.3">
      <x:c r="A7258" s="0">
        <x:f>'Historical Trades'!A7258</x:f>
      </x:c>
      <x:c r="B7258" s="0">
        <x:f>'Historical Trades'!B7258</x:f>
      </x:c>
      <x:c r="C7258" s="23">
        <x:f>'Historical Trades'!C7258</x:f>
      </x:c>
      <x:c r="D7258" s="0">
        <x:f>'Historical Trades'!D7258</x:f>
      </x:c>
      <x:c r="E7258" s="23">
        <x:f>'Historical Trades'!E7258</x:f>
      </x:c>
      <x:c r="F7258" s="0">
        <x:f>'Historical Trades'!F7258</x:f>
      </x:c>
      <x:c r="G7258" s="0">
        <x:f>'Historical Trades'!G7258</x:f>
      </x:c>
      <x:c r="H7258" s="0">
        <x:f>'Historical Trades'!H7258</x:f>
      </x:c>
      <x:c r="I7258" s="0">
        <x:f>'Historical Trades'!I7258</x:f>
      </x:c>
      <x:c r="J7258" s="0">
        <x:f>'Historical Trades'!J7258</x:f>
      </x:c>
      <x:c r="K7258" s="0">
        <x:f>'Historical Trades'!K7258</x:f>
      </x:c>
      <x:c r="L7258" s="0">
        <x:f>'Historical Trades'!L7258</x:f>
      </x:c>
      <x:c r="M7258" s="0">
        <x:f>'Historical Trades'!M7258</x:f>
      </x:c>
      <x:c r="N7258" s="0">
        <x:f>CLEAN('Historical Trades'!O7258)</x:f>
      </x:c>
      <x:c r="P7258" s="14">
        <x:f>IF(G7258="sell",M7258,-M7258)</x:f>
      </x:c>
      <x:c r="Q7258" s="14">
        <x:f>VLOOKUP(N7258,'Currency Rates'!$A$3:$C$32,3,0)</x:f>
      </x:c>
      <x:c r="R7258" s="0">
        <x:f>IF(A7258="SPUS",0,IF(A7258="FWD",0,P7258/Q7258))</x:f>
      </x:c>
    </x:row>
    <x:row r="7259" spans="1:19" x14ac:dyDescent="0.3">
      <x:c r="A7259" s="0">
        <x:f>'Historical Trades'!A7259</x:f>
      </x:c>
      <x:c r="B7259" s="0">
        <x:f>'Historical Trades'!B7259</x:f>
      </x:c>
      <x:c r="C7259" s="23">
        <x:f>'Historical Trades'!C7259</x:f>
      </x:c>
      <x:c r="D7259" s="0">
        <x:f>'Historical Trades'!D7259</x:f>
      </x:c>
      <x:c r="E7259" s="23">
        <x:f>'Historical Trades'!E7259</x:f>
      </x:c>
      <x:c r="F7259" s="0">
        <x:f>'Historical Trades'!F7259</x:f>
      </x:c>
      <x:c r="G7259" s="0">
        <x:f>'Historical Trades'!G7259</x:f>
      </x:c>
      <x:c r="H7259" s="0">
        <x:f>'Historical Trades'!H7259</x:f>
      </x:c>
      <x:c r="I7259" s="0">
        <x:f>'Historical Trades'!I7259</x:f>
      </x:c>
      <x:c r="J7259" s="0">
        <x:f>'Historical Trades'!J7259</x:f>
      </x:c>
      <x:c r="K7259" s="0">
        <x:f>'Historical Trades'!K7259</x:f>
      </x:c>
      <x:c r="L7259" s="0">
        <x:f>'Historical Trades'!L7259</x:f>
      </x:c>
      <x:c r="M7259" s="0">
        <x:f>'Historical Trades'!M7259</x:f>
      </x:c>
      <x:c r="N7259" s="0">
        <x:f>CLEAN('Historical Trades'!O7259)</x:f>
      </x:c>
      <x:c r="P7259" s="14">
        <x:f>IF(G7259="sell",M7259,-M7259)</x:f>
      </x:c>
      <x:c r="Q7259" s="14">
        <x:f>VLOOKUP(N7259,'Currency Rates'!$A$3:$C$32,3,0)</x:f>
      </x:c>
      <x:c r="R7259" s="0">
        <x:f>IF(A7259="SPUS",0,IF(A7259="FWD",0,P7259/Q7259))</x:f>
      </x:c>
    </x:row>
    <x:row r="7260" spans="1:19" x14ac:dyDescent="0.3">
      <x:c r="A7260" s="0">
        <x:f>'Historical Trades'!A7260</x:f>
      </x:c>
      <x:c r="B7260" s="0">
        <x:f>'Historical Trades'!B7260</x:f>
      </x:c>
      <x:c r="C7260" s="23">
        <x:f>'Historical Trades'!C7260</x:f>
      </x:c>
      <x:c r="D7260" s="0">
        <x:f>'Historical Trades'!D7260</x:f>
      </x:c>
      <x:c r="E7260" s="23">
        <x:f>'Historical Trades'!E7260</x:f>
      </x:c>
      <x:c r="F7260" s="0">
        <x:f>'Historical Trades'!F7260</x:f>
      </x:c>
      <x:c r="G7260" s="0">
        <x:f>'Historical Trades'!G7260</x:f>
      </x:c>
      <x:c r="H7260" s="0">
        <x:f>'Historical Trades'!H7260</x:f>
      </x:c>
      <x:c r="I7260" s="0">
        <x:f>'Historical Trades'!I7260</x:f>
      </x:c>
      <x:c r="J7260" s="0">
        <x:f>'Historical Trades'!J7260</x:f>
      </x:c>
      <x:c r="K7260" s="0">
        <x:f>'Historical Trades'!K7260</x:f>
      </x:c>
      <x:c r="L7260" s="0">
        <x:f>'Historical Trades'!L7260</x:f>
      </x:c>
      <x:c r="M7260" s="0">
        <x:f>'Historical Trades'!M7260</x:f>
      </x:c>
      <x:c r="N7260" s="0">
        <x:f>CLEAN('Historical Trades'!O7260)</x:f>
      </x:c>
      <x:c r="P7260" s="14">
        <x:f>IF(G7260="sell",M7260,-M7260)</x:f>
      </x:c>
      <x:c r="Q7260" s="14">
        <x:f>VLOOKUP(N7260,'Currency Rates'!$A$3:$C$32,3,0)</x:f>
      </x:c>
      <x:c r="R7260" s="0">
        <x:f>IF(A7260="SPUS",0,IF(A7260="FWD",0,P7260/Q7260))</x:f>
      </x:c>
    </x:row>
    <x:row r="7261" spans="1:19" x14ac:dyDescent="0.3">
      <x:c r="A7261" s="0">
        <x:f>'Historical Trades'!A7261</x:f>
      </x:c>
      <x:c r="B7261" s="0">
        <x:f>'Historical Trades'!B7261</x:f>
      </x:c>
      <x:c r="C7261" s="23">
        <x:f>'Historical Trades'!C7261</x:f>
      </x:c>
      <x:c r="D7261" s="0">
        <x:f>'Historical Trades'!D7261</x:f>
      </x:c>
      <x:c r="E7261" s="23">
        <x:f>'Historical Trades'!E7261</x:f>
      </x:c>
      <x:c r="F7261" s="0">
        <x:f>'Historical Trades'!F7261</x:f>
      </x:c>
      <x:c r="G7261" s="0">
        <x:f>'Historical Trades'!G7261</x:f>
      </x:c>
      <x:c r="H7261" s="0">
        <x:f>'Historical Trades'!H7261</x:f>
      </x:c>
      <x:c r="I7261" s="0">
        <x:f>'Historical Trades'!I7261</x:f>
      </x:c>
      <x:c r="J7261" s="0">
        <x:f>'Historical Trades'!J7261</x:f>
      </x:c>
      <x:c r="K7261" s="0">
        <x:f>'Historical Trades'!K7261</x:f>
      </x:c>
      <x:c r="L7261" s="0">
        <x:f>'Historical Trades'!L7261</x:f>
      </x:c>
      <x:c r="M7261" s="0">
        <x:f>'Historical Trades'!M7261</x:f>
      </x:c>
      <x:c r="N7261" s="0">
        <x:f>CLEAN('Historical Trades'!O7261)</x:f>
      </x:c>
      <x:c r="P7261" s="14">
        <x:f>IF(G7261="sell",M7261,-M7261)</x:f>
      </x:c>
      <x:c r="Q7261" s="14">
        <x:f>VLOOKUP(N7261,'Currency Rates'!$A$3:$C$32,3,0)</x:f>
      </x:c>
      <x:c r="R7261" s="0">
        <x:f>IF(A7261="SPUS",0,IF(A7261="FWD",0,P7261/Q7261))</x:f>
      </x:c>
    </x:row>
    <x:row r="7262" spans="1:19" x14ac:dyDescent="0.3">
      <x:c r="A7262" s="0">
        <x:f>'Historical Trades'!A7262</x:f>
      </x:c>
      <x:c r="B7262" s="0">
        <x:f>'Historical Trades'!B7262</x:f>
      </x:c>
      <x:c r="C7262" s="23">
        <x:f>'Historical Trades'!C7262</x:f>
      </x:c>
      <x:c r="D7262" s="0">
        <x:f>'Historical Trades'!D7262</x:f>
      </x:c>
      <x:c r="E7262" s="23">
        <x:f>'Historical Trades'!E7262</x:f>
      </x:c>
      <x:c r="F7262" s="0">
        <x:f>'Historical Trades'!F7262</x:f>
      </x:c>
      <x:c r="G7262" s="0">
        <x:f>'Historical Trades'!G7262</x:f>
      </x:c>
      <x:c r="H7262" s="0">
        <x:f>'Historical Trades'!H7262</x:f>
      </x:c>
      <x:c r="I7262" s="0">
        <x:f>'Historical Trades'!I7262</x:f>
      </x:c>
      <x:c r="J7262" s="0">
        <x:f>'Historical Trades'!J7262</x:f>
      </x:c>
      <x:c r="K7262" s="0">
        <x:f>'Historical Trades'!K7262</x:f>
      </x:c>
      <x:c r="L7262" s="0">
        <x:f>'Historical Trades'!L7262</x:f>
      </x:c>
      <x:c r="M7262" s="0">
        <x:f>'Historical Trades'!M7262</x:f>
      </x:c>
      <x:c r="N7262" s="0">
        <x:f>CLEAN('Historical Trades'!O7262)</x:f>
      </x:c>
      <x:c r="P7262" s="14">
        <x:f>IF(G7262="sell",M7262,-M7262)</x:f>
      </x:c>
      <x:c r="Q7262" s="14">
        <x:f>VLOOKUP(N7262,'Currency Rates'!$A$3:$C$32,3,0)</x:f>
      </x:c>
      <x:c r="R7262" s="0">
        <x:f>IF(A7262="SPUS",0,IF(A7262="FWD",0,P7262/Q7262))</x:f>
      </x:c>
    </x:row>
    <x:row r="7263" spans="1:19" x14ac:dyDescent="0.3">
      <x:c r="A7263" s="0">
        <x:f>'Historical Trades'!A7263</x:f>
      </x:c>
      <x:c r="B7263" s="0">
        <x:f>'Historical Trades'!B7263</x:f>
      </x:c>
      <x:c r="C7263" s="23">
        <x:f>'Historical Trades'!C7263</x:f>
      </x:c>
      <x:c r="D7263" s="0">
        <x:f>'Historical Trades'!D7263</x:f>
      </x:c>
      <x:c r="E7263" s="23">
        <x:f>'Historical Trades'!E7263</x:f>
      </x:c>
      <x:c r="F7263" s="0">
        <x:f>'Historical Trades'!F7263</x:f>
      </x:c>
      <x:c r="G7263" s="0">
        <x:f>'Historical Trades'!G7263</x:f>
      </x:c>
      <x:c r="H7263" s="0">
        <x:f>'Historical Trades'!H7263</x:f>
      </x:c>
      <x:c r="I7263" s="0">
        <x:f>'Historical Trades'!I7263</x:f>
      </x:c>
      <x:c r="J7263" s="0">
        <x:f>'Historical Trades'!J7263</x:f>
      </x:c>
      <x:c r="K7263" s="0">
        <x:f>'Historical Trades'!K7263</x:f>
      </x:c>
      <x:c r="L7263" s="0">
        <x:f>'Historical Trades'!L7263</x:f>
      </x:c>
      <x:c r="M7263" s="0">
        <x:f>'Historical Trades'!M7263</x:f>
      </x:c>
      <x:c r="N7263" s="0">
        <x:f>CLEAN('Historical Trades'!O7263)</x:f>
      </x:c>
      <x:c r="P7263" s="14">
        <x:f>IF(G7263="sell",M7263,-M7263)</x:f>
      </x:c>
      <x:c r="Q7263" s="14">
        <x:f>VLOOKUP(N7263,'Currency Rates'!$A$3:$C$32,3,0)</x:f>
      </x:c>
      <x:c r="R7263" s="0">
        <x:f>IF(A7263="SPUS",0,IF(A7263="FWD",0,P7263/Q7263))</x:f>
      </x:c>
    </x:row>
    <x:row r="7264" spans="1:19" x14ac:dyDescent="0.3">
      <x:c r="A7264" s="0">
        <x:f>'Historical Trades'!A7264</x:f>
      </x:c>
      <x:c r="B7264" s="0">
        <x:f>'Historical Trades'!B7264</x:f>
      </x:c>
      <x:c r="C7264" s="23">
        <x:f>'Historical Trades'!C7264</x:f>
      </x:c>
      <x:c r="D7264" s="0">
        <x:f>'Historical Trades'!D7264</x:f>
      </x:c>
      <x:c r="E7264" s="23">
        <x:f>'Historical Trades'!E7264</x:f>
      </x:c>
      <x:c r="F7264" s="0">
        <x:f>'Historical Trades'!F7264</x:f>
      </x:c>
      <x:c r="G7264" s="0">
        <x:f>'Historical Trades'!G7264</x:f>
      </x:c>
      <x:c r="H7264" s="0">
        <x:f>'Historical Trades'!H7264</x:f>
      </x:c>
      <x:c r="I7264" s="0">
        <x:f>'Historical Trades'!I7264</x:f>
      </x:c>
      <x:c r="J7264" s="0">
        <x:f>'Historical Trades'!J7264</x:f>
      </x:c>
      <x:c r="K7264" s="0">
        <x:f>'Historical Trades'!K7264</x:f>
      </x:c>
      <x:c r="L7264" s="0">
        <x:f>'Historical Trades'!L7264</x:f>
      </x:c>
      <x:c r="M7264" s="0">
        <x:f>'Historical Trades'!M7264</x:f>
      </x:c>
      <x:c r="N7264" s="0">
        <x:f>CLEAN('Historical Trades'!O7264)</x:f>
      </x:c>
      <x:c r="P7264" s="14">
        <x:f>IF(G7264="sell",M7264,-M7264)</x:f>
      </x:c>
      <x:c r="Q7264" s="14">
        <x:f>VLOOKUP(N7264,'Currency Rates'!$A$3:$C$32,3,0)</x:f>
      </x:c>
      <x:c r="R7264" s="0">
        <x:f>IF(A7264="SPUS",0,IF(A7264="FWD",0,P7264/Q7264))</x:f>
      </x:c>
    </x:row>
    <x:row r="7265" spans="1:19" x14ac:dyDescent="0.3">
      <x:c r="A7265" s="0">
        <x:f>'Historical Trades'!A7265</x:f>
      </x:c>
      <x:c r="B7265" s="0">
        <x:f>'Historical Trades'!B7265</x:f>
      </x:c>
      <x:c r="C7265" s="23">
        <x:f>'Historical Trades'!C7265</x:f>
      </x:c>
      <x:c r="D7265" s="0">
        <x:f>'Historical Trades'!D7265</x:f>
      </x:c>
      <x:c r="E7265" s="23">
        <x:f>'Historical Trades'!E7265</x:f>
      </x:c>
      <x:c r="F7265" s="0">
        <x:f>'Historical Trades'!F7265</x:f>
      </x:c>
      <x:c r="G7265" s="0">
        <x:f>'Historical Trades'!G7265</x:f>
      </x:c>
      <x:c r="H7265" s="0">
        <x:f>'Historical Trades'!H7265</x:f>
      </x:c>
      <x:c r="I7265" s="0">
        <x:f>'Historical Trades'!I7265</x:f>
      </x:c>
      <x:c r="J7265" s="0">
        <x:f>'Historical Trades'!J7265</x:f>
      </x:c>
      <x:c r="K7265" s="0">
        <x:f>'Historical Trades'!K7265</x:f>
      </x:c>
      <x:c r="L7265" s="0">
        <x:f>'Historical Trades'!L7265</x:f>
      </x:c>
      <x:c r="M7265" s="0">
        <x:f>'Historical Trades'!M7265</x:f>
      </x:c>
      <x:c r="N7265" s="0">
        <x:f>CLEAN('Historical Trades'!O7265)</x:f>
      </x:c>
      <x:c r="P7265" s="14">
        <x:f>IF(G7265="sell",M7265,-M7265)</x:f>
      </x:c>
      <x:c r="Q7265" s="14">
        <x:f>VLOOKUP(N7265,'Currency Rates'!$A$3:$C$32,3,0)</x:f>
      </x:c>
      <x:c r="R7265" s="0">
        <x:f>IF(A7265="SPUS",0,IF(A7265="FWD",0,P7265/Q7265))</x:f>
      </x:c>
    </x:row>
    <x:row r="7266" spans="1:19" x14ac:dyDescent="0.3">
      <x:c r="A7266" s="0">
        <x:f>'Historical Trades'!A7266</x:f>
      </x:c>
      <x:c r="B7266" s="0">
        <x:f>'Historical Trades'!B7266</x:f>
      </x:c>
      <x:c r="C7266" s="23">
        <x:f>'Historical Trades'!C7266</x:f>
      </x:c>
      <x:c r="D7266" s="0">
        <x:f>'Historical Trades'!D7266</x:f>
      </x:c>
      <x:c r="E7266" s="23">
        <x:f>'Historical Trades'!E7266</x:f>
      </x:c>
      <x:c r="F7266" s="0">
        <x:f>'Historical Trades'!F7266</x:f>
      </x:c>
      <x:c r="G7266" s="0">
        <x:f>'Historical Trades'!G7266</x:f>
      </x:c>
      <x:c r="H7266" s="0">
        <x:f>'Historical Trades'!H7266</x:f>
      </x:c>
      <x:c r="I7266" s="0">
        <x:f>'Historical Trades'!I7266</x:f>
      </x:c>
      <x:c r="J7266" s="0">
        <x:f>'Historical Trades'!J7266</x:f>
      </x:c>
      <x:c r="K7266" s="0">
        <x:f>'Historical Trades'!K7266</x:f>
      </x:c>
      <x:c r="L7266" s="0">
        <x:f>'Historical Trades'!L7266</x:f>
      </x:c>
      <x:c r="M7266" s="0">
        <x:f>'Historical Trades'!M7266</x:f>
      </x:c>
      <x:c r="N7266" s="0">
        <x:f>CLEAN('Historical Trades'!O7266)</x:f>
      </x:c>
      <x:c r="P7266" s="14">
        <x:f>IF(G7266="sell",M7266,-M7266)</x:f>
      </x:c>
      <x:c r="Q7266" s="14">
        <x:f>VLOOKUP(N7266,'Currency Rates'!$A$3:$C$32,3,0)</x:f>
      </x:c>
      <x:c r="R7266" s="0">
        <x:f>IF(A7266="SPUS",0,IF(A7266="FWD",0,P7266/Q7266))</x:f>
      </x:c>
    </x:row>
    <x:row r="7267" spans="1:19" x14ac:dyDescent="0.3">
      <x:c r="A7267" s="0">
        <x:f>'Historical Trades'!A7267</x:f>
      </x:c>
      <x:c r="B7267" s="0">
        <x:f>'Historical Trades'!B7267</x:f>
      </x:c>
      <x:c r="C7267" s="23">
        <x:f>'Historical Trades'!C7267</x:f>
      </x:c>
      <x:c r="D7267" s="0">
        <x:f>'Historical Trades'!D7267</x:f>
      </x:c>
      <x:c r="E7267" s="23">
        <x:f>'Historical Trades'!E7267</x:f>
      </x:c>
      <x:c r="F7267" s="0">
        <x:f>'Historical Trades'!F7267</x:f>
      </x:c>
      <x:c r="G7267" s="0">
        <x:f>'Historical Trades'!G7267</x:f>
      </x:c>
      <x:c r="H7267" s="0">
        <x:f>'Historical Trades'!H7267</x:f>
      </x:c>
      <x:c r="I7267" s="0">
        <x:f>'Historical Trades'!I7267</x:f>
      </x:c>
      <x:c r="J7267" s="0">
        <x:f>'Historical Trades'!J7267</x:f>
      </x:c>
      <x:c r="K7267" s="0">
        <x:f>'Historical Trades'!K7267</x:f>
      </x:c>
      <x:c r="L7267" s="0">
        <x:f>'Historical Trades'!L7267</x:f>
      </x:c>
      <x:c r="M7267" s="0">
        <x:f>'Historical Trades'!M7267</x:f>
      </x:c>
      <x:c r="N7267" s="0">
        <x:f>CLEAN('Historical Trades'!O7267)</x:f>
      </x:c>
      <x:c r="P7267" s="14">
        <x:f>IF(G7267="sell",M7267,-M7267)</x:f>
      </x:c>
      <x:c r="Q7267" s="14">
        <x:f>VLOOKUP(N7267,'Currency Rates'!$A$3:$C$32,3,0)</x:f>
      </x:c>
      <x:c r="R7267" s="0">
        <x:f>IF(A7267="SPUS",0,IF(A7267="FWD",0,P7267/Q7267))</x:f>
      </x:c>
    </x:row>
    <x:row r="7268" spans="1:19" x14ac:dyDescent="0.3">
      <x:c r="A7268" s="0">
        <x:f>'Historical Trades'!A7268</x:f>
      </x:c>
      <x:c r="B7268" s="0">
        <x:f>'Historical Trades'!B7268</x:f>
      </x:c>
      <x:c r="C7268" s="23">
        <x:f>'Historical Trades'!C7268</x:f>
      </x:c>
      <x:c r="D7268" s="0">
        <x:f>'Historical Trades'!D7268</x:f>
      </x:c>
      <x:c r="E7268" s="23">
        <x:f>'Historical Trades'!E7268</x:f>
      </x:c>
      <x:c r="F7268" s="0">
        <x:f>'Historical Trades'!F7268</x:f>
      </x:c>
      <x:c r="G7268" s="0">
        <x:f>'Historical Trades'!G7268</x:f>
      </x:c>
      <x:c r="H7268" s="0">
        <x:f>'Historical Trades'!H7268</x:f>
      </x:c>
      <x:c r="I7268" s="0">
        <x:f>'Historical Trades'!I7268</x:f>
      </x:c>
      <x:c r="J7268" s="0">
        <x:f>'Historical Trades'!J7268</x:f>
      </x:c>
      <x:c r="K7268" s="0">
        <x:f>'Historical Trades'!K7268</x:f>
      </x:c>
      <x:c r="L7268" s="0">
        <x:f>'Historical Trades'!L7268</x:f>
      </x:c>
      <x:c r="M7268" s="0">
        <x:f>'Historical Trades'!M7268</x:f>
      </x:c>
      <x:c r="N7268" s="0">
        <x:f>CLEAN('Historical Trades'!O7268)</x:f>
      </x:c>
      <x:c r="P7268" s="14">
        <x:f>IF(G7268="sell",M7268,-M7268)</x:f>
      </x:c>
      <x:c r="Q7268" s="14">
        <x:f>VLOOKUP(N7268,'Currency Rates'!$A$3:$C$32,3,0)</x:f>
      </x:c>
      <x:c r="R7268" s="0">
        <x:f>IF(A7268="SPUS",0,IF(A7268="FWD",0,P7268/Q7268))</x:f>
      </x:c>
    </x:row>
    <x:row r="7269" spans="1:19" x14ac:dyDescent="0.3">
      <x:c r="A7269" s="0">
        <x:f>'Historical Trades'!A7269</x:f>
      </x:c>
      <x:c r="B7269" s="0">
        <x:f>'Historical Trades'!B7269</x:f>
      </x:c>
      <x:c r="C7269" s="23">
        <x:f>'Historical Trades'!C7269</x:f>
      </x:c>
      <x:c r="D7269" s="0">
        <x:f>'Historical Trades'!D7269</x:f>
      </x:c>
      <x:c r="E7269" s="23">
        <x:f>'Historical Trades'!E7269</x:f>
      </x:c>
      <x:c r="F7269" s="0">
        <x:f>'Historical Trades'!F7269</x:f>
      </x:c>
      <x:c r="G7269" s="0">
        <x:f>'Historical Trades'!G7269</x:f>
      </x:c>
      <x:c r="H7269" s="0">
        <x:f>'Historical Trades'!H7269</x:f>
      </x:c>
      <x:c r="I7269" s="0">
        <x:f>'Historical Trades'!I7269</x:f>
      </x:c>
      <x:c r="J7269" s="0">
        <x:f>'Historical Trades'!J7269</x:f>
      </x:c>
      <x:c r="K7269" s="0">
        <x:f>'Historical Trades'!K7269</x:f>
      </x:c>
      <x:c r="L7269" s="0">
        <x:f>'Historical Trades'!L7269</x:f>
      </x:c>
      <x:c r="M7269" s="0">
        <x:f>'Historical Trades'!M7269</x:f>
      </x:c>
      <x:c r="N7269" s="0">
        <x:f>CLEAN('Historical Trades'!O7269)</x:f>
      </x:c>
      <x:c r="P7269" s="14">
        <x:f>IF(G7269="sell",M7269,-M7269)</x:f>
      </x:c>
      <x:c r="Q7269" s="14">
        <x:f>VLOOKUP(N7269,'Currency Rates'!$A$3:$C$32,3,0)</x:f>
      </x:c>
      <x:c r="R7269" s="0">
        <x:f>IF(A7269="SPUS",0,IF(A7269="FWD",0,P7269/Q7269))</x:f>
      </x:c>
    </x:row>
    <x:row r="7270" spans="1:19" x14ac:dyDescent="0.3">
      <x:c r="A7270" s="0">
        <x:f>'Historical Trades'!A7270</x:f>
      </x:c>
      <x:c r="B7270" s="0">
        <x:f>'Historical Trades'!B7270</x:f>
      </x:c>
      <x:c r="C7270" s="23">
        <x:f>'Historical Trades'!C7270</x:f>
      </x:c>
      <x:c r="D7270" s="0">
        <x:f>'Historical Trades'!D7270</x:f>
      </x:c>
      <x:c r="E7270" s="23">
        <x:f>'Historical Trades'!E7270</x:f>
      </x:c>
      <x:c r="F7270" s="0">
        <x:f>'Historical Trades'!F7270</x:f>
      </x:c>
      <x:c r="G7270" s="0">
        <x:f>'Historical Trades'!G7270</x:f>
      </x:c>
      <x:c r="H7270" s="0">
        <x:f>'Historical Trades'!H7270</x:f>
      </x:c>
      <x:c r="I7270" s="0">
        <x:f>'Historical Trades'!I7270</x:f>
      </x:c>
      <x:c r="J7270" s="0">
        <x:f>'Historical Trades'!J7270</x:f>
      </x:c>
      <x:c r="K7270" s="0">
        <x:f>'Historical Trades'!K7270</x:f>
      </x:c>
      <x:c r="L7270" s="0">
        <x:f>'Historical Trades'!L7270</x:f>
      </x:c>
      <x:c r="M7270" s="0">
        <x:f>'Historical Trades'!M7270</x:f>
      </x:c>
      <x:c r="N7270" s="0">
        <x:f>CLEAN('Historical Trades'!O7270)</x:f>
      </x:c>
      <x:c r="P7270" s="14">
        <x:f>IF(G7270="sell",M7270,-M7270)</x:f>
      </x:c>
      <x:c r="Q7270" s="14">
        <x:f>VLOOKUP(N7270,'Currency Rates'!$A$3:$C$32,3,0)</x:f>
      </x:c>
      <x:c r="R7270" s="0">
        <x:f>IF(A7270="SPUS",0,IF(A7270="FWD",0,P7270/Q7270))</x:f>
      </x:c>
    </x:row>
    <x:row r="7271" spans="1:19" x14ac:dyDescent="0.3">
      <x:c r="A7271" s="0">
        <x:f>'Historical Trades'!A7271</x:f>
      </x:c>
      <x:c r="B7271" s="0">
        <x:f>'Historical Trades'!B7271</x:f>
      </x:c>
      <x:c r="C7271" s="23">
        <x:f>'Historical Trades'!C7271</x:f>
      </x:c>
      <x:c r="D7271" s="0">
        <x:f>'Historical Trades'!D7271</x:f>
      </x:c>
      <x:c r="E7271" s="23">
        <x:f>'Historical Trades'!E7271</x:f>
      </x:c>
      <x:c r="F7271" s="0">
        <x:f>'Historical Trades'!F7271</x:f>
      </x:c>
      <x:c r="G7271" s="0">
        <x:f>'Historical Trades'!G7271</x:f>
      </x:c>
      <x:c r="H7271" s="0">
        <x:f>'Historical Trades'!H7271</x:f>
      </x:c>
      <x:c r="I7271" s="0">
        <x:f>'Historical Trades'!I7271</x:f>
      </x:c>
      <x:c r="J7271" s="0">
        <x:f>'Historical Trades'!J7271</x:f>
      </x:c>
      <x:c r="K7271" s="0">
        <x:f>'Historical Trades'!K7271</x:f>
      </x:c>
      <x:c r="L7271" s="0">
        <x:f>'Historical Trades'!L7271</x:f>
      </x:c>
      <x:c r="M7271" s="0">
        <x:f>'Historical Trades'!M7271</x:f>
      </x:c>
      <x:c r="N7271" s="0">
        <x:f>CLEAN('Historical Trades'!O7271)</x:f>
      </x:c>
      <x:c r="P7271" s="14">
        <x:f>IF(G7271="sell",M7271,-M7271)</x:f>
      </x:c>
      <x:c r="Q7271" s="14">
        <x:f>VLOOKUP(N7271,'Currency Rates'!$A$3:$C$32,3,0)</x:f>
      </x:c>
      <x:c r="R7271" s="0">
        <x:f>IF(A7271="SPUS",0,IF(A7271="FWD",0,P7271/Q7271))</x:f>
      </x:c>
    </x:row>
    <x:row r="7272" spans="1:19" x14ac:dyDescent="0.3">
      <x:c r="A7272" s="0">
        <x:f>'Historical Trades'!A7272</x:f>
      </x:c>
      <x:c r="B7272" s="0">
        <x:f>'Historical Trades'!B7272</x:f>
      </x:c>
      <x:c r="C7272" s="23">
        <x:f>'Historical Trades'!C7272</x:f>
      </x:c>
      <x:c r="D7272" s="0">
        <x:f>'Historical Trades'!D7272</x:f>
      </x:c>
      <x:c r="E7272" s="23">
        <x:f>'Historical Trades'!E7272</x:f>
      </x:c>
      <x:c r="F7272" s="0">
        <x:f>'Historical Trades'!F7272</x:f>
      </x:c>
      <x:c r="G7272" s="0">
        <x:f>'Historical Trades'!G7272</x:f>
      </x:c>
      <x:c r="H7272" s="0">
        <x:f>'Historical Trades'!H7272</x:f>
      </x:c>
      <x:c r="I7272" s="0">
        <x:f>'Historical Trades'!I7272</x:f>
      </x:c>
      <x:c r="J7272" s="0">
        <x:f>'Historical Trades'!J7272</x:f>
      </x:c>
      <x:c r="K7272" s="0">
        <x:f>'Historical Trades'!K7272</x:f>
      </x:c>
      <x:c r="L7272" s="0">
        <x:f>'Historical Trades'!L7272</x:f>
      </x:c>
      <x:c r="M7272" s="0">
        <x:f>'Historical Trades'!M7272</x:f>
      </x:c>
      <x:c r="N7272" s="0">
        <x:f>CLEAN('Historical Trades'!O7272)</x:f>
      </x:c>
      <x:c r="P7272" s="14">
        <x:f>IF(G7272="sell",M7272,-M7272)</x:f>
      </x:c>
      <x:c r="Q7272" s="14">
        <x:f>VLOOKUP(N7272,'Currency Rates'!$A$3:$C$32,3,0)</x:f>
      </x:c>
      <x:c r="R7272" s="0">
        <x:f>IF(A7272="SPUS",0,IF(A7272="FWD",0,P7272/Q7272))</x:f>
      </x:c>
    </x:row>
    <x:row r="7273" spans="1:19" x14ac:dyDescent="0.3">
      <x:c r="A7273" s="0">
        <x:f>'Historical Trades'!A7273</x:f>
      </x:c>
      <x:c r="B7273" s="0">
        <x:f>'Historical Trades'!B7273</x:f>
      </x:c>
      <x:c r="C7273" s="23">
        <x:f>'Historical Trades'!C7273</x:f>
      </x:c>
      <x:c r="D7273" s="0">
        <x:f>'Historical Trades'!D7273</x:f>
      </x:c>
      <x:c r="E7273" s="23">
        <x:f>'Historical Trades'!E7273</x:f>
      </x:c>
      <x:c r="F7273" s="0">
        <x:f>'Historical Trades'!F7273</x:f>
      </x:c>
      <x:c r="G7273" s="0">
        <x:f>'Historical Trades'!G7273</x:f>
      </x:c>
      <x:c r="H7273" s="0">
        <x:f>'Historical Trades'!H7273</x:f>
      </x:c>
      <x:c r="I7273" s="0">
        <x:f>'Historical Trades'!I7273</x:f>
      </x:c>
      <x:c r="J7273" s="0">
        <x:f>'Historical Trades'!J7273</x:f>
      </x:c>
      <x:c r="K7273" s="0">
        <x:f>'Historical Trades'!K7273</x:f>
      </x:c>
      <x:c r="L7273" s="0">
        <x:f>'Historical Trades'!L7273</x:f>
      </x:c>
      <x:c r="M7273" s="0">
        <x:f>'Historical Trades'!M7273</x:f>
      </x:c>
      <x:c r="N7273" s="0">
        <x:f>CLEAN('Historical Trades'!O7273)</x:f>
      </x:c>
      <x:c r="P7273" s="14">
        <x:f>IF(G7273="sell",M7273,-M7273)</x:f>
      </x:c>
      <x:c r="Q7273" s="14">
        <x:f>VLOOKUP(N7273,'Currency Rates'!$A$3:$C$32,3,0)</x:f>
      </x:c>
      <x:c r="R7273" s="0">
        <x:f>IF(A7273="SPUS",0,IF(A7273="FWD",0,P7273/Q7273))</x:f>
      </x:c>
    </x:row>
    <x:row r="7274" spans="1:19" x14ac:dyDescent="0.3">
      <x:c r="A7274" s="0">
        <x:f>'Historical Trades'!A7274</x:f>
      </x:c>
      <x:c r="B7274" s="0">
        <x:f>'Historical Trades'!B7274</x:f>
      </x:c>
      <x:c r="C7274" s="23">
        <x:f>'Historical Trades'!C7274</x:f>
      </x:c>
      <x:c r="D7274" s="0">
        <x:f>'Historical Trades'!D7274</x:f>
      </x:c>
      <x:c r="E7274" s="23">
        <x:f>'Historical Trades'!E7274</x:f>
      </x:c>
      <x:c r="F7274" s="0">
        <x:f>'Historical Trades'!F7274</x:f>
      </x:c>
      <x:c r="G7274" s="0">
        <x:f>'Historical Trades'!G7274</x:f>
      </x:c>
      <x:c r="H7274" s="0">
        <x:f>'Historical Trades'!H7274</x:f>
      </x:c>
      <x:c r="I7274" s="0">
        <x:f>'Historical Trades'!I7274</x:f>
      </x:c>
      <x:c r="J7274" s="0">
        <x:f>'Historical Trades'!J7274</x:f>
      </x:c>
      <x:c r="K7274" s="0">
        <x:f>'Historical Trades'!K7274</x:f>
      </x:c>
      <x:c r="L7274" s="0">
        <x:f>'Historical Trades'!L7274</x:f>
      </x:c>
      <x:c r="M7274" s="0">
        <x:f>'Historical Trades'!M7274</x:f>
      </x:c>
      <x:c r="N7274" s="0">
        <x:f>CLEAN('Historical Trades'!O7274)</x:f>
      </x:c>
      <x:c r="P7274" s="14">
        <x:f>IF(G7274="sell",M7274,-M7274)</x:f>
      </x:c>
      <x:c r="Q7274" s="14">
        <x:f>VLOOKUP(N7274,'Currency Rates'!$A$3:$C$32,3,0)</x:f>
      </x:c>
      <x:c r="R7274" s="0">
        <x:f>IF(A7274="SPUS",0,IF(A7274="FWD",0,P7274/Q7274))</x:f>
      </x:c>
    </x:row>
    <x:row r="7275" spans="1:19" x14ac:dyDescent="0.3">
      <x:c r="A7275" s="0">
        <x:f>'Historical Trades'!A7275</x:f>
      </x:c>
      <x:c r="B7275" s="0">
        <x:f>'Historical Trades'!B7275</x:f>
      </x:c>
      <x:c r="C7275" s="23">
        <x:f>'Historical Trades'!C7275</x:f>
      </x:c>
      <x:c r="D7275" s="0">
        <x:f>'Historical Trades'!D7275</x:f>
      </x:c>
      <x:c r="E7275" s="23">
        <x:f>'Historical Trades'!E7275</x:f>
      </x:c>
      <x:c r="F7275" s="0">
        <x:f>'Historical Trades'!F7275</x:f>
      </x:c>
      <x:c r="G7275" s="0">
        <x:f>'Historical Trades'!G7275</x:f>
      </x:c>
      <x:c r="H7275" s="0">
        <x:f>'Historical Trades'!H7275</x:f>
      </x:c>
      <x:c r="I7275" s="0">
        <x:f>'Historical Trades'!I7275</x:f>
      </x:c>
      <x:c r="J7275" s="0">
        <x:f>'Historical Trades'!J7275</x:f>
      </x:c>
      <x:c r="K7275" s="0">
        <x:f>'Historical Trades'!K7275</x:f>
      </x:c>
      <x:c r="L7275" s="0">
        <x:f>'Historical Trades'!L7275</x:f>
      </x:c>
      <x:c r="M7275" s="0">
        <x:f>'Historical Trades'!M7275</x:f>
      </x:c>
      <x:c r="N7275" s="0">
        <x:f>CLEAN('Historical Trades'!O7275)</x:f>
      </x:c>
      <x:c r="P7275" s="14">
        <x:f>IF(G7275="sell",M7275,-M7275)</x:f>
      </x:c>
      <x:c r="Q7275" s="14">
        <x:f>VLOOKUP(N7275,'Currency Rates'!$A$3:$C$32,3,0)</x:f>
      </x:c>
      <x:c r="R7275" s="0">
        <x:f>IF(A7275="SPUS",0,IF(A7275="FWD",0,P7275/Q7275))</x:f>
      </x:c>
    </x:row>
    <x:row r="7276" spans="1:19" x14ac:dyDescent="0.3">
      <x:c r="A7276" s="0">
        <x:f>'Historical Trades'!A7276</x:f>
      </x:c>
      <x:c r="B7276" s="0">
        <x:f>'Historical Trades'!B7276</x:f>
      </x:c>
      <x:c r="C7276" s="23">
        <x:f>'Historical Trades'!C7276</x:f>
      </x:c>
      <x:c r="D7276" s="0">
        <x:f>'Historical Trades'!D7276</x:f>
      </x:c>
      <x:c r="E7276" s="23">
        <x:f>'Historical Trades'!E7276</x:f>
      </x:c>
      <x:c r="F7276" s="0">
        <x:f>'Historical Trades'!F7276</x:f>
      </x:c>
      <x:c r="G7276" s="0">
        <x:f>'Historical Trades'!G7276</x:f>
      </x:c>
      <x:c r="H7276" s="0">
        <x:f>'Historical Trades'!H7276</x:f>
      </x:c>
      <x:c r="I7276" s="0">
        <x:f>'Historical Trades'!I7276</x:f>
      </x:c>
      <x:c r="J7276" s="0">
        <x:f>'Historical Trades'!J7276</x:f>
      </x:c>
      <x:c r="K7276" s="0">
        <x:f>'Historical Trades'!K7276</x:f>
      </x:c>
      <x:c r="L7276" s="0">
        <x:f>'Historical Trades'!L7276</x:f>
      </x:c>
      <x:c r="M7276" s="0">
        <x:f>'Historical Trades'!M7276</x:f>
      </x:c>
      <x:c r="N7276" s="0">
        <x:f>CLEAN('Historical Trades'!O7276)</x:f>
      </x:c>
      <x:c r="P7276" s="14">
        <x:f>IF(G7276="sell",M7276,-M7276)</x:f>
      </x:c>
      <x:c r="Q7276" s="14">
        <x:f>VLOOKUP(N7276,'Currency Rates'!$A$3:$C$32,3,0)</x:f>
      </x:c>
      <x:c r="R7276" s="0">
        <x:f>IF(A7276="SPUS",0,IF(A7276="FWD",0,P7276/Q7276))</x:f>
      </x:c>
    </x:row>
    <x:row r="7277" spans="1:19" x14ac:dyDescent="0.3">
      <x:c r="A7277" s="0">
        <x:f>'Historical Trades'!A7277</x:f>
      </x:c>
      <x:c r="B7277" s="0">
        <x:f>'Historical Trades'!B7277</x:f>
      </x:c>
      <x:c r="C7277" s="23">
        <x:f>'Historical Trades'!C7277</x:f>
      </x:c>
      <x:c r="D7277" s="0">
        <x:f>'Historical Trades'!D7277</x:f>
      </x:c>
      <x:c r="E7277" s="23">
        <x:f>'Historical Trades'!E7277</x:f>
      </x:c>
      <x:c r="F7277" s="0">
        <x:f>'Historical Trades'!F7277</x:f>
      </x:c>
      <x:c r="G7277" s="0">
        <x:f>'Historical Trades'!G7277</x:f>
      </x:c>
      <x:c r="H7277" s="0">
        <x:f>'Historical Trades'!H7277</x:f>
      </x:c>
      <x:c r="I7277" s="0">
        <x:f>'Historical Trades'!I7277</x:f>
      </x:c>
      <x:c r="J7277" s="0">
        <x:f>'Historical Trades'!J7277</x:f>
      </x:c>
      <x:c r="K7277" s="0">
        <x:f>'Historical Trades'!K7277</x:f>
      </x:c>
      <x:c r="L7277" s="0">
        <x:f>'Historical Trades'!L7277</x:f>
      </x:c>
      <x:c r="M7277" s="0">
        <x:f>'Historical Trades'!M7277</x:f>
      </x:c>
      <x:c r="N7277" s="0">
        <x:f>CLEAN('Historical Trades'!O7277)</x:f>
      </x:c>
      <x:c r="P7277" s="14">
        <x:f>IF(G7277="sell",M7277,-M7277)</x:f>
      </x:c>
      <x:c r="Q7277" s="14">
        <x:f>VLOOKUP(N7277,'Currency Rates'!$A$3:$C$32,3,0)</x:f>
      </x:c>
      <x:c r="R7277" s="0">
        <x:f>IF(A7277="SPUS",0,IF(A7277="FWD",0,P7277/Q7277))</x:f>
      </x:c>
    </x:row>
    <x:row r="7278" spans="1:19" x14ac:dyDescent="0.3">
      <x:c r="A7278" s="0">
        <x:f>'Historical Trades'!A7278</x:f>
      </x:c>
      <x:c r="B7278" s="0">
        <x:f>'Historical Trades'!B7278</x:f>
      </x:c>
      <x:c r="C7278" s="23">
        <x:f>'Historical Trades'!C7278</x:f>
      </x:c>
      <x:c r="D7278" s="0">
        <x:f>'Historical Trades'!D7278</x:f>
      </x:c>
      <x:c r="E7278" s="23">
        <x:f>'Historical Trades'!E7278</x:f>
      </x:c>
      <x:c r="F7278" s="0">
        <x:f>'Historical Trades'!F7278</x:f>
      </x:c>
      <x:c r="G7278" s="0">
        <x:f>'Historical Trades'!G7278</x:f>
      </x:c>
      <x:c r="H7278" s="0">
        <x:f>'Historical Trades'!H7278</x:f>
      </x:c>
      <x:c r="I7278" s="0">
        <x:f>'Historical Trades'!I7278</x:f>
      </x:c>
      <x:c r="J7278" s="0">
        <x:f>'Historical Trades'!J7278</x:f>
      </x:c>
      <x:c r="K7278" s="0">
        <x:f>'Historical Trades'!K7278</x:f>
      </x:c>
      <x:c r="L7278" s="0">
        <x:f>'Historical Trades'!L7278</x:f>
      </x:c>
      <x:c r="M7278" s="0">
        <x:f>'Historical Trades'!M7278</x:f>
      </x:c>
      <x:c r="N7278" s="0">
        <x:f>CLEAN('Historical Trades'!O7278)</x:f>
      </x:c>
      <x:c r="P7278" s="14">
        <x:f>IF(G7278="sell",M7278,-M7278)</x:f>
      </x:c>
      <x:c r="Q7278" s="14">
        <x:f>VLOOKUP(N7278,'Currency Rates'!$A$3:$C$32,3,0)</x:f>
      </x:c>
      <x:c r="R7278" s="0">
        <x:f>IF(A7278="SPUS",0,IF(A7278="FWD",0,P7278/Q7278))</x:f>
      </x:c>
    </x:row>
    <x:row r="7279" spans="1:19" x14ac:dyDescent="0.3">
      <x:c r="A7279" s="0">
        <x:f>'Historical Trades'!A7279</x:f>
      </x:c>
      <x:c r="B7279" s="0">
        <x:f>'Historical Trades'!B7279</x:f>
      </x:c>
      <x:c r="C7279" s="23">
        <x:f>'Historical Trades'!C7279</x:f>
      </x:c>
      <x:c r="D7279" s="0">
        <x:f>'Historical Trades'!D7279</x:f>
      </x:c>
      <x:c r="E7279" s="23">
        <x:f>'Historical Trades'!E7279</x:f>
      </x:c>
      <x:c r="F7279" s="0">
        <x:f>'Historical Trades'!F7279</x:f>
      </x:c>
      <x:c r="G7279" s="0">
        <x:f>'Historical Trades'!G7279</x:f>
      </x:c>
      <x:c r="H7279" s="0">
        <x:f>'Historical Trades'!H7279</x:f>
      </x:c>
      <x:c r="I7279" s="0">
        <x:f>'Historical Trades'!I7279</x:f>
      </x:c>
      <x:c r="J7279" s="0">
        <x:f>'Historical Trades'!J7279</x:f>
      </x:c>
      <x:c r="K7279" s="0">
        <x:f>'Historical Trades'!K7279</x:f>
      </x:c>
      <x:c r="L7279" s="0">
        <x:f>'Historical Trades'!L7279</x:f>
      </x:c>
      <x:c r="M7279" s="0">
        <x:f>'Historical Trades'!M7279</x:f>
      </x:c>
      <x:c r="N7279" s="0">
        <x:f>CLEAN('Historical Trades'!O7279)</x:f>
      </x:c>
      <x:c r="P7279" s="14">
        <x:f>IF(G7279="sell",M7279,-M7279)</x:f>
      </x:c>
      <x:c r="Q7279" s="14">
        <x:f>VLOOKUP(N7279,'Currency Rates'!$A$3:$C$32,3,0)</x:f>
      </x:c>
      <x:c r="R7279" s="0">
        <x:f>IF(A7279="SPUS",0,IF(A7279="FWD",0,P7279/Q7279))</x:f>
      </x:c>
    </x:row>
    <x:row r="7280" spans="1:19" x14ac:dyDescent="0.3">
      <x:c r="A7280" s="0">
        <x:f>'Historical Trades'!A7280</x:f>
      </x:c>
      <x:c r="B7280" s="0">
        <x:f>'Historical Trades'!B7280</x:f>
      </x:c>
      <x:c r="C7280" s="23">
        <x:f>'Historical Trades'!C7280</x:f>
      </x:c>
      <x:c r="D7280" s="0">
        <x:f>'Historical Trades'!D7280</x:f>
      </x:c>
      <x:c r="E7280" s="23">
        <x:f>'Historical Trades'!E7280</x:f>
      </x:c>
      <x:c r="F7280" s="0">
        <x:f>'Historical Trades'!F7280</x:f>
      </x:c>
      <x:c r="G7280" s="0">
        <x:f>'Historical Trades'!G7280</x:f>
      </x:c>
      <x:c r="H7280" s="0">
        <x:f>'Historical Trades'!H7280</x:f>
      </x:c>
      <x:c r="I7280" s="0">
        <x:f>'Historical Trades'!I7280</x:f>
      </x:c>
      <x:c r="J7280" s="0">
        <x:f>'Historical Trades'!J7280</x:f>
      </x:c>
      <x:c r="K7280" s="0">
        <x:f>'Historical Trades'!K7280</x:f>
      </x:c>
      <x:c r="L7280" s="0">
        <x:f>'Historical Trades'!L7280</x:f>
      </x:c>
      <x:c r="M7280" s="0">
        <x:f>'Historical Trades'!M7280</x:f>
      </x:c>
      <x:c r="N7280" s="0">
        <x:f>CLEAN('Historical Trades'!O7280)</x:f>
      </x:c>
      <x:c r="P7280" s="14">
        <x:f>IF(G7280="sell",M7280,-M7280)</x:f>
      </x:c>
      <x:c r="Q7280" s="14">
        <x:f>VLOOKUP(N7280,'Currency Rates'!$A$3:$C$32,3,0)</x:f>
      </x:c>
      <x:c r="R7280" s="0">
        <x:f>IF(A7280="SPUS",0,IF(A7280="FWD",0,P7280/Q7280))</x:f>
      </x:c>
    </x:row>
    <x:row r="7281" spans="1:19" x14ac:dyDescent="0.3">
      <x:c r="A7281" s="0">
        <x:f>'Historical Trades'!A7281</x:f>
      </x:c>
      <x:c r="B7281" s="0">
        <x:f>'Historical Trades'!B7281</x:f>
      </x:c>
      <x:c r="C7281" s="23">
        <x:f>'Historical Trades'!C7281</x:f>
      </x:c>
      <x:c r="D7281" s="0">
        <x:f>'Historical Trades'!D7281</x:f>
      </x:c>
      <x:c r="E7281" s="23">
        <x:f>'Historical Trades'!E7281</x:f>
      </x:c>
      <x:c r="F7281" s="0">
        <x:f>'Historical Trades'!F7281</x:f>
      </x:c>
      <x:c r="G7281" s="0">
        <x:f>'Historical Trades'!G7281</x:f>
      </x:c>
      <x:c r="H7281" s="0">
        <x:f>'Historical Trades'!H7281</x:f>
      </x:c>
      <x:c r="I7281" s="0">
        <x:f>'Historical Trades'!I7281</x:f>
      </x:c>
      <x:c r="J7281" s="0">
        <x:f>'Historical Trades'!J7281</x:f>
      </x:c>
      <x:c r="K7281" s="0">
        <x:f>'Historical Trades'!K7281</x:f>
      </x:c>
      <x:c r="L7281" s="0">
        <x:f>'Historical Trades'!L7281</x:f>
      </x:c>
      <x:c r="M7281" s="0">
        <x:f>'Historical Trades'!M7281</x:f>
      </x:c>
      <x:c r="N7281" s="0">
        <x:f>CLEAN('Historical Trades'!O7281)</x:f>
      </x:c>
      <x:c r="P7281" s="14">
        <x:f>IF(G7281="sell",M7281,-M7281)</x:f>
      </x:c>
      <x:c r="Q7281" s="14">
        <x:f>VLOOKUP(N7281,'Currency Rates'!$A$3:$C$32,3,0)</x:f>
      </x:c>
      <x:c r="R7281" s="0">
        <x:f>IF(A7281="SPUS",0,IF(A7281="FWD",0,P7281/Q7281))</x:f>
      </x:c>
    </x:row>
    <x:row r="7282" spans="1:19" x14ac:dyDescent="0.3">
      <x:c r="A7282" s="0">
        <x:f>'Historical Trades'!A7282</x:f>
      </x:c>
      <x:c r="B7282" s="0">
        <x:f>'Historical Trades'!B7282</x:f>
      </x:c>
      <x:c r="C7282" s="23">
        <x:f>'Historical Trades'!C7282</x:f>
      </x:c>
      <x:c r="D7282" s="0">
        <x:f>'Historical Trades'!D7282</x:f>
      </x:c>
      <x:c r="E7282" s="23">
        <x:f>'Historical Trades'!E7282</x:f>
      </x:c>
      <x:c r="F7282" s="0">
        <x:f>'Historical Trades'!F7282</x:f>
      </x:c>
      <x:c r="G7282" s="0">
        <x:f>'Historical Trades'!G7282</x:f>
      </x:c>
      <x:c r="H7282" s="0">
        <x:f>'Historical Trades'!H7282</x:f>
      </x:c>
      <x:c r="I7282" s="0">
        <x:f>'Historical Trades'!I7282</x:f>
      </x:c>
      <x:c r="J7282" s="0">
        <x:f>'Historical Trades'!J7282</x:f>
      </x:c>
      <x:c r="K7282" s="0">
        <x:f>'Historical Trades'!K7282</x:f>
      </x:c>
      <x:c r="L7282" s="0">
        <x:f>'Historical Trades'!L7282</x:f>
      </x:c>
      <x:c r="M7282" s="0">
        <x:f>'Historical Trades'!M7282</x:f>
      </x:c>
      <x:c r="N7282" s="0">
        <x:f>CLEAN('Historical Trades'!O7282)</x:f>
      </x:c>
      <x:c r="P7282" s="14">
        <x:f>IF(G7282="sell",M7282,-M7282)</x:f>
      </x:c>
      <x:c r="Q7282" s="14">
        <x:f>VLOOKUP(N7282,'Currency Rates'!$A$3:$C$32,3,0)</x:f>
      </x:c>
      <x:c r="R7282" s="0">
        <x:f>IF(A7282="SPUS",0,IF(A7282="FWD",0,P7282/Q7282))</x:f>
      </x:c>
    </x:row>
    <x:row r="7283" spans="1:19" x14ac:dyDescent="0.3">
      <x:c r="A7283" s="0">
        <x:f>'Historical Trades'!A7283</x:f>
      </x:c>
      <x:c r="B7283" s="0">
        <x:f>'Historical Trades'!B7283</x:f>
      </x:c>
      <x:c r="C7283" s="23">
        <x:f>'Historical Trades'!C7283</x:f>
      </x:c>
      <x:c r="D7283" s="0">
        <x:f>'Historical Trades'!D7283</x:f>
      </x:c>
      <x:c r="E7283" s="23">
        <x:f>'Historical Trades'!E7283</x:f>
      </x:c>
      <x:c r="F7283" s="0">
        <x:f>'Historical Trades'!F7283</x:f>
      </x:c>
      <x:c r="G7283" s="0">
        <x:f>'Historical Trades'!G7283</x:f>
      </x:c>
      <x:c r="H7283" s="0">
        <x:f>'Historical Trades'!H7283</x:f>
      </x:c>
      <x:c r="I7283" s="0">
        <x:f>'Historical Trades'!I7283</x:f>
      </x:c>
      <x:c r="J7283" s="0">
        <x:f>'Historical Trades'!J7283</x:f>
      </x:c>
      <x:c r="K7283" s="0">
        <x:f>'Historical Trades'!K7283</x:f>
      </x:c>
      <x:c r="L7283" s="0">
        <x:f>'Historical Trades'!L7283</x:f>
      </x:c>
      <x:c r="M7283" s="0">
        <x:f>'Historical Trades'!M7283</x:f>
      </x:c>
      <x:c r="N7283" s="0">
        <x:f>CLEAN('Historical Trades'!O7283)</x:f>
      </x:c>
      <x:c r="P7283" s="14">
        <x:f>IF(G7283="sell",M7283,-M7283)</x:f>
      </x:c>
      <x:c r="Q7283" s="14">
        <x:f>VLOOKUP(N7283,'Currency Rates'!$A$3:$C$32,3,0)</x:f>
      </x:c>
      <x:c r="R7283" s="0">
        <x:f>IF(A7283="SPUS",0,IF(A7283="FWD",0,P7283/Q7283))</x:f>
      </x:c>
    </x:row>
    <x:row r="7284" spans="1:19" x14ac:dyDescent="0.3">
      <x:c r="A7284" s="0">
        <x:f>'Historical Trades'!A7284</x:f>
      </x:c>
      <x:c r="B7284" s="0">
        <x:f>'Historical Trades'!B7284</x:f>
      </x:c>
      <x:c r="C7284" s="23">
        <x:f>'Historical Trades'!C7284</x:f>
      </x:c>
      <x:c r="D7284" s="0">
        <x:f>'Historical Trades'!D7284</x:f>
      </x:c>
      <x:c r="E7284" s="23">
        <x:f>'Historical Trades'!E7284</x:f>
      </x:c>
      <x:c r="F7284" s="0">
        <x:f>'Historical Trades'!F7284</x:f>
      </x:c>
      <x:c r="G7284" s="0">
        <x:f>'Historical Trades'!G7284</x:f>
      </x:c>
      <x:c r="H7284" s="0">
        <x:f>'Historical Trades'!H7284</x:f>
      </x:c>
      <x:c r="I7284" s="0">
        <x:f>'Historical Trades'!I7284</x:f>
      </x:c>
      <x:c r="J7284" s="0">
        <x:f>'Historical Trades'!J7284</x:f>
      </x:c>
      <x:c r="K7284" s="0">
        <x:f>'Historical Trades'!K7284</x:f>
      </x:c>
      <x:c r="L7284" s="0">
        <x:f>'Historical Trades'!L7284</x:f>
      </x:c>
      <x:c r="M7284" s="0">
        <x:f>'Historical Trades'!M7284</x:f>
      </x:c>
      <x:c r="N7284" s="0">
        <x:f>CLEAN('Historical Trades'!O7284)</x:f>
      </x:c>
      <x:c r="P7284" s="14">
        <x:f>IF(G7284="sell",M7284,-M7284)</x:f>
      </x:c>
      <x:c r="Q7284" s="14">
        <x:f>VLOOKUP(N7284,'Currency Rates'!$A$3:$C$32,3,0)</x:f>
      </x:c>
      <x:c r="R7284" s="0">
        <x:f>IF(A7284="SPUS",0,IF(A7284="FWD",0,P7284/Q7284))</x:f>
      </x:c>
    </x:row>
    <x:row r="7285" spans="1:19" x14ac:dyDescent="0.3">
      <x:c r="A7285" s="0">
        <x:f>'Historical Trades'!A7285</x:f>
      </x:c>
      <x:c r="B7285" s="0">
        <x:f>'Historical Trades'!B7285</x:f>
      </x:c>
      <x:c r="C7285" s="23">
        <x:f>'Historical Trades'!C7285</x:f>
      </x:c>
      <x:c r="D7285" s="0">
        <x:f>'Historical Trades'!D7285</x:f>
      </x:c>
      <x:c r="E7285" s="23">
        <x:f>'Historical Trades'!E7285</x:f>
      </x:c>
      <x:c r="F7285" s="0">
        <x:f>'Historical Trades'!F7285</x:f>
      </x:c>
      <x:c r="G7285" s="0">
        <x:f>'Historical Trades'!G7285</x:f>
      </x:c>
      <x:c r="H7285" s="0">
        <x:f>'Historical Trades'!H7285</x:f>
      </x:c>
      <x:c r="I7285" s="0">
        <x:f>'Historical Trades'!I7285</x:f>
      </x:c>
      <x:c r="J7285" s="0">
        <x:f>'Historical Trades'!J7285</x:f>
      </x:c>
      <x:c r="K7285" s="0">
        <x:f>'Historical Trades'!K7285</x:f>
      </x:c>
      <x:c r="L7285" s="0">
        <x:f>'Historical Trades'!L7285</x:f>
      </x:c>
      <x:c r="M7285" s="0">
        <x:f>'Historical Trades'!M7285</x:f>
      </x:c>
      <x:c r="N7285" s="0">
        <x:f>CLEAN('Historical Trades'!O7285)</x:f>
      </x:c>
      <x:c r="P7285" s="14">
        <x:f>IF(G7285="sell",M7285,-M7285)</x:f>
      </x:c>
      <x:c r="Q7285" s="14">
        <x:f>VLOOKUP(N7285,'Currency Rates'!$A$3:$C$32,3,0)</x:f>
      </x:c>
      <x:c r="R7285" s="0">
        <x:f>IF(A7285="SPUS",0,IF(A7285="FWD",0,P7285/Q7285))</x:f>
      </x:c>
    </x:row>
    <x:row r="7286" spans="1:19" x14ac:dyDescent="0.3">
      <x:c r="A7286" s="0">
        <x:f>'Historical Trades'!A7286</x:f>
      </x:c>
      <x:c r="B7286" s="0">
        <x:f>'Historical Trades'!B7286</x:f>
      </x:c>
      <x:c r="C7286" s="23">
        <x:f>'Historical Trades'!C7286</x:f>
      </x:c>
      <x:c r="D7286" s="0">
        <x:f>'Historical Trades'!D7286</x:f>
      </x:c>
      <x:c r="E7286" s="23">
        <x:f>'Historical Trades'!E7286</x:f>
      </x:c>
      <x:c r="F7286" s="0">
        <x:f>'Historical Trades'!F7286</x:f>
      </x:c>
      <x:c r="G7286" s="0">
        <x:f>'Historical Trades'!G7286</x:f>
      </x:c>
      <x:c r="H7286" s="0">
        <x:f>'Historical Trades'!H7286</x:f>
      </x:c>
      <x:c r="I7286" s="0">
        <x:f>'Historical Trades'!I7286</x:f>
      </x:c>
      <x:c r="J7286" s="0">
        <x:f>'Historical Trades'!J7286</x:f>
      </x:c>
      <x:c r="K7286" s="0">
        <x:f>'Historical Trades'!K7286</x:f>
      </x:c>
      <x:c r="L7286" s="0">
        <x:f>'Historical Trades'!L7286</x:f>
      </x:c>
      <x:c r="M7286" s="0">
        <x:f>'Historical Trades'!M7286</x:f>
      </x:c>
      <x:c r="N7286" s="0">
        <x:f>CLEAN('Historical Trades'!O7286)</x:f>
      </x:c>
      <x:c r="P7286" s="14">
        <x:f>IF(G7286="sell",M7286,-M7286)</x:f>
      </x:c>
      <x:c r="Q7286" s="14">
        <x:f>VLOOKUP(N7286,'Currency Rates'!$A$3:$C$32,3,0)</x:f>
      </x:c>
      <x:c r="R7286" s="0">
        <x:f>IF(A7286="SPUS",0,IF(A7286="FWD",0,P7286/Q7286))</x:f>
      </x:c>
    </x:row>
    <x:row r="7287" spans="1:19" x14ac:dyDescent="0.3">
      <x:c r="A7287" s="0">
        <x:f>'Historical Trades'!A7287</x:f>
      </x:c>
      <x:c r="B7287" s="0">
        <x:f>'Historical Trades'!B7287</x:f>
      </x:c>
      <x:c r="C7287" s="23">
        <x:f>'Historical Trades'!C7287</x:f>
      </x:c>
      <x:c r="D7287" s="0">
        <x:f>'Historical Trades'!D7287</x:f>
      </x:c>
      <x:c r="E7287" s="23">
        <x:f>'Historical Trades'!E7287</x:f>
      </x:c>
      <x:c r="F7287" s="0">
        <x:f>'Historical Trades'!F7287</x:f>
      </x:c>
      <x:c r="G7287" s="0">
        <x:f>'Historical Trades'!G7287</x:f>
      </x:c>
      <x:c r="H7287" s="0">
        <x:f>'Historical Trades'!H7287</x:f>
      </x:c>
      <x:c r="I7287" s="0">
        <x:f>'Historical Trades'!I7287</x:f>
      </x:c>
      <x:c r="J7287" s="0">
        <x:f>'Historical Trades'!J7287</x:f>
      </x:c>
      <x:c r="K7287" s="0">
        <x:f>'Historical Trades'!K7287</x:f>
      </x:c>
      <x:c r="L7287" s="0">
        <x:f>'Historical Trades'!L7287</x:f>
      </x:c>
      <x:c r="M7287" s="0">
        <x:f>'Historical Trades'!M7287</x:f>
      </x:c>
      <x:c r="N7287" s="0">
        <x:f>CLEAN('Historical Trades'!O7287)</x:f>
      </x:c>
      <x:c r="P7287" s="14">
        <x:f>IF(G7287="sell",M7287,-M7287)</x:f>
      </x:c>
      <x:c r="Q7287" s="14">
        <x:f>VLOOKUP(N7287,'Currency Rates'!$A$3:$C$32,3,0)</x:f>
      </x:c>
      <x:c r="R7287" s="0">
        <x:f>IF(A7287="SPUS",0,IF(A7287="FWD",0,P7287/Q7287))</x:f>
      </x:c>
    </x:row>
    <x:row r="7288" spans="1:19" x14ac:dyDescent="0.3">
      <x:c r="A7288" s="0">
        <x:f>'Historical Trades'!A7288</x:f>
      </x:c>
      <x:c r="B7288" s="0">
        <x:f>'Historical Trades'!B7288</x:f>
      </x:c>
      <x:c r="C7288" s="23">
        <x:f>'Historical Trades'!C7288</x:f>
      </x:c>
      <x:c r="D7288" s="0">
        <x:f>'Historical Trades'!D7288</x:f>
      </x:c>
      <x:c r="E7288" s="23">
        <x:f>'Historical Trades'!E7288</x:f>
      </x:c>
      <x:c r="F7288" s="0">
        <x:f>'Historical Trades'!F7288</x:f>
      </x:c>
      <x:c r="G7288" s="0">
        <x:f>'Historical Trades'!G7288</x:f>
      </x:c>
      <x:c r="H7288" s="0">
        <x:f>'Historical Trades'!H7288</x:f>
      </x:c>
      <x:c r="I7288" s="0">
        <x:f>'Historical Trades'!I7288</x:f>
      </x:c>
      <x:c r="J7288" s="0">
        <x:f>'Historical Trades'!J7288</x:f>
      </x:c>
      <x:c r="K7288" s="0">
        <x:f>'Historical Trades'!K7288</x:f>
      </x:c>
      <x:c r="L7288" s="0">
        <x:f>'Historical Trades'!L7288</x:f>
      </x:c>
      <x:c r="M7288" s="0">
        <x:f>'Historical Trades'!M7288</x:f>
      </x:c>
      <x:c r="N7288" s="0">
        <x:f>CLEAN('Historical Trades'!O7288)</x:f>
      </x:c>
      <x:c r="P7288" s="14">
        <x:f>IF(G7288="sell",M7288,-M7288)</x:f>
      </x:c>
      <x:c r="Q7288" s="14">
        <x:f>VLOOKUP(N7288,'Currency Rates'!$A$3:$C$32,3,0)</x:f>
      </x:c>
      <x:c r="R7288" s="0">
        <x:f>IF(A7288="SPUS",0,IF(A7288="FWD",0,P7288/Q7288))</x:f>
      </x:c>
    </x:row>
    <x:row r="7289" spans="1:19" x14ac:dyDescent="0.3">
      <x:c r="A7289" s="0">
        <x:f>'Historical Trades'!A7289</x:f>
      </x:c>
      <x:c r="B7289" s="0">
        <x:f>'Historical Trades'!B7289</x:f>
      </x:c>
      <x:c r="C7289" s="23">
        <x:f>'Historical Trades'!C7289</x:f>
      </x:c>
      <x:c r="D7289" s="0">
        <x:f>'Historical Trades'!D7289</x:f>
      </x:c>
      <x:c r="E7289" s="23">
        <x:f>'Historical Trades'!E7289</x:f>
      </x:c>
      <x:c r="F7289" s="0">
        <x:f>'Historical Trades'!F7289</x:f>
      </x:c>
      <x:c r="G7289" s="0">
        <x:f>'Historical Trades'!G7289</x:f>
      </x:c>
      <x:c r="H7289" s="0">
        <x:f>'Historical Trades'!H7289</x:f>
      </x:c>
      <x:c r="I7289" s="0">
        <x:f>'Historical Trades'!I7289</x:f>
      </x:c>
      <x:c r="J7289" s="0">
        <x:f>'Historical Trades'!J7289</x:f>
      </x:c>
      <x:c r="K7289" s="0">
        <x:f>'Historical Trades'!K7289</x:f>
      </x:c>
      <x:c r="L7289" s="0">
        <x:f>'Historical Trades'!L7289</x:f>
      </x:c>
      <x:c r="M7289" s="0">
        <x:f>'Historical Trades'!M7289</x:f>
      </x:c>
      <x:c r="N7289" s="0">
        <x:f>CLEAN('Historical Trades'!O7289)</x:f>
      </x:c>
      <x:c r="P7289" s="14">
        <x:f>IF(G7289="sell",M7289,-M7289)</x:f>
      </x:c>
      <x:c r="Q7289" s="14">
        <x:f>VLOOKUP(N7289,'Currency Rates'!$A$3:$C$32,3,0)</x:f>
      </x:c>
      <x:c r="R7289" s="0">
        <x:f>IF(A7289="SPUS",0,IF(A7289="FWD",0,P7289/Q7289))</x:f>
      </x:c>
    </x:row>
    <x:row r="7290" spans="1:19" x14ac:dyDescent="0.3">
      <x:c r="A7290" s="0">
        <x:f>'Historical Trades'!A7290</x:f>
      </x:c>
      <x:c r="B7290" s="0">
        <x:f>'Historical Trades'!B7290</x:f>
      </x:c>
      <x:c r="C7290" s="23">
        <x:f>'Historical Trades'!C7290</x:f>
      </x:c>
      <x:c r="D7290" s="0">
        <x:f>'Historical Trades'!D7290</x:f>
      </x:c>
      <x:c r="E7290" s="23">
        <x:f>'Historical Trades'!E7290</x:f>
      </x:c>
      <x:c r="F7290" s="0">
        <x:f>'Historical Trades'!F7290</x:f>
      </x:c>
      <x:c r="G7290" s="0">
        <x:f>'Historical Trades'!G7290</x:f>
      </x:c>
      <x:c r="H7290" s="0">
        <x:f>'Historical Trades'!H7290</x:f>
      </x:c>
      <x:c r="I7290" s="0">
        <x:f>'Historical Trades'!I7290</x:f>
      </x:c>
      <x:c r="J7290" s="0">
        <x:f>'Historical Trades'!J7290</x:f>
      </x:c>
      <x:c r="K7290" s="0">
        <x:f>'Historical Trades'!K7290</x:f>
      </x:c>
      <x:c r="L7290" s="0">
        <x:f>'Historical Trades'!L7290</x:f>
      </x:c>
      <x:c r="M7290" s="0">
        <x:f>'Historical Trades'!M7290</x:f>
      </x:c>
      <x:c r="N7290" s="0">
        <x:f>CLEAN('Historical Trades'!O7290)</x:f>
      </x:c>
      <x:c r="P7290" s="14">
        <x:f>IF(G7290="sell",M7290,-M7290)</x:f>
      </x:c>
      <x:c r="Q7290" s="14">
        <x:f>VLOOKUP(N7290,'Currency Rates'!$A$3:$C$32,3,0)</x:f>
      </x:c>
      <x:c r="R7290" s="0">
        <x:f>IF(A7290="SPUS",0,IF(A7290="FWD",0,P7290/Q7290))</x:f>
      </x:c>
    </x:row>
    <x:row r="7291" spans="1:19" x14ac:dyDescent="0.3">
      <x:c r="A7291" s="0">
        <x:f>'Historical Trades'!A7291</x:f>
      </x:c>
      <x:c r="B7291" s="0">
        <x:f>'Historical Trades'!B7291</x:f>
      </x:c>
      <x:c r="C7291" s="23">
        <x:f>'Historical Trades'!C7291</x:f>
      </x:c>
      <x:c r="D7291" s="0">
        <x:f>'Historical Trades'!D7291</x:f>
      </x:c>
      <x:c r="E7291" s="23">
        <x:f>'Historical Trades'!E7291</x:f>
      </x:c>
      <x:c r="F7291" s="0">
        <x:f>'Historical Trades'!F7291</x:f>
      </x:c>
      <x:c r="G7291" s="0">
        <x:f>'Historical Trades'!G7291</x:f>
      </x:c>
      <x:c r="H7291" s="0">
        <x:f>'Historical Trades'!H7291</x:f>
      </x:c>
      <x:c r="I7291" s="0">
        <x:f>'Historical Trades'!I7291</x:f>
      </x:c>
      <x:c r="J7291" s="0">
        <x:f>'Historical Trades'!J7291</x:f>
      </x:c>
      <x:c r="K7291" s="0">
        <x:f>'Historical Trades'!K7291</x:f>
      </x:c>
      <x:c r="L7291" s="0">
        <x:f>'Historical Trades'!L7291</x:f>
      </x:c>
      <x:c r="M7291" s="0">
        <x:f>'Historical Trades'!M7291</x:f>
      </x:c>
      <x:c r="N7291" s="0">
        <x:f>CLEAN('Historical Trades'!O7291)</x:f>
      </x:c>
      <x:c r="P7291" s="14">
        <x:f>IF(G7291="sell",M7291,-M7291)</x:f>
      </x:c>
      <x:c r="Q7291" s="14">
        <x:f>VLOOKUP(N7291,'Currency Rates'!$A$3:$C$32,3,0)</x:f>
      </x:c>
      <x:c r="R7291" s="0">
        <x:f>IF(A7291="SPUS",0,IF(A7291="FWD",0,P7291/Q7291))</x:f>
      </x:c>
    </x:row>
    <x:row r="7292" spans="1:19" x14ac:dyDescent="0.3">
      <x:c r="A7292" s="0">
        <x:f>'Historical Trades'!A7292</x:f>
      </x:c>
      <x:c r="B7292" s="0">
        <x:f>'Historical Trades'!B7292</x:f>
      </x:c>
      <x:c r="C7292" s="23">
        <x:f>'Historical Trades'!C7292</x:f>
      </x:c>
      <x:c r="D7292" s="0">
        <x:f>'Historical Trades'!D7292</x:f>
      </x:c>
      <x:c r="E7292" s="23">
        <x:f>'Historical Trades'!E7292</x:f>
      </x:c>
      <x:c r="F7292" s="0">
        <x:f>'Historical Trades'!F7292</x:f>
      </x:c>
      <x:c r="G7292" s="0">
        <x:f>'Historical Trades'!G7292</x:f>
      </x:c>
      <x:c r="H7292" s="0">
        <x:f>'Historical Trades'!H7292</x:f>
      </x:c>
      <x:c r="I7292" s="0">
        <x:f>'Historical Trades'!I7292</x:f>
      </x:c>
      <x:c r="J7292" s="0">
        <x:f>'Historical Trades'!J7292</x:f>
      </x:c>
      <x:c r="K7292" s="0">
        <x:f>'Historical Trades'!K7292</x:f>
      </x:c>
      <x:c r="L7292" s="0">
        <x:f>'Historical Trades'!L7292</x:f>
      </x:c>
      <x:c r="M7292" s="0">
        <x:f>'Historical Trades'!M7292</x:f>
      </x:c>
      <x:c r="N7292" s="0">
        <x:f>CLEAN('Historical Trades'!O7292)</x:f>
      </x:c>
      <x:c r="P7292" s="14">
        <x:f>IF(G7292="sell",M7292,-M7292)</x:f>
      </x:c>
      <x:c r="Q7292" s="14">
        <x:f>VLOOKUP(N7292,'Currency Rates'!$A$3:$C$32,3,0)</x:f>
      </x:c>
      <x:c r="R7292" s="0">
        <x:f>IF(A7292="SPUS",0,IF(A7292="FWD",0,P7292/Q7292))</x:f>
      </x:c>
    </x:row>
    <x:row r="7293" spans="1:19" x14ac:dyDescent="0.3">
      <x:c r="A7293" s="0">
        <x:f>'Historical Trades'!A7293</x:f>
      </x:c>
      <x:c r="B7293" s="0">
        <x:f>'Historical Trades'!B7293</x:f>
      </x:c>
      <x:c r="C7293" s="23">
        <x:f>'Historical Trades'!C7293</x:f>
      </x:c>
      <x:c r="D7293" s="0">
        <x:f>'Historical Trades'!D7293</x:f>
      </x:c>
      <x:c r="E7293" s="23">
        <x:f>'Historical Trades'!E7293</x:f>
      </x:c>
      <x:c r="F7293" s="0">
        <x:f>'Historical Trades'!F7293</x:f>
      </x:c>
      <x:c r="G7293" s="0">
        <x:f>'Historical Trades'!G7293</x:f>
      </x:c>
      <x:c r="H7293" s="0">
        <x:f>'Historical Trades'!H7293</x:f>
      </x:c>
      <x:c r="I7293" s="0">
        <x:f>'Historical Trades'!I7293</x:f>
      </x:c>
      <x:c r="J7293" s="0">
        <x:f>'Historical Trades'!J7293</x:f>
      </x:c>
      <x:c r="K7293" s="0">
        <x:f>'Historical Trades'!K7293</x:f>
      </x:c>
      <x:c r="L7293" s="0">
        <x:f>'Historical Trades'!L7293</x:f>
      </x:c>
      <x:c r="M7293" s="0">
        <x:f>'Historical Trades'!M7293</x:f>
      </x:c>
      <x:c r="N7293" s="0">
        <x:f>CLEAN('Historical Trades'!O7293)</x:f>
      </x:c>
      <x:c r="P7293" s="14">
        <x:f>IF(G7293="sell",M7293,-M7293)</x:f>
      </x:c>
      <x:c r="Q7293" s="14">
        <x:f>VLOOKUP(N7293,'Currency Rates'!$A$3:$C$32,3,0)</x:f>
      </x:c>
      <x:c r="R7293" s="0">
        <x:f>IF(A7293="SPUS",0,IF(A7293="FWD",0,P7293/Q7293))</x:f>
      </x:c>
    </x:row>
    <x:row r="7294" spans="1:19" x14ac:dyDescent="0.3">
      <x:c r="A7294" s="0">
        <x:f>'Historical Trades'!A7294</x:f>
      </x:c>
      <x:c r="B7294" s="0">
        <x:f>'Historical Trades'!B7294</x:f>
      </x:c>
      <x:c r="C7294" s="23">
        <x:f>'Historical Trades'!C7294</x:f>
      </x:c>
      <x:c r="D7294" s="0">
        <x:f>'Historical Trades'!D7294</x:f>
      </x:c>
      <x:c r="E7294" s="23">
        <x:f>'Historical Trades'!E7294</x:f>
      </x:c>
      <x:c r="F7294" s="0">
        <x:f>'Historical Trades'!F7294</x:f>
      </x:c>
      <x:c r="G7294" s="0">
        <x:f>'Historical Trades'!G7294</x:f>
      </x:c>
      <x:c r="H7294" s="0">
        <x:f>'Historical Trades'!H7294</x:f>
      </x:c>
      <x:c r="I7294" s="0">
        <x:f>'Historical Trades'!I7294</x:f>
      </x:c>
      <x:c r="J7294" s="0">
        <x:f>'Historical Trades'!J7294</x:f>
      </x:c>
      <x:c r="K7294" s="0">
        <x:f>'Historical Trades'!K7294</x:f>
      </x:c>
      <x:c r="L7294" s="0">
        <x:f>'Historical Trades'!L7294</x:f>
      </x:c>
      <x:c r="M7294" s="0">
        <x:f>'Historical Trades'!M7294</x:f>
      </x:c>
      <x:c r="N7294" s="0">
        <x:f>CLEAN('Historical Trades'!O7294)</x:f>
      </x:c>
      <x:c r="P7294" s="14">
        <x:f>IF(G7294="sell",M7294,-M7294)</x:f>
      </x:c>
      <x:c r="Q7294" s="14">
        <x:f>VLOOKUP(N7294,'Currency Rates'!$A$3:$C$32,3,0)</x:f>
      </x:c>
      <x:c r="R7294" s="0">
        <x:f>IF(A7294="SPUS",0,IF(A7294="FWD",0,P7294/Q7294))</x:f>
      </x:c>
    </x:row>
    <x:row r="7295" spans="1:19" x14ac:dyDescent="0.3">
      <x:c r="A7295" s="0">
        <x:f>'Historical Trades'!A7295</x:f>
      </x:c>
      <x:c r="B7295" s="0">
        <x:f>'Historical Trades'!B7295</x:f>
      </x:c>
      <x:c r="C7295" s="23">
        <x:f>'Historical Trades'!C7295</x:f>
      </x:c>
      <x:c r="D7295" s="0">
        <x:f>'Historical Trades'!D7295</x:f>
      </x:c>
      <x:c r="E7295" s="23">
        <x:f>'Historical Trades'!E7295</x:f>
      </x:c>
      <x:c r="F7295" s="0">
        <x:f>'Historical Trades'!F7295</x:f>
      </x:c>
      <x:c r="G7295" s="0">
        <x:f>'Historical Trades'!G7295</x:f>
      </x:c>
      <x:c r="H7295" s="0">
        <x:f>'Historical Trades'!H7295</x:f>
      </x:c>
      <x:c r="I7295" s="0">
        <x:f>'Historical Trades'!I7295</x:f>
      </x:c>
      <x:c r="J7295" s="0">
        <x:f>'Historical Trades'!J7295</x:f>
      </x:c>
      <x:c r="K7295" s="0">
        <x:f>'Historical Trades'!K7295</x:f>
      </x:c>
      <x:c r="L7295" s="0">
        <x:f>'Historical Trades'!L7295</x:f>
      </x:c>
      <x:c r="M7295" s="0">
        <x:f>'Historical Trades'!M7295</x:f>
      </x:c>
      <x:c r="N7295" s="0">
        <x:f>CLEAN('Historical Trades'!O7295)</x:f>
      </x:c>
      <x:c r="P7295" s="14">
        <x:f>IF(G7295="sell",M7295,-M7295)</x:f>
      </x:c>
      <x:c r="Q7295" s="14">
        <x:f>VLOOKUP(N7295,'Currency Rates'!$A$3:$C$32,3,0)</x:f>
      </x:c>
      <x:c r="R7295" s="0">
        <x:f>IF(A7295="SPUS",0,IF(A7295="FWD",0,P7295/Q7295))</x:f>
      </x:c>
    </x:row>
    <x:row r="7296" spans="1:19" x14ac:dyDescent="0.3">
      <x:c r="A7296" s="0">
        <x:f>'Historical Trades'!A7296</x:f>
      </x:c>
      <x:c r="B7296" s="0">
        <x:f>'Historical Trades'!B7296</x:f>
      </x:c>
      <x:c r="C7296" s="23">
        <x:f>'Historical Trades'!C7296</x:f>
      </x:c>
      <x:c r="D7296" s="0">
        <x:f>'Historical Trades'!D7296</x:f>
      </x:c>
      <x:c r="E7296" s="23">
        <x:f>'Historical Trades'!E7296</x:f>
      </x:c>
      <x:c r="F7296" s="0">
        <x:f>'Historical Trades'!F7296</x:f>
      </x:c>
      <x:c r="G7296" s="0">
        <x:f>'Historical Trades'!G7296</x:f>
      </x:c>
      <x:c r="H7296" s="0">
        <x:f>'Historical Trades'!H7296</x:f>
      </x:c>
      <x:c r="I7296" s="0">
        <x:f>'Historical Trades'!I7296</x:f>
      </x:c>
      <x:c r="J7296" s="0">
        <x:f>'Historical Trades'!J7296</x:f>
      </x:c>
      <x:c r="K7296" s="0">
        <x:f>'Historical Trades'!K7296</x:f>
      </x:c>
      <x:c r="L7296" s="0">
        <x:f>'Historical Trades'!L7296</x:f>
      </x:c>
      <x:c r="M7296" s="0">
        <x:f>'Historical Trades'!M7296</x:f>
      </x:c>
      <x:c r="N7296" s="0">
        <x:f>CLEAN('Historical Trades'!O7296)</x:f>
      </x:c>
      <x:c r="P7296" s="14">
        <x:f>IF(G7296="sell",M7296,-M7296)</x:f>
      </x:c>
      <x:c r="Q7296" s="14">
        <x:f>VLOOKUP(N7296,'Currency Rates'!$A$3:$C$32,3,0)</x:f>
      </x:c>
      <x:c r="R7296" s="0">
        <x:f>IF(A7296="SPUS",0,IF(A7296="FWD",0,P7296/Q7296))</x:f>
      </x:c>
    </x:row>
    <x:row r="7297" spans="1:19" x14ac:dyDescent="0.3">
      <x:c r="A7297" s="0">
        <x:f>'Historical Trades'!A7297</x:f>
      </x:c>
      <x:c r="B7297" s="0">
        <x:f>'Historical Trades'!B7297</x:f>
      </x:c>
      <x:c r="C7297" s="23">
        <x:f>'Historical Trades'!C7297</x:f>
      </x:c>
      <x:c r="D7297" s="0">
        <x:f>'Historical Trades'!D7297</x:f>
      </x:c>
      <x:c r="E7297" s="23">
        <x:f>'Historical Trades'!E7297</x:f>
      </x:c>
      <x:c r="F7297" s="0">
        <x:f>'Historical Trades'!F7297</x:f>
      </x:c>
      <x:c r="G7297" s="0">
        <x:f>'Historical Trades'!G7297</x:f>
      </x:c>
      <x:c r="H7297" s="0">
        <x:f>'Historical Trades'!H7297</x:f>
      </x:c>
      <x:c r="I7297" s="0">
        <x:f>'Historical Trades'!I7297</x:f>
      </x:c>
      <x:c r="J7297" s="0">
        <x:f>'Historical Trades'!J7297</x:f>
      </x:c>
      <x:c r="K7297" s="0">
        <x:f>'Historical Trades'!K7297</x:f>
      </x:c>
      <x:c r="L7297" s="0">
        <x:f>'Historical Trades'!L7297</x:f>
      </x:c>
      <x:c r="M7297" s="0">
        <x:f>'Historical Trades'!M7297</x:f>
      </x:c>
      <x:c r="N7297" s="0">
        <x:f>CLEAN('Historical Trades'!O7297)</x:f>
      </x:c>
      <x:c r="P7297" s="14">
        <x:f>IF(G7297="sell",M7297,-M7297)</x:f>
      </x:c>
      <x:c r="Q7297" s="14">
        <x:f>VLOOKUP(N7297,'Currency Rates'!$A$3:$C$32,3,0)</x:f>
      </x:c>
      <x:c r="R7297" s="0">
        <x:f>IF(A7297="SPUS",0,IF(A7297="FWD",0,P7297/Q7297))</x:f>
      </x:c>
    </x:row>
    <x:row r="7298" spans="1:19" x14ac:dyDescent="0.3">
      <x:c r="A7298" s="0">
        <x:f>'Historical Trades'!A7298</x:f>
      </x:c>
      <x:c r="B7298" s="0">
        <x:f>'Historical Trades'!B7298</x:f>
      </x:c>
      <x:c r="C7298" s="23">
        <x:f>'Historical Trades'!C7298</x:f>
      </x:c>
      <x:c r="D7298" s="0">
        <x:f>'Historical Trades'!D7298</x:f>
      </x:c>
      <x:c r="E7298" s="23">
        <x:f>'Historical Trades'!E7298</x:f>
      </x:c>
      <x:c r="F7298" s="0">
        <x:f>'Historical Trades'!F7298</x:f>
      </x:c>
      <x:c r="G7298" s="0">
        <x:f>'Historical Trades'!G7298</x:f>
      </x:c>
      <x:c r="H7298" s="0">
        <x:f>'Historical Trades'!H7298</x:f>
      </x:c>
      <x:c r="I7298" s="0">
        <x:f>'Historical Trades'!I7298</x:f>
      </x:c>
      <x:c r="J7298" s="0">
        <x:f>'Historical Trades'!J7298</x:f>
      </x:c>
      <x:c r="K7298" s="0">
        <x:f>'Historical Trades'!K7298</x:f>
      </x:c>
      <x:c r="L7298" s="0">
        <x:f>'Historical Trades'!L7298</x:f>
      </x:c>
      <x:c r="M7298" s="0">
        <x:f>'Historical Trades'!M7298</x:f>
      </x:c>
      <x:c r="N7298" s="0">
        <x:f>CLEAN('Historical Trades'!O7298)</x:f>
      </x:c>
      <x:c r="P7298" s="14">
        <x:f>IF(G7298="sell",M7298,-M7298)</x:f>
      </x:c>
      <x:c r="Q7298" s="14">
        <x:f>VLOOKUP(N7298,'Currency Rates'!$A$3:$C$32,3,0)</x:f>
      </x:c>
      <x:c r="R7298" s="0">
        <x:f>IF(A7298="SPUS",0,IF(A7298="FWD",0,P7298/Q7298))</x:f>
      </x:c>
    </x:row>
    <x:row r="7299" spans="1:19" x14ac:dyDescent="0.3">
      <x:c r="A7299" s="0">
        <x:f>'Historical Trades'!A7299</x:f>
      </x:c>
      <x:c r="B7299" s="0">
        <x:f>'Historical Trades'!B7299</x:f>
      </x:c>
      <x:c r="C7299" s="23">
        <x:f>'Historical Trades'!C7299</x:f>
      </x:c>
      <x:c r="D7299" s="0">
        <x:f>'Historical Trades'!D7299</x:f>
      </x:c>
      <x:c r="E7299" s="23">
        <x:f>'Historical Trades'!E7299</x:f>
      </x:c>
      <x:c r="F7299" s="0">
        <x:f>'Historical Trades'!F7299</x:f>
      </x:c>
      <x:c r="G7299" s="0">
        <x:f>'Historical Trades'!G7299</x:f>
      </x:c>
      <x:c r="H7299" s="0">
        <x:f>'Historical Trades'!H7299</x:f>
      </x:c>
      <x:c r="I7299" s="0">
        <x:f>'Historical Trades'!I7299</x:f>
      </x:c>
      <x:c r="J7299" s="0">
        <x:f>'Historical Trades'!J7299</x:f>
      </x:c>
      <x:c r="K7299" s="0">
        <x:f>'Historical Trades'!K7299</x:f>
      </x:c>
      <x:c r="L7299" s="0">
        <x:f>'Historical Trades'!L7299</x:f>
      </x:c>
      <x:c r="M7299" s="0">
        <x:f>'Historical Trades'!M7299</x:f>
      </x:c>
      <x:c r="N7299" s="0">
        <x:f>CLEAN('Historical Trades'!O7299)</x:f>
      </x:c>
      <x:c r="P7299" s="14">
        <x:f>IF(G7299="sell",M7299,-M7299)</x:f>
      </x:c>
      <x:c r="Q7299" s="14">
        <x:f>VLOOKUP(N7299,'Currency Rates'!$A$3:$C$32,3,0)</x:f>
      </x:c>
      <x:c r="R7299" s="0">
        <x:f>IF(A7299="SPUS",0,IF(A7299="FWD",0,P7299/Q7299))</x:f>
      </x:c>
    </x:row>
    <x:row r="7300" spans="1:19" x14ac:dyDescent="0.3">
      <x:c r="A7300" s="0">
        <x:f>'Historical Trades'!A7300</x:f>
      </x:c>
      <x:c r="B7300" s="0">
        <x:f>'Historical Trades'!B7300</x:f>
      </x:c>
      <x:c r="C7300" s="23">
        <x:f>'Historical Trades'!C7300</x:f>
      </x:c>
      <x:c r="D7300" s="0">
        <x:f>'Historical Trades'!D7300</x:f>
      </x:c>
      <x:c r="E7300" s="23">
        <x:f>'Historical Trades'!E7300</x:f>
      </x:c>
      <x:c r="F7300" s="0">
        <x:f>'Historical Trades'!F7300</x:f>
      </x:c>
      <x:c r="G7300" s="0">
        <x:f>'Historical Trades'!G7300</x:f>
      </x:c>
      <x:c r="H7300" s="0">
        <x:f>'Historical Trades'!H7300</x:f>
      </x:c>
      <x:c r="I7300" s="0">
        <x:f>'Historical Trades'!I7300</x:f>
      </x:c>
      <x:c r="J7300" s="0">
        <x:f>'Historical Trades'!J7300</x:f>
      </x:c>
      <x:c r="K7300" s="0">
        <x:f>'Historical Trades'!K7300</x:f>
      </x:c>
      <x:c r="L7300" s="0">
        <x:f>'Historical Trades'!L7300</x:f>
      </x:c>
      <x:c r="M7300" s="0">
        <x:f>'Historical Trades'!M7300</x:f>
      </x:c>
      <x:c r="N7300" s="0">
        <x:f>CLEAN('Historical Trades'!O7300)</x:f>
      </x:c>
      <x:c r="P7300" s="14">
        <x:f>IF(G7300="sell",M7300,-M7300)</x:f>
      </x:c>
      <x:c r="Q7300" s="14">
        <x:f>VLOOKUP(N7300,'Currency Rates'!$A$3:$C$32,3,0)</x:f>
      </x:c>
      <x:c r="R7300" s="0">
        <x:f>IF(A7300="SPUS",0,IF(A7300="FWD",0,P7300/Q7300))</x:f>
      </x:c>
    </x:row>
    <x:row r="7301" spans="1:19" x14ac:dyDescent="0.3">
      <x:c r="A7301" s="0">
        <x:f>'Historical Trades'!A7301</x:f>
      </x:c>
      <x:c r="B7301" s="0">
        <x:f>'Historical Trades'!B7301</x:f>
      </x:c>
      <x:c r="C7301" s="23">
        <x:f>'Historical Trades'!C7301</x:f>
      </x:c>
      <x:c r="D7301" s="0">
        <x:f>'Historical Trades'!D7301</x:f>
      </x:c>
      <x:c r="E7301" s="23">
        <x:f>'Historical Trades'!E7301</x:f>
      </x:c>
      <x:c r="F7301" s="0">
        <x:f>'Historical Trades'!F7301</x:f>
      </x:c>
      <x:c r="G7301" s="0">
        <x:f>'Historical Trades'!G7301</x:f>
      </x:c>
      <x:c r="H7301" s="0">
        <x:f>'Historical Trades'!H7301</x:f>
      </x:c>
      <x:c r="I7301" s="0">
        <x:f>'Historical Trades'!I7301</x:f>
      </x:c>
      <x:c r="J7301" s="0">
        <x:f>'Historical Trades'!J7301</x:f>
      </x:c>
      <x:c r="K7301" s="0">
        <x:f>'Historical Trades'!K7301</x:f>
      </x:c>
      <x:c r="L7301" s="0">
        <x:f>'Historical Trades'!L7301</x:f>
      </x:c>
      <x:c r="M7301" s="0">
        <x:f>'Historical Trades'!M7301</x:f>
      </x:c>
      <x:c r="N7301" s="0">
        <x:f>CLEAN('Historical Trades'!O7301)</x:f>
      </x:c>
      <x:c r="P7301" s="14">
        <x:f>IF(G7301="sell",M7301,-M7301)</x:f>
      </x:c>
      <x:c r="Q7301" s="14">
        <x:f>VLOOKUP(N7301,'Currency Rates'!$A$3:$C$32,3,0)</x:f>
      </x:c>
      <x:c r="R7301" s="0">
        <x:f>IF(A7301="SPUS",0,IF(A7301="FWD",0,P7301/Q7301))</x:f>
      </x:c>
    </x:row>
    <x:row r="7302" spans="1:19" x14ac:dyDescent="0.3">
      <x:c r="A7302" s="0">
        <x:f>'Historical Trades'!A7302</x:f>
      </x:c>
      <x:c r="B7302" s="0">
        <x:f>'Historical Trades'!B7302</x:f>
      </x:c>
      <x:c r="C7302" s="23">
        <x:f>'Historical Trades'!C7302</x:f>
      </x:c>
      <x:c r="D7302" s="0">
        <x:f>'Historical Trades'!D7302</x:f>
      </x:c>
      <x:c r="E7302" s="23">
        <x:f>'Historical Trades'!E7302</x:f>
      </x:c>
      <x:c r="F7302" s="0">
        <x:f>'Historical Trades'!F7302</x:f>
      </x:c>
      <x:c r="G7302" s="0">
        <x:f>'Historical Trades'!G7302</x:f>
      </x:c>
      <x:c r="H7302" s="0">
        <x:f>'Historical Trades'!H7302</x:f>
      </x:c>
      <x:c r="I7302" s="0">
        <x:f>'Historical Trades'!I7302</x:f>
      </x:c>
      <x:c r="J7302" s="0">
        <x:f>'Historical Trades'!J7302</x:f>
      </x:c>
      <x:c r="K7302" s="0">
        <x:f>'Historical Trades'!K7302</x:f>
      </x:c>
      <x:c r="L7302" s="0">
        <x:f>'Historical Trades'!L7302</x:f>
      </x:c>
      <x:c r="M7302" s="0">
        <x:f>'Historical Trades'!M7302</x:f>
      </x:c>
      <x:c r="N7302" s="0">
        <x:f>CLEAN('Historical Trades'!O7302)</x:f>
      </x:c>
      <x:c r="P7302" s="14">
        <x:f>IF(G7302="sell",M7302,-M7302)</x:f>
      </x:c>
      <x:c r="Q7302" s="14">
        <x:f>VLOOKUP(N7302,'Currency Rates'!$A$3:$C$32,3,0)</x:f>
      </x:c>
      <x:c r="R7302" s="0">
        <x:f>IF(A7302="SPUS",0,IF(A7302="FWD",0,P7302/Q7302))</x:f>
      </x:c>
    </x:row>
    <x:row r="7303" spans="1:19" x14ac:dyDescent="0.3">
      <x:c r="A7303" s="0">
        <x:f>'Historical Trades'!A7303</x:f>
      </x:c>
      <x:c r="B7303" s="0">
        <x:f>'Historical Trades'!B7303</x:f>
      </x:c>
      <x:c r="C7303" s="23">
        <x:f>'Historical Trades'!C7303</x:f>
      </x:c>
      <x:c r="D7303" s="0">
        <x:f>'Historical Trades'!D7303</x:f>
      </x:c>
      <x:c r="E7303" s="23">
        <x:f>'Historical Trades'!E7303</x:f>
      </x:c>
      <x:c r="F7303" s="0">
        <x:f>'Historical Trades'!F7303</x:f>
      </x:c>
      <x:c r="G7303" s="0">
        <x:f>'Historical Trades'!G7303</x:f>
      </x:c>
      <x:c r="H7303" s="0">
        <x:f>'Historical Trades'!H7303</x:f>
      </x:c>
      <x:c r="I7303" s="0">
        <x:f>'Historical Trades'!I7303</x:f>
      </x:c>
      <x:c r="J7303" s="0">
        <x:f>'Historical Trades'!J7303</x:f>
      </x:c>
      <x:c r="K7303" s="0">
        <x:f>'Historical Trades'!K7303</x:f>
      </x:c>
      <x:c r="L7303" s="0">
        <x:f>'Historical Trades'!L7303</x:f>
      </x:c>
      <x:c r="M7303" s="0">
        <x:f>'Historical Trades'!M7303</x:f>
      </x:c>
      <x:c r="N7303" s="0">
        <x:f>CLEAN('Historical Trades'!O7303)</x:f>
      </x:c>
      <x:c r="P7303" s="14">
        <x:f>IF(G7303="sell",M7303,-M7303)</x:f>
      </x:c>
      <x:c r="Q7303" s="14">
        <x:f>VLOOKUP(N7303,'Currency Rates'!$A$3:$C$32,3,0)</x:f>
      </x:c>
      <x:c r="R7303" s="0">
        <x:f>IF(A7303="SPUS",0,IF(A7303="FWD",0,P7303/Q7303))</x:f>
      </x:c>
    </x:row>
    <x:row r="7304" spans="1:19" x14ac:dyDescent="0.3">
      <x:c r="A7304" s="0">
        <x:f>'Historical Trades'!A7304</x:f>
      </x:c>
      <x:c r="B7304" s="0">
        <x:f>'Historical Trades'!B7304</x:f>
      </x:c>
      <x:c r="C7304" s="23">
        <x:f>'Historical Trades'!C7304</x:f>
      </x:c>
      <x:c r="D7304" s="0">
        <x:f>'Historical Trades'!D7304</x:f>
      </x:c>
      <x:c r="E7304" s="23">
        <x:f>'Historical Trades'!E7304</x:f>
      </x:c>
      <x:c r="F7304" s="0">
        <x:f>'Historical Trades'!F7304</x:f>
      </x:c>
      <x:c r="G7304" s="0">
        <x:f>'Historical Trades'!G7304</x:f>
      </x:c>
      <x:c r="H7304" s="0">
        <x:f>'Historical Trades'!H7304</x:f>
      </x:c>
      <x:c r="I7304" s="0">
        <x:f>'Historical Trades'!I7304</x:f>
      </x:c>
      <x:c r="J7304" s="0">
        <x:f>'Historical Trades'!J7304</x:f>
      </x:c>
      <x:c r="K7304" s="0">
        <x:f>'Historical Trades'!K7304</x:f>
      </x:c>
      <x:c r="L7304" s="0">
        <x:f>'Historical Trades'!L7304</x:f>
      </x:c>
      <x:c r="M7304" s="0">
        <x:f>'Historical Trades'!M7304</x:f>
      </x:c>
      <x:c r="N7304" s="0">
        <x:f>CLEAN('Historical Trades'!O7304)</x:f>
      </x:c>
      <x:c r="P7304" s="14">
        <x:f>IF(G7304="sell",M7304,-M7304)</x:f>
      </x:c>
      <x:c r="Q7304" s="14">
        <x:f>VLOOKUP(N7304,'Currency Rates'!$A$3:$C$32,3,0)</x:f>
      </x:c>
      <x:c r="R7304" s="0">
        <x:f>IF(A7304="SPUS",0,IF(A7304="FWD",0,P7304/Q7304))</x:f>
      </x:c>
    </x:row>
    <x:row r="7305" spans="1:19" x14ac:dyDescent="0.3">
      <x:c r="A7305" s="0">
        <x:f>'Historical Trades'!A7305</x:f>
      </x:c>
      <x:c r="B7305" s="0">
        <x:f>'Historical Trades'!B7305</x:f>
      </x:c>
      <x:c r="C7305" s="23">
        <x:f>'Historical Trades'!C7305</x:f>
      </x:c>
      <x:c r="D7305" s="0">
        <x:f>'Historical Trades'!D7305</x:f>
      </x:c>
      <x:c r="E7305" s="23">
        <x:f>'Historical Trades'!E7305</x:f>
      </x:c>
      <x:c r="F7305" s="0">
        <x:f>'Historical Trades'!F7305</x:f>
      </x:c>
      <x:c r="G7305" s="0">
        <x:f>'Historical Trades'!G7305</x:f>
      </x:c>
      <x:c r="H7305" s="0">
        <x:f>'Historical Trades'!H7305</x:f>
      </x:c>
      <x:c r="I7305" s="0">
        <x:f>'Historical Trades'!I7305</x:f>
      </x:c>
      <x:c r="J7305" s="0">
        <x:f>'Historical Trades'!J7305</x:f>
      </x:c>
      <x:c r="K7305" s="0">
        <x:f>'Historical Trades'!K7305</x:f>
      </x:c>
      <x:c r="L7305" s="0">
        <x:f>'Historical Trades'!L7305</x:f>
      </x:c>
      <x:c r="M7305" s="0">
        <x:f>'Historical Trades'!M7305</x:f>
      </x:c>
      <x:c r="N7305" s="0">
        <x:f>CLEAN('Historical Trades'!O7305)</x:f>
      </x:c>
      <x:c r="P7305" s="14">
        <x:f>IF(G7305="sell",M7305,-M7305)</x:f>
      </x:c>
      <x:c r="Q7305" s="14">
        <x:f>VLOOKUP(N7305,'Currency Rates'!$A$3:$C$32,3,0)</x:f>
      </x:c>
      <x:c r="R7305" s="0">
        <x:f>IF(A7305="SPUS",0,IF(A7305="FWD",0,P7305/Q7305))</x:f>
      </x:c>
    </x:row>
    <x:row r="7306" spans="1:19" x14ac:dyDescent="0.3">
      <x:c r="A7306" s="0">
        <x:f>'Historical Trades'!A7306</x:f>
      </x:c>
      <x:c r="B7306" s="0">
        <x:f>'Historical Trades'!B7306</x:f>
      </x:c>
      <x:c r="C7306" s="23">
        <x:f>'Historical Trades'!C7306</x:f>
      </x:c>
      <x:c r="D7306" s="0">
        <x:f>'Historical Trades'!D7306</x:f>
      </x:c>
      <x:c r="E7306" s="23">
        <x:f>'Historical Trades'!E7306</x:f>
      </x:c>
      <x:c r="F7306" s="0">
        <x:f>'Historical Trades'!F7306</x:f>
      </x:c>
      <x:c r="G7306" s="0">
        <x:f>'Historical Trades'!G7306</x:f>
      </x:c>
      <x:c r="H7306" s="0">
        <x:f>'Historical Trades'!H7306</x:f>
      </x:c>
      <x:c r="I7306" s="0">
        <x:f>'Historical Trades'!I7306</x:f>
      </x:c>
      <x:c r="J7306" s="0">
        <x:f>'Historical Trades'!J7306</x:f>
      </x:c>
      <x:c r="K7306" s="0">
        <x:f>'Historical Trades'!K7306</x:f>
      </x:c>
      <x:c r="L7306" s="0">
        <x:f>'Historical Trades'!L7306</x:f>
      </x:c>
      <x:c r="M7306" s="0">
        <x:f>'Historical Trades'!M7306</x:f>
      </x:c>
      <x:c r="N7306" s="0">
        <x:f>CLEAN('Historical Trades'!O7306)</x:f>
      </x:c>
      <x:c r="P7306" s="14">
        <x:f>IF(G7306="sell",M7306,-M7306)</x:f>
      </x:c>
      <x:c r="Q7306" s="14">
        <x:f>VLOOKUP(N7306,'Currency Rates'!$A$3:$C$32,3,0)</x:f>
      </x:c>
      <x:c r="R7306" s="0">
        <x:f>IF(A7306="SPUS",0,IF(A7306="FWD",0,P7306/Q7306))</x:f>
      </x:c>
    </x:row>
    <x:row r="7307" spans="1:19" x14ac:dyDescent="0.3">
      <x:c r="A7307" s="0">
        <x:f>'Historical Trades'!A7307</x:f>
      </x:c>
      <x:c r="B7307" s="0">
        <x:f>'Historical Trades'!B7307</x:f>
      </x:c>
      <x:c r="C7307" s="23">
        <x:f>'Historical Trades'!C7307</x:f>
      </x:c>
      <x:c r="D7307" s="0">
        <x:f>'Historical Trades'!D7307</x:f>
      </x:c>
      <x:c r="E7307" s="23">
        <x:f>'Historical Trades'!E7307</x:f>
      </x:c>
      <x:c r="F7307" s="0">
        <x:f>'Historical Trades'!F7307</x:f>
      </x:c>
      <x:c r="G7307" s="0">
        <x:f>'Historical Trades'!G7307</x:f>
      </x:c>
      <x:c r="H7307" s="0">
        <x:f>'Historical Trades'!H7307</x:f>
      </x:c>
      <x:c r="I7307" s="0">
        <x:f>'Historical Trades'!I7307</x:f>
      </x:c>
      <x:c r="J7307" s="0">
        <x:f>'Historical Trades'!J7307</x:f>
      </x:c>
      <x:c r="K7307" s="0">
        <x:f>'Historical Trades'!K7307</x:f>
      </x:c>
      <x:c r="L7307" s="0">
        <x:f>'Historical Trades'!L7307</x:f>
      </x:c>
      <x:c r="M7307" s="0">
        <x:f>'Historical Trades'!M7307</x:f>
      </x:c>
      <x:c r="N7307" s="0">
        <x:f>CLEAN('Historical Trades'!O7307)</x:f>
      </x:c>
      <x:c r="P7307" s="14">
        <x:f>IF(G7307="sell",M7307,-M7307)</x:f>
      </x:c>
      <x:c r="Q7307" s="14">
        <x:f>VLOOKUP(N7307,'Currency Rates'!$A$3:$C$32,3,0)</x:f>
      </x:c>
      <x:c r="R7307" s="0">
        <x:f>IF(A7307="SPUS",0,IF(A7307="FWD",0,P7307/Q7307))</x:f>
      </x:c>
    </x:row>
    <x:row r="7308" spans="1:19" x14ac:dyDescent="0.3">
      <x:c r="A7308" s="0">
        <x:f>'Historical Trades'!A7308</x:f>
      </x:c>
      <x:c r="B7308" s="0">
        <x:f>'Historical Trades'!B7308</x:f>
      </x:c>
      <x:c r="C7308" s="23">
        <x:f>'Historical Trades'!C7308</x:f>
      </x:c>
      <x:c r="D7308" s="0">
        <x:f>'Historical Trades'!D7308</x:f>
      </x:c>
      <x:c r="E7308" s="23">
        <x:f>'Historical Trades'!E7308</x:f>
      </x:c>
      <x:c r="F7308" s="0">
        <x:f>'Historical Trades'!F7308</x:f>
      </x:c>
      <x:c r="G7308" s="0">
        <x:f>'Historical Trades'!G7308</x:f>
      </x:c>
      <x:c r="H7308" s="0">
        <x:f>'Historical Trades'!H7308</x:f>
      </x:c>
      <x:c r="I7308" s="0">
        <x:f>'Historical Trades'!I7308</x:f>
      </x:c>
      <x:c r="J7308" s="0">
        <x:f>'Historical Trades'!J7308</x:f>
      </x:c>
      <x:c r="K7308" s="0">
        <x:f>'Historical Trades'!K7308</x:f>
      </x:c>
      <x:c r="L7308" s="0">
        <x:f>'Historical Trades'!L7308</x:f>
      </x:c>
      <x:c r="M7308" s="0">
        <x:f>'Historical Trades'!M7308</x:f>
      </x:c>
      <x:c r="N7308" s="0">
        <x:f>CLEAN('Historical Trades'!O7308)</x:f>
      </x:c>
      <x:c r="P7308" s="14">
        <x:f>IF(G7308="sell",M7308,-M7308)</x:f>
      </x:c>
      <x:c r="Q7308" s="14">
        <x:f>VLOOKUP(N7308,'Currency Rates'!$A$3:$C$32,3,0)</x:f>
      </x:c>
      <x:c r="R7308" s="0">
        <x:f>IF(A7308="SPUS",0,IF(A7308="FWD",0,P7308/Q7308))</x:f>
      </x:c>
    </x:row>
    <x:row r="7309" spans="1:19" x14ac:dyDescent="0.3">
      <x:c r="A7309" s="0">
        <x:f>'Historical Trades'!A7309</x:f>
      </x:c>
      <x:c r="B7309" s="0">
        <x:f>'Historical Trades'!B7309</x:f>
      </x:c>
      <x:c r="C7309" s="23">
        <x:f>'Historical Trades'!C7309</x:f>
      </x:c>
      <x:c r="D7309" s="0">
        <x:f>'Historical Trades'!D7309</x:f>
      </x:c>
      <x:c r="E7309" s="23">
        <x:f>'Historical Trades'!E7309</x:f>
      </x:c>
      <x:c r="F7309" s="0">
        <x:f>'Historical Trades'!F7309</x:f>
      </x:c>
      <x:c r="G7309" s="0">
        <x:f>'Historical Trades'!G7309</x:f>
      </x:c>
      <x:c r="H7309" s="0">
        <x:f>'Historical Trades'!H7309</x:f>
      </x:c>
      <x:c r="I7309" s="0">
        <x:f>'Historical Trades'!I7309</x:f>
      </x:c>
      <x:c r="J7309" s="0">
        <x:f>'Historical Trades'!J7309</x:f>
      </x:c>
      <x:c r="K7309" s="0">
        <x:f>'Historical Trades'!K7309</x:f>
      </x:c>
      <x:c r="L7309" s="0">
        <x:f>'Historical Trades'!L7309</x:f>
      </x:c>
      <x:c r="M7309" s="0">
        <x:f>'Historical Trades'!M7309</x:f>
      </x:c>
      <x:c r="N7309" s="0">
        <x:f>CLEAN('Historical Trades'!O7309)</x:f>
      </x:c>
      <x:c r="P7309" s="14">
        <x:f>IF(G7309="sell",M7309,-M7309)</x:f>
      </x:c>
      <x:c r="Q7309" s="14">
        <x:f>VLOOKUP(N7309,'Currency Rates'!$A$3:$C$32,3,0)</x:f>
      </x:c>
      <x:c r="R7309" s="0">
        <x:f>IF(A7309="SPUS",0,IF(A7309="FWD",0,P7309/Q7309))</x:f>
      </x:c>
    </x:row>
    <x:row r="7310" spans="1:19" x14ac:dyDescent="0.3">
      <x:c r="A7310" s="0">
        <x:f>'Historical Trades'!A7310</x:f>
      </x:c>
      <x:c r="B7310" s="0">
        <x:f>'Historical Trades'!B7310</x:f>
      </x:c>
      <x:c r="C7310" s="23">
        <x:f>'Historical Trades'!C7310</x:f>
      </x:c>
      <x:c r="D7310" s="0">
        <x:f>'Historical Trades'!D7310</x:f>
      </x:c>
      <x:c r="E7310" s="23">
        <x:f>'Historical Trades'!E7310</x:f>
      </x:c>
      <x:c r="F7310" s="0">
        <x:f>'Historical Trades'!F7310</x:f>
      </x:c>
      <x:c r="G7310" s="0">
        <x:f>'Historical Trades'!G7310</x:f>
      </x:c>
      <x:c r="H7310" s="0">
        <x:f>'Historical Trades'!H7310</x:f>
      </x:c>
      <x:c r="I7310" s="0">
        <x:f>'Historical Trades'!I7310</x:f>
      </x:c>
      <x:c r="J7310" s="0">
        <x:f>'Historical Trades'!J7310</x:f>
      </x:c>
      <x:c r="K7310" s="0">
        <x:f>'Historical Trades'!K7310</x:f>
      </x:c>
      <x:c r="L7310" s="0">
        <x:f>'Historical Trades'!L7310</x:f>
      </x:c>
      <x:c r="M7310" s="0">
        <x:f>'Historical Trades'!M7310</x:f>
      </x:c>
      <x:c r="N7310" s="0">
        <x:f>CLEAN('Historical Trades'!O7310)</x:f>
      </x:c>
      <x:c r="P7310" s="14">
        <x:f>IF(G7310="sell",M7310,-M7310)</x:f>
      </x:c>
      <x:c r="Q7310" s="14">
        <x:f>VLOOKUP(N7310,'Currency Rates'!$A$3:$C$32,3,0)</x:f>
      </x:c>
      <x:c r="R7310" s="0">
        <x:f>IF(A7310="SPUS",0,IF(A7310="FWD",0,P7310/Q7310))</x:f>
      </x:c>
    </x:row>
    <x:row r="7311" spans="1:19" x14ac:dyDescent="0.3">
      <x:c r="A7311" s="0">
        <x:f>'Historical Trades'!A7311</x:f>
      </x:c>
      <x:c r="B7311" s="0">
        <x:f>'Historical Trades'!B7311</x:f>
      </x:c>
      <x:c r="C7311" s="23">
        <x:f>'Historical Trades'!C7311</x:f>
      </x:c>
      <x:c r="D7311" s="0">
        <x:f>'Historical Trades'!D7311</x:f>
      </x:c>
      <x:c r="E7311" s="23">
        <x:f>'Historical Trades'!E7311</x:f>
      </x:c>
      <x:c r="F7311" s="0">
        <x:f>'Historical Trades'!F7311</x:f>
      </x:c>
      <x:c r="G7311" s="0">
        <x:f>'Historical Trades'!G7311</x:f>
      </x:c>
      <x:c r="H7311" s="0">
        <x:f>'Historical Trades'!H7311</x:f>
      </x:c>
      <x:c r="I7311" s="0">
        <x:f>'Historical Trades'!I7311</x:f>
      </x:c>
      <x:c r="J7311" s="0">
        <x:f>'Historical Trades'!J7311</x:f>
      </x:c>
      <x:c r="K7311" s="0">
        <x:f>'Historical Trades'!K7311</x:f>
      </x:c>
      <x:c r="L7311" s="0">
        <x:f>'Historical Trades'!L7311</x:f>
      </x:c>
      <x:c r="M7311" s="0">
        <x:f>'Historical Trades'!M7311</x:f>
      </x:c>
      <x:c r="N7311" s="0">
        <x:f>CLEAN('Historical Trades'!O7311)</x:f>
      </x:c>
      <x:c r="P7311" s="14">
        <x:f>IF(G7311="sell",M7311,-M7311)</x:f>
      </x:c>
      <x:c r="Q7311" s="14">
        <x:f>VLOOKUP(N7311,'Currency Rates'!$A$3:$C$32,3,0)</x:f>
      </x:c>
      <x:c r="R7311" s="0">
        <x:f>IF(A7311="SPUS",0,IF(A7311="FWD",0,P7311/Q7311))</x:f>
      </x:c>
    </x:row>
    <x:row r="7312" spans="1:19" x14ac:dyDescent="0.3">
      <x:c r="A7312" s="0">
        <x:f>'Historical Trades'!A7312</x:f>
      </x:c>
      <x:c r="B7312" s="0">
        <x:f>'Historical Trades'!B7312</x:f>
      </x:c>
      <x:c r="C7312" s="23">
        <x:f>'Historical Trades'!C7312</x:f>
      </x:c>
      <x:c r="D7312" s="0">
        <x:f>'Historical Trades'!D7312</x:f>
      </x:c>
      <x:c r="E7312" s="23">
        <x:f>'Historical Trades'!E7312</x:f>
      </x:c>
      <x:c r="F7312" s="0">
        <x:f>'Historical Trades'!F7312</x:f>
      </x:c>
      <x:c r="G7312" s="0">
        <x:f>'Historical Trades'!G7312</x:f>
      </x:c>
      <x:c r="H7312" s="0">
        <x:f>'Historical Trades'!H7312</x:f>
      </x:c>
      <x:c r="I7312" s="0">
        <x:f>'Historical Trades'!I7312</x:f>
      </x:c>
      <x:c r="J7312" s="0">
        <x:f>'Historical Trades'!J7312</x:f>
      </x:c>
      <x:c r="K7312" s="0">
        <x:f>'Historical Trades'!K7312</x:f>
      </x:c>
      <x:c r="L7312" s="0">
        <x:f>'Historical Trades'!L7312</x:f>
      </x:c>
      <x:c r="M7312" s="0">
        <x:f>'Historical Trades'!M7312</x:f>
      </x:c>
      <x:c r="N7312" s="0">
        <x:f>CLEAN('Historical Trades'!O7312)</x:f>
      </x:c>
      <x:c r="P7312" s="14">
        <x:f>IF(G7312="sell",M7312,-M7312)</x:f>
      </x:c>
      <x:c r="Q7312" s="14">
        <x:f>VLOOKUP(N7312,'Currency Rates'!$A$3:$C$32,3,0)</x:f>
      </x:c>
      <x:c r="R7312" s="0">
        <x:f>IF(A7312="SPUS",0,IF(A7312="FWD",0,P7312/Q7312))</x:f>
      </x:c>
    </x:row>
    <x:row r="7313" spans="1:19" x14ac:dyDescent="0.3">
      <x:c r="A7313" s="0">
        <x:f>'Historical Trades'!A7313</x:f>
      </x:c>
      <x:c r="B7313" s="0">
        <x:f>'Historical Trades'!B7313</x:f>
      </x:c>
      <x:c r="C7313" s="23">
        <x:f>'Historical Trades'!C7313</x:f>
      </x:c>
      <x:c r="D7313" s="0">
        <x:f>'Historical Trades'!D7313</x:f>
      </x:c>
      <x:c r="E7313" s="23">
        <x:f>'Historical Trades'!E7313</x:f>
      </x:c>
      <x:c r="F7313" s="0">
        <x:f>'Historical Trades'!F7313</x:f>
      </x:c>
      <x:c r="G7313" s="0">
        <x:f>'Historical Trades'!G7313</x:f>
      </x:c>
      <x:c r="H7313" s="0">
        <x:f>'Historical Trades'!H7313</x:f>
      </x:c>
      <x:c r="I7313" s="0">
        <x:f>'Historical Trades'!I7313</x:f>
      </x:c>
      <x:c r="J7313" s="0">
        <x:f>'Historical Trades'!J7313</x:f>
      </x:c>
      <x:c r="K7313" s="0">
        <x:f>'Historical Trades'!K7313</x:f>
      </x:c>
      <x:c r="L7313" s="0">
        <x:f>'Historical Trades'!L7313</x:f>
      </x:c>
      <x:c r="M7313" s="0">
        <x:f>'Historical Trades'!M7313</x:f>
      </x:c>
      <x:c r="N7313" s="0">
        <x:f>CLEAN('Historical Trades'!O7313)</x:f>
      </x:c>
      <x:c r="P7313" s="14">
        <x:f>IF(G7313="sell",M7313,-M7313)</x:f>
      </x:c>
      <x:c r="Q7313" s="14">
        <x:f>VLOOKUP(N7313,'Currency Rates'!$A$3:$C$32,3,0)</x:f>
      </x:c>
      <x:c r="R7313" s="0">
        <x:f>IF(A7313="SPUS",0,IF(A7313="FWD",0,P7313/Q7313))</x:f>
      </x:c>
    </x:row>
    <x:row r="7314" spans="1:19" x14ac:dyDescent="0.3">
      <x:c r="A7314" s="0">
        <x:f>'Historical Trades'!A7314</x:f>
      </x:c>
      <x:c r="B7314" s="0">
        <x:f>'Historical Trades'!B7314</x:f>
      </x:c>
      <x:c r="C7314" s="23">
        <x:f>'Historical Trades'!C7314</x:f>
      </x:c>
      <x:c r="D7314" s="0">
        <x:f>'Historical Trades'!D7314</x:f>
      </x:c>
      <x:c r="E7314" s="23">
        <x:f>'Historical Trades'!E7314</x:f>
      </x:c>
      <x:c r="F7314" s="0">
        <x:f>'Historical Trades'!F7314</x:f>
      </x:c>
      <x:c r="G7314" s="0">
        <x:f>'Historical Trades'!G7314</x:f>
      </x:c>
      <x:c r="H7314" s="0">
        <x:f>'Historical Trades'!H7314</x:f>
      </x:c>
      <x:c r="I7314" s="0">
        <x:f>'Historical Trades'!I7314</x:f>
      </x:c>
      <x:c r="J7314" s="0">
        <x:f>'Historical Trades'!J7314</x:f>
      </x:c>
      <x:c r="K7314" s="0">
        <x:f>'Historical Trades'!K7314</x:f>
      </x:c>
      <x:c r="L7314" s="0">
        <x:f>'Historical Trades'!L7314</x:f>
      </x:c>
      <x:c r="M7314" s="0">
        <x:f>'Historical Trades'!M7314</x:f>
      </x:c>
      <x:c r="N7314" s="0">
        <x:f>CLEAN('Historical Trades'!O7314)</x:f>
      </x:c>
      <x:c r="P7314" s="14">
        <x:f>IF(G7314="sell",M7314,-M7314)</x:f>
      </x:c>
      <x:c r="Q7314" s="14">
        <x:f>VLOOKUP(N7314,'Currency Rates'!$A$3:$C$32,3,0)</x:f>
      </x:c>
      <x:c r="R7314" s="0">
        <x:f>IF(A7314="SPUS",0,IF(A7314="FWD",0,P7314/Q7314))</x:f>
      </x:c>
    </x:row>
    <x:row r="7315" spans="1:19" x14ac:dyDescent="0.3">
      <x:c r="A7315" s="0">
        <x:f>'Historical Trades'!A7315</x:f>
      </x:c>
      <x:c r="B7315" s="0">
        <x:f>'Historical Trades'!B7315</x:f>
      </x:c>
      <x:c r="C7315" s="23">
        <x:f>'Historical Trades'!C7315</x:f>
      </x:c>
      <x:c r="D7315" s="0">
        <x:f>'Historical Trades'!D7315</x:f>
      </x:c>
      <x:c r="E7315" s="23">
        <x:f>'Historical Trades'!E7315</x:f>
      </x:c>
      <x:c r="F7315" s="0">
        <x:f>'Historical Trades'!F7315</x:f>
      </x:c>
      <x:c r="G7315" s="0">
        <x:f>'Historical Trades'!G7315</x:f>
      </x:c>
      <x:c r="H7315" s="0">
        <x:f>'Historical Trades'!H7315</x:f>
      </x:c>
      <x:c r="I7315" s="0">
        <x:f>'Historical Trades'!I7315</x:f>
      </x:c>
      <x:c r="J7315" s="0">
        <x:f>'Historical Trades'!J7315</x:f>
      </x:c>
      <x:c r="K7315" s="0">
        <x:f>'Historical Trades'!K7315</x:f>
      </x:c>
      <x:c r="L7315" s="0">
        <x:f>'Historical Trades'!L7315</x:f>
      </x:c>
      <x:c r="M7315" s="0">
        <x:f>'Historical Trades'!M7315</x:f>
      </x:c>
      <x:c r="N7315" s="0">
        <x:f>CLEAN('Historical Trades'!O7315)</x:f>
      </x:c>
      <x:c r="P7315" s="14">
        <x:f>IF(G7315="sell",M7315,-M7315)</x:f>
      </x:c>
      <x:c r="Q7315" s="14">
        <x:f>VLOOKUP(N7315,'Currency Rates'!$A$3:$C$32,3,0)</x:f>
      </x:c>
      <x:c r="R7315" s="0">
        <x:f>IF(A7315="SPUS",0,IF(A7315="FWD",0,P7315/Q7315))</x:f>
      </x:c>
    </x:row>
    <x:row r="7316" spans="1:19" x14ac:dyDescent="0.3">
      <x:c r="A7316" s="0">
        <x:f>'Historical Trades'!A7316</x:f>
      </x:c>
      <x:c r="B7316" s="0">
        <x:f>'Historical Trades'!B7316</x:f>
      </x:c>
      <x:c r="C7316" s="23">
        <x:f>'Historical Trades'!C7316</x:f>
      </x:c>
      <x:c r="D7316" s="0">
        <x:f>'Historical Trades'!D7316</x:f>
      </x:c>
      <x:c r="E7316" s="23">
        <x:f>'Historical Trades'!E7316</x:f>
      </x:c>
      <x:c r="F7316" s="0">
        <x:f>'Historical Trades'!F7316</x:f>
      </x:c>
      <x:c r="G7316" s="0">
        <x:f>'Historical Trades'!G7316</x:f>
      </x:c>
      <x:c r="H7316" s="0">
        <x:f>'Historical Trades'!H7316</x:f>
      </x:c>
      <x:c r="I7316" s="0">
        <x:f>'Historical Trades'!I7316</x:f>
      </x:c>
      <x:c r="J7316" s="0">
        <x:f>'Historical Trades'!J7316</x:f>
      </x:c>
      <x:c r="K7316" s="0">
        <x:f>'Historical Trades'!K7316</x:f>
      </x:c>
      <x:c r="L7316" s="0">
        <x:f>'Historical Trades'!L7316</x:f>
      </x:c>
      <x:c r="M7316" s="0">
        <x:f>'Historical Trades'!M7316</x:f>
      </x:c>
      <x:c r="N7316" s="0">
        <x:f>CLEAN('Historical Trades'!O7316)</x:f>
      </x:c>
      <x:c r="P7316" s="14">
        <x:f>IF(G7316="sell",M7316,-M7316)</x:f>
      </x:c>
      <x:c r="Q7316" s="14">
        <x:f>VLOOKUP(N7316,'Currency Rates'!$A$3:$C$32,3,0)</x:f>
      </x:c>
      <x:c r="R7316" s="0">
        <x:f>IF(A7316="SPUS",0,IF(A7316="FWD",0,P7316/Q7316))</x:f>
      </x:c>
    </x:row>
    <x:row r="7317" spans="1:19" x14ac:dyDescent="0.3">
      <x:c r="A7317" s="0">
        <x:f>'Historical Trades'!A7317</x:f>
      </x:c>
      <x:c r="B7317" s="0">
        <x:f>'Historical Trades'!B7317</x:f>
      </x:c>
      <x:c r="C7317" s="23">
        <x:f>'Historical Trades'!C7317</x:f>
      </x:c>
      <x:c r="D7317" s="0">
        <x:f>'Historical Trades'!D7317</x:f>
      </x:c>
      <x:c r="E7317" s="23">
        <x:f>'Historical Trades'!E7317</x:f>
      </x:c>
      <x:c r="F7317" s="0">
        <x:f>'Historical Trades'!F7317</x:f>
      </x:c>
      <x:c r="G7317" s="0">
        <x:f>'Historical Trades'!G7317</x:f>
      </x:c>
      <x:c r="H7317" s="0">
        <x:f>'Historical Trades'!H7317</x:f>
      </x:c>
      <x:c r="I7317" s="0">
        <x:f>'Historical Trades'!I7317</x:f>
      </x:c>
      <x:c r="J7317" s="0">
        <x:f>'Historical Trades'!J7317</x:f>
      </x:c>
      <x:c r="K7317" s="0">
        <x:f>'Historical Trades'!K7317</x:f>
      </x:c>
      <x:c r="L7317" s="0">
        <x:f>'Historical Trades'!L7317</x:f>
      </x:c>
      <x:c r="M7317" s="0">
        <x:f>'Historical Trades'!M7317</x:f>
      </x:c>
      <x:c r="N7317" s="0">
        <x:f>CLEAN('Historical Trades'!O7317)</x:f>
      </x:c>
      <x:c r="P7317" s="14">
        <x:f>IF(G7317="sell",M7317,-M7317)</x:f>
      </x:c>
      <x:c r="Q7317" s="14">
        <x:f>VLOOKUP(N7317,'Currency Rates'!$A$3:$C$32,3,0)</x:f>
      </x:c>
      <x:c r="R7317" s="0">
        <x:f>IF(A7317="SPUS",0,IF(A7317="FWD",0,P7317/Q7317))</x:f>
      </x:c>
    </x:row>
    <x:row r="7318" spans="1:19" x14ac:dyDescent="0.3">
      <x:c r="A7318" s="0">
        <x:f>'Historical Trades'!A7318</x:f>
      </x:c>
      <x:c r="B7318" s="0">
        <x:f>'Historical Trades'!B7318</x:f>
      </x:c>
      <x:c r="C7318" s="23">
        <x:f>'Historical Trades'!C7318</x:f>
      </x:c>
      <x:c r="D7318" s="0">
        <x:f>'Historical Trades'!D7318</x:f>
      </x:c>
      <x:c r="E7318" s="23">
        <x:f>'Historical Trades'!E7318</x:f>
      </x:c>
      <x:c r="F7318" s="0">
        <x:f>'Historical Trades'!F7318</x:f>
      </x:c>
      <x:c r="G7318" s="0">
        <x:f>'Historical Trades'!G7318</x:f>
      </x:c>
      <x:c r="H7318" s="0">
        <x:f>'Historical Trades'!H7318</x:f>
      </x:c>
      <x:c r="I7318" s="0">
        <x:f>'Historical Trades'!I7318</x:f>
      </x:c>
      <x:c r="J7318" s="0">
        <x:f>'Historical Trades'!J7318</x:f>
      </x:c>
      <x:c r="K7318" s="0">
        <x:f>'Historical Trades'!K7318</x:f>
      </x:c>
      <x:c r="L7318" s="0">
        <x:f>'Historical Trades'!L7318</x:f>
      </x:c>
      <x:c r="M7318" s="0">
        <x:f>'Historical Trades'!M7318</x:f>
      </x:c>
      <x:c r="N7318" s="0">
        <x:f>CLEAN('Historical Trades'!O7318)</x:f>
      </x:c>
      <x:c r="P7318" s="14">
        <x:f>IF(G7318="sell",M7318,-M7318)</x:f>
      </x:c>
      <x:c r="Q7318" s="14">
        <x:f>VLOOKUP(N7318,'Currency Rates'!$A$3:$C$32,3,0)</x:f>
      </x:c>
      <x:c r="R7318" s="0">
        <x:f>IF(A7318="SPUS",0,IF(A7318="FWD",0,P7318/Q7318))</x:f>
      </x:c>
    </x:row>
    <x:row r="7319" spans="1:19" x14ac:dyDescent="0.3">
      <x:c r="A7319" s="0">
        <x:f>'Historical Trades'!A7319</x:f>
      </x:c>
      <x:c r="B7319" s="0">
        <x:f>'Historical Trades'!B7319</x:f>
      </x:c>
      <x:c r="C7319" s="23">
        <x:f>'Historical Trades'!C7319</x:f>
      </x:c>
      <x:c r="D7319" s="0">
        <x:f>'Historical Trades'!D7319</x:f>
      </x:c>
      <x:c r="E7319" s="23">
        <x:f>'Historical Trades'!E7319</x:f>
      </x:c>
      <x:c r="F7319" s="0">
        <x:f>'Historical Trades'!F7319</x:f>
      </x:c>
      <x:c r="G7319" s="0">
        <x:f>'Historical Trades'!G7319</x:f>
      </x:c>
      <x:c r="H7319" s="0">
        <x:f>'Historical Trades'!H7319</x:f>
      </x:c>
      <x:c r="I7319" s="0">
        <x:f>'Historical Trades'!I7319</x:f>
      </x:c>
      <x:c r="J7319" s="0">
        <x:f>'Historical Trades'!J7319</x:f>
      </x:c>
      <x:c r="K7319" s="0">
        <x:f>'Historical Trades'!K7319</x:f>
      </x:c>
      <x:c r="L7319" s="0">
        <x:f>'Historical Trades'!L7319</x:f>
      </x:c>
      <x:c r="M7319" s="0">
        <x:f>'Historical Trades'!M7319</x:f>
      </x:c>
      <x:c r="N7319" s="0">
        <x:f>CLEAN('Historical Trades'!O7319)</x:f>
      </x:c>
      <x:c r="P7319" s="14">
        <x:f>IF(G7319="sell",M7319,-M7319)</x:f>
      </x:c>
      <x:c r="Q7319" s="14">
        <x:f>VLOOKUP(N7319,'Currency Rates'!$A$3:$C$32,3,0)</x:f>
      </x:c>
      <x:c r="R7319" s="0">
        <x:f>IF(A7319="SPUS",0,IF(A7319="FWD",0,P7319/Q7319))</x:f>
      </x:c>
    </x:row>
    <x:row r="7320" spans="1:19" x14ac:dyDescent="0.3">
      <x:c r="A7320" s="0">
        <x:f>'Historical Trades'!A7320</x:f>
      </x:c>
      <x:c r="B7320" s="0">
        <x:f>'Historical Trades'!B7320</x:f>
      </x:c>
      <x:c r="C7320" s="23">
        <x:f>'Historical Trades'!C7320</x:f>
      </x:c>
      <x:c r="D7320" s="0">
        <x:f>'Historical Trades'!D7320</x:f>
      </x:c>
      <x:c r="E7320" s="23">
        <x:f>'Historical Trades'!E7320</x:f>
      </x:c>
      <x:c r="F7320" s="0">
        <x:f>'Historical Trades'!F7320</x:f>
      </x:c>
      <x:c r="G7320" s="0">
        <x:f>'Historical Trades'!G7320</x:f>
      </x:c>
      <x:c r="H7320" s="0">
        <x:f>'Historical Trades'!H7320</x:f>
      </x:c>
      <x:c r="I7320" s="0">
        <x:f>'Historical Trades'!I7320</x:f>
      </x:c>
      <x:c r="J7320" s="0">
        <x:f>'Historical Trades'!J7320</x:f>
      </x:c>
      <x:c r="K7320" s="0">
        <x:f>'Historical Trades'!K7320</x:f>
      </x:c>
      <x:c r="L7320" s="0">
        <x:f>'Historical Trades'!L7320</x:f>
      </x:c>
      <x:c r="M7320" s="0">
        <x:f>'Historical Trades'!M7320</x:f>
      </x:c>
      <x:c r="N7320" s="0">
        <x:f>CLEAN('Historical Trades'!O7320)</x:f>
      </x:c>
      <x:c r="P7320" s="14">
        <x:f>IF(G7320="sell",M7320,-M7320)</x:f>
      </x:c>
      <x:c r="Q7320" s="14">
        <x:f>VLOOKUP(N7320,'Currency Rates'!$A$3:$C$32,3,0)</x:f>
      </x:c>
      <x:c r="R7320" s="0">
        <x:f>IF(A7320="SPUS",0,IF(A7320="FWD",0,P7320/Q7320))</x:f>
      </x:c>
    </x:row>
    <x:row r="7321" spans="1:19" x14ac:dyDescent="0.3">
      <x:c r="A7321" s="0">
        <x:f>'Historical Trades'!A7321</x:f>
      </x:c>
      <x:c r="B7321" s="0">
        <x:f>'Historical Trades'!B7321</x:f>
      </x:c>
      <x:c r="C7321" s="23">
        <x:f>'Historical Trades'!C7321</x:f>
      </x:c>
      <x:c r="D7321" s="0">
        <x:f>'Historical Trades'!D7321</x:f>
      </x:c>
      <x:c r="E7321" s="23">
        <x:f>'Historical Trades'!E7321</x:f>
      </x:c>
      <x:c r="F7321" s="0">
        <x:f>'Historical Trades'!F7321</x:f>
      </x:c>
      <x:c r="G7321" s="0">
        <x:f>'Historical Trades'!G7321</x:f>
      </x:c>
      <x:c r="H7321" s="0">
        <x:f>'Historical Trades'!H7321</x:f>
      </x:c>
      <x:c r="I7321" s="0">
        <x:f>'Historical Trades'!I7321</x:f>
      </x:c>
      <x:c r="J7321" s="0">
        <x:f>'Historical Trades'!J7321</x:f>
      </x:c>
      <x:c r="K7321" s="0">
        <x:f>'Historical Trades'!K7321</x:f>
      </x:c>
      <x:c r="L7321" s="0">
        <x:f>'Historical Trades'!L7321</x:f>
      </x:c>
      <x:c r="M7321" s="0">
        <x:f>'Historical Trades'!M7321</x:f>
      </x:c>
      <x:c r="N7321" s="0">
        <x:f>CLEAN('Historical Trades'!O7321)</x:f>
      </x:c>
      <x:c r="P7321" s="14">
        <x:f>IF(G7321="sell",M7321,-M7321)</x:f>
      </x:c>
      <x:c r="Q7321" s="14">
        <x:f>VLOOKUP(N7321,'Currency Rates'!$A$3:$C$32,3,0)</x:f>
      </x:c>
      <x:c r="R7321" s="0">
        <x:f>IF(A7321="SPUS",0,IF(A7321="FWD",0,P7321/Q7321))</x:f>
      </x:c>
    </x:row>
    <x:row r="7322" spans="1:19" x14ac:dyDescent="0.3">
      <x:c r="A7322" s="0">
        <x:f>'Historical Trades'!A7322</x:f>
      </x:c>
      <x:c r="B7322" s="0">
        <x:f>'Historical Trades'!B7322</x:f>
      </x:c>
      <x:c r="C7322" s="23">
        <x:f>'Historical Trades'!C7322</x:f>
      </x:c>
      <x:c r="D7322" s="0">
        <x:f>'Historical Trades'!D7322</x:f>
      </x:c>
      <x:c r="E7322" s="23">
        <x:f>'Historical Trades'!E7322</x:f>
      </x:c>
      <x:c r="F7322" s="0">
        <x:f>'Historical Trades'!F7322</x:f>
      </x:c>
      <x:c r="G7322" s="0">
        <x:f>'Historical Trades'!G7322</x:f>
      </x:c>
      <x:c r="H7322" s="0">
        <x:f>'Historical Trades'!H7322</x:f>
      </x:c>
      <x:c r="I7322" s="0">
        <x:f>'Historical Trades'!I7322</x:f>
      </x:c>
      <x:c r="J7322" s="0">
        <x:f>'Historical Trades'!J7322</x:f>
      </x:c>
      <x:c r="K7322" s="0">
        <x:f>'Historical Trades'!K7322</x:f>
      </x:c>
      <x:c r="L7322" s="0">
        <x:f>'Historical Trades'!L7322</x:f>
      </x:c>
      <x:c r="M7322" s="0">
        <x:f>'Historical Trades'!M7322</x:f>
      </x:c>
      <x:c r="N7322" s="0">
        <x:f>CLEAN('Historical Trades'!O7322)</x:f>
      </x:c>
      <x:c r="P7322" s="14">
        <x:f>IF(G7322="sell",M7322,-M7322)</x:f>
      </x:c>
      <x:c r="Q7322" s="14">
        <x:f>VLOOKUP(N7322,'Currency Rates'!$A$3:$C$32,3,0)</x:f>
      </x:c>
      <x:c r="R7322" s="0">
        <x:f>IF(A7322="SPUS",0,IF(A7322="FWD",0,P7322/Q7322))</x:f>
      </x:c>
    </x:row>
    <x:row r="7323" spans="1:19" x14ac:dyDescent="0.3">
      <x:c r="A7323" s="0">
        <x:f>'Historical Trades'!A7323</x:f>
      </x:c>
      <x:c r="B7323" s="0">
        <x:f>'Historical Trades'!B7323</x:f>
      </x:c>
      <x:c r="C7323" s="23">
        <x:f>'Historical Trades'!C7323</x:f>
      </x:c>
      <x:c r="D7323" s="0">
        <x:f>'Historical Trades'!D7323</x:f>
      </x:c>
      <x:c r="E7323" s="23">
        <x:f>'Historical Trades'!E7323</x:f>
      </x:c>
      <x:c r="F7323" s="0">
        <x:f>'Historical Trades'!F7323</x:f>
      </x:c>
      <x:c r="G7323" s="0">
        <x:f>'Historical Trades'!G7323</x:f>
      </x:c>
      <x:c r="H7323" s="0">
        <x:f>'Historical Trades'!H7323</x:f>
      </x:c>
      <x:c r="I7323" s="0">
        <x:f>'Historical Trades'!I7323</x:f>
      </x:c>
      <x:c r="J7323" s="0">
        <x:f>'Historical Trades'!J7323</x:f>
      </x:c>
      <x:c r="K7323" s="0">
        <x:f>'Historical Trades'!K7323</x:f>
      </x:c>
      <x:c r="L7323" s="0">
        <x:f>'Historical Trades'!L7323</x:f>
      </x:c>
      <x:c r="M7323" s="0">
        <x:f>'Historical Trades'!M7323</x:f>
      </x:c>
      <x:c r="N7323" s="0">
        <x:f>CLEAN('Historical Trades'!O7323)</x:f>
      </x:c>
      <x:c r="P7323" s="14">
        <x:f>IF(G7323="sell",M7323,-M7323)</x:f>
      </x:c>
      <x:c r="Q7323" s="14">
        <x:f>VLOOKUP(N7323,'Currency Rates'!$A$3:$C$32,3,0)</x:f>
      </x:c>
      <x:c r="R7323" s="0">
        <x:f>IF(A7323="SPUS",0,IF(A7323="FWD",0,P7323/Q7323))</x:f>
      </x:c>
    </x:row>
    <x:row r="7324" spans="1:19" x14ac:dyDescent="0.3">
      <x:c r="A7324" s="0">
        <x:f>'Historical Trades'!A7324</x:f>
      </x:c>
      <x:c r="B7324" s="0">
        <x:f>'Historical Trades'!B7324</x:f>
      </x:c>
      <x:c r="C7324" s="23">
        <x:f>'Historical Trades'!C7324</x:f>
      </x:c>
      <x:c r="D7324" s="0">
        <x:f>'Historical Trades'!D7324</x:f>
      </x:c>
      <x:c r="E7324" s="23">
        <x:f>'Historical Trades'!E7324</x:f>
      </x:c>
      <x:c r="F7324" s="0">
        <x:f>'Historical Trades'!F7324</x:f>
      </x:c>
      <x:c r="G7324" s="0">
        <x:f>'Historical Trades'!G7324</x:f>
      </x:c>
      <x:c r="H7324" s="0">
        <x:f>'Historical Trades'!H7324</x:f>
      </x:c>
      <x:c r="I7324" s="0">
        <x:f>'Historical Trades'!I7324</x:f>
      </x:c>
      <x:c r="J7324" s="0">
        <x:f>'Historical Trades'!J7324</x:f>
      </x:c>
      <x:c r="K7324" s="0">
        <x:f>'Historical Trades'!K7324</x:f>
      </x:c>
      <x:c r="L7324" s="0">
        <x:f>'Historical Trades'!L7324</x:f>
      </x:c>
      <x:c r="M7324" s="0">
        <x:f>'Historical Trades'!M7324</x:f>
      </x:c>
      <x:c r="N7324" s="0">
        <x:f>CLEAN('Historical Trades'!O7324)</x:f>
      </x:c>
      <x:c r="P7324" s="14">
        <x:f>IF(G7324="sell",M7324,-M7324)</x:f>
      </x:c>
      <x:c r="Q7324" s="14">
        <x:f>VLOOKUP(N7324,'Currency Rates'!$A$3:$C$32,3,0)</x:f>
      </x:c>
      <x:c r="R7324" s="0">
        <x:f>IF(A7324="SPUS",0,IF(A7324="FWD",0,P7324/Q7324))</x:f>
      </x:c>
    </x:row>
    <x:row r="7325" spans="1:19" x14ac:dyDescent="0.3">
      <x:c r="A7325" s="0">
        <x:f>'Historical Trades'!A7325</x:f>
      </x:c>
      <x:c r="B7325" s="0">
        <x:f>'Historical Trades'!B7325</x:f>
      </x:c>
      <x:c r="C7325" s="23">
        <x:f>'Historical Trades'!C7325</x:f>
      </x:c>
      <x:c r="D7325" s="0">
        <x:f>'Historical Trades'!D7325</x:f>
      </x:c>
      <x:c r="E7325" s="23">
        <x:f>'Historical Trades'!E7325</x:f>
      </x:c>
      <x:c r="F7325" s="0">
        <x:f>'Historical Trades'!F7325</x:f>
      </x:c>
      <x:c r="G7325" s="0">
        <x:f>'Historical Trades'!G7325</x:f>
      </x:c>
      <x:c r="H7325" s="0">
        <x:f>'Historical Trades'!H7325</x:f>
      </x:c>
      <x:c r="I7325" s="0">
        <x:f>'Historical Trades'!I7325</x:f>
      </x:c>
      <x:c r="J7325" s="0">
        <x:f>'Historical Trades'!J7325</x:f>
      </x:c>
      <x:c r="K7325" s="0">
        <x:f>'Historical Trades'!K7325</x:f>
      </x:c>
      <x:c r="L7325" s="0">
        <x:f>'Historical Trades'!L7325</x:f>
      </x:c>
      <x:c r="M7325" s="0">
        <x:f>'Historical Trades'!M7325</x:f>
      </x:c>
      <x:c r="N7325" s="0">
        <x:f>CLEAN('Historical Trades'!O7325)</x:f>
      </x:c>
      <x:c r="P7325" s="14">
        <x:f>IF(G7325="sell",M7325,-M7325)</x:f>
      </x:c>
      <x:c r="Q7325" s="14">
        <x:f>VLOOKUP(N7325,'Currency Rates'!$A$3:$C$32,3,0)</x:f>
      </x:c>
      <x:c r="R7325" s="0">
        <x:f>IF(A7325="SPUS",0,IF(A7325="FWD",0,P7325/Q7325))</x:f>
      </x:c>
    </x:row>
    <x:row r="7326" spans="1:19" x14ac:dyDescent="0.3">
      <x:c r="A7326" s="0">
        <x:f>'Historical Trades'!A7326</x:f>
      </x:c>
      <x:c r="B7326" s="0">
        <x:f>'Historical Trades'!B7326</x:f>
      </x:c>
      <x:c r="C7326" s="23">
        <x:f>'Historical Trades'!C7326</x:f>
      </x:c>
      <x:c r="D7326" s="0">
        <x:f>'Historical Trades'!D7326</x:f>
      </x:c>
      <x:c r="E7326" s="23">
        <x:f>'Historical Trades'!E7326</x:f>
      </x:c>
      <x:c r="F7326" s="0">
        <x:f>'Historical Trades'!F7326</x:f>
      </x:c>
      <x:c r="G7326" s="0">
        <x:f>'Historical Trades'!G7326</x:f>
      </x:c>
      <x:c r="H7326" s="0">
        <x:f>'Historical Trades'!H7326</x:f>
      </x:c>
      <x:c r="I7326" s="0">
        <x:f>'Historical Trades'!I7326</x:f>
      </x:c>
      <x:c r="J7326" s="0">
        <x:f>'Historical Trades'!J7326</x:f>
      </x:c>
      <x:c r="K7326" s="0">
        <x:f>'Historical Trades'!K7326</x:f>
      </x:c>
      <x:c r="L7326" s="0">
        <x:f>'Historical Trades'!L7326</x:f>
      </x:c>
      <x:c r="M7326" s="0">
        <x:f>'Historical Trades'!M7326</x:f>
      </x:c>
      <x:c r="N7326" s="0">
        <x:f>CLEAN('Historical Trades'!O7326)</x:f>
      </x:c>
      <x:c r="P7326" s="14">
        <x:f>IF(G7326="sell",M7326,-M7326)</x:f>
      </x:c>
      <x:c r="Q7326" s="14">
        <x:f>VLOOKUP(N7326,'Currency Rates'!$A$3:$C$32,3,0)</x:f>
      </x:c>
      <x:c r="R7326" s="0">
        <x:f>IF(A7326="SPUS",0,IF(A7326="FWD",0,P7326/Q7326))</x:f>
      </x:c>
    </x:row>
    <x:row r="7327" spans="1:19" x14ac:dyDescent="0.3">
      <x:c r="A7327" s="0">
        <x:f>'Historical Trades'!A7327</x:f>
      </x:c>
      <x:c r="B7327" s="0">
        <x:f>'Historical Trades'!B7327</x:f>
      </x:c>
      <x:c r="C7327" s="23">
        <x:f>'Historical Trades'!C7327</x:f>
      </x:c>
      <x:c r="D7327" s="0">
        <x:f>'Historical Trades'!D7327</x:f>
      </x:c>
      <x:c r="E7327" s="23">
        <x:f>'Historical Trades'!E7327</x:f>
      </x:c>
      <x:c r="F7327" s="0">
        <x:f>'Historical Trades'!F7327</x:f>
      </x:c>
      <x:c r="G7327" s="0">
        <x:f>'Historical Trades'!G7327</x:f>
      </x:c>
      <x:c r="H7327" s="0">
        <x:f>'Historical Trades'!H7327</x:f>
      </x:c>
      <x:c r="I7327" s="0">
        <x:f>'Historical Trades'!I7327</x:f>
      </x:c>
      <x:c r="J7327" s="0">
        <x:f>'Historical Trades'!J7327</x:f>
      </x:c>
      <x:c r="K7327" s="0">
        <x:f>'Historical Trades'!K7327</x:f>
      </x:c>
      <x:c r="L7327" s="0">
        <x:f>'Historical Trades'!L7327</x:f>
      </x:c>
      <x:c r="M7327" s="0">
        <x:f>'Historical Trades'!M7327</x:f>
      </x:c>
      <x:c r="N7327" s="0">
        <x:f>CLEAN('Historical Trades'!O7327)</x:f>
      </x:c>
      <x:c r="P7327" s="14">
        <x:f>IF(G7327="sell",M7327,-M7327)</x:f>
      </x:c>
      <x:c r="Q7327" s="14">
        <x:f>VLOOKUP(N7327,'Currency Rates'!$A$3:$C$32,3,0)</x:f>
      </x:c>
      <x:c r="R7327" s="0">
        <x:f>IF(A7327="SPUS",0,IF(A7327="FWD",0,P7327/Q7327))</x:f>
      </x:c>
    </x:row>
    <x:row r="7328" spans="1:19" x14ac:dyDescent="0.3">
      <x:c r="A7328" s="0">
        <x:f>'Historical Trades'!A7328</x:f>
      </x:c>
      <x:c r="B7328" s="0">
        <x:f>'Historical Trades'!B7328</x:f>
      </x:c>
      <x:c r="C7328" s="23">
        <x:f>'Historical Trades'!C7328</x:f>
      </x:c>
      <x:c r="D7328" s="0">
        <x:f>'Historical Trades'!D7328</x:f>
      </x:c>
      <x:c r="E7328" s="23">
        <x:f>'Historical Trades'!E7328</x:f>
      </x:c>
      <x:c r="F7328" s="0">
        <x:f>'Historical Trades'!F7328</x:f>
      </x:c>
      <x:c r="G7328" s="0">
        <x:f>'Historical Trades'!G7328</x:f>
      </x:c>
      <x:c r="H7328" s="0">
        <x:f>'Historical Trades'!H7328</x:f>
      </x:c>
      <x:c r="I7328" s="0">
        <x:f>'Historical Trades'!I7328</x:f>
      </x:c>
      <x:c r="J7328" s="0">
        <x:f>'Historical Trades'!J7328</x:f>
      </x:c>
      <x:c r="K7328" s="0">
        <x:f>'Historical Trades'!K7328</x:f>
      </x:c>
      <x:c r="L7328" s="0">
        <x:f>'Historical Trades'!L7328</x:f>
      </x:c>
      <x:c r="M7328" s="0">
        <x:f>'Historical Trades'!M7328</x:f>
      </x:c>
      <x:c r="N7328" s="0">
        <x:f>CLEAN('Historical Trades'!O7328)</x:f>
      </x:c>
      <x:c r="P7328" s="14">
        <x:f>IF(G7328="sell",M7328,-M7328)</x:f>
      </x:c>
      <x:c r="Q7328" s="14">
        <x:f>VLOOKUP(N7328,'Currency Rates'!$A$3:$C$32,3,0)</x:f>
      </x:c>
      <x:c r="R7328" s="0">
        <x:f>IF(A7328="SPUS",0,IF(A7328="FWD",0,P7328/Q7328))</x:f>
      </x:c>
    </x:row>
    <x:row r="7329" spans="1:19" x14ac:dyDescent="0.3">
      <x:c r="A7329" s="0">
        <x:f>'Historical Trades'!A7329</x:f>
      </x:c>
      <x:c r="B7329" s="0">
        <x:f>'Historical Trades'!B7329</x:f>
      </x:c>
      <x:c r="C7329" s="23">
        <x:f>'Historical Trades'!C7329</x:f>
      </x:c>
      <x:c r="D7329" s="0">
        <x:f>'Historical Trades'!D7329</x:f>
      </x:c>
      <x:c r="E7329" s="23">
        <x:f>'Historical Trades'!E7329</x:f>
      </x:c>
      <x:c r="F7329" s="0">
        <x:f>'Historical Trades'!F7329</x:f>
      </x:c>
      <x:c r="G7329" s="0">
        <x:f>'Historical Trades'!G7329</x:f>
      </x:c>
      <x:c r="H7329" s="0">
        <x:f>'Historical Trades'!H7329</x:f>
      </x:c>
      <x:c r="I7329" s="0">
        <x:f>'Historical Trades'!I7329</x:f>
      </x:c>
      <x:c r="J7329" s="0">
        <x:f>'Historical Trades'!J7329</x:f>
      </x:c>
      <x:c r="K7329" s="0">
        <x:f>'Historical Trades'!K7329</x:f>
      </x:c>
      <x:c r="L7329" s="0">
        <x:f>'Historical Trades'!L7329</x:f>
      </x:c>
      <x:c r="M7329" s="0">
        <x:f>'Historical Trades'!M7329</x:f>
      </x:c>
      <x:c r="N7329" s="0">
        <x:f>CLEAN('Historical Trades'!O7329)</x:f>
      </x:c>
      <x:c r="P7329" s="14">
        <x:f>IF(G7329="sell",M7329,-M7329)</x:f>
      </x:c>
      <x:c r="Q7329" s="14">
        <x:f>VLOOKUP(N7329,'Currency Rates'!$A$3:$C$32,3,0)</x:f>
      </x:c>
      <x:c r="R7329" s="0">
        <x:f>IF(A7329="SPUS",0,IF(A7329="FWD",0,P7329/Q7329))</x:f>
      </x:c>
    </x:row>
    <x:row r="7330" spans="1:19" x14ac:dyDescent="0.3">
      <x:c r="A7330" s="0">
        <x:f>'Historical Trades'!A7330</x:f>
      </x:c>
      <x:c r="B7330" s="0">
        <x:f>'Historical Trades'!B7330</x:f>
      </x:c>
      <x:c r="C7330" s="23">
        <x:f>'Historical Trades'!C7330</x:f>
      </x:c>
      <x:c r="D7330" s="0">
        <x:f>'Historical Trades'!D7330</x:f>
      </x:c>
      <x:c r="E7330" s="23">
        <x:f>'Historical Trades'!E7330</x:f>
      </x:c>
      <x:c r="F7330" s="0">
        <x:f>'Historical Trades'!F7330</x:f>
      </x:c>
      <x:c r="G7330" s="0">
        <x:f>'Historical Trades'!G7330</x:f>
      </x:c>
      <x:c r="H7330" s="0">
        <x:f>'Historical Trades'!H7330</x:f>
      </x:c>
      <x:c r="I7330" s="0">
        <x:f>'Historical Trades'!I7330</x:f>
      </x:c>
      <x:c r="J7330" s="0">
        <x:f>'Historical Trades'!J7330</x:f>
      </x:c>
      <x:c r="K7330" s="0">
        <x:f>'Historical Trades'!K7330</x:f>
      </x:c>
      <x:c r="L7330" s="0">
        <x:f>'Historical Trades'!L7330</x:f>
      </x:c>
      <x:c r="M7330" s="0">
        <x:f>'Historical Trades'!M7330</x:f>
      </x:c>
      <x:c r="N7330" s="0">
        <x:f>CLEAN('Historical Trades'!O7330)</x:f>
      </x:c>
      <x:c r="P7330" s="14">
        <x:f>IF(G7330="sell",M7330,-M7330)</x:f>
      </x:c>
      <x:c r="Q7330" s="14">
        <x:f>VLOOKUP(N7330,'Currency Rates'!$A$3:$C$32,3,0)</x:f>
      </x:c>
      <x:c r="R7330" s="0">
        <x:f>IF(A7330="SPUS",0,IF(A7330="FWD",0,P7330/Q7330))</x:f>
      </x:c>
    </x:row>
    <x:row r="7331" spans="1:19" x14ac:dyDescent="0.3">
      <x:c r="A7331" s="0">
        <x:f>'Historical Trades'!A7331</x:f>
      </x:c>
      <x:c r="B7331" s="0">
        <x:f>'Historical Trades'!B7331</x:f>
      </x:c>
      <x:c r="C7331" s="23">
        <x:f>'Historical Trades'!C7331</x:f>
      </x:c>
      <x:c r="D7331" s="0">
        <x:f>'Historical Trades'!D7331</x:f>
      </x:c>
      <x:c r="E7331" s="23">
        <x:f>'Historical Trades'!E7331</x:f>
      </x:c>
      <x:c r="F7331" s="0">
        <x:f>'Historical Trades'!F7331</x:f>
      </x:c>
      <x:c r="G7331" s="0">
        <x:f>'Historical Trades'!G7331</x:f>
      </x:c>
      <x:c r="H7331" s="0">
        <x:f>'Historical Trades'!H7331</x:f>
      </x:c>
      <x:c r="I7331" s="0">
        <x:f>'Historical Trades'!I7331</x:f>
      </x:c>
      <x:c r="J7331" s="0">
        <x:f>'Historical Trades'!J7331</x:f>
      </x:c>
      <x:c r="K7331" s="0">
        <x:f>'Historical Trades'!K7331</x:f>
      </x:c>
      <x:c r="L7331" s="0">
        <x:f>'Historical Trades'!L7331</x:f>
      </x:c>
      <x:c r="M7331" s="0">
        <x:f>'Historical Trades'!M7331</x:f>
      </x:c>
      <x:c r="N7331" s="0">
        <x:f>CLEAN('Historical Trades'!O7331)</x:f>
      </x:c>
      <x:c r="P7331" s="14">
        <x:f>IF(G7331="sell",M7331,-M7331)</x:f>
      </x:c>
      <x:c r="Q7331" s="14">
        <x:f>VLOOKUP(N7331,'Currency Rates'!$A$3:$C$32,3,0)</x:f>
      </x:c>
      <x:c r="R7331" s="0">
        <x:f>IF(A7331="SPUS",0,IF(A7331="FWD",0,P7331/Q7331))</x:f>
      </x:c>
    </x:row>
    <x:row r="7332" spans="1:19" x14ac:dyDescent="0.3">
      <x:c r="A7332" s="0">
        <x:f>'Historical Trades'!A7332</x:f>
      </x:c>
      <x:c r="B7332" s="0">
        <x:f>'Historical Trades'!B7332</x:f>
      </x:c>
      <x:c r="C7332" s="23">
        <x:f>'Historical Trades'!C7332</x:f>
      </x:c>
      <x:c r="D7332" s="0">
        <x:f>'Historical Trades'!D7332</x:f>
      </x:c>
      <x:c r="E7332" s="23">
        <x:f>'Historical Trades'!E7332</x:f>
      </x:c>
      <x:c r="F7332" s="0">
        <x:f>'Historical Trades'!F7332</x:f>
      </x:c>
      <x:c r="G7332" s="0">
        <x:f>'Historical Trades'!G7332</x:f>
      </x:c>
      <x:c r="H7332" s="0">
        <x:f>'Historical Trades'!H7332</x:f>
      </x:c>
      <x:c r="I7332" s="0">
        <x:f>'Historical Trades'!I7332</x:f>
      </x:c>
      <x:c r="J7332" s="0">
        <x:f>'Historical Trades'!J7332</x:f>
      </x:c>
      <x:c r="K7332" s="0">
        <x:f>'Historical Trades'!K7332</x:f>
      </x:c>
      <x:c r="L7332" s="0">
        <x:f>'Historical Trades'!L7332</x:f>
      </x:c>
      <x:c r="M7332" s="0">
        <x:f>'Historical Trades'!M7332</x:f>
      </x:c>
      <x:c r="N7332" s="0">
        <x:f>CLEAN('Historical Trades'!O7332)</x:f>
      </x:c>
      <x:c r="P7332" s="14">
        <x:f>IF(G7332="sell",M7332,-M7332)</x:f>
      </x:c>
      <x:c r="Q7332" s="14">
        <x:f>VLOOKUP(N7332,'Currency Rates'!$A$3:$C$32,3,0)</x:f>
      </x:c>
      <x:c r="R7332" s="0">
        <x:f>IF(A7332="SPUS",0,IF(A7332="FWD",0,P7332/Q7332))</x:f>
      </x:c>
    </x:row>
    <x:row r="7333" spans="1:19" x14ac:dyDescent="0.3">
      <x:c r="A7333" s="0">
        <x:f>'Historical Trades'!A7333</x:f>
      </x:c>
      <x:c r="B7333" s="0">
        <x:f>'Historical Trades'!B7333</x:f>
      </x:c>
      <x:c r="C7333" s="23">
        <x:f>'Historical Trades'!C7333</x:f>
      </x:c>
      <x:c r="D7333" s="0">
        <x:f>'Historical Trades'!D7333</x:f>
      </x:c>
      <x:c r="E7333" s="23">
        <x:f>'Historical Trades'!E7333</x:f>
      </x:c>
      <x:c r="F7333" s="0">
        <x:f>'Historical Trades'!F7333</x:f>
      </x:c>
      <x:c r="G7333" s="0">
        <x:f>'Historical Trades'!G7333</x:f>
      </x:c>
      <x:c r="H7333" s="0">
        <x:f>'Historical Trades'!H7333</x:f>
      </x:c>
      <x:c r="I7333" s="0">
        <x:f>'Historical Trades'!I7333</x:f>
      </x:c>
      <x:c r="J7333" s="0">
        <x:f>'Historical Trades'!J7333</x:f>
      </x:c>
      <x:c r="K7333" s="0">
        <x:f>'Historical Trades'!K7333</x:f>
      </x:c>
      <x:c r="L7333" s="0">
        <x:f>'Historical Trades'!L7333</x:f>
      </x:c>
      <x:c r="M7333" s="0">
        <x:f>'Historical Trades'!M7333</x:f>
      </x:c>
      <x:c r="N7333" s="0">
        <x:f>CLEAN('Historical Trades'!O7333)</x:f>
      </x:c>
      <x:c r="P7333" s="14">
        <x:f>IF(G7333="sell",M7333,-M7333)</x:f>
      </x:c>
      <x:c r="Q7333" s="14">
        <x:f>VLOOKUP(N7333,'Currency Rates'!$A$3:$C$32,3,0)</x:f>
      </x:c>
      <x:c r="R7333" s="0">
        <x:f>IF(A7333="SPUS",0,IF(A7333="FWD",0,P7333/Q7333))</x:f>
      </x:c>
    </x:row>
    <x:row r="7334" spans="1:19" x14ac:dyDescent="0.3">
      <x:c r="A7334" s="0">
        <x:f>'Historical Trades'!A7334</x:f>
      </x:c>
      <x:c r="B7334" s="0">
        <x:f>'Historical Trades'!B7334</x:f>
      </x:c>
      <x:c r="C7334" s="23">
        <x:f>'Historical Trades'!C7334</x:f>
      </x:c>
      <x:c r="D7334" s="0">
        <x:f>'Historical Trades'!D7334</x:f>
      </x:c>
      <x:c r="E7334" s="23">
        <x:f>'Historical Trades'!E7334</x:f>
      </x:c>
      <x:c r="F7334" s="0">
        <x:f>'Historical Trades'!F7334</x:f>
      </x:c>
      <x:c r="G7334" s="0">
        <x:f>'Historical Trades'!G7334</x:f>
      </x:c>
      <x:c r="H7334" s="0">
        <x:f>'Historical Trades'!H7334</x:f>
      </x:c>
      <x:c r="I7334" s="0">
        <x:f>'Historical Trades'!I7334</x:f>
      </x:c>
      <x:c r="J7334" s="0">
        <x:f>'Historical Trades'!J7334</x:f>
      </x:c>
      <x:c r="K7334" s="0">
        <x:f>'Historical Trades'!K7334</x:f>
      </x:c>
      <x:c r="L7334" s="0">
        <x:f>'Historical Trades'!L7334</x:f>
      </x:c>
      <x:c r="M7334" s="0">
        <x:f>'Historical Trades'!M7334</x:f>
      </x:c>
      <x:c r="N7334" s="0">
        <x:f>CLEAN('Historical Trades'!O7334)</x:f>
      </x:c>
      <x:c r="P7334" s="14">
        <x:f>IF(G7334="sell",M7334,-M7334)</x:f>
      </x:c>
      <x:c r="Q7334" s="14">
        <x:f>VLOOKUP(N7334,'Currency Rates'!$A$3:$C$32,3,0)</x:f>
      </x:c>
      <x:c r="R7334" s="0">
        <x:f>IF(A7334="SPUS",0,IF(A7334="FWD",0,P7334/Q7334))</x:f>
      </x:c>
    </x:row>
    <x:row r="7335" spans="1:19" x14ac:dyDescent="0.3">
      <x:c r="A7335" s="0">
        <x:f>'Historical Trades'!A7335</x:f>
      </x:c>
      <x:c r="B7335" s="0">
        <x:f>'Historical Trades'!B7335</x:f>
      </x:c>
      <x:c r="C7335" s="23">
        <x:f>'Historical Trades'!C7335</x:f>
      </x:c>
      <x:c r="D7335" s="0">
        <x:f>'Historical Trades'!D7335</x:f>
      </x:c>
      <x:c r="E7335" s="23">
        <x:f>'Historical Trades'!E7335</x:f>
      </x:c>
      <x:c r="F7335" s="0">
        <x:f>'Historical Trades'!F7335</x:f>
      </x:c>
      <x:c r="G7335" s="0">
        <x:f>'Historical Trades'!G7335</x:f>
      </x:c>
      <x:c r="H7335" s="0">
        <x:f>'Historical Trades'!H7335</x:f>
      </x:c>
      <x:c r="I7335" s="0">
        <x:f>'Historical Trades'!I7335</x:f>
      </x:c>
      <x:c r="J7335" s="0">
        <x:f>'Historical Trades'!J7335</x:f>
      </x:c>
      <x:c r="K7335" s="0">
        <x:f>'Historical Trades'!K7335</x:f>
      </x:c>
      <x:c r="L7335" s="0">
        <x:f>'Historical Trades'!L7335</x:f>
      </x:c>
      <x:c r="M7335" s="0">
        <x:f>'Historical Trades'!M7335</x:f>
      </x:c>
      <x:c r="N7335" s="0">
        <x:f>CLEAN('Historical Trades'!O7335)</x:f>
      </x:c>
      <x:c r="P7335" s="14">
        <x:f>IF(G7335="sell",M7335,-M7335)</x:f>
      </x:c>
      <x:c r="Q7335" s="14">
        <x:f>VLOOKUP(N7335,'Currency Rates'!$A$3:$C$32,3,0)</x:f>
      </x:c>
      <x:c r="R7335" s="0">
        <x:f>IF(A7335="SPUS",0,IF(A7335="FWD",0,P7335/Q7335))</x:f>
      </x:c>
    </x:row>
    <x:row r="7336" spans="1:19" x14ac:dyDescent="0.3">
      <x:c r="A7336" s="0">
        <x:f>'Historical Trades'!A7336</x:f>
      </x:c>
      <x:c r="B7336" s="0">
        <x:f>'Historical Trades'!B7336</x:f>
      </x:c>
      <x:c r="C7336" s="23">
        <x:f>'Historical Trades'!C7336</x:f>
      </x:c>
      <x:c r="D7336" s="0">
        <x:f>'Historical Trades'!D7336</x:f>
      </x:c>
      <x:c r="E7336" s="23">
        <x:f>'Historical Trades'!E7336</x:f>
      </x:c>
      <x:c r="F7336" s="0">
        <x:f>'Historical Trades'!F7336</x:f>
      </x:c>
      <x:c r="G7336" s="0">
        <x:f>'Historical Trades'!G7336</x:f>
      </x:c>
      <x:c r="H7336" s="0">
        <x:f>'Historical Trades'!H7336</x:f>
      </x:c>
      <x:c r="I7336" s="0">
        <x:f>'Historical Trades'!I7336</x:f>
      </x:c>
      <x:c r="J7336" s="0">
        <x:f>'Historical Trades'!J7336</x:f>
      </x:c>
      <x:c r="K7336" s="0">
        <x:f>'Historical Trades'!K7336</x:f>
      </x:c>
      <x:c r="L7336" s="0">
        <x:f>'Historical Trades'!L7336</x:f>
      </x:c>
      <x:c r="M7336" s="0">
        <x:f>'Historical Trades'!M7336</x:f>
      </x:c>
      <x:c r="N7336" s="0">
        <x:f>CLEAN('Historical Trades'!O7336)</x:f>
      </x:c>
      <x:c r="P7336" s="14">
        <x:f>IF(G7336="sell",M7336,-M7336)</x:f>
      </x:c>
      <x:c r="Q7336" s="14">
        <x:f>VLOOKUP(N7336,'Currency Rates'!$A$3:$C$32,3,0)</x:f>
      </x:c>
      <x:c r="R7336" s="0">
        <x:f>IF(A7336="SPUS",0,IF(A7336="FWD",0,P7336/Q7336))</x:f>
      </x:c>
    </x:row>
    <x:row r="7337" spans="1:19" x14ac:dyDescent="0.3">
      <x:c r="A7337" s="0">
        <x:f>'Historical Trades'!A7337</x:f>
      </x:c>
      <x:c r="B7337" s="0">
        <x:f>'Historical Trades'!B7337</x:f>
      </x:c>
      <x:c r="C7337" s="23">
        <x:f>'Historical Trades'!C7337</x:f>
      </x:c>
      <x:c r="D7337" s="0">
        <x:f>'Historical Trades'!D7337</x:f>
      </x:c>
      <x:c r="E7337" s="23">
        <x:f>'Historical Trades'!E7337</x:f>
      </x:c>
      <x:c r="F7337" s="0">
        <x:f>'Historical Trades'!F7337</x:f>
      </x:c>
      <x:c r="G7337" s="0">
        <x:f>'Historical Trades'!G7337</x:f>
      </x:c>
      <x:c r="H7337" s="0">
        <x:f>'Historical Trades'!H7337</x:f>
      </x:c>
      <x:c r="I7337" s="0">
        <x:f>'Historical Trades'!I7337</x:f>
      </x:c>
      <x:c r="J7337" s="0">
        <x:f>'Historical Trades'!J7337</x:f>
      </x:c>
      <x:c r="K7337" s="0">
        <x:f>'Historical Trades'!K7337</x:f>
      </x:c>
      <x:c r="L7337" s="0">
        <x:f>'Historical Trades'!L7337</x:f>
      </x:c>
      <x:c r="M7337" s="0">
        <x:f>'Historical Trades'!M7337</x:f>
      </x:c>
      <x:c r="N7337" s="0">
        <x:f>CLEAN('Historical Trades'!O7337)</x:f>
      </x:c>
      <x:c r="P7337" s="14">
        <x:f>IF(G7337="sell",M7337,-M7337)</x:f>
      </x:c>
      <x:c r="Q7337" s="14">
        <x:f>VLOOKUP(N7337,'Currency Rates'!$A$3:$C$32,3,0)</x:f>
      </x:c>
      <x:c r="R7337" s="0">
        <x:f>IF(A7337="SPUS",0,IF(A7337="FWD",0,P7337/Q7337))</x:f>
      </x:c>
    </x:row>
    <x:row r="7338" spans="1:19" x14ac:dyDescent="0.3">
      <x:c r="A7338" s="0">
        <x:f>'Historical Trades'!A7338</x:f>
      </x:c>
      <x:c r="B7338" s="0">
        <x:f>'Historical Trades'!B7338</x:f>
      </x:c>
      <x:c r="C7338" s="23">
        <x:f>'Historical Trades'!C7338</x:f>
      </x:c>
      <x:c r="D7338" s="0">
        <x:f>'Historical Trades'!D7338</x:f>
      </x:c>
      <x:c r="E7338" s="23">
        <x:f>'Historical Trades'!E7338</x:f>
      </x:c>
      <x:c r="F7338" s="0">
        <x:f>'Historical Trades'!F7338</x:f>
      </x:c>
      <x:c r="G7338" s="0">
        <x:f>'Historical Trades'!G7338</x:f>
      </x:c>
      <x:c r="H7338" s="0">
        <x:f>'Historical Trades'!H7338</x:f>
      </x:c>
      <x:c r="I7338" s="0">
        <x:f>'Historical Trades'!I7338</x:f>
      </x:c>
      <x:c r="J7338" s="0">
        <x:f>'Historical Trades'!J7338</x:f>
      </x:c>
      <x:c r="K7338" s="0">
        <x:f>'Historical Trades'!K7338</x:f>
      </x:c>
      <x:c r="L7338" s="0">
        <x:f>'Historical Trades'!L7338</x:f>
      </x:c>
      <x:c r="M7338" s="0">
        <x:f>'Historical Trades'!M7338</x:f>
      </x:c>
      <x:c r="N7338" s="0">
        <x:f>CLEAN('Historical Trades'!O7338)</x:f>
      </x:c>
      <x:c r="P7338" s="14">
        <x:f>IF(G7338="sell",M7338,-M7338)</x:f>
      </x:c>
      <x:c r="Q7338" s="14">
        <x:f>VLOOKUP(N7338,'Currency Rates'!$A$3:$C$32,3,0)</x:f>
      </x:c>
      <x:c r="R7338" s="0">
        <x:f>IF(A7338="SPUS",0,IF(A7338="FWD",0,P7338/Q7338))</x:f>
      </x:c>
    </x:row>
    <x:row r="7339" spans="1:19" x14ac:dyDescent="0.3">
      <x:c r="A7339" s="0">
        <x:f>'Historical Trades'!A7339</x:f>
      </x:c>
      <x:c r="B7339" s="0">
        <x:f>'Historical Trades'!B7339</x:f>
      </x:c>
      <x:c r="C7339" s="23">
        <x:f>'Historical Trades'!C7339</x:f>
      </x:c>
      <x:c r="D7339" s="0">
        <x:f>'Historical Trades'!D7339</x:f>
      </x:c>
      <x:c r="E7339" s="23">
        <x:f>'Historical Trades'!E7339</x:f>
      </x:c>
      <x:c r="F7339" s="0">
        <x:f>'Historical Trades'!F7339</x:f>
      </x:c>
      <x:c r="G7339" s="0">
        <x:f>'Historical Trades'!G7339</x:f>
      </x:c>
      <x:c r="H7339" s="0">
        <x:f>'Historical Trades'!H7339</x:f>
      </x:c>
      <x:c r="I7339" s="0">
        <x:f>'Historical Trades'!I7339</x:f>
      </x:c>
      <x:c r="J7339" s="0">
        <x:f>'Historical Trades'!J7339</x:f>
      </x:c>
      <x:c r="K7339" s="0">
        <x:f>'Historical Trades'!K7339</x:f>
      </x:c>
      <x:c r="L7339" s="0">
        <x:f>'Historical Trades'!L7339</x:f>
      </x:c>
      <x:c r="M7339" s="0">
        <x:f>'Historical Trades'!M7339</x:f>
      </x:c>
      <x:c r="N7339" s="0">
        <x:f>CLEAN('Historical Trades'!O7339)</x:f>
      </x:c>
      <x:c r="P7339" s="14">
        <x:f>IF(G7339="sell",M7339,-M7339)</x:f>
      </x:c>
      <x:c r="Q7339" s="14">
        <x:f>VLOOKUP(N7339,'Currency Rates'!$A$3:$C$32,3,0)</x:f>
      </x:c>
      <x:c r="R7339" s="0">
        <x:f>IF(A7339="SPUS",0,IF(A7339="FWD",0,P7339/Q7339))</x:f>
      </x:c>
    </x:row>
    <x:row r="7340" spans="1:19" x14ac:dyDescent="0.3">
      <x:c r="A7340" s="0">
        <x:f>'Historical Trades'!A7340</x:f>
      </x:c>
      <x:c r="B7340" s="0">
        <x:f>'Historical Trades'!B7340</x:f>
      </x:c>
      <x:c r="C7340" s="23">
        <x:f>'Historical Trades'!C7340</x:f>
      </x:c>
      <x:c r="D7340" s="0">
        <x:f>'Historical Trades'!D7340</x:f>
      </x:c>
      <x:c r="E7340" s="23">
        <x:f>'Historical Trades'!E7340</x:f>
      </x:c>
      <x:c r="F7340" s="0">
        <x:f>'Historical Trades'!F7340</x:f>
      </x:c>
      <x:c r="G7340" s="0">
        <x:f>'Historical Trades'!G7340</x:f>
      </x:c>
      <x:c r="H7340" s="0">
        <x:f>'Historical Trades'!H7340</x:f>
      </x:c>
      <x:c r="I7340" s="0">
        <x:f>'Historical Trades'!I7340</x:f>
      </x:c>
      <x:c r="J7340" s="0">
        <x:f>'Historical Trades'!J7340</x:f>
      </x:c>
      <x:c r="K7340" s="0">
        <x:f>'Historical Trades'!K7340</x:f>
      </x:c>
      <x:c r="L7340" s="0">
        <x:f>'Historical Trades'!L7340</x:f>
      </x:c>
      <x:c r="M7340" s="0">
        <x:f>'Historical Trades'!M7340</x:f>
      </x:c>
      <x:c r="N7340" s="0">
        <x:f>CLEAN('Historical Trades'!O7340)</x:f>
      </x:c>
      <x:c r="P7340" s="14">
        <x:f>IF(G7340="sell",M7340,-M7340)</x:f>
      </x:c>
      <x:c r="Q7340" s="14">
        <x:f>VLOOKUP(N7340,'Currency Rates'!$A$3:$C$32,3,0)</x:f>
      </x:c>
      <x:c r="R7340" s="0">
        <x:f>IF(A7340="SPUS",0,IF(A7340="FWD",0,P7340/Q7340))</x:f>
      </x:c>
    </x:row>
    <x:row r="7341" spans="1:19" x14ac:dyDescent="0.3">
      <x:c r="A7341" s="0">
        <x:f>'Historical Trades'!A7341</x:f>
      </x:c>
      <x:c r="B7341" s="0">
        <x:f>'Historical Trades'!B7341</x:f>
      </x:c>
      <x:c r="C7341" s="23">
        <x:f>'Historical Trades'!C7341</x:f>
      </x:c>
      <x:c r="D7341" s="0">
        <x:f>'Historical Trades'!D7341</x:f>
      </x:c>
      <x:c r="E7341" s="23">
        <x:f>'Historical Trades'!E7341</x:f>
      </x:c>
      <x:c r="F7341" s="0">
        <x:f>'Historical Trades'!F7341</x:f>
      </x:c>
      <x:c r="G7341" s="0">
        <x:f>'Historical Trades'!G7341</x:f>
      </x:c>
      <x:c r="H7341" s="0">
        <x:f>'Historical Trades'!H7341</x:f>
      </x:c>
      <x:c r="I7341" s="0">
        <x:f>'Historical Trades'!I7341</x:f>
      </x:c>
      <x:c r="J7341" s="0">
        <x:f>'Historical Trades'!J7341</x:f>
      </x:c>
      <x:c r="K7341" s="0">
        <x:f>'Historical Trades'!K7341</x:f>
      </x:c>
      <x:c r="L7341" s="0">
        <x:f>'Historical Trades'!L7341</x:f>
      </x:c>
      <x:c r="M7341" s="0">
        <x:f>'Historical Trades'!M7341</x:f>
      </x:c>
      <x:c r="N7341" s="0">
        <x:f>CLEAN('Historical Trades'!O7341)</x:f>
      </x:c>
      <x:c r="P7341" s="14">
        <x:f>IF(G7341="sell",M7341,-M7341)</x:f>
      </x:c>
      <x:c r="Q7341" s="14">
        <x:f>VLOOKUP(N7341,'Currency Rates'!$A$3:$C$32,3,0)</x:f>
      </x:c>
      <x:c r="R7341" s="0">
        <x:f>IF(A7341="SPUS",0,IF(A7341="FWD",0,P7341/Q7341))</x:f>
      </x:c>
    </x:row>
    <x:row r="7342" spans="1:19" x14ac:dyDescent="0.3">
      <x:c r="A7342" s="0">
        <x:f>'Historical Trades'!A7342</x:f>
      </x:c>
      <x:c r="B7342" s="0">
        <x:f>'Historical Trades'!B7342</x:f>
      </x:c>
      <x:c r="C7342" s="23">
        <x:f>'Historical Trades'!C7342</x:f>
      </x:c>
      <x:c r="D7342" s="0">
        <x:f>'Historical Trades'!D7342</x:f>
      </x:c>
      <x:c r="E7342" s="23">
        <x:f>'Historical Trades'!E7342</x:f>
      </x:c>
      <x:c r="F7342" s="0">
        <x:f>'Historical Trades'!F7342</x:f>
      </x:c>
      <x:c r="G7342" s="0">
        <x:f>'Historical Trades'!G7342</x:f>
      </x:c>
      <x:c r="H7342" s="0">
        <x:f>'Historical Trades'!H7342</x:f>
      </x:c>
      <x:c r="I7342" s="0">
        <x:f>'Historical Trades'!I7342</x:f>
      </x:c>
      <x:c r="J7342" s="0">
        <x:f>'Historical Trades'!J7342</x:f>
      </x:c>
      <x:c r="K7342" s="0">
        <x:f>'Historical Trades'!K7342</x:f>
      </x:c>
      <x:c r="L7342" s="0">
        <x:f>'Historical Trades'!L7342</x:f>
      </x:c>
      <x:c r="M7342" s="0">
        <x:f>'Historical Trades'!M7342</x:f>
      </x:c>
      <x:c r="N7342" s="0">
        <x:f>CLEAN('Historical Trades'!O7342)</x:f>
      </x:c>
      <x:c r="P7342" s="14">
        <x:f>IF(G7342="sell",M7342,-M7342)</x:f>
      </x:c>
      <x:c r="Q7342" s="14">
        <x:f>VLOOKUP(N7342,'Currency Rates'!$A$3:$C$32,3,0)</x:f>
      </x:c>
      <x:c r="R7342" s="0">
        <x:f>IF(A7342="SPUS",0,IF(A7342="FWD",0,P7342/Q7342))</x:f>
      </x:c>
    </x:row>
    <x:row r="7343" spans="1:19" x14ac:dyDescent="0.3">
      <x:c r="A7343" s="0">
        <x:f>'Historical Trades'!A7343</x:f>
      </x:c>
      <x:c r="B7343" s="0">
        <x:f>'Historical Trades'!B7343</x:f>
      </x:c>
      <x:c r="C7343" s="23">
        <x:f>'Historical Trades'!C7343</x:f>
      </x:c>
      <x:c r="D7343" s="0">
        <x:f>'Historical Trades'!D7343</x:f>
      </x:c>
      <x:c r="E7343" s="23">
        <x:f>'Historical Trades'!E7343</x:f>
      </x:c>
      <x:c r="F7343" s="0">
        <x:f>'Historical Trades'!F7343</x:f>
      </x:c>
      <x:c r="G7343" s="0">
        <x:f>'Historical Trades'!G7343</x:f>
      </x:c>
      <x:c r="H7343" s="0">
        <x:f>'Historical Trades'!H7343</x:f>
      </x:c>
      <x:c r="I7343" s="0">
        <x:f>'Historical Trades'!I7343</x:f>
      </x:c>
      <x:c r="J7343" s="0">
        <x:f>'Historical Trades'!J7343</x:f>
      </x:c>
      <x:c r="K7343" s="0">
        <x:f>'Historical Trades'!K7343</x:f>
      </x:c>
      <x:c r="L7343" s="0">
        <x:f>'Historical Trades'!L7343</x:f>
      </x:c>
      <x:c r="M7343" s="0">
        <x:f>'Historical Trades'!M7343</x:f>
      </x:c>
      <x:c r="N7343" s="0">
        <x:f>CLEAN('Historical Trades'!O7343)</x:f>
      </x:c>
      <x:c r="P7343" s="14">
        <x:f>IF(G7343="sell",M7343,-M7343)</x:f>
      </x:c>
      <x:c r="Q7343" s="14">
        <x:f>VLOOKUP(N7343,'Currency Rates'!$A$3:$C$32,3,0)</x:f>
      </x:c>
      <x:c r="R7343" s="0">
        <x:f>IF(A7343="SPUS",0,IF(A7343="FWD",0,P7343/Q7343))</x:f>
      </x:c>
    </x:row>
    <x:row r="7344" spans="1:19" x14ac:dyDescent="0.3">
      <x:c r="A7344" s="0">
        <x:f>'Historical Trades'!A7344</x:f>
      </x:c>
      <x:c r="B7344" s="0">
        <x:f>'Historical Trades'!B7344</x:f>
      </x:c>
      <x:c r="C7344" s="23">
        <x:f>'Historical Trades'!C7344</x:f>
      </x:c>
      <x:c r="D7344" s="0">
        <x:f>'Historical Trades'!D7344</x:f>
      </x:c>
      <x:c r="E7344" s="23">
        <x:f>'Historical Trades'!E7344</x:f>
      </x:c>
      <x:c r="F7344" s="0">
        <x:f>'Historical Trades'!F7344</x:f>
      </x:c>
      <x:c r="G7344" s="0">
        <x:f>'Historical Trades'!G7344</x:f>
      </x:c>
      <x:c r="H7344" s="0">
        <x:f>'Historical Trades'!H7344</x:f>
      </x:c>
      <x:c r="I7344" s="0">
        <x:f>'Historical Trades'!I7344</x:f>
      </x:c>
      <x:c r="J7344" s="0">
        <x:f>'Historical Trades'!J7344</x:f>
      </x:c>
      <x:c r="K7344" s="0">
        <x:f>'Historical Trades'!K7344</x:f>
      </x:c>
      <x:c r="L7344" s="0">
        <x:f>'Historical Trades'!L7344</x:f>
      </x:c>
      <x:c r="M7344" s="0">
        <x:f>'Historical Trades'!M7344</x:f>
      </x:c>
      <x:c r="N7344" s="0">
        <x:f>CLEAN('Historical Trades'!O7344)</x:f>
      </x:c>
      <x:c r="P7344" s="14">
        <x:f>IF(G7344="sell",M7344,-M7344)</x:f>
      </x:c>
      <x:c r="Q7344" s="14">
        <x:f>VLOOKUP(N7344,'Currency Rates'!$A$3:$C$32,3,0)</x:f>
      </x:c>
      <x:c r="R7344" s="0">
        <x:f>IF(A7344="SPUS",0,IF(A7344="FWD",0,P7344/Q7344))</x:f>
      </x:c>
    </x:row>
    <x:row r="7345" spans="1:19" x14ac:dyDescent="0.3">
      <x:c r="A7345" s="0">
        <x:f>'Historical Trades'!A7345</x:f>
      </x:c>
      <x:c r="B7345" s="0">
        <x:f>'Historical Trades'!B7345</x:f>
      </x:c>
      <x:c r="C7345" s="23">
        <x:f>'Historical Trades'!C7345</x:f>
      </x:c>
      <x:c r="D7345" s="0">
        <x:f>'Historical Trades'!D7345</x:f>
      </x:c>
      <x:c r="E7345" s="23">
        <x:f>'Historical Trades'!E7345</x:f>
      </x:c>
      <x:c r="F7345" s="0">
        <x:f>'Historical Trades'!F7345</x:f>
      </x:c>
      <x:c r="G7345" s="0">
        <x:f>'Historical Trades'!G7345</x:f>
      </x:c>
      <x:c r="H7345" s="0">
        <x:f>'Historical Trades'!H7345</x:f>
      </x:c>
      <x:c r="I7345" s="0">
        <x:f>'Historical Trades'!I7345</x:f>
      </x:c>
      <x:c r="J7345" s="0">
        <x:f>'Historical Trades'!J7345</x:f>
      </x:c>
      <x:c r="K7345" s="0">
        <x:f>'Historical Trades'!K7345</x:f>
      </x:c>
      <x:c r="L7345" s="0">
        <x:f>'Historical Trades'!L7345</x:f>
      </x:c>
      <x:c r="M7345" s="0">
        <x:f>'Historical Trades'!M7345</x:f>
      </x:c>
      <x:c r="N7345" s="0">
        <x:f>CLEAN('Historical Trades'!O7345)</x:f>
      </x:c>
      <x:c r="P7345" s="14">
        <x:f>IF(G7345="sell",M7345,-M7345)</x:f>
      </x:c>
      <x:c r="Q7345" s="14">
        <x:f>VLOOKUP(N7345,'Currency Rates'!$A$3:$C$32,3,0)</x:f>
      </x:c>
      <x:c r="R7345" s="0">
        <x:f>IF(A7345="SPUS",0,IF(A7345="FWD",0,P7345/Q7345))</x:f>
      </x:c>
    </x:row>
    <x:row r="7346" spans="1:19" x14ac:dyDescent="0.3">
      <x:c r="A7346" s="0">
        <x:f>'Historical Trades'!A7346</x:f>
      </x:c>
      <x:c r="B7346" s="0">
        <x:f>'Historical Trades'!B7346</x:f>
      </x:c>
      <x:c r="C7346" s="23">
        <x:f>'Historical Trades'!C7346</x:f>
      </x:c>
      <x:c r="D7346" s="0">
        <x:f>'Historical Trades'!D7346</x:f>
      </x:c>
      <x:c r="E7346" s="23">
        <x:f>'Historical Trades'!E7346</x:f>
      </x:c>
      <x:c r="F7346" s="0">
        <x:f>'Historical Trades'!F7346</x:f>
      </x:c>
      <x:c r="G7346" s="0">
        <x:f>'Historical Trades'!G7346</x:f>
      </x:c>
      <x:c r="H7346" s="0">
        <x:f>'Historical Trades'!H7346</x:f>
      </x:c>
      <x:c r="I7346" s="0">
        <x:f>'Historical Trades'!I7346</x:f>
      </x:c>
      <x:c r="J7346" s="0">
        <x:f>'Historical Trades'!J7346</x:f>
      </x:c>
      <x:c r="K7346" s="0">
        <x:f>'Historical Trades'!K7346</x:f>
      </x:c>
      <x:c r="L7346" s="0">
        <x:f>'Historical Trades'!L7346</x:f>
      </x:c>
      <x:c r="M7346" s="0">
        <x:f>'Historical Trades'!M7346</x:f>
      </x:c>
      <x:c r="N7346" s="0">
        <x:f>CLEAN('Historical Trades'!O7346)</x:f>
      </x:c>
      <x:c r="P7346" s="14">
        <x:f>IF(G7346="sell",M7346,-M7346)</x:f>
      </x:c>
      <x:c r="Q7346" s="14">
        <x:f>VLOOKUP(N7346,'Currency Rates'!$A$3:$C$32,3,0)</x:f>
      </x:c>
      <x:c r="R7346" s="0">
        <x:f>IF(A7346="SPUS",0,IF(A7346="FWD",0,P7346/Q7346))</x:f>
      </x:c>
    </x:row>
    <x:row r="7347" spans="1:19" x14ac:dyDescent="0.3">
      <x:c r="A7347" s="0">
        <x:f>'Historical Trades'!A7347</x:f>
      </x:c>
      <x:c r="B7347" s="0">
        <x:f>'Historical Trades'!B7347</x:f>
      </x:c>
      <x:c r="C7347" s="23">
        <x:f>'Historical Trades'!C7347</x:f>
      </x:c>
      <x:c r="D7347" s="0">
        <x:f>'Historical Trades'!D7347</x:f>
      </x:c>
      <x:c r="E7347" s="23">
        <x:f>'Historical Trades'!E7347</x:f>
      </x:c>
      <x:c r="F7347" s="0">
        <x:f>'Historical Trades'!F7347</x:f>
      </x:c>
      <x:c r="G7347" s="0">
        <x:f>'Historical Trades'!G7347</x:f>
      </x:c>
      <x:c r="H7347" s="0">
        <x:f>'Historical Trades'!H7347</x:f>
      </x:c>
      <x:c r="I7347" s="0">
        <x:f>'Historical Trades'!I7347</x:f>
      </x:c>
      <x:c r="J7347" s="0">
        <x:f>'Historical Trades'!J7347</x:f>
      </x:c>
      <x:c r="K7347" s="0">
        <x:f>'Historical Trades'!K7347</x:f>
      </x:c>
      <x:c r="L7347" s="0">
        <x:f>'Historical Trades'!L7347</x:f>
      </x:c>
      <x:c r="M7347" s="0">
        <x:f>'Historical Trades'!M7347</x:f>
      </x:c>
      <x:c r="N7347" s="0">
        <x:f>CLEAN('Historical Trades'!O7347)</x:f>
      </x:c>
      <x:c r="P7347" s="14">
        <x:f>IF(G7347="sell",M7347,-M7347)</x:f>
      </x:c>
      <x:c r="Q7347" s="14">
        <x:f>VLOOKUP(N7347,'Currency Rates'!$A$3:$C$32,3,0)</x:f>
      </x:c>
      <x:c r="R7347" s="0">
        <x:f>IF(A7347="SPUS",0,IF(A7347="FWD",0,P7347/Q7347))</x:f>
      </x:c>
    </x:row>
    <x:row r="7348" spans="1:19" x14ac:dyDescent="0.3">
      <x:c r="A7348" s="0">
        <x:f>'Historical Trades'!A7348</x:f>
      </x:c>
      <x:c r="B7348" s="0">
        <x:f>'Historical Trades'!B7348</x:f>
      </x:c>
      <x:c r="C7348" s="23">
        <x:f>'Historical Trades'!C7348</x:f>
      </x:c>
      <x:c r="D7348" s="0">
        <x:f>'Historical Trades'!D7348</x:f>
      </x:c>
      <x:c r="E7348" s="23">
        <x:f>'Historical Trades'!E7348</x:f>
      </x:c>
      <x:c r="F7348" s="0">
        <x:f>'Historical Trades'!F7348</x:f>
      </x:c>
      <x:c r="G7348" s="0">
        <x:f>'Historical Trades'!G7348</x:f>
      </x:c>
      <x:c r="H7348" s="0">
        <x:f>'Historical Trades'!H7348</x:f>
      </x:c>
      <x:c r="I7348" s="0">
        <x:f>'Historical Trades'!I7348</x:f>
      </x:c>
      <x:c r="J7348" s="0">
        <x:f>'Historical Trades'!J7348</x:f>
      </x:c>
      <x:c r="K7348" s="0">
        <x:f>'Historical Trades'!K7348</x:f>
      </x:c>
      <x:c r="L7348" s="0">
        <x:f>'Historical Trades'!L7348</x:f>
      </x:c>
      <x:c r="M7348" s="0">
        <x:f>'Historical Trades'!M7348</x:f>
      </x:c>
      <x:c r="N7348" s="0">
        <x:f>CLEAN('Historical Trades'!O7348)</x:f>
      </x:c>
      <x:c r="P7348" s="14">
        <x:f>IF(G7348="sell",M7348,-M7348)</x:f>
      </x:c>
      <x:c r="Q7348" s="14">
        <x:f>VLOOKUP(N7348,'Currency Rates'!$A$3:$C$32,3,0)</x:f>
      </x:c>
      <x:c r="R7348" s="0">
        <x:f>IF(A7348="SPUS",0,IF(A7348="FWD",0,P7348/Q7348))</x:f>
      </x:c>
    </x:row>
    <x:row r="7349" spans="1:19" x14ac:dyDescent="0.3">
      <x:c r="A7349" s="0">
        <x:f>'Historical Trades'!A7349</x:f>
      </x:c>
      <x:c r="B7349" s="0">
        <x:f>'Historical Trades'!B7349</x:f>
      </x:c>
      <x:c r="C7349" s="23">
        <x:f>'Historical Trades'!C7349</x:f>
      </x:c>
      <x:c r="D7349" s="0">
        <x:f>'Historical Trades'!D7349</x:f>
      </x:c>
      <x:c r="E7349" s="23">
        <x:f>'Historical Trades'!E7349</x:f>
      </x:c>
      <x:c r="F7349" s="0">
        <x:f>'Historical Trades'!F7349</x:f>
      </x:c>
      <x:c r="G7349" s="0">
        <x:f>'Historical Trades'!G7349</x:f>
      </x:c>
      <x:c r="H7349" s="0">
        <x:f>'Historical Trades'!H7349</x:f>
      </x:c>
      <x:c r="I7349" s="0">
        <x:f>'Historical Trades'!I7349</x:f>
      </x:c>
      <x:c r="J7349" s="0">
        <x:f>'Historical Trades'!J7349</x:f>
      </x:c>
      <x:c r="K7349" s="0">
        <x:f>'Historical Trades'!K7349</x:f>
      </x:c>
      <x:c r="L7349" s="0">
        <x:f>'Historical Trades'!L7349</x:f>
      </x:c>
      <x:c r="M7349" s="0">
        <x:f>'Historical Trades'!M7349</x:f>
      </x:c>
      <x:c r="N7349" s="0">
        <x:f>CLEAN('Historical Trades'!O7349)</x:f>
      </x:c>
      <x:c r="P7349" s="14">
        <x:f>IF(G7349="sell",M7349,-M7349)</x:f>
      </x:c>
      <x:c r="Q7349" s="14">
        <x:f>VLOOKUP(N7349,'Currency Rates'!$A$3:$C$32,3,0)</x:f>
      </x:c>
      <x:c r="R7349" s="0">
        <x:f>IF(A7349="SPUS",0,IF(A7349="FWD",0,P7349/Q7349))</x:f>
      </x:c>
    </x:row>
    <x:row r="7350" spans="1:19" x14ac:dyDescent="0.3">
      <x:c r="A7350" s="0">
        <x:f>'Historical Trades'!A7350</x:f>
      </x:c>
      <x:c r="B7350" s="0">
        <x:f>'Historical Trades'!B7350</x:f>
      </x:c>
      <x:c r="C7350" s="23">
        <x:f>'Historical Trades'!C7350</x:f>
      </x:c>
      <x:c r="D7350" s="0">
        <x:f>'Historical Trades'!D7350</x:f>
      </x:c>
      <x:c r="E7350" s="23">
        <x:f>'Historical Trades'!E7350</x:f>
      </x:c>
      <x:c r="F7350" s="0">
        <x:f>'Historical Trades'!F7350</x:f>
      </x:c>
      <x:c r="G7350" s="0">
        <x:f>'Historical Trades'!G7350</x:f>
      </x:c>
      <x:c r="H7350" s="0">
        <x:f>'Historical Trades'!H7350</x:f>
      </x:c>
      <x:c r="I7350" s="0">
        <x:f>'Historical Trades'!I7350</x:f>
      </x:c>
      <x:c r="J7350" s="0">
        <x:f>'Historical Trades'!J7350</x:f>
      </x:c>
      <x:c r="K7350" s="0">
        <x:f>'Historical Trades'!K7350</x:f>
      </x:c>
      <x:c r="L7350" s="0">
        <x:f>'Historical Trades'!L7350</x:f>
      </x:c>
      <x:c r="M7350" s="0">
        <x:f>'Historical Trades'!M7350</x:f>
      </x:c>
      <x:c r="N7350" s="0">
        <x:f>CLEAN('Historical Trades'!O7350)</x:f>
      </x:c>
      <x:c r="P7350" s="14">
        <x:f>IF(G7350="sell",M7350,-M7350)</x:f>
      </x:c>
      <x:c r="Q7350" s="14">
        <x:f>VLOOKUP(N7350,'Currency Rates'!$A$3:$C$32,3,0)</x:f>
      </x:c>
      <x:c r="R7350" s="0">
        <x:f>IF(A7350="SPUS",0,IF(A7350="FWD",0,P7350/Q7350))</x:f>
      </x:c>
    </x:row>
    <x:row r="7351" spans="1:19" x14ac:dyDescent="0.3">
      <x:c r="A7351" s="0">
        <x:f>'Historical Trades'!A7351</x:f>
      </x:c>
      <x:c r="B7351" s="0">
        <x:f>'Historical Trades'!B7351</x:f>
      </x:c>
      <x:c r="C7351" s="23">
        <x:f>'Historical Trades'!C7351</x:f>
      </x:c>
      <x:c r="D7351" s="0">
        <x:f>'Historical Trades'!D7351</x:f>
      </x:c>
      <x:c r="E7351" s="23">
        <x:f>'Historical Trades'!E7351</x:f>
      </x:c>
      <x:c r="F7351" s="0">
        <x:f>'Historical Trades'!F7351</x:f>
      </x:c>
      <x:c r="G7351" s="0">
        <x:f>'Historical Trades'!G7351</x:f>
      </x:c>
      <x:c r="H7351" s="0">
        <x:f>'Historical Trades'!H7351</x:f>
      </x:c>
      <x:c r="I7351" s="0">
        <x:f>'Historical Trades'!I7351</x:f>
      </x:c>
      <x:c r="J7351" s="0">
        <x:f>'Historical Trades'!J7351</x:f>
      </x:c>
      <x:c r="K7351" s="0">
        <x:f>'Historical Trades'!K7351</x:f>
      </x:c>
      <x:c r="L7351" s="0">
        <x:f>'Historical Trades'!L7351</x:f>
      </x:c>
      <x:c r="M7351" s="0">
        <x:f>'Historical Trades'!M7351</x:f>
      </x:c>
      <x:c r="N7351" s="0">
        <x:f>CLEAN('Historical Trades'!O7351)</x:f>
      </x:c>
      <x:c r="P7351" s="14">
        <x:f>IF(G7351="sell",M7351,-M7351)</x:f>
      </x:c>
      <x:c r="Q7351" s="14">
        <x:f>VLOOKUP(N7351,'Currency Rates'!$A$3:$C$32,3,0)</x:f>
      </x:c>
      <x:c r="R7351" s="0">
        <x:f>IF(A7351="SPUS",0,IF(A7351="FWD",0,P7351/Q7351))</x:f>
      </x:c>
    </x:row>
    <x:row r="7352" spans="1:19" x14ac:dyDescent="0.3">
      <x:c r="A7352" s="0">
        <x:f>'Historical Trades'!A7352</x:f>
      </x:c>
      <x:c r="B7352" s="0">
        <x:f>'Historical Trades'!B7352</x:f>
      </x:c>
      <x:c r="C7352" s="23">
        <x:f>'Historical Trades'!C7352</x:f>
      </x:c>
      <x:c r="D7352" s="0">
        <x:f>'Historical Trades'!D7352</x:f>
      </x:c>
      <x:c r="E7352" s="23">
        <x:f>'Historical Trades'!E7352</x:f>
      </x:c>
      <x:c r="F7352" s="0">
        <x:f>'Historical Trades'!F7352</x:f>
      </x:c>
      <x:c r="G7352" s="0">
        <x:f>'Historical Trades'!G7352</x:f>
      </x:c>
      <x:c r="H7352" s="0">
        <x:f>'Historical Trades'!H7352</x:f>
      </x:c>
      <x:c r="I7352" s="0">
        <x:f>'Historical Trades'!I7352</x:f>
      </x:c>
      <x:c r="J7352" s="0">
        <x:f>'Historical Trades'!J7352</x:f>
      </x:c>
      <x:c r="K7352" s="0">
        <x:f>'Historical Trades'!K7352</x:f>
      </x:c>
      <x:c r="L7352" s="0">
        <x:f>'Historical Trades'!L7352</x:f>
      </x:c>
      <x:c r="M7352" s="0">
        <x:f>'Historical Trades'!M7352</x:f>
      </x:c>
      <x:c r="N7352" s="0">
        <x:f>CLEAN('Historical Trades'!O7352)</x:f>
      </x:c>
      <x:c r="P7352" s="14">
        <x:f>IF(G7352="sell",M7352,-M7352)</x:f>
      </x:c>
      <x:c r="Q7352" s="14">
        <x:f>VLOOKUP(N7352,'Currency Rates'!$A$3:$C$32,3,0)</x:f>
      </x:c>
      <x:c r="R7352" s="0">
        <x:f>IF(A7352="SPUS",0,IF(A7352="FWD",0,P7352/Q7352))</x:f>
      </x:c>
    </x:row>
    <x:row r="7353" spans="1:19" x14ac:dyDescent="0.3">
      <x:c r="A7353" s="0">
        <x:f>'Historical Trades'!A7353</x:f>
      </x:c>
      <x:c r="B7353" s="0">
        <x:f>'Historical Trades'!B7353</x:f>
      </x:c>
      <x:c r="C7353" s="23">
        <x:f>'Historical Trades'!C7353</x:f>
      </x:c>
      <x:c r="D7353" s="0">
        <x:f>'Historical Trades'!D7353</x:f>
      </x:c>
      <x:c r="E7353" s="23">
        <x:f>'Historical Trades'!E7353</x:f>
      </x:c>
      <x:c r="F7353" s="0">
        <x:f>'Historical Trades'!F7353</x:f>
      </x:c>
      <x:c r="G7353" s="0">
        <x:f>'Historical Trades'!G7353</x:f>
      </x:c>
      <x:c r="H7353" s="0">
        <x:f>'Historical Trades'!H7353</x:f>
      </x:c>
      <x:c r="I7353" s="0">
        <x:f>'Historical Trades'!I7353</x:f>
      </x:c>
      <x:c r="J7353" s="0">
        <x:f>'Historical Trades'!J7353</x:f>
      </x:c>
      <x:c r="K7353" s="0">
        <x:f>'Historical Trades'!K7353</x:f>
      </x:c>
      <x:c r="L7353" s="0">
        <x:f>'Historical Trades'!L7353</x:f>
      </x:c>
      <x:c r="M7353" s="0">
        <x:f>'Historical Trades'!M7353</x:f>
      </x:c>
      <x:c r="N7353" s="0">
        <x:f>CLEAN('Historical Trades'!O7353)</x:f>
      </x:c>
      <x:c r="P7353" s="14">
        <x:f>IF(G7353="sell",M7353,-M7353)</x:f>
      </x:c>
      <x:c r="Q7353" s="14">
        <x:f>VLOOKUP(N7353,'Currency Rates'!$A$3:$C$32,3,0)</x:f>
      </x:c>
      <x:c r="R7353" s="0">
        <x:f>IF(A7353="SPUS",0,IF(A7353="FWD",0,P7353/Q7353))</x:f>
      </x:c>
    </x:row>
    <x:row r="7354" spans="1:19" x14ac:dyDescent="0.3">
      <x:c r="A7354" s="0">
        <x:f>'Historical Trades'!A7354</x:f>
      </x:c>
      <x:c r="B7354" s="0">
        <x:f>'Historical Trades'!B7354</x:f>
      </x:c>
      <x:c r="C7354" s="23">
        <x:f>'Historical Trades'!C7354</x:f>
      </x:c>
      <x:c r="D7354" s="0">
        <x:f>'Historical Trades'!D7354</x:f>
      </x:c>
      <x:c r="E7354" s="23">
        <x:f>'Historical Trades'!E7354</x:f>
      </x:c>
      <x:c r="F7354" s="0">
        <x:f>'Historical Trades'!F7354</x:f>
      </x:c>
      <x:c r="G7354" s="0">
        <x:f>'Historical Trades'!G7354</x:f>
      </x:c>
      <x:c r="H7354" s="0">
        <x:f>'Historical Trades'!H7354</x:f>
      </x:c>
      <x:c r="I7354" s="0">
        <x:f>'Historical Trades'!I7354</x:f>
      </x:c>
      <x:c r="J7354" s="0">
        <x:f>'Historical Trades'!J7354</x:f>
      </x:c>
      <x:c r="K7354" s="0">
        <x:f>'Historical Trades'!K7354</x:f>
      </x:c>
      <x:c r="L7354" s="0">
        <x:f>'Historical Trades'!L7354</x:f>
      </x:c>
      <x:c r="M7354" s="0">
        <x:f>'Historical Trades'!M7354</x:f>
      </x:c>
      <x:c r="N7354" s="0">
        <x:f>CLEAN('Historical Trades'!O7354)</x:f>
      </x:c>
      <x:c r="P7354" s="14">
        <x:f>IF(G7354="sell",M7354,-M7354)</x:f>
      </x:c>
      <x:c r="Q7354" s="14">
        <x:f>VLOOKUP(N7354,'Currency Rates'!$A$3:$C$32,3,0)</x:f>
      </x:c>
      <x:c r="R7354" s="0">
        <x:f>IF(A7354="SPUS",0,IF(A7354="FWD",0,P7354/Q7354))</x:f>
      </x:c>
    </x:row>
    <x:row r="7355" spans="1:19" x14ac:dyDescent="0.3">
      <x:c r="A7355" s="0">
        <x:f>'Historical Trades'!A7355</x:f>
      </x:c>
      <x:c r="B7355" s="0">
        <x:f>'Historical Trades'!B7355</x:f>
      </x:c>
      <x:c r="C7355" s="23">
        <x:f>'Historical Trades'!C7355</x:f>
      </x:c>
      <x:c r="D7355" s="0">
        <x:f>'Historical Trades'!D7355</x:f>
      </x:c>
      <x:c r="E7355" s="23">
        <x:f>'Historical Trades'!E7355</x:f>
      </x:c>
      <x:c r="F7355" s="0">
        <x:f>'Historical Trades'!F7355</x:f>
      </x:c>
      <x:c r="G7355" s="0">
        <x:f>'Historical Trades'!G7355</x:f>
      </x:c>
      <x:c r="H7355" s="0">
        <x:f>'Historical Trades'!H7355</x:f>
      </x:c>
      <x:c r="I7355" s="0">
        <x:f>'Historical Trades'!I7355</x:f>
      </x:c>
      <x:c r="J7355" s="0">
        <x:f>'Historical Trades'!J7355</x:f>
      </x:c>
      <x:c r="K7355" s="0">
        <x:f>'Historical Trades'!K7355</x:f>
      </x:c>
      <x:c r="L7355" s="0">
        <x:f>'Historical Trades'!L7355</x:f>
      </x:c>
      <x:c r="M7355" s="0">
        <x:f>'Historical Trades'!M7355</x:f>
      </x:c>
      <x:c r="N7355" s="0">
        <x:f>CLEAN('Historical Trades'!O7355)</x:f>
      </x:c>
      <x:c r="P7355" s="14">
        <x:f>IF(G7355="sell",M7355,-M7355)</x:f>
      </x:c>
      <x:c r="Q7355" s="14">
        <x:f>VLOOKUP(N7355,'Currency Rates'!$A$3:$C$32,3,0)</x:f>
      </x:c>
      <x:c r="R7355" s="0">
        <x:f>IF(A7355="SPUS",0,IF(A7355="FWD",0,P7355/Q7355))</x:f>
      </x:c>
    </x:row>
    <x:row r="7356" spans="1:19" x14ac:dyDescent="0.3">
      <x:c r="A7356" s="0">
        <x:f>'Historical Trades'!A7356</x:f>
      </x:c>
      <x:c r="B7356" s="0">
        <x:f>'Historical Trades'!B7356</x:f>
      </x:c>
      <x:c r="C7356" s="23">
        <x:f>'Historical Trades'!C7356</x:f>
      </x:c>
      <x:c r="D7356" s="0">
        <x:f>'Historical Trades'!D7356</x:f>
      </x:c>
      <x:c r="E7356" s="23">
        <x:f>'Historical Trades'!E7356</x:f>
      </x:c>
      <x:c r="F7356" s="0">
        <x:f>'Historical Trades'!F7356</x:f>
      </x:c>
      <x:c r="G7356" s="0">
        <x:f>'Historical Trades'!G7356</x:f>
      </x:c>
      <x:c r="H7356" s="0">
        <x:f>'Historical Trades'!H7356</x:f>
      </x:c>
      <x:c r="I7356" s="0">
        <x:f>'Historical Trades'!I7356</x:f>
      </x:c>
      <x:c r="J7356" s="0">
        <x:f>'Historical Trades'!J7356</x:f>
      </x:c>
      <x:c r="K7356" s="0">
        <x:f>'Historical Trades'!K7356</x:f>
      </x:c>
      <x:c r="L7356" s="0">
        <x:f>'Historical Trades'!L7356</x:f>
      </x:c>
      <x:c r="M7356" s="0">
        <x:f>'Historical Trades'!M7356</x:f>
      </x:c>
      <x:c r="N7356" s="0">
        <x:f>CLEAN('Historical Trades'!O7356)</x:f>
      </x:c>
      <x:c r="P7356" s="14">
        <x:f>IF(G7356="sell",M7356,-M7356)</x:f>
      </x:c>
      <x:c r="Q7356" s="14">
        <x:f>VLOOKUP(N7356,'Currency Rates'!$A$3:$C$32,3,0)</x:f>
      </x:c>
      <x:c r="R7356" s="0">
        <x:f>IF(A7356="SPUS",0,IF(A7356="FWD",0,P7356/Q7356))</x:f>
      </x:c>
    </x:row>
    <x:row r="7357" spans="1:19" x14ac:dyDescent="0.3">
      <x:c r="A7357" s="0">
        <x:f>'Historical Trades'!A7357</x:f>
      </x:c>
      <x:c r="B7357" s="0">
        <x:f>'Historical Trades'!B7357</x:f>
      </x:c>
      <x:c r="C7357" s="23">
        <x:f>'Historical Trades'!C7357</x:f>
      </x:c>
      <x:c r="D7357" s="0">
        <x:f>'Historical Trades'!D7357</x:f>
      </x:c>
      <x:c r="E7357" s="23">
        <x:f>'Historical Trades'!E7357</x:f>
      </x:c>
      <x:c r="F7357" s="0">
        <x:f>'Historical Trades'!F7357</x:f>
      </x:c>
      <x:c r="G7357" s="0">
        <x:f>'Historical Trades'!G7357</x:f>
      </x:c>
      <x:c r="H7357" s="0">
        <x:f>'Historical Trades'!H7357</x:f>
      </x:c>
      <x:c r="I7357" s="0">
        <x:f>'Historical Trades'!I7357</x:f>
      </x:c>
      <x:c r="J7357" s="0">
        <x:f>'Historical Trades'!J7357</x:f>
      </x:c>
      <x:c r="K7357" s="0">
        <x:f>'Historical Trades'!K7357</x:f>
      </x:c>
      <x:c r="L7357" s="0">
        <x:f>'Historical Trades'!L7357</x:f>
      </x:c>
      <x:c r="M7357" s="0">
        <x:f>'Historical Trades'!M7357</x:f>
      </x:c>
      <x:c r="N7357" s="0">
        <x:f>CLEAN('Historical Trades'!O7357)</x:f>
      </x:c>
      <x:c r="P7357" s="14">
        <x:f>IF(G7357="sell",M7357,-M7357)</x:f>
      </x:c>
      <x:c r="Q7357" s="14">
        <x:f>VLOOKUP(N7357,'Currency Rates'!$A$3:$C$32,3,0)</x:f>
      </x:c>
      <x:c r="R7357" s="0">
        <x:f>IF(A7357="SPUS",0,IF(A7357="FWD",0,P7357/Q7357))</x:f>
      </x:c>
    </x:row>
    <x:row r="7358" spans="1:19" x14ac:dyDescent="0.3">
      <x:c r="A7358" s="0">
        <x:f>'Historical Trades'!A7358</x:f>
      </x:c>
      <x:c r="B7358" s="0">
        <x:f>'Historical Trades'!B7358</x:f>
      </x:c>
      <x:c r="C7358" s="23">
        <x:f>'Historical Trades'!C7358</x:f>
      </x:c>
      <x:c r="D7358" s="0">
        <x:f>'Historical Trades'!D7358</x:f>
      </x:c>
      <x:c r="E7358" s="23">
        <x:f>'Historical Trades'!E7358</x:f>
      </x:c>
      <x:c r="F7358" s="0">
        <x:f>'Historical Trades'!F7358</x:f>
      </x:c>
      <x:c r="G7358" s="0">
        <x:f>'Historical Trades'!G7358</x:f>
      </x:c>
      <x:c r="H7358" s="0">
        <x:f>'Historical Trades'!H7358</x:f>
      </x:c>
      <x:c r="I7358" s="0">
        <x:f>'Historical Trades'!I7358</x:f>
      </x:c>
      <x:c r="J7358" s="0">
        <x:f>'Historical Trades'!J7358</x:f>
      </x:c>
      <x:c r="K7358" s="0">
        <x:f>'Historical Trades'!K7358</x:f>
      </x:c>
      <x:c r="L7358" s="0">
        <x:f>'Historical Trades'!L7358</x:f>
      </x:c>
      <x:c r="M7358" s="0">
        <x:f>'Historical Trades'!M7358</x:f>
      </x:c>
      <x:c r="N7358" s="0">
        <x:f>CLEAN('Historical Trades'!O7358)</x:f>
      </x:c>
      <x:c r="P7358" s="14">
        <x:f>IF(G7358="sell",M7358,-M7358)</x:f>
      </x:c>
      <x:c r="Q7358" s="14">
        <x:f>VLOOKUP(N7358,'Currency Rates'!$A$3:$C$32,3,0)</x:f>
      </x:c>
      <x:c r="R7358" s="0">
        <x:f>IF(A7358="SPUS",0,IF(A7358="FWD",0,P7358/Q7358))</x:f>
      </x:c>
    </x:row>
    <x:row r="7359" spans="1:19" x14ac:dyDescent="0.3">
      <x:c r="A7359" s="0">
        <x:f>'Historical Trades'!A7359</x:f>
      </x:c>
      <x:c r="B7359" s="0">
        <x:f>'Historical Trades'!B7359</x:f>
      </x:c>
      <x:c r="C7359" s="23">
        <x:f>'Historical Trades'!C7359</x:f>
      </x:c>
      <x:c r="D7359" s="0">
        <x:f>'Historical Trades'!D7359</x:f>
      </x:c>
      <x:c r="E7359" s="23">
        <x:f>'Historical Trades'!E7359</x:f>
      </x:c>
      <x:c r="F7359" s="0">
        <x:f>'Historical Trades'!F7359</x:f>
      </x:c>
      <x:c r="G7359" s="0">
        <x:f>'Historical Trades'!G7359</x:f>
      </x:c>
      <x:c r="H7359" s="0">
        <x:f>'Historical Trades'!H7359</x:f>
      </x:c>
      <x:c r="I7359" s="0">
        <x:f>'Historical Trades'!I7359</x:f>
      </x:c>
      <x:c r="J7359" s="0">
        <x:f>'Historical Trades'!J7359</x:f>
      </x:c>
      <x:c r="K7359" s="0">
        <x:f>'Historical Trades'!K7359</x:f>
      </x:c>
      <x:c r="L7359" s="0">
        <x:f>'Historical Trades'!L7359</x:f>
      </x:c>
      <x:c r="M7359" s="0">
        <x:f>'Historical Trades'!M7359</x:f>
      </x:c>
      <x:c r="N7359" s="0">
        <x:f>CLEAN('Historical Trades'!O7359)</x:f>
      </x:c>
      <x:c r="P7359" s="14">
        <x:f>IF(G7359="sell",M7359,-M7359)</x:f>
      </x:c>
      <x:c r="Q7359" s="14">
        <x:f>VLOOKUP(N7359,'Currency Rates'!$A$3:$C$32,3,0)</x:f>
      </x:c>
      <x:c r="R7359" s="0">
        <x:f>IF(A7359="SPUS",0,IF(A7359="FWD",0,P7359/Q7359))</x:f>
      </x:c>
    </x:row>
    <x:row r="7360" spans="1:19" x14ac:dyDescent="0.3">
      <x:c r="A7360" s="0">
        <x:f>'Historical Trades'!A7360</x:f>
      </x:c>
      <x:c r="B7360" s="0">
        <x:f>'Historical Trades'!B7360</x:f>
      </x:c>
      <x:c r="C7360" s="23">
        <x:f>'Historical Trades'!C7360</x:f>
      </x:c>
      <x:c r="D7360" s="0">
        <x:f>'Historical Trades'!D7360</x:f>
      </x:c>
      <x:c r="E7360" s="23">
        <x:f>'Historical Trades'!E7360</x:f>
      </x:c>
      <x:c r="F7360" s="0">
        <x:f>'Historical Trades'!F7360</x:f>
      </x:c>
      <x:c r="G7360" s="0">
        <x:f>'Historical Trades'!G7360</x:f>
      </x:c>
      <x:c r="H7360" s="0">
        <x:f>'Historical Trades'!H7360</x:f>
      </x:c>
      <x:c r="I7360" s="0">
        <x:f>'Historical Trades'!I7360</x:f>
      </x:c>
      <x:c r="J7360" s="0">
        <x:f>'Historical Trades'!J7360</x:f>
      </x:c>
      <x:c r="K7360" s="0">
        <x:f>'Historical Trades'!K7360</x:f>
      </x:c>
      <x:c r="L7360" s="0">
        <x:f>'Historical Trades'!L7360</x:f>
      </x:c>
      <x:c r="M7360" s="0">
        <x:f>'Historical Trades'!M7360</x:f>
      </x:c>
      <x:c r="N7360" s="0">
        <x:f>CLEAN('Historical Trades'!O7360)</x:f>
      </x:c>
      <x:c r="P7360" s="14">
        <x:f>IF(G7360="sell",M7360,-M7360)</x:f>
      </x:c>
      <x:c r="Q7360" s="14">
        <x:f>VLOOKUP(N7360,'Currency Rates'!$A$3:$C$32,3,0)</x:f>
      </x:c>
      <x:c r="R7360" s="0">
        <x:f>IF(A7360="SPUS",0,IF(A7360="FWD",0,P7360/Q7360))</x:f>
      </x:c>
    </x:row>
    <x:row r="7361" spans="1:19" x14ac:dyDescent="0.3">
      <x:c r="A7361" s="0">
        <x:f>'Historical Trades'!A7361</x:f>
      </x:c>
      <x:c r="B7361" s="0">
        <x:f>'Historical Trades'!B7361</x:f>
      </x:c>
      <x:c r="C7361" s="23">
        <x:f>'Historical Trades'!C7361</x:f>
      </x:c>
      <x:c r="D7361" s="0">
        <x:f>'Historical Trades'!D7361</x:f>
      </x:c>
      <x:c r="E7361" s="23">
        <x:f>'Historical Trades'!E7361</x:f>
      </x:c>
      <x:c r="F7361" s="0">
        <x:f>'Historical Trades'!F7361</x:f>
      </x:c>
      <x:c r="G7361" s="0">
        <x:f>'Historical Trades'!G7361</x:f>
      </x:c>
      <x:c r="H7361" s="0">
        <x:f>'Historical Trades'!H7361</x:f>
      </x:c>
      <x:c r="I7361" s="0">
        <x:f>'Historical Trades'!I7361</x:f>
      </x:c>
      <x:c r="J7361" s="0">
        <x:f>'Historical Trades'!J7361</x:f>
      </x:c>
      <x:c r="K7361" s="0">
        <x:f>'Historical Trades'!K7361</x:f>
      </x:c>
      <x:c r="L7361" s="0">
        <x:f>'Historical Trades'!L7361</x:f>
      </x:c>
      <x:c r="M7361" s="0">
        <x:f>'Historical Trades'!M7361</x:f>
      </x:c>
      <x:c r="N7361" s="0">
        <x:f>CLEAN('Historical Trades'!O7361)</x:f>
      </x:c>
      <x:c r="P7361" s="14">
        <x:f>IF(G7361="sell",M7361,-M7361)</x:f>
      </x:c>
      <x:c r="Q7361" s="14">
        <x:f>VLOOKUP(N7361,'Currency Rates'!$A$3:$C$32,3,0)</x:f>
      </x:c>
      <x:c r="R7361" s="0">
        <x:f>IF(A7361="SPUS",0,IF(A7361="FWD",0,P7361/Q7361))</x:f>
      </x:c>
    </x:row>
    <x:row r="7362" spans="1:19" x14ac:dyDescent="0.3">
      <x:c r="A7362" s="0">
        <x:f>'Historical Trades'!A7362</x:f>
      </x:c>
      <x:c r="B7362" s="0">
        <x:f>'Historical Trades'!B7362</x:f>
      </x:c>
      <x:c r="C7362" s="23">
        <x:f>'Historical Trades'!C7362</x:f>
      </x:c>
      <x:c r="D7362" s="0">
        <x:f>'Historical Trades'!D7362</x:f>
      </x:c>
      <x:c r="E7362" s="23">
        <x:f>'Historical Trades'!E7362</x:f>
      </x:c>
      <x:c r="F7362" s="0">
        <x:f>'Historical Trades'!F7362</x:f>
      </x:c>
      <x:c r="G7362" s="0">
        <x:f>'Historical Trades'!G7362</x:f>
      </x:c>
      <x:c r="H7362" s="0">
        <x:f>'Historical Trades'!H7362</x:f>
      </x:c>
      <x:c r="I7362" s="0">
        <x:f>'Historical Trades'!I7362</x:f>
      </x:c>
      <x:c r="J7362" s="0">
        <x:f>'Historical Trades'!J7362</x:f>
      </x:c>
      <x:c r="K7362" s="0">
        <x:f>'Historical Trades'!K7362</x:f>
      </x:c>
      <x:c r="L7362" s="0">
        <x:f>'Historical Trades'!L7362</x:f>
      </x:c>
      <x:c r="M7362" s="0">
        <x:f>'Historical Trades'!M7362</x:f>
      </x:c>
      <x:c r="N7362" s="0">
        <x:f>CLEAN('Historical Trades'!O7362)</x:f>
      </x:c>
      <x:c r="P7362" s="14">
        <x:f>IF(G7362="sell",M7362,-M7362)</x:f>
      </x:c>
      <x:c r="Q7362" s="14">
        <x:f>VLOOKUP(N7362,'Currency Rates'!$A$3:$C$32,3,0)</x:f>
      </x:c>
      <x:c r="R7362" s="0">
        <x:f>IF(A7362="SPUS",0,IF(A7362="FWD",0,P7362/Q7362))</x:f>
      </x:c>
    </x:row>
    <x:row r="7363" spans="1:19" x14ac:dyDescent="0.3">
      <x:c r="A7363" s="0">
        <x:f>'Historical Trades'!A7363</x:f>
      </x:c>
      <x:c r="B7363" s="0">
        <x:f>'Historical Trades'!B7363</x:f>
      </x:c>
      <x:c r="C7363" s="23">
        <x:f>'Historical Trades'!C7363</x:f>
      </x:c>
      <x:c r="D7363" s="0">
        <x:f>'Historical Trades'!D7363</x:f>
      </x:c>
      <x:c r="E7363" s="23">
        <x:f>'Historical Trades'!E7363</x:f>
      </x:c>
      <x:c r="F7363" s="0">
        <x:f>'Historical Trades'!F7363</x:f>
      </x:c>
      <x:c r="G7363" s="0">
        <x:f>'Historical Trades'!G7363</x:f>
      </x:c>
      <x:c r="H7363" s="0">
        <x:f>'Historical Trades'!H7363</x:f>
      </x:c>
      <x:c r="I7363" s="0">
        <x:f>'Historical Trades'!I7363</x:f>
      </x:c>
      <x:c r="J7363" s="0">
        <x:f>'Historical Trades'!J7363</x:f>
      </x:c>
      <x:c r="K7363" s="0">
        <x:f>'Historical Trades'!K7363</x:f>
      </x:c>
      <x:c r="L7363" s="0">
        <x:f>'Historical Trades'!L7363</x:f>
      </x:c>
      <x:c r="M7363" s="0">
        <x:f>'Historical Trades'!M7363</x:f>
      </x:c>
      <x:c r="N7363" s="0">
        <x:f>CLEAN('Historical Trades'!O7363)</x:f>
      </x:c>
      <x:c r="P7363" s="14">
        <x:f>IF(G7363="sell",M7363,-M7363)</x:f>
      </x:c>
      <x:c r="Q7363" s="14">
        <x:f>VLOOKUP(N7363,'Currency Rates'!$A$3:$C$32,3,0)</x:f>
      </x:c>
      <x:c r="R7363" s="0">
        <x:f>IF(A7363="SPUS",0,IF(A7363="FWD",0,P7363/Q7363))</x:f>
      </x:c>
    </x:row>
    <x:row r="7364" spans="1:19" x14ac:dyDescent="0.3">
      <x:c r="A7364" s="0">
        <x:f>'Historical Trades'!A7364</x:f>
      </x:c>
      <x:c r="B7364" s="0">
        <x:f>'Historical Trades'!B7364</x:f>
      </x:c>
      <x:c r="C7364" s="23">
        <x:f>'Historical Trades'!C7364</x:f>
      </x:c>
      <x:c r="D7364" s="0">
        <x:f>'Historical Trades'!D7364</x:f>
      </x:c>
      <x:c r="E7364" s="23">
        <x:f>'Historical Trades'!E7364</x:f>
      </x:c>
      <x:c r="F7364" s="0">
        <x:f>'Historical Trades'!F7364</x:f>
      </x:c>
      <x:c r="G7364" s="0">
        <x:f>'Historical Trades'!G7364</x:f>
      </x:c>
      <x:c r="H7364" s="0">
        <x:f>'Historical Trades'!H7364</x:f>
      </x:c>
      <x:c r="I7364" s="0">
        <x:f>'Historical Trades'!I7364</x:f>
      </x:c>
      <x:c r="J7364" s="0">
        <x:f>'Historical Trades'!J7364</x:f>
      </x:c>
      <x:c r="K7364" s="0">
        <x:f>'Historical Trades'!K7364</x:f>
      </x:c>
      <x:c r="L7364" s="0">
        <x:f>'Historical Trades'!L7364</x:f>
      </x:c>
      <x:c r="M7364" s="0">
        <x:f>'Historical Trades'!M7364</x:f>
      </x:c>
      <x:c r="N7364" s="0">
        <x:f>CLEAN('Historical Trades'!O7364)</x:f>
      </x:c>
      <x:c r="P7364" s="14">
        <x:f>IF(G7364="sell",M7364,-M7364)</x:f>
      </x:c>
      <x:c r="Q7364" s="14">
        <x:f>VLOOKUP(N7364,'Currency Rates'!$A$3:$C$32,3,0)</x:f>
      </x:c>
      <x:c r="R7364" s="0">
        <x:f>IF(A7364="SPUS",0,IF(A7364="FWD",0,P7364/Q7364))</x:f>
      </x:c>
    </x:row>
    <x:row r="7365" spans="1:19" x14ac:dyDescent="0.3">
      <x:c r="A7365" s="0">
        <x:f>'Historical Trades'!A7365</x:f>
      </x:c>
      <x:c r="B7365" s="0">
        <x:f>'Historical Trades'!B7365</x:f>
      </x:c>
      <x:c r="C7365" s="23">
        <x:f>'Historical Trades'!C7365</x:f>
      </x:c>
      <x:c r="D7365" s="0">
        <x:f>'Historical Trades'!D7365</x:f>
      </x:c>
      <x:c r="E7365" s="23">
        <x:f>'Historical Trades'!E7365</x:f>
      </x:c>
      <x:c r="F7365" s="0">
        <x:f>'Historical Trades'!F7365</x:f>
      </x:c>
      <x:c r="G7365" s="0">
        <x:f>'Historical Trades'!G7365</x:f>
      </x:c>
      <x:c r="H7365" s="0">
        <x:f>'Historical Trades'!H7365</x:f>
      </x:c>
      <x:c r="I7365" s="0">
        <x:f>'Historical Trades'!I7365</x:f>
      </x:c>
      <x:c r="J7365" s="0">
        <x:f>'Historical Trades'!J7365</x:f>
      </x:c>
      <x:c r="K7365" s="0">
        <x:f>'Historical Trades'!K7365</x:f>
      </x:c>
      <x:c r="L7365" s="0">
        <x:f>'Historical Trades'!L7365</x:f>
      </x:c>
      <x:c r="M7365" s="0">
        <x:f>'Historical Trades'!M7365</x:f>
      </x:c>
      <x:c r="N7365" s="0">
        <x:f>CLEAN('Historical Trades'!O7365)</x:f>
      </x:c>
      <x:c r="P7365" s="14">
        <x:f>IF(G7365="sell",M7365,-M7365)</x:f>
      </x:c>
      <x:c r="Q7365" s="14">
        <x:f>VLOOKUP(N7365,'Currency Rates'!$A$3:$C$32,3,0)</x:f>
      </x:c>
      <x:c r="R7365" s="0">
        <x:f>IF(A7365="SPUS",0,IF(A7365="FWD",0,P7365/Q7365))</x:f>
      </x:c>
    </x:row>
    <x:row r="7366" spans="1:19" x14ac:dyDescent="0.3">
      <x:c r="A7366" s="0">
        <x:f>'Historical Trades'!A7366</x:f>
      </x:c>
      <x:c r="B7366" s="0">
        <x:f>'Historical Trades'!B7366</x:f>
      </x:c>
      <x:c r="C7366" s="23">
        <x:f>'Historical Trades'!C7366</x:f>
      </x:c>
      <x:c r="D7366" s="0">
        <x:f>'Historical Trades'!D7366</x:f>
      </x:c>
      <x:c r="E7366" s="23">
        <x:f>'Historical Trades'!E7366</x:f>
      </x:c>
      <x:c r="F7366" s="0">
        <x:f>'Historical Trades'!F7366</x:f>
      </x:c>
      <x:c r="G7366" s="0">
        <x:f>'Historical Trades'!G7366</x:f>
      </x:c>
      <x:c r="H7366" s="0">
        <x:f>'Historical Trades'!H7366</x:f>
      </x:c>
      <x:c r="I7366" s="0">
        <x:f>'Historical Trades'!I7366</x:f>
      </x:c>
      <x:c r="J7366" s="0">
        <x:f>'Historical Trades'!J7366</x:f>
      </x:c>
      <x:c r="K7366" s="0">
        <x:f>'Historical Trades'!K7366</x:f>
      </x:c>
      <x:c r="L7366" s="0">
        <x:f>'Historical Trades'!L7366</x:f>
      </x:c>
      <x:c r="M7366" s="0">
        <x:f>'Historical Trades'!M7366</x:f>
      </x:c>
      <x:c r="N7366" s="0">
        <x:f>CLEAN('Historical Trades'!O7366)</x:f>
      </x:c>
      <x:c r="P7366" s="14">
        <x:f>IF(G7366="sell",M7366,-M7366)</x:f>
      </x:c>
      <x:c r="Q7366" s="14">
        <x:f>VLOOKUP(N7366,'Currency Rates'!$A$3:$C$32,3,0)</x:f>
      </x:c>
      <x:c r="R7366" s="0">
        <x:f>IF(A7366="SPUS",0,IF(A7366="FWD",0,P7366/Q7366))</x:f>
      </x:c>
    </x:row>
    <x:row r="7367" spans="1:19" x14ac:dyDescent="0.3">
      <x:c r="A7367" s="0">
        <x:f>'Historical Trades'!A7367</x:f>
      </x:c>
      <x:c r="B7367" s="0">
        <x:f>'Historical Trades'!B7367</x:f>
      </x:c>
      <x:c r="C7367" s="23">
        <x:f>'Historical Trades'!C7367</x:f>
      </x:c>
      <x:c r="D7367" s="0">
        <x:f>'Historical Trades'!D7367</x:f>
      </x:c>
      <x:c r="E7367" s="23">
        <x:f>'Historical Trades'!E7367</x:f>
      </x:c>
      <x:c r="F7367" s="0">
        <x:f>'Historical Trades'!F7367</x:f>
      </x:c>
      <x:c r="G7367" s="0">
        <x:f>'Historical Trades'!G7367</x:f>
      </x:c>
      <x:c r="H7367" s="0">
        <x:f>'Historical Trades'!H7367</x:f>
      </x:c>
      <x:c r="I7367" s="0">
        <x:f>'Historical Trades'!I7367</x:f>
      </x:c>
      <x:c r="J7367" s="0">
        <x:f>'Historical Trades'!J7367</x:f>
      </x:c>
      <x:c r="K7367" s="0">
        <x:f>'Historical Trades'!K7367</x:f>
      </x:c>
      <x:c r="L7367" s="0">
        <x:f>'Historical Trades'!L7367</x:f>
      </x:c>
      <x:c r="M7367" s="0">
        <x:f>'Historical Trades'!M7367</x:f>
      </x:c>
      <x:c r="N7367" s="0">
        <x:f>CLEAN('Historical Trades'!O7367)</x:f>
      </x:c>
      <x:c r="P7367" s="14">
        <x:f>IF(G7367="sell",M7367,-M7367)</x:f>
      </x:c>
      <x:c r="Q7367" s="14">
        <x:f>VLOOKUP(N7367,'Currency Rates'!$A$3:$C$32,3,0)</x:f>
      </x:c>
      <x:c r="R7367" s="0">
        <x:f>IF(A7367="SPUS",0,IF(A7367="FWD",0,P7367/Q7367))</x:f>
      </x:c>
    </x:row>
    <x:row r="7368" spans="1:19" x14ac:dyDescent="0.3">
      <x:c r="A7368" s="0">
        <x:f>'Historical Trades'!A7368</x:f>
      </x:c>
      <x:c r="B7368" s="0">
        <x:f>'Historical Trades'!B7368</x:f>
      </x:c>
      <x:c r="C7368" s="23">
        <x:f>'Historical Trades'!C7368</x:f>
      </x:c>
      <x:c r="D7368" s="0">
        <x:f>'Historical Trades'!D7368</x:f>
      </x:c>
      <x:c r="E7368" s="23">
        <x:f>'Historical Trades'!E7368</x:f>
      </x:c>
      <x:c r="F7368" s="0">
        <x:f>'Historical Trades'!F7368</x:f>
      </x:c>
      <x:c r="G7368" s="0">
        <x:f>'Historical Trades'!G7368</x:f>
      </x:c>
      <x:c r="H7368" s="0">
        <x:f>'Historical Trades'!H7368</x:f>
      </x:c>
      <x:c r="I7368" s="0">
        <x:f>'Historical Trades'!I7368</x:f>
      </x:c>
      <x:c r="J7368" s="0">
        <x:f>'Historical Trades'!J7368</x:f>
      </x:c>
      <x:c r="K7368" s="0">
        <x:f>'Historical Trades'!K7368</x:f>
      </x:c>
      <x:c r="L7368" s="0">
        <x:f>'Historical Trades'!L7368</x:f>
      </x:c>
      <x:c r="M7368" s="0">
        <x:f>'Historical Trades'!M7368</x:f>
      </x:c>
      <x:c r="N7368" s="0">
        <x:f>CLEAN('Historical Trades'!O7368)</x:f>
      </x:c>
      <x:c r="P7368" s="14">
        <x:f>IF(G7368="sell",M7368,-M7368)</x:f>
      </x:c>
      <x:c r="Q7368" s="14">
        <x:f>VLOOKUP(N7368,'Currency Rates'!$A$3:$C$32,3,0)</x:f>
      </x:c>
      <x:c r="R7368" s="0">
        <x:f>IF(A7368="SPUS",0,IF(A7368="FWD",0,P7368/Q7368))</x:f>
      </x:c>
    </x:row>
    <x:row r="7369" spans="1:19" x14ac:dyDescent="0.3">
      <x:c r="A7369" s="0">
        <x:f>'Historical Trades'!A7369</x:f>
      </x:c>
      <x:c r="B7369" s="0">
        <x:f>'Historical Trades'!B7369</x:f>
      </x:c>
      <x:c r="C7369" s="23">
        <x:f>'Historical Trades'!C7369</x:f>
      </x:c>
      <x:c r="D7369" s="0">
        <x:f>'Historical Trades'!D7369</x:f>
      </x:c>
      <x:c r="E7369" s="23">
        <x:f>'Historical Trades'!E7369</x:f>
      </x:c>
      <x:c r="F7369" s="0">
        <x:f>'Historical Trades'!F7369</x:f>
      </x:c>
      <x:c r="G7369" s="0">
        <x:f>'Historical Trades'!G7369</x:f>
      </x:c>
      <x:c r="H7369" s="0">
        <x:f>'Historical Trades'!H7369</x:f>
      </x:c>
      <x:c r="I7369" s="0">
        <x:f>'Historical Trades'!I7369</x:f>
      </x:c>
      <x:c r="J7369" s="0">
        <x:f>'Historical Trades'!J7369</x:f>
      </x:c>
      <x:c r="K7369" s="0">
        <x:f>'Historical Trades'!K7369</x:f>
      </x:c>
      <x:c r="L7369" s="0">
        <x:f>'Historical Trades'!L7369</x:f>
      </x:c>
      <x:c r="M7369" s="0">
        <x:f>'Historical Trades'!M7369</x:f>
      </x:c>
      <x:c r="N7369" s="0">
        <x:f>CLEAN('Historical Trades'!O7369)</x:f>
      </x:c>
      <x:c r="P7369" s="14">
        <x:f>IF(G7369="sell",M7369,-M7369)</x:f>
      </x:c>
      <x:c r="Q7369" s="14">
        <x:f>VLOOKUP(N7369,'Currency Rates'!$A$3:$C$32,3,0)</x:f>
      </x:c>
      <x:c r="R7369" s="0">
        <x:f>IF(A7369="SPUS",0,IF(A7369="FWD",0,P7369/Q7369))</x:f>
      </x:c>
    </x:row>
    <x:row r="7370" spans="1:19" x14ac:dyDescent="0.3">
      <x:c r="A7370" s="0">
        <x:f>'Historical Trades'!A7370</x:f>
      </x:c>
      <x:c r="B7370" s="0">
        <x:f>'Historical Trades'!B7370</x:f>
      </x:c>
      <x:c r="C7370" s="23">
        <x:f>'Historical Trades'!C7370</x:f>
      </x:c>
      <x:c r="D7370" s="0">
        <x:f>'Historical Trades'!D7370</x:f>
      </x:c>
      <x:c r="E7370" s="23">
        <x:f>'Historical Trades'!E7370</x:f>
      </x:c>
      <x:c r="F7370" s="0">
        <x:f>'Historical Trades'!F7370</x:f>
      </x:c>
      <x:c r="G7370" s="0">
        <x:f>'Historical Trades'!G7370</x:f>
      </x:c>
      <x:c r="H7370" s="0">
        <x:f>'Historical Trades'!H7370</x:f>
      </x:c>
      <x:c r="I7370" s="0">
        <x:f>'Historical Trades'!I7370</x:f>
      </x:c>
      <x:c r="J7370" s="0">
        <x:f>'Historical Trades'!J7370</x:f>
      </x:c>
      <x:c r="K7370" s="0">
        <x:f>'Historical Trades'!K7370</x:f>
      </x:c>
      <x:c r="L7370" s="0">
        <x:f>'Historical Trades'!L7370</x:f>
      </x:c>
      <x:c r="M7370" s="0">
        <x:f>'Historical Trades'!M7370</x:f>
      </x:c>
      <x:c r="N7370" s="0">
        <x:f>CLEAN('Historical Trades'!O7370)</x:f>
      </x:c>
      <x:c r="P7370" s="14">
        <x:f>IF(G7370="sell",M7370,-M7370)</x:f>
      </x:c>
      <x:c r="Q7370" s="14">
        <x:f>VLOOKUP(N7370,'Currency Rates'!$A$3:$C$32,3,0)</x:f>
      </x:c>
      <x:c r="R7370" s="0">
        <x:f>IF(A7370="SPUS",0,IF(A7370="FWD",0,P7370/Q7370))</x:f>
      </x:c>
    </x:row>
    <x:row r="7371" spans="1:19" x14ac:dyDescent="0.3">
      <x:c r="A7371" s="0">
        <x:f>'Historical Trades'!A7371</x:f>
      </x:c>
      <x:c r="B7371" s="0">
        <x:f>'Historical Trades'!B7371</x:f>
      </x:c>
      <x:c r="C7371" s="23">
        <x:f>'Historical Trades'!C7371</x:f>
      </x:c>
      <x:c r="D7371" s="0">
        <x:f>'Historical Trades'!D7371</x:f>
      </x:c>
      <x:c r="E7371" s="23">
        <x:f>'Historical Trades'!E7371</x:f>
      </x:c>
      <x:c r="F7371" s="0">
        <x:f>'Historical Trades'!F7371</x:f>
      </x:c>
      <x:c r="G7371" s="0">
        <x:f>'Historical Trades'!G7371</x:f>
      </x:c>
      <x:c r="H7371" s="0">
        <x:f>'Historical Trades'!H7371</x:f>
      </x:c>
      <x:c r="I7371" s="0">
        <x:f>'Historical Trades'!I7371</x:f>
      </x:c>
      <x:c r="J7371" s="0">
        <x:f>'Historical Trades'!J7371</x:f>
      </x:c>
      <x:c r="K7371" s="0">
        <x:f>'Historical Trades'!K7371</x:f>
      </x:c>
      <x:c r="L7371" s="0">
        <x:f>'Historical Trades'!L7371</x:f>
      </x:c>
      <x:c r="M7371" s="0">
        <x:f>'Historical Trades'!M7371</x:f>
      </x:c>
      <x:c r="N7371" s="0">
        <x:f>CLEAN('Historical Trades'!O7371)</x:f>
      </x:c>
      <x:c r="P7371" s="14">
        <x:f>IF(G7371="sell",M7371,-M7371)</x:f>
      </x:c>
      <x:c r="Q7371" s="14">
        <x:f>VLOOKUP(N7371,'Currency Rates'!$A$3:$C$32,3,0)</x:f>
      </x:c>
      <x:c r="R7371" s="0">
        <x:f>IF(A7371="SPUS",0,IF(A7371="FWD",0,P7371/Q7371))</x:f>
      </x:c>
    </x:row>
    <x:row r="7372" spans="1:19" x14ac:dyDescent="0.3">
      <x:c r="A7372" s="0">
        <x:f>'Historical Trades'!A7372</x:f>
      </x:c>
      <x:c r="B7372" s="0">
        <x:f>'Historical Trades'!B7372</x:f>
      </x:c>
      <x:c r="C7372" s="23">
        <x:f>'Historical Trades'!C7372</x:f>
      </x:c>
      <x:c r="D7372" s="0">
        <x:f>'Historical Trades'!D7372</x:f>
      </x:c>
      <x:c r="E7372" s="23">
        <x:f>'Historical Trades'!E7372</x:f>
      </x:c>
      <x:c r="F7372" s="0">
        <x:f>'Historical Trades'!F7372</x:f>
      </x:c>
      <x:c r="G7372" s="0">
        <x:f>'Historical Trades'!G7372</x:f>
      </x:c>
      <x:c r="H7372" s="0">
        <x:f>'Historical Trades'!H7372</x:f>
      </x:c>
      <x:c r="I7372" s="0">
        <x:f>'Historical Trades'!I7372</x:f>
      </x:c>
      <x:c r="J7372" s="0">
        <x:f>'Historical Trades'!J7372</x:f>
      </x:c>
      <x:c r="K7372" s="0">
        <x:f>'Historical Trades'!K7372</x:f>
      </x:c>
      <x:c r="L7372" s="0">
        <x:f>'Historical Trades'!L7372</x:f>
      </x:c>
      <x:c r="M7372" s="0">
        <x:f>'Historical Trades'!M7372</x:f>
      </x:c>
      <x:c r="N7372" s="0">
        <x:f>CLEAN('Historical Trades'!O7372)</x:f>
      </x:c>
      <x:c r="P7372" s="14">
        <x:f>IF(G7372="sell",M7372,-M7372)</x:f>
      </x:c>
      <x:c r="Q7372" s="14">
        <x:f>VLOOKUP(N7372,'Currency Rates'!$A$3:$C$32,3,0)</x:f>
      </x:c>
      <x:c r="R7372" s="0">
        <x:f>IF(A7372="SPUS",0,IF(A7372="FWD",0,P7372/Q7372))</x:f>
      </x:c>
    </x:row>
    <x:row r="7373" spans="1:19" x14ac:dyDescent="0.3">
      <x:c r="A7373" s="0">
        <x:f>'Historical Trades'!A7373</x:f>
      </x:c>
      <x:c r="B7373" s="0">
        <x:f>'Historical Trades'!B7373</x:f>
      </x:c>
      <x:c r="C7373" s="23">
        <x:f>'Historical Trades'!C7373</x:f>
      </x:c>
      <x:c r="D7373" s="0">
        <x:f>'Historical Trades'!D7373</x:f>
      </x:c>
      <x:c r="E7373" s="23">
        <x:f>'Historical Trades'!E7373</x:f>
      </x:c>
      <x:c r="F7373" s="0">
        <x:f>'Historical Trades'!F7373</x:f>
      </x:c>
      <x:c r="G7373" s="0">
        <x:f>'Historical Trades'!G7373</x:f>
      </x:c>
      <x:c r="H7373" s="0">
        <x:f>'Historical Trades'!H7373</x:f>
      </x:c>
      <x:c r="I7373" s="0">
        <x:f>'Historical Trades'!I7373</x:f>
      </x:c>
      <x:c r="J7373" s="0">
        <x:f>'Historical Trades'!J7373</x:f>
      </x:c>
      <x:c r="K7373" s="0">
        <x:f>'Historical Trades'!K7373</x:f>
      </x:c>
      <x:c r="L7373" s="0">
        <x:f>'Historical Trades'!L7373</x:f>
      </x:c>
      <x:c r="M7373" s="0">
        <x:f>'Historical Trades'!M7373</x:f>
      </x:c>
      <x:c r="N7373" s="0">
        <x:f>CLEAN('Historical Trades'!O7373)</x:f>
      </x:c>
      <x:c r="P7373" s="14">
        <x:f>IF(G7373="sell",M7373,-M7373)</x:f>
      </x:c>
      <x:c r="Q7373" s="14">
        <x:f>VLOOKUP(N7373,'Currency Rates'!$A$3:$C$32,3,0)</x:f>
      </x:c>
      <x:c r="R7373" s="0">
        <x:f>IF(A7373="SPUS",0,IF(A7373="FWD",0,P7373/Q7373))</x:f>
      </x:c>
    </x:row>
    <x:row r="7374" spans="1:19" x14ac:dyDescent="0.3">
      <x:c r="A7374" s="0">
        <x:f>'Historical Trades'!A7374</x:f>
      </x:c>
      <x:c r="B7374" s="0">
        <x:f>'Historical Trades'!B7374</x:f>
      </x:c>
      <x:c r="C7374" s="23">
        <x:f>'Historical Trades'!C7374</x:f>
      </x:c>
      <x:c r="D7374" s="0">
        <x:f>'Historical Trades'!D7374</x:f>
      </x:c>
      <x:c r="E7374" s="23">
        <x:f>'Historical Trades'!E7374</x:f>
      </x:c>
      <x:c r="F7374" s="0">
        <x:f>'Historical Trades'!F7374</x:f>
      </x:c>
      <x:c r="G7374" s="0">
        <x:f>'Historical Trades'!G7374</x:f>
      </x:c>
      <x:c r="H7374" s="0">
        <x:f>'Historical Trades'!H7374</x:f>
      </x:c>
      <x:c r="I7374" s="0">
        <x:f>'Historical Trades'!I7374</x:f>
      </x:c>
      <x:c r="J7374" s="0">
        <x:f>'Historical Trades'!J7374</x:f>
      </x:c>
      <x:c r="K7374" s="0">
        <x:f>'Historical Trades'!K7374</x:f>
      </x:c>
      <x:c r="L7374" s="0">
        <x:f>'Historical Trades'!L7374</x:f>
      </x:c>
      <x:c r="M7374" s="0">
        <x:f>'Historical Trades'!M7374</x:f>
      </x:c>
      <x:c r="N7374" s="0">
        <x:f>CLEAN('Historical Trades'!O7374)</x:f>
      </x:c>
      <x:c r="P7374" s="14">
        <x:f>IF(G7374="sell",M7374,-M7374)</x:f>
      </x:c>
      <x:c r="Q7374" s="14">
        <x:f>VLOOKUP(N7374,'Currency Rates'!$A$3:$C$32,3,0)</x:f>
      </x:c>
      <x:c r="R7374" s="0">
        <x:f>IF(A7374="SPUS",0,IF(A7374="FWD",0,P7374/Q7374))</x:f>
      </x:c>
    </x:row>
    <x:row r="7375" spans="1:19" x14ac:dyDescent="0.3">
      <x:c r="A7375" s="0">
        <x:f>'Historical Trades'!A7375</x:f>
      </x:c>
      <x:c r="B7375" s="0">
        <x:f>'Historical Trades'!B7375</x:f>
      </x:c>
      <x:c r="C7375" s="23">
        <x:f>'Historical Trades'!C7375</x:f>
      </x:c>
      <x:c r="D7375" s="0">
        <x:f>'Historical Trades'!D7375</x:f>
      </x:c>
      <x:c r="E7375" s="23">
        <x:f>'Historical Trades'!E7375</x:f>
      </x:c>
      <x:c r="F7375" s="0">
        <x:f>'Historical Trades'!F7375</x:f>
      </x:c>
      <x:c r="G7375" s="0">
        <x:f>'Historical Trades'!G7375</x:f>
      </x:c>
      <x:c r="H7375" s="0">
        <x:f>'Historical Trades'!H7375</x:f>
      </x:c>
      <x:c r="I7375" s="0">
        <x:f>'Historical Trades'!I7375</x:f>
      </x:c>
      <x:c r="J7375" s="0">
        <x:f>'Historical Trades'!J7375</x:f>
      </x:c>
      <x:c r="K7375" s="0">
        <x:f>'Historical Trades'!K7375</x:f>
      </x:c>
      <x:c r="L7375" s="0">
        <x:f>'Historical Trades'!L7375</x:f>
      </x:c>
      <x:c r="M7375" s="0">
        <x:f>'Historical Trades'!M7375</x:f>
      </x:c>
      <x:c r="N7375" s="0">
        <x:f>CLEAN('Historical Trades'!O7375)</x:f>
      </x:c>
      <x:c r="P7375" s="14">
        <x:f>IF(G7375="sell",M7375,-M7375)</x:f>
      </x:c>
      <x:c r="Q7375" s="14">
        <x:f>VLOOKUP(N7375,'Currency Rates'!$A$3:$C$32,3,0)</x:f>
      </x:c>
      <x:c r="R7375" s="0">
        <x:f>IF(A7375="SPUS",0,IF(A7375="FWD",0,P7375/Q7375))</x:f>
      </x:c>
    </x:row>
    <x:row r="7376" spans="1:19" x14ac:dyDescent="0.3">
      <x:c r="A7376" s="0">
        <x:f>'Historical Trades'!A7376</x:f>
      </x:c>
      <x:c r="B7376" s="0">
        <x:f>'Historical Trades'!B7376</x:f>
      </x:c>
      <x:c r="C7376" s="23">
        <x:f>'Historical Trades'!C7376</x:f>
      </x:c>
      <x:c r="D7376" s="0">
        <x:f>'Historical Trades'!D7376</x:f>
      </x:c>
      <x:c r="E7376" s="23">
        <x:f>'Historical Trades'!E7376</x:f>
      </x:c>
      <x:c r="F7376" s="0">
        <x:f>'Historical Trades'!F7376</x:f>
      </x:c>
      <x:c r="G7376" s="0">
        <x:f>'Historical Trades'!G7376</x:f>
      </x:c>
      <x:c r="H7376" s="0">
        <x:f>'Historical Trades'!H7376</x:f>
      </x:c>
      <x:c r="I7376" s="0">
        <x:f>'Historical Trades'!I7376</x:f>
      </x:c>
      <x:c r="J7376" s="0">
        <x:f>'Historical Trades'!J7376</x:f>
      </x:c>
      <x:c r="K7376" s="0">
        <x:f>'Historical Trades'!K7376</x:f>
      </x:c>
      <x:c r="L7376" s="0">
        <x:f>'Historical Trades'!L7376</x:f>
      </x:c>
      <x:c r="M7376" s="0">
        <x:f>'Historical Trades'!M7376</x:f>
      </x:c>
      <x:c r="N7376" s="0">
        <x:f>CLEAN('Historical Trades'!O7376)</x:f>
      </x:c>
      <x:c r="P7376" s="14">
        <x:f>IF(G7376="sell",M7376,-M7376)</x:f>
      </x:c>
      <x:c r="Q7376" s="14">
        <x:f>VLOOKUP(N7376,'Currency Rates'!$A$3:$C$32,3,0)</x:f>
      </x:c>
      <x:c r="R7376" s="0">
        <x:f>IF(A7376="SPUS",0,IF(A7376="FWD",0,P7376/Q7376))</x:f>
      </x:c>
    </x:row>
    <x:row r="7377" spans="1:19" x14ac:dyDescent="0.3">
      <x:c r="A7377" s="0">
        <x:f>'Historical Trades'!A7377</x:f>
      </x:c>
      <x:c r="B7377" s="0">
        <x:f>'Historical Trades'!B7377</x:f>
      </x:c>
      <x:c r="C7377" s="23">
        <x:f>'Historical Trades'!C7377</x:f>
      </x:c>
      <x:c r="D7377" s="0">
        <x:f>'Historical Trades'!D7377</x:f>
      </x:c>
      <x:c r="E7377" s="23">
        <x:f>'Historical Trades'!E7377</x:f>
      </x:c>
      <x:c r="F7377" s="0">
        <x:f>'Historical Trades'!F7377</x:f>
      </x:c>
      <x:c r="G7377" s="0">
        <x:f>'Historical Trades'!G7377</x:f>
      </x:c>
      <x:c r="H7377" s="0">
        <x:f>'Historical Trades'!H7377</x:f>
      </x:c>
      <x:c r="I7377" s="0">
        <x:f>'Historical Trades'!I7377</x:f>
      </x:c>
      <x:c r="J7377" s="0">
        <x:f>'Historical Trades'!J7377</x:f>
      </x:c>
      <x:c r="K7377" s="0">
        <x:f>'Historical Trades'!K7377</x:f>
      </x:c>
      <x:c r="L7377" s="0">
        <x:f>'Historical Trades'!L7377</x:f>
      </x:c>
      <x:c r="M7377" s="0">
        <x:f>'Historical Trades'!M7377</x:f>
      </x:c>
      <x:c r="N7377" s="0">
        <x:f>CLEAN('Historical Trades'!O7377)</x:f>
      </x:c>
      <x:c r="P7377" s="14">
        <x:f>IF(G7377="sell",M7377,-M7377)</x:f>
      </x:c>
      <x:c r="Q7377" s="14">
        <x:f>VLOOKUP(N7377,'Currency Rates'!$A$3:$C$32,3,0)</x:f>
      </x:c>
      <x:c r="R7377" s="0">
        <x:f>IF(A7377="SPUS",0,IF(A7377="FWD",0,P7377/Q7377))</x:f>
      </x:c>
    </x:row>
    <x:row r="7378" spans="1:19" x14ac:dyDescent="0.3">
      <x:c r="A7378" s="0">
        <x:f>'Historical Trades'!A7378</x:f>
      </x:c>
      <x:c r="B7378" s="0">
        <x:f>'Historical Trades'!B7378</x:f>
      </x:c>
      <x:c r="C7378" s="23">
        <x:f>'Historical Trades'!C7378</x:f>
      </x:c>
      <x:c r="D7378" s="0">
        <x:f>'Historical Trades'!D7378</x:f>
      </x:c>
      <x:c r="E7378" s="23">
        <x:f>'Historical Trades'!E7378</x:f>
      </x:c>
      <x:c r="F7378" s="0">
        <x:f>'Historical Trades'!F7378</x:f>
      </x:c>
      <x:c r="G7378" s="0">
        <x:f>'Historical Trades'!G7378</x:f>
      </x:c>
      <x:c r="H7378" s="0">
        <x:f>'Historical Trades'!H7378</x:f>
      </x:c>
      <x:c r="I7378" s="0">
        <x:f>'Historical Trades'!I7378</x:f>
      </x:c>
      <x:c r="J7378" s="0">
        <x:f>'Historical Trades'!J7378</x:f>
      </x:c>
      <x:c r="K7378" s="0">
        <x:f>'Historical Trades'!K7378</x:f>
      </x:c>
      <x:c r="L7378" s="0">
        <x:f>'Historical Trades'!L7378</x:f>
      </x:c>
      <x:c r="M7378" s="0">
        <x:f>'Historical Trades'!M7378</x:f>
      </x:c>
      <x:c r="N7378" s="0">
        <x:f>CLEAN('Historical Trades'!O7378)</x:f>
      </x:c>
      <x:c r="P7378" s="14">
        <x:f>IF(G7378="sell",M7378,-M7378)</x:f>
      </x:c>
      <x:c r="Q7378" s="14">
        <x:f>VLOOKUP(N7378,'Currency Rates'!$A$3:$C$32,3,0)</x:f>
      </x:c>
      <x:c r="R7378" s="0">
        <x:f>IF(A7378="SPUS",0,IF(A7378="FWD",0,P7378/Q7378))</x:f>
      </x:c>
    </x:row>
    <x:row r="7379" spans="1:19" x14ac:dyDescent="0.3">
      <x:c r="A7379" s="0">
        <x:f>'Historical Trades'!A7379</x:f>
      </x:c>
      <x:c r="B7379" s="0">
        <x:f>'Historical Trades'!B7379</x:f>
      </x:c>
      <x:c r="C7379" s="23">
        <x:f>'Historical Trades'!C7379</x:f>
      </x:c>
      <x:c r="D7379" s="0">
        <x:f>'Historical Trades'!D7379</x:f>
      </x:c>
      <x:c r="E7379" s="23">
        <x:f>'Historical Trades'!E7379</x:f>
      </x:c>
      <x:c r="F7379" s="0">
        <x:f>'Historical Trades'!F7379</x:f>
      </x:c>
      <x:c r="G7379" s="0">
        <x:f>'Historical Trades'!G7379</x:f>
      </x:c>
      <x:c r="H7379" s="0">
        <x:f>'Historical Trades'!H7379</x:f>
      </x:c>
      <x:c r="I7379" s="0">
        <x:f>'Historical Trades'!I7379</x:f>
      </x:c>
      <x:c r="J7379" s="0">
        <x:f>'Historical Trades'!J7379</x:f>
      </x:c>
      <x:c r="K7379" s="0">
        <x:f>'Historical Trades'!K7379</x:f>
      </x:c>
      <x:c r="L7379" s="0">
        <x:f>'Historical Trades'!L7379</x:f>
      </x:c>
      <x:c r="M7379" s="0">
        <x:f>'Historical Trades'!M7379</x:f>
      </x:c>
      <x:c r="N7379" s="0">
        <x:f>CLEAN('Historical Trades'!O7379)</x:f>
      </x:c>
      <x:c r="P7379" s="14">
        <x:f>IF(G7379="sell",M7379,-M7379)</x:f>
      </x:c>
      <x:c r="Q7379" s="14">
        <x:f>VLOOKUP(N7379,'Currency Rates'!$A$3:$C$32,3,0)</x:f>
      </x:c>
      <x:c r="R7379" s="0">
        <x:f>IF(A7379="SPUS",0,IF(A7379="FWD",0,P7379/Q7379))</x:f>
      </x:c>
    </x:row>
    <x:row r="7380" spans="1:19" x14ac:dyDescent="0.3">
      <x:c r="A7380" s="0">
        <x:f>'Historical Trades'!A7380</x:f>
      </x:c>
      <x:c r="B7380" s="0">
        <x:f>'Historical Trades'!B7380</x:f>
      </x:c>
      <x:c r="C7380" s="23">
        <x:f>'Historical Trades'!C7380</x:f>
      </x:c>
      <x:c r="D7380" s="0">
        <x:f>'Historical Trades'!D7380</x:f>
      </x:c>
      <x:c r="E7380" s="23">
        <x:f>'Historical Trades'!E7380</x:f>
      </x:c>
      <x:c r="F7380" s="0">
        <x:f>'Historical Trades'!F7380</x:f>
      </x:c>
      <x:c r="G7380" s="0">
        <x:f>'Historical Trades'!G7380</x:f>
      </x:c>
      <x:c r="H7380" s="0">
        <x:f>'Historical Trades'!H7380</x:f>
      </x:c>
      <x:c r="I7380" s="0">
        <x:f>'Historical Trades'!I7380</x:f>
      </x:c>
      <x:c r="J7380" s="0">
        <x:f>'Historical Trades'!J7380</x:f>
      </x:c>
      <x:c r="K7380" s="0">
        <x:f>'Historical Trades'!K7380</x:f>
      </x:c>
      <x:c r="L7380" s="0">
        <x:f>'Historical Trades'!L7380</x:f>
      </x:c>
      <x:c r="M7380" s="0">
        <x:f>'Historical Trades'!M7380</x:f>
      </x:c>
      <x:c r="N7380" s="0">
        <x:f>CLEAN('Historical Trades'!O7380)</x:f>
      </x:c>
      <x:c r="P7380" s="14">
        <x:f>IF(G7380="sell",M7380,-M7380)</x:f>
      </x:c>
      <x:c r="Q7380" s="14">
        <x:f>VLOOKUP(N7380,'Currency Rates'!$A$3:$C$32,3,0)</x:f>
      </x:c>
      <x:c r="R7380" s="0">
        <x:f>IF(A7380="SPUS",0,IF(A7380="FWD",0,P7380/Q7380))</x:f>
      </x:c>
    </x:row>
    <x:row r="7381" spans="1:19" x14ac:dyDescent="0.3">
      <x:c r="A7381" s="0">
        <x:f>'Historical Trades'!A7381</x:f>
      </x:c>
      <x:c r="B7381" s="0">
        <x:f>'Historical Trades'!B7381</x:f>
      </x:c>
      <x:c r="C7381" s="23">
        <x:f>'Historical Trades'!C7381</x:f>
      </x:c>
      <x:c r="D7381" s="0">
        <x:f>'Historical Trades'!D7381</x:f>
      </x:c>
      <x:c r="E7381" s="23">
        <x:f>'Historical Trades'!E7381</x:f>
      </x:c>
      <x:c r="F7381" s="0">
        <x:f>'Historical Trades'!F7381</x:f>
      </x:c>
      <x:c r="G7381" s="0">
        <x:f>'Historical Trades'!G7381</x:f>
      </x:c>
      <x:c r="H7381" s="0">
        <x:f>'Historical Trades'!H7381</x:f>
      </x:c>
      <x:c r="I7381" s="0">
        <x:f>'Historical Trades'!I7381</x:f>
      </x:c>
      <x:c r="J7381" s="0">
        <x:f>'Historical Trades'!J7381</x:f>
      </x:c>
      <x:c r="K7381" s="0">
        <x:f>'Historical Trades'!K7381</x:f>
      </x:c>
      <x:c r="L7381" s="0">
        <x:f>'Historical Trades'!L7381</x:f>
      </x:c>
      <x:c r="M7381" s="0">
        <x:f>'Historical Trades'!M7381</x:f>
      </x:c>
      <x:c r="N7381" s="0">
        <x:f>CLEAN('Historical Trades'!O7381)</x:f>
      </x:c>
      <x:c r="P7381" s="14">
        <x:f>IF(G7381="sell",M7381,-M7381)</x:f>
      </x:c>
      <x:c r="Q7381" s="14">
        <x:f>VLOOKUP(N7381,'Currency Rates'!$A$3:$C$32,3,0)</x:f>
      </x:c>
      <x:c r="R7381" s="0">
        <x:f>IF(A7381="SPUS",0,IF(A7381="FWD",0,P7381/Q7381))</x:f>
      </x:c>
    </x:row>
    <x:row r="7382" spans="1:19" x14ac:dyDescent="0.3">
      <x:c r="A7382" s="0">
        <x:f>'Historical Trades'!A7382</x:f>
      </x:c>
      <x:c r="B7382" s="0">
        <x:f>'Historical Trades'!B7382</x:f>
      </x:c>
      <x:c r="C7382" s="23">
        <x:f>'Historical Trades'!C7382</x:f>
      </x:c>
      <x:c r="D7382" s="0">
        <x:f>'Historical Trades'!D7382</x:f>
      </x:c>
      <x:c r="E7382" s="23">
        <x:f>'Historical Trades'!E7382</x:f>
      </x:c>
      <x:c r="F7382" s="0">
        <x:f>'Historical Trades'!F7382</x:f>
      </x:c>
      <x:c r="G7382" s="0">
        <x:f>'Historical Trades'!G7382</x:f>
      </x:c>
      <x:c r="H7382" s="0">
        <x:f>'Historical Trades'!H7382</x:f>
      </x:c>
      <x:c r="I7382" s="0">
        <x:f>'Historical Trades'!I7382</x:f>
      </x:c>
      <x:c r="J7382" s="0">
        <x:f>'Historical Trades'!J7382</x:f>
      </x:c>
      <x:c r="K7382" s="0">
        <x:f>'Historical Trades'!K7382</x:f>
      </x:c>
      <x:c r="L7382" s="0">
        <x:f>'Historical Trades'!L7382</x:f>
      </x:c>
      <x:c r="M7382" s="0">
        <x:f>'Historical Trades'!M7382</x:f>
      </x:c>
      <x:c r="N7382" s="0">
        <x:f>CLEAN('Historical Trades'!O7382)</x:f>
      </x:c>
      <x:c r="P7382" s="14">
        <x:f>IF(G7382="sell",M7382,-M7382)</x:f>
      </x:c>
      <x:c r="Q7382" s="14">
        <x:f>VLOOKUP(N7382,'Currency Rates'!$A$3:$C$32,3,0)</x:f>
      </x:c>
      <x:c r="R7382" s="0">
        <x:f>IF(A7382="SPUS",0,IF(A7382="FWD",0,P7382/Q7382))</x:f>
      </x:c>
    </x:row>
    <x:row r="7383" spans="1:19" x14ac:dyDescent="0.3">
      <x:c r="A7383" s="0">
        <x:f>'Historical Trades'!A7383</x:f>
      </x:c>
      <x:c r="B7383" s="0">
        <x:f>'Historical Trades'!B7383</x:f>
      </x:c>
      <x:c r="C7383" s="23">
        <x:f>'Historical Trades'!C7383</x:f>
      </x:c>
      <x:c r="D7383" s="0">
        <x:f>'Historical Trades'!D7383</x:f>
      </x:c>
      <x:c r="E7383" s="23">
        <x:f>'Historical Trades'!E7383</x:f>
      </x:c>
      <x:c r="F7383" s="0">
        <x:f>'Historical Trades'!F7383</x:f>
      </x:c>
      <x:c r="G7383" s="0">
        <x:f>'Historical Trades'!G7383</x:f>
      </x:c>
      <x:c r="H7383" s="0">
        <x:f>'Historical Trades'!H7383</x:f>
      </x:c>
      <x:c r="I7383" s="0">
        <x:f>'Historical Trades'!I7383</x:f>
      </x:c>
      <x:c r="J7383" s="0">
        <x:f>'Historical Trades'!J7383</x:f>
      </x:c>
      <x:c r="K7383" s="0">
        <x:f>'Historical Trades'!K7383</x:f>
      </x:c>
      <x:c r="L7383" s="0">
        <x:f>'Historical Trades'!L7383</x:f>
      </x:c>
      <x:c r="M7383" s="0">
        <x:f>'Historical Trades'!M7383</x:f>
      </x:c>
      <x:c r="N7383" s="0">
        <x:f>CLEAN('Historical Trades'!O7383)</x:f>
      </x:c>
      <x:c r="P7383" s="14">
        <x:f>IF(G7383="sell",M7383,-M7383)</x:f>
      </x:c>
      <x:c r="Q7383" s="14">
        <x:f>VLOOKUP(N7383,'Currency Rates'!$A$3:$C$32,3,0)</x:f>
      </x:c>
      <x:c r="R7383" s="0">
        <x:f>IF(A7383="SPUS",0,IF(A7383="FWD",0,P7383/Q7383))</x:f>
      </x:c>
    </x:row>
    <x:row r="7384" spans="1:19" x14ac:dyDescent="0.3">
      <x:c r="A7384" s="0">
        <x:f>'Historical Trades'!A7384</x:f>
      </x:c>
      <x:c r="B7384" s="0">
        <x:f>'Historical Trades'!B7384</x:f>
      </x:c>
      <x:c r="C7384" s="23">
        <x:f>'Historical Trades'!C7384</x:f>
      </x:c>
      <x:c r="D7384" s="0">
        <x:f>'Historical Trades'!D7384</x:f>
      </x:c>
      <x:c r="E7384" s="23">
        <x:f>'Historical Trades'!E7384</x:f>
      </x:c>
      <x:c r="F7384" s="0">
        <x:f>'Historical Trades'!F7384</x:f>
      </x:c>
      <x:c r="G7384" s="0">
        <x:f>'Historical Trades'!G7384</x:f>
      </x:c>
      <x:c r="H7384" s="0">
        <x:f>'Historical Trades'!H7384</x:f>
      </x:c>
      <x:c r="I7384" s="0">
        <x:f>'Historical Trades'!I7384</x:f>
      </x:c>
      <x:c r="J7384" s="0">
        <x:f>'Historical Trades'!J7384</x:f>
      </x:c>
      <x:c r="K7384" s="0">
        <x:f>'Historical Trades'!K7384</x:f>
      </x:c>
      <x:c r="L7384" s="0">
        <x:f>'Historical Trades'!L7384</x:f>
      </x:c>
      <x:c r="M7384" s="0">
        <x:f>'Historical Trades'!M7384</x:f>
      </x:c>
      <x:c r="N7384" s="0">
        <x:f>CLEAN('Historical Trades'!O7384)</x:f>
      </x:c>
      <x:c r="P7384" s="14">
        <x:f>IF(G7384="sell",M7384,-M7384)</x:f>
      </x:c>
      <x:c r="Q7384" s="14">
        <x:f>VLOOKUP(N7384,'Currency Rates'!$A$3:$C$32,3,0)</x:f>
      </x:c>
      <x:c r="R7384" s="0">
        <x:f>IF(A7384="SPUS",0,IF(A7384="FWD",0,P7384/Q7384))</x:f>
      </x:c>
    </x:row>
    <x:row r="7385" spans="1:19" x14ac:dyDescent="0.3">
      <x:c r="A7385" s="0">
        <x:f>'Historical Trades'!A7385</x:f>
      </x:c>
      <x:c r="B7385" s="0">
        <x:f>'Historical Trades'!B7385</x:f>
      </x:c>
      <x:c r="C7385" s="23">
        <x:f>'Historical Trades'!C7385</x:f>
      </x:c>
      <x:c r="D7385" s="0">
        <x:f>'Historical Trades'!D7385</x:f>
      </x:c>
      <x:c r="E7385" s="23">
        <x:f>'Historical Trades'!E7385</x:f>
      </x:c>
      <x:c r="F7385" s="0">
        <x:f>'Historical Trades'!F7385</x:f>
      </x:c>
      <x:c r="G7385" s="0">
        <x:f>'Historical Trades'!G7385</x:f>
      </x:c>
      <x:c r="H7385" s="0">
        <x:f>'Historical Trades'!H7385</x:f>
      </x:c>
      <x:c r="I7385" s="0">
        <x:f>'Historical Trades'!I7385</x:f>
      </x:c>
      <x:c r="J7385" s="0">
        <x:f>'Historical Trades'!J7385</x:f>
      </x:c>
      <x:c r="K7385" s="0">
        <x:f>'Historical Trades'!K7385</x:f>
      </x:c>
      <x:c r="L7385" s="0">
        <x:f>'Historical Trades'!L7385</x:f>
      </x:c>
      <x:c r="M7385" s="0">
        <x:f>'Historical Trades'!M7385</x:f>
      </x:c>
      <x:c r="N7385" s="0">
        <x:f>CLEAN('Historical Trades'!O7385)</x:f>
      </x:c>
      <x:c r="P7385" s="14">
        <x:f>IF(G7385="sell",M7385,-M7385)</x:f>
      </x:c>
      <x:c r="Q7385" s="14">
        <x:f>VLOOKUP(N7385,'Currency Rates'!$A$3:$C$32,3,0)</x:f>
      </x:c>
      <x:c r="R7385" s="0">
        <x:f>IF(A7385="SPUS",0,IF(A7385="FWD",0,P7385/Q7385))</x:f>
      </x:c>
    </x:row>
    <x:row r="7386" spans="1:19" x14ac:dyDescent="0.3">
      <x:c r="A7386" s="0">
        <x:f>'Historical Trades'!A7386</x:f>
      </x:c>
      <x:c r="B7386" s="0">
        <x:f>'Historical Trades'!B7386</x:f>
      </x:c>
      <x:c r="C7386" s="23">
        <x:f>'Historical Trades'!C7386</x:f>
      </x:c>
      <x:c r="D7386" s="0">
        <x:f>'Historical Trades'!D7386</x:f>
      </x:c>
      <x:c r="E7386" s="23">
        <x:f>'Historical Trades'!E7386</x:f>
      </x:c>
      <x:c r="F7386" s="0">
        <x:f>'Historical Trades'!F7386</x:f>
      </x:c>
      <x:c r="G7386" s="0">
        <x:f>'Historical Trades'!G7386</x:f>
      </x:c>
      <x:c r="H7386" s="0">
        <x:f>'Historical Trades'!H7386</x:f>
      </x:c>
      <x:c r="I7386" s="0">
        <x:f>'Historical Trades'!I7386</x:f>
      </x:c>
      <x:c r="J7386" s="0">
        <x:f>'Historical Trades'!J7386</x:f>
      </x:c>
      <x:c r="K7386" s="0">
        <x:f>'Historical Trades'!K7386</x:f>
      </x:c>
      <x:c r="L7386" s="0">
        <x:f>'Historical Trades'!L7386</x:f>
      </x:c>
      <x:c r="M7386" s="0">
        <x:f>'Historical Trades'!M7386</x:f>
      </x:c>
      <x:c r="N7386" s="0">
        <x:f>CLEAN('Historical Trades'!O7386)</x:f>
      </x:c>
      <x:c r="P7386" s="14">
        <x:f>IF(G7386="sell",M7386,-M7386)</x:f>
      </x:c>
      <x:c r="Q7386" s="14">
        <x:f>VLOOKUP(N7386,'Currency Rates'!$A$3:$C$32,3,0)</x:f>
      </x:c>
      <x:c r="R7386" s="0">
        <x:f>IF(A7386="SPUS",0,IF(A7386="FWD",0,P7386/Q7386))</x:f>
      </x:c>
    </x:row>
    <x:row r="7387" spans="1:19" x14ac:dyDescent="0.3">
      <x:c r="A7387" s="0">
        <x:f>'Historical Trades'!A7387</x:f>
      </x:c>
      <x:c r="B7387" s="0">
        <x:f>'Historical Trades'!B7387</x:f>
      </x:c>
      <x:c r="C7387" s="23">
        <x:f>'Historical Trades'!C7387</x:f>
      </x:c>
      <x:c r="D7387" s="0">
        <x:f>'Historical Trades'!D7387</x:f>
      </x:c>
      <x:c r="E7387" s="23">
        <x:f>'Historical Trades'!E7387</x:f>
      </x:c>
      <x:c r="F7387" s="0">
        <x:f>'Historical Trades'!F7387</x:f>
      </x:c>
      <x:c r="G7387" s="0">
        <x:f>'Historical Trades'!G7387</x:f>
      </x:c>
      <x:c r="H7387" s="0">
        <x:f>'Historical Trades'!H7387</x:f>
      </x:c>
      <x:c r="I7387" s="0">
        <x:f>'Historical Trades'!I7387</x:f>
      </x:c>
      <x:c r="J7387" s="0">
        <x:f>'Historical Trades'!J7387</x:f>
      </x:c>
      <x:c r="K7387" s="0">
        <x:f>'Historical Trades'!K7387</x:f>
      </x:c>
      <x:c r="L7387" s="0">
        <x:f>'Historical Trades'!L7387</x:f>
      </x:c>
      <x:c r="M7387" s="0">
        <x:f>'Historical Trades'!M7387</x:f>
      </x:c>
      <x:c r="N7387" s="0">
        <x:f>CLEAN('Historical Trades'!O7387)</x:f>
      </x:c>
      <x:c r="P7387" s="14">
        <x:f>IF(G7387="sell",M7387,-M7387)</x:f>
      </x:c>
      <x:c r="Q7387" s="14">
        <x:f>VLOOKUP(N7387,'Currency Rates'!$A$3:$C$32,3,0)</x:f>
      </x:c>
      <x:c r="R7387" s="0">
        <x:f>IF(A7387="SPUS",0,IF(A7387="FWD",0,P7387/Q7387))</x:f>
      </x:c>
    </x:row>
    <x:row r="7388" spans="1:19" x14ac:dyDescent="0.3">
      <x:c r="A7388" s="0">
        <x:f>'Historical Trades'!A7388</x:f>
      </x:c>
      <x:c r="B7388" s="0">
        <x:f>'Historical Trades'!B7388</x:f>
      </x:c>
      <x:c r="C7388" s="23">
        <x:f>'Historical Trades'!C7388</x:f>
      </x:c>
      <x:c r="D7388" s="0">
        <x:f>'Historical Trades'!D7388</x:f>
      </x:c>
      <x:c r="E7388" s="23">
        <x:f>'Historical Trades'!E7388</x:f>
      </x:c>
      <x:c r="F7388" s="0">
        <x:f>'Historical Trades'!F7388</x:f>
      </x:c>
      <x:c r="G7388" s="0">
        <x:f>'Historical Trades'!G7388</x:f>
      </x:c>
      <x:c r="H7388" s="0">
        <x:f>'Historical Trades'!H7388</x:f>
      </x:c>
      <x:c r="I7388" s="0">
        <x:f>'Historical Trades'!I7388</x:f>
      </x:c>
      <x:c r="J7388" s="0">
        <x:f>'Historical Trades'!J7388</x:f>
      </x:c>
      <x:c r="K7388" s="0">
        <x:f>'Historical Trades'!K7388</x:f>
      </x:c>
      <x:c r="L7388" s="0">
        <x:f>'Historical Trades'!L7388</x:f>
      </x:c>
      <x:c r="M7388" s="0">
        <x:f>'Historical Trades'!M7388</x:f>
      </x:c>
      <x:c r="N7388" s="0">
        <x:f>CLEAN('Historical Trades'!O7388)</x:f>
      </x:c>
      <x:c r="P7388" s="14">
        <x:f>IF(G7388="sell",M7388,-M7388)</x:f>
      </x:c>
      <x:c r="Q7388" s="14">
        <x:f>VLOOKUP(N7388,'Currency Rates'!$A$3:$C$32,3,0)</x:f>
      </x:c>
      <x:c r="R7388" s="0">
        <x:f>IF(A7388="SPUS",0,IF(A7388="FWD",0,P7388/Q7388))</x:f>
      </x:c>
    </x:row>
    <x:row r="7389" spans="1:19" x14ac:dyDescent="0.3">
      <x:c r="A7389" s="0">
        <x:f>'Historical Trades'!A7389</x:f>
      </x:c>
      <x:c r="B7389" s="0">
        <x:f>'Historical Trades'!B7389</x:f>
      </x:c>
      <x:c r="C7389" s="23">
        <x:f>'Historical Trades'!C7389</x:f>
      </x:c>
      <x:c r="D7389" s="0">
        <x:f>'Historical Trades'!D7389</x:f>
      </x:c>
      <x:c r="E7389" s="23">
        <x:f>'Historical Trades'!E7389</x:f>
      </x:c>
      <x:c r="F7389" s="0">
        <x:f>'Historical Trades'!F7389</x:f>
      </x:c>
      <x:c r="G7389" s="0">
        <x:f>'Historical Trades'!G7389</x:f>
      </x:c>
      <x:c r="H7389" s="0">
        <x:f>'Historical Trades'!H7389</x:f>
      </x:c>
      <x:c r="I7389" s="0">
        <x:f>'Historical Trades'!I7389</x:f>
      </x:c>
      <x:c r="J7389" s="0">
        <x:f>'Historical Trades'!J7389</x:f>
      </x:c>
      <x:c r="K7389" s="0">
        <x:f>'Historical Trades'!K7389</x:f>
      </x:c>
      <x:c r="L7389" s="0">
        <x:f>'Historical Trades'!L7389</x:f>
      </x:c>
      <x:c r="M7389" s="0">
        <x:f>'Historical Trades'!M7389</x:f>
      </x:c>
      <x:c r="N7389" s="0">
        <x:f>CLEAN('Historical Trades'!O7389)</x:f>
      </x:c>
      <x:c r="P7389" s="14">
        <x:f>IF(G7389="sell",M7389,-M7389)</x:f>
      </x:c>
      <x:c r="Q7389" s="14">
        <x:f>VLOOKUP(N7389,'Currency Rates'!$A$3:$C$32,3,0)</x:f>
      </x:c>
      <x:c r="R7389" s="0">
        <x:f>IF(A7389="SPUS",0,IF(A7389="FWD",0,P7389/Q7389))</x:f>
      </x:c>
    </x:row>
    <x:row r="7390" spans="1:19" x14ac:dyDescent="0.3">
      <x:c r="A7390" s="0">
        <x:f>'Historical Trades'!A7390</x:f>
      </x:c>
      <x:c r="B7390" s="0">
        <x:f>'Historical Trades'!B7390</x:f>
      </x:c>
      <x:c r="C7390" s="23">
        <x:f>'Historical Trades'!C7390</x:f>
      </x:c>
      <x:c r="D7390" s="0">
        <x:f>'Historical Trades'!D7390</x:f>
      </x:c>
      <x:c r="E7390" s="23">
        <x:f>'Historical Trades'!E7390</x:f>
      </x:c>
      <x:c r="F7390" s="0">
        <x:f>'Historical Trades'!F7390</x:f>
      </x:c>
      <x:c r="G7390" s="0">
        <x:f>'Historical Trades'!G7390</x:f>
      </x:c>
      <x:c r="H7390" s="0">
        <x:f>'Historical Trades'!H7390</x:f>
      </x:c>
      <x:c r="I7390" s="0">
        <x:f>'Historical Trades'!I7390</x:f>
      </x:c>
      <x:c r="J7390" s="0">
        <x:f>'Historical Trades'!J7390</x:f>
      </x:c>
      <x:c r="K7390" s="0">
        <x:f>'Historical Trades'!K7390</x:f>
      </x:c>
      <x:c r="L7390" s="0">
        <x:f>'Historical Trades'!L7390</x:f>
      </x:c>
      <x:c r="M7390" s="0">
        <x:f>'Historical Trades'!M7390</x:f>
      </x:c>
      <x:c r="N7390" s="0">
        <x:f>CLEAN('Historical Trades'!O7390)</x:f>
      </x:c>
      <x:c r="P7390" s="14">
        <x:f>IF(G7390="sell",M7390,-M7390)</x:f>
      </x:c>
      <x:c r="Q7390" s="14">
        <x:f>VLOOKUP(N7390,'Currency Rates'!$A$3:$C$32,3,0)</x:f>
      </x:c>
      <x:c r="R7390" s="0">
        <x:f>IF(A7390="SPUS",0,IF(A7390="FWD",0,P7390/Q7390))</x:f>
      </x:c>
    </x:row>
    <x:row r="7391" spans="1:19" x14ac:dyDescent="0.3">
      <x:c r="A7391" s="0">
        <x:f>'Historical Trades'!A7391</x:f>
      </x:c>
      <x:c r="B7391" s="0">
        <x:f>'Historical Trades'!B7391</x:f>
      </x:c>
      <x:c r="C7391" s="23">
        <x:f>'Historical Trades'!C7391</x:f>
      </x:c>
      <x:c r="D7391" s="0">
        <x:f>'Historical Trades'!D7391</x:f>
      </x:c>
      <x:c r="E7391" s="23">
        <x:f>'Historical Trades'!E7391</x:f>
      </x:c>
      <x:c r="F7391" s="0">
        <x:f>'Historical Trades'!F7391</x:f>
      </x:c>
      <x:c r="G7391" s="0">
        <x:f>'Historical Trades'!G7391</x:f>
      </x:c>
      <x:c r="H7391" s="0">
        <x:f>'Historical Trades'!H7391</x:f>
      </x:c>
      <x:c r="I7391" s="0">
        <x:f>'Historical Trades'!I7391</x:f>
      </x:c>
      <x:c r="J7391" s="0">
        <x:f>'Historical Trades'!J7391</x:f>
      </x:c>
      <x:c r="K7391" s="0">
        <x:f>'Historical Trades'!K7391</x:f>
      </x:c>
      <x:c r="L7391" s="0">
        <x:f>'Historical Trades'!L7391</x:f>
      </x:c>
      <x:c r="M7391" s="0">
        <x:f>'Historical Trades'!M7391</x:f>
      </x:c>
      <x:c r="N7391" s="0">
        <x:f>CLEAN('Historical Trades'!O7391)</x:f>
      </x:c>
      <x:c r="P7391" s="14">
        <x:f>IF(G7391="sell",M7391,-M7391)</x:f>
      </x:c>
      <x:c r="Q7391" s="14">
        <x:f>VLOOKUP(N7391,'Currency Rates'!$A$3:$C$32,3,0)</x:f>
      </x:c>
      <x:c r="R7391" s="0">
        <x:f>IF(A7391="SPUS",0,IF(A7391="FWD",0,P7391/Q7391))</x:f>
      </x:c>
    </x:row>
    <x:row r="7392" spans="1:19" x14ac:dyDescent="0.3">
      <x:c r="A7392" s="0">
        <x:f>'Historical Trades'!A7392</x:f>
      </x:c>
      <x:c r="B7392" s="0">
        <x:f>'Historical Trades'!B7392</x:f>
      </x:c>
      <x:c r="C7392" s="23">
        <x:f>'Historical Trades'!C7392</x:f>
      </x:c>
      <x:c r="D7392" s="0">
        <x:f>'Historical Trades'!D7392</x:f>
      </x:c>
      <x:c r="E7392" s="23">
        <x:f>'Historical Trades'!E7392</x:f>
      </x:c>
      <x:c r="F7392" s="0">
        <x:f>'Historical Trades'!F7392</x:f>
      </x:c>
      <x:c r="G7392" s="0">
        <x:f>'Historical Trades'!G7392</x:f>
      </x:c>
      <x:c r="H7392" s="0">
        <x:f>'Historical Trades'!H7392</x:f>
      </x:c>
      <x:c r="I7392" s="0">
        <x:f>'Historical Trades'!I7392</x:f>
      </x:c>
      <x:c r="J7392" s="0">
        <x:f>'Historical Trades'!J7392</x:f>
      </x:c>
      <x:c r="K7392" s="0">
        <x:f>'Historical Trades'!K7392</x:f>
      </x:c>
      <x:c r="L7392" s="0">
        <x:f>'Historical Trades'!L7392</x:f>
      </x:c>
      <x:c r="M7392" s="0">
        <x:f>'Historical Trades'!M7392</x:f>
      </x:c>
      <x:c r="N7392" s="0">
        <x:f>CLEAN('Historical Trades'!O7392)</x:f>
      </x:c>
      <x:c r="P7392" s="14">
        <x:f>IF(G7392="sell",M7392,-M7392)</x:f>
      </x:c>
      <x:c r="Q7392" s="14">
        <x:f>VLOOKUP(N7392,'Currency Rates'!$A$3:$C$32,3,0)</x:f>
      </x:c>
      <x:c r="R7392" s="0">
        <x:f>IF(A7392="SPUS",0,IF(A7392="FWD",0,P7392/Q7392))</x:f>
      </x:c>
    </x:row>
    <x:row r="7393" spans="1:19" x14ac:dyDescent="0.3">
      <x:c r="A7393" s="0">
        <x:f>'Historical Trades'!A7393</x:f>
      </x:c>
      <x:c r="B7393" s="0">
        <x:f>'Historical Trades'!B7393</x:f>
      </x:c>
      <x:c r="C7393" s="23">
        <x:f>'Historical Trades'!C7393</x:f>
      </x:c>
      <x:c r="D7393" s="0">
        <x:f>'Historical Trades'!D7393</x:f>
      </x:c>
      <x:c r="E7393" s="23">
        <x:f>'Historical Trades'!E7393</x:f>
      </x:c>
      <x:c r="F7393" s="0">
        <x:f>'Historical Trades'!F7393</x:f>
      </x:c>
      <x:c r="G7393" s="0">
        <x:f>'Historical Trades'!G7393</x:f>
      </x:c>
      <x:c r="H7393" s="0">
        <x:f>'Historical Trades'!H7393</x:f>
      </x:c>
      <x:c r="I7393" s="0">
        <x:f>'Historical Trades'!I7393</x:f>
      </x:c>
      <x:c r="J7393" s="0">
        <x:f>'Historical Trades'!J7393</x:f>
      </x:c>
      <x:c r="K7393" s="0">
        <x:f>'Historical Trades'!K7393</x:f>
      </x:c>
      <x:c r="L7393" s="0">
        <x:f>'Historical Trades'!L7393</x:f>
      </x:c>
      <x:c r="M7393" s="0">
        <x:f>'Historical Trades'!M7393</x:f>
      </x:c>
      <x:c r="N7393" s="0">
        <x:f>CLEAN('Historical Trades'!O7393)</x:f>
      </x:c>
      <x:c r="P7393" s="14">
        <x:f>IF(G7393="sell",M7393,-M7393)</x:f>
      </x:c>
      <x:c r="Q7393" s="14">
        <x:f>VLOOKUP(N7393,'Currency Rates'!$A$3:$C$32,3,0)</x:f>
      </x:c>
      <x:c r="R7393" s="0">
        <x:f>IF(A7393="SPUS",0,IF(A7393="FWD",0,P7393/Q7393))</x:f>
      </x:c>
    </x:row>
    <x:row r="7394" spans="1:19" x14ac:dyDescent="0.3">
      <x:c r="A7394" s="0">
        <x:f>'Historical Trades'!A7394</x:f>
      </x:c>
      <x:c r="B7394" s="0">
        <x:f>'Historical Trades'!B7394</x:f>
      </x:c>
      <x:c r="C7394" s="23">
        <x:f>'Historical Trades'!C7394</x:f>
      </x:c>
      <x:c r="D7394" s="0">
        <x:f>'Historical Trades'!D7394</x:f>
      </x:c>
      <x:c r="E7394" s="23">
        <x:f>'Historical Trades'!E7394</x:f>
      </x:c>
      <x:c r="F7394" s="0">
        <x:f>'Historical Trades'!F7394</x:f>
      </x:c>
      <x:c r="G7394" s="0">
        <x:f>'Historical Trades'!G7394</x:f>
      </x:c>
      <x:c r="H7394" s="0">
        <x:f>'Historical Trades'!H7394</x:f>
      </x:c>
      <x:c r="I7394" s="0">
        <x:f>'Historical Trades'!I7394</x:f>
      </x:c>
      <x:c r="J7394" s="0">
        <x:f>'Historical Trades'!J7394</x:f>
      </x:c>
      <x:c r="K7394" s="0">
        <x:f>'Historical Trades'!K7394</x:f>
      </x:c>
      <x:c r="L7394" s="0">
        <x:f>'Historical Trades'!L7394</x:f>
      </x:c>
      <x:c r="M7394" s="0">
        <x:f>'Historical Trades'!M7394</x:f>
      </x:c>
      <x:c r="N7394" s="0">
        <x:f>CLEAN('Historical Trades'!O7394)</x:f>
      </x:c>
      <x:c r="P7394" s="14">
        <x:f>IF(G7394="sell",M7394,-M7394)</x:f>
      </x:c>
      <x:c r="Q7394" s="14">
        <x:f>VLOOKUP(N7394,'Currency Rates'!$A$3:$C$32,3,0)</x:f>
      </x:c>
      <x:c r="R7394" s="0">
        <x:f>IF(A7394="SPUS",0,IF(A7394="FWD",0,P7394/Q7394))</x:f>
      </x:c>
    </x:row>
    <x:row r="7395" spans="1:19" x14ac:dyDescent="0.3">
      <x:c r="A7395" s="0">
        <x:f>'Historical Trades'!A7395</x:f>
      </x:c>
      <x:c r="B7395" s="0">
        <x:f>'Historical Trades'!B7395</x:f>
      </x:c>
      <x:c r="C7395" s="23">
        <x:f>'Historical Trades'!C7395</x:f>
      </x:c>
      <x:c r="D7395" s="0">
        <x:f>'Historical Trades'!D7395</x:f>
      </x:c>
      <x:c r="E7395" s="23">
        <x:f>'Historical Trades'!E7395</x:f>
      </x:c>
      <x:c r="F7395" s="0">
        <x:f>'Historical Trades'!F7395</x:f>
      </x:c>
      <x:c r="G7395" s="0">
        <x:f>'Historical Trades'!G7395</x:f>
      </x:c>
      <x:c r="H7395" s="0">
        <x:f>'Historical Trades'!H7395</x:f>
      </x:c>
      <x:c r="I7395" s="0">
        <x:f>'Historical Trades'!I7395</x:f>
      </x:c>
      <x:c r="J7395" s="0">
        <x:f>'Historical Trades'!J7395</x:f>
      </x:c>
      <x:c r="K7395" s="0">
        <x:f>'Historical Trades'!K7395</x:f>
      </x:c>
      <x:c r="L7395" s="0">
        <x:f>'Historical Trades'!L7395</x:f>
      </x:c>
      <x:c r="M7395" s="0">
        <x:f>'Historical Trades'!M7395</x:f>
      </x:c>
      <x:c r="N7395" s="0">
        <x:f>CLEAN('Historical Trades'!O7395)</x:f>
      </x:c>
      <x:c r="P7395" s="14">
        <x:f>IF(G7395="sell",M7395,-M7395)</x:f>
      </x:c>
      <x:c r="Q7395" s="14">
        <x:f>VLOOKUP(N7395,'Currency Rates'!$A$3:$C$32,3,0)</x:f>
      </x:c>
      <x:c r="R7395" s="0">
        <x:f>IF(A7395="SPUS",0,IF(A7395="FWD",0,P7395/Q7395))</x:f>
      </x:c>
    </x:row>
    <x:row r="7396" spans="1:19" x14ac:dyDescent="0.3">
      <x:c r="A7396" s="0">
        <x:f>'Historical Trades'!A7396</x:f>
      </x:c>
      <x:c r="B7396" s="0">
        <x:f>'Historical Trades'!B7396</x:f>
      </x:c>
      <x:c r="C7396" s="23">
        <x:f>'Historical Trades'!C7396</x:f>
      </x:c>
      <x:c r="D7396" s="0">
        <x:f>'Historical Trades'!D7396</x:f>
      </x:c>
      <x:c r="E7396" s="23">
        <x:f>'Historical Trades'!E7396</x:f>
      </x:c>
      <x:c r="F7396" s="0">
        <x:f>'Historical Trades'!F7396</x:f>
      </x:c>
      <x:c r="G7396" s="0">
        <x:f>'Historical Trades'!G7396</x:f>
      </x:c>
      <x:c r="H7396" s="0">
        <x:f>'Historical Trades'!H7396</x:f>
      </x:c>
      <x:c r="I7396" s="0">
        <x:f>'Historical Trades'!I7396</x:f>
      </x:c>
      <x:c r="J7396" s="0">
        <x:f>'Historical Trades'!J7396</x:f>
      </x:c>
      <x:c r="K7396" s="0">
        <x:f>'Historical Trades'!K7396</x:f>
      </x:c>
      <x:c r="L7396" s="0">
        <x:f>'Historical Trades'!L7396</x:f>
      </x:c>
      <x:c r="M7396" s="0">
        <x:f>'Historical Trades'!M7396</x:f>
      </x:c>
      <x:c r="N7396" s="0">
        <x:f>CLEAN('Historical Trades'!O7396)</x:f>
      </x:c>
      <x:c r="P7396" s="14">
        <x:f>IF(G7396="sell",M7396,-M7396)</x:f>
      </x:c>
      <x:c r="Q7396" s="14">
        <x:f>VLOOKUP(N7396,'Currency Rates'!$A$3:$C$32,3,0)</x:f>
      </x:c>
      <x:c r="R7396" s="0">
        <x:f>IF(A7396="SPUS",0,IF(A7396="FWD",0,P7396/Q7396))</x:f>
      </x:c>
    </x:row>
    <x:row r="7397" spans="1:19" x14ac:dyDescent="0.3">
      <x:c r="A7397" s="0">
        <x:f>'Historical Trades'!A7397</x:f>
      </x:c>
      <x:c r="B7397" s="0">
        <x:f>'Historical Trades'!B7397</x:f>
      </x:c>
      <x:c r="C7397" s="23">
        <x:f>'Historical Trades'!C7397</x:f>
      </x:c>
      <x:c r="D7397" s="0">
        <x:f>'Historical Trades'!D7397</x:f>
      </x:c>
      <x:c r="E7397" s="23">
        <x:f>'Historical Trades'!E7397</x:f>
      </x:c>
      <x:c r="F7397" s="0">
        <x:f>'Historical Trades'!F7397</x:f>
      </x:c>
      <x:c r="G7397" s="0">
        <x:f>'Historical Trades'!G7397</x:f>
      </x:c>
      <x:c r="H7397" s="0">
        <x:f>'Historical Trades'!H7397</x:f>
      </x:c>
      <x:c r="I7397" s="0">
        <x:f>'Historical Trades'!I7397</x:f>
      </x:c>
      <x:c r="J7397" s="0">
        <x:f>'Historical Trades'!J7397</x:f>
      </x:c>
      <x:c r="K7397" s="0">
        <x:f>'Historical Trades'!K7397</x:f>
      </x:c>
      <x:c r="L7397" s="0">
        <x:f>'Historical Trades'!L7397</x:f>
      </x:c>
      <x:c r="M7397" s="0">
        <x:f>'Historical Trades'!M7397</x:f>
      </x:c>
      <x:c r="N7397" s="0">
        <x:f>CLEAN('Historical Trades'!O7397)</x:f>
      </x:c>
      <x:c r="P7397" s="14">
        <x:f>IF(G7397="sell",M7397,-M7397)</x:f>
      </x:c>
      <x:c r="Q7397" s="14">
        <x:f>VLOOKUP(N7397,'Currency Rates'!$A$3:$C$32,3,0)</x:f>
      </x:c>
      <x:c r="R7397" s="0">
        <x:f>IF(A7397="SPUS",0,IF(A7397="FWD",0,P7397/Q7397))</x:f>
      </x:c>
    </x:row>
    <x:row r="7398" spans="1:19" x14ac:dyDescent="0.3">
      <x:c r="A7398" s="0">
        <x:f>'Historical Trades'!A7398</x:f>
      </x:c>
      <x:c r="B7398" s="0">
        <x:f>'Historical Trades'!B7398</x:f>
      </x:c>
      <x:c r="C7398" s="23">
        <x:f>'Historical Trades'!C7398</x:f>
      </x:c>
      <x:c r="D7398" s="0">
        <x:f>'Historical Trades'!D7398</x:f>
      </x:c>
      <x:c r="E7398" s="23">
        <x:f>'Historical Trades'!E7398</x:f>
      </x:c>
      <x:c r="F7398" s="0">
        <x:f>'Historical Trades'!F7398</x:f>
      </x:c>
      <x:c r="G7398" s="0">
        <x:f>'Historical Trades'!G7398</x:f>
      </x:c>
      <x:c r="H7398" s="0">
        <x:f>'Historical Trades'!H7398</x:f>
      </x:c>
      <x:c r="I7398" s="0">
        <x:f>'Historical Trades'!I7398</x:f>
      </x:c>
      <x:c r="J7398" s="0">
        <x:f>'Historical Trades'!J7398</x:f>
      </x:c>
      <x:c r="K7398" s="0">
        <x:f>'Historical Trades'!K7398</x:f>
      </x:c>
      <x:c r="L7398" s="0">
        <x:f>'Historical Trades'!L7398</x:f>
      </x:c>
      <x:c r="M7398" s="0">
        <x:f>'Historical Trades'!M7398</x:f>
      </x:c>
      <x:c r="N7398" s="0">
        <x:f>CLEAN('Historical Trades'!O7398)</x:f>
      </x:c>
      <x:c r="P7398" s="14">
        <x:f>IF(G7398="sell",M7398,-M7398)</x:f>
      </x:c>
      <x:c r="Q7398" s="14">
        <x:f>VLOOKUP(N7398,'Currency Rates'!$A$3:$C$32,3,0)</x:f>
      </x:c>
      <x:c r="R7398" s="0">
        <x:f>IF(A7398="SPUS",0,IF(A7398="FWD",0,P7398/Q7398))</x:f>
      </x:c>
    </x:row>
    <x:row r="7399" spans="1:19" x14ac:dyDescent="0.3">
      <x:c r="A7399" s="0">
        <x:f>'Historical Trades'!A7399</x:f>
      </x:c>
      <x:c r="B7399" s="0">
        <x:f>'Historical Trades'!B7399</x:f>
      </x:c>
      <x:c r="C7399" s="23">
        <x:f>'Historical Trades'!C7399</x:f>
      </x:c>
      <x:c r="D7399" s="0">
        <x:f>'Historical Trades'!D7399</x:f>
      </x:c>
      <x:c r="E7399" s="23">
        <x:f>'Historical Trades'!E7399</x:f>
      </x:c>
      <x:c r="F7399" s="0">
        <x:f>'Historical Trades'!F7399</x:f>
      </x:c>
      <x:c r="G7399" s="0">
        <x:f>'Historical Trades'!G7399</x:f>
      </x:c>
      <x:c r="H7399" s="0">
        <x:f>'Historical Trades'!H7399</x:f>
      </x:c>
      <x:c r="I7399" s="0">
        <x:f>'Historical Trades'!I7399</x:f>
      </x:c>
      <x:c r="J7399" s="0">
        <x:f>'Historical Trades'!J7399</x:f>
      </x:c>
      <x:c r="K7399" s="0">
        <x:f>'Historical Trades'!K7399</x:f>
      </x:c>
      <x:c r="L7399" s="0">
        <x:f>'Historical Trades'!L7399</x:f>
      </x:c>
      <x:c r="M7399" s="0">
        <x:f>'Historical Trades'!M7399</x:f>
      </x:c>
      <x:c r="N7399" s="0">
        <x:f>CLEAN('Historical Trades'!O7399)</x:f>
      </x:c>
      <x:c r="P7399" s="14">
        <x:f>IF(G7399="sell",M7399,-M7399)</x:f>
      </x:c>
      <x:c r="Q7399" s="14">
        <x:f>VLOOKUP(N7399,'Currency Rates'!$A$3:$C$32,3,0)</x:f>
      </x:c>
      <x:c r="R7399" s="0">
        <x:f>IF(A7399="SPUS",0,IF(A7399="FWD",0,P7399/Q7399))</x:f>
      </x:c>
    </x:row>
    <x:row r="7400" spans="1:19" x14ac:dyDescent="0.3">
      <x:c r="A7400" s="0">
        <x:f>'Historical Trades'!A7400</x:f>
      </x:c>
      <x:c r="B7400" s="0">
        <x:f>'Historical Trades'!B7400</x:f>
      </x:c>
      <x:c r="C7400" s="23">
        <x:f>'Historical Trades'!C7400</x:f>
      </x:c>
      <x:c r="D7400" s="0">
        <x:f>'Historical Trades'!D7400</x:f>
      </x:c>
      <x:c r="E7400" s="23">
        <x:f>'Historical Trades'!E7400</x:f>
      </x:c>
      <x:c r="F7400" s="0">
        <x:f>'Historical Trades'!F7400</x:f>
      </x:c>
      <x:c r="G7400" s="0">
        <x:f>'Historical Trades'!G7400</x:f>
      </x:c>
      <x:c r="H7400" s="0">
        <x:f>'Historical Trades'!H7400</x:f>
      </x:c>
      <x:c r="I7400" s="0">
        <x:f>'Historical Trades'!I7400</x:f>
      </x:c>
      <x:c r="J7400" s="0">
        <x:f>'Historical Trades'!J7400</x:f>
      </x:c>
      <x:c r="K7400" s="0">
        <x:f>'Historical Trades'!K7400</x:f>
      </x:c>
      <x:c r="L7400" s="0">
        <x:f>'Historical Trades'!L7400</x:f>
      </x:c>
      <x:c r="M7400" s="0">
        <x:f>'Historical Trades'!M7400</x:f>
      </x:c>
      <x:c r="N7400" s="0">
        <x:f>CLEAN('Historical Trades'!O7400)</x:f>
      </x:c>
      <x:c r="P7400" s="14">
        <x:f>IF(G7400="sell",M7400,-M7400)</x:f>
      </x:c>
      <x:c r="Q7400" s="14">
        <x:f>VLOOKUP(N7400,'Currency Rates'!$A$3:$C$32,3,0)</x:f>
      </x:c>
      <x:c r="R7400" s="0">
        <x:f>IF(A7400="SPUS",0,IF(A7400="FWD",0,P7400/Q7400))</x:f>
      </x:c>
    </x:row>
    <x:row r="7401" spans="1:19" x14ac:dyDescent="0.3">
      <x:c r="A7401" s="0">
        <x:f>'Historical Trades'!A7401</x:f>
      </x:c>
      <x:c r="B7401" s="0">
        <x:f>'Historical Trades'!B7401</x:f>
      </x:c>
      <x:c r="C7401" s="23">
        <x:f>'Historical Trades'!C7401</x:f>
      </x:c>
      <x:c r="D7401" s="0">
        <x:f>'Historical Trades'!D7401</x:f>
      </x:c>
      <x:c r="E7401" s="23">
        <x:f>'Historical Trades'!E7401</x:f>
      </x:c>
      <x:c r="F7401" s="0">
        <x:f>'Historical Trades'!F7401</x:f>
      </x:c>
      <x:c r="G7401" s="0">
        <x:f>'Historical Trades'!G7401</x:f>
      </x:c>
      <x:c r="H7401" s="0">
        <x:f>'Historical Trades'!H7401</x:f>
      </x:c>
      <x:c r="I7401" s="0">
        <x:f>'Historical Trades'!I7401</x:f>
      </x:c>
      <x:c r="J7401" s="0">
        <x:f>'Historical Trades'!J7401</x:f>
      </x:c>
      <x:c r="K7401" s="0">
        <x:f>'Historical Trades'!K7401</x:f>
      </x:c>
      <x:c r="L7401" s="0">
        <x:f>'Historical Trades'!L7401</x:f>
      </x:c>
      <x:c r="M7401" s="0">
        <x:f>'Historical Trades'!M7401</x:f>
      </x:c>
      <x:c r="N7401" s="0">
        <x:f>CLEAN('Historical Trades'!O7401)</x:f>
      </x:c>
      <x:c r="P7401" s="14">
        <x:f>IF(G7401="sell",M7401,-M7401)</x:f>
      </x:c>
      <x:c r="Q7401" s="14">
        <x:f>VLOOKUP(N7401,'Currency Rates'!$A$3:$C$32,3,0)</x:f>
      </x:c>
      <x:c r="R7401" s="0">
        <x:f>IF(A7401="SPUS",0,IF(A7401="FWD",0,P7401/Q7401))</x:f>
      </x:c>
    </x:row>
    <x:row r="7402" spans="1:19" x14ac:dyDescent="0.3">
      <x:c r="A7402" s="0">
        <x:f>'Historical Trades'!A7402</x:f>
      </x:c>
      <x:c r="B7402" s="0">
        <x:f>'Historical Trades'!B7402</x:f>
      </x:c>
      <x:c r="C7402" s="23">
        <x:f>'Historical Trades'!C7402</x:f>
      </x:c>
      <x:c r="D7402" s="0">
        <x:f>'Historical Trades'!D7402</x:f>
      </x:c>
      <x:c r="E7402" s="23">
        <x:f>'Historical Trades'!E7402</x:f>
      </x:c>
      <x:c r="F7402" s="0">
        <x:f>'Historical Trades'!F7402</x:f>
      </x:c>
      <x:c r="G7402" s="0">
        <x:f>'Historical Trades'!G7402</x:f>
      </x:c>
      <x:c r="H7402" s="0">
        <x:f>'Historical Trades'!H7402</x:f>
      </x:c>
      <x:c r="I7402" s="0">
        <x:f>'Historical Trades'!I7402</x:f>
      </x:c>
      <x:c r="J7402" s="0">
        <x:f>'Historical Trades'!J7402</x:f>
      </x:c>
      <x:c r="K7402" s="0">
        <x:f>'Historical Trades'!K7402</x:f>
      </x:c>
      <x:c r="L7402" s="0">
        <x:f>'Historical Trades'!L7402</x:f>
      </x:c>
      <x:c r="M7402" s="0">
        <x:f>'Historical Trades'!M7402</x:f>
      </x:c>
      <x:c r="N7402" s="0">
        <x:f>CLEAN('Historical Trades'!O7402)</x:f>
      </x:c>
      <x:c r="P7402" s="14">
        <x:f>IF(G7402="sell",M7402,-M7402)</x:f>
      </x:c>
      <x:c r="Q7402" s="14">
        <x:f>VLOOKUP(N7402,'Currency Rates'!$A$3:$C$32,3,0)</x:f>
      </x:c>
      <x:c r="R7402" s="0">
        <x:f>IF(A7402="SPUS",0,IF(A7402="FWD",0,P7402/Q7402))</x:f>
      </x:c>
    </x:row>
    <x:row r="7403" spans="1:19" x14ac:dyDescent="0.3">
      <x:c r="A7403" s="0">
        <x:f>'Historical Trades'!A7403</x:f>
      </x:c>
      <x:c r="B7403" s="0">
        <x:f>'Historical Trades'!B7403</x:f>
      </x:c>
      <x:c r="C7403" s="23">
        <x:f>'Historical Trades'!C7403</x:f>
      </x:c>
      <x:c r="D7403" s="0">
        <x:f>'Historical Trades'!D7403</x:f>
      </x:c>
      <x:c r="E7403" s="23">
        <x:f>'Historical Trades'!E7403</x:f>
      </x:c>
      <x:c r="F7403" s="0">
        <x:f>'Historical Trades'!F7403</x:f>
      </x:c>
      <x:c r="G7403" s="0">
        <x:f>'Historical Trades'!G7403</x:f>
      </x:c>
      <x:c r="H7403" s="0">
        <x:f>'Historical Trades'!H7403</x:f>
      </x:c>
      <x:c r="I7403" s="0">
        <x:f>'Historical Trades'!I7403</x:f>
      </x:c>
      <x:c r="J7403" s="0">
        <x:f>'Historical Trades'!J7403</x:f>
      </x:c>
      <x:c r="K7403" s="0">
        <x:f>'Historical Trades'!K7403</x:f>
      </x:c>
      <x:c r="L7403" s="0">
        <x:f>'Historical Trades'!L7403</x:f>
      </x:c>
      <x:c r="M7403" s="0">
        <x:f>'Historical Trades'!M7403</x:f>
      </x:c>
      <x:c r="N7403" s="0">
        <x:f>CLEAN('Historical Trades'!O7403)</x:f>
      </x:c>
      <x:c r="P7403" s="14">
        <x:f>IF(G7403="sell",M7403,-M7403)</x:f>
      </x:c>
      <x:c r="Q7403" s="14">
        <x:f>VLOOKUP(N7403,'Currency Rates'!$A$3:$C$32,3,0)</x:f>
      </x:c>
      <x:c r="R7403" s="0">
        <x:f>IF(A7403="SPUS",0,IF(A7403="FWD",0,P7403/Q7403))</x:f>
      </x:c>
    </x:row>
    <x:row r="7404" spans="1:19" x14ac:dyDescent="0.3">
      <x:c r="A7404" s="0">
        <x:f>'Historical Trades'!A7404</x:f>
      </x:c>
      <x:c r="B7404" s="0">
        <x:f>'Historical Trades'!B7404</x:f>
      </x:c>
      <x:c r="C7404" s="23">
        <x:f>'Historical Trades'!C7404</x:f>
      </x:c>
      <x:c r="D7404" s="0">
        <x:f>'Historical Trades'!D7404</x:f>
      </x:c>
      <x:c r="E7404" s="23">
        <x:f>'Historical Trades'!E7404</x:f>
      </x:c>
      <x:c r="F7404" s="0">
        <x:f>'Historical Trades'!F7404</x:f>
      </x:c>
      <x:c r="G7404" s="0">
        <x:f>'Historical Trades'!G7404</x:f>
      </x:c>
      <x:c r="H7404" s="0">
        <x:f>'Historical Trades'!H7404</x:f>
      </x:c>
      <x:c r="I7404" s="0">
        <x:f>'Historical Trades'!I7404</x:f>
      </x:c>
      <x:c r="J7404" s="0">
        <x:f>'Historical Trades'!J7404</x:f>
      </x:c>
      <x:c r="K7404" s="0">
        <x:f>'Historical Trades'!K7404</x:f>
      </x:c>
      <x:c r="L7404" s="0">
        <x:f>'Historical Trades'!L7404</x:f>
      </x:c>
      <x:c r="M7404" s="0">
        <x:f>'Historical Trades'!M7404</x:f>
      </x:c>
      <x:c r="N7404" s="0">
        <x:f>CLEAN('Historical Trades'!O7404)</x:f>
      </x:c>
      <x:c r="P7404" s="14">
        <x:f>IF(G7404="sell",M7404,-M7404)</x:f>
      </x:c>
      <x:c r="Q7404" s="14">
        <x:f>VLOOKUP(N7404,'Currency Rates'!$A$3:$C$32,3,0)</x:f>
      </x:c>
      <x:c r="R7404" s="0">
        <x:f>IF(A7404="SPUS",0,IF(A7404="FWD",0,P7404/Q7404))</x:f>
      </x:c>
    </x:row>
    <x:row r="7405" spans="1:19" x14ac:dyDescent="0.3">
      <x:c r="A7405" s="0">
        <x:f>'Historical Trades'!A7405</x:f>
      </x:c>
      <x:c r="B7405" s="0">
        <x:f>'Historical Trades'!B7405</x:f>
      </x:c>
      <x:c r="C7405" s="23">
        <x:f>'Historical Trades'!C7405</x:f>
      </x:c>
      <x:c r="D7405" s="0">
        <x:f>'Historical Trades'!D7405</x:f>
      </x:c>
      <x:c r="E7405" s="23">
        <x:f>'Historical Trades'!E7405</x:f>
      </x:c>
      <x:c r="F7405" s="0">
        <x:f>'Historical Trades'!F7405</x:f>
      </x:c>
      <x:c r="G7405" s="0">
        <x:f>'Historical Trades'!G7405</x:f>
      </x:c>
      <x:c r="H7405" s="0">
        <x:f>'Historical Trades'!H7405</x:f>
      </x:c>
      <x:c r="I7405" s="0">
        <x:f>'Historical Trades'!I7405</x:f>
      </x:c>
      <x:c r="J7405" s="0">
        <x:f>'Historical Trades'!J7405</x:f>
      </x:c>
      <x:c r="K7405" s="0">
        <x:f>'Historical Trades'!K7405</x:f>
      </x:c>
      <x:c r="L7405" s="0">
        <x:f>'Historical Trades'!L7405</x:f>
      </x:c>
      <x:c r="M7405" s="0">
        <x:f>'Historical Trades'!M7405</x:f>
      </x:c>
      <x:c r="N7405" s="0">
        <x:f>CLEAN('Historical Trades'!O7405)</x:f>
      </x:c>
      <x:c r="P7405" s="14">
        <x:f>IF(G7405="sell",M7405,-M7405)</x:f>
      </x:c>
      <x:c r="Q7405" s="14">
        <x:f>VLOOKUP(N7405,'Currency Rates'!$A$3:$C$32,3,0)</x:f>
      </x:c>
      <x:c r="R7405" s="0">
        <x:f>IF(A7405="SPUS",0,IF(A7405="FWD",0,P7405/Q7405))</x:f>
      </x:c>
    </x:row>
    <x:row r="7406" spans="1:19" x14ac:dyDescent="0.3">
      <x:c r="A7406" s="0">
        <x:f>'Historical Trades'!A7406</x:f>
      </x:c>
      <x:c r="B7406" s="0">
        <x:f>'Historical Trades'!B7406</x:f>
      </x:c>
      <x:c r="C7406" s="23">
        <x:f>'Historical Trades'!C7406</x:f>
      </x:c>
      <x:c r="D7406" s="0">
        <x:f>'Historical Trades'!D7406</x:f>
      </x:c>
      <x:c r="E7406" s="23">
        <x:f>'Historical Trades'!E7406</x:f>
      </x:c>
      <x:c r="F7406" s="0">
        <x:f>'Historical Trades'!F7406</x:f>
      </x:c>
      <x:c r="G7406" s="0">
        <x:f>'Historical Trades'!G7406</x:f>
      </x:c>
      <x:c r="H7406" s="0">
        <x:f>'Historical Trades'!H7406</x:f>
      </x:c>
      <x:c r="I7406" s="0">
        <x:f>'Historical Trades'!I7406</x:f>
      </x:c>
      <x:c r="J7406" s="0">
        <x:f>'Historical Trades'!J7406</x:f>
      </x:c>
      <x:c r="K7406" s="0">
        <x:f>'Historical Trades'!K7406</x:f>
      </x:c>
      <x:c r="L7406" s="0">
        <x:f>'Historical Trades'!L7406</x:f>
      </x:c>
      <x:c r="M7406" s="0">
        <x:f>'Historical Trades'!M7406</x:f>
      </x:c>
      <x:c r="N7406" s="0">
        <x:f>CLEAN('Historical Trades'!O7406)</x:f>
      </x:c>
      <x:c r="P7406" s="14">
        <x:f>IF(G7406="sell",M7406,-M7406)</x:f>
      </x:c>
      <x:c r="Q7406" s="14">
        <x:f>VLOOKUP(N7406,'Currency Rates'!$A$3:$C$32,3,0)</x:f>
      </x:c>
      <x:c r="R7406" s="0">
        <x:f>IF(A7406="SPUS",0,IF(A7406="FWD",0,P7406/Q7406))</x:f>
      </x:c>
    </x:row>
    <x:row r="7407" spans="1:19" x14ac:dyDescent="0.3">
      <x:c r="A7407" s="0">
        <x:f>'Historical Trades'!A7407</x:f>
      </x:c>
      <x:c r="B7407" s="0">
        <x:f>'Historical Trades'!B7407</x:f>
      </x:c>
      <x:c r="C7407" s="23">
        <x:f>'Historical Trades'!C7407</x:f>
      </x:c>
      <x:c r="D7407" s="0">
        <x:f>'Historical Trades'!D7407</x:f>
      </x:c>
      <x:c r="E7407" s="23">
        <x:f>'Historical Trades'!E7407</x:f>
      </x:c>
      <x:c r="F7407" s="0">
        <x:f>'Historical Trades'!F7407</x:f>
      </x:c>
      <x:c r="G7407" s="0">
        <x:f>'Historical Trades'!G7407</x:f>
      </x:c>
      <x:c r="H7407" s="0">
        <x:f>'Historical Trades'!H7407</x:f>
      </x:c>
      <x:c r="I7407" s="0">
        <x:f>'Historical Trades'!I7407</x:f>
      </x:c>
      <x:c r="J7407" s="0">
        <x:f>'Historical Trades'!J7407</x:f>
      </x:c>
      <x:c r="K7407" s="0">
        <x:f>'Historical Trades'!K7407</x:f>
      </x:c>
      <x:c r="L7407" s="0">
        <x:f>'Historical Trades'!L7407</x:f>
      </x:c>
      <x:c r="M7407" s="0">
        <x:f>'Historical Trades'!M7407</x:f>
      </x:c>
      <x:c r="N7407" s="0">
        <x:f>CLEAN('Historical Trades'!O7407)</x:f>
      </x:c>
      <x:c r="P7407" s="14">
        <x:f>IF(G7407="sell",M7407,-M7407)</x:f>
      </x:c>
      <x:c r="Q7407" s="14">
        <x:f>VLOOKUP(N7407,'Currency Rates'!$A$3:$C$32,3,0)</x:f>
      </x:c>
      <x:c r="R7407" s="0">
        <x:f>IF(A7407="SPUS",0,IF(A7407="FWD",0,P7407/Q7407))</x:f>
      </x:c>
    </x:row>
    <x:row r="7408" spans="1:19" x14ac:dyDescent="0.3">
      <x:c r="A7408" s="0">
        <x:f>'Historical Trades'!A7408</x:f>
      </x:c>
      <x:c r="B7408" s="0">
        <x:f>'Historical Trades'!B7408</x:f>
      </x:c>
      <x:c r="C7408" s="23">
        <x:f>'Historical Trades'!C7408</x:f>
      </x:c>
      <x:c r="D7408" s="0">
        <x:f>'Historical Trades'!D7408</x:f>
      </x:c>
      <x:c r="E7408" s="23">
        <x:f>'Historical Trades'!E7408</x:f>
      </x:c>
      <x:c r="F7408" s="0">
        <x:f>'Historical Trades'!F7408</x:f>
      </x:c>
      <x:c r="G7408" s="0">
        <x:f>'Historical Trades'!G7408</x:f>
      </x:c>
      <x:c r="H7408" s="0">
        <x:f>'Historical Trades'!H7408</x:f>
      </x:c>
      <x:c r="I7408" s="0">
        <x:f>'Historical Trades'!I7408</x:f>
      </x:c>
      <x:c r="J7408" s="0">
        <x:f>'Historical Trades'!J7408</x:f>
      </x:c>
      <x:c r="K7408" s="0">
        <x:f>'Historical Trades'!K7408</x:f>
      </x:c>
      <x:c r="L7408" s="0">
        <x:f>'Historical Trades'!L7408</x:f>
      </x:c>
      <x:c r="M7408" s="0">
        <x:f>'Historical Trades'!M7408</x:f>
      </x:c>
      <x:c r="N7408" s="0">
        <x:f>CLEAN('Historical Trades'!O7408)</x:f>
      </x:c>
      <x:c r="P7408" s="14">
        <x:f>IF(G7408="sell",M7408,-M7408)</x:f>
      </x:c>
      <x:c r="Q7408" s="14">
        <x:f>VLOOKUP(N7408,'Currency Rates'!$A$3:$C$32,3,0)</x:f>
      </x:c>
      <x:c r="R7408" s="0">
        <x:f>IF(A7408="SPUS",0,IF(A7408="FWD",0,P7408/Q7408))</x:f>
      </x:c>
    </x:row>
    <x:row r="7409" spans="1:19" x14ac:dyDescent="0.3">
      <x:c r="A7409" s="0">
        <x:f>'Historical Trades'!A7409</x:f>
      </x:c>
      <x:c r="B7409" s="0">
        <x:f>'Historical Trades'!B7409</x:f>
      </x:c>
      <x:c r="C7409" s="23">
        <x:f>'Historical Trades'!C7409</x:f>
      </x:c>
      <x:c r="D7409" s="0">
        <x:f>'Historical Trades'!D7409</x:f>
      </x:c>
      <x:c r="E7409" s="23">
        <x:f>'Historical Trades'!E7409</x:f>
      </x:c>
      <x:c r="F7409" s="0">
        <x:f>'Historical Trades'!F7409</x:f>
      </x:c>
      <x:c r="G7409" s="0">
        <x:f>'Historical Trades'!G7409</x:f>
      </x:c>
      <x:c r="H7409" s="0">
        <x:f>'Historical Trades'!H7409</x:f>
      </x:c>
      <x:c r="I7409" s="0">
        <x:f>'Historical Trades'!I7409</x:f>
      </x:c>
      <x:c r="J7409" s="0">
        <x:f>'Historical Trades'!J7409</x:f>
      </x:c>
      <x:c r="K7409" s="0">
        <x:f>'Historical Trades'!K7409</x:f>
      </x:c>
      <x:c r="L7409" s="0">
        <x:f>'Historical Trades'!L7409</x:f>
      </x:c>
      <x:c r="M7409" s="0">
        <x:f>'Historical Trades'!M7409</x:f>
      </x:c>
      <x:c r="N7409" s="0">
        <x:f>CLEAN('Historical Trades'!O7409)</x:f>
      </x:c>
      <x:c r="P7409" s="14">
        <x:f>IF(G7409="sell",M7409,-M7409)</x:f>
      </x:c>
      <x:c r="Q7409" s="14">
        <x:f>VLOOKUP(N7409,'Currency Rates'!$A$3:$C$32,3,0)</x:f>
      </x:c>
      <x:c r="R7409" s="0">
        <x:f>IF(A7409="SPUS",0,IF(A7409="FWD",0,P7409/Q7409))</x:f>
      </x:c>
    </x:row>
    <x:row r="7410" spans="1:19" x14ac:dyDescent="0.3">
      <x:c r="A7410" s="0">
        <x:f>'Historical Trades'!A7410</x:f>
      </x:c>
      <x:c r="B7410" s="0">
        <x:f>'Historical Trades'!B7410</x:f>
      </x:c>
      <x:c r="C7410" s="23">
        <x:f>'Historical Trades'!C7410</x:f>
      </x:c>
      <x:c r="D7410" s="0">
        <x:f>'Historical Trades'!D7410</x:f>
      </x:c>
      <x:c r="E7410" s="23">
        <x:f>'Historical Trades'!E7410</x:f>
      </x:c>
      <x:c r="F7410" s="0">
        <x:f>'Historical Trades'!F7410</x:f>
      </x:c>
      <x:c r="G7410" s="0">
        <x:f>'Historical Trades'!G7410</x:f>
      </x:c>
      <x:c r="H7410" s="0">
        <x:f>'Historical Trades'!H7410</x:f>
      </x:c>
      <x:c r="I7410" s="0">
        <x:f>'Historical Trades'!I7410</x:f>
      </x:c>
      <x:c r="J7410" s="0">
        <x:f>'Historical Trades'!J7410</x:f>
      </x:c>
      <x:c r="K7410" s="0">
        <x:f>'Historical Trades'!K7410</x:f>
      </x:c>
      <x:c r="L7410" s="0">
        <x:f>'Historical Trades'!L7410</x:f>
      </x:c>
      <x:c r="M7410" s="0">
        <x:f>'Historical Trades'!M7410</x:f>
      </x:c>
      <x:c r="N7410" s="0">
        <x:f>CLEAN('Historical Trades'!O7410)</x:f>
      </x:c>
      <x:c r="P7410" s="14">
        <x:f>IF(G7410="sell",M7410,-M7410)</x:f>
      </x:c>
      <x:c r="Q7410" s="14">
        <x:f>VLOOKUP(N7410,'Currency Rates'!$A$3:$C$32,3,0)</x:f>
      </x:c>
      <x:c r="R7410" s="0">
        <x:f>IF(A7410="SPUS",0,IF(A7410="FWD",0,P7410/Q7410))</x:f>
      </x:c>
    </x:row>
    <x:row r="7411" spans="1:19" x14ac:dyDescent="0.3">
      <x:c r="A7411" s="0">
        <x:f>'Historical Trades'!A7411</x:f>
      </x:c>
      <x:c r="B7411" s="0">
        <x:f>'Historical Trades'!B7411</x:f>
      </x:c>
      <x:c r="C7411" s="23">
        <x:f>'Historical Trades'!C7411</x:f>
      </x:c>
      <x:c r="D7411" s="0">
        <x:f>'Historical Trades'!D7411</x:f>
      </x:c>
      <x:c r="E7411" s="23">
        <x:f>'Historical Trades'!E7411</x:f>
      </x:c>
      <x:c r="F7411" s="0">
        <x:f>'Historical Trades'!F7411</x:f>
      </x:c>
      <x:c r="G7411" s="0">
        <x:f>'Historical Trades'!G7411</x:f>
      </x:c>
      <x:c r="H7411" s="0">
        <x:f>'Historical Trades'!H7411</x:f>
      </x:c>
      <x:c r="I7411" s="0">
        <x:f>'Historical Trades'!I7411</x:f>
      </x:c>
      <x:c r="J7411" s="0">
        <x:f>'Historical Trades'!J7411</x:f>
      </x:c>
      <x:c r="K7411" s="0">
        <x:f>'Historical Trades'!K7411</x:f>
      </x:c>
      <x:c r="L7411" s="0">
        <x:f>'Historical Trades'!L7411</x:f>
      </x:c>
      <x:c r="M7411" s="0">
        <x:f>'Historical Trades'!M7411</x:f>
      </x:c>
      <x:c r="N7411" s="0">
        <x:f>CLEAN('Historical Trades'!O7411)</x:f>
      </x:c>
      <x:c r="P7411" s="14">
        <x:f>IF(G7411="sell",M7411,-M7411)</x:f>
      </x:c>
      <x:c r="Q7411" s="14">
        <x:f>VLOOKUP(N7411,'Currency Rates'!$A$3:$C$32,3,0)</x:f>
      </x:c>
      <x:c r="R7411" s="0">
        <x:f>IF(A7411="SPUS",0,IF(A7411="FWD",0,P7411/Q7411))</x:f>
      </x:c>
    </x:row>
    <x:row r="7412" spans="1:19" x14ac:dyDescent="0.3">
      <x:c r="A7412" s="0">
        <x:f>'Historical Trades'!A7412</x:f>
      </x:c>
      <x:c r="B7412" s="0">
        <x:f>'Historical Trades'!B7412</x:f>
      </x:c>
      <x:c r="C7412" s="23">
        <x:f>'Historical Trades'!C7412</x:f>
      </x:c>
      <x:c r="D7412" s="0">
        <x:f>'Historical Trades'!D7412</x:f>
      </x:c>
      <x:c r="E7412" s="23">
        <x:f>'Historical Trades'!E7412</x:f>
      </x:c>
      <x:c r="F7412" s="0">
        <x:f>'Historical Trades'!F7412</x:f>
      </x:c>
      <x:c r="G7412" s="0">
        <x:f>'Historical Trades'!G7412</x:f>
      </x:c>
      <x:c r="H7412" s="0">
        <x:f>'Historical Trades'!H7412</x:f>
      </x:c>
      <x:c r="I7412" s="0">
        <x:f>'Historical Trades'!I7412</x:f>
      </x:c>
      <x:c r="J7412" s="0">
        <x:f>'Historical Trades'!J7412</x:f>
      </x:c>
      <x:c r="K7412" s="0">
        <x:f>'Historical Trades'!K7412</x:f>
      </x:c>
      <x:c r="L7412" s="0">
        <x:f>'Historical Trades'!L7412</x:f>
      </x:c>
      <x:c r="M7412" s="0">
        <x:f>'Historical Trades'!M7412</x:f>
      </x:c>
      <x:c r="N7412" s="0">
        <x:f>CLEAN('Historical Trades'!O7412)</x:f>
      </x:c>
      <x:c r="P7412" s="14">
        <x:f>IF(G7412="sell",M7412,-M7412)</x:f>
      </x:c>
      <x:c r="Q7412" s="14">
        <x:f>VLOOKUP(N7412,'Currency Rates'!$A$3:$C$32,3,0)</x:f>
      </x:c>
      <x:c r="R7412" s="0">
        <x:f>IF(A7412="SPUS",0,IF(A7412="FWD",0,P7412/Q7412))</x:f>
      </x:c>
    </x:row>
    <x:row r="7413" spans="1:19" x14ac:dyDescent="0.3">
      <x:c r="A7413" s="0">
        <x:f>'Historical Trades'!A7413</x:f>
      </x:c>
      <x:c r="B7413" s="0">
        <x:f>'Historical Trades'!B7413</x:f>
      </x:c>
      <x:c r="C7413" s="23">
        <x:f>'Historical Trades'!C7413</x:f>
      </x:c>
      <x:c r="D7413" s="0">
        <x:f>'Historical Trades'!D7413</x:f>
      </x:c>
      <x:c r="E7413" s="23">
        <x:f>'Historical Trades'!E7413</x:f>
      </x:c>
      <x:c r="F7413" s="0">
        <x:f>'Historical Trades'!F7413</x:f>
      </x:c>
      <x:c r="G7413" s="0">
        <x:f>'Historical Trades'!G7413</x:f>
      </x:c>
      <x:c r="H7413" s="0">
        <x:f>'Historical Trades'!H7413</x:f>
      </x:c>
      <x:c r="I7413" s="0">
        <x:f>'Historical Trades'!I7413</x:f>
      </x:c>
      <x:c r="J7413" s="0">
        <x:f>'Historical Trades'!J7413</x:f>
      </x:c>
      <x:c r="K7413" s="0">
        <x:f>'Historical Trades'!K7413</x:f>
      </x:c>
      <x:c r="L7413" s="0">
        <x:f>'Historical Trades'!L7413</x:f>
      </x:c>
      <x:c r="M7413" s="0">
        <x:f>'Historical Trades'!M7413</x:f>
      </x:c>
      <x:c r="N7413" s="0">
        <x:f>CLEAN('Historical Trades'!O7413)</x:f>
      </x:c>
      <x:c r="P7413" s="14">
        <x:f>IF(G7413="sell",M7413,-M7413)</x:f>
      </x:c>
      <x:c r="Q7413" s="14">
        <x:f>VLOOKUP(N7413,'Currency Rates'!$A$3:$C$32,3,0)</x:f>
      </x:c>
      <x:c r="R7413" s="0">
        <x:f>IF(A7413="SPUS",0,IF(A7413="FWD",0,P7413/Q7413))</x:f>
      </x:c>
    </x:row>
    <x:row r="7414" spans="1:19" x14ac:dyDescent="0.3">
      <x:c r="A7414" s="0">
        <x:f>'Historical Trades'!A7414</x:f>
      </x:c>
      <x:c r="B7414" s="0">
        <x:f>'Historical Trades'!B7414</x:f>
      </x:c>
      <x:c r="C7414" s="23">
        <x:f>'Historical Trades'!C7414</x:f>
      </x:c>
      <x:c r="D7414" s="0">
        <x:f>'Historical Trades'!D7414</x:f>
      </x:c>
      <x:c r="E7414" s="23">
        <x:f>'Historical Trades'!E7414</x:f>
      </x:c>
      <x:c r="F7414" s="0">
        <x:f>'Historical Trades'!F7414</x:f>
      </x:c>
      <x:c r="G7414" s="0">
        <x:f>'Historical Trades'!G7414</x:f>
      </x:c>
      <x:c r="H7414" s="0">
        <x:f>'Historical Trades'!H7414</x:f>
      </x:c>
      <x:c r="I7414" s="0">
        <x:f>'Historical Trades'!I7414</x:f>
      </x:c>
      <x:c r="J7414" s="0">
        <x:f>'Historical Trades'!J7414</x:f>
      </x:c>
      <x:c r="K7414" s="0">
        <x:f>'Historical Trades'!K7414</x:f>
      </x:c>
      <x:c r="L7414" s="0">
        <x:f>'Historical Trades'!L7414</x:f>
      </x:c>
      <x:c r="M7414" s="0">
        <x:f>'Historical Trades'!M7414</x:f>
      </x:c>
      <x:c r="N7414" s="0">
        <x:f>CLEAN('Historical Trades'!O7414)</x:f>
      </x:c>
      <x:c r="P7414" s="14">
        <x:f>IF(G7414="sell",M7414,-M7414)</x:f>
      </x:c>
      <x:c r="Q7414" s="14">
        <x:f>VLOOKUP(N7414,'Currency Rates'!$A$3:$C$32,3,0)</x:f>
      </x:c>
      <x:c r="R7414" s="0">
        <x:f>IF(A7414="SPUS",0,IF(A7414="FWD",0,P7414/Q7414))</x:f>
      </x:c>
    </x:row>
    <x:row r="7415" spans="1:19" x14ac:dyDescent="0.3">
      <x:c r="A7415" s="0">
        <x:f>'Historical Trades'!A7415</x:f>
      </x:c>
      <x:c r="B7415" s="0">
        <x:f>'Historical Trades'!B7415</x:f>
      </x:c>
      <x:c r="C7415" s="23">
        <x:f>'Historical Trades'!C7415</x:f>
      </x:c>
      <x:c r="D7415" s="0">
        <x:f>'Historical Trades'!D7415</x:f>
      </x:c>
      <x:c r="E7415" s="23">
        <x:f>'Historical Trades'!E7415</x:f>
      </x:c>
      <x:c r="F7415" s="0">
        <x:f>'Historical Trades'!F7415</x:f>
      </x:c>
      <x:c r="G7415" s="0">
        <x:f>'Historical Trades'!G7415</x:f>
      </x:c>
      <x:c r="H7415" s="0">
        <x:f>'Historical Trades'!H7415</x:f>
      </x:c>
      <x:c r="I7415" s="0">
        <x:f>'Historical Trades'!I7415</x:f>
      </x:c>
      <x:c r="J7415" s="0">
        <x:f>'Historical Trades'!J7415</x:f>
      </x:c>
      <x:c r="K7415" s="0">
        <x:f>'Historical Trades'!K7415</x:f>
      </x:c>
      <x:c r="L7415" s="0">
        <x:f>'Historical Trades'!L7415</x:f>
      </x:c>
      <x:c r="M7415" s="0">
        <x:f>'Historical Trades'!M7415</x:f>
      </x:c>
      <x:c r="N7415" s="0">
        <x:f>CLEAN('Historical Trades'!O7415)</x:f>
      </x:c>
      <x:c r="P7415" s="14">
        <x:f>IF(G7415="sell",M7415,-M7415)</x:f>
      </x:c>
      <x:c r="Q7415" s="14">
        <x:f>VLOOKUP(N7415,'Currency Rates'!$A$3:$C$32,3,0)</x:f>
      </x:c>
      <x:c r="R7415" s="0">
        <x:f>IF(A7415="SPUS",0,IF(A7415="FWD",0,P7415/Q7415))</x:f>
      </x:c>
    </x:row>
    <x:row r="7416" spans="1:19" x14ac:dyDescent="0.3">
      <x:c r="A7416" s="0">
        <x:f>'Historical Trades'!A7416</x:f>
      </x:c>
      <x:c r="B7416" s="0">
        <x:f>'Historical Trades'!B7416</x:f>
      </x:c>
      <x:c r="C7416" s="23">
        <x:f>'Historical Trades'!C7416</x:f>
      </x:c>
      <x:c r="D7416" s="0">
        <x:f>'Historical Trades'!D7416</x:f>
      </x:c>
      <x:c r="E7416" s="23">
        <x:f>'Historical Trades'!E7416</x:f>
      </x:c>
      <x:c r="F7416" s="0">
        <x:f>'Historical Trades'!F7416</x:f>
      </x:c>
      <x:c r="G7416" s="0">
        <x:f>'Historical Trades'!G7416</x:f>
      </x:c>
      <x:c r="H7416" s="0">
        <x:f>'Historical Trades'!H7416</x:f>
      </x:c>
      <x:c r="I7416" s="0">
        <x:f>'Historical Trades'!I7416</x:f>
      </x:c>
      <x:c r="J7416" s="0">
        <x:f>'Historical Trades'!J7416</x:f>
      </x:c>
      <x:c r="K7416" s="0">
        <x:f>'Historical Trades'!K7416</x:f>
      </x:c>
      <x:c r="L7416" s="0">
        <x:f>'Historical Trades'!L7416</x:f>
      </x:c>
      <x:c r="M7416" s="0">
        <x:f>'Historical Trades'!M7416</x:f>
      </x:c>
      <x:c r="N7416" s="0">
        <x:f>CLEAN('Historical Trades'!O7416)</x:f>
      </x:c>
      <x:c r="P7416" s="14">
        <x:f>IF(G7416="sell",M7416,-M7416)</x:f>
      </x:c>
      <x:c r="Q7416" s="14">
        <x:f>VLOOKUP(N7416,'Currency Rates'!$A$3:$C$32,3,0)</x:f>
      </x:c>
      <x:c r="R7416" s="0">
        <x:f>IF(A7416="SPUS",0,IF(A7416="FWD",0,P7416/Q7416))</x:f>
      </x:c>
    </x:row>
    <x:row r="7417" spans="1:19" x14ac:dyDescent="0.3">
      <x:c r="A7417" s="0">
        <x:f>'Historical Trades'!A7417</x:f>
      </x:c>
      <x:c r="B7417" s="0">
        <x:f>'Historical Trades'!B7417</x:f>
      </x:c>
      <x:c r="C7417" s="23">
        <x:f>'Historical Trades'!C7417</x:f>
      </x:c>
      <x:c r="D7417" s="0">
        <x:f>'Historical Trades'!D7417</x:f>
      </x:c>
      <x:c r="E7417" s="23">
        <x:f>'Historical Trades'!E7417</x:f>
      </x:c>
      <x:c r="F7417" s="0">
        <x:f>'Historical Trades'!F7417</x:f>
      </x:c>
      <x:c r="G7417" s="0">
        <x:f>'Historical Trades'!G7417</x:f>
      </x:c>
      <x:c r="H7417" s="0">
        <x:f>'Historical Trades'!H7417</x:f>
      </x:c>
      <x:c r="I7417" s="0">
        <x:f>'Historical Trades'!I7417</x:f>
      </x:c>
      <x:c r="J7417" s="0">
        <x:f>'Historical Trades'!J7417</x:f>
      </x:c>
      <x:c r="K7417" s="0">
        <x:f>'Historical Trades'!K7417</x:f>
      </x:c>
      <x:c r="L7417" s="0">
        <x:f>'Historical Trades'!L7417</x:f>
      </x:c>
      <x:c r="M7417" s="0">
        <x:f>'Historical Trades'!M7417</x:f>
      </x:c>
      <x:c r="N7417" s="0">
        <x:f>CLEAN('Historical Trades'!O7417)</x:f>
      </x:c>
      <x:c r="P7417" s="14">
        <x:f>IF(G7417="sell",M7417,-M7417)</x:f>
      </x:c>
      <x:c r="Q7417" s="14">
        <x:f>VLOOKUP(N7417,'Currency Rates'!$A$3:$C$32,3,0)</x:f>
      </x:c>
      <x:c r="R7417" s="0">
        <x:f>IF(A7417="SPUS",0,IF(A7417="FWD",0,P7417/Q7417))</x:f>
      </x:c>
    </x:row>
    <x:row r="7418" spans="1:19" x14ac:dyDescent="0.3">
      <x:c r="A7418" s="0">
        <x:f>'Historical Trades'!A7418</x:f>
      </x:c>
      <x:c r="B7418" s="0">
        <x:f>'Historical Trades'!B7418</x:f>
      </x:c>
      <x:c r="C7418" s="23">
        <x:f>'Historical Trades'!C7418</x:f>
      </x:c>
      <x:c r="D7418" s="0">
        <x:f>'Historical Trades'!D7418</x:f>
      </x:c>
      <x:c r="E7418" s="23">
        <x:f>'Historical Trades'!E7418</x:f>
      </x:c>
      <x:c r="F7418" s="0">
        <x:f>'Historical Trades'!F7418</x:f>
      </x:c>
      <x:c r="G7418" s="0">
        <x:f>'Historical Trades'!G7418</x:f>
      </x:c>
      <x:c r="H7418" s="0">
        <x:f>'Historical Trades'!H7418</x:f>
      </x:c>
      <x:c r="I7418" s="0">
        <x:f>'Historical Trades'!I7418</x:f>
      </x:c>
      <x:c r="J7418" s="0">
        <x:f>'Historical Trades'!J7418</x:f>
      </x:c>
      <x:c r="K7418" s="0">
        <x:f>'Historical Trades'!K7418</x:f>
      </x:c>
      <x:c r="L7418" s="0">
        <x:f>'Historical Trades'!L7418</x:f>
      </x:c>
      <x:c r="M7418" s="0">
        <x:f>'Historical Trades'!M7418</x:f>
      </x:c>
      <x:c r="N7418" s="0">
        <x:f>CLEAN('Historical Trades'!O7418)</x:f>
      </x:c>
      <x:c r="P7418" s="14">
        <x:f>IF(G7418="sell",M7418,-M7418)</x:f>
      </x:c>
      <x:c r="Q7418" s="14">
        <x:f>VLOOKUP(N7418,'Currency Rates'!$A$3:$C$32,3,0)</x:f>
      </x:c>
      <x:c r="R7418" s="0">
        <x:f>IF(A7418="SPUS",0,IF(A7418="FWD",0,P7418/Q7418))</x:f>
      </x:c>
    </x:row>
    <x:row r="7419" spans="1:19" x14ac:dyDescent="0.3">
      <x:c r="A7419" s="0">
        <x:f>'Historical Trades'!A7419</x:f>
      </x:c>
      <x:c r="B7419" s="0">
        <x:f>'Historical Trades'!B7419</x:f>
      </x:c>
      <x:c r="C7419" s="23">
        <x:f>'Historical Trades'!C7419</x:f>
      </x:c>
      <x:c r="D7419" s="0">
        <x:f>'Historical Trades'!D7419</x:f>
      </x:c>
      <x:c r="E7419" s="23">
        <x:f>'Historical Trades'!E7419</x:f>
      </x:c>
      <x:c r="F7419" s="0">
        <x:f>'Historical Trades'!F7419</x:f>
      </x:c>
      <x:c r="G7419" s="0">
        <x:f>'Historical Trades'!G7419</x:f>
      </x:c>
      <x:c r="H7419" s="0">
        <x:f>'Historical Trades'!H7419</x:f>
      </x:c>
      <x:c r="I7419" s="0">
        <x:f>'Historical Trades'!I7419</x:f>
      </x:c>
      <x:c r="J7419" s="0">
        <x:f>'Historical Trades'!J7419</x:f>
      </x:c>
      <x:c r="K7419" s="0">
        <x:f>'Historical Trades'!K7419</x:f>
      </x:c>
      <x:c r="L7419" s="0">
        <x:f>'Historical Trades'!L7419</x:f>
      </x:c>
      <x:c r="M7419" s="0">
        <x:f>'Historical Trades'!M7419</x:f>
      </x:c>
      <x:c r="N7419" s="0">
        <x:f>CLEAN('Historical Trades'!O7419)</x:f>
      </x:c>
      <x:c r="P7419" s="14">
        <x:f>IF(G7419="sell",M7419,-M7419)</x:f>
      </x:c>
      <x:c r="Q7419" s="14">
        <x:f>VLOOKUP(N7419,'Currency Rates'!$A$3:$C$32,3,0)</x:f>
      </x:c>
      <x:c r="R7419" s="0">
        <x:f>IF(A7419="SPUS",0,IF(A7419="FWD",0,P7419/Q7419))</x:f>
      </x:c>
    </x:row>
    <x:row r="7420" spans="1:19" x14ac:dyDescent="0.3">
      <x:c r="A7420" s="0">
        <x:f>'Historical Trades'!A7420</x:f>
      </x:c>
      <x:c r="B7420" s="0">
        <x:f>'Historical Trades'!B7420</x:f>
      </x:c>
      <x:c r="C7420" s="23">
        <x:f>'Historical Trades'!C7420</x:f>
      </x:c>
      <x:c r="D7420" s="0">
        <x:f>'Historical Trades'!D7420</x:f>
      </x:c>
      <x:c r="E7420" s="23">
        <x:f>'Historical Trades'!E7420</x:f>
      </x:c>
      <x:c r="F7420" s="0">
        <x:f>'Historical Trades'!F7420</x:f>
      </x:c>
      <x:c r="G7420" s="0">
        <x:f>'Historical Trades'!G7420</x:f>
      </x:c>
      <x:c r="H7420" s="0">
        <x:f>'Historical Trades'!H7420</x:f>
      </x:c>
      <x:c r="I7420" s="0">
        <x:f>'Historical Trades'!I7420</x:f>
      </x:c>
      <x:c r="J7420" s="0">
        <x:f>'Historical Trades'!J7420</x:f>
      </x:c>
      <x:c r="K7420" s="0">
        <x:f>'Historical Trades'!K7420</x:f>
      </x:c>
      <x:c r="L7420" s="0">
        <x:f>'Historical Trades'!L7420</x:f>
      </x:c>
      <x:c r="M7420" s="0">
        <x:f>'Historical Trades'!M7420</x:f>
      </x:c>
      <x:c r="N7420" s="0">
        <x:f>CLEAN('Historical Trades'!O7420)</x:f>
      </x:c>
      <x:c r="P7420" s="14">
        <x:f>IF(G7420="sell",M7420,-M7420)</x:f>
      </x:c>
      <x:c r="Q7420" s="14">
        <x:f>VLOOKUP(N7420,'Currency Rates'!$A$3:$C$32,3,0)</x:f>
      </x:c>
      <x:c r="R7420" s="0">
        <x:f>IF(A7420="SPUS",0,IF(A7420="FWD",0,P7420/Q7420))</x:f>
      </x:c>
    </x:row>
    <x:row r="7421" spans="1:19" x14ac:dyDescent="0.3">
      <x:c r="A7421" s="0">
        <x:f>'Historical Trades'!A7421</x:f>
      </x:c>
      <x:c r="B7421" s="0">
        <x:f>'Historical Trades'!B7421</x:f>
      </x:c>
      <x:c r="C7421" s="23">
        <x:f>'Historical Trades'!C7421</x:f>
      </x:c>
      <x:c r="D7421" s="0">
        <x:f>'Historical Trades'!D7421</x:f>
      </x:c>
      <x:c r="E7421" s="23">
        <x:f>'Historical Trades'!E7421</x:f>
      </x:c>
      <x:c r="F7421" s="0">
        <x:f>'Historical Trades'!F7421</x:f>
      </x:c>
      <x:c r="G7421" s="0">
        <x:f>'Historical Trades'!G7421</x:f>
      </x:c>
      <x:c r="H7421" s="0">
        <x:f>'Historical Trades'!H7421</x:f>
      </x:c>
      <x:c r="I7421" s="0">
        <x:f>'Historical Trades'!I7421</x:f>
      </x:c>
      <x:c r="J7421" s="0">
        <x:f>'Historical Trades'!J7421</x:f>
      </x:c>
      <x:c r="K7421" s="0">
        <x:f>'Historical Trades'!K7421</x:f>
      </x:c>
      <x:c r="L7421" s="0">
        <x:f>'Historical Trades'!L7421</x:f>
      </x:c>
      <x:c r="M7421" s="0">
        <x:f>'Historical Trades'!M7421</x:f>
      </x:c>
      <x:c r="N7421" s="0">
        <x:f>CLEAN('Historical Trades'!O7421)</x:f>
      </x:c>
      <x:c r="P7421" s="14">
        <x:f>IF(G7421="sell",M7421,-M7421)</x:f>
      </x:c>
      <x:c r="Q7421" s="14">
        <x:f>VLOOKUP(N7421,'Currency Rates'!$A$3:$C$32,3,0)</x:f>
      </x:c>
      <x:c r="R7421" s="0">
        <x:f>IF(A7421="SPUS",0,IF(A7421="FWD",0,P7421/Q7421))</x:f>
      </x:c>
    </x:row>
    <x:row r="7422" spans="1:19" x14ac:dyDescent="0.3">
      <x:c r="A7422" s="0">
        <x:f>'Historical Trades'!A7422</x:f>
      </x:c>
      <x:c r="B7422" s="0">
        <x:f>'Historical Trades'!B7422</x:f>
      </x:c>
      <x:c r="C7422" s="23">
        <x:f>'Historical Trades'!C7422</x:f>
      </x:c>
      <x:c r="D7422" s="0">
        <x:f>'Historical Trades'!D7422</x:f>
      </x:c>
      <x:c r="E7422" s="23">
        <x:f>'Historical Trades'!E7422</x:f>
      </x:c>
      <x:c r="F7422" s="0">
        <x:f>'Historical Trades'!F7422</x:f>
      </x:c>
      <x:c r="G7422" s="0">
        <x:f>'Historical Trades'!G7422</x:f>
      </x:c>
      <x:c r="H7422" s="0">
        <x:f>'Historical Trades'!H7422</x:f>
      </x:c>
      <x:c r="I7422" s="0">
        <x:f>'Historical Trades'!I7422</x:f>
      </x:c>
      <x:c r="J7422" s="0">
        <x:f>'Historical Trades'!J7422</x:f>
      </x:c>
      <x:c r="K7422" s="0">
        <x:f>'Historical Trades'!K7422</x:f>
      </x:c>
      <x:c r="L7422" s="0">
        <x:f>'Historical Trades'!L7422</x:f>
      </x:c>
      <x:c r="M7422" s="0">
        <x:f>'Historical Trades'!M7422</x:f>
      </x:c>
      <x:c r="N7422" s="0">
        <x:f>CLEAN('Historical Trades'!O7422)</x:f>
      </x:c>
      <x:c r="P7422" s="14">
        <x:f>IF(G7422="sell",M7422,-M7422)</x:f>
      </x:c>
      <x:c r="Q7422" s="14">
        <x:f>VLOOKUP(N7422,'Currency Rates'!$A$3:$C$32,3,0)</x:f>
      </x:c>
      <x:c r="R7422" s="0">
        <x:f>IF(A7422="SPUS",0,IF(A7422="FWD",0,P7422/Q7422))</x:f>
      </x:c>
    </x:row>
    <x:row r="7423" spans="1:19" x14ac:dyDescent="0.3">
      <x:c r="A7423" s="0">
        <x:f>'Historical Trades'!A7423</x:f>
      </x:c>
      <x:c r="B7423" s="0">
        <x:f>'Historical Trades'!B7423</x:f>
      </x:c>
      <x:c r="C7423" s="23">
        <x:f>'Historical Trades'!C7423</x:f>
      </x:c>
      <x:c r="D7423" s="0">
        <x:f>'Historical Trades'!D7423</x:f>
      </x:c>
      <x:c r="E7423" s="23">
        <x:f>'Historical Trades'!E7423</x:f>
      </x:c>
      <x:c r="F7423" s="0">
        <x:f>'Historical Trades'!F7423</x:f>
      </x:c>
      <x:c r="G7423" s="0">
        <x:f>'Historical Trades'!G7423</x:f>
      </x:c>
      <x:c r="H7423" s="0">
        <x:f>'Historical Trades'!H7423</x:f>
      </x:c>
      <x:c r="I7423" s="0">
        <x:f>'Historical Trades'!I7423</x:f>
      </x:c>
      <x:c r="J7423" s="0">
        <x:f>'Historical Trades'!J7423</x:f>
      </x:c>
      <x:c r="K7423" s="0">
        <x:f>'Historical Trades'!K7423</x:f>
      </x:c>
      <x:c r="L7423" s="0">
        <x:f>'Historical Trades'!L7423</x:f>
      </x:c>
      <x:c r="M7423" s="0">
        <x:f>'Historical Trades'!M7423</x:f>
      </x:c>
      <x:c r="N7423" s="0">
        <x:f>CLEAN('Historical Trades'!O7423)</x:f>
      </x:c>
      <x:c r="P7423" s="14">
        <x:f>IF(G7423="sell",M7423,-M7423)</x:f>
      </x:c>
      <x:c r="Q7423" s="14">
        <x:f>VLOOKUP(N7423,'Currency Rates'!$A$3:$C$32,3,0)</x:f>
      </x:c>
      <x:c r="R7423" s="0">
        <x:f>IF(A7423="SPUS",0,IF(A7423="FWD",0,P7423/Q7423))</x:f>
      </x:c>
    </x:row>
    <x:row r="7424" spans="1:19" x14ac:dyDescent="0.3">
      <x:c r="A7424" s="0">
        <x:f>'Historical Trades'!A7424</x:f>
      </x:c>
      <x:c r="B7424" s="0">
        <x:f>'Historical Trades'!B7424</x:f>
      </x:c>
      <x:c r="C7424" s="23">
        <x:f>'Historical Trades'!C7424</x:f>
      </x:c>
      <x:c r="D7424" s="0">
        <x:f>'Historical Trades'!D7424</x:f>
      </x:c>
      <x:c r="E7424" s="23">
        <x:f>'Historical Trades'!E7424</x:f>
      </x:c>
      <x:c r="F7424" s="0">
        <x:f>'Historical Trades'!F7424</x:f>
      </x:c>
      <x:c r="G7424" s="0">
        <x:f>'Historical Trades'!G7424</x:f>
      </x:c>
      <x:c r="H7424" s="0">
        <x:f>'Historical Trades'!H7424</x:f>
      </x:c>
      <x:c r="I7424" s="0">
        <x:f>'Historical Trades'!I7424</x:f>
      </x:c>
      <x:c r="J7424" s="0">
        <x:f>'Historical Trades'!J7424</x:f>
      </x:c>
      <x:c r="K7424" s="0">
        <x:f>'Historical Trades'!K7424</x:f>
      </x:c>
      <x:c r="L7424" s="0">
        <x:f>'Historical Trades'!L7424</x:f>
      </x:c>
      <x:c r="M7424" s="0">
        <x:f>'Historical Trades'!M7424</x:f>
      </x:c>
      <x:c r="N7424" s="0">
        <x:f>CLEAN('Historical Trades'!O7424)</x:f>
      </x:c>
      <x:c r="P7424" s="14">
        <x:f>IF(G7424="sell",M7424,-M7424)</x:f>
      </x:c>
      <x:c r="Q7424" s="14">
        <x:f>VLOOKUP(N7424,'Currency Rates'!$A$3:$C$32,3,0)</x:f>
      </x:c>
      <x:c r="R7424" s="0">
        <x:f>IF(A7424="SPUS",0,IF(A7424="FWD",0,P7424/Q7424))</x:f>
      </x:c>
    </x:row>
    <x:row r="7425" spans="1:19" x14ac:dyDescent="0.3">
      <x:c r="A7425" s="0">
        <x:f>'Historical Trades'!A7425</x:f>
      </x:c>
      <x:c r="B7425" s="0">
        <x:f>'Historical Trades'!B7425</x:f>
      </x:c>
      <x:c r="C7425" s="23">
        <x:f>'Historical Trades'!C7425</x:f>
      </x:c>
      <x:c r="D7425" s="0">
        <x:f>'Historical Trades'!D7425</x:f>
      </x:c>
      <x:c r="E7425" s="23">
        <x:f>'Historical Trades'!E7425</x:f>
      </x:c>
      <x:c r="F7425" s="0">
        <x:f>'Historical Trades'!F7425</x:f>
      </x:c>
      <x:c r="G7425" s="0">
        <x:f>'Historical Trades'!G7425</x:f>
      </x:c>
      <x:c r="H7425" s="0">
        <x:f>'Historical Trades'!H7425</x:f>
      </x:c>
      <x:c r="I7425" s="0">
        <x:f>'Historical Trades'!I7425</x:f>
      </x:c>
      <x:c r="J7425" s="0">
        <x:f>'Historical Trades'!J7425</x:f>
      </x:c>
      <x:c r="K7425" s="0">
        <x:f>'Historical Trades'!K7425</x:f>
      </x:c>
      <x:c r="L7425" s="0">
        <x:f>'Historical Trades'!L7425</x:f>
      </x:c>
      <x:c r="M7425" s="0">
        <x:f>'Historical Trades'!M7425</x:f>
      </x:c>
      <x:c r="N7425" s="0">
        <x:f>CLEAN('Historical Trades'!O7425)</x:f>
      </x:c>
      <x:c r="P7425" s="14">
        <x:f>IF(G7425="sell",M7425,-M7425)</x:f>
      </x:c>
      <x:c r="Q7425" s="14">
        <x:f>VLOOKUP(N7425,'Currency Rates'!$A$3:$C$32,3,0)</x:f>
      </x:c>
      <x:c r="R7425" s="0">
        <x:f>IF(A7425="SPUS",0,IF(A7425="FWD",0,P7425/Q7425))</x:f>
      </x:c>
    </x:row>
    <x:row r="7426" spans="1:19" x14ac:dyDescent="0.3">
      <x:c r="A7426" s="0">
        <x:f>'Historical Trades'!A7426</x:f>
      </x:c>
      <x:c r="B7426" s="0">
        <x:f>'Historical Trades'!B7426</x:f>
      </x:c>
      <x:c r="C7426" s="23">
        <x:f>'Historical Trades'!C7426</x:f>
      </x:c>
      <x:c r="D7426" s="0">
        <x:f>'Historical Trades'!D7426</x:f>
      </x:c>
      <x:c r="E7426" s="23">
        <x:f>'Historical Trades'!E7426</x:f>
      </x:c>
      <x:c r="F7426" s="0">
        <x:f>'Historical Trades'!F7426</x:f>
      </x:c>
      <x:c r="G7426" s="0">
        <x:f>'Historical Trades'!G7426</x:f>
      </x:c>
      <x:c r="H7426" s="0">
        <x:f>'Historical Trades'!H7426</x:f>
      </x:c>
      <x:c r="I7426" s="0">
        <x:f>'Historical Trades'!I7426</x:f>
      </x:c>
      <x:c r="J7426" s="0">
        <x:f>'Historical Trades'!J7426</x:f>
      </x:c>
      <x:c r="K7426" s="0">
        <x:f>'Historical Trades'!K7426</x:f>
      </x:c>
      <x:c r="L7426" s="0">
        <x:f>'Historical Trades'!L7426</x:f>
      </x:c>
      <x:c r="M7426" s="0">
        <x:f>'Historical Trades'!M7426</x:f>
      </x:c>
      <x:c r="N7426" s="0">
        <x:f>CLEAN('Historical Trades'!O7426)</x:f>
      </x:c>
      <x:c r="P7426" s="14">
        <x:f>IF(G7426="sell",M7426,-M7426)</x:f>
      </x:c>
      <x:c r="Q7426" s="14">
        <x:f>VLOOKUP(N7426,'Currency Rates'!$A$3:$C$32,3,0)</x:f>
      </x:c>
      <x:c r="R7426" s="0">
        <x:f>IF(A7426="SPUS",0,IF(A7426="FWD",0,P7426/Q7426))</x:f>
      </x:c>
    </x:row>
    <x:row r="7427" spans="1:19" x14ac:dyDescent="0.3">
      <x:c r="A7427" s="0">
        <x:f>'Historical Trades'!A7427</x:f>
      </x:c>
      <x:c r="B7427" s="0">
        <x:f>'Historical Trades'!B7427</x:f>
      </x:c>
      <x:c r="C7427" s="23">
        <x:f>'Historical Trades'!C7427</x:f>
      </x:c>
      <x:c r="D7427" s="0">
        <x:f>'Historical Trades'!D7427</x:f>
      </x:c>
      <x:c r="E7427" s="23">
        <x:f>'Historical Trades'!E7427</x:f>
      </x:c>
      <x:c r="F7427" s="0">
        <x:f>'Historical Trades'!F7427</x:f>
      </x:c>
      <x:c r="G7427" s="0">
        <x:f>'Historical Trades'!G7427</x:f>
      </x:c>
      <x:c r="H7427" s="0">
        <x:f>'Historical Trades'!H7427</x:f>
      </x:c>
      <x:c r="I7427" s="0">
        <x:f>'Historical Trades'!I7427</x:f>
      </x:c>
      <x:c r="J7427" s="0">
        <x:f>'Historical Trades'!J7427</x:f>
      </x:c>
      <x:c r="K7427" s="0">
        <x:f>'Historical Trades'!K7427</x:f>
      </x:c>
      <x:c r="L7427" s="0">
        <x:f>'Historical Trades'!L7427</x:f>
      </x:c>
      <x:c r="M7427" s="0">
        <x:f>'Historical Trades'!M7427</x:f>
      </x:c>
      <x:c r="N7427" s="0">
        <x:f>CLEAN('Historical Trades'!O7427)</x:f>
      </x:c>
      <x:c r="P7427" s="14">
        <x:f>IF(G7427="sell",M7427,-M7427)</x:f>
      </x:c>
      <x:c r="Q7427" s="14">
        <x:f>VLOOKUP(N7427,'Currency Rates'!$A$3:$C$32,3,0)</x:f>
      </x:c>
      <x:c r="R7427" s="0">
        <x:f>IF(A7427="SPUS",0,IF(A7427="FWD",0,P7427/Q7427))</x:f>
      </x:c>
    </x:row>
    <x:row r="7428" spans="1:19" x14ac:dyDescent="0.3">
      <x:c r="A7428" s="0">
        <x:f>'Historical Trades'!A7428</x:f>
      </x:c>
      <x:c r="B7428" s="0">
        <x:f>'Historical Trades'!B7428</x:f>
      </x:c>
      <x:c r="C7428" s="23">
        <x:f>'Historical Trades'!C7428</x:f>
      </x:c>
      <x:c r="D7428" s="0">
        <x:f>'Historical Trades'!D7428</x:f>
      </x:c>
      <x:c r="E7428" s="23">
        <x:f>'Historical Trades'!E7428</x:f>
      </x:c>
      <x:c r="F7428" s="0">
        <x:f>'Historical Trades'!F7428</x:f>
      </x:c>
      <x:c r="G7428" s="0">
        <x:f>'Historical Trades'!G7428</x:f>
      </x:c>
      <x:c r="H7428" s="0">
        <x:f>'Historical Trades'!H7428</x:f>
      </x:c>
      <x:c r="I7428" s="0">
        <x:f>'Historical Trades'!I7428</x:f>
      </x:c>
      <x:c r="J7428" s="0">
        <x:f>'Historical Trades'!J7428</x:f>
      </x:c>
      <x:c r="K7428" s="0">
        <x:f>'Historical Trades'!K7428</x:f>
      </x:c>
      <x:c r="L7428" s="0">
        <x:f>'Historical Trades'!L7428</x:f>
      </x:c>
      <x:c r="M7428" s="0">
        <x:f>'Historical Trades'!M7428</x:f>
      </x:c>
      <x:c r="N7428" s="0">
        <x:f>CLEAN('Historical Trades'!O7428)</x:f>
      </x:c>
      <x:c r="P7428" s="14">
        <x:f>IF(G7428="sell",M7428,-M7428)</x:f>
      </x:c>
      <x:c r="Q7428" s="14">
        <x:f>VLOOKUP(N7428,'Currency Rates'!$A$3:$C$32,3,0)</x:f>
      </x:c>
      <x:c r="R7428" s="0">
        <x:f>IF(A7428="SPUS",0,IF(A7428="FWD",0,P7428/Q7428))</x:f>
      </x:c>
    </x:row>
    <x:row r="7429" spans="1:19" x14ac:dyDescent="0.3">
      <x:c r="A7429" s="0">
        <x:f>'Historical Trades'!A7429</x:f>
      </x:c>
      <x:c r="B7429" s="0">
        <x:f>'Historical Trades'!B7429</x:f>
      </x:c>
      <x:c r="C7429" s="23">
        <x:f>'Historical Trades'!C7429</x:f>
      </x:c>
      <x:c r="D7429" s="0">
        <x:f>'Historical Trades'!D7429</x:f>
      </x:c>
      <x:c r="E7429" s="23">
        <x:f>'Historical Trades'!E7429</x:f>
      </x:c>
      <x:c r="F7429" s="0">
        <x:f>'Historical Trades'!F7429</x:f>
      </x:c>
      <x:c r="G7429" s="0">
        <x:f>'Historical Trades'!G7429</x:f>
      </x:c>
      <x:c r="H7429" s="0">
        <x:f>'Historical Trades'!H7429</x:f>
      </x:c>
      <x:c r="I7429" s="0">
        <x:f>'Historical Trades'!I7429</x:f>
      </x:c>
      <x:c r="J7429" s="0">
        <x:f>'Historical Trades'!J7429</x:f>
      </x:c>
      <x:c r="K7429" s="0">
        <x:f>'Historical Trades'!K7429</x:f>
      </x:c>
      <x:c r="L7429" s="0">
        <x:f>'Historical Trades'!L7429</x:f>
      </x:c>
      <x:c r="M7429" s="0">
        <x:f>'Historical Trades'!M7429</x:f>
      </x:c>
      <x:c r="N7429" s="0">
        <x:f>CLEAN('Historical Trades'!O7429)</x:f>
      </x:c>
      <x:c r="P7429" s="14">
        <x:f>IF(G7429="sell",M7429,-M7429)</x:f>
      </x:c>
      <x:c r="Q7429" s="14">
        <x:f>VLOOKUP(N7429,'Currency Rates'!$A$3:$C$32,3,0)</x:f>
      </x:c>
      <x:c r="R7429" s="0">
        <x:f>IF(A7429="SPUS",0,IF(A7429="FWD",0,P7429/Q7429))</x:f>
      </x:c>
    </x:row>
    <x:row r="7430" spans="1:19" x14ac:dyDescent="0.3">
      <x:c r="A7430" s="0">
        <x:f>'Historical Trades'!A7430</x:f>
      </x:c>
      <x:c r="B7430" s="0">
        <x:f>'Historical Trades'!B7430</x:f>
      </x:c>
      <x:c r="C7430" s="23">
        <x:f>'Historical Trades'!C7430</x:f>
      </x:c>
      <x:c r="D7430" s="0">
        <x:f>'Historical Trades'!D7430</x:f>
      </x:c>
      <x:c r="E7430" s="23">
        <x:f>'Historical Trades'!E7430</x:f>
      </x:c>
      <x:c r="F7430" s="0">
        <x:f>'Historical Trades'!F7430</x:f>
      </x:c>
      <x:c r="G7430" s="0">
        <x:f>'Historical Trades'!G7430</x:f>
      </x:c>
      <x:c r="H7430" s="0">
        <x:f>'Historical Trades'!H7430</x:f>
      </x:c>
      <x:c r="I7430" s="0">
        <x:f>'Historical Trades'!I7430</x:f>
      </x:c>
      <x:c r="J7430" s="0">
        <x:f>'Historical Trades'!J7430</x:f>
      </x:c>
      <x:c r="K7430" s="0">
        <x:f>'Historical Trades'!K7430</x:f>
      </x:c>
      <x:c r="L7430" s="0">
        <x:f>'Historical Trades'!L7430</x:f>
      </x:c>
      <x:c r="M7430" s="0">
        <x:f>'Historical Trades'!M7430</x:f>
      </x:c>
      <x:c r="N7430" s="0">
        <x:f>CLEAN('Historical Trades'!O7430)</x:f>
      </x:c>
      <x:c r="P7430" s="14">
        <x:f>IF(G7430="sell",M7430,-M7430)</x:f>
      </x:c>
      <x:c r="Q7430" s="14">
        <x:f>VLOOKUP(N7430,'Currency Rates'!$A$3:$C$32,3,0)</x:f>
      </x:c>
      <x:c r="R7430" s="0">
        <x:f>IF(A7430="SPUS",0,IF(A7430="FWD",0,P7430/Q7430))</x:f>
      </x:c>
    </x:row>
    <x:row r="7431" spans="1:19" x14ac:dyDescent="0.3">
      <x:c r="A7431" s="0">
        <x:f>'Historical Trades'!A7431</x:f>
      </x:c>
      <x:c r="B7431" s="0">
        <x:f>'Historical Trades'!B7431</x:f>
      </x:c>
      <x:c r="C7431" s="23">
        <x:f>'Historical Trades'!C7431</x:f>
      </x:c>
      <x:c r="D7431" s="0">
        <x:f>'Historical Trades'!D7431</x:f>
      </x:c>
      <x:c r="E7431" s="23">
        <x:f>'Historical Trades'!E7431</x:f>
      </x:c>
      <x:c r="F7431" s="0">
        <x:f>'Historical Trades'!F7431</x:f>
      </x:c>
      <x:c r="G7431" s="0">
        <x:f>'Historical Trades'!G7431</x:f>
      </x:c>
      <x:c r="H7431" s="0">
        <x:f>'Historical Trades'!H7431</x:f>
      </x:c>
      <x:c r="I7431" s="0">
        <x:f>'Historical Trades'!I7431</x:f>
      </x:c>
      <x:c r="J7431" s="0">
        <x:f>'Historical Trades'!J7431</x:f>
      </x:c>
      <x:c r="K7431" s="0">
        <x:f>'Historical Trades'!K7431</x:f>
      </x:c>
      <x:c r="L7431" s="0">
        <x:f>'Historical Trades'!L7431</x:f>
      </x:c>
      <x:c r="M7431" s="0">
        <x:f>'Historical Trades'!M7431</x:f>
      </x:c>
      <x:c r="N7431" s="0">
        <x:f>CLEAN('Historical Trades'!O7431)</x:f>
      </x:c>
      <x:c r="P7431" s="14">
        <x:f>IF(G7431="sell",M7431,-M7431)</x:f>
      </x:c>
      <x:c r="Q7431" s="14">
        <x:f>VLOOKUP(N7431,'Currency Rates'!$A$3:$C$32,3,0)</x:f>
      </x:c>
      <x:c r="R7431" s="0">
        <x:f>IF(A7431="SPUS",0,IF(A7431="FWD",0,P7431/Q7431))</x:f>
      </x:c>
    </x:row>
    <x:row r="7432" spans="1:19" x14ac:dyDescent="0.3">
      <x:c r="A7432" s="0">
        <x:f>'Historical Trades'!A7432</x:f>
      </x:c>
      <x:c r="B7432" s="0">
        <x:f>'Historical Trades'!B7432</x:f>
      </x:c>
      <x:c r="C7432" s="23">
        <x:f>'Historical Trades'!C7432</x:f>
      </x:c>
      <x:c r="D7432" s="0">
        <x:f>'Historical Trades'!D7432</x:f>
      </x:c>
      <x:c r="E7432" s="23">
        <x:f>'Historical Trades'!E7432</x:f>
      </x:c>
      <x:c r="F7432" s="0">
        <x:f>'Historical Trades'!F7432</x:f>
      </x:c>
      <x:c r="G7432" s="0">
        <x:f>'Historical Trades'!G7432</x:f>
      </x:c>
      <x:c r="H7432" s="0">
        <x:f>'Historical Trades'!H7432</x:f>
      </x:c>
      <x:c r="I7432" s="0">
        <x:f>'Historical Trades'!I7432</x:f>
      </x:c>
      <x:c r="J7432" s="0">
        <x:f>'Historical Trades'!J7432</x:f>
      </x:c>
      <x:c r="K7432" s="0">
        <x:f>'Historical Trades'!K7432</x:f>
      </x:c>
      <x:c r="L7432" s="0">
        <x:f>'Historical Trades'!L7432</x:f>
      </x:c>
      <x:c r="M7432" s="0">
        <x:f>'Historical Trades'!M7432</x:f>
      </x:c>
      <x:c r="N7432" s="0">
        <x:f>CLEAN('Historical Trades'!O7432)</x:f>
      </x:c>
      <x:c r="P7432" s="14">
        <x:f>IF(G7432="sell",M7432,-M7432)</x:f>
      </x:c>
      <x:c r="Q7432" s="14">
        <x:f>VLOOKUP(N7432,'Currency Rates'!$A$3:$C$32,3,0)</x:f>
      </x:c>
      <x:c r="R7432" s="0">
        <x:f>IF(A7432="SPUS",0,IF(A7432="FWD",0,P7432/Q7432))</x:f>
      </x:c>
    </x:row>
    <x:row r="7433" spans="1:19" x14ac:dyDescent="0.3">
      <x:c r="A7433" s="0">
        <x:f>'Historical Trades'!A7433</x:f>
      </x:c>
      <x:c r="B7433" s="0">
        <x:f>'Historical Trades'!B7433</x:f>
      </x:c>
      <x:c r="C7433" s="23">
        <x:f>'Historical Trades'!C7433</x:f>
      </x:c>
      <x:c r="D7433" s="0">
        <x:f>'Historical Trades'!D7433</x:f>
      </x:c>
      <x:c r="E7433" s="23">
        <x:f>'Historical Trades'!E7433</x:f>
      </x:c>
      <x:c r="F7433" s="0">
        <x:f>'Historical Trades'!F7433</x:f>
      </x:c>
      <x:c r="G7433" s="0">
        <x:f>'Historical Trades'!G7433</x:f>
      </x:c>
      <x:c r="H7433" s="0">
        <x:f>'Historical Trades'!H7433</x:f>
      </x:c>
      <x:c r="I7433" s="0">
        <x:f>'Historical Trades'!I7433</x:f>
      </x:c>
      <x:c r="J7433" s="0">
        <x:f>'Historical Trades'!J7433</x:f>
      </x:c>
      <x:c r="K7433" s="0">
        <x:f>'Historical Trades'!K7433</x:f>
      </x:c>
      <x:c r="L7433" s="0">
        <x:f>'Historical Trades'!L7433</x:f>
      </x:c>
      <x:c r="M7433" s="0">
        <x:f>'Historical Trades'!M7433</x:f>
      </x:c>
      <x:c r="N7433" s="0">
        <x:f>CLEAN('Historical Trades'!O7433)</x:f>
      </x:c>
      <x:c r="P7433" s="14">
        <x:f>IF(G7433="sell",M7433,-M7433)</x:f>
      </x:c>
      <x:c r="Q7433" s="14">
        <x:f>VLOOKUP(N7433,'Currency Rates'!$A$3:$C$32,3,0)</x:f>
      </x:c>
      <x:c r="R7433" s="0">
        <x:f>IF(A7433="SPUS",0,IF(A7433="FWD",0,P7433/Q7433))</x:f>
      </x:c>
    </x:row>
    <x:row r="7434" spans="1:19" x14ac:dyDescent="0.3">
      <x:c r="A7434" s="0">
        <x:f>'Historical Trades'!A7434</x:f>
      </x:c>
      <x:c r="B7434" s="0">
        <x:f>'Historical Trades'!B7434</x:f>
      </x:c>
      <x:c r="C7434" s="23">
        <x:f>'Historical Trades'!C7434</x:f>
      </x:c>
      <x:c r="D7434" s="0">
        <x:f>'Historical Trades'!D7434</x:f>
      </x:c>
      <x:c r="E7434" s="23">
        <x:f>'Historical Trades'!E7434</x:f>
      </x:c>
      <x:c r="F7434" s="0">
        <x:f>'Historical Trades'!F7434</x:f>
      </x:c>
      <x:c r="G7434" s="0">
        <x:f>'Historical Trades'!G7434</x:f>
      </x:c>
      <x:c r="H7434" s="0">
        <x:f>'Historical Trades'!H7434</x:f>
      </x:c>
      <x:c r="I7434" s="0">
        <x:f>'Historical Trades'!I7434</x:f>
      </x:c>
      <x:c r="J7434" s="0">
        <x:f>'Historical Trades'!J7434</x:f>
      </x:c>
      <x:c r="K7434" s="0">
        <x:f>'Historical Trades'!K7434</x:f>
      </x:c>
      <x:c r="L7434" s="0">
        <x:f>'Historical Trades'!L7434</x:f>
      </x:c>
      <x:c r="M7434" s="0">
        <x:f>'Historical Trades'!M7434</x:f>
      </x:c>
      <x:c r="N7434" s="0">
        <x:f>CLEAN('Historical Trades'!O7434)</x:f>
      </x:c>
      <x:c r="P7434" s="14">
        <x:f>IF(G7434="sell",M7434,-M7434)</x:f>
      </x:c>
      <x:c r="Q7434" s="14">
        <x:f>VLOOKUP(N7434,'Currency Rates'!$A$3:$C$32,3,0)</x:f>
      </x:c>
      <x:c r="R7434" s="0">
        <x:f>IF(A7434="SPUS",0,IF(A7434="FWD",0,P7434/Q7434))</x:f>
      </x:c>
    </x:row>
    <x:row r="7435" spans="1:19" x14ac:dyDescent="0.3">
      <x:c r="A7435" s="0">
        <x:f>'Historical Trades'!A7435</x:f>
      </x:c>
      <x:c r="B7435" s="0">
        <x:f>'Historical Trades'!B7435</x:f>
      </x:c>
      <x:c r="C7435" s="23">
        <x:f>'Historical Trades'!C7435</x:f>
      </x:c>
      <x:c r="D7435" s="0">
        <x:f>'Historical Trades'!D7435</x:f>
      </x:c>
      <x:c r="E7435" s="23">
        <x:f>'Historical Trades'!E7435</x:f>
      </x:c>
      <x:c r="F7435" s="0">
        <x:f>'Historical Trades'!F7435</x:f>
      </x:c>
      <x:c r="G7435" s="0">
        <x:f>'Historical Trades'!G7435</x:f>
      </x:c>
      <x:c r="H7435" s="0">
        <x:f>'Historical Trades'!H7435</x:f>
      </x:c>
      <x:c r="I7435" s="0">
        <x:f>'Historical Trades'!I7435</x:f>
      </x:c>
      <x:c r="J7435" s="0">
        <x:f>'Historical Trades'!J7435</x:f>
      </x:c>
      <x:c r="K7435" s="0">
        <x:f>'Historical Trades'!K7435</x:f>
      </x:c>
      <x:c r="L7435" s="0">
        <x:f>'Historical Trades'!L7435</x:f>
      </x:c>
      <x:c r="M7435" s="0">
        <x:f>'Historical Trades'!M7435</x:f>
      </x:c>
      <x:c r="N7435" s="0">
        <x:f>CLEAN('Historical Trades'!O7435)</x:f>
      </x:c>
      <x:c r="P7435" s="14">
        <x:f>IF(G7435="sell",M7435,-M7435)</x:f>
      </x:c>
      <x:c r="Q7435" s="14">
        <x:f>VLOOKUP(N7435,'Currency Rates'!$A$3:$C$32,3,0)</x:f>
      </x:c>
      <x:c r="R7435" s="0">
        <x:f>IF(A7435="SPUS",0,IF(A7435="FWD",0,P7435/Q7435))</x:f>
      </x:c>
    </x:row>
    <x:row r="7436" spans="1:19" x14ac:dyDescent="0.3">
      <x:c r="A7436" s="0">
        <x:f>'Historical Trades'!A7436</x:f>
      </x:c>
      <x:c r="B7436" s="0">
        <x:f>'Historical Trades'!B7436</x:f>
      </x:c>
      <x:c r="C7436" s="23">
        <x:f>'Historical Trades'!C7436</x:f>
      </x:c>
      <x:c r="D7436" s="0">
        <x:f>'Historical Trades'!D7436</x:f>
      </x:c>
      <x:c r="E7436" s="23">
        <x:f>'Historical Trades'!E7436</x:f>
      </x:c>
      <x:c r="F7436" s="0">
        <x:f>'Historical Trades'!F7436</x:f>
      </x:c>
      <x:c r="G7436" s="0">
        <x:f>'Historical Trades'!G7436</x:f>
      </x:c>
      <x:c r="H7436" s="0">
        <x:f>'Historical Trades'!H7436</x:f>
      </x:c>
      <x:c r="I7436" s="0">
        <x:f>'Historical Trades'!I7436</x:f>
      </x:c>
      <x:c r="J7436" s="0">
        <x:f>'Historical Trades'!J7436</x:f>
      </x:c>
      <x:c r="K7436" s="0">
        <x:f>'Historical Trades'!K7436</x:f>
      </x:c>
      <x:c r="L7436" s="0">
        <x:f>'Historical Trades'!L7436</x:f>
      </x:c>
      <x:c r="M7436" s="0">
        <x:f>'Historical Trades'!M7436</x:f>
      </x:c>
      <x:c r="N7436" s="0">
        <x:f>CLEAN('Historical Trades'!O7436)</x:f>
      </x:c>
      <x:c r="P7436" s="14">
        <x:f>IF(G7436="sell",M7436,-M7436)</x:f>
      </x:c>
      <x:c r="Q7436" s="14">
        <x:f>VLOOKUP(N7436,'Currency Rates'!$A$3:$C$32,3,0)</x:f>
      </x:c>
      <x:c r="R7436" s="0">
        <x:f>IF(A7436="SPUS",0,IF(A7436="FWD",0,P7436/Q7436))</x:f>
      </x:c>
    </x:row>
    <x:row r="7437" spans="1:19" x14ac:dyDescent="0.3">
      <x:c r="A7437" s="0">
        <x:f>'Historical Trades'!A7437</x:f>
      </x:c>
      <x:c r="B7437" s="0">
        <x:f>'Historical Trades'!B7437</x:f>
      </x:c>
      <x:c r="C7437" s="23">
        <x:f>'Historical Trades'!C7437</x:f>
      </x:c>
      <x:c r="D7437" s="0">
        <x:f>'Historical Trades'!D7437</x:f>
      </x:c>
      <x:c r="E7437" s="23">
        <x:f>'Historical Trades'!E7437</x:f>
      </x:c>
      <x:c r="F7437" s="0">
        <x:f>'Historical Trades'!F7437</x:f>
      </x:c>
      <x:c r="G7437" s="0">
        <x:f>'Historical Trades'!G7437</x:f>
      </x:c>
      <x:c r="H7437" s="0">
        <x:f>'Historical Trades'!H7437</x:f>
      </x:c>
      <x:c r="I7437" s="0">
        <x:f>'Historical Trades'!I7437</x:f>
      </x:c>
      <x:c r="J7437" s="0">
        <x:f>'Historical Trades'!J7437</x:f>
      </x:c>
      <x:c r="K7437" s="0">
        <x:f>'Historical Trades'!K7437</x:f>
      </x:c>
      <x:c r="L7437" s="0">
        <x:f>'Historical Trades'!L7437</x:f>
      </x:c>
      <x:c r="M7437" s="0">
        <x:f>'Historical Trades'!M7437</x:f>
      </x:c>
      <x:c r="N7437" s="0">
        <x:f>CLEAN('Historical Trades'!O7437)</x:f>
      </x:c>
      <x:c r="P7437" s="14">
        <x:f>IF(G7437="sell",M7437,-M7437)</x:f>
      </x:c>
      <x:c r="Q7437" s="14">
        <x:f>VLOOKUP(N7437,'Currency Rates'!$A$3:$C$32,3,0)</x:f>
      </x:c>
      <x:c r="R7437" s="0">
        <x:f>IF(A7437="SPUS",0,IF(A7437="FWD",0,P7437/Q7437))</x:f>
      </x:c>
    </x:row>
    <x:row r="7438" spans="1:19" x14ac:dyDescent="0.3">
      <x:c r="A7438" s="0">
        <x:f>'Historical Trades'!A7438</x:f>
      </x:c>
      <x:c r="B7438" s="0">
        <x:f>'Historical Trades'!B7438</x:f>
      </x:c>
      <x:c r="C7438" s="23">
        <x:f>'Historical Trades'!C7438</x:f>
      </x:c>
      <x:c r="D7438" s="0">
        <x:f>'Historical Trades'!D7438</x:f>
      </x:c>
      <x:c r="E7438" s="23">
        <x:f>'Historical Trades'!E7438</x:f>
      </x:c>
      <x:c r="F7438" s="0">
        <x:f>'Historical Trades'!F7438</x:f>
      </x:c>
      <x:c r="G7438" s="0">
        <x:f>'Historical Trades'!G7438</x:f>
      </x:c>
      <x:c r="H7438" s="0">
        <x:f>'Historical Trades'!H7438</x:f>
      </x:c>
      <x:c r="I7438" s="0">
        <x:f>'Historical Trades'!I7438</x:f>
      </x:c>
      <x:c r="J7438" s="0">
        <x:f>'Historical Trades'!J7438</x:f>
      </x:c>
      <x:c r="K7438" s="0">
        <x:f>'Historical Trades'!K7438</x:f>
      </x:c>
      <x:c r="L7438" s="0">
        <x:f>'Historical Trades'!L7438</x:f>
      </x:c>
      <x:c r="M7438" s="0">
        <x:f>'Historical Trades'!M7438</x:f>
      </x:c>
      <x:c r="N7438" s="0">
        <x:f>CLEAN('Historical Trades'!O7438)</x:f>
      </x:c>
      <x:c r="P7438" s="14">
        <x:f>IF(G7438="sell",M7438,-M7438)</x:f>
      </x:c>
      <x:c r="Q7438" s="14">
        <x:f>VLOOKUP(N7438,'Currency Rates'!$A$3:$C$32,3,0)</x:f>
      </x:c>
      <x:c r="R7438" s="0">
        <x:f>IF(A7438="SPUS",0,IF(A7438="FWD",0,P7438/Q7438))</x:f>
      </x:c>
    </x:row>
    <x:row r="7439" spans="1:19" x14ac:dyDescent="0.3">
      <x:c r="A7439" s="0">
        <x:f>'Historical Trades'!A7439</x:f>
      </x:c>
      <x:c r="B7439" s="0">
        <x:f>'Historical Trades'!B7439</x:f>
      </x:c>
      <x:c r="C7439" s="23">
        <x:f>'Historical Trades'!C7439</x:f>
      </x:c>
      <x:c r="D7439" s="0">
        <x:f>'Historical Trades'!D7439</x:f>
      </x:c>
      <x:c r="E7439" s="23">
        <x:f>'Historical Trades'!E7439</x:f>
      </x:c>
      <x:c r="F7439" s="0">
        <x:f>'Historical Trades'!F7439</x:f>
      </x:c>
      <x:c r="G7439" s="0">
        <x:f>'Historical Trades'!G7439</x:f>
      </x:c>
      <x:c r="H7439" s="0">
        <x:f>'Historical Trades'!H7439</x:f>
      </x:c>
      <x:c r="I7439" s="0">
        <x:f>'Historical Trades'!I7439</x:f>
      </x:c>
      <x:c r="J7439" s="0">
        <x:f>'Historical Trades'!J7439</x:f>
      </x:c>
      <x:c r="K7439" s="0">
        <x:f>'Historical Trades'!K7439</x:f>
      </x:c>
      <x:c r="L7439" s="0">
        <x:f>'Historical Trades'!L7439</x:f>
      </x:c>
      <x:c r="M7439" s="0">
        <x:f>'Historical Trades'!M7439</x:f>
      </x:c>
      <x:c r="N7439" s="0">
        <x:f>CLEAN('Historical Trades'!O7439)</x:f>
      </x:c>
      <x:c r="P7439" s="14">
        <x:f>IF(G7439="sell",M7439,-M7439)</x:f>
      </x:c>
      <x:c r="Q7439" s="14">
        <x:f>VLOOKUP(N7439,'Currency Rates'!$A$3:$C$32,3,0)</x:f>
      </x:c>
      <x:c r="R7439" s="0">
        <x:f>IF(A7439="SPUS",0,IF(A7439="FWD",0,P7439/Q7439))</x:f>
      </x:c>
    </x:row>
    <x:row r="7440" spans="1:19" x14ac:dyDescent="0.3">
      <x:c r="A7440" s="0">
        <x:f>'Historical Trades'!A7440</x:f>
      </x:c>
      <x:c r="B7440" s="0">
        <x:f>'Historical Trades'!B7440</x:f>
      </x:c>
      <x:c r="C7440" s="23">
        <x:f>'Historical Trades'!C7440</x:f>
      </x:c>
      <x:c r="D7440" s="0">
        <x:f>'Historical Trades'!D7440</x:f>
      </x:c>
      <x:c r="E7440" s="23">
        <x:f>'Historical Trades'!E7440</x:f>
      </x:c>
      <x:c r="F7440" s="0">
        <x:f>'Historical Trades'!F7440</x:f>
      </x:c>
      <x:c r="G7440" s="0">
        <x:f>'Historical Trades'!G7440</x:f>
      </x:c>
      <x:c r="H7440" s="0">
        <x:f>'Historical Trades'!H7440</x:f>
      </x:c>
      <x:c r="I7440" s="0">
        <x:f>'Historical Trades'!I7440</x:f>
      </x:c>
      <x:c r="J7440" s="0">
        <x:f>'Historical Trades'!J7440</x:f>
      </x:c>
      <x:c r="K7440" s="0">
        <x:f>'Historical Trades'!K7440</x:f>
      </x:c>
      <x:c r="L7440" s="0">
        <x:f>'Historical Trades'!L7440</x:f>
      </x:c>
      <x:c r="M7440" s="0">
        <x:f>'Historical Trades'!M7440</x:f>
      </x:c>
      <x:c r="N7440" s="0">
        <x:f>CLEAN('Historical Trades'!O7440)</x:f>
      </x:c>
      <x:c r="P7440" s="14">
        <x:f>IF(G7440="sell",M7440,-M7440)</x:f>
      </x:c>
      <x:c r="Q7440" s="14">
        <x:f>VLOOKUP(N7440,'Currency Rates'!$A$3:$C$32,3,0)</x:f>
      </x:c>
      <x:c r="R7440" s="0">
        <x:f>IF(A7440="SPUS",0,IF(A7440="FWD",0,P7440/Q7440))</x:f>
      </x:c>
    </x:row>
    <x:row r="7441" spans="1:19" x14ac:dyDescent="0.3">
      <x:c r="A7441" s="0">
        <x:f>'Historical Trades'!A7441</x:f>
      </x:c>
      <x:c r="B7441" s="0">
        <x:f>'Historical Trades'!B7441</x:f>
      </x:c>
      <x:c r="C7441" s="23">
        <x:f>'Historical Trades'!C7441</x:f>
      </x:c>
      <x:c r="D7441" s="0">
        <x:f>'Historical Trades'!D7441</x:f>
      </x:c>
      <x:c r="E7441" s="23">
        <x:f>'Historical Trades'!E7441</x:f>
      </x:c>
      <x:c r="F7441" s="0">
        <x:f>'Historical Trades'!F7441</x:f>
      </x:c>
      <x:c r="G7441" s="0">
        <x:f>'Historical Trades'!G7441</x:f>
      </x:c>
      <x:c r="H7441" s="0">
        <x:f>'Historical Trades'!H7441</x:f>
      </x:c>
      <x:c r="I7441" s="0">
        <x:f>'Historical Trades'!I7441</x:f>
      </x:c>
      <x:c r="J7441" s="0">
        <x:f>'Historical Trades'!J7441</x:f>
      </x:c>
      <x:c r="K7441" s="0">
        <x:f>'Historical Trades'!K7441</x:f>
      </x:c>
      <x:c r="L7441" s="0">
        <x:f>'Historical Trades'!L7441</x:f>
      </x:c>
      <x:c r="M7441" s="0">
        <x:f>'Historical Trades'!M7441</x:f>
      </x:c>
      <x:c r="N7441" s="0">
        <x:f>CLEAN('Historical Trades'!O7441)</x:f>
      </x:c>
      <x:c r="P7441" s="14">
        <x:f>IF(G7441="sell",M7441,-M7441)</x:f>
      </x:c>
      <x:c r="Q7441" s="14">
        <x:f>VLOOKUP(N7441,'Currency Rates'!$A$3:$C$32,3,0)</x:f>
      </x:c>
      <x:c r="R7441" s="0">
        <x:f>IF(A7441="SPUS",0,IF(A7441="FWD",0,P7441/Q7441))</x:f>
      </x:c>
    </x:row>
    <x:row r="7442" spans="1:19" x14ac:dyDescent="0.3">
      <x:c r="A7442" s="0">
        <x:f>'Historical Trades'!A7442</x:f>
      </x:c>
      <x:c r="B7442" s="0">
        <x:f>'Historical Trades'!B7442</x:f>
      </x:c>
      <x:c r="C7442" s="23">
        <x:f>'Historical Trades'!C7442</x:f>
      </x:c>
      <x:c r="D7442" s="0">
        <x:f>'Historical Trades'!D7442</x:f>
      </x:c>
      <x:c r="E7442" s="23">
        <x:f>'Historical Trades'!E7442</x:f>
      </x:c>
      <x:c r="F7442" s="0">
        <x:f>'Historical Trades'!F7442</x:f>
      </x:c>
      <x:c r="G7442" s="0">
        <x:f>'Historical Trades'!G7442</x:f>
      </x:c>
      <x:c r="H7442" s="0">
        <x:f>'Historical Trades'!H7442</x:f>
      </x:c>
      <x:c r="I7442" s="0">
        <x:f>'Historical Trades'!I7442</x:f>
      </x:c>
      <x:c r="J7442" s="0">
        <x:f>'Historical Trades'!J7442</x:f>
      </x:c>
      <x:c r="K7442" s="0">
        <x:f>'Historical Trades'!K7442</x:f>
      </x:c>
      <x:c r="L7442" s="0">
        <x:f>'Historical Trades'!L7442</x:f>
      </x:c>
      <x:c r="M7442" s="0">
        <x:f>'Historical Trades'!M7442</x:f>
      </x:c>
      <x:c r="N7442" s="0">
        <x:f>CLEAN('Historical Trades'!O7442)</x:f>
      </x:c>
      <x:c r="P7442" s="14">
        <x:f>IF(G7442="sell",M7442,-M7442)</x:f>
      </x:c>
      <x:c r="Q7442" s="14">
        <x:f>VLOOKUP(N7442,'Currency Rates'!$A$3:$C$32,3,0)</x:f>
      </x:c>
      <x:c r="R7442" s="0">
        <x:f>IF(A7442="SPUS",0,IF(A7442="FWD",0,P7442/Q7442))</x:f>
      </x:c>
    </x:row>
    <x:row r="7443" spans="1:19" x14ac:dyDescent="0.3">
      <x:c r="A7443" s="0">
        <x:f>'Historical Trades'!A7443</x:f>
      </x:c>
      <x:c r="B7443" s="0">
        <x:f>'Historical Trades'!B7443</x:f>
      </x:c>
      <x:c r="C7443" s="23">
        <x:f>'Historical Trades'!C7443</x:f>
      </x:c>
      <x:c r="D7443" s="0">
        <x:f>'Historical Trades'!D7443</x:f>
      </x:c>
      <x:c r="E7443" s="23">
        <x:f>'Historical Trades'!E7443</x:f>
      </x:c>
      <x:c r="F7443" s="0">
        <x:f>'Historical Trades'!F7443</x:f>
      </x:c>
      <x:c r="G7443" s="0">
        <x:f>'Historical Trades'!G7443</x:f>
      </x:c>
      <x:c r="H7443" s="0">
        <x:f>'Historical Trades'!H7443</x:f>
      </x:c>
      <x:c r="I7443" s="0">
        <x:f>'Historical Trades'!I7443</x:f>
      </x:c>
      <x:c r="J7443" s="0">
        <x:f>'Historical Trades'!J7443</x:f>
      </x:c>
      <x:c r="K7443" s="0">
        <x:f>'Historical Trades'!K7443</x:f>
      </x:c>
      <x:c r="L7443" s="0">
        <x:f>'Historical Trades'!L7443</x:f>
      </x:c>
      <x:c r="M7443" s="0">
        <x:f>'Historical Trades'!M7443</x:f>
      </x:c>
      <x:c r="N7443" s="0">
        <x:f>CLEAN('Historical Trades'!O7443)</x:f>
      </x:c>
      <x:c r="P7443" s="14">
        <x:f>IF(G7443="sell",M7443,-M7443)</x:f>
      </x:c>
      <x:c r="Q7443" s="14">
        <x:f>VLOOKUP(N7443,'Currency Rates'!$A$3:$C$32,3,0)</x:f>
      </x:c>
      <x:c r="R7443" s="0">
        <x:f>IF(A7443="SPUS",0,IF(A7443="FWD",0,P7443/Q7443))</x:f>
      </x:c>
    </x:row>
    <x:row r="7444" spans="1:19" x14ac:dyDescent="0.3">
      <x:c r="A7444" s="0">
        <x:f>'Historical Trades'!A7444</x:f>
      </x:c>
      <x:c r="B7444" s="0">
        <x:f>'Historical Trades'!B7444</x:f>
      </x:c>
      <x:c r="C7444" s="23">
        <x:f>'Historical Trades'!C7444</x:f>
      </x:c>
      <x:c r="D7444" s="0">
        <x:f>'Historical Trades'!D7444</x:f>
      </x:c>
      <x:c r="E7444" s="23">
        <x:f>'Historical Trades'!E7444</x:f>
      </x:c>
      <x:c r="F7444" s="0">
        <x:f>'Historical Trades'!F7444</x:f>
      </x:c>
      <x:c r="G7444" s="0">
        <x:f>'Historical Trades'!G7444</x:f>
      </x:c>
      <x:c r="H7444" s="0">
        <x:f>'Historical Trades'!H7444</x:f>
      </x:c>
      <x:c r="I7444" s="0">
        <x:f>'Historical Trades'!I7444</x:f>
      </x:c>
      <x:c r="J7444" s="0">
        <x:f>'Historical Trades'!J7444</x:f>
      </x:c>
      <x:c r="K7444" s="0">
        <x:f>'Historical Trades'!K7444</x:f>
      </x:c>
      <x:c r="L7444" s="0">
        <x:f>'Historical Trades'!L7444</x:f>
      </x:c>
      <x:c r="M7444" s="0">
        <x:f>'Historical Trades'!M7444</x:f>
      </x:c>
      <x:c r="N7444" s="0">
        <x:f>CLEAN('Historical Trades'!O7444)</x:f>
      </x:c>
      <x:c r="P7444" s="14">
        <x:f>IF(G7444="sell",M7444,-M7444)</x:f>
      </x:c>
      <x:c r="Q7444" s="14">
        <x:f>VLOOKUP(N7444,'Currency Rates'!$A$3:$C$32,3,0)</x:f>
      </x:c>
      <x:c r="R7444" s="0">
        <x:f>IF(A7444="SPUS",0,IF(A7444="FWD",0,P7444/Q7444))</x:f>
      </x:c>
    </x:row>
    <x:row r="7445" spans="1:19" x14ac:dyDescent="0.3">
      <x:c r="A7445" s="0">
        <x:f>'Historical Trades'!A7445</x:f>
      </x:c>
      <x:c r="B7445" s="0">
        <x:f>'Historical Trades'!B7445</x:f>
      </x:c>
      <x:c r="C7445" s="23">
        <x:f>'Historical Trades'!C7445</x:f>
      </x:c>
      <x:c r="D7445" s="0">
        <x:f>'Historical Trades'!D7445</x:f>
      </x:c>
      <x:c r="E7445" s="23">
        <x:f>'Historical Trades'!E7445</x:f>
      </x:c>
      <x:c r="F7445" s="0">
        <x:f>'Historical Trades'!F7445</x:f>
      </x:c>
      <x:c r="G7445" s="0">
        <x:f>'Historical Trades'!G7445</x:f>
      </x:c>
      <x:c r="H7445" s="0">
        <x:f>'Historical Trades'!H7445</x:f>
      </x:c>
      <x:c r="I7445" s="0">
        <x:f>'Historical Trades'!I7445</x:f>
      </x:c>
      <x:c r="J7445" s="0">
        <x:f>'Historical Trades'!J7445</x:f>
      </x:c>
      <x:c r="K7445" s="0">
        <x:f>'Historical Trades'!K7445</x:f>
      </x:c>
      <x:c r="L7445" s="0">
        <x:f>'Historical Trades'!L7445</x:f>
      </x:c>
      <x:c r="M7445" s="0">
        <x:f>'Historical Trades'!M7445</x:f>
      </x:c>
      <x:c r="N7445" s="0">
        <x:f>CLEAN('Historical Trades'!O7445)</x:f>
      </x:c>
      <x:c r="P7445" s="14">
        <x:f>IF(G7445="sell",M7445,-M7445)</x:f>
      </x:c>
      <x:c r="Q7445" s="14">
        <x:f>VLOOKUP(N7445,'Currency Rates'!$A$3:$C$32,3,0)</x:f>
      </x:c>
      <x:c r="R7445" s="0">
        <x:f>IF(A7445="SPUS",0,IF(A7445="FWD",0,P7445/Q7445))</x:f>
      </x:c>
    </x:row>
    <x:row r="7446" spans="1:19" x14ac:dyDescent="0.3">
      <x:c r="A7446" s="0">
        <x:f>'Historical Trades'!A7446</x:f>
      </x:c>
      <x:c r="B7446" s="0">
        <x:f>'Historical Trades'!B7446</x:f>
      </x:c>
      <x:c r="C7446" s="23">
        <x:f>'Historical Trades'!C7446</x:f>
      </x:c>
      <x:c r="D7446" s="0">
        <x:f>'Historical Trades'!D7446</x:f>
      </x:c>
      <x:c r="E7446" s="23">
        <x:f>'Historical Trades'!E7446</x:f>
      </x:c>
      <x:c r="F7446" s="0">
        <x:f>'Historical Trades'!F7446</x:f>
      </x:c>
      <x:c r="G7446" s="0">
        <x:f>'Historical Trades'!G7446</x:f>
      </x:c>
      <x:c r="H7446" s="0">
        <x:f>'Historical Trades'!H7446</x:f>
      </x:c>
      <x:c r="I7446" s="0">
        <x:f>'Historical Trades'!I7446</x:f>
      </x:c>
      <x:c r="J7446" s="0">
        <x:f>'Historical Trades'!J7446</x:f>
      </x:c>
      <x:c r="K7446" s="0">
        <x:f>'Historical Trades'!K7446</x:f>
      </x:c>
      <x:c r="L7446" s="0">
        <x:f>'Historical Trades'!L7446</x:f>
      </x:c>
      <x:c r="M7446" s="0">
        <x:f>'Historical Trades'!M7446</x:f>
      </x:c>
      <x:c r="N7446" s="0">
        <x:f>CLEAN('Historical Trades'!O7446)</x:f>
      </x:c>
      <x:c r="P7446" s="14">
        <x:f>IF(G7446="sell",M7446,-M7446)</x:f>
      </x:c>
      <x:c r="Q7446" s="14">
        <x:f>VLOOKUP(N7446,'Currency Rates'!$A$3:$C$32,3,0)</x:f>
      </x:c>
      <x:c r="R7446" s="0">
        <x:f>IF(A7446="SPUS",0,IF(A7446="FWD",0,P7446/Q7446))</x:f>
      </x:c>
    </x:row>
    <x:row r="7447" spans="1:19" x14ac:dyDescent="0.3">
      <x:c r="A7447" s="0">
        <x:f>'Historical Trades'!A7447</x:f>
      </x:c>
      <x:c r="B7447" s="0">
        <x:f>'Historical Trades'!B7447</x:f>
      </x:c>
      <x:c r="C7447" s="23">
        <x:f>'Historical Trades'!C7447</x:f>
      </x:c>
      <x:c r="D7447" s="0">
        <x:f>'Historical Trades'!D7447</x:f>
      </x:c>
      <x:c r="E7447" s="23">
        <x:f>'Historical Trades'!E7447</x:f>
      </x:c>
      <x:c r="F7447" s="0">
        <x:f>'Historical Trades'!F7447</x:f>
      </x:c>
      <x:c r="G7447" s="0">
        <x:f>'Historical Trades'!G7447</x:f>
      </x:c>
      <x:c r="H7447" s="0">
        <x:f>'Historical Trades'!H7447</x:f>
      </x:c>
      <x:c r="I7447" s="0">
        <x:f>'Historical Trades'!I7447</x:f>
      </x:c>
      <x:c r="J7447" s="0">
        <x:f>'Historical Trades'!J7447</x:f>
      </x:c>
      <x:c r="K7447" s="0">
        <x:f>'Historical Trades'!K7447</x:f>
      </x:c>
      <x:c r="L7447" s="0">
        <x:f>'Historical Trades'!L7447</x:f>
      </x:c>
      <x:c r="M7447" s="0">
        <x:f>'Historical Trades'!M7447</x:f>
      </x:c>
      <x:c r="N7447" s="0">
        <x:f>CLEAN('Historical Trades'!O7447)</x:f>
      </x:c>
      <x:c r="P7447" s="14">
        <x:f>IF(G7447="sell",M7447,-M7447)</x:f>
      </x:c>
      <x:c r="Q7447" s="14">
        <x:f>VLOOKUP(N7447,'Currency Rates'!$A$3:$C$32,3,0)</x:f>
      </x:c>
      <x:c r="R7447" s="0">
        <x:f>IF(A7447="SPUS",0,IF(A7447="FWD",0,P7447/Q7447))</x:f>
      </x:c>
    </x:row>
    <x:row r="7448" spans="1:19" x14ac:dyDescent="0.3">
      <x:c r="A7448" s="0">
        <x:f>'Historical Trades'!A7448</x:f>
      </x:c>
      <x:c r="B7448" s="0">
        <x:f>'Historical Trades'!B7448</x:f>
      </x:c>
      <x:c r="C7448" s="23">
        <x:f>'Historical Trades'!C7448</x:f>
      </x:c>
      <x:c r="D7448" s="0">
        <x:f>'Historical Trades'!D7448</x:f>
      </x:c>
      <x:c r="E7448" s="23">
        <x:f>'Historical Trades'!E7448</x:f>
      </x:c>
      <x:c r="F7448" s="0">
        <x:f>'Historical Trades'!F7448</x:f>
      </x:c>
      <x:c r="G7448" s="0">
        <x:f>'Historical Trades'!G7448</x:f>
      </x:c>
      <x:c r="H7448" s="0">
        <x:f>'Historical Trades'!H7448</x:f>
      </x:c>
      <x:c r="I7448" s="0">
        <x:f>'Historical Trades'!I7448</x:f>
      </x:c>
      <x:c r="J7448" s="0">
        <x:f>'Historical Trades'!J7448</x:f>
      </x:c>
      <x:c r="K7448" s="0">
        <x:f>'Historical Trades'!K7448</x:f>
      </x:c>
      <x:c r="L7448" s="0">
        <x:f>'Historical Trades'!L7448</x:f>
      </x:c>
      <x:c r="M7448" s="0">
        <x:f>'Historical Trades'!M7448</x:f>
      </x:c>
      <x:c r="N7448" s="0">
        <x:f>CLEAN('Historical Trades'!O7448)</x:f>
      </x:c>
      <x:c r="P7448" s="14">
        <x:f>IF(G7448="sell",M7448,-M7448)</x:f>
      </x:c>
      <x:c r="Q7448" s="14">
        <x:f>VLOOKUP(N7448,'Currency Rates'!$A$3:$C$32,3,0)</x:f>
      </x:c>
      <x:c r="R7448" s="0">
        <x:f>IF(A7448="SPUS",0,IF(A7448="FWD",0,P7448/Q7448))</x:f>
      </x:c>
    </x:row>
    <x:row r="7449" spans="1:19" x14ac:dyDescent="0.3">
      <x:c r="A7449" s="0">
        <x:f>'Historical Trades'!A7449</x:f>
      </x:c>
      <x:c r="B7449" s="0">
        <x:f>'Historical Trades'!B7449</x:f>
      </x:c>
      <x:c r="C7449" s="23">
        <x:f>'Historical Trades'!C7449</x:f>
      </x:c>
      <x:c r="D7449" s="0">
        <x:f>'Historical Trades'!D7449</x:f>
      </x:c>
      <x:c r="E7449" s="23">
        <x:f>'Historical Trades'!E7449</x:f>
      </x:c>
      <x:c r="F7449" s="0">
        <x:f>'Historical Trades'!F7449</x:f>
      </x:c>
      <x:c r="G7449" s="0">
        <x:f>'Historical Trades'!G7449</x:f>
      </x:c>
      <x:c r="H7449" s="0">
        <x:f>'Historical Trades'!H7449</x:f>
      </x:c>
      <x:c r="I7449" s="0">
        <x:f>'Historical Trades'!I7449</x:f>
      </x:c>
      <x:c r="J7449" s="0">
        <x:f>'Historical Trades'!J7449</x:f>
      </x:c>
      <x:c r="K7449" s="0">
        <x:f>'Historical Trades'!K7449</x:f>
      </x:c>
      <x:c r="L7449" s="0">
        <x:f>'Historical Trades'!L7449</x:f>
      </x:c>
      <x:c r="M7449" s="0">
        <x:f>'Historical Trades'!M7449</x:f>
      </x:c>
      <x:c r="N7449" s="0">
        <x:f>CLEAN('Historical Trades'!O7449)</x:f>
      </x:c>
      <x:c r="P7449" s="14">
        <x:f>IF(G7449="sell",M7449,-M7449)</x:f>
      </x:c>
      <x:c r="Q7449" s="14">
        <x:f>VLOOKUP(N7449,'Currency Rates'!$A$3:$C$32,3,0)</x:f>
      </x:c>
      <x:c r="R7449" s="0">
        <x:f>IF(A7449="SPUS",0,IF(A7449="FWD",0,P7449/Q7449))</x:f>
      </x:c>
    </x:row>
    <x:row r="7450" spans="1:19" x14ac:dyDescent="0.3">
      <x:c r="A7450" s="0">
        <x:f>'Historical Trades'!A7450</x:f>
      </x:c>
      <x:c r="B7450" s="0">
        <x:f>'Historical Trades'!B7450</x:f>
      </x:c>
      <x:c r="C7450" s="23">
        <x:f>'Historical Trades'!C7450</x:f>
      </x:c>
      <x:c r="D7450" s="0">
        <x:f>'Historical Trades'!D7450</x:f>
      </x:c>
      <x:c r="E7450" s="23">
        <x:f>'Historical Trades'!E7450</x:f>
      </x:c>
      <x:c r="F7450" s="0">
        <x:f>'Historical Trades'!F7450</x:f>
      </x:c>
      <x:c r="G7450" s="0">
        <x:f>'Historical Trades'!G7450</x:f>
      </x:c>
      <x:c r="H7450" s="0">
        <x:f>'Historical Trades'!H7450</x:f>
      </x:c>
      <x:c r="I7450" s="0">
        <x:f>'Historical Trades'!I7450</x:f>
      </x:c>
      <x:c r="J7450" s="0">
        <x:f>'Historical Trades'!J7450</x:f>
      </x:c>
      <x:c r="K7450" s="0">
        <x:f>'Historical Trades'!K7450</x:f>
      </x:c>
      <x:c r="L7450" s="0">
        <x:f>'Historical Trades'!L7450</x:f>
      </x:c>
      <x:c r="M7450" s="0">
        <x:f>'Historical Trades'!M7450</x:f>
      </x:c>
      <x:c r="N7450" s="0">
        <x:f>CLEAN('Historical Trades'!O7450)</x:f>
      </x:c>
      <x:c r="P7450" s="14">
        <x:f>IF(G7450="sell",M7450,-M7450)</x:f>
      </x:c>
      <x:c r="Q7450" s="14">
        <x:f>VLOOKUP(N7450,'Currency Rates'!$A$3:$C$32,3,0)</x:f>
      </x:c>
      <x:c r="R7450" s="0">
        <x:f>IF(A7450="SPUS",0,IF(A7450="FWD",0,P7450/Q7450))</x:f>
      </x:c>
    </x:row>
    <x:row r="7451" spans="1:19" x14ac:dyDescent="0.3">
      <x:c r="A7451" s="0">
        <x:f>'Historical Trades'!A7451</x:f>
      </x:c>
      <x:c r="B7451" s="0">
        <x:f>'Historical Trades'!B7451</x:f>
      </x:c>
      <x:c r="C7451" s="23">
        <x:f>'Historical Trades'!C7451</x:f>
      </x:c>
      <x:c r="D7451" s="0">
        <x:f>'Historical Trades'!D7451</x:f>
      </x:c>
      <x:c r="E7451" s="23">
        <x:f>'Historical Trades'!E7451</x:f>
      </x:c>
      <x:c r="F7451" s="0">
        <x:f>'Historical Trades'!F7451</x:f>
      </x:c>
      <x:c r="G7451" s="0">
        <x:f>'Historical Trades'!G7451</x:f>
      </x:c>
      <x:c r="H7451" s="0">
        <x:f>'Historical Trades'!H7451</x:f>
      </x:c>
      <x:c r="I7451" s="0">
        <x:f>'Historical Trades'!I7451</x:f>
      </x:c>
      <x:c r="J7451" s="0">
        <x:f>'Historical Trades'!J7451</x:f>
      </x:c>
      <x:c r="K7451" s="0">
        <x:f>'Historical Trades'!K7451</x:f>
      </x:c>
      <x:c r="L7451" s="0">
        <x:f>'Historical Trades'!L7451</x:f>
      </x:c>
      <x:c r="M7451" s="0">
        <x:f>'Historical Trades'!M7451</x:f>
      </x:c>
      <x:c r="N7451" s="0">
        <x:f>CLEAN('Historical Trades'!O7451)</x:f>
      </x:c>
      <x:c r="P7451" s="14">
        <x:f>IF(G7451="sell",M7451,-M7451)</x:f>
      </x:c>
      <x:c r="Q7451" s="14">
        <x:f>VLOOKUP(N7451,'Currency Rates'!$A$3:$C$32,3,0)</x:f>
      </x:c>
      <x:c r="R7451" s="0">
        <x:f>IF(A7451="SPUS",0,IF(A7451="FWD",0,P7451/Q7451))</x:f>
      </x:c>
    </x:row>
    <x:row r="7452" spans="1:19" x14ac:dyDescent="0.3">
      <x:c r="A7452" s="0">
        <x:f>'Historical Trades'!A7452</x:f>
      </x:c>
      <x:c r="B7452" s="0">
        <x:f>'Historical Trades'!B7452</x:f>
      </x:c>
      <x:c r="C7452" s="23">
        <x:f>'Historical Trades'!C7452</x:f>
      </x:c>
      <x:c r="D7452" s="0">
        <x:f>'Historical Trades'!D7452</x:f>
      </x:c>
      <x:c r="E7452" s="23">
        <x:f>'Historical Trades'!E7452</x:f>
      </x:c>
      <x:c r="F7452" s="0">
        <x:f>'Historical Trades'!F7452</x:f>
      </x:c>
      <x:c r="G7452" s="0">
        <x:f>'Historical Trades'!G7452</x:f>
      </x:c>
      <x:c r="H7452" s="0">
        <x:f>'Historical Trades'!H7452</x:f>
      </x:c>
      <x:c r="I7452" s="0">
        <x:f>'Historical Trades'!I7452</x:f>
      </x:c>
      <x:c r="J7452" s="0">
        <x:f>'Historical Trades'!J7452</x:f>
      </x:c>
      <x:c r="K7452" s="0">
        <x:f>'Historical Trades'!K7452</x:f>
      </x:c>
      <x:c r="L7452" s="0">
        <x:f>'Historical Trades'!L7452</x:f>
      </x:c>
      <x:c r="M7452" s="0">
        <x:f>'Historical Trades'!M7452</x:f>
      </x:c>
      <x:c r="N7452" s="0">
        <x:f>CLEAN('Historical Trades'!O7452)</x:f>
      </x:c>
      <x:c r="P7452" s="14">
        <x:f>IF(G7452="sell",M7452,-M7452)</x:f>
      </x:c>
      <x:c r="Q7452" s="14">
        <x:f>VLOOKUP(N7452,'Currency Rates'!$A$3:$C$32,3,0)</x:f>
      </x:c>
      <x:c r="R7452" s="0">
        <x:f>IF(A7452="SPUS",0,IF(A7452="FWD",0,P7452/Q7452))</x:f>
      </x:c>
    </x:row>
    <x:row r="7453" spans="1:19" x14ac:dyDescent="0.3">
      <x:c r="A7453" s="0">
        <x:f>'Historical Trades'!A7453</x:f>
      </x:c>
      <x:c r="B7453" s="0">
        <x:f>'Historical Trades'!B7453</x:f>
      </x:c>
      <x:c r="C7453" s="23">
        <x:f>'Historical Trades'!C7453</x:f>
      </x:c>
      <x:c r="D7453" s="0">
        <x:f>'Historical Trades'!D7453</x:f>
      </x:c>
      <x:c r="E7453" s="23">
        <x:f>'Historical Trades'!E7453</x:f>
      </x:c>
      <x:c r="F7453" s="0">
        <x:f>'Historical Trades'!F7453</x:f>
      </x:c>
      <x:c r="G7453" s="0">
        <x:f>'Historical Trades'!G7453</x:f>
      </x:c>
      <x:c r="H7453" s="0">
        <x:f>'Historical Trades'!H7453</x:f>
      </x:c>
      <x:c r="I7453" s="0">
        <x:f>'Historical Trades'!I7453</x:f>
      </x:c>
      <x:c r="J7453" s="0">
        <x:f>'Historical Trades'!J7453</x:f>
      </x:c>
      <x:c r="K7453" s="0">
        <x:f>'Historical Trades'!K7453</x:f>
      </x:c>
      <x:c r="L7453" s="0">
        <x:f>'Historical Trades'!L7453</x:f>
      </x:c>
      <x:c r="M7453" s="0">
        <x:f>'Historical Trades'!M7453</x:f>
      </x:c>
      <x:c r="N7453" s="0">
        <x:f>CLEAN('Historical Trades'!O7453)</x:f>
      </x:c>
      <x:c r="P7453" s="14">
        <x:f>IF(G7453="sell",M7453,-M7453)</x:f>
      </x:c>
      <x:c r="Q7453" s="14">
        <x:f>VLOOKUP(N7453,'Currency Rates'!$A$3:$C$32,3,0)</x:f>
      </x:c>
      <x:c r="R7453" s="0">
        <x:f>IF(A7453="SPUS",0,IF(A7453="FWD",0,P7453/Q7453))</x:f>
      </x:c>
    </x:row>
    <x:row r="7454" spans="1:19" x14ac:dyDescent="0.3">
      <x:c r="A7454" s="0">
        <x:f>'Historical Trades'!A7454</x:f>
      </x:c>
      <x:c r="B7454" s="0">
        <x:f>'Historical Trades'!B7454</x:f>
      </x:c>
      <x:c r="C7454" s="23">
        <x:f>'Historical Trades'!C7454</x:f>
      </x:c>
      <x:c r="D7454" s="0">
        <x:f>'Historical Trades'!D7454</x:f>
      </x:c>
      <x:c r="E7454" s="23">
        <x:f>'Historical Trades'!E7454</x:f>
      </x:c>
      <x:c r="F7454" s="0">
        <x:f>'Historical Trades'!F7454</x:f>
      </x:c>
      <x:c r="G7454" s="0">
        <x:f>'Historical Trades'!G7454</x:f>
      </x:c>
      <x:c r="H7454" s="0">
        <x:f>'Historical Trades'!H7454</x:f>
      </x:c>
      <x:c r="I7454" s="0">
        <x:f>'Historical Trades'!I7454</x:f>
      </x:c>
      <x:c r="J7454" s="0">
        <x:f>'Historical Trades'!J7454</x:f>
      </x:c>
      <x:c r="K7454" s="0">
        <x:f>'Historical Trades'!K7454</x:f>
      </x:c>
      <x:c r="L7454" s="0">
        <x:f>'Historical Trades'!L7454</x:f>
      </x:c>
      <x:c r="M7454" s="0">
        <x:f>'Historical Trades'!M7454</x:f>
      </x:c>
      <x:c r="N7454" s="0">
        <x:f>CLEAN('Historical Trades'!O7454)</x:f>
      </x:c>
      <x:c r="P7454" s="14">
        <x:f>IF(G7454="sell",M7454,-M7454)</x:f>
      </x:c>
      <x:c r="Q7454" s="14">
        <x:f>VLOOKUP(N7454,'Currency Rates'!$A$3:$C$32,3,0)</x:f>
      </x:c>
      <x:c r="R7454" s="0">
        <x:f>IF(A7454="SPUS",0,IF(A7454="FWD",0,P7454/Q7454))</x:f>
      </x:c>
    </x:row>
    <x:row r="7455" spans="1:19" x14ac:dyDescent="0.3">
      <x:c r="A7455" s="0">
        <x:f>'Historical Trades'!A7455</x:f>
      </x:c>
      <x:c r="B7455" s="0">
        <x:f>'Historical Trades'!B7455</x:f>
      </x:c>
      <x:c r="C7455" s="23">
        <x:f>'Historical Trades'!C7455</x:f>
      </x:c>
      <x:c r="D7455" s="0">
        <x:f>'Historical Trades'!D7455</x:f>
      </x:c>
      <x:c r="E7455" s="23">
        <x:f>'Historical Trades'!E7455</x:f>
      </x:c>
      <x:c r="F7455" s="0">
        <x:f>'Historical Trades'!F7455</x:f>
      </x:c>
      <x:c r="G7455" s="0">
        <x:f>'Historical Trades'!G7455</x:f>
      </x:c>
      <x:c r="H7455" s="0">
        <x:f>'Historical Trades'!H7455</x:f>
      </x:c>
      <x:c r="I7455" s="0">
        <x:f>'Historical Trades'!I7455</x:f>
      </x:c>
      <x:c r="J7455" s="0">
        <x:f>'Historical Trades'!J7455</x:f>
      </x:c>
      <x:c r="K7455" s="0">
        <x:f>'Historical Trades'!K7455</x:f>
      </x:c>
      <x:c r="L7455" s="0">
        <x:f>'Historical Trades'!L7455</x:f>
      </x:c>
      <x:c r="M7455" s="0">
        <x:f>'Historical Trades'!M7455</x:f>
      </x:c>
      <x:c r="N7455" s="0">
        <x:f>CLEAN('Historical Trades'!O7455)</x:f>
      </x:c>
      <x:c r="P7455" s="14">
        <x:f>IF(G7455="sell",M7455,-M7455)</x:f>
      </x:c>
      <x:c r="Q7455" s="14">
        <x:f>VLOOKUP(N7455,'Currency Rates'!$A$3:$C$32,3,0)</x:f>
      </x:c>
      <x:c r="R7455" s="0">
        <x:f>IF(A7455="SPUS",0,IF(A7455="FWD",0,P7455/Q7455))</x:f>
      </x:c>
    </x:row>
    <x:row r="7456" spans="1:19" x14ac:dyDescent="0.3">
      <x:c r="A7456" s="0">
        <x:f>'Historical Trades'!A7456</x:f>
      </x:c>
      <x:c r="B7456" s="0">
        <x:f>'Historical Trades'!B7456</x:f>
      </x:c>
      <x:c r="C7456" s="23">
        <x:f>'Historical Trades'!C7456</x:f>
      </x:c>
      <x:c r="D7456" s="0">
        <x:f>'Historical Trades'!D7456</x:f>
      </x:c>
      <x:c r="E7456" s="23">
        <x:f>'Historical Trades'!E7456</x:f>
      </x:c>
      <x:c r="F7456" s="0">
        <x:f>'Historical Trades'!F7456</x:f>
      </x:c>
      <x:c r="G7456" s="0">
        <x:f>'Historical Trades'!G7456</x:f>
      </x:c>
      <x:c r="H7456" s="0">
        <x:f>'Historical Trades'!H7456</x:f>
      </x:c>
      <x:c r="I7456" s="0">
        <x:f>'Historical Trades'!I7456</x:f>
      </x:c>
      <x:c r="J7456" s="0">
        <x:f>'Historical Trades'!J7456</x:f>
      </x:c>
      <x:c r="K7456" s="0">
        <x:f>'Historical Trades'!K7456</x:f>
      </x:c>
      <x:c r="L7456" s="0">
        <x:f>'Historical Trades'!L7456</x:f>
      </x:c>
      <x:c r="M7456" s="0">
        <x:f>'Historical Trades'!M7456</x:f>
      </x:c>
      <x:c r="N7456" s="0">
        <x:f>CLEAN('Historical Trades'!O7456)</x:f>
      </x:c>
      <x:c r="P7456" s="14">
        <x:f>IF(G7456="sell",M7456,-M7456)</x:f>
      </x:c>
      <x:c r="Q7456" s="14">
        <x:f>VLOOKUP(N7456,'Currency Rates'!$A$3:$C$32,3,0)</x:f>
      </x:c>
      <x:c r="R7456" s="0">
        <x:f>IF(A7456="SPUS",0,IF(A7456="FWD",0,P7456/Q7456))</x:f>
      </x:c>
    </x:row>
    <x:row r="7457" spans="1:19" x14ac:dyDescent="0.3">
      <x:c r="A7457" s="0">
        <x:f>'Historical Trades'!A7457</x:f>
      </x:c>
      <x:c r="B7457" s="0">
        <x:f>'Historical Trades'!B7457</x:f>
      </x:c>
      <x:c r="C7457" s="23">
        <x:f>'Historical Trades'!C7457</x:f>
      </x:c>
      <x:c r="D7457" s="0">
        <x:f>'Historical Trades'!D7457</x:f>
      </x:c>
      <x:c r="E7457" s="23">
        <x:f>'Historical Trades'!E7457</x:f>
      </x:c>
      <x:c r="F7457" s="0">
        <x:f>'Historical Trades'!F7457</x:f>
      </x:c>
      <x:c r="G7457" s="0">
        <x:f>'Historical Trades'!G7457</x:f>
      </x:c>
      <x:c r="H7457" s="0">
        <x:f>'Historical Trades'!H7457</x:f>
      </x:c>
      <x:c r="I7457" s="0">
        <x:f>'Historical Trades'!I7457</x:f>
      </x:c>
      <x:c r="J7457" s="0">
        <x:f>'Historical Trades'!J7457</x:f>
      </x:c>
      <x:c r="K7457" s="0">
        <x:f>'Historical Trades'!K7457</x:f>
      </x:c>
      <x:c r="L7457" s="0">
        <x:f>'Historical Trades'!L7457</x:f>
      </x:c>
      <x:c r="M7457" s="0">
        <x:f>'Historical Trades'!M7457</x:f>
      </x:c>
      <x:c r="N7457" s="0">
        <x:f>CLEAN('Historical Trades'!O7457)</x:f>
      </x:c>
      <x:c r="P7457" s="14">
        <x:f>IF(G7457="sell",M7457,-M7457)</x:f>
      </x:c>
      <x:c r="Q7457" s="14">
        <x:f>VLOOKUP(N7457,'Currency Rates'!$A$3:$C$32,3,0)</x:f>
      </x:c>
      <x:c r="R7457" s="0">
        <x:f>IF(A7457="SPUS",0,IF(A7457="FWD",0,P7457/Q7457))</x:f>
      </x:c>
    </x:row>
    <x:row r="7458" spans="1:19" x14ac:dyDescent="0.3">
      <x:c r="A7458" s="0">
        <x:f>'Historical Trades'!A7458</x:f>
      </x:c>
      <x:c r="B7458" s="0">
        <x:f>'Historical Trades'!B7458</x:f>
      </x:c>
      <x:c r="C7458" s="23">
        <x:f>'Historical Trades'!C7458</x:f>
      </x:c>
      <x:c r="D7458" s="0">
        <x:f>'Historical Trades'!D7458</x:f>
      </x:c>
      <x:c r="E7458" s="23">
        <x:f>'Historical Trades'!E7458</x:f>
      </x:c>
      <x:c r="F7458" s="0">
        <x:f>'Historical Trades'!F7458</x:f>
      </x:c>
      <x:c r="G7458" s="0">
        <x:f>'Historical Trades'!G7458</x:f>
      </x:c>
      <x:c r="H7458" s="0">
        <x:f>'Historical Trades'!H7458</x:f>
      </x:c>
      <x:c r="I7458" s="0">
        <x:f>'Historical Trades'!I7458</x:f>
      </x:c>
      <x:c r="J7458" s="0">
        <x:f>'Historical Trades'!J7458</x:f>
      </x:c>
      <x:c r="K7458" s="0">
        <x:f>'Historical Trades'!K7458</x:f>
      </x:c>
      <x:c r="L7458" s="0">
        <x:f>'Historical Trades'!L7458</x:f>
      </x:c>
      <x:c r="M7458" s="0">
        <x:f>'Historical Trades'!M7458</x:f>
      </x:c>
      <x:c r="N7458" s="0">
        <x:f>CLEAN('Historical Trades'!O7458)</x:f>
      </x:c>
      <x:c r="P7458" s="14">
        <x:f>IF(G7458="sell",M7458,-M7458)</x:f>
      </x:c>
      <x:c r="Q7458" s="14">
        <x:f>VLOOKUP(N7458,'Currency Rates'!$A$3:$C$32,3,0)</x:f>
      </x:c>
      <x:c r="R7458" s="0">
        <x:f>IF(A7458="SPUS",0,IF(A7458="FWD",0,P7458/Q7458))</x:f>
      </x:c>
    </x:row>
    <x:row r="7459" spans="1:19" x14ac:dyDescent="0.3">
      <x:c r="A7459" s="0">
        <x:f>'Historical Trades'!A7459</x:f>
      </x:c>
      <x:c r="B7459" s="0">
        <x:f>'Historical Trades'!B7459</x:f>
      </x:c>
      <x:c r="C7459" s="23">
        <x:f>'Historical Trades'!C7459</x:f>
      </x:c>
      <x:c r="D7459" s="0">
        <x:f>'Historical Trades'!D7459</x:f>
      </x:c>
      <x:c r="E7459" s="23">
        <x:f>'Historical Trades'!E7459</x:f>
      </x:c>
      <x:c r="F7459" s="0">
        <x:f>'Historical Trades'!F7459</x:f>
      </x:c>
      <x:c r="G7459" s="0">
        <x:f>'Historical Trades'!G7459</x:f>
      </x:c>
      <x:c r="H7459" s="0">
        <x:f>'Historical Trades'!H7459</x:f>
      </x:c>
      <x:c r="I7459" s="0">
        <x:f>'Historical Trades'!I7459</x:f>
      </x:c>
      <x:c r="J7459" s="0">
        <x:f>'Historical Trades'!J7459</x:f>
      </x:c>
      <x:c r="K7459" s="0">
        <x:f>'Historical Trades'!K7459</x:f>
      </x:c>
      <x:c r="L7459" s="0">
        <x:f>'Historical Trades'!L7459</x:f>
      </x:c>
      <x:c r="M7459" s="0">
        <x:f>'Historical Trades'!M7459</x:f>
      </x:c>
      <x:c r="N7459" s="0">
        <x:f>CLEAN('Historical Trades'!O7459)</x:f>
      </x:c>
      <x:c r="P7459" s="14">
        <x:f>IF(G7459="sell",M7459,-M7459)</x:f>
      </x:c>
      <x:c r="Q7459" s="14">
        <x:f>VLOOKUP(N7459,'Currency Rates'!$A$3:$C$32,3,0)</x:f>
      </x:c>
      <x:c r="R7459" s="0">
        <x:f>IF(A7459="SPUS",0,IF(A7459="FWD",0,P7459/Q7459))</x:f>
      </x:c>
    </x:row>
    <x:row r="7460" spans="1:19" x14ac:dyDescent="0.3">
      <x:c r="A7460" s="0">
        <x:f>'Historical Trades'!A7460</x:f>
      </x:c>
      <x:c r="B7460" s="0">
        <x:f>'Historical Trades'!B7460</x:f>
      </x:c>
      <x:c r="C7460" s="23">
        <x:f>'Historical Trades'!C7460</x:f>
      </x:c>
      <x:c r="D7460" s="0">
        <x:f>'Historical Trades'!D7460</x:f>
      </x:c>
      <x:c r="E7460" s="23">
        <x:f>'Historical Trades'!E7460</x:f>
      </x:c>
      <x:c r="F7460" s="0">
        <x:f>'Historical Trades'!F7460</x:f>
      </x:c>
      <x:c r="G7460" s="0">
        <x:f>'Historical Trades'!G7460</x:f>
      </x:c>
      <x:c r="H7460" s="0">
        <x:f>'Historical Trades'!H7460</x:f>
      </x:c>
      <x:c r="I7460" s="0">
        <x:f>'Historical Trades'!I7460</x:f>
      </x:c>
      <x:c r="J7460" s="0">
        <x:f>'Historical Trades'!J7460</x:f>
      </x:c>
      <x:c r="K7460" s="0">
        <x:f>'Historical Trades'!K7460</x:f>
      </x:c>
      <x:c r="L7460" s="0">
        <x:f>'Historical Trades'!L7460</x:f>
      </x:c>
      <x:c r="M7460" s="0">
        <x:f>'Historical Trades'!M7460</x:f>
      </x:c>
      <x:c r="N7460" s="0">
        <x:f>CLEAN('Historical Trades'!O7460)</x:f>
      </x:c>
      <x:c r="P7460" s="14">
        <x:f>IF(G7460="sell",M7460,-M7460)</x:f>
      </x:c>
      <x:c r="Q7460" s="14">
        <x:f>VLOOKUP(N7460,'Currency Rates'!$A$3:$C$32,3,0)</x:f>
      </x:c>
      <x:c r="R7460" s="0">
        <x:f>IF(A7460="SPUS",0,IF(A7460="FWD",0,P7460/Q7460))</x:f>
      </x:c>
    </x:row>
    <x:row r="7461" spans="1:19" x14ac:dyDescent="0.3">
      <x:c r="A7461" s="0">
        <x:f>'Historical Trades'!A7461</x:f>
      </x:c>
      <x:c r="B7461" s="0">
        <x:f>'Historical Trades'!B7461</x:f>
      </x:c>
      <x:c r="C7461" s="23">
        <x:f>'Historical Trades'!C7461</x:f>
      </x:c>
      <x:c r="D7461" s="0">
        <x:f>'Historical Trades'!D7461</x:f>
      </x:c>
      <x:c r="E7461" s="23">
        <x:f>'Historical Trades'!E7461</x:f>
      </x:c>
      <x:c r="F7461" s="0">
        <x:f>'Historical Trades'!F7461</x:f>
      </x:c>
      <x:c r="G7461" s="0">
        <x:f>'Historical Trades'!G7461</x:f>
      </x:c>
      <x:c r="H7461" s="0">
        <x:f>'Historical Trades'!H7461</x:f>
      </x:c>
      <x:c r="I7461" s="0">
        <x:f>'Historical Trades'!I7461</x:f>
      </x:c>
      <x:c r="J7461" s="0">
        <x:f>'Historical Trades'!J7461</x:f>
      </x:c>
      <x:c r="K7461" s="0">
        <x:f>'Historical Trades'!K7461</x:f>
      </x:c>
      <x:c r="L7461" s="0">
        <x:f>'Historical Trades'!L7461</x:f>
      </x:c>
      <x:c r="M7461" s="0">
        <x:f>'Historical Trades'!M7461</x:f>
      </x:c>
      <x:c r="N7461" s="0">
        <x:f>CLEAN('Historical Trades'!O7461)</x:f>
      </x:c>
      <x:c r="P7461" s="14">
        <x:f>IF(G7461="sell",M7461,-M7461)</x:f>
      </x:c>
      <x:c r="Q7461" s="14">
        <x:f>VLOOKUP(N7461,'Currency Rates'!$A$3:$C$32,3,0)</x:f>
      </x:c>
      <x:c r="R7461" s="0">
        <x:f>IF(A7461="SPUS",0,IF(A7461="FWD",0,P7461/Q7461))</x:f>
      </x:c>
    </x:row>
    <x:row r="7462" spans="1:19" x14ac:dyDescent="0.3">
      <x:c r="A7462" s="0">
        <x:f>'Historical Trades'!A7462</x:f>
      </x:c>
      <x:c r="B7462" s="0">
        <x:f>'Historical Trades'!B7462</x:f>
      </x:c>
      <x:c r="C7462" s="23">
        <x:f>'Historical Trades'!C7462</x:f>
      </x:c>
      <x:c r="D7462" s="0">
        <x:f>'Historical Trades'!D7462</x:f>
      </x:c>
      <x:c r="E7462" s="23">
        <x:f>'Historical Trades'!E7462</x:f>
      </x:c>
      <x:c r="F7462" s="0">
        <x:f>'Historical Trades'!F7462</x:f>
      </x:c>
      <x:c r="G7462" s="0">
        <x:f>'Historical Trades'!G7462</x:f>
      </x:c>
      <x:c r="H7462" s="0">
        <x:f>'Historical Trades'!H7462</x:f>
      </x:c>
      <x:c r="I7462" s="0">
        <x:f>'Historical Trades'!I7462</x:f>
      </x:c>
      <x:c r="J7462" s="0">
        <x:f>'Historical Trades'!J7462</x:f>
      </x:c>
      <x:c r="K7462" s="0">
        <x:f>'Historical Trades'!K7462</x:f>
      </x:c>
      <x:c r="L7462" s="0">
        <x:f>'Historical Trades'!L7462</x:f>
      </x:c>
      <x:c r="M7462" s="0">
        <x:f>'Historical Trades'!M7462</x:f>
      </x:c>
      <x:c r="N7462" s="0">
        <x:f>CLEAN('Historical Trades'!O7462)</x:f>
      </x:c>
      <x:c r="P7462" s="14">
        <x:f>IF(G7462="sell",M7462,-M7462)</x:f>
      </x:c>
      <x:c r="Q7462" s="14">
        <x:f>VLOOKUP(N7462,'Currency Rates'!$A$3:$C$32,3,0)</x:f>
      </x:c>
      <x:c r="R7462" s="0">
        <x:f>IF(A7462="SPUS",0,IF(A7462="FWD",0,P7462/Q7462))</x:f>
      </x:c>
    </x:row>
    <x:row r="7463" spans="1:19" x14ac:dyDescent="0.3">
      <x:c r="A7463" s="0">
        <x:f>'Historical Trades'!A7463</x:f>
      </x:c>
      <x:c r="B7463" s="0">
        <x:f>'Historical Trades'!B7463</x:f>
      </x:c>
      <x:c r="C7463" s="23">
        <x:f>'Historical Trades'!C7463</x:f>
      </x:c>
      <x:c r="D7463" s="0">
        <x:f>'Historical Trades'!D7463</x:f>
      </x:c>
      <x:c r="E7463" s="23">
        <x:f>'Historical Trades'!E7463</x:f>
      </x:c>
      <x:c r="F7463" s="0">
        <x:f>'Historical Trades'!F7463</x:f>
      </x:c>
      <x:c r="G7463" s="0">
        <x:f>'Historical Trades'!G7463</x:f>
      </x:c>
      <x:c r="H7463" s="0">
        <x:f>'Historical Trades'!H7463</x:f>
      </x:c>
      <x:c r="I7463" s="0">
        <x:f>'Historical Trades'!I7463</x:f>
      </x:c>
      <x:c r="J7463" s="0">
        <x:f>'Historical Trades'!J7463</x:f>
      </x:c>
      <x:c r="K7463" s="0">
        <x:f>'Historical Trades'!K7463</x:f>
      </x:c>
      <x:c r="L7463" s="0">
        <x:f>'Historical Trades'!L7463</x:f>
      </x:c>
      <x:c r="M7463" s="0">
        <x:f>'Historical Trades'!M7463</x:f>
      </x:c>
      <x:c r="N7463" s="0">
        <x:f>CLEAN('Historical Trades'!O7463)</x:f>
      </x:c>
      <x:c r="P7463" s="14">
        <x:f>IF(G7463="sell",M7463,-M7463)</x:f>
      </x:c>
      <x:c r="Q7463" s="14">
        <x:f>VLOOKUP(N7463,'Currency Rates'!$A$3:$C$32,3,0)</x:f>
      </x:c>
      <x:c r="R7463" s="0">
        <x:f>IF(A7463="SPUS",0,IF(A7463="FWD",0,P7463/Q7463))</x:f>
      </x:c>
    </x:row>
    <x:row r="7464" spans="1:19" x14ac:dyDescent="0.3">
      <x:c r="A7464" s="0">
        <x:f>'Historical Trades'!A7464</x:f>
      </x:c>
      <x:c r="B7464" s="0">
        <x:f>'Historical Trades'!B7464</x:f>
      </x:c>
      <x:c r="C7464" s="23">
        <x:f>'Historical Trades'!C7464</x:f>
      </x:c>
      <x:c r="D7464" s="0">
        <x:f>'Historical Trades'!D7464</x:f>
      </x:c>
      <x:c r="E7464" s="23">
        <x:f>'Historical Trades'!E7464</x:f>
      </x:c>
      <x:c r="F7464" s="0">
        <x:f>'Historical Trades'!F7464</x:f>
      </x:c>
      <x:c r="G7464" s="0">
        <x:f>'Historical Trades'!G7464</x:f>
      </x:c>
      <x:c r="H7464" s="0">
        <x:f>'Historical Trades'!H7464</x:f>
      </x:c>
      <x:c r="I7464" s="0">
        <x:f>'Historical Trades'!I7464</x:f>
      </x:c>
      <x:c r="J7464" s="0">
        <x:f>'Historical Trades'!J7464</x:f>
      </x:c>
      <x:c r="K7464" s="0">
        <x:f>'Historical Trades'!K7464</x:f>
      </x:c>
      <x:c r="L7464" s="0">
        <x:f>'Historical Trades'!L7464</x:f>
      </x:c>
      <x:c r="M7464" s="0">
        <x:f>'Historical Trades'!M7464</x:f>
      </x:c>
      <x:c r="N7464" s="0">
        <x:f>CLEAN('Historical Trades'!O7464)</x:f>
      </x:c>
      <x:c r="P7464" s="14">
        <x:f>IF(G7464="sell",M7464,-M7464)</x:f>
      </x:c>
      <x:c r="Q7464" s="14">
        <x:f>VLOOKUP(N7464,'Currency Rates'!$A$3:$C$32,3,0)</x:f>
      </x:c>
      <x:c r="R7464" s="0">
        <x:f>IF(A7464="SPUS",0,IF(A7464="FWD",0,P7464/Q7464))</x:f>
      </x:c>
    </x:row>
    <x:row r="7465" spans="1:19" x14ac:dyDescent="0.3">
      <x:c r="A7465" s="0">
        <x:f>'Historical Trades'!A7465</x:f>
      </x:c>
      <x:c r="B7465" s="0">
        <x:f>'Historical Trades'!B7465</x:f>
      </x:c>
      <x:c r="C7465" s="23">
        <x:f>'Historical Trades'!C7465</x:f>
      </x:c>
      <x:c r="D7465" s="0">
        <x:f>'Historical Trades'!D7465</x:f>
      </x:c>
      <x:c r="E7465" s="23">
        <x:f>'Historical Trades'!E7465</x:f>
      </x:c>
      <x:c r="F7465" s="0">
        <x:f>'Historical Trades'!F7465</x:f>
      </x:c>
      <x:c r="G7465" s="0">
        <x:f>'Historical Trades'!G7465</x:f>
      </x:c>
      <x:c r="H7465" s="0">
        <x:f>'Historical Trades'!H7465</x:f>
      </x:c>
      <x:c r="I7465" s="0">
        <x:f>'Historical Trades'!I7465</x:f>
      </x:c>
      <x:c r="J7465" s="0">
        <x:f>'Historical Trades'!J7465</x:f>
      </x:c>
      <x:c r="K7465" s="0">
        <x:f>'Historical Trades'!K7465</x:f>
      </x:c>
      <x:c r="L7465" s="0">
        <x:f>'Historical Trades'!L7465</x:f>
      </x:c>
      <x:c r="M7465" s="0">
        <x:f>'Historical Trades'!M7465</x:f>
      </x:c>
      <x:c r="N7465" s="0">
        <x:f>CLEAN('Historical Trades'!O7465)</x:f>
      </x:c>
      <x:c r="P7465" s="14">
        <x:f>IF(G7465="sell",M7465,-M7465)</x:f>
      </x:c>
      <x:c r="Q7465" s="14">
        <x:f>VLOOKUP(N7465,'Currency Rates'!$A$3:$C$32,3,0)</x:f>
      </x:c>
      <x:c r="R7465" s="0">
        <x:f>IF(A7465="SPUS",0,IF(A7465="FWD",0,P7465/Q7465))</x:f>
      </x:c>
    </x:row>
    <x:row r="7466" spans="1:19" x14ac:dyDescent="0.3">
      <x:c r="A7466" s="0">
        <x:f>'Historical Trades'!A7466</x:f>
      </x:c>
      <x:c r="B7466" s="0">
        <x:f>'Historical Trades'!B7466</x:f>
      </x:c>
      <x:c r="C7466" s="23">
        <x:f>'Historical Trades'!C7466</x:f>
      </x:c>
      <x:c r="D7466" s="0">
        <x:f>'Historical Trades'!D7466</x:f>
      </x:c>
      <x:c r="E7466" s="23">
        <x:f>'Historical Trades'!E7466</x:f>
      </x:c>
      <x:c r="F7466" s="0">
        <x:f>'Historical Trades'!F7466</x:f>
      </x:c>
      <x:c r="G7466" s="0">
        <x:f>'Historical Trades'!G7466</x:f>
      </x:c>
      <x:c r="H7466" s="0">
        <x:f>'Historical Trades'!H7466</x:f>
      </x:c>
      <x:c r="I7466" s="0">
        <x:f>'Historical Trades'!I7466</x:f>
      </x:c>
      <x:c r="J7466" s="0">
        <x:f>'Historical Trades'!J7466</x:f>
      </x:c>
      <x:c r="K7466" s="0">
        <x:f>'Historical Trades'!K7466</x:f>
      </x:c>
      <x:c r="L7466" s="0">
        <x:f>'Historical Trades'!L7466</x:f>
      </x:c>
      <x:c r="M7466" s="0">
        <x:f>'Historical Trades'!M7466</x:f>
      </x:c>
      <x:c r="N7466" s="0">
        <x:f>CLEAN('Historical Trades'!O7466)</x:f>
      </x:c>
      <x:c r="P7466" s="14">
        <x:f>IF(G7466="sell",M7466,-M7466)</x:f>
      </x:c>
      <x:c r="Q7466" s="14">
        <x:f>VLOOKUP(N7466,'Currency Rates'!$A$3:$C$32,3,0)</x:f>
      </x:c>
      <x:c r="R7466" s="0">
        <x:f>IF(A7466="SPUS",0,IF(A7466="FWD",0,P7466/Q7466))</x:f>
      </x:c>
    </x:row>
    <x:row r="7467" spans="1:19" x14ac:dyDescent="0.3">
      <x:c r="A7467" s="0">
        <x:f>'Historical Trades'!A7467</x:f>
      </x:c>
      <x:c r="B7467" s="0">
        <x:f>'Historical Trades'!B7467</x:f>
      </x:c>
      <x:c r="C7467" s="23">
        <x:f>'Historical Trades'!C7467</x:f>
      </x:c>
      <x:c r="D7467" s="0">
        <x:f>'Historical Trades'!D7467</x:f>
      </x:c>
      <x:c r="E7467" s="23">
        <x:f>'Historical Trades'!E7467</x:f>
      </x:c>
      <x:c r="F7467" s="0">
        <x:f>'Historical Trades'!F7467</x:f>
      </x:c>
      <x:c r="G7467" s="0">
        <x:f>'Historical Trades'!G7467</x:f>
      </x:c>
      <x:c r="H7467" s="0">
        <x:f>'Historical Trades'!H7467</x:f>
      </x:c>
      <x:c r="I7467" s="0">
        <x:f>'Historical Trades'!I7467</x:f>
      </x:c>
      <x:c r="J7467" s="0">
        <x:f>'Historical Trades'!J7467</x:f>
      </x:c>
      <x:c r="K7467" s="0">
        <x:f>'Historical Trades'!K7467</x:f>
      </x:c>
      <x:c r="L7467" s="0">
        <x:f>'Historical Trades'!L7467</x:f>
      </x:c>
      <x:c r="M7467" s="0">
        <x:f>'Historical Trades'!M7467</x:f>
      </x:c>
      <x:c r="N7467" s="0">
        <x:f>CLEAN('Historical Trades'!O7467)</x:f>
      </x:c>
      <x:c r="P7467" s="14">
        <x:f>IF(G7467="sell",M7467,-M7467)</x:f>
      </x:c>
      <x:c r="Q7467" s="14">
        <x:f>VLOOKUP(N7467,'Currency Rates'!$A$3:$C$32,3,0)</x:f>
      </x:c>
      <x:c r="R7467" s="0">
        <x:f>IF(A7467="SPUS",0,IF(A7467="FWD",0,P7467/Q7467))</x:f>
      </x:c>
    </x:row>
    <x:row r="7468" spans="1:19" x14ac:dyDescent="0.3">
      <x:c r="A7468" s="0">
        <x:f>'Historical Trades'!A7468</x:f>
      </x:c>
      <x:c r="B7468" s="0">
        <x:f>'Historical Trades'!B7468</x:f>
      </x:c>
      <x:c r="C7468" s="23">
        <x:f>'Historical Trades'!C7468</x:f>
      </x:c>
      <x:c r="D7468" s="0">
        <x:f>'Historical Trades'!D7468</x:f>
      </x:c>
      <x:c r="E7468" s="23">
        <x:f>'Historical Trades'!E7468</x:f>
      </x:c>
      <x:c r="F7468" s="0">
        <x:f>'Historical Trades'!F7468</x:f>
      </x:c>
      <x:c r="G7468" s="0">
        <x:f>'Historical Trades'!G7468</x:f>
      </x:c>
      <x:c r="H7468" s="0">
        <x:f>'Historical Trades'!H7468</x:f>
      </x:c>
      <x:c r="I7468" s="0">
        <x:f>'Historical Trades'!I7468</x:f>
      </x:c>
      <x:c r="J7468" s="0">
        <x:f>'Historical Trades'!J7468</x:f>
      </x:c>
      <x:c r="K7468" s="0">
        <x:f>'Historical Trades'!K7468</x:f>
      </x:c>
      <x:c r="L7468" s="0">
        <x:f>'Historical Trades'!L7468</x:f>
      </x:c>
      <x:c r="M7468" s="0">
        <x:f>'Historical Trades'!M7468</x:f>
      </x:c>
      <x:c r="N7468" s="0">
        <x:f>CLEAN('Historical Trades'!O7468)</x:f>
      </x:c>
      <x:c r="P7468" s="14">
        <x:f>IF(G7468="sell",M7468,-M7468)</x:f>
      </x:c>
      <x:c r="Q7468" s="14">
        <x:f>VLOOKUP(N7468,'Currency Rates'!$A$3:$C$32,3,0)</x:f>
      </x:c>
      <x:c r="R7468" s="0">
        <x:f>IF(A7468="SPUS",0,IF(A7468="FWD",0,P7468/Q7468))</x:f>
      </x:c>
    </x:row>
    <x:row r="7469" spans="1:19" x14ac:dyDescent="0.3">
      <x:c r="A7469" s="0">
        <x:f>'Historical Trades'!A7469</x:f>
      </x:c>
      <x:c r="B7469" s="0">
        <x:f>'Historical Trades'!B7469</x:f>
      </x:c>
      <x:c r="C7469" s="23">
        <x:f>'Historical Trades'!C7469</x:f>
      </x:c>
      <x:c r="D7469" s="0">
        <x:f>'Historical Trades'!D7469</x:f>
      </x:c>
      <x:c r="E7469" s="23">
        <x:f>'Historical Trades'!E7469</x:f>
      </x:c>
      <x:c r="F7469" s="0">
        <x:f>'Historical Trades'!F7469</x:f>
      </x:c>
      <x:c r="G7469" s="0">
        <x:f>'Historical Trades'!G7469</x:f>
      </x:c>
      <x:c r="H7469" s="0">
        <x:f>'Historical Trades'!H7469</x:f>
      </x:c>
      <x:c r="I7469" s="0">
        <x:f>'Historical Trades'!I7469</x:f>
      </x:c>
      <x:c r="J7469" s="0">
        <x:f>'Historical Trades'!J7469</x:f>
      </x:c>
      <x:c r="K7469" s="0">
        <x:f>'Historical Trades'!K7469</x:f>
      </x:c>
      <x:c r="L7469" s="0">
        <x:f>'Historical Trades'!L7469</x:f>
      </x:c>
      <x:c r="M7469" s="0">
        <x:f>'Historical Trades'!M7469</x:f>
      </x:c>
      <x:c r="N7469" s="0">
        <x:f>CLEAN('Historical Trades'!O7469)</x:f>
      </x:c>
      <x:c r="P7469" s="14">
        <x:f>IF(G7469="sell",M7469,-M7469)</x:f>
      </x:c>
      <x:c r="Q7469" s="14">
        <x:f>VLOOKUP(N7469,'Currency Rates'!$A$3:$C$32,3,0)</x:f>
      </x:c>
      <x:c r="R7469" s="0">
        <x:f>IF(A7469="SPUS",0,IF(A7469="FWD",0,P7469/Q7469))</x:f>
      </x:c>
    </x:row>
    <x:row r="7470" spans="1:19" x14ac:dyDescent="0.3">
      <x:c r="A7470" s="0">
        <x:f>'Historical Trades'!A7470</x:f>
      </x:c>
      <x:c r="B7470" s="0">
        <x:f>'Historical Trades'!B7470</x:f>
      </x:c>
      <x:c r="C7470" s="23">
        <x:f>'Historical Trades'!C7470</x:f>
      </x:c>
      <x:c r="D7470" s="0">
        <x:f>'Historical Trades'!D7470</x:f>
      </x:c>
      <x:c r="E7470" s="23">
        <x:f>'Historical Trades'!E7470</x:f>
      </x:c>
      <x:c r="F7470" s="0">
        <x:f>'Historical Trades'!F7470</x:f>
      </x:c>
      <x:c r="G7470" s="0">
        <x:f>'Historical Trades'!G7470</x:f>
      </x:c>
      <x:c r="H7470" s="0">
        <x:f>'Historical Trades'!H7470</x:f>
      </x:c>
      <x:c r="I7470" s="0">
        <x:f>'Historical Trades'!I7470</x:f>
      </x:c>
      <x:c r="J7470" s="0">
        <x:f>'Historical Trades'!J7470</x:f>
      </x:c>
      <x:c r="K7470" s="0">
        <x:f>'Historical Trades'!K7470</x:f>
      </x:c>
      <x:c r="L7470" s="0">
        <x:f>'Historical Trades'!L7470</x:f>
      </x:c>
      <x:c r="M7470" s="0">
        <x:f>'Historical Trades'!M7470</x:f>
      </x:c>
      <x:c r="N7470" s="0">
        <x:f>CLEAN('Historical Trades'!O7470)</x:f>
      </x:c>
      <x:c r="P7470" s="14">
        <x:f>IF(G7470="sell",M7470,-M7470)</x:f>
      </x:c>
      <x:c r="Q7470" s="14">
        <x:f>VLOOKUP(N7470,'Currency Rates'!$A$3:$C$32,3,0)</x:f>
      </x:c>
      <x:c r="R7470" s="0">
        <x:f>IF(A7470="SPUS",0,IF(A7470="FWD",0,P7470/Q7470))</x:f>
      </x:c>
    </x:row>
    <x:row r="7471" spans="1:19" x14ac:dyDescent="0.3">
      <x:c r="A7471" s="0">
        <x:f>'Historical Trades'!A7471</x:f>
      </x:c>
      <x:c r="B7471" s="0">
        <x:f>'Historical Trades'!B7471</x:f>
      </x:c>
      <x:c r="C7471" s="23">
        <x:f>'Historical Trades'!C7471</x:f>
      </x:c>
      <x:c r="D7471" s="0">
        <x:f>'Historical Trades'!D7471</x:f>
      </x:c>
      <x:c r="E7471" s="23">
        <x:f>'Historical Trades'!E7471</x:f>
      </x:c>
      <x:c r="F7471" s="0">
        <x:f>'Historical Trades'!F7471</x:f>
      </x:c>
      <x:c r="G7471" s="0">
        <x:f>'Historical Trades'!G7471</x:f>
      </x:c>
      <x:c r="H7471" s="0">
        <x:f>'Historical Trades'!H7471</x:f>
      </x:c>
      <x:c r="I7471" s="0">
        <x:f>'Historical Trades'!I7471</x:f>
      </x:c>
      <x:c r="J7471" s="0">
        <x:f>'Historical Trades'!J7471</x:f>
      </x:c>
      <x:c r="K7471" s="0">
        <x:f>'Historical Trades'!K7471</x:f>
      </x:c>
      <x:c r="L7471" s="0">
        <x:f>'Historical Trades'!L7471</x:f>
      </x:c>
      <x:c r="M7471" s="0">
        <x:f>'Historical Trades'!M7471</x:f>
      </x:c>
      <x:c r="N7471" s="0">
        <x:f>CLEAN('Historical Trades'!O7471)</x:f>
      </x:c>
      <x:c r="P7471" s="14">
        <x:f>IF(G7471="sell",M7471,-M7471)</x:f>
      </x:c>
      <x:c r="Q7471" s="14">
        <x:f>VLOOKUP(N7471,'Currency Rates'!$A$3:$C$32,3,0)</x:f>
      </x:c>
      <x:c r="R7471" s="0">
        <x:f>IF(A7471="SPUS",0,IF(A7471="FWD",0,P7471/Q7471))</x:f>
      </x:c>
    </x:row>
    <x:row r="7472" spans="1:19" x14ac:dyDescent="0.3">
      <x:c r="A7472" s="0">
        <x:f>'Historical Trades'!A7472</x:f>
      </x:c>
      <x:c r="B7472" s="0">
        <x:f>'Historical Trades'!B7472</x:f>
      </x:c>
      <x:c r="C7472" s="23">
        <x:f>'Historical Trades'!C7472</x:f>
      </x:c>
      <x:c r="D7472" s="0">
        <x:f>'Historical Trades'!D7472</x:f>
      </x:c>
      <x:c r="E7472" s="23">
        <x:f>'Historical Trades'!E7472</x:f>
      </x:c>
      <x:c r="F7472" s="0">
        <x:f>'Historical Trades'!F7472</x:f>
      </x:c>
      <x:c r="G7472" s="0">
        <x:f>'Historical Trades'!G7472</x:f>
      </x:c>
      <x:c r="H7472" s="0">
        <x:f>'Historical Trades'!H7472</x:f>
      </x:c>
      <x:c r="I7472" s="0">
        <x:f>'Historical Trades'!I7472</x:f>
      </x:c>
      <x:c r="J7472" s="0">
        <x:f>'Historical Trades'!J7472</x:f>
      </x:c>
      <x:c r="K7472" s="0">
        <x:f>'Historical Trades'!K7472</x:f>
      </x:c>
      <x:c r="L7472" s="0">
        <x:f>'Historical Trades'!L7472</x:f>
      </x:c>
      <x:c r="M7472" s="0">
        <x:f>'Historical Trades'!M7472</x:f>
      </x:c>
      <x:c r="N7472" s="0">
        <x:f>CLEAN('Historical Trades'!O7472)</x:f>
      </x:c>
      <x:c r="P7472" s="14">
        <x:f>IF(G7472="sell",M7472,-M7472)</x:f>
      </x:c>
      <x:c r="Q7472" s="14">
        <x:f>VLOOKUP(N7472,'Currency Rates'!$A$3:$C$32,3,0)</x:f>
      </x:c>
      <x:c r="R7472" s="0">
        <x:f>IF(A7472="SPUS",0,IF(A7472="FWD",0,P7472/Q7472))</x:f>
      </x:c>
    </x:row>
    <x:row r="7473" spans="1:19" x14ac:dyDescent="0.3">
      <x:c r="A7473" s="0">
        <x:f>'Historical Trades'!A7473</x:f>
      </x:c>
      <x:c r="B7473" s="0">
        <x:f>'Historical Trades'!B7473</x:f>
      </x:c>
      <x:c r="C7473" s="23">
        <x:f>'Historical Trades'!C7473</x:f>
      </x:c>
      <x:c r="D7473" s="0">
        <x:f>'Historical Trades'!D7473</x:f>
      </x:c>
      <x:c r="E7473" s="23">
        <x:f>'Historical Trades'!E7473</x:f>
      </x:c>
      <x:c r="F7473" s="0">
        <x:f>'Historical Trades'!F7473</x:f>
      </x:c>
      <x:c r="G7473" s="0">
        <x:f>'Historical Trades'!G7473</x:f>
      </x:c>
      <x:c r="H7473" s="0">
        <x:f>'Historical Trades'!H7473</x:f>
      </x:c>
      <x:c r="I7473" s="0">
        <x:f>'Historical Trades'!I7473</x:f>
      </x:c>
      <x:c r="J7473" s="0">
        <x:f>'Historical Trades'!J7473</x:f>
      </x:c>
      <x:c r="K7473" s="0">
        <x:f>'Historical Trades'!K7473</x:f>
      </x:c>
      <x:c r="L7473" s="0">
        <x:f>'Historical Trades'!L7473</x:f>
      </x:c>
      <x:c r="M7473" s="0">
        <x:f>'Historical Trades'!M7473</x:f>
      </x:c>
      <x:c r="N7473" s="0">
        <x:f>CLEAN('Historical Trades'!O7473)</x:f>
      </x:c>
      <x:c r="P7473" s="14">
        <x:f>IF(G7473="sell",M7473,-M7473)</x:f>
      </x:c>
      <x:c r="Q7473" s="14">
        <x:f>VLOOKUP(N7473,'Currency Rates'!$A$3:$C$32,3,0)</x:f>
      </x:c>
      <x:c r="R7473" s="0">
        <x:f>IF(A7473="SPUS",0,IF(A7473="FWD",0,P7473/Q7473))</x:f>
      </x:c>
    </x:row>
    <x:row r="7474" spans="1:19" x14ac:dyDescent="0.3">
      <x:c r="A7474" s="0">
        <x:f>'Historical Trades'!A7474</x:f>
      </x:c>
      <x:c r="B7474" s="0">
        <x:f>'Historical Trades'!B7474</x:f>
      </x:c>
      <x:c r="C7474" s="23">
        <x:f>'Historical Trades'!C7474</x:f>
      </x:c>
      <x:c r="D7474" s="0">
        <x:f>'Historical Trades'!D7474</x:f>
      </x:c>
      <x:c r="E7474" s="23">
        <x:f>'Historical Trades'!E7474</x:f>
      </x:c>
      <x:c r="F7474" s="0">
        <x:f>'Historical Trades'!F7474</x:f>
      </x:c>
      <x:c r="G7474" s="0">
        <x:f>'Historical Trades'!G7474</x:f>
      </x:c>
      <x:c r="H7474" s="0">
        <x:f>'Historical Trades'!H7474</x:f>
      </x:c>
      <x:c r="I7474" s="0">
        <x:f>'Historical Trades'!I7474</x:f>
      </x:c>
      <x:c r="J7474" s="0">
        <x:f>'Historical Trades'!J7474</x:f>
      </x:c>
      <x:c r="K7474" s="0">
        <x:f>'Historical Trades'!K7474</x:f>
      </x:c>
      <x:c r="L7474" s="0">
        <x:f>'Historical Trades'!L7474</x:f>
      </x:c>
      <x:c r="M7474" s="0">
        <x:f>'Historical Trades'!M7474</x:f>
      </x:c>
      <x:c r="N7474" s="0">
        <x:f>CLEAN('Historical Trades'!O7474)</x:f>
      </x:c>
      <x:c r="P7474" s="14">
        <x:f>IF(G7474="sell",M7474,-M7474)</x:f>
      </x:c>
      <x:c r="Q7474" s="14">
        <x:f>VLOOKUP(N7474,'Currency Rates'!$A$3:$C$32,3,0)</x:f>
      </x:c>
      <x:c r="R7474" s="0">
        <x:f>IF(A7474="SPUS",0,IF(A7474="FWD",0,P7474/Q7474))</x:f>
      </x:c>
    </x:row>
    <x:row r="7475" spans="1:19" x14ac:dyDescent="0.3">
      <x:c r="A7475" s="0">
        <x:f>'Historical Trades'!A7475</x:f>
      </x:c>
      <x:c r="B7475" s="0">
        <x:f>'Historical Trades'!B7475</x:f>
      </x:c>
      <x:c r="C7475" s="23">
        <x:f>'Historical Trades'!C7475</x:f>
      </x:c>
      <x:c r="D7475" s="0">
        <x:f>'Historical Trades'!D7475</x:f>
      </x:c>
      <x:c r="E7475" s="23">
        <x:f>'Historical Trades'!E7475</x:f>
      </x:c>
      <x:c r="F7475" s="0">
        <x:f>'Historical Trades'!F7475</x:f>
      </x:c>
      <x:c r="G7475" s="0">
        <x:f>'Historical Trades'!G7475</x:f>
      </x:c>
      <x:c r="H7475" s="0">
        <x:f>'Historical Trades'!H7475</x:f>
      </x:c>
      <x:c r="I7475" s="0">
        <x:f>'Historical Trades'!I7475</x:f>
      </x:c>
      <x:c r="J7475" s="0">
        <x:f>'Historical Trades'!J7475</x:f>
      </x:c>
      <x:c r="K7475" s="0">
        <x:f>'Historical Trades'!K7475</x:f>
      </x:c>
      <x:c r="L7475" s="0">
        <x:f>'Historical Trades'!L7475</x:f>
      </x:c>
      <x:c r="M7475" s="0">
        <x:f>'Historical Trades'!M7475</x:f>
      </x:c>
      <x:c r="N7475" s="0">
        <x:f>CLEAN('Historical Trades'!O7475)</x:f>
      </x:c>
      <x:c r="P7475" s="14">
        <x:f>IF(G7475="sell",M7475,-M7475)</x:f>
      </x:c>
      <x:c r="Q7475" s="14">
        <x:f>VLOOKUP(N7475,'Currency Rates'!$A$3:$C$32,3,0)</x:f>
      </x:c>
      <x:c r="R7475" s="0">
        <x:f>IF(A7475="SPUS",0,IF(A7475="FWD",0,P7475/Q7475))</x:f>
      </x:c>
    </x:row>
    <x:row r="7476" spans="1:19" x14ac:dyDescent="0.3">
      <x:c r="A7476" s="0">
        <x:f>'Historical Trades'!A7476</x:f>
      </x:c>
      <x:c r="B7476" s="0">
        <x:f>'Historical Trades'!B7476</x:f>
      </x:c>
      <x:c r="C7476" s="23">
        <x:f>'Historical Trades'!C7476</x:f>
      </x:c>
      <x:c r="D7476" s="0">
        <x:f>'Historical Trades'!D7476</x:f>
      </x:c>
      <x:c r="E7476" s="23">
        <x:f>'Historical Trades'!E7476</x:f>
      </x:c>
      <x:c r="F7476" s="0">
        <x:f>'Historical Trades'!F7476</x:f>
      </x:c>
      <x:c r="G7476" s="0">
        <x:f>'Historical Trades'!G7476</x:f>
      </x:c>
      <x:c r="H7476" s="0">
        <x:f>'Historical Trades'!H7476</x:f>
      </x:c>
      <x:c r="I7476" s="0">
        <x:f>'Historical Trades'!I7476</x:f>
      </x:c>
      <x:c r="J7476" s="0">
        <x:f>'Historical Trades'!J7476</x:f>
      </x:c>
      <x:c r="K7476" s="0">
        <x:f>'Historical Trades'!K7476</x:f>
      </x:c>
      <x:c r="L7476" s="0">
        <x:f>'Historical Trades'!L7476</x:f>
      </x:c>
      <x:c r="M7476" s="0">
        <x:f>'Historical Trades'!M7476</x:f>
      </x:c>
      <x:c r="N7476" s="0">
        <x:f>CLEAN('Historical Trades'!O7476)</x:f>
      </x:c>
      <x:c r="P7476" s="14">
        <x:f>IF(G7476="sell",M7476,-M7476)</x:f>
      </x:c>
      <x:c r="Q7476" s="14">
        <x:f>VLOOKUP(N7476,'Currency Rates'!$A$3:$C$32,3,0)</x:f>
      </x:c>
      <x:c r="R7476" s="0">
        <x:f>IF(A7476="SPUS",0,IF(A7476="FWD",0,P7476/Q7476))</x:f>
      </x:c>
    </x:row>
    <x:row r="7477" spans="1:19" x14ac:dyDescent="0.3">
      <x:c r="A7477" s="0">
        <x:f>'Historical Trades'!A7477</x:f>
      </x:c>
      <x:c r="B7477" s="0">
        <x:f>'Historical Trades'!B7477</x:f>
      </x:c>
      <x:c r="C7477" s="23">
        <x:f>'Historical Trades'!C7477</x:f>
      </x:c>
      <x:c r="D7477" s="0">
        <x:f>'Historical Trades'!D7477</x:f>
      </x:c>
      <x:c r="E7477" s="23">
        <x:f>'Historical Trades'!E7477</x:f>
      </x:c>
      <x:c r="F7477" s="0">
        <x:f>'Historical Trades'!F7477</x:f>
      </x:c>
      <x:c r="G7477" s="0">
        <x:f>'Historical Trades'!G7477</x:f>
      </x:c>
      <x:c r="H7477" s="0">
        <x:f>'Historical Trades'!H7477</x:f>
      </x:c>
      <x:c r="I7477" s="0">
        <x:f>'Historical Trades'!I7477</x:f>
      </x:c>
      <x:c r="J7477" s="0">
        <x:f>'Historical Trades'!J7477</x:f>
      </x:c>
      <x:c r="K7477" s="0">
        <x:f>'Historical Trades'!K7477</x:f>
      </x:c>
      <x:c r="L7477" s="0">
        <x:f>'Historical Trades'!L7477</x:f>
      </x:c>
      <x:c r="M7477" s="0">
        <x:f>'Historical Trades'!M7477</x:f>
      </x:c>
      <x:c r="N7477" s="0">
        <x:f>CLEAN('Historical Trades'!O7477)</x:f>
      </x:c>
      <x:c r="P7477" s="14">
        <x:f>IF(G7477="sell",M7477,-M7477)</x:f>
      </x:c>
      <x:c r="Q7477" s="14">
        <x:f>VLOOKUP(N7477,'Currency Rates'!$A$3:$C$32,3,0)</x:f>
      </x:c>
      <x:c r="R7477" s="0">
        <x:f>IF(A7477="SPUS",0,IF(A7477="FWD",0,P7477/Q7477))</x:f>
      </x:c>
    </x:row>
    <x:row r="7478" spans="1:19" x14ac:dyDescent="0.3">
      <x:c r="A7478" s="0">
        <x:f>'Historical Trades'!A7478</x:f>
      </x:c>
      <x:c r="B7478" s="0">
        <x:f>'Historical Trades'!B7478</x:f>
      </x:c>
      <x:c r="C7478" s="23">
        <x:f>'Historical Trades'!C7478</x:f>
      </x:c>
      <x:c r="D7478" s="0">
        <x:f>'Historical Trades'!D7478</x:f>
      </x:c>
      <x:c r="E7478" s="23">
        <x:f>'Historical Trades'!E7478</x:f>
      </x:c>
      <x:c r="F7478" s="0">
        <x:f>'Historical Trades'!F7478</x:f>
      </x:c>
      <x:c r="G7478" s="0">
        <x:f>'Historical Trades'!G7478</x:f>
      </x:c>
      <x:c r="H7478" s="0">
        <x:f>'Historical Trades'!H7478</x:f>
      </x:c>
      <x:c r="I7478" s="0">
        <x:f>'Historical Trades'!I7478</x:f>
      </x:c>
      <x:c r="J7478" s="0">
        <x:f>'Historical Trades'!J7478</x:f>
      </x:c>
      <x:c r="K7478" s="0">
        <x:f>'Historical Trades'!K7478</x:f>
      </x:c>
      <x:c r="L7478" s="0">
        <x:f>'Historical Trades'!L7478</x:f>
      </x:c>
      <x:c r="M7478" s="0">
        <x:f>'Historical Trades'!M7478</x:f>
      </x:c>
      <x:c r="N7478" s="0">
        <x:f>CLEAN('Historical Trades'!O7478)</x:f>
      </x:c>
      <x:c r="P7478" s="14">
        <x:f>IF(G7478="sell",M7478,-M7478)</x:f>
      </x:c>
      <x:c r="Q7478" s="14">
        <x:f>VLOOKUP(N7478,'Currency Rates'!$A$3:$C$32,3,0)</x:f>
      </x:c>
      <x:c r="R7478" s="0">
        <x:f>IF(A7478="SPUS",0,IF(A7478="FWD",0,P7478/Q7478))</x:f>
      </x:c>
    </x:row>
    <x:row r="7479" spans="1:19" x14ac:dyDescent="0.3">
      <x:c r="A7479" s="0">
        <x:f>'Historical Trades'!A7479</x:f>
      </x:c>
      <x:c r="B7479" s="0">
        <x:f>'Historical Trades'!B7479</x:f>
      </x:c>
      <x:c r="C7479" s="23">
        <x:f>'Historical Trades'!C7479</x:f>
      </x:c>
      <x:c r="D7479" s="0">
        <x:f>'Historical Trades'!D7479</x:f>
      </x:c>
      <x:c r="E7479" s="23">
        <x:f>'Historical Trades'!E7479</x:f>
      </x:c>
      <x:c r="F7479" s="0">
        <x:f>'Historical Trades'!F7479</x:f>
      </x:c>
      <x:c r="G7479" s="0">
        <x:f>'Historical Trades'!G7479</x:f>
      </x:c>
      <x:c r="H7479" s="0">
        <x:f>'Historical Trades'!H7479</x:f>
      </x:c>
      <x:c r="I7479" s="0">
        <x:f>'Historical Trades'!I7479</x:f>
      </x:c>
      <x:c r="J7479" s="0">
        <x:f>'Historical Trades'!J7479</x:f>
      </x:c>
      <x:c r="K7479" s="0">
        <x:f>'Historical Trades'!K7479</x:f>
      </x:c>
      <x:c r="L7479" s="0">
        <x:f>'Historical Trades'!L7479</x:f>
      </x:c>
      <x:c r="M7479" s="0">
        <x:f>'Historical Trades'!M7479</x:f>
      </x:c>
      <x:c r="N7479" s="0">
        <x:f>CLEAN('Historical Trades'!O7479)</x:f>
      </x:c>
      <x:c r="P7479" s="14">
        <x:f>IF(G7479="sell",M7479,-M7479)</x:f>
      </x:c>
      <x:c r="Q7479" s="14">
        <x:f>VLOOKUP(N7479,'Currency Rates'!$A$3:$C$32,3,0)</x:f>
      </x:c>
      <x:c r="R7479" s="0">
        <x:f>IF(A7479="SPUS",0,IF(A7479="FWD",0,P7479/Q7479))</x:f>
      </x:c>
    </x:row>
    <x:row r="7480" spans="1:19" x14ac:dyDescent="0.3">
      <x:c r="A7480" s="0">
        <x:f>'Historical Trades'!A7480</x:f>
      </x:c>
      <x:c r="B7480" s="0">
        <x:f>'Historical Trades'!B7480</x:f>
      </x:c>
      <x:c r="C7480" s="23">
        <x:f>'Historical Trades'!C7480</x:f>
      </x:c>
      <x:c r="D7480" s="0">
        <x:f>'Historical Trades'!D7480</x:f>
      </x:c>
      <x:c r="E7480" s="23">
        <x:f>'Historical Trades'!E7480</x:f>
      </x:c>
      <x:c r="F7480" s="0">
        <x:f>'Historical Trades'!F7480</x:f>
      </x:c>
      <x:c r="G7480" s="0">
        <x:f>'Historical Trades'!G7480</x:f>
      </x:c>
      <x:c r="H7480" s="0">
        <x:f>'Historical Trades'!H7480</x:f>
      </x:c>
      <x:c r="I7480" s="0">
        <x:f>'Historical Trades'!I7480</x:f>
      </x:c>
      <x:c r="J7480" s="0">
        <x:f>'Historical Trades'!J7480</x:f>
      </x:c>
      <x:c r="K7480" s="0">
        <x:f>'Historical Trades'!K7480</x:f>
      </x:c>
      <x:c r="L7480" s="0">
        <x:f>'Historical Trades'!L7480</x:f>
      </x:c>
      <x:c r="M7480" s="0">
        <x:f>'Historical Trades'!M7480</x:f>
      </x:c>
      <x:c r="N7480" s="0">
        <x:f>CLEAN('Historical Trades'!O7480)</x:f>
      </x:c>
      <x:c r="P7480" s="14">
        <x:f>IF(G7480="sell",M7480,-M7480)</x:f>
      </x:c>
      <x:c r="Q7480" s="14">
        <x:f>VLOOKUP(N7480,'Currency Rates'!$A$3:$C$32,3,0)</x:f>
      </x:c>
      <x:c r="R7480" s="0">
        <x:f>IF(A7480="SPUS",0,IF(A7480="FWD",0,P7480/Q7480))</x:f>
      </x:c>
    </x:row>
    <x:row r="7481" spans="1:19" x14ac:dyDescent="0.3">
      <x:c r="A7481" s="0">
        <x:f>'Historical Trades'!A7481</x:f>
      </x:c>
      <x:c r="B7481" s="0">
        <x:f>'Historical Trades'!B7481</x:f>
      </x:c>
      <x:c r="C7481" s="23">
        <x:f>'Historical Trades'!C7481</x:f>
      </x:c>
      <x:c r="D7481" s="0">
        <x:f>'Historical Trades'!D7481</x:f>
      </x:c>
      <x:c r="E7481" s="23">
        <x:f>'Historical Trades'!E7481</x:f>
      </x:c>
      <x:c r="F7481" s="0">
        <x:f>'Historical Trades'!F7481</x:f>
      </x:c>
      <x:c r="G7481" s="0">
        <x:f>'Historical Trades'!G7481</x:f>
      </x:c>
      <x:c r="H7481" s="0">
        <x:f>'Historical Trades'!H7481</x:f>
      </x:c>
      <x:c r="I7481" s="0">
        <x:f>'Historical Trades'!I7481</x:f>
      </x:c>
      <x:c r="J7481" s="0">
        <x:f>'Historical Trades'!J7481</x:f>
      </x:c>
      <x:c r="K7481" s="0">
        <x:f>'Historical Trades'!K7481</x:f>
      </x:c>
      <x:c r="L7481" s="0">
        <x:f>'Historical Trades'!L7481</x:f>
      </x:c>
      <x:c r="M7481" s="0">
        <x:f>'Historical Trades'!M7481</x:f>
      </x:c>
      <x:c r="N7481" s="0">
        <x:f>CLEAN('Historical Trades'!O7481)</x:f>
      </x:c>
      <x:c r="P7481" s="14">
        <x:f>IF(G7481="sell",M7481,-M7481)</x:f>
      </x:c>
      <x:c r="Q7481" s="14">
        <x:f>VLOOKUP(N7481,'Currency Rates'!$A$3:$C$32,3,0)</x:f>
      </x:c>
      <x:c r="R7481" s="0">
        <x:f>IF(A7481="SPUS",0,IF(A7481="FWD",0,P7481/Q7481))</x:f>
      </x:c>
    </x:row>
    <x:row r="7482" spans="1:19" x14ac:dyDescent="0.3">
      <x:c r="A7482" s="0">
        <x:f>'Historical Trades'!A7482</x:f>
      </x:c>
      <x:c r="B7482" s="0">
        <x:f>'Historical Trades'!B7482</x:f>
      </x:c>
      <x:c r="C7482" s="23">
        <x:f>'Historical Trades'!C7482</x:f>
      </x:c>
      <x:c r="D7482" s="0">
        <x:f>'Historical Trades'!D7482</x:f>
      </x:c>
      <x:c r="E7482" s="23">
        <x:f>'Historical Trades'!E7482</x:f>
      </x:c>
      <x:c r="F7482" s="0">
        <x:f>'Historical Trades'!F7482</x:f>
      </x:c>
      <x:c r="G7482" s="0">
        <x:f>'Historical Trades'!G7482</x:f>
      </x:c>
      <x:c r="H7482" s="0">
        <x:f>'Historical Trades'!H7482</x:f>
      </x:c>
      <x:c r="I7482" s="0">
        <x:f>'Historical Trades'!I7482</x:f>
      </x:c>
      <x:c r="J7482" s="0">
        <x:f>'Historical Trades'!J7482</x:f>
      </x:c>
      <x:c r="K7482" s="0">
        <x:f>'Historical Trades'!K7482</x:f>
      </x:c>
      <x:c r="L7482" s="0">
        <x:f>'Historical Trades'!L7482</x:f>
      </x:c>
      <x:c r="M7482" s="0">
        <x:f>'Historical Trades'!M7482</x:f>
      </x:c>
      <x:c r="N7482" s="0">
        <x:f>CLEAN('Historical Trades'!O7482)</x:f>
      </x:c>
      <x:c r="P7482" s="14">
        <x:f>IF(G7482="sell",M7482,-M7482)</x:f>
      </x:c>
      <x:c r="Q7482" s="14">
        <x:f>VLOOKUP(N7482,'Currency Rates'!$A$3:$C$32,3,0)</x:f>
      </x:c>
      <x:c r="R7482" s="0">
        <x:f>IF(A7482="SPUS",0,IF(A7482="FWD",0,P7482/Q7482))</x:f>
      </x:c>
    </x:row>
    <x:row r="7483" spans="1:19" x14ac:dyDescent="0.3">
      <x:c r="A7483" s="0">
        <x:f>'Historical Trades'!A7483</x:f>
      </x:c>
      <x:c r="B7483" s="0">
        <x:f>'Historical Trades'!B7483</x:f>
      </x:c>
      <x:c r="C7483" s="23">
        <x:f>'Historical Trades'!C7483</x:f>
      </x:c>
      <x:c r="D7483" s="0">
        <x:f>'Historical Trades'!D7483</x:f>
      </x:c>
      <x:c r="E7483" s="23">
        <x:f>'Historical Trades'!E7483</x:f>
      </x:c>
      <x:c r="F7483" s="0">
        <x:f>'Historical Trades'!F7483</x:f>
      </x:c>
      <x:c r="G7483" s="0">
        <x:f>'Historical Trades'!G7483</x:f>
      </x:c>
      <x:c r="H7483" s="0">
        <x:f>'Historical Trades'!H7483</x:f>
      </x:c>
      <x:c r="I7483" s="0">
        <x:f>'Historical Trades'!I7483</x:f>
      </x:c>
      <x:c r="J7483" s="0">
        <x:f>'Historical Trades'!J7483</x:f>
      </x:c>
      <x:c r="K7483" s="0">
        <x:f>'Historical Trades'!K7483</x:f>
      </x:c>
      <x:c r="L7483" s="0">
        <x:f>'Historical Trades'!L7483</x:f>
      </x:c>
      <x:c r="M7483" s="0">
        <x:f>'Historical Trades'!M7483</x:f>
      </x:c>
      <x:c r="N7483" s="0">
        <x:f>CLEAN('Historical Trades'!O7483)</x:f>
      </x:c>
      <x:c r="P7483" s="14">
        <x:f>IF(G7483="sell",M7483,-M7483)</x:f>
      </x:c>
      <x:c r="Q7483" s="14">
        <x:f>VLOOKUP(N7483,'Currency Rates'!$A$3:$C$32,3,0)</x:f>
      </x:c>
      <x:c r="R7483" s="0">
        <x:f>IF(A7483="SPUS",0,IF(A7483="FWD",0,P7483/Q7483))</x:f>
      </x:c>
    </x:row>
    <x:row r="7484" spans="1:19" x14ac:dyDescent="0.3">
      <x:c r="A7484" s="0">
        <x:f>'Historical Trades'!A7484</x:f>
      </x:c>
      <x:c r="B7484" s="0">
        <x:f>'Historical Trades'!B7484</x:f>
      </x:c>
      <x:c r="C7484" s="23">
        <x:f>'Historical Trades'!C7484</x:f>
      </x:c>
      <x:c r="D7484" s="0">
        <x:f>'Historical Trades'!D7484</x:f>
      </x:c>
      <x:c r="E7484" s="23">
        <x:f>'Historical Trades'!E7484</x:f>
      </x:c>
      <x:c r="F7484" s="0">
        <x:f>'Historical Trades'!F7484</x:f>
      </x:c>
      <x:c r="G7484" s="0">
        <x:f>'Historical Trades'!G7484</x:f>
      </x:c>
      <x:c r="H7484" s="0">
        <x:f>'Historical Trades'!H7484</x:f>
      </x:c>
      <x:c r="I7484" s="0">
        <x:f>'Historical Trades'!I7484</x:f>
      </x:c>
      <x:c r="J7484" s="0">
        <x:f>'Historical Trades'!J7484</x:f>
      </x:c>
      <x:c r="K7484" s="0">
        <x:f>'Historical Trades'!K7484</x:f>
      </x:c>
      <x:c r="L7484" s="0">
        <x:f>'Historical Trades'!L7484</x:f>
      </x:c>
      <x:c r="M7484" s="0">
        <x:f>'Historical Trades'!M7484</x:f>
      </x:c>
      <x:c r="N7484" s="0">
        <x:f>CLEAN('Historical Trades'!O7484)</x:f>
      </x:c>
      <x:c r="P7484" s="14">
        <x:f>IF(G7484="sell",M7484,-M7484)</x:f>
      </x:c>
      <x:c r="Q7484" s="14">
        <x:f>VLOOKUP(N7484,'Currency Rates'!$A$3:$C$32,3,0)</x:f>
      </x:c>
      <x:c r="R7484" s="0">
        <x:f>IF(A7484="SPUS",0,IF(A7484="FWD",0,P7484/Q7484))</x:f>
      </x:c>
    </x:row>
    <x:row r="7485" spans="1:19" x14ac:dyDescent="0.3">
      <x:c r="A7485" s="0">
        <x:f>'Historical Trades'!A7485</x:f>
      </x:c>
      <x:c r="B7485" s="0">
        <x:f>'Historical Trades'!B7485</x:f>
      </x:c>
      <x:c r="C7485" s="23">
        <x:f>'Historical Trades'!C7485</x:f>
      </x:c>
      <x:c r="D7485" s="0">
        <x:f>'Historical Trades'!D7485</x:f>
      </x:c>
      <x:c r="E7485" s="23">
        <x:f>'Historical Trades'!E7485</x:f>
      </x:c>
      <x:c r="F7485" s="0">
        <x:f>'Historical Trades'!F7485</x:f>
      </x:c>
      <x:c r="G7485" s="0">
        <x:f>'Historical Trades'!G7485</x:f>
      </x:c>
      <x:c r="H7485" s="0">
        <x:f>'Historical Trades'!H7485</x:f>
      </x:c>
      <x:c r="I7485" s="0">
        <x:f>'Historical Trades'!I7485</x:f>
      </x:c>
      <x:c r="J7485" s="0">
        <x:f>'Historical Trades'!J7485</x:f>
      </x:c>
      <x:c r="K7485" s="0">
        <x:f>'Historical Trades'!K7485</x:f>
      </x:c>
      <x:c r="L7485" s="0">
        <x:f>'Historical Trades'!L7485</x:f>
      </x:c>
      <x:c r="M7485" s="0">
        <x:f>'Historical Trades'!M7485</x:f>
      </x:c>
      <x:c r="N7485" s="0">
        <x:f>CLEAN('Historical Trades'!O7485)</x:f>
      </x:c>
      <x:c r="P7485" s="14">
        <x:f>IF(G7485="sell",M7485,-M7485)</x:f>
      </x:c>
      <x:c r="Q7485" s="14">
        <x:f>VLOOKUP(N7485,'Currency Rates'!$A$3:$C$32,3,0)</x:f>
      </x:c>
      <x:c r="R7485" s="0">
        <x:f>IF(A7485="SPUS",0,IF(A7485="FWD",0,P7485/Q7485))</x:f>
      </x:c>
    </x:row>
    <x:row r="7486" spans="1:19" x14ac:dyDescent="0.3">
      <x:c r="A7486" s="0">
        <x:f>'Historical Trades'!A7486</x:f>
      </x:c>
      <x:c r="B7486" s="0">
        <x:f>'Historical Trades'!B7486</x:f>
      </x:c>
      <x:c r="C7486" s="23">
        <x:f>'Historical Trades'!C7486</x:f>
      </x:c>
      <x:c r="D7486" s="0">
        <x:f>'Historical Trades'!D7486</x:f>
      </x:c>
      <x:c r="E7486" s="23">
        <x:f>'Historical Trades'!E7486</x:f>
      </x:c>
      <x:c r="F7486" s="0">
        <x:f>'Historical Trades'!F7486</x:f>
      </x:c>
      <x:c r="G7486" s="0">
        <x:f>'Historical Trades'!G7486</x:f>
      </x:c>
      <x:c r="H7486" s="0">
        <x:f>'Historical Trades'!H7486</x:f>
      </x:c>
      <x:c r="I7486" s="0">
        <x:f>'Historical Trades'!I7486</x:f>
      </x:c>
      <x:c r="J7486" s="0">
        <x:f>'Historical Trades'!J7486</x:f>
      </x:c>
      <x:c r="K7486" s="0">
        <x:f>'Historical Trades'!K7486</x:f>
      </x:c>
      <x:c r="L7486" s="0">
        <x:f>'Historical Trades'!L7486</x:f>
      </x:c>
      <x:c r="M7486" s="0">
        <x:f>'Historical Trades'!M7486</x:f>
      </x:c>
      <x:c r="N7486" s="0">
        <x:f>CLEAN('Historical Trades'!O7486)</x:f>
      </x:c>
      <x:c r="P7486" s="14">
        <x:f>IF(G7486="sell",M7486,-M7486)</x:f>
      </x:c>
      <x:c r="Q7486" s="14">
        <x:f>VLOOKUP(N7486,'Currency Rates'!$A$3:$C$32,3,0)</x:f>
      </x:c>
      <x:c r="R7486" s="0">
        <x:f>IF(A7486="SPUS",0,IF(A7486="FWD",0,P7486/Q7486))</x:f>
      </x:c>
    </x:row>
    <x:row r="7487" spans="1:19" x14ac:dyDescent="0.3">
      <x:c r="A7487" s="0">
        <x:f>'Historical Trades'!A7487</x:f>
      </x:c>
      <x:c r="B7487" s="0">
        <x:f>'Historical Trades'!B7487</x:f>
      </x:c>
      <x:c r="C7487" s="23">
        <x:f>'Historical Trades'!C7487</x:f>
      </x:c>
      <x:c r="D7487" s="0">
        <x:f>'Historical Trades'!D7487</x:f>
      </x:c>
      <x:c r="E7487" s="23">
        <x:f>'Historical Trades'!E7487</x:f>
      </x:c>
      <x:c r="F7487" s="0">
        <x:f>'Historical Trades'!F7487</x:f>
      </x:c>
      <x:c r="G7487" s="0">
        <x:f>'Historical Trades'!G7487</x:f>
      </x:c>
      <x:c r="H7487" s="0">
        <x:f>'Historical Trades'!H7487</x:f>
      </x:c>
      <x:c r="I7487" s="0">
        <x:f>'Historical Trades'!I7487</x:f>
      </x:c>
      <x:c r="J7487" s="0">
        <x:f>'Historical Trades'!J7487</x:f>
      </x:c>
      <x:c r="K7487" s="0">
        <x:f>'Historical Trades'!K7487</x:f>
      </x:c>
      <x:c r="L7487" s="0">
        <x:f>'Historical Trades'!L7487</x:f>
      </x:c>
      <x:c r="M7487" s="0">
        <x:f>'Historical Trades'!M7487</x:f>
      </x:c>
      <x:c r="N7487" s="0">
        <x:f>CLEAN('Historical Trades'!O7487)</x:f>
      </x:c>
      <x:c r="P7487" s="14">
        <x:f>IF(G7487="sell",M7487,-M7487)</x:f>
      </x:c>
      <x:c r="Q7487" s="14">
        <x:f>VLOOKUP(N7487,'Currency Rates'!$A$3:$C$32,3,0)</x:f>
      </x:c>
      <x:c r="R7487" s="0">
        <x:f>IF(A7487="SPUS",0,IF(A7487="FWD",0,P7487/Q7487))</x:f>
      </x:c>
    </x:row>
    <x:row r="7488" spans="1:19" x14ac:dyDescent="0.3">
      <x:c r="A7488" s="0">
        <x:f>'Historical Trades'!A7488</x:f>
      </x:c>
      <x:c r="B7488" s="0">
        <x:f>'Historical Trades'!B7488</x:f>
      </x:c>
      <x:c r="C7488" s="23">
        <x:f>'Historical Trades'!C7488</x:f>
      </x:c>
      <x:c r="D7488" s="0">
        <x:f>'Historical Trades'!D7488</x:f>
      </x:c>
      <x:c r="E7488" s="23">
        <x:f>'Historical Trades'!E7488</x:f>
      </x:c>
      <x:c r="F7488" s="0">
        <x:f>'Historical Trades'!F7488</x:f>
      </x:c>
      <x:c r="G7488" s="0">
        <x:f>'Historical Trades'!G7488</x:f>
      </x:c>
      <x:c r="H7488" s="0">
        <x:f>'Historical Trades'!H7488</x:f>
      </x:c>
      <x:c r="I7488" s="0">
        <x:f>'Historical Trades'!I7488</x:f>
      </x:c>
      <x:c r="J7488" s="0">
        <x:f>'Historical Trades'!J7488</x:f>
      </x:c>
      <x:c r="K7488" s="0">
        <x:f>'Historical Trades'!K7488</x:f>
      </x:c>
      <x:c r="L7488" s="0">
        <x:f>'Historical Trades'!L7488</x:f>
      </x:c>
      <x:c r="M7488" s="0">
        <x:f>'Historical Trades'!M7488</x:f>
      </x:c>
      <x:c r="N7488" s="0">
        <x:f>CLEAN('Historical Trades'!O7488)</x:f>
      </x:c>
      <x:c r="P7488" s="14">
        <x:f>IF(G7488="sell",M7488,-M7488)</x:f>
      </x:c>
      <x:c r="Q7488" s="14">
        <x:f>VLOOKUP(N7488,'Currency Rates'!$A$3:$C$32,3,0)</x:f>
      </x:c>
      <x:c r="R7488" s="0">
        <x:f>IF(A7488="SPUS",0,IF(A7488="FWD",0,P7488/Q7488))</x:f>
      </x:c>
    </x:row>
    <x:row r="7489" spans="1:19" x14ac:dyDescent="0.3">
      <x:c r="A7489" s="0">
        <x:f>'Historical Trades'!A7489</x:f>
      </x:c>
      <x:c r="B7489" s="0">
        <x:f>'Historical Trades'!B7489</x:f>
      </x:c>
      <x:c r="C7489" s="23">
        <x:f>'Historical Trades'!C7489</x:f>
      </x:c>
      <x:c r="D7489" s="0">
        <x:f>'Historical Trades'!D7489</x:f>
      </x:c>
      <x:c r="E7489" s="23">
        <x:f>'Historical Trades'!E7489</x:f>
      </x:c>
      <x:c r="F7489" s="0">
        <x:f>'Historical Trades'!F7489</x:f>
      </x:c>
      <x:c r="G7489" s="0">
        <x:f>'Historical Trades'!G7489</x:f>
      </x:c>
      <x:c r="H7489" s="0">
        <x:f>'Historical Trades'!H7489</x:f>
      </x:c>
      <x:c r="I7489" s="0">
        <x:f>'Historical Trades'!I7489</x:f>
      </x:c>
      <x:c r="J7489" s="0">
        <x:f>'Historical Trades'!J7489</x:f>
      </x:c>
      <x:c r="K7489" s="0">
        <x:f>'Historical Trades'!K7489</x:f>
      </x:c>
      <x:c r="L7489" s="0">
        <x:f>'Historical Trades'!L7489</x:f>
      </x:c>
      <x:c r="M7489" s="0">
        <x:f>'Historical Trades'!M7489</x:f>
      </x:c>
      <x:c r="N7489" s="0">
        <x:f>CLEAN('Historical Trades'!O7489)</x:f>
      </x:c>
      <x:c r="P7489" s="14">
        <x:f>IF(G7489="sell",M7489,-M7489)</x:f>
      </x:c>
      <x:c r="Q7489" s="14">
        <x:f>VLOOKUP(N7489,'Currency Rates'!$A$3:$C$32,3,0)</x:f>
      </x:c>
      <x:c r="R7489" s="0">
        <x:f>IF(A7489="SPUS",0,IF(A7489="FWD",0,P7489/Q7489))</x:f>
      </x:c>
    </x:row>
    <x:row r="7490" spans="1:19" x14ac:dyDescent="0.3">
      <x:c r="A7490" s="0">
        <x:f>'Historical Trades'!A7490</x:f>
      </x:c>
      <x:c r="B7490" s="0">
        <x:f>'Historical Trades'!B7490</x:f>
      </x:c>
      <x:c r="C7490" s="23">
        <x:f>'Historical Trades'!C7490</x:f>
      </x:c>
      <x:c r="D7490" s="0">
        <x:f>'Historical Trades'!D7490</x:f>
      </x:c>
      <x:c r="E7490" s="23">
        <x:f>'Historical Trades'!E7490</x:f>
      </x:c>
      <x:c r="F7490" s="0">
        <x:f>'Historical Trades'!F7490</x:f>
      </x:c>
      <x:c r="G7490" s="0">
        <x:f>'Historical Trades'!G7490</x:f>
      </x:c>
      <x:c r="H7490" s="0">
        <x:f>'Historical Trades'!H7490</x:f>
      </x:c>
      <x:c r="I7490" s="0">
        <x:f>'Historical Trades'!I7490</x:f>
      </x:c>
      <x:c r="J7490" s="0">
        <x:f>'Historical Trades'!J7490</x:f>
      </x:c>
      <x:c r="K7490" s="0">
        <x:f>'Historical Trades'!K7490</x:f>
      </x:c>
      <x:c r="L7490" s="0">
        <x:f>'Historical Trades'!L7490</x:f>
      </x:c>
      <x:c r="M7490" s="0">
        <x:f>'Historical Trades'!M7490</x:f>
      </x:c>
      <x:c r="N7490" s="0">
        <x:f>CLEAN('Historical Trades'!O7490)</x:f>
      </x:c>
      <x:c r="P7490" s="14">
        <x:f>IF(G7490="sell",M7490,-M7490)</x:f>
      </x:c>
      <x:c r="Q7490" s="14">
        <x:f>VLOOKUP(N7490,'Currency Rates'!$A$3:$C$32,3,0)</x:f>
      </x:c>
      <x:c r="R7490" s="0">
        <x:f>IF(A7490="SPUS",0,IF(A7490="FWD",0,P7490/Q7490))</x:f>
      </x:c>
    </x:row>
    <x:row r="7491" spans="1:19" x14ac:dyDescent="0.3">
      <x:c r="A7491" s="0">
        <x:f>'Historical Trades'!A7491</x:f>
      </x:c>
      <x:c r="B7491" s="0">
        <x:f>'Historical Trades'!B7491</x:f>
      </x:c>
      <x:c r="C7491" s="23">
        <x:f>'Historical Trades'!C7491</x:f>
      </x:c>
      <x:c r="D7491" s="0">
        <x:f>'Historical Trades'!D7491</x:f>
      </x:c>
      <x:c r="E7491" s="23">
        <x:f>'Historical Trades'!E7491</x:f>
      </x:c>
      <x:c r="F7491" s="0">
        <x:f>'Historical Trades'!F7491</x:f>
      </x:c>
      <x:c r="G7491" s="0">
        <x:f>'Historical Trades'!G7491</x:f>
      </x:c>
      <x:c r="H7491" s="0">
        <x:f>'Historical Trades'!H7491</x:f>
      </x:c>
      <x:c r="I7491" s="0">
        <x:f>'Historical Trades'!I7491</x:f>
      </x:c>
      <x:c r="J7491" s="0">
        <x:f>'Historical Trades'!J7491</x:f>
      </x:c>
      <x:c r="K7491" s="0">
        <x:f>'Historical Trades'!K7491</x:f>
      </x:c>
      <x:c r="L7491" s="0">
        <x:f>'Historical Trades'!L7491</x:f>
      </x:c>
      <x:c r="M7491" s="0">
        <x:f>'Historical Trades'!M7491</x:f>
      </x:c>
      <x:c r="N7491" s="0">
        <x:f>CLEAN('Historical Trades'!O7491)</x:f>
      </x:c>
      <x:c r="P7491" s="14">
        <x:f>IF(G7491="sell",M7491,-M7491)</x:f>
      </x:c>
      <x:c r="Q7491" s="14">
        <x:f>VLOOKUP(N7491,'Currency Rates'!$A$3:$C$32,3,0)</x:f>
      </x:c>
      <x:c r="R7491" s="0">
        <x:f>IF(A7491="SPUS",0,IF(A7491="FWD",0,P7491/Q7491))</x:f>
      </x:c>
    </x:row>
    <x:row r="7492" spans="1:19" x14ac:dyDescent="0.3">
      <x:c r="A7492" s="0">
        <x:f>'Historical Trades'!A7492</x:f>
      </x:c>
      <x:c r="B7492" s="0">
        <x:f>'Historical Trades'!B7492</x:f>
      </x:c>
      <x:c r="C7492" s="23">
        <x:f>'Historical Trades'!C7492</x:f>
      </x:c>
      <x:c r="D7492" s="0">
        <x:f>'Historical Trades'!D7492</x:f>
      </x:c>
      <x:c r="E7492" s="23">
        <x:f>'Historical Trades'!E7492</x:f>
      </x:c>
      <x:c r="F7492" s="0">
        <x:f>'Historical Trades'!F7492</x:f>
      </x:c>
      <x:c r="G7492" s="0">
        <x:f>'Historical Trades'!G7492</x:f>
      </x:c>
      <x:c r="H7492" s="0">
        <x:f>'Historical Trades'!H7492</x:f>
      </x:c>
      <x:c r="I7492" s="0">
        <x:f>'Historical Trades'!I7492</x:f>
      </x:c>
      <x:c r="J7492" s="0">
        <x:f>'Historical Trades'!J7492</x:f>
      </x:c>
      <x:c r="K7492" s="0">
        <x:f>'Historical Trades'!K7492</x:f>
      </x:c>
      <x:c r="L7492" s="0">
        <x:f>'Historical Trades'!L7492</x:f>
      </x:c>
      <x:c r="M7492" s="0">
        <x:f>'Historical Trades'!M7492</x:f>
      </x:c>
      <x:c r="N7492" s="0">
        <x:f>CLEAN('Historical Trades'!O7492)</x:f>
      </x:c>
      <x:c r="P7492" s="14">
        <x:f>IF(G7492="sell",M7492,-M7492)</x:f>
      </x:c>
      <x:c r="Q7492" s="14">
        <x:f>VLOOKUP(N7492,'Currency Rates'!$A$3:$C$32,3,0)</x:f>
      </x:c>
      <x:c r="R7492" s="0">
        <x:f>IF(A7492="SPUS",0,IF(A7492="FWD",0,P7492/Q7492))</x:f>
      </x:c>
    </x:row>
    <x:row r="7493" spans="1:19" x14ac:dyDescent="0.3">
      <x:c r="A7493" s="0">
        <x:f>'Historical Trades'!A7493</x:f>
      </x:c>
      <x:c r="B7493" s="0">
        <x:f>'Historical Trades'!B7493</x:f>
      </x:c>
      <x:c r="C7493" s="23">
        <x:f>'Historical Trades'!C7493</x:f>
      </x:c>
      <x:c r="D7493" s="0">
        <x:f>'Historical Trades'!D7493</x:f>
      </x:c>
      <x:c r="E7493" s="23">
        <x:f>'Historical Trades'!E7493</x:f>
      </x:c>
      <x:c r="F7493" s="0">
        <x:f>'Historical Trades'!F7493</x:f>
      </x:c>
      <x:c r="G7493" s="0">
        <x:f>'Historical Trades'!G7493</x:f>
      </x:c>
      <x:c r="H7493" s="0">
        <x:f>'Historical Trades'!H7493</x:f>
      </x:c>
      <x:c r="I7493" s="0">
        <x:f>'Historical Trades'!I7493</x:f>
      </x:c>
      <x:c r="J7493" s="0">
        <x:f>'Historical Trades'!J7493</x:f>
      </x:c>
      <x:c r="K7493" s="0">
        <x:f>'Historical Trades'!K7493</x:f>
      </x:c>
      <x:c r="L7493" s="0">
        <x:f>'Historical Trades'!L7493</x:f>
      </x:c>
      <x:c r="M7493" s="0">
        <x:f>'Historical Trades'!M7493</x:f>
      </x:c>
      <x:c r="N7493" s="0">
        <x:f>CLEAN('Historical Trades'!O7493)</x:f>
      </x:c>
      <x:c r="P7493" s="14">
        <x:f>IF(G7493="sell",M7493,-M7493)</x:f>
      </x:c>
      <x:c r="Q7493" s="14">
        <x:f>VLOOKUP(N7493,'Currency Rates'!$A$3:$C$32,3,0)</x:f>
      </x:c>
      <x:c r="R7493" s="0">
        <x:f>IF(A7493="SPUS",0,IF(A7493="FWD",0,P7493/Q7493))</x:f>
      </x:c>
    </x:row>
    <x:row r="7494" spans="1:19" x14ac:dyDescent="0.3">
      <x:c r="A7494" s="0">
        <x:f>'Historical Trades'!A7494</x:f>
      </x:c>
      <x:c r="B7494" s="0">
        <x:f>'Historical Trades'!B7494</x:f>
      </x:c>
      <x:c r="C7494" s="23">
        <x:f>'Historical Trades'!C7494</x:f>
      </x:c>
      <x:c r="D7494" s="0">
        <x:f>'Historical Trades'!D7494</x:f>
      </x:c>
      <x:c r="E7494" s="23">
        <x:f>'Historical Trades'!E7494</x:f>
      </x:c>
      <x:c r="F7494" s="0">
        <x:f>'Historical Trades'!F7494</x:f>
      </x:c>
      <x:c r="G7494" s="0">
        <x:f>'Historical Trades'!G7494</x:f>
      </x:c>
      <x:c r="H7494" s="0">
        <x:f>'Historical Trades'!H7494</x:f>
      </x:c>
      <x:c r="I7494" s="0">
        <x:f>'Historical Trades'!I7494</x:f>
      </x:c>
      <x:c r="J7494" s="0">
        <x:f>'Historical Trades'!J7494</x:f>
      </x:c>
      <x:c r="K7494" s="0">
        <x:f>'Historical Trades'!K7494</x:f>
      </x:c>
      <x:c r="L7494" s="0">
        <x:f>'Historical Trades'!L7494</x:f>
      </x:c>
      <x:c r="M7494" s="0">
        <x:f>'Historical Trades'!M7494</x:f>
      </x:c>
      <x:c r="N7494" s="0">
        <x:f>CLEAN('Historical Trades'!O7494)</x:f>
      </x:c>
      <x:c r="P7494" s="14">
        <x:f>IF(G7494="sell",M7494,-M7494)</x:f>
      </x:c>
      <x:c r="Q7494" s="14">
        <x:f>VLOOKUP(N7494,'Currency Rates'!$A$3:$C$32,3,0)</x:f>
      </x:c>
      <x:c r="R7494" s="0">
        <x:f>IF(A7494="SPUS",0,IF(A7494="FWD",0,P7494/Q7494))</x:f>
      </x:c>
    </x:row>
    <x:row r="7495" spans="1:19" x14ac:dyDescent="0.3">
      <x:c r="A7495" s="0">
        <x:f>'Historical Trades'!A7495</x:f>
      </x:c>
      <x:c r="B7495" s="0">
        <x:f>'Historical Trades'!B7495</x:f>
      </x:c>
      <x:c r="C7495" s="23">
        <x:f>'Historical Trades'!C7495</x:f>
      </x:c>
      <x:c r="D7495" s="0">
        <x:f>'Historical Trades'!D7495</x:f>
      </x:c>
      <x:c r="E7495" s="23">
        <x:f>'Historical Trades'!E7495</x:f>
      </x:c>
      <x:c r="F7495" s="0">
        <x:f>'Historical Trades'!F7495</x:f>
      </x:c>
      <x:c r="G7495" s="0">
        <x:f>'Historical Trades'!G7495</x:f>
      </x:c>
      <x:c r="H7495" s="0">
        <x:f>'Historical Trades'!H7495</x:f>
      </x:c>
      <x:c r="I7495" s="0">
        <x:f>'Historical Trades'!I7495</x:f>
      </x:c>
      <x:c r="J7495" s="0">
        <x:f>'Historical Trades'!J7495</x:f>
      </x:c>
      <x:c r="K7495" s="0">
        <x:f>'Historical Trades'!K7495</x:f>
      </x:c>
      <x:c r="L7495" s="0">
        <x:f>'Historical Trades'!L7495</x:f>
      </x:c>
      <x:c r="M7495" s="0">
        <x:f>'Historical Trades'!M7495</x:f>
      </x:c>
      <x:c r="N7495" s="0">
        <x:f>CLEAN('Historical Trades'!O7495)</x:f>
      </x:c>
      <x:c r="P7495" s="14">
        <x:f>IF(G7495="sell",M7495,-M7495)</x:f>
      </x:c>
      <x:c r="Q7495" s="14">
        <x:f>VLOOKUP(N7495,'Currency Rates'!$A$3:$C$32,3,0)</x:f>
      </x:c>
      <x:c r="R7495" s="0">
        <x:f>IF(A7495="SPUS",0,IF(A7495="FWD",0,P7495/Q7495))</x:f>
      </x:c>
    </x:row>
    <x:row r="7496" spans="1:19" x14ac:dyDescent="0.3">
      <x:c r="A7496" s="0">
        <x:f>'Historical Trades'!A7496</x:f>
      </x:c>
      <x:c r="B7496" s="0">
        <x:f>'Historical Trades'!B7496</x:f>
      </x:c>
      <x:c r="C7496" s="23">
        <x:f>'Historical Trades'!C7496</x:f>
      </x:c>
      <x:c r="D7496" s="0">
        <x:f>'Historical Trades'!D7496</x:f>
      </x:c>
      <x:c r="E7496" s="23">
        <x:f>'Historical Trades'!E7496</x:f>
      </x:c>
      <x:c r="F7496" s="0">
        <x:f>'Historical Trades'!F7496</x:f>
      </x:c>
      <x:c r="G7496" s="0">
        <x:f>'Historical Trades'!G7496</x:f>
      </x:c>
      <x:c r="H7496" s="0">
        <x:f>'Historical Trades'!H7496</x:f>
      </x:c>
      <x:c r="I7496" s="0">
        <x:f>'Historical Trades'!I7496</x:f>
      </x:c>
      <x:c r="J7496" s="0">
        <x:f>'Historical Trades'!J7496</x:f>
      </x:c>
      <x:c r="K7496" s="0">
        <x:f>'Historical Trades'!K7496</x:f>
      </x:c>
      <x:c r="L7496" s="0">
        <x:f>'Historical Trades'!L7496</x:f>
      </x:c>
      <x:c r="M7496" s="0">
        <x:f>'Historical Trades'!M7496</x:f>
      </x:c>
      <x:c r="N7496" s="0">
        <x:f>CLEAN('Historical Trades'!O7496)</x:f>
      </x:c>
      <x:c r="P7496" s="14">
        <x:f>IF(G7496="sell",M7496,-M7496)</x:f>
      </x:c>
      <x:c r="Q7496" s="14">
        <x:f>VLOOKUP(N7496,'Currency Rates'!$A$3:$C$32,3,0)</x:f>
      </x:c>
      <x:c r="R7496" s="0">
        <x:f>IF(A7496="SPUS",0,IF(A7496="FWD",0,P7496/Q7496))</x:f>
      </x:c>
    </x:row>
    <x:row r="7497" spans="1:19" x14ac:dyDescent="0.3">
      <x:c r="A7497" s="0">
        <x:f>'Historical Trades'!A7497</x:f>
      </x:c>
      <x:c r="B7497" s="0">
        <x:f>'Historical Trades'!B7497</x:f>
      </x:c>
      <x:c r="C7497" s="23">
        <x:f>'Historical Trades'!C7497</x:f>
      </x:c>
      <x:c r="D7497" s="0">
        <x:f>'Historical Trades'!D7497</x:f>
      </x:c>
      <x:c r="E7497" s="23">
        <x:f>'Historical Trades'!E7497</x:f>
      </x:c>
      <x:c r="F7497" s="0">
        <x:f>'Historical Trades'!F7497</x:f>
      </x:c>
      <x:c r="G7497" s="0">
        <x:f>'Historical Trades'!G7497</x:f>
      </x:c>
      <x:c r="H7497" s="0">
        <x:f>'Historical Trades'!H7497</x:f>
      </x:c>
      <x:c r="I7497" s="0">
        <x:f>'Historical Trades'!I7497</x:f>
      </x:c>
      <x:c r="J7497" s="0">
        <x:f>'Historical Trades'!J7497</x:f>
      </x:c>
      <x:c r="K7497" s="0">
        <x:f>'Historical Trades'!K7497</x:f>
      </x:c>
      <x:c r="L7497" s="0">
        <x:f>'Historical Trades'!L7497</x:f>
      </x:c>
      <x:c r="M7497" s="0">
        <x:f>'Historical Trades'!M7497</x:f>
      </x:c>
      <x:c r="N7497" s="0">
        <x:f>CLEAN('Historical Trades'!O7497)</x:f>
      </x:c>
      <x:c r="P7497" s="14">
        <x:f>IF(G7497="sell",M7497,-M7497)</x:f>
      </x:c>
      <x:c r="Q7497" s="14">
        <x:f>VLOOKUP(N7497,'Currency Rates'!$A$3:$C$32,3,0)</x:f>
      </x:c>
      <x:c r="R7497" s="0">
        <x:f>IF(A7497="SPUS",0,IF(A7497="FWD",0,P7497/Q7497))</x:f>
      </x:c>
    </x:row>
    <x:row r="7498" spans="1:19" x14ac:dyDescent="0.3">
      <x:c r="A7498" s="0">
        <x:f>'Historical Trades'!A7498</x:f>
      </x:c>
      <x:c r="B7498" s="0">
        <x:f>'Historical Trades'!B7498</x:f>
      </x:c>
      <x:c r="C7498" s="23">
        <x:f>'Historical Trades'!C7498</x:f>
      </x:c>
      <x:c r="D7498" s="0">
        <x:f>'Historical Trades'!D7498</x:f>
      </x:c>
      <x:c r="E7498" s="23">
        <x:f>'Historical Trades'!E7498</x:f>
      </x:c>
      <x:c r="F7498" s="0">
        <x:f>'Historical Trades'!F7498</x:f>
      </x:c>
      <x:c r="G7498" s="0">
        <x:f>'Historical Trades'!G7498</x:f>
      </x:c>
      <x:c r="H7498" s="0">
        <x:f>'Historical Trades'!H7498</x:f>
      </x:c>
      <x:c r="I7498" s="0">
        <x:f>'Historical Trades'!I7498</x:f>
      </x:c>
      <x:c r="J7498" s="0">
        <x:f>'Historical Trades'!J7498</x:f>
      </x:c>
      <x:c r="K7498" s="0">
        <x:f>'Historical Trades'!K7498</x:f>
      </x:c>
      <x:c r="L7498" s="0">
        <x:f>'Historical Trades'!L7498</x:f>
      </x:c>
      <x:c r="M7498" s="0">
        <x:f>'Historical Trades'!M7498</x:f>
      </x:c>
      <x:c r="N7498" s="0">
        <x:f>CLEAN('Historical Trades'!O7498)</x:f>
      </x:c>
      <x:c r="P7498" s="14">
        <x:f>IF(G7498="sell",M7498,-M7498)</x:f>
      </x:c>
      <x:c r="Q7498" s="14">
        <x:f>VLOOKUP(N7498,'Currency Rates'!$A$3:$C$32,3,0)</x:f>
      </x:c>
      <x:c r="R7498" s="0">
        <x:f>IF(A7498="SPUS",0,IF(A7498="FWD",0,P7498/Q7498))</x:f>
      </x:c>
    </x:row>
    <x:row r="7499" spans="1:19" x14ac:dyDescent="0.3">
      <x:c r="A7499" s="0">
        <x:f>'Historical Trades'!A7499</x:f>
      </x:c>
      <x:c r="B7499" s="0">
        <x:f>'Historical Trades'!B7499</x:f>
      </x:c>
      <x:c r="C7499" s="23">
        <x:f>'Historical Trades'!C7499</x:f>
      </x:c>
      <x:c r="D7499" s="0">
        <x:f>'Historical Trades'!D7499</x:f>
      </x:c>
      <x:c r="E7499" s="23">
        <x:f>'Historical Trades'!E7499</x:f>
      </x:c>
      <x:c r="F7499" s="0">
        <x:f>'Historical Trades'!F7499</x:f>
      </x:c>
      <x:c r="G7499" s="0">
        <x:f>'Historical Trades'!G7499</x:f>
      </x:c>
      <x:c r="H7499" s="0">
        <x:f>'Historical Trades'!H7499</x:f>
      </x:c>
      <x:c r="I7499" s="0">
        <x:f>'Historical Trades'!I7499</x:f>
      </x:c>
      <x:c r="J7499" s="0">
        <x:f>'Historical Trades'!J7499</x:f>
      </x:c>
      <x:c r="K7499" s="0">
        <x:f>'Historical Trades'!K7499</x:f>
      </x:c>
      <x:c r="L7499" s="0">
        <x:f>'Historical Trades'!L7499</x:f>
      </x:c>
      <x:c r="M7499" s="0">
        <x:f>'Historical Trades'!M7499</x:f>
      </x:c>
      <x:c r="N7499" s="0">
        <x:f>CLEAN('Historical Trades'!O7499)</x:f>
      </x:c>
      <x:c r="P7499" s="14">
        <x:f>IF(G7499="sell",M7499,-M7499)</x:f>
      </x:c>
      <x:c r="Q7499" s="14">
        <x:f>VLOOKUP(N7499,'Currency Rates'!$A$3:$C$32,3,0)</x:f>
      </x:c>
      <x:c r="R7499" s="0">
        <x:f>IF(A7499="SPUS",0,IF(A7499="FWD",0,P7499/Q7499))</x:f>
      </x:c>
    </x:row>
    <x:row r="7500" spans="1:19" x14ac:dyDescent="0.3">
      <x:c r="A7500" s="0">
        <x:f>'Historical Trades'!A7500</x:f>
      </x:c>
      <x:c r="B7500" s="0">
        <x:f>'Historical Trades'!B7500</x:f>
      </x:c>
      <x:c r="C7500" s="23">
        <x:f>'Historical Trades'!C7500</x:f>
      </x:c>
      <x:c r="D7500" s="0">
        <x:f>'Historical Trades'!D7500</x:f>
      </x:c>
      <x:c r="E7500" s="23">
        <x:f>'Historical Trades'!E7500</x:f>
      </x:c>
      <x:c r="F7500" s="0">
        <x:f>'Historical Trades'!F7500</x:f>
      </x:c>
      <x:c r="G7500" s="0">
        <x:f>'Historical Trades'!G7500</x:f>
      </x:c>
      <x:c r="H7500" s="0">
        <x:f>'Historical Trades'!H7500</x:f>
      </x:c>
      <x:c r="I7500" s="0">
        <x:f>'Historical Trades'!I7500</x:f>
      </x:c>
      <x:c r="J7500" s="0">
        <x:f>'Historical Trades'!J7500</x:f>
      </x:c>
      <x:c r="K7500" s="0">
        <x:f>'Historical Trades'!K7500</x:f>
      </x:c>
      <x:c r="L7500" s="0">
        <x:f>'Historical Trades'!L7500</x:f>
      </x:c>
      <x:c r="M7500" s="0">
        <x:f>'Historical Trades'!M7500</x:f>
      </x:c>
      <x:c r="N7500" s="0">
        <x:f>CLEAN('Historical Trades'!O7500)</x:f>
      </x:c>
      <x:c r="P7500" s="14">
        <x:f>IF(G7500="sell",M7500,-M7500)</x:f>
      </x:c>
      <x:c r="Q7500" s="14">
        <x:f>VLOOKUP(N7500,'Currency Rates'!$A$3:$C$32,3,0)</x:f>
      </x:c>
      <x:c r="R7500" s="0">
        <x:f>IF(A7500="SPUS",0,IF(A7500="FWD",0,P7500/Q7500))</x:f>
      </x:c>
    </x:row>
    <x:row r="7501" spans="1:19" x14ac:dyDescent="0.3">
      <x:c r="A7501" s="0">
        <x:f>'Historical Trades'!A7501</x:f>
      </x:c>
      <x:c r="B7501" s="0">
        <x:f>'Historical Trades'!B7501</x:f>
      </x:c>
      <x:c r="C7501" s="23">
        <x:f>'Historical Trades'!C7501</x:f>
      </x:c>
      <x:c r="D7501" s="0">
        <x:f>'Historical Trades'!D7501</x:f>
      </x:c>
      <x:c r="E7501" s="23">
        <x:f>'Historical Trades'!E7501</x:f>
      </x:c>
      <x:c r="F7501" s="0">
        <x:f>'Historical Trades'!F7501</x:f>
      </x:c>
      <x:c r="G7501" s="0">
        <x:f>'Historical Trades'!G7501</x:f>
      </x:c>
      <x:c r="H7501" s="0">
        <x:f>'Historical Trades'!H7501</x:f>
      </x:c>
      <x:c r="I7501" s="0">
        <x:f>'Historical Trades'!I7501</x:f>
      </x:c>
      <x:c r="J7501" s="0">
        <x:f>'Historical Trades'!J7501</x:f>
      </x:c>
      <x:c r="K7501" s="0">
        <x:f>'Historical Trades'!K7501</x:f>
      </x:c>
      <x:c r="L7501" s="0">
        <x:f>'Historical Trades'!L7501</x:f>
      </x:c>
      <x:c r="M7501" s="0">
        <x:f>'Historical Trades'!M7501</x:f>
      </x:c>
      <x:c r="N7501" s="0">
        <x:f>CLEAN('Historical Trades'!O7501)</x:f>
      </x:c>
      <x:c r="P7501" s="14">
        <x:f>IF(G7501="sell",M7501,-M7501)</x:f>
      </x:c>
      <x:c r="Q7501" s="14">
        <x:f>VLOOKUP(N7501,'Currency Rates'!$A$3:$C$32,3,0)</x:f>
      </x:c>
      <x:c r="R7501" s="0">
        <x:f>IF(A7501="SPUS",0,IF(A7501="FWD",0,P7501/Q7501))</x:f>
      </x:c>
    </x:row>
    <x:row r="7502" spans="1:19" x14ac:dyDescent="0.3">
      <x:c r="A7502" s="0">
        <x:f>'Historical Trades'!A7502</x:f>
      </x:c>
      <x:c r="B7502" s="0">
        <x:f>'Historical Trades'!B7502</x:f>
      </x:c>
      <x:c r="C7502" s="23">
        <x:f>'Historical Trades'!C7502</x:f>
      </x:c>
      <x:c r="D7502" s="0">
        <x:f>'Historical Trades'!D7502</x:f>
      </x:c>
      <x:c r="E7502" s="23">
        <x:f>'Historical Trades'!E7502</x:f>
      </x:c>
      <x:c r="F7502" s="0">
        <x:f>'Historical Trades'!F7502</x:f>
      </x:c>
      <x:c r="G7502" s="0">
        <x:f>'Historical Trades'!G7502</x:f>
      </x:c>
      <x:c r="H7502" s="0">
        <x:f>'Historical Trades'!H7502</x:f>
      </x:c>
      <x:c r="I7502" s="0">
        <x:f>'Historical Trades'!I7502</x:f>
      </x:c>
      <x:c r="J7502" s="0">
        <x:f>'Historical Trades'!J7502</x:f>
      </x:c>
      <x:c r="K7502" s="0">
        <x:f>'Historical Trades'!K7502</x:f>
      </x:c>
      <x:c r="L7502" s="0">
        <x:f>'Historical Trades'!L7502</x:f>
      </x:c>
      <x:c r="M7502" s="0">
        <x:f>'Historical Trades'!M7502</x:f>
      </x:c>
      <x:c r="N7502" s="0">
        <x:f>CLEAN('Historical Trades'!O7502)</x:f>
      </x:c>
      <x:c r="P7502" s="14">
        <x:f>IF(G7502="sell",M7502,-M7502)</x:f>
      </x:c>
      <x:c r="Q7502" s="14">
        <x:f>VLOOKUP(N7502,'Currency Rates'!$A$3:$C$32,3,0)</x:f>
      </x:c>
      <x:c r="R7502" s="0">
        <x:f>IF(A7502="SPUS",0,IF(A7502="FWD",0,P7502/Q7502))</x:f>
      </x:c>
    </x:row>
    <x:row r="7503" spans="1:19" x14ac:dyDescent="0.3">
      <x:c r="A7503" s="0">
        <x:f>'Historical Trades'!A7503</x:f>
      </x:c>
      <x:c r="B7503" s="0">
        <x:f>'Historical Trades'!B7503</x:f>
      </x:c>
      <x:c r="C7503" s="23">
        <x:f>'Historical Trades'!C7503</x:f>
      </x:c>
      <x:c r="D7503" s="0">
        <x:f>'Historical Trades'!D7503</x:f>
      </x:c>
      <x:c r="E7503" s="23">
        <x:f>'Historical Trades'!E7503</x:f>
      </x:c>
      <x:c r="F7503" s="0">
        <x:f>'Historical Trades'!F7503</x:f>
      </x:c>
      <x:c r="G7503" s="0">
        <x:f>'Historical Trades'!G7503</x:f>
      </x:c>
      <x:c r="H7503" s="0">
        <x:f>'Historical Trades'!H7503</x:f>
      </x:c>
      <x:c r="I7503" s="0">
        <x:f>'Historical Trades'!I7503</x:f>
      </x:c>
      <x:c r="J7503" s="0">
        <x:f>'Historical Trades'!J7503</x:f>
      </x:c>
      <x:c r="K7503" s="0">
        <x:f>'Historical Trades'!K7503</x:f>
      </x:c>
      <x:c r="L7503" s="0">
        <x:f>'Historical Trades'!L7503</x:f>
      </x:c>
      <x:c r="M7503" s="0">
        <x:f>'Historical Trades'!M7503</x:f>
      </x:c>
      <x:c r="N7503" s="0">
        <x:f>CLEAN('Historical Trades'!O7503)</x:f>
      </x:c>
      <x:c r="P7503" s="14">
        <x:f>IF(G7503="sell",M7503,-M7503)</x:f>
      </x:c>
      <x:c r="Q7503" s="14">
        <x:f>VLOOKUP(N7503,'Currency Rates'!$A$3:$C$32,3,0)</x:f>
      </x:c>
      <x:c r="R7503" s="0">
        <x:f>IF(A7503="SPUS",0,IF(A7503="FWD",0,P7503/Q7503))</x:f>
      </x:c>
    </x:row>
    <x:row r="7504" spans="1:19" x14ac:dyDescent="0.3">
      <x:c r="A7504" s="0">
        <x:f>'Historical Trades'!A7504</x:f>
      </x:c>
      <x:c r="B7504" s="0">
        <x:f>'Historical Trades'!B7504</x:f>
      </x:c>
      <x:c r="C7504" s="23">
        <x:f>'Historical Trades'!C7504</x:f>
      </x:c>
      <x:c r="D7504" s="0">
        <x:f>'Historical Trades'!D7504</x:f>
      </x:c>
      <x:c r="E7504" s="23">
        <x:f>'Historical Trades'!E7504</x:f>
      </x:c>
      <x:c r="F7504" s="0">
        <x:f>'Historical Trades'!F7504</x:f>
      </x:c>
      <x:c r="G7504" s="0">
        <x:f>'Historical Trades'!G7504</x:f>
      </x:c>
      <x:c r="H7504" s="0">
        <x:f>'Historical Trades'!H7504</x:f>
      </x:c>
      <x:c r="I7504" s="0">
        <x:f>'Historical Trades'!I7504</x:f>
      </x:c>
      <x:c r="J7504" s="0">
        <x:f>'Historical Trades'!J7504</x:f>
      </x:c>
      <x:c r="K7504" s="0">
        <x:f>'Historical Trades'!K7504</x:f>
      </x:c>
      <x:c r="L7504" s="0">
        <x:f>'Historical Trades'!L7504</x:f>
      </x:c>
      <x:c r="M7504" s="0">
        <x:f>'Historical Trades'!M7504</x:f>
      </x:c>
      <x:c r="N7504" s="0">
        <x:f>CLEAN('Historical Trades'!O7504)</x:f>
      </x:c>
      <x:c r="P7504" s="14">
        <x:f>IF(G7504="sell",M7504,-M7504)</x:f>
      </x:c>
      <x:c r="Q7504" s="14">
        <x:f>VLOOKUP(N7504,'Currency Rates'!$A$3:$C$32,3,0)</x:f>
      </x:c>
      <x:c r="R7504" s="0">
        <x:f>IF(A7504="SPUS",0,IF(A7504="FWD",0,P7504/Q7504))</x:f>
      </x:c>
    </x:row>
    <x:row r="7505" spans="1:19" x14ac:dyDescent="0.3">
      <x:c r="A7505" s="0">
        <x:f>'Historical Trades'!A7505</x:f>
      </x:c>
      <x:c r="B7505" s="0">
        <x:f>'Historical Trades'!B7505</x:f>
      </x:c>
      <x:c r="C7505" s="23">
        <x:f>'Historical Trades'!C7505</x:f>
      </x:c>
      <x:c r="D7505" s="0">
        <x:f>'Historical Trades'!D7505</x:f>
      </x:c>
      <x:c r="E7505" s="23">
        <x:f>'Historical Trades'!E7505</x:f>
      </x:c>
      <x:c r="F7505" s="0">
        <x:f>'Historical Trades'!F7505</x:f>
      </x:c>
      <x:c r="G7505" s="0">
        <x:f>'Historical Trades'!G7505</x:f>
      </x:c>
      <x:c r="H7505" s="0">
        <x:f>'Historical Trades'!H7505</x:f>
      </x:c>
      <x:c r="I7505" s="0">
        <x:f>'Historical Trades'!I7505</x:f>
      </x:c>
      <x:c r="J7505" s="0">
        <x:f>'Historical Trades'!J7505</x:f>
      </x:c>
      <x:c r="K7505" s="0">
        <x:f>'Historical Trades'!K7505</x:f>
      </x:c>
      <x:c r="L7505" s="0">
        <x:f>'Historical Trades'!L7505</x:f>
      </x:c>
      <x:c r="M7505" s="0">
        <x:f>'Historical Trades'!M7505</x:f>
      </x:c>
      <x:c r="N7505" s="0">
        <x:f>CLEAN('Historical Trades'!O7505)</x:f>
      </x:c>
      <x:c r="P7505" s="14">
        <x:f>IF(G7505="sell",M7505,-M7505)</x:f>
      </x:c>
      <x:c r="Q7505" s="14">
        <x:f>VLOOKUP(N7505,'Currency Rates'!$A$3:$C$32,3,0)</x:f>
      </x:c>
      <x:c r="R7505" s="0">
        <x:f>IF(A7505="SPUS",0,IF(A7505="FWD",0,P7505/Q7505))</x:f>
      </x:c>
    </x:row>
    <x:row r="7506" spans="1:19" x14ac:dyDescent="0.3">
      <x:c r="A7506" s="0">
        <x:f>'Historical Trades'!A7506</x:f>
      </x:c>
      <x:c r="B7506" s="0">
        <x:f>'Historical Trades'!B7506</x:f>
      </x:c>
      <x:c r="C7506" s="23">
        <x:f>'Historical Trades'!C7506</x:f>
      </x:c>
      <x:c r="D7506" s="0">
        <x:f>'Historical Trades'!D7506</x:f>
      </x:c>
      <x:c r="E7506" s="23">
        <x:f>'Historical Trades'!E7506</x:f>
      </x:c>
      <x:c r="F7506" s="0">
        <x:f>'Historical Trades'!F7506</x:f>
      </x:c>
      <x:c r="G7506" s="0">
        <x:f>'Historical Trades'!G7506</x:f>
      </x:c>
      <x:c r="H7506" s="0">
        <x:f>'Historical Trades'!H7506</x:f>
      </x:c>
      <x:c r="I7506" s="0">
        <x:f>'Historical Trades'!I7506</x:f>
      </x:c>
      <x:c r="J7506" s="0">
        <x:f>'Historical Trades'!J7506</x:f>
      </x:c>
      <x:c r="K7506" s="0">
        <x:f>'Historical Trades'!K7506</x:f>
      </x:c>
      <x:c r="L7506" s="0">
        <x:f>'Historical Trades'!L7506</x:f>
      </x:c>
      <x:c r="M7506" s="0">
        <x:f>'Historical Trades'!M7506</x:f>
      </x:c>
      <x:c r="N7506" s="0">
        <x:f>CLEAN('Historical Trades'!O7506)</x:f>
      </x:c>
      <x:c r="P7506" s="14">
        <x:f>IF(G7506="sell",M7506,-M7506)</x:f>
      </x:c>
      <x:c r="Q7506" s="14">
        <x:f>VLOOKUP(N7506,'Currency Rates'!$A$3:$C$32,3,0)</x:f>
      </x:c>
      <x:c r="R7506" s="0">
        <x:f>IF(A7506="SPUS",0,IF(A7506="FWD",0,P7506/Q7506))</x:f>
      </x:c>
    </x:row>
    <x:row r="7507" spans="1:19" x14ac:dyDescent="0.3">
      <x:c r="A7507" s="0">
        <x:f>'Historical Trades'!A7507</x:f>
      </x:c>
      <x:c r="B7507" s="0">
        <x:f>'Historical Trades'!B7507</x:f>
      </x:c>
      <x:c r="C7507" s="23">
        <x:f>'Historical Trades'!C7507</x:f>
      </x:c>
      <x:c r="D7507" s="0">
        <x:f>'Historical Trades'!D7507</x:f>
      </x:c>
      <x:c r="E7507" s="23">
        <x:f>'Historical Trades'!E7507</x:f>
      </x:c>
      <x:c r="F7507" s="0">
        <x:f>'Historical Trades'!F7507</x:f>
      </x:c>
      <x:c r="G7507" s="0">
        <x:f>'Historical Trades'!G7507</x:f>
      </x:c>
      <x:c r="H7507" s="0">
        <x:f>'Historical Trades'!H7507</x:f>
      </x:c>
      <x:c r="I7507" s="0">
        <x:f>'Historical Trades'!I7507</x:f>
      </x:c>
      <x:c r="J7507" s="0">
        <x:f>'Historical Trades'!J7507</x:f>
      </x:c>
      <x:c r="K7507" s="0">
        <x:f>'Historical Trades'!K7507</x:f>
      </x:c>
      <x:c r="L7507" s="0">
        <x:f>'Historical Trades'!L7507</x:f>
      </x:c>
      <x:c r="M7507" s="0">
        <x:f>'Historical Trades'!M7507</x:f>
      </x:c>
      <x:c r="N7507" s="0">
        <x:f>CLEAN('Historical Trades'!O7507)</x:f>
      </x:c>
      <x:c r="P7507" s="14">
        <x:f>IF(G7507="sell",M7507,-M7507)</x:f>
      </x:c>
      <x:c r="Q7507" s="14">
        <x:f>VLOOKUP(N7507,'Currency Rates'!$A$3:$C$32,3,0)</x:f>
      </x:c>
      <x:c r="R7507" s="0">
        <x:f>IF(A7507="SPUS",0,IF(A7507="FWD",0,P7507/Q7507))</x:f>
      </x:c>
    </x:row>
    <x:row r="7508" spans="1:19" x14ac:dyDescent="0.3">
      <x:c r="A7508" s="0">
        <x:f>'Historical Trades'!A7508</x:f>
      </x:c>
      <x:c r="B7508" s="0">
        <x:f>'Historical Trades'!B7508</x:f>
      </x:c>
      <x:c r="C7508" s="23">
        <x:f>'Historical Trades'!C7508</x:f>
      </x:c>
      <x:c r="D7508" s="0">
        <x:f>'Historical Trades'!D7508</x:f>
      </x:c>
      <x:c r="E7508" s="23">
        <x:f>'Historical Trades'!E7508</x:f>
      </x:c>
      <x:c r="F7508" s="0">
        <x:f>'Historical Trades'!F7508</x:f>
      </x:c>
      <x:c r="G7508" s="0">
        <x:f>'Historical Trades'!G7508</x:f>
      </x:c>
      <x:c r="H7508" s="0">
        <x:f>'Historical Trades'!H7508</x:f>
      </x:c>
      <x:c r="I7508" s="0">
        <x:f>'Historical Trades'!I7508</x:f>
      </x:c>
      <x:c r="J7508" s="0">
        <x:f>'Historical Trades'!J7508</x:f>
      </x:c>
      <x:c r="K7508" s="0">
        <x:f>'Historical Trades'!K7508</x:f>
      </x:c>
      <x:c r="L7508" s="0">
        <x:f>'Historical Trades'!L7508</x:f>
      </x:c>
      <x:c r="M7508" s="0">
        <x:f>'Historical Trades'!M7508</x:f>
      </x:c>
      <x:c r="N7508" s="0">
        <x:f>CLEAN('Historical Trades'!O7508)</x:f>
      </x:c>
      <x:c r="P7508" s="14">
        <x:f>IF(G7508="sell",M7508,-M7508)</x:f>
      </x:c>
      <x:c r="Q7508" s="14">
        <x:f>VLOOKUP(N7508,'Currency Rates'!$A$3:$C$32,3,0)</x:f>
      </x:c>
      <x:c r="R7508" s="0">
        <x:f>IF(A7508="SPUS",0,IF(A7508="FWD",0,P7508/Q7508))</x:f>
      </x:c>
    </x:row>
    <x:row r="7509" spans="1:19" x14ac:dyDescent="0.3">
      <x:c r="A7509" s="0">
        <x:f>'Historical Trades'!A7509</x:f>
      </x:c>
      <x:c r="B7509" s="0">
        <x:f>'Historical Trades'!B7509</x:f>
      </x:c>
      <x:c r="C7509" s="23">
        <x:f>'Historical Trades'!C7509</x:f>
      </x:c>
      <x:c r="D7509" s="0">
        <x:f>'Historical Trades'!D7509</x:f>
      </x:c>
      <x:c r="E7509" s="23">
        <x:f>'Historical Trades'!E7509</x:f>
      </x:c>
      <x:c r="F7509" s="0">
        <x:f>'Historical Trades'!F7509</x:f>
      </x:c>
      <x:c r="G7509" s="0">
        <x:f>'Historical Trades'!G7509</x:f>
      </x:c>
      <x:c r="H7509" s="0">
        <x:f>'Historical Trades'!H7509</x:f>
      </x:c>
      <x:c r="I7509" s="0">
        <x:f>'Historical Trades'!I7509</x:f>
      </x:c>
      <x:c r="J7509" s="0">
        <x:f>'Historical Trades'!J7509</x:f>
      </x:c>
      <x:c r="K7509" s="0">
        <x:f>'Historical Trades'!K7509</x:f>
      </x:c>
      <x:c r="L7509" s="0">
        <x:f>'Historical Trades'!L7509</x:f>
      </x:c>
      <x:c r="M7509" s="0">
        <x:f>'Historical Trades'!M7509</x:f>
      </x:c>
      <x:c r="N7509" s="0">
        <x:f>CLEAN('Historical Trades'!O7509)</x:f>
      </x:c>
      <x:c r="P7509" s="14">
        <x:f>IF(G7509="sell",M7509,-M7509)</x:f>
      </x:c>
      <x:c r="Q7509" s="14">
        <x:f>VLOOKUP(N7509,'Currency Rates'!$A$3:$C$32,3,0)</x:f>
      </x:c>
      <x:c r="R7509" s="0">
        <x:f>IF(A7509="SPUS",0,IF(A7509="FWD",0,P7509/Q7509))</x:f>
      </x:c>
    </x:row>
    <x:row r="7510" spans="1:19" x14ac:dyDescent="0.3">
      <x:c r="A7510" s="0">
        <x:f>'Historical Trades'!A7510</x:f>
      </x:c>
      <x:c r="B7510" s="0">
        <x:f>'Historical Trades'!B7510</x:f>
      </x:c>
      <x:c r="C7510" s="23">
        <x:f>'Historical Trades'!C7510</x:f>
      </x:c>
      <x:c r="D7510" s="0">
        <x:f>'Historical Trades'!D7510</x:f>
      </x:c>
      <x:c r="E7510" s="23">
        <x:f>'Historical Trades'!E7510</x:f>
      </x:c>
      <x:c r="F7510" s="0">
        <x:f>'Historical Trades'!F7510</x:f>
      </x:c>
      <x:c r="G7510" s="0">
        <x:f>'Historical Trades'!G7510</x:f>
      </x:c>
      <x:c r="H7510" s="0">
        <x:f>'Historical Trades'!H7510</x:f>
      </x:c>
      <x:c r="I7510" s="0">
        <x:f>'Historical Trades'!I7510</x:f>
      </x:c>
      <x:c r="J7510" s="0">
        <x:f>'Historical Trades'!J7510</x:f>
      </x:c>
      <x:c r="K7510" s="0">
        <x:f>'Historical Trades'!K7510</x:f>
      </x:c>
      <x:c r="L7510" s="0">
        <x:f>'Historical Trades'!L7510</x:f>
      </x:c>
      <x:c r="M7510" s="0">
        <x:f>'Historical Trades'!M7510</x:f>
      </x:c>
      <x:c r="N7510" s="0">
        <x:f>CLEAN('Historical Trades'!O7510)</x:f>
      </x:c>
      <x:c r="P7510" s="14">
        <x:f>IF(G7510="sell",M7510,-M7510)</x:f>
      </x:c>
      <x:c r="Q7510" s="14">
        <x:f>VLOOKUP(N7510,'Currency Rates'!$A$3:$C$32,3,0)</x:f>
      </x:c>
      <x:c r="R7510" s="0">
        <x:f>IF(A7510="SPUS",0,IF(A7510="FWD",0,P7510/Q7510))</x:f>
      </x:c>
    </x:row>
    <x:row r="7511" spans="1:19" x14ac:dyDescent="0.3">
      <x:c r="A7511" s="0">
        <x:f>'Historical Trades'!A7511</x:f>
      </x:c>
      <x:c r="B7511" s="0">
        <x:f>'Historical Trades'!B7511</x:f>
      </x:c>
      <x:c r="C7511" s="23">
        <x:f>'Historical Trades'!C7511</x:f>
      </x:c>
      <x:c r="D7511" s="0">
        <x:f>'Historical Trades'!D7511</x:f>
      </x:c>
      <x:c r="E7511" s="23">
        <x:f>'Historical Trades'!E7511</x:f>
      </x:c>
      <x:c r="F7511" s="0">
        <x:f>'Historical Trades'!F7511</x:f>
      </x:c>
      <x:c r="G7511" s="0">
        <x:f>'Historical Trades'!G7511</x:f>
      </x:c>
      <x:c r="H7511" s="0">
        <x:f>'Historical Trades'!H7511</x:f>
      </x:c>
      <x:c r="I7511" s="0">
        <x:f>'Historical Trades'!I7511</x:f>
      </x:c>
      <x:c r="J7511" s="0">
        <x:f>'Historical Trades'!J7511</x:f>
      </x:c>
      <x:c r="K7511" s="0">
        <x:f>'Historical Trades'!K7511</x:f>
      </x:c>
      <x:c r="L7511" s="0">
        <x:f>'Historical Trades'!L7511</x:f>
      </x:c>
      <x:c r="M7511" s="0">
        <x:f>'Historical Trades'!M7511</x:f>
      </x:c>
      <x:c r="N7511" s="0">
        <x:f>CLEAN('Historical Trades'!O7511)</x:f>
      </x:c>
      <x:c r="P7511" s="14">
        <x:f>IF(G7511="sell",M7511,-M7511)</x:f>
      </x:c>
      <x:c r="Q7511" s="14">
        <x:f>VLOOKUP(N7511,'Currency Rates'!$A$3:$C$32,3,0)</x:f>
      </x:c>
      <x:c r="R7511" s="0">
        <x:f>IF(A7511="SPUS",0,IF(A7511="FWD",0,P7511/Q7511))</x:f>
      </x:c>
    </x:row>
    <x:row r="7512" spans="1:19" x14ac:dyDescent="0.3">
      <x:c r="A7512" s="0">
        <x:f>'Historical Trades'!A7512</x:f>
      </x:c>
      <x:c r="B7512" s="0">
        <x:f>'Historical Trades'!B7512</x:f>
      </x:c>
      <x:c r="C7512" s="23">
        <x:f>'Historical Trades'!C7512</x:f>
      </x:c>
      <x:c r="D7512" s="0">
        <x:f>'Historical Trades'!D7512</x:f>
      </x:c>
      <x:c r="E7512" s="23">
        <x:f>'Historical Trades'!E7512</x:f>
      </x:c>
      <x:c r="F7512" s="0">
        <x:f>'Historical Trades'!F7512</x:f>
      </x:c>
      <x:c r="G7512" s="0">
        <x:f>'Historical Trades'!G7512</x:f>
      </x:c>
      <x:c r="H7512" s="0">
        <x:f>'Historical Trades'!H7512</x:f>
      </x:c>
      <x:c r="I7512" s="0">
        <x:f>'Historical Trades'!I7512</x:f>
      </x:c>
      <x:c r="J7512" s="0">
        <x:f>'Historical Trades'!J7512</x:f>
      </x:c>
      <x:c r="K7512" s="0">
        <x:f>'Historical Trades'!K7512</x:f>
      </x:c>
      <x:c r="L7512" s="0">
        <x:f>'Historical Trades'!L7512</x:f>
      </x:c>
      <x:c r="M7512" s="0">
        <x:f>'Historical Trades'!M7512</x:f>
      </x:c>
      <x:c r="N7512" s="0">
        <x:f>CLEAN('Historical Trades'!O7512)</x:f>
      </x:c>
      <x:c r="P7512" s="14">
        <x:f>IF(G7512="sell",M7512,-M7512)</x:f>
      </x:c>
      <x:c r="Q7512" s="14">
        <x:f>VLOOKUP(N7512,'Currency Rates'!$A$3:$C$32,3,0)</x:f>
      </x:c>
      <x:c r="R7512" s="0">
        <x:f>IF(A7512="SPUS",0,IF(A7512="FWD",0,P7512/Q7512))</x:f>
      </x:c>
    </x:row>
    <x:row r="7513" spans="1:19" x14ac:dyDescent="0.3">
      <x:c r="A7513" s="0">
        <x:f>'Historical Trades'!A7513</x:f>
      </x:c>
      <x:c r="B7513" s="0">
        <x:f>'Historical Trades'!B7513</x:f>
      </x:c>
      <x:c r="C7513" s="23">
        <x:f>'Historical Trades'!C7513</x:f>
      </x:c>
      <x:c r="D7513" s="0">
        <x:f>'Historical Trades'!D7513</x:f>
      </x:c>
      <x:c r="E7513" s="23">
        <x:f>'Historical Trades'!E7513</x:f>
      </x:c>
      <x:c r="F7513" s="0">
        <x:f>'Historical Trades'!F7513</x:f>
      </x:c>
      <x:c r="G7513" s="0">
        <x:f>'Historical Trades'!G7513</x:f>
      </x:c>
      <x:c r="H7513" s="0">
        <x:f>'Historical Trades'!H7513</x:f>
      </x:c>
      <x:c r="I7513" s="0">
        <x:f>'Historical Trades'!I7513</x:f>
      </x:c>
      <x:c r="J7513" s="0">
        <x:f>'Historical Trades'!J7513</x:f>
      </x:c>
      <x:c r="K7513" s="0">
        <x:f>'Historical Trades'!K7513</x:f>
      </x:c>
      <x:c r="L7513" s="0">
        <x:f>'Historical Trades'!L7513</x:f>
      </x:c>
      <x:c r="M7513" s="0">
        <x:f>'Historical Trades'!M7513</x:f>
      </x:c>
      <x:c r="N7513" s="0">
        <x:f>CLEAN('Historical Trades'!O7513)</x:f>
      </x:c>
      <x:c r="P7513" s="14">
        <x:f>IF(G7513="sell",M7513,-M7513)</x:f>
      </x:c>
      <x:c r="Q7513" s="14">
        <x:f>VLOOKUP(N7513,'Currency Rates'!$A$3:$C$32,3,0)</x:f>
      </x:c>
      <x:c r="R7513" s="0">
        <x:f>IF(A7513="SPUS",0,IF(A7513="FWD",0,P7513/Q7513))</x:f>
      </x:c>
    </x:row>
    <x:row r="7514" spans="1:19" x14ac:dyDescent="0.3">
      <x:c r="A7514" s="0">
        <x:f>'Historical Trades'!A7514</x:f>
      </x:c>
      <x:c r="B7514" s="0">
        <x:f>'Historical Trades'!B7514</x:f>
      </x:c>
      <x:c r="C7514" s="23">
        <x:f>'Historical Trades'!C7514</x:f>
      </x:c>
      <x:c r="D7514" s="0">
        <x:f>'Historical Trades'!D7514</x:f>
      </x:c>
      <x:c r="E7514" s="23">
        <x:f>'Historical Trades'!E7514</x:f>
      </x:c>
      <x:c r="F7514" s="0">
        <x:f>'Historical Trades'!F7514</x:f>
      </x:c>
      <x:c r="G7514" s="0">
        <x:f>'Historical Trades'!G7514</x:f>
      </x:c>
      <x:c r="H7514" s="0">
        <x:f>'Historical Trades'!H7514</x:f>
      </x:c>
      <x:c r="I7514" s="0">
        <x:f>'Historical Trades'!I7514</x:f>
      </x:c>
      <x:c r="J7514" s="0">
        <x:f>'Historical Trades'!J7514</x:f>
      </x:c>
      <x:c r="K7514" s="0">
        <x:f>'Historical Trades'!K7514</x:f>
      </x:c>
      <x:c r="L7514" s="0">
        <x:f>'Historical Trades'!L7514</x:f>
      </x:c>
      <x:c r="M7514" s="0">
        <x:f>'Historical Trades'!M7514</x:f>
      </x:c>
      <x:c r="N7514" s="0">
        <x:f>CLEAN('Historical Trades'!O7514)</x:f>
      </x:c>
      <x:c r="P7514" s="14">
        <x:f>IF(G7514="sell",M7514,-M7514)</x:f>
      </x:c>
      <x:c r="Q7514" s="14">
        <x:f>VLOOKUP(N7514,'Currency Rates'!$A$3:$C$32,3,0)</x:f>
      </x:c>
      <x:c r="R7514" s="0">
        <x:f>IF(A7514="SPUS",0,IF(A7514="FWD",0,P7514/Q7514))</x:f>
      </x:c>
    </x:row>
    <x:row r="7515" spans="1:19" x14ac:dyDescent="0.3">
      <x:c r="A7515" s="0">
        <x:f>'Historical Trades'!A7515</x:f>
      </x:c>
      <x:c r="B7515" s="0">
        <x:f>'Historical Trades'!B7515</x:f>
      </x:c>
      <x:c r="C7515" s="23">
        <x:f>'Historical Trades'!C7515</x:f>
      </x:c>
      <x:c r="D7515" s="0">
        <x:f>'Historical Trades'!D7515</x:f>
      </x:c>
      <x:c r="E7515" s="23">
        <x:f>'Historical Trades'!E7515</x:f>
      </x:c>
      <x:c r="F7515" s="0">
        <x:f>'Historical Trades'!F7515</x:f>
      </x:c>
      <x:c r="G7515" s="0">
        <x:f>'Historical Trades'!G7515</x:f>
      </x:c>
      <x:c r="H7515" s="0">
        <x:f>'Historical Trades'!H7515</x:f>
      </x:c>
      <x:c r="I7515" s="0">
        <x:f>'Historical Trades'!I7515</x:f>
      </x:c>
      <x:c r="J7515" s="0">
        <x:f>'Historical Trades'!J7515</x:f>
      </x:c>
      <x:c r="K7515" s="0">
        <x:f>'Historical Trades'!K7515</x:f>
      </x:c>
      <x:c r="L7515" s="0">
        <x:f>'Historical Trades'!L7515</x:f>
      </x:c>
      <x:c r="M7515" s="0">
        <x:f>'Historical Trades'!M7515</x:f>
      </x:c>
      <x:c r="N7515" s="0">
        <x:f>CLEAN('Historical Trades'!O7515)</x:f>
      </x:c>
      <x:c r="P7515" s="14">
        <x:f>IF(G7515="sell",M7515,-M7515)</x:f>
      </x:c>
      <x:c r="Q7515" s="14">
        <x:f>VLOOKUP(N7515,'Currency Rates'!$A$3:$C$32,3,0)</x:f>
      </x:c>
      <x:c r="R7515" s="0">
        <x:f>IF(A7515="SPUS",0,IF(A7515="FWD",0,P7515/Q7515))</x:f>
      </x:c>
    </x:row>
    <x:row r="7516" spans="1:19" x14ac:dyDescent="0.3">
      <x:c r="A7516" s="0">
        <x:f>'Historical Trades'!A7516</x:f>
      </x:c>
      <x:c r="B7516" s="0">
        <x:f>'Historical Trades'!B7516</x:f>
      </x:c>
      <x:c r="C7516" s="23">
        <x:f>'Historical Trades'!C7516</x:f>
      </x:c>
      <x:c r="D7516" s="0">
        <x:f>'Historical Trades'!D7516</x:f>
      </x:c>
      <x:c r="E7516" s="23">
        <x:f>'Historical Trades'!E7516</x:f>
      </x:c>
      <x:c r="F7516" s="0">
        <x:f>'Historical Trades'!F7516</x:f>
      </x:c>
      <x:c r="G7516" s="0">
        <x:f>'Historical Trades'!G7516</x:f>
      </x:c>
      <x:c r="H7516" s="0">
        <x:f>'Historical Trades'!H7516</x:f>
      </x:c>
      <x:c r="I7516" s="0">
        <x:f>'Historical Trades'!I7516</x:f>
      </x:c>
      <x:c r="J7516" s="0">
        <x:f>'Historical Trades'!J7516</x:f>
      </x:c>
      <x:c r="K7516" s="0">
        <x:f>'Historical Trades'!K7516</x:f>
      </x:c>
      <x:c r="L7516" s="0">
        <x:f>'Historical Trades'!L7516</x:f>
      </x:c>
      <x:c r="M7516" s="0">
        <x:f>'Historical Trades'!M7516</x:f>
      </x:c>
      <x:c r="N7516" s="0">
        <x:f>CLEAN('Historical Trades'!O7516)</x:f>
      </x:c>
      <x:c r="P7516" s="14">
        <x:f>IF(G7516="sell",M7516,-M7516)</x:f>
      </x:c>
      <x:c r="Q7516" s="14">
        <x:f>VLOOKUP(N7516,'Currency Rates'!$A$3:$C$32,3,0)</x:f>
      </x:c>
      <x:c r="R7516" s="0">
        <x:f>IF(A7516="SPUS",0,IF(A7516="FWD",0,P7516/Q7516))</x:f>
      </x:c>
    </x:row>
    <x:row r="7517" spans="1:19" x14ac:dyDescent="0.3">
      <x:c r="A7517" s="0">
        <x:f>'Historical Trades'!A7517</x:f>
      </x:c>
      <x:c r="B7517" s="0">
        <x:f>'Historical Trades'!B7517</x:f>
      </x:c>
      <x:c r="C7517" s="23">
        <x:f>'Historical Trades'!C7517</x:f>
      </x:c>
      <x:c r="D7517" s="0">
        <x:f>'Historical Trades'!D7517</x:f>
      </x:c>
      <x:c r="E7517" s="23">
        <x:f>'Historical Trades'!E7517</x:f>
      </x:c>
      <x:c r="F7517" s="0">
        <x:f>'Historical Trades'!F7517</x:f>
      </x:c>
      <x:c r="G7517" s="0">
        <x:f>'Historical Trades'!G7517</x:f>
      </x:c>
      <x:c r="H7517" s="0">
        <x:f>'Historical Trades'!H7517</x:f>
      </x:c>
      <x:c r="I7517" s="0">
        <x:f>'Historical Trades'!I7517</x:f>
      </x:c>
      <x:c r="J7517" s="0">
        <x:f>'Historical Trades'!J7517</x:f>
      </x:c>
      <x:c r="K7517" s="0">
        <x:f>'Historical Trades'!K7517</x:f>
      </x:c>
      <x:c r="L7517" s="0">
        <x:f>'Historical Trades'!L7517</x:f>
      </x:c>
      <x:c r="M7517" s="0">
        <x:f>'Historical Trades'!M7517</x:f>
      </x:c>
      <x:c r="N7517" s="0">
        <x:f>CLEAN('Historical Trades'!O7517)</x:f>
      </x:c>
      <x:c r="P7517" s="14">
        <x:f>IF(G7517="sell",M7517,-M7517)</x:f>
      </x:c>
      <x:c r="Q7517" s="14">
        <x:f>VLOOKUP(N7517,'Currency Rates'!$A$3:$C$32,3,0)</x:f>
      </x:c>
      <x:c r="R7517" s="0">
        <x:f>IF(A7517="SPUS",0,IF(A7517="FWD",0,P7517/Q7517))</x:f>
      </x:c>
    </x:row>
    <x:row r="7518" spans="1:19" x14ac:dyDescent="0.3">
      <x:c r="A7518" s="0">
        <x:f>'Historical Trades'!A7518</x:f>
      </x:c>
      <x:c r="B7518" s="0">
        <x:f>'Historical Trades'!B7518</x:f>
      </x:c>
      <x:c r="C7518" s="23">
        <x:f>'Historical Trades'!C7518</x:f>
      </x:c>
      <x:c r="D7518" s="0">
        <x:f>'Historical Trades'!D7518</x:f>
      </x:c>
      <x:c r="E7518" s="23">
        <x:f>'Historical Trades'!E7518</x:f>
      </x:c>
      <x:c r="F7518" s="0">
        <x:f>'Historical Trades'!F7518</x:f>
      </x:c>
      <x:c r="G7518" s="0">
        <x:f>'Historical Trades'!G7518</x:f>
      </x:c>
      <x:c r="H7518" s="0">
        <x:f>'Historical Trades'!H7518</x:f>
      </x:c>
      <x:c r="I7518" s="0">
        <x:f>'Historical Trades'!I7518</x:f>
      </x:c>
      <x:c r="J7518" s="0">
        <x:f>'Historical Trades'!J7518</x:f>
      </x:c>
      <x:c r="K7518" s="0">
        <x:f>'Historical Trades'!K7518</x:f>
      </x:c>
      <x:c r="L7518" s="0">
        <x:f>'Historical Trades'!L7518</x:f>
      </x:c>
      <x:c r="M7518" s="0">
        <x:f>'Historical Trades'!M7518</x:f>
      </x:c>
      <x:c r="N7518" s="0">
        <x:f>CLEAN('Historical Trades'!O7518)</x:f>
      </x:c>
      <x:c r="P7518" s="14">
        <x:f>IF(G7518="sell",M7518,-M7518)</x:f>
      </x:c>
      <x:c r="Q7518" s="14">
        <x:f>VLOOKUP(N7518,'Currency Rates'!$A$3:$C$32,3,0)</x:f>
      </x:c>
      <x:c r="R7518" s="0">
        <x:f>IF(A7518="SPUS",0,IF(A7518="FWD",0,P7518/Q7518))</x:f>
      </x:c>
    </x:row>
    <x:row r="7519" spans="1:19" x14ac:dyDescent="0.3">
      <x:c r="A7519" s="0">
        <x:f>'Historical Trades'!A7519</x:f>
      </x:c>
      <x:c r="B7519" s="0">
        <x:f>'Historical Trades'!B7519</x:f>
      </x:c>
      <x:c r="C7519" s="23">
        <x:f>'Historical Trades'!C7519</x:f>
      </x:c>
      <x:c r="D7519" s="0">
        <x:f>'Historical Trades'!D7519</x:f>
      </x:c>
      <x:c r="E7519" s="23">
        <x:f>'Historical Trades'!E7519</x:f>
      </x:c>
      <x:c r="F7519" s="0">
        <x:f>'Historical Trades'!F7519</x:f>
      </x:c>
      <x:c r="G7519" s="0">
        <x:f>'Historical Trades'!G7519</x:f>
      </x:c>
      <x:c r="H7519" s="0">
        <x:f>'Historical Trades'!H7519</x:f>
      </x:c>
      <x:c r="I7519" s="0">
        <x:f>'Historical Trades'!I7519</x:f>
      </x:c>
      <x:c r="J7519" s="0">
        <x:f>'Historical Trades'!J7519</x:f>
      </x:c>
      <x:c r="K7519" s="0">
        <x:f>'Historical Trades'!K7519</x:f>
      </x:c>
      <x:c r="L7519" s="0">
        <x:f>'Historical Trades'!L7519</x:f>
      </x:c>
      <x:c r="M7519" s="0">
        <x:f>'Historical Trades'!M7519</x:f>
      </x:c>
      <x:c r="N7519" s="0">
        <x:f>CLEAN('Historical Trades'!O7519)</x:f>
      </x:c>
      <x:c r="P7519" s="14">
        <x:f>IF(G7519="sell",M7519,-M7519)</x:f>
      </x:c>
      <x:c r="Q7519" s="14">
        <x:f>VLOOKUP(N7519,'Currency Rates'!$A$3:$C$32,3,0)</x:f>
      </x:c>
      <x:c r="R7519" s="0">
        <x:f>IF(A7519="SPUS",0,IF(A7519="FWD",0,P7519/Q7519))</x:f>
      </x:c>
    </x:row>
    <x:row r="7520" spans="1:19" x14ac:dyDescent="0.3">
      <x:c r="A7520" s="0">
        <x:f>'Historical Trades'!A7520</x:f>
      </x:c>
      <x:c r="B7520" s="0">
        <x:f>'Historical Trades'!B7520</x:f>
      </x:c>
      <x:c r="C7520" s="23">
        <x:f>'Historical Trades'!C7520</x:f>
      </x:c>
      <x:c r="D7520" s="0">
        <x:f>'Historical Trades'!D7520</x:f>
      </x:c>
      <x:c r="E7520" s="23">
        <x:f>'Historical Trades'!E7520</x:f>
      </x:c>
      <x:c r="F7520" s="0">
        <x:f>'Historical Trades'!F7520</x:f>
      </x:c>
      <x:c r="G7520" s="0">
        <x:f>'Historical Trades'!G7520</x:f>
      </x:c>
      <x:c r="H7520" s="0">
        <x:f>'Historical Trades'!H7520</x:f>
      </x:c>
      <x:c r="I7520" s="0">
        <x:f>'Historical Trades'!I7520</x:f>
      </x:c>
      <x:c r="J7520" s="0">
        <x:f>'Historical Trades'!J7520</x:f>
      </x:c>
      <x:c r="K7520" s="0">
        <x:f>'Historical Trades'!K7520</x:f>
      </x:c>
      <x:c r="L7520" s="0">
        <x:f>'Historical Trades'!L7520</x:f>
      </x:c>
      <x:c r="M7520" s="0">
        <x:f>'Historical Trades'!M7520</x:f>
      </x:c>
      <x:c r="N7520" s="0">
        <x:f>CLEAN('Historical Trades'!O7520)</x:f>
      </x:c>
      <x:c r="P7520" s="14">
        <x:f>IF(G7520="sell",M7520,-M7520)</x:f>
      </x:c>
      <x:c r="Q7520" s="14">
        <x:f>VLOOKUP(N7520,'Currency Rates'!$A$3:$C$32,3,0)</x:f>
      </x:c>
      <x:c r="R7520" s="0">
        <x:f>IF(A7520="SPUS",0,IF(A7520="FWD",0,P7520/Q7520))</x:f>
      </x:c>
    </x:row>
    <x:row r="7521" spans="1:19" x14ac:dyDescent="0.3">
      <x:c r="A7521" s="0">
        <x:f>'Historical Trades'!A7521</x:f>
      </x:c>
      <x:c r="B7521" s="0">
        <x:f>'Historical Trades'!B7521</x:f>
      </x:c>
      <x:c r="C7521" s="23">
        <x:f>'Historical Trades'!C7521</x:f>
      </x:c>
      <x:c r="D7521" s="0">
        <x:f>'Historical Trades'!D7521</x:f>
      </x:c>
      <x:c r="E7521" s="23">
        <x:f>'Historical Trades'!E7521</x:f>
      </x:c>
      <x:c r="F7521" s="0">
        <x:f>'Historical Trades'!F7521</x:f>
      </x:c>
      <x:c r="G7521" s="0">
        <x:f>'Historical Trades'!G7521</x:f>
      </x:c>
      <x:c r="H7521" s="0">
        <x:f>'Historical Trades'!H7521</x:f>
      </x:c>
      <x:c r="I7521" s="0">
        <x:f>'Historical Trades'!I7521</x:f>
      </x:c>
      <x:c r="J7521" s="0">
        <x:f>'Historical Trades'!J7521</x:f>
      </x:c>
      <x:c r="K7521" s="0">
        <x:f>'Historical Trades'!K7521</x:f>
      </x:c>
      <x:c r="L7521" s="0">
        <x:f>'Historical Trades'!L7521</x:f>
      </x:c>
      <x:c r="M7521" s="0">
        <x:f>'Historical Trades'!M7521</x:f>
      </x:c>
      <x:c r="N7521" s="0">
        <x:f>CLEAN('Historical Trades'!O7521)</x:f>
      </x:c>
      <x:c r="P7521" s="14">
        <x:f>IF(G7521="sell",M7521,-M7521)</x:f>
      </x:c>
      <x:c r="Q7521" s="14">
        <x:f>VLOOKUP(N7521,'Currency Rates'!$A$3:$C$32,3,0)</x:f>
      </x:c>
      <x:c r="R7521" s="0">
        <x:f>IF(A7521="SPUS",0,IF(A7521="FWD",0,P7521/Q7521))</x:f>
      </x:c>
    </x:row>
    <x:row r="7522" spans="1:19" x14ac:dyDescent="0.3">
      <x:c r="A7522" s="0">
        <x:f>'Historical Trades'!A7522</x:f>
      </x:c>
      <x:c r="B7522" s="0">
        <x:f>'Historical Trades'!B7522</x:f>
      </x:c>
      <x:c r="C7522" s="23">
        <x:f>'Historical Trades'!C7522</x:f>
      </x:c>
      <x:c r="D7522" s="0">
        <x:f>'Historical Trades'!D7522</x:f>
      </x:c>
      <x:c r="E7522" s="23">
        <x:f>'Historical Trades'!E7522</x:f>
      </x:c>
      <x:c r="F7522" s="0">
        <x:f>'Historical Trades'!F7522</x:f>
      </x:c>
      <x:c r="G7522" s="0">
        <x:f>'Historical Trades'!G7522</x:f>
      </x:c>
      <x:c r="H7522" s="0">
        <x:f>'Historical Trades'!H7522</x:f>
      </x:c>
      <x:c r="I7522" s="0">
        <x:f>'Historical Trades'!I7522</x:f>
      </x:c>
      <x:c r="J7522" s="0">
        <x:f>'Historical Trades'!J7522</x:f>
      </x:c>
      <x:c r="K7522" s="0">
        <x:f>'Historical Trades'!K7522</x:f>
      </x:c>
      <x:c r="L7522" s="0">
        <x:f>'Historical Trades'!L7522</x:f>
      </x:c>
      <x:c r="M7522" s="0">
        <x:f>'Historical Trades'!M7522</x:f>
      </x:c>
      <x:c r="N7522" s="0">
        <x:f>CLEAN('Historical Trades'!O7522)</x:f>
      </x:c>
      <x:c r="P7522" s="14">
        <x:f>IF(G7522="sell",M7522,-M7522)</x:f>
      </x:c>
      <x:c r="Q7522" s="14">
        <x:f>VLOOKUP(N7522,'Currency Rates'!$A$3:$C$32,3,0)</x:f>
      </x:c>
      <x:c r="R7522" s="0">
        <x:f>IF(A7522="SPUS",0,IF(A7522="FWD",0,P7522/Q7522))</x:f>
      </x:c>
    </x:row>
    <x:row r="7523" spans="1:19" x14ac:dyDescent="0.3">
      <x:c r="A7523" s="0">
        <x:f>'Historical Trades'!A7523</x:f>
      </x:c>
      <x:c r="B7523" s="0">
        <x:f>'Historical Trades'!B7523</x:f>
      </x:c>
      <x:c r="C7523" s="23">
        <x:f>'Historical Trades'!C7523</x:f>
      </x:c>
      <x:c r="D7523" s="0">
        <x:f>'Historical Trades'!D7523</x:f>
      </x:c>
      <x:c r="E7523" s="23">
        <x:f>'Historical Trades'!E7523</x:f>
      </x:c>
      <x:c r="F7523" s="0">
        <x:f>'Historical Trades'!F7523</x:f>
      </x:c>
      <x:c r="G7523" s="0">
        <x:f>'Historical Trades'!G7523</x:f>
      </x:c>
      <x:c r="H7523" s="0">
        <x:f>'Historical Trades'!H7523</x:f>
      </x:c>
      <x:c r="I7523" s="0">
        <x:f>'Historical Trades'!I7523</x:f>
      </x:c>
      <x:c r="J7523" s="0">
        <x:f>'Historical Trades'!J7523</x:f>
      </x:c>
      <x:c r="K7523" s="0">
        <x:f>'Historical Trades'!K7523</x:f>
      </x:c>
      <x:c r="L7523" s="0">
        <x:f>'Historical Trades'!L7523</x:f>
      </x:c>
      <x:c r="M7523" s="0">
        <x:f>'Historical Trades'!M7523</x:f>
      </x:c>
      <x:c r="N7523" s="0">
        <x:f>CLEAN('Historical Trades'!O7523)</x:f>
      </x:c>
      <x:c r="P7523" s="14">
        <x:f>IF(G7523="sell",M7523,-M7523)</x:f>
      </x:c>
      <x:c r="Q7523" s="14">
        <x:f>VLOOKUP(N7523,'Currency Rates'!$A$3:$C$32,3,0)</x:f>
      </x:c>
      <x:c r="R7523" s="0">
        <x:f>IF(A7523="SPUS",0,IF(A7523="FWD",0,P7523/Q7523))</x:f>
      </x:c>
    </x:row>
    <x:row r="7524" spans="1:19" x14ac:dyDescent="0.3">
      <x:c r="A7524" s="0">
        <x:f>'Historical Trades'!A7524</x:f>
      </x:c>
      <x:c r="B7524" s="0">
        <x:f>'Historical Trades'!B7524</x:f>
      </x:c>
      <x:c r="C7524" s="23">
        <x:f>'Historical Trades'!C7524</x:f>
      </x:c>
      <x:c r="D7524" s="0">
        <x:f>'Historical Trades'!D7524</x:f>
      </x:c>
      <x:c r="E7524" s="23">
        <x:f>'Historical Trades'!E7524</x:f>
      </x:c>
      <x:c r="F7524" s="0">
        <x:f>'Historical Trades'!F7524</x:f>
      </x:c>
      <x:c r="G7524" s="0">
        <x:f>'Historical Trades'!G7524</x:f>
      </x:c>
      <x:c r="H7524" s="0">
        <x:f>'Historical Trades'!H7524</x:f>
      </x:c>
      <x:c r="I7524" s="0">
        <x:f>'Historical Trades'!I7524</x:f>
      </x:c>
      <x:c r="J7524" s="0">
        <x:f>'Historical Trades'!J7524</x:f>
      </x:c>
      <x:c r="K7524" s="0">
        <x:f>'Historical Trades'!K7524</x:f>
      </x:c>
      <x:c r="L7524" s="0">
        <x:f>'Historical Trades'!L7524</x:f>
      </x:c>
      <x:c r="M7524" s="0">
        <x:f>'Historical Trades'!M7524</x:f>
      </x:c>
      <x:c r="N7524" s="0">
        <x:f>CLEAN('Historical Trades'!O7524)</x:f>
      </x:c>
      <x:c r="P7524" s="14">
        <x:f>IF(G7524="sell",M7524,-M7524)</x:f>
      </x:c>
      <x:c r="Q7524" s="14">
        <x:f>VLOOKUP(N7524,'Currency Rates'!$A$3:$C$32,3,0)</x:f>
      </x:c>
      <x:c r="R7524" s="0">
        <x:f>IF(A7524="SPUS",0,IF(A7524="FWD",0,P7524/Q7524))</x:f>
      </x:c>
    </x:row>
    <x:row r="7525" spans="1:19" x14ac:dyDescent="0.3">
      <x:c r="A7525" s="0">
        <x:f>'Historical Trades'!A7525</x:f>
      </x:c>
      <x:c r="B7525" s="0">
        <x:f>'Historical Trades'!B7525</x:f>
      </x:c>
      <x:c r="C7525" s="23">
        <x:f>'Historical Trades'!C7525</x:f>
      </x:c>
      <x:c r="D7525" s="0">
        <x:f>'Historical Trades'!D7525</x:f>
      </x:c>
      <x:c r="E7525" s="23">
        <x:f>'Historical Trades'!E7525</x:f>
      </x:c>
      <x:c r="F7525" s="0">
        <x:f>'Historical Trades'!F7525</x:f>
      </x:c>
      <x:c r="G7525" s="0">
        <x:f>'Historical Trades'!G7525</x:f>
      </x:c>
      <x:c r="H7525" s="0">
        <x:f>'Historical Trades'!H7525</x:f>
      </x:c>
      <x:c r="I7525" s="0">
        <x:f>'Historical Trades'!I7525</x:f>
      </x:c>
      <x:c r="J7525" s="0">
        <x:f>'Historical Trades'!J7525</x:f>
      </x:c>
      <x:c r="K7525" s="0">
        <x:f>'Historical Trades'!K7525</x:f>
      </x:c>
      <x:c r="L7525" s="0">
        <x:f>'Historical Trades'!L7525</x:f>
      </x:c>
      <x:c r="M7525" s="0">
        <x:f>'Historical Trades'!M7525</x:f>
      </x:c>
      <x:c r="N7525" s="0">
        <x:f>CLEAN('Historical Trades'!O7525)</x:f>
      </x:c>
      <x:c r="P7525" s="14">
        <x:f>IF(G7525="sell",M7525,-M7525)</x:f>
      </x:c>
      <x:c r="Q7525" s="14">
        <x:f>VLOOKUP(N7525,'Currency Rates'!$A$3:$C$32,3,0)</x:f>
      </x:c>
      <x:c r="R7525" s="0">
        <x:f>IF(A7525="SPUS",0,IF(A7525="FWD",0,P7525/Q7525))</x:f>
      </x:c>
    </x:row>
    <x:row r="7526" spans="1:19" x14ac:dyDescent="0.3">
      <x:c r="A7526" s="0">
        <x:f>'Historical Trades'!A7526</x:f>
      </x:c>
      <x:c r="B7526" s="0">
        <x:f>'Historical Trades'!B7526</x:f>
      </x:c>
      <x:c r="C7526" s="23">
        <x:f>'Historical Trades'!C7526</x:f>
      </x:c>
      <x:c r="D7526" s="0">
        <x:f>'Historical Trades'!D7526</x:f>
      </x:c>
      <x:c r="E7526" s="23">
        <x:f>'Historical Trades'!E7526</x:f>
      </x:c>
      <x:c r="F7526" s="0">
        <x:f>'Historical Trades'!F7526</x:f>
      </x:c>
      <x:c r="G7526" s="0">
        <x:f>'Historical Trades'!G7526</x:f>
      </x:c>
      <x:c r="H7526" s="0">
        <x:f>'Historical Trades'!H7526</x:f>
      </x:c>
      <x:c r="I7526" s="0">
        <x:f>'Historical Trades'!I7526</x:f>
      </x:c>
      <x:c r="J7526" s="0">
        <x:f>'Historical Trades'!J7526</x:f>
      </x:c>
      <x:c r="K7526" s="0">
        <x:f>'Historical Trades'!K7526</x:f>
      </x:c>
      <x:c r="L7526" s="0">
        <x:f>'Historical Trades'!L7526</x:f>
      </x:c>
      <x:c r="M7526" s="0">
        <x:f>'Historical Trades'!M7526</x:f>
      </x:c>
      <x:c r="N7526" s="0">
        <x:f>CLEAN('Historical Trades'!O7526)</x:f>
      </x:c>
      <x:c r="P7526" s="14">
        <x:f>IF(G7526="sell",M7526,-M7526)</x:f>
      </x:c>
      <x:c r="Q7526" s="14">
        <x:f>VLOOKUP(N7526,'Currency Rates'!$A$3:$C$32,3,0)</x:f>
      </x:c>
      <x:c r="R7526" s="0">
        <x:f>IF(A7526="SPUS",0,IF(A7526="FWD",0,P7526/Q7526))</x:f>
      </x:c>
    </x:row>
    <x:row r="7527" spans="1:19" x14ac:dyDescent="0.3">
      <x:c r="A7527" s="0">
        <x:f>'Historical Trades'!A7527</x:f>
      </x:c>
      <x:c r="B7527" s="0">
        <x:f>'Historical Trades'!B7527</x:f>
      </x:c>
      <x:c r="C7527" s="23">
        <x:f>'Historical Trades'!C7527</x:f>
      </x:c>
      <x:c r="D7527" s="0">
        <x:f>'Historical Trades'!D7527</x:f>
      </x:c>
      <x:c r="E7527" s="23">
        <x:f>'Historical Trades'!E7527</x:f>
      </x:c>
      <x:c r="F7527" s="0">
        <x:f>'Historical Trades'!F7527</x:f>
      </x:c>
      <x:c r="G7527" s="0">
        <x:f>'Historical Trades'!G7527</x:f>
      </x:c>
      <x:c r="H7527" s="0">
        <x:f>'Historical Trades'!H7527</x:f>
      </x:c>
      <x:c r="I7527" s="0">
        <x:f>'Historical Trades'!I7527</x:f>
      </x:c>
      <x:c r="J7527" s="0">
        <x:f>'Historical Trades'!J7527</x:f>
      </x:c>
      <x:c r="K7527" s="0">
        <x:f>'Historical Trades'!K7527</x:f>
      </x:c>
      <x:c r="L7527" s="0">
        <x:f>'Historical Trades'!L7527</x:f>
      </x:c>
      <x:c r="M7527" s="0">
        <x:f>'Historical Trades'!M7527</x:f>
      </x:c>
      <x:c r="N7527" s="0">
        <x:f>CLEAN('Historical Trades'!O7527)</x:f>
      </x:c>
      <x:c r="P7527" s="14">
        <x:f>IF(G7527="sell",M7527,-M7527)</x:f>
      </x:c>
      <x:c r="Q7527" s="14">
        <x:f>VLOOKUP(N7527,'Currency Rates'!$A$3:$C$32,3,0)</x:f>
      </x:c>
      <x:c r="R7527" s="0">
        <x:f>IF(A7527="SPUS",0,IF(A7527="FWD",0,P7527/Q7527))</x:f>
      </x:c>
    </x:row>
    <x:row r="7528" spans="1:19" x14ac:dyDescent="0.3">
      <x:c r="A7528" s="0">
        <x:f>'Historical Trades'!A7528</x:f>
      </x:c>
      <x:c r="B7528" s="0">
        <x:f>'Historical Trades'!B7528</x:f>
      </x:c>
      <x:c r="C7528" s="23">
        <x:f>'Historical Trades'!C7528</x:f>
      </x:c>
      <x:c r="D7528" s="0">
        <x:f>'Historical Trades'!D7528</x:f>
      </x:c>
      <x:c r="E7528" s="23">
        <x:f>'Historical Trades'!E7528</x:f>
      </x:c>
      <x:c r="F7528" s="0">
        <x:f>'Historical Trades'!F7528</x:f>
      </x:c>
      <x:c r="G7528" s="0">
        <x:f>'Historical Trades'!G7528</x:f>
      </x:c>
      <x:c r="H7528" s="0">
        <x:f>'Historical Trades'!H7528</x:f>
      </x:c>
      <x:c r="I7528" s="0">
        <x:f>'Historical Trades'!I7528</x:f>
      </x:c>
      <x:c r="J7528" s="0">
        <x:f>'Historical Trades'!J7528</x:f>
      </x:c>
      <x:c r="K7528" s="0">
        <x:f>'Historical Trades'!K7528</x:f>
      </x:c>
      <x:c r="L7528" s="0">
        <x:f>'Historical Trades'!L7528</x:f>
      </x:c>
      <x:c r="M7528" s="0">
        <x:f>'Historical Trades'!M7528</x:f>
      </x:c>
      <x:c r="N7528" s="0">
        <x:f>CLEAN('Historical Trades'!O7528)</x:f>
      </x:c>
      <x:c r="P7528" s="14">
        <x:f>IF(G7528="sell",M7528,-M7528)</x:f>
      </x:c>
      <x:c r="Q7528" s="14">
        <x:f>VLOOKUP(N7528,'Currency Rates'!$A$3:$C$32,3,0)</x:f>
      </x:c>
      <x:c r="R7528" s="0">
        <x:f>IF(A7528="SPUS",0,IF(A7528="FWD",0,P7528/Q7528))</x:f>
      </x:c>
    </x:row>
    <x:row r="7529" spans="1:19" x14ac:dyDescent="0.3">
      <x:c r="A7529" s="0">
        <x:f>'Historical Trades'!A7529</x:f>
      </x:c>
      <x:c r="B7529" s="0">
        <x:f>'Historical Trades'!B7529</x:f>
      </x:c>
      <x:c r="C7529" s="23">
        <x:f>'Historical Trades'!C7529</x:f>
      </x:c>
      <x:c r="D7529" s="0">
        <x:f>'Historical Trades'!D7529</x:f>
      </x:c>
      <x:c r="E7529" s="23">
        <x:f>'Historical Trades'!E7529</x:f>
      </x:c>
      <x:c r="F7529" s="0">
        <x:f>'Historical Trades'!F7529</x:f>
      </x:c>
      <x:c r="G7529" s="0">
        <x:f>'Historical Trades'!G7529</x:f>
      </x:c>
      <x:c r="H7529" s="0">
        <x:f>'Historical Trades'!H7529</x:f>
      </x:c>
      <x:c r="I7529" s="0">
        <x:f>'Historical Trades'!I7529</x:f>
      </x:c>
      <x:c r="J7529" s="0">
        <x:f>'Historical Trades'!J7529</x:f>
      </x:c>
      <x:c r="K7529" s="0">
        <x:f>'Historical Trades'!K7529</x:f>
      </x:c>
      <x:c r="L7529" s="0">
        <x:f>'Historical Trades'!L7529</x:f>
      </x:c>
      <x:c r="M7529" s="0">
        <x:f>'Historical Trades'!M7529</x:f>
      </x:c>
      <x:c r="N7529" s="0">
        <x:f>CLEAN('Historical Trades'!O7529)</x:f>
      </x:c>
      <x:c r="P7529" s="14">
        <x:f>IF(G7529="sell",M7529,-M7529)</x:f>
      </x:c>
      <x:c r="Q7529" s="14">
        <x:f>VLOOKUP(N7529,'Currency Rates'!$A$3:$C$32,3,0)</x:f>
      </x:c>
      <x:c r="R7529" s="0">
        <x:f>IF(A7529="SPUS",0,IF(A7529="FWD",0,P7529/Q7529))</x:f>
      </x:c>
    </x:row>
    <x:row r="7530" spans="1:19" x14ac:dyDescent="0.3">
      <x:c r="A7530" s="0">
        <x:f>'Historical Trades'!A7530</x:f>
      </x:c>
      <x:c r="B7530" s="0">
        <x:f>'Historical Trades'!B7530</x:f>
      </x:c>
      <x:c r="C7530" s="23">
        <x:f>'Historical Trades'!C7530</x:f>
      </x:c>
      <x:c r="D7530" s="0">
        <x:f>'Historical Trades'!D7530</x:f>
      </x:c>
      <x:c r="E7530" s="23">
        <x:f>'Historical Trades'!E7530</x:f>
      </x:c>
      <x:c r="F7530" s="0">
        <x:f>'Historical Trades'!F7530</x:f>
      </x:c>
      <x:c r="G7530" s="0">
        <x:f>'Historical Trades'!G7530</x:f>
      </x:c>
      <x:c r="H7530" s="0">
        <x:f>'Historical Trades'!H7530</x:f>
      </x:c>
      <x:c r="I7530" s="0">
        <x:f>'Historical Trades'!I7530</x:f>
      </x:c>
      <x:c r="J7530" s="0">
        <x:f>'Historical Trades'!J7530</x:f>
      </x:c>
      <x:c r="K7530" s="0">
        <x:f>'Historical Trades'!K7530</x:f>
      </x:c>
      <x:c r="L7530" s="0">
        <x:f>'Historical Trades'!L7530</x:f>
      </x:c>
      <x:c r="M7530" s="0">
        <x:f>'Historical Trades'!M7530</x:f>
      </x:c>
      <x:c r="N7530" s="0">
        <x:f>CLEAN('Historical Trades'!O7530)</x:f>
      </x:c>
      <x:c r="P7530" s="14">
        <x:f>IF(G7530="sell",M7530,-M7530)</x:f>
      </x:c>
      <x:c r="Q7530" s="14">
        <x:f>VLOOKUP(N7530,'Currency Rates'!$A$3:$C$32,3,0)</x:f>
      </x:c>
      <x:c r="R7530" s="0">
        <x:f>IF(A7530="SPUS",0,IF(A7530="FWD",0,P7530/Q7530))</x:f>
      </x:c>
    </x:row>
    <x:row r="7531" spans="1:19" x14ac:dyDescent="0.3">
      <x:c r="A7531" s="0">
        <x:f>'Historical Trades'!A7531</x:f>
      </x:c>
      <x:c r="B7531" s="0">
        <x:f>'Historical Trades'!B7531</x:f>
      </x:c>
      <x:c r="C7531" s="23">
        <x:f>'Historical Trades'!C7531</x:f>
      </x:c>
      <x:c r="D7531" s="0">
        <x:f>'Historical Trades'!D7531</x:f>
      </x:c>
      <x:c r="E7531" s="23">
        <x:f>'Historical Trades'!E7531</x:f>
      </x:c>
      <x:c r="F7531" s="0">
        <x:f>'Historical Trades'!F7531</x:f>
      </x:c>
      <x:c r="G7531" s="0">
        <x:f>'Historical Trades'!G7531</x:f>
      </x:c>
      <x:c r="H7531" s="0">
        <x:f>'Historical Trades'!H7531</x:f>
      </x:c>
      <x:c r="I7531" s="0">
        <x:f>'Historical Trades'!I7531</x:f>
      </x:c>
      <x:c r="J7531" s="0">
        <x:f>'Historical Trades'!J7531</x:f>
      </x:c>
      <x:c r="K7531" s="0">
        <x:f>'Historical Trades'!K7531</x:f>
      </x:c>
      <x:c r="L7531" s="0">
        <x:f>'Historical Trades'!L7531</x:f>
      </x:c>
      <x:c r="M7531" s="0">
        <x:f>'Historical Trades'!M7531</x:f>
      </x:c>
      <x:c r="N7531" s="0">
        <x:f>CLEAN('Historical Trades'!O7531)</x:f>
      </x:c>
      <x:c r="P7531" s="14">
        <x:f>IF(G7531="sell",M7531,-M7531)</x:f>
      </x:c>
      <x:c r="Q7531" s="14">
        <x:f>VLOOKUP(N7531,'Currency Rates'!$A$3:$C$32,3,0)</x:f>
      </x:c>
      <x:c r="R7531" s="0">
        <x:f>IF(A7531="SPUS",0,IF(A7531="FWD",0,P7531/Q7531))</x:f>
      </x:c>
    </x:row>
    <x:row r="7532" spans="1:19" x14ac:dyDescent="0.3">
      <x:c r="A7532" s="0">
        <x:f>'Historical Trades'!A7532</x:f>
      </x:c>
      <x:c r="B7532" s="0">
        <x:f>'Historical Trades'!B7532</x:f>
      </x:c>
      <x:c r="C7532" s="23">
        <x:f>'Historical Trades'!C7532</x:f>
      </x:c>
      <x:c r="D7532" s="0">
        <x:f>'Historical Trades'!D7532</x:f>
      </x:c>
      <x:c r="E7532" s="23">
        <x:f>'Historical Trades'!E7532</x:f>
      </x:c>
      <x:c r="F7532" s="0">
        <x:f>'Historical Trades'!F7532</x:f>
      </x:c>
      <x:c r="G7532" s="0">
        <x:f>'Historical Trades'!G7532</x:f>
      </x:c>
      <x:c r="H7532" s="0">
        <x:f>'Historical Trades'!H7532</x:f>
      </x:c>
      <x:c r="I7532" s="0">
        <x:f>'Historical Trades'!I7532</x:f>
      </x:c>
      <x:c r="J7532" s="0">
        <x:f>'Historical Trades'!J7532</x:f>
      </x:c>
      <x:c r="K7532" s="0">
        <x:f>'Historical Trades'!K7532</x:f>
      </x:c>
      <x:c r="L7532" s="0">
        <x:f>'Historical Trades'!L7532</x:f>
      </x:c>
      <x:c r="M7532" s="0">
        <x:f>'Historical Trades'!M7532</x:f>
      </x:c>
      <x:c r="N7532" s="0">
        <x:f>CLEAN('Historical Trades'!O7532)</x:f>
      </x:c>
      <x:c r="P7532" s="14">
        <x:f>IF(G7532="sell",M7532,-M7532)</x:f>
      </x:c>
      <x:c r="Q7532" s="14">
        <x:f>VLOOKUP(N7532,'Currency Rates'!$A$3:$C$32,3,0)</x:f>
      </x:c>
      <x:c r="R7532" s="0">
        <x:f>IF(A7532="SPUS",0,IF(A7532="FWD",0,P7532/Q7532))</x:f>
      </x:c>
    </x:row>
    <x:row r="7533" spans="1:19" x14ac:dyDescent="0.3">
      <x:c r="A7533" s="0">
        <x:f>'Historical Trades'!A7533</x:f>
      </x:c>
      <x:c r="B7533" s="0">
        <x:f>'Historical Trades'!B7533</x:f>
      </x:c>
      <x:c r="C7533" s="23">
        <x:f>'Historical Trades'!C7533</x:f>
      </x:c>
      <x:c r="D7533" s="0">
        <x:f>'Historical Trades'!D7533</x:f>
      </x:c>
      <x:c r="E7533" s="23">
        <x:f>'Historical Trades'!E7533</x:f>
      </x:c>
      <x:c r="F7533" s="0">
        <x:f>'Historical Trades'!F7533</x:f>
      </x:c>
      <x:c r="G7533" s="0">
        <x:f>'Historical Trades'!G7533</x:f>
      </x:c>
      <x:c r="H7533" s="0">
        <x:f>'Historical Trades'!H7533</x:f>
      </x:c>
      <x:c r="I7533" s="0">
        <x:f>'Historical Trades'!I7533</x:f>
      </x:c>
      <x:c r="J7533" s="0">
        <x:f>'Historical Trades'!J7533</x:f>
      </x:c>
      <x:c r="K7533" s="0">
        <x:f>'Historical Trades'!K7533</x:f>
      </x:c>
      <x:c r="L7533" s="0">
        <x:f>'Historical Trades'!L7533</x:f>
      </x:c>
      <x:c r="M7533" s="0">
        <x:f>'Historical Trades'!M7533</x:f>
      </x:c>
      <x:c r="N7533" s="0">
        <x:f>CLEAN('Historical Trades'!O7533)</x:f>
      </x:c>
      <x:c r="P7533" s="14">
        <x:f>IF(G7533="sell",M7533,-M7533)</x:f>
      </x:c>
      <x:c r="Q7533" s="14">
        <x:f>VLOOKUP(N7533,'Currency Rates'!$A$3:$C$32,3,0)</x:f>
      </x:c>
      <x:c r="R7533" s="0">
        <x:f>IF(A7533="SPUS",0,IF(A7533="FWD",0,P7533/Q7533))</x:f>
      </x:c>
    </x:row>
    <x:row r="7534" spans="1:19" x14ac:dyDescent="0.3">
      <x:c r="A7534" s="0">
        <x:f>'Historical Trades'!A7534</x:f>
      </x:c>
      <x:c r="B7534" s="0">
        <x:f>'Historical Trades'!B7534</x:f>
      </x:c>
      <x:c r="C7534" s="23">
        <x:f>'Historical Trades'!C7534</x:f>
      </x:c>
      <x:c r="D7534" s="0">
        <x:f>'Historical Trades'!D7534</x:f>
      </x:c>
      <x:c r="E7534" s="23">
        <x:f>'Historical Trades'!E7534</x:f>
      </x:c>
      <x:c r="F7534" s="0">
        <x:f>'Historical Trades'!F7534</x:f>
      </x:c>
      <x:c r="G7534" s="0">
        <x:f>'Historical Trades'!G7534</x:f>
      </x:c>
      <x:c r="H7534" s="0">
        <x:f>'Historical Trades'!H7534</x:f>
      </x:c>
      <x:c r="I7534" s="0">
        <x:f>'Historical Trades'!I7534</x:f>
      </x:c>
      <x:c r="J7534" s="0">
        <x:f>'Historical Trades'!J7534</x:f>
      </x:c>
      <x:c r="K7534" s="0">
        <x:f>'Historical Trades'!K7534</x:f>
      </x:c>
      <x:c r="L7534" s="0">
        <x:f>'Historical Trades'!L7534</x:f>
      </x:c>
      <x:c r="M7534" s="0">
        <x:f>'Historical Trades'!M7534</x:f>
      </x:c>
      <x:c r="N7534" s="0">
        <x:f>CLEAN('Historical Trades'!O7534)</x:f>
      </x:c>
      <x:c r="P7534" s="14">
        <x:f>IF(G7534="sell",M7534,-M7534)</x:f>
      </x:c>
      <x:c r="Q7534" s="14">
        <x:f>VLOOKUP(N7534,'Currency Rates'!$A$3:$C$32,3,0)</x:f>
      </x:c>
      <x:c r="R7534" s="0">
        <x:f>IF(A7534="SPUS",0,IF(A7534="FWD",0,P7534/Q7534))</x:f>
      </x:c>
    </x:row>
    <x:row r="7535" spans="1:19" x14ac:dyDescent="0.3">
      <x:c r="A7535" s="0">
        <x:f>'Historical Trades'!A7535</x:f>
      </x:c>
      <x:c r="B7535" s="0">
        <x:f>'Historical Trades'!B7535</x:f>
      </x:c>
      <x:c r="C7535" s="23">
        <x:f>'Historical Trades'!C7535</x:f>
      </x:c>
      <x:c r="D7535" s="0">
        <x:f>'Historical Trades'!D7535</x:f>
      </x:c>
      <x:c r="E7535" s="23">
        <x:f>'Historical Trades'!E7535</x:f>
      </x:c>
      <x:c r="F7535" s="0">
        <x:f>'Historical Trades'!F7535</x:f>
      </x:c>
      <x:c r="G7535" s="0">
        <x:f>'Historical Trades'!G7535</x:f>
      </x:c>
      <x:c r="H7535" s="0">
        <x:f>'Historical Trades'!H7535</x:f>
      </x:c>
      <x:c r="I7535" s="0">
        <x:f>'Historical Trades'!I7535</x:f>
      </x:c>
      <x:c r="J7535" s="0">
        <x:f>'Historical Trades'!J7535</x:f>
      </x:c>
      <x:c r="K7535" s="0">
        <x:f>'Historical Trades'!K7535</x:f>
      </x:c>
      <x:c r="L7535" s="0">
        <x:f>'Historical Trades'!L7535</x:f>
      </x:c>
      <x:c r="M7535" s="0">
        <x:f>'Historical Trades'!M7535</x:f>
      </x:c>
      <x:c r="N7535" s="0">
        <x:f>CLEAN('Historical Trades'!O7535)</x:f>
      </x:c>
      <x:c r="P7535" s="14">
        <x:f>IF(G7535="sell",M7535,-M7535)</x:f>
      </x:c>
      <x:c r="Q7535" s="14">
        <x:f>VLOOKUP(N7535,'Currency Rates'!$A$3:$C$32,3,0)</x:f>
      </x:c>
      <x:c r="R7535" s="0">
        <x:f>IF(A7535="SPUS",0,IF(A7535="FWD",0,P7535/Q7535))</x:f>
      </x:c>
    </x:row>
    <x:row r="7536" spans="1:19" x14ac:dyDescent="0.3">
      <x:c r="A7536" s="0">
        <x:f>'Historical Trades'!A7536</x:f>
      </x:c>
      <x:c r="B7536" s="0">
        <x:f>'Historical Trades'!B7536</x:f>
      </x:c>
      <x:c r="C7536" s="23">
        <x:f>'Historical Trades'!C7536</x:f>
      </x:c>
      <x:c r="D7536" s="0">
        <x:f>'Historical Trades'!D7536</x:f>
      </x:c>
      <x:c r="E7536" s="23">
        <x:f>'Historical Trades'!E7536</x:f>
      </x:c>
      <x:c r="F7536" s="0">
        <x:f>'Historical Trades'!F7536</x:f>
      </x:c>
      <x:c r="G7536" s="0">
        <x:f>'Historical Trades'!G7536</x:f>
      </x:c>
      <x:c r="H7536" s="0">
        <x:f>'Historical Trades'!H7536</x:f>
      </x:c>
      <x:c r="I7536" s="0">
        <x:f>'Historical Trades'!I7536</x:f>
      </x:c>
      <x:c r="J7536" s="0">
        <x:f>'Historical Trades'!J7536</x:f>
      </x:c>
      <x:c r="K7536" s="0">
        <x:f>'Historical Trades'!K7536</x:f>
      </x:c>
      <x:c r="L7536" s="0">
        <x:f>'Historical Trades'!L7536</x:f>
      </x:c>
      <x:c r="M7536" s="0">
        <x:f>'Historical Trades'!M7536</x:f>
      </x:c>
      <x:c r="N7536" s="0">
        <x:f>CLEAN('Historical Trades'!O7536)</x:f>
      </x:c>
      <x:c r="P7536" s="14">
        <x:f>IF(G7536="sell",M7536,-M7536)</x:f>
      </x:c>
      <x:c r="Q7536" s="14">
        <x:f>VLOOKUP(N7536,'Currency Rates'!$A$3:$C$32,3,0)</x:f>
      </x:c>
      <x:c r="R7536" s="0">
        <x:f>IF(A7536="SPUS",0,IF(A7536="FWD",0,P7536/Q7536))</x:f>
      </x:c>
    </x:row>
    <x:row r="7537" spans="1:19" x14ac:dyDescent="0.3">
      <x:c r="A7537" s="0">
        <x:f>'Historical Trades'!A7537</x:f>
      </x:c>
      <x:c r="B7537" s="0">
        <x:f>'Historical Trades'!B7537</x:f>
      </x:c>
      <x:c r="C7537" s="23">
        <x:f>'Historical Trades'!C7537</x:f>
      </x:c>
      <x:c r="D7537" s="0">
        <x:f>'Historical Trades'!D7537</x:f>
      </x:c>
      <x:c r="E7537" s="23">
        <x:f>'Historical Trades'!E7537</x:f>
      </x:c>
      <x:c r="F7537" s="0">
        <x:f>'Historical Trades'!F7537</x:f>
      </x:c>
      <x:c r="G7537" s="0">
        <x:f>'Historical Trades'!G7537</x:f>
      </x:c>
      <x:c r="H7537" s="0">
        <x:f>'Historical Trades'!H7537</x:f>
      </x:c>
      <x:c r="I7537" s="0">
        <x:f>'Historical Trades'!I7537</x:f>
      </x:c>
      <x:c r="J7537" s="0">
        <x:f>'Historical Trades'!J7537</x:f>
      </x:c>
      <x:c r="K7537" s="0">
        <x:f>'Historical Trades'!K7537</x:f>
      </x:c>
      <x:c r="L7537" s="0">
        <x:f>'Historical Trades'!L7537</x:f>
      </x:c>
      <x:c r="M7537" s="0">
        <x:f>'Historical Trades'!M7537</x:f>
      </x:c>
      <x:c r="N7537" s="0">
        <x:f>CLEAN('Historical Trades'!O7537)</x:f>
      </x:c>
      <x:c r="P7537" s="14">
        <x:f>IF(G7537="sell",M7537,-M7537)</x:f>
      </x:c>
      <x:c r="Q7537" s="14">
        <x:f>VLOOKUP(N7537,'Currency Rates'!$A$3:$C$32,3,0)</x:f>
      </x:c>
      <x:c r="R7537" s="0">
        <x:f>IF(A7537="SPUS",0,IF(A7537="FWD",0,P7537/Q7537))</x:f>
      </x:c>
    </x:row>
    <x:row r="7538" spans="1:19" x14ac:dyDescent="0.3">
      <x:c r="A7538" s="0">
        <x:f>'Historical Trades'!A7538</x:f>
      </x:c>
      <x:c r="B7538" s="0">
        <x:f>'Historical Trades'!B7538</x:f>
      </x:c>
      <x:c r="C7538" s="23">
        <x:f>'Historical Trades'!C7538</x:f>
      </x:c>
      <x:c r="D7538" s="0">
        <x:f>'Historical Trades'!D7538</x:f>
      </x:c>
      <x:c r="E7538" s="23">
        <x:f>'Historical Trades'!E7538</x:f>
      </x:c>
      <x:c r="F7538" s="0">
        <x:f>'Historical Trades'!F7538</x:f>
      </x:c>
      <x:c r="G7538" s="0">
        <x:f>'Historical Trades'!G7538</x:f>
      </x:c>
      <x:c r="H7538" s="0">
        <x:f>'Historical Trades'!H7538</x:f>
      </x:c>
      <x:c r="I7538" s="0">
        <x:f>'Historical Trades'!I7538</x:f>
      </x:c>
      <x:c r="J7538" s="0">
        <x:f>'Historical Trades'!J7538</x:f>
      </x:c>
      <x:c r="K7538" s="0">
        <x:f>'Historical Trades'!K7538</x:f>
      </x:c>
      <x:c r="L7538" s="0">
        <x:f>'Historical Trades'!L7538</x:f>
      </x:c>
      <x:c r="M7538" s="0">
        <x:f>'Historical Trades'!M7538</x:f>
      </x:c>
      <x:c r="N7538" s="0">
        <x:f>CLEAN('Historical Trades'!O7538)</x:f>
      </x:c>
      <x:c r="P7538" s="14">
        <x:f>IF(G7538="sell",M7538,-M7538)</x:f>
      </x:c>
      <x:c r="Q7538" s="14">
        <x:f>VLOOKUP(N7538,'Currency Rates'!$A$3:$C$32,3,0)</x:f>
      </x:c>
      <x:c r="R7538" s="0">
        <x:f>IF(A7538="SPUS",0,IF(A7538="FWD",0,P7538/Q7538))</x:f>
      </x:c>
    </x:row>
    <x:row r="7539" spans="1:19" x14ac:dyDescent="0.3">
      <x:c r="A7539" s="0">
        <x:f>'Historical Trades'!A7539</x:f>
      </x:c>
      <x:c r="B7539" s="0">
        <x:f>'Historical Trades'!B7539</x:f>
      </x:c>
      <x:c r="C7539" s="23">
        <x:f>'Historical Trades'!C7539</x:f>
      </x:c>
      <x:c r="D7539" s="0">
        <x:f>'Historical Trades'!D7539</x:f>
      </x:c>
      <x:c r="E7539" s="23">
        <x:f>'Historical Trades'!E7539</x:f>
      </x:c>
      <x:c r="F7539" s="0">
        <x:f>'Historical Trades'!F7539</x:f>
      </x:c>
      <x:c r="G7539" s="0">
        <x:f>'Historical Trades'!G7539</x:f>
      </x:c>
      <x:c r="H7539" s="0">
        <x:f>'Historical Trades'!H7539</x:f>
      </x:c>
      <x:c r="I7539" s="0">
        <x:f>'Historical Trades'!I7539</x:f>
      </x:c>
      <x:c r="J7539" s="0">
        <x:f>'Historical Trades'!J7539</x:f>
      </x:c>
      <x:c r="K7539" s="0">
        <x:f>'Historical Trades'!K7539</x:f>
      </x:c>
      <x:c r="L7539" s="0">
        <x:f>'Historical Trades'!L7539</x:f>
      </x:c>
      <x:c r="M7539" s="0">
        <x:f>'Historical Trades'!M7539</x:f>
      </x:c>
      <x:c r="N7539" s="0">
        <x:f>CLEAN('Historical Trades'!O7539)</x:f>
      </x:c>
      <x:c r="P7539" s="14">
        <x:f>IF(G7539="sell",M7539,-M7539)</x:f>
      </x:c>
      <x:c r="Q7539" s="14">
        <x:f>VLOOKUP(N7539,'Currency Rates'!$A$3:$C$32,3,0)</x:f>
      </x:c>
      <x:c r="R7539" s="0">
        <x:f>IF(A7539="SPUS",0,IF(A7539="FWD",0,P7539/Q7539))</x:f>
      </x:c>
    </x:row>
    <x:row r="7540" spans="1:19" x14ac:dyDescent="0.3">
      <x:c r="A7540" s="0">
        <x:f>'Historical Trades'!A7540</x:f>
      </x:c>
      <x:c r="B7540" s="0">
        <x:f>'Historical Trades'!B7540</x:f>
      </x:c>
      <x:c r="C7540" s="23">
        <x:f>'Historical Trades'!C7540</x:f>
      </x:c>
      <x:c r="D7540" s="0">
        <x:f>'Historical Trades'!D7540</x:f>
      </x:c>
      <x:c r="E7540" s="23">
        <x:f>'Historical Trades'!E7540</x:f>
      </x:c>
      <x:c r="F7540" s="0">
        <x:f>'Historical Trades'!F7540</x:f>
      </x:c>
      <x:c r="G7540" s="0">
        <x:f>'Historical Trades'!G7540</x:f>
      </x:c>
      <x:c r="H7540" s="0">
        <x:f>'Historical Trades'!H7540</x:f>
      </x:c>
      <x:c r="I7540" s="0">
        <x:f>'Historical Trades'!I7540</x:f>
      </x:c>
      <x:c r="J7540" s="0">
        <x:f>'Historical Trades'!J7540</x:f>
      </x:c>
      <x:c r="K7540" s="0">
        <x:f>'Historical Trades'!K7540</x:f>
      </x:c>
      <x:c r="L7540" s="0">
        <x:f>'Historical Trades'!L7540</x:f>
      </x:c>
      <x:c r="M7540" s="0">
        <x:f>'Historical Trades'!M7540</x:f>
      </x:c>
      <x:c r="N7540" s="0">
        <x:f>CLEAN('Historical Trades'!O7540)</x:f>
      </x:c>
      <x:c r="P7540" s="14">
        <x:f>IF(G7540="sell",M7540,-M7540)</x:f>
      </x:c>
      <x:c r="Q7540" s="14">
        <x:f>VLOOKUP(N7540,'Currency Rates'!$A$3:$C$32,3,0)</x:f>
      </x:c>
      <x:c r="R7540" s="0">
        <x:f>IF(A7540="SPUS",0,IF(A7540="FWD",0,P7540/Q7540))</x:f>
      </x:c>
    </x:row>
    <x:row r="7541" spans="1:19" x14ac:dyDescent="0.3">
      <x:c r="A7541" s="0">
        <x:f>'Historical Trades'!A7541</x:f>
      </x:c>
      <x:c r="B7541" s="0">
        <x:f>'Historical Trades'!B7541</x:f>
      </x:c>
      <x:c r="C7541" s="23">
        <x:f>'Historical Trades'!C7541</x:f>
      </x:c>
      <x:c r="D7541" s="0">
        <x:f>'Historical Trades'!D7541</x:f>
      </x:c>
      <x:c r="E7541" s="23">
        <x:f>'Historical Trades'!E7541</x:f>
      </x:c>
      <x:c r="F7541" s="0">
        <x:f>'Historical Trades'!F7541</x:f>
      </x:c>
      <x:c r="G7541" s="0">
        <x:f>'Historical Trades'!G7541</x:f>
      </x:c>
      <x:c r="H7541" s="0">
        <x:f>'Historical Trades'!H7541</x:f>
      </x:c>
      <x:c r="I7541" s="0">
        <x:f>'Historical Trades'!I7541</x:f>
      </x:c>
      <x:c r="J7541" s="0">
        <x:f>'Historical Trades'!J7541</x:f>
      </x:c>
      <x:c r="K7541" s="0">
        <x:f>'Historical Trades'!K7541</x:f>
      </x:c>
      <x:c r="L7541" s="0">
        <x:f>'Historical Trades'!L7541</x:f>
      </x:c>
      <x:c r="M7541" s="0">
        <x:f>'Historical Trades'!M7541</x:f>
      </x:c>
      <x:c r="N7541" s="0">
        <x:f>CLEAN('Historical Trades'!O7541)</x:f>
      </x:c>
      <x:c r="P7541" s="14">
        <x:f>IF(G7541="sell",M7541,-M7541)</x:f>
      </x:c>
      <x:c r="Q7541" s="14">
        <x:f>VLOOKUP(N7541,'Currency Rates'!$A$3:$C$32,3,0)</x:f>
      </x:c>
      <x:c r="R7541" s="0">
        <x:f>IF(A7541="SPUS",0,IF(A7541="FWD",0,P7541/Q7541))</x:f>
      </x:c>
    </x:row>
    <x:row r="7542" spans="1:19" x14ac:dyDescent="0.3">
      <x:c r="A7542" s="0">
        <x:f>'Historical Trades'!A7542</x:f>
      </x:c>
      <x:c r="B7542" s="0">
        <x:f>'Historical Trades'!B7542</x:f>
      </x:c>
      <x:c r="C7542" s="23">
        <x:f>'Historical Trades'!C7542</x:f>
      </x:c>
      <x:c r="D7542" s="0">
        <x:f>'Historical Trades'!D7542</x:f>
      </x:c>
      <x:c r="E7542" s="23">
        <x:f>'Historical Trades'!E7542</x:f>
      </x:c>
      <x:c r="F7542" s="0">
        <x:f>'Historical Trades'!F7542</x:f>
      </x:c>
      <x:c r="G7542" s="0">
        <x:f>'Historical Trades'!G7542</x:f>
      </x:c>
      <x:c r="H7542" s="0">
        <x:f>'Historical Trades'!H7542</x:f>
      </x:c>
      <x:c r="I7542" s="0">
        <x:f>'Historical Trades'!I7542</x:f>
      </x:c>
      <x:c r="J7542" s="0">
        <x:f>'Historical Trades'!J7542</x:f>
      </x:c>
      <x:c r="K7542" s="0">
        <x:f>'Historical Trades'!K7542</x:f>
      </x:c>
      <x:c r="L7542" s="0">
        <x:f>'Historical Trades'!L7542</x:f>
      </x:c>
      <x:c r="M7542" s="0">
        <x:f>'Historical Trades'!M7542</x:f>
      </x:c>
      <x:c r="N7542" s="0">
        <x:f>CLEAN('Historical Trades'!O7542)</x:f>
      </x:c>
      <x:c r="P7542" s="14">
        <x:f>IF(G7542="sell",M7542,-M7542)</x:f>
      </x:c>
      <x:c r="Q7542" s="14">
        <x:f>VLOOKUP(N7542,'Currency Rates'!$A$3:$C$32,3,0)</x:f>
      </x:c>
      <x:c r="R7542" s="0">
        <x:f>IF(A7542="SPUS",0,IF(A7542="FWD",0,P7542/Q7542))</x:f>
      </x:c>
    </x:row>
    <x:row r="7543" spans="1:19" x14ac:dyDescent="0.3">
      <x:c r="A7543" s="0">
        <x:f>'Historical Trades'!A7543</x:f>
      </x:c>
      <x:c r="B7543" s="0">
        <x:f>'Historical Trades'!B7543</x:f>
      </x:c>
      <x:c r="C7543" s="23">
        <x:f>'Historical Trades'!C7543</x:f>
      </x:c>
      <x:c r="D7543" s="0">
        <x:f>'Historical Trades'!D7543</x:f>
      </x:c>
      <x:c r="E7543" s="23">
        <x:f>'Historical Trades'!E7543</x:f>
      </x:c>
      <x:c r="F7543" s="0">
        <x:f>'Historical Trades'!F7543</x:f>
      </x:c>
      <x:c r="G7543" s="0">
        <x:f>'Historical Trades'!G7543</x:f>
      </x:c>
      <x:c r="H7543" s="0">
        <x:f>'Historical Trades'!H7543</x:f>
      </x:c>
      <x:c r="I7543" s="0">
        <x:f>'Historical Trades'!I7543</x:f>
      </x:c>
      <x:c r="J7543" s="0">
        <x:f>'Historical Trades'!J7543</x:f>
      </x:c>
      <x:c r="K7543" s="0">
        <x:f>'Historical Trades'!K7543</x:f>
      </x:c>
      <x:c r="L7543" s="0">
        <x:f>'Historical Trades'!L7543</x:f>
      </x:c>
      <x:c r="M7543" s="0">
        <x:f>'Historical Trades'!M7543</x:f>
      </x:c>
      <x:c r="N7543" s="0">
        <x:f>CLEAN('Historical Trades'!O7543)</x:f>
      </x:c>
      <x:c r="P7543" s="14">
        <x:f>IF(G7543="sell",M7543,-M7543)</x:f>
      </x:c>
      <x:c r="Q7543" s="14">
        <x:f>VLOOKUP(N7543,'Currency Rates'!$A$3:$C$32,3,0)</x:f>
      </x:c>
      <x:c r="R7543" s="0">
        <x:f>IF(A7543="SPUS",0,IF(A7543="FWD",0,P7543/Q7543))</x:f>
      </x:c>
    </x:row>
    <x:row r="7544" spans="1:19" x14ac:dyDescent="0.3">
      <x:c r="A7544" s="0">
        <x:f>'Historical Trades'!A7544</x:f>
      </x:c>
      <x:c r="B7544" s="0">
        <x:f>'Historical Trades'!B7544</x:f>
      </x:c>
      <x:c r="C7544" s="23">
        <x:f>'Historical Trades'!C7544</x:f>
      </x:c>
      <x:c r="D7544" s="0">
        <x:f>'Historical Trades'!D7544</x:f>
      </x:c>
      <x:c r="E7544" s="23">
        <x:f>'Historical Trades'!E7544</x:f>
      </x:c>
      <x:c r="F7544" s="0">
        <x:f>'Historical Trades'!F7544</x:f>
      </x:c>
      <x:c r="G7544" s="0">
        <x:f>'Historical Trades'!G7544</x:f>
      </x:c>
      <x:c r="H7544" s="0">
        <x:f>'Historical Trades'!H7544</x:f>
      </x:c>
      <x:c r="I7544" s="0">
        <x:f>'Historical Trades'!I7544</x:f>
      </x:c>
      <x:c r="J7544" s="0">
        <x:f>'Historical Trades'!J7544</x:f>
      </x:c>
      <x:c r="K7544" s="0">
        <x:f>'Historical Trades'!K7544</x:f>
      </x:c>
      <x:c r="L7544" s="0">
        <x:f>'Historical Trades'!L7544</x:f>
      </x:c>
      <x:c r="M7544" s="0">
        <x:f>'Historical Trades'!M7544</x:f>
      </x:c>
      <x:c r="N7544" s="0">
        <x:f>CLEAN('Historical Trades'!O7544)</x:f>
      </x:c>
      <x:c r="P7544" s="14">
        <x:f>IF(G7544="sell",M7544,-M7544)</x:f>
      </x:c>
      <x:c r="Q7544" s="14">
        <x:f>VLOOKUP(N7544,'Currency Rates'!$A$3:$C$32,3,0)</x:f>
      </x:c>
      <x:c r="R7544" s="0">
        <x:f>IF(A7544="SPUS",0,IF(A7544="FWD",0,P7544/Q7544))</x:f>
      </x:c>
    </x:row>
    <x:row r="7545" spans="1:19" x14ac:dyDescent="0.3">
      <x:c r="A7545" s="0">
        <x:f>'Historical Trades'!A7545</x:f>
      </x:c>
      <x:c r="B7545" s="0">
        <x:f>'Historical Trades'!B7545</x:f>
      </x:c>
      <x:c r="C7545" s="23">
        <x:f>'Historical Trades'!C7545</x:f>
      </x:c>
      <x:c r="D7545" s="0">
        <x:f>'Historical Trades'!D7545</x:f>
      </x:c>
      <x:c r="E7545" s="23">
        <x:f>'Historical Trades'!E7545</x:f>
      </x:c>
      <x:c r="F7545" s="0">
        <x:f>'Historical Trades'!F7545</x:f>
      </x:c>
      <x:c r="G7545" s="0">
        <x:f>'Historical Trades'!G7545</x:f>
      </x:c>
      <x:c r="H7545" s="0">
        <x:f>'Historical Trades'!H7545</x:f>
      </x:c>
      <x:c r="I7545" s="0">
        <x:f>'Historical Trades'!I7545</x:f>
      </x:c>
      <x:c r="J7545" s="0">
        <x:f>'Historical Trades'!J7545</x:f>
      </x:c>
      <x:c r="K7545" s="0">
        <x:f>'Historical Trades'!K7545</x:f>
      </x:c>
      <x:c r="L7545" s="0">
        <x:f>'Historical Trades'!L7545</x:f>
      </x:c>
      <x:c r="M7545" s="0">
        <x:f>'Historical Trades'!M7545</x:f>
      </x:c>
      <x:c r="N7545" s="0">
        <x:f>CLEAN('Historical Trades'!O7545)</x:f>
      </x:c>
      <x:c r="P7545" s="14">
        <x:f>IF(G7545="sell",M7545,-M7545)</x:f>
      </x:c>
      <x:c r="Q7545" s="14">
        <x:f>VLOOKUP(N7545,'Currency Rates'!$A$3:$C$32,3,0)</x:f>
      </x:c>
      <x:c r="R7545" s="0">
        <x:f>IF(A7545="SPUS",0,IF(A7545="FWD",0,P7545/Q7545))</x:f>
      </x:c>
    </x:row>
    <x:row r="7546" spans="1:19" x14ac:dyDescent="0.3">
      <x:c r="A7546" s="0">
        <x:f>'Historical Trades'!A7546</x:f>
      </x:c>
      <x:c r="B7546" s="0">
        <x:f>'Historical Trades'!B7546</x:f>
      </x:c>
      <x:c r="C7546" s="23">
        <x:f>'Historical Trades'!C7546</x:f>
      </x:c>
      <x:c r="D7546" s="0">
        <x:f>'Historical Trades'!D7546</x:f>
      </x:c>
      <x:c r="E7546" s="23">
        <x:f>'Historical Trades'!E7546</x:f>
      </x:c>
      <x:c r="F7546" s="0">
        <x:f>'Historical Trades'!F7546</x:f>
      </x:c>
      <x:c r="G7546" s="0">
        <x:f>'Historical Trades'!G7546</x:f>
      </x:c>
      <x:c r="H7546" s="0">
        <x:f>'Historical Trades'!H7546</x:f>
      </x:c>
      <x:c r="I7546" s="0">
        <x:f>'Historical Trades'!I7546</x:f>
      </x:c>
      <x:c r="J7546" s="0">
        <x:f>'Historical Trades'!J7546</x:f>
      </x:c>
      <x:c r="K7546" s="0">
        <x:f>'Historical Trades'!K7546</x:f>
      </x:c>
      <x:c r="L7546" s="0">
        <x:f>'Historical Trades'!L7546</x:f>
      </x:c>
      <x:c r="M7546" s="0">
        <x:f>'Historical Trades'!M7546</x:f>
      </x:c>
      <x:c r="N7546" s="0">
        <x:f>CLEAN('Historical Trades'!O7546)</x:f>
      </x:c>
      <x:c r="P7546" s="14">
        <x:f>IF(G7546="sell",M7546,-M7546)</x:f>
      </x:c>
      <x:c r="Q7546" s="14">
        <x:f>VLOOKUP(N7546,'Currency Rates'!$A$3:$C$32,3,0)</x:f>
      </x:c>
      <x:c r="R7546" s="0">
        <x:f>IF(A7546="SPUS",0,IF(A7546="FWD",0,P7546/Q7546))</x:f>
      </x:c>
    </x:row>
    <x:row r="7547" spans="1:19" x14ac:dyDescent="0.3">
      <x:c r="A7547" s="0">
        <x:f>'Historical Trades'!A7547</x:f>
      </x:c>
      <x:c r="B7547" s="0">
        <x:f>'Historical Trades'!B7547</x:f>
      </x:c>
      <x:c r="C7547" s="23">
        <x:f>'Historical Trades'!C7547</x:f>
      </x:c>
      <x:c r="D7547" s="0">
        <x:f>'Historical Trades'!D7547</x:f>
      </x:c>
      <x:c r="E7547" s="23">
        <x:f>'Historical Trades'!E7547</x:f>
      </x:c>
      <x:c r="F7547" s="0">
        <x:f>'Historical Trades'!F7547</x:f>
      </x:c>
      <x:c r="G7547" s="0">
        <x:f>'Historical Trades'!G7547</x:f>
      </x:c>
      <x:c r="H7547" s="0">
        <x:f>'Historical Trades'!H7547</x:f>
      </x:c>
      <x:c r="I7547" s="0">
        <x:f>'Historical Trades'!I7547</x:f>
      </x:c>
      <x:c r="J7547" s="0">
        <x:f>'Historical Trades'!J7547</x:f>
      </x:c>
      <x:c r="K7547" s="0">
        <x:f>'Historical Trades'!K7547</x:f>
      </x:c>
      <x:c r="L7547" s="0">
        <x:f>'Historical Trades'!L7547</x:f>
      </x:c>
      <x:c r="M7547" s="0">
        <x:f>'Historical Trades'!M7547</x:f>
      </x:c>
      <x:c r="N7547" s="0">
        <x:f>CLEAN('Historical Trades'!O7547)</x:f>
      </x:c>
      <x:c r="P7547" s="14">
        <x:f>IF(G7547="sell",M7547,-M7547)</x:f>
      </x:c>
      <x:c r="Q7547" s="14">
        <x:f>VLOOKUP(N7547,'Currency Rates'!$A$3:$C$32,3,0)</x:f>
      </x:c>
      <x:c r="R7547" s="0">
        <x:f>IF(A7547="SPUS",0,IF(A7547="FWD",0,P7547/Q7547))</x:f>
      </x:c>
    </x:row>
    <x:row r="7548" spans="1:19" x14ac:dyDescent="0.3">
      <x:c r="A7548" s="0">
        <x:f>'Historical Trades'!A7548</x:f>
      </x:c>
      <x:c r="B7548" s="0">
        <x:f>'Historical Trades'!B7548</x:f>
      </x:c>
      <x:c r="C7548" s="23">
        <x:f>'Historical Trades'!C7548</x:f>
      </x:c>
      <x:c r="D7548" s="0">
        <x:f>'Historical Trades'!D7548</x:f>
      </x:c>
      <x:c r="E7548" s="23">
        <x:f>'Historical Trades'!E7548</x:f>
      </x:c>
      <x:c r="F7548" s="0">
        <x:f>'Historical Trades'!F7548</x:f>
      </x:c>
      <x:c r="G7548" s="0">
        <x:f>'Historical Trades'!G7548</x:f>
      </x:c>
      <x:c r="H7548" s="0">
        <x:f>'Historical Trades'!H7548</x:f>
      </x:c>
      <x:c r="I7548" s="0">
        <x:f>'Historical Trades'!I7548</x:f>
      </x:c>
      <x:c r="J7548" s="0">
        <x:f>'Historical Trades'!J7548</x:f>
      </x:c>
      <x:c r="K7548" s="0">
        <x:f>'Historical Trades'!K7548</x:f>
      </x:c>
      <x:c r="L7548" s="0">
        <x:f>'Historical Trades'!L7548</x:f>
      </x:c>
      <x:c r="M7548" s="0">
        <x:f>'Historical Trades'!M7548</x:f>
      </x:c>
      <x:c r="N7548" s="0">
        <x:f>CLEAN('Historical Trades'!O7548)</x:f>
      </x:c>
      <x:c r="P7548" s="14">
        <x:f>IF(G7548="sell",M7548,-M7548)</x:f>
      </x:c>
      <x:c r="Q7548" s="14">
        <x:f>VLOOKUP(N7548,'Currency Rates'!$A$3:$C$32,3,0)</x:f>
      </x:c>
      <x:c r="R7548" s="0">
        <x:f>IF(A7548="SPUS",0,IF(A7548="FWD",0,P7548/Q7548))</x:f>
      </x:c>
    </x:row>
    <x:row r="7549" spans="1:19" x14ac:dyDescent="0.3">
      <x:c r="A7549" s="0">
        <x:f>'Historical Trades'!A7549</x:f>
      </x:c>
      <x:c r="B7549" s="0">
        <x:f>'Historical Trades'!B7549</x:f>
      </x:c>
      <x:c r="C7549" s="23">
        <x:f>'Historical Trades'!C7549</x:f>
      </x:c>
      <x:c r="D7549" s="0">
        <x:f>'Historical Trades'!D7549</x:f>
      </x:c>
      <x:c r="E7549" s="23">
        <x:f>'Historical Trades'!E7549</x:f>
      </x:c>
      <x:c r="F7549" s="0">
        <x:f>'Historical Trades'!F7549</x:f>
      </x:c>
      <x:c r="G7549" s="0">
        <x:f>'Historical Trades'!G7549</x:f>
      </x:c>
      <x:c r="H7549" s="0">
        <x:f>'Historical Trades'!H7549</x:f>
      </x:c>
      <x:c r="I7549" s="0">
        <x:f>'Historical Trades'!I7549</x:f>
      </x:c>
      <x:c r="J7549" s="0">
        <x:f>'Historical Trades'!J7549</x:f>
      </x:c>
      <x:c r="K7549" s="0">
        <x:f>'Historical Trades'!K7549</x:f>
      </x:c>
      <x:c r="L7549" s="0">
        <x:f>'Historical Trades'!L7549</x:f>
      </x:c>
      <x:c r="M7549" s="0">
        <x:f>'Historical Trades'!M7549</x:f>
      </x:c>
      <x:c r="N7549" s="0">
        <x:f>CLEAN('Historical Trades'!O7549)</x:f>
      </x:c>
      <x:c r="P7549" s="14">
        <x:f>IF(G7549="sell",M7549,-M7549)</x:f>
      </x:c>
      <x:c r="Q7549" s="14">
        <x:f>VLOOKUP(N7549,'Currency Rates'!$A$3:$C$32,3,0)</x:f>
      </x:c>
      <x:c r="R7549" s="0">
        <x:f>IF(A7549="SPUS",0,IF(A7549="FWD",0,P7549/Q7549))</x:f>
      </x:c>
    </x:row>
    <x:row r="7550" spans="1:19" x14ac:dyDescent="0.3">
      <x:c r="A7550" s="0">
        <x:f>'Historical Trades'!A7550</x:f>
      </x:c>
      <x:c r="B7550" s="0">
        <x:f>'Historical Trades'!B7550</x:f>
      </x:c>
      <x:c r="C7550" s="23">
        <x:f>'Historical Trades'!C7550</x:f>
      </x:c>
      <x:c r="D7550" s="0">
        <x:f>'Historical Trades'!D7550</x:f>
      </x:c>
      <x:c r="E7550" s="23">
        <x:f>'Historical Trades'!E7550</x:f>
      </x:c>
      <x:c r="F7550" s="0">
        <x:f>'Historical Trades'!F7550</x:f>
      </x:c>
      <x:c r="G7550" s="0">
        <x:f>'Historical Trades'!G7550</x:f>
      </x:c>
      <x:c r="H7550" s="0">
        <x:f>'Historical Trades'!H7550</x:f>
      </x:c>
      <x:c r="I7550" s="0">
        <x:f>'Historical Trades'!I7550</x:f>
      </x:c>
      <x:c r="J7550" s="0">
        <x:f>'Historical Trades'!J7550</x:f>
      </x:c>
      <x:c r="K7550" s="0">
        <x:f>'Historical Trades'!K7550</x:f>
      </x:c>
      <x:c r="L7550" s="0">
        <x:f>'Historical Trades'!L7550</x:f>
      </x:c>
      <x:c r="M7550" s="0">
        <x:f>'Historical Trades'!M7550</x:f>
      </x:c>
      <x:c r="N7550" s="0">
        <x:f>CLEAN('Historical Trades'!O7550)</x:f>
      </x:c>
      <x:c r="P7550" s="14">
        <x:f>IF(G7550="sell",M7550,-M7550)</x:f>
      </x:c>
      <x:c r="Q7550" s="14">
        <x:f>VLOOKUP(N7550,'Currency Rates'!$A$3:$C$32,3,0)</x:f>
      </x:c>
      <x:c r="R7550" s="0">
        <x:f>IF(A7550="SPUS",0,IF(A7550="FWD",0,P7550/Q7550))</x:f>
      </x:c>
    </x:row>
    <x:row r="7551" spans="1:19" x14ac:dyDescent="0.3">
      <x:c r="A7551" s="0">
        <x:f>'Historical Trades'!A7551</x:f>
      </x:c>
      <x:c r="B7551" s="0">
        <x:f>'Historical Trades'!B7551</x:f>
      </x:c>
      <x:c r="C7551" s="23">
        <x:f>'Historical Trades'!C7551</x:f>
      </x:c>
      <x:c r="D7551" s="0">
        <x:f>'Historical Trades'!D7551</x:f>
      </x:c>
      <x:c r="E7551" s="23">
        <x:f>'Historical Trades'!E7551</x:f>
      </x:c>
      <x:c r="F7551" s="0">
        <x:f>'Historical Trades'!F7551</x:f>
      </x:c>
      <x:c r="G7551" s="0">
        <x:f>'Historical Trades'!G7551</x:f>
      </x:c>
      <x:c r="H7551" s="0">
        <x:f>'Historical Trades'!H7551</x:f>
      </x:c>
      <x:c r="I7551" s="0">
        <x:f>'Historical Trades'!I7551</x:f>
      </x:c>
      <x:c r="J7551" s="0">
        <x:f>'Historical Trades'!J7551</x:f>
      </x:c>
      <x:c r="K7551" s="0">
        <x:f>'Historical Trades'!K7551</x:f>
      </x:c>
      <x:c r="L7551" s="0">
        <x:f>'Historical Trades'!L7551</x:f>
      </x:c>
      <x:c r="M7551" s="0">
        <x:f>'Historical Trades'!M7551</x:f>
      </x:c>
      <x:c r="N7551" s="0">
        <x:f>CLEAN('Historical Trades'!O7551)</x:f>
      </x:c>
      <x:c r="P7551" s="14">
        <x:f>IF(G7551="sell",M7551,-M7551)</x:f>
      </x:c>
      <x:c r="Q7551" s="14">
        <x:f>VLOOKUP(N7551,'Currency Rates'!$A$3:$C$32,3,0)</x:f>
      </x:c>
      <x:c r="R7551" s="0">
        <x:f>IF(A7551="SPUS",0,IF(A7551="FWD",0,P7551/Q7551))</x:f>
      </x:c>
    </x:row>
    <x:row r="7552" spans="1:19" x14ac:dyDescent="0.3">
      <x:c r="A7552" s="0">
        <x:f>'Historical Trades'!A7552</x:f>
      </x:c>
      <x:c r="B7552" s="0">
        <x:f>'Historical Trades'!B7552</x:f>
      </x:c>
      <x:c r="C7552" s="23">
        <x:f>'Historical Trades'!C7552</x:f>
      </x:c>
      <x:c r="D7552" s="0">
        <x:f>'Historical Trades'!D7552</x:f>
      </x:c>
      <x:c r="E7552" s="23">
        <x:f>'Historical Trades'!E7552</x:f>
      </x:c>
      <x:c r="F7552" s="0">
        <x:f>'Historical Trades'!F7552</x:f>
      </x:c>
      <x:c r="G7552" s="0">
        <x:f>'Historical Trades'!G7552</x:f>
      </x:c>
      <x:c r="H7552" s="0">
        <x:f>'Historical Trades'!H7552</x:f>
      </x:c>
      <x:c r="I7552" s="0">
        <x:f>'Historical Trades'!I7552</x:f>
      </x:c>
      <x:c r="J7552" s="0">
        <x:f>'Historical Trades'!J7552</x:f>
      </x:c>
      <x:c r="K7552" s="0">
        <x:f>'Historical Trades'!K7552</x:f>
      </x:c>
      <x:c r="L7552" s="0">
        <x:f>'Historical Trades'!L7552</x:f>
      </x:c>
      <x:c r="M7552" s="0">
        <x:f>'Historical Trades'!M7552</x:f>
      </x:c>
      <x:c r="N7552" s="0">
        <x:f>CLEAN('Historical Trades'!O7552)</x:f>
      </x:c>
      <x:c r="P7552" s="14">
        <x:f>IF(G7552="sell",M7552,-M7552)</x:f>
      </x:c>
      <x:c r="Q7552" s="14">
        <x:f>VLOOKUP(N7552,'Currency Rates'!$A$3:$C$32,3,0)</x:f>
      </x:c>
      <x:c r="R7552" s="0">
        <x:f>IF(A7552="SPUS",0,IF(A7552="FWD",0,P7552/Q7552))</x:f>
      </x:c>
    </x:row>
    <x:row r="7553" spans="1:19" x14ac:dyDescent="0.3">
      <x:c r="A7553" s="0">
        <x:f>'Historical Trades'!A7553</x:f>
      </x:c>
      <x:c r="B7553" s="0">
        <x:f>'Historical Trades'!B7553</x:f>
      </x:c>
      <x:c r="C7553" s="23">
        <x:f>'Historical Trades'!C7553</x:f>
      </x:c>
      <x:c r="D7553" s="0">
        <x:f>'Historical Trades'!D7553</x:f>
      </x:c>
      <x:c r="E7553" s="23">
        <x:f>'Historical Trades'!E7553</x:f>
      </x:c>
      <x:c r="F7553" s="0">
        <x:f>'Historical Trades'!F7553</x:f>
      </x:c>
      <x:c r="G7553" s="0">
        <x:f>'Historical Trades'!G7553</x:f>
      </x:c>
      <x:c r="H7553" s="0">
        <x:f>'Historical Trades'!H7553</x:f>
      </x:c>
      <x:c r="I7553" s="0">
        <x:f>'Historical Trades'!I7553</x:f>
      </x:c>
      <x:c r="J7553" s="0">
        <x:f>'Historical Trades'!J7553</x:f>
      </x:c>
      <x:c r="K7553" s="0">
        <x:f>'Historical Trades'!K7553</x:f>
      </x:c>
      <x:c r="L7553" s="0">
        <x:f>'Historical Trades'!L7553</x:f>
      </x:c>
      <x:c r="M7553" s="0">
        <x:f>'Historical Trades'!M7553</x:f>
      </x:c>
      <x:c r="N7553" s="0">
        <x:f>CLEAN('Historical Trades'!O7553)</x:f>
      </x:c>
      <x:c r="P7553" s="14">
        <x:f>IF(G7553="sell",M7553,-M7553)</x:f>
      </x:c>
      <x:c r="Q7553" s="14">
        <x:f>VLOOKUP(N7553,'Currency Rates'!$A$3:$C$32,3,0)</x:f>
      </x:c>
      <x:c r="R7553" s="0">
        <x:f>IF(A7553="SPUS",0,IF(A7553="FWD",0,P7553/Q7553))</x:f>
      </x:c>
    </x:row>
    <x:row r="7554" spans="1:19" x14ac:dyDescent="0.3">
      <x:c r="A7554" s="0">
        <x:f>'Historical Trades'!A7554</x:f>
      </x:c>
      <x:c r="B7554" s="0">
        <x:f>'Historical Trades'!B7554</x:f>
      </x:c>
      <x:c r="C7554" s="23">
        <x:f>'Historical Trades'!C7554</x:f>
      </x:c>
      <x:c r="D7554" s="0">
        <x:f>'Historical Trades'!D7554</x:f>
      </x:c>
      <x:c r="E7554" s="23">
        <x:f>'Historical Trades'!E7554</x:f>
      </x:c>
      <x:c r="F7554" s="0">
        <x:f>'Historical Trades'!F7554</x:f>
      </x:c>
      <x:c r="G7554" s="0">
        <x:f>'Historical Trades'!G7554</x:f>
      </x:c>
      <x:c r="H7554" s="0">
        <x:f>'Historical Trades'!H7554</x:f>
      </x:c>
      <x:c r="I7554" s="0">
        <x:f>'Historical Trades'!I7554</x:f>
      </x:c>
      <x:c r="J7554" s="0">
        <x:f>'Historical Trades'!J7554</x:f>
      </x:c>
      <x:c r="K7554" s="0">
        <x:f>'Historical Trades'!K7554</x:f>
      </x:c>
      <x:c r="L7554" s="0">
        <x:f>'Historical Trades'!L7554</x:f>
      </x:c>
      <x:c r="M7554" s="0">
        <x:f>'Historical Trades'!M7554</x:f>
      </x:c>
      <x:c r="N7554" s="0">
        <x:f>CLEAN('Historical Trades'!O7554)</x:f>
      </x:c>
      <x:c r="P7554" s="14">
        <x:f>IF(G7554="sell",M7554,-M7554)</x:f>
      </x:c>
      <x:c r="Q7554" s="14">
        <x:f>VLOOKUP(N7554,'Currency Rates'!$A$3:$C$32,3,0)</x:f>
      </x:c>
      <x:c r="R7554" s="0">
        <x:f>IF(A7554="SPUS",0,IF(A7554="FWD",0,P7554/Q7554))</x:f>
      </x:c>
    </x:row>
    <x:row r="7555" spans="1:19" x14ac:dyDescent="0.3">
      <x:c r="A7555" s="0">
        <x:f>'Historical Trades'!A7555</x:f>
      </x:c>
      <x:c r="B7555" s="0">
        <x:f>'Historical Trades'!B7555</x:f>
      </x:c>
      <x:c r="C7555" s="23">
        <x:f>'Historical Trades'!C7555</x:f>
      </x:c>
      <x:c r="D7555" s="0">
        <x:f>'Historical Trades'!D7555</x:f>
      </x:c>
      <x:c r="E7555" s="23">
        <x:f>'Historical Trades'!E7555</x:f>
      </x:c>
      <x:c r="F7555" s="0">
        <x:f>'Historical Trades'!F7555</x:f>
      </x:c>
      <x:c r="G7555" s="0">
        <x:f>'Historical Trades'!G7555</x:f>
      </x:c>
      <x:c r="H7555" s="0">
        <x:f>'Historical Trades'!H7555</x:f>
      </x:c>
      <x:c r="I7555" s="0">
        <x:f>'Historical Trades'!I7555</x:f>
      </x:c>
      <x:c r="J7555" s="0">
        <x:f>'Historical Trades'!J7555</x:f>
      </x:c>
      <x:c r="K7555" s="0">
        <x:f>'Historical Trades'!K7555</x:f>
      </x:c>
      <x:c r="L7555" s="0">
        <x:f>'Historical Trades'!L7555</x:f>
      </x:c>
      <x:c r="M7555" s="0">
        <x:f>'Historical Trades'!M7555</x:f>
      </x:c>
      <x:c r="N7555" s="0">
        <x:f>CLEAN('Historical Trades'!O7555)</x:f>
      </x:c>
      <x:c r="P7555" s="14">
        <x:f>IF(G7555="sell",M7555,-M7555)</x:f>
      </x:c>
      <x:c r="Q7555" s="14">
        <x:f>VLOOKUP(N7555,'Currency Rates'!$A$3:$C$32,3,0)</x:f>
      </x:c>
      <x:c r="R7555" s="0">
        <x:f>IF(A7555="SPUS",0,IF(A7555="FWD",0,P7555/Q7555))</x:f>
      </x:c>
    </x:row>
    <x:row r="7556" spans="1:19" x14ac:dyDescent="0.3">
      <x:c r="A7556" s="0">
        <x:f>'Historical Trades'!A7556</x:f>
      </x:c>
      <x:c r="B7556" s="0">
        <x:f>'Historical Trades'!B7556</x:f>
      </x:c>
      <x:c r="C7556" s="23">
        <x:f>'Historical Trades'!C7556</x:f>
      </x:c>
      <x:c r="D7556" s="0">
        <x:f>'Historical Trades'!D7556</x:f>
      </x:c>
      <x:c r="E7556" s="23">
        <x:f>'Historical Trades'!E7556</x:f>
      </x:c>
      <x:c r="F7556" s="0">
        <x:f>'Historical Trades'!F7556</x:f>
      </x:c>
      <x:c r="G7556" s="0">
        <x:f>'Historical Trades'!G7556</x:f>
      </x:c>
      <x:c r="H7556" s="0">
        <x:f>'Historical Trades'!H7556</x:f>
      </x:c>
      <x:c r="I7556" s="0">
        <x:f>'Historical Trades'!I7556</x:f>
      </x:c>
      <x:c r="J7556" s="0">
        <x:f>'Historical Trades'!J7556</x:f>
      </x:c>
      <x:c r="K7556" s="0">
        <x:f>'Historical Trades'!K7556</x:f>
      </x:c>
      <x:c r="L7556" s="0">
        <x:f>'Historical Trades'!L7556</x:f>
      </x:c>
      <x:c r="M7556" s="0">
        <x:f>'Historical Trades'!M7556</x:f>
      </x:c>
      <x:c r="N7556" s="0">
        <x:f>CLEAN('Historical Trades'!O7556)</x:f>
      </x:c>
      <x:c r="P7556" s="14">
        <x:f>IF(G7556="sell",M7556,-M7556)</x:f>
      </x:c>
      <x:c r="Q7556" s="14">
        <x:f>VLOOKUP(N7556,'Currency Rates'!$A$3:$C$32,3,0)</x:f>
      </x:c>
      <x:c r="R7556" s="0">
        <x:f>IF(A7556="SPUS",0,IF(A7556="FWD",0,P7556/Q7556))</x:f>
      </x:c>
    </x:row>
    <x:row r="7557" spans="1:19" x14ac:dyDescent="0.3">
      <x:c r="A7557" s="0">
        <x:f>'Historical Trades'!A7557</x:f>
      </x:c>
      <x:c r="B7557" s="0">
        <x:f>'Historical Trades'!B7557</x:f>
      </x:c>
      <x:c r="C7557" s="23">
        <x:f>'Historical Trades'!C7557</x:f>
      </x:c>
      <x:c r="D7557" s="0">
        <x:f>'Historical Trades'!D7557</x:f>
      </x:c>
      <x:c r="E7557" s="23">
        <x:f>'Historical Trades'!E7557</x:f>
      </x:c>
      <x:c r="F7557" s="0">
        <x:f>'Historical Trades'!F7557</x:f>
      </x:c>
      <x:c r="G7557" s="0">
        <x:f>'Historical Trades'!G7557</x:f>
      </x:c>
      <x:c r="H7557" s="0">
        <x:f>'Historical Trades'!H7557</x:f>
      </x:c>
      <x:c r="I7557" s="0">
        <x:f>'Historical Trades'!I7557</x:f>
      </x:c>
      <x:c r="J7557" s="0">
        <x:f>'Historical Trades'!J7557</x:f>
      </x:c>
      <x:c r="K7557" s="0">
        <x:f>'Historical Trades'!K7557</x:f>
      </x:c>
      <x:c r="L7557" s="0">
        <x:f>'Historical Trades'!L7557</x:f>
      </x:c>
      <x:c r="M7557" s="0">
        <x:f>'Historical Trades'!M7557</x:f>
      </x:c>
      <x:c r="N7557" s="0">
        <x:f>CLEAN('Historical Trades'!O7557)</x:f>
      </x:c>
      <x:c r="P7557" s="14">
        <x:f>IF(G7557="sell",M7557,-M7557)</x:f>
      </x:c>
      <x:c r="Q7557" s="14">
        <x:f>VLOOKUP(N7557,'Currency Rates'!$A$3:$C$32,3,0)</x:f>
      </x:c>
      <x:c r="R7557" s="0">
        <x:f>IF(A7557="SPUS",0,IF(A7557="FWD",0,P7557/Q7557))</x:f>
      </x:c>
    </x:row>
    <x:row r="7558" spans="1:19" x14ac:dyDescent="0.3">
      <x:c r="A7558" s="0">
        <x:f>'Historical Trades'!A7558</x:f>
      </x:c>
      <x:c r="B7558" s="0">
        <x:f>'Historical Trades'!B7558</x:f>
      </x:c>
      <x:c r="C7558" s="23">
        <x:f>'Historical Trades'!C7558</x:f>
      </x:c>
      <x:c r="D7558" s="0">
        <x:f>'Historical Trades'!D7558</x:f>
      </x:c>
      <x:c r="E7558" s="23">
        <x:f>'Historical Trades'!E7558</x:f>
      </x:c>
      <x:c r="F7558" s="0">
        <x:f>'Historical Trades'!F7558</x:f>
      </x:c>
      <x:c r="G7558" s="0">
        <x:f>'Historical Trades'!G7558</x:f>
      </x:c>
      <x:c r="H7558" s="0">
        <x:f>'Historical Trades'!H7558</x:f>
      </x:c>
      <x:c r="I7558" s="0">
        <x:f>'Historical Trades'!I7558</x:f>
      </x:c>
      <x:c r="J7558" s="0">
        <x:f>'Historical Trades'!J7558</x:f>
      </x:c>
      <x:c r="K7558" s="0">
        <x:f>'Historical Trades'!K7558</x:f>
      </x:c>
      <x:c r="L7558" s="0">
        <x:f>'Historical Trades'!L7558</x:f>
      </x:c>
      <x:c r="M7558" s="0">
        <x:f>'Historical Trades'!M7558</x:f>
      </x:c>
      <x:c r="N7558" s="0">
        <x:f>CLEAN('Historical Trades'!O7558)</x:f>
      </x:c>
      <x:c r="P7558" s="14">
        <x:f>IF(G7558="sell",M7558,-M7558)</x:f>
      </x:c>
      <x:c r="Q7558" s="14">
        <x:f>VLOOKUP(N7558,'Currency Rates'!$A$3:$C$32,3,0)</x:f>
      </x:c>
      <x:c r="R7558" s="0">
        <x:f>IF(A7558="SPUS",0,IF(A7558="FWD",0,P7558/Q7558))</x:f>
      </x:c>
    </x:row>
    <x:row r="7559" spans="1:19" x14ac:dyDescent="0.3">
      <x:c r="A7559" s="0">
        <x:f>'Historical Trades'!A7559</x:f>
      </x:c>
      <x:c r="B7559" s="0">
        <x:f>'Historical Trades'!B7559</x:f>
      </x:c>
      <x:c r="C7559" s="23">
        <x:f>'Historical Trades'!C7559</x:f>
      </x:c>
      <x:c r="D7559" s="0">
        <x:f>'Historical Trades'!D7559</x:f>
      </x:c>
      <x:c r="E7559" s="23">
        <x:f>'Historical Trades'!E7559</x:f>
      </x:c>
      <x:c r="F7559" s="0">
        <x:f>'Historical Trades'!F7559</x:f>
      </x:c>
      <x:c r="G7559" s="0">
        <x:f>'Historical Trades'!G7559</x:f>
      </x:c>
      <x:c r="H7559" s="0">
        <x:f>'Historical Trades'!H7559</x:f>
      </x:c>
      <x:c r="I7559" s="0">
        <x:f>'Historical Trades'!I7559</x:f>
      </x:c>
      <x:c r="J7559" s="0">
        <x:f>'Historical Trades'!J7559</x:f>
      </x:c>
      <x:c r="K7559" s="0">
        <x:f>'Historical Trades'!K7559</x:f>
      </x:c>
      <x:c r="L7559" s="0">
        <x:f>'Historical Trades'!L7559</x:f>
      </x:c>
      <x:c r="M7559" s="0">
        <x:f>'Historical Trades'!M7559</x:f>
      </x:c>
      <x:c r="N7559" s="0">
        <x:f>CLEAN('Historical Trades'!O7559)</x:f>
      </x:c>
      <x:c r="P7559" s="14">
        <x:f>IF(G7559="sell",M7559,-M7559)</x:f>
      </x:c>
      <x:c r="Q7559" s="14">
        <x:f>VLOOKUP(N7559,'Currency Rates'!$A$3:$C$32,3,0)</x:f>
      </x:c>
      <x:c r="R7559" s="0">
        <x:f>IF(A7559="SPUS",0,IF(A7559="FWD",0,P7559/Q7559))</x:f>
      </x:c>
    </x:row>
    <x:row r="7560" spans="1:19" x14ac:dyDescent="0.3">
      <x:c r="A7560" s="0">
        <x:f>'Historical Trades'!A7560</x:f>
      </x:c>
      <x:c r="B7560" s="0">
        <x:f>'Historical Trades'!B7560</x:f>
      </x:c>
      <x:c r="C7560" s="23">
        <x:f>'Historical Trades'!C7560</x:f>
      </x:c>
      <x:c r="D7560" s="0">
        <x:f>'Historical Trades'!D7560</x:f>
      </x:c>
      <x:c r="E7560" s="23">
        <x:f>'Historical Trades'!E7560</x:f>
      </x:c>
      <x:c r="F7560" s="0">
        <x:f>'Historical Trades'!F7560</x:f>
      </x:c>
      <x:c r="G7560" s="0">
        <x:f>'Historical Trades'!G7560</x:f>
      </x:c>
      <x:c r="H7560" s="0">
        <x:f>'Historical Trades'!H7560</x:f>
      </x:c>
      <x:c r="I7560" s="0">
        <x:f>'Historical Trades'!I7560</x:f>
      </x:c>
      <x:c r="J7560" s="0">
        <x:f>'Historical Trades'!J7560</x:f>
      </x:c>
      <x:c r="K7560" s="0">
        <x:f>'Historical Trades'!K7560</x:f>
      </x:c>
      <x:c r="L7560" s="0">
        <x:f>'Historical Trades'!L7560</x:f>
      </x:c>
      <x:c r="M7560" s="0">
        <x:f>'Historical Trades'!M7560</x:f>
      </x:c>
      <x:c r="N7560" s="0">
        <x:f>CLEAN('Historical Trades'!O7560)</x:f>
      </x:c>
      <x:c r="P7560" s="14">
        <x:f>IF(G7560="sell",M7560,-M7560)</x:f>
      </x:c>
      <x:c r="Q7560" s="14">
        <x:f>VLOOKUP(N7560,'Currency Rates'!$A$3:$C$32,3,0)</x:f>
      </x:c>
      <x:c r="R7560" s="0">
        <x:f>IF(A7560="SPUS",0,IF(A7560="FWD",0,P7560/Q7560))</x:f>
      </x:c>
    </x:row>
    <x:row r="7561" spans="1:19" x14ac:dyDescent="0.3">
      <x:c r="A7561" s="0">
        <x:f>'Historical Trades'!A7561</x:f>
      </x:c>
      <x:c r="B7561" s="0">
        <x:f>'Historical Trades'!B7561</x:f>
      </x:c>
      <x:c r="C7561" s="23">
        <x:f>'Historical Trades'!C7561</x:f>
      </x:c>
      <x:c r="D7561" s="0">
        <x:f>'Historical Trades'!D7561</x:f>
      </x:c>
      <x:c r="E7561" s="23">
        <x:f>'Historical Trades'!E7561</x:f>
      </x:c>
      <x:c r="F7561" s="0">
        <x:f>'Historical Trades'!F7561</x:f>
      </x:c>
      <x:c r="G7561" s="0">
        <x:f>'Historical Trades'!G7561</x:f>
      </x:c>
      <x:c r="H7561" s="0">
        <x:f>'Historical Trades'!H7561</x:f>
      </x:c>
      <x:c r="I7561" s="0">
        <x:f>'Historical Trades'!I7561</x:f>
      </x:c>
      <x:c r="J7561" s="0">
        <x:f>'Historical Trades'!J7561</x:f>
      </x:c>
      <x:c r="K7561" s="0">
        <x:f>'Historical Trades'!K7561</x:f>
      </x:c>
      <x:c r="L7561" s="0">
        <x:f>'Historical Trades'!L7561</x:f>
      </x:c>
      <x:c r="M7561" s="0">
        <x:f>'Historical Trades'!M7561</x:f>
      </x:c>
      <x:c r="N7561" s="0">
        <x:f>CLEAN('Historical Trades'!O7561)</x:f>
      </x:c>
      <x:c r="P7561" s="14">
        <x:f>IF(G7561="sell",M7561,-M7561)</x:f>
      </x:c>
      <x:c r="Q7561" s="14">
        <x:f>VLOOKUP(N7561,'Currency Rates'!$A$3:$C$32,3,0)</x:f>
      </x:c>
      <x:c r="R7561" s="0">
        <x:f>IF(A7561="SPUS",0,IF(A7561="FWD",0,P7561/Q7561))</x:f>
      </x:c>
    </x:row>
    <x:row r="7562" spans="1:19" x14ac:dyDescent="0.3">
      <x:c r="A7562" s="0">
        <x:f>'Historical Trades'!A7562</x:f>
      </x:c>
      <x:c r="B7562" s="0">
        <x:f>'Historical Trades'!B7562</x:f>
      </x:c>
      <x:c r="C7562" s="23">
        <x:f>'Historical Trades'!C7562</x:f>
      </x:c>
      <x:c r="D7562" s="0">
        <x:f>'Historical Trades'!D7562</x:f>
      </x:c>
      <x:c r="E7562" s="23">
        <x:f>'Historical Trades'!E7562</x:f>
      </x:c>
      <x:c r="F7562" s="0">
        <x:f>'Historical Trades'!F7562</x:f>
      </x:c>
      <x:c r="G7562" s="0">
        <x:f>'Historical Trades'!G7562</x:f>
      </x:c>
      <x:c r="H7562" s="0">
        <x:f>'Historical Trades'!H7562</x:f>
      </x:c>
      <x:c r="I7562" s="0">
        <x:f>'Historical Trades'!I7562</x:f>
      </x:c>
      <x:c r="J7562" s="0">
        <x:f>'Historical Trades'!J7562</x:f>
      </x:c>
      <x:c r="K7562" s="0">
        <x:f>'Historical Trades'!K7562</x:f>
      </x:c>
      <x:c r="L7562" s="0">
        <x:f>'Historical Trades'!L7562</x:f>
      </x:c>
      <x:c r="M7562" s="0">
        <x:f>'Historical Trades'!M7562</x:f>
      </x:c>
      <x:c r="N7562" s="0">
        <x:f>CLEAN('Historical Trades'!O7562)</x:f>
      </x:c>
      <x:c r="P7562" s="14">
        <x:f>IF(G7562="sell",M7562,-M7562)</x:f>
      </x:c>
      <x:c r="Q7562" s="14">
        <x:f>VLOOKUP(N7562,'Currency Rates'!$A$3:$C$32,3,0)</x:f>
      </x:c>
      <x:c r="R7562" s="0">
        <x:f>IF(A7562="SPUS",0,IF(A7562="FWD",0,P7562/Q7562))</x:f>
      </x:c>
    </x:row>
    <x:row r="7563" spans="1:19" x14ac:dyDescent="0.3">
      <x:c r="A7563" s="0">
        <x:f>'Historical Trades'!A7563</x:f>
      </x:c>
      <x:c r="B7563" s="0">
        <x:f>'Historical Trades'!B7563</x:f>
      </x:c>
      <x:c r="C7563" s="23">
        <x:f>'Historical Trades'!C7563</x:f>
      </x:c>
      <x:c r="D7563" s="0">
        <x:f>'Historical Trades'!D7563</x:f>
      </x:c>
      <x:c r="E7563" s="23">
        <x:f>'Historical Trades'!E7563</x:f>
      </x:c>
      <x:c r="F7563" s="0">
        <x:f>'Historical Trades'!F7563</x:f>
      </x:c>
      <x:c r="G7563" s="0">
        <x:f>'Historical Trades'!G7563</x:f>
      </x:c>
      <x:c r="H7563" s="0">
        <x:f>'Historical Trades'!H7563</x:f>
      </x:c>
      <x:c r="I7563" s="0">
        <x:f>'Historical Trades'!I7563</x:f>
      </x:c>
      <x:c r="J7563" s="0">
        <x:f>'Historical Trades'!J7563</x:f>
      </x:c>
      <x:c r="K7563" s="0">
        <x:f>'Historical Trades'!K7563</x:f>
      </x:c>
      <x:c r="L7563" s="0">
        <x:f>'Historical Trades'!L7563</x:f>
      </x:c>
      <x:c r="M7563" s="0">
        <x:f>'Historical Trades'!M7563</x:f>
      </x:c>
      <x:c r="N7563" s="0">
        <x:f>CLEAN('Historical Trades'!O7563)</x:f>
      </x:c>
      <x:c r="P7563" s="14">
        <x:f>IF(G7563="sell",M7563,-M7563)</x:f>
      </x:c>
      <x:c r="Q7563" s="14">
        <x:f>VLOOKUP(N7563,'Currency Rates'!$A$3:$C$32,3,0)</x:f>
      </x:c>
      <x:c r="R7563" s="0">
        <x:f>IF(A7563="SPUS",0,IF(A7563="FWD",0,P7563/Q7563))</x:f>
      </x:c>
    </x:row>
    <x:row r="7564" spans="1:19" x14ac:dyDescent="0.3">
      <x:c r="A7564" s="0">
        <x:f>'Historical Trades'!A7564</x:f>
      </x:c>
      <x:c r="B7564" s="0">
        <x:f>'Historical Trades'!B7564</x:f>
      </x:c>
      <x:c r="C7564" s="23">
        <x:f>'Historical Trades'!C7564</x:f>
      </x:c>
      <x:c r="D7564" s="0">
        <x:f>'Historical Trades'!D7564</x:f>
      </x:c>
      <x:c r="E7564" s="23">
        <x:f>'Historical Trades'!E7564</x:f>
      </x:c>
      <x:c r="F7564" s="0">
        <x:f>'Historical Trades'!F7564</x:f>
      </x:c>
      <x:c r="G7564" s="0">
        <x:f>'Historical Trades'!G7564</x:f>
      </x:c>
      <x:c r="H7564" s="0">
        <x:f>'Historical Trades'!H7564</x:f>
      </x:c>
      <x:c r="I7564" s="0">
        <x:f>'Historical Trades'!I7564</x:f>
      </x:c>
      <x:c r="J7564" s="0">
        <x:f>'Historical Trades'!J7564</x:f>
      </x:c>
      <x:c r="K7564" s="0">
        <x:f>'Historical Trades'!K7564</x:f>
      </x:c>
      <x:c r="L7564" s="0">
        <x:f>'Historical Trades'!L7564</x:f>
      </x:c>
      <x:c r="M7564" s="0">
        <x:f>'Historical Trades'!M7564</x:f>
      </x:c>
      <x:c r="N7564" s="0">
        <x:f>CLEAN('Historical Trades'!O7564)</x:f>
      </x:c>
      <x:c r="P7564" s="14">
        <x:f>IF(G7564="sell",M7564,-M7564)</x:f>
      </x:c>
      <x:c r="Q7564" s="14">
        <x:f>VLOOKUP(N7564,'Currency Rates'!$A$3:$C$32,3,0)</x:f>
      </x:c>
      <x:c r="R7564" s="0">
        <x:f>IF(A7564="SPUS",0,IF(A7564="FWD",0,P7564/Q7564))</x:f>
      </x:c>
    </x:row>
    <x:row r="7565" spans="1:19" x14ac:dyDescent="0.3">
      <x:c r="A7565" s="0">
        <x:f>'Historical Trades'!A7565</x:f>
      </x:c>
      <x:c r="B7565" s="0">
        <x:f>'Historical Trades'!B7565</x:f>
      </x:c>
      <x:c r="C7565" s="23">
        <x:f>'Historical Trades'!C7565</x:f>
      </x:c>
      <x:c r="D7565" s="0">
        <x:f>'Historical Trades'!D7565</x:f>
      </x:c>
      <x:c r="E7565" s="23">
        <x:f>'Historical Trades'!E7565</x:f>
      </x:c>
      <x:c r="F7565" s="0">
        <x:f>'Historical Trades'!F7565</x:f>
      </x:c>
      <x:c r="G7565" s="0">
        <x:f>'Historical Trades'!G7565</x:f>
      </x:c>
      <x:c r="H7565" s="0">
        <x:f>'Historical Trades'!H7565</x:f>
      </x:c>
      <x:c r="I7565" s="0">
        <x:f>'Historical Trades'!I7565</x:f>
      </x:c>
      <x:c r="J7565" s="0">
        <x:f>'Historical Trades'!J7565</x:f>
      </x:c>
      <x:c r="K7565" s="0">
        <x:f>'Historical Trades'!K7565</x:f>
      </x:c>
      <x:c r="L7565" s="0">
        <x:f>'Historical Trades'!L7565</x:f>
      </x:c>
      <x:c r="M7565" s="0">
        <x:f>'Historical Trades'!M7565</x:f>
      </x:c>
      <x:c r="N7565" s="0">
        <x:f>CLEAN('Historical Trades'!O7565)</x:f>
      </x:c>
      <x:c r="P7565" s="14">
        <x:f>IF(G7565="sell",M7565,-M7565)</x:f>
      </x:c>
      <x:c r="Q7565" s="14">
        <x:f>VLOOKUP(N7565,'Currency Rates'!$A$3:$C$32,3,0)</x:f>
      </x:c>
      <x:c r="R7565" s="0">
        <x:f>IF(A7565="SPUS",0,IF(A7565="FWD",0,P7565/Q7565))</x:f>
      </x:c>
    </x:row>
    <x:row r="7566" spans="1:19" x14ac:dyDescent="0.3">
      <x:c r="A7566" s="0">
        <x:f>'Historical Trades'!A7566</x:f>
      </x:c>
      <x:c r="B7566" s="0">
        <x:f>'Historical Trades'!B7566</x:f>
      </x:c>
      <x:c r="C7566" s="23">
        <x:f>'Historical Trades'!C7566</x:f>
      </x:c>
      <x:c r="D7566" s="0">
        <x:f>'Historical Trades'!D7566</x:f>
      </x:c>
      <x:c r="E7566" s="23">
        <x:f>'Historical Trades'!E7566</x:f>
      </x:c>
      <x:c r="F7566" s="0">
        <x:f>'Historical Trades'!F7566</x:f>
      </x:c>
      <x:c r="G7566" s="0">
        <x:f>'Historical Trades'!G7566</x:f>
      </x:c>
      <x:c r="H7566" s="0">
        <x:f>'Historical Trades'!H7566</x:f>
      </x:c>
      <x:c r="I7566" s="0">
        <x:f>'Historical Trades'!I7566</x:f>
      </x:c>
      <x:c r="J7566" s="0">
        <x:f>'Historical Trades'!J7566</x:f>
      </x:c>
      <x:c r="K7566" s="0">
        <x:f>'Historical Trades'!K7566</x:f>
      </x:c>
      <x:c r="L7566" s="0">
        <x:f>'Historical Trades'!L7566</x:f>
      </x:c>
      <x:c r="M7566" s="0">
        <x:f>'Historical Trades'!M7566</x:f>
      </x:c>
      <x:c r="N7566" s="0">
        <x:f>CLEAN('Historical Trades'!O7566)</x:f>
      </x:c>
      <x:c r="P7566" s="14">
        <x:f>IF(G7566="sell",M7566,-M7566)</x:f>
      </x:c>
      <x:c r="Q7566" s="14">
        <x:f>VLOOKUP(N7566,'Currency Rates'!$A$3:$C$32,3,0)</x:f>
      </x:c>
      <x:c r="R7566" s="0">
        <x:f>IF(A7566="SPUS",0,IF(A7566="FWD",0,P7566/Q7566))</x:f>
      </x:c>
    </x:row>
    <x:row r="7567" spans="1:19" x14ac:dyDescent="0.3">
      <x:c r="A7567" s="0">
        <x:f>'Historical Trades'!A7567</x:f>
      </x:c>
      <x:c r="B7567" s="0">
        <x:f>'Historical Trades'!B7567</x:f>
      </x:c>
      <x:c r="C7567" s="23">
        <x:f>'Historical Trades'!C7567</x:f>
      </x:c>
      <x:c r="D7567" s="0">
        <x:f>'Historical Trades'!D7567</x:f>
      </x:c>
      <x:c r="E7567" s="23">
        <x:f>'Historical Trades'!E7567</x:f>
      </x:c>
      <x:c r="F7567" s="0">
        <x:f>'Historical Trades'!F7567</x:f>
      </x:c>
      <x:c r="G7567" s="0">
        <x:f>'Historical Trades'!G7567</x:f>
      </x:c>
      <x:c r="H7567" s="0">
        <x:f>'Historical Trades'!H7567</x:f>
      </x:c>
      <x:c r="I7567" s="0">
        <x:f>'Historical Trades'!I7567</x:f>
      </x:c>
      <x:c r="J7567" s="0">
        <x:f>'Historical Trades'!J7567</x:f>
      </x:c>
      <x:c r="K7567" s="0">
        <x:f>'Historical Trades'!K7567</x:f>
      </x:c>
      <x:c r="L7567" s="0">
        <x:f>'Historical Trades'!L7567</x:f>
      </x:c>
      <x:c r="M7567" s="0">
        <x:f>'Historical Trades'!M7567</x:f>
      </x:c>
      <x:c r="N7567" s="0">
        <x:f>CLEAN('Historical Trades'!O7567)</x:f>
      </x:c>
      <x:c r="P7567" s="14">
        <x:f>IF(G7567="sell",M7567,-M7567)</x:f>
      </x:c>
      <x:c r="Q7567" s="14">
        <x:f>VLOOKUP(N7567,'Currency Rates'!$A$3:$C$32,3,0)</x:f>
      </x:c>
      <x:c r="R7567" s="0">
        <x:f>IF(A7567="SPUS",0,IF(A7567="FWD",0,P7567/Q7567))</x:f>
      </x:c>
    </x:row>
    <x:row r="7568" spans="1:19" x14ac:dyDescent="0.3">
      <x:c r="A7568" s="0">
        <x:f>'Historical Trades'!A7568</x:f>
      </x:c>
      <x:c r="B7568" s="0">
        <x:f>'Historical Trades'!B7568</x:f>
      </x:c>
      <x:c r="C7568" s="23">
        <x:f>'Historical Trades'!C7568</x:f>
      </x:c>
      <x:c r="D7568" s="0">
        <x:f>'Historical Trades'!D7568</x:f>
      </x:c>
      <x:c r="E7568" s="23">
        <x:f>'Historical Trades'!E7568</x:f>
      </x:c>
      <x:c r="F7568" s="0">
        <x:f>'Historical Trades'!F7568</x:f>
      </x:c>
      <x:c r="G7568" s="0">
        <x:f>'Historical Trades'!G7568</x:f>
      </x:c>
      <x:c r="H7568" s="0">
        <x:f>'Historical Trades'!H7568</x:f>
      </x:c>
      <x:c r="I7568" s="0">
        <x:f>'Historical Trades'!I7568</x:f>
      </x:c>
      <x:c r="J7568" s="0">
        <x:f>'Historical Trades'!J7568</x:f>
      </x:c>
      <x:c r="K7568" s="0">
        <x:f>'Historical Trades'!K7568</x:f>
      </x:c>
      <x:c r="L7568" s="0">
        <x:f>'Historical Trades'!L7568</x:f>
      </x:c>
      <x:c r="M7568" s="0">
        <x:f>'Historical Trades'!M7568</x:f>
      </x:c>
      <x:c r="N7568" s="0">
        <x:f>CLEAN('Historical Trades'!O7568)</x:f>
      </x:c>
      <x:c r="P7568" s="14">
        <x:f>IF(G7568="sell",M7568,-M7568)</x:f>
      </x:c>
      <x:c r="Q7568" s="14">
        <x:f>VLOOKUP(N7568,'Currency Rates'!$A$3:$C$32,3,0)</x:f>
      </x:c>
      <x:c r="R7568" s="0">
        <x:f>IF(A7568="SPUS",0,IF(A7568="FWD",0,P7568/Q7568))</x:f>
      </x:c>
    </x:row>
    <x:row r="7569" spans="1:19" x14ac:dyDescent="0.3">
      <x:c r="A7569" s="0">
        <x:f>'Historical Trades'!A7569</x:f>
      </x:c>
      <x:c r="B7569" s="0">
        <x:f>'Historical Trades'!B7569</x:f>
      </x:c>
      <x:c r="C7569" s="23">
        <x:f>'Historical Trades'!C7569</x:f>
      </x:c>
      <x:c r="D7569" s="0">
        <x:f>'Historical Trades'!D7569</x:f>
      </x:c>
      <x:c r="E7569" s="23">
        <x:f>'Historical Trades'!E7569</x:f>
      </x:c>
      <x:c r="F7569" s="0">
        <x:f>'Historical Trades'!F7569</x:f>
      </x:c>
      <x:c r="G7569" s="0">
        <x:f>'Historical Trades'!G7569</x:f>
      </x:c>
      <x:c r="H7569" s="0">
        <x:f>'Historical Trades'!H7569</x:f>
      </x:c>
      <x:c r="I7569" s="0">
        <x:f>'Historical Trades'!I7569</x:f>
      </x:c>
      <x:c r="J7569" s="0">
        <x:f>'Historical Trades'!J7569</x:f>
      </x:c>
      <x:c r="K7569" s="0">
        <x:f>'Historical Trades'!K7569</x:f>
      </x:c>
      <x:c r="L7569" s="0">
        <x:f>'Historical Trades'!L7569</x:f>
      </x:c>
      <x:c r="M7569" s="0">
        <x:f>'Historical Trades'!M7569</x:f>
      </x:c>
      <x:c r="N7569" s="0">
        <x:f>CLEAN('Historical Trades'!O7569)</x:f>
      </x:c>
      <x:c r="P7569" s="14">
        <x:f>IF(G7569="sell",M7569,-M7569)</x:f>
      </x:c>
      <x:c r="Q7569" s="14">
        <x:f>VLOOKUP(N7569,'Currency Rates'!$A$3:$C$32,3,0)</x:f>
      </x:c>
      <x:c r="R7569" s="0">
        <x:f>IF(A7569="SPUS",0,IF(A7569="FWD",0,P7569/Q7569))</x:f>
      </x:c>
    </x:row>
    <x:row r="7570" spans="1:19" x14ac:dyDescent="0.3">
      <x:c r="A7570" s="0">
        <x:f>'Historical Trades'!A7570</x:f>
      </x:c>
      <x:c r="B7570" s="0">
        <x:f>'Historical Trades'!B7570</x:f>
      </x:c>
      <x:c r="C7570" s="23">
        <x:f>'Historical Trades'!C7570</x:f>
      </x:c>
      <x:c r="D7570" s="0">
        <x:f>'Historical Trades'!D7570</x:f>
      </x:c>
      <x:c r="E7570" s="23">
        <x:f>'Historical Trades'!E7570</x:f>
      </x:c>
      <x:c r="F7570" s="0">
        <x:f>'Historical Trades'!F7570</x:f>
      </x:c>
      <x:c r="G7570" s="0">
        <x:f>'Historical Trades'!G7570</x:f>
      </x:c>
      <x:c r="H7570" s="0">
        <x:f>'Historical Trades'!H7570</x:f>
      </x:c>
      <x:c r="I7570" s="0">
        <x:f>'Historical Trades'!I7570</x:f>
      </x:c>
      <x:c r="J7570" s="0">
        <x:f>'Historical Trades'!J7570</x:f>
      </x:c>
      <x:c r="K7570" s="0">
        <x:f>'Historical Trades'!K7570</x:f>
      </x:c>
      <x:c r="L7570" s="0">
        <x:f>'Historical Trades'!L7570</x:f>
      </x:c>
      <x:c r="M7570" s="0">
        <x:f>'Historical Trades'!M7570</x:f>
      </x:c>
      <x:c r="N7570" s="0">
        <x:f>CLEAN('Historical Trades'!O7570)</x:f>
      </x:c>
      <x:c r="P7570" s="14">
        <x:f>IF(G7570="sell",M7570,-M7570)</x:f>
      </x:c>
      <x:c r="Q7570" s="14">
        <x:f>VLOOKUP(N7570,'Currency Rates'!$A$3:$C$32,3,0)</x:f>
      </x:c>
      <x:c r="R7570" s="0">
        <x:f>IF(A7570="SPUS",0,IF(A7570="FWD",0,P7570/Q7570))</x:f>
      </x:c>
    </x:row>
    <x:row r="7571" spans="1:19" x14ac:dyDescent="0.3">
      <x:c r="A7571" s="0">
        <x:f>'Historical Trades'!A7571</x:f>
      </x:c>
      <x:c r="B7571" s="0">
        <x:f>'Historical Trades'!B7571</x:f>
      </x:c>
      <x:c r="C7571" s="23">
        <x:f>'Historical Trades'!C7571</x:f>
      </x:c>
      <x:c r="D7571" s="0">
        <x:f>'Historical Trades'!D7571</x:f>
      </x:c>
      <x:c r="E7571" s="23">
        <x:f>'Historical Trades'!E7571</x:f>
      </x:c>
      <x:c r="F7571" s="0">
        <x:f>'Historical Trades'!F7571</x:f>
      </x:c>
      <x:c r="G7571" s="0">
        <x:f>'Historical Trades'!G7571</x:f>
      </x:c>
      <x:c r="H7571" s="0">
        <x:f>'Historical Trades'!H7571</x:f>
      </x:c>
      <x:c r="I7571" s="0">
        <x:f>'Historical Trades'!I7571</x:f>
      </x:c>
      <x:c r="J7571" s="0">
        <x:f>'Historical Trades'!J7571</x:f>
      </x:c>
      <x:c r="K7571" s="0">
        <x:f>'Historical Trades'!K7571</x:f>
      </x:c>
      <x:c r="L7571" s="0">
        <x:f>'Historical Trades'!L7571</x:f>
      </x:c>
      <x:c r="M7571" s="0">
        <x:f>'Historical Trades'!M7571</x:f>
      </x:c>
      <x:c r="N7571" s="0">
        <x:f>CLEAN('Historical Trades'!O7571)</x:f>
      </x:c>
      <x:c r="P7571" s="14">
        <x:f>IF(G7571="sell",M7571,-M7571)</x:f>
      </x:c>
      <x:c r="Q7571" s="14">
        <x:f>VLOOKUP(N7571,'Currency Rates'!$A$3:$C$32,3,0)</x:f>
      </x:c>
      <x:c r="R7571" s="0">
        <x:f>IF(A7571="SPUS",0,IF(A7571="FWD",0,P7571/Q7571))</x:f>
      </x:c>
    </x:row>
    <x:row r="7572" spans="1:19" x14ac:dyDescent="0.3">
      <x:c r="A7572" s="0">
        <x:f>'Historical Trades'!A7572</x:f>
      </x:c>
      <x:c r="B7572" s="0">
        <x:f>'Historical Trades'!B7572</x:f>
      </x:c>
      <x:c r="C7572" s="23">
        <x:f>'Historical Trades'!C7572</x:f>
      </x:c>
      <x:c r="D7572" s="0">
        <x:f>'Historical Trades'!D7572</x:f>
      </x:c>
      <x:c r="E7572" s="23">
        <x:f>'Historical Trades'!E7572</x:f>
      </x:c>
      <x:c r="F7572" s="0">
        <x:f>'Historical Trades'!F7572</x:f>
      </x:c>
      <x:c r="G7572" s="0">
        <x:f>'Historical Trades'!G7572</x:f>
      </x:c>
      <x:c r="H7572" s="0">
        <x:f>'Historical Trades'!H7572</x:f>
      </x:c>
      <x:c r="I7572" s="0">
        <x:f>'Historical Trades'!I7572</x:f>
      </x:c>
      <x:c r="J7572" s="0">
        <x:f>'Historical Trades'!J7572</x:f>
      </x:c>
      <x:c r="K7572" s="0">
        <x:f>'Historical Trades'!K7572</x:f>
      </x:c>
      <x:c r="L7572" s="0">
        <x:f>'Historical Trades'!L7572</x:f>
      </x:c>
      <x:c r="M7572" s="0">
        <x:f>'Historical Trades'!M7572</x:f>
      </x:c>
      <x:c r="N7572" s="0">
        <x:f>CLEAN('Historical Trades'!O7572)</x:f>
      </x:c>
      <x:c r="P7572" s="14">
        <x:f>IF(G7572="sell",M7572,-M7572)</x:f>
      </x:c>
      <x:c r="Q7572" s="14">
        <x:f>VLOOKUP(N7572,'Currency Rates'!$A$3:$C$32,3,0)</x:f>
      </x:c>
      <x:c r="R7572" s="0">
        <x:f>IF(A7572="SPUS",0,IF(A7572="FWD",0,P7572/Q7572))</x:f>
      </x:c>
    </x:row>
    <x:row r="7573" spans="1:19" x14ac:dyDescent="0.3">
      <x:c r="A7573" s="0">
        <x:f>'Historical Trades'!A7573</x:f>
      </x:c>
      <x:c r="B7573" s="0">
        <x:f>'Historical Trades'!B7573</x:f>
      </x:c>
      <x:c r="C7573" s="23">
        <x:f>'Historical Trades'!C7573</x:f>
      </x:c>
      <x:c r="D7573" s="0">
        <x:f>'Historical Trades'!D7573</x:f>
      </x:c>
      <x:c r="E7573" s="23">
        <x:f>'Historical Trades'!E7573</x:f>
      </x:c>
      <x:c r="F7573" s="0">
        <x:f>'Historical Trades'!F7573</x:f>
      </x:c>
      <x:c r="G7573" s="0">
        <x:f>'Historical Trades'!G7573</x:f>
      </x:c>
      <x:c r="H7573" s="0">
        <x:f>'Historical Trades'!H7573</x:f>
      </x:c>
      <x:c r="I7573" s="0">
        <x:f>'Historical Trades'!I7573</x:f>
      </x:c>
      <x:c r="J7573" s="0">
        <x:f>'Historical Trades'!J7573</x:f>
      </x:c>
      <x:c r="K7573" s="0">
        <x:f>'Historical Trades'!K7573</x:f>
      </x:c>
      <x:c r="L7573" s="0">
        <x:f>'Historical Trades'!L7573</x:f>
      </x:c>
      <x:c r="M7573" s="0">
        <x:f>'Historical Trades'!M7573</x:f>
      </x:c>
      <x:c r="N7573" s="0">
        <x:f>CLEAN('Historical Trades'!O7573)</x:f>
      </x:c>
      <x:c r="P7573" s="14">
        <x:f>IF(G7573="sell",M7573,-M7573)</x:f>
      </x:c>
      <x:c r="Q7573" s="14">
        <x:f>VLOOKUP(N7573,'Currency Rates'!$A$3:$C$32,3,0)</x:f>
      </x:c>
      <x:c r="R7573" s="0">
        <x:f>IF(A7573="SPUS",0,IF(A7573="FWD",0,P7573/Q7573))</x:f>
      </x:c>
    </x:row>
    <x:row r="7574" spans="1:19" x14ac:dyDescent="0.3">
      <x:c r="A7574" s="0">
        <x:f>'Historical Trades'!A7574</x:f>
      </x:c>
      <x:c r="B7574" s="0">
        <x:f>'Historical Trades'!B7574</x:f>
      </x:c>
      <x:c r="C7574" s="23">
        <x:f>'Historical Trades'!C7574</x:f>
      </x:c>
      <x:c r="D7574" s="0">
        <x:f>'Historical Trades'!D7574</x:f>
      </x:c>
      <x:c r="E7574" s="23">
        <x:f>'Historical Trades'!E7574</x:f>
      </x:c>
      <x:c r="F7574" s="0">
        <x:f>'Historical Trades'!F7574</x:f>
      </x:c>
      <x:c r="G7574" s="0">
        <x:f>'Historical Trades'!G7574</x:f>
      </x:c>
      <x:c r="H7574" s="0">
        <x:f>'Historical Trades'!H7574</x:f>
      </x:c>
      <x:c r="I7574" s="0">
        <x:f>'Historical Trades'!I7574</x:f>
      </x:c>
      <x:c r="J7574" s="0">
        <x:f>'Historical Trades'!J7574</x:f>
      </x:c>
      <x:c r="K7574" s="0">
        <x:f>'Historical Trades'!K7574</x:f>
      </x:c>
      <x:c r="L7574" s="0">
        <x:f>'Historical Trades'!L7574</x:f>
      </x:c>
      <x:c r="M7574" s="0">
        <x:f>'Historical Trades'!M7574</x:f>
      </x:c>
      <x:c r="N7574" s="0">
        <x:f>CLEAN('Historical Trades'!O7574)</x:f>
      </x:c>
      <x:c r="P7574" s="14">
        <x:f>IF(G7574="sell",M7574,-M7574)</x:f>
      </x:c>
      <x:c r="Q7574" s="14">
        <x:f>VLOOKUP(N7574,'Currency Rates'!$A$3:$C$32,3,0)</x:f>
      </x:c>
      <x:c r="R7574" s="0">
        <x:f>IF(A7574="SPUS",0,IF(A7574="FWD",0,P7574/Q7574))</x:f>
      </x:c>
    </x:row>
    <x:row r="7575" spans="1:19" x14ac:dyDescent="0.3">
      <x:c r="A7575" s="0">
        <x:f>'Historical Trades'!A7575</x:f>
      </x:c>
      <x:c r="B7575" s="0">
        <x:f>'Historical Trades'!B7575</x:f>
      </x:c>
      <x:c r="C7575" s="23">
        <x:f>'Historical Trades'!C7575</x:f>
      </x:c>
      <x:c r="D7575" s="0">
        <x:f>'Historical Trades'!D7575</x:f>
      </x:c>
      <x:c r="E7575" s="23">
        <x:f>'Historical Trades'!E7575</x:f>
      </x:c>
      <x:c r="F7575" s="0">
        <x:f>'Historical Trades'!F7575</x:f>
      </x:c>
      <x:c r="G7575" s="0">
        <x:f>'Historical Trades'!G7575</x:f>
      </x:c>
      <x:c r="H7575" s="0">
        <x:f>'Historical Trades'!H7575</x:f>
      </x:c>
      <x:c r="I7575" s="0">
        <x:f>'Historical Trades'!I7575</x:f>
      </x:c>
      <x:c r="J7575" s="0">
        <x:f>'Historical Trades'!J7575</x:f>
      </x:c>
      <x:c r="K7575" s="0">
        <x:f>'Historical Trades'!K7575</x:f>
      </x:c>
      <x:c r="L7575" s="0">
        <x:f>'Historical Trades'!L7575</x:f>
      </x:c>
      <x:c r="M7575" s="0">
        <x:f>'Historical Trades'!M7575</x:f>
      </x:c>
      <x:c r="N7575" s="0">
        <x:f>CLEAN('Historical Trades'!O7575)</x:f>
      </x:c>
      <x:c r="P7575" s="14">
        <x:f>IF(G7575="sell",M7575,-M7575)</x:f>
      </x:c>
      <x:c r="Q7575" s="14">
        <x:f>VLOOKUP(N7575,'Currency Rates'!$A$3:$C$32,3,0)</x:f>
      </x:c>
      <x:c r="R7575" s="0">
        <x:f>IF(A7575="SPUS",0,IF(A7575="FWD",0,P7575/Q7575))</x:f>
      </x:c>
    </x:row>
    <x:row r="7576" spans="1:19" x14ac:dyDescent="0.3">
      <x:c r="A7576" s="0">
        <x:f>'Historical Trades'!A7576</x:f>
      </x:c>
      <x:c r="B7576" s="0">
        <x:f>'Historical Trades'!B7576</x:f>
      </x:c>
      <x:c r="C7576" s="23">
        <x:f>'Historical Trades'!C7576</x:f>
      </x:c>
      <x:c r="D7576" s="0">
        <x:f>'Historical Trades'!D7576</x:f>
      </x:c>
      <x:c r="E7576" s="23">
        <x:f>'Historical Trades'!E7576</x:f>
      </x:c>
      <x:c r="F7576" s="0">
        <x:f>'Historical Trades'!F7576</x:f>
      </x:c>
      <x:c r="G7576" s="0">
        <x:f>'Historical Trades'!G7576</x:f>
      </x:c>
      <x:c r="H7576" s="0">
        <x:f>'Historical Trades'!H7576</x:f>
      </x:c>
      <x:c r="I7576" s="0">
        <x:f>'Historical Trades'!I7576</x:f>
      </x:c>
      <x:c r="J7576" s="0">
        <x:f>'Historical Trades'!J7576</x:f>
      </x:c>
      <x:c r="K7576" s="0">
        <x:f>'Historical Trades'!K7576</x:f>
      </x:c>
      <x:c r="L7576" s="0">
        <x:f>'Historical Trades'!L7576</x:f>
      </x:c>
      <x:c r="M7576" s="0">
        <x:f>'Historical Trades'!M7576</x:f>
      </x:c>
      <x:c r="N7576" s="0">
        <x:f>CLEAN('Historical Trades'!O7576)</x:f>
      </x:c>
      <x:c r="P7576" s="14">
        <x:f>IF(G7576="sell",M7576,-M7576)</x:f>
      </x:c>
      <x:c r="Q7576" s="14">
        <x:f>VLOOKUP(N7576,'Currency Rates'!$A$3:$C$32,3,0)</x:f>
      </x:c>
      <x:c r="R7576" s="0">
        <x:f>IF(A7576="SPUS",0,IF(A7576="FWD",0,P7576/Q7576))</x:f>
      </x:c>
    </x:row>
    <x:row r="7577" spans="1:19" x14ac:dyDescent="0.3">
      <x:c r="A7577" s="0">
        <x:f>'Historical Trades'!A7577</x:f>
      </x:c>
      <x:c r="B7577" s="0">
        <x:f>'Historical Trades'!B7577</x:f>
      </x:c>
      <x:c r="C7577" s="23">
        <x:f>'Historical Trades'!C7577</x:f>
      </x:c>
      <x:c r="D7577" s="0">
        <x:f>'Historical Trades'!D7577</x:f>
      </x:c>
      <x:c r="E7577" s="23">
        <x:f>'Historical Trades'!E7577</x:f>
      </x:c>
      <x:c r="F7577" s="0">
        <x:f>'Historical Trades'!F7577</x:f>
      </x:c>
      <x:c r="G7577" s="0">
        <x:f>'Historical Trades'!G7577</x:f>
      </x:c>
      <x:c r="H7577" s="0">
        <x:f>'Historical Trades'!H7577</x:f>
      </x:c>
      <x:c r="I7577" s="0">
        <x:f>'Historical Trades'!I7577</x:f>
      </x:c>
      <x:c r="J7577" s="0">
        <x:f>'Historical Trades'!J7577</x:f>
      </x:c>
      <x:c r="K7577" s="0">
        <x:f>'Historical Trades'!K7577</x:f>
      </x:c>
      <x:c r="L7577" s="0">
        <x:f>'Historical Trades'!L7577</x:f>
      </x:c>
      <x:c r="M7577" s="0">
        <x:f>'Historical Trades'!M7577</x:f>
      </x:c>
      <x:c r="N7577" s="0">
        <x:f>CLEAN('Historical Trades'!O7577)</x:f>
      </x:c>
      <x:c r="P7577" s="14">
        <x:f>IF(G7577="sell",M7577,-M7577)</x:f>
      </x:c>
      <x:c r="Q7577" s="14">
        <x:f>VLOOKUP(N7577,'Currency Rates'!$A$3:$C$32,3,0)</x:f>
      </x:c>
      <x:c r="R7577" s="0">
        <x:f>IF(A7577="SPUS",0,IF(A7577="FWD",0,P7577/Q7577))</x:f>
      </x:c>
    </x:row>
    <x:row r="7578" spans="1:19" x14ac:dyDescent="0.3">
      <x:c r="A7578" s="0">
        <x:f>'Historical Trades'!A7578</x:f>
      </x:c>
      <x:c r="B7578" s="0">
        <x:f>'Historical Trades'!B7578</x:f>
      </x:c>
      <x:c r="C7578" s="23">
        <x:f>'Historical Trades'!C7578</x:f>
      </x:c>
      <x:c r="D7578" s="0">
        <x:f>'Historical Trades'!D7578</x:f>
      </x:c>
      <x:c r="E7578" s="23">
        <x:f>'Historical Trades'!E7578</x:f>
      </x:c>
      <x:c r="F7578" s="0">
        <x:f>'Historical Trades'!F7578</x:f>
      </x:c>
      <x:c r="G7578" s="0">
        <x:f>'Historical Trades'!G7578</x:f>
      </x:c>
      <x:c r="H7578" s="0">
        <x:f>'Historical Trades'!H7578</x:f>
      </x:c>
      <x:c r="I7578" s="0">
        <x:f>'Historical Trades'!I7578</x:f>
      </x:c>
      <x:c r="J7578" s="0">
        <x:f>'Historical Trades'!J7578</x:f>
      </x:c>
      <x:c r="K7578" s="0">
        <x:f>'Historical Trades'!K7578</x:f>
      </x:c>
      <x:c r="L7578" s="0">
        <x:f>'Historical Trades'!L7578</x:f>
      </x:c>
      <x:c r="M7578" s="0">
        <x:f>'Historical Trades'!M7578</x:f>
      </x:c>
      <x:c r="N7578" s="0">
        <x:f>CLEAN('Historical Trades'!O7578)</x:f>
      </x:c>
      <x:c r="P7578" s="14">
        <x:f>IF(G7578="sell",M7578,-M7578)</x:f>
      </x:c>
      <x:c r="Q7578" s="14">
        <x:f>VLOOKUP(N7578,'Currency Rates'!$A$3:$C$32,3,0)</x:f>
      </x:c>
      <x:c r="R7578" s="0">
        <x:f>IF(A7578="SPUS",0,IF(A7578="FWD",0,P7578/Q7578))</x:f>
      </x:c>
    </x:row>
    <x:row r="7579" spans="1:19" x14ac:dyDescent="0.3">
      <x:c r="A7579" s="0">
        <x:f>'Historical Trades'!A7579</x:f>
      </x:c>
      <x:c r="B7579" s="0">
        <x:f>'Historical Trades'!B7579</x:f>
      </x:c>
      <x:c r="C7579" s="23">
        <x:f>'Historical Trades'!C7579</x:f>
      </x:c>
      <x:c r="D7579" s="0">
        <x:f>'Historical Trades'!D7579</x:f>
      </x:c>
      <x:c r="E7579" s="23">
        <x:f>'Historical Trades'!E7579</x:f>
      </x:c>
      <x:c r="F7579" s="0">
        <x:f>'Historical Trades'!F7579</x:f>
      </x:c>
      <x:c r="G7579" s="0">
        <x:f>'Historical Trades'!G7579</x:f>
      </x:c>
      <x:c r="H7579" s="0">
        <x:f>'Historical Trades'!H7579</x:f>
      </x:c>
      <x:c r="I7579" s="0">
        <x:f>'Historical Trades'!I7579</x:f>
      </x:c>
      <x:c r="J7579" s="0">
        <x:f>'Historical Trades'!J7579</x:f>
      </x:c>
      <x:c r="K7579" s="0">
        <x:f>'Historical Trades'!K7579</x:f>
      </x:c>
      <x:c r="L7579" s="0">
        <x:f>'Historical Trades'!L7579</x:f>
      </x:c>
      <x:c r="M7579" s="0">
        <x:f>'Historical Trades'!M7579</x:f>
      </x:c>
      <x:c r="N7579" s="0">
        <x:f>CLEAN('Historical Trades'!O7579)</x:f>
      </x:c>
      <x:c r="P7579" s="14">
        <x:f>IF(G7579="sell",M7579,-M7579)</x:f>
      </x:c>
      <x:c r="Q7579" s="14">
        <x:f>VLOOKUP(N7579,'Currency Rates'!$A$3:$C$32,3,0)</x:f>
      </x:c>
      <x:c r="R7579" s="0">
        <x:f>IF(A7579="SPUS",0,IF(A7579="FWD",0,P7579/Q7579))</x:f>
      </x:c>
    </x:row>
    <x:row r="7580" spans="1:19" x14ac:dyDescent="0.3">
      <x:c r="A7580" s="0">
        <x:f>'Historical Trades'!A7580</x:f>
      </x:c>
      <x:c r="B7580" s="0">
        <x:f>'Historical Trades'!B7580</x:f>
      </x:c>
      <x:c r="C7580" s="23">
        <x:f>'Historical Trades'!C7580</x:f>
      </x:c>
      <x:c r="D7580" s="0">
        <x:f>'Historical Trades'!D7580</x:f>
      </x:c>
      <x:c r="E7580" s="23">
        <x:f>'Historical Trades'!E7580</x:f>
      </x:c>
      <x:c r="F7580" s="0">
        <x:f>'Historical Trades'!F7580</x:f>
      </x:c>
      <x:c r="G7580" s="0">
        <x:f>'Historical Trades'!G7580</x:f>
      </x:c>
      <x:c r="H7580" s="0">
        <x:f>'Historical Trades'!H7580</x:f>
      </x:c>
      <x:c r="I7580" s="0">
        <x:f>'Historical Trades'!I7580</x:f>
      </x:c>
      <x:c r="J7580" s="0">
        <x:f>'Historical Trades'!J7580</x:f>
      </x:c>
      <x:c r="K7580" s="0">
        <x:f>'Historical Trades'!K7580</x:f>
      </x:c>
      <x:c r="L7580" s="0">
        <x:f>'Historical Trades'!L7580</x:f>
      </x:c>
      <x:c r="M7580" s="0">
        <x:f>'Historical Trades'!M7580</x:f>
      </x:c>
      <x:c r="N7580" s="0">
        <x:f>CLEAN('Historical Trades'!O7580)</x:f>
      </x:c>
      <x:c r="P7580" s="14">
        <x:f>IF(G7580="sell",M7580,-M7580)</x:f>
      </x:c>
      <x:c r="Q7580" s="14">
        <x:f>VLOOKUP(N7580,'Currency Rates'!$A$3:$C$32,3,0)</x:f>
      </x:c>
      <x:c r="R7580" s="0">
        <x:f>IF(A7580="SPUS",0,IF(A7580="FWD",0,P7580/Q7580))</x:f>
      </x:c>
    </x:row>
    <x:row r="7581" spans="1:19" x14ac:dyDescent="0.3">
      <x:c r="A7581" s="0">
        <x:f>'Historical Trades'!A7581</x:f>
      </x:c>
      <x:c r="B7581" s="0">
        <x:f>'Historical Trades'!B7581</x:f>
      </x:c>
      <x:c r="C7581" s="23">
        <x:f>'Historical Trades'!C7581</x:f>
      </x:c>
      <x:c r="D7581" s="0">
        <x:f>'Historical Trades'!D7581</x:f>
      </x:c>
      <x:c r="E7581" s="23">
        <x:f>'Historical Trades'!E7581</x:f>
      </x:c>
      <x:c r="F7581" s="0">
        <x:f>'Historical Trades'!F7581</x:f>
      </x:c>
      <x:c r="G7581" s="0">
        <x:f>'Historical Trades'!G7581</x:f>
      </x:c>
      <x:c r="H7581" s="0">
        <x:f>'Historical Trades'!H7581</x:f>
      </x:c>
      <x:c r="I7581" s="0">
        <x:f>'Historical Trades'!I7581</x:f>
      </x:c>
      <x:c r="J7581" s="0">
        <x:f>'Historical Trades'!J7581</x:f>
      </x:c>
      <x:c r="K7581" s="0">
        <x:f>'Historical Trades'!K7581</x:f>
      </x:c>
      <x:c r="L7581" s="0">
        <x:f>'Historical Trades'!L7581</x:f>
      </x:c>
      <x:c r="M7581" s="0">
        <x:f>'Historical Trades'!M7581</x:f>
      </x:c>
      <x:c r="N7581" s="0">
        <x:f>CLEAN('Historical Trades'!O7581)</x:f>
      </x:c>
      <x:c r="P7581" s="14">
        <x:f>IF(G7581="sell",M7581,-M7581)</x:f>
      </x:c>
      <x:c r="Q7581" s="14">
        <x:f>VLOOKUP(N7581,'Currency Rates'!$A$3:$C$32,3,0)</x:f>
      </x:c>
      <x:c r="R7581" s="0">
        <x:f>IF(A7581="SPUS",0,IF(A7581="FWD",0,P7581/Q7581))</x:f>
      </x:c>
    </x:row>
    <x:row r="7582" spans="1:19" x14ac:dyDescent="0.3">
      <x:c r="A7582" s="0">
        <x:f>'Historical Trades'!A7582</x:f>
      </x:c>
      <x:c r="B7582" s="0">
        <x:f>'Historical Trades'!B7582</x:f>
      </x:c>
      <x:c r="C7582" s="23">
        <x:f>'Historical Trades'!C7582</x:f>
      </x:c>
      <x:c r="D7582" s="0">
        <x:f>'Historical Trades'!D7582</x:f>
      </x:c>
      <x:c r="E7582" s="23">
        <x:f>'Historical Trades'!E7582</x:f>
      </x:c>
      <x:c r="F7582" s="0">
        <x:f>'Historical Trades'!F7582</x:f>
      </x:c>
      <x:c r="G7582" s="0">
        <x:f>'Historical Trades'!G7582</x:f>
      </x:c>
      <x:c r="H7582" s="0">
        <x:f>'Historical Trades'!H7582</x:f>
      </x:c>
      <x:c r="I7582" s="0">
        <x:f>'Historical Trades'!I7582</x:f>
      </x:c>
      <x:c r="J7582" s="0">
        <x:f>'Historical Trades'!J7582</x:f>
      </x:c>
      <x:c r="K7582" s="0">
        <x:f>'Historical Trades'!K7582</x:f>
      </x:c>
      <x:c r="L7582" s="0">
        <x:f>'Historical Trades'!L7582</x:f>
      </x:c>
      <x:c r="M7582" s="0">
        <x:f>'Historical Trades'!M7582</x:f>
      </x:c>
      <x:c r="N7582" s="0">
        <x:f>CLEAN('Historical Trades'!O7582)</x:f>
      </x:c>
      <x:c r="P7582" s="14">
        <x:f>IF(G7582="sell",M7582,-M7582)</x:f>
      </x:c>
      <x:c r="Q7582" s="14">
        <x:f>VLOOKUP(N7582,'Currency Rates'!$A$3:$C$32,3,0)</x:f>
      </x:c>
      <x:c r="R7582" s="0">
        <x:f>IF(A7582="SPUS",0,IF(A7582="FWD",0,P7582/Q7582))</x:f>
      </x:c>
    </x:row>
    <x:row r="7583" spans="1:19" x14ac:dyDescent="0.3">
      <x:c r="A7583" s="0">
        <x:f>'Historical Trades'!A7583</x:f>
      </x:c>
      <x:c r="B7583" s="0">
        <x:f>'Historical Trades'!B7583</x:f>
      </x:c>
      <x:c r="C7583" s="23">
        <x:f>'Historical Trades'!C7583</x:f>
      </x:c>
      <x:c r="D7583" s="0">
        <x:f>'Historical Trades'!D7583</x:f>
      </x:c>
      <x:c r="E7583" s="23">
        <x:f>'Historical Trades'!E7583</x:f>
      </x:c>
      <x:c r="F7583" s="0">
        <x:f>'Historical Trades'!F7583</x:f>
      </x:c>
      <x:c r="G7583" s="0">
        <x:f>'Historical Trades'!G7583</x:f>
      </x:c>
      <x:c r="H7583" s="0">
        <x:f>'Historical Trades'!H7583</x:f>
      </x:c>
      <x:c r="I7583" s="0">
        <x:f>'Historical Trades'!I7583</x:f>
      </x:c>
      <x:c r="J7583" s="0">
        <x:f>'Historical Trades'!J7583</x:f>
      </x:c>
      <x:c r="K7583" s="0">
        <x:f>'Historical Trades'!K7583</x:f>
      </x:c>
      <x:c r="L7583" s="0">
        <x:f>'Historical Trades'!L7583</x:f>
      </x:c>
      <x:c r="M7583" s="0">
        <x:f>'Historical Trades'!M7583</x:f>
      </x:c>
      <x:c r="N7583" s="0">
        <x:f>CLEAN('Historical Trades'!O7583)</x:f>
      </x:c>
      <x:c r="P7583" s="14">
        <x:f>IF(G7583="sell",M7583,-M7583)</x:f>
      </x:c>
      <x:c r="Q7583" s="14">
        <x:f>VLOOKUP(N7583,'Currency Rates'!$A$3:$C$32,3,0)</x:f>
      </x:c>
      <x:c r="R7583" s="0">
        <x:f>IF(A7583="SPUS",0,IF(A7583="FWD",0,P7583/Q7583))</x:f>
      </x:c>
    </x:row>
    <x:row r="7584" spans="1:19" x14ac:dyDescent="0.3">
      <x:c r="A7584" s="0">
        <x:f>'Historical Trades'!A7584</x:f>
      </x:c>
      <x:c r="B7584" s="0">
        <x:f>'Historical Trades'!B7584</x:f>
      </x:c>
      <x:c r="C7584" s="23">
        <x:f>'Historical Trades'!C7584</x:f>
      </x:c>
      <x:c r="D7584" s="0">
        <x:f>'Historical Trades'!D7584</x:f>
      </x:c>
      <x:c r="E7584" s="23">
        <x:f>'Historical Trades'!E7584</x:f>
      </x:c>
      <x:c r="F7584" s="0">
        <x:f>'Historical Trades'!F7584</x:f>
      </x:c>
      <x:c r="G7584" s="0">
        <x:f>'Historical Trades'!G7584</x:f>
      </x:c>
      <x:c r="H7584" s="0">
        <x:f>'Historical Trades'!H7584</x:f>
      </x:c>
      <x:c r="I7584" s="0">
        <x:f>'Historical Trades'!I7584</x:f>
      </x:c>
      <x:c r="J7584" s="0">
        <x:f>'Historical Trades'!J7584</x:f>
      </x:c>
      <x:c r="K7584" s="0">
        <x:f>'Historical Trades'!K7584</x:f>
      </x:c>
      <x:c r="L7584" s="0">
        <x:f>'Historical Trades'!L7584</x:f>
      </x:c>
      <x:c r="M7584" s="0">
        <x:f>'Historical Trades'!M7584</x:f>
      </x:c>
      <x:c r="N7584" s="0">
        <x:f>CLEAN('Historical Trades'!O7584)</x:f>
      </x:c>
      <x:c r="P7584" s="14">
        <x:f>IF(G7584="sell",M7584,-M7584)</x:f>
      </x:c>
      <x:c r="Q7584" s="14">
        <x:f>VLOOKUP(N7584,'Currency Rates'!$A$3:$C$32,3,0)</x:f>
      </x:c>
      <x:c r="R7584" s="0">
        <x:f>IF(A7584="SPUS",0,IF(A7584="FWD",0,P7584/Q7584))</x:f>
      </x:c>
    </x:row>
    <x:row r="7585" spans="1:19" x14ac:dyDescent="0.3">
      <x:c r="A7585" s="0">
        <x:f>'Historical Trades'!A7585</x:f>
      </x:c>
      <x:c r="B7585" s="0">
        <x:f>'Historical Trades'!B7585</x:f>
      </x:c>
      <x:c r="C7585" s="23">
        <x:f>'Historical Trades'!C7585</x:f>
      </x:c>
      <x:c r="D7585" s="0">
        <x:f>'Historical Trades'!D7585</x:f>
      </x:c>
      <x:c r="E7585" s="23">
        <x:f>'Historical Trades'!E7585</x:f>
      </x:c>
      <x:c r="F7585" s="0">
        <x:f>'Historical Trades'!F7585</x:f>
      </x:c>
      <x:c r="G7585" s="0">
        <x:f>'Historical Trades'!G7585</x:f>
      </x:c>
      <x:c r="H7585" s="0">
        <x:f>'Historical Trades'!H7585</x:f>
      </x:c>
      <x:c r="I7585" s="0">
        <x:f>'Historical Trades'!I7585</x:f>
      </x:c>
      <x:c r="J7585" s="0">
        <x:f>'Historical Trades'!J7585</x:f>
      </x:c>
      <x:c r="K7585" s="0">
        <x:f>'Historical Trades'!K7585</x:f>
      </x:c>
      <x:c r="L7585" s="0">
        <x:f>'Historical Trades'!L7585</x:f>
      </x:c>
      <x:c r="M7585" s="0">
        <x:f>'Historical Trades'!M7585</x:f>
      </x:c>
      <x:c r="N7585" s="0">
        <x:f>CLEAN('Historical Trades'!O7585)</x:f>
      </x:c>
      <x:c r="P7585" s="14">
        <x:f>IF(G7585="sell",M7585,-M7585)</x:f>
      </x:c>
      <x:c r="Q7585" s="14">
        <x:f>VLOOKUP(N7585,'Currency Rates'!$A$3:$C$32,3,0)</x:f>
      </x:c>
      <x:c r="R7585" s="0">
        <x:f>IF(A7585="SPUS",0,IF(A7585="FWD",0,P7585/Q7585))</x:f>
      </x:c>
    </x:row>
    <x:row r="7586" spans="1:19" x14ac:dyDescent="0.3">
      <x:c r="A7586" s="0">
        <x:f>'Historical Trades'!A7586</x:f>
      </x:c>
      <x:c r="B7586" s="0">
        <x:f>'Historical Trades'!B7586</x:f>
      </x:c>
      <x:c r="C7586" s="23">
        <x:f>'Historical Trades'!C7586</x:f>
      </x:c>
      <x:c r="D7586" s="0">
        <x:f>'Historical Trades'!D7586</x:f>
      </x:c>
      <x:c r="E7586" s="23">
        <x:f>'Historical Trades'!E7586</x:f>
      </x:c>
      <x:c r="F7586" s="0">
        <x:f>'Historical Trades'!F7586</x:f>
      </x:c>
      <x:c r="G7586" s="0">
        <x:f>'Historical Trades'!G7586</x:f>
      </x:c>
      <x:c r="H7586" s="0">
        <x:f>'Historical Trades'!H7586</x:f>
      </x:c>
      <x:c r="I7586" s="0">
        <x:f>'Historical Trades'!I7586</x:f>
      </x:c>
      <x:c r="J7586" s="0">
        <x:f>'Historical Trades'!J7586</x:f>
      </x:c>
      <x:c r="K7586" s="0">
        <x:f>'Historical Trades'!K7586</x:f>
      </x:c>
      <x:c r="L7586" s="0">
        <x:f>'Historical Trades'!L7586</x:f>
      </x:c>
      <x:c r="M7586" s="0">
        <x:f>'Historical Trades'!M7586</x:f>
      </x:c>
      <x:c r="N7586" s="0">
        <x:f>CLEAN('Historical Trades'!O7586)</x:f>
      </x:c>
      <x:c r="P7586" s="14">
        <x:f>IF(G7586="sell",M7586,-M7586)</x:f>
      </x:c>
      <x:c r="Q7586" s="14">
        <x:f>VLOOKUP(N7586,'Currency Rates'!$A$3:$C$32,3,0)</x:f>
      </x:c>
      <x:c r="R7586" s="0">
        <x:f>IF(A7586="SPUS",0,IF(A7586="FWD",0,P7586/Q7586))</x:f>
      </x:c>
    </x:row>
    <x:row r="7587" spans="1:19" x14ac:dyDescent="0.3">
      <x:c r="A7587" s="0">
        <x:f>'Historical Trades'!A7587</x:f>
      </x:c>
      <x:c r="B7587" s="0">
        <x:f>'Historical Trades'!B7587</x:f>
      </x:c>
      <x:c r="C7587" s="23">
        <x:f>'Historical Trades'!C7587</x:f>
      </x:c>
      <x:c r="D7587" s="0">
        <x:f>'Historical Trades'!D7587</x:f>
      </x:c>
      <x:c r="E7587" s="23">
        <x:f>'Historical Trades'!E7587</x:f>
      </x:c>
      <x:c r="F7587" s="0">
        <x:f>'Historical Trades'!F7587</x:f>
      </x:c>
      <x:c r="G7587" s="0">
        <x:f>'Historical Trades'!G7587</x:f>
      </x:c>
      <x:c r="H7587" s="0">
        <x:f>'Historical Trades'!H7587</x:f>
      </x:c>
      <x:c r="I7587" s="0">
        <x:f>'Historical Trades'!I7587</x:f>
      </x:c>
      <x:c r="J7587" s="0">
        <x:f>'Historical Trades'!J7587</x:f>
      </x:c>
      <x:c r="K7587" s="0">
        <x:f>'Historical Trades'!K7587</x:f>
      </x:c>
      <x:c r="L7587" s="0">
        <x:f>'Historical Trades'!L7587</x:f>
      </x:c>
      <x:c r="M7587" s="0">
        <x:f>'Historical Trades'!M7587</x:f>
      </x:c>
      <x:c r="N7587" s="0">
        <x:f>CLEAN('Historical Trades'!O7587)</x:f>
      </x:c>
      <x:c r="P7587" s="14">
        <x:f>IF(G7587="sell",M7587,-M7587)</x:f>
      </x:c>
      <x:c r="Q7587" s="14">
        <x:f>VLOOKUP(N7587,'Currency Rates'!$A$3:$C$32,3,0)</x:f>
      </x:c>
      <x:c r="R7587" s="0">
        <x:f>IF(A7587="SPUS",0,IF(A7587="FWD",0,P7587/Q7587))</x:f>
      </x:c>
    </x:row>
    <x:row r="7588" spans="1:19" x14ac:dyDescent="0.3">
      <x:c r="A7588" s="0">
        <x:f>'Historical Trades'!A7588</x:f>
      </x:c>
      <x:c r="B7588" s="0">
        <x:f>'Historical Trades'!B7588</x:f>
      </x:c>
      <x:c r="C7588" s="23">
        <x:f>'Historical Trades'!C7588</x:f>
      </x:c>
      <x:c r="D7588" s="0">
        <x:f>'Historical Trades'!D7588</x:f>
      </x:c>
      <x:c r="E7588" s="23">
        <x:f>'Historical Trades'!E7588</x:f>
      </x:c>
      <x:c r="F7588" s="0">
        <x:f>'Historical Trades'!F7588</x:f>
      </x:c>
      <x:c r="G7588" s="0">
        <x:f>'Historical Trades'!G7588</x:f>
      </x:c>
      <x:c r="H7588" s="0">
        <x:f>'Historical Trades'!H7588</x:f>
      </x:c>
      <x:c r="I7588" s="0">
        <x:f>'Historical Trades'!I7588</x:f>
      </x:c>
      <x:c r="J7588" s="0">
        <x:f>'Historical Trades'!J7588</x:f>
      </x:c>
      <x:c r="K7588" s="0">
        <x:f>'Historical Trades'!K7588</x:f>
      </x:c>
      <x:c r="L7588" s="0">
        <x:f>'Historical Trades'!L7588</x:f>
      </x:c>
      <x:c r="M7588" s="0">
        <x:f>'Historical Trades'!M7588</x:f>
      </x:c>
      <x:c r="N7588" s="0">
        <x:f>CLEAN('Historical Trades'!O7588)</x:f>
      </x:c>
      <x:c r="P7588" s="14">
        <x:f>IF(G7588="sell",M7588,-M7588)</x:f>
      </x:c>
      <x:c r="Q7588" s="14">
        <x:f>VLOOKUP(N7588,'Currency Rates'!$A$3:$C$32,3,0)</x:f>
      </x:c>
      <x:c r="R7588" s="0">
        <x:f>IF(A7588="SPUS",0,IF(A7588="FWD",0,P7588/Q7588))</x:f>
      </x:c>
    </x:row>
    <x:row r="7589" spans="1:19" x14ac:dyDescent="0.3">
      <x:c r="A7589" s="0">
        <x:f>'Historical Trades'!A7589</x:f>
      </x:c>
      <x:c r="B7589" s="0">
        <x:f>'Historical Trades'!B7589</x:f>
      </x:c>
      <x:c r="C7589" s="23">
        <x:f>'Historical Trades'!C7589</x:f>
      </x:c>
      <x:c r="D7589" s="0">
        <x:f>'Historical Trades'!D7589</x:f>
      </x:c>
      <x:c r="E7589" s="23">
        <x:f>'Historical Trades'!E7589</x:f>
      </x:c>
      <x:c r="F7589" s="0">
        <x:f>'Historical Trades'!F7589</x:f>
      </x:c>
      <x:c r="G7589" s="0">
        <x:f>'Historical Trades'!G7589</x:f>
      </x:c>
      <x:c r="H7589" s="0">
        <x:f>'Historical Trades'!H7589</x:f>
      </x:c>
      <x:c r="I7589" s="0">
        <x:f>'Historical Trades'!I7589</x:f>
      </x:c>
      <x:c r="J7589" s="0">
        <x:f>'Historical Trades'!J7589</x:f>
      </x:c>
      <x:c r="K7589" s="0">
        <x:f>'Historical Trades'!K7589</x:f>
      </x:c>
      <x:c r="L7589" s="0">
        <x:f>'Historical Trades'!L7589</x:f>
      </x:c>
      <x:c r="M7589" s="0">
        <x:f>'Historical Trades'!M7589</x:f>
      </x:c>
      <x:c r="N7589" s="0">
        <x:f>CLEAN('Historical Trades'!O7589)</x:f>
      </x:c>
      <x:c r="P7589" s="14">
        <x:f>IF(G7589="sell",M7589,-M7589)</x:f>
      </x:c>
      <x:c r="Q7589" s="14">
        <x:f>VLOOKUP(N7589,'Currency Rates'!$A$3:$C$32,3,0)</x:f>
      </x:c>
      <x:c r="R7589" s="0">
        <x:f>IF(A7589="SPUS",0,IF(A7589="FWD",0,P7589/Q7589))</x:f>
      </x:c>
    </x:row>
    <x:row r="7590" spans="1:19" x14ac:dyDescent="0.3">
      <x:c r="A7590" s="0">
        <x:f>'Historical Trades'!A7590</x:f>
      </x:c>
      <x:c r="B7590" s="0">
        <x:f>'Historical Trades'!B7590</x:f>
      </x:c>
      <x:c r="C7590" s="23">
        <x:f>'Historical Trades'!C7590</x:f>
      </x:c>
      <x:c r="D7590" s="0">
        <x:f>'Historical Trades'!D7590</x:f>
      </x:c>
      <x:c r="E7590" s="23">
        <x:f>'Historical Trades'!E7590</x:f>
      </x:c>
      <x:c r="F7590" s="0">
        <x:f>'Historical Trades'!F7590</x:f>
      </x:c>
      <x:c r="G7590" s="0">
        <x:f>'Historical Trades'!G7590</x:f>
      </x:c>
      <x:c r="H7590" s="0">
        <x:f>'Historical Trades'!H7590</x:f>
      </x:c>
      <x:c r="I7590" s="0">
        <x:f>'Historical Trades'!I7590</x:f>
      </x:c>
      <x:c r="J7590" s="0">
        <x:f>'Historical Trades'!J7590</x:f>
      </x:c>
      <x:c r="K7590" s="0">
        <x:f>'Historical Trades'!K7590</x:f>
      </x:c>
      <x:c r="L7590" s="0">
        <x:f>'Historical Trades'!L7590</x:f>
      </x:c>
      <x:c r="M7590" s="0">
        <x:f>'Historical Trades'!M7590</x:f>
      </x:c>
      <x:c r="N7590" s="0">
        <x:f>CLEAN('Historical Trades'!O7590)</x:f>
      </x:c>
      <x:c r="P7590" s="14">
        <x:f>IF(G7590="sell",M7590,-M7590)</x:f>
      </x:c>
      <x:c r="Q7590" s="14">
        <x:f>VLOOKUP(N7590,'Currency Rates'!$A$3:$C$32,3,0)</x:f>
      </x:c>
      <x:c r="R7590" s="0">
        <x:f>IF(A7590="SPUS",0,IF(A7590="FWD",0,P7590/Q7590))</x:f>
      </x:c>
    </x:row>
    <x:row r="7591" spans="1:19" x14ac:dyDescent="0.3">
      <x:c r="A7591" s="0">
        <x:f>'Historical Trades'!A7591</x:f>
      </x:c>
      <x:c r="B7591" s="0">
        <x:f>'Historical Trades'!B7591</x:f>
      </x:c>
      <x:c r="C7591" s="23">
        <x:f>'Historical Trades'!C7591</x:f>
      </x:c>
      <x:c r="D7591" s="0">
        <x:f>'Historical Trades'!D7591</x:f>
      </x:c>
      <x:c r="E7591" s="23">
        <x:f>'Historical Trades'!E7591</x:f>
      </x:c>
      <x:c r="F7591" s="0">
        <x:f>'Historical Trades'!F7591</x:f>
      </x:c>
      <x:c r="G7591" s="0">
        <x:f>'Historical Trades'!G7591</x:f>
      </x:c>
      <x:c r="H7591" s="0">
        <x:f>'Historical Trades'!H7591</x:f>
      </x:c>
      <x:c r="I7591" s="0">
        <x:f>'Historical Trades'!I7591</x:f>
      </x:c>
      <x:c r="J7591" s="0">
        <x:f>'Historical Trades'!J7591</x:f>
      </x:c>
      <x:c r="K7591" s="0">
        <x:f>'Historical Trades'!K7591</x:f>
      </x:c>
      <x:c r="L7591" s="0">
        <x:f>'Historical Trades'!L7591</x:f>
      </x:c>
      <x:c r="M7591" s="0">
        <x:f>'Historical Trades'!M7591</x:f>
      </x:c>
      <x:c r="N7591" s="0">
        <x:f>CLEAN('Historical Trades'!O7591)</x:f>
      </x:c>
      <x:c r="P7591" s="14">
        <x:f>IF(G7591="sell",M7591,-M7591)</x:f>
      </x:c>
      <x:c r="Q7591" s="14">
        <x:f>VLOOKUP(N7591,'Currency Rates'!$A$3:$C$32,3,0)</x:f>
      </x:c>
      <x:c r="R7591" s="0">
        <x:f>IF(A7591="SPUS",0,IF(A7591="FWD",0,P7591/Q7591))</x:f>
      </x:c>
    </x:row>
    <x:row r="7592" spans="1:19" x14ac:dyDescent="0.3">
      <x:c r="A7592" s="0">
        <x:f>'Historical Trades'!A7592</x:f>
      </x:c>
      <x:c r="B7592" s="0">
        <x:f>'Historical Trades'!B7592</x:f>
      </x:c>
      <x:c r="C7592" s="23">
        <x:f>'Historical Trades'!C7592</x:f>
      </x:c>
      <x:c r="D7592" s="0">
        <x:f>'Historical Trades'!D7592</x:f>
      </x:c>
      <x:c r="E7592" s="23">
        <x:f>'Historical Trades'!E7592</x:f>
      </x:c>
      <x:c r="F7592" s="0">
        <x:f>'Historical Trades'!F7592</x:f>
      </x:c>
      <x:c r="G7592" s="0">
        <x:f>'Historical Trades'!G7592</x:f>
      </x:c>
      <x:c r="H7592" s="0">
        <x:f>'Historical Trades'!H7592</x:f>
      </x:c>
      <x:c r="I7592" s="0">
        <x:f>'Historical Trades'!I7592</x:f>
      </x:c>
      <x:c r="J7592" s="0">
        <x:f>'Historical Trades'!J7592</x:f>
      </x:c>
      <x:c r="K7592" s="0">
        <x:f>'Historical Trades'!K7592</x:f>
      </x:c>
      <x:c r="L7592" s="0">
        <x:f>'Historical Trades'!L7592</x:f>
      </x:c>
      <x:c r="M7592" s="0">
        <x:f>'Historical Trades'!M7592</x:f>
      </x:c>
      <x:c r="N7592" s="0">
        <x:f>CLEAN('Historical Trades'!O7592)</x:f>
      </x:c>
      <x:c r="P7592" s="14">
        <x:f>IF(G7592="sell",M7592,-M7592)</x:f>
      </x:c>
      <x:c r="Q7592" s="14">
        <x:f>VLOOKUP(N7592,'Currency Rates'!$A$3:$C$32,3,0)</x:f>
      </x:c>
      <x:c r="R7592" s="0">
        <x:f>IF(A7592="SPUS",0,IF(A7592="FWD",0,P7592/Q7592))</x:f>
      </x:c>
    </x:row>
    <x:row r="7593" spans="1:19" x14ac:dyDescent="0.3">
      <x:c r="A7593" s="0">
        <x:f>'Historical Trades'!A7593</x:f>
      </x:c>
      <x:c r="B7593" s="0">
        <x:f>'Historical Trades'!B7593</x:f>
      </x:c>
      <x:c r="C7593" s="23">
        <x:f>'Historical Trades'!C7593</x:f>
      </x:c>
      <x:c r="D7593" s="0">
        <x:f>'Historical Trades'!D7593</x:f>
      </x:c>
      <x:c r="E7593" s="23">
        <x:f>'Historical Trades'!E7593</x:f>
      </x:c>
      <x:c r="F7593" s="0">
        <x:f>'Historical Trades'!F7593</x:f>
      </x:c>
      <x:c r="G7593" s="0">
        <x:f>'Historical Trades'!G7593</x:f>
      </x:c>
      <x:c r="H7593" s="0">
        <x:f>'Historical Trades'!H7593</x:f>
      </x:c>
      <x:c r="I7593" s="0">
        <x:f>'Historical Trades'!I7593</x:f>
      </x:c>
      <x:c r="J7593" s="0">
        <x:f>'Historical Trades'!J7593</x:f>
      </x:c>
      <x:c r="K7593" s="0">
        <x:f>'Historical Trades'!K7593</x:f>
      </x:c>
      <x:c r="L7593" s="0">
        <x:f>'Historical Trades'!L7593</x:f>
      </x:c>
      <x:c r="M7593" s="0">
        <x:f>'Historical Trades'!M7593</x:f>
      </x:c>
      <x:c r="N7593" s="0">
        <x:f>CLEAN('Historical Trades'!O7593)</x:f>
      </x:c>
      <x:c r="P7593" s="14">
        <x:f>IF(G7593="sell",M7593,-M7593)</x:f>
      </x:c>
      <x:c r="Q7593" s="14">
        <x:f>VLOOKUP(N7593,'Currency Rates'!$A$3:$C$32,3,0)</x:f>
      </x:c>
      <x:c r="R7593" s="0">
        <x:f>IF(A7593="SPUS",0,IF(A7593="FWD",0,P7593/Q7593))</x:f>
      </x:c>
    </x:row>
    <x:row r="7594" spans="1:19" x14ac:dyDescent="0.3">
      <x:c r="A7594" s="0">
        <x:f>'Historical Trades'!A7594</x:f>
      </x:c>
      <x:c r="B7594" s="0">
        <x:f>'Historical Trades'!B7594</x:f>
      </x:c>
      <x:c r="C7594" s="23">
        <x:f>'Historical Trades'!C7594</x:f>
      </x:c>
      <x:c r="D7594" s="0">
        <x:f>'Historical Trades'!D7594</x:f>
      </x:c>
      <x:c r="E7594" s="23">
        <x:f>'Historical Trades'!E7594</x:f>
      </x:c>
      <x:c r="F7594" s="0">
        <x:f>'Historical Trades'!F7594</x:f>
      </x:c>
      <x:c r="G7594" s="0">
        <x:f>'Historical Trades'!G7594</x:f>
      </x:c>
      <x:c r="H7594" s="0">
        <x:f>'Historical Trades'!H7594</x:f>
      </x:c>
      <x:c r="I7594" s="0">
        <x:f>'Historical Trades'!I7594</x:f>
      </x:c>
      <x:c r="J7594" s="0">
        <x:f>'Historical Trades'!J7594</x:f>
      </x:c>
      <x:c r="K7594" s="0">
        <x:f>'Historical Trades'!K7594</x:f>
      </x:c>
      <x:c r="L7594" s="0">
        <x:f>'Historical Trades'!L7594</x:f>
      </x:c>
      <x:c r="M7594" s="0">
        <x:f>'Historical Trades'!M7594</x:f>
      </x:c>
      <x:c r="N7594" s="0">
        <x:f>CLEAN('Historical Trades'!O7594)</x:f>
      </x:c>
      <x:c r="P7594" s="14">
        <x:f>IF(G7594="sell",M7594,-M7594)</x:f>
      </x:c>
      <x:c r="Q7594" s="14">
        <x:f>VLOOKUP(N7594,'Currency Rates'!$A$3:$C$32,3,0)</x:f>
      </x:c>
      <x:c r="R7594" s="0">
        <x:f>IF(A7594="SPUS",0,IF(A7594="FWD",0,P7594/Q7594))</x:f>
      </x:c>
    </x:row>
    <x:row r="7595" spans="1:19" x14ac:dyDescent="0.3">
      <x:c r="A7595" s="0">
        <x:f>'Historical Trades'!A7595</x:f>
      </x:c>
      <x:c r="B7595" s="0">
        <x:f>'Historical Trades'!B7595</x:f>
      </x:c>
      <x:c r="C7595" s="23">
        <x:f>'Historical Trades'!C7595</x:f>
      </x:c>
      <x:c r="D7595" s="0">
        <x:f>'Historical Trades'!D7595</x:f>
      </x:c>
      <x:c r="E7595" s="23">
        <x:f>'Historical Trades'!E7595</x:f>
      </x:c>
      <x:c r="F7595" s="0">
        <x:f>'Historical Trades'!F7595</x:f>
      </x:c>
      <x:c r="G7595" s="0">
        <x:f>'Historical Trades'!G7595</x:f>
      </x:c>
      <x:c r="H7595" s="0">
        <x:f>'Historical Trades'!H7595</x:f>
      </x:c>
      <x:c r="I7595" s="0">
        <x:f>'Historical Trades'!I7595</x:f>
      </x:c>
      <x:c r="J7595" s="0">
        <x:f>'Historical Trades'!J7595</x:f>
      </x:c>
      <x:c r="K7595" s="0">
        <x:f>'Historical Trades'!K7595</x:f>
      </x:c>
      <x:c r="L7595" s="0">
        <x:f>'Historical Trades'!L7595</x:f>
      </x:c>
      <x:c r="M7595" s="0">
        <x:f>'Historical Trades'!M7595</x:f>
      </x:c>
      <x:c r="N7595" s="0">
        <x:f>CLEAN('Historical Trades'!O7595)</x:f>
      </x:c>
      <x:c r="P7595" s="14">
        <x:f>IF(G7595="sell",M7595,-M7595)</x:f>
      </x:c>
      <x:c r="Q7595" s="14">
        <x:f>VLOOKUP(N7595,'Currency Rates'!$A$3:$C$32,3,0)</x:f>
      </x:c>
      <x:c r="R7595" s="0">
        <x:f>IF(A7595="SPUS",0,IF(A7595="FWD",0,P7595/Q7595))</x:f>
      </x:c>
    </x:row>
    <x:row r="7596" spans="1:19" x14ac:dyDescent="0.3">
      <x:c r="A7596" s="0">
        <x:f>'Historical Trades'!A7596</x:f>
      </x:c>
      <x:c r="B7596" s="0">
        <x:f>'Historical Trades'!B7596</x:f>
      </x:c>
      <x:c r="C7596" s="23">
        <x:f>'Historical Trades'!C7596</x:f>
      </x:c>
      <x:c r="D7596" s="0">
        <x:f>'Historical Trades'!D7596</x:f>
      </x:c>
      <x:c r="E7596" s="23">
        <x:f>'Historical Trades'!E7596</x:f>
      </x:c>
      <x:c r="F7596" s="0">
        <x:f>'Historical Trades'!F7596</x:f>
      </x:c>
      <x:c r="G7596" s="0">
        <x:f>'Historical Trades'!G7596</x:f>
      </x:c>
      <x:c r="H7596" s="0">
        <x:f>'Historical Trades'!H7596</x:f>
      </x:c>
      <x:c r="I7596" s="0">
        <x:f>'Historical Trades'!I7596</x:f>
      </x:c>
      <x:c r="J7596" s="0">
        <x:f>'Historical Trades'!J7596</x:f>
      </x:c>
      <x:c r="K7596" s="0">
        <x:f>'Historical Trades'!K7596</x:f>
      </x:c>
      <x:c r="L7596" s="0">
        <x:f>'Historical Trades'!L7596</x:f>
      </x:c>
      <x:c r="M7596" s="0">
        <x:f>'Historical Trades'!M7596</x:f>
      </x:c>
      <x:c r="N7596" s="0">
        <x:f>CLEAN('Historical Trades'!O7596)</x:f>
      </x:c>
      <x:c r="P7596" s="14">
        <x:f>IF(G7596="sell",M7596,-M7596)</x:f>
      </x:c>
      <x:c r="Q7596" s="14">
        <x:f>VLOOKUP(N7596,'Currency Rates'!$A$3:$C$32,3,0)</x:f>
      </x:c>
      <x:c r="R7596" s="0">
        <x:f>IF(A7596="SPUS",0,IF(A7596="FWD",0,P7596/Q7596))</x:f>
      </x:c>
    </x:row>
    <x:row r="7597" spans="1:19" x14ac:dyDescent="0.3">
      <x:c r="A7597" s="0">
        <x:f>'Historical Trades'!A7597</x:f>
      </x:c>
      <x:c r="B7597" s="0">
        <x:f>'Historical Trades'!B7597</x:f>
      </x:c>
      <x:c r="C7597" s="23">
        <x:f>'Historical Trades'!C7597</x:f>
      </x:c>
      <x:c r="D7597" s="0">
        <x:f>'Historical Trades'!D7597</x:f>
      </x:c>
      <x:c r="E7597" s="23">
        <x:f>'Historical Trades'!E7597</x:f>
      </x:c>
      <x:c r="F7597" s="0">
        <x:f>'Historical Trades'!F7597</x:f>
      </x:c>
      <x:c r="G7597" s="0">
        <x:f>'Historical Trades'!G7597</x:f>
      </x:c>
      <x:c r="H7597" s="0">
        <x:f>'Historical Trades'!H7597</x:f>
      </x:c>
      <x:c r="I7597" s="0">
        <x:f>'Historical Trades'!I7597</x:f>
      </x:c>
      <x:c r="J7597" s="0">
        <x:f>'Historical Trades'!J7597</x:f>
      </x:c>
      <x:c r="K7597" s="0">
        <x:f>'Historical Trades'!K7597</x:f>
      </x:c>
      <x:c r="L7597" s="0">
        <x:f>'Historical Trades'!L7597</x:f>
      </x:c>
      <x:c r="M7597" s="0">
        <x:f>'Historical Trades'!M7597</x:f>
      </x:c>
      <x:c r="N7597" s="0">
        <x:f>CLEAN('Historical Trades'!O7597)</x:f>
      </x:c>
      <x:c r="P7597" s="14">
        <x:f>IF(G7597="sell",M7597,-M7597)</x:f>
      </x:c>
      <x:c r="Q7597" s="14">
        <x:f>VLOOKUP(N7597,'Currency Rates'!$A$3:$C$32,3,0)</x:f>
      </x:c>
      <x:c r="R7597" s="0">
        <x:f>IF(A7597="SPUS",0,IF(A7597="FWD",0,P7597/Q7597))</x:f>
      </x:c>
    </x:row>
    <x:row r="7598" spans="1:19" x14ac:dyDescent="0.3">
      <x:c r="A7598" s="0">
        <x:f>'Historical Trades'!A7598</x:f>
      </x:c>
      <x:c r="B7598" s="0">
        <x:f>'Historical Trades'!B7598</x:f>
      </x:c>
      <x:c r="C7598" s="23">
        <x:f>'Historical Trades'!C7598</x:f>
      </x:c>
      <x:c r="D7598" s="0">
        <x:f>'Historical Trades'!D7598</x:f>
      </x:c>
      <x:c r="E7598" s="23">
        <x:f>'Historical Trades'!E7598</x:f>
      </x:c>
      <x:c r="F7598" s="0">
        <x:f>'Historical Trades'!F7598</x:f>
      </x:c>
      <x:c r="G7598" s="0">
        <x:f>'Historical Trades'!G7598</x:f>
      </x:c>
      <x:c r="H7598" s="0">
        <x:f>'Historical Trades'!H7598</x:f>
      </x:c>
      <x:c r="I7598" s="0">
        <x:f>'Historical Trades'!I7598</x:f>
      </x:c>
      <x:c r="J7598" s="0">
        <x:f>'Historical Trades'!J7598</x:f>
      </x:c>
      <x:c r="K7598" s="0">
        <x:f>'Historical Trades'!K7598</x:f>
      </x:c>
      <x:c r="L7598" s="0">
        <x:f>'Historical Trades'!L7598</x:f>
      </x:c>
      <x:c r="M7598" s="0">
        <x:f>'Historical Trades'!M7598</x:f>
      </x:c>
      <x:c r="N7598" s="0">
        <x:f>CLEAN('Historical Trades'!O7598)</x:f>
      </x:c>
      <x:c r="P7598" s="14">
        <x:f>IF(G7598="sell",M7598,-M7598)</x:f>
      </x:c>
      <x:c r="Q7598" s="14">
        <x:f>VLOOKUP(N7598,'Currency Rates'!$A$3:$C$32,3,0)</x:f>
      </x:c>
      <x:c r="R7598" s="0">
        <x:f>IF(A7598="SPUS",0,IF(A7598="FWD",0,P7598/Q7598))</x:f>
      </x:c>
    </x:row>
    <x:row r="7599" spans="1:19" x14ac:dyDescent="0.3">
      <x:c r="A7599" s="0">
        <x:f>'Historical Trades'!A7599</x:f>
      </x:c>
      <x:c r="B7599" s="0">
        <x:f>'Historical Trades'!B7599</x:f>
      </x:c>
      <x:c r="C7599" s="23">
        <x:f>'Historical Trades'!C7599</x:f>
      </x:c>
      <x:c r="D7599" s="0">
        <x:f>'Historical Trades'!D7599</x:f>
      </x:c>
      <x:c r="E7599" s="23">
        <x:f>'Historical Trades'!E7599</x:f>
      </x:c>
      <x:c r="F7599" s="0">
        <x:f>'Historical Trades'!F7599</x:f>
      </x:c>
      <x:c r="G7599" s="0">
        <x:f>'Historical Trades'!G7599</x:f>
      </x:c>
      <x:c r="H7599" s="0">
        <x:f>'Historical Trades'!H7599</x:f>
      </x:c>
      <x:c r="I7599" s="0">
        <x:f>'Historical Trades'!I7599</x:f>
      </x:c>
      <x:c r="J7599" s="0">
        <x:f>'Historical Trades'!J7599</x:f>
      </x:c>
      <x:c r="K7599" s="0">
        <x:f>'Historical Trades'!K7599</x:f>
      </x:c>
      <x:c r="L7599" s="0">
        <x:f>'Historical Trades'!L7599</x:f>
      </x:c>
      <x:c r="M7599" s="0">
        <x:f>'Historical Trades'!M7599</x:f>
      </x:c>
      <x:c r="N7599" s="0">
        <x:f>CLEAN('Historical Trades'!O7599)</x:f>
      </x:c>
      <x:c r="P7599" s="14">
        <x:f>IF(G7599="sell",M7599,-M7599)</x:f>
      </x:c>
      <x:c r="Q7599" s="14">
        <x:f>VLOOKUP(N7599,'Currency Rates'!$A$3:$C$32,3,0)</x:f>
      </x:c>
      <x:c r="R7599" s="0">
        <x:f>IF(A7599="SPUS",0,IF(A7599="FWD",0,P7599/Q7599))</x:f>
      </x:c>
    </x:row>
    <x:row r="7600" spans="1:19" x14ac:dyDescent="0.3">
      <x:c r="A7600" s="0">
        <x:f>'Historical Trades'!A7600</x:f>
      </x:c>
      <x:c r="B7600" s="0">
        <x:f>'Historical Trades'!B7600</x:f>
      </x:c>
      <x:c r="C7600" s="23">
        <x:f>'Historical Trades'!C7600</x:f>
      </x:c>
      <x:c r="D7600" s="0">
        <x:f>'Historical Trades'!D7600</x:f>
      </x:c>
      <x:c r="E7600" s="23">
        <x:f>'Historical Trades'!E7600</x:f>
      </x:c>
      <x:c r="F7600" s="0">
        <x:f>'Historical Trades'!F7600</x:f>
      </x:c>
      <x:c r="G7600" s="0">
        <x:f>'Historical Trades'!G7600</x:f>
      </x:c>
      <x:c r="H7600" s="0">
        <x:f>'Historical Trades'!H7600</x:f>
      </x:c>
      <x:c r="I7600" s="0">
        <x:f>'Historical Trades'!I7600</x:f>
      </x:c>
      <x:c r="J7600" s="0">
        <x:f>'Historical Trades'!J7600</x:f>
      </x:c>
      <x:c r="K7600" s="0">
        <x:f>'Historical Trades'!K7600</x:f>
      </x:c>
      <x:c r="L7600" s="0">
        <x:f>'Historical Trades'!L7600</x:f>
      </x:c>
      <x:c r="M7600" s="0">
        <x:f>'Historical Trades'!M7600</x:f>
      </x:c>
      <x:c r="N7600" s="0">
        <x:f>CLEAN('Historical Trades'!O7600)</x:f>
      </x:c>
      <x:c r="P7600" s="14">
        <x:f>IF(G7600="sell",M7600,-M7600)</x:f>
      </x:c>
      <x:c r="Q7600" s="14">
        <x:f>VLOOKUP(N7600,'Currency Rates'!$A$3:$C$32,3,0)</x:f>
      </x:c>
      <x:c r="R7600" s="0">
        <x:f>IF(A7600="SPUS",0,IF(A7600="FWD",0,P7600/Q7600))</x:f>
      </x:c>
    </x:row>
    <x:row r="7601" spans="1:19" x14ac:dyDescent="0.3">
      <x:c r="A7601" s="0">
        <x:f>'Historical Trades'!A7601</x:f>
      </x:c>
      <x:c r="B7601" s="0">
        <x:f>'Historical Trades'!B7601</x:f>
      </x:c>
      <x:c r="C7601" s="23">
        <x:f>'Historical Trades'!C7601</x:f>
      </x:c>
      <x:c r="D7601" s="0">
        <x:f>'Historical Trades'!D7601</x:f>
      </x:c>
      <x:c r="E7601" s="23">
        <x:f>'Historical Trades'!E7601</x:f>
      </x:c>
      <x:c r="F7601" s="0">
        <x:f>'Historical Trades'!F7601</x:f>
      </x:c>
      <x:c r="G7601" s="0">
        <x:f>'Historical Trades'!G7601</x:f>
      </x:c>
      <x:c r="H7601" s="0">
        <x:f>'Historical Trades'!H7601</x:f>
      </x:c>
      <x:c r="I7601" s="0">
        <x:f>'Historical Trades'!I7601</x:f>
      </x:c>
      <x:c r="J7601" s="0">
        <x:f>'Historical Trades'!J7601</x:f>
      </x:c>
      <x:c r="K7601" s="0">
        <x:f>'Historical Trades'!K7601</x:f>
      </x:c>
      <x:c r="L7601" s="0">
        <x:f>'Historical Trades'!L7601</x:f>
      </x:c>
      <x:c r="M7601" s="0">
        <x:f>'Historical Trades'!M7601</x:f>
      </x:c>
      <x:c r="N7601" s="0">
        <x:f>CLEAN('Historical Trades'!O7601)</x:f>
      </x:c>
      <x:c r="P7601" s="14">
        <x:f>IF(G7601="sell",M7601,-M7601)</x:f>
      </x:c>
      <x:c r="Q7601" s="14">
        <x:f>VLOOKUP(N7601,'Currency Rates'!$A$3:$C$32,3,0)</x:f>
      </x:c>
      <x:c r="R7601" s="0">
        <x:f>IF(A7601="SPUS",0,IF(A7601="FWD",0,P7601/Q7601))</x:f>
      </x:c>
    </x:row>
    <x:row r="7602" spans="1:19" x14ac:dyDescent="0.3">
      <x:c r="A7602" s="0">
        <x:f>'Historical Trades'!A7602</x:f>
      </x:c>
      <x:c r="B7602" s="0">
        <x:f>'Historical Trades'!B7602</x:f>
      </x:c>
      <x:c r="C7602" s="23">
        <x:f>'Historical Trades'!C7602</x:f>
      </x:c>
      <x:c r="D7602" s="0">
        <x:f>'Historical Trades'!D7602</x:f>
      </x:c>
      <x:c r="E7602" s="23">
        <x:f>'Historical Trades'!E7602</x:f>
      </x:c>
      <x:c r="F7602" s="0">
        <x:f>'Historical Trades'!F7602</x:f>
      </x:c>
      <x:c r="G7602" s="0">
        <x:f>'Historical Trades'!G7602</x:f>
      </x:c>
      <x:c r="H7602" s="0">
        <x:f>'Historical Trades'!H7602</x:f>
      </x:c>
      <x:c r="I7602" s="0">
        <x:f>'Historical Trades'!I7602</x:f>
      </x:c>
      <x:c r="J7602" s="0">
        <x:f>'Historical Trades'!J7602</x:f>
      </x:c>
      <x:c r="K7602" s="0">
        <x:f>'Historical Trades'!K7602</x:f>
      </x:c>
      <x:c r="L7602" s="0">
        <x:f>'Historical Trades'!L7602</x:f>
      </x:c>
      <x:c r="M7602" s="0">
        <x:f>'Historical Trades'!M7602</x:f>
      </x:c>
      <x:c r="N7602" s="0">
        <x:f>CLEAN('Historical Trades'!O7602)</x:f>
      </x:c>
      <x:c r="P7602" s="14">
        <x:f>IF(G7602="sell",M7602,-M7602)</x:f>
      </x:c>
      <x:c r="Q7602" s="14">
        <x:f>VLOOKUP(N7602,'Currency Rates'!$A$3:$C$32,3,0)</x:f>
      </x:c>
      <x:c r="R7602" s="0">
        <x:f>IF(A7602="SPUS",0,IF(A7602="FWD",0,P7602/Q7602))</x:f>
      </x:c>
    </x:row>
    <x:row r="7603" spans="1:19" x14ac:dyDescent="0.3">
      <x:c r="A7603" s="0">
        <x:f>'Historical Trades'!A7603</x:f>
      </x:c>
      <x:c r="B7603" s="0">
        <x:f>'Historical Trades'!B7603</x:f>
      </x:c>
      <x:c r="C7603" s="23">
        <x:f>'Historical Trades'!C7603</x:f>
      </x:c>
      <x:c r="D7603" s="0">
        <x:f>'Historical Trades'!D7603</x:f>
      </x:c>
      <x:c r="E7603" s="23">
        <x:f>'Historical Trades'!E7603</x:f>
      </x:c>
      <x:c r="F7603" s="0">
        <x:f>'Historical Trades'!F7603</x:f>
      </x:c>
      <x:c r="G7603" s="0">
        <x:f>'Historical Trades'!G7603</x:f>
      </x:c>
      <x:c r="H7603" s="0">
        <x:f>'Historical Trades'!H7603</x:f>
      </x:c>
      <x:c r="I7603" s="0">
        <x:f>'Historical Trades'!I7603</x:f>
      </x:c>
      <x:c r="J7603" s="0">
        <x:f>'Historical Trades'!J7603</x:f>
      </x:c>
      <x:c r="K7603" s="0">
        <x:f>'Historical Trades'!K7603</x:f>
      </x:c>
      <x:c r="L7603" s="0">
        <x:f>'Historical Trades'!L7603</x:f>
      </x:c>
      <x:c r="M7603" s="0">
        <x:f>'Historical Trades'!M7603</x:f>
      </x:c>
      <x:c r="N7603" s="0">
        <x:f>CLEAN('Historical Trades'!O7603)</x:f>
      </x:c>
      <x:c r="P7603" s="14">
        <x:f>IF(G7603="sell",M7603,-M7603)</x:f>
      </x:c>
      <x:c r="Q7603" s="14">
        <x:f>VLOOKUP(N7603,'Currency Rates'!$A$3:$C$32,3,0)</x:f>
      </x:c>
      <x:c r="R7603" s="0">
        <x:f>IF(A7603="SPUS",0,IF(A7603="FWD",0,P7603/Q7603))</x:f>
      </x:c>
    </x:row>
    <x:row r="7604" spans="1:19" x14ac:dyDescent="0.3">
      <x:c r="A7604" s="0">
        <x:f>'Historical Trades'!A7604</x:f>
      </x:c>
      <x:c r="B7604" s="0">
        <x:f>'Historical Trades'!B7604</x:f>
      </x:c>
      <x:c r="C7604" s="23">
        <x:f>'Historical Trades'!C7604</x:f>
      </x:c>
      <x:c r="D7604" s="0">
        <x:f>'Historical Trades'!D7604</x:f>
      </x:c>
      <x:c r="E7604" s="23">
        <x:f>'Historical Trades'!E7604</x:f>
      </x:c>
      <x:c r="F7604" s="0">
        <x:f>'Historical Trades'!F7604</x:f>
      </x:c>
      <x:c r="G7604" s="0">
        <x:f>'Historical Trades'!G7604</x:f>
      </x:c>
      <x:c r="H7604" s="0">
        <x:f>'Historical Trades'!H7604</x:f>
      </x:c>
      <x:c r="I7604" s="0">
        <x:f>'Historical Trades'!I7604</x:f>
      </x:c>
      <x:c r="J7604" s="0">
        <x:f>'Historical Trades'!J7604</x:f>
      </x:c>
      <x:c r="K7604" s="0">
        <x:f>'Historical Trades'!K7604</x:f>
      </x:c>
      <x:c r="L7604" s="0">
        <x:f>'Historical Trades'!L7604</x:f>
      </x:c>
      <x:c r="M7604" s="0">
        <x:f>'Historical Trades'!M7604</x:f>
      </x:c>
      <x:c r="N7604" s="0">
        <x:f>CLEAN('Historical Trades'!O7604)</x:f>
      </x:c>
      <x:c r="P7604" s="14">
        <x:f>IF(G7604="sell",M7604,-M7604)</x:f>
      </x:c>
      <x:c r="Q7604" s="14">
        <x:f>VLOOKUP(N7604,'Currency Rates'!$A$3:$C$32,3,0)</x:f>
      </x:c>
      <x:c r="R7604" s="0">
        <x:f>IF(A7604="SPUS",0,IF(A7604="FWD",0,P7604/Q7604))</x:f>
      </x:c>
    </x:row>
    <x:row r="7605" spans="1:19" x14ac:dyDescent="0.3">
      <x:c r="A7605" s="0">
        <x:f>'Historical Trades'!A7605</x:f>
      </x:c>
      <x:c r="B7605" s="0">
        <x:f>'Historical Trades'!B7605</x:f>
      </x:c>
      <x:c r="C7605" s="23">
        <x:f>'Historical Trades'!C7605</x:f>
      </x:c>
      <x:c r="D7605" s="0">
        <x:f>'Historical Trades'!D7605</x:f>
      </x:c>
      <x:c r="E7605" s="23">
        <x:f>'Historical Trades'!E7605</x:f>
      </x:c>
      <x:c r="F7605" s="0">
        <x:f>'Historical Trades'!F7605</x:f>
      </x:c>
      <x:c r="G7605" s="0">
        <x:f>'Historical Trades'!G7605</x:f>
      </x:c>
      <x:c r="H7605" s="0">
        <x:f>'Historical Trades'!H7605</x:f>
      </x:c>
      <x:c r="I7605" s="0">
        <x:f>'Historical Trades'!I7605</x:f>
      </x:c>
      <x:c r="J7605" s="0">
        <x:f>'Historical Trades'!J7605</x:f>
      </x:c>
      <x:c r="K7605" s="0">
        <x:f>'Historical Trades'!K7605</x:f>
      </x:c>
      <x:c r="L7605" s="0">
        <x:f>'Historical Trades'!L7605</x:f>
      </x:c>
      <x:c r="M7605" s="0">
        <x:f>'Historical Trades'!M7605</x:f>
      </x:c>
      <x:c r="N7605" s="0">
        <x:f>CLEAN('Historical Trades'!O7605)</x:f>
      </x:c>
      <x:c r="P7605" s="14">
        <x:f>IF(G7605="sell",M7605,-M7605)</x:f>
      </x:c>
      <x:c r="Q7605" s="14">
        <x:f>VLOOKUP(N7605,'Currency Rates'!$A$3:$C$32,3,0)</x:f>
      </x:c>
      <x:c r="R7605" s="0">
        <x:f>IF(A7605="SPUS",0,IF(A7605="FWD",0,P7605/Q7605))</x:f>
      </x:c>
    </x:row>
    <x:row r="7606" spans="1:19" x14ac:dyDescent="0.3">
      <x:c r="A7606" s="0">
        <x:f>'Historical Trades'!A7606</x:f>
      </x:c>
      <x:c r="B7606" s="0">
        <x:f>'Historical Trades'!B7606</x:f>
      </x:c>
      <x:c r="C7606" s="23">
        <x:f>'Historical Trades'!C7606</x:f>
      </x:c>
      <x:c r="D7606" s="0">
        <x:f>'Historical Trades'!D7606</x:f>
      </x:c>
      <x:c r="E7606" s="23">
        <x:f>'Historical Trades'!E7606</x:f>
      </x:c>
      <x:c r="F7606" s="0">
        <x:f>'Historical Trades'!F7606</x:f>
      </x:c>
      <x:c r="G7606" s="0">
        <x:f>'Historical Trades'!G7606</x:f>
      </x:c>
      <x:c r="H7606" s="0">
        <x:f>'Historical Trades'!H7606</x:f>
      </x:c>
      <x:c r="I7606" s="0">
        <x:f>'Historical Trades'!I7606</x:f>
      </x:c>
      <x:c r="J7606" s="0">
        <x:f>'Historical Trades'!J7606</x:f>
      </x:c>
      <x:c r="K7606" s="0">
        <x:f>'Historical Trades'!K7606</x:f>
      </x:c>
      <x:c r="L7606" s="0">
        <x:f>'Historical Trades'!L7606</x:f>
      </x:c>
      <x:c r="M7606" s="0">
        <x:f>'Historical Trades'!M7606</x:f>
      </x:c>
      <x:c r="N7606" s="0">
        <x:f>CLEAN('Historical Trades'!O7606)</x:f>
      </x:c>
      <x:c r="P7606" s="14">
        <x:f>IF(G7606="sell",M7606,-M7606)</x:f>
      </x:c>
      <x:c r="Q7606" s="14">
        <x:f>VLOOKUP(N7606,'Currency Rates'!$A$3:$C$32,3,0)</x:f>
      </x:c>
      <x:c r="R7606" s="0">
        <x:f>IF(A7606="SPUS",0,IF(A7606="FWD",0,P7606/Q7606))</x:f>
      </x:c>
    </x:row>
    <x:row r="7607" spans="1:19" x14ac:dyDescent="0.3">
      <x:c r="A7607" s="0">
        <x:f>'Historical Trades'!A7607</x:f>
      </x:c>
      <x:c r="B7607" s="0">
        <x:f>'Historical Trades'!B7607</x:f>
      </x:c>
      <x:c r="C7607" s="23">
        <x:f>'Historical Trades'!C7607</x:f>
      </x:c>
      <x:c r="D7607" s="0">
        <x:f>'Historical Trades'!D7607</x:f>
      </x:c>
      <x:c r="E7607" s="23">
        <x:f>'Historical Trades'!E7607</x:f>
      </x:c>
      <x:c r="F7607" s="0">
        <x:f>'Historical Trades'!F7607</x:f>
      </x:c>
      <x:c r="G7607" s="0">
        <x:f>'Historical Trades'!G7607</x:f>
      </x:c>
      <x:c r="H7607" s="0">
        <x:f>'Historical Trades'!H7607</x:f>
      </x:c>
      <x:c r="I7607" s="0">
        <x:f>'Historical Trades'!I7607</x:f>
      </x:c>
      <x:c r="J7607" s="0">
        <x:f>'Historical Trades'!J7607</x:f>
      </x:c>
      <x:c r="K7607" s="0">
        <x:f>'Historical Trades'!K7607</x:f>
      </x:c>
      <x:c r="L7607" s="0">
        <x:f>'Historical Trades'!L7607</x:f>
      </x:c>
      <x:c r="M7607" s="0">
        <x:f>'Historical Trades'!M7607</x:f>
      </x:c>
      <x:c r="N7607" s="0">
        <x:f>CLEAN('Historical Trades'!O7607)</x:f>
      </x:c>
      <x:c r="P7607" s="14">
        <x:f>IF(G7607="sell",M7607,-M7607)</x:f>
      </x:c>
      <x:c r="Q7607" s="14">
        <x:f>VLOOKUP(N7607,'Currency Rates'!$A$3:$C$32,3,0)</x:f>
      </x:c>
      <x:c r="R7607" s="0">
        <x:f>IF(A7607="SPUS",0,IF(A7607="FWD",0,P7607/Q7607))</x:f>
      </x:c>
    </x:row>
    <x:row r="7608" spans="1:19" x14ac:dyDescent="0.3">
      <x:c r="A7608" s="0">
        <x:f>'Historical Trades'!A7608</x:f>
      </x:c>
      <x:c r="B7608" s="0">
        <x:f>'Historical Trades'!B7608</x:f>
      </x:c>
      <x:c r="C7608" s="23">
        <x:f>'Historical Trades'!C7608</x:f>
      </x:c>
      <x:c r="D7608" s="0">
        <x:f>'Historical Trades'!D7608</x:f>
      </x:c>
      <x:c r="E7608" s="23">
        <x:f>'Historical Trades'!E7608</x:f>
      </x:c>
      <x:c r="F7608" s="0">
        <x:f>'Historical Trades'!F7608</x:f>
      </x:c>
      <x:c r="G7608" s="0">
        <x:f>'Historical Trades'!G7608</x:f>
      </x:c>
      <x:c r="H7608" s="0">
        <x:f>'Historical Trades'!H7608</x:f>
      </x:c>
      <x:c r="I7608" s="0">
        <x:f>'Historical Trades'!I7608</x:f>
      </x:c>
      <x:c r="J7608" s="0">
        <x:f>'Historical Trades'!J7608</x:f>
      </x:c>
      <x:c r="K7608" s="0">
        <x:f>'Historical Trades'!K7608</x:f>
      </x:c>
      <x:c r="L7608" s="0">
        <x:f>'Historical Trades'!L7608</x:f>
      </x:c>
      <x:c r="M7608" s="0">
        <x:f>'Historical Trades'!M7608</x:f>
      </x:c>
      <x:c r="N7608" s="0">
        <x:f>CLEAN('Historical Trades'!O7608)</x:f>
      </x:c>
      <x:c r="P7608" s="14">
        <x:f>IF(G7608="sell",M7608,-M7608)</x:f>
      </x:c>
      <x:c r="Q7608" s="14">
        <x:f>VLOOKUP(N7608,'Currency Rates'!$A$3:$C$32,3,0)</x:f>
      </x:c>
      <x:c r="R7608" s="0">
        <x:f>IF(A7608="SPUS",0,IF(A7608="FWD",0,P7608/Q7608))</x:f>
      </x:c>
    </x:row>
    <x:row r="7609" spans="1:19" x14ac:dyDescent="0.3">
      <x:c r="A7609" s="0">
        <x:f>'Historical Trades'!A7609</x:f>
      </x:c>
      <x:c r="B7609" s="0">
        <x:f>'Historical Trades'!B7609</x:f>
      </x:c>
      <x:c r="C7609" s="23">
        <x:f>'Historical Trades'!C7609</x:f>
      </x:c>
      <x:c r="D7609" s="0">
        <x:f>'Historical Trades'!D7609</x:f>
      </x:c>
      <x:c r="E7609" s="23">
        <x:f>'Historical Trades'!E7609</x:f>
      </x:c>
      <x:c r="F7609" s="0">
        <x:f>'Historical Trades'!F7609</x:f>
      </x:c>
      <x:c r="G7609" s="0">
        <x:f>'Historical Trades'!G7609</x:f>
      </x:c>
      <x:c r="H7609" s="0">
        <x:f>'Historical Trades'!H7609</x:f>
      </x:c>
      <x:c r="I7609" s="0">
        <x:f>'Historical Trades'!I7609</x:f>
      </x:c>
      <x:c r="J7609" s="0">
        <x:f>'Historical Trades'!J7609</x:f>
      </x:c>
      <x:c r="K7609" s="0">
        <x:f>'Historical Trades'!K7609</x:f>
      </x:c>
      <x:c r="L7609" s="0">
        <x:f>'Historical Trades'!L7609</x:f>
      </x:c>
      <x:c r="M7609" s="0">
        <x:f>'Historical Trades'!M7609</x:f>
      </x:c>
      <x:c r="N7609" s="0">
        <x:f>CLEAN('Historical Trades'!O7609)</x:f>
      </x:c>
      <x:c r="P7609" s="14">
        <x:f>IF(G7609="sell",M7609,-M7609)</x:f>
      </x:c>
      <x:c r="Q7609" s="14">
        <x:f>VLOOKUP(N7609,'Currency Rates'!$A$3:$C$32,3,0)</x:f>
      </x:c>
      <x:c r="R7609" s="0">
        <x:f>IF(A7609="SPUS",0,IF(A7609="FWD",0,P7609/Q7609))</x:f>
      </x:c>
    </x:row>
    <x:row r="7610" spans="1:19" x14ac:dyDescent="0.3">
      <x:c r="A7610" s="0">
        <x:f>'Historical Trades'!A7610</x:f>
      </x:c>
      <x:c r="B7610" s="0">
        <x:f>'Historical Trades'!B7610</x:f>
      </x:c>
      <x:c r="C7610" s="23">
        <x:f>'Historical Trades'!C7610</x:f>
      </x:c>
      <x:c r="D7610" s="0">
        <x:f>'Historical Trades'!D7610</x:f>
      </x:c>
      <x:c r="E7610" s="23">
        <x:f>'Historical Trades'!E7610</x:f>
      </x:c>
      <x:c r="F7610" s="0">
        <x:f>'Historical Trades'!F7610</x:f>
      </x:c>
      <x:c r="G7610" s="0">
        <x:f>'Historical Trades'!G7610</x:f>
      </x:c>
      <x:c r="H7610" s="0">
        <x:f>'Historical Trades'!H7610</x:f>
      </x:c>
      <x:c r="I7610" s="0">
        <x:f>'Historical Trades'!I7610</x:f>
      </x:c>
      <x:c r="J7610" s="0">
        <x:f>'Historical Trades'!J7610</x:f>
      </x:c>
      <x:c r="K7610" s="0">
        <x:f>'Historical Trades'!K7610</x:f>
      </x:c>
      <x:c r="L7610" s="0">
        <x:f>'Historical Trades'!L7610</x:f>
      </x:c>
      <x:c r="M7610" s="0">
        <x:f>'Historical Trades'!M7610</x:f>
      </x:c>
      <x:c r="N7610" s="0">
        <x:f>CLEAN('Historical Trades'!O7610)</x:f>
      </x:c>
      <x:c r="P7610" s="14">
        <x:f>IF(G7610="sell",M7610,-M7610)</x:f>
      </x:c>
      <x:c r="Q7610" s="14">
        <x:f>VLOOKUP(N7610,'Currency Rates'!$A$3:$C$32,3,0)</x:f>
      </x:c>
      <x:c r="R7610" s="0">
        <x:f>IF(A7610="SPUS",0,IF(A7610="FWD",0,P7610/Q7610))</x:f>
      </x:c>
    </x:row>
    <x:row r="7611" spans="1:19" x14ac:dyDescent="0.3">
      <x:c r="A7611" s="0">
        <x:f>'Historical Trades'!A7611</x:f>
      </x:c>
      <x:c r="B7611" s="0">
        <x:f>'Historical Trades'!B7611</x:f>
      </x:c>
      <x:c r="C7611" s="23">
        <x:f>'Historical Trades'!C7611</x:f>
      </x:c>
      <x:c r="D7611" s="0">
        <x:f>'Historical Trades'!D7611</x:f>
      </x:c>
      <x:c r="E7611" s="23">
        <x:f>'Historical Trades'!E7611</x:f>
      </x:c>
      <x:c r="F7611" s="0">
        <x:f>'Historical Trades'!F7611</x:f>
      </x:c>
      <x:c r="G7611" s="0">
        <x:f>'Historical Trades'!G7611</x:f>
      </x:c>
      <x:c r="H7611" s="0">
        <x:f>'Historical Trades'!H7611</x:f>
      </x:c>
      <x:c r="I7611" s="0">
        <x:f>'Historical Trades'!I7611</x:f>
      </x:c>
      <x:c r="J7611" s="0">
        <x:f>'Historical Trades'!J7611</x:f>
      </x:c>
      <x:c r="K7611" s="0">
        <x:f>'Historical Trades'!K7611</x:f>
      </x:c>
      <x:c r="L7611" s="0">
        <x:f>'Historical Trades'!L7611</x:f>
      </x:c>
      <x:c r="M7611" s="0">
        <x:f>'Historical Trades'!M7611</x:f>
      </x:c>
      <x:c r="N7611" s="0">
        <x:f>CLEAN('Historical Trades'!O7611)</x:f>
      </x:c>
      <x:c r="P7611" s="14">
        <x:f>IF(G7611="sell",M7611,-M7611)</x:f>
      </x:c>
      <x:c r="Q7611" s="14">
        <x:f>VLOOKUP(N7611,'Currency Rates'!$A$3:$C$32,3,0)</x:f>
      </x:c>
      <x:c r="R7611" s="0">
        <x:f>IF(A7611="SPUS",0,IF(A7611="FWD",0,P7611/Q7611))</x:f>
      </x:c>
    </x:row>
    <x:row r="7612" spans="1:19" x14ac:dyDescent="0.3">
      <x:c r="A7612" s="0">
        <x:f>'Historical Trades'!A7612</x:f>
      </x:c>
      <x:c r="B7612" s="0">
        <x:f>'Historical Trades'!B7612</x:f>
      </x:c>
      <x:c r="C7612" s="23">
        <x:f>'Historical Trades'!C7612</x:f>
      </x:c>
      <x:c r="D7612" s="0">
        <x:f>'Historical Trades'!D7612</x:f>
      </x:c>
      <x:c r="E7612" s="23">
        <x:f>'Historical Trades'!E7612</x:f>
      </x:c>
      <x:c r="F7612" s="0">
        <x:f>'Historical Trades'!F7612</x:f>
      </x:c>
      <x:c r="G7612" s="0">
        <x:f>'Historical Trades'!G7612</x:f>
      </x:c>
      <x:c r="H7612" s="0">
        <x:f>'Historical Trades'!H7612</x:f>
      </x:c>
      <x:c r="I7612" s="0">
        <x:f>'Historical Trades'!I7612</x:f>
      </x:c>
      <x:c r="J7612" s="0">
        <x:f>'Historical Trades'!J7612</x:f>
      </x:c>
      <x:c r="K7612" s="0">
        <x:f>'Historical Trades'!K7612</x:f>
      </x:c>
      <x:c r="L7612" s="0">
        <x:f>'Historical Trades'!L7612</x:f>
      </x:c>
      <x:c r="M7612" s="0">
        <x:f>'Historical Trades'!M7612</x:f>
      </x:c>
      <x:c r="N7612" s="0">
        <x:f>CLEAN('Historical Trades'!O7612)</x:f>
      </x:c>
      <x:c r="P7612" s="14">
        <x:f>IF(G7612="sell",M7612,-M7612)</x:f>
      </x:c>
      <x:c r="Q7612" s="14">
        <x:f>VLOOKUP(N7612,'Currency Rates'!$A$3:$C$32,3,0)</x:f>
      </x:c>
      <x:c r="R7612" s="0">
        <x:f>IF(A7612="SPUS",0,IF(A7612="FWD",0,P7612/Q7612))</x:f>
      </x:c>
    </x:row>
    <x:row r="7613" spans="1:19" x14ac:dyDescent="0.3">
      <x:c r="A7613" s="0">
        <x:f>'Historical Trades'!A7613</x:f>
      </x:c>
      <x:c r="B7613" s="0">
        <x:f>'Historical Trades'!B7613</x:f>
      </x:c>
      <x:c r="C7613" s="23">
        <x:f>'Historical Trades'!C7613</x:f>
      </x:c>
      <x:c r="D7613" s="0">
        <x:f>'Historical Trades'!D7613</x:f>
      </x:c>
      <x:c r="E7613" s="23">
        <x:f>'Historical Trades'!E7613</x:f>
      </x:c>
      <x:c r="F7613" s="0">
        <x:f>'Historical Trades'!F7613</x:f>
      </x:c>
      <x:c r="G7613" s="0">
        <x:f>'Historical Trades'!G7613</x:f>
      </x:c>
      <x:c r="H7613" s="0">
        <x:f>'Historical Trades'!H7613</x:f>
      </x:c>
      <x:c r="I7613" s="0">
        <x:f>'Historical Trades'!I7613</x:f>
      </x:c>
      <x:c r="J7613" s="0">
        <x:f>'Historical Trades'!J7613</x:f>
      </x:c>
      <x:c r="K7613" s="0">
        <x:f>'Historical Trades'!K7613</x:f>
      </x:c>
      <x:c r="L7613" s="0">
        <x:f>'Historical Trades'!L7613</x:f>
      </x:c>
      <x:c r="M7613" s="0">
        <x:f>'Historical Trades'!M7613</x:f>
      </x:c>
      <x:c r="N7613" s="0">
        <x:f>CLEAN('Historical Trades'!O7613)</x:f>
      </x:c>
      <x:c r="P7613" s="14">
        <x:f>IF(G7613="sell",M7613,-M7613)</x:f>
      </x:c>
      <x:c r="Q7613" s="14">
        <x:f>VLOOKUP(N7613,'Currency Rates'!$A$3:$C$32,3,0)</x:f>
      </x:c>
      <x:c r="R7613" s="0">
        <x:f>IF(A7613="SPUS",0,IF(A7613="FWD",0,P7613/Q7613))</x:f>
      </x:c>
    </x:row>
    <x:row r="7614" spans="1:19" x14ac:dyDescent="0.3">
      <x:c r="A7614" s="0">
        <x:f>'Historical Trades'!A7614</x:f>
      </x:c>
      <x:c r="B7614" s="0">
        <x:f>'Historical Trades'!B7614</x:f>
      </x:c>
      <x:c r="C7614" s="23">
        <x:f>'Historical Trades'!C7614</x:f>
      </x:c>
      <x:c r="D7614" s="0">
        <x:f>'Historical Trades'!D7614</x:f>
      </x:c>
      <x:c r="E7614" s="23">
        <x:f>'Historical Trades'!E7614</x:f>
      </x:c>
      <x:c r="F7614" s="0">
        <x:f>'Historical Trades'!F7614</x:f>
      </x:c>
      <x:c r="G7614" s="0">
        <x:f>'Historical Trades'!G7614</x:f>
      </x:c>
      <x:c r="H7614" s="0">
        <x:f>'Historical Trades'!H7614</x:f>
      </x:c>
      <x:c r="I7614" s="0">
        <x:f>'Historical Trades'!I7614</x:f>
      </x:c>
      <x:c r="J7614" s="0">
        <x:f>'Historical Trades'!J7614</x:f>
      </x:c>
      <x:c r="K7614" s="0">
        <x:f>'Historical Trades'!K7614</x:f>
      </x:c>
      <x:c r="L7614" s="0">
        <x:f>'Historical Trades'!L7614</x:f>
      </x:c>
      <x:c r="M7614" s="0">
        <x:f>'Historical Trades'!M7614</x:f>
      </x:c>
      <x:c r="N7614" s="0">
        <x:f>CLEAN('Historical Trades'!O7614)</x:f>
      </x:c>
      <x:c r="P7614" s="14">
        <x:f>IF(G7614="sell",M7614,-M7614)</x:f>
      </x:c>
      <x:c r="Q7614" s="14">
        <x:f>VLOOKUP(N7614,'Currency Rates'!$A$3:$C$32,3,0)</x:f>
      </x:c>
      <x:c r="R7614" s="0">
        <x:f>IF(A7614="SPUS",0,IF(A7614="FWD",0,P7614/Q7614))</x:f>
      </x:c>
    </x:row>
    <x:row r="7615" spans="1:19" x14ac:dyDescent="0.3">
      <x:c r="A7615" s="0">
        <x:f>'Historical Trades'!A7615</x:f>
      </x:c>
      <x:c r="B7615" s="0">
        <x:f>'Historical Trades'!B7615</x:f>
      </x:c>
      <x:c r="C7615" s="23">
        <x:f>'Historical Trades'!C7615</x:f>
      </x:c>
      <x:c r="D7615" s="0">
        <x:f>'Historical Trades'!D7615</x:f>
      </x:c>
      <x:c r="E7615" s="23">
        <x:f>'Historical Trades'!E7615</x:f>
      </x:c>
      <x:c r="F7615" s="0">
        <x:f>'Historical Trades'!F7615</x:f>
      </x:c>
      <x:c r="G7615" s="0">
        <x:f>'Historical Trades'!G7615</x:f>
      </x:c>
      <x:c r="H7615" s="0">
        <x:f>'Historical Trades'!H7615</x:f>
      </x:c>
      <x:c r="I7615" s="0">
        <x:f>'Historical Trades'!I7615</x:f>
      </x:c>
      <x:c r="J7615" s="0">
        <x:f>'Historical Trades'!J7615</x:f>
      </x:c>
      <x:c r="K7615" s="0">
        <x:f>'Historical Trades'!K7615</x:f>
      </x:c>
      <x:c r="L7615" s="0">
        <x:f>'Historical Trades'!L7615</x:f>
      </x:c>
      <x:c r="M7615" s="0">
        <x:f>'Historical Trades'!M7615</x:f>
      </x:c>
      <x:c r="N7615" s="0">
        <x:f>CLEAN('Historical Trades'!O7615)</x:f>
      </x:c>
      <x:c r="P7615" s="14">
        <x:f>IF(G7615="sell",M7615,-M7615)</x:f>
      </x:c>
      <x:c r="Q7615" s="14">
        <x:f>VLOOKUP(N7615,'Currency Rates'!$A$3:$C$32,3,0)</x:f>
      </x:c>
      <x:c r="R7615" s="0">
        <x:f>IF(A7615="SPUS",0,IF(A7615="FWD",0,P7615/Q7615))</x:f>
      </x:c>
    </x:row>
    <x:row r="7616" spans="1:19" x14ac:dyDescent="0.3">
      <x:c r="A7616" s="0">
        <x:f>'Historical Trades'!A7616</x:f>
      </x:c>
      <x:c r="B7616" s="0">
        <x:f>'Historical Trades'!B7616</x:f>
      </x:c>
      <x:c r="C7616" s="23">
        <x:f>'Historical Trades'!C7616</x:f>
      </x:c>
      <x:c r="D7616" s="0">
        <x:f>'Historical Trades'!D7616</x:f>
      </x:c>
      <x:c r="E7616" s="23">
        <x:f>'Historical Trades'!E7616</x:f>
      </x:c>
      <x:c r="F7616" s="0">
        <x:f>'Historical Trades'!F7616</x:f>
      </x:c>
      <x:c r="G7616" s="0">
        <x:f>'Historical Trades'!G7616</x:f>
      </x:c>
      <x:c r="H7616" s="0">
        <x:f>'Historical Trades'!H7616</x:f>
      </x:c>
      <x:c r="I7616" s="0">
        <x:f>'Historical Trades'!I7616</x:f>
      </x:c>
      <x:c r="J7616" s="0">
        <x:f>'Historical Trades'!J7616</x:f>
      </x:c>
      <x:c r="K7616" s="0">
        <x:f>'Historical Trades'!K7616</x:f>
      </x:c>
      <x:c r="L7616" s="0">
        <x:f>'Historical Trades'!L7616</x:f>
      </x:c>
      <x:c r="M7616" s="0">
        <x:f>'Historical Trades'!M7616</x:f>
      </x:c>
      <x:c r="N7616" s="0">
        <x:f>CLEAN('Historical Trades'!O7616)</x:f>
      </x:c>
      <x:c r="P7616" s="14">
        <x:f>IF(G7616="sell",M7616,-M7616)</x:f>
      </x:c>
      <x:c r="Q7616" s="14">
        <x:f>VLOOKUP(N7616,'Currency Rates'!$A$3:$C$32,3,0)</x:f>
      </x:c>
      <x:c r="R7616" s="0">
        <x:f>IF(A7616="SPUS",0,IF(A7616="FWD",0,P7616/Q7616))</x:f>
      </x:c>
    </x:row>
    <x:row r="7617" spans="1:19" x14ac:dyDescent="0.3">
      <x:c r="A7617" s="0">
        <x:f>'Historical Trades'!A7617</x:f>
      </x:c>
      <x:c r="B7617" s="0">
        <x:f>'Historical Trades'!B7617</x:f>
      </x:c>
      <x:c r="C7617" s="23">
        <x:f>'Historical Trades'!C7617</x:f>
      </x:c>
      <x:c r="D7617" s="0">
        <x:f>'Historical Trades'!D7617</x:f>
      </x:c>
      <x:c r="E7617" s="23">
        <x:f>'Historical Trades'!E7617</x:f>
      </x:c>
      <x:c r="F7617" s="0">
        <x:f>'Historical Trades'!F7617</x:f>
      </x:c>
      <x:c r="G7617" s="0">
        <x:f>'Historical Trades'!G7617</x:f>
      </x:c>
      <x:c r="H7617" s="0">
        <x:f>'Historical Trades'!H7617</x:f>
      </x:c>
      <x:c r="I7617" s="0">
        <x:f>'Historical Trades'!I7617</x:f>
      </x:c>
      <x:c r="J7617" s="0">
        <x:f>'Historical Trades'!J7617</x:f>
      </x:c>
      <x:c r="K7617" s="0">
        <x:f>'Historical Trades'!K7617</x:f>
      </x:c>
      <x:c r="L7617" s="0">
        <x:f>'Historical Trades'!L7617</x:f>
      </x:c>
      <x:c r="M7617" s="0">
        <x:f>'Historical Trades'!M7617</x:f>
      </x:c>
      <x:c r="N7617" s="0">
        <x:f>CLEAN('Historical Trades'!O7617)</x:f>
      </x:c>
      <x:c r="P7617" s="14">
        <x:f>IF(G7617="sell",M7617,-M7617)</x:f>
      </x:c>
      <x:c r="Q7617" s="14">
        <x:f>VLOOKUP(N7617,'Currency Rates'!$A$3:$C$32,3,0)</x:f>
      </x:c>
      <x:c r="R7617" s="0">
        <x:f>IF(A7617="SPUS",0,IF(A7617="FWD",0,P7617/Q7617))</x:f>
      </x:c>
    </x:row>
    <x:row r="7618" spans="1:19" x14ac:dyDescent="0.3">
      <x:c r="A7618" s="0">
        <x:f>'Historical Trades'!A7618</x:f>
      </x:c>
      <x:c r="B7618" s="0">
        <x:f>'Historical Trades'!B7618</x:f>
      </x:c>
      <x:c r="C7618" s="23">
        <x:f>'Historical Trades'!C7618</x:f>
      </x:c>
      <x:c r="D7618" s="0">
        <x:f>'Historical Trades'!D7618</x:f>
      </x:c>
      <x:c r="E7618" s="23">
        <x:f>'Historical Trades'!E7618</x:f>
      </x:c>
      <x:c r="F7618" s="0">
        <x:f>'Historical Trades'!F7618</x:f>
      </x:c>
      <x:c r="G7618" s="0">
        <x:f>'Historical Trades'!G7618</x:f>
      </x:c>
      <x:c r="H7618" s="0">
        <x:f>'Historical Trades'!H7618</x:f>
      </x:c>
      <x:c r="I7618" s="0">
        <x:f>'Historical Trades'!I7618</x:f>
      </x:c>
      <x:c r="J7618" s="0">
        <x:f>'Historical Trades'!J7618</x:f>
      </x:c>
      <x:c r="K7618" s="0">
        <x:f>'Historical Trades'!K7618</x:f>
      </x:c>
      <x:c r="L7618" s="0">
        <x:f>'Historical Trades'!L7618</x:f>
      </x:c>
      <x:c r="M7618" s="0">
        <x:f>'Historical Trades'!M7618</x:f>
      </x:c>
      <x:c r="N7618" s="0">
        <x:f>CLEAN('Historical Trades'!O7618)</x:f>
      </x:c>
      <x:c r="P7618" s="14">
        <x:f>IF(G7618="sell",M7618,-M7618)</x:f>
      </x:c>
      <x:c r="Q7618" s="14">
        <x:f>VLOOKUP(N7618,'Currency Rates'!$A$3:$C$32,3,0)</x:f>
      </x:c>
      <x:c r="R7618" s="0">
        <x:f>IF(A7618="SPUS",0,IF(A7618="FWD",0,P7618/Q7618))</x:f>
      </x:c>
    </x:row>
    <x:row r="7619" spans="1:19" x14ac:dyDescent="0.3">
      <x:c r="A7619" s="0">
        <x:f>'Historical Trades'!A7619</x:f>
      </x:c>
      <x:c r="B7619" s="0">
        <x:f>'Historical Trades'!B7619</x:f>
      </x:c>
      <x:c r="C7619" s="23">
        <x:f>'Historical Trades'!C7619</x:f>
      </x:c>
      <x:c r="D7619" s="0">
        <x:f>'Historical Trades'!D7619</x:f>
      </x:c>
      <x:c r="E7619" s="23">
        <x:f>'Historical Trades'!E7619</x:f>
      </x:c>
      <x:c r="F7619" s="0">
        <x:f>'Historical Trades'!F7619</x:f>
      </x:c>
      <x:c r="G7619" s="0">
        <x:f>'Historical Trades'!G7619</x:f>
      </x:c>
      <x:c r="H7619" s="0">
        <x:f>'Historical Trades'!H7619</x:f>
      </x:c>
      <x:c r="I7619" s="0">
        <x:f>'Historical Trades'!I7619</x:f>
      </x:c>
      <x:c r="J7619" s="0">
        <x:f>'Historical Trades'!J7619</x:f>
      </x:c>
      <x:c r="K7619" s="0">
        <x:f>'Historical Trades'!K7619</x:f>
      </x:c>
      <x:c r="L7619" s="0">
        <x:f>'Historical Trades'!L7619</x:f>
      </x:c>
      <x:c r="M7619" s="0">
        <x:f>'Historical Trades'!M7619</x:f>
      </x:c>
      <x:c r="N7619" s="0">
        <x:f>CLEAN('Historical Trades'!O7619)</x:f>
      </x:c>
      <x:c r="P7619" s="14">
        <x:f>IF(G7619="sell",M7619,-M7619)</x:f>
      </x:c>
      <x:c r="Q7619" s="14">
        <x:f>VLOOKUP(N7619,'Currency Rates'!$A$3:$C$32,3,0)</x:f>
      </x:c>
      <x:c r="R7619" s="0">
        <x:f>IF(A7619="SPUS",0,IF(A7619="FWD",0,P7619/Q7619))</x:f>
      </x:c>
    </x:row>
    <x:row r="7620" spans="1:19" x14ac:dyDescent="0.3">
      <x:c r="A7620" s="0">
        <x:f>'Historical Trades'!A7620</x:f>
      </x:c>
      <x:c r="B7620" s="0">
        <x:f>'Historical Trades'!B7620</x:f>
      </x:c>
      <x:c r="C7620" s="23">
        <x:f>'Historical Trades'!C7620</x:f>
      </x:c>
      <x:c r="D7620" s="0">
        <x:f>'Historical Trades'!D7620</x:f>
      </x:c>
      <x:c r="E7620" s="23">
        <x:f>'Historical Trades'!E7620</x:f>
      </x:c>
      <x:c r="F7620" s="0">
        <x:f>'Historical Trades'!F7620</x:f>
      </x:c>
      <x:c r="G7620" s="0">
        <x:f>'Historical Trades'!G7620</x:f>
      </x:c>
      <x:c r="H7620" s="0">
        <x:f>'Historical Trades'!H7620</x:f>
      </x:c>
      <x:c r="I7620" s="0">
        <x:f>'Historical Trades'!I7620</x:f>
      </x:c>
      <x:c r="J7620" s="0">
        <x:f>'Historical Trades'!J7620</x:f>
      </x:c>
      <x:c r="K7620" s="0">
        <x:f>'Historical Trades'!K7620</x:f>
      </x:c>
      <x:c r="L7620" s="0">
        <x:f>'Historical Trades'!L7620</x:f>
      </x:c>
      <x:c r="M7620" s="0">
        <x:f>'Historical Trades'!M7620</x:f>
      </x:c>
      <x:c r="N7620" s="0">
        <x:f>CLEAN('Historical Trades'!O7620)</x:f>
      </x:c>
      <x:c r="P7620" s="14">
        <x:f>IF(G7620="sell",M7620,-M7620)</x:f>
      </x:c>
      <x:c r="Q7620" s="14">
        <x:f>VLOOKUP(N7620,'Currency Rates'!$A$3:$C$32,3,0)</x:f>
      </x:c>
      <x:c r="R7620" s="0">
        <x:f>IF(A7620="SPUS",0,IF(A7620="FWD",0,P7620/Q7620))</x:f>
      </x:c>
    </x:row>
    <x:row r="7621" spans="1:19" x14ac:dyDescent="0.3">
      <x:c r="A7621" s="0">
        <x:f>'Historical Trades'!A7621</x:f>
      </x:c>
      <x:c r="B7621" s="0">
        <x:f>'Historical Trades'!B7621</x:f>
      </x:c>
      <x:c r="C7621" s="23">
        <x:f>'Historical Trades'!C7621</x:f>
      </x:c>
      <x:c r="D7621" s="0">
        <x:f>'Historical Trades'!D7621</x:f>
      </x:c>
      <x:c r="E7621" s="23">
        <x:f>'Historical Trades'!E7621</x:f>
      </x:c>
      <x:c r="F7621" s="0">
        <x:f>'Historical Trades'!F7621</x:f>
      </x:c>
      <x:c r="G7621" s="0">
        <x:f>'Historical Trades'!G7621</x:f>
      </x:c>
      <x:c r="H7621" s="0">
        <x:f>'Historical Trades'!H7621</x:f>
      </x:c>
      <x:c r="I7621" s="0">
        <x:f>'Historical Trades'!I7621</x:f>
      </x:c>
      <x:c r="J7621" s="0">
        <x:f>'Historical Trades'!J7621</x:f>
      </x:c>
      <x:c r="K7621" s="0">
        <x:f>'Historical Trades'!K7621</x:f>
      </x:c>
      <x:c r="L7621" s="0">
        <x:f>'Historical Trades'!L7621</x:f>
      </x:c>
      <x:c r="M7621" s="0">
        <x:f>'Historical Trades'!M7621</x:f>
      </x:c>
      <x:c r="N7621" s="0">
        <x:f>CLEAN('Historical Trades'!O7621)</x:f>
      </x:c>
      <x:c r="P7621" s="14">
        <x:f>IF(G7621="sell",M7621,-M7621)</x:f>
      </x:c>
      <x:c r="Q7621" s="14">
        <x:f>VLOOKUP(N7621,'Currency Rates'!$A$3:$C$32,3,0)</x:f>
      </x:c>
      <x:c r="R7621" s="0">
        <x:f>IF(A7621="SPUS",0,IF(A7621="FWD",0,P7621/Q7621))</x:f>
      </x:c>
    </x:row>
    <x:row r="7622" spans="1:19" x14ac:dyDescent="0.3">
      <x:c r="A7622" s="0">
        <x:f>'Historical Trades'!A7622</x:f>
      </x:c>
      <x:c r="B7622" s="0">
        <x:f>'Historical Trades'!B7622</x:f>
      </x:c>
      <x:c r="C7622" s="23">
        <x:f>'Historical Trades'!C7622</x:f>
      </x:c>
      <x:c r="D7622" s="0">
        <x:f>'Historical Trades'!D7622</x:f>
      </x:c>
      <x:c r="E7622" s="23">
        <x:f>'Historical Trades'!E7622</x:f>
      </x:c>
      <x:c r="F7622" s="0">
        <x:f>'Historical Trades'!F7622</x:f>
      </x:c>
      <x:c r="G7622" s="0">
        <x:f>'Historical Trades'!G7622</x:f>
      </x:c>
      <x:c r="H7622" s="0">
        <x:f>'Historical Trades'!H7622</x:f>
      </x:c>
      <x:c r="I7622" s="0">
        <x:f>'Historical Trades'!I7622</x:f>
      </x:c>
      <x:c r="J7622" s="0">
        <x:f>'Historical Trades'!J7622</x:f>
      </x:c>
      <x:c r="K7622" s="0">
        <x:f>'Historical Trades'!K7622</x:f>
      </x:c>
      <x:c r="L7622" s="0">
        <x:f>'Historical Trades'!L7622</x:f>
      </x:c>
      <x:c r="M7622" s="0">
        <x:f>'Historical Trades'!M7622</x:f>
      </x:c>
      <x:c r="N7622" s="0">
        <x:f>CLEAN('Historical Trades'!O7622)</x:f>
      </x:c>
      <x:c r="P7622" s="14">
        <x:f>IF(G7622="sell",M7622,-M7622)</x:f>
      </x:c>
      <x:c r="Q7622" s="14">
        <x:f>VLOOKUP(N7622,'Currency Rates'!$A$3:$C$32,3,0)</x:f>
      </x:c>
      <x:c r="R7622" s="0">
        <x:f>IF(A7622="SPUS",0,IF(A7622="FWD",0,P7622/Q7622))</x:f>
      </x:c>
    </x:row>
    <x:row r="7623" spans="1:19" x14ac:dyDescent="0.3">
      <x:c r="A7623" s="0">
        <x:f>'Historical Trades'!A7623</x:f>
      </x:c>
      <x:c r="B7623" s="0">
        <x:f>'Historical Trades'!B7623</x:f>
      </x:c>
      <x:c r="C7623" s="23">
        <x:f>'Historical Trades'!C7623</x:f>
      </x:c>
      <x:c r="D7623" s="0">
        <x:f>'Historical Trades'!D7623</x:f>
      </x:c>
      <x:c r="E7623" s="23">
        <x:f>'Historical Trades'!E7623</x:f>
      </x:c>
      <x:c r="F7623" s="0">
        <x:f>'Historical Trades'!F7623</x:f>
      </x:c>
      <x:c r="G7623" s="0">
        <x:f>'Historical Trades'!G7623</x:f>
      </x:c>
      <x:c r="H7623" s="0">
        <x:f>'Historical Trades'!H7623</x:f>
      </x:c>
      <x:c r="I7623" s="0">
        <x:f>'Historical Trades'!I7623</x:f>
      </x:c>
      <x:c r="J7623" s="0">
        <x:f>'Historical Trades'!J7623</x:f>
      </x:c>
      <x:c r="K7623" s="0">
        <x:f>'Historical Trades'!K7623</x:f>
      </x:c>
      <x:c r="L7623" s="0">
        <x:f>'Historical Trades'!L7623</x:f>
      </x:c>
      <x:c r="M7623" s="0">
        <x:f>'Historical Trades'!M7623</x:f>
      </x:c>
      <x:c r="N7623" s="0">
        <x:f>CLEAN('Historical Trades'!O7623)</x:f>
      </x:c>
      <x:c r="P7623" s="14">
        <x:f>IF(G7623="sell",M7623,-M7623)</x:f>
      </x:c>
      <x:c r="Q7623" s="14">
        <x:f>VLOOKUP(N7623,'Currency Rates'!$A$3:$C$32,3,0)</x:f>
      </x:c>
      <x:c r="R7623" s="0">
        <x:f>IF(A7623="SPUS",0,IF(A7623="FWD",0,P7623/Q7623))</x:f>
      </x:c>
    </x:row>
    <x:row r="7624" spans="1:19" x14ac:dyDescent="0.3">
      <x:c r="A7624" s="0">
        <x:f>'Historical Trades'!A7624</x:f>
      </x:c>
      <x:c r="B7624" s="0">
        <x:f>'Historical Trades'!B7624</x:f>
      </x:c>
      <x:c r="C7624" s="23">
        <x:f>'Historical Trades'!C7624</x:f>
      </x:c>
      <x:c r="D7624" s="0">
        <x:f>'Historical Trades'!D7624</x:f>
      </x:c>
      <x:c r="E7624" s="23">
        <x:f>'Historical Trades'!E7624</x:f>
      </x:c>
      <x:c r="F7624" s="0">
        <x:f>'Historical Trades'!F7624</x:f>
      </x:c>
      <x:c r="G7624" s="0">
        <x:f>'Historical Trades'!G7624</x:f>
      </x:c>
      <x:c r="H7624" s="0">
        <x:f>'Historical Trades'!H7624</x:f>
      </x:c>
      <x:c r="I7624" s="0">
        <x:f>'Historical Trades'!I7624</x:f>
      </x:c>
      <x:c r="J7624" s="0">
        <x:f>'Historical Trades'!J7624</x:f>
      </x:c>
      <x:c r="K7624" s="0">
        <x:f>'Historical Trades'!K7624</x:f>
      </x:c>
      <x:c r="L7624" s="0">
        <x:f>'Historical Trades'!L7624</x:f>
      </x:c>
      <x:c r="M7624" s="0">
        <x:f>'Historical Trades'!M7624</x:f>
      </x:c>
      <x:c r="N7624" s="0">
        <x:f>CLEAN('Historical Trades'!O7624)</x:f>
      </x:c>
      <x:c r="P7624" s="14">
        <x:f>IF(G7624="sell",M7624,-M7624)</x:f>
      </x:c>
      <x:c r="Q7624" s="14">
        <x:f>VLOOKUP(N7624,'Currency Rates'!$A$3:$C$32,3,0)</x:f>
      </x:c>
      <x:c r="R7624" s="0">
        <x:f>IF(A7624="SPUS",0,IF(A7624="FWD",0,P7624/Q7624))</x:f>
      </x:c>
    </x:row>
    <x:row r="7625" spans="1:19" x14ac:dyDescent="0.3">
      <x:c r="A7625" s="0">
        <x:f>'Historical Trades'!A7625</x:f>
      </x:c>
      <x:c r="B7625" s="0">
        <x:f>'Historical Trades'!B7625</x:f>
      </x:c>
      <x:c r="C7625" s="23">
        <x:f>'Historical Trades'!C7625</x:f>
      </x:c>
      <x:c r="D7625" s="0">
        <x:f>'Historical Trades'!D7625</x:f>
      </x:c>
      <x:c r="E7625" s="23">
        <x:f>'Historical Trades'!E7625</x:f>
      </x:c>
      <x:c r="F7625" s="0">
        <x:f>'Historical Trades'!F7625</x:f>
      </x:c>
      <x:c r="G7625" s="0">
        <x:f>'Historical Trades'!G7625</x:f>
      </x:c>
      <x:c r="H7625" s="0">
        <x:f>'Historical Trades'!H7625</x:f>
      </x:c>
      <x:c r="I7625" s="0">
        <x:f>'Historical Trades'!I7625</x:f>
      </x:c>
      <x:c r="J7625" s="0">
        <x:f>'Historical Trades'!J7625</x:f>
      </x:c>
      <x:c r="K7625" s="0">
        <x:f>'Historical Trades'!K7625</x:f>
      </x:c>
      <x:c r="L7625" s="0">
        <x:f>'Historical Trades'!L7625</x:f>
      </x:c>
      <x:c r="M7625" s="0">
        <x:f>'Historical Trades'!M7625</x:f>
      </x:c>
      <x:c r="N7625" s="0">
        <x:f>CLEAN('Historical Trades'!O7625)</x:f>
      </x:c>
      <x:c r="P7625" s="14">
        <x:f>IF(G7625="sell",M7625,-M7625)</x:f>
      </x:c>
      <x:c r="Q7625" s="14">
        <x:f>VLOOKUP(N7625,'Currency Rates'!$A$3:$C$32,3,0)</x:f>
      </x:c>
      <x:c r="R7625" s="0">
        <x:f>IF(A7625="SPUS",0,IF(A7625="FWD",0,P7625/Q7625))</x:f>
      </x:c>
    </x:row>
    <x:row r="7626" spans="1:19" x14ac:dyDescent="0.3">
      <x:c r="A7626" s="0">
        <x:f>'Historical Trades'!A7626</x:f>
      </x:c>
      <x:c r="B7626" s="0">
        <x:f>'Historical Trades'!B7626</x:f>
      </x:c>
      <x:c r="C7626" s="23">
        <x:f>'Historical Trades'!C7626</x:f>
      </x:c>
      <x:c r="D7626" s="0">
        <x:f>'Historical Trades'!D7626</x:f>
      </x:c>
      <x:c r="E7626" s="23">
        <x:f>'Historical Trades'!E7626</x:f>
      </x:c>
      <x:c r="F7626" s="0">
        <x:f>'Historical Trades'!F7626</x:f>
      </x:c>
      <x:c r="G7626" s="0">
        <x:f>'Historical Trades'!G7626</x:f>
      </x:c>
      <x:c r="H7626" s="0">
        <x:f>'Historical Trades'!H7626</x:f>
      </x:c>
      <x:c r="I7626" s="0">
        <x:f>'Historical Trades'!I7626</x:f>
      </x:c>
      <x:c r="J7626" s="0">
        <x:f>'Historical Trades'!J7626</x:f>
      </x:c>
      <x:c r="K7626" s="0">
        <x:f>'Historical Trades'!K7626</x:f>
      </x:c>
      <x:c r="L7626" s="0">
        <x:f>'Historical Trades'!L7626</x:f>
      </x:c>
      <x:c r="M7626" s="0">
        <x:f>'Historical Trades'!M7626</x:f>
      </x:c>
      <x:c r="N7626" s="0">
        <x:f>CLEAN('Historical Trades'!O7626)</x:f>
      </x:c>
      <x:c r="P7626" s="14">
        <x:f>IF(G7626="sell",M7626,-M7626)</x:f>
      </x:c>
      <x:c r="Q7626" s="14">
        <x:f>VLOOKUP(N7626,'Currency Rates'!$A$3:$C$32,3,0)</x:f>
      </x:c>
      <x:c r="R7626" s="0">
        <x:f>IF(A7626="SPUS",0,IF(A7626="FWD",0,P7626/Q7626))</x:f>
      </x:c>
    </x:row>
    <x:row r="7627" spans="1:19" x14ac:dyDescent="0.3">
      <x:c r="A7627" s="0">
        <x:f>'Historical Trades'!A7627</x:f>
      </x:c>
      <x:c r="B7627" s="0">
        <x:f>'Historical Trades'!B7627</x:f>
      </x:c>
      <x:c r="C7627" s="23">
        <x:f>'Historical Trades'!C7627</x:f>
      </x:c>
      <x:c r="D7627" s="0">
        <x:f>'Historical Trades'!D7627</x:f>
      </x:c>
      <x:c r="E7627" s="23">
        <x:f>'Historical Trades'!E7627</x:f>
      </x:c>
      <x:c r="F7627" s="0">
        <x:f>'Historical Trades'!F7627</x:f>
      </x:c>
      <x:c r="G7627" s="0">
        <x:f>'Historical Trades'!G7627</x:f>
      </x:c>
      <x:c r="H7627" s="0">
        <x:f>'Historical Trades'!H7627</x:f>
      </x:c>
      <x:c r="I7627" s="0">
        <x:f>'Historical Trades'!I7627</x:f>
      </x:c>
      <x:c r="J7627" s="0">
        <x:f>'Historical Trades'!J7627</x:f>
      </x:c>
      <x:c r="K7627" s="0">
        <x:f>'Historical Trades'!K7627</x:f>
      </x:c>
      <x:c r="L7627" s="0">
        <x:f>'Historical Trades'!L7627</x:f>
      </x:c>
      <x:c r="M7627" s="0">
        <x:f>'Historical Trades'!M7627</x:f>
      </x:c>
      <x:c r="N7627" s="0">
        <x:f>CLEAN('Historical Trades'!O7627)</x:f>
      </x:c>
      <x:c r="P7627" s="14">
        <x:f>IF(G7627="sell",M7627,-M7627)</x:f>
      </x:c>
      <x:c r="Q7627" s="14">
        <x:f>VLOOKUP(N7627,'Currency Rates'!$A$3:$C$32,3,0)</x:f>
      </x:c>
      <x:c r="R7627" s="0">
        <x:f>IF(A7627="SPUS",0,IF(A7627="FWD",0,P7627/Q7627))</x:f>
      </x:c>
    </x:row>
    <x:row r="7628" spans="1:19" x14ac:dyDescent="0.3">
      <x:c r="A7628" s="0">
        <x:f>'Historical Trades'!A7628</x:f>
      </x:c>
      <x:c r="B7628" s="0">
        <x:f>'Historical Trades'!B7628</x:f>
      </x:c>
      <x:c r="C7628" s="23">
        <x:f>'Historical Trades'!C7628</x:f>
      </x:c>
      <x:c r="D7628" s="0">
        <x:f>'Historical Trades'!D7628</x:f>
      </x:c>
      <x:c r="E7628" s="23">
        <x:f>'Historical Trades'!E7628</x:f>
      </x:c>
      <x:c r="F7628" s="0">
        <x:f>'Historical Trades'!F7628</x:f>
      </x:c>
      <x:c r="G7628" s="0">
        <x:f>'Historical Trades'!G7628</x:f>
      </x:c>
      <x:c r="H7628" s="0">
        <x:f>'Historical Trades'!H7628</x:f>
      </x:c>
      <x:c r="I7628" s="0">
        <x:f>'Historical Trades'!I7628</x:f>
      </x:c>
      <x:c r="J7628" s="0">
        <x:f>'Historical Trades'!J7628</x:f>
      </x:c>
      <x:c r="K7628" s="0">
        <x:f>'Historical Trades'!K7628</x:f>
      </x:c>
      <x:c r="L7628" s="0">
        <x:f>'Historical Trades'!L7628</x:f>
      </x:c>
      <x:c r="M7628" s="0">
        <x:f>'Historical Trades'!M7628</x:f>
      </x:c>
      <x:c r="N7628" s="0">
        <x:f>CLEAN('Historical Trades'!O7628)</x:f>
      </x:c>
      <x:c r="P7628" s="14">
        <x:f>IF(G7628="sell",M7628,-M7628)</x:f>
      </x:c>
      <x:c r="Q7628" s="14">
        <x:f>VLOOKUP(N7628,'Currency Rates'!$A$3:$C$32,3,0)</x:f>
      </x:c>
      <x:c r="R7628" s="0">
        <x:f>IF(A7628="SPUS",0,IF(A7628="FWD",0,P7628/Q7628))</x:f>
      </x:c>
    </x:row>
    <x:row r="7629" spans="1:19" x14ac:dyDescent="0.3">
      <x:c r="A7629" s="0">
        <x:f>'Historical Trades'!A7629</x:f>
      </x:c>
      <x:c r="B7629" s="0">
        <x:f>'Historical Trades'!B7629</x:f>
      </x:c>
      <x:c r="C7629" s="23">
        <x:f>'Historical Trades'!C7629</x:f>
      </x:c>
      <x:c r="D7629" s="0">
        <x:f>'Historical Trades'!D7629</x:f>
      </x:c>
      <x:c r="E7629" s="23">
        <x:f>'Historical Trades'!E7629</x:f>
      </x:c>
      <x:c r="F7629" s="0">
        <x:f>'Historical Trades'!F7629</x:f>
      </x:c>
      <x:c r="G7629" s="0">
        <x:f>'Historical Trades'!G7629</x:f>
      </x:c>
      <x:c r="H7629" s="0">
        <x:f>'Historical Trades'!H7629</x:f>
      </x:c>
      <x:c r="I7629" s="0">
        <x:f>'Historical Trades'!I7629</x:f>
      </x:c>
      <x:c r="J7629" s="0">
        <x:f>'Historical Trades'!J7629</x:f>
      </x:c>
      <x:c r="K7629" s="0">
        <x:f>'Historical Trades'!K7629</x:f>
      </x:c>
      <x:c r="L7629" s="0">
        <x:f>'Historical Trades'!L7629</x:f>
      </x:c>
      <x:c r="M7629" s="0">
        <x:f>'Historical Trades'!M7629</x:f>
      </x:c>
      <x:c r="N7629" s="0">
        <x:f>CLEAN('Historical Trades'!O7629)</x:f>
      </x:c>
      <x:c r="P7629" s="14">
        <x:f>IF(G7629="sell",M7629,-M7629)</x:f>
      </x:c>
      <x:c r="Q7629" s="14">
        <x:f>VLOOKUP(N7629,'Currency Rates'!$A$3:$C$32,3,0)</x:f>
      </x:c>
      <x:c r="R7629" s="0">
        <x:f>IF(A7629="SPUS",0,IF(A7629="FWD",0,P7629/Q7629))</x:f>
      </x:c>
    </x:row>
    <x:row r="7630" spans="1:19" x14ac:dyDescent="0.3">
      <x:c r="A7630" s="0">
        <x:f>'Historical Trades'!A7630</x:f>
      </x:c>
      <x:c r="B7630" s="0">
        <x:f>'Historical Trades'!B7630</x:f>
      </x:c>
      <x:c r="C7630" s="23">
        <x:f>'Historical Trades'!C7630</x:f>
      </x:c>
      <x:c r="D7630" s="0">
        <x:f>'Historical Trades'!D7630</x:f>
      </x:c>
      <x:c r="E7630" s="23">
        <x:f>'Historical Trades'!E7630</x:f>
      </x:c>
      <x:c r="F7630" s="0">
        <x:f>'Historical Trades'!F7630</x:f>
      </x:c>
      <x:c r="G7630" s="0">
        <x:f>'Historical Trades'!G7630</x:f>
      </x:c>
      <x:c r="H7630" s="0">
        <x:f>'Historical Trades'!H7630</x:f>
      </x:c>
      <x:c r="I7630" s="0">
        <x:f>'Historical Trades'!I7630</x:f>
      </x:c>
      <x:c r="J7630" s="0">
        <x:f>'Historical Trades'!J7630</x:f>
      </x:c>
      <x:c r="K7630" s="0">
        <x:f>'Historical Trades'!K7630</x:f>
      </x:c>
      <x:c r="L7630" s="0">
        <x:f>'Historical Trades'!L7630</x:f>
      </x:c>
      <x:c r="M7630" s="0">
        <x:f>'Historical Trades'!M7630</x:f>
      </x:c>
      <x:c r="N7630" s="0">
        <x:f>CLEAN('Historical Trades'!O7630)</x:f>
      </x:c>
      <x:c r="P7630" s="14">
        <x:f>IF(G7630="sell",M7630,-M7630)</x:f>
      </x:c>
      <x:c r="Q7630" s="14">
        <x:f>VLOOKUP(N7630,'Currency Rates'!$A$3:$C$32,3,0)</x:f>
      </x:c>
      <x:c r="R7630" s="0">
        <x:f>IF(A7630="SPUS",0,IF(A7630="FWD",0,P7630/Q7630))</x:f>
      </x:c>
    </x:row>
    <x:row r="7631" spans="1:19" x14ac:dyDescent="0.3">
      <x:c r="A7631" s="0">
        <x:f>'Historical Trades'!A7631</x:f>
      </x:c>
      <x:c r="B7631" s="0">
        <x:f>'Historical Trades'!B7631</x:f>
      </x:c>
      <x:c r="C7631" s="23">
        <x:f>'Historical Trades'!C7631</x:f>
      </x:c>
      <x:c r="D7631" s="0">
        <x:f>'Historical Trades'!D7631</x:f>
      </x:c>
      <x:c r="E7631" s="23">
        <x:f>'Historical Trades'!E7631</x:f>
      </x:c>
      <x:c r="F7631" s="0">
        <x:f>'Historical Trades'!F7631</x:f>
      </x:c>
      <x:c r="G7631" s="0">
        <x:f>'Historical Trades'!G7631</x:f>
      </x:c>
      <x:c r="H7631" s="0">
        <x:f>'Historical Trades'!H7631</x:f>
      </x:c>
      <x:c r="I7631" s="0">
        <x:f>'Historical Trades'!I7631</x:f>
      </x:c>
      <x:c r="J7631" s="0">
        <x:f>'Historical Trades'!J7631</x:f>
      </x:c>
      <x:c r="K7631" s="0">
        <x:f>'Historical Trades'!K7631</x:f>
      </x:c>
      <x:c r="L7631" s="0">
        <x:f>'Historical Trades'!L7631</x:f>
      </x:c>
      <x:c r="M7631" s="0">
        <x:f>'Historical Trades'!M7631</x:f>
      </x:c>
      <x:c r="N7631" s="0">
        <x:f>CLEAN('Historical Trades'!O7631)</x:f>
      </x:c>
      <x:c r="P7631" s="14">
        <x:f>IF(G7631="sell",M7631,-M7631)</x:f>
      </x:c>
      <x:c r="Q7631" s="14">
        <x:f>VLOOKUP(N7631,'Currency Rates'!$A$3:$C$32,3,0)</x:f>
      </x:c>
      <x:c r="R7631" s="0">
        <x:f>IF(A7631="SPUS",0,IF(A7631="FWD",0,P7631/Q7631))</x:f>
      </x:c>
    </x:row>
    <x:row r="7632" spans="1:19" x14ac:dyDescent="0.3">
      <x:c r="A7632" s="0">
        <x:f>'Historical Trades'!A7632</x:f>
      </x:c>
      <x:c r="B7632" s="0">
        <x:f>'Historical Trades'!B7632</x:f>
      </x:c>
      <x:c r="C7632" s="23">
        <x:f>'Historical Trades'!C7632</x:f>
      </x:c>
      <x:c r="D7632" s="0">
        <x:f>'Historical Trades'!D7632</x:f>
      </x:c>
      <x:c r="E7632" s="23">
        <x:f>'Historical Trades'!E7632</x:f>
      </x:c>
      <x:c r="F7632" s="0">
        <x:f>'Historical Trades'!F7632</x:f>
      </x:c>
      <x:c r="G7632" s="0">
        <x:f>'Historical Trades'!G7632</x:f>
      </x:c>
      <x:c r="H7632" s="0">
        <x:f>'Historical Trades'!H7632</x:f>
      </x:c>
      <x:c r="I7632" s="0">
        <x:f>'Historical Trades'!I7632</x:f>
      </x:c>
      <x:c r="J7632" s="0">
        <x:f>'Historical Trades'!J7632</x:f>
      </x:c>
      <x:c r="K7632" s="0">
        <x:f>'Historical Trades'!K7632</x:f>
      </x:c>
      <x:c r="L7632" s="0">
        <x:f>'Historical Trades'!L7632</x:f>
      </x:c>
      <x:c r="M7632" s="0">
        <x:f>'Historical Trades'!M7632</x:f>
      </x:c>
      <x:c r="N7632" s="0">
        <x:f>CLEAN('Historical Trades'!O7632)</x:f>
      </x:c>
      <x:c r="P7632" s="14">
        <x:f>IF(G7632="sell",M7632,-M7632)</x:f>
      </x:c>
      <x:c r="Q7632" s="14">
        <x:f>VLOOKUP(N7632,'Currency Rates'!$A$3:$C$32,3,0)</x:f>
      </x:c>
      <x:c r="R7632" s="0">
        <x:f>IF(A7632="SPUS",0,IF(A7632="FWD",0,P7632/Q7632))</x:f>
      </x:c>
    </x:row>
    <x:row r="7633" spans="1:19" x14ac:dyDescent="0.3">
      <x:c r="A7633" s="0">
        <x:f>'Historical Trades'!A7633</x:f>
      </x:c>
      <x:c r="B7633" s="0">
        <x:f>'Historical Trades'!B7633</x:f>
      </x:c>
      <x:c r="C7633" s="23">
        <x:f>'Historical Trades'!C7633</x:f>
      </x:c>
      <x:c r="D7633" s="0">
        <x:f>'Historical Trades'!D7633</x:f>
      </x:c>
      <x:c r="E7633" s="23">
        <x:f>'Historical Trades'!E7633</x:f>
      </x:c>
      <x:c r="F7633" s="0">
        <x:f>'Historical Trades'!F7633</x:f>
      </x:c>
      <x:c r="G7633" s="0">
        <x:f>'Historical Trades'!G7633</x:f>
      </x:c>
      <x:c r="H7633" s="0">
        <x:f>'Historical Trades'!H7633</x:f>
      </x:c>
      <x:c r="I7633" s="0">
        <x:f>'Historical Trades'!I7633</x:f>
      </x:c>
      <x:c r="J7633" s="0">
        <x:f>'Historical Trades'!J7633</x:f>
      </x:c>
      <x:c r="K7633" s="0">
        <x:f>'Historical Trades'!K7633</x:f>
      </x:c>
      <x:c r="L7633" s="0">
        <x:f>'Historical Trades'!L7633</x:f>
      </x:c>
      <x:c r="M7633" s="0">
        <x:f>'Historical Trades'!M7633</x:f>
      </x:c>
      <x:c r="N7633" s="0">
        <x:f>CLEAN('Historical Trades'!O7633)</x:f>
      </x:c>
      <x:c r="P7633" s="14">
        <x:f>IF(G7633="sell",M7633,-M7633)</x:f>
      </x:c>
      <x:c r="Q7633" s="14">
        <x:f>VLOOKUP(N7633,'Currency Rates'!$A$3:$C$32,3,0)</x:f>
      </x:c>
      <x:c r="R7633" s="0">
        <x:f>IF(A7633="SPUS",0,IF(A7633="FWD",0,P7633/Q7633))</x:f>
      </x:c>
    </x:row>
    <x:row r="7634" spans="1:19" x14ac:dyDescent="0.3">
      <x:c r="A7634" s="0">
        <x:f>'Historical Trades'!A7634</x:f>
      </x:c>
      <x:c r="B7634" s="0">
        <x:f>'Historical Trades'!B7634</x:f>
      </x:c>
      <x:c r="C7634" s="23">
        <x:f>'Historical Trades'!C7634</x:f>
      </x:c>
      <x:c r="D7634" s="0">
        <x:f>'Historical Trades'!D7634</x:f>
      </x:c>
      <x:c r="E7634" s="23">
        <x:f>'Historical Trades'!E7634</x:f>
      </x:c>
      <x:c r="F7634" s="0">
        <x:f>'Historical Trades'!F7634</x:f>
      </x:c>
      <x:c r="G7634" s="0">
        <x:f>'Historical Trades'!G7634</x:f>
      </x:c>
      <x:c r="H7634" s="0">
        <x:f>'Historical Trades'!H7634</x:f>
      </x:c>
      <x:c r="I7634" s="0">
        <x:f>'Historical Trades'!I7634</x:f>
      </x:c>
      <x:c r="J7634" s="0">
        <x:f>'Historical Trades'!J7634</x:f>
      </x:c>
      <x:c r="K7634" s="0">
        <x:f>'Historical Trades'!K7634</x:f>
      </x:c>
      <x:c r="L7634" s="0">
        <x:f>'Historical Trades'!L7634</x:f>
      </x:c>
      <x:c r="M7634" s="0">
        <x:f>'Historical Trades'!M7634</x:f>
      </x:c>
      <x:c r="N7634" s="0">
        <x:f>CLEAN('Historical Trades'!O7634)</x:f>
      </x:c>
      <x:c r="P7634" s="14">
        <x:f>IF(G7634="sell",M7634,-M7634)</x:f>
      </x:c>
      <x:c r="Q7634" s="14">
        <x:f>VLOOKUP(N7634,'Currency Rates'!$A$3:$C$32,3,0)</x:f>
      </x:c>
      <x:c r="R7634" s="0">
        <x:f>IF(A7634="SPUS",0,IF(A7634="FWD",0,P7634/Q7634))</x:f>
      </x:c>
    </x:row>
    <x:row r="7635" spans="1:19" x14ac:dyDescent="0.3">
      <x:c r="A7635" s="0">
        <x:f>'Historical Trades'!A7635</x:f>
      </x:c>
      <x:c r="B7635" s="0">
        <x:f>'Historical Trades'!B7635</x:f>
      </x:c>
      <x:c r="C7635" s="23">
        <x:f>'Historical Trades'!C7635</x:f>
      </x:c>
      <x:c r="D7635" s="0">
        <x:f>'Historical Trades'!D7635</x:f>
      </x:c>
      <x:c r="E7635" s="23">
        <x:f>'Historical Trades'!E7635</x:f>
      </x:c>
      <x:c r="F7635" s="0">
        <x:f>'Historical Trades'!F7635</x:f>
      </x:c>
      <x:c r="G7635" s="0">
        <x:f>'Historical Trades'!G7635</x:f>
      </x:c>
      <x:c r="H7635" s="0">
        <x:f>'Historical Trades'!H7635</x:f>
      </x:c>
      <x:c r="I7635" s="0">
        <x:f>'Historical Trades'!I7635</x:f>
      </x:c>
      <x:c r="J7635" s="0">
        <x:f>'Historical Trades'!J7635</x:f>
      </x:c>
      <x:c r="K7635" s="0">
        <x:f>'Historical Trades'!K7635</x:f>
      </x:c>
      <x:c r="L7635" s="0">
        <x:f>'Historical Trades'!L7635</x:f>
      </x:c>
      <x:c r="M7635" s="0">
        <x:f>'Historical Trades'!M7635</x:f>
      </x:c>
      <x:c r="N7635" s="0">
        <x:f>CLEAN('Historical Trades'!O7635)</x:f>
      </x:c>
      <x:c r="P7635" s="14">
        <x:f>IF(G7635="sell",M7635,-M7635)</x:f>
      </x:c>
      <x:c r="Q7635" s="14">
        <x:f>VLOOKUP(N7635,'Currency Rates'!$A$3:$C$32,3,0)</x:f>
      </x:c>
      <x:c r="R7635" s="0">
        <x:f>IF(A7635="SPUS",0,IF(A7635="FWD",0,P7635/Q7635))</x:f>
      </x:c>
    </x:row>
    <x:row r="7636" spans="1:19" x14ac:dyDescent="0.3">
      <x:c r="A7636" s="0">
        <x:f>'Historical Trades'!A7636</x:f>
      </x:c>
      <x:c r="B7636" s="0">
        <x:f>'Historical Trades'!B7636</x:f>
      </x:c>
      <x:c r="C7636" s="23">
        <x:f>'Historical Trades'!C7636</x:f>
      </x:c>
      <x:c r="D7636" s="0">
        <x:f>'Historical Trades'!D7636</x:f>
      </x:c>
      <x:c r="E7636" s="23">
        <x:f>'Historical Trades'!E7636</x:f>
      </x:c>
      <x:c r="F7636" s="0">
        <x:f>'Historical Trades'!F7636</x:f>
      </x:c>
      <x:c r="G7636" s="0">
        <x:f>'Historical Trades'!G7636</x:f>
      </x:c>
      <x:c r="H7636" s="0">
        <x:f>'Historical Trades'!H7636</x:f>
      </x:c>
      <x:c r="I7636" s="0">
        <x:f>'Historical Trades'!I7636</x:f>
      </x:c>
      <x:c r="J7636" s="0">
        <x:f>'Historical Trades'!J7636</x:f>
      </x:c>
      <x:c r="K7636" s="0">
        <x:f>'Historical Trades'!K7636</x:f>
      </x:c>
      <x:c r="L7636" s="0">
        <x:f>'Historical Trades'!L7636</x:f>
      </x:c>
      <x:c r="M7636" s="0">
        <x:f>'Historical Trades'!M7636</x:f>
      </x:c>
      <x:c r="N7636" s="0">
        <x:f>CLEAN('Historical Trades'!O7636)</x:f>
      </x:c>
      <x:c r="P7636" s="14">
        <x:f>IF(G7636="sell",M7636,-M7636)</x:f>
      </x:c>
      <x:c r="Q7636" s="14">
        <x:f>VLOOKUP(N7636,'Currency Rates'!$A$3:$C$32,3,0)</x:f>
      </x:c>
      <x:c r="R7636" s="0">
        <x:f>IF(A7636="SPUS",0,IF(A7636="FWD",0,P7636/Q7636))</x:f>
      </x:c>
    </x:row>
    <x:row r="7637" spans="1:19" x14ac:dyDescent="0.3">
      <x:c r="A7637" s="0">
        <x:f>'Historical Trades'!A7637</x:f>
      </x:c>
      <x:c r="B7637" s="0">
        <x:f>'Historical Trades'!B7637</x:f>
      </x:c>
      <x:c r="C7637" s="23">
        <x:f>'Historical Trades'!C7637</x:f>
      </x:c>
      <x:c r="D7637" s="0">
        <x:f>'Historical Trades'!D7637</x:f>
      </x:c>
      <x:c r="E7637" s="23">
        <x:f>'Historical Trades'!E7637</x:f>
      </x:c>
      <x:c r="F7637" s="0">
        <x:f>'Historical Trades'!F7637</x:f>
      </x:c>
      <x:c r="G7637" s="0">
        <x:f>'Historical Trades'!G7637</x:f>
      </x:c>
      <x:c r="H7637" s="0">
        <x:f>'Historical Trades'!H7637</x:f>
      </x:c>
      <x:c r="I7637" s="0">
        <x:f>'Historical Trades'!I7637</x:f>
      </x:c>
      <x:c r="J7637" s="0">
        <x:f>'Historical Trades'!J7637</x:f>
      </x:c>
      <x:c r="K7637" s="0">
        <x:f>'Historical Trades'!K7637</x:f>
      </x:c>
      <x:c r="L7637" s="0">
        <x:f>'Historical Trades'!L7637</x:f>
      </x:c>
      <x:c r="M7637" s="0">
        <x:f>'Historical Trades'!M7637</x:f>
      </x:c>
      <x:c r="N7637" s="0">
        <x:f>CLEAN('Historical Trades'!O7637)</x:f>
      </x:c>
      <x:c r="P7637" s="14">
        <x:f>IF(G7637="sell",M7637,-M7637)</x:f>
      </x:c>
      <x:c r="Q7637" s="14">
        <x:f>VLOOKUP(N7637,'Currency Rates'!$A$3:$C$32,3,0)</x:f>
      </x:c>
      <x:c r="R7637" s="0">
        <x:f>IF(A7637="SPUS",0,IF(A7637="FWD",0,P7637/Q7637))</x:f>
      </x:c>
    </x:row>
    <x:row r="7638" spans="1:19" x14ac:dyDescent="0.3">
      <x:c r="A7638" s="0">
        <x:f>'Historical Trades'!A7638</x:f>
      </x:c>
      <x:c r="B7638" s="0">
        <x:f>'Historical Trades'!B7638</x:f>
      </x:c>
      <x:c r="C7638" s="23">
        <x:f>'Historical Trades'!C7638</x:f>
      </x:c>
      <x:c r="D7638" s="0">
        <x:f>'Historical Trades'!D7638</x:f>
      </x:c>
      <x:c r="E7638" s="23">
        <x:f>'Historical Trades'!E7638</x:f>
      </x:c>
      <x:c r="F7638" s="0">
        <x:f>'Historical Trades'!F7638</x:f>
      </x:c>
      <x:c r="G7638" s="0">
        <x:f>'Historical Trades'!G7638</x:f>
      </x:c>
      <x:c r="H7638" s="0">
        <x:f>'Historical Trades'!H7638</x:f>
      </x:c>
      <x:c r="I7638" s="0">
        <x:f>'Historical Trades'!I7638</x:f>
      </x:c>
      <x:c r="J7638" s="0">
        <x:f>'Historical Trades'!J7638</x:f>
      </x:c>
      <x:c r="K7638" s="0">
        <x:f>'Historical Trades'!K7638</x:f>
      </x:c>
      <x:c r="L7638" s="0">
        <x:f>'Historical Trades'!L7638</x:f>
      </x:c>
      <x:c r="M7638" s="0">
        <x:f>'Historical Trades'!M7638</x:f>
      </x:c>
      <x:c r="N7638" s="0">
        <x:f>CLEAN('Historical Trades'!O7638)</x:f>
      </x:c>
      <x:c r="P7638" s="14">
        <x:f>IF(G7638="sell",M7638,-M7638)</x:f>
      </x:c>
      <x:c r="Q7638" s="14">
        <x:f>VLOOKUP(N7638,'Currency Rates'!$A$3:$C$32,3,0)</x:f>
      </x:c>
      <x:c r="R7638" s="0">
        <x:f>IF(A7638="SPUS",0,IF(A7638="FWD",0,P7638/Q7638))</x:f>
      </x:c>
    </x:row>
    <x:row r="7639" spans="1:19" x14ac:dyDescent="0.3">
      <x:c r="A7639" s="0">
        <x:f>'Historical Trades'!A7639</x:f>
      </x:c>
      <x:c r="B7639" s="0">
        <x:f>'Historical Trades'!B7639</x:f>
      </x:c>
      <x:c r="C7639" s="23">
        <x:f>'Historical Trades'!C7639</x:f>
      </x:c>
      <x:c r="D7639" s="0">
        <x:f>'Historical Trades'!D7639</x:f>
      </x:c>
      <x:c r="E7639" s="23">
        <x:f>'Historical Trades'!E7639</x:f>
      </x:c>
      <x:c r="F7639" s="0">
        <x:f>'Historical Trades'!F7639</x:f>
      </x:c>
      <x:c r="G7639" s="0">
        <x:f>'Historical Trades'!G7639</x:f>
      </x:c>
      <x:c r="H7639" s="0">
        <x:f>'Historical Trades'!H7639</x:f>
      </x:c>
      <x:c r="I7639" s="0">
        <x:f>'Historical Trades'!I7639</x:f>
      </x:c>
      <x:c r="J7639" s="0">
        <x:f>'Historical Trades'!J7639</x:f>
      </x:c>
      <x:c r="K7639" s="0">
        <x:f>'Historical Trades'!K7639</x:f>
      </x:c>
      <x:c r="L7639" s="0">
        <x:f>'Historical Trades'!L7639</x:f>
      </x:c>
      <x:c r="M7639" s="0">
        <x:f>'Historical Trades'!M7639</x:f>
      </x:c>
      <x:c r="N7639" s="0">
        <x:f>CLEAN('Historical Trades'!O7639)</x:f>
      </x:c>
      <x:c r="P7639" s="14">
        <x:f>IF(G7639="sell",M7639,-M7639)</x:f>
      </x:c>
      <x:c r="Q7639" s="14">
        <x:f>VLOOKUP(N7639,'Currency Rates'!$A$3:$C$32,3,0)</x:f>
      </x:c>
      <x:c r="R7639" s="0">
        <x:f>IF(A7639="SPUS",0,IF(A7639="FWD",0,P7639/Q7639))</x:f>
      </x:c>
    </x:row>
    <x:row r="7640" spans="1:19" x14ac:dyDescent="0.3">
      <x:c r="A7640" s="0">
        <x:f>'Historical Trades'!A7640</x:f>
      </x:c>
      <x:c r="B7640" s="0">
        <x:f>'Historical Trades'!B7640</x:f>
      </x:c>
      <x:c r="C7640" s="23">
        <x:f>'Historical Trades'!C7640</x:f>
      </x:c>
      <x:c r="D7640" s="0">
        <x:f>'Historical Trades'!D7640</x:f>
      </x:c>
      <x:c r="E7640" s="23">
        <x:f>'Historical Trades'!E7640</x:f>
      </x:c>
      <x:c r="F7640" s="0">
        <x:f>'Historical Trades'!F7640</x:f>
      </x:c>
      <x:c r="G7640" s="0">
        <x:f>'Historical Trades'!G7640</x:f>
      </x:c>
      <x:c r="H7640" s="0">
        <x:f>'Historical Trades'!H7640</x:f>
      </x:c>
      <x:c r="I7640" s="0">
        <x:f>'Historical Trades'!I7640</x:f>
      </x:c>
      <x:c r="J7640" s="0">
        <x:f>'Historical Trades'!J7640</x:f>
      </x:c>
      <x:c r="K7640" s="0">
        <x:f>'Historical Trades'!K7640</x:f>
      </x:c>
      <x:c r="L7640" s="0">
        <x:f>'Historical Trades'!L7640</x:f>
      </x:c>
      <x:c r="M7640" s="0">
        <x:f>'Historical Trades'!M7640</x:f>
      </x:c>
      <x:c r="N7640" s="0">
        <x:f>CLEAN('Historical Trades'!O7640)</x:f>
      </x:c>
      <x:c r="P7640" s="14">
        <x:f>IF(G7640="sell",M7640,-M7640)</x:f>
      </x:c>
      <x:c r="Q7640" s="14">
        <x:f>VLOOKUP(N7640,'Currency Rates'!$A$3:$C$32,3,0)</x:f>
      </x:c>
      <x:c r="R7640" s="0">
        <x:f>IF(A7640="SPUS",0,IF(A7640="FWD",0,P7640/Q7640))</x:f>
      </x:c>
    </x:row>
    <x:row r="7641" spans="1:19" x14ac:dyDescent="0.3">
      <x:c r="A7641" s="0">
        <x:f>'Historical Trades'!A7641</x:f>
      </x:c>
      <x:c r="B7641" s="0">
        <x:f>'Historical Trades'!B7641</x:f>
      </x:c>
      <x:c r="C7641" s="23">
        <x:f>'Historical Trades'!C7641</x:f>
      </x:c>
      <x:c r="D7641" s="0">
        <x:f>'Historical Trades'!D7641</x:f>
      </x:c>
      <x:c r="E7641" s="23">
        <x:f>'Historical Trades'!E7641</x:f>
      </x:c>
      <x:c r="F7641" s="0">
        <x:f>'Historical Trades'!F7641</x:f>
      </x:c>
      <x:c r="G7641" s="0">
        <x:f>'Historical Trades'!G7641</x:f>
      </x:c>
      <x:c r="H7641" s="0">
        <x:f>'Historical Trades'!H7641</x:f>
      </x:c>
      <x:c r="I7641" s="0">
        <x:f>'Historical Trades'!I7641</x:f>
      </x:c>
      <x:c r="J7641" s="0">
        <x:f>'Historical Trades'!J7641</x:f>
      </x:c>
      <x:c r="K7641" s="0">
        <x:f>'Historical Trades'!K7641</x:f>
      </x:c>
      <x:c r="L7641" s="0">
        <x:f>'Historical Trades'!L7641</x:f>
      </x:c>
      <x:c r="M7641" s="0">
        <x:f>'Historical Trades'!M7641</x:f>
      </x:c>
      <x:c r="N7641" s="0">
        <x:f>CLEAN('Historical Trades'!O7641)</x:f>
      </x:c>
      <x:c r="P7641" s="14">
        <x:f>IF(G7641="sell",M7641,-M7641)</x:f>
      </x:c>
      <x:c r="Q7641" s="14">
        <x:f>VLOOKUP(N7641,'Currency Rates'!$A$3:$C$32,3,0)</x:f>
      </x:c>
      <x:c r="R7641" s="0">
        <x:f>IF(A7641="SPUS",0,IF(A7641="FWD",0,P7641/Q7641))</x:f>
      </x:c>
    </x:row>
    <x:row r="7642" spans="1:19" x14ac:dyDescent="0.3">
      <x:c r="A7642" s="0">
        <x:f>'Historical Trades'!A7642</x:f>
      </x:c>
      <x:c r="B7642" s="0">
        <x:f>'Historical Trades'!B7642</x:f>
      </x:c>
      <x:c r="C7642" s="23">
        <x:f>'Historical Trades'!C7642</x:f>
      </x:c>
      <x:c r="D7642" s="0">
        <x:f>'Historical Trades'!D7642</x:f>
      </x:c>
      <x:c r="E7642" s="23">
        <x:f>'Historical Trades'!E7642</x:f>
      </x:c>
      <x:c r="F7642" s="0">
        <x:f>'Historical Trades'!F7642</x:f>
      </x:c>
      <x:c r="G7642" s="0">
        <x:f>'Historical Trades'!G7642</x:f>
      </x:c>
      <x:c r="H7642" s="0">
        <x:f>'Historical Trades'!H7642</x:f>
      </x:c>
      <x:c r="I7642" s="0">
        <x:f>'Historical Trades'!I7642</x:f>
      </x:c>
      <x:c r="J7642" s="0">
        <x:f>'Historical Trades'!J7642</x:f>
      </x:c>
      <x:c r="K7642" s="0">
        <x:f>'Historical Trades'!K7642</x:f>
      </x:c>
      <x:c r="L7642" s="0">
        <x:f>'Historical Trades'!L7642</x:f>
      </x:c>
      <x:c r="M7642" s="0">
        <x:f>'Historical Trades'!M7642</x:f>
      </x:c>
      <x:c r="N7642" s="0">
        <x:f>CLEAN('Historical Trades'!O7642)</x:f>
      </x:c>
      <x:c r="P7642" s="14">
        <x:f>IF(G7642="sell",M7642,-M7642)</x:f>
      </x:c>
      <x:c r="Q7642" s="14">
        <x:f>VLOOKUP(N7642,'Currency Rates'!$A$3:$C$32,3,0)</x:f>
      </x:c>
      <x:c r="R7642" s="0">
        <x:f>IF(A7642="SPUS",0,IF(A7642="FWD",0,P7642/Q7642))</x:f>
      </x:c>
    </x:row>
    <x:row r="7643" spans="1:19" x14ac:dyDescent="0.3">
      <x:c r="A7643" s="0">
        <x:f>'Historical Trades'!A7643</x:f>
      </x:c>
      <x:c r="B7643" s="0">
        <x:f>'Historical Trades'!B7643</x:f>
      </x:c>
      <x:c r="C7643" s="23">
        <x:f>'Historical Trades'!C7643</x:f>
      </x:c>
      <x:c r="D7643" s="0">
        <x:f>'Historical Trades'!D7643</x:f>
      </x:c>
      <x:c r="E7643" s="23">
        <x:f>'Historical Trades'!E7643</x:f>
      </x:c>
      <x:c r="F7643" s="0">
        <x:f>'Historical Trades'!F7643</x:f>
      </x:c>
      <x:c r="G7643" s="0">
        <x:f>'Historical Trades'!G7643</x:f>
      </x:c>
      <x:c r="H7643" s="0">
        <x:f>'Historical Trades'!H7643</x:f>
      </x:c>
      <x:c r="I7643" s="0">
        <x:f>'Historical Trades'!I7643</x:f>
      </x:c>
      <x:c r="J7643" s="0">
        <x:f>'Historical Trades'!J7643</x:f>
      </x:c>
      <x:c r="K7643" s="0">
        <x:f>'Historical Trades'!K7643</x:f>
      </x:c>
      <x:c r="L7643" s="0">
        <x:f>'Historical Trades'!L7643</x:f>
      </x:c>
      <x:c r="M7643" s="0">
        <x:f>'Historical Trades'!M7643</x:f>
      </x:c>
      <x:c r="N7643" s="0">
        <x:f>CLEAN('Historical Trades'!O7643)</x:f>
      </x:c>
      <x:c r="P7643" s="14">
        <x:f>IF(G7643="sell",M7643,-M7643)</x:f>
      </x:c>
      <x:c r="Q7643" s="14">
        <x:f>VLOOKUP(N7643,'Currency Rates'!$A$3:$C$32,3,0)</x:f>
      </x:c>
      <x:c r="R7643" s="0">
        <x:f>IF(A7643="SPUS",0,IF(A7643="FWD",0,P7643/Q7643))</x:f>
      </x:c>
    </x:row>
    <x:row r="7644" spans="1:19" x14ac:dyDescent="0.3">
      <x:c r="A7644" s="0">
        <x:f>'Historical Trades'!A7644</x:f>
      </x:c>
      <x:c r="B7644" s="0">
        <x:f>'Historical Trades'!B7644</x:f>
      </x:c>
      <x:c r="C7644" s="23">
        <x:f>'Historical Trades'!C7644</x:f>
      </x:c>
      <x:c r="D7644" s="0">
        <x:f>'Historical Trades'!D7644</x:f>
      </x:c>
      <x:c r="E7644" s="23">
        <x:f>'Historical Trades'!E7644</x:f>
      </x:c>
      <x:c r="F7644" s="0">
        <x:f>'Historical Trades'!F7644</x:f>
      </x:c>
      <x:c r="G7644" s="0">
        <x:f>'Historical Trades'!G7644</x:f>
      </x:c>
      <x:c r="H7644" s="0">
        <x:f>'Historical Trades'!H7644</x:f>
      </x:c>
      <x:c r="I7644" s="0">
        <x:f>'Historical Trades'!I7644</x:f>
      </x:c>
      <x:c r="J7644" s="0">
        <x:f>'Historical Trades'!J7644</x:f>
      </x:c>
      <x:c r="K7644" s="0">
        <x:f>'Historical Trades'!K7644</x:f>
      </x:c>
      <x:c r="L7644" s="0">
        <x:f>'Historical Trades'!L7644</x:f>
      </x:c>
      <x:c r="M7644" s="0">
        <x:f>'Historical Trades'!M7644</x:f>
      </x:c>
      <x:c r="N7644" s="0">
        <x:f>CLEAN('Historical Trades'!O7644)</x:f>
      </x:c>
      <x:c r="P7644" s="14">
        <x:f>IF(G7644="sell",M7644,-M7644)</x:f>
      </x:c>
      <x:c r="Q7644" s="14">
        <x:f>VLOOKUP(N7644,'Currency Rates'!$A$3:$C$32,3,0)</x:f>
      </x:c>
      <x:c r="R7644" s="0">
        <x:f>IF(A7644="SPUS",0,IF(A7644="FWD",0,P7644/Q7644))</x:f>
      </x:c>
    </x:row>
    <x:row r="7645" spans="1:19" x14ac:dyDescent="0.3">
      <x:c r="A7645" s="0">
        <x:f>'Historical Trades'!A7645</x:f>
      </x:c>
      <x:c r="B7645" s="0">
        <x:f>'Historical Trades'!B7645</x:f>
      </x:c>
      <x:c r="C7645" s="23">
        <x:f>'Historical Trades'!C7645</x:f>
      </x:c>
      <x:c r="D7645" s="0">
        <x:f>'Historical Trades'!D7645</x:f>
      </x:c>
      <x:c r="E7645" s="23">
        <x:f>'Historical Trades'!E7645</x:f>
      </x:c>
      <x:c r="F7645" s="0">
        <x:f>'Historical Trades'!F7645</x:f>
      </x:c>
      <x:c r="G7645" s="0">
        <x:f>'Historical Trades'!G7645</x:f>
      </x:c>
      <x:c r="H7645" s="0">
        <x:f>'Historical Trades'!H7645</x:f>
      </x:c>
      <x:c r="I7645" s="0">
        <x:f>'Historical Trades'!I7645</x:f>
      </x:c>
      <x:c r="J7645" s="0">
        <x:f>'Historical Trades'!J7645</x:f>
      </x:c>
      <x:c r="K7645" s="0">
        <x:f>'Historical Trades'!K7645</x:f>
      </x:c>
      <x:c r="L7645" s="0">
        <x:f>'Historical Trades'!L7645</x:f>
      </x:c>
      <x:c r="M7645" s="0">
        <x:f>'Historical Trades'!M7645</x:f>
      </x:c>
      <x:c r="N7645" s="0">
        <x:f>CLEAN('Historical Trades'!O7645)</x:f>
      </x:c>
      <x:c r="P7645" s="14">
        <x:f>IF(G7645="sell",M7645,-M7645)</x:f>
      </x:c>
      <x:c r="Q7645" s="14">
        <x:f>VLOOKUP(N7645,'Currency Rates'!$A$3:$C$32,3,0)</x:f>
      </x:c>
      <x:c r="R7645" s="0">
        <x:f>IF(A7645="SPUS",0,IF(A7645="FWD",0,P7645/Q7645))</x:f>
      </x:c>
    </x:row>
    <x:row r="7646" spans="1:19" x14ac:dyDescent="0.3">
      <x:c r="A7646" s="0">
        <x:f>'Historical Trades'!A7646</x:f>
      </x:c>
      <x:c r="B7646" s="0">
        <x:f>'Historical Trades'!B7646</x:f>
      </x:c>
      <x:c r="C7646" s="23">
        <x:f>'Historical Trades'!C7646</x:f>
      </x:c>
      <x:c r="D7646" s="0">
        <x:f>'Historical Trades'!D7646</x:f>
      </x:c>
      <x:c r="E7646" s="23">
        <x:f>'Historical Trades'!E7646</x:f>
      </x:c>
      <x:c r="F7646" s="0">
        <x:f>'Historical Trades'!F7646</x:f>
      </x:c>
      <x:c r="G7646" s="0">
        <x:f>'Historical Trades'!G7646</x:f>
      </x:c>
      <x:c r="H7646" s="0">
        <x:f>'Historical Trades'!H7646</x:f>
      </x:c>
      <x:c r="I7646" s="0">
        <x:f>'Historical Trades'!I7646</x:f>
      </x:c>
      <x:c r="J7646" s="0">
        <x:f>'Historical Trades'!J7646</x:f>
      </x:c>
      <x:c r="K7646" s="0">
        <x:f>'Historical Trades'!K7646</x:f>
      </x:c>
      <x:c r="L7646" s="0">
        <x:f>'Historical Trades'!L7646</x:f>
      </x:c>
      <x:c r="M7646" s="0">
        <x:f>'Historical Trades'!M7646</x:f>
      </x:c>
      <x:c r="N7646" s="0">
        <x:f>CLEAN('Historical Trades'!O7646)</x:f>
      </x:c>
      <x:c r="P7646" s="14">
        <x:f>IF(G7646="sell",M7646,-M7646)</x:f>
      </x:c>
      <x:c r="Q7646" s="14">
        <x:f>VLOOKUP(N7646,'Currency Rates'!$A$3:$C$32,3,0)</x:f>
      </x:c>
      <x:c r="R7646" s="0">
        <x:f>IF(A7646="SPUS",0,IF(A7646="FWD",0,P7646/Q7646))</x:f>
      </x:c>
    </x:row>
    <x:row r="7647" spans="1:19" x14ac:dyDescent="0.3">
      <x:c r="A7647" s="0">
        <x:f>'Historical Trades'!A7647</x:f>
      </x:c>
      <x:c r="B7647" s="0">
        <x:f>'Historical Trades'!B7647</x:f>
      </x:c>
      <x:c r="C7647" s="23">
        <x:f>'Historical Trades'!C7647</x:f>
      </x:c>
      <x:c r="D7647" s="0">
        <x:f>'Historical Trades'!D7647</x:f>
      </x:c>
      <x:c r="E7647" s="23">
        <x:f>'Historical Trades'!E7647</x:f>
      </x:c>
      <x:c r="F7647" s="0">
        <x:f>'Historical Trades'!F7647</x:f>
      </x:c>
      <x:c r="G7647" s="0">
        <x:f>'Historical Trades'!G7647</x:f>
      </x:c>
      <x:c r="H7647" s="0">
        <x:f>'Historical Trades'!H7647</x:f>
      </x:c>
      <x:c r="I7647" s="0">
        <x:f>'Historical Trades'!I7647</x:f>
      </x:c>
      <x:c r="J7647" s="0">
        <x:f>'Historical Trades'!J7647</x:f>
      </x:c>
      <x:c r="K7647" s="0">
        <x:f>'Historical Trades'!K7647</x:f>
      </x:c>
      <x:c r="L7647" s="0">
        <x:f>'Historical Trades'!L7647</x:f>
      </x:c>
      <x:c r="M7647" s="0">
        <x:f>'Historical Trades'!M7647</x:f>
      </x:c>
      <x:c r="N7647" s="0">
        <x:f>CLEAN('Historical Trades'!O7647)</x:f>
      </x:c>
      <x:c r="P7647" s="14">
        <x:f>IF(G7647="sell",M7647,-M7647)</x:f>
      </x:c>
      <x:c r="Q7647" s="14">
        <x:f>VLOOKUP(N7647,'Currency Rates'!$A$3:$C$32,3,0)</x:f>
      </x:c>
      <x:c r="R7647" s="0">
        <x:f>IF(A7647="SPUS",0,IF(A7647="FWD",0,P7647/Q7647))</x:f>
      </x:c>
    </x:row>
    <x:row r="7648" spans="1:19" x14ac:dyDescent="0.3">
      <x:c r="A7648" s="0">
        <x:f>'Historical Trades'!A7648</x:f>
      </x:c>
      <x:c r="B7648" s="0">
        <x:f>'Historical Trades'!B7648</x:f>
      </x:c>
      <x:c r="C7648" s="23">
        <x:f>'Historical Trades'!C7648</x:f>
      </x:c>
      <x:c r="D7648" s="0">
        <x:f>'Historical Trades'!D7648</x:f>
      </x:c>
      <x:c r="E7648" s="23">
        <x:f>'Historical Trades'!E7648</x:f>
      </x:c>
      <x:c r="F7648" s="0">
        <x:f>'Historical Trades'!F7648</x:f>
      </x:c>
      <x:c r="G7648" s="0">
        <x:f>'Historical Trades'!G7648</x:f>
      </x:c>
      <x:c r="H7648" s="0">
        <x:f>'Historical Trades'!H7648</x:f>
      </x:c>
      <x:c r="I7648" s="0">
        <x:f>'Historical Trades'!I7648</x:f>
      </x:c>
      <x:c r="J7648" s="0">
        <x:f>'Historical Trades'!J7648</x:f>
      </x:c>
      <x:c r="K7648" s="0">
        <x:f>'Historical Trades'!K7648</x:f>
      </x:c>
      <x:c r="L7648" s="0">
        <x:f>'Historical Trades'!L7648</x:f>
      </x:c>
      <x:c r="M7648" s="0">
        <x:f>'Historical Trades'!M7648</x:f>
      </x:c>
      <x:c r="N7648" s="0">
        <x:f>CLEAN('Historical Trades'!O7648)</x:f>
      </x:c>
      <x:c r="P7648" s="14">
        <x:f>IF(G7648="sell",M7648,-M7648)</x:f>
      </x:c>
      <x:c r="Q7648" s="14">
        <x:f>VLOOKUP(N7648,'Currency Rates'!$A$3:$C$32,3,0)</x:f>
      </x:c>
      <x:c r="R7648" s="0">
        <x:f>IF(A7648="SPUS",0,IF(A7648="FWD",0,P7648/Q7648))</x:f>
      </x:c>
    </x:row>
    <x:row r="7649" spans="1:19" x14ac:dyDescent="0.3">
      <x:c r="A7649" s="0">
        <x:f>'Historical Trades'!A7649</x:f>
      </x:c>
      <x:c r="B7649" s="0">
        <x:f>'Historical Trades'!B7649</x:f>
      </x:c>
      <x:c r="C7649" s="23">
        <x:f>'Historical Trades'!C7649</x:f>
      </x:c>
      <x:c r="D7649" s="0">
        <x:f>'Historical Trades'!D7649</x:f>
      </x:c>
      <x:c r="E7649" s="23">
        <x:f>'Historical Trades'!E7649</x:f>
      </x:c>
      <x:c r="F7649" s="0">
        <x:f>'Historical Trades'!F7649</x:f>
      </x:c>
      <x:c r="G7649" s="0">
        <x:f>'Historical Trades'!G7649</x:f>
      </x:c>
      <x:c r="H7649" s="0">
        <x:f>'Historical Trades'!H7649</x:f>
      </x:c>
      <x:c r="I7649" s="0">
        <x:f>'Historical Trades'!I7649</x:f>
      </x:c>
      <x:c r="J7649" s="0">
        <x:f>'Historical Trades'!J7649</x:f>
      </x:c>
      <x:c r="K7649" s="0">
        <x:f>'Historical Trades'!K7649</x:f>
      </x:c>
      <x:c r="L7649" s="0">
        <x:f>'Historical Trades'!L7649</x:f>
      </x:c>
      <x:c r="M7649" s="0">
        <x:f>'Historical Trades'!M7649</x:f>
      </x:c>
      <x:c r="N7649" s="0">
        <x:f>CLEAN('Historical Trades'!O7649)</x:f>
      </x:c>
      <x:c r="P7649" s="14">
        <x:f>IF(G7649="sell",M7649,-M7649)</x:f>
      </x:c>
      <x:c r="Q7649" s="14">
        <x:f>VLOOKUP(N7649,'Currency Rates'!$A$3:$C$32,3,0)</x:f>
      </x:c>
      <x:c r="R7649" s="0">
        <x:f>IF(A7649="SPUS",0,IF(A7649="FWD",0,P7649/Q7649))</x:f>
      </x:c>
    </x:row>
    <x:row r="7650" spans="1:19" x14ac:dyDescent="0.3">
      <x:c r="A7650" s="0">
        <x:f>'Historical Trades'!A7650</x:f>
      </x:c>
      <x:c r="B7650" s="0">
        <x:f>'Historical Trades'!B7650</x:f>
      </x:c>
      <x:c r="C7650" s="23">
        <x:f>'Historical Trades'!C7650</x:f>
      </x:c>
      <x:c r="D7650" s="0">
        <x:f>'Historical Trades'!D7650</x:f>
      </x:c>
      <x:c r="E7650" s="23">
        <x:f>'Historical Trades'!E7650</x:f>
      </x:c>
      <x:c r="F7650" s="0">
        <x:f>'Historical Trades'!F7650</x:f>
      </x:c>
      <x:c r="G7650" s="0">
        <x:f>'Historical Trades'!G7650</x:f>
      </x:c>
      <x:c r="H7650" s="0">
        <x:f>'Historical Trades'!H7650</x:f>
      </x:c>
      <x:c r="I7650" s="0">
        <x:f>'Historical Trades'!I7650</x:f>
      </x:c>
      <x:c r="J7650" s="0">
        <x:f>'Historical Trades'!J7650</x:f>
      </x:c>
      <x:c r="K7650" s="0">
        <x:f>'Historical Trades'!K7650</x:f>
      </x:c>
      <x:c r="L7650" s="0">
        <x:f>'Historical Trades'!L7650</x:f>
      </x:c>
      <x:c r="M7650" s="0">
        <x:f>'Historical Trades'!M7650</x:f>
      </x:c>
      <x:c r="N7650" s="0">
        <x:f>CLEAN('Historical Trades'!O7650)</x:f>
      </x:c>
      <x:c r="P7650" s="14">
        <x:f>IF(G7650="sell",M7650,-M7650)</x:f>
      </x:c>
      <x:c r="Q7650" s="14">
        <x:f>VLOOKUP(N7650,'Currency Rates'!$A$3:$C$32,3,0)</x:f>
      </x:c>
      <x:c r="R7650" s="0">
        <x:f>IF(A7650="SPUS",0,IF(A7650="FWD",0,P7650/Q7650))</x:f>
      </x:c>
    </x:row>
    <x:row r="7651" spans="1:19" x14ac:dyDescent="0.3">
      <x:c r="A7651" s="0">
        <x:f>'Historical Trades'!A7651</x:f>
      </x:c>
      <x:c r="B7651" s="0">
        <x:f>'Historical Trades'!B7651</x:f>
      </x:c>
      <x:c r="C7651" s="23">
        <x:f>'Historical Trades'!C7651</x:f>
      </x:c>
      <x:c r="D7651" s="0">
        <x:f>'Historical Trades'!D7651</x:f>
      </x:c>
      <x:c r="E7651" s="23">
        <x:f>'Historical Trades'!E7651</x:f>
      </x:c>
      <x:c r="F7651" s="0">
        <x:f>'Historical Trades'!F7651</x:f>
      </x:c>
      <x:c r="G7651" s="0">
        <x:f>'Historical Trades'!G7651</x:f>
      </x:c>
      <x:c r="H7651" s="0">
        <x:f>'Historical Trades'!H7651</x:f>
      </x:c>
      <x:c r="I7651" s="0">
        <x:f>'Historical Trades'!I7651</x:f>
      </x:c>
      <x:c r="J7651" s="0">
        <x:f>'Historical Trades'!J7651</x:f>
      </x:c>
      <x:c r="K7651" s="0">
        <x:f>'Historical Trades'!K7651</x:f>
      </x:c>
      <x:c r="L7651" s="0">
        <x:f>'Historical Trades'!L7651</x:f>
      </x:c>
      <x:c r="M7651" s="0">
        <x:f>'Historical Trades'!M7651</x:f>
      </x:c>
      <x:c r="N7651" s="0">
        <x:f>CLEAN('Historical Trades'!O7651)</x:f>
      </x:c>
      <x:c r="P7651" s="14">
        <x:f>IF(G7651="sell",M7651,-M7651)</x:f>
      </x:c>
      <x:c r="Q7651" s="14">
        <x:f>VLOOKUP(N7651,'Currency Rates'!$A$3:$C$32,3,0)</x:f>
      </x:c>
      <x:c r="R7651" s="0">
        <x:f>IF(A7651="SPUS",0,IF(A7651="FWD",0,P7651/Q7651))</x:f>
      </x:c>
    </x:row>
    <x:row r="7652" spans="1:19" x14ac:dyDescent="0.3">
      <x:c r="A7652" s="0">
        <x:f>'Historical Trades'!A7652</x:f>
      </x:c>
      <x:c r="B7652" s="0">
        <x:f>'Historical Trades'!B7652</x:f>
      </x:c>
      <x:c r="C7652" s="23">
        <x:f>'Historical Trades'!C7652</x:f>
      </x:c>
      <x:c r="D7652" s="0">
        <x:f>'Historical Trades'!D7652</x:f>
      </x:c>
      <x:c r="E7652" s="23">
        <x:f>'Historical Trades'!E7652</x:f>
      </x:c>
      <x:c r="F7652" s="0">
        <x:f>'Historical Trades'!F7652</x:f>
      </x:c>
      <x:c r="G7652" s="0">
        <x:f>'Historical Trades'!G7652</x:f>
      </x:c>
      <x:c r="H7652" s="0">
        <x:f>'Historical Trades'!H7652</x:f>
      </x:c>
      <x:c r="I7652" s="0">
        <x:f>'Historical Trades'!I7652</x:f>
      </x:c>
      <x:c r="J7652" s="0">
        <x:f>'Historical Trades'!J7652</x:f>
      </x:c>
      <x:c r="K7652" s="0">
        <x:f>'Historical Trades'!K7652</x:f>
      </x:c>
      <x:c r="L7652" s="0">
        <x:f>'Historical Trades'!L7652</x:f>
      </x:c>
      <x:c r="M7652" s="0">
        <x:f>'Historical Trades'!M7652</x:f>
      </x:c>
      <x:c r="N7652" s="0">
        <x:f>CLEAN('Historical Trades'!O7652)</x:f>
      </x:c>
      <x:c r="P7652" s="14">
        <x:f>IF(G7652="sell",M7652,-M7652)</x:f>
      </x:c>
      <x:c r="Q7652" s="14">
        <x:f>VLOOKUP(N7652,'Currency Rates'!$A$3:$C$32,3,0)</x:f>
      </x:c>
      <x:c r="R7652" s="0">
        <x:f>IF(A7652="SPUS",0,IF(A7652="FWD",0,P7652/Q7652))</x:f>
      </x:c>
    </x:row>
    <x:row r="7653" spans="1:19" x14ac:dyDescent="0.3">
      <x:c r="A7653" s="0">
        <x:f>'Historical Trades'!A7653</x:f>
      </x:c>
      <x:c r="B7653" s="0">
        <x:f>'Historical Trades'!B7653</x:f>
      </x:c>
      <x:c r="C7653" s="23">
        <x:f>'Historical Trades'!C7653</x:f>
      </x:c>
      <x:c r="D7653" s="0">
        <x:f>'Historical Trades'!D7653</x:f>
      </x:c>
      <x:c r="E7653" s="23">
        <x:f>'Historical Trades'!E7653</x:f>
      </x:c>
      <x:c r="F7653" s="0">
        <x:f>'Historical Trades'!F7653</x:f>
      </x:c>
      <x:c r="G7653" s="0">
        <x:f>'Historical Trades'!G7653</x:f>
      </x:c>
      <x:c r="H7653" s="0">
        <x:f>'Historical Trades'!H7653</x:f>
      </x:c>
      <x:c r="I7653" s="0">
        <x:f>'Historical Trades'!I7653</x:f>
      </x:c>
      <x:c r="J7653" s="0">
        <x:f>'Historical Trades'!J7653</x:f>
      </x:c>
      <x:c r="K7653" s="0">
        <x:f>'Historical Trades'!K7653</x:f>
      </x:c>
      <x:c r="L7653" s="0">
        <x:f>'Historical Trades'!L7653</x:f>
      </x:c>
      <x:c r="M7653" s="0">
        <x:f>'Historical Trades'!M7653</x:f>
      </x:c>
      <x:c r="N7653" s="0">
        <x:f>CLEAN('Historical Trades'!O7653)</x:f>
      </x:c>
      <x:c r="P7653" s="14">
        <x:f>IF(G7653="sell",M7653,-M7653)</x:f>
      </x:c>
      <x:c r="Q7653" s="14">
        <x:f>VLOOKUP(N7653,'Currency Rates'!$A$3:$C$32,3,0)</x:f>
      </x:c>
      <x:c r="R7653" s="0">
        <x:f>IF(A7653="SPUS",0,IF(A7653="FWD",0,P7653/Q7653))</x:f>
      </x:c>
    </x:row>
    <x:row r="7654" spans="1:19" x14ac:dyDescent="0.3">
      <x:c r="A7654" s="0">
        <x:f>'Historical Trades'!A7654</x:f>
      </x:c>
      <x:c r="B7654" s="0">
        <x:f>'Historical Trades'!B7654</x:f>
      </x:c>
      <x:c r="C7654" s="23">
        <x:f>'Historical Trades'!C7654</x:f>
      </x:c>
      <x:c r="D7654" s="0">
        <x:f>'Historical Trades'!D7654</x:f>
      </x:c>
      <x:c r="E7654" s="23">
        <x:f>'Historical Trades'!E7654</x:f>
      </x:c>
      <x:c r="F7654" s="0">
        <x:f>'Historical Trades'!F7654</x:f>
      </x:c>
      <x:c r="G7654" s="0">
        <x:f>'Historical Trades'!G7654</x:f>
      </x:c>
      <x:c r="H7654" s="0">
        <x:f>'Historical Trades'!H7654</x:f>
      </x:c>
      <x:c r="I7654" s="0">
        <x:f>'Historical Trades'!I7654</x:f>
      </x:c>
      <x:c r="J7654" s="0">
        <x:f>'Historical Trades'!J7654</x:f>
      </x:c>
      <x:c r="K7654" s="0">
        <x:f>'Historical Trades'!K7654</x:f>
      </x:c>
      <x:c r="L7654" s="0">
        <x:f>'Historical Trades'!L7654</x:f>
      </x:c>
      <x:c r="M7654" s="0">
        <x:f>'Historical Trades'!M7654</x:f>
      </x:c>
      <x:c r="N7654" s="0">
        <x:f>CLEAN('Historical Trades'!O7654)</x:f>
      </x:c>
      <x:c r="P7654" s="14">
        <x:f>IF(G7654="sell",M7654,-M7654)</x:f>
      </x:c>
      <x:c r="Q7654" s="14">
        <x:f>VLOOKUP(N7654,'Currency Rates'!$A$3:$C$32,3,0)</x:f>
      </x:c>
      <x:c r="R7654" s="0">
        <x:f>IF(A7654="SPUS",0,IF(A7654="FWD",0,P7654/Q7654))</x:f>
      </x:c>
    </x:row>
    <x:row r="7655" spans="1:19" x14ac:dyDescent="0.3">
      <x:c r="A7655" s="0">
        <x:f>'Historical Trades'!A7655</x:f>
      </x:c>
      <x:c r="B7655" s="0">
        <x:f>'Historical Trades'!B7655</x:f>
      </x:c>
      <x:c r="C7655" s="23">
        <x:f>'Historical Trades'!C7655</x:f>
      </x:c>
      <x:c r="D7655" s="0">
        <x:f>'Historical Trades'!D7655</x:f>
      </x:c>
      <x:c r="E7655" s="23">
        <x:f>'Historical Trades'!E7655</x:f>
      </x:c>
      <x:c r="F7655" s="0">
        <x:f>'Historical Trades'!F7655</x:f>
      </x:c>
      <x:c r="G7655" s="0">
        <x:f>'Historical Trades'!G7655</x:f>
      </x:c>
      <x:c r="H7655" s="0">
        <x:f>'Historical Trades'!H7655</x:f>
      </x:c>
      <x:c r="I7655" s="0">
        <x:f>'Historical Trades'!I7655</x:f>
      </x:c>
      <x:c r="J7655" s="0">
        <x:f>'Historical Trades'!J7655</x:f>
      </x:c>
      <x:c r="K7655" s="0">
        <x:f>'Historical Trades'!K7655</x:f>
      </x:c>
      <x:c r="L7655" s="0">
        <x:f>'Historical Trades'!L7655</x:f>
      </x:c>
      <x:c r="M7655" s="0">
        <x:f>'Historical Trades'!M7655</x:f>
      </x:c>
      <x:c r="N7655" s="0">
        <x:f>CLEAN('Historical Trades'!O7655)</x:f>
      </x:c>
      <x:c r="P7655" s="14">
        <x:f>IF(G7655="sell",M7655,-M7655)</x:f>
      </x:c>
      <x:c r="Q7655" s="14">
        <x:f>VLOOKUP(N7655,'Currency Rates'!$A$3:$C$32,3,0)</x:f>
      </x:c>
      <x:c r="R7655" s="0">
        <x:f>IF(A7655="SPUS",0,IF(A7655="FWD",0,P7655/Q7655))</x:f>
      </x:c>
    </x:row>
    <x:row r="7656" spans="1:19" x14ac:dyDescent="0.3">
      <x:c r="A7656" s="0">
        <x:f>'Historical Trades'!A7656</x:f>
      </x:c>
      <x:c r="B7656" s="0">
        <x:f>'Historical Trades'!B7656</x:f>
      </x:c>
      <x:c r="C7656" s="23">
        <x:f>'Historical Trades'!C7656</x:f>
      </x:c>
      <x:c r="D7656" s="0">
        <x:f>'Historical Trades'!D7656</x:f>
      </x:c>
      <x:c r="E7656" s="23">
        <x:f>'Historical Trades'!E7656</x:f>
      </x:c>
      <x:c r="F7656" s="0">
        <x:f>'Historical Trades'!F7656</x:f>
      </x:c>
      <x:c r="G7656" s="0">
        <x:f>'Historical Trades'!G7656</x:f>
      </x:c>
      <x:c r="H7656" s="0">
        <x:f>'Historical Trades'!H7656</x:f>
      </x:c>
      <x:c r="I7656" s="0">
        <x:f>'Historical Trades'!I7656</x:f>
      </x:c>
      <x:c r="J7656" s="0">
        <x:f>'Historical Trades'!J7656</x:f>
      </x:c>
      <x:c r="K7656" s="0">
        <x:f>'Historical Trades'!K7656</x:f>
      </x:c>
      <x:c r="L7656" s="0">
        <x:f>'Historical Trades'!L7656</x:f>
      </x:c>
      <x:c r="M7656" s="0">
        <x:f>'Historical Trades'!M7656</x:f>
      </x:c>
      <x:c r="N7656" s="0">
        <x:f>CLEAN('Historical Trades'!O7656)</x:f>
      </x:c>
      <x:c r="P7656" s="14">
        <x:f>IF(G7656="sell",M7656,-M7656)</x:f>
      </x:c>
      <x:c r="Q7656" s="14">
        <x:f>VLOOKUP(N7656,'Currency Rates'!$A$3:$C$32,3,0)</x:f>
      </x:c>
      <x:c r="R7656" s="0">
        <x:f>IF(A7656="SPUS",0,IF(A7656="FWD",0,P7656/Q7656))</x:f>
      </x:c>
    </x:row>
    <x:row r="7657" spans="1:19" x14ac:dyDescent="0.3">
      <x:c r="A7657" s="0">
        <x:f>'Historical Trades'!A7657</x:f>
      </x:c>
      <x:c r="B7657" s="0">
        <x:f>'Historical Trades'!B7657</x:f>
      </x:c>
      <x:c r="C7657" s="23">
        <x:f>'Historical Trades'!C7657</x:f>
      </x:c>
      <x:c r="D7657" s="0">
        <x:f>'Historical Trades'!D7657</x:f>
      </x:c>
      <x:c r="E7657" s="23">
        <x:f>'Historical Trades'!E7657</x:f>
      </x:c>
      <x:c r="F7657" s="0">
        <x:f>'Historical Trades'!F7657</x:f>
      </x:c>
      <x:c r="G7657" s="0">
        <x:f>'Historical Trades'!G7657</x:f>
      </x:c>
      <x:c r="H7657" s="0">
        <x:f>'Historical Trades'!H7657</x:f>
      </x:c>
      <x:c r="I7657" s="0">
        <x:f>'Historical Trades'!I7657</x:f>
      </x:c>
      <x:c r="J7657" s="0">
        <x:f>'Historical Trades'!J7657</x:f>
      </x:c>
      <x:c r="K7657" s="0">
        <x:f>'Historical Trades'!K7657</x:f>
      </x:c>
      <x:c r="L7657" s="0">
        <x:f>'Historical Trades'!L7657</x:f>
      </x:c>
      <x:c r="M7657" s="0">
        <x:f>'Historical Trades'!M7657</x:f>
      </x:c>
      <x:c r="N7657" s="0">
        <x:f>CLEAN('Historical Trades'!O7657)</x:f>
      </x:c>
      <x:c r="P7657" s="14">
        <x:f>IF(G7657="sell",M7657,-M7657)</x:f>
      </x:c>
      <x:c r="Q7657" s="14">
        <x:f>VLOOKUP(N7657,'Currency Rates'!$A$3:$C$32,3,0)</x:f>
      </x:c>
      <x:c r="R7657" s="0">
        <x:f>IF(A7657="SPUS",0,IF(A7657="FWD",0,P7657/Q7657))</x:f>
      </x:c>
    </x:row>
    <x:row r="7658" spans="1:19" x14ac:dyDescent="0.3">
      <x:c r="A7658" s="0">
        <x:f>'Historical Trades'!A7658</x:f>
      </x:c>
      <x:c r="B7658" s="0">
        <x:f>'Historical Trades'!B7658</x:f>
      </x:c>
      <x:c r="C7658" s="23">
        <x:f>'Historical Trades'!C7658</x:f>
      </x:c>
      <x:c r="D7658" s="0">
        <x:f>'Historical Trades'!D7658</x:f>
      </x:c>
      <x:c r="E7658" s="23">
        <x:f>'Historical Trades'!E7658</x:f>
      </x:c>
      <x:c r="F7658" s="0">
        <x:f>'Historical Trades'!F7658</x:f>
      </x:c>
      <x:c r="G7658" s="0">
        <x:f>'Historical Trades'!G7658</x:f>
      </x:c>
      <x:c r="H7658" s="0">
        <x:f>'Historical Trades'!H7658</x:f>
      </x:c>
      <x:c r="I7658" s="0">
        <x:f>'Historical Trades'!I7658</x:f>
      </x:c>
      <x:c r="J7658" s="0">
        <x:f>'Historical Trades'!J7658</x:f>
      </x:c>
      <x:c r="K7658" s="0">
        <x:f>'Historical Trades'!K7658</x:f>
      </x:c>
      <x:c r="L7658" s="0">
        <x:f>'Historical Trades'!L7658</x:f>
      </x:c>
      <x:c r="M7658" s="0">
        <x:f>'Historical Trades'!M7658</x:f>
      </x:c>
      <x:c r="N7658" s="0">
        <x:f>CLEAN('Historical Trades'!O7658)</x:f>
      </x:c>
      <x:c r="P7658" s="14">
        <x:f>IF(G7658="sell",M7658,-M7658)</x:f>
      </x:c>
      <x:c r="Q7658" s="14">
        <x:f>VLOOKUP(N7658,'Currency Rates'!$A$3:$C$32,3,0)</x:f>
      </x:c>
      <x:c r="R7658" s="0">
        <x:f>IF(A7658="SPUS",0,IF(A7658="FWD",0,P7658/Q7658))</x:f>
      </x:c>
    </x:row>
    <x:row r="7659" spans="1:19" x14ac:dyDescent="0.3">
      <x:c r="A7659" s="0">
        <x:f>'Historical Trades'!A7659</x:f>
      </x:c>
      <x:c r="B7659" s="0">
        <x:f>'Historical Trades'!B7659</x:f>
      </x:c>
      <x:c r="C7659" s="23">
        <x:f>'Historical Trades'!C7659</x:f>
      </x:c>
      <x:c r="D7659" s="0">
        <x:f>'Historical Trades'!D7659</x:f>
      </x:c>
      <x:c r="E7659" s="23">
        <x:f>'Historical Trades'!E7659</x:f>
      </x:c>
      <x:c r="F7659" s="0">
        <x:f>'Historical Trades'!F7659</x:f>
      </x:c>
      <x:c r="G7659" s="0">
        <x:f>'Historical Trades'!G7659</x:f>
      </x:c>
      <x:c r="H7659" s="0">
        <x:f>'Historical Trades'!H7659</x:f>
      </x:c>
      <x:c r="I7659" s="0">
        <x:f>'Historical Trades'!I7659</x:f>
      </x:c>
      <x:c r="J7659" s="0">
        <x:f>'Historical Trades'!J7659</x:f>
      </x:c>
      <x:c r="K7659" s="0">
        <x:f>'Historical Trades'!K7659</x:f>
      </x:c>
      <x:c r="L7659" s="0">
        <x:f>'Historical Trades'!L7659</x:f>
      </x:c>
      <x:c r="M7659" s="0">
        <x:f>'Historical Trades'!M7659</x:f>
      </x:c>
      <x:c r="N7659" s="0">
        <x:f>CLEAN('Historical Trades'!O7659)</x:f>
      </x:c>
      <x:c r="P7659" s="14">
        <x:f>IF(G7659="sell",M7659,-M7659)</x:f>
      </x:c>
      <x:c r="Q7659" s="14">
        <x:f>VLOOKUP(N7659,'Currency Rates'!$A$3:$C$32,3,0)</x:f>
      </x:c>
      <x:c r="R7659" s="0">
        <x:f>IF(A7659="SPUS",0,IF(A7659="FWD",0,P7659/Q7659))</x:f>
      </x:c>
    </x:row>
    <x:row r="7660" spans="1:19" x14ac:dyDescent="0.3">
      <x:c r="A7660" s="0">
        <x:f>'Historical Trades'!A7660</x:f>
      </x:c>
      <x:c r="B7660" s="0">
        <x:f>'Historical Trades'!B7660</x:f>
      </x:c>
      <x:c r="C7660" s="23">
        <x:f>'Historical Trades'!C7660</x:f>
      </x:c>
      <x:c r="D7660" s="0">
        <x:f>'Historical Trades'!D7660</x:f>
      </x:c>
      <x:c r="E7660" s="23">
        <x:f>'Historical Trades'!E7660</x:f>
      </x:c>
      <x:c r="F7660" s="0">
        <x:f>'Historical Trades'!F7660</x:f>
      </x:c>
      <x:c r="G7660" s="0">
        <x:f>'Historical Trades'!G7660</x:f>
      </x:c>
      <x:c r="H7660" s="0">
        <x:f>'Historical Trades'!H7660</x:f>
      </x:c>
      <x:c r="I7660" s="0">
        <x:f>'Historical Trades'!I7660</x:f>
      </x:c>
      <x:c r="J7660" s="0">
        <x:f>'Historical Trades'!J7660</x:f>
      </x:c>
      <x:c r="K7660" s="0">
        <x:f>'Historical Trades'!K7660</x:f>
      </x:c>
      <x:c r="L7660" s="0">
        <x:f>'Historical Trades'!L7660</x:f>
      </x:c>
      <x:c r="M7660" s="0">
        <x:f>'Historical Trades'!M7660</x:f>
      </x:c>
      <x:c r="N7660" s="0">
        <x:f>CLEAN('Historical Trades'!O7660)</x:f>
      </x:c>
      <x:c r="P7660" s="14">
        <x:f>IF(G7660="sell",M7660,-M7660)</x:f>
      </x:c>
      <x:c r="Q7660" s="14">
        <x:f>VLOOKUP(N7660,'Currency Rates'!$A$3:$C$32,3,0)</x:f>
      </x:c>
      <x:c r="R7660" s="0">
        <x:f>IF(A7660="SPUS",0,IF(A7660="FWD",0,P7660/Q7660))</x:f>
      </x:c>
    </x:row>
    <x:row r="7661" spans="1:19" x14ac:dyDescent="0.3">
      <x:c r="A7661" s="0">
        <x:f>'Historical Trades'!A7661</x:f>
      </x:c>
      <x:c r="B7661" s="0">
        <x:f>'Historical Trades'!B7661</x:f>
      </x:c>
      <x:c r="C7661" s="23">
        <x:f>'Historical Trades'!C7661</x:f>
      </x:c>
      <x:c r="D7661" s="0">
        <x:f>'Historical Trades'!D7661</x:f>
      </x:c>
      <x:c r="E7661" s="23">
        <x:f>'Historical Trades'!E7661</x:f>
      </x:c>
      <x:c r="F7661" s="0">
        <x:f>'Historical Trades'!F7661</x:f>
      </x:c>
      <x:c r="G7661" s="0">
        <x:f>'Historical Trades'!G7661</x:f>
      </x:c>
      <x:c r="H7661" s="0">
        <x:f>'Historical Trades'!H7661</x:f>
      </x:c>
      <x:c r="I7661" s="0">
        <x:f>'Historical Trades'!I7661</x:f>
      </x:c>
      <x:c r="J7661" s="0">
        <x:f>'Historical Trades'!J7661</x:f>
      </x:c>
      <x:c r="K7661" s="0">
        <x:f>'Historical Trades'!K7661</x:f>
      </x:c>
      <x:c r="L7661" s="0">
        <x:f>'Historical Trades'!L7661</x:f>
      </x:c>
      <x:c r="M7661" s="0">
        <x:f>'Historical Trades'!M7661</x:f>
      </x:c>
      <x:c r="N7661" s="0">
        <x:f>CLEAN('Historical Trades'!O7661)</x:f>
      </x:c>
      <x:c r="P7661" s="14">
        <x:f>IF(G7661="sell",M7661,-M7661)</x:f>
      </x:c>
      <x:c r="Q7661" s="14">
        <x:f>VLOOKUP(N7661,'Currency Rates'!$A$3:$C$32,3,0)</x:f>
      </x:c>
      <x:c r="R7661" s="0">
        <x:f>IF(A7661="SPUS",0,IF(A7661="FWD",0,P7661/Q7661))</x:f>
      </x:c>
    </x:row>
    <x:row r="7662" spans="1:19" x14ac:dyDescent="0.3">
      <x:c r="A7662" s="0">
        <x:f>'Historical Trades'!A7662</x:f>
      </x:c>
      <x:c r="B7662" s="0">
        <x:f>'Historical Trades'!B7662</x:f>
      </x:c>
      <x:c r="C7662" s="23">
        <x:f>'Historical Trades'!C7662</x:f>
      </x:c>
      <x:c r="D7662" s="0">
        <x:f>'Historical Trades'!D7662</x:f>
      </x:c>
      <x:c r="E7662" s="23">
        <x:f>'Historical Trades'!E7662</x:f>
      </x:c>
      <x:c r="F7662" s="0">
        <x:f>'Historical Trades'!F7662</x:f>
      </x:c>
      <x:c r="G7662" s="0">
        <x:f>'Historical Trades'!G7662</x:f>
      </x:c>
      <x:c r="H7662" s="0">
        <x:f>'Historical Trades'!H7662</x:f>
      </x:c>
      <x:c r="I7662" s="0">
        <x:f>'Historical Trades'!I7662</x:f>
      </x:c>
      <x:c r="J7662" s="0">
        <x:f>'Historical Trades'!J7662</x:f>
      </x:c>
      <x:c r="K7662" s="0">
        <x:f>'Historical Trades'!K7662</x:f>
      </x:c>
      <x:c r="L7662" s="0">
        <x:f>'Historical Trades'!L7662</x:f>
      </x:c>
      <x:c r="M7662" s="0">
        <x:f>'Historical Trades'!M7662</x:f>
      </x:c>
      <x:c r="N7662" s="0">
        <x:f>CLEAN('Historical Trades'!O7662)</x:f>
      </x:c>
      <x:c r="P7662" s="14">
        <x:f>IF(G7662="sell",M7662,-M7662)</x:f>
      </x:c>
      <x:c r="Q7662" s="14">
        <x:f>VLOOKUP(N7662,'Currency Rates'!$A$3:$C$32,3,0)</x:f>
      </x:c>
      <x:c r="R7662" s="0">
        <x:f>IF(A7662="SPUS",0,IF(A7662="FWD",0,P7662/Q7662))</x:f>
      </x:c>
    </x:row>
    <x:row r="7663" spans="1:19" x14ac:dyDescent="0.3">
      <x:c r="A7663" s="0">
        <x:f>'Historical Trades'!A7663</x:f>
      </x:c>
      <x:c r="B7663" s="0">
        <x:f>'Historical Trades'!B7663</x:f>
      </x:c>
      <x:c r="C7663" s="23">
        <x:f>'Historical Trades'!C7663</x:f>
      </x:c>
      <x:c r="D7663" s="0">
        <x:f>'Historical Trades'!D7663</x:f>
      </x:c>
      <x:c r="E7663" s="23">
        <x:f>'Historical Trades'!E7663</x:f>
      </x:c>
      <x:c r="F7663" s="0">
        <x:f>'Historical Trades'!F7663</x:f>
      </x:c>
      <x:c r="G7663" s="0">
        <x:f>'Historical Trades'!G7663</x:f>
      </x:c>
      <x:c r="H7663" s="0">
        <x:f>'Historical Trades'!H7663</x:f>
      </x:c>
      <x:c r="I7663" s="0">
        <x:f>'Historical Trades'!I7663</x:f>
      </x:c>
      <x:c r="J7663" s="0">
        <x:f>'Historical Trades'!J7663</x:f>
      </x:c>
      <x:c r="K7663" s="0">
        <x:f>'Historical Trades'!K7663</x:f>
      </x:c>
      <x:c r="L7663" s="0">
        <x:f>'Historical Trades'!L7663</x:f>
      </x:c>
      <x:c r="M7663" s="0">
        <x:f>'Historical Trades'!M7663</x:f>
      </x:c>
      <x:c r="N7663" s="0">
        <x:f>CLEAN('Historical Trades'!O7663)</x:f>
      </x:c>
      <x:c r="P7663" s="14">
        <x:f>IF(G7663="sell",M7663,-M7663)</x:f>
      </x:c>
      <x:c r="Q7663" s="14">
        <x:f>VLOOKUP(N7663,'Currency Rates'!$A$3:$C$32,3,0)</x:f>
      </x:c>
      <x:c r="R7663" s="0">
        <x:f>IF(A7663="SPUS",0,IF(A7663="FWD",0,P7663/Q7663))</x:f>
      </x:c>
    </x:row>
    <x:row r="7664" spans="1:19" x14ac:dyDescent="0.3">
      <x:c r="A7664" s="0">
        <x:f>'Historical Trades'!A7664</x:f>
      </x:c>
      <x:c r="B7664" s="0">
        <x:f>'Historical Trades'!B7664</x:f>
      </x:c>
      <x:c r="C7664" s="23">
        <x:f>'Historical Trades'!C7664</x:f>
      </x:c>
      <x:c r="D7664" s="0">
        <x:f>'Historical Trades'!D7664</x:f>
      </x:c>
      <x:c r="E7664" s="23">
        <x:f>'Historical Trades'!E7664</x:f>
      </x:c>
      <x:c r="F7664" s="0">
        <x:f>'Historical Trades'!F7664</x:f>
      </x:c>
      <x:c r="G7664" s="0">
        <x:f>'Historical Trades'!G7664</x:f>
      </x:c>
      <x:c r="H7664" s="0">
        <x:f>'Historical Trades'!H7664</x:f>
      </x:c>
      <x:c r="I7664" s="0">
        <x:f>'Historical Trades'!I7664</x:f>
      </x:c>
      <x:c r="J7664" s="0">
        <x:f>'Historical Trades'!J7664</x:f>
      </x:c>
      <x:c r="K7664" s="0">
        <x:f>'Historical Trades'!K7664</x:f>
      </x:c>
      <x:c r="L7664" s="0">
        <x:f>'Historical Trades'!L7664</x:f>
      </x:c>
      <x:c r="M7664" s="0">
        <x:f>'Historical Trades'!M7664</x:f>
      </x:c>
      <x:c r="N7664" s="0">
        <x:f>CLEAN('Historical Trades'!O7664)</x:f>
      </x:c>
      <x:c r="P7664" s="14">
        <x:f>IF(G7664="sell",M7664,-M7664)</x:f>
      </x:c>
      <x:c r="Q7664" s="14">
        <x:f>VLOOKUP(N7664,'Currency Rates'!$A$3:$C$32,3,0)</x:f>
      </x:c>
      <x:c r="R7664" s="0">
        <x:f>IF(A7664="SPUS",0,IF(A7664="FWD",0,P7664/Q7664))</x:f>
      </x:c>
    </x:row>
    <x:row r="7665" spans="1:19" x14ac:dyDescent="0.3">
      <x:c r="A7665" s="0">
        <x:f>'Historical Trades'!A7665</x:f>
      </x:c>
      <x:c r="B7665" s="0">
        <x:f>'Historical Trades'!B7665</x:f>
      </x:c>
      <x:c r="C7665" s="23">
        <x:f>'Historical Trades'!C7665</x:f>
      </x:c>
      <x:c r="D7665" s="0">
        <x:f>'Historical Trades'!D7665</x:f>
      </x:c>
      <x:c r="E7665" s="23">
        <x:f>'Historical Trades'!E7665</x:f>
      </x:c>
      <x:c r="F7665" s="0">
        <x:f>'Historical Trades'!F7665</x:f>
      </x:c>
      <x:c r="G7665" s="0">
        <x:f>'Historical Trades'!G7665</x:f>
      </x:c>
      <x:c r="H7665" s="0">
        <x:f>'Historical Trades'!H7665</x:f>
      </x:c>
      <x:c r="I7665" s="0">
        <x:f>'Historical Trades'!I7665</x:f>
      </x:c>
      <x:c r="J7665" s="0">
        <x:f>'Historical Trades'!J7665</x:f>
      </x:c>
      <x:c r="K7665" s="0">
        <x:f>'Historical Trades'!K7665</x:f>
      </x:c>
      <x:c r="L7665" s="0">
        <x:f>'Historical Trades'!L7665</x:f>
      </x:c>
      <x:c r="M7665" s="0">
        <x:f>'Historical Trades'!M7665</x:f>
      </x:c>
      <x:c r="N7665" s="0">
        <x:f>CLEAN('Historical Trades'!O7665)</x:f>
      </x:c>
      <x:c r="P7665" s="14">
        <x:f>IF(G7665="sell",M7665,-M7665)</x:f>
      </x:c>
      <x:c r="Q7665" s="14">
        <x:f>VLOOKUP(N7665,'Currency Rates'!$A$3:$C$32,3,0)</x:f>
      </x:c>
      <x:c r="R7665" s="0">
        <x:f>IF(A7665="SPUS",0,IF(A7665="FWD",0,P7665/Q7665))</x:f>
      </x:c>
    </x:row>
    <x:row r="7666" spans="1:19" x14ac:dyDescent="0.3">
      <x:c r="A7666" s="0">
        <x:f>'Historical Trades'!A7666</x:f>
      </x:c>
      <x:c r="B7666" s="0">
        <x:f>'Historical Trades'!B7666</x:f>
      </x:c>
      <x:c r="C7666" s="23">
        <x:f>'Historical Trades'!C7666</x:f>
      </x:c>
      <x:c r="D7666" s="0">
        <x:f>'Historical Trades'!D7666</x:f>
      </x:c>
      <x:c r="E7666" s="23">
        <x:f>'Historical Trades'!E7666</x:f>
      </x:c>
      <x:c r="F7666" s="0">
        <x:f>'Historical Trades'!F7666</x:f>
      </x:c>
      <x:c r="G7666" s="0">
        <x:f>'Historical Trades'!G7666</x:f>
      </x:c>
      <x:c r="H7666" s="0">
        <x:f>'Historical Trades'!H7666</x:f>
      </x:c>
      <x:c r="I7666" s="0">
        <x:f>'Historical Trades'!I7666</x:f>
      </x:c>
      <x:c r="J7666" s="0">
        <x:f>'Historical Trades'!J7666</x:f>
      </x:c>
      <x:c r="K7666" s="0">
        <x:f>'Historical Trades'!K7666</x:f>
      </x:c>
      <x:c r="L7666" s="0">
        <x:f>'Historical Trades'!L7666</x:f>
      </x:c>
      <x:c r="M7666" s="0">
        <x:f>'Historical Trades'!M7666</x:f>
      </x:c>
      <x:c r="N7666" s="0">
        <x:f>CLEAN('Historical Trades'!O7666)</x:f>
      </x:c>
      <x:c r="P7666" s="14">
        <x:f>IF(G7666="sell",M7666,-M7666)</x:f>
      </x:c>
      <x:c r="Q7666" s="14">
        <x:f>VLOOKUP(N7666,'Currency Rates'!$A$3:$C$32,3,0)</x:f>
      </x:c>
      <x:c r="R7666" s="0">
        <x:f>IF(A7666="SPUS",0,IF(A7666="FWD",0,P7666/Q7666))</x:f>
      </x:c>
    </x:row>
    <x:row r="7667" spans="1:19" x14ac:dyDescent="0.3">
      <x:c r="A7667" s="0">
        <x:f>'Historical Trades'!A7667</x:f>
      </x:c>
      <x:c r="B7667" s="0">
        <x:f>'Historical Trades'!B7667</x:f>
      </x:c>
      <x:c r="C7667" s="23">
        <x:f>'Historical Trades'!C7667</x:f>
      </x:c>
      <x:c r="D7667" s="0">
        <x:f>'Historical Trades'!D7667</x:f>
      </x:c>
      <x:c r="E7667" s="23">
        <x:f>'Historical Trades'!E7667</x:f>
      </x:c>
      <x:c r="F7667" s="0">
        <x:f>'Historical Trades'!F7667</x:f>
      </x:c>
      <x:c r="G7667" s="0">
        <x:f>'Historical Trades'!G7667</x:f>
      </x:c>
      <x:c r="H7667" s="0">
        <x:f>'Historical Trades'!H7667</x:f>
      </x:c>
      <x:c r="I7667" s="0">
        <x:f>'Historical Trades'!I7667</x:f>
      </x:c>
      <x:c r="J7667" s="0">
        <x:f>'Historical Trades'!J7667</x:f>
      </x:c>
      <x:c r="K7667" s="0">
        <x:f>'Historical Trades'!K7667</x:f>
      </x:c>
      <x:c r="L7667" s="0">
        <x:f>'Historical Trades'!L7667</x:f>
      </x:c>
      <x:c r="M7667" s="0">
        <x:f>'Historical Trades'!M7667</x:f>
      </x:c>
      <x:c r="N7667" s="0">
        <x:f>CLEAN('Historical Trades'!O7667)</x:f>
      </x:c>
      <x:c r="P7667" s="14">
        <x:f>IF(G7667="sell",M7667,-M7667)</x:f>
      </x:c>
      <x:c r="Q7667" s="14">
        <x:f>VLOOKUP(N7667,'Currency Rates'!$A$3:$C$32,3,0)</x:f>
      </x:c>
      <x:c r="R7667" s="0">
        <x:f>IF(A7667="SPUS",0,IF(A7667="FWD",0,P7667/Q7667))</x:f>
      </x:c>
    </x:row>
    <x:row r="7668" spans="1:19" x14ac:dyDescent="0.3">
      <x:c r="A7668" s="0">
        <x:f>'Historical Trades'!A7668</x:f>
      </x:c>
      <x:c r="B7668" s="0">
        <x:f>'Historical Trades'!B7668</x:f>
      </x:c>
      <x:c r="C7668" s="23">
        <x:f>'Historical Trades'!C7668</x:f>
      </x:c>
      <x:c r="D7668" s="0">
        <x:f>'Historical Trades'!D7668</x:f>
      </x:c>
      <x:c r="E7668" s="23">
        <x:f>'Historical Trades'!E7668</x:f>
      </x:c>
      <x:c r="F7668" s="0">
        <x:f>'Historical Trades'!F7668</x:f>
      </x:c>
      <x:c r="G7668" s="0">
        <x:f>'Historical Trades'!G7668</x:f>
      </x:c>
      <x:c r="H7668" s="0">
        <x:f>'Historical Trades'!H7668</x:f>
      </x:c>
      <x:c r="I7668" s="0">
        <x:f>'Historical Trades'!I7668</x:f>
      </x:c>
      <x:c r="J7668" s="0">
        <x:f>'Historical Trades'!J7668</x:f>
      </x:c>
      <x:c r="K7668" s="0">
        <x:f>'Historical Trades'!K7668</x:f>
      </x:c>
      <x:c r="L7668" s="0">
        <x:f>'Historical Trades'!L7668</x:f>
      </x:c>
      <x:c r="M7668" s="0">
        <x:f>'Historical Trades'!M7668</x:f>
      </x:c>
      <x:c r="N7668" s="0">
        <x:f>CLEAN('Historical Trades'!O7668)</x:f>
      </x:c>
      <x:c r="P7668" s="14">
        <x:f>IF(G7668="sell",M7668,-M7668)</x:f>
      </x:c>
      <x:c r="Q7668" s="14">
        <x:f>VLOOKUP(N7668,'Currency Rates'!$A$3:$C$32,3,0)</x:f>
      </x:c>
      <x:c r="R7668" s="0">
        <x:f>IF(A7668="SPUS",0,IF(A7668="FWD",0,P7668/Q7668))</x:f>
      </x:c>
    </x:row>
    <x:row r="7669" spans="1:19" x14ac:dyDescent="0.3">
      <x:c r="A7669" s="0">
        <x:f>'Historical Trades'!A7669</x:f>
      </x:c>
      <x:c r="B7669" s="0">
        <x:f>'Historical Trades'!B7669</x:f>
      </x:c>
      <x:c r="C7669" s="23">
        <x:f>'Historical Trades'!C7669</x:f>
      </x:c>
      <x:c r="D7669" s="0">
        <x:f>'Historical Trades'!D7669</x:f>
      </x:c>
      <x:c r="E7669" s="23">
        <x:f>'Historical Trades'!E7669</x:f>
      </x:c>
      <x:c r="F7669" s="0">
        <x:f>'Historical Trades'!F7669</x:f>
      </x:c>
      <x:c r="G7669" s="0">
        <x:f>'Historical Trades'!G7669</x:f>
      </x:c>
      <x:c r="H7669" s="0">
        <x:f>'Historical Trades'!H7669</x:f>
      </x:c>
      <x:c r="I7669" s="0">
        <x:f>'Historical Trades'!I7669</x:f>
      </x:c>
      <x:c r="J7669" s="0">
        <x:f>'Historical Trades'!J7669</x:f>
      </x:c>
      <x:c r="K7669" s="0">
        <x:f>'Historical Trades'!K7669</x:f>
      </x:c>
      <x:c r="L7669" s="0">
        <x:f>'Historical Trades'!L7669</x:f>
      </x:c>
      <x:c r="M7669" s="0">
        <x:f>'Historical Trades'!M7669</x:f>
      </x:c>
      <x:c r="N7669" s="0">
        <x:f>CLEAN('Historical Trades'!O7669)</x:f>
      </x:c>
      <x:c r="P7669" s="14">
        <x:f>IF(G7669="sell",M7669,-M7669)</x:f>
      </x:c>
      <x:c r="Q7669" s="14">
        <x:f>VLOOKUP(N7669,'Currency Rates'!$A$3:$C$32,3,0)</x:f>
      </x:c>
      <x:c r="R7669" s="0">
        <x:f>IF(A7669="SPUS",0,IF(A7669="FWD",0,P7669/Q7669))</x:f>
      </x:c>
    </x:row>
    <x:row r="7670" spans="1:19" x14ac:dyDescent="0.3">
      <x:c r="A7670" s="0">
        <x:f>'Historical Trades'!A7670</x:f>
      </x:c>
      <x:c r="B7670" s="0">
        <x:f>'Historical Trades'!B7670</x:f>
      </x:c>
      <x:c r="C7670" s="23">
        <x:f>'Historical Trades'!C7670</x:f>
      </x:c>
      <x:c r="D7670" s="0">
        <x:f>'Historical Trades'!D7670</x:f>
      </x:c>
      <x:c r="E7670" s="23">
        <x:f>'Historical Trades'!E7670</x:f>
      </x:c>
      <x:c r="F7670" s="0">
        <x:f>'Historical Trades'!F7670</x:f>
      </x:c>
      <x:c r="G7670" s="0">
        <x:f>'Historical Trades'!G7670</x:f>
      </x:c>
      <x:c r="H7670" s="0">
        <x:f>'Historical Trades'!H7670</x:f>
      </x:c>
      <x:c r="I7670" s="0">
        <x:f>'Historical Trades'!I7670</x:f>
      </x:c>
      <x:c r="J7670" s="0">
        <x:f>'Historical Trades'!J7670</x:f>
      </x:c>
      <x:c r="K7670" s="0">
        <x:f>'Historical Trades'!K7670</x:f>
      </x:c>
      <x:c r="L7670" s="0">
        <x:f>'Historical Trades'!L7670</x:f>
      </x:c>
      <x:c r="M7670" s="0">
        <x:f>'Historical Trades'!M7670</x:f>
      </x:c>
      <x:c r="N7670" s="0">
        <x:f>CLEAN('Historical Trades'!O7670)</x:f>
      </x:c>
      <x:c r="P7670" s="14">
        <x:f>IF(G7670="sell",M7670,-M7670)</x:f>
      </x:c>
      <x:c r="Q7670" s="14">
        <x:f>VLOOKUP(N7670,'Currency Rates'!$A$3:$C$32,3,0)</x:f>
      </x:c>
      <x:c r="R7670" s="0">
        <x:f>IF(A7670="SPUS",0,IF(A7670="FWD",0,P7670/Q7670))</x:f>
      </x:c>
    </x:row>
    <x:row r="7671" spans="1:19" x14ac:dyDescent="0.3">
      <x:c r="A7671" s="0">
        <x:f>'Historical Trades'!A7671</x:f>
      </x:c>
      <x:c r="B7671" s="0">
        <x:f>'Historical Trades'!B7671</x:f>
      </x:c>
      <x:c r="C7671" s="23">
        <x:f>'Historical Trades'!C7671</x:f>
      </x:c>
      <x:c r="D7671" s="0">
        <x:f>'Historical Trades'!D7671</x:f>
      </x:c>
      <x:c r="E7671" s="23">
        <x:f>'Historical Trades'!E7671</x:f>
      </x:c>
      <x:c r="F7671" s="0">
        <x:f>'Historical Trades'!F7671</x:f>
      </x:c>
      <x:c r="G7671" s="0">
        <x:f>'Historical Trades'!G7671</x:f>
      </x:c>
      <x:c r="H7671" s="0">
        <x:f>'Historical Trades'!H7671</x:f>
      </x:c>
      <x:c r="I7671" s="0">
        <x:f>'Historical Trades'!I7671</x:f>
      </x:c>
      <x:c r="J7671" s="0">
        <x:f>'Historical Trades'!J7671</x:f>
      </x:c>
      <x:c r="K7671" s="0">
        <x:f>'Historical Trades'!K7671</x:f>
      </x:c>
      <x:c r="L7671" s="0">
        <x:f>'Historical Trades'!L7671</x:f>
      </x:c>
      <x:c r="M7671" s="0">
        <x:f>'Historical Trades'!M7671</x:f>
      </x:c>
      <x:c r="N7671" s="0">
        <x:f>CLEAN('Historical Trades'!O7671)</x:f>
      </x:c>
      <x:c r="P7671" s="14">
        <x:f>IF(G7671="sell",M7671,-M7671)</x:f>
      </x:c>
      <x:c r="Q7671" s="14">
        <x:f>VLOOKUP(N7671,'Currency Rates'!$A$3:$C$32,3,0)</x:f>
      </x:c>
      <x:c r="R7671" s="0">
        <x:f>IF(A7671="SPUS",0,IF(A7671="FWD",0,P7671/Q7671))</x:f>
      </x:c>
    </x:row>
    <x:row r="7672" spans="1:19" x14ac:dyDescent="0.3">
      <x:c r="A7672" s="0">
        <x:f>'Historical Trades'!A7672</x:f>
      </x:c>
      <x:c r="B7672" s="0">
        <x:f>'Historical Trades'!B7672</x:f>
      </x:c>
      <x:c r="C7672" s="23">
        <x:f>'Historical Trades'!C7672</x:f>
      </x:c>
      <x:c r="D7672" s="0">
        <x:f>'Historical Trades'!D7672</x:f>
      </x:c>
      <x:c r="E7672" s="23">
        <x:f>'Historical Trades'!E7672</x:f>
      </x:c>
      <x:c r="F7672" s="0">
        <x:f>'Historical Trades'!F7672</x:f>
      </x:c>
      <x:c r="G7672" s="0">
        <x:f>'Historical Trades'!G7672</x:f>
      </x:c>
      <x:c r="H7672" s="0">
        <x:f>'Historical Trades'!H7672</x:f>
      </x:c>
      <x:c r="I7672" s="0">
        <x:f>'Historical Trades'!I7672</x:f>
      </x:c>
      <x:c r="J7672" s="0">
        <x:f>'Historical Trades'!J7672</x:f>
      </x:c>
      <x:c r="K7672" s="0">
        <x:f>'Historical Trades'!K7672</x:f>
      </x:c>
      <x:c r="L7672" s="0">
        <x:f>'Historical Trades'!L7672</x:f>
      </x:c>
      <x:c r="M7672" s="0">
        <x:f>'Historical Trades'!M7672</x:f>
      </x:c>
      <x:c r="N7672" s="0">
        <x:f>CLEAN('Historical Trades'!O7672)</x:f>
      </x:c>
      <x:c r="P7672" s="14">
        <x:f>IF(G7672="sell",M7672,-M7672)</x:f>
      </x:c>
      <x:c r="Q7672" s="14">
        <x:f>VLOOKUP(N7672,'Currency Rates'!$A$3:$C$32,3,0)</x:f>
      </x:c>
      <x:c r="R7672" s="0">
        <x:f>IF(A7672="SPUS",0,IF(A7672="FWD",0,P7672/Q7672))</x:f>
      </x:c>
    </x:row>
    <x:row r="7673" spans="1:19" x14ac:dyDescent="0.3">
      <x:c r="A7673" s="0">
        <x:f>'Historical Trades'!A7673</x:f>
      </x:c>
      <x:c r="B7673" s="0">
        <x:f>'Historical Trades'!B7673</x:f>
      </x:c>
      <x:c r="C7673" s="23">
        <x:f>'Historical Trades'!C7673</x:f>
      </x:c>
      <x:c r="D7673" s="0">
        <x:f>'Historical Trades'!D7673</x:f>
      </x:c>
      <x:c r="E7673" s="23">
        <x:f>'Historical Trades'!E7673</x:f>
      </x:c>
      <x:c r="F7673" s="0">
        <x:f>'Historical Trades'!F7673</x:f>
      </x:c>
      <x:c r="G7673" s="0">
        <x:f>'Historical Trades'!G7673</x:f>
      </x:c>
      <x:c r="H7673" s="0">
        <x:f>'Historical Trades'!H7673</x:f>
      </x:c>
      <x:c r="I7673" s="0">
        <x:f>'Historical Trades'!I7673</x:f>
      </x:c>
      <x:c r="J7673" s="0">
        <x:f>'Historical Trades'!J7673</x:f>
      </x:c>
      <x:c r="K7673" s="0">
        <x:f>'Historical Trades'!K7673</x:f>
      </x:c>
      <x:c r="L7673" s="0">
        <x:f>'Historical Trades'!L7673</x:f>
      </x:c>
      <x:c r="M7673" s="0">
        <x:f>'Historical Trades'!M7673</x:f>
      </x:c>
      <x:c r="N7673" s="0">
        <x:f>CLEAN('Historical Trades'!O7673)</x:f>
      </x:c>
      <x:c r="P7673" s="14">
        <x:f>IF(G7673="sell",M7673,-M7673)</x:f>
      </x:c>
      <x:c r="Q7673" s="14">
        <x:f>VLOOKUP(N7673,'Currency Rates'!$A$3:$C$32,3,0)</x:f>
      </x:c>
      <x:c r="R7673" s="0">
        <x:f>IF(A7673="SPUS",0,IF(A7673="FWD",0,P7673/Q7673))</x:f>
      </x:c>
    </x:row>
    <x:row r="7674" spans="1:19" x14ac:dyDescent="0.3">
      <x:c r="A7674" s="0">
        <x:f>'Historical Trades'!A7674</x:f>
      </x:c>
      <x:c r="B7674" s="0">
        <x:f>'Historical Trades'!B7674</x:f>
      </x:c>
      <x:c r="C7674" s="23">
        <x:f>'Historical Trades'!C7674</x:f>
      </x:c>
      <x:c r="D7674" s="0">
        <x:f>'Historical Trades'!D7674</x:f>
      </x:c>
      <x:c r="E7674" s="23">
        <x:f>'Historical Trades'!E7674</x:f>
      </x:c>
      <x:c r="F7674" s="0">
        <x:f>'Historical Trades'!F7674</x:f>
      </x:c>
      <x:c r="G7674" s="0">
        <x:f>'Historical Trades'!G7674</x:f>
      </x:c>
      <x:c r="H7674" s="0">
        <x:f>'Historical Trades'!H7674</x:f>
      </x:c>
      <x:c r="I7674" s="0">
        <x:f>'Historical Trades'!I7674</x:f>
      </x:c>
      <x:c r="J7674" s="0">
        <x:f>'Historical Trades'!J7674</x:f>
      </x:c>
      <x:c r="K7674" s="0">
        <x:f>'Historical Trades'!K7674</x:f>
      </x:c>
      <x:c r="L7674" s="0">
        <x:f>'Historical Trades'!L7674</x:f>
      </x:c>
      <x:c r="M7674" s="0">
        <x:f>'Historical Trades'!M7674</x:f>
      </x:c>
      <x:c r="N7674" s="0">
        <x:f>CLEAN('Historical Trades'!O7674)</x:f>
      </x:c>
      <x:c r="P7674" s="14">
        <x:f>IF(G7674="sell",M7674,-M7674)</x:f>
      </x:c>
      <x:c r="Q7674" s="14">
        <x:f>VLOOKUP(N7674,'Currency Rates'!$A$3:$C$32,3,0)</x:f>
      </x:c>
      <x:c r="R7674" s="0">
        <x:f>IF(A7674="SPUS",0,IF(A7674="FWD",0,P7674/Q7674))</x:f>
      </x:c>
    </x:row>
    <x:row r="7675" spans="1:19" x14ac:dyDescent="0.3">
      <x:c r="A7675" s="0">
        <x:f>'Historical Trades'!A7675</x:f>
      </x:c>
      <x:c r="B7675" s="0">
        <x:f>'Historical Trades'!B7675</x:f>
      </x:c>
      <x:c r="C7675" s="23">
        <x:f>'Historical Trades'!C7675</x:f>
      </x:c>
      <x:c r="D7675" s="0">
        <x:f>'Historical Trades'!D7675</x:f>
      </x:c>
      <x:c r="E7675" s="23">
        <x:f>'Historical Trades'!E7675</x:f>
      </x:c>
      <x:c r="F7675" s="0">
        <x:f>'Historical Trades'!F7675</x:f>
      </x:c>
      <x:c r="G7675" s="0">
        <x:f>'Historical Trades'!G7675</x:f>
      </x:c>
      <x:c r="H7675" s="0">
        <x:f>'Historical Trades'!H7675</x:f>
      </x:c>
      <x:c r="I7675" s="0">
        <x:f>'Historical Trades'!I7675</x:f>
      </x:c>
      <x:c r="J7675" s="0">
        <x:f>'Historical Trades'!J7675</x:f>
      </x:c>
      <x:c r="K7675" s="0">
        <x:f>'Historical Trades'!K7675</x:f>
      </x:c>
      <x:c r="L7675" s="0">
        <x:f>'Historical Trades'!L7675</x:f>
      </x:c>
      <x:c r="M7675" s="0">
        <x:f>'Historical Trades'!M7675</x:f>
      </x:c>
      <x:c r="N7675" s="0">
        <x:f>CLEAN('Historical Trades'!O7675)</x:f>
      </x:c>
      <x:c r="P7675" s="14">
        <x:f>IF(G7675="sell",M7675,-M7675)</x:f>
      </x:c>
      <x:c r="Q7675" s="14">
        <x:f>VLOOKUP(N7675,'Currency Rates'!$A$3:$C$32,3,0)</x:f>
      </x:c>
      <x:c r="R7675" s="0">
        <x:f>IF(A7675="SPUS",0,IF(A7675="FWD",0,P7675/Q7675))</x:f>
      </x:c>
    </x:row>
    <x:row r="7676" spans="1:19" x14ac:dyDescent="0.3">
      <x:c r="A7676" s="0">
        <x:f>'Historical Trades'!A7676</x:f>
      </x:c>
      <x:c r="B7676" s="0">
        <x:f>'Historical Trades'!B7676</x:f>
      </x:c>
      <x:c r="C7676" s="23">
        <x:f>'Historical Trades'!C7676</x:f>
      </x:c>
      <x:c r="D7676" s="0">
        <x:f>'Historical Trades'!D7676</x:f>
      </x:c>
      <x:c r="E7676" s="23">
        <x:f>'Historical Trades'!E7676</x:f>
      </x:c>
      <x:c r="F7676" s="0">
        <x:f>'Historical Trades'!F7676</x:f>
      </x:c>
      <x:c r="G7676" s="0">
        <x:f>'Historical Trades'!G7676</x:f>
      </x:c>
      <x:c r="H7676" s="0">
        <x:f>'Historical Trades'!H7676</x:f>
      </x:c>
      <x:c r="I7676" s="0">
        <x:f>'Historical Trades'!I7676</x:f>
      </x:c>
      <x:c r="J7676" s="0">
        <x:f>'Historical Trades'!J7676</x:f>
      </x:c>
      <x:c r="K7676" s="0">
        <x:f>'Historical Trades'!K7676</x:f>
      </x:c>
      <x:c r="L7676" s="0">
        <x:f>'Historical Trades'!L7676</x:f>
      </x:c>
      <x:c r="M7676" s="0">
        <x:f>'Historical Trades'!M7676</x:f>
      </x:c>
      <x:c r="N7676" s="0">
        <x:f>CLEAN('Historical Trades'!O7676)</x:f>
      </x:c>
      <x:c r="P7676" s="14">
        <x:f>IF(G7676="sell",M7676,-M7676)</x:f>
      </x:c>
      <x:c r="Q7676" s="14">
        <x:f>VLOOKUP(N7676,'Currency Rates'!$A$3:$C$32,3,0)</x:f>
      </x:c>
      <x:c r="R7676" s="0">
        <x:f>IF(A7676="SPUS",0,IF(A7676="FWD",0,P7676/Q7676))</x:f>
      </x:c>
    </x:row>
    <x:row r="7677" spans="1:19" x14ac:dyDescent="0.3">
      <x:c r="A7677" s="0">
        <x:f>'Historical Trades'!A7677</x:f>
      </x:c>
      <x:c r="B7677" s="0">
        <x:f>'Historical Trades'!B7677</x:f>
      </x:c>
      <x:c r="C7677" s="23">
        <x:f>'Historical Trades'!C7677</x:f>
      </x:c>
      <x:c r="D7677" s="0">
        <x:f>'Historical Trades'!D7677</x:f>
      </x:c>
      <x:c r="E7677" s="23">
        <x:f>'Historical Trades'!E7677</x:f>
      </x:c>
      <x:c r="F7677" s="0">
        <x:f>'Historical Trades'!F7677</x:f>
      </x:c>
      <x:c r="G7677" s="0">
        <x:f>'Historical Trades'!G7677</x:f>
      </x:c>
      <x:c r="H7677" s="0">
        <x:f>'Historical Trades'!H7677</x:f>
      </x:c>
      <x:c r="I7677" s="0">
        <x:f>'Historical Trades'!I7677</x:f>
      </x:c>
      <x:c r="J7677" s="0">
        <x:f>'Historical Trades'!J7677</x:f>
      </x:c>
      <x:c r="K7677" s="0">
        <x:f>'Historical Trades'!K7677</x:f>
      </x:c>
      <x:c r="L7677" s="0">
        <x:f>'Historical Trades'!L7677</x:f>
      </x:c>
      <x:c r="M7677" s="0">
        <x:f>'Historical Trades'!M7677</x:f>
      </x:c>
      <x:c r="N7677" s="0">
        <x:f>CLEAN('Historical Trades'!O7677)</x:f>
      </x:c>
      <x:c r="P7677" s="14">
        <x:f>IF(G7677="sell",M7677,-M7677)</x:f>
      </x:c>
      <x:c r="Q7677" s="14">
        <x:f>VLOOKUP(N7677,'Currency Rates'!$A$3:$C$32,3,0)</x:f>
      </x:c>
      <x:c r="R7677" s="0">
        <x:f>IF(A7677="SPUS",0,IF(A7677="FWD",0,P7677/Q7677))</x:f>
      </x:c>
    </x:row>
    <x:row r="7678" spans="1:19" x14ac:dyDescent="0.3">
      <x:c r="A7678" s="0">
        <x:f>'Historical Trades'!A7678</x:f>
      </x:c>
      <x:c r="B7678" s="0">
        <x:f>'Historical Trades'!B7678</x:f>
      </x:c>
      <x:c r="C7678" s="23">
        <x:f>'Historical Trades'!C7678</x:f>
      </x:c>
      <x:c r="D7678" s="0">
        <x:f>'Historical Trades'!D7678</x:f>
      </x:c>
      <x:c r="E7678" s="23">
        <x:f>'Historical Trades'!E7678</x:f>
      </x:c>
      <x:c r="F7678" s="0">
        <x:f>'Historical Trades'!F7678</x:f>
      </x:c>
      <x:c r="G7678" s="0">
        <x:f>'Historical Trades'!G7678</x:f>
      </x:c>
      <x:c r="H7678" s="0">
        <x:f>'Historical Trades'!H7678</x:f>
      </x:c>
      <x:c r="I7678" s="0">
        <x:f>'Historical Trades'!I7678</x:f>
      </x:c>
      <x:c r="J7678" s="0">
        <x:f>'Historical Trades'!J7678</x:f>
      </x:c>
      <x:c r="K7678" s="0">
        <x:f>'Historical Trades'!K7678</x:f>
      </x:c>
      <x:c r="L7678" s="0">
        <x:f>'Historical Trades'!L7678</x:f>
      </x:c>
      <x:c r="M7678" s="0">
        <x:f>'Historical Trades'!M7678</x:f>
      </x:c>
      <x:c r="N7678" s="0">
        <x:f>CLEAN('Historical Trades'!O7678)</x:f>
      </x:c>
      <x:c r="P7678" s="14">
        <x:f>IF(G7678="sell",M7678,-M7678)</x:f>
      </x:c>
      <x:c r="Q7678" s="14">
        <x:f>VLOOKUP(N7678,'Currency Rates'!$A$3:$C$32,3,0)</x:f>
      </x:c>
      <x:c r="R7678" s="0">
        <x:f>IF(A7678="SPUS",0,IF(A7678="FWD",0,P7678/Q7678))</x:f>
      </x:c>
    </x:row>
    <x:row r="7679" spans="1:19" x14ac:dyDescent="0.3">
      <x:c r="A7679" s="0">
        <x:f>'Historical Trades'!A7679</x:f>
      </x:c>
      <x:c r="B7679" s="0">
        <x:f>'Historical Trades'!B7679</x:f>
      </x:c>
      <x:c r="C7679" s="23">
        <x:f>'Historical Trades'!C7679</x:f>
      </x:c>
      <x:c r="D7679" s="0">
        <x:f>'Historical Trades'!D7679</x:f>
      </x:c>
      <x:c r="E7679" s="23">
        <x:f>'Historical Trades'!E7679</x:f>
      </x:c>
      <x:c r="F7679" s="0">
        <x:f>'Historical Trades'!F7679</x:f>
      </x:c>
      <x:c r="G7679" s="0">
        <x:f>'Historical Trades'!G7679</x:f>
      </x:c>
      <x:c r="H7679" s="0">
        <x:f>'Historical Trades'!H7679</x:f>
      </x:c>
      <x:c r="I7679" s="0">
        <x:f>'Historical Trades'!I7679</x:f>
      </x:c>
      <x:c r="J7679" s="0">
        <x:f>'Historical Trades'!J7679</x:f>
      </x:c>
      <x:c r="K7679" s="0">
        <x:f>'Historical Trades'!K7679</x:f>
      </x:c>
      <x:c r="L7679" s="0">
        <x:f>'Historical Trades'!L7679</x:f>
      </x:c>
      <x:c r="M7679" s="0">
        <x:f>'Historical Trades'!M7679</x:f>
      </x:c>
      <x:c r="N7679" s="0">
        <x:f>CLEAN('Historical Trades'!O7679)</x:f>
      </x:c>
      <x:c r="P7679" s="14">
        <x:f>IF(G7679="sell",M7679,-M7679)</x:f>
      </x:c>
      <x:c r="Q7679" s="14">
        <x:f>VLOOKUP(N7679,'Currency Rates'!$A$3:$C$32,3,0)</x:f>
      </x:c>
      <x:c r="R7679" s="0">
        <x:f>IF(A7679="SPUS",0,IF(A7679="FWD",0,P7679/Q7679))</x:f>
      </x:c>
    </x:row>
    <x:row r="7680" spans="1:19" x14ac:dyDescent="0.3">
      <x:c r="A7680" s="0">
        <x:f>'Historical Trades'!A7680</x:f>
      </x:c>
      <x:c r="B7680" s="0">
        <x:f>'Historical Trades'!B7680</x:f>
      </x:c>
      <x:c r="C7680" s="23">
        <x:f>'Historical Trades'!C7680</x:f>
      </x:c>
      <x:c r="D7680" s="0">
        <x:f>'Historical Trades'!D7680</x:f>
      </x:c>
      <x:c r="E7680" s="23">
        <x:f>'Historical Trades'!E7680</x:f>
      </x:c>
      <x:c r="F7680" s="0">
        <x:f>'Historical Trades'!F7680</x:f>
      </x:c>
      <x:c r="G7680" s="0">
        <x:f>'Historical Trades'!G7680</x:f>
      </x:c>
      <x:c r="H7680" s="0">
        <x:f>'Historical Trades'!H7680</x:f>
      </x:c>
      <x:c r="I7680" s="0">
        <x:f>'Historical Trades'!I7680</x:f>
      </x:c>
      <x:c r="J7680" s="0">
        <x:f>'Historical Trades'!J7680</x:f>
      </x:c>
      <x:c r="K7680" s="0">
        <x:f>'Historical Trades'!K7680</x:f>
      </x:c>
      <x:c r="L7680" s="0">
        <x:f>'Historical Trades'!L7680</x:f>
      </x:c>
      <x:c r="M7680" s="0">
        <x:f>'Historical Trades'!M7680</x:f>
      </x:c>
      <x:c r="N7680" s="0">
        <x:f>CLEAN('Historical Trades'!O7680)</x:f>
      </x:c>
      <x:c r="P7680" s="14">
        <x:f>IF(G7680="sell",M7680,-M7680)</x:f>
      </x:c>
      <x:c r="Q7680" s="14">
        <x:f>VLOOKUP(N7680,'Currency Rates'!$A$3:$C$32,3,0)</x:f>
      </x:c>
      <x:c r="R7680" s="0">
        <x:f>IF(A7680="SPUS",0,IF(A7680="FWD",0,P7680/Q7680))</x:f>
      </x:c>
    </x:row>
    <x:row r="7681" spans="1:19" x14ac:dyDescent="0.3">
      <x:c r="A7681" s="0">
        <x:f>'Historical Trades'!A7681</x:f>
      </x:c>
      <x:c r="B7681" s="0">
        <x:f>'Historical Trades'!B7681</x:f>
      </x:c>
      <x:c r="C7681" s="23">
        <x:f>'Historical Trades'!C7681</x:f>
      </x:c>
      <x:c r="D7681" s="0">
        <x:f>'Historical Trades'!D7681</x:f>
      </x:c>
      <x:c r="E7681" s="23">
        <x:f>'Historical Trades'!E7681</x:f>
      </x:c>
      <x:c r="F7681" s="0">
        <x:f>'Historical Trades'!F7681</x:f>
      </x:c>
      <x:c r="G7681" s="0">
        <x:f>'Historical Trades'!G7681</x:f>
      </x:c>
      <x:c r="H7681" s="0">
        <x:f>'Historical Trades'!H7681</x:f>
      </x:c>
      <x:c r="I7681" s="0">
        <x:f>'Historical Trades'!I7681</x:f>
      </x:c>
      <x:c r="J7681" s="0">
        <x:f>'Historical Trades'!J7681</x:f>
      </x:c>
      <x:c r="K7681" s="0">
        <x:f>'Historical Trades'!K7681</x:f>
      </x:c>
      <x:c r="L7681" s="0">
        <x:f>'Historical Trades'!L7681</x:f>
      </x:c>
      <x:c r="M7681" s="0">
        <x:f>'Historical Trades'!M7681</x:f>
      </x:c>
      <x:c r="N7681" s="0">
        <x:f>CLEAN('Historical Trades'!O7681)</x:f>
      </x:c>
      <x:c r="P7681" s="14">
        <x:f>IF(G7681="sell",M7681,-M7681)</x:f>
      </x:c>
      <x:c r="Q7681" s="14">
        <x:f>VLOOKUP(N7681,'Currency Rates'!$A$3:$C$32,3,0)</x:f>
      </x:c>
      <x:c r="R7681" s="0">
        <x:f>IF(A7681="SPUS",0,IF(A7681="FWD",0,P7681/Q7681))</x:f>
      </x:c>
    </x:row>
    <x:row r="7682" spans="1:19" x14ac:dyDescent="0.3">
      <x:c r="A7682" s="0">
        <x:f>'Historical Trades'!A7682</x:f>
      </x:c>
      <x:c r="B7682" s="0">
        <x:f>'Historical Trades'!B7682</x:f>
      </x:c>
      <x:c r="C7682" s="23">
        <x:f>'Historical Trades'!C7682</x:f>
      </x:c>
      <x:c r="D7682" s="0">
        <x:f>'Historical Trades'!D7682</x:f>
      </x:c>
      <x:c r="E7682" s="23">
        <x:f>'Historical Trades'!E7682</x:f>
      </x:c>
      <x:c r="F7682" s="0">
        <x:f>'Historical Trades'!F7682</x:f>
      </x:c>
      <x:c r="G7682" s="0">
        <x:f>'Historical Trades'!G7682</x:f>
      </x:c>
      <x:c r="H7682" s="0">
        <x:f>'Historical Trades'!H7682</x:f>
      </x:c>
      <x:c r="I7682" s="0">
        <x:f>'Historical Trades'!I7682</x:f>
      </x:c>
      <x:c r="J7682" s="0">
        <x:f>'Historical Trades'!J7682</x:f>
      </x:c>
      <x:c r="K7682" s="0">
        <x:f>'Historical Trades'!K7682</x:f>
      </x:c>
      <x:c r="L7682" s="0">
        <x:f>'Historical Trades'!L7682</x:f>
      </x:c>
      <x:c r="M7682" s="0">
        <x:f>'Historical Trades'!M7682</x:f>
      </x:c>
      <x:c r="N7682" s="0">
        <x:f>CLEAN('Historical Trades'!O7682)</x:f>
      </x:c>
      <x:c r="P7682" s="14">
        <x:f>IF(G7682="sell",M7682,-M7682)</x:f>
      </x:c>
      <x:c r="Q7682" s="14">
        <x:f>VLOOKUP(N7682,'Currency Rates'!$A$3:$C$32,3,0)</x:f>
      </x:c>
      <x:c r="R7682" s="0">
        <x:f>IF(A7682="SPUS",0,IF(A7682="FWD",0,P7682/Q7682))</x:f>
      </x:c>
    </x:row>
    <x:row r="7683" spans="1:19" x14ac:dyDescent="0.3">
      <x:c r="A7683" s="0">
        <x:f>'Historical Trades'!A7683</x:f>
      </x:c>
      <x:c r="B7683" s="0">
        <x:f>'Historical Trades'!B7683</x:f>
      </x:c>
      <x:c r="C7683" s="23">
        <x:f>'Historical Trades'!C7683</x:f>
      </x:c>
      <x:c r="D7683" s="0">
        <x:f>'Historical Trades'!D7683</x:f>
      </x:c>
      <x:c r="E7683" s="23">
        <x:f>'Historical Trades'!E7683</x:f>
      </x:c>
      <x:c r="F7683" s="0">
        <x:f>'Historical Trades'!F7683</x:f>
      </x:c>
      <x:c r="G7683" s="0">
        <x:f>'Historical Trades'!G7683</x:f>
      </x:c>
      <x:c r="H7683" s="0">
        <x:f>'Historical Trades'!H7683</x:f>
      </x:c>
      <x:c r="I7683" s="0">
        <x:f>'Historical Trades'!I7683</x:f>
      </x:c>
      <x:c r="J7683" s="0">
        <x:f>'Historical Trades'!J7683</x:f>
      </x:c>
      <x:c r="K7683" s="0">
        <x:f>'Historical Trades'!K7683</x:f>
      </x:c>
      <x:c r="L7683" s="0">
        <x:f>'Historical Trades'!L7683</x:f>
      </x:c>
      <x:c r="M7683" s="0">
        <x:f>'Historical Trades'!M7683</x:f>
      </x:c>
      <x:c r="N7683" s="0">
        <x:f>CLEAN('Historical Trades'!O7683)</x:f>
      </x:c>
      <x:c r="P7683" s="14">
        <x:f>IF(G7683="sell",M7683,-M7683)</x:f>
      </x:c>
      <x:c r="Q7683" s="14">
        <x:f>VLOOKUP(N7683,'Currency Rates'!$A$3:$C$32,3,0)</x:f>
      </x:c>
      <x:c r="R7683" s="0">
        <x:f>IF(A7683="SPUS",0,IF(A7683="FWD",0,P7683/Q7683))</x:f>
      </x:c>
    </x:row>
    <x:row r="7684" spans="1:19" x14ac:dyDescent="0.3">
      <x:c r="A7684" s="0">
        <x:f>'Historical Trades'!A7684</x:f>
      </x:c>
      <x:c r="B7684" s="0">
        <x:f>'Historical Trades'!B7684</x:f>
      </x:c>
      <x:c r="C7684" s="23">
        <x:f>'Historical Trades'!C7684</x:f>
      </x:c>
      <x:c r="D7684" s="0">
        <x:f>'Historical Trades'!D7684</x:f>
      </x:c>
      <x:c r="E7684" s="23">
        <x:f>'Historical Trades'!E7684</x:f>
      </x:c>
      <x:c r="F7684" s="0">
        <x:f>'Historical Trades'!F7684</x:f>
      </x:c>
      <x:c r="G7684" s="0">
        <x:f>'Historical Trades'!G7684</x:f>
      </x:c>
      <x:c r="H7684" s="0">
        <x:f>'Historical Trades'!H7684</x:f>
      </x:c>
      <x:c r="I7684" s="0">
        <x:f>'Historical Trades'!I7684</x:f>
      </x:c>
      <x:c r="J7684" s="0">
        <x:f>'Historical Trades'!J7684</x:f>
      </x:c>
      <x:c r="K7684" s="0">
        <x:f>'Historical Trades'!K7684</x:f>
      </x:c>
      <x:c r="L7684" s="0">
        <x:f>'Historical Trades'!L7684</x:f>
      </x:c>
      <x:c r="M7684" s="0">
        <x:f>'Historical Trades'!M7684</x:f>
      </x:c>
      <x:c r="N7684" s="0">
        <x:f>CLEAN('Historical Trades'!O7684)</x:f>
      </x:c>
      <x:c r="P7684" s="14">
        <x:f>IF(G7684="sell",M7684,-M7684)</x:f>
      </x:c>
      <x:c r="Q7684" s="14">
        <x:f>VLOOKUP(N7684,'Currency Rates'!$A$3:$C$32,3,0)</x:f>
      </x:c>
      <x:c r="R7684" s="0">
        <x:f>IF(A7684="SPUS",0,IF(A7684="FWD",0,P7684/Q7684))</x:f>
      </x:c>
    </x:row>
    <x:row r="7685" spans="1:19" x14ac:dyDescent="0.3">
      <x:c r="A7685" s="0">
        <x:f>'Historical Trades'!A7685</x:f>
      </x:c>
      <x:c r="B7685" s="0">
        <x:f>'Historical Trades'!B7685</x:f>
      </x:c>
      <x:c r="C7685" s="23">
        <x:f>'Historical Trades'!C7685</x:f>
      </x:c>
      <x:c r="D7685" s="0">
        <x:f>'Historical Trades'!D7685</x:f>
      </x:c>
      <x:c r="E7685" s="23">
        <x:f>'Historical Trades'!E7685</x:f>
      </x:c>
      <x:c r="F7685" s="0">
        <x:f>'Historical Trades'!F7685</x:f>
      </x:c>
      <x:c r="G7685" s="0">
        <x:f>'Historical Trades'!G7685</x:f>
      </x:c>
      <x:c r="H7685" s="0">
        <x:f>'Historical Trades'!H7685</x:f>
      </x:c>
      <x:c r="I7685" s="0">
        <x:f>'Historical Trades'!I7685</x:f>
      </x:c>
      <x:c r="J7685" s="0">
        <x:f>'Historical Trades'!J7685</x:f>
      </x:c>
      <x:c r="K7685" s="0">
        <x:f>'Historical Trades'!K7685</x:f>
      </x:c>
      <x:c r="L7685" s="0">
        <x:f>'Historical Trades'!L7685</x:f>
      </x:c>
      <x:c r="M7685" s="0">
        <x:f>'Historical Trades'!M7685</x:f>
      </x:c>
      <x:c r="N7685" s="0">
        <x:f>CLEAN('Historical Trades'!O7685)</x:f>
      </x:c>
      <x:c r="P7685" s="14">
        <x:f>IF(G7685="sell",M7685,-M7685)</x:f>
      </x:c>
      <x:c r="Q7685" s="14">
        <x:f>VLOOKUP(N7685,'Currency Rates'!$A$3:$C$32,3,0)</x:f>
      </x:c>
      <x:c r="R7685" s="0">
        <x:f>IF(A7685="SPUS",0,IF(A7685="FWD",0,P7685/Q7685))</x:f>
      </x:c>
    </x:row>
    <x:row r="7686" spans="1:19" x14ac:dyDescent="0.3">
      <x:c r="A7686" s="0">
        <x:f>'Historical Trades'!A7686</x:f>
      </x:c>
      <x:c r="B7686" s="0">
        <x:f>'Historical Trades'!B7686</x:f>
      </x:c>
      <x:c r="C7686" s="23">
        <x:f>'Historical Trades'!C7686</x:f>
      </x:c>
      <x:c r="D7686" s="0">
        <x:f>'Historical Trades'!D7686</x:f>
      </x:c>
      <x:c r="E7686" s="23">
        <x:f>'Historical Trades'!E7686</x:f>
      </x:c>
      <x:c r="F7686" s="0">
        <x:f>'Historical Trades'!F7686</x:f>
      </x:c>
      <x:c r="G7686" s="0">
        <x:f>'Historical Trades'!G7686</x:f>
      </x:c>
      <x:c r="H7686" s="0">
        <x:f>'Historical Trades'!H7686</x:f>
      </x:c>
      <x:c r="I7686" s="0">
        <x:f>'Historical Trades'!I7686</x:f>
      </x:c>
      <x:c r="J7686" s="0">
        <x:f>'Historical Trades'!J7686</x:f>
      </x:c>
      <x:c r="K7686" s="0">
        <x:f>'Historical Trades'!K7686</x:f>
      </x:c>
      <x:c r="L7686" s="0">
        <x:f>'Historical Trades'!L7686</x:f>
      </x:c>
      <x:c r="M7686" s="0">
        <x:f>'Historical Trades'!M7686</x:f>
      </x:c>
      <x:c r="N7686" s="0">
        <x:f>CLEAN('Historical Trades'!O7686)</x:f>
      </x:c>
      <x:c r="P7686" s="14">
        <x:f>IF(G7686="sell",M7686,-M7686)</x:f>
      </x:c>
      <x:c r="Q7686" s="14">
        <x:f>VLOOKUP(N7686,'Currency Rates'!$A$3:$C$32,3,0)</x:f>
      </x:c>
      <x:c r="R7686" s="0">
        <x:f>IF(A7686="SPUS",0,IF(A7686="FWD",0,P7686/Q7686))</x:f>
      </x:c>
    </x:row>
    <x:row r="7687" spans="1:19" x14ac:dyDescent="0.3">
      <x:c r="A7687" s="0">
        <x:f>'Historical Trades'!A7687</x:f>
      </x:c>
      <x:c r="B7687" s="0">
        <x:f>'Historical Trades'!B7687</x:f>
      </x:c>
      <x:c r="C7687" s="23">
        <x:f>'Historical Trades'!C7687</x:f>
      </x:c>
      <x:c r="D7687" s="0">
        <x:f>'Historical Trades'!D7687</x:f>
      </x:c>
      <x:c r="E7687" s="23">
        <x:f>'Historical Trades'!E7687</x:f>
      </x:c>
      <x:c r="F7687" s="0">
        <x:f>'Historical Trades'!F7687</x:f>
      </x:c>
      <x:c r="G7687" s="0">
        <x:f>'Historical Trades'!G7687</x:f>
      </x:c>
      <x:c r="H7687" s="0">
        <x:f>'Historical Trades'!H7687</x:f>
      </x:c>
      <x:c r="I7687" s="0">
        <x:f>'Historical Trades'!I7687</x:f>
      </x:c>
      <x:c r="J7687" s="0">
        <x:f>'Historical Trades'!J7687</x:f>
      </x:c>
      <x:c r="K7687" s="0">
        <x:f>'Historical Trades'!K7687</x:f>
      </x:c>
      <x:c r="L7687" s="0">
        <x:f>'Historical Trades'!L7687</x:f>
      </x:c>
      <x:c r="M7687" s="0">
        <x:f>'Historical Trades'!M7687</x:f>
      </x:c>
      <x:c r="N7687" s="0">
        <x:f>CLEAN('Historical Trades'!O7687)</x:f>
      </x:c>
      <x:c r="P7687" s="14">
        <x:f>IF(G7687="sell",M7687,-M7687)</x:f>
      </x:c>
      <x:c r="Q7687" s="14">
        <x:f>VLOOKUP(N7687,'Currency Rates'!$A$3:$C$32,3,0)</x:f>
      </x:c>
      <x:c r="R7687" s="0">
        <x:f>IF(A7687="SPUS",0,IF(A7687="FWD",0,P7687/Q7687))</x:f>
      </x:c>
    </x:row>
    <x:row r="7688" spans="1:19" x14ac:dyDescent="0.3">
      <x:c r="A7688" s="0">
        <x:f>'Historical Trades'!A7688</x:f>
      </x:c>
      <x:c r="B7688" s="0">
        <x:f>'Historical Trades'!B7688</x:f>
      </x:c>
      <x:c r="C7688" s="23">
        <x:f>'Historical Trades'!C7688</x:f>
      </x:c>
      <x:c r="D7688" s="0">
        <x:f>'Historical Trades'!D7688</x:f>
      </x:c>
      <x:c r="E7688" s="23">
        <x:f>'Historical Trades'!E7688</x:f>
      </x:c>
      <x:c r="F7688" s="0">
        <x:f>'Historical Trades'!F7688</x:f>
      </x:c>
      <x:c r="G7688" s="0">
        <x:f>'Historical Trades'!G7688</x:f>
      </x:c>
      <x:c r="H7688" s="0">
        <x:f>'Historical Trades'!H7688</x:f>
      </x:c>
      <x:c r="I7688" s="0">
        <x:f>'Historical Trades'!I7688</x:f>
      </x:c>
      <x:c r="J7688" s="0">
        <x:f>'Historical Trades'!J7688</x:f>
      </x:c>
      <x:c r="K7688" s="0">
        <x:f>'Historical Trades'!K7688</x:f>
      </x:c>
      <x:c r="L7688" s="0">
        <x:f>'Historical Trades'!L7688</x:f>
      </x:c>
      <x:c r="M7688" s="0">
        <x:f>'Historical Trades'!M7688</x:f>
      </x:c>
      <x:c r="N7688" s="0">
        <x:f>CLEAN('Historical Trades'!O7688)</x:f>
      </x:c>
      <x:c r="P7688" s="14">
        <x:f>IF(G7688="sell",M7688,-M7688)</x:f>
      </x:c>
      <x:c r="Q7688" s="14">
        <x:f>VLOOKUP(N7688,'Currency Rates'!$A$3:$C$32,3,0)</x:f>
      </x:c>
      <x:c r="R7688" s="0">
        <x:f>IF(A7688="SPUS",0,IF(A7688="FWD",0,P7688/Q7688))</x:f>
      </x:c>
    </x:row>
    <x:row r="7689" spans="1:19" x14ac:dyDescent="0.3">
      <x:c r="A7689" s="0">
        <x:f>'Historical Trades'!A7689</x:f>
      </x:c>
      <x:c r="B7689" s="0">
        <x:f>'Historical Trades'!B7689</x:f>
      </x:c>
      <x:c r="C7689" s="23">
        <x:f>'Historical Trades'!C7689</x:f>
      </x:c>
      <x:c r="D7689" s="0">
        <x:f>'Historical Trades'!D7689</x:f>
      </x:c>
      <x:c r="E7689" s="23">
        <x:f>'Historical Trades'!E7689</x:f>
      </x:c>
      <x:c r="F7689" s="0">
        <x:f>'Historical Trades'!F7689</x:f>
      </x:c>
      <x:c r="G7689" s="0">
        <x:f>'Historical Trades'!G7689</x:f>
      </x:c>
      <x:c r="H7689" s="0">
        <x:f>'Historical Trades'!H7689</x:f>
      </x:c>
      <x:c r="I7689" s="0">
        <x:f>'Historical Trades'!I7689</x:f>
      </x:c>
      <x:c r="J7689" s="0">
        <x:f>'Historical Trades'!J7689</x:f>
      </x:c>
      <x:c r="K7689" s="0">
        <x:f>'Historical Trades'!K7689</x:f>
      </x:c>
      <x:c r="L7689" s="0">
        <x:f>'Historical Trades'!L7689</x:f>
      </x:c>
      <x:c r="M7689" s="0">
        <x:f>'Historical Trades'!M7689</x:f>
      </x:c>
      <x:c r="N7689" s="0">
        <x:f>CLEAN('Historical Trades'!O7689)</x:f>
      </x:c>
      <x:c r="P7689" s="14">
        <x:f>IF(G7689="sell",M7689,-M7689)</x:f>
      </x:c>
      <x:c r="Q7689" s="14">
        <x:f>VLOOKUP(N7689,'Currency Rates'!$A$3:$C$32,3,0)</x:f>
      </x:c>
      <x:c r="R7689" s="0">
        <x:f>IF(A7689="SPUS",0,IF(A7689="FWD",0,P7689/Q7689))</x:f>
      </x:c>
    </x:row>
    <x:row r="7690" spans="1:19" x14ac:dyDescent="0.3">
      <x:c r="A7690" s="0">
        <x:f>'Historical Trades'!A7690</x:f>
      </x:c>
      <x:c r="B7690" s="0">
        <x:f>'Historical Trades'!B7690</x:f>
      </x:c>
      <x:c r="C7690" s="23">
        <x:f>'Historical Trades'!C7690</x:f>
      </x:c>
      <x:c r="D7690" s="0">
        <x:f>'Historical Trades'!D7690</x:f>
      </x:c>
      <x:c r="E7690" s="23">
        <x:f>'Historical Trades'!E7690</x:f>
      </x:c>
      <x:c r="F7690" s="0">
        <x:f>'Historical Trades'!F7690</x:f>
      </x:c>
      <x:c r="G7690" s="0">
        <x:f>'Historical Trades'!G7690</x:f>
      </x:c>
      <x:c r="H7690" s="0">
        <x:f>'Historical Trades'!H7690</x:f>
      </x:c>
      <x:c r="I7690" s="0">
        <x:f>'Historical Trades'!I7690</x:f>
      </x:c>
      <x:c r="J7690" s="0">
        <x:f>'Historical Trades'!J7690</x:f>
      </x:c>
      <x:c r="K7690" s="0">
        <x:f>'Historical Trades'!K7690</x:f>
      </x:c>
      <x:c r="L7690" s="0">
        <x:f>'Historical Trades'!L7690</x:f>
      </x:c>
      <x:c r="M7690" s="0">
        <x:f>'Historical Trades'!M7690</x:f>
      </x:c>
      <x:c r="N7690" s="0">
        <x:f>CLEAN('Historical Trades'!O7690)</x:f>
      </x:c>
      <x:c r="P7690" s="14">
        <x:f>IF(G7690="sell",M7690,-M7690)</x:f>
      </x:c>
      <x:c r="Q7690" s="14">
        <x:f>VLOOKUP(N7690,'Currency Rates'!$A$3:$C$32,3,0)</x:f>
      </x:c>
      <x:c r="R7690" s="0">
        <x:f>IF(A7690="SPUS",0,IF(A7690="FWD",0,P7690/Q7690))</x:f>
      </x:c>
    </x:row>
    <x:row r="7691" spans="1:19" x14ac:dyDescent="0.3">
      <x:c r="A7691" s="0">
        <x:f>'Historical Trades'!A7691</x:f>
      </x:c>
      <x:c r="B7691" s="0">
        <x:f>'Historical Trades'!B7691</x:f>
      </x:c>
      <x:c r="C7691" s="23">
        <x:f>'Historical Trades'!C7691</x:f>
      </x:c>
      <x:c r="D7691" s="0">
        <x:f>'Historical Trades'!D7691</x:f>
      </x:c>
      <x:c r="E7691" s="23">
        <x:f>'Historical Trades'!E7691</x:f>
      </x:c>
      <x:c r="F7691" s="0">
        <x:f>'Historical Trades'!F7691</x:f>
      </x:c>
      <x:c r="G7691" s="0">
        <x:f>'Historical Trades'!G7691</x:f>
      </x:c>
      <x:c r="H7691" s="0">
        <x:f>'Historical Trades'!H7691</x:f>
      </x:c>
      <x:c r="I7691" s="0">
        <x:f>'Historical Trades'!I7691</x:f>
      </x:c>
      <x:c r="J7691" s="0">
        <x:f>'Historical Trades'!J7691</x:f>
      </x:c>
      <x:c r="K7691" s="0">
        <x:f>'Historical Trades'!K7691</x:f>
      </x:c>
      <x:c r="L7691" s="0">
        <x:f>'Historical Trades'!L7691</x:f>
      </x:c>
      <x:c r="M7691" s="0">
        <x:f>'Historical Trades'!M7691</x:f>
      </x:c>
      <x:c r="N7691" s="0">
        <x:f>CLEAN('Historical Trades'!O7691)</x:f>
      </x:c>
      <x:c r="P7691" s="14">
        <x:f>IF(G7691="sell",M7691,-M7691)</x:f>
      </x:c>
      <x:c r="Q7691" s="14">
        <x:f>VLOOKUP(N7691,'Currency Rates'!$A$3:$C$32,3,0)</x:f>
      </x:c>
      <x:c r="R7691" s="0">
        <x:f>IF(A7691="SPUS",0,IF(A7691="FWD",0,P7691/Q7691))</x:f>
      </x:c>
    </x:row>
    <x:row r="7692" spans="1:19" x14ac:dyDescent="0.3">
      <x:c r="A7692" s="0">
        <x:f>'Historical Trades'!A7692</x:f>
      </x:c>
      <x:c r="B7692" s="0">
        <x:f>'Historical Trades'!B7692</x:f>
      </x:c>
      <x:c r="C7692" s="23">
        <x:f>'Historical Trades'!C7692</x:f>
      </x:c>
      <x:c r="D7692" s="0">
        <x:f>'Historical Trades'!D7692</x:f>
      </x:c>
      <x:c r="E7692" s="23">
        <x:f>'Historical Trades'!E7692</x:f>
      </x:c>
      <x:c r="F7692" s="0">
        <x:f>'Historical Trades'!F7692</x:f>
      </x:c>
      <x:c r="G7692" s="0">
        <x:f>'Historical Trades'!G7692</x:f>
      </x:c>
      <x:c r="H7692" s="0">
        <x:f>'Historical Trades'!H7692</x:f>
      </x:c>
      <x:c r="I7692" s="0">
        <x:f>'Historical Trades'!I7692</x:f>
      </x:c>
      <x:c r="J7692" s="0">
        <x:f>'Historical Trades'!J7692</x:f>
      </x:c>
      <x:c r="K7692" s="0">
        <x:f>'Historical Trades'!K7692</x:f>
      </x:c>
      <x:c r="L7692" s="0">
        <x:f>'Historical Trades'!L7692</x:f>
      </x:c>
      <x:c r="M7692" s="0">
        <x:f>'Historical Trades'!M7692</x:f>
      </x:c>
      <x:c r="N7692" s="0">
        <x:f>CLEAN('Historical Trades'!O7692)</x:f>
      </x:c>
      <x:c r="P7692" s="14">
        <x:f>IF(G7692="sell",M7692,-M7692)</x:f>
      </x:c>
      <x:c r="Q7692" s="14">
        <x:f>VLOOKUP(N7692,'Currency Rates'!$A$3:$C$32,3,0)</x:f>
      </x:c>
      <x:c r="R7692" s="0">
        <x:f>IF(A7692="SPUS",0,IF(A7692="FWD",0,P7692/Q7692))</x:f>
      </x:c>
    </x:row>
    <x:row r="7693" spans="1:19" x14ac:dyDescent="0.3">
      <x:c r="A7693" s="0">
        <x:f>'Historical Trades'!A7693</x:f>
      </x:c>
      <x:c r="B7693" s="0">
        <x:f>'Historical Trades'!B7693</x:f>
      </x:c>
      <x:c r="C7693" s="23">
        <x:f>'Historical Trades'!C7693</x:f>
      </x:c>
      <x:c r="D7693" s="0">
        <x:f>'Historical Trades'!D7693</x:f>
      </x:c>
      <x:c r="E7693" s="23">
        <x:f>'Historical Trades'!E7693</x:f>
      </x:c>
      <x:c r="F7693" s="0">
        <x:f>'Historical Trades'!F7693</x:f>
      </x:c>
      <x:c r="G7693" s="0">
        <x:f>'Historical Trades'!G7693</x:f>
      </x:c>
      <x:c r="H7693" s="0">
        <x:f>'Historical Trades'!H7693</x:f>
      </x:c>
      <x:c r="I7693" s="0">
        <x:f>'Historical Trades'!I7693</x:f>
      </x:c>
      <x:c r="J7693" s="0">
        <x:f>'Historical Trades'!J7693</x:f>
      </x:c>
      <x:c r="K7693" s="0">
        <x:f>'Historical Trades'!K7693</x:f>
      </x:c>
      <x:c r="L7693" s="0">
        <x:f>'Historical Trades'!L7693</x:f>
      </x:c>
      <x:c r="M7693" s="0">
        <x:f>'Historical Trades'!M7693</x:f>
      </x:c>
      <x:c r="N7693" s="0">
        <x:f>CLEAN('Historical Trades'!O7693)</x:f>
      </x:c>
      <x:c r="P7693" s="14">
        <x:f>IF(G7693="sell",M7693,-M7693)</x:f>
      </x:c>
      <x:c r="Q7693" s="14">
        <x:f>VLOOKUP(N7693,'Currency Rates'!$A$3:$C$32,3,0)</x:f>
      </x:c>
      <x:c r="R7693" s="0">
        <x:f>IF(A7693="SPUS",0,IF(A7693="FWD",0,P7693/Q7693))</x:f>
      </x:c>
    </x:row>
    <x:row r="7694" spans="1:19" x14ac:dyDescent="0.3">
      <x:c r="A7694" s="0">
        <x:f>'Historical Trades'!A7694</x:f>
      </x:c>
      <x:c r="B7694" s="0">
        <x:f>'Historical Trades'!B7694</x:f>
      </x:c>
      <x:c r="C7694" s="23">
        <x:f>'Historical Trades'!C7694</x:f>
      </x:c>
      <x:c r="D7694" s="0">
        <x:f>'Historical Trades'!D7694</x:f>
      </x:c>
      <x:c r="E7694" s="23">
        <x:f>'Historical Trades'!E7694</x:f>
      </x:c>
      <x:c r="F7694" s="0">
        <x:f>'Historical Trades'!F7694</x:f>
      </x:c>
      <x:c r="G7694" s="0">
        <x:f>'Historical Trades'!G7694</x:f>
      </x:c>
      <x:c r="H7694" s="0">
        <x:f>'Historical Trades'!H7694</x:f>
      </x:c>
      <x:c r="I7694" s="0">
        <x:f>'Historical Trades'!I7694</x:f>
      </x:c>
      <x:c r="J7694" s="0">
        <x:f>'Historical Trades'!J7694</x:f>
      </x:c>
      <x:c r="K7694" s="0">
        <x:f>'Historical Trades'!K7694</x:f>
      </x:c>
      <x:c r="L7694" s="0">
        <x:f>'Historical Trades'!L7694</x:f>
      </x:c>
      <x:c r="M7694" s="0">
        <x:f>'Historical Trades'!M7694</x:f>
      </x:c>
      <x:c r="N7694" s="0">
        <x:f>CLEAN('Historical Trades'!O7694)</x:f>
      </x:c>
      <x:c r="P7694" s="14">
        <x:f>IF(G7694="sell",M7694,-M7694)</x:f>
      </x:c>
      <x:c r="Q7694" s="14">
        <x:f>VLOOKUP(N7694,'Currency Rates'!$A$3:$C$32,3,0)</x:f>
      </x:c>
      <x:c r="R7694" s="0">
        <x:f>IF(A7694="SPUS",0,IF(A7694="FWD",0,P7694/Q7694))</x:f>
      </x:c>
    </x:row>
    <x:row r="7695" spans="1:19" x14ac:dyDescent="0.3">
      <x:c r="A7695" s="0">
        <x:f>'Historical Trades'!A7695</x:f>
      </x:c>
      <x:c r="B7695" s="0">
        <x:f>'Historical Trades'!B7695</x:f>
      </x:c>
      <x:c r="C7695" s="23">
        <x:f>'Historical Trades'!C7695</x:f>
      </x:c>
      <x:c r="D7695" s="0">
        <x:f>'Historical Trades'!D7695</x:f>
      </x:c>
      <x:c r="E7695" s="23">
        <x:f>'Historical Trades'!E7695</x:f>
      </x:c>
      <x:c r="F7695" s="0">
        <x:f>'Historical Trades'!F7695</x:f>
      </x:c>
      <x:c r="G7695" s="0">
        <x:f>'Historical Trades'!G7695</x:f>
      </x:c>
      <x:c r="H7695" s="0">
        <x:f>'Historical Trades'!H7695</x:f>
      </x:c>
      <x:c r="I7695" s="0">
        <x:f>'Historical Trades'!I7695</x:f>
      </x:c>
      <x:c r="J7695" s="0">
        <x:f>'Historical Trades'!J7695</x:f>
      </x:c>
      <x:c r="K7695" s="0">
        <x:f>'Historical Trades'!K7695</x:f>
      </x:c>
      <x:c r="L7695" s="0">
        <x:f>'Historical Trades'!L7695</x:f>
      </x:c>
      <x:c r="M7695" s="0">
        <x:f>'Historical Trades'!M7695</x:f>
      </x:c>
      <x:c r="N7695" s="0">
        <x:f>CLEAN('Historical Trades'!O7695)</x:f>
      </x:c>
      <x:c r="P7695" s="14">
        <x:f>IF(G7695="sell",M7695,-M7695)</x:f>
      </x:c>
      <x:c r="Q7695" s="14">
        <x:f>VLOOKUP(N7695,'Currency Rates'!$A$3:$C$32,3,0)</x:f>
      </x:c>
      <x:c r="R7695" s="0">
        <x:f>IF(A7695="SPUS",0,IF(A7695="FWD",0,P7695/Q7695))</x:f>
      </x:c>
    </x:row>
    <x:row r="7696" spans="1:19" x14ac:dyDescent="0.3">
      <x:c r="A7696" s="0">
        <x:f>'Historical Trades'!A7696</x:f>
      </x:c>
      <x:c r="B7696" s="0">
        <x:f>'Historical Trades'!B7696</x:f>
      </x:c>
      <x:c r="C7696" s="23">
        <x:f>'Historical Trades'!C7696</x:f>
      </x:c>
      <x:c r="D7696" s="0">
        <x:f>'Historical Trades'!D7696</x:f>
      </x:c>
      <x:c r="E7696" s="23">
        <x:f>'Historical Trades'!E7696</x:f>
      </x:c>
      <x:c r="F7696" s="0">
        <x:f>'Historical Trades'!F7696</x:f>
      </x:c>
      <x:c r="G7696" s="0">
        <x:f>'Historical Trades'!G7696</x:f>
      </x:c>
      <x:c r="H7696" s="0">
        <x:f>'Historical Trades'!H7696</x:f>
      </x:c>
      <x:c r="I7696" s="0">
        <x:f>'Historical Trades'!I7696</x:f>
      </x:c>
      <x:c r="J7696" s="0">
        <x:f>'Historical Trades'!J7696</x:f>
      </x:c>
      <x:c r="K7696" s="0">
        <x:f>'Historical Trades'!K7696</x:f>
      </x:c>
      <x:c r="L7696" s="0">
        <x:f>'Historical Trades'!L7696</x:f>
      </x:c>
      <x:c r="M7696" s="0">
        <x:f>'Historical Trades'!M7696</x:f>
      </x:c>
      <x:c r="N7696" s="0">
        <x:f>CLEAN('Historical Trades'!O7696)</x:f>
      </x:c>
      <x:c r="P7696" s="14">
        <x:f>IF(G7696="sell",M7696,-M7696)</x:f>
      </x:c>
      <x:c r="Q7696" s="14">
        <x:f>VLOOKUP(N7696,'Currency Rates'!$A$3:$C$32,3,0)</x:f>
      </x:c>
      <x:c r="R7696" s="0">
        <x:f>IF(A7696="SPUS",0,IF(A7696="FWD",0,P7696/Q7696))</x:f>
      </x:c>
    </x:row>
    <x:row r="7697" spans="1:19" x14ac:dyDescent="0.3">
      <x:c r="A7697" s="0">
        <x:f>'Historical Trades'!A7697</x:f>
      </x:c>
      <x:c r="B7697" s="0">
        <x:f>'Historical Trades'!B7697</x:f>
      </x:c>
      <x:c r="C7697" s="23">
        <x:f>'Historical Trades'!C7697</x:f>
      </x:c>
      <x:c r="D7697" s="0">
        <x:f>'Historical Trades'!D7697</x:f>
      </x:c>
      <x:c r="E7697" s="23">
        <x:f>'Historical Trades'!E7697</x:f>
      </x:c>
      <x:c r="F7697" s="0">
        <x:f>'Historical Trades'!F7697</x:f>
      </x:c>
      <x:c r="G7697" s="0">
        <x:f>'Historical Trades'!G7697</x:f>
      </x:c>
      <x:c r="H7697" s="0">
        <x:f>'Historical Trades'!H7697</x:f>
      </x:c>
      <x:c r="I7697" s="0">
        <x:f>'Historical Trades'!I7697</x:f>
      </x:c>
      <x:c r="J7697" s="0">
        <x:f>'Historical Trades'!J7697</x:f>
      </x:c>
      <x:c r="K7697" s="0">
        <x:f>'Historical Trades'!K7697</x:f>
      </x:c>
      <x:c r="L7697" s="0">
        <x:f>'Historical Trades'!L7697</x:f>
      </x:c>
      <x:c r="M7697" s="0">
        <x:f>'Historical Trades'!M7697</x:f>
      </x:c>
      <x:c r="N7697" s="0">
        <x:f>CLEAN('Historical Trades'!O7697)</x:f>
      </x:c>
      <x:c r="P7697" s="14">
        <x:f>IF(G7697="sell",M7697,-M7697)</x:f>
      </x:c>
      <x:c r="Q7697" s="14">
        <x:f>VLOOKUP(N7697,'Currency Rates'!$A$3:$C$32,3,0)</x:f>
      </x:c>
      <x:c r="R7697" s="0">
        <x:f>IF(A7697="SPUS",0,IF(A7697="FWD",0,P7697/Q7697))</x:f>
      </x:c>
    </x:row>
    <x:row r="7698" spans="1:19" x14ac:dyDescent="0.3">
      <x:c r="A7698" s="0">
        <x:f>'Historical Trades'!A7698</x:f>
      </x:c>
      <x:c r="B7698" s="0">
        <x:f>'Historical Trades'!B7698</x:f>
      </x:c>
      <x:c r="C7698" s="23">
        <x:f>'Historical Trades'!C7698</x:f>
      </x:c>
      <x:c r="D7698" s="0">
        <x:f>'Historical Trades'!D7698</x:f>
      </x:c>
      <x:c r="E7698" s="23">
        <x:f>'Historical Trades'!E7698</x:f>
      </x:c>
      <x:c r="F7698" s="0">
        <x:f>'Historical Trades'!F7698</x:f>
      </x:c>
      <x:c r="G7698" s="0">
        <x:f>'Historical Trades'!G7698</x:f>
      </x:c>
      <x:c r="H7698" s="0">
        <x:f>'Historical Trades'!H7698</x:f>
      </x:c>
      <x:c r="I7698" s="0">
        <x:f>'Historical Trades'!I7698</x:f>
      </x:c>
      <x:c r="J7698" s="0">
        <x:f>'Historical Trades'!J7698</x:f>
      </x:c>
      <x:c r="K7698" s="0">
        <x:f>'Historical Trades'!K7698</x:f>
      </x:c>
      <x:c r="L7698" s="0">
        <x:f>'Historical Trades'!L7698</x:f>
      </x:c>
      <x:c r="M7698" s="0">
        <x:f>'Historical Trades'!M7698</x:f>
      </x:c>
      <x:c r="N7698" s="0">
        <x:f>CLEAN('Historical Trades'!O7698)</x:f>
      </x:c>
      <x:c r="P7698" s="14">
        <x:f>IF(G7698="sell",M7698,-M7698)</x:f>
      </x:c>
      <x:c r="Q7698" s="14">
        <x:f>VLOOKUP(N7698,'Currency Rates'!$A$3:$C$32,3,0)</x:f>
      </x:c>
      <x:c r="R7698" s="0">
        <x:f>IF(A7698="SPUS",0,IF(A7698="FWD",0,P7698/Q7698))</x:f>
      </x:c>
    </x:row>
    <x:row r="7699" spans="1:19" x14ac:dyDescent="0.3">
      <x:c r="A7699" s="0">
        <x:f>'Historical Trades'!A7699</x:f>
      </x:c>
      <x:c r="B7699" s="0">
        <x:f>'Historical Trades'!B7699</x:f>
      </x:c>
      <x:c r="C7699" s="23">
        <x:f>'Historical Trades'!C7699</x:f>
      </x:c>
      <x:c r="D7699" s="0">
        <x:f>'Historical Trades'!D7699</x:f>
      </x:c>
      <x:c r="E7699" s="23">
        <x:f>'Historical Trades'!E7699</x:f>
      </x:c>
      <x:c r="F7699" s="0">
        <x:f>'Historical Trades'!F7699</x:f>
      </x:c>
      <x:c r="G7699" s="0">
        <x:f>'Historical Trades'!G7699</x:f>
      </x:c>
      <x:c r="H7699" s="0">
        <x:f>'Historical Trades'!H7699</x:f>
      </x:c>
      <x:c r="I7699" s="0">
        <x:f>'Historical Trades'!I7699</x:f>
      </x:c>
      <x:c r="J7699" s="0">
        <x:f>'Historical Trades'!J7699</x:f>
      </x:c>
      <x:c r="K7699" s="0">
        <x:f>'Historical Trades'!K7699</x:f>
      </x:c>
      <x:c r="L7699" s="0">
        <x:f>'Historical Trades'!L7699</x:f>
      </x:c>
      <x:c r="M7699" s="0">
        <x:f>'Historical Trades'!M7699</x:f>
      </x:c>
      <x:c r="N7699" s="0">
        <x:f>CLEAN('Historical Trades'!O7699)</x:f>
      </x:c>
      <x:c r="P7699" s="14">
        <x:f>IF(G7699="sell",M7699,-M7699)</x:f>
      </x:c>
      <x:c r="Q7699" s="14">
        <x:f>VLOOKUP(N7699,'Currency Rates'!$A$3:$C$32,3,0)</x:f>
      </x:c>
      <x:c r="R7699" s="0">
        <x:f>IF(A7699="SPUS",0,IF(A7699="FWD",0,P7699/Q7699))</x:f>
      </x:c>
    </x:row>
    <x:row r="7700" spans="1:19" x14ac:dyDescent="0.3">
      <x:c r="A7700" s="0">
        <x:f>'Historical Trades'!A7700</x:f>
      </x:c>
      <x:c r="B7700" s="0">
        <x:f>'Historical Trades'!B7700</x:f>
      </x:c>
      <x:c r="C7700" s="23">
        <x:f>'Historical Trades'!C7700</x:f>
      </x:c>
      <x:c r="D7700" s="0">
        <x:f>'Historical Trades'!D7700</x:f>
      </x:c>
      <x:c r="E7700" s="23">
        <x:f>'Historical Trades'!E7700</x:f>
      </x:c>
      <x:c r="F7700" s="0">
        <x:f>'Historical Trades'!F7700</x:f>
      </x:c>
      <x:c r="G7700" s="0">
        <x:f>'Historical Trades'!G7700</x:f>
      </x:c>
      <x:c r="H7700" s="0">
        <x:f>'Historical Trades'!H7700</x:f>
      </x:c>
      <x:c r="I7700" s="0">
        <x:f>'Historical Trades'!I7700</x:f>
      </x:c>
      <x:c r="J7700" s="0">
        <x:f>'Historical Trades'!J7700</x:f>
      </x:c>
      <x:c r="K7700" s="0">
        <x:f>'Historical Trades'!K7700</x:f>
      </x:c>
      <x:c r="L7700" s="0">
        <x:f>'Historical Trades'!L7700</x:f>
      </x:c>
      <x:c r="M7700" s="0">
        <x:f>'Historical Trades'!M7700</x:f>
      </x:c>
      <x:c r="N7700" s="0">
        <x:f>CLEAN('Historical Trades'!O7700)</x:f>
      </x:c>
      <x:c r="P7700" s="14">
        <x:f>IF(G7700="sell",M7700,-M7700)</x:f>
      </x:c>
      <x:c r="Q7700" s="14">
        <x:f>VLOOKUP(N7700,'Currency Rates'!$A$3:$C$32,3,0)</x:f>
      </x:c>
      <x:c r="R7700" s="0">
        <x:f>IF(A7700="SPUS",0,IF(A7700="FWD",0,P7700/Q7700))</x:f>
      </x:c>
    </x:row>
    <x:row r="7701" spans="1:19" x14ac:dyDescent="0.3">
      <x:c r="A7701" s="0">
        <x:f>'Historical Trades'!A7701</x:f>
      </x:c>
      <x:c r="B7701" s="0">
        <x:f>'Historical Trades'!B7701</x:f>
      </x:c>
      <x:c r="C7701" s="23">
        <x:f>'Historical Trades'!C7701</x:f>
      </x:c>
      <x:c r="D7701" s="0">
        <x:f>'Historical Trades'!D7701</x:f>
      </x:c>
      <x:c r="E7701" s="23">
        <x:f>'Historical Trades'!E7701</x:f>
      </x:c>
      <x:c r="F7701" s="0">
        <x:f>'Historical Trades'!F7701</x:f>
      </x:c>
      <x:c r="G7701" s="0">
        <x:f>'Historical Trades'!G7701</x:f>
      </x:c>
      <x:c r="H7701" s="0">
        <x:f>'Historical Trades'!H7701</x:f>
      </x:c>
      <x:c r="I7701" s="0">
        <x:f>'Historical Trades'!I7701</x:f>
      </x:c>
      <x:c r="J7701" s="0">
        <x:f>'Historical Trades'!J7701</x:f>
      </x:c>
      <x:c r="K7701" s="0">
        <x:f>'Historical Trades'!K7701</x:f>
      </x:c>
      <x:c r="L7701" s="0">
        <x:f>'Historical Trades'!L7701</x:f>
      </x:c>
      <x:c r="M7701" s="0">
        <x:f>'Historical Trades'!M7701</x:f>
      </x:c>
      <x:c r="N7701" s="0">
        <x:f>CLEAN('Historical Trades'!O7701)</x:f>
      </x:c>
      <x:c r="P7701" s="14">
        <x:f>IF(G7701="sell",M7701,-M7701)</x:f>
      </x:c>
      <x:c r="Q7701" s="14">
        <x:f>VLOOKUP(N7701,'Currency Rates'!$A$3:$C$32,3,0)</x:f>
      </x:c>
      <x:c r="R7701" s="0">
        <x:f>IF(A7701="SPUS",0,IF(A7701="FWD",0,P7701/Q7701))</x:f>
      </x:c>
    </x:row>
    <x:row r="7702" spans="1:19" x14ac:dyDescent="0.3">
      <x:c r="A7702" s="0">
        <x:f>'Historical Trades'!A7702</x:f>
      </x:c>
      <x:c r="B7702" s="0">
        <x:f>'Historical Trades'!B7702</x:f>
      </x:c>
      <x:c r="C7702" s="23">
        <x:f>'Historical Trades'!C7702</x:f>
      </x:c>
      <x:c r="D7702" s="0">
        <x:f>'Historical Trades'!D7702</x:f>
      </x:c>
      <x:c r="E7702" s="23">
        <x:f>'Historical Trades'!E7702</x:f>
      </x:c>
      <x:c r="F7702" s="0">
        <x:f>'Historical Trades'!F7702</x:f>
      </x:c>
      <x:c r="G7702" s="0">
        <x:f>'Historical Trades'!G7702</x:f>
      </x:c>
      <x:c r="H7702" s="0">
        <x:f>'Historical Trades'!H7702</x:f>
      </x:c>
      <x:c r="I7702" s="0">
        <x:f>'Historical Trades'!I7702</x:f>
      </x:c>
      <x:c r="J7702" s="0">
        <x:f>'Historical Trades'!J7702</x:f>
      </x:c>
      <x:c r="K7702" s="0">
        <x:f>'Historical Trades'!K7702</x:f>
      </x:c>
      <x:c r="L7702" s="0">
        <x:f>'Historical Trades'!L7702</x:f>
      </x:c>
      <x:c r="M7702" s="0">
        <x:f>'Historical Trades'!M7702</x:f>
      </x:c>
      <x:c r="N7702" s="0">
        <x:f>CLEAN('Historical Trades'!O7702)</x:f>
      </x:c>
      <x:c r="P7702" s="14">
        <x:f>IF(G7702="sell",M7702,-M7702)</x:f>
      </x:c>
      <x:c r="Q7702" s="14">
        <x:f>VLOOKUP(N7702,'Currency Rates'!$A$3:$C$32,3,0)</x:f>
      </x:c>
      <x:c r="R7702" s="0">
        <x:f>IF(A7702="SPUS",0,IF(A7702="FWD",0,P7702/Q7702))</x:f>
      </x:c>
    </x:row>
    <x:row r="7703" spans="1:19" x14ac:dyDescent="0.3">
      <x:c r="A7703" s="0">
        <x:f>'Historical Trades'!A7703</x:f>
      </x:c>
      <x:c r="B7703" s="0">
        <x:f>'Historical Trades'!B7703</x:f>
      </x:c>
      <x:c r="C7703" s="23">
        <x:f>'Historical Trades'!C7703</x:f>
      </x:c>
      <x:c r="D7703" s="0">
        <x:f>'Historical Trades'!D7703</x:f>
      </x:c>
      <x:c r="E7703" s="23">
        <x:f>'Historical Trades'!E7703</x:f>
      </x:c>
      <x:c r="F7703" s="0">
        <x:f>'Historical Trades'!F7703</x:f>
      </x:c>
      <x:c r="G7703" s="0">
        <x:f>'Historical Trades'!G7703</x:f>
      </x:c>
      <x:c r="H7703" s="0">
        <x:f>'Historical Trades'!H7703</x:f>
      </x:c>
      <x:c r="I7703" s="0">
        <x:f>'Historical Trades'!I7703</x:f>
      </x:c>
      <x:c r="J7703" s="0">
        <x:f>'Historical Trades'!J7703</x:f>
      </x:c>
      <x:c r="K7703" s="0">
        <x:f>'Historical Trades'!K7703</x:f>
      </x:c>
      <x:c r="L7703" s="0">
        <x:f>'Historical Trades'!L7703</x:f>
      </x:c>
      <x:c r="M7703" s="0">
        <x:f>'Historical Trades'!M7703</x:f>
      </x:c>
      <x:c r="N7703" s="0">
        <x:f>CLEAN('Historical Trades'!O7703)</x:f>
      </x:c>
      <x:c r="P7703" s="14">
        <x:f>IF(G7703="sell",M7703,-M7703)</x:f>
      </x:c>
      <x:c r="Q7703" s="14">
        <x:f>VLOOKUP(N7703,'Currency Rates'!$A$3:$C$32,3,0)</x:f>
      </x:c>
      <x:c r="R7703" s="0">
        <x:f>IF(A7703="SPUS",0,IF(A7703="FWD",0,P7703/Q7703))</x:f>
      </x:c>
    </x:row>
    <x:row r="7704" spans="1:19" x14ac:dyDescent="0.3">
      <x:c r="A7704" s="0">
        <x:f>'Historical Trades'!A7704</x:f>
      </x:c>
      <x:c r="B7704" s="0">
        <x:f>'Historical Trades'!B7704</x:f>
      </x:c>
      <x:c r="C7704" s="23">
        <x:f>'Historical Trades'!C7704</x:f>
      </x:c>
      <x:c r="D7704" s="0">
        <x:f>'Historical Trades'!D7704</x:f>
      </x:c>
      <x:c r="E7704" s="23">
        <x:f>'Historical Trades'!E7704</x:f>
      </x:c>
      <x:c r="F7704" s="0">
        <x:f>'Historical Trades'!F7704</x:f>
      </x:c>
      <x:c r="G7704" s="0">
        <x:f>'Historical Trades'!G7704</x:f>
      </x:c>
      <x:c r="H7704" s="0">
        <x:f>'Historical Trades'!H7704</x:f>
      </x:c>
      <x:c r="I7704" s="0">
        <x:f>'Historical Trades'!I7704</x:f>
      </x:c>
      <x:c r="J7704" s="0">
        <x:f>'Historical Trades'!J7704</x:f>
      </x:c>
      <x:c r="K7704" s="0">
        <x:f>'Historical Trades'!K7704</x:f>
      </x:c>
      <x:c r="L7704" s="0">
        <x:f>'Historical Trades'!L7704</x:f>
      </x:c>
      <x:c r="M7704" s="0">
        <x:f>'Historical Trades'!M7704</x:f>
      </x:c>
      <x:c r="N7704" s="0">
        <x:f>CLEAN('Historical Trades'!O7704)</x:f>
      </x:c>
      <x:c r="P7704" s="14">
        <x:f>IF(G7704="sell",M7704,-M7704)</x:f>
      </x:c>
      <x:c r="Q7704" s="14">
        <x:f>VLOOKUP(N7704,'Currency Rates'!$A$3:$C$32,3,0)</x:f>
      </x:c>
      <x:c r="R7704" s="0">
        <x:f>IF(A7704="SPUS",0,IF(A7704="FWD",0,P7704/Q7704))</x:f>
      </x:c>
    </x:row>
    <x:row r="7705" spans="1:19" x14ac:dyDescent="0.3">
      <x:c r="A7705" s="0">
        <x:f>'Historical Trades'!A7705</x:f>
      </x:c>
      <x:c r="B7705" s="0">
        <x:f>'Historical Trades'!B7705</x:f>
      </x:c>
      <x:c r="C7705" s="23">
        <x:f>'Historical Trades'!C7705</x:f>
      </x:c>
      <x:c r="D7705" s="0">
        <x:f>'Historical Trades'!D7705</x:f>
      </x:c>
      <x:c r="E7705" s="23">
        <x:f>'Historical Trades'!E7705</x:f>
      </x:c>
      <x:c r="F7705" s="0">
        <x:f>'Historical Trades'!F7705</x:f>
      </x:c>
      <x:c r="G7705" s="0">
        <x:f>'Historical Trades'!G7705</x:f>
      </x:c>
      <x:c r="H7705" s="0">
        <x:f>'Historical Trades'!H7705</x:f>
      </x:c>
      <x:c r="I7705" s="0">
        <x:f>'Historical Trades'!I7705</x:f>
      </x:c>
      <x:c r="J7705" s="0">
        <x:f>'Historical Trades'!J7705</x:f>
      </x:c>
      <x:c r="K7705" s="0">
        <x:f>'Historical Trades'!K7705</x:f>
      </x:c>
      <x:c r="L7705" s="0">
        <x:f>'Historical Trades'!L7705</x:f>
      </x:c>
      <x:c r="M7705" s="0">
        <x:f>'Historical Trades'!M7705</x:f>
      </x:c>
      <x:c r="N7705" s="0">
        <x:f>CLEAN('Historical Trades'!O7705)</x:f>
      </x:c>
      <x:c r="P7705" s="14">
        <x:f>IF(G7705="sell",M7705,-M7705)</x:f>
      </x:c>
      <x:c r="Q7705" s="14">
        <x:f>VLOOKUP(N7705,'Currency Rates'!$A$3:$C$32,3,0)</x:f>
      </x:c>
      <x:c r="R7705" s="0">
        <x:f>IF(A7705="SPUS",0,IF(A7705="FWD",0,P7705/Q7705))</x:f>
      </x:c>
    </x:row>
    <x:row r="7706" spans="1:19" x14ac:dyDescent="0.3">
      <x:c r="A7706" s="0">
        <x:f>'Historical Trades'!A7706</x:f>
      </x:c>
      <x:c r="B7706" s="0">
        <x:f>'Historical Trades'!B7706</x:f>
      </x:c>
      <x:c r="C7706" s="23">
        <x:f>'Historical Trades'!C7706</x:f>
      </x:c>
      <x:c r="D7706" s="0">
        <x:f>'Historical Trades'!D7706</x:f>
      </x:c>
      <x:c r="E7706" s="23">
        <x:f>'Historical Trades'!E7706</x:f>
      </x:c>
      <x:c r="F7706" s="0">
        <x:f>'Historical Trades'!F7706</x:f>
      </x:c>
      <x:c r="G7706" s="0">
        <x:f>'Historical Trades'!G7706</x:f>
      </x:c>
      <x:c r="H7706" s="0">
        <x:f>'Historical Trades'!H7706</x:f>
      </x:c>
      <x:c r="I7706" s="0">
        <x:f>'Historical Trades'!I7706</x:f>
      </x:c>
      <x:c r="J7706" s="0">
        <x:f>'Historical Trades'!J7706</x:f>
      </x:c>
      <x:c r="K7706" s="0">
        <x:f>'Historical Trades'!K7706</x:f>
      </x:c>
      <x:c r="L7706" s="0">
        <x:f>'Historical Trades'!L7706</x:f>
      </x:c>
      <x:c r="M7706" s="0">
        <x:f>'Historical Trades'!M7706</x:f>
      </x:c>
      <x:c r="N7706" s="0">
        <x:f>CLEAN('Historical Trades'!O7706)</x:f>
      </x:c>
      <x:c r="P7706" s="14">
        <x:f>IF(G7706="sell",M7706,-M7706)</x:f>
      </x:c>
      <x:c r="Q7706" s="14">
        <x:f>VLOOKUP(N7706,'Currency Rates'!$A$3:$C$32,3,0)</x:f>
      </x:c>
      <x:c r="R7706" s="0">
        <x:f>IF(A7706="SPUS",0,IF(A7706="FWD",0,P7706/Q7706))</x:f>
      </x:c>
    </x:row>
    <x:row r="7707" spans="1:19" x14ac:dyDescent="0.3">
      <x:c r="A7707" s="0">
        <x:f>'Historical Trades'!A7707</x:f>
      </x:c>
      <x:c r="B7707" s="0">
        <x:f>'Historical Trades'!B7707</x:f>
      </x:c>
      <x:c r="C7707" s="23">
        <x:f>'Historical Trades'!C7707</x:f>
      </x:c>
      <x:c r="D7707" s="0">
        <x:f>'Historical Trades'!D7707</x:f>
      </x:c>
      <x:c r="E7707" s="23">
        <x:f>'Historical Trades'!E7707</x:f>
      </x:c>
      <x:c r="F7707" s="0">
        <x:f>'Historical Trades'!F7707</x:f>
      </x:c>
      <x:c r="G7707" s="0">
        <x:f>'Historical Trades'!G7707</x:f>
      </x:c>
      <x:c r="H7707" s="0">
        <x:f>'Historical Trades'!H7707</x:f>
      </x:c>
      <x:c r="I7707" s="0">
        <x:f>'Historical Trades'!I7707</x:f>
      </x:c>
      <x:c r="J7707" s="0">
        <x:f>'Historical Trades'!J7707</x:f>
      </x:c>
      <x:c r="K7707" s="0">
        <x:f>'Historical Trades'!K7707</x:f>
      </x:c>
      <x:c r="L7707" s="0">
        <x:f>'Historical Trades'!L7707</x:f>
      </x:c>
      <x:c r="M7707" s="0">
        <x:f>'Historical Trades'!M7707</x:f>
      </x:c>
      <x:c r="N7707" s="0">
        <x:f>CLEAN('Historical Trades'!O7707)</x:f>
      </x:c>
      <x:c r="P7707" s="14">
        <x:f>IF(G7707="sell",M7707,-M7707)</x:f>
      </x:c>
      <x:c r="Q7707" s="14">
        <x:f>VLOOKUP(N7707,'Currency Rates'!$A$3:$C$32,3,0)</x:f>
      </x:c>
      <x:c r="R7707" s="0">
        <x:f>IF(A7707="SPUS",0,IF(A7707="FWD",0,P7707/Q7707))</x:f>
      </x:c>
    </x:row>
    <x:row r="7708" spans="1:19" x14ac:dyDescent="0.3">
      <x:c r="A7708" s="0">
        <x:f>'Historical Trades'!A7708</x:f>
      </x:c>
      <x:c r="B7708" s="0">
        <x:f>'Historical Trades'!B7708</x:f>
      </x:c>
      <x:c r="C7708" s="23">
        <x:f>'Historical Trades'!C7708</x:f>
      </x:c>
      <x:c r="D7708" s="0">
        <x:f>'Historical Trades'!D7708</x:f>
      </x:c>
      <x:c r="E7708" s="23">
        <x:f>'Historical Trades'!E7708</x:f>
      </x:c>
      <x:c r="F7708" s="0">
        <x:f>'Historical Trades'!F7708</x:f>
      </x:c>
      <x:c r="G7708" s="0">
        <x:f>'Historical Trades'!G7708</x:f>
      </x:c>
      <x:c r="H7708" s="0">
        <x:f>'Historical Trades'!H7708</x:f>
      </x:c>
      <x:c r="I7708" s="0">
        <x:f>'Historical Trades'!I7708</x:f>
      </x:c>
      <x:c r="J7708" s="0">
        <x:f>'Historical Trades'!J7708</x:f>
      </x:c>
      <x:c r="K7708" s="0">
        <x:f>'Historical Trades'!K7708</x:f>
      </x:c>
      <x:c r="L7708" s="0">
        <x:f>'Historical Trades'!L7708</x:f>
      </x:c>
      <x:c r="M7708" s="0">
        <x:f>'Historical Trades'!M7708</x:f>
      </x:c>
      <x:c r="N7708" s="0">
        <x:f>CLEAN('Historical Trades'!O7708)</x:f>
      </x:c>
      <x:c r="P7708" s="14">
        <x:f>IF(G7708="sell",M7708,-M7708)</x:f>
      </x:c>
      <x:c r="Q7708" s="14">
        <x:f>VLOOKUP(N7708,'Currency Rates'!$A$3:$C$32,3,0)</x:f>
      </x:c>
      <x:c r="R7708" s="0">
        <x:f>IF(A7708="SPUS",0,IF(A7708="FWD",0,P7708/Q7708))</x:f>
      </x:c>
    </x:row>
    <x:row r="7709" spans="1:19" x14ac:dyDescent="0.3">
      <x:c r="A7709" s="0">
        <x:f>'Historical Trades'!A7709</x:f>
      </x:c>
      <x:c r="B7709" s="0">
        <x:f>'Historical Trades'!B7709</x:f>
      </x:c>
      <x:c r="C7709" s="23">
        <x:f>'Historical Trades'!C7709</x:f>
      </x:c>
      <x:c r="D7709" s="0">
        <x:f>'Historical Trades'!D7709</x:f>
      </x:c>
      <x:c r="E7709" s="23">
        <x:f>'Historical Trades'!E7709</x:f>
      </x:c>
      <x:c r="F7709" s="0">
        <x:f>'Historical Trades'!F7709</x:f>
      </x:c>
      <x:c r="G7709" s="0">
        <x:f>'Historical Trades'!G7709</x:f>
      </x:c>
      <x:c r="H7709" s="0">
        <x:f>'Historical Trades'!H7709</x:f>
      </x:c>
      <x:c r="I7709" s="0">
        <x:f>'Historical Trades'!I7709</x:f>
      </x:c>
      <x:c r="J7709" s="0">
        <x:f>'Historical Trades'!J7709</x:f>
      </x:c>
      <x:c r="K7709" s="0">
        <x:f>'Historical Trades'!K7709</x:f>
      </x:c>
      <x:c r="L7709" s="0">
        <x:f>'Historical Trades'!L7709</x:f>
      </x:c>
      <x:c r="M7709" s="0">
        <x:f>'Historical Trades'!M7709</x:f>
      </x:c>
      <x:c r="N7709" s="0">
        <x:f>CLEAN('Historical Trades'!O7709)</x:f>
      </x:c>
      <x:c r="P7709" s="14">
        <x:f>IF(G7709="sell",M7709,-M7709)</x:f>
      </x:c>
      <x:c r="Q7709" s="14">
        <x:f>VLOOKUP(N7709,'Currency Rates'!$A$3:$C$32,3,0)</x:f>
      </x:c>
      <x:c r="R7709" s="0">
        <x:f>IF(A7709="SPUS",0,IF(A7709="FWD",0,P7709/Q7709))</x:f>
      </x:c>
    </x:row>
    <x:row r="7710" spans="1:19" x14ac:dyDescent="0.3">
      <x:c r="A7710" s="0">
        <x:f>'Historical Trades'!A7710</x:f>
      </x:c>
      <x:c r="B7710" s="0">
        <x:f>'Historical Trades'!B7710</x:f>
      </x:c>
      <x:c r="C7710" s="23">
        <x:f>'Historical Trades'!C7710</x:f>
      </x:c>
      <x:c r="D7710" s="0">
        <x:f>'Historical Trades'!D7710</x:f>
      </x:c>
      <x:c r="E7710" s="23">
        <x:f>'Historical Trades'!E7710</x:f>
      </x:c>
      <x:c r="F7710" s="0">
        <x:f>'Historical Trades'!F7710</x:f>
      </x:c>
      <x:c r="G7710" s="0">
        <x:f>'Historical Trades'!G7710</x:f>
      </x:c>
      <x:c r="H7710" s="0">
        <x:f>'Historical Trades'!H7710</x:f>
      </x:c>
      <x:c r="I7710" s="0">
        <x:f>'Historical Trades'!I7710</x:f>
      </x:c>
      <x:c r="J7710" s="0">
        <x:f>'Historical Trades'!J7710</x:f>
      </x:c>
      <x:c r="K7710" s="0">
        <x:f>'Historical Trades'!K7710</x:f>
      </x:c>
      <x:c r="L7710" s="0">
        <x:f>'Historical Trades'!L7710</x:f>
      </x:c>
      <x:c r="M7710" s="0">
        <x:f>'Historical Trades'!M7710</x:f>
      </x:c>
      <x:c r="N7710" s="0">
        <x:f>CLEAN('Historical Trades'!O7710)</x:f>
      </x:c>
      <x:c r="P7710" s="14">
        <x:f>IF(G7710="sell",M7710,-M7710)</x:f>
      </x:c>
      <x:c r="Q7710" s="14">
        <x:f>VLOOKUP(N7710,'Currency Rates'!$A$3:$C$32,3,0)</x:f>
      </x:c>
      <x:c r="R7710" s="0">
        <x:f>IF(A7710="SPUS",0,IF(A7710="FWD",0,P7710/Q7710))</x:f>
      </x:c>
    </x:row>
    <x:row r="7711" spans="1:19" x14ac:dyDescent="0.3">
      <x:c r="A7711" s="0">
        <x:f>'Historical Trades'!A7711</x:f>
      </x:c>
      <x:c r="B7711" s="0">
        <x:f>'Historical Trades'!B7711</x:f>
      </x:c>
      <x:c r="C7711" s="23">
        <x:f>'Historical Trades'!C7711</x:f>
      </x:c>
      <x:c r="D7711" s="0">
        <x:f>'Historical Trades'!D7711</x:f>
      </x:c>
      <x:c r="E7711" s="23">
        <x:f>'Historical Trades'!E7711</x:f>
      </x:c>
      <x:c r="F7711" s="0">
        <x:f>'Historical Trades'!F7711</x:f>
      </x:c>
      <x:c r="G7711" s="0">
        <x:f>'Historical Trades'!G7711</x:f>
      </x:c>
      <x:c r="H7711" s="0">
        <x:f>'Historical Trades'!H7711</x:f>
      </x:c>
      <x:c r="I7711" s="0">
        <x:f>'Historical Trades'!I7711</x:f>
      </x:c>
      <x:c r="J7711" s="0">
        <x:f>'Historical Trades'!J7711</x:f>
      </x:c>
      <x:c r="K7711" s="0">
        <x:f>'Historical Trades'!K7711</x:f>
      </x:c>
      <x:c r="L7711" s="0">
        <x:f>'Historical Trades'!L7711</x:f>
      </x:c>
      <x:c r="M7711" s="0">
        <x:f>'Historical Trades'!M7711</x:f>
      </x:c>
      <x:c r="N7711" s="0">
        <x:f>CLEAN('Historical Trades'!O7711)</x:f>
      </x:c>
      <x:c r="P7711" s="14">
        <x:f>IF(G7711="sell",M7711,-M7711)</x:f>
      </x:c>
      <x:c r="Q7711" s="14">
        <x:f>VLOOKUP(N7711,'Currency Rates'!$A$3:$C$32,3,0)</x:f>
      </x:c>
      <x:c r="R7711" s="0">
        <x:f>IF(A7711="SPUS",0,IF(A7711="FWD",0,P7711/Q7711))</x:f>
      </x:c>
    </x:row>
    <x:row r="7712" spans="1:19" x14ac:dyDescent="0.3">
      <x:c r="A7712" s="0">
        <x:f>'Historical Trades'!A7712</x:f>
      </x:c>
      <x:c r="B7712" s="0">
        <x:f>'Historical Trades'!B7712</x:f>
      </x:c>
      <x:c r="C7712" s="23">
        <x:f>'Historical Trades'!C7712</x:f>
      </x:c>
      <x:c r="D7712" s="0">
        <x:f>'Historical Trades'!D7712</x:f>
      </x:c>
      <x:c r="E7712" s="23">
        <x:f>'Historical Trades'!E7712</x:f>
      </x:c>
      <x:c r="F7712" s="0">
        <x:f>'Historical Trades'!F7712</x:f>
      </x:c>
      <x:c r="G7712" s="0">
        <x:f>'Historical Trades'!G7712</x:f>
      </x:c>
      <x:c r="H7712" s="0">
        <x:f>'Historical Trades'!H7712</x:f>
      </x:c>
      <x:c r="I7712" s="0">
        <x:f>'Historical Trades'!I7712</x:f>
      </x:c>
      <x:c r="J7712" s="0">
        <x:f>'Historical Trades'!J7712</x:f>
      </x:c>
      <x:c r="K7712" s="0">
        <x:f>'Historical Trades'!K7712</x:f>
      </x:c>
      <x:c r="L7712" s="0">
        <x:f>'Historical Trades'!L7712</x:f>
      </x:c>
      <x:c r="M7712" s="0">
        <x:f>'Historical Trades'!M7712</x:f>
      </x:c>
      <x:c r="N7712" s="0">
        <x:f>CLEAN('Historical Trades'!O7712)</x:f>
      </x:c>
      <x:c r="P7712" s="14">
        <x:f>IF(G7712="sell",M7712,-M7712)</x:f>
      </x:c>
      <x:c r="Q7712" s="14">
        <x:f>VLOOKUP(N7712,'Currency Rates'!$A$3:$C$32,3,0)</x:f>
      </x:c>
      <x:c r="R7712" s="0">
        <x:f>IF(A7712="SPUS",0,IF(A7712="FWD",0,P7712/Q7712))</x:f>
      </x:c>
    </x:row>
    <x:row r="7713" spans="1:19" x14ac:dyDescent="0.3">
      <x:c r="A7713" s="0">
        <x:f>'Historical Trades'!A7713</x:f>
      </x:c>
      <x:c r="B7713" s="0">
        <x:f>'Historical Trades'!B7713</x:f>
      </x:c>
      <x:c r="C7713" s="23">
        <x:f>'Historical Trades'!C7713</x:f>
      </x:c>
      <x:c r="D7713" s="0">
        <x:f>'Historical Trades'!D7713</x:f>
      </x:c>
      <x:c r="E7713" s="23">
        <x:f>'Historical Trades'!E7713</x:f>
      </x:c>
      <x:c r="F7713" s="0">
        <x:f>'Historical Trades'!F7713</x:f>
      </x:c>
      <x:c r="G7713" s="0">
        <x:f>'Historical Trades'!G7713</x:f>
      </x:c>
      <x:c r="H7713" s="0">
        <x:f>'Historical Trades'!H7713</x:f>
      </x:c>
      <x:c r="I7713" s="0">
        <x:f>'Historical Trades'!I7713</x:f>
      </x:c>
      <x:c r="J7713" s="0">
        <x:f>'Historical Trades'!J7713</x:f>
      </x:c>
      <x:c r="K7713" s="0">
        <x:f>'Historical Trades'!K7713</x:f>
      </x:c>
      <x:c r="L7713" s="0">
        <x:f>'Historical Trades'!L7713</x:f>
      </x:c>
      <x:c r="M7713" s="0">
        <x:f>'Historical Trades'!M7713</x:f>
      </x:c>
      <x:c r="N7713" s="0">
        <x:f>CLEAN('Historical Trades'!O7713)</x:f>
      </x:c>
      <x:c r="P7713" s="14">
        <x:f>IF(G7713="sell",M7713,-M7713)</x:f>
      </x:c>
      <x:c r="Q7713" s="14">
        <x:f>VLOOKUP(N7713,'Currency Rates'!$A$3:$C$32,3,0)</x:f>
      </x:c>
      <x:c r="R7713" s="0">
        <x:f>IF(A7713="SPUS",0,IF(A7713="FWD",0,P7713/Q7713))</x:f>
      </x:c>
    </x:row>
    <x:row r="7714" spans="1:19" x14ac:dyDescent="0.3">
      <x:c r="A7714" s="0">
        <x:f>'Historical Trades'!A7714</x:f>
      </x:c>
      <x:c r="B7714" s="0">
        <x:f>'Historical Trades'!B7714</x:f>
      </x:c>
      <x:c r="C7714" s="23">
        <x:f>'Historical Trades'!C7714</x:f>
      </x:c>
      <x:c r="D7714" s="0">
        <x:f>'Historical Trades'!D7714</x:f>
      </x:c>
      <x:c r="E7714" s="23">
        <x:f>'Historical Trades'!E7714</x:f>
      </x:c>
      <x:c r="F7714" s="0">
        <x:f>'Historical Trades'!F7714</x:f>
      </x:c>
      <x:c r="G7714" s="0">
        <x:f>'Historical Trades'!G7714</x:f>
      </x:c>
      <x:c r="H7714" s="0">
        <x:f>'Historical Trades'!H7714</x:f>
      </x:c>
      <x:c r="I7714" s="0">
        <x:f>'Historical Trades'!I7714</x:f>
      </x:c>
      <x:c r="J7714" s="0">
        <x:f>'Historical Trades'!J7714</x:f>
      </x:c>
      <x:c r="K7714" s="0">
        <x:f>'Historical Trades'!K7714</x:f>
      </x:c>
      <x:c r="L7714" s="0">
        <x:f>'Historical Trades'!L7714</x:f>
      </x:c>
      <x:c r="M7714" s="0">
        <x:f>'Historical Trades'!M7714</x:f>
      </x:c>
      <x:c r="N7714" s="0">
        <x:f>CLEAN('Historical Trades'!O7714)</x:f>
      </x:c>
      <x:c r="P7714" s="14">
        <x:f>IF(G7714="sell",M7714,-M7714)</x:f>
      </x:c>
      <x:c r="Q7714" s="14">
        <x:f>VLOOKUP(N7714,'Currency Rates'!$A$3:$C$32,3,0)</x:f>
      </x:c>
      <x:c r="R7714" s="0">
        <x:f>IF(A7714="SPUS",0,IF(A7714="FWD",0,P7714/Q7714))</x:f>
      </x:c>
    </x:row>
    <x:row r="7715" spans="1:19" x14ac:dyDescent="0.3">
      <x:c r="A7715" s="0">
        <x:f>'Historical Trades'!A7715</x:f>
      </x:c>
      <x:c r="B7715" s="0">
        <x:f>'Historical Trades'!B7715</x:f>
      </x:c>
      <x:c r="C7715" s="23">
        <x:f>'Historical Trades'!C7715</x:f>
      </x:c>
      <x:c r="D7715" s="0">
        <x:f>'Historical Trades'!D7715</x:f>
      </x:c>
      <x:c r="E7715" s="23">
        <x:f>'Historical Trades'!E7715</x:f>
      </x:c>
      <x:c r="F7715" s="0">
        <x:f>'Historical Trades'!F7715</x:f>
      </x:c>
      <x:c r="G7715" s="0">
        <x:f>'Historical Trades'!G7715</x:f>
      </x:c>
      <x:c r="H7715" s="0">
        <x:f>'Historical Trades'!H7715</x:f>
      </x:c>
      <x:c r="I7715" s="0">
        <x:f>'Historical Trades'!I7715</x:f>
      </x:c>
      <x:c r="J7715" s="0">
        <x:f>'Historical Trades'!J7715</x:f>
      </x:c>
      <x:c r="K7715" s="0">
        <x:f>'Historical Trades'!K7715</x:f>
      </x:c>
      <x:c r="L7715" s="0">
        <x:f>'Historical Trades'!L7715</x:f>
      </x:c>
      <x:c r="M7715" s="0">
        <x:f>'Historical Trades'!M7715</x:f>
      </x:c>
      <x:c r="N7715" s="0">
        <x:f>CLEAN('Historical Trades'!O7715)</x:f>
      </x:c>
      <x:c r="P7715" s="14">
        <x:f>IF(G7715="sell",M7715,-M7715)</x:f>
      </x:c>
      <x:c r="Q7715" s="14">
        <x:f>VLOOKUP(N7715,'Currency Rates'!$A$3:$C$32,3,0)</x:f>
      </x:c>
      <x:c r="R7715" s="0">
        <x:f>IF(A7715="SPUS",0,IF(A7715="FWD",0,P7715/Q7715))</x:f>
      </x:c>
    </x:row>
    <x:row r="7716" spans="1:19" x14ac:dyDescent="0.3">
      <x:c r="A7716" s="0">
        <x:f>'Historical Trades'!A7716</x:f>
      </x:c>
      <x:c r="B7716" s="0">
        <x:f>'Historical Trades'!B7716</x:f>
      </x:c>
      <x:c r="C7716" s="23">
        <x:f>'Historical Trades'!C7716</x:f>
      </x:c>
      <x:c r="D7716" s="0">
        <x:f>'Historical Trades'!D7716</x:f>
      </x:c>
      <x:c r="E7716" s="23">
        <x:f>'Historical Trades'!E7716</x:f>
      </x:c>
      <x:c r="F7716" s="0">
        <x:f>'Historical Trades'!F7716</x:f>
      </x:c>
      <x:c r="G7716" s="0">
        <x:f>'Historical Trades'!G7716</x:f>
      </x:c>
      <x:c r="H7716" s="0">
        <x:f>'Historical Trades'!H7716</x:f>
      </x:c>
      <x:c r="I7716" s="0">
        <x:f>'Historical Trades'!I7716</x:f>
      </x:c>
      <x:c r="J7716" s="0">
        <x:f>'Historical Trades'!J7716</x:f>
      </x:c>
      <x:c r="K7716" s="0">
        <x:f>'Historical Trades'!K7716</x:f>
      </x:c>
      <x:c r="L7716" s="0">
        <x:f>'Historical Trades'!L7716</x:f>
      </x:c>
      <x:c r="M7716" s="0">
        <x:f>'Historical Trades'!M7716</x:f>
      </x:c>
      <x:c r="N7716" s="0">
        <x:f>CLEAN('Historical Trades'!O7716)</x:f>
      </x:c>
      <x:c r="P7716" s="14">
        <x:f>IF(G7716="sell",M7716,-M7716)</x:f>
      </x:c>
      <x:c r="Q7716" s="14">
        <x:f>VLOOKUP(N7716,'Currency Rates'!$A$3:$C$32,3,0)</x:f>
      </x:c>
      <x:c r="R7716" s="0">
        <x:f>IF(A7716="SPUS",0,IF(A7716="FWD",0,P7716/Q7716))</x:f>
      </x:c>
    </x:row>
    <x:row r="7717" spans="1:19" x14ac:dyDescent="0.3">
      <x:c r="A7717" s="0">
        <x:f>'Historical Trades'!A7717</x:f>
      </x:c>
      <x:c r="B7717" s="0">
        <x:f>'Historical Trades'!B7717</x:f>
      </x:c>
      <x:c r="C7717" s="23">
        <x:f>'Historical Trades'!C7717</x:f>
      </x:c>
      <x:c r="D7717" s="0">
        <x:f>'Historical Trades'!D7717</x:f>
      </x:c>
      <x:c r="E7717" s="23">
        <x:f>'Historical Trades'!E7717</x:f>
      </x:c>
      <x:c r="F7717" s="0">
        <x:f>'Historical Trades'!F7717</x:f>
      </x:c>
      <x:c r="G7717" s="0">
        <x:f>'Historical Trades'!G7717</x:f>
      </x:c>
      <x:c r="H7717" s="0">
        <x:f>'Historical Trades'!H7717</x:f>
      </x:c>
      <x:c r="I7717" s="0">
        <x:f>'Historical Trades'!I7717</x:f>
      </x:c>
      <x:c r="J7717" s="0">
        <x:f>'Historical Trades'!J7717</x:f>
      </x:c>
      <x:c r="K7717" s="0">
        <x:f>'Historical Trades'!K7717</x:f>
      </x:c>
      <x:c r="L7717" s="0">
        <x:f>'Historical Trades'!L7717</x:f>
      </x:c>
      <x:c r="M7717" s="0">
        <x:f>'Historical Trades'!M7717</x:f>
      </x:c>
      <x:c r="N7717" s="0">
        <x:f>CLEAN('Historical Trades'!O7717)</x:f>
      </x:c>
      <x:c r="P7717" s="14">
        <x:f>IF(G7717="sell",M7717,-M7717)</x:f>
      </x:c>
      <x:c r="Q7717" s="14">
        <x:f>VLOOKUP(N7717,'Currency Rates'!$A$3:$C$32,3,0)</x:f>
      </x:c>
      <x:c r="R7717" s="0">
        <x:f>IF(A7717="SPUS",0,IF(A7717="FWD",0,P7717/Q7717))</x:f>
      </x:c>
    </x:row>
    <x:row r="7718" spans="1:19" x14ac:dyDescent="0.3">
      <x:c r="A7718" s="0">
        <x:f>'Historical Trades'!A7718</x:f>
      </x:c>
      <x:c r="B7718" s="0">
        <x:f>'Historical Trades'!B7718</x:f>
      </x:c>
      <x:c r="C7718" s="23">
        <x:f>'Historical Trades'!C7718</x:f>
      </x:c>
      <x:c r="D7718" s="0">
        <x:f>'Historical Trades'!D7718</x:f>
      </x:c>
      <x:c r="E7718" s="23">
        <x:f>'Historical Trades'!E7718</x:f>
      </x:c>
      <x:c r="F7718" s="0">
        <x:f>'Historical Trades'!F7718</x:f>
      </x:c>
      <x:c r="G7718" s="0">
        <x:f>'Historical Trades'!G7718</x:f>
      </x:c>
      <x:c r="H7718" s="0">
        <x:f>'Historical Trades'!H7718</x:f>
      </x:c>
      <x:c r="I7718" s="0">
        <x:f>'Historical Trades'!I7718</x:f>
      </x:c>
      <x:c r="J7718" s="0">
        <x:f>'Historical Trades'!J7718</x:f>
      </x:c>
      <x:c r="K7718" s="0">
        <x:f>'Historical Trades'!K7718</x:f>
      </x:c>
      <x:c r="L7718" s="0">
        <x:f>'Historical Trades'!L7718</x:f>
      </x:c>
      <x:c r="M7718" s="0">
        <x:f>'Historical Trades'!M7718</x:f>
      </x:c>
      <x:c r="N7718" s="0">
        <x:f>CLEAN('Historical Trades'!O7718)</x:f>
      </x:c>
      <x:c r="P7718" s="14">
        <x:f>IF(G7718="sell",M7718,-M7718)</x:f>
      </x:c>
      <x:c r="Q7718" s="14">
        <x:f>VLOOKUP(N7718,'Currency Rates'!$A$3:$C$32,3,0)</x:f>
      </x:c>
      <x:c r="R7718" s="0">
        <x:f>IF(A7718="SPUS",0,IF(A7718="FWD",0,P7718/Q7718))</x:f>
      </x:c>
    </x:row>
    <x:row r="7719" spans="1:19" x14ac:dyDescent="0.3">
      <x:c r="A7719" s="0">
        <x:f>'Historical Trades'!A7719</x:f>
      </x:c>
      <x:c r="B7719" s="0">
        <x:f>'Historical Trades'!B7719</x:f>
      </x:c>
      <x:c r="C7719" s="23">
        <x:f>'Historical Trades'!C7719</x:f>
      </x:c>
      <x:c r="D7719" s="0">
        <x:f>'Historical Trades'!D7719</x:f>
      </x:c>
      <x:c r="E7719" s="23">
        <x:f>'Historical Trades'!E7719</x:f>
      </x:c>
      <x:c r="F7719" s="0">
        <x:f>'Historical Trades'!F7719</x:f>
      </x:c>
      <x:c r="G7719" s="0">
        <x:f>'Historical Trades'!G7719</x:f>
      </x:c>
      <x:c r="H7719" s="0">
        <x:f>'Historical Trades'!H7719</x:f>
      </x:c>
      <x:c r="I7719" s="0">
        <x:f>'Historical Trades'!I7719</x:f>
      </x:c>
      <x:c r="J7719" s="0">
        <x:f>'Historical Trades'!J7719</x:f>
      </x:c>
      <x:c r="K7719" s="0">
        <x:f>'Historical Trades'!K7719</x:f>
      </x:c>
      <x:c r="L7719" s="0">
        <x:f>'Historical Trades'!L7719</x:f>
      </x:c>
      <x:c r="M7719" s="0">
        <x:f>'Historical Trades'!M7719</x:f>
      </x:c>
      <x:c r="N7719" s="0">
        <x:f>CLEAN('Historical Trades'!O7719)</x:f>
      </x:c>
      <x:c r="P7719" s="14">
        <x:f>IF(G7719="sell",M7719,-M7719)</x:f>
      </x:c>
      <x:c r="Q7719" s="14">
        <x:f>VLOOKUP(N7719,'Currency Rates'!$A$3:$C$32,3,0)</x:f>
      </x:c>
      <x:c r="R7719" s="0">
        <x:f>IF(A7719="SPUS",0,IF(A7719="FWD",0,P7719/Q7719))</x:f>
      </x:c>
    </x:row>
    <x:row r="7720" spans="1:19" x14ac:dyDescent="0.3">
      <x:c r="A7720" s="0">
        <x:f>'Historical Trades'!A7720</x:f>
      </x:c>
      <x:c r="B7720" s="0">
        <x:f>'Historical Trades'!B7720</x:f>
      </x:c>
      <x:c r="C7720" s="23">
        <x:f>'Historical Trades'!C7720</x:f>
      </x:c>
      <x:c r="D7720" s="0">
        <x:f>'Historical Trades'!D7720</x:f>
      </x:c>
      <x:c r="E7720" s="23">
        <x:f>'Historical Trades'!E7720</x:f>
      </x:c>
      <x:c r="F7720" s="0">
        <x:f>'Historical Trades'!F7720</x:f>
      </x:c>
      <x:c r="G7720" s="0">
        <x:f>'Historical Trades'!G7720</x:f>
      </x:c>
      <x:c r="H7720" s="0">
        <x:f>'Historical Trades'!H7720</x:f>
      </x:c>
      <x:c r="I7720" s="0">
        <x:f>'Historical Trades'!I7720</x:f>
      </x:c>
      <x:c r="J7720" s="0">
        <x:f>'Historical Trades'!J7720</x:f>
      </x:c>
      <x:c r="K7720" s="0">
        <x:f>'Historical Trades'!K7720</x:f>
      </x:c>
      <x:c r="L7720" s="0">
        <x:f>'Historical Trades'!L7720</x:f>
      </x:c>
      <x:c r="M7720" s="0">
        <x:f>'Historical Trades'!M7720</x:f>
      </x:c>
      <x:c r="N7720" s="0">
        <x:f>CLEAN('Historical Trades'!O7720)</x:f>
      </x:c>
      <x:c r="P7720" s="14">
        <x:f>IF(G7720="sell",M7720,-M7720)</x:f>
      </x:c>
      <x:c r="Q7720" s="14">
        <x:f>VLOOKUP(N7720,'Currency Rates'!$A$3:$C$32,3,0)</x:f>
      </x:c>
      <x:c r="R7720" s="0">
        <x:f>IF(A7720="SPUS",0,IF(A7720="FWD",0,P7720/Q7720))</x:f>
      </x:c>
    </x:row>
    <x:row r="7721" spans="1:19" x14ac:dyDescent="0.3">
      <x:c r="A7721" s="0">
        <x:f>'Historical Trades'!A7721</x:f>
      </x:c>
      <x:c r="B7721" s="0">
        <x:f>'Historical Trades'!B7721</x:f>
      </x:c>
      <x:c r="C7721" s="23">
        <x:f>'Historical Trades'!C7721</x:f>
      </x:c>
      <x:c r="D7721" s="0">
        <x:f>'Historical Trades'!D7721</x:f>
      </x:c>
      <x:c r="E7721" s="23">
        <x:f>'Historical Trades'!E7721</x:f>
      </x:c>
      <x:c r="F7721" s="0">
        <x:f>'Historical Trades'!F7721</x:f>
      </x:c>
      <x:c r="G7721" s="0">
        <x:f>'Historical Trades'!G7721</x:f>
      </x:c>
      <x:c r="H7721" s="0">
        <x:f>'Historical Trades'!H7721</x:f>
      </x:c>
      <x:c r="I7721" s="0">
        <x:f>'Historical Trades'!I7721</x:f>
      </x:c>
      <x:c r="J7721" s="0">
        <x:f>'Historical Trades'!J7721</x:f>
      </x:c>
      <x:c r="K7721" s="0">
        <x:f>'Historical Trades'!K7721</x:f>
      </x:c>
      <x:c r="L7721" s="0">
        <x:f>'Historical Trades'!L7721</x:f>
      </x:c>
      <x:c r="M7721" s="0">
        <x:f>'Historical Trades'!M7721</x:f>
      </x:c>
      <x:c r="N7721" s="0">
        <x:f>CLEAN('Historical Trades'!O7721)</x:f>
      </x:c>
      <x:c r="P7721" s="14">
        <x:f>IF(G7721="sell",M7721,-M7721)</x:f>
      </x:c>
      <x:c r="Q7721" s="14">
        <x:f>VLOOKUP(N7721,'Currency Rates'!$A$3:$C$32,3,0)</x:f>
      </x:c>
      <x:c r="R7721" s="0">
        <x:f>IF(A7721="SPUS",0,IF(A7721="FWD",0,P7721/Q7721))</x:f>
      </x:c>
    </x:row>
    <x:row r="7722" spans="1:19" x14ac:dyDescent="0.3">
      <x:c r="A7722" s="0">
        <x:f>'Historical Trades'!A7722</x:f>
      </x:c>
      <x:c r="B7722" s="0">
        <x:f>'Historical Trades'!B7722</x:f>
      </x:c>
      <x:c r="C7722" s="23">
        <x:f>'Historical Trades'!C7722</x:f>
      </x:c>
      <x:c r="D7722" s="0">
        <x:f>'Historical Trades'!D7722</x:f>
      </x:c>
      <x:c r="E7722" s="23">
        <x:f>'Historical Trades'!E7722</x:f>
      </x:c>
      <x:c r="F7722" s="0">
        <x:f>'Historical Trades'!F7722</x:f>
      </x:c>
      <x:c r="G7722" s="0">
        <x:f>'Historical Trades'!G7722</x:f>
      </x:c>
      <x:c r="H7722" s="0">
        <x:f>'Historical Trades'!H7722</x:f>
      </x:c>
      <x:c r="I7722" s="0">
        <x:f>'Historical Trades'!I7722</x:f>
      </x:c>
      <x:c r="J7722" s="0">
        <x:f>'Historical Trades'!J7722</x:f>
      </x:c>
      <x:c r="K7722" s="0">
        <x:f>'Historical Trades'!K7722</x:f>
      </x:c>
      <x:c r="L7722" s="0">
        <x:f>'Historical Trades'!L7722</x:f>
      </x:c>
      <x:c r="M7722" s="0">
        <x:f>'Historical Trades'!M7722</x:f>
      </x:c>
      <x:c r="N7722" s="0">
        <x:f>CLEAN('Historical Trades'!O7722)</x:f>
      </x:c>
      <x:c r="P7722" s="14">
        <x:f>IF(G7722="sell",M7722,-M7722)</x:f>
      </x:c>
      <x:c r="Q7722" s="14">
        <x:f>VLOOKUP(N7722,'Currency Rates'!$A$3:$C$32,3,0)</x:f>
      </x:c>
      <x:c r="R7722" s="0">
        <x:f>IF(A7722="SPUS",0,IF(A7722="FWD",0,P7722/Q7722))</x:f>
      </x:c>
    </x:row>
    <x:row r="7723" spans="1:19" x14ac:dyDescent="0.3">
      <x:c r="A7723" s="0">
        <x:f>'Historical Trades'!A7723</x:f>
      </x:c>
      <x:c r="B7723" s="0">
        <x:f>'Historical Trades'!B7723</x:f>
      </x:c>
      <x:c r="C7723" s="23">
        <x:f>'Historical Trades'!C7723</x:f>
      </x:c>
      <x:c r="D7723" s="0">
        <x:f>'Historical Trades'!D7723</x:f>
      </x:c>
      <x:c r="E7723" s="23">
        <x:f>'Historical Trades'!E7723</x:f>
      </x:c>
      <x:c r="F7723" s="0">
        <x:f>'Historical Trades'!F7723</x:f>
      </x:c>
      <x:c r="G7723" s="0">
        <x:f>'Historical Trades'!G7723</x:f>
      </x:c>
      <x:c r="H7723" s="0">
        <x:f>'Historical Trades'!H7723</x:f>
      </x:c>
      <x:c r="I7723" s="0">
        <x:f>'Historical Trades'!I7723</x:f>
      </x:c>
      <x:c r="J7723" s="0">
        <x:f>'Historical Trades'!J7723</x:f>
      </x:c>
      <x:c r="K7723" s="0">
        <x:f>'Historical Trades'!K7723</x:f>
      </x:c>
      <x:c r="L7723" s="0">
        <x:f>'Historical Trades'!L7723</x:f>
      </x:c>
      <x:c r="M7723" s="0">
        <x:f>'Historical Trades'!M7723</x:f>
      </x:c>
      <x:c r="N7723" s="0">
        <x:f>CLEAN('Historical Trades'!O7723)</x:f>
      </x:c>
      <x:c r="P7723" s="14">
        <x:f>IF(G7723="sell",M7723,-M7723)</x:f>
      </x:c>
      <x:c r="Q7723" s="14">
        <x:f>VLOOKUP(N7723,'Currency Rates'!$A$3:$C$32,3,0)</x:f>
      </x:c>
      <x:c r="R7723" s="0">
        <x:f>IF(A7723="SPUS",0,IF(A7723="FWD",0,P7723/Q7723))</x:f>
      </x:c>
    </x:row>
    <x:row r="7724" spans="1:19" x14ac:dyDescent="0.3">
      <x:c r="A7724" s="0">
        <x:f>'Historical Trades'!A7724</x:f>
      </x:c>
      <x:c r="B7724" s="0">
        <x:f>'Historical Trades'!B7724</x:f>
      </x:c>
      <x:c r="C7724" s="23">
        <x:f>'Historical Trades'!C7724</x:f>
      </x:c>
      <x:c r="D7724" s="0">
        <x:f>'Historical Trades'!D7724</x:f>
      </x:c>
      <x:c r="E7724" s="23">
        <x:f>'Historical Trades'!E7724</x:f>
      </x:c>
      <x:c r="F7724" s="0">
        <x:f>'Historical Trades'!F7724</x:f>
      </x:c>
      <x:c r="G7724" s="0">
        <x:f>'Historical Trades'!G7724</x:f>
      </x:c>
      <x:c r="H7724" s="0">
        <x:f>'Historical Trades'!H7724</x:f>
      </x:c>
      <x:c r="I7724" s="0">
        <x:f>'Historical Trades'!I7724</x:f>
      </x:c>
      <x:c r="J7724" s="0">
        <x:f>'Historical Trades'!J7724</x:f>
      </x:c>
      <x:c r="K7724" s="0">
        <x:f>'Historical Trades'!K7724</x:f>
      </x:c>
      <x:c r="L7724" s="0">
        <x:f>'Historical Trades'!L7724</x:f>
      </x:c>
      <x:c r="M7724" s="0">
        <x:f>'Historical Trades'!M7724</x:f>
      </x:c>
      <x:c r="N7724" s="0">
        <x:f>CLEAN('Historical Trades'!O7724)</x:f>
      </x:c>
      <x:c r="P7724" s="14">
        <x:f>IF(G7724="sell",M7724,-M7724)</x:f>
      </x:c>
      <x:c r="Q7724" s="14">
        <x:f>VLOOKUP(N7724,'Currency Rates'!$A$3:$C$32,3,0)</x:f>
      </x:c>
      <x:c r="R7724" s="0">
        <x:f>IF(A7724="SPUS",0,IF(A7724="FWD",0,P7724/Q7724))</x:f>
      </x:c>
    </x:row>
    <x:row r="7725" spans="1:19" x14ac:dyDescent="0.3">
      <x:c r="A7725" s="0">
        <x:f>'Historical Trades'!A7725</x:f>
      </x:c>
      <x:c r="B7725" s="0">
        <x:f>'Historical Trades'!B7725</x:f>
      </x:c>
      <x:c r="C7725" s="23">
        <x:f>'Historical Trades'!C7725</x:f>
      </x:c>
      <x:c r="D7725" s="0">
        <x:f>'Historical Trades'!D7725</x:f>
      </x:c>
      <x:c r="E7725" s="23">
        <x:f>'Historical Trades'!E7725</x:f>
      </x:c>
      <x:c r="F7725" s="0">
        <x:f>'Historical Trades'!F7725</x:f>
      </x:c>
      <x:c r="G7725" s="0">
        <x:f>'Historical Trades'!G7725</x:f>
      </x:c>
      <x:c r="H7725" s="0">
        <x:f>'Historical Trades'!H7725</x:f>
      </x:c>
      <x:c r="I7725" s="0">
        <x:f>'Historical Trades'!I7725</x:f>
      </x:c>
      <x:c r="J7725" s="0">
        <x:f>'Historical Trades'!J7725</x:f>
      </x:c>
      <x:c r="K7725" s="0">
        <x:f>'Historical Trades'!K7725</x:f>
      </x:c>
      <x:c r="L7725" s="0">
        <x:f>'Historical Trades'!L7725</x:f>
      </x:c>
      <x:c r="M7725" s="0">
        <x:f>'Historical Trades'!M7725</x:f>
      </x:c>
      <x:c r="N7725" s="0">
        <x:f>CLEAN('Historical Trades'!O7725)</x:f>
      </x:c>
      <x:c r="P7725" s="14">
        <x:f>IF(G7725="sell",M7725,-M7725)</x:f>
      </x:c>
      <x:c r="Q7725" s="14">
        <x:f>VLOOKUP(N7725,'Currency Rates'!$A$3:$C$32,3,0)</x:f>
      </x:c>
      <x:c r="R7725" s="0">
        <x:f>IF(A7725="SPUS",0,IF(A7725="FWD",0,P7725/Q7725))</x:f>
      </x:c>
    </x:row>
    <x:row r="7726" spans="1:19" x14ac:dyDescent="0.3">
      <x:c r="A7726" s="0">
        <x:f>'Historical Trades'!A7726</x:f>
      </x:c>
      <x:c r="B7726" s="0">
        <x:f>'Historical Trades'!B7726</x:f>
      </x:c>
      <x:c r="C7726" s="23">
        <x:f>'Historical Trades'!C7726</x:f>
      </x:c>
      <x:c r="D7726" s="0">
        <x:f>'Historical Trades'!D7726</x:f>
      </x:c>
      <x:c r="E7726" s="23">
        <x:f>'Historical Trades'!E7726</x:f>
      </x:c>
      <x:c r="F7726" s="0">
        <x:f>'Historical Trades'!F7726</x:f>
      </x:c>
      <x:c r="G7726" s="0">
        <x:f>'Historical Trades'!G7726</x:f>
      </x:c>
      <x:c r="H7726" s="0">
        <x:f>'Historical Trades'!H7726</x:f>
      </x:c>
      <x:c r="I7726" s="0">
        <x:f>'Historical Trades'!I7726</x:f>
      </x:c>
      <x:c r="J7726" s="0">
        <x:f>'Historical Trades'!J7726</x:f>
      </x:c>
      <x:c r="K7726" s="0">
        <x:f>'Historical Trades'!K7726</x:f>
      </x:c>
      <x:c r="L7726" s="0">
        <x:f>'Historical Trades'!L7726</x:f>
      </x:c>
      <x:c r="M7726" s="0">
        <x:f>'Historical Trades'!M7726</x:f>
      </x:c>
      <x:c r="N7726" s="0">
        <x:f>CLEAN('Historical Trades'!O7726)</x:f>
      </x:c>
      <x:c r="P7726" s="14">
        <x:f>IF(G7726="sell",M7726,-M7726)</x:f>
      </x:c>
      <x:c r="Q7726" s="14">
        <x:f>VLOOKUP(N7726,'Currency Rates'!$A$3:$C$32,3,0)</x:f>
      </x:c>
      <x:c r="R7726" s="0">
        <x:f>IF(A7726="SPUS",0,IF(A7726="FWD",0,P7726/Q7726))</x:f>
      </x:c>
    </x:row>
    <x:row r="7727" spans="1:19" x14ac:dyDescent="0.3">
      <x:c r="A7727" s="0">
        <x:f>'Historical Trades'!A7727</x:f>
      </x:c>
      <x:c r="B7727" s="0">
        <x:f>'Historical Trades'!B7727</x:f>
      </x:c>
      <x:c r="C7727" s="23">
        <x:f>'Historical Trades'!C7727</x:f>
      </x:c>
      <x:c r="D7727" s="0">
        <x:f>'Historical Trades'!D7727</x:f>
      </x:c>
      <x:c r="E7727" s="23">
        <x:f>'Historical Trades'!E7727</x:f>
      </x:c>
      <x:c r="F7727" s="0">
        <x:f>'Historical Trades'!F7727</x:f>
      </x:c>
      <x:c r="G7727" s="0">
        <x:f>'Historical Trades'!G7727</x:f>
      </x:c>
      <x:c r="H7727" s="0">
        <x:f>'Historical Trades'!H7727</x:f>
      </x:c>
      <x:c r="I7727" s="0">
        <x:f>'Historical Trades'!I7727</x:f>
      </x:c>
      <x:c r="J7727" s="0">
        <x:f>'Historical Trades'!J7727</x:f>
      </x:c>
      <x:c r="K7727" s="0">
        <x:f>'Historical Trades'!K7727</x:f>
      </x:c>
      <x:c r="L7727" s="0">
        <x:f>'Historical Trades'!L7727</x:f>
      </x:c>
      <x:c r="M7727" s="0">
        <x:f>'Historical Trades'!M7727</x:f>
      </x:c>
      <x:c r="N7727" s="0">
        <x:f>CLEAN('Historical Trades'!O7727)</x:f>
      </x:c>
      <x:c r="P7727" s="14">
        <x:f>IF(G7727="sell",M7727,-M7727)</x:f>
      </x:c>
      <x:c r="Q7727" s="14">
        <x:f>VLOOKUP(N7727,'Currency Rates'!$A$3:$C$32,3,0)</x:f>
      </x:c>
      <x:c r="R7727" s="0">
        <x:f>IF(A7727="SPUS",0,IF(A7727="FWD",0,P7727/Q7727))</x:f>
      </x:c>
    </x:row>
    <x:row r="7728" spans="1:19" x14ac:dyDescent="0.3">
      <x:c r="A7728" s="0">
        <x:f>'Historical Trades'!A7728</x:f>
      </x:c>
      <x:c r="B7728" s="0">
        <x:f>'Historical Trades'!B7728</x:f>
      </x:c>
      <x:c r="C7728" s="23">
        <x:f>'Historical Trades'!C7728</x:f>
      </x:c>
      <x:c r="D7728" s="0">
        <x:f>'Historical Trades'!D7728</x:f>
      </x:c>
      <x:c r="E7728" s="23">
        <x:f>'Historical Trades'!E7728</x:f>
      </x:c>
      <x:c r="F7728" s="0">
        <x:f>'Historical Trades'!F7728</x:f>
      </x:c>
      <x:c r="G7728" s="0">
        <x:f>'Historical Trades'!G7728</x:f>
      </x:c>
      <x:c r="H7728" s="0">
        <x:f>'Historical Trades'!H7728</x:f>
      </x:c>
      <x:c r="I7728" s="0">
        <x:f>'Historical Trades'!I7728</x:f>
      </x:c>
      <x:c r="J7728" s="0">
        <x:f>'Historical Trades'!J7728</x:f>
      </x:c>
      <x:c r="K7728" s="0">
        <x:f>'Historical Trades'!K7728</x:f>
      </x:c>
      <x:c r="L7728" s="0">
        <x:f>'Historical Trades'!L7728</x:f>
      </x:c>
      <x:c r="M7728" s="0">
        <x:f>'Historical Trades'!M7728</x:f>
      </x:c>
      <x:c r="N7728" s="0">
        <x:f>CLEAN('Historical Trades'!O7728)</x:f>
      </x:c>
      <x:c r="P7728" s="14">
        <x:f>IF(G7728="sell",M7728,-M7728)</x:f>
      </x:c>
      <x:c r="Q7728" s="14">
        <x:f>VLOOKUP(N7728,'Currency Rates'!$A$3:$C$32,3,0)</x:f>
      </x:c>
      <x:c r="R7728" s="0">
        <x:f>IF(A7728="SPUS",0,IF(A7728="FWD",0,P7728/Q7728))</x:f>
      </x:c>
    </x:row>
    <x:row r="7729" spans="1:19" x14ac:dyDescent="0.3">
      <x:c r="A7729" s="0">
        <x:f>'Historical Trades'!A7729</x:f>
      </x:c>
      <x:c r="B7729" s="0">
        <x:f>'Historical Trades'!B7729</x:f>
      </x:c>
      <x:c r="C7729" s="23">
        <x:f>'Historical Trades'!C7729</x:f>
      </x:c>
      <x:c r="D7729" s="0">
        <x:f>'Historical Trades'!D7729</x:f>
      </x:c>
      <x:c r="E7729" s="23">
        <x:f>'Historical Trades'!E7729</x:f>
      </x:c>
      <x:c r="F7729" s="0">
        <x:f>'Historical Trades'!F7729</x:f>
      </x:c>
      <x:c r="G7729" s="0">
        <x:f>'Historical Trades'!G7729</x:f>
      </x:c>
      <x:c r="H7729" s="0">
        <x:f>'Historical Trades'!H7729</x:f>
      </x:c>
      <x:c r="I7729" s="0">
        <x:f>'Historical Trades'!I7729</x:f>
      </x:c>
      <x:c r="J7729" s="0">
        <x:f>'Historical Trades'!J7729</x:f>
      </x:c>
      <x:c r="K7729" s="0">
        <x:f>'Historical Trades'!K7729</x:f>
      </x:c>
      <x:c r="L7729" s="0">
        <x:f>'Historical Trades'!L7729</x:f>
      </x:c>
      <x:c r="M7729" s="0">
        <x:f>'Historical Trades'!M7729</x:f>
      </x:c>
      <x:c r="N7729" s="0">
        <x:f>CLEAN('Historical Trades'!O7729)</x:f>
      </x:c>
      <x:c r="P7729" s="14">
        <x:f>IF(G7729="sell",M7729,-M7729)</x:f>
      </x:c>
      <x:c r="Q7729" s="14">
        <x:f>VLOOKUP(N7729,'Currency Rates'!$A$3:$C$32,3,0)</x:f>
      </x:c>
      <x:c r="R7729" s="0">
        <x:f>IF(A7729="SPUS",0,IF(A7729="FWD",0,P7729/Q7729))</x:f>
      </x:c>
    </x:row>
    <x:row r="7730" spans="1:19" x14ac:dyDescent="0.3">
      <x:c r="A7730" s="0">
        <x:f>'Historical Trades'!A7730</x:f>
      </x:c>
      <x:c r="B7730" s="0">
        <x:f>'Historical Trades'!B7730</x:f>
      </x:c>
      <x:c r="C7730" s="23">
        <x:f>'Historical Trades'!C7730</x:f>
      </x:c>
      <x:c r="D7730" s="0">
        <x:f>'Historical Trades'!D7730</x:f>
      </x:c>
      <x:c r="E7730" s="23">
        <x:f>'Historical Trades'!E7730</x:f>
      </x:c>
      <x:c r="F7730" s="0">
        <x:f>'Historical Trades'!F7730</x:f>
      </x:c>
      <x:c r="G7730" s="0">
        <x:f>'Historical Trades'!G7730</x:f>
      </x:c>
      <x:c r="H7730" s="0">
        <x:f>'Historical Trades'!H7730</x:f>
      </x:c>
      <x:c r="I7730" s="0">
        <x:f>'Historical Trades'!I7730</x:f>
      </x:c>
      <x:c r="J7730" s="0">
        <x:f>'Historical Trades'!J7730</x:f>
      </x:c>
      <x:c r="K7730" s="0">
        <x:f>'Historical Trades'!K7730</x:f>
      </x:c>
      <x:c r="L7730" s="0">
        <x:f>'Historical Trades'!L7730</x:f>
      </x:c>
      <x:c r="M7730" s="0">
        <x:f>'Historical Trades'!M7730</x:f>
      </x:c>
      <x:c r="N7730" s="0">
        <x:f>CLEAN('Historical Trades'!O7730)</x:f>
      </x:c>
      <x:c r="P7730" s="14">
        <x:f>IF(G7730="sell",M7730,-M7730)</x:f>
      </x:c>
      <x:c r="Q7730" s="14">
        <x:f>VLOOKUP(N7730,'Currency Rates'!$A$3:$C$32,3,0)</x:f>
      </x:c>
      <x:c r="R7730" s="0">
        <x:f>IF(A7730="SPUS",0,IF(A7730="FWD",0,P7730/Q7730))</x:f>
      </x:c>
    </x:row>
    <x:row r="7731" spans="1:19" x14ac:dyDescent="0.3">
      <x:c r="A7731" s="0">
        <x:f>'Historical Trades'!A7731</x:f>
      </x:c>
      <x:c r="B7731" s="0">
        <x:f>'Historical Trades'!B7731</x:f>
      </x:c>
      <x:c r="C7731" s="23">
        <x:f>'Historical Trades'!C7731</x:f>
      </x:c>
      <x:c r="D7731" s="0">
        <x:f>'Historical Trades'!D7731</x:f>
      </x:c>
      <x:c r="E7731" s="23">
        <x:f>'Historical Trades'!E7731</x:f>
      </x:c>
      <x:c r="F7731" s="0">
        <x:f>'Historical Trades'!F7731</x:f>
      </x:c>
      <x:c r="G7731" s="0">
        <x:f>'Historical Trades'!G7731</x:f>
      </x:c>
      <x:c r="H7731" s="0">
        <x:f>'Historical Trades'!H7731</x:f>
      </x:c>
      <x:c r="I7731" s="0">
        <x:f>'Historical Trades'!I7731</x:f>
      </x:c>
      <x:c r="J7731" s="0">
        <x:f>'Historical Trades'!J7731</x:f>
      </x:c>
      <x:c r="K7731" s="0">
        <x:f>'Historical Trades'!K7731</x:f>
      </x:c>
      <x:c r="L7731" s="0">
        <x:f>'Historical Trades'!L7731</x:f>
      </x:c>
      <x:c r="M7731" s="0">
        <x:f>'Historical Trades'!M7731</x:f>
      </x:c>
      <x:c r="N7731" s="0">
        <x:f>CLEAN('Historical Trades'!O7731)</x:f>
      </x:c>
      <x:c r="P7731" s="14">
        <x:f>IF(G7731="sell",M7731,-M7731)</x:f>
      </x:c>
      <x:c r="Q7731" s="14">
        <x:f>VLOOKUP(N7731,'Currency Rates'!$A$3:$C$32,3,0)</x:f>
      </x:c>
      <x:c r="R7731" s="0">
        <x:f>IF(A7731="SPUS",0,IF(A7731="FWD",0,P7731/Q7731))</x:f>
      </x:c>
    </x:row>
    <x:row r="7732" spans="1:19" x14ac:dyDescent="0.3">
      <x:c r="A7732" s="0">
        <x:f>'Historical Trades'!A7732</x:f>
      </x:c>
      <x:c r="B7732" s="0">
        <x:f>'Historical Trades'!B7732</x:f>
      </x:c>
      <x:c r="C7732" s="23">
        <x:f>'Historical Trades'!C7732</x:f>
      </x:c>
      <x:c r="D7732" s="0">
        <x:f>'Historical Trades'!D7732</x:f>
      </x:c>
      <x:c r="E7732" s="23">
        <x:f>'Historical Trades'!E7732</x:f>
      </x:c>
      <x:c r="F7732" s="0">
        <x:f>'Historical Trades'!F7732</x:f>
      </x:c>
      <x:c r="G7732" s="0">
        <x:f>'Historical Trades'!G7732</x:f>
      </x:c>
      <x:c r="H7732" s="0">
        <x:f>'Historical Trades'!H7732</x:f>
      </x:c>
      <x:c r="I7732" s="0">
        <x:f>'Historical Trades'!I7732</x:f>
      </x:c>
      <x:c r="J7732" s="0">
        <x:f>'Historical Trades'!J7732</x:f>
      </x:c>
      <x:c r="K7732" s="0">
        <x:f>'Historical Trades'!K7732</x:f>
      </x:c>
      <x:c r="L7732" s="0">
        <x:f>'Historical Trades'!L7732</x:f>
      </x:c>
      <x:c r="M7732" s="0">
        <x:f>'Historical Trades'!M7732</x:f>
      </x:c>
      <x:c r="N7732" s="0">
        <x:f>CLEAN('Historical Trades'!O7732)</x:f>
      </x:c>
      <x:c r="P7732" s="14">
        <x:f>IF(G7732="sell",M7732,-M7732)</x:f>
      </x:c>
      <x:c r="Q7732" s="14">
        <x:f>VLOOKUP(N7732,'Currency Rates'!$A$3:$C$32,3,0)</x:f>
      </x:c>
      <x:c r="R7732" s="0">
        <x:f>IF(A7732="SPUS",0,IF(A7732="FWD",0,P7732/Q7732))</x:f>
      </x:c>
    </x:row>
    <x:row r="7733" spans="1:19" x14ac:dyDescent="0.3">
      <x:c r="A7733" s="0">
        <x:f>'Historical Trades'!A7733</x:f>
      </x:c>
      <x:c r="B7733" s="0">
        <x:f>'Historical Trades'!B7733</x:f>
      </x:c>
      <x:c r="C7733" s="23">
        <x:f>'Historical Trades'!C7733</x:f>
      </x:c>
      <x:c r="D7733" s="0">
        <x:f>'Historical Trades'!D7733</x:f>
      </x:c>
      <x:c r="E7733" s="23">
        <x:f>'Historical Trades'!E7733</x:f>
      </x:c>
      <x:c r="F7733" s="0">
        <x:f>'Historical Trades'!F7733</x:f>
      </x:c>
      <x:c r="G7733" s="0">
        <x:f>'Historical Trades'!G7733</x:f>
      </x:c>
      <x:c r="H7733" s="0">
        <x:f>'Historical Trades'!H7733</x:f>
      </x:c>
      <x:c r="I7733" s="0">
        <x:f>'Historical Trades'!I7733</x:f>
      </x:c>
      <x:c r="J7733" s="0">
        <x:f>'Historical Trades'!J7733</x:f>
      </x:c>
      <x:c r="K7733" s="0">
        <x:f>'Historical Trades'!K7733</x:f>
      </x:c>
      <x:c r="L7733" s="0">
        <x:f>'Historical Trades'!L7733</x:f>
      </x:c>
      <x:c r="M7733" s="0">
        <x:f>'Historical Trades'!M7733</x:f>
      </x:c>
      <x:c r="N7733" s="0">
        <x:f>CLEAN('Historical Trades'!O7733)</x:f>
      </x:c>
      <x:c r="P7733" s="14">
        <x:f>IF(G7733="sell",M7733,-M7733)</x:f>
      </x:c>
      <x:c r="Q7733" s="14">
        <x:f>VLOOKUP(N7733,'Currency Rates'!$A$3:$C$32,3,0)</x:f>
      </x:c>
      <x:c r="R7733" s="0">
        <x:f>IF(A7733="SPUS",0,IF(A7733="FWD",0,P7733/Q7733))</x:f>
      </x:c>
    </x:row>
    <x:row r="7734" spans="1:19" x14ac:dyDescent="0.3">
      <x:c r="A7734" s="0">
        <x:f>'Historical Trades'!A7734</x:f>
      </x:c>
      <x:c r="B7734" s="0">
        <x:f>'Historical Trades'!B7734</x:f>
      </x:c>
      <x:c r="C7734" s="23">
        <x:f>'Historical Trades'!C7734</x:f>
      </x:c>
      <x:c r="D7734" s="0">
        <x:f>'Historical Trades'!D7734</x:f>
      </x:c>
      <x:c r="E7734" s="23">
        <x:f>'Historical Trades'!E7734</x:f>
      </x:c>
      <x:c r="F7734" s="0">
        <x:f>'Historical Trades'!F7734</x:f>
      </x:c>
      <x:c r="G7734" s="0">
        <x:f>'Historical Trades'!G7734</x:f>
      </x:c>
      <x:c r="H7734" s="0">
        <x:f>'Historical Trades'!H7734</x:f>
      </x:c>
      <x:c r="I7734" s="0">
        <x:f>'Historical Trades'!I7734</x:f>
      </x:c>
      <x:c r="J7734" s="0">
        <x:f>'Historical Trades'!J7734</x:f>
      </x:c>
      <x:c r="K7734" s="0">
        <x:f>'Historical Trades'!K7734</x:f>
      </x:c>
      <x:c r="L7734" s="0">
        <x:f>'Historical Trades'!L7734</x:f>
      </x:c>
      <x:c r="M7734" s="0">
        <x:f>'Historical Trades'!M7734</x:f>
      </x:c>
      <x:c r="N7734" s="0">
        <x:f>CLEAN('Historical Trades'!O7734)</x:f>
      </x:c>
      <x:c r="P7734" s="14">
        <x:f>IF(G7734="sell",M7734,-M7734)</x:f>
      </x:c>
      <x:c r="Q7734" s="14">
        <x:f>VLOOKUP(N7734,'Currency Rates'!$A$3:$C$32,3,0)</x:f>
      </x:c>
      <x:c r="R7734" s="0">
        <x:f>IF(A7734="SPUS",0,IF(A7734="FWD",0,P7734/Q7734))</x:f>
      </x:c>
    </x:row>
    <x:row r="7735" spans="1:19" x14ac:dyDescent="0.3">
      <x:c r="A7735" s="0">
        <x:f>'Historical Trades'!A7735</x:f>
      </x:c>
      <x:c r="B7735" s="0">
        <x:f>'Historical Trades'!B7735</x:f>
      </x:c>
      <x:c r="C7735" s="23">
        <x:f>'Historical Trades'!C7735</x:f>
      </x:c>
      <x:c r="D7735" s="0">
        <x:f>'Historical Trades'!D7735</x:f>
      </x:c>
      <x:c r="E7735" s="23">
        <x:f>'Historical Trades'!E7735</x:f>
      </x:c>
      <x:c r="F7735" s="0">
        <x:f>'Historical Trades'!F7735</x:f>
      </x:c>
      <x:c r="G7735" s="0">
        <x:f>'Historical Trades'!G7735</x:f>
      </x:c>
      <x:c r="H7735" s="0">
        <x:f>'Historical Trades'!H7735</x:f>
      </x:c>
      <x:c r="I7735" s="0">
        <x:f>'Historical Trades'!I7735</x:f>
      </x:c>
      <x:c r="J7735" s="0">
        <x:f>'Historical Trades'!J7735</x:f>
      </x:c>
      <x:c r="K7735" s="0">
        <x:f>'Historical Trades'!K7735</x:f>
      </x:c>
      <x:c r="L7735" s="0">
        <x:f>'Historical Trades'!L7735</x:f>
      </x:c>
      <x:c r="M7735" s="0">
        <x:f>'Historical Trades'!M7735</x:f>
      </x:c>
      <x:c r="N7735" s="0">
        <x:f>CLEAN('Historical Trades'!O7735)</x:f>
      </x:c>
      <x:c r="P7735" s="14">
        <x:f>IF(G7735="sell",M7735,-M7735)</x:f>
      </x:c>
      <x:c r="Q7735" s="14">
        <x:f>VLOOKUP(N7735,'Currency Rates'!$A$3:$C$32,3,0)</x:f>
      </x:c>
      <x:c r="R7735" s="0">
        <x:f>IF(A7735="SPUS",0,IF(A7735="FWD",0,P7735/Q7735))</x:f>
      </x:c>
    </x:row>
    <x:row r="7736" spans="1:19" x14ac:dyDescent="0.3">
      <x:c r="A7736" s="0">
        <x:f>'Historical Trades'!A7736</x:f>
      </x:c>
      <x:c r="B7736" s="0">
        <x:f>'Historical Trades'!B7736</x:f>
      </x:c>
      <x:c r="C7736" s="23">
        <x:f>'Historical Trades'!C7736</x:f>
      </x:c>
      <x:c r="D7736" s="0">
        <x:f>'Historical Trades'!D7736</x:f>
      </x:c>
      <x:c r="E7736" s="23">
        <x:f>'Historical Trades'!E7736</x:f>
      </x:c>
      <x:c r="F7736" s="0">
        <x:f>'Historical Trades'!F7736</x:f>
      </x:c>
      <x:c r="G7736" s="0">
        <x:f>'Historical Trades'!G7736</x:f>
      </x:c>
      <x:c r="H7736" s="0">
        <x:f>'Historical Trades'!H7736</x:f>
      </x:c>
      <x:c r="I7736" s="0">
        <x:f>'Historical Trades'!I7736</x:f>
      </x:c>
      <x:c r="J7736" s="0">
        <x:f>'Historical Trades'!J7736</x:f>
      </x:c>
      <x:c r="K7736" s="0">
        <x:f>'Historical Trades'!K7736</x:f>
      </x:c>
      <x:c r="L7736" s="0">
        <x:f>'Historical Trades'!L7736</x:f>
      </x:c>
      <x:c r="M7736" s="0">
        <x:f>'Historical Trades'!M7736</x:f>
      </x:c>
      <x:c r="N7736" s="0">
        <x:f>CLEAN('Historical Trades'!O7736)</x:f>
      </x:c>
      <x:c r="P7736" s="14">
        <x:f>IF(G7736="sell",M7736,-M7736)</x:f>
      </x:c>
      <x:c r="Q7736" s="14">
        <x:f>VLOOKUP(N7736,'Currency Rates'!$A$3:$C$32,3,0)</x:f>
      </x:c>
      <x:c r="R7736" s="0">
        <x:f>IF(A7736="SPUS",0,IF(A7736="FWD",0,P7736/Q7736))</x:f>
      </x:c>
    </x:row>
    <x:row r="7737" spans="1:19" x14ac:dyDescent="0.3">
      <x:c r="A7737" s="0">
        <x:f>'Historical Trades'!A7737</x:f>
      </x:c>
      <x:c r="B7737" s="0">
        <x:f>'Historical Trades'!B7737</x:f>
      </x:c>
      <x:c r="C7737" s="23">
        <x:f>'Historical Trades'!C7737</x:f>
      </x:c>
      <x:c r="D7737" s="0">
        <x:f>'Historical Trades'!D7737</x:f>
      </x:c>
      <x:c r="E7737" s="23">
        <x:f>'Historical Trades'!E7737</x:f>
      </x:c>
      <x:c r="F7737" s="0">
        <x:f>'Historical Trades'!F7737</x:f>
      </x:c>
      <x:c r="G7737" s="0">
        <x:f>'Historical Trades'!G7737</x:f>
      </x:c>
      <x:c r="H7737" s="0">
        <x:f>'Historical Trades'!H7737</x:f>
      </x:c>
      <x:c r="I7737" s="0">
        <x:f>'Historical Trades'!I7737</x:f>
      </x:c>
      <x:c r="J7737" s="0">
        <x:f>'Historical Trades'!J7737</x:f>
      </x:c>
      <x:c r="K7737" s="0">
        <x:f>'Historical Trades'!K7737</x:f>
      </x:c>
      <x:c r="L7737" s="0">
        <x:f>'Historical Trades'!L7737</x:f>
      </x:c>
      <x:c r="M7737" s="0">
        <x:f>'Historical Trades'!M7737</x:f>
      </x:c>
      <x:c r="N7737" s="0">
        <x:f>CLEAN('Historical Trades'!O7737)</x:f>
      </x:c>
      <x:c r="P7737" s="14">
        <x:f>IF(G7737="sell",M7737,-M7737)</x:f>
      </x:c>
      <x:c r="Q7737" s="14">
        <x:f>VLOOKUP(N7737,'Currency Rates'!$A$3:$C$32,3,0)</x:f>
      </x:c>
      <x:c r="R7737" s="0">
        <x:f>IF(A7737="SPUS",0,IF(A7737="FWD",0,P7737/Q7737))</x:f>
      </x:c>
    </x:row>
    <x:row r="7738" spans="1:19" x14ac:dyDescent="0.3">
      <x:c r="A7738" s="0">
        <x:f>'Historical Trades'!A7738</x:f>
      </x:c>
      <x:c r="B7738" s="0">
        <x:f>'Historical Trades'!B7738</x:f>
      </x:c>
      <x:c r="C7738" s="23">
        <x:f>'Historical Trades'!C7738</x:f>
      </x:c>
      <x:c r="D7738" s="0">
        <x:f>'Historical Trades'!D7738</x:f>
      </x:c>
      <x:c r="E7738" s="23">
        <x:f>'Historical Trades'!E7738</x:f>
      </x:c>
      <x:c r="F7738" s="0">
        <x:f>'Historical Trades'!F7738</x:f>
      </x:c>
      <x:c r="G7738" s="0">
        <x:f>'Historical Trades'!G7738</x:f>
      </x:c>
      <x:c r="H7738" s="0">
        <x:f>'Historical Trades'!H7738</x:f>
      </x:c>
      <x:c r="I7738" s="0">
        <x:f>'Historical Trades'!I7738</x:f>
      </x:c>
      <x:c r="J7738" s="0">
        <x:f>'Historical Trades'!J7738</x:f>
      </x:c>
      <x:c r="K7738" s="0">
        <x:f>'Historical Trades'!K7738</x:f>
      </x:c>
      <x:c r="L7738" s="0">
        <x:f>'Historical Trades'!L7738</x:f>
      </x:c>
      <x:c r="M7738" s="0">
        <x:f>'Historical Trades'!M7738</x:f>
      </x:c>
      <x:c r="N7738" s="0">
        <x:f>CLEAN('Historical Trades'!O7738)</x:f>
      </x:c>
      <x:c r="P7738" s="14">
        <x:f>IF(G7738="sell",M7738,-M7738)</x:f>
      </x:c>
      <x:c r="Q7738" s="14">
        <x:f>VLOOKUP(N7738,'Currency Rates'!$A$3:$C$32,3,0)</x:f>
      </x:c>
      <x:c r="R7738" s="0">
        <x:f>IF(A7738="SPUS",0,IF(A7738="FWD",0,P7738/Q7738))</x:f>
      </x:c>
    </x:row>
    <x:row r="7739" spans="1:19" x14ac:dyDescent="0.3">
      <x:c r="A7739" s="0">
        <x:f>'Historical Trades'!A7739</x:f>
      </x:c>
      <x:c r="B7739" s="0">
        <x:f>'Historical Trades'!B7739</x:f>
      </x:c>
      <x:c r="C7739" s="23">
        <x:f>'Historical Trades'!C7739</x:f>
      </x:c>
      <x:c r="D7739" s="0">
        <x:f>'Historical Trades'!D7739</x:f>
      </x:c>
      <x:c r="E7739" s="23">
        <x:f>'Historical Trades'!E7739</x:f>
      </x:c>
      <x:c r="F7739" s="0">
        <x:f>'Historical Trades'!F7739</x:f>
      </x:c>
      <x:c r="G7739" s="0">
        <x:f>'Historical Trades'!G7739</x:f>
      </x:c>
      <x:c r="H7739" s="0">
        <x:f>'Historical Trades'!H7739</x:f>
      </x:c>
      <x:c r="I7739" s="0">
        <x:f>'Historical Trades'!I7739</x:f>
      </x:c>
      <x:c r="J7739" s="0">
        <x:f>'Historical Trades'!J7739</x:f>
      </x:c>
      <x:c r="K7739" s="0">
        <x:f>'Historical Trades'!K7739</x:f>
      </x:c>
      <x:c r="L7739" s="0">
        <x:f>'Historical Trades'!L7739</x:f>
      </x:c>
      <x:c r="M7739" s="0">
        <x:f>'Historical Trades'!M7739</x:f>
      </x:c>
      <x:c r="N7739" s="0">
        <x:f>CLEAN('Historical Trades'!O7739)</x:f>
      </x:c>
      <x:c r="P7739" s="14">
        <x:f>IF(G7739="sell",M7739,-M7739)</x:f>
      </x:c>
      <x:c r="Q7739" s="14">
        <x:f>VLOOKUP(N7739,'Currency Rates'!$A$3:$C$32,3,0)</x:f>
      </x:c>
      <x:c r="R7739" s="0">
        <x:f>IF(A7739="SPUS",0,IF(A7739="FWD",0,P7739/Q7739))</x:f>
      </x:c>
    </x:row>
    <x:row r="7740" spans="1:19" x14ac:dyDescent="0.3">
      <x:c r="A7740" s="0">
        <x:f>'Historical Trades'!A7740</x:f>
      </x:c>
      <x:c r="B7740" s="0">
        <x:f>'Historical Trades'!B7740</x:f>
      </x:c>
      <x:c r="C7740" s="23">
        <x:f>'Historical Trades'!C7740</x:f>
      </x:c>
      <x:c r="D7740" s="0">
        <x:f>'Historical Trades'!D7740</x:f>
      </x:c>
      <x:c r="E7740" s="23">
        <x:f>'Historical Trades'!E7740</x:f>
      </x:c>
      <x:c r="F7740" s="0">
        <x:f>'Historical Trades'!F7740</x:f>
      </x:c>
      <x:c r="G7740" s="0">
        <x:f>'Historical Trades'!G7740</x:f>
      </x:c>
      <x:c r="H7740" s="0">
        <x:f>'Historical Trades'!H7740</x:f>
      </x:c>
      <x:c r="I7740" s="0">
        <x:f>'Historical Trades'!I7740</x:f>
      </x:c>
      <x:c r="J7740" s="0">
        <x:f>'Historical Trades'!J7740</x:f>
      </x:c>
      <x:c r="K7740" s="0">
        <x:f>'Historical Trades'!K7740</x:f>
      </x:c>
      <x:c r="L7740" s="0">
        <x:f>'Historical Trades'!L7740</x:f>
      </x:c>
      <x:c r="M7740" s="0">
        <x:f>'Historical Trades'!M7740</x:f>
      </x:c>
      <x:c r="N7740" s="0">
        <x:f>CLEAN('Historical Trades'!O7740)</x:f>
      </x:c>
      <x:c r="P7740" s="14">
        <x:f>IF(G7740="sell",M7740,-M7740)</x:f>
      </x:c>
      <x:c r="Q7740" s="14">
        <x:f>VLOOKUP(N7740,'Currency Rates'!$A$3:$C$32,3,0)</x:f>
      </x:c>
      <x:c r="R7740" s="0">
        <x:f>IF(A7740="SPUS",0,IF(A7740="FWD",0,P7740/Q7740))</x:f>
      </x:c>
    </x:row>
    <x:row r="7741" spans="1:19" x14ac:dyDescent="0.3">
      <x:c r="A7741" s="0">
        <x:f>'Historical Trades'!A7741</x:f>
      </x:c>
      <x:c r="B7741" s="0">
        <x:f>'Historical Trades'!B7741</x:f>
      </x:c>
      <x:c r="C7741" s="23">
        <x:f>'Historical Trades'!C7741</x:f>
      </x:c>
      <x:c r="D7741" s="0">
        <x:f>'Historical Trades'!D7741</x:f>
      </x:c>
      <x:c r="E7741" s="23">
        <x:f>'Historical Trades'!E7741</x:f>
      </x:c>
      <x:c r="F7741" s="0">
        <x:f>'Historical Trades'!F7741</x:f>
      </x:c>
      <x:c r="G7741" s="0">
        <x:f>'Historical Trades'!G7741</x:f>
      </x:c>
      <x:c r="H7741" s="0">
        <x:f>'Historical Trades'!H7741</x:f>
      </x:c>
      <x:c r="I7741" s="0">
        <x:f>'Historical Trades'!I7741</x:f>
      </x:c>
      <x:c r="J7741" s="0">
        <x:f>'Historical Trades'!J7741</x:f>
      </x:c>
      <x:c r="K7741" s="0">
        <x:f>'Historical Trades'!K7741</x:f>
      </x:c>
      <x:c r="L7741" s="0">
        <x:f>'Historical Trades'!L7741</x:f>
      </x:c>
      <x:c r="M7741" s="0">
        <x:f>'Historical Trades'!M7741</x:f>
      </x:c>
      <x:c r="N7741" s="0">
        <x:f>CLEAN('Historical Trades'!O7741)</x:f>
      </x:c>
      <x:c r="P7741" s="14">
        <x:f>IF(G7741="sell",M7741,-M7741)</x:f>
      </x:c>
      <x:c r="Q7741" s="14">
        <x:f>VLOOKUP(N7741,'Currency Rates'!$A$3:$C$32,3,0)</x:f>
      </x:c>
      <x:c r="R7741" s="0">
        <x:f>IF(A7741="SPUS",0,IF(A7741="FWD",0,P7741/Q7741))</x:f>
      </x:c>
    </x:row>
    <x:row r="7742" spans="1:19" x14ac:dyDescent="0.3">
      <x:c r="A7742" s="0">
        <x:f>'Historical Trades'!A7742</x:f>
      </x:c>
      <x:c r="B7742" s="0">
        <x:f>'Historical Trades'!B7742</x:f>
      </x:c>
      <x:c r="C7742" s="23">
        <x:f>'Historical Trades'!C7742</x:f>
      </x:c>
      <x:c r="D7742" s="0">
        <x:f>'Historical Trades'!D7742</x:f>
      </x:c>
      <x:c r="E7742" s="23">
        <x:f>'Historical Trades'!E7742</x:f>
      </x:c>
      <x:c r="F7742" s="0">
        <x:f>'Historical Trades'!F7742</x:f>
      </x:c>
      <x:c r="G7742" s="0">
        <x:f>'Historical Trades'!G7742</x:f>
      </x:c>
      <x:c r="H7742" s="0">
        <x:f>'Historical Trades'!H7742</x:f>
      </x:c>
      <x:c r="I7742" s="0">
        <x:f>'Historical Trades'!I7742</x:f>
      </x:c>
      <x:c r="J7742" s="0">
        <x:f>'Historical Trades'!J7742</x:f>
      </x:c>
      <x:c r="K7742" s="0">
        <x:f>'Historical Trades'!K7742</x:f>
      </x:c>
      <x:c r="L7742" s="0">
        <x:f>'Historical Trades'!L7742</x:f>
      </x:c>
      <x:c r="M7742" s="0">
        <x:f>'Historical Trades'!M7742</x:f>
      </x:c>
      <x:c r="N7742" s="0">
        <x:f>CLEAN('Historical Trades'!O7742)</x:f>
      </x:c>
      <x:c r="P7742" s="14">
        <x:f>IF(G7742="sell",M7742,-M7742)</x:f>
      </x:c>
      <x:c r="Q7742" s="14">
        <x:f>VLOOKUP(N7742,'Currency Rates'!$A$3:$C$32,3,0)</x:f>
      </x:c>
      <x:c r="R7742" s="0">
        <x:f>IF(A7742="SPUS",0,IF(A7742="FWD",0,P7742/Q7742))</x:f>
      </x:c>
    </x:row>
    <x:row r="7743" spans="1:19" x14ac:dyDescent="0.3">
      <x:c r="A7743" s="0">
        <x:f>'Historical Trades'!A7743</x:f>
      </x:c>
      <x:c r="B7743" s="0">
        <x:f>'Historical Trades'!B7743</x:f>
      </x:c>
      <x:c r="C7743" s="23">
        <x:f>'Historical Trades'!C7743</x:f>
      </x:c>
      <x:c r="D7743" s="0">
        <x:f>'Historical Trades'!D7743</x:f>
      </x:c>
      <x:c r="E7743" s="23">
        <x:f>'Historical Trades'!E7743</x:f>
      </x:c>
      <x:c r="F7743" s="0">
        <x:f>'Historical Trades'!F7743</x:f>
      </x:c>
      <x:c r="G7743" s="0">
        <x:f>'Historical Trades'!G7743</x:f>
      </x:c>
      <x:c r="H7743" s="0">
        <x:f>'Historical Trades'!H7743</x:f>
      </x:c>
      <x:c r="I7743" s="0">
        <x:f>'Historical Trades'!I7743</x:f>
      </x:c>
      <x:c r="J7743" s="0">
        <x:f>'Historical Trades'!J7743</x:f>
      </x:c>
      <x:c r="K7743" s="0">
        <x:f>'Historical Trades'!K7743</x:f>
      </x:c>
      <x:c r="L7743" s="0">
        <x:f>'Historical Trades'!L7743</x:f>
      </x:c>
      <x:c r="M7743" s="0">
        <x:f>'Historical Trades'!M7743</x:f>
      </x:c>
      <x:c r="N7743" s="0">
        <x:f>CLEAN('Historical Trades'!O7743)</x:f>
      </x:c>
      <x:c r="P7743" s="14">
        <x:f>IF(G7743="sell",M7743,-M7743)</x:f>
      </x:c>
      <x:c r="Q7743" s="14">
        <x:f>VLOOKUP(N7743,'Currency Rates'!$A$3:$C$32,3,0)</x:f>
      </x:c>
      <x:c r="R7743" s="0">
        <x:f>IF(A7743="SPUS",0,IF(A7743="FWD",0,P7743/Q7743))</x:f>
      </x:c>
    </x:row>
    <x:row r="7744" spans="1:19" x14ac:dyDescent="0.3">
      <x:c r="A7744" s="0">
        <x:f>'Historical Trades'!A7744</x:f>
      </x:c>
      <x:c r="B7744" s="0">
        <x:f>'Historical Trades'!B7744</x:f>
      </x:c>
      <x:c r="C7744" s="23">
        <x:f>'Historical Trades'!C7744</x:f>
      </x:c>
      <x:c r="D7744" s="0">
        <x:f>'Historical Trades'!D7744</x:f>
      </x:c>
      <x:c r="E7744" s="23">
        <x:f>'Historical Trades'!E7744</x:f>
      </x:c>
      <x:c r="F7744" s="0">
        <x:f>'Historical Trades'!F7744</x:f>
      </x:c>
      <x:c r="G7744" s="0">
        <x:f>'Historical Trades'!G7744</x:f>
      </x:c>
      <x:c r="H7744" s="0">
        <x:f>'Historical Trades'!H7744</x:f>
      </x:c>
      <x:c r="I7744" s="0">
        <x:f>'Historical Trades'!I7744</x:f>
      </x:c>
      <x:c r="J7744" s="0">
        <x:f>'Historical Trades'!J7744</x:f>
      </x:c>
      <x:c r="K7744" s="0">
        <x:f>'Historical Trades'!K7744</x:f>
      </x:c>
      <x:c r="L7744" s="0">
        <x:f>'Historical Trades'!L7744</x:f>
      </x:c>
      <x:c r="M7744" s="0">
        <x:f>'Historical Trades'!M7744</x:f>
      </x:c>
      <x:c r="N7744" s="0">
        <x:f>CLEAN('Historical Trades'!O7744)</x:f>
      </x:c>
      <x:c r="P7744" s="14">
        <x:f>IF(G7744="sell",M7744,-M7744)</x:f>
      </x:c>
      <x:c r="Q7744" s="14">
        <x:f>VLOOKUP(N7744,'Currency Rates'!$A$3:$C$32,3,0)</x:f>
      </x:c>
      <x:c r="R7744" s="0">
        <x:f>IF(A7744="SPUS",0,IF(A7744="FWD",0,P7744/Q7744))</x:f>
      </x:c>
    </x:row>
    <x:row r="7745" spans="1:19" x14ac:dyDescent="0.3">
      <x:c r="A7745" s="0">
        <x:f>'Historical Trades'!A7745</x:f>
      </x:c>
      <x:c r="B7745" s="0">
        <x:f>'Historical Trades'!B7745</x:f>
      </x:c>
      <x:c r="C7745" s="23">
        <x:f>'Historical Trades'!C7745</x:f>
      </x:c>
      <x:c r="D7745" s="0">
        <x:f>'Historical Trades'!D7745</x:f>
      </x:c>
      <x:c r="E7745" s="23">
        <x:f>'Historical Trades'!E7745</x:f>
      </x:c>
      <x:c r="F7745" s="0">
        <x:f>'Historical Trades'!F7745</x:f>
      </x:c>
      <x:c r="G7745" s="0">
        <x:f>'Historical Trades'!G7745</x:f>
      </x:c>
      <x:c r="H7745" s="0">
        <x:f>'Historical Trades'!H7745</x:f>
      </x:c>
      <x:c r="I7745" s="0">
        <x:f>'Historical Trades'!I7745</x:f>
      </x:c>
      <x:c r="J7745" s="0">
        <x:f>'Historical Trades'!J7745</x:f>
      </x:c>
      <x:c r="K7745" s="0">
        <x:f>'Historical Trades'!K7745</x:f>
      </x:c>
      <x:c r="L7745" s="0">
        <x:f>'Historical Trades'!L7745</x:f>
      </x:c>
      <x:c r="M7745" s="0">
        <x:f>'Historical Trades'!M7745</x:f>
      </x:c>
      <x:c r="N7745" s="0">
        <x:f>CLEAN('Historical Trades'!O7745)</x:f>
      </x:c>
      <x:c r="P7745" s="14">
        <x:f>IF(G7745="sell",M7745,-M7745)</x:f>
      </x:c>
      <x:c r="Q7745" s="14">
        <x:f>VLOOKUP(N7745,'Currency Rates'!$A$3:$C$32,3,0)</x:f>
      </x:c>
      <x:c r="R7745" s="0">
        <x:f>IF(A7745="SPUS",0,IF(A7745="FWD",0,P7745/Q7745))</x:f>
      </x:c>
    </x:row>
    <x:row r="7746" spans="1:19" x14ac:dyDescent="0.3">
      <x:c r="A7746" s="0">
        <x:f>'Historical Trades'!A7746</x:f>
      </x:c>
      <x:c r="B7746" s="0">
        <x:f>'Historical Trades'!B7746</x:f>
      </x:c>
      <x:c r="C7746" s="23">
        <x:f>'Historical Trades'!C7746</x:f>
      </x:c>
      <x:c r="D7746" s="0">
        <x:f>'Historical Trades'!D7746</x:f>
      </x:c>
      <x:c r="E7746" s="23">
        <x:f>'Historical Trades'!E7746</x:f>
      </x:c>
      <x:c r="F7746" s="0">
        <x:f>'Historical Trades'!F7746</x:f>
      </x:c>
      <x:c r="G7746" s="0">
        <x:f>'Historical Trades'!G7746</x:f>
      </x:c>
      <x:c r="H7746" s="0">
        <x:f>'Historical Trades'!H7746</x:f>
      </x:c>
      <x:c r="I7746" s="0">
        <x:f>'Historical Trades'!I7746</x:f>
      </x:c>
      <x:c r="J7746" s="0">
        <x:f>'Historical Trades'!J7746</x:f>
      </x:c>
      <x:c r="K7746" s="0">
        <x:f>'Historical Trades'!K7746</x:f>
      </x:c>
      <x:c r="L7746" s="0">
        <x:f>'Historical Trades'!L7746</x:f>
      </x:c>
      <x:c r="M7746" s="0">
        <x:f>'Historical Trades'!M7746</x:f>
      </x:c>
      <x:c r="N7746" s="0">
        <x:f>CLEAN('Historical Trades'!O7746)</x:f>
      </x:c>
      <x:c r="P7746" s="14">
        <x:f>IF(G7746="sell",M7746,-M7746)</x:f>
      </x:c>
      <x:c r="Q7746" s="14">
        <x:f>VLOOKUP(N7746,'Currency Rates'!$A$3:$C$32,3,0)</x:f>
      </x:c>
      <x:c r="R7746" s="0">
        <x:f>IF(A7746="SPUS",0,IF(A7746="FWD",0,P7746/Q7746))</x:f>
      </x:c>
    </x:row>
    <x:row r="7747" spans="1:19" x14ac:dyDescent="0.3">
      <x:c r="A7747" s="0">
        <x:f>'Historical Trades'!A7747</x:f>
      </x:c>
      <x:c r="B7747" s="0">
        <x:f>'Historical Trades'!B7747</x:f>
      </x:c>
      <x:c r="C7747" s="23">
        <x:f>'Historical Trades'!C7747</x:f>
      </x:c>
      <x:c r="D7747" s="0">
        <x:f>'Historical Trades'!D7747</x:f>
      </x:c>
      <x:c r="E7747" s="23">
        <x:f>'Historical Trades'!E7747</x:f>
      </x:c>
      <x:c r="F7747" s="0">
        <x:f>'Historical Trades'!F7747</x:f>
      </x:c>
      <x:c r="G7747" s="0">
        <x:f>'Historical Trades'!G7747</x:f>
      </x:c>
      <x:c r="H7747" s="0">
        <x:f>'Historical Trades'!H7747</x:f>
      </x:c>
      <x:c r="I7747" s="0">
        <x:f>'Historical Trades'!I7747</x:f>
      </x:c>
      <x:c r="J7747" s="0">
        <x:f>'Historical Trades'!J7747</x:f>
      </x:c>
      <x:c r="K7747" s="0">
        <x:f>'Historical Trades'!K7747</x:f>
      </x:c>
      <x:c r="L7747" s="0">
        <x:f>'Historical Trades'!L7747</x:f>
      </x:c>
      <x:c r="M7747" s="0">
        <x:f>'Historical Trades'!M7747</x:f>
      </x:c>
      <x:c r="N7747" s="0">
        <x:f>CLEAN('Historical Trades'!O7747)</x:f>
      </x:c>
      <x:c r="P7747" s="14">
        <x:f>IF(G7747="sell",M7747,-M7747)</x:f>
      </x:c>
      <x:c r="Q7747" s="14">
        <x:f>VLOOKUP(N7747,'Currency Rates'!$A$3:$C$32,3,0)</x:f>
      </x:c>
      <x:c r="R7747" s="0">
        <x:f>IF(A7747="SPUS",0,IF(A7747="FWD",0,P7747/Q7747))</x:f>
      </x:c>
    </x:row>
    <x:row r="7748" spans="1:19" x14ac:dyDescent="0.3">
      <x:c r="A7748" s="0">
        <x:f>'Historical Trades'!A7748</x:f>
      </x:c>
      <x:c r="B7748" s="0">
        <x:f>'Historical Trades'!B7748</x:f>
      </x:c>
      <x:c r="C7748" s="23">
        <x:f>'Historical Trades'!C7748</x:f>
      </x:c>
      <x:c r="D7748" s="0">
        <x:f>'Historical Trades'!D7748</x:f>
      </x:c>
      <x:c r="E7748" s="23">
        <x:f>'Historical Trades'!E7748</x:f>
      </x:c>
      <x:c r="F7748" s="0">
        <x:f>'Historical Trades'!F7748</x:f>
      </x:c>
      <x:c r="G7748" s="0">
        <x:f>'Historical Trades'!G7748</x:f>
      </x:c>
      <x:c r="H7748" s="0">
        <x:f>'Historical Trades'!H7748</x:f>
      </x:c>
      <x:c r="I7748" s="0">
        <x:f>'Historical Trades'!I7748</x:f>
      </x:c>
      <x:c r="J7748" s="0">
        <x:f>'Historical Trades'!J7748</x:f>
      </x:c>
      <x:c r="K7748" s="0">
        <x:f>'Historical Trades'!K7748</x:f>
      </x:c>
      <x:c r="L7748" s="0">
        <x:f>'Historical Trades'!L7748</x:f>
      </x:c>
      <x:c r="M7748" s="0">
        <x:f>'Historical Trades'!M7748</x:f>
      </x:c>
      <x:c r="N7748" s="0">
        <x:f>CLEAN('Historical Trades'!O7748)</x:f>
      </x:c>
      <x:c r="P7748" s="14">
        <x:f>IF(G7748="sell",M7748,-M7748)</x:f>
      </x:c>
      <x:c r="Q7748" s="14">
        <x:f>VLOOKUP(N7748,'Currency Rates'!$A$3:$C$32,3,0)</x:f>
      </x:c>
      <x:c r="R7748" s="0">
        <x:f>IF(A7748="SPUS",0,IF(A7748="FWD",0,P7748/Q7748))</x:f>
      </x:c>
    </x:row>
    <x:row r="7749" spans="1:19" x14ac:dyDescent="0.3">
      <x:c r="A7749" s="0">
        <x:f>'Historical Trades'!A7749</x:f>
      </x:c>
      <x:c r="B7749" s="0">
        <x:f>'Historical Trades'!B7749</x:f>
      </x:c>
      <x:c r="C7749" s="23">
        <x:f>'Historical Trades'!C7749</x:f>
      </x:c>
      <x:c r="D7749" s="0">
        <x:f>'Historical Trades'!D7749</x:f>
      </x:c>
      <x:c r="E7749" s="23">
        <x:f>'Historical Trades'!E7749</x:f>
      </x:c>
      <x:c r="F7749" s="0">
        <x:f>'Historical Trades'!F7749</x:f>
      </x:c>
      <x:c r="G7749" s="0">
        <x:f>'Historical Trades'!G7749</x:f>
      </x:c>
      <x:c r="H7749" s="0">
        <x:f>'Historical Trades'!H7749</x:f>
      </x:c>
      <x:c r="I7749" s="0">
        <x:f>'Historical Trades'!I7749</x:f>
      </x:c>
      <x:c r="J7749" s="0">
        <x:f>'Historical Trades'!J7749</x:f>
      </x:c>
      <x:c r="K7749" s="0">
        <x:f>'Historical Trades'!K7749</x:f>
      </x:c>
      <x:c r="L7749" s="0">
        <x:f>'Historical Trades'!L7749</x:f>
      </x:c>
      <x:c r="M7749" s="0">
        <x:f>'Historical Trades'!M7749</x:f>
      </x:c>
      <x:c r="N7749" s="0">
        <x:f>CLEAN('Historical Trades'!O7749)</x:f>
      </x:c>
      <x:c r="P7749" s="14">
        <x:f>IF(G7749="sell",M7749,-M7749)</x:f>
      </x:c>
      <x:c r="Q7749" s="14">
        <x:f>VLOOKUP(N7749,'Currency Rates'!$A$3:$C$32,3,0)</x:f>
      </x:c>
      <x:c r="R7749" s="0">
        <x:f>IF(A7749="SPUS",0,IF(A7749="FWD",0,P7749/Q7749))</x:f>
      </x:c>
    </x:row>
    <x:row r="7750" spans="1:19" x14ac:dyDescent="0.3">
      <x:c r="A7750" s="0">
        <x:f>'Historical Trades'!A7750</x:f>
      </x:c>
      <x:c r="B7750" s="0">
        <x:f>'Historical Trades'!B7750</x:f>
      </x:c>
      <x:c r="C7750" s="23">
        <x:f>'Historical Trades'!C7750</x:f>
      </x:c>
      <x:c r="D7750" s="0">
        <x:f>'Historical Trades'!D7750</x:f>
      </x:c>
      <x:c r="E7750" s="23">
        <x:f>'Historical Trades'!E7750</x:f>
      </x:c>
      <x:c r="F7750" s="0">
        <x:f>'Historical Trades'!F7750</x:f>
      </x:c>
      <x:c r="G7750" s="0">
        <x:f>'Historical Trades'!G7750</x:f>
      </x:c>
      <x:c r="H7750" s="0">
        <x:f>'Historical Trades'!H7750</x:f>
      </x:c>
      <x:c r="I7750" s="0">
        <x:f>'Historical Trades'!I7750</x:f>
      </x:c>
      <x:c r="J7750" s="0">
        <x:f>'Historical Trades'!J7750</x:f>
      </x:c>
      <x:c r="K7750" s="0">
        <x:f>'Historical Trades'!K7750</x:f>
      </x:c>
      <x:c r="L7750" s="0">
        <x:f>'Historical Trades'!L7750</x:f>
      </x:c>
      <x:c r="M7750" s="0">
        <x:f>'Historical Trades'!M7750</x:f>
      </x:c>
      <x:c r="N7750" s="0">
        <x:f>CLEAN('Historical Trades'!O7750)</x:f>
      </x:c>
      <x:c r="P7750" s="14">
        <x:f>IF(G7750="sell",M7750,-M7750)</x:f>
      </x:c>
      <x:c r="Q7750" s="14">
        <x:f>VLOOKUP(N7750,'Currency Rates'!$A$3:$C$32,3,0)</x:f>
      </x:c>
      <x:c r="R7750" s="0">
        <x:f>IF(A7750="SPUS",0,IF(A7750="FWD",0,P7750/Q7750))</x:f>
      </x:c>
    </x:row>
    <x:row r="7751" spans="1:19" x14ac:dyDescent="0.3">
      <x:c r="A7751" s="0">
        <x:f>'Historical Trades'!A7751</x:f>
      </x:c>
      <x:c r="B7751" s="0">
        <x:f>'Historical Trades'!B7751</x:f>
      </x:c>
      <x:c r="C7751" s="23">
        <x:f>'Historical Trades'!C7751</x:f>
      </x:c>
      <x:c r="D7751" s="0">
        <x:f>'Historical Trades'!D7751</x:f>
      </x:c>
      <x:c r="E7751" s="23">
        <x:f>'Historical Trades'!E7751</x:f>
      </x:c>
      <x:c r="F7751" s="0">
        <x:f>'Historical Trades'!F7751</x:f>
      </x:c>
      <x:c r="G7751" s="0">
        <x:f>'Historical Trades'!G7751</x:f>
      </x:c>
      <x:c r="H7751" s="0">
        <x:f>'Historical Trades'!H7751</x:f>
      </x:c>
      <x:c r="I7751" s="0">
        <x:f>'Historical Trades'!I7751</x:f>
      </x:c>
      <x:c r="J7751" s="0">
        <x:f>'Historical Trades'!J7751</x:f>
      </x:c>
      <x:c r="K7751" s="0">
        <x:f>'Historical Trades'!K7751</x:f>
      </x:c>
      <x:c r="L7751" s="0">
        <x:f>'Historical Trades'!L7751</x:f>
      </x:c>
      <x:c r="M7751" s="0">
        <x:f>'Historical Trades'!M7751</x:f>
      </x:c>
      <x:c r="N7751" s="0">
        <x:f>CLEAN('Historical Trades'!O7751)</x:f>
      </x:c>
      <x:c r="P7751" s="14">
        <x:f>IF(G7751="sell",M7751,-M7751)</x:f>
      </x:c>
      <x:c r="Q7751" s="14">
        <x:f>VLOOKUP(N7751,'Currency Rates'!$A$3:$C$32,3,0)</x:f>
      </x:c>
      <x:c r="R7751" s="0">
        <x:f>IF(A7751="SPUS",0,IF(A7751="FWD",0,P7751/Q7751))</x:f>
      </x:c>
    </x:row>
    <x:row r="7752" spans="1:19" x14ac:dyDescent="0.3">
      <x:c r="A7752" s="0">
        <x:f>'Historical Trades'!A7752</x:f>
      </x:c>
      <x:c r="B7752" s="0">
        <x:f>'Historical Trades'!B7752</x:f>
      </x:c>
      <x:c r="C7752" s="23">
        <x:f>'Historical Trades'!C7752</x:f>
      </x:c>
      <x:c r="D7752" s="0">
        <x:f>'Historical Trades'!D7752</x:f>
      </x:c>
      <x:c r="E7752" s="23">
        <x:f>'Historical Trades'!E7752</x:f>
      </x:c>
      <x:c r="F7752" s="0">
        <x:f>'Historical Trades'!F7752</x:f>
      </x:c>
      <x:c r="G7752" s="0">
        <x:f>'Historical Trades'!G7752</x:f>
      </x:c>
      <x:c r="H7752" s="0">
        <x:f>'Historical Trades'!H7752</x:f>
      </x:c>
      <x:c r="I7752" s="0">
        <x:f>'Historical Trades'!I7752</x:f>
      </x:c>
      <x:c r="J7752" s="0">
        <x:f>'Historical Trades'!J7752</x:f>
      </x:c>
      <x:c r="K7752" s="0">
        <x:f>'Historical Trades'!K7752</x:f>
      </x:c>
      <x:c r="L7752" s="0">
        <x:f>'Historical Trades'!L7752</x:f>
      </x:c>
      <x:c r="M7752" s="0">
        <x:f>'Historical Trades'!M7752</x:f>
      </x:c>
      <x:c r="N7752" s="0">
        <x:f>CLEAN('Historical Trades'!O7752)</x:f>
      </x:c>
      <x:c r="P7752" s="14">
        <x:f>IF(G7752="sell",M7752,-M7752)</x:f>
      </x:c>
      <x:c r="Q7752" s="14">
        <x:f>VLOOKUP(N7752,'Currency Rates'!$A$3:$C$32,3,0)</x:f>
      </x:c>
      <x:c r="R7752" s="0">
        <x:f>IF(A7752="SPUS",0,IF(A7752="FWD",0,P7752/Q7752))</x:f>
      </x:c>
    </x:row>
    <x:row r="7753" spans="1:19" x14ac:dyDescent="0.3">
      <x:c r="A7753" s="0">
        <x:f>'Historical Trades'!A7753</x:f>
      </x:c>
      <x:c r="B7753" s="0">
        <x:f>'Historical Trades'!B7753</x:f>
      </x:c>
      <x:c r="C7753" s="23">
        <x:f>'Historical Trades'!C7753</x:f>
      </x:c>
      <x:c r="D7753" s="0">
        <x:f>'Historical Trades'!D7753</x:f>
      </x:c>
      <x:c r="E7753" s="23">
        <x:f>'Historical Trades'!E7753</x:f>
      </x:c>
      <x:c r="F7753" s="0">
        <x:f>'Historical Trades'!F7753</x:f>
      </x:c>
      <x:c r="G7753" s="0">
        <x:f>'Historical Trades'!G7753</x:f>
      </x:c>
      <x:c r="H7753" s="0">
        <x:f>'Historical Trades'!H7753</x:f>
      </x:c>
      <x:c r="I7753" s="0">
        <x:f>'Historical Trades'!I7753</x:f>
      </x:c>
      <x:c r="J7753" s="0">
        <x:f>'Historical Trades'!J7753</x:f>
      </x:c>
      <x:c r="K7753" s="0">
        <x:f>'Historical Trades'!K7753</x:f>
      </x:c>
      <x:c r="L7753" s="0">
        <x:f>'Historical Trades'!L7753</x:f>
      </x:c>
      <x:c r="M7753" s="0">
        <x:f>'Historical Trades'!M7753</x:f>
      </x:c>
      <x:c r="N7753" s="0">
        <x:f>CLEAN('Historical Trades'!O7753)</x:f>
      </x:c>
      <x:c r="P7753" s="14">
        <x:f>IF(G7753="sell",M7753,-M7753)</x:f>
      </x:c>
      <x:c r="Q7753" s="14">
        <x:f>VLOOKUP(N7753,'Currency Rates'!$A$3:$C$32,3,0)</x:f>
      </x:c>
      <x:c r="R7753" s="0">
        <x:f>IF(A7753="SPUS",0,IF(A7753="FWD",0,P7753/Q7753))</x:f>
      </x:c>
    </x:row>
    <x:row r="7754" spans="1:19" x14ac:dyDescent="0.3">
      <x:c r="A7754" s="0">
        <x:f>'Historical Trades'!A7754</x:f>
      </x:c>
      <x:c r="B7754" s="0">
        <x:f>'Historical Trades'!B7754</x:f>
      </x:c>
      <x:c r="C7754" s="23">
        <x:f>'Historical Trades'!C7754</x:f>
      </x:c>
      <x:c r="D7754" s="0">
        <x:f>'Historical Trades'!D7754</x:f>
      </x:c>
      <x:c r="E7754" s="23">
        <x:f>'Historical Trades'!E7754</x:f>
      </x:c>
      <x:c r="F7754" s="0">
        <x:f>'Historical Trades'!F7754</x:f>
      </x:c>
      <x:c r="G7754" s="0">
        <x:f>'Historical Trades'!G7754</x:f>
      </x:c>
      <x:c r="H7754" s="0">
        <x:f>'Historical Trades'!H7754</x:f>
      </x:c>
      <x:c r="I7754" s="0">
        <x:f>'Historical Trades'!I7754</x:f>
      </x:c>
      <x:c r="J7754" s="0">
        <x:f>'Historical Trades'!J7754</x:f>
      </x:c>
      <x:c r="K7754" s="0">
        <x:f>'Historical Trades'!K7754</x:f>
      </x:c>
      <x:c r="L7754" s="0">
        <x:f>'Historical Trades'!L7754</x:f>
      </x:c>
      <x:c r="M7754" s="0">
        <x:f>'Historical Trades'!M7754</x:f>
      </x:c>
      <x:c r="N7754" s="0">
        <x:f>CLEAN('Historical Trades'!O7754)</x:f>
      </x:c>
      <x:c r="P7754" s="14">
        <x:f>IF(G7754="sell",M7754,-M7754)</x:f>
      </x:c>
      <x:c r="Q7754" s="14">
        <x:f>VLOOKUP(N7754,'Currency Rates'!$A$3:$C$32,3,0)</x:f>
      </x:c>
      <x:c r="R7754" s="0">
        <x:f>IF(A7754="SPUS",0,IF(A7754="FWD",0,P7754/Q7754))</x:f>
      </x:c>
    </x:row>
    <x:row r="7755" spans="1:19" x14ac:dyDescent="0.3">
      <x:c r="A7755" s="0">
        <x:f>'Historical Trades'!A7755</x:f>
      </x:c>
      <x:c r="B7755" s="0">
        <x:f>'Historical Trades'!B7755</x:f>
      </x:c>
      <x:c r="C7755" s="23">
        <x:f>'Historical Trades'!C7755</x:f>
      </x:c>
      <x:c r="D7755" s="0">
        <x:f>'Historical Trades'!D7755</x:f>
      </x:c>
      <x:c r="E7755" s="23">
        <x:f>'Historical Trades'!E7755</x:f>
      </x:c>
      <x:c r="F7755" s="0">
        <x:f>'Historical Trades'!F7755</x:f>
      </x:c>
      <x:c r="G7755" s="0">
        <x:f>'Historical Trades'!G7755</x:f>
      </x:c>
      <x:c r="H7755" s="0">
        <x:f>'Historical Trades'!H7755</x:f>
      </x:c>
      <x:c r="I7755" s="0">
        <x:f>'Historical Trades'!I7755</x:f>
      </x:c>
      <x:c r="J7755" s="0">
        <x:f>'Historical Trades'!J7755</x:f>
      </x:c>
      <x:c r="K7755" s="0">
        <x:f>'Historical Trades'!K7755</x:f>
      </x:c>
      <x:c r="L7755" s="0">
        <x:f>'Historical Trades'!L7755</x:f>
      </x:c>
      <x:c r="M7755" s="0">
        <x:f>'Historical Trades'!M7755</x:f>
      </x:c>
      <x:c r="N7755" s="0">
        <x:f>CLEAN('Historical Trades'!O7755)</x:f>
      </x:c>
      <x:c r="P7755" s="14">
        <x:f>IF(G7755="sell",M7755,-M7755)</x:f>
      </x:c>
      <x:c r="Q7755" s="14">
        <x:f>VLOOKUP(N7755,'Currency Rates'!$A$3:$C$32,3,0)</x:f>
      </x:c>
      <x:c r="R7755" s="0">
        <x:f>IF(A7755="SPUS",0,IF(A7755="FWD",0,P7755/Q7755))</x:f>
      </x:c>
    </x:row>
    <x:row r="7756" spans="1:19" x14ac:dyDescent="0.3">
      <x:c r="A7756" s="0">
        <x:f>'Historical Trades'!A7756</x:f>
      </x:c>
      <x:c r="B7756" s="0">
        <x:f>'Historical Trades'!B7756</x:f>
      </x:c>
      <x:c r="C7756" s="23">
        <x:f>'Historical Trades'!C7756</x:f>
      </x:c>
      <x:c r="D7756" s="0">
        <x:f>'Historical Trades'!D7756</x:f>
      </x:c>
      <x:c r="E7756" s="23">
        <x:f>'Historical Trades'!E7756</x:f>
      </x:c>
      <x:c r="F7756" s="0">
        <x:f>'Historical Trades'!F7756</x:f>
      </x:c>
      <x:c r="G7756" s="0">
        <x:f>'Historical Trades'!G7756</x:f>
      </x:c>
      <x:c r="H7756" s="0">
        <x:f>'Historical Trades'!H7756</x:f>
      </x:c>
      <x:c r="I7756" s="0">
        <x:f>'Historical Trades'!I7756</x:f>
      </x:c>
      <x:c r="J7756" s="0">
        <x:f>'Historical Trades'!J7756</x:f>
      </x:c>
      <x:c r="K7756" s="0">
        <x:f>'Historical Trades'!K7756</x:f>
      </x:c>
      <x:c r="L7756" s="0">
        <x:f>'Historical Trades'!L7756</x:f>
      </x:c>
      <x:c r="M7756" s="0">
        <x:f>'Historical Trades'!M7756</x:f>
      </x:c>
      <x:c r="N7756" s="0">
        <x:f>CLEAN('Historical Trades'!O7756)</x:f>
      </x:c>
      <x:c r="P7756" s="14">
        <x:f>IF(G7756="sell",M7756,-M7756)</x:f>
      </x:c>
      <x:c r="Q7756" s="14">
        <x:f>VLOOKUP(N7756,'Currency Rates'!$A$3:$C$32,3,0)</x:f>
      </x:c>
      <x:c r="R7756" s="0">
        <x:f>IF(A7756="SPUS",0,IF(A7756="FWD",0,P7756/Q7756))</x:f>
      </x:c>
    </x:row>
    <x:row r="7757" spans="1:19" x14ac:dyDescent="0.3">
      <x:c r="A7757" s="0">
        <x:f>'Historical Trades'!A7757</x:f>
      </x:c>
      <x:c r="B7757" s="0">
        <x:f>'Historical Trades'!B7757</x:f>
      </x:c>
      <x:c r="C7757" s="23">
        <x:f>'Historical Trades'!C7757</x:f>
      </x:c>
      <x:c r="D7757" s="0">
        <x:f>'Historical Trades'!D7757</x:f>
      </x:c>
      <x:c r="E7757" s="23">
        <x:f>'Historical Trades'!E7757</x:f>
      </x:c>
      <x:c r="F7757" s="0">
        <x:f>'Historical Trades'!F7757</x:f>
      </x:c>
      <x:c r="G7757" s="0">
        <x:f>'Historical Trades'!G7757</x:f>
      </x:c>
      <x:c r="H7757" s="0">
        <x:f>'Historical Trades'!H7757</x:f>
      </x:c>
      <x:c r="I7757" s="0">
        <x:f>'Historical Trades'!I7757</x:f>
      </x:c>
      <x:c r="J7757" s="0">
        <x:f>'Historical Trades'!J7757</x:f>
      </x:c>
      <x:c r="K7757" s="0">
        <x:f>'Historical Trades'!K7757</x:f>
      </x:c>
      <x:c r="L7757" s="0">
        <x:f>'Historical Trades'!L7757</x:f>
      </x:c>
      <x:c r="M7757" s="0">
        <x:f>'Historical Trades'!M7757</x:f>
      </x:c>
      <x:c r="N7757" s="0">
        <x:f>CLEAN('Historical Trades'!O7757)</x:f>
      </x:c>
      <x:c r="P7757" s="14">
        <x:f>IF(G7757="sell",M7757,-M7757)</x:f>
      </x:c>
      <x:c r="Q7757" s="14">
        <x:f>VLOOKUP(N7757,'Currency Rates'!$A$3:$C$32,3,0)</x:f>
      </x:c>
      <x:c r="R7757" s="0">
        <x:f>IF(A7757="SPUS",0,IF(A7757="FWD",0,P7757/Q7757))</x:f>
      </x:c>
    </x:row>
    <x:row r="7758" spans="1:19" x14ac:dyDescent="0.3">
      <x:c r="A7758" s="0">
        <x:f>'Historical Trades'!A7758</x:f>
      </x:c>
      <x:c r="B7758" s="0">
        <x:f>'Historical Trades'!B7758</x:f>
      </x:c>
      <x:c r="C7758" s="23">
        <x:f>'Historical Trades'!C7758</x:f>
      </x:c>
      <x:c r="D7758" s="0">
        <x:f>'Historical Trades'!D7758</x:f>
      </x:c>
      <x:c r="E7758" s="23">
        <x:f>'Historical Trades'!E7758</x:f>
      </x:c>
      <x:c r="F7758" s="0">
        <x:f>'Historical Trades'!F7758</x:f>
      </x:c>
      <x:c r="G7758" s="0">
        <x:f>'Historical Trades'!G7758</x:f>
      </x:c>
      <x:c r="H7758" s="0">
        <x:f>'Historical Trades'!H7758</x:f>
      </x:c>
      <x:c r="I7758" s="0">
        <x:f>'Historical Trades'!I7758</x:f>
      </x:c>
      <x:c r="J7758" s="0">
        <x:f>'Historical Trades'!J7758</x:f>
      </x:c>
      <x:c r="K7758" s="0">
        <x:f>'Historical Trades'!K7758</x:f>
      </x:c>
      <x:c r="L7758" s="0">
        <x:f>'Historical Trades'!L7758</x:f>
      </x:c>
      <x:c r="M7758" s="0">
        <x:f>'Historical Trades'!M7758</x:f>
      </x:c>
      <x:c r="N7758" s="0">
        <x:f>CLEAN('Historical Trades'!O7758)</x:f>
      </x:c>
      <x:c r="P7758" s="14">
        <x:f>IF(G7758="sell",M7758,-M7758)</x:f>
      </x:c>
      <x:c r="Q7758" s="14">
        <x:f>VLOOKUP(N7758,'Currency Rates'!$A$3:$C$32,3,0)</x:f>
      </x:c>
      <x:c r="R7758" s="0">
        <x:f>IF(A7758="SPUS",0,IF(A7758="FWD",0,P7758/Q7758))</x:f>
      </x:c>
    </x:row>
    <x:row r="7759" spans="1:19" x14ac:dyDescent="0.3">
      <x:c r="A7759" s="0">
        <x:f>'Historical Trades'!A7759</x:f>
      </x:c>
      <x:c r="B7759" s="0">
        <x:f>'Historical Trades'!B7759</x:f>
      </x:c>
      <x:c r="C7759" s="23">
        <x:f>'Historical Trades'!C7759</x:f>
      </x:c>
      <x:c r="D7759" s="0">
        <x:f>'Historical Trades'!D7759</x:f>
      </x:c>
      <x:c r="E7759" s="23">
        <x:f>'Historical Trades'!E7759</x:f>
      </x:c>
      <x:c r="F7759" s="0">
        <x:f>'Historical Trades'!F7759</x:f>
      </x:c>
      <x:c r="G7759" s="0">
        <x:f>'Historical Trades'!G7759</x:f>
      </x:c>
      <x:c r="H7759" s="0">
        <x:f>'Historical Trades'!H7759</x:f>
      </x:c>
      <x:c r="I7759" s="0">
        <x:f>'Historical Trades'!I7759</x:f>
      </x:c>
      <x:c r="J7759" s="0">
        <x:f>'Historical Trades'!J7759</x:f>
      </x:c>
      <x:c r="K7759" s="0">
        <x:f>'Historical Trades'!K7759</x:f>
      </x:c>
      <x:c r="L7759" s="0">
        <x:f>'Historical Trades'!L7759</x:f>
      </x:c>
      <x:c r="M7759" s="0">
        <x:f>'Historical Trades'!M7759</x:f>
      </x:c>
      <x:c r="N7759" s="0">
        <x:f>CLEAN('Historical Trades'!O7759)</x:f>
      </x:c>
      <x:c r="P7759" s="14">
        <x:f>IF(G7759="sell",M7759,-M7759)</x:f>
      </x:c>
      <x:c r="Q7759" s="14">
        <x:f>VLOOKUP(N7759,'Currency Rates'!$A$3:$C$32,3,0)</x:f>
      </x:c>
      <x:c r="R7759" s="0">
        <x:f>IF(A7759="SPUS",0,IF(A7759="FWD",0,P7759/Q7759))</x:f>
      </x:c>
    </x:row>
    <x:row r="7760" spans="1:19" x14ac:dyDescent="0.3">
      <x:c r="A7760" s="0">
        <x:f>'Historical Trades'!A7760</x:f>
      </x:c>
      <x:c r="B7760" s="0">
        <x:f>'Historical Trades'!B7760</x:f>
      </x:c>
      <x:c r="C7760" s="23">
        <x:f>'Historical Trades'!C7760</x:f>
      </x:c>
      <x:c r="D7760" s="0">
        <x:f>'Historical Trades'!D7760</x:f>
      </x:c>
      <x:c r="E7760" s="23">
        <x:f>'Historical Trades'!E7760</x:f>
      </x:c>
      <x:c r="F7760" s="0">
        <x:f>'Historical Trades'!F7760</x:f>
      </x:c>
      <x:c r="G7760" s="0">
        <x:f>'Historical Trades'!G7760</x:f>
      </x:c>
      <x:c r="H7760" s="0">
        <x:f>'Historical Trades'!H7760</x:f>
      </x:c>
      <x:c r="I7760" s="0">
        <x:f>'Historical Trades'!I7760</x:f>
      </x:c>
      <x:c r="J7760" s="0">
        <x:f>'Historical Trades'!J7760</x:f>
      </x:c>
      <x:c r="K7760" s="0">
        <x:f>'Historical Trades'!K7760</x:f>
      </x:c>
      <x:c r="L7760" s="0">
        <x:f>'Historical Trades'!L7760</x:f>
      </x:c>
      <x:c r="M7760" s="0">
        <x:f>'Historical Trades'!M7760</x:f>
      </x:c>
      <x:c r="N7760" s="0">
        <x:f>CLEAN('Historical Trades'!O7760)</x:f>
      </x:c>
      <x:c r="P7760" s="14">
        <x:f>IF(G7760="sell",M7760,-M7760)</x:f>
      </x:c>
      <x:c r="Q7760" s="14">
        <x:f>VLOOKUP(N7760,'Currency Rates'!$A$3:$C$32,3,0)</x:f>
      </x:c>
      <x:c r="R7760" s="0">
        <x:f>IF(A7760="SPUS",0,IF(A7760="FWD",0,P7760/Q7760))</x:f>
      </x:c>
    </x:row>
    <x:row r="7761" spans="1:19" x14ac:dyDescent="0.3">
      <x:c r="A7761" s="0">
        <x:f>'Historical Trades'!A7761</x:f>
      </x:c>
      <x:c r="B7761" s="0">
        <x:f>'Historical Trades'!B7761</x:f>
      </x:c>
      <x:c r="C7761" s="23">
        <x:f>'Historical Trades'!C7761</x:f>
      </x:c>
      <x:c r="D7761" s="0">
        <x:f>'Historical Trades'!D7761</x:f>
      </x:c>
      <x:c r="E7761" s="23">
        <x:f>'Historical Trades'!E7761</x:f>
      </x:c>
      <x:c r="F7761" s="0">
        <x:f>'Historical Trades'!F7761</x:f>
      </x:c>
      <x:c r="G7761" s="0">
        <x:f>'Historical Trades'!G7761</x:f>
      </x:c>
      <x:c r="H7761" s="0">
        <x:f>'Historical Trades'!H7761</x:f>
      </x:c>
      <x:c r="I7761" s="0">
        <x:f>'Historical Trades'!I7761</x:f>
      </x:c>
      <x:c r="J7761" s="0">
        <x:f>'Historical Trades'!J7761</x:f>
      </x:c>
      <x:c r="K7761" s="0">
        <x:f>'Historical Trades'!K7761</x:f>
      </x:c>
      <x:c r="L7761" s="0">
        <x:f>'Historical Trades'!L7761</x:f>
      </x:c>
      <x:c r="M7761" s="0">
        <x:f>'Historical Trades'!M7761</x:f>
      </x:c>
      <x:c r="N7761" s="0">
        <x:f>CLEAN('Historical Trades'!O7761)</x:f>
      </x:c>
      <x:c r="P7761" s="14">
        <x:f>IF(G7761="sell",M7761,-M7761)</x:f>
      </x:c>
      <x:c r="Q7761" s="14">
        <x:f>VLOOKUP(N7761,'Currency Rates'!$A$3:$C$32,3,0)</x:f>
      </x:c>
      <x:c r="R7761" s="0">
        <x:f>IF(A7761="SPUS",0,IF(A7761="FWD",0,P7761/Q7761))</x:f>
      </x:c>
    </x:row>
    <x:row r="7762" spans="1:19" x14ac:dyDescent="0.3">
      <x:c r="A7762" s="0">
        <x:f>'Historical Trades'!A7762</x:f>
      </x:c>
      <x:c r="B7762" s="0">
        <x:f>'Historical Trades'!B7762</x:f>
      </x:c>
      <x:c r="C7762" s="23">
        <x:f>'Historical Trades'!C7762</x:f>
      </x:c>
      <x:c r="D7762" s="0">
        <x:f>'Historical Trades'!D7762</x:f>
      </x:c>
      <x:c r="E7762" s="23">
        <x:f>'Historical Trades'!E7762</x:f>
      </x:c>
      <x:c r="F7762" s="0">
        <x:f>'Historical Trades'!F7762</x:f>
      </x:c>
      <x:c r="G7762" s="0">
        <x:f>'Historical Trades'!G7762</x:f>
      </x:c>
      <x:c r="H7762" s="0">
        <x:f>'Historical Trades'!H7762</x:f>
      </x:c>
      <x:c r="I7762" s="0">
        <x:f>'Historical Trades'!I7762</x:f>
      </x:c>
      <x:c r="J7762" s="0">
        <x:f>'Historical Trades'!J7762</x:f>
      </x:c>
      <x:c r="K7762" s="0">
        <x:f>'Historical Trades'!K7762</x:f>
      </x:c>
      <x:c r="L7762" s="0">
        <x:f>'Historical Trades'!L7762</x:f>
      </x:c>
      <x:c r="M7762" s="0">
        <x:f>'Historical Trades'!M7762</x:f>
      </x:c>
      <x:c r="N7762" s="0">
        <x:f>CLEAN('Historical Trades'!O7762)</x:f>
      </x:c>
      <x:c r="P7762" s="14">
        <x:f>IF(G7762="sell",M7762,-M7762)</x:f>
      </x:c>
      <x:c r="Q7762" s="14">
        <x:f>VLOOKUP(N7762,'Currency Rates'!$A$3:$C$32,3,0)</x:f>
      </x:c>
      <x:c r="R7762" s="0">
        <x:f>IF(A7762="SPUS",0,IF(A7762="FWD",0,P7762/Q7762))</x:f>
      </x:c>
    </x:row>
    <x:row r="7763" spans="1:19" x14ac:dyDescent="0.3">
      <x:c r="A7763" s="0">
        <x:f>'Historical Trades'!A7763</x:f>
      </x:c>
      <x:c r="B7763" s="0">
        <x:f>'Historical Trades'!B7763</x:f>
      </x:c>
      <x:c r="C7763" s="23">
        <x:f>'Historical Trades'!C7763</x:f>
      </x:c>
      <x:c r="D7763" s="0">
        <x:f>'Historical Trades'!D7763</x:f>
      </x:c>
      <x:c r="E7763" s="23">
        <x:f>'Historical Trades'!E7763</x:f>
      </x:c>
      <x:c r="F7763" s="0">
        <x:f>'Historical Trades'!F7763</x:f>
      </x:c>
      <x:c r="G7763" s="0">
        <x:f>'Historical Trades'!G7763</x:f>
      </x:c>
      <x:c r="H7763" s="0">
        <x:f>'Historical Trades'!H7763</x:f>
      </x:c>
      <x:c r="I7763" s="0">
        <x:f>'Historical Trades'!I7763</x:f>
      </x:c>
      <x:c r="J7763" s="0">
        <x:f>'Historical Trades'!J7763</x:f>
      </x:c>
      <x:c r="K7763" s="0">
        <x:f>'Historical Trades'!K7763</x:f>
      </x:c>
      <x:c r="L7763" s="0">
        <x:f>'Historical Trades'!L7763</x:f>
      </x:c>
      <x:c r="M7763" s="0">
        <x:f>'Historical Trades'!M7763</x:f>
      </x:c>
      <x:c r="N7763" s="0">
        <x:f>CLEAN('Historical Trades'!O7763)</x:f>
      </x:c>
      <x:c r="P7763" s="14">
        <x:f>IF(G7763="sell",M7763,-M7763)</x:f>
      </x:c>
      <x:c r="Q7763" s="14">
        <x:f>VLOOKUP(N7763,'Currency Rates'!$A$3:$C$32,3,0)</x:f>
      </x:c>
      <x:c r="R7763" s="0">
        <x:f>IF(A7763="SPUS",0,IF(A7763="FWD",0,P7763/Q7763))</x:f>
      </x:c>
    </x:row>
    <x:row r="7764" spans="1:19" x14ac:dyDescent="0.3">
      <x:c r="A7764" s="0">
        <x:f>'Historical Trades'!A7764</x:f>
      </x:c>
      <x:c r="B7764" s="0">
        <x:f>'Historical Trades'!B7764</x:f>
      </x:c>
      <x:c r="C7764" s="23">
        <x:f>'Historical Trades'!C7764</x:f>
      </x:c>
      <x:c r="D7764" s="0">
        <x:f>'Historical Trades'!D7764</x:f>
      </x:c>
      <x:c r="E7764" s="23">
        <x:f>'Historical Trades'!E7764</x:f>
      </x:c>
      <x:c r="F7764" s="0">
        <x:f>'Historical Trades'!F7764</x:f>
      </x:c>
      <x:c r="G7764" s="0">
        <x:f>'Historical Trades'!G7764</x:f>
      </x:c>
      <x:c r="H7764" s="0">
        <x:f>'Historical Trades'!H7764</x:f>
      </x:c>
      <x:c r="I7764" s="0">
        <x:f>'Historical Trades'!I7764</x:f>
      </x:c>
      <x:c r="J7764" s="0">
        <x:f>'Historical Trades'!J7764</x:f>
      </x:c>
      <x:c r="K7764" s="0">
        <x:f>'Historical Trades'!K7764</x:f>
      </x:c>
      <x:c r="L7764" s="0">
        <x:f>'Historical Trades'!L7764</x:f>
      </x:c>
      <x:c r="M7764" s="0">
        <x:f>'Historical Trades'!M7764</x:f>
      </x:c>
      <x:c r="N7764" s="0">
        <x:f>CLEAN('Historical Trades'!O7764)</x:f>
      </x:c>
      <x:c r="P7764" s="14">
        <x:f>IF(G7764="sell",M7764,-M7764)</x:f>
      </x:c>
      <x:c r="Q7764" s="14">
        <x:f>VLOOKUP(N7764,'Currency Rates'!$A$3:$C$32,3,0)</x:f>
      </x:c>
      <x:c r="R7764" s="0">
        <x:f>IF(A7764="SPUS",0,IF(A7764="FWD",0,P7764/Q7764))</x:f>
      </x:c>
    </x:row>
    <x:row r="7765" spans="1:19" x14ac:dyDescent="0.3">
      <x:c r="A7765" s="0">
        <x:f>'Historical Trades'!A7765</x:f>
      </x:c>
      <x:c r="B7765" s="0">
        <x:f>'Historical Trades'!B7765</x:f>
      </x:c>
      <x:c r="C7765" s="23">
        <x:f>'Historical Trades'!C7765</x:f>
      </x:c>
      <x:c r="D7765" s="0">
        <x:f>'Historical Trades'!D7765</x:f>
      </x:c>
      <x:c r="E7765" s="23">
        <x:f>'Historical Trades'!E7765</x:f>
      </x:c>
      <x:c r="F7765" s="0">
        <x:f>'Historical Trades'!F7765</x:f>
      </x:c>
      <x:c r="G7765" s="0">
        <x:f>'Historical Trades'!G7765</x:f>
      </x:c>
      <x:c r="H7765" s="0">
        <x:f>'Historical Trades'!H7765</x:f>
      </x:c>
      <x:c r="I7765" s="0">
        <x:f>'Historical Trades'!I7765</x:f>
      </x:c>
      <x:c r="J7765" s="0">
        <x:f>'Historical Trades'!J7765</x:f>
      </x:c>
      <x:c r="K7765" s="0">
        <x:f>'Historical Trades'!K7765</x:f>
      </x:c>
      <x:c r="L7765" s="0">
        <x:f>'Historical Trades'!L7765</x:f>
      </x:c>
      <x:c r="M7765" s="0">
        <x:f>'Historical Trades'!M7765</x:f>
      </x:c>
      <x:c r="N7765" s="0">
        <x:f>CLEAN('Historical Trades'!O7765)</x:f>
      </x:c>
      <x:c r="P7765" s="14">
        <x:f>IF(G7765="sell",M7765,-M7765)</x:f>
      </x:c>
      <x:c r="Q7765" s="14">
        <x:f>VLOOKUP(N7765,'Currency Rates'!$A$3:$C$32,3,0)</x:f>
      </x:c>
      <x:c r="R7765" s="0">
        <x:f>IF(A7765="SPUS",0,IF(A7765="FWD",0,P7765/Q7765))</x:f>
      </x:c>
    </x:row>
    <x:row r="7766" spans="1:19" x14ac:dyDescent="0.3">
      <x:c r="A7766" s="0">
        <x:f>'Historical Trades'!A7766</x:f>
      </x:c>
      <x:c r="B7766" s="0">
        <x:f>'Historical Trades'!B7766</x:f>
      </x:c>
      <x:c r="C7766" s="23">
        <x:f>'Historical Trades'!C7766</x:f>
      </x:c>
      <x:c r="D7766" s="0">
        <x:f>'Historical Trades'!D7766</x:f>
      </x:c>
      <x:c r="E7766" s="23">
        <x:f>'Historical Trades'!E7766</x:f>
      </x:c>
      <x:c r="F7766" s="0">
        <x:f>'Historical Trades'!F7766</x:f>
      </x:c>
      <x:c r="G7766" s="0">
        <x:f>'Historical Trades'!G7766</x:f>
      </x:c>
      <x:c r="H7766" s="0">
        <x:f>'Historical Trades'!H7766</x:f>
      </x:c>
      <x:c r="I7766" s="0">
        <x:f>'Historical Trades'!I7766</x:f>
      </x:c>
      <x:c r="J7766" s="0">
        <x:f>'Historical Trades'!J7766</x:f>
      </x:c>
      <x:c r="K7766" s="0">
        <x:f>'Historical Trades'!K7766</x:f>
      </x:c>
      <x:c r="L7766" s="0">
        <x:f>'Historical Trades'!L7766</x:f>
      </x:c>
      <x:c r="M7766" s="0">
        <x:f>'Historical Trades'!M7766</x:f>
      </x:c>
      <x:c r="N7766" s="0">
        <x:f>CLEAN('Historical Trades'!O7766)</x:f>
      </x:c>
      <x:c r="P7766" s="14">
        <x:f>IF(G7766="sell",M7766,-M7766)</x:f>
      </x:c>
      <x:c r="Q7766" s="14">
        <x:f>VLOOKUP(N7766,'Currency Rates'!$A$3:$C$32,3,0)</x:f>
      </x:c>
      <x:c r="R7766" s="0">
        <x:f>IF(A7766="SPUS",0,IF(A7766="FWD",0,P7766/Q7766))</x:f>
      </x:c>
    </x:row>
    <x:row r="7767" spans="1:19" x14ac:dyDescent="0.3">
      <x:c r="A7767" s="0">
        <x:f>'Historical Trades'!A7767</x:f>
      </x:c>
      <x:c r="B7767" s="0">
        <x:f>'Historical Trades'!B7767</x:f>
      </x:c>
      <x:c r="C7767" s="23">
        <x:f>'Historical Trades'!C7767</x:f>
      </x:c>
      <x:c r="D7767" s="0">
        <x:f>'Historical Trades'!D7767</x:f>
      </x:c>
      <x:c r="E7767" s="23">
        <x:f>'Historical Trades'!E7767</x:f>
      </x:c>
      <x:c r="F7767" s="0">
        <x:f>'Historical Trades'!F7767</x:f>
      </x:c>
      <x:c r="G7767" s="0">
        <x:f>'Historical Trades'!G7767</x:f>
      </x:c>
      <x:c r="H7767" s="0">
        <x:f>'Historical Trades'!H7767</x:f>
      </x:c>
      <x:c r="I7767" s="0">
        <x:f>'Historical Trades'!I7767</x:f>
      </x:c>
      <x:c r="J7767" s="0">
        <x:f>'Historical Trades'!J7767</x:f>
      </x:c>
      <x:c r="K7767" s="0">
        <x:f>'Historical Trades'!K7767</x:f>
      </x:c>
      <x:c r="L7767" s="0">
        <x:f>'Historical Trades'!L7767</x:f>
      </x:c>
      <x:c r="M7767" s="0">
        <x:f>'Historical Trades'!M7767</x:f>
      </x:c>
      <x:c r="N7767" s="0">
        <x:f>CLEAN('Historical Trades'!O7767)</x:f>
      </x:c>
      <x:c r="P7767" s="14">
        <x:f>IF(G7767="sell",M7767,-M7767)</x:f>
      </x:c>
      <x:c r="Q7767" s="14">
        <x:f>VLOOKUP(N7767,'Currency Rates'!$A$3:$C$32,3,0)</x:f>
      </x:c>
      <x:c r="R7767" s="0">
        <x:f>IF(A7767="SPUS",0,IF(A7767="FWD",0,P7767/Q7767))</x:f>
      </x:c>
    </x:row>
    <x:row r="7768" spans="1:19" x14ac:dyDescent="0.3">
      <x:c r="A7768" s="0">
        <x:f>'Historical Trades'!A7768</x:f>
      </x:c>
      <x:c r="B7768" s="0">
        <x:f>'Historical Trades'!B7768</x:f>
      </x:c>
      <x:c r="C7768" s="23">
        <x:f>'Historical Trades'!C7768</x:f>
      </x:c>
      <x:c r="D7768" s="0">
        <x:f>'Historical Trades'!D7768</x:f>
      </x:c>
      <x:c r="E7768" s="23">
        <x:f>'Historical Trades'!E7768</x:f>
      </x:c>
      <x:c r="F7768" s="0">
        <x:f>'Historical Trades'!F7768</x:f>
      </x:c>
      <x:c r="G7768" s="0">
        <x:f>'Historical Trades'!G7768</x:f>
      </x:c>
      <x:c r="H7768" s="0">
        <x:f>'Historical Trades'!H7768</x:f>
      </x:c>
      <x:c r="I7768" s="0">
        <x:f>'Historical Trades'!I7768</x:f>
      </x:c>
      <x:c r="J7768" s="0">
        <x:f>'Historical Trades'!J7768</x:f>
      </x:c>
      <x:c r="K7768" s="0">
        <x:f>'Historical Trades'!K7768</x:f>
      </x:c>
      <x:c r="L7768" s="0">
        <x:f>'Historical Trades'!L7768</x:f>
      </x:c>
      <x:c r="M7768" s="0">
        <x:f>'Historical Trades'!M7768</x:f>
      </x:c>
      <x:c r="N7768" s="0">
        <x:f>CLEAN('Historical Trades'!O7768)</x:f>
      </x:c>
      <x:c r="P7768" s="14">
        <x:f>IF(G7768="sell",M7768,-M7768)</x:f>
      </x:c>
      <x:c r="Q7768" s="14">
        <x:f>VLOOKUP(N7768,'Currency Rates'!$A$3:$C$32,3,0)</x:f>
      </x:c>
      <x:c r="R7768" s="0">
        <x:f>IF(A7768="SPUS",0,IF(A7768="FWD",0,P7768/Q7768))</x:f>
      </x:c>
    </x:row>
    <x:row r="7769" spans="1:19" x14ac:dyDescent="0.3">
      <x:c r="A7769" s="0">
        <x:f>'Historical Trades'!A7769</x:f>
      </x:c>
      <x:c r="B7769" s="0">
        <x:f>'Historical Trades'!B7769</x:f>
      </x:c>
      <x:c r="C7769" s="23">
        <x:f>'Historical Trades'!C7769</x:f>
      </x:c>
      <x:c r="D7769" s="0">
        <x:f>'Historical Trades'!D7769</x:f>
      </x:c>
      <x:c r="E7769" s="23">
        <x:f>'Historical Trades'!E7769</x:f>
      </x:c>
      <x:c r="F7769" s="0">
        <x:f>'Historical Trades'!F7769</x:f>
      </x:c>
      <x:c r="G7769" s="0">
        <x:f>'Historical Trades'!G7769</x:f>
      </x:c>
      <x:c r="H7769" s="0">
        <x:f>'Historical Trades'!H7769</x:f>
      </x:c>
      <x:c r="I7769" s="0">
        <x:f>'Historical Trades'!I7769</x:f>
      </x:c>
      <x:c r="J7769" s="0">
        <x:f>'Historical Trades'!J7769</x:f>
      </x:c>
      <x:c r="K7769" s="0">
        <x:f>'Historical Trades'!K7769</x:f>
      </x:c>
      <x:c r="L7769" s="0">
        <x:f>'Historical Trades'!L7769</x:f>
      </x:c>
      <x:c r="M7769" s="0">
        <x:f>'Historical Trades'!M7769</x:f>
      </x:c>
      <x:c r="N7769" s="0">
        <x:f>CLEAN('Historical Trades'!O7769)</x:f>
      </x:c>
      <x:c r="P7769" s="14">
        <x:f>IF(G7769="sell",M7769,-M7769)</x:f>
      </x:c>
      <x:c r="Q7769" s="14">
        <x:f>VLOOKUP(N7769,'Currency Rates'!$A$3:$C$32,3,0)</x:f>
      </x:c>
      <x:c r="R7769" s="0">
        <x:f>IF(A7769="SPUS",0,IF(A7769="FWD",0,P7769/Q7769))</x:f>
      </x:c>
    </x:row>
    <x:row r="7770" spans="1:19" x14ac:dyDescent="0.3">
      <x:c r="A7770" s="0">
        <x:f>'Historical Trades'!A7770</x:f>
      </x:c>
      <x:c r="B7770" s="0">
        <x:f>'Historical Trades'!B7770</x:f>
      </x:c>
      <x:c r="C7770" s="23">
        <x:f>'Historical Trades'!C7770</x:f>
      </x:c>
      <x:c r="D7770" s="0">
        <x:f>'Historical Trades'!D7770</x:f>
      </x:c>
      <x:c r="E7770" s="23">
        <x:f>'Historical Trades'!E7770</x:f>
      </x:c>
      <x:c r="F7770" s="0">
        <x:f>'Historical Trades'!F7770</x:f>
      </x:c>
      <x:c r="G7770" s="0">
        <x:f>'Historical Trades'!G7770</x:f>
      </x:c>
      <x:c r="H7770" s="0">
        <x:f>'Historical Trades'!H7770</x:f>
      </x:c>
      <x:c r="I7770" s="0">
        <x:f>'Historical Trades'!I7770</x:f>
      </x:c>
      <x:c r="J7770" s="0">
        <x:f>'Historical Trades'!J7770</x:f>
      </x:c>
      <x:c r="K7770" s="0">
        <x:f>'Historical Trades'!K7770</x:f>
      </x:c>
      <x:c r="L7770" s="0">
        <x:f>'Historical Trades'!L7770</x:f>
      </x:c>
      <x:c r="M7770" s="0">
        <x:f>'Historical Trades'!M7770</x:f>
      </x:c>
      <x:c r="N7770" s="0">
        <x:f>CLEAN('Historical Trades'!O7770)</x:f>
      </x:c>
      <x:c r="P7770" s="14">
        <x:f>IF(G7770="sell",M7770,-M7770)</x:f>
      </x:c>
      <x:c r="Q7770" s="14">
        <x:f>VLOOKUP(N7770,'Currency Rates'!$A$3:$C$32,3,0)</x:f>
      </x:c>
      <x:c r="R7770" s="0">
        <x:f>IF(A7770="SPUS",0,IF(A7770="FWD",0,P7770/Q7770))</x:f>
      </x:c>
    </x:row>
    <x:row r="7771" spans="1:19" x14ac:dyDescent="0.3">
      <x:c r="A7771" s="0">
        <x:f>'Historical Trades'!A7771</x:f>
      </x:c>
      <x:c r="B7771" s="0">
        <x:f>'Historical Trades'!B7771</x:f>
      </x:c>
      <x:c r="C7771" s="23">
        <x:f>'Historical Trades'!C7771</x:f>
      </x:c>
      <x:c r="D7771" s="0">
        <x:f>'Historical Trades'!D7771</x:f>
      </x:c>
      <x:c r="E7771" s="23">
        <x:f>'Historical Trades'!E7771</x:f>
      </x:c>
      <x:c r="F7771" s="0">
        <x:f>'Historical Trades'!F7771</x:f>
      </x:c>
      <x:c r="G7771" s="0">
        <x:f>'Historical Trades'!G7771</x:f>
      </x:c>
      <x:c r="H7771" s="0">
        <x:f>'Historical Trades'!H7771</x:f>
      </x:c>
      <x:c r="I7771" s="0">
        <x:f>'Historical Trades'!I7771</x:f>
      </x:c>
      <x:c r="J7771" s="0">
        <x:f>'Historical Trades'!J7771</x:f>
      </x:c>
      <x:c r="K7771" s="0">
        <x:f>'Historical Trades'!K7771</x:f>
      </x:c>
      <x:c r="L7771" s="0">
        <x:f>'Historical Trades'!L7771</x:f>
      </x:c>
      <x:c r="M7771" s="0">
        <x:f>'Historical Trades'!M7771</x:f>
      </x:c>
      <x:c r="N7771" s="0">
        <x:f>CLEAN('Historical Trades'!O7771)</x:f>
      </x:c>
      <x:c r="P7771" s="14">
        <x:f>IF(G7771="sell",M7771,-M7771)</x:f>
      </x:c>
      <x:c r="Q7771" s="14">
        <x:f>VLOOKUP(N7771,'Currency Rates'!$A$3:$C$32,3,0)</x:f>
      </x:c>
      <x:c r="R7771" s="0">
        <x:f>IF(A7771="SPUS",0,IF(A7771="FWD",0,P7771/Q7771))</x:f>
      </x:c>
    </x:row>
    <x:row r="7772" spans="1:19" x14ac:dyDescent="0.3">
      <x:c r="A7772" s="0">
        <x:f>'Historical Trades'!A7772</x:f>
      </x:c>
      <x:c r="B7772" s="0">
        <x:f>'Historical Trades'!B7772</x:f>
      </x:c>
      <x:c r="C7772" s="23">
        <x:f>'Historical Trades'!C7772</x:f>
      </x:c>
      <x:c r="D7772" s="0">
        <x:f>'Historical Trades'!D7772</x:f>
      </x:c>
      <x:c r="E7772" s="23">
        <x:f>'Historical Trades'!E7772</x:f>
      </x:c>
      <x:c r="F7772" s="0">
        <x:f>'Historical Trades'!F7772</x:f>
      </x:c>
      <x:c r="G7772" s="0">
        <x:f>'Historical Trades'!G7772</x:f>
      </x:c>
      <x:c r="H7772" s="0">
        <x:f>'Historical Trades'!H7772</x:f>
      </x:c>
      <x:c r="I7772" s="0">
        <x:f>'Historical Trades'!I7772</x:f>
      </x:c>
      <x:c r="J7772" s="0">
        <x:f>'Historical Trades'!J7772</x:f>
      </x:c>
      <x:c r="K7772" s="0">
        <x:f>'Historical Trades'!K7772</x:f>
      </x:c>
      <x:c r="L7772" s="0">
        <x:f>'Historical Trades'!L7772</x:f>
      </x:c>
      <x:c r="M7772" s="0">
        <x:f>'Historical Trades'!M7772</x:f>
      </x:c>
      <x:c r="N7772" s="0">
        <x:f>CLEAN('Historical Trades'!O7772)</x:f>
      </x:c>
      <x:c r="P7772" s="14">
        <x:f>IF(G7772="sell",M7772,-M7772)</x:f>
      </x:c>
      <x:c r="Q7772" s="14">
        <x:f>VLOOKUP(N7772,'Currency Rates'!$A$3:$C$32,3,0)</x:f>
      </x:c>
      <x:c r="R7772" s="0">
        <x:f>IF(A7772="SPUS",0,IF(A7772="FWD",0,P7772/Q7772))</x:f>
      </x:c>
    </x:row>
    <x:row r="7773" spans="1:19" x14ac:dyDescent="0.3">
      <x:c r="A7773" s="0">
        <x:f>'Historical Trades'!A7773</x:f>
      </x:c>
      <x:c r="B7773" s="0">
        <x:f>'Historical Trades'!B7773</x:f>
      </x:c>
      <x:c r="C7773" s="23">
        <x:f>'Historical Trades'!C7773</x:f>
      </x:c>
      <x:c r="D7773" s="0">
        <x:f>'Historical Trades'!D7773</x:f>
      </x:c>
      <x:c r="E7773" s="23">
        <x:f>'Historical Trades'!E7773</x:f>
      </x:c>
      <x:c r="F7773" s="0">
        <x:f>'Historical Trades'!F7773</x:f>
      </x:c>
      <x:c r="G7773" s="0">
        <x:f>'Historical Trades'!G7773</x:f>
      </x:c>
      <x:c r="H7773" s="0">
        <x:f>'Historical Trades'!H7773</x:f>
      </x:c>
      <x:c r="I7773" s="0">
        <x:f>'Historical Trades'!I7773</x:f>
      </x:c>
      <x:c r="J7773" s="0">
        <x:f>'Historical Trades'!J7773</x:f>
      </x:c>
      <x:c r="K7773" s="0">
        <x:f>'Historical Trades'!K7773</x:f>
      </x:c>
      <x:c r="L7773" s="0">
        <x:f>'Historical Trades'!L7773</x:f>
      </x:c>
      <x:c r="M7773" s="0">
        <x:f>'Historical Trades'!M7773</x:f>
      </x:c>
      <x:c r="N7773" s="0">
        <x:f>CLEAN('Historical Trades'!O7773)</x:f>
      </x:c>
      <x:c r="P7773" s="14">
        <x:f>IF(G7773="sell",M7773,-M7773)</x:f>
      </x:c>
      <x:c r="Q7773" s="14">
        <x:f>VLOOKUP(N7773,'Currency Rates'!$A$3:$C$32,3,0)</x:f>
      </x:c>
      <x:c r="R7773" s="0">
        <x:f>IF(A7773="SPUS",0,IF(A7773="FWD",0,P7773/Q7773))</x:f>
      </x:c>
    </x:row>
    <x:row r="7774" spans="1:19" x14ac:dyDescent="0.3">
      <x:c r="A7774" s="0">
        <x:f>'Historical Trades'!A7774</x:f>
      </x:c>
      <x:c r="B7774" s="0">
        <x:f>'Historical Trades'!B7774</x:f>
      </x:c>
      <x:c r="C7774" s="23">
        <x:f>'Historical Trades'!C7774</x:f>
      </x:c>
      <x:c r="D7774" s="0">
        <x:f>'Historical Trades'!D7774</x:f>
      </x:c>
      <x:c r="E7774" s="23">
        <x:f>'Historical Trades'!E7774</x:f>
      </x:c>
      <x:c r="F7774" s="0">
        <x:f>'Historical Trades'!F7774</x:f>
      </x:c>
      <x:c r="G7774" s="0">
        <x:f>'Historical Trades'!G7774</x:f>
      </x:c>
      <x:c r="H7774" s="0">
        <x:f>'Historical Trades'!H7774</x:f>
      </x:c>
      <x:c r="I7774" s="0">
        <x:f>'Historical Trades'!I7774</x:f>
      </x:c>
      <x:c r="J7774" s="0">
        <x:f>'Historical Trades'!J7774</x:f>
      </x:c>
      <x:c r="K7774" s="0">
        <x:f>'Historical Trades'!K7774</x:f>
      </x:c>
      <x:c r="L7774" s="0">
        <x:f>'Historical Trades'!L7774</x:f>
      </x:c>
      <x:c r="M7774" s="0">
        <x:f>'Historical Trades'!M7774</x:f>
      </x:c>
      <x:c r="N7774" s="0">
        <x:f>CLEAN('Historical Trades'!O7774)</x:f>
      </x:c>
      <x:c r="P7774" s="14">
        <x:f>IF(G7774="sell",M7774,-M7774)</x:f>
      </x:c>
      <x:c r="Q7774" s="14">
        <x:f>VLOOKUP(N7774,'Currency Rates'!$A$3:$C$32,3,0)</x:f>
      </x:c>
      <x:c r="R7774" s="0">
        <x:f>IF(A7774="SPUS",0,IF(A7774="FWD",0,P7774/Q7774))</x:f>
      </x:c>
    </x:row>
    <x:row r="7775" spans="1:19" x14ac:dyDescent="0.3">
      <x:c r="A7775" s="0">
        <x:f>'Historical Trades'!A7775</x:f>
      </x:c>
      <x:c r="B7775" s="0">
        <x:f>'Historical Trades'!B7775</x:f>
      </x:c>
      <x:c r="C7775" s="23">
        <x:f>'Historical Trades'!C7775</x:f>
      </x:c>
      <x:c r="D7775" s="0">
        <x:f>'Historical Trades'!D7775</x:f>
      </x:c>
      <x:c r="E7775" s="23">
        <x:f>'Historical Trades'!E7775</x:f>
      </x:c>
      <x:c r="F7775" s="0">
        <x:f>'Historical Trades'!F7775</x:f>
      </x:c>
      <x:c r="G7775" s="0">
        <x:f>'Historical Trades'!G7775</x:f>
      </x:c>
      <x:c r="H7775" s="0">
        <x:f>'Historical Trades'!H7775</x:f>
      </x:c>
      <x:c r="I7775" s="0">
        <x:f>'Historical Trades'!I7775</x:f>
      </x:c>
      <x:c r="J7775" s="0">
        <x:f>'Historical Trades'!J7775</x:f>
      </x:c>
      <x:c r="K7775" s="0">
        <x:f>'Historical Trades'!K7775</x:f>
      </x:c>
      <x:c r="L7775" s="0">
        <x:f>'Historical Trades'!L7775</x:f>
      </x:c>
      <x:c r="M7775" s="0">
        <x:f>'Historical Trades'!M7775</x:f>
      </x:c>
      <x:c r="N7775" s="0">
        <x:f>CLEAN('Historical Trades'!O7775)</x:f>
      </x:c>
      <x:c r="P7775" s="14">
        <x:f>IF(G7775="sell",M7775,-M7775)</x:f>
      </x:c>
      <x:c r="Q7775" s="14">
        <x:f>VLOOKUP(N7775,'Currency Rates'!$A$3:$C$32,3,0)</x:f>
      </x:c>
      <x:c r="R7775" s="0">
        <x:f>IF(A7775="SPUS",0,IF(A7775="FWD",0,P7775/Q7775))</x:f>
      </x:c>
    </x:row>
    <x:row r="7776" spans="1:19" x14ac:dyDescent="0.3">
      <x:c r="A7776" s="0">
        <x:f>'Historical Trades'!A7776</x:f>
      </x:c>
      <x:c r="B7776" s="0">
        <x:f>'Historical Trades'!B7776</x:f>
      </x:c>
      <x:c r="C7776" s="23">
        <x:f>'Historical Trades'!C7776</x:f>
      </x:c>
      <x:c r="D7776" s="0">
        <x:f>'Historical Trades'!D7776</x:f>
      </x:c>
      <x:c r="E7776" s="23">
        <x:f>'Historical Trades'!E7776</x:f>
      </x:c>
      <x:c r="F7776" s="0">
        <x:f>'Historical Trades'!F7776</x:f>
      </x:c>
      <x:c r="G7776" s="0">
        <x:f>'Historical Trades'!G7776</x:f>
      </x:c>
      <x:c r="H7776" s="0">
        <x:f>'Historical Trades'!H7776</x:f>
      </x:c>
      <x:c r="I7776" s="0">
        <x:f>'Historical Trades'!I7776</x:f>
      </x:c>
      <x:c r="J7776" s="0">
        <x:f>'Historical Trades'!J7776</x:f>
      </x:c>
      <x:c r="K7776" s="0">
        <x:f>'Historical Trades'!K7776</x:f>
      </x:c>
      <x:c r="L7776" s="0">
        <x:f>'Historical Trades'!L7776</x:f>
      </x:c>
      <x:c r="M7776" s="0">
        <x:f>'Historical Trades'!M7776</x:f>
      </x:c>
      <x:c r="N7776" s="0">
        <x:f>CLEAN('Historical Trades'!O7776)</x:f>
      </x:c>
      <x:c r="P7776" s="14">
        <x:f>IF(G7776="sell",M7776,-M7776)</x:f>
      </x:c>
      <x:c r="Q7776" s="14">
        <x:f>VLOOKUP(N7776,'Currency Rates'!$A$3:$C$32,3,0)</x:f>
      </x:c>
      <x:c r="R7776" s="0">
        <x:f>IF(A7776="SPUS",0,IF(A7776="FWD",0,P7776/Q7776))</x:f>
      </x:c>
    </x:row>
    <x:row r="7777" spans="1:19" x14ac:dyDescent="0.3">
      <x:c r="A7777" s="0">
        <x:f>'Historical Trades'!A7777</x:f>
      </x:c>
      <x:c r="B7777" s="0">
        <x:f>'Historical Trades'!B7777</x:f>
      </x:c>
      <x:c r="C7777" s="23">
        <x:f>'Historical Trades'!C7777</x:f>
      </x:c>
      <x:c r="D7777" s="0">
        <x:f>'Historical Trades'!D7777</x:f>
      </x:c>
      <x:c r="E7777" s="23">
        <x:f>'Historical Trades'!E7777</x:f>
      </x:c>
      <x:c r="F7777" s="0">
        <x:f>'Historical Trades'!F7777</x:f>
      </x:c>
      <x:c r="G7777" s="0">
        <x:f>'Historical Trades'!G7777</x:f>
      </x:c>
      <x:c r="H7777" s="0">
        <x:f>'Historical Trades'!H7777</x:f>
      </x:c>
      <x:c r="I7777" s="0">
        <x:f>'Historical Trades'!I7777</x:f>
      </x:c>
      <x:c r="J7777" s="0">
        <x:f>'Historical Trades'!J7777</x:f>
      </x:c>
      <x:c r="K7777" s="0">
        <x:f>'Historical Trades'!K7777</x:f>
      </x:c>
      <x:c r="L7777" s="0">
        <x:f>'Historical Trades'!L7777</x:f>
      </x:c>
      <x:c r="M7777" s="0">
        <x:f>'Historical Trades'!M7777</x:f>
      </x:c>
      <x:c r="N7777" s="0">
        <x:f>CLEAN('Historical Trades'!O7777)</x:f>
      </x:c>
      <x:c r="P7777" s="14">
        <x:f>IF(G7777="sell",M7777,-M7777)</x:f>
      </x:c>
      <x:c r="Q7777" s="14">
        <x:f>VLOOKUP(N7777,'Currency Rates'!$A$3:$C$32,3,0)</x:f>
      </x:c>
      <x:c r="R7777" s="0">
        <x:f>IF(A7777="SPUS",0,IF(A7777="FWD",0,P7777/Q7777))</x:f>
      </x:c>
    </x:row>
    <x:row r="7778" spans="1:19" x14ac:dyDescent="0.3">
      <x:c r="A7778" s="0">
        <x:f>'Historical Trades'!A7778</x:f>
      </x:c>
      <x:c r="B7778" s="0">
        <x:f>'Historical Trades'!B7778</x:f>
      </x:c>
      <x:c r="C7778" s="23">
        <x:f>'Historical Trades'!C7778</x:f>
      </x:c>
      <x:c r="D7778" s="0">
        <x:f>'Historical Trades'!D7778</x:f>
      </x:c>
      <x:c r="E7778" s="23">
        <x:f>'Historical Trades'!E7778</x:f>
      </x:c>
      <x:c r="F7778" s="0">
        <x:f>'Historical Trades'!F7778</x:f>
      </x:c>
      <x:c r="G7778" s="0">
        <x:f>'Historical Trades'!G7778</x:f>
      </x:c>
      <x:c r="H7778" s="0">
        <x:f>'Historical Trades'!H7778</x:f>
      </x:c>
      <x:c r="I7778" s="0">
        <x:f>'Historical Trades'!I7778</x:f>
      </x:c>
      <x:c r="J7778" s="0">
        <x:f>'Historical Trades'!J7778</x:f>
      </x:c>
      <x:c r="K7778" s="0">
        <x:f>'Historical Trades'!K7778</x:f>
      </x:c>
      <x:c r="L7778" s="0">
        <x:f>'Historical Trades'!L7778</x:f>
      </x:c>
      <x:c r="M7778" s="0">
        <x:f>'Historical Trades'!M7778</x:f>
      </x:c>
      <x:c r="N7778" s="0">
        <x:f>CLEAN('Historical Trades'!O7778)</x:f>
      </x:c>
      <x:c r="P7778" s="14">
        <x:f>IF(G7778="sell",M7778,-M7778)</x:f>
      </x:c>
      <x:c r="Q7778" s="14">
        <x:f>VLOOKUP(N7778,'Currency Rates'!$A$3:$C$32,3,0)</x:f>
      </x:c>
      <x:c r="R7778" s="0">
        <x:f>IF(A7778="SPUS",0,IF(A7778="FWD",0,P7778/Q7778))</x:f>
      </x:c>
    </x:row>
    <x:row r="7779" spans="1:19" x14ac:dyDescent="0.3">
      <x:c r="A7779" s="0">
        <x:f>'Historical Trades'!A7779</x:f>
      </x:c>
      <x:c r="B7779" s="0">
        <x:f>'Historical Trades'!B7779</x:f>
      </x:c>
      <x:c r="C7779" s="23">
        <x:f>'Historical Trades'!C7779</x:f>
      </x:c>
      <x:c r="D7779" s="0">
        <x:f>'Historical Trades'!D7779</x:f>
      </x:c>
      <x:c r="E7779" s="23">
        <x:f>'Historical Trades'!E7779</x:f>
      </x:c>
      <x:c r="F7779" s="0">
        <x:f>'Historical Trades'!F7779</x:f>
      </x:c>
      <x:c r="G7779" s="0">
        <x:f>'Historical Trades'!G7779</x:f>
      </x:c>
      <x:c r="H7779" s="0">
        <x:f>'Historical Trades'!H7779</x:f>
      </x:c>
      <x:c r="I7779" s="0">
        <x:f>'Historical Trades'!I7779</x:f>
      </x:c>
      <x:c r="J7779" s="0">
        <x:f>'Historical Trades'!J7779</x:f>
      </x:c>
      <x:c r="K7779" s="0">
        <x:f>'Historical Trades'!K7779</x:f>
      </x:c>
      <x:c r="L7779" s="0">
        <x:f>'Historical Trades'!L7779</x:f>
      </x:c>
      <x:c r="M7779" s="0">
        <x:f>'Historical Trades'!M7779</x:f>
      </x:c>
      <x:c r="N7779" s="0">
        <x:f>CLEAN('Historical Trades'!O7779)</x:f>
      </x:c>
      <x:c r="P7779" s="14">
        <x:f>IF(G7779="sell",M7779,-M7779)</x:f>
      </x:c>
      <x:c r="Q7779" s="14">
        <x:f>VLOOKUP(N7779,'Currency Rates'!$A$3:$C$32,3,0)</x:f>
      </x:c>
      <x:c r="R7779" s="0">
        <x:f>IF(A7779="SPUS",0,IF(A7779="FWD",0,P7779/Q7779))</x:f>
      </x:c>
    </x:row>
    <x:row r="7780" spans="1:19" x14ac:dyDescent="0.3">
      <x:c r="A7780" s="0">
        <x:f>'Historical Trades'!A7780</x:f>
      </x:c>
      <x:c r="B7780" s="0">
        <x:f>'Historical Trades'!B7780</x:f>
      </x:c>
      <x:c r="C7780" s="23">
        <x:f>'Historical Trades'!C7780</x:f>
      </x:c>
      <x:c r="D7780" s="0">
        <x:f>'Historical Trades'!D7780</x:f>
      </x:c>
      <x:c r="E7780" s="23">
        <x:f>'Historical Trades'!E7780</x:f>
      </x:c>
      <x:c r="F7780" s="0">
        <x:f>'Historical Trades'!F7780</x:f>
      </x:c>
      <x:c r="G7780" s="0">
        <x:f>'Historical Trades'!G7780</x:f>
      </x:c>
      <x:c r="H7780" s="0">
        <x:f>'Historical Trades'!H7780</x:f>
      </x:c>
      <x:c r="I7780" s="0">
        <x:f>'Historical Trades'!I7780</x:f>
      </x:c>
      <x:c r="J7780" s="0">
        <x:f>'Historical Trades'!J7780</x:f>
      </x:c>
      <x:c r="K7780" s="0">
        <x:f>'Historical Trades'!K7780</x:f>
      </x:c>
      <x:c r="L7780" s="0">
        <x:f>'Historical Trades'!L7780</x:f>
      </x:c>
      <x:c r="M7780" s="0">
        <x:f>'Historical Trades'!M7780</x:f>
      </x:c>
      <x:c r="N7780" s="0">
        <x:f>CLEAN('Historical Trades'!O7780)</x:f>
      </x:c>
      <x:c r="P7780" s="14">
        <x:f>IF(G7780="sell",M7780,-M7780)</x:f>
      </x:c>
      <x:c r="Q7780" s="14">
        <x:f>VLOOKUP(N7780,'Currency Rates'!$A$3:$C$32,3,0)</x:f>
      </x:c>
      <x:c r="R7780" s="0">
        <x:f>IF(A7780="SPUS",0,IF(A7780="FWD",0,P7780/Q7780))</x:f>
      </x:c>
    </x:row>
    <x:row r="7781" spans="1:19" x14ac:dyDescent="0.3">
      <x:c r="A7781" s="0">
        <x:f>'Historical Trades'!A7781</x:f>
      </x:c>
      <x:c r="B7781" s="0">
        <x:f>'Historical Trades'!B7781</x:f>
      </x:c>
      <x:c r="C7781" s="23">
        <x:f>'Historical Trades'!C7781</x:f>
      </x:c>
      <x:c r="D7781" s="0">
        <x:f>'Historical Trades'!D7781</x:f>
      </x:c>
      <x:c r="E7781" s="23">
        <x:f>'Historical Trades'!E7781</x:f>
      </x:c>
      <x:c r="F7781" s="0">
        <x:f>'Historical Trades'!F7781</x:f>
      </x:c>
      <x:c r="G7781" s="0">
        <x:f>'Historical Trades'!G7781</x:f>
      </x:c>
      <x:c r="H7781" s="0">
        <x:f>'Historical Trades'!H7781</x:f>
      </x:c>
      <x:c r="I7781" s="0">
        <x:f>'Historical Trades'!I7781</x:f>
      </x:c>
      <x:c r="J7781" s="0">
        <x:f>'Historical Trades'!J7781</x:f>
      </x:c>
      <x:c r="K7781" s="0">
        <x:f>'Historical Trades'!K7781</x:f>
      </x:c>
      <x:c r="L7781" s="0">
        <x:f>'Historical Trades'!L7781</x:f>
      </x:c>
      <x:c r="M7781" s="0">
        <x:f>'Historical Trades'!M7781</x:f>
      </x:c>
      <x:c r="N7781" s="0">
        <x:f>CLEAN('Historical Trades'!O7781)</x:f>
      </x:c>
      <x:c r="P7781" s="14">
        <x:f>IF(G7781="sell",M7781,-M7781)</x:f>
      </x:c>
      <x:c r="Q7781" s="14">
        <x:f>VLOOKUP(N7781,'Currency Rates'!$A$3:$C$32,3,0)</x:f>
      </x:c>
      <x:c r="R7781" s="0">
        <x:f>IF(A7781="SPUS",0,IF(A7781="FWD",0,P7781/Q7781))</x:f>
      </x:c>
    </x:row>
    <x:row r="7782" spans="1:19" x14ac:dyDescent="0.3">
      <x:c r="A7782" s="0">
        <x:f>'Historical Trades'!A7782</x:f>
      </x:c>
      <x:c r="B7782" s="0">
        <x:f>'Historical Trades'!B7782</x:f>
      </x:c>
      <x:c r="C7782" s="23">
        <x:f>'Historical Trades'!C7782</x:f>
      </x:c>
      <x:c r="D7782" s="0">
        <x:f>'Historical Trades'!D7782</x:f>
      </x:c>
      <x:c r="E7782" s="23">
        <x:f>'Historical Trades'!E7782</x:f>
      </x:c>
      <x:c r="F7782" s="0">
        <x:f>'Historical Trades'!F7782</x:f>
      </x:c>
      <x:c r="G7782" s="0">
        <x:f>'Historical Trades'!G7782</x:f>
      </x:c>
      <x:c r="H7782" s="0">
        <x:f>'Historical Trades'!H7782</x:f>
      </x:c>
      <x:c r="I7782" s="0">
        <x:f>'Historical Trades'!I7782</x:f>
      </x:c>
      <x:c r="J7782" s="0">
        <x:f>'Historical Trades'!J7782</x:f>
      </x:c>
      <x:c r="K7782" s="0">
        <x:f>'Historical Trades'!K7782</x:f>
      </x:c>
      <x:c r="L7782" s="0">
        <x:f>'Historical Trades'!L7782</x:f>
      </x:c>
      <x:c r="M7782" s="0">
        <x:f>'Historical Trades'!M7782</x:f>
      </x:c>
      <x:c r="N7782" s="0">
        <x:f>CLEAN('Historical Trades'!O7782)</x:f>
      </x:c>
      <x:c r="P7782" s="14">
        <x:f>IF(G7782="sell",M7782,-M7782)</x:f>
      </x:c>
      <x:c r="Q7782" s="14">
        <x:f>VLOOKUP(N7782,'Currency Rates'!$A$3:$C$32,3,0)</x:f>
      </x:c>
      <x:c r="R7782" s="0">
        <x:f>IF(A7782="SPUS",0,IF(A7782="FWD",0,P7782/Q7782))</x:f>
      </x:c>
    </x:row>
    <x:row r="7783" spans="1:19" x14ac:dyDescent="0.3">
      <x:c r="A7783" s="0">
        <x:f>'Historical Trades'!A7783</x:f>
      </x:c>
      <x:c r="B7783" s="0">
        <x:f>'Historical Trades'!B7783</x:f>
      </x:c>
      <x:c r="C7783" s="23">
        <x:f>'Historical Trades'!C7783</x:f>
      </x:c>
      <x:c r="D7783" s="0">
        <x:f>'Historical Trades'!D7783</x:f>
      </x:c>
      <x:c r="E7783" s="23">
        <x:f>'Historical Trades'!E7783</x:f>
      </x:c>
      <x:c r="F7783" s="0">
        <x:f>'Historical Trades'!F7783</x:f>
      </x:c>
      <x:c r="G7783" s="0">
        <x:f>'Historical Trades'!G7783</x:f>
      </x:c>
      <x:c r="H7783" s="0">
        <x:f>'Historical Trades'!H7783</x:f>
      </x:c>
      <x:c r="I7783" s="0">
        <x:f>'Historical Trades'!I7783</x:f>
      </x:c>
      <x:c r="J7783" s="0">
        <x:f>'Historical Trades'!J7783</x:f>
      </x:c>
      <x:c r="K7783" s="0">
        <x:f>'Historical Trades'!K7783</x:f>
      </x:c>
      <x:c r="L7783" s="0">
        <x:f>'Historical Trades'!L7783</x:f>
      </x:c>
      <x:c r="M7783" s="0">
        <x:f>'Historical Trades'!M7783</x:f>
      </x:c>
      <x:c r="N7783" s="0">
        <x:f>CLEAN('Historical Trades'!O7783)</x:f>
      </x:c>
      <x:c r="P7783" s="14">
        <x:f>IF(G7783="sell",M7783,-M7783)</x:f>
      </x:c>
      <x:c r="Q7783" s="14">
        <x:f>VLOOKUP(N7783,'Currency Rates'!$A$3:$C$32,3,0)</x:f>
      </x:c>
      <x:c r="R7783" s="0">
        <x:f>IF(A7783="SPUS",0,IF(A7783="FWD",0,P7783/Q7783))</x:f>
      </x:c>
    </x:row>
    <x:row r="7784" spans="1:19" x14ac:dyDescent="0.3">
      <x:c r="A7784" s="0">
        <x:f>'Historical Trades'!A7784</x:f>
      </x:c>
      <x:c r="B7784" s="0">
        <x:f>'Historical Trades'!B7784</x:f>
      </x:c>
      <x:c r="C7784" s="23">
        <x:f>'Historical Trades'!C7784</x:f>
      </x:c>
      <x:c r="D7784" s="0">
        <x:f>'Historical Trades'!D7784</x:f>
      </x:c>
      <x:c r="E7784" s="23">
        <x:f>'Historical Trades'!E7784</x:f>
      </x:c>
      <x:c r="F7784" s="0">
        <x:f>'Historical Trades'!F7784</x:f>
      </x:c>
      <x:c r="G7784" s="0">
        <x:f>'Historical Trades'!G7784</x:f>
      </x:c>
      <x:c r="H7784" s="0">
        <x:f>'Historical Trades'!H7784</x:f>
      </x:c>
      <x:c r="I7784" s="0">
        <x:f>'Historical Trades'!I7784</x:f>
      </x:c>
      <x:c r="J7784" s="0">
        <x:f>'Historical Trades'!J7784</x:f>
      </x:c>
      <x:c r="K7784" s="0">
        <x:f>'Historical Trades'!K7784</x:f>
      </x:c>
      <x:c r="L7784" s="0">
        <x:f>'Historical Trades'!L7784</x:f>
      </x:c>
      <x:c r="M7784" s="0">
        <x:f>'Historical Trades'!M7784</x:f>
      </x:c>
      <x:c r="N7784" s="0">
        <x:f>CLEAN('Historical Trades'!O7784)</x:f>
      </x:c>
      <x:c r="P7784" s="14">
        <x:f>IF(G7784="sell",M7784,-M7784)</x:f>
      </x:c>
      <x:c r="Q7784" s="14">
        <x:f>VLOOKUP(N7784,'Currency Rates'!$A$3:$C$32,3,0)</x:f>
      </x:c>
      <x:c r="R7784" s="0">
        <x:f>IF(A7784="SPUS",0,IF(A7784="FWD",0,P7784/Q7784))</x:f>
      </x:c>
    </x:row>
    <x:row r="7785" spans="1:19" x14ac:dyDescent="0.3">
      <x:c r="A7785" s="0">
        <x:f>'Historical Trades'!A7785</x:f>
      </x:c>
      <x:c r="B7785" s="0">
        <x:f>'Historical Trades'!B7785</x:f>
      </x:c>
      <x:c r="C7785" s="23">
        <x:f>'Historical Trades'!C7785</x:f>
      </x:c>
      <x:c r="D7785" s="0">
        <x:f>'Historical Trades'!D7785</x:f>
      </x:c>
      <x:c r="E7785" s="23">
        <x:f>'Historical Trades'!E7785</x:f>
      </x:c>
      <x:c r="F7785" s="0">
        <x:f>'Historical Trades'!F7785</x:f>
      </x:c>
      <x:c r="G7785" s="0">
        <x:f>'Historical Trades'!G7785</x:f>
      </x:c>
      <x:c r="H7785" s="0">
        <x:f>'Historical Trades'!H7785</x:f>
      </x:c>
      <x:c r="I7785" s="0">
        <x:f>'Historical Trades'!I7785</x:f>
      </x:c>
      <x:c r="J7785" s="0">
        <x:f>'Historical Trades'!J7785</x:f>
      </x:c>
      <x:c r="K7785" s="0">
        <x:f>'Historical Trades'!K7785</x:f>
      </x:c>
      <x:c r="L7785" s="0">
        <x:f>'Historical Trades'!L7785</x:f>
      </x:c>
      <x:c r="M7785" s="0">
        <x:f>'Historical Trades'!M7785</x:f>
      </x:c>
      <x:c r="N7785" s="0">
        <x:f>CLEAN('Historical Trades'!O7785)</x:f>
      </x:c>
      <x:c r="P7785" s="14">
        <x:f>IF(G7785="sell",M7785,-M7785)</x:f>
      </x:c>
      <x:c r="Q7785" s="14">
        <x:f>VLOOKUP(N7785,'Currency Rates'!$A$3:$C$32,3,0)</x:f>
      </x:c>
      <x:c r="R7785" s="0">
        <x:f>IF(A7785="SPUS",0,IF(A7785="FWD",0,P7785/Q7785))</x:f>
      </x:c>
    </x:row>
    <x:row r="7786" spans="1:19" x14ac:dyDescent="0.3">
      <x:c r="A7786" s="0">
        <x:f>'Historical Trades'!A7786</x:f>
      </x:c>
      <x:c r="B7786" s="0">
        <x:f>'Historical Trades'!B7786</x:f>
      </x:c>
      <x:c r="C7786" s="23">
        <x:f>'Historical Trades'!C7786</x:f>
      </x:c>
      <x:c r="D7786" s="0">
        <x:f>'Historical Trades'!D7786</x:f>
      </x:c>
      <x:c r="E7786" s="23">
        <x:f>'Historical Trades'!E7786</x:f>
      </x:c>
      <x:c r="F7786" s="0">
        <x:f>'Historical Trades'!F7786</x:f>
      </x:c>
      <x:c r="G7786" s="0">
        <x:f>'Historical Trades'!G7786</x:f>
      </x:c>
      <x:c r="H7786" s="0">
        <x:f>'Historical Trades'!H7786</x:f>
      </x:c>
      <x:c r="I7786" s="0">
        <x:f>'Historical Trades'!I7786</x:f>
      </x:c>
      <x:c r="J7786" s="0">
        <x:f>'Historical Trades'!J7786</x:f>
      </x:c>
      <x:c r="K7786" s="0">
        <x:f>'Historical Trades'!K7786</x:f>
      </x:c>
      <x:c r="L7786" s="0">
        <x:f>'Historical Trades'!L7786</x:f>
      </x:c>
      <x:c r="M7786" s="0">
        <x:f>'Historical Trades'!M7786</x:f>
      </x:c>
      <x:c r="N7786" s="0">
        <x:f>CLEAN('Historical Trades'!O7786)</x:f>
      </x:c>
      <x:c r="P7786" s="14">
        <x:f>IF(G7786="sell",M7786,-M7786)</x:f>
      </x:c>
      <x:c r="Q7786" s="14">
        <x:f>VLOOKUP(N7786,'Currency Rates'!$A$3:$C$32,3,0)</x:f>
      </x:c>
      <x:c r="R7786" s="0">
        <x:f>IF(A7786="SPUS",0,IF(A7786="FWD",0,P7786/Q7786))</x:f>
      </x:c>
    </x:row>
    <x:row r="7787" spans="1:19" x14ac:dyDescent="0.3">
      <x:c r="A7787" s="0">
        <x:f>'Historical Trades'!A7787</x:f>
      </x:c>
      <x:c r="B7787" s="0">
        <x:f>'Historical Trades'!B7787</x:f>
      </x:c>
      <x:c r="C7787" s="23">
        <x:f>'Historical Trades'!C7787</x:f>
      </x:c>
      <x:c r="D7787" s="0">
        <x:f>'Historical Trades'!D7787</x:f>
      </x:c>
      <x:c r="E7787" s="23">
        <x:f>'Historical Trades'!E7787</x:f>
      </x:c>
      <x:c r="F7787" s="0">
        <x:f>'Historical Trades'!F7787</x:f>
      </x:c>
      <x:c r="G7787" s="0">
        <x:f>'Historical Trades'!G7787</x:f>
      </x:c>
      <x:c r="H7787" s="0">
        <x:f>'Historical Trades'!H7787</x:f>
      </x:c>
      <x:c r="I7787" s="0">
        <x:f>'Historical Trades'!I7787</x:f>
      </x:c>
      <x:c r="J7787" s="0">
        <x:f>'Historical Trades'!J7787</x:f>
      </x:c>
      <x:c r="K7787" s="0">
        <x:f>'Historical Trades'!K7787</x:f>
      </x:c>
      <x:c r="L7787" s="0">
        <x:f>'Historical Trades'!L7787</x:f>
      </x:c>
      <x:c r="M7787" s="0">
        <x:f>'Historical Trades'!M7787</x:f>
      </x:c>
      <x:c r="N7787" s="0">
        <x:f>CLEAN('Historical Trades'!O7787)</x:f>
      </x:c>
      <x:c r="P7787" s="14">
        <x:f>IF(G7787="sell",M7787,-M7787)</x:f>
      </x:c>
      <x:c r="Q7787" s="14">
        <x:f>VLOOKUP(N7787,'Currency Rates'!$A$3:$C$32,3,0)</x:f>
      </x:c>
      <x:c r="R7787" s="0">
        <x:f>IF(A7787="SPUS",0,IF(A7787="FWD",0,P7787/Q7787))</x:f>
      </x:c>
    </x:row>
    <x:row r="7788" spans="1:19" x14ac:dyDescent="0.3">
      <x:c r="A7788" s="0">
        <x:f>'Historical Trades'!A7788</x:f>
      </x:c>
      <x:c r="B7788" s="0">
        <x:f>'Historical Trades'!B7788</x:f>
      </x:c>
      <x:c r="C7788" s="23">
        <x:f>'Historical Trades'!C7788</x:f>
      </x:c>
      <x:c r="D7788" s="0">
        <x:f>'Historical Trades'!D7788</x:f>
      </x:c>
      <x:c r="E7788" s="23">
        <x:f>'Historical Trades'!E7788</x:f>
      </x:c>
      <x:c r="F7788" s="0">
        <x:f>'Historical Trades'!F7788</x:f>
      </x:c>
      <x:c r="G7788" s="0">
        <x:f>'Historical Trades'!G7788</x:f>
      </x:c>
      <x:c r="H7788" s="0">
        <x:f>'Historical Trades'!H7788</x:f>
      </x:c>
      <x:c r="I7788" s="0">
        <x:f>'Historical Trades'!I7788</x:f>
      </x:c>
      <x:c r="J7788" s="0">
        <x:f>'Historical Trades'!J7788</x:f>
      </x:c>
      <x:c r="K7788" s="0">
        <x:f>'Historical Trades'!K7788</x:f>
      </x:c>
      <x:c r="L7788" s="0">
        <x:f>'Historical Trades'!L7788</x:f>
      </x:c>
      <x:c r="M7788" s="0">
        <x:f>'Historical Trades'!M7788</x:f>
      </x:c>
      <x:c r="N7788" s="0">
        <x:f>CLEAN('Historical Trades'!O7788)</x:f>
      </x:c>
      <x:c r="P7788" s="14">
        <x:f>IF(G7788="sell",M7788,-M7788)</x:f>
      </x:c>
      <x:c r="Q7788" s="14">
        <x:f>VLOOKUP(N7788,'Currency Rates'!$A$3:$C$32,3,0)</x:f>
      </x:c>
      <x:c r="R7788" s="0">
        <x:f>IF(A7788="SPUS",0,IF(A7788="FWD",0,P7788/Q7788))</x:f>
      </x:c>
    </x:row>
    <x:row r="7789" spans="1:19" x14ac:dyDescent="0.3">
      <x:c r="A7789" s="0">
        <x:f>'Historical Trades'!A7789</x:f>
      </x:c>
      <x:c r="B7789" s="0">
        <x:f>'Historical Trades'!B7789</x:f>
      </x:c>
      <x:c r="C7789" s="23">
        <x:f>'Historical Trades'!C7789</x:f>
      </x:c>
      <x:c r="D7789" s="0">
        <x:f>'Historical Trades'!D7789</x:f>
      </x:c>
      <x:c r="E7789" s="23">
        <x:f>'Historical Trades'!E7789</x:f>
      </x:c>
      <x:c r="F7789" s="0">
        <x:f>'Historical Trades'!F7789</x:f>
      </x:c>
      <x:c r="G7789" s="0">
        <x:f>'Historical Trades'!G7789</x:f>
      </x:c>
      <x:c r="H7789" s="0">
        <x:f>'Historical Trades'!H7789</x:f>
      </x:c>
      <x:c r="I7789" s="0">
        <x:f>'Historical Trades'!I7789</x:f>
      </x:c>
      <x:c r="J7789" s="0">
        <x:f>'Historical Trades'!J7789</x:f>
      </x:c>
      <x:c r="K7789" s="0">
        <x:f>'Historical Trades'!K7789</x:f>
      </x:c>
      <x:c r="L7789" s="0">
        <x:f>'Historical Trades'!L7789</x:f>
      </x:c>
      <x:c r="M7789" s="0">
        <x:f>'Historical Trades'!M7789</x:f>
      </x:c>
      <x:c r="N7789" s="0">
        <x:f>CLEAN('Historical Trades'!O7789)</x:f>
      </x:c>
      <x:c r="P7789" s="14">
        <x:f>IF(G7789="sell",M7789,-M7789)</x:f>
      </x:c>
      <x:c r="Q7789" s="14">
        <x:f>VLOOKUP(N7789,'Currency Rates'!$A$3:$C$32,3,0)</x:f>
      </x:c>
      <x:c r="R7789" s="0">
        <x:f>IF(A7789="SPUS",0,IF(A7789="FWD",0,P7789/Q7789))</x:f>
      </x:c>
    </x:row>
    <x:row r="7790" spans="1:19" x14ac:dyDescent="0.3">
      <x:c r="A7790" s="0">
        <x:f>'Historical Trades'!A7790</x:f>
      </x:c>
      <x:c r="B7790" s="0">
        <x:f>'Historical Trades'!B7790</x:f>
      </x:c>
      <x:c r="C7790" s="23">
        <x:f>'Historical Trades'!C7790</x:f>
      </x:c>
      <x:c r="D7790" s="0">
        <x:f>'Historical Trades'!D7790</x:f>
      </x:c>
      <x:c r="E7790" s="23">
        <x:f>'Historical Trades'!E7790</x:f>
      </x:c>
      <x:c r="F7790" s="0">
        <x:f>'Historical Trades'!F7790</x:f>
      </x:c>
      <x:c r="G7790" s="0">
        <x:f>'Historical Trades'!G7790</x:f>
      </x:c>
      <x:c r="H7790" s="0">
        <x:f>'Historical Trades'!H7790</x:f>
      </x:c>
      <x:c r="I7790" s="0">
        <x:f>'Historical Trades'!I7790</x:f>
      </x:c>
      <x:c r="J7790" s="0">
        <x:f>'Historical Trades'!J7790</x:f>
      </x:c>
      <x:c r="K7790" s="0">
        <x:f>'Historical Trades'!K7790</x:f>
      </x:c>
      <x:c r="L7790" s="0">
        <x:f>'Historical Trades'!L7790</x:f>
      </x:c>
      <x:c r="M7790" s="0">
        <x:f>'Historical Trades'!M7790</x:f>
      </x:c>
      <x:c r="N7790" s="0">
        <x:f>CLEAN('Historical Trades'!O7790)</x:f>
      </x:c>
      <x:c r="P7790" s="14">
        <x:f>IF(G7790="sell",M7790,-M7790)</x:f>
      </x:c>
      <x:c r="Q7790" s="14">
        <x:f>VLOOKUP(N7790,'Currency Rates'!$A$3:$C$32,3,0)</x:f>
      </x:c>
      <x:c r="R7790" s="0">
        <x:f>IF(A7790="SPUS",0,IF(A7790="FWD",0,P7790/Q7790))</x:f>
      </x:c>
    </x:row>
    <x:row r="7791" spans="1:19" x14ac:dyDescent="0.3">
      <x:c r="A7791" s="0">
        <x:f>'Historical Trades'!A7791</x:f>
      </x:c>
      <x:c r="B7791" s="0">
        <x:f>'Historical Trades'!B7791</x:f>
      </x:c>
      <x:c r="C7791" s="23">
        <x:f>'Historical Trades'!C7791</x:f>
      </x:c>
      <x:c r="D7791" s="0">
        <x:f>'Historical Trades'!D7791</x:f>
      </x:c>
      <x:c r="E7791" s="23">
        <x:f>'Historical Trades'!E7791</x:f>
      </x:c>
      <x:c r="F7791" s="0">
        <x:f>'Historical Trades'!F7791</x:f>
      </x:c>
      <x:c r="G7791" s="0">
        <x:f>'Historical Trades'!G7791</x:f>
      </x:c>
      <x:c r="H7791" s="0">
        <x:f>'Historical Trades'!H7791</x:f>
      </x:c>
      <x:c r="I7791" s="0">
        <x:f>'Historical Trades'!I7791</x:f>
      </x:c>
      <x:c r="J7791" s="0">
        <x:f>'Historical Trades'!J7791</x:f>
      </x:c>
      <x:c r="K7791" s="0">
        <x:f>'Historical Trades'!K7791</x:f>
      </x:c>
      <x:c r="L7791" s="0">
        <x:f>'Historical Trades'!L7791</x:f>
      </x:c>
      <x:c r="M7791" s="0">
        <x:f>'Historical Trades'!M7791</x:f>
      </x:c>
      <x:c r="N7791" s="0">
        <x:f>CLEAN('Historical Trades'!O7791)</x:f>
      </x:c>
      <x:c r="P7791" s="14">
        <x:f>IF(G7791="sell",M7791,-M7791)</x:f>
      </x:c>
      <x:c r="Q7791" s="14">
        <x:f>VLOOKUP(N7791,'Currency Rates'!$A$3:$C$32,3,0)</x:f>
      </x:c>
      <x:c r="R7791" s="0">
        <x:f>IF(A7791="SPUS",0,IF(A7791="FWD",0,P7791/Q7791))</x:f>
      </x:c>
    </x:row>
    <x:row r="7792" spans="1:19" x14ac:dyDescent="0.3">
      <x:c r="A7792" s="0">
        <x:f>'Historical Trades'!A7792</x:f>
      </x:c>
      <x:c r="B7792" s="0">
        <x:f>'Historical Trades'!B7792</x:f>
      </x:c>
      <x:c r="C7792" s="23">
        <x:f>'Historical Trades'!C7792</x:f>
      </x:c>
      <x:c r="D7792" s="0">
        <x:f>'Historical Trades'!D7792</x:f>
      </x:c>
      <x:c r="E7792" s="23">
        <x:f>'Historical Trades'!E7792</x:f>
      </x:c>
      <x:c r="F7792" s="0">
        <x:f>'Historical Trades'!F7792</x:f>
      </x:c>
      <x:c r="G7792" s="0">
        <x:f>'Historical Trades'!G7792</x:f>
      </x:c>
      <x:c r="H7792" s="0">
        <x:f>'Historical Trades'!H7792</x:f>
      </x:c>
      <x:c r="I7792" s="0">
        <x:f>'Historical Trades'!I7792</x:f>
      </x:c>
      <x:c r="J7792" s="0">
        <x:f>'Historical Trades'!J7792</x:f>
      </x:c>
      <x:c r="K7792" s="0">
        <x:f>'Historical Trades'!K7792</x:f>
      </x:c>
      <x:c r="L7792" s="0">
        <x:f>'Historical Trades'!L7792</x:f>
      </x:c>
      <x:c r="M7792" s="0">
        <x:f>'Historical Trades'!M7792</x:f>
      </x:c>
      <x:c r="N7792" s="0">
        <x:f>CLEAN('Historical Trades'!O7792)</x:f>
      </x:c>
      <x:c r="P7792" s="14">
        <x:f>IF(G7792="sell",M7792,-M7792)</x:f>
      </x:c>
      <x:c r="Q7792" s="14">
        <x:f>VLOOKUP(N7792,'Currency Rates'!$A$3:$C$32,3,0)</x:f>
      </x:c>
      <x:c r="R7792" s="0">
        <x:f>IF(A7792="SPUS",0,IF(A7792="FWD",0,P7792/Q7792))</x:f>
      </x:c>
    </x:row>
    <x:row r="7793" spans="1:19" x14ac:dyDescent="0.3">
      <x:c r="A7793" s="0">
        <x:f>'Historical Trades'!A7793</x:f>
      </x:c>
      <x:c r="B7793" s="0">
        <x:f>'Historical Trades'!B7793</x:f>
      </x:c>
      <x:c r="C7793" s="23">
        <x:f>'Historical Trades'!C7793</x:f>
      </x:c>
      <x:c r="D7793" s="0">
        <x:f>'Historical Trades'!D7793</x:f>
      </x:c>
      <x:c r="E7793" s="23">
        <x:f>'Historical Trades'!E7793</x:f>
      </x:c>
      <x:c r="F7793" s="0">
        <x:f>'Historical Trades'!F7793</x:f>
      </x:c>
      <x:c r="G7793" s="0">
        <x:f>'Historical Trades'!G7793</x:f>
      </x:c>
      <x:c r="H7793" s="0">
        <x:f>'Historical Trades'!H7793</x:f>
      </x:c>
      <x:c r="I7793" s="0">
        <x:f>'Historical Trades'!I7793</x:f>
      </x:c>
      <x:c r="J7793" s="0">
        <x:f>'Historical Trades'!J7793</x:f>
      </x:c>
      <x:c r="K7793" s="0">
        <x:f>'Historical Trades'!K7793</x:f>
      </x:c>
      <x:c r="L7793" s="0">
        <x:f>'Historical Trades'!L7793</x:f>
      </x:c>
      <x:c r="M7793" s="0">
        <x:f>'Historical Trades'!M7793</x:f>
      </x:c>
      <x:c r="N7793" s="0">
        <x:f>CLEAN('Historical Trades'!O7793)</x:f>
      </x:c>
      <x:c r="P7793" s="14">
        <x:f>IF(G7793="sell",M7793,-M7793)</x:f>
      </x:c>
      <x:c r="Q7793" s="14">
        <x:f>VLOOKUP(N7793,'Currency Rates'!$A$3:$C$32,3,0)</x:f>
      </x:c>
      <x:c r="R7793" s="0">
        <x:f>IF(A7793="SPUS",0,IF(A7793="FWD",0,P7793/Q7793))</x:f>
      </x:c>
    </x:row>
    <x:row r="7794" spans="1:19" x14ac:dyDescent="0.3">
      <x:c r="A7794" s="0">
        <x:f>'Historical Trades'!A7794</x:f>
      </x:c>
      <x:c r="B7794" s="0">
        <x:f>'Historical Trades'!B7794</x:f>
      </x:c>
      <x:c r="C7794" s="23">
        <x:f>'Historical Trades'!C7794</x:f>
      </x:c>
      <x:c r="D7794" s="0">
        <x:f>'Historical Trades'!D7794</x:f>
      </x:c>
      <x:c r="E7794" s="23">
        <x:f>'Historical Trades'!E7794</x:f>
      </x:c>
      <x:c r="F7794" s="0">
        <x:f>'Historical Trades'!F7794</x:f>
      </x:c>
      <x:c r="G7794" s="0">
        <x:f>'Historical Trades'!G7794</x:f>
      </x:c>
      <x:c r="H7794" s="0">
        <x:f>'Historical Trades'!H7794</x:f>
      </x:c>
      <x:c r="I7794" s="0">
        <x:f>'Historical Trades'!I7794</x:f>
      </x:c>
      <x:c r="J7794" s="0">
        <x:f>'Historical Trades'!J7794</x:f>
      </x:c>
      <x:c r="K7794" s="0">
        <x:f>'Historical Trades'!K7794</x:f>
      </x:c>
      <x:c r="L7794" s="0">
        <x:f>'Historical Trades'!L7794</x:f>
      </x:c>
      <x:c r="M7794" s="0">
        <x:f>'Historical Trades'!M7794</x:f>
      </x:c>
      <x:c r="N7794" s="0">
        <x:f>CLEAN('Historical Trades'!O7794)</x:f>
      </x:c>
      <x:c r="P7794" s="14">
        <x:f>IF(G7794="sell",M7794,-M7794)</x:f>
      </x:c>
      <x:c r="Q7794" s="14">
        <x:f>VLOOKUP(N7794,'Currency Rates'!$A$3:$C$32,3,0)</x:f>
      </x:c>
      <x:c r="R7794" s="0">
        <x:f>IF(A7794="SPUS",0,IF(A7794="FWD",0,P7794/Q7794))</x:f>
      </x:c>
    </x:row>
    <x:row r="7795" spans="1:19" x14ac:dyDescent="0.3">
      <x:c r="A7795" s="0">
        <x:f>'Historical Trades'!A7795</x:f>
      </x:c>
      <x:c r="B7795" s="0">
        <x:f>'Historical Trades'!B7795</x:f>
      </x:c>
      <x:c r="C7795" s="23">
        <x:f>'Historical Trades'!C7795</x:f>
      </x:c>
      <x:c r="D7795" s="0">
        <x:f>'Historical Trades'!D7795</x:f>
      </x:c>
      <x:c r="E7795" s="23">
        <x:f>'Historical Trades'!E7795</x:f>
      </x:c>
      <x:c r="F7795" s="0">
        <x:f>'Historical Trades'!F7795</x:f>
      </x:c>
      <x:c r="G7795" s="0">
        <x:f>'Historical Trades'!G7795</x:f>
      </x:c>
      <x:c r="H7795" s="0">
        <x:f>'Historical Trades'!H7795</x:f>
      </x:c>
      <x:c r="I7795" s="0">
        <x:f>'Historical Trades'!I7795</x:f>
      </x:c>
      <x:c r="J7795" s="0">
        <x:f>'Historical Trades'!J7795</x:f>
      </x:c>
      <x:c r="K7795" s="0">
        <x:f>'Historical Trades'!K7795</x:f>
      </x:c>
      <x:c r="L7795" s="0">
        <x:f>'Historical Trades'!L7795</x:f>
      </x:c>
      <x:c r="M7795" s="0">
        <x:f>'Historical Trades'!M7795</x:f>
      </x:c>
      <x:c r="N7795" s="0">
        <x:f>CLEAN('Historical Trades'!O7795)</x:f>
      </x:c>
      <x:c r="P7795" s="14">
        <x:f>IF(G7795="sell",M7795,-M7795)</x:f>
      </x:c>
      <x:c r="Q7795" s="14">
        <x:f>VLOOKUP(N7795,'Currency Rates'!$A$3:$C$32,3,0)</x:f>
      </x:c>
      <x:c r="R7795" s="0">
        <x:f>IF(A7795="SPUS",0,IF(A7795="FWD",0,P7795/Q7795))</x:f>
      </x:c>
    </x:row>
    <x:row r="7796" spans="1:19" x14ac:dyDescent="0.3">
      <x:c r="A7796" s="0">
        <x:f>'Historical Trades'!A7796</x:f>
      </x:c>
      <x:c r="B7796" s="0">
        <x:f>'Historical Trades'!B7796</x:f>
      </x:c>
      <x:c r="C7796" s="23">
        <x:f>'Historical Trades'!C7796</x:f>
      </x:c>
      <x:c r="D7796" s="0">
        <x:f>'Historical Trades'!D7796</x:f>
      </x:c>
      <x:c r="E7796" s="23">
        <x:f>'Historical Trades'!E7796</x:f>
      </x:c>
      <x:c r="F7796" s="0">
        <x:f>'Historical Trades'!F7796</x:f>
      </x:c>
      <x:c r="G7796" s="0">
        <x:f>'Historical Trades'!G7796</x:f>
      </x:c>
      <x:c r="H7796" s="0">
        <x:f>'Historical Trades'!H7796</x:f>
      </x:c>
      <x:c r="I7796" s="0">
        <x:f>'Historical Trades'!I7796</x:f>
      </x:c>
      <x:c r="J7796" s="0">
        <x:f>'Historical Trades'!J7796</x:f>
      </x:c>
      <x:c r="K7796" s="0">
        <x:f>'Historical Trades'!K7796</x:f>
      </x:c>
      <x:c r="L7796" s="0">
        <x:f>'Historical Trades'!L7796</x:f>
      </x:c>
      <x:c r="M7796" s="0">
        <x:f>'Historical Trades'!M7796</x:f>
      </x:c>
      <x:c r="N7796" s="0">
        <x:f>CLEAN('Historical Trades'!O7796)</x:f>
      </x:c>
      <x:c r="P7796" s="14">
        <x:f>IF(G7796="sell",M7796,-M7796)</x:f>
      </x:c>
      <x:c r="Q7796" s="14">
        <x:f>VLOOKUP(N7796,'Currency Rates'!$A$3:$C$32,3,0)</x:f>
      </x:c>
      <x:c r="R7796" s="0">
        <x:f>IF(A7796="SPUS",0,IF(A7796="FWD",0,P7796/Q7796))</x:f>
      </x:c>
    </x:row>
    <x:row r="7797" spans="1:19" x14ac:dyDescent="0.3">
      <x:c r="A7797" s="0">
        <x:f>'Historical Trades'!A7797</x:f>
      </x:c>
      <x:c r="B7797" s="0">
        <x:f>'Historical Trades'!B7797</x:f>
      </x:c>
      <x:c r="C7797" s="23">
        <x:f>'Historical Trades'!C7797</x:f>
      </x:c>
      <x:c r="D7797" s="0">
        <x:f>'Historical Trades'!D7797</x:f>
      </x:c>
      <x:c r="E7797" s="23">
        <x:f>'Historical Trades'!E7797</x:f>
      </x:c>
      <x:c r="F7797" s="0">
        <x:f>'Historical Trades'!F7797</x:f>
      </x:c>
      <x:c r="G7797" s="0">
        <x:f>'Historical Trades'!G7797</x:f>
      </x:c>
      <x:c r="H7797" s="0">
        <x:f>'Historical Trades'!H7797</x:f>
      </x:c>
      <x:c r="I7797" s="0">
        <x:f>'Historical Trades'!I7797</x:f>
      </x:c>
      <x:c r="J7797" s="0">
        <x:f>'Historical Trades'!J7797</x:f>
      </x:c>
      <x:c r="K7797" s="0">
        <x:f>'Historical Trades'!K7797</x:f>
      </x:c>
      <x:c r="L7797" s="0">
        <x:f>'Historical Trades'!L7797</x:f>
      </x:c>
      <x:c r="M7797" s="0">
        <x:f>'Historical Trades'!M7797</x:f>
      </x:c>
      <x:c r="N7797" s="0">
        <x:f>CLEAN('Historical Trades'!O7797)</x:f>
      </x:c>
      <x:c r="P7797" s="14">
        <x:f>IF(G7797="sell",M7797,-M7797)</x:f>
      </x:c>
      <x:c r="Q7797" s="14">
        <x:f>VLOOKUP(N7797,'Currency Rates'!$A$3:$C$32,3,0)</x:f>
      </x:c>
      <x:c r="R7797" s="0">
        <x:f>IF(A7797="SPUS",0,IF(A7797="FWD",0,P7797/Q7797))</x:f>
      </x:c>
    </x:row>
    <x:row r="7798" spans="1:19" x14ac:dyDescent="0.3">
      <x:c r="A7798" s="0">
        <x:f>'Historical Trades'!A7798</x:f>
      </x:c>
      <x:c r="B7798" s="0">
        <x:f>'Historical Trades'!B7798</x:f>
      </x:c>
      <x:c r="C7798" s="23">
        <x:f>'Historical Trades'!C7798</x:f>
      </x:c>
      <x:c r="D7798" s="0">
        <x:f>'Historical Trades'!D7798</x:f>
      </x:c>
      <x:c r="E7798" s="23">
        <x:f>'Historical Trades'!E7798</x:f>
      </x:c>
      <x:c r="F7798" s="0">
        <x:f>'Historical Trades'!F7798</x:f>
      </x:c>
      <x:c r="G7798" s="0">
        <x:f>'Historical Trades'!G7798</x:f>
      </x:c>
      <x:c r="H7798" s="0">
        <x:f>'Historical Trades'!H7798</x:f>
      </x:c>
      <x:c r="I7798" s="0">
        <x:f>'Historical Trades'!I7798</x:f>
      </x:c>
      <x:c r="J7798" s="0">
        <x:f>'Historical Trades'!J7798</x:f>
      </x:c>
      <x:c r="K7798" s="0">
        <x:f>'Historical Trades'!K7798</x:f>
      </x:c>
      <x:c r="L7798" s="0">
        <x:f>'Historical Trades'!L7798</x:f>
      </x:c>
      <x:c r="M7798" s="0">
        <x:f>'Historical Trades'!M7798</x:f>
      </x:c>
      <x:c r="N7798" s="0">
        <x:f>CLEAN('Historical Trades'!O7798)</x:f>
      </x:c>
      <x:c r="P7798" s="14">
        <x:f>IF(G7798="sell",M7798,-M7798)</x:f>
      </x:c>
      <x:c r="Q7798" s="14">
        <x:f>VLOOKUP(N7798,'Currency Rates'!$A$3:$C$32,3,0)</x:f>
      </x:c>
      <x:c r="R7798" s="0">
        <x:f>IF(A7798="SPUS",0,IF(A7798="FWD",0,P7798/Q7798))</x:f>
      </x:c>
    </x:row>
    <x:row r="7799" spans="1:19" x14ac:dyDescent="0.3">
      <x:c r="A7799" s="0">
        <x:f>'Historical Trades'!A7799</x:f>
      </x:c>
      <x:c r="B7799" s="0">
        <x:f>'Historical Trades'!B7799</x:f>
      </x:c>
      <x:c r="C7799" s="23">
        <x:f>'Historical Trades'!C7799</x:f>
      </x:c>
      <x:c r="D7799" s="0">
        <x:f>'Historical Trades'!D7799</x:f>
      </x:c>
      <x:c r="E7799" s="23">
        <x:f>'Historical Trades'!E7799</x:f>
      </x:c>
      <x:c r="F7799" s="0">
        <x:f>'Historical Trades'!F7799</x:f>
      </x:c>
      <x:c r="G7799" s="0">
        <x:f>'Historical Trades'!G7799</x:f>
      </x:c>
      <x:c r="H7799" s="0">
        <x:f>'Historical Trades'!H7799</x:f>
      </x:c>
      <x:c r="I7799" s="0">
        <x:f>'Historical Trades'!I7799</x:f>
      </x:c>
      <x:c r="J7799" s="0">
        <x:f>'Historical Trades'!J7799</x:f>
      </x:c>
      <x:c r="K7799" s="0">
        <x:f>'Historical Trades'!K7799</x:f>
      </x:c>
      <x:c r="L7799" s="0">
        <x:f>'Historical Trades'!L7799</x:f>
      </x:c>
      <x:c r="M7799" s="0">
        <x:f>'Historical Trades'!M7799</x:f>
      </x:c>
      <x:c r="N7799" s="0">
        <x:f>CLEAN('Historical Trades'!O7799)</x:f>
      </x:c>
      <x:c r="P7799" s="14">
        <x:f>IF(G7799="sell",M7799,-M7799)</x:f>
      </x:c>
      <x:c r="Q7799" s="14">
        <x:f>VLOOKUP(N7799,'Currency Rates'!$A$3:$C$32,3,0)</x:f>
      </x:c>
      <x:c r="R7799" s="0">
        <x:f>IF(A7799="SPUS",0,IF(A7799="FWD",0,P7799/Q7799))</x:f>
      </x:c>
    </x:row>
    <x:row r="7800" spans="1:19" x14ac:dyDescent="0.3">
      <x:c r="A7800" s="0">
        <x:f>'Historical Trades'!A7800</x:f>
      </x:c>
      <x:c r="B7800" s="0">
        <x:f>'Historical Trades'!B7800</x:f>
      </x:c>
      <x:c r="C7800" s="23">
        <x:f>'Historical Trades'!C7800</x:f>
      </x:c>
      <x:c r="D7800" s="0">
        <x:f>'Historical Trades'!D7800</x:f>
      </x:c>
      <x:c r="E7800" s="23">
        <x:f>'Historical Trades'!E7800</x:f>
      </x:c>
      <x:c r="F7800" s="0">
        <x:f>'Historical Trades'!F7800</x:f>
      </x:c>
      <x:c r="G7800" s="0">
        <x:f>'Historical Trades'!G7800</x:f>
      </x:c>
      <x:c r="H7800" s="0">
        <x:f>'Historical Trades'!H7800</x:f>
      </x:c>
      <x:c r="I7800" s="0">
        <x:f>'Historical Trades'!I7800</x:f>
      </x:c>
      <x:c r="J7800" s="0">
        <x:f>'Historical Trades'!J7800</x:f>
      </x:c>
      <x:c r="K7800" s="0">
        <x:f>'Historical Trades'!K7800</x:f>
      </x:c>
      <x:c r="L7800" s="0">
        <x:f>'Historical Trades'!L7800</x:f>
      </x:c>
      <x:c r="M7800" s="0">
        <x:f>'Historical Trades'!M7800</x:f>
      </x:c>
      <x:c r="N7800" s="0">
        <x:f>CLEAN('Historical Trades'!O7800)</x:f>
      </x:c>
      <x:c r="P7800" s="14">
        <x:f>IF(G7800="sell",M7800,-M7800)</x:f>
      </x:c>
      <x:c r="Q7800" s="14">
        <x:f>VLOOKUP(N7800,'Currency Rates'!$A$3:$C$32,3,0)</x:f>
      </x:c>
      <x:c r="R7800" s="0">
        <x:f>IF(A7800="SPUS",0,IF(A7800="FWD",0,P7800/Q7800))</x:f>
      </x:c>
    </x:row>
    <x:row r="7801" spans="1:19" x14ac:dyDescent="0.3">
      <x:c r="A7801" s="0">
        <x:f>'Historical Trades'!A7801</x:f>
      </x:c>
      <x:c r="B7801" s="0">
        <x:f>'Historical Trades'!B7801</x:f>
      </x:c>
      <x:c r="C7801" s="23">
        <x:f>'Historical Trades'!C7801</x:f>
      </x:c>
      <x:c r="D7801" s="0">
        <x:f>'Historical Trades'!D7801</x:f>
      </x:c>
      <x:c r="E7801" s="23">
        <x:f>'Historical Trades'!E7801</x:f>
      </x:c>
      <x:c r="F7801" s="0">
        <x:f>'Historical Trades'!F7801</x:f>
      </x:c>
      <x:c r="G7801" s="0">
        <x:f>'Historical Trades'!G7801</x:f>
      </x:c>
      <x:c r="H7801" s="0">
        <x:f>'Historical Trades'!H7801</x:f>
      </x:c>
      <x:c r="I7801" s="0">
        <x:f>'Historical Trades'!I7801</x:f>
      </x:c>
      <x:c r="J7801" s="0">
        <x:f>'Historical Trades'!J7801</x:f>
      </x:c>
      <x:c r="K7801" s="0">
        <x:f>'Historical Trades'!K7801</x:f>
      </x:c>
      <x:c r="L7801" s="0">
        <x:f>'Historical Trades'!L7801</x:f>
      </x:c>
      <x:c r="M7801" s="0">
        <x:f>'Historical Trades'!M7801</x:f>
      </x:c>
      <x:c r="N7801" s="0">
        <x:f>CLEAN('Historical Trades'!O7801)</x:f>
      </x:c>
      <x:c r="P7801" s="14">
        <x:f>IF(G7801="sell",M7801,-M7801)</x:f>
      </x:c>
      <x:c r="Q7801" s="14">
        <x:f>VLOOKUP(N7801,'Currency Rates'!$A$3:$C$32,3,0)</x:f>
      </x:c>
      <x:c r="R7801" s="0">
        <x:f>IF(A7801="SPUS",0,IF(A7801="FWD",0,P7801/Q7801))</x:f>
      </x:c>
    </x:row>
    <x:row r="7802" spans="1:19" x14ac:dyDescent="0.3">
      <x:c r="A7802" s="0">
        <x:f>'Historical Trades'!A7802</x:f>
      </x:c>
      <x:c r="B7802" s="0">
        <x:f>'Historical Trades'!B7802</x:f>
      </x:c>
      <x:c r="C7802" s="23">
        <x:f>'Historical Trades'!C7802</x:f>
      </x:c>
      <x:c r="D7802" s="0">
        <x:f>'Historical Trades'!D7802</x:f>
      </x:c>
      <x:c r="E7802" s="23">
        <x:f>'Historical Trades'!E7802</x:f>
      </x:c>
      <x:c r="F7802" s="0">
        <x:f>'Historical Trades'!F7802</x:f>
      </x:c>
      <x:c r="G7802" s="0">
        <x:f>'Historical Trades'!G7802</x:f>
      </x:c>
      <x:c r="H7802" s="0">
        <x:f>'Historical Trades'!H7802</x:f>
      </x:c>
      <x:c r="I7802" s="0">
        <x:f>'Historical Trades'!I7802</x:f>
      </x:c>
      <x:c r="J7802" s="0">
        <x:f>'Historical Trades'!J7802</x:f>
      </x:c>
      <x:c r="K7802" s="0">
        <x:f>'Historical Trades'!K7802</x:f>
      </x:c>
      <x:c r="L7802" s="0">
        <x:f>'Historical Trades'!L7802</x:f>
      </x:c>
      <x:c r="M7802" s="0">
        <x:f>'Historical Trades'!M7802</x:f>
      </x:c>
      <x:c r="N7802" s="0">
        <x:f>CLEAN('Historical Trades'!O7802)</x:f>
      </x:c>
      <x:c r="P7802" s="14">
        <x:f>IF(G7802="sell",M7802,-M7802)</x:f>
      </x:c>
      <x:c r="Q7802" s="14">
        <x:f>VLOOKUP(N7802,'Currency Rates'!$A$3:$C$32,3,0)</x:f>
      </x:c>
      <x:c r="R7802" s="0">
        <x:f>IF(A7802="SPUS",0,IF(A7802="FWD",0,P7802/Q7802))</x:f>
      </x:c>
    </x:row>
    <x:row r="7803" spans="1:19" x14ac:dyDescent="0.3">
      <x:c r="A7803" s="0">
        <x:f>'Historical Trades'!A7803</x:f>
      </x:c>
      <x:c r="B7803" s="0">
        <x:f>'Historical Trades'!B7803</x:f>
      </x:c>
      <x:c r="C7803" s="23">
        <x:f>'Historical Trades'!C7803</x:f>
      </x:c>
      <x:c r="D7803" s="0">
        <x:f>'Historical Trades'!D7803</x:f>
      </x:c>
      <x:c r="E7803" s="23">
        <x:f>'Historical Trades'!E7803</x:f>
      </x:c>
      <x:c r="F7803" s="0">
        <x:f>'Historical Trades'!F7803</x:f>
      </x:c>
      <x:c r="G7803" s="0">
        <x:f>'Historical Trades'!G7803</x:f>
      </x:c>
      <x:c r="H7803" s="0">
        <x:f>'Historical Trades'!H7803</x:f>
      </x:c>
      <x:c r="I7803" s="0">
        <x:f>'Historical Trades'!I7803</x:f>
      </x:c>
      <x:c r="J7803" s="0">
        <x:f>'Historical Trades'!J7803</x:f>
      </x:c>
      <x:c r="K7803" s="0">
        <x:f>'Historical Trades'!K7803</x:f>
      </x:c>
      <x:c r="L7803" s="0">
        <x:f>'Historical Trades'!L7803</x:f>
      </x:c>
      <x:c r="M7803" s="0">
        <x:f>'Historical Trades'!M7803</x:f>
      </x:c>
      <x:c r="N7803" s="0">
        <x:f>CLEAN('Historical Trades'!O7803)</x:f>
      </x:c>
      <x:c r="P7803" s="14">
        <x:f>IF(G7803="sell",M7803,-M7803)</x:f>
      </x:c>
      <x:c r="Q7803" s="14">
        <x:f>VLOOKUP(N7803,'Currency Rates'!$A$3:$C$32,3,0)</x:f>
      </x:c>
      <x:c r="R7803" s="0">
        <x:f>IF(A7803="SPUS",0,IF(A7803="FWD",0,P7803/Q7803))</x:f>
      </x:c>
    </x:row>
    <x:row r="7804" spans="1:19" x14ac:dyDescent="0.3">
      <x:c r="A7804" s="0">
        <x:f>'Historical Trades'!A7804</x:f>
      </x:c>
      <x:c r="B7804" s="0">
        <x:f>'Historical Trades'!B7804</x:f>
      </x:c>
      <x:c r="C7804" s="23">
        <x:f>'Historical Trades'!C7804</x:f>
      </x:c>
      <x:c r="D7804" s="0">
        <x:f>'Historical Trades'!D7804</x:f>
      </x:c>
      <x:c r="E7804" s="23">
        <x:f>'Historical Trades'!E7804</x:f>
      </x:c>
      <x:c r="F7804" s="0">
        <x:f>'Historical Trades'!F7804</x:f>
      </x:c>
      <x:c r="G7804" s="0">
        <x:f>'Historical Trades'!G7804</x:f>
      </x:c>
      <x:c r="H7804" s="0">
        <x:f>'Historical Trades'!H7804</x:f>
      </x:c>
      <x:c r="I7804" s="0">
        <x:f>'Historical Trades'!I7804</x:f>
      </x:c>
      <x:c r="J7804" s="0">
        <x:f>'Historical Trades'!J7804</x:f>
      </x:c>
      <x:c r="K7804" s="0">
        <x:f>'Historical Trades'!K7804</x:f>
      </x:c>
      <x:c r="L7804" s="0">
        <x:f>'Historical Trades'!L7804</x:f>
      </x:c>
      <x:c r="M7804" s="0">
        <x:f>'Historical Trades'!M7804</x:f>
      </x:c>
      <x:c r="N7804" s="0">
        <x:f>CLEAN('Historical Trades'!O7804)</x:f>
      </x:c>
      <x:c r="P7804" s="14">
        <x:f>IF(G7804="sell",M7804,-M7804)</x:f>
      </x:c>
      <x:c r="Q7804" s="14">
        <x:f>VLOOKUP(N7804,'Currency Rates'!$A$3:$C$32,3,0)</x:f>
      </x:c>
      <x:c r="R7804" s="0">
        <x:f>IF(A7804="SPUS",0,IF(A7804="FWD",0,P7804/Q7804))</x:f>
      </x:c>
    </x:row>
    <x:row r="7805" spans="1:19" x14ac:dyDescent="0.3">
      <x:c r="A7805" s="0">
        <x:f>'Historical Trades'!A7805</x:f>
      </x:c>
      <x:c r="B7805" s="0">
        <x:f>'Historical Trades'!B7805</x:f>
      </x:c>
      <x:c r="C7805" s="23">
        <x:f>'Historical Trades'!C7805</x:f>
      </x:c>
      <x:c r="D7805" s="0">
        <x:f>'Historical Trades'!D7805</x:f>
      </x:c>
      <x:c r="E7805" s="23">
        <x:f>'Historical Trades'!E7805</x:f>
      </x:c>
      <x:c r="F7805" s="0">
        <x:f>'Historical Trades'!F7805</x:f>
      </x:c>
      <x:c r="G7805" s="0">
        <x:f>'Historical Trades'!G7805</x:f>
      </x:c>
      <x:c r="H7805" s="0">
        <x:f>'Historical Trades'!H7805</x:f>
      </x:c>
      <x:c r="I7805" s="0">
        <x:f>'Historical Trades'!I7805</x:f>
      </x:c>
      <x:c r="J7805" s="0">
        <x:f>'Historical Trades'!J7805</x:f>
      </x:c>
      <x:c r="K7805" s="0">
        <x:f>'Historical Trades'!K7805</x:f>
      </x:c>
      <x:c r="L7805" s="0">
        <x:f>'Historical Trades'!L7805</x:f>
      </x:c>
      <x:c r="M7805" s="0">
        <x:f>'Historical Trades'!M7805</x:f>
      </x:c>
      <x:c r="N7805" s="0">
        <x:f>CLEAN('Historical Trades'!O7805)</x:f>
      </x:c>
      <x:c r="P7805" s="14">
        <x:f>IF(G7805="sell",M7805,-M7805)</x:f>
      </x:c>
      <x:c r="Q7805" s="14">
        <x:f>VLOOKUP(N7805,'Currency Rates'!$A$3:$C$32,3,0)</x:f>
      </x:c>
      <x:c r="R7805" s="0">
        <x:f>IF(A7805="SPUS",0,IF(A7805="FWD",0,P7805/Q7805))</x:f>
      </x:c>
    </x:row>
    <x:row r="7806" spans="1:19" x14ac:dyDescent="0.3">
      <x:c r="A7806" s="0">
        <x:f>'Historical Trades'!A7806</x:f>
      </x:c>
      <x:c r="B7806" s="0">
        <x:f>'Historical Trades'!B7806</x:f>
      </x:c>
      <x:c r="C7806" s="23">
        <x:f>'Historical Trades'!C7806</x:f>
      </x:c>
      <x:c r="D7806" s="0">
        <x:f>'Historical Trades'!D7806</x:f>
      </x:c>
      <x:c r="E7806" s="23">
        <x:f>'Historical Trades'!E7806</x:f>
      </x:c>
      <x:c r="F7806" s="0">
        <x:f>'Historical Trades'!F7806</x:f>
      </x:c>
      <x:c r="G7806" s="0">
        <x:f>'Historical Trades'!G7806</x:f>
      </x:c>
      <x:c r="H7806" s="0">
        <x:f>'Historical Trades'!H7806</x:f>
      </x:c>
      <x:c r="I7806" s="0">
        <x:f>'Historical Trades'!I7806</x:f>
      </x:c>
      <x:c r="J7806" s="0">
        <x:f>'Historical Trades'!J7806</x:f>
      </x:c>
      <x:c r="K7806" s="0">
        <x:f>'Historical Trades'!K7806</x:f>
      </x:c>
      <x:c r="L7806" s="0">
        <x:f>'Historical Trades'!L7806</x:f>
      </x:c>
      <x:c r="M7806" s="0">
        <x:f>'Historical Trades'!M7806</x:f>
      </x:c>
      <x:c r="N7806" s="0">
        <x:f>CLEAN('Historical Trades'!O7806)</x:f>
      </x:c>
      <x:c r="P7806" s="14">
        <x:f>IF(G7806="sell",M7806,-M7806)</x:f>
      </x:c>
      <x:c r="Q7806" s="14">
        <x:f>VLOOKUP(N7806,'Currency Rates'!$A$3:$C$32,3,0)</x:f>
      </x:c>
      <x:c r="R7806" s="0">
        <x:f>IF(A7806="SPUS",0,IF(A7806="FWD",0,P7806/Q7806))</x:f>
      </x:c>
    </x:row>
    <x:row r="7807" spans="1:19" x14ac:dyDescent="0.3">
      <x:c r="A7807" s="0">
        <x:f>'Historical Trades'!A7807</x:f>
      </x:c>
      <x:c r="B7807" s="0">
        <x:f>'Historical Trades'!B7807</x:f>
      </x:c>
      <x:c r="C7807" s="23">
        <x:f>'Historical Trades'!C7807</x:f>
      </x:c>
      <x:c r="D7807" s="0">
        <x:f>'Historical Trades'!D7807</x:f>
      </x:c>
      <x:c r="E7807" s="23">
        <x:f>'Historical Trades'!E7807</x:f>
      </x:c>
      <x:c r="F7807" s="0">
        <x:f>'Historical Trades'!F7807</x:f>
      </x:c>
      <x:c r="G7807" s="0">
        <x:f>'Historical Trades'!G7807</x:f>
      </x:c>
      <x:c r="H7807" s="0">
        <x:f>'Historical Trades'!H7807</x:f>
      </x:c>
      <x:c r="I7807" s="0">
        <x:f>'Historical Trades'!I7807</x:f>
      </x:c>
      <x:c r="J7807" s="0">
        <x:f>'Historical Trades'!J7807</x:f>
      </x:c>
      <x:c r="K7807" s="0">
        <x:f>'Historical Trades'!K7807</x:f>
      </x:c>
      <x:c r="L7807" s="0">
        <x:f>'Historical Trades'!L7807</x:f>
      </x:c>
      <x:c r="M7807" s="0">
        <x:f>'Historical Trades'!M7807</x:f>
      </x:c>
      <x:c r="N7807" s="0">
        <x:f>CLEAN('Historical Trades'!O7807)</x:f>
      </x:c>
      <x:c r="P7807" s="14">
        <x:f>IF(G7807="sell",M7807,-M7807)</x:f>
      </x:c>
      <x:c r="Q7807" s="14">
        <x:f>VLOOKUP(N7807,'Currency Rates'!$A$3:$C$32,3,0)</x:f>
      </x:c>
      <x:c r="R7807" s="0">
        <x:f>IF(A7807="SPUS",0,IF(A7807="FWD",0,P7807/Q7807))</x:f>
      </x:c>
    </x:row>
    <x:row r="7808" spans="1:19" x14ac:dyDescent="0.3">
      <x:c r="A7808" s="0">
        <x:f>'Historical Trades'!A7808</x:f>
      </x:c>
      <x:c r="B7808" s="0">
        <x:f>'Historical Trades'!B7808</x:f>
      </x:c>
      <x:c r="C7808" s="23">
        <x:f>'Historical Trades'!C7808</x:f>
      </x:c>
      <x:c r="D7808" s="0">
        <x:f>'Historical Trades'!D7808</x:f>
      </x:c>
      <x:c r="E7808" s="23">
        <x:f>'Historical Trades'!E7808</x:f>
      </x:c>
      <x:c r="F7808" s="0">
        <x:f>'Historical Trades'!F7808</x:f>
      </x:c>
      <x:c r="G7808" s="0">
        <x:f>'Historical Trades'!G7808</x:f>
      </x:c>
      <x:c r="H7808" s="0">
        <x:f>'Historical Trades'!H7808</x:f>
      </x:c>
      <x:c r="I7808" s="0">
        <x:f>'Historical Trades'!I7808</x:f>
      </x:c>
      <x:c r="J7808" s="0">
        <x:f>'Historical Trades'!J7808</x:f>
      </x:c>
      <x:c r="K7808" s="0">
        <x:f>'Historical Trades'!K7808</x:f>
      </x:c>
      <x:c r="L7808" s="0">
        <x:f>'Historical Trades'!L7808</x:f>
      </x:c>
      <x:c r="M7808" s="0">
        <x:f>'Historical Trades'!M7808</x:f>
      </x:c>
      <x:c r="N7808" s="0">
        <x:f>CLEAN('Historical Trades'!O7808)</x:f>
      </x:c>
      <x:c r="P7808" s="14">
        <x:f>IF(G7808="sell",M7808,-M7808)</x:f>
      </x:c>
      <x:c r="Q7808" s="14">
        <x:f>VLOOKUP(N7808,'Currency Rates'!$A$3:$C$32,3,0)</x:f>
      </x:c>
      <x:c r="R7808" s="0">
        <x:f>IF(A7808="SPUS",0,IF(A7808="FWD",0,P7808/Q7808))</x:f>
      </x:c>
    </x:row>
    <x:row r="7809" spans="1:19" x14ac:dyDescent="0.3">
      <x:c r="A7809" s="0">
        <x:f>'Historical Trades'!A7809</x:f>
      </x:c>
      <x:c r="B7809" s="0">
        <x:f>'Historical Trades'!B7809</x:f>
      </x:c>
      <x:c r="C7809" s="23">
        <x:f>'Historical Trades'!C7809</x:f>
      </x:c>
      <x:c r="D7809" s="0">
        <x:f>'Historical Trades'!D7809</x:f>
      </x:c>
      <x:c r="E7809" s="23">
        <x:f>'Historical Trades'!E7809</x:f>
      </x:c>
      <x:c r="F7809" s="0">
        <x:f>'Historical Trades'!F7809</x:f>
      </x:c>
      <x:c r="G7809" s="0">
        <x:f>'Historical Trades'!G7809</x:f>
      </x:c>
      <x:c r="H7809" s="0">
        <x:f>'Historical Trades'!H7809</x:f>
      </x:c>
      <x:c r="I7809" s="0">
        <x:f>'Historical Trades'!I7809</x:f>
      </x:c>
      <x:c r="J7809" s="0">
        <x:f>'Historical Trades'!J7809</x:f>
      </x:c>
      <x:c r="K7809" s="0">
        <x:f>'Historical Trades'!K7809</x:f>
      </x:c>
      <x:c r="L7809" s="0">
        <x:f>'Historical Trades'!L7809</x:f>
      </x:c>
      <x:c r="M7809" s="0">
        <x:f>'Historical Trades'!M7809</x:f>
      </x:c>
      <x:c r="N7809" s="0">
        <x:f>CLEAN('Historical Trades'!O7809)</x:f>
      </x:c>
      <x:c r="P7809" s="14">
        <x:f>IF(G7809="sell",M7809,-M7809)</x:f>
      </x:c>
      <x:c r="Q7809" s="14">
        <x:f>VLOOKUP(N7809,'Currency Rates'!$A$3:$C$32,3,0)</x:f>
      </x:c>
      <x:c r="R7809" s="0">
        <x:f>IF(A7809="SPUS",0,IF(A7809="FWD",0,P7809/Q7809))</x:f>
      </x:c>
    </x:row>
    <x:row r="7810" spans="1:19" x14ac:dyDescent="0.3">
      <x:c r="A7810" s="0">
        <x:f>'Historical Trades'!A7810</x:f>
      </x:c>
      <x:c r="B7810" s="0">
        <x:f>'Historical Trades'!B7810</x:f>
      </x:c>
      <x:c r="C7810" s="23">
        <x:f>'Historical Trades'!C7810</x:f>
      </x:c>
      <x:c r="D7810" s="0">
        <x:f>'Historical Trades'!D7810</x:f>
      </x:c>
      <x:c r="E7810" s="23">
        <x:f>'Historical Trades'!E7810</x:f>
      </x:c>
      <x:c r="F7810" s="0">
        <x:f>'Historical Trades'!F7810</x:f>
      </x:c>
      <x:c r="G7810" s="0">
        <x:f>'Historical Trades'!G7810</x:f>
      </x:c>
      <x:c r="H7810" s="0">
        <x:f>'Historical Trades'!H7810</x:f>
      </x:c>
      <x:c r="I7810" s="0">
        <x:f>'Historical Trades'!I7810</x:f>
      </x:c>
      <x:c r="J7810" s="0">
        <x:f>'Historical Trades'!J7810</x:f>
      </x:c>
      <x:c r="K7810" s="0">
        <x:f>'Historical Trades'!K7810</x:f>
      </x:c>
      <x:c r="L7810" s="0">
        <x:f>'Historical Trades'!L7810</x:f>
      </x:c>
      <x:c r="M7810" s="0">
        <x:f>'Historical Trades'!M7810</x:f>
      </x:c>
      <x:c r="N7810" s="0">
        <x:f>CLEAN('Historical Trades'!O7810)</x:f>
      </x:c>
      <x:c r="P7810" s="14">
        <x:f>IF(G7810="sell",M7810,-M7810)</x:f>
      </x:c>
      <x:c r="Q7810" s="14">
        <x:f>VLOOKUP(N7810,'Currency Rates'!$A$3:$C$32,3,0)</x:f>
      </x:c>
      <x:c r="R7810" s="0">
        <x:f>IF(A7810="SPUS",0,IF(A7810="FWD",0,P7810/Q7810))</x:f>
      </x:c>
    </x:row>
    <x:row r="7811" spans="1:19" x14ac:dyDescent="0.3">
      <x:c r="A7811" s="0">
        <x:f>'Historical Trades'!A7811</x:f>
      </x:c>
      <x:c r="B7811" s="0">
        <x:f>'Historical Trades'!B7811</x:f>
      </x:c>
      <x:c r="C7811" s="23">
        <x:f>'Historical Trades'!C7811</x:f>
      </x:c>
      <x:c r="D7811" s="0">
        <x:f>'Historical Trades'!D7811</x:f>
      </x:c>
      <x:c r="E7811" s="23">
        <x:f>'Historical Trades'!E7811</x:f>
      </x:c>
      <x:c r="F7811" s="0">
        <x:f>'Historical Trades'!F7811</x:f>
      </x:c>
      <x:c r="G7811" s="0">
        <x:f>'Historical Trades'!G7811</x:f>
      </x:c>
      <x:c r="H7811" s="0">
        <x:f>'Historical Trades'!H7811</x:f>
      </x:c>
      <x:c r="I7811" s="0">
        <x:f>'Historical Trades'!I7811</x:f>
      </x:c>
      <x:c r="J7811" s="0">
        <x:f>'Historical Trades'!J7811</x:f>
      </x:c>
      <x:c r="K7811" s="0">
        <x:f>'Historical Trades'!K7811</x:f>
      </x:c>
      <x:c r="L7811" s="0">
        <x:f>'Historical Trades'!L7811</x:f>
      </x:c>
      <x:c r="M7811" s="0">
        <x:f>'Historical Trades'!M7811</x:f>
      </x:c>
      <x:c r="N7811" s="0">
        <x:f>CLEAN('Historical Trades'!O7811)</x:f>
      </x:c>
      <x:c r="P7811" s="14">
        <x:f>IF(G7811="sell",M7811,-M7811)</x:f>
      </x:c>
      <x:c r="Q7811" s="14">
        <x:f>VLOOKUP(N7811,'Currency Rates'!$A$3:$C$32,3,0)</x:f>
      </x:c>
      <x:c r="R7811" s="0">
        <x:f>IF(A7811="SPUS",0,IF(A7811="FWD",0,P7811/Q7811))</x:f>
      </x:c>
    </x:row>
    <x:row r="7812" spans="1:19" x14ac:dyDescent="0.3">
      <x:c r="A7812" s="0">
        <x:f>'Historical Trades'!A7812</x:f>
      </x:c>
      <x:c r="B7812" s="0">
        <x:f>'Historical Trades'!B7812</x:f>
      </x:c>
      <x:c r="C7812" s="23">
        <x:f>'Historical Trades'!C7812</x:f>
      </x:c>
      <x:c r="D7812" s="0">
        <x:f>'Historical Trades'!D7812</x:f>
      </x:c>
      <x:c r="E7812" s="23">
        <x:f>'Historical Trades'!E7812</x:f>
      </x:c>
      <x:c r="F7812" s="0">
        <x:f>'Historical Trades'!F7812</x:f>
      </x:c>
      <x:c r="G7812" s="0">
        <x:f>'Historical Trades'!G7812</x:f>
      </x:c>
      <x:c r="H7812" s="0">
        <x:f>'Historical Trades'!H7812</x:f>
      </x:c>
      <x:c r="I7812" s="0">
        <x:f>'Historical Trades'!I7812</x:f>
      </x:c>
      <x:c r="J7812" s="0">
        <x:f>'Historical Trades'!J7812</x:f>
      </x:c>
      <x:c r="K7812" s="0">
        <x:f>'Historical Trades'!K7812</x:f>
      </x:c>
      <x:c r="L7812" s="0">
        <x:f>'Historical Trades'!L7812</x:f>
      </x:c>
      <x:c r="M7812" s="0">
        <x:f>'Historical Trades'!M7812</x:f>
      </x:c>
      <x:c r="N7812" s="0">
        <x:f>CLEAN('Historical Trades'!O7812)</x:f>
      </x:c>
      <x:c r="P7812" s="14">
        <x:f>IF(G7812="sell",M7812,-M7812)</x:f>
      </x:c>
      <x:c r="Q7812" s="14">
        <x:f>VLOOKUP(N7812,'Currency Rates'!$A$3:$C$32,3,0)</x:f>
      </x:c>
      <x:c r="R7812" s="0">
        <x:f>IF(A7812="SPUS",0,IF(A7812="FWD",0,P7812/Q7812))</x:f>
      </x:c>
    </x:row>
    <x:row r="7813" spans="1:19" x14ac:dyDescent="0.3">
      <x:c r="A7813" s="0">
        <x:f>'Historical Trades'!A7813</x:f>
      </x:c>
      <x:c r="B7813" s="0">
        <x:f>'Historical Trades'!B7813</x:f>
      </x:c>
      <x:c r="C7813" s="23">
        <x:f>'Historical Trades'!C7813</x:f>
      </x:c>
      <x:c r="D7813" s="0">
        <x:f>'Historical Trades'!D7813</x:f>
      </x:c>
      <x:c r="E7813" s="23">
        <x:f>'Historical Trades'!E7813</x:f>
      </x:c>
      <x:c r="F7813" s="0">
        <x:f>'Historical Trades'!F7813</x:f>
      </x:c>
      <x:c r="G7813" s="0">
        <x:f>'Historical Trades'!G7813</x:f>
      </x:c>
      <x:c r="H7813" s="0">
        <x:f>'Historical Trades'!H7813</x:f>
      </x:c>
      <x:c r="I7813" s="0">
        <x:f>'Historical Trades'!I7813</x:f>
      </x:c>
      <x:c r="J7813" s="0">
        <x:f>'Historical Trades'!J7813</x:f>
      </x:c>
      <x:c r="K7813" s="0">
        <x:f>'Historical Trades'!K7813</x:f>
      </x:c>
      <x:c r="L7813" s="0">
        <x:f>'Historical Trades'!L7813</x:f>
      </x:c>
      <x:c r="M7813" s="0">
        <x:f>'Historical Trades'!M7813</x:f>
      </x:c>
      <x:c r="N7813" s="0">
        <x:f>CLEAN('Historical Trades'!O7813)</x:f>
      </x:c>
      <x:c r="P7813" s="14">
        <x:f>IF(G7813="sell",M7813,-M7813)</x:f>
      </x:c>
      <x:c r="Q7813" s="14">
        <x:f>VLOOKUP(N7813,'Currency Rates'!$A$3:$C$32,3,0)</x:f>
      </x:c>
      <x:c r="R7813" s="0">
        <x:f>IF(A7813="SPUS",0,IF(A7813="FWD",0,P7813/Q7813))</x:f>
      </x:c>
    </x:row>
    <x:row r="7814" spans="1:19" x14ac:dyDescent="0.3">
      <x:c r="A7814" s="0">
        <x:f>'Historical Trades'!A7814</x:f>
      </x:c>
      <x:c r="B7814" s="0">
        <x:f>'Historical Trades'!B7814</x:f>
      </x:c>
      <x:c r="C7814" s="23">
        <x:f>'Historical Trades'!C7814</x:f>
      </x:c>
      <x:c r="D7814" s="0">
        <x:f>'Historical Trades'!D7814</x:f>
      </x:c>
      <x:c r="E7814" s="23">
        <x:f>'Historical Trades'!E7814</x:f>
      </x:c>
      <x:c r="F7814" s="0">
        <x:f>'Historical Trades'!F7814</x:f>
      </x:c>
      <x:c r="G7814" s="0">
        <x:f>'Historical Trades'!G7814</x:f>
      </x:c>
      <x:c r="H7814" s="0">
        <x:f>'Historical Trades'!H7814</x:f>
      </x:c>
      <x:c r="I7814" s="0">
        <x:f>'Historical Trades'!I7814</x:f>
      </x:c>
      <x:c r="J7814" s="0">
        <x:f>'Historical Trades'!J7814</x:f>
      </x:c>
      <x:c r="K7814" s="0">
        <x:f>'Historical Trades'!K7814</x:f>
      </x:c>
      <x:c r="L7814" s="0">
        <x:f>'Historical Trades'!L7814</x:f>
      </x:c>
      <x:c r="M7814" s="0">
        <x:f>'Historical Trades'!M7814</x:f>
      </x:c>
      <x:c r="N7814" s="0">
        <x:f>CLEAN('Historical Trades'!O7814)</x:f>
      </x:c>
      <x:c r="P7814" s="14">
        <x:f>IF(G7814="sell",M7814,-M7814)</x:f>
      </x:c>
      <x:c r="Q7814" s="14">
        <x:f>VLOOKUP(N7814,'Currency Rates'!$A$3:$C$32,3,0)</x:f>
      </x:c>
      <x:c r="R7814" s="0">
        <x:f>IF(A7814="SPUS",0,IF(A7814="FWD",0,P7814/Q7814))</x:f>
      </x:c>
    </x:row>
    <x:row r="7815" spans="1:19" x14ac:dyDescent="0.3">
      <x:c r="A7815" s="0">
        <x:f>'Historical Trades'!A7815</x:f>
      </x:c>
      <x:c r="B7815" s="0">
        <x:f>'Historical Trades'!B7815</x:f>
      </x:c>
      <x:c r="C7815" s="23">
        <x:f>'Historical Trades'!C7815</x:f>
      </x:c>
      <x:c r="D7815" s="0">
        <x:f>'Historical Trades'!D7815</x:f>
      </x:c>
      <x:c r="E7815" s="23">
        <x:f>'Historical Trades'!E7815</x:f>
      </x:c>
      <x:c r="F7815" s="0">
        <x:f>'Historical Trades'!F7815</x:f>
      </x:c>
      <x:c r="G7815" s="0">
        <x:f>'Historical Trades'!G7815</x:f>
      </x:c>
      <x:c r="H7815" s="0">
        <x:f>'Historical Trades'!H7815</x:f>
      </x:c>
      <x:c r="I7815" s="0">
        <x:f>'Historical Trades'!I7815</x:f>
      </x:c>
      <x:c r="J7815" s="0">
        <x:f>'Historical Trades'!J7815</x:f>
      </x:c>
      <x:c r="K7815" s="0">
        <x:f>'Historical Trades'!K7815</x:f>
      </x:c>
      <x:c r="L7815" s="0">
        <x:f>'Historical Trades'!L7815</x:f>
      </x:c>
      <x:c r="M7815" s="0">
        <x:f>'Historical Trades'!M7815</x:f>
      </x:c>
      <x:c r="N7815" s="0">
        <x:f>CLEAN('Historical Trades'!O7815)</x:f>
      </x:c>
      <x:c r="P7815" s="14">
        <x:f>IF(G7815="sell",M7815,-M7815)</x:f>
      </x:c>
      <x:c r="Q7815" s="14">
        <x:f>VLOOKUP(N7815,'Currency Rates'!$A$3:$C$32,3,0)</x:f>
      </x:c>
      <x:c r="R7815" s="0">
        <x:f>IF(A7815="SPUS",0,IF(A7815="FWD",0,P7815/Q7815))</x:f>
      </x:c>
    </x:row>
    <x:row r="7816" spans="1:19" x14ac:dyDescent="0.3">
      <x:c r="A7816" s="0">
        <x:f>'Historical Trades'!A7816</x:f>
      </x:c>
      <x:c r="B7816" s="0">
        <x:f>'Historical Trades'!B7816</x:f>
      </x:c>
      <x:c r="C7816" s="23">
        <x:f>'Historical Trades'!C7816</x:f>
      </x:c>
      <x:c r="D7816" s="0">
        <x:f>'Historical Trades'!D7816</x:f>
      </x:c>
      <x:c r="E7816" s="23">
        <x:f>'Historical Trades'!E7816</x:f>
      </x:c>
      <x:c r="F7816" s="0">
        <x:f>'Historical Trades'!F7816</x:f>
      </x:c>
      <x:c r="G7816" s="0">
        <x:f>'Historical Trades'!G7816</x:f>
      </x:c>
      <x:c r="H7816" s="0">
        <x:f>'Historical Trades'!H7816</x:f>
      </x:c>
      <x:c r="I7816" s="0">
        <x:f>'Historical Trades'!I7816</x:f>
      </x:c>
      <x:c r="J7816" s="0">
        <x:f>'Historical Trades'!J7816</x:f>
      </x:c>
      <x:c r="K7816" s="0">
        <x:f>'Historical Trades'!K7816</x:f>
      </x:c>
      <x:c r="L7816" s="0">
        <x:f>'Historical Trades'!L7816</x:f>
      </x:c>
      <x:c r="M7816" s="0">
        <x:f>'Historical Trades'!M7816</x:f>
      </x:c>
      <x:c r="N7816" s="0">
        <x:f>CLEAN('Historical Trades'!O7816)</x:f>
      </x:c>
      <x:c r="P7816" s="14">
        <x:f>IF(G7816="sell",M7816,-M7816)</x:f>
      </x:c>
      <x:c r="Q7816" s="14">
        <x:f>VLOOKUP(N7816,'Currency Rates'!$A$3:$C$32,3,0)</x:f>
      </x:c>
      <x:c r="R7816" s="0">
        <x:f>IF(A7816="SPUS",0,IF(A7816="FWD",0,P7816/Q7816))</x:f>
      </x:c>
    </x:row>
    <x:row r="7817" spans="1:19" x14ac:dyDescent="0.3">
      <x:c r="A7817" s="0">
        <x:f>'Historical Trades'!A7817</x:f>
      </x:c>
      <x:c r="B7817" s="0">
        <x:f>'Historical Trades'!B7817</x:f>
      </x:c>
      <x:c r="C7817" s="23">
        <x:f>'Historical Trades'!C7817</x:f>
      </x:c>
      <x:c r="D7817" s="0">
        <x:f>'Historical Trades'!D7817</x:f>
      </x:c>
      <x:c r="E7817" s="23">
        <x:f>'Historical Trades'!E7817</x:f>
      </x:c>
      <x:c r="F7817" s="0">
        <x:f>'Historical Trades'!F7817</x:f>
      </x:c>
      <x:c r="G7817" s="0">
        <x:f>'Historical Trades'!G7817</x:f>
      </x:c>
      <x:c r="H7817" s="0">
        <x:f>'Historical Trades'!H7817</x:f>
      </x:c>
      <x:c r="I7817" s="0">
        <x:f>'Historical Trades'!I7817</x:f>
      </x:c>
      <x:c r="J7817" s="0">
        <x:f>'Historical Trades'!J7817</x:f>
      </x:c>
      <x:c r="K7817" s="0">
        <x:f>'Historical Trades'!K7817</x:f>
      </x:c>
      <x:c r="L7817" s="0">
        <x:f>'Historical Trades'!L7817</x:f>
      </x:c>
      <x:c r="M7817" s="0">
        <x:f>'Historical Trades'!M7817</x:f>
      </x:c>
      <x:c r="N7817" s="0">
        <x:f>CLEAN('Historical Trades'!O7817)</x:f>
      </x:c>
      <x:c r="P7817" s="14">
        <x:f>IF(G7817="sell",M7817,-M7817)</x:f>
      </x:c>
      <x:c r="Q7817" s="14">
        <x:f>VLOOKUP(N7817,'Currency Rates'!$A$3:$C$32,3,0)</x:f>
      </x:c>
      <x:c r="R7817" s="0">
        <x:f>IF(A7817="SPUS",0,IF(A7817="FWD",0,P7817/Q7817))</x:f>
      </x:c>
    </x:row>
    <x:row r="7818" spans="1:19" x14ac:dyDescent="0.3">
      <x:c r="A7818" s="0">
        <x:f>'Historical Trades'!A7818</x:f>
      </x:c>
      <x:c r="B7818" s="0">
        <x:f>'Historical Trades'!B7818</x:f>
      </x:c>
      <x:c r="C7818" s="23">
        <x:f>'Historical Trades'!C7818</x:f>
      </x:c>
      <x:c r="D7818" s="0">
        <x:f>'Historical Trades'!D7818</x:f>
      </x:c>
      <x:c r="E7818" s="23">
        <x:f>'Historical Trades'!E7818</x:f>
      </x:c>
      <x:c r="F7818" s="0">
        <x:f>'Historical Trades'!F7818</x:f>
      </x:c>
      <x:c r="G7818" s="0">
        <x:f>'Historical Trades'!G7818</x:f>
      </x:c>
      <x:c r="H7818" s="0">
        <x:f>'Historical Trades'!H7818</x:f>
      </x:c>
      <x:c r="I7818" s="0">
        <x:f>'Historical Trades'!I7818</x:f>
      </x:c>
      <x:c r="J7818" s="0">
        <x:f>'Historical Trades'!J7818</x:f>
      </x:c>
      <x:c r="K7818" s="0">
        <x:f>'Historical Trades'!K7818</x:f>
      </x:c>
      <x:c r="L7818" s="0">
        <x:f>'Historical Trades'!L7818</x:f>
      </x:c>
      <x:c r="M7818" s="0">
        <x:f>'Historical Trades'!M7818</x:f>
      </x:c>
      <x:c r="N7818" s="0">
        <x:f>CLEAN('Historical Trades'!O7818)</x:f>
      </x:c>
      <x:c r="P7818" s="14">
        <x:f>IF(G7818="sell",M7818,-M7818)</x:f>
      </x:c>
      <x:c r="Q7818" s="14">
        <x:f>VLOOKUP(N7818,'Currency Rates'!$A$3:$C$32,3,0)</x:f>
      </x:c>
      <x:c r="R7818" s="0">
        <x:f>IF(A7818="SPUS",0,IF(A7818="FWD",0,P7818/Q7818))</x:f>
      </x:c>
    </x:row>
    <x:row r="7819" spans="1:19" x14ac:dyDescent="0.3">
      <x:c r="A7819" s="0">
        <x:f>'Historical Trades'!A7819</x:f>
      </x:c>
      <x:c r="B7819" s="0">
        <x:f>'Historical Trades'!B7819</x:f>
      </x:c>
      <x:c r="C7819" s="23">
        <x:f>'Historical Trades'!C7819</x:f>
      </x:c>
      <x:c r="D7819" s="0">
        <x:f>'Historical Trades'!D7819</x:f>
      </x:c>
      <x:c r="E7819" s="23">
        <x:f>'Historical Trades'!E7819</x:f>
      </x:c>
      <x:c r="F7819" s="0">
        <x:f>'Historical Trades'!F7819</x:f>
      </x:c>
      <x:c r="G7819" s="0">
        <x:f>'Historical Trades'!G7819</x:f>
      </x:c>
      <x:c r="H7819" s="0">
        <x:f>'Historical Trades'!H7819</x:f>
      </x:c>
      <x:c r="I7819" s="0">
        <x:f>'Historical Trades'!I7819</x:f>
      </x:c>
      <x:c r="J7819" s="0">
        <x:f>'Historical Trades'!J7819</x:f>
      </x:c>
      <x:c r="K7819" s="0">
        <x:f>'Historical Trades'!K7819</x:f>
      </x:c>
      <x:c r="L7819" s="0">
        <x:f>'Historical Trades'!L7819</x:f>
      </x:c>
      <x:c r="M7819" s="0">
        <x:f>'Historical Trades'!M7819</x:f>
      </x:c>
      <x:c r="N7819" s="0">
        <x:f>CLEAN('Historical Trades'!O7819)</x:f>
      </x:c>
      <x:c r="P7819" s="14">
        <x:f>IF(G7819="sell",M7819,-M7819)</x:f>
      </x:c>
      <x:c r="Q7819" s="14">
        <x:f>VLOOKUP(N7819,'Currency Rates'!$A$3:$C$32,3,0)</x:f>
      </x:c>
      <x:c r="R7819" s="0">
        <x:f>IF(A7819="SPUS",0,IF(A7819="FWD",0,P7819/Q7819))</x:f>
      </x:c>
    </x:row>
    <x:row r="7820" spans="1:19" x14ac:dyDescent="0.3">
      <x:c r="A7820" s="0">
        <x:f>'Historical Trades'!A7820</x:f>
      </x:c>
      <x:c r="B7820" s="0">
        <x:f>'Historical Trades'!B7820</x:f>
      </x:c>
      <x:c r="C7820" s="23">
        <x:f>'Historical Trades'!C7820</x:f>
      </x:c>
      <x:c r="D7820" s="0">
        <x:f>'Historical Trades'!D7820</x:f>
      </x:c>
      <x:c r="E7820" s="23">
        <x:f>'Historical Trades'!E7820</x:f>
      </x:c>
      <x:c r="F7820" s="0">
        <x:f>'Historical Trades'!F7820</x:f>
      </x:c>
      <x:c r="G7820" s="0">
        <x:f>'Historical Trades'!G7820</x:f>
      </x:c>
      <x:c r="H7820" s="0">
        <x:f>'Historical Trades'!H7820</x:f>
      </x:c>
      <x:c r="I7820" s="0">
        <x:f>'Historical Trades'!I7820</x:f>
      </x:c>
      <x:c r="J7820" s="0">
        <x:f>'Historical Trades'!J7820</x:f>
      </x:c>
      <x:c r="K7820" s="0">
        <x:f>'Historical Trades'!K7820</x:f>
      </x:c>
      <x:c r="L7820" s="0">
        <x:f>'Historical Trades'!L7820</x:f>
      </x:c>
      <x:c r="M7820" s="0">
        <x:f>'Historical Trades'!M7820</x:f>
      </x:c>
      <x:c r="N7820" s="0">
        <x:f>CLEAN('Historical Trades'!O7820)</x:f>
      </x:c>
      <x:c r="P7820" s="14">
        <x:f>IF(G7820="sell",M7820,-M7820)</x:f>
      </x:c>
      <x:c r="Q7820" s="14">
        <x:f>VLOOKUP(N7820,'Currency Rates'!$A$3:$C$32,3,0)</x:f>
      </x:c>
      <x:c r="R7820" s="0">
        <x:f>IF(A7820="SPUS",0,IF(A7820="FWD",0,P7820/Q7820))</x:f>
      </x:c>
    </x:row>
    <x:row r="7821" spans="1:19" x14ac:dyDescent="0.3">
      <x:c r="A7821" s="0">
        <x:f>'Historical Trades'!A7821</x:f>
      </x:c>
      <x:c r="B7821" s="0">
        <x:f>'Historical Trades'!B7821</x:f>
      </x:c>
      <x:c r="C7821" s="23">
        <x:f>'Historical Trades'!C7821</x:f>
      </x:c>
      <x:c r="D7821" s="0">
        <x:f>'Historical Trades'!D7821</x:f>
      </x:c>
      <x:c r="E7821" s="23">
        <x:f>'Historical Trades'!E7821</x:f>
      </x:c>
      <x:c r="F7821" s="0">
        <x:f>'Historical Trades'!F7821</x:f>
      </x:c>
      <x:c r="G7821" s="0">
        <x:f>'Historical Trades'!G7821</x:f>
      </x:c>
      <x:c r="H7821" s="0">
        <x:f>'Historical Trades'!H7821</x:f>
      </x:c>
      <x:c r="I7821" s="0">
        <x:f>'Historical Trades'!I7821</x:f>
      </x:c>
      <x:c r="J7821" s="0">
        <x:f>'Historical Trades'!J7821</x:f>
      </x:c>
      <x:c r="K7821" s="0">
        <x:f>'Historical Trades'!K7821</x:f>
      </x:c>
      <x:c r="L7821" s="0">
        <x:f>'Historical Trades'!L7821</x:f>
      </x:c>
      <x:c r="M7821" s="0">
        <x:f>'Historical Trades'!M7821</x:f>
      </x:c>
      <x:c r="N7821" s="0">
        <x:f>CLEAN('Historical Trades'!O7821)</x:f>
      </x:c>
      <x:c r="P7821" s="14">
        <x:f>IF(G7821="sell",M7821,-M7821)</x:f>
      </x:c>
      <x:c r="Q7821" s="14">
        <x:f>VLOOKUP(N7821,'Currency Rates'!$A$3:$C$32,3,0)</x:f>
      </x:c>
      <x:c r="R7821" s="0">
        <x:f>IF(A7821="SPUS",0,IF(A7821="FWD",0,P7821/Q7821))</x:f>
      </x:c>
    </x:row>
    <x:row r="7822" spans="1:19" x14ac:dyDescent="0.3">
      <x:c r="A7822" s="0">
        <x:f>'Historical Trades'!A7822</x:f>
      </x:c>
      <x:c r="B7822" s="0">
        <x:f>'Historical Trades'!B7822</x:f>
      </x:c>
      <x:c r="C7822" s="23">
        <x:f>'Historical Trades'!C7822</x:f>
      </x:c>
      <x:c r="D7822" s="0">
        <x:f>'Historical Trades'!D7822</x:f>
      </x:c>
      <x:c r="E7822" s="23">
        <x:f>'Historical Trades'!E7822</x:f>
      </x:c>
      <x:c r="F7822" s="0">
        <x:f>'Historical Trades'!F7822</x:f>
      </x:c>
      <x:c r="G7822" s="0">
        <x:f>'Historical Trades'!G7822</x:f>
      </x:c>
      <x:c r="H7822" s="0">
        <x:f>'Historical Trades'!H7822</x:f>
      </x:c>
      <x:c r="I7822" s="0">
        <x:f>'Historical Trades'!I7822</x:f>
      </x:c>
      <x:c r="J7822" s="0">
        <x:f>'Historical Trades'!J7822</x:f>
      </x:c>
      <x:c r="K7822" s="0">
        <x:f>'Historical Trades'!K7822</x:f>
      </x:c>
      <x:c r="L7822" s="0">
        <x:f>'Historical Trades'!L7822</x:f>
      </x:c>
      <x:c r="M7822" s="0">
        <x:f>'Historical Trades'!M7822</x:f>
      </x:c>
      <x:c r="N7822" s="0">
        <x:f>CLEAN('Historical Trades'!O7822)</x:f>
      </x:c>
      <x:c r="P7822" s="14">
        <x:f>IF(G7822="sell",M7822,-M7822)</x:f>
      </x:c>
      <x:c r="Q7822" s="14">
        <x:f>VLOOKUP(N7822,'Currency Rates'!$A$3:$C$32,3,0)</x:f>
      </x:c>
      <x:c r="R7822" s="0">
        <x:f>IF(A7822="SPUS",0,IF(A7822="FWD",0,P7822/Q7822))</x:f>
      </x:c>
    </x:row>
    <x:row r="7823" spans="1:19" x14ac:dyDescent="0.3">
      <x:c r="A7823" s="0">
        <x:f>'Historical Trades'!A7823</x:f>
      </x:c>
      <x:c r="B7823" s="0">
        <x:f>'Historical Trades'!B7823</x:f>
      </x:c>
      <x:c r="C7823" s="23">
        <x:f>'Historical Trades'!C7823</x:f>
      </x:c>
      <x:c r="D7823" s="0">
        <x:f>'Historical Trades'!D7823</x:f>
      </x:c>
      <x:c r="E7823" s="23">
        <x:f>'Historical Trades'!E7823</x:f>
      </x:c>
      <x:c r="F7823" s="0">
        <x:f>'Historical Trades'!F7823</x:f>
      </x:c>
      <x:c r="G7823" s="0">
        <x:f>'Historical Trades'!G7823</x:f>
      </x:c>
      <x:c r="H7823" s="0">
        <x:f>'Historical Trades'!H7823</x:f>
      </x:c>
      <x:c r="I7823" s="0">
        <x:f>'Historical Trades'!I7823</x:f>
      </x:c>
      <x:c r="J7823" s="0">
        <x:f>'Historical Trades'!J7823</x:f>
      </x:c>
      <x:c r="K7823" s="0">
        <x:f>'Historical Trades'!K7823</x:f>
      </x:c>
      <x:c r="L7823" s="0">
        <x:f>'Historical Trades'!L7823</x:f>
      </x:c>
      <x:c r="M7823" s="0">
        <x:f>'Historical Trades'!M7823</x:f>
      </x:c>
      <x:c r="N7823" s="0">
        <x:f>CLEAN('Historical Trades'!O7823)</x:f>
      </x:c>
      <x:c r="P7823" s="14">
        <x:f>IF(G7823="sell",M7823,-M7823)</x:f>
      </x:c>
      <x:c r="Q7823" s="14">
        <x:f>VLOOKUP(N7823,'Currency Rates'!$A$3:$C$32,3,0)</x:f>
      </x:c>
      <x:c r="R7823" s="0">
        <x:f>IF(A7823="SPUS",0,IF(A7823="FWD",0,P7823/Q7823))</x:f>
      </x:c>
    </x:row>
    <x:row r="7824" spans="1:19" x14ac:dyDescent="0.3">
      <x:c r="A7824" s="0">
        <x:f>'Historical Trades'!A7824</x:f>
      </x:c>
      <x:c r="B7824" s="0">
        <x:f>'Historical Trades'!B7824</x:f>
      </x:c>
      <x:c r="C7824" s="23">
        <x:f>'Historical Trades'!C7824</x:f>
      </x:c>
      <x:c r="D7824" s="0">
        <x:f>'Historical Trades'!D7824</x:f>
      </x:c>
      <x:c r="E7824" s="23">
        <x:f>'Historical Trades'!E7824</x:f>
      </x:c>
      <x:c r="F7824" s="0">
        <x:f>'Historical Trades'!F7824</x:f>
      </x:c>
      <x:c r="G7824" s="0">
        <x:f>'Historical Trades'!G7824</x:f>
      </x:c>
      <x:c r="H7824" s="0">
        <x:f>'Historical Trades'!H7824</x:f>
      </x:c>
      <x:c r="I7824" s="0">
        <x:f>'Historical Trades'!I7824</x:f>
      </x:c>
      <x:c r="J7824" s="0">
        <x:f>'Historical Trades'!J7824</x:f>
      </x:c>
      <x:c r="K7824" s="0">
        <x:f>'Historical Trades'!K7824</x:f>
      </x:c>
      <x:c r="L7824" s="0">
        <x:f>'Historical Trades'!L7824</x:f>
      </x:c>
      <x:c r="M7824" s="0">
        <x:f>'Historical Trades'!M7824</x:f>
      </x:c>
      <x:c r="N7824" s="0">
        <x:f>CLEAN('Historical Trades'!O7824)</x:f>
      </x:c>
      <x:c r="P7824" s="14">
        <x:f>IF(G7824="sell",M7824,-M7824)</x:f>
      </x:c>
      <x:c r="Q7824" s="14">
        <x:f>VLOOKUP(N7824,'Currency Rates'!$A$3:$C$32,3,0)</x:f>
      </x:c>
      <x:c r="R7824" s="0">
        <x:f>IF(A7824="SPUS",0,IF(A7824="FWD",0,P7824/Q7824))</x:f>
      </x:c>
    </x:row>
    <x:row r="7825" spans="1:19" x14ac:dyDescent="0.3">
      <x:c r="A7825" s="0">
        <x:f>'Historical Trades'!A7825</x:f>
      </x:c>
      <x:c r="B7825" s="0">
        <x:f>'Historical Trades'!B7825</x:f>
      </x:c>
      <x:c r="C7825" s="23">
        <x:f>'Historical Trades'!C7825</x:f>
      </x:c>
      <x:c r="D7825" s="0">
        <x:f>'Historical Trades'!D7825</x:f>
      </x:c>
      <x:c r="E7825" s="23">
        <x:f>'Historical Trades'!E7825</x:f>
      </x:c>
      <x:c r="F7825" s="0">
        <x:f>'Historical Trades'!F7825</x:f>
      </x:c>
      <x:c r="G7825" s="0">
        <x:f>'Historical Trades'!G7825</x:f>
      </x:c>
      <x:c r="H7825" s="0">
        <x:f>'Historical Trades'!H7825</x:f>
      </x:c>
      <x:c r="I7825" s="0">
        <x:f>'Historical Trades'!I7825</x:f>
      </x:c>
      <x:c r="J7825" s="0">
        <x:f>'Historical Trades'!J7825</x:f>
      </x:c>
      <x:c r="K7825" s="0">
        <x:f>'Historical Trades'!K7825</x:f>
      </x:c>
      <x:c r="L7825" s="0">
        <x:f>'Historical Trades'!L7825</x:f>
      </x:c>
      <x:c r="M7825" s="0">
        <x:f>'Historical Trades'!M7825</x:f>
      </x:c>
      <x:c r="N7825" s="0">
        <x:f>CLEAN('Historical Trades'!O7825)</x:f>
      </x:c>
      <x:c r="P7825" s="14">
        <x:f>IF(G7825="sell",M7825,-M7825)</x:f>
      </x:c>
      <x:c r="Q7825" s="14">
        <x:f>VLOOKUP(N7825,'Currency Rates'!$A$3:$C$32,3,0)</x:f>
      </x:c>
      <x:c r="R7825" s="0">
        <x:f>IF(A7825="SPUS",0,IF(A7825="FWD",0,P7825/Q7825))</x:f>
      </x:c>
    </x:row>
    <x:row r="7826" spans="1:19" x14ac:dyDescent="0.3">
      <x:c r="A7826" s="0">
        <x:f>'Historical Trades'!A7826</x:f>
      </x:c>
      <x:c r="B7826" s="0">
        <x:f>'Historical Trades'!B7826</x:f>
      </x:c>
      <x:c r="C7826" s="23">
        <x:f>'Historical Trades'!C7826</x:f>
      </x:c>
      <x:c r="D7826" s="0">
        <x:f>'Historical Trades'!D7826</x:f>
      </x:c>
      <x:c r="E7826" s="23">
        <x:f>'Historical Trades'!E7826</x:f>
      </x:c>
      <x:c r="F7826" s="0">
        <x:f>'Historical Trades'!F7826</x:f>
      </x:c>
      <x:c r="G7826" s="0">
        <x:f>'Historical Trades'!G7826</x:f>
      </x:c>
      <x:c r="H7826" s="0">
        <x:f>'Historical Trades'!H7826</x:f>
      </x:c>
      <x:c r="I7826" s="0">
        <x:f>'Historical Trades'!I7826</x:f>
      </x:c>
      <x:c r="J7826" s="0">
        <x:f>'Historical Trades'!J7826</x:f>
      </x:c>
      <x:c r="K7826" s="0">
        <x:f>'Historical Trades'!K7826</x:f>
      </x:c>
      <x:c r="L7826" s="0">
        <x:f>'Historical Trades'!L7826</x:f>
      </x:c>
      <x:c r="M7826" s="0">
        <x:f>'Historical Trades'!M7826</x:f>
      </x:c>
      <x:c r="N7826" s="0">
        <x:f>CLEAN('Historical Trades'!O7826)</x:f>
      </x:c>
      <x:c r="P7826" s="14">
        <x:f>IF(G7826="sell",M7826,-M7826)</x:f>
      </x:c>
      <x:c r="Q7826" s="14">
        <x:f>VLOOKUP(N7826,'Currency Rates'!$A$3:$C$32,3,0)</x:f>
      </x:c>
      <x:c r="R7826" s="0">
        <x:f>IF(A7826="SPUS",0,IF(A7826="FWD",0,P7826/Q7826))</x:f>
      </x:c>
    </x:row>
    <x:row r="7827" spans="1:19" x14ac:dyDescent="0.3">
      <x:c r="A7827" s="0">
        <x:f>'Historical Trades'!A7827</x:f>
      </x:c>
      <x:c r="B7827" s="0">
        <x:f>'Historical Trades'!B7827</x:f>
      </x:c>
      <x:c r="C7827" s="23">
        <x:f>'Historical Trades'!C7827</x:f>
      </x:c>
      <x:c r="D7827" s="0">
        <x:f>'Historical Trades'!D7827</x:f>
      </x:c>
      <x:c r="E7827" s="23">
        <x:f>'Historical Trades'!E7827</x:f>
      </x:c>
      <x:c r="F7827" s="0">
        <x:f>'Historical Trades'!F7827</x:f>
      </x:c>
      <x:c r="G7827" s="0">
        <x:f>'Historical Trades'!G7827</x:f>
      </x:c>
      <x:c r="H7827" s="0">
        <x:f>'Historical Trades'!H7827</x:f>
      </x:c>
      <x:c r="I7827" s="0">
        <x:f>'Historical Trades'!I7827</x:f>
      </x:c>
      <x:c r="J7827" s="0">
        <x:f>'Historical Trades'!J7827</x:f>
      </x:c>
      <x:c r="K7827" s="0">
        <x:f>'Historical Trades'!K7827</x:f>
      </x:c>
      <x:c r="L7827" s="0">
        <x:f>'Historical Trades'!L7827</x:f>
      </x:c>
      <x:c r="M7827" s="0">
        <x:f>'Historical Trades'!M7827</x:f>
      </x:c>
      <x:c r="N7827" s="0">
        <x:f>CLEAN('Historical Trades'!O7827)</x:f>
      </x:c>
      <x:c r="P7827" s="14">
        <x:f>IF(G7827="sell",M7827,-M7827)</x:f>
      </x:c>
      <x:c r="Q7827" s="14">
        <x:f>VLOOKUP(N7827,'Currency Rates'!$A$3:$C$32,3,0)</x:f>
      </x:c>
      <x:c r="R7827" s="0">
        <x:f>IF(A7827="SPUS",0,IF(A7827="FWD",0,P7827/Q7827))</x:f>
      </x:c>
    </x:row>
    <x:row r="7828" spans="1:19" x14ac:dyDescent="0.3">
      <x:c r="A7828" s="0">
        <x:f>'Historical Trades'!A7828</x:f>
      </x:c>
      <x:c r="B7828" s="0">
        <x:f>'Historical Trades'!B7828</x:f>
      </x:c>
      <x:c r="C7828" s="23">
        <x:f>'Historical Trades'!C7828</x:f>
      </x:c>
      <x:c r="D7828" s="0">
        <x:f>'Historical Trades'!D7828</x:f>
      </x:c>
      <x:c r="E7828" s="23">
        <x:f>'Historical Trades'!E7828</x:f>
      </x:c>
      <x:c r="F7828" s="0">
        <x:f>'Historical Trades'!F7828</x:f>
      </x:c>
      <x:c r="G7828" s="0">
        <x:f>'Historical Trades'!G7828</x:f>
      </x:c>
      <x:c r="H7828" s="0">
        <x:f>'Historical Trades'!H7828</x:f>
      </x:c>
      <x:c r="I7828" s="0">
        <x:f>'Historical Trades'!I7828</x:f>
      </x:c>
      <x:c r="J7828" s="0">
        <x:f>'Historical Trades'!J7828</x:f>
      </x:c>
      <x:c r="K7828" s="0">
        <x:f>'Historical Trades'!K7828</x:f>
      </x:c>
      <x:c r="L7828" s="0">
        <x:f>'Historical Trades'!L7828</x:f>
      </x:c>
      <x:c r="M7828" s="0">
        <x:f>'Historical Trades'!M7828</x:f>
      </x:c>
      <x:c r="N7828" s="0">
        <x:f>CLEAN('Historical Trades'!O7828)</x:f>
      </x:c>
      <x:c r="P7828" s="14">
        <x:f>IF(G7828="sell",M7828,-M7828)</x:f>
      </x:c>
      <x:c r="Q7828" s="14">
        <x:f>VLOOKUP(N7828,'Currency Rates'!$A$3:$C$32,3,0)</x:f>
      </x:c>
      <x:c r="R7828" s="0">
        <x:f>IF(A7828="SPUS",0,IF(A7828="FWD",0,P7828/Q7828))</x:f>
      </x:c>
    </x:row>
    <x:row r="7829" spans="1:19" x14ac:dyDescent="0.3">
      <x:c r="A7829" s="0">
        <x:f>'Historical Trades'!A7829</x:f>
      </x:c>
      <x:c r="B7829" s="0">
        <x:f>'Historical Trades'!B7829</x:f>
      </x:c>
      <x:c r="C7829" s="23">
        <x:f>'Historical Trades'!C7829</x:f>
      </x:c>
      <x:c r="D7829" s="0">
        <x:f>'Historical Trades'!D7829</x:f>
      </x:c>
      <x:c r="E7829" s="23">
        <x:f>'Historical Trades'!E7829</x:f>
      </x:c>
      <x:c r="F7829" s="0">
        <x:f>'Historical Trades'!F7829</x:f>
      </x:c>
      <x:c r="G7829" s="0">
        <x:f>'Historical Trades'!G7829</x:f>
      </x:c>
      <x:c r="H7829" s="0">
        <x:f>'Historical Trades'!H7829</x:f>
      </x:c>
      <x:c r="I7829" s="0">
        <x:f>'Historical Trades'!I7829</x:f>
      </x:c>
      <x:c r="J7829" s="0">
        <x:f>'Historical Trades'!J7829</x:f>
      </x:c>
      <x:c r="K7829" s="0">
        <x:f>'Historical Trades'!K7829</x:f>
      </x:c>
      <x:c r="L7829" s="0">
        <x:f>'Historical Trades'!L7829</x:f>
      </x:c>
      <x:c r="M7829" s="0">
        <x:f>'Historical Trades'!M7829</x:f>
      </x:c>
      <x:c r="N7829" s="0">
        <x:f>CLEAN('Historical Trades'!O7829)</x:f>
      </x:c>
      <x:c r="P7829" s="14">
        <x:f>IF(G7829="sell",M7829,-M7829)</x:f>
      </x:c>
      <x:c r="Q7829" s="14">
        <x:f>VLOOKUP(N7829,'Currency Rates'!$A$3:$C$32,3,0)</x:f>
      </x:c>
      <x:c r="R7829" s="0">
        <x:f>IF(A7829="SPUS",0,IF(A7829="FWD",0,P7829/Q7829))</x:f>
      </x:c>
    </x:row>
    <x:row r="7830" spans="1:19" x14ac:dyDescent="0.3">
      <x:c r="A7830" s="0">
        <x:f>'Historical Trades'!A7830</x:f>
      </x:c>
      <x:c r="B7830" s="0">
        <x:f>'Historical Trades'!B7830</x:f>
      </x:c>
      <x:c r="C7830" s="23">
        <x:f>'Historical Trades'!C7830</x:f>
      </x:c>
      <x:c r="D7830" s="0">
        <x:f>'Historical Trades'!D7830</x:f>
      </x:c>
      <x:c r="E7830" s="23">
        <x:f>'Historical Trades'!E7830</x:f>
      </x:c>
      <x:c r="F7830" s="0">
        <x:f>'Historical Trades'!F7830</x:f>
      </x:c>
      <x:c r="G7830" s="0">
        <x:f>'Historical Trades'!G7830</x:f>
      </x:c>
      <x:c r="H7830" s="0">
        <x:f>'Historical Trades'!H7830</x:f>
      </x:c>
      <x:c r="I7830" s="0">
        <x:f>'Historical Trades'!I7830</x:f>
      </x:c>
      <x:c r="J7830" s="0">
        <x:f>'Historical Trades'!J7830</x:f>
      </x:c>
      <x:c r="K7830" s="0">
        <x:f>'Historical Trades'!K7830</x:f>
      </x:c>
      <x:c r="L7830" s="0">
        <x:f>'Historical Trades'!L7830</x:f>
      </x:c>
      <x:c r="M7830" s="0">
        <x:f>'Historical Trades'!M7830</x:f>
      </x:c>
      <x:c r="N7830" s="0">
        <x:f>CLEAN('Historical Trades'!O7830)</x:f>
      </x:c>
      <x:c r="P7830" s="14">
        <x:f>IF(G7830="sell",M7830,-M7830)</x:f>
      </x:c>
      <x:c r="Q7830" s="14">
        <x:f>VLOOKUP(N7830,'Currency Rates'!$A$3:$C$32,3,0)</x:f>
      </x:c>
      <x:c r="R7830" s="0">
        <x:f>IF(A7830="SPUS",0,IF(A7830="FWD",0,P7830/Q7830))</x:f>
      </x:c>
    </x:row>
    <x:row r="7831" spans="1:19" x14ac:dyDescent="0.3">
      <x:c r="A7831" s="0">
        <x:f>'Historical Trades'!A7831</x:f>
      </x:c>
      <x:c r="B7831" s="0">
        <x:f>'Historical Trades'!B7831</x:f>
      </x:c>
      <x:c r="C7831" s="23">
        <x:f>'Historical Trades'!C7831</x:f>
      </x:c>
      <x:c r="D7831" s="0">
        <x:f>'Historical Trades'!D7831</x:f>
      </x:c>
      <x:c r="E7831" s="23">
        <x:f>'Historical Trades'!E7831</x:f>
      </x:c>
      <x:c r="F7831" s="0">
        <x:f>'Historical Trades'!F7831</x:f>
      </x:c>
      <x:c r="G7831" s="0">
        <x:f>'Historical Trades'!G7831</x:f>
      </x:c>
      <x:c r="H7831" s="0">
        <x:f>'Historical Trades'!H7831</x:f>
      </x:c>
      <x:c r="I7831" s="0">
        <x:f>'Historical Trades'!I7831</x:f>
      </x:c>
      <x:c r="J7831" s="0">
        <x:f>'Historical Trades'!J7831</x:f>
      </x:c>
      <x:c r="K7831" s="0">
        <x:f>'Historical Trades'!K7831</x:f>
      </x:c>
      <x:c r="L7831" s="0">
        <x:f>'Historical Trades'!L7831</x:f>
      </x:c>
      <x:c r="M7831" s="0">
        <x:f>'Historical Trades'!M7831</x:f>
      </x:c>
      <x:c r="N7831" s="0">
        <x:f>CLEAN('Historical Trades'!O7831)</x:f>
      </x:c>
      <x:c r="P7831" s="14">
        <x:f>IF(G7831="sell",M7831,-M7831)</x:f>
      </x:c>
      <x:c r="Q7831" s="14">
        <x:f>VLOOKUP(N7831,'Currency Rates'!$A$3:$C$32,3,0)</x:f>
      </x:c>
      <x:c r="R7831" s="0">
        <x:f>IF(A7831="SPUS",0,IF(A7831="FWD",0,P7831/Q7831))</x:f>
      </x:c>
    </x:row>
    <x:row r="7832" spans="1:19" x14ac:dyDescent="0.3">
      <x:c r="A7832" s="0">
        <x:f>'Historical Trades'!A7832</x:f>
      </x:c>
      <x:c r="B7832" s="0">
        <x:f>'Historical Trades'!B7832</x:f>
      </x:c>
      <x:c r="C7832" s="23">
        <x:f>'Historical Trades'!C7832</x:f>
      </x:c>
      <x:c r="D7832" s="0">
        <x:f>'Historical Trades'!D7832</x:f>
      </x:c>
      <x:c r="E7832" s="23">
        <x:f>'Historical Trades'!E7832</x:f>
      </x:c>
      <x:c r="F7832" s="0">
        <x:f>'Historical Trades'!F7832</x:f>
      </x:c>
      <x:c r="G7832" s="0">
        <x:f>'Historical Trades'!G7832</x:f>
      </x:c>
      <x:c r="H7832" s="0">
        <x:f>'Historical Trades'!H7832</x:f>
      </x:c>
      <x:c r="I7832" s="0">
        <x:f>'Historical Trades'!I7832</x:f>
      </x:c>
      <x:c r="J7832" s="0">
        <x:f>'Historical Trades'!J7832</x:f>
      </x:c>
      <x:c r="K7832" s="0">
        <x:f>'Historical Trades'!K7832</x:f>
      </x:c>
      <x:c r="L7832" s="0">
        <x:f>'Historical Trades'!L7832</x:f>
      </x:c>
      <x:c r="M7832" s="0">
        <x:f>'Historical Trades'!M7832</x:f>
      </x:c>
      <x:c r="N7832" s="0">
        <x:f>CLEAN('Historical Trades'!O7832)</x:f>
      </x:c>
      <x:c r="P7832" s="14">
        <x:f>IF(G7832="sell",M7832,-M7832)</x:f>
      </x:c>
      <x:c r="Q7832" s="14">
        <x:f>VLOOKUP(N7832,'Currency Rates'!$A$3:$C$32,3,0)</x:f>
      </x:c>
      <x:c r="R7832" s="0">
        <x:f>IF(A7832="SPUS",0,IF(A7832="FWD",0,P7832/Q7832))</x:f>
      </x:c>
    </x:row>
    <x:row r="7833" spans="1:19" x14ac:dyDescent="0.3">
      <x:c r="A7833" s="0">
        <x:f>'Historical Trades'!A7833</x:f>
      </x:c>
      <x:c r="B7833" s="0">
        <x:f>'Historical Trades'!B7833</x:f>
      </x:c>
      <x:c r="C7833" s="23">
        <x:f>'Historical Trades'!C7833</x:f>
      </x:c>
      <x:c r="D7833" s="0">
        <x:f>'Historical Trades'!D7833</x:f>
      </x:c>
      <x:c r="E7833" s="23">
        <x:f>'Historical Trades'!E7833</x:f>
      </x:c>
      <x:c r="F7833" s="0">
        <x:f>'Historical Trades'!F7833</x:f>
      </x:c>
      <x:c r="G7833" s="0">
        <x:f>'Historical Trades'!G7833</x:f>
      </x:c>
      <x:c r="H7833" s="0">
        <x:f>'Historical Trades'!H7833</x:f>
      </x:c>
      <x:c r="I7833" s="0">
        <x:f>'Historical Trades'!I7833</x:f>
      </x:c>
      <x:c r="J7833" s="0">
        <x:f>'Historical Trades'!J7833</x:f>
      </x:c>
      <x:c r="K7833" s="0">
        <x:f>'Historical Trades'!K7833</x:f>
      </x:c>
      <x:c r="L7833" s="0">
        <x:f>'Historical Trades'!L7833</x:f>
      </x:c>
      <x:c r="M7833" s="0">
        <x:f>'Historical Trades'!M7833</x:f>
      </x:c>
      <x:c r="N7833" s="0">
        <x:f>CLEAN('Historical Trades'!O7833)</x:f>
      </x:c>
      <x:c r="P7833" s="14">
        <x:f>IF(G7833="sell",M7833,-M7833)</x:f>
      </x:c>
      <x:c r="Q7833" s="14">
        <x:f>VLOOKUP(N7833,'Currency Rates'!$A$3:$C$32,3,0)</x:f>
      </x:c>
      <x:c r="R7833" s="0">
        <x:f>IF(A7833="SPUS",0,IF(A7833="FWD",0,P7833/Q7833))</x:f>
      </x:c>
    </x:row>
    <x:row r="7834" spans="1:19" x14ac:dyDescent="0.3">
      <x:c r="A7834" s="0">
        <x:f>'Historical Trades'!A7834</x:f>
      </x:c>
      <x:c r="B7834" s="0">
        <x:f>'Historical Trades'!B7834</x:f>
      </x:c>
      <x:c r="C7834" s="23">
        <x:f>'Historical Trades'!C7834</x:f>
      </x:c>
      <x:c r="D7834" s="0">
        <x:f>'Historical Trades'!D7834</x:f>
      </x:c>
      <x:c r="E7834" s="23">
        <x:f>'Historical Trades'!E7834</x:f>
      </x:c>
      <x:c r="F7834" s="0">
        <x:f>'Historical Trades'!F7834</x:f>
      </x:c>
      <x:c r="G7834" s="0">
        <x:f>'Historical Trades'!G7834</x:f>
      </x:c>
      <x:c r="H7834" s="0">
        <x:f>'Historical Trades'!H7834</x:f>
      </x:c>
      <x:c r="I7834" s="0">
        <x:f>'Historical Trades'!I7834</x:f>
      </x:c>
      <x:c r="J7834" s="0">
        <x:f>'Historical Trades'!J7834</x:f>
      </x:c>
      <x:c r="K7834" s="0">
        <x:f>'Historical Trades'!K7834</x:f>
      </x:c>
      <x:c r="L7834" s="0">
        <x:f>'Historical Trades'!L7834</x:f>
      </x:c>
      <x:c r="M7834" s="0">
        <x:f>'Historical Trades'!M7834</x:f>
      </x:c>
      <x:c r="N7834" s="0">
        <x:f>CLEAN('Historical Trades'!O7834)</x:f>
      </x:c>
      <x:c r="P7834" s="14">
        <x:f>IF(G7834="sell",M7834,-M7834)</x:f>
      </x:c>
      <x:c r="Q7834" s="14">
        <x:f>VLOOKUP(N7834,'Currency Rates'!$A$3:$C$32,3,0)</x:f>
      </x:c>
      <x:c r="R7834" s="0">
        <x:f>IF(A7834="SPUS",0,IF(A7834="FWD",0,P7834/Q7834))</x:f>
      </x:c>
    </x:row>
    <x:row r="7835" spans="1:19" x14ac:dyDescent="0.3">
      <x:c r="A7835" s="0">
        <x:f>'Historical Trades'!A7835</x:f>
      </x:c>
      <x:c r="B7835" s="0">
        <x:f>'Historical Trades'!B7835</x:f>
      </x:c>
      <x:c r="C7835" s="23">
        <x:f>'Historical Trades'!C7835</x:f>
      </x:c>
      <x:c r="D7835" s="0">
        <x:f>'Historical Trades'!D7835</x:f>
      </x:c>
      <x:c r="E7835" s="23">
        <x:f>'Historical Trades'!E7835</x:f>
      </x:c>
      <x:c r="F7835" s="0">
        <x:f>'Historical Trades'!F7835</x:f>
      </x:c>
      <x:c r="G7835" s="0">
        <x:f>'Historical Trades'!G7835</x:f>
      </x:c>
      <x:c r="H7835" s="0">
        <x:f>'Historical Trades'!H7835</x:f>
      </x:c>
      <x:c r="I7835" s="0">
        <x:f>'Historical Trades'!I7835</x:f>
      </x:c>
      <x:c r="J7835" s="0">
        <x:f>'Historical Trades'!J7835</x:f>
      </x:c>
      <x:c r="K7835" s="0">
        <x:f>'Historical Trades'!K7835</x:f>
      </x:c>
      <x:c r="L7835" s="0">
        <x:f>'Historical Trades'!L7835</x:f>
      </x:c>
      <x:c r="M7835" s="0">
        <x:f>'Historical Trades'!M7835</x:f>
      </x:c>
      <x:c r="N7835" s="0">
        <x:f>CLEAN('Historical Trades'!O7835)</x:f>
      </x:c>
      <x:c r="P7835" s="14">
        <x:f>IF(G7835="sell",M7835,-M7835)</x:f>
      </x:c>
      <x:c r="Q7835" s="14">
        <x:f>VLOOKUP(N7835,'Currency Rates'!$A$3:$C$32,3,0)</x:f>
      </x:c>
      <x:c r="R7835" s="0">
        <x:f>IF(A7835="SPUS",0,IF(A7835="FWD",0,P7835/Q7835))</x:f>
      </x:c>
    </x:row>
    <x:row r="7836" spans="1:19" x14ac:dyDescent="0.3">
      <x:c r="A7836" s="0">
        <x:f>'Historical Trades'!A7836</x:f>
      </x:c>
      <x:c r="B7836" s="0">
        <x:f>'Historical Trades'!B7836</x:f>
      </x:c>
      <x:c r="C7836" s="23">
        <x:f>'Historical Trades'!C7836</x:f>
      </x:c>
      <x:c r="D7836" s="0">
        <x:f>'Historical Trades'!D7836</x:f>
      </x:c>
      <x:c r="E7836" s="23">
        <x:f>'Historical Trades'!E7836</x:f>
      </x:c>
      <x:c r="F7836" s="0">
        <x:f>'Historical Trades'!F7836</x:f>
      </x:c>
      <x:c r="G7836" s="0">
        <x:f>'Historical Trades'!G7836</x:f>
      </x:c>
      <x:c r="H7836" s="0">
        <x:f>'Historical Trades'!H7836</x:f>
      </x:c>
      <x:c r="I7836" s="0">
        <x:f>'Historical Trades'!I7836</x:f>
      </x:c>
      <x:c r="J7836" s="0">
        <x:f>'Historical Trades'!J7836</x:f>
      </x:c>
      <x:c r="K7836" s="0">
        <x:f>'Historical Trades'!K7836</x:f>
      </x:c>
      <x:c r="L7836" s="0">
        <x:f>'Historical Trades'!L7836</x:f>
      </x:c>
      <x:c r="M7836" s="0">
        <x:f>'Historical Trades'!M7836</x:f>
      </x:c>
      <x:c r="N7836" s="0">
        <x:f>CLEAN('Historical Trades'!O7836)</x:f>
      </x:c>
      <x:c r="P7836" s="14">
        <x:f>IF(G7836="sell",M7836,-M7836)</x:f>
      </x:c>
      <x:c r="Q7836" s="14">
        <x:f>VLOOKUP(N7836,'Currency Rates'!$A$3:$C$32,3,0)</x:f>
      </x:c>
      <x:c r="R7836" s="0">
        <x:f>IF(A7836="SPUS",0,IF(A7836="FWD",0,P7836/Q7836))</x:f>
      </x:c>
    </x:row>
    <x:row r="7837" spans="1:19" x14ac:dyDescent="0.3">
      <x:c r="A7837" s="0">
        <x:f>'Historical Trades'!A7837</x:f>
      </x:c>
      <x:c r="B7837" s="0">
        <x:f>'Historical Trades'!B7837</x:f>
      </x:c>
      <x:c r="C7837" s="23">
        <x:f>'Historical Trades'!C7837</x:f>
      </x:c>
      <x:c r="D7837" s="0">
        <x:f>'Historical Trades'!D7837</x:f>
      </x:c>
      <x:c r="E7837" s="23">
        <x:f>'Historical Trades'!E7837</x:f>
      </x:c>
      <x:c r="F7837" s="0">
        <x:f>'Historical Trades'!F7837</x:f>
      </x:c>
      <x:c r="G7837" s="0">
        <x:f>'Historical Trades'!G7837</x:f>
      </x:c>
      <x:c r="H7837" s="0">
        <x:f>'Historical Trades'!H7837</x:f>
      </x:c>
      <x:c r="I7837" s="0">
        <x:f>'Historical Trades'!I7837</x:f>
      </x:c>
      <x:c r="J7837" s="0">
        <x:f>'Historical Trades'!J7837</x:f>
      </x:c>
      <x:c r="K7837" s="0">
        <x:f>'Historical Trades'!K7837</x:f>
      </x:c>
      <x:c r="L7837" s="0">
        <x:f>'Historical Trades'!L7837</x:f>
      </x:c>
      <x:c r="M7837" s="0">
        <x:f>'Historical Trades'!M7837</x:f>
      </x:c>
      <x:c r="N7837" s="0">
        <x:f>CLEAN('Historical Trades'!O7837)</x:f>
      </x:c>
      <x:c r="P7837" s="14">
        <x:f>IF(G7837="sell",M7837,-M7837)</x:f>
      </x:c>
      <x:c r="Q7837" s="14">
        <x:f>VLOOKUP(N7837,'Currency Rates'!$A$3:$C$32,3,0)</x:f>
      </x:c>
      <x:c r="R7837" s="0">
        <x:f>IF(A7837="SPUS",0,IF(A7837="FWD",0,P7837/Q7837))</x:f>
      </x:c>
    </x:row>
    <x:row r="7838" spans="1:19" x14ac:dyDescent="0.3">
      <x:c r="A7838" s="0">
        <x:f>'Historical Trades'!A7838</x:f>
      </x:c>
      <x:c r="B7838" s="0">
        <x:f>'Historical Trades'!B7838</x:f>
      </x:c>
      <x:c r="C7838" s="23">
        <x:f>'Historical Trades'!C7838</x:f>
      </x:c>
      <x:c r="D7838" s="0">
        <x:f>'Historical Trades'!D7838</x:f>
      </x:c>
      <x:c r="E7838" s="23">
        <x:f>'Historical Trades'!E7838</x:f>
      </x:c>
      <x:c r="F7838" s="0">
        <x:f>'Historical Trades'!F7838</x:f>
      </x:c>
      <x:c r="G7838" s="0">
        <x:f>'Historical Trades'!G7838</x:f>
      </x:c>
      <x:c r="H7838" s="0">
        <x:f>'Historical Trades'!H7838</x:f>
      </x:c>
      <x:c r="I7838" s="0">
        <x:f>'Historical Trades'!I7838</x:f>
      </x:c>
      <x:c r="J7838" s="0">
        <x:f>'Historical Trades'!J7838</x:f>
      </x:c>
      <x:c r="K7838" s="0">
        <x:f>'Historical Trades'!K7838</x:f>
      </x:c>
      <x:c r="L7838" s="0">
        <x:f>'Historical Trades'!L7838</x:f>
      </x:c>
      <x:c r="M7838" s="0">
        <x:f>'Historical Trades'!M7838</x:f>
      </x:c>
      <x:c r="N7838" s="0">
        <x:f>CLEAN('Historical Trades'!O7838)</x:f>
      </x:c>
      <x:c r="P7838" s="14">
        <x:f>IF(G7838="sell",M7838,-M7838)</x:f>
      </x:c>
      <x:c r="Q7838" s="14">
        <x:f>VLOOKUP(N7838,'Currency Rates'!$A$3:$C$32,3,0)</x:f>
      </x:c>
      <x:c r="R7838" s="0">
        <x:f>IF(A7838="SPUS",0,IF(A7838="FWD",0,P7838/Q7838))</x:f>
      </x:c>
    </x:row>
    <x:row r="7839" spans="1:19" x14ac:dyDescent="0.3">
      <x:c r="A7839" s="0">
        <x:f>'Historical Trades'!A7839</x:f>
      </x:c>
      <x:c r="B7839" s="0">
        <x:f>'Historical Trades'!B7839</x:f>
      </x:c>
      <x:c r="C7839" s="23">
        <x:f>'Historical Trades'!C7839</x:f>
      </x:c>
      <x:c r="D7839" s="0">
        <x:f>'Historical Trades'!D7839</x:f>
      </x:c>
      <x:c r="E7839" s="23">
        <x:f>'Historical Trades'!E7839</x:f>
      </x:c>
      <x:c r="F7839" s="0">
        <x:f>'Historical Trades'!F7839</x:f>
      </x:c>
      <x:c r="G7839" s="0">
        <x:f>'Historical Trades'!G7839</x:f>
      </x:c>
      <x:c r="H7839" s="0">
        <x:f>'Historical Trades'!H7839</x:f>
      </x:c>
      <x:c r="I7839" s="0">
        <x:f>'Historical Trades'!I7839</x:f>
      </x:c>
      <x:c r="J7839" s="0">
        <x:f>'Historical Trades'!J7839</x:f>
      </x:c>
      <x:c r="K7839" s="0">
        <x:f>'Historical Trades'!K7839</x:f>
      </x:c>
      <x:c r="L7839" s="0">
        <x:f>'Historical Trades'!L7839</x:f>
      </x:c>
      <x:c r="M7839" s="0">
        <x:f>'Historical Trades'!M7839</x:f>
      </x:c>
      <x:c r="N7839" s="0">
        <x:f>CLEAN('Historical Trades'!O7839)</x:f>
      </x:c>
      <x:c r="P7839" s="14">
        <x:f>IF(G7839="sell",M7839,-M7839)</x:f>
      </x:c>
      <x:c r="Q7839" s="14">
        <x:f>VLOOKUP(N7839,'Currency Rates'!$A$3:$C$32,3,0)</x:f>
      </x:c>
      <x:c r="R7839" s="0">
        <x:f>IF(A7839="SPUS",0,IF(A7839="FWD",0,P7839/Q7839))</x:f>
      </x:c>
    </x:row>
    <x:row r="7840" spans="1:19" x14ac:dyDescent="0.3">
      <x:c r="A7840" s="0">
        <x:f>'Historical Trades'!A7840</x:f>
      </x:c>
      <x:c r="B7840" s="0">
        <x:f>'Historical Trades'!B7840</x:f>
      </x:c>
      <x:c r="C7840" s="23">
        <x:f>'Historical Trades'!C7840</x:f>
      </x:c>
      <x:c r="D7840" s="0">
        <x:f>'Historical Trades'!D7840</x:f>
      </x:c>
      <x:c r="E7840" s="23">
        <x:f>'Historical Trades'!E7840</x:f>
      </x:c>
      <x:c r="F7840" s="0">
        <x:f>'Historical Trades'!F7840</x:f>
      </x:c>
      <x:c r="G7840" s="0">
        <x:f>'Historical Trades'!G7840</x:f>
      </x:c>
      <x:c r="H7840" s="0">
        <x:f>'Historical Trades'!H7840</x:f>
      </x:c>
      <x:c r="I7840" s="0">
        <x:f>'Historical Trades'!I7840</x:f>
      </x:c>
      <x:c r="J7840" s="0">
        <x:f>'Historical Trades'!J7840</x:f>
      </x:c>
      <x:c r="K7840" s="0">
        <x:f>'Historical Trades'!K7840</x:f>
      </x:c>
      <x:c r="L7840" s="0">
        <x:f>'Historical Trades'!L7840</x:f>
      </x:c>
      <x:c r="M7840" s="0">
        <x:f>'Historical Trades'!M7840</x:f>
      </x:c>
      <x:c r="N7840" s="0">
        <x:f>CLEAN('Historical Trades'!O7840)</x:f>
      </x:c>
      <x:c r="P7840" s="14">
        <x:f>IF(G7840="sell",M7840,-M7840)</x:f>
      </x:c>
      <x:c r="Q7840" s="14">
        <x:f>VLOOKUP(N7840,'Currency Rates'!$A$3:$C$32,3,0)</x:f>
      </x:c>
      <x:c r="R7840" s="0">
        <x:f>IF(A7840="SPUS",0,IF(A7840="FWD",0,P7840/Q7840))</x:f>
      </x:c>
    </x:row>
    <x:row r="7841" spans="1:19" x14ac:dyDescent="0.3">
      <x:c r="A7841" s="0">
        <x:f>'Historical Trades'!A7841</x:f>
      </x:c>
      <x:c r="B7841" s="0">
        <x:f>'Historical Trades'!B7841</x:f>
      </x:c>
      <x:c r="C7841" s="23">
        <x:f>'Historical Trades'!C7841</x:f>
      </x:c>
      <x:c r="D7841" s="0">
        <x:f>'Historical Trades'!D7841</x:f>
      </x:c>
      <x:c r="E7841" s="23">
        <x:f>'Historical Trades'!E7841</x:f>
      </x:c>
      <x:c r="F7841" s="0">
        <x:f>'Historical Trades'!F7841</x:f>
      </x:c>
      <x:c r="G7841" s="0">
        <x:f>'Historical Trades'!G7841</x:f>
      </x:c>
      <x:c r="H7841" s="0">
        <x:f>'Historical Trades'!H7841</x:f>
      </x:c>
      <x:c r="I7841" s="0">
        <x:f>'Historical Trades'!I7841</x:f>
      </x:c>
      <x:c r="J7841" s="0">
        <x:f>'Historical Trades'!J7841</x:f>
      </x:c>
      <x:c r="K7841" s="0">
        <x:f>'Historical Trades'!K7841</x:f>
      </x:c>
      <x:c r="L7841" s="0">
        <x:f>'Historical Trades'!L7841</x:f>
      </x:c>
      <x:c r="M7841" s="0">
        <x:f>'Historical Trades'!M7841</x:f>
      </x:c>
      <x:c r="N7841" s="0">
        <x:f>CLEAN('Historical Trades'!O7841)</x:f>
      </x:c>
      <x:c r="P7841" s="14">
        <x:f>IF(G7841="sell",M7841,-M7841)</x:f>
      </x:c>
      <x:c r="Q7841" s="14">
        <x:f>VLOOKUP(N7841,'Currency Rates'!$A$3:$C$32,3,0)</x:f>
      </x:c>
      <x:c r="R7841" s="0">
        <x:f>IF(A7841="SPUS",0,IF(A7841="FWD",0,P7841/Q7841))</x:f>
      </x:c>
    </x:row>
    <x:row r="7842" spans="1:19" x14ac:dyDescent="0.3">
      <x:c r="A7842" s="0">
        <x:f>'Historical Trades'!A7842</x:f>
      </x:c>
      <x:c r="B7842" s="0">
        <x:f>'Historical Trades'!B7842</x:f>
      </x:c>
      <x:c r="C7842" s="23">
        <x:f>'Historical Trades'!C7842</x:f>
      </x:c>
      <x:c r="D7842" s="0">
        <x:f>'Historical Trades'!D7842</x:f>
      </x:c>
      <x:c r="E7842" s="23">
        <x:f>'Historical Trades'!E7842</x:f>
      </x:c>
      <x:c r="F7842" s="0">
        <x:f>'Historical Trades'!F7842</x:f>
      </x:c>
      <x:c r="G7842" s="0">
        <x:f>'Historical Trades'!G7842</x:f>
      </x:c>
      <x:c r="H7842" s="0">
        <x:f>'Historical Trades'!H7842</x:f>
      </x:c>
      <x:c r="I7842" s="0">
        <x:f>'Historical Trades'!I7842</x:f>
      </x:c>
      <x:c r="J7842" s="0">
        <x:f>'Historical Trades'!J7842</x:f>
      </x:c>
      <x:c r="K7842" s="0">
        <x:f>'Historical Trades'!K7842</x:f>
      </x:c>
      <x:c r="L7842" s="0">
        <x:f>'Historical Trades'!L7842</x:f>
      </x:c>
      <x:c r="M7842" s="0">
        <x:f>'Historical Trades'!M7842</x:f>
      </x:c>
      <x:c r="N7842" s="0">
        <x:f>CLEAN('Historical Trades'!O7842)</x:f>
      </x:c>
      <x:c r="P7842" s="14">
        <x:f>IF(G7842="sell",M7842,-M7842)</x:f>
      </x:c>
      <x:c r="Q7842" s="14">
        <x:f>VLOOKUP(N7842,'Currency Rates'!$A$3:$C$32,3,0)</x:f>
      </x:c>
      <x:c r="R7842" s="0">
        <x:f>IF(A7842="SPUS",0,IF(A7842="FWD",0,P7842/Q7842))</x:f>
      </x:c>
    </x:row>
    <x:row r="7843" spans="1:19" x14ac:dyDescent="0.3">
      <x:c r="A7843" s="0">
        <x:f>'Historical Trades'!A7843</x:f>
      </x:c>
      <x:c r="B7843" s="0">
        <x:f>'Historical Trades'!B7843</x:f>
      </x:c>
      <x:c r="C7843" s="23">
        <x:f>'Historical Trades'!C7843</x:f>
      </x:c>
      <x:c r="D7843" s="0">
        <x:f>'Historical Trades'!D7843</x:f>
      </x:c>
      <x:c r="E7843" s="23">
        <x:f>'Historical Trades'!E7843</x:f>
      </x:c>
      <x:c r="F7843" s="0">
        <x:f>'Historical Trades'!F7843</x:f>
      </x:c>
      <x:c r="G7843" s="0">
        <x:f>'Historical Trades'!G7843</x:f>
      </x:c>
      <x:c r="H7843" s="0">
        <x:f>'Historical Trades'!H7843</x:f>
      </x:c>
      <x:c r="I7843" s="0">
        <x:f>'Historical Trades'!I7843</x:f>
      </x:c>
      <x:c r="J7843" s="0">
        <x:f>'Historical Trades'!J7843</x:f>
      </x:c>
      <x:c r="K7843" s="0">
        <x:f>'Historical Trades'!K7843</x:f>
      </x:c>
      <x:c r="L7843" s="0">
        <x:f>'Historical Trades'!L7843</x:f>
      </x:c>
      <x:c r="M7843" s="0">
        <x:f>'Historical Trades'!M7843</x:f>
      </x:c>
      <x:c r="N7843" s="0">
        <x:f>CLEAN('Historical Trades'!O7843)</x:f>
      </x:c>
      <x:c r="P7843" s="14">
        <x:f>IF(G7843="sell",M7843,-M7843)</x:f>
      </x:c>
      <x:c r="Q7843" s="14">
        <x:f>VLOOKUP(N7843,'Currency Rates'!$A$3:$C$32,3,0)</x:f>
      </x:c>
      <x:c r="R7843" s="0">
        <x:f>IF(A7843="SPUS",0,IF(A7843="FWD",0,P7843/Q7843))</x:f>
      </x:c>
    </x:row>
    <x:row r="7844" spans="1:19" x14ac:dyDescent="0.3">
      <x:c r="A7844" s="0">
        <x:f>'Historical Trades'!A7844</x:f>
      </x:c>
      <x:c r="B7844" s="0">
        <x:f>'Historical Trades'!B7844</x:f>
      </x:c>
      <x:c r="C7844" s="23">
        <x:f>'Historical Trades'!C7844</x:f>
      </x:c>
      <x:c r="D7844" s="0">
        <x:f>'Historical Trades'!D7844</x:f>
      </x:c>
      <x:c r="E7844" s="23">
        <x:f>'Historical Trades'!E7844</x:f>
      </x:c>
      <x:c r="F7844" s="0">
        <x:f>'Historical Trades'!F7844</x:f>
      </x:c>
      <x:c r="G7844" s="0">
        <x:f>'Historical Trades'!G7844</x:f>
      </x:c>
      <x:c r="H7844" s="0">
        <x:f>'Historical Trades'!H7844</x:f>
      </x:c>
      <x:c r="I7844" s="0">
        <x:f>'Historical Trades'!I7844</x:f>
      </x:c>
      <x:c r="J7844" s="0">
        <x:f>'Historical Trades'!J7844</x:f>
      </x:c>
      <x:c r="K7844" s="0">
        <x:f>'Historical Trades'!K7844</x:f>
      </x:c>
      <x:c r="L7844" s="0">
        <x:f>'Historical Trades'!L7844</x:f>
      </x:c>
      <x:c r="M7844" s="0">
        <x:f>'Historical Trades'!M7844</x:f>
      </x:c>
      <x:c r="N7844" s="0">
        <x:f>CLEAN('Historical Trades'!O7844)</x:f>
      </x:c>
      <x:c r="P7844" s="14">
        <x:f>IF(G7844="sell",M7844,-M7844)</x:f>
      </x:c>
      <x:c r="Q7844" s="14">
        <x:f>VLOOKUP(N7844,'Currency Rates'!$A$3:$C$32,3,0)</x:f>
      </x:c>
      <x:c r="R7844" s="0">
        <x:f>IF(A7844="SPUS",0,IF(A7844="FWD",0,P7844/Q7844))</x:f>
      </x:c>
    </x:row>
    <x:row r="7845" spans="1:19" x14ac:dyDescent="0.3">
      <x:c r="A7845" s="0">
        <x:f>'Historical Trades'!A7845</x:f>
      </x:c>
      <x:c r="B7845" s="0">
        <x:f>'Historical Trades'!B7845</x:f>
      </x:c>
      <x:c r="C7845" s="23">
        <x:f>'Historical Trades'!C7845</x:f>
      </x:c>
      <x:c r="D7845" s="0">
        <x:f>'Historical Trades'!D7845</x:f>
      </x:c>
      <x:c r="E7845" s="23">
        <x:f>'Historical Trades'!E7845</x:f>
      </x:c>
      <x:c r="F7845" s="0">
        <x:f>'Historical Trades'!F7845</x:f>
      </x:c>
      <x:c r="G7845" s="0">
        <x:f>'Historical Trades'!G7845</x:f>
      </x:c>
      <x:c r="H7845" s="0">
        <x:f>'Historical Trades'!H7845</x:f>
      </x:c>
      <x:c r="I7845" s="0">
        <x:f>'Historical Trades'!I7845</x:f>
      </x:c>
      <x:c r="J7845" s="0">
        <x:f>'Historical Trades'!J7845</x:f>
      </x:c>
      <x:c r="K7845" s="0">
        <x:f>'Historical Trades'!K7845</x:f>
      </x:c>
      <x:c r="L7845" s="0">
        <x:f>'Historical Trades'!L7845</x:f>
      </x:c>
      <x:c r="M7845" s="0">
        <x:f>'Historical Trades'!M7845</x:f>
      </x:c>
      <x:c r="N7845" s="0">
        <x:f>CLEAN('Historical Trades'!O7845)</x:f>
      </x:c>
      <x:c r="P7845" s="14">
        <x:f>IF(G7845="sell",M7845,-M7845)</x:f>
      </x:c>
      <x:c r="Q7845" s="14">
        <x:f>VLOOKUP(N7845,'Currency Rates'!$A$3:$C$32,3,0)</x:f>
      </x:c>
      <x:c r="R7845" s="0">
        <x:f>IF(A7845="SPUS",0,IF(A7845="FWD",0,P7845/Q7845))</x:f>
      </x:c>
    </x:row>
    <x:row r="7846" spans="1:19" x14ac:dyDescent="0.3">
      <x:c r="A7846" s="0">
        <x:f>'Historical Trades'!A7846</x:f>
      </x:c>
      <x:c r="B7846" s="0">
        <x:f>'Historical Trades'!B7846</x:f>
      </x:c>
      <x:c r="C7846" s="23">
        <x:f>'Historical Trades'!C7846</x:f>
      </x:c>
      <x:c r="D7846" s="0">
        <x:f>'Historical Trades'!D7846</x:f>
      </x:c>
      <x:c r="E7846" s="23">
        <x:f>'Historical Trades'!E7846</x:f>
      </x:c>
      <x:c r="F7846" s="0">
        <x:f>'Historical Trades'!F7846</x:f>
      </x:c>
      <x:c r="G7846" s="0">
        <x:f>'Historical Trades'!G7846</x:f>
      </x:c>
      <x:c r="H7846" s="0">
        <x:f>'Historical Trades'!H7846</x:f>
      </x:c>
      <x:c r="I7846" s="0">
        <x:f>'Historical Trades'!I7846</x:f>
      </x:c>
      <x:c r="J7846" s="0">
        <x:f>'Historical Trades'!J7846</x:f>
      </x:c>
      <x:c r="K7846" s="0">
        <x:f>'Historical Trades'!K7846</x:f>
      </x:c>
      <x:c r="L7846" s="0">
        <x:f>'Historical Trades'!L7846</x:f>
      </x:c>
      <x:c r="M7846" s="0">
        <x:f>'Historical Trades'!M7846</x:f>
      </x:c>
      <x:c r="N7846" s="0">
        <x:f>CLEAN('Historical Trades'!O7846)</x:f>
      </x:c>
      <x:c r="P7846" s="14">
        <x:f>IF(G7846="sell",M7846,-M7846)</x:f>
      </x:c>
      <x:c r="Q7846" s="14">
        <x:f>VLOOKUP(N7846,'Currency Rates'!$A$3:$C$32,3,0)</x:f>
      </x:c>
      <x:c r="R7846" s="0">
        <x:f>IF(A7846="SPUS",0,IF(A7846="FWD",0,P7846/Q7846))</x:f>
      </x:c>
    </x:row>
    <x:row r="7847" spans="1:19" x14ac:dyDescent="0.3">
      <x:c r="A7847" s="0">
        <x:f>'Historical Trades'!A7847</x:f>
      </x:c>
      <x:c r="B7847" s="0">
        <x:f>'Historical Trades'!B7847</x:f>
      </x:c>
      <x:c r="C7847" s="23">
        <x:f>'Historical Trades'!C7847</x:f>
      </x:c>
      <x:c r="D7847" s="0">
        <x:f>'Historical Trades'!D7847</x:f>
      </x:c>
      <x:c r="E7847" s="23">
        <x:f>'Historical Trades'!E7847</x:f>
      </x:c>
      <x:c r="F7847" s="0">
        <x:f>'Historical Trades'!F7847</x:f>
      </x:c>
      <x:c r="G7847" s="0">
        <x:f>'Historical Trades'!G7847</x:f>
      </x:c>
      <x:c r="H7847" s="0">
        <x:f>'Historical Trades'!H7847</x:f>
      </x:c>
      <x:c r="I7847" s="0">
        <x:f>'Historical Trades'!I7847</x:f>
      </x:c>
      <x:c r="J7847" s="0">
        <x:f>'Historical Trades'!J7847</x:f>
      </x:c>
      <x:c r="K7847" s="0">
        <x:f>'Historical Trades'!K7847</x:f>
      </x:c>
      <x:c r="L7847" s="0">
        <x:f>'Historical Trades'!L7847</x:f>
      </x:c>
      <x:c r="M7847" s="0">
        <x:f>'Historical Trades'!M7847</x:f>
      </x:c>
      <x:c r="N7847" s="0">
        <x:f>CLEAN('Historical Trades'!O7847)</x:f>
      </x:c>
      <x:c r="P7847" s="14">
        <x:f>IF(G7847="sell",M7847,-M7847)</x:f>
      </x:c>
      <x:c r="Q7847" s="14">
        <x:f>VLOOKUP(N7847,'Currency Rates'!$A$3:$C$32,3,0)</x:f>
      </x:c>
      <x:c r="R7847" s="0">
        <x:f>IF(A7847="SPUS",0,IF(A7847="FWD",0,P7847/Q7847))</x:f>
      </x:c>
    </x:row>
    <x:row r="7848" spans="1:19" x14ac:dyDescent="0.3">
      <x:c r="A7848" s="0">
        <x:f>'Historical Trades'!A7848</x:f>
      </x:c>
      <x:c r="B7848" s="0">
        <x:f>'Historical Trades'!B7848</x:f>
      </x:c>
      <x:c r="C7848" s="23">
        <x:f>'Historical Trades'!C7848</x:f>
      </x:c>
      <x:c r="D7848" s="0">
        <x:f>'Historical Trades'!D7848</x:f>
      </x:c>
      <x:c r="E7848" s="23">
        <x:f>'Historical Trades'!E7848</x:f>
      </x:c>
      <x:c r="F7848" s="0">
        <x:f>'Historical Trades'!F7848</x:f>
      </x:c>
      <x:c r="G7848" s="0">
        <x:f>'Historical Trades'!G7848</x:f>
      </x:c>
      <x:c r="H7848" s="0">
        <x:f>'Historical Trades'!H7848</x:f>
      </x:c>
      <x:c r="I7848" s="0">
        <x:f>'Historical Trades'!I7848</x:f>
      </x:c>
      <x:c r="J7848" s="0">
        <x:f>'Historical Trades'!J7848</x:f>
      </x:c>
      <x:c r="K7848" s="0">
        <x:f>'Historical Trades'!K7848</x:f>
      </x:c>
      <x:c r="L7848" s="0">
        <x:f>'Historical Trades'!L7848</x:f>
      </x:c>
      <x:c r="M7848" s="0">
        <x:f>'Historical Trades'!M7848</x:f>
      </x:c>
      <x:c r="N7848" s="0">
        <x:f>CLEAN('Historical Trades'!O7848)</x:f>
      </x:c>
      <x:c r="P7848" s="14">
        <x:f>IF(G7848="sell",M7848,-M7848)</x:f>
      </x:c>
      <x:c r="Q7848" s="14">
        <x:f>VLOOKUP(N7848,'Currency Rates'!$A$3:$C$32,3,0)</x:f>
      </x:c>
      <x:c r="R7848" s="0">
        <x:f>IF(A7848="SPUS",0,IF(A7848="FWD",0,P7848/Q7848))</x:f>
      </x:c>
    </x:row>
    <x:row r="7849" spans="1:19" x14ac:dyDescent="0.3">
      <x:c r="A7849" s="0">
        <x:f>'Historical Trades'!A7849</x:f>
      </x:c>
      <x:c r="B7849" s="0">
        <x:f>'Historical Trades'!B7849</x:f>
      </x:c>
      <x:c r="C7849" s="23">
        <x:f>'Historical Trades'!C7849</x:f>
      </x:c>
      <x:c r="D7849" s="0">
        <x:f>'Historical Trades'!D7849</x:f>
      </x:c>
      <x:c r="E7849" s="23">
        <x:f>'Historical Trades'!E7849</x:f>
      </x:c>
      <x:c r="F7849" s="0">
        <x:f>'Historical Trades'!F7849</x:f>
      </x:c>
      <x:c r="G7849" s="0">
        <x:f>'Historical Trades'!G7849</x:f>
      </x:c>
      <x:c r="H7849" s="0">
        <x:f>'Historical Trades'!H7849</x:f>
      </x:c>
      <x:c r="I7849" s="0">
        <x:f>'Historical Trades'!I7849</x:f>
      </x:c>
      <x:c r="J7849" s="0">
        <x:f>'Historical Trades'!J7849</x:f>
      </x:c>
      <x:c r="K7849" s="0">
        <x:f>'Historical Trades'!K7849</x:f>
      </x:c>
      <x:c r="L7849" s="0">
        <x:f>'Historical Trades'!L7849</x:f>
      </x:c>
      <x:c r="M7849" s="0">
        <x:f>'Historical Trades'!M7849</x:f>
      </x:c>
      <x:c r="N7849" s="0">
        <x:f>CLEAN('Historical Trades'!O7849)</x:f>
      </x:c>
      <x:c r="P7849" s="14">
        <x:f>IF(G7849="sell",M7849,-M7849)</x:f>
      </x:c>
      <x:c r="Q7849" s="14">
        <x:f>VLOOKUP(N7849,'Currency Rates'!$A$3:$C$32,3,0)</x:f>
      </x:c>
      <x:c r="R7849" s="0">
        <x:f>IF(A7849="SPUS",0,IF(A7849="FWD",0,P7849/Q7849))</x:f>
      </x:c>
    </x:row>
    <x:row r="7850" spans="1:19" x14ac:dyDescent="0.3">
      <x:c r="A7850" s="0">
        <x:f>'Historical Trades'!A7850</x:f>
      </x:c>
      <x:c r="B7850" s="0">
        <x:f>'Historical Trades'!B7850</x:f>
      </x:c>
      <x:c r="C7850" s="23">
        <x:f>'Historical Trades'!C7850</x:f>
      </x:c>
      <x:c r="D7850" s="0">
        <x:f>'Historical Trades'!D7850</x:f>
      </x:c>
      <x:c r="E7850" s="23">
        <x:f>'Historical Trades'!E7850</x:f>
      </x:c>
      <x:c r="F7850" s="0">
        <x:f>'Historical Trades'!F7850</x:f>
      </x:c>
      <x:c r="G7850" s="0">
        <x:f>'Historical Trades'!G7850</x:f>
      </x:c>
      <x:c r="H7850" s="0">
        <x:f>'Historical Trades'!H7850</x:f>
      </x:c>
      <x:c r="I7850" s="0">
        <x:f>'Historical Trades'!I7850</x:f>
      </x:c>
      <x:c r="J7850" s="0">
        <x:f>'Historical Trades'!J7850</x:f>
      </x:c>
      <x:c r="K7850" s="0">
        <x:f>'Historical Trades'!K7850</x:f>
      </x:c>
      <x:c r="L7850" s="0">
        <x:f>'Historical Trades'!L7850</x:f>
      </x:c>
      <x:c r="M7850" s="0">
        <x:f>'Historical Trades'!M7850</x:f>
      </x:c>
      <x:c r="N7850" s="0">
        <x:f>CLEAN('Historical Trades'!O7850)</x:f>
      </x:c>
      <x:c r="P7850" s="14">
        <x:f>IF(G7850="sell",M7850,-M7850)</x:f>
      </x:c>
      <x:c r="Q7850" s="14">
        <x:f>VLOOKUP(N7850,'Currency Rates'!$A$3:$C$32,3,0)</x:f>
      </x:c>
      <x:c r="R7850" s="0">
        <x:f>IF(A7850="SPUS",0,IF(A7850="FWD",0,P7850/Q7850))</x:f>
      </x:c>
    </x:row>
    <x:row r="7851" spans="1:19" x14ac:dyDescent="0.3">
      <x:c r="A7851" s="0">
        <x:f>'Historical Trades'!A7851</x:f>
      </x:c>
      <x:c r="B7851" s="0">
        <x:f>'Historical Trades'!B7851</x:f>
      </x:c>
      <x:c r="C7851" s="23">
        <x:f>'Historical Trades'!C7851</x:f>
      </x:c>
      <x:c r="D7851" s="0">
        <x:f>'Historical Trades'!D7851</x:f>
      </x:c>
      <x:c r="E7851" s="23">
        <x:f>'Historical Trades'!E7851</x:f>
      </x:c>
      <x:c r="F7851" s="0">
        <x:f>'Historical Trades'!F7851</x:f>
      </x:c>
      <x:c r="G7851" s="0">
        <x:f>'Historical Trades'!G7851</x:f>
      </x:c>
      <x:c r="H7851" s="0">
        <x:f>'Historical Trades'!H7851</x:f>
      </x:c>
      <x:c r="I7851" s="0">
        <x:f>'Historical Trades'!I7851</x:f>
      </x:c>
      <x:c r="J7851" s="0">
        <x:f>'Historical Trades'!J7851</x:f>
      </x:c>
      <x:c r="K7851" s="0">
        <x:f>'Historical Trades'!K7851</x:f>
      </x:c>
      <x:c r="L7851" s="0">
        <x:f>'Historical Trades'!L7851</x:f>
      </x:c>
      <x:c r="M7851" s="0">
        <x:f>'Historical Trades'!M7851</x:f>
      </x:c>
      <x:c r="N7851" s="0">
        <x:f>CLEAN('Historical Trades'!O7851)</x:f>
      </x:c>
      <x:c r="P7851" s="14">
        <x:f>IF(G7851="sell",M7851,-M7851)</x:f>
      </x:c>
      <x:c r="Q7851" s="14">
        <x:f>VLOOKUP(N7851,'Currency Rates'!$A$3:$C$32,3,0)</x:f>
      </x:c>
      <x:c r="R7851" s="0">
        <x:f>IF(A7851="SPUS",0,IF(A7851="FWD",0,P7851/Q7851))</x:f>
      </x:c>
    </x:row>
    <x:row r="7852" spans="1:19" x14ac:dyDescent="0.3">
      <x:c r="A7852" s="0">
        <x:f>'Historical Trades'!A7852</x:f>
      </x:c>
      <x:c r="B7852" s="0">
        <x:f>'Historical Trades'!B7852</x:f>
      </x:c>
      <x:c r="C7852" s="23">
        <x:f>'Historical Trades'!C7852</x:f>
      </x:c>
      <x:c r="D7852" s="0">
        <x:f>'Historical Trades'!D7852</x:f>
      </x:c>
      <x:c r="E7852" s="23">
        <x:f>'Historical Trades'!E7852</x:f>
      </x:c>
      <x:c r="F7852" s="0">
        <x:f>'Historical Trades'!F7852</x:f>
      </x:c>
      <x:c r="G7852" s="0">
        <x:f>'Historical Trades'!G7852</x:f>
      </x:c>
      <x:c r="H7852" s="0">
        <x:f>'Historical Trades'!H7852</x:f>
      </x:c>
      <x:c r="I7852" s="0">
        <x:f>'Historical Trades'!I7852</x:f>
      </x:c>
      <x:c r="J7852" s="0">
        <x:f>'Historical Trades'!J7852</x:f>
      </x:c>
      <x:c r="K7852" s="0">
        <x:f>'Historical Trades'!K7852</x:f>
      </x:c>
      <x:c r="L7852" s="0">
        <x:f>'Historical Trades'!L7852</x:f>
      </x:c>
      <x:c r="M7852" s="0">
        <x:f>'Historical Trades'!M7852</x:f>
      </x:c>
      <x:c r="N7852" s="0">
        <x:f>CLEAN('Historical Trades'!O7852)</x:f>
      </x:c>
      <x:c r="P7852" s="14">
        <x:f>IF(G7852="sell",M7852,-M7852)</x:f>
      </x:c>
      <x:c r="Q7852" s="14">
        <x:f>VLOOKUP(N7852,'Currency Rates'!$A$3:$C$32,3,0)</x:f>
      </x:c>
      <x:c r="R7852" s="0">
        <x:f>IF(A7852="SPUS",0,IF(A7852="FWD",0,P7852/Q7852))</x:f>
      </x:c>
    </x:row>
    <x:row r="7853" spans="1:19" x14ac:dyDescent="0.3">
      <x:c r="A7853" s="0">
        <x:f>'Historical Trades'!A7853</x:f>
      </x:c>
      <x:c r="B7853" s="0">
        <x:f>'Historical Trades'!B7853</x:f>
      </x:c>
      <x:c r="C7853" s="23">
        <x:f>'Historical Trades'!C7853</x:f>
      </x:c>
      <x:c r="D7853" s="0">
        <x:f>'Historical Trades'!D7853</x:f>
      </x:c>
      <x:c r="E7853" s="23">
        <x:f>'Historical Trades'!E7853</x:f>
      </x:c>
      <x:c r="F7853" s="0">
        <x:f>'Historical Trades'!F7853</x:f>
      </x:c>
      <x:c r="G7853" s="0">
        <x:f>'Historical Trades'!G7853</x:f>
      </x:c>
      <x:c r="H7853" s="0">
        <x:f>'Historical Trades'!H7853</x:f>
      </x:c>
      <x:c r="I7853" s="0">
        <x:f>'Historical Trades'!I7853</x:f>
      </x:c>
      <x:c r="J7853" s="0">
        <x:f>'Historical Trades'!J7853</x:f>
      </x:c>
      <x:c r="K7853" s="0">
        <x:f>'Historical Trades'!K7853</x:f>
      </x:c>
      <x:c r="L7853" s="0">
        <x:f>'Historical Trades'!L7853</x:f>
      </x:c>
      <x:c r="M7853" s="0">
        <x:f>'Historical Trades'!M7853</x:f>
      </x:c>
      <x:c r="N7853" s="0">
        <x:f>CLEAN('Historical Trades'!O7853)</x:f>
      </x:c>
      <x:c r="P7853" s="14">
        <x:f>IF(G7853="sell",M7853,-M7853)</x:f>
      </x:c>
      <x:c r="Q7853" s="14">
        <x:f>VLOOKUP(N7853,'Currency Rates'!$A$3:$C$32,3,0)</x:f>
      </x:c>
      <x:c r="R7853" s="0">
        <x:f>IF(A7853="SPUS",0,IF(A7853="FWD",0,P7853/Q7853))</x:f>
      </x:c>
    </x:row>
    <x:row r="7854" spans="1:19" x14ac:dyDescent="0.3">
      <x:c r="A7854" s="0">
        <x:f>'Historical Trades'!A7854</x:f>
      </x:c>
      <x:c r="B7854" s="0">
        <x:f>'Historical Trades'!B7854</x:f>
      </x:c>
      <x:c r="C7854" s="23">
        <x:f>'Historical Trades'!C7854</x:f>
      </x:c>
      <x:c r="D7854" s="0">
        <x:f>'Historical Trades'!D7854</x:f>
      </x:c>
      <x:c r="E7854" s="23">
        <x:f>'Historical Trades'!E7854</x:f>
      </x:c>
      <x:c r="F7854" s="0">
        <x:f>'Historical Trades'!F7854</x:f>
      </x:c>
      <x:c r="G7854" s="0">
        <x:f>'Historical Trades'!G7854</x:f>
      </x:c>
      <x:c r="H7854" s="0">
        <x:f>'Historical Trades'!H7854</x:f>
      </x:c>
      <x:c r="I7854" s="0">
        <x:f>'Historical Trades'!I7854</x:f>
      </x:c>
      <x:c r="J7854" s="0">
        <x:f>'Historical Trades'!J7854</x:f>
      </x:c>
      <x:c r="K7854" s="0">
        <x:f>'Historical Trades'!K7854</x:f>
      </x:c>
      <x:c r="L7854" s="0">
        <x:f>'Historical Trades'!L7854</x:f>
      </x:c>
      <x:c r="M7854" s="0">
        <x:f>'Historical Trades'!M7854</x:f>
      </x:c>
      <x:c r="N7854" s="0">
        <x:f>CLEAN('Historical Trades'!O7854)</x:f>
      </x:c>
      <x:c r="P7854" s="14">
        <x:f>IF(G7854="sell",M7854,-M7854)</x:f>
      </x:c>
      <x:c r="Q7854" s="14">
        <x:f>VLOOKUP(N7854,'Currency Rates'!$A$3:$C$32,3,0)</x:f>
      </x:c>
      <x:c r="R7854" s="0">
        <x:f>IF(A7854="SPUS",0,IF(A7854="FWD",0,P7854/Q7854))</x:f>
      </x:c>
    </x:row>
    <x:row r="7855" spans="1:19" x14ac:dyDescent="0.3">
      <x:c r="A7855" s="0">
        <x:f>'Historical Trades'!A7855</x:f>
      </x:c>
      <x:c r="B7855" s="0">
        <x:f>'Historical Trades'!B7855</x:f>
      </x:c>
      <x:c r="C7855" s="23">
        <x:f>'Historical Trades'!C7855</x:f>
      </x:c>
      <x:c r="D7855" s="0">
        <x:f>'Historical Trades'!D7855</x:f>
      </x:c>
      <x:c r="E7855" s="23">
        <x:f>'Historical Trades'!E7855</x:f>
      </x:c>
      <x:c r="F7855" s="0">
        <x:f>'Historical Trades'!F7855</x:f>
      </x:c>
      <x:c r="G7855" s="0">
        <x:f>'Historical Trades'!G7855</x:f>
      </x:c>
      <x:c r="H7855" s="0">
        <x:f>'Historical Trades'!H7855</x:f>
      </x:c>
      <x:c r="I7855" s="0">
        <x:f>'Historical Trades'!I7855</x:f>
      </x:c>
      <x:c r="J7855" s="0">
        <x:f>'Historical Trades'!J7855</x:f>
      </x:c>
      <x:c r="K7855" s="0">
        <x:f>'Historical Trades'!K7855</x:f>
      </x:c>
      <x:c r="L7855" s="0">
        <x:f>'Historical Trades'!L7855</x:f>
      </x:c>
      <x:c r="M7855" s="0">
        <x:f>'Historical Trades'!M7855</x:f>
      </x:c>
      <x:c r="N7855" s="0">
        <x:f>CLEAN('Historical Trades'!O7855)</x:f>
      </x:c>
      <x:c r="P7855" s="14">
        <x:f>IF(G7855="sell",M7855,-M7855)</x:f>
      </x:c>
      <x:c r="Q7855" s="14">
        <x:f>VLOOKUP(N7855,'Currency Rates'!$A$3:$C$32,3,0)</x:f>
      </x:c>
      <x:c r="R7855" s="0">
        <x:f>IF(A7855="SPUS",0,IF(A7855="FWD",0,P7855/Q7855))</x:f>
      </x:c>
    </x:row>
    <x:row r="7856" spans="1:19" x14ac:dyDescent="0.3">
      <x:c r="A7856" s="0">
        <x:f>'Historical Trades'!A7856</x:f>
      </x:c>
      <x:c r="B7856" s="0">
        <x:f>'Historical Trades'!B7856</x:f>
      </x:c>
      <x:c r="C7856" s="23">
        <x:f>'Historical Trades'!C7856</x:f>
      </x:c>
      <x:c r="D7856" s="0">
        <x:f>'Historical Trades'!D7856</x:f>
      </x:c>
      <x:c r="E7856" s="23">
        <x:f>'Historical Trades'!E7856</x:f>
      </x:c>
      <x:c r="F7856" s="0">
        <x:f>'Historical Trades'!F7856</x:f>
      </x:c>
      <x:c r="G7856" s="0">
        <x:f>'Historical Trades'!G7856</x:f>
      </x:c>
      <x:c r="H7856" s="0">
        <x:f>'Historical Trades'!H7856</x:f>
      </x:c>
      <x:c r="I7856" s="0">
        <x:f>'Historical Trades'!I7856</x:f>
      </x:c>
      <x:c r="J7856" s="0">
        <x:f>'Historical Trades'!J7856</x:f>
      </x:c>
      <x:c r="K7856" s="0">
        <x:f>'Historical Trades'!K7856</x:f>
      </x:c>
      <x:c r="L7856" s="0">
        <x:f>'Historical Trades'!L7856</x:f>
      </x:c>
      <x:c r="M7856" s="0">
        <x:f>'Historical Trades'!M7856</x:f>
      </x:c>
      <x:c r="N7856" s="0">
        <x:f>CLEAN('Historical Trades'!O7856)</x:f>
      </x:c>
      <x:c r="P7856" s="14">
        <x:f>IF(G7856="sell",M7856,-M7856)</x:f>
      </x:c>
      <x:c r="Q7856" s="14">
        <x:f>VLOOKUP(N7856,'Currency Rates'!$A$3:$C$32,3,0)</x:f>
      </x:c>
      <x:c r="R7856" s="0">
        <x:f>IF(A7856="SPUS",0,IF(A7856="FWD",0,P7856/Q7856))</x:f>
      </x:c>
    </x:row>
    <x:row r="7857" spans="1:19" x14ac:dyDescent="0.3">
      <x:c r="A7857" s="0">
        <x:f>'Historical Trades'!A7857</x:f>
      </x:c>
      <x:c r="B7857" s="0">
        <x:f>'Historical Trades'!B7857</x:f>
      </x:c>
      <x:c r="C7857" s="23">
        <x:f>'Historical Trades'!C7857</x:f>
      </x:c>
      <x:c r="D7857" s="0">
        <x:f>'Historical Trades'!D7857</x:f>
      </x:c>
      <x:c r="E7857" s="23">
        <x:f>'Historical Trades'!E7857</x:f>
      </x:c>
      <x:c r="F7857" s="0">
        <x:f>'Historical Trades'!F7857</x:f>
      </x:c>
      <x:c r="G7857" s="0">
        <x:f>'Historical Trades'!G7857</x:f>
      </x:c>
      <x:c r="H7857" s="0">
        <x:f>'Historical Trades'!H7857</x:f>
      </x:c>
      <x:c r="I7857" s="0">
        <x:f>'Historical Trades'!I7857</x:f>
      </x:c>
      <x:c r="J7857" s="0">
        <x:f>'Historical Trades'!J7857</x:f>
      </x:c>
      <x:c r="K7857" s="0">
        <x:f>'Historical Trades'!K7857</x:f>
      </x:c>
      <x:c r="L7857" s="0">
        <x:f>'Historical Trades'!L7857</x:f>
      </x:c>
      <x:c r="M7857" s="0">
        <x:f>'Historical Trades'!M7857</x:f>
      </x:c>
      <x:c r="N7857" s="0">
        <x:f>CLEAN('Historical Trades'!O7857)</x:f>
      </x:c>
      <x:c r="P7857" s="14">
        <x:f>IF(G7857="sell",M7857,-M7857)</x:f>
      </x:c>
      <x:c r="Q7857" s="14">
        <x:f>VLOOKUP(N7857,'Currency Rates'!$A$3:$C$32,3,0)</x:f>
      </x:c>
      <x:c r="R7857" s="0">
        <x:f>IF(A7857="SPUS",0,IF(A7857="FWD",0,P7857/Q7857))</x:f>
      </x:c>
    </x:row>
    <x:row r="7858" spans="1:19" x14ac:dyDescent="0.3">
      <x:c r="A7858" s="0">
        <x:f>'Historical Trades'!A7858</x:f>
      </x:c>
      <x:c r="B7858" s="0">
        <x:f>'Historical Trades'!B7858</x:f>
      </x:c>
      <x:c r="C7858" s="23">
        <x:f>'Historical Trades'!C7858</x:f>
      </x:c>
      <x:c r="D7858" s="0">
        <x:f>'Historical Trades'!D7858</x:f>
      </x:c>
      <x:c r="E7858" s="23">
        <x:f>'Historical Trades'!E7858</x:f>
      </x:c>
      <x:c r="F7858" s="0">
        <x:f>'Historical Trades'!F7858</x:f>
      </x:c>
      <x:c r="G7858" s="0">
        <x:f>'Historical Trades'!G7858</x:f>
      </x:c>
      <x:c r="H7858" s="0">
        <x:f>'Historical Trades'!H7858</x:f>
      </x:c>
      <x:c r="I7858" s="0">
        <x:f>'Historical Trades'!I7858</x:f>
      </x:c>
      <x:c r="J7858" s="0">
        <x:f>'Historical Trades'!J7858</x:f>
      </x:c>
      <x:c r="K7858" s="0">
        <x:f>'Historical Trades'!K7858</x:f>
      </x:c>
      <x:c r="L7858" s="0">
        <x:f>'Historical Trades'!L7858</x:f>
      </x:c>
      <x:c r="M7858" s="0">
        <x:f>'Historical Trades'!M7858</x:f>
      </x:c>
      <x:c r="N7858" s="0">
        <x:f>CLEAN('Historical Trades'!O7858)</x:f>
      </x:c>
      <x:c r="P7858" s="14">
        <x:f>IF(G7858="sell",M7858,-M7858)</x:f>
      </x:c>
      <x:c r="Q7858" s="14">
        <x:f>VLOOKUP(N7858,'Currency Rates'!$A$3:$C$32,3,0)</x:f>
      </x:c>
      <x:c r="R7858" s="0">
        <x:f>IF(A7858="SPUS",0,IF(A7858="FWD",0,P7858/Q7858))</x:f>
      </x:c>
    </x:row>
    <x:row r="7859" spans="1:19" x14ac:dyDescent="0.3">
      <x:c r="A7859" s="0">
        <x:f>'Historical Trades'!A7859</x:f>
      </x:c>
      <x:c r="B7859" s="0">
        <x:f>'Historical Trades'!B7859</x:f>
      </x:c>
      <x:c r="C7859" s="23">
        <x:f>'Historical Trades'!C7859</x:f>
      </x:c>
      <x:c r="D7859" s="0">
        <x:f>'Historical Trades'!D7859</x:f>
      </x:c>
      <x:c r="E7859" s="23">
        <x:f>'Historical Trades'!E7859</x:f>
      </x:c>
      <x:c r="F7859" s="0">
        <x:f>'Historical Trades'!F7859</x:f>
      </x:c>
      <x:c r="G7859" s="0">
        <x:f>'Historical Trades'!G7859</x:f>
      </x:c>
      <x:c r="H7859" s="0">
        <x:f>'Historical Trades'!H7859</x:f>
      </x:c>
      <x:c r="I7859" s="0">
        <x:f>'Historical Trades'!I7859</x:f>
      </x:c>
      <x:c r="J7859" s="0">
        <x:f>'Historical Trades'!J7859</x:f>
      </x:c>
      <x:c r="K7859" s="0">
        <x:f>'Historical Trades'!K7859</x:f>
      </x:c>
      <x:c r="L7859" s="0">
        <x:f>'Historical Trades'!L7859</x:f>
      </x:c>
      <x:c r="M7859" s="0">
        <x:f>'Historical Trades'!M7859</x:f>
      </x:c>
      <x:c r="N7859" s="0">
        <x:f>CLEAN('Historical Trades'!O7859)</x:f>
      </x:c>
      <x:c r="P7859" s="14">
        <x:f>IF(G7859="sell",M7859,-M7859)</x:f>
      </x:c>
      <x:c r="Q7859" s="14">
        <x:f>VLOOKUP(N7859,'Currency Rates'!$A$3:$C$32,3,0)</x:f>
      </x:c>
      <x:c r="R7859" s="0">
        <x:f>IF(A7859="SPUS",0,IF(A7859="FWD",0,P7859/Q7859))</x:f>
      </x:c>
    </x:row>
    <x:row r="7860" spans="1:19" x14ac:dyDescent="0.3">
      <x:c r="A7860" s="0">
        <x:f>'Historical Trades'!A7860</x:f>
      </x:c>
      <x:c r="B7860" s="0">
        <x:f>'Historical Trades'!B7860</x:f>
      </x:c>
      <x:c r="C7860" s="23">
        <x:f>'Historical Trades'!C7860</x:f>
      </x:c>
      <x:c r="D7860" s="0">
        <x:f>'Historical Trades'!D7860</x:f>
      </x:c>
      <x:c r="E7860" s="23">
        <x:f>'Historical Trades'!E7860</x:f>
      </x:c>
      <x:c r="F7860" s="0">
        <x:f>'Historical Trades'!F7860</x:f>
      </x:c>
      <x:c r="G7860" s="0">
        <x:f>'Historical Trades'!G7860</x:f>
      </x:c>
      <x:c r="H7860" s="0">
        <x:f>'Historical Trades'!H7860</x:f>
      </x:c>
      <x:c r="I7860" s="0">
        <x:f>'Historical Trades'!I7860</x:f>
      </x:c>
      <x:c r="J7860" s="0">
        <x:f>'Historical Trades'!J7860</x:f>
      </x:c>
      <x:c r="K7860" s="0">
        <x:f>'Historical Trades'!K7860</x:f>
      </x:c>
      <x:c r="L7860" s="0">
        <x:f>'Historical Trades'!L7860</x:f>
      </x:c>
      <x:c r="M7860" s="0">
        <x:f>'Historical Trades'!M7860</x:f>
      </x:c>
      <x:c r="N7860" s="0">
        <x:f>CLEAN('Historical Trades'!O7860)</x:f>
      </x:c>
      <x:c r="P7860" s="14">
        <x:f>IF(G7860="sell",M7860,-M7860)</x:f>
      </x:c>
      <x:c r="Q7860" s="14">
        <x:f>VLOOKUP(N7860,'Currency Rates'!$A$3:$C$32,3,0)</x:f>
      </x:c>
      <x:c r="R7860" s="0">
        <x:f>IF(A7860="SPUS",0,IF(A7860="FWD",0,P7860/Q7860))</x:f>
      </x:c>
    </x:row>
    <x:row r="7861" spans="1:19" x14ac:dyDescent="0.3">
      <x:c r="A7861" s="0">
        <x:f>'Historical Trades'!A7861</x:f>
      </x:c>
      <x:c r="B7861" s="0">
        <x:f>'Historical Trades'!B7861</x:f>
      </x:c>
      <x:c r="C7861" s="23">
        <x:f>'Historical Trades'!C7861</x:f>
      </x:c>
      <x:c r="D7861" s="0">
        <x:f>'Historical Trades'!D7861</x:f>
      </x:c>
      <x:c r="E7861" s="23">
        <x:f>'Historical Trades'!E7861</x:f>
      </x:c>
      <x:c r="F7861" s="0">
        <x:f>'Historical Trades'!F7861</x:f>
      </x:c>
      <x:c r="G7861" s="0">
        <x:f>'Historical Trades'!G7861</x:f>
      </x:c>
      <x:c r="H7861" s="0">
        <x:f>'Historical Trades'!H7861</x:f>
      </x:c>
      <x:c r="I7861" s="0">
        <x:f>'Historical Trades'!I7861</x:f>
      </x:c>
      <x:c r="J7861" s="0">
        <x:f>'Historical Trades'!J7861</x:f>
      </x:c>
      <x:c r="K7861" s="0">
        <x:f>'Historical Trades'!K7861</x:f>
      </x:c>
      <x:c r="L7861" s="0">
        <x:f>'Historical Trades'!L7861</x:f>
      </x:c>
      <x:c r="M7861" s="0">
        <x:f>'Historical Trades'!M7861</x:f>
      </x:c>
      <x:c r="N7861" s="0">
        <x:f>CLEAN('Historical Trades'!O7861)</x:f>
      </x:c>
      <x:c r="P7861" s="14">
        <x:f>IF(G7861="sell",M7861,-M7861)</x:f>
      </x:c>
      <x:c r="Q7861" s="14">
        <x:f>VLOOKUP(N7861,'Currency Rates'!$A$3:$C$32,3,0)</x:f>
      </x:c>
      <x:c r="R7861" s="0">
        <x:f>IF(A7861="SPUS",0,IF(A7861="FWD",0,P7861/Q7861))</x:f>
      </x:c>
    </x:row>
    <x:row r="7862" spans="1:19" x14ac:dyDescent="0.3">
      <x:c r="A7862" s="0">
        <x:f>'Historical Trades'!A7862</x:f>
      </x:c>
      <x:c r="B7862" s="0">
        <x:f>'Historical Trades'!B7862</x:f>
      </x:c>
      <x:c r="C7862" s="23">
        <x:f>'Historical Trades'!C7862</x:f>
      </x:c>
      <x:c r="D7862" s="0">
        <x:f>'Historical Trades'!D7862</x:f>
      </x:c>
      <x:c r="E7862" s="23">
        <x:f>'Historical Trades'!E7862</x:f>
      </x:c>
      <x:c r="F7862" s="0">
        <x:f>'Historical Trades'!F7862</x:f>
      </x:c>
      <x:c r="G7862" s="0">
        <x:f>'Historical Trades'!G7862</x:f>
      </x:c>
      <x:c r="H7862" s="0">
        <x:f>'Historical Trades'!H7862</x:f>
      </x:c>
      <x:c r="I7862" s="0">
        <x:f>'Historical Trades'!I7862</x:f>
      </x:c>
      <x:c r="J7862" s="0">
        <x:f>'Historical Trades'!J7862</x:f>
      </x:c>
      <x:c r="K7862" s="0">
        <x:f>'Historical Trades'!K7862</x:f>
      </x:c>
      <x:c r="L7862" s="0">
        <x:f>'Historical Trades'!L7862</x:f>
      </x:c>
      <x:c r="M7862" s="0">
        <x:f>'Historical Trades'!M7862</x:f>
      </x:c>
      <x:c r="N7862" s="0">
        <x:f>CLEAN('Historical Trades'!O7862)</x:f>
      </x:c>
      <x:c r="P7862" s="14">
        <x:f>IF(G7862="sell",M7862,-M7862)</x:f>
      </x:c>
      <x:c r="Q7862" s="14">
        <x:f>VLOOKUP(N7862,'Currency Rates'!$A$3:$C$32,3,0)</x:f>
      </x:c>
      <x:c r="R7862" s="0">
        <x:f>IF(A7862="SPUS",0,IF(A7862="FWD",0,P7862/Q7862))</x:f>
      </x:c>
    </x:row>
    <x:row r="7863" spans="1:19" x14ac:dyDescent="0.3">
      <x:c r="A7863" s="0">
        <x:f>'Historical Trades'!A7863</x:f>
      </x:c>
      <x:c r="B7863" s="0">
        <x:f>'Historical Trades'!B7863</x:f>
      </x:c>
      <x:c r="C7863" s="23">
        <x:f>'Historical Trades'!C7863</x:f>
      </x:c>
      <x:c r="D7863" s="0">
        <x:f>'Historical Trades'!D7863</x:f>
      </x:c>
      <x:c r="E7863" s="23">
        <x:f>'Historical Trades'!E7863</x:f>
      </x:c>
      <x:c r="F7863" s="0">
        <x:f>'Historical Trades'!F7863</x:f>
      </x:c>
      <x:c r="G7863" s="0">
        <x:f>'Historical Trades'!G7863</x:f>
      </x:c>
      <x:c r="H7863" s="0">
        <x:f>'Historical Trades'!H7863</x:f>
      </x:c>
      <x:c r="I7863" s="0">
        <x:f>'Historical Trades'!I7863</x:f>
      </x:c>
      <x:c r="J7863" s="0">
        <x:f>'Historical Trades'!J7863</x:f>
      </x:c>
      <x:c r="K7863" s="0">
        <x:f>'Historical Trades'!K7863</x:f>
      </x:c>
      <x:c r="L7863" s="0">
        <x:f>'Historical Trades'!L7863</x:f>
      </x:c>
      <x:c r="M7863" s="0">
        <x:f>'Historical Trades'!M7863</x:f>
      </x:c>
      <x:c r="N7863" s="0">
        <x:f>CLEAN('Historical Trades'!O7863)</x:f>
      </x:c>
      <x:c r="P7863" s="14">
        <x:f>IF(G7863="sell",M7863,-M7863)</x:f>
      </x:c>
      <x:c r="Q7863" s="14">
        <x:f>VLOOKUP(N7863,'Currency Rates'!$A$3:$C$32,3,0)</x:f>
      </x:c>
      <x:c r="R7863" s="0">
        <x:f>IF(A7863="SPUS",0,IF(A7863="FWD",0,P7863/Q7863))</x:f>
      </x:c>
    </x:row>
    <x:row r="7864" spans="1:19" x14ac:dyDescent="0.3">
      <x:c r="A7864" s="0">
        <x:f>'Historical Trades'!A7864</x:f>
      </x:c>
      <x:c r="B7864" s="0">
        <x:f>'Historical Trades'!B7864</x:f>
      </x:c>
      <x:c r="C7864" s="23">
        <x:f>'Historical Trades'!C7864</x:f>
      </x:c>
      <x:c r="D7864" s="0">
        <x:f>'Historical Trades'!D7864</x:f>
      </x:c>
      <x:c r="E7864" s="23">
        <x:f>'Historical Trades'!E7864</x:f>
      </x:c>
      <x:c r="F7864" s="0">
        <x:f>'Historical Trades'!F7864</x:f>
      </x:c>
      <x:c r="G7864" s="0">
        <x:f>'Historical Trades'!G7864</x:f>
      </x:c>
      <x:c r="H7864" s="0">
        <x:f>'Historical Trades'!H7864</x:f>
      </x:c>
      <x:c r="I7864" s="0">
        <x:f>'Historical Trades'!I7864</x:f>
      </x:c>
      <x:c r="J7864" s="0">
        <x:f>'Historical Trades'!J7864</x:f>
      </x:c>
      <x:c r="K7864" s="0">
        <x:f>'Historical Trades'!K7864</x:f>
      </x:c>
      <x:c r="L7864" s="0">
        <x:f>'Historical Trades'!L7864</x:f>
      </x:c>
      <x:c r="M7864" s="0">
        <x:f>'Historical Trades'!M7864</x:f>
      </x:c>
      <x:c r="N7864" s="0">
        <x:f>CLEAN('Historical Trades'!O7864)</x:f>
      </x:c>
      <x:c r="P7864" s="14">
        <x:f>IF(G7864="sell",M7864,-M7864)</x:f>
      </x:c>
      <x:c r="Q7864" s="14">
        <x:f>VLOOKUP(N7864,'Currency Rates'!$A$3:$C$32,3,0)</x:f>
      </x:c>
      <x:c r="R7864" s="0">
        <x:f>IF(A7864="SPUS",0,IF(A7864="FWD",0,P7864/Q7864))</x:f>
      </x:c>
    </x:row>
    <x:row r="7865" spans="1:19" x14ac:dyDescent="0.3">
      <x:c r="A7865" s="0">
        <x:f>'Historical Trades'!A7865</x:f>
      </x:c>
      <x:c r="B7865" s="0">
        <x:f>'Historical Trades'!B7865</x:f>
      </x:c>
      <x:c r="C7865" s="23">
        <x:f>'Historical Trades'!C7865</x:f>
      </x:c>
      <x:c r="D7865" s="0">
        <x:f>'Historical Trades'!D7865</x:f>
      </x:c>
      <x:c r="E7865" s="23">
        <x:f>'Historical Trades'!E7865</x:f>
      </x:c>
      <x:c r="F7865" s="0">
        <x:f>'Historical Trades'!F7865</x:f>
      </x:c>
      <x:c r="G7865" s="0">
        <x:f>'Historical Trades'!G7865</x:f>
      </x:c>
      <x:c r="H7865" s="0">
        <x:f>'Historical Trades'!H7865</x:f>
      </x:c>
      <x:c r="I7865" s="0">
        <x:f>'Historical Trades'!I7865</x:f>
      </x:c>
      <x:c r="J7865" s="0">
        <x:f>'Historical Trades'!J7865</x:f>
      </x:c>
      <x:c r="K7865" s="0">
        <x:f>'Historical Trades'!K7865</x:f>
      </x:c>
      <x:c r="L7865" s="0">
        <x:f>'Historical Trades'!L7865</x:f>
      </x:c>
      <x:c r="M7865" s="0">
        <x:f>'Historical Trades'!M7865</x:f>
      </x:c>
      <x:c r="N7865" s="0">
        <x:f>CLEAN('Historical Trades'!O7865)</x:f>
      </x:c>
      <x:c r="P7865" s="14">
        <x:f>IF(G7865="sell",M7865,-M7865)</x:f>
      </x:c>
      <x:c r="Q7865" s="14">
        <x:f>VLOOKUP(N7865,'Currency Rates'!$A$3:$C$32,3,0)</x:f>
      </x:c>
      <x:c r="R7865" s="0">
        <x:f>IF(A7865="SPUS",0,IF(A7865="FWD",0,P7865/Q7865))</x:f>
      </x:c>
    </x:row>
    <x:row r="7866" spans="1:19" x14ac:dyDescent="0.3">
      <x:c r="A7866" s="0">
        <x:f>'Historical Trades'!A7866</x:f>
      </x:c>
      <x:c r="B7866" s="0">
        <x:f>'Historical Trades'!B7866</x:f>
      </x:c>
      <x:c r="C7866" s="23">
        <x:f>'Historical Trades'!C7866</x:f>
      </x:c>
      <x:c r="D7866" s="0">
        <x:f>'Historical Trades'!D7866</x:f>
      </x:c>
      <x:c r="E7866" s="23">
        <x:f>'Historical Trades'!E7866</x:f>
      </x:c>
      <x:c r="F7866" s="0">
        <x:f>'Historical Trades'!F7866</x:f>
      </x:c>
      <x:c r="G7866" s="0">
        <x:f>'Historical Trades'!G7866</x:f>
      </x:c>
      <x:c r="H7866" s="0">
        <x:f>'Historical Trades'!H7866</x:f>
      </x:c>
      <x:c r="I7866" s="0">
        <x:f>'Historical Trades'!I7866</x:f>
      </x:c>
      <x:c r="J7866" s="0">
        <x:f>'Historical Trades'!J7866</x:f>
      </x:c>
      <x:c r="K7866" s="0">
        <x:f>'Historical Trades'!K7866</x:f>
      </x:c>
      <x:c r="L7866" s="0">
        <x:f>'Historical Trades'!L7866</x:f>
      </x:c>
      <x:c r="M7866" s="0">
        <x:f>'Historical Trades'!M7866</x:f>
      </x:c>
      <x:c r="N7866" s="0">
        <x:f>CLEAN('Historical Trades'!O7866)</x:f>
      </x:c>
      <x:c r="P7866" s="14">
        <x:f>IF(G7866="sell",M7866,-M7866)</x:f>
      </x:c>
      <x:c r="Q7866" s="14">
        <x:f>VLOOKUP(N7866,'Currency Rates'!$A$3:$C$32,3,0)</x:f>
      </x:c>
      <x:c r="R7866" s="0">
        <x:f>IF(A7866="SPUS",0,IF(A7866="FWD",0,P7866/Q7866))</x:f>
      </x:c>
    </x:row>
    <x:row r="7867" spans="1:19" x14ac:dyDescent="0.3">
      <x:c r="A7867" s="0">
        <x:f>'Historical Trades'!A7867</x:f>
      </x:c>
      <x:c r="B7867" s="0">
        <x:f>'Historical Trades'!B7867</x:f>
      </x:c>
      <x:c r="C7867" s="23">
        <x:f>'Historical Trades'!C7867</x:f>
      </x:c>
      <x:c r="D7867" s="0">
        <x:f>'Historical Trades'!D7867</x:f>
      </x:c>
      <x:c r="E7867" s="23">
        <x:f>'Historical Trades'!E7867</x:f>
      </x:c>
      <x:c r="F7867" s="0">
        <x:f>'Historical Trades'!F7867</x:f>
      </x:c>
      <x:c r="G7867" s="0">
        <x:f>'Historical Trades'!G7867</x:f>
      </x:c>
      <x:c r="H7867" s="0">
        <x:f>'Historical Trades'!H7867</x:f>
      </x:c>
      <x:c r="I7867" s="0">
        <x:f>'Historical Trades'!I7867</x:f>
      </x:c>
      <x:c r="J7867" s="0">
        <x:f>'Historical Trades'!J7867</x:f>
      </x:c>
      <x:c r="K7867" s="0">
        <x:f>'Historical Trades'!K7867</x:f>
      </x:c>
      <x:c r="L7867" s="0">
        <x:f>'Historical Trades'!L7867</x:f>
      </x:c>
      <x:c r="M7867" s="0">
        <x:f>'Historical Trades'!M7867</x:f>
      </x:c>
      <x:c r="N7867" s="0">
        <x:f>CLEAN('Historical Trades'!O7867)</x:f>
      </x:c>
      <x:c r="P7867" s="14">
        <x:f>IF(G7867="sell",M7867,-M7867)</x:f>
      </x:c>
      <x:c r="Q7867" s="14">
        <x:f>VLOOKUP(N7867,'Currency Rates'!$A$3:$C$32,3,0)</x:f>
      </x:c>
      <x:c r="R7867" s="0">
        <x:f>IF(A7867="SPUS",0,IF(A7867="FWD",0,P7867/Q7867))</x:f>
      </x:c>
    </x:row>
    <x:row r="7868" spans="1:19" x14ac:dyDescent="0.3">
      <x:c r="A7868" s="0">
        <x:f>'Historical Trades'!A7868</x:f>
      </x:c>
      <x:c r="B7868" s="0">
        <x:f>'Historical Trades'!B7868</x:f>
      </x:c>
      <x:c r="C7868" s="23">
        <x:f>'Historical Trades'!C7868</x:f>
      </x:c>
      <x:c r="D7868" s="0">
        <x:f>'Historical Trades'!D7868</x:f>
      </x:c>
      <x:c r="E7868" s="23">
        <x:f>'Historical Trades'!E7868</x:f>
      </x:c>
      <x:c r="F7868" s="0">
        <x:f>'Historical Trades'!F7868</x:f>
      </x:c>
      <x:c r="G7868" s="0">
        <x:f>'Historical Trades'!G7868</x:f>
      </x:c>
      <x:c r="H7868" s="0">
        <x:f>'Historical Trades'!H7868</x:f>
      </x:c>
      <x:c r="I7868" s="0">
        <x:f>'Historical Trades'!I7868</x:f>
      </x:c>
      <x:c r="J7868" s="0">
        <x:f>'Historical Trades'!J7868</x:f>
      </x:c>
      <x:c r="K7868" s="0">
        <x:f>'Historical Trades'!K7868</x:f>
      </x:c>
      <x:c r="L7868" s="0">
        <x:f>'Historical Trades'!L7868</x:f>
      </x:c>
      <x:c r="M7868" s="0">
        <x:f>'Historical Trades'!M7868</x:f>
      </x:c>
      <x:c r="N7868" s="0">
        <x:f>CLEAN('Historical Trades'!O7868)</x:f>
      </x:c>
      <x:c r="P7868" s="14">
        <x:f>IF(G7868="sell",M7868,-M7868)</x:f>
      </x:c>
      <x:c r="Q7868" s="14">
        <x:f>VLOOKUP(N7868,'Currency Rates'!$A$3:$C$32,3,0)</x:f>
      </x:c>
      <x:c r="R7868" s="0">
        <x:f>IF(A7868="SPUS",0,IF(A7868="FWD",0,P7868/Q7868))</x:f>
      </x:c>
    </x:row>
    <x:row r="7869" spans="1:19" x14ac:dyDescent="0.3">
      <x:c r="A7869" s="0">
        <x:f>'Historical Trades'!A7869</x:f>
      </x:c>
      <x:c r="B7869" s="0">
        <x:f>'Historical Trades'!B7869</x:f>
      </x:c>
      <x:c r="C7869" s="23">
        <x:f>'Historical Trades'!C7869</x:f>
      </x:c>
      <x:c r="D7869" s="0">
        <x:f>'Historical Trades'!D7869</x:f>
      </x:c>
      <x:c r="E7869" s="23">
        <x:f>'Historical Trades'!E7869</x:f>
      </x:c>
      <x:c r="F7869" s="0">
        <x:f>'Historical Trades'!F7869</x:f>
      </x:c>
      <x:c r="G7869" s="0">
        <x:f>'Historical Trades'!G7869</x:f>
      </x:c>
      <x:c r="H7869" s="0">
        <x:f>'Historical Trades'!H7869</x:f>
      </x:c>
      <x:c r="I7869" s="0">
        <x:f>'Historical Trades'!I7869</x:f>
      </x:c>
      <x:c r="J7869" s="0">
        <x:f>'Historical Trades'!J7869</x:f>
      </x:c>
      <x:c r="K7869" s="0">
        <x:f>'Historical Trades'!K7869</x:f>
      </x:c>
      <x:c r="L7869" s="0">
        <x:f>'Historical Trades'!L7869</x:f>
      </x:c>
      <x:c r="M7869" s="0">
        <x:f>'Historical Trades'!M7869</x:f>
      </x:c>
      <x:c r="N7869" s="0">
        <x:f>CLEAN('Historical Trades'!O7869)</x:f>
      </x:c>
      <x:c r="P7869" s="14">
        <x:f>IF(G7869="sell",M7869,-M7869)</x:f>
      </x:c>
      <x:c r="Q7869" s="14">
        <x:f>VLOOKUP(N7869,'Currency Rates'!$A$3:$C$32,3,0)</x:f>
      </x:c>
      <x:c r="R7869" s="0">
        <x:f>IF(A7869="SPUS",0,IF(A7869="FWD",0,P7869/Q7869))</x:f>
      </x:c>
    </x:row>
    <x:row r="7870" spans="1:19" x14ac:dyDescent="0.3">
      <x:c r="A7870" s="0">
        <x:f>'Historical Trades'!A7870</x:f>
      </x:c>
      <x:c r="B7870" s="0">
        <x:f>'Historical Trades'!B7870</x:f>
      </x:c>
      <x:c r="C7870" s="23">
        <x:f>'Historical Trades'!C7870</x:f>
      </x:c>
      <x:c r="D7870" s="0">
        <x:f>'Historical Trades'!D7870</x:f>
      </x:c>
      <x:c r="E7870" s="23">
        <x:f>'Historical Trades'!E7870</x:f>
      </x:c>
      <x:c r="F7870" s="0">
        <x:f>'Historical Trades'!F7870</x:f>
      </x:c>
      <x:c r="G7870" s="0">
        <x:f>'Historical Trades'!G7870</x:f>
      </x:c>
      <x:c r="H7870" s="0">
        <x:f>'Historical Trades'!H7870</x:f>
      </x:c>
      <x:c r="I7870" s="0">
        <x:f>'Historical Trades'!I7870</x:f>
      </x:c>
      <x:c r="J7870" s="0">
        <x:f>'Historical Trades'!J7870</x:f>
      </x:c>
      <x:c r="K7870" s="0">
        <x:f>'Historical Trades'!K7870</x:f>
      </x:c>
      <x:c r="L7870" s="0">
        <x:f>'Historical Trades'!L7870</x:f>
      </x:c>
      <x:c r="M7870" s="0">
        <x:f>'Historical Trades'!M7870</x:f>
      </x:c>
      <x:c r="N7870" s="0">
        <x:f>CLEAN('Historical Trades'!O7870)</x:f>
      </x:c>
      <x:c r="P7870" s="14">
        <x:f>IF(G7870="sell",M7870,-M7870)</x:f>
      </x:c>
      <x:c r="Q7870" s="14">
        <x:f>VLOOKUP(N7870,'Currency Rates'!$A$3:$C$32,3,0)</x:f>
      </x:c>
      <x:c r="R7870" s="0">
        <x:f>IF(A7870="SPUS",0,IF(A7870="FWD",0,P7870/Q7870))</x:f>
      </x:c>
    </x:row>
    <x:row r="7871" spans="1:19" x14ac:dyDescent="0.3">
      <x:c r="A7871" s="0">
        <x:f>'Historical Trades'!A7871</x:f>
      </x:c>
      <x:c r="B7871" s="0">
        <x:f>'Historical Trades'!B7871</x:f>
      </x:c>
      <x:c r="C7871" s="23">
        <x:f>'Historical Trades'!C7871</x:f>
      </x:c>
      <x:c r="D7871" s="0">
        <x:f>'Historical Trades'!D7871</x:f>
      </x:c>
      <x:c r="E7871" s="23">
        <x:f>'Historical Trades'!E7871</x:f>
      </x:c>
      <x:c r="F7871" s="0">
        <x:f>'Historical Trades'!F7871</x:f>
      </x:c>
      <x:c r="G7871" s="0">
        <x:f>'Historical Trades'!G7871</x:f>
      </x:c>
      <x:c r="H7871" s="0">
        <x:f>'Historical Trades'!H7871</x:f>
      </x:c>
      <x:c r="I7871" s="0">
        <x:f>'Historical Trades'!I7871</x:f>
      </x:c>
      <x:c r="J7871" s="0">
        <x:f>'Historical Trades'!J7871</x:f>
      </x:c>
      <x:c r="K7871" s="0">
        <x:f>'Historical Trades'!K7871</x:f>
      </x:c>
      <x:c r="L7871" s="0">
        <x:f>'Historical Trades'!L7871</x:f>
      </x:c>
      <x:c r="M7871" s="0">
        <x:f>'Historical Trades'!M7871</x:f>
      </x:c>
      <x:c r="N7871" s="0">
        <x:f>CLEAN('Historical Trades'!O7871)</x:f>
      </x:c>
      <x:c r="P7871" s="14">
        <x:f>IF(G7871="sell",M7871,-M7871)</x:f>
      </x:c>
      <x:c r="Q7871" s="14">
        <x:f>VLOOKUP(N7871,'Currency Rates'!$A$3:$C$32,3,0)</x:f>
      </x:c>
      <x:c r="R7871" s="0">
        <x:f>IF(A7871="SPUS",0,IF(A7871="FWD",0,P7871/Q7871))</x:f>
      </x:c>
    </x:row>
    <x:row r="7872" spans="1:19" x14ac:dyDescent="0.3">
      <x:c r="A7872" s="0">
        <x:f>'Historical Trades'!A7872</x:f>
      </x:c>
      <x:c r="B7872" s="0">
        <x:f>'Historical Trades'!B7872</x:f>
      </x:c>
      <x:c r="C7872" s="23">
        <x:f>'Historical Trades'!C7872</x:f>
      </x:c>
      <x:c r="D7872" s="0">
        <x:f>'Historical Trades'!D7872</x:f>
      </x:c>
      <x:c r="E7872" s="23">
        <x:f>'Historical Trades'!E7872</x:f>
      </x:c>
      <x:c r="F7872" s="0">
        <x:f>'Historical Trades'!F7872</x:f>
      </x:c>
      <x:c r="G7872" s="0">
        <x:f>'Historical Trades'!G7872</x:f>
      </x:c>
      <x:c r="H7872" s="0">
        <x:f>'Historical Trades'!H7872</x:f>
      </x:c>
      <x:c r="I7872" s="0">
        <x:f>'Historical Trades'!I7872</x:f>
      </x:c>
      <x:c r="J7872" s="0">
        <x:f>'Historical Trades'!J7872</x:f>
      </x:c>
      <x:c r="K7872" s="0">
        <x:f>'Historical Trades'!K7872</x:f>
      </x:c>
      <x:c r="L7872" s="0">
        <x:f>'Historical Trades'!L7872</x:f>
      </x:c>
      <x:c r="M7872" s="0">
        <x:f>'Historical Trades'!M7872</x:f>
      </x:c>
      <x:c r="N7872" s="0">
        <x:f>CLEAN('Historical Trades'!O7872)</x:f>
      </x:c>
      <x:c r="P7872" s="14">
        <x:f>IF(G7872="sell",M7872,-M7872)</x:f>
      </x:c>
      <x:c r="Q7872" s="14">
        <x:f>VLOOKUP(N7872,'Currency Rates'!$A$3:$C$32,3,0)</x:f>
      </x:c>
      <x:c r="R7872" s="0">
        <x:f>IF(A7872="SPUS",0,IF(A7872="FWD",0,P7872/Q7872))</x:f>
      </x:c>
    </x:row>
    <x:row r="7873" spans="1:19" x14ac:dyDescent="0.3">
      <x:c r="A7873" s="0">
        <x:f>'Historical Trades'!A7873</x:f>
      </x:c>
      <x:c r="B7873" s="0">
        <x:f>'Historical Trades'!B7873</x:f>
      </x:c>
      <x:c r="C7873" s="23">
        <x:f>'Historical Trades'!C7873</x:f>
      </x:c>
      <x:c r="D7873" s="0">
        <x:f>'Historical Trades'!D7873</x:f>
      </x:c>
      <x:c r="E7873" s="23">
        <x:f>'Historical Trades'!E7873</x:f>
      </x:c>
      <x:c r="F7873" s="0">
        <x:f>'Historical Trades'!F7873</x:f>
      </x:c>
      <x:c r="G7873" s="0">
        <x:f>'Historical Trades'!G7873</x:f>
      </x:c>
      <x:c r="H7873" s="0">
        <x:f>'Historical Trades'!H7873</x:f>
      </x:c>
      <x:c r="I7873" s="0">
        <x:f>'Historical Trades'!I7873</x:f>
      </x:c>
      <x:c r="J7873" s="0">
        <x:f>'Historical Trades'!J7873</x:f>
      </x:c>
      <x:c r="K7873" s="0">
        <x:f>'Historical Trades'!K7873</x:f>
      </x:c>
      <x:c r="L7873" s="0">
        <x:f>'Historical Trades'!L7873</x:f>
      </x:c>
      <x:c r="M7873" s="0">
        <x:f>'Historical Trades'!M7873</x:f>
      </x:c>
      <x:c r="N7873" s="0">
        <x:f>CLEAN('Historical Trades'!O7873)</x:f>
      </x:c>
      <x:c r="P7873" s="14">
        <x:f>IF(G7873="sell",M7873,-M7873)</x:f>
      </x:c>
      <x:c r="Q7873" s="14">
        <x:f>VLOOKUP(N7873,'Currency Rates'!$A$3:$C$32,3,0)</x:f>
      </x:c>
      <x:c r="R7873" s="0">
        <x:f>IF(A7873="SPUS",0,IF(A7873="FWD",0,P7873/Q7873))</x:f>
      </x:c>
    </x:row>
    <x:row r="7874" spans="1:19" x14ac:dyDescent="0.3">
      <x:c r="A7874" s="0">
        <x:f>'Historical Trades'!A7874</x:f>
      </x:c>
      <x:c r="B7874" s="0">
        <x:f>'Historical Trades'!B7874</x:f>
      </x:c>
      <x:c r="C7874" s="23">
        <x:f>'Historical Trades'!C7874</x:f>
      </x:c>
      <x:c r="D7874" s="0">
        <x:f>'Historical Trades'!D7874</x:f>
      </x:c>
      <x:c r="E7874" s="23">
        <x:f>'Historical Trades'!E7874</x:f>
      </x:c>
      <x:c r="F7874" s="0">
        <x:f>'Historical Trades'!F7874</x:f>
      </x:c>
      <x:c r="G7874" s="0">
        <x:f>'Historical Trades'!G7874</x:f>
      </x:c>
      <x:c r="H7874" s="0">
        <x:f>'Historical Trades'!H7874</x:f>
      </x:c>
      <x:c r="I7874" s="0">
        <x:f>'Historical Trades'!I7874</x:f>
      </x:c>
      <x:c r="J7874" s="0">
        <x:f>'Historical Trades'!J7874</x:f>
      </x:c>
      <x:c r="K7874" s="0">
        <x:f>'Historical Trades'!K7874</x:f>
      </x:c>
      <x:c r="L7874" s="0">
        <x:f>'Historical Trades'!L7874</x:f>
      </x:c>
      <x:c r="M7874" s="0">
        <x:f>'Historical Trades'!M7874</x:f>
      </x:c>
      <x:c r="N7874" s="0">
        <x:f>CLEAN('Historical Trades'!O7874)</x:f>
      </x:c>
      <x:c r="P7874" s="14">
        <x:f>IF(G7874="sell",M7874,-M7874)</x:f>
      </x:c>
      <x:c r="Q7874" s="14">
        <x:f>VLOOKUP(N7874,'Currency Rates'!$A$3:$C$32,3,0)</x:f>
      </x:c>
      <x:c r="R7874" s="0">
        <x:f>IF(A7874="SPUS",0,IF(A7874="FWD",0,P7874/Q7874))</x:f>
      </x:c>
    </x:row>
    <x:row r="7875" spans="1:19" x14ac:dyDescent="0.3">
      <x:c r="A7875" s="0">
        <x:f>'Historical Trades'!A7875</x:f>
      </x:c>
      <x:c r="B7875" s="0">
        <x:f>'Historical Trades'!B7875</x:f>
      </x:c>
      <x:c r="C7875" s="23">
        <x:f>'Historical Trades'!C7875</x:f>
      </x:c>
      <x:c r="D7875" s="0">
        <x:f>'Historical Trades'!D7875</x:f>
      </x:c>
      <x:c r="E7875" s="23">
        <x:f>'Historical Trades'!E7875</x:f>
      </x:c>
      <x:c r="F7875" s="0">
        <x:f>'Historical Trades'!F7875</x:f>
      </x:c>
      <x:c r="G7875" s="0">
        <x:f>'Historical Trades'!G7875</x:f>
      </x:c>
      <x:c r="H7875" s="0">
        <x:f>'Historical Trades'!H7875</x:f>
      </x:c>
      <x:c r="I7875" s="0">
        <x:f>'Historical Trades'!I7875</x:f>
      </x:c>
      <x:c r="J7875" s="0">
        <x:f>'Historical Trades'!J7875</x:f>
      </x:c>
      <x:c r="K7875" s="0">
        <x:f>'Historical Trades'!K7875</x:f>
      </x:c>
      <x:c r="L7875" s="0">
        <x:f>'Historical Trades'!L7875</x:f>
      </x:c>
      <x:c r="M7875" s="0">
        <x:f>'Historical Trades'!M7875</x:f>
      </x:c>
      <x:c r="N7875" s="0">
        <x:f>CLEAN('Historical Trades'!O7875)</x:f>
      </x:c>
      <x:c r="P7875" s="14">
        <x:f>IF(G7875="sell",M7875,-M7875)</x:f>
      </x:c>
      <x:c r="Q7875" s="14">
        <x:f>VLOOKUP(N7875,'Currency Rates'!$A$3:$C$32,3,0)</x:f>
      </x:c>
      <x:c r="R7875" s="0">
        <x:f>IF(A7875="SPUS",0,IF(A7875="FWD",0,P7875/Q7875))</x:f>
      </x:c>
    </x:row>
    <x:row r="7876" spans="1:19" x14ac:dyDescent="0.3">
      <x:c r="A7876" s="0">
        <x:f>'Historical Trades'!A7876</x:f>
      </x:c>
      <x:c r="B7876" s="0">
        <x:f>'Historical Trades'!B7876</x:f>
      </x:c>
      <x:c r="C7876" s="23">
        <x:f>'Historical Trades'!C7876</x:f>
      </x:c>
      <x:c r="D7876" s="0">
        <x:f>'Historical Trades'!D7876</x:f>
      </x:c>
      <x:c r="E7876" s="23">
        <x:f>'Historical Trades'!E7876</x:f>
      </x:c>
      <x:c r="F7876" s="0">
        <x:f>'Historical Trades'!F7876</x:f>
      </x:c>
      <x:c r="G7876" s="0">
        <x:f>'Historical Trades'!G7876</x:f>
      </x:c>
      <x:c r="H7876" s="0">
        <x:f>'Historical Trades'!H7876</x:f>
      </x:c>
      <x:c r="I7876" s="0">
        <x:f>'Historical Trades'!I7876</x:f>
      </x:c>
      <x:c r="J7876" s="0">
        <x:f>'Historical Trades'!J7876</x:f>
      </x:c>
      <x:c r="K7876" s="0">
        <x:f>'Historical Trades'!K7876</x:f>
      </x:c>
      <x:c r="L7876" s="0">
        <x:f>'Historical Trades'!L7876</x:f>
      </x:c>
      <x:c r="M7876" s="0">
        <x:f>'Historical Trades'!M7876</x:f>
      </x:c>
      <x:c r="N7876" s="0">
        <x:f>CLEAN('Historical Trades'!O7876)</x:f>
      </x:c>
      <x:c r="P7876" s="14">
        <x:f>IF(G7876="sell",M7876,-M7876)</x:f>
      </x:c>
      <x:c r="Q7876" s="14">
        <x:f>VLOOKUP(N7876,'Currency Rates'!$A$3:$C$32,3,0)</x:f>
      </x:c>
      <x:c r="R7876" s="0">
        <x:f>IF(A7876="SPUS",0,IF(A7876="FWD",0,P7876/Q7876))</x:f>
      </x:c>
    </x:row>
    <x:row r="7877" spans="1:19" x14ac:dyDescent="0.3">
      <x:c r="A7877" s="0">
        <x:f>'Historical Trades'!A7877</x:f>
      </x:c>
      <x:c r="B7877" s="0">
        <x:f>'Historical Trades'!B7877</x:f>
      </x:c>
      <x:c r="C7877" s="23">
        <x:f>'Historical Trades'!C7877</x:f>
      </x:c>
      <x:c r="D7877" s="0">
        <x:f>'Historical Trades'!D7877</x:f>
      </x:c>
      <x:c r="E7877" s="23">
        <x:f>'Historical Trades'!E7877</x:f>
      </x:c>
      <x:c r="F7877" s="0">
        <x:f>'Historical Trades'!F7877</x:f>
      </x:c>
      <x:c r="G7877" s="0">
        <x:f>'Historical Trades'!G7877</x:f>
      </x:c>
      <x:c r="H7877" s="0">
        <x:f>'Historical Trades'!H7877</x:f>
      </x:c>
      <x:c r="I7877" s="0">
        <x:f>'Historical Trades'!I7877</x:f>
      </x:c>
      <x:c r="J7877" s="0">
        <x:f>'Historical Trades'!J7877</x:f>
      </x:c>
      <x:c r="K7877" s="0">
        <x:f>'Historical Trades'!K7877</x:f>
      </x:c>
      <x:c r="L7877" s="0">
        <x:f>'Historical Trades'!L7877</x:f>
      </x:c>
      <x:c r="M7877" s="0">
        <x:f>'Historical Trades'!M7877</x:f>
      </x:c>
      <x:c r="N7877" s="0">
        <x:f>CLEAN('Historical Trades'!O7877)</x:f>
      </x:c>
      <x:c r="P7877" s="14">
        <x:f>IF(G7877="sell",M7877,-M7877)</x:f>
      </x:c>
      <x:c r="Q7877" s="14">
        <x:f>VLOOKUP(N7877,'Currency Rates'!$A$3:$C$32,3,0)</x:f>
      </x:c>
      <x:c r="R7877" s="0">
        <x:f>IF(A7877="SPUS",0,IF(A7877="FWD",0,P7877/Q7877))</x:f>
      </x:c>
    </x:row>
    <x:row r="7878" spans="1:19" x14ac:dyDescent="0.3">
      <x:c r="A7878" s="0">
        <x:f>'Historical Trades'!A7878</x:f>
      </x:c>
      <x:c r="B7878" s="0">
        <x:f>'Historical Trades'!B7878</x:f>
      </x:c>
      <x:c r="C7878" s="23">
        <x:f>'Historical Trades'!C7878</x:f>
      </x:c>
      <x:c r="D7878" s="0">
        <x:f>'Historical Trades'!D7878</x:f>
      </x:c>
      <x:c r="E7878" s="23">
        <x:f>'Historical Trades'!E7878</x:f>
      </x:c>
      <x:c r="F7878" s="0">
        <x:f>'Historical Trades'!F7878</x:f>
      </x:c>
      <x:c r="G7878" s="0">
        <x:f>'Historical Trades'!G7878</x:f>
      </x:c>
      <x:c r="H7878" s="0">
        <x:f>'Historical Trades'!H7878</x:f>
      </x:c>
      <x:c r="I7878" s="0">
        <x:f>'Historical Trades'!I7878</x:f>
      </x:c>
      <x:c r="J7878" s="0">
        <x:f>'Historical Trades'!J7878</x:f>
      </x:c>
      <x:c r="K7878" s="0">
        <x:f>'Historical Trades'!K7878</x:f>
      </x:c>
      <x:c r="L7878" s="0">
        <x:f>'Historical Trades'!L7878</x:f>
      </x:c>
      <x:c r="M7878" s="0">
        <x:f>'Historical Trades'!M7878</x:f>
      </x:c>
      <x:c r="N7878" s="0">
        <x:f>CLEAN('Historical Trades'!O7878)</x:f>
      </x:c>
      <x:c r="P7878" s="14">
        <x:f>IF(G7878="sell",M7878,-M7878)</x:f>
      </x:c>
      <x:c r="Q7878" s="14">
        <x:f>VLOOKUP(N7878,'Currency Rates'!$A$3:$C$32,3,0)</x:f>
      </x:c>
      <x:c r="R7878" s="0">
        <x:f>IF(A7878="SPUS",0,IF(A7878="FWD",0,P7878/Q7878))</x:f>
      </x:c>
    </x:row>
    <x:row r="7879" spans="1:19" x14ac:dyDescent="0.3">
      <x:c r="A7879" s="0">
        <x:f>'Historical Trades'!A7879</x:f>
      </x:c>
      <x:c r="B7879" s="0">
        <x:f>'Historical Trades'!B7879</x:f>
      </x:c>
      <x:c r="C7879" s="23">
        <x:f>'Historical Trades'!C7879</x:f>
      </x:c>
      <x:c r="D7879" s="0">
        <x:f>'Historical Trades'!D7879</x:f>
      </x:c>
      <x:c r="E7879" s="23">
        <x:f>'Historical Trades'!E7879</x:f>
      </x:c>
      <x:c r="F7879" s="0">
        <x:f>'Historical Trades'!F7879</x:f>
      </x:c>
      <x:c r="G7879" s="0">
        <x:f>'Historical Trades'!G7879</x:f>
      </x:c>
      <x:c r="H7879" s="0">
        <x:f>'Historical Trades'!H7879</x:f>
      </x:c>
      <x:c r="I7879" s="0">
        <x:f>'Historical Trades'!I7879</x:f>
      </x:c>
      <x:c r="J7879" s="0">
        <x:f>'Historical Trades'!J7879</x:f>
      </x:c>
      <x:c r="K7879" s="0">
        <x:f>'Historical Trades'!K7879</x:f>
      </x:c>
      <x:c r="L7879" s="0">
        <x:f>'Historical Trades'!L7879</x:f>
      </x:c>
      <x:c r="M7879" s="0">
        <x:f>'Historical Trades'!M7879</x:f>
      </x:c>
      <x:c r="N7879" s="0">
        <x:f>CLEAN('Historical Trades'!O7879)</x:f>
      </x:c>
      <x:c r="P7879" s="14">
        <x:f>IF(G7879="sell",M7879,-M7879)</x:f>
      </x:c>
      <x:c r="Q7879" s="14">
        <x:f>VLOOKUP(N7879,'Currency Rates'!$A$3:$C$32,3,0)</x:f>
      </x:c>
      <x:c r="R7879" s="0">
        <x:f>IF(A7879="SPUS",0,IF(A7879="FWD",0,P7879/Q7879))</x:f>
      </x:c>
    </x:row>
    <x:row r="7880" spans="1:19" x14ac:dyDescent="0.3">
      <x:c r="A7880" s="0">
        <x:f>'Historical Trades'!A7880</x:f>
      </x:c>
      <x:c r="B7880" s="0">
        <x:f>'Historical Trades'!B7880</x:f>
      </x:c>
      <x:c r="C7880" s="23">
        <x:f>'Historical Trades'!C7880</x:f>
      </x:c>
      <x:c r="D7880" s="0">
        <x:f>'Historical Trades'!D7880</x:f>
      </x:c>
      <x:c r="E7880" s="23">
        <x:f>'Historical Trades'!E7880</x:f>
      </x:c>
      <x:c r="F7880" s="0">
        <x:f>'Historical Trades'!F7880</x:f>
      </x:c>
      <x:c r="G7880" s="0">
        <x:f>'Historical Trades'!G7880</x:f>
      </x:c>
      <x:c r="H7880" s="0">
        <x:f>'Historical Trades'!H7880</x:f>
      </x:c>
      <x:c r="I7880" s="0">
        <x:f>'Historical Trades'!I7880</x:f>
      </x:c>
      <x:c r="J7880" s="0">
        <x:f>'Historical Trades'!J7880</x:f>
      </x:c>
      <x:c r="K7880" s="0">
        <x:f>'Historical Trades'!K7880</x:f>
      </x:c>
      <x:c r="L7880" s="0">
        <x:f>'Historical Trades'!L7880</x:f>
      </x:c>
      <x:c r="M7880" s="0">
        <x:f>'Historical Trades'!M7880</x:f>
      </x:c>
      <x:c r="N7880" s="0">
        <x:f>CLEAN('Historical Trades'!O7880)</x:f>
      </x:c>
      <x:c r="P7880" s="14">
        <x:f>IF(G7880="sell",M7880,-M7880)</x:f>
      </x:c>
      <x:c r="Q7880" s="14">
        <x:f>VLOOKUP(N7880,'Currency Rates'!$A$3:$C$32,3,0)</x:f>
      </x:c>
      <x:c r="R7880" s="0">
        <x:f>IF(A7880="SPUS",0,IF(A7880="FWD",0,P7880/Q7880))</x:f>
      </x:c>
    </x:row>
    <x:row r="7881" spans="1:19" x14ac:dyDescent="0.3">
      <x:c r="A7881" s="0">
        <x:f>'Historical Trades'!A7881</x:f>
      </x:c>
      <x:c r="B7881" s="0">
        <x:f>'Historical Trades'!B7881</x:f>
      </x:c>
      <x:c r="C7881" s="23">
        <x:f>'Historical Trades'!C7881</x:f>
      </x:c>
      <x:c r="D7881" s="0">
        <x:f>'Historical Trades'!D7881</x:f>
      </x:c>
      <x:c r="E7881" s="23">
        <x:f>'Historical Trades'!E7881</x:f>
      </x:c>
      <x:c r="F7881" s="0">
        <x:f>'Historical Trades'!F7881</x:f>
      </x:c>
      <x:c r="G7881" s="0">
        <x:f>'Historical Trades'!G7881</x:f>
      </x:c>
      <x:c r="H7881" s="0">
        <x:f>'Historical Trades'!H7881</x:f>
      </x:c>
      <x:c r="I7881" s="0">
        <x:f>'Historical Trades'!I7881</x:f>
      </x:c>
      <x:c r="J7881" s="0">
        <x:f>'Historical Trades'!J7881</x:f>
      </x:c>
      <x:c r="K7881" s="0">
        <x:f>'Historical Trades'!K7881</x:f>
      </x:c>
      <x:c r="L7881" s="0">
        <x:f>'Historical Trades'!L7881</x:f>
      </x:c>
      <x:c r="M7881" s="0">
        <x:f>'Historical Trades'!M7881</x:f>
      </x:c>
      <x:c r="N7881" s="0">
        <x:f>CLEAN('Historical Trades'!O7881)</x:f>
      </x:c>
      <x:c r="P7881" s="14">
        <x:f>IF(G7881="sell",M7881,-M7881)</x:f>
      </x:c>
      <x:c r="Q7881" s="14">
        <x:f>VLOOKUP(N7881,'Currency Rates'!$A$3:$C$32,3,0)</x:f>
      </x:c>
      <x:c r="R7881" s="0">
        <x:f>IF(A7881="SPUS",0,IF(A7881="FWD",0,P7881/Q7881))</x:f>
      </x:c>
    </x:row>
    <x:row r="7882" spans="1:19" x14ac:dyDescent="0.3">
      <x:c r="A7882" s="0">
        <x:f>'Historical Trades'!A7882</x:f>
      </x:c>
      <x:c r="B7882" s="0">
        <x:f>'Historical Trades'!B7882</x:f>
      </x:c>
      <x:c r="C7882" s="23">
        <x:f>'Historical Trades'!C7882</x:f>
      </x:c>
      <x:c r="D7882" s="0">
        <x:f>'Historical Trades'!D7882</x:f>
      </x:c>
      <x:c r="E7882" s="23">
        <x:f>'Historical Trades'!E7882</x:f>
      </x:c>
      <x:c r="F7882" s="0">
        <x:f>'Historical Trades'!F7882</x:f>
      </x:c>
      <x:c r="G7882" s="0">
        <x:f>'Historical Trades'!G7882</x:f>
      </x:c>
      <x:c r="H7882" s="0">
        <x:f>'Historical Trades'!H7882</x:f>
      </x:c>
      <x:c r="I7882" s="0">
        <x:f>'Historical Trades'!I7882</x:f>
      </x:c>
      <x:c r="J7882" s="0">
        <x:f>'Historical Trades'!J7882</x:f>
      </x:c>
      <x:c r="K7882" s="0">
        <x:f>'Historical Trades'!K7882</x:f>
      </x:c>
      <x:c r="L7882" s="0">
        <x:f>'Historical Trades'!L7882</x:f>
      </x:c>
      <x:c r="M7882" s="0">
        <x:f>'Historical Trades'!M7882</x:f>
      </x:c>
      <x:c r="N7882" s="0">
        <x:f>CLEAN('Historical Trades'!O7882)</x:f>
      </x:c>
      <x:c r="P7882" s="14">
        <x:f>IF(G7882="sell",M7882,-M7882)</x:f>
      </x:c>
      <x:c r="Q7882" s="14">
        <x:f>VLOOKUP(N7882,'Currency Rates'!$A$3:$C$32,3,0)</x:f>
      </x:c>
      <x:c r="R7882" s="0">
        <x:f>IF(A7882="SPUS",0,IF(A7882="FWD",0,P7882/Q7882))</x:f>
      </x:c>
    </x:row>
    <x:row r="7883" spans="1:19" x14ac:dyDescent="0.3">
      <x:c r="A7883" s="0">
        <x:f>'Historical Trades'!A7883</x:f>
      </x:c>
      <x:c r="B7883" s="0">
        <x:f>'Historical Trades'!B7883</x:f>
      </x:c>
      <x:c r="C7883" s="23">
        <x:f>'Historical Trades'!C7883</x:f>
      </x:c>
      <x:c r="D7883" s="0">
        <x:f>'Historical Trades'!D7883</x:f>
      </x:c>
      <x:c r="E7883" s="23">
        <x:f>'Historical Trades'!E7883</x:f>
      </x:c>
      <x:c r="F7883" s="0">
        <x:f>'Historical Trades'!F7883</x:f>
      </x:c>
      <x:c r="G7883" s="0">
        <x:f>'Historical Trades'!G7883</x:f>
      </x:c>
      <x:c r="H7883" s="0">
        <x:f>'Historical Trades'!H7883</x:f>
      </x:c>
      <x:c r="I7883" s="0">
        <x:f>'Historical Trades'!I7883</x:f>
      </x:c>
      <x:c r="J7883" s="0">
        <x:f>'Historical Trades'!J7883</x:f>
      </x:c>
      <x:c r="K7883" s="0">
        <x:f>'Historical Trades'!K7883</x:f>
      </x:c>
      <x:c r="L7883" s="0">
        <x:f>'Historical Trades'!L7883</x:f>
      </x:c>
      <x:c r="M7883" s="0">
        <x:f>'Historical Trades'!M7883</x:f>
      </x:c>
      <x:c r="N7883" s="0">
        <x:f>CLEAN('Historical Trades'!O7883)</x:f>
      </x:c>
      <x:c r="P7883" s="14">
        <x:f>IF(G7883="sell",M7883,-M7883)</x:f>
      </x:c>
      <x:c r="Q7883" s="14">
        <x:f>VLOOKUP(N7883,'Currency Rates'!$A$3:$C$32,3,0)</x:f>
      </x:c>
      <x:c r="R7883" s="0">
        <x:f>IF(A7883="SPUS",0,IF(A7883="FWD",0,P7883/Q7883))</x:f>
      </x:c>
    </x:row>
    <x:row r="7884" spans="1:19" x14ac:dyDescent="0.3">
      <x:c r="A7884" s="0">
        <x:f>'Historical Trades'!A7884</x:f>
      </x:c>
      <x:c r="B7884" s="0">
        <x:f>'Historical Trades'!B7884</x:f>
      </x:c>
      <x:c r="C7884" s="23">
        <x:f>'Historical Trades'!C7884</x:f>
      </x:c>
      <x:c r="D7884" s="0">
        <x:f>'Historical Trades'!D7884</x:f>
      </x:c>
      <x:c r="E7884" s="23">
        <x:f>'Historical Trades'!E7884</x:f>
      </x:c>
      <x:c r="F7884" s="0">
        <x:f>'Historical Trades'!F7884</x:f>
      </x:c>
      <x:c r="G7884" s="0">
        <x:f>'Historical Trades'!G7884</x:f>
      </x:c>
      <x:c r="H7884" s="0">
        <x:f>'Historical Trades'!H7884</x:f>
      </x:c>
      <x:c r="I7884" s="0">
        <x:f>'Historical Trades'!I7884</x:f>
      </x:c>
      <x:c r="J7884" s="0">
        <x:f>'Historical Trades'!J7884</x:f>
      </x:c>
      <x:c r="K7884" s="0">
        <x:f>'Historical Trades'!K7884</x:f>
      </x:c>
      <x:c r="L7884" s="0">
        <x:f>'Historical Trades'!L7884</x:f>
      </x:c>
      <x:c r="M7884" s="0">
        <x:f>'Historical Trades'!M7884</x:f>
      </x:c>
      <x:c r="N7884" s="0">
        <x:f>CLEAN('Historical Trades'!O7884)</x:f>
      </x:c>
      <x:c r="P7884" s="14">
        <x:f>IF(G7884="sell",M7884,-M7884)</x:f>
      </x:c>
      <x:c r="Q7884" s="14">
        <x:f>VLOOKUP(N7884,'Currency Rates'!$A$3:$C$32,3,0)</x:f>
      </x:c>
      <x:c r="R7884" s="0">
        <x:f>IF(A7884="SPUS",0,IF(A7884="FWD",0,P7884/Q7884))</x:f>
      </x:c>
    </x:row>
    <x:row r="7885" spans="1:19" x14ac:dyDescent="0.3">
      <x:c r="A7885" s="0">
        <x:f>'Historical Trades'!A7885</x:f>
      </x:c>
      <x:c r="B7885" s="0">
        <x:f>'Historical Trades'!B7885</x:f>
      </x:c>
      <x:c r="C7885" s="23">
        <x:f>'Historical Trades'!C7885</x:f>
      </x:c>
      <x:c r="D7885" s="0">
        <x:f>'Historical Trades'!D7885</x:f>
      </x:c>
      <x:c r="E7885" s="23">
        <x:f>'Historical Trades'!E7885</x:f>
      </x:c>
      <x:c r="F7885" s="0">
        <x:f>'Historical Trades'!F7885</x:f>
      </x:c>
      <x:c r="G7885" s="0">
        <x:f>'Historical Trades'!G7885</x:f>
      </x:c>
      <x:c r="H7885" s="0">
        <x:f>'Historical Trades'!H7885</x:f>
      </x:c>
      <x:c r="I7885" s="0">
        <x:f>'Historical Trades'!I7885</x:f>
      </x:c>
      <x:c r="J7885" s="0">
        <x:f>'Historical Trades'!J7885</x:f>
      </x:c>
      <x:c r="K7885" s="0">
        <x:f>'Historical Trades'!K7885</x:f>
      </x:c>
      <x:c r="L7885" s="0">
        <x:f>'Historical Trades'!L7885</x:f>
      </x:c>
      <x:c r="M7885" s="0">
        <x:f>'Historical Trades'!M7885</x:f>
      </x:c>
      <x:c r="N7885" s="0">
        <x:f>CLEAN('Historical Trades'!O7885)</x:f>
      </x:c>
      <x:c r="P7885" s="14">
        <x:f>IF(G7885="sell",M7885,-M7885)</x:f>
      </x:c>
      <x:c r="Q7885" s="14">
        <x:f>VLOOKUP(N7885,'Currency Rates'!$A$3:$C$32,3,0)</x:f>
      </x:c>
      <x:c r="R7885" s="0">
        <x:f>IF(A7885="SPUS",0,IF(A7885="FWD",0,P7885/Q7885))</x:f>
      </x:c>
    </x:row>
    <x:row r="7886" spans="1:19" x14ac:dyDescent="0.3">
      <x:c r="A7886" s="0">
        <x:f>'Historical Trades'!A7886</x:f>
      </x:c>
      <x:c r="B7886" s="0">
        <x:f>'Historical Trades'!B7886</x:f>
      </x:c>
      <x:c r="C7886" s="23">
        <x:f>'Historical Trades'!C7886</x:f>
      </x:c>
      <x:c r="D7886" s="0">
        <x:f>'Historical Trades'!D7886</x:f>
      </x:c>
      <x:c r="E7886" s="23">
        <x:f>'Historical Trades'!E7886</x:f>
      </x:c>
      <x:c r="F7886" s="0">
        <x:f>'Historical Trades'!F7886</x:f>
      </x:c>
      <x:c r="G7886" s="0">
        <x:f>'Historical Trades'!G7886</x:f>
      </x:c>
      <x:c r="H7886" s="0">
        <x:f>'Historical Trades'!H7886</x:f>
      </x:c>
      <x:c r="I7886" s="0">
        <x:f>'Historical Trades'!I7886</x:f>
      </x:c>
      <x:c r="J7886" s="0">
        <x:f>'Historical Trades'!J7886</x:f>
      </x:c>
      <x:c r="K7886" s="0">
        <x:f>'Historical Trades'!K7886</x:f>
      </x:c>
      <x:c r="L7886" s="0">
        <x:f>'Historical Trades'!L7886</x:f>
      </x:c>
      <x:c r="M7886" s="0">
        <x:f>'Historical Trades'!M7886</x:f>
      </x:c>
      <x:c r="N7886" s="0">
        <x:f>CLEAN('Historical Trades'!O7886)</x:f>
      </x:c>
      <x:c r="P7886" s="14">
        <x:f>IF(G7886="sell",M7886,-M7886)</x:f>
      </x:c>
      <x:c r="Q7886" s="14">
        <x:f>VLOOKUP(N7886,'Currency Rates'!$A$3:$C$32,3,0)</x:f>
      </x:c>
      <x:c r="R7886" s="0">
        <x:f>IF(A7886="SPUS",0,IF(A7886="FWD",0,P7886/Q7886))</x:f>
      </x:c>
    </x:row>
    <x:row r="7887" spans="1:19" x14ac:dyDescent="0.3">
      <x:c r="A7887" s="0">
        <x:f>'Historical Trades'!A7887</x:f>
      </x:c>
      <x:c r="B7887" s="0">
        <x:f>'Historical Trades'!B7887</x:f>
      </x:c>
      <x:c r="C7887" s="23">
        <x:f>'Historical Trades'!C7887</x:f>
      </x:c>
      <x:c r="D7887" s="0">
        <x:f>'Historical Trades'!D7887</x:f>
      </x:c>
      <x:c r="E7887" s="23">
        <x:f>'Historical Trades'!E7887</x:f>
      </x:c>
      <x:c r="F7887" s="0">
        <x:f>'Historical Trades'!F7887</x:f>
      </x:c>
      <x:c r="G7887" s="0">
        <x:f>'Historical Trades'!G7887</x:f>
      </x:c>
      <x:c r="H7887" s="0">
        <x:f>'Historical Trades'!H7887</x:f>
      </x:c>
      <x:c r="I7887" s="0">
        <x:f>'Historical Trades'!I7887</x:f>
      </x:c>
      <x:c r="J7887" s="0">
        <x:f>'Historical Trades'!J7887</x:f>
      </x:c>
      <x:c r="K7887" s="0">
        <x:f>'Historical Trades'!K7887</x:f>
      </x:c>
      <x:c r="L7887" s="0">
        <x:f>'Historical Trades'!L7887</x:f>
      </x:c>
      <x:c r="M7887" s="0">
        <x:f>'Historical Trades'!M7887</x:f>
      </x:c>
      <x:c r="N7887" s="0">
        <x:f>CLEAN('Historical Trades'!O7887)</x:f>
      </x:c>
      <x:c r="P7887" s="14">
        <x:f>IF(G7887="sell",M7887,-M7887)</x:f>
      </x:c>
      <x:c r="Q7887" s="14">
        <x:f>VLOOKUP(N7887,'Currency Rates'!$A$3:$C$32,3,0)</x:f>
      </x:c>
      <x:c r="R7887" s="0">
        <x:f>IF(A7887="SPUS",0,IF(A7887="FWD",0,P7887/Q7887))</x:f>
      </x:c>
    </x:row>
    <x:row r="7888" spans="1:19" x14ac:dyDescent="0.3">
      <x:c r="A7888" s="0">
        <x:f>'Historical Trades'!A7888</x:f>
      </x:c>
      <x:c r="B7888" s="0">
        <x:f>'Historical Trades'!B7888</x:f>
      </x:c>
      <x:c r="C7888" s="23">
        <x:f>'Historical Trades'!C7888</x:f>
      </x:c>
      <x:c r="D7888" s="0">
        <x:f>'Historical Trades'!D7888</x:f>
      </x:c>
      <x:c r="E7888" s="23">
        <x:f>'Historical Trades'!E7888</x:f>
      </x:c>
      <x:c r="F7888" s="0">
        <x:f>'Historical Trades'!F7888</x:f>
      </x:c>
      <x:c r="G7888" s="0">
        <x:f>'Historical Trades'!G7888</x:f>
      </x:c>
      <x:c r="H7888" s="0">
        <x:f>'Historical Trades'!H7888</x:f>
      </x:c>
      <x:c r="I7888" s="0">
        <x:f>'Historical Trades'!I7888</x:f>
      </x:c>
      <x:c r="J7888" s="0">
        <x:f>'Historical Trades'!J7888</x:f>
      </x:c>
      <x:c r="K7888" s="0">
        <x:f>'Historical Trades'!K7888</x:f>
      </x:c>
      <x:c r="L7888" s="0">
        <x:f>'Historical Trades'!L7888</x:f>
      </x:c>
      <x:c r="M7888" s="0">
        <x:f>'Historical Trades'!M7888</x:f>
      </x:c>
      <x:c r="N7888" s="0">
        <x:f>CLEAN('Historical Trades'!O7888)</x:f>
      </x:c>
      <x:c r="P7888" s="14">
        <x:f>IF(G7888="sell",M7888,-M7888)</x:f>
      </x:c>
      <x:c r="Q7888" s="14">
        <x:f>VLOOKUP(N7888,'Currency Rates'!$A$3:$C$32,3,0)</x:f>
      </x:c>
      <x:c r="R7888" s="0">
        <x:f>IF(A7888="SPUS",0,IF(A7888="FWD",0,P7888/Q7888))</x:f>
      </x:c>
    </x:row>
    <x:row r="7889" spans="1:19" x14ac:dyDescent="0.3">
      <x:c r="A7889" s="0">
        <x:f>'Historical Trades'!A7889</x:f>
      </x:c>
      <x:c r="B7889" s="0">
        <x:f>'Historical Trades'!B7889</x:f>
      </x:c>
      <x:c r="C7889" s="23">
        <x:f>'Historical Trades'!C7889</x:f>
      </x:c>
      <x:c r="D7889" s="0">
        <x:f>'Historical Trades'!D7889</x:f>
      </x:c>
      <x:c r="E7889" s="23">
        <x:f>'Historical Trades'!E7889</x:f>
      </x:c>
      <x:c r="F7889" s="0">
        <x:f>'Historical Trades'!F7889</x:f>
      </x:c>
      <x:c r="G7889" s="0">
        <x:f>'Historical Trades'!G7889</x:f>
      </x:c>
      <x:c r="H7889" s="0">
        <x:f>'Historical Trades'!H7889</x:f>
      </x:c>
      <x:c r="I7889" s="0">
        <x:f>'Historical Trades'!I7889</x:f>
      </x:c>
      <x:c r="J7889" s="0">
        <x:f>'Historical Trades'!J7889</x:f>
      </x:c>
      <x:c r="K7889" s="0">
        <x:f>'Historical Trades'!K7889</x:f>
      </x:c>
      <x:c r="L7889" s="0">
        <x:f>'Historical Trades'!L7889</x:f>
      </x:c>
      <x:c r="M7889" s="0">
        <x:f>'Historical Trades'!M7889</x:f>
      </x:c>
      <x:c r="N7889" s="0">
        <x:f>CLEAN('Historical Trades'!O7889)</x:f>
      </x:c>
      <x:c r="P7889" s="14">
        <x:f>IF(G7889="sell",M7889,-M7889)</x:f>
      </x:c>
      <x:c r="Q7889" s="14">
        <x:f>VLOOKUP(N7889,'Currency Rates'!$A$3:$C$32,3,0)</x:f>
      </x:c>
      <x:c r="R7889" s="0">
        <x:f>IF(A7889="SPUS",0,IF(A7889="FWD",0,P7889/Q7889))</x:f>
      </x:c>
    </x:row>
    <x:row r="7890" spans="1:19" x14ac:dyDescent="0.3">
      <x:c r="A7890" s="0">
        <x:f>'Historical Trades'!A7890</x:f>
      </x:c>
      <x:c r="B7890" s="0">
        <x:f>'Historical Trades'!B7890</x:f>
      </x:c>
      <x:c r="C7890" s="23">
        <x:f>'Historical Trades'!C7890</x:f>
      </x:c>
      <x:c r="D7890" s="0">
        <x:f>'Historical Trades'!D7890</x:f>
      </x:c>
      <x:c r="E7890" s="23">
        <x:f>'Historical Trades'!E7890</x:f>
      </x:c>
      <x:c r="F7890" s="0">
        <x:f>'Historical Trades'!F7890</x:f>
      </x:c>
      <x:c r="G7890" s="0">
        <x:f>'Historical Trades'!G7890</x:f>
      </x:c>
      <x:c r="H7890" s="0">
        <x:f>'Historical Trades'!H7890</x:f>
      </x:c>
      <x:c r="I7890" s="0">
        <x:f>'Historical Trades'!I7890</x:f>
      </x:c>
      <x:c r="J7890" s="0">
        <x:f>'Historical Trades'!J7890</x:f>
      </x:c>
      <x:c r="K7890" s="0">
        <x:f>'Historical Trades'!K7890</x:f>
      </x:c>
      <x:c r="L7890" s="0">
        <x:f>'Historical Trades'!L7890</x:f>
      </x:c>
      <x:c r="M7890" s="0">
        <x:f>'Historical Trades'!M7890</x:f>
      </x:c>
      <x:c r="N7890" s="0">
        <x:f>CLEAN('Historical Trades'!O7890)</x:f>
      </x:c>
      <x:c r="P7890" s="14">
        <x:f>IF(G7890="sell",M7890,-M7890)</x:f>
      </x:c>
      <x:c r="Q7890" s="14">
        <x:f>VLOOKUP(N7890,'Currency Rates'!$A$3:$C$32,3,0)</x:f>
      </x:c>
      <x:c r="R7890" s="0">
        <x:f>IF(A7890="SPUS",0,IF(A7890="FWD",0,P7890/Q7890))</x:f>
      </x:c>
    </x:row>
    <x:row r="7891" spans="1:19" x14ac:dyDescent="0.3">
      <x:c r="A7891" s="0">
        <x:f>'Historical Trades'!A7891</x:f>
      </x:c>
      <x:c r="B7891" s="0">
        <x:f>'Historical Trades'!B7891</x:f>
      </x:c>
      <x:c r="C7891" s="23">
        <x:f>'Historical Trades'!C7891</x:f>
      </x:c>
      <x:c r="D7891" s="0">
        <x:f>'Historical Trades'!D7891</x:f>
      </x:c>
      <x:c r="E7891" s="23">
        <x:f>'Historical Trades'!E7891</x:f>
      </x:c>
      <x:c r="F7891" s="0">
        <x:f>'Historical Trades'!F7891</x:f>
      </x:c>
      <x:c r="G7891" s="0">
        <x:f>'Historical Trades'!G7891</x:f>
      </x:c>
      <x:c r="H7891" s="0">
        <x:f>'Historical Trades'!H7891</x:f>
      </x:c>
      <x:c r="I7891" s="0">
        <x:f>'Historical Trades'!I7891</x:f>
      </x:c>
      <x:c r="J7891" s="0">
        <x:f>'Historical Trades'!J7891</x:f>
      </x:c>
      <x:c r="K7891" s="0">
        <x:f>'Historical Trades'!K7891</x:f>
      </x:c>
      <x:c r="L7891" s="0">
        <x:f>'Historical Trades'!L7891</x:f>
      </x:c>
      <x:c r="M7891" s="0">
        <x:f>'Historical Trades'!M7891</x:f>
      </x:c>
      <x:c r="N7891" s="0">
        <x:f>CLEAN('Historical Trades'!O7891)</x:f>
      </x:c>
      <x:c r="P7891" s="14">
        <x:f>IF(G7891="sell",M7891,-M7891)</x:f>
      </x:c>
      <x:c r="Q7891" s="14">
        <x:f>VLOOKUP(N7891,'Currency Rates'!$A$3:$C$32,3,0)</x:f>
      </x:c>
      <x:c r="R7891" s="0">
        <x:f>IF(A7891="SPUS",0,IF(A7891="FWD",0,P7891/Q7891))</x:f>
      </x:c>
    </x:row>
    <x:row r="7892" spans="1:19" x14ac:dyDescent="0.3">
      <x:c r="A7892" s="0">
        <x:f>'Historical Trades'!A7892</x:f>
      </x:c>
      <x:c r="B7892" s="0">
        <x:f>'Historical Trades'!B7892</x:f>
      </x:c>
      <x:c r="C7892" s="23">
        <x:f>'Historical Trades'!C7892</x:f>
      </x:c>
      <x:c r="D7892" s="0">
        <x:f>'Historical Trades'!D7892</x:f>
      </x:c>
      <x:c r="E7892" s="23">
        <x:f>'Historical Trades'!E7892</x:f>
      </x:c>
      <x:c r="F7892" s="0">
        <x:f>'Historical Trades'!F7892</x:f>
      </x:c>
      <x:c r="G7892" s="0">
        <x:f>'Historical Trades'!G7892</x:f>
      </x:c>
      <x:c r="H7892" s="0">
        <x:f>'Historical Trades'!H7892</x:f>
      </x:c>
      <x:c r="I7892" s="0">
        <x:f>'Historical Trades'!I7892</x:f>
      </x:c>
      <x:c r="J7892" s="0">
        <x:f>'Historical Trades'!J7892</x:f>
      </x:c>
      <x:c r="K7892" s="0">
        <x:f>'Historical Trades'!K7892</x:f>
      </x:c>
      <x:c r="L7892" s="0">
        <x:f>'Historical Trades'!L7892</x:f>
      </x:c>
      <x:c r="M7892" s="0">
        <x:f>'Historical Trades'!M7892</x:f>
      </x:c>
      <x:c r="N7892" s="0">
        <x:f>CLEAN('Historical Trades'!O7892)</x:f>
      </x:c>
      <x:c r="P7892" s="14">
        <x:f>IF(G7892="sell",M7892,-M7892)</x:f>
      </x:c>
      <x:c r="Q7892" s="14">
        <x:f>VLOOKUP(N7892,'Currency Rates'!$A$3:$C$32,3,0)</x:f>
      </x:c>
      <x:c r="R7892" s="0">
        <x:f>IF(A7892="SPUS",0,IF(A7892="FWD",0,P7892/Q7892))</x:f>
      </x:c>
    </x:row>
    <x:row r="7893" spans="1:19" x14ac:dyDescent="0.3">
      <x:c r="A7893" s="0">
        <x:f>'Historical Trades'!A7893</x:f>
      </x:c>
      <x:c r="B7893" s="0">
        <x:f>'Historical Trades'!B7893</x:f>
      </x:c>
      <x:c r="C7893" s="23">
        <x:f>'Historical Trades'!C7893</x:f>
      </x:c>
      <x:c r="D7893" s="0">
        <x:f>'Historical Trades'!D7893</x:f>
      </x:c>
      <x:c r="E7893" s="23">
        <x:f>'Historical Trades'!E7893</x:f>
      </x:c>
      <x:c r="F7893" s="0">
        <x:f>'Historical Trades'!F7893</x:f>
      </x:c>
      <x:c r="G7893" s="0">
        <x:f>'Historical Trades'!G7893</x:f>
      </x:c>
      <x:c r="H7893" s="0">
        <x:f>'Historical Trades'!H7893</x:f>
      </x:c>
      <x:c r="I7893" s="0">
        <x:f>'Historical Trades'!I7893</x:f>
      </x:c>
      <x:c r="J7893" s="0">
        <x:f>'Historical Trades'!J7893</x:f>
      </x:c>
      <x:c r="K7893" s="0">
        <x:f>'Historical Trades'!K7893</x:f>
      </x:c>
      <x:c r="L7893" s="0">
        <x:f>'Historical Trades'!L7893</x:f>
      </x:c>
      <x:c r="M7893" s="0">
        <x:f>'Historical Trades'!M7893</x:f>
      </x:c>
      <x:c r="N7893" s="0">
        <x:f>CLEAN('Historical Trades'!O7893)</x:f>
      </x:c>
      <x:c r="P7893" s="14">
        <x:f>IF(G7893="sell",M7893,-M7893)</x:f>
      </x:c>
      <x:c r="Q7893" s="14">
        <x:f>VLOOKUP(N7893,'Currency Rates'!$A$3:$C$32,3,0)</x:f>
      </x:c>
      <x:c r="R7893" s="0">
        <x:f>IF(A7893="SPUS",0,IF(A7893="FWD",0,P7893/Q7893))</x:f>
      </x:c>
    </x:row>
    <x:row r="7894" spans="1:19" x14ac:dyDescent="0.3">
      <x:c r="A7894" s="0">
        <x:f>'Historical Trades'!A7894</x:f>
      </x:c>
      <x:c r="B7894" s="0">
        <x:f>'Historical Trades'!B7894</x:f>
      </x:c>
      <x:c r="C7894" s="23">
        <x:f>'Historical Trades'!C7894</x:f>
      </x:c>
      <x:c r="D7894" s="0">
        <x:f>'Historical Trades'!D7894</x:f>
      </x:c>
      <x:c r="E7894" s="23">
        <x:f>'Historical Trades'!E7894</x:f>
      </x:c>
      <x:c r="F7894" s="0">
        <x:f>'Historical Trades'!F7894</x:f>
      </x:c>
      <x:c r="G7894" s="0">
        <x:f>'Historical Trades'!G7894</x:f>
      </x:c>
      <x:c r="H7894" s="0">
        <x:f>'Historical Trades'!H7894</x:f>
      </x:c>
      <x:c r="I7894" s="0">
        <x:f>'Historical Trades'!I7894</x:f>
      </x:c>
      <x:c r="J7894" s="0">
        <x:f>'Historical Trades'!J7894</x:f>
      </x:c>
      <x:c r="K7894" s="0">
        <x:f>'Historical Trades'!K7894</x:f>
      </x:c>
      <x:c r="L7894" s="0">
        <x:f>'Historical Trades'!L7894</x:f>
      </x:c>
      <x:c r="M7894" s="0">
        <x:f>'Historical Trades'!M7894</x:f>
      </x:c>
      <x:c r="N7894" s="0">
        <x:f>CLEAN('Historical Trades'!O7894)</x:f>
      </x:c>
      <x:c r="P7894" s="14">
        <x:f>IF(G7894="sell",M7894,-M7894)</x:f>
      </x:c>
      <x:c r="Q7894" s="14">
        <x:f>VLOOKUP(N7894,'Currency Rates'!$A$3:$C$32,3,0)</x:f>
      </x:c>
      <x:c r="R7894" s="0">
        <x:f>IF(A7894="SPUS",0,IF(A7894="FWD",0,P7894/Q7894))</x:f>
      </x:c>
    </x:row>
    <x:row r="7895" spans="1:19" x14ac:dyDescent="0.3">
      <x:c r="A7895" s="0">
        <x:f>'Historical Trades'!A7895</x:f>
      </x:c>
      <x:c r="B7895" s="0">
        <x:f>'Historical Trades'!B7895</x:f>
      </x:c>
      <x:c r="C7895" s="23">
        <x:f>'Historical Trades'!C7895</x:f>
      </x:c>
      <x:c r="D7895" s="0">
        <x:f>'Historical Trades'!D7895</x:f>
      </x:c>
      <x:c r="E7895" s="23">
        <x:f>'Historical Trades'!E7895</x:f>
      </x:c>
      <x:c r="F7895" s="0">
        <x:f>'Historical Trades'!F7895</x:f>
      </x:c>
      <x:c r="G7895" s="0">
        <x:f>'Historical Trades'!G7895</x:f>
      </x:c>
      <x:c r="H7895" s="0">
        <x:f>'Historical Trades'!H7895</x:f>
      </x:c>
      <x:c r="I7895" s="0">
        <x:f>'Historical Trades'!I7895</x:f>
      </x:c>
      <x:c r="J7895" s="0">
        <x:f>'Historical Trades'!J7895</x:f>
      </x:c>
      <x:c r="K7895" s="0">
        <x:f>'Historical Trades'!K7895</x:f>
      </x:c>
      <x:c r="L7895" s="0">
        <x:f>'Historical Trades'!L7895</x:f>
      </x:c>
      <x:c r="M7895" s="0">
        <x:f>'Historical Trades'!M7895</x:f>
      </x:c>
      <x:c r="N7895" s="0">
        <x:f>CLEAN('Historical Trades'!O7895)</x:f>
      </x:c>
      <x:c r="P7895" s="14">
        <x:f>IF(G7895="sell",M7895,-M7895)</x:f>
      </x:c>
      <x:c r="Q7895" s="14">
        <x:f>VLOOKUP(N7895,'Currency Rates'!$A$3:$C$32,3,0)</x:f>
      </x:c>
      <x:c r="R7895" s="0">
        <x:f>IF(A7895="SPUS",0,IF(A7895="FWD",0,P7895/Q7895))</x:f>
      </x:c>
    </x:row>
    <x:row r="7896" spans="1:19" x14ac:dyDescent="0.3">
      <x:c r="A7896" s="0">
        <x:f>'Historical Trades'!A7896</x:f>
      </x:c>
      <x:c r="B7896" s="0">
        <x:f>'Historical Trades'!B7896</x:f>
      </x:c>
      <x:c r="C7896" s="23">
        <x:f>'Historical Trades'!C7896</x:f>
      </x:c>
      <x:c r="D7896" s="0">
        <x:f>'Historical Trades'!D7896</x:f>
      </x:c>
      <x:c r="E7896" s="23">
        <x:f>'Historical Trades'!E7896</x:f>
      </x:c>
      <x:c r="F7896" s="0">
        <x:f>'Historical Trades'!F7896</x:f>
      </x:c>
      <x:c r="G7896" s="0">
        <x:f>'Historical Trades'!G7896</x:f>
      </x:c>
      <x:c r="H7896" s="0">
        <x:f>'Historical Trades'!H7896</x:f>
      </x:c>
      <x:c r="I7896" s="0">
        <x:f>'Historical Trades'!I7896</x:f>
      </x:c>
      <x:c r="J7896" s="0">
        <x:f>'Historical Trades'!J7896</x:f>
      </x:c>
      <x:c r="K7896" s="0">
        <x:f>'Historical Trades'!K7896</x:f>
      </x:c>
      <x:c r="L7896" s="0">
        <x:f>'Historical Trades'!L7896</x:f>
      </x:c>
      <x:c r="M7896" s="0">
        <x:f>'Historical Trades'!M7896</x:f>
      </x:c>
      <x:c r="N7896" s="0">
        <x:f>CLEAN('Historical Trades'!O7896)</x:f>
      </x:c>
      <x:c r="P7896" s="14">
        <x:f>IF(G7896="sell",M7896,-M7896)</x:f>
      </x:c>
      <x:c r="Q7896" s="14">
        <x:f>VLOOKUP(N7896,'Currency Rates'!$A$3:$C$32,3,0)</x:f>
      </x:c>
      <x:c r="R7896" s="0">
        <x:f>IF(A7896="SPUS",0,IF(A7896="FWD",0,P7896/Q7896))</x:f>
      </x:c>
    </x:row>
    <x:row r="7897" spans="1:19" x14ac:dyDescent="0.3">
      <x:c r="A7897" s="0">
        <x:f>'Historical Trades'!A7897</x:f>
      </x:c>
      <x:c r="B7897" s="0">
        <x:f>'Historical Trades'!B7897</x:f>
      </x:c>
      <x:c r="C7897" s="23">
        <x:f>'Historical Trades'!C7897</x:f>
      </x:c>
      <x:c r="D7897" s="0">
        <x:f>'Historical Trades'!D7897</x:f>
      </x:c>
      <x:c r="E7897" s="23">
        <x:f>'Historical Trades'!E7897</x:f>
      </x:c>
      <x:c r="F7897" s="0">
        <x:f>'Historical Trades'!F7897</x:f>
      </x:c>
      <x:c r="G7897" s="0">
        <x:f>'Historical Trades'!G7897</x:f>
      </x:c>
      <x:c r="H7897" s="0">
        <x:f>'Historical Trades'!H7897</x:f>
      </x:c>
      <x:c r="I7897" s="0">
        <x:f>'Historical Trades'!I7897</x:f>
      </x:c>
      <x:c r="J7897" s="0">
        <x:f>'Historical Trades'!J7897</x:f>
      </x:c>
      <x:c r="K7897" s="0">
        <x:f>'Historical Trades'!K7897</x:f>
      </x:c>
      <x:c r="L7897" s="0">
        <x:f>'Historical Trades'!L7897</x:f>
      </x:c>
      <x:c r="M7897" s="0">
        <x:f>'Historical Trades'!M7897</x:f>
      </x:c>
      <x:c r="N7897" s="0">
        <x:f>CLEAN('Historical Trades'!O7897)</x:f>
      </x:c>
      <x:c r="P7897" s="14">
        <x:f>IF(G7897="sell",M7897,-M7897)</x:f>
      </x:c>
      <x:c r="Q7897" s="14">
        <x:f>VLOOKUP(N7897,'Currency Rates'!$A$3:$C$32,3,0)</x:f>
      </x:c>
      <x:c r="R7897" s="0">
        <x:f>IF(A7897="SPUS",0,IF(A7897="FWD",0,P7897/Q7897))</x:f>
      </x:c>
    </x:row>
    <x:row r="7898" spans="1:19" x14ac:dyDescent="0.3">
      <x:c r="A7898" s="0">
        <x:f>'Historical Trades'!A7898</x:f>
      </x:c>
      <x:c r="B7898" s="0">
        <x:f>'Historical Trades'!B7898</x:f>
      </x:c>
      <x:c r="C7898" s="23">
        <x:f>'Historical Trades'!C7898</x:f>
      </x:c>
      <x:c r="D7898" s="0">
        <x:f>'Historical Trades'!D7898</x:f>
      </x:c>
      <x:c r="E7898" s="23">
        <x:f>'Historical Trades'!E7898</x:f>
      </x:c>
      <x:c r="F7898" s="0">
        <x:f>'Historical Trades'!F7898</x:f>
      </x:c>
      <x:c r="G7898" s="0">
        <x:f>'Historical Trades'!G7898</x:f>
      </x:c>
      <x:c r="H7898" s="0">
        <x:f>'Historical Trades'!H7898</x:f>
      </x:c>
      <x:c r="I7898" s="0">
        <x:f>'Historical Trades'!I7898</x:f>
      </x:c>
      <x:c r="J7898" s="0">
        <x:f>'Historical Trades'!J7898</x:f>
      </x:c>
      <x:c r="K7898" s="0">
        <x:f>'Historical Trades'!K7898</x:f>
      </x:c>
      <x:c r="L7898" s="0">
        <x:f>'Historical Trades'!L7898</x:f>
      </x:c>
      <x:c r="M7898" s="0">
        <x:f>'Historical Trades'!M7898</x:f>
      </x:c>
      <x:c r="N7898" s="0">
        <x:f>CLEAN('Historical Trades'!O7898)</x:f>
      </x:c>
      <x:c r="P7898" s="14">
        <x:f>IF(G7898="sell",M7898,-M7898)</x:f>
      </x:c>
      <x:c r="Q7898" s="14">
        <x:f>VLOOKUP(N7898,'Currency Rates'!$A$3:$C$32,3,0)</x:f>
      </x:c>
      <x:c r="R7898" s="0">
        <x:f>IF(A7898="SPUS",0,IF(A7898="FWD",0,P7898/Q7898))</x:f>
      </x:c>
    </x:row>
    <x:row r="7899" spans="1:19" x14ac:dyDescent="0.3">
      <x:c r="A7899" s="0">
        <x:f>'Historical Trades'!A7899</x:f>
      </x:c>
      <x:c r="B7899" s="0">
        <x:f>'Historical Trades'!B7899</x:f>
      </x:c>
      <x:c r="C7899" s="23">
        <x:f>'Historical Trades'!C7899</x:f>
      </x:c>
      <x:c r="D7899" s="0">
        <x:f>'Historical Trades'!D7899</x:f>
      </x:c>
      <x:c r="E7899" s="23">
        <x:f>'Historical Trades'!E7899</x:f>
      </x:c>
      <x:c r="F7899" s="0">
        <x:f>'Historical Trades'!F7899</x:f>
      </x:c>
      <x:c r="G7899" s="0">
        <x:f>'Historical Trades'!G7899</x:f>
      </x:c>
      <x:c r="H7899" s="0">
        <x:f>'Historical Trades'!H7899</x:f>
      </x:c>
      <x:c r="I7899" s="0">
        <x:f>'Historical Trades'!I7899</x:f>
      </x:c>
      <x:c r="J7899" s="0">
        <x:f>'Historical Trades'!J7899</x:f>
      </x:c>
      <x:c r="K7899" s="0">
        <x:f>'Historical Trades'!K7899</x:f>
      </x:c>
      <x:c r="L7899" s="0">
        <x:f>'Historical Trades'!L7899</x:f>
      </x:c>
      <x:c r="M7899" s="0">
        <x:f>'Historical Trades'!M7899</x:f>
      </x:c>
      <x:c r="N7899" s="0">
        <x:f>CLEAN('Historical Trades'!O7899)</x:f>
      </x:c>
      <x:c r="P7899" s="14">
        <x:f>IF(G7899="sell",M7899,-M7899)</x:f>
      </x:c>
      <x:c r="Q7899" s="14">
        <x:f>VLOOKUP(N7899,'Currency Rates'!$A$3:$C$32,3,0)</x:f>
      </x:c>
      <x:c r="R7899" s="0">
        <x:f>IF(A7899="SPUS",0,IF(A7899="FWD",0,P7899/Q7899))</x:f>
      </x:c>
    </x:row>
    <x:row r="7900" spans="1:19" x14ac:dyDescent="0.3">
      <x:c r="A7900" s="0">
        <x:f>'Historical Trades'!A7900</x:f>
      </x:c>
      <x:c r="B7900" s="0">
        <x:f>'Historical Trades'!B7900</x:f>
      </x:c>
      <x:c r="C7900" s="23">
        <x:f>'Historical Trades'!C7900</x:f>
      </x:c>
      <x:c r="D7900" s="0">
        <x:f>'Historical Trades'!D7900</x:f>
      </x:c>
      <x:c r="E7900" s="23">
        <x:f>'Historical Trades'!E7900</x:f>
      </x:c>
      <x:c r="F7900" s="0">
        <x:f>'Historical Trades'!F7900</x:f>
      </x:c>
      <x:c r="G7900" s="0">
        <x:f>'Historical Trades'!G7900</x:f>
      </x:c>
      <x:c r="H7900" s="0">
        <x:f>'Historical Trades'!H7900</x:f>
      </x:c>
      <x:c r="I7900" s="0">
        <x:f>'Historical Trades'!I7900</x:f>
      </x:c>
      <x:c r="J7900" s="0">
        <x:f>'Historical Trades'!J7900</x:f>
      </x:c>
      <x:c r="K7900" s="0">
        <x:f>'Historical Trades'!K7900</x:f>
      </x:c>
      <x:c r="L7900" s="0">
        <x:f>'Historical Trades'!L7900</x:f>
      </x:c>
      <x:c r="M7900" s="0">
        <x:f>'Historical Trades'!M7900</x:f>
      </x:c>
      <x:c r="N7900" s="0">
        <x:f>CLEAN('Historical Trades'!O7900)</x:f>
      </x:c>
      <x:c r="P7900" s="14">
        <x:f>IF(G7900="sell",M7900,-M7900)</x:f>
      </x:c>
      <x:c r="Q7900" s="14">
        <x:f>VLOOKUP(N7900,'Currency Rates'!$A$3:$C$32,3,0)</x:f>
      </x:c>
      <x:c r="R7900" s="0">
        <x:f>IF(A7900="SPUS",0,IF(A7900="FWD",0,P7900/Q7900))</x:f>
      </x:c>
    </x:row>
    <x:row r="7901" spans="1:19" x14ac:dyDescent="0.3">
      <x:c r="A7901" s="0">
        <x:f>'Historical Trades'!A7901</x:f>
      </x:c>
      <x:c r="B7901" s="0">
        <x:f>'Historical Trades'!B7901</x:f>
      </x:c>
      <x:c r="C7901" s="23">
        <x:f>'Historical Trades'!C7901</x:f>
      </x:c>
      <x:c r="D7901" s="0">
        <x:f>'Historical Trades'!D7901</x:f>
      </x:c>
      <x:c r="E7901" s="23">
        <x:f>'Historical Trades'!E7901</x:f>
      </x:c>
      <x:c r="F7901" s="0">
        <x:f>'Historical Trades'!F7901</x:f>
      </x:c>
      <x:c r="G7901" s="0">
        <x:f>'Historical Trades'!G7901</x:f>
      </x:c>
      <x:c r="H7901" s="0">
        <x:f>'Historical Trades'!H7901</x:f>
      </x:c>
      <x:c r="I7901" s="0">
        <x:f>'Historical Trades'!I7901</x:f>
      </x:c>
      <x:c r="J7901" s="0">
        <x:f>'Historical Trades'!J7901</x:f>
      </x:c>
      <x:c r="K7901" s="0">
        <x:f>'Historical Trades'!K7901</x:f>
      </x:c>
      <x:c r="L7901" s="0">
        <x:f>'Historical Trades'!L7901</x:f>
      </x:c>
      <x:c r="M7901" s="0">
        <x:f>'Historical Trades'!M7901</x:f>
      </x:c>
      <x:c r="N7901" s="0">
        <x:f>CLEAN('Historical Trades'!O7901)</x:f>
      </x:c>
      <x:c r="P7901" s="14">
        <x:f>IF(G7901="sell",M7901,-M7901)</x:f>
      </x:c>
      <x:c r="Q7901" s="14">
        <x:f>VLOOKUP(N7901,'Currency Rates'!$A$3:$C$32,3,0)</x:f>
      </x:c>
      <x:c r="R7901" s="0">
        <x:f>IF(A7901="SPUS",0,IF(A7901="FWD",0,P7901/Q7901))</x:f>
      </x:c>
    </x:row>
    <x:row r="7902" spans="1:19" x14ac:dyDescent="0.3">
      <x:c r="A7902" s="0">
        <x:f>'Historical Trades'!A7902</x:f>
      </x:c>
      <x:c r="B7902" s="0">
        <x:f>'Historical Trades'!B7902</x:f>
      </x:c>
      <x:c r="C7902" s="23">
        <x:f>'Historical Trades'!C7902</x:f>
      </x:c>
      <x:c r="D7902" s="0">
        <x:f>'Historical Trades'!D7902</x:f>
      </x:c>
      <x:c r="E7902" s="23">
        <x:f>'Historical Trades'!E7902</x:f>
      </x:c>
      <x:c r="F7902" s="0">
        <x:f>'Historical Trades'!F7902</x:f>
      </x:c>
      <x:c r="G7902" s="0">
        <x:f>'Historical Trades'!G7902</x:f>
      </x:c>
      <x:c r="H7902" s="0">
        <x:f>'Historical Trades'!H7902</x:f>
      </x:c>
      <x:c r="I7902" s="0">
        <x:f>'Historical Trades'!I7902</x:f>
      </x:c>
      <x:c r="J7902" s="0">
        <x:f>'Historical Trades'!J7902</x:f>
      </x:c>
      <x:c r="K7902" s="0">
        <x:f>'Historical Trades'!K7902</x:f>
      </x:c>
      <x:c r="L7902" s="0">
        <x:f>'Historical Trades'!L7902</x:f>
      </x:c>
      <x:c r="M7902" s="0">
        <x:f>'Historical Trades'!M7902</x:f>
      </x:c>
      <x:c r="N7902" s="0">
        <x:f>CLEAN('Historical Trades'!O7902)</x:f>
      </x:c>
      <x:c r="P7902" s="14">
        <x:f>IF(G7902="sell",M7902,-M7902)</x:f>
      </x:c>
      <x:c r="Q7902" s="14">
        <x:f>VLOOKUP(N7902,'Currency Rates'!$A$3:$C$32,3,0)</x:f>
      </x:c>
      <x:c r="R7902" s="0">
        <x:f>IF(A7902="SPUS",0,IF(A7902="FWD",0,P7902/Q7902))</x:f>
      </x:c>
    </x:row>
    <x:row r="7903" spans="1:19" x14ac:dyDescent="0.3">
      <x:c r="A7903" s="0">
        <x:f>'Historical Trades'!A7903</x:f>
      </x:c>
      <x:c r="B7903" s="0">
        <x:f>'Historical Trades'!B7903</x:f>
      </x:c>
      <x:c r="C7903" s="23">
        <x:f>'Historical Trades'!C7903</x:f>
      </x:c>
      <x:c r="D7903" s="0">
        <x:f>'Historical Trades'!D7903</x:f>
      </x:c>
      <x:c r="E7903" s="23">
        <x:f>'Historical Trades'!E7903</x:f>
      </x:c>
      <x:c r="F7903" s="0">
        <x:f>'Historical Trades'!F7903</x:f>
      </x:c>
      <x:c r="G7903" s="0">
        <x:f>'Historical Trades'!G7903</x:f>
      </x:c>
      <x:c r="H7903" s="0">
        <x:f>'Historical Trades'!H7903</x:f>
      </x:c>
      <x:c r="I7903" s="0">
        <x:f>'Historical Trades'!I7903</x:f>
      </x:c>
      <x:c r="J7903" s="0">
        <x:f>'Historical Trades'!J7903</x:f>
      </x:c>
      <x:c r="K7903" s="0">
        <x:f>'Historical Trades'!K7903</x:f>
      </x:c>
      <x:c r="L7903" s="0">
        <x:f>'Historical Trades'!L7903</x:f>
      </x:c>
      <x:c r="M7903" s="0">
        <x:f>'Historical Trades'!M7903</x:f>
      </x:c>
      <x:c r="N7903" s="0">
        <x:f>CLEAN('Historical Trades'!O7903)</x:f>
      </x:c>
      <x:c r="P7903" s="14">
        <x:f>IF(G7903="sell",M7903,-M7903)</x:f>
      </x:c>
      <x:c r="Q7903" s="14">
        <x:f>VLOOKUP(N7903,'Currency Rates'!$A$3:$C$32,3,0)</x:f>
      </x:c>
      <x:c r="R7903" s="0">
        <x:f>IF(A7903="SPUS",0,IF(A7903="FWD",0,P7903/Q7903))</x:f>
      </x:c>
    </x:row>
    <x:row r="7904" spans="1:19" x14ac:dyDescent="0.3">
      <x:c r="A7904" s="0">
        <x:f>'Historical Trades'!A7904</x:f>
      </x:c>
      <x:c r="B7904" s="0">
        <x:f>'Historical Trades'!B7904</x:f>
      </x:c>
      <x:c r="C7904" s="23">
        <x:f>'Historical Trades'!C7904</x:f>
      </x:c>
      <x:c r="D7904" s="0">
        <x:f>'Historical Trades'!D7904</x:f>
      </x:c>
      <x:c r="E7904" s="23">
        <x:f>'Historical Trades'!E7904</x:f>
      </x:c>
      <x:c r="F7904" s="0">
        <x:f>'Historical Trades'!F7904</x:f>
      </x:c>
      <x:c r="G7904" s="0">
        <x:f>'Historical Trades'!G7904</x:f>
      </x:c>
      <x:c r="H7904" s="0">
        <x:f>'Historical Trades'!H7904</x:f>
      </x:c>
      <x:c r="I7904" s="0">
        <x:f>'Historical Trades'!I7904</x:f>
      </x:c>
      <x:c r="J7904" s="0">
        <x:f>'Historical Trades'!J7904</x:f>
      </x:c>
      <x:c r="K7904" s="0">
        <x:f>'Historical Trades'!K7904</x:f>
      </x:c>
      <x:c r="L7904" s="0">
        <x:f>'Historical Trades'!L7904</x:f>
      </x:c>
      <x:c r="M7904" s="0">
        <x:f>'Historical Trades'!M7904</x:f>
      </x:c>
      <x:c r="N7904" s="0">
        <x:f>CLEAN('Historical Trades'!O7904)</x:f>
      </x:c>
      <x:c r="P7904" s="14">
        <x:f>IF(G7904="sell",M7904,-M7904)</x:f>
      </x:c>
      <x:c r="Q7904" s="14">
        <x:f>VLOOKUP(N7904,'Currency Rates'!$A$3:$C$32,3,0)</x:f>
      </x:c>
      <x:c r="R7904" s="0">
        <x:f>IF(A7904="SPUS",0,IF(A7904="FWD",0,P7904/Q7904))</x:f>
      </x:c>
    </x:row>
    <x:row r="7905" spans="1:19" x14ac:dyDescent="0.3">
      <x:c r="A7905" s="0">
        <x:f>'Historical Trades'!A7905</x:f>
      </x:c>
      <x:c r="B7905" s="0">
        <x:f>'Historical Trades'!B7905</x:f>
      </x:c>
      <x:c r="C7905" s="23">
        <x:f>'Historical Trades'!C7905</x:f>
      </x:c>
      <x:c r="D7905" s="0">
        <x:f>'Historical Trades'!D7905</x:f>
      </x:c>
      <x:c r="E7905" s="23">
        <x:f>'Historical Trades'!E7905</x:f>
      </x:c>
      <x:c r="F7905" s="0">
        <x:f>'Historical Trades'!F7905</x:f>
      </x:c>
      <x:c r="G7905" s="0">
        <x:f>'Historical Trades'!G7905</x:f>
      </x:c>
      <x:c r="H7905" s="0">
        <x:f>'Historical Trades'!H7905</x:f>
      </x:c>
      <x:c r="I7905" s="0">
        <x:f>'Historical Trades'!I7905</x:f>
      </x:c>
      <x:c r="J7905" s="0">
        <x:f>'Historical Trades'!J7905</x:f>
      </x:c>
      <x:c r="K7905" s="0">
        <x:f>'Historical Trades'!K7905</x:f>
      </x:c>
      <x:c r="L7905" s="0">
        <x:f>'Historical Trades'!L7905</x:f>
      </x:c>
      <x:c r="M7905" s="0">
        <x:f>'Historical Trades'!M7905</x:f>
      </x:c>
      <x:c r="N7905" s="0">
        <x:f>CLEAN('Historical Trades'!O7905)</x:f>
      </x:c>
      <x:c r="P7905" s="14">
        <x:f>IF(G7905="sell",M7905,-M7905)</x:f>
      </x:c>
      <x:c r="Q7905" s="14">
        <x:f>VLOOKUP(N7905,'Currency Rates'!$A$3:$C$32,3,0)</x:f>
      </x:c>
      <x:c r="R7905" s="0">
        <x:f>IF(A7905="SPUS",0,IF(A7905="FWD",0,P7905/Q7905))</x:f>
      </x:c>
    </x:row>
    <x:row r="7906" spans="1:19" x14ac:dyDescent="0.3">
      <x:c r="A7906" s="0">
        <x:f>'Historical Trades'!A7906</x:f>
      </x:c>
      <x:c r="B7906" s="0">
        <x:f>'Historical Trades'!B7906</x:f>
      </x:c>
      <x:c r="C7906" s="23">
        <x:f>'Historical Trades'!C7906</x:f>
      </x:c>
      <x:c r="D7906" s="0">
        <x:f>'Historical Trades'!D7906</x:f>
      </x:c>
      <x:c r="E7906" s="23">
        <x:f>'Historical Trades'!E7906</x:f>
      </x:c>
      <x:c r="F7906" s="0">
        <x:f>'Historical Trades'!F7906</x:f>
      </x:c>
      <x:c r="G7906" s="0">
        <x:f>'Historical Trades'!G7906</x:f>
      </x:c>
      <x:c r="H7906" s="0">
        <x:f>'Historical Trades'!H7906</x:f>
      </x:c>
      <x:c r="I7906" s="0">
        <x:f>'Historical Trades'!I7906</x:f>
      </x:c>
      <x:c r="J7906" s="0">
        <x:f>'Historical Trades'!J7906</x:f>
      </x:c>
      <x:c r="K7906" s="0">
        <x:f>'Historical Trades'!K7906</x:f>
      </x:c>
      <x:c r="L7906" s="0">
        <x:f>'Historical Trades'!L7906</x:f>
      </x:c>
      <x:c r="M7906" s="0">
        <x:f>'Historical Trades'!M7906</x:f>
      </x:c>
      <x:c r="N7906" s="0">
        <x:f>CLEAN('Historical Trades'!O7906)</x:f>
      </x:c>
      <x:c r="P7906" s="14">
        <x:f>IF(G7906="sell",M7906,-M7906)</x:f>
      </x:c>
      <x:c r="Q7906" s="14">
        <x:f>VLOOKUP(N7906,'Currency Rates'!$A$3:$C$32,3,0)</x:f>
      </x:c>
      <x:c r="R7906" s="0">
        <x:f>IF(A7906="SPUS",0,IF(A7906="FWD",0,P7906/Q7906))</x:f>
      </x:c>
    </x:row>
    <x:row r="7907" spans="1:19" x14ac:dyDescent="0.3">
      <x:c r="A7907" s="0">
        <x:f>'Historical Trades'!A7907</x:f>
      </x:c>
      <x:c r="B7907" s="0">
        <x:f>'Historical Trades'!B7907</x:f>
      </x:c>
      <x:c r="C7907" s="23">
        <x:f>'Historical Trades'!C7907</x:f>
      </x:c>
      <x:c r="D7907" s="0">
        <x:f>'Historical Trades'!D7907</x:f>
      </x:c>
      <x:c r="E7907" s="23">
        <x:f>'Historical Trades'!E7907</x:f>
      </x:c>
      <x:c r="F7907" s="0">
        <x:f>'Historical Trades'!F7907</x:f>
      </x:c>
      <x:c r="G7907" s="0">
        <x:f>'Historical Trades'!G7907</x:f>
      </x:c>
      <x:c r="H7907" s="0">
        <x:f>'Historical Trades'!H7907</x:f>
      </x:c>
      <x:c r="I7907" s="0">
        <x:f>'Historical Trades'!I7907</x:f>
      </x:c>
      <x:c r="J7907" s="0">
        <x:f>'Historical Trades'!J7907</x:f>
      </x:c>
      <x:c r="K7907" s="0">
        <x:f>'Historical Trades'!K7907</x:f>
      </x:c>
      <x:c r="L7907" s="0">
        <x:f>'Historical Trades'!L7907</x:f>
      </x:c>
      <x:c r="M7907" s="0">
        <x:f>'Historical Trades'!M7907</x:f>
      </x:c>
      <x:c r="N7907" s="0">
        <x:f>CLEAN('Historical Trades'!O7907)</x:f>
      </x:c>
      <x:c r="P7907" s="14">
        <x:f>IF(G7907="sell",M7907,-M7907)</x:f>
      </x:c>
      <x:c r="Q7907" s="14">
        <x:f>VLOOKUP(N7907,'Currency Rates'!$A$3:$C$32,3,0)</x:f>
      </x:c>
      <x:c r="R7907" s="0">
        <x:f>IF(A7907="SPUS",0,IF(A7907="FWD",0,P7907/Q7907))</x:f>
      </x:c>
    </x:row>
    <x:row r="7908" spans="1:19" x14ac:dyDescent="0.3">
      <x:c r="A7908" s="0">
        <x:f>'Historical Trades'!A7908</x:f>
      </x:c>
      <x:c r="B7908" s="0">
        <x:f>'Historical Trades'!B7908</x:f>
      </x:c>
      <x:c r="C7908" s="23">
        <x:f>'Historical Trades'!C7908</x:f>
      </x:c>
      <x:c r="D7908" s="0">
        <x:f>'Historical Trades'!D7908</x:f>
      </x:c>
      <x:c r="E7908" s="23">
        <x:f>'Historical Trades'!E7908</x:f>
      </x:c>
      <x:c r="F7908" s="0">
        <x:f>'Historical Trades'!F7908</x:f>
      </x:c>
      <x:c r="G7908" s="0">
        <x:f>'Historical Trades'!G7908</x:f>
      </x:c>
      <x:c r="H7908" s="0">
        <x:f>'Historical Trades'!H7908</x:f>
      </x:c>
      <x:c r="I7908" s="0">
        <x:f>'Historical Trades'!I7908</x:f>
      </x:c>
      <x:c r="J7908" s="0">
        <x:f>'Historical Trades'!J7908</x:f>
      </x:c>
      <x:c r="K7908" s="0">
        <x:f>'Historical Trades'!K7908</x:f>
      </x:c>
      <x:c r="L7908" s="0">
        <x:f>'Historical Trades'!L7908</x:f>
      </x:c>
      <x:c r="M7908" s="0">
        <x:f>'Historical Trades'!M7908</x:f>
      </x:c>
      <x:c r="N7908" s="0">
        <x:f>CLEAN('Historical Trades'!O7908)</x:f>
      </x:c>
      <x:c r="P7908" s="14">
        <x:f>IF(G7908="sell",M7908,-M7908)</x:f>
      </x:c>
      <x:c r="Q7908" s="14">
        <x:f>VLOOKUP(N7908,'Currency Rates'!$A$3:$C$32,3,0)</x:f>
      </x:c>
      <x:c r="R7908" s="0">
        <x:f>IF(A7908="SPUS",0,IF(A7908="FWD",0,P7908/Q7908))</x:f>
      </x:c>
    </x:row>
    <x:row r="7909" spans="1:19" x14ac:dyDescent="0.3">
      <x:c r="A7909" s="0">
        <x:f>'Historical Trades'!A7909</x:f>
      </x:c>
      <x:c r="B7909" s="0">
        <x:f>'Historical Trades'!B7909</x:f>
      </x:c>
      <x:c r="C7909" s="23">
        <x:f>'Historical Trades'!C7909</x:f>
      </x:c>
      <x:c r="D7909" s="0">
        <x:f>'Historical Trades'!D7909</x:f>
      </x:c>
      <x:c r="E7909" s="23">
        <x:f>'Historical Trades'!E7909</x:f>
      </x:c>
      <x:c r="F7909" s="0">
        <x:f>'Historical Trades'!F7909</x:f>
      </x:c>
      <x:c r="G7909" s="0">
        <x:f>'Historical Trades'!G7909</x:f>
      </x:c>
      <x:c r="H7909" s="0">
        <x:f>'Historical Trades'!H7909</x:f>
      </x:c>
      <x:c r="I7909" s="0">
        <x:f>'Historical Trades'!I7909</x:f>
      </x:c>
      <x:c r="J7909" s="0">
        <x:f>'Historical Trades'!J7909</x:f>
      </x:c>
      <x:c r="K7909" s="0">
        <x:f>'Historical Trades'!K7909</x:f>
      </x:c>
      <x:c r="L7909" s="0">
        <x:f>'Historical Trades'!L7909</x:f>
      </x:c>
      <x:c r="M7909" s="0">
        <x:f>'Historical Trades'!M7909</x:f>
      </x:c>
      <x:c r="N7909" s="0">
        <x:f>CLEAN('Historical Trades'!O7909)</x:f>
      </x:c>
      <x:c r="P7909" s="14">
        <x:f>IF(G7909="sell",M7909,-M7909)</x:f>
      </x:c>
      <x:c r="Q7909" s="14">
        <x:f>VLOOKUP(N7909,'Currency Rates'!$A$3:$C$32,3,0)</x:f>
      </x:c>
      <x:c r="R7909" s="0">
        <x:f>IF(A7909="SPUS",0,IF(A7909="FWD",0,P7909/Q7909))</x:f>
      </x:c>
    </x:row>
    <x:row r="7910" spans="1:19" x14ac:dyDescent="0.3">
      <x:c r="A7910" s="0">
        <x:f>'Historical Trades'!A7910</x:f>
      </x:c>
      <x:c r="B7910" s="0">
        <x:f>'Historical Trades'!B7910</x:f>
      </x:c>
      <x:c r="C7910" s="23">
        <x:f>'Historical Trades'!C7910</x:f>
      </x:c>
      <x:c r="D7910" s="0">
        <x:f>'Historical Trades'!D7910</x:f>
      </x:c>
      <x:c r="E7910" s="23">
        <x:f>'Historical Trades'!E7910</x:f>
      </x:c>
      <x:c r="F7910" s="0">
        <x:f>'Historical Trades'!F7910</x:f>
      </x:c>
      <x:c r="G7910" s="0">
        <x:f>'Historical Trades'!G7910</x:f>
      </x:c>
      <x:c r="H7910" s="0">
        <x:f>'Historical Trades'!H7910</x:f>
      </x:c>
      <x:c r="I7910" s="0">
        <x:f>'Historical Trades'!I7910</x:f>
      </x:c>
      <x:c r="J7910" s="0">
        <x:f>'Historical Trades'!J7910</x:f>
      </x:c>
      <x:c r="K7910" s="0">
        <x:f>'Historical Trades'!K7910</x:f>
      </x:c>
      <x:c r="L7910" s="0">
        <x:f>'Historical Trades'!L7910</x:f>
      </x:c>
      <x:c r="M7910" s="0">
        <x:f>'Historical Trades'!M7910</x:f>
      </x:c>
      <x:c r="N7910" s="0">
        <x:f>CLEAN('Historical Trades'!O7910)</x:f>
      </x:c>
      <x:c r="P7910" s="14">
        <x:f>IF(G7910="sell",M7910,-M7910)</x:f>
      </x:c>
      <x:c r="Q7910" s="14">
        <x:f>VLOOKUP(N7910,'Currency Rates'!$A$3:$C$32,3,0)</x:f>
      </x:c>
      <x:c r="R7910" s="0">
        <x:f>IF(A7910="SPUS",0,IF(A7910="FWD",0,P7910/Q7910))</x:f>
      </x:c>
    </x:row>
    <x:row r="7911" spans="1:19" x14ac:dyDescent="0.3">
      <x:c r="A7911" s="0">
        <x:f>'Historical Trades'!A7911</x:f>
      </x:c>
      <x:c r="B7911" s="0">
        <x:f>'Historical Trades'!B7911</x:f>
      </x:c>
      <x:c r="C7911" s="23">
        <x:f>'Historical Trades'!C7911</x:f>
      </x:c>
      <x:c r="D7911" s="0">
        <x:f>'Historical Trades'!D7911</x:f>
      </x:c>
      <x:c r="E7911" s="23">
        <x:f>'Historical Trades'!E7911</x:f>
      </x:c>
      <x:c r="F7911" s="0">
        <x:f>'Historical Trades'!F7911</x:f>
      </x:c>
      <x:c r="G7911" s="0">
        <x:f>'Historical Trades'!G7911</x:f>
      </x:c>
      <x:c r="H7911" s="0">
        <x:f>'Historical Trades'!H7911</x:f>
      </x:c>
      <x:c r="I7911" s="0">
        <x:f>'Historical Trades'!I7911</x:f>
      </x:c>
      <x:c r="J7911" s="0">
        <x:f>'Historical Trades'!J7911</x:f>
      </x:c>
      <x:c r="K7911" s="0">
        <x:f>'Historical Trades'!K7911</x:f>
      </x:c>
      <x:c r="L7911" s="0">
        <x:f>'Historical Trades'!L7911</x:f>
      </x:c>
      <x:c r="M7911" s="0">
        <x:f>'Historical Trades'!M7911</x:f>
      </x:c>
      <x:c r="N7911" s="0">
        <x:f>CLEAN('Historical Trades'!O7911)</x:f>
      </x:c>
      <x:c r="P7911" s="14">
        <x:f>IF(G7911="sell",M7911,-M7911)</x:f>
      </x:c>
      <x:c r="Q7911" s="14">
        <x:f>VLOOKUP(N7911,'Currency Rates'!$A$3:$C$32,3,0)</x:f>
      </x:c>
      <x:c r="R7911" s="0">
        <x:f>IF(A7911="SPUS",0,IF(A7911="FWD",0,P7911/Q7911))</x:f>
      </x:c>
    </x:row>
    <x:row r="7912" spans="1:19" x14ac:dyDescent="0.3">
      <x:c r="A7912" s="0">
        <x:f>'Historical Trades'!A7912</x:f>
      </x:c>
      <x:c r="B7912" s="0">
        <x:f>'Historical Trades'!B7912</x:f>
      </x:c>
      <x:c r="C7912" s="23">
        <x:f>'Historical Trades'!C7912</x:f>
      </x:c>
      <x:c r="D7912" s="0">
        <x:f>'Historical Trades'!D7912</x:f>
      </x:c>
      <x:c r="E7912" s="23">
        <x:f>'Historical Trades'!E7912</x:f>
      </x:c>
      <x:c r="F7912" s="0">
        <x:f>'Historical Trades'!F7912</x:f>
      </x:c>
      <x:c r="G7912" s="0">
        <x:f>'Historical Trades'!G7912</x:f>
      </x:c>
      <x:c r="H7912" s="0">
        <x:f>'Historical Trades'!H7912</x:f>
      </x:c>
      <x:c r="I7912" s="0">
        <x:f>'Historical Trades'!I7912</x:f>
      </x:c>
      <x:c r="J7912" s="0">
        <x:f>'Historical Trades'!J7912</x:f>
      </x:c>
      <x:c r="K7912" s="0">
        <x:f>'Historical Trades'!K7912</x:f>
      </x:c>
      <x:c r="L7912" s="0">
        <x:f>'Historical Trades'!L7912</x:f>
      </x:c>
      <x:c r="M7912" s="0">
        <x:f>'Historical Trades'!M7912</x:f>
      </x:c>
      <x:c r="N7912" s="0">
        <x:f>CLEAN('Historical Trades'!O7912)</x:f>
      </x:c>
      <x:c r="P7912" s="14">
        <x:f>IF(G7912="sell",M7912,-M7912)</x:f>
      </x:c>
      <x:c r="Q7912" s="14">
        <x:f>VLOOKUP(N7912,'Currency Rates'!$A$3:$C$32,3,0)</x:f>
      </x:c>
      <x:c r="R7912" s="0">
        <x:f>IF(A7912="SPUS",0,IF(A7912="FWD",0,P7912/Q7912))</x:f>
      </x:c>
    </x:row>
    <x:row r="7913" spans="1:19" x14ac:dyDescent="0.3">
      <x:c r="A7913" s="0">
        <x:f>'Historical Trades'!A7913</x:f>
      </x:c>
      <x:c r="B7913" s="0">
        <x:f>'Historical Trades'!B7913</x:f>
      </x:c>
      <x:c r="C7913" s="23">
        <x:f>'Historical Trades'!C7913</x:f>
      </x:c>
      <x:c r="D7913" s="0">
        <x:f>'Historical Trades'!D7913</x:f>
      </x:c>
      <x:c r="E7913" s="23">
        <x:f>'Historical Trades'!E7913</x:f>
      </x:c>
      <x:c r="F7913" s="0">
        <x:f>'Historical Trades'!F7913</x:f>
      </x:c>
      <x:c r="G7913" s="0">
        <x:f>'Historical Trades'!G7913</x:f>
      </x:c>
      <x:c r="H7913" s="0">
        <x:f>'Historical Trades'!H7913</x:f>
      </x:c>
      <x:c r="I7913" s="0">
        <x:f>'Historical Trades'!I7913</x:f>
      </x:c>
      <x:c r="J7913" s="0">
        <x:f>'Historical Trades'!J7913</x:f>
      </x:c>
      <x:c r="K7913" s="0">
        <x:f>'Historical Trades'!K7913</x:f>
      </x:c>
      <x:c r="L7913" s="0">
        <x:f>'Historical Trades'!L7913</x:f>
      </x:c>
      <x:c r="M7913" s="0">
        <x:f>'Historical Trades'!M7913</x:f>
      </x:c>
      <x:c r="N7913" s="0">
        <x:f>CLEAN('Historical Trades'!O7913)</x:f>
      </x:c>
      <x:c r="P7913" s="14">
        <x:f>IF(G7913="sell",M7913,-M7913)</x:f>
      </x:c>
      <x:c r="Q7913" s="14">
        <x:f>VLOOKUP(N7913,'Currency Rates'!$A$3:$C$32,3,0)</x:f>
      </x:c>
      <x:c r="R7913" s="0">
        <x:f>IF(A7913="SPUS",0,IF(A7913="FWD",0,P7913/Q7913))</x:f>
      </x:c>
    </x:row>
    <x:row r="7914" spans="1:19" x14ac:dyDescent="0.3">
      <x:c r="A7914" s="0">
        <x:f>'Historical Trades'!A7914</x:f>
      </x:c>
      <x:c r="B7914" s="0">
        <x:f>'Historical Trades'!B7914</x:f>
      </x:c>
      <x:c r="C7914" s="23">
        <x:f>'Historical Trades'!C7914</x:f>
      </x:c>
      <x:c r="D7914" s="0">
        <x:f>'Historical Trades'!D7914</x:f>
      </x:c>
      <x:c r="E7914" s="23">
        <x:f>'Historical Trades'!E7914</x:f>
      </x:c>
      <x:c r="F7914" s="0">
        <x:f>'Historical Trades'!F7914</x:f>
      </x:c>
      <x:c r="G7914" s="0">
        <x:f>'Historical Trades'!G7914</x:f>
      </x:c>
      <x:c r="H7914" s="0">
        <x:f>'Historical Trades'!H7914</x:f>
      </x:c>
      <x:c r="I7914" s="0">
        <x:f>'Historical Trades'!I7914</x:f>
      </x:c>
      <x:c r="J7914" s="0">
        <x:f>'Historical Trades'!J7914</x:f>
      </x:c>
      <x:c r="K7914" s="0">
        <x:f>'Historical Trades'!K7914</x:f>
      </x:c>
      <x:c r="L7914" s="0">
        <x:f>'Historical Trades'!L7914</x:f>
      </x:c>
      <x:c r="M7914" s="0">
        <x:f>'Historical Trades'!M7914</x:f>
      </x:c>
      <x:c r="N7914" s="0">
        <x:f>CLEAN('Historical Trades'!O7914)</x:f>
      </x:c>
      <x:c r="P7914" s="14">
        <x:f>IF(G7914="sell",M7914,-M7914)</x:f>
      </x:c>
      <x:c r="Q7914" s="14">
        <x:f>VLOOKUP(N7914,'Currency Rates'!$A$3:$C$32,3,0)</x:f>
      </x:c>
      <x:c r="R7914" s="0">
        <x:f>IF(A7914="SPUS",0,IF(A7914="FWD",0,P7914/Q7914))</x:f>
      </x:c>
    </x:row>
    <x:row r="7915" spans="1:19" x14ac:dyDescent="0.3">
      <x:c r="A7915" s="0">
        <x:f>'Historical Trades'!A7915</x:f>
      </x:c>
      <x:c r="B7915" s="0">
        <x:f>'Historical Trades'!B7915</x:f>
      </x:c>
      <x:c r="C7915" s="23">
        <x:f>'Historical Trades'!C7915</x:f>
      </x:c>
      <x:c r="D7915" s="0">
        <x:f>'Historical Trades'!D7915</x:f>
      </x:c>
      <x:c r="E7915" s="23">
        <x:f>'Historical Trades'!E7915</x:f>
      </x:c>
      <x:c r="F7915" s="0">
        <x:f>'Historical Trades'!F7915</x:f>
      </x:c>
      <x:c r="G7915" s="0">
        <x:f>'Historical Trades'!G7915</x:f>
      </x:c>
      <x:c r="H7915" s="0">
        <x:f>'Historical Trades'!H7915</x:f>
      </x:c>
      <x:c r="I7915" s="0">
        <x:f>'Historical Trades'!I7915</x:f>
      </x:c>
      <x:c r="J7915" s="0">
        <x:f>'Historical Trades'!J7915</x:f>
      </x:c>
      <x:c r="K7915" s="0">
        <x:f>'Historical Trades'!K7915</x:f>
      </x:c>
      <x:c r="L7915" s="0">
        <x:f>'Historical Trades'!L7915</x:f>
      </x:c>
      <x:c r="M7915" s="0">
        <x:f>'Historical Trades'!M7915</x:f>
      </x:c>
      <x:c r="N7915" s="0">
        <x:f>CLEAN('Historical Trades'!O7915)</x:f>
      </x:c>
      <x:c r="P7915" s="14">
        <x:f>IF(G7915="sell",M7915,-M7915)</x:f>
      </x:c>
      <x:c r="Q7915" s="14">
        <x:f>VLOOKUP(N7915,'Currency Rates'!$A$3:$C$32,3,0)</x:f>
      </x:c>
      <x:c r="R7915" s="0">
        <x:f>IF(A7915="SPUS",0,IF(A7915="FWD",0,P7915/Q7915))</x:f>
      </x:c>
    </x:row>
    <x:row r="7916" spans="1:19" x14ac:dyDescent="0.3">
      <x:c r="A7916" s="0">
        <x:f>'Historical Trades'!A7916</x:f>
      </x:c>
      <x:c r="B7916" s="0">
        <x:f>'Historical Trades'!B7916</x:f>
      </x:c>
      <x:c r="C7916" s="23">
        <x:f>'Historical Trades'!C7916</x:f>
      </x:c>
      <x:c r="D7916" s="0">
        <x:f>'Historical Trades'!D7916</x:f>
      </x:c>
      <x:c r="E7916" s="23">
        <x:f>'Historical Trades'!E7916</x:f>
      </x:c>
      <x:c r="F7916" s="0">
        <x:f>'Historical Trades'!F7916</x:f>
      </x:c>
      <x:c r="G7916" s="0">
        <x:f>'Historical Trades'!G7916</x:f>
      </x:c>
      <x:c r="H7916" s="0">
        <x:f>'Historical Trades'!H7916</x:f>
      </x:c>
      <x:c r="I7916" s="0">
        <x:f>'Historical Trades'!I7916</x:f>
      </x:c>
      <x:c r="J7916" s="0">
        <x:f>'Historical Trades'!J7916</x:f>
      </x:c>
      <x:c r="K7916" s="0">
        <x:f>'Historical Trades'!K7916</x:f>
      </x:c>
      <x:c r="L7916" s="0">
        <x:f>'Historical Trades'!L7916</x:f>
      </x:c>
      <x:c r="M7916" s="0">
        <x:f>'Historical Trades'!M7916</x:f>
      </x:c>
      <x:c r="N7916" s="0">
        <x:f>CLEAN('Historical Trades'!O7916)</x:f>
      </x:c>
      <x:c r="P7916" s="14">
        <x:f>IF(G7916="sell",M7916,-M7916)</x:f>
      </x:c>
      <x:c r="Q7916" s="14">
        <x:f>VLOOKUP(N7916,'Currency Rates'!$A$3:$C$32,3,0)</x:f>
      </x:c>
      <x:c r="R7916" s="0">
        <x:f>IF(A7916="SPUS",0,IF(A7916="FWD",0,P7916/Q7916))</x:f>
      </x:c>
    </x:row>
    <x:row r="7917" spans="1:19" x14ac:dyDescent="0.3">
      <x:c r="A7917" s="0">
        <x:f>'Historical Trades'!A7917</x:f>
      </x:c>
      <x:c r="B7917" s="0">
        <x:f>'Historical Trades'!B7917</x:f>
      </x:c>
      <x:c r="C7917" s="23">
        <x:f>'Historical Trades'!C7917</x:f>
      </x:c>
      <x:c r="D7917" s="0">
        <x:f>'Historical Trades'!D7917</x:f>
      </x:c>
      <x:c r="E7917" s="23">
        <x:f>'Historical Trades'!E7917</x:f>
      </x:c>
      <x:c r="F7917" s="0">
        <x:f>'Historical Trades'!F7917</x:f>
      </x:c>
      <x:c r="G7917" s="0">
        <x:f>'Historical Trades'!G7917</x:f>
      </x:c>
      <x:c r="H7917" s="0">
        <x:f>'Historical Trades'!H7917</x:f>
      </x:c>
      <x:c r="I7917" s="0">
        <x:f>'Historical Trades'!I7917</x:f>
      </x:c>
      <x:c r="J7917" s="0">
        <x:f>'Historical Trades'!J7917</x:f>
      </x:c>
      <x:c r="K7917" s="0">
        <x:f>'Historical Trades'!K7917</x:f>
      </x:c>
      <x:c r="L7917" s="0">
        <x:f>'Historical Trades'!L7917</x:f>
      </x:c>
      <x:c r="M7917" s="0">
        <x:f>'Historical Trades'!M7917</x:f>
      </x:c>
      <x:c r="N7917" s="0">
        <x:f>CLEAN('Historical Trades'!O7917)</x:f>
      </x:c>
      <x:c r="P7917" s="14">
        <x:f>IF(G7917="sell",M7917,-M7917)</x:f>
      </x:c>
      <x:c r="Q7917" s="14">
        <x:f>VLOOKUP(N7917,'Currency Rates'!$A$3:$C$32,3,0)</x:f>
      </x:c>
      <x:c r="R7917" s="0">
        <x:f>IF(A7917="SPUS",0,IF(A7917="FWD",0,P7917/Q7917))</x:f>
      </x:c>
    </x:row>
    <x:row r="7918" spans="1:19" x14ac:dyDescent="0.3">
      <x:c r="A7918" s="0">
        <x:f>'Historical Trades'!A7918</x:f>
      </x:c>
      <x:c r="B7918" s="0">
        <x:f>'Historical Trades'!B7918</x:f>
      </x:c>
      <x:c r="C7918" s="23">
        <x:f>'Historical Trades'!C7918</x:f>
      </x:c>
      <x:c r="D7918" s="0">
        <x:f>'Historical Trades'!D7918</x:f>
      </x:c>
      <x:c r="E7918" s="23">
        <x:f>'Historical Trades'!E7918</x:f>
      </x:c>
      <x:c r="F7918" s="0">
        <x:f>'Historical Trades'!F7918</x:f>
      </x:c>
      <x:c r="G7918" s="0">
        <x:f>'Historical Trades'!G7918</x:f>
      </x:c>
      <x:c r="H7918" s="0">
        <x:f>'Historical Trades'!H7918</x:f>
      </x:c>
      <x:c r="I7918" s="0">
        <x:f>'Historical Trades'!I7918</x:f>
      </x:c>
      <x:c r="J7918" s="0">
        <x:f>'Historical Trades'!J7918</x:f>
      </x:c>
      <x:c r="K7918" s="0">
        <x:f>'Historical Trades'!K7918</x:f>
      </x:c>
      <x:c r="L7918" s="0">
        <x:f>'Historical Trades'!L7918</x:f>
      </x:c>
      <x:c r="M7918" s="0">
        <x:f>'Historical Trades'!M7918</x:f>
      </x:c>
      <x:c r="N7918" s="0">
        <x:f>CLEAN('Historical Trades'!O7918)</x:f>
      </x:c>
      <x:c r="P7918" s="14">
        <x:f>IF(G7918="sell",M7918,-M7918)</x:f>
      </x:c>
      <x:c r="Q7918" s="14">
        <x:f>VLOOKUP(N7918,'Currency Rates'!$A$3:$C$32,3,0)</x:f>
      </x:c>
      <x:c r="R7918" s="0">
        <x:f>IF(A7918="SPUS",0,IF(A7918="FWD",0,P7918/Q7918))</x:f>
      </x:c>
    </x:row>
    <x:row r="7919" spans="1:19" x14ac:dyDescent="0.3">
      <x:c r="A7919" s="0">
        <x:f>'Historical Trades'!A7919</x:f>
      </x:c>
      <x:c r="B7919" s="0">
        <x:f>'Historical Trades'!B7919</x:f>
      </x:c>
      <x:c r="C7919" s="23">
        <x:f>'Historical Trades'!C7919</x:f>
      </x:c>
      <x:c r="D7919" s="0">
        <x:f>'Historical Trades'!D7919</x:f>
      </x:c>
      <x:c r="E7919" s="23">
        <x:f>'Historical Trades'!E7919</x:f>
      </x:c>
      <x:c r="F7919" s="0">
        <x:f>'Historical Trades'!F7919</x:f>
      </x:c>
      <x:c r="G7919" s="0">
        <x:f>'Historical Trades'!G7919</x:f>
      </x:c>
      <x:c r="H7919" s="0">
        <x:f>'Historical Trades'!H7919</x:f>
      </x:c>
      <x:c r="I7919" s="0">
        <x:f>'Historical Trades'!I7919</x:f>
      </x:c>
      <x:c r="J7919" s="0">
        <x:f>'Historical Trades'!J7919</x:f>
      </x:c>
      <x:c r="K7919" s="0">
        <x:f>'Historical Trades'!K7919</x:f>
      </x:c>
      <x:c r="L7919" s="0">
        <x:f>'Historical Trades'!L7919</x:f>
      </x:c>
      <x:c r="M7919" s="0">
        <x:f>'Historical Trades'!M7919</x:f>
      </x:c>
      <x:c r="N7919" s="0">
        <x:f>CLEAN('Historical Trades'!O7919)</x:f>
      </x:c>
      <x:c r="P7919" s="14">
        <x:f>IF(G7919="sell",M7919,-M7919)</x:f>
      </x:c>
      <x:c r="Q7919" s="14">
        <x:f>VLOOKUP(N7919,'Currency Rates'!$A$3:$C$32,3,0)</x:f>
      </x:c>
      <x:c r="R7919" s="0">
        <x:f>IF(A7919="SPUS",0,IF(A7919="FWD",0,P7919/Q7919))</x:f>
      </x:c>
    </x:row>
    <x:row r="7920" spans="1:19" x14ac:dyDescent="0.3">
      <x:c r="A7920" s="0">
        <x:f>'Historical Trades'!A7920</x:f>
      </x:c>
      <x:c r="B7920" s="0">
        <x:f>'Historical Trades'!B7920</x:f>
      </x:c>
      <x:c r="C7920" s="23">
        <x:f>'Historical Trades'!C7920</x:f>
      </x:c>
      <x:c r="D7920" s="0">
        <x:f>'Historical Trades'!D7920</x:f>
      </x:c>
      <x:c r="E7920" s="23">
        <x:f>'Historical Trades'!E7920</x:f>
      </x:c>
      <x:c r="F7920" s="0">
        <x:f>'Historical Trades'!F7920</x:f>
      </x:c>
      <x:c r="G7920" s="0">
        <x:f>'Historical Trades'!G7920</x:f>
      </x:c>
      <x:c r="H7920" s="0">
        <x:f>'Historical Trades'!H7920</x:f>
      </x:c>
      <x:c r="I7920" s="0">
        <x:f>'Historical Trades'!I7920</x:f>
      </x:c>
      <x:c r="J7920" s="0">
        <x:f>'Historical Trades'!J7920</x:f>
      </x:c>
      <x:c r="K7920" s="0">
        <x:f>'Historical Trades'!K7920</x:f>
      </x:c>
      <x:c r="L7920" s="0">
        <x:f>'Historical Trades'!L7920</x:f>
      </x:c>
      <x:c r="M7920" s="0">
        <x:f>'Historical Trades'!M7920</x:f>
      </x:c>
      <x:c r="N7920" s="0">
        <x:f>CLEAN('Historical Trades'!O7920)</x:f>
      </x:c>
      <x:c r="P7920" s="14">
        <x:f>IF(G7920="sell",M7920,-M7920)</x:f>
      </x:c>
      <x:c r="Q7920" s="14">
        <x:f>VLOOKUP(N7920,'Currency Rates'!$A$3:$C$32,3,0)</x:f>
      </x:c>
      <x:c r="R7920" s="0">
        <x:f>IF(A7920="SPUS",0,IF(A7920="FWD",0,P7920/Q7920))</x:f>
      </x:c>
    </x:row>
    <x:row r="7921" spans="1:19" x14ac:dyDescent="0.3">
      <x:c r="A7921" s="0">
        <x:f>'Historical Trades'!A7921</x:f>
      </x:c>
      <x:c r="B7921" s="0">
        <x:f>'Historical Trades'!B7921</x:f>
      </x:c>
      <x:c r="C7921" s="23">
        <x:f>'Historical Trades'!C7921</x:f>
      </x:c>
      <x:c r="D7921" s="0">
        <x:f>'Historical Trades'!D7921</x:f>
      </x:c>
      <x:c r="E7921" s="23">
        <x:f>'Historical Trades'!E7921</x:f>
      </x:c>
      <x:c r="F7921" s="0">
        <x:f>'Historical Trades'!F7921</x:f>
      </x:c>
      <x:c r="G7921" s="0">
        <x:f>'Historical Trades'!G7921</x:f>
      </x:c>
      <x:c r="H7921" s="0">
        <x:f>'Historical Trades'!H7921</x:f>
      </x:c>
      <x:c r="I7921" s="0">
        <x:f>'Historical Trades'!I7921</x:f>
      </x:c>
      <x:c r="J7921" s="0">
        <x:f>'Historical Trades'!J7921</x:f>
      </x:c>
      <x:c r="K7921" s="0">
        <x:f>'Historical Trades'!K7921</x:f>
      </x:c>
      <x:c r="L7921" s="0">
        <x:f>'Historical Trades'!L7921</x:f>
      </x:c>
      <x:c r="M7921" s="0">
        <x:f>'Historical Trades'!M7921</x:f>
      </x:c>
      <x:c r="N7921" s="0">
        <x:f>CLEAN('Historical Trades'!O7921)</x:f>
      </x:c>
      <x:c r="P7921" s="14">
        <x:f>IF(G7921="sell",M7921,-M7921)</x:f>
      </x:c>
      <x:c r="Q7921" s="14">
        <x:f>VLOOKUP(N7921,'Currency Rates'!$A$3:$C$32,3,0)</x:f>
      </x:c>
      <x:c r="R7921" s="0">
        <x:f>IF(A7921="SPUS",0,IF(A7921="FWD",0,P7921/Q7921))</x:f>
      </x:c>
    </x:row>
    <x:row r="7922" spans="1:19" x14ac:dyDescent="0.3">
      <x:c r="A7922" s="0">
        <x:f>'Historical Trades'!A7922</x:f>
      </x:c>
      <x:c r="B7922" s="0">
        <x:f>'Historical Trades'!B7922</x:f>
      </x:c>
      <x:c r="C7922" s="23">
        <x:f>'Historical Trades'!C7922</x:f>
      </x:c>
      <x:c r="D7922" s="0">
        <x:f>'Historical Trades'!D7922</x:f>
      </x:c>
      <x:c r="E7922" s="23">
        <x:f>'Historical Trades'!E7922</x:f>
      </x:c>
      <x:c r="F7922" s="0">
        <x:f>'Historical Trades'!F7922</x:f>
      </x:c>
      <x:c r="G7922" s="0">
        <x:f>'Historical Trades'!G7922</x:f>
      </x:c>
      <x:c r="H7922" s="0">
        <x:f>'Historical Trades'!H7922</x:f>
      </x:c>
      <x:c r="I7922" s="0">
        <x:f>'Historical Trades'!I7922</x:f>
      </x:c>
      <x:c r="J7922" s="0">
        <x:f>'Historical Trades'!J7922</x:f>
      </x:c>
      <x:c r="K7922" s="0">
        <x:f>'Historical Trades'!K7922</x:f>
      </x:c>
      <x:c r="L7922" s="0">
        <x:f>'Historical Trades'!L7922</x:f>
      </x:c>
      <x:c r="M7922" s="0">
        <x:f>'Historical Trades'!M7922</x:f>
      </x:c>
      <x:c r="N7922" s="0">
        <x:f>CLEAN('Historical Trades'!O7922)</x:f>
      </x:c>
      <x:c r="P7922" s="14">
        <x:f>IF(G7922="sell",M7922,-M7922)</x:f>
      </x:c>
      <x:c r="Q7922" s="14">
        <x:f>VLOOKUP(N7922,'Currency Rates'!$A$3:$C$32,3,0)</x:f>
      </x:c>
      <x:c r="R7922" s="0">
        <x:f>IF(A7922="SPUS",0,IF(A7922="FWD",0,P7922/Q7922))</x:f>
      </x:c>
    </x:row>
    <x:row r="7923" spans="1:19" x14ac:dyDescent="0.3">
      <x:c r="A7923" s="0">
        <x:f>'Historical Trades'!A7923</x:f>
      </x:c>
      <x:c r="B7923" s="0">
        <x:f>'Historical Trades'!B7923</x:f>
      </x:c>
      <x:c r="C7923" s="23">
        <x:f>'Historical Trades'!C7923</x:f>
      </x:c>
      <x:c r="D7923" s="0">
        <x:f>'Historical Trades'!D7923</x:f>
      </x:c>
      <x:c r="E7923" s="23">
        <x:f>'Historical Trades'!E7923</x:f>
      </x:c>
      <x:c r="F7923" s="0">
        <x:f>'Historical Trades'!F7923</x:f>
      </x:c>
      <x:c r="G7923" s="0">
        <x:f>'Historical Trades'!G7923</x:f>
      </x:c>
      <x:c r="H7923" s="0">
        <x:f>'Historical Trades'!H7923</x:f>
      </x:c>
      <x:c r="I7923" s="0">
        <x:f>'Historical Trades'!I7923</x:f>
      </x:c>
      <x:c r="J7923" s="0">
        <x:f>'Historical Trades'!J7923</x:f>
      </x:c>
      <x:c r="K7923" s="0">
        <x:f>'Historical Trades'!K7923</x:f>
      </x:c>
      <x:c r="L7923" s="0">
        <x:f>'Historical Trades'!L7923</x:f>
      </x:c>
      <x:c r="M7923" s="0">
        <x:f>'Historical Trades'!M7923</x:f>
      </x:c>
      <x:c r="N7923" s="0">
        <x:f>CLEAN('Historical Trades'!O7923)</x:f>
      </x:c>
      <x:c r="P7923" s="14">
        <x:f>IF(G7923="sell",M7923,-M7923)</x:f>
      </x:c>
      <x:c r="Q7923" s="14">
        <x:f>VLOOKUP(N7923,'Currency Rates'!$A$3:$C$32,3,0)</x:f>
      </x:c>
      <x:c r="R7923" s="0">
        <x:f>IF(A7923="SPUS",0,IF(A7923="FWD",0,P7923/Q7923))</x:f>
      </x:c>
    </x:row>
    <x:row r="7924" spans="1:19" x14ac:dyDescent="0.3">
      <x:c r="A7924" s="0">
        <x:f>'Historical Trades'!A7924</x:f>
      </x:c>
      <x:c r="B7924" s="0">
        <x:f>'Historical Trades'!B7924</x:f>
      </x:c>
      <x:c r="C7924" s="23">
        <x:f>'Historical Trades'!C7924</x:f>
      </x:c>
      <x:c r="D7924" s="0">
        <x:f>'Historical Trades'!D7924</x:f>
      </x:c>
      <x:c r="E7924" s="23">
        <x:f>'Historical Trades'!E7924</x:f>
      </x:c>
      <x:c r="F7924" s="0">
        <x:f>'Historical Trades'!F7924</x:f>
      </x:c>
      <x:c r="G7924" s="0">
        <x:f>'Historical Trades'!G7924</x:f>
      </x:c>
      <x:c r="H7924" s="0">
        <x:f>'Historical Trades'!H7924</x:f>
      </x:c>
      <x:c r="I7924" s="0">
        <x:f>'Historical Trades'!I7924</x:f>
      </x:c>
      <x:c r="J7924" s="0">
        <x:f>'Historical Trades'!J7924</x:f>
      </x:c>
      <x:c r="K7924" s="0">
        <x:f>'Historical Trades'!K7924</x:f>
      </x:c>
      <x:c r="L7924" s="0">
        <x:f>'Historical Trades'!L7924</x:f>
      </x:c>
      <x:c r="M7924" s="0">
        <x:f>'Historical Trades'!M7924</x:f>
      </x:c>
      <x:c r="N7924" s="0">
        <x:f>CLEAN('Historical Trades'!O7924)</x:f>
      </x:c>
      <x:c r="P7924" s="14">
        <x:f>IF(G7924="sell",M7924,-M7924)</x:f>
      </x:c>
      <x:c r="Q7924" s="14">
        <x:f>VLOOKUP(N7924,'Currency Rates'!$A$3:$C$32,3,0)</x:f>
      </x:c>
      <x:c r="R7924" s="0">
        <x:f>IF(A7924="SPUS",0,IF(A7924="FWD",0,P7924/Q7924))</x:f>
      </x:c>
    </x:row>
    <x:row r="7925" spans="1:19" x14ac:dyDescent="0.3">
      <x:c r="A7925" s="0">
        <x:f>'Historical Trades'!A7925</x:f>
      </x:c>
      <x:c r="B7925" s="0">
        <x:f>'Historical Trades'!B7925</x:f>
      </x:c>
      <x:c r="C7925" s="23">
        <x:f>'Historical Trades'!C7925</x:f>
      </x:c>
      <x:c r="D7925" s="0">
        <x:f>'Historical Trades'!D7925</x:f>
      </x:c>
      <x:c r="E7925" s="23">
        <x:f>'Historical Trades'!E7925</x:f>
      </x:c>
      <x:c r="F7925" s="0">
        <x:f>'Historical Trades'!F7925</x:f>
      </x:c>
      <x:c r="G7925" s="0">
        <x:f>'Historical Trades'!G7925</x:f>
      </x:c>
      <x:c r="H7925" s="0">
        <x:f>'Historical Trades'!H7925</x:f>
      </x:c>
      <x:c r="I7925" s="0">
        <x:f>'Historical Trades'!I7925</x:f>
      </x:c>
      <x:c r="J7925" s="0">
        <x:f>'Historical Trades'!J7925</x:f>
      </x:c>
      <x:c r="K7925" s="0">
        <x:f>'Historical Trades'!K7925</x:f>
      </x:c>
      <x:c r="L7925" s="0">
        <x:f>'Historical Trades'!L7925</x:f>
      </x:c>
      <x:c r="M7925" s="0">
        <x:f>'Historical Trades'!M7925</x:f>
      </x:c>
      <x:c r="N7925" s="0">
        <x:f>CLEAN('Historical Trades'!O7925)</x:f>
      </x:c>
      <x:c r="P7925" s="14">
        <x:f>IF(G7925="sell",M7925,-M7925)</x:f>
      </x:c>
      <x:c r="Q7925" s="14">
        <x:f>VLOOKUP(N7925,'Currency Rates'!$A$3:$C$32,3,0)</x:f>
      </x:c>
      <x:c r="R7925" s="0">
        <x:f>IF(A7925="SPUS",0,IF(A7925="FWD",0,P7925/Q7925))</x:f>
      </x:c>
    </x:row>
    <x:row r="7926" spans="1:19" x14ac:dyDescent="0.3">
      <x:c r="A7926" s="0">
        <x:f>'Historical Trades'!A7926</x:f>
      </x:c>
      <x:c r="B7926" s="0">
        <x:f>'Historical Trades'!B7926</x:f>
      </x:c>
      <x:c r="C7926" s="23">
        <x:f>'Historical Trades'!C7926</x:f>
      </x:c>
      <x:c r="D7926" s="0">
        <x:f>'Historical Trades'!D7926</x:f>
      </x:c>
      <x:c r="E7926" s="23">
        <x:f>'Historical Trades'!E7926</x:f>
      </x:c>
      <x:c r="F7926" s="0">
        <x:f>'Historical Trades'!F7926</x:f>
      </x:c>
      <x:c r="G7926" s="0">
        <x:f>'Historical Trades'!G7926</x:f>
      </x:c>
      <x:c r="H7926" s="0">
        <x:f>'Historical Trades'!H7926</x:f>
      </x:c>
      <x:c r="I7926" s="0">
        <x:f>'Historical Trades'!I7926</x:f>
      </x:c>
      <x:c r="J7926" s="0">
        <x:f>'Historical Trades'!J7926</x:f>
      </x:c>
      <x:c r="K7926" s="0">
        <x:f>'Historical Trades'!K7926</x:f>
      </x:c>
      <x:c r="L7926" s="0">
        <x:f>'Historical Trades'!L7926</x:f>
      </x:c>
      <x:c r="M7926" s="0">
        <x:f>'Historical Trades'!M7926</x:f>
      </x:c>
      <x:c r="N7926" s="0">
        <x:f>CLEAN('Historical Trades'!O7926)</x:f>
      </x:c>
      <x:c r="P7926" s="14">
        <x:f>IF(G7926="sell",M7926,-M7926)</x:f>
      </x:c>
      <x:c r="Q7926" s="14">
        <x:f>VLOOKUP(N7926,'Currency Rates'!$A$3:$C$32,3,0)</x:f>
      </x:c>
      <x:c r="R7926" s="0">
        <x:f>IF(A7926="SPUS",0,IF(A7926="FWD",0,P7926/Q7926))</x:f>
      </x:c>
    </x:row>
    <x:row r="7927" spans="1:19" x14ac:dyDescent="0.3">
      <x:c r="A7927" s="0">
        <x:f>'Historical Trades'!A7927</x:f>
      </x:c>
      <x:c r="B7927" s="0">
        <x:f>'Historical Trades'!B7927</x:f>
      </x:c>
      <x:c r="C7927" s="23">
        <x:f>'Historical Trades'!C7927</x:f>
      </x:c>
      <x:c r="D7927" s="0">
        <x:f>'Historical Trades'!D7927</x:f>
      </x:c>
      <x:c r="E7927" s="23">
        <x:f>'Historical Trades'!E7927</x:f>
      </x:c>
      <x:c r="F7927" s="0">
        <x:f>'Historical Trades'!F7927</x:f>
      </x:c>
      <x:c r="G7927" s="0">
        <x:f>'Historical Trades'!G7927</x:f>
      </x:c>
      <x:c r="H7927" s="0">
        <x:f>'Historical Trades'!H7927</x:f>
      </x:c>
      <x:c r="I7927" s="0">
        <x:f>'Historical Trades'!I7927</x:f>
      </x:c>
      <x:c r="J7927" s="0">
        <x:f>'Historical Trades'!J7927</x:f>
      </x:c>
      <x:c r="K7927" s="0">
        <x:f>'Historical Trades'!K7927</x:f>
      </x:c>
      <x:c r="L7927" s="0">
        <x:f>'Historical Trades'!L7927</x:f>
      </x:c>
      <x:c r="M7927" s="0">
        <x:f>'Historical Trades'!M7927</x:f>
      </x:c>
      <x:c r="N7927" s="0">
        <x:f>CLEAN('Historical Trades'!O7927)</x:f>
      </x:c>
      <x:c r="P7927" s="14">
        <x:f>IF(G7927="sell",M7927,-M7927)</x:f>
      </x:c>
      <x:c r="Q7927" s="14">
        <x:f>VLOOKUP(N7927,'Currency Rates'!$A$3:$C$32,3,0)</x:f>
      </x:c>
      <x:c r="R7927" s="0">
        <x:f>IF(A7927="SPUS",0,IF(A7927="FWD",0,P7927/Q7927))</x:f>
      </x:c>
    </x:row>
    <x:row r="7928" spans="1:19" x14ac:dyDescent="0.3">
      <x:c r="A7928" s="0">
        <x:f>'Historical Trades'!A7928</x:f>
      </x:c>
      <x:c r="B7928" s="0">
        <x:f>'Historical Trades'!B7928</x:f>
      </x:c>
      <x:c r="C7928" s="23">
        <x:f>'Historical Trades'!C7928</x:f>
      </x:c>
      <x:c r="D7928" s="0">
        <x:f>'Historical Trades'!D7928</x:f>
      </x:c>
      <x:c r="E7928" s="23">
        <x:f>'Historical Trades'!E7928</x:f>
      </x:c>
      <x:c r="F7928" s="0">
        <x:f>'Historical Trades'!F7928</x:f>
      </x:c>
      <x:c r="G7928" s="0">
        <x:f>'Historical Trades'!G7928</x:f>
      </x:c>
      <x:c r="H7928" s="0">
        <x:f>'Historical Trades'!H7928</x:f>
      </x:c>
      <x:c r="I7928" s="0">
        <x:f>'Historical Trades'!I7928</x:f>
      </x:c>
      <x:c r="J7928" s="0">
        <x:f>'Historical Trades'!J7928</x:f>
      </x:c>
      <x:c r="K7928" s="0">
        <x:f>'Historical Trades'!K7928</x:f>
      </x:c>
      <x:c r="L7928" s="0">
        <x:f>'Historical Trades'!L7928</x:f>
      </x:c>
      <x:c r="M7928" s="0">
        <x:f>'Historical Trades'!M7928</x:f>
      </x:c>
      <x:c r="N7928" s="0">
        <x:f>CLEAN('Historical Trades'!O7928)</x:f>
      </x:c>
      <x:c r="P7928" s="14">
        <x:f>IF(G7928="sell",M7928,-M7928)</x:f>
      </x:c>
      <x:c r="Q7928" s="14">
        <x:f>VLOOKUP(N7928,'Currency Rates'!$A$3:$C$32,3,0)</x:f>
      </x:c>
      <x:c r="R7928" s="0">
        <x:f>IF(A7928="SPUS",0,IF(A7928="FWD",0,P7928/Q7928))</x:f>
      </x:c>
    </x:row>
    <x:row r="7929" spans="1:19" x14ac:dyDescent="0.3">
      <x:c r="A7929" s="0">
        <x:f>'Historical Trades'!A7929</x:f>
      </x:c>
      <x:c r="B7929" s="0">
        <x:f>'Historical Trades'!B7929</x:f>
      </x:c>
      <x:c r="C7929" s="23">
        <x:f>'Historical Trades'!C7929</x:f>
      </x:c>
      <x:c r="D7929" s="0">
        <x:f>'Historical Trades'!D7929</x:f>
      </x:c>
      <x:c r="E7929" s="23">
        <x:f>'Historical Trades'!E7929</x:f>
      </x:c>
      <x:c r="F7929" s="0">
        <x:f>'Historical Trades'!F7929</x:f>
      </x:c>
      <x:c r="G7929" s="0">
        <x:f>'Historical Trades'!G7929</x:f>
      </x:c>
      <x:c r="H7929" s="0">
        <x:f>'Historical Trades'!H7929</x:f>
      </x:c>
      <x:c r="I7929" s="0">
        <x:f>'Historical Trades'!I7929</x:f>
      </x:c>
      <x:c r="J7929" s="0">
        <x:f>'Historical Trades'!J7929</x:f>
      </x:c>
      <x:c r="K7929" s="0">
        <x:f>'Historical Trades'!K7929</x:f>
      </x:c>
      <x:c r="L7929" s="0">
        <x:f>'Historical Trades'!L7929</x:f>
      </x:c>
      <x:c r="M7929" s="0">
        <x:f>'Historical Trades'!M7929</x:f>
      </x:c>
      <x:c r="N7929" s="0">
        <x:f>CLEAN('Historical Trades'!O7929)</x:f>
      </x:c>
      <x:c r="P7929" s="14">
        <x:f>IF(G7929="sell",M7929,-M7929)</x:f>
      </x:c>
      <x:c r="Q7929" s="14">
        <x:f>VLOOKUP(N7929,'Currency Rates'!$A$3:$C$32,3,0)</x:f>
      </x:c>
      <x:c r="R7929" s="0">
        <x:f>IF(A7929="SPUS",0,IF(A7929="FWD",0,P7929/Q7929))</x:f>
      </x:c>
    </x:row>
    <x:row r="7930" spans="1:19" x14ac:dyDescent="0.3">
      <x:c r="A7930" s="0">
        <x:f>'Historical Trades'!A7930</x:f>
      </x:c>
      <x:c r="B7930" s="0">
        <x:f>'Historical Trades'!B7930</x:f>
      </x:c>
      <x:c r="C7930" s="23">
        <x:f>'Historical Trades'!C7930</x:f>
      </x:c>
      <x:c r="D7930" s="0">
        <x:f>'Historical Trades'!D7930</x:f>
      </x:c>
      <x:c r="E7930" s="23">
        <x:f>'Historical Trades'!E7930</x:f>
      </x:c>
      <x:c r="F7930" s="0">
        <x:f>'Historical Trades'!F7930</x:f>
      </x:c>
      <x:c r="G7930" s="0">
        <x:f>'Historical Trades'!G7930</x:f>
      </x:c>
      <x:c r="H7930" s="0">
        <x:f>'Historical Trades'!H7930</x:f>
      </x:c>
      <x:c r="I7930" s="0">
        <x:f>'Historical Trades'!I7930</x:f>
      </x:c>
      <x:c r="J7930" s="0">
        <x:f>'Historical Trades'!J7930</x:f>
      </x:c>
      <x:c r="K7930" s="0">
        <x:f>'Historical Trades'!K7930</x:f>
      </x:c>
      <x:c r="L7930" s="0">
        <x:f>'Historical Trades'!L7930</x:f>
      </x:c>
      <x:c r="M7930" s="0">
        <x:f>'Historical Trades'!M7930</x:f>
      </x:c>
      <x:c r="N7930" s="0">
        <x:f>CLEAN('Historical Trades'!O7930)</x:f>
      </x:c>
      <x:c r="P7930" s="14">
        <x:f>IF(G7930="sell",M7930,-M7930)</x:f>
      </x:c>
      <x:c r="Q7930" s="14">
        <x:f>VLOOKUP(N7930,'Currency Rates'!$A$3:$C$32,3,0)</x:f>
      </x:c>
      <x:c r="R7930" s="0">
        <x:f>IF(A7930="SPUS",0,IF(A7930="FWD",0,P7930/Q7930))</x:f>
      </x:c>
    </x:row>
    <x:row r="7931" spans="1:19" x14ac:dyDescent="0.3">
      <x:c r="A7931" s="0">
        <x:f>'Historical Trades'!A7931</x:f>
      </x:c>
      <x:c r="B7931" s="0">
        <x:f>'Historical Trades'!B7931</x:f>
      </x:c>
      <x:c r="C7931" s="23">
        <x:f>'Historical Trades'!C7931</x:f>
      </x:c>
      <x:c r="D7931" s="0">
        <x:f>'Historical Trades'!D7931</x:f>
      </x:c>
      <x:c r="E7931" s="23">
        <x:f>'Historical Trades'!E7931</x:f>
      </x:c>
      <x:c r="F7931" s="0">
        <x:f>'Historical Trades'!F7931</x:f>
      </x:c>
      <x:c r="G7931" s="0">
        <x:f>'Historical Trades'!G7931</x:f>
      </x:c>
      <x:c r="H7931" s="0">
        <x:f>'Historical Trades'!H7931</x:f>
      </x:c>
      <x:c r="I7931" s="0">
        <x:f>'Historical Trades'!I7931</x:f>
      </x:c>
      <x:c r="J7931" s="0">
        <x:f>'Historical Trades'!J7931</x:f>
      </x:c>
      <x:c r="K7931" s="0">
        <x:f>'Historical Trades'!K7931</x:f>
      </x:c>
      <x:c r="L7931" s="0">
        <x:f>'Historical Trades'!L7931</x:f>
      </x:c>
      <x:c r="M7931" s="0">
        <x:f>'Historical Trades'!M7931</x:f>
      </x:c>
      <x:c r="N7931" s="0">
        <x:f>CLEAN('Historical Trades'!O7931)</x:f>
      </x:c>
      <x:c r="P7931" s="14">
        <x:f>IF(G7931="sell",M7931,-M7931)</x:f>
      </x:c>
      <x:c r="Q7931" s="14">
        <x:f>VLOOKUP(N7931,'Currency Rates'!$A$3:$C$32,3,0)</x:f>
      </x:c>
      <x:c r="R7931" s="0">
        <x:f>IF(A7931="SPUS",0,IF(A7931="FWD",0,P7931/Q7931))</x:f>
      </x:c>
    </x:row>
    <x:row r="7932" spans="1:19" x14ac:dyDescent="0.3">
      <x:c r="A7932" s="0">
        <x:f>'Historical Trades'!A7932</x:f>
      </x:c>
      <x:c r="B7932" s="0">
        <x:f>'Historical Trades'!B7932</x:f>
      </x:c>
      <x:c r="C7932" s="23">
        <x:f>'Historical Trades'!C7932</x:f>
      </x:c>
      <x:c r="D7932" s="0">
        <x:f>'Historical Trades'!D7932</x:f>
      </x:c>
      <x:c r="E7932" s="23">
        <x:f>'Historical Trades'!E7932</x:f>
      </x:c>
      <x:c r="F7932" s="0">
        <x:f>'Historical Trades'!F7932</x:f>
      </x:c>
      <x:c r="G7932" s="0">
        <x:f>'Historical Trades'!G7932</x:f>
      </x:c>
      <x:c r="H7932" s="0">
        <x:f>'Historical Trades'!H7932</x:f>
      </x:c>
      <x:c r="I7932" s="0">
        <x:f>'Historical Trades'!I7932</x:f>
      </x:c>
      <x:c r="J7932" s="0">
        <x:f>'Historical Trades'!J7932</x:f>
      </x:c>
      <x:c r="K7932" s="0">
        <x:f>'Historical Trades'!K7932</x:f>
      </x:c>
      <x:c r="L7932" s="0">
        <x:f>'Historical Trades'!L7932</x:f>
      </x:c>
      <x:c r="M7932" s="0">
        <x:f>'Historical Trades'!M7932</x:f>
      </x:c>
      <x:c r="N7932" s="0">
        <x:f>CLEAN('Historical Trades'!O7932)</x:f>
      </x:c>
      <x:c r="P7932" s="14">
        <x:f>IF(G7932="sell",M7932,-M7932)</x:f>
      </x:c>
      <x:c r="Q7932" s="14">
        <x:f>VLOOKUP(N7932,'Currency Rates'!$A$3:$C$32,3,0)</x:f>
      </x:c>
      <x:c r="R7932" s="0">
        <x:f>IF(A7932="SPUS",0,IF(A7932="FWD",0,P7932/Q7932))</x:f>
      </x:c>
    </x:row>
    <x:row r="7933" spans="1:19" x14ac:dyDescent="0.3">
      <x:c r="A7933" s="0">
        <x:f>'Historical Trades'!A7933</x:f>
      </x:c>
      <x:c r="B7933" s="0">
        <x:f>'Historical Trades'!B7933</x:f>
      </x:c>
      <x:c r="C7933" s="23">
        <x:f>'Historical Trades'!C7933</x:f>
      </x:c>
      <x:c r="D7933" s="0">
        <x:f>'Historical Trades'!D7933</x:f>
      </x:c>
      <x:c r="E7933" s="23">
        <x:f>'Historical Trades'!E7933</x:f>
      </x:c>
      <x:c r="F7933" s="0">
        <x:f>'Historical Trades'!F7933</x:f>
      </x:c>
      <x:c r="G7933" s="0">
        <x:f>'Historical Trades'!G7933</x:f>
      </x:c>
      <x:c r="H7933" s="0">
        <x:f>'Historical Trades'!H7933</x:f>
      </x:c>
      <x:c r="I7933" s="0">
        <x:f>'Historical Trades'!I7933</x:f>
      </x:c>
      <x:c r="J7933" s="0">
        <x:f>'Historical Trades'!J7933</x:f>
      </x:c>
      <x:c r="K7933" s="0">
        <x:f>'Historical Trades'!K7933</x:f>
      </x:c>
      <x:c r="L7933" s="0">
        <x:f>'Historical Trades'!L7933</x:f>
      </x:c>
      <x:c r="M7933" s="0">
        <x:f>'Historical Trades'!M7933</x:f>
      </x:c>
      <x:c r="N7933" s="0">
        <x:f>CLEAN('Historical Trades'!O7933)</x:f>
      </x:c>
      <x:c r="P7933" s="14">
        <x:f>IF(G7933="sell",M7933,-M7933)</x:f>
      </x:c>
      <x:c r="Q7933" s="14">
        <x:f>VLOOKUP(N7933,'Currency Rates'!$A$3:$C$32,3,0)</x:f>
      </x:c>
      <x:c r="R7933" s="0">
        <x:f>IF(A7933="SPUS",0,IF(A7933="FWD",0,P7933/Q7933))</x:f>
      </x:c>
    </x:row>
    <x:row r="7934" spans="1:19" x14ac:dyDescent="0.3">
      <x:c r="A7934" s="0">
        <x:f>'Historical Trades'!A7934</x:f>
      </x:c>
      <x:c r="B7934" s="0">
        <x:f>'Historical Trades'!B7934</x:f>
      </x:c>
      <x:c r="C7934" s="23">
        <x:f>'Historical Trades'!C7934</x:f>
      </x:c>
      <x:c r="D7934" s="0">
        <x:f>'Historical Trades'!D7934</x:f>
      </x:c>
      <x:c r="E7934" s="23">
        <x:f>'Historical Trades'!E7934</x:f>
      </x:c>
      <x:c r="F7934" s="0">
        <x:f>'Historical Trades'!F7934</x:f>
      </x:c>
      <x:c r="G7934" s="0">
        <x:f>'Historical Trades'!G7934</x:f>
      </x:c>
      <x:c r="H7934" s="0">
        <x:f>'Historical Trades'!H7934</x:f>
      </x:c>
      <x:c r="I7934" s="0">
        <x:f>'Historical Trades'!I7934</x:f>
      </x:c>
      <x:c r="J7934" s="0">
        <x:f>'Historical Trades'!J7934</x:f>
      </x:c>
      <x:c r="K7934" s="0">
        <x:f>'Historical Trades'!K7934</x:f>
      </x:c>
      <x:c r="L7934" s="0">
        <x:f>'Historical Trades'!L7934</x:f>
      </x:c>
      <x:c r="M7934" s="0">
        <x:f>'Historical Trades'!M7934</x:f>
      </x:c>
      <x:c r="N7934" s="0">
        <x:f>CLEAN('Historical Trades'!O7934)</x:f>
      </x:c>
      <x:c r="P7934" s="14">
        <x:f>IF(G7934="sell",M7934,-M7934)</x:f>
      </x:c>
      <x:c r="Q7934" s="14">
        <x:f>VLOOKUP(N7934,'Currency Rates'!$A$3:$C$32,3,0)</x:f>
      </x:c>
      <x:c r="R7934" s="0">
        <x:f>IF(A7934="SPUS",0,IF(A7934="FWD",0,P7934/Q7934))</x:f>
      </x:c>
    </x:row>
    <x:row r="7935" spans="1:19" x14ac:dyDescent="0.3">
      <x:c r="A7935" s="0">
        <x:f>'Historical Trades'!A7935</x:f>
      </x:c>
      <x:c r="B7935" s="0">
        <x:f>'Historical Trades'!B7935</x:f>
      </x:c>
      <x:c r="C7935" s="23">
        <x:f>'Historical Trades'!C7935</x:f>
      </x:c>
      <x:c r="D7935" s="0">
        <x:f>'Historical Trades'!D7935</x:f>
      </x:c>
      <x:c r="E7935" s="23">
        <x:f>'Historical Trades'!E7935</x:f>
      </x:c>
      <x:c r="F7935" s="0">
        <x:f>'Historical Trades'!F7935</x:f>
      </x:c>
      <x:c r="G7935" s="0">
        <x:f>'Historical Trades'!G7935</x:f>
      </x:c>
      <x:c r="H7935" s="0">
        <x:f>'Historical Trades'!H7935</x:f>
      </x:c>
      <x:c r="I7935" s="0">
        <x:f>'Historical Trades'!I7935</x:f>
      </x:c>
      <x:c r="J7935" s="0">
        <x:f>'Historical Trades'!J7935</x:f>
      </x:c>
      <x:c r="K7935" s="0">
        <x:f>'Historical Trades'!K7935</x:f>
      </x:c>
      <x:c r="L7935" s="0">
        <x:f>'Historical Trades'!L7935</x:f>
      </x:c>
      <x:c r="M7935" s="0">
        <x:f>'Historical Trades'!M7935</x:f>
      </x:c>
      <x:c r="N7935" s="0">
        <x:f>CLEAN('Historical Trades'!O7935)</x:f>
      </x:c>
      <x:c r="P7935" s="14">
        <x:f>IF(G7935="sell",M7935,-M7935)</x:f>
      </x:c>
      <x:c r="Q7935" s="14">
        <x:f>VLOOKUP(N7935,'Currency Rates'!$A$3:$C$32,3,0)</x:f>
      </x:c>
      <x:c r="R7935" s="0">
        <x:f>IF(A7935="SPUS",0,IF(A7935="FWD",0,P7935/Q7935))</x:f>
      </x:c>
    </x:row>
    <x:row r="7936" spans="1:19" x14ac:dyDescent="0.3">
      <x:c r="A7936" s="0">
        <x:f>'Historical Trades'!A7936</x:f>
      </x:c>
      <x:c r="B7936" s="0">
        <x:f>'Historical Trades'!B7936</x:f>
      </x:c>
      <x:c r="C7936" s="23">
        <x:f>'Historical Trades'!C7936</x:f>
      </x:c>
      <x:c r="D7936" s="0">
        <x:f>'Historical Trades'!D7936</x:f>
      </x:c>
      <x:c r="E7936" s="23">
        <x:f>'Historical Trades'!E7936</x:f>
      </x:c>
      <x:c r="F7936" s="0">
        <x:f>'Historical Trades'!F7936</x:f>
      </x:c>
      <x:c r="G7936" s="0">
        <x:f>'Historical Trades'!G7936</x:f>
      </x:c>
      <x:c r="H7936" s="0">
        <x:f>'Historical Trades'!H7936</x:f>
      </x:c>
      <x:c r="I7936" s="0">
        <x:f>'Historical Trades'!I7936</x:f>
      </x:c>
      <x:c r="J7936" s="0">
        <x:f>'Historical Trades'!J7936</x:f>
      </x:c>
      <x:c r="K7936" s="0">
        <x:f>'Historical Trades'!K7936</x:f>
      </x:c>
      <x:c r="L7936" s="0">
        <x:f>'Historical Trades'!L7936</x:f>
      </x:c>
      <x:c r="M7936" s="0">
        <x:f>'Historical Trades'!M7936</x:f>
      </x:c>
      <x:c r="N7936" s="0">
        <x:f>CLEAN('Historical Trades'!O7936)</x:f>
      </x:c>
      <x:c r="P7936" s="14">
        <x:f>IF(G7936="sell",M7936,-M7936)</x:f>
      </x:c>
      <x:c r="Q7936" s="14">
        <x:f>VLOOKUP(N7936,'Currency Rates'!$A$3:$C$32,3,0)</x:f>
      </x:c>
      <x:c r="R7936" s="0">
        <x:f>IF(A7936="SPUS",0,IF(A7936="FWD",0,P7936/Q7936))</x:f>
      </x:c>
    </x:row>
    <x:row r="7937" spans="1:19" x14ac:dyDescent="0.3">
      <x:c r="A7937" s="0">
        <x:f>'Historical Trades'!A7937</x:f>
      </x:c>
      <x:c r="B7937" s="0">
        <x:f>'Historical Trades'!B7937</x:f>
      </x:c>
      <x:c r="C7937" s="23">
        <x:f>'Historical Trades'!C7937</x:f>
      </x:c>
      <x:c r="D7937" s="0">
        <x:f>'Historical Trades'!D7937</x:f>
      </x:c>
      <x:c r="E7937" s="23">
        <x:f>'Historical Trades'!E7937</x:f>
      </x:c>
      <x:c r="F7937" s="0">
        <x:f>'Historical Trades'!F7937</x:f>
      </x:c>
      <x:c r="G7937" s="0">
        <x:f>'Historical Trades'!G7937</x:f>
      </x:c>
      <x:c r="H7937" s="0">
        <x:f>'Historical Trades'!H7937</x:f>
      </x:c>
      <x:c r="I7937" s="0">
        <x:f>'Historical Trades'!I7937</x:f>
      </x:c>
      <x:c r="J7937" s="0">
        <x:f>'Historical Trades'!J7937</x:f>
      </x:c>
      <x:c r="K7937" s="0">
        <x:f>'Historical Trades'!K7937</x:f>
      </x:c>
      <x:c r="L7937" s="0">
        <x:f>'Historical Trades'!L7937</x:f>
      </x:c>
      <x:c r="M7937" s="0">
        <x:f>'Historical Trades'!M7937</x:f>
      </x:c>
      <x:c r="N7937" s="0">
        <x:f>CLEAN('Historical Trades'!O7937)</x:f>
      </x:c>
      <x:c r="P7937" s="14">
        <x:f>IF(G7937="sell",M7937,-M7937)</x:f>
      </x:c>
      <x:c r="Q7937" s="14">
        <x:f>VLOOKUP(N7937,'Currency Rates'!$A$3:$C$32,3,0)</x:f>
      </x:c>
      <x:c r="R7937" s="0">
        <x:f>IF(A7937="SPUS",0,IF(A7937="FWD",0,P7937/Q7937))</x:f>
      </x:c>
    </x:row>
    <x:row r="7938" spans="1:19" x14ac:dyDescent="0.3">
      <x:c r="A7938" s="0">
        <x:f>'Historical Trades'!A7938</x:f>
      </x:c>
      <x:c r="B7938" s="0">
        <x:f>'Historical Trades'!B7938</x:f>
      </x:c>
      <x:c r="C7938" s="23">
        <x:f>'Historical Trades'!C7938</x:f>
      </x:c>
      <x:c r="D7938" s="0">
        <x:f>'Historical Trades'!D7938</x:f>
      </x:c>
      <x:c r="E7938" s="23">
        <x:f>'Historical Trades'!E7938</x:f>
      </x:c>
      <x:c r="F7938" s="0">
        <x:f>'Historical Trades'!F7938</x:f>
      </x:c>
      <x:c r="G7938" s="0">
        <x:f>'Historical Trades'!G7938</x:f>
      </x:c>
      <x:c r="H7938" s="0">
        <x:f>'Historical Trades'!H7938</x:f>
      </x:c>
      <x:c r="I7938" s="0">
        <x:f>'Historical Trades'!I7938</x:f>
      </x:c>
      <x:c r="J7938" s="0">
        <x:f>'Historical Trades'!J7938</x:f>
      </x:c>
      <x:c r="K7938" s="0">
        <x:f>'Historical Trades'!K7938</x:f>
      </x:c>
      <x:c r="L7938" s="0">
        <x:f>'Historical Trades'!L7938</x:f>
      </x:c>
      <x:c r="M7938" s="0">
        <x:f>'Historical Trades'!M7938</x:f>
      </x:c>
      <x:c r="N7938" s="0">
        <x:f>CLEAN('Historical Trades'!O7938)</x:f>
      </x:c>
      <x:c r="P7938" s="14">
        <x:f>IF(G7938="sell",M7938,-M7938)</x:f>
      </x:c>
      <x:c r="Q7938" s="14">
        <x:f>VLOOKUP(N7938,'Currency Rates'!$A$3:$C$32,3,0)</x:f>
      </x:c>
      <x:c r="R7938" s="0">
        <x:f>IF(A7938="SPUS",0,IF(A7938="FWD",0,P7938/Q7938))</x:f>
      </x:c>
    </x:row>
    <x:row r="7939" spans="1:19" x14ac:dyDescent="0.3">
      <x:c r="A7939" s="0">
        <x:f>'Historical Trades'!A7939</x:f>
      </x:c>
      <x:c r="B7939" s="0">
        <x:f>'Historical Trades'!B7939</x:f>
      </x:c>
      <x:c r="C7939" s="23">
        <x:f>'Historical Trades'!C7939</x:f>
      </x:c>
      <x:c r="D7939" s="0">
        <x:f>'Historical Trades'!D7939</x:f>
      </x:c>
      <x:c r="E7939" s="23">
        <x:f>'Historical Trades'!E7939</x:f>
      </x:c>
      <x:c r="F7939" s="0">
        <x:f>'Historical Trades'!F7939</x:f>
      </x:c>
      <x:c r="G7939" s="0">
        <x:f>'Historical Trades'!G7939</x:f>
      </x:c>
      <x:c r="H7939" s="0">
        <x:f>'Historical Trades'!H7939</x:f>
      </x:c>
      <x:c r="I7939" s="0">
        <x:f>'Historical Trades'!I7939</x:f>
      </x:c>
      <x:c r="J7939" s="0">
        <x:f>'Historical Trades'!J7939</x:f>
      </x:c>
      <x:c r="K7939" s="0">
        <x:f>'Historical Trades'!K7939</x:f>
      </x:c>
      <x:c r="L7939" s="0">
        <x:f>'Historical Trades'!L7939</x:f>
      </x:c>
      <x:c r="M7939" s="0">
        <x:f>'Historical Trades'!M7939</x:f>
      </x:c>
      <x:c r="N7939" s="0">
        <x:f>CLEAN('Historical Trades'!O7939)</x:f>
      </x:c>
      <x:c r="P7939" s="14">
        <x:f>IF(G7939="sell",M7939,-M7939)</x:f>
      </x:c>
      <x:c r="Q7939" s="14">
        <x:f>VLOOKUP(N7939,'Currency Rates'!$A$3:$C$32,3,0)</x:f>
      </x:c>
      <x:c r="R7939" s="0">
        <x:f>IF(A7939="SPUS",0,IF(A7939="FWD",0,P7939/Q7939))</x:f>
      </x:c>
    </x:row>
    <x:row r="7940" spans="1:19" x14ac:dyDescent="0.3">
      <x:c r="A7940" s="0">
        <x:f>'Historical Trades'!A7940</x:f>
      </x:c>
      <x:c r="B7940" s="0">
        <x:f>'Historical Trades'!B7940</x:f>
      </x:c>
      <x:c r="C7940" s="23">
        <x:f>'Historical Trades'!C7940</x:f>
      </x:c>
      <x:c r="D7940" s="0">
        <x:f>'Historical Trades'!D7940</x:f>
      </x:c>
      <x:c r="E7940" s="23">
        <x:f>'Historical Trades'!E7940</x:f>
      </x:c>
      <x:c r="F7940" s="0">
        <x:f>'Historical Trades'!F7940</x:f>
      </x:c>
      <x:c r="G7940" s="0">
        <x:f>'Historical Trades'!G7940</x:f>
      </x:c>
      <x:c r="H7940" s="0">
        <x:f>'Historical Trades'!H7940</x:f>
      </x:c>
      <x:c r="I7940" s="0">
        <x:f>'Historical Trades'!I7940</x:f>
      </x:c>
      <x:c r="J7940" s="0">
        <x:f>'Historical Trades'!J7940</x:f>
      </x:c>
      <x:c r="K7940" s="0">
        <x:f>'Historical Trades'!K7940</x:f>
      </x:c>
      <x:c r="L7940" s="0">
        <x:f>'Historical Trades'!L7940</x:f>
      </x:c>
      <x:c r="M7940" s="0">
        <x:f>'Historical Trades'!M7940</x:f>
      </x:c>
      <x:c r="N7940" s="0">
        <x:f>CLEAN('Historical Trades'!O7940)</x:f>
      </x:c>
      <x:c r="P7940" s="14">
        <x:f>IF(G7940="sell",M7940,-M7940)</x:f>
      </x:c>
      <x:c r="Q7940" s="14">
        <x:f>VLOOKUP(N7940,'Currency Rates'!$A$3:$C$32,3,0)</x:f>
      </x:c>
      <x:c r="R7940" s="0">
        <x:f>IF(A7940="SPUS",0,IF(A7940="FWD",0,P7940/Q7940))</x:f>
      </x:c>
    </x:row>
    <x:row r="7941" spans="1:19" x14ac:dyDescent="0.3">
      <x:c r="A7941" s="0">
        <x:f>'Historical Trades'!A7941</x:f>
      </x:c>
      <x:c r="B7941" s="0">
        <x:f>'Historical Trades'!B7941</x:f>
      </x:c>
      <x:c r="C7941" s="23">
        <x:f>'Historical Trades'!C7941</x:f>
      </x:c>
      <x:c r="D7941" s="0">
        <x:f>'Historical Trades'!D7941</x:f>
      </x:c>
      <x:c r="E7941" s="23">
        <x:f>'Historical Trades'!E7941</x:f>
      </x:c>
      <x:c r="F7941" s="0">
        <x:f>'Historical Trades'!F7941</x:f>
      </x:c>
      <x:c r="G7941" s="0">
        <x:f>'Historical Trades'!G7941</x:f>
      </x:c>
      <x:c r="H7941" s="0">
        <x:f>'Historical Trades'!H7941</x:f>
      </x:c>
      <x:c r="I7941" s="0">
        <x:f>'Historical Trades'!I7941</x:f>
      </x:c>
      <x:c r="J7941" s="0">
        <x:f>'Historical Trades'!J7941</x:f>
      </x:c>
      <x:c r="K7941" s="0">
        <x:f>'Historical Trades'!K7941</x:f>
      </x:c>
      <x:c r="L7941" s="0">
        <x:f>'Historical Trades'!L7941</x:f>
      </x:c>
      <x:c r="M7941" s="0">
        <x:f>'Historical Trades'!M7941</x:f>
      </x:c>
      <x:c r="N7941" s="0">
        <x:f>CLEAN('Historical Trades'!O7941)</x:f>
      </x:c>
      <x:c r="P7941" s="14">
        <x:f>IF(G7941="sell",M7941,-M7941)</x:f>
      </x:c>
      <x:c r="Q7941" s="14">
        <x:f>VLOOKUP(N7941,'Currency Rates'!$A$3:$C$32,3,0)</x:f>
      </x:c>
      <x:c r="R7941" s="0">
        <x:f>IF(A7941="SPUS",0,IF(A7941="FWD",0,P7941/Q7941))</x:f>
      </x:c>
    </x:row>
    <x:row r="7942" spans="1:19" x14ac:dyDescent="0.3">
      <x:c r="A7942" s="0">
        <x:f>'Historical Trades'!A7942</x:f>
      </x:c>
      <x:c r="B7942" s="0">
        <x:f>'Historical Trades'!B7942</x:f>
      </x:c>
      <x:c r="C7942" s="23">
        <x:f>'Historical Trades'!C7942</x:f>
      </x:c>
      <x:c r="D7942" s="0">
        <x:f>'Historical Trades'!D7942</x:f>
      </x:c>
      <x:c r="E7942" s="23">
        <x:f>'Historical Trades'!E7942</x:f>
      </x:c>
      <x:c r="F7942" s="0">
        <x:f>'Historical Trades'!F7942</x:f>
      </x:c>
      <x:c r="G7942" s="0">
        <x:f>'Historical Trades'!G7942</x:f>
      </x:c>
      <x:c r="H7942" s="0">
        <x:f>'Historical Trades'!H7942</x:f>
      </x:c>
      <x:c r="I7942" s="0">
        <x:f>'Historical Trades'!I7942</x:f>
      </x:c>
      <x:c r="J7942" s="0">
        <x:f>'Historical Trades'!J7942</x:f>
      </x:c>
      <x:c r="K7942" s="0">
        <x:f>'Historical Trades'!K7942</x:f>
      </x:c>
      <x:c r="L7942" s="0">
        <x:f>'Historical Trades'!L7942</x:f>
      </x:c>
      <x:c r="M7942" s="0">
        <x:f>'Historical Trades'!M7942</x:f>
      </x:c>
      <x:c r="N7942" s="0">
        <x:f>CLEAN('Historical Trades'!O7942)</x:f>
      </x:c>
      <x:c r="P7942" s="14">
        <x:f>IF(G7942="sell",M7942,-M7942)</x:f>
      </x:c>
      <x:c r="Q7942" s="14">
        <x:f>VLOOKUP(N7942,'Currency Rates'!$A$3:$C$32,3,0)</x:f>
      </x:c>
      <x:c r="R7942" s="0">
        <x:f>IF(A7942="SPUS",0,IF(A7942="FWD",0,P7942/Q7942))</x:f>
      </x:c>
    </x:row>
    <x:row r="7943" spans="1:19" x14ac:dyDescent="0.3">
      <x:c r="A7943" s="0">
        <x:f>'Historical Trades'!A7943</x:f>
      </x:c>
      <x:c r="B7943" s="0">
        <x:f>'Historical Trades'!B7943</x:f>
      </x:c>
      <x:c r="C7943" s="23">
        <x:f>'Historical Trades'!C7943</x:f>
      </x:c>
      <x:c r="D7943" s="0">
        <x:f>'Historical Trades'!D7943</x:f>
      </x:c>
      <x:c r="E7943" s="23">
        <x:f>'Historical Trades'!E7943</x:f>
      </x:c>
      <x:c r="F7943" s="0">
        <x:f>'Historical Trades'!F7943</x:f>
      </x:c>
      <x:c r="G7943" s="0">
        <x:f>'Historical Trades'!G7943</x:f>
      </x:c>
      <x:c r="H7943" s="0">
        <x:f>'Historical Trades'!H7943</x:f>
      </x:c>
      <x:c r="I7943" s="0">
        <x:f>'Historical Trades'!I7943</x:f>
      </x:c>
      <x:c r="J7943" s="0">
        <x:f>'Historical Trades'!J7943</x:f>
      </x:c>
      <x:c r="K7943" s="0">
        <x:f>'Historical Trades'!K7943</x:f>
      </x:c>
      <x:c r="L7943" s="0">
        <x:f>'Historical Trades'!L7943</x:f>
      </x:c>
      <x:c r="M7943" s="0">
        <x:f>'Historical Trades'!M7943</x:f>
      </x:c>
      <x:c r="N7943" s="0">
        <x:f>CLEAN('Historical Trades'!O7943)</x:f>
      </x:c>
      <x:c r="P7943" s="14">
        <x:f>IF(G7943="sell",M7943,-M7943)</x:f>
      </x:c>
      <x:c r="Q7943" s="14">
        <x:f>VLOOKUP(N7943,'Currency Rates'!$A$3:$C$32,3,0)</x:f>
      </x:c>
      <x:c r="R7943" s="0">
        <x:f>IF(A7943="SPUS",0,IF(A7943="FWD",0,P7943/Q7943))</x:f>
      </x:c>
    </x:row>
    <x:row r="7944" spans="1:19" x14ac:dyDescent="0.3">
      <x:c r="A7944" s="0">
        <x:f>'Historical Trades'!A7944</x:f>
      </x:c>
      <x:c r="B7944" s="0">
        <x:f>'Historical Trades'!B7944</x:f>
      </x:c>
      <x:c r="C7944" s="23">
        <x:f>'Historical Trades'!C7944</x:f>
      </x:c>
      <x:c r="D7944" s="0">
        <x:f>'Historical Trades'!D7944</x:f>
      </x:c>
      <x:c r="E7944" s="23">
        <x:f>'Historical Trades'!E7944</x:f>
      </x:c>
      <x:c r="F7944" s="0">
        <x:f>'Historical Trades'!F7944</x:f>
      </x:c>
      <x:c r="G7944" s="0">
        <x:f>'Historical Trades'!G7944</x:f>
      </x:c>
      <x:c r="H7944" s="0">
        <x:f>'Historical Trades'!H7944</x:f>
      </x:c>
      <x:c r="I7944" s="0">
        <x:f>'Historical Trades'!I7944</x:f>
      </x:c>
      <x:c r="J7944" s="0">
        <x:f>'Historical Trades'!J7944</x:f>
      </x:c>
      <x:c r="K7944" s="0">
        <x:f>'Historical Trades'!K7944</x:f>
      </x:c>
      <x:c r="L7944" s="0">
        <x:f>'Historical Trades'!L7944</x:f>
      </x:c>
      <x:c r="M7944" s="0">
        <x:f>'Historical Trades'!M7944</x:f>
      </x:c>
      <x:c r="N7944" s="0">
        <x:f>CLEAN('Historical Trades'!O7944)</x:f>
      </x:c>
      <x:c r="P7944" s="14">
        <x:f>IF(G7944="sell",M7944,-M7944)</x:f>
      </x:c>
      <x:c r="Q7944" s="14">
        <x:f>VLOOKUP(N7944,'Currency Rates'!$A$3:$C$32,3,0)</x:f>
      </x:c>
      <x:c r="R7944" s="0">
        <x:f>IF(A7944="SPUS",0,IF(A7944="FWD",0,P7944/Q7944))</x:f>
      </x:c>
    </x:row>
    <x:row r="7945" spans="1:19" x14ac:dyDescent="0.3">
      <x:c r="A7945" s="0">
        <x:f>'Historical Trades'!A7945</x:f>
      </x:c>
      <x:c r="B7945" s="0">
        <x:f>'Historical Trades'!B7945</x:f>
      </x:c>
      <x:c r="C7945" s="23">
        <x:f>'Historical Trades'!C7945</x:f>
      </x:c>
      <x:c r="D7945" s="0">
        <x:f>'Historical Trades'!D7945</x:f>
      </x:c>
      <x:c r="E7945" s="23">
        <x:f>'Historical Trades'!E7945</x:f>
      </x:c>
      <x:c r="F7945" s="0">
        <x:f>'Historical Trades'!F7945</x:f>
      </x:c>
      <x:c r="G7945" s="0">
        <x:f>'Historical Trades'!G7945</x:f>
      </x:c>
      <x:c r="H7945" s="0">
        <x:f>'Historical Trades'!H7945</x:f>
      </x:c>
      <x:c r="I7945" s="0">
        <x:f>'Historical Trades'!I7945</x:f>
      </x:c>
      <x:c r="J7945" s="0">
        <x:f>'Historical Trades'!J7945</x:f>
      </x:c>
      <x:c r="K7945" s="0">
        <x:f>'Historical Trades'!K7945</x:f>
      </x:c>
      <x:c r="L7945" s="0">
        <x:f>'Historical Trades'!L7945</x:f>
      </x:c>
      <x:c r="M7945" s="0">
        <x:f>'Historical Trades'!M7945</x:f>
      </x:c>
      <x:c r="N7945" s="0">
        <x:f>CLEAN('Historical Trades'!O7945)</x:f>
      </x:c>
      <x:c r="P7945" s="14">
        <x:f>IF(G7945="sell",M7945,-M7945)</x:f>
      </x:c>
      <x:c r="Q7945" s="14">
        <x:f>VLOOKUP(N7945,'Currency Rates'!$A$3:$C$32,3,0)</x:f>
      </x:c>
      <x:c r="R7945" s="0">
        <x:f>IF(A7945="SPUS",0,IF(A7945="FWD",0,P7945/Q7945))</x:f>
      </x:c>
    </x:row>
    <x:row r="7946" spans="1:19" x14ac:dyDescent="0.3">
      <x:c r="A7946" s="0">
        <x:f>'Historical Trades'!A7946</x:f>
      </x:c>
      <x:c r="B7946" s="0">
        <x:f>'Historical Trades'!B7946</x:f>
      </x:c>
      <x:c r="C7946" s="23">
        <x:f>'Historical Trades'!C7946</x:f>
      </x:c>
      <x:c r="D7946" s="0">
        <x:f>'Historical Trades'!D7946</x:f>
      </x:c>
      <x:c r="E7946" s="23">
        <x:f>'Historical Trades'!E7946</x:f>
      </x:c>
      <x:c r="F7946" s="0">
        <x:f>'Historical Trades'!F7946</x:f>
      </x:c>
      <x:c r="G7946" s="0">
        <x:f>'Historical Trades'!G7946</x:f>
      </x:c>
      <x:c r="H7946" s="0">
        <x:f>'Historical Trades'!H7946</x:f>
      </x:c>
      <x:c r="I7946" s="0">
        <x:f>'Historical Trades'!I7946</x:f>
      </x:c>
      <x:c r="J7946" s="0">
        <x:f>'Historical Trades'!J7946</x:f>
      </x:c>
      <x:c r="K7946" s="0">
        <x:f>'Historical Trades'!K7946</x:f>
      </x:c>
      <x:c r="L7946" s="0">
        <x:f>'Historical Trades'!L7946</x:f>
      </x:c>
      <x:c r="M7946" s="0">
        <x:f>'Historical Trades'!M7946</x:f>
      </x:c>
      <x:c r="N7946" s="0">
        <x:f>CLEAN('Historical Trades'!O7946)</x:f>
      </x:c>
      <x:c r="P7946" s="14">
        <x:f>IF(G7946="sell",M7946,-M7946)</x:f>
      </x:c>
      <x:c r="Q7946" s="14">
        <x:f>VLOOKUP(N7946,'Currency Rates'!$A$3:$C$32,3,0)</x:f>
      </x:c>
      <x:c r="R7946" s="0">
        <x:f>IF(A7946="SPUS",0,IF(A7946="FWD",0,P7946/Q7946))</x:f>
      </x:c>
    </x:row>
    <x:row r="7947" spans="1:19" x14ac:dyDescent="0.3">
      <x:c r="A7947" s="0">
        <x:f>'Historical Trades'!A7947</x:f>
      </x:c>
      <x:c r="B7947" s="0">
        <x:f>'Historical Trades'!B7947</x:f>
      </x:c>
      <x:c r="C7947" s="23">
        <x:f>'Historical Trades'!C7947</x:f>
      </x:c>
      <x:c r="D7947" s="0">
        <x:f>'Historical Trades'!D7947</x:f>
      </x:c>
      <x:c r="E7947" s="23">
        <x:f>'Historical Trades'!E7947</x:f>
      </x:c>
      <x:c r="F7947" s="0">
        <x:f>'Historical Trades'!F7947</x:f>
      </x:c>
      <x:c r="G7947" s="0">
        <x:f>'Historical Trades'!G7947</x:f>
      </x:c>
      <x:c r="H7947" s="0">
        <x:f>'Historical Trades'!H7947</x:f>
      </x:c>
      <x:c r="I7947" s="0">
        <x:f>'Historical Trades'!I7947</x:f>
      </x:c>
      <x:c r="J7947" s="0">
        <x:f>'Historical Trades'!J7947</x:f>
      </x:c>
      <x:c r="K7947" s="0">
        <x:f>'Historical Trades'!K7947</x:f>
      </x:c>
      <x:c r="L7947" s="0">
        <x:f>'Historical Trades'!L7947</x:f>
      </x:c>
      <x:c r="M7947" s="0">
        <x:f>'Historical Trades'!M7947</x:f>
      </x:c>
      <x:c r="N7947" s="0">
        <x:f>CLEAN('Historical Trades'!O7947)</x:f>
      </x:c>
      <x:c r="P7947" s="14">
        <x:f>IF(G7947="sell",M7947,-M7947)</x:f>
      </x:c>
      <x:c r="Q7947" s="14">
        <x:f>VLOOKUP(N7947,'Currency Rates'!$A$3:$C$32,3,0)</x:f>
      </x:c>
      <x:c r="R7947" s="0">
        <x:f>IF(A7947="SPUS",0,IF(A7947="FWD",0,P7947/Q7947))</x:f>
      </x:c>
    </x:row>
    <x:row r="7948" spans="1:19" x14ac:dyDescent="0.3">
      <x:c r="A7948" s="0">
        <x:f>'Historical Trades'!A7948</x:f>
      </x:c>
      <x:c r="B7948" s="0">
        <x:f>'Historical Trades'!B7948</x:f>
      </x:c>
      <x:c r="C7948" s="23">
        <x:f>'Historical Trades'!C7948</x:f>
      </x:c>
      <x:c r="D7948" s="0">
        <x:f>'Historical Trades'!D7948</x:f>
      </x:c>
      <x:c r="E7948" s="23">
        <x:f>'Historical Trades'!E7948</x:f>
      </x:c>
      <x:c r="F7948" s="0">
        <x:f>'Historical Trades'!F7948</x:f>
      </x:c>
      <x:c r="G7948" s="0">
        <x:f>'Historical Trades'!G7948</x:f>
      </x:c>
      <x:c r="H7948" s="0">
        <x:f>'Historical Trades'!H7948</x:f>
      </x:c>
      <x:c r="I7948" s="0">
        <x:f>'Historical Trades'!I7948</x:f>
      </x:c>
      <x:c r="J7948" s="0">
        <x:f>'Historical Trades'!J7948</x:f>
      </x:c>
      <x:c r="K7948" s="0">
        <x:f>'Historical Trades'!K7948</x:f>
      </x:c>
      <x:c r="L7948" s="0">
        <x:f>'Historical Trades'!L7948</x:f>
      </x:c>
      <x:c r="M7948" s="0">
        <x:f>'Historical Trades'!M7948</x:f>
      </x:c>
      <x:c r="N7948" s="0">
        <x:f>CLEAN('Historical Trades'!O7948)</x:f>
      </x:c>
      <x:c r="P7948" s="14">
        <x:f>IF(G7948="sell",M7948,-M7948)</x:f>
      </x:c>
      <x:c r="Q7948" s="14">
        <x:f>VLOOKUP(N7948,'Currency Rates'!$A$3:$C$32,3,0)</x:f>
      </x:c>
      <x:c r="R7948" s="0">
        <x:f>IF(A7948="SPUS",0,IF(A7948="FWD",0,P7948/Q7948))</x:f>
      </x:c>
    </x:row>
    <x:row r="7949" spans="1:19" x14ac:dyDescent="0.3">
      <x:c r="A7949" s="0">
        <x:f>'Historical Trades'!A7949</x:f>
      </x:c>
      <x:c r="B7949" s="0">
        <x:f>'Historical Trades'!B7949</x:f>
      </x:c>
      <x:c r="C7949" s="23">
        <x:f>'Historical Trades'!C7949</x:f>
      </x:c>
      <x:c r="D7949" s="0">
        <x:f>'Historical Trades'!D7949</x:f>
      </x:c>
      <x:c r="E7949" s="23">
        <x:f>'Historical Trades'!E7949</x:f>
      </x:c>
      <x:c r="F7949" s="0">
        <x:f>'Historical Trades'!F7949</x:f>
      </x:c>
      <x:c r="G7949" s="0">
        <x:f>'Historical Trades'!G7949</x:f>
      </x:c>
      <x:c r="H7949" s="0">
        <x:f>'Historical Trades'!H7949</x:f>
      </x:c>
      <x:c r="I7949" s="0">
        <x:f>'Historical Trades'!I7949</x:f>
      </x:c>
      <x:c r="J7949" s="0">
        <x:f>'Historical Trades'!J7949</x:f>
      </x:c>
      <x:c r="K7949" s="0">
        <x:f>'Historical Trades'!K7949</x:f>
      </x:c>
      <x:c r="L7949" s="0">
        <x:f>'Historical Trades'!L7949</x:f>
      </x:c>
      <x:c r="M7949" s="0">
        <x:f>'Historical Trades'!M7949</x:f>
      </x:c>
      <x:c r="N7949" s="0">
        <x:f>CLEAN('Historical Trades'!O7949)</x:f>
      </x:c>
      <x:c r="P7949" s="14">
        <x:f>IF(G7949="sell",M7949,-M7949)</x:f>
      </x:c>
      <x:c r="Q7949" s="14">
        <x:f>VLOOKUP(N7949,'Currency Rates'!$A$3:$C$32,3,0)</x:f>
      </x:c>
      <x:c r="R7949" s="0">
        <x:f>IF(A7949="SPUS",0,IF(A7949="FWD",0,P7949/Q7949))</x:f>
      </x:c>
    </x:row>
    <x:row r="7950" spans="1:19" x14ac:dyDescent="0.3">
      <x:c r="A7950" s="0">
        <x:f>'Historical Trades'!A7950</x:f>
      </x:c>
      <x:c r="B7950" s="0">
        <x:f>'Historical Trades'!B7950</x:f>
      </x:c>
      <x:c r="C7950" s="23">
        <x:f>'Historical Trades'!C7950</x:f>
      </x:c>
      <x:c r="D7950" s="0">
        <x:f>'Historical Trades'!D7950</x:f>
      </x:c>
      <x:c r="E7950" s="23">
        <x:f>'Historical Trades'!E7950</x:f>
      </x:c>
      <x:c r="F7950" s="0">
        <x:f>'Historical Trades'!F7950</x:f>
      </x:c>
      <x:c r="G7950" s="0">
        <x:f>'Historical Trades'!G7950</x:f>
      </x:c>
      <x:c r="H7950" s="0">
        <x:f>'Historical Trades'!H7950</x:f>
      </x:c>
      <x:c r="I7950" s="0">
        <x:f>'Historical Trades'!I7950</x:f>
      </x:c>
      <x:c r="J7950" s="0">
        <x:f>'Historical Trades'!J7950</x:f>
      </x:c>
      <x:c r="K7950" s="0">
        <x:f>'Historical Trades'!K7950</x:f>
      </x:c>
      <x:c r="L7950" s="0">
        <x:f>'Historical Trades'!L7950</x:f>
      </x:c>
      <x:c r="M7950" s="0">
        <x:f>'Historical Trades'!M7950</x:f>
      </x:c>
      <x:c r="N7950" s="0">
        <x:f>CLEAN('Historical Trades'!O7950)</x:f>
      </x:c>
      <x:c r="P7950" s="14">
        <x:f>IF(G7950="sell",M7950,-M7950)</x:f>
      </x:c>
      <x:c r="Q7950" s="14">
        <x:f>VLOOKUP(N7950,'Currency Rates'!$A$3:$C$32,3,0)</x:f>
      </x:c>
      <x:c r="R7950" s="0">
        <x:f>IF(A7950="SPUS",0,IF(A7950="FWD",0,P7950/Q7950))</x:f>
      </x:c>
    </x:row>
    <x:row r="7951" spans="1:19" x14ac:dyDescent="0.3">
      <x:c r="A7951" s="0">
        <x:f>'Historical Trades'!A7951</x:f>
      </x:c>
      <x:c r="B7951" s="0">
        <x:f>'Historical Trades'!B7951</x:f>
      </x:c>
      <x:c r="C7951" s="23">
        <x:f>'Historical Trades'!C7951</x:f>
      </x:c>
      <x:c r="D7951" s="0">
        <x:f>'Historical Trades'!D7951</x:f>
      </x:c>
      <x:c r="E7951" s="23">
        <x:f>'Historical Trades'!E7951</x:f>
      </x:c>
      <x:c r="F7951" s="0">
        <x:f>'Historical Trades'!F7951</x:f>
      </x:c>
      <x:c r="G7951" s="0">
        <x:f>'Historical Trades'!G7951</x:f>
      </x:c>
      <x:c r="H7951" s="0">
        <x:f>'Historical Trades'!H7951</x:f>
      </x:c>
      <x:c r="I7951" s="0">
        <x:f>'Historical Trades'!I7951</x:f>
      </x:c>
      <x:c r="J7951" s="0">
        <x:f>'Historical Trades'!J7951</x:f>
      </x:c>
      <x:c r="K7951" s="0">
        <x:f>'Historical Trades'!K7951</x:f>
      </x:c>
      <x:c r="L7951" s="0">
        <x:f>'Historical Trades'!L7951</x:f>
      </x:c>
      <x:c r="M7951" s="0">
        <x:f>'Historical Trades'!M7951</x:f>
      </x:c>
      <x:c r="N7951" s="0">
        <x:f>CLEAN('Historical Trades'!O7951)</x:f>
      </x:c>
      <x:c r="P7951" s="14">
        <x:f>IF(G7951="sell",M7951,-M7951)</x:f>
      </x:c>
      <x:c r="Q7951" s="14">
        <x:f>VLOOKUP(N7951,'Currency Rates'!$A$3:$C$32,3,0)</x:f>
      </x:c>
      <x:c r="R7951" s="0">
        <x:f>IF(A7951="SPUS",0,IF(A7951="FWD",0,P7951/Q7951))</x:f>
      </x:c>
    </x:row>
    <x:row r="7952" spans="1:19" x14ac:dyDescent="0.3">
      <x:c r="A7952" s="0">
        <x:f>'Historical Trades'!A7952</x:f>
      </x:c>
      <x:c r="B7952" s="0">
        <x:f>'Historical Trades'!B7952</x:f>
      </x:c>
      <x:c r="C7952" s="23">
        <x:f>'Historical Trades'!C7952</x:f>
      </x:c>
      <x:c r="D7952" s="0">
        <x:f>'Historical Trades'!D7952</x:f>
      </x:c>
      <x:c r="E7952" s="23">
        <x:f>'Historical Trades'!E7952</x:f>
      </x:c>
      <x:c r="F7952" s="0">
        <x:f>'Historical Trades'!F7952</x:f>
      </x:c>
      <x:c r="G7952" s="0">
        <x:f>'Historical Trades'!G7952</x:f>
      </x:c>
      <x:c r="H7952" s="0">
        <x:f>'Historical Trades'!H7952</x:f>
      </x:c>
      <x:c r="I7952" s="0">
        <x:f>'Historical Trades'!I7952</x:f>
      </x:c>
      <x:c r="J7952" s="0">
        <x:f>'Historical Trades'!J7952</x:f>
      </x:c>
      <x:c r="K7952" s="0">
        <x:f>'Historical Trades'!K7952</x:f>
      </x:c>
      <x:c r="L7952" s="0">
        <x:f>'Historical Trades'!L7952</x:f>
      </x:c>
      <x:c r="M7952" s="0">
        <x:f>'Historical Trades'!M7952</x:f>
      </x:c>
      <x:c r="N7952" s="0">
        <x:f>CLEAN('Historical Trades'!O7952)</x:f>
      </x:c>
      <x:c r="P7952" s="14">
        <x:f>IF(G7952="sell",M7952,-M7952)</x:f>
      </x:c>
      <x:c r="Q7952" s="14">
        <x:f>VLOOKUP(N7952,'Currency Rates'!$A$3:$C$32,3,0)</x:f>
      </x:c>
      <x:c r="R7952" s="0">
        <x:f>IF(A7952="SPUS",0,IF(A7952="FWD",0,P7952/Q7952))</x:f>
      </x:c>
    </x:row>
    <x:row r="7953" spans="1:19" x14ac:dyDescent="0.3">
      <x:c r="A7953" s="0">
        <x:f>'Historical Trades'!A7953</x:f>
      </x:c>
      <x:c r="B7953" s="0">
        <x:f>'Historical Trades'!B7953</x:f>
      </x:c>
      <x:c r="C7953" s="23">
        <x:f>'Historical Trades'!C7953</x:f>
      </x:c>
      <x:c r="D7953" s="0">
        <x:f>'Historical Trades'!D7953</x:f>
      </x:c>
      <x:c r="E7953" s="23">
        <x:f>'Historical Trades'!E7953</x:f>
      </x:c>
      <x:c r="F7953" s="0">
        <x:f>'Historical Trades'!F7953</x:f>
      </x:c>
      <x:c r="G7953" s="0">
        <x:f>'Historical Trades'!G7953</x:f>
      </x:c>
      <x:c r="H7953" s="0">
        <x:f>'Historical Trades'!H7953</x:f>
      </x:c>
      <x:c r="I7953" s="0">
        <x:f>'Historical Trades'!I7953</x:f>
      </x:c>
      <x:c r="J7953" s="0">
        <x:f>'Historical Trades'!J7953</x:f>
      </x:c>
      <x:c r="K7953" s="0">
        <x:f>'Historical Trades'!K7953</x:f>
      </x:c>
      <x:c r="L7953" s="0">
        <x:f>'Historical Trades'!L7953</x:f>
      </x:c>
      <x:c r="M7953" s="0">
        <x:f>'Historical Trades'!M7953</x:f>
      </x:c>
      <x:c r="N7953" s="0">
        <x:f>CLEAN('Historical Trades'!O7953)</x:f>
      </x:c>
      <x:c r="P7953" s="14">
        <x:f>IF(G7953="sell",M7953,-M7953)</x:f>
      </x:c>
      <x:c r="Q7953" s="14">
        <x:f>VLOOKUP(N7953,'Currency Rates'!$A$3:$C$32,3,0)</x:f>
      </x:c>
      <x:c r="R7953" s="0">
        <x:f>IF(A7953="SPUS",0,IF(A7953="FWD",0,P7953/Q7953))</x:f>
      </x:c>
    </x:row>
    <x:row r="7954" spans="1:19" x14ac:dyDescent="0.3">
      <x:c r="A7954" s="0">
        <x:f>'Historical Trades'!A7954</x:f>
      </x:c>
      <x:c r="B7954" s="0">
        <x:f>'Historical Trades'!B7954</x:f>
      </x:c>
      <x:c r="C7954" s="23">
        <x:f>'Historical Trades'!C7954</x:f>
      </x:c>
      <x:c r="D7954" s="0">
        <x:f>'Historical Trades'!D7954</x:f>
      </x:c>
      <x:c r="E7954" s="23">
        <x:f>'Historical Trades'!E7954</x:f>
      </x:c>
      <x:c r="F7954" s="0">
        <x:f>'Historical Trades'!F7954</x:f>
      </x:c>
      <x:c r="G7954" s="0">
        <x:f>'Historical Trades'!G7954</x:f>
      </x:c>
      <x:c r="H7954" s="0">
        <x:f>'Historical Trades'!H7954</x:f>
      </x:c>
      <x:c r="I7954" s="0">
        <x:f>'Historical Trades'!I7954</x:f>
      </x:c>
      <x:c r="J7954" s="0">
        <x:f>'Historical Trades'!J7954</x:f>
      </x:c>
      <x:c r="K7954" s="0">
        <x:f>'Historical Trades'!K7954</x:f>
      </x:c>
      <x:c r="L7954" s="0">
        <x:f>'Historical Trades'!L7954</x:f>
      </x:c>
      <x:c r="M7954" s="0">
        <x:f>'Historical Trades'!M7954</x:f>
      </x:c>
      <x:c r="N7954" s="0">
        <x:f>CLEAN('Historical Trades'!O7954)</x:f>
      </x:c>
      <x:c r="P7954" s="14">
        <x:f>IF(G7954="sell",M7954,-M7954)</x:f>
      </x:c>
      <x:c r="Q7954" s="14">
        <x:f>VLOOKUP(N7954,'Currency Rates'!$A$3:$C$32,3,0)</x:f>
      </x:c>
      <x:c r="R7954" s="0">
        <x:f>IF(A7954="SPUS",0,IF(A7954="FWD",0,P7954/Q7954))</x:f>
      </x:c>
    </x:row>
    <x:row r="7955" spans="1:19" x14ac:dyDescent="0.3">
      <x:c r="A7955" s="0">
        <x:f>'Historical Trades'!A7955</x:f>
      </x:c>
      <x:c r="B7955" s="0">
        <x:f>'Historical Trades'!B7955</x:f>
      </x:c>
      <x:c r="C7955" s="23">
        <x:f>'Historical Trades'!C7955</x:f>
      </x:c>
      <x:c r="D7955" s="0">
        <x:f>'Historical Trades'!D7955</x:f>
      </x:c>
      <x:c r="E7955" s="23">
        <x:f>'Historical Trades'!E7955</x:f>
      </x:c>
      <x:c r="F7955" s="0">
        <x:f>'Historical Trades'!F7955</x:f>
      </x:c>
      <x:c r="G7955" s="0">
        <x:f>'Historical Trades'!G7955</x:f>
      </x:c>
      <x:c r="H7955" s="0">
        <x:f>'Historical Trades'!H7955</x:f>
      </x:c>
      <x:c r="I7955" s="0">
        <x:f>'Historical Trades'!I7955</x:f>
      </x:c>
      <x:c r="J7955" s="0">
        <x:f>'Historical Trades'!J7955</x:f>
      </x:c>
      <x:c r="K7955" s="0">
        <x:f>'Historical Trades'!K7955</x:f>
      </x:c>
      <x:c r="L7955" s="0">
        <x:f>'Historical Trades'!L7955</x:f>
      </x:c>
      <x:c r="M7955" s="0">
        <x:f>'Historical Trades'!M7955</x:f>
      </x:c>
      <x:c r="N7955" s="0">
        <x:f>CLEAN('Historical Trades'!O7955)</x:f>
      </x:c>
      <x:c r="P7955" s="14">
        <x:f>IF(G7955="sell",M7955,-M7955)</x:f>
      </x:c>
      <x:c r="Q7955" s="14">
        <x:f>VLOOKUP(N7955,'Currency Rates'!$A$3:$C$32,3,0)</x:f>
      </x:c>
      <x:c r="R7955" s="0">
        <x:f>IF(A7955="SPUS",0,IF(A7955="FWD",0,P7955/Q7955))</x:f>
      </x:c>
    </x:row>
    <x:row r="7956" spans="1:19" x14ac:dyDescent="0.3">
      <x:c r="A7956" s="0">
        <x:f>'Historical Trades'!A7956</x:f>
      </x:c>
      <x:c r="B7956" s="0">
        <x:f>'Historical Trades'!B7956</x:f>
      </x:c>
      <x:c r="C7956" s="23">
        <x:f>'Historical Trades'!C7956</x:f>
      </x:c>
      <x:c r="D7956" s="0">
        <x:f>'Historical Trades'!D7956</x:f>
      </x:c>
      <x:c r="E7956" s="23">
        <x:f>'Historical Trades'!E7956</x:f>
      </x:c>
      <x:c r="F7956" s="0">
        <x:f>'Historical Trades'!F7956</x:f>
      </x:c>
      <x:c r="G7956" s="0">
        <x:f>'Historical Trades'!G7956</x:f>
      </x:c>
      <x:c r="H7956" s="0">
        <x:f>'Historical Trades'!H7956</x:f>
      </x:c>
      <x:c r="I7956" s="0">
        <x:f>'Historical Trades'!I7956</x:f>
      </x:c>
      <x:c r="J7956" s="0">
        <x:f>'Historical Trades'!J7956</x:f>
      </x:c>
      <x:c r="K7956" s="0">
        <x:f>'Historical Trades'!K7956</x:f>
      </x:c>
      <x:c r="L7956" s="0">
        <x:f>'Historical Trades'!L7956</x:f>
      </x:c>
      <x:c r="M7956" s="0">
        <x:f>'Historical Trades'!M7956</x:f>
      </x:c>
      <x:c r="N7956" s="0">
        <x:f>CLEAN('Historical Trades'!O7956)</x:f>
      </x:c>
      <x:c r="P7956" s="14">
        <x:f>IF(G7956="sell",M7956,-M7956)</x:f>
      </x:c>
      <x:c r="Q7956" s="14">
        <x:f>VLOOKUP(N7956,'Currency Rates'!$A$3:$C$32,3,0)</x:f>
      </x:c>
      <x:c r="R7956" s="0">
        <x:f>IF(A7956="SPUS",0,IF(A7956="FWD",0,P7956/Q7956))</x:f>
      </x:c>
    </x:row>
    <x:row r="7957" spans="1:19" x14ac:dyDescent="0.3">
      <x:c r="A7957" s="0">
        <x:f>'Historical Trades'!A7957</x:f>
      </x:c>
      <x:c r="B7957" s="0">
        <x:f>'Historical Trades'!B7957</x:f>
      </x:c>
      <x:c r="C7957" s="23">
        <x:f>'Historical Trades'!C7957</x:f>
      </x:c>
      <x:c r="D7957" s="0">
        <x:f>'Historical Trades'!D7957</x:f>
      </x:c>
      <x:c r="E7957" s="23">
        <x:f>'Historical Trades'!E7957</x:f>
      </x:c>
      <x:c r="F7957" s="0">
        <x:f>'Historical Trades'!F7957</x:f>
      </x:c>
      <x:c r="G7957" s="0">
        <x:f>'Historical Trades'!G7957</x:f>
      </x:c>
      <x:c r="H7957" s="0">
        <x:f>'Historical Trades'!H7957</x:f>
      </x:c>
      <x:c r="I7957" s="0">
        <x:f>'Historical Trades'!I7957</x:f>
      </x:c>
      <x:c r="J7957" s="0">
        <x:f>'Historical Trades'!J7957</x:f>
      </x:c>
      <x:c r="K7957" s="0">
        <x:f>'Historical Trades'!K7957</x:f>
      </x:c>
      <x:c r="L7957" s="0">
        <x:f>'Historical Trades'!L7957</x:f>
      </x:c>
      <x:c r="M7957" s="0">
        <x:f>'Historical Trades'!M7957</x:f>
      </x:c>
      <x:c r="N7957" s="0">
        <x:f>CLEAN('Historical Trades'!O7957)</x:f>
      </x:c>
      <x:c r="P7957" s="14">
        <x:f>IF(G7957="sell",M7957,-M7957)</x:f>
      </x:c>
      <x:c r="Q7957" s="14">
        <x:f>VLOOKUP(N7957,'Currency Rates'!$A$3:$C$32,3,0)</x:f>
      </x:c>
      <x:c r="R7957" s="0">
        <x:f>IF(A7957="SPUS",0,IF(A7957="FWD",0,P7957/Q7957))</x:f>
      </x:c>
    </x:row>
    <x:row r="7958" spans="1:19" x14ac:dyDescent="0.3">
      <x:c r="A7958" s="0">
        <x:f>'Historical Trades'!A7958</x:f>
      </x:c>
      <x:c r="B7958" s="0">
        <x:f>'Historical Trades'!B7958</x:f>
      </x:c>
      <x:c r="C7958" s="23">
        <x:f>'Historical Trades'!C7958</x:f>
      </x:c>
      <x:c r="D7958" s="0">
        <x:f>'Historical Trades'!D7958</x:f>
      </x:c>
      <x:c r="E7958" s="23">
        <x:f>'Historical Trades'!E7958</x:f>
      </x:c>
      <x:c r="F7958" s="0">
        <x:f>'Historical Trades'!F7958</x:f>
      </x:c>
      <x:c r="G7958" s="0">
        <x:f>'Historical Trades'!G7958</x:f>
      </x:c>
      <x:c r="H7958" s="0">
        <x:f>'Historical Trades'!H7958</x:f>
      </x:c>
      <x:c r="I7958" s="0">
        <x:f>'Historical Trades'!I7958</x:f>
      </x:c>
      <x:c r="J7958" s="0">
        <x:f>'Historical Trades'!J7958</x:f>
      </x:c>
      <x:c r="K7958" s="0">
        <x:f>'Historical Trades'!K7958</x:f>
      </x:c>
      <x:c r="L7958" s="0">
        <x:f>'Historical Trades'!L7958</x:f>
      </x:c>
      <x:c r="M7958" s="0">
        <x:f>'Historical Trades'!M7958</x:f>
      </x:c>
      <x:c r="N7958" s="0">
        <x:f>CLEAN('Historical Trades'!O7958)</x:f>
      </x:c>
      <x:c r="P7958" s="14">
        <x:f>IF(G7958="sell",M7958,-M7958)</x:f>
      </x:c>
      <x:c r="Q7958" s="14">
        <x:f>VLOOKUP(N7958,'Currency Rates'!$A$3:$C$32,3,0)</x:f>
      </x:c>
      <x:c r="R7958" s="0">
        <x:f>IF(A7958="SPUS",0,IF(A7958="FWD",0,P7958/Q7958))</x:f>
      </x:c>
    </x:row>
    <x:row r="7959" spans="1:19" x14ac:dyDescent="0.3">
      <x:c r="A7959" s="0">
        <x:f>'Historical Trades'!A7959</x:f>
      </x:c>
      <x:c r="B7959" s="0">
        <x:f>'Historical Trades'!B7959</x:f>
      </x:c>
      <x:c r="C7959" s="23">
        <x:f>'Historical Trades'!C7959</x:f>
      </x:c>
      <x:c r="D7959" s="0">
        <x:f>'Historical Trades'!D7959</x:f>
      </x:c>
      <x:c r="E7959" s="23">
        <x:f>'Historical Trades'!E7959</x:f>
      </x:c>
      <x:c r="F7959" s="0">
        <x:f>'Historical Trades'!F7959</x:f>
      </x:c>
      <x:c r="G7959" s="0">
        <x:f>'Historical Trades'!G7959</x:f>
      </x:c>
      <x:c r="H7959" s="0">
        <x:f>'Historical Trades'!H7959</x:f>
      </x:c>
      <x:c r="I7959" s="0">
        <x:f>'Historical Trades'!I7959</x:f>
      </x:c>
      <x:c r="J7959" s="0">
        <x:f>'Historical Trades'!J7959</x:f>
      </x:c>
      <x:c r="K7959" s="0">
        <x:f>'Historical Trades'!K7959</x:f>
      </x:c>
      <x:c r="L7959" s="0">
        <x:f>'Historical Trades'!L7959</x:f>
      </x:c>
      <x:c r="M7959" s="0">
        <x:f>'Historical Trades'!M7959</x:f>
      </x:c>
      <x:c r="N7959" s="0">
        <x:f>CLEAN('Historical Trades'!O7959)</x:f>
      </x:c>
      <x:c r="P7959" s="14">
        <x:f>IF(G7959="sell",M7959,-M7959)</x:f>
      </x:c>
      <x:c r="Q7959" s="14">
        <x:f>VLOOKUP(N7959,'Currency Rates'!$A$3:$C$32,3,0)</x:f>
      </x:c>
      <x:c r="R7959" s="0">
        <x:f>IF(A7959="SPUS",0,IF(A7959="FWD",0,P7959/Q7959))</x:f>
      </x:c>
    </x:row>
    <x:row r="7960" spans="1:19" x14ac:dyDescent="0.3">
      <x:c r="A7960" s="0">
        <x:f>'Historical Trades'!A7960</x:f>
      </x:c>
      <x:c r="B7960" s="0">
        <x:f>'Historical Trades'!B7960</x:f>
      </x:c>
      <x:c r="C7960" s="23">
        <x:f>'Historical Trades'!C7960</x:f>
      </x:c>
      <x:c r="D7960" s="0">
        <x:f>'Historical Trades'!D7960</x:f>
      </x:c>
      <x:c r="E7960" s="23">
        <x:f>'Historical Trades'!E7960</x:f>
      </x:c>
      <x:c r="F7960" s="0">
        <x:f>'Historical Trades'!F7960</x:f>
      </x:c>
      <x:c r="G7960" s="0">
        <x:f>'Historical Trades'!G7960</x:f>
      </x:c>
      <x:c r="H7960" s="0">
        <x:f>'Historical Trades'!H7960</x:f>
      </x:c>
      <x:c r="I7960" s="0">
        <x:f>'Historical Trades'!I7960</x:f>
      </x:c>
      <x:c r="J7960" s="0">
        <x:f>'Historical Trades'!J7960</x:f>
      </x:c>
      <x:c r="K7960" s="0">
        <x:f>'Historical Trades'!K7960</x:f>
      </x:c>
      <x:c r="L7960" s="0">
        <x:f>'Historical Trades'!L7960</x:f>
      </x:c>
      <x:c r="M7960" s="0">
        <x:f>'Historical Trades'!M7960</x:f>
      </x:c>
      <x:c r="N7960" s="0">
        <x:f>CLEAN('Historical Trades'!O7960)</x:f>
      </x:c>
      <x:c r="P7960" s="14">
        <x:f>IF(G7960="sell",M7960,-M7960)</x:f>
      </x:c>
      <x:c r="Q7960" s="14">
        <x:f>VLOOKUP(N7960,'Currency Rates'!$A$3:$C$32,3,0)</x:f>
      </x:c>
      <x:c r="R7960" s="0">
        <x:f>IF(A7960="SPUS",0,IF(A7960="FWD",0,P7960/Q7960))</x:f>
      </x:c>
    </x:row>
    <x:row r="7961" spans="1:19" x14ac:dyDescent="0.3">
      <x:c r="A7961" s="0">
        <x:f>'Historical Trades'!A7961</x:f>
      </x:c>
      <x:c r="B7961" s="0">
        <x:f>'Historical Trades'!B7961</x:f>
      </x:c>
      <x:c r="C7961" s="23">
        <x:f>'Historical Trades'!C7961</x:f>
      </x:c>
      <x:c r="D7961" s="0">
        <x:f>'Historical Trades'!D7961</x:f>
      </x:c>
      <x:c r="E7961" s="23">
        <x:f>'Historical Trades'!E7961</x:f>
      </x:c>
      <x:c r="F7961" s="0">
        <x:f>'Historical Trades'!F7961</x:f>
      </x:c>
      <x:c r="G7961" s="0">
        <x:f>'Historical Trades'!G7961</x:f>
      </x:c>
      <x:c r="H7961" s="0">
        <x:f>'Historical Trades'!H7961</x:f>
      </x:c>
      <x:c r="I7961" s="0">
        <x:f>'Historical Trades'!I7961</x:f>
      </x:c>
      <x:c r="J7961" s="0">
        <x:f>'Historical Trades'!J7961</x:f>
      </x:c>
      <x:c r="K7961" s="0">
        <x:f>'Historical Trades'!K7961</x:f>
      </x:c>
      <x:c r="L7961" s="0">
        <x:f>'Historical Trades'!L7961</x:f>
      </x:c>
      <x:c r="M7961" s="0">
        <x:f>'Historical Trades'!M7961</x:f>
      </x:c>
      <x:c r="N7961" s="0">
        <x:f>CLEAN('Historical Trades'!O7961)</x:f>
      </x:c>
      <x:c r="P7961" s="14">
        <x:f>IF(G7961="sell",M7961,-M7961)</x:f>
      </x:c>
      <x:c r="Q7961" s="14">
        <x:f>VLOOKUP(N7961,'Currency Rates'!$A$3:$C$32,3,0)</x:f>
      </x:c>
      <x:c r="R7961" s="0">
        <x:f>IF(A7961="SPUS",0,IF(A7961="FWD",0,P7961/Q7961))</x:f>
      </x:c>
    </x:row>
    <x:row r="7962" spans="1:19" x14ac:dyDescent="0.3">
      <x:c r="A7962" s="0">
        <x:f>'Historical Trades'!A7962</x:f>
      </x:c>
      <x:c r="B7962" s="0">
        <x:f>'Historical Trades'!B7962</x:f>
      </x:c>
      <x:c r="C7962" s="23">
        <x:f>'Historical Trades'!C7962</x:f>
      </x:c>
      <x:c r="D7962" s="0">
        <x:f>'Historical Trades'!D7962</x:f>
      </x:c>
      <x:c r="E7962" s="23">
        <x:f>'Historical Trades'!E7962</x:f>
      </x:c>
      <x:c r="F7962" s="0">
        <x:f>'Historical Trades'!F7962</x:f>
      </x:c>
      <x:c r="G7962" s="0">
        <x:f>'Historical Trades'!G7962</x:f>
      </x:c>
      <x:c r="H7962" s="0">
        <x:f>'Historical Trades'!H7962</x:f>
      </x:c>
      <x:c r="I7962" s="0">
        <x:f>'Historical Trades'!I7962</x:f>
      </x:c>
      <x:c r="J7962" s="0">
        <x:f>'Historical Trades'!J7962</x:f>
      </x:c>
      <x:c r="K7962" s="0">
        <x:f>'Historical Trades'!K7962</x:f>
      </x:c>
      <x:c r="L7962" s="0">
        <x:f>'Historical Trades'!L7962</x:f>
      </x:c>
      <x:c r="M7962" s="0">
        <x:f>'Historical Trades'!M7962</x:f>
      </x:c>
      <x:c r="N7962" s="0">
        <x:f>CLEAN('Historical Trades'!O7962)</x:f>
      </x:c>
      <x:c r="P7962" s="14">
        <x:f>IF(G7962="sell",M7962,-M7962)</x:f>
      </x:c>
      <x:c r="Q7962" s="14">
        <x:f>VLOOKUP(N7962,'Currency Rates'!$A$3:$C$32,3,0)</x:f>
      </x:c>
      <x:c r="R7962" s="0">
        <x:f>IF(A7962="SPUS",0,IF(A7962="FWD",0,P7962/Q7962))</x:f>
      </x:c>
    </x:row>
    <x:row r="7963" spans="1:19" x14ac:dyDescent="0.3">
      <x:c r="A7963" s="0">
        <x:f>'Historical Trades'!A7963</x:f>
      </x:c>
      <x:c r="B7963" s="0">
        <x:f>'Historical Trades'!B7963</x:f>
      </x:c>
      <x:c r="C7963" s="23">
        <x:f>'Historical Trades'!C7963</x:f>
      </x:c>
      <x:c r="D7963" s="0">
        <x:f>'Historical Trades'!D7963</x:f>
      </x:c>
      <x:c r="E7963" s="23">
        <x:f>'Historical Trades'!E7963</x:f>
      </x:c>
      <x:c r="F7963" s="0">
        <x:f>'Historical Trades'!F7963</x:f>
      </x:c>
      <x:c r="G7963" s="0">
        <x:f>'Historical Trades'!G7963</x:f>
      </x:c>
      <x:c r="H7963" s="0">
        <x:f>'Historical Trades'!H7963</x:f>
      </x:c>
      <x:c r="I7963" s="0">
        <x:f>'Historical Trades'!I7963</x:f>
      </x:c>
      <x:c r="J7963" s="0">
        <x:f>'Historical Trades'!J7963</x:f>
      </x:c>
      <x:c r="K7963" s="0">
        <x:f>'Historical Trades'!K7963</x:f>
      </x:c>
      <x:c r="L7963" s="0">
        <x:f>'Historical Trades'!L7963</x:f>
      </x:c>
      <x:c r="M7963" s="0">
        <x:f>'Historical Trades'!M7963</x:f>
      </x:c>
      <x:c r="N7963" s="0">
        <x:f>CLEAN('Historical Trades'!O7963)</x:f>
      </x:c>
      <x:c r="P7963" s="14">
        <x:f>IF(G7963="sell",M7963,-M7963)</x:f>
      </x:c>
      <x:c r="Q7963" s="14">
        <x:f>VLOOKUP(N7963,'Currency Rates'!$A$3:$C$32,3,0)</x:f>
      </x:c>
      <x:c r="R7963" s="0">
        <x:f>IF(A7963="SPUS",0,IF(A7963="FWD",0,P7963/Q7963))</x:f>
      </x:c>
    </x:row>
    <x:row r="7964" spans="1:19" x14ac:dyDescent="0.3">
      <x:c r="A7964" s="0">
        <x:f>'Historical Trades'!A7964</x:f>
      </x:c>
      <x:c r="B7964" s="0">
        <x:f>'Historical Trades'!B7964</x:f>
      </x:c>
      <x:c r="C7964" s="23">
        <x:f>'Historical Trades'!C7964</x:f>
      </x:c>
      <x:c r="D7964" s="0">
        <x:f>'Historical Trades'!D7964</x:f>
      </x:c>
      <x:c r="E7964" s="23">
        <x:f>'Historical Trades'!E7964</x:f>
      </x:c>
      <x:c r="F7964" s="0">
        <x:f>'Historical Trades'!F7964</x:f>
      </x:c>
      <x:c r="G7964" s="0">
        <x:f>'Historical Trades'!G7964</x:f>
      </x:c>
      <x:c r="H7964" s="0">
        <x:f>'Historical Trades'!H7964</x:f>
      </x:c>
      <x:c r="I7964" s="0">
        <x:f>'Historical Trades'!I7964</x:f>
      </x:c>
      <x:c r="J7964" s="0">
        <x:f>'Historical Trades'!J7964</x:f>
      </x:c>
      <x:c r="K7964" s="0">
        <x:f>'Historical Trades'!K7964</x:f>
      </x:c>
      <x:c r="L7964" s="0">
        <x:f>'Historical Trades'!L7964</x:f>
      </x:c>
      <x:c r="M7964" s="0">
        <x:f>'Historical Trades'!M7964</x:f>
      </x:c>
      <x:c r="N7964" s="0">
        <x:f>CLEAN('Historical Trades'!O7964)</x:f>
      </x:c>
      <x:c r="P7964" s="14">
        <x:f>IF(G7964="sell",M7964,-M7964)</x:f>
      </x:c>
      <x:c r="Q7964" s="14">
        <x:f>VLOOKUP(N7964,'Currency Rates'!$A$3:$C$32,3,0)</x:f>
      </x:c>
      <x:c r="R7964" s="0">
        <x:f>IF(A7964="SPUS",0,IF(A7964="FWD",0,P7964/Q7964))</x:f>
      </x:c>
    </x:row>
    <x:row r="7965" spans="1:19" x14ac:dyDescent="0.3">
      <x:c r="A7965" s="0">
        <x:f>'Historical Trades'!A7965</x:f>
      </x:c>
      <x:c r="B7965" s="0">
        <x:f>'Historical Trades'!B7965</x:f>
      </x:c>
      <x:c r="C7965" s="23">
        <x:f>'Historical Trades'!C7965</x:f>
      </x:c>
      <x:c r="D7965" s="0">
        <x:f>'Historical Trades'!D7965</x:f>
      </x:c>
      <x:c r="E7965" s="23">
        <x:f>'Historical Trades'!E7965</x:f>
      </x:c>
      <x:c r="F7965" s="0">
        <x:f>'Historical Trades'!F7965</x:f>
      </x:c>
      <x:c r="G7965" s="0">
        <x:f>'Historical Trades'!G7965</x:f>
      </x:c>
      <x:c r="H7965" s="0">
        <x:f>'Historical Trades'!H7965</x:f>
      </x:c>
      <x:c r="I7965" s="0">
        <x:f>'Historical Trades'!I7965</x:f>
      </x:c>
      <x:c r="J7965" s="0">
        <x:f>'Historical Trades'!J7965</x:f>
      </x:c>
      <x:c r="K7965" s="0">
        <x:f>'Historical Trades'!K7965</x:f>
      </x:c>
      <x:c r="L7965" s="0">
        <x:f>'Historical Trades'!L7965</x:f>
      </x:c>
      <x:c r="M7965" s="0">
        <x:f>'Historical Trades'!M7965</x:f>
      </x:c>
      <x:c r="N7965" s="0">
        <x:f>CLEAN('Historical Trades'!O7965)</x:f>
      </x:c>
      <x:c r="P7965" s="14">
        <x:f>IF(G7965="sell",M7965,-M7965)</x:f>
      </x:c>
      <x:c r="Q7965" s="14">
        <x:f>VLOOKUP(N7965,'Currency Rates'!$A$3:$C$32,3,0)</x:f>
      </x:c>
      <x:c r="R7965" s="0">
        <x:f>IF(A7965="SPUS",0,IF(A7965="FWD",0,P7965/Q7965))</x:f>
      </x:c>
    </x:row>
    <x:row r="7966" spans="1:19" x14ac:dyDescent="0.3">
      <x:c r="A7966" s="0">
        <x:f>'Historical Trades'!A7966</x:f>
      </x:c>
      <x:c r="B7966" s="0">
        <x:f>'Historical Trades'!B7966</x:f>
      </x:c>
      <x:c r="C7966" s="23">
        <x:f>'Historical Trades'!C7966</x:f>
      </x:c>
      <x:c r="D7966" s="0">
        <x:f>'Historical Trades'!D7966</x:f>
      </x:c>
      <x:c r="E7966" s="23">
        <x:f>'Historical Trades'!E7966</x:f>
      </x:c>
      <x:c r="F7966" s="0">
        <x:f>'Historical Trades'!F7966</x:f>
      </x:c>
      <x:c r="G7966" s="0">
        <x:f>'Historical Trades'!G7966</x:f>
      </x:c>
      <x:c r="H7966" s="0">
        <x:f>'Historical Trades'!H7966</x:f>
      </x:c>
      <x:c r="I7966" s="0">
        <x:f>'Historical Trades'!I7966</x:f>
      </x:c>
      <x:c r="J7966" s="0">
        <x:f>'Historical Trades'!J7966</x:f>
      </x:c>
      <x:c r="K7966" s="0">
        <x:f>'Historical Trades'!K7966</x:f>
      </x:c>
      <x:c r="L7966" s="0">
        <x:f>'Historical Trades'!L7966</x:f>
      </x:c>
      <x:c r="M7966" s="0">
        <x:f>'Historical Trades'!M7966</x:f>
      </x:c>
      <x:c r="N7966" s="0">
        <x:f>CLEAN('Historical Trades'!O7966)</x:f>
      </x:c>
      <x:c r="P7966" s="14">
        <x:f>IF(G7966="sell",M7966,-M7966)</x:f>
      </x:c>
      <x:c r="Q7966" s="14">
        <x:f>VLOOKUP(N7966,'Currency Rates'!$A$3:$C$32,3,0)</x:f>
      </x:c>
      <x:c r="R7966" s="0">
        <x:f>IF(A7966="SPUS",0,IF(A7966="FWD",0,P7966/Q7966))</x:f>
      </x:c>
    </x:row>
    <x:row r="7967" spans="1:19" x14ac:dyDescent="0.3">
      <x:c r="A7967" s="0">
        <x:f>'Historical Trades'!A7967</x:f>
      </x:c>
      <x:c r="B7967" s="0">
        <x:f>'Historical Trades'!B7967</x:f>
      </x:c>
      <x:c r="C7967" s="23">
        <x:f>'Historical Trades'!C7967</x:f>
      </x:c>
      <x:c r="D7967" s="0">
        <x:f>'Historical Trades'!D7967</x:f>
      </x:c>
      <x:c r="E7967" s="23">
        <x:f>'Historical Trades'!E7967</x:f>
      </x:c>
      <x:c r="F7967" s="0">
        <x:f>'Historical Trades'!F7967</x:f>
      </x:c>
      <x:c r="G7967" s="0">
        <x:f>'Historical Trades'!G7967</x:f>
      </x:c>
      <x:c r="H7967" s="0">
        <x:f>'Historical Trades'!H7967</x:f>
      </x:c>
      <x:c r="I7967" s="0">
        <x:f>'Historical Trades'!I7967</x:f>
      </x:c>
      <x:c r="J7967" s="0">
        <x:f>'Historical Trades'!J7967</x:f>
      </x:c>
      <x:c r="K7967" s="0">
        <x:f>'Historical Trades'!K7967</x:f>
      </x:c>
      <x:c r="L7967" s="0">
        <x:f>'Historical Trades'!L7967</x:f>
      </x:c>
      <x:c r="M7967" s="0">
        <x:f>'Historical Trades'!M7967</x:f>
      </x:c>
      <x:c r="N7967" s="0">
        <x:f>CLEAN('Historical Trades'!O7967)</x:f>
      </x:c>
      <x:c r="P7967" s="14">
        <x:f>IF(G7967="sell",M7967,-M7967)</x:f>
      </x:c>
      <x:c r="Q7967" s="14">
        <x:f>VLOOKUP(N7967,'Currency Rates'!$A$3:$C$32,3,0)</x:f>
      </x:c>
      <x:c r="R7967" s="0">
        <x:f>IF(A7967="SPUS",0,IF(A7967="FWD",0,P7967/Q7967))</x:f>
      </x:c>
    </x:row>
    <x:row r="7968" spans="1:19" x14ac:dyDescent="0.3">
      <x:c r="A7968" s="0">
        <x:f>'Historical Trades'!A7968</x:f>
      </x:c>
      <x:c r="B7968" s="0">
        <x:f>'Historical Trades'!B7968</x:f>
      </x:c>
      <x:c r="C7968" s="23">
        <x:f>'Historical Trades'!C7968</x:f>
      </x:c>
      <x:c r="D7968" s="0">
        <x:f>'Historical Trades'!D7968</x:f>
      </x:c>
      <x:c r="E7968" s="23">
        <x:f>'Historical Trades'!E7968</x:f>
      </x:c>
      <x:c r="F7968" s="0">
        <x:f>'Historical Trades'!F7968</x:f>
      </x:c>
      <x:c r="G7968" s="0">
        <x:f>'Historical Trades'!G7968</x:f>
      </x:c>
      <x:c r="H7968" s="0">
        <x:f>'Historical Trades'!H7968</x:f>
      </x:c>
      <x:c r="I7968" s="0">
        <x:f>'Historical Trades'!I7968</x:f>
      </x:c>
      <x:c r="J7968" s="0">
        <x:f>'Historical Trades'!J7968</x:f>
      </x:c>
      <x:c r="K7968" s="0">
        <x:f>'Historical Trades'!K7968</x:f>
      </x:c>
      <x:c r="L7968" s="0">
        <x:f>'Historical Trades'!L7968</x:f>
      </x:c>
      <x:c r="M7968" s="0">
        <x:f>'Historical Trades'!M7968</x:f>
      </x:c>
      <x:c r="N7968" s="0">
        <x:f>CLEAN('Historical Trades'!O7968)</x:f>
      </x:c>
      <x:c r="P7968" s="14">
        <x:f>IF(G7968="sell",M7968,-M7968)</x:f>
      </x:c>
      <x:c r="Q7968" s="14">
        <x:f>VLOOKUP(N7968,'Currency Rates'!$A$3:$C$32,3,0)</x:f>
      </x:c>
      <x:c r="R7968" s="0">
        <x:f>IF(A7968="SPUS",0,IF(A7968="FWD",0,P7968/Q7968))</x:f>
      </x:c>
    </x:row>
    <x:row r="7969" spans="1:19" x14ac:dyDescent="0.3">
      <x:c r="A7969" s="0">
        <x:f>'Historical Trades'!A7969</x:f>
      </x:c>
      <x:c r="B7969" s="0">
        <x:f>'Historical Trades'!B7969</x:f>
      </x:c>
      <x:c r="C7969" s="23">
        <x:f>'Historical Trades'!C7969</x:f>
      </x:c>
      <x:c r="D7969" s="0">
        <x:f>'Historical Trades'!D7969</x:f>
      </x:c>
      <x:c r="E7969" s="23">
        <x:f>'Historical Trades'!E7969</x:f>
      </x:c>
      <x:c r="F7969" s="0">
        <x:f>'Historical Trades'!F7969</x:f>
      </x:c>
      <x:c r="G7969" s="0">
        <x:f>'Historical Trades'!G7969</x:f>
      </x:c>
      <x:c r="H7969" s="0">
        <x:f>'Historical Trades'!H7969</x:f>
      </x:c>
      <x:c r="I7969" s="0">
        <x:f>'Historical Trades'!I7969</x:f>
      </x:c>
      <x:c r="J7969" s="0">
        <x:f>'Historical Trades'!J7969</x:f>
      </x:c>
      <x:c r="K7969" s="0">
        <x:f>'Historical Trades'!K7969</x:f>
      </x:c>
      <x:c r="L7969" s="0">
        <x:f>'Historical Trades'!L7969</x:f>
      </x:c>
      <x:c r="M7969" s="0">
        <x:f>'Historical Trades'!M7969</x:f>
      </x:c>
      <x:c r="N7969" s="0">
        <x:f>CLEAN('Historical Trades'!O7969)</x:f>
      </x:c>
      <x:c r="P7969" s="14">
        <x:f>IF(G7969="sell",M7969,-M7969)</x:f>
      </x:c>
      <x:c r="Q7969" s="14">
        <x:f>VLOOKUP(N7969,'Currency Rates'!$A$3:$C$32,3,0)</x:f>
      </x:c>
      <x:c r="R7969" s="0">
        <x:f>IF(A7969="SPUS",0,IF(A7969="FWD",0,P7969/Q7969))</x:f>
      </x:c>
    </x:row>
    <x:row r="7970" spans="1:19" x14ac:dyDescent="0.3">
      <x:c r="A7970" s="0">
        <x:f>'Historical Trades'!A7970</x:f>
      </x:c>
      <x:c r="B7970" s="0">
        <x:f>'Historical Trades'!B7970</x:f>
      </x:c>
      <x:c r="C7970" s="23">
        <x:f>'Historical Trades'!C7970</x:f>
      </x:c>
      <x:c r="D7970" s="0">
        <x:f>'Historical Trades'!D7970</x:f>
      </x:c>
      <x:c r="E7970" s="23">
        <x:f>'Historical Trades'!E7970</x:f>
      </x:c>
      <x:c r="F7970" s="0">
        <x:f>'Historical Trades'!F7970</x:f>
      </x:c>
      <x:c r="G7970" s="0">
        <x:f>'Historical Trades'!G7970</x:f>
      </x:c>
      <x:c r="H7970" s="0">
        <x:f>'Historical Trades'!H7970</x:f>
      </x:c>
      <x:c r="I7970" s="0">
        <x:f>'Historical Trades'!I7970</x:f>
      </x:c>
      <x:c r="J7970" s="0">
        <x:f>'Historical Trades'!J7970</x:f>
      </x:c>
      <x:c r="K7970" s="0">
        <x:f>'Historical Trades'!K7970</x:f>
      </x:c>
      <x:c r="L7970" s="0">
        <x:f>'Historical Trades'!L7970</x:f>
      </x:c>
      <x:c r="M7970" s="0">
        <x:f>'Historical Trades'!M7970</x:f>
      </x:c>
      <x:c r="N7970" s="0">
        <x:f>CLEAN('Historical Trades'!O7970)</x:f>
      </x:c>
      <x:c r="P7970" s="14">
        <x:f>IF(G7970="sell",M7970,-M7970)</x:f>
      </x:c>
      <x:c r="Q7970" s="14">
        <x:f>VLOOKUP(N7970,'Currency Rates'!$A$3:$C$32,3,0)</x:f>
      </x:c>
      <x:c r="R7970" s="0">
        <x:f>IF(A7970="SPUS",0,IF(A7970="FWD",0,P7970/Q7970))</x:f>
      </x:c>
    </x:row>
    <x:row r="7971" spans="1:19" x14ac:dyDescent="0.3">
      <x:c r="A7971" s="0">
        <x:f>'Historical Trades'!A7971</x:f>
      </x:c>
      <x:c r="B7971" s="0">
        <x:f>'Historical Trades'!B7971</x:f>
      </x:c>
      <x:c r="C7971" s="23">
        <x:f>'Historical Trades'!C7971</x:f>
      </x:c>
      <x:c r="D7971" s="0">
        <x:f>'Historical Trades'!D7971</x:f>
      </x:c>
      <x:c r="E7971" s="23">
        <x:f>'Historical Trades'!E7971</x:f>
      </x:c>
      <x:c r="F7971" s="0">
        <x:f>'Historical Trades'!F7971</x:f>
      </x:c>
      <x:c r="G7971" s="0">
        <x:f>'Historical Trades'!G7971</x:f>
      </x:c>
      <x:c r="H7971" s="0">
        <x:f>'Historical Trades'!H7971</x:f>
      </x:c>
      <x:c r="I7971" s="0">
        <x:f>'Historical Trades'!I7971</x:f>
      </x:c>
      <x:c r="J7971" s="0">
        <x:f>'Historical Trades'!J7971</x:f>
      </x:c>
      <x:c r="K7971" s="0">
        <x:f>'Historical Trades'!K7971</x:f>
      </x:c>
      <x:c r="L7971" s="0">
        <x:f>'Historical Trades'!L7971</x:f>
      </x:c>
      <x:c r="M7971" s="0">
        <x:f>'Historical Trades'!M7971</x:f>
      </x:c>
      <x:c r="N7971" s="0">
        <x:f>CLEAN('Historical Trades'!O7971)</x:f>
      </x:c>
      <x:c r="P7971" s="14">
        <x:f>IF(G7971="sell",M7971,-M7971)</x:f>
      </x:c>
      <x:c r="Q7971" s="14">
        <x:f>VLOOKUP(N7971,'Currency Rates'!$A$3:$C$32,3,0)</x:f>
      </x:c>
      <x:c r="R7971" s="0">
        <x:f>IF(A7971="SPUS",0,IF(A7971="FWD",0,P7971/Q7971))</x:f>
      </x:c>
    </x:row>
    <x:row r="7972" spans="1:19" x14ac:dyDescent="0.3">
      <x:c r="A7972" s="0">
        <x:f>'Historical Trades'!A7972</x:f>
      </x:c>
      <x:c r="B7972" s="0">
        <x:f>'Historical Trades'!B7972</x:f>
      </x:c>
      <x:c r="C7972" s="23">
        <x:f>'Historical Trades'!C7972</x:f>
      </x:c>
      <x:c r="D7972" s="0">
        <x:f>'Historical Trades'!D7972</x:f>
      </x:c>
      <x:c r="E7972" s="23">
        <x:f>'Historical Trades'!E7972</x:f>
      </x:c>
      <x:c r="F7972" s="0">
        <x:f>'Historical Trades'!F7972</x:f>
      </x:c>
      <x:c r="G7972" s="0">
        <x:f>'Historical Trades'!G7972</x:f>
      </x:c>
      <x:c r="H7972" s="0">
        <x:f>'Historical Trades'!H7972</x:f>
      </x:c>
      <x:c r="I7972" s="0">
        <x:f>'Historical Trades'!I7972</x:f>
      </x:c>
      <x:c r="J7972" s="0">
        <x:f>'Historical Trades'!J7972</x:f>
      </x:c>
      <x:c r="K7972" s="0">
        <x:f>'Historical Trades'!K7972</x:f>
      </x:c>
      <x:c r="L7972" s="0">
        <x:f>'Historical Trades'!L7972</x:f>
      </x:c>
      <x:c r="M7972" s="0">
        <x:f>'Historical Trades'!M7972</x:f>
      </x:c>
      <x:c r="N7972" s="0">
        <x:f>CLEAN('Historical Trades'!O7972)</x:f>
      </x:c>
      <x:c r="P7972" s="14">
        <x:f>IF(G7972="sell",M7972,-M7972)</x:f>
      </x:c>
      <x:c r="Q7972" s="14">
        <x:f>VLOOKUP(N7972,'Currency Rates'!$A$3:$C$32,3,0)</x:f>
      </x:c>
      <x:c r="R7972" s="0">
        <x:f>IF(A7972="SPUS",0,IF(A7972="FWD",0,P7972/Q7972))</x:f>
      </x:c>
    </x:row>
    <x:row r="7973" spans="1:19" x14ac:dyDescent="0.3">
      <x:c r="A7973" s="0">
        <x:f>'Historical Trades'!A7973</x:f>
      </x:c>
      <x:c r="B7973" s="0">
        <x:f>'Historical Trades'!B7973</x:f>
      </x:c>
      <x:c r="C7973" s="23">
        <x:f>'Historical Trades'!C7973</x:f>
      </x:c>
      <x:c r="D7973" s="0">
        <x:f>'Historical Trades'!D7973</x:f>
      </x:c>
      <x:c r="E7973" s="23">
        <x:f>'Historical Trades'!E7973</x:f>
      </x:c>
      <x:c r="F7973" s="0">
        <x:f>'Historical Trades'!F7973</x:f>
      </x:c>
      <x:c r="G7973" s="0">
        <x:f>'Historical Trades'!G7973</x:f>
      </x:c>
      <x:c r="H7973" s="0">
        <x:f>'Historical Trades'!H7973</x:f>
      </x:c>
      <x:c r="I7973" s="0">
        <x:f>'Historical Trades'!I7973</x:f>
      </x:c>
      <x:c r="J7973" s="0">
        <x:f>'Historical Trades'!J7973</x:f>
      </x:c>
      <x:c r="K7973" s="0">
        <x:f>'Historical Trades'!K7973</x:f>
      </x:c>
      <x:c r="L7973" s="0">
        <x:f>'Historical Trades'!L7973</x:f>
      </x:c>
      <x:c r="M7973" s="0">
        <x:f>'Historical Trades'!M7973</x:f>
      </x:c>
      <x:c r="N7973" s="0">
        <x:f>CLEAN('Historical Trades'!O7973)</x:f>
      </x:c>
      <x:c r="P7973" s="14">
        <x:f>IF(G7973="sell",M7973,-M7973)</x:f>
      </x:c>
      <x:c r="Q7973" s="14">
        <x:f>VLOOKUP(N7973,'Currency Rates'!$A$3:$C$32,3,0)</x:f>
      </x:c>
      <x:c r="R7973" s="0">
        <x:f>IF(A7973="SPUS",0,IF(A7973="FWD",0,P7973/Q7973))</x:f>
      </x:c>
    </x:row>
    <x:row r="7974" spans="1:19" x14ac:dyDescent="0.3">
      <x:c r="A7974" s="0">
        <x:f>'Historical Trades'!A7974</x:f>
      </x:c>
      <x:c r="B7974" s="0">
        <x:f>'Historical Trades'!B7974</x:f>
      </x:c>
      <x:c r="C7974" s="23">
        <x:f>'Historical Trades'!C7974</x:f>
      </x:c>
      <x:c r="D7974" s="0">
        <x:f>'Historical Trades'!D7974</x:f>
      </x:c>
      <x:c r="E7974" s="23">
        <x:f>'Historical Trades'!E7974</x:f>
      </x:c>
      <x:c r="F7974" s="0">
        <x:f>'Historical Trades'!F7974</x:f>
      </x:c>
      <x:c r="G7974" s="0">
        <x:f>'Historical Trades'!G7974</x:f>
      </x:c>
      <x:c r="H7974" s="0">
        <x:f>'Historical Trades'!H7974</x:f>
      </x:c>
      <x:c r="I7974" s="0">
        <x:f>'Historical Trades'!I7974</x:f>
      </x:c>
      <x:c r="J7974" s="0">
        <x:f>'Historical Trades'!J7974</x:f>
      </x:c>
      <x:c r="K7974" s="0">
        <x:f>'Historical Trades'!K7974</x:f>
      </x:c>
      <x:c r="L7974" s="0">
        <x:f>'Historical Trades'!L7974</x:f>
      </x:c>
      <x:c r="M7974" s="0">
        <x:f>'Historical Trades'!M7974</x:f>
      </x:c>
      <x:c r="N7974" s="0">
        <x:f>CLEAN('Historical Trades'!O7974)</x:f>
      </x:c>
      <x:c r="P7974" s="14">
        <x:f>IF(G7974="sell",M7974,-M7974)</x:f>
      </x:c>
      <x:c r="Q7974" s="14">
        <x:f>VLOOKUP(N7974,'Currency Rates'!$A$3:$C$32,3,0)</x:f>
      </x:c>
      <x:c r="R7974" s="0">
        <x:f>IF(A7974="SPUS",0,IF(A7974="FWD",0,P7974/Q7974))</x:f>
      </x:c>
    </x:row>
    <x:row r="7975" spans="1:19" x14ac:dyDescent="0.3">
      <x:c r="A7975" s="0">
        <x:f>'Historical Trades'!A7975</x:f>
      </x:c>
      <x:c r="B7975" s="0">
        <x:f>'Historical Trades'!B7975</x:f>
      </x:c>
      <x:c r="C7975" s="23">
        <x:f>'Historical Trades'!C7975</x:f>
      </x:c>
      <x:c r="D7975" s="0">
        <x:f>'Historical Trades'!D7975</x:f>
      </x:c>
      <x:c r="E7975" s="23">
        <x:f>'Historical Trades'!E7975</x:f>
      </x:c>
      <x:c r="F7975" s="0">
        <x:f>'Historical Trades'!F7975</x:f>
      </x:c>
      <x:c r="G7975" s="0">
        <x:f>'Historical Trades'!G7975</x:f>
      </x:c>
      <x:c r="H7975" s="0">
        <x:f>'Historical Trades'!H7975</x:f>
      </x:c>
      <x:c r="I7975" s="0">
        <x:f>'Historical Trades'!I7975</x:f>
      </x:c>
      <x:c r="J7975" s="0">
        <x:f>'Historical Trades'!J7975</x:f>
      </x:c>
      <x:c r="K7975" s="0">
        <x:f>'Historical Trades'!K7975</x:f>
      </x:c>
      <x:c r="L7975" s="0">
        <x:f>'Historical Trades'!L7975</x:f>
      </x:c>
      <x:c r="M7975" s="0">
        <x:f>'Historical Trades'!M7975</x:f>
      </x:c>
      <x:c r="N7975" s="0">
        <x:f>CLEAN('Historical Trades'!O7975)</x:f>
      </x:c>
      <x:c r="P7975" s="14">
        <x:f>IF(G7975="sell",M7975,-M7975)</x:f>
      </x:c>
      <x:c r="Q7975" s="14">
        <x:f>VLOOKUP(N7975,'Currency Rates'!$A$3:$C$32,3,0)</x:f>
      </x:c>
      <x:c r="R7975" s="0">
        <x:f>IF(A7975="SPUS",0,IF(A7975="FWD",0,P7975/Q7975))</x:f>
      </x:c>
    </x:row>
    <x:row r="7976" spans="1:19" x14ac:dyDescent="0.3">
      <x:c r="A7976" s="0">
        <x:f>'Historical Trades'!A7976</x:f>
      </x:c>
      <x:c r="B7976" s="0">
        <x:f>'Historical Trades'!B7976</x:f>
      </x:c>
      <x:c r="C7976" s="23">
        <x:f>'Historical Trades'!C7976</x:f>
      </x:c>
      <x:c r="D7976" s="0">
        <x:f>'Historical Trades'!D7976</x:f>
      </x:c>
      <x:c r="E7976" s="23">
        <x:f>'Historical Trades'!E7976</x:f>
      </x:c>
      <x:c r="F7976" s="0">
        <x:f>'Historical Trades'!F7976</x:f>
      </x:c>
      <x:c r="G7976" s="0">
        <x:f>'Historical Trades'!G7976</x:f>
      </x:c>
      <x:c r="H7976" s="0">
        <x:f>'Historical Trades'!H7976</x:f>
      </x:c>
      <x:c r="I7976" s="0">
        <x:f>'Historical Trades'!I7976</x:f>
      </x:c>
      <x:c r="J7976" s="0">
        <x:f>'Historical Trades'!J7976</x:f>
      </x:c>
      <x:c r="K7976" s="0">
        <x:f>'Historical Trades'!K7976</x:f>
      </x:c>
      <x:c r="L7976" s="0">
        <x:f>'Historical Trades'!L7976</x:f>
      </x:c>
      <x:c r="M7976" s="0">
        <x:f>'Historical Trades'!M7976</x:f>
      </x:c>
      <x:c r="N7976" s="0">
        <x:f>CLEAN('Historical Trades'!O7976)</x:f>
      </x:c>
      <x:c r="P7976" s="14">
        <x:f>IF(G7976="sell",M7976,-M7976)</x:f>
      </x:c>
      <x:c r="Q7976" s="14">
        <x:f>VLOOKUP(N7976,'Currency Rates'!$A$3:$C$32,3,0)</x:f>
      </x:c>
      <x:c r="R7976" s="0">
        <x:f>IF(A7976="SPUS",0,IF(A7976="FWD",0,P7976/Q7976))</x:f>
      </x:c>
    </x:row>
    <x:row r="7977" spans="1:19" x14ac:dyDescent="0.3">
      <x:c r="A7977" s="0">
        <x:f>'Historical Trades'!A7977</x:f>
      </x:c>
      <x:c r="B7977" s="0">
        <x:f>'Historical Trades'!B7977</x:f>
      </x:c>
      <x:c r="C7977" s="23">
        <x:f>'Historical Trades'!C7977</x:f>
      </x:c>
      <x:c r="D7977" s="0">
        <x:f>'Historical Trades'!D7977</x:f>
      </x:c>
      <x:c r="E7977" s="23">
        <x:f>'Historical Trades'!E7977</x:f>
      </x:c>
      <x:c r="F7977" s="0">
        <x:f>'Historical Trades'!F7977</x:f>
      </x:c>
      <x:c r="G7977" s="0">
        <x:f>'Historical Trades'!G7977</x:f>
      </x:c>
      <x:c r="H7977" s="0">
        <x:f>'Historical Trades'!H7977</x:f>
      </x:c>
      <x:c r="I7977" s="0">
        <x:f>'Historical Trades'!I7977</x:f>
      </x:c>
      <x:c r="J7977" s="0">
        <x:f>'Historical Trades'!J7977</x:f>
      </x:c>
      <x:c r="K7977" s="0">
        <x:f>'Historical Trades'!K7977</x:f>
      </x:c>
      <x:c r="L7977" s="0">
        <x:f>'Historical Trades'!L7977</x:f>
      </x:c>
      <x:c r="M7977" s="0">
        <x:f>'Historical Trades'!M7977</x:f>
      </x:c>
      <x:c r="N7977" s="0">
        <x:f>CLEAN('Historical Trades'!O7977)</x:f>
      </x:c>
      <x:c r="P7977" s="14">
        <x:f>IF(G7977="sell",M7977,-M7977)</x:f>
      </x:c>
      <x:c r="Q7977" s="14">
        <x:f>VLOOKUP(N7977,'Currency Rates'!$A$3:$C$32,3,0)</x:f>
      </x:c>
      <x:c r="R7977" s="0">
        <x:f>IF(A7977="SPUS",0,IF(A7977="FWD",0,P7977/Q7977))</x:f>
      </x:c>
    </x:row>
    <x:row r="7978" spans="1:19" x14ac:dyDescent="0.3">
      <x:c r="A7978" s="0">
        <x:f>'Historical Trades'!A7978</x:f>
      </x:c>
      <x:c r="B7978" s="0">
        <x:f>'Historical Trades'!B7978</x:f>
      </x:c>
      <x:c r="C7978" s="23">
        <x:f>'Historical Trades'!C7978</x:f>
      </x:c>
      <x:c r="D7978" s="0">
        <x:f>'Historical Trades'!D7978</x:f>
      </x:c>
      <x:c r="E7978" s="23">
        <x:f>'Historical Trades'!E7978</x:f>
      </x:c>
      <x:c r="F7978" s="0">
        <x:f>'Historical Trades'!F7978</x:f>
      </x:c>
      <x:c r="G7978" s="0">
        <x:f>'Historical Trades'!G7978</x:f>
      </x:c>
      <x:c r="H7978" s="0">
        <x:f>'Historical Trades'!H7978</x:f>
      </x:c>
      <x:c r="I7978" s="0">
        <x:f>'Historical Trades'!I7978</x:f>
      </x:c>
      <x:c r="J7978" s="0">
        <x:f>'Historical Trades'!J7978</x:f>
      </x:c>
      <x:c r="K7978" s="0">
        <x:f>'Historical Trades'!K7978</x:f>
      </x:c>
      <x:c r="L7978" s="0">
        <x:f>'Historical Trades'!L7978</x:f>
      </x:c>
      <x:c r="M7978" s="0">
        <x:f>'Historical Trades'!M7978</x:f>
      </x:c>
      <x:c r="N7978" s="0">
        <x:f>CLEAN('Historical Trades'!O7978)</x:f>
      </x:c>
      <x:c r="P7978" s="14">
        <x:f>IF(G7978="sell",M7978,-M7978)</x:f>
      </x:c>
      <x:c r="Q7978" s="14">
        <x:f>VLOOKUP(N7978,'Currency Rates'!$A$3:$C$32,3,0)</x:f>
      </x:c>
      <x:c r="R7978" s="0">
        <x:f>IF(A7978="SPUS",0,IF(A7978="FWD",0,P7978/Q7978))</x:f>
      </x:c>
    </x:row>
    <x:row r="7979" spans="1:19" x14ac:dyDescent="0.3">
      <x:c r="A7979" s="0">
        <x:f>'Historical Trades'!A7979</x:f>
      </x:c>
      <x:c r="B7979" s="0">
        <x:f>'Historical Trades'!B7979</x:f>
      </x:c>
      <x:c r="C7979" s="23">
        <x:f>'Historical Trades'!C7979</x:f>
      </x:c>
      <x:c r="D7979" s="0">
        <x:f>'Historical Trades'!D7979</x:f>
      </x:c>
      <x:c r="E7979" s="23">
        <x:f>'Historical Trades'!E7979</x:f>
      </x:c>
      <x:c r="F7979" s="0">
        <x:f>'Historical Trades'!F7979</x:f>
      </x:c>
      <x:c r="G7979" s="0">
        <x:f>'Historical Trades'!G7979</x:f>
      </x:c>
      <x:c r="H7979" s="0">
        <x:f>'Historical Trades'!H7979</x:f>
      </x:c>
      <x:c r="I7979" s="0">
        <x:f>'Historical Trades'!I7979</x:f>
      </x:c>
      <x:c r="J7979" s="0">
        <x:f>'Historical Trades'!J7979</x:f>
      </x:c>
      <x:c r="K7979" s="0">
        <x:f>'Historical Trades'!K7979</x:f>
      </x:c>
      <x:c r="L7979" s="0">
        <x:f>'Historical Trades'!L7979</x:f>
      </x:c>
      <x:c r="M7979" s="0">
        <x:f>'Historical Trades'!M7979</x:f>
      </x:c>
      <x:c r="N7979" s="0">
        <x:f>CLEAN('Historical Trades'!O7979)</x:f>
      </x:c>
      <x:c r="P7979" s="14">
        <x:f>IF(G7979="sell",M7979,-M7979)</x:f>
      </x:c>
      <x:c r="Q7979" s="14">
        <x:f>VLOOKUP(N7979,'Currency Rates'!$A$3:$C$32,3,0)</x:f>
      </x:c>
      <x:c r="R7979" s="0">
        <x:f>IF(A7979="SPUS",0,IF(A7979="FWD",0,P7979/Q7979))</x:f>
      </x:c>
    </x:row>
    <x:row r="7980" spans="1:19" x14ac:dyDescent="0.3">
      <x:c r="A7980" s="0">
        <x:f>'Historical Trades'!A7980</x:f>
      </x:c>
      <x:c r="B7980" s="0">
        <x:f>'Historical Trades'!B7980</x:f>
      </x:c>
      <x:c r="C7980" s="23">
        <x:f>'Historical Trades'!C7980</x:f>
      </x:c>
      <x:c r="D7980" s="0">
        <x:f>'Historical Trades'!D7980</x:f>
      </x:c>
      <x:c r="E7980" s="23">
        <x:f>'Historical Trades'!E7980</x:f>
      </x:c>
      <x:c r="F7980" s="0">
        <x:f>'Historical Trades'!F7980</x:f>
      </x:c>
      <x:c r="G7980" s="0">
        <x:f>'Historical Trades'!G7980</x:f>
      </x:c>
      <x:c r="H7980" s="0">
        <x:f>'Historical Trades'!H7980</x:f>
      </x:c>
      <x:c r="I7980" s="0">
        <x:f>'Historical Trades'!I7980</x:f>
      </x:c>
      <x:c r="J7980" s="0">
        <x:f>'Historical Trades'!J7980</x:f>
      </x:c>
      <x:c r="K7980" s="0">
        <x:f>'Historical Trades'!K7980</x:f>
      </x:c>
      <x:c r="L7980" s="0">
        <x:f>'Historical Trades'!L7980</x:f>
      </x:c>
      <x:c r="M7980" s="0">
        <x:f>'Historical Trades'!M7980</x:f>
      </x:c>
      <x:c r="N7980" s="0">
        <x:f>CLEAN('Historical Trades'!O7980)</x:f>
      </x:c>
      <x:c r="P7980" s="14">
        <x:f>IF(G7980="sell",M7980,-M7980)</x:f>
      </x:c>
      <x:c r="Q7980" s="14">
        <x:f>VLOOKUP(N7980,'Currency Rates'!$A$3:$C$32,3,0)</x:f>
      </x:c>
      <x:c r="R7980" s="0">
        <x:f>IF(A7980="SPUS",0,IF(A7980="FWD",0,P7980/Q7980))</x:f>
      </x:c>
    </x:row>
    <x:row r="7981" spans="1:19" x14ac:dyDescent="0.3">
      <x:c r="A7981" s="0">
        <x:f>'Historical Trades'!A7981</x:f>
      </x:c>
      <x:c r="B7981" s="0">
        <x:f>'Historical Trades'!B7981</x:f>
      </x:c>
      <x:c r="C7981" s="23">
        <x:f>'Historical Trades'!C7981</x:f>
      </x:c>
      <x:c r="D7981" s="0">
        <x:f>'Historical Trades'!D7981</x:f>
      </x:c>
      <x:c r="E7981" s="23">
        <x:f>'Historical Trades'!E7981</x:f>
      </x:c>
      <x:c r="F7981" s="0">
        <x:f>'Historical Trades'!F7981</x:f>
      </x:c>
      <x:c r="G7981" s="0">
        <x:f>'Historical Trades'!G7981</x:f>
      </x:c>
      <x:c r="H7981" s="0">
        <x:f>'Historical Trades'!H7981</x:f>
      </x:c>
      <x:c r="I7981" s="0">
        <x:f>'Historical Trades'!I7981</x:f>
      </x:c>
      <x:c r="J7981" s="0">
        <x:f>'Historical Trades'!J7981</x:f>
      </x:c>
      <x:c r="K7981" s="0">
        <x:f>'Historical Trades'!K7981</x:f>
      </x:c>
      <x:c r="L7981" s="0">
        <x:f>'Historical Trades'!L7981</x:f>
      </x:c>
      <x:c r="M7981" s="0">
        <x:f>'Historical Trades'!M7981</x:f>
      </x:c>
      <x:c r="N7981" s="0">
        <x:f>CLEAN('Historical Trades'!O7981)</x:f>
      </x:c>
      <x:c r="P7981" s="14">
        <x:f>IF(G7981="sell",M7981,-M7981)</x:f>
      </x:c>
      <x:c r="Q7981" s="14">
        <x:f>VLOOKUP(N7981,'Currency Rates'!$A$3:$C$32,3,0)</x:f>
      </x:c>
      <x:c r="R7981" s="0">
        <x:f>IF(A7981="SPUS",0,IF(A7981="FWD",0,P7981/Q7981))</x:f>
      </x:c>
    </x:row>
    <x:row r="7982" spans="1:19" x14ac:dyDescent="0.3">
      <x:c r="A7982" s="0">
        <x:f>'Historical Trades'!A7982</x:f>
      </x:c>
      <x:c r="B7982" s="0">
        <x:f>'Historical Trades'!B7982</x:f>
      </x:c>
      <x:c r="C7982" s="23">
        <x:f>'Historical Trades'!C7982</x:f>
      </x:c>
      <x:c r="D7982" s="0">
        <x:f>'Historical Trades'!D7982</x:f>
      </x:c>
      <x:c r="E7982" s="23">
        <x:f>'Historical Trades'!E7982</x:f>
      </x:c>
      <x:c r="F7982" s="0">
        <x:f>'Historical Trades'!F7982</x:f>
      </x:c>
      <x:c r="G7982" s="0">
        <x:f>'Historical Trades'!G7982</x:f>
      </x:c>
      <x:c r="H7982" s="0">
        <x:f>'Historical Trades'!H7982</x:f>
      </x:c>
      <x:c r="I7982" s="0">
        <x:f>'Historical Trades'!I7982</x:f>
      </x:c>
      <x:c r="J7982" s="0">
        <x:f>'Historical Trades'!J7982</x:f>
      </x:c>
      <x:c r="K7982" s="0">
        <x:f>'Historical Trades'!K7982</x:f>
      </x:c>
      <x:c r="L7982" s="0">
        <x:f>'Historical Trades'!L7982</x:f>
      </x:c>
      <x:c r="M7982" s="0">
        <x:f>'Historical Trades'!M7982</x:f>
      </x:c>
      <x:c r="N7982" s="0">
        <x:f>CLEAN('Historical Trades'!O7982)</x:f>
      </x:c>
      <x:c r="P7982" s="14">
        <x:f>IF(G7982="sell",M7982,-M7982)</x:f>
      </x:c>
      <x:c r="Q7982" s="14">
        <x:f>VLOOKUP(N7982,'Currency Rates'!$A$3:$C$32,3,0)</x:f>
      </x:c>
      <x:c r="R7982" s="0">
        <x:f>IF(A7982="SPUS",0,IF(A7982="FWD",0,P7982/Q7982))</x:f>
      </x:c>
    </x:row>
    <x:row r="7983" spans="1:19" x14ac:dyDescent="0.3">
      <x:c r="A7983" s="0">
        <x:f>'Historical Trades'!A7983</x:f>
      </x:c>
      <x:c r="B7983" s="0">
        <x:f>'Historical Trades'!B7983</x:f>
      </x:c>
      <x:c r="C7983" s="23">
        <x:f>'Historical Trades'!C7983</x:f>
      </x:c>
      <x:c r="D7983" s="0">
        <x:f>'Historical Trades'!D7983</x:f>
      </x:c>
      <x:c r="E7983" s="23">
        <x:f>'Historical Trades'!E7983</x:f>
      </x:c>
      <x:c r="F7983" s="0">
        <x:f>'Historical Trades'!F7983</x:f>
      </x:c>
      <x:c r="G7983" s="0">
        <x:f>'Historical Trades'!G7983</x:f>
      </x:c>
      <x:c r="H7983" s="0">
        <x:f>'Historical Trades'!H7983</x:f>
      </x:c>
      <x:c r="I7983" s="0">
        <x:f>'Historical Trades'!I7983</x:f>
      </x:c>
      <x:c r="J7983" s="0">
        <x:f>'Historical Trades'!J7983</x:f>
      </x:c>
      <x:c r="K7983" s="0">
        <x:f>'Historical Trades'!K7983</x:f>
      </x:c>
      <x:c r="L7983" s="0">
        <x:f>'Historical Trades'!L7983</x:f>
      </x:c>
      <x:c r="M7983" s="0">
        <x:f>'Historical Trades'!M7983</x:f>
      </x:c>
      <x:c r="N7983" s="0">
        <x:f>CLEAN('Historical Trades'!O7983)</x:f>
      </x:c>
      <x:c r="P7983" s="14">
        <x:f>IF(G7983="sell",M7983,-M7983)</x:f>
      </x:c>
      <x:c r="Q7983" s="14">
        <x:f>VLOOKUP(N7983,'Currency Rates'!$A$3:$C$32,3,0)</x:f>
      </x:c>
      <x:c r="R7983" s="0">
        <x:f>IF(A7983="SPUS",0,IF(A7983="FWD",0,P7983/Q7983))</x:f>
      </x:c>
    </x:row>
    <x:row r="7984" spans="1:19" x14ac:dyDescent="0.3">
      <x:c r="A7984" s="0">
        <x:f>'Historical Trades'!A7984</x:f>
      </x:c>
      <x:c r="B7984" s="0">
        <x:f>'Historical Trades'!B7984</x:f>
      </x:c>
      <x:c r="C7984" s="23">
        <x:f>'Historical Trades'!C7984</x:f>
      </x:c>
      <x:c r="D7984" s="0">
        <x:f>'Historical Trades'!D7984</x:f>
      </x:c>
      <x:c r="E7984" s="23">
        <x:f>'Historical Trades'!E7984</x:f>
      </x:c>
      <x:c r="F7984" s="0">
        <x:f>'Historical Trades'!F7984</x:f>
      </x:c>
      <x:c r="G7984" s="0">
        <x:f>'Historical Trades'!G7984</x:f>
      </x:c>
      <x:c r="H7984" s="0">
        <x:f>'Historical Trades'!H7984</x:f>
      </x:c>
      <x:c r="I7984" s="0">
        <x:f>'Historical Trades'!I7984</x:f>
      </x:c>
      <x:c r="J7984" s="0">
        <x:f>'Historical Trades'!J7984</x:f>
      </x:c>
      <x:c r="K7984" s="0">
        <x:f>'Historical Trades'!K7984</x:f>
      </x:c>
      <x:c r="L7984" s="0">
        <x:f>'Historical Trades'!L7984</x:f>
      </x:c>
      <x:c r="M7984" s="0">
        <x:f>'Historical Trades'!M7984</x:f>
      </x:c>
      <x:c r="N7984" s="0">
        <x:f>CLEAN('Historical Trades'!O7984)</x:f>
      </x:c>
      <x:c r="P7984" s="14">
        <x:f>IF(G7984="sell",M7984,-M7984)</x:f>
      </x:c>
      <x:c r="Q7984" s="14">
        <x:f>VLOOKUP(N7984,'Currency Rates'!$A$3:$C$32,3,0)</x:f>
      </x:c>
      <x:c r="R7984" s="0">
        <x:f>IF(A7984="SPUS",0,IF(A7984="FWD",0,P7984/Q7984))</x:f>
      </x:c>
    </x:row>
    <x:row r="7985" spans="1:19" x14ac:dyDescent="0.3">
      <x:c r="A7985" s="0">
        <x:f>'Historical Trades'!A7985</x:f>
      </x:c>
      <x:c r="B7985" s="0">
        <x:f>'Historical Trades'!B7985</x:f>
      </x:c>
      <x:c r="C7985" s="23">
        <x:f>'Historical Trades'!C7985</x:f>
      </x:c>
      <x:c r="D7985" s="0">
        <x:f>'Historical Trades'!D7985</x:f>
      </x:c>
      <x:c r="E7985" s="23">
        <x:f>'Historical Trades'!E7985</x:f>
      </x:c>
      <x:c r="F7985" s="0">
        <x:f>'Historical Trades'!F7985</x:f>
      </x:c>
      <x:c r="G7985" s="0">
        <x:f>'Historical Trades'!G7985</x:f>
      </x:c>
      <x:c r="H7985" s="0">
        <x:f>'Historical Trades'!H7985</x:f>
      </x:c>
      <x:c r="I7985" s="0">
        <x:f>'Historical Trades'!I7985</x:f>
      </x:c>
      <x:c r="J7985" s="0">
        <x:f>'Historical Trades'!J7985</x:f>
      </x:c>
      <x:c r="K7985" s="0">
        <x:f>'Historical Trades'!K7985</x:f>
      </x:c>
      <x:c r="L7985" s="0">
        <x:f>'Historical Trades'!L7985</x:f>
      </x:c>
      <x:c r="M7985" s="0">
        <x:f>'Historical Trades'!M7985</x:f>
      </x:c>
      <x:c r="N7985" s="0">
        <x:f>CLEAN('Historical Trades'!O7985)</x:f>
      </x:c>
      <x:c r="P7985" s="14">
        <x:f>IF(G7985="sell",M7985,-M7985)</x:f>
      </x:c>
      <x:c r="Q7985" s="14">
        <x:f>VLOOKUP(N7985,'Currency Rates'!$A$3:$C$32,3,0)</x:f>
      </x:c>
      <x:c r="R7985" s="0">
        <x:f>IF(A7985="SPUS",0,IF(A7985="FWD",0,P7985/Q7985))</x:f>
      </x:c>
    </x:row>
    <x:row r="7986" spans="1:19" x14ac:dyDescent="0.3">
      <x:c r="A7986" s="0">
        <x:f>'Historical Trades'!A7986</x:f>
      </x:c>
      <x:c r="B7986" s="0">
        <x:f>'Historical Trades'!B7986</x:f>
      </x:c>
      <x:c r="C7986" s="23">
        <x:f>'Historical Trades'!C7986</x:f>
      </x:c>
      <x:c r="D7986" s="0">
        <x:f>'Historical Trades'!D7986</x:f>
      </x:c>
      <x:c r="E7986" s="23">
        <x:f>'Historical Trades'!E7986</x:f>
      </x:c>
      <x:c r="F7986" s="0">
        <x:f>'Historical Trades'!F7986</x:f>
      </x:c>
      <x:c r="G7986" s="0">
        <x:f>'Historical Trades'!G7986</x:f>
      </x:c>
      <x:c r="H7986" s="0">
        <x:f>'Historical Trades'!H7986</x:f>
      </x:c>
      <x:c r="I7986" s="0">
        <x:f>'Historical Trades'!I7986</x:f>
      </x:c>
      <x:c r="J7986" s="0">
        <x:f>'Historical Trades'!J7986</x:f>
      </x:c>
      <x:c r="K7986" s="0">
        <x:f>'Historical Trades'!K7986</x:f>
      </x:c>
      <x:c r="L7986" s="0">
        <x:f>'Historical Trades'!L7986</x:f>
      </x:c>
      <x:c r="M7986" s="0">
        <x:f>'Historical Trades'!M7986</x:f>
      </x:c>
      <x:c r="N7986" s="0">
        <x:f>CLEAN('Historical Trades'!O7986)</x:f>
      </x:c>
      <x:c r="P7986" s="14">
        <x:f>IF(G7986="sell",M7986,-M7986)</x:f>
      </x:c>
      <x:c r="Q7986" s="14">
        <x:f>VLOOKUP(N7986,'Currency Rates'!$A$3:$C$32,3,0)</x:f>
      </x:c>
      <x:c r="R7986" s="0">
        <x:f>IF(A7986="SPUS",0,IF(A7986="FWD",0,P7986/Q7986))</x:f>
      </x:c>
    </x:row>
    <x:row r="7987" spans="1:19" x14ac:dyDescent="0.3">
      <x:c r="A7987" s="0">
        <x:f>'Historical Trades'!A7987</x:f>
      </x:c>
      <x:c r="B7987" s="0">
        <x:f>'Historical Trades'!B7987</x:f>
      </x:c>
      <x:c r="C7987" s="23">
        <x:f>'Historical Trades'!C7987</x:f>
      </x:c>
      <x:c r="D7987" s="0">
        <x:f>'Historical Trades'!D7987</x:f>
      </x:c>
      <x:c r="E7987" s="23">
        <x:f>'Historical Trades'!E7987</x:f>
      </x:c>
      <x:c r="F7987" s="0">
        <x:f>'Historical Trades'!F7987</x:f>
      </x:c>
      <x:c r="G7987" s="0">
        <x:f>'Historical Trades'!G7987</x:f>
      </x:c>
      <x:c r="H7987" s="0">
        <x:f>'Historical Trades'!H7987</x:f>
      </x:c>
      <x:c r="I7987" s="0">
        <x:f>'Historical Trades'!I7987</x:f>
      </x:c>
      <x:c r="J7987" s="0">
        <x:f>'Historical Trades'!J7987</x:f>
      </x:c>
      <x:c r="K7987" s="0">
        <x:f>'Historical Trades'!K7987</x:f>
      </x:c>
      <x:c r="L7987" s="0">
        <x:f>'Historical Trades'!L7987</x:f>
      </x:c>
      <x:c r="M7987" s="0">
        <x:f>'Historical Trades'!M7987</x:f>
      </x:c>
      <x:c r="N7987" s="0">
        <x:f>CLEAN('Historical Trades'!O7987)</x:f>
      </x:c>
      <x:c r="P7987" s="14">
        <x:f>IF(G7987="sell",M7987,-M7987)</x:f>
      </x:c>
      <x:c r="Q7987" s="14">
        <x:f>VLOOKUP(N7987,'Currency Rates'!$A$3:$C$32,3,0)</x:f>
      </x:c>
      <x:c r="R7987" s="0">
        <x:f>IF(A7987="SPUS",0,IF(A7987="FWD",0,P7987/Q7987))</x:f>
      </x:c>
    </x:row>
    <x:row r="7988" spans="1:19" x14ac:dyDescent="0.3">
      <x:c r="A7988" s="0">
        <x:f>'Historical Trades'!A7988</x:f>
      </x:c>
      <x:c r="B7988" s="0">
        <x:f>'Historical Trades'!B7988</x:f>
      </x:c>
      <x:c r="C7988" s="23">
        <x:f>'Historical Trades'!C7988</x:f>
      </x:c>
      <x:c r="D7988" s="0">
        <x:f>'Historical Trades'!D7988</x:f>
      </x:c>
      <x:c r="E7988" s="23">
        <x:f>'Historical Trades'!E7988</x:f>
      </x:c>
      <x:c r="F7988" s="0">
        <x:f>'Historical Trades'!F7988</x:f>
      </x:c>
      <x:c r="G7988" s="0">
        <x:f>'Historical Trades'!G7988</x:f>
      </x:c>
      <x:c r="H7988" s="0">
        <x:f>'Historical Trades'!H7988</x:f>
      </x:c>
      <x:c r="I7988" s="0">
        <x:f>'Historical Trades'!I7988</x:f>
      </x:c>
      <x:c r="J7988" s="0">
        <x:f>'Historical Trades'!J7988</x:f>
      </x:c>
      <x:c r="K7988" s="0">
        <x:f>'Historical Trades'!K7988</x:f>
      </x:c>
      <x:c r="L7988" s="0">
        <x:f>'Historical Trades'!L7988</x:f>
      </x:c>
      <x:c r="M7988" s="0">
        <x:f>'Historical Trades'!M7988</x:f>
      </x:c>
      <x:c r="N7988" s="0">
        <x:f>CLEAN('Historical Trades'!O7988)</x:f>
      </x:c>
      <x:c r="P7988" s="14">
        <x:f>IF(G7988="sell",M7988,-M7988)</x:f>
      </x:c>
      <x:c r="Q7988" s="14">
        <x:f>VLOOKUP(N7988,'Currency Rates'!$A$3:$C$32,3,0)</x:f>
      </x:c>
      <x:c r="R7988" s="0">
        <x:f>IF(A7988="SPUS",0,IF(A7988="FWD",0,P7988/Q7988))</x:f>
      </x:c>
    </x:row>
    <x:row r="7989" spans="1:19" x14ac:dyDescent="0.3">
      <x:c r="A7989" s="0">
        <x:f>'Historical Trades'!A7989</x:f>
      </x:c>
      <x:c r="B7989" s="0">
        <x:f>'Historical Trades'!B7989</x:f>
      </x:c>
      <x:c r="C7989" s="23">
        <x:f>'Historical Trades'!C7989</x:f>
      </x:c>
      <x:c r="D7989" s="0">
        <x:f>'Historical Trades'!D7989</x:f>
      </x:c>
      <x:c r="E7989" s="23">
        <x:f>'Historical Trades'!E7989</x:f>
      </x:c>
      <x:c r="F7989" s="0">
        <x:f>'Historical Trades'!F7989</x:f>
      </x:c>
      <x:c r="G7989" s="0">
        <x:f>'Historical Trades'!G7989</x:f>
      </x:c>
      <x:c r="H7989" s="0">
        <x:f>'Historical Trades'!H7989</x:f>
      </x:c>
      <x:c r="I7989" s="0">
        <x:f>'Historical Trades'!I7989</x:f>
      </x:c>
      <x:c r="J7989" s="0">
        <x:f>'Historical Trades'!J7989</x:f>
      </x:c>
      <x:c r="K7989" s="0">
        <x:f>'Historical Trades'!K7989</x:f>
      </x:c>
      <x:c r="L7989" s="0">
        <x:f>'Historical Trades'!L7989</x:f>
      </x:c>
      <x:c r="M7989" s="0">
        <x:f>'Historical Trades'!M7989</x:f>
      </x:c>
      <x:c r="N7989" s="0">
        <x:f>CLEAN('Historical Trades'!O7989)</x:f>
      </x:c>
      <x:c r="P7989" s="14">
        <x:f>IF(G7989="sell",M7989,-M7989)</x:f>
      </x:c>
      <x:c r="Q7989" s="14">
        <x:f>VLOOKUP(N7989,'Currency Rates'!$A$3:$C$32,3,0)</x:f>
      </x:c>
      <x:c r="R7989" s="0">
        <x:f>IF(A7989="SPUS",0,IF(A7989="FWD",0,P7989/Q7989))</x:f>
      </x:c>
    </x:row>
    <x:row r="7990" spans="1:19" x14ac:dyDescent="0.3">
      <x:c r="A7990" s="0">
        <x:f>'Historical Trades'!A7990</x:f>
      </x:c>
      <x:c r="B7990" s="0">
        <x:f>'Historical Trades'!B7990</x:f>
      </x:c>
      <x:c r="C7990" s="23">
        <x:f>'Historical Trades'!C7990</x:f>
      </x:c>
      <x:c r="D7990" s="0">
        <x:f>'Historical Trades'!D7990</x:f>
      </x:c>
      <x:c r="E7990" s="23">
        <x:f>'Historical Trades'!E7990</x:f>
      </x:c>
      <x:c r="F7990" s="0">
        <x:f>'Historical Trades'!F7990</x:f>
      </x:c>
      <x:c r="G7990" s="0">
        <x:f>'Historical Trades'!G7990</x:f>
      </x:c>
      <x:c r="H7990" s="0">
        <x:f>'Historical Trades'!H7990</x:f>
      </x:c>
      <x:c r="I7990" s="0">
        <x:f>'Historical Trades'!I7990</x:f>
      </x:c>
      <x:c r="J7990" s="0">
        <x:f>'Historical Trades'!J7990</x:f>
      </x:c>
      <x:c r="K7990" s="0">
        <x:f>'Historical Trades'!K7990</x:f>
      </x:c>
      <x:c r="L7990" s="0">
        <x:f>'Historical Trades'!L7990</x:f>
      </x:c>
      <x:c r="M7990" s="0">
        <x:f>'Historical Trades'!M7990</x:f>
      </x:c>
      <x:c r="N7990" s="0">
        <x:f>CLEAN('Historical Trades'!O7990)</x:f>
      </x:c>
      <x:c r="P7990" s="14">
        <x:f>IF(G7990="sell",M7990,-M7990)</x:f>
      </x:c>
      <x:c r="Q7990" s="14">
        <x:f>VLOOKUP(N7990,'Currency Rates'!$A$3:$C$32,3,0)</x:f>
      </x:c>
      <x:c r="R7990" s="0">
        <x:f>IF(A7990="SPUS",0,IF(A7990="FWD",0,P7990/Q7990))</x:f>
      </x:c>
    </x:row>
    <x:row r="7991" spans="1:19" x14ac:dyDescent="0.3">
      <x:c r="A7991" s="0">
        <x:f>'Historical Trades'!A7991</x:f>
      </x:c>
      <x:c r="B7991" s="0">
        <x:f>'Historical Trades'!B7991</x:f>
      </x:c>
      <x:c r="C7991" s="23">
        <x:f>'Historical Trades'!C7991</x:f>
      </x:c>
      <x:c r="D7991" s="0">
        <x:f>'Historical Trades'!D7991</x:f>
      </x:c>
      <x:c r="E7991" s="23">
        <x:f>'Historical Trades'!E7991</x:f>
      </x:c>
      <x:c r="F7991" s="0">
        <x:f>'Historical Trades'!F7991</x:f>
      </x:c>
      <x:c r="G7991" s="0">
        <x:f>'Historical Trades'!G7991</x:f>
      </x:c>
      <x:c r="H7991" s="0">
        <x:f>'Historical Trades'!H7991</x:f>
      </x:c>
      <x:c r="I7991" s="0">
        <x:f>'Historical Trades'!I7991</x:f>
      </x:c>
      <x:c r="J7991" s="0">
        <x:f>'Historical Trades'!J7991</x:f>
      </x:c>
      <x:c r="K7991" s="0">
        <x:f>'Historical Trades'!K7991</x:f>
      </x:c>
      <x:c r="L7991" s="0">
        <x:f>'Historical Trades'!L7991</x:f>
      </x:c>
      <x:c r="M7991" s="0">
        <x:f>'Historical Trades'!M7991</x:f>
      </x:c>
      <x:c r="N7991" s="0">
        <x:f>CLEAN('Historical Trades'!O7991)</x:f>
      </x:c>
      <x:c r="P7991" s="14">
        <x:f>IF(G7991="sell",M7991,-M7991)</x:f>
      </x:c>
      <x:c r="Q7991" s="14">
        <x:f>VLOOKUP(N7991,'Currency Rates'!$A$3:$C$32,3,0)</x:f>
      </x:c>
      <x:c r="R7991" s="0">
        <x:f>IF(A7991="SPUS",0,IF(A7991="FWD",0,P7991/Q7991))</x:f>
      </x:c>
    </x:row>
    <x:row r="7992" spans="1:19" x14ac:dyDescent="0.3">
      <x:c r="A7992" s="0">
        <x:f>'Historical Trades'!A7992</x:f>
      </x:c>
      <x:c r="B7992" s="0">
        <x:f>'Historical Trades'!B7992</x:f>
      </x:c>
      <x:c r="C7992" s="23">
        <x:f>'Historical Trades'!C7992</x:f>
      </x:c>
      <x:c r="D7992" s="0">
        <x:f>'Historical Trades'!D7992</x:f>
      </x:c>
      <x:c r="E7992" s="23">
        <x:f>'Historical Trades'!E7992</x:f>
      </x:c>
      <x:c r="F7992" s="0">
        <x:f>'Historical Trades'!F7992</x:f>
      </x:c>
      <x:c r="G7992" s="0">
        <x:f>'Historical Trades'!G7992</x:f>
      </x:c>
      <x:c r="H7992" s="0">
        <x:f>'Historical Trades'!H7992</x:f>
      </x:c>
      <x:c r="I7992" s="0">
        <x:f>'Historical Trades'!I7992</x:f>
      </x:c>
      <x:c r="J7992" s="0">
        <x:f>'Historical Trades'!J7992</x:f>
      </x:c>
      <x:c r="K7992" s="0">
        <x:f>'Historical Trades'!K7992</x:f>
      </x:c>
      <x:c r="L7992" s="0">
        <x:f>'Historical Trades'!L7992</x:f>
      </x:c>
      <x:c r="M7992" s="0">
        <x:f>'Historical Trades'!M7992</x:f>
      </x:c>
      <x:c r="N7992" s="0">
        <x:f>CLEAN('Historical Trades'!O7992)</x:f>
      </x:c>
      <x:c r="P7992" s="14">
        <x:f>IF(G7992="sell",M7992,-M7992)</x:f>
      </x:c>
      <x:c r="Q7992" s="14">
        <x:f>VLOOKUP(N7992,'Currency Rates'!$A$3:$C$32,3,0)</x:f>
      </x:c>
      <x:c r="R7992" s="0">
        <x:f>IF(A7992="SPUS",0,IF(A7992="FWD",0,P7992/Q7992))</x:f>
      </x:c>
    </x:row>
    <x:row r="7993" spans="1:19" x14ac:dyDescent="0.3">
      <x:c r="A7993" s="0">
        <x:f>'Historical Trades'!A7993</x:f>
      </x:c>
      <x:c r="B7993" s="0">
        <x:f>'Historical Trades'!B7993</x:f>
      </x:c>
      <x:c r="C7993" s="23">
        <x:f>'Historical Trades'!C7993</x:f>
      </x:c>
      <x:c r="D7993" s="0">
        <x:f>'Historical Trades'!D7993</x:f>
      </x:c>
      <x:c r="E7993" s="23">
        <x:f>'Historical Trades'!E7993</x:f>
      </x:c>
      <x:c r="F7993" s="0">
        <x:f>'Historical Trades'!F7993</x:f>
      </x:c>
      <x:c r="G7993" s="0">
        <x:f>'Historical Trades'!G7993</x:f>
      </x:c>
      <x:c r="H7993" s="0">
        <x:f>'Historical Trades'!H7993</x:f>
      </x:c>
      <x:c r="I7993" s="0">
        <x:f>'Historical Trades'!I7993</x:f>
      </x:c>
      <x:c r="J7993" s="0">
        <x:f>'Historical Trades'!J7993</x:f>
      </x:c>
      <x:c r="K7993" s="0">
        <x:f>'Historical Trades'!K7993</x:f>
      </x:c>
      <x:c r="L7993" s="0">
        <x:f>'Historical Trades'!L7993</x:f>
      </x:c>
      <x:c r="M7993" s="0">
        <x:f>'Historical Trades'!M7993</x:f>
      </x:c>
      <x:c r="N7993" s="0">
        <x:f>CLEAN('Historical Trades'!O7993)</x:f>
      </x:c>
      <x:c r="P7993" s="14">
        <x:f>IF(G7993="sell",M7993,-M7993)</x:f>
      </x:c>
      <x:c r="Q7993" s="14">
        <x:f>VLOOKUP(N7993,'Currency Rates'!$A$3:$C$32,3,0)</x:f>
      </x:c>
      <x:c r="R7993" s="0">
        <x:f>IF(A7993="SPUS",0,IF(A7993="FWD",0,P7993/Q7993))</x:f>
      </x:c>
    </x:row>
    <x:row r="7994" spans="1:19" x14ac:dyDescent="0.3">
      <x:c r="A7994" s="0">
        <x:f>'Historical Trades'!A7994</x:f>
      </x:c>
      <x:c r="B7994" s="0">
        <x:f>'Historical Trades'!B7994</x:f>
      </x:c>
      <x:c r="C7994" s="23">
        <x:f>'Historical Trades'!C7994</x:f>
      </x:c>
      <x:c r="D7994" s="0">
        <x:f>'Historical Trades'!D7994</x:f>
      </x:c>
      <x:c r="E7994" s="23">
        <x:f>'Historical Trades'!E7994</x:f>
      </x:c>
      <x:c r="F7994" s="0">
        <x:f>'Historical Trades'!F7994</x:f>
      </x:c>
      <x:c r="G7994" s="0">
        <x:f>'Historical Trades'!G7994</x:f>
      </x:c>
      <x:c r="H7994" s="0">
        <x:f>'Historical Trades'!H7994</x:f>
      </x:c>
      <x:c r="I7994" s="0">
        <x:f>'Historical Trades'!I7994</x:f>
      </x:c>
      <x:c r="J7994" s="0">
        <x:f>'Historical Trades'!J7994</x:f>
      </x:c>
      <x:c r="K7994" s="0">
        <x:f>'Historical Trades'!K7994</x:f>
      </x:c>
      <x:c r="L7994" s="0">
        <x:f>'Historical Trades'!L7994</x:f>
      </x:c>
      <x:c r="M7994" s="0">
        <x:f>'Historical Trades'!M7994</x:f>
      </x:c>
      <x:c r="N7994" s="0">
        <x:f>CLEAN('Historical Trades'!O7994)</x:f>
      </x:c>
      <x:c r="P7994" s="14">
        <x:f>IF(G7994="sell",M7994,-M7994)</x:f>
      </x:c>
      <x:c r="Q7994" s="14">
        <x:f>VLOOKUP(N7994,'Currency Rates'!$A$3:$C$32,3,0)</x:f>
      </x:c>
      <x:c r="R7994" s="0">
        <x:f>IF(A7994="SPUS",0,IF(A7994="FWD",0,P7994/Q7994))</x:f>
      </x:c>
    </x:row>
    <x:row r="7995" spans="1:19" x14ac:dyDescent="0.3">
      <x:c r="A7995" s="0">
        <x:f>'Historical Trades'!A7995</x:f>
      </x:c>
      <x:c r="B7995" s="0">
        <x:f>'Historical Trades'!B7995</x:f>
      </x:c>
      <x:c r="C7995" s="23">
        <x:f>'Historical Trades'!C7995</x:f>
      </x:c>
      <x:c r="D7995" s="0">
        <x:f>'Historical Trades'!D7995</x:f>
      </x:c>
      <x:c r="E7995" s="23">
        <x:f>'Historical Trades'!E7995</x:f>
      </x:c>
      <x:c r="F7995" s="0">
        <x:f>'Historical Trades'!F7995</x:f>
      </x:c>
      <x:c r="G7995" s="0">
        <x:f>'Historical Trades'!G7995</x:f>
      </x:c>
      <x:c r="H7995" s="0">
        <x:f>'Historical Trades'!H7995</x:f>
      </x:c>
      <x:c r="I7995" s="0">
        <x:f>'Historical Trades'!I7995</x:f>
      </x:c>
      <x:c r="J7995" s="0">
        <x:f>'Historical Trades'!J7995</x:f>
      </x:c>
      <x:c r="K7995" s="0">
        <x:f>'Historical Trades'!K7995</x:f>
      </x:c>
      <x:c r="L7995" s="0">
        <x:f>'Historical Trades'!L7995</x:f>
      </x:c>
      <x:c r="M7995" s="0">
        <x:f>'Historical Trades'!M7995</x:f>
      </x:c>
      <x:c r="N7995" s="0">
        <x:f>CLEAN('Historical Trades'!O7995)</x:f>
      </x:c>
      <x:c r="P7995" s="14">
        <x:f>IF(G7995="sell",M7995,-M7995)</x:f>
      </x:c>
      <x:c r="Q7995" s="14">
        <x:f>VLOOKUP(N7995,'Currency Rates'!$A$3:$C$32,3,0)</x:f>
      </x:c>
      <x:c r="R7995" s="0">
        <x:f>IF(A7995="SPUS",0,IF(A7995="FWD",0,P7995/Q7995))</x:f>
      </x:c>
    </x:row>
    <x:row r="7996" spans="1:19" x14ac:dyDescent="0.3">
      <x:c r="A7996" s="0">
        <x:f>'Historical Trades'!A7996</x:f>
      </x:c>
      <x:c r="B7996" s="0">
        <x:f>'Historical Trades'!B7996</x:f>
      </x:c>
      <x:c r="C7996" s="23">
        <x:f>'Historical Trades'!C7996</x:f>
      </x:c>
      <x:c r="D7996" s="0">
        <x:f>'Historical Trades'!D7996</x:f>
      </x:c>
      <x:c r="E7996" s="23">
        <x:f>'Historical Trades'!E7996</x:f>
      </x:c>
      <x:c r="F7996" s="0">
        <x:f>'Historical Trades'!F7996</x:f>
      </x:c>
      <x:c r="G7996" s="0">
        <x:f>'Historical Trades'!G7996</x:f>
      </x:c>
      <x:c r="H7996" s="0">
        <x:f>'Historical Trades'!H7996</x:f>
      </x:c>
      <x:c r="I7996" s="0">
        <x:f>'Historical Trades'!I7996</x:f>
      </x:c>
      <x:c r="J7996" s="0">
        <x:f>'Historical Trades'!J7996</x:f>
      </x:c>
      <x:c r="K7996" s="0">
        <x:f>'Historical Trades'!K7996</x:f>
      </x:c>
      <x:c r="L7996" s="0">
        <x:f>'Historical Trades'!L7996</x:f>
      </x:c>
      <x:c r="M7996" s="0">
        <x:f>'Historical Trades'!M7996</x:f>
      </x:c>
      <x:c r="N7996" s="0">
        <x:f>CLEAN('Historical Trades'!O7996)</x:f>
      </x:c>
      <x:c r="P7996" s="14">
        <x:f>IF(G7996="sell",M7996,-M7996)</x:f>
      </x:c>
      <x:c r="Q7996" s="14">
        <x:f>VLOOKUP(N7996,'Currency Rates'!$A$3:$C$32,3,0)</x:f>
      </x:c>
      <x:c r="R7996" s="0">
        <x:f>IF(A7996="SPUS",0,IF(A7996="FWD",0,P7996/Q7996))</x:f>
      </x:c>
    </x:row>
    <x:row r="7997" spans="1:19" x14ac:dyDescent="0.3">
      <x:c r="A7997" s="0">
        <x:f>'Historical Trades'!A7997</x:f>
      </x:c>
      <x:c r="B7997" s="0">
        <x:f>'Historical Trades'!B7997</x:f>
      </x:c>
      <x:c r="C7997" s="23">
        <x:f>'Historical Trades'!C7997</x:f>
      </x:c>
      <x:c r="D7997" s="0">
        <x:f>'Historical Trades'!D7997</x:f>
      </x:c>
      <x:c r="E7997" s="23">
        <x:f>'Historical Trades'!E7997</x:f>
      </x:c>
      <x:c r="F7997" s="0">
        <x:f>'Historical Trades'!F7997</x:f>
      </x:c>
      <x:c r="G7997" s="0">
        <x:f>'Historical Trades'!G7997</x:f>
      </x:c>
      <x:c r="H7997" s="0">
        <x:f>'Historical Trades'!H7997</x:f>
      </x:c>
      <x:c r="I7997" s="0">
        <x:f>'Historical Trades'!I7997</x:f>
      </x:c>
      <x:c r="J7997" s="0">
        <x:f>'Historical Trades'!J7997</x:f>
      </x:c>
      <x:c r="K7997" s="0">
        <x:f>'Historical Trades'!K7997</x:f>
      </x:c>
      <x:c r="L7997" s="0">
        <x:f>'Historical Trades'!L7997</x:f>
      </x:c>
      <x:c r="M7997" s="0">
        <x:f>'Historical Trades'!M7997</x:f>
      </x:c>
      <x:c r="N7997" s="0">
        <x:f>CLEAN('Historical Trades'!O7997)</x:f>
      </x:c>
      <x:c r="P7997" s="14">
        <x:f>IF(G7997="sell",M7997,-M7997)</x:f>
      </x:c>
      <x:c r="Q7997" s="14">
        <x:f>VLOOKUP(N7997,'Currency Rates'!$A$3:$C$32,3,0)</x:f>
      </x:c>
      <x:c r="R7997" s="0">
        <x:f>IF(A7997="SPUS",0,IF(A7997="FWD",0,P7997/Q7997))</x:f>
      </x:c>
    </x:row>
    <x:row r="7998" spans="1:19" x14ac:dyDescent="0.3">
      <x:c r="A7998" s="0">
        <x:f>'Historical Trades'!A7998</x:f>
      </x:c>
      <x:c r="B7998" s="0">
        <x:f>'Historical Trades'!B7998</x:f>
      </x:c>
      <x:c r="C7998" s="23">
        <x:f>'Historical Trades'!C7998</x:f>
      </x:c>
      <x:c r="D7998" s="0">
        <x:f>'Historical Trades'!D7998</x:f>
      </x:c>
      <x:c r="E7998" s="23">
        <x:f>'Historical Trades'!E7998</x:f>
      </x:c>
      <x:c r="F7998" s="0">
        <x:f>'Historical Trades'!F7998</x:f>
      </x:c>
      <x:c r="G7998" s="0">
        <x:f>'Historical Trades'!G7998</x:f>
      </x:c>
      <x:c r="H7998" s="0">
        <x:f>'Historical Trades'!H7998</x:f>
      </x:c>
      <x:c r="I7998" s="0">
        <x:f>'Historical Trades'!I7998</x:f>
      </x:c>
      <x:c r="J7998" s="0">
        <x:f>'Historical Trades'!J7998</x:f>
      </x:c>
      <x:c r="K7998" s="0">
        <x:f>'Historical Trades'!K7998</x:f>
      </x:c>
      <x:c r="L7998" s="0">
        <x:f>'Historical Trades'!L7998</x:f>
      </x:c>
      <x:c r="M7998" s="0">
        <x:f>'Historical Trades'!M7998</x:f>
      </x:c>
      <x:c r="N7998" s="0">
        <x:f>CLEAN('Historical Trades'!O7998)</x:f>
      </x:c>
      <x:c r="P7998" s="14">
        <x:f>IF(G7998="sell",M7998,-M7998)</x:f>
      </x:c>
      <x:c r="Q7998" s="14">
        <x:f>VLOOKUP(N7998,'Currency Rates'!$A$3:$C$32,3,0)</x:f>
      </x:c>
      <x:c r="R7998" s="0">
        <x:f>IF(A7998="SPUS",0,IF(A7998="FWD",0,P7998/Q7998))</x:f>
      </x:c>
    </x:row>
    <x:row r="7999" spans="1:19" x14ac:dyDescent="0.3">
      <x:c r="A7999" s="0">
        <x:f>'Historical Trades'!A7999</x:f>
      </x:c>
      <x:c r="B7999" s="0">
        <x:f>'Historical Trades'!B7999</x:f>
      </x:c>
      <x:c r="C7999" s="23">
        <x:f>'Historical Trades'!C7999</x:f>
      </x:c>
      <x:c r="D7999" s="0">
        <x:f>'Historical Trades'!D7999</x:f>
      </x:c>
      <x:c r="E7999" s="23">
        <x:f>'Historical Trades'!E7999</x:f>
      </x:c>
      <x:c r="F7999" s="0">
        <x:f>'Historical Trades'!F7999</x:f>
      </x:c>
      <x:c r="G7999" s="0">
        <x:f>'Historical Trades'!G7999</x:f>
      </x:c>
      <x:c r="H7999" s="0">
        <x:f>'Historical Trades'!H7999</x:f>
      </x:c>
      <x:c r="I7999" s="0">
        <x:f>'Historical Trades'!I7999</x:f>
      </x:c>
      <x:c r="J7999" s="0">
        <x:f>'Historical Trades'!J7999</x:f>
      </x:c>
      <x:c r="K7999" s="0">
        <x:f>'Historical Trades'!K7999</x:f>
      </x:c>
      <x:c r="L7999" s="0">
        <x:f>'Historical Trades'!L7999</x:f>
      </x:c>
      <x:c r="M7999" s="0">
        <x:f>'Historical Trades'!M7999</x:f>
      </x:c>
      <x:c r="N7999" s="0">
        <x:f>CLEAN('Historical Trades'!O7999)</x:f>
      </x:c>
      <x:c r="P7999" s="14">
        <x:f>IF(G7999="sell",M7999,-M7999)</x:f>
      </x:c>
      <x:c r="Q7999" s="14">
        <x:f>VLOOKUP(N7999,'Currency Rates'!$A$3:$C$32,3,0)</x:f>
      </x:c>
      <x:c r="R7999" s="0">
        <x:f>IF(A7999="SPUS",0,IF(A7999="FWD",0,P7999/Q7999))</x:f>
      </x:c>
    </x:row>
    <x:row r="8000" spans="1:19" x14ac:dyDescent="0.3">
      <x:c r="A8000" s="0">
        <x:f>'Historical Trades'!A8000</x:f>
      </x:c>
      <x:c r="B8000" s="0">
        <x:f>'Historical Trades'!B8000</x:f>
      </x:c>
      <x:c r="C8000" s="23">
        <x:f>'Historical Trades'!C8000</x:f>
      </x:c>
      <x:c r="D8000" s="0">
        <x:f>'Historical Trades'!D8000</x:f>
      </x:c>
      <x:c r="E8000" s="23">
        <x:f>'Historical Trades'!E8000</x:f>
      </x:c>
      <x:c r="F8000" s="0">
        <x:f>'Historical Trades'!F8000</x:f>
      </x:c>
      <x:c r="G8000" s="0">
        <x:f>'Historical Trades'!G8000</x:f>
      </x:c>
      <x:c r="H8000" s="0">
        <x:f>'Historical Trades'!H8000</x:f>
      </x:c>
      <x:c r="I8000" s="0">
        <x:f>'Historical Trades'!I8000</x:f>
      </x:c>
      <x:c r="J8000" s="0">
        <x:f>'Historical Trades'!J8000</x:f>
      </x:c>
      <x:c r="K8000" s="0">
        <x:f>'Historical Trades'!K8000</x:f>
      </x:c>
      <x:c r="L8000" s="0">
        <x:f>'Historical Trades'!L8000</x:f>
      </x:c>
      <x:c r="M8000" s="0">
        <x:f>'Historical Trades'!M8000</x:f>
      </x:c>
      <x:c r="N8000" s="0">
        <x:f>CLEAN('Historical Trades'!O8000)</x:f>
      </x:c>
      <x:c r="P8000" s="14">
        <x:f>IF(G8000="sell",M8000,-M8000)</x:f>
      </x:c>
      <x:c r="Q8000" s="14">
        <x:f>VLOOKUP(N8000,'Currency Rates'!$A$3:$C$32,3,0)</x:f>
      </x:c>
      <x:c r="R8000" s="0">
        <x:f>IF(A8000="SPUS",0,IF(A8000="FWD",0,P8000/Q8000))</x:f>
      </x:c>
    </x:row>
    <x:row r="8001" spans="1:19" x14ac:dyDescent="0.3">
      <x:c r="A8001" s="0">
        <x:f>'Historical Trades'!A8001</x:f>
      </x:c>
      <x:c r="B8001" s="0">
        <x:f>'Historical Trades'!B8001</x:f>
      </x:c>
      <x:c r="C8001" s="23">
        <x:f>'Historical Trades'!C8001</x:f>
      </x:c>
      <x:c r="D8001" s="0">
        <x:f>'Historical Trades'!D8001</x:f>
      </x:c>
      <x:c r="E8001" s="23">
        <x:f>'Historical Trades'!E8001</x:f>
      </x:c>
      <x:c r="F8001" s="0">
        <x:f>'Historical Trades'!F8001</x:f>
      </x:c>
      <x:c r="G8001" s="0">
        <x:f>'Historical Trades'!G8001</x:f>
      </x:c>
      <x:c r="H8001" s="0">
        <x:f>'Historical Trades'!H8001</x:f>
      </x:c>
      <x:c r="I8001" s="0">
        <x:f>'Historical Trades'!I8001</x:f>
      </x:c>
      <x:c r="J8001" s="0">
        <x:f>'Historical Trades'!J8001</x:f>
      </x:c>
      <x:c r="K8001" s="0">
        <x:f>'Historical Trades'!K8001</x:f>
      </x:c>
      <x:c r="L8001" s="0">
        <x:f>'Historical Trades'!L8001</x:f>
      </x:c>
      <x:c r="M8001" s="0">
        <x:f>'Historical Trades'!M8001</x:f>
      </x:c>
      <x:c r="N8001" s="0">
        <x:f>CLEAN('Historical Trades'!O8001)</x:f>
      </x:c>
      <x:c r="P8001" s="14">
        <x:f>IF(G8001="sell",M8001,-M8001)</x:f>
      </x:c>
      <x:c r="Q8001" s="14">
        <x:f>VLOOKUP(N8001,'Currency Rates'!$A$3:$C$32,3,0)</x:f>
      </x:c>
      <x:c r="R8001" s="0">
        <x:f>IF(A8001="SPUS",0,IF(A8001="FWD",0,P8001/Q8001))</x:f>
      </x:c>
    </x:row>
    <x:row r="8002" spans="1:19" x14ac:dyDescent="0.3">
      <x:c r="A8002" s="0">
        <x:f>'Historical Trades'!A8002</x:f>
      </x:c>
      <x:c r="B8002" s="0">
        <x:f>'Historical Trades'!B8002</x:f>
      </x:c>
      <x:c r="C8002" s="23">
        <x:f>'Historical Trades'!C8002</x:f>
      </x:c>
      <x:c r="D8002" s="0">
        <x:f>'Historical Trades'!D8002</x:f>
      </x:c>
      <x:c r="E8002" s="23">
        <x:f>'Historical Trades'!E8002</x:f>
      </x:c>
      <x:c r="F8002" s="0">
        <x:f>'Historical Trades'!F8002</x:f>
      </x:c>
      <x:c r="G8002" s="0">
        <x:f>'Historical Trades'!G8002</x:f>
      </x:c>
      <x:c r="H8002" s="0">
        <x:f>'Historical Trades'!H8002</x:f>
      </x:c>
      <x:c r="I8002" s="0">
        <x:f>'Historical Trades'!I8002</x:f>
      </x:c>
      <x:c r="J8002" s="0">
        <x:f>'Historical Trades'!J8002</x:f>
      </x:c>
      <x:c r="K8002" s="0">
        <x:f>'Historical Trades'!K8002</x:f>
      </x:c>
      <x:c r="L8002" s="0">
        <x:f>'Historical Trades'!L8002</x:f>
      </x:c>
      <x:c r="M8002" s="0">
        <x:f>'Historical Trades'!M8002</x:f>
      </x:c>
      <x:c r="N8002" s="0">
        <x:f>CLEAN('Historical Trades'!O8002)</x:f>
      </x:c>
      <x:c r="P8002" s="14">
        <x:f>IF(G8002="sell",M8002,-M8002)</x:f>
      </x:c>
      <x:c r="Q8002" s="14">
        <x:f>VLOOKUP(N8002,'Currency Rates'!$A$3:$C$32,3,0)</x:f>
      </x:c>
      <x:c r="R8002" s="0">
        <x:f>IF(A8002="SPUS",0,IF(A8002="FWD",0,P8002/Q8002))</x:f>
      </x:c>
    </x:row>
    <x:row r="8003" spans="1:19" x14ac:dyDescent="0.3">
      <x:c r="A8003" s="0">
        <x:f>'Historical Trades'!A8003</x:f>
      </x:c>
      <x:c r="B8003" s="0">
        <x:f>'Historical Trades'!B8003</x:f>
      </x:c>
      <x:c r="C8003" s="23">
        <x:f>'Historical Trades'!C8003</x:f>
      </x:c>
      <x:c r="D8003" s="0">
        <x:f>'Historical Trades'!D8003</x:f>
      </x:c>
      <x:c r="E8003" s="23">
        <x:f>'Historical Trades'!E8003</x:f>
      </x:c>
      <x:c r="F8003" s="0">
        <x:f>'Historical Trades'!F8003</x:f>
      </x:c>
      <x:c r="G8003" s="0">
        <x:f>'Historical Trades'!G8003</x:f>
      </x:c>
      <x:c r="H8003" s="0">
        <x:f>'Historical Trades'!H8003</x:f>
      </x:c>
      <x:c r="I8003" s="0">
        <x:f>'Historical Trades'!I8003</x:f>
      </x:c>
      <x:c r="J8003" s="0">
        <x:f>'Historical Trades'!J8003</x:f>
      </x:c>
      <x:c r="K8003" s="0">
        <x:f>'Historical Trades'!K8003</x:f>
      </x:c>
      <x:c r="L8003" s="0">
        <x:f>'Historical Trades'!L8003</x:f>
      </x:c>
      <x:c r="M8003" s="0">
        <x:f>'Historical Trades'!M8003</x:f>
      </x:c>
      <x:c r="N8003" s="0">
        <x:f>CLEAN('Historical Trades'!O8003)</x:f>
      </x:c>
      <x:c r="P8003" s="14">
        <x:f>IF(G8003="sell",M8003,-M8003)</x:f>
      </x:c>
      <x:c r="Q8003" s="14">
        <x:f>VLOOKUP(N8003,'Currency Rates'!$A$3:$C$32,3,0)</x:f>
      </x:c>
      <x:c r="R8003" s="0">
        <x:f>IF(A8003="SPUS",0,IF(A8003="FWD",0,P8003/Q8003))</x:f>
      </x:c>
    </x:row>
    <x:row r="8004" spans="1:19" x14ac:dyDescent="0.3">
      <x:c r="A8004" s="0">
        <x:f>'Historical Trades'!A8004</x:f>
      </x:c>
      <x:c r="B8004" s="0">
        <x:f>'Historical Trades'!B8004</x:f>
      </x:c>
      <x:c r="C8004" s="23">
        <x:f>'Historical Trades'!C8004</x:f>
      </x:c>
      <x:c r="D8004" s="0">
        <x:f>'Historical Trades'!D8004</x:f>
      </x:c>
      <x:c r="E8004" s="23">
        <x:f>'Historical Trades'!E8004</x:f>
      </x:c>
      <x:c r="F8004" s="0">
        <x:f>'Historical Trades'!F8004</x:f>
      </x:c>
      <x:c r="G8004" s="0">
        <x:f>'Historical Trades'!G8004</x:f>
      </x:c>
      <x:c r="H8004" s="0">
        <x:f>'Historical Trades'!H8004</x:f>
      </x:c>
      <x:c r="I8004" s="0">
        <x:f>'Historical Trades'!I8004</x:f>
      </x:c>
      <x:c r="J8004" s="0">
        <x:f>'Historical Trades'!J8004</x:f>
      </x:c>
      <x:c r="K8004" s="0">
        <x:f>'Historical Trades'!K8004</x:f>
      </x:c>
      <x:c r="L8004" s="0">
        <x:f>'Historical Trades'!L8004</x:f>
      </x:c>
      <x:c r="M8004" s="0">
        <x:f>'Historical Trades'!M8004</x:f>
      </x:c>
      <x:c r="N8004" s="0">
        <x:f>CLEAN('Historical Trades'!O8004)</x:f>
      </x:c>
      <x:c r="P8004" s="14">
        <x:f>IF(G8004="sell",M8004,-M8004)</x:f>
      </x:c>
      <x:c r="Q8004" s="14">
        <x:f>VLOOKUP(N8004,'Currency Rates'!$A$3:$C$32,3,0)</x:f>
      </x:c>
      <x:c r="R8004" s="0">
        <x:f>IF(A8004="SPUS",0,IF(A8004="FWD",0,P8004/Q8004))</x:f>
      </x:c>
    </x:row>
    <x:row r="8005" spans="1:19" x14ac:dyDescent="0.3">
      <x:c r="A8005" s="0">
        <x:f>'Historical Trades'!A8005</x:f>
      </x:c>
      <x:c r="B8005" s="0">
        <x:f>'Historical Trades'!B8005</x:f>
      </x:c>
      <x:c r="C8005" s="23">
        <x:f>'Historical Trades'!C8005</x:f>
      </x:c>
      <x:c r="D8005" s="0">
        <x:f>'Historical Trades'!D8005</x:f>
      </x:c>
      <x:c r="E8005" s="23">
        <x:f>'Historical Trades'!E8005</x:f>
      </x:c>
      <x:c r="F8005" s="0">
        <x:f>'Historical Trades'!F8005</x:f>
      </x:c>
      <x:c r="G8005" s="0">
        <x:f>'Historical Trades'!G8005</x:f>
      </x:c>
      <x:c r="H8005" s="0">
        <x:f>'Historical Trades'!H8005</x:f>
      </x:c>
      <x:c r="I8005" s="0">
        <x:f>'Historical Trades'!I8005</x:f>
      </x:c>
      <x:c r="J8005" s="0">
        <x:f>'Historical Trades'!J8005</x:f>
      </x:c>
      <x:c r="K8005" s="0">
        <x:f>'Historical Trades'!K8005</x:f>
      </x:c>
      <x:c r="L8005" s="0">
        <x:f>'Historical Trades'!L8005</x:f>
      </x:c>
      <x:c r="M8005" s="0">
        <x:f>'Historical Trades'!M8005</x:f>
      </x:c>
      <x:c r="N8005" s="0">
        <x:f>CLEAN('Historical Trades'!O8005)</x:f>
      </x:c>
      <x:c r="P8005" s="14">
        <x:f>IF(G8005="sell",M8005,-M8005)</x:f>
      </x:c>
      <x:c r="Q8005" s="14">
        <x:f>VLOOKUP(N8005,'Currency Rates'!$A$3:$C$32,3,0)</x:f>
      </x:c>
      <x:c r="R8005" s="0">
        <x:f>IF(A8005="SPUS",0,IF(A8005="FWD",0,P8005/Q8005))</x:f>
      </x:c>
    </x:row>
    <x:row r="8006" spans="1:19" x14ac:dyDescent="0.3">
      <x:c r="A8006" s="0">
        <x:f>'Historical Trades'!A8006</x:f>
      </x:c>
      <x:c r="B8006" s="0">
        <x:f>'Historical Trades'!B8006</x:f>
      </x:c>
      <x:c r="C8006" s="23">
        <x:f>'Historical Trades'!C8006</x:f>
      </x:c>
      <x:c r="D8006" s="0">
        <x:f>'Historical Trades'!D8006</x:f>
      </x:c>
      <x:c r="E8006" s="23">
        <x:f>'Historical Trades'!E8006</x:f>
      </x:c>
      <x:c r="F8006" s="0">
        <x:f>'Historical Trades'!F8006</x:f>
      </x:c>
      <x:c r="G8006" s="0">
        <x:f>'Historical Trades'!G8006</x:f>
      </x:c>
      <x:c r="H8006" s="0">
        <x:f>'Historical Trades'!H8006</x:f>
      </x:c>
      <x:c r="I8006" s="0">
        <x:f>'Historical Trades'!I8006</x:f>
      </x:c>
      <x:c r="J8006" s="0">
        <x:f>'Historical Trades'!J8006</x:f>
      </x:c>
      <x:c r="K8006" s="0">
        <x:f>'Historical Trades'!K8006</x:f>
      </x:c>
      <x:c r="L8006" s="0">
        <x:f>'Historical Trades'!L8006</x:f>
      </x:c>
      <x:c r="M8006" s="0">
        <x:f>'Historical Trades'!M8006</x:f>
      </x:c>
      <x:c r="N8006" s="0">
        <x:f>CLEAN('Historical Trades'!O8006)</x:f>
      </x:c>
      <x:c r="P8006" s="14">
        <x:f>IF(G8006="sell",M8006,-M8006)</x:f>
      </x:c>
      <x:c r="Q8006" s="14">
        <x:f>VLOOKUP(N8006,'Currency Rates'!$A$3:$C$32,3,0)</x:f>
      </x:c>
      <x:c r="R8006" s="0">
        <x:f>IF(A8006="SPUS",0,IF(A8006="FWD",0,P8006/Q8006))</x:f>
      </x:c>
    </x:row>
    <x:row r="8007" spans="1:19" x14ac:dyDescent="0.3">
      <x:c r="A8007" s="0">
        <x:f>'Historical Trades'!A8007</x:f>
      </x:c>
      <x:c r="B8007" s="0">
        <x:f>'Historical Trades'!B8007</x:f>
      </x:c>
      <x:c r="C8007" s="23">
        <x:f>'Historical Trades'!C8007</x:f>
      </x:c>
      <x:c r="D8007" s="0">
        <x:f>'Historical Trades'!D8007</x:f>
      </x:c>
      <x:c r="E8007" s="23">
        <x:f>'Historical Trades'!E8007</x:f>
      </x:c>
      <x:c r="F8007" s="0">
        <x:f>'Historical Trades'!F8007</x:f>
      </x:c>
      <x:c r="G8007" s="0">
        <x:f>'Historical Trades'!G8007</x:f>
      </x:c>
      <x:c r="H8007" s="0">
        <x:f>'Historical Trades'!H8007</x:f>
      </x:c>
      <x:c r="I8007" s="0">
        <x:f>'Historical Trades'!I8007</x:f>
      </x:c>
      <x:c r="J8007" s="0">
        <x:f>'Historical Trades'!J8007</x:f>
      </x:c>
      <x:c r="K8007" s="0">
        <x:f>'Historical Trades'!K8007</x:f>
      </x:c>
      <x:c r="L8007" s="0">
        <x:f>'Historical Trades'!L8007</x:f>
      </x:c>
      <x:c r="M8007" s="0">
        <x:f>'Historical Trades'!M8007</x:f>
      </x:c>
      <x:c r="N8007" s="0">
        <x:f>CLEAN('Historical Trades'!O8007)</x:f>
      </x:c>
      <x:c r="P8007" s="14">
        <x:f>IF(G8007="sell",M8007,-M8007)</x:f>
      </x:c>
      <x:c r="Q8007" s="14">
        <x:f>VLOOKUP(N8007,'Currency Rates'!$A$3:$C$32,3,0)</x:f>
      </x:c>
      <x:c r="R8007" s="0">
        <x:f>IF(A8007="SPUS",0,IF(A8007="FWD",0,P8007/Q8007))</x:f>
      </x:c>
    </x:row>
    <x:row r="8008" spans="1:19" x14ac:dyDescent="0.3">
      <x:c r="A8008" s="0">
        <x:f>'Historical Trades'!A8008</x:f>
      </x:c>
      <x:c r="B8008" s="0">
        <x:f>'Historical Trades'!B8008</x:f>
      </x:c>
      <x:c r="C8008" s="23">
        <x:f>'Historical Trades'!C8008</x:f>
      </x:c>
      <x:c r="D8008" s="0">
        <x:f>'Historical Trades'!D8008</x:f>
      </x:c>
      <x:c r="E8008" s="23">
        <x:f>'Historical Trades'!E8008</x:f>
      </x:c>
      <x:c r="F8008" s="0">
        <x:f>'Historical Trades'!F8008</x:f>
      </x:c>
      <x:c r="G8008" s="0">
        <x:f>'Historical Trades'!G8008</x:f>
      </x:c>
      <x:c r="H8008" s="0">
        <x:f>'Historical Trades'!H8008</x:f>
      </x:c>
      <x:c r="I8008" s="0">
        <x:f>'Historical Trades'!I8008</x:f>
      </x:c>
      <x:c r="J8008" s="0">
        <x:f>'Historical Trades'!J8008</x:f>
      </x:c>
      <x:c r="K8008" s="0">
        <x:f>'Historical Trades'!K8008</x:f>
      </x:c>
      <x:c r="L8008" s="0">
        <x:f>'Historical Trades'!L8008</x:f>
      </x:c>
      <x:c r="M8008" s="0">
        <x:f>'Historical Trades'!M8008</x:f>
      </x:c>
      <x:c r="N8008" s="0">
        <x:f>CLEAN('Historical Trades'!O8008)</x:f>
      </x:c>
      <x:c r="P8008" s="14">
        <x:f>IF(G8008="sell",M8008,-M8008)</x:f>
      </x:c>
      <x:c r="Q8008" s="14">
        <x:f>VLOOKUP(N8008,'Currency Rates'!$A$3:$C$32,3,0)</x:f>
      </x:c>
      <x:c r="R8008" s="0">
        <x:f>IF(A8008="SPUS",0,IF(A8008="FWD",0,P8008/Q8008))</x:f>
      </x:c>
    </x:row>
    <x:row r="8009" spans="1:19" x14ac:dyDescent="0.3">
      <x:c r="A8009" s="0">
        <x:f>'Historical Trades'!A8009</x:f>
      </x:c>
      <x:c r="B8009" s="0">
        <x:f>'Historical Trades'!B8009</x:f>
      </x:c>
      <x:c r="C8009" s="23">
        <x:f>'Historical Trades'!C8009</x:f>
      </x:c>
      <x:c r="D8009" s="0">
        <x:f>'Historical Trades'!D8009</x:f>
      </x:c>
      <x:c r="E8009" s="23">
        <x:f>'Historical Trades'!E8009</x:f>
      </x:c>
      <x:c r="F8009" s="0">
        <x:f>'Historical Trades'!F8009</x:f>
      </x:c>
      <x:c r="G8009" s="0">
        <x:f>'Historical Trades'!G8009</x:f>
      </x:c>
      <x:c r="H8009" s="0">
        <x:f>'Historical Trades'!H8009</x:f>
      </x:c>
      <x:c r="I8009" s="0">
        <x:f>'Historical Trades'!I8009</x:f>
      </x:c>
      <x:c r="J8009" s="0">
        <x:f>'Historical Trades'!J8009</x:f>
      </x:c>
      <x:c r="K8009" s="0">
        <x:f>'Historical Trades'!K8009</x:f>
      </x:c>
      <x:c r="L8009" s="0">
        <x:f>'Historical Trades'!L8009</x:f>
      </x:c>
      <x:c r="M8009" s="0">
        <x:f>'Historical Trades'!M8009</x:f>
      </x:c>
      <x:c r="N8009" s="0">
        <x:f>CLEAN('Historical Trades'!O8009)</x:f>
      </x:c>
      <x:c r="P8009" s="14">
        <x:f>IF(G8009="sell",M8009,-M8009)</x:f>
      </x:c>
      <x:c r="Q8009" s="14">
        <x:f>VLOOKUP(N8009,'Currency Rates'!$A$3:$C$32,3,0)</x:f>
      </x:c>
      <x:c r="R8009" s="0">
        <x:f>IF(A8009="SPUS",0,IF(A8009="FWD",0,P8009/Q8009))</x:f>
      </x:c>
    </x:row>
    <x:row r="8010" spans="1:19" x14ac:dyDescent="0.3">
      <x:c r="A8010" s="0">
        <x:f>'Historical Trades'!A8010</x:f>
      </x:c>
      <x:c r="B8010" s="0">
        <x:f>'Historical Trades'!B8010</x:f>
      </x:c>
      <x:c r="C8010" s="23">
        <x:f>'Historical Trades'!C8010</x:f>
      </x:c>
      <x:c r="D8010" s="0">
        <x:f>'Historical Trades'!D8010</x:f>
      </x:c>
      <x:c r="E8010" s="23">
        <x:f>'Historical Trades'!E8010</x:f>
      </x:c>
      <x:c r="F8010" s="0">
        <x:f>'Historical Trades'!F8010</x:f>
      </x:c>
      <x:c r="G8010" s="0">
        <x:f>'Historical Trades'!G8010</x:f>
      </x:c>
      <x:c r="H8010" s="0">
        <x:f>'Historical Trades'!H8010</x:f>
      </x:c>
      <x:c r="I8010" s="0">
        <x:f>'Historical Trades'!I8010</x:f>
      </x:c>
      <x:c r="J8010" s="0">
        <x:f>'Historical Trades'!J8010</x:f>
      </x:c>
      <x:c r="K8010" s="0">
        <x:f>'Historical Trades'!K8010</x:f>
      </x:c>
      <x:c r="L8010" s="0">
        <x:f>'Historical Trades'!L8010</x:f>
      </x:c>
      <x:c r="M8010" s="0">
        <x:f>'Historical Trades'!M8010</x:f>
      </x:c>
      <x:c r="N8010" s="0">
        <x:f>CLEAN('Historical Trades'!O8010)</x:f>
      </x:c>
      <x:c r="P8010" s="14">
        <x:f>IF(G8010="sell",M8010,-M8010)</x:f>
      </x:c>
      <x:c r="Q8010" s="14">
        <x:f>VLOOKUP(N8010,'Currency Rates'!$A$3:$C$32,3,0)</x:f>
      </x:c>
      <x:c r="R8010" s="0">
        <x:f>IF(A8010="SPUS",0,IF(A8010="FWD",0,P8010/Q8010))</x:f>
      </x:c>
    </x:row>
    <x:row r="8011" spans="1:19" x14ac:dyDescent="0.3">
      <x:c r="A8011" s="0">
        <x:f>'Historical Trades'!A8011</x:f>
      </x:c>
      <x:c r="B8011" s="0">
        <x:f>'Historical Trades'!B8011</x:f>
      </x:c>
      <x:c r="C8011" s="23">
        <x:f>'Historical Trades'!C8011</x:f>
      </x:c>
      <x:c r="D8011" s="0">
        <x:f>'Historical Trades'!D8011</x:f>
      </x:c>
      <x:c r="E8011" s="23">
        <x:f>'Historical Trades'!E8011</x:f>
      </x:c>
      <x:c r="F8011" s="0">
        <x:f>'Historical Trades'!F8011</x:f>
      </x:c>
      <x:c r="G8011" s="0">
        <x:f>'Historical Trades'!G8011</x:f>
      </x:c>
      <x:c r="H8011" s="0">
        <x:f>'Historical Trades'!H8011</x:f>
      </x:c>
      <x:c r="I8011" s="0">
        <x:f>'Historical Trades'!I8011</x:f>
      </x:c>
      <x:c r="J8011" s="0">
        <x:f>'Historical Trades'!J8011</x:f>
      </x:c>
      <x:c r="K8011" s="0">
        <x:f>'Historical Trades'!K8011</x:f>
      </x:c>
      <x:c r="L8011" s="0">
        <x:f>'Historical Trades'!L8011</x:f>
      </x:c>
      <x:c r="M8011" s="0">
        <x:f>'Historical Trades'!M8011</x:f>
      </x:c>
      <x:c r="N8011" s="0">
        <x:f>CLEAN('Historical Trades'!O8011)</x:f>
      </x:c>
      <x:c r="P8011" s="14">
        <x:f>IF(G8011="sell",M8011,-M8011)</x:f>
      </x:c>
      <x:c r="Q8011" s="14">
        <x:f>VLOOKUP(N8011,'Currency Rates'!$A$3:$C$32,3,0)</x:f>
      </x:c>
      <x:c r="R8011" s="0">
        <x:f>IF(A8011="SPUS",0,IF(A8011="FWD",0,P8011/Q8011))</x:f>
      </x:c>
    </x:row>
    <x:row r="8012" spans="1:19" x14ac:dyDescent="0.3">
      <x:c r="A8012" s="0">
        <x:f>'Historical Trades'!A8012</x:f>
      </x:c>
      <x:c r="B8012" s="0">
        <x:f>'Historical Trades'!B8012</x:f>
      </x:c>
      <x:c r="C8012" s="23">
        <x:f>'Historical Trades'!C8012</x:f>
      </x:c>
      <x:c r="D8012" s="0">
        <x:f>'Historical Trades'!D8012</x:f>
      </x:c>
      <x:c r="E8012" s="23">
        <x:f>'Historical Trades'!E8012</x:f>
      </x:c>
      <x:c r="F8012" s="0">
        <x:f>'Historical Trades'!F8012</x:f>
      </x:c>
      <x:c r="G8012" s="0">
        <x:f>'Historical Trades'!G8012</x:f>
      </x:c>
      <x:c r="H8012" s="0">
        <x:f>'Historical Trades'!H8012</x:f>
      </x:c>
      <x:c r="I8012" s="0">
        <x:f>'Historical Trades'!I8012</x:f>
      </x:c>
      <x:c r="J8012" s="0">
        <x:f>'Historical Trades'!J8012</x:f>
      </x:c>
      <x:c r="K8012" s="0">
        <x:f>'Historical Trades'!K8012</x:f>
      </x:c>
      <x:c r="L8012" s="0">
        <x:f>'Historical Trades'!L8012</x:f>
      </x:c>
      <x:c r="M8012" s="0">
        <x:f>'Historical Trades'!M8012</x:f>
      </x:c>
      <x:c r="N8012" s="0">
        <x:f>CLEAN('Historical Trades'!O8012)</x:f>
      </x:c>
      <x:c r="P8012" s="14">
        <x:f>IF(G8012="sell",M8012,-M8012)</x:f>
      </x:c>
      <x:c r="Q8012" s="14">
        <x:f>VLOOKUP(N8012,'Currency Rates'!$A$3:$C$32,3,0)</x:f>
      </x:c>
      <x:c r="R8012" s="0">
        <x:f>IF(A8012="SPUS",0,IF(A8012="FWD",0,P8012/Q8012))</x:f>
      </x:c>
    </x:row>
    <x:row r="8013" spans="1:19" x14ac:dyDescent="0.3">
      <x:c r="A8013" s="0">
        <x:f>'Historical Trades'!A8013</x:f>
      </x:c>
      <x:c r="B8013" s="0">
        <x:f>'Historical Trades'!B8013</x:f>
      </x:c>
      <x:c r="C8013" s="23">
        <x:f>'Historical Trades'!C8013</x:f>
      </x:c>
      <x:c r="D8013" s="0">
        <x:f>'Historical Trades'!D8013</x:f>
      </x:c>
      <x:c r="E8013" s="23">
        <x:f>'Historical Trades'!E8013</x:f>
      </x:c>
      <x:c r="F8013" s="0">
        <x:f>'Historical Trades'!F8013</x:f>
      </x:c>
      <x:c r="G8013" s="0">
        <x:f>'Historical Trades'!G8013</x:f>
      </x:c>
      <x:c r="H8013" s="0">
        <x:f>'Historical Trades'!H8013</x:f>
      </x:c>
      <x:c r="I8013" s="0">
        <x:f>'Historical Trades'!I8013</x:f>
      </x:c>
      <x:c r="J8013" s="0">
        <x:f>'Historical Trades'!J8013</x:f>
      </x:c>
      <x:c r="K8013" s="0">
        <x:f>'Historical Trades'!K8013</x:f>
      </x:c>
      <x:c r="L8013" s="0">
        <x:f>'Historical Trades'!L8013</x:f>
      </x:c>
      <x:c r="M8013" s="0">
        <x:f>'Historical Trades'!M8013</x:f>
      </x:c>
      <x:c r="N8013" s="0">
        <x:f>CLEAN('Historical Trades'!O8013)</x:f>
      </x:c>
      <x:c r="P8013" s="14">
        <x:f>IF(G8013="sell",M8013,-M8013)</x:f>
      </x:c>
      <x:c r="Q8013" s="14">
        <x:f>VLOOKUP(N8013,'Currency Rates'!$A$3:$C$32,3,0)</x:f>
      </x:c>
      <x:c r="R8013" s="0">
        <x:f>IF(A8013="SPUS",0,IF(A8013="FWD",0,P8013/Q8013))</x:f>
      </x:c>
    </x:row>
    <x:row r="8014" spans="1:19" x14ac:dyDescent="0.3">
      <x:c r="A8014" s="0">
        <x:f>'Historical Trades'!A8014</x:f>
      </x:c>
      <x:c r="B8014" s="0">
        <x:f>'Historical Trades'!B8014</x:f>
      </x:c>
      <x:c r="C8014" s="23">
        <x:f>'Historical Trades'!C8014</x:f>
      </x:c>
      <x:c r="D8014" s="0">
        <x:f>'Historical Trades'!D8014</x:f>
      </x:c>
      <x:c r="E8014" s="23">
        <x:f>'Historical Trades'!E8014</x:f>
      </x:c>
      <x:c r="F8014" s="0">
        <x:f>'Historical Trades'!F8014</x:f>
      </x:c>
      <x:c r="G8014" s="0">
        <x:f>'Historical Trades'!G8014</x:f>
      </x:c>
      <x:c r="H8014" s="0">
        <x:f>'Historical Trades'!H8014</x:f>
      </x:c>
      <x:c r="I8014" s="0">
        <x:f>'Historical Trades'!I8014</x:f>
      </x:c>
      <x:c r="J8014" s="0">
        <x:f>'Historical Trades'!J8014</x:f>
      </x:c>
      <x:c r="K8014" s="0">
        <x:f>'Historical Trades'!K8014</x:f>
      </x:c>
      <x:c r="L8014" s="0">
        <x:f>'Historical Trades'!L8014</x:f>
      </x:c>
      <x:c r="M8014" s="0">
        <x:f>'Historical Trades'!M8014</x:f>
      </x:c>
      <x:c r="N8014" s="0">
        <x:f>CLEAN('Historical Trades'!O8014)</x:f>
      </x:c>
      <x:c r="P8014" s="14">
        <x:f>IF(G8014="sell",M8014,-M8014)</x:f>
      </x:c>
      <x:c r="Q8014" s="14">
        <x:f>VLOOKUP(N8014,'Currency Rates'!$A$3:$C$32,3,0)</x:f>
      </x:c>
      <x:c r="R8014" s="0">
        <x:f>IF(A8014="SPUS",0,IF(A8014="FWD",0,P8014/Q8014))</x:f>
      </x:c>
    </x:row>
    <x:row r="8015" spans="1:19" x14ac:dyDescent="0.3">
      <x:c r="A8015" s="0">
        <x:f>'Historical Trades'!A8015</x:f>
      </x:c>
      <x:c r="B8015" s="0">
        <x:f>'Historical Trades'!B8015</x:f>
      </x:c>
      <x:c r="C8015" s="23">
        <x:f>'Historical Trades'!C8015</x:f>
      </x:c>
      <x:c r="D8015" s="0">
        <x:f>'Historical Trades'!D8015</x:f>
      </x:c>
      <x:c r="E8015" s="23">
        <x:f>'Historical Trades'!E8015</x:f>
      </x:c>
      <x:c r="F8015" s="0">
        <x:f>'Historical Trades'!F8015</x:f>
      </x:c>
      <x:c r="G8015" s="0">
        <x:f>'Historical Trades'!G8015</x:f>
      </x:c>
      <x:c r="H8015" s="0">
        <x:f>'Historical Trades'!H8015</x:f>
      </x:c>
      <x:c r="I8015" s="0">
        <x:f>'Historical Trades'!I8015</x:f>
      </x:c>
      <x:c r="J8015" s="0">
        <x:f>'Historical Trades'!J8015</x:f>
      </x:c>
      <x:c r="K8015" s="0">
        <x:f>'Historical Trades'!K8015</x:f>
      </x:c>
      <x:c r="L8015" s="0">
        <x:f>'Historical Trades'!L8015</x:f>
      </x:c>
      <x:c r="M8015" s="0">
        <x:f>'Historical Trades'!M8015</x:f>
      </x:c>
      <x:c r="N8015" s="0">
        <x:f>CLEAN('Historical Trades'!O8015)</x:f>
      </x:c>
      <x:c r="P8015" s="14">
        <x:f>IF(G8015="sell",M8015,-M8015)</x:f>
      </x:c>
      <x:c r="Q8015" s="14">
        <x:f>VLOOKUP(N8015,'Currency Rates'!$A$3:$C$32,3,0)</x:f>
      </x:c>
      <x:c r="R8015" s="0">
        <x:f>IF(A8015="SPUS",0,IF(A8015="FWD",0,P8015/Q8015))</x:f>
      </x:c>
    </x:row>
    <x:row r="8016" spans="1:19" x14ac:dyDescent="0.3">
      <x:c r="A8016" s="0">
        <x:f>'Historical Trades'!A8016</x:f>
      </x:c>
      <x:c r="B8016" s="0">
        <x:f>'Historical Trades'!B8016</x:f>
      </x:c>
      <x:c r="C8016" s="23">
        <x:f>'Historical Trades'!C8016</x:f>
      </x:c>
      <x:c r="D8016" s="0">
        <x:f>'Historical Trades'!D8016</x:f>
      </x:c>
      <x:c r="E8016" s="23">
        <x:f>'Historical Trades'!E8016</x:f>
      </x:c>
      <x:c r="F8016" s="0">
        <x:f>'Historical Trades'!F8016</x:f>
      </x:c>
      <x:c r="G8016" s="0">
        <x:f>'Historical Trades'!G8016</x:f>
      </x:c>
      <x:c r="H8016" s="0">
        <x:f>'Historical Trades'!H8016</x:f>
      </x:c>
      <x:c r="I8016" s="0">
        <x:f>'Historical Trades'!I8016</x:f>
      </x:c>
      <x:c r="J8016" s="0">
        <x:f>'Historical Trades'!J8016</x:f>
      </x:c>
      <x:c r="K8016" s="0">
        <x:f>'Historical Trades'!K8016</x:f>
      </x:c>
      <x:c r="L8016" s="0">
        <x:f>'Historical Trades'!L8016</x:f>
      </x:c>
      <x:c r="M8016" s="0">
        <x:f>'Historical Trades'!M8016</x:f>
      </x:c>
      <x:c r="N8016" s="0">
        <x:f>CLEAN('Historical Trades'!O8016)</x:f>
      </x:c>
      <x:c r="P8016" s="14">
        <x:f>IF(G8016="sell",M8016,-M8016)</x:f>
      </x:c>
      <x:c r="Q8016" s="14">
        <x:f>VLOOKUP(N8016,'Currency Rates'!$A$3:$C$32,3,0)</x:f>
      </x:c>
      <x:c r="R8016" s="0">
        <x:f>IF(A8016="SPUS",0,IF(A8016="FWD",0,P8016/Q8016))</x:f>
      </x:c>
    </x:row>
    <x:row r="8017" spans="1:19" x14ac:dyDescent="0.3">
      <x:c r="A8017" s="0">
        <x:f>'Historical Trades'!A8017</x:f>
      </x:c>
      <x:c r="B8017" s="0">
        <x:f>'Historical Trades'!B8017</x:f>
      </x:c>
      <x:c r="C8017" s="23">
        <x:f>'Historical Trades'!C8017</x:f>
      </x:c>
      <x:c r="D8017" s="0">
        <x:f>'Historical Trades'!D8017</x:f>
      </x:c>
      <x:c r="E8017" s="23">
        <x:f>'Historical Trades'!E8017</x:f>
      </x:c>
      <x:c r="F8017" s="0">
        <x:f>'Historical Trades'!F8017</x:f>
      </x:c>
      <x:c r="G8017" s="0">
        <x:f>'Historical Trades'!G8017</x:f>
      </x:c>
      <x:c r="H8017" s="0">
        <x:f>'Historical Trades'!H8017</x:f>
      </x:c>
      <x:c r="I8017" s="0">
        <x:f>'Historical Trades'!I8017</x:f>
      </x:c>
      <x:c r="J8017" s="0">
        <x:f>'Historical Trades'!J8017</x:f>
      </x:c>
      <x:c r="K8017" s="0">
        <x:f>'Historical Trades'!K8017</x:f>
      </x:c>
      <x:c r="L8017" s="0">
        <x:f>'Historical Trades'!L8017</x:f>
      </x:c>
      <x:c r="M8017" s="0">
        <x:f>'Historical Trades'!M8017</x:f>
      </x:c>
      <x:c r="N8017" s="0">
        <x:f>CLEAN('Historical Trades'!O8017)</x:f>
      </x:c>
      <x:c r="P8017" s="14">
        <x:f>IF(G8017="sell",M8017,-M8017)</x:f>
      </x:c>
      <x:c r="Q8017" s="14">
        <x:f>VLOOKUP(N8017,'Currency Rates'!$A$3:$C$32,3,0)</x:f>
      </x:c>
      <x:c r="R8017" s="0">
        <x:f>IF(A8017="SPUS",0,IF(A8017="FWD",0,P8017/Q8017))</x:f>
      </x:c>
    </x:row>
    <x:row r="8018" spans="1:19" x14ac:dyDescent="0.3">
      <x:c r="A8018" s="0">
        <x:f>'Historical Trades'!A8018</x:f>
      </x:c>
      <x:c r="B8018" s="0">
        <x:f>'Historical Trades'!B8018</x:f>
      </x:c>
      <x:c r="C8018" s="23">
        <x:f>'Historical Trades'!C8018</x:f>
      </x:c>
      <x:c r="D8018" s="0">
        <x:f>'Historical Trades'!D8018</x:f>
      </x:c>
      <x:c r="E8018" s="23">
        <x:f>'Historical Trades'!E8018</x:f>
      </x:c>
      <x:c r="F8018" s="0">
        <x:f>'Historical Trades'!F8018</x:f>
      </x:c>
      <x:c r="G8018" s="0">
        <x:f>'Historical Trades'!G8018</x:f>
      </x:c>
      <x:c r="H8018" s="0">
        <x:f>'Historical Trades'!H8018</x:f>
      </x:c>
      <x:c r="I8018" s="0">
        <x:f>'Historical Trades'!I8018</x:f>
      </x:c>
      <x:c r="J8018" s="0">
        <x:f>'Historical Trades'!J8018</x:f>
      </x:c>
      <x:c r="K8018" s="0">
        <x:f>'Historical Trades'!K8018</x:f>
      </x:c>
      <x:c r="L8018" s="0">
        <x:f>'Historical Trades'!L8018</x:f>
      </x:c>
      <x:c r="M8018" s="0">
        <x:f>'Historical Trades'!M8018</x:f>
      </x:c>
      <x:c r="N8018" s="0">
        <x:f>CLEAN('Historical Trades'!O8018)</x:f>
      </x:c>
      <x:c r="P8018" s="14">
        <x:f>IF(G8018="sell",M8018,-M8018)</x:f>
      </x:c>
      <x:c r="Q8018" s="14">
        <x:f>VLOOKUP(N8018,'Currency Rates'!$A$3:$C$32,3,0)</x:f>
      </x:c>
      <x:c r="R8018" s="0">
        <x:f>IF(A8018="SPUS",0,IF(A8018="FWD",0,P8018/Q8018))</x:f>
      </x:c>
    </x:row>
    <x:row r="8019" spans="1:19" x14ac:dyDescent="0.3">
      <x:c r="A8019" s="0">
        <x:f>'Historical Trades'!A8019</x:f>
      </x:c>
      <x:c r="B8019" s="0">
        <x:f>'Historical Trades'!B8019</x:f>
      </x:c>
      <x:c r="C8019" s="23">
        <x:f>'Historical Trades'!C8019</x:f>
      </x:c>
      <x:c r="D8019" s="0">
        <x:f>'Historical Trades'!D8019</x:f>
      </x:c>
      <x:c r="E8019" s="23">
        <x:f>'Historical Trades'!E8019</x:f>
      </x:c>
      <x:c r="F8019" s="0">
        <x:f>'Historical Trades'!F8019</x:f>
      </x:c>
      <x:c r="G8019" s="0">
        <x:f>'Historical Trades'!G8019</x:f>
      </x:c>
      <x:c r="H8019" s="0">
        <x:f>'Historical Trades'!H8019</x:f>
      </x:c>
      <x:c r="I8019" s="0">
        <x:f>'Historical Trades'!I8019</x:f>
      </x:c>
      <x:c r="J8019" s="0">
        <x:f>'Historical Trades'!J8019</x:f>
      </x:c>
      <x:c r="K8019" s="0">
        <x:f>'Historical Trades'!K8019</x:f>
      </x:c>
      <x:c r="L8019" s="0">
        <x:f>'Historical Trades'!L8019</x:f>
      </x:c>
      <x:c r="M8019" s="0">
        <x:f>'Historical Trades'!M8019</x:f>
      </x:c>
      <x:c r="N8019" s="0">
        <x:f>CLEAN('Historical Trades'!O8019)</x:f>
      </x:c>
      <x:c r="P8019" s="14">
        <x:f>IF(G8019="sell",M8019,-M8019)</x:f>
      </x:c>
      <x:c r="Q8019" s="14">
        <x:f>VLOOKUP(N8019,'Currency Rates'!$A$3:$C$32,3,0)</x:f>
      </x:c>
      <x:c r="R8019" s="0">
        <x:f>IF(A8019="SPUS",0,IF(A8019="FWD",0,P8019/Q8019))</x:f>
      </x:c>
    </x:row>
    <x:row r="8020" spans="1:19" x14ac:dyDescent="0.3">
      <x:c r="A8020" s="0">
        <x:f>'Historical Trades'!A8020</x:f>
      </x:c>
      <x:c r="B8020" s="0">
        <x:f>'Historical Trades'!B8020</x:f>
      </x:c>
      <x:c r="C8020" s="23">
        <x:f>'Historical Trades'!C8020</x:f>
      </x:c>
      <x:c r="D8020" s="0">
        <x:f>'Historical Trades'!D8020</x:f>
      </x:c>
      <x:c r="E8020" s="23">
        <x:f>'Historical Trades'!E8020</x:f>
      </x:c>
      <x:c r="F8020" s="0">
        <x:f>'Historical Trades'!F8020</x:f>
      </x:c>
      <x:c r="G8020" s="0">
        <x:f>'Historical Trades'!G8020</x:f>
      </x:c>
      <x:c r="H8020" s="0">
        <x:f>'Historical Trades'!H8020</x:f>
      </x:c>
      <x:c r="I8020" s="0">
        <x:f>'Historical Trades'!I8020</x:f>
      </x:c>
      <x:c r="J8020" s="0">
        <x:f>'Historical Trades'!J8020</x:f>
      </x:c>
      <x:c r="K8020" s="0">
        <x:f>'Historical Trades'!K8020</x:f>
      </x:c>
      <x:c r="L8020" s="0">
        <x:f>'Historical Trades'!L8020</x:f>
      </x:c>
      <x:c r="M8020" s="0">
        <x:f>'Historical Trades'!M8020</x:f>
      </x:c>
      <x:c r="N8020" s="0">
        <x:f>CLEAN('Historical Trades'!O8020)</x:f>
      </x:c>
      <x:c r="P8020" s="14">
        <x:f>IF(G8020="sell",M8020,-M8020)</x:f>
      </x:c>
      <x:c r="Q8020" s="14">
        <x:f>VLOOKUP(N8020,'Currency Rates'!$A$3:$C$32,3,0)</x:f>
      </x:c>
      <x:c r="R8020" s="0">
        <x:f>IF(A8020="SPUS",0,IF(A8020="FWD",0,P8020/Q8020))</x:f>
      </x:c>
    </x:row>
    <x:row r="8021" spans="1:19" x14ac:dyDescent="0.3">
      <x:c r="A8021" s="0">
        <x:f>'Historical Trades'!A8021</x:f>
      </x:c>
      <x:c r="B8021" s="0">
        <x:f>'Historical Trades'!B8021</x:f>
      </x:c>
      <x:c r="C8021" s="23">
        <x:f>'Historical Trades'!C8021</x:f>
      </x:c>
      <x:c r="D8021" s="0">
        <x:f>'Historical Trades'!D8021</x:f>
      </x:c>
      <x:c r="E8021" s="23">
        <x:f>'Historical Trades'!E8021</x:f>
      </x:c>
      <x:c r="F8021" s="0">
        <x:f>'Historical Trades'!F8021</x:f>
      </x:c>
      <x:c r="G8021" s="0">
        <x:f>'Historical Trades'!G8021</x:f>
      </x:c>
      <x:c r="H8021" s="0">
        <x:f>'Historical Trades'!H8021</x:f>
      </x:c>
      <x:c r="I8021" s="0">
        <x:f>'Historical Trades'!I8021</x:f>
      </x:c>
      <x:c r="J8021" s="0">
        <x:f>'Historical Trades'!J8021</x:f>
      </x:c>
      <x:c r="K8021" s="0">
        <x:f>'Historical Trades'!K8021</x:f>
      </x:c>
      <x:c r="L8021" s="0">
        <x:f>'Historical Trades'!L8021</x:f>
      </x:c>
      <x:c r="M8021" s="0">
        <x:f>'Historical Trades'!M8021</x:f>
      </x:c>
      <x:c r="N8021" s="0">
        <x:f>CLEAN('Historical Trades'!O8021)</x:f>
      </x:c>
      <x:c r="P8021" s="14">
        <x:f>IF(G8021="sell",M8021,-M8021)</x:f>
      </x:c>
      <x:c r="Q8021" s="14">
        <x:f>VLOOKUP(N8021,'Currency Rates'!$A$3:$C$32,3,0)</x:f>
      </x:c>
      <x:c r="R8021" s="0">
        <x:f>IF(A8021="SPUS",0,IF(A8021="FWD",0,P8021/Q8021))</x:f>
      </x:c>
    </x:row>
    <x:row r="8022" spans="1:19" x14ac:dyDescent="0.3">
      <x:c r="A8022" s="0">
        <x:f>'Historical Trades'!A8022</x:f>
      </x:c>
      <x:c r="B8022" s="0">
        <x:f>'Historical Trades'!B8022</x:f>
      </x:c>
      <x:c r="C8022" s="23">
        <x:f>'Historical Trades'!C8022</x:f>
      </x:c>
      <x:c r="D8022" s="0">
        <x:f>'Historical Trades'!D8022</x:f>
      </x:c>
      <x:c r="E8022" s="23">
        <x:f>'Historical Trades'!E8022</x:f>
      </x:c>
      <x:c r="F8022" s="0">
        <x:f>'Historical Trades'!F8022</x:f>
      </x:c>
      <x:c r="G8022" s="0">
        <x:f>'Historical Trades'!G8022</x:f>
      </x:c>
      <x:c r="H8022" s="0">
        <x:f>'Historical Trades'!H8022</x:f>
      </x:c>
      <x:c r="I8022" s="0">
        <x:f>'Historical Trades'!I8022</x:f>
      </x:c>
      <x:c r="J8022" s="0">
        <x:f>'Historical Trades'!J8022</x:f>
      </x:c>
      <x:c r="K8022" s="0">
        <x:f>'Historical Trades'!K8022</x:f>
      </x:c>
      <x:c r="L8022" s="0">
        <x:f>'Historical Trades'!L8022</x:f>
      </x:c>
      <x:c r="M8022" s="0">
        <x:f>'Historical Trades'!M8022</x:f>
      </x:c>
      <x:c r="N8022" s="0">
        <x:f>CLEAN('Historical Trades'!O8022)</x:f>
      </x:c>
      <x:c r="P8022" s="14">
        <x:f>IF(G8022="sell",M8022,-M8022)</x:f>
      </x:c>
      <x:c r="Q8022" s="14">
        <x:f>VLOOKUP(N8022,'Currency Rates'!$A$3:$C$32,3,0)</x:f>
      </x:c>
      <x:c r="R8022" s="0">
        <x:f>IF(A8022="SPUS",0,IF(A8022="FWD",0,P8022/Q8022))</x:f>
      </x:c>
    </x:row>
    <x:row r="8023" spans="1:19" x14ac:dyDescent="0.3">
      <x:c r="A8023" s="0">
        <x:f>'Historical Trades'!A8023</x:f>
      </x:c>
      <x:c r="B8023" s="0">
        <x:f>'Historical Trades'!B8023</x:f>
      </x:c>
      <x:c r="C8023" s="23">
        <x:f>'Historical Trades'!C8023</x:f>
      </x:c>
      <x:c r="D8023" s="0">
        <x:f>'Historical Trades'!D8023</x:f>
      </x:c>
      <x:c r="E8023" s="23">
        <x:f>'Historical Trades'!E8023</x:f>
      </x:c>
      <x:c r="F8023" s="0">
        <x:f>'Historical Trades'!F8023</x:f>
      </x:c>
      <x:c r="G8023" s="0">
        <x:f>'Historical Trades'!G8023</x:f>
      </x:c>
      <x:c r="H8023" s="0">
        <x:f>'Historical Trades'!H8023</x:f>
      </x:c>
      <x:c r="I8023" s="0">
        <x:f>'Historical Trades'!I8023</x:f>
      </x:c>
      <x:c r="J8023" s="0">
        <x:f>'Historical Trades'!J8023</x:f>
      </x:c>
      <x:c r="K8023" s="0">
        <x:f>'Historical Trades'!K8023</x:f>
      </x:c>
      <x:c r="L8023" s="0">
        <x:f>'Historical Trades'!L8023</x:f>
      </x:c>
      <x:c r="M8023" s="0">
        <x:f>'Historical Trades'!M8023</x:f>
      </x:c>
      <x:c r="N8023" s="0">
        <x:f>CLEAN('Historical Trades'!O8023)</x:f>
      </x:c>
      <x:c r="P8023" s="14">
        <x:f>IF(G8023="sell",M8023,-M8023)</x:f>
      </x:c>
      <x:c r="Q8023" s="14">
        <x:f>VLOOKUP(N8023,'Currency Rates'!$A$3:$C$32,3,0)</x:f>
      </x:c>
      <x:c r="R8023" s="0">
        <x:f>IF(A8023="SPUS",0,IF(A8023="FWD",0,P8023/Q8023))</x:f>
      </x:c>
    </x:row>
    <x:row r="8024" spans="1:19" x14ac:dyDescent="0.3">
      <x:c r="A8024" s="0">
        <x:f>'Historical Trades'!A8024</x:f>
      </x:c>
      <x:c r="B8024" s="0">
        <x:f>'Historical Trades'!B8024</x:f>
      </x:c>
      <x:c r="C8024" s="23">
        <x:f>'Historical Trades'!C8024</x:f>
      </x:c>
      <x:c r="D8024" s="0">
        <x:f>'Historical Trades'!D8024</x:f>
      </x:c>
      <x:c r="E8024" s="23">
        <x:f>'Historical Trades'!E8024</x:f>
      </x:c>
      <x:c r="F8024" s="0">
        <x:f>'Historical Trades'!F8024</x:f>
      </x:c>
      <x:c r="G8024" s="0">
        <x:f>'Historical Trades'!G8024</x:f>
      </x:c>
      <x:c r="H8024" s="0">
        <x:f>'Historical Trades'!H8024</x:f>
      </x:c>
      <x:c r="I8024" s="0">
        <x:f>'Historical Trades'!I8024</x:f>
      </x:c>
      <x:c r="J8024" s="0">
        <x:f>'Historical Trades'!J8024</x:f>
      </x:c>
      <x:c r="K8024" s="0">
        <x:f>'Historical Trades'!K8024</x:f>
      </x:c>
      <x:c r="L8024" s="0">
        <x:f>'Historical Trades'!L8024</x:f>
      </x:c>
      <x:c r="M8024" s="0">
        <x:f>'Historical Trades'!M8024</x:f>
      </x:c>
      <x:c r="N8024" s="0">
        <x:f>CLEAN('Historical Trades'!O8024)</x:f>
      </x:c>
      <x:c r="P8024" s="14">
        <x:f>IF(G8024="sell",M8024,-M8024)</x:f>
      </x:c>
      <x:c r="Q8024" s="14">
        <x:f>VLOOKUP(N8024,'Currency Rates'!$A$3:$C$32,3,0)</x:f>
      </x:c>
      <x:c r="R8024" s="0">
        <x:f>IF(A8024="SPUS",0,IF(A8024="FWD",0,P8024/Q8024))</x:f>
      </x:c>
    </x:row>
    <x:row r="8025" spans="1:19" x14ac:dyDescent="0.3">
      <x:c r="A8025" s="0">
        <x:f>'Historical Trades'!A8025</x:f>
      </x:c>
      <x:c r="B8025" s="0">
        <x:f>'Historical Trades'!B8025</x:f>
      </x:c>
      <x:c r="C8025" s="23">
        <x:f>'Historical Trades'!C8025</x:f>
      </x:c>
      <x:c r="D8025" s="0">
        <x:f>'Historical Trades'!D8025</x:f>
      </x:c>
      <x:c r="E8025" s="23">
        <x:f>'Historical Trades'!E8025</x:f>
      </x:c>
      <x:c r="F8025" s="0">
        <x:f>'Historical Trades'!F8025</x:f>
      </x:c>
      <x:c r="G8025" s="0">
        <x:f>'Historical Trades'!G8025</x:f>
      </x:c>
      <x:c r="H8025" s="0">
        <x:f>'Historical Trades'!H8025</x:f>
      </x:c>
      <x:c r="I8025" s="0">
        <x:f>'Historical Trades'!I8025</x:f>
      </x:c>
      <x:c r="J8025" s="0">
        <x:f>'Historical Trades'!J8025</x:f>
      </x:c>
      <x:c r="K8025" s="0">
        <x:f>'Historical Trades'!K8025</x:f>
      </x:c>
      <x:c r="L8025" s="0">
        <x:f>'Historical Trades'!L8025</x:f>
      </x:c>
      <x:c r="M8025" s="0">
        <x:f>'Historical Trades'!M8025</x:f>
      </x:c>
      <x:c r="N8025" s="0">
        <x:f>CLEAN('Historical Trades'!O8025)</x:f>
      </x:c>
      <x:c r="P8025" s="14">
        <x:f>IF(G8025="sell",M8025,-M8025)</x:f>
      </x:c>
      <x:c r="Q8025" s="14">
        <x:f>VLOOKUP(N8025,'Currency Rates'!$A$3:$C$32,3,0)</x:f>
      </x:c>
      <x:c r="R8025" s="0">
        <x:f>IF(A8025="SPUS",0,IF(A8025="FWD",0,P8025/Q8025))</x:f>
      </x:c>
    </x:row>
    <x:row r="8026" spans="1:19" x14ac:dyDescent="0.3">
      <x:c r="A8026" s="0">
        <x:f>'Historical Trades'!A8026</x:f>
      </x:c>
      <x:c r="B8026" s="0">
        <x:f>'Historical Trades'!B8026</x:f>
      </x:c>
      <x:c r="C8026" s="23">
        <x:f>'Historical Trades'!C8026</x:f>
      </x:c>
      <x:c r="D8026" s="0">
        <x:f>'Historical Trades'!D8026</x:f>
      </x:c>
      <x:c r="E8026" s="23">
        <x:f>'Historical Trades'!E8026</x:f>
      </x:c>
      <x:c r="F8026" s="0">
        <x:f>'Historical Trades'!F8026</x:f>
      </x:c>
      <x:c r="G8026" s="0">
        <x:f>'Historical Trades'!G8026</x:f>
      </x:c>
      <x:c r="H8026" s="0">
        <x:f>'Historical Trades'!H8026</x:f>
      </x:c>
      <x:c r="I8026" s="0">
        <x:f>'Historical Trades'!I8026</x:f>
      </x:c>
      <x:c r="J8026" s="0">
        <x:f>'Historical Trades'!J8026</x:f>
      </x:c>
      <x:c r="K8026" s="0">
        <x:f>'Historical Trades'!K8026</x:f>
      </x:c>
      <x:c r="L8026" s="0">
        <x:f>'Historical Trades'!L8026</x:f>
      </x:c>
      <x:c r="M8026" s="0">
        <x:f>'Historical Trades'!M8026</x:f>
      </x:c>
      <x:c r="N8026" s="0">
        <x:f>CLEAN('Historical Trades'!O8026)</x:f>
      </x:c>
      <x:c r="P8026" s="14">
        <x:f>IF(G8026="sell",M8026,-M8026)</x:f>
      </x:c>
      <x:c r="Q8026" s="14">
        <x:f>VLOOKUP(N8026,'Currency Rates'!$A$3:$C$32,3,0)</x:f>
      </x:c>
      <x:c r="R8026" s="0">
        <x:f>IF(A8026="SPUS",0,IF(A8026="FWD",0,P8026/Q8026))</x:f>
      </x:c>
    </x:row>
    <x:row r="8027" spans="1:19" x14ac:dyDescent="0.3">
      <x:c r="A8027" s="0">
        <x:f>'Historical Trades'!A8027</x:f>
      </x:c>
      <x:c r="B8027" s="0">
        <x:f>'Historical Trades'!B8027</x:f>
      </x:c>
      <x:c r="C8027" s="23">
        <x:f>'Historical Trades'!C8027</x:f>
      </x:c>
      <x:c r="D8027" s="0">
        <x:f>'Historical Trades'!D8027</x:f>
      </x:c>
      <x:c r="E8027" s="23">
        <x:f>'Historical Trades'!E8027</x:f>
      </x:c>
      <x:c r="F8027" s="0">
        <x:f>'Historical Trades'!F8027</x:f>
      </x:c>
      <x:c r="G8027" s="0">
        <x:f>'Historical Trades'!G8027</x:f>
      </x:c>
      <x:c r="H8027" s="0">
        <x:f>'Historical Trades'!H8027</x:f>
      </x:c>
      <x:c r="I8027" s="0">
        <x:f>'Historical Trades'!I8027</x:f>
      </x:c>
      <x:c r="J8027" s="0">
        <x:f>'Historical Trades'!J8027</x:f>
      </x:c>
      <x:c r="K8027" s="0">
        <x:f>'Historical Trades'!K8027</x:f>
      </x:c>
      <x:c r="L8027" s="0">
        <x:f>'Historical Trades'!L8027</x:f>
      </x:c>
      <x:c r="M8027" s="0">
        <x:f>'Historical Trades'!M8027</x:f>
      </x:c>
      <x:c r="N8027" s="0">
        <x:f>CLEAN('Historical Trades'!O8027)</x:f>
      </x:c>
      <x:c r="P8027" s="14">
        <x:f>IF(G8027="sell",M8027,-M8027)</x:f>
      </x:c>
      <x:c r="Q8027" s="14">
        <x:f>VLOOKUP(N8027,'Currency Rates'!$A$3:$C$32,3,0)</x:f>
      </x:c>
      <x:c r="R8027" s="0">
        <x:f>IF(A8027="SPUS",0,IF(A8027="FWD",0,P8027/Q8027))</x:f>
      </x:c>
    </x:row>
    <x:row r="8028" spans="1:19" x14ac:dyDescent="0.3">
      <x:c r="A8028" s="0">
        <x:f>'Historical Trades'!A8028</x:f>
      </x:c>
      <x:c r="B8028" s="0">
        <x:f>'Historical Trades'!B8028</x:f>
      </x:c>
      <x:c r="C8028" s="23">
        <x:f>'Historical Trades'!C8028</x:f>
      </x:c>
      <x:c r="D8028" s="0">
        <x:f>'Historical Trades'!D8028</x:f>
      </x:c>
      <x:c r="E8028" s="23">
        <x:f>'Historical Trades'!E8028</x:f>
      </x:c>
      <x:c r="F8028" s="0">
        <x:f>'Historical Trades'!F8028</x:f>
      </x:c>
      <x:c r="G8028" s="0">
        <x:f>'Historical Trades'!G8028</x:f>
      </x:c>
      <x:c r="H8028" s="0">
        <x:f>'Historical Trades'!H8028</x:f>
      </x:c>
      <x:c r="I8028" s="0">
        <x:f>'Historical Trades'!I8028</x:f>
      </x:c>
      <x:c r="J8028" s="0">
        <x:f>'Historical Trades'!J8028</x:f>
      </x:c>
      <x:c r="K8028" s="0">
        <x:f>'Historical Trades'!K8028</x:f>
      </x:c>
      <x:c r="L8028" s="0">
        <x:f>'Historical Trades'!L8028</x:f>
      </x:c>
      <x:c r="M8028" s="0">
        <x:f>'Historical Trades'!M8028</x:f>
      </x:c>
      <x:c r="N8028" s="0">
        <x:f>CLEAN('Historical Trades'!O8028)</x:f>
      </x:c>
      <x:c r="P8028" s="14">
        <x:f>IF(G8028="sell",M8028,-M8028)</x:f>
      </x:c>
      <x:c r="Q8028" s="14">
        <x:f>VLOOKUP(N8028,'Currency Rates'!$A$3:$C$32,3,0)</x:f>
      </x:c>
      <x:c r="R8028" s="0">
        <x:f>IF(A8028="SPUS",0,IF(A8028="FWD",0,P8028/Q8028))</x:f>
      </x:c>
    </x:row>
    <x:row r="8029" spans="1:19" x14ac:dyDescent="0.3">
      <x:c r="A8029" s="0">
        <x:f>'Historical Trades'!A8029</x:f>
      </x:c>
      <x:c r="B8029" s="0">
        <x:f>'Historical Trades'!B8029</x:f>
      </x:c>
      <x:c r="C8029" s="23">
        <x:f>'Historical Trades'!C8029</x:f>
      </x:c>
      <x:c r="D8029" s="0">
        <x:f>'Historical Trades'!D8029</x:f>
      </x:c>
      <x:c r="E8029" s="23">
        <x:f>'Historical Trades'!E8029</x:f>
      </x:c>
      <x:c r="F8029" s="0">
        <x:f>'Historical Trades'!F8029</x:f>
      </x:c>
      <x:c r="G8029" s="0">
        <x:f>'Historical Trades'!G8029</x:f>
      </x:c>
      <x:c r="H8029" s="0">
        <x:f>'Historical Trades'!H8029</x:f>
      </x:c>
      <x:c r="I8029" s="0">
        <x:f>'Historical Trades'!I8029</x:f>
      </x:c>
      <x:c r="J8029" s="0">
        <x:f>'Historical Trades'!J8029</x:f>
      </x:c>
      <x:c r="K8029" s="0">
        <x:f>'Historical Trades'!K8029</x:f>
      </x:c>
      <x:c r="L8029" s="0">
        <x:f>'Historical Trades'!L8029</x:f>
      </x:c>
      <x:c r="M8029" s="0">
        <x:f>'Historical Trades'!M8029</x:f>
      </x:c>
      <x:c r="N8029" s="0">
        <x:f>CLEAN('Historical Trades'!O8029)</x:f>
      </x:c>
      <x:c r="P8029" s="14">
        <x:f>IF(G8029="sell",M8029,-M8029)</x:f>
      </x:c>
      <x:c r="Q8029" s="14">
        <x:f>VLOOKUP(N8029,'Currency Rates'!$A$3:$C$32,3,0)</x:f>
      </x:c>
      <x:c r="R8029" s="0">
        <x:f>IF(A8029="SPUS",0,IF(A8029="FWD",0,P8029/Q8029))</x:f>
      </x:c>
    </x:row>
    <x:row r="8030" spans="1:19" x14ac:dyDescent="0.3">
      <x:c r="A8030" s="0">
        <x:f>'Historical Trades'!A8030</x:f>
      </x:c>
      <x:c r="B8030" s="0">
        <x:f>'Historical Trades'!B8030</x:f>
      </x:c>
      <x:c r="C8030" s="23">
        <x:f>'Historical Trades'!C8030</x:f>
      </x:c>
      <x:c r="D8030" s="0">
        <x:f>'Historical Trades'!D8030</x:f>
      </x:c>
      <x:c r="E8030" s="23">
        <x:f>'Historical Trades'!E8030</x:f>
      </x:c>
      <x:c r="F8030" s="0">
        <x:f>'Historical Trades'!F8030</x:f>
      </x:c>
      <x:c r="G8030" s="0">
        <x:f>'Historical Trades'!G8030</x:f>
      </x:c>
      <x:c r="H8030" s="0">
        <x:f>'Historical Trades'!H8030</x:f>
      </x:c>
      <x:c r="I8030" s="0">
        <x:f>'Historical Trades'!I8030</x:f>
      </x:c>
      <x:c r="J8030" s="0">
        <x:f>'Historical Trades'!J8030</x:f>
      </x:c>
      <x:c r="K8030" s="0">
        <x:f>'Historical Trades'!K8030</x:f>
      </x:c>
      <x:c r="L8030" s="0">
        <x:f>'Historical Trades'!L8030</x:f>
      </x:c>
      <x:c r="M8030" s="0">
        <x:f>'Historical Trades'!M8030</x:f>
      </x:c>
      <x:c r="N8030" s="0">
        <x:f>CLEAN('Historical Trades'!O8030)</x:f>
      </x:c>
      <x:c r="P8030" s="14">
        <x:f>IF(G8030="sell",M8030,-M8030)</x:f>
      </x:c>
      <x:c r="Q8030" s="14">
        <x:f>VLOOKUP(N8030,'Currency Rates'!$A$3:$C$32,3,0)</x:f>
      </x:c>
      <x:c r="R8030" s="0">
        <x:f>IF(A8030="SPUS",0,IF(A8030="FWD",0,P8030/Q8030))</x:f>
      </x:c>
    </x:row>
    <x:row r="8031" spans="1:19" x14ac:dyDescent="0.3">
      <x:c r="A8031" s="0">
        <x:f>'Historical Trades'!A8031</x:f>
      </x:c>
      <x:c r="B8031" s="0">
        <x:f>'Historical Trades'!B8031</x:f>
      </x:c>
      <x:c r="C8031" s="23">
        <x:f>'Historical Trades'!C8031</x:f>
      </x:c>
      <x:c r="D8031" s="0">
        <x:f>'Historical Trades'!D8031</x:f>
      </x:c>
      <x:c r="E8031" s="23">
        <x:f>'Historical Trades'!E8031</x:f>
      </x:c>
      <x:c r="F8031" s="0">
        <x:f>'Historical Trades'!F8031</x:f>
      </x:c>
      <x:c r="G8031" s="0">
        <x:f>'Historical Trades'!G8031</x:f>
      </x:c>
      <x:c r="H8031" s="0">
        <x:f>'Historical Trades'!H8031</x:f>
      </x:c>
      <x:c r="I8031" s="0">
        <x:f>'Historical Trades'!I8031</x:f>
      </x:c>
      <x:c r="J8031" s="0">
        <x:f>'Historical Trades'!J8031</x:f>
      </x:c>
      <x:c r="K8031" s="0">
        <x:f>'Historical Trades'!K8031</x:f>
      </x:c>
      <x:c r="L8031" s="0">
        <x:f>'Historical Trades'!L8031</x:f>
      </x:c>
      <x:c r="M8031" s="0">
        <x:f>'Historical Trades'!M8031</x:f>
      </x:c>
      <x:c r="N8031" s="0">
        <x:f>CLEAN('Historical Trades'!O8031)</x:f>
      </x:c>
      <x:c r="P8031" s="14">
        <x:f>IF(G8031="sell",M8031,-M8031)</x:f>
      </x:c>
      <x:c r="Q8031" s="14">
        <x:f>VLOOKUP(N8031,'Currency Rates'!$A$3:$C$32,3,0)</x:f>
      </x:c>
      <x:c r="R8031" s="0">
        <x:f>IF(A8031="SPUS",0,IF(A8031="FWD",0,P8031/Q8031))</x:f>
      </x:c>
    </x:row>
    <x:row r="8032" spans="1:19" x14ac:dyDescent="0.3">
      <x:c r="A8032" s="0">
        <x:f>'Historical Trades'!A8032</x:f>
      </x:c>
      <x:c r="B8032" s="0">
        <x:f>'Historical Trades'!B8032</x:f>
      </x:c>
      <x:c r="C8032" s="23">
        <x:f>'Historical Trades'!C8032</x:f>
      </x:c>
      <x:c r="D8032" s="0">
        <x:f>'Historical Trades'!D8032</x:f>
      </x:c>
      <x:c r="E8032" s="23">
        <x:f>'Historical Trades'!E8032</x:f>
      </x:c>
      <x:c r="F8032" s="0">
        <x:f>'Historical Trades'!F8032</x:f>
      </x:c>
      <x:c r="G8032" s="0">
        <x:f>'Historical Trades'!G8032</x:f>
      </x:c>
      <x:c r="H8032" s="0">
        <x:f>'Historical Trades'!H8032</x:f>
      </x:c>
      <x:c r="I8032" s="0">
        <x:f>'Historical Trades'!I8032</x:f>
      </x:c>
      <x:c r="J8032" s="0">
        <x:f>'Historical Trades'!J8032</x:f>
      </x:c>
      <x:c r="K8032" s="0">
        <x:f>'Historical Trades'!K8032</x:f>
      </x:c>
      <x:c r="L8032" s="0">
        <x:f>'Historical Trades'!L8032</x:f>
      </x:c>
      <x:c r="M8032" s="0">
        <x:f>'Historical Trades'!M8032</x:f>
      </x:c>
      <x:c r="N8032" s="0">
        <x:f>CLEAN('Historical Trades'!O8032)</x:f>
      </x:c>
      <x:c r="P8032" s="14">
        <x:f>IF(G8032="sell",M8032,-M8032)</x:f>
      </x:c>
      <x:c r="Q8032" s="14">
        <x:f>VLOOKUP(N8032,'Currency Rates'!$A$3:$C$32,3,0)</x:f>
      </x:c>
      <x:c r="R8032" s="0">
        <x:f>IF(A8032="SPUS",0,IF(A8032="FWD",0,P8032/Q8032))</x:f>
      </x:c>
    </x:row>
    <x:row r="8033" spans="1:19" x14ac:dyDescent="0.3">
      <x:c r="A8033" s="0">
        <x:f>'Historical Trades'!A8033</x:f>
      </x:c>
      <x:c r="B8033" s="0">
        <x:f>'Historical Trades'!B8033</x:f>
      </x:c>
      <x:c r="C8033" s="23">
        <x:f>'Historical Trades'!C8033</x:f>
      </x:c>
      <x:c r="D8033" s="0">
        <x:f>'Historical Trades'!D8033</x:f>
      </x:c>
      <x:c r="E8033" s="23">
        <x:f>'Historical Trades'!E8033</x:f>
      </x:c>
      <x:c r="F8033" s="0">
        <x:f>'Historical Trades'!F8033</x:f>
      </x:c>
      <x:c r="G8033" s="0">
        <x:f>'Historical Trades'!G8033</x:f>
      </x:c>
      <x:c r="H8033" s="0">
        <x:f>'Historical Trades'!H8033</x:f>
      </x:c>
      <x:c r="I8033" s="0">
        <x:f>'Historical Trades'!I8033</x:f>
      </x:c>
      <x:c r="J8033" s="0">
        <x:f>'Historical Trades'!J8033</x:f>
      </x:c>
      <x:c r="K8033" s="0">
        <x:f>'Historical Trades'!K8033</x:f>
      </x:c>
      <x:c r="L8033" s="0">
        <x:f>'Historical Trades'!L8033</x:f>
      </x:c>
      <x:c r="M8033" s="0">
        <x:f>'Historical Trades'!M8033</x:f>
      </x:c>
      <x:c r="N8033" s="0">
        <x:f>CLEAN('Historical Trades'!O8033)</x:f>
      </x:c>
      <x:c r="P8033" s="14">
        <x:f>IF(G8033="sell",M8033,-M8033)</x:f>
      </x:c>
      <x:c r="Q8033" s="14">
        <x:f>VLOOKUP(N8033,'Currency Rates'!$A$3:$C$32,3,0)</x:f>
      </x:c>
      <x:c r="R8033" s="0">
        <x:f>IF(A8033="SPUS",0,IF(A8033="FWD",0,P8033/Q8033))</x:f>
      </x:c>
    </x:row>
    <x:row r="8034" spans="1:19" x14ac:dyDescent="0.3">
      <x:c r="A8034" s="0">
        <x:f>'Historical Trades'!A8034</x:f>
      </x:c>
      <x:c r="B8034" s="0">
        <x:f>'Historical Trades'!B8034</x:f>
      </x:c>
      <x:c r="C8034" s="23">
        <x:f>'Historical Trades'!C8034</x:f>
      </x:c>
      <x:c r="D8034" s="0">
        <x:f>'Historical Trades'!D8034</x:f>
      </x:c>
      <x:c r="E8034" s="23">
        <x:f>'Historical Trades'!E8034</x:f>
      </x:c>
      <x:c r="F8034" s="0">
        <x:f>'Historical Trades'!F8034</x:f>
      </x:c>
      <x:c r="G8034" s="0">
        <x:f>'Historical Trades'!G8034</x:f>
      </x:c>
      <x:c r="H8034" s="0">
        <x:f>'Historical Trades'!H8034</x:f>
      </x:c>
      <x:c r="I8034" s="0">
        <x:f>'Historical Trades'!I8034</x:f>
      </x:c>
      <x:c r="J8034" s="0">
        <x:f>'Historical Trades'!J8034</x:f>
      </x:c>
      <x:c r="K8034" s="0">
        <x:f>'Historical Trades'!K8034</x:f>
      </x:c>
      <x:c r="L8034" s="0">
        <x:f>'Historical Trades'!L8034</x:f>
      </x:c>
      <x:c r="M8034" s="0">
        <x:f>'Historical Trades'!M8034</x:f>
      </x:c>
      <x:c r="N8034" s="0">
        <x:f>CLEAN('Historical Trades'!O8034)</x:f>
      </x:c>
      <x:c r="P8034" s="14">
        <x:f>IF(G8034="sell",M8034,-M8034)</x:f>
      </x:c>
      <x:c r="Q8034" s="14">
        <x:f>VLOOKUP(N8034,'Currency Rates'!$A$3:$C$32,3,0)</x:f>
      </x:c>
      <x:c r="R8034" s="0">
        <x:f>IF(A8034="SPUS",0,IF(A8034="FWD",0,P8034/Q8034))</x:f>
      </x:c>
    </x:row>
    <x:row r="8035" spans="1:19" x14ac:dyDescent="0.3">
      <x:c r="A8035" s="0">
        <x:f>'Historical Trades'!A8035</x:f>
      </x:c>
      <x:c r="B8035" s="0">
        <x:f>'Historical Trades'!B8035</x:f>
      </x:c>
      <x:c r="C8035" s="23">
        <x:f>'Historical Trades'!C8035</x:f>
      </x:c>
      <x:c r="D8035" s="0">
        <x:f>'Historical Trades'!D8035</x:f>
      </x:c>
      <x:c r="E8035" s="23">
        <x:f>'Historical Trades'!E8035</x:f>
      </x:c>
      <x:c r="F8035" s="0">
        <x:f>'Historical Trades'!F8035</x:f>
      </x:c>
      <x:c r="G8035" s="0">
        <x:f>'Historical Trades'!G8035</x:f>
      </x:c>
      <x:c r="H8035" s="0">
        <x:f>'Historical Trades'!H8035</x:f>
      </x:c>
      <x:c r="I8035" s="0">
        <x:f>'Historical Trades'!I8035</x:f>
      </x:c>
      <x:c r="J8035" s="0">
        <x:f>'Historical Trades'!J8035</x:f>
      </x:c>
      <x:c r="K8035" s="0">
        <x:f>'Historical Trades'!K8035</x:f>
      </x:c>
      <x:c r="L8035" s="0">
        <x:f>'Historical Trades'!L8035</x:f>
      </x:c>
      <x:c r="M8035" s="0">
        <x:f>'Historical Trades'!M8035</x:f>
      </x:c>
      <x:c r="N8035" s="0">
        <x:f>CLEAN('Historical Trades'!O8035)</x:f>
      </x:c>
      <x:c r="P8035" s="14">
        <x:f>IF(G8035="sell",M8035,-M8035)</x:f>
      </x:c>
      <x:c r="Q8035" s="14">
        <x:f>VLOOKUP(N8035,'Currency Rates'!$A$3:$C$32,3,0)</x:f>
      </x:c>
      <x:c r="R8035" s="0">
        <x:f>IF(A8035="SPUS",0,IF(A8035="FWD",0,P8035/Q8035))</x:f>
      </x:c>
    </x:row>
    <x:row r="8036" spans="1:19" x14ac:dyDescent="0.3">
      <x:c r="A8036" s="0">
        <x:f>'Historical Trades'!A8036</x:f>
      </x:c>
      <x:c r="B8036" s="0">
        <x:f>'Historical Trades'!B8036</x:f>
      </x:c>
      <x:c r="C8036" s="23">
        <x:f>'Historical Trades'!C8036</x:f>
      </x:c>
      <x:c r="D8036" s="0">
        <x:f>'Historical Trades'!D8036</x:f>
      </x:c>
      <x:c r="E8036" s="23">
        <x:f>'Historical Trades'!E8036</x:f>
      </x:c>
      <x:c r="F8036" s="0">
        <x:f>'Historical Trades'!F8036</x:f>
      </x:c>
      <x:c r="G8036" s="0">
        <x:f>'Historical Trades'!G8036</x:f>
      </x:c>
      <x:c r="H8036" s="0">
        <x:f>'Historical Trades'!H8036</x:f>
      </x:c>
      <x:c r="I8036" s="0">
        <x:f>'Historical Trades'!I8036</x:f>
      </x:c>
      <x:c r="J8036" s="0">
        <x:f>'Historical Trades'!J8036</x:f>
      </x:c>
      <x:c r="K8036" s="0">
        <x:f>'Historical Trades'!K8036</x:f>
      </x:c>
      <x:c r="L8036" s="0">
        <x:f>'Historical Trades'!L8036</x:f>
      </x:c>
      <x:c r="M8036" s="0">
        <x:f>'Historical Trades'!M8036</x:f>
      </x:c>
      <x:c r="N8036" s="0">
        <x:f>CLEAN('Historical Trades'!O8036)</x:f>
      </x:c>
      <x:c r="P8036" s="14">
        <x:f>IF(G8036="sell",M8036,-M8036)</x:f>
      </x:c>
      <x:c r="Q8036" s="14">
        <x:f>VLOOKUP(N8036,'Currency Rates'!$A$3:$C$32,3,0)</x:f>
      </x:c>
      <x:c r="R8036" s="0">
        <x:f>IF(A8036="SPUS",0,IF(A8036="FWD",0,P8036/Q8036))</x:f>
      </x:c>
    </x:row>
    <x:row r="8037" spans="1:19" x14ac:dyDescent="0.3">
      <x:c r="A8037" s="0">
        <x:f>'Historical Trades'!A8037</x:f>
      </x:c>
      <x:c r="B8037" s="0">
        <x:f>'Historical Trades'!B8037</x:f>
      </x:c>
      <x:c r="C8037" s="23">
        <x:f>'Historical Trades'!C8037</x:f>
      </x:c>
      <x:c r="D8037" s="0">
        <x:f>'Historical Trades'!D8037</x:f>
      </x:c>
      <x:c r="E8037" s="23">
        <x:f>'Historical Trades'!E8037</x:f>
      </x:c>
      <x:c r="F8037" s="0">
        <x:f>'Historical Trades'!F8037</x:f>
      </x:c>
      <x:c r="G8037" s="0">
        <x:f>'Historical Trades'!G8037</x:f>
      </x:c>
      <x:c r="H8037" s="0">
        <x:f>'Historical Trades'!H8037</x:f>
      </x:c>
      <x:c r="I8037" s="0">
        <x:f>'Historical Trades'!I8037</x:f>
      </x:c>
      <x:c r="J8037" s="0">
        <x:f>'Historical Trades'!J8037</x:f>
      </x:c>
      <x:c r="K8037" s="0">
        <x:f>'Historical Trades'!K8037</x:f>
      </x:c>
      <x:c r="L8037" s="0">
        <x:f>'Historical Trades'!L8037</x:f>
      </x:c>
      <x:c r="M8037" s="0">
        <x:f>'Historical Trades'!M8037</x:f>
      </x:c>
      <x:c r="N8037" s="0">
        <x:f>CLEAN('Historical Trades'!O8037)</x:f>
      </x:c>
      <x:c r="P8037" s="14">
        <x:f>IF(G8037="sell",M8037,-M8037)</x:f>
      </x:c>
      <x:c r="Q8037" s="14">
        <x:f>VLOOKUP(N8037,'Currency Rates'!$A$3:$C$32,3,0)</x:f>
      </x:c>
      <x:c r="R8037" s="0">
        <x:f>IF(A8037="SPUS",0,IF(A8037="FWD",0,P8037/Q8037))</x:f>
      </x:c>
    </x:row>
    <x:row r="8038" spans="1:19" x14ac:dyDescent="0.3">
      <x:c r="A8038" s="0">
        <x:f>'Historical Trades'!A8038</x:f>
      </x:c>
      <x:c r="B8038" s="0">
        <x:f>'Historical Trades'!B8038</x:f>
      </x:c>
      <x:c r="C8038" s="23">
        <x:f>'Historical Trades'!C8038</x:f>
      </x:c>
      <x:c r="D8038" s="0">
        <x:f>'Historical Trades'!D8038</x:f>
      </x:c>
      <x:c r="E8038" s="23">
        <x:f>'Historical Trades'!E8038</x:f>
      </x:c>
      <x:c r="F8038" s="0">
        <x:f>'Historical Trades'!F8038</x:f>
      </x:c>
      <x:c r="G8038" s="0">
        <x:f>'Historical Trades'!G8038</x:f>
      </x:c>
      <x:c r="H8038" s="0">
        <x:f>'Historical Trades'!H8038</x:f>
      </x:c>
      <x:c r="I8038" s="0">
        <x:f>'Historical Trades'!I8038</x:f>
      </x:c>
      <x:c r="J8038" s="0">
        <x:f>'Historical Trades'!J8038</x:f>
      </x:c>
      <x:c r="K8038" s="0">
        <x:f>'Historical Trades'!K8038</x:f>
      </x:c>
      <x:c r="L8038" s="0">
        <x:f>'Historical Trades'!L8038</x:f>
      </x:c>
      <x:c r="M8038" s="0">
        <x:f>'Historical Trades'!M8038</x:f>
      </x:c>
      <x:c r="N8038" s="0">
        <x:f>CLEAN('Historical Trades'!O8038)</x:f>
      </x:c>
      <x:c r="P8038" s="14">
        <x:f>IF(G8038="sell",M8038,-M8038)</x:f>
      </x:c>
      <x:c r="Q8038" s="14">
        <x:f>VLOOKUP(N8038,'Currency Rates'!$A$3:$C$32,3,0)</x:f>
      </x:c>
      <x:c r="R8038" s="0">
        <x:f>IF(A8038="SPUS",0,IF(A8038="FWD",0,P8038/Q8038))</x:f>
      </x:c>
    </x:row>
    <x:row r="8039" spans="1:19" x14ac:dyDescent="0.3">
      <x:c r="A8039" s="0">
        <x:f>'Historical Trades'!A8039</x:f>
      </x:c>
      <x:c r="B8039" s="0">
        <x:f>'Historical Trades'!B8039</x:f>
      </x:c>
      <x:c r="C8039" s="23">
        <x:f>'Historical Trades'!C8039</x:f>
      </x:c>
      <x:c r="D8039" s="0">
        <x:f>'Historical Trades'!D8039</x:f>
      </x:c>
      <x:c r="E8039" s="23">
        <x:f>'Historical Trades'!E8039</x:f>
      </x:c>
      <x:c r="F8039" s="0">
        <x:f>'Historical Trades'!F8039</x:f>
      </x:c>
      <x:c r="G8039" s="0">
        <x:f>'Historical Trades'!G8039</x:f>
      </x:c>
      <x:c r="H8039" s="0">
        <x:f>'Historical Trades'!H8039</x:f>
      </x:c>
      <x:c r="I8039" s="0">
        <x:f>'Historical Trades'!I8039</x:f>
      </x:c>
      <x:c r="J8039" s="0">
        <x:f>'Historical Trades'!J8039</x:f>
      </x:c>
      <x:c r="K8039" s="0">
        <x:f>'Historical Trades'!K8039</x:f>
      </x:c>
      <x:c r="L8039" s="0">
        <x:f>'Historical Trades'!L8039</x:f>
      </x:c>
      <x:c r="M8039" s="0">
        <x:f>'Historical Trades'!M8039</x:f>
      </x:c>
      <x:c r="N8039" s="0">
        <x:f>CLEAN('Historical Trades'!O8039)</x:f>
      </x:c>
      <x:c r="P8039" s="14">
        <x:f>IF(G8039="sell",M8039,-M8039)</x:f>
      </x:c>
      <x:c r="Q8039" s="14">
        <x:f>VLOOKUP(N8039,'Currency Rates'!$A$3:$C$32,3,0)</x:f>
      </x:c>
      <x:c r="R8039" s="0">
        <x:f>IF(A8039="SPUS",0,IF(A8039="FWD",0,P8039/Q8039))</x:f>
      </x:c>
    </x:row>
    <x:row r="8040" spans="1:19" x14ac:dyDescent="0.3">
      <x:c r="A8040" s="0">
        <x:f>'Historical Trades'!A8040</x:f>
      </x:c>
      <x:c r="B8040" s="0">
        <x:f>'Historical Trades'!B8040</x:f>
      </x:c>
      <x:c r="C8040" s="23">
        <x:f>'Historical Trades'!C8040</x:f>
      </x:c>
      <x:c r="D8040" s="0">
        <x:f>'Historical Trades'!D8040</x:f>
      </x:c>
      <x:c r="E8040" s="23">
        <x:f>'Historical Trades'!E8040</x:f>
      </x:c>
      <x:c r="F8040" s="0">
        <x:f>'Historical Trades'!F8040</x:f>
      </x:c>
      <x:c r="G8040" s="0">
        <x:f>'Historical Trades'!G8040</x:f>
      </x:c>
      <x:c r="H8040" s="0">
        <x:f>'Historical Trades'!H8040</x:f>
      </x:c>
      <x:c r="I8040" s="0">
        <x:f>'Historical Trades'!I8040</x:f>
      </x:c>
      <x:c r="J8040" s="0">
        <x:f>'Historical Trades'!J8040</x:f>
      </x:c>
      <x:c r="K8040" s="0">
        <x:f>'Historical Trades'!K8040</x:f>
      </x:c>
      <x:c r="L8040" s="0">
        <x:f>'Historical Trades'!L8040</x:f>
      </x:c>
      <x:c r="M8040" s="0">
        <x:f>'Historical Trades'!M8040</x:f>
      </x:c>
      <x:c r="N8040" s="0">
        <x:f>CLEAN('Historical Trades'!O8040)</x:f>
      </x:c>
      <x:c r="P8040" s="14">
        <x:f>IF(G8040="sell",M8040,-M8040)</x:f>
      </x:c>
      <x:c r="Q8040" s="14">
        <x:f>VLOOKUP(N8040,'Currency Rates'!$A$3:$C$32,3,0)</x:f>
      </x:c>
      <x:c r="R8040" s="0">
        <x:f>IF(A8040="SPUS",0,IF(A8040="FWD",0,P8040/Q8040))</x:f>
      </x:c>
    </x:row>
    <x:row r="8041" spans="1:19" x14ac:dyDescent="0.3">
      <x:c r="A8041" s="0">
        <x:f>'Historical Trades'!A8041</x:f>
      </x:c>
      <x:c r="B8041" s="0">
        <x:f>'Historical Trades'!B8041</x:f>
      </x:c>
      <x:c r="C8041" s="23">
        <x:f>'Historical Trades'!C8041</x:f>
      </x:c>
      <x:c r="D8041" s="0">
        <x:f>'Historical Trades'!D8041</x:f>
      </x:c>
      <x:c r="E8041" s="23">
        <x:f>'Historical Trades'!E8041</x:f>
      </x:c>
      <x:c r="F8041" s="0">
        <x:f>'Historical Trades'!F8041</x:f>
      </x:c>
      <x:c r="G8041" s="0">
        <x:f>'Historical Trades'!G8041</x:f>
      </x:c>
      <x:c r="H8041" s="0">
        <x:f>'Historical Trades'!H8041</x:f>
      </x:c>
      <x:c r="I8041" s="0">
        <x:f>'Historical Trades'!I8041</x:f>
      </x:c>
      <x:c r="J8041" s="0">
        <x:f>'Historical Trades'!J8041</x:f>
      </x:c>
      <x:c r="K8041" s="0">
        <x:f>'Historical Trades'!K8041</x:f>
      </x:c>
      <x:c r="L8041" s="0">
        <x:f>'Historical Trades'!L8041</x:f>
      </x:c>
      <x:c r="M8041" s="0">
        <x:f>'Historical Trades'!M8041</x:f>
      </x:c>
      <x:c r="N8041" s="0">
        <x:f>CLEAN('Historical Trades'!O8041)</x:f>
      </x:c>
      <x:c r="P8041" s="14">
        <x:f>IF(G8041="sell",M8041,-M8041)</x:f>
      </x:c>
      <x:c r="Q8041" s="14">
        <x:f>VLOOKUP(N8041,'Currency Rates'!$A$3:$C$32,3,0)</x:f>
      </x:c>
      <x:c r="R8041" s="0">
        <x:f>IF(A8041="SPUS",0,IF(A8041="FWD",0,P8041/Q8041))</x:f>
      </x:c>
    </x:row>
    <x:row r="8042" spans="1:19" x14ac:dyDescent="0.3">
      <x:c r="A8042" s="0">
        <x:f>'Historical Trades'!A8042</x:f>
      </x:c>
      <x:c r="B8042" s="0">
        <x:f>'Historical Trades'!B8042</x:f>
      </x:c>
      <x:c r="C8042" s="23">
        <x:f>'Historical Trades'!C8042</x:f>
      </x:c>
      <x:c r="D8042" s="0">
        <x:f>'Historical Trades'!D8042</x:f>
      </x:c>
      <x:c r="E8042" s="23">
        <x:f>'Historical Trades'!E8042</x:f>
      </x:c>
      <x:c r="F8042" s="0">
        <x:f>'Historical Trades'!F8042</x:f>
      </x:c>
      <x:c r="G8042" s="0">
        <x:f>'Historical Trades'!G8042</x:f>
      </x:c>
      <x:c r="H8042" s="0">
        <x:f>'Historical Trades'!H8042</x:f>
      </x:c>
      <x:c r="I8042" s="0">
        <x:f>'Historical Trades'!I8042</x:f>
      </x:c>
      <x:c r="J8042" s="0">
        <x:f>'Historical Trades'!J8042</x:f>
      </x:c>
      <x:c r="K8042" s="0">
        <x:f>'Historical Trades'!K8042</x:f>
      </x:c>
      <x:c r="L8042" s="0">
        <x:f>'Historical Trades'!L8042</x:f>
      </x:c>
      <x:c r="M8042" s="0">
        <x:f>'Historical Trades'!M8042</x:f>
      </x:c>
      <x:c r="N8042" s="0">
        <x:f>CLEAN('Historical Trades'!O8042)</x:f>
      </x:c>
      <x:c r="P8042" s="14">
        <x:f>IF(G8042="sell",M8042,-M8042)</x:f>
      </x:c>
      <x:c r="Q8042" s="14">
        <x:f>VLOOKUP(N8042,'Currency Rates'!$A$3:$C$32,3,0)</x:f>
      </x:c>
      <x:c r="R8042" s="0">
        <x:f>IF(A8042="SPUS",0,IF(A8042="FWD",0,P8042/Q8042))</x:f>
      </x:c>
    </x:row>
    <x:row r="8043" spans="1:19" x14ac:dyDescent="0.3">
      <x:c r="A8043" s="0">
        <x:f>'Historical Trades'!A8043</x:f>
      </x:c>
      <x:c r="B8043" s="0">
        <x:f>'Historical Trades'!B8043</x:f>
      </x:c>
      <x:c r="C8043" s="23">
        <x:f>'Historical Trades'!C8043</x:f>
      </x:c>
      <x:c r="D8043" s="0">
        <x:f>'Historical Trades'!D8043</x:f>
      </x:c>
      <x:c r="E8043" s="23">
        <x:f>'Historical Trades'!E8043</x:f>
      </x:c>
      <x:c r="F8043" s="0">
        <x:f>'Historical Trades'!F8043</x:f>
      </x:c>
      <x:c r="G8043" s="0">
        <x:f>'Historical Trades'!G8043</x:f>
      </x:c>
      <x:c r="H8043" s="0">
        <x:f>'Historical Trades'!H8043</x:f>
      </x:c>
      <x:c r="I8043" s="0">
        <x:f>'Historical Trades'!I8043</x:f>
      </x:c>
      <x:c r="J8043" s="0">
        <x:f>'Historical Trades'!J8043</x:f>
      </x:c>
      <x:c r="K8043" s="0">
        <x:f>'Historical Trades'!K8043</x:f>
      </x:c>
      <x:c r="L8043" s="0">
        <x:f>'Historical Trades'!L8043</x:f>
      </x:c>
      <x:c r="M8043" s="0">
        <x:f>'Historical Trades'!M8043</x:f>
      </x:c>
      <x:c r="N8043" s="0">
        <x:f>CLEAN('Historical Trades'!O8043)</x:f>
      </x:c>
      <x:c r="P8043" s="14">
        <x:f>IF(G8043="sell",M8043,-M8043)</x:f>
      </x:c>
      <x:c r="Q8043" s="14">
        <x:f>VLOOKUP(N8043,'Currency Rates'!$A$3:$C$32,3,0)</x:f>
      </x:c>
      <x:c r="R8043" s="0">
        <x:f>IF(A8043="SPUS",0,IF(A8043="FWD",0,P8043/Q8043))</x:f>
      </x:c>
    </x:row>
    <x:row r="8044" spans="1:19" x14ac:dyDescent="0.3">
      <x:c r="A8044" s="0">
        <x:f>'Historical Trades'!A8044</x:f>
      </x:c>
      <x:c r="B8044" s="0">
        <x:f>'Historical Trades'!B8044</x:f>
      </x:c>
      <x:c r="C8044" s="23">
        <x:f>'Historical Trades'!C8044</x:f>
      </x:c>
      <x:c r="D8044" s="0">
        <x:f>'Historical Trades'!D8044</x:f>
      </x:c>
      <x:c r="E8044" s="23">
        <x:f>'Historical Trades'!E8044</x:f>
      </x:c>
      <x:c r="F8044" s="0">
        <x:f>'Historical Trades'!F8044</x:f>
      </x:c>
      <x:c r="G8044" s="0">
        <x:f>'Historical Trades'!G8044</x:f>
      </x:c>
      <x:c r="H8044" s="0">
        <x:f>'Historical Trades'!H8044</x:f>
      </x:c>
      <x:c r="I8044" s="0">
        <x:f>'Historical Trades'!I8044</x:f>
      </x:c>
      <x:c r="J8044" s="0">
        <x:f>'Historical Trades'!J8044</x:f>
      </x:c>
      <x:c r="K8044" s="0">
        <x:f>'Historical Trades'!K8044</x:f>
      </x:c>
      <x:c r="L8044" s="0">
        <x:f>'Historical Trades'!L8044</x:f>
      </x:c>
      <x:c r="M8044" s="0">
        <x:f>'Historical Trades'!M8044</x:f>
      </x:c>
      <x:c r="N8044" s="0">
        <x:f>CLEAN('Historical Trades'!O8044)</x:f>
      </x:c>
      <x:c r="P8044" s="14">
        <x:f>IF(G8044="sell",M8044,-M8044)</x:f>
      </x:c>
      <x:c r="Q8044" s="14">
        <x:f>VLOOKUP(N8044,'Currency Rates'!$A$3:$C$32,3,0)</x:f>
      </x:c>
      <x:c r="R8044" s="0">
        <x:f>IF(A8044="SPUS",0,IF(A8044="FWD",0,P8044/Q8044))</x:f>
      </x:c>
    </x:row>
    <x:row r="8045" spans="1:19" x14ac:dyDescent="0.3">
      <x:c r="A8045" s="0">
        <x:f>'Historical Trades'!A8045</x:f>
      </x:c>
      <x:c r="B8045" s="0">
        <x:f>'Historical Trades'!B8045</x:f>
      </x:c>
      <x:c r="C8045" s="23">
        <x:f>'Historical Trades'!C8045</x:f>
      </x:c>
      <x:c r="D8045" s="0">
        <x:f>'Historical Trades'!D8045</x:f>
      </x:c>
      <x:c r="E8045" s="23">
        <x:f>'Historical Trades'!E8045</x:f>
      </x:c>
      <x:c r="F8045" s="0">
        <x:f>'Historical Trades'!F8045</x:f>
      </x:c>
      <x:c r="G8045" s="0">
        <x:f>'Historical Trades'!G8045</x:f>
      </x:c>
      <x:c r="H8045" s="0">
        <x:f>'Historical Trades'!H8045</x:f>
      </x:c>
      <x:c r="I8045" s="0">
        <x:f>'Historical Trades'!I8045</x:f>
      </x:c>
      <x:c r="J8045" s="0">
        <x:f>'Historical Trades'!J8045</x:f>
      </x:c>
      <x:c r="K8045" s="0">
        <x:f>'Historical Trades'!K8045</x:f>
      </x:c>
      <x:c r="L8045" s="0">
        <x:f>'Historical Trades'!L8045</x:f>
      </x:c>
      <x:c r="M8045" s="0">
        <x:f>'Historical Trades'!M8045</x:f>
      </x:c>
      <x:c r="N8045" s="0">
        <x:f>CLEAN('Historical Trades'!O8045)</x:f>
      </x:c>
      <x:c r="P8045" s="14">
        <x:f>IF(G8045="sell",M8045,-M8045)</x:f>
      </x:c>
      <x:c r="Q8045" s="14">
        <x:f>VLOOKUP(N8045,'Currency Rates'!$A$3:$C$32,3,0)</x:f>
      </x:c>
      <x:c r="R8045" s="0">
        <x:f>IF(A8045="SPUS",0,IF(A8045="FWD",0,P8045/Q8045))</x:f>
      </x:c>
    </x:row>
    <x:row r="8046" spans="1:19" x14ac:dyDescent="0.3">
      <x:c r="A8046" s="0">
        <x:f>'Historical Trades'!A8046</x:f>
      </x:c>
      <x:c r="B8046" s="0">
        <x:f>'Historical Trades'!B8046</x:f>
      </x:c>
      <x:c r="C8046" s="23">
        <x:f>'Historical Trades'!C8046</x:f>
      </x:c>
      <x:c r="D8046" s="0">
        <x:f>'Historical Trades'!D8046</x:f>
      </x:c>
      <x:c r="E8046" s="23">
        <x:f>'Historical Trades'!E8046</x:f>
      </x:c>
      <x:c r="F8046" s="0">
        <x:f>'Historical Trades'!F8046</x:f>
      </x:c>
      <x:c r="G8046" s="0">
        <x:f>'Historical Trades'!G8046</x:f>
      </x:c>
      <x:c r="H8046" s="0">
        <x:f>'Historical Trades'!H8046</x:f>
      </x:c>
      <x:c r="I8046" s="0">
        <x:f>'Historical Trades'!I8046</x:f>
      </x:c>
      <x:c r="J8046" s="0">
        <x:f>'Historical Trades'!J8046</x:f>
      </x:c>
      <x:c r="K8046" s="0">
        <x:f>'Historical Trades'!K8046</x:f>
      </x:c>
      <x:c r="L8046" s="0">
        <x:f>'Historical Trades'!L8046</x:f>
      </x:c>
      <x:c r="M8046" s="0">
        <x:f>'Historical Trades'!M8046</x:f>
      </x:c>
      <x:c r="N8046" s="0">
        <x:f>CLEAN('Historical Trades'!O8046)</x:f>
      </x:c>
      <x:c r="P8046" s="14">
        <x:f>IF(G8046="sell",M8046,-M8046)</x:f>
      </x:c>
      <x:c r="Q8046" s="14">
        <x:f>VLOOKUP(N8046,'Currency Rates'!$A$3:$C$32,3,0)</x:f>
      </x:c>
      <x:c r="R8046" s="0">
        <x:f>IF(A8046="SPUS",0,IF(A8046="FWD",0,P8046/Q8046))</x:f>
      </x:c>
    </x:row>
    <x:row r="8047" spans="1:19" x14ac:dyDescent="0.3">
      <x:c r="A8047" s="0">
        <x:f>'Historical Trades'!A8047</x:f>
      </x:c>
      <x:c r="B8047" s="0">
        <x:f>'Historical Trades'!B8047</x:f>
      </x:c>
      <x:c r="C8047" s="23">
        <x:f>'Historical Trades'!C8047</x:f>
      </x:c>
      <x:c r="D8047" s="0">
        <x:f>'Historical Trades'!D8047</x:f>
      </x:c>
      <x:c r="E8047" s="23">
        <x:f>'Historical Trades'!E8047</x:f>
      </x:c>
      <x:c r="F8047" s="0">
        <x:f>'Historical Trades'!F8047</x:f>
      </x:c>
      <x:c r="G8047" s="0">
        <x:f>'Historical Trades'!G8047</x:f>
      </x:c>
      <x:c r="H8047" s="0">
        <x:f>'Historical Trades'!H8047</x:f>
      </x:c>
      <x:c r="I8047" s="0">
        <x:f>'Historical Trades'!I8047</x:f>
      </x:c>
      <x:c r="J8047" s="0">
        <x:f>'Historical Trades'!J8047</x:f>
      </x:c>
      <x:c r="K8047" s="0">
        <x:f>'Historical Trades'!K8047</x:f>
      </x:c>
      <x:c r="L8047" s="0">
        <x:f>'Historical Trades'!L8047</x:f>
      </x:c>
      <x:c r="M8047" s="0">
        <x:f>'Historical Trades'!M8047</x:f>
      </x:c>
      <x:c r="N8047" s="0">
        <x:f>CLEAN('Historical Trades'!O8047)</x:f>
      </x:c>
      <x:c r="P8047" s="14">
        <x:f>IF(G8047="sell",M8047,-M8047)</x:f>
      </x:c>
      <x:c r="Q8047" s="14">
        <x:f>VLOOKUP(N8047,'Currency Rates'!$A$3:$C$32,3,0)</x:f>
      </x:c>
      <x:c r="R8047" s="0">
        <x:f>IF(A8047="SPUS",0,IF(A8047="FWD",0,P8047/Q8047))</x:f>
      </x:c>
    </x:row>
    <x:row r="8048" spans="1:19" x14ac:dyDescent="0.3">
      <x:c r="A8048" s="0">
        <x:f>'Historical Trades'!A8048</x:f>
      </x:c>
      <x:c r="B8048" s="0">
        <x:f>'Historical Trades'!B8048</x:f>
      </x:c>
      <x:c r="C8048" s="23">
        <x:f>'Historical Trades'!C8048</x:f>
      </x:c>
      <x:c r="D8048" s="0">
        <x:f>'Historical Trades'!D8048</x:f>
      </x:c>
      <x:c r="E8048" s="23">
        <x:f>'Historical Trades'!E8048</x:f>
      </x:c>
      <x:c r="F8048" s="0">
        <x:f>'Historical Trades'!F8048</x:f>
      </x:c>
      <x:c r="G8048" s="0">
        <x:f>'Historical Trades'!G8048</x:f>
      </x:c>
      <x:c r="H8048" s="0">
        <x:f>'Historical Trades'!H8048</x:f>
      </x:c>
      <x:c r="I8048" s="0">
        <x:f>'Historical Trades'!I8048</x:f>
      </x:c>
      <x:c r="J8048" s="0">
        <x:f>'Historical Trades'!J8048</x:f>
      </x:c>
      <x:c r="K8048" s="0">
        <x:f>'Historical Trades'!K8048</x:f>
      </x:c>
      <x:c r="L8048" s="0">
        <x:f>'Historical Trades'!L8048</x:f>
      </x:c>
      <x:c r="M8048" s="0">
        <x:f>'Historical Trades'!M8048</x:f>
      </x:c>
      <x:c r="N8048" s="0">
        <x:f>CLEAN('Historical Trades'!O8048)</x:f>
      </x:c>
      <x:c r="P8048" s="14">
        <x:f>IF(G8048="sell",M8048,-M8048)</x:f>
      </x:c>
      <x:c r="Q8048" s="14">
        <x:f>VLOOKUP(N8048,'Currency Rates'!$A$3:$C$32,3,0)</x:f>
      </x:c>
      <x:c r="R8048" s="0">
        <x:f>IF(A8048="SPUS",0,IF(A8048="FWD",0,P8048/Q8048))</x:f>
      </x:c>
    </x:row>
    <x:row r="8049" spans="1:19" x14ac:dyDescent="0.3">
      <x:c r="A8049" s="0">
        <x:f>'Historical Trades'!A8049</x:f>
      </x:c>
      <x:c r="B8049" s="0">
        <x:f>'Historical Trades'!B8049</x:f>
      </x:c>
      <x:c r="C8049" s="23">
        <x:f>'Historical Trades'!C8049</x:f>
      </x:c>
      <x:c r="D8049" s="0">
        <x:f>'Historical Trades'!D8049</x:f>
      </x:c>
      <x:c r="E8049" s="23">
        <x:f>'Historical Trades'!E8049</x:f>
      </x:c>
      <x:c r="F8049" s="0">
        <x:f>'Historical Trades'!F8049</x:f>
      </x:c>
      <x:c r="G8049" s="0">
        <x:f>'Historical Trades'!G8049</x:f>
      </x:c>
      <x:c r="H8049" s="0">
        <x:f>'Historical Trades'!H8049</x:f>
      </x:c>
      <x:c r="I8049" s="0">
        <x:f>'Historical Trades'!I8049</x:f>
      </x:c>
      <x:c r="J8049" s="0">
        <x:f>'Historical Trades'!J8049</x:f>
      </x:c>
      <x:c r="K8049" s="0">
        <x:f>'Historical Trades'!K8049</x:f>
      </x:c>
      <x:c r="L8049" s="0">
        <x:f>'Historical Trades'!L8049</x:f>
      </x:c>
      <x:c r="M8049" s="0">
        <x:f>'Historical Trades'!M8049</x:f>
      </x:c>
      <x:c r="N8049" s="0">
        <x:f>CLEAN('Historical Trades'!O8049)</x:f>
      </x:c>
      <x:c r="P8049" s="14">
        <x:f>IF(G8049="sell",M8049,-M8049)</x:f>
      </x:c>
      <x:c r="Q8049" s="14">
        <x:f>VLOOKUP(N8049,'Currency Rates'!$A$3:$C$32,3,0)</x:f>
      </x:c>
      <x:c r="R8049" s="0">
        <x:f>IF(A8049="SPUS",0,IF(A8049="FWD",0,P8049/Q8049))</x:f>
      </x:c>
    </x:row>
    <x:row r="8050" spans="1:19" x14ac:dyDescent="0.3">
      <x:c r="A8050" s="0">
        <x:f>'Historical Trades'!A8050</x:f>
      </x:c>
      <x:c r="B8050" s="0">
        <x:f>'Historical Trades'!B8050</x:f>
      </x:c>
      <x:c r="C8050" s="23">
        <x:f>'Historical Trades'!C8050</x:f>
      </x:c>
      <x:c r="D8050" s="0">
        <x:f>'Historical Trades'!D8050</x:f>
      </x:c>
      <x:c r="E8050" s="23">
        <x:f>'Historical Trades'!E8050</x:f>
      </x:c>
      <x:c r="F8050" s="0">
        <x:f>'Historical Trades'!F8050</x:f>
      </x:c>
      <x:c r="G8050" s="0">
        <x:f>'Historical Trades'!G8050</x:f>
      </x:c>
      <x:c r="H8050" s="0">
        <x:f>'Historical Trades'!H8050</x:f>
      </x:c>
      <x:c r="I8050" s="0">
        <x:f>'Historical Trades'!I8050</x:f>
      </x:c>
      <x:c r="J8050" s="0">
        <x:f>'Historical Trades'!J8050</x:f>
      </x:c>
      <x:c r="K8050" s="0">
        <x:f>'Historical Trades'!K8050</x:f>
      </x:c>
      <x:c r="L8050" s="0">
        <x:f>'Historical Trades'!L8050</x:f>
      </x:c>
      <x:c r="M8050" s="0">
        <x:f>'Historical Trades'!M8050</x:f>
      </x:c>
      <x:c r="N8050" s="0">
        <x:f>CLEAN('Historical Trades'!O8050)</x:f>
      </x:c>
      <x:c r="P8050" s="14">
        <x:f>IF(G8050="sell",M8050,-M8050)</x:f>
      </x:c>
      <x:c r="Q8050" s="14">
        <x:f>VLOOKUP(N8050,'Currency Rates'!$A$3:$C$32,3,0)</x:f>
      </x:c>
      <x:c r="R8050" s="0">
        <x:f>IF(A8050="SPUS",0,IF(A8050="FWD",0,P8050/Q8050))</x:f>
      </x:c>
    </x:row>
    <x:row r="8051" spans="1:19" x14ac:dyDescent="0.3">
      <x:c r="A8051" s="0">
        <x:f>'Historical Trades'!A8051</x:f>
      </x:c>
      <x:c r="B8051" s="0">
        <x:f>'Historical Trades'!B8051</x:f>
      </x:c>
      <x:c r="C8051" s="23">
        <x:f>'Historical Trades'!C8051</x:f>
      </x:c>
      <x:c r="D8051" s="0">
        <x:f>'Historical Trades'!D8051</x:f>
      </x:c>
      <x:c r="E8051" s="23">
        <x:f>'Historical Trades'!E8051</x:f>
      </x:c>
      <x:c r="F8051" s="0">
        <x:f>'Historical Trades'!F8051</x:f>
      </x:c>
      <x:c r="G8051" s="0">
        <x:f>'Historical Trades'!G8051</x:f>
      </x:c>
      <x:c r="H8051" s="0">
        <x:f>'Historical Trades'!H8051</x:f>
      </x:c>
      <x:c r="I8051" s="0">
        <x:f>'Historical Trades'!I8051</x:f>
      </x:c>
      <x:c r="J8051" s="0">
        <x:f>'Historical Trades'!J8051</x:f>
      </x:c>
      <x:c r="K8051" s="0">
        <x:f>'Historical Trades'!K8051</x:f>
      </x:c>
      <x:c r="L8051" s="0">
        <x:f>'Historical Trades'!L8051</x:f>
      </x:c>
      <x:c r="M8051" s="0">
        <x:f>'Historical Trades'!M8051</x:f>
      </x:c>
      <x:c r="N8051" s="0">
        <x:f>CLEAN('Historical Trades'!O8051)</x:f>
      </x:c>
      <x:c r="P8051" s="14">
        <x:f>IF(G8051="sell",M8051,-M8051)</x:f>
      </x:c>
      <x:c r="Q8051" s="14">
        <x:f>VLOOKUP(N8051,'Currency Rates'!$A$3:$C$32,3,0)</x:f>
      </x:c>
      <x:c r="R8051" s="0">
        <x:f>IF(A8051="SPUS",0,IF(A8051="FWD",0,P8051/Q8051))</x:f>
      </x:c>
    </x:row>
    <x:row r="8052" spans="1:19" x14ac:dyDescent="0.3">
      <x:c r="A8052" s="0">
        <x:f>'Historical Trades'!A8052</x:f>
      </x:c>
      <x:c r="B8052" s="0">
        <x:f>'Historical Trades'!B8052</x:f>
      </x:c>
      <x:c r="C8052" s="23">
        <x:f>'Historical Trades'!C8052</x:f>
      </x:c>
      <x:c r="D8052" s="0">
        <x:f>'Historical Trades'!D8052</x:f>
      </x:c>
      <x:c r="E8052" s="23">
        <x:f>'Historical Trades'!E8052</x:f>
      </x:c>
      <x:c r="F8052" s="0">
        <x:f>'Historical Trades'!F8052</x:f>
      </x:c>
      <x:c r="G8052" s="0">
        <x:f>'Historical Trades'!G8052</x:f>
      </x:c>
      <x:c r="H8052" s="0">
        <x:f>'Historical Trades'!H8052</x:f>
      </x:c>
      <x:c r="I8052" s="0">
        <x:f>'Historical Trades'!I8052</x:f>
      </x:c>
      <x:c r="J8052" s="0">
        <x:f>'Historical Trades'!J8052</x:f>
      </x:c>
      <x:c r="K8052" s="0">
        <x:f>'Historical Trades'!K8052</x:f>
      </x:c>
      <x:c r="L8052" s="0">
        <x:f>'Historical Trades'!L8052</x:f>
      </x:c>
      <x:c r="M8052" s="0">
        <x:f>'Historical Trades'!M8052</x:f>
      </x:c>
      <x:c r="N8052" s="0">
        <x:f>CLEAN('Historical Trades'!O8052)</x:f>
      </x:c>
      <x:c r="P8052" s="14">
        <x:f>IF(G8052="sell",M8052,-M8052)</x:f>
      </x:c>
      <x:c r="Q8052" s="14">
        <x:f>VLOOKUP(N8052,'Currency Rates'!$A$3:$C$32,3,0)</x:f>
      </x:c>
      <x:c r="R8052" s="0">
        <x:f>IF(A8052="SPUS",0,IF(A8052="FWD",0,P8052/Q8052))</x:f>
      </x:c>
    </x:row>
    <x:row r="8053" spans="1:19" x14ac:dyDescent="0.3">
      <x:c r="A8053" s="0">
        <x:f>'Historical Trades'!A8053</x:f>
      </x:c>
      <x:c r="B8053" s="0">
        <x:f>'Historical Trades'!B8053</x:f>
      </x:c>
      <x:c r="C8053" s="23">
        <x:f>'Historical Trades'!C8053</x:f>
      </x:c>
      <x:c r="D8053" s="0">
        <x:f>'Historical Trades'!D8053</x:f>
      </x:c>
      <x:c r="E8053" s="23">
        <x:f>'Historical Trades'!E8053</x:f>
      </x:c>
      <x:c r="F8053" s="0">
        <x:f>'Historical Trades'!F8053</x:f>
      </x:c>
      <x:c r="G8053" s="0">
        <x:f>'Historical Trades'!G8053</x:f>
      </x:c>
      <x:c r="H8053" s="0">
        <x:f>'Historical Trades'!H8053</x:f>
      </x:c>
      <x:c r="I8053" s="0">
        <x:f>'Historical Trades'!I8053</x:f>
      </x:c>
      <x:c r="J8053" s="0">
        <x:f>'Historical Trades'!J8053</x:f>
      </x:c>
      <x:c r="K8053" s="0">
        <x:f>'Historical Trades'!K8053</x:f>
      </x:c>
      <x:c r="L8053" s="0">
        <x:f>'Historical Trades'!L8053</x:f>
      </x:c>
      <x:c r="M8053" s="0">
        <x:f>'Historical Trades'!M8053</x:f>
      </x:c>
      <x:c r="N8053" s="0">
        <x:f>CLEAN('Historical Trades'!O8053)</x:f>
      </x:c>
      <x:c r="P8053" s="14">
        <x:f>IF(G8053="sell",M8053,-M8053)</x:f>
      </x:c>
      <x:c r="Q8053" s="14">
        <x:f>VLOOKUP(N8053,'Currency Rates'!$A$3:$C$32,3,0)</x:f>
      </x:c>
      <x:c r="R8053" s="0">
        <x:f>IF(A8053="SPUS",0,IF(A8053="FWD",0,P8053/Q8053))</x:f>
      </x:c>
    </x:row>
    <x:row r="8054" spans="1:19" x14ac:dyDescent="0.3">
      <x:c r="A8054" s="0">
        <x:f>'Historical Trades'!A8054</x:f>
      </x:c>
      <x:c r="B8054" s="0">
        <x:f>'Historical Trades'!B8054</x:f>
      </x:c>
      <x:c r="C8054" s="23">
        <x:f>'Historical Trades'!C8054</x:f>
      </x:c>
      <x:c r="D8054" s="0">
        <x:f>'Historical Trades'!D8054</x:f>
      </x:c>
      <x:c r="E8054" s="23">
        <x:f>'Historical Trades'!E8054</x:f>
      </x:c>
      <x:c r="F8054" s="0">
        <x:f>'Historical Trades'!F8054</x:f>
      </x:c>
      <x:c r="G8054" s="0">
        <x:f>'Historical Trades'!G8054</x:f>
      </x:c>
      <x:c r="H8054" s="0">
        <x:f>'Historical Trades'!H8054</x:f>
      </x:c>
      <x:c r="I8054" s="0">
        <x:f>'Historical Trades'!I8054</x:f>
      </x:c>
      <x:c r="J8054" s="0">
        <x:f>'Historical Trades'!J8054</x:f>
      </x:c>
      <x:c r="K8054" s="0">
        <x:f>'Historical Trades'!K8054</x:f>
      </x:c>
      <x:c r="L8054" s="0">
        <x:f>'Historical Trades'!L8054</x:f>
      </x:c>
      <x:c r="M8054" s="0">
        <x:f>'Historical Trades'!M8054</x:f>
      </x:c>
      <x:c r="N8054" s="0">
        <x:f>CLEAN('Historical Trades'!O8054)</x:f>
      </x:c>
      <x:c r="P8054" s="14">
        <x:f>IF(G8054="sell",M8054,-M8054)</x:f>
      </x:c>
      <x:c r="Q8054" s="14">
        <x:f>VLOOKUP(N8054,'Currency Rates'!$A$3:$C$32,3,0)</x:f>
      </x:c>
      <x:c r="R8054" s="0">
        <x:f>IF(A8054="SPUS",0,IF(A8054="FWD",0,P8054/Q8054))</x:f>
      </x:c>
    </x:row>
    <x:row r="8055" spans="1:19" x14ac:dyDescent="0.3">
      <x:c r="A8055" s="0">
        <x:f>'Historical Trades'!A8055</x:f>
      </x:c>
      <x:c r="B8055" s="0">
        <x:f>'Historical Trades'!B8055</x:f>
      </x:c>
      <x:c r="C8055" s="23">
        <x:f>'Historical Trades'!C8055</x:f>
      </x:c>
      <x:c r="D8055" s="0">
        <x:f>'Historical Trades'!D8055</x:f>
      </x:c>
      <x:c r="E8055" s="23">
        <x:f>'Historical Trades'!E8055</x:f>
      </x:c>
      <x:c r="F8055" s="0">
        <x:f>'Historical Trades'!F8055</x:f>
      </x:c>
      <x:c r="G8055" s="0">
        <x:f>'Historical Trades'!G8055</x:f>
      </x:c>
      <x:c r="H8055" s="0">
        <x:f>'Historical Trades'!H8055</x:f>
      </x:c>
      <x:c r="I8055" s="0">
        <x:f>'Historical Trades'!I8055</x:f>
      </x:c>
      <x:c r="J8055" s="0">
        <x:f>'Historical Trades'!J8055</x:f>
      </x:c>
      <x:c r="K8055" s="0">
        <x:f>'Historical Trades'!K8055</x:f>
      </x:c>
      <x:c r="L8055" s="0">
        <x:f>'Historical Trades'!L8055</x:f>
      </x:c>
      <x:c r="M8055" s="0">
        <x:f>'Historical Trades'!M8055</x:f>
      </x:c>
      <x:c r="N8055" s="0">
        <x:f>CLEAN('Historical Trades'!O8055)</x:f>
      </x:c>
      <x:c r="P8055" s="14">
        <x:f>IF(G8055="sell",M8055,-M8055)</x:f>
      </x:c>
      <x:c r="Q8055" s="14">
        <x:f>VLOOKUP(N8055,'Currency Rates'!$A$3:$C$32,3,0)</x:f>
      </x:c>
      <x:c r="R8055" s="0">
        <x:f>IF(A8055="SPUS",0,IF(A8055="FWD",0,P8055/Q8055))</x:f>
      </x:c>
    </x:row>
    <x:row r="8056" spans="1:19" x14ac:dyDescent="0.3">
      <x:c r="A8056" s="0">
        <x:f>'Historical Trades'!A8056</x:f>
      </x:c>
      <x:c r="B8056" s="0">
        <x:f>'Historical Trades'!B8056</x:f>
      </x:c>
      <x:c r="C8056" s="23">
        <x:f>'Historical Trades'!C8056</x:f>
      </x:c>
      <x:c r="D8056" s="0">
        <x:f>'Historical Trades'!D8056</x:f>
      </x:c>
      <x:c r="E8056" s="23">
        <x:f>'Historical Trades'!E8056</x:f>
      </x:c>
      <x:c r="F8056" s="0">
        <x:f>'Historical Trades'!F8056</x:f>
      </x:c>
      <x:c r="G8056" s="0">
        <x:f>'Historical Trades'!G8056</x:f>
      </x:c>
      <x:c r="H8056" s="0">
        <x:f>'Historical Trades'!H8056</x:f>
      </x:c>
      <x:c r="I8056" s="0">
        <x:f>'Historical Trades'!I8056</x:f>
      </x:c>
      <x:c r="J8056" s="0">
        <x:f>'Historical Trades'!J8056</x:f>
      </x:c>
      <x:c r="K8056" s="0">
        <x:f>'Historical Trades'!K8056</x:f>
      </x:c>
      <x:c r="L8056" s="0">
        <x:f>'Historical Trades'!L8056</x:f>
      </x:c>
      <x:c r="M8056" s="0">
        <x:f>'Historical Trades'!M8056</x:f>
      </x:c>
      <x:c r="N8056" s="0">
        <x:f>CLEAN('Historical Trades'!O8056)</x:f>
      </x:c>
      <x:c r="P8056" s="14">
        <x:f>IF(G8056="sell",M8056,-M8056)</x:f>
      </x:c>
      <x:c r="Q8056" s="14">
        <x:f>VLOOKUP(N8056,'Currency Rates'!$A$3:$C$32,3,0)</x:f>
      </x:c>
      <x:c r="R8056" s="0">
        <x:f>IF(A8056="SPUS",0,IF(A8056="FWD",0,P8056/Q8056))</x:f>
      </x:c>
    </x:row>
    <x:row r="8057" spans="1:19" x14ac:dyDescent="0.3">
      <x:c r="A8057" s="0">
        <x:f>'Historical Trades'!A8057</x:f>
      </x:c>
      <x:c r="B8057" s="0">
        <x:f>'Historical Trades'!B8057</x:f>
      </x:c>
      <x:c r="C8057" s="23">
        <x:f>'Historical Trades'!C8057</x:f>
      </x:c>
      <x:c r="D8057" s="0">
        <x:f>'Historical Trades'!D8057</x:f>
      </x:c>
      <x:c r="E8057" s="23">
        <x:f>'Historical Trades'!E8057</x:f>
      </x:c>
      <x:c r="F8057" s="0">
        <x:f>'Historical Trades'!F8057</x:f>
      </x:c>
      <x:c r="G8057" s="0">
        <x:f>'Historical Trades'!G8057</x:f>
      </x:c>
      <x:c r="H8057" s="0">
        <x:f>'Historical Trades'!H8057</x:f>
      </x:c>
      <x:c r="I8057" s="0">
        <x:f>'Historical Trades'!I8057</x:f>
      </x:c>
      <x:c r="J8057" s="0">
        <x:f>'Historical Trades'!J8057</x:f>
      </x:c>
      <x:c r="K8057" s="0">
        <x:f>'Historical Trades'!K8057</x:f>
      </x:c>
      <x:c r="L8057" s="0">
        <x:f>'Historical Trades'!L8057</x:f>
      </x:c>
      <x:c r="M8057" s="0">
        <x:f>'Historical Trades'!M8057</x:f>
      </x:c>
      <x:c r="N8057" s="0">
        <x:f>CLEAN('Historical Trades'!O8057)</x:f>
      </x:c>
      <x:c r="P8057" s="14">
        <x:f>IF(G8057="sell",M8057,-M8057)</x:f>
      </x:c>
      <x:c r="Q8057" s="14">
        <x:f>VLOOKUP(N8057,'Currency Rates'!$A$3:$C$32,3,0)</x:f>
      </x:c>
      <x:c r="R8057" s="0">
        <x:f>IF(A8057="SPUS",0,IF(A8057="FWD",0,P8057/Q8057))</x:f>
      </x:c>
    </x:row>
    <x:row r="8058" spans="1:19" x14ac:dyDescent="0.3">
      <x:c r="A8058" s="0">
        <x:f>'Historical Trades'!A8058</x:f>
      </x:c>
      <x:c r="B8058" s="0">
        <x:f>'Historical Trades'!B8058</x:f>
      </x:c>
      <x:c r="C8058" s="23">
        <x:f>'Historical Trades'!C8058</x:f>
      </x:c>
      <x:c r="D8058" s="0">
        <x:f>'Historical Trades'!D8058</x:f>
      </x:c>
      <x:c r="E8058" s="23">
        <x:f>'Historical Trades'!E8058</x:f>
      </x:c>
      <x:c r="F8058" s="0">
        <x:f>'Historical Trades'!F8058</x:f>
      </x:c>
      <x:c r="G8058" s="0">
        <x:f>'Historical Trades'!G8058</x:f>
      </x:c>
      <x:c r="H8058" s="0">
        <x:f>'Historical Trades'!H8058</x:f>
      </x:c>
      <x:c r="I8058" s="0">
        <x:f>'Historical Trades'!I8058</x:f>
      </x:c>
      <x:c r="J8058" s="0">
        <x:f>'Historical Trades'!J8058</x:f>
      </x:c>
      <x:c r="K8058" s="0">
        <x:f>'Historical Trades'!K8058</x:f>
      </x:c>
      <x:c r="L8058" s="0">
        <x:f>'Historical Trades'!L8058</x:f>
      </x:c>
      <x:c r="M8058" s="0">
        <x:f>'Historical Trades'!M8058</x:f>
      </x:c>
      <x:c r="N8058" s="0">
        <x:f>CLEAN('Historical Trades'!O8058)</x:f>
      </x:c>
      <x:c r="P8058" s="14">
        <x:f>IF(G8058="sell",M8058,-M8058)</x:f>
      </x:c>
      <x:c r="Q8058" s="14">
        <x:f>VLOOKUP(N8058,'Currency Rates'!$A$3:$C$32,3,0)</x:f>
      </x:c>
      <x:c r="R8058" s="0">
        <x:f>IF(A8058="SPUS",0,IF(A8058="FWD",0,P8058/Q8058))</x:f>
      </x:c>
    </x:row>
    <x:row r="8059" spans="1:19" x14ac:dyDescent="0.3">
      <x:c r="A8059" s="0">
        <x:f>'Historical Trades'!A8059</x:f>
      </x:c>
      <x:c r="B8059" s="0">
        <x:f>'Historical Trades'!B8059</x:f>
      </x:c>
      <x:c r="C8059" s="23">
        <x:f>'Historical Trades'!C8059</x:f>
      </x:c>
      <x:c r="D8059" s="0">
        <x:f>'Historical Trades'!D8059</x:f>
      </x:c>
      <x:c r="E8059" s="23">
        <x:f>'Historical Trades'!E8059</x:f>
      </x:c>
      <x:c r="F8059" s="0">
        <x:f>'Historical Trades'!F8059</x:f>
      </x:c>
      <x:c r="G8059" s="0">
        <x:f>'Historical Trades'!G8059</x:f>
      </x:c>
      <x:c r="H8059" s="0">
        <x:f>'Historical Trades'!H8059</x:f>
      </x:c>
      <x:c r="I8059" s="0">
        <x:f>'Historical Trades'!I8059</x:f>
      </x:c>
      <x:c r="J8059" s="0">
        <x:f>'Historical Trades'!J8059</x:f>
      </x:c>
      <x:c r="K8059" s="0">
        <x:f>'Historical Trades'!K8059</x:f>
      </x:c>
      <x:c r="L8059" s="0">
        <x:f>'Historical Trades'!L8059</x:f>
      </x:c>
      <x:c r="M8059" s="0">
        <x:f>'Historical Trades'!M8059</x:f>
      </x:c>
      <x:c r="N8059" s="0">
        <x:f>CLEAN('Historical Trades'!O8059)</x:f>
      </x:c>
      <x:c r="P8059" s="14">
        <x:f>IF(G8059="sell",M8059,-M8059)</x:f>
      </x:c>
      <x:c r="Q8059" s="14">
        <x:f>VLOOKUP(N8059,'Currency Rates'!$A$3:$C$32,3,0)</x:f>
      </x:c>
      <x:c r="R8059" s="0">
        <x:f>IF(A8059="SPUS",0,IF(A8059="FWD",0,P8059/Q8059))</x:f>
      </x:c>
    </x:row>
    <x:row r="8060" spans="1:19" x14ac:dyDescent="0.3">
      <x:c r="A8060" s="0">
        <x:f>'Historical Trades'!A8060</x:f>
      </x:c>
      <x:c r="B8060" s="0">
        <x:f>'Historical Trades'!B8060</x:f>
      </x:c>
      <x:c r="C8060" s="23">
        <x:f>'Historical Trades'!C8060</x:f>
      </x:c>
      <x:c r="D8060" s="0">
        <x:f>'Historical Trades'!D8060</x:f>
      </x:c>
      <x:c r="E8060" s="23">
        <x:f>'Historical Trades'!E8060</x:f>
      </x:c>
      <x:c r="F8060" s="0">
        <x:f>'Historical Trades'!F8060</x:f>
      </x:c>
      <x:c r="G8060" s="0">
        <x:f>'Historical Trades'!G8060</x:f>
      </x:c>
      <x:c r="H8060" s="0">
        <x:f>'Historical Trades'!H8060</x:f>
      </x:c>
      <x:c r="I8060" s="0">
        <x:f>'Historical Trades'!I8060</x:f>
      </x:c>
      <x:c r="J8060" s="0">
        <x:f>'Historical Trades'!J8060</x:f>
      </x:c>
      <x:c r="K8060" s="0">
        <x:f>'Historical Trades'!K8060</x:f>
      </x:c>
      <x:c r="L8060" s="0">
        <x:f>'Historical Trades'!L8060</x:f>
      </x:c>
      <x:c r="M8060" s="0">
        <x:f>'Historical Trades'!M8060</x:f>
      </x:c>
      <x:c r="N8060" s="0">
        <x:f>CLEAN('Historical Trades'!O8060)</x:f>
      </x:c>
      <x:c r="P8060" s="14">
        <x:f>IF(G8060="sell",M8060,-M8060)</x:f>
      </x:c>
      <x:c r="Q8060" s="14">
        <x:f>VLOOKUP(N8060,'Currency Rates'!$A$3:$C$32,3,0)</x:f>
      </x:c>
      <x:c r="R8060" s="0">
        <x:f>IF(A8060="SPUS",0,IF(A8060="FWD",0,P8060/Q8060))</x:f>
      </x:c>
    </x:row>
    <x:row r="8061" spans="1:19" x14ac:dyDescent="0.3">
      <x:c r="A8061" s="0">
        <x:f>'Historical Trades'!A8061</x:f>
      </x:c>
      <x:c r="B8061" s="0">
        <x:f>'Historical Trades'!B8061</x:f>
      </x:c>
      <x:c r="C8061" s="23">
        <x:f>'Historical Trades'!C8061</x:f>
      </x:c>
      <x:c r="D8061" s="0">
        <x:f>'Historical Trades'!D8061</x:f>
      </x:c>
      <x:c r="E8061" s="23">
        <x:f>'Historical Trades'!E8061</x:f>
      </x:c>
      <x:c r="F8061" s="0">
        <x:f>'Historical Trades'!F8061</x:f>
      </x:c>
      <x:c r="G8061" s="0">
        <x:f>'Historical Trades'!G8061</x:f>
      </x:c>
      <x:c r="H8061" s="0">
        <x:f>'Historical Trades'!H8061</x:f>
      </x:c>
      <x:c r="I8061" s="0">
        <x:f>'Historical Trades'!I8061</x:f>
      </x:c>
      <x:c r="J8061" s="0">
        <x:f>'Historical Trades'!J8061</x:f>
      </x:c>
      <x:c r="K8061" s="0">
        <x:f>'Historical Trades'!K8061</x:f>
      </x:c>
      <x:c r="L8061" s="0">
        <x:f>'Historical Trades'!L8061</x:f>
      </x:c>
      <x:c r="M8061" s="0">
        <x:f>'Historical Trades'!M8061</x:f>
      </x:c>
      <x:c r="N8061" s="0">
        <x:f>CLEAN('Historical Trades'!O8061)</x:f>
      </x:c>
      <x:c r="P8061" s="14">
        <x:f>IF(G8061="sell",M8061,-M8061)</x:f>
      </x:c>
      <x:c r="Q8061" s="14">
        <x:f>VLOOKUP(N8061,'Currency Rates'!$A$3:$C$32,3,0)</x:f>
      </x:c>
      <x:c r="R8061" s="0">
        <x:f>IF(A8061="SPUS",0,IF(A8061="FWD",0,P8061/Q8061))</x:f>
      </x:c>
    </x:row>
    <x:row r="8062" spans="1:19" x14ac:dyDescent="0.3">
      <x:c r="A8062" s="0">
        <x:f>'Historical Trades'!A8062</x:f>
      </x:c>
      <x:c r="B8062" s="0">
        <x:f>'Historical Trades'!B8062</x:f>
      </x:c>
      <x:c r="C8062" s="23">
        <x:f>'Historical Trades'!C8062</x:f>
      </x:c>
      <x:c r="D8062" s="0">
        <x:f>'Historical Trades'!D8062</x:f>
      </x:c>
      <x:c r="E8062" s="23">
        <x:f>'Historical Trades'!E8062</x:f>
      </x:c>
      <x:c r="F8062" s="0">
        <x:f>'Historical Trades'!F8062</x:f>
      </x:c>
      <x:c r="G8062" s="0">
        <x:f>'Historical Trades'!G8062</x:f>
      </x:c>
      <x:c r="H8062" s="0">
        <x:f>'Historical Trades'!H8062</x:f>
      </x:c>
      <x:c r="I8062" s="0">
        <x:f>'Historical Trades'!I8062</x:f>
      </x:c>
      <x:c r="J8062" s="0">
        <x:f>'Historical Trades'!J8062</x:f>
      </x:c>
      <x:c r="K8062" s="0">
        <x:f>'Historical Trades'!K8062</x:f>
      </x:c>
      <x:c r="L8062" s="0">
        <x:f>'Historical Trades'!L8062</x:f>
      </x:c>
      <x:c r="M8062" s="0">
        <x:f>'Historical Trades'!M8062</x:f>
      </x:c>
      <x:c r="N8062" s="0">
        <x:f>CLEAN('Historical Trades'!O8062)</x:f>
      </x:c>
      <x:c r="P8062" s="14">
        <x:f>IF(G8062="sell",M8062,-M8062)</x:f>
      </x:c>
      <x:c r="Q8062" s="14">
        <x:f>VLOOKUP(N8062,'Currency Rates'!$A$3:$C$32,3,0)</x:f>
      </x:c>
      <x:c r="R8062" s="0">
        <x:f>IF(A8062="SPUS",0,IF(A8062="FWD",0,P8062/Q8062))</x:f>
      </x:c>
    </x:row>
    <x:row r="8063" spans="1:19" x14ac:dyDescent="0.3">
      <x:c r="A8063" s="0">
        <x:f>'Historical Trades'!A8063</x:f>
      </x:c>
      <x:c r="B8063" s="0">
        <x:f>'Historical Trades'!B8063</x:f>
      </x:c>
      <x:c r="C8063" s="23">
        <x:f>'Historical Trades'!C8063</x:f>
      </x:c>
      <x:c r="D8063" s="0">
        <x:f>'Historical Trades'!D8063</x:f>
      </x:c>
      <x:c r="E8063" s="23">
        <x:f>'Historical Trades'!E8063</x:f>
      </x:c>
      <x:c r="F8063" s="0">
        <x:f>'Historical Trades'!F8063</x:f>
      </x:c>
      <x:c r="G8063" s="0">
        <x:f>'Historical Trades'!G8063</x:f>
      </x:c>
      <x:c r="H8063" s="0">
        <x:f>'Historical Trades'!H8063</x:f>
      </x:c>
      <x:c r="I8063" s="0">
        <x:f>'Historical Trades'!I8063</x:f>
      </x:c>
      <x:c r="J8063" s="0">
        <x:f>'Historical Trades'!J8063</x:f>
      </x:c>
      <x:c r="K8063" s="0">
        <x:f>'Historical Trades'!K8063</x:f>
      </x:c>
      <x:c r="L8063" s="0">
        <x:f>'Historical Trades'!L8063</x:f>
      </x:c>
      <x:c r="M8063" s="0">
        <x:f>'Historical Trades'!M8063</x:f>
      </x:c>
      <x:c r="N8063" s="0">
        <x:f>CLEAN('Historical Trades'!O8063)</x:f>
      </x:c>
      <x:c r="P8063" s="14">
        <x:f>IF(G8063="sell",M8063,-M8063)</x:f>
      </x:c>
      <x:c r="Q8063" s="14">
        <x:f>VLOOKUP(N8063,'Currency Rates'!$A$3:$C$32,3,0)</x:f>
      </x:c>
      <x:c r="R8063" s="0">
        <x:f>IF(A8063="SPUS",0,IF(A8063="FWD",0,P8063/Q8063))</x:f>
      </x:c>
    </x:row>
    <x:row r="8064" spans="1:19" x14ac:dyDescent="0.3">
      <x:c r="A8064" s="0">
        <x:f>'Historical Trades'!A8064</x:f>
      </x:c>
      <x:c r="B8064" s="0">
        <x:f>'Historical Trades'!B8064</x:f>
      </x:c>
      <x:c r="C8064" s="23">
        <x:f>'Historical Trades'!C8064</x:f>
      </x:c>
      <x:c r="D8064" s="0">
        <x:f>'Historical Trades'!D8064</x:f>
      </x:c>
      <x:c r="E8064" s="23">
        <x:f>'Historical Trades'!E8064</x:f>
      </x:c>
      <x:c r="F8064" s="0">
        <x:f>'Historical Trades'!F8064</x:f>
      </x:c>
      <x:c r="G8064" s="0">
        <x:f>'Historical Trades'!G8064</x:f>
      </x:c>
      <x:c r="H8064" s="0">
        <x:f>'Historical Trades'!H8064</x:f>
      </x:c>
      <x:c r="I8064" s="0">
        <x:f>'Historical Trades'!I8064</x:f>
      </x:c>
      <x:c r="J8064" s="0">
        <x:f>'Historical Trades'!J8064</x:f>
      </x:c>
      <x:c r="K8064" s="0">
        <x:f>'Historical Trades'!K8064</x:f>
      </x:c>
      <x:c r="L8064" s="0">
        <x:f>'Historical Trades'!L8064</x:f>
      </x:c>
      <x:c r="M8064" s="0">
        <x:f>'Historical Trades'!M8064</x:f>
      </x:c>
      <x:c r="N8064" s="0">
        <x:f>CLEAN('Historical Trades'!O8064)</x:f>
      </x:c>
      <x:c r="P8064" s="14">
        <x:f>IF(G8064="sell",M8064,-M8064)</x:f>
      </x:c>
      <x:c r="Q8064" s="14">
        <x:f>VLOOKUP(N8064,'Currency Rates'!$A$3:$C$32,3,0)</x:f>
      </x:c>
      <x:c r="R8064" s="0">
        <x:f>IF(A8064="SPUS",0,IF(A8064="FWD",0,P8064/Q8064))</x:f>
      </x:c>
    </x:row>
    <x:row r="8065" spans="1:19" x14ac:dyDescent="0.3">
      <x:c r="A8065" s="0">
        <x:f>'Historical Trades'!A8065</x:f>
      </x:c>
      <x:c r="B8065" s="0">
        <x:f>'Historical Trades'!B8065</x:f>
      </x:c>
      <x:c r="C8065" s="23">
        <x:f>'Historical Trades'!C8065</x:f>
      </x:c>
      <x:c r="D8065" s="0">
        <x:f>'Historical Trades'!D8065</x:f>
      </x:c>
      <x:c r="E8065" s="23">
        <x:f>'Historical Trades'!E8065</x:f>
      </x:c>
      <x:c r="F8065" s="0">
        <x:f>'Historical Trades'!F8065</x:f>
      </x:c>
      <x:c r="G8065" s="0">
        <x:f>'Historical Trades'!G8065</x:f>
      </x:c>
      <x:c r="H8065" s="0">
        <x:f>'Historical Trades'!H8065</x:f>
      </x:c>
      <x:c r="I8065" s="0">
        <x:f>'Historical Trades'!I8065</x:f>
      </x:c>
      <x:c r="J8065" s="0">
        <x:f>'Historical Trades'!J8065</x:f>
      </x:c>
      <x:c r="K8065" s="0">
        <x:f>'Historical Trades'!K8065</x:f>
      </x:c>
      <x:c r="L8065" s="0">
        <x:f>'Historical Trades'!L8065</x:f>
      </x:c>
      <x:c r="M8065" s="0">
        <x:f>'Historical Trades'!M8065</x:f>
      </x:c>
      <x:c r="N8065" s="0">
        <x:f>CLEAN('Historical Trades'!O8065)</x:f>
      </x:c>
      <x:c r="P8065" s="14">
        <x:f>IF(G8065="sell",M8065,-M8065)</x:f>
      </x:c>
      <x:c r="Q8065" s="14">
        <x:f>VLOOKUP(N8065,'Currency Rates'!$A$3:$C$32,3,0)</x:f>
      </x:c>
      <x:c r="R8065" s="0">
        <x:f>IF(A8065="SPUS",0,IF(A8065="FWD",0,P8065/Q8065))</x:f>
      </x:c>
    </x:row>
    <x:row r="8066" spans="1:19" x14ac:dyDescent="0.3">
      <x:c r="A8066" s="0">
        <x:f>'Historical Trades'!A8066</x:f>
      </x:c>
      <x:c r="B8066" s="0">
        <x:f>'Historical Trades'!B8066</x:f>
      </x:c>
      <x:c r="C8066" s="23">
        <x:f>'Historical Trades'!C8066</x:f>
      </x:c>
      <x:c r="D8066" s="0">
        <x:f>'Historical Trades'!D8066</x:f>
      </x:c>
      <x:c r="E8066" s="23">
        <x:f>'Historical Trades'!E8066</x:f>
      </x:c>
      <x:c r="F8066" s="0">
        <x:f>'Historical Trades'!F8066</x:f>
      </x:c>
      <x:c r="G8066" s="0">
        <x:f>'Historical Trades'!G8066</x:f>
      </x:c>
      <x:c r="H8066" s="0">
        <x:f>'Historical Trades'!H8066</x:f>
      </x:c>
      <x:c r="I8066" s="0">
        <x:f>'Historical Trades'!I8066</x:f>
      </x:c>
      <x:c r="J8066" s="0">
        <x:f>'Historical Trades'!J8066</x:f>
      </x:c>
      <x:c r="K8066" s="0">
        <x:f>'Historical Trades'!K8066</x:f>
      </x:c>
      <x:c r="L8066" s="0">
        <x:f>'Historical Trades'!L8066</x:f>
      </x:c>
      <x:c r="M8066" s="0">
        <x:f>'Historical Trades'!M8066</x:f>
      </x:c>
      <x:c r="N8066" s="0">
        <x:f>CLEAN('Historical Trades'!O8066)</x:f>
      </x:c>
      <x:c r="P8066" s="14">
        <x:f>IF(G8066="sell",M8066,-M8066)</x:f>
      </x:c>
      <x:c r="Q8066" s="14">
        <x:f>VLOOKUP(N8066,'Currency Rates'!$A$3:$C$32,3,0)</x:f>
      </x:c>
      <x:c r="R8066" s="0">
        <x:f>IF(A8066="SPUS",0,IF(A8066="FWD",0,P8066/Q8066))</x:f>
      </x:c>
    </x:row>
    <x:row r="8067" spans="1:19" x14ac:dyDescent="0.3">
      <x:c r="A8067" s="0">
        <x:f>'Historical Trades'!A8067</x:f>
      </x:c>
      <x:c r="B8067" s="0">
        <x:f>'Historical Trades'!B8067</x:f>
      </x:c>
      <x:c r="C8067" s="23">
        <x:f>'Historical Trades'!C8067</x:f>
      </x:c>
      <x:c r="D8067" s="0">
        <x:f>'Historical Trades'!D8067</x:f>
      </x:c>
      <x:c r="E8067" s="23">
        <x:f>'Historical Trades'!E8067</x:f>
      </x:c>
      <x:c r="F8067" s="0">
        <x:f>'Historical Trades'!F8067</x:f>
      </x:c>
      <x:c r="G8067" s="0">
        <x:f>'Historical Trades'!G8067</x:f>
      </x:c>
      <x:c r="H8067" s="0">
        <x:f>'Historical Trades'!H8067</x:f>
      </x:c>
      <x:c r="I8067" s="0">
        <x:f>'Historical Trades'!I8067</x:f>
      </x:c>
      <x:c r="J8067" s="0">
        <x:f>'Historical Trades'!J8067</x:f>
      </x:c>
      <x:c r="K8067" s="0">
        <x:f>'Historical Trades'!K8067</x:f>
      </x:c>
      <x:c r="L8067" s="0">
        <x:f>'Historical Trades'!L8067</x:f>
      </x:c>
      <x:c r="M8067" s="0">
        <x:f>'Historical Trades'!M8067</x:f>
      </x:c>
      <x:c r="N8067" s="0">
        <x:f>CLEAN('Historical Trades'!O8067)</x:f>
      </x:c>
      <x:c r="P8067" s="14">
        <x:f>IF(G8067="sell",M8067,-M8067)</x:f>
      </x:c>
      <x:c r="Q8067" s="14">
        <x:f>VLOOKUP(N8067,'Currency Rates'!$A$3:$C$32,3,0)</x:f>
      </x:c>
      <x:c r="R8067" s="0">
        <x:f>IF(A8067="SPUS",0,IF(A8067="FWD",0,P8067/Q8067))</x:f>
      </x:c>
    </x:row>
    <x:row r="8068" spans="1:19" x14ac:dyDescent="0.3">
      <x:c r="A8068" s="0">
        <x:f>'Historical Trades'!A8068</x:f>
      </x:c>
      <x:c r="B8068" s="0">
        <x:f>'Historical Trades'!B8068</x:f>
      </x:c>
      <x:c r="C8068" s="23">
        <x:f>'Historical Trades'!C8068</x:f>
      </x:c>
      <x:c r="D8068" s="0">
        <x:f>'Historical Trades'!D8068</x:f>
      </x:c>
      <x:c r="E8068" s="23">
        <x:f>'Historical Trades'!E8068</x:f>
      </x:c>
      <x:c r="F8068" s="0">
        <x:f>'Historical Trades'!F8068</x:f>
      </x:c>
      <x:c r="G8068" s="0">
        <x:f>'Historical Trades'!G8068</x:f>
      </x:c>
      <x:c r="H8068" s="0">
        <x:f>'Historical Trades'!H8068</x:f>
      </x:c>
      <x:c r="I8068" s="0">
        <x:f>'Historical Trades'!I8068</x:f>
      </x:c>
      <x:c r="J8068" s="0">
        <x:f>'Historical Trades'!J8068</x:f>
      </x:c>
      <x:c r="K8068" s="0">
        <x:f>'Historical Trades'!K8068</x:f>
      </x:c>
      <x:c r="L8068" s="0">
        <x:f>'Historical Trades'!L8068</x:f>
      </x:c>
      <x:c r="M8068" s="0">
        <x:f>'Historical Trades'!M8068</x:f>
      </x:c>
      <x:c r="N8068" s="0">
        <x:f>CLEAN('Historical Trades'!O8068)</x:f>
      </x:c>
      <x:c r="P8068" s="14">
        <x:f>IF(G8068="sell",M8068,-M8068)</x:f>
      </x:c>
      <x:c r="Q8068" s="14">
        <x:f>VLOOKUP(N8068,'Currency Rates'!$A$3:$C$32,3,0)</x:f>
      </x:c>
      <x:c r="R8068" s="0">
        <x:f>IF(A8068="SPUS",0,IF(A8068="FWD",0,P8068/Q8068))</x:f>
      </x:c>
    </x:row>
    <x:row r="8069" spans="1:19" x14ac:dyDescent="0.3">
      <x:c r="A8069" s="0">
        <x:f>'Historical Trades'!A8069</x:f>
      </x:c>
      <x:c r="B8069" s="0">
        <x:f>'Historical Trades'!B8069</x:f>
      </x:c>
      <x:c r="C8069" s="23">
        <x:f>'Historical Trades'!C8069</x:f>
      </x:c>
      <x:c r="D8069" s="0">
        <x:f>'Historical Trades'!D8069</x:f>
      </x:c>
      <x:c r="E8069" s="23">
        <x:f>'Historical Trades'!E8069</x:f>
      </x:c>
      <x:c r="F8069" s="0">
        <x:f>'Historical Trades'!F8069</x:f>
      </x:c>
      <x:c r="G8069" s="0">
        <x:f>'Historical Trades'!G8069</x:f>
      </x:c>
      <x:c r="H8069" s="0">
        <x:f>'Historical Trades'!H8069</x:f>
      </x:c>
      <x:c r="I8069" s="0">
        <x:f>'Historical Trades'!I8069</x:f>
      </x:c>
      <x:c r="J8069" s="0">
        <x:f>'Historical Trades'!J8069</x:f>
      </x:c>
      <x:c r="K8069" s="0">
        <x:f>'Historical Trades'!K8069</x:f>
      </x:c>
      <x:c r="L8069" s="0">
        <x:f>'Historical Trades'!L8069</x:f>
      </x:c>
      <x:c r="M8069" s="0">
        <x:f>'Historical Trades'!M8069</x:f>
      </x:c>
      <x:c r="N8069" s="0">
        <x:f>CLEAN('Historical Trades'!O8069)</x:f>
      </x:c>
      <x:c r="P8069" s="14">
        <x:f>IF(G8069="sell",M8069,-M8069)</x:f>
      </x:c>
      <x:c r="Q8069" s="14">
        <x:f>VLOOKUP(N8069,'Currency Rates'!$A$3:$C$32,3,0)</x:f>
      </x:c>
      <x:c r="R8069" s="0">
        <x:f>IF(A8069="SPUS",0,IF(A8069="FWD",0,P8069/Q8069))</x:f>
      </x:c>
    </x:row>
    <x:row r="8070" spans="1:19" x14ac:dyDescent="0.3">
      <x:c r="A8070" s="0">
        <x:f>'Historical Trades'!A8070</x:f>
      </x:c>
      <x:c r="B8070" s="0">
        <x:f>'Historical Trades'!B8070</x:f>
      </x:c>
      <x:c r="C8070" s="23">
        <x:f>'Historical Trades'!C8070</x:f>
      </x:c>
      <x:c r="D8070" s="0">
        <x:f>'Historical Trades'!D8070</x:f>
      </x:c>
      <x:c r="E8070" s="23">
        <x:f>'Historical Trades'!E8070</x:f>
      </x:c>
      <x:c r="F8070" s="0">
        <x:f>'Historical Trades'!F8070</x:f>
      </x:c>
      <x:c r="G8070" s="0">
        <x:f>'Historical Trades'!G8070</x:f>
      </x:c>
      <x:c r="H8070" s="0">
        <x:f>'Historical Trades'!H8070</x:f>
      </x:c>
      <x:c r="I8070" s="0">
        <x:f>'Historical Trades'!I8070</x:f>
      </x:c>
      <x:c r="J8070" s="0">
        <x:f>'Historical Trades'!J8070</x:f>
      </x:c>
      <x:c r="K8070" s="0">
        <x:f>'Historical Trades'!K8070</x:f>
      </x:c>
      <x:c r="L8070" s="0">
        <x:f>'Historical Trades'!L8070</x:f>
      </x:c>
      <x:c r="M8070" s="0">
        <x:f>'Historical Trades'!M8070</x:f>
      </x:c>
      <x:c r="N8070" s="0">
        <x:f>CLEAN('Historical Trades'!O8070)</x:f>
      </x:c>
      <x:c r="P8070" s="14">
        <x:f>IF(G8070="sell",M8070,-M8070)</x:f>
      </x:c>
      <x:c r="Q8070" s="14">
        <x:f>VLOOKUP(N8070,'Currency Rates'!$A$3:$C$32,3,0)</x:f>
      </x:c>
      <x:c r="R8070" s="0">
        <x:f>IF(A8070="SPUS",0,IF(A8070="FWD",0,P8070/Q8070))</x:f>
      </x:c>
    </x:row>
    <x:row r="8071" spans="1:19" x14ac:dyDescent="0.3">
      <x:c r="A8071" s="0">
        <x:f>'Historical Trades'!A8071</x:f>
      </x:c>
      <x:c r="B8071" s="0">
        <x:f>'Historical Trades'!B8071</x:f>
      </x:c>
      <x:c r="C8071" s="23">
        <x:f>'Historical Trades'!C8071</x:f>
      </x:c>
      <x:c r="D8071" s="0">
        <x:f>'Historical Trades'!D8071</x:f>
      </x:c>
      <x:c r="E8071" s="23">
        <x:f>'Historical Trades'!E8071</x:f>
      </x:c>
      <x:c r="F8071" s="0">
        <x:f>'Historical Trades'!F8071</x:f>
      </x:c>
      <x:c r="G8071" s="0">
        <x:f>'Historical Trades'!G8071</x:f>
      </x:c>
      <x:c r="H8071" s="0">
        <x:f>'Historical Trades'!H8071</x:f>
      </x:c>
      <x:c r="I8071" s="0">
        <x:f>'Historical Trades'!I8071</x:f>
      </x:c>
      <x:c r="J8071" s="0">
        <x:f>'Historical Trades'!J8071</x:f>
      </x:c>
      <x:c r="K8071" s="0">
        <x:f>'Historical Trades'!K8071</x:f>
      </x:c>
      <x:c r="L8071" s="0">
        <x:f>'Historical Trades'!L8071</x:f>
      </x:c>
      <x:c r="M8071" s="0">
        <x:f>'Historical Trades'!M8071</x:f>
      </x:c>
      <x:c r="N8071" s="0">
        <x:f>CLEAN('Historical Trades'!O8071)</x:f>
      </x:c>
      <x:c r="P8071" s="14">
        <x:f>IF(G8071="sell",M8071,-M8071)</x:f>
      </x:c>
      <x:c r="Q8071" s="14">
        <x:f>VLOOKUP(N8071,'Currency Rates'!$A$3:$C$32,3,0)</x:f>
      </x:c>
      <x:c r="R8071" s="0">
        <x:f>IF(A8071="SPUS",0,IF(A8071="FWD",0,P8071/Q8071))</x:f>
      </x:c>
    </x:row>
    <x:row r="8072" spans="1:19" x14ac:dyDescent="0.3">
      <x:c r="A8072" s="0">
        <x:f>'Historical Trades'!A8072</x:f>
      </x:c>
      <x:c r="B8072" s="0">
        <x:f>'Historical Trades'!B8072</x:f>
      </x:c>
      <x:c r="C8072" s="23">
        <x:f>'Historical Trades'!C8072</x:f>
      </x:c>
      <x:c r="D8072" s="0">
        <x:f>'Historical Trades'!D8072</x:f>
      </x:c>
      <x:c r="E8072" s="23">
        <x:f>'Historical Trades'!E8072</x:f>
      </x:c>
      <x:c r="F8072" s="0">
        <x:f>'Historical Trades'!F8072</x:f>
      </x:c>
      <x:c r="G8072" s="0">
        <x:f>'Historical Trades'!G8072</x:f>
      </x:c>
      <x:c r="H8072" s="0">
        <x:f>'Historical Trades'!H8072</x:f>
      </x:c>
      <x:c r="I8072" s="0">
        <x:f>'Historical Trades'!I8072</x:f>
      </x:c>
      <x:c r="J8072" s="0">
        <x:f>'Historical Trades'!J8072</x:f>
      </x:c>
      <x:c r="K8072" s="0">
        <x:f>'Historical Trades'!K8072</x:f>
      </x:c>
      <x:c r="L8072" s="0">
        <x:f>'Historical Trades'!L8072</x:f>
      </x:c>
      <x:c r="M8072" s="0">
        <x:f>'Historical Trades'!M8072</x:f>
      </x:c>
      <x:c r="N8072" s="0">
        <x:f>CLEAN('Historical Trades'!O8072)</x:f>
      </x:c>
      <x:c r="P8072" s="14">
        <x:f>IF(G8072="sell",M8072,-M8072)</x:f>
      </x:c>
      <x:c r="Q8072" s="14">
        <x:f>VLOOKUP(N8072,'Currency Rates'!$A$3:$C$32,3,0)</x:f>
      </x:c>
      <x:c r="R8072" s="0">
        <x:f>IF(A8072="SPUS",0,IF(A8072="FWD",0,P8072/Q8072))</x:f>
      </x:c>
    </x:row>
    <x:row r="8073" spans="1:19" x14ac:dyDescent="0.3">
      <x:c r="A8073" s="0">
        <x:f>'Historical Trades'!A8073</x:f>
      </x:c>
      <x:c r="B8073" s="0">
        <x:f>'Historical Trades'!B8073</x:f>
      </x:c>
      <x:c r="C8073" s="23">
        <x:f>'Historical Trades'!C8073</x:f>
      </x:c>
      <x:c r="D8073" s="0">
        <x:f>'Historical Trades'!D8073</x:f>
      </x:c>
      <x:c r="E8073" s="23">
        <x:f>'Historical Trades'!E8073</x:f>
      </x:c>
      <x:c r="F8073" s="0">
        <x:f>'Historical Trades'!F8073</x:f>
      </x:c>
      <x:c r="G8073" s="0">
        <x:f>'Historical Trades'!G8073</x:f>
      </x:c>
      <x:c r="H8073" s="0">
        <x:f>'Historical Trades'!H8073</x:f>
      </x:c>
      <x:c r="I8073" s="0">
        <x:f>'Historical Trades'!I8073</x:f>
      </x:c>
      <x:c r="J8073" s="0">
        <x:f>'Historical Trades'!J8073</x:f>
      </x:c>
      <x:c r="K8073" s="0">
        <x:f>'Historical Trades'!K8073</x:f>
      </x:c>
      <x:c r="L8073" s="0">
        <x:f>'Historical Trades'!L8073</x:f>
      </x:c>
      <x:c r="M8073" s="0">
        <x:f>'Historical Trades'!M8073</x:f>
      </x:c>
      <x:c r="N8073" s="0">
        <x:f>CLEAN('Historical Trades'!O8073)</x:f>
      </x:c>
      <x:c r="P8073" s="14">
        <x:f>IF(G8073="sell",M8073,-M8073)</x:f>
      </x:c>
      <x:c r="Q8073" s="14">
        <x:f>VLOOKUP(N8073,'Currency Rates'!$A$3:$C$32,3,0)</x:f>
      </x:c>
      <x:c r="R8073" s="0">
        <x:f>IF(A8073="SPUS",0,IF(A8073="FWD",0,P8073/Q8073))</x:f>
      </x:c>
    </x:row>
    <x:row r="8074" spans="1:19" x14ac:dyDescent="0.3">
      <x:c r="A8074" s="0">
        <x:f>'Historical Trades'!A8074</x:f>
      </x:c>
      <x:c r="B8074" s="0">
        <x:f>'Historical Trades'!B8074</x:f>
      </x:c>
      <x:c r="C8074" s="23">
        <x:f>'Historical Trades'!C8074</x:f>
      </x:c>
      <x:c r="D8074" s="0">
        <x:f>'Historical Trades'!D8074</x:f>
      </x:c>
      <x:c r="E8074" s="23">
        <x:f>'Historical Trades'!E8074</x:f>
      </x:c>
      <x:c r="F8074" s="0">
        <x:f>'Historical Trades'!F8074</x:f>
      </x:c>
      <x:c r="G8074" s="0">
        <x:f>'Historical Trades'!G8074</x:f>
      </x:c>
      <x:c r="H8074" s="0">
        <x:f>'Historical Trades'!H8074</x:f>
      </x:c>
      <x:c r="I8074" s="0">
        <x:f>'Historical Trades'!I8074</x:f>
      </x:c>
      <x:c r="J8074" s="0">
        <x:f>'Historical Trades'!J8074</x:f>
      </x:c>
      <x:c r="K8074" s="0">
        <x:f>'Historical Trades'!K8074</x:f>
      </x:c>
      <x:c r="L8074" s="0">
        <x:f>'Historical Trades'!L8074</x:f>
      </x:c>
      <x:c r="M8074" s="0">
        <x:f>'Historical Trades'!M8074</x:f>
      </x:c>
      <x:c r="N8074" s="0">
        <x:f>CLEAN('Historical Trades'!O8074)</x:f>
      </x:c>
      <x:c r="P8074" s="14">
        <x:f>IF(G8074="sell",M8074,-M8074)</x:f>
      </x:c>
      <x:c r="Q8074" s="14">
        <x:f>VLOOKUP(N8074,'Currency Rates'!$A$3:$C$32,3,0)</x:f>
      </x:c>
      <x:c r="R8074" s="0">
        <x:f>IF(A8074="SPUS",0,IF(A8074="FWD",0,P8074/Q8074))</x:f>
      </x:c>
    </x:row>
    <x:row r="8075" spans="1:19" x14ac:dyDescent="0.3">
      <x:c r="A8075" s="0">
        <x:f>'Historical Trades'!A8075</x:f>
      </x:c>
      <x:c r="B8075" s="0">
        <x:f>'Historical Trades'!B8075</x:f>
      </x:c>
      <x:c r="C8075" s="23">
        <x:f>'Historical Trades'!C8075</x:f>
      </x:c>
      <x:c r="D8075" s="0">
        <x:f>'Historical Trades'!D8075</x:f>
      </x:c>
      <x:c r="E8075" s="23">
        <x:f>'Historical Trades'!E8075</x:f>
      </x:c>
      <x:c r="F8075" s="0">
        <x:f>'Historical Trades'!F8075</x:f>
      </x:c>
      <x:c r="G8075" s="0">
        <x:f>'Historical Trades'!G8075</x:f>
      </x:c>
      <x:c r="H8075" s="0">
        <x:f>'Historical Trades'!H8075</x:f>
      </x:c>
      <x:c r="I8075" s="0">
        <x:f>'Historical Trades'!I8075</x:f>
      </x:c>
      <x:c r="J8075" s="0">
        <x:f>'Historical Trades'!J8075</x:f>
      </x:c>
      <x:c r="K8075" s="0">
        <x:f>'Historical Trades'!K8075</x:f>
      </x:c>
      <x:c r="L8075" s="0">
        <x:f>'Historical Trades'!L8075</x:f>
      </x:c>
      <x:c r="M8075" s="0">
        <x:f>'Historical Trades'!M8075</x:f>
      </x:c>
      <x:c r="N8075" s="0">
        <x:f>CLEAN('Historical Trades'!O8075)</x:f>
      </x:c>
      <x:c r="P8075" s="14">
        <x:f>IF(G8075="sell",M8075,-M8075)</x:f>
      </x:c>
      <x:c r="Q8075" s="14">
        <x:f>VLOOKUP(N8075,'Currency Rates'!$A$3:$C$32,3,0)</x:f>
      </x:c>
      <x:c r="R8075" s="0">
        <x:f>IF(A8075="SPUS",0,IF(A8075="FWD",0,P8075/Q8075))</x:f>
      </x:c>
    </x:row>
    <x:row r="8076" spans="1:19" x14ac:dyDescent="0.3">
      <x:c r="A8076" s="0">
        <x:f>'Historical Trades'!A8076</x:f>
      </x:c>
      <x:c r="B8076" s="0">
        <x:f>'Historical Trades'!B8076</x:f>
      </x:c>
      <x:c r="C8076" s="23">
        <x:f>'Historical Trades'!C8076</x:f>
      </x:c>
      <x:c r="D8076" s="0">
        <x:f>'Historical Trades'!D8076</x:f>
      </x:c>
      <x:c r="E8076" s="23">
        <x:f>'Historical Trades'!E8076</x:f>
      </x:c>
      <x:c r="F8076" s="0">
        <x:f>'Historical Trades'!F8076</x:f>
      </x:c>
      <x:c r="G8076" s="0">
        <x:f>'Historical Trades'!G8076</x:f>
      </x:c>
      <x:c r="H8076" s="0">
        <x:f>'Historical Trades'!H8076</x:f>
      </x:c>
      <x:c r="I8076" s="0">
        <x:f>'Historical Trades'!I8076</x:f>
      </x:c>
      <x:c r="J8076" s="0">
        <x:f>'Historical Trades'!J8076</x:f>
      </x:c>
      <x:c r="K8076" s="0">
        <x:f>'Historical Trades'!K8076</x:f>
      </x:c>
      <x:c r="L8076" s="0">
        <x:f>'Historical Trades'!L8076</x:f>
      </x:c>
      <x:c r="M8076" s="0">
        <x:f>'Historical Trades'!M8076</x:f>
      </x:c>
      <x:c r="N8076" s="0">
        <x:f>CLEAN('Historical Trades'!O8076)</x:f>
      </x:c>
      <x:c r="P8076" s="14">
        <x:f>IF(G8076="sell",M8076,-M8076)</x:f>
      </x:c>
      <x:c r="Q8076" s="14">
        <x:f>VLOOKUP(N8076,'Currency Rates'!$A$3:$C$32,3,0)</x:f>
      </x:c>
      <x:c r="R8076" s="0">
        <x:f>IF(A8076="SPUS",0,IF(A8076="FWD",0,P8076/Q8076))</x:f>
      </x:c>
    </x:row>
    <x:row r="8077" spans="1:19" x14ac:dyDescent="0.3">
      <x:c r="A8077" s="0">
        <x:f>'Historical Trades'!A8077</x:f>
      </x:c>
      <x:c r="B8077" s="0">
        <x:f>'Historical Trades'!B8077</x:f>
      </x:c>
      <x:c r="C8077" s="23">
        <x:f>'Historical Trades'!C8077</x:f>
      </x:c>
      <x:c r="D8077" s="0">
        <x:f>'Historical Trades'!D8077</x:f>
      </x:c>
      <x:c r="E8077" s="23">
        <x:f>'Historical Trades'!E8077</x:f>
      </x:c>
      <x:c r="F8077" s="0">
        <x:f>'Historical Trades'!F8077</x:f>
      </x:c>
      <x:c r="G8077" s="0">
        <x:f>'Historical Trades'!G8077</x:f>
      </x:c>
      <x:c r="H8077" s="0">
        <x:f>'Historical Trades'!H8077</x:f>
      </x:c>
      <x:c r="I8077" s="0">
        <x:f>'Historical Trades'!I8077</x:f>
      </x:c>
      <x:c r="J8077" s="0">
        <x:f>'Historical Trades'!J8077</x:f>
      </x:c>
      <x:c r="K8077" s="0">
        <x:f>'Historical Trades'!K8077</x:f>
      </x:c>
      <x:c r="L8077" s="0">
        <x:f>'Historical Trades'!L8077</x:f>
      </x:c>
      <x:c r="M8077" s="0">
        <x:f>'Historical Trades'!M8077</x:f>
      </x:c>
      <x:c r="N8077" s="0">
        <x:f>CLEAN('Historical Trades'!O8077)</x:f>
      </x:c>
      <x:c r="P8077" s="14">
        <x:f>IF(G8077="sell",M8077,-M8077)</x:f>
      </x:c>
      <x:c r="Q8077" s="14">
        <x:f>VLOOKUP(N8077,'Currency Rates'!$A$3:$C$32,3,0)</x:f>
      </x:c>
      <x:c r="R8077" s="0">
        <x:f>IF(A8077="SPUS",0,IF(A8077="FWD",0,P8077/Q8077))</x:f>
      </x:c>
    </x:row>
    <x:row r="8078" spans="1:19" x14ac:dyDescent="0.3">
      <x:c r="A8078" s="0">
        <x:f>'Historical Trades'!A8078</x:f>
      </x:c>
      <x:c r="B8078" s="0">
        <x:f>'Historical Trades'!B8078</x:f>
      </x:c>
      <x:c r="C8078" s="23">
        <x:f>'Historical Trades'!C8078</x:f>
      </x:c>
      <x:c r="D8078" s="0">
        <x:f>'Historical Trades'!D8078</x:f>
      </x:c>
      <x:c r="E8078" s="23">
        <x:f>'Historical Trades'!E8078</x:f>
      </x:c>
      <x:c r="F8078" s="0">
        <x:f>'Historical Trades'!F8078</x:f>
      </x:c>
      <x:c r="G8078" s="0">
        <x:f>'Historical Trades'!G8078</x:f>
      </x:c>
      <x:c r="H8078" s="0">
        <x:f>'Historical Trades'!H8078</x:f>
      </x:c>
      <x:c r="I8078" s="0">
        <x:f>'Historical Trades'!I8078</x:f>
      </x:c>
      <x:c r="J8078" s="0">
        <x:f>'Historical Trades'!J8078</x:f>
      </x:c>
      <x:c r="K8078" s="0">
        <x:f>'Historical Trades'!K8078</x:f>
      </x:c>
      <x:c r="L8078" s="0">
        <x:f>'Historical Trades'!L8078</x:f>
      </x:c>
      <x:c r="M8078" s="0">
        <x:f>'Historical Trades'!M8078</x:f>
      </x:c>
      <x:c r="N8078" s="0">
        <x:f>CLEAN('Historical Trades'!O8078)</x:f>
      </x:c>
      <x:c r="P8078" s="14">
        <x:f>IF(G8078="sell",M8078,-M8078)</x:f>
      </x:c>
      <x:c r="Q8078" s="14">
        <x:f>VLOOKUP(N8078,'Currency Rates'!$A$3:$C$32,3,0)</x:f>
      </x:c>
      <x:c r="R8078" s="0">
        <x:f>IF(A8078="SPUS",0,IF(A8078="FWD",0,P8078/Q8078))</x:f>
      </x:c>
    </x:row>
    <x:row r="8079" spans="1:19" x14ac:dyDescent="0.3">
      <x:c r="A8079" s="0">
        <x:f>'Historical Trades'!A8079</x:f>
      </x:c>
      <x:c r="B8079" s="0">
        <x:f>'Historical Trades'!B8079</x:f>
      </x:c>
      <x:c r="C8079" s="23">
        <x:f>'Historical Trades'!C8079</x:f>
      </x:c>
      <x:c r="D8079" s="0">
        <x:f>'Historical Trades'!D8079</x:f>
      </x:c>
      <x:c r="E8079" s="23">
        <x:f>'Historical Trades'!E8079</x:f>
      </x:c>
      <x:c r="F8079" s="0">
        <x:f>'Historical Trades'!F8079</x:f>
      </x:c>
      <x:c r="G8079" s="0">
        <x:f>'Historical Trades'!G8079</x:f>
      </x:c>
      <x:c r="H8079" s="0">
        <x:f>'Historical Trades'!H8079</x:f>
      </x:c>
      <x:c r="I8079" s="0">
        <x:f>'Historical Trades'!I8079</x:f>
      </x:c>
      <x:c r="J8079" s="0">
        <x:f>'Historical Trades'!J8079</x:f>
      </x:c>
      <x:c r="K8079" s="0">
        <x:f>'Historical Trades'!K8079</x:f>
      </x:c>
      <x:c r="L8079" s="0">
        <x:f>'Historical Trades'!L8079</x:f>
      </x:c>
      <x:c r="M8079" s="0">
        <x:f>'Historical Trades'!M8079</x:f>
      </x:c>
      <x:c r="N8079" s="0">
        <x:f>CLEAN('Historical Trades'!O8079)</x:f>
      </x:c>
      <x:c r="P8079" s="14">
        <x:f>IF(G8079="sell",M8079,-M8079)</x:f>
      </x:c>
      <x:c r="Q8079" s="14">
        <x:f>VLOOKUP(N8079,'Currency Rates'!$A$3:$C$32,3,0)</x:f>
      </x:c>
      <x:c r="R8079" s="0">
        <x:f>IF(A8079="SPUS",0,IF(A8079="FWD",0,P8079/Q8079))</x:f>
      </x:c>
    </x:row>
    <x:row r="8080" spans="1:19" x14ac:dyDescent="0.3">
      <x:c r="A8080" s="0">
        <x:f>'Historical Trades'!A8080</x:f>
      </x:c>
      <x:c r="B8080" s="0">
        <x:f>'Historical Trades'!B8080</x:f>
      </x:c>
      <x:c r="C8080" s="23">
        <x:f>'Historical Trades'!C8080</x:f>
      </x:c>
      <x:c r="D8080" s="0">
        <x:f>'Historical Trades'!D8080</x:f>
      </x:c>
      <x:c r="E8080" s="23">
        <x:f>'Historical Trades'!E8080</x:f>
      </x:c>
      <x:c r="F8080" s="0">
        <x:f>'Historical Trades'!F8080</x:f>
      </x:c>
      <x:c r="G8080" s="0">
        <x:f>'Historical Trades'!G8080</x:f>
      </x:c>
      <x:c r="H8080" s="0">
        <x:f>'Historical Trades'!H8080</x:f>
      </x:c>
      <x:c r="I8080" s="0">
        <x:f>'Historical Trades'!I8080</x:f>
      </x:c>
      <x:c r="J8080" s="0">
        <x:f>'Historical Trades'!J8080</x:f>
      </x:c>
      <x:c r="K8080" s="0">
        <x:f>'Historical Trades'!K8080</x:f>
      </x:c>
      <x:c r="L8080" s="0">
        <x:f>'Historical Trades'!L8080</x:f>
      </x:c>
      <x:c r="M8080" s="0">
        <x:f>'Historical Trades'!M8080</x:f>
      </x:c>
      <x:c r="N8080" s="0">
        <x:f>CLEAN('Historical Trades'!O8080)</x:f>
      </x:c>
      <x:c r="P8080" s="14">
        <x:f>IF(G8080="sell",M8080,-M8080)</x:f>
      </x:c>
      <x:c r="Q8080" s="14">
        <x:f>VLOOKUP(N8080,'Currency Rates'!$A$3:$C$32,3,0)</x:f>
      </x:c>
      <x:c r="R8080" s="0">
        <x:f>IF(A8080="SPUS",0,IF(A8080="FWD",0,P8080/Q8080))</x:f>
      </x:c>
    </x:row>
    <x:row r="8081" spans="1:19" x14ac:dyDescent="0.3">
      <x:c r="A8081" s="0">
        <x:f>'Historical Trades'!A8081</x:f>
      </x:c>
      <x:c r="B8081" s="0">
        <x:f>'Historical Trades'!B8081</x:f>
      </x:c>
      <x:c r="C8081" s="23">
        <x:f>'Historical Trades'!C8081</x:f>
      </x:c>
      <x:c r="D8081" s="0">
        <x:f>'Historical Trades'!D8081</x:f>
      </x:c>
      <x:c r="E8081" s="23">
        <x:f>'Historical Trades'!E8081</x:f>
      </x:c>
      <x:c r="F8081" s="0">
        <x:f>'Historical Trades'!F8081</x:f>
      </x:c>
      <x:c r="G8081" s="0">
        <x:f>'Historical Trades'!G8081</x:f>
      </x:c>
      <x:c r="H8081" s="0">
        <x:f>'Historical Trades'!H8081</x:f>
      </x:c>
      <x:c r="I8081" s="0">
        <x:f>'Historical Trades'!I8081</x:f>
      </x:c>
      <x:c r="J8081" s="0">
        <x:f>'Historical Trades'!J8081</x:f>
      </x:c>
      <x:c r="K8081" s="0">
        <x:f>'Historical Trades'!K8081</x:f>
      </x:c>
      <x:c r="L8081" s="0">
        <x:f>'Historical Trades'!L8081</x:f>
      </x:c>
      <x:c r="M8081" s="0">
        <x:f>'Historical Trades'!M8081</x:f>
      </x:c>
      <x:c r="N8081" s="0">
        <x:f>CLEAN('Historical Trades'!O8081)</x:f>
      </x:c>
      <x:c r="P8081" s="14">
        <x:f>IF(G8081="sell",M8081,-M8081)</x:f>
      </x:c>
      <x:c r="Q8081" s="14">
        <x:f>VLOOKUP(N8081,'Currency Rates'!$A$3:$C$32,3,0)</x:f>
      </x:c>
      <x:c r="R8081" s="0">
        <x:f>IF(A8081="SPUS",0,IF(A8081="FWD",0,P8081/Q8081))</x:f>
      </x:c>
    </x:row>
    <x:row r="8082" spans="1:19" x14ac:dyDescent="0.3">
      <x:c r="A8082" s="0">
        <x:f>'Historical Trades'!A8082</x:f>
      </x:c>
      <x:c r="B8082" s="0">
        <x:f>'Historical Trades'!B8082</x:f>
      </x:c>
      <x:c r="C8082" s="23">
        <x:f>'Historical Trades'!C8082</x:f>
      </x:c>
      <x:c r="D8082" s="0">
        <x:f>'Historical Trades'!D8082</x:f>
      </x:c>
      <x:c r="E8082" s="23">
        <x:f>'Historical Trades'!E8082</x:f>
      </x:c>
      <x:c r="F8082" s="0">
        <x:f>'Historical Trades'!F8082</x:f>
      </x:c>
      <x:c r="G8082" s="0">
        <x:f>'Historical Trades'!G8082</x:f>
      </x:c>
      <x:c r="H8082" s="0">
        <x:f>'Historical Trades'!H8082</x:f>
      </x:c>
      <x:c r="I8082" s="0">
        <x:f>'Historical Trades'!I8082</x:f>
      </x:c>
      <x:c r="J8082" s="0">
        <x:f>'Historical Trades'!J8082</x:f>
      </x:c>
      <x:c r="K8082" s="0">
        <x:f>'Historical Trades'!K8082</x:f>
      </x:c>
      <x:c r="L8082" s="0">
        <x:f>'Historical Trades'!L8082</x:f>
      </x:c>
      <x:c r="M8082" s="0">
        <x:f>'Historical Trades'!M8082</x:f>
      </x:c>
      <x:c r="N8082" s="0">
        <x:f>CLEAN('Historical Trades'!O8082)</x:f>
      </x:c>
      <x:c r="P8082" s="14">
        <x:f>IF(G8082="sell",M8082,-M8082)</x:f>
      </x:c>
      <x:c r="Q8082" s="14">
        <x:f>VLOOKUP(N8082,'Currency Rates'!$A$3:$C$32,3,0)</x:f>
      </x:c>
      <x:c r="R8082" s="0">
        <x:f>IF(A8082="SPUS",0,IF(A8082="FWD",0,P8082/Q8082))</x:f>
      </x:c>
    </x:row>
    <x:row r="8083" spans="1:19" x14ac:dyDescent="0.3">
      <x:c r="A8083" s="0">
        <x:f>'Historical Trades'!A8083</x:f>
      </x:c>
      <x:c r="B8083" s="0">
        <x:f>'Historical Trades'!B8083</x:f>
      </x:c>
      <x:c r="C8083" s="23">
        <x:f>'Historical Trades'!C8083</x:f>
      </x:c>
      <x:c r="D8083" s="0">
        <x:f>'Historical Trades'!D8083</x:f>
      </x:c>
      <x:c r="E8083" s="23">
        <x:f>'Historical Trades'!E8083</x:f>
      </x:c>
      <x:c r="F8083" s="0">
        <x:f>'Historical Trades'!F8083</x:f>
      </x:c>
      <x:c r="G8083" s="0">
        <x:f>'Historical Trades'!G8083</x:f>
      </x:c>
      <x:c r="H8083" s="0">
        <x:f>'Historical Trades'!H8083</x:f>
      </x:c>
      <x:c r="I8083" s="0">
        <x:f>'Historical Trades'!I8083</x:f>
      </x:c>
      <x:c r="J8083" s="0">
        <x:f>'Historical Trades'!J8083</x:f>
      </x:c>
      <x:c r="K8083" s="0">
        <x:f>'Historical Trades'!K8083</x:f>
      </x:c>
      <x:c r="L8083" s="0">
        <x:f>'Historical Trades'!L8083</x:f>
      </x:c>
      <x:c r="M8083" s="0">
        <x:f>'Historical Trades'!M8083</x:f>
      </x:c>
      <x:c r="N8083" s="0">
        <x:f>CLEAN('Historical Trades'!O8083)</x:f>
      </x:c>
      <x:c r="P8083" s="14">
        <x:f>IF(G8083="sell",M8083,-M8083)</x:f>
      </x:c>
      <x:c r="Q8083" s="14">
        <x:f>VLOOKUP(N8083,'Currency Rates'!$A$3:$C$32,3,0)</x:f>
      </x:c>
      <x:c r="R8083" s="0">
        <x:f>IF(A8083="SPUS",0,IF(A8083="FWD",0,P8083/Q8083))</x:f>
      </x:c>
    </x:row>
    <x:row r="8084" spans="1:19" x14ac:dyDescent="0.3">
      <x:c r="A8084" s="0">
        <x:f>'Historical Trades'!A8084</x:f>
      </x:c>
      <x:c r="B8084" s="0">
        <x:f>'Historical Trades'!B8084</x:f>
      </x:c>
      <x:c r="C8084" s="23">
        <x:f>'Historical Trades'!C8084</x:f>
      </x:c>
      <x:c r="D8084" s="0">
        <x:f>'Historical Trades'!D8084</x:f>
      </x:c>
      <x:c r="E8084" s="23">
        <x:f>'Historical Trades'!E8084</x:f>
      </x:c>
      <x:c r="F8084" s="0">
        <x:f>'Historical Trades'!F8084</x:f>
      </x:c>
      <x:c r="G8084" s="0">
        <x:f>'Historical Trades'!G8084</x:f>
      </x:c>
      <x:c r="H8084" s="0">
        <x:f>'Historical Trades'!H8084</x:f>
      </x:c>
      <x:c r="I8084" s="0">
        <x:f>'Historical Trades'!I8084</x:f>
      </x:c>
      <x:c r="J8084" s="0">
        <x:f>'Historical Trades'!J8084</x:f>
      </x:c>
      <x:c r="K8084" s="0">
        <x:f>'Historical Trades'!K8084</x:f>
      </x:c>
      <x:c r="L8084" s="0">
        <x:f>'Historical Trades'!L8084</x:f>
      </x:c>
      <x:c r="M8084" s="0">
        <x:f>'Historical Trades'!M8084</x:f>
      </x:c>
      <x:c r="N8084" s="0">
        <x:f>CLEAN('Historical Trades'!O8084)</x:f>
      </x:c>
      <x:c r="P8084" s="14">
        <x:f>IF(G8084="sell",M8084,-M8084)</x:f>
      </x:c>
      <x:c r="Q8084" s="14">
        <x:f>VLOOKUP(N8084,'Currency Rates'!$A$3:$C$32,3,0)</x:f>
      </x:c>
      <x:c r="R8084" s="0">
        <x:f>IF(A8084="SPUS",0,IF(A8084="FWD",0,P8084/Q8084))</x:f>
      </x:c>
    </x:row>
    <x:row r="8085" spans="1:19" x14ac:dyDescent="0.3">
      <x:c r="A8085" s="0">
        <x:f>'Historical Trades'!A8085</x:f>
      </x:c>
      <x:c r="B8085" s="0">
        <x:f>'Historical Trades'!B8085</x:f>
      </x:c>
      <x:c r="C8085" s="23">
        <x:f>'Historical Trades'!C8085</x:f>
      </x:c>
      <x:c r="D8085" s="0">
        <x:f>'Historical Trades'!D8085</x:f>
      </x:c>
      <x:c r="E8085" s="23">
        <x:f>'Historical Trades'!E8085</x:f>
      </x:c>
      <x:c r="F8085" s="0">
        <x:f>'Historical Trades'!F8085</x:f>
      </x:c>
      <x:c r="G8085" s="0">
        <x:f>'Historical Trades'!G8085</x:f>
      </x:c>
      <x:c r="H8085" s="0">
        <x:f>'Historical Trades'!H8085</x:f>
      </x:c>
      <x:c r="I8085" s="0">
        <x:f>'Historical Trades'!I8085</x:f>
      </x:c>
      <x:c r="J8085" s="0">
        <x:f>'Historical Trades'!J8085</x:f>
      </x:c>
      <x:c r="K8085" s="0">
        <x:f>'Historical Trades'!K8085</x:f>
      </x:c>
      <x:c r="L8085" s="0">
        <x:f>'Historical Trades'!L8085</x:f>
      </x:c>
      <x:c r="M8085" s="0">
        <x:f>'Historical Trades'!M8085</x:f>
      </x:c>
      <x:c r="N8085" s="0">
        <x:f>CLEAN('Historical Trades'!O8085)</x:f>
      </x:c>
      <x:c r="P8085" s="14">
        <x:f>IF(G8085="sell",M8085,-M8085)</x:f>
      </x:c>
      <x:c r="Q8085" s="14">
        <x:f>VLOOKUP(N8085,'Currency Rates'!$A$3:$C$32,3,0)</x:f>
      </x:c>
      <x:c r="R8085" s="0">
        <x:f>IF(A8085="SPUS",0,IF(A8085="FWD",0,P8085/Q8085))</x:f>
      </x:c>
    </x:row>
    <x:row r="8086" spans="1:19" x14ac:dyDescent="0.3">
      <x:c r="A8086" s="0">
        <x:f>'Historical Trades'!A8086</x:f>
      </x:c>
      <x:c r="B8086" s="0">
        <x:f>'Historical Trades'!B8086</x:f>
      </x:c>
      <x:c r="C8086" s="23">
        <x:f>'Historical Trades'!C8086</x:f>
      </x:c>
      <x:c r="D8086" s="0">
        <x:f>'Historical Trades'!D8086</x:f>
      </x:c>
      <x:c r="E8086" s="23">
        <x:f>'Historical Trades'!E8086</x:f>
      </x:c>
      <x:c r="F8086" s="0">
        <x:f>'Historical Trades'!F8086</x:f>
      </x:c>
      <x:c r="G8086" s="0">
        <x:f>'Historical Trades'!G8086</x:f>
      </x:c>
      <x:c r="H8086" s="0">
        <x:f>'Historical Trades'!H8086</x:f>
      </x:c>
      <x:c r="I8086" s="0">
        <x:f>'Historical Trades'!I8086</x:f>
      </x:c>
      <x:c r="J8086" s="0">
        <x:f>'Historical Trades'!J8086</x:f>
      </x:c>
      <x:c r="K8086" s="0">
        <x:f>'Historical Trades'!K8086</x:f>
      </x:c>
      <x:c r="L8086" s="0">
        <x:f>'Historical Trades'!L8086</x:f>
      </x:c>
      <x:c r="M8086" s="0">
        <x:f>'Historical Trades'!M8086</x:f>
      </x:c>
      <x:c r="N8086" s="0">
        <x:f>CLEAN('Historical Trades'!O8086)</x:f>
      </x:c>
      <x:c r="P8086" s="14">
        <x:f>IF(G8086="sell",M8086,-M8086)</x:f>
      </x:c>
      <x:c r="Q8086" s="14">
        <x:f>VLOOKUP(N8086,'Currency Rates'!$A$3:$C$32,3,0)</x:f>
      </x:c>
      <x:c r="R8086" s="0">
        <x:f>IF(A8086="SPUS",0,IF(A8086="FWD",0,P8086/Q8086))</x:f>
      </x:c>
    </x:row>
    <x:row r="8087" spans="1:19" x14ac:dyDescent="0.3">
      <x:c r="A8087" s="0">
        <x:f>'Historical Trades'!A8087</x:f>
      </x:c>
      <x:c r="B8087" s="0">
        <x:f>'Historical Trades'!B8087</x:f>
      </x:c>
      <x:c r="C8087" s="23">
        <x:f>'Historical Trades'!C8087</x:f>
      </x:c>
      <x:c r="D8087" s="0">
        <x:f>'Historical Trades'!D8087</x:f>
      </x:c>
      <x:c r="E8087" s="23">
        <x:f>'Historical Trades'!E8087</x:f>
      </x:c>
      <x:c r="F8087" s="0">
        <x:f>'Historical Trades'!F8087</x:f>
      </x:c>
      <x:c r="G8087" s="0">
        <x:f>'Historical Trades'!G8087</x:f>
      </x:c>
      <x:c r="H8087" s="0">
        <x:f>'Historical Trades'!H8087</x:f>
      </x:c>
      <x:c r="I8087" s="0">
        <x:f>'Historical Trades'!I8087</x:f>
      </x:c>
      <x:c r="J8087" s="0">
        <x:f>'Historical Trades'!J8087</x:f>
      </x:c>
      <x:c r="K8087" s="0">
        <x:f>'Historical Trades'!K8087</x:f>
      </x:c>
      <x:c r="L8087" s="0">
        <x:f>'Historical Trades'!L8087</x:f>
      </x:c>
      <x:c r="M8087" s="0">
        <x:f>'Historical Trades'!M8087</x:f>
      </x:c>
      <x:c r="N8087" s="0">
        <x:f>CLEAN('Historical Trades'!O8087)</x:f>
      </x:c>
      <x:c r="P8087" s="14">
        <x:f>IF(G8087="sell",M8087,-M8087)</x:f>
      </x:c>
      <x:c r="Q8087" s="14">
        <x:f>VLOOKUP(N8087,'Currency Rates'!$A$3:$C$32,3,0)</x:f>
      </x:c>
      <x:c r="R8087" s="0">
        <x:f>IF(A8087="SPUS",0,IF(A8087="FWD",0,P8087/Q8087))</x:f>
      </x:c>
    </x:row>
    <x:row r="8088" spans="1:19" x14ac:dyDescent="0.3">
      <x:c r="A8088" s="0">
        <x:f>'Historical Trades'!A8088</x:f>
      </x:c>
      <x:c r="B8088" s="0">
        <x:f>'Historical Trades'!B8088</x:f>
      </x:c>
      <x:c r="C8088" s="23">
        <x:f>'Historical Trades'!C8088</x:f>
      </x:c>
      <x:c r="D8088" s="0">
        <x:f>'Historical Trades'!D8088</x:f>
      </x:c>
      <x:c r="E8088" s="23">
        <x:f>'Historical Trades'!E8088</x:f>
      </x:c>
      <x:c r="F8088" s="0">
        <x:f>'Historical Trades'!F8088</x:f>
      </x:c>
      <x:c r="G8088" s="0">
        <x:f>'Historical Trades'!G8088</x:f>
      </x:c>
      <x:c r="H8088" s="0">
        <x:f>'Historical Trades'!H8088</x:f>
      </x:c>
      <x:c r="I8088" s="0">
        <x:f>'Historical Trades'!I8088</x:f>
      </x:c>
      <x:c r="J8088" s="0">
        <x:f>'Historical Trades'!J8088</x:f>
      </x:c>
      <x:c r="K8088" s="0">
        <x:f>'Historical Trades'!K8088</x:f>
      </x:c>
      <x:c r="L8088" s="0">
        <x:f>'Historical Trades'!L8088</x:f>
      </x:c>
      <x:c r="M8088" s="0">
        <x:f>'Historical Trades'!M8088</x:f>
      </x:c>
      <x:c r="N8088" s="0">
        <x:f>CLEAN('Historical Trades'!O8088)</x:f>
      </x:c>
      <x:c r="P8088" s="14">
        <x:f>IF(G8088="sell",M8088,-M8088)</x:f>
      </x:c>
      <x:c r="Q8088" s="14">
        <x:f>VLOOKUP(N8088,'Currency Rates'!$A$3:$C$32,3,0)</x:f>
      </x:c>
      <x:c r="R8088" s="0">
        <x:f>IF(A8088="SPUS",0,IF(A8088="FWD",0,P8088/Q8088))</x:f>
      </x:c>
    </x:row>
    <x:row r="8089" spans="1:19" x14ac:dyDescent="0.3">
      <x:c r="A8089" s="0">
        <x:f>'Historical Trades'!A8089</x:f>
      </x:c>
      <x:c r="B8089" s="0">
        <x:f>'Historical Trades'!B8089</x:f>
      </x:c>
      <x:c r="C8089" s="23">
        <x:f>'Historical Trades'!C8089</x:f>
      </x:c>
      <x:c r="D8089" s="0">
        <x:f>'Historical Trades'!D8089</x:f>
      </x:c>
      <x:c r="E8089" s="23">
        <x:f>'Historical Trades'!E8089</x:f>
      </x:c>
      <x:c r="F8089" s="0">
        <x:f>'Historical Trades'!F8089</x:f>
      </x:c>
      <x:c r="G8089" s="0">
        <x:f>'Historical Trades'!G8089</x:f>
      </x:c>
      <x:c r="H8089" s="0">
        <x:f>'Historical Trades'!H8089</x:f>
      </x:c>
      <x:c r="I8089" s="0">
        <x:f>'Historical Trades'!I8089</x:f>
      </x:c>
      <x:c r="J8089" s="0">
        <x:f>'Historical Trades'!J8089</x:f>
      </x:c>
      <x:c r="K8089" s="0">
        <x:f>'Historical Trades'!K8089</x:f>
      </x:c>
      <x:c r="L8089" s="0">
        <x:f>'Historical Trades'!L8089</x:f>
      </x:c>
      <x:c r="M8089" s="0">
        <x:f>'Historical Trades'!M8089</x:f>
      </x:c>
      <x:c r="N8089" s="0">
        <x:f>CLEAN('Historical Trades'!O8089)</x:f>
      </x:c>
      <x:c r="P8089" s="14">
        <x:f>IF(G8089="sell",M8089,-M8089)</x:f>
      </x:c>
      <x:c r="Q8089" s="14">
        <x:f>VLOOKUP(N8089,'Currency Rates'!$A$3:$C$32,3,0)</x:f>
      </x:c>
      <x:c r="R8089" s="0">
        <x:f>IF(A8089="SPUS",0,IF(A8089="FWD",0,P8089/Q8089))</x:f>
      </x:c>
    </x:row>
    <x:row r="8090" spans="1:19" x14ac:dyDescent="0.3">
      <x:c r="A8090" s="0">
        <x:f>'Historical Trades'!A8090</x:f>
      </x:c>
      <x:c r="B8090" s="0">
        <x:f>'Historical Trades'!B8090</x:f>
      </x:c>
      <x:c r="C8090" s="23">
        <x:f>'Historical Trades'!C8090</x:f>
      </x:c>
      <x:c r="D8090" s="0">
        <x:f>'Historical Trades'!D8090</x:f>
      </x:c>
      <x:c r="E8090" s="23">
        <x:f>'Historical Trades'!E8090</x:f>
      </x:c>
      <x:c r="F8090" s="0">
        <x:f>'Historical Trades'!F8090</x:f>
      </x:c>
      <x:c r="G8090" s="0">
        <x:f>'Historical Trades'!G8090</x:f>
      </x:c>
      <x:c r="H8090" s="0">
        <x:f>'Historical Trades'!H8090</x:f>
      </x:c>
      <x:c r="I8090" s="0">
        <x:f>'Historical Trades'!I8090</x:f>
      </x:c>
      <x:c r="J8090" s="0">
        <x:f>'Historical Trades'!J8090</x:f>
      </x:c>
      <x:c r="K8090" s="0">
        <x:f>'Historical Trades'!K8090</x:f>
      </x:c>
      <x:c r="L8090" s="0">
        <x:f>'Historical Trades'!L8090</x:f>
      </x:c>
      <x:c r="M8090" s="0">
        <x:f>'Historical Trades'!M8090</x:f>
      </x:c>
      <x:c r="N8090" s="0">
        <x:f>CLEAN('Historical Trades'!O8090)</x:f>
      </x:c>
      <x:c r="P8090" s="14">
        <x:f>IF(G8090="sell",M8090,-M8090)</x:f>
      </x:c>
      <x:c r="Q8090" s="14">
        <x:f>VLOOKUP(N8090,'Currency Rates'!$A$3:$C$32,3,0)</x:f>
      </x:c>
      <x:c r="R8090" s="0">
        <x:f>IF(A8090="SPUS",0,IF(A8090="FWD",0,P8090/Q8090))</x:f>
      </x:c>
    </x:row>
    <x:row r="8091" spans="1:19" x14ac:dyDescent="0.3">
      <x:c r="A8091" s="0">
        <x:f>'Historical Trades'!A8091</x:f>
      </x:c>
      <x:c r="B8091" s="0">
        <x:f>'Historical Trades'!B8091</x:f>
      </x:c>
      <x:c r="C8091" s="23">
        <x:f>'Historical Trades'!C8091</x:f>
      </x:c>
      <x:c r="D8091" s="0">
        <x:f>'Historical Trades'!D8091</x:f>
      </x:c>
      <x:c r="E8091" s="23">
        <x:f>'Historical Trades'!E8091</x:f>
      </x:c>
      <x:c r="F8091" s="0">
        <x:f>'Historical Trades'!F8091</x:f>
      </x:c>
      <x:c r="G8091" s="0">
        <x:f>'Historical Trades'!G8091</x:f>
      </x:c>
      <x:c r="H8091" s="0">
        <x:f>'Historical Trades'!H8091</x:f>
      </x:c>
      <x:c r="I8091" s="0">
        <x:f>'Historical Trades'!I8091</x:f>
      </x:c>
      <x:c r="J8091" s="0">
        <x:f>'Historical Trades'!J8091</x:f>
      </x:c>
      <x:c r="K8091" s="0">
        <x:f>'Historical Trades'!K8091</x:f>
      </x:c>
      <x:c r="L8091" s="0">
        <x:f>'Historical Trades'!L8091</x:f>
      </x:c>
      <x:c r="M8091" s="0">
        <x:f>'Historical Trades'!M8091</x:f>
      </x:c>
      <x:c r="N8091" s="0">
        <x:f>CLEAN('Historical Trades'!O8091)</x:f>
      </x:c>
      <x:c r="P8091" s="14">
        <x:f>IF(G8091="sell",M8091,-M8091)</x:f>
      </x:c>
      <x:c r="Q8091" s="14">
        <x:f>VLOOKUP(N8091,'Currency Rates'!$A$3:$C$32,3,0)</x:f>
      </x:c>
      <x:c r="R8091" s="0">
        <x:f>IF(A8091="SPUS",0,IF(A8091="FWD",0,P8091/Q8091))</x:f>
      </x:c>
    </x:row>
    <x:row r="8092" spans="1:19" x14ac:dyDescent="0.3">
      <x:c r="A8092" s="0">
        <x:f>'Historical Trades'!A8092</x:f>
      </x:c>
      <x:c r="B8092" s="0">
        <x:f>'Historical Trades'!B8092</x:f>
      </x:c>
      <x:c r="C8092" s="23">
        <x:f>'Historical Trades'!C8092</x:f>
      </x:c>
      <x:c r="D8092" s="0">
        <x:f>'Historical Trades'!D8092</x:f>
      </x:c>
      <x:c r="E8092" s="23">
        <x:f>'Historical Trades'!E8092</x:f>
      </x:c>
      <x:c r="F8092" s="0">
        <x:f>'Historical Trades'!F8092</x:f>
      </x:c>
      <x:c r="G8092" s="0">
        <x:f>'Historical Trades'!G8092</x:f>
      </x:c>
      <x:c r="H8092" s="0">
        <x:f>'Historical Trades'!H8092</x:f>
      </x:c>
      <x:c r="I8092" s="0">
        <x:f>'Historical Trades'!I8092</x:f>
      </x:c>
      <x:c r="J8092" s="0">
        <x:f>'Historical Trades'!J8092</x:f>
      </x:c>
      <x:c r="K8092" s="0">
        <x:f>'Historical Trades'!K8092</x:f>
      </x:c>
      <x:c r="L8092" s="0">
        <x:f>'Historical Trades'!L8092</x:f>
      </x:c>
      <x:c r="M8092" s="0">
        <x:f>'Historical Trades'!M8092</x:f>
      </x:c>
      <x:c r="N8092" s="0">
        <x:f>CLEAN('Historical Trades'!O8092)</x:f>
      </x:c>
      <x:c r="P8092" s="14">
        <x:f>IF(G8092="sell",M8092,-M8092)</x:f>
      </x:c>
      <x:c r="Q8092" s="14">
        <x:f>VLOOKUP(N8092,'Currency Rates'!$A$3:$C$32,3,0)</x:f>
      </x:c>
      <x:c r="R8092" s="0">
        <x:f>IF(A8092="SPUS",0,IF(A8092="FWD",0,P8092/Q8092))</x:f>
      </x:c>
    </x:row>
    <x:row r="8093" spans="1:19" x14ac:dyDescent="0.3">
      <x:c r="A8093" s="0">
        <x:f>'Historical Trades'!A8093</x:f>
      </x:c>
      <x:c r="B8093" s="0">
        <x:f>'Historical Trades'!B8093</x:f>
      </x:c>
      <x:c r="C8093" s="23">
        <x:f>'Historical Trades'!C8093</x:f>
      </x:c>
      <x:c r="D8093" s="0">
        <x:f>'Historical Trades'!D8093</x:f>
      </x:c>
      <x:c r="E8093" s="23">
        <x:f>'Historical Trades'!E8093</x:f>
      </x:c>
      <x:c r="F8093" s="0">
        <x:f>'Historical Trades'!F8093</x:f>
      </x:c>
      <x:c r="G8093" s="0">
        <x:f>'Historical Trades'!G8093</x:f>
      </x:c>
      <x:c r="H8093" s="0">
        <x:f>'Historical Trades'!H8093</x:f>
      </x:c>
      <x:c r="I8093" s="0">
        <x:f>'Historical Trades'!I8093</x:f>
      </x:c>
      <x:c r="J8093" s="0">
        <x:f>'Historical Trades'!J8093</x:f>
      </x:c>
      <x:c r="K8093" s="0">
        <x:f>'Historical Trades'!K8093</x:f>
      </x:c>
      <x:c r="L8093" s="0">
        <x:f>'Historical Trades'!L8093</x:f>
      </x:c>
      <x:c r="M8093" s="0">
        <x:f>'Historical Trades'!M8093</x:f>
      </x:c>
      <x:c r="N8093" s="0">
        <x:f>CLEAN('Historical Trades'!O8093)</x:f>
      </x:c>
      <x:c r="P8093" s="14">
        <x:f>IF(G8093="sell",M8093,-M8093)</x:f>
      </x:c>
      <x:c r="Q8093" s="14">
        <x:f>VLOOKUP(N8093,'Currency Rates'!$A$3:$C$32,3,0)</x:f>
      </x:c>
      <x:c r="R8093" s="0">
        <x:f>IF(A8093="SPUS",0,IF(A8093="FWD",0,P8093/Q8093))</x:f>
      </x:c>
    </x:row>
    <x:row r="8094" spans="1:19" x14ac:dyDescent="0.3">
      <x:c r="A8094" s="0">
        <x:f>'Historical Trades'!A8094</x:f>
      </x:c>
      <x:c r="B8094" s="0">
        <x:f>'Historical Trades'!B8094</x:f>
      </x:c>
      <x:c r="C8094" s="23">
        <x:f>'Historical Trades'!C8094</x:f>
      </x:c>
      <x:c r="D8094" s="0">
        <x:f>'Historical Trades'!D8094</x:f>
      </x:c>
      <x:c r="E8094" s="23">
        <x:f>'Historical Trades'!E8094</x:f>
      </x:c>
      <x:c r="F8094" s="0">
        <x:f>'Historical Trades'!F8094</x:f>
      </x:c>
      <x:c r="G8094" s="0">
        <x:f>'Historical Trades'!G8094</x:f>
      </x:c>
      <x:c r="H8094" s="0">
        <x:f>'Historical Trades'!H8094</x:f>
      </x:c>
      <x:c r="I8094" s="0">
        <x:f>'Historical Trades'!I8094</x:f>
      </x:c>
      <x:c r="J8094" s="0">
        <x:f>'Historical Trades'!J8094</x:f>
      </x:c>
      <x:c r="K8094" s="0">
        <x:f>'Historical Trades'!K8094</x:f>
      </x:c>
      <x:c r="L8094" s="0">
        <x:f>'Historical Trades'!L8094</x:f>
      </x:c>
      <x:c r="M8094" s="0">
        <x:f>'Historical Trades'!M8094</x:f>
      </x:c>
      <x:c r="N8094" s="0">
        <x:f>CLEAN('Historical Trades'!O8094)</x:f>
      </x:c>
      <x:c r="P8094" s="14">
        <x:f>IF(G8094="sell",M8094,-M8094)</x:f>
      </x:c>
      <x:c r="Q8094" s="14">
        <x:f>VLOOKUP(N8094,'Currency Rates'!$A$3:$C$32,3,0)</x:f>
      </x:c>
      <x:c r="R8094" s="0">
        <x:f>IF(A8094="SPUS",0,IF(A8094="FWD",0,P8094/Q8094))</x:f>
      </x:c>
    </x:row>
    <x:row r="8095" spans="1:19" x14ac:dyDescent="0.3">
      <x:c r="A8095" s="0">
        <x:f>'Historical Trades'!A8095</x:f>
      </x:c>
      <x:c r="B8095" s="0">
        <x:f>'Historical Trades'!B8095</x:f>
      </x:c>
      <x:c r="C8095" s="23">
        <x:f>'Historical Trades'!C8095</x:f>
      </x:c>
      <x:c r="D8095" s="0">
        <x:f>'Historical Trades'!D8095</x:f>
      </x:c>
      <x:c r="E8095" s="23">
        <x:f>'Historical Trades'!E8095</x:f>
      </x:c>
      <x:c r="F8095" s="0">
        <x:f>'Historical Trades'!F8095</x:f>
      </x:c>
      <x:c r="G8095" s="0">
        <x:f>'Historical Trades'!G8095</x:f>
      </x:c>
      <x:c r="H8095" s="0">
        <x:f>'Historical Trades'!H8095</x:f>
      </x:c>
      <x:c r="I8095" s="0">
        <x:f>'Historical Trades'!I8095</x:f>
      </x:c>
      <x:c r="J8095" s="0">
        <x:f>'Historical Trades'!J8095</x:f>
      </x:c>
      <x:c r="K8095" s="0">
        <x:f>'Historical Trades'!K8095</x:f>
      </x:c>
      <x:c r="L8095" s="0">
        <x:f>'Historical Trades'!L8095</x:f>
      </x:c>
      <x:c r="M8095" s="0">
        <x:f>'Historical Trades'!M8095</x:f>
      </x:c>
      <x:c r="N8095" s="0">
        <x:f>CLEAN('Historical Trades'!O8095)</x:f>
      </x:c>
      <x:c r="P8095" s="14">
        <x:f>IF(G8095="sell",M8095,-M8095)</x:f>
      </x:c>
      <x:c r="Q8095" s="14">
        <x:f>VLOOKUP(N8095,'Currency Rates'!$A$3:$C$32,3,0)</x:f>
      </x:c>
      <x:c r="R8095" s="0">
        <x:f>IF(A8095="SPUS",0,IF(A8095="FWD",0,P8095/Q8095))</x:f>
      </x:c>
    </x:row>
    <x:row r="8096" spans="1:19" x14ac:dyDescent="0.3">
      <x:c r="A8096" s="0">
        <x:f>'Historical Trades'!A8096</x:f>
      </x:c>
      <x:c r="B8096" s="0">
        <x:f>'Historical Trades'!B8096</x:f>
      </x:c>
      <x:c r="C8096" s="23">
        <x:f>'Historical Trades'!C8096</x:f>
      </x:c>
      <x:c r="D8096" s="0">
        <x:f>'Historical Trades'!D8096</x:f>
      </x:c>
      <x:c r="E8096" s="23">
        <x:f>'Historical Trades'!E8096</x:f>
      </x:c>
      <x:c r="F8096" s="0">
        <x:f>'Historical Trades'!F8096</x:f>
      </x:c>
      <x:c r="G8096" s="0">
        <x:f>'Historical Trades'!G8096</x:f>
      </x:c>
      <x:c r="H8096" s="0">
        <x:f>'Historical Trades'!H8096</x:f>
      </x:c>
      <x:c r="I8096" s="0">
        <x:f>'Historical Trades'!I8096</x:f>
      </x:c>
      <x:c r="J8096" s="0">
        <x:f>'Historical Trades'!J8096</x:f>
      </x:c>
      <x:c r="K8096" s="0">
        <x:f>'Historical Trades'!K8096</x:f>
      </x:c>
      <x:c r="L8096" s="0">
        <x:f>'Historical Trades'!L8096</x:f>
      </x:c>
      <x:c r="M8096" s="0">
        <x:f>'Historical Trades'!M8096</x:f>
      </x:c>
      <x:c r="N8096" s="0">
        <x:f>CLEAN('Historical Trades'!O8096)</x:f>
      </x:c>
      <x:c r="P8096" s="14">
        <x:f>IF(G8096="sell",M8096,-M8096)</x:f>
      </x:c>
      <x:c r="Q8096" s="14">
        <x:f>VLOOKUP(N8096,'Currency Rates'!$A$3:$C$32,3,0)</x:f>
      </x:c>
      <x:c r="R8096" s="0">
        <x:f>IF(A8096="SPUS",0,IF(A8096="FWD",0,P8096/Q8096))</x:f>
      </x:c>
    </x:row>
    <x:row r="8097" spans="1:19" x14ac:dyDescent="0.3">
      <x:c r="A8097" s="0">
        <x:f>'Historical Trades'!A8097</x:f>
      </x:c>
      <x:c r="B8097" s="0">
        <x:f>'Historical Trades'!B8097</x:f>
      </x:c>
      <x:c r="C8097" s="23">
        <x:f>'Historical Trades'!C8097</x:f>
      </x:c>
      <x:c r="D8097" s="0">
        <x:f>'Historical Trades'!D8097</x:f>
      </x:c>
      <x:c r="E8097" s="23">
        <x:f>'Historical Trades'!E8097</x:f>
      </x:c>
      <x:c r="F8097" s="0">
        <x:f>'Historical Trades'!F8097</x:f>
      </x:c>
      <x:c r="G8097" s="0">
        <x:f>'Historical Trades'!G8097</x:f>
      </x:c>
      <x:c r="H8097" s="0">
        <x:f>'Historical Trades'!H8097</x:f>
      </x:c>
      <x:c r="I8097" s="0">
        <x:f>'Historical Trades'!I8097</x:f>
      </x:c>
      <x:c r="J8097" s="0">
        <x:f>'Historical Trades'!J8097</x:f>
      </x:c>
      <x:c r="K8097" s="0">
        <x:f>'Historical Trades'!K8097</x:f>
      </x:c>
      <x:c r="L8097" s="0">
        <x:f>'Historical Trades'!L8097</x:f>
      </x:c>
      <x:c r="M8097" s="0">
        <x:f>'Historical Trades'!M8097</x:f>
      </x:c>
      <x:c r="N8097" s="0">
        <x:f>CLEAN('Historical Trades'!O8097)</x:f>
      </x:c>
      <x:c r="P8097" s="14">
        <x:f>IF(G8097="sell",M8097,-M8097)</x:f>
      </x:c>
      <x:c r="Q8097" s="14">
        <x:f>VLOOKUP(N8097,'Currency Rates'!$A$3:$C$32,3,0)</x:f>
      </x:c>
      <x:c r="R8097" s="0">
        <x:f>IF(A8097="SPUS",0,IF(A8097="FWD",0,P8097/Q8097))</x:f>
      </x:c>
    </x:row>
    <x:row r="8098" spans="1:19" x14ac:dyDescent="0.3">
      <x:c r="A8098" s="0">
        <x:f>'Historical Trades'!A8098</x:f>
      </x:c>
      <x:c r="B8098" s="0">
        <x:f>'Historical Trades'!B8098</x:f>
      </x:c>
      <x:c r="C8098" s="23">
        <x:f>'Historical Trades'!C8098</x:f>
      </x:c>
      <x:c r="D8098" s="0">
        <x:f>'Historical Trades'!D8098</x:f>
      </x:c>
      <x:c r="E8098" s="23">
        <x:f>'Historical Trades'!E8098</x:f>
      </x:c>
      <x:c r="F8098" s="0">
        <x:f>'Historical Trades'!F8098</x:f>
      </x:c>
      <x:c r="G8098" s="0">
        <x:f>'Historical Trades'!G8098</x:f>
      </x:c>
      <x:c r="H8098" s="0">
        <x:f>'Historical Trades'!H8098</x:f>
      </x:c>
      <x:c r="I8098" s="0">
        <x:f>'Historical Trades'!I8098</x:f>
      </x:c>
      <x:c r="J8098" s="0">
        <x:f>'Historical Trades'!J8098</x:f>
      </x:c>
      <x:c r="K8098" s="0">
        <x:f>'Historical Trades'!K8098</x:f>
      </x:c>
      <x:c r="L8098" s="0">
        <x:f>'Historical Trades'!L8098</x:f>
      </x:c>
      <x:c r="M8098" s="0">
        <x:f>'Historical Trades'!M8098</x:f>
      </x:c>
      <x:c r="N8098" s="0">
        <x:f>CLEAN('Historical Trades'!O8098)</x:f>
      </x:c>
      <x:c r="P8098" s="14">
        <x:f>IF(G8098="sell",M8098,-M8098)</x:f>
      </x:c>
      <x:c r="Q8098" s="14">
        <x:f>VLOOKUP(N8098,'Currency Rates'!$A$3:$C$32,3,0)</x:f>
      </x:c>
      <x:c r="R8098" s="0">
        <x:f>IF(A8098="SPUS",0,IF(A8098="FWD",0,P8098/Q8098))</x:f>
      </x:c>
    </x:row>
    <x:row r="8099" spans="1:19" x14ac:dyDescent="0.3">
      <x:c r="A8099" s="0">
        <x:f>'Historical Trades'!A8099</x:f>
      </x:c>
      <x:c r="B8099" s="0">
        <x:f>'Historical Trades'!B8099</x:f>
      </x:c>
      <x:c r="C8099" s="23">
        <x:f>'Historical Trades'!C8099</x:f>
      </x:c>
      <x:c r="D8099" s="0">
        <x:f>'Historical Trades'!D8099</x:f>
      </x:c>
      <x:c r="E8099" s="23">
        <x:f>'Historical Trades'!E8099</x:f>
      </x:c>
      <x:c r="F8099" s="0">
        <x:f>'Historical Trades'!F8099</x:f>
      </x:c>
      <x:c r="G8099" s="0">
        <x:f>'Historical Trades'!G8099</x:f>
      </x:c>
      <x:c r="H8099" s="0">
        <x:f>'Historical Trades'!H8099</x:f>
      </x:c>
      <x:c r="I8099" s="0">
        <x:f>'Historical Trades'!I8099</x:f>
      </x:c>
      <x:c r="J8099" s="0">
        <x:f>'Historical Trades'!J8099</x:f>
      </x:c>
      <x:c r="K8099" s="0">
        <x:f>'Historical Trades'!K8099</x:f>
      </x:c>
      <x:c r="L8099" s="0">
        <x:f>'Historical Trades'!L8099</x:f>
      </x:c>
      <x:c r="M8099" s="0">
        <x:f>'Historical Trades'!M8099</x:f>
      </x:c>
      <x:c r="N8099" s="0">
        <x:f>CLEAN('Historical Trades'!O8099)</x:f>
      </x:c>
      <x:c r="P8099" s="14">
        <x:f>IF(G8099="sell",M8099,-M8099)</x:f>
      </x:c>
      <x:c r="Q8099" s="14">
        <x:f>VLOOKUP(N8099,'Currency Rates'!$A$3:$C$32,3,0)</x:f>
      </x:c>
      <x:c r="R8099" s="0">
        <x:f>IF(A8099="SPUS",0,IF(A8099="FWD",0,P8099/Q8099))</x:f>
      </x:c>
    </x:row>
    <x:row r="8100" spans="1:19" x14ac:dyDescent="0.3">
      <x:c r="A8100" s="0">
        <x:f>'Historical Trades'!A8100</x:f>
      </x:c>
      <x:c r="B8100" s="0">
        <x:f>'Historical Trades'!B8100</x:f>
      </x:c>
      <x:c r="C8100" s="23">
        <x:f>'Historical Trades'!C8100</x:f>
      </x:c>
      <x:c r="D8100" s="0">
        <x:f>'Historical Trades'!D8100</x:f>
      </x:c>
      <x:c r="E8100" s="23">
        <x:f>'Historical Trades'!E8100</x:f>
      </x:c>
      <x:c r="F8100" s="0">
        <x:f>'Historical Trades'!F8100</x:f>
      </x:c>
      <x:c r="G8100" s="0">
        <x:f>'Historical Trades'!G8100</x:f>
      </x:c>
      <x:c r="H8100" s="0">
        <x:f>'Historical Trades'!H8100</x:f>
      </x:c>
      <x:c r="I8100" s="0">
        <x:f>'Historical Trades'!I8100</x:f>
      </x:c>
      <x:c r="J8100" s="0">
        <x:f>'Historical Trades'!J8100</x:f>
      </x:c>
      <x:c r="K8100" s="0">
        <x:f>'Historical Trades'!K8100</x:f>
      </x:c>
      <x:c r="L8100" s="0">
        <x:f>'Historical Trades'!L8100</x:f>
      </x:c>
      <x:c r="M8100" s="0">
        <x:f>'Historical Trades'!M8100</x:f>
      </x:c>
      <x:c r="N8100" s="0">
        <x:f>CLEAN('Historical Trades'!O8100)</x:f>
      </x:c>
      <x:c r="P8100" s="14">
        <x:f>IF(G8100="sell",M8100,-M8100)</x:f>
      </x:c>
      <x:c r="Q8100" s="14">
        <x:f>VLOOKUP(N8100,'Currency Rates'!$A$3:$C$32,3,0)</x:f>
      </x:c>
      <x:c r="R8100" s="0">
        <x:f>IF(A8100="SPUS",0,IF(A8100="FWD",0,P8100/Q8100))</x:f>
      </x:c>
    </x:row>
    <x:row r="8101" spans="1:19" x14ac:dyDescent="0.3">
      <x:c r="A8101" s="0">
        <x:f>'Historical Trades'!A8101</x:f>
      </x:c>
      <x:c r="B8101" s="0">
        <x:f>'Historical Trades'!B8101</x:f>
      </x:c>
      <x:c r="C8101" s="23">
        <x:f>'Historical Trades'!C8101</x:f>
      </x:c>
      <x:c r="D8101" s="0">
        <x:f>'Historical Trades'!D8101</x:f>
      </x:c>
      <x:c r="E8101" s="23">
        <x:f>'Historical Trades'!E8101</x:f>
      </x:c>
      <x:c r="F8101" s="0">
        <x:f>'Historical Trades'!F8101</x:f>
      </x:c>
      <x:c r="G8101" s="0">
        <x:f>'Historical Trades'!G8101</x:f>
      </x:c>
      <x:c r="H8101" s="0">
        <x:f>'Historical Trades'!H8101</x:f>
      </x:c>
      <x:c r="I8101" s="0">
        <x:f>'Historical Trades'!I8101</x:f>
      </x:c>
      <x:c r="J8101" s="0">
        <x:f>'Historical Trades'!J8101</x:f>
      </x:c>
      <x:c r="K8101" s="0">
        <x:f>'Historical Trades'!K8101</x:f>
      </x:c>
      <x:c r="L8101" s="0">
        <x:f>'Historical Trades'!L8101</x:f>
      </x:c>
      <x:c r="M8101" s="0">
        <x:f>'Historical Trades'!M8101</x:f>
      </x:c>
      <x:c r="N8101" s="0">
        <x:f>CLEAN('Historical Trades'!O8101)</x:f>
      </x:c>
      <x:c r="P8101" s="14">
        <x:f>IF(G8101="sell",M8101,-M8101)</x:f>
      </x:c>
      <x:c r="Q8101" s="14">
        <x:f>VLOOKUP(N8101,'Currency Rates'!$A$3:$C$32,3,0)</x:f>
      </x:c>
      <x:c r="R8101" s="0">
        <x:f>IF(A8101="SPUS",0,IF(A8101="FWD",0,P8101/Q8101))</x:f>
      </x:c>
    </x:row>
    <x:row r="8102" spans="1:19" x14ac:dyDescent="0.3">
      <x:c r="A8102" s="0">
        <x:f>'Historical Trades'!A8102</x:f>
      </x:c>
      <x:c r="B8102" s="0">
        <x:f>'Historical Trades'!B8102</x:f>
      </x:c>
      <x:c r="C8102" s="23">
        <x:f>'Historical Trades'!C8102</x:f>
      </x:c>
      <x:c r="D8102" s="0">
        <x:f>'Historical Trades'!D8102</x:f>
      </x:c>
      <x:c r="E8102" s="23">
        <x:f>'Historical Trades'!E8102</x:f>
      </x:c>
      <x:c r="F8102" s="0">
        <x:f>'Historical Trades'!F8102</x:f>
      </x:c>
      <x:c r="G8102" s="0">
        <x:f>'Historical Trades'!G8102</x:f>
      </x:c>
      <x:c r="H8102" s="0">
        <x:f>'Historical Trades'!H8102</x:f>
      </x:c>
      <x:c r="I8102" s="0">
        <x:f>'Historical Trades'!I8102</x:f>
      </x:c>
      <x:c r="J8102" s="0">
        <x:f>'Historical Trades'!J8102</x:f>
      </x:c>
      <x:c r="K8102" s="0">
        <x:f>'Historical Trades'!K8102</x:f>
      </x:c>
      <x:c r="L8102" s="0">
        <x:f>'Historical Trades'!L8102</x:f>
      </x:c>
      <x:c r="M8102" s="0">
        <x:f>'Historical Trades'!M8102</x:f>
      </x:c>
      <x:c r="N8102" s="0">
        <x:f>CLEAN('Historical Trades'!O8102)</x:f>
      </x:c>
      <x:c r="P8102" s="14">
        <x:f>IF(G8102="sell",M8102,-M8102)</x:f>
      </x:c>
      <x:c r="Q8102" s="14">
        <x:f>VLOOKUP(N8102,'Currency Rates'!$A$3:$C$32,3,0)</x:f>
      </x:c>
      <x:c r="R8102" s="0">
        <x:f>IF(A8102="SPUS",0,IF(A8102="FWD",0,P8102/Q8102))</x:f>
      </x:c>
    </x:row>
    <x:row r="8103" spans="1:19" x14ac:dyDescent="0.3">
      <x:c r="A8103" s="0">
        <x:f>'Historical Trades'!A8103</x:f>
      </x:c>
      <x:c r="B8103" s="0">
        <x:f>'Historical Trades'!B8103</x:f>
      </x:c>
      <x:c r="C8103" s="23">
        <x:f>'Historical Trades'!C8103</x:f>
      </x:c>
      <x:c r="D8103" s="0">
        <x:f>'Historical Trades'!D8103</x:f>
      </x:c>
      <x:c r="E8103" s="23">
        <x:f>'Historical Trades'!E8103</x:f>
      </x:c>
      <x:c r="F8103" s="0">
        <x:f>'Historical Trades'!F8103</x:f>
      </x:c>
      <x:c r="G8103" s="0">
        <x:f>'Historical Trades'!G8103</x:f>
      </x:c>
      <x:c r="H8103" s="0">
        <x:f>'Historical Trades'!H8103</x:f>
      </x:c>
      <x:c r="I8103" s="0">
        <x:f>'Historical Trades'!I8103</x:f>
      </x:c>
      <x:c r="J8103" s="0">
        <x:f>'Historical Trades'!J8103</x:f>
      </x:c>
      <x:c r="K8103" s="0">
        <x:f>'Historical Trades'!K8103</x:f>
      </x:c>
      <x:c r="L8103" s="0">
        <x:f>'Historical Trades'!L8103</x:f>
      </x:c>
      <x:c r="M8103" s="0">
        <x:f>'Historical Trades'!M8103</x:f>
      </x:c>
      <x:c r="N8103" s="0">
        <x:f>CLEAN('Historical Trades'!O8103)</x:f>
      </x:c>
      <x:c r="P8103" s="14">
        <x:f>IF(G8103="sell",M8103,-M8103)</x:f>
      </x:c>
      <x:c r="Q8103" s="14">
        <x:f>VLOOKUP(N8103,'Currency Rates'!$A$3:$C$32,3,0)</x:f>
      </x:c>
      <x:c r="R8103" s="0">
        <x:f>IF(A8103="SPUS",0,IF(A8103="FWD",0,P8103/Q8103))</x:f>
      </x:c>
    </x:row>
    <x:row r="8104" spans="1:19" x14ac:dyDescent="0.3">
      <x:c r="A8104" s="0">
        <x:f>'Historical Trades'!A8104</x:f>
      </x:c>
      <x:c r="B8104" s="0">
        <x:f>'Historical Trades'!B8104</x:f>
      </x:c>
      <x:c r="C8104" s="23">
        <x:f>'Historical Trades'!C8104</x:f>
      </x:c>
      <x:c r="D8104" s="0">
        <x:f>'Historical Trades'!D8104</x:f>
      </x:c>
      <x:c r="E8104" s="23">
        <x:f>'Historical Trades'!E8104</x:f>
      </x:c>
      <x:c r="F8104" s="0">
        <x:f>'Historical Trades'!F8104</x:f>
      </x:c>
      <x:c r="G8104" s="0">
        <x:f>'Historical Trades'!G8104</x:f>
      </x:c>
      <x:c r="H8104" s="0">
        <x:f>'Historical Trades'!H8104</x:f>
      </x:c>
      <x:c r="I8104" s="0">
        <x:f>'Historical Trades'!I8104</x:f>
      </x:c>
      <x:c r="J8104" s="0">
        <x:f>'Historical Trades'!J8104</x:f>
      </x:c>
      <x:c r="K8104" s="0">
        <x:f>'Historical Trades'!K8104</x:f>
      </x:c>
      <x:c r="L8104" s="0">
        <x:f>'Historical Trades'!L8104</x:f>
      </x:c>
      <x:c r="M8104" s="0">
        <x:f>'Historical Trades'!M8104</x:f>
      </x:c>
      <x:c r="N8104" s="0">
        <x:f>CLEAN('Historical Trades'!O8104)</x:f>
      </x:c>
      <x:c r="P8104" s="14">
        <x:f>IF(G8104="sell",M8104,-M8104)</x:f>
      </x:c>
      <x:c r="Q8104" s="14">
        <x:f>VLOOKUP(N8104,'Currency Rates'!$A$3:$C$32,3,0)</x:f>
      </x:c>
      <x:c r="R8104" s="0">
        <x:f>IF(A8104="SPUS",0,IF(A8104="FWD",0,P8104/Q8104))</x:f>
      </x:c>
    </x:row>
    <x:row r="8105" spans="1:19" x14ac:dyDescent="0.3">
      <x:c r="A8105" s="0">
        <x:f>'Historical Trades'!A8105</x:f>
      </x:c>
      <x:c r="B8105" s="0">
        <x:f>'Historical Trades'!B8105</x:f>
      </x:c>
      <x:c r="C8105" s="23">
        <x:f>'Historical Trades'!C8105</x:f>
      </x:c>
      <x:c r="D8105" s="0">
        <x:f>'Historical Trades'!D8105</x:f>
      </x:c>
      <x:c r="E8105" s="23">
        <x:f>'Historical Trades'!E8105</x:f>
      </x:c>
      <x:c r="F8105" s="0">
        <x:f>'Historical Trades'!F8105</x:f>
      </x:c>
      <x:c r="G8105" s="0">
        <x:f>'Historical Trades'!G8105</x:f>
      </x:c>
      <x:c r="H8105" s="0">
        <x:f>'Historical Trades'!H8105</x:f>
      </x:c>
      <x:c r="I8105" s="0">
        <x:f>'Historical Trades'!I8105</x:f>
      </x:c>
      <x:c r="J8105" s="0">
        <x:f>'Historical Trades'!J8105</x:f>
      </x:c>
      <x:c r="K8105" s="0">
        <x:f>'Historical Trades'!K8105</x:f>
      </x:c>
      <x:c r="L8105" s="0">
        <x:f>'Historical Trades'!L8105</x:f>
      </x:c>
      <x:c r="M8105" s="0">
        <x:f>'Historical Trades'!M8105</x:f>
      </x:c>
      <x:c r="N8105" s="0">
        <x:f>CLEAN('Historical Trades'!O8105)</x:f>
      </x:c>
      <x:c r="P8105" s="14">
        <x:f>IF(G8105="sell",M8105,-M8105)</x:f>
      </x:c>
      <x:c r="Q8105" s="14">
        <x:f>VLOOKUP(N8105,'Currency Rates'!$A$3:$C$32,3,0)</x:f>
      </x:c>
      <x:c r="R8105" s="0">
        <x:f>IF(A8105="SPUS",0,IF(A8105="FWD",0,P8105/Q8105))</x:f>
      </x:c>
    </x:row>
    <x:row r="8106" spans="1:19" x14ac:dyDescent="0.3">
      <x:c r="A8106" s="0">
        <x:f>'Historical Trades'!A8106</x:f>
      </x:c>
      <x:c r="B8106" s="0">
        <x:f>'Historical Trades'!B8106</x:f>
      </x:c>
      <x:c r="C8106" s="23">
        <x:f>'Historical Trades'!C8106</x:f>
      </x:c>
      <x:c r="D8106" s="0">
        <x:f>'Historical Trades'!D8106</x:f>
      </x:c>
      <x:c r="E8106" s="23">
        <x:f>'Historical Trades'!E8106</x:f>
      </x:c>
      <x:c r="F8106" s="0">
        <x:f>'Historical Trades'!F8106</x:f>
      </x:c>
      <x:c r="G8106" s="0">
        <x:f>'Historical Trades'!G8106</x:f>
      </x:c>
      <x:c r="H8106" s="0">
        <x:f>'Historical Trades'!H8106</x:f>
      </x:c>
      <x:c r="I8106" s="0">
        <x:f>'Historical Trades'!I8106</x:f>
      </x:c>
      <x:c r="J8106" s="0">
        <x:f>'Historical Trades'!J8106</x:f>
      </x:c>
      <x:c r="K8106" s="0">
        <x:f>'Historical Trades'!K8106</x:f>
      </x:c>
      <x:c r="L8106" s="0">
        <x:f>'Historical Trades'!L8106</x:f>
      </x:c>
      <x:c r="M8106" s="0">
        <x:f>'Historical Trades'!M8106</x:f>
      </x:c>
      <x:c r="N8106" s="0">
        <x:f>CLEAN('Historical Trades'!O8106)</x:f>
      </x:c>
      <x:c r="P8106" s="14">
        <x:f>IF(G8106="sell",M8106,-M8106)</x:f>
      </x:c>
      <x:c r="Q8106" s="14">
        <x:f>VLOOKUP(N8106,'Currency Rates'!$A$3:$C$32,3,0)</x:f>
      </x:c>
      <x:c r="R8106" s="0">
        <x:f>IF(A8106="SPUS",0,IF(A8106="FWD",0,P8106/Q8106))</x:f>
      </x:c>
    </x:row>
    <x:row r="8107" spans="1:19" x14ac:dyDescent="0.3">
      <x:c r="A8107" s="0">
        <x:f>'Historical Trades'!A8107</x:f>
      </x:c>
      <x:c r="B8107" s="0">
        <x:f>'Historical Trades'!B8107</x:f>
      </x:c>
      <x:c r="C8107" s="23">
        <x:f>'Historical Trades'!C8107</x:f>
      </x:c>
      <x:c r="D8107" s="0">
        <x:f>'Historical Trades'!D8107</x:f>
      </x:c>
      <x:c r="E8107" s="23">
        <x:f>'Historical Trades'!E8107</x:f>
      </x:c>
      <x:c r="F8107" s="0">
        <x:f>'Historical Trades'!F8107</x:f>
      </x:c>
      <x:c r="G8107" s="0">
        <x:f>'Historical Trades'!G8107</x:f>
      </x:c>
      <x:c r="H8107" s="0">
        <x:f>'Historical Trades'!H8107</x:f>
      </x:c>
      <x:c r="I8107" s="0">
        <x:f>'Historical Trades'!I8107</x:f>
      </x:c>
      <x:c r="J8107" s="0">
        <x:f>'Historical Trades'!J8107</x:f>
      </x:c>
      <x:c r="K8107" s="0">
        <x:f>'Historical Trades'!K8107</x:f>
      </x:c>
      <x:c r="L8107" s="0">
        <x:f>'Historical Trades'!L8107</x:f>
      </x:c>
      <x:c r="M8107" s="0">
        <x:f>'Historical Trades'!M8107</x:f>
      </x:c>
      <x:c r="N8107" s="0">
        <x:f>CLEAN('Historical Trades'!O8107)</x:f>
      </x:c>
      <x:c r="P8107" s="14">
        <x:f>IF(G8107="sell",M8107,-M8107)</x:f>
      </x:c>
      <x:c r="Q8107" s="14">
        <x:f>VLOOKUP(N8107,'Currency Rates'!$A$3:$C$32,3,0)</x:f>
      </x:c>
      <x:c r="R8107" s="0">
        <x:f>IF(A8107="SPUS",0,IF(A8107="FWD",0,P8107/Q8107))</x:f>
      </x:c>
    </x:row>
    <x:row r="8108" spans="1:19" x14ac:dyDescent="0.3">
      <x:c r="A8108" s="0">
        <x:f>'Historical Trades'!A8108</x:f>
      </x:c>
      <x:c r="B8108" s="0">
        <x:f>'Historical Trades'!B8108</x:f>
      </x:c>
      <x:c r="C8108" s="23">
        <x:f>'Historical Trades'!C8108</x:f>
      </x:c>
      <x:c r="D8108" s="0">
        <x:f>'Historical Trades'!D8108</x:f>
      </x:c>
      <x:c r="E8108" s="23">
        <x:f>'Historical Trades'!E8108</x:f>
      </x:c>
      <x:c r="F8108" s="0">
        <x:f>'Historical Trades'!F8108</x:f>
      </x:c>
      <x:c r="G8108" s="0">
        <x:f>'Historical Trades'!G8108</x:f>
      </x:c>
      <x:c r="H8108" s="0">
        <x:f>'Historical Trades'!H8108</x:f>
      </x:c>
      <x:c r="I8108" s="0">
        <x:f>'Historical Trades'!I8108</x:f>
      </x:c>
      <x:c r="J8108" s="0">
        <x:f>'Historical Trades'!J8108</x:f>
      </x:c>
      <x:c r="K8108" s="0">
        <x:f>'Historical Trades'!K8108</x:f>
      </x:c>
      <x:c r="L8108" s="0">
        <x:f>'Historical Trades'!L8108</x:f>
      </x:c>
      <x:c r="M8108" s="0">
        <x:f>'Historical Trades'!M8108</x:f>
      </x:c>
      <x:c r="N8108" s="0">
        <x:f>CLEAN('Historical Trades'!O8108)</x:f>
      </x:c>
      <x:c r="P8108" s="14">
        <x:f>IF(G8108="sell",M8108,-M8108)</x:f>
      </x:c>
      <x:c r="Q8108" s="14">
        <x:f>VLOOKUP(N8108,'Currency Rates'!$A$3:$C$32,3,0)</x:f>
      </x:c>
      <x:c r="R8108" s="0">
        <x:f>IF(A8108="SPUS",0,IF(A8108="FWD",0,P8108/Q8108))</x:f>
      </x:c>
    </x:row>
    <x:row r="8109" spans="1:19" x14ac:dyDescent="0.3">
      <x:c r="A8109" s="0">
        <x:f>'Historical Trades'!A8109</x:f>
      </x:c>
      <x:c r="B8109" s="0">
        <x:f>'Historical Trades'!B8109</x:f>
      </x:c>
      <x:c r="C8109" s="23">
        <x:f>'Historical Trades'!C8109</x:f>
      </x:c>
      <x:c r="D8109" s="0">
        <x:f>'Historical Trades'!D8109</x:f>
      </x:c>
      <x:c r="E8109" s="23">
        <x:f>'Historical Trades'!E8109</x:f>
      </x:c>
      <x:c r="F8109" s="0">
        <x:f>'Historical Trades'!F8109</x:f>
      </x:c>
      <x:c r="G8109" s="0">
        <x:f>'Historical Trades'!G8109</x:f>
      </x:c>
      <x:c r="H8109" s="0">
        <x:f>'Historical Trades'!H8109</x:f>
      </x:c>
      <x:c r="I8109" s="0">
        <x:f>'Historical Trades'!I8109</x:f>
      </x:c>
      <x:c r="J8109" s="0">
        <x:f>'Historical Trades'!J8109</x:f>
      </x:c>
      <x:c r="K8109" s="0">
        <x:f>'Historical Trades'!K8109</x:f>
      </x:c>
      <x:c r="L8109" s="0">
        <x:f>'Historical Trades'!L8109</x:f>
      </x:c>
      <x:c r="M8109" s="0">
        <x:f>'Historical Trades'!M8109</x:f>
      </x:c>
      <x:c r="N8109" s="0">
        <x:f>CLEAN('Historical Trades'!O8109)</x:f>
      </x:c>
      <x:c r="P8109" s="14">
        <x:f>IF(G8109="sell",M8109,-M8109)</x:f>
      </x:c>
      <x:c r="Q8109" s="14">
        <x:f>VLOOKUP(N8109,'Currency Rates'!$A$3:$C$32,3,0)</x:f>
      </x:c>
      <x:c r="R8109" s="0">
        <x:f>IF(A8109="SPUS",0,IF(A8109="FWD",0,P8109/Q8109))</x:f>
      </x:c>
    </x:row>
    <x:row r="8110" spans="1:19" x14ac:dyDescent="0.3">
      <x:c r="A8110" s="0">
        <x:f>'Historical Trades'!A8110</x:f>
      </x:c>
      <x:c r="B8110" s="0">
        <x:f>'Historical Trades'!B8110</x:f>
      </x:c>
      <x:c r="C8110" s="23">
        <x:f>'Historical Trades'!C8110</x:f>
      </x:c>
      <x:c r="D8110" s="0">
        <x:f>'Historical Trades'!D8110</x:f>
      </x:c>
      <x:c r="E8110" s="23">
        <x:f>'Historical Trades'!E8110</x:f>
      </x:c>
      <x:c r="F8110" s="0">
        <x:f>'Historical Trades'!F8110</x:f>
      </x:c>
      <x:c r="G8110" s="0">
        <x:f>'Historical Trades'!G8110</x:f>
      </x:c>
      <x:c r="H8110" s="0">
        <x:f>'Historical Trades'!H8110</x:f>
      </x:c>
      <x:c r="I8110" s="0">
        <x:f>'Historical Trades'!I8110</x:f>
      </x:c>
      <x:c r="J8110" s="0">
        <x:f>'Historical Trades'!J8110</x:f>
      </x:c>
      <x:c r="K8110" s="0">
        <x:f>'Historical Trades'!K8110</x:f>
      </x:c>
      <x:c r="L8110" s="0">
        <x:f>'Historical Trades'!L8110</x:f>
      </x:c>
      <x:c r="M8110" s="0">
        <x:f>'Historical Trades'!M8110</x:f>
      </x:c>
      <x:c r="N8110" s="0">
        <x:f>CLEAN('Historical Trades'!O8110)</x:f>
      </x:c>
      <x:c r="P8110" s="14">
        <x:f>IF(G8110="sell",M8110,-M8110)</x:f>
      </x:c>
      <x:c r="Q8110" s="14">
        <x:f>VLOOKUP(N8110,'Currency Rates'!$A$3:$C$32,3,0)</x:f>
      </x:c>
      <x:c r="R8110" s="0">
        <x:f>IF(A8110="SPUS",0,IF(A8110="FWD",0,P8110/Q8110))</x:f>
      </x:c>
    </x:row>
    <x:row r="8111" spans="1:19" x14ac:dyDescent="0.3">
      <x:c r="A8111" s="0">
        <x:f>'Historical Trades'!A8111</x:f>
      </x:c>
      <x:c r="B8111" s="0">
        <x:f>'Historical Trades'!B8111</x:f>
      </x:c>
      <x:c r="C8111" s="23">
        <x:f>'Historical Trades'!C8111</x:f>
      </x:c>
      <x:c r="D8111" s="0">
        <x:f>'Historical Trades'!D8111</x:f>
      </x:c>
      <x:c r="E8111" s="23">
        <x:f>'Historical Trades'!E8111</x:f>
      </x:c>
      <x:c r="F8111" s="0">
        <x:f>'Historical Trades'!F8111</x:f>
      </x:c>
      <x:c r="G8111" s="0">
        <x:f>'Historical Trades'!G8111</x:f>
      </x:c>
      <x:c r="H8111" s="0">
        <x:f>'Historical Trades'!H8111</x:f>
      </x:c>
      <x:c r="I8111" s="0">
        <x:f>'Historical Trades'!I8111</x:f>
      </x:c>
      <x:c r="J8111" s="0">
        <x:f>'Historical Trades'!J8111</x:f>
      </x:c>
      <x:c r="K8111" s="0">
        <x:f>'Historical Trades'!K8111</x:f>
      </x:c>
      <x:c r="L8111" s="0">
        <x:f>'Historical Trades'!L8111</x:f>
      </x:c>
      <x:c r="M8111" s="0">
        <x:f>'Historical Trades'!M8111</x:f>
      </x:c>
      <x:c r="N8111" s="0">
        <x:f>CLEAN('Historical Trades'!O8111)</x:f>
      </x:c>
      <x:c r="P8111" s="14">
        <x:f>IF(G8111="sell",M8111,-M8111)</x:f>
      </x:c>
      <x:c r="Q8111" s="14">
        <x:f>VLOOKUP(N8111,'Currency Rates'!$A$3:$C$32,3,0)</x:f>
      </x:c>
      <x:c r="R8111" s="0">
        <x:f>IF(A8111="SPUS",0,IF(A8111="FWD",0,P8111/Q8111))</x:f>
      </x:c>
    </x:row>
    <x:row r="8112" spans="1:19" x14ac:dyDescent="0.3">
      <x:c r="A8112" s="0">
        <x:f>'Historical Trades'!A8112</x:f>
      </x:c>
      <x:c r="B8112" s="0">
        <x:f>'Historical Trades'!B8112</x:f>
      </x:c>
      <x:c r="C8112" s="23">
        <x:f>'Historical Trades'!C8112</x:f>
      </x:c>
      <x:c r="D8112" s="0">
        <x:f>'Historical Trades'!D8112</x:f>
      </x:c>
      <x:c r="E8112" s="23">
        <x:f>'Historical Trades'!E8112</x:f>
      </x:c>
      <x:c r="F8112" s="0">
        <x:f>'Historical Trades'!F8112</x:f>
      </x:c>
      <x:c r="G8112" s="0">
        <x:f>'Historical Trades'!G8112</x:f>
      </x:c>
      <x:c r="H8112" s="0">
        <x:f>'Historical Trades'!H8112</x:f>
      </x:c>
      <x:c r="I8112" s="0">
        <x:f>'Historical Trades'!I8112</x:f>
      </x:c>
      <x:c r="J8112" s="0">
        <x:f>'Historical Trades'!J8112</x:f>
      </x:c>
      <x:c r="K8112" s="0">
        <x:f>'Historical Trades'!K8112</x:f>
      </x:c>
      <x:c r="L8112" s="0">
        <x:f>'Historical Trades'!L8112</x:f>
      </x:c>
      <x:c r="M8112" s="0">
        <x:f>'Historical Trades'!M8112</x:f>
      </x:c>
      <x:c r="N8112" s="0">
        <x:f>CLEAN('Historical Trades'!O8112)</x:f>
      </x:c>
      <x:c r="P8112" s="14">
        <x:f>IF(G8112="sell",M8112,-M8112)</x:f>
      </x:c>
      <x:c r="Q8112" s="14">
        <x:f>VLOOKUP(N8112,'Currency Rates'!$A$3:$C$32,3,0)</x:f>
      </x:c>
      <x:c r="R8112" s="0">
        <x:f>IF(A8112="SPUS",0,IF(A8112="FWD",0,P8112/Q8112))</x:f>
      </x:c>
    </x:row>
    <x:row r="8113" spans="1:19" x14ac:dyDescent="0.3">
      <x:c r="A8113" s="0">
        <x:f>'Historical Trades'!A8113</x:f>
      </x:c>
      <x:c r="B8113" s="0">
        <x:f>'Historical Trades'!B8113</x:f>
      </x:c>
      <x:c r="C8113" s="23">
        <x:f>'Historical Trades'!C8113</x:f>
      </x:c>
      <x:c r="D8113" s="0">
        <x:f>'Historical Trades'!D8113</x:f>
      </x:c>
      <x:c r="E8113" s="23">
        <x:f>'Historical Trades'!E8113</x:f>
      </x:c>
      <x:c r="F8113" s="0">
        <x:f>'Historical Trades'!F8113</x:f>
      </x:c>
      <x:c r="G8113" s="0">
        <x:f>'Historical Trades'!G8113</x:f>
      </x:c>
      <x:c r="H8113" s="0">
        <x:f>'Historical Trades'!H8113</x:f>
      </x:c>
      <x:c r="I8113" s="0">
        <x:f>'Historical Trades'!I8113</x:f>
      </x:c>
      <x:c r="J8113" s="0">
        <x:f>'Historical Trades'!J8113</x:f>
      </x:c>
      <x:c r="K8113" s="0">
        <x:f>'Historical Trades'!K8113</x:f>
      </x:c>
      <x:c r="L8113" s="0">
        <x:f>'Historical Trades'!L8113</x:f>
      </x:c>
      <x:c r="M8113" s="0">
        <x:f>'Historical Trades'!M8113</x:f>
      </x:c>
      <x:c r="N8113" s="0">
        <x:f>CLEAN('Historical Trades'!O8113)</x:f>
      </x:c>
      <x:c r="P8113" s="14">
        <x:f>IF(G8113="sell",M8113,-M8113)</x:f>
      </x:c>
      <x:c r="Q8113" s="14">
        <x:f>VLOOKUP(N8113,'Currency Rates'!$A$3:$C$32,3,0)</x:f>
      </x:c>
      <x:c r="R8113" s="0">
        <x:f>IF(A8113="SPUS",0,IF(A8113="FWD",0,P8113/Q8113))</x:f>
      </x:c>
    </x:row>
    <x:row r="8114" spans="1:19" x14ac:dyDescent="0.3">
      <x:c r="A8114" s="0">
        <x:f>'Historical Trades'!A8114</x:f>
      </x:c>
      <x:c r="B8114" s="0">
        <x:f>'Historical Trades'!B8114</x:f>
      </x:c>
      <x:c r="C8114" s="23">
        <x:f>'Historical Trades'!C8114</x:f>
      </x:c>
      <x:c r="D8114" s="0">
        <x:f>'Historical Trades'!D8114</x:f>
      </x:c>
      <x:c r="E8114" s="23">
        <x:f>'Historical Trades'!E8114</x:f>
      </x:c>
      <x:c r="F8114" s="0">
        <x:f>'Historical Trades'!F8114</x:f>
      </x:c>
      <x:c r="G8114" s="0">
        <x:f>'Historical Trades'!G8114</x:f>
      </x:c>
      <x:c r="H8114" s="0">
        <x:f>'Historical Trades'!H8114</x:f>
      </x:c>
      <x:c r="I8114" s="0">
        <x:f>'Historical Trades'!I8114</x:f>
      </x:c>
      <x:c r="J8114" s="0">
        <x:f>'Historical Trades'!J8114</x:f>
      </x:c>
      <x:c r="K8114" s="0">
        <x:f>'Historical Trades'!K8114</x:f>
      </x:c>
      <x:c r="L8114" s="0">
        <x:f>'Historical Trades'!L8114</x:f>
      </x:c>
      <x:c r="M8114" s="0">
        <x:f>'Historical Trades'!M8114</x:f>
      </x:c>
      <x:c r="N8114" s="0">
        <x:f>CLEAN('Historical Trades'!O8114)</x:f>
      </x:c>
      <x:c r="P8114" s="14">
        <x:f>IF(G8114="sell",M8114,-M8114)</x:f>
      </x:c>
      <x:c r="Q8114" s="14">
        <x:f>VLOOKUP(N8114,'Currency Rates'!$A$3:$C$32,3,0)</x:f>
      </x:c>
      <x:c r="R8114" s="0">
        <x:f>IF(A8114="SPUS",0,IF(A8114="FWD",0,P8114/Q8114))</x:f>
      </x:c>
    </x:row>
    <x:row r="8115" spans="1:19" x14ac:dyDescent="0.3">
      <x:c r="A8115" s="0">
        <x:f>'Historical Trades'!A8115</x:f>
      </x:c>
      <x:c r="B8115" s="0">
        <x:f>'Historical Trades'!B8115</x:f>
      </x:c>
      <x:c r="C8115" s="23">
        <x:f>'Historical Trades'!C8115</x:f>
      </x:c>
      <x:c r="D8115" s="0">
        <x:f>'Historical Trades'!D8115</x:f>
      </x:c>
      <x:c r="E8115" s="23">
        <x:f>'Historical Trades'!E8115</x:f>
      </x:c>
      <x:c r="F8115" s="0">
        <x:f>'Historical Trades'!F8115</x:f>
      </x:c>
      <x:c r="G8115" s="0">
        <x:f>'Historical Trades'!G8115</x:f>
      </x:c>
      <x:c r="H8115" s="0">
        <x:f>'Historical Trades'!H8115</x:f>
      </x:c>
      <x:c r="I8115" s="0">
        <x:f>'Historical Trades'!I8115</x:f>
      </x:c>
      <x:c r="J8115" s="0">
        <x:f>'Historical Trades'!J8115</x:f>
      </x:c>
      <x:c r="K8115" s="0">
        <x:f>'Historical Trades'!K8115</x:f>
      </x:c>
      <x:c r="L8115" s="0">
        <x:f>'Historical Trades'!L8115</x:f>
      </x:c>
      <x:c r="M8115" s="0">
        <x:f>'Historical Trades'!M8115</x:f>
      </x:c>
      <x:c r="N8115" s="0">
        <x:f>CLEAN('Historical Trades'!O8115)</x:f>
      </x:c>
      <x:c r="P8115" s="14">
        <x:f>IF(G8115="sell",M8115,-M8115)</x:f>
      </x:c>
      <x:c r="Q8115" s="14">
        <x:f>VLOOKUP(N8115,'Currency Rates'!$A$3:$C$32,3,0)</x:f>
      </x:c>
      <x:c r="R8115" s="0">
        <x:f>IF(A8115="SPUS",0,IF(A8115="FWD",0,P8115/Q8115))</x:f>
      </x:c>
    </x:row>
    <x:row r="8116" spans="1:19" x14ac:dyDescent="0.3">
      <x:c r="A8116" s="0">
        <x:f>'Historical Trades'!A8116</x:f>
      </x:c>
      <x:c r="B8116" s="0">
        <x:f>'Historical Trades'!B8116</x:f>
      </x:c>
      <x:c r="C8116" s="23">
        <x:f>'Historical Trades'!C8116</x:f>
      </x:c>
      <x:c r="D8116" s="0">
        <x:f>'Historical Trades'!D8116</x:f>
      </x:c>
      <x:c r="E8116" s="23">
        <x:f>'Historical Trades'!E8116</x:f>
      </x:c>
      <x:c r="F8116" s="0">
        <x:f>'Historical Trades'!F8116</x:f>
      </x:c>
      <x:c r="G8116" s="0">
        <x:f>'Historical Trades'!G8116</x:f>
      </x:c>
      <x:c r="H8116" s="0">
        <x:f>'Historical Trades'!H8116</x:f>
      </x:c>
      <x:c r="I8116" s="0">
        <x:f>'Historical Trades'!I8116</x:f>
      </x:c>
      <x:c r="J8116" s="0">
        <x:f>'Historical Trades'!J8116</x:f>
      </x:c>
      <x:c r="K8116" s="0">
        <x:f>'Historical Trades'!K8116</x:f>
      </x:c>
      <x:c r="L8116" s="0">
        <x:f>'Historical Trades'!L8116</x:f>
      </x:c>
      <x:c r="M8116" s="0">
        <x:f>'Historical Trades'!M8116</x:f>
      </x:c>
      <x:c r="N8116" s="0">
        <x:f>CLEAN('Historical Trades'!O8116)</x:f>
      </x:c>
      <x:c r="P8116" s="14">
        <x:f>IF(G8116="sell",M8116,-M8116)</x:f>
      </x:c>
      <x:c r="Q8116" s="14">
        <x:f>VLOOKUP(N8116,'Currency Rates'!$A$3:$C$32,3,0)</x:f>
      </x:c>
      <x:c r="R8116" s="0">
        <x:f>IF(A8116="SPUS",0,IF(A8116="FWD",0,P8116/Q8116))</x:f>
      </x:c>
    </x:row>
    <x:row r="8117" spans="1:19" x14ac:dyDescent="0.3">
      <x:c r="A8117" s="0">
        <x:f>'Historical Trades'!A8117</x:f>
      </x:c>
      <x:c r="B8117" s="0">
        <x:f>'Historical Trades'!B8117</x:f>
      </x:c>
      <x:c r="C8117" s="23">
        <x:f>'Historical Trades'!C8117</x:f>
      </x:c>
      <x:c r="D8117" s="0">
        <x:f>'Historical Trades'!D8117</x:f>
      </x:c>
      <x:c r="E8117" s="23">
        <x:f>'Historical Trades'!E8117</x:f>
      </x:c>
      <x:c r="F8117" s="0">
        <x:f>'Historical Trades'!F8117</x:f>
      </x:c>
      <x:c r="G8117" s="0">
        <x:f>'Historical Trades'!G8117</x:f>
      </x:c>
      <x:c r="H8117" s="0">
        <x:f>'Historical Trades'!H8117</x:f>
      </x:c>
      <x:c r="I8117" s="0">
        <x:f>'Historical Trades'!I8117</x:f>
      </x:c>
      <x:c r="J8117" s="0">
        <x:f>'Historical Trades'!J8117</x:f>
      </x:c>
      <x:c r="K8117" s="0">
        <x:f>'Historical Trades'!K8117</x:f>
      </x:c>
      <x:c r="L8117" s="0">
        <x:f>'Historical Trades'!L8117</x:f>
      </x:c>
      <x:c r="M8117" s="0">
        <x:f>'Historical Trades'!M8117</x:f>
      </x:c>
      <x:c r="N8117" s="0">
        <x:f>CLEAN('Historical Trades'!O8117)</x:f>
      </x:c>
      <x:c r="P8117" s="14">
        <x:f>IF(G8117="sell",M8117,-M8117)</x:f>
      </x:c>
      <x:c r="Q8117" s="14">
        <x:f>VLOOKUP(N8117,'Currency Rates'!$A$3:$C$32,3,0)</x:f>
      </x:c>
      <x:c r="R8117" s="0">
        <x:f>IF(A8117="SPUS",0,IF(A8117="FWD",0,P8117/Q8117))</x:f>
      </x:c>
    </x:row>
    <x:row r="8118" spans="1:19" x14ac:dyDescent="0.3">
      <x:c r="A8118" s="0">
        <x:f>'Historical Trades'!A8118</x:f>
      </x:c>
      <x:c r="B8118" s="0">
        <x:f>'Historical Trades'!B8118</x:f>
      </x:c>
      <x:c r="C8118" s="23">
        <x:f>'Historical Trades'!C8118</x:f>
      </x:c>
      <x:c r="D8118" s="0">
        <x:f>'Historical Trades'!D8118</x:f>
      </x:c>
      <x:c r="E8118" s="23">
        <x:f>'Historical Trades'!E8118</x:f>
      </x:c>
      <x:c r="F8118" s="0">
        <x:f>'Historical Trades'!F8118</x:f>
      </x:c>
      <x:c r="G8118" s="0">
        <x:f>'Historical Trades'!G8118</x:f>
      </x:c>
      <x:c r="H8118" s="0">
        <x:f>'Historical Trades'!H8118</x:f>
      </x:c>
      <x:c r="I8118" s="0">
        <x:f>'Historical Trades'!I8118</x:f>
      </x:c>
      <x:c r="J8118" s="0">
        <x:f>'Historical Trades'!J8118</x:f>
      </x:c>
      <x:c r="K8118" s="0">
        <x:f>'Historical Trades'!K8118</x:f>
      </x:c>
      <x:c r="L8118" s="0">
        <x:f>'Historical Trades'!L8118</x:f>
      </x:c>
      <x:c r="M8118" s="0">
        <x:f>'Historical Trades'!M8118</x:f>
      </x:c>
      <x:c r="N8118" s="0">
        <x:f>CLEAN('Historical Trades'!O8118)</x:f>
      </x:c>
      <x:c r="P8118" s="14">
        <x:f>IF(G8118="sell",M8118,-M8118)</x:f>
      </x:c>
      <x:c r="Q8118" s="14">
        <x:f>VLOOKUP(N8118,'Currency Rates'!$A$3:$C$32,3,0)</x:f>
      </x:c>
      <x:c r="R8118" s="0">
        <x:f>IF(A8118="SPUS",0,IF(A8118="FWD",0,P8118/Q8118))</x:f>
      </x:c>
    </x:row>
    <x:row r="8119" spans="1:19" x14ac:dyDescent="0.3">
      <x:c r="A8119" s="0">
        <x:f>'Historical Trades'!A8119</x:f>
      </x:c>
      <x:c r="B8119" s="0">
        <x:f>'Historical Trades'!B8119</x:f>
      </x:c>
      <x:c r="C8119" s="23">
        <x:f>'Historical Trades'!C8119</x:f>
      </x:c>
      <x:c r="D8119" s="0">
        <x:f>'Historical Trades'!D8119</x:f>
      </x:c>
      <x:c r="E8119" s="23">
        <x:f>'Historical Trades'!E8119</x:f>
      </x:c>
      <x:c r="F8119" s="0">
        <x:f>'Historical Trades'!F8119</x:f>
      </x:c>
      <x:c r="G8119" s="0">
        <x:f>'Historical Trades'!G8119</x:f>
      </x:c>
      <x:c r="H8119" s="0">
        <x:f>'Historical Trades'!H8119</x:f>
      </x:c>
      <x:c r="I8119" s="0">
        <x:f>'Historical Trades'!I8119</x:f>
      </x:c>
      <x:c r="J8119" s="0">
        <x:f>'Historical Trades'!J8119</x:f>
      </x:c>
      <x:c r="K8119" s="0">
        <x:f>'Historical Trades'!K8119</x:f>
      </x:c>
      <x:c r="L8119" s="0">
        <x:f>'Historical Trades'!L8119</x:f>
      </x:c>
      <x:c r="M8119" s="0">
        <x:f>'Historical Trades'!M8119</x:f>
      </x:c>
      <x:c r="N8119" s="0">
        <x:f>CLEAN('Historical Trades'!O8119)</x:f>
      </x:c>
      <x:c r="P8119" s="14">
        <x:f>IF(G8119="sell",M8119,-M8119)</x:f>
      </x:c>
      <x:c r="Q8119" s="14">
        <x:f>VLOOKUP(N8119,'Currency Rates'!$A$3:$C$32,3,0)</x:f>
      </x:c>
      <x:c r="R8119" s="0">
        <x:f>IF(A8119="SPUS",0,IF(A8119="FWD",0,P8119/Q8119))</x:f>
      </x:c>
    </x:row>
    <x:row r="8120" spans="1:19" x14ac:dyDescent="0.3">
      <x:c r="A8120" s="0">
        <x:f>'Historical Trades'!A8120</x:f>
      </x:c>
      <x:c r="B8120" s="0">
        <x:f>'Historical Trades'!B8120</x:f>
      </x:c>
      <x:c r="C8120" s="23">
        <x:f>'Historical Trades'!C8120</x:f>
      </x:c>
      <x:c r="D8120" s="0">
        <x:f>'Historical Trades'!D8120</x:f>
      </x:c>
      <x:c r="E8120" s="23">
        <x:f>'Historical Trades'!E8120</x:f>
      </x:c>
      <x:c r="F8120" s="0">
        <x:f>'Historical Trades'!F8120</x:f>
      </x:c>
      <x:c r="G8120" s="0">
        <x:f>'Historical Trades'!G8120</x:f>
      </x:c>
      <x:c r="H8120" s="0">
        <x:f>'Historical Trades'!H8120</x:f>
      </x:c>
      <x:c r="I8120" s="0">
        <x:f>'Historical Trades'!I8120</x:f>
      </x:c>
      <x:c r="J8120" s="0">
        <x:f>'Historical Trades'!J8120</x:f>
      </x:c>
      <x:c r="K8120" s="0">
        <x:f>'Historical Trades'!K8120</x:f>
      </x:c>
      <x:c r="L8120" s="0">
        <x:f>'Historical Trades'!L8120</x:f>
      </x:c>
      <x:c r="M8120" s="0">
        <x:f>'Historical Trades'!M8120</x:f>
      </x:c>
      <x:c r="N8120" s="0">
        <x:f>CLEAN('Historical Trades'!O8120)</x:f>
      </x:c>
      <x:c r="P8120" s="14">
        <x:f>IF(G8120="sell",M8120,-M8120)</x:f>
      </x:c>
      <x:c r="Q8120" s="14">
        <x:f>VLOOKUP(N8120,'Currency Rates'!$A$3:$C$32,3,0)</x:f>
      </x:c>
      <x:c r="R8120" s="0">
        <x:f>IF(A8120="SPUS",0,IF(A8120="FWD",0,P8120/Q8120))</x:f>
      </x:c>
    </x:row>
    <x:row r="8121" spans="1:19" x14ac:dyDescent="0.3">
      <x:c r="A8121" s="0">
        <x:f>'Historical Trades'!A8121</x:f>
      </x:c>
      <x:c r="B8121" s="0">
        <x:f>'Historical Trades'!B8121</x:f>
      </x:c>
      <x:c r="C8121" s="23">
        <x:f>'Historical Trades'!C8121</x:f>
      </x:c>
      <x:c r="D8121" s="0">
        <x:f>'Historical Trades'!D8121</x:f>
      </x:c>
      <x:c r="E8121" s="23">
        <x:f>'Historical Trades'!E8121</x:f>
      </x:c>
      <x:c r="F8121" s="0">
        <x:f>'Historical Trades'!F8121</x:f>
      </x:c>
      <x:c r="G8121" s="0">
        <x:f>'Historical Trades'!G8121</x:f>
      </x:c>
      <x:c r="H8121" s="0">
        <x:f>'Historical Trades'!H8121</x:f>
      </x:c>
      <x:c r="I8121" s="0">
        <x:f>'Historical Trades'!I8121</x:f>
      </x:c>
      <x:c r="J8121" s="0">
        <x:f>'Historical Trades'!J8121</x:f>
      </x:c>
      <x:c r="K8121" s="0">
        <x:f>'Historical Trades'!K8121</x:f>
      </x:c>
      <x:c r="L8121" s="0">
        <x:f>'Historical Trades'!L8121</x:f>
      </x:c>
      <x:c r="M8121" s="0">
        <x:f>'Historical Trades'!M8121</x:f>
      </x:c>
      <x:c r="N8121" s="0">
        <x:f>CLEAN('Historical Trades'!O8121)</x:f>
      </x:c>
      <x:c r="P8121" s="14">
        <x:f>IF(G8121="sell",M8121,-M8121)</x:f>
      </x:c>
      <x:c r="Q8121" s="14">
        <x:f>VLOOKUP(N8121,'Currency Rates'!$A$3:$C$32,3,0)</x:f>
      </x:c>
      <x:c r="R8121" s="0">
        <x:f>IF(A8121="SPUS",0,IF(A8121="FWD",0,P8121/Q8121))</x:f>
      </x:c>
    </x:row>
    <x:row r="8122" spans="1:19" x14ac:dyDescent="0.3">
      <x:c r="A8122" s="0">
        <x:f>'Historical Trades'!A8122</x:f>
      </x:c>
      <x:c r="B8122" s="0">
        <x:f>'Historical Trades'!B8122</x:f>
      </x:c>
      <x:c r="C8122" s="23">
        <x:f>'Historical Trades'!C8122</x:f>
      </x:c>
      <x:c r="D8122" s="0">
        <x:f>'Historical Trades'!D8122</x:f>
      </x:c>
      <x:c r="E8122" s="23">
        <x:f>'Historical Trades'!E8122</x:f>
      </x:c>
      <x:c r="F8122" s="0">
        <x:f>'Historical Trades'!F8122</x:f>
      </x:c>
      <x:c r="G8122" s="0">
        <x:f>'Historical Trades'!G8122</x:f>
      </x:c>
      <x:c r="H8122" s="0">
        <x:f>'Historical Trades'!H8122</x:f>
      </x:c>
      <x:c r="I8122" s="0">
        <x:f>'Historical Trades'!I8122</x:f>
      </x:c>
      <x:c r="J8122" s="0">
        <x:f>'Historical Trades'!J8122</x:f>
      </x:c>
      <x:c r="K8122" s="0">
        <x:f>'Historical Trades'!K8122</x:f>
      </x:c>
      <x:c r="L8122" s="0">
        <x:f>'Historical Trades'!L8122</x:f>
      </x:c>
      <x:c r="M8122" s="0">
        <x:f>'Historical Trades'!M8122</x:f>
      </x:c>
      <x:c r="N8122" s="0">
        <x:f>CLEAN('Historical Trades'!O8122)</x:f>
      </x:c>
      <x:c r="P8122" s="14">
        <x:f>IF(G8122="sell",M8122,-M8122)</x:f>
      </x:c>
      <x:c r="Q8122" s="14">
        <x:f>VLOOKUP(N8122,'Currency Rates'!$A$3:$C$32,3,0)</x:f>
      </x:c>
      <x:c r="R8122" s="0">
        <x:f>IF(A8122="SPUS",0,IF(A8122="FWD",0,P8122/Q8122))</x:f>
      </x:c>
    </x:row>
    <x:row r="8123" spans="1:19" x14ac:dyDescent="0.3">
      <x:c r="A8123" s="0">
        <x:f>'Historical Trades'!A8123</x:f>
      </x:c>
      <x:c r="B8123" s="0">
        <x:f>'Historical Trades'!B8123</x:f>
      </x:c>
      <x:c r="C8123" s="23">
        <x:f>'Historical Trades'!C8123</x:f>
      </x:c>
      <x:c r="D8123" s="0">
        <x:f>'Historical Trades'!D8123</x:f>
      </x:c>
      <x:c r="E8123" s="23">
        <x:f>'Historical Trades'!E8123</x:f>
      </x:c>
      <x:c r="F8123" s="0">
        <x:f>'Historical Trades'!F8123</x:f>
      </x:c>
      <x:c r="G8123" s="0">
        <x:f>'Historical Trades'!G8123</x:f>
      </x:c>
      <x:c r="H8123" s="0">
        <x:f>'Historical Trades'!H8123</x:f>
      </x:c>
      <x:c r="I8123" s="0">
        <x:f>'Historical Trades'!I8123</x:f>
      </x:c>
      <x:c r="J8123" s="0">
        <x:f>'Historical Trades'!J8123</x:f>
      </x:c>
      <x:c r="K8123" s="0">
        <x:f>'Historical Trades'!K8123</x:f>
      </x:c>
      <x:c r="L8123" s="0">
        <x:f>'Historical Trades'!L8123</x:f>
      </x:c>
      <x:c r="M8123" s="0">
        <x:f>'Historical Trades'!M8123</x:f>
      </x:c>
      <x:c r="N8123" s="0">
        <x:f>CLEAN('Historical Trades'!O8123)</x:f>
      </x:c>
      <x:c r="P8123" s="14">
        <x:f>IF(G8123="sell",M8123,-M8123)</x:f>
      </x:c>
      <x:c r="Q8123" s="14">
        <x:f>VLOOKUP(N8123,'Currency Rates'!$A$3:$C$32,3,0)</x:f>
      </x:c>
      <x:c r="R8123" s="0">
        <x:f>IF(A8123="SPUS",0,IF(A8123="FWD",0,P8123/Q8123))</x:f>
      </x:c>
    </x:row>
    <x:row r="8124" spans="1:19" x14ac:dyDescent="0.3">
      <x:c r="A8124" s="0">
        <x:f>'Historical Trades'!A8124</x:f>
      </x:c>
      <x:c r="B8124" s="0">
        <x:f>'Historical Trades'!B8124</x:f>
      </x:c>
      <x:c r="C8124" s="23">
        <x:f>'Historical Trades'!C8124</x:f>
      </x:c>
      <x:c r="D8124" s="0">
        <x:f>'Historical Trades'!D8124</x:f>
      </x:c>
      <x:c r="E8124" s="23">
        <x:f>'Historical Trades'!E8124</x:f>
      </x:c>
      <x:c r="F8124" s="0">
        <x:f>'Historical Trades'!F8124</x:f>
      </x:c>
      <x:c r="G8124" s="0">
        <x:f>'Historical Trades'!G8124</x:f>
      </x:c>
      <x:c r="H8124" s="0">
        <x:f>'Historical Trades'!H8124</x:f>
      </x:c>
      <x:c r="I8124" s="0">
        <x:f>'Historical Trades'!I8124</x:f>
      </x:c>
      <x:c r="J8124" s="0">
        <x:f>'Historical Trades'!J8124</x:f>
      </x:c>
      <x:c r="K8124" s="0">
        <x:f>'Historical Trades'!K8124</x:f>
      </x:c>
      <x:c r="L8124" s="0">
        <x:f>'Historical Trades'!L8124</x:f>
      </x:c>
      <x:c r="M8124" s="0">
        <x:f>'Historical Trades'!M8124</x:f>
      </x:c>
      <x:c r="N8124" s="0">
        <x:f>CLEAN('Historical Trades'!O8124)</x:f>
      </x:c>
      <x:c r="P8124" s="14">
        <x:f>IF(G8124="sell",M8124,-M8124)</x:f>
      </x:c>
      <x:c r="Q8124" s="14">
        <x:f>VLOOKUP(N8124,'Currency Rates'!$A$3:$C$32,3,0)</x:f>
      </x:c>
      <x:c r="R8124" s="0">
        <x:f>IF(A8124="SPUS",0,IF(A8124="FWD",0,P8124/Q8124))</x:f>
      </x:c>
    </x:row>
    <x:row r="8125" spans="1:19" x14ac:dyDescent="0.3">
      <x:c r="A8125" s="0">
        <x:f>'Historical Trades'!A8125</x:f>
      </x:c>
      <x:c r="B8125" s="0">
        <x:f>'Historical Trades'!B8125</x:f>
      </x:c>
      <x:c r="C8125" s="23">
        <x:f>'Historical Trades'!C8125</x:f>
      </x:c>
      <x:c r="D8125" s="0">
        <x:f>'Historical Trades'!D8125</x:f>
      </x:c>
      <x:c r="E8125" s="23">
        <x:f>'Historical Trades'!E8125</x:f>
      </x:c>
      <x:c r="F8125" s="0">
        <x:f>'Historical Trades'!F8125</x:f>
      </x:c>
      <x:c r="G8125" s="0">
        <x:f>'Historical Trades'!G8125</x:f>
      </x:c>
      <x:c r="H8125" s="0">
        <x:f>'Historical Trades'!H8125</x:f>
      </x:c>
      <x:c r="I8125" s="0">
        <x:f>'Historical Trades'!I8125</x:f>
      </x:c>
      <x:c r="J8125" s="0">
        <x:f>'Historical Trades'!J8125</x:f>
      </x:c>
      <x:c r="K8125" s="0">
        <x:f>'Historical Trades'!K8125</x:f>
      </x:c>
      <x:c r="L8125" s="0">
        <x:f>'Historical Trades'!L8125</x:f>
      </x:c>
      <x:c r="M8125" s="0">
        <x:f>'Historical Trades'!M8125</x:f>
      </x:c>
      <x:c r="N8125" s="0">
        <x:f>CLEAN('Historical Trades'!O8125)</x:f>
      </x:c>
      <x:c r="P8125" s="14">
        <x:f>IF(G8125="sell",M8125,-M8125)</x:f>
      </x:c>
      <x:c r="Q8125" s="14">
        <x:f>VLOOKUP(N8125,'Currency Rates'!$A$3:$C$32,3,0)</x:f>
      </x:c>
      <x:c r="R8125" s="0">
        <x:f>IF(A8125="SPUS",0,IF(A8125="FWD",0,P8125/Q8125))</x:f>
      </x:c>
    </x:row>
    <x:row r="8126" spans="1:19" x14ac:dyDescent="0.3">
      <x:c r="A8126" s="0">
        <x:f>'Historical Trades'!A8126</x:f>
      </x:c>
      <x:c r="B8126" s="0">
        <x:f>'Historical Trades'!B8126</x:f>
      </x:c>
      <x:c r="C8126" s="23">
        <x:f>'Historical Trades'!C8126</x:f>
      </x:c>
      <x:c r="D8126" s="0">
        <x:f>'Historical Trades'!D8126</x:f>
      </x:c>
      <x:c r="E8126" s="23">
        <x:f>'Historical Trades'!E8126</x:f>
      </x:c>
      <x:c r="F8126" s="0">
        <x:f>'Historical Trades'!F8126</x:f>
      </x:c>
      <x:c r="G8126" s="0">
        <x:f>'Historical Trades'!G8126</x:f>
      </x:c>
      <x:c r="H8126" s="0">
        <x:f>'Historical Trades'!H8126</x:f>
      </x:c>
      <x:c r="I8126" s="0">
        <x:f>'Historical Trades'!I8126</x:f>
      </x:c>
      <x:c r="J8126" s="0">
        <x:f>'Historical Trades'!J8126</x:f>
      </x:c>
      <x:c r="K8126" s="0">
        <x:f>'Historical Trades'!K8126</x:f>
      </x:c>
      <x:c r="L8126" s="0">
        <x:f>'Historical Trades'!L8126</x:f>
      </x:c>
      <x:c r="M8126" s="0">
        <x:f>'Historical Trades'!M8126</x:f>
      </x:c>
      <x:c r="N8126" s="0">
        <x:f>CLEAN('Historical Trades'!O8126)</x:f>
      </x:c>
      <x:c r="P8126" s="14">
        <x:f>IF(G8126="sell",M8126,-M8126)</x:f>
      </x:c>
      <x:c r="Q8126" s="14">
        <x:f>VLOOKUP(N8126,'Currency Rates'!$A$3:$C$32,3,0)</x:f>
      </x:c>
      <x:c r="R8126" s="0">
        <x:f>IF(A8126="SPUS",0,IF(A8126="FWD",0,P8126/Q8126))</x:f>
      </x:c>
    </x:row>
    <x:row r="8127" spans="1:19" x14ac:dyDescent="0.3">
      <x:c r="A8127" s="0">
        <x:f>'Historical Trades'!A8127</x:f>
      </x:c>
      <x:c r="B8127" s="0">
        <x:f>'Historical Trades'!B8127</x:f>
      </x:c>
      <x:c r="C8127" s="23">
        <x:f>'Historical Trades'!C8127</x:f>
      </x:c>
      <x:c r="D8127" s="0">
        <x:f>'Historical Trades'!D8127</x:f>
      </x:c>
      <x:c r="E8127" s="23">
        <x:f>'Historical Trades'!E8127</x:f>
      </x:c>
      <x:c r="F8127" s="0">
        <x:f>'Historical Trades'!F8127</x:f>
      </x:c>
      <x:c r="G8127" s="0">
        <x:f>'Historical Trades'!G8127</x:f>
      </x:c>
      <x:c r="H8127" s="0">
        <x:f>'Historical Trades'!H8127</x:f>
      </x:c>
      <x:c r="I8127" s="0">
        <x:f>'Historical Trades'!I8127</x:f>
      </x:c>
      <x:c r="J8127" s="0">
        <x:f>'Historical Trades'!J8127</x:f>
      </x:c>
      <x:c r="K8127" s="0">
        <x:f>'Historical Trades'!K8127</x:f>
      </x:c>
      <x:c r="L8127" s="0">
        <x:f>'Historical Trades'!L8127</x:f>
      </x:c>
      <x:c r="M8127" s="0">
        <x:f>'Historical Trades'!M8127</x:f>
      </x:c>
      <x:c r="N8127" s="0">
        <x:f>CLEAN('Historical Trades'!O8127)</x:f>
      </x:c>
      <x:c r="P8127" s="14">
        <x:f>IF(G8127="sell",M8127,-M8127)</x:f>
      </x:c>
      <x:c r="Q8127" s="14">
        <x:f>VLOOKUP(N8127,'Currency Rates'!$A$3:$C$32,3,0)</x:f>
      </x:c>
      <x:c r="R8127" s="0">
        <x:f>IF(A8127="SPUS",0,IF(A8127="FWD",0,P8127/Q8127))</x:f>
      </x:c>
    </x:row>
    <x:row r="8128" spans="1:19" x14ac:dyDescent="0.3">
      <x:c r="A8128" s="0">
        <x:f>'Historical Trades'!A8128</x:f>
      </x:c>
      <x:c r="B8128" s="0">
        <x:f>'Historical Trades'!B8128</x:f>
      </x:c>
      <x:c r="C8128" s="23">
        <x:f>'Historical Trades'!C8128</x:f>
      </x:c>
      <x:c r="D8128" s="0">
        <x:f>'Historical Trades'!D8128</x:f>
      </x:c>
      <x:c r="E8128" s="23">
        <x:f>'Historical Trades'!E8128</x:f>
      </x:c>
      <x:c r="F8128" s="0">
        <x:f>'Historical Trades'!F8128</x:f>
      </x:c>
      <x:c r="G8128" s="0">
        <x:f>'Historical Trades'!G8128</x:f>
      </x:c>
      <x:c r="H8128" s="0">
        <x:f>'Historical Trades'!H8128</x:f>
      </x:c>
      <x:c r="I8128" s="0">
        <x:f>'Historical Trades'!I8128</x:f>
      </x:c>
      <x:c r="J8128" s="0">
        <x:f>'Historical Trades'!J8128</x:f>
      </x:c>
      <x:c r="K8128" s="0">
        <x:f>'Historical Trades'!K8128</x:f>
      </x:c>
      <x:c r="L8128" s="0">
        <x:f>'Historical Trades'!L8128</x:f>
      </x:c>
      <x:c r="M8128" s="0">
        <x:f>'Historical Trades'!M8128</x:f>
      </x:c>
      <x:c r="N8128" s="0">
        <x:f>CLEAN('Historical Trades'!O8128)</x:f>
      </x:c>
      <x:c r="P8128" s="14">
        <x:f>IF(G8128="sell",M8128,-M8128)</x:f>
      </x:c>
      <x:c r="Q8128" s="14">
        <x:f>VLOOKUP(N8128,'Currency Rates'!$A$3:$C$32,3,0)</x:f>
      </x:c>
      <x:c r="R8128" s="0">
        <x:f>IF(A8128="SPUS",0,IF(A8128="FWD",0,P8128/Q8128))</x:f>
      </x:c>
    </x:row>
    <x:row r="8129" spans="1:19" x14ac:dyDescent="0.3">
      <x:c r="A8129" s="0">
        <x:f>'Historical Trades'!A8129</x:f>
      </x:c>
      <x:c r="B8129" s="0">
        <x:f>'Historical Trades'!B8129</x:f>
      </x:c>
      <x:c r="C8129" s="23">
        <x:f>'Historical Trades'!C8129</x:f>
      </x:c>
      <x:c r="D8129" s="0">
        <x:f>'Historical Trades'!D8129</x:f>
      </x:c>
      <x:c r="E8129" s="23">
        <x:f>'Historical Trades'!E8129</x:f>
      </x:c>
      <x:c r="F8129" s="0">
        <x:f>'Historical Trades'!F8129</x:f>
      </x:c>
      <x:c r="G8129" s="0">
        <x:f>'Historical Trades'!G8129</x:f>
      </x:c>
      <x:c r="H8129" s="0">
        <x:f>'Historical Trades'!H8129</x:f>
      </x:c>
      <x:c r="I8129" s="0">
        <x:f>'Historical Trades'!I8129</x:f>
      </x:c>
      <x:c r="J8129" s="0">
        <x:f>'Historical Trades'!J8129</x:f>
      </x:c>
      <x:c r="K8129" s="0">
        <x:f>'Historical Trades'!K8129</x:f>
      </x:c>
      <x:c r="L8129" s="0">
        <x:f>'Historical Trades'!L8129</x:f>
      </x:c>
      <x:c r="M8129" s="0">
        <x:f>'Historical Trades'!M8129</x:f>
      </x:c>
      <x:c r="N8129" s="0">
        <x:f>CLEAN('Historical Trades'!O8129)</x:f>
      </x:c>
      <x:c r="P8129" s="14">
        <x:f>IF(G8129="sell",M8129,-M8129)</x:f>
      </x:c>
      <x:c r="Q8129" s="14">
        <x:f>VLOOKUP(N8129,'Currency Rates'!$A$3:$C$32,3,0)</x:f>
      </x:c>
      <x:c r="R8129" s="0">
        <x:f>IF(A8129="SPUS",0,IF(A8129="FWD",0,P8129/Q8129))</x:f>
      </x:c>
    </x:row>
    <x:row r="8130" spans="1:19" x14ac:dyDescent="0.3">
      <x:c r="A8130" s="0">
        <x:f>'Historical Trades'!A8130</x:f>
      </x:c>
      <x:c r="B8130" s="0">
        <x:f>'Historical Trades'!B8130</x:f>
      </x:c>
      <x:c r="C8130" s="23">
        <x:f>'Historical Trades'!C8130</x:f>
      </x:c>
      <x:c r="D8130" s="0">
        <x:f>'Historical Trades'!D8130</x:f>
      </x:c>
      <x:c r="E8130" s="23">
        <x:f>'Historical Trades'!E8130</x:f>
      </x:c>
      <x:c r="F8130" s="0">
        <x:f>'Historical Trades'!F8130</x:f>
      </x:c>
      <x:c r="G8130" s="0">
        <x:f>'Historical Trades'!G8130</x:f>
      </x:c>
      <x:c r="H8130" s="0">
        <x:f>'Historical Trades'!H8130</x:f>
      </x:c>
      <x:c r="I8130" s="0">
        <x:f>'Historical Trades'!I8130</x:f>
      </x:c>
      <x:c r="J8130" s="0">
        <x:f>'Historical Trades'!J8130</x:f>
      </x:c>
      <x:c r="K8130" s="0">
        <x:f>'Historical Trades'!K8130</x:f>
      </x:c>
      <x:c r="L8130" s="0">
        <x:f>'Historical Trades'!L8130</x:f>
      </x:c>
      <x:c r="M8130" s="0">
        <x:f>'Historical Trades'!M8130</x:f>
      </x:c>
      <x:c r="N8130" s="0">
        <x:f>CLEAN('Historical Trades'!O8130)</x:f>
      </x:c>
      <x:c r="P8130" s="14">
        <x:f>IF(G8130="sell",M8130,-M8130)</x:f>
      </x:c>
      <x:c r="Q8130" s="14">
        <x:f>VLOOKUP(N8130,'Currency Rates'!$A$3:$C$32,3,0)</x:f>
      </x:c>
      <x:c r="R8130" s="0">
        <x:f>IF(A8130="SPUS",0,IF(A8130="FWD",0,P8130/Q8130))</x:f>
      </x:c>
    </x:row>
    <x:row r="8131" spans="1:19" x14ac:dyDescent="0.3">
      <x:c r="A8131" s="0">
        <x:f>'Historical Trades'!A8131</x:f>
      </x:c>
      <x:c r="B8131" s="0">
        <x:f>'Historical Trades'!B8131</x:f>
      </x:c>
      <x:c r="C8131" s="23">
        <x:f>'Historical Trades'!C8131</x:f>
      </x:c>
      <x:c r="D8131" s="0">
        <x:f>'Historical Trades'!D8131</x:f>
      </x:c>
      <x:c r="E8131" s="23">
        <x:f>'Historical Trades'!E8131</x:f>
      </x:c>
      <x:c r="F8131" s="0">
        <x:f>'Historical Trades'!F8131</x:f>
      </x:c>
      <x:c r="G8131" s="0">
        <x:f>'Historical Trades'!G8131</x:f>
      </x:c>
      <x:c r="H8131" s="0">
        <x:f>'Historical Trades'!H8131</x:f>
      </x:c>
      <x:c r="I8131" s="0">
        <x:f>'Historical Trades'!I8131</x:f>
      </x:c>
      <x:c r="J8131" s="0">
        <x:f>'Historical Trades'!J8131</x:f>
      </x:c>
      <x:c r="K8131" s="0">
        <x:f>'Historical Trades'!K8131</x:f>
      </x:c>
      <x:c r="L8131" s="0">
        <x:f>'Historical Trades'!L8131</x:f>
      </x:c>
      <x:c r="M8131" s="0">
        <x:f>'Historical Trades'!M8131</x:f>
      </x:c>
      <x:c r="N8131" s="0">
        <x:f>CLEAN('Historical Trades'!O8131)</x:f>
      </x:c>
      <x:c r="P8131" s="14">
        <x:f>IF(G8131="sell",M8131,-M8131)</x:f>
      </x:c>
      <x:c r="Q8131" s="14">
        <x:f>VLOOKUP(N8131,'Currency Rates'!$A$3:$C$32,3,0)</x:f>
      </x:c>
      <x:c r="R8131" s="0">
        <x:f>IF(A8131="SPUS",0,IF(A8131="FWD",0,P8131/Q8131))</x:f>
      </x:c>
    </x:row>
    <x:row r="8132" spans="1:19" x14ac:dyDescent="0.3">
      <x:c r="A8132" s="0">
        <x:f>'Historical Trades'!A8132</x:f>
      </x:c>
      <x:c r="B8132" s="0">
        <x:f>'Historical Trades'!B8132</x:f>
      </x:c>
      <x:c r="C8132" s="23">
        <x:f>'Historical Trades'!C8132</x:f>
      </x:c>
      <x:c r="D8132" s="0">
        <x:f>'Historical Trades'!D8132</x:f>
      </x:c>
      <x:c r="E8132" s="23">
        <x:f>'Historical Trades'!E8132</x:f>
      </x:c>
      <x:c r="F8132" s="0">
        <x:f>'Historical Trades'!F8132</x:f>
      </x:c>
      <x:c r="G8132" s="0">
        <x:f>'Historical Trades'!G8132</x:f>
      </x:c>
      <x:c r="H8132" s="0">
        <x:f>'Historical Trades'!H8132</x:f>
      </x:c>
      <x:c r="I8132" s="0">
        <x:f>'Historical Trades'!I8132</x:f>
      </x:c>
      <x:c r="J8132" s="0">
        <x:f>'Historical Trades'!J8132</x:f>
      </x:c>
      <x:c r="K8132" s="0">
        <x:f>'Historical Trades'!K8132</x:f>
      </x:c>
      <x:c r="L8132" s="0">
        <x:f>'Historical Trades'!L8132</x:f>
      </x:c>
      <x:c r="M8132" s="0">
        <x:f>'Historical Trades'!M8132</x:f>
      </x:c>
      <x:c r="N8132" s="0">
        <x:f>CLEAN('Historical Trades'!O8132)</x:f>
      </x:c>
      <x:c r="P8132" s="14">
        <x:f>IF(G8132="sell",M8132,-M8132)</x:f>
      </x:c>
      <x:c r="Q8132" s="14">
        <x:f>VLOOKUP(N8132,'Currency Rates'!$A$3:$C$32,3,0)</x:f>
      </x:c>
      <x:c r="R8132" s="0">
        <x:f>IF(A8132="SPUS",0,IF(A8132="FWD",0,P8132/Q8132))</x:f>
      </x:c>
    </x:row>
    <x:row r="8133" spans="1:19" x14ac:dyDescent="0.3">
      <x:c r="A8133" s="0">
        <x:f>'Historical Trades'!A8133</x:f>
      </x:c>
      <x:c r="B8133" s="0">
        <x:f>'Historical Trades'!B8133</x:f>
      </x:c>
      <x:c r="C8133" s="23">
        <x:f>'Historical Trades'!C8133</x:f>
      </x:c>
      <x:c r="D8133" s="0">
        <x:f>'Historical Trades'!D8133</x:f>
      </x:c>
      <x:c r="E8133" s="23">
        <x:f>'Historical Trades'!E8133</x:f>
      </x:c>
      <x:c r="F8133" s="0">
        <x:f>'Historical Trades'!F8133</x:f>
      </x:c>
      <x:c r="G8133" s="0">
        <x:f>'Historical Trades'!G8133</x:f>
      </x:c>
      <x:c r="H8133" s="0">
        <x:f>'Historical Trades'!H8133</x:f>
      </x:c>
      <x:c r="I8133" s="0">
        <x:f>'Historical Trades'!I8133</x:f>
      </x:c>
      <x:c r="J8133" s="0">
        <x:f>'Historical Trades'!J8133</x:f>
      </x:c>
      <x:c r="K8133" s="0">
        <x:f>'Historical Trades'!K8133</x:f>
      </x:c>
      <x:c r="L8133" s="0">
        <x:f>'Historical Trades'!L8133</x:f>
      </x:c>
      <x:c r="M8133" s="0">
        <x:f>'Historical Trades'!M8133</x:f>
      </x:c>
      <x:c r="N8133" s="0">
        <x:f>CLEAN('Historical Trades'!O8133)</x:f>
      </x:c>
      <x:c r="P8133" s="14">
        <x:f>IF(G8133="sell",M8133,-M8133)</x:f>
      </x:c>
      <x:c r="Q8133" s="14">
        <x:f>VLOOKUP(N8133,'Currency Rates'!$A$3:$C$32,3,0)</x:f>
      </x:c>
      <x:c r="R8133" s="0">
        <x:f>IF(A8133="SPUS",0,IF(A8133="FWD",0,P8133/Q8133))</x:f>
      </x:c>
    </x:row>
    <x:row r="8134" spans="1:19" x14ac:dyDescent="0.3">
      <x:c r="A8134" s="0">
        <x:f>'Historical Trades'!A8134</x:f>
      </x:c>
      <x:c r="B8134" s="0">
        <x:f>'Historical Trades'!B8134</x:f>
      </x:c>
      <x:c r="C8134" s="23">
        <x:f>'Historical Trades'!C8134</x:f>
      </x:c>
      <x:c r="D8134" s="0">
        <x:f>'Historical Trades'!D8134</x:f>
      </x:c>
      <x:c r="E8134" s="23">
        <x:f>'Historical Trades'!E8134</x:f>
      </x:c>
      <x:c r="F8134" s="0">
        <x:f>'Historical Trades'!F8134</x:f>
      </x:c>
      <x:c r="G8134" s="0">
        <x:f>'Historical Trades'!G8134</x:f>
      </x:c>
      <x:c r="H8134" s="0">
        <x:f>'Historical Trades'!H8134</x:f>
      </x:c>
      <x:c r="I8134" s="0">
        <x:f>'Historical Trades'!I8134</x:f>
      </x:c>
      <x:c r="J8134" s="0">
        <x:f>'Historical Trades'!J8134</x:f>
      </x:c>
      <x:c r="K8134" s="0">
        <x:f>'Historical Trades'!K8134</x:f>
      </x:c>
      <x:c r="L8134" s="0">
        <x:f>'Historical Trades'!L8134</x:f>
      </x:c>
      <x:c r="M8134" s="0">
        <x:f>'Historical Trades'!M8134</x:f>
      </x:c>
      <x:c r="N8134" s="0">
        <x:f>CLEAN('Historical Trades'!O8134)</x:f>
      </x:c>
      <x:c r="P8134" s="14">
        <x:f>IF(G8134="sell",M8134,-M8134)</x:f>
      </x:c>
      <x:c r="Q8134" s="14">
        <x:f>VLOOKUP(N8134,'Currency Rates'!$A$3:$C$32,3,0)</x:f>
      </x:c>
      <x:c r="R8134" s="0">
        <x:f>IF(A8134="SPUS",0,IF(A8134="FWD",0,P8134/Q8134))</x:f>
      </x:c>
    </x:row>
    <x:row r="8135" spans="1:19" x14ac:dyDescent="0.3">
      <x:c r="A8135" s="0">
        <x:f>'Historical Trades'!A8135</x:f>
      </x:c>
      <x:c r="B8135" s="0">
        <x:f>'Historical Trades'!B8135</x:f>
      </x:c>
      <x:c r="C8135" s="23">
        <x:f>'Historical Trades'!C8135</x:f>
      </x:c>
      <x:c r="D8135" s="0">
        <x:f>'Historical Trades'!D8135</x:f>
      </x:c>
      <x:c r="E8135" s="23">
        <x:f>'Historical Trades'!E8135</x:f>
      </x:c>
      <x:c r="F8135" s="0">
        <x:f>'Historical Trades'!F8135</x:f>
      </x:c>
      <x:c r="G8135" s="0">
        <x:f>'Historical Trades'!G8135</x:f>
      </x:c>
      <x:c r="H8135" s="0">
        <x:f>'Historical Trades'!H8135</x:f>
      </x:c>
      <x:c r="I8135" s="0">
        <x:f>'Historical Trades'!I8135</x:f>
      </x:c>
      <x:c r="J8135" s="0">
        <x:f>'Historical Trades'!J8135</x:f>
      </x:c>
      <x:c r="K8135" s="0">
        <x:f>'Historical Trades'!K8135</x:f>
      </x:c>
      <x:c r="L8135" s="0">
        <x:f>'Historical Trades'!L8135</x:f>
      </x:c>
      <x:c r="M8135" s="0">
        <x:f>'Historical Trades'!M8135</x:f>
      </x:c>
      <x:c r="N8135" s="0">
        <x:f>CLEAN('Historical Trades'!O8135)</x:f>
      </x:c>
      <x:c r="P8135" s="14">
        <x:f>IF(G8135="sell",M8135,-M8135)</x:f>
      </x:c>
      <x:c r="Q8135" s="14">
        <x:f>VLOOKUP(N8135,'Currency Rates'!$A$3:$C$32,3,0)</x:f>
      </x:c>
      <x:c r="R8135" s="0">
        <x:f>IF(A8135="SPUS",0,IF(A8135="FWD",0,P8135/Q8135))</x:f>
      </x:c>
    </x:row>
    <x:row r="8136" spans="1:19" x14ac:dyDescent="0.3">
      <x:c r="A8136" s="0">
        <x:f>'Historical Trades'!A8136</x:f>
      </x:c>
      <x:c r="B8136" s="0">
        <x:f>'Historical Trades'!B8136</x:f>
      </x:c>
      <x:c r="C8136" s="23">
        <x:f>'Historical Trades'!C8136</x:f>
      </x:c>
      <x:c r="D8136" s="0">
        <x:f>'Historical Trades'!D8136</x:f>
      </x:c>
      <x:c r="E8136" s="23">
        <x:f>'Historical Trades'!E8136</x:f>
      </x:c>
      <x:c r="F8136" s="0">
        <x:f>'Historical Trades'!F8136</x:f>
      </x:c>
      <x:c r="G8136" s="0">
        <x:f>'Historical Trades'!G8136</x:f>
      </x:c>
      <x:c r="H8136" s="0">
        <x:f>'Historical Trades'!H8136</x:f>
      </x:c>
      <x:c r="I8136" s="0">
        <x:f>'Historical Trades'!I8136</x:f>
      </x:c>
      <x:c r="J8136" s="0">
        <x:f>'Historical Trades'!J8136</x:f>
      </x:c>
      <x:c r="K8136" s="0">
        <x:f>'Historical Trades'!K8136</x:f>
      </x:c>
      <x:c r="L8136" s="0">
        <x:f>'Historical Trades'!L8136</x:f>
      </x:c>
      <x:c r="M8136" s="0">
        <x:f>'Historical Trades'!M8136</x:f>
      </x:c>
      <x:c r="N8136" s="0">
        <x:f>CLEAN('Historical Trades'!O8136)</x:f>
      </x:c>
      <x:c r="P8136" s="14">
        <x:f>IF(G8136="sell",M8136,-M8136)</x:f>
      </x:c>
      <x:c r="Q8136" s="14">
        <x:f>VLOOKUP(N8136,'Currency Rates'!$A$3:$C$32,3,0)</x:f>
      </x:c>
      <x:c r="R8136" s="0">
        <x:f>IF(A8136="SPUS",0,IF(A8136="FWD",0,P8136/Q8136))</x:f>
      </x:c>
    </x:row>
    <x:row r="8137" spans="1:19" x14ac:dyDescent="0.3">
      <x:c r="A8137" s="0">
        <x:f>'Historical Trades'!A8137</x:f>
      </x:c>
      <x:c r="B8137" s="0">
        <x:f>'Historical Trades'!B8137</x:f>
      </x:c>
      <x:c r="C8137" s="23">
        <x:f>'Historical Trades'!C8137</x:f>
      </x:c>
      <x:c r="D8137" s="0">
        <x:f>'Historical Trades'!D8137</x:f>
      </x:c>
      <x:c r="E8137" s="23">
        <x:f>'Historical Trades'!E8137</x:f>
      </x:c>
      <x:c r="F8137" s="0">
        <x:f>'Historical Trades'!F8137</x:f>
      </x:c>
      <x:c r="G8137" s="0">
        <x:f>'Historical Trades'!G8137</x:f>
      </x:c>
      <x:c r="H8137" s="0">
        <x:f>'Historical Trades'!H8137</x:f>
      </x:c>
      <x:c r="I8137" s="0">
        <x:f>'Historical Trades'!I8137</x:f>
      </x:c>
      <x:c r="J8137" s="0">
        <x:f>'Historical Trades'!J8137</x:f>
      </x:c>
      <x:c r="K8137" s="0">
        <x:f>'Historical Trades'!K8137</x:f>
      </x:c>
      <x:c r="L8137" s="0">
        <x:f>'Historical Trades'!L8137</x:f>
      </x:c>
      <x:c r="M8137" s="0">
        <x:f>'Historical Trades'!M8137</x:f>
      </x:c>
      <x:c r="N8137" s="0">
        <x:f>CLEAN('Historical Trades'!O8137)</x:f>
      </x:c>
      <x:c r="P8137" s="14">
        <x:f>IF(G8137="sell",M8137,-M8137)</x:f>
      </x:c>
      <x:c r="Q8137" s="14">
        <x:f>VLOOKUP(N8137,'Currency Rates'!$A$3:$C$32,3,0)</x:f>
      </x:c>
      <x:c r="R8137" s="0">
        <x:f>IF(A8137="SPUS",0,IF(A8137="FWD",0,P8137/Q8137))</x:f>
      </x:c>
    </x:row>
    <x:row r="8138" spans="1:19" x14ac:dyDescent="0.3">
      <x:c r="A8138" s="0">
        <x:f>'Historical Trades'!A8138</x:f>
      </x:c>
      <x:c r="B8138" s="0">
        <x:f>'Historical Trades'!B8138</x:f>
      </x:c>
      <x:c r="C8138" s="23">
        <x:f>'Historical Trades'!C8138</x:f>
      </x:c>
      <x:c r="D8138" s="0">
        <x:f>'Historical Trades'!D8138</x:f>
      </x:c>
      <x:c r="E8138" s="23">
        <x:f>'Historical Trades'!E8138</x:f>
      </x:c>
      <x:c r="F8138" s="0">
        <x:f>'Historical Trades'!F8138</x:f>
      </x:c>
      <x:c r="G8138" s="0">
        <x:f>'Historical Trades'!G8138</x:f>
      </x:c>
      <x:c r="H8138" s="0">
        <x:f>'Historical Trades'!H8138</x:f>
      </x:c>
      <x:c r="I8138" s="0">
        <x:f>'Historical Trades'!I8138</x:f>
      </x:c>
      <x:c r="J8138" s="0">
        <x:f>'Historical Trades'!J8138</x:f>
      </x:c>
      <x:c r="K8138" s="0">
        <x:f>'Historical Trades'!K8138</x:f>
      </x:c>
      <x:c r="L8138" s="0">
        <x:f>'Historical Trades'!L8138</x:f>
      </x:c>
      <x:c r="M8138" s="0">
        <x:f>'Historical Trades'!M8138</x:f>
      </x:c>
      <x:c r="N8138" s="0">
        <x:f>CLEAN('Historical Trades'!O8138)</x:f>
      </x:c>
      <x:c r="P8138" s="14">
        <x:f>IF(G8138="sell",M8138,-M8138)</x:f>
      </x:c>
      <x:c r="Q8138" s="14">
        <x:f>VLOOKUP(N8138,'Currency Rates'!$A$3:$C$32,3,0)</x:f>
      </x:c>
      <x:c r="R8138" s="0">
        <x:f>IF(A8138="SPUS",0,IF(A8138="FWD",0,P8138/Q8138))</x:f>
      </x:c>
    </x:row>
    <x:row r="8139" spans="1:19" x14ac:dyDescent="0.3">
      <x:c r="A8139" s="0">
        <x:f>'Historical Trades'!A8139</x:f>
      </x:c>
      <x:c r="B8139" s="0">
        <x:f>'Historical Trades'!B8139</x:f>
      </x:c>
      <x:c r="C8139" s="23">
        <x:f>'Historical Trades'!C8139</x:f>
      </x:c>
      <x:c r="D8139" s="0">
        <x:f>'Historical Trades'!D8139</x:f>
      </x:c>
      <x:c r="E8139" s="23">
        <x:f>'Historical Trades'!E8139</x:f>
      </x:c>
      <x:c r="F8139" s="0">
        <x:f>'Historical Trades'!F8139</x:f>
      </x:c>
      <x:c r="G8139" s="0">
        <x:f>'Historical Trades'!G8139</x:f>
      </x:c>
      <x:c r="H8139" s="0">
        <x:f>'Historical Trades'!H8139</x:f>
      </x:c>
      <x:c r="I8139" s="0">
        <x:f>'Historical Trades'!I8139</x:f>
      </x:c>
      <x:c r="J8139" s="0">
        <x:f>'Historical Trades'!J8139</x:f>
      </x:c>
      <x:c r="K8139" s="0">
        <x:f>'Historical Trades'!K8139</x:f>
      </x:c>
      <x:c r="L8139" s="0">
        <x:f>'Historical Trades'!L8139</x:f>
      </x:c>
      <x:c r="M8139" s="0">
        <x:f>'Historical Trades'!M8139</x:f>
      </x:c>
      <x:c r="N8139" s="0">
        <x:f>CLEAN('Historical Trades'!O8139)</x:f>
      </x:c>
      <x:c r="P8139" s="14">
        <x:f>IF(G8139="sell",M8139,-M8139)</x:f>
      </x:c>
      <x:c r="Q8139" s="14">
        <x:f>VLOOKUP(N8139,'Currency Rates'!$A$3:$C$32,3,0)</x:f>
      </x:c>
      <x:c r="R8139" s="0">
        <x:f>IF(A8139="SPUS",0,IF(A8139="FWD",0,P8139/Q8139))</x:f>
      </x:c>
    </x:row>
    <x:row r="8140" spans="1:19" x14ac:dyDescent="0.3">
      <x:c r="A8140" s="0">
        <x:f>'Historical Trades'!A8140</x:f>
      </x:c>
      <x:c r="B8140" s="0">
        <x:f>'Historical Trades'!B8140</x:f>
      </x:c>
      <x:c r="C8140" s="23">
        <x:f>'Historical Trades'!C8140</x:f>
      </x:c>
      <x:c r="D8140" s="0">
        <x:f>'Historical Trades'!D8140</x:f>
      </x:c>
      <x:c r="E8140" s="23">
        <x:f>'Historical Trades'!E8140</x:f>
      </x:c>
      <x:c r="F8140" s="0">
        <x:f>'Historical Trades'!F8140</x:f>
      </x:c>
      <x:c r="G8140" s="0">
        <x:f>'Historical Trades'!G8140</x:f>
      </x:c>
      <x:c r="H8140" s="0">
        <x:f>'Historical Trades'!H8140</x:f>
      </x:c>
      <x:c r="I8140" s="0">
        <x:f>'Historical Trades'!I8140</x:f>
      </x:c>
      <x:c r="J8140" s="0">
        <x:f>'Historical Trades'!J8140</x:f>
      </x:c>
      <x:c r="K8140" s="0">
        <x:f>'Historical Trades'!K8140</x:f>
      </x:c>
      <x:c r="L8140" s="0">
        <x:f>'Historical Trades'!L8140</x:f>
      </x:c>
      <x:c r="M8140" s="0">
        <x:f>'Historical Trades'!M8140</x:f>
      </x:c>
      <x:c r="N8140" s="0">
        <x:f>CLEAN('Historical Trades'!O8140)</x:f>
      </x:c>
      <x:c r="P8140" s="14">
        <x:f>IF(G8140="sell",M8140,-M8140)</x:f>
      </x:c>
      <x:c r="Q8140" s="14">
        <x:f>VLOOKUP(N8140,'Currency Rates'!$A$3:$C$32,3,0)</x:f>
      </x:c>
      <x:c r="R8140" s="0">
        <x:f>IF(A8140="SPUS",0,IF(A8140="FWD",0,P8140/Q8140))</x:f>
      </x:c>
    </x:row>
    <x:row r="8141" spans="1:19" x14ac:dyDescent="0.3">
      <x:c r="A8141" s="0">
        <x:f>'Historical Trades'!A8141</x:f>
      </x:c>
      <x:c r="B8141" s="0">
        <x:f>'Historical Trades'!B8141</x:f>
      </x:c>
      <x:c r="C8141" s="23">
        <x:f>'Historical Trades'!C8141</x:f>
      </x:c>
      <x:c r="D8141" s="0">
        <x:f>'Historical Trades'!D8141</x:f>
      </x:c>
      <x:c r="E8141" s="23">
        <x:f>'Historical Trades'!E8141</x:f>
      </x:c>
      <x:c r="F8141" s="0">
        <x:f>'Historical Trades'!F8141</x:f>
      </x:c>
      <x:c r="G8141" s="0">
        <x:f>'Historical Trades'!G8141</x:f>
      </x:c>
      <x:c r="H8141" s="0">
        <x:f>'Historical Trades'!H8141</x:f>
      </x:c>
      <x:c r="I8141" s="0">
        <x:f>'Historical Trades'!I8141</x:f>
      </x:c>
      <x:c r="J8141" s="0">
        <x:f>'Historical Trades'!J8141</x:f>
      </x:c>
      <x:c r="K8141" s="0">
        <x:f>'Historical Trades'!K8141</x:f>
      </x:c>
      <x:c r="L8141" s="0">
        <x:f>'Historical Trades'!L8141</x:f>
      </x:c>
      <x:c r="M8141" s="0">
        <x:f>'Historical Trades'!M8141</x:f>
      </x:c>
      <x:c r="N8141" s="0">
        <x:f>CLEAN('Historical Trades'!O8141)</x:f>
      </x:c>
      <x:c r="P8141" s="14">
        <x:f>IF(G8141="sell",M8141,-M8141)</x:f>
      </x:c>
      <x:c r="Q8141" s="14">
        <x:f>VLOOKUP(N8141,'Currency Rates'!$A$3:$C$32,3,0)</x:f>
      </x:c>
      <x:c r="R8141" s="0">
        <x:f>IF(A8141="SPUS",0,IF(A8141="FWD",0,P8141/Q8141))</x:f>
      </x:c>
    </x:row>
    <x:row r="8142" spans="1:19" x14ac:dyDescent="0.3">
      <x:c r="A8142" s="0">
        <x:f>'Historical Trades'!A8142</x:f>
      </x:c>
      <x:c r="B8142" s="0">
        <x:f>'Historical Trades'!B8142</x:f>
      </x:c>
      <x:c r="C8142" s="23">
        <x:f>'Historical Trades'!C8142</x:f>
      </x:c>
      <x:c r="D8142" s="0">
        <x:f>'Historical Trades'!D8142</x:f>
      </x:c>
      <x:c r="E8142" s="23">
        <x:f>'Historical Trades'!E8142</x:f>
      </x:c>
      <x:c r="F8142" s="0">
        <x:f>'Historical Trades'!F8142</x:f>
      </x:c>
      <x:c r="G8142" s="0">
        <x:f>'Historical Trades'!G8142</x:f>
      </x:c>
      <x:c r="H8142" s="0">
        <x:f>'Historical Trades'!H8142</x:f>
      </x:c>
      <x:c r="I8142" s="0">
        <x:f>'Historical Trades'!I8142</x:f>
      </x:c>
      <x:c r="J8142" s="0">
        <x:f>'Historical Trades'!J8142</x:f>
      </x:c>
      <x:c r="K8142" s="0">
        <x:f>'Historical Trades'!K8142</x:f>
      </x:c>
      <x:c r="L8142" s="0">
        <x:f>'Historical Trades'!L8142</x:f>
      </x:c>
      <x:c r="M8142" s="0">
        <x:f>'Historical Trades'!M8142</x:f>
      </x:c>
      <x:c r="N8142" s="0">
        <x:f>CLEAN('Historical Trades'!O8142)</x:f>
      </x:c>
      <x:c r="P8142" s="14">
        <x:f>IF(G8142="sell",M8142,-M8142)</x:f>
      </x:c>
      <x:c r="Q8142" s="14">
        <x:f>VLOOKUP(N8142,'Currency Rates'!$A$3:$C$32,3,0)</x:f>
      </x:c>
      <x:c r="R8142" s="0">
        <x:f>IF(A8142="SPUS",0,IF(A8142="FWD",0,P8142/Q8142))</x:f>
      </x:c>
    </x:row>
    <x:row r="8143" spans="1:19" x14ac:dyDescent="0.3">
      <x:c r="A8143" s="0">
        <x:f>'Historical Trades'!A8143</x:f>
      </x:c>
      <x:c r="B8143" s="0">
        <x:f>'Historical Trades'!B8143</x:f>
      </x:c>
      <x:c r="C8143" s="23">
        <x:f>'Historical Trades'!C8143</x:f>
      </x:c>
      <x:c r="D8143" s="0">
        <x:f>'Historical Trades'!D8143</x:f>
      </x:c>
      <x:c r="E8143" s="23">
        <x:f>'Historical Trades'!E8143</x:f>
      </x:c>
      <x:c r="F8143" s="0">
        <x:f>'Historical Trades'!F8143</x:f>
      </x:c>
      <x:c r="G8143" s="0">
        <x:f>'Historical Trades'!G8143</x:f>
      </x:c>
      <x:c r="H8143" s="0">
        <x:f>'Historical Trades'!H8143</x:f>
      </x:c>
      <x:c r="I8143" s="0">
        <x:f>'Historical Trades'!I8143</x:f>
      </x:c>
      <x:c r="J8143" s="0">
        <x:f>'Historical Trades'!J8143</x:f>
      </x:c>
      <x:c r="K8143" s="0">
        <x:f>'Historical Trades'!K8143</x:f>
      </x:c>
      <x:c r="L8143" s="0">
        <x:f>'Historical Trades'!L8143</x:f>
      </x:c>
      <x:c r="M8143" s="0">
        <x:f>'Historical Trades'!M8143</x:f>
      </x:c>
      <x:c r="N8143" s="0">
        <x:f>CLEAN('Historical Trades'!O8143)</x:f>
      </x:c>
      <x:c r="P8143" s="14">
        <x:f>IF(G8143="sell",M8143,-M8143)</x:f>
      </x:c>
      <x:c r="Q8143" s="14">
        <x:f>VLOOKUP(N8143,'Currency Rates'!$A$3:$C$32,3,0)</x:f>
      </x:c>
      <x:c r="R8143" s="0">
        <x:f>IF(A8143="SPUS",0,IF(A8143="FWD",0,P8143/Q8143))</x:f>
      </x:c>
    </x:row>
    <x:row r="8144" spans="1:19" x14ac:dyDescent="0.3">
      <x:c r="A8144" s="0">
        <x:f>'Historical Trades'!A8144</x:f>
      </x:c>
      <x:c r="B8144" s="0">
        <x:f>'Historical Trades'!B8144</x:f>
      </x:c>
      <x:c r="C8144" s="23">
        <x:f>'Historical Trades'!C8144</x:f>
      </x:c>
      <x:c r="D8144" s="0">
        <x:f>'Historical Trades'!D8144</x:f>
      </x:c>
      <x:c r="E8144" s="23">
        <x:f>'Historical Trades'!E8144</x:f>
      </x:c>
      <x:c r="F8144" s="0">
        <x:f>'Historical Trades'!F8144</x:f>
      </x:c>
      <x:c r="G8144" s="0">
        <x:f>'Historical Trades'!G8144</x:f>
      </x:c>
      <x:c r="H8144" s="0">
        <x:f>'Historical Trades'!H8144</x:f>
      </x:c>
      <x:c r="I8144" s="0">
        <x:f>'Historical Trades'!I8144</x:f>
      </x:c>
      <x:c r="J8144" s="0">
        <x:f>'Historical Trades'!J8144</x:f>
      </x:c>
      <x:c r="K8144" s="0">
        <x:f>'Historical Trades'!K8144</x:f>
      </x:c>
      <x:c r="L8144" s="0">
        <x:f>'Historical Trades'!L8144</x:f>
      </x:c>
      <x:c r="M8144" s="0">
        <x:f>'Historical Trades'!M8144</x:f>
      </x:c>
      <x:c r="N8144" s="0">
        <x:f>CLEAN('Historical Trades'!O8144)</x:f>
      </x:c>
      <x:c r="P8144" s="14">
        <x:f>IF(G8144="sell",M8144,-M8144)</x:f>
      </x:c>
      <x:c r="Q8144" s="14">
        <x:f>VLOOKUP(N8144,'Currency Rates'!$A$3:$C$32,3,0)</x:f>
      </x:c>
      <x:c r="R8144" s="0">
        <x:f>IF(A8144="SPUS",0,IF(A8144="FWD",0,P8144/Q8144))</x:f>
      </x:c>
    </x:row>
    <x:row r="8145" spans="1:19" x14ac:dyDescent="0.3">
      <x:c r="A8145" s="0">
        <x:f>'Historical Trades'!A8145</x:f>
      </x:c>
      <x:c r="B8145" s="0">
        <x:f>'Historical Trades'!B8145</x:f>
      </x:c>
      <x:c r="C8145" s="23">
        <x:f>'Historical Trades'!C8145</x:f>
      </x:c>
      <x:c r="D8145" s="0">
        <x:f>'Historical Trades'!D8145</x:f>
      </x:c>
      <x:c r="E8145" s="23">
        <x:f>'Historical Trades'!E8145</x:f>
      </x:c>
      <x:c r="F8145" s="0">
        <x:f>'Historical Trades'!F8145</x:f>
      </x:c>
      <x:c r="G8145" s="0">
        <x:f>'Historical Trades'!G8145</x:f>
      </x:c>
      <x:c r="H8145" s="0">
        <x:f>'Historical Trades'!H8145</x:f>
      </x:c>
      <x:c r="I8145" s="0">
        <x:f>'Historical Trades'!I8145</x:f>
      </x:c>
      <x:c r="J8145" s="0">
        <x:f>'Historical Trades'!J8145</x:f>
      </x:c>
      <x:c r="K8145" s="0">
        <x:f>'Historical Trades'!K8145</x:f>
      </x:c>
      <x:c r="L8145" s="0">
        <x:f>'Historical Trades'!L8145</x:f>
      </x:c>
      <x:c r="M8145" s="0">
        <x:f>'Historical Trades'!M8145</x:f>
      </x:c>
      <x:c r="N8145" s="0">
        <x:f>CLEAN('Historical Trades'!O8145)</x:f>
      </x:c>
      <x:c r="P8145" s="14">
        <x:f>IF(G8145="sell",M8145,-M8145)</x:f>
      </x:c>
      <x:c r="Q8145" s="14">
        <x:f>VLOOKUP(N8145,'Currency Rates'!$A$3:$C$32,3,0)</x:f>
      </x:c>
      <x:c r="R8145" s="0">
        <x:f>IF(A8145="SPUS",0,IF(A8145="FWD",0,P8145/Q8145))</x:f>
      </x:c>
    </x:row>
    <x:row r="8146" spans="1:19" x14ac:dyDescent="0.3">
      <x:c r="A8146" s="0">
        <x:f>'Historical Trades'!A8146</x:f>
      </x:c>
      <x:c r="B8146" s="0">
        <x:f>'Historical Trades'!B8146</x:f>
      </x:c>
      <x:c r="C8146" s="23">
        <x:f>'Historical Trades'!C8146</x:f>
      </x:c>
      <x:c r="D8146" s="0">
        <x:f>'Historical Trades'!D8146</x:f>
      </x:c>
      <x:c r="E8146" s="23">
        <x:f>'Historical Trades'!E8146</x:f>
      </x:c>
      <x:c r="F8146" s="0">
        <x:f>'Historical Trades'!F8146</x:f>
      </x:c>
      <x:c r="G8146" s="0">
        <x:f>'Historical Trades'!G8146</x:f>
      </x:c>
      <x:c r="H8146" s="0">
        <x:f>'Historical Trades'!H8146</x:f>
      </x:c>
      <x:c r="I8146" s="0">
        <x:f>'Historical Trades'!I8146</x:f>
      </x:c>
      <x:c r="J8146" s="0">
        <x:f>'Historical Trades'!J8146</x:f>
      </x:c>
      <x:c r="K8146" s="0">
        <x:f>'Historical Trades'!K8146</x:f>
      </x:c>
      <x:c r="L8146" s="0">
        <x:f>'Historical Trades'!L8146</x:f>
      </x:c>
      <x:c r="M8146" s="0">
        <x:f>'Historical Trades'!M8146</x:f>
      </x:c>
      <x:c r="N8146" s="0">
        <x:f>CLEAN('Historical Trades'!O8146)</x:f>
      </x:c>
      <x:c r="P8146" s="14">
        <x:f>IF(G8146="sell",M8146,-M8146)</x:f>
      </x:c>
      <x:c r="Q8146" s="14">
        <x:f>VLOOKUP(N8146,'Currency Rates'!$A$3:$C$32,3,0)</x:f>
      </x:c>
      <x:c r="R8146" s="0">
        <x:f>IF(A8146="SPUS",0,IF(A8146="FWD",0,P8146/Q8146))</x:f>
      </x:c>
    </x:row>
    <x:row r="8147" spans="1:19" x14ac:dyDescent="0.3">
      <x:c r="A8147" s="0">
        <x:f>'Historical Trades'!A8147</x:f>
      </x:c>
      <x:c r="B8147" s="0">
        <x:f>'Historical Trades'!B8147</x:f>
      </x:c>
      <x:c r="C8147" s="23">
        <x:f>'Historical Trades'!C8147</x:f>
      </x:c>
      <x:c r="D8147" s="0">
        <x:f>'Historical Trades'!D8147</x:f>
      </x:c>
      <x:c r="E8147" s="23">
        <x:f>'Historical Trades'!E8147</x:f>
      </x:c>
      <x:c r="F8147" s="0">
        <x:f>'Historical Trades'!F8147</x:f>
      </x:c>
      <x:c r="G8147" s="0">
        <x:f>'Historical Trades'!G8147</x:f>
      </x:c>
      <x:c r="H8147" s="0">
        <x:f>'Historical Trades'!H8147</x:f>
      </x:c>
      <x:c r="I8147" s="0">
        <x:f>'Historical Trades'!I8147</x:f>
      </x:c>
      <x:c r="J8147" s="0">
        <x:f>'Historical Trades'!J8147</x:f>
      </x:c>
      <x:c r="K8147" s="0">
        <x:f>'Historical Trades'!K8147</x:f>
      </x:c>
      <x:c r="L8147" s="0">
        <x:f>'Historical Trades'!L8147</x:f>
      </x:c>
      <x:c r="M8147" s="0">
        <x:f>'Historical Trades'!M8147</x:f>
      </x:c>
      <x:c r="N8147" s="0">
        <x:f>CLEAN('Historical Trades'!O8147)</x:f>
      </x:c>
      <x:c r="P8147" s="14">
        <x:f>IF(G8147="sell",M8147,-M8147)</x:f>
      </x:c>
      <x:c r="Q8147" s="14">
        <x:f>VLOOKUP(N8147,'Currency Rates'!$A$3:$C$32,3,0)</x:f>
      </x:c>
      <x:c r="R8147" s="0">
        <x:f>IF(A8147="SPUS",0,IF(A8147="FWD",0,P8147/Q8147))</x:f>
      </x:c>
    </x:row>
    <x:row r="8148" spans="1:19" x14ac:dyDescent="0.3">
      <x:c r="A8148" s="0">
        <x:f>'Historical Trades'!A8148</x:f>
      </x:c>
      <x:c r="B8148" s="0">
        <x:f>'Historical Trades'!B8148</x:f>
      </x:c>
      <x:c r="C8148" s="23">
        <x:f>'Historical Trades'!C8148</x:f>
      </x:c>
      <x:c r="D8148" s="0">
        <x:f>'Historical Trades'!D8148</x:f>
      </x:c>
      <x:c r="E8148" s="23">
        <x:f>'Historical Trades'!E8148</x:f>
      </x:c>
      <x:c r="F8148" s="0">
        <x:f>'Historical Trades'!F8148</x:f>
      </x:c>
      <x:c r="G8148" s="0">
        <x:f>'Historical Trades'!G8148</x:f>
      </x:c>
      <x:c r="H8148" s="0">
        <x:f>'Historical Trades'!H8148</x:f>
      </x:c>
      <x:c r="I8148" s="0">
        <x:f>'Historical Trades'!I8148</x:f>
      </x:c>
      <x:c r="J8148" s="0">
        <x:f>'Historical Trades'!J8148</x:f>
      </x:c>
      <x:c r="K8148" s="0">
        <x:f>'Historical Trades'!K8148</x:f>
      </x:c>
      <x:c r="L8148" s="0">
        <x:f>'Historical Trades'!L8148</x:f>
      </x:c>
      <x:c r="M8148" s="0">
        <x:f>'Historical Trades'!M8148</x:f>
      </x:c>
      <x:c r="N8148" s="0">
        <x:f>CLEAN('Historical Trades'!O8148)</x:f>
      </x:c>
      <x:c r="P8148" s="14">
        <x:f>IF(G8148="sell",M8148,-M8148)</x:f>
      </x:c>
      <x:c r="Q8148" s="14">
        <x:f>VLOOKUP(N8148,'Currency Rates'!$A$3:$C$32,3,0)</x:f>
      </x:c>
      <x:c r="R8148" s="0">
        <x:f>IF(A8148="SPUS",0,IF(A8148="FWD",0,P8148/Q8148))</x:f>
      </x:c>
    </x:row>
    <x:row r="8149" spans="1:19" x14ac:dyDescent="0.3">
      <x:c r="A8149" s="0">
        <x:f>'Historical Trades'!A8149</x:f>
      </x:c>
      <x:c r="B8149" s="0">
        <x:f>'Historical Trades'!B8149</x:f>
      </x:c>
      <x:c r="C8149" s="23">
        <x:f>'Historical Trades'!C8149</x:f>
      </x:c>
      <x:c r="D8149" s="0">
        <x:f>'Historical Trades'!D8149</x:f>
      </x:c>
      <x:c r="E8149" s="23">
        <x:f>'Historical Trades'!E8149</x:f>
      </x:c>
      <x:c r="F8149" s="0">
        <x:f>'Historical Trades'!F8149</x:f>
      </x:c>
      <x:c r="G8149" s="0">
        <x:f>'Historical Trades'!G8149</x:f>
      </x:c>
      <x:c r="H8149" s="0">
        <x:f>'Historical Trades'!H8149</x:f>
      </x:c>
      <x:c r="I8149" s="0">
        <x:f>'Historical Trades'!I8149</x:f>
      </x:c>
      <x:c r="J8149" s="0">
        <x:f>'Historical Trades'!J8149</x:f>
      </x:c>
      <x:c r="K8149" s="0">
        <x:f>'Historical Trades'!K8149</x:f>
      </x:c>
      <x:c r="L8149" s="0">
        <x:f>'Historical Trades'!L8149</x:f>
      </x:c>
      <x:c r="M8149" s="0">
        <x:f>'Historical Trades'!M8149</x:f>
      </x:c>
      <x:c r="N8149" s="0">
        <x:f>CLEAN('Historical Trades'!O8149)</x:f>
      </x:c>
      <x:c r="P8149" s="14">
        <x:f>IF(G8149="sell",M8149,-M8149)</x:f>
      </x:c>
      <x:c r="Q8149" s="14">
        <x:f>VLOOKUP(N8149,'Currency Rates'!$A$3:$C$32,3,0)</x:f>
      </x:c>
      <x:c r="R8149" s="0">
        <x:f>IF(A8149="SPUS",0,IF(A8149="FWD",0,P8149/Q8149))</x:f>
      </x:c>
    </x:row>
    <x:row r="8150" spans="1:19" x14ac:dyDescent="0.3">
      <x:c r="A8150" s="0">
        <x:f>'Historical Trades'!A8150</x:f>
      </x:c>
      <x:c r="B8150" s="0">
        <x:f>'Historical Trades'!B8150</x:f>
      </x:c>
      <x:c r="C8150" s="23">
        <x:f>'Historical Trades'!C8150</x:f>
      </x:c>
      <x:c r="D8150" s="0">
        <x:f>'Historical Trades'!D8150</x:f>
      </x:c>
      <x:c r="E8150" s="23">
        <x:f>'Historical Trades'!E8150</x:f>
      </x:c>
      <x:c r="F8150" s="0">
        <x:f>'Historical Trades'!F8150</x:f>
      </x:c>
      <x:c r="G8150" s="0">
        <x:f>'Historical Trades'!G8150</x:f>
      </x:c>
      <x:c r="H8150" s="0">
        <x:f>'Historical Trades'!H8150</x:f>
      </x:c>
      <x:c r="I8150" s="0">
        <x:f>'Historical Trades'!I8150</x:f>
      </x:c>
      <x:c r="J8150" s="0">
        <x:f>'Historical Trades'!J8150</x:f>
      </x:c>
      <x:c r="K8150" s="0">
        <x:f>'Historical Trades'!K8150</x:f>
      </x:c>
      <x:c r="L8150" s="0">
        <x:f>'Historical Trades'!L8150</x:f>
      </x:c>
      <x:c r="M8150" s="0">
        <x:f>'Historical Trades'!M8150</x:f>
      </x:c>
      <x:c r="N8150" s="0">
        <x:f>CLEAN('Historical Trades'!O8150)</x:f>
      </x:c>
      <x:c r="P8150" s="14">
        <x:f>IF(G8150="sell",M8150,-M8150)</x:f>
      </x:c>
      <x:c r="Q8150" s="14">
        <x:f>VLOOKUP(N8150,'Currency Rates'!$A$3:$C$32,3,0)</x:f>
      </x:c>
      <x:c r="R8150" s="0">
        <x:f>IF(A8150="SPUS",0,IF(A8150="FWD",0,P8150/Q8150))</x:f>
      </x:c>
    </x:row>
    <x:row r="8151" spans="1:19" x14ac:dyDescent="0.3">
      <x:c r="A8151" s="0">
        <x:f>'Historical Trades'!A8151</x:f>
      </x:c>
      <x:c r="B8151" s="0">
        <x:f>'Historical Trades'!B8151</x:f>
      </x:c>
      <x:c r="C8151" s="23">
        <x:f>'Historical Trades'!C8151</x:f>
      </x:c>
      <x:c r="D8151" s="0">
        <x:f>'Historical Trades'!D8151</x:f>
      </x:c>
      <x:c r="E8151" s="23">
        <x:f>'Historical Trades'!E8151</x:f>
      </x:c>
      <x:c r="F8151" s="0">
        <x:f>'Historical Trades'!F8151</x:f>
      </x:c>
      <x:c r="G8151" s="0">
        <x:f>'Historical Trades'!G8151</x:f>
      </x:c>
      <x:c r="H8151" s="0">
        <x:f>'Historical Trades'!H8151</x:f>
      </x:c>
      <x:c r="I8151" s="0">
        <x:f>'Historical Trades'!I8151</x:f>
      </x:c>
      <x:c r="J8151" s="0">
        <x:f>'Historical Trades'!J8151</x:f>
      </x:c>
      <x:c r="K8151" s="0">
        <x:f>'Historical Trades'!K8151</x:f>
      </x:c>
      <x:c r="L8151" s="0">
        <x:f>'Historical Trades'!L8151</x:f>
      </x:c>
      <x:c r="M8151" s="0">
        <x:f>'Historical Trades'!M8151</x:f>
      </x:c>
      <x:c r="N8151" s="0">
        <x:f>CLEAN('Historical Trades'!O8151)</x:f>
      </x:c>
      <x:c r="P8151" s="14">
        <x:f>IF(G8151="sell",M8151,-M8151)</x:f>
      </x:c>
      <x:c r="Q8151" s="14">
        <x:f>VLOOKUP(N8151,'Currency Rates'!$A$3:$C$32,3,0)</x:f>
      </x:c>
      <x:c r="R8151" s="0">
        <x:f>IF(A8151="SPUS",0,IF(A8151="FWD",0,P8151/Q8151))</x:f>
      </x:c>
    </x:row>
    <x:row r="8152" spans="1:19" x14ac:dyDescent="0.3">
      <x:c r="A8152" s="0">
        <x:f>'Historical Trades'!A8152</x:f>
      </x:c>
      <x:c r="B8152" s="0">
        <x:f>'Historical Trades'!B8152</x:f>
      </x:c>
      <x:c r="C8152" s="23">
        <x:f>'Historical Trades'!C8152</x:f>
      </x:c>
      <x:c r="D8152" s="0">
        <x:f>'Historical Trades'!D8152</x:f>
      </x:c>
      <x:c r="E8152" s="23">
        <x:f>'Historical Trades'!E8152</x:f>
      </x:c>
      <x:c r="F8152" s="0">
        <x:f>'Historical Trades'!F8152</x:f>
      </x:c>
      <x:c r="G8152" s="0">
        <x:f>'Historical Trades'!G8152</x:f>
      </x:c>
      <x:c r="H8152" s="0">
        <x:f>'Historical Trades'!H8152</x:f>
      </x:c>
      <x:c r="I8152" s="0">
        <x:f>'Historical Trades'!I8152</x:f>
      </x:c>
      <x:c r="J8152" s="0">
        <x:f>'Historical Trades'!J8152</x:f>
      </x:c>
      <x:c r="K8152" s="0">
        <x:f>'Historical Trades'!K8152</x:f>
      </x:c>
      <x:c r="L8152" s="0">
        <x:f>'Historical Trades'!L8152</x:f>
      </x:c>
      <x:c r="M8152" s="0">
        <x:f>'Historical Trades'!M8152</x:f>
      </x:c>
      <x:c r="N8152" s="0">
        <x:f>CLEAN('Historical Trades'!O8152)</x:f>
      </x:c>
      <x:c r="P8152" s="14">
        <x:f>IF(G8152="sell",M8152,-M8152)</x:f>
      </x:c>
      <x:c r="Q8152" s="14">
        <x:f>VLOOKUP(N8152,'Currency Rates'!$A$3:$C$32,3,0)</x:f>
      </x:c>
      <x:c r="R8152" s="0">
        <x:f>IF(A8152="SPUS",0,IF(A8152="FWD",0,P8152/Q8152))</x:f>
      </x:c>
    </x:row>
    <x:row r="8153" spans="1:19" x14ac:dyDescent="0.3">
      <x:c r="A8153" s="0">
        <x:f>'Historical Trades'!A8153</x:f>
      </x:c>
      <x:c r="B8153" s="0">
        <x:f>'Historical Trades'!B8153</x:f>
      </x:c>
      <x:c r="C8153" s="23">
        <x:f>'Historical Trades'!C8153</x:f>
      </x:c>
      <x:c r="D8153" s="0">
        <x:f>'Historical Trades'!D8153</x:f>
      </x:c>
      <x:c r="E8153" s="23">
        <x:f>'Historical Trades'!E8153</x:f>
      </x:c>
      <x:c r="F8153" s="0">
        <x:f>'Historical Trades'!F8153</x:f>
      </x:c>
      <x:c r="G8153" s="0">
        <x:f>'Historical Trades'!G8153</x:f>
      </x:c>
      <x:c r="H8153" s="0">
        <x:f>'Historical Trades'!H8153</x:f>
      </x:c>
      <x:c r="I8153" s="0">
        <x:f>'Historical Trades'!I8153</x:f>
      </x:c>
      <x:c r="J8153" s="0">
        <x:f>'Historical Trades'!J8153</x:f>
      </x:c>
      <x:c r="K8153" s="0">
        <x:f>'Historical Trades'!K8153</x:f>
      </x:c>
      <x:c r="L8153" s="0">
        <x:f>'Historical Trades'!L8153</x:f>
      </x:c>
      <x:c r="M8153" s="0">
        <x:f>'Historical Trades'!M8153</x:f>
      </x:c>
      <x:c r="N8153" s="0">
        <x:f>CLEAN('Historical Trades'!O8153)</x:f>
      </x:c>
      <x:c r="P8153" s="14">
        <x:f>IF(G8153="sell",M8153,-M8153)</x:f>
      </x:c>
      <x:c r="Q8153" s="14">
        <x:f>VLOOKUP(N8153,'Currency Rates'!$A$3:$C$32,3,0)</x:f>
      </x:c>
      <x:c r="R8153" s="0">
        <x:f>IF(A8153="SPUS",0,IF(A8153="FWD",0,P8153/Q8153))</x:f>
      </x:c>
    </x:row>
    <x:row r="8154" spans="1:19" x14ac:dyDescent="0.3">
      <x:c r="A8154" s="0">
        <x:f>'Historical Trades'!A8154</x:f>
      </x:c>
      <x:c r="B8154" s="0">
        <x:f>'Historical Trades'!B8154</x:f>
      </x:c>
      <x:c r="C8154" s="23">
        <x:f>'Historical Trades'!C8154</x:f>
      </x:c>
      <x:c r="D8154" s="0">
        <x:f>'Historical Trades'!D8154</x:f>
      </x:c>
      <x:c r="E8154" s="23">
        <x:f>'Historical Trades'!E8154</x:f>
      </x:c>
      <x:c r="F8154" s="0">
        <x:f>'Historical Trades'!F8154</x:f>
      </x:c>
      <x:c r="G8154" s="0">
        <x:f>'Historical Trades'!G8154</x:f>
      </x:c>
      <x:c r="H8154" s="0">
        <x:f>'Historical Trades'!H8154</x:f>
      </x:c>
      <x:c r="I8154" s="0">
        <x:f>'Historical Trades'!I8154</x:f>
      </x:c>
      <x:c r="J8154" s="0">
        <x:f>'Historical Trades'!J8154</x:f>
      </x:c>
      <x:c r="K8154" s="0">
        <x:f>'Historical Trades'!K8154</x:f>
      </x:c>
      <x:c r="L8154" s="0">
        <x:f>'Historical Trades'!L8154</x:f>
      </x:c>
      <x:c r="M8154" s="0">
        <x:f>'Historical Trades'!M8154</x:f>
      </x:c>
      <x:c r="N8154" s="0">
        <x:f>CLEAN('Historical Trades'!O8154)</x:f>
      </x:c>
      <x:c r="P8154" s="14">
        <x:f>IF(G8154="sell",M8154,-M8154)</x:f>
      </x:c>
      <x:c r="Q8154" s="14">
        <x:f>VLOOKUP(N8154,'Currency Rates'!$A$3:$C$32,3,0)</x:f>
      </x:c>
      <x:c r="R8154" s="0">
        <x:f>IF(A8154="SPUS",0,IF(A8154="FWD",0,P8154/Q8154))</x:f>
      </x:c>
    </x:row>
    <x:row r="8155" spans="1:19" x14ac:dyDescent="0.3">
      <x:c r="A8155" s="0">
        <x:f>'Historical Trades'!A8155</x:f>
      </x:c>
      <x:c r="B8155" s="0">
        <x:f>'Historical Trades'!B8155</x:f>
      </x:c>
      <x:c r="C8155" s="23">
        <x:f>'Historical Trades'!C8155</x:f>
      </x:c>
      <x:c r="D8155" s="0">
        <x:f>'Historical Trades'!D8155</x:f>
      </x:c>
      <x:c r="E8155" s="23">
        <x:f>'Historical Trades'!E8155</x:f>
      </x:c>
      <x:c r="F8155" s="0">
        <x:f>'Historical Trades'!F8155</x:f>
      </x:c>
      <x:c r="G8155" s="0">
        <x:f>'Historical Trades'!G8155</x:f>
      </x:c>
      <x:c r="H8155" s="0">
        <x:f>'Historical Trades'!H8155</x:f>
      </x:c>
      <x:c r="I8155" s="0">
        <x:f>'Historical Trades'!I8155</x:f>
      </x:c>
      <x:c r="J8155" s="0">
        <x:f>'Historical Trades'!J8155</x:f>
      </x:c>
      <x:c r="K8155" s="0">
        <x:f>'Historical Trades'!K8155</x:f>
      </x:c>
      <x:c r="L8155" s="0">
        <x:f>'Historical Trades'!L8155</x:f>
      </x:c>
      <x:c r="M8155" s="0">
        <x:f>'Historical Trades'!M8155</x:f>
      </x:c>
      <x:c r="N8155" s="0">
        <x:f>CLEAN('Historical Trades'!O8155)</x:f>
      </x:c>
      <x:c r="P8155" s="14">
        <x:f>IF(G8155="sell",M8155,-M8155)</x:f>
      </x:c>
      <x:c r="Q8155" s="14">
        <x:f>VLOOKUP(N8155,'Currency Rates'!$A$3:$C$32,3,0)</x:f>
      </x:c>
      <x:c r="R8155" s="0">
        <x:f>IF(A8155="SPUS",0,IF(A8155="FWD",0,P8155/Q8155))</x:f>
      </x:c>
    </x:row>
    <x:row r="8156" spans="1:19" x14ac:dyDescent="0.3">
      <x:c r="A8156" s="0">
        <x:f>'Historical Trades'!A8156</x:f>
      </x:c>
      <x:c r="B8156" s="0">
        <x:f>'Historical Trades'!B8156</x:f>
      </x:c>
      <x:c r="C8156" s="23">
        <x:f>'Historical Trades'!C8156</x:f>
      </x:c>
      <x:c r="D8156" s="0">
        <x:f>'Historical Trades'!D8156</x:f>
      </x:c>
      <x:c r="E8156" s="23">
        <x:f>'Historical Trades'!E8156</x:f>
      </x:c>
      <x:c r="F8156" s="0">
        <x:f>'Historical Trades'!F8156</x:f>
      </x:c>
      <x:c r="G8156" s="0">
        <x:f>'Historical Trades'!G8156</x:f>
      </x:c>
      <x:c r="H8156" s="0">
        <x:f>'Historical Trades'!H8156</x:f>
      </x:c>
      <x:c r="I8156" s="0">
        <x:f>'Historical Trades'!I8156</x:f>
      </x:c>
      <x:c r="J8156" s="0">
        <x:f>'Historical Trades'!J8156</x:f>
      </x:c>
      <x:c r="K8156" s="0">
        <x:f>'Historical Trades'!K8156</x:f>
      </x:c>
      <x:c r="L8156" s="0">
        <x:f>'Historical Trades'!L8156</x:f>
      </x:c>
      <x:c r="M8156" s="0">
        <x:f>'Historical Trades'!M8156</x:f>
      </x:c>
      <x:c r="N8156" s="0">
        <x:f>CLEAN('Historical Trades'!O8156)</x:f>
      </x:c>
      <x:c r="P8156" s="14">
        <x:f>IF(G8156="sell",M8156,-M8156)</x:f>
      </x:c>
      <x:c r="Q8156" s="14">
        <x:f>VLOOKUP(N8156,'Currency Rates'!$A$3:$C$32,3,0)</x:f>
      </x:c>
      <x:c r="R8156" s="0">
        <x:f>IF(A8156="SPUS",0,IF(A8156="FWD",0,P8156/Q8156))</x:f>
      </x:c>
    </x:row>
    <x:row r="8157" spans="1:19" x14ac:dyDescent="0.3">
      <x:c r="A8157" s="0">
        <x:f>'Historical Trades'!A8157</x:f>
      </x:c>
      <x:c r="B8157" s="0">
        <x:f>'Historical Trades'!B8157</x:f>
      </x:c>
      <x:c r="C8157" s="23">
        <x:f>'Historical Trades'!C8157</x:f>
      </x:c>
      <x:c r="D8157" s="0">
        <x:f>'Historical Trades'!D8157</x:f>
      </x:c>
      <x:c r="E8157" s="23">
        <x:f>'Historical Trades'!E8157</x:f>
      </x:c>
      <x:c r="F8157" s="0">
        <x:f>'Historical Trades'!F8157</x:f>
      </x:c>
      <x:c r="G8157" s="0">
        <x:f>'Historical Trades'!G8157</x:f>
      </x:c>
      <x:c r="H8157" s="0">
        <x:f>'Historical Trades'!H8157</x:f>
      </x:c>
      <x:c r="I8157" s="0">
        <x:f>'Historical Trades'!I8157</x:f>
      </x:c>
      <x:c r="J8157" s="0">
        <x:f>'Historical Trades'!J8157</x:f>
      </x:c>
      <x:c r="K8157" s="0">
        <x:f>'Historical Trades'!K8157</x:f>
      </x:c>
      <x:c r="L8157" s="0">
        <x:f>'Historical Trades'!L8157</x:f>
      </x:c>
      <x:c r="M8157" s="0">
        <x:f>'Historical Trades'!M8157</x:f>
      </x:c>
      <x:c r="N8157" s="0">
        <x:f>CLEAN('Historical Trades'!O8157)</x:f>
      </x:c>
      <x:c r="P8157" s="14">
        <x:f>IF(G8157="sell",M8157,-M8157)</x:f>
      </x:c>
      <x:c r="Q8157" s="14">
        <x:f>VLOOKUP(N8157,'Currency Rates'!$A$3:$C$32,3,0)</x:f>
      </x:c>
      <x:c r="R8157" s="0">
        <x:f>IF(A8157="SPUS",0,IF(A8157="FWD",0,P8157/Q8157))</x:f>
      </x:c>
    </x:row>
    <x:row r="8158" spans="1:19" x14ac:dyDescent="0.3">
      <x:c r="A8158" s="0">
        <x:f>'Historical Trades'!A8158</x:f>
      </x:c>
      <x:c r="B8158" s="0">
        <x:f>'Historical Trades'!B8158</x:f>
      </x:c>
      <x:c r="C8158" s="23">
        <x:f>'Historical Trades'!C8158</x:f>
      </x:c>
      <x:c r="D8158" s="0">
        <x:f>'Historical Trades'!D8158</x:f>
      </x:c>
      <x:c r="E8158" s="23">
        <x:f>'Historical Trades'!E8158</x:f>
      </x:c>
      <x:c r="F8158" s="0">
        <x:f>'Historical Trades'!F8158</x:f>
      </x:c>
      <x:c r="G8158" s="0">
        <x:f>'Historical Trades'!G8158</x:f>
      </x:c>
      <x:c r="H8158" s="0">
        <x:f>'Historical Trades'!H8158</x:f>
      </x:c>
      <x:c r="I8158" s="0">
        <x:f>'Historical Trades'!I8158</x:f>
      </x:c>
      <x:c r="J8158" s="0">
        <x:f>'Historical Trades'!J8158</x:f>
      </x:c>
      <x:c r="K8158" s="0">
        <x:f>'Historical Trades'!K8158</x:f>
      </x:c>
      <x:c r="L8158" s="0">
        <x:f>'Historical Trades'!L8158</x:f>
      </x:c>
      <x:c r="M8158" s="0">
        <x:f>'Historical Trades'!M8158</x:f>
      </x:c>
      <x:c r="N8158" s="0">
        <x:f>CLEAN('Historical Trades'!O8158)</x:f>
      </x:c>
      <x:c r="P8158" s="14">
        <x:f>IF(G8158="sell",M8158,-M8158)</x:f>
      </x:c>
      <x:c r="Q8158" s="14">
        <x:f>VLOOKUP(N8158,'Currency Rates'!$A$3:$C$32,3,0)</x:f>
      </x:c>
      <x:c r="R8158" s="0">
        <x:f>IF(A8158="SPUS",0,IF(A8158="FWD",0,P8158/Q8158))</x:f>
      </x:c>
    </x:row>
    <x:row r="8159" spans="1:19" x14ac:dyDescent="0.3">
      <x:c r="A8159" s="0">
        <x:f>'Historical Trades'!A8159</x:f>
      </x:c>
      <x:c r="B8159" s="0">
        <x:f>'Historical Trades'!B8159</x:f>
      </x:c>
      <x:c r="C8159" s="23">
        <x:f>'Historical Trades'!C8159</x:f>
      </x:c>
      <x:c r="D8159" s="0">
        <x:f>'Historical Trades'!D8159</x:f>
      </x:c>
      <x:c r="E8159" s="23">
        <x:f>'Historical Trades'!E8159</x:f>
      </x:c>
      <x:c r="F8159" s="0">
        <x:f>'Historical Trades'!F8159</x:f>
      </x:c>
      <x:c r="G8159" s="0">
        <x:f>'Historical Trades'!G8159</x:f>
      </x:c>
      <x:c r="H8159" s="0">
        <x:f>'Historical Trades'!H8159</x:f>
      </x:c>
      <x:c r="I8159" s="0">
        <x:f>'Historical Trades'!I8159</x:f>
      </x:c>
      <x:c r="J8159" s="0">
        <x:f>'Historical Trades'!J8159</x:f>
      </x:c>
      <x:c r="K8159" s="0">
        <x:f>'Historical Trades'!K8159</x:f>
      </x:c>
      <x:c r="L8159" s="0">
        <x:f>'Historical Trades'!L8159</x:f>
      </x:c>
      <x:c r="M8159" s="0">
        <x:f>'Historical Trades'!M8159</x:f>
      </x:c>
      <x:c r="N8159" s="0">
        <x:f>CLEAN('Historical Trades'!O8159)</x:f>
      </x:c>
      <x:c r="P8159" s="14">
        <x:f>IF(G8159="sell",M8159,-M8159)</x:f>
      </x:c>
      <x:c r="Q8159" s="14">
        <x:f>VLOOKUP(N8159,'Currency Rates'!$A$3:$C$32,3,0)</x:f>
      </x:c>
      <x:c r="R8159" s="0">
        <x:f>IF(A8159="SPUS",0,IF(A8159="FWD",0,P8159/Q8159))</x:f>
      </x:c>
    </x:row>
    <x:row r="8160" spans="1:19" x14ac:dyDescent="0.3">
      <x:c r="A8160" s="0">
        <x:f>'Historical Trades'!A8160</x:f>
      </x:c>
      <x:c r="B8160" s="0">
        <x:f>'Historical Trades'!B8160</x:f>
      </x:c>
      <x:c r="C8160" s="23">
        <x:f>'Historical Trades'!C8160</x:f>
      </x:c>
      <x:c r="D8160" s="0">
        <x:f>'Historical Trades'!D8160</x:f>
      </x:c>
      <x:c r="E8160" s="23">
        <x:f>'Historical Trades'!E8160</x:f>
      </x:c>
      <x:c r="F8160" s="0">
        <x:f>'Historical Trades'!F8160</x:f>
      </x:c>
      <x:c r="G8160" s="0">
        <x:f>'Historical Trades'!G8160</x:f>
      </x:c>
      <x:c r="H8160" s="0">
        <x:f>'Historical Trades'!H8160</x:f>
      </x:c>
      <x:c r="I8160" s="0">
        <x:f>'Historical Trades'!I8160</x:f>
      </x:c>
      <x:c r="J8160" s="0">
        <x:f>'Historical Trades'!J8160</x:f>
      </x:c>
      <x:c r="K8160" s="0">
        <x:f>'Historical Trades'!K8160</x:f>
      </x:c>
      <x:c r="L8160" s="0">
        <x:f>'Historical Trades'!L8160</x:f>
      </x:c>
      <x:c r="M8160" s="0">
        <x:f>'Historical Trades'!M8160</x:f>
      </x:c>
      <x:c r="N8160" s="0">
        <x:f>CLEAN('Historical Trades'!O8160)</x:f>
      </x:c>
      <x:c r="P8160" s="14">
        <x:f>IF(G8160="sell",M8160,-M8160)</x:f>
      </x:c>
      <x:c r="Q8160" s="14">
        <x:f>VLOOKUP(N8160,'Currency Rates'!$A$3:$C$32,3,0)</x:f>
      </x:c>
      <x:c r="R8160" s="0">
        <x:f>IF(A8160="SPUS",0,IF(A8160="FWD",0,P8160/Q8160))</x:f>
      </x:c>
    </x:row>
    <x:row r="8161" spans="1:19" x14ac:dyDescent="0.3">
      <x:c r="A8161" s="0">
        <x:f>'Historical Trades'!A8161</x:f>
      </x:c>
      <x:c r="B8161" s="0">
        <x:f>'Historical Trades'!B8161</x:f>
      </x:c>
      <x:c r="C8161" s="23">
        <x:f>'Historical Trades'!C8161</x:f>
      </x:c>
      <x:c r="D8161" s="0">
        <x:f>'Historical Trades'!D8161</x:f>
      </x:c>
      <x:c r="E8161" s="23">
        <x:f>'Historical Trades'!E8161</x:f>
      </x:c>
      <x:c r="F8161" s="0">
        <x:f>'Historical Trades'!F8161</x:f>
      </x:c>
      <x:c r="G8161" s="0">
        <x:f>'Historical Trades'!G8161</x:f>
      </x:c>
      <x:c r="H8161" s="0">
        <x:f>'Historical Trades'!H8161</x:f>
      </x:c>
      <x:c r="I8161" s="0">
        <x:f>'Historical Trades'!I8161</x:f>
      </x:c>
      <x:c r="J8161" s="0">
        <x:f>'Historical Trades'!J8161</x:f>
      </x:c>
      <x:c r="K8161" s="0">
        <x:f>'Historical Trades'!K8161</x:f>
      </x:c>
      <x:c r="L8161" s="0">
        <x:f>'Historical Trades'!L8161</x:f>
      </x:c>
      <x:c r="M8161" s="0">
        <x:f>'Historical Trades'!M8161</x:f>
      </x:c>
      <x:c r="N8161" s="0">
        <x:f>CLEAN('Historical Trades'!O8161)</x:f>
      </x:c>
      <x:c r="P8161" s="14">
        <x:f>IF(G8161="sell",M8161,-M8161)</x:f>
      </x:c>
      <x:c r="Q8161" s="14">
        <x:f>VLOOKUP(N8161,'Currency Rates'!$A$3:$C$32,3,0)</x:f>
      </x:c>
      <x:c r="R8161" s="0">
        <x:f>IF(A8161="SPUS",0,IF(A8161="FWD",0,P8161/Q8161))</x:f>
      </x:c>
    </x:row>
    <x:row r="8162" spans="1:19" x14ac:dyDescent="0.3">
      <x:c r="A8162" s="0">
        <x:f>'Historical Trades'!A8162</x:f>
      </x:c>
      <x:c r="B8162" s="0">
        <x:f>'Historical Trades'!B8162</x:f>
      </x:c>
      <x:c r="C8162" s="23">
        <x:f>'Historical Trades'!C8162</x:f>
      </x:c>
      <x:c r="D8162" s="0">
        <x:f>'Historical Trades'!D8162</x:f>
      </x:c>
      <x:c r="E8162" s="23">
        <x:f>'Historical Trades'!E8162</x:f>
      </x:c>
      <x:c r="F8162" s="0">
        <x:f>'Historical Trades'!F8162</x:f>
      </x:c>
      <x:c r="G8162" s="0">
        <x:f>'Historical Trades'!G8162</x:f>
      </x:c>
      <x:c r="H8162" s="0">
        <x:f>'Historical Trades'!H8162</x:f>
      </x:c>
      <x:c r="I8162" s="0">
        <x:f>'Historical Trades'!I8162</x:f>
      </x:c>
      <x:c r="J8162" s="0">
        <x:f>'Historical Trades'!J8162</x:f>
      </x:c>
      <x:c r="K8162" s="0">
        <x:f>'Historical Trades'!K8162</x:f>
      </x:c>
      <x:c r="L8162" s="0">
        <x:f>'Historical Trades'!L8162</x:f>
      </x:c>
      <x:c r="M8162" s="0">
        <x:f>'Historical Trades'!M8162</x:f>
      </x:c>
      <x:c r="N8162" s="0">
        <x:f>CLEAN('Historical Trades'!O8162)</x:f>
      </x:c>
      <x:c r="P8162" s="14">
        <x:f>IF(G8162="sell",M8162,-M8162)</x:f>
      </x:c>
      <x:c r="Q8162" s="14">
        <x:f>VLOOKUP(N8162,'Currency Rates'!$A$3:$C$32,3,0)</x:f>
      </x:c>
      <x:c r="R8162" s="0">
        <x:f>IF(A8162="SPUS",0,IF(A8162="FWD",0,P8162/Q8162))</x:f>
      </x:c>
    </x:row>
    <x:row r="8163" spans="1:19" x14ac:dyDescent="0.3">
      <x:c r="A8163" s="0">
        <x:f>'Historical Trades'!A8163</x:f>
      </x:c>
      <x:c r="B8163" s="0">
        <x:f>'Historical Trades'!B8163</x:f>
      </x:c>
      <x:c r="C8163" s="23">
        <x:f>'Historical Trades'!C8163</x:f>
      </x:c>
      <x:c r="D8163" s="0">
        <x:f>'Historical Trades'!D8163</x:f>
      </x:c>
      <x:c r="E8163" s="23">
        <x:f>'Historical Trades'!E8163</x:f>
      </x:c>
      <x:c r="F8163" s="0">
        <x:f>'Historical Trades'!F8163</x:f>
      </x:c>
      <x:c r="G8163" s="0">
        <x:f>'Historical Trades'!G8163</x:f>
      </x:c>
      <x:c r="H8163" s="0">
        <x:f>'Historical Trades'!H8163</x:f>
      </x:c>
      <x:c r="I8163" s="0">
        <x:f>'Historical Trades'!I8163</x:f>
      </x:c>
      <x:c r="J8163" s="0">
        <x:f>'Historical Trades'!J8163</x:f>
      </x:c>
      <x:c r="K8163" s="0">
        <x:f>'Historical Trades'!K8163</x:f>
      </x:c>
      <x:c r="L8163" s="0">
        <x:f>'Historical Trades'!L8163</x:f>
      </x:c>
      <x:c r="M8163" s="0">
        <x:f>'Historical Trades'!M8163</x:f>
      </x:c>
      <x:c r="N8163" s="0">
        <x:f>CLEAN('Historical Trades'!O8163)</x:f>
      </x:c>
      <x:c r="P8163" s="14">
        <x:f>IF(G8163="sell",M8163,-M8163)</x:f>
      </x:c>
      <x:c r="Q8163" s="14">
        <x:f>VLOOKUP(N8163,'Currency Rates'!$A$3:$C$32,3,0)</x:f>
      </x:c>
      <x:c r="R8163" s="0">
        <x:f>IF(A8163="SPUS",0,IF(A8163="FWD",0,P8163/Q8163))</x:f>
      </x:c>
    </x:row>
    <x:row r="8164" spans="1:19" x14ac:dyDescent="0.3">
      <x:c r="A8164" s="0">
        <x:f>'Historical Trades'!A8164</x:f>
      </x:c>
      <x:c r="B8164" s="0">
        <x:f>'Historical Trades'!B8164</x:f>
      </x:c>
      <x:c r="C8164" s="23">
        <x:f>'Historical Trades'!C8164</x:f>
      </x:c>
      <x:c r="D8164" s="0">
        <x:f>'Historical Trades'!D8164</x:f>
      </x:c>
      <x:c r="E8164" s="23">
        <x:f>'Historical Trades'!E8164</x:f>
      </x:c>
      <x:c r="F8164" s="0">
        <x:f>'Historical Trades'!F8164</x:f>
      </x:c>
      <x:c r="G8164" s="0">
        <x:f>'Historical Trades'!G8164</x:f>
      </x:c>
      <x:c r="H8164" s="0">
        <x:f>'Historical Trades'!H8164</x:f>
      </x:c>
      <x:c r="I8164" s="0">
        <x:f>'Historical Trades'!I8164</x:f>
      </x:c>
      <x:c r="J8164" s="0">
        <x:f>'Historical Trades'!J8164</x:f>
      </x:c>
      <x:c r="K8164" s="0">
        <x:f>'Historical Trades'!K8164</x:f>
      </x:c>
      <x:c r="L8164" s="0">
        <x:f>'Historical Trades'!L8164</x:f>
      </x:c>
      <x:c r="M8164" s="0">
        <x:f>'Historical Trades'!M8164</x:f>
      </x:c>
      <x:c r="N8164" s="0">
        <x:f>CLEAN('Historical Trades'!O8164)</x:f>
      </x:c>
      <x:c r="P8164" s="14">
        <x:f>IF(G8164="sell",M8164,-M8164)</x:f>
      </x:c>
      <x:c r="Q8164" s="14">
        <x:f>VLOOKUP(N8164,'Currency Rates'!$A$3:$C$32,3,0)</x:f>
      </x:c>
      <x:c r="R8164" s="0">
        <x:f>IF(A8164="SPUS",0,IF(A8164="FWD",0,P8164/Q8164))</x:f>
      </x:c>
    </x:row>
    <x:row r="8165" spans="1:19" x14ac:dyDescent="0.3">
      <x:c r="A8165" s="0">
        <x:f>'Historical Trades'!A8165</x:f>
      </x:c>
      <x:c r="B8165" s="0">
        <x:f>'Historical Trades'!B8165</x:f>
      </x:c>
      <x:c r="C8165" s="23">
        <x:f>'Historical Trades'!C8165</x:f>
      </x:c>
      <x:c r="D8165" s="0">
        <x:f>'Historical Trades'!D8165</x:f>
      </x:c>
      <x:c r="E8165" s="23">
        <x:f>'Historical Trades'!E8165</x:f>
      </x:c>
      <x:c r="F8165" s="0">
        <x:f>'Historical Trades'!F8165</x:f>
      </x:c>
      <x:c r="G8165" s="0">
        <x:f>'Historical Trades'!G8165</x:f>
      </x:c>
      <x:c r="H8165" s="0">
        <x:f>'Historical Trades'!H8165</x:f>
      </x:c>
      <x:c r="I8165" s="0">
        <x:f>'Historical Trades'!I8165</x:f>
      </x:c>
      <x:c r="J8165" s="0">
        <x:f>'Historical Trades'!J8165</x:f>
      </x:c>
      <x:c r="K8165" s="0">
        <x:f>'Historical Trades'!K8165</x:f>
      </x:c>
      <x:c r="L8165" s="0">
        <x:f>'Historical Trades'!L8165</x:f>
      </x:c>
      <x:c r="M8165" s="0">
        <x:f>'Historical Trades'!M8165</x:f>
      </x:c>
      <x:c r="N8165" s="0">
        <x:f>CLEAN('Historical Trades'!O8165)</x:f>
      </x:c>
      <x:c r="P8165" s="14">
        <x:f>IF(G8165="sell",M8165,-M8165)</x:f>
      </x:c>
      <x:c r="Q8165" s="14">
        <x:f>VLOOKUP(N8165,'Currency Rates'!$A$3:$C$32,3,0)</x:f>
      </x:c>
      <x:c r="R8165" s="0">
        <x:f>IF(A8165="SPUS",0,IF(A8165="FWD",0,P8165/Q8165))</x:f>
      </x:c>
    </x:row>
    <x:row r="8166" spans="1:19" x14ac:dyDescent="0.3">
      <x:c r="A8166" s="0">
        <x:f>'Historical Trades'!A8166</x:f>
      </x:c>
      <x:c r="B8166" s="0">
        <x:f>'Historical Trades'!B8166</x:f>
      </x:c>
      <x:c r="C8166" s="23">
        <x:f>'Historical Trades'!C8166</x:f>
      </x:c>
      <x:c r="D8166" s="0">
        <x:f>'Historical Trades'!D8166</x:f>
      </x:c>
      <x:c r="E8166" s="23">
        <x:f>'Historical Trades'!E8166</x:f>
      </x:c>
      <x:c r="F8166" s="0">
        <x:f>'Historical Trades'!F8166</x:f>
      </x:c>
      <x:c r="G8166" s="0">
        <x:f>'Historical Trades'!G8166</x:f>
      </x:c>
      <x:c r="H8166" s="0">
        <x:f>'Historical Trades'!H8166</x:f>
      </x:c>
      <x:c r="I8166" s="0">
        <x:f>'Historical Trades'!I8166</x:f>
      </x:c>
      <x:c r="J8166" s="0">
        <x:f>'Historical Trades'!J8166</x:f>
      </x:c>
      <x:c r="K8166" s="0">
        <x:f>'Historical Trades'!K8166</x:f>
      </x:c>
      <x:c r="L8166" s="0">
        <x:f>'Historical Trades'!L8166</x:f>
      </x:c>
      <x:c r="M8166" s="0">
        <x:f>'Historical Trades'!M8166</x:f>
      </x:c>
      <x:c r="N8166" s="0">
        <x:f>CLEAN('Historical Trades'!O8166)</x:f>
      </x:c>
      <x:c r="P8166" s="14">
        <x:f>IF(G8166="sell",M8166,-M8166)</x:f>
      </x:c>
      <x:c r="Q8166" s="14">
        <x:f>VLOOKUP(N8166,'Currency Rates'!$A$3:$C$32,3,0)</x:f>
      </x:c>
      <x:c r="R8166" s="0">
        <x:f>IF(A8166="SPUS",0,IF(A8166="FWD",0,P8166/Q8166))</x:f>
      </x:c>
    </x:row>
    <x:row r="8167" spans="1:19" x14ac:dyDescent="0.3">
      <x:c r="A8167" s="0">
        <x:f>'Historical Trades'!A8167</x:f>
      </x:c>
      <x:c r="B8167" s="0">
        <x:f>'Historical Trades'!B8167</x:f>
      </x:c>
      <x:c r="C8167" s="23">
        <x:f>'Historical Trades'!C8167</x:f>
      </x:c>
      <x:c r="D8167" s="0">
        <x:f>'Historical Trades'!D8167</x:f>
      </x:c>
      <x:c r="E8167" s="23">
        <x:f>'Historical Trades'!E8167</x:f>
      </x:c>
      <x:c r="F8167" s="0">
        <x:f>'Historical Trades'!F8167</x:f>
      </x:c>
      <x:c r="G8167" s="0">
        <x:f>'Historical Trades'!G8167</x:f>
      </x:c>
      <x:c r="H8167" s="0">
        <x:f>'Historical Trades'!H8167</x:f>
      </x:c>
      <x:c r="I8167" s="0">
        <x:f>'Historical Trades'!I8167</x:f>
      </x:c>
      <x:c r="J8167" s="0">
        <x:f>'Historical Trades'!J8167</x:f>
      </x:c>
      <x:c r="K8167" s="0">
        <x:f>'Historical Trades'!K8167</x:f>
      </x:c>
      <x:c r="L8167" s="0">
        <x:f>'Historical Trades'!L8167</x:f>
      </x:c>
      <x:c r="M8167" s="0">
        <x:f>'Historical Trades'!M8167</x:f>
      </x:c>
      <x:c r="N8167" s="0">
        <x:f>CLEAN('Historical Trades'!O8167)</x:f>
      </x:c>
      <x:c r="P8167" s="14">
        <x:f>IF(G8167="sell",M8167,-M8167)</x:f>
      </x:c>
      <x:c r="Q8167" s="14">
        <x:f>VLOOKUP(N8167,'Currency Rates'!$A$3:$C$32,3,0)</x:f>
      </x:c>
      <x:c r="R8167" s="0">
        <x:f>IF(A8167="SPUS",0,IF(A8167="FWD",0,P8167/Q8167))</x:f>
      </x:c>
    </x:row>
    <x:row r="8168" spans="1:19" x14ac:dyDescent="0.3">
      <x:c r="A8168" s="0">
        <x:f>'Historical Trades'!A8168</x:f>
      </x:c>
      <x:c r="B8168" s="0">
        <x:f>'Historical Trades'!B8168</x:f>
      </x:c>
      <x:c r="C8168" s="23">
        <x:f>'Historical Trades'!C8168</x:f>
      </x:c>
      <x:c r="D8168" s="0">
        <x:f>'Historical Trades'!D8168</x:f>
      </x:c>
      <x:c r="E8168" s="23">
        <x:f>'Historical Trades'!E8168</x:f>
      </x:c>
      <x:c r="F8168" s="0">
        <x:f>'Historical Trades'!F8168</x:f>
      </x:c>
      <x:c r="G8168" s="0">
        <x:f>'Historical Trades'!G8168</x:f>
      </x:c>
      <x:c r="H8168" s="0">
        <x:f>'Historical Trades'!H8168</x:f>
      </x:c>
      <x:c r="I8168" s="0">
        <x:f>'Historical Trades'!I8168</x:f>
      </x:c>
      <x:c r="J8168" s="0">
        <x:f>'Historical Trades'!J8168</x:f>
      </x:c>
      <x:c r="K8168" s="0">
        <x:f>'Historical Trades'!K8168</x:f>
      </x:c>
      <x:c r="L8168" s="0">
        <x:f>'Historical Trades'!L8168</x:f>
      </x:c>
      <x:c r="M8168" s="0">
        <x:f>'Historical Trades'!M8168</x:f>
      </x:c>
      <x:c r="N8168" s="0">
        <x:f>CLEAN('Historical Trades'!O8168)</x:f>
      </x:c>
      <x:c r="P8168" s="14">
        <x:f>IF(G8168="sell",M8168,-M8168)</x:f>
      </x:c>
      <x:c r="Q8168" s="14">
        <x:f>VLOOKUP(N8168,'Currency Rates'!$A$3:$C$32,3,0)</x:f>
      </x:c>
      <x:c r="R8168" s="0">
        <x:f>IF(A8168="SPUS",0,IF(A8168="FWD",0,P8168/Q8168))</x:f>
      </x:c>
    </x:row>
    <x:row r="8169" spans="1:19" x14ac:dyDescent="0.3">
      <x:c r="A8169" s="0">
        <x:f>'Historical Trades'!A8169</x:f>
      </x:c>
      <x:c r="B8169" s="0">
        <x:f>'Historical Trades'!B8169</x:f>
      </x:c>
      <x:c r="C8169" s="23">
        <x:f>'Historical Trades'!C8169</x:f>
      </x:c>
      <x:c r="D8169" s="0">
        <x:f>'Historical Trades'!D8169</x:f>
      </x:c>
      <x:c r="E8169" s="23">
        <x:f>'Historical Trades'!E8169</x:f>
      </x:c>
      <x:c r="F8169" s="0">
        <x:f>'Historical Trades'!F8169</x:f>
      </x:c>
      <x:c r="G8169" s="0">
        <x:f>'Historical Trades'!G8169</x:f>
      </x:c>
      <x:c r="H8169" s="0">
        <x:f>'Historical Trades'!H8169</x:f>
      </x:c>
      <x:c r="I8169" s="0">
        <x:f>'Historical Trades'!I8169</x:f>
      </x:c>
      <x:c r="J8169" s="0">
        <x:f>'Historical Trades'!J8169</x:f>
      </x:c>
      <x:c r="K8169" s="0">
        <x:f>'Historical Trades'!K8169</x:f>
      </x:c>
      <x:c r="L8169" s="0">
        <x:f>'Historical Trades'!L8169</x:f>
      </x:c>
      <x:c r="M8169" s="0">
        <x:f>'Historical Trades'!M8169</x:f>
      </x:c>
      <x:c r="N8169" s="0">
        <x:f>CLEAN('Historical Trades'!O8169)</x:f>
      </x:c>
      <x:c r="P8169" s="14">
        <x:f>IF(G8169="sell",M8169,-M8169)</x:f>
      </x:c>
      <x:c r="Q8169" s="14">
        <x:f>VLOOKUP(N8169,'Currency Rates'!$A$3:$C$32,3,0)</x:f>
      </x:c>
      <x:c r="R8169" s="0">
        <x:f>IF(A8169="SPUS",0,IF(A8169="FWD",0,P8169/Q8169))</x:f>
      </x:c>
    </x:row>
    <x:row r="8170" spans="1:19" x14ac:dyDescent="0.3">
      <x:c r="A8170" s="0">
        <x:f>'Historical Trades'!A8170</x:f>
      </x:c>
      <x:c r="B8170" s="0">
        <x:f>'Historical Trades'!B8170</x:f>
      </x:c>
      <x:c r="C8170" s="23">
        <x:f>'Historical Trades'!C8170</x:f>
      </x:c>
      <x:c r="D8170" s="0">
        <x:f>'Historical Trades'!D8170</x:f>
      </x:c>
      <x:c r="E8170" s="23">
        <x:f>'Historical Trades'!E8170</x:f>
      </x:c>
      <x:c r="F8170" s="0">
        <x:f>'Historical Trades'!F8170</x:f>
      </x:c>
      <x:c r="G8170" s="0">
        <x:f>'Historical Trades'!G8170</x:f>
      </x:c>
      <x:c r="H8170" s="0">
        <x:f>'Historical Trades'!H8170</x:f>
      </x:c>
      <x:c r="I8170" s="0">
        <x:f>'Historical Trades'!I8170</x:f>
      </x:c>
      <x:c r="J8170" s="0">
        <x:f>'Historical Trades'!J8170</x:f>
      </x:c>
      <x:c r="K8170" s="0">
        <x:f>'Historical Trades'!K8170</x:f>
      </x:c>
      <x:c r="L8170" s="0">
        <x:f>'Historical Trades'!L8170</x:f>
      </x:c>
      <x:c r="M8170" s="0">
        <x:f>'Historical Trades'!M8170</x:f>
      </x:c>
      <x:c r="N8170" s="0">
        <x:f>CLEAN('Historical Trades'!O8170)</x:f>
      </x:c>
      <x:c r="P8170" s="14">
        <x:f>IF(G8170="sell",M8170,-M8170)</x:f>
      </x:c>
      <x:c r="Q8170" s="14">
        <x:f>VLOOKUP(N8170,'Currency Rates'!$A$3:$C$32,3,0)</x:f>
      </x:c>
      <x:c r="R8170" s="0">
        <x:f>IF(A8170="SPUS",0,IF(A8170="FWD",0,P8170/Q8170))</x:f>
      </x:c>
    </x:row>
    <x:row r="8171" spans="1:19" x14ac:dyDescent="0.3">
      <x:c r="A8171" s="0">
        <x:f>'Historical Trades'!A8171</x:f>
      </x:c>
      <x:c r="B8171" s="0">
        <x:f>'Historical Trades'!B8171</x:f>
      </x:c>
      <x:c r="C8171" s="23">
        <x:f>'Historical Trades'!C8171</x:f>
      </x:c>
      <x:c r="D8171" s="0">
        <x:f>'Historical Trades'!D8171</x:f>
      </x:c>
      <x:c r="E8171" s="23">
        <x:f>'Historical Trades'!E8171</x:f>
      </x:c>
      <x:c r="F8171" s="0">
        <x:f>'Historical Trades'!F8171</x:f>
      </x:c>
      <x:c r="G8171" s="0">
        <x:f>'Historical Trades'!G8171</x:f>
      </x:c>
      <x:c r="H8171" s="0">
        <x:f>'Historical Trades'!H8171</x:f>
      </x:c>
      <x:c r="I8171" s="0">
        <x:f>'Historical Trades'!I8171</x:f>
      </x:c>
      <x:c r="J8171" s="0">
        <x:f>'Historical Trades'!J8171</x:f>
      </x:c>
      <x:c r="K8171" s="0">
        <x:f>'Historical Trades'!K8171</x:f>
      </x:c>
      <x:c r="L8171" s="0">
        <x:f>'Historical Trades'!L8171</x:f>
      </x:c>
      <x:c r="M8171" s="0">
        <x:f>'Historical Trades'!M8171</x:f>
      </x:c>
      <x:c r="N8171" s="0">
        <x:f>CLEAN('Historical Trades'!O8171)</x:f>
      </x:c>
      <x:c r="P8171" s="14">
        <x:f>IF(G8171="sell",M8171,-M8171)</x:f>
      </x:c>
      <x:c r="Q8171" s="14">
        <x:f>VLOOKUP(N8171,'Currency Rates'!$A$3:$C$32,3,0)</x:f>
      </x:c>
      <x:c r="R8171" s="0">
        <x:f>IF(A8171="SPUS",0,IF(A8171="FWD",0,P8171/Q8171))</x:f>
      </x:c>
    </x:row>
    <x:row r="8172" spans="1:19" x14ac:dyDescent="0.3">
      <x:c r="A8172" s="0">
        <x:f>'Historical Trades'!A8172</x:f>
      </x:c>
      <x:c r="B8172" s="0">
        <x:f>'Historical Trades'!B8172</x:f>
      </x:c>
      <x:c r="C8172" s="23">
        <x:f>'Historical Trades'!C8172</x:f>
      </x:c>
      <x:c r="D8172" s="0">
        <x:f>'Historical Trades'!D8172</x:f>
      </x:c>
      <x:c r="E8172" s="23">
        <x:f>'Historical Trades'!E8172</x:f>
      </x:c>
      <x:c r="F8172" s="0">
        <x:f>'Historical Trades'!F8172</x:f>
      </x:c>
      <x:c r="G8172" s="0">
        <x:f>'Historical Trades'!G8172</x:f>
      </x:c>
      <x:c r="H8172" s="0">
        <x:f>'Historical Trades'!H8172</x:f>
      </x:c>
      <x:c r="I8172" s="0">
        <x:f>'Historical Trades'!I8172</x:f>
      </x:c>
      <x:c r="J8172" s="0">
        <x:f>'Historical Trades'!J8172</x:f>
      </x:c>
      <x:c r="K8172" s="0">
        <x:f>'Historical Trades'!K8172</x:f>
      </x:c>
      <x:c r="L8172" s="0">
        <x:f>'Historical Trades'!L8172</x:f>
      </x:c>
      <x:c r="M8172" s="0">
        <x:f>'Historical Trades'!M8172</x:f>
      </x:c>
      <x:c r="N8172" s="0">
        <x:f>CLEAN('Historical Trades'!O8172)</x:f>
      </x:c>
      <x:c r="P8172" s="14">
        <x:f>IF(G8172="sell",M8172,-M8172)</x:f>
      </x:c>
      <x:c r="Q8172" s="14">
        <x:f>VLOOKUP(N8172,'Currency Rates'!$A$3:$C$32,3,0)</x:f>
      </x:c>
      <x:c r="R8172" s="0">
        <x:f>IF(A8172="SPUS",0,IF(A8172="FWD",0,P8172/Q8172))</x:f>
      </x:c>
    </x:row>
    <x:row r="8173" spans="1:19" x14ac:dyDescent="0.3">
      <x:c r="A8173" s="0">
        <x:f>'Historical Trades'!A8173</x:f>
      </x:c>
      <x:c r="B8173" s="0">
        <x:f>'Historical Trades'!B8173</x:f>
      </x:c>
      <x:c r="C8173" s="23">
        <x:f>'Historical Trades'!C8173</x:f>
      </x:c>
      <x:c r="D8173" s="0">
        <x:f>'Historical Trades'!D8173</x:f>
      </x:c>
      <x:c r="E8173" s="23">
        <x:f>'Historical Trades'!E8173</x:f>
      </x:c>
      <x:c r="F8173" s="0">
        <x:f>'Historical Trades'!F8173</x:f>
      </x:c>
      <x:c r="G8173" s="0">
        <x:f>'Historical Trades'!G8173</x:f>
      </x:c>
      <x:c r="H8173" s="0">
        <x:f>'Historical Trades'!H8173</x:f>
      </x:c>
      <x:c r="I8173" s="0">
        <x:f>'Historical Trades'!I8173</x:f>
      </x:c>
      <x:c r="J8173" s="0">
        <x:f>'Historical Trades'!J8173</x:f>
      </x:c>
      <x:c r="K8173" s="0">
        <x:f>'Historical Trades'!K8173</x:f>
      </x:c>
      <x:c r="L8173" s="0">
        <x:f>'Historical Trades'!L8173</x:f>
      </x:c>
      <x:c r="M8173" s="0">
        <x:f>'Historical Trades'!M8173</x:f>
      </x:c>
      <x:c r="N8173" s="0">
        <x:f>CLEAN('Historical Trades'!O8173)</x:f>
      </x:c>
      <x:c r="P8173" s="14">
        <x:f>IF(G8173="sell",M8173,-M8173)</x:f>
      </x:c>
      <x:c r="Q8173" s="14">
        <x:f>VLOOKUP(N8173,'Currency Rates'!$A$3:$C$32,3,0)</x:f>
      </x:c>
      <x:c r="R8173" s="0">
        <x:f>IF(A8173="SPUS",0,IF(A8173="FWD",0,P8173/Q8173))</x:f>
      </x:c>
    </x:row>
    <x:row r="8174" spans="1:19" x14ac:dyDescent="0.3">
      <x:c r="A8174" s="0">
        <x:f>'Historical Trades'!A8174</x:f>
      </x:c>
      <x:c r="B8174" s="0">
        <x:f>'Historical Trades'!B8174</x:f>
      </x:c>
      <x:c r="C8174" s="23">
        <x:f>'Historical Trades'!C8174</x:f>
      </x:c>
      <x:c r="D8174" s="0">
        <x:f>'Historical Trades'!D8174</x:f>
      </x:c>
      <x:c r="E8174" s="23">
        <x:f>'Historical Trades'!E8174</x:f>
      </x:c>
      <x:c r="F8174" s="0">
        <x:f>'Historical Trades'!F8174</x:f>
      </x:c>
      <x:c r="G8174" s="0">
        <x:f>'Historical Trades'!G8174</x:f>
      </x:c>
      <x:c r="H8174" s="0">
        <x:f>'Historical Trades'!H8174</x:f>
      </x:c>
      <x:c r="I8174" s="0">
        <x:f>'Historical Trades'!I8174</x:f>
      </x:c>
      <x:c r="J8174" s="0">
        <x:f>'Historical Trades'!J8174</x:f>
      </x:c>
      <x:c r="K8174" s="0">
        <x:f>'Historical Trades'!K8174</x:f>
      </x:c>
      <x:c r="L8174" s="0">
        <x:f>'Historical Trades'!L8174</x:f>
      </x:c>
      <x:c r="M8174" s="0">
        <x:f>'Historical Trades'!M8174</x:f>
      </x:c>
      <x:c r="N8174" s="0">
        <x:f>CLEAN('Historical Trades'!O8174)</x:f>
      </x:c>
      <x:c r="P8174" s="14">
        <x:f>IF(G8174="sell",M8174,-M8174)</x:f>
      </x:c>
      <x:c r="Q8174" s="14">
        <x:f>VLOOKUP(N8174,'Currency Rates'!$A$3:$C$32,3,0)</x:f>
      </x:c>
      <x:c r="R8174" s="0">
        <x:f>IF(A8174="SPUS",0,IF(A8174="FWD",0,P8174/Q8174))</x:f>
      </x:c>
    </x:row>
    <x:row r="8175" spans="1:19" x14ac:dyDescent="0.3">
      <x:c r="A8175" s="0">
        <x:f>'Historical Trades'!A8175</x:f>
      </x:c>
      <x:c r="B8175" s="0">
        <x:f>'Historical Trades'!B8175</x:f>
      </x:c>
      <x:c r="C8175" s="23">
        <x:f>'Historical Trades'!C8175</x:f>
      </x:c>
      <x:c r="D8175" s="0">
        <x:f>'Historical Trades'!D8175</x:f>
      </x:c>
      <x:c r="E8175" s="23">
        <x:f>'Historical Trades'!E8175</x:f>
      </x:c>
      <x:c r="F8175" s="0">
        <x:f>'Historical Trades'!F8175</x:f>
      </x:c>
      <x:c r="G8175" s="0">
        <x:f>'Historical Trades'!G8175</x:f>
      </x:c>
      <x:c r="H8175" s="0">
        <x:f>'Historical Trades'!H8175</x:f>
      </x:c>
      <x:c r="I8175" s="0">
        <x:f>'Historical Trades'!I8175</x:f>
      </x:c>
      <x:c r="J8175" s="0">
        <x:f>'Historical Trades'!J8175</x:f>
      </x:c>
      <x:c r="K8175" s="0">
        <x:f>'Historical Trades'!K8175</x:f>
      </x:c>
      <x:c r="L8175" s="0">
        <x:f>'Historical Trades'!L8175</x:f>
      </x:c>
      <x:c r="M8175" s="0">
        <x:f>'Historical Trades'!M8175</x:f>
      </x:c>
      <x:c r="N8175" s="0">
        <x:f>CLEAN('Historical Trades'!O8175)</x:f>
      </x:c>
      <x:c r="P8175" s="14">
        <x:f>IF(G8175="sell",M8175,-M8175)</x:f>
      </x:c>
      <x:c r="Q8175" s="14">
        <x:f>VLOOKUP(N8175,'Currency Rates'!$A$3:$C$32,3,0)</x:f>
      </x:c>
      <x:c r="R8175" s="0">
        <x:f>IF(A8175="SPUS",0,IF(A8175="FWD",0,P8175/Q8175))</x:f>
      </x:c>
    </x:row>
    <x:row r="8176" spans="1:19" x14ac:dyDescent="0.3">
      <x:c r="A8176" s="0">
        <x:f>'Historical Trades'!A8176</x:f>
      </x:c>
      <x:c r="B8176" s="0">
        <x:f>'Historical Trades'!B8176</x:f>
      </x:c>
      <x:c r="C8176" s="23">
        <x:f>'Historical Trades'!C8176</x:f>
      </x:c>
      <x:c r="D8176" s="0">
        <x:f>'Historical Trades'!D8176</x:f>
      </x:c>
      <x:c r="E8176" s="23">
        <x:f>'Historical Trades'!E8176</x:f>
      </x:c>
      <x:c r="F8176" s="0">
        <x:f>'Historical Trades'!F8176</x:f>
      </x:c>
      <x:c r="G8176" s="0">
        <x:f>'Historical Trades'!G8176</x:f>
      </x:c>
      <x:c r="H8176" s="0">
        <x:f>'Historical Trades'!H8176</x:f>
      </x:c>
      <x:c r="I8176" s="0">
        <x:f>'Historical Trades'!I8176</x:f>
      </x:c>
      <x:c r="J8176" s="0">
        <x:f>'Historical Trades'!J8176</x:f>
      </x:c>
      <x:c r="K8176" s="0">
        <x:f>'Historical Trades'!K8176</x:f>
      </x:c>
      <x:c r="L8176" s="0">
        <x:f>'Historical Trades'!L8176</x:f>
      </x:c>
      <x:c r="M8176" s="0">
        <x:f>'Historical Trades'!M8176</x:f>
      </x:c>
      <x:c r="N8176" s="0">
        <x:f>CLEAN('Historical Trades'!O8176)</x:f>
      </x:c>
      <x:c r="P8176" s="14">
        <x:f>IF(G8176="sell",M8176,-M8176)</x:f>
      </x:c>
      <x:c r="Q8176" s="14">
        <x:f>VLOOKUP(N8176,'Currency Rates'!$A$3:$C$32,3,0)</x:f>
      </x:c>
      <x:c r="R8176" s="0">
        <x:f>IF(A8176="SPUS",0,IF(A8176="FWD",0,P8176/Q8176))</x:f>
      </x:c>
    </x:row>
    <x:row r="8177" spans="1:19" x14ac:dyDescent="0.3">
      <x:c r="A8177" s="0">
        <x:f>'Historical Trades'!A8177</x:f>
      </x:c>
      <x:c r="B8177" s="0">
        <x:f>'Historical Trades'!B8177</x:f>
      </x:c>
      <x:c r="C8177" s="23">
        <x:f>'Historical Trades'!C8177</x:f>
      </x:c>
      <x:c r="D8177" s="0">
        <x:f>'Historical Trades'!D8177</x:f>
      </x:c>
      <x:c r="E8177" s="23">
        <x:f>'Historical Trades'!E8177</x:f>
      </x:c>
      <x:c r="F8177" s="0">
        <x:f>'Historical Trades'!F8177</x:f>
      </x:c>
      <x:c r="G8177" s="0">
        <x:f>'Historical Trades'!G8177</x:f>
      </x:c>
      <x:c r="H8177" s="0">
        <x:f>'Historical Trades'!H8177</x:f>
      </x:c>
      <x:c r="I8177" s="0">
        <x:f>'Historical Trades'!I8177</x:f>
      </x:c>
      <x:c r="J8177" s="0">
        <x:f>'Historical Trades'!J8177</x:f>
      </x:c>
      <x:c r="K8177" s="0">
        <x:f>'Historical Trades'!K8177</x:f>
      </x:c>
      <x:c r="L8177" s="0">
        <x:f>'Historical Trades'!L8177</x:f>
      </x:c>
      <x:c r="M8177" s="0">
        <x:f>'Historical Trades'!M8177</x:f>
      </x:c>
      <x:c r="N8177" s="0">
        <x:f>CLEAN('Historical Trades'!O8177)</x:f>
      </x:c>
      <x:c r="P8177" s="14">
        <x:f>IF(G8177="sell",M8177,-M8177)</x:f>
      </x:c>
      <x:c r="Q8177" s="14">
        <x:f>VLOOKUP(N8177,'Currency Rates'!$A$3:$C$32,3,0)</x:f>
      </x:c>
      <x:c r="R8177" s="0">
        <x:f>IF(A8177="SPUS",0,IF(A8177="FWD",0,P8177/Q8177))</x:f>
      </x:c>
    </x:row>
    <x:row r="8178" spans="1:19" x14ac:dyDescent="0.3">
      <x:c r="A8178" s="0">
        <x:f>'Historical Trades'!A8178</x:f>
      </x:c>
      <x:c r="B8178" s="0">
        <x:f>'Historical Trades'!B8178</x:f>
      </x:c>
      <x:c r="C8178" s="23">
        <x:f>'Historical Trades'!C8178</x:f>
      </x:c>
      <x:c r="D8178" s="0">
        <x:f>'Historical Trades'!D8178</x:f>
      </x:c>
      <x:c r="E8178" s="23">
        <x:f>'Historical Trades'!E8178</x:f>
      </x:c>
      <x:c r="F8178" s="0">
        <x:f>'Historical Trades'!F8178</x:f>
      </x:c>
      <x:c r="G8178" s="0">
        <x:f>'Historical Trades'!G8178</x:f>
      </x:c>
      <x:c r="H8178" s="0">
        <x:f>'Historical Trades'!H8178</x:f>
      </x:c>
      <x:c r="I8178" s="0">
        <x:f>'Historical Trades'!I8178</x:f>
      </x:c>
      <x:c r="J8178" s="0">
        <x:f>'Historical Trades'!J8178</x:f>
      </x:c>
      <x:c r="K8178" s="0">
        <x:f>'Historical Trades'!K8178</x:f>
      </x:c>
      <x:c r="L8178" s="0">
        <x:f>'Historical Trades'!L8178</x:f>
      </x:c>
      <x:c r="M8178" s="0">
        <x:f>'Historical Trades'!M8178</x:f>
      </x:c>
      <x:c r="N8178" s="0">
        <x:f>CLEAN('Historical Trades'!O8178)</x:f>
      </x:c>
      <x:c r="P8178" s="14">
        <x:f>IF(G8178="sell",M8178,-M8178)</x:f>
      </x:c>
      <x:c r="Q8178" s="14">
        <x:f>VLOOKUP(N8178,'Currency Rates'!$A$3:$C$32,3,0)</x:f>
      </x:c>
      <x:c r="R8178" s="0">
        <x:f>IF(A8178="SPUS",0,IF(A8178="FWD",0,P8178/Q8178))</x:f>
      </x:c>
    </x:row>
    <x:row r="8179" spans="1:19" x14ac:dyDescent="0.3">
      <x:c r="A8179" s="0">
        <x:f>'Historical Trades'!A8179</x:f>
      </x:c>
      <x:c r="B8179" s="0">
        <x:f>'Historical Trades'!B8179</x:f>
      </x:c>
      <x:c r="C8179" s="23">
        <x:f>'Historical Trades'!C8179</x:f>
      </x:c>
      <x:c r="D8179" s="0">
        <x:f>'Historical Trades'!D8179</x:f>
      </x:c>
      <x:c r="E8179" s="23">
        <x:f>'Historical Trades'!E8179</x:f>
      </x:c>
      <x:c r="F8179" s="0">
        <x:f>'Historical Trades'!F8179</x:f>
      </x:c>
      <x:c r="G8179" s="0">
        <x:f>'Historical Trades'!G8179</x:f>
      </x:c>
      <x:c r="H8179" s="0">
        <x:f>'Historical Trades'!H8179</x:f>
      </x:c>
      <x:c r="I8179" s="0">
        <x:f>'Historical Trades'!I8179</x:f>
      </x:c>
      <x:c r="J8179" s="0">
        <x:f>'Historical Trades'!J8179</x:f>
      </x:c>
      <x:c r="K8179" s="0">
        <x:f>'Historical Trades'!K8179</x:f>
      </x:c>
      <x:c r="L8179" s="0">
        <x:f>'Historical Trades'!L8179</x:f>
      </x:c>
      <x:c r="M8179" s="0">
        <x:f>'Historical Trades'!M8179</x:f>
      </x:c>
      <x:c r="N8179" s="0">
        <x:f>CLEAN('Historical Trades'!O8179)</x:f>
      </x:c>
      <x:c r="P8179" s="14">
        <x:f>IF(G8179="sell",M8179,-M8179)</x:f>
      </x:c>
      <x:c r="Q8179" s="14">
        <x:f>VLOOKUP(N8179,'Currency Rates'!$A$3:$C$32,3,0)</x:f>
      </x:c>
      <x:c r="R8179" s="0">
        <x:f>IF(A8179="SPUS",0,IF(A8179="FWD",0,P8179/Q8179))</x:f>
      </x:c>
    </x:row>
    <x:row r="8180" spans="1:19" x14ac:dyDescent="0.3">
      <x:c r="A8180" s="0">
        <x:f>'Historical Trades'!A8180</x:f>
      </x:c>
      <x:c r="B8180" s="0">
        <x:f>'Historical Trades'!B8180</x:f>
      </x:c>
      <x:c r="C8180" s="23">
        <x:f>'Historical Trades'!C8180</x:f>
      </x:c>
      <x:c r="D8180" s="0">
        <x:f>'Historical Trades'!D8180</x:f>
      </x:c>
      <x:c r="E8180" s="23">
        <x:f>'Historical Trades'!E8180</x:f>
      </x:c>
      <x:c r="F8180" s="0">
        <x:f>'Historical Trades'!F8180</x:f>
      </x:c>
      <x:c r="G8180" s="0">
        <x:f>'Historical Trades'!G8180</x:f>
      </x:c>
      <x:c r="H8180" s="0">
        <x:f>'Historical Trades'!H8180</x:f>
      </x:c>
      <x:c r="I8180" s="0">
        <x:f>'Historical Trades'!I8180</x:f>
      </x:c>
      <x:c r="J8180" s="0">
        <x:f>'Historical Trades'!J8180</x:f>
      </x:c>
      <x:c r="K8180" s="0">
        <x:f>'Historical Trades'!K8180</x:f>
      </x:c>
      <x:c r="L8180" s="0">
        <x:f>'Historical Trades'!L8180</x:f>
      </x:c>
      <x:c r="M8180" s="0">
        <x:f>'Historical Trades'!M8180</x:f>
      </x:c>
      <x:c r="N8180" s="0">
        <x:f>CLEAN('Historical Trades'!O8180)</x:f>
      </x:c>
      <x:c r="P8180" s="14">
        <x:f>IF(G8180="sell",M8180,-M8180)</x:f>
      </x:c>
      <x:c r="Q8180" s="14">
        <x:f>VLOOKUP(N8180,'Currency Rates'!$A$3:$C$32,3,0)</x:f>
      </x:c>
      <x:c r="R8180" s="0">
        <x:f>IF(A8180="SPUS",0,IF(A8180="FWD",0,P8180/Q8180))</x:f>
      </x:c>
    </x:row>
    <x:row r="8181" spans="1:19" x14ac:dyDescent="0.3">
      <x:c r="A8181" s="0">
        <x:f>'Historical Trades'!A8181</x:f>
      </x:c>
      <x:c r="B8181" s="0">
        <x:f>'Historical Trades'!B8181</x:f>
      </x:c>
      <x:c r="C8181" s="23">
        <x:f>'Historical Trades'!C8181</x:f>
      </x:c>
      <x:c r="D8181" s="0">
        <x:f>'Historical Trades'!D8181</x:f>
      </x:c>
      <x:c r="E8181" s="23">
        <x:f>'Historical Trades'!E8181</x:f>
      </x:c>
      <x:c r="F8181" s="0">
        <x:f>'Historical Trades'!F8181</x:f>
      </x:c>
      <x:c r="G8181" s="0">
        <x:f>'Historical Trades'!G8181</x:f>
      </x:c>
      <x:c r="H8181" s="0">
        <x:f>'Historical Trades'!H8181</x:f>
      </x:c>
      <x:c r="I8181" s="0">
        <x:f>'Historical Trades'!I8181</x:f>
      </x:c>
      <x:c r="J8181" s="0">
        <x:f>'Historical Trades'!J8181</x:f>
      </x:c>
      <x:c r="K8181" s="0">
        <x:f>'Historical Trades'!K8181</x:f>
      </x:c>
      <x:c r="L8181" s="0">
        <x:f>'Historical Trades'!L8181</x:f>
      </x:c>
      <x:c r="M8181" s="0">
        <x:f>'Historical Trades'!M8181</x:f>
      </x:c>
      <x:c r="N8181" s="0">
        <x:f>CLEAN('Historical Trades'!O8181)</x:f>
      </x:c>
      <x:c r="P8181" s="14">
        <x:f>IF(G8181="sell",M8181,-M8181)</x:f>
      </x:c>
      <x:c r="Q8181" s="14">
        <x:f>VLOOKUP(N8181,'Currency Rates'!$A$3:$C$32,3,0)</x:f>
      </x:c>
      <x:c r="R8181" s="0">
        <x:f>IF(A8181="SPUS",0,IF(A8181="FWD",0,P8181/Q8181))</x:f>
      </x:c>
    </x:row>
    <x:row r="8182" spans="1:19" x14ac:dyDescent="0.3">
      <x:c r="A8182" s="0">
        <x:f>'Historical Trades'!A8182</x:f>
      </x:c>
      <x:c r="B8182" s="0">
        <x:f>'Historical Trades'!B8182</x:f>
      </x:c>
      <x:c r="C8182" s="23">
        <x:f>'Historical Trades'!C8182</x:f>
      </x:c>
      <x:c r="D8182" s="0">
        <x:f>'Historical Trades'!D8182</x:f>
      </x:c>
      <x:c r="E8182" s="23">
        <x:f>'Historical Trades'!E8182</x:f>
      </x:c>
      <x:c r="F8182" s="0">
        <x:f>'Historical Trades'!F8182</x:f>
      </x:c>
      <x:c r="G8182" s="0">
        <x:f>'Historical Trades'!G8182</x:f>
      </x:c>
      <x:c r="H8182" s="0">
        <x:f>'Historical Trades'!H8182</x:f>
      </x:c>
      <x:c r="I8182" s="0">
        <x:f>'Historical Trades'!I8182</x:f>
      </x:c>
      <x:c r="J8182" s="0">
        <x:f>'Historical Trades'!J8182</x:f>
      </x:c>
      <x:c r="K8182" s="0">
        <x:f>'Historical Trades'!K8182</x:f>
      </x:c>
      <x:c r="L8182" s="0">
        <x:f>'Historical Trades'!L8182</x:f>
      </x:c>
      <x:c r="M8182" s="0">
        <x:f>'Historical Trades'!M8182</x:f>
      </x:c>
      <x:c r="N8182" s="0">
        <x:f>CLEAN('Historical Trades'!O8182)</x:f>
      </x:c>
      <x:c r="P8182" s="14">
        <x:f>IF(G8182="sell",M8182,-M8182)</x:f>
      </x:c>
      <x:c r="Q8182" s="14">
        <x:f>VLOOKUP(N8182,'Currency Rates'!$A$3:$C$32,3,0)</x:f>
      </x:c>
      <x:c r="R8182" s="0">
        <x:f>IF(A8182="SPUS",0,IF(A8182="FWD",0,P8182/Q8182))</x:f>
      </x:c>
    </x:row>
    <x:row r="8183" spans="1:19" x14ac:dyDescent="0.3">
      <x:c r="A8183" s="0">
        <x:f>'Historical Trades'!A8183</x:f>
      </x:c>
      <x:c r="B8183" s="0">
        <x:f>'Historical Trades'!B8183</x:f>
      </x:c>
      <x:c r="C8183" s="23">
        <x:f>'Historical Trades'!C8183</x:f>
      </x:c>
      <x:c r="D8183" s="0">
        <x:f>'Historical Trades'!D8183</x:f>
      </x:c>
      <x:c r="E8183" s="23">
        <x:f>'Historical Trades'!E8183</x:f>
      </x:c>
      <x:c r="F8183" s="0">
        <x:f>'Historical Trades'!F8183</x:f>
      </x:c>
      <x:c r="G8183" s="0">
        <x:f>'Historical Trades'!G8183</x:f>
      </x:c>
      <x:c r="H8183" s="0">
        <x:f>'Historical Trades'!H8183</x:f>
      </x:c>
      <x:c r="I8183" s="0">
        <x:f>'Historical Trades'!I8183</x:f>
      </x:c>
      <x:c r="J8183" s="0">
        <x:f>'Historical Trades'!J8183</x:f>
      </x:c>
      <x:c r="K8183" s="0">
        <x:f>'Historical Trades'!K8183</x:f>
      </x:c>
      <x:c r="L8183" s="0">
        <x:f>'Historical Trades'!L8183</x:f>
      </x:c>
      <x:c r="M8183" s="0">
        <x:f>'Historical Trades'!M8183</x:f>
      </x:c>
      <x:c r="N8183" s="0">
        <x:f>CLEAN('Historical Trades'!O8183)</x:f>
      </x:c>
      <x:c r="P8183" s="14">
        <x:f>IF(G8183="sell",M8183,-M8183)</x:f>
      </x:c>
      <x:c r="Q8183" s="14">
        <x:f>VLOOKUP(N8183,'Currency Rates'!$A$3:$C$32,3,0)</x:f>
      </x:c>
      <x:c r="R8183" s="0">
        <x:f>IF(A8183="SPUS",0,IF(A8183="FWD",0,P8183/Q8183))</x:f>
      </x:c>
    </x:row>
    <x:row r="8184" spans="1:19" x14ac:dyDescent="0.3">
      <x:c r="A8184" s="0">
        <x:f>'Historical Trades'!A8184</x:f>
      </x:c>
      <x:c r="B8184" s="0">
        <x:f>'Historical Trades'!B8184</x:f>
      </x:c>
      <x:c r="C8184" s="23">
        <x:f>'Historical Trades'!C8184</x:f>
      </x:c>
      <x:c r="D8184" s="0">
        <x:f>'Historical Trades'!D8184</x:f>
      </x:c>
      <x:c r="E8184" s="23">
        <x:f>'Historical Trades'!E8184</x:f>
      </x:c>
      <x:c r="F8184" s="0">
        <x:f>'Historical Trades'!F8184</x:f>
      </x:c>
      <x:c r="G8184" s="0">
        <x:f>'Historical Trades'!G8184</x:f>
      </x:c>
      <x:c r="H8184" s="0">
        <x:f>'Historical Trades'!H8184</x:f>
      </x:c>
      <x:c r="I8184" s="0">
        <x:f>'Historical Trades'!I8184</x:f>
      </x:c>
      <x:c r="J8184" s="0">
        <x:f>'Historical Trades'!J8184</x:f>
      </x:c>
      <x:c r="K8184" s="0">
        <x:f>'Historical Trades'!K8184</x:f>
      </x:c>
      <x:c r="L8184" s="0">
        <x:f>'Historical Trades'!L8184</x:f>
      </x:c>
      <x:c r="M8184" s="0">
        <x:f>'Historical Trades'!M8184</x:f>
      </x:c>
      <x:c r="N8184" s="0">
        <x:f>CLEAN('Historical Trades'!O8184)</x:f>
      </x:c>
      <x:c r="P8184" s="14">
        <x:f>IF(G8184="sell",M8184,-M8184)</x:f>
      </x:c>
      <x:c r="Q8184" s="14">
        <x:f>VLOOKUP(N8184,'Currency Rates'!$A$3:$C$32,3,0)</x:f>
      </x:c>
      <x:c r="R8184" s="0">
        <x:f>IF(A8184="SPUS",0,IF(A8184="FWD",0,P8184/Q8184))</x:f>
      </x:c>
    </x:row>
    <x:row r="8185" spans="1:19" x14ac:dyDescent="0.3">
      <x:c r="A8185" s="0">
        <x:f>'Historical Trades'!A8185</x:f>
      </x:c>
      <x:c r="B8185" s="0">
        <x:f>'Historical Trades'!B8185</x:f>
      </x:c>
      <x:c r="C8185" s="23">
        <x:f>'Historical Trades'!C8185</x:f>
      </x:c>
      <x:c r="D8185" s="0">
        <x:f>'Historical Trades'!D8185</x:f>
      </x:c>
      <x:c r="E8185" s="23">
        <x:f>'Historical Trades'!E8185</x:f>
      </x:c>
      <x:c r="F8185" s="0">
        <x:f>'Historical Trades'!F8185</x:f>
      </x:c>
      <x:c r="G8185" s="0">
        <x:f>'Historical Trades'!G8185</x:f>
      </x:c>
      <x:c r="H8185" s="0">
        <x:f>'Historical Trades'!H8185</x:f>
      </x:c>
      <x:c r="I8185" s="0">
        <x:f>'Historical Trades'!I8185</x:f>
      </x:c>
      <x:c r="J8185" s="0">
        <x:f>'Historical Trades'!J8185</x:f>
      </x:c>
      <x:c r="K8185" s="0">
        <x:f>'Historical Trades'!K8185</x:f>
      </x:c>
      <x:c r="L8185" s="0">
        <x:f>'Historical Trades'!L8185</x:f>
      </x:c>
      <x:c r="M8185" s="0">
        <x:f>'Historical Trades'!M8185</x:f>
      </x:c>
      <x:c r="N8185" s="0">
        <x:f>CLEAN('Historical Trades'!O8185)</x:f>
      </x:c>
      <x:c r="P8185" s="14">
        <x:f>IF(G8185="sell",M8185,-M8185)</x:f>
      </x:c>
      <x:c r="Q8185" s="14">
        <x:f>VLOOKUP(N8185,'Currency Rates'!$A$3:$C$32,3,0)</x:f>
      </x:c>
      <x:c r="R8185" s="0">
        <x:f>IF(A8185="SPUS",0,IF(A8185="FWD",0,P8185/Q8185))</x:f>
      </x:c>
    </x:row>
    <x:row r="8186" spans="1:19" x14ac:dyDescent="0.3">
      <x:c r="A8186" s="0">
        <x:f>'Historical Trades'!A8186</x:f>
      </x:c>
      <x:c r="B8186" s="0">
        <x:f>'Historical Trades'!B8186</x:f>
      </x:c>
      <x:c r="C8186" s="23">
        <x:f>'Historical Trades'!C8186</x:f>
      </x:c>
      <x:c r="D8186" s="0">
        <x:f>'Historical Trades'!D8186</x:f>
      </x:c>
      <x:c r="E8186" s="23">
        <x:f>'Historical Trades'!E8186</x:f>
      </x:c>
      <x:c r="F8186" s="0">
        <x:f>'Historical Trades'!F8186</x:f>
      </x:c>
      <x:c r="G8186" s="0">
        <x:f>'Historical Trades'!G8186</x:f>
      </x:c>
      <x:c r="H8186" s="0">
        <x:f>'Historical Trades'!H8186</x:f>
      </x:c>
      <x:c r="I8186" s="0">
        <x:f>'Historical Trades'!I8186</x:f>
      </x:c>
      <x:c r="J8186" s="0">
        <x:f>'Historical Trades'!J8186</x:f>
      </x:c>
      <x:c r="K8186" s="0">
        <x:f>'Historical Trades'!K8186</x:f>
      </x:c>
      <x:c r="L8186" s="0">
        <x:f>'Historical Trades'!L8186</x:f>
      </x:c>
      <x:c r="M8186" s="0">
        <x:f>'Historical Trades'!M8186</x:f>
      </x:c>
      <x:c r="N8186" s="0">
        <x:f>CLEAN('Historical Trades'!O8186)</x:f>
      </x:c>
      <x:c r="P8186" s="14">
        <x:f>IF(G8186="sell",M8186,-M8186)</x:f>
      </x:c>
      <x:c r="Q8186" s="14">
        <x:f>VLOOKUP(N8186,'Currency Rates'!$A$3:$C$32,3,0)</x:f>
      </x:c>
      <x:c r="R8186" s="0">
        <x:f>IF(A8186="SPUS",0,IF(A8186="FWD",0,P8186/Q8186))</x:f>
      </x:c>
    </x:row>
    <x:row r="8187" spans="1:19" x14ac:dyDescent="0.3">
      <x:c r="A8187" s="0">
        <x:f>'Historical Trades'!A8187</x:f>
      </x:c>
      <x:c r="B8187" s="0">
        <x:f>'Historical Trades'!B8187</x:f>
      </x:c>
      <x:c r="C8187" s="23">
        <x:f>'Historical Trades'!C8187</x:f>
      </x:c>
      <x:c r="D8187" s="0">
        <x:f>'Historical Trades'!D8187</x:f>
      </x:c>
      <x:c r="E8187" s="23">
        <x:f>'Historical Trades'!E8187</x:f>
      </x:c>
      <x:c r="F8187" s="0">
        <x:f>'Historical Trades'!F8187</x:f>
      </x:c>
      <x:c r="G8187" s="0">
        <x:f>'Historical Trades'!G8187</x:f>
      </x:c>
      <x:c r="H8187" s="0">
        <x:f>'Historical Trades'!H8187</x:f>
      </x:c>
      <x:c r="I8187" s="0">
        <x:f>'Historical Trades'!I8187</x:f>
      </x:c>
      <x:c r="J8187" s="0">
        <x:f>'Historical Trades'!J8187</x:f>
      </x:c>
      <x:c r="K8187" s="0">
        <x:f>'Historical Trades'!K8187</x:f>
      </x:c>
      <x:c r="L8187" s="0">
        <x:f>'Historical Trades'!L8187</x:f>
      </x:c>
      <x:c r="M8187" s="0">
        <x:f>'Historical Trades'!M8187</x:f>
      </x:c>
      <x:c r="N8187" s="0">
        <x:f>CLEAN('Historical Trades'!O8187)</x:f>
      </x:c>
      <x:c r="P8187" s="14">
        <x:f>IF(G8187="sell",M8187,-M8187)</x:f>
      </x:c>
      <x:c r="Q8187" s="14">
        <x:f>VLOOKUP(N8187,'Currency Rates'!$A$3:$C$32,3,0)</x:f>
      </x:c>
      <x:c r="R8187" s="0">
        <x:f>IF(A8187="SPUS",0,IF(A8187="FWD",0,P8187/Q8187))</x:f>
      </x:c>
    </x:row>
    <x:row r="8188" spans="1:19" x14ac:dyDescent="0.3">
      <x:c r="A8188" s="0">
        <x:f>'Historical Trades'!A8188</x:f>
      </x:c>
      <x:c r="B8188" s="0">
        <x:f>'Historical Trades'!B8188</x:f>
      </x:c>
      <x:c r="C8188" s="23">
        <x:f>'Historical Trades'!C8188</x:f>
      </x:c>
      <x:c r="D8188" s="0">
        <x:f>'Historical Trades'!D8188</x:f>
      </x:c>
      <x:c r="E8188" s="23">
        <x:f>'Historical Trades'!E8188</x:f>
      </x:c>
      <x:c r="F8188" s="0">
        <x:f>'Historical Trades'!F8188</x:f>
      </x:c>
      <x:c r="G8188" s="0">
        <x:f>'Historical Trades'!G8188</x:f>
      </x:c>
      <x:c r="H8188" s="0">
        <x:f>'Historical Trades'!H8188</x:f>
      </x:c>
      <x:c r="I8188" s="0">
        <x:f>'Historical Trades'!I8188</x:f>
      </x:c>
      <x:c r="J8188" s="0">
        <x:f>'Historical Trades'!J8188</x:f>
      </x:c>
      <x:c r="K8188" s="0">
        <x:f>'Historical Trades'!K8188</x:f>
      </x:c>
      <x:c r="L8188" s="0">
        <x:f>'Historical Trades'!L8188</x:f>
      </x:c>
      <x:c r="M8188" s="0">
        <x:f>'Historical Trades'!M8188</x:f>
      </x:c>
      <x:c r="N8188" s="0">
        <x:f>CLEAN('Historical Trades'!O8188)</x:f>
      </x:c>
      <x:c r="P8188" s="14">
        <x:f>IF(G8188="sell",M8188,-M8188)</x:f>
      </x:c>
      <x:c r="Q8188" s="14">
        <x:f>VLOOKUP(N8188,'Currency Rates'!$A$3:$C$32,3,0)</x:f>
      </x:c>
      <x:c r="R8188" s="0">
        <x:f>IF(A8188="SPUS",0,IF(A8188="FWD",0,P8188/Q8188))</x:f>
      </x:c>
    </x:row>
    <x:row r="8189" spans="1:19" x14ac:dyDescent="0.3">
      <x:c r="A8189" s="0">
        <x:f>'Historical Trades'!A8189</x:f>
      </x:c>
      <x:c r="B8189" s="0">
        <x:f>'Historical Trades'!B8189</x:f>
      </x:c>
      <x:c r="C8189" s="23">
        <x:f>'Historical Trades'!C8189</x:f>
      </x:c>
      <x:c r="D8189" s="0">
        <x:f>'Historical Trades'!D8189</x:f>
      </x:c>
      <x:c r="E8189" s="23">
        <x:f>'Historical Trades'!E8189</x:f>
      </x:c>
      <x:c r="F8189" s="0">
        <x:f>'Historical Trades'!F8189</x:f>
      </x:c>
      <x:c r="G8189" s="0">
        <x:f>'Historical Trades'!G8189</x:f>
      </x:c>
      <x:c r="H8189" s="0">
        <x:f>'Historical Trades'!H8189</x:f>
      </x:c>
      <x:c r="I8189" s="0">
        <x:f>'Historical Trades'!I8189</x:f>
      </x:c>
      <x:c r="J8189" s="0">
        <x:f>'Historical Trades'!J8189</x:f>
      </x:c>
      <x:c r="K8189" s="0">
        <x:f>'Historical Trades'!K8189</x:f>
      </x:c>
      <x:c r="L8189" s="0">
        <x:f>'Historical Trades'!L8189</x:f>
      </x:c>
      <x:c r="M8189" s="0">
        <x:f>'Historical Trades'!M8189</x:f>
      </x:c>
      <x:c r="N8189" s="0">
        <x:f>CLEAN('Historical Trades'!O8189)</x:f>
      </x:c>
      <x:c r="P8189" s="14">
        <x:f>IF(G8189="sell",M8189,-M8189)</x:f>
      </x:c>
      <x:c r="Q8189" s="14">
        <x:f>VLOOKUP(N8189,'Currency Rates'!$A$3:$C$32,3,0)</x:f>
      </x:c>
      <x:c r="R8189" s="0">
        <x:f>IF(A8189="SPUS",0,IF(A8189="FWD",0,P8189/Q8189))</x:f>
      </x:c>
    </x:row>
    <x:row r="8190" spans="1:19" x14ac:dyDescent="0.3">
      <x:c r="A8190" s="0">
        <x:f>'Historical Trades'!A8190</x:f>
      </x:c>
      <x:c r="B8190" s="0">
        <x:f>'Historical Trades'!B8190</x:f>
      </x:c>
      <x:c r="C8190" s="23">
        <x:f>'Historical Trades'!C8190</x:f>
      </x:c>
      <x:c r="D8190" s="0">
        <x:f>'Historical Trades'!D8190</x:f>
      </x:c>
      <x:c r="E8190" s="23">
        <x:f>'Historical Trades'!E8190</x:f>
      </x:c>
      <x:c r="F8190" s="0">
        <x:f>'Historical Trades'!F8190</x:f>
      </x:c>
      <x:c r="G8190" s="0">
        <x:f>'Historical Trades'!G8190</x:f>
      </x:c>
      <x:c r="H8190" s="0">
        <x:f>'Historical Trades'!H8190</x:f>
      </x:c>
      <x:c r="I8190" s="0">
        <x:f>'Historical Trades'!I8190</x:f>
      </x:c>
      <x:c r="J8190" s="0">
        <x:f>'Historical Trades'!J8190</x:f>
      </x:c>
      <x:c r="K8190" s="0">
        <x:f>'Historical Trades'!K8190</x:f>
      </x:c>
      <x:c r="L8190" s="0">
        <x:f>'Historical Trades'!L8190</x:f>
      </x:c>
      <x:c r="M8190" s="0">
        <x:f>'Historical Trades'!M8190</x:f>
      </x:c>
      <x:c r="N8190" s="0">
        <x:f>CLEAN('Historical Trades'!O8190)</x:f>
      </x:c>
      <x:c r="P8190" s="14">
        <x:f>IF(G8190="sell",M8190,-M8190)</x:f>
      </x:c>
      <x:c r="Q8190" s="14">
        <x:f>VLOOKUP(N8190,'Currency Rates'!$A$3:$C$32,3,0)</x:f>
      </x:c>
      <x:c r="R8190" s="0">
        <x:f>IF(A8190="SPUS",0,IF(A8190="FWD",0,P8190/Q8190))</x:f>
      </x:c>
    </x:row>
    <x:row r="8191" spans="1:19" x14ac:dyDescent="0.3">
      <x:c r="A8191" s="0">
        <x:f>'Historical Trades'!A8191</x:f>
      </x:c>
      <x:c r="B8191" s="0">
        <x:f>'Historical Trades'!B8191</x:f>
      </x:c>
      <x:c r="C8191" s="23">
        <x:f>'Historical Trades'!C8191</x:f>
      </x:c>
      <x:c r="D8191" s="0">
        <x:f>'Historical Trades'!D8191</x:f>
      </x:c>
      <x:c r="E8191" s="23">
        <x:f>'Historical Trades'!E8191</x:f>
      </x:c>
      <x:c r="F8191" s="0">
        <x:f>'Historical Trades'!F8191</x:f>
      </x:c>
      <x:c r="G8191" s="0">
        <x:f>'Historical Trades'!G8191</x:f>
      </x:c>
      <x:c r="H8191" s="0">
        <x:f>'Historical Trades'!H8191</x:f>
      </x:c>
      <x:c r="I8191" s="0">
        <x:f>'Historical Trades'!I8191</x:f>
      </x:c>
      <x:c r="J8191" s="0">
        <x:f>'Historical Trades'!J8191</x:f>
      </x:c>
      <x:c r="K8191" s="0">
        <x:f>'Historical Trades'!K8191</x:f>
      </x:c>
      <x:c r="L8191" s="0">
        <x:f>'Historical Trades'!L8191</x:f>
      </x:c>
      <x:c r="M8191" s="0">
        <x:f>'Historical Trades'!M8191</x:f>
      </x:c>
      <x:c r="N8191" s="0">
        <x:f>CLEAN('Historical Trades'!O8191)</x:f>
      </x:c>
      <x:c r="P8191" s="14">
        <x:f>IF(G8191="sell",M8191,-M8191)</x:f>
      </x:c>
      <x:c r="Q8191" s="14">
        <x:f>VLOOKUP(N8191,'Currency Rates'!$A$3:$C$32,3,0)</x:f>
      </x:c>
      <x:c r="R8191" s="0">
        <x:f>IF(A8191="SPUS",0,IF(A8191="FWD",0,P8191/Q8191))</x:f>
      </x:c>
    </x:row>
    <x:row r="8192" spans="1:19" x14ac:dyDescent="0.3">
      <x:c r="A8192" s="0">
        <x:f>'Historical Trades'!A8192</x:f>
      </x:c>
      <x:c r="B8192" s="0">
        <x:f>'Historical Trades'!B8192</x:f>
      </x:c>
      <x:c r="C8192" s="23">
        <x:f>'Historical Trades'!C8192</x:f>
      </x:c>
      <x:c r="D8192" s="0">
        <x:f>'Historical Trades'!D8192</x:f>
      </x:c>
      <x:c r="E8192" s="23">
        <x:f>'Historical Trades'!E8192</x:f>
      </x:c>
      <x:c r="F8192" s="0">
        <x:f>'Historical Trades'!F8192</x:f>
      </x:c>
      <x:c r="G8192" s="0">
        <x:f>'Historical Trades'!G8192</x:f>
      </x:c>
      <x:c r="H8192" s="0">
        <x:f>'Historical Trades'!H8192</x:f>
      </x:c>
      <x:c r="I8192" s="0">
        <x:f>'Historical Trades'!I8192</x:f>
      </x:c>
      <x:c r="J8192" s="0">
        <x:f>'Historical Trades'!J8192</x:f>
      </x:c>
      <x:c r="K8192" s="0">
        <x:f>'Historical Trades'!K8192</x:f>
      </x:c>
      <x:c r="L8192" s="0">
        <x:f>'Historical Trades'!L8192</x:f>
      </x:c>
      <x:c r="M8192" s="0">
        <x:f>'Historical Trades'!M8192</x:f>
      </x:c>
      <x:c r="N8192" s="0">
        <x:f>CLEAN('Historical Trades'!O8192)</x:f>
      </x:c>
      <x:c r="P8192" s="14">
        <x:f>IF(G8192="sell",M8192,-M8192)</x:f>
      </x:c>
      <x:c r="Q8192" s="14">
        <x:f>VLOOKUP(N8192,'Currency Rates'!$A$3:$C$32,3,0)</x:f>
      </x:c>
      <x:c r="R8192" s="0">
        <x:f>IF(A8192="SPUS",0,IF(A8192="FWD",0,P8192/Q8192))</x:f>
      </x:c>
    </x:row>
    <x:row r="8193" spans="1:19" x14ac:dyDescent="0.3">
      <x:c r="A8193" s="0">
        <x:f>'Historical Trades'!A8193</x:f>
      </x:c>
      <x:c r="B8193" s="0">
        <x:f>'Historical Trades'!B8193</x:f>
      </x:c>
      <x:c r="C8193" s="23">
        <x:f>'Historical Trades'!C8193</x:f>
      </x:c>
      <x:c r="D8193" s="0">
        <x:f>'Historical Trades'!D8193</x:f>
      </x:c>
      <x:c r="E8193" s="23">
        <x:f>'Historical Trades'!E8193</x:f>
      </x:c>
      <x:c r="F8193" s="0">
        <x:f>'Historical Trades'!F8193</x:f>
      </x:c>
      <x:c r="G8193" s="0">
        <x:f>'Historical Trades'!G8193</x:f>
      </x:c>
      <x:c r="H8193" s="0">
        <x:f>'Historical Trades'!H8193</x:f>
      </x:c>
      <x:c r="I8193" s="0">
        <x:f>'Historical Trades'!I8193</x:f>
      </x:c>
      <x:c r="J8193" s="0">
        <x:f>'Historical Trades'!J8193</x:f>
      </x:c>
      <x:c r="K8193" s="0">
        <x:f>'Historical Trades'!K8193</x:f>
      </x:c>
      <x:c r="L8193" s="0">
        <x:f>'Historical Trades'!L8193</x:f>
      </x:c>
      <x:c r="M8193" s="0">
        <x:f>'Historical Trades'!M8193</x:f>
      </x:c>
      <x:c r="N8193" s="0">
        <x:f>CLEAN('Historical Trades'!O8193)</x:f>
      </x:c>
      <x:c r="P8193" s="14">
        <x:f>IF(G8193="sell",M8193,-M8193)</x:f>
      </x:c>
      <x:c r="Q8193" s="14">
        <x:f>VLOOKUP(N8193,'Currency Rates'!$A$3:$C$32,3,0)</x:f>
      </x:c>
      <x:c r="R8193" s="0">
        <x:f>IF(A8193="SPUS",0,IF(A8193="FWD",0,P8193/Q8193))</x:f>
      </x:c>
    </x:row>
    <x:row r="8194" spans="1:19" x14ac:dyDescent="0.3">
      <x:c r="A8194" s="0">
        <x:f>'Historical Trades'!A8194</x:f>
      </x:c>
      <x:c r="B8194" s="0">
        <x:f>'Historical Trades'!B8194</x:f>
      </x:c>
      <x:c r="C8194" s="23">
        <x:f>'Historical Trades'!C8194</x:f>
      </x:c>
      <x:c r="D8194" s="0">
        <x:f>'Historical Trades'!D8194</x:f>
      </x:c>
      <x:c r="E8194" s="23">
        <x:f>'Historical Trades'!E8194</x:f>
      </x:c>
      <x:c r="F8194" s="0">
        <x:f>'Historical Trades'!F8194</x:f>
      </x:c>
      <x:c r="G8194" s="0">
        <x:f>'Historical Trades'!G8194</x:f>
      </x:c>
      <x:c r="H8194" s="0">
        <x:f>'Historical Trades'!H8194</x:f>
      </x:c>
      <x:c r="I8194" s="0">
        <x:f>'Historical Trades'!I8194</x:f>
      </x:c>
      <x:c r="J8194" s="0">
        <x:f>'Historical Trades'!J8194</x:f>
      </x:c>
      <x:c r="K8194" s="0">
        <x:f>'Historical Trades'!K8194</x:f>
      </x:c>
      <x:c r="L8194" s="0">
        <x:f>'Historical Trades'!L8194</x:f>
      </x:c>
      <x:c r="M8194" s="0">
        <x:f>'Historical Trades'!M8194</x:f>
      </x:c>
      <x:c r="N8194" s="0">
        <x:f>CLEAN('Historical Trades'!O8194)</x:f>
      </x:c>
      <x:c r="P8194" s="14">
        <x:f>IF(G8194="sell",M8194,-M8194)</x:f>
      </x:c>
      <x:c r="Q8194" s="14">
        <x:f>VLOOKUP(N8194,'Currency Rates'!$A$3:$C$32,3,0)</x:f>
      </x:c>
      <x:c r="R8194" s="0">
        <x:f>IF(A8194="SPUS",0,IF(A8194="FWD",0,P8194/Q8194))</x:f>
      </x:c>
    </x:row>
    <x:row r="8195" spans="1:19" x14ac:dyDescent="0.3">
      <x:c r="A8195" s="0">
        <x:f>'Historical Trades'!A8195</x:f>
      </x:c>
      <x:c r="B8195" s="0">
        <x:f>'Historical Trades'!B8195</x:f>
      </x:c>
      <x:c r="C8195" s="23">
        <x:f>'Historical Trades'!C8195</x:f>
      </x:c>
      <x:c r="D8195" s="0">
        <x:f>'Historical Trades'!D8195</x:f>
      </x:c>
      <x:c r="E8195" s="23">
        <x:f>'Historical Trades'!E8195</x:f>
      </x:c>
      <x:c r="F8195" s="0">
        <x:f>'Historical Trades'!F8195</x:f>
      </x:c>
      <x:c r="G8195" s="0">
        <x:f>'Historical Trades'!G8195</x:f>
      </x:c>
      <x:c r="H8195" s="0">
        <x:f>'Historical Trades'!H8195</x:f>
      </x:c>
      <x:c r="I8195" s="0">
        <x:f>'Historical Trades'!I8195</x:f>
      </x:c>
      <x:c r="J8195" s="0">
        <x:f>'Historical Trades'!J8195</x:f>
      </x:c>
      <x:c r="K8195" s="0">
        <x:f>'Historical Trades'!K8195</x:f>
      </x:c>
      <x:c r="L8195" s="0">
        <x:f>'Historical Trades'!L8195</x:f>
      </x:c>
      <x:c r="M8195" s="0">
        <x:f>'Historical Trades'!M8195</x:f>
      </x:c>
      <x:c r="N8195" s="0">
        <x:f>CLEAN('Historical Trades'!O8195)</x:f>
      </x:c>
      <x:c r="P8195" s="14">
        <x:f>IF(G8195="sell",M8195,-M8195)</x:f>
      </x:c>
      <x:c r="Q8195" s="14">
        <x:f>VLOOKUP(N8195,'Currency Rates'!$A$3:$C$32,3,0)</x:f>
      </x:c>
      <x:c r="R8195" s="0">
        <x:f>IF(A8195="SPUS",0,IF(A8195="FWD",0,P8195/Q8195))</x:f>
      </x:c>
    </x:row>
    <x:row r="8196" spans="1:19" x14ac:dyDescent="0.3">
      <x:c r="A8196" s="0">
        <x:f>'Historical Trades'!A8196</x:f>
      </x:c>
      <x:c r="B8196" s="0">
        <x:f>'Historical Trades'!B8196</x:f>
      </x:c>
      <x:c r="C8196" s="23">
        <x:f>'Historical Trades'!C8196</x:f>
      </x:c>
      <x:c r="D8196" s="0">
        <x:f>'Historical Trades'!D8196</x:f>
      </x:c>
      <x:c r="E8196" s="23">
        <x:f>'Historical Trades'!E8196</x:f>
      </x:c>
      <x:c r="F8196" s="0">
        <x:f>'Historical Trades'!F8196</x:f>
      </x:c>
      <x:c r="G8196" s="0">
        <x:f>'Historical Trades'!G8196</x:f>
      </x:c>
      <x:c r="H8196" s="0">
        <x:f>'Historical Trades'!H8196</x:f>
      </x:c>
      <x:c r="I8196" s="0">
        <x:f>'Historical Trades'!I8196</x:f>
      </x:c>
      <x:c r="J8196" s="0">
        <x:f>'Historical Trades'!J8196</x:f>
      </x:c>
      <x:c r="K8196" s="0">
        <x:f>'Historical Trades'!K8196</x:f>
      </x:c>
      <x:c r="L8196" s="0">
        <x:f>'Historical Trades'!L8196</x:f>
      </x:c>
      <x:c r="M8196" s="0">
        <x:f>'Historical Trades'!M8196</x:f>
      </x:c>
      <x:c r="N8196" s="0">
        <x:f>CLEAN('Historical Trades'!O8196)</x:f>
      </x:c>
      <x:c r="P8196" s="14">
        <x:f>IF(G8196="sell",M8196,-M8196)</x:f>
      </x:c>
      <x:c r="Q8196" s="14">
        <x:f>VLOOKUP(N8196,'Currency Rates'!$A$3:$C$32,3,0)</x:f>
      </x:c>
      <x:c r="R8196" s="0">
        <x:f>IF(A8196="SPUS",0,IF(A8196="FWD",0,P8196/Q8196))</x:f>
      </x:c>
    </x:row>
    <x:row r="8197" spans="1:19" x14ac:dyDescent="0.3">
      <x:c r="A8197" s="0">
        <x:f>'Historical Trades'!A8197</x:f>
      </x:c>
      <x:c r="B8197" s="0">
        <x:f>'Historical Trades'!B8197</x:f>
      </x:c>
      <x:c r="C8197" s="23">
        <x:f>'Historical Trades'!C8197</x:f>
      </x:c>
      <x:c r="D8197" s="0">
        <x:f>'Historical Trades'!D8197</x:f>
      </x:c>
      <x:c r="E8197" s="23">
        <x:f>'Historical Trades'!E8197</x:f>
      </x:c>
      <x:c r="F8197" s="0">
        <x:f>'Historical Trades'!F8197</x:f>
      </x:c>
      <x:c r="G8197" s="0">
        <x:f>'Historical Trades'!G8197</x:f>
      </x:c>
      <x:c r="H8197" s="0">
        <x:f>'Historical Trades'!H8197</x:f>
      </x:c>
      <x:c r="I8197" s="0">
        <x:f>'Historical Trades'!I8197</x:f>
      </x:c>
      <x:c r="J8197" s="0">
        <x:f>'Historical Trades'!J8197</x:f>
      </x:c>
      <x:c r="K8197" s="0">
        <x:f>'Historical Trades'!K8197</x:f>
      </x:c>
      <x:c r="L8197" s="0">
        <x:f>'Historical Trades'!L8197</x:f>
      </x:c>
      <x:c r="M8197" s="0">
        <x:f>'Historical Trades'!M8197</x:f>
      </x:c>
      <x:c r="N8197" s="0">
        <x:f>CLEAN('Historical Trades'!O8197)</x:f>
      </x:c>
      <x:c r="P8197" s="14">
        <x:f>IF(G8197="sell",M8197,-M8197)</x:f>
      </x:c>
      <x:c r="Q8197" s="14">
        <x:f>VLOOKUP(N8197,'Currency Rates'!$A$3:$C$32,3,0)</x:f>
      </x:c>
      <x:c r="R8197" s="0">
        <x:f>IF(A8197="SPUS",0,IF(A8197="FWD",0,P8197/Q8197))</x:f>
      </x:c>
    </x:row>
    <x:row r="8198" spans="1:19" x14ac:dyDescent="0.3">
      <x:c r="A8198" s="0">
        <x:f>'Historical Trades'!A8198</x:f>
      </x:c>
      <x:c r="B8198" s="0">
        <x:f>'Historical Trades'!B8198</x:f>
      </x:c>
      <x:c r="C8198" s="23">
        <x:f>'Historical Trades'!C8198</x:f>
      </x:c>
      <x:c r="D8198" s="0">
        <x:f>'Historical Trades'!D8198</x:f>
      </x:c>
      <x:c r="E8198" s="23">
        <x:f>'Historical Trades'!E8198</x:f>
      </x:c>
      <x:c r="F8198" s="0">
        <x:f>'Historical Trades'!F8198</x:f>
      </x:c>
      <x:c r="G8198" s="0">
        <x:f>'Historical Trades'!G8198</x:f>
      </x:c>
      <x:c r="H8198" s="0">
        <x:f>'Historical Trades'!H8198</x:f>
      </x:c>
      <x:c r="I8198" s="0">
        <x:f>'Historical Trades'!I8198</x:f>
      </x:c>
      <x:c r="J8198" s="0">
        <x:f>'Historical Trades'!J8198</x:f>
      </x:c>
      <x:c r="K8198" s="0">
        <x:f>'Historical Trades'!K8198</x:f>
      </x:c>
      <x:c r="L8198" s="0">
        <x:f>'Historical Trades'!L8198</x:f>
      </x:c>
      <x:c r="M8198" s="0">
        <x:f>'Historical Trades'!M8198</x:f>
      </x:c>
      <x:c r="N8198" s="0">
        <x:f>CLEAN('Historical Trades'!O8198)</x:f>
      </x:c>
      <x:c r="P8198" s="14">
        <x:f>IF(G8198="sell",M8198,-M8198)</x:f>
      </x:c>
      <x:c r="Q8198" s="14">
        <x:f>VLOOKUP(N8198,'Currency Rates'!$A$3:$C$32,3,0)</x:f>
      </x:c>
      <x:c r="R8198" s="0">
        <x:f>IF(A8198="SPUS",0,IF(A8198="FWD",0,P8198/Q8198))</x:f>
      </x:c>
    </x:row>
    <x:row r="8199" spans="1:19" x14ac:dyDescent="0.3">
      <x:c r="A8199" s="0">
        <x:f>'Historical Trades'!A8199</x:f>
      </x:c>
      <x:c r="B8199" s="0">
        <x:f>'Historical Trades'!B8199</x:f>
      </x:c>
      <x:c r="C8199" s="23">
        <x:f>'Historical Trades'!C8199</x:f>
      </x:c>
      <x:c r="D8199" s="0">
        <x:f>'Historical Trades'!D8199</x:f>
      </x:c>
      <x:c r="E8199" s="23">
        <x:f>'Historical Trades'!E8199</x:f>
      </x:c>
      <x:c r="F8199" s="0">
        <x:f>'Historical Trades'!F8199</x:f>
      </x:c>
      <x:c r="G8199" s="0">
        <x:f>'Historical Trades'!G8199</x:f>
      </x:c>
      <x:c r="H8199" s="0">
        <x:f>'Historical Trades'!H8199</x:f>
      </x:c>
      <x:c r="I8199" s="0">
        <x:f>'Historical Trades'!I8199</x:f>
      </x:c>
      <x:c r="J8199" s="0">
        <x:f>'Historical Trades'!J8199</x:f>
      </x:c>
      <x:c r="K8199" s="0">
        <x:f>'Historical Trades'!K8199</x:f>
      </x:c>
      <x:c r="L8199" s="0">
        <x:f>'Historical Trades'!L8199</x:f>
      </x:c>
      <x:c r="M8199" s="0">
        <x:f>'Historical Trades'!M8199</x:f>
      </x:c>
      <x:c r="N8199" s="0">
        <x:f>CLEAN('Historical Trades'!O8199)</x:f>
      </x:c>
      <x:c r="P8199" s="14">
        <x:f>IF(G8199="sell",M8199,-M8199)</x:f>
      </x:c>
      <x:c r="Q8199" s="14">
        <x:f>VLOOKUP(N8199,'Currency Rates'!$A$3:$C$32,3,0)</x:f>
      </x:c>
      <x:c r="R8199" s="0">
        <x:f>IF(A8199="SPUS",0,IF(A8199="FWD",0,P8199/Q8199))</x:f>
      </x:c>
    </x:row>
    <x:row r="8200" spans="1:19" x14ac:dyDescent="0.3">
      <x:c r="A8200" s="0">
        <x:f>'Historical Trades'!A8200</x:f>
      </x:c>
      <x:c r="B8200" s="0">
        <x:f>'Historical Trades'!B8200</x:f>
      </x:c>
      <x:c r="C8200" s="23">
        <x:f>'Historical Trades'!C8200</x:f>
      </x:c>
      <x:c r="D8200" s="0">
        <x:f>'Historical Trades'!D8200</x:f>
      </x:c>
      <x:c r="E8200" s="23">
        <x:f>'Historical Trades'!E8200</x:f>
      </x:c>
      <x:c r="F8200" s="0">
        <x:f>'Historical Trades'!F8200</x:f>
      </x:c>
      <x:c r="G8200" s="0">
        <x:f>'Historical Trades'!G8200</x:f>
      </x:c>
      <x:c r="H8200" s="0">
        <x:f>'Historical Trades'!H8200</x:f>
      </x:c>
      <x:c r="I8200" s="0">
        <x:f>'Historical Trades'!I8200</x:f>
      </x:c>
      <x:c r="J8200" s="0">
        <x:f>'Historical Trades'!J8200</x:f>
      </x:c>
      <x:c r="K8200" s="0">
        <x:f>'Historical Trades'!K8200</x:f>
      </x:c>
      <x:c r="L8200" s="0">
        <x:f>'Historical Trades'!L8200</x:f>
      </x:c>
      <x:c r="M8200" s="0">
        <x:f>'Historical Trades'!M8200</x:f>
      </x:c>
      <x:c r="N8200" s="0">
        <x:f>CLEAN('Historical Trades'!O8200)</x:f>
      </x:c>
      <x:c r="P8200" s="14">
        <x:f>IF(G8200="sell",M8200,-M8200)</x:f>
      </x:c>
      <x:c r="Q8200" s="14">
        <x:f>VLOOKUP(N8200,'Currency Rates'!$A$3:$C$32,3,0)</x:f>
      </x:c>
      <x:c r="R8200" s="0">
        <x:f>IF(A8200="SPUS",0,IF(A8200="FWD",0,P8200/Q8200))</x:f>
      </x:c>
    </x:row>
    <x:row r="8201" spans="1:19" x14ac:dyDescent="0.3">
      <x:c r="A8201" s="0">
        <x:f>'Historical Trades'!A8201</x:f>
      </x:c>
      <x:c r="B8201" s="0">
        <x:f>'Historical Trades'!B8201</x:f>
      </x:c>
      <x:c r="C8201" s="23">
        <x:f>'Historical Trades'!C8201</x:f>
      </x:c>
      <x:c r="D8201" s="0">
        <x:f>'Historical Trades'!D8201</x:f>
      </x:c>
      <x:c r="E8201" s="23">
        <x:f>'Historical Trades'!E8201</x:f>
      </x:c>
      <x:c r="F8201" s="0">
        <x:f>'Historical Trades'!F8201</x:f>
      </x:c>
      <x:c r="G8201" s="0">
        <x:f>'Historical Trades'!G8201</x:f>
      </x:c>
      <x:c r="H8201" s="0">
        <x:f>'Historical Trades'!H8201</x:f>
      </x:c>
      <x:c r="I8201" s="0">
        <x:f>'Historical Trades'!I8201</x:f>
      </x:c>
      <x:c r="J8201" s="0">
        <x:f>'Historical Trades'!J8201</x:f>
      </x:c>
      <x:c r="K8201" s="0">
        <x:f>'Historical Trades'!K8201</x:f>
      </x:c>
      <x:c r="L8201" s="0">
        <x:f>'Historical Trades'!L8201</x:f>
      </x:c>
      <x:c r="M8201" s="0">
        <x:f>'Historical Trades'!M8201</x:f>
      </x:c>
      <x:c r="N8201" s="0">
        <x:f>CLEAN('Historical Trades'!O8201)</x:f>
      </x:c>
      <x:c r="P8201" s="14">
        <x:f>IF(G8201="sell",M8201,-M8201)</x:f>
      </x:c>
      <x:c r="Q8201" s="14">
        <x:f>VLOOKUP(N8201,'Currency Rates'!$A$3:$C$32,3,0)</x:f>
      </x:c>
      <x:c r="R8201" s="0">
        <x:f>IF(A8201="SPUS",0,IF(A8201="FWD",0,P8201/Q8201))</x:f>
      </x:c>
    </x:row>
    <x:row r="8202" spans="1:19" x14ac:dyDescent="0.3">
      <x:c r="A8202" s="0">
        <x:f>'Historical Trades'!A8202</x:f>
      </x:c>
      <x:c r="B8202" s="0">
        <x:f>'Historical Trades'!B8202</x:f>
      </x:c>
      <x:c r="C8202" s="23">
        <x:f>'Historical Trades'!C8202</x:f>
      </x:c>
      <x:c r="D8202" s="0">
        <x:f>'Historical Trades'!D8202</x:f>
      </x:c>
      <x:c r="E8202" s="23">
        <x:f>'Historical Trades'!E8202</x:f>
      </x:c>
      <x:c r="F8202" s="0">
        <x:f>'Historical Trades'!F8202</x:f>
      </x:c>
      <x:c r="G8202" s="0">
        <x:f>'Historical Trades'!G8202</x:f>
      </x:c>
      <x:c r="H8202" s="0">
        <x:f>'Historical Trades'!H8202</x:f>
      </x:c>
      <x:c r="I8202" s="0">
        <x:f>'Historical Trades'!I8202</x:f>
      </x:c>
      <x:c r="J8202" s="0">
        <x:f>'Historical Trades'!J8202</x:f>
      </x:c>
      <x:c r="K8202" s="0">
        <x:f>'Historical Trades'!K8202</x:f>
      </x:c>
      <x:c r="L8202" s="0">
        <x:f>'Historical Trades'!L8202</x:f>
      </x:c>
      <x:c r="M8202" s="0">
        <x:f>'Historical Trades'!M8202</x:f>
      </x:c>
      <x:c r="N8202" s="0">
        <x:f>CLEAN('Historical Trades'!O8202)</x:f>
      </x:c>
      <x:c r="P8202" s="14">
        <x:f>IF(G8202="sell",M8202,-M8202)</x:f>
      </x:c>
      <x:c r="Q8202" s="14">
        <x:f>VLOOKUP(N8202,'Currency Rates'!$A$3:$C$32,3,0)</x:f>
      </x:c>
      <x:c r="R8202" s="0">
        <x:f>IF(A8202="SPUS",0,IF(A8202="FWD",0,P8202/Q8202))</x:f>
      </x:c>
    </x:row>
    <x:row r="8203" spans="1:19" x14ac:dyDescent="0.3">
      <x:c r="A8203" s="0">
        <x:f>'Historical Trades'!A8203</x:f>
      </x:c>
      <x:c r="B8203" s="0">
        <x:f>'Historical Trades'!B8203</x:f>
      </x:c>
      <x:c r="C8203" s="23">
        <x:f>'Historical Trades'!C8203</x:f>
      </x:c>
      <x:c r="D8203" s="0">
        <x:f>'Historical Trades'!D8203</x:f>
      </x:c>
      <x:c r="E8203" s="23">
        <x:f>'Historical Trades'!E8203</x:f>
      </x:c>
      <x:c r="F8203" s="0">
        <x:f>'Historical Trades'!F8203</x:f>
      </x:c>
      <x:c r="G8203" s="0">
        <x:f>'Historical Trades'!G8203</x:f>
      </x:c>
      <x:c r="H8203" s="0">
        <x:f>'Historical Trades'!H8203</x:f>
      </x:c>
      <x:c r="I8203" s="0">
        <x:f>'Historical Trades'!I8203</x:f>
      </x:c>
      <x:c r="J8203" s="0">
        <x:f>'Historical Trades'!J8203</x:f>
      </x:c>
      <x:c r="K8203" s="0">
        <x:f>'Historical Trades'!K8203</x:f>
      </x:c>
      <x:c r="L8203" s="0">
        <x:f>'Historical Trades'!L8203</x:f>
      </x:c>
      <x:c r="M8203" s="0">
        <x:f>'Historical Trades'!M8203</x:f>
      </x:c>
      <x:c r="N8203" s="0">
        <x:f>CLEAN('Historical Trades'!O8203)</x:f>
      </x:c>
      <x:c r="P8203" s="14">
        <x:f>IF(G8203="sell",M8203,-M8203)</x:f>
      </x:c>
      <x:c r="Q8203" s="14">
        <x:f>VLOOKUP(N8203,'Currency Rates'!$A$3:$C$32,3,0)</x:f>
      </x:c>
      <x:c r="R8203" s="0">
        <x:f>IF(A8203="SPUS",0,IF(A8203="FWD",0,P8203/Q8203))</x:f>
      </x:c>
    </x:row>
    <x:row r="8204" spans="1:19" x14ac:dyDescent="0.3">
      <x:c r="A8204" s="0">
        <x:f>'Historical Trades'!A8204</x:f>
      </x:c>
      <x:c r="B8204" s="0">
        <x:f>'Historical Trades'!B8204</x:f>
      </x:c>
      <x:c r="C8204" s="23">
        <x:f>'Historical Trades'!C8204</x:f>
      </x:c>
      <x:c r="D8204" s="0">
        <x:f>'Historical Trades'!D8204</x:f>
      </x:c>
      <x:c r="E8204" s="23">
        <x:f>'Historical Trades'!E8204</x:f>
      </x:c>
      <x:c r="F8204" s="0">
        <x:f>'Historical Trades'!F8204</x:f>
      </x:c>
      <x:c r="G8204" s="0">
        <x:f>'Historical Trades'!G8204</x:f>
      </x:c>
      <x:c r="H8204" s="0">
        <x:f>'Historical Trades'!H8204</x:f>
      </x:c>
      <x:c r="I8204" s="0">
        <x:f>'Historical Trades'!I8204</x:f>
      </x:c>
      <x:c r="J8204" s="0">
        <x:f>'Historical Trades'!J8204</x:f>
      </x:c>
      <x:c r="K8204" s="0">
        <x:f>'Historical Trades'!K8204</x:f>
      </x:c>
      <x:c r="L8204" s="0">
        <x:f>'Historical Trades'!L8204</x:f>
      </x:c>
      <x:c r="M8204" s="0">
        <x:f>'Historical Trades'!M8204</x:f>
      </x:c>
      <x:c r="N8204" s="0">
        <x:f>CLEAN('Historical Trades'!O8204)</x:f>
      </x:c>
      <x:c r="P8204" s="14">
        <x:f>IF(G8204="sell",M8204,-M8204)</x:f>
      </x:c>
      <x:c r="Q8204" s="14">
        <x:f>VLOOKUP(N8204,'Currency Rates'!$A$3:$C$32,3,0)</x:f>
      </x:c>
      <x:c r="R8204" s="0">
        <x:f>IF(A8204="SPUS",0,IF(A8204="FWD",0,P8204/Q8204))</x:f>
      </x:c>
    </x:row>
    <x:row r="8205" spans="1:19" x14ac:dyDescent="0.3">
      <x:c r="A8205" s="0">
        <x:f>'Historical Trades'!A8205</x:f>
      </x:c>
      <x:c r="B8205" s="0">
        <x:f>'Historical Trades'!B8205</x:f>
      </x:c>
      <x:c r="C8205" s="23">
        <x:f>'Historical Trades'!C8205</x:f>
      </x:c>
      <x:c r="D8205" s="0">
        <x:f>'Historical Trades'!D8205</x:f>
      </x:c>
      <x:c r="E8205" s="23">
        <x:f>'Historical Trades'!E8205</x:f>
      </x:c>
      <x:c r="F8205" s="0">
        <x:f>'Historical Trades'!F8205</x:f>
      </x:c>
      <x:c r="G8205" s="0">
        <x:f>'Historical Trades'!G8205</x:f>
      </x:c>
      <x:c r="H8205" s="0">
        <x:f>'Historical Trades'!H8205</x:f>
      </x:c>
      <x:c r="I8205" s="0">
        <x:f>'Historical Trades'!I8205</x:f>
      </x:c>
      <x:c r="J8205" s="0">
        <x:f>'Historical Trades'!J8205</x:f>
      </x:c>
      <x:c r="K8205" s="0">
        <x:f>'Historical Trades'!K8205</x:f>
      </x:c>
      <x:c r="L8205" s="0">
        <x:f>'Historical Trades'!L8205</x:f>
      </x:c>
      <x:c r="M8205" s="0">
        <x:f>'Historical Trades'!M8205</x:f>
      </x:c>
      <x:c r="N8205" s="0">
        <x:f>CLEAN('Historical Trades'!O8205)</x:f>
      </x:c>
      <x:c r="P8205" s="14">
        <x:f>IF(G8205="sell",M8205,-M8205)</x:f>
      </x:c>
      <x:c r="Q8205" s="14">
        <x:f>VLOOKUP(N8205,'Currency Rates'!$A$3:$C$32,3,0)</x:f>
      </x:c>
      <x:c r="R8205" s="0">
        <x:f>IF(A8205="SPUS",0,IF(A8205="FWD",0,P8205/Q8205))</x:f>
      </x:c>
    </x:row>
    <x:row r="8206" spans="1:19" x14ac:dyDescent="0.3">
      <x:c r="A8206" s="0">
        <x:f>'Historical Trades'!A8206</x:f>
      </x:c>
      <x:c r="B8206" s="0">
        <x:f>'Historical Trades'!B8206</x:f>
      </x:c>
      <x:c r="C8206" s="23">
        <x:f>'Historical Trades'!C8206</x:f>
      </x:c>
      <x:c r="D8206" s="0">
        <x:f>'Historical Trades'!D8206</x:f>
      </x:c>
      <x:c r="E8206" s="23">
        <x:f>'Historical Trades'!E8206</x:f>
      </x:c>
      <x:c r="F8206" s="0">
        <x:f>'Historical Trades'!F8206</x:f>
      </x:c>
      <x:c r="G8206" s="0">
        <x:f>'Historical Trades'!G8206</x:f>
      </x:c>
      <x:c r="H8206" s="0">
        <x:f>'Historical Trades'!H8206</x:f>
      </x:c>
      <x:c r="I8206" s="0">
        <x:f>'Historical Trades'!I8206</x:f>
      </x:c>
      <x:c r="J8206" s="0">
        <x:f>'Historical Trades'!J8206</x:f>
      </x:c>
      <x:c r="K8206" s="0">
        <x:f>'Historical Trades'!K8206</x:f>
      </x:c>
      <x:c r="L8206" s="0">
        <x:f>'Historical Trades'!L8206</x:f>
      </x:c>
      <x:c r="M8206" s="0">
        <x:f>'Historical Trades'!M8206</x:f>
      </x:c>
      <x:c r="N8206" s="0">
        <x:f>CLEAN('Historical Trades'!O8206)</x:f>
      </x:c>
      <x:c r="P8206" s="14">
        <x:f>IF(G8206="sell",M8206,-M8206)</x:f>
      </x:c>
      <x:c r="Q8206" s="14">
        <x:f>VLOOKUP(N8206,'Currency Rates'!$A$3:$C$32,3,0)</x:f>
      </x:c>
      <x:c r="R8206" s="0">
        <x:f>IF(A8206="SPUS",0,IF(A8206="FWD",0,P8206/Q8206))</x:f>
      </x:c>
    </x:row>
    <x:row r="8207" spans="1:19" x14ac:dyDescent="0.3">
      <x:c r="A8207" s="0">
        <x:f>'Historical Trades'!A8207</x:f>
      </x:c>
      <x:c r="B8207" s="0">
        <x:f>'Historical Trades'!B8207</x:f>
      </x:c>
      <x:c r="C8207" s="23">
        <x:f>'Historical Trades'!C8207</x:f>
      </x:c>
      <x:c r="D8207" s="0">
        <x:f>'Historical Trades'!D8207</x:f>
      </x:c>
      <x:c r="E8207" s="23">
        <x:f>'Historical Trades'!E8207</x:f>
      </x:c>
      <x:c r="F8207" s="0">
        <x:f>'Historical Trades'!F8207</x:f>
      </x:c>
      <x:c r="G8207" s="0">
        <x:f>'Historical Trades'!G8207</x:f>
      </x:c>
      <x:c r="H8207" s="0">
        <x:f>'Historical Trades'!H8207</x:f>
      </x:c>
      <x:c r="I8207" s="0">
        <x:f>'Historical Trades'!I8207</x:f>
      </x:c>
      <x:c r="J8207" s="0">
        <x:f>'Historical Trades'!J8207</x:f>
      </x:c>
      <x:c r="K8207" s="0">
        <x:f>'Historical Trades'!K8207</x:f>
      </x:c>
      <x:c r="L8207" s="0">
        <x:f>'Historical Trades'!L8207</x:f>
      </x:c>
      <x:c r="M8207" s="0">
        <x:f>'Historical Trades'!M8207</x:f>
      </x:c>
      <x:c r="N8207" s="0">
        <x:f>CLEAN('Historical Trades'!O8207)</x:f>
      </x:c>
      <x:c r="P8207" s="14">
        <x:f>IF(G8207="sell",M8207,-M8207)</x:f>
      </x:c>
      <x:c r="Q8207" s="14">
        <x:f>VLOOKUP(N8207,'Currency Rates'!$A$3:$C$32,3,0)</x:f>
      </x:c>
      <x:c r="R8207" s="0">
        <x:f>IF(A8207="SPUS",0,IF(A8207="FWD",0,P8207/Q8207))</x:f>
      </x:c>
    </x:row>
    <x:row r="8208" spans="1:19" x14ac:dyDescent="0.3">
      <x:c r="A8208" s="0">
        <x:f>'Historical Trades'!A8208</x:f>
      </x:c>
      <x:c r="B8208" s="0">
        <x:f>'Historical Trades'!B8208</x:f>
      </x:c>
      <x:c r="C8208" s="23">
        <x:f>'Historical Trades'!C8208</x:f>
      </x:c>
      <x:c r="D8208" s="0">
        <x:f>'Historical Trades'!D8208</x:f>
      </x:c>
      <x:c r="E8208" s="23">
        <x:f>'Historical Trades'!E8208</x:f>
      </x:c>
      <x:c r="F8208" s="0">
        <x:f>'Historical Trades'!F8208</x:f>
      </x:c>
      <x:c r="G8208" s="0">
        <x:f>'Historical Trades'!G8208</x:f>
      </x:c>
      <x:c r="H8208" s="0">
        <x:f>'Historical Trades'!H8208</x:f>
      </x:c>
      <x:c r="I8208" s="0">
        <x:f>'Historical Trades'!I8208</x:f>
      </x:c>
      <x:c r="J8208" s="0">
        <x:f>'Historical Trades'!J8208</x:f>
      </x:c>
      <x:c r="K8208" s="0">
        <x:f>'Historical Trades'!K8208</x:f>
      </x:c>
      <x:c r="L8208" s="0">
        <x:f>'Historical Trades'!L8208</x:f>
      </x:c>
      <x:c r="M8208" s="0">
        <x:f>'Historical Trades'!M8208</x:f>
      </x:c>
      <x:c r="N8208" s="0">
        <x:f>CLEAN('Historical Trades'!O8208)</x:f>
      </x:c>
      <x:c r="P8208" s="14">
        <x:f>IF(G8208="sell",M8208,-M8208)</x:f>
      </x:c>
      <x:c r="Q8208" s="14">
        <x:f>VLOOKUP(N8208,'Currency Rates'!$A$3:$C$32,3,0)</x:f>
      </x:c>
      <x:c r="R8208" s="0">
        <x:f>IF(A8208="SPUS",0,IF(A8208="FWD",0,P8208/Q8208))</x:f>
      </x:c>
    </x:row>
    <x:row r="8209" spans="1:19" x14ac:dyDescent="0.3">
      <x:c r="A8209" s="0">
        <x:f>'Historical Trades'!A8209</x:f>
      </x:c>
      <x:c r="B8209" s="0">
        <x:f>'Historical Trades'!B8209</x:f>
      </x:c>
      <x:c r="C8209" s="23">
        <x:f>'Historical Trades'!C8209</x:f>
      </x:c>
      <x:c r="D8209" s="0">
        <x:f>'Historical Trades'!D8209</x:f>
      </x:c>
      <x:c r="E8209" s="23">
        <x:f>'Historical Trades'!E8209</x:f>
      </x:c>
      <x:c r="F8209" s="0">
        <x:f>'Historical Trades'!F8209</x:f>
      </x:c>
      <x:c r="G8209" s="0">
        <x:f>'Historical Trades'!G8209</x:f>
      </x:c>
      <x:c r="H8209" s="0">
        <x:f>'Historical Trades'!H8209</x:f>
      </x:c>
      <x:c r="I8209" s="0">
        <x:f>'Historical Trades'!I8209</x:f>
      </x:c>
      <x:c r="J8209" s="0">
        <x:f>'Historical Trades'!J8209</x:f>
      </x:c>
      <x:c r="K8209" s="0">
        <x:f>'Historical Trades'!K8209</x:f>
      </x:c>
      <x:c r="L8209" s="0">
        <x:f>'Historical Trades'!L8209</x:f>
      </x:c>
      <x:c r="M8209" s="0">
        <x:f>'Historical Trades'!M8209</x:f>
      </x:c>
      <x:c r="N8209" s="0">
        <x:f>CLEAN('Historical Trades'!O8209)</x:f>
      </x:c>
      <x:c r="P8209" s="14">
        <x:f>IF(G8209="sell",M8209,-M8209)</x:f>
      </x:c>
      <x:c r="Q8209" s="14">
        <x:f>VLOOKUP(N8209,'Currency Rates'!$A$3:$C$32,3,0)</x:f>
      </x:c>
      <x:c r="R8209" s="0">
        <x:f>IF(A8209="SPUS",0,IF(A8209="FWD",0,P8209/Q8209))</x:f>
      </x:c>
    </x:row>
    <x:row r="8210" spans="1:19" x14ac:dyDescent="0.3">
      <x:c r="A8210" s="0">
        <x:f>'Historical Trades'!A8210</x:f>
      </x:c>
      <x:c r="B8210" s="0">
        <x:f>'Historical Trades'!B8210</x:f>
      </x:c>
      <x:c r="C8210" s="23">
        <x:f>'Historical Trades'!C8210</x:f>
      </x:c>
      <x:c r="D8210" s="0">
        <x:f>'Historical Trades'!D8210</x:f>
      </x:c>
      <x:c r="E8210" s="23">
        <x:f>'Historical Trades'!E8210</x:f>
      </x:c>
      <x:c r="F8210" s="0">
        <x:f>'Historical Trades'!F8210</x:f>
      </x:c>
      <x:c r="G8210" s="0">
        <x:f>'Historical Trades'!G8210</x:f>
      </x:c>
      <x:c r="H8210" s="0">
        <x:f>'Historical Trades'!H8210</x:f>
      </x:c>
      <x:c r="I8210" s="0">
        <x:f>'Historical Trades'!I8210</x:f>
      </x:c>
      <x:c r="J8210" s="0">
        <x:f>'Historical Trades'!J8210</x:f>
      </x:c>
      <x:c r="K8210" s="0">
        <x:f>'Historical Trades'!K8210</x:f>
      </x:c>
      <x:c r="L8210" s="0">
        <x:f>'Historical Trades'!L8210</x:f>
      </x:c>
      <x:c r="M8210" s="0">
        <x:f>'Historical Trades'!M8210</x:f>
      </x:c>
      <x:c r="N8210" s="0">
        <x:f>CLEAN('Historical Trades'!O8210)</x:f>
      </x:c>
      <x:c r="P8210" s="14">
        <x:f>IF(G8210="sell",M8210,-M8210)</x:f>
      </x:c>
      <x:c r="Q8210" s="14">
        <x:f>VLOOKUP(N8210,'Currency Rates'!$A$3:$C$32,3,0)</x:f>
      </x:c>
      <x:c r="R8210" s="0">
        <x:f>IF(A8210="SPUS",0,IF(A8210="FWD",0,P8210/Q8210))</x:f>
      </x:c>
    </x:row>
    <x:row r="8211" spans="1:19" x14ac:dyDescent="0.3">
      <x:c r="A8211" s="0">
        <x:f>'Historical Trades'!A8211</x:f>
      </x:c>
      <x:c r="B8211" s="0">
        <x:f>'Historical Trades'!B8211</x:f>
      </x:c>
      <x:c r="C8211" s="23">
        <x:f>'Historical Trades'!C8211</x:f>
      </x:c>
      <x:c r="D8211" s="0">
        <x:f>'Historical Trades'!D8211</x:f>
      </x:c>
      <x:c r="E8211" s="23">
        <x:f>'Historical Trades'!E8211</x:f>
      </x:c>
      <x:c r="F8211" s="0">
        <x:f>'Historical Trades'!F8211</x:f>
      </x:c>
      <x:c r="G8211" s="0">
        <x:f>'Historical Trades'!G8211</x:f>
      </x:c>
      <x:c r="H8211" s="0">
        <x:f>'Historical Trades'!H8211</x:f>
      </x:c>
      <x:c r="I8211" s="0">
        <x:f>'Historical Trades'!I8211</x:f>
      </x:c>
      <x:c r="J8211" s="0">
        <x:f>'Historical Trades'!J8211</x:f>
      </x:c>
      <x:c r="K8211" s="0">
        <x:f>'Historical Trades'!K8211</x:f>
      </x:c>
      <x:c r="L8211" s="0">
        <x:f>'Historical Trades'!L8211</x:f>
      </x:c>
      <x:c r="M8211" s="0">
        <x:f>'Historical Trades'!M8211</x:f>
      </x:c>
      <x:c r="N8211" s="0">
        <x:f>CLEAN('Historical Trades'!O8211)</x:f>
      </x:c>
      <x:c r="P8211" s="14">
        <x:f>IF(G8211="sell",M8211,-M8211)</x:f>
      </x:c>
      <x:c r="Q8211" s="14">
        <x:f>VLOOKUP(N8211,'Currency Rates'!$A$3:$C$32,3,0)</x:f>
      </x:c>
      <x:c r="R8211" s="0">
        <x:f>IF(A8211="SPUS",0,IF(A8211="FWD",0,P8211/Q8211))</x:f>
      </x:c>
    </x:row>
    <x:row r="8212" spans="1:19" x14ac:dyDescent="0.3">
      <x:c r="A8212" s="0">
        <x:f>'Historical Trades'!A8212</x:f>
      </x:c>
      <x:c r="B8212" s="0">
        <x:f>'Historical Trades'!B8212</x:f>
      </x:c>
      <x:c r="C8212" s="23">
        <x:f>'Historical Trades'!C8212</x:f>
      </x:c>
      <x:c r="D8212" s="0">
        <x:f>'Historical Trades'!D8212</x:f>
      </x:c>
      <x:c r="E8212" s="23">
        <x:f>'Historical Trades'!E8212</x:f>
      </x:c>
      <x:c r="F8212" s="0">
        <x:f>'Historical Trades'!F8212</x:f>
      </x:c>
      <x:c r="G8212" s="0">
        <x:f>'Historical Trades'!G8212</x:f>
      </x:c>
      <x:c r="H8212" s="0">
        <x:f>'Historical Trades'!H8212</x:f>
      </x:c>
      <x:c r="I8212" s="0">
        <x:f>'Historical Trades'!I8212</x:f>
      </x:c>
      <x:c r="J8212" s="0">
        <x:f>'Historical Trades'!J8212</x:f>
      </x:c>
      <x:c r="K8212" s="0">
        <x:f>'Historical Trades'!K8212</x:f>
      </x:c>
      <x:c r="L8212" s="0">
        <x:f>'Historical Trades'!L8212</x:f>
      </x:c>
      <x:c r="M8212" s="0">
        <x:f>'Historical Trades'!M8212</x:f>
      </x:c>
      <x:c r="N8212" s="0">
        <x:f>CLEAN('Historical Trades'!O8212)</x:f>
      </x:c>
      <x:c r="P8212" s="14">
        <x:f>IF(G8212="sell",M8212,-M8212)</x:f>
      </x:c>
      <x:c r="Q8212" s="14">
        <x:f>VLOOKUP(N8212,'Currency Rates'!$A$3:$C$32,3,0)</x:f>
      </x:c>
      <x:c r="R8212" s="0">
        <x:f>IF(A8212="SPUS",0,IF(A8212="FWD",0,P8212/Q8212))</x:f>
      </x:c>
    </x:row>
    <x:row r="8213" spans="1:19" x14ac:dyDescent="0.3">
      <x:c r="A8213" s="0">
        <x:f>'Historical Trades'!A8213</x:f>
      </x:c>
      <x:c r="B8213" s="0">
        <x:f>'Historical Trades'!B8213</x:f>
      </x:c>
      <x:c r="C8213" s="23">
        <x:f>'Historical Trades'!C8213</x:f>
      </x:c>
      <x:c r="D8213" s="0">
        <x:f>'Historical Trades'!D8213</x:f>
      </x:c>
      <x:c r="E8213" s="23">
        <x:f>'Historical Trades'!E8213</x:f>
      </x:c>
      <x:c r="F8213" s="0">
        <x:f>'Historical Trades'!F8213</x:f>
      </x:c>
      <x:c r="G8213" s="0">
        <x:f>'Historical Trades'!G8213</x:f>
      </x:c>
      <x:c r="H8213" s="0">
        <x:f>'Historical Trades'!H8213</x:f>
      </x:c>
      <x:c r="I8213" s="0">
        <x:f>'Historical Trades'!I8213</x:f>
      </x:c>
      <x:c r="J8213" s="0">
        <x:f>'Historical Trades'!J8213</x:f>
      </x:c>
      <x:c r="K8213" s="0">
        <x:f>'Historical Trades'!K8213</x:f>
      </x:c>
      <x:c r="L8213" s="0">
        <x:f>'Historical Trades'!L8213</x:f>
      </x:c>
      <x:c r="M8213" s="0">
        <x:f>'Historical Trades'!M8213</x:f>
      </x:c>
      <x:c r="N8213" s="0">
        <x:f>CLEAN('Historical Trades'!O8213)</x:f>
      </x:c>
      <x:c r="P8213" s="14">
        <x:f>IF(G8213="sell",M8213,-M8213)</x:f>
      </x:c>
      <x:c r="Q8213" s="14">
        <x:f>VLOOKUP(N8213,'Currency Rates'!$A$3:$C$32,3,0)</x:f>
      </x:c>
      <x:c r="R8213" s="0">
        <x:f>IF(A8213="SPUS",0,IF(A8213="FWD",0,P8213/Q8213))</x:f>
      </x:c>
    </x:row>
    <x:row r="8214" spans="1:19" x14ac:dyDescent="0.3">
      <x:c r="A8214" s="0">
        <x:f>'Historical Trades'!A8214</x:f>
      </x:c>
      <x:c r="B8214" s="0">
        <x:f>'Historical Trades'!B8214</x:f>
      </x:c>
      <x:c r="C8214" s="23">
        <x:f>'Historical Trades'!C8214</x:f>
      </x:c>
      <x:c r="D8214" s="0">
        <x:f>'Historical Trades'!D8214</x:f>
      </x:c>
      <x:c r="E8214" s="23">
        <x:f>'Historical Trades'!E8214</x:f>
      </x:c>
      <x:c r="F8214" s="0">
        <x:f>'Historical Trades'!F8214</x:f>
      </x:c>
      <x:c r="G8214" s="0">
        <x:f>'Historical Trades'!G8214</x:f>
      </x:c>
      <x:c r="H8214" s="0">
        <x:f>'Historical Trades'!H8214</x:f>
      </x:c>
      <x:c r="I8214" s="0">
        <x:f>'Historical Trades'!I8214</x:f>
      </x:c>
      <x:c r="J8214" s="0">
        <x:f>'Historical Trades'!J8214</x:f>
      </x:c>
      <x:c r="K8214" s="0">
        <x:f>'Historical Trades'!K8214</x:f>
      </x:c>
      <x:c r="L8214" s="0">
        <x:f>'Historical Trades'!L8214</x:f>
      </x:c>
      <x:c r="M8214" s="0">
        <x:f>'Historical Trades'!M8214</x:f>
      </x:c>
      <x:c r="N8214" s="0">
        <x:f>CLEAN('Historical Trades'!O8214)</x:f>
      </x:c>
      <x:c r="P8214" s="14">
        <x:f>IF(G8214="sell",M8214,-M8214)</x:f>
      </x:c>
      <x:c r="Q8214" s="14">
        <x:f>VLOOKUP(N8214,'Currency Rates'!$A$3:$C$32,3,0)</x:f>
      </x:c>
      <x:c r="R8214" s="0">
        <x:f>IF(A8214="SPUS",0,IF(A8214="FWD",0,P8214/Q8214))</x:f>
      </x:c>
    </x:row>
    <x:row r="8215" spans="1:19" x14ac:dyDescent="0.3">
      <x:c r="A8215" s="0">
        <x:f>'Historical Trades'!A8215</x:f>
      </x:c>
      <x:c r="B8215" s="0">
        <x:f>'Historical Trades'!B8215</x:f>
      </x:c>
      <x:c r="C8215" s="23">
        <x:f>'Historical Trades'!C8215</x:f>
      </x:c>
      <x:c r="D8215" s="0">
        <x:f>'Historical Trades'!D8215</x:f>
      </x:c>
      <x:c r="E8215" s="23">
        <x:f>'Historical Trades'!E8215</x:f>
      </x:c>
      <x:c r="F8215" s="0">
        <x:f>'Historical Trades'!F8215</x:f>
      </x:c>
      <x:c r="G8215" s="0">
        <x:f>'Historical Trades'!G8215</x:f>
      </x:c>
      <x:c r="H8215" s="0">
        <x:f>'Historical Trades'!H8215</x:f>
      </x:c>
      <x:c r="I8215" s="0">
        <x:f>'Historical Trades'!I8215</x:f>
      </x:c>
      <x:c r="J8215" s="0">
        <x:f>'Historical Trades'!J8215</x:f>
      </x:c>
      <x:c r="K8215" s="0">
        <x:f>'Historical Trades'!K8215</x:f>
      </x:c>
      <x:c r="L8215" s="0">
        <x:f>'Historical Trades'!L8215</x:f>
      </x:c>
      <x:c r="M8215" s="0">
        <x:f>'Historical Trades'!M8215</x:f>
      </x:c>
      <x:c r="N8215" s="0">
        <x:f>CLEAN('Historical Trades'!O8215)</x:f>
      </x:c>
      <x:c r="P8215" s="14">
        <x:f>IF(G8215="sell",M8215,-M8215)</x:f>
      </x:c>
      <x:c r="Q8215" s="14">
        <x:f>VLOOKUP(N8215,'Currency Rates'!$A$3:$C$32,3,0)</x:f>
      </x:c>
      <x:c r="R8215" s="0">
        <x:f>IF(A8215="SPUS",0,IF(A8215="FWD",0,P8215/Q8215))</x:f>
      </x:c>
    </x:row>
    <x:row r="8216" spans="1:19" x14ac:dyDescent="0.3">
      <x:c r="A8216" s="0">
        <x:f>'Historical Trades'!A8216</x:f>
      </x:c>
      <x:c r="B8216" s="0">
        <x:f>'Historical Trades'!B8216</x:f>
      </x:c>
      <x:c r="C8216" s="23">
        <x:f>'Historical Trades'!C8216</x:f>
      </x:c>
      <x:c r="D8216" s="0">
        <x:f>'Historical Trades'!D8216</x:f>
      </x:c>
      <x:c r="E8216" s="23">
        <x:f>'Historical Trades'!E8216</x:f>
      </x:c>
      <x:c r="F8216" s="0">
        <x:f>'Historical Trades'!F8216</x:f>
      </x:c>
      <x:c r="G8216" s="0">
        <x:f>'Historical Trades'!G8216</x:f>
      </x:c>
      <x:c r="H8216" s="0">
        <x:f>'Historical Trades'!H8216</x:f>
      </x:c>
      <x:c r="I8216" s="0">
        <x:f>'Historical Trades'!I8216</x:f>
      </x:c>
      <x:c r="J8216" s="0">
        <x:f>'Historical Trades'!J8216</x:f>
      </x:c>
      <x:c r="K8216" s="0">
        <x:f>'Historical Trades'!K8216</x:f>
      </x:c>
      <x:c r="L8216" s="0">
        <x:f>'Historical Trades'!L8216</x:f>
      </x:c>
      <x:c r="M8216" s="0">
        <x:f>'Historical Trades'!M8216</x:f>
      </x:c>
      <x:c r="N8216" s="0">
        <x:f>CLEAN('Historical Trades'!O8216)</x:f>
      </x:c>
      <x:c r="P8216" s="14">
        <x:f>IF(G8216="sell",M8216,-M8216)</x:f>
      </x:c>
      <x:c r="Q8216" s="14">
        <x:f>VLOOKUP(N8216,'Currency Rates'!$A$3:$C$32,3,0)</x:f>
      </x:c>
      <x:c r="R8216" s="0">
        <x:f>IF(A8216="SPUS",0,IF(A8216="FWD",0,P8216/Q8216))</x:f>
      </x:c>
    </x:row>
    <x:row r="8217" spans="1:19" x14ac:dyDescent="0.3">
      <x:c r="A8217" s="0">
        <x:f>'Historical Trades'!A8217</x:f>
      </x:c>
      <x:c r="B8217" s="0">
        <x:f>'Historical Trades'!B8217</x:f>
      </x:c>
      <x:c r="C8217" s="23">
        <x:f>'Historical Trades'!C8217</x:f>
      </x:c>
      <x:c r="D8217" s="0">
        <x:f>'Historical Trades'!D8217</x:f>
      </x:c>
      <x:c r="E8217" s="23">
        <x:f>'Historical Trades'!E8217</x:f>
      </x:c>
      <x:c r="F8217" s="0">
        <x:f>'Historical Trades'!F8217</x:f>
      </x:c>
      <x:c r="G8217" s="0">
        <x:f>'Historical Trades'!G8217</x:f>
      </x:c>
      <x:c r="H8217" s="0">
        <x:f>'Historical Trades'!H8217</x:f>
      </x:c>
      <x:c r="I8217" s="0">
        <x:f>'Historical Trades'!I8217</x:f>
      </x:c>
      <x:c r="J8217" s="0">
        <x:f>'Historical Trades'!J8217</x:f>
      </x:c>
      <x:c r="K8217" s="0">
        <x:f>'Historical Trades'!K8217</x:f>
      </x:c>
      <x:c r="L8217" s="0">
        <x:f>'Historical Trades'!L8217</x:f>
      </x:c>
      <x:c r="M8217" s="0">
        <x:f>'Historical Trades'!M8217</x:f>
      </x:c>
      <x:c r="N8217" s="0">
        <x:f>CLEAN('Historical Trades'!O8217)</x:f>
      </x:c>
      <x:c r="P8217" s="14">
        <x:f>IF(G8217="sell",M8217,-M8217)</x:f>
      </x:c>
      <x:c r="Q8217" s="14">
        <x:f>VLOOKUP(N8217,'Currency Rates'!$A$3:$C$32,3,0)</x:f>
      </x:c>
      <x:c r="R8217" s="0">
        <x:f>IF(A8217="SPUS",0,IF(A8217="FWD",0,P8217/Q8217))</x:f>
      </x:c>
    </x:row>
    <x:row r="8218" spans="1:19" x14ac:dyDescent="0.3">
      <x:c r="A8218" s="0">
        <x:f>'Historical Trades'!A8218</x:f>
      </x:c>
      <x:c r="B8218" s="0">
        <x:f>'Historical Trades'!B8218</x:f>
      </x:c>
      <x:c r="C8218" s="23">
        <x:f>'Historical Trades'!C8218</x:f>
      </x:c>
      <x:c r="D8218" s="0">
        <x:f>'Historical Trades'!D8218</x:f>
      </x:c>
      <x:c r="E8218" s="23">
        <x:f>'Historical Trades'!E8218</x:f>
      </x:c>
      <x:c r="F8218" s="0">
        <x:f>'Historical Trades'!F8218</x:f>
      </x:c>
      <x:c r="G8218" s="0">
        <x:f>'Historical Trades'!G8218</x:f>
      </x:c>
      <x:c r="H8218" s="0">
        <x:f>'Historical Trades'!H8218</x:f>
      </x:c>
      <x:c r="I8218" s="0">
        <x:f>'Historical Trades'!I8218</x:f>
      </x:c>
      <x:c r="J8218" s="0">
        <x:f>'Historical Trades'!J8218</x:f>
      </x:c>
      <x:c r="K8218" s="0">
        <x:f>'Historical Trades'!K8218</x:f>
      </x:c>
      <x:c r="L8218" s="0">
        <x:f>'Historical Trades'!L8218</x:f>
      </x:c>
      <x:c r="M8218" s="0">
        <x:f>'Historical Trades'!M8218</x:f>
      </x:c>
      <x:c r="N8218" s="0">
        <x:f>CLEAN('Historical Trades'!O8218)</x:f>
      </x:c>
      <x:c r="P8218" s="14">
        <x:f>IF(G8218="sell",M8218,-M8218)</x:f>
      </x:c>
      <x:c r="Q8218" s="14">
        <x:f>VLOOKUP(N8218,'Currency Rates'!$A$3:$C$32,3,0)</x:f>
      </x:c>
      <x:c r="R8218" s="0">
        <x:f>IF(A8218="SPUS",0,IF(A8218="FWD",0,P8218/Q8218))</x:f>
      </x:c>
    </x:row>
    <x:row r="8219" spans="1:19" x14ac:dyDescent="0.3">
      <x:c r="A8219" s="0">
        <x:f>'Historical Trades'!A8219</x:f>
      </x:c>
      <x:c r="B8219" s="0">
        <x:f>'Historical Trades'!B8219</x:f>
      </x:c>
      <x:c r="C8219" s="23">
        <x:f>'Historical Trades'!C8219</x:f>
      </x:c>
      <x:c r="D8219" s="0">
        <x:f>'Historical Trades'!D8219</x:f>
      </x:c>
      <x:c r="E8219" s="23">
        <x:f>'Historical Trades'!E8219</x:f>
      </x:c>
      <x:c r="F8219" s="0">
        <x:f>'Historical Trades'!F8219</x:f>
      </x:c>
      <x:c r="G8219" s="0">
        <x:f>'Historical Trades'!G8219</x:f>
      </x:c>
      <x:c r="H8219" s="0">
        <x:f>'Historical Trades'!H8219</x:f>
      </x:c>
      <x:c r="I8219" s="0">
        <x:f>'Historical Trades'!I8219</x:f>
      </x:c>
      <x:c r="J8219" s="0">
        <x:f>'Historical Trades'!J8219</x:f>
      </x:c>
      <x:c r="K8219" s="0">
        <x:f>'Historical Trades'!K8219</x:f>
      </x:c>
      <x:c r="L8219" s="0">
        <x:f>'Historical Trades'!L8219</x:f>
      </x:c>
      <x:c r="M8219" s="0">
        <x:f>'Historical Trades'!M8219</x:f>
      </x:c>
      <x:c r="N8219" s="0">
        <x:f>CLEAN('Historical Trades'!O8219)</x:f>
      </x:c>
      <x:c r="P8219" s="14">
        <x:f>IF(G8219="sell",M8219,-M8219)</x:f>
      </x:c>
      <x:c r="Q8219" s="14">
        <x:f>VLOOKUP(N8219,'Currency Rates'!$A$3:$C$32,3,0)</x:f>
      </x:c>
      <x:c r="R8219" s="0">
        <x:f>IF(A8219="SPUS",0,IF(A8219="FWD",0,P8219/Q8219))</x:f>
      </x:c>
    </x:row>
    <x:row r="8220" spans="1:19" x14ac:dyDescent="0.3">
      <x:c r="A8220" s="0">
        <x:f>'Historical Trades'!A8220</x:f>
      </x:c>
      <x:c r="B8220" s="0">
        <x:f>'Historical Trades'!B8220</x:f>
      </x:c>
      <x:c r="C8220" s="23">
        <x:f>'Historical Trades'!C8220</x:f>
      </x:c>
      <x:c r="D8220" s="0">
        <x:f>'Historical Trades'!D8220</x:f>
      </x:c>
      <x:c r="E8220" s="23">
        <x:f>'Historical Trades'!E8220</x:f>
      </x:c>
      <x:c r="F8220" s="0">
        <x:f>'Historical Trades'!F8220</x:f>
      </x:c>
      <x:c r="G8220" s="0">
        <x:f>'Historical Trades'!G8220</x:f>
      </x:c>
      <x:c r="H8220" s="0">
        <x:f>'Historical Trades'!H8220</x:f>
      </x:c>
      <x:c r="I8220" s="0">
        <x:f>'Historical Trades'!I8220</x:f>
      </x:c>
      <x:c r="J8220" s="0">
        <x:f>'Historical Trades'!J8220</x:f>
      </x:c>
      <x:c r="K8220" s="0">
        <x:f>'Historical Trades'!K8220</x:f>
      </x:c>
      <x:c r="L8220" s="0">
        <x:f>'Historical Trades'!L8220</x:f>
      </x:c>
      <x:c r="M8220" s="0">
        <x:f>'Historical Trades'!M8220</x:f>
      </x:c>
      <x:c r="N8220" s="0">
        <x:f>CLEAN('Historical Trades'!O8220)</x:f>
      </x:c>
      <x:c r="P8220" s="14">
        <x:f>IF(G8220="sell",M8220,-M8220)</x:f>
      </x:c>
      <x:c r="Q8220" s="14">
        <x:f>VLOOKUP(N8220,'Currency Rates'!$A$3:$C$32,3,0)</x:f>
      </x:c>
      <x:c r="R8220" s="0">
        <x:f>IF(A8220="SPUS",0,IF(A8220="FWD",0,P8220/Q8220))</x:f>
      </x:c>
    </x:row>
    <x:row r="8221" spans="1:19" x14ac:dyDescent="0.3">
      <x:c r="A8221" s="0">
        <x:f>'Historical Trades'!A8221</x:f>
      </x:c>
      <x:c r="B8221" s="0">
        <x:f>'Historical Trades'!B8221</x:f>
      </x:c>
      <x:c r="C8221" s="23">
        <x:f>'Historical Trades'!C8221</x:f>
      </x:c>
      <x:c r="D8221" s="0">
        <x:f>'Historical Trades'!D8221</x:f>
      </x:c>
      <x:c r="E8221" s="23">
        <x:f>'Historical Trades'!E8221</x:f>
      </x:c>
      <x:c r="F8221" s="0">
        <x:f>'Historical Trades'!F8221</x:f>
      </x:c>
      <x:c r="G8221" s="0">
        <x:f>'Historical Trades'!G8221</x:f>
      </x:c>
      <x:c r="H8221" s="0">
        <x:f>'Historical Trades'!H8221</x:f>
      </x:c>
      <x:c r="I8221" s="0">
        <x:f>'Historical Trades'!I8221</x:f>
      </x:c>
      <x:c r="J8221" s="0">
        <x:f>'Historical Trades'!J8221</x:f>
      </x:c>
      <x:c r="K8221" s="0">
        <x:f>'Historical Trades'!K8221</x:f>
      </x:c>
      <x:c r="L8221" s="0">
        <x:f>'Historical Trades'!L8221</x:f>
      </x:c>
      <x:c r="M8221" s="0">
        <x:f>'Historical Trades'!M8221</x:f>
      </x:c>
      <x:c r="N8221" s="0">
        <x:f>CLEAN('Historical Trades'!O8221)</x:f>
      </x:c>
      <x:c r="P8221" s="14">
        <x:f>IF(G8221="sell",M8221,-M8221)</x:f>
      </x:c>
      <x:c r="Q8221" s="14">
        <x:f>VLOOKUP(N8221,'Currency Rates'!$A$3:$C$32,3,0)</x:f>
      </x:c>
      <x:c r="R8221" s="0">
        <x:f>IF(A8221="SPUS",0,IF(A8221="FWD",0,P8221/Q8221))</x:f>
      </x:c>
    </x:row>
    <x:row r="8222" spans="1:19" x14ac:dyDescent="0.3">
      <x:c r="A8222" s="0">
        <x:f>'Historical Trades'!A8222</x:f>
      </x:c>
      <x:c r="B8222" s="0">
        <x:f>'Historical Trades'!B8222</x:f>
      </x:c>
      <x:c r="C8222" s="23">
        <x:f>'Historical Trades'!C8222</x:f>
      </x:c>
      <x:c r="D8222" s="0">
        <x:f>'Historical Trades'!D8222</x:f>
      </x:c>
      <x:c r="E8222" s="23">
        <x:f>'Historical Trades'!E8222</x:f>
      </x:c>
      <x:c r="F8222" s="0">
        <x:f>'Historical Trades'!F8222</x:f>
      </x:c>
      <x:c r="G8222" s="0">
        <x:f>'Historical Trades'!G8222</x:f>
      </x:c>
      <x:c r="H8222" s="0">
        <x:f>'Historical Trades'!H8222</x:f>
      </x:c>
      <x:c r="I8222" s="0">
        <x:f>'Historical Trades'!I8222</x:f>
      </x:c>
      <x:c r="J8222" s="0">
        <x:f>'Historical Trades'!J8222</x:f>
      </x:c>
      <x:c r="K8222" s="0">
        <x:f>'Historical Trades'!K8222</x:f>
      </x:c>
      <x:c r="L8222" s="0">
        <x:f>'Historical Trades'!L8222</x:f>
      </x:c>
      <x:c r="M8222" s="0">
        <x:f>'Historical Trades'!M8222</x:f>
      </x:c>
      <x:c r="N8222" s="0">
        <x:f>CLEAN('Historical Trades'!O8222)</x:f>
      </x:c>
      <x:c r="P8222" s="14">
        <x:f>IF(G8222="sell",M8222,-M8222)</x:f>
      </x:c>
      <x:c r="Q8222" s="14">
        <x:f>VLOOKUP(N8222,'Currency Rates'!$A$3:$C$32,3,0)</x:f>
      </x:c>
      <x:c r="R8222" s="0">
        <x:f>IF(A8222="SPUS",0,IF(A8222="FWD",0,P8222/Q8222))</x:f>
      </x:c>
    </x:row>
    <x:row r="8223" spans="1:19" x14ac:dyDescent="0.3">
      <x:c r="A8223" s="0">
        <x:f>'Historical Trades'!A8223</x:f>
      </x:c>
      <x:c r="B8223" s="0">
        <x:f>'Historical Trades'!B8223</x:f>
      </x:c>
      <x:c r="C8223" s="23">
        <x:f>'Historical Trades'!C8223</x:f>
      </x:c>
      <x:c r="D8223" s="0">
        <x:f>'Historical Trades'!D8223</x:f>
      </x:c>
      <x:c r="E8223" s="23">
        <x:f>'Historical Trades'!E8223</x:f>
      </x:c>
      <x:c r="F8223" s="0">
        <x:f>'Historical Trades'!F8223</x:f>
      </x:c>
      <x:c r="G8223" s="0">
        <x:f>'Historical Trades'!G8223</x:f>
      </x:c>
      <x:c r="H8223" s="0">
        <x:f>'Historical Trades'!H8223</x:f>
      </x:c>
      <x:c r="I8223" s="0">
        <x:f>'Historical Trades'!I8223</x:f>
      </x:c>
      <x:c r="J8223" s="0">
        <x:f>'Historical Trades'!J8223</x:f>
      </x:c>
      <x:c r="K8223" s="0">
        <x:f>'Historical Trades'!K8223</x:f>
      </x:c>
      <x:c r="L8223" s="0">
        <x:f>'Historical Trades'!L8223</x:f>
      </x:c>
      <x:c r="M8223" s="0">
        <x:f>'Historical Trades'!M8223</x:f>
      </x:c>
      <x:c r="N8223" s="0">
        <x:f>CLEAN('Historical Trades'!O8223)</x:f>
      </x:c>
      <x:c r="P8223" s="14">
        <x:f>IF(G8223="sell",M8223,-M8223)</x:f>
      </x:c>
      <x:c r="Q8223" s="14">
        <x:f>VLOOKUP(N8223,'Currency Rates'!$A$3:$C$32,3,0)</x:f>
      </x:c>
      <x:c r="R8223" s="0">
        <x:f>IF(A8223="SPUS",0,IF(A8223="FWD",0,P8223/Q8223))</x:f>
      </x:c>
    </x:row>
    <x:row r="8224" spans="1:19" x14ac:dyDescent="0.3">
      <x:c r="A8224" s="0">
        <x:f>'Historical Trades'!A8224</x:f>
      </x:c>
      <x:c r="B8224" s="0">
        <x:f>'Historical Trades'!B8224</x:f>
      </x:c>
      <x:c r="C8224" s="23">
        <x:f>'Historical Trades'!C8224</x:f>
      </x:c>
      <x:c r="D8224" s="0">
        <x:f>'Historical Trades'!D8224</x:f>
      </x:c>
      <x:c r="E8224" s="23">
        <x:f>'Historical Trades'!E8224</x:f>
      </x:c>
      <x:c r="F8224" s="0">
        <x:f>'Historical Trades'!F8224</x:f>
      </x:c>
      <x:c r="G8224" s="0">
        <x:f>'Historical Trades'!G8224</x:f>
      </x:c>
      <x:c r="H8224" s="0">
        <x:f>'Historical Trades'!H8224</x:f>
      </x:c>
      <x:c r="I8224" s="0">
        <x:f>'Historical Trades'!I8224</x:f>
      </x:c>
      <x:c r="J8224" s="0">
        <x:f>'Historical Trades'!J8224</x:f>
      </x:c>
      <x:c r="K8224" s="0">
        <x:f>'Historical Trades'!K8224</x:f>
      </x:c>
      <x:c r="L8224" s="0">
        <x:f>'Historical Trades'!L8224</x:f>
      </x:c>
      <x:c r="M8224" s="0">
        <x:f>'Historical Trades'!M8224</x:f>
      </x:c>
      <x:c r="N8224" s="0">
        <x:f>CLEAN('Historical Trades'!O8224)</x:f>
      </x:c>
      <x:c r="P8224" s="14">
        <x:f>IF(G8224="sell",M8224,-M8224)</x:f>
      </x:c>
      <x:c r="Q8224" s="14">
        <x:f>VLOOKUP(N8224,'Currency Rates'!$A$3:$C$32,3,0)</x:f>
      </x:c>
      <x:c r="R8224" s="0">
        <x:f>IF(A8224="SPUS",0,IF(A8224="FWD",0,P8224/Q8224))</x:f>
      </x:c>
    </x:row>
    <x:row r="8225" spans="1:19" x14ac:dyDescent="0.3">
      <x:c r="A8225" s="0">
        <x:f>'Historical Trades'!A8225</x:f>
      </x:c>
      <x:c r="B8225" s="0">
        <x:f>'Historical Trades'!B8225</x:f>
      </x:c>
      <x:c r="C8225" s="23">
        <x:f>'Historical Trades'!C8225</x:f>
      </x:c>
      <x:c r="D8225" s="0">
        <x:f>'Historical Trades'!D8225</x:f>
      </x:c>
      <x:c r="E8225" s="23">
        <x:f>'Historical Trades'!E8225</x:f>
      </x:c>
      <x:c r="F8225" s="0">
        <x:f>'Historical Trades'!F8225</x:f>
      </x:c>
      <x:c r="G8225" s="0">
        <x:f>'Historical Trades'!G8225</x:f>
      </x:c>
      <x:c r="H8225" s="0">
        <x:f>'Historical Trades'!H8225</x:f>
      </x:c>
      <x:c r="I8225" s="0">
        <x:f>'Historical Trades'!I8225</x:f>
      </x:c>
      <x:c r="J8225" s="0">
        <x:f>'Historical Trades'!J8225</x:f>
      </x:c>
      <x:c r="K8225" s="0">
        <x:f>'Historical Trades'!K8225</x:f>
      </x:c>
      <x:c r="L8225" s="0">
        <x:f>'Historical Trades'!L8225</x:f>
      </x:c>
      <x:c r="M8225" s="0">
        <x:f>'Historical Trades'!M8225</x:f>
      </x:c>
      <x:c r="N8225" s="0">
        <x:f>CLEAN('Historical Trades'!O8225)</x:f>
      </x:c>
      <x:c r="P8225" s="14">
        <x:f>IF(G8225="sell",M8225,-M8225)</x:f>
      </x:c>
      <x:c r="Q8225" s="14">
        <x:f>VLOOKUP(N8225,'Currency Rates'!$A$3:$C$32,3,0)</x:f>
      </x:c>
      <x:c r="R8225" s="0">
        <x:f>IF(A8225="SPUS",0,IF(A8225="FWD",0,P8225/Q8225))</x:f>
      </x:c>
    </x:row>
    <x:row r="8226" spans="1:19" x14ac:dyDescent="0.3">
      <x:c r="A8226" s="0">
        <x:f>'Historical Trades'!A8226</x:f>
      </x:c>
      <x:c r="B8226" s="0">
        <x:f>'Historical Trades'!B8226</x:f>
      </x:c>
      <x:c r="C8226" s="23">
        <x:f>'Historical Trades'!C8226</x:f>
      </x:c>
      <x:c r="D8226" s="0">
        <x:f>'Historical Trades'!D8226</x:f>
      </x:c>
      <x:c r="E8226" s="23">
        <x:f>'Historical Trades'!E8226</x:f>
      </x:c>
      <x:c r="F8226" s="0">
        <x:f>'Historical Trades'!F8226</x:f>
      </x:c>
      <x:c r="G8226" s="0">
        <x:f>'Historical Trades'!G8226</x:f>
      </x:c>
      <x:c r="H8226" s="0">
        <x:f>'Historical Trades'!H8226</x:f>
      </x:c>
      <x:c r="I8226" s="0">
        <x:f>'Historical Trades'!I8226</x:f>
      </x:c>
      <x:c r="J8226" s="0">
        <x:f>'Historical Trades'!J8226</x:f>
      </x:c>
      <x:c r="K8226" s="0">
        <x:f>'Historical Trades'!K8226</x:f>
      </x:c>
      <x:c r="L8226" s="0">
        <x:f>'Historical Trades'!L8226</x:f>
      </x:c>
      <x:c r="M8226" s="0">
        <x:f>'Historical Trades'!M8226</x:f>
      </x:c>
      <x:c r="N8226" s="0">
        <x:f>CLEAN('Historical Trades'!O8226)</x:f>
      </x:c>
      <x:c r="P8226" s="14">
        <x:f>IF(G8226="sell",M8226,-M8226)</x:f>
      </x:c>
      <x:c r="Q8226" s="14">
        <x:f>VLOOKUP(N8226,'Currency Rates'!$A$3:$C$32,3,0)</x:f>
      </x:c>
      <x:c r="R8226" s="0">
        <x:f>IF(A8226="SPUS",0,IF(A8226="FWD",0,P8226/Q8226))</x:f>
      </x:c>
    </x:row>
    <x:row r="8227" spans="1:19" x14ac:dyDescent="0.3">
      <x:c r="A8227" s="0">
        <x:f>'Historical Trades'!A8227</x:f>
      </x:c>
      <x:c r="B8227" s="0">
        <x:f>'Historical Trades'!B8227</x:f>
      </x:c>
      <x:c r="C8227" s="23">
        <x:f>'Historical Trades'!C8227</x:f>
      </x:c>
      <x:c r="D8227" s="0">
        <x:f>'Historical Trades'!D8227</x:f>
      </x:c>
      <x:c r="E8227" s="23">
        <x:f>'Historical Trades'!E8227</x:f>
      </x:c>
      <x:c r="F8227" s="0">
        <x:f>'Historical Trades'!F8227</x:f>
      </x:c>
      <x:c r="G8227" s="0">
        <x:f>'Historical Trades'!G8227</x:f>
      </x:c>
      <x:c r="H8227" s="0">
        <x:f>'Historical Trades'!H8227</x:f>
      </x:c>
      <x:c r="I8227" s="0">
        <x:f>'Historical Trades'!I8227</x:f>
      </x:c>
      <x:c r="J8227" s="0">
        <x:f>'Historical Trades'!J8227</x:f>
      </x:c>
      <x:c r="K8227" s="0">
        <x:f>'Historical Trades'!K8227</x:f>
      </x:c>
      <x:c r="L8227" s="0">
        <x:f>'Historical Trades'!L8227</x:f>
      </x:c>
      <x:c r="M8227" s="0">
        <x:f>'Historical Trades'!M8227</x:f>
      </x:c>
      <x:c r="N8227" s="0">
        <x:f>CLEAN('Historical Trades'!O8227)</x:f>
      </x:c>
      <x:c r="P8227" s="14">
        <x:f>IF(G8227="sell",M8227,-M8227)</x:f>
      </x:c>
      <x:c r="Q8227" s="14">
        <x:f>VLOOKUP(N8227,'Currency Rates'!$A$3:$C$32,3,0)</x:f>
      </x:c>
      <x:c r="R8227" s="0">
        <x:f>IF(A8227="SPUS",0,IF(A8227="FWD",0,P8227/Q8227))</x:f>
      </x:c>
    </x:row>
    <x:row r="8228" spans="1:19" x14ac:dyDescent="0.3">
      <x:c r="A8228" s="0">
        <x:f>'Historical Trades'!A8228</x:f>
      </x:c>
      <x:c r="B8228" s="0">
        <x:f>'Historical Trades'!B8228</x:f>
      </x:c>
      <x:c r="C8228" s="23">
        <x:f>'Historical Trades'!C8228</x:f>
      </x:c>
      <x:c r="D8228" s="0">
        <x:f>'Historical Trades'!D8228</x:f>
      </x:c>
      <x:c r="E8228" s="23">
        <x:f>'Historical Trades'!E8228</x:f>
      </x:c>
      <x:c r="F8228" s="0">
        <x:f>'Historical Trades'!F8228</x:f>
      </x:c>
      <x:c r="G8228" s="0">
        <x:f>'Historical Trades'!G8228</x:f>
      </x:c>
      <x:c r="H8228" s="0">
        <x:f>'Historical Trades'!H8228</x:f>
      </x:c>
      <x:c r="I8228" s="0">
        <x:f>'Historical Trades'!I8228</x:f>
      </x:c>
      <x:c r="J8228" s="0">
        <x:f>'Historical Trades'!J8228</x:f>
      </x:c>
      <x:c r="K8228" s="0">
        <x:f>'Historical Trades'!K8228</x:f>
      </x:c>
      <x:c r="L8228" s="0">
        <x:f>'Historical Trades'!L8228</x:f>
      </x:c>
      <x:c r="M8228" s="0">
        <x:f>'Historical Trades'!M8228</x:f>
      </x:c>
      <x:c r="N8228" s="0">
        <x:f>CLEAN('Historical Trades'!O8228)</x:f>
      </x:c>
      <x:c r="P8228" s="14">
        <x:f>IF(G8228="sell",M8228,-M8228)</x:f>
      </x:c>
      <x:c r="Q8228" s="14">
        <x:f>VLOOKUP(N8228,'Currency Rates'!$A$3:$C$32,3,0)</x:f>
      </x:c>
      <x:c r="R8228" s="0">
        <x:f>IF(A8228="SPUS",0,IF(A8228="FWD",0,P8228/Q8228))</x:f>
      </x:c>
    </x:row>
    <x:row r="8229" spans="1:19" x14ac:dyDescent="0.3">
      <x:c r="A8229" s="0">
        <x:f>'Historical Trades'!A8229</x:f>
      </x:c>
      <x:c r="B8229" s="0">
        <x:f>'Historical Trades'!B8229</x:f>
      </x:c>
      <x:c r="C8229" s="23">
        <x:f>'Historical Trades'!C8229</x:f>
      </x:c>
      <x:c r="D8229" s="0">
        <x:f>'Historical Trades'!D8229</x:f>
      </x:c>
      <x:c r="E8229" s="23">
        <x:f>'Historical Trades'!E8229</x:f>
      </x:c>
      <x:c r="F8229" s="0">
        <x:f>'Historical Trades'!F8229</x:f>
      </x:c>
      <x:c r="G8229" s="0">
        <x:f>'Historical Trades'!G8229</x:f>
      </x:c>
      <x:c r="H8229" s="0">
        <x:f>'Historical Trades'!H8229</x:f>
      </x:c>
      <x:c r="I8229" s="0">
        <x:f>'Historical Trades'!I8229</x:f>
      </x:c>
      <x:c r="J8229" s="0">
        <x:f>'Historical Trades'!J8229</x:f>
      </x:c>
      <x:c r="K8229" s="0">
        <x:f>'Historical Trades'!K8229</x:f>
      </x:c>
      <x:c r="L8229" s="0">
        <x:f>'Historical Trades'!L8229</x:f>
      </x:c>
      <x:c r="M8229" s="0">
        <x:f>'Historical Trades'!M8229</x:f>
      </x:c>
      <x:c r="N8229" s="0">
        <x:f>CLEAN('Historical Trades'!O8229)</x:f>
      </x:c>
      <x:c r="P8229" s="14">
        <x:f>IF(G8229="sell",M8229,-M8229)</x:f>
      </x:c>
      <x:c r="Q8229" s="14">
        <x:f>VLOOKUP(N8229,'Currency Rates'!$A$3:$C$32,3,0)</x:f>
      </x:c>
      <x:c r="R8229" s="0">
        <x:f>IF(A8229="SPUS",0,IF(A8229="FWD",0,P8229/Q8229))</x:f>
      </x:c>
    </x:row>
    <x:row r="8230" spans="1:19" x14ac:dyDescent="0.3">
      <x:c r="A8230" s="0">
        <x:f>'Historical Trades'!A8230</x:f>
      </x:c>
      <x:c r="B8230" s="0">
        <x:f>'Historical Trades'!B8230</x:f>
      </x:c>
      <x:c r="C8230" s="23">
        <x:f>'Historical Trades'!C8230</x:f>
      </x:c>
      <x:c r="D8230" s="0">
        <x:f>'Historical Trades'!D8230</x:f>
      </x:c>
      <x:c r="E8230" s="23">
        <x:f>'Historical Trades'!E8230</x:f>
      </x:c>
      <x:c r="F8230" s="0">
        <x:f>'Historical Trades'!F8230</x:f>
      </x:c>
      <x:c r="G8230" s="0">
        <x:f>'Historical Trades'!G8230</x:f>
      </x:c>
      <x:c r="H8230" s="0">
        <x:f>'Historical Trades'!H8230</x:f>
      </x:c>
      <x:c r="I8230" s="0">
        <x:f>'Historical Trades'!I8230</x:f>
      </x:c>
      <x:c r="J8230" s="0">
        <x:f>'Historical Trades'!J8230</x:f>
      </x:c>
      <x:c r="K8230" s="0">
        <x:f>'Historical Trades'!K8230</x:f>
      </x:c>
      <x:c r="L8230" s="0">
        <x:f>'Historical Trades'!L8230</x:f>
      </x:c>
      <x:c r="M8230" s="0">
        <x:f>'Historical Trades'!M8230</x:f>
      </x:c>
      <x:c r="N8230" s="0">
        <x:f>CLEAN('Historical Trades'!O8230)</x:f>
      </x:c>
      <x:c r="P8230" s="14">
        <x:f>IF(G8230="sell",M8230,-M8230)</x:f>
      </x:c>
      <x:c r="Q8230" s="14">
        <x:f>VLOOKUP(N8230,'Currency Rates'!$A$3:$C$32,3,0)</x:f>
      </x:c>
      <x:c r="R8230" s="0">
        <x:f>IF(A8230="SPUS",0,IF(A8230="FWD",0,P8230/Q8230))</x:f>
      </x:c>
    </x:row>
    <x:row r="8231" spans="1:19" x14ac:dyDescent="0.3">
      <x:c r="A8231" s="0">
        <x:f>'Historical Trades'!A8231</x:f>
      </x:c>
      <x:c r="B8231" s="0">
        <x:f>'Historical Trades'!B8231</x:f>
      </x:c>
      <x:c r="C8231" s="23">
        <x:f>'Historical Trades'!C8231</x:f>
      </x:c>
      <x:c r="D8231" s="0">
        <x:f>'Historical Trades'!D8231</x:f>
      </x:c>
      <x:c r="E8231" s="23">
        <x:f>'Historical Trades'!E8231</x:f>
      </x:c>
      <x:c r="F8231" s="0">
        <x:f>'Historical Trades'!F8231</x:f>
      </x:c>
      <x:c r="G8231" s="0">
        <x:f>'Historical Trades'!G8231</x:f>
      </x:c>
      <x:c r="H8231" s="0">
        <x:f>'Historical Trades'!H8231</x:f>
      </x:c>
      <x:c r="I8231" s="0">
        <x:f>'Historical Trades'!I8231</x:f>
      </x:c>
      <x:c r="J8231" s="0">
        <x:f>'Historical Trades'!J8231</x:f>
      </x:c>
      <x:c r="K8231" s="0">
        <x:f>'Historical Trades'!K8231</x:f>
      </x:c>
      <x:c r="L8231" s="0">
        <x:f>'Historical Trades'!L8231</x:f>
      </x:c>
      <x:c r="M8231" s="0">
        <x:f>'Historical Trades'!M8231</x:f>
      </x:c>
      <x:c r="N8231" s="0">
        <x:f>CLEAN('Historical Trades'!O8231)</x:f>
      </x:c>
      <x:c r="P8231" s="14">
        <x:f>IF(G8231="sell",M8231,-M8231)</x:f>
      </x:c>
      <x:c r="Q8231" s="14">
        <x:f>VLOOKUP(N8231,'Currency Rates'!$A$3:$C$32,3,0)</x:f>
      </x:c>
      <x:c r="R8231" s="0">
        <x:f>IF(A8231="SPUS",0,IF(A8231="FWD",0,P8231/Q8231))</x:f>
      </x:c>
    </x:row>
    <x:row r="8232" spans="1:19" x14ac:dyDescent="0.3">
      <x:c r="A8232" s="0">
        <x:f>'Historical Trades'!A8232</x:f>
      </x:c>
      <x:c r="B8232" s="0">
        <x:f>'Historical Trades'!B8232</x:f>
      </x:c>
      <x:c r="C8232" s="23">
        <x:f>'Historical Trades'!C8232</x:f>
      </x:c>
      <x:c r="D8232" s="0">
        <x:f>'Historical Trades'!D8232</x:f>
      </x:c>
      <x:c r="E8232" s="23">
        <x:f>'Historical Trades'!E8232</x:f>
      </x:c>
      <x:c r="F8232" s="0">
        <x:f>'Historical Trades'!F8232</x:f>
      </x:c>
      <x:c r="G8232" s="0">
        <x:f>'Historical Trades'!G8232</x:f>
      </x:c>
      <x:c r="H8232" s="0">
        <x:f>'Historical Trades'!H8232</x:f>
      </x:c>
      <x:c r="I8232" s="0">
        <x:f>'Historical Trades'!I8232</x:f>
      </x:c>
      <x:c r="J8232" s="0">
        <x:f>'Historical Trades'!J8232</x:f>
      </x:c>
      <x:c r="K8232" s="0">
        <x:f>'Historical Trades'!K8232</x:f>
      </x:c>
      <x:c r="L8232" s="0">
        <x:f>'Historical Trades'!L8232</x:f>
      </x:c>
      <x:c r="M8232" s="0">
        <x:f>'Historical Trades'!M8232</x:f>
      </x:c>
      <x:c r="N8232" s="0">
        <x:f>CLEAN('Historical Trades'!O8232)</x:f>
      </x:c>
      <x:c r="P8232" s="14">
        <x:f>IF(G8232="sell",M8232,-M8232)</x:f>
      </x:c>
      <x:c r="Q8232" s="14">
        <x:f>VLOOKUP(N8232,'Currency Rates'!$A$3:$C$32,3,0)</x:f>
      </x:c>
      <x:c r="R8232" s="0">
        <x:f>IF(A8232="SPUS",0,IF(A8232="FWD",0,P8232/Q8232))</x:f>
      </x:c>
    </x:row>
    <x:row r="8233" spans="1:19" x14ac:dyDescent="0.3">
      <x:c r="A8233" s="0">
        <x:f>'Historical Trades'!A8233</x:f>
      </x:c>
      <x:c r="B8233" s="0">
        <x:f>'Historical Trades'!B8233</x:f>
      </x:c>
      <x:c r="C8233" s="23">
        <x:f>'Historical Trades'!C8233</x:f>
      </x:c>
      <x:c r="D8233" s="0">
        <x:f>'Historical Trades'!D8233</x:f>
      </x:c>
      <x:c r="E8233" s="23">
        <x:f>'Historical Trades'!E8233</x:f>
      </x:c>
      <x:c r="F8233" s="0">
        <x:f>'Historical Trades'!F8233</x:f>
      </x:c>
      <x:c r="G8233" s="0">
        <x:f>'Historical Trades'!G8233</x:f>
      </x:c>
      <x:c r="H8233" s="0">
        <x:f>'Historical Trades'!H8233</x:f>
      </x:c>
      <x:c r="I8233" s="0">
        <x:f>'Historical Trades'!I8233</x:f>
      </x:c>
      <x:c r="J8233" s="0">
        <x:f>'Historical Trades'!J8233</x:f>
      </x:c>
      <x:c r="K8233" s="0">
        <x:f>'Historical Trades'!K8233</x:f>
      </x:c>
      <x:c r="L8233" s="0">
        <x:f>'Historical Trades'!L8233</x:f>
      </x:c>
      <x:c r="M8233" s="0">
        <x:f>'Historical Trades'!M8233</x:f>
      </x:c>
      <x:c r="N8233" s="0">
        <x:f>CLEAN('Historical Trades'!O8233)</x:f>
      </x:c>
      <x:c r="P8233" s="14">
        <x:f>IF(G8233="sell",M8233,-M8233)</x:f>
      </x:c>
      <x:c r="Q8233" s="14">
        <x:f>VLOOKUP(N8233,'Currency Rates'!$A$3:$C$32,3,0)</x:f>
      </x:c>
      <x:c r="R8233" s="0">
        <x:f>IF(A8233="SPUS",0,IF(A8233="FWD",0,P8233/Q8233))</x:f>
      </x:c>
    </x:row>
    <x:row r="8234" spans="1:19" x14ac:dyDescent="0.3">
      <x:c r="A8234" s="0">
        <x:f>'Historical Trades'!A8234</x:f>
      </x:c>
      <x:c r="B8234" s="0">
        <x:f>'Historical Trades'!B8234</x:f>
      </x:c>
      <x:c r="C8234" s="23">
        <x:f>'Historical Trades'!C8234</x:f>
      </x:c>
      <x:c r="D8234" s="0">
        <x:f>'Historical Trades'!D8234</x:f>
      </x:c>
      <x:c r="E8234" s="23">
        <x:f>'Historical Trades'!E8234</x:f>
      </x:c>
      <x:c r="F8234" s="0">
        <x:f>'Historical Trades'!F8234</x:f>
      </x:c>
      <x:c r="G8234" s="0">
        <x:f>'Historical Trades'!G8234</x:f>
      </x:c>
      <x:c r="H8234" s="0">
        <x:f>'Historical Trades'!H8234</x:f>
      </x:c>
      <x:c r="I8234" s="0">
        <x:f>'Historical Trades'!I8234</x:f>
      </x:c>
      <x:c r="J8234" s="0">
        <x:f>'Historical Trades'!J8234</x:f>
      </x:c>
      <x:c r="K8234" s="0">
        <x:f>'Historical Trades'!K8234</x:f>
      </x:c>
      <x:c r="L8234" s="0">
        <x:f>'Historical Trades'!L8234</x:f>
      </x:c>
      <x:c r="M8234" s="0">
        <x:f>'Historical Trades'!M8234</x:f>
      </x:c>
      <x:c r="N8234" s="0">
        <x:f>CLEAN('Historical Trades'!O8234)</x:f>
      </x:c>
      <x:c r="P8234" s="14">
        <x:f>IF(G8234="sell",M8234,-M8234)</x:f>
      </x:c>
      <x:c r="Q8234" s="14">
        <x:f>VLOOKUP(N8234,'Currency Rates'!$A$3:$C$32,3,0)</x:f>
      </x:c>
      <x:c r="R8234" s="0">
        <x:f>IF(A8234="SPUS",0,IF(A8234="FWD",0,P8234/Q8234))</x:f>
      </x:c>
    </x:row>
    <x:row r="8235" spans="1:19" x14ac:dyDescent="0.3">
      <x:c r="A8235" s="0">
        <x:f>'Historical Trades'!A8235</x:f>
      </x:c>
      <x:c r="B8235" s="0">
        <x:f>'Historical Trades'!B8235</x:f>
      </x:c>
      <x:c r="C8235" s="23">
        <x:f>'Historical Trades'!C8235</x:f>
      </x:c>
      <x:c r="D8235" s="0">
        <x:f>'Historical Trades'!D8235</x:f>
      </x:c>
      <x:c r="E8235" s="23">
        <x:f>'Historical Trades'!E8235</x:f>
      </x:c>
      <x:c r="F8235" s="0">
        <x:f>'Historical Trades'!F8235</x:f>
      </x:c>
      <x:c r="G8235" s="0">
        <x:f>'Historical Trades'!G8235</x:f>
      </x:c>
      <x:c r="H8235" s="0">
        <x:f>'Historical Trades'!H8235</x:f>
      </x:c>
      <x:c r="I8235" s="0">
        <x:f>'Historical Trades'!I8235</x:f>
      </x:c>
      <x:c r="J8235" s="0">
        <x:f>'Historical Trades'!J8235</x:f>
      </x:c>
      <x:c r="K8235" s="0">
        <x:f>'Historical Trades'!K8235</x:f>
      </x:c>
      <x:c r="L8235" s="0">
        <x:f>'Historical Trades'!L8235</x:f>
      </x:c>
      <x:c r="M8235" s="0">
        <x:f>'Historical Trades'!M8235</x:f>
      </x:c>
      <x:c r="N8235" s="0">
        <x:f>CLEAN('Historical Trades'!O8235)</x:f>
      </x:c>
      <x:c r="P8235" s="14">
        <x:f>IF(G8235="sell",M8235,-M8235)</x:f>
      </x:c>
      <x:c r="Q8235" s="14">
        <x:f>VLOOKUP(N8235,'Currency Rates'!$A$3:$C$32,3,0)</x:f>
      </x:c>
      <x:c r="R8235" s="0">
        <x:f>IF(A8235="SPUS",0,IF(A8235="FWD",0,P8235/Q8235))</x:f>
      </x:c>
    </x:row>
    <x:row r="8236" spans="1:19" x14ac:dyDescent="0.3">
      <x:c r="A8236" s="0">
        <x:f>'Historical Trades'!A8236</x:f>
      </x:c>
      <x:c r="B8236" s="0">
        <x:f>'Historical Trades'!B8236</x:f>
      </x:c>
      <x:c r="C8236" s="23">
        <x:f>'Historical Trades'!C8236</x:f>
      </x:c>
      <x:c r="D8236" s="0">
        <x:f>'Historical Trades'!D8236</x:f>
      </x:c>
      <x:c r="E8236" s="23">
        <x:f>'Historical Trades'!E8236</x:f>
      </x:c>
      <x:c r="F8236" s="0">
        <x:f>'Historical Trades'!F8236</x:f>
      </x:c>
      <x:c r="G8236" s="0">
        <x:f>'Historical Trades'!G8236</x:f>
      </x:c>
      <x:c r="H8236" s="0">
        <x:f>'Historical Trades'!H8236</x:f>
      </x:c>
      <x:c r="I8236" s="0">
        <x:f>'Historical Trades'!I8236</x:f>
      </x:c>
      <x:c r="J8236" s="0">
        <x:f>'Historical Trades'!J8236</x:f>
      </x:c>
      <x:c r="K8236" s="0">
        <x:f>'Historical Trades'!K8236</x:f>
      </x:c>
      <x:c r="L8236" s="0">
        <x:f>'Historical Trades'!L8236</x:f>
      </x:c>
      <x:c r="M8236" s="0">
        <x:f>'Historical Trades'!M8236</x:f>
      </x:c>
      <x:c r="N8236" s="0">
        <x:f>CLEAN('Historical Trades'!O8236)</x:f>
      </x:c>
      <x:c r="P8236" s="14">
        <x:f>IF(G8236="sell",M8236,-M8236)</x:f>
      </x:c>
      <x:c r="Q8236" s="14">
        <x:f>VLOOKUP(N8236,'Currency Rates'!$A$3:$C$32,3,0)</x:f>
      </x:c>
      <x:c r="R8236" s="0">
        <x:f>IF(A8236="SPUS",0,IF(A8236="FWD",0,P8236/Q8236))</x:f>
      </x:c>
    </x:row>
    <x:row r="8237" spans="1:19" x14ac:dyDescent="0.3">
      <x:c r="A8237" s="0">
        <x:f>'Historical Trades'!A8237</x:f>
      </x:c>
      <x:c r="B8237" s="0">
        <x:f>'Historical Trades'!B8237</x:f>
      </x:c>
      <x:c r="C8237" s="23">
        <x:f>'Historical Trades'!C8237</x:f>
      </x:c>
      <x:c r="D8237" s="0">
        <x:f>'Historical Trades'!D8237</x:f>
      </x:c>
      <x:c r="E8237" s="23">
        <x:f>'Historical Trades'!E8237</x:f>
      </x:c>
      <x:c r="F8237" s="0">
        <x:f>'Historical Trades'!F8237</x:f>
      </x:c>
      <x:c r="G8237" s="0">
        <x:f>'Historical Trades'!G8237</x:f>
      </x:c>
      <x:c r="H8237" s="0">
        <x:f>'Historical Trades'!H8237</x:f>
      </x:c>
      <x:c r="I8237" s="0">
        <x:f>'Historical Trades'!I8237</x:f>
      </x:c>
      <x:c r="J8237" s="0">
        <x:f>'Historical Trades'!J8237</x:f>
      </x:c>
      <x:c r="K8237" s="0">
        <x:f>'Historical Trades'!K8237</x:f>
      </x:c>
      <x:c r="L8237" s="0">
        <x:f>'Historical Trades'!L8237</x:f>
      </x:c>
      <x:c r="M8237" s="0">
        <x:f>'Historical Trades'!M8237</x:f>
      </x:c>
      <x:c r="N8237" s="0">
        <x:f>CLEAN('Historical Trades'!O8237)</x:f>
      </x:c>
      <x:c r="P8237" s="14">
        <x:f>IF(G8237="sell",M8237,-M8237)</x:f>
      </x:c>
      <x:c r="Q8237" s="14">
        <x:f>VLOOKUP(N8237,'Currency Rates'!$A$3:$C$32,3,0)</x:f>
      </x:c>
      <x:c r="R8237" s="0">
        <x:f>IF(A8237="SPUS",0,IF(A8237="FWD",0,P8237/Q8237))</x:f>
      </x:c>
    </x:row>
    <x:row r="8238" spans="1:19" x14ac:dyDescent="0.3">
      <x:c r="A8238" s="0">
        <x:f>'Historical Trades'!A8238</x:f>
      </x:c>
      <x:c r="B8238" s="0">
        <x:f>'Historical Trades'!B8238</x:f>
      </x:c>
      <x:c r="C8238" s="23">
        <x:f>'Historical Trades'!C8238</x:f>
      </x:c>
      <x:c r="D8238" s="0">
        <x:f>'Historical Trades'!D8238</x:f>
      </x:c>
      <x:c r="E8238" s="23">
        <x:f>'Historical Trades'!E8238</x:f>
      </x:c>
      <x:c r="F8238" s="0">
        <x:f>'Historical Trades'!F8238</x:f>
      </x:c>
      <x:c r="G8238" s="0">
        <x:f>'Historical Trades'!G8238</x:f>
      </x:c>
      <x:c r="H8238" s="0">
        <x:f>'Historical Trades'!H8238</x:f>
      </x:c>
      <x:c r="I8238" s="0">
        <x:f>'Historical Trades'!I8238</x:f>
      </x:c>
      <x:c r="J8238" s="0">
        <x:f>'Historical Trades'!J8238</x:f>
      </x:c>
      <x:c r="K8238" s="0">
        <x:f>'Historical Trades'!K8238</x:f>
      </x:c>
      <x:c r="L8238" s="0">
        <x:f>'Historical Trades'!L8238</x:f>
      </x:c>
      <x:c r="M8238" s="0">
        <x:f>'Historical Trades'!M8238</x:f>
      </x:c>
      <x:c r="N8238" s="0">
        <x:f>CLEAN('Historical Trades'!O8238)</x:f>
      </x:c>
      <x:c r="P8238" s="14">
        <x:f>IF(G8238="sell",M8238,-M8238)</x:f>
      </x:c>
      <x:c r="Q8238" s="14">
        <x:f>VLOOKUP(N8238,'Currency Rates'!$A$3:$C$32,3,0)</x:f>
      </x:c>
      <x:c r="R8238" s="0">
        <x:f>IF(A8238="SPUS",0,IF(A8238="FWD",0,P8238/Q8238))</x:f>
      </x:c>
    </x:row>
    <x:row r="8239" spans="1:19" x14ac:dyDescent="0.3">
      <x:c r="A8239" s="0">
        <x:f>'Historical Trades'!A8239</x:f>
      </x:c>
      <x:c r="B8239" s="0">
        <x:f>'Historical Trades'!B8239</x:f>
      </x:c>
      <x:c r="C8239" s="23">
        <x:f>'Historical Trades'!C8239</x:f>
      </x:c>
      <x:c r="D8239" s="0">
        <x:f>'Historical Trades'!D8239</x:f>
      </x:c>
      <x:c r="E8239" s="23">
        <x:f>'Historical Trades'!E8239</x:f>
      </x:c>
      <x:c r="F8239" s="0">
        <x:f>'Historical Trades'!F8239</x:f>
      </x:c>
      <x:c r="G8239" s="0">
        <x:f>'Historical Trades'!G8239</x:f>
      </x:c>
      <x:c r="H8239" s="0">
        <x:f>'Historical Trades'!H8239</x:f>
      </x:c>
      <x:c r="I8239" s="0">
        <x:f>'Historical Trades'!I8239</x:f>
      </x:c>
      <x:c r="J8239" s="0">
        <x:f>'Historical Trades'!J8239</x:f>
      </x:c>
      <x:c r="K8239" s="0">
        <x:f>'Historical Trades'!K8239</x:f>
      </x:c>
      <x:c r="L8239" s="0">
        <x:f>'Historical Trades'!L8239</x:f>
      </x:c>
      <x:c r="M8239" s="0">
        <x:f>'Historical Trades'!M8239</x:f>
      </x:c>
      <x:c r="N8239" s="0">
        <x:f>CLEAN('Historical Trades'!O8239)</x:f>
      </x:c>
      <x:c r="P8239" s="14">
        <x:f>IF(G8239="sell",M8239,-M8239)</x:f>
      </x:c>
      <x:c r="Q8239" s="14">
        <x:f>VLOOKUP(N8239,'Currency Rates'!$A$3:$C$32,3,0)</x:f>
      </x:c>
      <x:c r="R8239" s="0">
        <x:f>IF(A8239="SPUS",0,IF(A8239="FWD",0,P8239/Q8239))</x:f>
      </x:c>
    </x:row>
    <x:row r="8240" spans="1:19" x14ac:dyDescent="0.3">
      <x:c r="A8240" s="0">
        <x:f>'Historical Trades'!A8240</x:f>
      </x:c>
      <x:c r="B8240" s="0">
        <x:f>'Historical Trades'!B8240</x:f>
      </x:c>
      <x:c r="C8240" s="23">
        <x:f>'Historical Trades'!C8240</x:f>
      </x:c>
      <x:c r="D8240" s="0">
        <x:f>'Historical Trades'!D8240</x:f>
      </x:c>
      <x:c r="E8240" s="23">
        <x:f>'Historical Trades'!E8240</x:f>
      </x:c>
      <x:c r="F8240" s="0">
        <x:f>'Historical Trades'!F8240</x:f>
      </x:c>
      <x:c r="G8240" s="0">
        <x:f>'Historical Trades'!G8240</x:f>
      </x:c>
      <x:c r="H8240" s="0">
        <x:f>'Historical Trades'!H8240</x:f>
      </x:c>
      <x:c r="I8240" s="0">
        <x:f>'Historical Trades'!I8240</x:f>
      </x:c>
      <x:c r="J8240" s="0">
        <x:f>'Historical Trades'!J8240</x:f>
      </x:c>
      <x:c r="K8240" s="0">
        <x:f>'Historical Trades'!K8240</x:f>
      </x:c>
      <x:c r="L8240" s="0">
        <x:f>'Historical Trades'!L8240</x:f>
      </x:c>
      <x:c r="M8240" s="0">
        <x:f>'Historical Trades'!M8240</x:f>
      </x:c>
      <x:c r="N8240" s="0">
        <x:f>CLEAN('Historical Trades'!O8240)</x:f>
      </x:c>
      <x:c r="P8240" s="14">
        <x:f>IF(G8240="sell",M8240,-M8240)</x:f>
      </x:c>
      <x:c r="Q8240" s="14">
        <x:f>VLOOKUP(N8240,'Currency Rates'!$A$3:$C$32,3,0)</x:f>
      </x:c>
      <x:c r="R8240" s="0">
        <x:f>IF(A8240="SPUS",0,IF(A8240="FWD",0,P8240/Q8240))</x:f>
      </x:c>
    </x:row>
    <x:row r="8241" spans="1:19" x14ac:dyDescent="0.3">
      <x:c r="A8241" s="0">
        <x:f>'Historical Trades'!A8241</x:f>
      </x:c>
      <x:c r="B8241" s="0">
        <x:f>'Historical Trades'!B8241</x:f>
      </x:c>
      <x:c r="C8241" s="23">
        <x:f>'Historical Trades'!C8241</x:f>
      </x:c>
      <x:c r="D8241" s="0">
        <x:f>'Historical Trades'!D8241</x:f>
      </x:c>
      <x:c r="E8241" s="23">
        <x:f>'Historical Trades'!E8241</x:f>
      </x:c>
      <x:c r="F8241" s="0">
        <x:f>'Historical Trades'!F8241</x:f>
      </x:c>
      <x:c r="G8241" s="0">
        <x:f>'Historical Trades'!G8241</x:f>
      </x:c>
      <x:c r="H8241" s="0">
        <x:f>'Historical Trades'!H8241</x:f>
      </x:c>
      <x:c r="I8241" s="0">
        <x:f>'Historical Trades'!I8241</x:f>
      </x:c>
      <x:c r="J8241" s="0">
        <x:f>'Historical Trades'!J8241</x:f>
      </x:c>
      <x:c r="K8241" s="0">
        <x:f>'Historical Trades'!K8241</x:f>
      </x:c>
      <x:c r="L8241" s="0">
        <x:f>'Historical Trades'!L8241</x:f>
      </x:c>
      <x:c r="M8241" s="0">
        <x:f>'Historical Trades'!M8241</x:f>
      </x:c>
      <x:c r="N8241" s="0">
        <x:f>CLEAN('Historical Trades'!O8241)</x:f>
      </x:c>
      <x:c r="P8241" s="14">
        <x:f>IF(G8241="sell",M8241,-M8241)</x:f>
      </x:c>
      <x:c r="Q8241" s="14">
        <x:f>VLOOKUP(N8241,'Currency Rates'!$A$3:$C$32,3,0)</x:f>
      </x:c>
      <x:c r="R8241" s="0">
        <x:f>IF(A8241="SPUS",0,IF(A8241="FWD",0,P8241/Q8241))</x:f>
      </x:c>
    </x:row>
    <x:row r="8242" spans="1:19" x14ac:dyDescent="0.3">
      <x:c r="A8242" s="0">
        <x:f>'Historical Trades'!A8242</x:f>
      </x:c>
      <x:c r="B8242" s="0">
        <x:f>'Historical Trades'!B8242</x:f>
      </x:c>
      <x:c r="C8242" s="23">
        <x:f>'Historical Trades'!C8242</x:f>
      </x:c>
      <x:c r="D8242" s="0">
        <x:f>'Historical Trades'!D8242</x:f>
      </x:c>
      <x:c r="E8242" s="23">
        <x:f>'Historical Trades'!E8242</x:f>
      </x:c>
      <x:c r="F8242" s="0">
        <x:f>'Historical Trades'!F8242</x:f>
      </x:c>
      <x:c r="G8242" s="0">
        <x:f>'Historical Trades'!G8242</x:f>
      </x:c>
      <x:c r="H8242" s="0">
        <x:f>'Historical Trades'!H8242</x:f>
      </x:c>
      <x:c r="I8242" s="0">
        <x:f>'Historical Trades'!I8242</x:f>
      </x:c>
      <x:c r="J8242" s="0">
        <x:f>'Historical Trades'!J8242</x:f>
      </x:c>
      <x:c r="K8242" s="0">
        <x:f>'Historical Trades'!K8242</x:f>
      </x:c>
      <x:c r="L8242" s="0">
        <x:f>'Historical Trades'!L8242</x:f>
      </x:c>
      <x:c r="M8242" s="0">
        <x:f>'Historical Trades'!M8242</x:f>
      </x:c>
      <x:c r="N8242" s="0">
        <x:f>CLEAN('Historical Trades'!O8242)</x:f>
      </x:c>
      <x:c r="P8242" s="14">
        <x:f>IF(G8242="sell",M8242,-M8242)</x:f>
      </x:c>
      <x:c r="Q8242" s="14">
        <x:f>VLOOKUP(N8242,'Currency Rates'!$A$3:$C$32,3,0)</x:f>
      </x:c>
      <x:c r="R8242" s="0">
        <x:f>IF(A8242="SPUS",0,IF(A8242="FWD",0,P8242/Q8242))</x:f>
      </x:c>
    </x:row>
    <x:row r="8243" spans="1:19" x14ac:dyDescent="0.3">
      <x:c r="A8243" s="0">
        <x:f>'Historical Trades'!A8243</x:f>
      </x:c>
      <x:c r="B8243" s="0">
        <x:f>'Historical Trades'!B8243</x:f>
      </x:c>
      <x:c r="C8243" s="23">
        <x:f>'Historical Trades'!C8243</x:f>
      </x:c>
      <x:c r="D8243" s="0">
        <x:f>'Historical Trades'!D8243</x:f>
      </x:c>
      <x:c r="E8243" s="23">
        <x:f>'Historical Trades'!E8243</x:f>
      </x:c>
      <x:c r="F8243" s="0">
        <x:f>'Historical Trades'!F8243</x:f>
      </x:c>
      <x:c r="G8243" s="0">
        <x:f>'Historical Trades'!G8243</x:f>
      </x:c>
      <x:c r="H8243" s="0">
        <x:f>'Historical Trades'!H8243</x:f>
      </x:c>
      <x:c r="I8243" s="0">
        <x:f>'Historical Trades'!I8243</x:f>
      </x:c>
      <x:c r="J8243" s="0">
        <x:f>'Historical Trades'!J8243</x:f>
      </x:c>
      <x:c r="K8243" s="0">
        <x:f>'Historical Trades'!K8243</x:f>
      </x:c>
      <x:c r="L8243" s="0">
        <x:f>'Historical Trades'!L8243</x:f>
      </x:c>
      <x:c r="M8243" s="0">
        <x:f>'Historical Trades'!M8243</x:f>
      </x:c>
      <x:c r="N8243" s="0">
        <x:f>CLEAN('Historical Trades'!O8243)</x:f>
      </x:c>
      <x:c r="P8243" s="14">
        <x:f>IF(G8243="sell",M8243,-M8243)</x:f>
      </x:c>
      <x:c r="Q8243" s="14">
        <x:f>VLOOKUP(N8243,'Currency Rates'!$A$3:$C$32,3,0)</x:f>
      </x:c>
      <x:c r="R8243" s="0">
        <x:f>IF(A8243="SPUS",0,IF(A8243="FWD",0,P8243/Q8243))</x:f>
      </x:c>
    </x:row>
    <x:row r="8244" spans="1:19" x14ac:dyDescent="0.3">
      <x:c r="A8244" s="0">
        <x:f>'Historical Trades'!A8244</x:f>
      </x:c>
      <x:c r="B8244" s="0">
        <x:f>'Historical Trades'!B8244</x:f>
      </x:c>
      <x:c r="C8244" s="23">
        <x:f>'Historical Trades'!C8244</x:f>
      </x:c>
      <x:c r="D8244" s="0">
        <x:f>'Historical Trades'!D8244</x:f>
      </x:c>
      <x:c r="E8244" s="23">
        <x:f>'Historical Trades'!E8244</x:f>
      </x:c>
      <x:c r="F8244" s="0">
        <x:f>'Historical Trades'!F8244</x:f>
      </x:c>
      <x:c r="G8244" s="0">
        <x:f>'Historical Trades'!G8244</x:f>
      </x:c>
      <x:c r="H8244" s="0">
        <x:f>'Historical Trades'!H8244</x:f>
      </x:c>
      <x:c r="I8244" s="0">
        <x:f>'Historical Trades'!I8244</x:f>
      </x:c>
      <x:c r="J8244" s="0">
        <x:f>'Historical Trades'!J8244</x:f>
      </x:c>
      <x:c r="K8244" s="0">
        <x:f>'Historical Trades'!K8244</x:f>
      </x:c>
      <x:c r="L8244" s="0">
        <x:f>'Historical Trades'!L8244</x:f>
      </x:c>
      <x:c r="M8244" s="0">
        <x:f>'Historical Trades'!M8244</x:f>
      </x:c>
      <x:c r="N8244" s="0">
        <x:f>CLEAN('Historical Trades'!O8244)</x:f>
      </x:c>
      <x:c r="P8244" s="14">
        <x:f>IF(G8244="sell",M8244,-M8244)</x:f>
      </x:c>
      <x:c r="Q8244" s="14">
        <x:f>VLOOKUP(N8244,'Currency Rates'!$A$3:$C$32,3,0)</x:f>
      </x:c>
      <x:c r="R8244" s="0">
        <x:f>IF(A8244="SPUS",0,IF(A8244="FWD",0,P8244/Q8244))</x:f>
      </x:c>
    </x:row>
    <x:row r="8245" spans="1:19" x14ac:dyDescent="0.3">
      <x:c r="A8245" s="0">
        <x:f>'Historical Trades'!A8245</x:f>
      </x:c>
      <x:c r="B8245" s="0">
        <x:f>'Historical Trades'!B8245</x:f>
      </x:c>
      <x:c r="C8245" s="23">
        <x:f>'Historical Trades'!C8245</x:f>
      </x:c>
      <x:c r="D8245" s="0">
        <x:f>'Historical Trades'!D8245</x:f>
      </x:c>
      <x:c r="E8245" s="23">
        <x:f>'Historical Trades'!E8245</x:f>
      </x:c>
      <x:c r="F8245" s="0">
        <x:f>'Historical Trades'!F8245</x:f>
      </x:c>
      <x:c r="G8245" s="0">
        <x:f>'Historical Trades'!G8245</x:f>
      </x:c>
      <x:c r="H8245" s="0">
        <x:f>'Historical Trades'!H8245</x:f>
      </x:c>
      <x:c r="I8245" s="0">
        <x:f>'Historical Trades'!I8245</x:f>
      </x:c>
      <x:c r="J8245" s="0">
        <x:f>'Historical Trades'!J8245</x:f>
      </x:c>
      <x:c r="K8245" s="0">
        <x:f>'Historical Trades'!K8245</x:f>
      </x:c>
      <x:c r="L8245" s="0">
        <x:f>'Historical Trades'!L8245</x:f>
      </x:c>
      <x:c r="M8245" s="0">
        <x:f>'Historical Trades'!M8245</x:f>
      </x:c>
      <x:c r="N8245" s="0">
        <x:f>CLEAN('Historical Trades'!O8245)</x:f>
      </x:c>
      <x:c r="P8245" s="14">
        <x:f>IF(G8245="sell",M8245,-M8245)</x:f>
      </x:c>
      <x:c r="Q8245" s="14">
        <x:f>VLOOKUP(N8245,'Currency Rates'!$A$3:$C$32,3,0)</x:f>
      </x:c>
      <x:c r="R8245" s="0">
        <x:f>IF(A8245="SPUS",0,IF(A8245="FWD",0,P8245/Q8245))</x:f>
      </x:c>
    </x:row>
    <x:row r="8246" spans="1:19" x14ac:dyDescent="0.3">
      <x:c r="A8246" s="0">
        <x:f>'Historical Trades'!A8246</x:f>
      </x:c>
      <x:c r="B8246" s="0">
        <x:f>'Historical Trades'!B8246</x:f>
      </x:c>
      <x:c r="C8246" s="23">
        <x:f>'Historical Trades'!C8246</x:f>
      </x:c>
      <x:c r="D8246" s="0">
        <x:f>'Historical Trades'!D8246</x:f>
      </x:c>
      <x:c r="E8246" s="23">
        <x:f>'Historical Trades'!E8246</x:f>
      </x:c>
      <x:c r="F8246" s="0">
        <x:f>'Historical Trades'!F8246</x:f>
      </x:c>
      <x:c r="G8246" s="0">
        <x:f>'Historical Trades'!G8246</x:f>
      </x:c>
      <x:c r="H8246" s="0">
        <x:f>'Historical Trades'!H8246</x:f>
      </x:c>
      <x:c r="I8246" s="0">
        <x:f>'Historical Trades'!I8246</x:f>
      </x:c>
      <x:c r="J8246" s="0">
        <x:f>'Historical Trades'!J8246</x:f>
      </x:c>
      <x:c r="K8246" s="0">
        <x:f>'Historical Trades'!K8246</x:f>
      </x:c>
      <x:c r="L8246" s="0">
        <x:f>'Historical Trades'!L8246</x:f>
      </x:c>
      <x:c r="M8246" s="0">
        <x:f>'Historical Trades'!M8246</x:f>
      </x:c>
      <x:c r="N8246" s="0">
        <x:f>CLEAN('Historical Trades'!O8246)</x:f>
      </x:c>
      <x:c r="P8246" s="14">
        <x:f>IF(G8246="sell",M8246,-M8246)</x:f>
      </x:c>
      <x:c r="Q8246" s="14">
        <x:f>VLOOKUP(N8246,'Currency Rates'!$A$3:$C$32,3,0)</x:f>
      </x:c>
      <x:c r="R8246" s="0">
        <x:f>IF(A8246="SPUS",0,IF(A8246="FWD",0,P8246/Q8246))</x:f>
      </x:c>
    </x:row>
    <x:row r="8247" spans="1:19" x14ac:dyDescent="0.3">
      <x:c r="A8247" s="0">
        <x:f>'Historical Trades'!A8247</x:f>
      </x:c>
      <x:c r="B8247" s="0">
        <x:f>'Historical Trades'!B8247</x:f>
      </x:c>
      <x:c r="C8247" s="23">
        <x:f>'Historical Trades'!C8247</x:f>
      </x:c>
      <x:c r="D8247" s="0">
        <x:f>'Historical Trades'!D8247</x:f>
      </x:c>
      <x:c r="E8247" s="23">
        <x:f>'Historical Trades'!E8247</x:f>
      </x:c>
      <x:c r="F8247" s="0">
        <x:f>'Historical Trades'!F8247</x:f>
      </x:c>
      <x:c r="G8247" s="0">
        <x:f>'Historical Trades'!G8247</x:f>
      </x:c>
      <x:c r="H8247" s="0">
        <x:f>'Historical Trades'!H8247</x:f>
      </x:c>
      <x:c r="I8247" s="0">
        <x:f>'Historical Trades'!I8247</x:f>
      </x:c>
      <x:c r="J8247" s="0">
        <x:f>'Historical Trades'!J8247</x:f>
      </x:c>
      <x:c r="K8247" s="0">
        <x:f>'Historical Trades'!K8247</x:f>
      </x:c>
      <x:c r="L8247" s="0">
        <x:f>'Historical Trades'!L8247</x:f>
      </x:c>
      <x:c r="M8247" s="0">
        <x:f>'Historical Trades'!M8247</x:f>
      </x:c>
      <x:c r="N8247" s="0">
        <x:f>CLEAN('Historical Trades'!O8247)</x:f>
      </x:c>
      <x:c r="P8247" s="14">
        <x:f>IF(G8247="sell",M8247,-M8247)</x:f>
      </x:c>
      <x:c r="Q8247" s="14">
        <x:f>VLOOKUP(N8247,'Currency Rates'!$A$3:$C$32,3,0)</x:f>
      </x:c>
      <x:c r="R8247" s="0">
        <x:f>IF(A8247="SPUS",0,IF(A8247="FWD",0,P8247/Q8247))</x:f>
      </x:c>
    </x:row>
    <x:row r="8248" spans="1:19" x14ac:dyDescent="0.3">
      <x:c r="A8248" s="0">
        <x:f>'Historical Trades'!A8248</x:f>
      </x:c>
      <x:c r="B8248" s="0">
        <x:f>'Historical Trades'!B8248</x:f>
      </x:c>
      <x:c r="C8248" s="23">
        <x:f>'Historical Trades'!C8248</x:f>
      </x:c>
      <x:c r="D8248" s="0">
        <x:f>'Historical Trades'!D8248</x:f>
      </x:c>
      <x:c r="E8248" s="23">
        <x:f>'Historical Trades'!E8248</x:f>
      </x:c>
      <x:c r="F8248" s="0">
        <x:f>'Historical Trades'!F8248</x:f>
      </x:c>
      <x:c r="G8248" s="0">
        <x:f>'Historical Trades'!G8248</x:f>
      </x:c>
      <x:c r="H8248" s="0">
        <x:f>'Historical Trades'!H8248</x:f>
      </x:c>
      <x:c r="I8248" s="0">
        <x:f>'Historical Trades'!I8248</x:f>
      </x:c>
      <x:c r="J8248" s="0">
        <x:f>'Historical Trades'!J8248</x:f>
      </x:c>
      <x:c r="K8248" s="0">
        <x:f>'Historical Trades'!K8248</x:f>
      </x:c>
      <x:c r="L8248" s="0">
        <x:f>'Historical Trades'!L8248</x:f>
      </x:c>
      <x:c r="M8248" s="0">
        <x:f>'Historical Trades'!M8248</x:f>
      </x:c>
      <x:c r="N8248" s="0">
        <x:f>CLEAN('Historical Trades'!O8248)</x:f>
      </x:c>
      <x:c r="P8248" s="14">
        <x:f>IF(G8248="sell",M8248,-M8248)</x:f>
      </x:c>
      <x:c r="Q8248" s="14">
        <x:f>VLOOKUP(N8248,'Currency Rates'!$A$3:$C$32,3,0)</x:f>
      </x:c>
      <x:c r="R8248" s="0">
        <x:f>IF(A8248="SPUS",0,IF(A8248="FWD",0,P8248/Q8248))</x:f>
      </x:c>
    </x:row>
    <x:row r="8249" spans="1:19" x14ac:dyDescent="0.3">
      <x:c r="A8249" s="0">
        <x:f>'Historical Trades'!A8249</x:f>
      </x:c>
      <x:c r="B8249" s="0">
        <x:f>'Historical Trades'!B8249</x:f>
      </x:c>
      <x:c r="C8249" s="23">
        <x:f>'Historical Trades'!C8249</x:f>
      </x:c>
      <x:c r="D8249" s="0">
        <x:f>'Historical Trades'!D8249</x:f>
      </x:c>
      <x:c r="E8249" s="23">
        <x:f>'Historical Trades'!E8249</x:f>
      </x:c>
      <x:c r="F8249" s="0">
        <x:f>'Historical Trades'!F8249</x:f>
      </x:c>
      <x:c r="G8249" s="0">
        <x:f>'Historical Trades'!G8249</x:f>
      </x:c>
      <x:c r="H8249" s="0">
        <x:f>'Historical Trades'!H8249</x:f>
      </x:c>
      <x:c r="I8249" s="0">
        <x:f>'Historical Trades'!I8249</x:f>
      </x:c>
      <x:c r="J8249" s="0">
        <x:f>'Historical Trades'!J8249</x:f>
      </x:c>
      <x:c r="K8249" s="0">
        <x:f>'Historical Trades'!K8249</x:f>
      </x:c>
      <x:c r="L8249" s="0">
        <x:f>'Historical Trades'!L8249</x:f>
      </x:c>
      <x:c r="M8249" s="0">
        <x:f>'Historical Trades'!M8249</x:f>
      </x:c>
      <x:c r="N8249" s="0">
        <x:f>CLEAN('Historical Trades'!O8249)</x:f>
      </x:c>
      <x:c r="P8249" s="14">
        <x:f>IF(G8249="sell",M8249,-M8249)</x:f>
      </x:c>
      <x:c r="Q8249" s="14">
        <x:f>VLOOKUP(N8249,'Currency Rates'!$A$3:$C$32,3,0)</x:f>
      </x:c>
      <x:c r="R8249" s="0">
        <x:f>IF(A8249="SPUS",0,IF(A8249="FWD",0,P8249/Q8249))</x:f>
      </x:c>
    </x:row>
    <x:row r="8250" spans="1:19" x14ac:dyDescent="0.3">
      <x:c r="A8250" s="0">
        <x:f>'Historical Trades'!A8250</x:f>
      </x:c>
      <x:c r="B8250" s="0">
        <x:f>'Historical Trades'!B8250</x:f>
      </x:c>
      <x:c r="C8250" s="23">
        <x:f>'Historical Trades'!C8250</x:f>
      </x:c>
      <x:c r="D8250" s="0">
        <x:f>'Historical Trades'!D8250</x:f>
      </x:c>
      <x:c r="E8250" s="23">
        <x:f>'Historical Trades'!E8250</x:f>
      </x:c>
      <x:c r="F8250" s="0">
        <x:f>'Historical Trades'!F8250</x:f>
      </x:c>
      <x:c r="G8250" s="0">
        <x:f>'Historical Trades'!G8250</x:f>
      </x:c>
      <x:c r="H8250" s="0">
        <x:f>'Historical Trades'!H8250</x:f>
      </x:c>
      <x:c r="I8250" s="0">
        <x:f>'Historical Trades'!I8250</x:f>
      </x:c>
      <x:c r="J8250" s="0">
        <x:f>'Historical Trades'!J8250</x:f>
      </x:c>
      <x:c r="K8250" s="0">
        <x:f>'Historical Trades'!K8250</x:f>
      </x:c>
      <x:c r="L8250" s="0">
        <x:f>'Historical Trades'!L8250</x:f>
      </x:c>
      <x:c r="M8250" s="0">
        <x:f>'Historical Trades'!M8250</x:f>
      </x:c>
      <x:c r="N8250" s="0">
        <x:f>CLEAN('Historical Trades'!O8250)</x:f>
      </x:c>
      <x:c r="P8250" s="14">
        <x:f>IF(G8250="sell",M8250,-M8250)</x:f>
      </x:c>
      <x:c r="Q8250" s="14">
        <x:f>VLOOKUP(N8250,'Currency Rates'!$A$3:$C$32,3,0)</x:f>
      </x:c>
      <x:c r="R8250" s="0">
        <x:f>IF(A8250="SPUS",0,IF(A8250="FWD",0,P8250/Q8250))</x:f>
      </x:c>
    </x:row>
    <x:row r="8251" spans="1:19" x14ac:dyDescent="0.3">
      <x:c r="A8251" s="0">
        <x:f>'Historical Trades'!A8251</x:f>
      </x:c>
      <x:c r="B8251" s="0">
        <x:f>'Historical Trades'!B8251</x:f>
      </x:c>
      <x:c r="C8251" s="23">
        <x:f>'Historical Trades'!C8251</x:f>
      </x:c>
      <x:c r="D8251" s="0">
        <x:f>'Historical Trades'!D8251</x:f>
      </x:c>
      <x:c r="E8251" s="23">
        <x:f>'Historical Trades'!E8251</x:f>
      </x:c>
      <x:c r="F8251" s="0">
        <x:f>'Historical Trades'!F8251</x:f>
      </x:c>
      <x:c r="G8251" s="0">
        <x:f>'Historical Trades'!G8251</x:f>
      </x:c>
      <x:c r="H8251" s="0">
        <x:f>'Historical Trades'!H8251</x:f>
      </x:c>
      <x:c r="I8251" s="0">
        <x:f>'Historical Trades'!I8251</x:f>
      </x:c>
      <x:c r="J8251" s="0">
        <x:f>'Historical Trades'!J8251</x:f>
      </x:c>
      <x:c r="K8251" s="0">
        <x:f>'Historical Trades'!K8251</x:f>
      </x:c>
      <x:c r="L8251" s="0">
        <x:f>'Historical Trades'!L8251</x:f>
      </x:c>
      <x:c r="M8251" s="0">
        <x:f>'Historical Trades'!M8251</x:f>
      </x:c>
      <x:c r="N8251" s="0">
        <x:f>CLEAN('Historical Trades'!O8251)</x:f>
      </x:c>
      <x:c r="P8251" s="14">
        <x:f>IF(G8251="sell",M8251,-M8251)</x:f>
      </x:c>
      <x:c r="Q8251" s="14">
        <x:f>VLOOKUP(N8251,'Currency Rates'!$A$3:$C$32,3,0)</x:f>
      </x:c>
      <x:c r="R8251" s="0">
        <x:f>IF(A8251="SPUS",0,IF(A8251="FWD",0,P8251/Q8251))</x:f>
      </x:c>
    </x:row>
    <x:row r="8252" spans="1:19" x14ac:dyDescent="0.3">
      <x:c r="A8252" s="0">
        <x:f>'Historical Trades'!A8252</x:f>
      </x:c>
      <x:c r="B8252" s="0">
        <x:f>'Historical Trades'!B8252</x:f>
      </x:c>
      <x:c r="C8252" s="23">
        <x:f>'Historical Trades'!C8252</x:f>
      </x:c>
      <x:c r="D8252" s="0">
        <x:f>'Historical Trades'!D8252</x:f>
      </x:c>
      <x:c r="E8252" s="23">
        <x:f>'Historical Trades'!E8252</x:f>
      </x:c>
      <x:c r="F8252" s="0">
        <x:f>'Historical Trades'!F8252</x:f>
      </x:c>
      <x:c r="G8252" s="0">
        <x:f>'Historical Trades'!G8252</x:f>
      </x:c>
      <x:c r="H8252" s="0">
        <x:f>'Historical Trades'!H8252</x:f>
      </x:c>
      <x:c r="I8252" s="0">
        <x:f>'Historical Trades'!I8252</x:f>
      </x:c>
      <x:c r="J8252" s="0">
        <x:f>'Historical Trades'!J8252</x:f>
      </x:c>
      <x:c r="K8252" s="0">
        <x:f>'Historical Trades'!K8252</x:f>
      </x:c>
      <x:c r="L8252" s="0">
        <x:f>'Historical Trades'!L8252</x:f>
      </x:c>
      <x:c r="M8252" s="0">
        <x:f>'Historical Trades'!M8252</x:f>
      </x:c>
      <x:c r="N8252" s="0">
        <x:f>CLEAN('Historical Trades'!O8252)</x:f>
      </x:c>
      <x:c r="P8252" s="14">
        <x:f>IF(G8252="sell",M8252,-M8252)</x:f>
      </x:c>
      <x:c r="Q8252" s="14">
        <x:f>VLOOKUP(N8252,'Currency Rates'!$A$3:$C$32,3,0)</x:f>
      </x:c>
      <x:c r="R8252" s="0">
        <x:f>IF(A8252="SPUS",0,IF(A8252="FWD",0,P8252/Q8252))</x:f>
      </x:c>
    </x:row>
    <x:row r="8253" spans="1:19" x14ac:dyDescent="0.3">
      <x:c r="A8253" s="0">
        <x:f>'Historical Trades'!A8253</x:f>
      </x:c>
      <x:c r="B8253" s="0">
        <x:f>'Historical Trades'!B8253</x:f>
      </x:c>
      <x:c r="C8253" s="23">
        <x:f>'Historical Trades'!C8253</x:f>
      </x:c>
      <x:c r="D8253" s="0">
        <x:f>'Historical Trades'!D8253</x:f>
      </x:c>
      <x:c r="E8253" s="23">
        <x:f>'Historical Trades'!E8253</x:f>
      </x:c>
      <x:c r="F8253" s="0">
        <x:f>'Historical Trades'!F8253</x:f>
      </x:c>
      <x:c r="G8253" s="0">
        <x:f>'Historical Trades'!G8253</x:f>
      </x:c>
      <x:c r="H8253" s="0">
        <x:f>'Historical Trades'!H8253</x:f>
      </x:c>
      <x:c r="I8253" s="0">
        <x:f>'Historical Trades'!I8253</x:f>
      </x:c>
      <x:c r="J8253" s="0">
        <x:f>'Historical Trades'!J8253</x:f>
      </x:c>
      <x:c r="K8253" s="0">
        <x:f>'Historical Trades'!K8253</x:f>
      </x:c>
      <x:c r="L8253" s="0">
        <x:f>'Historical Trades'!L8253</x:f>
      </x:c>
      <x:c r="M8253" s="0">
        <x:f>'Historical Trades'!M8253</x:f>
      </x:c>
      <x:c r="N8253" s="0">
        <x:f>CLEAN('Historical Trades'!O8253)</x:f>
      </x:c>
      <x:c r="P8253" s="14">
        <x:f>IF(G8253="sell",M8253,-M8253)</x:f>
      </x:c>
      <x:c r="Q8253" s="14">
        <x:f>VLOOKUP(N8253,'Currency Rates'!$A$3:$C$32,3,0)</x:f>
      </x:c>
      <x:c r="R8253" s="0">
        <x:f>IF(A8253="SPUS",0,IF(A8253="FWD",0,P8253/Q8253))</x:f>
      </x:c>
    </x:row>
    <x:row r="8254" spans="1:19" x14ac:dyDescent="0.3">
      <x:c r="A8254" s="0">
        <x:f>'Historical Trades'!A8254</x:f>
      </x:c>
      <x:c r="B8254" s="0">
        <x:f>'Historical Trades'!B8254</x:f>
      </x:c>
      <x:c r="C8254" s="23">
        <x:f>'Historical Trades'!C8254</x:f>
      </x:c>
      <x:c r="D8254" s="0">
        <x:f>'Historical Trades'!D8254</x:f>
      </x:c>
      <x:c r="E8254" s="23">
        <x:f>'Historical Trades'!E8254</x:f>
      </x:c>
      <x:c r="F8254" s="0">
        <x:f>'Historical Trades'!F8254</x:f>
      </x:c>
      <x:c r="G8254" s="0">
        <x:f>'Historical Trades'!G8254</x:f>
      </x:c>
      <x:c r="H8254" s="0">
        <x:f>'Historical Trades'!H8254</x:f>
      </x:c>
      <x:c r="I8254" s="0">
        <x:f>'Historical Trades'!I8254</x:f>
      </x:c>
      <x:c r="J8254" s="0">
        <x:f>'Historical Trades'!J8254</x:f>
      </x:c>
      <x:c r="K8254" s="0">
        <x:f>'Historical Trades'!K8254</x:f>
      </x:c>
      <x:c r="L8254" s="0">
        <x:f>'Historical Trades'!L8254</x:f>
      </x:c>
      <x:c r="M8254" s="0">
        <x:f>'Historical Trades'!M8254</x:f>
      </x:c>
      <x:c r="N8254" s="0">
        <x:f>CLEAN('Historical Trades'!O8254)</x:f>
      </x:c>
      <x:c r="P8254" s="14">
        <x:f>IF(G8254="sell",M8254,-M8254)</x:f>
      </x:c>
      <x:c r="Q8254" s="14">
        <x:f>VLOOKUP(N8254,'Currency Rates'!$A$3:$C$32,3,0)</x:f>
      </x:c>
      <x:c r="R8254" s="0">
        <x:f>IF(A8254="SPUS",0,IF(A8254="FWD",0,P8254/Q8254))</x:f>
      </x:c>
    </x:row>
    <x:row r="8255" spans="1:19" x14ac:dyDescent="0.3">
      <x:c r="A8255" s="0">
        <x:f>'Historical Trades'!A8255</x:f>
      </x:c>
      <x:c r="B8255" s="0">
        <x:f>'Historical Trades'!B8255</x:f>
      </x:c>
      <x:c r="C8255" s="23">
        <x:f>'Historical Trades'!C8255</x:f>
      </x:c>
      <x:c r="D8255" s="0">
        <x:f>'Historical Trades'!D8255</x:f>
      </x:c>
      <x:c r="E8255" s="23">
        <x:f>'Historical Trades'!E8255</x:f>
      </x:c>
      <x:c r="F8255" s="0">
        <x:f>'Historical Trades'!F8255</x:f>
      </x:c>
      <x:c r="G8255" s="0">
        <x:f>'Historical Trades'!G8255</x:f>
      </x:c>
      <x:c r="H8255" s="0">
        <x:f>'Historical Trades'!H8255</x:f>
      </x:c>
      <x:c r="I8255" s="0">
        <x:f>'Historical Trades'!I8255</x:f>
      </x:c>
      <x:c r="J8255" s="0">
        <x:f>'Historical Trades'!J8255</x:f>
      </x:c>
      <x:c r="K8255" s="0">
        <x:f>'Historical Trades'!K8255</x:f>
      </x:c>
      <x:c r="L8255" s="0">
        <x:f>'Historical Trades'!L8255</x:f>
      </x:c>
      <x:c r="M8255" s="0">
        <x:f>'Historical Trades'!M8255</x:f>
      </x:c>
      <x:c r="N8255" s="0">
        <x:f>CLEAN('Historical Trades'!O8255)</x:f>
      </x:c>
      <x:c r="P8255" s="14">
        <x:f>IF(G8255="sell",M8255,-M8255)</x:f>
      </x:c>
      <x:c r="Q8255" s="14">
        <x:f>VLOOKUP(N8255,'Currency Rates'!$A$3:$C$32,3,0)</x:f>
      </x:c>
      <x:c r="R8255" s="0">
        <x:f>IF(A8255="SPUS",0,IF(A8255="FWD",0,P8255/Q8255))</x:f>
      </x:c>
    </x:row>
    <x:row r="8256" spans="1:19" x14ac:dyDescent="0.3">
      <x:c r="A8256" s="0">
        <x:f>'Historical Trades'!A8256</x:f>
      </x:c>
      <x:c r="B8256" s="0">
        <x:f>'Historical Trades'!B8256</x:f>
      </x:c>
      <x:c r="C8256" s="23">
        <x:f>'Historical Trades'!C8256</x:f>
      </x:c>
      <x:c r="D8256" s="0">
        <x:f>'Historical Trades'!D8256</x:f>
      </x:c>
      <x:c r="E8256" s="23">
        <x:f>'Historical Trades'!E8256</x:f>
      </x:c>
      <x:c r="F8256" s="0">
        <x:f>'Historical Trades'!F8256</x:f>
      </x:c>
      <x:c r="G8256" s="0">
        <x:f>'Historical Trades'!G8256</x:f>
      </x:c>
      <x:c r="H8256" s="0">
        <x:f>'Historical Trades'!H8256</x:f>
      </x:c>
      <x:c r="I8256" s="0">
        <x:f>'Historical Trades'!I8256</x:f>
      </x:c>
      <x:c r="J8256" s="0">
        <x:f>'Historical Trades'!J8256</x:f>
      </x:c>
      <x:c r="K8256" s="0">
        <x:f>'Historical Trades'!K8256</x:f>
      </x:c>
      <x:c r="L8256" s="0">
        <x:f>'Historical Trades'!L8256</x:f>
      </x:c>
      <x:c r="M8256" s="0">
        <x:f>'Historical Trades'!M8256</x:f>
      </x:c>
      <x:c r="N8256" s="0">
        <x:f>CLEAN('Historical Trades'!O8256)</x:f>
      </x:c>
      <x:c r="P8256" s="14">
        <x:f>IF(G8256="sell",M8256,-M8256)</x:f>
      </x:c>
      <x:c r="Q8256" s="14">
        <x:f>VLOOKUP(N8256,'Currency Rates'!$A$3:$C$32,3,0)</x:f>
      </x:c>
      <x:c r="R8256" s="0">
        <x:f>IF(A8256="SPUS",0,IF(A8256="FWD",0,P8256/Q8256))</x:f>
      </x:c>
    </x:row>
    <x:row r="8257" spans="1:19" x14ac:dyDescent="0.3">
      <x:c r="A8257" s="0">
        <x:f>'Historical Trades'!A8257</x:f>
      </x:c>
      <x:c r="B8257" s="0">
        <x:f>'Historical Trades'!B8257</x:f>
      </x:c>
      <x:c r="C8257" s="23">
        <x:f>'Historical Trades'!C8257</x:f>
      </x:c>
      <x:c r="D8257" s="0">
        <x:f>'Historical Trades'!D8257</x:f>
      </x:c>
      <x:c r="E8257" s="23">
        <x:f>'Historical Trades'!E8257</x:f>
      </x:c>
      <x:c r="F8257" s="0">
        <x:f>'Historical Trades'!F8257</x:f>
      </x:c>
      <x:c r="G8257" s="0">
        <x:f>'Historical Trades'!G8257</x:f>
      </x:c>
      <x:c r="H8257" s="0">
        <x:f>'Historical Trades'!H8257</x:f>
      </x:c>
      <x:c r="I8257" s="0">
        <x:f>'Historical Trades'!I8257</x:f>
      </x:c>
      <x:c r="J8257" s="0">
        <x:f>'Historical Trades'!J8257</x:f>
      </x:c>
      <x:c r="K8257" s="0">
        <x:f>'Historical Trades'!K8257</x:f>
      </x:c>
      <x:c r="L8257" s="0">
        <x:f>'Historical Trades'!L8257</x:f>
      </x:c>
      <x:c r="M8257" s="0">
        <x:f>'Historical Trades'!M8257</x:f>
      </x:c>
      <x:c r="N8257" s="0">
        <x:f>CLEAN('Historical Trades'!O8257)</x:f>
      </x:c>
      <x:c r="P8257" s="14">
        <x:f>IF(G8257="sell",M8257,-M8257)</x:f>
      </x:c>
      <x:c r="Q8257" s="14">
        <x:f>VLOOKUP(N8257,'Currency Rates'!$A$3:$C$32,3,0)</x:f>
      </x:c>
      <x:c r="R8257" s="0">
        <x:f>IF(A8257="SPUS",0,IF(A8257="FWD",0,P8257/Q8257))</x:f>
      </x:c>
    </x:row>
    <x:row r="8258" spans="1:19" x14ac:dyDescent="0.3">
      <x:c r="A8258" s="0">
        <x:f>'Historical Trades'!A8258</x:f>
      </x:c>
      <x:c r="B8258" s="0">
        <x:f>'Historical Trades'!B8258</x:f>
      </x:c>
      <x:c r="C8258" s="23">
        <x:f>'Historical Trades'!C8258</x:f>
      </x:c>
      <x:c r="D8258" s="0">
        <x:f>'Historical Trades'!D8258</x:f>
      </x:c>
      <x:c r="E8258" s="23">
        <x:f>'Historical Trades'!E8258</x:f>
      </x:c>
      <x:c r="F8258" s="0">
        <x:f>'Historical Trades'!F8258</x:f>
      </x:c>
      <x:c r="G8258" s="0">
        <x:f>'Historical Trades'!G8258</x:f>
      </x:c>
      <x:c r="H8258" s="0">
        <x:f>'Historical Trades'!H8258</x:f>
      </x:c>
      <x:c r="I8258" s="0">
        <x:f>'Historical Trades'!I8258</x:f>
      </x:c>
      <x:c r="J8258" s="0">
        <x:f>'Historical Trades'!J8258</x:f>
      </x:c>
      <x:c r="K8258" s="0">
        <x:f>'Historical Trades'!K8258</x:f>
      </x:c>
      <x:c r="L8258" s="0">
        <x:f>'Historical Trades'!L8258</x:f>
      </x:c>
      <x:c r="M8258" s="0">
        <x:f>'Historical Trades'!M8258</x:f>
      </x:c>
      <x:c r="N8258" s="0">
        <x:f>CLEAN('Historical Trades'!O8258)</x:f>
      </x:c>
      <x:c r="P8258" s="14">
        <x:f>IF(G8258="sell",M8258,-M8258)</x:f>
      </x:c>
      <x:c r="Q8258" s="14">
        <x:f>VLOOKUP(N8258,'Currency Rates'!$A$3:$C$32,3,0)</x:f>
      </x:c>
      <x:c r="R8258" s="0">
        <x:f>IF(A8258="SPUS",0,IF(A8258="FWD",0,P8258/Q8258))</x:f>
      </x:c>
    </x:row>
    <x:row r="8259" spans="1:19" x14ac:dyDescent="0.3">
      <x:c r="A8259" s="0">
        <x:f>'Historical Trades'!A8259</x:f>
      </x:c>
      <x:c r="B8259" s="0">
        <x:f>'Historical Trades'!B8259</x:f>
      </x:c>
      <x:c r="C8259" s="23">
        <x:f>'Historical Trades'!C8259</x:f>
      </x:c>
      <x:c r="D8259" s="0">
        <x:f>'Historical Trades'!D8259</x:f>
      </x:c>
      <x:c r="E8259" s="23">
        <x:f>'Historical Trades'!E8259</x:f>
      </x:c>
      <x:c r="F8259" s="0">
        <x:f>'Historical Trades'!F8259</x:f>
      </x:c>
      <x:c r="G8259" s="0">
        <x:f>'Historical Trades'!G8259</x:f>
      </x:c>
      <x:c r="H8259" s="0">
        <x:f>'Historical Trades'!H8259</x:f>
      </x:c>
      <x:c r="I8259" s="0">
        <x:f>'Historical Trades'!I8259</x:f>
      </x:c>
      <x:c r="J8259" s="0">
        <x:f>'Historical Trades'!J8259</x:f>
      </x:c>
      <x:c r="K8259" s="0">
        <x:f>'Historical Trades'!K8259</x:f>
      </x:c>
      <x:c r="L8259" s="0">
        <x:f>'Historical Trades'!L8259</x:f>
      </x:c>
      <x:c r="M8259" s="0">
        <x:f>'Historical Trades'!M8259</x:f>
      </x:c>
      <x:c r="N8259" s="0">
        <x:f>CLEAN('Historical Trades'!O8259)</x:f>
      </x:c>
      <x:c r="P8259" s="14">
        <x:f>IF(G8259="sell",M8259,-M8259)</x:f>
      </x:c>
      <x:c r="Q8259" s="14">
        <x:f>VLOOKUP(N8259,'Currency Rates'!$A$3:$C$32,3,0)</x:f>
      </x:c>
      <x:c r="R8259" s="0">
        <x:f>IF(A8259="SPUS",0,IF(A8259="FWD",0,P8259/Q8259))</x:f>
      </x:c>
    </x:row>
    <x:row r="8260" spans="1:19" x14ac:dyDescent="0.3">
      <x:c r="A8260" s="0">
        <x:f>'Historical Trades'!A8260</x:f>
      </x:c>
      <x:c r="B8260" s="0">
        <x:f>'Historical Trades'!B8260</x:f>
      </x:c>
      <x:c r="C8260" s="23">
        <x:f>'Historical Trades'!C8260</x:f>
      </x:c>
      <x:c r="D8260" s="0">
        <x:f>'Historical Trades'!D8260</x:f>
      </x:c>
      <x:c r="E8260" s="23">
        <x:f>'Historical Trades'!E8260</x:f>
      </x:c>
      <x:c r="F8260" s="0">
        <x:f>'Historical Trades'!F8260</x:f>
      </x:c>
      <x:c r="G8260" s="0">
        <x:f>'Historical Trades'!G8260</x:f>
      </x:c>
      <x:c r="H8260" s="0">
        <x:f>'Historical Trades'!H8260</x:f>
      </x:c>
      <x:c r="I8260" s="0">
        <x:f>'Historical Trades'!I8260</x:f>
      </x:c>
      <x:c r="J8260" s="0">
        <x:f>'Historical Trades'!J8260</x:f>
      </x:c>
      <x:c r="K8260" s="0">
        <x:f>'Historical Trades'!K8260</x:f>
      </x:c>
      <x:c r="L8260" s="0">
        <x:f>'Historical Trades'!L8260</x:f>
      </x:c>
      <x:c r="M8260" s="0">
        <x:f>'Historical Trades'!M8260</x:f>
      </x:c>
      <x:c r="N8260" s="0">
        <x:f>CLEAN('Historical Trades'!O8260)</x:f>
      </x:c>
      <x:c r="P8260" s="14">
        <x:f>IF(G8260="sell",M8260,-M8260)</x:f>
      </x:c>
      <x:c r="Q8260" s="14">
        <x:f>VLOOKUP(N8260,'Currency Rates'!$A$3:$C$32,3,0)</x:f>
      </x:c>
      <x:c r="R8260" s="0">
        <x:f>IF(A8260="SPUS",0,IF(A8260="FWD",0,P8260/Q8260))</x:f>
      </x:c>
    </x:row>
    <x:row r="8261" spans="1:19" x14ac:dyDescent="0.3">
      <x:c r="A8261" s="0">
        <x:f>'Historical Trades'!A8261</x:f>
      </x:c>
      <x:c r="B8261" s="0">
        <x:f>'Historical Trades'!B8261</x:f>
      </x:c>
      <x:c r="C8261" s="23">
        <x:f>'Historical Trades'!C8261</x:f>
      </x:c>
      <x:c r="D8261" s="0">
        <x:f>'Historical Trades'!D8261</x:f>
      </x:c>
      <x:c r="E8261" s="23">
        <x:f>'Historical Trades'!E8261</x:f>
      </x:c>
      <x:c r="F8261" s="0">
        <x:f>'Historical Trades'!F8261</x:f>
      </x:c>
      <x:c r="G8261" s="0">
        <x:f>'Historical Trades'!G8261</x:f>
      </x:c>
      <x:c r="H8261" s="0">
        <x:f>'Historical Trades'!H8261</x:f>
      </x:c>
      <x:c r="I8261" s="0">
        <x:f>'Historical Trades'!I8261</x:f>
      </x:c>
      <x:c r="J8261" s="0">
        <x:f>'Historical Trades'!J8261</x:f>
      </x:c>
      <x:c r="K8261" s="0">
        <x:f>'Historical Trades'!K8261</x:f>
      </x:c>
      <x:c r="L8261" s="0">
        <x:f>'Historical Trades'!L8261</x:f>
      </x:c>
      <x:c r="M8261" s="0">
        <x:f>'Historical Trades'!M8261</x:f>
      </x:c>
      <x:c r="N8261" s="0">
        <x:f>CLEAN('Historical Trades'!O8261)</x:f>
      </x:c>
      <x:c r="P8261" s="14">
        <x:f>IF(G8261="sell",M8261,-M8261)</x:f>
      </x:c>
      <x:c r="Q8261" s="14">
        <x:f>VLOOKUP(N8261,'Currency Rates'!$A$3:$C$32,3,0)</x:f>
      </x:c>
      <x:c r="R8261" s="0">
        <x:f>IF(A8261="SPUS",0,IF(A8261="FWD",0,P8261/Q8261))</x:f>
      </x:c>
    </x:row>
    <x:row r="8262" spans="1:19" x14ac:dyDescent="0.3">
      <x:c r="A8262" s="0">
        <x:f>'Historical Trades'!A8262</x:f>
      </x:c>
      <x:c r="B8262" s="0">
        <x:f>'Historical Trades'!B8262</x:f>
      </x:c>
      <x:c r="C8262" s="23">
        <x:f>'Historical Trades'!C8262</x:f>
      </x:c>
      <x:c r="D8262" s="0">
        <x:f>'Historical Trades'!D8262</x:f>
      </x:c>
      <x:c r="E8262" s="23">
        <x:f>'Historical Trades'!E8262</x:f>
      </x:c>
      <x:c r="F8262" s="0">
        <x:f>'Historical Trades'!F8262</x:f>
      </x:c>
      <x:c r="G8262" s="0">
        <x:f>'Historical Trades'!G8262</x:f>
      </x:c>
      <x:c r="H8262" s="0">
        <x:f>'Historical Trades'!H8262</x:f>
      </x:c>
      <x:c r="I8262" s="0">
        <x:f>'Historical Trades'!I8262</x:f>
      </x:c>
      <x:c r="J8262" s="0">
        <x:f>'Historical Trades'!J8262</x:f>
      </x:c>
      <x:c r="K8262" s="0">
        <x:f>'Historical Trades'!K8262</x:f>
      </x:c>
      <x:c r="L8262" s="0">
        <x:f>'Historical Trades'!L8262</x:f>
      </x:c>
      <x:c r="M8262" s="0">
        <x:f>'Historical Trades'!M8262</x:f>
      </x:c>
      <x:c r="N8262" s="0">
        <x:f>CLEAN('Historical Trades'!O8262)</x:f>
      </x:c>
      <x:c r="P8262" s="14">
        <x:f>IF(G8262="sell",M8262,-M8262)</x:f>
      </x:c>
      <x:c r="Q8262" s="14">
        <x:f>VLOOKUP(N8262,'Currency Rates'!$A$3:$C$32,3,0)</x:f>
      </x:c>
      <x:c r="R8262" s="0">
        <x:f>IF(A8262="SPUS",0,IF(A8262="FWD",0,P8262/Q8262))</x:f>
      </x:c>
    </x:row>
    <x:row r="8263" spans="1:19" x14ac:dyDescent="0.3">
      <x:c r="A8263" s="0">
        <x:f>'Historical Trades'!A8263</x:f>
      </x:c>
      <x:c r="B8263" s="0">
        <x:f>'Historical Trades'!B8263</x:f>
      </x:c>
      <x:c r="C8263" s="23">
        <x:f>'Historical Trades'!C8263</x:f>
      </x:c>
      <x:c r="D8263" s="0">
        <x:f>'Historical Trades'!D8263</x:f>
      </x:c>
      <x:c r="E8263" s="23">
        <x:f>'Historical Trades'!E8263</x:f>
      </x:c>
      <x:c r="F8263" s="0">
        <x:f>'Historical Trades'!F8263</x:f>
      </x:c>
      <x:c r="G8263" s="0">
        <x:f>'Historical Trades'!G8263</x:f>
      </x:c>
      <x:c r="H8263" s="0">
        <x:f>'Historical Trades'!H8263</x:f>
      </x:c>
      <x:c r="I8263" s="0">
        <x:f>'Historical Trades'!I8263</x:f>
      </x:c>
      <x:c r="J8263" s="0">
        <x:f>'Historical Trades'!J8263</x:f>
      </x:c>
      <x:c r="K8263" s="0">
        <x:f>'Historical Trades'!K8263</x:f>
      </x:c>
      <x:c r="L8263" s="0">
        <x:f>'Historical Trades'!L8263</x:f>
      </x:c>
      <x:c r="M8263" s="0">
        <x:f>'Historical Trades'!M8263</x:f>
      </x:c>
      <x:c r="N8263" s="0">
        <x:f>CLEAN('Historical Trades'!O8263)</x:f>
      </x:c>
      <x:c r="P8263" s="14">
        <x:f>IF(G8263="sell",M8263,-M8263)</x:f>
      </x:c>
      <x:c r="Q8263" s="14">
        <x:f>VLOOKUP(N8263,'Currency Rates'!$A$3:$C$32,3,0)</x:f>
      </x:c>
      <x:c r="R8263" s="0">
        <x:f>IF(A8263="SPUS",0,IF(A8263="FWD",0,P8263/Q8263))</x:f>
      </x:c>
    </x:row>
    <x:row r="8264" spans="1:19" x14ac:dyDescent="0.3">
      <x:c r="A8264" s="0">
        <x:f>'Historical Trades'!A8264</x:f>
      </x:c>
      <x:c r="B8264" s="0">
        <x:f>'Historical Trades'!B8264</x:f>
      </x:c>
      <x:c r="C8264" s="23">
        <x:f>'Historical Trades'!C8264</x:f>
      </x:c>
      <x:c r="D8264" s="0">
        <x:f>'Historical Trades'!D8264</x:f>
      </x:c>
      <x:c r="E8264" s="23">
        <x:f>'Historical Trades'!E8264</x:f>
      </x:c>
      <x:c r="F8264" s="0">
        <x:f>'Historical Trades'!F8264</x:f>
      </x:c>
      <x:c r="G8264" s="0">
        <x:f>'Historical Trades'!G8264</x:f>
      </x:c>
      <x:c r="H8264" s="0">
        <x:f>'Historical Trades'!H8264</x:f>
      </x:c>
      <x:c r="I8264" s="0">
        <x:f>'Historical Trades'!I8264</x:f>
      </x:c>
      <x:c r="J8264" s="0">
        <x:f>'Historical Trades'!J8264</x:f>
      </x:c>
      <x:c r="K8264" s="0">
        <x:f>'Historical Trades'!K8264</x:f>
      </x:c>
      <x:c r="L8264" s="0">
        <x:f>'Historical Trades'!L8264</x:f>
      </x:c>
      <x:c r="M8264" s="0">
        <x:f>'Historical Trades'!M8264</x:f>
      </x:c>
      <x:c r="N8264" s="0">
        <x:f>CLEAN('Historical Trades'!O8264)</x:f>
      </x:c>
      <x:c r="P8264" s="14">
        <x:f>IF(G8264="sell",M8264,-M8264)</x:f>
      </x:c>
      <x:c r="Q8264" s="14">
        <x:f>VLOOKUP(N8264,'Currency Rates'!$A$3:$C$32,3,0)</x:f>
      </x:c>
      <x:c r="R8264" s="0">
        <x:f>IF(A8264="SPUS",0,IF(A8264="FWD",0,P8264/Q8264))</x:f>
      </x:c>
    </x:row>
    <x:row r="8265" spans="1:19" x14ac:dyDescent="0.3">
      <x:c r="A8265" s="0">
        <x:f>'Historical Trades'!A8265</x:f>
      </x:c>
      <x:c r="B8265" s="0">
        <x:f>'Historical Trades'!B8265</x:f>
      </x:c>
      <x:c r="C8265" s="23">
        <x:f>'Historical Trades'!C8265</x:f>
      </x:c>
      <x:c r="D8265" s="0">
        <x:f>'Historical Trades'!D8265</x:f>
      </x:c>
      <x:c r="E8265" s="23">
        <x:f>'Historical Trades'!E8265</x:f>
      </x:c>
      <x:c r="F8265" s="0">
        <x:f>'Historical Trades'!F8265</x:f>
      </x:c>
      <x:c r="G8265" s="0">
        <x:f>'Historical Trades'!G8265</x:f>
      </x:c>
      <x:c r="H8265" s="0">
        <x:f>'Historical Trades'!H8265</x:f>
      </x:c>
      <x:c r="I8265" s="0">
        <x:f>'Historical Trades'!I8265</x:f>
      </x:c>
      <x:c r="J8265" s="0">
        <x:f>'Historical Trades'!J8265</x:f>
      </x:c>
      <x:c r="K8265" s="0">
        <x:f>'Historical Trades'!K8265</x:f>
      </x:c>
      <x:c r="L8265" s="0">
        <x:f>'Historical Trades'!L8265</x:f>
      </x:c>
      <x:c r="M8265" s="0">
        <x:f>'Historical Trades'!M8265</x:f>
      </x:c>
      <x:c r="N8265" s="0">
        <x:f>CLEAN('Historical Trades'!O8265)</x:f>
      </x:c>
      <x:c r="P8265" s="14">
        <x:f>IF(G8265="sell",M8265,-M8265)</x:f>
      </x:c>
      <x:c r="Q8265" s="14">
        <x:f>VLOOKUP(N8265,'Currency Rates'!$A$3:$C$32,3,0)</x:f>
      </x:c>
      <x:c r="R8265" s="0">
        <x:f>IF(A8265="SPUS",0,IF(A8265="FWD",0,P8265/Q8265))</x:f>
      </x:c>
    </x:row>
    <x:row r="8266" spans="1:19" x14ac:dyDescent="0.3">
      <x:c r="A8266" s="0">
        <x:f>'Historical Trades'!A8266</x:f>
      </x:c>
      <x:c r="B8266" s="0">
        <x:f>'Historical Trades'!B8266</x:f>
      </x:c>
      <x:c r="C8266" s="23">
        <x:f>'Historical Trades'!C8266</x:f>
      </x:c>
      <x:c r="D8266" s="0">
        <x:f>'Historical Trades'!D8266</x:f>
      </x:c>
      <x:c r="E8266" s="23">
        <x:f>'Historical Trades'!E8266</x:f>
      </x:c>
      <x:c r="F8266" s="0">
        <x:f>'Historical Trades'!F8266</x:f>
      </x:c>
      <x:c r="G8266" s="0">
        <x:f>'Historical Trades'!G8266</x:f>
      </x:c>
      <x:c r="H8266" s="0">
        <x:f>'Historical Trades'!H8266</x:f>
      </x:c>
      <x:c r="I8266" s="0">
        <x:f>'Historical Trades'!I8266</x:f>
      </x:c>
      <x:c r="J8266" s="0">
        <x:f>'Historical Trades'!J8266</x:f>
      </x:c>
      <x:c r="K8266" s="0">
        <x:f>'Historical Trades'!K8266</x:f>
      </x:c>
      <x:c r="L8266" s="0">
        <x:f>'Historical Trades'!L8266</x:f>
      </x:c>
      <x:c r="M8266" s="0">
        <x:f>'Historical Trades'!M8266</x:f>
      </x:c>
      <x:c r="N8266" s="0">
        <x:f>CLEAN('Historical Trades'!O8266)</x:f>
      </x:c>
      <x:c r="P8266" s="14">
        <x:f>IF(G8266="sell",M8266,-M8266)</x:f>
      </x:c>
      <x:c r="Q8266" s="14">
        <x:f>VLOOKUP(N8266,'Currency Rates'!$A$3:$C$32,3,0)</x:f>
      </x:c>
      <x:c r="R8266" s="0">
        <x:f>IF(A8266="SPUS",0,IF(A8266="FWD",0,P8266/Q8266))</x:f>
      </x:c>
    </x:row>
    <x:row r="8267" spans="1:19" x14ac:dyDescent="0.3">
      <x:c r="A8267" s="0">
        <x:f>'Historical Trades'!A8267</x:f>
      </x:c>
      <x:c r="B8267" s="0">
        <x:f>'Historical Trades'!B8267</x:f>
      </x:c>
      <x:c r="C8267" s="23">
        <x:f>'Historical Trades'!C8267</x:f>
      </x:c>
      <x:c r="D8267" s="0">
        <x:f>'Historical Trades'!D8267</x:f>
      </x:c>
      <x:c r="E8267" s="23">
        <x:f>'Historical Trades'!E8267</x:f>
      </x:c>
      <x:c r="F8267" s="0">
        <x:f>'Historical Trades'!F8267</x:f>
      </x:c>
      <x:c r="G8267" s="0">
        <x:f>'Historical Trades'!G8267</x:f>
      </x:c>
      <x:c r="H8267" s="0">
        <x:f>'Historical Trades'!H8267</x:f>
      </x:c>
      <x:c r="I8267" s="0">
        <x:f>'Historical Trades'!I8267</x:f>
      </x:c>
      <x:c r="J8267" s="0">
        <x:f>'Historical Trades'!J8267</x:f>
      </x:c>
      <x:c r="K8267" s="0">
        <x:f>'Historical Trades'!K8267</x:f>
      </x:c>
      <x:c r="L8267" s="0">
        <x:f>'Historical Trades'!L8267</x:f>
      </x:c>
      <x:c r="M8267" s="0">
        <x:f>'Historical Trades'!M8267</x:f>
      </x:c>
      <x:c r="N8267" s="0">
        <x:f>CLEAN('Historical Trades'!O8267)</x:f>
      </x:c>
      <x:c r="P8267" s="14">
        <x:f>IF(G8267="sell",M8267,-M8267)</x:f>
      </x:c>
      <x:c r="Q8267" s="14">
        <x:f>VLOOKUP(N8267,'Currency Rates'!$A$3:$C$32,3,0)</x:f>
      </x:c>
      <x:c r="R8267" s="0">
        <x:f>IF(A8267="SPUS",0,IF(A8267="FWD",0,P8267/Q8267))</x:f>
      </x:c>
    </x:row>
    <x:row r="8268" spans="1:19" x14ac:dyDescent="0.3">
      <x:c r="A8268" s="0">
        <x:f>'Historical Trades'!A8268</x:f>
      </x:c>
      <x:c r="B8268" s="0">
        <x:f>'Historical Trades'!B8268</x:f>
      </x:c>
      <x:c r="C8268" s="23">
        <x:f>'Historical Trades'!C8268</x:f>
      </x:c>
      <x:c r="D8268" s="0">
        <x:f>'Historical Trades'!D8268</x:f>
      </x:c>
      <x:c r="E8268" s="23">
        <x:f>'Historical Trades'!E8268</x:f>
      </x:c>
      <x:c r="F8268" s="0">
        <x:f>'Historical Trades'!F8268</x:f>
      </x:c>
      <x:c r="G8268" s="0">
        <x:f>'Historical Trades'!G8268</x:f>
      </x:c>
      <x:c r="H8268" s="0">
        <x:f>'Historical Trades'!H8268</x:f>
      </x:c>
      <x:c r="I8268" s="0">
        <x:f>'Historical Trades'!I8268</x:f>
      </x:c>
      <x:c r="J8268" s="0">
        <x:f>'Historical Trades'!J8268</x:f>
      </x:c>
      <x:c r="K8268" s="0">
        <x:f>'Historical Trades'!K8268</x:f>
      </x:c>
      <x:c r="L8268" s="0">
        <x:f>'Historical Trades'!L8268</x:f>
      </x:c>
      <x:c r="M8268" s="0">
        <x:f>'Historical Trades'!M8268</x:f>
      </x:c>
      <x:c r="N8268" s="0">
        <x:f>CLEAN('Historical Trades'!O8268)</x:f>
      </x:c>
      <x:c r="P8268" s="14">
        <x:f>IF(G8268="sell",M8268,-M8268)</x:f>
      </x:c>
      <x:c r="Q8268" s="14">
        <x:f>VLOOKUP(N8268,'Currency Rates'!$A$3:$C$32,3,0)</x:f>
      </x:c>
      <x:c r="R8268" s="0">
        <x:f>IF(A8268="SPUS",0,IF(A8268="FWD",0,P8268/Q8268))</x:f>
      </x:c>
    </x:row>
    <x:row r="8269" spans="1:19" x14ac:dyDescent="0.3">
      <x:c r="A8269" s="0">
        <x:f>'Historical Trades'!A8269</x:f>
      </x:c>
      <x:c r="B8269" s="0">
        <x:f>'Historical Trades'!B8269</x:f>
      </x:c>
      <x:c r="C8269" s="23">
        <x:f>'Historical Trades'!C8269</x:f>
      </x:c>
      <x:c r="D8269" s="0">
        <x:f>'Historical Trades'!D8269</x:f>
      </x:c>
      <x:c r="E8269" s="23">
        <x:f>'Historical Trades'!E8269</x:f>
      </x:c>
      <x:c r="F8269" s="0">
        <x:f>'Historical Trades'!F8269</x:f>
      </x:c>
      <x:c r="G8269" s="0">
        <x:f>'Historical Trades'!G8269</x:f>
      </x:c>
      <x:c r="H8269" s="0">
        <x:f>'Historical Trades'!H8269</x:f>
      </x:c>
      <x:c r="I8269" s="0">
        <x:f>'Historical Trades'!I8269</x:f>
      </x:c>
      <x:c r="J8269" s="0">
        <x:f>'Historical Trades'!J8269</x:f>
      </x:c>
      <x:c r="K8269" s="0">
        <x:f>'Historical Trades'!K8269</x:f>
      </x:c>
      <x:c r="L8269" s="0">
        <x:f>'Historical Trades'!L8269</x:f>
      </x:c>
      <x:c r="M8269" s="0">
        <x:f>'Historical Trades'!M8269</x:f>
      </x:c>
      <x:c r="N8269" s="0">
        <x:f>CLEAN('Historical Trades'!O8269)</x:f>
      </x:c>
      <x:c r="P8269" s="14">
        <x:f>IF(G8269="sell",M8269,-M8269)</x:f>
      </x:c>
      <x:c r="Q8269" s="14">
        <x:f>VLOOKUP(N8269,'Currency Rates'!$A$3:$C$32,3,0)</x:f>
      </x:c>
      <x:c r="R8269" s="0">
        <x:f>IF(A8269="SPUS",0,IF(A8269="FWD",0,P8269/Q8269))</x:f>
      </x:c>
    </x:row>
    <x:row r="8270" spans="1:19" x14ac:dyDescent="0.3">
      <x:c r="A8270" s="0">
        <x:f>'Historical Trades'!A8270</x:f>
      </x:c>
      <x:c r="B8270" s="0">
        <x:f>'Historical Trades'!B8270</x:f>
      </x:c>
      <x:c r="C8270" s="23">
        <x:f>'Historical Trades'!C8270</x:f>
      </x:c>
      <x:c r="D8270" s="0">
        <x:f>'Historical Trades'!D8270</x:f>
      </x:c>
      <x:c r="E8270" s="23">
        <x:f>'Historical Trades'!E8270</x:f>
      </x:c>
      <x:c r="F8270" s="0">
        <x:f>'Historical Trades'!F8270</x:f>
      </x:c>
      <x:c r="G8270" s="0">
        <x:f>'Historical Trades'!G8270</x:f>
      </x:c>
      <x:c r="H8270" s="0">
        <x:f>'Historical Trades'!H8270</x:f>
      </x:c>
      <x:c r="I8270" s="0">
        <x:f>'Historical Trades'!I8270</x:f>
      </x:c>
      <x:c r="J8270" s="0">
        <x:f>'Historical Trades'!J8270</x:f>
      </x:c>
      <x:c r="K8270" s="0">
        <x:f>'Historical Trades'!K8270</x:f>
      </x:c>
      <x:c r="L8270" s="0">
        <x:f>'Historical Trades'!L8270</x:f>
      </x:c>
      <x:c r="M8270" s="0">
        <x:f>'Historical Trades'!M8270</x:f>
      </x:c>
      <x:c r="N8270" s="0">
        <x:f>CLEAN('Historical Trades'!O8270)</x:f>
      </x:c>
      <x:c r="P8270" s="14">
        <x:f>IF(G8270="sell",M8270,-M8270)</x:f>
      </x:c>
      <x:c r="Q8270" s="14">
        <x:f>VLOOKUP(N8270,'Currency Rates'!$A$3:$C$32,3,0)</x:f>
      </x:c>
      <x:c r="R8270" s="0">
        <x:f>IF(A8270="SPUS",0,IF(A8270="FWD",0,P8270/Q8270))</x:f>
      </x:c>
    </x:row>
    <x:row r="8271" spans="1:19" x14ac:dyDescent="0.3">
      <x:c r="A8271" s="0">
        <x:f>'Historical Trades'!A8271</x:f>
      </x:c>
      <x:c r="B8271" s="0">
        <x:f>'Historical Trades'!B8271</x:f>
      </x:c>
      <x:c r="C8271" s="23">
        <x:f>'Historical Trades'!C8271</x:f>
      </x:c>
      <x:c r="D8271" s="0">
        <x:f>'Historical Trades'!D8271</x:f>
      </x:c>
      <x:c r="E8271" s="23">
        <x:f>'Historical Trades'!E8271</x:f>
      </x:c>
      <x:c r="F8271" s="0">
        <x:f>'Historical Trades'!F8271</x:f>
      </x:c>
      <x:c r="G8271" s="0">
        <x:f>'Historical Trades'!G8271</x:f>
      </x:c>
      <x:c r="H8271" s="0">
        <x:f>'Historical Trades'!H8271</x:f>
      </x:c>
      <x:c r="I8271" s="0">
        <x:f>'Historical Trades'!I8271</x:f>
      </x:c>
      <x:c r="J8271" s="0">
        <x:f>'Historical Trades'!J8271</x:f>
      </x:c>
      <x:c r="K8271" s="0">
        <x:f>'Historical Trades'!K8271</x:f>
      </x:c>
      <x:c r="L8271" s="0">
        <x:f>'Historical Trades'!L8271</x:f>
      </x:c>
      <x:c r="M8271" s="0">
        <x:f>'Historical Trades'!M8271</x:f>
      </x:c>
      <x:c r="N8271" s="0">
        <x:f>CLEAN('Historical Trades'!O8271)</x:f>
      </x:c>
      <x:c r="P8271" s="14">
        <x:f>IF(G8271="sell",M8271,-M8271)</x:f>
      </x:c>
      <x:c r="Q8271" s="14">
        <x:f>VLOOKUP(N8271,'Currency Rates'!$A$3:$C$32,3,0)</x:f>
      </x:c>
      <x:c r="R8271" s="0">
        <x:f>IF(A8271="SPUS",0,IF(A8271="FWD",0,P8271/Q8271))</x:f>
      </x:c>
    </x:row>
    <x:row r="8272" spans="1:19" x14ac:dyDescent="0.3">
      <x:c r="A8272" s="0">
        <x:f>'Historical Trades'!A8272</x:f>
      </x:c>
      <x:c r="B8272" s="0">
        <x:f>'Historical Trades'!B8272</x:f>
      </x:c>
      <x:c r="C8272" s="23">
        <x:f>'Historical Trades'!C8272</x:f>
      </x:c>
      <x:c r="D8272" s="0">
        <x:f>'Historical Trades'!D8272</x:f>
      </x:c>
      <x:c r="E8272" s="23">
        <x:f>'Historical Trades'!E8272</x:f>
      </x:c>
      <x:c r="F8272" s="0">
        <x:f>'Historical Trades'!F8272</x:f>
      </x:c>
      <x:c r="G8272" s="0">
        <x:f>'Historical Trades'!G8272</x:f>
      </x:c>
      <x:c r="H8272" s="0">
        <x:f>'Historical Trades'!H8272</x:f>
      </x:c>
      <x:c r="I8272" s="0">
        <x:f>'Historical Trades'!I8272</x:f>
      </x:c>
      <x:c r="J8272" s="0">
        <x:f>'Historical Trades'!J8272</x:f>
      </x:c>
      <x:c r="K8272" s="0">
        <x:f>'Historical Trades'!K8272</x:f>
      </x:c>
      <x:c r="L8272" s="0">
        <x:f>'Historical Trades'!L8272</x:f>
      </x:c>
      <x:c r="M8272" s="0">
        <x:f>'Historical Trades'!M8272</x:f>
      </x:c>
      <x:c r="N8272" s="0">
        <x:f>CLEAN('Historical Trades'!O8272)</x:f>
      </x:c>
      <x:c r="P8272" s="14">
        <x:f>IF(G8272="sell",M8272,-M8272)</x:f>
      </x:c>
      <x:c r="Q8272" s="14">
        <x:f>VLOOKUP(N8272,'Currency Rates'!$A$3:$C$32,3,0)</x:f>
      </x:c>
      <x:c r="R8272" s="0">
        <x:f>IF(A8272="SPUS",0,IF(A8272="FWD",0,P8272/Q8272))</x:f>
      </x:c>
    </x:row>
    <x:row r="8273" spans="1:19" x14ac:dyDescent="0.3">
      <x:c r="A8273" s="0">
        <x:f>'Historical Trades'!A8273</x:f>
      </x:c>
      <x:c r="B8273" s="0">
        <x:f>'Historical Trades'!B8273</x:f>
      </x:c>
      <x:c r="C8273" s="23">
        <x:f>'Historical Trades'!C8273</x:f>
      </x:c>
      <x:c r="D8273" s="0">
        <x:f>'Historical Trades'!D8273</x:f>
      </x:c>
      <x:c r="E8273" s="23">
        <x:f>'Historical Trades'!E8273</x:f>
      </x:c>
      <x:c r="F8273" s="0">
        <x:f>'Historical Trades'!F8273</x:f>
      </x:c>
      <x:c r="G8273" s="0">
        <x:f>'Historical Trades'!G8273</x:f>
      </x:c>
      <x:c r="H8273" s="0">
        <x:f>'Historical Trades'!H8273</x:f>
      </x:c>
      <x:c r="I8273" s="0">
        <x:f>'Historical Trades'!I8273</x:f>
      </x:c>
      <x:c r="J8273" s="0">
        <x:f>'Historical Trades'!J8273</x:f>
      </x:c>
      <x:c r="K8273" s="0">
        <x:f>'Historical Trades'!K8273</x:f>
      </x:c>
      <x:c r="L8273" s="0">
        <x:f>'Historical Trades'!L8273</x:f>
      </x:c>
      <x:c r="M8273" s="0">
        <x:f>'Historical Trades'!M8273</x:f>
      </x:c>
      <x:c r="N8273" s="0">
        <x:f>CLEAN('Historical Trades'!O8273)</x:f>
      </x:c>
      <x:c r="P8273" s="14">
        <x:f>IF(G8273="sell",M8273,-M8273)</x:f>
      </x:c>
      <x:c r="Q8273" s="14">
        <x:f>VLOOKUP(N8273,'Currency Rates'!$A$3:$C$32,3,0)</x:f>
      </x:c>
      <x:c r="R8273" s="0">
        <x:f>IF(A8273="SPUS",0,IF(A8273="FWD",0,P8273/Q8273))</x:f>
      </x:c>
    </x:row>
    <x:row r="8274" spans="1:19" x14ac:dyDescent="0.3">
      <x:c r="A8274" s="0">
        <x:f>'Historical Trades'!A8274</x:f>
      </x:c>
      <x:c r="B8274" s="0">
        <x:f>'Historical Trades'!B8274</x:f>
      </x:c>
      <x:c r="C8274" s="23">
        <x:f>'Historical Trades'!C8274</x:f>
      </x:c>
      <x:c r="D8274" s="0">
        <x:f>'Historical Trades'!D8274</x:f>
      </x:c>
      <x:c r="E8274" s="23">
        <x:f>'Historical Trades'!E8274</x:f>
      </x:c>
      <x:c r="F8274" s="0">
        <x:f>'Historical Trades'!F8274</x:f>
      </x:c>
      <x:c r="G8274" s="0">
        <x:f>'Historical Trades'!G8274</x:f>
      </x:c>
      <x:c r="H8274" s="0">
        <x:f>'Historical Trades'!H8274</x:f>
      </x:c>
      <x:c r="I8274" s="0">
        <x:f>'Historical Trades'!I8274</x:f>
      </x:c>
      <x:c r="J8274" s="0">
        <x:f>'Historical Trades'!J8274</x:f>
      </x:c>
      <x:c r="K8274" s="0">
        <x:f>'Historical Trades'!K8274</x:f>
      </x:c>
      <x:c r="L8274" s="0">
        <x:f>'Historical Trades'!L8274</x:f>
      </x:c>
      <x:c r="M8274" s="0">
        <x:f>'Historical Trades'!M8274</x:f>
      </x:c>
      <x:c r="N8274" s="0">
        <x:f>CLEAN('Historical Trades'!O8274)</x:f>
      </x:c>
      <x:c r="P8274" s="14">
        <x:f>IF(G8274="sell",M8274,-M8274)</x:f>
      </x:c>
      <x:c r="Q8274" s="14">
        <x:f>VLOOKUP(N8274,'Currency Rates'!$A$3:$C$32,3,0)</x:f>
      </x:c>
      <x:c r="R8274" s="0">
        <x:f>IF(A8274="SPUS",0,IF(A8274="FWD",0,P8274/Q8274))</x:f>
      </x:c>
    </x:row>
    <x:row r="8275" spans="1:19" x14ac:dyDescent="0.3">
      <x:c r="A8275" s="0">
        <x:f>'Historical Trades'!A8275</x:f>
      </x:c>
      <x:c r="B8275" s="0">
        <x:f>'Historical Trades'!B8275</x:f>
      </x:c>
      <x:c r="C8275" s="23">
        <x:f>'Historical Trades'!C8275</x:f>
      </x:c>
      <x:c r="D8275" s="0">
        <x:f>'Historical Trades'!D8275</x:f>
      </x:c>
      <x:c r="E8275" s="23">
        <x:f>'Historical Trades'!E8275</x:f>
      </x:c>
      <x:c r="F8275" s="0">
        <x:f>'Historical Trades'!F8275</x:f>
      </x:c>
      <x:c r="G8275" s="0">
        <x:f>'Historical Trades'!G8275</x:f>
      </x:c>
      <x:c r="H8275" s="0">
        <x:f>'Historical Trades'!H8275</x:f>
      </x:c>
      <x:c r="I8275" s="0">
        <x:f>'Historical Trades'!I8275</x:f>
      </x:c>
      <x:c r="J8275" s="0">
        <x:f>'Historical Trades'!J8275</x:f>
      </x:c>
      <x:c r="K8275" s="0">
        <x:f>'Historical Trades'!K8275</x:f>
      </x:c>
      <x:c r="L8275" s="0">
        <x:f>'Historical Trades'!L8275</x:f>
      </x:c>
      <x:c r="M8275" s="0">
        <x:f>'Historical Trades'!M8275</x:f>
      </x:c>
      <x:c r="N8275" s="0">
        <x:f>CLEAN('Historical Trades'!O8275)</x:f>
      </x:c>
      <x:c r="P8275" s="14">
        <x:f>IF(G8275="sell",M8275,-M8275)</x:f>
      </x:c>
      <x:c r="Q8275" s="14">
        <x:f>VLOOKUP(N8275,'Currency Rates'!$A$3:$C$32,3,0)</x:f>
      </x:c>
      <x:c r="R8275" s="0">
        <x:f>IF(A8275="SPUS",0,IF(A8275="FWD",0,P8275/Q8275))</x:f>
      </x:c>
    </x:row>
    <x:row r="8276" spans="1:19" x14ac:dyDescent="0.3">
      <x:c r="A8276" s="0">
        <x:f>'Historical Trades'!A8276</x:f>
      </x:c>
      <x:c r="B8276" s="0">
        <x:f>'Historical Trades'!B8276</x:f>
      </x:c>
      <x:c r="C8276" s="23">
        <x:f>'Historical Trades'!C8276</x:f>
      </x:c>
      <x:c r="D8276" s="0">
        <x:f>'Historical Trades'!D8276</x:f>
      </x:c>
      <x:c r="E8276" s="23">
        <x:f>'Historical Trades'!E8276</x:f>
      </x:c>
      <x:c r="F8276" s="0">
        <x:f>'Historical Trades'!F8276</x:f>
      </x:c>
      <x:c r="G8276" s="0">
        <x:f>'Historical Trades'!G8276</x:f>
      </x:c>
      <x:c r="H8276" s="0">
        <x:f>'Historical Trades'!H8276</x:f>
      </x:c>
      <x:c r="I8276" s="0">
        <x:f>'Historical Trades'!I8276</x:f>
      </x:c>
      <x:c r="J8276" s="0">
        <x:f>'Historical Trades'!J8276</x:f>
      </x:c>
      <x:c r="K8276" s="0">
        <x:f>'Historical Trades'!K8276</x:f>
      </x:c>
      <x:c r="L8276" s="0">
        <x:f>'Historical Trades'!L8276</x:f>
      </x:c>
      <x:c r="M8276" s="0">
        <x:f>'Historical Trades'!M8276</x:f>
      </x:c>
      <x:c r="N8276" s="0">
        <x:f>CLEAN('Historical Trades'!O8276)</x:f>
      </x:c>
      <x:c r="P8276" s="14">
        <x:f>IF(G8276="sell",M8276,-M8276)</x:f>
      </x:c>
      <x:c r="Q8276" s="14">
        <x:f>VLOOKUP(N8276,'Currency Rates'!$A$3:$C$32,3,0)</x:f>
      </x:c>
      <x:c r="R8276" s="0">
        <x:f>IF(A8276="SPUS",0,IF(A8276="FWD",0,P8276/Q8276))</x:f>
      </x:c>
    </x:row>
    <x:row r="8277" spans="1:19" x14ac:dyDescent="0.3">
      <x:c r="A8277" s="0">
        <x:f>'Historical Trades'!A8277</x:f>
      </x:c>
      <x:c r="B8277" s="0">
        <x:f>'Historical Trades'!B8277</x:f>
      </x:c>
      <x:c r="C8277" s="23">
        <x:f>'Historical Trades'!C8277</x:f>
      </x:c>
      <x:c r="D8277" s="0">
        <x:f>'Historical Trades'!D8277</x:f>
      </x:c>
      <x:c r="E8277" s="23">
        <x:f>'Historical Trades'!E8277</x:f>
      </x:c>
      <x:c r="F8277" s="0">
        <x:f>'Historical Trades'!F8277</x:f>
      </x:c>
      <x:c r="G8277" s="0">
        <x:f>'Historical Trades'!G8277</x:f>
      </x:c>
      <x:c r="H8277" s="0">
        <x:f>'Historical Trades'!H8277</x:f>
      </x:c>
      <x:c r="I8277" s="0">
        <x:f>'Historical Trades'!I8277</x:f>
      </x:c>
      <x:c r="J8277" s="0">
        <x:f>'Historical Trades'!J8277</x:f>
      </x:c>
      <x:c r="K8277" s="0">
        <x:f>'Historical Trades'!K8277</x:f>
      </x:c>
      <x:c r="L8277" s="0">
        <x:f>'Historical Trades'!L8277</x:f>
      </x:c>
      <x:c r="M8277" s="0">
        <x:f>'Historical Trades'!M8277</x:f>
      </x:c>
      <x:c r="N8277" s="0">
        <x:f>CLEAN('Historical Trades'!O8277)</x:f>
      </x:c>
      <x:c r="P8277" s="14">
        <x:f>IF(G8277="sell",M8277,-M8277)</x:f>
      </x:c>
      <x:c r="Q8277" s="14">
        <x:f>VLOOKUP(N8277,'Currency Rates'!$A$3:$C$32,3,0)</x:f>
      </x:c>
      <x:c r="R8277" s="0">
        <x:f>IF(A8277="SPUS",0,IF(A8277="FWD",0,P8277/Q8277))</x:f>
      </x:c>
    </x:row>
    <x:row r="8278" spans="1:19" x14ac:dyDescent="0.3">
      <x:c r="A8278" s="0">
        <x:f>'Historical Trades'!A8278</x:f>
      </x:c>
      <x:c r="B8278" s="0">
        <x:f>'Historical Trades'!B8278</x:f>
      </x:c>
      <x:c r="C8278" s="23">
        <x:f>'Historical Trades'!C8278</x:f>
      </x:c>
      <x:c r="D8278" s="0">
        <x:f>'Historical Trades'!D8278</x:f>
      </x:c>
      <x:c r="E8278" s="23">
        <x:f>'Historical Trades'!E8278</x:f>
      </x:c>
      <x:c r="F8278" s="0">
        <x:f>'Historical Trades'!F8278</x:f>
      </x:c>
      <x:c r="G8278" s="0">
        <x:f>'Historical Trades'!G8278</x:f>
      </x:c>
      <x:c r="H8278" s="0">
        <x:f>'Historical Trades'!H8278</x:f>
      </x:c>
      <x:c r="I8278" s="0">
        <x:f>'Historical Trades'!I8278</x:f>
      </x:c>
      <x:c r="J8278" s="0">
        <x:f>'Historical Trades'!J8278</x:f>
      </x:c>
      <x:c r="K8278" s="0">
        <x:f>'Historical Trades'!K8278</x:f>
      </x:c>
      <x:c r="L8278" s="0">
        <x:f>'Historical Trades'!L8278</x:f>
      </x:c>
      <x:c r="M8278" s="0">
        <x:f>'Historical Trades'!M8278</x:f>
      </x:c>
      <x:c r="N8278" s="0">
        <x:f>CLEAN('Historical Trades'!O8278)</x:f>
      </x:c>
      <x:c r="P8278" s="14">
        <x:f>IF(G8278="sell",M8278,-M8278)</x:f>
      </x:c>
      <x:c r="Q8278" s="14">
        <x:f>VLOOKUP(N8278,'Currency Rates'!$A$3:$C$32,3,0)</x:f>
      </x:c>
      <x:c r="R8278" s="0">
        <x:f>IF(A8278="SPUS",0,IF(A8278="FWD",0,P8278/Q8278))</x:f>
      </x:c>
    </x:row>
    <x:row r="8279" spans="1:19" x14ac:dyDescent="0.3">
      <x:c r="A8279" s="0">
        <x:f>'Historical Trades'!A8279</x:f>
      </x:c>
      <x:c r="B8279" s="0">
        <x:f>'Historical Trades'!B8279</x:f>
      </x:c>
      <x:c r="C8279" s="23">
        <x:f>'Historical Trades'!C8279</x:f>
      </x:c>
      <x:c r="D8279" s="0">
        <x:f>'Historical Trades'!D8279</x:f>
      </x:c>
      <x:c r="E8279" s="23">
        <x:f>'Historical Trades'!E8279</x:f>
      </x:c>
      <x:c r="F8279" s="0">
        <x:f>'Historical Trades'!F8279</x:f>
      </x:c>
      <x:c r="G8279" s="0">
        <x:f>'Historical Trades'!G8279</x:f>
      </x:c>
      <x:c r="H8279" s="0">
        <x:f>'Historical Trades'!H8279</x:f>
      </x:c>
      <x:c r="I8279" s="0">
        <x:f>'Historical Trades'!I8279</x:f>
      </x:c>
      <x:c r="J8279" s="0">
        <x:f>'Historical Trades'!J8279</x:f>
      </x:c>
      <x:c r="K8279" s="0">
        <x:f>'Historical Trades'!K8279</x:f>
      </x:c>
      <x:c r="L8279" s="0">
        <x:f>'Historical Trades'!L8279</x:f>
      </x:c>
      <x:c r="M8279" s="0">
        <x:f>'Historical Trades'!M8279</x:f>
      </x:c>
      <x:c r="N8279" s="0">
        <x:f>CLEAN('Historical Trades'!O8279)</x:f>
      </x:c>
      <x:c r="P8279" s="14">
        <x:f>IF(G8279="sell",M8279,-M8279)</x:f>
      </x:c>
      <x:c r="Q8279" s="14">
        <x:f>VLOOKUP(N8279,'Currency Rates'!$A$3:$C$32,3,0)</x:f>
      </x:c>
      <x:c r="R8279" s="0">
        <x:f>IF(A8279="SPUS",0,IF(A8279="FWD",0,P8279/Q8279))</x:f>
      </x:c>
    </x:row>
    <x:row r="8280" spans="1:19" x14ac:dyDescent="0.3">
      <x:c r="A8280" s="0">
        <x:f>'Historical Trades'!A8280</x:f>
      </x:c>
      <x:c r="B8280" s="0">
        <x:f>'Historical Trades'!B8280</x:f>
      </x:c>
      <x:c r="C8280" s="23">
        <x:f>'Historical Trades'!C8280</x:f>
      </x:c>
      <x:c r="D8280" s="0">
        <x:f>'Historical Trades'!D8280</x:f>
      </x:c>
      <x:c r="E8280" s="23">
        <x:f>'Historical Trades'!E8280</x:f>
      </x:c>
      <x:c r="F8280" s="0">
        <x:f>'Historical Trades'!F8280</x:f>
      </x:c>
      <x:c r="G8280" s="0">
        <x:f>'Historical Trades'!G8280</x:f>
      </x:c>
      <x:c r="H8280" s="0">
        <x:f>'Historical Trades'!H8280</x:f>
      </x:c>
      <x:c r="I8280" s="0">
        <x:f>'Historical Trades'!I8280</x:f>
      </x:c>
      <x:c r="J8280" s="0">
        <x:f>'Historical Trades'!J8280</x:f>
      </x:c>
      <x:c r="K8280" s="0">
        <x:f>'Historical Trades'!K8280</x:f>
      </x:c>
      <x:c r="L8280" s="0">
        <x:f>'Historical Trades'!L8280</x:f>
      </x:c>
      <x:c r="M8280" s="0">
        <x:f>'Historical Trades'!M8280</x:f>
      </x:c>
      <x:c r="N8280" s="0">
        <x:f>CLEAN('Historical Trades'!O8280)</x:f>
      </x:c>
      <x:c r="P8280" s="14">
        <x:f>IF(G8280="sell",M8280,-M8280)</x:f>
      </x:c>
      <x:c r="Q8280" s="14">
        <x:f>VLOOKUP(N8280,'Currency Rates'!$A$3:$C$32,3,0)</x:f>
      </x:c>
      <x:c r="R8280" s="0">
        <x:f>IF(A8280="SPUS",0,IF(A8280="FWD",0,P8280/Q8280))</x:f>
      </x:c>
    </x:row>
    <x:row r="8281" spans="1:19" x14ac:dyDescent="0.3">
      <x:c r="A8281" s="0">
        <x:f>'Historical Trades'!A8281</x:f>
      </x:c>
      <x:c r="B8281" s="0">
        <x:f>'Historical Trades'!B8281</x:f>
      </x:c>
      <x:c r="C8281" s="23">
        <x:f>'Historical Trades'!C8281</x:f>
      </x:c>
      <x:c r="D8281" s="0">
        <x:f>'Historical Trades'!D8281</x:f>
      </x:c>
      <x:c r="E8281" s="23">
        <x:f>'Historical Trades'!E8281</x:f>
      </x:c>
      <x:c r="F8281" s="0">
        <x:f>'Historical Trades'!F8281</x:f>
      </x:c>
      <x:c r="G8281" s="0">
        <x:f>'Historical Trades'!G8281</x:f>
      </x:c>
      <x:c r="H8281" s="0">
        <x:f>'Historical Trades'!H8281</x:f>
      </x:c>
      <x:c r="I8281" s="0">
        <x:f>'Historical Trades'!I8281</x:f>
      </x:c>
      <x:c r="J8281" s="0">
        <x:f>'Historical Trades'!J8281</x:f>
      </x:c>
      <x:c r="K8281" s="0">
        <x:f>'Historical Trades'!K8281</x:f>
      </x:c>
      <x:c r="L8281" s="0">
        <x:f>'Historical Trades'!L8281</x:f>
      </x:c>
      <x:c r="M8281" s="0">
        <x:f>'Historical Trades'!M8281</x:f>
      </x:c>
      <x:c r="N8281" s="0">
        <x:f>CLEAN('Historical Trades'!O8281)</x:f>
      </x:c>
      <x:c r="P8281" s="14">
        <x:f>IF(G8281="sell",M8281,-M8281)</x:f>
      </x:c>
      <x:c r="Q8281" s="14">
        <x:f>VLOOKUP(N8281,'Currency Rates'!$A$3:$C$32,3,0)</x:f>
      </x:c>
      <x:c r="R8281" s="0">
        <x:f>IF(A8281="SPUS",0,IF(A8281="FWD",0,P8281/Q8281))</x:f>
      </x:c>
    </x:row>
    <x:row r="8282" spans="1:19" x14ac:dyDescent="0.3">
      <x:c r="A8282" s="0">
        <x:f>'Historical Trades'!A8282</x:f>
      </x:c>
      <x:c r="B8282" s="0">
        <x:f>'Historical Trades'!B8282</x:f>
      </x:c>
      <x:c r="C8282" s="23">
        <x:f>'Historical Trades'!C8282</x:f>
      </x:c>
      <x:c r="D8282" s="0">
        <x:f>'Historical Trades'!D8282</x:f>
      </x:c>
      <x:c r="E8282" s="23">
        <x:f>'Historical Trades'!E8282</x:f>
      </x:c>
      <x:c r="F8282" s="0">
        <x:f>'Historical Trades'!F8282</x:f>
      </x:c>
      <x:c r="G8282" s="0">
        <x:f>'Historical Trades'!G8282</x:f>
      </x:c>
      <x:c r="H8282" s="0">
        <x:f>'Historical Trades'!H8282</x:f>
      </x:c>
      <x:c r="I8282" s="0">
        <x:f>'Historical Trades'!I8282</x:f>
      </x:c>
      <x:c r="J8282" s="0">
        <x:f>'Historical Trades'!J8282</x:f>
      </x:c>
      <x:c r="K8282" s="0">
        <x:f>'Historical Trades'!K8282</x:f>
      </x:c>
      <x:c r="L8282" s="0">
        <x:f>'Historical Trades'!L8282</x:f>
      </x:c>
      <x:c r="M8282" s="0">
        <x:f>'Historical Trades'!M8282</x:f>
      </x:c>
      <x:c r="N8282" s="0">
        <x:f>CLEAN('Historical Trades'!O8282)</x:f>
      </x:c>
      <x:c r="P8282" s="14">
        <x:f>IF(G8282="sell",M8282,-M8282)</x:f>
      </x:c>
      <x:c r="Q8282" s="14">
        <x:f>VLOOKUP(N8282,'Currency Rates'!$A$3:$C$32,3,0)</x:f>
      </x:c>
      <x:c r="R8282" s="0">
        <x:f>IF(A8282="SPUS",0,IF(A8282="FWD",0,P8282/Q8282))</x:f>
      </x:c>
    </x:row>
    <x:row r="8283" spans="1:19" x14ac:dyDescent="0.3">
      <x:c r="A8283" s="0">
        <x:f>'Historical Trades'!A8283</x:f>
      </x:c>
      <x:c r="B8283" s="0">
        <x:f>'Historical Trades'!B8283</x:f>
      </x:c>
      <x:c r="C8283" s="23">
        <x:f>'Historical Trades'!C8283</x:f>
      </x:c>
      <x:c r="D8283" s="0">
        <x:f>'Historical Trades'!D8283</x:f>
      </x:c>
      <x:c r="E8283" s="23">
        <x:f>'Historical Trades'!E8283</x:f>
      </x:c>
      <x:c r="F8283" s="0">
        <x:f>'Historical Trades'!F8283</x:f>
      </x:c>
      <x:c r="G8283" s="0">
        <x:f>'Historical Trades'!G8283</x:f>
      </x:c>
      <x:c r="H8283" s="0">
        <x:f>'Historical Trades'!H8283</x:f>
      </x:c>
      <x:c r="I8283" s="0">
        <x:f>'Historical Trades'!I8283</x:f>
      </x:c>
      <x:c r="J8283" s="0">
        <x:f>'Historical Trades'!J8283</x:f>
      </x:c>
      <x:c r="K8283" s="0">
        <x:f>'Historical Trades'!K8283</x:f>
      </x:c>
      <x:c r="L8283" s="0">
        <x:f>'Historical Trades'!L8283</x:f>
      </x:c>
      <x:c r="M8283" s="0">
        <x:f>'Historical Trades'!M8283</x:f>
      </x:c>
      <x:c r="N8283" s="0">
        <x:f>CLEAN('Historical Trades'!O8283)</x:f>
      </x:c>
      <x:c r="P8283" s="14">
        <x:f>IF(G8283="sell",M8283,-M8283)</x:f>
      </x:c>
      <x:c r="Q8283" s="14">
        <x:f>VLOOKUP(N8283,'Currency Rates'!$A$3:$C$32,3,0)</x:f>
      </x:c>
      <x:c r="R8283" s="0">
        <x:f>IF(A8283="SPUS",0,IF(A8283="FWD",0,P8283/Q8283))</x:f>
      </x:c>
    </x:row>
    <x:row r="8284" spans="1:19" x14ac:dyDescent="0.3">
      <x:c r="A8284" s="0">
        <x:f>'Historical Trades'!A8284</x:f>
      </x:c>
      <x:c r="B8284" s="0">
        <x:f>'Historical Trades'!B8284</x:f>
      </x:c>
      <x:c r="C8284" s="23">
        <x:f>'Historical Trades'!C8284</x:f>
      </x:c>
      <x:c r="D8284" s="0">
        <x:f>'Historical Trades'!D8284</x:f>
      </x:c>
      <x:c r="E8284" s="23">
        <x:f>'Historical Trades'!E8284</x:f>
      </x:c>
      <x:c r="F8284" s="0">
        <x:f>'Historical Trades'!F8284</x:f>
      </x:c>
      <x:c r="G8284" s="0">
        <x:f>'Historical Trades'!G8284</x:f>
      </x:c>
      <x:c r="H8284" s="0">
        <x:f>'Historical Trades'!H8284</x:f>
      </x:c>
      <x:c r="I8284" s="0">
        <x:f>'Historical Trades'!I8284</x:f>
      </x:c>
      <x:c r="J8284" s="0">
        <x:f>'Historical Trades'!J8284</x:f>
      </x:c>
      <x:c r="K8284" s="0">
        <x:f>'Historical Trades'!K8284</x:f>
      </x:c>
      <x:c r="L8284" s="0">
        <x:f>'Historical Trades'!L8284</x:f>
      </x:c>
      <x:c r="M8284" s="0">
        <x:f>'Historical Trades'!M8284</x:f>
      </x:c>
      <x:c r="N8284" s="0">
        <x:f>CLEAN('Historical Trades'!O8284)</x:f>
      </x:c>
      <x:c r="P8284" s="14">
        <x:f>IF(G8284="sell",M8284,-M8284)</x:f>
      </x:c>
      <x:c r="Q8284" s="14">
        <x:f>VLOOKUP(N8284,'Currency Rates'!$A$3:$C$32,3,0)</x:f>
      </x:c>
      <x:c r="R8284" s="0">
        <x:f>IF(A8284="SPUS",0,IF(A8284="FWD",0,P8284/Q8284))</x:f>
      </x:c>
    </x:row>
    <x:row r="8285" spans="1:19" x14ac:dyDescent="0.3">
      <x:c r="A8285" s="0">
        <x:f>'Historical Trades'!A8285</x:f>
      </x:c>
      <x:c r="B8285" s="0">
        <x:f>'Historical Trades'!B8285</x:f>
      </x:c>
      <x:c r="C8285" s="23">
        <x:f>'Historical Trades'!C8285</x:f>
      </x:c>
      <x:c r="D8285" s="0">
        <x:f>'Historical Trades'!D8285</x:f>
      </x:c>
      <x:c r="E8285" s="23">
        <x:f>'Historical Trades'!E8285</x:f>
      </x:c>
      <x:c r="F8285" s="0">
        <x:f>'Historical Trades'!F8285</x:f>
      </x:c>
      <x:c r="G8285" s="0">
        <x:f>'Historical Trades'!G8285</x:f>
      </x:c>
      <x:c r="H8285" s="0">
        <x:f>'Historical Trades'!H8285</x:f>
      </x:c>
      <x:c r="I8285" s="0">
        <x:f>'Historical Trades'!I8285</x:f>
      </x:c>
      <x:c r="J8285" s="0">
        <x:f>'Historical Trades'!J8285</x:f>
      </x:c>
      <x:c r="K8285" s="0">
        <x:f>'Historical Trades'!K8285</x:f>
      </x:c>
      <x:c r="L8285" s="0">
        <x:f>'Historical Trades'!L8285</x:f>
      </x:c>
      <x:c r="M8285" s="0">
        <x:f>'Historical Trades'!M8285</x:f>
      </x:c>
      <x:c r="N8285" s="0">
        <x:f>CLEAN('Historical Trades'!O8285)</x:f>
      </x:c>
      <x:c r="P8285" s="14">
        <x:f>IF(G8285="sell",M8285,-M8285)</x:f>
      </x:c>
      <x:c r="Q8285" s="14">
        <x:f>VLOOKUP(N8285,'Currency Rates'!$A$3:$C$32,3,0)</x:f>
      </x:c>
      <x:c r="R8285" s="0">
        <x:f>IF(A8285="SPUS",0,IF(A8285="FWD",0,P8285/Q8285))</x:f>
      </x:c>
    </x:row>
    <x:row r="8286" spans="1:19" x14ac:dyDescent="0.3">
      <x:c r="A8286" s="0">
        <x:f>'Historical Trades'!A8286</x:f>
      </x:c>
      <x:c r="B8286" s="0">
        <x:f>'Historical Trades'!B8286</x:f>
      </x:c>
      <x:c r="C8286" s="23">
        <x:f>'Historical Trades'!C8286</x:f>
      </x:c>
      <x:c r="D8286" s="0">
        <x:f>'Historical Trades'!D8286</x:f>
      </x:c>
      <x:c r="E8286" s="23">
        <x:f>'Historical Trades'!E8286</x:f>
      </x:c>
      <x:c r="F8286" s="0">
        <x:f>'Historical Trades'!F8286</x:f>
      </x:c>
      <x:c r="G8286" s="0">
        <x:f>'Historical Trades'!G8286</x:f>
      </x:c>
      <x:c r="H8286" s="0">
        <x:f>'Historical Trades'!H8286</x:f>
      </x:c>
      <x:c r="I8286" s="0">
        <x:f>'Historical Trades'!I8286</x:f>
      </x:c>
      <x:c r="J8286" s="0">
        <x:f>'Historical Trades'!J8286</x:f>
      </x:c>
      <x:c r="K8286" s="0">
        <x:f>'Historical Trades'!K8286</x:f>
      </x:c>
      <x:c r="L8286" s="0">
        <x:f>'Historical Trades'!L8286</x:f>
      </x:c>
      <x:c r="M8286" s="0">
        <x:f>'Historical Trades'!M8286</x:f>
      </x:c>
      <x:c r="N8286" s="0">
        <x:f>CLEAN('Historical Trades'!O8286)</x:f>
      </x:c>
      <x:c r="P8286" s="14">
        <x:f>IF(G8286="sell",M8286,-M8286)</x:f>
      </x:c>
      <x:c r="Q8286" s="14">
        <x:f>VLOOKUP(N8286,'Currency Rates'!$A$3:$C$32,3,0)</x:f>
      </x:c>
      <x:c r="R8286" s="0">
        <x:f>IF(A8286="SPUS",0,IF(A8286="FWD",0,P8286/Q8286))</x:f>
      </x:c>
    </x:row>
    <x:row r="8287" spans="1:19" x14ac:dyDescent="0.3">
      <x:c r="A8287" s="0">
        <x:f>'Historical Trades'!A8287</x:f>
      </x:c>
      <x:c r="B8287" s="0">
        <x:f>'Historical Trades'!B8287</x:f>
      </x:c>
      <x:c r="C8287" s="23">
        <x:f>'Historical Trades'!C8287</x:f>
      </x:c>
      <x:c r="D8287" s="0">
        <x:f>'Historical Trades'!D8287</x:f>
      </x:c>
      <x:c r="E8287" s="23">
        <x:f>'Historical Trades'!E8287</x:f>
      </x:c>
      <x:c r="F8287" s="0">
        <x:f>'Historical Trades'!F8287</x:f>
      </x:c>
      <x:c r="G8287" s="0">
        <x:f>'Historical Trades'!G8287</x:f>
      </x:c>
      <x:c r="H8287" s="0">
        <x:f>'Historical Trades'!H8287</x:f>
      </x:c>
      <x:c r="I8287" s="0">
        <x:f>'Historical Trades'!I8287</x:f>
      </x:c>
      <x:c r="J8287" s="0">
        <x:f>'Historical Trades'!J8287</x:f>
      </x:c>
      <x:c r="K8287" s="0">
        <x:f>'Historical Trades'!K8287</x:f>
      </x:c>
      <x:c r="L8287" s="0">
        <x:f>'Historical Trades'!L8287</x:f>
      </x:c>
      <x:c r="M8287" s="0">
        <x:f>'Historical Trades'!M8287</x:f>
      </x:c>
      <x:c r="N8287" s="0">
        <x:f>CLEAN('Historical Trades'!O8287)</x:f>
      </x:c>
      <x:c r="P8287" s="14">
        <x:f>IF(G8287="sell",M8287,-M8287)</x:f>
      </x:c>
      <x:c r="Q8287" s="14">
        <x:f>VLOOKUP(N8287,'Currency Rates'!$A$3:$C$32,3,0)</x:f>
      </x:c>
      <x:c r="R8287" s="0">
        <x:f>IF(A8287="SPUS",0,IF(A8287="FWD",0,P8287/Q8287))</x:f>
      </x:c>
    </x:row>
    <x:row r="8288" spans="1:19" x14ac:dyDescent="0.3">
      <x:c r="A8288" s="0">
        <x:f>'Historical Trades'!A8288</x:f>
      </x:c>
      <x:c r="B8288" s="0">
        <x:f>'Historical Trades'!B8288</x:f>
      </x:c>
      <x:c r="C8288" s="23">
        <x:f>'Historical Trades'!C8288</x:f>
      </x:c>
      <x:c r="D8288" s="0">
        <x:f>'Historical Trades'!D8288</x:f>
      </x:c>
      <x:c r="E8288" s="23">
        <x:f>'Historical Trades'!E8288</x:f>
      </x:c>
      <x:c r="F8288" s="0">
        <x:f>'Historical Trades'!F8288</x:f>
      </x:c>
      <x:c r="G8288" s="0">
        <x:f>'Historical Trades'!G8288</x:f>
      </x:c>
      <x:c r="H8288" s="0">
        <x:f>'Historical Trades'!H8288</x:f>
      </x:c>
      <x:c r="I8288" s="0">
        <x:f>'Historical Trades'!I8288</x:f>
      </x:c>
      <x:c r="J8288" s="0">
        <x:f>'Historical Trades'!J8288</x:f>
      </x:c>
      <x:c r="K8288" s="0">
        <x:f>'Historical Trades'!K8288</x:f>
      </x:c>
      <x:c r="L8288" s="0">
        <x:f>'Historical Trades'!L8288</x:f>
      </x:c>
      <x:c r="M8288" s="0">
        <x:f>'Historical Trades'!M8288</x:f>
      </x:c>
      <x:c r="N8288" s="0">
        <x:f>CLEAN('Historical Trades'!O8288)</x:f>
      </x:c>
      <x:c r="P8288" s="14">
        <x:f>IF(G8288="sell",M8288,-M8288)</x:f>
      </x:c>
      <x:c r="Q8288" s="14">
        <x:f>VLOOKUP(N8288,'Currency Rates'!$A$3:$C$32,3,0)</x:f>
      </x:c>
      <x:c r="R8288" s="0">
        <x:f>IF(A8288="SPUS",0,IF(A8288="FWD",0,P8288/Q8288))</x:f>
      </x:c>
    </x:row>
    <x:row r="8289" spans="1:19" x14ac:dyDescent="0.3">
      <x:c r="A8289" s="0">
        <x:f>'Historical Trades'!A8289</x:f>
      </x:c>
      <x:c r="B8289" s="0">
        <x:f>'Historical Trades'!B8289</x:f>
      </x:c>
      <x:c r="C8289" s="23">
        <x:f>'Historical Trades'!C8289</x:f>
      </x:c>
      <x:c r="D8289" s="0">
        <x:f>'Historical Trades'!D8289</x:f>
      </x:c>
      <x:c r="E8289" s="23">
        <x:f>'Historical Trades'!E8289</x:f>
      </x:c>
      <x:c r="F8289" s="0">
        <x:f>'Historical Trades'!F8289</x:f>
      </x:c>
      <x:c r="G8289" s="0">
        <x:f>'Historical Trades'!G8289</x:f>
      </x:c>
      <x:c r="H8289" s="0">
        <x:f>'Historical Trades'!H8289</x:f>
      </x:c>
      <x:c r="I8289" s="0">
        <x:f>'Historical Trades'!I8289</x:f>
      </x:c>
      <x:c r="J8289" s="0">
        <x:f>'Historical Trades'!J8289</x:f>
      </x:c>
      <x:c r="K8289" s="0">
        <x:f>'Historical Trades'!K8289</x:f>
      </x:c>
      <x:c r="L8289" s="0">
        <x:f>'Historical Trades'!L8289</x:f>
      </x:c>
      <x:c r="M8289" s="0">
        <x:f>'Historical Trades'!M8289</x:f>
      </x:c>
      <x:c r="N8289" s="0">
        <x:f>CLEAN('Historical Trades'!O8289)</x:f>
      </x:c>
      <x:c r="P8289" s="14">
        <x:f>IF(G8289="sell",M8289,-M8289)</x:f>
      </x:c>
      <x:c r="Q8289" s="14">
        <x:f>VLOOKUP(N8289,'Currency Rates'!$A$3:$C$32,3,0)</x:f>
      </x:c>
      <x:c r="R8289" s="0">
        <x:f>IF(A8289="SPUS",0,IF(A8289="FWD",0,P8289/Q8289))</x:f>
      </x:c>
    </x:row>
    <x:row r="8290" spans="1:19" x14ac:dyDescent="0.3">
      <x:c r="A8290" s="0">
        <x:f>'Historical Trades'!A8290</x:f>
      </x:c>
      <x:c r="B8290" s="0">
        <x:f>'Historical Trades'!B8290</x:f>
      </x:c>
      <x:c r="C8290" s="23">
        <x:f>'Historical Trades'!C8290</x:f>
      </x:c>
      <x:c r="D8290" s="0">
        <x:f>'Historical Trades'!D8290</x:f>
      </x:c>
      <x:c r="E8290" s="23">
        <x:f>'Historical Trades'!E8290</x:f>
      </x:c>
      <x:c r="F8290" s="0">
        <x:f>'Historical Trades'!F8290</x:f>
      </x:c>
      <x:c r="G8290" s="0">
        <x:f>'Historical Trades'!G8290</x:f>
      </x:c>
      <x:c r="H8290" s="0">
        <x:f>'Historical Trades'!H8290</x:f>
      </x:c>
      <x:c r="I8290" s="0">
        <x:f>'Historical Trades'!I8290</x:f>
      </x:c>
      <x:c r="J8290" s="0">
        <x:f>'Historical Trades'!J8290</x:f>
      </x:c>
      <x:c r="K8290" s="0">
        <x:f>'Historical Trades'!K8290</x:f>
      </x:c>
      <x:c r="L8290" s="0">
        <x:f>'Historical Trades'!L8290</x:f>
      </x:c>
      <x:c r="M8290" s="0">
        <x:f>'Historical Trades'!M8290</x:f>
      </x:c>
      <x:c r="N8290" s="0">
        <x:f>CLEAN('Historical Trades'!O8290)</x:f>
      </x:c>
      <x:c r="P8290" s="14">
        <x:f>IF(G8290="sell",M8290,-M8290)</x:f>
      </x:c>
      <x:c r="Q8290" s="14">
        <x:f>VLOOKUP(N8290,'Currency Rates'!$A$3:$C$32,3,0)</x:f>
      </x:c>
      <x:c r="R8290" s="0">
        <x:f>IF(A8290="SPUS",0,IF(A8290="FWD",0,P8290/Q8290))</x:f>
      </x:c>
    </x:row>
    <x:row r="8291" spans="1:19" x14ac:dyDescent="0.3">
      <x:c r="A8291" s="0">
        <x:f>'Historical Trades'!A8291</x:f>
      </x:c>
      <x:c r="B8291" s="0">
        <x:f>'Historical Trades'!B8291</x:f>
      </x:c>
      <x:c r="C8291" s="23">
        <x:f>'Historical Trades'!C8291</x:f>
      </x:c>
      <x:c r="D8291" s="0">
        <x:f>'Historical Trades'!D8291</x:f>
      </x:c>
      <x:c r="E8291" s="23">
        <x:f>'Historical Trades'!E8291</x:f>
      </x:c>
      <x:c r="F8291" s="0">
        <x:f>'Historical Trades'!F8291</x:f>
      </x:c>
      <x:c r="G8291" s="0">
        <x:f>'Historical Trades'!G8291</x:f>
      </x:c>
      <x:c r="H8291" s="0">
        <x:f>'Historical Trades'!H8291</x:f>
      </x:c>
      <x:c r="I8291" s="0">
        <x:f>'Historical Trades'!I8291</x:f>
      </x:c>
      <x:c r="J8291" s="0">
        <x:f>'Historical Trades'!J8291</x:f>
      </x:c>
      <x:c r="K8291" s="0">
        <x:f>'Historical Trades'!K8291</x:f>
      </x:c>
      <x:c r="L8291" s="0">
        <x:f>'Historical Trades'!L8291</x:f>
      </x:c>
      <x:c r="M8291" s="0">
        <x:f>'Historical Trades'!M8291</x:f>
      </x:c>
      <x:c r="N8291" s="0">
        <x:f>CLEAN('Historical Trades'!O8291)</x:f>
      </x:c>
      <x:c r="P8291" s="14">
        <x:f>IF(G8291="sell",M8291,-M8291)</x:f>
      </x:c>
      <x:c r="Q8291" s="14">
        <x:f>VLOOKUP(N8291,'Currency Rates'!$A$3:$C$32,3,0)</x:f>
      </x:c>
      <x:c r="R8291" s="0">
        <x:f>IF(A8291="SPUS",0,IF(A8291="FWD",0,P8291/Q8291))</x:f>
      </x:c>
    </x:row>
    <x:row r="8292" spans="1:19" x14ac:dyDescent="0.3">
      <x:c r="A8292" s="0">
        <x:f>'Historical Trades'!A8292</x:f>
      </x:c>
      <x:c r="B8292" s="0">
        <x:f>'Historical Trades'!B8292</x:f>
      </x:c>
      <x:c r="C8292" s="23">
        <x:f>'Historical Trades'!C8292</x:f>
      </x:c>
      <x:c r="D8292" s="0">
        <x:f>'Historical Trades'!D8292</x:f>
      </x:c>
      <x:c r="E8292" s="23">
        <x:f>'Historical Trades'!E8292</x:f>
      </x:c>
      <x:c r="F8292" s="0">
        <x:f>'Historical Trades'!F8292</x:f>
      </x:c>
      <x:c r="G8292" s="0">
        <x:f>'Historical Trades'!G8292</x:f>
      </x:c>
      <x:c r="H8292" s="0">
        <x:f>'Historical Trades'!H8292</x:f>
      </x:c>
      <x:c r="I8292" s="0">
        <x:f>'Historical Trades'!I8292</x:f>
      </x:c>
      <x:c r="J8292" s="0">
        <x:f>'Historical Trades'!J8292</x:f>
      </x:c>
      <x:c r="K8292" s="0">
        <x:f>'Historical Trades'!K8292</x:f>
      </x:c>
      <x:c r="L8292" s="0">
        <x:f>'Historical Trades'!L8292</x:f>
      </x:c>
      <x:c r="M8292" s="0">
        <x:f>'Historical Trades'!M8292</x:f>
      </x:c>
      <x:c r="N8292" s="0">
        <x:f>CLEAN('Historical Trades'!O8292)</x:f>
      </x:c>
      <x:c r="P8292" s="14">
        <x:f>IF(G8292="sell",M8292,-M8292)</x:f>
      </x:c>
      <x:c r="Q8292" s="14">
        <x:f>VLOOKUP(N8292,'Currency Rates'!$A$3:$C$32,3,0)</x:f>
      </x:c>
      <x:c r="R8292" s="0">
        <x:f>IF(A8292="SPUS",0,IF(A8292="FWD",0,P8292/Q8292))</x:f>
      </x:c>
    </x:row>
    <x:row r="8293" spans="1:19" x14ac:dyDescent="0.3">
      <x:c r="A8293" s="0">
        <x:f>'Historical Trades'!A8293</x:f>
      </x:c>
      <x:c r="B8293" s="0">
        <x:f>'Historical Trades'!B8293</x:f>
      </x:c>
      <x:c r="C8293" s="23">
        <x:f>'Historical Trades'!C8293</x:f>
      </x:c>
      <x:c r="D8293" s="0">
        <x:f>'Historical Trades'!D8293</x:f>
      </x:c>
      <x:c r="E8293" s="23">
        <x:f>'Historical Trades'!E8293</x:f>
      </x:c>
      <x:c r="F8293" s="0">
        <x:f>'Historical Trades'!F8293</x:f>
      </x:c>
      <x:c r="G8293" s="0">
        <x:f>'Historical Trades'!G8293</x:f>
      </x:c>
      <x:c r="H8293" s="0">
        <x:f>'Historical Trades'!H8293</x:f>
      </x:c>
      <x:c r="I8293" s="0">
        <x:f>'Historical Trades'!I8293</x:f>
      </x:c>
      <x:c r="J8293" s="0">
        <x:f>'Historical Trades'!J8293</x:f>
      </x:c>
      <x:c r="K8293" s="0">
        <x:f>'Historical Trades'!K8293</x:f>
      </x:c>
      <x:c r="L8293" s="0">
        <x:f>'Historical Trades'!L8293</x:f>
      </x:c>
      <x:c r="M8293" s="0">
        <x:f>'Historical Trades'!M8293</x:f>
      </x:c>
      <x:c r="N8293" s="0">
        <x:f>CLEAN('Historical Trades'!O8293)</x:f>
      </x:c>
      <x:c r="P8293" s="14">
        <x:f>IF(G8293="sell",M8293,-M8293)</x:f>
      </x:c>
      <x:c r="Q8293" s="14">
        <x:f>VLOOKUP(N8293,'Currency Rates'!$A$3:$C$32,3,0)</x:f>
      </x:c>
      <x:c r="R8293" s="0">
        <x:f>IF(A8293="SPUS",0,IF(A8293="FWD",0,P8293/Q8293))</x:f>
      </x:c>
    </x:row>
    <x:row r="8294" spans="1:19" x14ac:dyDescent="0.3">
      <x:c r="A8294" s="0">
        <x:f>'Historical Trades'!A8294</x:f>
      </x:c>
      <x:c r="B8294" s="0">
        <x:f>'Historical Trades'!B8294</x:f>
      </x:c>
      <x:c r="C8294" s="23">
        <x:f>'Historical Trades'!C8294</x:f>
      </x:c>
      <x:c r="D8294" s="0">
        <x:f>'Historical Trades'!D8294</x:f>
      </x:c>
      <x:c r="E8294" s="23">
        <x:f>'Historical Trades'!E8294</x:f>
      </x:c>
      <x:c r="F8294" s="0">
        <x:f>'Historical Trades'!F8294</x:f>
      </x:c>
      <x:c r="G8294" s="0">
        <x:f>'Historical Trades'!G8294</x:f>
      </x:c>
      <x:c r="H8294" s="0">
        <x:f>'Historical Trades'!H8294</x:f>
      </x:c>
      <x:c r="I8294" s="0">
        <x:f>'Historical Trades'!I8294</x:f>
      </x:c>
      <x:c r="J8294" s="0">
        <x:f>'Historical Trades'!J8294</x:f>
      </x:c>
      <x:c r="K8294" s="0">
        <x:f>'Historical Trades'!K8294</x:f>
      </x:c>
      <x:c r="L8294" s="0">
        <x:f>'Historical Trades'!L8294</x:f>
      </x:c>
      <x:c r="M8294" s="0">
        <x:f>'Historical Trades'!M8294</x:f>
      </x:c>
      <x:c r="N8294" s="0">
        <x:f>CLEAN('Historical Trades'!O8294)</x:f>
      </x:c>
      <x:c r="P8294" s="14">
        <x:f>IF(G8294="sell",M8294,-M8294)</x:f>
      </x:c>
      <x:c r="Q8294" s="14">
        <x:f>VLOOKUP(N8294,'Currency Rates'!$A$3:$C$32,3,0)</x:f>
      </x:c>
      <x:c r="R8294" s="0">
        <x:f>IF(A8294="SPUS",0,IF(A8294="FWD",0,P8294/Q8294))</x:f>
      </x:c>
    </x:row>
    <x:row r="8295" spans="1:19" x14ac:dyDescent="0.3">
      <x:c r="A8295" s="0">
        <x:f>'Historical Trades'!A8295</x:f>
      </x:c>
      <x:c r="B8295" s="0">
        <x:f>'Historical Trades'!B8295</x:f>
      </x:c>
      <x:c r="C8295" s="23">
        <x:f>'Historical Trades'!C8295</x:f>
      </x:c>
      <x:c r="D8295" s="0">
        <x:f>'Historical Trades'!D8295</x:f>
      </x:c>
      <x:c r="E8295" s="23">
        <x:f>'Historical Trades'!E8295</x:f>
      </x:c>
      <x:c r="F8295" s="0">
        <x:f>'Historical Trades'!F8295</x:f>
      </x:c>
      <x:c r="G8295" s="0">
        <x:f>'Historical Trades'!G8295</x:f>
      </x:c>
      <x:c r="H8295" s="0">
        <x:f>'Historical Trades'!H8295</x:f>
      </x:c>
      <x:c r="I8295" s="0">
        <x:f>'Historical Trades'!I8295</x:f>
      </x:c>
      <x:c r="J8295" s="0">
        <x:f>'Historical Trades'!J8295</x:f>
      </x:c>
      <x:c r="K8295" s="0">
        <x:f>'Historical Trades'!K8295</x:f>
      </x:c>
      <x:c r="L8295" s="0">
        <x:f>'Historical Trades'!L8295</x:f>
      </x:c>
      <x:c r="M8295" s="0">
        <x:f>'Historical Trades'!M8295</x:f>
      </x:c>
      <x:c r="N8295" s="0">
        <x:f>CLEAN('Historical Trades'!O8295)</x:f>
      </x:c>
      <x:c r="P8295" s="14">
        <x:f>IF(G8295="sell",M8295,-M8295)</x:f>
      </x:c>
      <x:c r="Q8295" s="14">
        <x:f>VLOOKUP(N8295,'Currency Rates'!$A$3:$C$32,3,0)</x:f>
      </x:c>
      <x:c r="R8295" s="0">
        <x:f>IF(A8295="SPUS",0,IF(A8295="FWD",0,P8295/Q8295))</x:f>
      </x:c>
    </x:row>
    <x:row r="8296" spans="1:19" x14ac:dyDescent="0.3">
      <x:c r="A8296" s="0">
        <x:f>'Historical Trades'!A8296</x:f>
      </x:c>
      <x:c r="B8296" s="0">
        <x:f>'Historical Trades'!B8296</x:f>
      </x:c>
      <x:c r="C8296" s="23">
        <x:f>'Historical Trades'!C8296</x:f>
      </x:c>
      <x:c r="D8296" s="0">
        <x:f>'Historical Trades'!D8296</x:f>
      </x:c>
      <x:c r="E8296" s="23">
        <x:f>'Historical Trades'!E8296</x:f>
      </x:c>
      <x:c r="F8296" s="0">
        <x:f>'Historical Trades'!F8296</x:f>
      </x:c>
      <x:c r="G8296" s="0">
        <x:f>'Historical Trades'!G8296</x:f>
      </x:c>
      <x:c r="H8296" s="0">
        <x:f>'Historical Trades'!H8296</x:f>
      </x:c>
      <x:c r="I8296" s="0">
        <x:f>'Historical Trades'!I8296</x:f>
      </x:c>
      <x:c r="J8296" s="0">
        <x:f>'Historical Trades'!J8296</x:f>
      </x:c>
      <x:c r="K8296" s="0">
        <x:f>'Historical Trades'!K8296</x:f>
      </x:c>
      <x:c r="L8296" s="0">
        <x:f>'Historical Trades'!L8296</x:f>
      </x:c>
      <x:c r="M8296" s="0">
        <x:f>'Historical Trades'!M8296</x:f>
      </x:c>
      <x:c r="N8296" s="0">
        <x:f>CLEAN('Historical Trades'!O8296)</x:f>
      </x:c>
      <x:c r="P8296" s="14">
        <x:f>IF(G8296="sell",M8296,-M8296)</x:f>
      </x:c>
      <x:c r="Q8296" s="14">
        <x:f>VLOOKUP(N8296,'Currency Rates'!$A$3:$C$32,3,0)</x:f>
      </x:c>
      <x:c r="R8296" s="0">
        <x:f>IF(A8296="SPUS",0,IF(A8296="FWD",0,P8296/Q8296))</x:f>
      </x:c>
    </x:row>
    <x:row r="8297" spans="1:19" x14ac:dyDescent="0.3">
      <x:c r="A8297" s="0">
        <x:f>'Historical Trades'!A8297</x:f>
      </x:c>
      <x:c r="B8297" s="0">
        <x:f>'Historical Trades'!B8297</x:f>
      </x:c>
      <x:c r="C8297" s="23">
        <x:f>'Historical Trades'!C8297</x:f>
      </x:c>
      <x:c r="D8297" s="0">
        <x:f>'Historical Trades'!D8297</x:f>
      </x:c>
      <x:c r="E8297" s="23">
        <x:f>'Historical Trades'!E8297</x:f>
      </x:c>
      <x:c r="F8297" s="0">
        <x:f>'Historical Trades'!F8297</x:f>
      </x:c>
      <x:c r="G8297" s="0">
        <x:f>'Historical Trades'!G8297</x:f>
      </x:c>
      <x:c r="H8297" s="0">
        <x:f>'Historical Trades'!H8297</x:f>
      </x:c>
      <x:c r="I8297" s="0">
        <x:f>'Historical Trades'!I8297</x:f>
      </x:c>
      <x:c r="J8297" s="0">
        <x:f>'Historical Trades'!J8297</x:f>
      </x:c>
      <x:c r="K8297" s="0">
        <x:f>'Historical Trades'!K8297</x:f>
      </x:c>
      <x:c r="L8297" s="0">
        <x:f>'Historical Trades'!L8297</x:f>
      </x:c>
      <x:c r="M8297" s="0">
        <x:f>'Historical Trades'!M8297</x:f>
      </x:c>
      <x:c r="N8297" s="0">
        <x:f>CLEAN('Historical Trades'!O8297)</x:f>
      </x:c>
      <x:c r="P8297" s="14">
        <x:f>IF(G8297="sell",M8297,-M8297)</x:f>
      </x:c>
      <x:c r="Q8297" s="14">
        <x:f>VLOOKUP(N8297,'Currency Rates'!$A$3:$C$32,3,0)</x:f>
      </x:c>
      <x:c r="R8297" s="0">
        <x:f>IF(A8297="SPUS",0,IF(A8297="FWD",0,P8297/Q8297))</x:f>
      </x:c>
    </x:row>
    <x:row r="8298" spans="1:19" x14ac:dyDescent="0.3">
      <x:c r="A8298" s="0">
        <x:f>'Historical Trades'!A8298</x:f>
      </x:c>
      <x:c r="B8298" s="0">
        <x:f>'Historical Trades'!B8298</x:f>
      </x:c>
      <x:c r="C8298" s="23">
        <x:f>'Historical Trades'!C8298</x:f>
      </x:c>
      <x:c r="D8298" s="0">
        <x:f>'Historical Trades'!D8298</x:f>
      </x:c>
      <x:c r="E8298" s="23">
        <x:f>'Historical Trades'!E8298</x:f>
      </x:c>
      <x:c r="F8298" s="0">
        <x:f>'Historical Trades'!F8298</x:f>
      </x:c>
      <x:c r="G8298" s="0">
        <x:f>'Historical Trades'!G8298</x:f>
      </x:c>
      <x:c r="H8298" s="0">
        <x:f>'Historical Trades'!H8298</x:f>
      </x:c>
      <x:c r="I8298" s="0">
        <x:f>'Historical Trades'!I8298</x:f>
      </x:c>
      <x:c r="J8298" s="0">
        <x:f>'Historical Trades'!J8298</x:f>
      </x:c>
      <x:c r="K8298" s="0">
        <x:f>'Historical Trades'!K8298</x:f>
      </x:c>
      <x:c r="L8298" s="0">
        <x:f>'Historical Trades'!L8298</x:f>
      </x:c>
      <x:c r="M8298" s="0">
        <x:f>'Historical Trades'!M8298</x:f>
      </x:c>
      <x:c r="N8298" s="0">
        <x:f>CLEAN('Historical Trades'!O8298)</x:f>
      </x:c>
      <x:c r="P8298" s="14">
        <x:f>IF(G8298="sell",M8298,-M8298)</x:f>
      </x:c>
      <x:c r="Q8298" s="14">
        <x:f>VLOOKUP(N8298,'Currency Rates'!$A$3:$C$32,3,0)</x:f>
      </x:c>
      <x:c r="R8298" s="0">
        <x:f>IF(A8298="SPUS",0,IF(A8298="FWD",0,P8298/Q8298))</x:f>
      </x:c>
    </x:row>
    <x:row r="8299" spans="1:19" x14ac:dyDescent="0.3">
      <x:c r="A8299" s="0">
        <x:f>'Historical Trades'!A8299</x:f>
      </x:c>
      <x:c r="B8299" s="0">
        <x:f>'Historical Trades'!B8299</x:f>
      </x:c>
      <x:c r="C8299" s="23">
        <x:f>'Historical Trades'!C8299</x:f>
      </x:c>
      <x:c r="D8299" s="0">
        <x:f>'Historical Trades'!D8299</x:f>
      </x:c>
      <x:c r="E8299" s="23">
        <x:f>'Historical Trades'!E8299</x:f>
      </x:c>
      <x:c r="F8299" s="0">
        <x:f>'Historical Trades'!F8299</x:f>
      </x:c>
      <x:c r="G8299" s="0">
        <x:f>'Historical Trades'!G8299</x:f>
      </x:c>
      <x:c r="H8299" s="0">
        <x:f>'Historical Trades'!H8299</x:f>
      </x:c>
      <x:c r="I8299" s="0">
        <x:f>'Historical Trades'!I8299</x:f>
      </x:c>
      <x:c r="J8299" s="0">
        <x:f>'Historical Trades'!J8299</x:f>
      </x:c>
      <x:c r="K8299" s="0">
        <x:f>'Historical Trades'!K8299</x:f>
      </x:c>
      <x:c r="L8299" s="0">
        <x:f>'Historical Trades'!L8299</x:f>
      </x:c>
      <x:c r="M8299" s="0">
        <x:f>'Historical Trades'!M8299</x:f>
      </x:c>
      <x:c r="N8299" s="0">
        <x:f>CLEAN('Historical Trades'!O8299)</x:f>
      </x:c>
      <x:c r="P8299" s="14">
        <x:f>IF(G8299="sell",M8299,-M8299)</x:f>
      </x:c>
      <x:c r="Q8299" s="14">
        <x:f>VLOOKUP(N8299,'Currency Rates'!$A$3:$C$32,3,0)</x:f>
      </x:c>
      <x:c r="R8299" s="0">
        <x:f>IF(A8299="SPUS",0,IF(A8299="FWD",0,P8299/Q8299))</x:f>
      </x:c>
    </x:row>
    <x:row r="8300" spans="1:19" x14ac:dyDescent="0.3">
      <x:c r="A8300" s="0">
        <x:f>'Historical Trades'!A8300</x:f>
      </x:c>
      <x:c r="B8300" s="0">
        <x:f>'Historical Trades'!B8300</x:f>
      </x:c>
      <x:c r="C8300" s="23">
        <x:f>'Historical Trades'!C8300</x:f>
      </x:c>
      <x:c r="D8300" s="0">
        <x:f>'Historical Trades'!D8300</x:f>
      </x:c>
      <x:c r="E8300" s="23">
        <x:f>'Historical Trades'!E8300</x:f>
      </x:c>
      <x:c r="F8300" s="0">
        <x:f>'Historical Trades'!F8300</x:f>
      </x:c>
      <x:c r="G8300" s="0">
        <x:f>'Historical Trades'!G8300</x:f>
      </x:c>
      <x:c r="H8300" s="0">
        <x:f>'Historical Trades'!H8300</x:f>
      </x:c>
      <x:c r="I8300" s="0">
        <x:f>'Historical Trades'!I8300</x:f>
      </x:c>
      <x:c r="J8300" s="0">
        <x:f>'Historical Trades'!J8300</x:f>
      </x:c>
      <x:c r="K8300" s="0">
        <x:f>'Historical Trades'!K8300</x:f>
      </x:c>
      <x:c r="L8300" s="0">
        <x:f>'Historical Trades'!L8300</x:f>
      </x:c>
      <x:c r="M8300" s="0">
        <x:f>'Historical Trades'!M8300</x:f>
      </x:c>
      <x:c r="N8300" s="0">
        <x:f>CLEAN('Historical Trades'!O8300)</x:f>
      </x:c>
      <x:c r="P8300" s="14">
        <x:f>IF(G8300="sell",M8300,-M8300)</x:f>
      </x:c>
      <x:c r="Q8300" s="14">
        <x:f>VLOOKUP(N8300,'Currency Rates'!$A$3:$C$32,3,0)</x:f>
      </x:c>
      <x:c r="R8300" s="0">
        <x:f>IF(A8300="SPUS",0,IF(A8300="FWD",0,P8300/Q8300))</x:f>
      </x:c>
    </x:row>
    <x:row r="8301" spans="1:19" x14ac:dyDescent="0.3">
      <x:c r="A8301" s="0">
        <x:f>'Historical Trades'!A8301</x:f>
      </x:c>
      <x:c r="B8301" s="0">
        <x:f>'Historical Trades'!B8301</x:f>
      </x:c>
      <x:c r="C8301" s="23">
        <x:f>'Historical Trades'!C8301</x:f>
      </x:c>
      <x:c r="D8301" s="0">
        <x:f>'Historical Trades'!D8301</x:f>
      </x:c>
      <x:c r="E8301" s="23">
        <x:f>'Historical Trades'!E8301</x:f>
      </x:c>
      <x:c r="F8301" s="0">
        <x:f>'Historical Trades'!F8301</x:f>
      </x:c>
      <x:c r="G8301" s="0">
        <x:f>'Historical Trades'!G8301</x:f>
      </x:c>
      <x:c r="H8301" s="0">
        <x:f>'Historical Trades'!H8301</x:f>
      </x:c>
      <x:c r="I8301" s="0">
        <x:f>'Historical Trades'!I8301</x:f>
      </x:c>
      <x:c r="J8301" s="0">
        <x:f>'Historical Trades'!J8301</x:f>
      </x:c>
      <x:c r="K8301" s="0">
        <x:f>'Historical Trades'!K8301</x:f>
      </x:c>
      <x:c r="L8301" s="0">
        <x:f>'Historical Trades'!L8301</x:f>
      </x:c>
      <x:c r="M8301" s="0">
        <x:f>'Historical Trades'!M8301</x:f>
      </x:c>
      <x:c r="N8301" s="0">
        <x:f>CLEAN('Historical Trades'!O8301)</x:f>
      </x:c>
      <x:c r="P8301" s="14">
        <x:f>IF(G8301="sell",M8301,-M8301)</x:f>
      </x:c>
      <x:c r="Q8301" s="14">
        <x:f>VLOOKUP(N8301,'Currency Rates'!$A$3:$C$32,3,0)</x:f>
      </x:c>
      <x:c r="R8301" s="0">
        <x:f>IF(A8301="SPUS",0,IF(A8301="FWD",0,P8301/Q8301))</x:f>
      </x:c>
    </x:row>
    <x:row r="8302" spans="1:19" x14ac:dyDescent="0.3">
      <x:c r="A8302" s="0">
        <x:f>'Historical Trades'!A8302</x:f>
      </x:c>
      <x:c r="B8302" s="0">
        <x:f>'Historical Trades'!B8302</x:f>
      </x:c>
      <x:c r="C8302" s="23">
        <x:f>'Historical Trades'!C8302</x:f>
      </x:c>
      <x:c r="D8302" s="0">
        <x:f>'Historical Trades'!D8302</x:f>
      </x:c>
      <x:c r="E8302" s="23">
        <x:f>'Historical Trades'!E8302</x:f>
      </x:c>
      <x:c r="F8302" s="0">
        <x:f>'Historical Trades'!F8302</x:f>
      </x:c>
      <x:c r="G8302" s="0">
        <x:f>'Historical Trades'!G8302</x:f>
      </x:c>
      <x:c r="H8302" s="0">
        <x:f>'Historical Trades'!H8302</x:f>
      </x:c>
      <x:c r="I8302" s="0">
        <x:f>'Historical Trades'!I8302</x:f>
      </x:c>
      <x:c r="J8302" s="0">
        <x:f>'Historical Trades'!J8302</x:f>
      </x:c>
      <x:c r="K8302" s="0">
        <x:f>'Historical Trades'!K8302</x:f>
      </x:c>
      <x:c r="L8302" s="0">
        <x:f>'Historical Trades'!L8302</x:f>
      </x:c>
      <x:c r="M8302" s="0">
        <x:f>'Historical Trades'!M8302</x:f>
      </x:c>
      <x:c r="N8302" s="0">
        <x:f>CLEAN('Historical Trades'!O8302)</x:f>
      </x:c>
      <x:c r="P8302" s="14">
        <x:f>IF(G8302="sell",M8302,-M8302)</x:f>
      </x:c>
      <x:c r="Q8302" s="14">
        <x:f>VLOOKUP(N8302,'Currency Rates'!$A$3:$C$32,3,0)</x:f>
      </x:c>
      <x:c r="R8302" s="0">
        <x:f>IF(A8302="SPUS",0,IF(A8302="FWD",0,P8302/Q8302))</x:f>
      </x:c>
    </x:row>
    <x:row r="8303" spans="1:19" x14ac:dyDescent="0.3">
      <x:c r="A8303" s="0">
        <x:f>'Historical Trades'!A8303</x:f>
      </x:c>
      <x:c r="B8303" s="0">
        <x:f>'Historical Trades'!B8303</x:f>
      </x:c>
      <x:c r="C8303" s="23">
        <x:f>'Historical Trades'!C8303</x:f>
      </x:c>
      <x:c r="D8303" s="0">
        <x:f>'Historical Trades'!D8303</x:f>
      </x:c>
      <x:c r="E8303" s="23">
        <x:f>'Historical Trades'!E8303</x:f>
      </x:c>
      <x:c r="F8303" s="0">
        <x:f>'Historical Trades'!F8303</x:f>
      </x:c>
      <x:c r="G8303" s="0">
        <x:f>'Historical Trades'!G8303</x:f>
      </x:c>
      <x:c r="H8303" s="0">
        <x:f>'Historical Trades'!H8303</x:f>
      </x:c>
      <x:c r="I8303" s="0">
        <x:f>'Historical Trades'!I8303</x:f>
      </x:c>
      <x:c r="J8303" s="0">
        <x:f>'Historical Trades'!J8303</x:f>
      </x:c>
      <x:c r="K8303" s="0">
        <x:f>'Historical Trades'!K8303</x:f>
      </x:c>
      <x:c r="L8303" s="0">
        <x:f>'Historical Trades'!L8303</x:f>
      </x:c>
      <x:c r="M8303" s="0">
        <x:f>'Historical Trades'!M8303</x:f>
      </x:c>
      <x:c r="N8303" s="0">
        <x:f>CLEAN('Historical Trades'!O8303)</x:f>
      </x:c>
      <x:c r="P8303" s="14">
        <x:f>IF(G8303="sell",M8303,-M8303)</x:f>
      </x:c>
      <x:c r="Q8303" s="14">
        <x:f>VLOOKUP(N8303,'Currency Rates'!$A$3:$C$32,3,0)</x:f>
      </x:c>
      <x:c r="R8303" s="0">
        <x:f>IF(A8303="SPUS",0,IF(A8303="FWD",0,P8303/Q8303))</x:f>
      </x:c>
    </x:row>
    <x:row r="8304" spans="1:19" x14ac:dyDescent="0.3">
      <x:c r="A8304" s="0">
        <x:f>'Historical Trades'!A8304</x:f>
      </x:c>
      <x:c r="B8304" s="0">
        <x:f>'Historical Trades'!B8304</x:f>
      </x:c>
      <x:c r="C8304" s="23">
        <x:f>'Historical Trades'!C8304</x:f>
      </x:c>
      <x:c r="D8304" s="0">
        <x:f>'Historical Trades'!D8304</x:f>
      </x:c>
      <x:c r="E8304" s="23">
        <x:f>'Historical Trades'!E8304</x:f>
      </x:c>
      <x:c r="F8304" s="0">
        <x:f>'Historical Trades'!F8304</x:f>
      </x:c>
      <x:c r="G8304" s="0">
        <x:f>'Historical Trades'!G8304</x:f>
      </x:c>
      <x:c r="H8304" s="0">
        <x:f>'Historical Trades'!H8304</x:f>
      </x:c>
      <x:c r="I8304" s="0">
        <x:f>'Historical Trades'!I8304</x:f>
      </x:c>
      <x:c r="J8304" s="0">
        <x:f>'Historical Trades'!J8304</x:f>
      </x:c>
      <x:c r="K8304" s="0">
        <x:f>'Historical Trades'!K8304</x:f>
      </x:c>
      <x:c r="L8304" s="0">
        <x:f>'Historical Trades'!L8304</x:f>
      </x:c>
      <x:c r="M8304" s="0">
        <x:f>'Historical Trades'!M8304</x:f>
      </x:c>
      <x:c r="N8304" s="0">
        <x:f>CLEAN('Historical Trades'!O8304)</x:f>
      </x:c>
      <x:c r="P8304" s="14">
        <x:f>IF(G8304="sell",M8304,-M8304)</x:f>
      </x:c>
      <x:c r="Q8304" s="14">
        <x:f>VLOOKUP(N8304,'Currency Rates'!$A$3:$C$32,3,0)</x:f>
      </x:c>
      <x:c r="R8304" s="0">
        <x:f>IF(A8304="SPUS",0,IF(A8304="FWD",0,P8304/Q8304))</x:f>
      </x:c>
    </x:row>
    <x:row r="8305" spans="1:19" x14ac:dyDescent="0.3">
      <x:c r="A8305" s="0">
        <x:f>'Historical Trades'!A8305</x:f>
      </x:c>
      <x:c r="B8305" s="0">
        <x:f>'Historical Trades'!B8305</x:f>
      </x:c>
      <x:c r="C8305" s="23">
        <x:f>'Historical Trades'!C8305</x:f>
      </x:c>
      <x:c r="D8305" s="0">
        <x:f>'Historical Trades'!D8305</x:f>
      </x:c>
      <x:c r="E8305" s="23">
        <x:f>'Historical Trades'!E8305</x:f>
      </x:c>
      <x:c r="F8305" s="0">
        <x:f>'Historical Trades'!F8305</x:f>
      </x:c>
      <x:c r="G8305" s="0">
        <x:f>'Historical Trades'!G8305</x:f>
      </x:c>
      <x:c r="H8305" s="0">
        <x:f>'Historical Trades'!H8305</x:f>
      </x:c>
      <x:c r="I8305" s="0">
        <x:f>'Historical Trades'!I8305</x:f>
      </x:c>
      <x:c r="J8305" s="0">
        <x:f>'Historical Trades'!J8305</x:f>
      </x:c>
      <x:c r="K8305" s="0">
        <x:f>'Historical Trades'!K8305</x:f>
      </x:c>
      <x:c r="L8305" s="0">
        <x:f>'Historical Trades'!L8305</x:f>
      </x:c>
      <x:c r="M8305" s="0">
        <x:f>'Historical Trades'!M8305</x:f>
      </x:c>
      <x:c r="N8305" s="0">
        <x:f>CLEAN('Historical Trades'!O8305)</x:f>
      </x:c>
      <x:c r="P8305" s="14">
        <x:f>IF(G8305="sell",M8305,-M8305)</x:f>
      </x:c>
      <x:c r="Q8305" s="14">
        <x:f>VLOOKUP(N8305,'Currency Rates'!$A$3:$C$32,3,0)</x:f>
      </x:c>
      <x:c r="R8305" s="0">
        <x:f>IF(A8305="SPUS",0,IF(A8305="FWD",0,P8305/Q8305))</x:f>
      </x:c>
    </x:row>
    <x:row r="8306" spans="1:19" x14ac:dyDescent="0.3">
      <x:c r="A8306" s="0">
        <x:f>'Historical Trades'!A8306</x:f>
      </x:c>
      <x:c r="B8306" s="0">
        <x:f>'Historical Trades'!B8306</x:f>
      </x:c>
      <x:c r="C8306" s="23">
        <x:f>'Historical Trades'!C8306</x:f>
      </x:c>
      <x:c r="D8306" s="0">
        <x:f>'Historical Trades'!D8306</x:f>
      </x:c>
      <x:c r="E8306" s="23">
        <x:f>'Historical Trades'!E8306</x:f>
      </x:c>
      <x:c r="F8306" s="0">
        <x:f>'Historical Trades'!F8306</x:f>
      </x:c>
      <x:c r="G8306" s="0">
        <x:f>'Historical Trades'!G8306</x:f>
      </x:c>
      <x:c r="H8306" s="0">
        <x:f>'Historical Trades'!H8306</x:f>
      </x:c>
      <x:c r="I8306" s="0">
        <x:f>'Historical Trades'!I8306</x:f>
      </x:c>
      <x:c r="J8306" s="0">
        <x:f>'Historical Trades'!J8306</x:f>
      </x:c>
      <x:c r="K8306" s="0">
        <x:f>'Historical Trades'!K8306</x:f>
      </x:c>
      <x:c r="L8306" s="0">
        <x:f>'Historical Trades'!L8306</x:f>
      </x:c>
      <x:c r="M8306" s="0">
        <x:f>'Historical Trades'!M8306</x:f>
      </x:c>
      <x:c r="N8306" s="0">
        <x:f>CLEAN('Historical Trades'!O8306)</x:f>
      </x:c>
      <x:c r="P8306" s="14">
        <x:f>IF(G8306="sell",M8306,-M8306)</x:f>
      </x:c>
      <x:c r="Q8306" s="14">
        <x:f>VLOOKUP(N8306,'Currency Rates'!$A$3:$C$32,3,0)</x:f>
      </x:c>
      <x:c r="R8306" s="0">
        <x:f>IF(A8306="SPUS",0,IF(A8306="FWD",0,P8306/Q8306))</x:f>
      </x:c>
    </x:row>
    <x:row r="8307" spans="1:19" x14ac:dyDescent="0.3">
      <x:c r="A8307" s="0">
        <x:f>'Historical Trades'!A8307</x:f>
      </x:c>
      <x:c r="B8307" s="0">
        <x:f>'Historical Trades'!B8307</x:f>
      </x:c>
      <x:c r="C8307" s="23">
        <x:f>'Historical Trades'!C8307</x:f>
      </x:c>
      <x:c r="D8307" s="0">
        <x:f>'Historical Trades'!D8307</x:f>
      </x:c>
      <x:c r="E8307" s="23">
        <x:f>'Historical Trades'!E8307</x:f>
      </x:c>
      <x:c r="F8307" s="0">
        <x:f>'Historical Trades'!F8307</x:f>
      </x:c>
      <x:c r="G8307" s="0">
        <x:f>'Historical Trades'!G8307</x:f>
      </x:c>
      <x:c r="H8307" s="0">
        <x:f>'Historical Trades'!H8307</x:f>
      </x:c>
      <x:c r="I8307" s="0">
        <x:f>'Historical Trades'!I8307</x:f>
      </x:c>
      <x:c r="J8307" s="0">
        <x:f>'Historical Trades'!J8307</x:f>
      </x:c>
      <x:c r="K8307" s="0">
        <x:f>'Historical Trades'!K8307</x:f>
      </x:c>
      <x:c r="L8307" s="0">
        <x:f>'Historical Trades'!L8307</x:f>
      </x:c>
      <x:c r="M8307" s="0">
        <x:f>'Historical Trades'!M8307</x:f>
      </x:c>
      <x:c r="N8307" s="0">
        <x:f>CLEAN('Historical Trades'!O8307)</x:f>
      </x:c>
      <x:c r="P8307" s="14">
        <x:f>IF(G8307="sell",M8307,-M8307)</x:f>
      </x:c>
      <x:c r="Q8307" s="14">
        <x:f>VLOOKUP(N8307,'Currency Rates'!$A$3:$C$32,3,0)</x:f>
      </x:c>
      <x:c r="R8307" s="0">
        <x:f>IF(A8307="SPUS",0,IF(A8307="FWD",0,P8307/Q8307))</x:f>
      </x:c>
    </x:row>
    <x:row r="8308" spans="1:19" x14ac:dyDescent="0.3">
      <x:c r="A8308" s="0">
        <x:f>'Historical Trades'!A8308</x:f>
      </x:c>
      <x:c r="B8308" s="0">
        <x:f>'Historical Trades'!B8308</x:f>
      </x:c>
      <x:c r="C8308" s="23">
        <x:f>'Historical Trades'!C8308</x:f>
      </x:c>
      <x:c r="D8308" s="0">
        <x:f>'Historical Trades'!D8308</x:f>
      </x:c>
      <x:c r="E8308" s="23">
        <x:f>'Historical Trades'!E8308</x:f>
      </x:c>
      <x:c r="F8308" s="0">
        <x:f>'Historical Trades'!F8308</x:f>
      </x:c>
      <x:c r="G8308" s="0">
        <x:f>'Historical Trades'!G8308</x:f>
      </x:c>
      <x:c r="H8308" s="0">
        <x:f>'Historical Trades'!H8308</x:f>
      </x:c>
      <x:c r="I8308" s="0">
        <x:f>'Historical Trades'!I8308</x:f>
      </x:c>
      <x:c r="J8308" s="0">
        <x:f>'Historical Trades'!J8308</x:f>
      </x:c>
      <x:c r="K8308" s="0">
        <x:f>'Historical Trades'!K8308</x:f>
      </x:c>
      <x:c r="L8308" s="0">
        <x:f>'Historical Trades'!L8308</x:f>
      </x:c>
      <x:c r="M8308" s="0">
        <x:f>'Historical Trades'!M8308</x:f>
      </x:c>
      <x:c r="N8308" s="0">
        <x:f>CLEAN('Historical Trades'!O8308)</x:f>
      </x:c>
      <x:c r="P8308" s="14">
        <x:f>IF(G8308="sell",M8308,-M8308)</x:f>
      </x:c>
      <x:c r="Q8308" s="14">
        <x:f>VLOOKUP(N8308,'Currency Rates'!$A$3:$C$32,3,0)</x:f>
      </x:c>
      <x:c r="R8308" s="0">
        <x:f>IF(A8308="SPUS",0,IF(A8308="FWD",0,P8308/Q8308))</x:f>
      </x:c>
    </x:row>
    <x:row r="8309" spans="1:19" x14ac:dyDescent="0.3">
      <x:c r="A8309" s="0">
        <x:f>'Historical Trades'!A8309</x:f>
      </x:c>
      <x:c r="B8309" s="0">
        <x:f>'Historical Trades'!B8309</x:f>
      </x:c>
      <x:c r="C8309" s="23">
        <x:f>'Historical Trades'!C8309</x:f>
      </x:c>
      <x:c r="D8309" s="0">
        <x:f>'Historical Trades'!D8309</x:f>
      </x:c>
      <x:c r="E8309" s="23">
        <x:f>'Historical Trades'!E8309</x:f>
      </x:c>
      <x:c r="F8309" s="0">
        <x:f>'Historical Trades'!F8309</x:f>
      </x:c>
      <x:c r="G8309" s="0">
        <x:f>'Historical Trades'!G8309</x:f>
      </x:c>
      <x:c r="H8309" s="0">
        <x:f>'Historical Trades'!H8309</x:f>
      </x:c>
      <x:c r="I8309" s="0">
        <x:f>'Historical Trades'!I8309</x:f>
      </x:c>
      <x:c r="J8309" s="0">
        <x:f>'Historical Trades'!J8309</x:f>
      </x:c>
      <x:c r="K8309" s="0">
        <x:f>'Historical Trades'!K8309</x:f>
      </x:c>
      <x:c r="L8309" s="0">
        <x:f>'Historical Trades'!L8309</x:f>
      </x:c>
      <x:c r="M8309" s="0">
        <x:f>'Historical Trades'!M8309</x:f>
      </x:c>
      <x:c r="N8309" s="0">
        <x:f>CLEAN('Historical Trades'!O8309)</x:f>
      </x:c>
      <x:c r="P8309" s="14">
        <x:f>IF(G8309="sell",M8309,-M8309)</x:f>
      </x:c>
      <x:c r="Q8309" s="14">
        <x:f>VLOOKUP(N8309,'Currency Rates'!$A$3:$C$32,3,0)</x:f>
      </x:c>
      <x:c r="R8309" s="0">
        <x:f>IF(A8309="SPUS",0,IF(A8309="FWD",0,P8309/Q8309))</x:f>
      </x:c>
    </x:row>
    <x:row r="8310" spans="1:19" x14ac:dyDescent="0.3">
      <x:c r="A8310" s="0">
        <x:f>'Historical Trades'!A8310</x:f>
      </x:c>
      <x:c r="B8310" s="0">
        <x:f>'Historical Trades'!B8310</x:f>
      </x:c>
      <x:c r="C8310" s="23">
        <x:f>'Historical Trades'!C8310</x:f>
      </x:c>
      <x:c r="D8310" s="0">
        <x:f>'Historical Trades'!D8310</x:f>
      </x:c>
      <x:c r="E8310" s="23">
        <x:f>'Historical Trades'!E8310</x:f>
      </x:c>
      <x:c r="F8310" s="0">
        <x:f>'Historical Trades'!F8310</x:f>
      </x:c>
      <x:c r="G8310" s="0">
        <x:f>'Historical Trades'!G8310</x:f>
      </x:c>
      <x:c r="H8310" s="0">
        <x:f>'Historical Trades'!H8310</x:f>
      </x:c>
      <x:c r="I8310" s="0">
        <x:f>'Historical Trades'!I8310</x:f>
      </x:c>
      <x:c r="J8310" s="0">
        <x:f>'Historical Trades'!J8310</x:f>
      </x:c>
      <x:c r="K8310" s="0">
        <x:f>'Historical Trades'!K8310</x:f>
      </x:c>
      <x:c r="L8310" s="0">
        <x:f>'Historical Trades'!L8310</x:f>
      </x:c>
      <x:c r="M8310" s="0">
        <x:f>'Historical Trades'!M8310</x:f>
      </x:c>
      <x:c r="N8310" s="0">
        <x:f>CLEAN('Historical Trades'!O8310)</x:f>
      </x:c>
      <x:c r="P8310" s="14">
        <x:f>IF(G8310="sell",M8310,-M8310)</x:f>
      </x:c>
      <x:c r="Q8310" s="14">
        <x:f>VLOOKUP(N8310,'Currency Rates'!$A$3:$C$32,3,0)</x:f>
      </x:c>
      <x:c r="R8310" s="0">
        <x:f>IF(A8310="SPUS",0,IF(A8310="FWD",0,P8310/Q8310))</x:f>
      </x:c>
    </x:row>
    <x:row r="8311" spans="1:19" x14ac:dyDescent="0.3">
      <x:c r="A8311" s="0">
        <x:f>'Historical Trades'!A8311</x:f>
      </x:c>
      <x:c r="B8311" s="0">
        <x:f>'Historical Trades'!B8311</x:f>
      </x:c>
      <x:c r="C8311" s="23">
        <x:f>'Historical Trades'!C8311</x:f>
      </x:c>
      <x:c r="D8311" s="0">
        <x:f>'Historical Trades'!D8311</x:f>
      </x:c>
      <x:c r="E8311" s="23">
        <x:f>'Historical Trades'!E8311</x:f>
      </x:c>
      <x:c r="F8311" s="0">
        <x:f>'Historical Trades'!F8311</x:f>
      </x:c>
      <x:c r="G8311" s="0">
        <x:f>'Historical Trades'!G8311</x:f>
      </x:c>
      <x:c r="H8311" s="0">
        <x:f>'Historical Trades'!H8311</x:f>
      </x:c>
      <x:c r="I8311" s="0">
        <x:f>'Historical Trades'!I8311</x:f>
      </x:c>
      <x:c r="J8311" s="0">
        <x:f>'Historical Trades'!J8311</x:f>
      </x:c>
      <x:c r="K8311" s="0">
        <x:f>'Historical Trades'!K8311</x:f>
      </x:c>
      <x:c r="L8311" s="0">
        <x:f>'Historical Trades'!L8311</x:f>
      </x:c>
      <x:c r="M8311" s="0">
        <x:f>'Historical Trades'!M8311</x:f>
      </x:c>
      <x:c r="N8311" s="0">
        <x:f>CLEAN('Historical Trades'!O8311)</x:f>
      </x:c>
      <x:c r="P8311" s="14">
        <x:f>IF(G8311="sell",M8311,-M8311)</x:f>
      </x:c>
      <x:c r="Q8311" s="14">
        <x:f>VLOOKUP(N8311,'Currency Rates'!$A$3:$C$32,3,0)</x:f>
      </x:c>
      <x:c r="R8311" s="0">
        <x:f>IF(A8311="SPUS",0,IF(A8311="FWD",0,P8311/Q8311))</x:f>
      </x:c>
    </x:row>
    <x:row r="8312" spans="1:19" x14ac:dyDescent="0.3">
      <x:c r="A8312" s="0">
        <x:f>'Historical Trades'!A8312</x:f>
      </x:c>
      <x:c r="B8312" s="0">
        <x:f>'Historical Trades'!B8312</x:f>
      </x:c>
      <x:c r="C8312" s="23">
        <x:f>'Historical Trades'!C8312</x:f>
      </x:c>
      <x:c r="D8312" s="0">
        <x:f>'Historical Trades'!D8312</x:f>
      </x:c>
      <x:c r="E8312" s="23">
        <x:f>'Historical Trades'!E8312</x:f>
      </x:c>
      <x:c r="F8312" s="0">
        <x:f>'Historical Trades'!F8312</x:f>
      </x:c>
      <x:c r="G8312" s="0">
        <x:f>'Historical Trades'!G8312</x:f>
      </x:c>
      <x:c r="H8312" s="0">
        <x:f>'Historical Trades'!H8312</x:f>
      </x:c>
      <x:c r="I8312" s="0">
        <x:f>'Historical Trades'!I8312</x:f>
      </x:c>
      <x:c r="J8312" s="0">
        <x:f>'Historical Trades'!J8312</x:f>
      </x:c>
      <x:c r="K8312" s="0">
        <x:f>'Historical Trades'!K8312</x:f>
      </x:c>
      <x:c r="L8312" s="0">
        <x:f>'Historical Trades'!L8312</x:f>
      </x:c>
      <x:c r="M8312" s="0">
        <x:f>'Historical Trades'!M8312</x:f>
      </x:c>
      <x:c r="N8312" s="0">
        <x:f>CLEAN('Historical Trades'!O8312)</x:f>
      </x:c>
      <x:c r="P8312" s="14">
        <x:f>IF(G8312="sell",M8312,-M8312)</x:f>
      </x:c>
      <x:c r="Q8312" s="14">
        <x:f>VLOOKUP(N8312,'Currency Rates'!$A$3:$C$32,3,0)</x:f>
      </x:c>
      <x:c r="R8312" s="0">
        <x:f>IF(A8312="SPUS",0,IF(A8312="FWD",0,P8312/Q8312))</x:f>
      </x:c>
    </x:row>
    <x:row r="8313" spans="1:19" x14ac:dyDescent="0.3">
      <x:c r="A8313" s="0">
        <x:f>'Historical Trades'!A8313</x:f>
      </x:c>
      <x:c r="B8313" s="0">
        <x:f>'Historical Trades'!B8313</x:f>
      </x:c>
      <x:c r="C8313" s="23">
        <x:f>'Historical Trades'!C8313</x:f>
      </x:c>
      <x:c r="D8313" s="0">
        <x:f>'Historical Trades'!D8313</x:f>
      </x:c>
      <x:c r="E8313" s="23">
        <x:f>'Historical Trades'!E8313</x:f>
      </x:c>
      <x:c r="F8313" s="0">
        <x:f>'Historical Trades'!F8313</x:f>
      </x:c>
      <x:c r="G8313" s="0">
        <x:f>'Historical Trades'!G8313</x:f>
      </x:c>
      <x:c r="H8313" s="0">
        <x:f>'Historical Trades'!H8313</x:f>
      </x:c>
      <x:c r="I8313" s="0">
        <x:f>'Historical Trades'!I8313</x:f>
      </x:c>
      <x:c r="J8313" s="0">
        <x:f>'Historical Trades'!J8313</x:f>
      </x:c>
      <x:c r="K8313" s="0">
        <x:f>'Historical Trades'!K8313</x:f>
      </x:c>
      <x:c r="L8313" s="0">
        <x:f>'Historical Trades'!L8313</x:f>
      </x:c>
      <x:c r="M8313" s="0">
        <x:f>'Historical Trades'!M8313</x:f>
      </x:c>
      <x:c r="N8313" s="0">
        <x:f>CLEAN('Historical Trades'!O8313)</x:f>
      </x:c>
      <x:c r="P8313" s="14">
        <x:f>IF(G8313="sell",M8313,-M8313)</x:f>
      </x:c>
      <x:c r="Q8313" s="14">
        <x:f>VLOOKUP(N8313,'Currency Rates'!$A$3:$C$32,3,0)</x:f>
      </x:c>
      <x:c r="R8313" s="0">
        <x:f>IF(A8313="SPUS",0,IF(A8313="FWD",0,P8313/Q8313))</x:f>
      </x:c>
    </x:row>
    <x:row r="8314" spans="1:19" x14ac:dyDescent="0.3">
      <x:c r="A8314" s="0">
        <x:f>'Historical Trades'!A8314</x:f>
      </x:c>
      <x:c r="B8314" s="0">
        <x:f>'Historical Trades'!B8314</x:f>
      </x:c>
      <x:c r="C8314" s="23">
        <x:f>'Historical Trades'!C8314</x:f>
      </x:c>
      <x:c r="D8314" s="0">
        <x:f>'Historical Trades'!D8314</x:f>
      </x:c>
      <x:c r="E8314" s="23">
        <x:f>'Historical Trades'!E8314</x:f>
      </x:c>
      <x:c r="F8314" s="0">
        <x:f>'Historical Trades'!F8314</x:f>
      </x:c>
      <x:c r="G8314" s="0">
        <x:f>'Historical Trades'!G8314</x:f>
      </x:c>
      <x:c r="H8314" s="0">
        <x:f>'Historical Trades'!H8314</x:f>
      </x:c>
      <x:c r="I8314" s="0">
        <x:f>'Historical Trades'!I8314</x:f>
      </x:c>
      <x:c r="J8314" s="0">
        <x:f>'Historical Trades'!J8314</x:f>
      </x:c>
      <x:c r="K8314" s="0">
        <x:f>'Historical Trades'!K8314</x:f>
      </x:c>
      <x:c r="L8314" s="0">
        <x:f>'Historical Trades'!L8314</x:f>
      </x:c>
      <x:c r="M8314" s="0">
        <x:f>'Historical Trades'!M8314</x:f>
      </x:c>
      <x:c r="N8314" s="0">
        <x:f>CLEAN('Historical Trades'!O8314)</x:f>
      </x:c>
      <x:c r="P8314" s="14">
        <x:f>IF(G8314="sell",M8314,-M8314)</x:f>
      </x:c>
      <x:c r="Q8314" s="14">
        <x:f>VLOOKUP(N8314,'Currency Rates'!$A$3:$C$32,3,0)</x:f>
      </x:c>
      <x:c r="R8314" s="0">
        <x:f>IF(A8314="SPUS",0,IF(A8314="FWD",0,P8314/Q8314))</x:f>
      </x:c>
    </x:row>
    <x:row r="8315" spans="1:19" x14ac:dyDescent="0.3">
      <x:c r="A8315" s="0">
        <x:f>'Historical Trades'!A8315</x:f>
      </x:c>
      <x:c r="B8315" s="0">
        <x:f>'Historical Trades'!B8315</x:f>
      </x:c>
      <x:c r="C8315" s="23">
        <x:f>'Historical Trades'!C8315</x:f>
      </x:c>
      <x:c r="D8315" s="0">
        <x:f>'Historical Trades'!D8315</x:f>
      </x:c>
      <x:c r="E8315" s="23">
        <x:f>'Historical Trades'!E8315</x:f>
      </x:c>
      <x:c r="F8315" s="0">
        <x:f>'Historical Trades'!F8315</x:f>
      </x:c>
      <x:c r="G8315" s="0">
        <x:f>'Historical Trades'!G8315</x:f>
      </x:c>
      <x:c r="H8315" s="0">
        <x:f>'Historical Trades'!H8315</x:f>
      </x:c>
      <x:c r="I8315" s="0">
        <x:f>'Historical Trades'!I8315</x:f>
      </x:c>
      <x:c r="J8315" s="0">
        <x:f>'Historical Trades'!J8315</x:f>
      </x:c>
      <x:c r="K8315" s="0">
        <x:f>'Historical Trades'!K8315</x:f>
      </x:c>
      <x:c r="L8315" s="0">
        <x:f>'Historical Trades'!L8315</x:f>
      </x:c>
      <x:c r="M8315" s="0">
        <x:f>'Historical Trades'!M8315</x:f>
      </x:c>
      <x:c r="N8315" s="0">
        <x:f>CLEAN('Historical Trades'!O8315)</x:f>
      </x:c>
      <x:c r="P8315" s="14">
        <x:f>IF(G8315="sell",M8315,-M8315)</x:f>
      </x:c>
      <x:c r="Q8315" s="14">
        <x:f>VLOOKUP(N8315,'Currency Rates'!$A$3:$C$32,3,0)</x:f>
      </x:c>
      <x:c r="R8315" s="0">
        <x:f>IF(A8315="SPUS",0,IF(A8315="FWD",0,P8315/Q8315))</x:f>
      </x:c>
    </x:row>
    <x:row r="8316" spans="1:19" x14ac:dyDescent="0.3">
      <x:c r="A8316" s="0">
        <x:f>'Historical Trades'!A8316</x:f>
      </x:c>
      <x:c r="B8316" s="0">
        <x:f>'Historical Trades'!B8316</x:f>
      </x:c>
      <x:c r="C8316" s="23">
        <x:f>'Historical Trades'!C8316</x:f>
      </x:c>
      <x:c r="D8316" s="0">
        <x:f>'Historical Trades'!D8316</x:f>
      </x:c>
      <x:c r="E8316" s="23">
        <x:f>'Historical Trades'!E8316</x:f>
      </x:c>
      <x:c r="F8316" s="0">
        <x:f>'Historical Trades'!F8316</x:f>
      </x:c>
      <x:c r="G8316" s="0">
        <x:f>'Historical Trades'!G8316</x:f>
      </x:c>
      <x:c r="H8316" s="0">
        <x:f>'Historical Trades'!H8316</x:f>
      </x:c>
      <x:c r="I8316" s="0">
        <x:f>'Historical Trades'!I8316</x:f>
      </x:c>
      <x:c r="J8316" s="0">
        <x:f>'Historical Trades'!J8316</x:f>
      </x:c>
      <x:c r="K8316" s="0">
        <x:f>'Historical Trades'!K8316</x:f>
      </x:c>
      <x:c r="L8316" s="0">
        <x:f>'Historical Trades'!L8316</x:f>
      </x:c>
      <x:c r="M8316" s="0">
        <x:f>'Historical Trades'!M8316</x:f>
      </x:c>
      <x:c r="N8316" s="0">
        <x:f>CLEAN('Historical Trades'!O8316)</x:f>
      </x:c>
      <x:c r="P8316" s="14">
        <x:f>IF(G8316="sell",M8316,-M8316)</x:f>
      </x:c>
      <x:c r="Q8316" s="14">
        <x:f>VLOOKUP(N8316,'Currency Rates'!$A$3:$C$32,3,0)</x:f>
      </x:c>
      <x:c r="R8316" s="0">
        <x:f>IF(A8316="SPUS",0,IF(A8316="FWD",0,P8316/Q8316))</x:f>
      </x:c>
    </x:row>
    <x:row r="8317" spans="1:19" x14ac:dyDescent="0.3">
      <x:c r="A8317" s="0">
        <x:f>'Historical Trades'!A8317</x:f>
      </x:c>
      <x:c r="B8317" s="0">
        <x:f>'Historical Trades'!B8317</x:f>
      </x:c>
      <x:c r="C8317" s="23">
        <x:f>'Historical Trades'!C8317</x:f>
      </x:c>
      <x:c r="D8317" s="0">
        <x:f>'Historical Trades'!D8317</x:f>
      </x:c>
      <x:c r="E8317" s="23">
        <x:f>'Historical Trades'!E8317</x:f>
      </x:c>
      <x:c r="F8317" s="0">
        <x:f>'Historical Trades'!F8317</x:f>
      </x:c>
      <x:c r="G8317" s="0">
        <x:f>'Historical Trades'!G8317</x:f>
      </x:c>
      <x:c r="H8317" s="0">
        <x:f>'Historical Trades'!H8317</x:f>
      </x:c>
      <x:c r="I8317" s="0">
        <x:f>'Historical Trades'!I8317</x:f>
      </x:c>
      <x:c r="J8317" s="0">
        <x:f>'Historical Trades'!J8317</x:f>
      </x:c>
      <x:c r="K8317" s="0">
        <x:f>'Historical Trades'!K8317</x:f>
      </x:c>
      <x:c r="L8317" s="0">
        <x:f>'Historical Trades'!L8317</x:f>
      </x:c>
      <x:c r="M8317" s="0">
        <x:f>'Historical Trades'!M8317</x:f>
      </x:c>
      <x:c r="N8317" s="0">
        <x:f>CLEAN('Historical Trades'!O8317)</x:f>
      </x:c>
      <x:c r="P8317" s="14">
        <x:f>IF(G8317="sell",M8317,-M8317)</x:f>
      </x:c>
      <x:c r="Q8317" s="14">
        <x:f>VLOOKUP(N8317,'Currency Rates'!$A$3:$C$32,3,0)</x:f>
      </x:c>
      <x:c r="R8317" s="0">
        <x:f>IF(A8317="SPUS",0,IF(A8317="FWD",0,P8317/Q8317))</x:f>
      </x:c>
    </x:row>
    <x:row r="8318" spans="1:19" x14ac:dyDescent="0.3">
      <x:c r="A8318" s="0">
        <x:f>'Historical Trades'!A8318</x:f>
      </x:c>
      <x:c r="B8318" s="0">
        <x:f>'Historical Trades'!B8318</x:f>
      </x:c>
      <x:c r="C8318" s="23">
        <x:f>'Historical Trades'!C8318</x:f>
      </x:c>
      <x:c r="D8318" s="0">
        <x:f>'Historical Trades'!D8318</x:f>
      </x:c>
      <x:c r="E8318" s="23">
        <x:f>'Historical Trades'!E8318</x:f>
      </x:c>
      <x:c r="F8318" s="0">
        <x:f>'Historical Trades'!F8318</x:f>
      </x:c>
      <x:c r="G8318" s="0">
        <x:f>'Historical Trades'!G8318</x:f>
      </x:c>
      <x:c r="H8318" s="0">
        <x:f>'Historical Trades'!H8318</x:f>
      </x:c>
      <x:c r="I8318" s="0">
        <x:f>'Historical Trades'!I8318</x:f>
      </x:c>
      <x:c r="J8318" s="0">
        <x:f>'Historical Trades'!J8318</x:f>
      </x:c>
      <x:c r="K8318" s="0">
        <x:f>'Historical Trades'!K8318</x:f>
      </x:c>
      <x:c r="L8318" s="0">
        <x:f>'Historical Trades'!L8318</x:f>
      </x:c>
      <x:c r="M8318" s="0">
        <x:f>'Historical Trades'!M8318</x:f>
      </x:c>
      <x:c r="N8318" s="0">
        <x:f>CLEAN('Historical Trades'!O8318)</x:f>
      </x:c>
      <x:c r="P8318" s="14">
        <x:f>IF(G8318="sell",M8318,-M8318)</x:f>
      </x:c>
      <x:c r="Q8318" s="14">
        <x:f>VLOOKUP(N8318,'Currency Rates'!$A$3:$C$32,3,0)</x:f>
      </x:c>
      <x:c r="R8318" s="0">
        <x:f>IF(A8318="SPUS",0,IF(A8318="FWD",0,P8318/Q8318))</x:f>
      </x:c>
    </x:row>
    <x:row r="8319" spans="1:19" x14ac:dyDescent="0.3">
      <x:c r="A8319" s="0">
        <x:f>'Historical Trades'!A8319</x:f>
      </x:c>
      <x:c r="B8319" s="0">
        <x:f>'Historical Trades'!B8319</x:f>
      </x:c>
      <x:c r="C8319" s="23">
        <x:f>'Historical Trades'!C8319</x:f>
      </x:c>
      <x:c r="D8319" s="0">
        <x:f>'Historical Trades'!D8319</x:f>
      </x:c>
      <x:c r="E8319" s="23">
        <x:f>'Historical Trades'!E8319</x:f>
      </x:c>
      <x:c r="F8319" s="0">
        <x:f>'Historical Trades'!F8319</x:f>
      </x:c>
      <x:c r="G8319" s="0">
        <x:f>'Historical Trades'!G8319</x:f>
      </x:c>
      <x:c r="H8319" s="0">
        <x:f>'Historical Trades'!H8319</x:f>
      </x:c>
      <x:c r="I8319" s="0">
        <x:f>'Historical Trades'!I8319</x:f>
      </x:c>
      <x:c r="J8319" s="0">
        <x:f>'Historical Trades'!J8319</x:f>
      </x:c>
      <x:c r="K8319" s="0">
        <x:f>'Historical Trades'!K8319</x:f>
      </x:c>
      <x:c r="L8319" s="0">
        <x:f>'Historical Trades'!L8319</x:f>
      </x:c>
      <x:c r="M8319" s="0">
        <x:f>'Historical Trades'!M8319</x:f>
      </x:c>
      <x:c r="N8319" s="0">
        <x:f>CLEAN('Historical Trades'!O8319)</x:f>
      </x:c>
      <x:c r="P8319" s="14">
        <x:f>IF(G8319="sell",M8319,-M8319)</x:f>
      </x:c>
      <x:c r="Q8319" s="14">
        <x:f>VLOOKUP(N8319,'Currency Rates'!$A$3:$C$32,3,0)</x:f>
      </x:c>
      <x:c r="R8319" s="0">
        <x:f>IF(A8319="SPUS",0,IF(A8319="FWD",0,P8319/Q8319))</x:f>
      </x:c>
    </x:row>
    <x:row r="8320" spans="1:19" x14ac:dyDescent="0.3">
      <x:c r="A8320" s="0">
        <x:f>'Historical Trades'!A8320</x:f>
      </x:c>
      <x:c r="B8320" s="0">
        <x:f>'Historical Trades'!B8320</x:f>
      </x:c>
      <x:c r="C8320" s="23">
        <x:f>'Historical Trades'!C8320</x:f>
      </x:c>
      <x:c r="D8320" s="0">
        <x:f>'Historical Trades'!D8320</x:f>
      </x:c>
      <x:c r="E8320" s="23">
        <x:f>'Historical Trades'!E8320</x:f>
      </x:c>
      <x:c r="F8320" s="0">
        <x:f>'Historical Trades'!F8320</x:f>
      </x:c>
      <x:c r="G8320" s="0">
        <x:f>'Historical Trades'!G8320</x:f>
      </x:c>
      <x:c r="H8320" s="0">
        <x:f>'Historical Trades'!H8320</x:f>
      </x:c>
      <x:c r="I8320" s="0">
        <x:f>'Historical Trades'!I8320</x:f>
      </x:c>
      <x:c r="J8320" s="0">
        <x:f>'Historical Trades'!J8320</x:f>
      </x:c>
      <x:c r="K8320" s="0">
        <x:f>'Historical Trades'!K8320</x:f>
      </x:c>
      <x:c r="L8320" s="0">
        <x:f>'Historical Trades'!L8320</x:f>
      </x:c>
      <x:c r="M8320" s="0">
        <x:f>'Historical Trades'!M8320</x:f>
      </x:c>
      <x:c r="N8320" s="0">
        <x:f>CLEAN('Historical Trades'!O8320)</x:f>
      </x:c>
      <x:c r="P8320" s="14">
        <x:f>IF(G8320="sell",M8320,-M8320)</x:f>
      </x:c>
      <x:c r="Q8320" s="14">
        <x:f>VLOOKUP(N8320,'Currency Rates'!$A$3:$C$32,3,0)</x:f>
      </x:c>
      <x:c r="R8320" s="0">
        <x:f>IF(A8320="SPUS",0,IF(A8320="FWD",0,P8320/Q8320))</x:f>
      </x:c>
    </x:row>
    <x:row r="8321" spans="1:19" x14ac:dyDescent="0.3">
      <x:c r="A8321" s="0">
        <x:f>'Historical Trades'!A8321</x:f>
      </x:c>
      <x:c r="B8321" s="0">
        <x:f>'Historical Trades'!B8321</x:f>
      </x:c>
      <x:c r="C8321" s="23">
        <x:f>'Historical Trades'!C8321</x:f>
      </x:c>
      <x:c r="D8321" s="0">
        <x:f>'Historical Trades'!D8321</x:f>
      </x:c>
      <x:c r="E8321" s="23">
        <x:f>'Historical Trades'!E8321</x:f>
      </x:c>
      <x:c r="F8321" s="0">
        <x:f>'Historical Trades'!F8321</x:f>
      </x:c>
      <x:c r="G8321" s="0">
        <x:f>'Historical Trades'!G8321</x:f>
      </x:c>
      <x:c r="H8321" s="0">
        <x:f>'Historical Trades'!H8321</x:f>
      </x:c>
      <x:c r="I8321" s="0">
        <x:f>'Historical Trades'!I8321</x:f>
      </x:c>
      <x:c r="J8321" s="0">
        <x:f>'Historical Trades'!J8321</x:f>
      </x:c>
      <x:c r="K8321" s="0">
        <x:f>'Historical Trades'!K8321</x:f>
      </x:c>
      <x:c r="L8321" s="0">
        <x:f>'Historical Trades'!L8321</x:f>
      </x:c>
      <x:c r="M8321" s="0">
        <x:f>'Historical Trades'!M8321</x:f>
      </x:c>
      <x:c r="N8321" s="0">
        <x:f>CLEAN('Historical Trades'!O8321)</x:f>
      </x:c>
      <x:c r="P8321" s="14">
        <x:f>IF(G8321="sell",M8321,-M8321)</x:f>
      </x:c>
      <x:c r="Q8321" s="14">
        <x:f>VLOOKUP(N8321,'Currency Rates'!$A$3:$C$32,3,0)</x:f>
      </x:c>
      <x:c r="R8321" s="0">
        <x:f>IF(A8321="SPUS",0,IF(A8321="FWD",0,P8321/Q8321))</x:f>
      </x:c>
    </x:row>
    <x:row r="8322" spans="1:19" x14ac:dyDescent="0.3">
      <x:c r="A8322" s="0">
        <x:f>'Historical Trades'!A8322</x:f>
      </x:c>
      <x:c r="B8322" s="0">
        <x:f>'Historical Trades'!B8322</x:f>
      </x:c>
      <x:c r="C8322" s="23">
        <x:f>'Historical Trades'!C8322</x:f>
      </x:c>
      <x:c r="D8322" s="0">
        <x:f>'Historical Trades'!D8322</x:f>
      </x:c>
      <x:c r="E8322" s="23">
        <x:f>'Historical Trades'!E8322</x:f>
      </x:c>
      <x:c r="F8322" s="0">
        <x:f>'Historical Trades'!F8322</x:f>
      </x:c>
      <x:c r="G8322" s="0">
        <x:f>'Historical Trades'!G8322</x:f>
      </x:c>
      <x:c r="H8322" s="0">
        <x:f>'Historical Trades'!H8322</x:f>
      </x:c>
      <x:c r="I8322" s="0">
        <x:f>'Historical Trades'!I8322</x:f>
      </x:c>
      <x:c r="J8322" s="0">
        <x:f>'Historical Trades'!J8322</x:f>
      </x:c>
      <x:c r="K8322" s="0">
        <x:f>'Historical Trades'!K8322</x:f>
      </x:c>
      <x:c r="L8322" s="0">
        <x:f>'Historical Trades'!L8322</x:f>
      </x:c>
      <x:c r="M8322" s="0">
        <x:f>'Historical Trades'!M8322</x:f>
      </x:c>
      <x:c r="N8322" s="0">
        <x:f>CLEAN('Historical Trades'!O8322)</x:f>
      </x:c>
      <x:c r="P8322" s="14">
        <x:f>IF(G8322="sell",M8322,-M8322)</x:f>
      </x:c>
      <x:c r="Q8322" s="14">
        <x:f>VLOOKUP(N8322,'Currency Rates'!$A$3:$C$32,3,0)</x:f>
      </x:c>
      <x:c r="R8322" s="0">
        <x:f>IF(A8322="SPUS",0,IF(A8322="FWD",0,P8322/Q8322))</x:f>
      </x:c>
    </x:row>
    <x:row r="8323" spans="1:19" x14ac:dyDescent="0.3">
      <x:c r="A8323" s="0">
        <x:f>'Historical Trades'!A8323</x:f>
      </x:c>
      <x:c r="B8323" s="0">
        <x:f>'Historical Trades'!B8323</x:f>
      </x:c>
      <x:c r="C8323" s="23">
        <x:f>'Historical Trades'!C8323</x:f>
      </x:c>
      <x:c r="D8323" s="0">
        <x:f>'Historical Trades'!D8323</x:f>
      </x:c>
      <x:c r="E8323" s="23">
        <x:f>'Historical Trades'!E8323</x:f>
      </x:c>
      <x:c r="F8323" s="0">
        <x:f>'Historical Trades'!F8323</x:f>
      </x:c>
      <x:c r="G8323" s="0">
        <x:f>'Historical Trades'!G8323</x:f>
      </x:c>
      <x:c r="H8323" s="0">
        <x:f>'Historical Trades'!H8323</x:f>
      </x:c>
      <x:c r="I8323" s="0">
        <x:f>'Historical Trades'!I8323</x:f>
      </x:c>
      <x:c r="J8323" s="0">
        <x:f>'Historical Trades'!J8323</x:f>
      </x:c>
      <x:c r="K8323" s="0">
        <x:f>'Historical Trades'!K8323</x:f>
      </x:c>
      <x:c r="L8323" s="0">
        <x:f>'Historical Trades'!L8323</x:f>
      </x:c>
      <x:c r="M8323" s="0">
        <x:f>'Historical Trades'!M8323</x:f>
      </x:c>
      <x:c r="N8323" s="0">
        <x:f>CLEAN('Historical Trades'!O8323)</x:f>
      </x:c>
      <x:c r="P8323" s="14">
        <x:f>IF(G8323="sell",M8323,-M8323)</x:f>
      </x:c>
      <x:c r="Q8323" s="14">
        <x:f>VLOOKUP(N8323,'Currency Rates'!$A$3:$C$32,3,0)</x:f>
      </x:c>
      <x:c r="R8323" s="0">
        <x:f>IF(A8323="SPUS",0,IF(A8323="FWD",0,P8323/Q8323))</x:f>
      </x:c>
    </x:row>
    <x:row r="8324" spans="1:19" x14ac:dyDescent="0.3">
      <x:c r="A8324" s="0">
        <x:f>'Historical Trades'!A8324</x:f>
      </x:c>
      <x:c r="B8324" s="0">
        <x:f>'Historical Trades'!B8324</x:f>
      </x:c>
      <x:c r="C8324" s="23">
        <x:f>'Historical Trades'!C8324</x:f>
      </x:c>
      <x:c r="D8324" s="0">
        <x:f>'Historical Trades'!D8324</x:f>
      </x:c>
      <x:c r="E8324" s="23">
        <x:f>'Historical Trades'!E8324</x:f>
      </x:c>
      <x:c r="F8324" s="0">
        <x:f>'Historical Trades'!F8324</x:f>
      </x:c>
      <x:c r="G8324" s="0">
        <x:f>'Historical Trades'!G8324</x:f>
      </x:c>
      <x:c r="H8324" s="0">
        <x:f>'Historical Trades'!H8324</x:f>
      </x:c>
      <x:c r="I8324" s="0">
        <x:f>'Historical Trades'!I8324</x:f>
      </x:c>
      <x:c r="J8324" s="0">
        <x:f>'Historical Trades'!J8324</x:f>
      </x:c>
      <x:c r="K8324" s="0">
        <x:f>'Historical Trades'!K8324</x:f>
      </x:c>
      <x:c r="L8324" s="0">
        <x:f>'Historical Trades'!L8324</x:f>
      </x:c>
      <x:c r="M8324" s="0">
        <x:f>'Historical Trades'!M8324</x:f>
      </x:c>
      <x:c r="N8324" s="0">
        <x:f>CLEAN('Historical Trades'!O8324)</x:f>
      </x:c>
      <x:c r="P8324" s="14">
        <x:f>IF(G8324="sell",M8324,-M8324)</x:f>
      </x:c>
      <x:c r="Q8324" s="14">
        <x:f>VLOOKUP(N8324,'Currency Rates'!$A$3:$C$32,3,0)</x:f>
      </x:c>
      <x:c r="R8324" s="0">
        <x:f>IF(A8324="SPUS",0,IF(A8324="FWD",0,P8324/Q8324))</x:f>
      </x:c>
    </x:row>
    <x:row r="8325" spans="1:19" x14ac:dyDescent="0.3">
      <x:c r="A8325" s="0">
        <x:f>'Historical Trades'!A8325</x:f>
      </x:c>
      <x:c r="B8325" s="0">
        <x:f>'Historical Trades'!B8325</x:f>
      </x:c>
      <x:c r="C8325" s="23">
        <x:f>'Historical Trades'!C8325</x:f>
      </x:c>
      <x:c r="D8325" s="0">
        <x:f>'Historical Trades'!D8325</x:f>
      </x:c>
      <x:c r="E8325" s="23">
        <x:f>'Historical Trades'!E8325</x:f>
      </x:c>
      <x:c r="F8325" s="0">
        <x:f>'Historical Trades'!F8325</x:f>
      </x:c>
      <x:c r="G8325" s="0">
        <x:f>'Historical Trades'!G8325</x:f>
      </x:c>
      <x:c r="H8325" s="0">
        <x:f>'Historical Trades'!H8325</x:f>
      </x:c>
      <x:c r="I8325" s="0">
        <x:f>'Historical Trades'!I8325</x:f>
      </x:c>
      <x:c r="J8325" s="0">
        <x:f>'Historical Trades'!J8325</x:f>
      </x:c>
      <x:c r="K8325" s="0">
        <x:f>'Historical Trades'!K8325</x:f>
      </x:c>
      <x:c r="L8325" s="0">
        <x:f>'Historical Trades'!L8325</x:f>
      </x:c>
      <x:c r="M8325" s="0">
        <x:f>'Historical Trades'!M8325</x:f>
      </x:c>
      <x:c r="N8325" s="0">
        <x:f>CLEAN('Historical Trades'!O8325)</x:f>
      </x:c>
      <x:c r="P8325" s="14">
        <x:f>IF(G8325="sell",M8325,-M8325)</x:f>
      </x:c>
      <x:c r="Q8325" s="14">
        <x:f>VLOOKUP(N8325,'Currency Rates'!$A$3:$C$32,3,0)</x:f>
      </x:c>
      <x:c r="R8325" s="0">
        <x:f>IF(A8325="SPUS",0,IF(A8325="FWD",0,P8325/Q8325))</x:f>
      </x:c>
    </x:row>
    <x:row r="8326" spans="1:19" x14ac:dyDescent="0.3">
      <x:c r="A8326" s="0">
        <x:f>'Historical Trades'!A8326</x:f>
      </x:c>
      <x:c r="B8326" s="0">
        <x:f>'Historical Trades'!B8326</x:f>
      </x:c>
      <x:c r="C8326" s="23">
        <x:f>'Historical Trades'!C8326</x:f>
      </x:c>
      <x:c r="D8326" s="0">
        <x:f>'Historical Trades'!D8326</x:f>
      </x:c>
      <x:c r="E8326" s="23">
        <x:f>'Historical Trades'!E8326</x:f>
      </x:c>
      <x:c r="F8326" s="0">
        <x:f>'Historical Trades'!F8326</x:f>
      </x:c>
      <x:c r="G8326" s="0">
        <x:f>'Historical Trades'!G8326</x:f>
      </x:c>
      <x:c r="H8326" s="0">
        <x:f>'Historical Trades'!H8326</x:f>
      </x:c>
      <x:c r="I8326" s="0">
        <x:f>'Historical Trades'!I8326</x:f>
      </x:c>
      <x:c r="J8326" s="0">
        <x:f>'Historical Trades'!J8326</x:f>
      </x:c>
      <x:c r="K8326" s="0">
        <x:f>'Historical Trades'!K8326</x:f>
      </x:c>
      <x:c r="L8326" s="0">
        <x:f>'Historical Trades'!L8326</x:f>
      </x:c>
      <x:c r="M8326" s="0">
        <x:f>'Historical Trades'!M8326</x:f>
      </x:c>
      <x:c r="N8326" s="0">
        <x:f>CLEAN('Historical Trades'!O8326)</x:f>
      </x:c>
      <x:c r="P8326" s="14">
        <x:f>IF(G8326="sell",M8326,-M8326)</x:f>
      </x:c>
      <x:c r="Q8326" s="14">
        <x:f>VLOOKUP(N8326,'Currency Rates'!$A$3:$C$32,3,0)</x:f>
      </x:c>
      <x:c r="R8326" s="0">
        <x:f>IF(A8326="SPUS",0,IF(A8326="FWD",0,P8326/Q8326))</x:f>
      </x:c>
    </x:row>
    <x:row r="8327" spans="1:19" x14ac:dyDescent="0.3">
      <x:c r="A8327" s="0">
        <x:f>'Historical Trades'!A8327</x:f>
      </x:c>
      <x:c r="B8327" s="0">
        <x:f>'Historical Trades'!B8327</x:f>
      </x:c>
      <x:c r="C8327" s="23">
        <x:f>'Historical Trades'!C8327</x:f>
      </x:c>
      <x:c r="D8327" s="0">
        <x:f>'Historical Trades'!D8327</x:f>
      </x:c>
      <x:c r="E8327" s="23">
        <x:f>'Historical Trades'!E8327</x:f>
      </x:c>
      <x:c r="F8327" s="0">
        <x:f>'Historical Trades'!F8327</x:f>
      </x:c>
      <x:c r="G8327" s="0">
        <x:f>'Historical Trades'!G8327</x:f>
      </x:c>
      <x:c r="H8327" s="0">
        <x:f>'Historical Trades'!H8327</x:f>
      </x:c>
      <x:c r="I8327" s="0">
        <x:f>'Historical Trades'!I8327</x:f>
      </x:c>
      <x:c r="J8327" s="0">
        <x:f>'Historical Trades'!J8327</x:f>
      </x:c>
      <x:c r="K8327" s="0">
        <x:f>'Historical Trades'!K8327</x:f>
      </x:c>
      <x:c r="L8327" s="0">
        <x:f>'Historical Trades'!L8327</x:f>
      </x:c>
      <x:c r="M8327" s="0">
        <x:f>'Historical Trades'!M8327</x:f>
      </x:c>
      <x:c r="N8327" s="0">
        <x:f>CLEAN('Historical Trades'!O8327)</x:f>
      </x:c>
      <x:c r="P8327" s="14">
        <x:f>IF(G8327="sell",M8327,-M8327)</x:f>
      </x:c>
      <x:c r="Q8327" s="14">
        <x:f>VLOOKUP(N8327,'Currency Rates'!$A$3:$C$32,3,0)</x:f>
      </x:c>
      <x:c r="R8327" s="0">
        <x:f>IF(A8327="SPUS",0,IF(A8327="FWD",0,P8327/Q8327))</x:f>
      </x:c>
    </x:row>
    <x:row r="8328" spans="1:19" x14ac:dyDescent="0.3">
      <x:c r="A8328" s="0">
        <x:f>'Historical Trades'!A8328</x:f>
      </x:c>
      <x:c r="B8328" s="0">
        <x:f>'Historical Trades'!B8328</x:f>
      </x:c>
      <x:c r="C8328" s="23">
        <x:f>'Historical Trades'!C8328</x:f>
      </x:c>
      <x:c r="D8328" s="0">
        <x:f>'Historical Trades'!D8328</x:f>
      </x:c>
      <x:c r="E8328" s="23">
        <x:f>'Historical Trades'!E8328</x:f>
      </x:c>
      <x:c r="F8328" s="0">
        <x:f>'Historical Trades'!F8328</x:f>
      </x:c>
      <x:c r="G8328" s="0">
        <x:f>'Historical Trades'!G8328</x:f>
      </x:c>
      <x:c r="H8328" s="0">
        <x:f>'Historical Trades'!H8328</x:f>
      </x:c>
      <x:c r="I8328" s="0">
        <x:f>'Historical Trades'!I8328</x:f>
      </x:c>
      <x:c r="J8328" s="0">
        <x:f>'Historical Trades'!J8328</x:f>
      </x:c>
      <x:c r="K8328" s="0">
        <x:f>'Historical Trades'!K8328</x:f>
      </x:c>
      <x:c r="L8328" s="0">
        <x:f>'Historical Trades'!L8328</x:f>
      </x:c>
      <x:c r="M8328" s="0">
        <x:f>'Historical Trades'!M8328</x:f>
      </x:c>
      <x:c r="N8328" s="0">
        <x:f>CLEAN('Historical Trades'!O8328)</x:f>
      </x:c>
      <x:c r="P8328" s="14">
        <x:f>IF(G8328="sell",M8328,-M8328)</x:f>
      </x:c>
      <x:c r="Q8328" s="14">
        <x:f>VLOOKUP(N8328,'Currency Rates'!$A$3:$C$32,3,0)</x:f>
      </x:c>
      <x:c r="R8328" s="0">
        <x:f>IF(A8328="SPUS",0,IF(A8328="FWD",0,P8328/Q8328))</x:f>
      </x:c>
    </x:row>
    <x:row r="8329" spans="1:19" x14ac:dyDescent="0.3">
      <x:c r="A8329" s="0">
        <x:f>'Historical Trades'!A8329</x:f>
      </x:c>
      <x:c r="B8329" s="0">
        <x:f>'Historical Trades'!B8329</x:f>
      </x:c>
      <x:c r="C8329" s="23">
        <x:f>'Historical Trades'!C8329</x:f>
      </x:c>
      <x:c r="D8329" s="0">
        <x:f>'Historical Trades'!D8329</x:f>
      </x:c>
      <x:c r="E8329" s="23">
        <x:f>'Historical Trades'!E8329</x:f>
      </x:c>
      <x:c r="F8329" s="0">
        <x:f>'Historical Trades'!F8329</x:f>
      </x:c>
      <x:c r="G8329" s="0">
        <x:f>'Historical Trades'!G8329</x:f>
      </x:c>
      <x:c r="H8329" s="0">
        <x:f>'Historical Trades'!H8329</x:f>
      </x:c>
      <x:c r="I8329" s="0">
        <x:f>'Historical Trades'!I8329</x:f>
      </x:c>
      <x:c r="J8329" s="0">
        <x:f>'Historical Trades'!J8329</x:f>
      </x:c>
      <x:c r="K8329" s="0">
        <x:f>'Historical Trades'!K8329</x:f>
      </x:c>
      <x:c r="L8329" s="0">
        <x:f>'Historical Trades'!L8329</x:f>
      </x:c>
      <x:c r="M8329" s="0">
        <x:f>'Historical Trades'!M8329</x:f>
      </x:c>
      <x:c r="N8329" s="0">
        <x:f>CLEAN('Historical Trades'!O8329)</x:f>
      </x:c>
      <x:c r="P8329" s="14">
        <x:f>IF(G8329="sell",M8329,-M8329)</x:f>
      </x:c>
      <x:c r="Q8329" s="14">
        <x:f>VLOOKUP(N8329,'Currency Rates'!$A$3:$C$32,3,0)</x:f>
      </x:c>
      <x:c r="R8329" s="0">
        <x:f>IF(A8329="SPUS",0,IF(A8329="FWD",0,P8329/Q8329))</x:f>
      </x:c>
    </x:row>
    <x:row r="8330" spans="1:19" x14ac:dyDescent="0.3">
      <x:c r="A8330" s="0">
        <x:f>'Historical Trades'!A8330</x:f>
      </x:c>
      <x:c r="B8330" s="0">
        <x:f>'Historical Trades'!B8330</x:f>
      </x:c>
      <x:c r="C8330" s="23">
        <x:f>'Historical Trades'!C8330</x:f>
      </x:c>
      <x:c r="D8330" s="0">
        <x:f>'Historical Trades'!D8330</x:f>
      </x:c>
      <x:c r="E8330" s="23">
        <x:f>'Historical Trades'!E8330</x:f>
      </x:c>
      <x:c r="F8330" s="0">
        <x:f>'Historical Trades'!F8330</x:f>
      </x:c>
      <x:c r="G8330" s="0">
        <x:f>'Historical Trades'!G8330</x:f>
      </x:c>
      <x:c r="H8330" s="0">
        <x:f>'Historical Trades'!H8330</x:f>
      </x:c>
      <x:c r="I8330" s="0">
        <x:f>'Historical Trades'!I8330</x:f>
      </x:c>
      <x:c r="J8330" s="0">
        <x:f>'Historical Trades'!J8330</x:f>
      </x:c>
      <x:c r="K8330" s="0">
        <x:f>'Historical Trades'!K8330</x:f>
      </x:c>
      <x:c r="L8330" s="0">
        <x:f>'Historical Trades'!L8330</x:f>
      </x:c>
      <x:c r="M8330" s="0">
        <x:f>'Historical Trades'!M8330</x:f>
      </x:c>
      <x:c r="N8330" s="0">
        <x:f>CLEAN('Historical Trades'!O8330)</x:f>
      </x:c>
      <x:c r="P8330" s="14">
        <x:f>IF(G8330="sell",M8330,-M8330)</x:f>
      </x:c>
      <x:c r="Q8330" s="14">
        <x:f>VLOOKUP(N8330,'Currency Rates'!$A$3:$C$32,3,0)</x:f>
      </x:c>
      <x:c r="R8330" s="0">
        <x:f>IF(A8330="SPUS",0,IF(A8330="FWD",0,P8330/Q8330))</x:f>
      </x:c>
    </x:row>
    <x:row r="8331" spans="1:19" x14ac:dyDescent="0.3">
      <x:c r="A8331" s="0">
        <x:f>'Historical Trades'!A8331</x:f>
      </x:c>
      <x:c r="B8331" s="0">
        <x:f>'Historical Trades'!B8331</x:f>
      </x:c>
      <x:c r="C8331" s="23">
        <x:f>'Historical Trades'!C8331</x:f>
      </x:c>
      <x:c r="D8331" s="0">
        <x:f>'Historical Trades'!D8331</x:f>
      </x:c>
      <x:c r="E8331" s="23">
        <x:f>'Historical Trades'!E8331</x:f>
      </x:c>
      <x:c r="F8331" s="0">
        <x:f>'Historical Trades'!F8331</x:f>
      </x:c>
      <x:c r="G8331" s="0">
        <x:f>'Historical Trades'!G8331</x:f>
      </x:c>
      <x:c r="H8331" s="0">
        <x:f>'Historical Trades'!H8331</x:f>
      </x:c>
      <x:c r="I8331" s="0">
        <x:f>'Historical Trades'!I8331</x:f>
      </x:c>
      <x:c r="J8331" s="0">
        <x:f>'Historical Trades'!J8331</x:f>
      </x:c>
      <x:c r="K8331" s="0">
        <x:f>'Historical Trades'!K8331</x:f>
      </x:c>
      <x:c r="L8331" s="0">
        <x:f>'Historical Trades'!L8331</x:f>
      </x:c>
      <x:c r="M8331" s="0">
        <x:f>'Historical Trades'!M8331</x:f>
      </x:c>
      <x:c r="N8331" s="0">
        <x:f>CLEAN('Historical Trades'!O8331)</x:f>
      </x:c>
      <x:c r="P8331" s="14">
        <x:f>IF(G8331="sell",M8331,-M8331)</x:f>
      </x:c>
      <x:c r="Q8331" s="14">
        <x:f>VLOOKUP(N8331,'Currency Rates'!$A$3:$C$32,3,0)</x:f>
      </x:c>
      <x:c r="R8331" s="0">
        <x:f>IF(A8331="SPUS",0,IF(A8331="FWD",0,P8331/Q8331))</x:f>
      </x:c>
    </x:row>
    <x:row r="8332" spans="1:19" x14ac:dyDescent="0.3">
      <x:c r="A8332" s="0">
        <x:f>'Historical Trades'!A8332</x:f>
      </x:c>
      <x:c r="B8332" s="0">
        <x:f>'Historical Trades'!B8332</x:f>
      </x:c>
      <x:c r="C8332" s="23">
        <x:f>'Historical Trades'!C8332</x:f>
      </x:c>
      <x:c r="D8332" s="0">
        <x:f>'Historical Trades'!D8332</x:f>
      </x:c>
      <x:c r="E8332" s="23">
        <x:f>'Historical Trades'!E8332</x:f>
      </x:c>
      <x:c r="F8332" s="0">
        <x:f>'Historical Trades'!F8332</x:f>
      </x:c>
      <x:c r="G8332" s="0">
        <x:f>'Historical Trades'!G8332</x:f>
      </x:c>
      <x:c r="H8332" s="0">
        <x:f>'Historical Trades'!H8332</x:f>
      </x:c>
      <x:c r="I8332" s="0">
        <x:f>'Historical Trades'!I8332</x:f>
      </x:c>
      <x:c r="J8332" s="0">
        <x:f>'Historical Trades'!J8332</x:f>
      </x:c>
      <x:c r="K8332" s="0">
        <x:f>'Historical Trades'!K8332</x:f>
      </x:c>
      <x:c r="L8332" s="0">
        <x:f>'Historical Trades'!L8332</x:f>
      </x:c>
      <x:c r="M8332" s="0">
        <x:f>'Historical Trades'!M8332</x:f>
      </x:c>
      <x:c r="N8332" s="0">
        <x:f>CLEAN('Historical Trades'!O8332)</x:f>
      </x:c>
      <x:c r="P8332" s="14">
        <x:f>IF(G8332="sell",M8332,-M8332)</x:f>
      </x:c>
      <x:c r="Q8332" s="14">
        <x:f>VLOOKUP(N8332,'Currency Rates'!$A$3:$C$32,3,0)</x:f>
      </x:c>
      <x:c r="R8332" s="0">
        <x:f>IF(A8332="SPUS",0,IF(A8332="FWD",0,P8332/Q8332))</x:f>
      </x:c>
    </x:row>
    <x:row r="8333" spans="1:19" x14ac:dyDescent="0.3">
      <x:c r="A8333" s="0">
        <x:f>'Historical Trades'!A8333</x:f>
      </x:c>
      <x:c r="B8333" s="0">
        <x:f>'Historical Trades'!B8333</x:f>
      </x:c>
      <x:c r="C8333" s="23">
        <x:f>'Historical Trades'!C8333</x:f>
      </x:c>
      <x:c r="D8333" s="0">
        <x:f>'Historical Trades'!D8333</x:f>
      </x:c>
      <x:c r="E8333" s="23">
        <x:f>'Historical Trades'!E8333</x:f>
      </x:c>
      <x:c r="F8333" s="0">
        <x:f>'Historical Trades'!F8333</x:f>
      </x:c>
      <x:c r="G8333" s="0">
        <x:f>'Historical Trades'!G8333</x:f>
      </x:c>
      <x:c r="H8333" s="0">
        <x:f>'Historical Trades'!H8333</x:f>
      </x:c>
      <x:c r="I8333" s="0">
        <x:f>'Historical Trades'!I8333</x:f>
      </x:c>
      <x:c r="J8333" s="0">
        <x:f>'Historical Trades'!J8333</x:f>
      </x:c>
      <x:c r="K8333" s="0">
        <x:f>'Historical Trades'!K8333</x:f>
      </x:c>
      <x:c r="L8333" s="0">
        <x:f>'Historical Trades'!L8333</x:f>
      </x:c>
      <x:c r="M8333" s="0">
        <x:f>'Historical Trades'!M8333</x:f>
      </x:c>
      <x:c r="N8333" s="0">
        <x:f>CLEAN('Historical Trades'!O8333)</x:f>
      </x:c>
      <x:c r="P8333" s="14">
        <x:f>IF(G8333="sell",M8333,-M8333)</x:f>
      </x:c>
      <x:c r="Q8333" s="14">
        <x:f>VLOOKUP(N8333,'Currency Rates'!$A$3:$C$32,3,0)</x:f>
      </x:c>
      <x:c r="R8333" s="0">
        <x:f>IF(A8333="SPUS",0,IF(A8333="FWD",0,P8333/Q8333))</x:f>
      </x:c>
    </x:row>
    <x:row r="8334" spans="1:19" x14ac:dyDescent="0.3">
      <x:c r="A8334" s="0">
        <x:f>'Historical Trades'!A8334</x:f>
      </x:c>
      <x:c r="B8334" s="0">
        <x:f>'Historical Trades'!B8334</x:f>
      </x:c>
      <x:c r="C8334" s="23">
        <x:f>'Historical Trades'!C8334</x:f>
      </x:c>
      <x:c r="D8334" s="0">
        <x:f>'Historical Trades'!D8334</x:f>
      </x:c>
      <x:c r="E8334" s="23">
        <x:f>'Historical Trades'!E8334</x:f>
      </x:c>
      <x:c r="F8334" s="0">
        <x:f>'Historical Trades'!F8334</x:f>
      </x:c>
      <x:c r="G8334" s="0">
        <x:f>'Historical Trades'!G8334</x:f>
      </x:c>
      <x:c r="H8334" s="0">
        <x:f>'Historical Trades'!H8334</x:f>
      </x:c>
      <x:c r="I8334" s="0">
        <x:f>'Historical Trades'!I8334</x:f>
      </x:c>
      <x:c r="J8334" s="0">
        <x:f>'Historical Trades'!J8334</x:f>
      </x:c>
      <x:c r="K8334" s="0">
        <x:f>'Historical Trades'!K8334</x:f>
      </x:c>
      <x:c r="L8334" s="0">
        <x:f>'Historical Trades'!L8334</x:f>
      </x:c>
      <x:c r="M8334" s="0">
        <x:f>'Historical Trades'!M8334</x:f>
      </x:c>
      <x:c r="N8334" s="0">
        <x:f>CLEAN('Historical Trades'!O8334)</x:f>
      </x:c>
      <x:c r="P8334" s="14">
        <x:f>IF(G8334="sell",M8334,-M8334)</x:f>
      </x:c>
      <x:c r="Q8334" s="14">
        <x:f>VLOOKUP(N8334,'Currency Rates'!$A$3:$C$32,3,0)</x:f>
      </x:c>
      <x:c r="R8334" s="0">
        <x:f>IF(A8334="SPUS",0,IF(A8334="FWD",0,P8334/Q8334))</x:f>
      </x:c>
    </x:row>
    <x:row r="8335" spans="1:19" x14ac:dyDescent="0.3">
      <x:c r="A8335" s="0">
        <x:f>'Historical Trades'!A8335</x:f>
      </x:c>
      <x:c r="B8335" s="0">
        <x:f>'Historical Trades'!B8335</x:f>
      </x:c>
      <x:c r="C8335" s="23">
        <x:f>'Historical Trades'!C8335</x:f>
      </x:c>
      <x:c r="D8335" s="0">
        <x:f>'Historical Trades'!D8335</x:f>
      </x:c>
      <x:c r="E8335" s="23">
        <x:f>'Historical Trades'!E8335</x:f>
      </x:c>
      <x:c r="F8335" s="0">
        <x:f>'Historical Trades'!F8335</x:f>
      </x:c>
      <x:c r="G8335" s="0">
        <x:f>'Historical Trades'!G8335</x:f>
      </x:c>
      <x:c r="H8335" s="0">
        <x:f>'Historical Trades'!H8335</x:f>
      </x:c>
      <x:c r="I8335" s="0">
        <x:f>'Historical Trades'!I8335</x:f>
      </x:c>
      <x:c r="J8335" s="0">
        <x:f>'Historical Trades'!J8335</x:f>
      </x:c>
      <x:c r="K8335" s="0">
        <x:f>'Historical Trades'!K8335</x:f>
      </x:c>
      <x:c r="L8335" s="0">
        <x:f>'Historical Trades'!L8335</x:f>
      </x:c>
      <x:c r="M8335" s="0">
        <x:f>'Historical Trades'!M8335</x:f>
      </x:c>
      <x:c r="N8335" s="0">
        <x:f>CLEAN('Historical Trades'!O8335)</x:f>
      </x:c>
      <x:c r="P8335" s="14">
        <x:f>IF(G8335="sell",M8335,-M8335)</x:f>
      </x:c>
      <x:c r="Q8335" s="14">
        <x:f>VLOOKUP(N8335,'Currency Rates'!$A$3:$C$32,3,0)</x:f>
      </x:c>
      <x:c r="R8335" s="0">
        <x:f>IF(A8335="SPUS",0,IF(A8335="FWD",0,P8335/Q8335))</x:f>
      </x:c>
    </x:row>
    <x:row r="8336" spans="1:19" x14ac:dyDescent="0.3">
      <x:c r="A8336" s="0">
        <x:f>'Historical Trades'!A8336</x:f>
      </x:c>
      <x:c r="B8336" s="0">
        <x:f>'Historical Trades'!B8336</x:f>
      </x:c>
      <x:c r="C8336" s="23">
        <x:f>'Historical Trades'!C8336</x:f>
      </x:c>
      <x:c r="D8336" s="0">
        <x:f>'Historical Trades'!D8336</x:f>
      </x:c>
      <x:c r="E8336" s="23">
        <x:f>'Historical Trades'!E8336</x:f>
      </x:c>
      <x:c r="F8336" s="0">
        <x:f>'Historical Trades'!F8336</x:f>
      </x:c>
      <x:c r="G8336" s="0">
        <x:f>'Historical Trades'!G8336</x:f>
      </x:c>
      <x:c r="H8336" s="0">
        <x:f>'Historical Trades'!H8336</x:f>
      </x:c>
      <x:c r="I8336" s="0">
        <x:f>'Historical Trades'!I8336</x:f>
      </x:c>
      <x:c r="J8336" s="0">
        <x:f>'Historical Trades'!J8336</x:f>
      </x:c>
      <x:c r="K8336" s="0">
        <x:f>'Historical Trades'!K8336</x:f>
      </x:c>
      <x:c r="L8336" s="0">
        <x:f>'Historical Trades'!L8336</x:f>
      </x:c>
      <x:c r="M8336" s="0">
        <x:f>'Historical Trades'!M8336</x:f>
      </x:c>
      <x:c r="N8336" s="0">
        <x:f>CLEAN('Historical Trades'!O8336)</x:f>
      </x:c>
      <x:c r="P8336" s="14">
        <x:f>IF(G8336="sell",M8336,-M8336)</x:f>
      </x:c>
      <x:c r="Q8336" s="14">
        <x:f>VLOOKUP(N8336,'Currency Rates'!$A$3:$C$32,3,0)</x:f>
      </x:c>
      <x:c r="R8336" s="0">
        <x:f>IF(A8336="SPUS",0,IF(A8336="FWD",0,P8336/Q8336))</x:f>
      </x:c>
    </x:row>
    <x:row r="8337" spans="1:19" x14ac:dyDescent="0.3">
      <x:c r="A8337" s="0">
        <x:f>'Historical Trades'!A8337</x:f>
      </x:c>
      <x:c r="B8337" s="0">
        <x:f>'Historical Trades'!B8337</x:f>
      </x:c>
      <x:c r="C8337" s="23">
        <x:f>'Historical Trades'!C8337</x:f>
      </x:c>
      <x:c r="D8337" s="0">
        <x:f>'Historical Trades'!D8337</x:f>
      </x:c>
      <x:c r="E8337" s="23">
        <x:f>'Historical Trades'!E8337</x:f>
      </x:c>
      <x:c r="F8337" s="0">
        <x:f>'Historical Trades'!F8337</x:f>
      </x:c>
      <x:c r="G8337" s="0">
        <x:f>'Historical Trades'!G8337</x:f>
      </x:c>
      <x:c r="H8337" s="0">
        <x:f>'Historical Trades'!H8337</x:f>
      </x:c>
      <x:c r="I8337" s="0">
        <x:f>'Historical Trades'!I8337</x:f>
      </x:c>
      <x:c r="J8337" s="0">
        <x:f>'Historical Trades'!J8337</x:f>
      </x:c>
      <x:c r="K8337" s="0">
        <x:f>'Historical Trades'!K8337</x:f>
      </x:c>
      <x:c r="L8337" s="0">
        <x:f>'Historical Trades'!L8337</x:f>
      </x:c>
      <x:c r="M8337" s="0">
        <x:f>'Historical Trades'!M8337</x:f>
      </x:c>
      <x:c r="N8337" s="0">
        <x:f>CLEAN('Historical Trades'!O8337)</x:f>
      </x:c>
      <x:c r="P8337" s="14">
        <x:f>IF(G8337="sell",M8337,-M8337)</x:f>
      </x:c>
      <x:c r="Q8337" s="14">
        <x:f>VLOOKUP(N8337,'Currency Rates'!$A$3:$C$32,3,0)</x:f>
      </x:c>
      <x:c r="R8337" s="0">
        <x:f>IF(A8337="SPUS",0,IF(A8337="FWD",0,P8337/Q8337))</x:f>
      </x:c>
    </x:row>
    <x:row r="8338" spans="1:19" x14ac:dyDescent="0.3">
      <x:c r="A8338" s="0">
        <x:f>'Historical Trades'!A8338</x:f>
      </x:c>
      <x:c r="B8338" s="0">
        <x:f>'Historical Trades'!B8338</x:f>
      </x:c>
      <x:c r="C8338" s="23">
        <x:f>'Historical Trades'!C8338</x:f>
      </x:c>
      <x:c r="D8338" s="0">
        <x:f>'Historical Trades'!D8338</x:f>
      </x:c>
      <x:c r="E8338" s="23">
        <x:f>'Historical Trades'!E8338</x:f>
      </x:c>
      <x:c r="F8338" s="0">
        <x:f>'Historical Trades'!F8338</x:f>
      </x:c>
      <x:c r="G8338" s="0">
        <x:f>'Historical Trades'!G8338</x:f>
      </x:c>
      <x:c r="H8338" s="0">
        <x:f>'Historical Trades'!H8338</x:f>
      </x:c>
      <x:c r="I8338" s="0">
        <x:f>'Historical Trades'!I8338</x:f>
      </x:c>
      <x:c r="J8338" s="0">
        <x:f>'Historical Trades'!J8338</x:f>
      </x:c>
      <x:c r="K8338" s="0">
        <x:f>'Historical Trades'!K8338</x:f>
      </x:c>
      <x:c r="L8338" s="0">
        <x:f>'Historical Trades'!L8338</x:f>
      </x:c>
      <x:c r="M8338" s="0">
        <x:f>'Historical Trades'!M8338</x:f>
      </x:c>
      <x:c r="N8338" s="0">
        <x:f>CLEAN('Historical Trades'!O8338)</x:f>
      </x:c>
      <x:c r="P8338" s="14">
        <x:f>IF(G8338="sell",M8338,-M8338)</x:f>
      </x:c>
      <x:c r="Q8338" s="14">
        <x:f>VLOOKUP(N8338,'Currency Rates'!$A$3:$C$32,3,0)</x:f>
      </x:c>
      <x:c r="R8338" s="0">
        <x:f>IF(A8338="SPUS",0,IF(A8338="FWD",0,P8338/Q8338))</x:f>
      </x:c>
    </x:row>
    <x:row r="8339" spans="1:19" x14ac:dyDescent="0.3">
      <x:c r="A8339" s="0">
        <x:f>'Historical Trades'!A8339</x:f>
      </x:c>
      <x:c r="B8339" s="0">
        <x:f>'Historical Trades'!B8339</x:f>
      </x:c>
      <x:c r="C8339" s="23">
        <x:f>'Historical Trades'!C8339</x:f>
      </x:c>
      <x:c r="D8339" s="0">
        <x:f>'Historical Trades'!D8339</x:f>
      </x:c>
      <x:c r="E8339" s="23">
        <x:f>'Historical Trades'!E8339</x:f>
      </x:c>
      <x:c r="F8339" s="0">
        <x:f>'Historical Trades'!F8339</x:f>
      </x:c>
      <x:c r="G8339" s="0">
        <x:f>'Historical Trades'!G8339</x:f>
      </x:c>
      <x:c r="H8339" s="0">
        <x:f>'Historical Trades'!H8339</x:f>
      </x:c>
      <x:c r="I8339" s="0">
        <x:f>'Historical Trades'!I8339</x:f>
      </x:c>
      <x:c r="J8339" s="0">
        <x:f>'Historical Trades'!J8339</x:f>
      </x:c>
      <x:c r="K8339" s="0">
        <x:f>'Historical Trades'!K8339</x:f>
      </x:c>
      <x:c r="L8339" s="0">
        <x:f>'Historical Trades'!L8339</x:f>
      </x:c>
      <x:c r="M8339" s="0">
        <x:f>'Historical Trades'!M8339</x:f>
      </x:c>
      <x:c r="N8339" s="0">
        <x:f>CLEAN('Historical Trades'!O8339)</x:f>
      </x:c>
      <x:c r="P8339" s="14">
        <x:f>IF(G8339="sell",M8339,-M8339)</x:f>
      </x:c>
      <x:c r="Q8339" s="14">
        <x:f>VLOOKUP(N8339,'Currency Rates'!$A$3:$C$32,3,0)</x:f>
      </x:c>
      <x:c r="R8339" s="0">
        <x:f>IF(A8339="SPUS",0,IF(A8339="FWD",0,P8339/Q8339))</x:f>
      </x:c>
    </x:row>
    <x:row r="8340" spans="1:19" x14ac:dyDescent="0.3">
      <x:c r="A8340" s="0">
        <x:f>'Historical Trades'!A8340</x:f>
      </x:c>
      <x:c r="B8340" s="0">
        <x:f>'Historical Trades'!B8340</x:f>
      </x:c>
      <x:c r="C8340" s="23">
        <x:f>'Historical Trades'!C8340</x:f>
      </x:c>
      <x:c r="D8340" s="0">
        <x:f>'Historical Trades'!D8340</x:f>
      </x:c>
      <x:c r="E8340" s="23">
        <x:f>'Historical Trades'!E8340</x:f>
      </x:c>
      <x:c r="F8340" s="0">
        <x:f>'Historical Trades'!F8340</x:f>
      </x:c>
      <x:c r="G8340" s="0">
        <x:f>'Historical Trades'!G8340</x:f>
      </x:c>
      <x:c r="H8340" s="0">
        <x:f>'Historical Trades'!H8340</x:f>
      </x:c>
      <x:c r="I8340" s="0">
        <x:f>'Historical Trades'!I8340</x:f>
      </x:c>
      <x:c r="J8340" s="0">
        <x:f>'Historical Trades'!J8340</x:f>
      </x:c>
      <x:c r="K8340" s="0">
        <x:f>'Historical Trades'!K8340</x:f>
      </x:c>
      <x:c r="L8340" s="0">
        <x:f>'Historical Trades'!L8340</x:f>
      </x:c>
      <x:c r="M8340" s="0">
        <x:f>'Historical Trades'!M8340</x:f>
      </x:c>
      <x:c r="N8340" s="0">
        <x:f>CLEAN('Historical Trades'!O8340)</x:f>
      </x:c>
      <x:c r="P8340" s="14">
        <x:f>IF(G8340="sell",M8340,-M8340)</x:f>
      </x:c>
      <x:c r="Q8340" s="14">
        <x:f>VLOOKUP(N8340,'Currency Rates'!$A$3:$C$32,3,0)</x:f>
      </x:c>
      <x:c r="R8340" s="0">
        <x:f>IF(A8340="SPUS",0,IF(A8340="FWD",0,P8340/Q8340))</x:f>
      </x:c>
    </x:row>
    <x:row r="8341" spans="1:19" x14ac:dyDescent="0.3">
      <x:c r="A8341" s="0">
        <x:f>'Historical Trades'!A8341</x:f>
      </x:c>
      <x:c r="B8341" s="0">
        <x:f>'Historical Trades'!B8341</x:f>
      </x:c>
      <x:c r="C8341" s="23">
        <x:f>'Historical Trades'!C8341</x:f>
      </x:c>
      <x:c r="D8341" s="0">
        <x:f>'Historical Trades'!D8341</x:f>
      </x:c>
      <x:c r="E8341" s="23">
        <x:f>'Historical Trades'!E8341</x:f>
      </x:c>
      <x:c r="F8341" s="0">
        <x:f>'Historical Trades'!F8341</x:f>
      </x:c>
      <x:c r="G8341" s="0">
        <x:f>'Historical Trades'!G8341</x:f>
      </x:c>
      <x:c r="H8341" s="0">
        <x:f>'Historical Trades'!H8341</x:f>
      </x:c>
      <x:c r="I8341" s="0">
        <x:f>'Historical Trades'!I8341</x:f>
      </x:c>
      <x:c r="J8341" s="0">
        <x:f>'Historical Trades'!J8341</x:f>
      </x:c>
      <x:c r="K8341" s="0">
        <x:f>'Historical Trades'!K8341</x:f>
      </x:c>
      <x:c r="L8341" s="0">
        <x:f>'Historical Trades'!L8341</x:f>
      </x:c>
      <x:c r="M8341" s="0">
        <x:f>'Historical Trades'!M8341</x:f>
      </x:c>
      <x:c r="N8341" s="0">
        <x:f>CLEAN('Historical Trades'!O8341)</x:f>
      </x:c>
      <x:c r="P8341" s="14">
        <x:f>IF(G8341="sell",M8341,-M8341)</x:f>
      </x:c>
      <x:c r="Q8341" s="14">
        <x:f>VLOOKUP(N8341,'Currency Rates'!$A$3:$C$32,3,0)</x:f>
      </x:c>
      <x:c r="R8341" s="0">
        <x:f>IF(A8341="SPUS",0,IF(A8341="FWD",0,P8341/Q8341))</x:f>
      </x:c>
    </x:row>
    <x:row r="8342" spans="1:19" x14ac:dyDescent="0.3">
      <x:c r="A8342" s="0">
        <x:f>'Historical Trades'!A8342</x:f>
      </x:c>
      <x:c r="B8342" s="0">
        <x:f>'Historical Trades'!B8342</x:f>
      </x:c>
      <x:c r="C8342" s="23">
        <x:f>'Historical Trades'!C8342</x:f>
      </x:c>
      <x:c r="D8342" s="0">
        <x:f>'Historical Trades'!D8342</x:f>
      </x:c>
      <x:c r="E8342" s="23">
        <x:f>'Historical Trades'!E8342</x:f>
      </x:c>
      <x:c r="F8342" s="0">
        <x:f>'Historical Trades'!F8342</x:f>
      </x:c>
      <x:c r="G8342" s="0">
        <x:f>'Historical Trades'!G8342</x:f>
      </x:c>
      <x:c r="H8342" s="0">
        <x:f>'Historical Trades'!H8342</x:f>
      </x:c>
      <x:c r="I8342" s="0">
        <x:f>'Historical Trades'!I8342</x:f>
      </x:c>
      <x:c r="J8342" s="0">
        <x:f>'Historical Trades'!J8342</x:f>
      </x:c>
      <x:c r="K8342" s="0">
        <x:f>'Historical Trades'!K8342</x:f>
      </x:c>
      <x:c r="L8342" s="0">
        <x:f>'Historical Trades'!L8342</x:f>
      </x:c>
      <x:c r="M8342" s="0">
        <x:f>'Historical Trades'!M8342</x:f>
      </x:c>
      <x:c r="N8342" s="0">
        <x:f>CLEAN('Historical Trades'!O8342)</x:f>
      </x:c>
      <x:c r="P8342" s="14">
        <x:f>IF(G8342="sell",M8342,-M8342)</x:f>
      </x:c>
      <x:c r="Q8342" s="14">
        <x:f>VLOOKUP(N8342,'Currency Rates'!$A$3:$C$32,3,0)</x:f>
      </x:c>
      <x:c r="R8342" s="0">
        <x:f>IF(A8342="SPUS",0,IF(A8342="FWD",0,P8342/Q8342))</x:f>
      </x:c>
    </x:row>
    <x:row r="8343" spans="1:19" x14ac:dyDescent="0.3">
      <x:c r="A8343" s="0">
        <x:f>'Historical Trades'!A8343</x:f>
      </x:c>
      <x:c r="B8343" s="0">
        <x:f>'Historical Trades'!B8343</x:f>
      </x:c>
      <x:c r="C8343" s="23">
        <x:f>'Historical Trades'!C8343</x:f>
      </x:c>
      <x:c r="D8343" s="0">
        <x:f>'Historical Trades'!D8343</x:f>
      </x:c>
      <x:c r="E8343" s="23">
        <x:f>'Historical Trades'!E8343</x:f>
      </x:c>
      <x:c r="F8343" s="0">
        <x:f>'Historical Trades'!F8343</x:f>
      </x:c>
      <x:c r="G8343" s="0">
        <x:f>'Historical Trades'!G8343</x:f>
      </x:c>
      <x:c r="H8343" s="0">
        <x:f>'Historical Trades'!H8343</x:f>
      </x:c>
      <x:c r="I8343" s="0">
        <x:f>'Historical Trades'!I8343</x:f>
      </x:c>
      <x:c r="J8343" s="0">
        <x:f>'Historical Trades'!J8343</x:f>
      </x:c>
      <x:c r="K8343" s="0">
        <x:f>'Historical Trades'!K8343</x:f>
      </x:c>
      <x:c r="L8343" s="0">
        <x:f>'Historical Trades'!L8343</x:f>
      </x:c>
      <x:c r="M8343" s="0">
        <x:f>'Historical Trades'!M8343</x:f>
      </x:c>
      <x:c r="N8343" s="0">
        <x:f>CLEAN('Historical Trades'!O8343)</x:f>
      </x:c>
      <x:c r="P8343" s="14">
        <x:f>IF(G8343="sell",M8343,-M8343)</x:f>
      </x:c>
      <x:c r="Q8343" s="14">
        <x:f>VLOOKUP(N8343,'Currency Rates'!$A$3:$C$32,3,0)</x:f>
      </x:c>
      <x:c r="R8343" s="0">
        <x:f>IF(A8343="SPUS",0,IF(A8343="FWD",0,P8343/Q8343))</x:f>
      </x:c>
    </x:row>
    <x:row r="8344" spans="1:19" x14ac:dyDescent="0.3">
      <x:c r="A8344" s="0">
        <x:f>'Historical Trades'!A8344</x:f>
      </x:c>
      <x:c r="B8344" s="0">
        <x:f>'Historical Trades'!B8344</x:f>
      </x:c>
      <x:c r="C8344" s="23">
        <x:f>'Historical Trades'!C8344</x:f>
      </x:c>
      <x:c r="D8344" s="0">
        <x:f>'Historical Trades'!D8344</x:f>
      </x:c>
      <x:c r="E8344" s="23">
        <x:f>'Historical Trades'!E8344</x:f>
      </x:c>
      <x:c r="F8344" s="0">
        <x:f>'Historical Trades'!F8344</x:f>
      </x:c>
      <x:c r="G8344" s="0">
        <x:f>'Historical Trades'!G8344</x:f>
      </x:c>
      <x:c r="H8344" s="0">
        <x:f>'Historical Trades'!H8344</x:f>
      </x:c>
      <x:c r="I8344" s="0">
        <x:f>'Historical Trades'!I8344</x:f>
      </x:c>
      <x:c r="J8344" s="0">
        <x:f>'Historical Trades'!J8344</x:f>
      </x:c>
      <x:c r="K8344" s="0">
        <x:f>'Historical Trades'!K8344</x:f>
      </x:c>
      <x:c r="L8344" s="0">
        <x:f>'Historical Trades'!L8344</x:f>
      </x:c>
      <x:c r="M8344" s="0">
        <x:f>'Historical Trades'!M8344</x:f>
      </x:c>
      <x:c r="N8344" s="0">
        <x:f>CLEAN('Historical Trades'!O8344)</x:f>
      </x:c>
      <x:c r="P8344" s="14">
        <x:f>IF(G8344="sell",M8344,-M8344)</x:f>
      </x:c>
      <x:c r="Q8344" s="14">
        <x:f>VLOOKUP(N8344,'Currency Rates'!$A$3:$C$32,3,0)</x:f>
      </x:c>
      <x:c r="R8344" s="0">
        <x:f>IF(A8344="SPUS",0,IF(A8344="FWD",0,P8344/Q8344))</x:f>
      </x:c>
    </x:row>
    <x:row r="8345" spans="1:19" x14ac:dyDescent="0.3">
      <x:c r="A8345" s="0">
        <x:f>'Historical Trades'!A8345</x:f>
      </x:c>
      <x:c r="B8345" s="0">
        <x:f>'Historical Trades'!B8345</x:f>
      </x:c>
      <x:c r="C8345" s="23">
        <x:f>'Historical Trades'!C8345</x:f>
      </x:c>
      <x:c r="D8345" s="0">
        <x:f>'Historical Trades'!D8345</x:f>
      </x:c>
      <x:c r="E8345" s="23">
        <x:f>'Historical Trades'!E8345</x:f>
      </x:c>
      <x:c r="F8345" s="0">
        <x:f>'Historical Trades'!F8345</x:f>
      </x:c>
      <x:c r="G8345" s="0">
        <x:f>'Historical Trades'!G8345</x:f>
      </x:c>
      <x:c r="H8345" s="0">
        <x:f>'Historical Trades'!H8345</x:f>
      </x:c>
      <x:c r="I8345" s="0">
        <x:f>'Historical Trades'!I8345</x:f>
      </x:c>
      <x:c r="J8345" s="0">
        <x:f>'Historical Trades'!J8345</x:f>
      </x:c>
      <x:c r="K8345" s="0">
        <x:f>'Historical Trades'!K8345</x:f>
      </x:c>
      <x:c r="L8345" s="0">
        <x:f>'Historical Trades'!L8345</x:f>
      </x:c>
      <x:c r="M8345" s="0">
        <x:f>'Historical Trades'!M8345</x:f>
      </x:c>
      <x:c r="N8345" s="0">
        <x:f>CLEAN('Historical Trades'!O8345)</x:f>
      </x:c>
      <x:c r="P8345" s="14">
        <x:f>IF(G8345="sell",M8345,-M8345)</x:f>
      </x:c>
      <x:c r="Q8345" s="14">
        <x:f>VLOOKUP(N8345,'Currency Rates'!$A$3:$C$32,3,0)</x:f>
      </x:c>
      <x:c r="R8345" s="0">
        <x:f>IF(A8345="SPUS",0,IF(A8345="FWD",0,P8345/Q8345))</x:f>
      </x:c>
    </x:row>
    <x:row r="8346" spans="1:19" x14ac:dyDescent="0.3">
      <x:c r="A8346" s="0">
        <x:f>'Historical Trades'!A8346</x:f>
      </x:c>
      <x:c r="B8346" s="0">
        <x:f>'Historical Trades'!B8346</x:f>
      </x:c>
      <x:c r="C8346" s="23">
        <x:f>'Historical Trades'!C8346</x:f>
      </x:c>
      <x:c r="D8346" s="0">
        <x:f>'Historical Trades'!D8346</x:f>
      </x:c>
      <x:c r="E8346" s="23">
        <x:f>'Historical Trades'!E8346</x:f>
      </x:c>
      <x:c r="F8346" s="0">
        <x:f>'Historical Trades'!F8346</x:f>
      </x:c>
      <x:c r="G8346" s="0">
        <x:f>'Historical Trades'!G8346</x:f>
      </x:c>
      <x:c r="H8346" s="0">
        <x:f>'Historical Trades'!H8346</x:f>
      </x:c>
      <x:c r="I8346" s="0">
        <x:f>'Historical Trades'!I8346</x:f>
      </x:c>
      <x:c r="J8346" s="0">
        <x:f>'Historical Trades'!J8346</x:f>
      </x:c>
      <x:c r="K8346" s="0">
        <x:f>'Historical Trades'!K8346</x:f>
      </x:c>
      <x:c r="L8346" s="0">
        <x:f>'Historical Trades'!L8346</x:f>
      </x:c>
      <x:c r="M8346" s="0">
        <x:f>'Historical Trades'!M8346</x:f>
      </x:c>
      <x:c r="N8346" s="0">
        <x:f>CLEAN('Historical Trades'!O8346)</x:f>
      </x:c>
      <x:c r="P8346" s="14">
        <x:f>IF(G8346="sell",M8346,-M8346)</x:f>
      </x:c>
      <x:c r="Q8346" s="14">
        <x:f>VLOOKUP(N8346,'Currency Rates'!$A$3:$C$32,3,0)</x:f>
      </x:c>
      <x:c r="R8346" s="0">
        <x:f>IF(A8346="SPUS",0,IF(A8346="FWD",0,P8346/Q8346))</x:f>
      </x:c>
    </x:row>
    <x:row r="8347" spans="1:19" x14ac:dyDescent="0.3">
      <x:c r="A8347" s="0">
        <x:f>'Historical Trades'!A8347</x:f>
      </x:c>
      <x:c r="B8347" s="0">
        <x:f>'Historical Trades'!B8347</x:f>
      </x:c>
      <x:c r="C8347" s="23">
        <x:f>'Historical Trades'!C8347</x:f>
      </x:c>
      <x:c r="D8347" s="0">
        <x:f>'Historical Trades'!D8347</x:f>
      </x:c>
      <x:c r="E8347" s="23">
        <x:f>'Historical Trades'!E8347</x:f>
      </x:c>
      <x:c r="F8347" s="0">
        <x:f>'Historical Trades'!F8347</x:f>
      </x:c>
      <x:c r="G8347" s="0">
        <x:f>'Historical Trades'!G8347</x:f>
      </x:c>
      <x:c r="H8347" s="0">
        <x:f>'Historical Trades'!H8347</x:f>
      </x:c>
      <x:c r="I8347" s="0">
        <x:f>'Historical Trades'!I8347</x:f>
      </x:c>
      <x:c r="J8347" s="0">
        <x:f>'Historical Trades'!J8347</x:f>
      </x:c>
      <x:c r="K8347" s="0">
        <x:f>'Historical Trades'!K8347</x:f>
      </x:c>
      <x:c r="L8347" s="0">
        <x:f>'Historical Trades'!L8347</x:f>
      </x:c>
      <x:c r="M8347" s="0">
        <x:f>'Historical Trades'!M8347</x:f>
      </x:c>
      <x:c r="N8347" s="0">
        <x:f>CLEAN('Historical Trades'!O8347)</x:f>
      </x:c>
      <x:c r="P8347" s="14">
        <x:f>IF(G8347="sell",M8347,-M8347)</x:f>
      </x:c>
      <x:c r="Q8347" s="14">
        <x:f>VLOOKUP(N8347,'Currency Rates'!$A$3:$C$32,3,0)</x:f>
      </x:c>
      <x:c r="R8347" s="0">
        <x:f>IF(A8347="SPUS",0,IF(A8347="FWD",0,P8347/Q8347))</x:f>
      </x:c>
    </x:row>
    <x:row r="8348" spans="1:19" x14ac:dyDescent="0.3">
      <x:c r="A8348" s="0">
        <x:f>'Historical Trades'!A8348</x:f>
      </x:c>
      <x:c r="B8348" s="0">
        <x:f>'Historical Trades'!B8348</x:f>
      </x:c>
      <x:c r="C8348" s="23">
        <x:f>'Historical Trades'!C8348</x:f>
      </x:c>
      <x:c r="D8348" s="0">
        <x:f>'Historical Trades'!D8348</x:f>
      </x:c>
      <x:c r="E8348" s="23">
        <x:f>'Historical Trades'!E8348</x:f>
      </x:c>
      <x:c r="F8348" s="0">
        <x:f>'Historical Trades'!F8348</x:f>
      </x:c>
      <x:c r="G8348" s="0">
        <x:f>'Historical Trades'!G8348</x:f>
      </x:c>
      <x:c r="H8348" s="0">
        <x:f>'Historical Trades'!H8348</x:f>
      </x:c>
      <x:c r="I8348" s="0">
        <x:f>'Historical Trades'!I8348</x:f>
      </x:c>
      <x:c r="J8348" s="0">
        <x:f>'Historical Trades'!J8348</x:f>
      </x:c>
      <x:c r="K8348" s="0">
        <x:f>'Historical Trades'!K8348</x:f>
      </x:c>
      <x:c r="L8348" s="0">
        <x:f>'Historical Trades'!L8348</x:f>
      </x:c>
      <x:c r="M8348" s="0">
        <x:f>'Historical Trades'!M8348</x:f>
      </x:c>
      <x:c r="N8348" s="0">
        <x:f>CLEAN('Historical Trades'!O8348)</x:f>
      </x:c>
      <x:c r="P8348" s="14">
        <x:f>IF(G8348="sell",M8348,-M8348)</x:f>
      </x:c>
      <x:c r="Q8348" s="14">
        <x:f>VLOOKUP(N8348,'Currency Rates'!$A$3:$C$32,3,0)</x:f>
      </x:c>
      <x:c r="R8348" s="0">
        <x:f>IF(A8348="SPUS",0,IF(A8348="FWD",0,P8348/Q8348))</x:f>
      </x:c>
    </x:row>
    <x:row r="8349" spans="1:19" x14ac:dyDescent="0.3">
      <x:c r="A8349" s="0">
        <x:f>'Historical Trades'!A8349</x:f>
      </x:c>
      <x:c r="B8349" s="0">
        <x:f>'Historical Trades'!B8349</x:f>
      </x:c>
      <x:c r="C8349" s="23">
        <x:f>'Historical Trades'!C8349</x:f>
      </x:c>
      <x:c r="D8349" s="0">
        <x:f>'Historical Trades'!D8349</x:f>
      </x:c>
      <x:c r="E8349" s="23">
        <x:f>'Historical Trades'!E8349</x:f>
      </x:c>
      <x:c r="F8349" s="0">
        <x:f>'Historical Trades'!F8349</x:f>
      </x:c>
      <x:c r="G8349" s="0">
        <x:f>'Historical Trades'!G8349</x:f>
      </x:c>
      <x:c r="H8349" s="0">
        <x:f>'Historical Trades'!H8349</x:f>
      </x:c>
      <x:c r="I8349" s="0">
        <x:f>'Historical Trades'!I8349</x:f>
      </x:c>
      <x:c r="J8349" s="0">
        <x:f>'Historical Trades'!J8349</x:f>
      </x:c>
      <x:c r="K8349" s="0">
        <x:f>'Historical Trades'!K8349</x:f>
      </x:c>
      <x:c r="L8349" s="0">
        <x:f>'Historical Trades'!L8349</x:f>
      </x:c>
      <x:c r="M8349" s="0">
        <x:f>'Historical Trades'!M8349</x:f>
      </x:c>
      <x:c r="N8349" s="0">
        <x:f>CLEAN('Historical Trades'!O8349)</x:f>
      </x:c>
      <x:c r="P8349" s="14">
        <x:f>IF(G8349="sell",M8349,-M8349)</x:f>
      </x:c>
      <x:c r="Q8349" s="14">
        <x:f>VLOOKUP(N8349,'Currency Rates'!$A$3:$C$32,3,0)</x:f>
      </x:c>
      <x:c r="R8349" s="0">
        <x:f>IF(A8349="SPUS",0,IF(A8349="FWD",0,P8349/Q8349))</x:f>
      </x:c>
    </x:row>
    <x:row r="8350" spans="1:19" x14ac:dyDescent="0.3">
      <x:c r="A8350" s="0">
        <x:f>'Historical Trades'!A8350</x:f>
      </x:c>
      <x:c r="B8350" s="0">
        <x:f>'Historical Trades'!B8350</x:f>
      </x:c>
      <x:c r="C8350" s="23">
        <x:f>'Historical Trades'!C8350</x:f>
      </x:c>
      <x:c r="D8350" s="0">
        <x:f>'Historical Trades'!D8350</x:f>
      </x:c>
      <x:c r="E8350" s="23">
        <x:f>'Historical Trades'!E8350</x:f>
      </x:c>
      <x:c r="F8350" s="0">
        <x:f>'Historical Trades'!F8350</x:f>
      </x:c>
      <x:c r="G8350" s="0">
        <x:f>'Historical Trades'!G8350</x:f>
      </x:c>
      <x:c r="H8350" s="0">
        <x:f>'Historical Trades'!H8350</x:f>
      </x:c>
      <x:c r="I8350" s="0">
        <x:f>'Historical Trades'!I8350</x:f>
      </x:c>
      <x:c r="J8350" s="0">
        <x:f>'Historical Trades'!J8350</x:f>
      </x:c>
      <x:c r="K8350" s="0">
        <x:f>'Historical Trades'!K8350</x:f>
      </x:c>
      <x:c r="L8350" s="0">
        <x:f>'Historical Trades'!L8350</x:f>
      </x:c>
      <x:c r="M8350" s="0">
        <x:f>'Historical Trades'!M8350</x:f>
      </x:c>
      <x:c r="N8350" s="0">
        <x:f>CLEAN('Historical Trades'!O8350)</x:f>
      </x:c>
      <x:c r="P8350" s="14">
        <x:f>IF(G8350="sell",M8350,-M8350)</x:f>
      </x:c>
      <x:c r="Q8350" s="14">
        <x:f>VLOOKUP(N8350,'Currency Rates'!$A$3:$C$32,3,0)</x:f>
      </x:c>
      <x:c r="R8350" s="0">
        <x:f>IF(A8350="SPUS",0,IF(A8350="FWD",0,P8350/Q8350))</x:f>
      </x:c>
    </x:row>
    <x:row r="8351" spans="1:19" x14ac:dyDescent="0.3">
      <x:c r="A8351" s="0">
        <x:f>'Historical Trades'!A8351</x:f>
      </x:c>
      <x:c r="B8351" s="0">
        <x:f>'Historical Trades'!B8351</x:f>
      </x:c>
      <x:c r="C8351" s="23">
        <x:f>'Historical Trades'!C8351</x:f>
      </x:c>
      <x:c r="D8351" s="0">
        <x:f>'Historical Trades'!D8351</x:f>
      </x:c>
      <x:c r="E8351" s="23">
        <x:f>'Historical Trades'!E8351</x:f>
      </x:c>
      <x:c r="F8351" s="0">
        <x:f>'Historical Trades'!F8351</x:f>
      </x:c>
      <x:c r="G8351" s="0">
        <x:f>'Historical Trades'!G8351</x:f>
      </x:c>
      <x:c r="H8351" s="0">
        <x:f>'Historical Trades'!H8351</x:f>
      </x:c>
      <x:c r="I8351" s="0">
        <x:f>'Historical Trades'!I8351</x:f>
      </x:c>
      <x:c r="J8351" s="0">
        <x:f>'Historical Trades'!J8351</x:f>
      </x:c>
      <x:c r="K8351" s="0">
        <x:f>'Historical Trades'!K8351</x:f>
      </x:c>
      <x:c r="L8351" s="0">
        <x:f>'Historical Trades'!L8351</x:f>
      </x:c>
      <x:c r="M8351" s="0">
        <x:f>'Historical Trades'!M8351</x:f>
      </x:c>
      <x:c r="N8351" s="0">
        <x:f>CLEAN('Historical Trades'!O8351)</x:f>
      </x:c>
      <x:c r="P8351" s="14">
        <x:f>IF(G8351="sell",M8351,-M8351)</x:f>
      </x:c>
      <x:c r="Q8351" s="14">
        <x:f>VLOOKUP(N8351,'Currency Rates'!$A$3:$C$32,3,0)</x:f>
      </x:c>
      <x:c r="R8351" s="0">
        <x:f>IF(A8351="SPUS",0,IF(A8351="FWD",0,P8351/Q8351))</x:f>
      </x:c>
    </x:row>
    <x:row r="8352" spans="1:19" x14ac:dyDescent="0.3">
      <x:c r="A8352" s="0">
        <x:f>'Historical Trades'!A8352</x:f>
      </x:c>
      <x:c r="B8352" s="0">
        <x:f>'Historical Trades'!B8352</x:f>
      </x:c>
      <x:c r="C8352" s="23">
        <x:f>'Historical Trades'!C8352</x:f>
      </x:c>
      <x:c r="D8352" s="0">
        <x:f>'Historical Trades'!D8352</x:f>
      </x:c>
      <x:c r="E8352" s="23">
        <x:f>'Historical Trades'!E8352</x:f>
      </x:c>
      <x:c r="F8352" s="0">
        <x:f>'Historical Trades'!F8352</x:f>
      </x:c>
      <x:c r="G8352" s="0">
        <x:f>'Historical Trades'!G8352</x:f>
      </x:c>
      <x:c r="H8352" s="0">
        <x:f>'Historical Trades'!H8352</x:f>
      </x:c>
      <x:c r="I8352" s="0">
        <x:f>'Historical Trades'!I8352</x:f>
      </x:c>
      <x:c r="J8352" s="0">
        <x:f>'Historical Trades'!J8352</x:f>
      </x:c>
      <x:c r="K8352" s="0">
        <x:f>'Historical Trades'!K8352</x:f>
      </x:c>
      <x:c r="L8352" s="0">
        <x:f>'Historical Trades'!L8352</x:f>
      </x:c>
      <x:c r="M8352" s="0">
        <x:f>'Historical Trades'!M8352</x:f>
      </x:c>
      <x:c r="N8352" s="0">
        <x:f>CLEAN('Historical Trades'!O8352)</x:f>
      </x:c>
      <x:c r="P8352" s="14">
        <x:f>IF(G8352="sell",M8352,-M8352)</x:f>
      </x:c>
      <x:c r="Q8352" s="14">
        <x:f>VLOOKUP(N8352,'Currency Rates'!$A$3:$C$32,3,0)</x:f>
      </x:c>
      <x:c r="R8352" s="0">
        <x:f>IF(A8352="SPUS",0,IF(A8352="FWD",0,P8352/Q8352))</x:f>
      </x:c>
    </x:row>
    <x:row r="8353" spans="1:19" x14ac:dyDescent="0.3">
      <x:c r="A8353" s="0">
        <x:f>'Historical Trades'!A8353</x:f>
      </x:c>
      <x:c r="B8353" s="0">
        <x:f>'Historical Trades'!B8353</x:f>
      </x:c>
      <x:c r="C8353" s="23">
        <x:f>'Historical Trades'!C8353</x:f>
      </x:c>
      <x:c r="D8353" s="0">
        <x:f>'Historical Trades'!D8353</x:f>
      </x:c>
      <x:c r="E8353" s="23">
        <x:f>'Historical Trades'!E8353</x:f>
      </x:c>
      <x:c r="F8353" s="0">
        <x:f>'Historical Trades'!F8353</x:f>
      </x:c>
      <x:c r="G8353" s="0">
        <x:f>'Historical Trades'!G8353</x:f>
      </x:c>
      <x:c r="H8353" s="0">
        <x:f>'Historical Trades'!H8353</x:f>
      </x:c>
      <x:c r="I8353" s="0">
        <x:f>'Historical Trades'!I8353</x:f>
      </x:c>
      <x:c r="J8353" s="0">
        <x:f>'Historical Trades'!J8353</x:f>
      </x:c>
      <x:c r="K8353" s="0">
        <x:f>'Historical Trades'!K8353</x:f>
      </x:c>
      <x:c r="L8353" s="0">
        <x:f>'Historical Trades'!L8353</x:f>
      </x:c>
      <x:c r="M8353" s="0">
        <x:f>'Historical Trades'!M8353</x:f>
      </x:c>
      <x:c r="N8353" s="0">
        <x:f>CLEAN('Historical Trades'!O8353)</x:f>
      </x:c>
      <x:c r="P8353" s="14">
        <x:f>IF(G8353="sell",M8353,-M8353)</x:f>
      </x:c>
      <x:c r="Q8353" s="14">
        <x:f>VLOOKUP(N8353,'Currency Rates'!$A$3:$C$32,3,0)</x:f>
      </x:c>
      <x:c r="R8353" s="0">
        <x:f>IF(A8353="SPUS",0,IF(A8353="FWD",0,P8353/Q8353))</x:f>
      </x:c>
    </x:row>
    <x:row r="8354" spans="1:19" x14ac:dyDescent="0.3">
      <x:c r="A8354" s="0">
        <x:f>'Historical Trades'!A8354</x:f>
      </x:c>
      <x:c r="B8354" s="0">
        <x:f>'Historical Trades'!B8354</x:f>
      </x:c>
      <x:c r="C8354" s="23">
        <x:f>'Historical Trades'!C8354</x:f>
      </x:c>
      <x:c r="D8354" s="0">
        <x:f>'Historical Trades'!D8354</x:f>
      </x:c>
      <x:c r="E8354" s="23">
        <x:f>'Historical Trades'!E8354</x:f>
      </x:c>
      <x:c r="F8354" s="0">
        <x:f>'Historical Trades'!F8354</x:f>
      </x:c>
      <x:c r="G8354" s="0">
        <x:f>'Historical Trades'!G8354</x:f>
      </x:c>
      <x:c r="H8354" s="0">
        <x:f>'Historical Trades'!H8354</x:f>
      </x:c>
      <x:c r="I8354" s="0">
        <x:f>'Historical Trades'!I8354</x:f>
      </x:c>
      <x:c r="J8354" s="0">
        <x:f>'Historical Trades'!J8354</x:f>
      </x:c>
      <x:c r="K8354" s="0">
        <x:f>'Historical Trades'!K8354</x:f>
      </x:c>
      <x:c r="L8354" s="0">
        <x:f>'Historical Trades'!L8354</x:f>
      </x:c>
      <x:c r="M8354" s="0">
        <x:f>'Historical Trades'!M8354</x:f>
      </x:c>
      <x:c r="N8354" s="0">
        <x:f>CLEAN('Historical Trades'!O8354)</x:f>
      </x:c>
      <x:c r="P8354" s="14">
        <x:f>IF(G8354="sell",M8354,-M8354)</x:f>
      </x:c>
      <x:c r="Q8354" s="14">
        <x:f>VLOOKUP(N8354,'Currency Rates'!$A$3:$C$32,3,0)</x:f>
      </x:c>
      <x:c r="R8354" s="0">
        <x:f>IF(A8354="SPUS",0,IF(A8354="FWD",0,P8354/Q8354))</x:f>
      </x:c>
    </x:row>
    <x:row r="8355" spans="1:19" x14ac:dyDescent="0.3">
      <x:c r="A8355" s="0">
        <x:f>'Historical Trades'!A8355</x:f>
      </x:c>
      <x:c r="B8355" s="0">
        <x:f>'Historical Trades'!B8355</x:f>
      </x:c>
      <x:c r="C8355" s="23">
        <x:f>'Historical Trades'!C8355</x:f>
      </x:c>
      <x:c r="D8355" s="0">
        <x:f>'Historical Trades'!D8355</x:f>
      </x:c>
      <x:c r="E8355" s="23">
        <x:f>'Historical Trades'!E8355</x:f>
      </x:c>
      <x:c r="F8355" s="0">
        <x:f>'Historical Trades'!F8355</x:f>
      </x:c>
      <x:c r="G8355" s="0">
        <x:f>'Historical Trades'!G8355</x:f>
      </x:c>
      <x:c r="H8355" s="0">
        <x:f>'Historical Trades'!H8355</x:f>
      </x:c>
      <x:c r="I8355" s="0">
        <x:f>'Historical Trades'!I8355</x:f>
      </x:c>
      <x:c r="J8355" s="0">
        <x:f>'Historical Trades'!J8355</x:f>
      </x:c>
      <x:c r="K8355" s="0">
        <x:f>'Historical Trades'!K8355</x:f>
      </x:c>
      <x:c r="L8355" s="0">
        <x:f>'Historical Trades'!L8355</x:f>
      </x:c>
      <x:c r="M8355" s="0">
        <x:f>'Historical Trades'!M8355</x:f>
      </x:c>
      <x:c r="N8355" s="0">
        <x:f>CLEAN('Historical Trades'!O8355)</x:f>
      </x:c>
      <x:c r="P8355" s="14">
        <x:f>IF(G8355="sell",M8355,-M8355)</x:f>
      </x:c>
      <x:c r="Q8355" s="14">
        <x:f>VLOOKUP(N8355,'Currency Rates'!$A$3:$C$32,3,0)</x:f>
      </x:c>
      <x:c r="R8355" s="0">
        <x:f>IF(A8355="SPUS",0,IF(A8355="FWD",0,P8355/Q8355))</x:f>
      </x:c>
    </x:row>
    <x:row r="8356" spans="1:19" x14ac:dyDescent="0.3">
      <x:c r="A8356" s="0">
        <x:f>'Historical Trades'!A8356</x:f>
      </x:c>
      <x:c r="B8356" s="0">
        <x:f>'Historical Trades'!B8356</x:f>
      </x:c>
      <x:c r="C8356" s="23">
        <x:f>'Historical Trades'!C8356</x:f>
      </x:c>
      <x:c r="D8356" s="0">
        <x:f>'Historical Trades'!D8356</x:f>
      </x:c>
      <x:c r="E8356" s="23">
        <x:f>'Historical Trades'!E8356</x:f>
      </x:c>
      <x:c r="F8356" s="0">
        <x:f>'Historical Trades'!F8356</x:f>
      </x:c>
      <x:c r="G8356" s="0">
        <x:f>'Historical Trades'!G8356</x:f>
      </x:c>
      <x:c r="H8356" s="0">
        <x:f>'Historical Trades'!H8356</x:f>
      </x:c>
      <x:c r="I8356" s="0">
        <x:f>'Historical Trades'!I8356</x:f>
      </x:c>
      <x:c r="J8356" s="0">
        <x:f>'Historical Trades'!J8356</x:f>
      </x:c>
      <x:c r="K8356" s="0">
        <x:f>'Historical Trades'!K8356</x:f>
      </x:c>
      <x:c r="L8356" s="0">
        <x:f>'Historical Trades'!L8356</x:f>
      </x:c>
      <x:c r="M8356" s="0">
        <x:f>'Historical Trades'!M8356</x:f>
      </x:c>
      <x:c r="N8356" s="0">
        <x:f>CLEAN('Historical Trades'!O8356)</x:f>
      </x:c>
      <x:c r="P8356" s="14">
        <x:f>IF(G8356="sell",M8356,-M8356)</x:f>
      </x:c>
      <x:c r="Q8356" s="14">
        <x:f>VLOOKUP(N8356,'Currency Rates'!$A$3:$C$32,3,0)</x:f>
      </x:c>
      <x:c r="R8356" s="0">
        <x:f>IF(A8356="SPUS",0,IF(A8356="FWD",0,P8356/Q8356))</x:f>
      </x:c>
    </x:row>
    <x:row r="8357" spans="1:19" x14ac:dyDescent="0.3">
      <x:c r="A8357" s="0">
        <x:f>'Historical Trades'!A8357</x:f>
      </x:c>
      <x:c r="B8357" s="0">
        <x:f>'Historical Trades'!B8357</x:f>
      </x:c>
      <x:c r="C8357" s="23">
        <x:f>'Historical Trades'!C8357</x:f>
      </x:c>
      <x:c r="D8357" s="0">
        <x:f>'Historical Trades'!D8357</x:f>
      </x:c>
      <x:c r="E8357" s="23">
        <x:f>'Historical Trades'!E8357</x:f>
      </x:c>
      <x:c r="F8357" s="0">
        <x:f>'Historical Trades'!F8357</x:f>
      </x:c>
      <x:c r="G8357" s="0">
        <x:f>'Historical Trades'!G8357</x:f>
      </x:c>
      <x:c r="H8357" s="0">
        <x:f>'Historical Trades'!H8357</x:f>
      </x:c>
      <x:c r="I8357" s="0">
        <x:f>'Historical Trades'!I8357</x:f>
      </x:c>
      <x:c r="J8357" s="0">
        <x:f>'Historical Trades'!J8357</x:f>
      </x:c>
      <x:c r="K8357" s="0">
        <x:f>'Historical Trades'!K8357</x:f>
      </x:c>
      <x:c r="L8357" s="0">
        <x:f>'Historical Trades'!L8357</x:f>
      </x:c>
      <x:c r="M8357" s="0">
        <x:f>'Historical Trades'!M8357</x:f>
      </x:c>
      <x:c r="N8357" s="0">
        <x:f>CLEAN('Historical Trades'!O8357)</x:f>
      </x:c>
      <x:c r="P8357" s="14">
        <x:f>IF(G8357="sell",M8357,-M8357)</x:f>
      </x:c>
      <x:c r="Q8357" s="14">
        <x:f>VLOOKUP(N8357,'Currency Rates'!$A$3:$C$32,3,0)</x:f>
      </x:c>
      <x:c r="R8357" s="0">
        <x:f>IF(A8357="SPUS",0,IF(A8357="FWD",0,P8357/Q8357))</x:f>
      </x:c>
    </x:row>
    <x:row r="8358" spans="1:19" x14ac:dyDescent="0.3">
      <x:c r="A8358" s="0">
        <x:f>'Historical Trades'!A8358</x:f>
      </x:c>
      <x:c r="B8358" s="0">
        <x:f>'Historical Trades'!B8358</x:f>
      </x:c>
      <x:c r="C8358" s="23">
        <x:f>'Historical Trades'!C8358</x:f>
      </x:c>
      <x:c r="D8358" s="0">
        <x:f>'Historical Trades'!D8358</x:f>
      </x:c>
      <x:c r="E8358" s="23">
        <x:f>'Historical Trades'!E8358</x:f>
      </x:c>
      <x:c r="F8358" s="0">
        <x:f>'Historical Trades'!F8358</x:f>
      </x:c>
      <x:c r="G8358" s="0">
        <x:f>'Historical Trades'!G8358</x:f>
      </x:c>
      <x:c r="H8358" s="0">
        <x:f>'Historical Trades'!H8358</x:f>
      </x:c>
      <x:c r="I8358" s="0">
        <x:f>'Historical Trades'!I8358</x:f>
      </x:c>
      <x:c r="J8358" s="0">
        <x:f>'Historical Trades'!J8358</x:f>
      </x:c>
      <x:c r="K8358" s="0">
        <x:f>'Historical Trades'!K8358</x:f>
      </x:c>
      <x:c r="L8358" s="0">
        <x:f>'Historical Trades'!L8358</x:f>
      </x:c>
      <x:c r="M8358" s="0">
        <x:f>'Historical Trades'!M8358</x:f>
      </x:c>
      <x:c r="N8358" s="0">
        <x:f>CLEAN('Historical Trades'!O8358)</x:f>
      </x:c>
      <x:c r="P8358" s="14">
        <x:f>IF(G8358="sell",M8358,-M8358)</x:f>
      </x:c>
      <x:c r="Q8358" s="14">
        <x:f>VLOOKUP(N8358,'Currency Rates'!$A$3:$C$32,3,0)</x:f>
      </x:c>
      <x:c r="R8358" s="0">
        <x:f>IF(A8358="SPUS",0,IF(A8358="FWD",0,P8358/Q8358))</x:f>
      </x:c>
    </x:row>
    <x:row r="8359" spans="1:19" x14ac:dyDescent="0.3">
      <x:c r="A8359" s="0">
        <x:f>'Historical Trades'!A8359</x:f>
      </x:c>
      <x:c r="B8359" s="0">
        <x:f>'Historical Trades'!B8359</x:f>
      </x:c>
      <x:c r="C8359" s="23">
        <x:f>'Historical Trades'!C8359</x:f>
      </x:c>
      <x:c r="D8359" s="0">
        <x:f>'Historical Trades'!D8359</x:f>
      </x:c>
      <x:c r="E8359" s="23">
        <x:f>'Historical Trades'!E8359</x:f>
      </x:c>
      <x:c r="F8359" s="0">
        <x:f>'Historical Trades'!F8359</x:f>
      </x:c>
      <x:c r="G8359" s="0">
        <x:f>'Historical Trades'!G8359</x:f>
      </x:c>
      <x:c r="H8359" s="0">
        <x:f>'Historical Trades'!H8359</x:f>
      </x:c>
      <x:c r="I8359" s="0">
        <x:f>'Historical Trades'!I8359</x:f>
      </x:c>
      <x:c r="J8359" s="0">
        <x:f>'Historical Trades'!J8359</x:f>
      </x:c>
      <x:c r="K8359" s="0">
        <x:f>'Historical Trades'!K8359</x:f>
      </x:c>
      <x:c r="L8359" s="0">
        <x:f>'Historical Trades'!L8359</x:f>
      </x:c>
      <x:c r="M8359" s="0">
        <x:f>'Historical Trades'!M8359</x:f>
      </x:c>
      <x:c r="N8359" s="0">
        <x:f>CLEAN('Historical Trades'!O8359)</x:f>
      </x:c>
      <x:c r="P8359" s="14">
        <x:f>IF(G8359="sell",M8359,-M8359)</x:f>
      </x:c>
      <x:c r="Q8359" s="14">
        <x:f>VLOOKUP(N8359,'Currency Rates'!$A$3:$C$32,3,0)</x:f>
      </x:c>
      <x:c r="R8359" s="0">
        <x:f>IF(A8359="SPUS",0,IF(A8359="FWD",0,P8359/Q8359))</x:f>
      </x:c>
    </x:row>
    <x:row r="8360" spans="1:19" x14ac:dyDescent="0.3">
      <x:c r="A8360" s="0">
        <x:f>'Historical Trades'!A8360</x:f>
      </x:c>
      <x:c r="B8360" s="0">
        <x:f>'Historical Trades'!B8360</x:f>
      </x:c>
      <x:c r="C8360" s="23">
        <x:f>'Historical Trades'!C8360</x:f>
      </x:c>
      <x:c r="D8360" s="0">
        <x:f>'Historical Trades'!D8360</x:f>
      </x:c>
      <x:c r="E8360" s="23">
        <x:f>'Historical Trades'!E8360</x:f>
      </x:c>
      <x:c r="F8360" s="0">
        <x:f>'Historical Trades'!F8360</x:f>
      </x:c>
      <x:c r="G8360" s="0">
        <x:f>'Historical Trades'!G8360</x:f>
      </x:c>
      <x:c r="H8360" s="0">
        <x:f>'Historical Trades'!H8360</x:f>
      </x:c>
      <x:c r="I8360" s="0">
        <x:f>'Historical Trades'!I8360</x:f>
      </x:c>
      <x:c r="J8360" s="0">
        <x:f>'Historical Trades'!J8360</x:f>
      </x:c>
      <x:c r="K8360" s="0">
        <x:f>'Historical Trades'!K8360</x:f>
      </x:c>
      <x:c r="L8360" s="0">
        <x:f>'Historical Trades'!L8360</x:f>
      </x:c>
      <x:c r="M8360" s="0">
        <x:f>'Historical Trades'!M8360</x:f>
      </x:c>
      <x:c r="N8360" s="0">
        <x:f>CLEAN('Historical Trades'!O8360)</x:f>
      </x:c>
      <x:c r="P8360" s="14">
        <x:f>IF(G8360="sell",M8360,-M8360)</x:f>
      </x:c>
      <x:c r="Q8360" s="14">
        <x:f>VLOOKUP(N8360,'Currency Rates'!$A$3:$C$32,3,0)</x:f>
      </x:c>
      <x:c r="R8360" s="0">
        <x:f>IF(A8360="SPUS",0,IF(A8360="FWD",0,P8360/Q8360))</x:f>
      </x:c>
    </x:row>
    <x:row r="8361" spans="1:19" x14ac:dyDescent="0.3">
      <x:c r="A8361" s="0">
        <x:f>'Historical Trades'!A8361</x:f>
      </x:c>
      <x:c r="B8361" s="0">
        <x:f>'Historical Trades'!B8361</x:f>
      </x:c>
      <x:c r="C8361" s="23">
        <x:f>'Historical Trades'!C8361</x:f>
      </x:c>
      <x:c r="D8361" s="0">
        <x:f>'Historical Trades'!D8361</x:f>
      </x:c>
      <x:c r="E8361" s="23">
        <x:f>'Historical Trades'!E8361</x:f>
      </x:c>
      <x:c r="F8361" s="0">
        <x:f>'Historical Trades'!F8361</x:f>
      </x:c>
      <x:c r="G8361" s="0">
        <x:f>'Historical Trades'!G8361</x:f>
      </x:c>
      <x:c r="H8361" s="0">
        <x:f>'Historical Trades'!H8361</x:f>
      </x:c>
      <x:c r="I8361" s="0">
        <x:f>'Historical Trades'!I8361</x:f>
      </x:c>
      <x:c r="J8361" s="0">
        <x:f>'Historical Trades'!J8361</x:f>
      </x:c>
      <x:c r="K8361" s="0">
        <x:f>'Historical Trades'!K8361</x:f>
      </x:c>
      <x:c r="L8361" s="0">
        <x:f>'Historical Trades'!L8361</x:f>
      </x:c>
      <x:c r="M8361" s="0">
        <x:f>'Historical Trades'!M8361</x:f>
      </x:c>
      <x:c r="N8361" s="0">
        <x:f>CLEAN('Historical Trades'!O8361)</x:f>
      </x:c>
      <x:c r="P8361" s="14">
        <x:f>IF(G8361="sell",M8361,-M8361)</x:f>
      </x:c>
      <x:c r="Q8361" s="14">
        <x:f>VLOOKUP(N8361,'Currency Rates'!$A$3:$C$32,3,0)</x:f>
      </x:c>
      <x:c r="R8361" s="0">
        <x:f>IF(A8361="SPUS",0,IF(A8361="FWD",0,P8361/Q8361))</x:f>
      </x:c>
    </x:row>
    <x:row r="8362" spans="1:19" x14ac:dyDescent="0.3">
      <x:c r="A8362" s="0">
        <x:f>'Historical Trades'!A8362</x:f>
      </x:c>
      <x:c r="B8362" s="0">
        <x:f>'Historical Trades'!B8362</x:f>
      </x:c>
      <x:c r="C8362" s="23">
        <x:f>'Historical Trades'!C8362</x:f>
      </x:c>
      <x:c r="D8362" s="0">
        <x:f>'Historical Trades'!D8362</x:f>
      </x:c>
      <x:c r="E8362" s="23">
        <x:f>'Historical Trades'!E8362</x:f>
      </x:c>
      <x:c r="F8362" s="0">
        <x:f>'Historical Trades'!F8362</x:f>
      </x:c>
      <x:c r="G8362" s="0">
        <x:f>'Historical Trades'!G8362</x:f>
      </x:c>
      <x:c r="H8362" s="0">
        <x:f>'Historical Trades'!H8362</x:f>
      </x:c>
      <x:c r="I8362" s="0">
        <x:f>'Historical Trades'!I8362</x:f>
      </x:c>
      <x:c r="J8362" s="0">
        <x:f>'Historical Trades'!J8362</x:f>
      </x:c>
      <x:c r="K8362" s="0">
        <x:f>'Historical Trades'!K8362</x:f>
      </x:c>
      <x:c r="L8362" s="0">
        <x:f>'Historical Trades'!L8362</x:f>
      </x:c>
      <x:c r="M8362" s="0">
        <x:f>'Historical Trades'!M8362</x:f>
      </x:c>
      <x:c r="N8362" s="0">
        <x:f>CLEAN('Historical Trades'!O8362)</x:f>
      </x:c>
      <x:c r="P8362" s="14">
        <x:f>IF(G8362="sell",M8362,-M8362)</x:f>
      </x:c>
      <x:c r="Q8362" s="14">
        <x:f>VLOOKUP(N8362,'Currency Rates'!$A$3:$C$32,3,0)</x:f>
      </x:c>
      <x:c r="R8362" s="0">
        <x:f>IF(A8362="SPUS",0,IF(A8362="FWD",0,P8362/Q8362))</x:f>
      </x:c>
    </x:row>
    <x:row r="8363" spans="1:19" x14ac:dyDescent="0.3">
      <x:c r="A8363" s="0">
        <x:f>'Historical Trades'!A8363</x:f>
      </x:c>
      <x:c r="B8363" s="0">
        <x:f>'Historical Trades'!B8363</x:f>
      </x:c>
      <x:c r="C8363" s="23">
        <x:f>'Historical Trades'!C8363</x:f>
      </x:c>
      <x:c r="D8363" s="0">
        <x:f>'Historical Trades'!D8363</x:f>
      </x:c>
      <x:c r="E8363" s="23">
        <x:f>'Historical Trades'!E8363</x:f>
      </x:c>
      <x:c r="F8363" s="0">
        <x:f>'Historical Trades'!F8363</x:f>
      </x:c>
      <x:c r="G8363" s="0">
        <x:f>'Historical Trades'!G8363</x:f>
      </x:c>
      <x:c r="H8363" s="0">
        <x:f>'Historical Trades'!H8363</x:f>
      </x:c>
      <x:c r="I8363" s="0">
        <x:f>'Historical Trades'!I8363</x:f>
      </x:c>
      <x:c r="J8363" s="0">
        <x:f>'Historical Trades'!J8363</x:f>
      </x:c>
      <x:c r="K8363" s="0">
        <x:f>'Historical Trades'!K8363</x:f>
      </x:c>
      <x:c r="L8363" s="0">
        <x:f>'Historical Trades'!L8363</x:f>
      </x:c>
      <x:c r="M8363" s="0">
        <x:f>'Historical Trades'!M8363</x:f>
      </x:c>
      <x:c r="N8363" s="0">
        <x:f>CLEAN('Historical Trades'!O8363)</x:f>
      </x:c>
      <x:c r="P8363" s="14">
        <x:f>IF(G8363="sell",M8363,-M8363)</x:f>
      </x:c>
      <x:c r="Q8363" s="14">
        <x:f>VLOOKUP(N8363,'Currency Rates'!$A$3:$C$32,3,0)</x:f>
      </x:c>
      <x:c r="R8363" s="0">
        <x:f>IF(A8363="SPUS",0,IF(A8363="FWD",0,P8363/Q8363))</x:f>
      </x:c>
    </x:row>
    <x:row r="8364" spans="1:19" x14ac:dyDescent="0.3">
      <x:c r="A8364" s="0">
        <x:f>'Historical Trades'!A8364</x:f>
      </x:c>
      <x:c r="B8364" s="0">
        <x:f>'Historical Trades'!B8364</x:f>
      </x:c>
      <x:c r="C8364" s="23">
        <x:f>'Historical Trades'!C8364</x:f>
      </x:c>
      <x:c r="D8364" s="0">
        <x:f>'Historical Trades'!D8364</x:f>
      </x:c>
      <x:c r="E8364" s="23">
        <x:f>'Historical Trades'!E8364</x:f>
      </x:c>
      <x:c r="F8364" s="0">
        <x:f>'Historical Trades'!F8364</x:f>
      </x:c>
      <x:c r="G8364" s="0">
        <x:f>'Historical Trades'!G8364</x:f>
      </x:c>
      <x:c r="H8364" s="0">
        <x:f>'Historical Trades'!H8364</x:f>
      </x:c>
      <x:c r="I8364" s="0">
        <x:f>'Historical Trades'!I8364</x:f>
      </x:c>
      <x:c r="J8364" s="0">
        <x:f>'Historical Trades'!J8364</x:f>
      </x:c>
      <x:c r="K8364" s="0">
        <x:f>'Historical Trades'!K8364</x:f>
      </x:c>
      <x:c r="L8364" s="0">
        <x:f>'Historical Trades'!L8364</x:f>
      </x:c>
      <x:c r="M8364" s="0">
        <x:f>'Historical Trades'!M8364</x:f>
      </x:c>
      <x:c r="N8364" s="0">
        <x:f>CLEAN('Historical Trades'!O8364)</x:f>
      </x:c>
      <x:c r="P8364" s="14">
        <x:f>IF(G8364="sell",M8364,-M8364)</x:f>
      </x:c>
      <x:c r="Q8364" s="14">
        <x:f>VLOOKUP(N8364,'Currency Rates'!$A$3:$C$32,3,0)</x:f>
      </x:c>
      <x:c r="R8364" s="0">
        <x:f>IF(A8364="SPUS",0,IF(A8364="FWD",0,P8364/Q8364))</x:f>
      </x:c>
    </x:row>
    <x:row r="8365" spans="1:19" x14ac:dyDescent="0.3">
      <x:c r="A8365" s="0">
        <x:f>'Historical Trades'!A8365</x:f>
      </x:c>
      <x:c r="B8365" s="0">
        <x:f>'Historical Trades'!B8365</x:f>
      </x:c>
      <x:c r="C8365" s="23">
        <x:f>'Historical Trades'!C8365</x:f>
      </x:c>
      <x:c r="D8365" s="0">
        <x:f>'Historical Trades'!D8365</x:f>
      </x:c>
      <x:c r="E8365" s="23">
        <x:f>'Historical Trades'!E8365</x:f>
      </x:c>
      <x:c r="F8365" s="0">
        <x:f>'Historical Trades'!F8365</x:f>
      </x:c>
      <x:c r="G8365" s="0">
        <x:f>'Historical Trades'!G8365</x:f>
      </x:c>
      <x:c r="H8365" s="0">
        <x:f>'Historical Trades'!H8365</x:f>
      </x:c>
      <x:c r="I8365" s="0">
        <x:f>'Historical Trades'!I8365</x:f>
      </x:c>
      <x:c r="J8365" s="0">
        <x:f>'Historical Trades'!J8365</x:f>
      </x:c>
      <x:c r="K8365" s="0">
        <x:f>'Historical Trades'!K8365</x:f>
      </x:c>
      <x:c r="L8365" s="0">
        <x:f>'Historical Trades'!L8365</x:f>
      </x:c>
      <x:c r="M8365" s="0">
        <x:f>'Historical Trades'!M8365</x:f>
      </x:c>
      <x:c r="N8365" s="0">
        <x:f>CLEAN('Historical Trades'!O8365)</x:f>
      </x:c>
      <x:c r="P8365" s="14">
        <x:f>IF(G8365="sell",M8365,-M8365)</x:f>
      </x:c>
      <x:c r="Q8365" s="14">
        <x:f>VLOOKUP(N8365,'Currency Rates'!$A$3:$C$32,3,0)</x:f>
      </x:c>
      <x:c r="R8365" s="0">
        <x:f>IF(A8365="SPUS",0,IF(A8365="FWD",0,P8365/Q8365))</x:f>
      </x:c>
    </x:row>
    <x:row r="8366" spans="1:19" x14ac:dyDescent="0.3">
      <x:c r="A8366" s="0">
        <x:f>'Historical Trades'!A8366</x:f>
      </x:c>
      <x:c r="B8366" s="0">
        <x:f>'Historical Trades'!B8366</x:f>
      </x:c>
      <x:c r="C8366" s="23">
        <x:f>'Historical Trades'!C8366</x:f>
      </x:c>
      <x:c r="D8366" s="0">
        <x:f>'Historical Trades'!D8366</x:f>
      </x:c>
      <x:c r="E8366" s="23">
        <x:f>'Historical Trades'!E8366</x:f>
      </x:c>
      <x:c r="F8366" s="0">
        <x:f>'Historical Trades'!F8366</x:f>
      </x:c>
      <x:c r="G8366" s="0">
        <x:f>'Historical Trades'!G8366</x:f>
      </x:c>
      <x:c r="H8366" s="0">
        <x:f>'Historical Trades'!H8366</x:f>
      </x:c>
      <x:c r="I8366" s="0">
        <x:f>'Historical Trades'!I8366</x:f>
      </x:c>
      <x:c r="J8366" s="0">
        <x:f>'Historical Trades'!J8366</x:f>
      </x:c>
      <x:c r="K8366" s="0">
        <x:f>'Historical Trades'!K8366</x:f>
      </x:c>
      <x:c r="L8366" s="0">
        <x:f>'Historical Trades'!L8366</x:f>
      </x:c>
      <x:c r="M8366" s="0">
        <x:f>'Historical Trades'!M8366</x:f>
      </x:c>
      <x:c r="N8366" s="0">
        <x:f>CLEAN('Historical Trades'!O8366)</x:f>
      </x:c>
      <x:c r="P8366" s="14">
        <x:f>IF(G8366="sell",M8366,-M8366)</x:f>
      </x:c>
      <x:c r="Q8366" s="14">
        <x:f>VLOOKUP(N8366,'Currency Rates'!$A$3:$C$32,3,0)</x:f>
      </x:c>
      <x:c r="R8366" s="0">
        <x:f>IF(A8366="SPUS",0,IF(A8366="FWD",0,P8366/Q8366))</x:f>
      </x:c>
    </x:row>
    <x:row r="8367" spans="1:19" x14ac:dyDescent="0.3">
      <x:c r="A8367" s="0">
        <x:f>'Historical Trades'!A8367</x:f>
      </x:c>
      <x:c r="B8367" s="0">
        <x:f>'Historical Trades'!B8367</x:f>
      </x:c>
      <x:c r="C8367" s="23">
        <x:f>'Historical Trades'!C8367</x:f>
      </x:c>
      <x:c r="D8367" s="0">
        <x:f>'Historical Trades'!D8367</x:f>
      </x:c>
      <x:c r="E8367" s="23">
        <x:f>'Historical Trades'!E8367</x:f>
      </x:c>
      <x:c r="F8367" s="0">
        <x:f>'Historical Trades'!F8367</x:f>
      </x:c>
      <x:c r="G8367" s="0">
        <x:f>'Historical Trades'!G8367</x:f>
      </x:c>
      <x:c r="H8367" s="0">
        <x:f>'Historical Trades'!H8367</x:f>
      </x:c>
      <x:c r="I8367" s="0">
        <x:f>'Historical Trades'!I8367</x:f>
      </x:c>
      <x:c r="J8367" s="0">
        <x:f>'Historical Trades'!J8367</x:f>
      </x:c>
      <x:c r="K8367" s="0">
        <x:f>'Historical Trades'!K8367</x:f>
      </x:c>
      <x:c r="L8367" s="0">
        <x:f>'Historical Trades'!L8367</x:f>
      </x:c>
      <x:c r="M8367" s="0">
        <x:f>'Historical Trades'!M8367</x:f>
      </x:c>
      <x:c r="N8367" s="0">
        <x:f>CLEAN('Historical Trades'!O8367)</x:f>
      </x:c>
      <x:c r="P8367" s="14">
        <x:f>IF(G8367="sell",M8367,-M8367)</x:f>
      </x:c>
      <x:c r="Q8367" s="14">
        <x:f>VLOOKUP(N8367,'Currency Rates'!$A$3:$C$32,3,0)</x:f>
      </x:c>
      <x:c r="R8367" s="0">
        <x:f>IF(A8367="SPUS",0,IF(A8367="FWD",0,P8367/Q8367))</x:f>
      </x:c>
    </x:row>
    <x:row r="8368" spans="1:19" x14ac:dyDescent="0.3">
      <x:c r="A8368" s="0">
        <x:f>'Historical Trades'!A8368</x:f>
      </x:c>
      <x:c r="B8368" s="0">
        <x:f>'Historical Trades'!B8368</x:f>
      </x:c>
      <x:c r="C8368" s="23">
        <x:f>'Historical Trades'!C8368</x:f>
      </x:c>
      <x:c r="D8368" s="0">
        <x:f>'Historical Trades'!D8368</x:f>
      </x:c>
      <x:c r="E8368" s="23">
        <x:f>'Historical Trades'!E8368</x:f>
      </x:c>
      <x:c r="F8368" s="0">
        <x:f>'Historical Trades'!F8368</x:f>
      </x:c>
      <x:c r="G8368" s="0">
        <x:f>'Historical Trades'!G8368</x:f>
      </x:c>
      <x:c r="H8368" s="0">
        <x:f>'Historical Trades'!H8368</x:f>
      </x:c>
      <x:c r="I8368" s="0">
        <x:f>'Historical Trades'!I8368</x:f>
      </x:c>
      <x:c r="J8368" s="0">
        <x:f>'Historical Trades'!J8368</x:f>
      </x:c>
      <x:c r="K8368" s="0">
        <x:f>'Historical Trades'!K8368</x:f>
      </x:c>
      <x:c r="L8368" s="0">
        <x:f>'Historical Trades'!L8368</x:f>
      </x:c>
      <x:c r="M8368" s="0">
        <x:f>'Historical Trades'!M8368</x:f>
      </x:c>
      <x:c r="N8368" s="0">
        <x:f>CLEAN('Historical Trades'!O8368)</x:f>
      </x:c>
      <x:c r="P8368" s="14">
        <x:f>IF(G8368="sell",M8368,-M8368)</x:f>
      </x:c>
      <x:c r="Q8368" s="14">
        <x:f>VLOOKUP(N8368,'Currency Rates'!$A$3:$C$32,3,0)</x:f>
      </x:c>
      <x:c r="R8368" s="0">
        <x:f>IF(A8368="SPUS",0,IF(A8368="FWD",0,P8368/Q8368))</x:f>
      </x:c>
    </x:row>
    <x:row r="8369" spans="1:19" x14ac:dyDescent="0.3">
      <x:c r="A8369" s="0">
        <x:f>'Historical Trades'!A8369</x:f>
      </x:c>
      <x:c r="B8369" s="0">
        <x:f>'Historical Trades'!B8369</x:f>
      </x:c>
      <x:c r="C8369" s="23">
        <x:f>'Historical Trades'!C8369</x:f>
      </x:c>
      <x:c r="D8369" s="0">
        <x:f>'Historical Trades'!D8369</x:f>
      </x:c>
      <x:c r="E8369" s="23">
        <x:f>'Historical Trades'!E8369</x:f>
      </x:c>
      <x:c r="F8369" s="0">
        <x:f>'Historical Trades'!F8369</x:f>
      </x:c>
      <x:c r="G8369" s="0">
        <x:f>'Historical Trades'!G8369</x:f>
      </x:c>
      <x:c r="H8369" s="0">
        <x:f>'Historical Trades'!H8369</x:f>
      </x:c>
      <x:c r="I8369" s="0">
        <x:f>'Historical Trades'!I8369</x:f>
      </x:c>
      <x:c r="J8369" s="0">
        <x:f>'Historical Trades'!J8369</x:f>
      </x:c>
      <x:c r="K8369" s="0">
        <x:f>'Historical Trades'!K8369</x:f>
      </x:c>
      <x:c r="L8369" s="0">
        <x:f>'Historical Trades'!L8369</x:f>
      </x:c>
      <x:c r="M8369" s="0">
        <x:f>'Historical Trades'!M8369</x:f>
      </x:c>
      <x:c r="N8369" s="0">
        <x:f>CLEAN('Historical Trades'!O8369)</x:f>
      </x:c>
      <x:c r="P8369" s="14">
        <x:f>IF(G8369="sell",M8369,-M8369)</x:f>
      </x:c>
      <x:c r="Q8369" s="14">
        <x:f>VLOOKUP(N8369,'Currency Rates'!$A$3:$C$32,3,0)</x:f>
      </x:c>
      <x:c r="R8369" s="0">
        <x:f>IF(A8369="SPUS",0,IF(A8369="FWD",0,P8369/Q8369))</x:f>
      </x:c>
    </x:row>
    <x:row r="8370" spans="1:19" x14ac:dyDescent="0.3">
      <x:c r="A8370" s="0">
        <x:f>'Historical Trades'!A8370</x:f>
      </x:c>
      <x:c r="B8370" s="0">
        <x:f>'Historical Trades'!B8370</x:f>
      </x:c>
      <x:c r="C8370" s="23">
        <x:f>'Historical Trades'!C8370</x:f>
      </x:c>
      <x:c r="D8370" s="0">
        <x:f>'Historical Trades'!D8370</x:f>
      </x:c>
      <x:c r="E8370" s="23">
        <x:f>'Historical Trades'!E8370</x:f>
      </x:c>
      <x:c r="F8370" s="0">
        <x:f>'Historical Trades'!F8370</x:f>
      </x:c>
      <x:c r="G8370" s="0">
        <x:f>'Historical Trades'!G8370</x:f>
      </x:c>
      <x:c r="H8370" s="0">
        <x:f>'Historical Trades'!H8370</x:f>
      </x:c>
      <x:c r="I8370" s="0">
        <x:f>'Historical Trades'!I8370</x:f>
      </x:c>
      <x:c r="J8370" s="0">
        <x:f>'Historical Trades'!J8370</x:f>
      </x:c>
      <x:c r="K8370" s="0">
        <x:f>'Historical Trades'!K8370</x:f>
      </x:c>
      <x:c r="L8370" s="0">
        <x:f>'Historical Trades'!L8370</x:f>
      </x:c>
      <x:c r="M8370" s="0">
        <x:f>'Historical Trades'!M8370</x:f>
      </x:c>
      <x:c r="N8370" s="0">
        <x:f>CLEAN('Historical Trades'!O8370)</x:f>
      </x:c>
      <x:c r="P8370" s="14">
        <x:f>IF(G8370="sell",M8370,-M8370)</x:f>
      </x:c>
      <x:c r="Q8370" s="14">
        <x:f>VLOOKUP(N8370,'Currency Rates'!$A$3:$C$32,3,0)</x:f>
      </x:c>
      <x:c r="R8370" s="0">
        <x:f>IF(A8370="SPUS",0,IF(A8370="FWD",0,P8370/Q8370))</x:f>
      </x:c>
    </x:row>
    <x:row r="8371" spans="1:19" x14ac:dyDescent="0.3">
      <x:c r="A8371" s="0">
        <x:f>'Historical Trades'!A8371</x:f>
      </x:c>
      <x:c r="B8371" s="0">
        <x:f>'Historical Trades'!B8371</x:f>
      </x:c>
      <x:c r="C8371" s="23">
        <x:f>'Historical Trades'!C8371</x:f>
      </x:c>
      <x:c r="D8371" s="0">
        <x:f>'Historical Trades'!D8371</x:f>
      </x:c>
      <x:c r="E8371" s="23">
        <x:f>'Historical Trades'!E8371</x:f>
      </x:c>
      <x:c r="F8371" s="0">
        <x:f>'Historical Trades'!F8371</x:f>
      </x:c>
      <x:c r="G8371" s="0">
        <x:f>'Historical Trades'!G8371</x:f>
      </x:c>
      <x:c r="H8371" s="0">
        <x:f>'Historical Trades'!H8371</x:f>
      </x:c>
      <x:c r="I8371" s="0">
        <x:f>'Historical Trades'!I8371</x:f>
      </x:c>
      <x:c r="J8371" s="0">
        <x:f>'Historical Trades'!J8371</x:f>
      </x:c>
      <x:c r="K8371" s="0">
        <x:f>'Historical Trades'!K8371</x:f>
      </x:c>
      <x:c r="L8371" s="0">
        <x:f>'Historical Trades'!L8371</x:f>
      </x:c>
      <x:c r="M8371" s="0">
        <x:f>'Historical Trades'!M8371</x:f>
      </x:c>
      <x:c r="N8371" s="0">
        <x:f>CLEAN('Historical Trades'!O8371)</x:f>
      </x:c>
      <x:c r="P8371" s="14">
        <x:f>IF(G8371="sell",M8371,-M8371)</x:f>
      </x:c>
      <x:c r="Q8371" s="14">
        <x:f>VLOOKUP(N8371,'Currency Rates'!$A$3:$C$32,3,0)</x:f>
      </x:c>
      <x:c r="R8371" s="0">
        <x:f>IF(A8371="SPUS",0,IF(A8371="FWD",0,P8371/Q8371))</x:f>
      </x:c>
    </x:row>
    <x:row r="8372" spans="1:19" x14ac:dyDescent="0.3">
      <x:c r="A8372" s="0">
        <x:f>'Historical Trades'!A8372</x:f>
      </x:c>
      <x:c r="B8372" s="0">
        <x:f>'Historical Trades'!B8372</x:f>
      </x:c>
      <x:c r="C8372" s="23">
        <x:f>'Historical Trades'!C8372</x:f>
      </x:c>
      <x:c r="D8372" s="0">
        <x:f>'Historical Trades'!D8372</x:f>
      </x:c>
      <x:c r="E8372" s="23">
        <x:f>'Historical Trades'!E8372</x:f>
      </x:c>
      <x:c r="F8372" s="0">
        <x:f>'Historical Trades'!F8372</x:f>
      </x:c>
      <x:c r="G8372" s="0">
        <x:f>'Historical Trades'!G8372</x:f>
      </x:c>
      <x:c r="H8372" s="0">
        <x:f>'Historical Trades'!H8372</x:f>
      </x:c>
      <x:c r="I8372" s="0">
        <x:f>'Historical Trades'!I8372</x:f>
      </x:c>
      <x:c r="J8372" s="0">
        <x:f>'Historical Trades'!J8372</x:f>
      </x:c>
      <x:c r="K8372" s="0">
        <x:f>'Historical Trades'!K8372</x:f>
      </x:c>
      <x:c r="L8372" s="0">
        <x:f>'Historical Trades'!L8372</x:f>
      </x:c>
      <x:c r="M8372" s="0">
        <x:f>'Historical Trades'!M8372</x:f>
      </x:c>
      <x:c r="N8372" s="0">
        <x:f>CLEAN('Historical Trades'!O8372)</x:f>
      </x:c>
      <x:c r="P8372" s="14">
        <x:f>IF(G8372="sell",M8372,-M8372)</x:f>
      </x:c>
      <x:c r="Q8372" s="14">
        <x:f>VLOOKUP(N8372,'Currency Rates'!$A$3:$C$32,3,0)</x:f>
      </x:c>
      <x:c r="R8372" s="0">
        <x:f>IF(A8372="SPUS",0,IF(A8372="FWD",0,P8372/Q8372))</x:f>
      </x:c>
    </x:row>
    <x:row r="8373" spans="1:19" x14ac:dyDescent="0.3">
      <x:c r="A8373" s="0">
        <x:f>'Historical Trades'!A8373</x:f>
      </x:c>
      <x:c r="B8373" s="0">
        <x:f>'Historical Trades'!B8373</x:f>
      </x:c>
      <x:c r="C8373" s="23">
        <x:f>'Historical Trades'!C8373</x:f>
      </x:c>
      <x:c r="D8373" s="0">
        <x:f>'Historical Trades'!D8373</x:f>
      </x:c>
      <x:c r="E8373" s="23">
        <x:f>'Historical Trades'!E8373</x:f>
      </x:c>
      <x:c r="F8373" s="0">
        <x:f>'Historical Trades'!F8373</x:f>
      </x:c>
      <x:c r="G8373" s="0">
        <x:f>'Historical Trades'!G8373</x:f>
      </x:c>
      <x:c r="H8373" s="0">
        <x:f>'Historical Trades'!H8373</x:f>
      </x:c>
      <x:c r="I8373" s="0">
        <x:f>'Historical Trades'!I8373</x:f>
      </x:c>
      <x:c r="J8373" s="0">
        <x:f>'Historical Trades'!J8373</x:f>
      </x:c>
      <x:c r="K8373" s="0">
        <x:f>'Historical Trades'!K8373</x:f>
      </x:c>
      <x:c r="L8373" s="0">
        <x:f>'Historical Trades'!L8373</x:f>
      </x:c>
      <x:c r="M8373" s="0">
        <x:f>'Historical Trades'!M8373</x:f>
      </x:c>
      <x:c r="N8373" s="0">
        <x:f>CLEAN('Historical Trades'!O8373)</x:f>
      </x:c>
      <x:c r="P8373" s="14">
        <x:f>IF(G8373="sell",M8373,-M8373)</x:f>
      </x:c>
      <x:c r="Q8373" s="14">
        <x:f>VLOOKUP(N8373,'Currency Rates'!$A$3:$C$32,3,0)</x:f>
      </x:c>
      <x:c r="R8373" s="0">
        <x:f>IF(A8373="SPUS",0,IF(A8373="FWD",0,P8373/Q8373))</x:f>
      </x:c>
    </x:row>
    <x:row r="8374" spans="1:19" x14ac:dyDescent="0.3">
      <x:c r="A8374" s="0">
        <x:f>'Historical Trades'!A8374</x:f>
      </x:c>
      <x:c r="B8374" s="0">
        <x:f>'Historical Trades'!B8374</x:f>
      </x:c>
      <x:c r="C8374" s="23">
        <x:f>'Historical Trades'!C8374</x:f>
      </x:c>
      <x:c r="D8374" s="0">
        <x:f>'Historical Trades'!D8374</x:f>
      </x:c>
      <x:c r="E8374" s="23">
        <x:f>'Historical Trades'!E8374</x:f>
      </x:c>
      <x:c r="F8374" s="0">
        <x:f>'Historical Trades'!F8374</x:f>
      </x:c>
      <x:c r="G8374" s="0">
        <x:f>'Historical Trades'!G8374</x:f>
      </x:c>
      <x:c r="H8374" s="0">
        <x:f>'Historical Trades'!H8374</x:f>
      </x:c>
      <x:c r="I8374" s="0">
        <x:f>'Historical Trades'!I8374</x:f>
      </x:c>
      <x:c r="J8374" s="0">
        <x:f>'Historical Trades'!J8374</x:f>
      </x:c>
      <x:c r="K8374" s="0">
        <x:f>'Historical Trades'!K8374</x:f>
      </x:c>
      <x:c r="L8374" s="0">
        <x:f>'Historical Trades'!L8374</x:f>
      </x:c>
      <x:c r="M8374" s="0">
        <x:f>'Historical Trades'!M8374</x:f>
      </x:c>
      <x:c r="N8374" s="0">
        <x:f>CLEAN('Historical Trades'!O8374)</x:f>
      </x:c>
      <x:c r="P8374" s="14">
        <x:f>IF(G8374="sell",M8374,-M8374)</x:f>
      </x:c>
      <x:c r="Q8374" s="14">
        <x:f>VLOOKUP(N8374,'Currency Rates'!$A$3:$C$32,3,0)</x:f>
      </x:c>
      <x:c r="R8374" s="0">
        <x:f>IF(A8374="SPUS",0,IF(A8374="FWD",0,P8374/Q8374))</x:f>
      </x:c>
    </x:row>
    <x:row r="8375" spans="1:19" x14ac:dyDescent="0.3">
      <x:c r="A8375" s="0">
        <x:f>'Historical Trades'!A8375</x:f>
      </x:c>
      <x:c r="B8375" s="0">
        <x:f>'Historical Trades'!B8375</x:f>
      </x:c>
      <x:c r="C8375" s="23">
        <x:f>'Historical Trades'!C8375</x:f>
      </x:c>
      <x:c r="D8375" s="0">
        <x:f>'Historical Trades'!D8375</x:f>
      </x:c>
      <x:c r="E8375" s="23">
        <x:f>'Historical Trades'!E8375</x:f>
      </x:c>
      <x:c r="F8375" s="0">
        <x:f>'Historical Trades'!F8375</x:f>
      </x:c>
      <x:c r="G8375" s="0">
        <x:f>'Historical Trades'!G8375</x:f>
      </x:c>
      <x:c r="H8375" s="0">
        <x:f>'Historical Trades'!H8375</x:f>
      </x:c>
      <x:c r="I8375" s="0">
        <x:f>'Historical Trades'!I8375</x:f>
      </x:c>
      <x:c r="J8375" s="0">
        <x:f>'Historical Trades'!J8375</x:f>
      </x:c>
      <x:c r="K8375" s="0">
        <x:f>'Historical Trades'!K8375</x:f>
      </x:c>
      <x:c r="L8375" s="0">
        <x:f>'Historical Trades'!L8375</x:f>
      </x:c>
      <x:c r="M8375" s="0">
        <x:f>'Historical Trades'!M8375</x:f>
      </x:c>
      <x:c r="N8375" s="0">
        <x:f>CLEAN('Historical Trades'!O8375)</x:f>
      </x:c>
      <x:c r="P8375" s="14">
        <x:f>IF(G8375="sell",M8375,-M8375)</x:f>
      </x:c>
      <x:c r="Q8375" s="14">
        <x:f>VLOOKUP(N8375,'Currency Rates'!$A$3:$C$32,3,0)</x:f>
      </x:c>
      <x:c r="R8375" s="0">
        <x:f>IF(A8375="SPUS",0,IF(A8375="FWD",0,P8375/Q8375))</x:f>
      </x:c>
    </x:row>
    <x:row r="8376" spans="1:19" x14ac:dyDescent="0.3">
      <x:c r="A8376" s="0">
        <x:f>'Historical Trades'!A8376</x:f>
      </x:c>
      <x:c r="B8376" s="0">
        <x:f>'Historical Trades'!B8376</x:f>
      </x:c>
      <x:c r="C8376" s="23">
        <x:f>'Historical Trades'!C8376</x:f>
      </x:c>
      <x:c r="D8376" s="0">
        <x:f>'Historical Trades'!D8376</x:f>
      </x:c>
      <x:c r="E8376" s="23">
        <x:f>'Historical Trades'!E8376</x:f>
      </x:c>
      <x:c r="F8376" s="0">
        <x:f>'Historical Trades'!F8376</x:f>
      </x:c>
      <x:c r="G8376" s="0">
        <x:f>'Historical Trades'!G8376</x:f>
      </x:c>
      <x:c r="H8376" s="0">
        <x:f>'Historical Trades'!H8376</x:f>
      </x:c>
      <x:c r="I8376" s="0">
        <x:f>'Historical Trades'!I8376</x:f>
      </x:c>
      <x:c r="J8376" s="0">
        <x:f>'Historical Trades'!J8376</x:f>
      </x:c>
      <x:c r="K8376" s="0">
        <x:f>'Historical Trades'!K8376</x:f>
      </x:c>
      <x:c r="L8376" s="0">
        <x:f>'Historical Trades'!L8376</x:f>
      </x:c>
      <x:c r="M8376" s="0">
        <x:f>'Historical Trades'!M8376</x:f>
      </x:c>
      <x:c r="N8376" s="0">
        <x:f>CLEAN('Historical Trades'!O8376)</x:f>
      </x:c>
      <x:c r="P8376" s="14">
        <x:f>IF(G8376="sell",M8376,-M8376)</x:f>
      </x:c>
      <x:c r="Q8376" s="14">
        <x:f>VLOOKUP(N8376,'Currency Rates'!$A$3:$C$32,3,0)</x:f>
      </x:c>
      <x:c r="R8376" s="0">
        <x:f>IF(A8376="SPUS",0,IF(A8376="FWD",0,P8376/Q8376))</x:f>
      </x:c>
    </x:row>
    <x:row r="8377" spans="1:19" x14ac:dyDescent="0.3">
      <x:c r="A8377" s="0">
        <x:f>'Historical Trades'!A8377</x:f>
      </x:c>
      <x:c r="B8377" s="0">
        <x:f>'Historical Trades'!B8377</x:f>
      </x:c>
      <x:c r="C8377" s="23">
        <x:f>'Historical Trades'!C8377</x:f>
      </x:c>
      <x:c r="D8377" s="0">
        <x:f>'Historical Trades'!D8377</x:f>
      </x:c>
      <x:c r="E8377" s="23">
        <x:f>'Historical Trades'!E8377</x:f>
      </x:c>
      <x:c r="F8377" s="0">
        <x:f>'Historical Trades'!F8377</x:f>
      </x:c>
      <x:c r="G8377" s="0">
        <x:f>'Historical Trades'!G8377</x:f>
      </x:c>
      <x:c r="H8377" s="0">
        <x:f>'Historical Trades'!H8377</x:f>
      </x:c>
      <x:c r="I8377" s="0">
        <x:f>'Historical Trades'!I8377</x:f>
      </x:c>
      <x:c r="J8377" s="0">
        <x:f>'Historical Trades'!J8377</x:f>
      </x:c>
      <x:c r="K8377" s="0">
        <x:f>'Historical Trades'!K8377</x:f>
      </x:c>
      <x:c r="L8377" s="0">
        <x:f>'Historical Trades'!L8377</x:f>
      </x:c>
      <x:c r="M8377" s="0">
        <x:f>'Historical Trades'!M8377</x:f>
      </x:c>
      <x:c r="N8377" s="0">
        <x:f>CLEAN('Historical Trades'!O8377)</x:f>
      </x:c>
      <x:c r="P8377" s="14">
        <x:f>IF(G8377="sell",M8377,-M8377)</x:f>
      </x:c>
      <x:c r="Q8377" s="14">
        <x:f>VLOOKUP(N8377,'Currency Rates'!$A$3:$C$32,3,0)</x:f>
      </x:c>
      <x:c r="R8377" s="0">
        <x:f>IF(A8377="SPUS",0,IF(A8377="FWD",0,P8377/Q8377))</x:f>
      </x:c>
    </x:row>
    <x:row r="8378" spans="1:19" x14ac:dyDescent="0.3">
      <x:c r="A8378" s="0">
        <x:f>'Historical Trades'!A8378</x:f>
      </x:c>
      <x:c r="B8378" s="0">
        <x:f>'Historical Trades'!B8378</x:f>
      </x:c>
      <x:c r="C8378" s="23">
        <x:f>'Historical Trades'!C8378</x:f>
      </x:c>
      <x:c r="D8378" s="0">
        <x:f>'Historical Trades'!D8378</x:f>
      </x:c>
      <x:c r="E8378" s="23">
        <x:f>'Historical Trades'!E8378</x:f>
      </x:c>
      <x:c r="F8378" s="0">
        <x:f>'Historical Trades'!F8378</x:f>
      </x:c>
      <x:c r="G8378" s="0">
        <x:f>'Historical Trades'!G8378</x:f>
      </x:c>
      <x:c r="H8378" s="0">
        <x:f>'Historical Trades'!H8378</x:f>
      </x:c>
      <x:c r="I8378" s="0">
        <x:f>'Historical Trades'!I8378</x:f>
      </x:c>
      <x:c r="J8378" s="0">
        <x:f>'Historical Trades'!J8378</x:f>
      </x:c>
      <x:c r="K8378" s="0">
        <x:f>'Historical Trades'!K8378</x:f>
      </x:c>
      <x:c r="L8378" s="0">
        <x:f>'Historical Trades'!L8378</x:f>
      </x:c>
      <x:c r="M8378" s="0">
        <x:f>'Historical Trades'!M8378</x:f>
      </x:c>
      <x:c r="N8378" s="0">
        <x:f>CLEAN('Historical Trades'!O8378)</x:f>
      </x:c>
      <x:c r="P8378" s="14">
        <x:f>IF(G8378="sell",M8378,-M8378)</x:f>
      </x:c>
      <x:c r="Q8378" s="14">
        <x:f>VLOOKUP(N8378,'Currency Rates'!$A$3:$C$32,3,0)</x:f>
      </x:c>
      <x:c r="R8378" s="0">
        <x:f>IF(A8378="SPUS",0,IF(A8378="FWD",0,P8378/Q8378))</x:f>
      </x:c>
    </x:row>
    <x:row r="8379" spans="1:19" x14ac:dyDescent="0.3">
      <x:c r="A8379" s="0">
        <x:f>'Historical Trades'!A8379</x:f>
      </x:c>
      <x:c r="B8379" s="0">
        <x:f>'Historical Trades'!B8379</x:f>
      </x:c>
      <x:c r="C8379" s="23">
        <x:f>'Historical Trades'!C8379</x:f>
      </x:c>
      <x:c r="D8379" s="0">
        <x:f>'Historical Trades'!D8379</x:f>
      </x:c>
      <x:c r="E8379" s="23">
        <x:f>'Historical Trades'!E8379</x:f>
      </x:c>
      <x:c r="F8379" s="0">
        <x:f>'Historical Trades'!F8379</x:f>
      </x:c>
      <x:c r="G8379" s="0">
        <x:f>'Historical Trades'!G8379</x:f>
      </x:c>
      <x:c r="H8379" s="0">
        <x:f>'Historical Trades'!H8379</x:f>
      </x:c>
      <x:c r="I8379" s="0">
        <x:f>'Historical Trades'!I8379</x:f>
      </x:c>
      <x:c r="J8379" s="0">
        <x:f>'Historical Trades'!J8379</x:f>
      </x:c>
      <x:c r="K8379" s="0">
        <x:f>'Historical Trades'!K8379</x:f>
      </x:c>
      <x:c r="L8379" s="0">
        <x:f>'Historical Trades'!L8379</x:f>
      </x:c>
      <x:c r="M8379" s="0">
        <x:f>'Historical Trades'!M8379</x:f>
      </x:c>
      <x:c r="N8379" s="0">
        <x:f>CLEAN('Historical Trades'!O8379)</x:f>
      </x:c>
      <x:c r="P8379" s="14">
        <x:f>IF(G8379="sell",M8379,-M8379)</x:f>
      </x:c>
      <x:c r="Q8379" s="14">
        <x:f>VLOOKUP(N8379,'Currency Rates'!$A$3:$C$32,3,0)</x:f>
      </x:c>
      <x:c r="R8379" s="0">
        <x:f>IF(A8379="SPUS",0,IF(A8379="FWD",0,P8379/Q8379))</x:f>
      </x:c>
    </x:row>
    <x:row r="8380" spans="1:19" x14ac:dyDescent="0.3">
      <x:c r="A8380" s="0">
        <x:f>'Historical Trades'!A8380</x:f>
      </x:c>
      <x:c r="B8380" s="0">
        <x:f>'Historical Trades'!B8380</x:f>
      </x:c>
      <x:c r="C8380" s="23">
        <x:f>'Historical Trades'!C8380</x:f>
      </x:c>
      <x:c r="D8380" s="0">
        <x:f>'Historical Trades'!D8380</x:f>
      </x:c>
      <x:c r="E8380" s="23">
        <x:f>'Historical Trades'!E8380</x:f>
      </x:c>
      <x:c r="F8380" s="0">
        <x:f>'Historical Trades'!F8380</x:f>
      </x:c>
      <x:c r="G8380" s="0">
        <x:f>'Historical Trades'!G8380</x:f>
      </x:c>
      <x:c r="H8380" s="0">
        <x:f>'Historical Trades'!H8380</x:f>
      </x:c>
      <x:c r="I8380" s="0">
        <x:f>'Historical Trades'!I8380</x:f>
      </x:c>
      <x:c r="J8380" s="0">
        <x:f>'Historical Trades'!J8380</x:f>
      </x:c>
      <x:c r="K8380" s="0">
        <x:f>'Historical Trades'!K8380</x:f>
      </x:c>
      <x:c r="L8380" s="0">
        <x:f>'Historical Trades'!L8380</x:f>
      </x:c>
      <x:c r="M8380" s="0">
        <x:f>'Historical Trades'!M8380</x:f>
      </x:c>
      <x:c r="N8380" s="0">
        <x:f>CLEAN('Historical Trades'!O8380)</x:f>
      </x:c>
      <x:c r="P8380" s="14">
        <x:f>IF(G8380="sell",M8380,-M8380)</x:f>
      </x:c>
      <x:c r="Q8380" s="14">
        <x:f>VLOOKUP(N8380,'Currency Rates'!$A$3:$C$32,3,0)</x:f>
      </x:c>
      <x:c r="R8380" s="0">
        <x:f>IF(A8380="SPUS",0,IF(A8380="FWD",0,P8380/Q8380))</x:f>
      </x:c>
    </x:row>
    <x:row r="8381" spans="1:19" x14ac:dyDescent="0.3">
      <x:c r="A8381" s="0">
        <x:f>'Historical Trades'!A8381</x:f>
      </x:c>
      <x:c r="B8381" s="0">
        <x:f>'Historical Trades'!B8381</x:f>
      </x:c>
      <x:c r="C8381" s="23">
        <x:f>'Historical Trades'!C8381</x:f>
      </x:c>
      <x:c r="D8381" s="0">
        <x:f>'Historical Trades'!D8381</x:f>
      </x:c>
      <x:c r="E8381" s="23">
        <x:f>'Historical Trades'!E8381</x:f>
      </x:c>
      <x:c r="F8381" s="0">
        <x:f>'Historical Trades'!F8381</x:f>
      </x:c>
      <x:c r="G8381" s="0">
        <x:f>'Historical Trades'!G8381</x:f>
      </x:c>
      <x:c r="H8381" s="0">
        <x:f>'Historical Trades'!H8381</x:f>
      </x:c>
      <x:c r="I8381" s="0">
        <x:f>'Historical Trades'!I8381</x:f>
      </x:c>
      <x:c r="J8381" s="0">
        <x:f>'Historical Trades'!J8381</x:f>
      </x:c>
      <x:c r="K8381" s="0">
        <x:f>'Historical Trades'!K8381</x:f>
      </x:c>
      <x:c r="L8381" s="0">
        <x:f>'Historical Trades'!L8381</x:f>
      </x:c>
      <x:c r="M8381" s="0">
        <x:f>'Historical Trades'!M8381</x:f>
      </x:c>
      <x:c r="N8381" s="0">
        <x:f>CLEAN('Historical Trades'!O8381)</x:f>
      </x:c>
      <x:c r="P8381" s="14">
        <x:f>IF(G8381="sell",M8381,-M8381)</x:f>
      </x:c>
      <x:c r="Q8381" s="14">
        <x:f>VLOOKUP(N8381,'Currency Rates'!$A$3:$C$32,3,0)</x:f>
      </x:c>
      <x:c r="R8381" s="0">
        <x:f>IF(A8381="SPUS",0,IF(A8381="FWD",0,P8381/Q8381))</x:f>
      </x:c>
    </x:row>
    <x:row r="8382" spans="1:19" x14ac:dyDescent="0.3">
      <x:c r="A8382" s="0">
        <x:f>'Historical Trades'!A8382</x:f>
      </x:c>
      <x:c r="B8382" s="0">
        <x:f>'Historical Trades'!B8382</x:f>
      </x:c>
      <x:c r="C8382" s="23">
        <x:f>'Historical Trades'!C8382</x:f>
      </x:c>
      <x:c r="D8382" s="0">
        <x:f>'Historical Trades'!D8382</x:f>
      </x:c>
      <x:c r="E8382" s="23">
        <x:f>'Historical Trades'!E8382</x:f>
      </x:c>
      <x:c r="F8382" s="0">
        <x:f>'Historical Trades'!F8382</x:f>
      </x:c>
      <x:c r="G8382" s="0">
        <x:f>'Historical Trades'!G8382</x:f>
      </x:c>
      <x:c r="H8382" s="0">
        <x:f>'Historical Trades'!H8382</x:f>
      </x:c>
      <x:c r="I8382" s="0">
        <x:f>'Historical Trades'!I8382</x:f>
      </x:c>
      <x:c r="J8382" s="0">
        <x:f>'Historical Trades'!J8382</x:f>
      </x:c>
      <x:c r="K8382" s="0">
        <x:f>'Historical Trades'!K8382</x:f>
      </x:c>
      <x:c r="L8382" s="0">
        <x:f>'Historical Trades'!L8382</x:f>
      </x:c>
      <x:c r="M8382" s="0">
        <x:f>'Historical Trades'!M8382</x:f>
      </x:c>
      <x:c r="N8382" s="0">
        <x:f>CLEAN('Historical Trades'!O8382)</x:f>
      </x:c>
      <x:c r="P8382" s="14">
        <x:f>IF(G8382="sell",M8382,-M8382)</x:f>
      </x:c>
      <x:c r="Q8382" s="14">
        <x:f>VLOOKUP(N8382,'Currency Rates'!$A$3:$C$32,3,0)</x:f>
      </x:c>
      <x:c r="R8382" s="0">
        <x:f>IF(A8382="SPUS",0,IF(A8382="FWD",0,P8382/Q8382))</x:f>
      </x:c>
    </x:row>
    <x:row r="8383" spans="1:19" x14ac:dyDescent="0.3">
      <x:c r="A8383" s="0">
        <x:f>'Historical Trades'!A8383</x:f>
      </x:c>
      <x:c r="B8383" s="0">
        <x:f>'Historical Trades'!B8383</x:f>
      </x:c>
      <x:c r="C8383" s="23">
        <x:f>'Historical Trades'!C8383</x:f>
      </x:c>
      <x:c r="D8383" s="0">
        <x:f>'Historical Trades'!D8383</x:f>
      </x:c>
      <x:c r="E8383" s="23">
        <x:f>'Historical Trades'!E8383</x:f>
      </x:c>
      <x:c r="F8383" s="0">
        <x:f>'Historical Trades'!F8383</x:f>
      </x:c>
      <x:c r="G8383" s="0">
        <x:f>'Historical Trades'!G8383</x:f>
      </x:c>
      <x:c r="H8383" s="0">
        <x:f>'Historical Trades'!H8383</x:f>
      </x:c>
      <x:c r="I8383" s="0">
        <x:f>'Historical Trades'!I8383</x:f>
      </x:c>
      <x:c r="J8383" s="0">
        <x:f>'Historical Trades'!J8383</x:f>
      </x:c>
      <x:c r="K8383" s="0">
        <x:f>'Historical Trades'!K8383</x:f>
      </x:c>
      <x:c r="L8383" s="0">
        <x:f>'Historical Trades'!L8383</x:f>
      </x:c>
      <x:c r="M8383" s="0">
        <x:f>'Historical Trades'!M8383</x:f>
      </x:c>
      <x:c r="N8383" s="0">
        <x:f>CLEAN('Historical Trades'!O8383)</x:f>
      </x:c>
      <x:c r="P8383" s="14">
        <x:f>IF(G8383="sell",M8383,-M8383)</x:f>
      </x:c>
      <x:c r="Q8383" s="14">
        <x:f>VLOOKUP(N8383,'Currency Rates'!$A$3:$C$32,3,0)</x:f>
      </x:c>
      <x:c r="R8383" s="0">
        <x:f>IF(A8383="SPUS",0,IF(A8383="FWD",0,P8383/Q8383))</x:f>
      </x:c>
    </x:row>
    <x:row r="8384" spans="1:19" x14ac:dyDescent="0.3">
      <x:c r="A8384" s="0">
        <x:f>'Historical Trades'!A8384</x:f>
      </x:c>
      <x:c r="B8384" s="0">
        <x:f>'Historical Trades'!B8384</x:f>
      </x:c>
      <x:c r="C8384" s="23">
        <x:f>'Historical Trades'!C8384</x:f>
      </x:c>
      <x:c r="D8384" s="0">
        <x:f>'Historical Trades'!D8384</x:f>
      </x:c>
      <x:c r="E8384" s="23">
        <x:f>'Historical Trades'!E8384</x:f>
      </x:c>
      <x:c r="F8384" s="0">
        <x:f>'Historical Trades'!F8384</x:f>
      </x:c>
      <x:c r="G8384" s="0">
        <x:f>'Historical Trades'!G8384</x:f>
      </x:c>
      <x:c r="H8384" s="0">
        <x:f>'Historical Trades'!H8384</x:f>
      </x:c>
      <x:c r="I8384" s="0">
        <x:f>'Historical Trades'!I8384</x:f>
      </x:c>
      <x:c r="J8384" s="0">
        <x:f>'Historical Trades'!J8384</x:f>
      </x:c>
      <x:c r="K8384" s="0">
        <x:f>'Historical Trades'!K8384</x:f>
      </x:c>
      <x:c r="L8384" s="0">
        <x:f>'Historical Trades'!L8384</x:f>
      </x:c>
      <x:c r="M8384" s="0">
        <x:f>'Historical Trades'!M8384</x:f>
      </x:c>
      <x:c r="N8384" s="0">
        <x:f>CLEAN('Historical Trades'!O8384)</x:f>
      </x:c>
      <x:c r="P8384" s="14">
        <x:f>IF(G8384="sell",M8384,-M8384)</x:f>
      </x:c>
      <x:c r="Q8384" s="14">
        <x:f>VLOOKUP(N8384,'Currency Rates'!$A$3:$C$32,3,0)</x:f>
      </x:c>
      <x:c r="R8384" s="0">
        <x:f>IF(A8384="SPUS",0,IF(A8384="FWD",0,P8384/Q8384))</x:f>
      </x:c>
    </x:row>
    <x:row r="8385" spans="1:19" x14ac:dyDescent="0.3">
      <x:c r="A8385" s="0">
        <x:f>'Historical Trades'!A8385</x:f>
      </x:c>
      <x:c r="B8385" s="0">
        <x:f>'Historical Trades'!B8385</x:f>
      </x:c>
      <x:c r="C8385" s="23">
        <x:f>'Historical Trades'!C8385</x:f>
      </x:c>
      <x:c r="D8385" s="0">
        <x:f>'Historical Trades'!D8385</x:f>
      </x:c>
      <x:c r="E8385" s="23">
        <x:f>'Historical Trades'!E8385</x:f>
      </x:c>
      <x:c r="F8385" s="0">
        <x:f>'Historical Trades'!F8385</x:f>
      </x:c>
      <x:c r="G8385" s="0">
        <x:f>'Historical Trades'!G8385</x:f>
      </x:c>
      <x:c r="H8385" s="0">
        <x:f>'Historical Trades'!H8385</x:f>
      </x:c>
      <x:c r="I8385" s="0">
        <x:f>'Historical Trades'!I8385</x:f>
      </x:c>
      <x:c r="J8385" s="0">
        <x:f>'Historical Trades'!J8385</x:f>
      </x:c>
      <x:c r="K8385" s="0">
        <x:f>'Historical Trades'!K8385</x:f>
      </x:c>
      <x:c r="L8385" s="0">
        <x:f>'Historical Trades'!L8385</x:f>
      </x:c>
      <x:c r="M8385" s="0">
        <x:f>'Historical Trades'!M8385</x:f>
      </x:c>
      <x:c r="N8385" s="0">
        <x:f>CLEAN('Historical Trades'!O8385)</x:f>
      </x:c>
      <x:c r="P8385" s="14">
        <x:f>IF(G8385="sell",M8385,-M8385)</x:f>
      </x:c>
      <x:c r="Q8385" s="14">
        <x:f>VLOOKUP(N8385,'Currency Rates'!$A$3:$C$32,3,0)</x:f>
      </x:c>
      <x:c r="R8385" s="0">
        <x:f>IF(A8385="SPUS",0,IF(A8385="FWD",0,P8385/Q8385))</x:f>
      </x:c>
    </x:row>
    <x:row r="8386" spans="1:19" x14ac:dyDescent="0.3">
      <x:c r="A8386" s="0">
        <x:f>'Historical Trades'!A8386</x:f>
      </x:c>
      <x:c r="B8386" s="0">
        <x:f>'Historical Trades'!B8386</x:f>
      </x:c>
      <x:c r="C8386" s="23">
        <x:f>'Historical Trades'!C8386</x:f>
      </x:c>
      <x:c r="D8386" s="0">
        <x:f>'Historical Trades'!D8386</x:f>
      </x:c>
      <x:c r="E8386" s="23">
        <x:f>'Historical Trades'!E8386</x:f>
      </x:c>
      <x:c r="F8386" s="0">
        <x:f>'Historical Trades'!F8386</x:f>
      </x:c>
      <x:c r="G8386" s="0">
        <x:f>'Historical Trades'!G8386</x:f>
      </x:c>
      <x:c r="H8386" s="0">
        <x:f>'Historical Trades'!H8386</x:f>
      </x:c>
      <x:c r="I8386" s="0">
        <x:f>'Historical Trades'!I8386</x:f>
      </x:c>
      <x:c r="J8386" s="0">
        <x:f>'Historical Trades'!J8386</x:f>
      </x:c>
      <x:c r="K8386" s="0">
        <x:f>'Historical Trades'!K8386</x:f>
      </x:c>
      <x:c r="L8386" s="0">
        <x:f>'Historical Trades'!L8386</x:f>
      </x:c>
      <x:c r="M8386" s="0">
        <x:f>'Historical Trades'!M8386</x:f>
      </x:c>
      <x:c r="N8386" s="0">
        <x:f>CLEAN('Historical Trades'!O8386)</x:f>
      </x:c>
      <x:c r="P8386" s="14">
        <x:f>IF(G8386="sell",M8386,-M8386)</x:f>
      </x:c>
      <x:c r="Q8386" s="14">
        <x:f>VLOOKUP(N8386,'Currency Rates'!$A$3:$C$32,3,0)</x:f>
      </x:c>
      <x:c r="R8386" s="0">
        <x:f>IF(A8386="SPUS",0,IF(A8386="FWD",0,P8386/Q8386))</x:f>
      </x:c>
    </x:row>
    <x:row r="8387" spans="1:19" x14ac:dyDescent="0.3">
      <x:c r="A8387" s="0">
        <x:f>'Historical Trades'!A8387</x:f>
      </x:c>
      <x:c r="B8387" s="0">
        <x:f>'Historical Trades'!B8387</x:f>
      </x:c>
      <x:c r="C8387" s="23">
        <x:f>'Historical Trades'!C8387</x:f>
      </x:c>
      <x:c r="D8387" s="0">
        <x:f>'Historical Trades'!D8387</x:f>
      </x:c>
      <x:c r="E8387" s="23">
        <x:f>'Historical Trades'!E8387</x:f>
      </x:c>
      <x:c r="F8387" s="0">
        <x:f>'Historical Trades'!F8387</x:f>
      </x:c>
      <x:c r="G8387" s="0">
        <x:f>'Historical Trades'!G8387</x:f>
      </x:c>
      <x:c r="H8387" s="0">
        <x:f>'Historical Trades'!H8387</x:f>
      </x:c>
      <x:c r="I8387" s="0">
        <x:f>'Historical Trades'!I8387</x:f>
      </x:c>
      <x:c r="J8387" s="0">
        <x:f>'Historical Trades'!J8387</x:f>
      </x:c>
      <x:c r="K8387" s="0">
        <x:f>'Historical Trades'!K8387</x:f>
      </x:c>
      <x:c r="L8387" s="0">
        <x:f>'Historical Trades'!L8387</x:f>
      </x:c>
      <x:c r="M8387" s="0">
        <x:f>'Historical Trades'!M8387</x:f>
      </x:c>
      <x:c r="N8387" s="0">
        <x:f>CLEAN('Historical Trades'!O8387)</x:f>
      </x:c>
      <x:c r="P8387" s="14">
        <x:f>IF(G8387="sell",M8387,-M8387)</x:f>
      </x:c>
      <x:c r="Q8387" s="14">
        <x:f>VLOOKUP(N8387,'Currency Rates'!$A$3:$C$32,3,0)</x:f>
      </x:c>
      <x:c r="R8387" s="0">
        <x:f>IF(A8387="SPUS",0,IF(A8387="FWD",0,P8387/Q8387))</x:f>
      </x:c>
    </x:row>
    <x:row r="8388" spans="1:19" x14ac:dyDescent="0.3">
      <x:c r="A8388" s="0">
        <x:f>'Historical Trades'!A8388</x:f>
      </x:c>
      <x:c r="B8388" s="0">
        <x:f>'Historical Trades'!B8388</x:f>
      </x:c>
      <x:c r="C8388" s="23">
        <x:f>'Historical Trades'!C8388</x:f>
      </x:c>
      <x:c r="D8388" s="0">
        <x:f>'Historical Trades'!D8388</x:f>
      </x:c>
      <x:c r="E8388" s="23">
        <x:f>'Historical Trades'!E8388</x:f>
      </x:c>
      <x:c r="F8388" s="0">
        <x:f>'Historical Trades'!F8388</x:f>
      </x:c>
      <x:c r="G8388" s="0">
        <x:f>'Historical Trades'!G8388</x:f>
      </x:c>
      <x:c r="H8388" s="0">
        <x:f>'Historical Trades'!H8388</x:f>
      </x:c>
      <x:c r="I8388" s="0">
        <x:f>'Historical Trades'!I8388</x:f>
      </x:c>
      <x:c r="J8388" s="0">
        <x:f>'Historical Trades'!J8388</x:f>
      </x:c>
      <x:c r="K8388" s="0">
        <x:f>'Historical Trades'!K8388</x:f>
      </x:c>
      <x:c r="L8388" s="0">
        <x:f>'Historical Trades'!L8388</x:f>
      </x:c>
      <x:c r="M8388" s="0">
        <x:f>'Historical Trades'!M8388</x:f>
      </x:c>
      <x:c r="N8388" s="0">
        <x:f>CLEAN('Historical Trades'!O8388)</x:f>
      </x:c>
      <x:c r="P8388" s="14">
        <x:f>IF(G8388="sell",M8388,-M8388)</x:f>
      </x:c>
      <x:c r="Q8388" s="14">
        <x:f>VLOOKUP(N8388,'Currency Rates'!$A$3:$C$32,3,0)</x:f>
      </x:c>
      <x:c r="R8388" s="0">
        <x:f>IF(A8388="SPUS",0,IF(A8388="FWD",0,P8388/Q8388))</x:f>
      </x:c>
    </x:row>
    <x:row r="8389" spans="1:19" x14ac:dyDescent="0.3">
      <x:c r="A8389" s="0">
        <x:f>'Historical Trades'!A8389</x:f>
      </x:c>
      <x:c r="B8389" s="0">
        <x:f>'Historical Trades'!B8389</x:f>
      </x:c>
      <x:c r="C8389" s="23">
        <x:f>'Historical Trades'!C8389</x:f>
      </x:c>
      <x:c r="D8389" s="0">
        <x:f>'Historical Trades'!D8389</x:f>
      </x:c>
      <x:c r="E8389" s="23">
        <x:f>'Historical Trades'!E8389</x:f>
      </x:c>
      <x:c r="F8389" s="0">
        <x:f>'Historical Trades'!F8389</x:f>
      </x:c>
      <x:c r="G8389" s="0">
        <x:f>'Historical Trades'!G8389</x:f>
      </x:c>
      <x:c r="H8389" s="0">
        <x:f>'Historical Trades'!H8389</x:f>
      </x:c>
      <x:c r="I8389" s="0">
        <x:f>'Historical Trades'!I8389</x:f>
      </x:c>
      <x:c r="J8389" s="0">
        <x:f>'Historical Trades'!J8389</x:f>
      </x:c>
      <x:c r="K8389" s="0">
        <x:f>'Historical Trades'!K8389</x:f>
      </x:c>
      <x:c r="L8389" s="0">
        <x:f>'Historical Trades'!L8389</x:f>
      </x:c>
      <x:c r="M8389" s="0">
        <x:f>'Historical Trades'!M8389</x:f>
      </x:c>
      <x:c r="N8389" s="0">
        <x:f>CLEAN('Historical Trades'!O8389)</x:f>
      </x:c>
      <x:c r="P8389" s="14">
        <x:f>IF(G8389="sell",M8389,-M8389)</x:f>
      </x:c>
      <x:c r="Q8389" s="14">
        <x:f>VLOOKUP(N8389,'Currency Rates'!$A$3:$C$32,3,0)</x:f>
      </x:c>
      <x:c r="R8389" s="0">
        <x:f>IF(A8389="SPUS",0,IF(A8389="FWD",0,P8389/Q8389))</x:f>
      </x:c>
    </x:row>
    <x:row r="8390" spans="1:19" x14ac:dyDescent="0.3">
      <x:c r="A8390" s="0">
        <x:f>'Historical Trades'!A8390</x:f>
      </x:c>
      <x:c r="B8390" s="0">
        <x:f>'Historical Trades'!B8390</x:f>
      </x:c>
      <x:c r="C8390" s="23">
        <x:f>'Historical Trades'!C8390</x:f>
      </x:c>
      <x:c r="D8390" s="0">
        <x:f>'Historical Trades'!D8390</x:f>
      </x:c>
      <x:c r="E8390" s="23">
        <x:f>'Historical Trades'!E8390</x:f>
      </x:c>
      <x:c r="F8390" s="0">
        <x:f>'Historical Trades'!F8390</x:f>
      </x:c>
      <x:c r="G8390" s="0">
        <x:f>'Historical Trades'!G8390</x:f>
      </x:c>
      <x:c r="H8390" s="0">
        <x:f>'Historical Trades'!H8390</x:f>
      </x:c>
      <x:c r="I8390" s="0">
        <x:f>'Historical Trades'!I8390</x:f>
      </x:c>
      <x:c r="J8390" s="0">
        <x:f>'Historical Trades'!J8390</x:f>
      </x:c>
      <x:c r="K8390" s="0">
        <x:f>'Historical Trades'!K8390</x:f>
      </x:c>
      <x:c r="L8390" s="0">
        <x:f>'Historical Trades'!L8390</x:f>
      </x:c>
      <x:c r="M8390" s="0">
        <x:f>'Historical Trades'!M8390</x:f>
      </x:c>
      <x:c r="N8390" s="0">
        <x:f>CLEAN('Historical Trades'!O8390)</x:f>
      </x:c>
      <x:c r="P8390" s="14">
        <x:f>IF(G8390="sell",M8390,-M8390)</x:f>
      </x:c>
      <x:c r="Q8390" s="14">
        <x:f>VLOOKUP(N8390,'Currency Rates'!$A$3:$C$32,3,0)</x:f>
      </x:c>
      <x:c r="R8390" s="0">
        <x:f>IF(A8390="SPUS",0,IF(A8390="FWD",0,P8390/Q8390))</x:f>
      </x:c>
    </x:row>
    <x:row r="8391" spans="1:19" x14ac:dyDescent="0.3">
      <x:c r="A8391" s="0">
        <x:f>'Historical Trades'!A8391</x:f>
      </x:c>
      <x:c r="B8391" s="0">
        <x:f>'Historical Trades'!B8391</x:f>
      </x:c>
      <x:c r="C8391" s="23">
        <x:f>'Historical Trades'!C8391</x:f>
      </x:c>
      <x:c r="D8391" s="0">
        <x:f>'Historical Trades'!D8391</x:f>
      </x:c>
      <x:c r="E8391" s="23">
        <x:f>'Historical Trades'!E8391</x:f>
      </x:c>
      <x:c r="F8391" s="0">
        <x:f>'Historical Trades'!F8391</x:f>
      </x:c>
      <x:c r="G8391" s="0">
        <x:f>'Historical Trades'!G8391</x:f>
      </x:c>
      <x:c r="H8391" s="0">
        <x:f>'Historical Trades'!H8391</x:f>
      </x:c>
      <x:c r="I8391" s="0">
        <x:f>'Historical Trades'!I8391</x:f>
      </x:c>
      <x:c r="J8391" s="0">
        <x:f>'Historical Trades'!J8391</x:f>
      </x:c>
      <x:c r="K8391" s="0">
        <x:f>'Historical Trades'!K8391</x:f>
      </x:c>
      <x:c r="L8391" s="0">
        <x:f>'Historical Trades'!L8391</x:f>
      </x:c>
      <x:c r="M8391" s="0">
        <x:f>'Historical Trades'!M8391</x:f>
      </x:c>
      <x:c r="N8391" s="0">
        <x:f>CLEAN('Historical Trades'!O8391)</x:f>
      </x:c>
      <x:c r="P8391" s="14">
        <x:f>IF(G8391="sell",M8391,-M8391)</x:f>
      </x:c>
      <x:c r="Q8391" s="14">
        <x:f>VLOOKUP(N8391,'Currency Rates'!$A$3:$C$32,3,0)</x:f>
      </x:c>
      <x:c r="R8391" s="0">
        <x:f>IF(A8391="SPUS",0,IF(A8391="FWD",0,P8391/Q8391))</x:f>
      </x:c>
    </x:row>
    <x:row r="8392" spans="1:19" x14ac:dyDescent="0.3">
      <x:c r="A8392" s="0">
        <x:f>'Historical Trades'!A8392</x:f>
      </x:c>
      <x:c r="B8392" s="0">
        <x:f>'Historical Trades'!B8392</x:f>
      </x:c>
      <x:c r="C8392" s="23">
        <x:f>'Historical Trades'!C8392</x:f>
      </x:c>
      <x:c r="D8392" s="0">
        <x:f>'Historical Trades'!D8392</x:f>
      </x:c>
      <x:c r="E8392" s="23">
        <x:f>'Historical Trades'!E8392</x:f>
      </x:c>
      <x:c r="F8392" s="0">
        <x:f>'Historical Trades'!F8392</x:f>
      </x:c>
      <x:c r="G8392" s="0">
        <x:f>'Historical Trades'!G8392</x:f>
      </x:c>
      <x:c r="H8392" s="0">
        <x:f>'Historical Trades'!H8392</x:f>
      </x:c>
      <x:c r="I8392" s="0">
        <x:f>'Historical Trades'!I8392</x:f>
      </x:c>
      <x:c r="J8392" s="0">
        <x:f>'Historical Trades'!J8392</x:f>
      </x:c>
      <x:c r="K8392" s="0">
        <x:f>'Historical Trades'!K8392</x:f>
      </x:c>
      <x:c r="L8392" s="0">
        <x:f>'Historical Trades'!L8392</x:f>
      </x:c>
      <x:c r="M8392" s="0">
        <x:f>'Historical Trades'!M8392</x:f>
      </x:c>
      <x:c r="N8392" s="0">
        <x:f>CLEAN('Historical Trades'!O8392)</x:f>
      </x:c>
      <x:c r="P8392" s="14">
        <x:f>IF(G8392="sell",M8392,-M8392)</x:f>
      </x:c>
      <x:c r="Q8392" s="14">
        <x:f>VLOOKUP(N8392,'Currency Rates'!$A$3:$C$32,3,0)</x:f>
      </x:c>
      <x:c r="R8392" s="0">
        <x:f>IF(A8392="SPUS",0,IF(A8392="FWD",0,P8392/Q8392))</x:f>
      </x:c>
    </x:row>
    <x:row r="8393" spans="1:19" x14ac:dyDescent="0.3">
      <x:c r="A8393" s="0">
        <x:f>'Historical Trades'!A8393</x:f>
      </x:c>
      <x:c r="B8393" s="0">
        <x:f>'Historical Trades'!B8393</x:f>
      </x:c>
      <x:c r="C8393" s="23">
        <x:f>'Historical Trades'!C8393</x:f>
      </x:c>
      <x:c r="D8393" s="0">
        <x:f>'Historical Trades'!D8393</x:f>
      </x:c>
      <x:c r="E8393" s="23">
        <x:f>'Historical Trades'!E8393</x:f>
      </x:c>
      <x:c r="F8393" s="0">
        <x:f>'Historical Trades'!F8393</x:f>
      </x:c>
      <x:c r="G8393" s="0">
        <x:f>'Historical Trades'!G8393</x:f>
      </x:c>
      <x:c r="H8393" s="0">
        <x:f>'Historical Trades'!H8393</x:f>
      </x:c>
      <x:c r="I8393" s="0">
        <x:f>'Historical Trades'!I8393</x:f>
      </x:c>
      <x:c r="J8393" s="0">
        <x:f>'Historical Trades'!J8393</x:f>
      </x:c>
      <x:c r="K8393" s="0">
        <x:f>'Historical Trades'!K8393</x:f>
      </x:c>
      <x:c r="L8393" s="0">
        <x:f>'Historical Trades'!L8393</x:f>
      </x:c>
      <x:c r="M8393" s="0">
        <x:f>'Historical Trades'!M8393</x:f>
      </x:c>
      <x:c r="N8393" s="0">
        <x:f>CLEAN('Historical Trades'!O8393)</x:f>
      </x:c>
      <x:c r="P8393" s="14">
        <x:f>IF(G8393="sell",M8393,-M8393)</x:f>
      </x:c>
      <x:c r="Q8393" s="14">
        <x:f>VLOOKUP(N8393,'Currency Rates'!$A$3:$C$32,3,0)</x:f>
      </x:c>
      <x:c r="R8393" s="0">
        <x:f>IF(A8393="SPUS",0,IF(A8393="FWD",0,P8393/Q8393))</x:f>
      </x:c>
    </x:row>
    <x:row r="8394" spans="1:19" x14ac:dyDescent="0.3">
      <x:c r="A8394" s="0">
        <x:f>'Historical Trades'!A8394</x:f>
      </x:c>
      <x:c r="B8394" s="0">
        <x:f>'Historical Trades'!B8394</x:f>
      </x:c>
      <x:c r="C8394" s="23">
        <x:f>'Historical Trades'!C8394</x:f>
      </x:c>
      <x:c r="D8394" s="0">
        <x:f>'Historical Trades'!D8394</x:f>
      </x:c>
      <x:c r="E8394" s="23">
        <x:f>'Historical Trades'!E8394</x:f>
      </x:c>
      <x:c r="F8394" s="0">
        <x:f>'Historical Trades'!F8394</x:f>
      </x:c>
      <x:c r="G8394" s="0">
        <x:f>'Historical Trades'!G8394</x:f>
      </x:c>
      <x:c r="H8394" s="0">
        <x:f>'Historical Trades'!H8394</x:f>
      </x:c>
      <x:c r="I8394" s="0">
        <x:f>'Historical Trades'!I8394</x:f>
      </x:c>
      <x:c r="J8394" s="0">
        <x:f>'Historical Trades'!J8394</x:f>
      </x:c>
      <x:c r="K8394" s="0">
        <x:f>'Historical Trades'!K8394</x:f>
      </x:c>
      <x:c r="L8394" s="0">
        <x:f>'Historical Trades'!L8394</x:f>
      </x:c>
      <x:c r="M8394" s="0">
        <x:f>'Historical Trades'!M8394</x:f>
      </x:c>
      <x:c r="N8394" s="0">
        <x:f>CLEAN('Historical Trades'!O8394)</x:f>
      </x:c>
      <x:c r="P8394" s="14">
        <x:f>IF(G8394="sell",M8394,-M8394)</x:f>
      </x:c>
      <x:c r="Q8394" s="14">
        <x:f>VLOOKUP(N8394,'Currency Rates'!$A$3:$C$32,3,0)</x:f>
      </x:c>
      <x:c r="R8394" s="0">
        <x:f>IF(A8394="SPUS",0,IF(A8394="FWD",0,P8394/Q8394))</x:f>
      </x:c>
    </x:row>
    <x:row r="8395" spans="1:19" x14ac:dyDescent="0.3">
      <x:c r="A8395" s="0">
        <x:f>'Historical Trades'!A8395</x:f>
      </x:c>
      <x:c r="B8395" s="0">
        <x:f>'Historical Trades'!B8395</x:f>
      </x:c>
      <x:c r="C8395" s="23">
        <x:f>'Historical Trades'!C8395</x:f>
      </x:c>
      <x:c r="D8395" s="0">
        <x:f>'Historical Trades'!D8395</x:f>
      </x:c>
      <x:c r="E8395" s="23">
        <x:f>'Historical Trades'!E8395</x:f>
      </x:c>
      <x:c r="F8395" s="0">
        <x:f>'Historical Trades'!F8395</x:f>
      </x:c>
      <x:c r="G8395" s="0">
        <x:f>'Historical Trades'!G8395</x:f>
      </x:c>
      <x:c r="H8395" s="0">
        <x:f>'Historical Trades'!H8395</x:f>
      </x:c>
      <x:c r="I8395" s="0">
        <x:f>'Historical Trades'!I8395</x:f>
      </x:c>
      <x:c r="J8395" s="0">
        <x:f>'Historical Trades'!J8395</x:f>
      </x:c>
      <x:c r="K8395" s="0">
        <x:f>'Historical Trades'!K8395</x:f>
      </x:c>
      <x:c r="L8395" s="0">
        <x:f>'Historical Trades'!L8395</x:f>
      </x:c>
      <x:c r="M8395" s="0">
        <x:f>'Historical Trades'!M8395</x:f>
      </x:c>
      <x:c r="N8395" s="0">
        <x:f>CLEAN('Historical Trades'!O8395)</x:f>
      </x:c>
      <x:c r="P8395" s="14">
        <x:f>IF(G8395="sell",M8395,-M8395)</x:f>
      </x:c>
      <x:c r="Q8395" s="14">
        <x:f>VLOOKUP(N8395,'Currency Rates'!$A$3:$C$32,3,0)</x:f>
      </x:c>
      <x:c r="R8395" s="0">
        <x:f>IF(A8395="SPUS",0,IF(A8395="FWD",0,P8395/Q8395))</x:f>
      </x:c>
    </x:row>
    <x:row r="8396" spans="1:19" x14ac:dyDescent="0.3">
      <x:c r="A8396" s="0">
        <x:f>'Historical Trades'!A8396</x:f>
      </x:c>
      <x:c r="B8396" s="0">
        <x:f>'Historical Trades'!B8396</x:f>
      </x:c>
      <x:c r="C8396" s="23">
        <x:f>'Historical Trades'!C8396</x:f>
      </x:c>
      <x:c r="D8396" s="0">
        <x:f>'Historical Trades'!D8396</x:f>
      </x:c>
      <x:c r="E8396" s="23">
        <x:f>'Historical Trades'!E8396</x:f>
      </x:c>
      <x:c r="F8396" s="0">
        <x:f>'Historical Trades'!F8396</x:f>
      </x:c>
      <x:c r="G8396" s="0">
        <x:f>'Historical Trades'!G8396</x:f>
      </x:c>
      <x:c r="H8396" s="0">
        <x:f>'Historical Trades'!H8396</x:f>
      </x:c>
      <x:c r="I8396" s="0">
        <x:f>'Historical Trades'!I8396</x:f>
      </x:c>
      <x:c r="J8396" s="0">
        <x:f>'Historical Trades'!J8396</x:f>
      </x:c>
      <x:c r="K8396" s="0">
        <x:f>'Historical Trades'!K8396</x:f>
      </x:c>
      <x:c r="L8396" s="0">
        <x:f>'Historical Trades'!L8396</x:f>
      </x:c>
      <x:c r="M8396" s="0">
        <x:f>'Historical Trades'!M8396</x:f>
      </x:c>
      <x:c r="N8396" s="0">
        <x:f>CLEAN('Historical Trades'!O8396)</x:f>
      </x:c>
      <x:c r="P8396" s="14">
        <x:f>IF(G8396="sell",M8396,-M8396)</x:f>
      </x:c>
      <x:c r="Q8396" s="14">
        <x:f>VLOOKUP(N8396,'Currency Rates'!$A$3:$C$32,3,0)</x:f>
      </x:c>
      <x:c r="R8396" s="0">
        <x:f>IF(A8396="SPUS",0,IF(A8396="FWD",0,P8396/Q8396))</x:f>
      </x:c>
    </x:row>
    <x:row r="8397" spans="1:19" x14ac:dyDescent="0.3">
      <x:c r="A8397" s="0">
        <x:f>'Historical Trades'!A8397</x:f>
      </x:c>
      <x:c r="B8397" s="0">
        <x:f>'Historical Trades'!B8397</x:f>
      </x:c>
      <x:c r="C8397" s="23">
        <x:f>'Historical Trades'!C8397</x:f>
      </x:c>
      <x:c r="D8397" s="0">
        <x:f>'Historical Trades'!D8397</x:f>
      </x:c>
      <x:c r="E8397" s="23">
        <x:f>'Historical Trades'!E8397</x:f>
      </x:c>
      <x:c r="F8397" s="0">
        <x:f>'Historical Trades'!F8397</x:f>
      </x:c>
      <x:c r="G8397" s="0">
        <x:f>'Historical Trades'!G8397</x:f>
      </x:c>
      <x:c r="H8397" s="0">
        <x:f>'Historical Trades'!H8397</x:f>
      </x:c>
      <x:c r="I8397" s="0">
        <x:f>'Historical Trades'!I8397</x:f>
      </x:c>
      <x:c r="J8397" s="0">
        <x:f>'Historical Trades'!J8397</x:f>
      </x:c>
      <x:c r="K8397" s="0">
        <x:f>'Historical Trades'!K8397</x:f>
      </x:c>
      <x:c r="L8397" s="0">
        <x:f>'Historical Trades'!L8397</x:f>
      </x:c>
      <x:c r="M8397" s="0">
        <x:f>'Historical Trades'!M8397</x:f>
      </x:c>
      <x:c r="N8397" s="0">
        <x:f>CLEAN('Historical Trades'!O8397)</x:f>
      </x:c>
      <x:c r="P8397" s="14">
        <x:f>IF(G8397="sell",M8397,-M8397)</x:f>
      </x:c>
      <x:c r="Q8397" s="14">
        <x:f>VLOOKUP(N8397,'Currency Rates'!$A$3:$C$32,3,0)</x:f>
      </x:c>
      <x:c r="R8397" s="0">
        <x:f>IF(A8397="SPUS",0,IF(A8397="FWD",0,P8397/Q8397))</x:f>
      </x:c>
    </x:row>
    <x:row r="8398" spans="1:19" x14ac:dyDescent="0.3">
      <x:c r="A8398" s="0">
        <x:f>'Historical Trades'!A8398</x:f>
      </x:c>
      <x:c r="B8398" s="0">
        <x:f>'Historical Trades'!B8398</x:f>
      </x:c>
      <x:c r="C8398" s="23">
        <x:f>'Historical Trades'!C8398</x:f>
      </x:c>
      <x:c r="D8398" s="0">
        <x:f>'Historical Trades'!D8398</x:f>
      </x:c>
      <x:c r="E8398" s="23">
        <x:f>'Historical Trades'!E8398</x:f>
      </x:c>
      <x:c r="F8398" s="0">
        <x:f>'Historical Trades'!F8398</x:f>
      </x:c>
      <x:c r="G8398" s="0">
        <x:f>'Historical Trades'!G8398</x:f>
      </x:c>
      <x:c r="H8398" s="0">
        <x:f>'Historical Trades'!H8398</x:f>
      </x:c>
      <x:c r="I8398" s="0">
        <x:f>'Historical Trades'!I8398</x:f>
      </x:c>
      <x:c r="J8398" s="0">
        <x:f>'Historical Trades'!J8398</x:f>
      </x:c>
      <x:c r="K8398" s="0">
        <x:f>'Historical Trades'!K8398</x:f>
      </x:c>
      <x:c r="L8398" s="0">
        <x:f>'Historical Trades'!L8398</x:f>
      </x:c>
      <x:c r="M8398" s="0">
        <x:f>'Historical Trades'!M8398</x:f>
      </x:c>
      <x:c r="N8398" s="0">
        <x:f>CLEAN('Historical Trades'!O8398)</x:f>
      </x:c>
      <x:c r="P8398" s="14">
        <x:f>IF(G8398="sell",M8398,-M8398)</x:f>
      </x:c>
      <x:c r="Q8398" s="14">
        <x:f>VLOOKUP(N8398,'Currency Rates'!$A$3:$C$32,3,0)</x:f>
      </x:c>
      <x:c r="R8398" s="0">
        <x:f>IF(A8398="SPUS",0,IF(A8398="FWD",0,P8398/Q8398))</x:f>
      </x:c>
    </x:row>
    <x:row r="8399" spans="1:19" x14ac:dyDescent="0.3">
      <x:c r="A8399" s="0">
        <x:f>'Historical Trades'!A8399</x:f>
      </x:c>
      <x:c r="B8399" s="0">
        <x:f>'Historical Trades'!B8399</x:f>
      </x:c>
      <x:c r="C8399" s="23">
        <x:f>'Historical Trades'!C8399</x:f>
      </x:c>
      <x:c r="D8399" s="0">
        <x:f>'Historical Trades'!D8399</x:f>
      </x:c>
      <x:c r="E8399" s="23">
        <x:f>'Historical Trades'!E8399</x:f>
      </x:c>
      <x:c r="F8399" s="0">
        <x:f>'Historical Trades'!F8399</x:f>
      </x:c>
      <x:c r="G8399" s="0">
        <x:f>'Historical Trades'!G8399</x:f>
      </x:c>
      <x:c r="H8399" s="0">
        <x:f>'Historical Trades'!H8399</x:f>
      </x:c>
      <x:c r="I8399" s="0">
        <x:f>'Historical Trades'!I8399</x:f>
      </x:c>
      <x:c r="J8399" s="0">
        <x:f>'Historical Trades'!J8399</x:f>
      </x:c>
      <x:c r="K8399" s="0">
        <x:f>'Historical Trades'!K8399</x:f>
      </x:c>
      <x:c r="L8399" s="0">
        <x:f>'Historical Trades'!L8399</x:f>
      </x:c>
      <x:c r="M8399" s="0">
        <x:f>'Historical Trades'!M8399</x:f>
      </x:c>
      <x:c r="N8399" s="0">
        <x:f>CLEAN('Historical Trades'!O8399)</x:f>
      </x:c>
      <x:c r="P8399" s="14">
        <x:f>IF(G8399="sell",M8399,-M8399)</x:f>
      </x:c>
      <x:c r="Q8399" s="14">
        <x:f>VLOOKUP(N8399,'Currency Rates'!$A$3:$C$32,3,0)</x:f>
      </x:c>
      <x:c r="R8399" s="0">
        <x:f>IF(A8399="SPUS",0,IF(A8399="FWD",0,P8399/Q8399))</x:f>
      </x:c>
    </x:row>
    <x:row r="8400" spans="1:19" x14ac:dyDescent="0.3">
      <x:c r="A8400" s="0">
        <x:f>'Historical Trades'!A8400</x:f>
      </x:c>
      <x:c r="B8400" s="0">
        <x:f>'Historical Trades'!B8400</x:f>
      </x:c>
      <x:c r="C8400" s="23">
        <x:f>'Historical Trades'!C8400</x:f>
      </x:c>
      <x:c r="D8400" s="0">
        <x:f>'Historical Trades'!D8400</x:f>
      </x:c>
      <x:c r="E8400" s="23">
        <x:f>'Historical Trades'!E8400</x:f>
      </x:c>
      <x:c r="F8400" s="0">
        <x:f>'Historical Trades'!F8400</x:f>
      </x:c>
      <x:c r="G8400" s="0">
        <x:f>'Historical Trades'!G8400</x:f>
      </x:c>
      <x:c r="H8400" s="0">
        <x:f>'Historical Trades'!H8400</x:f>
      </x:c>
      <x:c r="I8400" s="0">
        <x:f>'Historical Trades'!I8400</x:f>
      </x:c>
      <x:c r="J8400" s="0">
        <x:f>'Historical Trades'!J8400</x:f>
      </x:c>
      <x:c r="K8400" s="0">
        <x:f>'Historical Trades'!K8400</x:f>
      </x:c>
      <x:c r="L8400" s="0">
        <x:f>'Historical Trades'!L8400</x:f>
      </x:c>
      <x:c r="M8400" s="0">
        <x:f>'Historical Trades'!M8400</x:f>
      </x:c>
      <x:c r="N8400" s="0">
        <x:f>CLEAN('Historical Trades'!O8400)</x:f>
      </x:c>
      <x:c r="P8400" s="14">
        <x:f>IF(G8400="sell",M8400,-M8400)</x:f>
      </x:c>
      <x:c r="Q8400" s="14">
        <x:f>VLOOKUP(N8400,'Currency Rates'!$A$3:$C$32,3,0)</x:f>
      </x:c>
      <x:c r="R8400" s="0">
        <x:f>IF(A8400="SPUS",0,IF(A8400="FWD",0,P8400/Q8400))</x:f>
      </x:c>
    </x:row>
    <x:row r="8401" spans="1:19" x14ac:dyDescent="0.3">
      <x:c r="A8401" s="0">
        <x:f>'Historical Trades'!A8401</x:f>
      </x:c>
      <x:c r="B8401" s="0">
        <x:f>'Historical Trades'!B8401</x:f>
      </x:c>
      <x:c r="C8401" s="23">
        <x:f>'Historical Trades'!C8401</x:f>
      </x:c>
      <x:c r="D8401" s="0">
        <x:f>'Historical Trades'!D8401</x:f>
      </x:c>
      <x:c r="E8401" s="23">
        <x:f>'Historical Trades'!E8401</x:f>
      </x:c>
      <x:c r="F8401" s="0">
        <x:f>'Historical Trades'!F8401</x:f>
      </x:c>
      <x:c r="G8401" s="0">
        <x:f>'Historical Trades'!G8401</x:f>
      </x:c>
      <x:c r="H8401" s="0">
        <x:f>'Historical Trades'!H8401</x:f>
      </x:c>
      <x:c r="I8401" s="0">
        <x:f>'Historical Trades'!I8401</x:f>
      </x:c>
      <x:c r="J8401" s="0">
        <x:f>'Historical Trades'!J8401</x:f>
      </x:c>
      <x:c r="K8401" s="0">
        <x:f>'Historical Trades'!K8401</x:f>
      </x:c>
      <x:c r="L8401" s="0">
        <x:f>'Historical Trades'!L8401</x:f>
      </x:c>
      <x:c r="M8401" s="0">
        <x:f>'Historical Trades'!M8401</x:f>
      </x:c>
      <x:c r="N8401" s="0">
        <x:f>CLEAN('Historical Trades'!O8401)</x:f>
      </x:c>
      <x:c r="P8401" s="14">
        <x:f>IF(G8401="sell",M8401,-M8401)</x:f>
      </x:c>
      <x:c r="Q8401" s="14">
        <x:f>VLOOKUP(N8401,'Currency Rates'!$A$3:$C$32,3,0)</x:f>
      </x:c>
      <x:c r="R8401" s="0">
        <x:f>IF(A8401="SPUS",0,IF(A8401="FWD",0,P8401/Q8401))</x:f>
      </x:c>
    </x:row>
    <x:row r="8402" spans="1:19" x14ac:dyDescent="0.3">
      <x:c r="A8402" s="0">
        <x:f>'Historical Trades'!A8402</x:f>
      </x:c>
      <x:c r="B8402" s="0">
        <x:f>'Historical Trades'!B8402</x:f>
      </x:c>
      <x:c r="C8402" s="23">
        <x:f>'Historical Trades'!C8402</x:f>
      </x:c>
      <x:c r="D8402" s="0">
        <x:f>'Historical Trades'!D8402</x:f>
      </x:c>
      <x:c r="E8402" s="23">
        <x:f>'Historical Trades'!E8402</x:f>
      </x:c>
      <x:c r="F8402" s="0">
        <x:f>'Historical Trades'!F8402</x:f>
      </x:c>
      <x:c r="G8402" s="0">
        <x:f>'Historical Trades'!G8402</x:f>
      </x:c>
      <x:c r="H8402" s="0">
        <x:f>'Historical Trades'!H8402</x:f>
      </x:c>
      <x:c r="I8402" s="0">
        <x:f>'Historical Trades'!I8402</x:f>
      </x:c>
      <x:c r="J8402" s="0">
        <x:f>'Historical Trades'!J8402</x:f>
      </x:c>
      <x:c r="K8402" s="0">
        <x:f>'Historical Trades'!K8402</x:f>
      </x:c>
      <x:c r="L8402" s="0">
        <x:f>'Historical Trades'!L8402</x:f>
      </x:c>
      <x:c r="M8402" s="0">
        <x:f>'Historical Trades'!M8402</x:f>
      </x:c>
      <x:c r="N8402" s="0">
        <x:f>CLEAN('Historical Trades'!O8402)</x:f>
      </x:c>
      <x:c r="P8402" s="14">
        <x:f>IF(G8402="sell",M8402,-M8402)</x:f>
      </x:c>
      <x:c r="Q8402" s="14">
        <x:f>VLOOKUP(N8402,'Currency Rates'!$A$3:$C$32,3,0)</x:f>
      </x:c>
      <x:c r="R8402" s="0">
        <x:f>IF(A8402="SPUS",0,IF(A8402="FWD",0,P8402/Q8402))</x:f>
      </x:c>
    </x:row>
    <x:row r="8403" spans="1:19" x14ac:dyDescent="0.3">
      <x:c r="A8403" s="0">
        <x:f>'Historical Trades'!A8403</x:f>
      </x:c>
      <x:c r="B8403" s="0">
        <x:f>'Historical Trades'!B8403</x:f>
      </x:c>
      <x:c r="C8403" s="23">
        <x:f>'Historical Trades'!C8403</x:f>
      </x:c>
      <x:c r="D8403" s="0">
        <x:f>'Historical Trades'!D8403</x:f>
      </x:c>
      <x:c r="E8403" s="23">
        <x:f>'Historical Trades'!E8403</x:f>
      </x:c>
      <x:c r="F8403" s="0">
        <x:f>'Historical Trades'!F8403</x:f>
      </x:c>
      <x:c r="G8403" s="0">
        <x:f>'Historical Trades'!G8403</x:f>
      </x:c>
      <x:c r="H8403" s="0">
        <x:f>'Historical Trades'!H8403</x:f>
      </x:c>
      <x:c r="I8403" s="0">
        <x:f>'Historical Trades'!I8403</x:f>
      </x:c>
      <x:c r="J8403" s="0">
        <x:f>'Historical Trades'!J8403</x:f>
      </x:c>
      <x:c r="K8403" s="0">
        <x:f>'Historical Trades'!K8403</x:f>
      </x:c>
      <x:c r="L8403" s="0">
        <x:f>'Historical Trades'!L8403</x:f>
      </x:c>
      <x:c r="M8403" s="0">
        <x:f>'Historical Trades'!M8403</x:f>
      </x:c>
      <x:c r="N8403" s="0">
        <x:f>CLEAN('Historical Trades'!O8403)</x:f>
      </x:c>
      <x:c r="P8403" s="14">
        <x:f>IF(G8403="sell",M8403,-M8403)</x:f>
      </x:c>
      <x:c r="Q8403" s="14">
        <x:f>VLOOKUP(N8403,'Currency Rates'!$A$3:$C$32,3,0)</x:f>
      </x:c>
      <x:c r="R8403" s="0">
        <x:f>IF(A8403="SPUS",0,IF(A8403="FWD",0,P8403/Q8403))</x:f>
      </x:c>
    </x:row>
    <x:row r="8404" spans="1:19" x14ac:dyDescent="0.3">
      <x:c r="A8404" s="0">
        <x:f>'Historical Trades'!A8404</x:f>
      </x:c>
      <x:c r="B8404" s="0">
        <x:f>'Historical Trades'!B8404</x:f>
      </x:c>
      <x:c r="C8404" s="23">
        <x:f>'Historical Trades'!C8404</x:f>
      </x:c>
      <x:c r="D8404" s="0">
        <x:f>'Historical Trades'!D8404</x:f>
      </x:c>
      <x:c r="E8404" s="23">
        <x:f>'Historical Trades'!E8404</x:f>
      </x:c>
      <x:c r="F8404" s="0">
        <x:f>'Historical Trades'!F8404</x:f>
      </x:c>
      <x:c r="G8404" s="0">
        <x:f>'Historical Trades'!G8404</x:f>
      </x:c>
      <x:c r="H8404" s="0">
        <x:f>'Historical Trades'!H8404</x:f>
      </x:c>
      <x:c r="I8404" s="0">
        <x:f>'Historical Trades'!I8404</x:f>
      </x:c>
      <x:c r="J8404" s="0">
        <x:f>'Historical Trades'!J8404</x:f>
      </x:c>
      <x:c r="K8404" s="0">
        <x:f>'Historical Trades'!K8404</x:f>
      </x:c>
      <x:c r="L8404" s="0">
        <x:f>'Historical Trades'!L8404</x:f>
      </x:c>
      <x:c r="M8404" s="0">
        <x:f>'Historical Trades'!M8404</x:f>
      </x:c>
      <x:c r="N8404" s="0">
        <x:f>CLEAN('Historical Trades'!O8404)</x:f>
      </x:c>
      <x:c r="P8404" s="14">
        <x:f>IF(G8404="sell",M8404,-M8404)</x:f>
      </x:c>
      <x:c r="Q8404" s="14">
        <x:f>VLOOKUP(N8404,'Currency Rates'!$A$3:$C$32,3,0)</x:f>
      </x:c>
      <x:c r="R8404" s="0">
        <x:f>IF(A8404="SPUS",0,IF(A8404="FWD",0,P8404/Q8404))</x:f>
      </x:c>
    </x:row>
    <x:row r="8405" spans="1:19" x14ac:dyDescent="0.3">
      <x:c r="A8405" s="0">
        <x:f>'Historical Trades'!A8405</x:f>
      </x:c>
      <x:c r="B8405" s="0">
        <x:f>'Historical Trades'!B8405</x:f>
      </x:c>
      <x:c r="C8405" s="23">
        <x:f>'Historical Trades'!C8405</x:f>
      </x:c>
      <x:c r="D8405" s="0">
        <x:f>'Historical Trades'!D8405</x:f>
      </x:c>
      <x:c r="E8405" s="23">
        <x:f>'Historical Trades'!E8405</x:f>
      </x:c>
      <x:c r="F8405" s="0">
        <x:f>'Historical Trades'!F8405</x:f>
      </x:c>
      <x:c r="G8405" s="0">
        <x:f>'Historical Trades'!G8405</x:f>
      </x:c>
      <x:c r="H8405" s="0">
        <x:f>'Historical Trades'!H8405</x:f>
      </x:c>
      <x:c r="I8405" s="0">
        <x:f>'Historical Trades'!I8405</x:f>
      </x:c>
      <x:c r="J8405" s="0">
        <x:f>'Historical Trades'!J8405</x:f>
      </x:c>
      <x:c r="K8405" s="0">
        <x:f>'Historical Trades'!K8405</x:f>
      </x:c>
      <x:c r="L8405" s="0">
        <x:f>'Historical Trades'!L8405</x:f>
      </x:c>
      <x:c r="M8405" s="0">
        <x:f>'Historical Trades'!M8405</x:f>
      </x:c>
      <x:c r="N8405" s="0">
        <x:f>CLEAN('Historical Trades'!O8405)</x:f>
      </x:c>
      <x:c r="P8405" s="14">
        <x:f>IF(G8405="sell",M8405,-M8405)</x:f>
      </x:c>
      <x:c r="Q8405" s="14">
        <x:f>VLOOKUP(N8405,'Currency Rates'!$A$3:$C$32,3,0)</x:f>
      </x:c>
      <x:c r="R8405" s="0">
        <x:f>IF(A8405="SPUS",0,IF(A8405="FWD",0,P8405/Q8405))</x:f>
      </x:c>
    </x:row>
    <x:row r="8406" spans="1:19" x14ac:dyDescent="0.3">
      <x:c r="A8406" s="0">
        <x:f>'Historical Trades'!A8406</x:f>
      </x:c>
      <x:c r="B8406" s="0">
        <x:f>'Historical Trades'!B8406</x:f>
      </x:c>
      <x:c r="C8406" s="23">
        <x:f>'Historical Trades'!C8406</x:f>
      </x:c>
      <x:c r="D8406" s="0">
        <x:f>'Historical Trades'!D8406</x:f>
      </x:c>
      <x:c r="E8406" s="23">
        <x:f>'Historical Trades'!E8406</x:f>
      </x:c>
      <x:c r="F8406" s="0">
        <x:f>'Historical Trades'!F8406</x:f>
      </x:c>
      <x:c r="G8406" s="0">
        <x:f>'Historical Trades'!G8406</x:f>
      </x:c>
      <x:c r="H8406" s="0">
        <x:f>'Historical Trades'!H8406</x:f>
      </x:c>
      <x:c r="I8406" s="0">
        <x:f>'Historical Trades'!I8406</x:f>
      </x:c>
      <x:c r="J8406" s="0">
        <x:f>'Historical Trades'!J8406</x:f>
      </x:c>
      <x:c r="K8406" s="0">
        <x:f>'Historical Trades'!K8406</x:f>
      </x:c>
      <x:c r="L8406" s="0">
        <x:f>'Historical Trades'!L8406</x:f>
      </x:c>
      <x:c r="M8406" s="0">
        <x:f>'Historical Trades'!M8406</x:f>
      </x:c>
      <x:c r="N8406" s="0">
        <x:f>CLEAN('Historical Trades'!O8406)</x:f>
      </x:c>
      <x:c r="P8406" s="14">
        <x:f>IF(G8406="sell",M8406,-M8406)</x:f>
      </x:c>
      <x:c r="Q8406" s="14">
        <x:f>VLOOKUP(N8406,'Currency Rates'!$A$3:$C$32,3,0)</x:f>
      </x:c>
      <x:c r="R8406" s="0">
        <x:f>IF(A8406="SPUS",0,IF(A8406="FWD",0,P8406/Q8406))</x:f>
      </x:c>
    </x:row>
    <x:row r="8407" spans="1:19" x14ac:dyDescent="0.3">
      <x:c r="A8407" s="0">
        <x:f>'Historical Trades'!A8407</x:f>
      </x:c>
      <x:c r="B8407" s="0">
        <x:f>'Historical Trades'!B8407</x:f>
      </x:c>
      <x:c r="C8407" s="23">
        <x:f>'Historical Trades'!C8407</x:f>
      </x:c>
      <x:c r="D8407" s="0">
        <x:f>'Historical Trades'!D8407</x:f>
      </x:c>
      <x:c r="E8407" s="23">
        <x:f>'Historical Trades'!E8407</x:f>
      </x:c>
      <x:c r="F8407" s="0">
        <x:f>'Historical Trades'!F8407</x:f>
      </x:c>
      <x:c r="G8407" s="0">
        <x:f>'Historical Trades'!G8407</x:f>
      </x:c>
      <x:c r="H8407" s="0">
        <x:f>'Historical Trades'!H8407</x:f>
      </x:c>
      <x:c r="I8407" s="0">
        <x:f>'Historical Trades'!I8407</x:f>
      </x:c>
      <x:c r="J8407" s="0">
        <x:f>'Historical Trades'!J8407</x:f>
      </x:c>
      <x:c r="K8407" s="0">
        <x:f>'Historical Trades'!K8407</x:f>
      </x:c>
      <x:c r="L8407" s="0">
        <x:f>'Historical Trades'!L8407</x:f>
      </x:c>
      <x:c r="M8407" s="0">
        <x:f>'Historical Trades'!M8407</x:f>
      </x:c>
      <x:c r="N8407" s="0">
        <x:f>CLEAN('Historical Trades'!O8407)</x:f>
      </x:c>
      <x:c r="P8407" s="14">
        <x:f>IF(G8407="sell",M8407,-M8407)</x:f>
      </x:c>
      <x:c r="Q8407" s="14">
        <x:f>VLOOKUP(N8407,'Currency Rates'!$A$3:$C$32,3,0)</x:f>
      </x:c>
      <x:c r="R8407" s="0">
        <x:f>IF(A8407="SPUS",0,IF(A8407="FWD",0,P8407/Q8407))</x:f>
      </x:c>
    </x:row>
    <x:row r="8408" spans="1:19" x14ac:dyDescent="0.3">
      <x:c r="A8408" s="0">
        <x:f>'Historical Trades'!A8408</x:f>
      </x:c>
      <x:c r="B8408" s="0">
        <x:f>'Historical Trades'!B8408</x:f>
      </x:c>
      <x:c r="C8408" s="23">
        <x:f>'Historical Trades'!C8408</x:f>
      </x:c>
      <x:c r="D8408" s="0">
        <x:f>'Historical Trades'!D8408</x:f>
      </x:c>
      <x:c r="E8408" s="23">
        <x:f>'Historical Trades'!E8408</x:f>
      </x:c>
      <x:c r="F8408" s="0">
        <x:f>'Historical Trades'!F8408</x:f>
      </x:c>
      <x:c r="G8408" s="0">
        <x:f>'Historical Trades'!G8408</x:f>
      </x:c>
      <x:c r="H8408" s="0">
        <x:f>'Historical Trades'!H8408</x:f>
      </x:c>
      <x:c r="I8408" s="0">
        <x:f>'Historical Trades'!I8408</x:f>
      </x:c>
      <x:c r="J8408" s="0">
        <x:f>'Historical Trades'!J8408</x:f>
      </x:c>
      <x:c r="K8408" s="0">
        <x:f>'Historical Trades'!K8408</x:f>
      </x:c>
      <x:c r="L8408" s="0">
        <x:f>'Historical Trades'!L8408</x:f>
      </x:c>
      <x:c r="M8408" s="0">
        <x:f>'Historical Trades'!M8408</x:f>
      </x:c>
      <x:c r="N8408" s="0">
        <x:f>CLEAN('Historical Trades'!O8408)</x:f>
      </x:c>
      <x:c r="P8408" s="14">
        <x:f>IF(G8408="sell",M8408,-M8408)</x:f>
      </x:c>
      <x:c r="Q8408" s="14">
        <x:f>VLOOKUP(N8408,'Currency Rates'!$A$3:$C$32,3,0)</x:f>
      </x:c>
      <x:c r="R8408" s="0">
        <x:f>IF(A8408="SPUS",0,IF(A8408="FWD",0,P8408/Q8408))</x:f>
      </x:c>
    </x:row>
    <x:row r="8409" spans="1:19" x14ac:dyDescent="0.3">
      <x:c r="A8409" s="0">
        <x:f>'Historical Trades'!A8409</x:f>
      </x:c>
      <x:c r="B8409" s="0">
        <x:f>'Historical Trades'!B8409</x:f>
      </x:c>
      <x:c r="C8409" s="23">
        <x:f>'Historical Trades'!C8409</x:f>
      </x:c>
      <x:c r="D8409" s="0">
        <x:f>'Historical Trades'!D8409</x:f>
      </x:c>
      <x:c r="E8409" s="23">
        <x:f>'Historical Trades'!E8409</x:f>
      </x:c>
      <x:c r="F8409" s="0">
        <x:f>'Historical Trades'!F8409</x:f>
      </x:c>
      <x:c r="G8409" s="0">
        <x:f>'Historical Trades'!G8409</x:f>
      </x:c>
      <x:c r="H8409" s="0">
        <x:f>'Historical Trades'!H8409</x:f>
      </x:c>
      <x:c r="I8409" s="0">
        <x:f>'Historical Trades'!I8409</x:f>
      </x:c>
      <x:c r="J8409" s="0">
        <x:f>'Historical Trades'!J8409</x:f>
      </x:c>
      <x:c r="K8409" s="0">
        <x:f>'Historical Trades'!K8409</x:f>
      </x:c>
      <x:c r="L8409" s="0">
        <x:f>'Historical Trades'!L8409</x:f>
      </x:c>
      <x:c r="M8409" s="0">
        <x:f>'Historical Trades'!M8409</x:f>
      </x:c>
      <x:c r="N8409" s="0">
        <x:f>CLEAN('Historical Trades'!O8409)</x:f>
      </x:c>
      <x:c r="P8409" s="14">
        <x:f>IF(G8409="sell",M8409,-M8409)</x:f>
      </x:c>
      <x:c r="Q8409" s="14">
        <x:f>VLOOKUP(N8409,'Currency Rates'!$A$3:$C$32,3,0)</x:f>
      </x:c>
      <x:c r="R8409" s="0">
        <x:f>IF(A8409="SPUS",0,IF(A8409="FWD",0,P8409/Q8409))</x:f>
      </x:c>
    </x:row>
    <x:row r="8410" spans="1:19" x14ac:dyDescent="0.3">
      <x:c r="A8410" s="0">
        <x:f>'Historical Trades'!A8410</x:f>
      </x:c>
      <x:c r="B8410" s="0">
        <x:f>'Historical Trades'!B8410</x:f>
      </x:c>
      <x:c r="C8410" s="23">
        <x:f>'Historical Trades'!C8410</x:f>
      </x:c>
      <x:c r="D8410" s="0">
        <x:f>'Historical Trades'!D8410</x:f>
      </x:c>
      <x:c r="E8410" s="23">
        <x:f>'Historical Trades'!E8410</x:f>
      </x:c>
      <x:c r="F8410" s="0">
        <x:f>'Historical Trades'!F8410</x:f>
      </x:c>
      <x:c r="G8410" s="0">
        <x:f>'Historical Trades'!G8410</x:f>
      </x:c>
      <x:c r="H8410" s="0">
        <x:f>'Historical Trades'!H8410</x:f>
      </x:c>
      <x:c r="I8410" s="0">
        <x:f>'Historical Trades'!I8410</x:f>
      </x:c>
      <x:c r="J8410" s="0">
        <x:f>'Historical Trades'!J8410</x:f>
      </x:c>
      <x:c r="K8410" s="0">
        <x:f>'Historical Trades'!K8410</x:f>
      </x:c>
      <x:c r="L8410" s="0">
        <x:f>'Historical Trades'!L8410</x:f>
      </x:c>
      <x:c r="M8410" s="0">
        <x:f>'Historical Trades'!M8410</x:f>
      </x:c>
      <x:c r="N8410" s="0">
        <x:f>CLEAN('Historical Trades'!O8410)</x:f>
      </x:c>
      <x:c r="P8410" s="14">
        <x:f>IF(G8410="sell",M8410,-M8410)</x:f>
      </x:c>
      <x:c r="Q8410" s="14">
        <x:f>VLOOKUP(N8410,'Currency Rates'!$A$3:$C$32,3,0)</x:f>
      </x:c>
      <x:c r="R8410" s="0">
        <x:f>IF(A8410="SPUS",0,IF(A8410="FWD",0,P8410/Q8410))</x:f>
      </x:c>
    </x:row>
    <x:row r="8411" spans="1:19" x14ac:dyDescent="0.3">
      <x:c r="A8411" s="0">
        <x:f>'Historical Trades'!A8411</x:f>
      </x:c>
      <x:c r="B8411" s="0">
        <x:f>'Historical Trades'!B8411</x:f>
      </x:c>
      <x:c r="C8411" s="23">
        <x:f>'Historical Trades'!C8411</x:f>
      </x:c>
      <x:c r="D8411" s="0">
        <x:f>'Historical Trades'!D8411</x:f>
      </x:c>
      <x:c r="E8411" s="23">
        <x:f>'Historical Trades'!E8411</x:f>
      </x:c>
      <x:c r="F8411" s="0">
        <x:f>'Historical Trades'!F8411</x:f>
      </x:c>
      <x:c r="G8411" s="0">
        <x:f>'Historical Trades'!G8411</x:f>
      </x:c>
      <x:c r="H8411" s="0">
        <x:f>'Historical Trades'!H8411</x:f>
      </x:c>
      <x:c r="I8411" s="0">
        <x:f>'Historical Trades'!I8411</x:f>
      </x:c>
      <x:c r="J8411" s="0">
        <x:f>'Historical Trades'!J8411</x:f>
      </x:c>
      <x:c r="K8411" s="0">
        <x:f>'Historical Trades'!K8411</x:f>
      </x:c>
      <x:c r="L8411" s="0">
        <x:f>'Historical Trades'!L8411</x:f>
      </x:c>
      <x:c r="M8411" s="0">
        <x:f>'Historical Trades'!M8411</x:f>
      </x:c>
      <x:c r="N8411" s="0">
        <x:f>CLEAN('Historical Trades'!O8411)</x:f>
      </x:c>
      <x:c r="P8411" s="14">
        <x:f>IF(G8411="sell",M8411,-M8411)</x:f>
      </x:c>
      <x:c r="Q8411" s="14">
        <x:f>VLOOKUP(N8411,'Currency Rates'!$A$3:$C$32,3,0)</x:f>
      </x:c>
      <x:c r="R8411" s="0">
        <x:f>IF(A8411="SPUS",0,IF(A8411="FWD",0,P8411/Q8411))</x:f>
      </x:c>
    </x:row>
    <x:row r="8412" spans="1:19" x14ac:dyDescent="0.3">
      <x:c r="A8412" s="0">
        <x:f>'Historical Trades'!A8412</x:f>
      </x:c>
      <x:c r="B8412" s="0">
        <x:f>'Historical Trades'!B8412</x:f>
      </x:c>
      <x:c r="C8412" s="23">
        <x:f>'Historical Trades'!C8412</x:f>
      </x:c>
      <x:c r="D8412" s="0">
        <x:f>'Historical Trades'!D8412</x:f>
      </x:c>
      <x:c r="E8412" s="23">
        <x:f>'Historical Trades'!E8412</x:f>
      </x:c>
      <x:c r="F8412" s="0">
        <x:f>'Historical Trades'!F8412</x:f>
      </x:c>
      <x:c r="G8412" s="0">
        <x:f>'Historical Trades'!G8412</x:f>
      </x:c>
      <x:c r="H8412" s="0">
        <x:f>'Historical Trades'!H8412</x:f>
      </x:c>
      <x:c r="I8412" s="0">
        <x:f>'Historical Trades'!I8412</x:f>
      </x:c>
      <x:c r="J8412" s="0">
        <x:f>'Historical Trades'!J8412</x:f>
      </x:c>
      <x:c r="K8412" s="0">
        <x:f>'Historical Trades'!K8412</x:f>
      </x:c>
      <x:c r="L8412" s="0">
        <x:f>'Historical Trades'!L8412</x:f>
      </x:c>
      <x:c r="M8412" s="0">
        <x:f>'Historical Trades'!M8412</x:f>
      </x:c>
      <x:c r="N8412" s="0">
        <x:f>CLEAN('Historical Trades'!O8412)</x:f>
      </x:c>
      <x:c r="P8412" s="14">
        <x:f>IF(G8412="sell",M8412,-M8412)</x:f>
      </x:c>
      <x:c r="Q8412" s="14">
        <x:f>VLOOKUP(N8412,'Currency Rates'!$A$3:$C$32,3,0)</x:f>
      </x:c>
      <x:c r="R8412" s="0">
        <x:f>IF(A8412="SPUS",0,IF(A8412="FWD",0,P8412/Q8412))</x:f>
      </x:c>
    </x:row>
    <x:row r="8413" spans="1:19" x14ac:dyDescent="0.3">
      <x:c r="A8413" s="0">
        <x:f>'Historical Trades'!A8413</x:f>
      </x:c>
      <x:c r="B8413" s="0">
        <x:f>'Historical Trades'!B8413</x:f>
      </x:c>
      <x:c r="C8413" s="23">
        <x:f>'Historical Trades'!C8413</x:f>
      </x:c>
      <x:c r="D8413" s="0">
        <x:f>'Historical Trades'!D8413</x:f>
      </x:c>
      <x:c r="E8413" s="23">
        <x:f>'Historical Trades'!E8413</x:f>
      </x:c>
      <x:c r="F8413" s="0">
        <x:f>'Historical Trades'!F8413</x:f>
      </x:c>
      <x:c r="G8413" s="0">
        <x:f>'Historical Trades'!G8413</x:f>
      </x:c>
      <x:c r="H8413" s="0">
        <x:f>'Historical Trades'!H8413</x:f>
      </x:c>
      <x:c r="I8413" s="0">
        <x:f>'Historical Trades'!I8413</x:f>
      </x:c>
      <x:c r="J8413" s="0">
        <x:f>'Historical Trades'!J8413</x:f>
      </x:c>
      <x:c r="K8413" s="0">
        <x:f>'Historical Trades'!K8413</x:f>
      </x:c>
      <x:c r="L8413" s="0">
        <x:f>'Historical Trades'!L8413</x:f>
      </x:c>
      <x:c r="M8413" s="0">
        <x:f>'Historical Trades'!M8413</x:f>
      </x:c>
      <x:c r="N8413" s="0">
        <x:f>CLEAN('Historical Trades'!O8413)</x:f>
      </x:c>
      <x:c r="P8413" s="14">
        <x:f>IF(G8413="sell",M8413,-M8413)</x:f>
      </x:c>
      <x:c r="Q8413" s="14">
        <x:f>VLOOKUP(N8413,'Currency Rates'!$A$3:$C$32,3,0)</x:f>
      </x:c>
      <x:c r="R8413" s="0">
        <x:f>IF(A8413="SPUS",0,IF(A8413="FWD",0,P8413/Q8413))</x:f>
      </x:c>
    </x:row>
    <x:row r="8414" spans="1:19" x14ac:dyDescent="0.3">
      <x:c r="A8414" s="0">
        <x:f>'Historical Trades'!A8414</x:f>
      </x:c>
      <x:c r="B8414" s="0">
        <x:f>'Historical Trades'!B8414</x:f>
      </x:c>
      <x:c r="C8414" s="23">
        <x:f>'Historical Trades'!C8414</x:f>
      </x:c>
      <x:c r="D8414" s="0">
        <x:f>'Historical Trades'!D8414</x:f>
      </x:c>
      <x:c r="E8414" s="23">
        <x:f>'Historical Trades'!E8414</x:f>
      </x:c>
      <x:c r="F8414" s="0">
        <x:f>'Historical Trades'!F8414</x:f>
      </x:c>
      <x:c r="G8414" s="0">
        <x:f>'Historical Trades'!G8414</x:f>
      </x:c>
      <x:c r="H8414" s="0">
        <x:f>'Historical Trades'!H8414</x:f>
      </x:c>
      <x:c r="I8414" s="0">
        <x:f>'Historical Trades'!I8414</x:f>
      </x:c>
      <x:c r="J8414" s="0">
        <x:f>'Historical Trades'!J8414</x:f>
      </x:c>
      <x:c r="K8414" s="0">
        <x:f>'Historical Trades'!K8414</x:f>
      </x:c>
      <x:c r="L8414" s="0">
        <x:f>'Historical Trades'!L8414</x:f>
      </x:c>
      <x:c r="M8414" s="0">
        <x:f>'Historical Trades'!M8414</x:f>
      </x:c>
      <x:c r="N8414" s="0">
        <x:f>CLEAN('Historical Trades'!O8414)</x:f>
      </x:c>
      <x:c r="P8414" s="14">
        <x:f>IF(G8414="sell",M8414,-M8414)</x:f>
      </x:c>
      <x:c r="Q8414" s="14">
        <x:f>VLOOKUP(N8414,'Currency Rates'!$A$3:$C$32,3,0)</x:f>
      </x:c>
      <x:c r="R8414" s="0">
        <x:f>IF(A8414="SPUS",0,IF(A8414="FWD",0,P8414/Q8414))</x:f>
      </x:c>
    </x:row>
    <x:row r="8415" spans="1:19" x14ac:dyDescent="0.3">
      <x:c r="A8415" s="0">
        <x:f>'Historical Trades'!A8415</x:f>
      </x:c>
      <x:c r="B8415" s="0">
        <x:f>'Historical Trades'!B8415</x:f>
      </x:c>
      <x:c r="C8415" s="23">
        <x:f>'Historical Trades'!C8415</x:f>
      </x:c>
      <x:c r="D8415" s="0">
        <x:f>'Historical Trades'!D8415</x:f>
      </x:c>
      <x:c r="E8415" s="23">
        <x:f>'Historical Trades'!E8415</x:f>
      </x:c>
      <x:c r="F8415" s="0">
        <x:f>'Historical Trades'!F8415</x:f>
      </x:c>
      <x:c r="G8415" s="0">
        <x:f>'Historical Trades'!G8415</x:f>
      </x:c>
      <x:c r="H8415" s="0">
        <x:f>'Historical Trades'!H8415</x:f>
      </x:c>
      <x:c r="I8415" s="0">
        <x:f>'Historical Trades'!I8415</x:f>
      </x:c>
      <x:c r="J8415" s="0">
        <x:f>'Historical Trades'!J8415</x:f>
      </x:c>
      <x:c r="K8415" s="0">
        <x:f>'Historical Trades'!K8415</x:f>
      </x:c>
      <x:c r="L8415" s="0">
        <x:f>'Historical Trades'!L8415</x:f>
      </x:c>
      <x:c r="M8415" s="0">
        <x:f>'Historical Trades'!M8415</x:f>
      </x:c>
      <x:c r="N8415" s="0">
        <x:f>CLEAN('Historical Trades'!O8415)</x:f>
      </x:c>
      <x:c r="P8415" s="14">
        <x:f>IF(G8415="sell",M8415,-M8415)</x:f>
      </x:c>
      <x:c r="Q8415" s="14">
        <x:f>VLOOKUP(N8415,'Currency Rates'!$A$3:$C$32,3,0)</x:f>
      </x:c>
      <x:c r="R8415" s="0">
        <x:f>IF(A8415="SPUS",0,IF(A8415="FWD",0,P8415/Q8415))</x:f>
      </x:c>
    </x:row>
    <x:row r="8416" spans="1:19" x14ac:dyDescent="0.3">
      <x:c r="A8416" s="0">
        <x:f>'Historical Trades'!A8416</x:f>
      </x:c>
      <x:c r="B8416" s="0">
        <x:f>'Historical Trades'!B8416</x:f>
      </x:c>
      <x:c r="C8416" s="23">
        <x:f>'Historical Trades'!C8416</x:f>
      </x:c>
      <x:c r="D8416" s="0">
        <x:f>'Historical Trades'!D8416</x:f>
      </x:c>
      <x:c r="E8416" s="23">
        <x:f>'Historical Trades'!E8416</x:f>
      </x:c>
      <x:c r="F8416" s="0">
        <x:f>'Historical Trades'!F8416</x:f>
      </x:c>
      <x:c r="G8416" s="0">
        <x:f>'Historical Trades'!G8416</x:f>
      </x:c>
      <x:c r="H8416" s="0">
        <x:f>'Historical Trades'!H8416</x:f>
      </x:c>
      <x:c r="I8416" s="0">
        <x:f>'Historical Trades'!I8416</x:f>
      </x:c>
      <x:c r="J8416" s="0">
        <x:f>'Historical Trades'!J8416</x:f>
      </x:c>
      <x:c r="K8416" s="0">
        <x:f>'Historical Trades'!K8416</x:f>
      </x:c>
      <x:c r="L8416" s="0">
        <x:f>'Historical Trades'!L8416</x:f>
      </x:c>
      <x:c r="M8416" s="0">
        <x:f>'Historical Trades'!M8416</x:f>
      </x:c>
      <x:c r="N8416" s="0">
        <x:f>CLEAN('Historical Trades'!O8416)</x:f>
      </x:c>
      <x:c r="P8416" s="14">
        <x:f>IF(G8416="sell",M8416,-M8416)</x:f>
      </x:c>
      <x:c r="Q8416" s="14">
        <x:f>VLOOKUP(N8416,'Currency Rates'!$A$3:$C$32,3,0)</x:f>
      </x:c>
      <x:c r="R8416" s="0">
        <x:f>IF(A8416="SPUS",0,IF(A8416="FWD",0,P8416/Q8416))</x:f>
      </x:c>
    </x:row>
    <x:row r="8417" spans="1:19" x14ac:dyDescent="0.3">
      <x:c r="A8417" s="0">
        <x:f>'Historical Trades'!A8417</x:f>
      </x:c>
      <x:c r="B8417" s="0">
        <x:f>'Historical Trades'!B8417</x:f>
      </x:c>
      <x:c r="C8417" s="23">
        <x:f>'Historical Trades'!C8417</x:f>
      </x:c>
      <x:c r="D8417" s="0">
        <x:f>'Historical Trades'!D8417</x:f>
      </x:c>
      <x:c r="E8417" s="23">
        <x:f>'Historical Trades'!E8417</x:f>
      </x:c>
      <x:c r="F8417" s="0">
        <x:f>'Historical Trades'!F8417</x:f>
      </x:c>
      <x:c r="G8417" s="0">
        <x:f>'Historical Trades'!G8417</x:f>
      </x:c>
      <x:c r="H8417" s="0">
        <x:f>'Historical Trades'!H8417</x:f>
      </x:c>
      <x:c r="I8417" s="0">
        <x:f>'Historical Trades'!I8417</x:f>
      </x:c>
      <x:c r="J8417" s="0">
        <x:f>'Historical Trades'!J8417</x:f>
      </x:c>
      <x:c r="K8417" s="0">
        <x:f>'Historical Trades'!K8417</x:f>
      </x:c>
      <x:c r="L8417" s="0">
        <x:f>'Historical Trades'!L8417</x:f>
      </x:c>
      <x:c r="M8417" s="0">
        <x:f>'Historical Trades'!M8417</x:f>
      </x:c>
      <x:c r="N8417" s="0">
        <x:f>CLEAN('Historical Trades'!O8417)</x:f>
      </x:c>
      <x:c r="P8417" s="14">
        <x:f>IF(G8417="sell",M8417,-M8417)</x:f>
      </x:c>
      <x:c r="Q8417" s="14">
        <x:f>VLOOKUP(N8417,'Currency Rates'!$A$3:$C$32,3,0)</x:f>
      </x:c>
      <x:c r="R8417" s="0">
        <x:f>IF(A8417="SPUS",0,IF(A8417="FWD",0,P8417/Q8417))</x:f>
      </x:c>
    </x:row>
    <x:row r="8418" spans="1:19" x14ac:dyDescent="0.3">
      <x:c r="A8418" s="0">
        <x:f>'Historical Trades'!A8418</x:f>
      </x:c>
      <x:c r="B8418" s="0">
        <x:f>'Historical Trades'!B8418</x:f>
      </x:c>
      <x:c r="C8418" s="23">
        <x:f>'Historical Trades'!C8418</x:f>
      </x:c>
      <x:c r="D8418" s="0">
        <x:f>'Historical Trades'!D8418</x:f>
      </x:c>
      <x:c r="E8418" s="23">
        <x:f>'Historical Trades'!E8418</x:f>
      </x:c>
      <x:c r="F8418" s="0">
        <x:f>'Historical Trades'!F8418</x:f>
      </x:c>
      <x:c r="G8418" s="0">
        <x:f>'Historical Trades'!G8418</x:f>
      </x:c>
      <x:c r="H8418" s="0">
        <x:f>'Historical Trades'!H8418</x:f>
      </x:c>
      <x:c r="I8418" s="0">
        <x:f>'Historical Trades'!I8418</x:f>
      </x:c>
      <x:c r="J8418" s="0">
        <x:f>'Historical Trades'!J8418</x:f>
      </x:c>
      <x:c r="K8418" s="0">
        <x:f>'Historical Trades'!K8418</x:f>
      </x:c>
      <x:c r="L8418" s="0">
        <x:f>'Historical Trades'!L8418</x:f>
      </x:c>
      <x:c r="M8418" s="0">
        <x:f>'Historical Trades'!M8418</x:f>
      </x:c>
      <x:c r="N8418" s="0">
        <x:f>CLEAN('Historical Trades'!O8418)</x:f>
      </x:c>
      <x:c r="P8418" s="14">
        <x:f>IF(G8418="sell",M8418,-M8418)</x:f>
      </x:c>
      <x:c r="Q8418" s="14">
        <x:f>VLOOKUP(N8418,'Currency Rates'!$A$3:$C$32,3,0)</x:f>
      </x:c>
      <x:c r="R8418" s="0">
        <x:f>IF(A8418="SPUS",0,IF(A8418="FWD",0,P8418/Q8418))</x:f>
      </x:c>
    </x:row>
    <x:row r="8419" spans="1:19" x14ac:dyDescent="0.3">
      <x:c r="A8419" s="0">
        <x:f>'Historical Trades'!A8419</x:f>
      </x:c>
      <x:c r="B8419" s="0">
        <x:f>'Historical Trades'!B8419</x:f>
      </x:c>
      <x:c r="C8419" s="23">
        <x:f>'Historical Trades'!C8419</x:f>
      </x:c>
      <x:c r="D8419" s="0">
        <x:f>'Historical Trades'!D8419</x:f>
      </x:c>
      <x:c r="E8419" s="23">
        <x:f>'Historical Trades'!E8419</x:f>
      </x:c>
      <x:c r="F8419" s="0">
        <x:f>'Historical Trades'!F8419</x:f>
      </x:c>
      <x:c r="G8419" s="0">
        <x:f>'Historical Trades'!G8419</x:f>
      </x:c>
      <x:c r="H8419" s="0">
        <x:f>'Historical Trades'!H8419</x:f>
      </x:c>
      <x:c r="I8419" s="0">
        <x:f>'Historical Trades'!I8419</x:f>
      </x:c>
      <x:c r="J8419" s="0">
        <x:f>'Historical Trades'!J8419</x:f>
      </x:c>
      <x:c r="K8419" s="0">
        <x:f>'Historical Trades'!K8419</x:f>
      </x:c>
      <x:c r="L8419" s="0">
        <x:f>'Historical Trades'!L8419</x:f>
      </x:c>
      <x:c r="M8419" s="0">
        <x:f>'Historical Trades'!M8419</x:f>
      </x:c>
      <x:c r="N8419" s="0">
        <x:f>CLEAN('Historical Trades'!O8419)</x:f>
      </x:c>
      <x:c r="P8419" s="14">
        <x:f>IF(G8419="sell",M8419,-M8419)</x:f>
      </x:c>
      <x:c r="Q8419" s="14">
        <x:f>VLOOKUP(N8419,'Currency Rates'!$A$3:$C$32,3,0)</x:f>
      </x:c>
      <x:c r="R8419" s="0">
        <x:f>IF(A8419="SPUS",0,IF(A8419="FWD",0,P8419/Q8419))</x:f>
      </x:c>
    </x:row>
    <x:row r="8420" spans="1:19" x14ac:dyDescent="0.3">
      <x:c r="A8420" s="0">
        <x:f>'Historical Trades'!A8420</x:f>
      </x:c>
      <x:c r="B8420" s="0">
        <x:f>'Historical Trades'!B8420</x:f>
      </x:c>
      <x:c r="C8420" s="23">
        <x:f>'Historical Trades'!C8420</x:f>
      </x:c>
      <x:c r="D8420" s="0">
        <x:f>'Historical Trades'!D8420</x:f>
      </x:c>
      <x:c r="E8420" s="23">
        <x:f>'Historical Trades'!E8420</x:f>
      </x:c>
      <x:c r="F8420" s="0">
        <x:f>'Historical Trades'!F8420</x:f>
      </x:c>
      <x:c r="G8420" s="0">
        <x:f>'Historical Trades'!G8420</x:f>
      </x:c>
      <x:c r="H8420" s="0">
        <x:f>'Historical Trades'!H8420</x:f>
      </x:c>
      <x:c r="I8420" s="0">
        <x:f>'Historical Trades'!I8420</x:f>
      </x:c>
      <x:c r="J8420" s="0">
        <x:f>'Historical Trades'!J8420</x:f>
      </x:c>
      <x:c r="K8420" s="0">
        <x:f>'Historical Trades'!K8420</x:f>
      </x:c>
      <x:c r="L8420" s="0">
        <x:f>'Historical Trades'!L8420</x:f>
      </x:c>
      <x:c r="M8420" s="0">
        <x:f>'Historical Trades'!M8420</x:f>
      </x:c>
      <x:c r="N8420" s="0">
        <x:f>CLEAN('Historical Trades'!O8420)</x:f>
      </x:c>
      <x:c r="P8420" s="14">
        <x:f>IF(G8420="sell",M8420,-M8420)</x:f>
      </x:c>
      <x:c r="Q8420" s="14">
        <x:f>VLOOKUP(N8420,'Currency Rates'!$A$3:$C$32,3,0)</x:f>
      </x:c>
      <x:c r="R8420" s="0">
        <x:f>IF(A8420="SPUS",0,IF(A8420="FWD",0,P8420/Q8420))</x:f>
      </x:c>
    </x:row>
    <x:row r="8421" spans="1:19" x14ac:dyDescent="0.3">
      <x:c r="A8421" s="0">
        <x:f>'Historical Trades'!A8421</x:f>
      </x:c>
      <x:c r="B8421" s="0">
        <x:f>'Historical Trades'!B8421</x:f>
      </x:c>
      <x:c r="C8421" s="23">
        <x:f>'Historical Trades'!C8421</x:f>
      </x:c>
      <x:c r="D8421" s="0">
        <x:f>'Historical Trades'!D8421</x:f>
      </x:c>
      <x:c r="E8421" s="23">
        <x:f>'Historical Trades'!E8421</x:f>
      </x:c>
      <x:c r="F8421" s="0">
        <x:f>'Historical Trades'!F8421</x:f>
      </x:c>
      <x:c r="G8421" s="0">
        <x:f>'Historical Trades'!G8421</x:f>
      </x:c>
      <x:c r="H8421" s="0">
        <x:f>'Historical Trades'!H8421</x:f>
      </x:c>
      <x:c r="I8421" s="0">
        <x:f>'Historical Trades'!I8421</x:f>
      </x:c>
      <x:c r="J8421" s="0">
        <x:f>'Historical Trades'!J8421</x:f>
      </x:c>
      <x:c r="K8421" s="0">
        <x:f>'Historical Trades'!K8421</x:f>
      </x:c>
      <x:c r="L8421" s="0">
        <x:f>'Historical Trades'!L8421</x:f>
      </x:c>
      <x:c r="M8421" s="0">
        <x:f>'Historical Trades'!M8421</x:f>
      </x:c>
      <x:c r="N8421" s="0">
        <x:f>CLEAN('Historical Trades'!O8421)</x:f>
      </x:c>
      <x:c r="P8421" s="14">
        <x:f>IF(G8421="sell",M8421,-M8421)</x:f>
      </x:c>
      <x:c r="Q8421" s="14">
        <x:f>VLOOKUP(N8421,'Currency Rates'!$A$3:$C$32,3,0)</x:f>
      </x:c>
      <x:c r="R8421" s="0">
        <x:f>IF(A8421="SPUS",0,IF(A8421="FWD",0,P8421/Q8421))</x:f>
      </x:c>
    </x:row>
    <x:row r="8422" spans="1:19" x14ac:dyDescent="0.3">
      <x:c r="A8422" s="0">
        <x:f>'Historical Trades'!A8422</x:f>
      </x:c>
      <x:c r="B8422" s="0">
        <x:f>'Historical Trades'!B8422</x:f>
      </x:c>
      <x:c r="C8422" s="23">
        <x:f>'Historical Trades'!C8422</x:f>
      </x:c>
      <x:c r="D8422" s="0">
        <x:f>'Historical Trades'!D8422</x:f>
      </x:c>
      <x:c r="E8422" s="23">
        <x:f>'Historical Trades'!E8422</x:f>
      </x:c>
      <x:c r="F8422" s="0">
        <x:f>'Historical Trades'!F8422</x:f>
      </x:c>
      <x:c r="G8422" s="0">
        <x:f>'Historical Trades'!G8422</x:f>
      </x:c>
      <x:c r="H8422" s="0">
        <x:f>'Historical Trades'!H8422</x:f>
      </x:c>
      <x:c r="I8422" s="0">
        <x:f>'Historical Trades'!I8422</x:f>
      </x:c>
      <x:c r="J8422" s="0">
        <x:f>'Historical Trades'!J8422</x:f>
      </x:c>
      <x:c r="K8422" s="0">
        <x:f>'Historical Trades'!K8422</x:f>
      </x:c>
      <x:c r="L8422" s="0">
        <x:f>'Historical Trades'!L8422</x:f>
      </x:c>
      <x:c r="M8422" s="0">
        <x:f>'Historical Trades'!M8422</x:f>
      </x:c>
      <x:c r="N8422" s="0">
        <x:f>CLEAN('Historical Trades'!O8422)</x:f>
      </x:c>
      <x:c r="P8422" s="14">
        <x:f>IF(G8422="sell",M8422,-M8422)</x:f>
      </x:c>
      <x:c r="Q8422" s="14">
        <x:f>VLOOKUP(N8422,'Currency Rates'!$A$3:$C$32,3,0)</x:f>
      </x:c>
      <x:c r="R8422" s="0">
        <x:f>IF(A8422="SPUS",0,IF(A8422="FWD",0,P8422/Q8422))</x:f>
      </x:c>
    </x:row>
    <x:row r="8423" spans="1:19" x14ac:dyDescent="0.3">
      <x:c r="A8423" s="0">
        <x:f>'Historical Trades'!A8423</x:f>
      </x:c>
      <x:c r="B8423" s="0">
        <x:f>'Historical Trades'!B8423</x:f>
      </x:c>
      <x:c r="C8423" s="23">
        <x:f>'Historical Trades'!C8423</x:f>
      </x:c>
      <x:c r="D8423" s="0">
        <x:f>'Historical Trades'!D8423</x:f>
      </x:c>
      <x:c r="E8423" s="23">
        <x:f>'Historical Trades'!E8423</x:f>
      </x:c>
      <x:c r="F8423" s="0">
        <x:f>'Historical Trades'!F8423</x:f>
      </x:c>
      <x:c r="G8423" s="0">
        <x:f>'Historical Trades'!G8423</x:f>
      </x:c>
      <x:c r="H8423" s="0">
        <x:f>'Historical Trades'!H8423</x:f>
      </x:c>
      <x:c r="I8423" s="0">
        <x:f>'Historical Trades'!I8423</x:f>
      </x:c>
      <x:c r="J8423" s="0">
        <x:f>'Historical Trades'!J8423</x:f>
      </x:c>
      <x:c r="K8423" s="0">
        <x:f>'Historical Trades'!K8423</x:f>
      </x:c>
      <x:c r="L8423" s="0">
        <x:f>'Historical Trades'!L8423</x:f>
      </x:c>
      <x:c r="M8423" s="0">
        <x:f>'Historical Trades'!M8423</x:f>
      </x:c>
      <x:c r="N8423" s="0">
        <x:f>CLEAN('Historical Trades'!O8423)</x:f>
      </x:c>
      <x:c r="P8423" s="14">
        <x:f>IF(G8423="sell",M8423,-M8423)</x:f>
      </x:c>
      <x:c r="Q8423" s="14">
        <x:f>VLOOKUP(N8423,'Currency Rates'!$A$3:$C$32,3,0)</x:f>
      </x:c>
      <x:c r="R8423" s="0">
        <x:f>IF(A8423="SPUS",0,IF(A8423="FWD",0,P8423/Q8423))</x:f>
      </x:c>
    </x:row>
    <x:row r="8424" spans="1:19" x14ac:dyDescent="0.3">
      <x:c r="A8424" s="0">
        <x:f>'Historical Trades'!A8424</x:f>
      </x:c>
      <x:c r="B8424" s="0">
        <x:f>'Historical Trades'!B8424</x:f>
      </x:c>
      <x:c r="C8424" s="23">
        <x:f>'Historical Trades'!C8424</x:f>
      </x:c>
      <x:c r="D8424" s="0">
        <x:f>'Historical Trades'!D8424</x:f>
      </x:c>
      <x:c r="E8424" s="23">
        <x:f>'Historical Trades'!E8424</x:f>
      </x:c>
      <x:c r="F8424" s="0">
        <x:f>'Historical Trades'!F8424</x:f>
      </x:c>
      <x:c r="G8424" s="0">
        <x:f>'Historical Trades'!G8424</x:f>
      </x:c>
      <x:c r="H8424" s="0">
        <x:f>'Historical Trades'!H8424</x:f>
      </x:c>
      <x:c r="I8424" s="0">
        <x:f>'Historical Trades'!I8424</x:f>
      </x:c>
      <x:c r="J8424" s="0">
        <x:f>'Historical Trades'!J8424</x:f>
      </x:c>
      <x:c r="K8424" s="0">
        <x:f>'Historical Trades'!K8424</x:f>
      </x:c>
      <x:c r="L8424" s="0">
        <x:f>'Historical Trades'!L8424</x:f>
      </x:c>
      <x:c r="M8424" s="0">
        <x:f>'Historical Trades'!M8424</x:f>
      </x:c>
      <x:c r="N8424" s="0">
        <x:f>CLEAN('Historical Trades'!O8424)</x:f>
      </x:c>
      <x:c r="P8424" s="14">
        <x:f>IF(G8424="sell",M8424,-M8424)</x:f>
      </x:c>
      <x:c r="Q8424" s="14">
        <x:f>VLOOKUP(N8424,'Currency Rates'!$A$3:$C$32,3,0)</x:f>
      </x:c>
      <x:c r="R8424" s="0">
        <x:f>IF(A8424="SPUS",0,IF(A8424="FWD",0,P8424/Q8424))</x:f>
      </x:c>
    </x:row>
    <x:row r="8425" spans="1:19" x14ac:dyDescent="0.3">
      <x:c r="A8425" s="0">
        <x:f>'Historical Trades'!A8425</x:f>
      </x:c>
      <x:c r="B8425" s="0">
        <x:f>'Historical Trades'!B8425</x:f>
      </x:c>
      <x:c r="C8425" s="23">
        <x:f>'Historical Trades'!C8425</x:f>
      </x:c>
      <x:c r="D8425" s="0">
        <x:f>'Historical Trades'!D8425</x:f>
      </x:c>
      <x:c r="E8425" s="23">
        <x:f>'Historical Trades'!E8425</x:f>
      </x:c>
      <x:c r="F8425" s="0">
        <x:f>'Historical Trades'!F8425</x:f>
      </x:c>
      <x:c r="G8425" s="0">
        <x:f>'Historical Trades'!G8425</x:f>
      </x:c>
      <x:c r="H8425" s="0">
        <x:f>'Historical Trades'!H8425</x:f>
      </x:c>
      <x:c r="I8425" s="0">
        <x:f>'Historical Trades'!I8425</x:f>
      </x:c>
      <x:c r="J8425" s="0">
        <x:f>'Historical Trades'!J8425</x:f>
      </x:c>
      <x:c r="K8425" s="0">
        <x:f>'Historical Trades'!K8425</x:f>
      </x:c>
      <x:c r="L8425" s="0">
        <x:f>'Historical Trades'!L8425</x:f>
      </x:c>
      <x:c r="M8425" s="0">
        <x:f>'Historical Trades'!M8425</x:f>
      </x:c>
      <x:c r="N8425" s="0">
        <x:f>CLEAN('Historical Trades'!O8425)</x:f>
      </x:c>
      <x:c r="P8425" s="14">
        <x:f>IF(G8425="sell",M8425,-M8425)</x:f>
      </x:c>
      <x:c r="Q8425" s="14">
        <x:f>VLOOKUP(N8425,'Currency Rates'!$A$3:$C$32,3,0)</x:f>
      </x:c>
      <x:c r="R8425" s="0">
        <x:f>IF(A8425="SPUS",0,IF(A8425="FWD",0,P8425/Q8425))</x:f>
      </x:c>
    </x:row>
    <x:row r="8426" spans="1:19" x14ac:dyDescent="0.3">
      <x:c r="A8426" s="0">
        <x:f>'Historical Trades'!A8426</x:f>
      </x:c>
      <x:c r="B8426" s="0">
        <x:f>'Historical Trades'!B8426</x:f>
      </x:c>
      <x:c r="C8426" s="23">
        <x:f>'Historical Trades'!C8426</x:f>
      </x:c>
      <x:c r="D8426" s="0">
        <x:f>'Historical Trades'!D8426</x:f>
      </x:c>
      <x:c r="E8426" s="23">
        <x:f>'Historical Trades'!E8426</x:f>
      </x:c>
      <x:c r="F8426" s="0">
        <x:f>'Historical Trades'!F8426</x:f>
      </x:c>
      <x:c r="G8426" s="0">
        <x:f>'Historical Trades'!G8426</x:f>
      </x:c>
      <x:c r="H8426" s="0">
        <x:f>'Historical Trades'!H8426</x:f>
      </x:c>
      <x:c r="I8426" s="0">
        <x:f>'Historical Trades'!I8426</x:f>
      </x:c>
      <x:c r="J8426" s="0">
        <x:f>'Historical Trades'!J8426</x:f>
      </x:c>
      <x:c r="K8426" s="0">
        <x:f>'Historical Trades'!K8426</x:f>
      </x:c>
      <x:c r="L8426" s="0">
        <x:f>'Historical Trades'!L8426</x:f>
      </x:c>
      <x:c r="M8426" s="0">
        <x:f>'Historical Trades'!M8426</x:f>
      </x:c>
      <x:c r="N8426" s="0">
        <x:f>CLEAN('Historical Trades'!O8426)</x:f>
      </x:c>
      <x:c r="P8426" s="14">
        <x:f>IF(G8426="sell",M8426,-M8426)</x:f>
      </x:c>
      <x:c r="Q8426" s="14">
        <x:f>VLOOKUP(N8426,'Currency Rates'!$A$3:$C$32,3,0)</x:f>
      </x:c>
      <x:c r="R8426" s="0">
        <x:f>IF(A8426="SPUS",0,IF(A8426="FWD",0,P8426/Q8426))</x:f>
      </x:c>
    </x:row>
    <x:row r="8427" spans="1:19" x14ac:dyDescent="0.3">
      <x:c r="A8427" s="0">
        <x:f>'Historical Trades'!A8427</x:f>
      </x:c>
      <x:c r="B8427" s="0">
        <x:f>'Historical Trades'!B8427</x:f>
      </x:c>
      <x:c r="C8427" s="23">
        <x:f>'Historical Trades'!C8427</x:f>
      </x:c>
      <x:c r="D8427" s="0">
        <x:f>'Historical Trades'!D8427</x:f>
      </x:c>
      <x:c r="E8427" s="23">
        <x:f>'Historical Trades'!E8427</x:f>
      </x:c>
      <x:c r="F8427" s="0">
        <x:f>'Historical Trades'!F8427</x:f>
      </x:c>
      <x:c r="G8427" s="0">
        <x:f>'Historical Trades'!G8427</x:f>
      </x:c>
      <x:c r="H8427" s="0">
        <x:f>'Historical Trades'!H8427</x:f>
      </x:c>
      <x:c r="I8427" s="0">
        <x:f>'Historical Trades'!I8427</x:f>
      </x:c>
      <x:c r="J8427" s="0">
        <x:f>'Historical Trades'!J8427</x:f>
      </x:c>
      <x:c r="K8427" s="0">
        <x:f>'Historical Trades'!K8427</x:f>
      </x:c>
      <x:c r="L8427" s="0">
        <x:f>'Historical Trades'!L8427</x:f>
      </x:c>
      <x:c r="M8427" s="0">
        <x:f>'Historical Trades'!M8427</x:f>
      </x:c>
      <x:c r="N8427" s="0">
        <x:f>CLEAN('Historical Trades'!O8427)</x:f>
      </x:c>
      <x:c r="P8427" s="14">
        <x:f>IF(G8427="sell",M8427,-M8427)</x:f>
      </x:c>
      <x:c r="Q8427" s="14">
        <x:f>VLOOKUP(N8427,'Currency Rates'!$A$3:$C$32,3,0)</x:f>
      </x:c>
      <x:c r="R8427" s="0">
        <x:f>IF(A8427="SPUS",0,IF(A8427="FWD",0,P8427/Q8427))</x:f>
      </x:c>
    </x:row>
    <x:row r="8428" spans="1:19" x14ac:dyDescent="0.3">
      <x:c r="A8428" s="0">
        <x:f>'Historical Trades'!A8428</x:f>
      </x:c>
      <x:c r="B8428" s="0">
        <x:f>'Historical Trades'!B8428</x:f>
      </x:c>
      <x:c r="C8428" s="23">
        <x:f>'Historical Trades'!C8428</x:f>
      </x:c>
      <x:c r="D8428" s="0">
        <x:f>'Historical Trades'!D8428</x:f>
      </x:c>
      <x:c r="E8428" s="23">
        <x:f>'Historical Trades'!E8428</x:f>
      </x:c>
      <x:c r="F8428" s="0">
        <x:f>'Historical Trades'!F8428</x:f>
      </x:c>
      <x:c r="G8428" s="0">
        <x:f>'Historical Trades'!G8428</x:f>
      </x:c>
      <x:c r="H8428" s="0">
        <x:f>'Historical Trades'!H8428</x:f>
      </x:c>
      <x:c r="I8428" s="0">
        <x:f>'Historical Trades'!I8428</x:f>
      </x:c>
      <x:c r="J8428" s="0">
        <x:f>'Historical Trades'!J8428</x:f>
      </x:c>
      <x:c r="K8428" s="0">
        <x:f>'Historical Trades'!K8428</x:f>
      </x:c>
      <x:c r="L8428" s="0">
        <x:f>'Historical Trades'!L8428</x:f>
      </x:c>
      <x:c r="M8428" s="0">
        <x:f>'Historical Trades'!M8428</x:f>
      </x:c>
      <x:c r="N8428" s="0">
        <x:f>CLEAN('Historical Trades'!O8428)</x:f>
      </x:c>
      <x:c r="P8428" s="14">
        <x:f>IF(G8428="sell",M8428,-M8428)</x:f>
      </x:c>
      <x:c r="Q8428" s="14">
        <x:f>VLOOKUP(N8428,'Currency Rates'!$A$3:$C$32,3,0)</x:f>
      </x:c>
      <x:c r="R8428" s="0">
        <x:f>IF(A8428="SPUS",0,IF(A8428="FWD",0,P8428/Q8428))</x:f>
      </x:c>
    </x:row>
    <x:row r="8429" spans="1:19" x14ac:dyDescent="0.3">
      <x:c r="A8429" s="0">
        <x:f>'Historical Trades'!A8429</x:f>
      </x:c>
      <x:c r="B8429" s="0">
        <x:f>'Historical Trades'!B8429</x:f>
      </x:c>
      <x:c r="C8429" s="23">
        <x:f>'Historical Trades'!C8429</x:f>
      </x:c>
      <x:c r="D8429" s="0">
        <x:f>'Historical Trades'!D8429</x:f>
      </x:c>
      <x:c r="E8429" s="23">
        <x:f>'Historical Trades'!E8429</x:f>
      </x:c>
      <x:c r="F8429" s="0">
        <x:f>'Historical Trades'!F8429</x:f>
      </x:c>
      <x:c r="G8429" s="0">
        <x:f>'Historical Trades'!G8429</x:f>
      </x:c>
      <x:c r="H8429" s="0">
        <x:f>'Historical Trades'!H8429</x:f>
      </x:c>
      <x:c r="I8429" s="0">
        <x:f>'Historical Trades'!I8429</x:f>
      </x:c>
      <x:c r="J8429" s="0">
        <x:f>'Historical Trades'!J8429</x:f>
      </x:c>
      <x:c r="K8429" s="0">
        <x:f>'Historical Trades'!K8429</x:f>
      </x:c>
      <x:c r="L8429" s="0">
        <x:f>'Historical Trades'!L8429</x:f>
      </x:c>
      <x:c r="M8429" s="0">
        <x:f>'Historical Trades'!M8429</x:f>
      </x:c>
      <x:c r="N8429" s="0">
        <x:f>CLEAN('Historical Trades'!O8429)</x:f>
      </x:c>
      <x:c r="P8429" s="14">
        <x:f>IF(G8429="sell",M8429,-M8429)</x:f>
      </x:c>
      <x:c r="Q8429" s="14">
        <x:f>VLOOKUP(N8429,'Currency Rates'!$A$3:$C$32,3,0)</x:f>
      </x:c>
      <x:c r="R8429" s="0">
        <x:f>IF(A8429="SPUS",0,IF(A8429="FWD",0,P8429/Q8429))</x:f>
      </x:c>
    </x:row>
    <x:row r="8430" spans="1:19" x14ac:dyDescent="0.3">
      <x:c r="A8430" s="0">
        <x:f>'Historical Trades'!A8430</x:f>
      </x:c>
      <x:c r="B8430" s="0">
        <x:f>'Historical Trades'!B8430</x:f>
      </x:c>
      <x:c r="C8430" s="23">
        <x:f>'Historical Trades'!C8430</x:f>
      </x:c>
      <x:c r="D8430" s="0">
        <x:f>'Historical Trades'!D8430</x:f>
      </x:c>
      <x:c r="E8430" s="23">
        <x:f>'Historical Trades'!E8430</x:f>
      </x:c>
      <x:c r="F8430" s="0">
        <x:f>'Historical Trades'!F8430</x:f>
      </x:c>
      <x:c r="G8430" s="0">
        <x:f>'Historical Trades'!G8430</x:f>
      </x:c>
      <x:c r="H8430" s="0">
        <x:f>'Historical Trades'!H8430</x:f>
      </x:c>
      <x:c r="I8430" s="0">
        <x:f>'Historical Trades'!I8430</x:f>
      </x:c>
      <x:c r="J8430" s="0">
        <x:f>'Historical Trades'!J8430</x:f>
      </x:c>
      <x:c r="K8430" s="0">
        <x:f>'Historical Trades'!K8430</x:f>
      </x:c>
      <x:c r="L8430" s="0">
        <x:f>'Historical Trades'!L8430</x:f>
      </x:c>
      <x:c r="M8430" s="0">
        <x:f>'Historical Trades'!M8430</x:f>
      </x:c>
      <x:c r="N8430" s="0">
        <x:f>CLEAN('Historical Trades'!O8430)</x:f>
      </x:c>
      <x:c r="P8430" s="14">
        <x:f>IF(G8430="sell",M8430,-M8430)</x:f>
      </x:c>
      <x:c r="Q8430" s="14">
        <x:f>VLOOKUP(N8430,'Currency Rates'!$A$3:$C$32,3,0)</x:f>
      </x:c>
      <x:c r="R8430" s="0">
        <x:f>IF(A8430="SPUS",0,IF(A8430="FWD",0,P8430/Q8430))</x:f>
      </x:c>
    </x:row>
    <x:row r="8431" spans="1:19" x14ac:dyDescent="0.3">
      <x:c r="A8431" s="0">
        <x:f>'Historical Trades'!A8431</x:f>
      </x:c>
      <x:c r="B8431" s="0">
        <x:f>'Historical Trades'!B8431</x:f>
      </x:c>
      <x:c r="C8431" s="23">
        <x:f>'Historical Trades'!C8431</x:f>
      </x:c>
      <x:c r="D8431" s="0">
        <x:f>'Historical Trades'!D8431</x:f>
      </x:c>
      <x:c r="E8431" s="23">
        <x:f>'Historical Trades'!E8431</x:f>
      </x:c>
      <x:c r="F8431" s="0">
        <x:f>'Historical Trades'!F8431</x:f>
      </x:c>
      <x:c r="G8431" s="0">
        <x:f>'Historical Trades'!G8431</x:f>
      </x:c>
      <x:c r="H8431" s="0">
        <x:f>'Historical Trades'!H8431</x:f>
      </x:c>
      <x:c r="I8431" s="0">
        <x:f>'Historical Trades'!I8431</x:f>
      </x:c>
      <x:c r="J8431" s="0">
        <x:f>'Historical Trades'!J8431</x:f>
      </x:c>
      <x:c r="K8431" s="0">
        <x:f>'Historical Trades'!K8431</x:f>
      </x:c>
      <x:c r="L8431" s="0">
        <x:f>'Historical Trades'!L8431</x:f>
      </x:c>
      <x:c r="M8431" s="0">
        <x:f>'Historical Trades'!M8431</x:f>
      </x:c>
      <x:c r="N8431" s="0">
        <x:f>CLEAN('Historical Trades'!O8431)</x:f>
      </x:c>
      <x:c r="P8431" s="14">
        <x:f>IF(G8431="sell",M8431,-M8431)</x:f>
      </x:c>
      <x:c r="Q8431" s="14">
        <x:f>VLOOKUP(N8431,'Currency Rates'!$A$3:$C$32,3,0)</x:f>
      </x:c>
      <x:c r="R8431" s="0">
        <x:f>IF(A8431="SPUS",0,IF(A8431="FWD",0,P8431/Q8431))</x:f>
      </x:c>
    </x:row>
    <x:row r="8432" spans="1:19" x14ac:dyDescent="0.3">
      <x:c r="A8432" s="0">
        <x:f>'Historical Trades'!A8432</x:f>
      </x:c>
      <x:c r="B8432" s="0">
        <x:f>'Historical Trades'!B8432</x:f>
      </x:c>
      <x:c r="C8432" s="23">
        <x:f>'Historical Trades'!C8432</x:f>
      </x:c>
      <x:c r="D8432" s="0">
        <x:f>'Historical Trades'!D8432</x:f>
      </x:c>
      <x:c r="E8432" s="23">
        <x:f>'Historical Trades'!E8432</x:f>
      </x:c>
      <x:c r="F8432" s="0">
        <x:f>'Historical Trades'!F8432</x:f>
      </x:c>
      <x:c r="G8432" s="0">
        <x:f>'Historical Trades'!G8432</x:f>
      </x:c>
      <x:c r="H8432" s="0">
        <x:f>'Historical Trades'!H8432</x:f>
      </x:c>
      <x:c r="I8432" s="0">
        <x:f>'Historical Trades'!I8432</x:f>
      </x:c>
      <x:c r="J8432" s="0">
        <x:f>'Historical Trades'!J8432</x:f>
      </x:c>
      <x:c r="K8432" s="0">
        <x:f>'Historical Trades'!K8432</x:f>
      </x:c>
      <x:c r="L8432" s="0">
        <x:f>'Historical Trades'!L8432</x:f>
      </x:c>
      <x:c r="M8432" s="0">
        <x:f>'Historical Trades'!M8432</x:f>
      </x:c>
      <x:c r="N8432" s="0">
        <x:f>CLEAN('Historical Trades'!O8432)</x:f>
      </x:c>
      <x:c r="P8432" s="14">
        <x:f>IF(G8432="sell",M8432,-M8432)</x:f>
      </x:c>
      <x:c r="Q8432" s="14">
        <x:f>VLOOKUP(N8432,'Currency Rates'!$A$3:$C$32,3,0)</x:f>
      </x:c>
      <x:c r="R8432" s="0">
        <x:f>IF(A8432="SPUS",0,IF(A8432="FWD",0,P8432/Q8432))</x:f>
      </x:c>
    </x:row>
    <x:row r="8433" spans="1:19" x14ac:dyDescent="0.3">
      <x:c r="A8433" s="0">
        <x:f>'Historical Trades'!A8433</x:f>
      </x:c>
      <x:c r="B8433" s="0">
        <x:f>'Historical Trades'!B8433</x:f>
      </x:c>
      <x:c r="C8433" s="23">
        <x:f>'Historical Trades'!C8433</x:f>
      </x:c>
      <x:c r="D8433" s="0">
        <x:f>'Historical Trades'!D8433</x:f>
      </x:c>
      <x:c r="E8433" s="23">
        <x:f>'Historical Trades'!E8433</x:f>
      </x:c>
      <x:c r="F8433" s="0">
        <x:f>'Historical Trades'!F8433</x:f>
      </x:c>
      <x:c r="G8433" s="0">
        <x:f>'Historical Trades'!G8433</x:f>
      </x:c>
      <x:c r="H8433" s="0">
        <x:f>'Historical Trades'!H8433</x:f>
      </x:c>
      <x:c r="I8433" s="0">
        <x:f>'Historical Trades'!I8433</x:f>
      </x:c>
      <x:c r="J8433" s="0">
        <x:f>'Historical Trades'!J8433</x:f>
      </x:c>
      <x:c r="K8433" s="0">
        <x:f>'Historical Trades'!K8433</x:f>
      </x:c>
      <x:c r="L8433" s="0">
        <x:f>'Historical Trades'!L8433</x:f>
      </x:c>
      <x:c r="M8433" s="0">
        <x:f>'Historical Trades'!M8433</x:f>
      </x:c>
      <x:c r="N8433" s="0">
        <x:f>CLEAN('Historical Trades'!O8433)</x:f>
      </x:c>
      <x:c r="P8433" s="14">
        <x:f>IF(G8433="sell",M8433,-M8433)</x:f>
      </x:c>
      <x:c r="Q8433" s="14">
        <x:f>VLOOKUP(N8433,'Currency Rates'!$A$3:$C$32,3,0)</x:f>
      </x:c>
      <x:c r="R8433" s="0">
        <x:f>IF(A8433="SPUS",0,IF(A8433="FWD",0,P8433/Q8433))</x:f>
      </x:c>
    </x:row>
    <x:row r="8434" spans="1:19" x14ac:dyDescent="0.3">
      <x:c r="A8434" s="0">
        <x:f>'Historical Trades'!A8434</x:f>
      </x:c>
      <x:c r="B8434" s="0">
        <x:f>'Historical Trades'!B8434</x:f>
      </x:c>
      <x:c r="C8434" s="23">
        <x:f>'Historical Trades'!C8434</x:f>
      </x:c>
      <x:c r="D8434" s="0">
        <x:f>'Historical Trades'!D8434</x:f>
      </x:c>
      <x:c r="E8434" s="23">
        <x:f>'Historical Trades'!E8434</x:f>
      </x:c>
      <x:c r="F8434" s="0">
        <x:f>'Historical Trades'!F8434</x:f>
      </x:c>
      <x:c r="G8434" s="0">
        <x:f>'Historical Trades'!G8434</x:f>
      </x:c>
      <x:c r="H8434" s="0">
        <x:f>'Historical Trades'!H8434</x:f>
      </x:c>
      <x:c r="I8434" s="0">
        <x:f>'Historical Trades'!I8434</x:f>
      </x:c>
      <x:c r="J8434" s="0">
        <x:f>'Historical Trades'!J8434</x:f>
      </x:c>
      <x:c r="K8434" s="0">
        <x:f>'Historical Trades'!K8434</x:f>
      </x:c>
      <x:c r="L8434" s="0">
        <x:f>'Historical Trades'!L8434</x:f>
      </x:c>
      <x:c r="M8434" s="0">
        <x:f>'Historical Trades'!M8434</x:f>
      </x:c>
      <x:c r="N8434" s="0">
        <x:f>CLEAN('Historical Trades'!O8434)</x:f>
      </x:c>
      <x:c r="P8434" s="14">
        <x:f>IF(G8434="sell",M8434,-M8434)</x:f>
      </x:c>
      <x:c r="Q8434" s="14">
        <x:f>VLOOKUP(N8434,'Currency Rates'!$A$3:$C$32,3,0)</x:f>
      </x:c>
      <x:c r="R8434" s="0">
        <x:f>IF(A8434="SPUS",0,IF(A8434="FWD",0,P8434/Q8434))</x:f>
      </x:c>
    </x:row>
    <x:row r="8435" spans="1:19" x14ac:dyDescent="0.3">
      <x:c r="A8435" s="0">
        <x:f>'Historical Trades'!A8435</x:f>
      </x:c>
      <x:c r="B8435" s="0">
        <x:f>'Historical Trades'!B8435</x:f>
      </x:c>
      <x:c r="C8435" s="23">
        <x:f>'Historical Trades'!C8435</x:f>
      </x:c>
      <x:c r="D8435" s="0">
        <x:f>'Historical Trades'!D8435</x:f>
      </x:c>
      <x:c r="E8435" s="23">
        <x:f>'Historical Trades'!E8435</x:f>
      </x:c>
      <x:c r="F8435" s="0">
        <x:f>'Historical Trades'!F8435</x:f>
      </x:c>
      <x:c r="G8435" s="0">
        <x:f>'Historical Trades'!G8435</x:f>
      </x:c>
      <x:c r="H8435" s="0">
        <x:f>'Historical Trades'!H8435</x:f>
      </x:c>
      <x:c r="I8435" s="0">
        <x:f>'Historical Trades'!I8435</x:f>
      </x:c>
      <x:c r="J8435" s="0">
        <x:f>'Historical Trades'!J8435</x:f>
      </x:c>
      <x:c r="K8435" s="0">
        <x:f>'Historical Trades'!K8435</x:f>
      </x:c>
      <x:c r="L8435" s="0">
        <x:f>'Historical Trades'!L8435</x:f>
      </x:c>
      <x:c r="M8435" s="0">
        <x:f>'Historical Trades'!M8435</x:f>
      </x:c>
      <x:c r="N8435" s="0">
        <x:f>CLEAN('Historical Trades'!O8435)</x:f>
      </x:c>
      <x:c r="P8435" s="14">
        <x:f>IF(G8435="sell",M8435,-M8435)</x:f>
      </x:c>
      <x:c r="Q8435" s="14">
        <x:f>VLOOKUP(N8435,'Currency Rates'!$A$3:$C$32,3,0)</x:f>
      </x:c>
      <x:c r="R8435" s="0">
        <x:f>IF(A8435="SPUS",0,IF(A8435="FWD",0,P8435/Q8435))</x:f>
      </x:c>
    </x:row>
    <x:row r="8436" spans="1:19" x14ac:dyDescent="0.3">
      <x:c r="A8436" s="0">
        <x:f>'Historical Trades'!A8436</x:f>
      </x:c>
      <x:c r="B8436" s="0">
        <x:f>'Historical Trades'!B8436</x:f>
      </x:c>
      <x:c r="C8436" s="23">
        <x:f>'Historical Trades'!C8436</x:f>
      </x:c>
      <x:c r="D8436" s="0">
        <x:f>'Historical Trades'!D8436</x:f>
      </x:c>
      <x:c r="E8436" s="23">
        <x:f>'Historical Trades'!E8436</x:f>
      </x:c>
      <x:c r="F8436" s="0">
        <x:f>'Historical Trades'!F8436</x:f>
      </x:c>
      <x:c r="G8436" s="0">
        <x:f>'Historical Trades'!G8436</x:f>
      </x:c>
      <x:c r="H8436" s="0">
        <x:f>'Historical Trades'!H8436</x:f>
      </x:c>
      <x:c r="I8436" s="0">
        <x:f>'Historical Trades'!I8436</x:f>
      </x:c>
      <x:c r="J8436" s="0">
        <x:f>'Historical Trades'!J8436</x:f>
      </x:c>
      <x:c r="K8436" s="0">
        <x:f>'Historical Trades'!K8436</x:f>
      </x:c>
      <x:c r="L8436" s="0">
        <x:f>'Historical Trades'!L8436</x:f>
      </x:c>
      <x:c r="M8436" s="0">
        <x:f>'Historical Trades'!M8436</x:f>
      </x:c>
      <x:c r="N8436" s="0">
        <x:f>CLEAN('Historical Trades'!O8436)</x:f>
      </x:c>
      <x:c r="P8436" s="14">
        <x:f>IF(G8436="sell",M8436,-M8436)</x:f>
      </x:c>
      <x:c r="Q8436" s="14">
        <x:f>VLOOKUP(N8436,'Currency Rates'!$A$3:$C$32,3,0)</x:f>
      </x:c>
      <x:c r="R8436" s="0">
        <x:f>IF(A8436="SPUS",0,IF(A8436="FWD",0,P8436/Q8436))</x:f>
      </x:c>
    </x:row>
    <x:row r="8437" spans="1:19" x14ac:dyDescent="0.3">
      <x:c r="A8437" s="0">
        <x:f>'Historical Trades'!A8437</x:f>
      </x:c>
      <x:c r="B8437" s="0">
        <x:f>'Historical Trades'!B8437</x:f>
      </x:c>
      <x:c r="C8437" s="23">
        <x:f>'Historical Trades'!C8437</x:f>
      </x:c>
      <x:c r="D8437" s="0">
        <x:f>'Historical Trades'!D8437</x:f>
      </x:c>
      <x:c r="E8437" s="23">
        <x:f>'Historical Trades'!E8437</x:f>
      </x:c>
      <x:c r="F8437" s="0">
        <x:f>'Historical Trades'!F8437</x:f>
      </x:c>
      <x:c r="G8437" s="0">
        <x:f>'Historical Trades'!G8437</x:f>
      </x:c>
      <x:c r="H8437" s="0">
        <x:f>'Historical Trades'!H8437</x:f>
      </x:c>
      <x:c r="I8437" s="0">
        <x:f>'Historical Trades'!I8437</x:f>
      </x:c>
      <x:c r="J8437" s="0">
        <x:f>'Historical Trades'!J8437</x:f>
      </x:c>
      <x:c r="K8437" s="0">
        <x:f>'Historical Trades'!K8437</x:f>
      </x:c>
      <x:c r="L8437" s="0">
        <x:f>'Historical Trades'!L8437</x:f>
      </x:c>
      <x:c r="M8437" s="0">
        <x:f>'Historical Trades'!M8437</x:f>
      </x:c>
      <x:c r="N8437" s="0">
        <x:f>CLEAN('Historical Trades'!O8437)</x:f>
      </x:c>
      <x:c r="P8437" s="14">
        <x:f>IF(G8437="sell",M8437,-M8437)</x:f>
      </x:c>
      <x:c r="Q8437" s="14">
        <x:f>VLOOKUP(N8437,'Currency Rates'!$A$3:$C$32,3,0)</x:f>
      </x:c>
      <x:c r="R8437" s="0">
        <x:f>IF(A8437="SPUS",0,IF(A8437="FWD",0,P8437/Q8437))</x:f>
      </x:c>
    </x:row>
    <x:row r="8438" spans="1:19" x14ac:dyDescent="0.3">
      <x:c r="A8438" s="0">
        <x:f>'Historical Trades'!A8438</x:f>
      </x:c>
      <x:c r="B8438" s="0">
        <x:f>'Historical Trades'!B8438</x:f>
      </x:c>
      <x:c r="C8438" s="23">
        <x:f>'Historical Trades'!C8438</x:f>
      </x:c>
      <x:c r="D8438" s="0">
        <x:f>'Historical Trades'!D8438</x:f>
      </x:c>
      <x:c r="E8438" s="23">
        <x:f>'Historical Trades'!E8438</x:f>
      </x:c>
      <x:c r="F8438" s="0">
        <x:f>'Historical Trades'!F8438</x:f>
      </x:c>
      <x:c r="G8438" s="0">
        <x:f>'Historical Trades'!G8438</x:f>
      </x:c>
      <x:c r="H8438" s="0">
        <x:f>'Historical Trades'!H8438</x:f>
      </x:c>
      <x:c r="I8438" s="0">
        <x:f>'Historical Trades'!I8438</x:f>
      </x:c>
      <x:c r="J8438" s="0">
        <x:f>'Historical Trades'!J8438</x:f>
      </x:c>
      <x:c r="K8438" s="0">
        <x:f>'Historical Trades'!K8438</x:f>
      </x:c>
      <x:c r="L8438" s="0">
        <x:f>'Historical Trades'!L8438</x:f>
      </x:c>
      <x:c r="M8438" s="0">
        <x:f>'Historical Trades'!M8438</x:f>
      </x:c>
      <x:c r="N8438" s="0">
        <x:f>CLEAN('Historical Trades'!O8438)</x:f>
      </x:c>
      <x:c r="P8438" s="14">
        <x:f>IF(G8438="sell",M8438,-M8438)</x:f>
      </x:c>
      <x:c r="Q8438" s="14">
        <x:f>VLOOKUP(N8438,'Currency Rates'!$A$3:$C$32,3,0)</x:f>
      </x:c>
      <x:c r="R8438" s="0">
        <x:f>IF(A8438="SPUS",0,IF(A8438="FWD",0,P8438/Q8438))</x:f>
      </x:c>
    </x:row>
    <x:row r="8439" spans="1:19" x14ac:dyDescent="0.3">
      <x:c r="A8439" s="0">
        <x:f>'Historical Trades'!A8439</x:f>
      </x:c>
      <x:c r="B8439" s="0">
        <x:f>'Historical Trades'!B8439</x:f>
      </x:c>
      <x:c r="C8439" s="23">
        <x:f>'Historical Trades'!C8439</x:f>
      </x:c>
      <x:c r="D8439" s="0">
        <x:f>'Historical Trades'!D8439</x:f>
      </x:c>
      <x:c r="E8439" s="23">
        <x:f>'Historical Trades'!E8439</x:f>
      </x:c>
      <x:c r="F8439" s="0">
        <x:f>'Historical Trades'!F8439</x:f>
      </x:c>
      <x:c r="G8439" s="0">
        <x:f>'Historical Trades'!G8439</x:f>
      </x:c>
      <x:c r="H8439" s="0">
        <x:f>'Historical Trades'!H8439</x:f>
      </x:c>
      <x:c r="I8439" s="0">
        <x:f>'Historical Trades'!I8439</x:f>
      </x:c>
      <x:c r="J8439" s="0">
        <x:f>'Historical Trades'!J8439</x:f>
      </x:c>
      <x:c r="K8439" s="0">
        <x:f>'Historical Trades'!K8439</x:f>
      </x:c>
      <x:c r="L8439" s="0">
        <x:f>'Historical Trades'!L8439</x:f>
      </x:c>
      <x:c r="M8439" s="0">
        <x:f>'Historical Trades'!M8439</x:f>
      </x:c>
      <x:c r="N8439" s="0">
        <x:f>CLEAN('Historical Trades'!O8439)</x:f>
      </x:c>
      <x:c r="P8439" s="14">
        <x:f>IF(G8439="sell",M8439,-M8439)</x:f>
      </x:c>
      <x:c r="Q8439" s="14">
        <x:f>VLOOKUP(N8439,'Currency Rates'!$A$3:$C$32,3,0)</x:f>
      </x:c>
      <x:c r="R8439" s="0">
        <x:f>IF(A8439="SPUS",0,IF(A8439="FWD",0,P8439/Q8439))</x:f>
      </x:c>
    </x:row>
    <x:row r="8440" spans="1:19" x14ac:dyDescent="0.3">
      <x:c r="A8440" s="0">
        <x:f>'Historical Trades'!A8440</x:f>
      </x:c>
      <x:c r="B8440" s="0">
        <x:f>'Historical Trades'!B8440</x:f>
      </x:c>
      <x:c r="C8440" s="23">
        <x:f>'Historical Trades'!C8440</x:f>
      </x:c>
      <x:c r="D8440" s="0">
        <x:f>'Historical Trades'!D8440</x:f>
      </x:c>
      <x:c r="E8440" s="23">
        <x:f>'Historical Trades'!E8440</x:f>
      </x:c>
      <x:c r="F8440" s="0">
        <x:f>'Historical Trades'!F8440</x:f>
      </x:c>
      <x:c r="G8440" s="0">
        <x:f>'Historical Trades'!G8440</x:f>
      </x:c>
      <x:c r="H8440" s="0">
        <x:f>'Historical Trades'!H8440</x:f>
      </x:c>
      <x:c r="I8440" s="0">
        <x:f>'Historical Trades'!I8440</x:f>
      </x:c>
      <x:c r="J8440" s="0">
        <x:f>'Historical Trades'!J8440</x:f>
      </x:c>
      <x:c r="K8440" s="0">
        <x:f>'Historical Trades'!K8440</x:f>
      </x:c>
      <x:c r="L8440" s="0">
        <x:f>'Historical Trades'!L8440</x:f>
      </x:c>
      <x:c r="M8440" s="0">
        <x:f>'Historical Trades'!M8440</x:f>
      </x:c>
      <x:c r="N8440" s="0">
        <x:f>CLEAN('Historical Trades'!O8440)</x:f>
      </x:c>
      <x:c r="P8440" s="14">
        <x:f>IF(G8440="sell",M8440,-M8440)</x:f>
      </x:c>
      <x:c r="Q8440" s="14">
        <x:f>VLOOKUP(N8440,'Currency Rates'!$A$3:$C$32,3,0)</x:f>
      </x:c>
      <x:c r="R8440" s="0">
        <x:f>IF(A8440="SPUS",0,IF(A8440="FWD",0,P8440/Q8440))</x:f>
      </x:c>
    </x:row>
    <x:row r="8441" spans="1:19" x14ac:dyDescent="0.3">
      <x:c r="A8441" s="0">
        <x:f>'Historical Trades'!A8441</x:f>
      </x:c>
      <x:c r="B8441" s="0">
        <x:f>'Historical Trades'!B8441</x:f>
      </x:c>
      <x:c r="C8441" s="23">
        <x:f>'Historical Trades'!C8441</x:f>
      </x:c>
      <x:c r="D8441" s="0">
        <x:f>'Historical Trades'!D8441</x:f>
      </x:c>
      <x:c r="E8441" s="23">
        <x:f>'Historical Trades'!E8441</x:f>
      </x:c>
      <x:c r="F8441" s="0">
        <x:f>'Historical Trades'!F8441</x:f>
      </x:c>
      <x:c r="G8441" s="0">
        <x:f>'Historical Trades'!G8441</x:f>
      </x:c>
      <x:c r="H8441" s="0">
        <x:f>'Historical Trades'!H8441</x:f>
      </x:c>
      <x:c r="I8441" s="0">
        <x:f>'Historical Trades'!I8441</x:f>
      </x:c>
      <x:c r="J8441" s="0">
        <x:f>'Historical Trades'!J8441</x:f>
      </x:c>
      <x:c r="K8441" s="0">
        <x:f>'Historical Trades'!K8441</x:f>
      </x:c>
      <x:c r="L8441" s="0">
        <x:f>'Historical Trades'!L8441</x:f>
      </x:c>
      <x:c r="M8441" s="0">
        <x:f>'Historical Trades'!M8441</x:f>
      </x:c>
      <x:c r="N8441" s="0">
        <x:f>CLEAN('Historical Trades'!O8441)</x:f>
      </x:c>
      <x:c r="P8441" s="14">
        <x:f>IF(G8441="sell",M8441,-M8441)</x:f>
      </x:c>
      <x:c r="Q8441" s="14">
        <x:f>VLOOKUP(N8441,'Currency Rates'!$A$3:$C$32,3,0)</x:f>
      </x:c>
      <x:c r="R8441" s="0">
        <x:f>IF(A8441="SPUS",0,IF(A8441="FWD",0,P8441/Q8441))</x:f>
      </x:c>
    </x:row>
    <x:row r="8442" spans="1:19" x14ac:dyDescent="0.3">
      <x:c r="A8442" s="0">
        <x:f>'Historical Trades'!A8442</x:f>
      </x:c>
      <x:c r="B8442" s="0">
        <x:f>'Historical Trades'!B8442</x:f>
      </x:c>
      <x:c r="C8442" s="23">
        <x:f>'Historical Trades'!C8442</x:f>
      </x:c>
      <x:c r="D8442" s="0">
        <x:f>'Historical Trades'!D8442</x:f>
      </x:c>
      <x:c r="E8442" s="23">
        <x:f>'Historical Trades'!E8442</x:f>
      </x:c>
      <x:c r="F8442" s="0">
        <x:f>'Historical Trades'!F8442</x:f>
      </x:c>
      <x:c r="G8442" s="0">
        <x:f>'Historical Trades'!G8442</x:f>
      </x:c>
      <x:c r="H8442" s="0">
        <x:f>'Historical Trades'!H8442</x:f>
      </x:c>
      <x:c r="I8442" s="0">
        <x:f>'Historical Trades'!I8442</x:f>
      </x:c>
      <x:c r="J8442" s="0">
        <x:f>'Historical Trades'!J8442</x:f>
      </x:c>
      <x:c r="K8442" s="0">
        <x:f>'Historical Trades'!K8442</x:f>
      </x:c>
      <x:c r="L8442" s="0">
        <x:f>'Historical Trades'!L8442</x:f>
      </x:c>
      <x:c r="M8442" s="0">
        <x:f>'Historical Trades'!M8442</x:f>
      </x:c>
      <x:c r="N8442" s="0">
        <x:f>CLEAN('Historical Trades'!O8442)</x:f>
      </x:c>
      <x:c r="P8442" s="14">
        <x:f>IF(G8442="sell",M8442,-M8442)</x:f>
      </x:c>
      <x:c r="Q8442" s="14">
        <x:f>VLOOKUP(N8442,'Currency Rates'!$A$3:$C$32,3,0)</x:f>
      </x:c>
      <x:c r="R8442" s="0">
        <x:f>IF(A8442="SPUS",0,IF(A8442="FWD",0,P8442/Q8442))</x:f>
      </x:c>
    </x:row>
    <x:row r="8443" spans="1:19" x14ac:dyDescent="0.3">
      <x:c r="A8443" s="0">
        <x:f>'Historical Trades'!A8443</x:f>
      </x:c>
      <x:c r="B8443" s="0">
        <x:f>'Historical Trades'!B8443</x:f>
      </x:c>
      <x:c r="C8443" s="23">
        <x:f>'Historical Trades'!C8443</x:f>
      </x:c>
      <x:c r="D8443" s="0">
        <x:f>'Historical Trades'!D8443</x:f>
      </x:c>
      <x:c r="E8443" s="23">
        <x:f>'Historical Trades'!E8443</x:f>
      </x:c>
      <x:c r="F8443" s="0">
        <x:f>'Historical Trades'!F8443</x:f>
      </x:c>
      <x:c r="G8443" s="0">
        <x:f>'Historical Trades'!G8443</x:f>
      </x:c>
      <x:c r="H8443" s="0">
        <x:f>'Historical Trades'!H8443</x:f>
      </x:c>
      <x:c r="I8443" s="0">
        <x:f>'Historical Trades'!I8443</x:f>
      </x:c>
      <x:c r="J8443" s="0">
        <x:f>'Historical Trades'!J8443</x:f>
      </x:c>
      <x:c r="K8443" s="0">
        <x:f>'Historical Trades'!K8443</x:f>
      </x:c>
      <x:c r="L8443" s="0">
        <x:f>'Historical Trades'!L8443</x:f>
      </x:c>
      <x:c r="M8443" s="0">
        <x:f>'Historical Trades'!M8443</x:f>
      </x:c>
      <x:c r="N8443" s="0">
        <x:f>CLEAN('Historical Trades'!O8443)</x:f>
      </x:c>
      <x:c r="P8443" s="14">
        <x:f>IF(G8443="sell",M8443,-M8443)</x:f>
      </x:c>
      <x:c r="Q8443" s="14">
        <x:f>VLOOKUP(N8443,'Currency Rates'!$A$3:$C$32,3,0)</x:f>
      </x:c>
      <x:c r="R8443" s="0">
        <x:f>IF(A8443="SPUS",0,IF(A8443="FWD",0,P8443/Q8443))</x:f>
      </x:c>
    </x:row>
    <x:row r="8444" spans="1:19" x14ac:dyDescent="0.3">
      <x:c r="A8444" s="0">
        <x:f>'Historical Trades'!A8444</x:f>
      </x:c>
      <x:c r="B8444" s="0">
        <x:f>'Historical Trades'!B8444</x:f>
      </x:c>
      <x:c r="C8444" s="23">
        <x:f>'Historical Trades'!C8444</x:f>
      </x:c>
      <x:c r="D8444" s="0">
        <x:f>'Historical Trades'!D8444</x:f>
      </x:c>
      <x:c r="E8444" s="23">
        <x:f>'Historical Trades'!E8444</x:f>
      </x:c>
      <x:c r="F8444" s="0">
        <x:f>'Historical Trades'!F8444</x:f>
      </x:c>
      <x:c r="G8444" s="0">
        <x:f>'Historical Trades'!G8444</x:f>
      </x:c>
      <x:c r="H8444" s="0">
        <x:f>'Historical Trades'!H8444</x:f>
      </x:c>
      <x:c r="I8444" s="0">
        <x:f>'Historical Trades'!I8444</x:f>
      </x:c>
      <x:c r="J8444" s="0">
        <x:f>'Historical Trades'!J8444</x:f>
      </x:c>
      <x:c r="K8444" s="0">
        <x:f>'Historical Trades'!K8444</x:f>
      </x:c>
      <x:c r="L8444" s="0">
        <x:f>'Historical Trades'!L8444</x:f>
      </x:c>
      <x:c r="M8444" s="0">
        <x:f>'Historical Trades'!M8444</x:f>
      </x:c>
      <x:c r="N8444" s="0">
        <x:f>CLEAN('Historical Trades'!O8444)</x:f>
      </x:c>
      <x:c r="P8444" s="14">
        <x:f>IF(G8444="sell",M8444,-M8444)</x:f>
      </x:c>
      <x:c r="Q8444" s="14">
        <x:f>VLOOKUP(N8444,'Currency Rates'!$A$3:$C$32,3,0)</x:f>
      </x:c>
      <x:c r="R8444" s="0">
        <x:f>IF(A8444="SPUS",0,IF(A8444="FWD",0,P8444/Q8444))</x:f>
      </x:c>
    </x:row>
    <x:row r="8445" spans="1:19" x14ac:dyDescent="0.3">
      <x:c r="A8445" s="0">
        <x:f>'Historical Trades'!A8445</x:f>
      </x:c>
      <x:c r="B8445" s="0">
        <x:f>'Historical Trades'!B8445</x:f>
      </x:c>
      <x:c r="C8445" s="23">
        <x:f>'Historical Trades'!C8445</x:f>
      </x:c>
      <x:c r="D8445" s="0">
        <x:f>'Historical Trades'!D8445</x:f>
      </x:c>
      <x:c r="E8445" s="23">
        <x:f>'Historical Trades'!E8445</x:f>
      </x:c>
      <x:c r="F8445" s="0">
        <x:f>'Historical Trades'!F8445</x:f>
      </x:c>
      <x:c r="G8445" s="0">
        <x:f>'Historical Trades'!G8445</x:f>
      </x:c>
      <x:c r="H8445" s="0">
        <x:f>'Historical Trades'!H8445</x:f>
      </x:c>
      <x:c r="I8445" s="0">
        <x:f>'Historical Trades'!I8445</x:f>
      </x:c>
      <x:c r="J8445" s="0">
        <x:f>'Historical Trades'!J8445</x:f>
      </x:c>
      <x:c r="K8445" s="0">
        <x:f>'Historical Trades'!K8445</x:f>
      </x:c>
      <x:c r="L8445" s="0">
        <x:f>'Historical Trades'!L8445</x:f>
      </x:c>
      <x:c r="M8445" s="0">
        <x:f>'Historical Trades'!M8445</x:f>
      </x:c>
      <x:c r="N8445" s="0">
        <x:f>CLEAN('Historical Trades'!O8445)</x:f>
      </x:c>
      <x:c r="P8445" s="14">
        <x:f>IF(G8445="sell",M8445,-M8445)</x:f>
      </x:c>
      <x:c r="Q8445" s="14">
        <x:f>VLOOKUP(N8445,'Currency Rates'!$A$3:$C$32,3,0)</x:f>
      </x:c>
      <x:c r="R8445" s="0">
        <x:f>IF(A8445="SPUS",0,IF(A8445="FWD",0,P8445/Q8445))</x:f>
      </x:c>
    </x:row>
    <x:row r="8446" spans="1:19" x14ac:dyDescent="0.3">
      <x:c r="A8446" s="0">
        <x:f>'Historical Trades'!A8446</x:f>
      </x:c>
      <x:c r="B8446" s="0">
        <x:f>'Historical Trades'!B8446</x:f>
      </x:c>
      <x:c r="C8446" s="23">
        <x:f>'Historical Trades'!C8446</x:f>
      </x:c>
      <x:c r="D8446" s="0">
        <x:f>'Historical Trades'!D8446</x:f>
      </x:c>
      <x:c r="E8446" s="23">
        <x:f>'Historical Trades'!E8446</x:f>
      </x:c>
      <x:c r="F8446" s="0">
        <x:f>'Historical Trades'!F8446</x:f>
      </x:c>
      <x:c r="G8446" s="0">
        <x:f>'Historical Trades'!G8446</x:f>
      </x:c>
      <x:c r="H8446" s="0">
        <x:f>'Historical Trades'!H8446</x:f>
      </x:c>
      <x:c r="I8446" s="0">
        <x:f>'Historical Trades'!I8446</x:f>
      </x:c>
      <x:c r="J8446" s="0">
        <x:f>'Historical Trades'!J8446</x:f>
      </x:c>
      <x:c r="K8446" s="0">
        <x:f>'Historical Trades'!K8446</x:f>
      </x:c>
      <x:c r="L8446" s="0">
        <x:f>'Historical Trades'!L8446</x:f>
      </x:c>
      <x:c r="M8446" s="0">
        <x:f>'Historical Trades'!M8446</x:f>
      </x:c>
      <x:c r="N8446" s="0">
        <x:f>CLEAN('Historical Trades'!O8446)</x:f>
      </x:c>
      <x:c r="P8446" s="14">
        <x:f>IF(G8446="sell",M8446,-M8446)</x:f>
      </x:c>
      <x:c r="Q8446" s="14">
        <x:f>VLOOKUP(N8446,'Currency Rates'!$A$3:$C$32,3,0)</x:f>
      </x:c>
      <x:c r="R8446" s="0">
        <x:f>IF(A8446="SPUS",0,IF(A8446="FWD",0,P8446/Q8446))</x:f>
      </x:c>
    </x:row>
    <x:row r="8447" spans="1:19" x14ac:dyDescent="0.3">
      <x:c r="A8447" s="0">
        <x:f>'Historical Trades'!A8447</x:f>
      </x:c>
      <x:c r="B8447" s="0">
        <x:f>'Historical Trades'!B8447</x:f>
      </x:c>
      <x:c r="C8447" s="23">
        <x:f>'Historical Trades'!C8447</x:f>
      </x:c>
      <x:c r="D8447" s="0">
        <x:f>'Historical Trades'!D8447</x:f>
      </x:c>
      <x:c r="E8447" s="23">
        <x:f>'Historical Trades'!E8447</x:f>
      </x:c>
      <x:c r="F8447" s="0">
        <x:f>'Historical Trades'!F8447</x:f>
      </x:c>
      <x:c r="G8447" s="0">
        <x:f>'Historical Trades'!G8447</x:f>
      </x:c>
      <x:c r="H8447" s="0">
        <x:f>'Historical Trades'!H8447</x:f>
      </x:c>
      <x:c r="I8447" s="0">
        <x:f>'Historical Trades'!I8447</x:f>
      </x:c>
      <x:c r="J8447" s="0">
        <x:f>'Historical Trades'!J8447</x:f>
      </x:c>
      <x:c r="K8447" s="0">
        <x:f>'Historical Trades'!K8447</x:f>
      </x:c>
      <x:c r="L8447" s="0">
        <x:f>'Historical Trades'!L8447</x:f>
      </x:c>
      <x:c r="M8447" s="0">
        <x:f>'Historical Trades'!M8447</x:f>
      </x:c>
      <x:c r="N8447" s="0">
        <x:f>CLEAN('Historical Trades'!O8447)</x:f>
      </x:c>
      <x:c r="P8447" s="14">
        <x:f>IF(G8447="sell",M8447,-M8447)</x:f>
      </x:c>
      <x:c r="Q8447" s="14">
        <x:f>VLOOKUP(N8447,'Currency Rates'!$A$3:$C$32,3,0)</x:f>
      </x:c>
      <x:c r="R8447" s="0">
        <x:f>IF(A8447="SPUS",0,IF(A8447="FWD",0,P8447/Q8447))</x:f>
      </x:c>
    </x:row>
    <x:row r="8448" spans="1:19" x14ac:dyDescent="0.3">
      <x:c r="A8448" s="0">
        <x:f>'Historical Trades'!A8448</x:f>
      </x:c>
      <x:c r="B8448" s="0">
        <x:f>'Historical Trades'!B8448</x:f>
      </x:c>
      <x:c r="C8448" s="23">
        <x:f>'Historical Trades'!C8448</x:f>
      </x:c>
      <x:c r="D8448" s="0">
        <x:f>'Historical Trades'!D8448</x:f>
      </x:c>
      <x:c r="E8448" s="23">
        <x:f>'Historical Trades'!E8448</x:f>
      </x:c>
      <x:c r="F8448" s="0">
        <x:f>'Historical Trades'!F8448</x:f>
      </x:c>
      <x:c r="G8448" s="0">
        <x:f>'Historical Trades'!G8448</x:f>
      </x:c>
      <x:c r="H8448" s="0">
        <x:f>'Historical Trades'!H8448</x:f>
      </x:c>
      <x:c r="I8448" s="0">
        <x:f>'Historical Trades'!I8448</x:f>
      </x:c>
      <x:c r="J8448" s="0">
        <x:f>'Historical Trades'!J8448</x:f>
      </x:c>
      <x:c r="K8448" s="0">
        <x:f>'Historical Trades'!K8448</x:f>
      </x:c>
      <x:c r="L8448" s="0">
        <x:f>'Historical Trades'!L8448</x:f>
      </x:c>
      <x:c r="M8448" s="0">
        <x:f>'Historical Trades'!M8448</x:f>
      </x:c>
      <x:c r="N8448" s="0">
        <x:f>CLEAN('Historical Trades'!O8448)</x:f>
      </x:c>
      <x:c r="P8448" s="14">
        <x:f>IF(G8448="sell",M8448,-M8448)</x:f>
      </x:c>
      <x:c r="Q8448" s="14">
        <x:f>VLOOKUP(N8448,'Currency Rates'!$A$3:$C$32,3,0)</x:f>
      </x:c>
      <x:c r="R8448" s="0">
        <x:f>IF(A8448="SPUS",0,IF(A8448="FWD",0,P8448/Q8448))</x:f>
      </x:c>
    </x:row>
    <x:row r="8449" spans="1:19" x14ac:dyDescent="0.3">
      <x:c r="A8449" s="0">
        <x:f>'Historical Trades'!A8449</x:f>
      </x:c>
      <x:c r="B8449" s="0">
        <x:f>'Historical Trades'!B8449</x:f>
      </x:c>
      <x:c r="C8449" s="23">
        <x:f>'Historical Trades'!C8449</x:f>
      </x:c>
      <x:c r="D8449" s="0">
        <x:f>'Historical Trades'!D8449</x:f>
      </x:c>
      <x:c r="E8449" s="23">
        <x:f>'Historical Trades'!E8449</x:f>
      </x:c>
      <x:c r="F8449" s="0">
        <x:f>'Historical Trades'!F8449</x:f>
      </x:c>
      <x:c r="G8449" s="0">
        <x:f>'Historical Trades'!G8449</x:f>
      </x:c>
      <x:c r="H8449" s="0">
        <x:f>'Historical Trades'!H8449</x:f>
      </x:c>
      <x:c r="I8449" s="0">
        <x:f>'Historical Trades'!I8449</x:f>
      </x:c>
      <x:c r="J8449" s="0">
        <x:f>'Historical Trades'!J8449</x:f>
      </x:c>
      <x:c r="K8449" s="0">
        <x:f>'Historical Trades'!K8449</x:f>
      </x:c>
      <x:c r="L8449" s="0">
        <x:f>'Historical Trades'!L8449</x:f>
      </x:c>
      <x:c r="M8449" s="0">
        <x:f>'Historical Trades'!M8449</x:f>
      </x:c>
      <x:c r="N8449" s="0">
        <x:f>CLEAN('Historical Trades'!O8449)</x:f>
      </x:c>
      <x:c r="P8449" s="14">
        <x:f>IF(G8449="sell",M8449,-M8449)</x:f>
      </x:c>
      <x:c r="Q8449" s="14">
        <x:f>VLOOKUP(N8449,'Currency Rates'!$A$3:$C$32,3,0)</x:f>
      </x:c>
      <x:c r="R8449" s="0">
        <x:f>IF(A8449="SPUS",0,IF(A8449="FWD",0,P8449/Q8449))</x:f>
      </x:c>
    </x:row>
    <x:row r="8450" spans="1:19" x14ac:dyDescent="0.3">
      <x:c r="A8450" s="0">
        <x:f>'Historical Trades'!A8450</x:f>
      </x:c>
      <x:c r="B8450" s="0">
        <x:f>'Historical Trades'!B8450</x:f>
      </x:c>
      <x:c r="C8450" s="23">
        <x:f>'Historical Trades'!C8450</x:f>
      </x:c>
      <x:c r="D8450" s="0">
        <x:f>'Historical Trades'!D8450</x:f>
      </x:c>
      <x:c r="E8450" s="23">
        <x:f>'Historical Trades'!E8450</x:f>
      </x:c>
      <x:c r="F8450" s="0">
        <x:f>'Historical Trades'!F8450</x:f>
      </x:c>
      <x:c r="G8450" s="0">
        <x:f>'Historical Trades'!G8450</x:f>
      </x:c>
      <x:c r="H8450" s="0">
        <x:f>'Historical Trades'!H8450</x:f>
      </x:c>
      <x:c r="I8450" s="0">
        <x:f>'Historical Trades'!I8450</x:f>
      </x:c>
      <x:c r="J8450" s="0">
        <x:f>'Historical Trades'!J8450</x:f>
      </x:c>
      <x:c r="K8450" s="0">
        <x:f>'Historical Trades'!K8450</x:f>
      </x:c>
      <x:c r="L8450" s="0">
        <x:f>'Historical Trades'!L8450</x:f>
      </x:c>
      <x:c r="M8450" s="0">
        <x:f>'Historical Trades'!M8450</x:f>
      </x:c>
      <x:c r="N8450" s="0">
        <x:f>CLEAN('Historical Trades'!O8450)</x:f>
      </x:c>
      <x:c r="P8450" s="14">
        <x:f>IF(G8450="sell",M8450,-M8450)</x:f>
      </x:c>
      <x:c r="Q8450" s="14">
        <x:f>VLOOKUP(N8450,'Currency Rates'!$A$3:$C$32,3,0)</x:f>
      </x:c>
      <x:c r="R8450" s="0">
        <x:f>IF(A8450="SPUS",0,IF(A8450="FWD",0,P8450/Q8450))</x:f>
      </x:c>
    </x:row>
    <x:row r="8451" spans="1:19" x14ac:dyDescent="0.3">
      <x:c r="A8451" s="0">
        <x:f>'Historical Trades'!A8451</x:f>
      </x:c>
      <x:c r="B8451" s="0">
        <x:f>'Historical Trades'!B8451</x:f>
      </x:c>
      <x:c r="C8451" s="23">
        <x:f>'Historical Trades'!C8451</x:f>
      </x:c>
      <x:c r="D8451" s="0">
        <x:f>'Historical Trades'!D8451</x:f>
      </x:c>
      <x:c r="E8451" s="23">
        <x:f>'Historical Trades'!E8451</x:f>
      </x:c>
      <x:c r="F8451" s="0">
        <x:f>'Historical Trades'!F8451</x:f>
      </x:c>
      <x:c r="G8451" s="0">
        <x:f>'Historical Trades'!G8451</x:f>
      </x:c>
      <x:c r="H8451" s="0">
        <x:f>'Historical Trades'!H8451</x:f>
      </x:c>
      <x:c r="I8451" s="0">
        <x:f>'Historical Trades'!I8451</x:f>
      </x:c>
      <x:c r="J8451" s="0">
        <x:f>'Historical Trades'!J8451</x:f>
      </x:c>
      <x:c r="K8451" s="0">
        <x:f>'Historical Trades'!K8451</x:f>
      </x:c>
      <x:c r="L8451" s="0">
        <x:f>'Historical Trades'!L8451</x:f>
      </x:c>
      <x:c r="M8451" s="0">
        <x:f>'Historical Trades'!M8451</x:f>
      </x:c>
      <x:c r="N8451" s="0">
        <x:f>CLEAN('Historical Trades'!O8451)</x:f>
      </x:c>
      <x:c r="P8451" s="14">
        <x:f>IF(G8451="sell",M8451,-M8451)</x:f>
      </x:c>
      <x:c r="Q8451" s="14">
        <x:f>VLOOKUP(N8451,'Currency Rates'!$A$3:$C$32,3,0)</x:f>
      </x:c>
      <x:c r="R8451" s="0">
        <x:f>IF(A8451="SPUS",0,IF(A8451="FWD",0,P8451/Q8451))</x:f>
      </x:c>
    </x:row>
    <x:row r="8452" spans="1:19" x14ac:dyDescent="0.3">
      <x:c r="A8452" s="0">
        <x:f>'Historical Trades'!A8452</x:f>
      </x:c>
      <x:c r="B8452" s="0">
        <x:f>'Historical Trades'!B8452</x:f>
      </x:c>
      <x:c r="C8452" s="23">
        <x:f>'Historical Trades'!C8452</x:f>
      </x:c>
      <x:c r="D8452" s="0">
        <x:f>'Historical Trades'!D8452</x:f>
      </x:c>
      <x:c r="E8452" s="23">
        <x:f>'Historical Trades'!E8452</x:f>
      </x:c>
      <x:c r="F8452" s="0">
        <x:f>'Historical Trades'!F8452</x:f>
      </x:c>
      <x:c r="G8452" s="0">
        <x:f>'Historical Trades'!G8452</x:f>
      </x:c>
      <x:c r="H8452" s="0">
        <x:f>'Historical Trades'!H8452</x:f>
      </x:c>
      <x:c r="I8452" s="0">
        <x:f>'Historical Trades'!I8452</x:f>
      </x:c>
      <x:c r="J8452" s="0">
        <x:f>'Historical Trades'!J8452</x:f>
      </x:c>
      <x:c r="K8452" s="0">
        <x:f>'Historical Trades'!K8452</x:f>
      </x:c>
      <x:c r="L8452" s="0">
        <x:f>'Historical Trades'!L8452</x:f>
      </x:c>
      <x:c r="M8452" s="0">
        <x:f>'Historical Trades'!M8452</x:f>
      </x:c>
      <x:c r="N8452" s="0">
        <x:f>CLEAN('Historical Trades'!O8452)</x:f>
      </x:c>
      <x:c r="P8452" s="14">
        <x:f>IF(G8452="sell",M8452,-M8452)</x:f>
      </x:c>
      <x:c r="Q8452" s="14">
        <x:f>VLOOKUP(N8452,'Currency Rates'!$A$3:$C$32,3,0)</x:f>
      </x:c>
      <x:c r="R8452" s="0">
        <x:f>IF(A8452="SPUS",0,IF(A8452="FWD",0,P8452/Q8452))</x:f>
      </x:c>
    </x:row>
    <x:row r="8453" spans="1:19" x14ac:dyDescent="0.3">
      <x:c r="A8453" s="0">
        <x:f>'Historical Trades'!A8453</x:f>
      </x:c>
      <x:c r="B8453" s="0">
        <x:f>'Historical Trades'!B8453</x:f>
      </x:c>
      <x:c r="C8453" s="23">
        <x:f>'Historical Trades'!C8453</x:f>
      </x:c>
      <x:c r="D8453" s="0">
        <x:f>'Historical Trades'!D8453</x:f>
      </x:c>
      <x:c r="E8453" s="23">
        <x:f>'Historical Trades'!E8453</x:f>
      </x:c>
      <x:c r="F8453" s="0">
        <x:f>'Historical Trades'!F8453</x:f>
      </x:c>
      <x:c r="G8453" s="0">
        <x:f>'Historical Trades'!G8453</x:f>
      </x:c>
      <x:c r="H8453" s="0">
        <x:f>'Historical Trades'!H8453</x:f>
      </x:c>
      <x:c r="I8453" s="0">
        <x:f>'Historical Trades'!I8453</x:f>
      </x:c>
      <x:c r="J8453" s="0">
        <x:f>'Historical Trades'!J8453</x:f>
      </x:c>
      <x:c r="K8453" s="0">
        <x:f>'Historical Trades'!K8453</x:f>
      </x:c>
      <x:c r="L8453" s="0">
        <x:f>'Historical Trades'!L8453</x:f>
      </x:c>
      <x:c r="M8453" s="0">
        <x:f>'Historical Trades'!M8453</x:f>
      </x:c>
      <x:c r="N8453" s="0">
        <x:f>CLEAN('Historical Trades'!O8453)</x:f>
      </x:c>
      <x:c r="P8453" s="14">
        <x:f>IF(G8453="sell",M8453,-M8453)</x:f>
      </x:c>
      <x:c r="Q8453" s="14">
        <x:f>VLOOKUP(N8453,'Currency Rates'!$A$3:$C$32,3,0)</x:f>
      </x:c>
      <x:c r="R8453" s="0">
        <x:f>IF(A8453="SPUS",0,IF(A8453="FWD",0,P8453/Q8453))</x:f>
      </x:c>
    </x:row>
    <x:row r="8454" spans="1:19" x14ac:dyDescent="0.3">
      <x:c r="A8454" s="0">
        <x:f>'Historical Trades'!A8454</x:f>
      </x:c>
      <x:c r="B8454" s="0">
        <x:f>'Historical Trades'!B8454</x:f>
      </x:c>
      <x:c r="C8454" s="23">
        <x:f>'Historical Trades'!C8454</x:f>
      </x:c>
      <x:c r="D8454" s="0">
        <x:f>'Historical Trades'!D8454</x:f>
      </x:c>
      <x:c r="E8454" s="23">
        <x:f>'Historical Trades'!E8454</x:f>
      </x:c>
      <x:c r="F8454" s="0">
        <x:f>'Historical Trades'!F8454</x:f>
      </x:c>
      <x:c r="G8454" s="0">
        <x:f>'Historical Trades'!G8454</x:f>
      </x:c>
      <x:c r="H8454" s="0">
        <x:f>'Historical Trades'!H8454</x:f>
      </x:c>
      <x:c r="I8454" s="0">
        <x:f>'Historical Trades'!I8454</x:f>
      </x:c>
      <x:c r="J8454" s="0">
        <x:f>'Historical Trades'!J8454</x:f>
      </x:c>
      <x:c r="K8454" s="0">
        <x:f>'Historical Trades'!K8454</x:f>
      </x:c>
      <x:c r="L8454" s="0">
        <x:f>'Historical Trades'!L8454</x:f>
      </x:c>
      <x:c r="M8454" s="0">
        <x:f>'Historical Trades'!M8454</x:f>
      </x:c>
      <x:c r="N8454" s="0">
        <x:f>CLEAN('Historical Trades'!O8454)</x:f>
      </x:c>
      <x:c r="P8454" s="14">
        <x:f>IF(G8454="sell",M8454,-M8454)</x:f>
      </x:c>
      <x:c r="Q8454" s="14">
        <x:f>VLOOKUP(N8454,'Currency Rates'!$A$3:$C$32,3,0)</x:f>
      </x:c>
      <x:c r="R8454" s="0">
        <x:f>IF(A8454="SPUS",0,IF(A8454="FWD",0,P8454/Q8454))</x:f>
      </x:c>
    </x:row>
    <x:row r="8455" spans="1:19" x14ac:dyDescent="0.3">
      <x:c r="A8455" s="0">
        <x:f>'Historical Trades'!A8455</x:f>
      </x:c>
      <x:c r="B8455" s="0">
        <x:f>'Historical Trades'!B8455</x:f>
      </x:c>
      <x:c r="C8455" s="23">
        <x:f>'Historical Trades'!C8455</x:f>
      </x:c>
      <x:c r="D8455" s="0">
        <x:f>'Historical Trades'!D8455</x:f>
      </x:c>
      <x:c r="E8455" s="23">
        <x:f>'Historical Trades'!E8455</x:f>
      </x:c>
      <x:c r="F8455" s="0">
        <x:f>'Historical Trades'!F8455</x:f>
      </x:c>
      <x:c r="G8455" s="0">
        <x:f>'Historical Trades'!G8455</x:f>
      </x:c>
      <x:c r="H8455" s="0">
        <x:f>'Historical Trades'!H8455</x:f>
      </x:c>
      <x:c r="I8455" s="0">
        <x:f>'Historical Trades'!I8455</x:f>
      </x:c>
      <x:c r="J8455" s="0">
        <x:f>'Historical Trades'!J8455</x:f>
      </x:c>
      <x:c r="K8455" s="0">
        <x:f>'Historical Trades'!K8455</x:f>
      </x:c>
      <x:c r="L8455" s="0">
        <x:f>'Historical Trades'!L8455</x:f>
      </x:c>
      <x:c r="M8455" s="0">
        <x:f>'Historical Trades'!M8455</x:f>
      </x:c>
      <x:c r="N8455" s="0">
        <x:f>CLEAN('Historical Trades'!O8455)</x:f>
      </x:c>
      <x:c r="P8455" s="14">
        <x:f>IF(G8455="sell",M8455,-M8455)</x:f>
      </x:c>
      <x:c r="Q8455" s="14">
        <x:f>VLOOKUP(N8455,'Currency Rates'!$A$3:$C$32,3,0)</x:f>
      </x:c>
      <x:c r="R8455" s="0">
        <x:f>IF(A8455="SPUS",0,IF(A8455="FWD",0,P8455/Q8455))</x:f>
      </x:c>
    </x:row>
    <x:row r="8456" spans="1:19" x14ac:dyDescent="0.3">
      <x:c r="A8456" s="0">
        <x:f>'Historical Trades'!A8456</x:f>
      </x:c>
      <x:c r="B8456" s="0">
        <x:f>'Historical Trades'!B8456</x:f>
      </x:c>
      <x:c r="C8456" s="23">
        <x:f>'Historical Trades'!C8456</x:f>
      </x:c>
      <x:c r="D8456" s="0">
        <x:f>'Historical Trades'!D8456</x:f>
      </x:c>
      <x:c r="E8456" s="23">
        <x:f>'Historical Trades'!E8456</x:f>
      </x:c>
      <x:c r="F8456" s="0">
        <x:f>'Historical Trades'!F8456</x:f>
      </x:c>
      <x:c r="G8456" s="0">
        <x:f>'Historical Trades'!G8456</x:f>
      </x:c>
      <x:c r="H8456" s="0">
        <x:f>'Historical Trades'!H8456</x:f>
      </x:c>
      <x:c r="I8456" s="0">
        <x:f>'Historical Trades'!I8456</x:f>
      </x:c>
      <x:c r="J8456" s="0">
        <x:f>'Historical Trades'!J8456</x:f>
      </x:c>
      <x:c r="K8456" s="0">
        <x:f>'Historical Trades'!K8456</x:f>
      </x:c>
      <x:c r="L8456" s="0">
        <x:f>'Historical Trades'!L8456</x:f>
      </x:c>
      <x:c r="M8456" s="0">
        <x:f>'Historical Trades'!M8456</x:f>
      </x:c>
      <x:c r="N8456" s="0">
        <x:f>CLEAN('Historical Trades'!O8456)</x:f>
      </x:c>
      <x:c r="P8456" s="14">
        <x:f>IF(G8456="sell",M8456,-M8456)</x:f>
      </x:c>
      <x:c r="Q8456" s="14">
        <x:f>VLOOKUP(N8456,'Currency Rates'!$A$3:$C$32,3,0)</x:f>
      </x:c>
      <x:c r="R8456" s="0">
        <x:f>IF(A8456="SPUS",0,IF(A8456="FWD",0,P8456/Q8456))</x:f>
      </x:c>
    </x:row>
    <x:row r="8457" spans="1:19" x14ac:dyDescent="0.3">
      <x:c r="A8457" s="0">
        <x:f>'Historical Trades'!A8457</x:f>
      </x:c>
      <x:c r="B8457" s="0">
        <x:f>'Historical Trades'!B8457</x:f>
      </x:c>
      <x:c r="C8457" s="23">
        <x:f>'Historical Trades'!C8457</x:f>
      </x:c>
      <x:c r="D8457" s="0">
        <x:f>'Historical Trades'!D8457</x:f>
      </x:c>
      <x:c r="E8457" s="23">
        <x:f>'Historical Trades'!E8457</x:f>
      </x:c>
      <x:c r="F8457" s="0">
        <x:f>'Historical Trades'!F8457</x:f>
      </x:c>
      <x:c r="G8457" s="0">
        <x:f>'Historical Trades'!G8457</x:f>
      </x:c>
      <x:c r="H8457" s="0">
        <x:f>'Historical Trades'!H8457</x:f>
      </x:c>
      <x:c r="I8457" s="0">
        <x:f>'Historical Trades'!I8457</x:f>
      </x:c>
      <x:c r="J8457" s="0">
        <x:f>'Historical Trades'!J8457</x:f>
      </x:c>
      <x:c r="K8457" s="0">
        <x:f>'Historical Trades'!K8457</x:f>
      </x:c>
      <x:c r="L8457" s="0">
        <x:f>'Historical Trades'!L8457</x:f>
      </x:c>
      <x:c r="M8457" s="0">
        <x:f>'Historical Trades'!M8457</x:f>
      </x:c>
      <x:c r="N8457" s="0">
        <x:f>CLEAN('Historical Trades'!O8457)</x:f>
      </x:c>
      <x:c r="P8457" s="14">
        <x:f>IF(G8457="sell",M8457,-M8457)</x:f>
      </x:c>
      <x:c r="Q8457" s="14">
        <x:f>VLOOKUP(N8457,'Currency Rates'!$A$3:$C$32,3,0)</x:f>
      </x:c>
      <x:c r="R8457" s="0">
        <x:f>IF(A8457="SPUS",0,IF(A8457="FWD",0,P8457/Q8457))</x:f>
      </x:c>
    </x:row>
    <x:row r="8458" spans="1:19" x14ac:dyDescent="0.3">
      <x:c r="A8458" s="0">
        <x:f>'Historical Trades'!A8458</x:f>
      </x:c>
      <x:c r="B8458" s="0">
        <x:f>'Historical Trades'!B8458</x:f>
      </x:c>
      <x:c r="C8458" s="23">
        <x:f>'Historical Trades'!C8458</x:f>
      </x:c>
      <x:c r="D8458" s="0">
        <x:f>'Historical Trades'!D8458</x:f>
      </x:c>
      <x:c r="E8458" s="23">
        <x:f>'Historical Trades'!E8458</x:f>
      </x:c>
      <x:c r="F8458" s="0">
        <x:f>'Historical Trades'!F8458</x:f>
      </x:c>
      <x:c r="G8458" s="0">
        <x:f>'Historical Trades'!G8458</x:f>
      </x:c>
      <x:c r="H8458" s="0">
        <x:f>'Historical Trades'!H8458</x:f>
      </x:c>
      <x:c r="I8458" s="0">
        <x:f>'Historical Trades'!I8458</x:f>
      </x:c>
      <x:c r="J8458" s="0">
        <x:f>'Historical Trades'!J8458</x:f>
      </x:c>
      <x:c r="K8458" s="0">
        <x:f>'Historical Trades'!K8458</x:f>
      </x:c>
      <x:c r="L8458" s="0">
        <x:f>'Historical Trades'!L8458</x:f>
      </x:c>
      <x:c r="M8458" s="0">
        <x:f>'Historical Trades'!M8458</x:f>
      </x:c>
      <x:c r="N8458" s="0">
        <x:f>CLEAN('Historical Trades'!O8458)</x:f>
      </x:c>
      <x:c r="P8458" s="14">
        <x:f>IF(G8458="sell",M8458,-M8458)</x:f>
      </x:c>
      <x:c r="Q8458" s="14">
        <x:f>VLOOKUP(N8458,'Currency Rates'!$A$3:$C$32,3,0)</x:f>
      </x:c>
      <x:c r="R8458" s="0">
        <x:f>IF(A8458="SPUS",0,IF(A8458="FWD",0,P8458/Q8458))</x:f>
      </x:c>
    </x:row>
    <x:row r="8459" spans="1:19" x14ac:dyDescent="0.3">
      <x:c r="A8459" s="0">
        <x:f>'Historical Trades'!A8459</x:f>
      </x:c>
      <x:c r="B8459" s="0">
        <x:f>'Historical Trades'!B8459</x:f>
      </x:c>
      <x:c r="C8459" s="23">
        <x:f>'Historical Trades'!C8459</x:f>
      </x:c>
      <x:c r="D8459" s="0">
        <x:f>'Historical Trades'!D8459</x:f>
      </x:c>
      <x:c r="E8459" s="23">
        <x:f>'Historical Trades'!E8459</x:f>
      </x:c>
      <x:c r="F8459" s="0">
        <x:f>'Historical Trades'!F8459</x:f>
      </x:c>
      <x:c r="G8459" s="0">
        <x:f>'Historical Trades'!G8459</x:f>
      </x:c>
      <x:c r="H8459" s="0">
        <x:f>'Historical Trades'!H8459</x:f>
      </x:c>
      <x:c r="I8459" s="0">
        <x:f>'Historical Trades'!I8459</x:f>
      </x:c>
      <x:c r="J8459" s="0">
        <x:f>'Historical Trades'!J8459</x:f>
      </x:c>
      <x:c r="K8459" s="0">
        <x:f>'Historical Trades'!K8459</x:f>
      </x:c>
      <x:c r="L8459" s="0">
        <x:f>'Historical Trades'!L8459</x:f>
      </x:c>
      <x:c r="M8459" s="0">
        <x:f>'Historical Trades'!M8459</x:f>
      </x:c>
      <x:c r="N8459" s="0">
        <x:f>CLEAN('Historical Trades'!O8459)</x:f>
      </x:c>
      <x:c r="P8459" s="14">
        <x:f>IF(G8459="sell",M8459,-M8459)</x:f>
      </x:c>
      <x:c r="Q8459" s="14">
        <x:f>VLOOKUP(N8459,'Currency Rates'!$A$3:$C$32,3,0)</x:f>
      </x:c>
      <x:c r="R8459" s="0">
        <x:f>IF(A8459="SPUS",0,IF(A8459="FWD",0,P8459/Q8459))</x:f>
      </x:c>
    </x:row>
    <x:row r="8460" spans="1:19" x14ac:dyDescent="0.3">
      <x:c r="A8460" s="0">
        <x:f>'Historical Trades'!A8460</x:f>
      </x:c>
      <x:c r="B8460" s="0">
        <x:f>'Historical Trades'!B8460</x:f>
      </x:c>
      <x:c r="C8460" s="23">
        <x:f>'Historical Trades'!C8460</x:f>
      </x:c>
      <x:c r="D8460" s="0">
        <x:f>'Historical Trades'!D8460</x:f>
      </x:c>
      <x:c r="E8460" s="23">
        <x:f>'Historical Trades'!E8460</x:f>
      </x:c>
      <x:c r="F8460" s="0">
        <x:f>'Historical Trades'!F8460</x:f>
      </x:c>
      <x:c r="G8460" s="0">
        <x:f>'Historical Trades'!G8460</x:f>
      </x:c>
      <x:c r="H8460" s="0">
        <x:f>'Historical Trades'!H8460</x:f>
      </x:c>
      <x:c r="I8460" s="0">
        <x:f>'Historical Trades'!I8460</x:f>
      </x:c>
      <x:c r="J8460" s="0">
        <x:f>'Historical Trades'!J8460</x:f>
      </x:c>
      <x:c r="K8460" s="0">
        <x:f>'Historical Trades'!K8460</x:f>
      </x:c>
      <x:c r="L8460" s="0">
        <x:f>'Historical Trades'!L8460</x:f>
      </x:c>
      <x:c r="M8460" s="0">
        <x:f>'Historical Trades'!M8460</x:f>
      </x:c>
      <x:c r="N8460" s="0">
        <x:f>CLEAN('Historical Trades'!O8460)</x:f>
      </x:c>
      <x:c r="P8460" s="14">
        <x:f>IF(G8460="sell",M8460,-M8460)</x:f>
      </x:c>
      <x:c r="Q8460" s="14">
        <x:f>VLOOKUP(N8460,'Currency Rates'!$A$3:$C$32,3,0)</x:f>
      </x:c>
      <x:c r="R8460" s="0">
        <x:f>IF(A8460="SPUS",0,IF(A8460="FWD",0,P8460/Q8460))</x:f>
      </x:c>
    </x:row>
    <x:row r="8461" spans="1:19" x14ac:dyDescent="0.3">
      <x:c r="A8461" s="0">
        <x:f>'Historical Trades'!A8461</x:f>
      </x:c>
      <x:c r="B8461" s="0">
        <x:f>'Historical Trades'!B8461</x:f>
      </x:c>
      <x:c r="C8461" s="23">
        <x:f>'Historical Trades'!C8461</x:f>
      </x:c>
      <x:c r="D8461" s="0">
        <x:f>'Historical Trades'!D8461</x:f>
      </x:c>
      <x:c r="E8461" s="23">
        <x:f>'Historical Trades'!E8461</x:f>
      </x:c>
      <x:c r="F8461" s="0">
        <x:f>'Historical Trades'!F8461</x:f>
      </x:c>
      <x:c r="G8461" s="0">
        <x:f>'Historical Trades'!G8461</x:f>
      </x:c>
      <x:c r="H8461" s="0">
        <x:f>'Historical Trades'!H8461</x:f>
      </x:c>
      <x:c r="I8461" s="0">
        <x:f>'Historical Trades'!I8461</x:f>
      </x:c>
      <x:c r="J8461" s="0">
        <x:f>'Historical Trades'!J8461</x:f>
      </x:c>
      <x:c r="K8461" s="0">
        <x:f>'Historical Trades'!K8461</x:f>
      </x:c>
      <x:c r="L8461" s="0">
        <x:f>'Historical Trades'!L8461</x:f>
      </x:c>
      <x:c r="M8461" s="0">
        <x:f>'Historical Trades'!M8461</x:f>
      </x:c>
      <x:c r="N8461" s="0">
        <x:f>CLEAN('Historical Trades'!O8461)</x:f>
      </x:c>
      <x:c r="P8461" s="14">
        <x:f>IF(G8461="sell",M8461,-M8461)</x:f>
      </x:c>
      <x:c r="Q8461" s="14">
        <x:f>VLOOKUP(N8461,'Currency Rates'!$A$3:$C$32,3,0)</x:f>
      </x:c>
      <x:c r="R8461" s="0">
        <x:f>IF(A8461="SPUS",0,IF(A8461="FWD",0,P8461/Q8461))</x:f>
      </x:c>
    </x:row>
    <x:row r="8462" spans="1:19" x14ac:dyDescent="0.3">
      <x:c r="A8462" s="0">
        <x:f>'Historical Trades'!A8462</x:f>
      </x:c>
      <x:c r="B8462" s="0">
        <x:f>'Historical Trades'!B8462</x:f>
      </x:c>
      <x:c r="C8462" s="23">
        <x:f>'Historical Trades'!C8462</x:f>
      </x:c>
      <x:c r="D8462" s="0">
        <x:f>'Historical Trades'!D8462</x:f>
      </x:c>
      <x:c r="E8462" s="23">
        <x:f>'Historical Trades'!E8462</x:f>
      </x:c>
      <x:c r="F8462" s="0">
        <x:f>'Historical Trades'!F8462</x:f>
      </x:c>
      <x:c r="G8462" s="0">
        <x:f>'Historical Trades'!G8462</x:f>
      </x:c>
      <x:c r="H8462" s="0">
        <x:f>'Historical Trades'!H8462</x:f>
      </x:c>
      <x:c r="I8462" s="0">
        <x:f>'Historical Trades'!I8462</x:f>
      </x:c>
      <x:c r="J8462" s="0">
        <x:f>'Historical Trades'!J8462</x:f>
      </x:c>
      <x:c r="K8462" s="0">
        <x:f>'Historical Trades'!K8462</x:f>
      </x:c>
      <x:c r="L8462" s="0">
        <x:f>'Historical Trades'!L8462</x:f>
      </x:c>
      <x:c r="M8462" s="0">
        <x:f>'Historical Trades'!M8462</x:f>
      </x:c>
      <x:c r="N8462" s="0">
        <x:f>CLEAN('Historical Trades'!O8462)</x:f>
      </x:c>
      <x:c r="P8462" s="14">
        <x:f>IF(G8462="sell",M8462,-M8462)</x:f>
      </x:c>
      <x:c r="Q8462" s="14">
        <x:f>VLOOKUP(N8462,'Currency Rates'!$A$3:$C$32,3,0)</x:f>
      </x:c>
      <x:c r="R8462" s="0">
        <x:f>IF(A8462="SPUS",0,IF(A8462="FWD",0,P8462/Q8462))</x:f>
      </x:c>
    </x:row>
    <x:row r="8463" spans="1:19" x14ac:dyDescent="0.3">
      <x:c r="A8463" s="0">
        <x:f>'Historical Trades'!A8463</x:f>
      </x:c>
      <x:c r="B8463" s="0">
        <x:f>'Historical Trades'!B8463</x:f>
      </x:c>
      <x:c r="C8463" s="23">
        <x:f>'Historical Trades'!C8463</x:f>
      </x:c>
      <x:c r="D8463" s="0">
        <x:f>'Historical Trades'!D8463</x:f>
      </x:c>
      <x:c r="E8463" s="23">
        <x:f>'Historical Trades'!E8463</x:f>
      </x:c>
      <x:c r="F8463" s="0">
        <x:f>'Historical Trades'!F8463</x:f>
      </x:c>
      <x:c r="G8463" s="0">
        <x:f>'Historical Trades'!G8463</x:f>
      </x:c>
      <x:c r="H8463" s="0">
        <x:f>'Historical Trades'!H8463</x:f>
      </x:c>
      <x:c r="I8463" s="0">
        <x:f>'Historical Trades'!I8463</x:f>
      </x:c>
      <x:c r="J8463" s="0">
        <x:f>'Historical Trades'!J8463</x:f>
      </x:c>
      <x:c r="K8463" s="0">
        <x:f>'Historical Trades'!K8463</x:f>
      </x:c>
      <x:c r="L8463" s="0">
        <x:f>'Historical Trades'!L8463</x:f>
      </x:c>
      <x:c r="M8463" s="0">
        <x:f>'Historical Trades'!M8463</x:f>
      </x:c>
      <x:c r="N8463" s="0">
        <x:f>CLEAN('Historical Trades'!O8463)</x:f>
      </x:c>
      <x:c r="P8463" s="14">
        <x:f>IF(G8463="sell",M8463,-M8463)</x:f>
      </x:c>
      <x:c r="Q8463" s="14">
        <x:f>VLOOKUP(N8463,'Currency Rates'!$A$3:$C$32,3,0)</x:f>
      </x:c>
      <x:c r="R8463" s="0">
        <x:f>IF(A8463="SPUS",0,IF(A8463="FWD",0,P8463/Q8463))</x:f>
      </x:c>
    </x:row>
    <x:row r="8464" spans="1:19" x14ac:dyDescent="0.3">
      <x:c r="A8464" s="0">
        <x:f>'Historical Trades'!A8464</x:f>
      </x:c>
      <x:c r="B8464" s="0">
        <x:f>'Historical Trades'!B8464</x:f>
      </x:c>
      <x:c r="C8464" s="23">
        <x:f>'Historical Trades'!C8464</x:f>
      </x:c>
      <x:c r="D8464" s="0">
        <x:f>'Historical Trades'!D8464</x:f>
      </x:c>
      <x:c r="E8464" s="23">
        <x:f>'Historical Trades'!E8464</x:f>
      </x:c>
      <x:c r="F8464" s="0">
        <x:f>'Historical Trades'!F8464</x:f>
      </x:c>
      <x:c r="G8464" s="0">
        <x:f>'Historical Trades'!G8464</x:f>
      </x:c>
      <x:c r="H8464" s="0">
        <x:f>'Historical Trades'!H8464</x:f>
      </x:c>
      <x:c r="I8464" s="0">
        <x:f>'Historical Trades'!I8464</x:f>
      </x:c>
      <x:c r="J8464" s="0">
        <x:f>'Historical Trades'!J8464</x:f>
      </x:c>
      <x:c r="K8464" s="0">
        <x:f>'Historical Trades'!K8464</x:f>
      </x:c>
      <x:c r="L8464" s="0">
        <x:f>'Historical Trades'!L8464</x:f>
      </x:c>
      <x:c r="M8464" s="0">
        <x:f>'Historical Trades'!M8464</x:f>
      </x:c>
      <x:c r="N8464" s="0">
        <x:f>CLEAN('Historical Trades'!O8464)</x:f>
      </x:c>
      <x:c r="P8464" s="14">
        <x:f>IF(G8464="sell",M8464,-M8464)</x:f>
      </x:c>
      <x:c r="Q8464" s="14">
        <x:f>VLOOKUP(N8464,'Currency Rates'!$A$3:$C$32,3,0)</x:f>
      </x:c>
      <x:c r="R8464" s="0">
        <x:f>IF(A8464="SPUS",0,IF(A8464="FWD",0,P8464/Q8464))</x:f>
      </x:c>
    </x:row>
    <x:row r="8465" spans="1:19" x14ac:dyDescent="0.3">
      <x:c r="A8465" s="0">
        <x:f>'Historical Trades'!A8465</x:f>
      </x:c>
      <x:c r="B8465" s="0">
        <x:f>'Historical Trades'!B8465</x:f>
      </x:c>
      <x:c r="C8465" s="23">
        <x:f>'Historical Trades'!C8465</x:f>
      </x:c>
      <x:c r="D8465" s="0">
        <x:f>'Historical Trades'!D8465</x:f>
      </x:c>
      <x:c r="E8465" s="23">
        <x:f>'Historical Trades'!E8465</x:f>
      </x:c>
      <x:c r="F8465" s="0">
        <x:f>'Historical Trades'!F8465</x:f>
      </x:c>
      <x:c r="G8465" s="0">
        <x:f>'Historical Trades'!G8465</x:f>
      </x:c>
      <x:c r="H8465" s="0">
        <x:f>'Historical Trades'!H8465</x:f>
      </x:c>
      <x:c r="I8465" s="0">
        <x:f>'Historical Trades'!I8465</x:f>
      </x:c>
      <x:c r="J8465" s="0">
        <x:f>'Historical Trades'!J8465</x:f>
      </x:c>
      <x:c r="K8465" s="0">
        <x:f>'Historical Trades'!K8465</x:f>
      </x:c>
      <x:c r="L8465" s="0">
        <x:f>'Historical Trades'!L8465</x:f>
      </x:c>
      <x:c r="M8465" s="0">
        <x:f>'Historical Trades'!M8465</x:f>
      </x:c>
      <x:c r="N8465" s="0">
        <x:f>CLEAN('Historical Trades'!O8465)</x:f>
      </x:c>
      <x:c r="P8465" s="14">
        <x:f>IF(G8465="sell",M8465,-M8465)</x:f>
      </x:c>
      <x:c r="Q8465" s="14">
        <x:f>VLOOKUP(N8465,'Currency Rates'!$A$3:$C$32,3,0)</x:f>
      </x:c>
      <x:c r="R8465" s="0">
        <x:f>IF(A8465="SPUS",0,IF(A8465="FWD",0,P8465/Q8465))</x:f>
      </x:c>
    </x:row>
    <x:row r="8466" spans="1:19" x14ac:dyDescent="0.3">
      <x:c r="A8466" s="0">
        <x:f>'Historical Trades'!A8466</x:f>
      </x:c>
      <x:c r="B8466" s="0">
        <x:f>'Historical Trades'!B8466</x:f>
      </x:c>
      <x:c r="C8466" s="23">
        <x:f>'Historical Trades'!C8466</x:f>
      </x:c>
      <x:c r="D8466" s="0">
        <x:f>'Historical Trades'!D8466</x:f>
      </x:c>
      <x:c r="E8466" s="23">
        <x:f>'Historical Trades'!E8466</x:f>
      </x:c>
      <x:c r="F8466" s="0">
        <x:f>'Historical Trades'!F8466</x:f>
      </x:c>
      <x:c r="G8466" s="0">
        <x:f>'Historical Trades'!G8466</x:f>
      </x:c>
      <x:c r="H8466" s="0">
        <x:f>'Historical Trades'!H8466</x:f>
      </x:c>
      <x:c r="I8466" s="0">
        <x:f>'Historical Trades'!I8466</x:f>
      </x:c>
      <x:c r="J8466" s="0">
        <x:f>'Historical Trades'!J8466</x:f>
      </x:c>
      <x:c r="K8466" s="0">
        <x:f>'Historical Trades'!K8466</x:f>
      </x:c>
      <x:c r="L8466" s="0">
        <x:f>'Historical Trades'!L8466</x:f>
      </x:c>
      <x:c r="M8466" s="0">
        <x:f>'Historical Trades'!M8466</x:f>
      </x:c>
      <x:c r="N8466" s="0">
        <x:f>CLEAN('Historical Trades'!O8466)</x:f>
      </x:c>
      <x:c r="P8466" s="14">
        <x:f>IF(G8466="sell",M8466,-M8466)</x:f>
      </x:c>
      <x:c r="Q8466" s="14">
        <x:f>VLOOKUP(N8466,'Currency Rates'!$A$3:$C$32,3,0)</x:f>
      </x:c>
      <x:c r="R8466" s="0">
        <x:f>IF(A8466="SPUS",0,IF(A8466="FWD",0,P8466/Q8466))</x:f>
      </x:c>
    </x:row>
    <x:row r="8467" spans="1:19" x14ac:dyDescent="0.3">
      <x:c r="A8467" s="0">
        <x:f>'Historical Trades'!A8467</x:f>
      </x:c>
      <x:c r="B8467" s="0">
        <x:f>'Historical Trades'!B8467</x:f>
      </x:c>
      <x:c r="C8467" s="23">
        <x:f>'Historical Trades'!C8467</x:f>
      </x:c>
      <x:c r="D8467" s="0">
        <x:f>'Historical Trades'!D8467</x:f>
      </x:c>
      <x:c r="E8467" s="23">
        <x:f>'Historical Trades'!E8467</x:f>
      </x:c>
      <x:c r="F8467" s="0">
        <x:f>'Historical Trades'!F8467</x:f>
      </x:c>
      <x:c r="G8467" s="0">
        <x:f>'Historical Trades'!G8467</x:f>
      </x:c>
      <x:c r="H8467" s="0">
        <x:f>'Historical Trades'!H8467</x:f>
      </x:c>
      <x:c r="I8467" s="0">
        <x:f>'Historical Trades'!I8467</x:f>
      </x:c>
      <x:c r="J8467" s="0">
        <x:f>'Historical Trades'!J8467</x:f>
      </x:c>
      <x:c r="K8467" s="0">
        <x:f>'Historical Trades'!K8467</x:f>
      </x:c>
      <x:c r="L8467" s="0">
        <x:f>'Historical Trades'!L8467</x:f>
      </x:c>
      <x:c r="M8467" s="0">
        <x:f>'Historical Trades'!M8467</x:f>
      </x:c>
      <x:c r="N8467" s="0">
        <x:f>CLEAN('Historical Trades'!O8467)</x:f>
      </x:c>
      <x:c r="P8467" s="14">
        <x:f>IF(G8467="sell",M8467,-M8467)</x:f>
      </x:c>
      <x:c r="Q8467" s="14">
        <x:f>VLOOKUP(N8467,'Currency Rates'!$A$3:$C$32,3,0)</x:f>
      </x:c>
      <x:c r="R8467" s="0">
        <x:f>IF(A8467="SPUS",0,IF(A8467="FWD",0,P8467/Q8467))</x:f>
      </x:c>
    </x:row>
    <x:row r="8468" spans="1:19" x14ac:dyDescent="0.3">
      <x:c r="A8468" s="0">
        <x:f>'Historical Trades'!A8468</x:f>
      </x:c>
      <x:c r="B8468" s="0">
        <x:f>'Historical Trades'!B8468</x:f>
      </x:c>
      <x:c r="C8468" s="23">
        <x:f>'Historical Trades'!C8468</x:f>
      </x:c>
      <x:c r="D8468" s="0">
        <x:f>'Historical Trades'!D8468</x:f>
      </x:c>
      <x:c r="E8468" s="23">
        <x:f>'Historical Trades'!E8468</x:f>
      </x:c>
      <x:c r="F8468" s="0">
        <x:f>'Historical Trades'!F8468</x:f>
      </x:c>
      <x:c r="G8468" s="0">
        <x:f>'Historical Trades'!G8468</x:f>
      </x:c>
      <x:c r="H8468" s="0">
        <x:f>'Historical Trades'!H8468</x:f>
      </x:c>
      <x:c r="I8468" s="0">
        <x:f>'Historical Trades'!I8468</x:f>
      </x:c>
      <x:c r="J8468" s="0">
        <x:f>'Historical Trades'!J8468</x:f>
      </x:c>
      <x:c r="K8468" s="0">
        <x:f>'Historical Trades'!K8468</x:f>
      </x:c>
      <x:c r="L8468" s="0">
        <x:f>'Historical Trades'!L8468</x:f>
      </x:c>
      <x:c r="M8468" s="0">
        <x:f>'Historical Trades'!M8468</x:f>
      </x:c>
      <x:c r="N8468" s="0">
        <x:f>CLEAN('Historical Trades'!O8468)</x:f>
      </x:c>
      <x:c r="P8468" s="14">
        <x:f>IF(G8468="sell",M8468,-M8468)</x:f>
      </x:c>
      <x:c r="Q8468" s="14">
        <x:f>VLOOKUP(N8468,'Currency Rates'!$A$3:$C$32,3,0)</x:f>
      </x:c>
      <x:c r="R8468" s="0">
        <x:f>IF(A8468="SPUS",0,IF(A8468="FWD",0,P8468/Q8468))</x:f>
      </x:c>
    </x:row>
    <x:row r="8469" spans="1:19" x14ac:dyDescent="0.3">
      <x:c r="A8469" s="0">
        <x:f>'Historical Trades'!A8469</x:f>
      </x:c>
      <x:c r="B8469" s="0">
        <x:f>'Historical Trades'!B8469</x:f>
      </x:c>
      <x:c r="C8469" s="23">
        <x:f>'Historical Trades'!C8469</x:f>
      </x:c>
      <x:c r="D8469" s="0">
        <x:f>'Historical Trades'!D8469</x:f>
      </x:c>
      <x:c r="E8469" s="23">
        <x:f>'Historical Trades'!E8469</x:f>
      </x:c>
      <x:c r="F8469" s="0">
        <x:f>'Historical Trades'!F8469</x:f>
      </x:c>
      <x:c r="G8469" s="0">
        <x:f>'Historical Trades'!G8469</x:f>
      </x:c>
      <x:c r="H8469" s="0">
        <x:f>'Historical Trades'!H8469</x:f>
      </x:c>
      <x:c r="I8469" s="0">
        <x:f>'Historical Trades'!I8469</x:f>
      </x:c>
      <x:c r="J8469" s="0">
        <x:f>'Historical Trades'!J8469</x:f>
      </x:c>
      <x:c r="K8469" s="0">
        <x:f>'Historical Trades'!K8469</x:f>
      </x:c>
      <x:c r="L8469" s="0">
        <x:f>'Historical Trades'!L8469</x:f>
      </x:c>
      <x:c r="M8469" s="0">
        <x:f>'Historical Trades'!M8469</x:f>
      </x:c>
      <x:c r="N8469" s="0">
        <x:f>CLEAN('Historical Trades'!O8469)</x:f>
      </x:c>
      <x:c r="P8469" s="14">
        <x:f>IF(G8469="sell",M8469,-M8469)</x:f>
      </x:c>
      <x:c r="Q8469" s="14">
        <x:f>VLOOKUP(N8469,'Currency Rates'!$A$3:$C$32,3,0)</x:f>
      </x:c>
      <x:c r="R8469" s="0">
        <x:f>IF(A8469="SPUS",0,IF(A8469="FWD",0,P8469/Q8469))</x:f>
      </x:c>
    </x:row>
    <x:row r="8470" spans="1:19" x14ac:dyDescent="0.3">
      <x:c r="A8470" s="0">
        <x:f>'Historical Trades'!A8470</x:f>
      </x:c>
      <x:c r="B8470" s="0">
        <x:f>'Historical Trades'!B8470</x:f>
      </x:c>
      <x:c r="C8470" s="23">
        <x:f>'Historical Trades'!C8470</x:f>
      </x:c>
      <x:c r="D8470" s="0">
        <x:f>'Historical Trades'!D8470</x:f>
      </x:c>
      <x:c r="E8470" s="23">
        <x:f>'Historical Trades'!E8470</x:f>
      </x:c>
      <x:c r="F8470" s="0">
        <x:f>'Historical Trades'!F8470</x:f>
      </x:c>
      <x:c r="G8470" s="0">
        <x:f>'Historical Trades'!G8470</x:f>
      </x:c>
      <x:c r="H8470" s="0">
        <x:f>'Historical Trades'!H8470</x:f>
      </x:c>
      <x:c r="I8470" s="0">
        <x:f>'Historical Trades'!I8470</x:f>
      </x:c>
      <x:c r="J8470" s="0">
        <x:f>'Historical Trades'!J8470</x:f>
      </x:c>
      <x:c r="K8470" s="0">
        <x:f>'Historical Trades'!K8470</x:f>
      </x:c>
      <x:c r="L8470" s="0">
        <x:f>'Historical Trades'!L8470</x:f>
      </x:c>
      <x:c r="M8470" s="0">
        <x:f>'Historical Trades'!M8470</x:f>
      </x:c>
      <x:c r="N8470" s="0">
        <x:f>CLEAN('Historical Trades'!O8470)</x:f>
      </x:c>
      <x:c r="P8470" s="14">
        <x:f>IF(G8470="sell",M8470,-M8470)</x:f>
      </x:c>
      <x:c r="Q8470" s="14">
        <x:f>VLOOKUP(N8470,'Currency Rates'!$A$3:$C$32,3,0)</x:f>
      </x:c>
      <x:c r="R8470" s="0">
        <x:f>IF(A8470="SPUS",0,IF(A8470="FWD",0,P8470/Q8470))</x:f>
      </x:c>
    </x:row>
    <x:row r="8471" spans="1:19" x14ac:dyDescent="0.3">
      <x:c r="A8471" s="0">
        <x:f>'Historical Trades'!A8471</x:f>
      </x:c>
      <x:c r="B8471" s="0">
        <x:f>'Historical Trades'!B8471</x:f>
      </x:c>
      <x:c r="C8471" s="23">
        <x:f>'Historical Trades'!C8471</x:f>
      </x:c>
      <x:c r="D8471" s="0">
        <x:f>'Historical Trades'!D8471</x:f>
      </x:c>
      <x:c r="E8471" s="23">
        <x:f>'Historical Trades'!E8471</x:f>
      </x:c>
      <x:c r="F8471" s="0">
        <x:f>'Historical Trades'!F8471</x:f>
      </x:c>
      <x:c r="G8471" s="0">
        <x:f>'Historical Trades'!G8471</x:f>
      </x:c>
      <x:c r="H8471" s="0">
        <x:f>'Historical Trades'!H8471</x:f>
      </x:c>
      <x:c r="I8471" s="0">
        <x:f>'Historical Trades'!I8471</x:f>
      </x:c>
      <x:c r="J8471" s="0">
        <x:f>'Historical Trades'!J8471</x:f>
      </x:c>
      <x:c r="K8471" s="0">
        <x:f>'Historical Trades'!K8471</x:f>
      </x:c>
      <x:c r="L8471" s="0">
        <x:f>'Historical Trades'!L8471</x:f>
      </x:c>
      <x:c r="M8471" s="0">
        <x:f>'Historical Trades'!M8471</x:f>
      </x:c>
      <x:c r="N8471" s="0">
        <x:f>CLEAN('Historical Trades'!O8471)</x:f>
      </x:c>
      <x:c r="P8471" s="14">
        <x:f>IF(G8471="sell",M8471,-M8471)</x:f>
      </x:c>
      <x:c r="Q8471" s="14">
        <x:f>VLOOKUP(N8471,'Currency Rates'!$A$3:$C$32,3,0)</x:f>
      </x:c>
      <x:c r="R8471" s="0">
        <x:f>IF(A8471="SPUS",0,IF(A8471="FWD",0,P8471/Q8471))</x:f>
      </x:c>
    </x:row>
    <x:row r="8472" spans="1:19" x14ac:dyDescent="0.3">
      <x:c r="A8472" s="0">
        <x:f>'Historical Trades'!A8472</x:f>
      </x:c>
      <x:c r="B8472" s="0">
        <x:f>'Historical Trades'!B8472</x:f>
      </x:c>
      <x:c r="C8472" s="23">
        <x:f>'Historical Trades'!C8472</x:f>
      </x:c>
      <x:c r="D8472" s="0">
        <x:f>'Historical Trades'!D8472</x:f>
      </x:c>
      <x:c r="E8472" s="23">
        <x:f>'Historical Trades'!E8472</x:f>
      </x:c>
      <x:c r="F8472" s="0">
        <x:f>'Historical Trades'!F8472</x:f>
      </x:c>
      <x:c r="G8472" s="0">
        <x:f>'Historical Trades'!G8472</x:f>
      </x:c>
      <x:c r="H8472" s="0">
        <x:f>'Historical Trades'!H8472</x:f>
      </x:c>
      <x:c r="I8472" s="0">
        <x:f>'Historical Trades'!I8472</x:f>
      </x:c>
      <x:c r="J8472" s="0">
        <x:f>'Historical Trades'!J8472</x:f>
      </x:c>
      <x:c r="K8472" s="0">
        <x:f>'Historical Trades'!K8472</x:f>
      </x:c>
      <x:c r="L8472" s="0">
        <x:f>'Historical Trades'!L8472</x:f>
      </x:c>
      <x:c r="M8472" s="0">
        <x:f>'Historical Trades'!M8472</x:f>
      </x:c>
      <x:c r="N8472" s="0">
        <x:f>CLEAN('Historical Trades'!O8472)</x:f>
      </x:c>
      <x:c r="P8472" s="14">
        <x:f>IF(G8472="sell",M8472,-M8472)</x:f>
      </x:c>
      <x:c r="Q8472" s="14">
        <x:f>VLOOKUP(N8472,'Currency Rates'!$A$3:$C$32,3,0)</x:f>
      </x:c>
      <x:c r="R8472" s="0">
        <x:f>IF(A8472="SPUS",0,IF(A8472="FWD",0,P8472/Q8472))</x:f>
      </x:c>
    </x:row>
    <x:row r="8473" spans="1:19" x14ac:dyDescent="0.3">
      <x:c r="A8473" s="0">
        <x:f>'Historical Trades'!A8473</x:f>
      </x:c>
      <x:c r="B8473" s="0">
        <x:f>'Historical Trades'!B8473</x:f>
      </x:c>
      <x:c r="C8473" s="23">
        <x:f>'Historical Trades'!C8473</x:f>
      </x:c>
      <x:c r="D8473" s="0">
        <x:f>'Historical Trades'!D8473</x:f>
      </x:c>
      <x:c r="E8473" s="23">
        <x:f>'Historical Trades'!E8473</x:f>
      </x:c>
      <x:c r="F8473" s="0">
        <x:f>'Historical Trades'!F8473</x:f>
      </x:c>
      <x:c r="G8473" s="0">
        <x:f>'Historical Trades'!G8473</x:f>
      </x:c>
      <x:c r="H8473" s="0">
        <x:f>'Historical Trades'!H8473</x:f>
      </x:c>
      <x:c r="I8473" s="0">
        <x:f>'Historical Trades'!I8473</x:f>
      </x:c>
      <x:c r="J8473" s="0">
        <x:f>'Historical Trades'!J8473</x:f>
      </x:c>
      <x:c r="K8473" s="0">
        <x:f>'Historical Trades'!K8473</x:f>
      </x:c>
      <x:c r="L8473" s="0">
        <x:f>'Historical Trades'!L8473</x:f>
      </x:c>
      <x:c r="M8473" s="0">
        <x:f>'Historical Trades'!M8473</x:f>
      </x:c>
      <x:c r="N8473" s="0">
        <x:f>CLEAN('Historical Trades'!O8473)</x:f>
      </x:c>
      <x:c r="P8473" s="14">
        <x:f>IF(G8473="sell",M8473,-M8473)</x:f>
      </x:c>
      <x:c r="Q8473" s="14">
        <x:f>VLOOKUP(N8473,'Currency Rates'!$A$3:$C$32,3,0)</x:f>
      </x:c>
      <x:c r="R8473" s="0">
        <x:f>IF(A8473="SPUS",0,IF(A8473="FWD",0,P8473/Q8473))</x:f>
      </x:c>
    </x:row>
    <x:row r="8474" spans="1:19" x14ac:dyDescent="0.3">
      <x:c r="A8474" s="0">
        <x:f>'Historical Trades'!A8474</x:f>
      </x:c>
      <x:c r="B8474" s="0">
        <x:f>'Historical Trades'!B8474</x:f>
      </x:c>
      <x:c r="C8474" s="23">
        <x:f>'Historical Trades'!C8474</x:f>
      </x:c>
      <x:c r="D8474" s="0">
        <x:f>'Historical Trades'!D8474</x:f>
      </x:c>
      <x:c r="E8474" s="23">
        <x:f>'Historical Trades'!E8474</x:f>
      </x:c>
      <x:c r="F8474" s="0">
        <x:f>'Historical Trades'!F8474</x:f>
      </x:c>
      <x:c r="G8474" s="0">
        <x:f>'Historical Trades'!G8474</x:f>
      </x:c>
      <x:c r="H8474" s="0">
        <x:f>'Historical Trades'!H8474</x:f>
      </x:c>
      <x:c r="I8474" s="0">
        <x:f>'Historical Trades'!I8474</x:f>
      </x:c>
      <x:c r="J8474" s="0">
        <x:f>'Historical Trades'!J8474</x:f>
      </x:c>
      <x:c r="K8474" s="0">
        <x:f>'Historical Trades'!K8474</x:f>
      </x:c>
      <x:c r="L8474" s="0">
        <x:f>'Historical Trades'!L8474</x:f>
      </x:c>
      <x:c r="M8474" s="0">
        <x:f>'Historical Trades'!M8474</x:f>
      </x:c>
      <x:c r="N8474" s="0">
        <x:f>CLEAN('Historical Trades'!O8474)</x:f>
      </x:c>
      <x:c r="P8474" s="14">
        <x:f>IF(G8474="sell",M8474,-M8474)</x:f>
      </x:c>
      <x:c r="Q8474" s="14">
        <x:f>VLOOKUP(N8474,'Currency Rates'!$A$3:$C$32,3,0)</x:f>
      </x:c>
      <x:c r="R8474" s="0">
        <x:f>IF(A8474="SPUS",0,IF(A8474="FWD",0,P8474/Q8474))</x:f>
      </x:c>
    </x:row>
    <x:row r="8475" spans="1:19" x14ac:dyDescent="0.3">
      <x:c r="A8475" s="0">
        <x:f>'Historical Trades'!A8475</x:f>
      </x:c>
      <x:c r="B8475" s="0">
        <x:f>'Historical Trades'!B8475</x:f>
      </x:c>
      <x:c r="C8475" s="23">
        <x:f>'Historical Trades'!C8475</x:f>
      </x:c>
      <x:c r="D8475" s="0">
        <x:f>'Historical Trades'!D8475</x:f>
      </x:c>
      <x:c r="E8475" s="23">
        <x:f>'Historical Trades'!E8475</x:f>
      </x:c>
      <x:c r="F8475" s="0">
        <x:f>'Historical Trades'!F8475</x:f>
      </x:c>
      <x:c r="G8475" s="0">
        <x:f>'Historical Trades'!G8475</x:f>
      </x:c>
      <x:c r="H8475" s="0">
        <x:f>'Historical Trades'!H8475</x:f>
      </x:c>
      <x:c r="I8475" s="0">
        <x:f>'Historical Trades'!I8475</x:f>
      </x:c>
      <x:c r="J8475" s="0">
        <x:f>'Historical Trades'!J8475</x:f>
      </x:c>
      <x:c r="K8475" s="0">
        <x:f>'Historical Trades'!K8475</x:f>
      </x:c>
      <x:c r="L8475" s="0">
        <x:f>'Historical Trades'!L8475</x:f>
      </x:c>
      <x:c r="M8475" s="0">
        <x:f>'Historical Trades'!M8475</x:f>
      </x:c>
      <x:c r="N8475" s="0">
        <x:f>CLEAN('Historical Trades'!O8475)</x:f>
      </x:c>
      <x:c r="P8475" s="14">
        <x:f>IF(G8475="sell",M8475,-M8475)</x:f>
      </x:c>
      <x:c r="Q8475" s="14">
        <x:f>VLOOKUP(N8475,'Currency Rates'!$A$3:$C$32,3,0)</x:f>
      </x:c>
      <x:c r="R8475" s="0">
        <x:f>IF(A8475="SPUS",0,IF(A8475="FWD",0,P8475/Q8475))</x:f>
      </x:c>
    </x:row>
    <x:row r="8476" spans="1:19" x14ac:dyDescent="0.3">
      <x:c r="A8476" s="0">
        <x:f>'Historical Trades'!A8476</x:f>
      </x:c>
      <x:c r="B8476" s="0">
        <x:f>'Historical Trades'!B8476</x:f>
      </x:c>
      <x:c r="C8476" s="23">
        <x:f>'Historical Trades'!C8476</x:f>
      </x:c>
      <x:c r="D8476" s="0">
        <x:f>'Historical Trades'!D8476</x:f>
      </x:c>
      <x:c r="E8476" s="23">
        <x:f>'Historical Trades'!E8476</x:f>
      </x:c>
      <x:c r="F8476" s="0">
        <x:f>'Historical Trades'!F8476</x:f>
      </x:c>
      <x:c r="G8476" s="0">
        <x:f>'Historical Trades'!G8476</x:f>
      </x:c>
      <x:c r="H8476" s="0">
        <x:f>'Historical Trades'!H8476</x:f>
      </x:c>
      <x:c r="I8476" s="0">
        <x:f>'Historical Trades'!I8476</x:f>
      </x:c>
      <x:c r="J8476" s="0">
        <x:f>'Historical Trades'!J8476</x:f>
      </x:c>
      <x:c r="K8476" s="0">
        <x:f>'Historical Trades'!K8476</x:f>
      </x:c>
      <x:c r="L8476" s="0">
        <x:f>'Historical Trades'!L8476</x:f>
      </x:c>
      <x:c r="M8476" s="0">
        <x:f>'Historical Trades'!M8476</x:f>
      </x:c>
      <x:c r="N8476" s="0">
        <x:f>CLEAN('Historical Trades'!O8476)</x:f>
      </x:c>
      <x:c r="P8476" s="14">
        <x:f>IF(G8476="sell",M8476,-M8476)</x:f>
      </x:c>
      <x:c r="Q8476" s="14">
        <x:f>VLOOKUP(N8476,'Currency Rates'!$A$3:$C$32,3,0)</x:f>
      </x:c>
      <x:c r="R8476" s="0">
        <x:f>IF(A8476="SPUS",0,IF(A8476="FWD",0,P8476/Q8476))</x:f>
      </x:c>
    </x:row>
    <x:row r="8477" spans="1:19" x14ac:dyDescent="0.3">
      <x:c r="A8477" s="0">
        <x:f>'Historical Trades'!A8477</x:f>
      </x:c>
      <x:c r="B8477" s="0">
        <x:f>'Historical Trades'!B8477</x:f>
      </x:c>
      <x:c r="C8477" s="23">
        <x:f>'Historical Trades'!C8477</x:f>
      </x:c>
      <x:c r="D8477" s="0">
        <x:f>'Historical Trades'!D8477</x:f>
      </x:c>
      <x:c r="E8477" s="23">
        <x:f>'Historical Trades'!E8477</x:f>
      </x:c>
      <x:c r="F8477" s="0">
        <x:f>'Historical Trades'!F8477</x:f>
      </x:c>
      <x:c r="G8477" s="0">
        <x:f>'Historical Trades'!G8477</x:f>
      </x:c>
      <x:c r="H8477" s="0">
        <x:f>'Historical Trades'!H8477</x:f>
      </x:c>
      <x:c r="I8477" s="0">
        <x:f>'Historical Trades'!I8477</x:f>
      </x:c>
      <x:c r="J8477" s="0">
        <x:f>'Historical Trades'!J8477</x:f>
      </x:c>
      <x:c r="K8477" s="0">
        <x:f>'Historical Trades'!K8477</x:f>
      </x:c>
      <x:c r="L8477" s="0">
        <x:f>'Historical Trades'!L8477</x:f>
      </x:c>
      <x:c r="M8477" s="0">
        <x:f>'Historical Trades'!M8477</x:f>
      </x:c>
      <x:c r="N8477" s="0">
        <x:f>CLEAN('Historical Trades'!O8477)</x:f>
      </x:c>
      <x:c r="P8477" s="14">
        <x:f>IF(G8477="sell",M8477,-M8477)</x:f>
      </x:c>
      <x:c r="Q8477" s="14">
        <x:f>VLOOKUP(N8477,'Currency Rates'!$A$3:$C$32,3,0)</x:f>
      </x:c>
      <x:c r="R8477" s="0">
        <x:f>IF(A8477="SPUS",0,IF(A8477="FWD",0,P8477/Q8477))</x:f>
      </x:c>
    </x:row>
    <x:row r="8478" spans="1:19" x14ac:dyDescent="0.3">
      <x:c r="A8478" s="0">
        <x:f>'Historical Trades'!A8478</x:f>
      </x:c>
      <x:c r="B8478" s="0">
        <x:f>'Historical Trades'!B8478</x:f>
      </x:c>
      <x:c r="C8478" s="23">
        <x:f>'Historical Trades'!C8478</x:f>
      </x:c>
      <x:c r="D8478" s="0">
        <x:f>'Historical Trades'!D8478</x:f>
      </x:c>
      <x:c r="E8478" s="23">
        <x:f>'Historical Trades'!E8478</x:f>
      </x:c>
      <x:c r="F8478" s="0">
        <x:f>'Historical Trades'!F8478</x:f>
      </x:c>
      <x:c r="G8478" s="0">
        <x:f>'Historical Trades'!G8478</x:f>
      </x:c>
      <x:c r="H8478" s="0">
        <x:f>'Historical Trades'!H8478</x:f>
      </x:c>
      <x:c r="I8478" s="0">
        <x:f>'Historical Trades'!I8478</x:f>
      </x:c>
      <x:c r="J8478" s="0">
        <x:f>'Historical Trades'!J8478</x:f>
      </x:c>
      <x:c r="K8478" s="0">
        <x:f>'Historical Trades'!K8478</x:f>
      </x:c>
      <x:c r="L8478" s="0">
        <x:f>'Historical Trades'!L8478</x:f>
      </x:c>
      <x:c r="M8478" s="0">
        <x:f>'Historical Trades'!M8478</x:f>
      </x:c>
      <x:c r="N8478" s="0">
        <x:f>CLEAN('Historical Trades'!O8478)</x:f>
      </x:c>
      <x:c r="P8478" s="14">
        <x:f>IF(G8478="sell",M8478,-M8478)</x:f>
      </x:c>
      <x:c r="Q8478" s="14">
        <x:f>VLOOKUP(N8478,'Currency Rates'!$A$3:$C$32,3,0)</x:f>
      </x:c>
      <x:c r="R8478" s="0">
        <x:f>IF(A8478="SPUS",0,IF(A8478="FWD",0,P8478/Q8478))</x:f>
      </x:c>
    </x:row>
    <x:row r="8479" spans="1:19" x14ac:dyDescent="0.3">
      <x:c r="A8479" s="0">
        <x:f>'Historical Trades'!A8479</x:f>
      </x:c>
      <x:c r="B8479" s="0">
        <x:f>'Historical Trades'!B8479</x:f>
      </x:c>
      <x:c r="C8479" s="23">
        <x:f>'Historical Trades'!C8479</x:f>
      </x:c>
      <x:c r="D8479" s="0">
        <x:f>'Historical Trades'!D8479</x:f>
      </x:c>
      <x:c r="E8479" s="23">
        <x:f>'Historical Trades'!E8479</x:f>
      </x:c>
      <x:c r="F8479" s="0">
        <x:f>'Historical Trades'!F8479</x:f>
      </x:c>
      <x:c r="G8479" s="0">
        <x:f>'Historical Trades'!G8479</x:f>
      </x:c>
      <x:c r="H8479" s="0">
        <x:f>'Historical Trades'!H8479</x:f>
      </x:c>
      <x:c r="I8479" s="0">
        <x:f>'Historical Trades'!I8479</x:f>
      </x:c>
      <x:c r="J8479" s="0">
        <x:f>'Historical Trades'!J8479</x:f>
      </x:c>
      <x:c r="K8479" s="0">
        <x:f>'Historical Trades'!K8479</x:f>
      </x:c>
      <x:c r="L8479" s="0">
        <x:f>'Historical Trades'!L8479</x:f>
      </x:c>
      <x:c r="M8479" s="0">
        <x:f>'Historical Trades'!M8479</x:f>
      </x:c>
      <x:c r="N8479" s="0">
        <x:f>CLEAN('Historical Trades'!O8479)</x:f>
      </x:c>
      <x:c r="P8479" s="14">
        <x:f>IF(G8479="sell",M8479,-M8479)</x:f>
      </x:c>
      <x:c r="Q8479" s="14">
        <x:f>VLOOKUP(N8479,'Currency Rates'!$A$3:$C$32,3,0)</x:f>
      </x:c>
      <x:c r="R8479" s="0">
        <x:f>IF(A8479="SPUS",0,IF(A8479="FWD",0,P8479/Q8479))</x:f>
      </x:c>
    </x:row>
    <x:row r="8480" spans="1:19" x14ac:dyDescent="0.3">
      <x:c r="A8480" s="0">
        <x:f>'Historical Trades'!A8480</x:f>
      </x:c>
      <x:c r="B8480" s="0">
        <x:f>'Historical Trades'!B8480</x:f>
      </x:c>
      <x:c r="C8480" s="23">
        <x:f>'Historical Trades'!C8480</x:f>
      </x:c>
      <x:c r="D8480" s="0">
        <x:f>'Historical Trades'!D8480</x:f>
      </x:c>
      <x:c r="E8480" s="23">
        <x:f>'Historical Trades'!E8480</x:f>
      </x:c>
      <x:c r="F8480" s="0">
        <x:f>'Historical Trades'!F8480</x:f>
      </x:c>
      <x:c r="G8480" s="0">
        <x:f>'Historical Trades'!G8480</x:f>
      </x:c>
      <x:c r="H8480" s="0">
        <x:f>'Historical Trades'!H8480</x:f>
      </x:c>
      <x:c r="I8480" s="0">
        <x:f>'Historical Trades'!I8480</x:f>
      </x:c>
      <x:c r="J8480" s="0">
        <x:f>'Historical Trades'!J8480</x:f>
      </x:c>
      <x:c r="K8480" s="0">
        <x:f>'Historical Trades'!K8480</x:f>
      </x:c>
      <x:c r="L8480" s="0">
        <x:f>'Historical Trades'!L8480</x:f>
      </x:c>
      <x:c r="M8480" s="0">
        <x:f>'Historical Trades'!M8480</x:f>
      </x:c>
      <x:c r="N8480" s="0">
        <x:f>CLEAN('Historical Trades'!O8480)</x:f>
      </x:c>
      <x:c r="P8480" s="14">
        <x:f>IF(G8480="sell",M8480,-M8480)</x:f>
      </x:c>
      <x:c r="Q8480" s="14">
        <x:f>VLOOKUP(N8480,'Currency Rates'!$A$3:$C$32,3,0)</x:f>
      </x:c>
      <x:c r="R8480" s="0">
        <x:f>IF(A8480="SPUS",0,IF(A8480="FWD",0,P8480/Q8480))</x:f>
      </x:c>
    </x:row>
    <x:row r="8481" spans="1:19" x14ac:dyDescent="0.3">
      <x:c r="A8481" s="0">
        <x:f>'Historical Trades'!A8481</x:f>
      </x:c>
      <x:c r="B8481" s="0">
        <x:f>'Historical Trades'!B8481</x:f>
      </x:c>
      <x:c r="C8481" s="23">
        <x:f>'Historical Trades'!C8481</x:f>
      </x:c>
      <x:c r="D8481" s="0">
        <x:f>'Historical Trades'!D8481</x:f>
      </x:c>
      <x:c r="E8481" s="23">
        <x:f>'Historical Trades'!E8481</x:f>
      </x:c>
      <x:c r="F8481" s="0">
        <x:f>'Historical Trades'!F8481</x:f>
      </x:c>
      <x:c r="G8481" s="0">
        <x:f>'Historical Trades'!G8481</x:f>
      </x:c>
      <x:c r="H8481" s="0">
        <x:f>'Historical Trades'!H8481</x:f>
      </x:c>
      <x:c r="I8481" s="0">
        <x:f>'Historical Trades'!I8481</x:f>
      </x:c>
      <x:c r="J8481" s="0">
        <x:f>'Historical Trades'!J8481</x:f>
      </x:c>
      <x:c r="K8481" s="0">
        <x:f>'Historical Trades'!K8481</x:f>
      </x:c>
      <x:c r="L8481" s="0">
        <x:f>'Historical Trades'!L8481</x:f>
      </x:c>
      <x:c r="M8481" s="0">
        <x:f>'Historical Trades'!M8481</x:f>
      </x:c>
      <x:c r="N8481" s="0">
        <x:f>CLEAN('Historical Trades'!O8481)</x:f>
      </x:c>
      <x:c r="P8481" s="14">
        <x:f>IF(G8481="sell",M8481,-M8481)</x:f>
      </x:c>
      <x:c r="Q8481" s="14">
        <x:f>VLOOKUP(N8481,'Currency Rates'!$A$3:$C$32,3,0)</x:f>
      </x:c>
      <x:c r="R8481" s="0">
        <x:f>IF(A8481="SPUS",0,IF(A8481="FWD",0,P8481/Q8481))</x:f>
      </x:c>
    </x:row>
    <x:row r="8482" spans="1:19" x14ac:dyDescent="0.3">
      <x:c r="A8482" s="0">
        <x:f>'Historical Trades'!A8482</x:f>
      </x:c>
      <x:c r="B8482" s="0">
        <x:f>'Historical Trades'!B8482</x:f>
      </x:c>
      <x:c r="C8482" s="23">
        <x:f>'Historical Trades'!C8482</x:f>
      </x:c>
      <x:c r="D8482" s="0">
        <x:f>'Historical Trades'!D8482</x:f>
      </x:c>
      <x:c r="E8482" s="23">
        <x:f>'Historical Trades'!E8482</x:f>
      </x:c>
      <x:c r="F8482" s="0">
        <x:f>'Historical Trades'!F8482</x:f>
      </x:c>
      <x:c r="G8482" s="0">
        <x:f>'Historical Trades'!G8482</x:f>
      </x:c>
      <x:c r="H8482" s="0">
        <x:f>'Historical Trades'!H8482</x:f>
      </x:c>
      <x:c r="I8482" s="0">
        <x:f>'Historical Trades'!I8482</x:f>
      </x:c>
      <x:c r="J8482" s="0">
        <x:f>'Historical Trades'!J8482</x:f>
      </x:c>
      <x:c r="K8482" s="0">
        <x:f>'Historical Trades'!K8482</x:f>
      </x:c>
      <x:c r="L8482" s="0">
        <x:f>'Historical Trades'!L8482</x:f>
      </x:c>
      <x:c r="M8482" s="0">
        <x:f>'Historical Trades'!M8482</x:f>
      </x:c>
      <x:c r="N8482" s="0">
        <x:f>CLEAN('Historical Trades'!O8482)</x:f>
      </x:c>
      <x:c r="P8482" s="14">
        <x:f>IF(G8482="sell",M8482,-M8482)</x:f>
      </x:c>
      <x:c r="Q8482" s="14">
        <x:f>VLOOKUP(N8482,'Currency Rates'!$A$3:$C$32,3,0)</x:f>
      </x:c>
      <x:c r="R8482" s="0">
        <x:f>IF(A8482="SPUS",0,IF(A8482="FWD",0,P8482/Q8482))</x:f>
      </x:c>
    </x:row>
    <x:row r="8483" spans="1:19" x14ac:dyDescent="0.3">
      <x:c r="A8483" s="0">
        <x:f>'Historical Trades'!A8483</x:f>
      </x:c>
      <x:c r="B8483" s="0">
        <x:f>'Historical Trades'!B8483</x:f>
      </x:c>
      <x:c r="C8483" s="23">
        <x:f>'Historical Trades'!C8483</x:f>
      </x:c>
      <x:c r="D8483" s="0">
        <x:f>'Historical Trades'!D8483</x:f>
      </x:c>
      <x:c r="E8483" s="23">
        <x:f>'Historical Trades'!E8483</x:f>
      </x:c>
      <x:c r="F8483" s="0">
        <x:f>'Historical Trades'!F8483</x:f>
      </x:c>
      <x:c r="G8483" s="0">
        <x:f>'Historical Trades'!G8483</x:f>
      </x:c>
      <x:c r="H8483" s="0">
        <x:f>'Historical Trades'!H8483</x:f>
      </x:c>
      <x:c r="I8483" s="0">
        <x:f>'Historical Trades'!I8483</x:f>
      </x:c>
      <x:c r="J8483" s="0">
        <x:f>'Historical Trades'!J8483</x:f>
      </x:c>
      <x:c r="K8483" s="0">
        <x:f>'Historical Trades'!K8483</x:f>
      </x:c>
      <x:c r="L8483" s="0">
        <x:f>'Historical Trades'!L8483</x:f>
      </x:c>
      <x:c r="M8483" s="0">
        <x:f>'Historical Trades'!M8483</x:f>
      </x:c>
      <x:c r="N8483" s="0">
        <x:f>CLEAN('Historical Trades'!O8483)</x:f>
      </x:c>
      <x:c r="P8483" s="14">
        <x:f>IF(G8483="sell",M8483,-M8483)</x:f>
      </x:c>
      <x:c r="Q8483" s="14">
        <x:f>VLOOKUP(N8483,'Currency Rates'!$A$3:$C$32,3,0)</x:f>
      </x:c>
      <x:c r="R8483" s="0">
        <x:f>IF(A8483="SPUS",0,IF(A8483="FWD",0,P8483/Q8483))</x:f>
      </x:c>
    </x:row>
    <x:row r="8484" spans="1:19" x14ac:dyDescent="0.3">
      <x:c r="A8484" s="0">
        <x:f>'Historical Trades'!A8484</x:f>
      </x:c>
      <x:c r="B8484" s="0">
        <x:f>'Historical Trades'!B8484</x:f>
      </x:c>
      <x:c r="C8484" s="23">
        <x:f>'Historical Trades'!C8484</x:f>
      </x:c>
      <x:c r="D8484" s="0">
        <x:f>'Historical Trades'!D8484</x:f>
      </x:c>
      <x:c r="E8484" s="23">
        <x:f>'Historical Trades'!E8484</x:f>
      </x:c>
      <x:c r="F8484" s="0">
        <x:f>'Historical Trades'!F8484</x:f>
      </x:c>
      <x:c r="G8484" s="0">
        <x:f>'Historical Trades'!G8484</x:f>
      </x:c>
      <x:c r="H8484" s="0">
        <x:f>'Historical Trades'!H8484</x:f>
      </x:c>
      <x:c r="I8484" s="0">
        <x:f>'Historical Trades'!I8484</x:f>
      </x:c>
      <x:c r="J8484" s="0">
        <x:f>'Historical Trades'!J8484</x:f>
      </x:c>
      <x:c r="K8484" s="0">
        <x:f>'Historical Trades'!K8484</x:f>
      </x:c>
      <x:c r="L8484" s="0">
        <x:f>'Historical Trades'!L8484</x:f>
      </x:c>
      <x:c r="M8484" s="0">
        <x:f>'Historical Trades'!M8484</x:f>
      </x:c>
      <x:c r="N8484" s="0">
        <x:f>CLEAN('Historical Trades'!O8484)</x:f>
      </x:c>
      <x:c r="P8484" s="14">
        <x:f>IF(G8484="sell",M8484,-M8484)</x:f>
      </x:c>
      <x:c r="Q8484" s="14">
        <x:f>VLOOKUP(N8484,'Currency Rates'!$A$3:$C$32,3,0)</x:f>
      </x:c>
      <x:c r="R8484" s="0">
        <x:f>IF(A8484="SPUS",0,IF(A8484="FWD",0,P8484/Q8484))</x:f>
      </x:c>
    </x:row>
    <x:row r="8485" spans="1:19" x14ac:dyDescent="0.3">
      <x:c r="A8485" s="0">
        <x:f>'Historical Trades'!A8485</x:f>
      </x:c>
      <x:c r="B8485" s="0">
        <x:f>'Historical Trades'!B8485</x:f>
      </x:c>
      <x:c r="C8485" s="23">
        <x:f>'Historical Trades'!C8485</x:f>
      </x:c>
      <x:c r="D8485" s="0">
        <x:f>'Historical Trades'!D8485</x:f>
      </x:c>
      <x:c r="E8485" s="23">
        <x:f>'Historical Trades'!E8485</x:f>
      </x:c>
      <x:c r="F8485" s="0">
        <x:f>'Historical Trades'!F8485</x:f>
      </x:c>
      <x:c r="G8485" s="0">
        <x:f>'Historical Trades'!G8485</x:f>
      </x:c>
      <x:c r="H8485" s="0">
        <x:f>'Historical Trades'!H8485</x:f>
      </x:c>
      <x:c r="I8485" s="0">
        <x:f>'Historical Trades'!I8485</x:f>
      </x:c>
      <x:c r="J8485" s="0">
        <x:f>'Historical Trades'!J8485</x:f>
      </x:c>
      <x:c r="K8485" s="0">
        <x:f>'Historical Trades'!K8485</x:f>
      </x:c>
      <x:c r="L8485" s="0">
        <x:f>'Historical Trades'!L8485</x:f>
      </x:c>
      <x:c r="M8485" s="0">
        <x:f>'Historical Trades'!M8485</x:f>
      </x:c>
      <x:c r="N8485" s="0">
        <x:f>CLEAN('Historical Trades'!O8485)</x:f>
      </x:c>
      <x:c r="P8485" s="14">
        <x:f>IF(G8485="sell",M8485,-M8485)</x:f>
      </x:c>
      <x:c r="Q8485" s="14">
        <x:f>VLOOKUP(N8485,'Currency Rates'!$A$3:$C$32,3,0)</x:f>
      </x:c>
      <x:c r="R8485" s="0">
        <x:f>IF(A8485="SPUS",0,IF(A8485="FWD",0,P8485/Q8485))</x:f>
      </x:c>
    </x:row>
    <x:row r="8486" spans="1:19" x14ac:dyDescent="0.3">
      <x:c r="A8486" s="0">
        <x:f>'Historical Trades'!A8486</x:f>
      </x:c>
      <x:c r="B8486" s="0">
        <x:f>'Historical Trades'!B8486</x:f>
      </x:c>
      <x:c r="C8486" s="23">
        <x:f>'Historical Trades'!C8486</x:f>
      </x:c>
      <x:c r="D8486" s="0">
        <x:f>'Historical Trades'!D8486</x:f>
      </x:c>
      <x:c r="E8486" s="23">
        <x:f>'Historical Trades'!E8486</x:f>
      </x:c>
      <x:c r="F8486" s="0">
        <x:f>'Historical Trades'!F8486</x:f>
      </x:c>
      <x:c r="G8486" s="0">
        <x:f>'Historical Trades'!G8486</x:f>
      </x:c>
      <x:c r="H8486" s="0">
        <x:f>'Historical Trades'!H8486</x:f>
      </x:c>
      <x:c r="I8486" s="0">
        <x:f>'Historical Trades'!I8486</x:f>
      </x:c>
      <x:c r="J8486" s="0">
        <x:f>'Historical Trades'!J8486</x:f>
      </x:c>
      <x:c r="K8486" s="0">
        <x:f>'Historical Trades'!K8486</x:f>
      </x:c>
      <x:c r="L8486" s="0">
        <x:f>'Historical Trades'!L8486</x:f>
      </x:c>
      <x:c r="M8486" s="0">
        <x:f>'Historical Trades'!M8486</x:f>
      </x:c>
      <x:c r="N8486" s="0">
        <x:f>CLEAN('Historical Trades'!O8486)</x:f>
      </x:c>
      <x:c r="P8486" s="14">
        <x:f>IF(G8486="sell",M8486,-M8486)</x:f>
      </x:c>
      <x:c r="Q8486" s="14">
        <x:f>VLOOKUP(N8486,'Currency Rates'!$A$3:$C$32,3,0)</x:f>
      </x:c>
      <x:c r="R8486" s="0">
        <x:f>IF(A8486="SPUS",0,IF(A8486="FWD",0,P8486/Q8486))</x:f>
      </x:c>
    </x:row>
    <x:row r="8487" spans="1:19" x14ac:dyDescent="0.3">
      <x:c r="A8487" s="0">
        <x:f>'Historical Trades'!A8487</x:f>
      </x:c>
      <x:c r="B8487" s="0">
        <x:f>'Historical Trades'!B8487</x:f>
      </x:c>
      <x:c r="C8487" s="23">
        <x:f>'Historical Trades'!C8487</x:f>
      </x:c>
      <x:c r="D8487" s="0">
        <x:f>'Historical Trades'!D8487</x:f>
      </x:c>
      <x:c r="E8487" s="23">
        <x:f>'Historical Trades'!E8487</x:f>
      </x:c>
      <x:c r="F8487" s="0">
        <x:f>'Historical Trades'!F8487</x:f>
      </x:c>
      <x:c r="G8487" s="0">
        <x:f>'Historical Trades'!G8487</x:f>
      </x:c>
      <x:c r="H8487" s="0">
        <x:f>'Historical Trades'!H8487</x:f>
      </x:c>
      <x:c r="I8487" s="0">
        <x:f>'Historical Trades'!I8487</x:f>
      </x:c>
      <x:c r="J8487" s="0">
        <x:f>'Historical Trades'!J8487</x:f>
      </x:c>
      <x:c r="K8487" s="0">
        <x:f>'Historical Trades'!K8487</x:f>
      </x:c>
      <x:c r="L8487" s="0">
        <x:f>'Historical Trades'!L8487</x:f>
      </x:c>
      <x:c r="M8487" s="0">
        <x:f>'Historical Trades'!M8487</x:f>
      </x:c>
      <x:c r="N8487" s="0">
        <x:f>CLEAN('Historical Trades'!O8487)</x:f>
      </x:c>
      <x:c r="P8487" s="14">
        <x:f>IF(G8487="sell",M8487,-M8487)</x:f>
      </x:c>
      <x:c r="Q8487" s="14">
        <x:f>VLOOKUP(N8487,'Currency Rates'!$A$3:$C$32,3,0)</x:f>
      </x:c>
      <x:c r="R8487" s="0">
        <x:f>IF(A8487="SPUS",0,IF(A8487="FWD",0,P8487/Q8487))</x:f>
      </x:c>
    </x:row>
    <x:row r="8488" spans="1:19" x14ac:dyDescent="0.3">
      <x:c r="A8488" s="0">
        <x:f>'Historical Trades'!A8488</x:f>
      </x:c>
      <x:c r="B8488" s="0">
        <x:f>'Historical Trades'!B8488</x:f>
      </x:c>
      <x:c r="C8488" s="23">
        <x:f>'Historical Trades'!C8488</x:f>
      </x:c>
      <x:c r="D8488" s="0">
        <x:f>'Historical Trades'!D8488</x:f>
      </x:c>
      <x:c r="E8488" s="23">
        <x:f>'Historical Trades'!E8488</x:f>
      </x:c>
      <x:c r="F8488" s="0">
        <x:f>'Historical Trades'!F8488</x:f>
      </x:c>
      <x:c r="G8488" s="0">
        <x:f>'Historical Trades'!G8488</x:f>
      </x:c>
      <x:c r="H8488" s="0">
        <x:f>'Historical Trades'!H8488</x:f>
      </x:c>
      <x:c r="I8488" s="0">
        <x:f>'Historical Trades'!I8488</x:f>
      </x:c>
      <x:c r="J8488" s="0">
        <x:f>'Historical Trades'!J8488</x:f>
      </x:c>
      <x:c r="K8488" s="0">
        <x:f>'Historical Trades'!K8488</x:f>
      </x:c>
      <x:c r="L8488" s="0">
        <x:f>'Historical Trades'!L8488</x:f>
      </x:c>
      <x:c r="M8488" s="0">
        <x:f>'Historical Trades'!M8488</x:f>
      </x:c>
      <x:c r="N8488" s="0">
        <x:f>CLEAN('Historical Trades'!O8488)</x:f>
      </x:c>
      <x:c r="P8488" s="14">
        <x:f>IF(G8488="sell",M8488,-M8488)</x:f>
      </x:c>
      <x:c r="Q8488" s="14">
        <x:f>VLOOKUP(N8488,'Currency Rates'!$A$3:$C$32,3,0)</x:f>
      </x:c>
      <x:c r="R8488" s="0">
        <x:f>IF(A8488="SPUS",0,IF(A8488="FWD",0,P8488/Q8488))</x:f>
      </x:c>
    </x:row>
    <x:row r="8489" spans="1:19" x14ac:dyDescent="0.3">
      <x:c r="A8489" s="0">
        <x:f>'Historical Trades'!A8489</x:f>
      </x:c>
      <x:c r="B8489" s="0">
        <x:f>'Historical Trades'!B8489</x:f>
      </x:c>
      <x:c r="C8489" s="23">
        <x:f>'Historical Trades'!C8489</x:f>
      </x:c>
      <x:c r="D8489" s="0">
        <x:f>'Historical Trades'!D8489</x:f>
      </x:c>
      <x:c r="E8489" s="23">
        <x:f>'Historical Trades'!E8489</x:f>
      </x:c>
      <x:c r="F8489" s="0">
        <x:f>'Historical Trades'!F8489</x:f>
      </x:c>
      <x:c r="G8489" s="0">
        <x:f>'Historical Trades'!G8489</x:f>
      </x:c>
      <x:c r="H8489" s="0">
        <x:f>'Historical Trades'!H8489</x:f>
      </x:c>
      <x:c r="I8489" s="0">
        <x:f>'Historical Trades'!I8489</x:f>
      </x:c>
      <x:c r="J8489" s="0">
        <x:f>'Historical Trades'!J8489</x:f>
      </x:c>
      <x:c r="K8489" s="0">
        <x:f>'Historical Trades'!K8489</x:f>
      </x:c>
      <x:c r="L8489" s="0">
        <x:f>'Historical Trades'!L8489</x:f>
      </x:c>
      <x:c r="M8489" s="0">
        <x:f>'Historical Trades'!M8489</x:f>
      </x:c>
      <x:c r="N8489" s="0">
        <x:f>CLEAN('Historical Trades'!O8489)</x:f>
      </x:c>
      <x:c r="P8489" s="14">
        <x:f>IF(G8489="sell",M8489,-M8489)</x:f>
      </x:c>
      <x:c r="Q8489" s="14">
        <x:f>VLOOKUP(N8489,'Currency Rates'!$A$3:$C$32,3,0)</x:f>
      </x:c>
      <x:c r="R8489" s="0">
        <x:f>IF(A8489="SPUS",0,IF(A8489="FWD",0,P8489/Q8489))</x:f>
      </x:c>
    </x:row>
    <x:row r="8490" spans="1:19" x14ac:dyDescent="0.3">
      <x:c r="A8490" s="0">
        <x:f>'Historical Trades'!A8490</x:f>
      </x:c>
      <x:c r="B8490" s="0">
        <x:f>'Historical Trades'!B8490</x:f>
      </x:c>
      <x:c r="C8490" s="23">
        <x:f>'Historical Trades'!C8490</x:f>
      </x:c>
      <x:c r="D8490" s="0">
        <x:f>'Historical Trades'!D8490</x:f>
      </x:c>
      <x:c r="E8490" s="23">
        <x:f>'Historical Trades'!E8490</x:f>
      </x:c>
      <x:c r="F8490" s="0">
        <x:f>'Historical Trades'!F8490</x:f>
      </x:c>
      <x:c r="G8490" s="0">
        <x:f>'Historical Trades'!G8490</x:f>
      </x:c>
      <x:c r="H8490" s="0">
        <x:f>'Historical Trades'!H8490</x:f>
      </x:c>
      <x:c r="I8490" s="0">
        <x:f>'Historical Trades'!I8490</x:f>
      </x:c>
      <x:c r="J8490" s="0">
        <x:f>'Historical Trades'!J8490</x:f>
      </x:c>
      <x:c r="K8490" s="0">
        <x:f>'Historical Trades'!K8490</x:f>
      </x:c>
      <x:c r="L8490" s="0">
        <x:f>'Historical Trades'!L8490</x:f>
      </x:c>
      <x:c r="M8490" s="0">
        <x:f>'Historical Trades'!M8490</x:f>
      </x:c>
      <x:c r="N8490" s="0">
        <x:f>CLEAN('Historical Trades'!O8490)</x:f>
      </x:c>
      <x:c r="P8490" s="14">
        <x:f>IF(G8490="sell",M8490,-M8490)</x:f>
      </x:c>
      <x:c r="Q8490" s="14">
        <x:f>VLOOKUP(N8490,'Currency Rates'!$A$3:$C$32,3,0)</x:f>
      </x:c>
      <x:c r="R8490" s="0">
        <x:f>IF(A8490="SPUS",0,IF(A8490="FWD",0,P8490/Q8490))</x:f>
      </x:c>
    </x:row>
    <x:row r="8491" spans="1:19" x14ac:dyDescent="0.3">
      <x:c r="A8491" s="0">
        <x:f>'Historical Trades'!A8491</x:f>
      </x:c>
      <x:c r="B8491" s="0">
        <x:f>'Historical Trades'!B8491</x:f>
      </x:c>
      <x:c r="C8491" s="23">
        <x:f>'Historical Trades'!C8491</x:f>
      </x:c>
      <x:c r="D8491" s="0">
        <x:f>'Historical Trades'!D8491</x:f>
      </x:c>
      <x:c r="E8491" s="23">
        <x:f>'Historical Trades'!E8491</x:f>
      </x:c>
      <x:c r="F8491" s="0">
        <x:f>'Historical Trades'!F8491</x:f>
      </x:c>
      <x:c r="G8491" s="0">
        <x:f>'Historical Trades'!G8491</x:f>
      </x:c>
      <x:c r="H8491" s="0">
        <x:f>'Historical Trades'!H8491</x:f>
      </x:c>
      <x:c r="I8491" s="0">
        <x:f>'Historical Trades'!I8491</x:f>
      </x:c>
      <x:c r="J8491" s="0">
        <x:f>'Historical Trades'!J8491</x:f>
      </x:c>
      <x:c r="K8491" s="0">
        <x:f>'Historical Trades'!K8491</x:f>
      </x:c>
      <x:c r="L8491" s="0">
        <x:f>'Historical Trades'!L8491</x:f>
      </x:c>
      <x:c r="M8491" s="0">
        <x:f>'Historical Trades'!M8491</x:f>
      </x:c>
      <x:c r="N8491" s="0">
        <x:f>CLEAN('Historical Trades'!O8491)</x:f>
      </x:c>
      <x:c r="P8491" s="14">
        <x:f>IF(G8491="sell",M8491,-M8491)</x:f>
      </x:c>
      <x:c r="Q8491" s="14">
        <x:f>VLOOKUP(N8491,'Currency Rates'!$A$3:$C$32,3,0)</x:f>
      </x:c>
      <x:c r="R8491" s="0">
        <x:f>IF(A8491="SPUS",0,IF(A8491="FWD",0,P8491/Q8491))</x:f>
      </x:c>
    </x:row>
    <x:row r="8492" spans="1:19" x14ac:dyDescent="0.3">
      <x:c r="A8492" s="0">
        <x:f>'Historical Trades'!A8492</x:f>
      </x:c>
      <x:c r="B8492" s="0">
        <x:f>'Historical Trades'!B8492</x:f>
      </x:c>
      <x:c r="C8492" s="23">
        <x:f>'Historical Trades'!C8492</x:f>
      </x:c>
      <x:c r="D8492" s="0">
        <x:f>'Historical Trades'!D8492</x:f>
      </x:c>
      <x:c r="E8492" s="23">
        <x:f>'Historical Trades'!E8492</x:f>
      </x:c>
      <x:c r="F8492" s="0">
        <x:f>'Historical Trades'!F8492</x:f>
      </x:c>
      <x:c r="G8492" s="0">
        <x:f>'Historical Trades'!G8492</x:f>
      </x:c>
      <x:c r="H8492" s="0">
        <x:f>'Historical Trades'!H8492</x:f>
      </x:c>
      <x:c r="I8492" s="0">
        <x:f>'Historical Trades'!I8492</x:f>
      </x:c>
      <x:c r="J8492" s="0">
        <x:f>'Historical Trades'!J8492</x:f>
      </x:c>
      <x:c r="K8492" s="0">
        <x:f>'Historical Trades'!K8492</x:f>
      </x:c>
      <x:c r="L8492" s="0">
        <x:f>'Historical Trades'!L8492</x:f>
      </x:c>
      <x:c r="M8492" s="0">
        <x:f>'Historical Trades'!M8492</x:f>
      </x:c>
      <x:c r="N8492" s="0">
        <x:f>CLEAN('Historical Trades'!O8492)</x:f>
      </x:c>
      <x:c r="P8492" s="14">
        <x:f>IF(G8492="sell",M8492,-M8492)</x:f>
      </x:c>
      <x:c r="Q8492" s="14">
        <x:f>VLOOKUP(N8492,'Currency Rates'!$A$3:$C$32,3,0)</x:f>
      </x:c>
      <x:c r="R8492" s="0">
        <x:f>IF(A8492="SPUS",0,IF(A8492="FWD",0,P8492/Q8492))</x:f>
      </x:c>
    </x:row>
    <x:row r="8493" spans="1:19" x14ac:dyDescent="0.3">
      <x:c r="A8493" s="0">
        <x:f>'Historical Trades'!A8493</x:f>
      </x:c>
      <x:c r="B8493" s="0">
        <x:f>'Historical Trades'!B8493</x:f>
      </x:c>
      <x:c r="C8493" s="23">
        <x:f>'Historical Trades'!C8493</x:f>
      </x:c>
      <x:c r="D8493" s="0">
        <x:f>'Historical Trades'!D8493</x:f>
      </x:c>
      <x:c r="E8493" s="23">
        <x:f>'Historical Trades'!E8493</x:f>
      </x:c>
      <x:c r="F8493" s="0">
        <x:f>'Historical Trades'!F8493</x:f>
      </x:c>
      <x:c r="G8493" s="0">
        <x:f>'Historical Trades'!G8493</x:f>
      </x:c>
      <x:c r="H8493" s="0">
        <x:f>'Historical Trades'!H8493</x:f>
      </x:c>
      <x:c r="I8493" s="0">
        <x:f>'Historical Trades'!I8493</x:f>
      </x:c>
      <x:c r="J8493" s="0">
        <x:f>'Historical Trades'!J8493</x:f>
      </x:c>
      <x:c r="K8493" s="0">
        <x:f>'Historical Trades'!K8493</x:f>
      </x:c>
      <x:c r="L8493" s="0">
        <x:f>'Historical Trades'!L8493</x:f>
      </x:c>
      <x:c r="M8493" s="0">
        <x:f>'Historical Trades'!M8493</x:f>
      </x:c>
      <x:c r="N8493" s="0">
        <x:f>CLEAN('Historical Trades'!O8493)</x:f>
      </x:c>
      <x:c r="P8493" s="14">
        <x:f>IF(G8493="sell",M8493,-M8493)</x:f>
      </x:c>
      <x:c r="Q8493" s="14">
        <x:f>VLOOKUP(N8493,'Currency Rates'!$A$3:$C$32,3,0)</x:f>
      </x:c>
      <x:c r="R8493" s="0">
        <x:f>IF(A8493="SPUS",0,IF(A8493="FWD",0,P8493/Q8493))</x:f>
      </x:c>
    </x:row>
    <x:row r="8494" spans="1:19" x14ac:dyDescent="0.3">
      <x:c r="A8494" s="0">
        <x:f>'Historical Trades'!A8494</x:f>
      </x:c>
      <x:c r="B8494" s="0">
        <x:f>'Historical Trades'!B8494</x:f>
      </x:c>
      <x:c r="C8494" s="23">
        <x:f>'Historical Trades'!C8494</x:f>
      </x:c>
      <x:c r="D8494" s="0">
        <x:f>'Historical Trades'!D8494</x:f>
      </x:c>
      <x:c r="E8494" s="23">
        <x:f>'Historical Trades'!E8494</x:f>
      </x:c>
      <x:c r="F8494" s="0">
        <x:f>'Historical Trades'!F8494</x:f>
      </x:c>
      <x:c r="G8494" s="0">
        <x:f>'Historical Trades'!G8494</x:f>
      </x:c>
      <x:c r="H8494" s="0">
        <x:f>'Historical Trades'!H8494</x:f>
      </x:c>
      <x:c r="I8494" s="0">
        <x:f>'Historical Trades'!I8494</x:f>
      </x:c>
      <x:c r="J8494" s="0">
        <x:f>'Historical Trades'!J8494</x:f>
      </x:c>
      <x:c r="K8494" s="0">
        <x:f>'Historical Trades'!K8494</x:f>
      </x:c>
      <x:c r="L8494" s="0">
        <x:f>'Historical Trades'!L8494</x:f>
      </x:c>
      <x:c r="M8494" s="0">
        <x:f>'Historical Trades'!M8494</x:f>
      </x:c>
      <x:c r="N8494" s="0">
        <x:f>CLEAN('Historical Trades'!O8494)</x:f>
      </x:c>
      <x:c r="P8494" s="14">
        <x:f>IF(G8494="sell",M8494,-M8494)</x:f>
      </x:c>
      <x:c r="Q8494" s="14">
        <x:f>VLOOKUP(N8494,'Currency Rates'!$A$3:$C$32,3,0)</x:f>
      </x:c>
      <x:c r="R8494" s="0">
        <x:f>IF(A8494="SPUS",0,IF(A8494="FWD",0,P8494/Q8494))</x:f>
      </x:c>
    </x:row>
    <x:row r="8495" spans="1:19" x14ac:dyDescent="0.3">
      <x:c r="A8495" s="0">
        <x:f>'Historical Trades'!A8495</x:f>
      </x:c>
      <x:c r="B8495" s="0">
        <x:f>'Historical Trades'!B8495</x:f>
      </x:c>
      <x:c r="C8495" s="23">
        <x:f>'Historical Trades'!C8495</x:f>
      </x:c>
      <x:c r="D8495" s="0">
        <x:f>'Historical Trades'!D8495</x:f>
      </x:c>
      <x:c r="E8495" s="23">
        <x:f>'Historical Trades'!E8495</x:f>
      </x:c>
      <x:c r="F8495" s="0">
        <x:f>'Historical Trades'!F8495</x:f>
      </x:c>
      <x:c r="G8495" s="0">
        <x:f>'Historical Trades'!G8495</x:f>
      </x:c>
      <x:c r="H8495" s="0">
        <x:f>'Historical Trades'!H8495</x:f>
      </x:c>
      <x:c r="I8495" s="0">
        <x:f>'Historical Trades'!I8495</x:f>
      </x:c>
      <x:c r="J8495" s="0">
        <x:f>'Historical Trades'!J8495</x:f>
      </x:c>
      <x:c r="K8495" s="0">
        <x:f>'Historical Trades'!K8495</x:f>
      </x:c>
      <x:c r="L8495" s="0">
        <x:f>'Historical Trades'!L8495</x:f>
      </x:c>
      <x:c r="M8495" s="0">
        <x:f>'Historical Trades'!M8495</x:f>
      </x:c>
      <x:c r="N8495" s="0">
        <x:f>CLEAN('Historical Trades'!O8495)</x:f>
      </x:c>
      <x:c r="P8495" s="14">
        <x:f>IF(G8495="sell",M8495,-M8495)</x:f>
      </x:c>
      <x:c r="Q8495" s="14">
        <x:f>VLOOKUP(N8495,'Currency Rates'!$A$3:$C$32,3,0)</x:f>
      </x:c>
      <x:c r="R8495" s="0">
        <x:f>IF(A8495="SPUS",0,IF(A8495="FWD",0,P8495/Q8495))</x:f>
      </x:c>
    </x:row>
    <x:row r="8496" spans="1:19" x14ac:dyDescent="0.3">
      <x:c r="A8496" s="0">
        <x:f>'Historical Trades'!A8496</x:f>
      </x:c>
      <x:c r="B8496" s="0">
        <x:f>'Historical Trades'!B8496</x:f>
      </x:c>
      <x:c r="C8496" s="23">
        <x:f>'Historical Trades'!C8496</x:f>
      </x:c>
      <x:c r="D8496" s="0">
        <x:f>'Historical Trades'!D8496</x:f>
      </x:c>
      <x:c r="E8496" s="23">
        <x:f>'Historical Trades'!E8496</x:f>
      </x:c>
      <x:c r="F8496" s="0">
        <x:f>'Historical Trades'!F8496</x:f>
      </x:c>
      <x:c r="G8496" s="0">
        <x:f>'Historical Trades'!G8496</x:f>
      </x:c>
      <x:c r="H8496" s="0">
        <x:f>'Historical Trades'!H8496</x:f>
      </x:c>
      <x:c r="I8496" s="0">
        <x:f>'Historical Trades'!I8496</x:f>
      </x:c>
      <x:c r="J8496" s="0">
        <x:f>'Historical Trades'!J8496</x:f>
      </x:c>
      <x:c r="K8496" s="0">
        <x:f>'Historical Trades'!K8496</x:f>
      </x:c>
      <x:c r="L8496" s="0">
        <x:f>'Historical Trades'!L8496</x:f>
      </x:c>
      <x:c r="M8496" s="0">
        <x:f>'Historical Trades'!M8496</x:f>
      </x:c>
      <x:c r="N8496" s="0">
        <x:f>CLEAN('Historical Trades'!O8496)</x:f>
      </x:c>
      <x:c r="P8496" s="14">
        <x:f>IF(G8496="sell",M8496,-M8496)</x:f>
      </x:c>
      <x:c r="Q8496" s="14">
        <x:f>VLOOKUP(N8496,'Currency Rates'!$A$3:$C$32,3,0)</x:f>
      </x:c>
      <x:c r="R8496" s="0">
        <x:f>IF(A8496="SPUS",0,IF(A8496="FWD",0,P8496/Q8496))</x:f>
      </x:c>
    </x:row>
    <x:row r="8497" spans="1:19" x14ac:dyDescent="0.3">
      <x:c r="A8497" s="0">
        <x:f>'Historical Trades'!A8497</x:f>
      </x:c>
      <x:c r="B8497" s="0">
        <x:f>'Historical Trades'!B8497</x:f>
      </x:c>
      <x:c r="C8497" s="23">
        <x:f>'Historical Trades'!C8497</x:f>
      </x:c>
      <x:c r="D8497" s="0">
        <x:f>'Historical Trades'!D8497</x:f>
      </x:c>
      <x:c r="E8497" s="23">
        <x:f>'Historical Trades'!E8497</x:f>
      </x:c>
      <x:c r="F8497" s="0">
        <x:f>'Historical Trades'!F8497</x:f>
      </x:c>
      <x:c r="G8497" s="0">
        <x:f>'Historical Trades'!G8497</x:f>
      </x:c>
      <x:c r="H8497" s="0">
        <x:f>'Historical Trades'!H8497</x:f>
      </x:c>
      <x:c r="I8497" s="0">
        <x:f>'Historical Trades'!I8497</x:f>
      </x:c>
      <x:c r="J8497" s="0">
        <x:f>'Historical Trades'!J8497</x:f>
      </x:c>
      <x:c r="K8497" s="0">
        <x:f>'Historical Trades'!K8497</x:f>
      </x:c>
      <x:c r="L8497" s="0">
        <x:f>'Historical Trades'!L8497</x:f>
      </x:c>
      <x:c r="M8497" s="0">
        <x:f>'Historical Trades'!M8497</x:f>
      </x:c>
      <x:c r="N8497" s="0">
        <x:f>CLEAN('Historical Trades'!O8497)</x:f>
      </x:c>
      <x:c r="P8497" s="14">
        <x:f>IF(G8497="sell",M8497,-M8497)</x:f>
      </x:c>
      <x:c r="Q8497" s="14">
        <x:f>VLOOKUP(N8497,'Currency Rates'!$A$3:$C$32,3,0)</x:f>
      </x:c>
      <x:c r="R8497" s="0">
        <x:f>IF(A8497="SPUS",0,IF(A8497="FWD",0,P8497/Q8497))</x:f>
      </x:c>
    </x:row>
    <x:row r="8498" spans="1:19" x14ac:dyDescent="0.3">
      <x:c r="A8498" s="0">
        <x:f>'Historical Trades'!A8498</x:f>
      </x:c>
      <x:c r="B8498" s="0">
        <x:f>'Historical Trades'!B8498</x:f>
      </x:c>
      <x:c r="C8498" s="23">
        <x:f>'Historical Trades'!C8498</x:f>
      </x:c>
      <x:c r="D8498" s="0">
        <x:f>'Historical Trades'!D8498</x:f>
      </x:c>
      <x:c r="E8498" s="23">
        <x:f>'Historical Trades'!E8498</x:f>
      </x:c>
      <x:c r="F8498" s="0">
        <x:f>'Historical Trades'!F8498</x:f>
      </x:c>
      <x:c r="G8498" s="0">
        <x:f>'Historical Trades'!G8498</x:f>
      </x:c>
      <x:c r="H8498" s="0">
        <x:f>'Historical Trades'!H8498</x:f>
      </x:c>
      <x:c r="I8498" s="0">
        <x:f>'Historical Trades'!I8498</x:f>
      </x:c>
      <x:c r="J8498" s="0">
        <x:f>'Historical Trades'!J8498</x:f>
      </x:c>
      <x:c r="K8498" s="0">
        <x:f>'Historical Trades'!K8498</x:f>
      </x:c>
      <x:c r="L8498" s="0">
        <x:f>'Historical Trades'!L8498</x:f>
      </x:c>
      <x:c r="M8498" s="0">
        <x:f>'Historical Trades'!M8498</x:f>
      </x:c>
      <x:c r="N8498" s="0">
        <x:f>CLEAN('Historical Trades'!O8498)</x:f>
      </x:c>
      <x:c r="P8498" s="14">
        <x:f>IF(G8498="sell",M8498,-M8498)</x:f>
      </x:c>
      <x:c r="Q8498" s="14">
        <x:f>VLOOKUP(N8498,'Currency Rates'!$A$3:$C$32,3,0)</x:f>
      </x:c>
      <x:c r="R8498" s="0">
        <x:f>IF(A8498="SPUS",0,IF(A8498="FWD",0,P8498/Q8498))</x:f>
      </x:c>
    </x:row>
    <x:row r="8499" spans="1:19" x14ac:dyDescent="0.3">
      <x:c r="A8499" s="0">
        <x:f>'Historical Trades'!A8499</x:f>
      </x:c>
      <x:c r="B8499" s="0">
        <x:f>'Historical Trades'!B8499</x:f>
      </x:c>
      <x:c r="C8499" s="23">
        <x:f>'Historical Trades'!C8499</x:f>
      </x:c>
      <x:c r="D8499" s="0">
        <x:f>'Historical Trades'!D8499</x:f>
      </x:c>
      <x:c r="E8499" s="23">
        <x:f>'Historical Trades'!E8499</x:f>
      </x:c>
      <x:c r="F8499" s="0">
        <x:f>'Historical Trades'!F8499</x:f>
      </x:c>
      <x:c r="G8499" s="0">
        <x:f>'Historical Trades'!G8499</x:f>
      </x:c>
      <x:c r="H8499" s="0">
        <x:f>'Historical Trades'!H8499</x:f>
      </x:c>
      <x:c r="I8499" s="0">
        <x:f>'Historical Trades'!I8499</x:f>
      </x:c>
      <x:c r="J8499" s="0">
        <x:f>'Historical Trades'!J8499</x:f>
      </x:c>
      <x:c r="K8499" s="0">
        <x:f>'Historical Trades'!K8499</x:f>
      </x:c>
      <x:c r="L8499" s="0">
        <x:f>'Historical Trades'!L8499</x:f>
      </x:c>
      <x:c r="M8499" s="0">
        <x:f>'Historical Trades'!M8499</x:f>
      </x:c>
      <x:c r="N8499" s="0">
        <x:f>CLEAN('Historical Trades'!O8499)</x:f>
      </x:c>
      <x:c r="P8499" s="14">
        <x:f>IF(G8499="sell",M8499,-M8499)</x:f>
      </x:c>
      <x:c r="Q8499" s="14">
        <x:f>VLOOKUP(N8499,'Currency Rates'!$A$3:$C$32,3,0)</x:f>
      </x:c>
      <x:c r="R8499" s="0">
        <x:f>IF(A8499="SPUS",0,IF(A8499="FWD",0,P8499/Q8499))</x:f>
      </x:c>
    </x:row>
    <x:row r="8500" spans="1:19" x14ac:dyDescent="0.3">
      <x:c r="A8500" s="0">
        <x:f>'Historical Trades'!A8500</x:f>
      </x:c>
      <x:c r="B8500" s="0">
        <x:f>'Historical Trades'!B8500</x:f>
      </x:c>
      <x:c r="C8500" s="23">
        <x:f>'Historical Trades'!C8500</x:f>
      </x:c>
      <x:c r="D8500" s="0">
        <x:f>'Historical Trades'!D8500</x:f>
      </x:c>
      <x:c r="E8500" s="23">
        <x:f>'Historical Trades'!E8500</x:f>
      </x:c>
      <x:c r="F8500" s="0">
        <x:f>'Historical Trades'!F8500</x:f>
      </x:c>
      <x:c r="G8500" s="0">
        <x:f>'Historical Trades'!G8500</x:f>
      </x:c>
      <x:c r="H8500" s="0">
        <x:f>'Historical Trades'!H8500</x:f>
      </x:c>
      <x:c r="I8500" s="0">
        <x:f>'Historical Trades'!I8500</x:f>
      </x:c>
      <x:c r="J8500" s="0">
        <x:f>'Historical Trades'!J8500</x:f>
      </x:c>
      <x:c r="K8500" s="0">
        <x:f>'Historical Trades'!K8500</x:f>
      </x:c>
      <x:c r="L8500" s="0">
        <x:f>'Historical Trades'!L8500</x:f>
      </x:c>
      <x:c r="M8500" s="0">
        <x:f>'Historical Trades'!M8500</x:f>
      </x:c>
      <x:c r="N8500" s="0">
        <x:f>CLEAN('Historical Trades'!O8500)</x:f>
      </x:c>
      <x:c r="P8500" s="14">
        <x:f>IF(G8500="sell",M8500,-M8500)</x:f>
      </x:c>
      <x:c r="Q8500" s="14">
        <x:f>VLOOKUP(N8500,'Currency Rates'!$A$3:$C$32,3,0)</x:f>
      </x:c>
      <x:c r="R8500" s="0">
        <x:f>IF(A8500="SPUS",0,IF(A8500="FWD",0,P8500/Q8500))</x:f>
      </x:c>
    </x:row>
    <x:row r="8501" spans="1:19" x14ac:dyDescent="0.3">
      <x:c r="A8501" s="0">
        <x:f>'Historical Trades'!A8501</x:f>
      </x:c>
      <x:c r="B8501" s="0">
        <x:f>'Historical Trades'!B8501</x:f>
      </x:c>
      <x:c r="C8501" s="23">
        <x:f>'Historical Trades'!C8501</x:f>
      </x:c>
      <x:c r="D8501" s="0">
        <x:f>'Historical Trades'!D8501</x:f>
      </x:c>
      <x:c r="E8501" s="23">
        <x:f>'Historical Trades'!E8501</x:f>
      </x:c>
      <x:c r="F8501" s="0">
        <x:f>'Historical Trades'!F8501</x:f>
      </x:c>
      <x:c r="G8501" s="0">
        <x:f>'Historical Trades'!G8501</x:f>
      </x:c>
      <x:c r="H8501" s="0">
        <x:f>'Historical Trades'!H8501</x:f>
      </x:c>
      <x:c r="I8501" s="0">
        <x:f>'Historical Trades'!I8501</x:f>
      </x:c>
      <x:c r="J8501" s="0">
        <x:f>'Historical Trades'!J8501</x:f>
      </x:c>
      <x:c r="K8501" s="0">
        <x:f>'Historical Trades'!K8501</x:f>
      </x:c>
      <x:c r="L8501" s="0">
        <x:f>'Historical Trades'!L8501</x:f>
      </x:c>
      <x:c r="M8501" s="0">
        <x:f>'Historical Trades'!M8501</x:f>
      </x:c>
      <x:c r="N8501" s="0">
        <x:f>CLEAN('Historical Trades'!O8501)</x:f>
      </x:c>
      <x:c r="P8501" s="14">
        <x:f>IF(G8501="sell",M8501,-M8501)</x:f>
      </x:c>
      <x:c r="Q8501" s="14">
        <x:f>VLOOKUP(N8501,'Currency Rates'!$A$3:$C$32,3,0)</x:f>
      </x:c>
      <x:c r="R8501" s="0">
        <x:f>IF(A8501="SPUS",0,IF(A8501="FWD",0,P8501/Q8501))</x:f>
      </x:c>
    </x:row>
    <x:row r="8502" spans="1:19" x14ac:dyDescent="0.3">
      <x:c r="A8502" s="0">
        <x:f>'Historical Trades'!A8502</x:f>
      </x:c>
      <x:c r="B8502" s="0">
        <x:f>'Historical Trades'!B8502</x:f>
      </x:c>
      <x:c r="C8502" s="23">
        <x:f>'Historical Trades'!C8502</x:f>
      </x:c>
      <x:c r="D8502" s="0">
        <x:f>'Historical Trades'!D8502</x:f>
      </x:c>
      <x:c r="E8502" s="23">
        <x:f>'Historical Trades'!E8502</x:f>
      </x:c>
      <x:c r="F8502" s="0">
        <x:f>'Historical Trades'!F8502</x:f>
      </x:c>
      <x:c r="G8502" s="0">
        <x:f>'Historical Trades'!G8502</x:f>
      </x:c>
      <x:c r="H8502" s="0">
        <x:f>'Historical Trades'!H8502</x:f>
      </x:c>
      <x:c r="I8502" s="0">
        <x:f>'Historical Trades'!I8502</x:f>
      </x:c>
      <x:c r="J8502" s="0">
        <x:f>'Historical Trades'!J8502</x:f>
      </x:c>
      <x:c r="K8502" s="0">
        <x:f>'Historical Trades'!K8502</x:f>
      </x:c>
      <x:c r="L8502" s="0">
        <x:f>'Historical Trades'!L8502</x:f>
      </x:c>
      <x:c r="M8502" s="0">
        <x:f>'Historical Trades'!M8502</x:f>
      </x:c>
      <x:c r="N8502" s="0">
        <x:f>CLEAN('Historical Trades'!O8502)</x:f>
      </x:c>
      <x:c r="P8502" s="14">
        <x:f>IF(G8502="sell",M8502,-M8502)</x:f>
      </x:c>
      <x:c r="Q8502" s="14">
        <x:f>VLOOKUP(N8502,'Currency Rates'!$A$3:$C$32,3,0)</x:f>
      </x:c>
      <x:c r="R8502" s="0">
        <x:f>IF(A8502="SPUS",0,IF(A8502="FWD",0,P8502/Q8502))</x:f>
      </x:c>
    </x:row>
    <x:row r="8503" spans="1:19" x14ac:dyDescent="0.3">
      <x:c r="A8503" s="0">
        <x:f>'Historical Trades'!A8503</x:f>
      </x:c>
      <x:c r="B8503" s="0">
        <x:f>'Historical Trades'!B8503</x:f>
      </x:c>
      <x:c r="C8503" s="23">
        <x:f>'Historical Trades'!C8503</x:f>
      </x:c>
      <x:c r="D8503" s="0">
        <x:f>'Historical Trades'!D8503</x:f>
      </x:c>
      <x:c r="E8503" s="23">
        <x:f>'Historical Trades'!E8503</x:f>
      </x:c>
      <x:c r="F8503" s="0">
        <x:f>'Historical Trades'!F8503</x:f>
      </x:c>
      <x:c r="G8503" s="0">
        <x:f>'Historical Trades'!G8503</x:f>
      </x:c>
      <x:c r="H8503" s="0">
        <x:f>'Historical Trades'!H8503</x:f>
      </x:c>
      <x:c r="I8503" s="0">
        <x:f>'Historical Trades'!I8503</x:f>
      </x:c>
      <x:c r="J8503" s="0">
        <x:f>'Historical Trades'!J8503</x:f>
      </x:c>
      <x:c r="K8503" s="0">
        <x:f>'Historical Trades'!K8503</x:f>
      </x:c>
      <x:c r="L8503" s="0">
        <x:f>'Historical Trades'!L8503</x:f>
      </x:c>
      <x:c r="M8503" s="0">
        <x:f>'Historical Trades'!M8503</x:f>
      </x:c>
      <x:c r="N8503" s="0">
        <x:f>CLEAN('Historical Trades'!O8503)</x:f>
      </x:c>
      <x:c r="P8503" s="14">
        <x:f>IF(G8503="sell",M8503,-M8503)</x:f>
      </x:c>
      <x:c r="Q8503" s="14">
        <x:f>VLOOKUP(N8503,'Currency Rates'!$A$3:$C$32,3,0)</x:f>
      </x:c>
      <x:c r="R8503" s="0">
        <x:f>IF(A8503="SPUS",0,IF(A8503="FWD",0,P8503/Q8503))</x:f>
      </x:c>
    </x:row>
    <x:row r="8504" spans="1:19" x14ac:dyDescent="0.3">
      <x:c r="A8504" s="0">
        <x:f>'Historical Trades'!A8504</x:f>
      </x:c>
      <x:c r="B8504" s="0">
        <x:f>'Historical Trades'!B8504</x:f>
      </x:c>
      <x:c r="C8504" s="23">
        <x:f>'Historical Trades'!C8504</x:f>
      </x:c>
      <x:c r="D8504" s="0">
        <x:f>'Historical Trades'!D8504</x:f>
      </x:c>
      <x:c r="E8504" s="23">
        <x:f>'Historical Trades'!E8504</x:f>
      </x:c>
      <x:c r="F8504" s="0">
        <x:f>'Historical Trades'!F8504</x:f>
      </x:c>
      <x:c r="G8504" s="0">
        <x:f>'Historical Trades'!G8504</x:f>
      </x:c>
      <x:c r="H8504" s="0">
        <x:f>'Historical Trades'!H8504</x:f>
      </x:c>
      <x:c r="I8504" s="0">
        <x:f>'Historical Trades'!I8504</x:f>
      </x:c>
      <x:c r="J8504" s="0">
        <x:f>'Historical Trades'!J8504</x:f>
      </x:c>
      <x:c r="K8504" s="0">
        <x:f>'Historical Trades'!K8504</x:f>
      </x:c>
      <x:c r="L8504" s="0">
        <x:f>'Historical Trades'!L8504</x:f>
      </x:c>
      <x:c r="M8504" s="0">
        <x:f>'Historical Trades'!M8504</x:f>
      </x:c>
      <x:c r="N8504" s="0">
        <x:f>CLEAN('Historical Trades'!O8504)</x:f>
      </x:c>
      <x:c r="P8504" s="14">
        <x:f>IF(G8504="sell",M8504,-M8504)</x:f>
      </x:c>
      <x:c r="Q8504" s="14">
        <x:f>VLOOKUP(N8504,'Currency Rates'!$A$3:$C$32,3,0)</x:f>
      </x:c>
      <x:c r="R8504" s="0">
        <x:f>IF(A8504="SPUS",0,IF(A8504="FWD",0,P8504/Q8504))</x:f>
      </x:c>
    </x:row>
    <x:row r="8505" spans="1:19" x14ac:dyDescent="0.3">
      <x:c r="A8505" s="0">
        <x:f>'Historical Trades'!A8505</x:f>
      </x:c>
      <x:c r="B8505" s="0">
        <x:f>'Historical Trades'!B8505</x:f>
      </x:c>
      <x:c r="C8505" s="23">
        <x:f>'Historical Trades'!C8505</x:f>
      </x:c>
      <x:c r="D8505" s="0">
        <x:f>'Historical Trades'!D8505</x:f>
      </x:c>
      <x:c r="E8505" s="23">
        <x:f>'Historical Trades'!E8505</x:f>
      </x:c>
      <x:c r="F8505" s="0">
        <x:f>'Historical Trades'!F8505</x:f>
      </x:c>
      <x:c r="G8505" s="0">
        <x:f>'Historical Trades'!G8505</x:f>
      </x:c>
      <x:c r="H8505" s="0">
        <x:f>'Historical Trades'!H8505</x:f>
      </x:c>
      <x:c r="I8505" s="0">
        <x:f>'Historical Trades'!I8505</x:f>
      </x:c>
      <x:c r="J8505" s="0">
        <x:f>'Historical Trades'!J8505</x:f>
      </x:c>
      <x:c r="K8505" s="0">
        <x:f>'Historical Trades'!K8505</x:f>
      </x:c>
      <x:c r="L8505" s="0">
        <x:f>'Historical Trades'!L8505</x:f>
      </x:c>
      <x:c r="M8505" s="0">
        <x:f>'Historical Trades'!M8505</x:f>
      </x:c>
      <x:c r="N8505" s="0">
        <x:f>CLEAN('Historical Trades'!O8505)</x:f>
      </x:c>
      <x:c r="P8505" s="14">
        <x:f>IF(G8505="sell",M8505,-M8505)</x:f>
      </x:c>
      <x:c r="Q8505" s="14">
        <x:f>VLOOKUP(N8505,'Currency Rates'!$A$3:$C$32,3,0)</x:f>
      </x:c>
      <x:c r="R8505" s="0">
        <x:f>IF(A8505="SPUS",0,IF(A8505="FWD",0,P8505/Q8505))</x:f>
      </x:c>
    </x:row>
    <x:row r="8506" spans="1:19" x14ac:dyDescent="0.3">
      <x:c r="A8506" s="0">
        <x:f>'Historical Trades'!A8506</x:f>
      </x:c>
      <x:c r="B8506" s="0">
        <x:f>'Historical Trades'!B8506</x:f>
      </x:c>
      <x:c r="C8506" s="23">
        <x:f>'Historical Trades'!C8506</x:f>
      </x:c>
      <x:c r="D8506" s="0">
        <x:f>'Historical Trades'!D8506</x:f>
      </x:c>
      <x:c r="E8506" s="23">
        <x:f>'Historical Trades'!E8506</x:f>
      </x:c>
      <x:c r="F8506" s="0">
        <x:f>'Historical Trades'!F8506</x:f>
      </x:c>
      <x:c r="G8506" s="0">
        <x:f>'Historical Trades'!G8506</x:f>
      </x:c>
      <x:c r="H8506" s="0">
        <x:f>'Historical Trades'!H8506</x:f>
      </x:c>
      <x:c r="I8506" s="0">
        <x:f>'Historical Trades'!I8506</x:f>
      </x:c>
      <x:c r="J8506" s="0">
        <x:f>'Historical Trades'!J8506</x:f>
      </x:c>
      <x:c r="K8506" s="0">
        <x:f>'Historical Trades'!K8506</x:f>
      </x:c>
      <x:c r="L8506" s="0">
        <x:f>'Historical Trades'!L8506</x:f>
      </x:c>
      <x:c r="M8506" s="0">
        <x:f>'Historical Trades'!M8506</x:f>
      </x:c>
      <x:c r="N8506" s="0">
        <x:f>CLEAN('Historical Trades'!O8506)</x:f>
      </x:c>
      <x:c r="P8506" s="14">
        <x:f>IF(G8506="sell",M8506,-M8506)</x:f>
      </x:c>
      <x:c r="Q8506" s="14">
        <x:f>VLOOKUP(N8506,'Currency Rates'!$A$3:$C$32,3,0)</x:f>
      </x:c>
      <x:c r="R8506" s="0">
        <x:f>IF(A8506="SPUS",0,IF(A8506="FWD",0,P8506/Q8506))</x:f>
      </x:c>
    </x:row>
    <x:row r="8507" spans="1:19" x14ac:dyDescent="0.3">
      <x:c r="A8507" s="0">
        <x:f>'Historical Trades'!A8507</x:f>
      </x:c>
      <x:c r="B8507" s="0">
        <x:f>'Historical Trades'!B8507</x:f>
      </x:c>
      <x:c r="C8507" s="23">
        <x:f>'Historical Trades'!C8507</x:f>
      </x:c>
      <x:c r="D8507" s="0">
        <x:f>'Historical Trades'!D8507</x:f>
      </x:c>
      <x:c r="E8507" s="23">
        <x:f>'Historical Trades'!E8507</x:f>
      </x:c>
      <x:c r="F8507" s="0">
        <x:f>'Historical Trades'!F8507</x:f>
      </x:c>
      <x:c r="G8507" s="0">
        <x:f>'Historical Trades'!G8507</x:f>
      </x:c>
      <x:c r="H8507" s="0">
        <x:f>'Historical Trades'!H8507</x:f>
      </x:c>
      <x:c r="I8507" s="0">
        <x:f>'Historical Trades'!I8507</x:f>
      </x:c>
      <x:c r="J8507" s="0">
        <x:f>'Historical Trades'!J8507</x:f>
      </x:c>
      <x:c r="K8507" s="0">
        <x:f>'Historical Trades'!K8507</x:f>
      </x:c>
      <x:c r="L8507" s="0">
        <x:f>'Historical Trades'!L8507</x:f>
      </x:c>
      <x:c r="M8507" s="0">
        <x:f>'Historical Trades'!M8507</x:f>
      </x:c>
      <x:c r="N8507" s="0">
        <x:f>CLEAN('Historical Trades'!O8507)</x:f>
      </x:c>
      <x:c r="P8507" s="14">
        <x:f>IF(G8507="sell",M8507,-M8507)</x:f>
      </x:c>
      <x:c r="Q8507" s="14">
        <x:f>VLOOKUP(N8507,'Currency Rates'!$A$3:$C$32,3,0)</x:f>
      </x:c>
      <x:c r="R8507" s="0">
        <x:f>IF(A8507="SPUS",0,IF(A8507="FWD",0,P8507/Q8507))</x:f>
      </x:c>
    </x:row>
    <x:row r="8508" spans="1:19" x14ac:dyDescent="0.3">
      <x:c r="A8508" s="0">
        <x:f>'Historical Trades'!A8508</x:f>
      </x:c>
      <x:c r="B8508" s="0">
        <x:f>'Historical Trades'!B8508</x:f>
      </x:c>
      <x:c r="C8508" s="23">
        <x:f>'Historical Trades'!C8508</x:f>
      </x:c>
      <x:c r="D8508" s="0">
        <x:f>'Historical Trades'!D8508</x:f>
      </x:c>
      <x:c r="E8508" s="23">
        <x:f>'Historical Trades'!E8508</x:f>
      </x:c>
      <x:c r="F8508" s="0">
        <x:f>'Historical Trades'!F8508</x:f>
      </x:c>
      <x:c r="G8508" s="0">
        <x:f>'Historical Trades'!G8508</x:f>
      </x:c>
      <x:c r="H8508" s="0">
        <x:f>'Historical Trades'!H8508</x:f>
      </x:c>
      <x:c r="I8508" s="0">
        <x:f>'Historical Trades'!I8508</x:f>
      </x:c>
      <x:c r="J8508" s="0">
        <x:f>'Historical Trades'!J8508</x:f>
      </x:c>
      <x:c r="K8508" s="0">
        <x:f>'Historical Trades'!K8508</x:f>
      </x:c>
      <x:c r="L8508" s="0">
        <x:f>'Historical Trades'!L8508</x:f>
      </x:c>
      <x:c r="M8508" s="0">
        <x:f>'Historical Trades'!M8508</x:f>
      </x:c>
      <x:c r="N8508" s="0">
        <x:f>CLEAN('Historical Trades'!O8508)</x:f>
      </x:c>
      <x:c r="P8508" s="14">
        <x:f>IF(G8508="sell",M8508,-M8508)</x:f>
      </x:c>
      <x:c r="Q8508" s="14">
        <x:f>VLOOKUP(N8508,'Currency Rates'!$A$3:$C$32,3,0)</x:f>
      </x:c>
      <x:c r="R8508" s="0">
        <x:f>IF(A8508="SPUS",0,IF(A8508="FWD",0,P8508/Q8508))</x:f>
      </x:c>
    </x:row>
    <x:row r="8509" spans="1:19" x14ac:dyDescent="0.3">
      <x:c r="A8509" s="0">
        <x:f>'Historical Trades'!A8509</x:f>
      </x:c>
      <x:c r="B8509" s="0">
        <x:f>'Historical Trades'!B8509</x:f>
      </x:c>
      <x:c r="C8509" s="23">
        <x:f>'Historical Trades'!C8509</x:f>
      </x:c>
      <x:c r="D8509" s="0">
        <x:f>'Historical Trades'!D8509</x:f>
      </x:c>
      <x:c r="E8509" s="23">
        <x:f>'Historical Trades'!E8509</x:f>
      </x:c>
      <x:c r="F8509" s="0">
        <x:f>'Historical Trades'!F8509</x:f>
      </x:c>
      <x:c r="G8509" s="0">
        <x:f>'Historical Trades'!G8509</x:f>
      </x:c>
      <x:c r="H8509" s="0">
        <x:f>'Historical Trades'!H8509</x:f>
      </x:c>
      <x:c r="I8509" s="0">
        <x:f>'Historical Trades'!I8509</x:f>
      </x:c>
      <x:c r="J8509" s="0">
        <x:f>'Historical Trades'!J8509</x:f>
      </x:c>
      <x:c r="K8509" s="0">
        <x:f>'Historical Trades'!K8509</x:f>
      </x:c>
      <x:c r="L8509" s="0">
        <x:f>'Historical Trades'!L8509</x:f>
      </x:c>
      <x:c r="M8509" s="0">
        <x:f>'Historical Trades'!M8509</x:f>
      </x:c>
      <x:c r="N8509" s="0">
        <x:f>CLEAN('Historical Trades'!O8509)</x:f>
      </x:c>
      <x:c r="P8509" s="14">
        <x:f>IF(G8509="sell",M8509,-M8509)</x:f>
      </x:c>
      <x:c r="Q8509" s="14">
        <x:f>VLOOKUP(N8509,'Currency Rates'!$A$3:$C$32,3,0)</x:f>
      </x:c>
      <x:c r="R8509" s="0">
        <x:f>IF(A8509="SPUS",0,IF(A8509="FWD",0,P8509/Q8509))</x:f>
      </x:c>
    </x:row>
    <x:row r="8510" spans="1:19" x14ac:dyDescent="0.3">
      <x:c r="A8510" s="0">
        <x:f>'Historical Trades'!A8510</x:f>
      </x:c>
      <x:c r="B8510" s="0">
        <x:f>'Historical Trades'!B8510</x:f>
      </x:c>
      <x:c r="C8510" s="23">
        <x:f>'Historical Trades'!C8510</x:f>
      </x:c>
      <x:c r="D8510" s="0">
        <x:f>'Historical Trades'!D8510</x:f>
      </x:c>
      <x:c r="E8510" s="23">
        <x:f>'Historical Trades'!E8510</x:f>
      </x:c>
      <x:c r="F8510" s="0">
        <x:f>'Historical Trades'!F8510</x:f>
      </x:c>
      <x:c r="G8510" s="0">
        <x:f>'Historical Trades'!G8510</x:f>
      </x:c>
      <x:c r="H8510" s="0">
        <x:f>'Historical Trades'!H8510</x:f>
      </x:c>
      <x:c r="I8510" s="0">
        <x:f>'Historical Trades'!I8510</x:f>
      </x:c>
      <x:c r="J8510" s="0">
        <x:f>'Historical Trades'!J8510</x:f>
      </x:c>
      <x:c r="K8510" s="0">
        <x:f>'Historical Trades'!K8510</x:f>
      </x:c>
      <x:c r="L8510" s="0">
        <x:f>'Historical Trades'!L8510</x:f>
      </x:c>
      <x:c r="M8510" s="0">
        <x:f>'Historical Trades'!M8510</x:f>
      </x:c>
      <x:c r="N8510" s="0">
        <x:f>CLEAN('Historical Trades'!O8510)</x:f>
      </x:c>
      <x:c r="P8510" s="14">
        <x:f>IF(G8510="sell",M8510,-M8510)</x:f>
      </x:c>
      <x:c r="Q8510" s="14">
        <x:f>VLOOKUP(N8510,'Currency Rates'!$A$3:$C$32,3,0)</x:f>
      </x:c>
      <x:c r="R8510" s="0">
        <x:f>IF(A8510="SPUS",0,IF(A8510="FWD",0,P8510/Q8510))</x:f>
      </x:c>
    </x:row>
    <x:row r="8511" spans="1:19" x14ac:dyDescent="0.3">
      <x:c r="A8511" s="0">
        <x:f>'Historical Trades'!A8511</x:f>
      </x:c>
      <x:c r="B8511" s="0">
        <x:f>'Historical Trades'!B8511</x:f>
      </x:c>
      <x:c r="C8511" s="23">
        <x:f>'Historical Trades'!C8511</x:f>
      </x:c>
      <x:c r="D8511" s="0">
        <x:f>'Historical Trades'!D8511</x:f>
      </x:c>
      <x:c r="E8511" s="23">
        <x:f>'Historical Trades'!E8511</x:f>
      </x:c>
      <x:c r="F8511" s="0">
        <x:f>'Historical Trades'!F8511</x:f>
      </x:c>
      <x:c r="G8511" s="0">
        <x:f>'Historical Trades'!G8511</x:f>
      </x:c>
      <x:c r="H8511" s="0">
        <x:f>'Historical Trades'!H8511</x:f>
      </x:c>
      <x:c r="I8511" s="0">
        <x:f>'Historical Trades'!I8511</x:f>
      </x:c>
      <x:c r="J8511" s="0">
        <x:f>'Historical Trades'!J8511</x:f>
      </x:c>
      <x:c r="K8511" s="0">
        <x:f>'Historical Trades'!K8511</x:f>
      </x:c>
      <x:c r="L8511" s="0">
        <x:f>'Historical Trades'!L8511</x:f>
      </x:c>
      <x:c r="M8511" s="0">
        <x:f>'Historical Trades'!M8511</x:f>
      </x:c>
      <x:c r="N8511" s="0">
        <x:f>CLEAN('Historical Trades'!O8511)</x:f>
      </x:c>
      <x:c r="P8511" s="14">
        <x:f>IF(G8511="sell",M8511,-M8511)</x:f>
      </x:c>
      <x:c r="Q8511" s="14">
        <x:f>VLOOKUP(N8511,'Currency Rates'!$A$3:$C$32,3,0)</x:f>
      </x:c>
      <x:c r="R8511" s="0">
        <x:f>IF(A8511="SPUS",0,IF(A8511="FWD",0,P8511/Q8511))</x:f>
      </x:c>
    </x:row>
    <x:row r="8512" spans="1:19" x14ac:dyDescent="0.3">
      <x:c r="A8512" s="0">
        <x:f>'Historical Trades'!A8512</x:f>
      </x:c>
      <x:c r="B8512" s="0">
        <x:f>'Historical Trades'!B8512</x:f>
      </x:c>
      <x:c r="C8512" s="23">
        <x:f>'Historical Trades'!C8512</x:f>
      </x:c>
      <x:c r="D8512" s="0">
        <x:f>'Historical Trades'!D8512</x:f>
      </x:c>
      <x:c r="E8512" s="23">
        <x:f>'Historical Trades'!E8512</x:f>
      </x:c>
      <x:c r="F8512" s="0">
        <x:f>'Historical Trades'!F8512</x:f>
      </x:c>
      <x:c r="G8512" s="0">
        <x:f>'Historical Trades'!G8512</x:f>
      </x:c>
      <x:c r="H8512" s="0">
        <x:f>'Historical Trades'!H8512</x:f>
      </x:c>
      <x:c r="I8512" s="0">
        <x:f>'Historical Trades'!I8512</x:f>
      </x:c>
      <x:c r="J8512" s="0">
        <x:f>'Historical Trades'!J8512</x:f>
      </x:c>
      <x:c r="K8512" s="0">
        <x:f>'Historical Trades'!K8512</x:f>
      </x:c>
      <x:c r="L8512" s="0">
        <x:f>'Historical Trades'!L8512</x:f>
      </x:c>
      <x:c r="M8512" s="0">
        <x:f>'Historical Trades'!M8512</x:f>
      </x:c>
      <x:c r="N8512" s="0">
        <x:f>CLEAN('Historical Trades'!O8512)</x:f>
      </x:c>
      <x:c r="P8512" s="14">
        <x:f>IF(G8512="sell",M8512,-M8512)</x:f>
      </x:c>
      <x:c r="Q8512" s="14">
        <x:f>VLOOKUP(N8512,'Currency Rates'!$A$3:$C$32,3,0)</x:f>
      </x:c>
      <x:c r="R8512" s="0">
        <x:f>IF(A8512="SPUS",0,IF(A8512="FWD",0,P8512/Q8512))</x:f>
      </x:c>
    </x:row>
    <x:row r="8513" spans="1:19" x14ac:dyDescent="0.3">
      <x:c r="A8513" s="0">
        <x:f>'Historical Trades'!A8513</x:f>
      </x:c>
      <x:c r="B8513" s="0">
        <x:f>'Historical Trades'!B8513</x:f>
      </x:c>
      <x:c r="C8513" s="23">
        <x:f>'Historical Trades'!C8513</x:f>
      </x:c>
      <x:c r="D8513" s="0">
        <x:f>'Historical Trades'!D8513</x:f>
      </x:c>
      <x:c r="E8513" s="23">
        <x:f>'Historical Trades'!E8513</x:f>
      </x:c>
      <x:c r="F8513" s="0">
        <x:f>'Historical Trades'!F8513</x:f>
      </x:c>
      <x:c r="G8513" s="0">
        <x:f>'Historical Trades'!G8513</x:f>
      </x:c>
      <x:c r="H8513" s="0">
        <x:f>'Historical Trades'!H8513</x:f>
      </x:c>
      <x:c r="I8513" s="0">
        <x:f>'Historical Trades'!I8513</x:f>
      </x:c>
      <x:c r="J8513" s="0">
        <x:f>'Historical Trades'!J8513</x:f>
      </x:c>
      <x:c r="K8513" s="0">
        <x:f>'Historical Trades'!K8513</x:f>
      </x:c>
      <x:c r="L8513" s="0">
        <x:f>'Historical Trades'!L8513</x:f>
      </x:c>
      <x:c r="M8513" s="0">
        <x:f>'Historical Trades'!M8513</x:f>
      </x:c>
      <x:c r="N8513" s="0">
        <x:f>CLEAN('Historical Trades'!O8513)</x:f>
      </x:c>
      <x:c r="P8513" s="14">
        <x:f>IF(G8513="sell",M8513,-M8513)</x:f>
      </x:c>
      <x:c r="Q8513" s="14">
        <x:f>VLOOKUP(N8513,'Currency Rates'!$A$3:$C$32,3,0)</x:f>
      </x:c>
      <x:c r="R8513" s="0">
        <x:f>IF(A8513="SPUS",0,IF(A8513="FWD",0,P8513/Q8513))</x:f>
      </x:c>
    </x:row>
    <x:row r="8514" spans="1:19" x14ac:dyDescent="0.3">
      <x:c r="A8514" s="0">
        <x:f>'Historical Trades'!A8514</x:f>
      </x:c>
      <x:c r="B8514" s="0">
        <x:f>'Historical Trades'!B8514</x:f>
      </x:c>
      <x:c r="C8514" s="23">
        <x:f>'Historical Trades'!C8514</x:f>
      </x:c>
      <x:c r="D8514" s="0">
        <x:f>'Historical Trades'!D8514</x:f>
      </x:c>
      <x:c r="E8514" s="23">
        <x:f>'Historical Trades'!E8514</x:f>
      </x:c>
      <x:c r="F8514" s="0">
        <x:f>'Historical Trades'!F8514</x:f>
      </x:c>
      <x:c r="G8514" s="0">
        <x:f>'Historical Trades'!G8514</x:f>
      </x:c>
      <x:c r="H8514" s="0">
        <x:f>'Historical Trades'!H8514</x:f>
      </x:c>
      <x:c r="I8514" s="0">
        <x:f>'Historical Trades'!I8514</x:f>
      </x:c>
      <x:c r="J8514" s="0">
        <x:f>'Historical Trades'!J8514</x:f>
      </x:c>
      <x:c r="K8514" s="0">
        <x:f>'Historical Trades'!K8514</x:f>
      </x:c>
      <x:c r="L8514" s="0">
        <x:f>'Historical Trades'!L8514</x:f>
      </x:c>
      <x:c r="M8514" s="0">
        <x:f>'Historical Trades'!M8514</x:f>
      </x:c>
      <x:c r="N8514" s="0">
        <x:f>CLEAN('Historical Trades'!O8514)</x:f>
      </x:c>
      <x:c r="P8514" s="14">
        <x:f>IF(G8514="sell",M8514,-M8514)</x:f>
      </x:c>
      <x:c r="Q8514" s="14">
        <x:f>VLOOKUP(N8514,'Currency Rates'!$A$3:$C$32,3,0)</x:f>
      </x:c>
      <x:c r="R8514" s="0">
        <x:f>IF(A8514="SPUS",0,IF(A8514="FWD",0,P8514/Q8514))</x:f>
      </x:c>
    </x:row>
    <x:row r="8515" spans="1:19" x14ac:dyDescent="0.3">
      <x:c r="A8515" s="0">
        <x:f>'Historical Trades'!A8515</x:f>
      </x:c>
      <x:c r="B8515" s="0">
        <x:f>'Historical Trades'!B8515</x:f>
      </x:c>
      <x:c r="C8515" s="23">
        <x:f>'Historical Trades'!C8515</x:f>
      </x:c>
      <x:c r="D8515" s="0">
        <x:f>'Historical Trades'!D8515</x:f>
      </x:c>
      <x:c r="E8515" s="23">
        <x:f>'Historical Trades'!E8515</x:f>
      </x:c>
      <x:c r="F8515" s="0">
        <x:f>'Historical Trades'!F8515</x:f>
      </x:c>
      <x:c r="G8515" s="0">
        <x:f>'Historical Trades'!G8515</x:f>
      </x:c>
      <x:c r="H8515" s="0">
        <x:f>'Historical Trades'!H8515</x:f>
      </x:c>
      <x:c r="I8515" s="0">
        <x:f>'Historical Trades'!I8515</x:f>
      </x:c>
      <x:c r="J8515" s="0">
        <x:f>'Historical Trades'!J8515</x:f>
      </x:c>
      <x:c r="K8515" s="0">
        <x:f>'Historical Trades'!K8515</x:f>
      </x:c>
      <x:c r="L8515" s="0">
        <x:f>'Historical Trades'!L8515</x:f>
      </x:c>
      <x:c r="M8515" s="0">
        <x:f>'Historical Trades'!M8515</x:f>
      </x:c>
      <x:c r="N8515" s="0">
        <x:f>CLEAN('Historical Trades'!O8515)</x:f>
      </x:c>
      <x:c r="P8515" s="14">
        <x:f>IF(G8515="sell",M8515,-M8515)</x:f>
      </x:c>
      <x:c r="Q8515" s="14">
        <x:f>VLOOKUP(N8515,'Currency Rates'!$A$3:$C$32,3,0)</x:f>
      </x:c>
      <x:c r="R8515" s="0">
        <x:f>IF(A8515="SPUS",0,IF(A8515="FWD",0,P8515/Q8515))</x:f>
      </x:c>
    </x:row>
    <x:row r="8516" spans="1:19" x14ac:dyDescent="0.3">
      <x:c r="A8516" s="0">
        <x:f>'Historical Trades'!A8516</x:f>
      </x:c>
      <x:c r="B8516" s="0">
        <x:f>'Historical Trades'!B8516</x:f>
      </x:c>
      <x:c r="C8516" s="23">
        <x:f>'Historical Trades'!C8516</x:f>
      </x:c>
      <x:c r="D8516" s="0">
        <x:f>'Historical Trades'!D8516</x:f>
      </x:c>
      <x:c r="E8516" s="23">
        <x:f>'Historical Trades'!E8516</x:f>
      </x:c>
      <x:c r="F8516" s="0">
        <x:f>'Historical Trades'!F8516</x:f>
      </x:c>
      <x:c r="G8516" s="0">
        <x:f>'Historical Trades'!G8516</x:f>
      </x:c>
      <x:c r="H8516" s="0">
        <x:f>'Historical Trades'!H8516</x:f>
      </x:c>
      <x:c r="I8516" s="0">
        <x:f>'Historical Trades'!I8516</x:f>
      </x:c>
      <x:c r="J8516" s="0">
        <x:f>'Historical Trades'!J8516</x:f>
      </x:c>
      <x:c r="K8516" s="0">
        <x:f>'Historical Trades'!K8516</x:f>
      </x:c>
      <x:c r="L8516" s="0">
        <x:f>'Historical Trades'!L8516</x:f>
      </x:c>
      <x:c r="M8516" s="0">
        <x:f>'Historical Trades'!M8516</x:f>
      </x:c>
      <x:c r="N8516" s="0">
        <x:f>CLEAN('Historical Trades'!O8516)</x:f>
      </x:c>
      <x:c r="P8516" s="14">
        <x:f>IF(G8516="sell",M8516,-M8516)</x:f>
      </x:c>
      <x:c r="Q8516" s="14">
        <x:f>VLOOKUP(N8516,'Currency Rates'!$A$3:$C$32,3,0)</x:f>
      </x:c>
      <x:c r="R8516" s="0">
        <x:f>IF(A8516="SPUS",0,IF(A8516="FWD",0,P8516/Q8516))</x:f>
      </x:c>
    </x:row>
    <x:row r="8517" spans="1:19" x14ac:dyDescent="0.3">
      <x:c r="A8517" s="0">
        <x:f>'Historical Trades'!A8517</x:f>
      </x:c>
      <x:c r="B8517" s="0">
        <x:f>'Historical Trades'!B8517</x:f>
      </x:c>
      <x:c r="C8517" s="23">
        <x:f>'Historical Trades'!C8517</x:f>
      </x:c>
      <x:c r="D8517" s="0">
        <x:f>'Historical Trades'!D8517</x:f>
      </x:c>
      <x:c r="E8517" s="23">
        <x:f>'Historical Trades'!E8517</x:f>
      </x:c>
      <x:c r="F8517" s="0">
        <x:f>'Historical Trades'!F8517</x:f>
      </x:c>
      <x:c r="G8517" s="0">
        <x:f>'Historical Trades'!G8517</x:f>
      </x:c>
      <x:c r="H8517" s="0">
        <x:f>'Historical Trades'!H8517</x:f>
      </x:c>
      <x:c r="I8517" s="0">
        <x:f>'Historical Trades'!I8517</x:f>
      </x:c>
      <x:c r="J8517" s="0">
        <x:f>'Historical Trades'!J8517</x:f>
      </x:c>
      <x:c r="K8517" s="0">
        <x:f>'Historical Trades'!K8517</x:f>
      </x:c>
      <x:c r="L8517" s="0">
        <x:f>'Historical Trades'!L8517</x:f>
      </x:c>
      <x:c r="M8517" s="0">
        <x:f>'Historical Trades'!M8517</x:f>
      </x:c>
      <x:c r="N8517" s="0">
        <x:f>CLEAN('Historical Trades'!O8517)</x:f>
      </x:c>
      <x:c r="P8517" s="14">
        <x:f>IF(G8517="sell",M8517,-M8517)</x:f>
      </x:c>
      <x:c r="Q8517" s="14">
        <x:f>VLOOKUP(N8517,'Currency Rates'!$A$3:$C$32,3,0)</x:f>
      </x:c>
      <x:c r="R8517" s="0">
        <x:f>IF(A8517="SPUS",0,IF(A8517="FWD",0,P8517/Q8517))</x:f>
      </x:c>
    </x:row>
    <x:row r="8518" spans="1:19" x14ac:dyDescent="0.3">
      <x:c r="A8518" s="0">
        <x:f>'Historical Trades'!A8518</x:f>
      </x:c>
      <x:c r="B8518" s="0">
        <x:f>'Historical Trades'!B8518</x:f>
      </x:c>
      <x:c r="C8518" s="23">
        <x:f>'Historical Trades'!C8518</x:f>
      </x:c>
      <x:c r="D8518" s="0">
        <x:f>'Historical Trades'!D8518</x:f>
      </x:c>
      <x:c r="E8518" s="23">
        <x:f>'Historical Trades'!E8518</x:f>
      </x:c>
      <x:c r="F8518" s="0">
        <x:f>'Historical Trades'!F8518</x:f>
      </x:c>
      <x:c r="G8518" s="0">
        <x:f>'Historical Trades'!G8518</x:f>
      </x:c>
      <x:c r="H8518" s="0">
        <x:f>'Historical Trades'!H8518</x:f>
      </x:c>
      <x:c r="I8518" s="0">
        <x:f>'Historical Trades'!I8518</x:f>
      </x:c>
      <x:c r="J8518" s="0">
        <x:f>'Historical Trades'!J8518</x:f>
      </x:c>
      <x:c r="K8518" s="0">
        <x:f>'Historical Trades'!K8518</x:f>
      </x:c>
      <x:c r="L8518" s="0">
        <x:f>'Historical Trades'!L8518</x:f>
      </x:c>
      <x:c r="M8518" s="0">
        <x:f>'Historical Trades'!M8518</x:f>
      </x:c>
      <x:c r="N8518" s="0">
        <x:f>CLEAN('Historical Trades'!O8518)</x:f>
      </x:c>
      <x:c r="P8518" s="14">
        <x:f>IF(G8518="sell",M8518,-M8518)</x:f>
      </x:c>
      <x:c r="Q8518" s="14">
        <x:f>VLOOKUP(N8518,'Currency Rates'!$A$3:$C$32,3,0)</x:f>
      </x:c>
      <x:c r="R8518" s="0">
        <x:f>IF(A8518="SPUS",0,IF(A8518="FWD",0,P8518/Q8518))</x:f>
      </x:c>
    </x:row>
    <x:row r="8519" spans="1:19" x14ac:dyDescent="0.3">
      <x:c r="A8519" s="0">
        <x:f>'Historical Trades'!A8519</x:f>
      </x:c>
      <x:c r="B8519" s="0">
        <x:f>'Historical Trades'!B8519</x:f>
      </x:c>
      <x:c r="C8519" s="23">
        <x:f>'Historical Trades'!C8519</x:f>
      </x:c>
      <x:c r="D8519" s="0">
        <x:f>'Historical Trades'!D8519</x:f>
      </x:c>
      <x:c r="E8519" s="23">
        <x:f>'Historical Trades'!E8519</x:f>
      </x:c>
      <x:c r="F8519" s="0">
        <x:f>'Historical Trades'!F8519</x:f>
      </x:c>
      <x:c r="G8519" s="0">
        <x:f>'Historical Trades'!G8519</x:f>
      </x:c>
      <x:c r="H8519" s="0">
        <x:f>'Historical Trades'!H8519</x:f>
      </x:c>
      <x:c r="I8519" s="0">
        <x:f>'Historical Trades'!I8519</x:f>
      </x:c>
      <x:c r="J8519" s="0">
        <x:f>'Historical Trades'!J8519</x:f>
      </x:c>
      <x:c r="K8519" s="0">
        <x:f>'Historical Trades'!K8519</x:f>
      </x:c>
      <x:c r="L8519" s="0">
        <x:f>'Historical Trades'!L8519</x:f>
      </x:c>
      <x:c r="M8519" s="0">
        <x:f>'Historical Trades'!M8519</x:f>
      </x:c>
      <x:c r="N8519" s="0">
        <x:f>CLEAN('Historical Trades'!O8519)</x:f>
      </x:c>
      <x:c r="P8519" s="14">
        <x:f>IF(G8519="sell",M8519,-M8519)</x:f>
      </x:c>
      <x:c r="Q8519" s="14">
        <x:f>VLOOKUP(N8519,'Currency Rates'!$A$3:$C$32,3,0)</x:f>
      </x:c>
      <x:c r="R8519" s="0">
        <x:f>IF(A8519="SPUS",0,IF(A8519="FWD",0,P8519/Q8519))</x:f>
      </x:c>
    </x:row>
    <x:row r="8520" spans="1:19" x14ac:dyDescent="0.3">
      <x:c r="A8520" s="0">
        <x:f>'Historical Trades'!A8520</x:f>
      </x:c>
      <x:c r="B8520" s="0">
        <x:f>'Historical Trades'!B8520</x:f>
      </x:c>
      <x:c r="C8520" s="23">
        <x:f>'Historical Trades'!C8520</x:f>
      </x:c>
      <x:c r="D8520" s="0">
        <x:f>'Historical Trades'!D8520</x:f>
      </x:c>
      <x:c r="E8520" s="23">
        <x:f>'Historical Trades'!E8520</x:f>
      </x:c>
      <x:c r="F8520" s="0">
        <x:f>'Historical Trades'!F8520</x:f>
      </x:c>
      <x:c r="G8520" s="0">
        <x:f>'Historical Trades'!G8520</x:f>
      </x:c>
      <x:c r="H8520" s="0">
        <x:f>'Historical Trades'!H8520</x:f>
      </x:c>
      <x:c r="I8520" s="0">
        <x:f>'Historical Trades'!I8520</x:f>
      </x:c>
      <x:c r="J8520" s="0">
        <x:f>'Historical Trades'!J8520</x:f>
      </x:c>
      <x:c r="K8520" s="0">
        <x:f>'Historical Trades'!K8520</x:f>
      </x:c>
      <x:c r="L8520" s="0">
        <x:f>'Historical Trades'!L8520</x:f>
      </x:c>
      <x:c r="M8520" s="0">
        <x:f>'Historical Trades'!M8520</x:f>
      </x:c>
      <x:c r="N8520" s="0">
        <x:f>CLEAN('Historical Trades'!O8520)</x:f>
      </x:c>
      <x:c r="P8520" s="14">
        <x:f>IF(G8520="sell",M8520,-M8520)</x:f>
      </x:c>
      <x:c r="Q8520" s="14">
        <x:f>VLOOKUP(N8520,'Currency Rates'!$A$3:$C$32,3,0)</x:f>
      </x:c>
      <x:c r="R8520" s="0">
        <x:f>IF(A8520="SPUS",0,IF(A8520="FWD",0,P8520/Q8520))</x:f>
      </x:c>
    </x:row>
    <x:row r="8521" spans="1:19" x14ac:dyDescent="0.3">
      <x:c r="A8521" s="0">
        <x:f>'Historical Trades'!A8521</x:f>
      </x:c>
      <x:c r="B8521" s="0">
        <x:f>'Historical Trades'!B8521</x:f>
      </x:c>
      <x:c r="C8521" s="23">
        <x:f>'Historical Trades'!C8521</x:f>
      </x:c>
      <x:c r="D8521" s="0">
        <x:f>'Historical Trades'!D8521</x:f>
      </x:c>
      <x:c r="E8521" s="23">
        <x:f>'Historical Trades'!E8521</x:f>
      </x:c>
      <x:c r="F8521" s="0">
        <x:f>'Historical Trades'!F8521</x:f>
      </x:c>
      <x:c r="G8521" s="0">
        <x:f>'Historical Trades'!G8521</x:f>
      </x:c>
      <x:c r="H8521" s="0">
        <x:f>'Historical Trades'!H8521</x:f>
      </x:c>
      <x:c r="I8521" s="0">
        <x:f>'Historical Trades'!I8521</x:f>
      </x:c>
      <x:c r="J8521" s="0">
        <x:f>'Historical Trades'!J8521</x:f>
      </x:c>
      <x:c r="K8521" s="0">
        <x:f>'Historical Trades'!K8521</x:f>
      </x:c>
      <x:c r="L8521" s="0">
        <x:f>'Historical Trades'!L8521</x:f>
      </x:c>
      <x:c r="M8521" s="0">
        <x:f>'Historical Trades'!M8521</x:f>
      </x:c>
      <x:c r="N8521" s="0">
        <x:f>CLEAN('Historical Trades'!O8521)</x:f>
      </x:c>
      <x:c r="P8521" s="14">
        <x:f>IF(G8521="sell",M8521,-M8521)</x:f>
      </x:c>
      <x:c r="Q8521" s="14">
        <x:f>VLOOKUP(N8521,'Currency Rates'!$A$3:$C$32,3,0)</x:f>
      </x:c>
      <x:c r="R8521" s="0">
        <x:f>IF(A8521="SPUS",0,IF(A8521="FWD",0,P8521/Q8521))</x:f>
      </x:c>
    </x:row>
    <x:row r="8522" spans="1:19" x14ac:dyDescent="0.3">
      <x:c r="A8522" s="0">
        <x:f>'Historical Trades'!A8522</x:f>
      </x:c>
      <x:c r="B8522" s="0">
        <x:f>'Historical Trades'!B8522</x:f>
      </x:c>
      <x:c r="C8522" s="23">
        <x:f>'Historical Trades'!C8522</x:f>
      </x:c>
      <x:c r="D8522" s="0">
        <x:f>'Historical Trades'!D8522</x:f>
      </x:c>
      <x:c r="E8522" s="23">
        <x:f>'Historical Trades'!E8522</x:f>
      </x:c>
      <x:c r="F8522" s="0">
        <x:f>'Historical Trades'!F8522</x:f>
      </x:c>
      <x:c r="G8522" s="0">
        <x:f>'Historical Trades'!G8522</x:f>
      </x:c>
      <x:c r="H8522" s="0">
        <x:f>'Historical Trades'!H8522</x:f>
      </x:c>
      <x:c r="I8522" s="0">
        <x:f>'Historical Trades'!I8522</x:f>
      </x:c>
      <x:c r="J8522" s="0">
        <x:f>'Historical Trades'!J8522</x:f>
      </x:c>
      <x:c r="K8522" s="0">
        <x:f>'Historical Trades'!K8522</x:f>
      </x:c>
      <x:c r="L8522" s="0">
        <x:f>'Historical Trades'!L8522</x:f>
      </x:c>
      <x:c r="M8522" s="0">
        <x:f>'Historical Trades'!M8522</x:f>
      </x:c>
      <x:c r="N8522" s="0">
        <x:f>CLEAN('Historical Trades'!O8522)</x:f>
      </x:c>
      <x:c r="P8522" s="14">
        <x:f>IF(G8522="sell",M8522,-M8522)</x:f>
      </x:c>
      <x:c r="Q8522" s="14">
        <x:f>VLOOKUP(N8522,'Currency Rates'!$A$3:$C$32,3,0)</x:f>
      </x:c>
      <x:c r="R8522" s="0">
        <x:f>IF(A8522="SPUS",0,IF(A8522="FWD",0,P8522/Q8522))</x:f>
      </x:c>
    </x:row>
    <x:row r="8523" spans="1:19" x14ac:dyDescent="0.3">
      <x:c r="A8523" s="0">
        <x:f>'Historical Trades'!A8523</x:f>
      </x:c>
      <x:c r="B8523" s="0">
        <x:f>'Historical Trades'!B8523</x:f>
      </x:c>
      <x:c r="C8523" s="23">
        <x:f>'Historical Trades'!C8523</x:f>
      </x:c>
      <x:c r="D8523" s="0">
        <x:f>'Historical Trades'!D8523</x:f>
      </x:c>
      <x:c r="E8523" s="23">
        <x:f>'Historical Trades'!E8523</x:f>
      </x:c>
      <x:c r="F8523" s="0">
        <x:f>'Historical Trades'!F8523</x:f>
      </x:c>
      <x:c r="G8523" s="0">
        <x:f>'Historical Trades'!G8523</x:f>
      </x:c>
      <x:c r="H8523" s="0">
        <x:f>'Historical Trades'!H8523</x:f>
      </x:c>
      <x:c r="I8523" s="0">
        <x:f>'Historical Trades'!I8523</x:f>
      </x:c>
      <x:c r="J8523" s="0">
        <x:f>'Historical Trades'!J8523</x:f>
      </x:c>
      <x:c r="K8523" s="0">
        <x:f>'Historical Trades'!K8523</x:f>
      </x:c>
      <x:c r="L8523" s="0">
        <x:f>'Historical Trades'!L8523</x:f>
      </x:c>
      <x:c r="M8523" s="0">
        <x:f>'Historical Trades'!M8523</x:f>
      </x:c>
      <x:c r="N8523" s="0">
        <x:f>CLEAN('Historical Trades'!O8523)</x:f>
      </x:c>
      <x:c r="P8523" s="14">
        <x:f>IF(G8523="sell",M8523,-M8523)</x:f>
      </x:c>
      <x:c r="Q8523" s="14">
        <x:f>VLOOKUP(N8523,'Currency Rates'!$A$3:$C$32,3,0)</x:f>
      </x:c>
      <x:c r="R8523" s="0">
        <x:f>IF(A8523="SPUS",0,IF(A8523="FWD",0,P8523/Q8523))</x:f>
      </x:c>
    </x:row>
    <x:row r="8524" spans="1:19" x14ac:dyDescent="0.3">
      <x:c r="A8524" s="0">
        <x:f>'Historical Trades'!A8524</x:f>
      </x:c>
      <x:c r="B8524" s="0">
        <x:f>'Historical Trades'!B8524</x:f>
      </x:c>
      <x:c r="C8524" s="23">
        <x:f>'Historical Trades'!C8524</x:f>
      </x:c>
      <x:c r="D8524" s="0">
        <x:f>'Historical Trades'!D8524</x:f>
      </x:c>
      <x:c r="E8524" s="23">
        <x:f>'Historical Trades'!E8524</x:f>
      </x:c>
      <x:c r="F8524" s="0">
        <x:f>'Historical Trades'!F8524</x:f>
      </x:c>
      <x:c r="G8524" s="0">
        <x:f>'Historical Trades'!G8524</x:f>
      </x:c>
      <x:c r="H8524" s="0">
        <x:f>'Historical Trades'!H8524</x:f>
      </x:c>
      <x:c r="I8524" s="0">
        <x:f>'Historical Trades'!I8524</x:f>
      </x:c>
      <x:c r="J8524" s="0">
        <x:f>'Historical Trades'!J8524</x:f>
      </x:c>
      <x:c r="K8524" s="0">
        <x:f>'Historical Trades'!K8524</x:f>
      </x:c>
      <x:c r="L8524" s="0">
        <x:f>'Historical Trades'!L8524</x:f>
      </x:c>
      <x:c r="M8524" s="0">
        <x:f>'Historical Trades'!M8524</x:f>
      </x:c>
      <x:c r="N8524" s="0">
        <x:f>CLEAN('Historical Trades'!O8524)</x:f>
      </x:c>
      <x:c r="P8524" s="14">
        <x:f>IF(G8524="sell",M8524,-M8524)</x:f>
      </x:c>
      <x:c r="Q8524" s="14">
        <x:f>VLOOKUP(N8524,'Currency Rates'!$A$3:$C$32,3,0)</x:f>
      </x:c>
      <x:c r="R8524" s="0">
        <x:f>IF(A8524="SPUS",0,IF(A8524="FWD",0,P8524/Q8524))</x:f>
      </x:c>
    </x:row>
    <x:row r="8525" spans="1:19" x14ac:dyDescent="0.3">
      <x:c r="A8525" s="0">
        <x:f>'Historical Trades'!A8525</x:f>
      </x:c>
      <x:c r="B8525" s="0">
        <x:f>'Historical Trades'!B8525</x:f>
      </x:c>
      <x:c r="C8525" s="23">
        <x:f>'Historical Trades'!C8525</x:f>
      </x:c>
      <x:c r="D8525" s="0">
        <x:f>'Historical Trades'!D8525</x:f>
      </x:c>
      <x:c r="E8525" s="23">
        <x:f>'Historical Trades'!E8525</x:f>
      </x:c>
      <x:c r="F8525" s="0">
        <x:f>'Historical Trades'!F8525</x:f>
      </x:c>
      <x:c r="G8525" s="0">
        <x:f>'Historical Trades'!G8525</x:f>
      </x:c>
      <x:c r="H8525" s="0">
        <x:f>'Historical Trades'!H8525</x:f>
      </x:c>
      <x:c r="I8525" s="0">
        <x:f>'Historical Trades'!I8525</x:f>
      </x:c>
      <x:c r="J8525" s="0">
        <x:f>'Historical Trades'!J8525</x:f>
      </x:c>
      <x:c r="K8525" s="0">
        <x:f>'Historical Trades'!K8525</x:f>
      </x:c>
      <x:c r="L8525" s="0">
        <x:f>'Historical Trades'!L8525</x:f>
      </x:c>
      <x:c r="M8525" s="0">
        <x:f>'Historical Trades'!M8525</x:f>
      </x:c>
      <x:c r="N8525" s="0">
        <x:f>CLEAN('Historical Trades'!O8525)</x:f>
      </x:c>
      <x:c r="P8525" s="14">
        <x:f>IF(G8525="sell",M8525,-M8525)</x:f>
      </x:c>
      <x:c r="Q8525" s="14">
        <x:f>VLOOKUP(N8525,'Currency Rates'!$A$3:$C$32,3,0)</x:f>
      </x:c>
      <x:c r="R8525" s="0">
        <x:f>IF(A8525="SPUS",0,IF(A8525="FWD",0,P8525/Q8525))</x:f>
      </x:c>
    </x:row>
    <x:row r="8526" spans="1:19" x14ac:dyDescent="0.3">
      <x:c r="A8526" s="0">
        <x:f>'Historical Trades'!A8526</x:f>
      </x:c>
      <x:c r="B8526" s="0">
        <x:f>'Historical Trades'!B8526</x:f>
      </x:c>
      <x:c r="C8526" s="23">
        <x:f>'Historical Trades'!C8526</x:f>
      </x:c>
      <x:c r="D8526" s="0">
        <x:f>'Historical Trades'!D8526</x:f>
      </x:c>
      <x:c r="E8526" s="23">
        <x:f>'Historical Trades'!E8526</x:f>
      </x:c>
      <x:c r="F8526" s="0">
        <x:f>'Historical Trades'!F8526</x:f>
      </x:c>
      <x:c r="G8526" s="0">
        <x:f>'Historical Trades'!G8526</x:f>
      </x:c>
      <x:c r="H8526" s="0">
        <x:f>'Historical Trades'!H8526</x:f>
      </x:c>
      <x:c r="I8526" s="0">
        <x:f>'Historical Trades'!I8526</x:f>
      </x:c>
      <x:c r="J8526" s="0">
        <x:f>'Historical Trades'!J8526</x:f>
      </x:c>
      <x:c r="K8526" s="0">
        <x:f>'Historical Trades'!K8526</x:f>
      </x:c>
      <x:c r="L8526" s="0">
        <x:f>'Historical Trades'!L8526</x:f>
      </x:c>
      <x:c r="M8526" s="0">
        <x:f>'Historical Trades'!M8526</x:f>
      </x:c>
      <x:c r="N8526" s="0">
        <x:f>CLEAN('Historical Trades'!O8526)</x:f>
      </x:c>
      <x:c r="P8526" s="14">
        <x:f>IF(G8526="sell",M8526,-M8526)</x:f>
      </x:c>
      <x:c r="Q8526" s="14">
        <x:f>VLOOKUP(N8526,'Currency Rates'!$A$3:$C$32,3,0)</x:f>
      </x:c>
      <x:c r="R8526" s="0">
        <x:f>IF(A8526="SPUS",0,IF(A8526="FWD",0,P8526/Q8526))</x:f>
      </x:c>
    </x:row>
    <x:row r="8527" spans="1:19" x14ac:dyDescent="0.3">
      <x:c r="A8527" s="0">
        <x:f>'Historical Trades'!A8527</x:f>
      </x:c>
      <x:c r="B8527" s="0">
        <x:f>'Historical Trades'!B8527</x:f>
      </x:c>
      <x:c r="C8527" s="23">
        <x:f>'Historical Trades'!C8527</x:f>
      </x:c>
      <x:c r="D8527" s="0">
        <x:f>'Historical Trades'!D8527</x:f>
      </x:c>
      <x:c r="E8527" s="23">
        <x:f>'Historical Trades'!E8527</x:f>
      </x:c>
      <x:c r="F8527" s="0">
        <x:f>'Historical Trades'!F8527</x:f>
      </x:c>
      <x:c r="G8527" s="0">
        <x:f>'Historical Trades'!G8527</x:f>
      </x:c>
      <x:c r="H8527" s="0">
        <x:f>'Historical Trades'!H8527</x:f>
      </x:c>
      <x:c r="I8527" s="0">
        <x:f>'Historical Trades'!I8527</x:f>
      </x:c>
      <x:c r="J8527" s="0">
        <x:f>'Historical Trades'!J8527</x:f>
      </x:c>
      <x:c r="K8527" s="0">
        <x:f>'Historical Trades'!K8527</x:f>
      </x:c>
      <x:c r="L8527" s="0">
        <x:f>'Historical Trades'!L8527</x:f>
      </x:c>
      <x:c r="M8527" s="0">
        <x:f>'Historical Trades'!M8527</x:f>
      </x:c>
      <x:c r="N8527" s="0">
        <x:f>CLEAN('Historical Trades'!O8527)</x:f>
      </x:c>
      <x:c r="P8527" s="14">
        <x:f>IF(G8527="sell",M8527,-M8527)</x:f>
      </x:c>
      <x:c r="Q8527" s="14">
        <x:f>VLOOKUP(N8527,'Currency Rates'!$A$3:$C$32,3,0)</x:f>
      </x:c>
      <x:c r="R8527" s="0">
        <x:f>IF(A8527="SPUS",0,IF(A8527="FWD",0,P8527/Q8527))</x:f>
      </x:c>
    </x:row>
    <x:row r="8528" spans="1:19" x14ac:dyDescent="0.3">
      <x:c r="A8528" s="0">
        <x:f>'Historical Trades'!A8528</x:f>
      </x:c>
      <x:c r="B8528" s="0">
        <x:f>'Historical Trades'!B8528</x:f>
      </x:c>
      <x:c r="C8528" s="23">
        <x:f>'Historical Trades'!C8528</x:f>
      </x:c>
      <x:c r="D8528" s="0">
        <x:f>'Historical Trades'!D8528</x:f>
      </x:c>
      <x:c r="E8528" s="23">
        <x:f>'Historical Trades'!E8528</x:f>
      </x:c>
      <x:c r="F8528" s="0">
        <x:f>'Historical Trades'!F8528</x:f>
      </x:c>
      <x:c r="G8528" s="0">
        <x:f>'Historical Trades'!G8528</x:f>
      </x:c>
      <x:c r="H8528" s="0">
        <x:f>'Historical Trades'!H8528</x:f>
      </x:c>
      <x:c r="I8528" s="0">
        <x:f>'Historical Trades'!I8528</x:f>
      </x:c>
      <x:c r="J8528" s="0">
        <x:f>'Historical Trades'!J8528</x:f>
      </x:c>
      <x:c r="K8528" s="0">
        <x:f>'Historical Trades'!K8528</x:f>
      </x:c>
      <x:c r="L8528" s="0">
        <x:f>'Historical Trades'!L8528</x:f>
      </x:c>
      <x:c r="M8528" s="0">
        <x:f>'Historical Trades'!M8528</x:f>
      </x:c>
      <x:c r="N8528" s="0">
        <x:f>CLEAN('Historical Trades'!O8528)</x:f>
      </x:c>
      <x:c r="P8528" s="14">
        <x:f>IF(G8528="sell",M8528,-M8528)</x:f>
      </x:c>
      <x:c r="Q8528" s="14">
        <x:f>VLOOKUP(N8528,'Currency Rates'!$A$3:$C$32,3,0)</x:f>
      </x:c>
      <x:c r="R8528" s="0">
        <x:f>IF(A8528="SPUS",0,IF(A8528="FWD",0,P8528/Q8528))</x:f>
      </x:c>
    </x:row>
    <x:row r="8529" spans="1:19" x14ac:dyDescent="0.3">
      <x:c r="A8529" s="0">
        <x:f>'Historical Trades'!A8529</x:f>
      </x:c>
      <x:c r="B8529" s="0">
        <x:f>'Historical Trades'!B8529</x:f>
      </x:c>
      <x:c r="C8529" s="23">
        <x:f>'Historical Trades'!C8529</x:f>
      </x:c>
      <x:c r="D8529" s="0">
        <x:f>'Historical Trades'!D8529</x:f>
      </x:c>
      <x:c r="E8529" s="23">
        <x:f>'Historical Trades'!E8529</x:f>
      </x:c>
      <x:c r="F8529" s="0">
        <x:f>'Historical Trades'!F8529</x:f>
      </x:c>
      <x:c r="G8529" s="0">
        <x:f>'Historical Trades'!G8529</x:f>
      </x:c>
      <x:c r="H8529" s="0">
        <x:f>'Historical Trades'!H8529</x:f>
      </x:c>
      <x:c r="I8529" s="0">
        <x:f>'Historical Trades'!I8529</x:f>
      </x:c>
      <x:c r="J8529" s="0">
        <x:f>'Historical Trades'!J8529</x:f>
      </x:c>
      <x:c r="K8529" s="0">
        <x:f>'Historical Trades'!K8529</x:f>
      </x:c>
      <x:c r="L8529" s="0">
        <x:f>'Historical Trades'!L8529</x:f>
      </x:c>
      <x:c r="M8529" s="0">
        <x:f>'Historical Trades'!M8529</x:f>
      </x:c>
      <x:c r="N8529" s="0">
        <x:f>CLEAN('Historical Trades'!O8529)</x:f>
      </x:c>
      <x:c r="P8529" s="14">
        <x:f>IF(G8529="sell",M8529,-M8529)</x:f>
      </x:c>
      <x:c r="Q8529" s="14">
        <x:f>VLOOKUP(N8529,'Currency Rates'!$A$3:$C$32,3,0)</x:f>
      </x:c>
      <x:c r="R8529" s="0">
        <x:f>IF(A8529="SPUS",0,IF(A8529="FWD",0,P8529/Q8529))</x:f>
      </x:c>
    </x:row>
    <x:row r="8530" spans="1:19" x14ac:dyDescent="0.3">
      <x:c r="A8530" s="0">
        <x:f>'Historical Trades'!A8530</x:f>
      </x:c>
      <x:c r="B8530" s="0">
        <x:f>'Historical Trades'!B8530</x:f>
      </x:c>
      <x:c r="C8530" s="23">
        <x:f>'Historical Trades'!C8530</x:f>
      </x:c>
      <x:c r="D8530" s="0">
        <x:f>'Historical Trades'!D8530</x:f>
      </x:c>
      <x:c r="E8530" s="23">
        <x:f>'Historical Trades'!E8530</x:f>
      </x:c>
      <x:c r="F8530" s="0">
        <x:f>'Historical Trades'!F8530</x:f>
      </x:c>
      <x:c r="G8530" s="0">
        <x:f>'Historical Trades'!G8530</x:f>
      </x:c>
      <x:c r="H8530" s="0">
        <x:f>'Historical Trades'!H8530</x:f>
      </x:c>
      <x:c r="I8530" s="0">
        <x:f>'Historical Trades'!I8530</x:f>
      </x:c>
      <x:c r="J8530" s="0">
        <x:f>'Historical Trades'!J8530</x:f>
      </x:c>
      <x:c r="K8530" s="0">
        <x:f>'Historical Trades'!K8530</x:f>
      </x:c>
      <x:c r="L8530" s="0">
        <x:f>'Historical Trades'!L8530</x:f>
      </x:c>
      <x:c r="M8530" s="0">
        <x:f>'Historical Trades'!M8530</x:f>
      </x:c>
      <x:c r="N8530" s="0">
        <x:f>CLEAN('Historical Trades'!O8530)</x:f>
      </x:c>
      <x:c r="P8530" s="14">
        <x:f>IF(G8530="sell",M8530,-M8530)</x:f>
      </x:c>
      <x:c r="Q8530" s="14">
        <x:f>VLOOKUP(N8530,'Currency Rates'!$A$3:$C$32,3,0)</x:f>
      </x:c>
      <x:c r="R8530" s="0">
        <x:f>IF(A8530="SPUS",0,IF(A8530="FWD",0,P8530/Q8530))</x:f>
      </x:c>
    </x:row>
    <x:row r="8531" spans="1:19" x14ac:dyDescent="0.3">
      <x:c r="A8531" s="0">
        <x:f>'Historical Trades'!A8531</x:f>
      </x:c>
      <x:c r="B8531" s="0">
        <x:f>'Historical Trades'!B8531</x:f>
      </x:c>
      <x:c r="C8531" s="23">
        <x:f>'Historical Trades'!C8531</x:f>
      </x:c>
      <x:c r="D8531" s="0">
        <x:f>'Historical Trades'!D8531</x:f>
      </x:c>
      <x:c r="E8531" s="23">
        <x:f>'Historical Trades'!E8531</x:f>
      </x:c>
      <x:c r="F8531" s="0">
        <x:f>'Historical Trades'!F8531</x:f>
      </x:c>
      <x:c r="G8531" s="0">
        <x:f>'Historical Trades'!G8531</x:f>
      </x:c>
      <x:c r="H8531" s="0">
        <x:f>'Historical Trades'!H8531</x:f>
      </x:c>
      <x:c r="I8531" s="0">
        <x:f>'Historical Trades'!I8531</x:f>
      </x:c>
      <x:c r="J8531" s="0">
        <x:f>'Historical Trades'!J8531</x:f>
      </x:c>
      <x:c r="K8531" s="0">
        <x:f>'Historical Trades'!K8531</x:f>
      </x:c>
      <x:c r="L8531" s="0">
        <x:f>'Historical Trades'!L8531</x:f>
      </x:c>
      <x:c r="M8531" s="0">
        <x:f>'Historical Trades'!M8531</x:f>
      </x:c>
      <x:c r="N8531" s="0">
        <x:f>CLEAN('Historical Trades'!O8531)</x:f>
      </x:c>
      <x:c r="P8531" s="14">
        <x:f>IF(G8531="sell",M8531,-M8531)</x:f>
      </x:c>
      <x:c r="Q8531" s="14">
        <x:f>VLOOKUP(N8531,'Currency Rates'!$A$3:$C$32,3,0)</x:f>
      </x:c>
      <x:c r="R8531" s="0">
        <x:f>IF(A8531="SPUS",0,IF(A8531="FWD",0,P8531/Q8531))</x:f>
      </x:c>
    </x:row>
    <x:row r="8532" spans="1:19" x14ac:dyDescent="0.3">
      <x:c r="A8532" s="0">
        <x:f>'Historical Trades'!A8532</x:f>
      </x:c>
      <x:c r="B8532" s="0">
        <x:f>'Historical Trades'!B8532</x:f>
      </x:c>
      <x:c r="C8532" s="23">
        <x:f>'Historical Trades'!C8532</x:f>
      </x:c>
      <x:c r="D8532" s="0">
        <x:f>'Historical Trades'!D8532</x:f>
      </x:c>
      <x:c r="E8532" s="23">
        <x:f>'Historical Trades'!E8532</x:f>
      </x:c>
      <x:c r="F8532" s="0">
        <x:f>'Historical Trades'!F8532</x:f>
      </x:c>
      <x:c r="G8532" s="0">
        <x:f>'Historical Trades'!G8532</x:f>
      </x:c>
      <x:c r="H8532" s="0">
        <x:f>'Historical Trades'!H8532</x:f>
      </x:c>
      <x:c r="I8532" s="0">
        <x:f>'Historical Trades'!I8532</x:f>
      </x:c>
      <x:c r="J8532" s="0">
        <x:f>'Historical Trades'!J8532</x:f>
      </x:c>
      <x:c r="K8532" s="0">
        <x:f>'Historical Trades'!K8532</x:f>
      </x:c>
      <x:c r="L8532" s="0">
        <x:f>'Historical Trades'!L8532</x:f>
      </x:c>
      <x:c r="M8532" s="0">
        <x:f>'Historical Trades'!M8532</x:f>
      </x:c>
      <x:c r="N8532" s="0">
        <x:f>CLEAN('Historical Trades'!O8532)</x:f>
      </x:c>
      <x:c r="P8532" s="14">
        <x:f>IF(G8532="sell",M8532,-M8532)</x:f>
      </x:c>
      <x:c r="Q8532" s="14">
        <x:f>VLOOKUP(N8532,'Currency Rates'!$A$3:$C$32,3,0)</x:f>
      </x:c>
      <x:c r="R8532" s="0">
        <x:f>IF(A8532="SPUS",0,IF(A8532="FWD",0,P8532/Q8532))</x:f>
      </x:c>
    </x:row>
    <x:row r="8533" spans="1:19" x14ac:dyDescent="0.3">
      <x:c r="A8533" s="0">
        <x:f>'Historical Trades'!A8533</x:f>
      </x:c>
      <x:c r="B8533" s="0">
        <x:f>'Historical Trades'!B8533</x:f>
      </x:c>
      <x:c r="C8533" s="23">
        <x:f>'Historical Trades'!C8533</x:f>
      </x:c>
      <x:c r="D8533" s="0">
        <x:f>'Historical Trades'!D8533</x:f>
      </x:c>
      <x:c r="E8533" s="23">
        <x:f>'Historical Trades'!E8533</x:f>
      </x:c>
      <x:c r="F8533" s="0">
        <x:f>'Historical Trades'!F8533</x:f>
      </x:c>
      <x:c r="G8533" s="0">
        <x:f>'Historical Trades'!G8533</x:f>
      </x:c>
      <x:c r="H8533" s="0">
        <x:f>'Historical Trades'!H8533</x:f>
      </x:c>
      <x:c r="I8533" s="0">
        <x:f>'Historical Trades'!I8533</x:f>
      </x:c>
      <x:c r="J8533" s="0">
        <x:f>'Historical Trades'!J8533</x:f>
      </x:c>
      <x:c r="K8533" s="0">
        <x:f>'Historical Trades'!K8533</x:f>
      </x:c>
      <x:c r="L8533" s="0">
        <x:f>'Historical Trades'!L8533</x:f>
      </x:c>
      <x:c r="M8533" s="0">
        <x:f>'Historical Trades'!M8533</x:f>
      </x:c>
      <x:c r="N8533" s="0">
        <x:f>CLEAN('Historical Trades'!O8533)</x:f>
      </x:c>
      <x:c r="P8533" s="14">
        <x:f>IF(G8533="sell",M8533,-M8533)</x:f>
      </x:c>
      <x:c r="Q8533" s="14">
        <x:f>VLOOKUP(N8533,'Currency Rates'!$A$3:$C$32,3,0)</x:f>
      </x:c>
      <x:c r="R8533" s="0">
        <x:f>IF(A8533="SPUS",0,IF(A8533="FWD",0,P8533/Q8533))</x:f>
      </x:c>
    </x:row>
    <x:row r="8534" spans="1:19" x14ac:dyDescent="0.3">
      <x:c r="A8534" s="0">
        <x:f>'Historical Trades'!A8534</x:f>
      </x:c>
      <x:c r="B8534" s="0">
        <x:f>'Historical Trades'!B8534</x:f>
      </x:c>
      <x:c r="C8534" s="23">
        <x:f>'Historical Trades'!C8534</x:f>
      </x:c>
      <x:c r="D8534" s="0">
        <x:f>'Historical Trades'!D8534</x:f>
      </x:c>
      <x:c r="E8534" s="23">
        <x:f>'Historical Trades'!E8534</x:f>
      </x:c>
      <x:c r="F8534" s="0">
        <x:f>'Historical Trades'!F8534</x:f>
      </x:c>
      <x:c r="G8534" s="0">
        <x:f>'Historical Trades'!G8534</x:f>
      </x:c>
      <x:c r="H8534" s="0">
        <x:f>'Historical Trades'!H8534</x:f>
      </x:c>
      <x:c r="I8534" s="0">
        <x:f>'Historical Trades'!I8534</x:f>
      </x:c>
      <x:c r="J8534" s="0">
        <x:f>'Historical Trades'!J8534</x:f>
      </x:c>
      <x:c r="K8534" s="0">
        <x:f>'Historical Trades'!K8534</x:f>
      </x:c>
      <x:c r="L8534" s="0">
        <x:f>'Historical Trades'!L8534</x:f>
      </x:c>
      <x:c r="M8534" s="0">
        <x:f>'Historical Trades'!M8534</x:f>
      </x:c>
      <x:c r="N8534" s="0">
        <x:f>CLEAN('Historical Trades'!O8534)</x:f>
      </x:c>
      <x:c r="P8534" s="14">
        <x:f>IF(G8534="sell",M8534,-M8534)</x:f>
      </x:c>
      <x:c r="Q8534" s="14">
        <x:f>VLOOKUP(N8534,'Currency Rates'!$A$3:$C$32,3,0)</x:f>
      </x:c>
      <x:c r="R8534" s="0">
        <x:f>IF(A8534="SPUS",0,IF(A8534="FWD",0,P8534/Q8534))</x:f>
      </x:c>
    </x:row>
    <x:row r="8535" spans="1:19" x14ac:dyDescent="0.3">
      <x:c r="A8535" s="0">
        <x:f>'Historical Trades'!A8535</x:f>
      </x:c>
      <x:c r="B8535" s="0">
        <x:f>'Historical Trades'!B8535</x:f>
      </x:c>
      <x:c r="C8535" s="23">
        <x:f>'Historical Trades'!C8535</x:f>
      </x:c>
      <x:c r="D8535" s="0">
        <x:f>'Historical Trades'!D8535</x:f>
      </x:c>
      <x:c r="E8535" s="23">
        <x:f>'Historical Trades'!E8535</x:f>
      </x:c>
      <x:c r="F8535" s="0">
        <x:f>'Historical Trades'!F8535</x:f>
      </x:c>
      <x:c r="G8535" s="0">
        <x:f>'Historical Trades'!G8535</x:f>
      </x:c>
      <x:c r="H8535" s="0">
        <x:f>'Historical Trades'!H8535</x:f>
      </x:c>
      <x:c r="I8535" s="0">
        <x:f>'Historical Trades'!I8535</x:f>
      </x:c>
      <x:c r="J8535" s="0">
        <x:f>'Historical Trades'!J8535</x:f>
      </x:c>
      <x:c r="K8535" s="0">
        <x:f>'Historical Trades'!K8535</x:f>
      </x:c>
      <x:c r="L8535" s="0">
        <x:f>'Historical Trades'!L8535</x:f>
      </x:c>
      <x:c r="M8535" s="0">
        <x:f>'Historical Trades'!M8535</x:f>
      </x:c>
      <x:c r="N8535" s="0">
        <x:f>CLEAN('Historical Trades'!O8535)</x:f>
      </x:c>
      <x:c r="P8535" s="14">
        <x:f>IF(G8535="sell",M8535,-M8535)</x:f>
      </x:c>
      <x:c r="Q8535" s="14">
        <x:f>VLOOKUP(N8535,'Currency Rates'!$A$3:$C$32,3,0)</x:f>
      </x:c>
      <x:c r="R8535" s="0">
        <x:f>IF(A8535="SPUS",0,IF(A8535="FWD",0,P8535/Q8535))</x:f>
      </x:c>
    </x:row>
    <x:row r="8536" spans="1:19" x14ac:dyDescent="0.3">
      <x:c r="A8536" s="0">
        <x:f>'Historical Trades'!A8536</x:f>
      </x:c>
      <x:c r="B8536" s="0">
        <x:f>'Historical Trades'!B8536</x:f>
      </x:c>
      <x:c r="C8536" s="23">
        <x:f>'Historical Trades'!C8536</x:f>
      </x:c>
      <x:c r="D8536" s="0">
        <x:f>'Historical Trades'!D8536</x:f>
      </x:c>
      <x:c r="E8536" s="23">
        <x:f>'Historical Trades'!E8536</x:f>
      </x:c>
      <x:c r="F8536" s="0">
        <x:f>'Historical Trades'!F8536</x:f>
      </x:c>
      <x:c r="G8536" s="0">
        <x:f>'Historical Trades'!G8536</x:f>
      </x:c>
      <x:c r="H8536" s="0">
        <x:f>'Historical Trades'!H8536</x:f>
      </x:c>
      <x:c r="I8536" s="0">
        <x:f>'Historical Trades'!I8536</x:f>
      </x:c>
      <x:c r="J8536" s="0">
        <x:f>'Historical Trades'!J8536</x:f>
      </x:c>
      <x:c r="K8536" s="0">
        <x:f>'Historical Trades'!K8536</x:f>
      </x:c>
      <x:c r="L8536" s="0">
        <x:f>'Historical Trades'!L8536</x:f>
      </x:c>
      <x:c r="M8536" s="0">
        <x:f>'Historical Trades'!M8536</x:f>
      </x:c>
      <x:c r="N8536" s="0">
        <x:f>CLEAN('Historical Trades'!O8536)</x:f>
      </x:c>
      <x:c r="P8536" s="14">
        <x:f>IF(G8536="sell",M8536,-M8536)</x:f>
      </x:c>
      <x:c r="Q8536" s="14">
        <x:f>VLOOKUP(N8536,'Currency Rates'!$A$3:$C$32,3,0)</x:f>
      </x:c>
      <x:c r="R8536" s="0">
        <x:f>IF(A8536="SPUS",0,IF(A8536="FWD",0,P8536/Q8536))</x:f>
      </x:c>
    </x:row>
    <x:row r="8537" spans="1:19" x14ac:dyDescent="0.3">
      <x:c r="A8537" s="0">
        <x:f>'Historical Trades'!A8537</x:f>
      </x:c>
      <x:c r="B8537" s="0">
        <x:f>'Historical Trades'!B8537</x:f>
      </x:c>
      <x:c r="C8537" s="23">
        <x:f>'Historical Trades'!C8537</x:f>
      </x:c>
      <x:c r="D8537" s="0">
        <x:f>'Historical Trades'!D8537</x:f>
      </x:c>
      <x:c r="E8537" s="23">
        <x:f>'Historical Trades'!E8537</x:f>
      </x:c>
      <x:c r="F8537" s="0">
        <x:f>'Historical Trades'!F8537</x:f>
      </x:c>
      <x:c r="G8537" s="0">
        <x:f>'Historical Trades'!G8537</x:f>
      </x:c>
      <x:c r="H8537" s="0">
        <x:f>'Historical Trades'!H8537</x:f>
      </x:c>
      <x:c r="I8537" s="0">
        <x:f>'Historical Trades'!I8537</x:f>
      </x:c>
      <x:c r="J8537" s="0">
        <x:f>'Historical Trades'!J8537</x:f>
      </x:c>
      <x:c r="K8537" s="0">
        <x:f>'Historical Trades'!K8537</x:f>
      </x:c>
      <x:c r="L8537" s="0">
        <x:f>'Historical Trades'!L8537</x:f>
      </x:c>
      <x:c r="M8537" s="0">
        <x:f>'Historical Trades'!M8537</x:f>
      </x:c>
      <x:c r="N8537" s="0">
        <x:f>CLEAN('Historical Trades'!O8537)</x:f>
      </x:c>
      <x:c r="P8537" s="14">
        <x:f>IF(G8537="sell",M8537,-M8537)</x:f>
      </x:c>
      <x:c r="Q8537" s="14">
        <x:f>VLOOKUP(N8537,'Currency Rates'!$A$3:$C$32,3,0)</x:f>
      </x:c>
      <x:c r="R8537" s="0">
        <x:f>IF(A8537="SPUS",0,IF(A8537="FWD",0,P8537/Q8537))</x:f>
      </x:c>
    </x:row>
    <x:row r="8538" spans="1:19" x14ac:dyDescent="0.3">
      <x:c r="A8538" s="0">
        <x:f>'Historical Trades'!A8538</x:f>
      </x:c>
      <x:c r="B8538" s="0">
        <x:f>'Historical Trades'!B8538</x:f>
      </x:c>
      <x:c r="C8538" s="23">
        <x:f>'Historical Trades'!C8538</x:f>
      </x:c>
      <x:c r="D8538" s="0">
        <x:f>'Historical Trades'!D8538</x:f>
      </x:c>
      <x:c r="E8538" s="23">
        <x:f>'Historical Trades'!E8538</x:f>
      </x:c>
      <x:c r="F8538" s="0">
        <x:f>'Historical Trades'!F8538</x:f>
      </x:c>
      <x:c r="G8538" s="0">
        <x:f>'Historical Trades'!G8538</x:f>
      </x:c>
      <x:c r="H8538" s="0">
        <x:f>'Historical Trades'!H8538</x:f>
      </x:c>
      <x:c r="I8538" s="0">
        <x:f>'Historical Trades'!I8538</x:f>
      </x:c>
      <x:c r="J8538" s="0">
        <x:f>'Historical Trades'!J8538</x:f>
      </x:c>
      <x:c r="K8538" s="0">
        <x:f>'Historical Trades'!K8538</x:f>
      </x:c>
      <x:c r="L8538" s="0">
        <x:f>'Historical Trades'!L8538</x:f>
      </x:c>
      <x:c r="M8538" s="0">
        <x:f>'Historical Trades'!M8538</x:f>
      </x:c>
      <x:c r="N8538" s="0">
        <x:f>CLEAN('Historical Trades'!O8538)</x:f>
      </x:c>
      <x:c r="P8538" s="14">
        <x:f>IF(G8538="sell",M8538,-M8538)</x:f>
      </x:c>
      <x:c r="Q8538" s="14">
        <x:f>VLOOKUP(N8538,'Currency Rates'!$A$3:$C$32,3,0)</x:f>
      </x:c>
      <x:c r="R8538" s="0">
        <x:f>IF(A8538="SPUS",0,IF(A8538="FWD",0,P8538/Q8538))</x:f>
      </x:c>
    </x:row>
    <x:row r="8539" spans="1:19" x14ac:dyDescent="0.3">
      <x:c r="A8539" s="0">
        <x:f>'Historical Trades'!A8539</x:f>
      </x:c>
      <x:c r="B8539" s="0">
        <x:f>'Historical Trades'!B8539</x:f>
      </x:c>
      <x:c r="C8539" s="23">
        <x:f>'Historical Trades'!C8539</x:f>
      </x:c>
      <x:c r="D8539" s="0">
        <x:f>'Historical Trades'!D8539</x:f>
      </x:c>
      <x:c r="E8539" s="23">
        <x:f>'Historical Trades'!E8539</x:f>
      </x:c>
      <x:c r="F8539" s="0">
        <x:f>'Historical Trades'!F8539</x:f>
      </x:c>
      <x:c r="G8539" s="0">
        <x:f>'Historical Trades'!G8539</x:f>
      </x:c>
      <x:c r="H8539" s="0">
        <x:f>'Historical Trades'!H8539</x:f>
      </x:c>
      <x:c r="I8539" s="0">
        <x:f>'Historical Trades'!I8539</x:f>
      </x:c>
      <x:c r="J8539" s="0">
        <x:f>'Historical Trades'!J8539</x:f>
      </x:c>
      <x:c r="K8539" s="0">
        <x:f>'Historical Trades'!K8539</x:f>
      </x:c>
      <x:c r="L8539" s="0">
        <x:f>'Historical Trades'!L8539</x:f>
      </x:c>
      <x:c r="M8539" s="0">
        <x:f>'Historical Trades'!M8539</x:f>
      </x:c>
      <x:c r="N8539" s="0">
        <x:f>CLEAN('Historical Trades'!O8539)</x:f>
      </x:c>
      <x:c r="P8539" s="14">
        <x:f>IF(G8539="sell",M8539,-M8539)</x:f>
      </x:c>
      <x:c r="Q8539" s="14">
        <x:f>VLOOKUP(N8539,'Currency Rates'!$A$3:$C$32,3,0)</x:f>
      </x:c>
      <x:c r="R8539" s="0">
        <x:f>IF(A8539="SPUS",0,IF(A8539="FWD",0,P8539/Q8539))</x:f>
      </x:c>
    </x:row>
    <x:row r="8540" spans="1:19" x14ac:dyDescent="0.3">
      <x:c r="A8540" s="0">
        <x:f>'Historical Trades'!A8540</x:f>
      </x:c>
      <x:c r="B8540" s="0">
        <x:f>'Historical Trades'!B8540</x:f>
      </x:c>
      <x:c r="C8540" s="23">
        <x:f>'Historical Trades'!C8540</x:f>
      </x:c>
      <x:c r="D8540" s="0">
        <x:f>'Historical Trades'!D8540</x:f>
      </x:c>
      <x:c r="E8540" s="23">
        <x:f>'Historical Trades'!E8540</x:f>
      </x:c>
      <x:c r="F8540" s="0">
        <x:f>'Historical Trades'!F8540</x:f>
      </x:c>
      <x:c r="G8540" s="0">
        <x:f>'Historical Trades'!G8540</x:f>
      </x:c>
      <x:c r="H8540" s="0">
        <x:f>'Historical Trades'!H8540</x:f>
      </x:c>
      <x:c r="I8540" s="0">
        <x:f>'Historical Trades'!I8540</x:f>
      </x:c>
      <x:c r="J8540" s="0">
        <x:f>'Historical Trades'!J8540</x:f>
      </x:c>
      <x:c r="K8540" s="0">
        <x:f>'Historical Trades'!K8540</x:f>
      </x:c>
      <x:c r="L8540" s="0">
        <x:f>'Historical Trades'!L8540</x:f>
      </x:c>
      <x:c r="M8540" s="0">
        <x:f>'Historical Trades'!M8540</x:f>
      </x:c>
      <x:c r="N8540" s="0">
        <x:f>CLEAN('Historical Trades'!O8540)</x:f>
      </x:c>
      <x:c r="P8540" s="14">
        <x:f>IF(G8540="sell",M8540,-M8540)</x:f>
      </x:c>
      <x:c r="Q8540" s="14">
        <x:f>VLOOKUP(N8540,'Currency Rates'!$A$3:$C$32,3,0)</x:f>
      </x:c>
      <x:c r="R8540" s="0">
        <x:f>IF(A8540="SPUS",0,IF(A8540="FWD",0,P8540/Q8540))</x:f>
      </x:c>
    </x:row>
    <x:row r="8541" spans="1:19" x14ac:dyDescent="0.3">
      <x:c r="A8541" s="0">
        <x:f>'Historical Trades'!A8541</x:f>
      </x:c>
      <x:c r="B8541" s="0">
        <x:f>'Historical Trades'!B8541</x:f>
      </x:c>
      <x:c r="C8541" s="23">
        <x:f>'Historical Trades'!C8541</x:f>
      </x:c>
      <x:c r="D8541" s="0">
        <x:f>'Historical Trades'!D8541</x:f>
      </x:c>
      <x:c r="E8541" s="23">
        <x:f>'Historical Trades'!E8541</x:f>
      </x:c>
      <x:c r="F8541" s="0">
        <x:f>'Historical Trades'!F8541</x:f>
      </x:c>
      <x:c r="G8541" s="0">
        <x:f>'Historical Trades'!G8541</x:f>
      </x:c>
      <x:c r="H8541" s="0">
        <x:f>'Historical Trades'!H8541</x:f>
      </x:c>
      <x:c r="I8541" s="0">
        <x:f>'Historical Trades'!I8541</x:f>
      </x:c>
      <x:c r="J8541" s="0">
        <x:f>'Historical Trades'!J8541</x:f>
      </x:c>
      <x:c r="K8541" s="0">
        <x:f>'Historical Trades'!K8541</x:f>
      </x:c>
      <x:c r="L8541" s="0">
        <x:f>'Historical Trades'!L8541</x:f>
      </x:c>
      <x:c r="M8541" s="0">
        <x:f>'Historical Trades'!M8541</x:f>
      </x:c>
      <x:c r="N8541" s="0">
        <x:f>CLEAN('Historical Trades'!O8541)</x:f>
      </x:c>
      <x:c r="P8541" s="14">
        <x:f>IF(G8541="sell",M8541,-M8541)</x:f>
      </x:c>
      <x:c r="Q8541" s="14">
        <x:f>VLOOKUP(N8541,'Currency Rates'!$A$3:$C$32,3,0)</x:f>
      </x:c>
      <x:c r="R8541" s="0">
        <x:f>IF(A8541="SPUS",0,IF(A8541="FWD",0,P8541/Q8541))</x:f>
      </x:c>
    </x:row>
    <x:row r="8542" spans="1:19" x14ac:dyDescent="0.3">
      <x:c r="A8542" s="0">
        <x:f>'Historical Trades'!A8542</x:f>
      </x:c>
      <x:c r="B8542" s="0">
        <x:f>'Historical Trades'!B8542</x:f>
      </x:c>
      <x:c r="C8542" s="23">
        <x:f>'Historical Trades'!C8542</x:f>
      </x:c>
      <x:c r="D8542" s="0">
        <x:f>'Historical Trades'!D8542</x:f>
      </x:c>
      <x:c r="E8542" s="23">
        <x:f>'Historical Trades'!E8542</x:f>
      </x:c>
      <x:c r="F8542" s="0">
        <x:f>'Historical Trades'!F8542</x:f>
      </x:c>
      <x:c r="G8542" s="0">
        <x:f>'Historical Trades'!G8542</x:f>
      </x:c>
      <x:c r="H8542" s="0">
        <x:f>'Historical Trades'!H8542</x:f>
      </x:c>
      <x:c r="I8542" s="0">
        <x:f>'Historical Trades'!I8542</x:f>
      </x:c>
      <x:c r="J8542" s="0">
        <x:f>'Historical Trades'!J8542</x:f>
      </x:c>
      <x:c r="K8542" s="0">
        <x:f>'Historical Trades'!K8542</x:f>
      </x:c>
      <x:c r="L8542" s="0">
        <x:f>'Historical Trades'!L8542</x:f>
      </x:c>
      <x:c r="M8542" s="0">
        <x:f>'Historical Trades'!M8542</x:f>
      </x:c>
      <x:c r="N8542" s="0">
        <x:f>CLEAN('Historical Trades'!O8542)</x:f>
      </x:c>
      <x:c r="P8542" s="14">
        <x:f>IF(G8542="sell",M8542,-M8542)</x:f>
      </x:c>
      <x:c r="Q8542" s="14">
        <x:f>VLOOKUP(N8542,'Currency Rates'!$A$3:$C$32,3,0)</x:f>
      </x:c>
      <x:c r="R8542" s="0">
        <x:f>IF(A8542="SPUS",0,IF(A8542="FWD",0,P8542/Q8542))</x:f>
      </x:c>
    </x:row>
    <x:row r="8543" spans="1:19" x14ac:dyDescent="0.3">
      <x:c r="A8543" s="0">
        <x:f>'Historical Trades'!A8543</x:f>
      </x:c>
      <x:c r="B8543" s="0">
        <x:f>'Historical Trades'!B8543</x:f>
      </x:c>
      <x:c r="C8543" s="23">
        <x:f>'Historical Trades'!C8543</x:f>
      </x:c>
      <x:c r="D8543" s="0">
        <x:f>'Historical Trades'!D8543</x:f>
      </x:c>
      <x:c r="E8543" s="23">
        <x:f>'Historical Trades'!E8543</x:f>
      </x:c>
      <x:c r="F8543" s="0">
        <x:f>'Historical Trades'!F8543</x:f>
      </x:c>
      <x:c r="G8543" s="0">
        <x:f>'Historical Trades'!G8543</x:f>
      </x:c>
      <x:c r="H8543" s="0">
        <x:f>'Historical Trades'!H8543</x:f>
      </x:c>
      <x:c r="I8543" s="0">
        <x:f>'Historical Trades'!I8543</x:f>
      </x:c>
      <x:c r="J8543" s="0">
        <x:f>'Historical Trades'!J8543</x:f>
      </x:c>
      <x:c r="K8543" s="0">
        <x:f>'Historical Trades'!K8543</x:f>
      </x:c>
      <x:c r="L8543" s="0">
        <x:f>'Historical Trades'!L8543</x:f>
      </x:c>
      <x:c r="M8543" s="0">
        <x:f>'Historical Trades'!M8543</x:f>
      </x:c>
      <x:c r="N8543" s="0">
        <x:f>CLEAN('Historical Trades'!O8543)</x:f>
      </x:c>
      <x:c r="P8543" s="14">
        <x:f>IF(G8543="sell",M8543,-M8543)</x:f>
      </x:c>
      <x:c r="Q8543" s="14">
        <x:f>VLOOKUP(N8543,'Currency Rates'!$A$3:$C$32,3,0)</x:f>
      </x:c>
      <x:c r="R8543" s="0">
        <x:f>IF(A8543="SPUS",0,IF(A8543="FWD",0,P8543/Q8543))</x:f>
      </x:c>
    </x:row>
    <x:row r="8544" spans="1:19" x14ac:dyDescent="0.3">
      <x:c r="A8544" s="0">
        <x:f>'Historical Trades'!A8544</x:f>
      </x:c>
      <x:c r="B8544" s="0">
        <x:f>'Historical Trades'!B8544</x:f>
      </x:c>
      <x:c r="C8544" s="23">
        <x:f>'Historical Trades'!C8544</x:f>
      </x:c>
      <x:c r="D8544" s="0">
        <x:f>'Historical Trades'!D8544</x:f>
      </x:c>
      <x:c r="E8544" s="23">
        <x:f>'Historical Trades'!E8544</x:f>
      </x:c>
      <x:c r="F8544" s="0">
        <x:f>'Historical Trades'!F8544</x:f>
      </x:c>
      <x:c r="G8544" s="0">
        <x:f>'Historical Trades'!G8544</x:f>
      </x:c>
      <x:c r="H8544" s="0">
        <x:f>'Historical Trades'!H8544</x:f>
      </x:c>
      <x:c r="I8544" s="0">
        <x:f>'Historical Trades'!I8544</x:f>
      </x:c>
      <x:c r="J8544" s="0">
        <x:f>'Historical Trades'!J8544</x:f>
      </x:c>
      <x:c r="K8544" s="0">
        <x:f>'Historical Trades'!K8544</x:f>
      </x:c>
      <x:c r="L8544" s="0">
        <x:f>'Historical Trades'!L8544</x:f>
      </x:c>
      <x:c r="M8544" s="0">
        <x:f>'Historical Trades'!M8544</x:f>
      </x:c>
      <x:c r="N8544" s="0">
        <x:f>CLEAN('Historical Trades'!O8544)</x:f>
      </x:c>
      <x:c r="P8544" s="14">
        <x:f>IF(G8544="sell",M8544,-M8544)</x:f>
      </x:c>
      <x:c r="Q8544" s="14">
        <x:f>VLOOKUP(N8544,'Currency Rates'!$A$3:$C$32,3,0)</x:f>
      </x:c>
      <x:c r="R8544" s="0">
        <x:f>IF(A8544="SPUS",0,IF(A8544="FWD",0,P8544/Q8544))</x:f>
      </x:c>
    </x:row>
    <x:row r="8545" spans="1:19" x14ac:dyDescent="0.3">
      <x:c r="A8545" s="0">
        <x:f>'Historical Trades'!A8545</x:f>
      </x:c>
      <x:c r="B8545" s="0">
        <x:f>'Historical Trades'!B8545</x:f>
      </x:c>
      <x:c r="C8545" s="23">
        <x:f>'Historical Trades'!C8545</x:f>
      </x:c>
      <x:c r="D8545" s="0">
        <x:f>'Historical Trades'!D8545</x:f>
      </x:c>
      <x:c r="E8545" s="23">
        <x:f>'Historical Trades'!E8545</x:f>
      </x:c>
      <x:c r="F8545" s="0">
        <x:f>'Historical Trades'!F8545</x:f>
      </x:c>
      <x:c r="G8545" s="0">
        <x:f>'Historical Trades'!G8545</x:f>
      </x:c>
      <x:c r="H8545" s="0">
        <x:f>'Historical Trades'!H8545</x:f>
      </x:c>
      <x:c r="I8545" s="0">
        <x:f>'Historical Trades'!I8545</x:f>
      </x:c>
      <x:c r="J8545" s="0">
        <x:f>'Historical Trades'!J8545</x:f>
      </x:c>
      <x:c r="K8545" s="0">
        <x:f>'Historical Trades'!K8545</x:f>
      </x:c>
      <x:c r="L8545" s="0">
        <x:f>'Historical Trades'!L8545</x:f>
      </x:c>
      <x:c r="M8545" s="0">
        <x:f>'Historical Trades'!M8545</x:f>
      </x:c>
      <x:c r="N8545" s="0">
        <x:f>CLEAN('Historical Trades'!O8545)</x:f>
      </x:c>
      <x:c r="P8545" s="14">
        <x:f>IF(G8545="sell",M8545,-M8545)</x:f>
      </x:c>
      <x:c r="Q8545" s="14">
        <x:f>VLOOKUP(N8545,'Currency Rates'!$A$3:$C$32,3,0)</x:f>
      </x:c>
      <x:c r="R8545" s="0">
        <x:f>IF(A8545="SPUS",0,IF(A8545="FWD",0,P8545/Q8545))</x:f>
      </x:c>
    </x:row>
    <x:row r="8546" spans="1:19" x14ac:dyDescent="0.3">
      <x:c r="A8546" s="0">
        <x:f>'Historical Trades'!A8546</x:f>
      </x:c>
      <x:c r="B8546" s="0">
        <x:f>'Historical Trades'!B8546</x:f>
      </x:c>
      <x:c r="C8546" s="23">
        <x:f>'Historical Trades'!C8546</x:f>
      </x:c>
      <x:c r="D8546" s="0">
        <x:f>'Historical Trades'!D8546</x:f>
      </x:c>
      <x:c r="E8546" s="23">
        <x:f>'Historical Trades'!E8546</x:f>
      </x:c>
      <x:c r="F8546" s="0">
        <x:f>'Historical Trades'!F8546</x:f>
      </x:c>
      <x:c r="G8546" s="0">
        <x:f>'Historical Trades'!G8546</x:f>
      </x:c>
      <x:c r="H8546" s="0">
        <x:f>'Historical Trades'!H8546</x:f>
      </x:c>
      <x:c r="I8546" s="0">
        <x:f>'Historical Trades'!I8546</x:f>
      </x:c>
      <x:c r="J8546" s="0">
        <x:f>'Historical Trades'!J8546</x:f>
      </x:c>
      <x:c r="K8546" s="0">
        <x:f>'Historical Trades'!K8546</x:f>
      </x:c>
      <x:c r="L8546" s="0">
        <x:f>'Historical Trades'!L8546</x:f>
      </x:c>
      <x:c r="M8546" s="0">
        <x:f>'Historical Trades'!M8546</x:f>
      </x:c>
      <x:c r="N8546" s="0">
        <x:f>CLEAN('Historical Trades'!O8546)</x:f>
      </x:c>
      <x:c r="P8546" s="14">
        <x:f>IF(G8546="sell",M8546,-M8546)</x:f>
      </x:c>
      <x:c r="Q8546" s="14">
        <x:f>VLOOKUP(N8546,'Currency Rates'!$A$3:$C$32,3,0)</x:f>
      </x:c>
      <x:c r="R8546" s="0">
        <x:f>IF(A8546="SPUS",0,IF(A8546="FWD",0,P8546/Q8546))</x:f>
      </x:c>
    </x:row>
    <x:row r="8547" spans="1:19" x14ac:dyDescent="0.3">
      <x:c r="A8547" s="0">
        <x:f>'Historical Trades'!A8547</x:f>
      </x:c>
      <x:c r="B8547" s="0">
        <x:f>'Historical Trades'!B8547</x:f>
      </x:c>
      <x:c r="C8547" s="23">
        <x:f>'Historical Trades'!C8547</x:f>
      </x:c>
      <x:c r="D8547" s="0">
        <x:f>'Historical Trades'!D8547</x:f>
      </x:c>
      <x:c r="E8547" s="23">
        <x:f>'Historical Trades'!E8547</x:f>
      </x:c>
      <x:c r="F8547" s="0">
        <x:f>'Historical Trades'!F8547</x:f>
      </x:c>
      <x:c r="G8547" s="0">
        <x:f>'Historical Trades'!G8547</x:f>
      </x:c>
      <x:c r="H8547" s="0">
        <x:f>'Historical Trades'!H8547</x:f>
      </x:c>
      <x:c r="I8547" s="0">
        <x:f>'Historical Trades'!I8547</x:f>
      </x:c>
      <x:c r="J8547" s="0">
        <x:f>'Historical Trades'!J8547</x:f>
      </x:c>
      <x:c r="K8547" s="0">
        <x:f>'Historical Trades'!K8547</x:f>
      </x:c>
      <x:c r="L8547" s="0">
        <x:f>'Historical Trades'!L8547</x:f>
      </x:c>
      <x:c r="M8547" s="0">
        <x:f>'Historical Trades'!M8547</x:f>
      </x:c>
      <x:c r="N8547" s="0">
        <x:f>CLEAN('Historical Trades'!O8547)</x:f>
      </x:c>
      <x:c r="P8547" s="14">
        <x:f>IF(G8547="sell",M8547,-M8547)</x:f>
      </x:c>
      <x:c r="Q8547" s="14">
        <x:f>VLOOKUP(N8547,'Currency Rates'!$A$3:$C$32,3,0)</x:f>
      </x:c>
      <x:c r="R8547" s="0">
        <x:f>IF(A8547="SPUS",0,IF(A8547="FWD",0,P8547/Q8547))</x:f>
      </x:c>
    </x:row>
    <x:row r="8548" spans="1:19" x14ac:dyDescent="0.3">
      <x:c r="A8548" s="0">
        <x:f>'Historical Trades'!A8548</x:f>
      </x:c>
      <x:c r="B8548" s="0">
        <x:f>'Historical Trades'!B8548</x:f>
      </x:c>
      <x:c r="C8548" s="23">
        <x:f>'Historical Trades'!C8548</x:f>
      </x:c>
      <x:c r="D8548" s="0">
        <x:f>'Historical Trades'!D8548</x:f>
      </x:c>
      <x:c r="E8548" s="23">
        <x:f>'Historical Trades'!E8548</x:f>
      </x:c>
      <x:c r="F8548" s="0">
        <x:f>'Historical Trades'!F8548</x:f>
      </x:c>
      <x:c r="G8548" s="0">
        <x:f>'Historical Trades'!G8548</x:f>
      </x:c>
      <x:c r="H8548" s="0">
        <x:f>'Historical Trades'!H8548</x:f>
      </x:c>
      <x:c r="I8548" s="0">
        <x:f>'Historical Trades'!I8548</x:f>
      </x:c>
      <x:c r="J8548" s="0">
        <x:f>'Historical Trades'!J8548</x:f>
      </x:c>
      <x:c r="K8548" s="0">
        <x:f>'Historical Trades'!K8548</x:f>
      </x:c>
      <x:c r="L8548" s="0">
        <x:f>'Historical Trades'!L8548</x:f>
      </x:c>
      <x:c r="M8548" s="0">
        <x:f>'Historical Trades'!M8548</x:f>
      </x:c>
      <x:c r="N8548" s="0">
        <x:f>CLEAN('Historical Trades'!O8548)</x:f>
      </x:c>
      <x:c r="P8548" s="14">
        <x:f>IF(G8548="sell",M8548,-M8548)</x:f>
      </x:c>
      <x:c r="Q8548" s="14">
        <x:f>VLOOKUP(N8548,'Currency Rates'!$A$3:$C$32,3,0)</x:f>
      </x:c>
      <x:c r="R8548" s="0">
        <x:f>IF(A8548="SPUS",0,IF(A8548="FWD",0,P8548/Q8548))</x:f>
      </x:c>
    </x:row>
    <x:row r="8549" spans="1:19" x14ac:dyDescent="0.3">
      <x:c r="A8549" s="0">
        <x:f>'Historical Trades'!A8549</x:f>
      </x:c>
      <x:c r="B8549" s="0">
        <x:f>'Historical Trades'!B8549</x:f>
      </x:c>
      <x:c r="C8549" s="23">
        <x:f>'Historical Trades'!C8549</x:f>
      </x:c>
      <x:c r="D8549" s="0">
        <x:f>'Historical Trades'!D8549</x:f>
      </x:c>
      <x:c r="E8549" s="23">
        <x:f>'Historical Trades'!E8549</x:f>
      </x:c>
      <x:c r="F8549" s="0">
        <x:f>'Historical Trades'!F8549</x:f>
      </x:c>
      <x:c r="G8549" s="0">
        <x:f>'Historical Trades'!G8549</x:f>
      </x:c>
      <x:c r="H8549" s="0">
        <x:f>'Historical Trades'!H8549</x:f>
      </x:c>
      <x:c r="I8549" s="0">
        <x:f>'Historical Trades'!I8549</x:f>
      </x:c>
      <x:c r="J8549" s="0">
        <x:f>'Historical Trades'!J8549</x:f>
      </x:c>
      <x:c r="K8549" s="0">
        <x:f>'Historical Trades'!K8549</x:f>
      </x:c>
      <x:c r="L8549" s="0">
        <x:f>'Historical Trades'!L8549</x:f>
      </x:c>
      <x:c r="M8549" s="0">
        <x:f>'Historical Trades'!M8549</x:f>
      </x:c>
      <x:c r="N8549" s="0">
        <x:f>CLEAN('Historical Trades'!O8549)</x:f>
      </x:c>
      <x:c r="P8549" s="14">
        <x:f>IF(G8549="sell",M8549,-M8549)</x:f>
      </x:c>
      <x:c r="Q8549" s="14">
        <x:f>VLOOKUP(N8549,'Currency Rates'!$A$3:$C$32,3,0)</x:f>
      </x:c>
      <x:c r="R8549" s="0">
        <x:f>IF(A8549="SPUS",0,IF(A8549="FWD",0,P8549/Q8549))</x:f>
      </x:c>
    </x:row>
    <x:row r="8550" spans="1:19" x14ac:dyDescent="0.3">
      <x:c r="A8550" s="0">
        <x:f>'Historical Trades'!A8550</x:f>
      </x:c>
      <x:c r="B8550" s="0">
        <x:f>'Historical Trades'!B8550</x:f>
      </x:c>
      <x:c r="C8550" s="23">
        <x:f>'Historical Trades'!C8550</x:f>
      </x:c>
      <x:c r="D8550" s="0">
        <x:f>'Historical Trades'!D8550</x:f>
      </x:c>
      <x:c r="E8550" s="23">
        <x:f>'Historical Trades'!E8550</x:f>
      </x:c>
      <x:c r="F8550" s="0">
        <x:f>'Historical Trades'!F8550</x:f>
      </x:c>
      <x:c r="G8550" s="0">
        <x:f>'Historical Trades'!G8550</x:f>
      </x:c>
      <x:c r="H8550" s="0">
        <x:f>'Historical Trades'!H8550</x:f>
      </x:c>
      <x:c r="I8550" s="0">
        <x:f>'Historical Trades'!I8550</x:f>
      </x:c>
      <x:c r="J8550" s="0">
        <x:f>'Historical Trades'!J8550</x:f>
      </x:c>
      <x:c r="K8550" s="0">
        <x:f>'Historical Trades'!K8550</x:f>
      </x:c>
      <x:c r="L8550" s="0">
        <x:f>'Historical Trades'!L8550</x:f>
      </x:c>
      <x:c r="M8550" s="0">
        <x:f>'Historical Trades'!M8550</x:f>
      </x:c>
      <x:c r="N8550" s="0">
        <x:f>CLEAN('Historical Trades'!O8550)</x:f>
      </x:c>
      <x:c r="P8550" s="14">
        <x:f>IF(G8550="sell",M8550,-M8550)</x:f>
      </x:c>
      <x:c r="Q8550" s="14">
        <x:f>VLOOKUP(N8550,'Currency Rates'!$A$3:$C$32,3,0)</x:f>
      </x:c>
      <x:c r="R8550" s="0">
        <x:f>IF(A8550="SPUS",0,IF(A8550="FWD",0,P8550/Q8550))</x:f>
      </x:c>
    </x:row>
    <x:row r="8551" spans="1:19" x14ac:dyDescent="0.3">
      <x:c r="A8551" s="0">
        <x:f>'Historical Trades'!A8551</x:f>
      </x:c>
      <x:c r="B8551" s="0">
        <x:f>'Historical Trades'!B8551</x:f>
      </x:c>
      <x:c r="C8551" s="23">
        <x:f>'Historical Trades'!C8551</x:f>
      </x:c>
      <x:c r="D8551" s="0">
        <x:f>'Historical Trades'!D8551</x:f>
      </x:c>
      <x:c r="E8551" s="23">
        <x:f>'Historical Trades'!E8551</x:f>
      </x:c>
      <x:c r="F8551" s="0">
        <x:f>'Historical Trades'!F8551</x:f>
      </x:c>
      <x:c r="G8551" s="0">
        <x:f>'Historical Trades'!G8551</x:f>
      </x:c>
      <x:c r="H8551" s="0">
        <x:f>'Historical Trades'!H8551</x:f>
      </x:c>
      <x:c r="I8551" s="0">
        <x:f>'Historical Trades'!I8551</x:f>
      </x:c>
      <x:c r="J8551" s="0">
        <x:f>'Historical Trades'!J8551</x:f>
      </x:c>
      <x:c r="K8551" s="0">
        <x:f>'Historical Trades'!K8551</x:f>
      </x:c>
      <x:c r="L8551" s="0">
        <x:f>'Historical Trades'!L8551</x:f>
      </x:c>
      <x:c r="M8551" s="0">
        <x:f>'Historical Trades'!M8551</x:f>
      </x:c>
      <x:c r="N8551" s="0">
        <x:f>CLEAN('Historical Trades'!O8551)</x:f>
      </x:c>
      <x:c r="P8551" s="14">
        <x:f>IF(G8551="sell",M8551,-M8551)</x:f>
      </x:c>
      <x:c r="Q8551" s="14">
        <x:f>VLOOKUP(N8551,'Currency Rates'!$A$3:$C$32,3,0)</x:f>
      </x:c>
      <x:c r="R8551" s="0">
        <x:f>IF(A8551="SPUS",0,IF(A8551="FWD",0,P8551/Q8551))</x:f>
      </x:c>
    </x:row>
    <x:row r="8552" spans="1:19" x14ac:dyDescent="0.3">
      <x:c r="A8552" s="0">
        <x:f>'Historical Trades'!A8552</x:f>
      </x:c>
      <x:c r="B8552" s="0">
        <x:f>'Historical Trades'!B8552</x:f>
      </x:c>
      <x:c r="C8552" s="23">
        <x:f>'Historical Trades'!C8552</x:f>
      </x:c>
      <x:c r="D8552" s="0">
        <x:f>'Historical Trades'!D8552</x:f>
      </x:c>
      <x:c r="E8552" s="23">
        <x:f>'Historical Trades'!E8552</x:f>
      </x:c>
      <x:c r="F8552" s="0">
        <x:f>'Historical Trades'!F8552</x:f>
      </x:c>
      <x:c r="G8552" s="0">
        <x:f>'Historical Trades'!G8552</x:f>
      </x:c>
      <x:c r="H8552" s="0">
        <x:f>'Historical Trades'!H8552</x:f>
      </x:c>
      <x:c r="I8552" s="0">
        <x:f>'Historical Trades'!I8552</x:f>
      </x:c>
      <x:c r="J8552" s="0">
        <x:f>'Historical Trades'!J8552</x:f>
      </x:c>
      <x:c r="K8552" s="0">
        <x:f>'Historical Trades'!K8552</x:f>
      </x:c>
      <x:c r="L8552" s="0">
        <x:f>'Historical Trades'!L8552</x:f>
      </x:c>
      <x:c r="M8552" s="0">
        <x:f>'Historical Trades'!M8552</x:f>
      </x:c>
      <x:c r="N8552" s="0">
        <x:f>CLEAN('Historical Trades'!O8552)</x:f>
      </x:c>
      <x:c r="P8552" s="14">
        <x:f>IF(G8552="sell",M8552,-M8552)</x:f>
      </x:c>
      <x:c r="Q8552" s="14">
        <x:f>VLOOKUP(N8552,'Currency Rates'!$A$3:$C$32,3,0)</x:f>
      </x:c>
      <x:c r="R8552" s="0">
        <x:f>IF(A8552="SPUS",0,IF(A8552="FWD",0,P8552/Q8552))</x:f>
      </x:c>
    </x:row>
    <x:row r="8553" spans="1:19" x14ac:dyDescent="0.3">
      <x:c r="A8553" s="0">
        <x:f>'Historical Trades'!A8553</x:f>
      </x:c>
      <x:c r="B8553" s="0">
        <x:f>'Historical Trades'!B8553</x:f>
      </x:c>
      <x:c r="C8553" s="23">
        <x:f>'Historical Trades'!C8553</x:f>
      </x:c>
      <x:c r="D8553" s="0">
        <x:f>'Historical Trades'!D8553</x:f>
      </x:c>
      <x:c r="E8553" s="23">
        <x:f>'Historical Trades'!E8553</x:f>
      </x:c>
      <x:c r="F8553" s="0">
        <x:f>'Historical Trades'!F8553</x:f>
      </x:c>
      <x:c r="G8553" s="0">
        <x:f>'Historical Trades'!G8553</x:f>
      </x:c>
      <x:c r="H8553" s="0">
        <x:f>'Historical Trades'!H8553</x:f>
      </x:c>
      <x:c r="I8553" s="0">
        <x:f>'Historical Trades'!I8553</x:f>
      </x:c>
      <x:c r="J8553" s="0">
        <x:f>'Historical Trades'!J8553</x:f>
      </x:c>
      <x:c r="K8553" s="0">
        <x:f>'Historical Trades'!K8553</x:f>
      </x:c>
      <x:c r="L8553" s="0">
        <x:f>'Historical Trades'!L8553</x:f>
      </x:c>
      <x:c r="M8553" s="0">
        <x:f>'Historical Trades'!M8553</x:f>
      </x:c>
      <x:c r="N8553" s="0">
        <x:f>CLEAN('Historical Trades'!O8553)</x:f>
      </x:c>
      <x:c r="P8553" s="14">
        <x:f>IF(G8553="sell",M8553,-M8553)</x:f>
      </x:c>
      <x:c r="Q8553" s="14">
        <x:f>VLOOKUP(N8553,'Currency Rates'!$A$3:$C$32,3,0)</x:f>
      </x:c>
      <x:c r="R8553" s="0">
        <x:f>IF(A8553="SPUS",0,IF(A8553="FWD",0,P8553/Q8553))</x:f>
      </x:c>
    </x:row>
    <x:row r="8554" spans="1:19" x14ac:dyDescent="0.3">
      <x:c r="A8554" s="0">
        <x:f>'Historical Trades'!A8554</x:f>
      </x:c>
      <x:c r="B8554" s="0">
        <x:f>'Historical Trades'!B8554</x:f>
      </x:c>
      <x:c r="C8554" s="23">
        <x:f>'Historical Trades'!C8554</x:f>
      </x:c>
      <x:c r="D8554" s="0">
        <x:f>'Historical Trades'!D8554</x:f>
      </x:c>
      <x:c r="E8554" s="23">
        <x:f>'Historical Trades'!E8554</x:f>
      </x:c>
      <x:c r="F8554" s="0">
        <x:f>'Historical Trades'!F8554</x:f>
      </x:c>
      <x:c r="G8554" s="0">
        <x:f>'Historical Trades'!G8554</x:f>
      </x:c>
      <x:c r="H8554" s="0">
        <x:f>'Historical Trades'!H8554</x:f>
      </x:c>
      <x:c r="I8554" s="0">
        <x:f>'Historical Trades'!I8554</x:f>
      </x:c>
      <x:c r="J8554" s="0">
        <x:f>'Historical Trades'!J8554</x:f>
      </x:c>
      <x:c r="K8554" s="0">
        <x:f>'Historical Trades'!K8554</x:f>
      </x:c>
      <x:c r="L8554" s="0">
        <x:f>'Historical Trades'!L8554</x:f>
      </x:c>
      <x:c r="M8554" s="0">
        <x:f>'Historical Trades'!M8554</x:f>
      </x:c>
      <x:c r="N8554" s="0">
        <x:f>CLEAN('Historical Trades'!O8554)</x:f>
      </x:c>
      <x:c r="P8554" s="14">
        <x:f>IF(G8554="sell",M8554,-M8554)</x:f>
      </x:c>
      <x:c r="Q8554" s="14">
        <x:f>VLOOKUP(N8554,'Currency Rates'!$A$3:$C$32,3,0)</x:f>
      </x:c>
      <x:c r="R8554" s="0">
        <x:f>IF(A8554="SPUS",0,IF(A8554="FWD",0,P8554/Q8554))</x:f>
      </x:c>
    </x:row>
    <x:row r="8555" spans="1:19" x14ac:dyDescent="0.3">
      <x:c r="A8555" s="0">
        <x:f>'Historical Trades'!A8555</x:f>
      </x:c>
      <x:c r="B8555" s="0">
        <x:f>'Historical Trades'!B8555</x:f>
      </x:c>
      <x:c r="C8555" s="23">
        <x:f>'Historical Trades'!C8555</x:f>
      </x:c>
      <x:c r="D8555" s="0">
        <x:f>'Historical Trades'!D8555</x:f>
      </x:c>
      <x:c r="E8555" s="23">
        <x:f>'Historical Trades'!E8555</x:f>
      </x:c>
      <x:c r="F8555" s="0">
        <x:f>'Historical Trades'!F8555</x:f>
      </x:c>
      <x:c r="G8555" s="0">
        <x:f>'Historical Trades'!G8555</x:f>
      </x:c>
      <x:c r="H8555" s="0">
        <x:f>'Historical Trades'!H8555</x:f>
      </x:c>
      <x:c r="I8555" s="0">
        <x:f>'Historical Trades'!I8555</x:f>
      </x:c>
      <x:c r="J8555" s="0">
        <x:f>'Historical Trades'!J8555</x:f>
      </x:c>
      <x:c r="K8555" s="0">
        <x:f>'Historical Trades'!K8555</x:f>
      </x:c>
      <x:c r="L8555" s="0">
        <x:f>'Historical Trades'!L8555</x:f>
      </x:c>
      <x:c r="M8555" s="0">
        <x:f>'Historical Trades'!M8555</x:f>
      </x:c>
      <x:c r="N8555" s="0">
        <x:f>CLEAN('Historical Trades'!O8555)</x:f>
      </x:c>
      <x:c r="P8555" s="14">
        <x:f>IF(G8555="sell",M8555,-M8555)</x:f>
      </x:c>
      <x:c r="Q8555" s="14">
        <x:f>VLOOKUP(N8555,'Currency Rates'!$A$3:$C$32,3,0)</x:f>
      </x:c>
      <x:c r="R8555" s="0">
        <x:f>IF(A8555="SPUS",0,IF(A8555="FWD",0,P8555/Q8555))</x:f>
      </x:c>
    </x:row>
    <x:row r="8556" spans="1:19" x14ac:dyDescent="0.3">
      <x:c r="A8556" s="0">
        <x:f>'Historical Trades'!A8556</x:f>
      </x:c>
      <x:c r="B8556" s="0">
        <x:f>'Historical Trades'!B8556</x:f>
      </x:c>
      <x:c r="C8556" s="23">
        <x:f>'Historical Trades'!C8556</x:f>
      </x:c>
      <x:c r="D8556" s="0">
        <x:f>'Historical Trades'!D8556</x:f>
      </x:c>
      <x:c r="E8556" s="23">
        <x:f>'Historical Trades'!E8556</x:f>
      </x:c>
      <x:c r="F8556" s="0">
        <x:f>'Historical Trades'!F8556</x:f>
      </x:c>
      <x:c r="G8556" s="0">
        <x:f>'Historical Trades'!G8556</x:f>
      </x:c>
      <x:c r="H8556" s="0">
        <x:f>'Historical Trades'!H8556</x:f>
      </x:c>
      <x:c r="I8556" s="0">
        <x:f>'Historical Trades'!I8556</x:f>
      </x:c>
      <x:c r="J8556" s="0">
        <x:f>'Historical Trades'!J8556</x:f>
      </x:c>
      <x:c r="K8556" s="0">
        <x:f>'Historical Trades'!K8556</x:f>
      </x:c>
      <x:c r="L8556" s="0">
        <x:f>'Historical Trades'!L8556</x:f>
      </x:c>
      <x:c r="M8556" s="0">
        <x:f>'Historical Trades'!M8556</x:f>
      </x:c>
      <x:c r="N8556" s="0">
        <x:f>CLEAN('Historical Trades'!O8556)</x:f>
      </x:c>
      <x:c r="P8556" s="14">
        <x:f>IF(G8556="sell",M8556,-M8556)</x:f>
      </x:c>
      <x:c r="Q8556" s="14">
        <x:f>VLOOKUP(N8556,'Currency Rates'!$A$3:$C$32,3,0)</x:f>
      </x:c>
      <x:c r="R8556" s="0">
        <x:f>IF(A8556="SPUS",0,IF(A8556="FWD",0,P8556/Q8556))</x:f>
      </x:c>
    </x:row>
    <x:row r="8557" spans="1:19" x14ac:dyDescent="0.3">
      <x:c r="A8557" s="0">
        <x:f>'Historical Trades'!A8557</x:f>
      </x:c>
      <x:c r="B8557" s="0">
        <x:f>'Historical Trades'!B8557</x:f>
      </x:c>
      <x:c r="C8557" s="23">
        <x:f>'Historical Trades'!C8557</x:f>
      </x:c>
      <x:c r="D8557" s="0">
        <x:f>'Historical Trades'!D8557</x:f>
      </x:c>
      <x:c r="E8557" s="23">
        <x:f>'Historical Trades'!E8557</x:f>
      </x:c>
      <x:c r="F8557" s="0">
        <x:f>'Historical Trades'!F8557</x:f>
      </x:c>
      <x:c r="G8557" s="0">
        <x:f>'Historical Trades'!G8557</x:f>
      </x:c>
      <x:c r="H8557" s="0">
        <x:f>'Historical Trades'!H8557</x:f>
      </x:c>
      <x:c r="I8557" s="0">
        <x:f>'Historical Trades'!I8557</x:f>
      </x:c>
      <x:c r="J8557" s="0">
        <x:f>'Historical Trades'!J8557</x:f>
      </x:c>
      <x:c r="K8557" s="0">
        <x:f>'Historical Trades'!K8557</x:f>
      </x:c>
      <x:c r="L8557" s="0">
        <x:f>'Historical Trades'!L8557</x:f>
      </x:c>
      <x:c r="M8557" s="0">
        <x:f>'Historical Trades'!M8557</x:f>
      </x:c>
      <x:c r="N8557" s="0">
        <x:f>CLEAN('Historical Trades'!O8557)</x:f>
      </x:c>
      <x:c r="P8557" s="14">
        <x:f>IF(G8557="sell",M8557,-M8557)</x:f>
      </x:c>
      <x:c r="Q8557" s="14">
        <x:f>VLOOKUP(N8557,'Currency Rates'!$A$3:$C$32,3,0)</x:f>
      </x:c>
      <x:c r="R8557" s="0">
        <x:f>IF(A8557="SPUS",0,IF(A8557="FWD",0,P8557/Q8557))</x:f>
      </x:c>
    </x:row>
    <x:row r="8558" spans="1:19" x14ac:dyDescent="0.3">
      <x:c r="A8558" s="0">
        <x:f>'Historical Trades'!A8558</x:f>
      </x:c>
      <x:c r="B8558" s="0">
        <x:f>'Historical Trades'!B8558</x:f>
      </x:c>
      <x:c r="C8558" s="23">
        <x:f>'Historical Trades'!C8558</x:f>
      </x:c>
      <x:c r="D8558" s="0">
        <x:f>'Historical Trades'!D8558</x:f>
      </x:c>
      <x:c r="E8558" s="23">
        <x:f>'Historical Trades'!E8558</x:f>
      </x:c>
      <x:c r="F8558" s="0">
        <x:f>'Historical Trades'!F8558</x:f>
      </x:c>
      <x:c r="G8558" s="0">
        <x:f>'Historical Trades'!G8558</x:f>
      </x:c>
      <x:c r="H8558" s="0">
        <x:f>'Historical Trades'!H8558</x:f>
      </x:c>
      <x:c r="I8558" s="0">
        <x:f>'Historical Trades'!I8558</x:f>
      </x:c>
      <x:c r="J8558" s="0">
        <x:f>'Historical Trades'!J8558</x:f>
      </x:c>
      <x:c r="K8558" s="0">
        <x:f>'Historical Trades'!K8558</x:f>
      </x:c>
      <x:c r="L8558" s="0">
        <x:f>'Historical Trades'!L8558</x:f>
      </x:c>
      <x:c r="M8558" s="0">
        <x:f>'Historical Trades'!M8558</x:f>
      </x:c>
      <x:c r="N8558" s="0">
        <x:f>CLEAN('Historical Trades'!O8558)</x:f>
      </x:c>
      <x:c r="P8558" s="14">
        <x:f>IF(G8558="sell",M8558,-M8558)</x:f>
      </x:c>
      <x:c r="Q8558" s="14">
        <x:f>VLOOKUP(N8558,'Currency Rates'!$A$3:$C$32,3,0)</x:f>
      </x:c>
      <x:c r="R8558" s="0">
        <x:f>IF(A8558="SPUS",0,IF(A8558="FWD",0,P8558/Q8558))</x:f>
      </x:c>
    </x:row>
    <x:row r="8559" spans="1:19" x14ac:dyDescent="0.3">
      <x:c r="A8559" s="0">
        <x:f>'Historical Trades'!A8559</x:f>
      </x:c>
      <x:c r="B8559" s="0">
        <x:f>'Historical Trades'!B8559</x:f>
      </x:c>
      <x:c r="C8559" s="23">
        <x:f>'Historical Trades'!C8559</x:f>
      </x:c>
      <x:c r="D8559" s="0">
        <x:f>'Historical Trades'!D8559</x:f>
      </x:c>
      <x:c r="E8559" s="23">
        <x:f>'Historical Trades'!E8559</x:f>
      </x:c>
      <x:c r="F8559" s="0">
        <x:f>'Historical Trades'!F8559</x:f>
      </x:c>
      <x:c r="G8559" s="0">
        <x:f>'Historical Trades'!G8559</x:f>
      </x:c>
      <x:c r="H8559" s="0">
        <x:f>'Historical Trades'!H8559</x:f>
      </x:c>
      <x:c r="I8559" s="0">
        <x:f>'Historical Trades'!I8559</x:f>
      </x:c>
      <x:c r="J8559" s="0">
        <x:f>'Historical Trades'!J8559</x:f>
      </x:c>
      <x:c r="K8559" s="0">
        <x:f>'Historical Trades'!K8559</x:f>
      </x:c>
      <x:c r="L8559" s="0">
        <x:f>'Historical Trades'!L8559</x:f>
      </x:c>
      <x:c r="M8559" s="0">
        <x:f>'Historical Trades'!M8559</x:f>
      </x:c>
      <x:c r="N8559" s="0">
        <x:f>CLEAN('Historical Trades'!O8559)</x:f>
      </x:c>
      <x:c r="P8559" s="14">
        <x:f>IF(G8559="sell",M8559,-M8559)</x:f>
      </x:c>
      <x:c r="Q8559" s="14">
        <x:f>VLOOKUP(N8559,'Currency Rates'!$A$3:$C$32,3,0)</x:f>
      </x:c>
      <x:c r="R8559" s="0">
        <x:f>IF(A8559="SPUS",0,IF(A8559="FWD",0,P8559/Q8559))</x:f>
      </x:c>
    </x:row>
    <x:row r="8560" spans="1:19" x14ac:dyDescent="0.3">
      <x:c r="A8560" s="0">
        <x:f>'Historical Trades'!A8560</x:f>
      </x:c>
      <x:c r="B8560" s="0">
        <x:f>'Historical Trades'!B8560</x:f>
      </x:c>
      <x:c r="C8560" s="23">
        <x:f>'Historical Trades'!C8560</x:f>
      </x:c>
      <x:c r="D8560" s="0">
        <x:f>'Historical Trades'!D8560</x:f>
      </x:c>
      <x:c r="E8560" s="23">
        <x:f>'Historical Trades'!E8560</x:f>
      </x:c>
      <x:c r="F8560" s="0">
        <x:f>'Historical Trades'!F8560</x:f>
      </x:c>
      <x:c r="G8560" s="0">
        <x:f>'Historical Trades'!G8560</x:f>
      </x:c>
      <x:c r="H8560" s="0">
        <x:f>'Historical Trades'!H8560</x:f>
      </x:c>
      <x:c r="I8560" s="0">
        <x:f>'Historical Trades'!I8560</x:f>
      </x:c>
      <x:c r="J8560" s="0">
        <x:f>'Historical Trades'!J8560</x:f>
      </x:c>
      <x:c r="K8560" s="0">
        <x:f>'Historical Trades'!K8560</x:f>
      </x:c>
      <x:c r="L8560" s="0">
        <x:f>'Historical Trades'!L8560</x:f>
      </x:c>
      <x:c r="M8560" s="0">
        <x:f>'Historical Trades'!M8560</x:f>
      </x:c>
      <x:c r="N8560" s="0">
        <x:f>CLEAN('Historical Trades'!O8560)</x:f>
      </x:c>
      <x:c r="P8560" s="14">
        <x:f>IF(G8560="sell",M8560,-M8560)</x:f>
      </x:c>
      <x:c r="Q8560" s="14">
        <x:f>VLOOKUP(N8560,'Currency Rates'!$A$3:$C$32,3,0)</x:f>
      </x:c>
      <x:c r="R8560" s="0">
        <x:f>IF(A8560="SPUS",0,IF(A8560="FWD",0,P8560/Q8560))</x:f>
      </x:c>
    </x:row>
    <x:row r="8561" spans="1:19" x14ac:dyDescent="0.3">
      <x:c r="A8561" s="0">
        <x:f>'Historical Trades'!A8561</x:f>
      </x:c>
      <x:c r="B8561" s="0">
        <x:f>'Historical Trades'!B8561</x:f>
      </x:c>
      <x:c r="C8561" s="23">
        <x:f>'Historical Trades'!C8561</x:f>
      </x:c>
      <x:c r="D8561" s="0">
        <x:f>'Historical Trades'!D8561</x:f>
      </x:c>
      <x:c r="E8561" s="23">
        <x:f>'Historical Trades'!E8561</x:f>
      </x:c>
      <x:c r="F8561" s="0">
        <x:f>'Historical Trades'!F8561</x:f>
      </x:c>
      <x:c r="G8561" s="0">
        <x:f>'Historical Trades'!G8561</x:f>
      </x:c>
      <x:c r="H8561" s="0">
        <x:f>'Historical Trades'!H8561</x:f>
      </x:c>
      <x:c r="I8561" s="0">
        <x:f>'Historical Trades'!I8561</x:f>
      </x:c>
      <x:c r="J8561" s="0">
        <x:f>'Historical Trades'!J8561</x:f>
      </x:c>
      <x:c r="K8561" s="0">
        <x:f>'Historical Trades'!K8561</x:f>
      </x:c>
      <x:c r="L8561" s="0">
        <x:f>'Historical Trades'!L8561</x:f>
      </x:c>
      <x:c r="M8561" s="0">
        <x:f>'Historical Trades'!M8561</x:f>
      </x:c>
      <x:c r="N8561" s="0">
        <x:f>CLEAN('Historical Trades'!O8561)</x:f>
      </x:c>
      <x:c r="P8561" s="14">
        <x:f>IF(G8561="sell",M8561,-M8561)</x:f>
      </x:c>
      <x:c r="Q8561" s="14">
        <x:f>VLOOKUP(N8561,'Currency Rates'!$A$3:$C$32,3,0)</x:f>
      </x:c>
      <x:c r="R8561" s="0">
        <x:f>IF(A8561="SPUS",0,IF(A8561="FWD",0,P8561/Q8561))</x:f>
      </x:c>
    </x:row>
    <x:row r="8562" spans="1:19" x14ac:dyDescent="0.3">
      <x:c r="A8562" s="0">
        <x:f>'Historical Trades'!A8562</x:f>
      </x:c>
      <x:c r="B8562" s="0">
        <x:f>'Historical Trades'!B8562</x:f>
      </x:c>
      <x:c r="C8562" s="23">
        <x:f>'Historical Trades'!C8562</x:f>
      </x:c>
      <x:c r="D8562" s="0">
        <x:f>'Historical Trades'!D8562</x:f>
      </x:c>
      <x:c r="E8562" s="23">
        <x:f>'Historical Trades'!E8562</x:f>
      </x:c>
      <x:c r="F8562" s="0">
        <x:f>'Historical Trades'!F8562</x:f>
      </x:c>
      <x:c r="G8562" s="0">
        <x:f>'Historical Trades'!G8562</x:f>
      </x:c>
      <x:c r="H8562" s="0">
        <x:f>'Historical Trades'!H8562</x:f>
      </x:c>
      <x:c r="I8562" s="0">
        <x:f>'Historical Trades'!I8562</x:f>
      </x:c>
      <x:c r="J8562" s="0">
        <x:f>'Historical Trades'!J8562</x:f>
      </x:c>
      <x:c r="K8562" s="0">
        <x:f>'Historical Trades'!K8562</x:f>
      </x:c>
      <x:c r="L8562" s="0">
        <x:f>'Historical Trades'!L8562</x:f>
      </x:c>
      <x:c r="M8562" s="0">
        <x:f>'Historical Trades'!M8562</x:f>
      </x:c>
      <x:c r="N8562" s="0">
        <x:f>CLEAN('Historical Trades'!O8562)</x:f>
      </x:c>
      <x:c r="P8562" s="14">
        <x:f>IF(G8562="sell",M8562,-M8562)</x:f>
      </x:c>
      <x:c r="Q8562" s="14">
        <x:f>VLOOKUP(N8562,'Currency Rates'!$A$3:$C$32,3,0)</x:f>
      </x:c>
      <x:c r="R8562" s="0">
        <x:f>IF(A8562="SPUS",0,IF(A8562="FWD",0,P8562/Q8562))</x:f>
      </x:c>
    </x:row>
    <x:row r="8563" spans="1:19" x14ac:dyDescent="0.3">
      <x:c r="A8563" s="0">
        <x:f>'Historical Trades'!A8563</x:f>
      </x:c>
      <x:c r="B8563" s="0">
        <x:f>'Historical Trades'!B8563</x:f>
      </x:c>
      <x:c r="C8563" s="23">
        <x:f>'Historical Trades'!C8563</x:f>
      </x:c>
      <x:c r="D8563" s="0">
        <x:f>'Historical Trades'!D8563</x:f>
      </x:c>
      <x:c r="E8563" s="23">
        <x:f>'Historical Trades'!E8563</x:f>
      </x:c>
      <x:c r="F8563" s="0">
        <x:f>'Historical Trades'!F8563</x:f>
      </x:c>
      <x:c r="G8563" s="0">
        <x:f>'Historical Trades'!G8563</x:f>
      </x:c>
      <x:c r="H8563" s="0">
        <x:f>'Historical Trades'!H8563</x:f>
      </x:c>
      <x:c r="I8563" s="0">
        <x:f>'Historical Trades'!I8563</x:f>
      </x:c>
      <x:c r="J8563" s="0">
        <x:f>'Historical Trades'!J8563</x:f>
      </x:c>
      <x:c r="K8563" s="0">
        <x:f>'Historical Trades'!K8563</x:f>
      </x:c>
      <x:c r="L8563" s="0">
        <x:f>'Historical Trades'!L8563</x:f>
      </x:c>
      <x:c r="M8563" s="0">
        <x:f>'Historical Trades'!M8563</x:f>
      </x:c>
      <x:c r="N8563" s="0">
        <x:f>CLEAN('Historical Trades'!O8563)</x:f>
      </x:c>
      <x:c r="P8563" s="14">
        <x:f>IF(G8563="sell",M8563,-M8563)</x:f>
      </x:c>
      <x:c r="Q8563" s="14">
        <x:f>VLOOKUP(N8563,'Currency Rates'!$A$3:$C$32,3,0)</x:f>
      </x:c>
      <x:c r="R8563" s="0">
        <x:f>IF(A8563="SPUS",0,IF(A8563="FWD",0,P8563/Q8563))</x:f>
      </x:c>
    </x:row>
    <x:row r="8564" spans="1:19" x14ac:dyDescent="0.3">
      <x:c r="A8564" s="0">
        <x:f>'Historical Trades'!A8564</x:f>
      </x:c>
      <x:c r="B8564" s="0">
        <x:f>'Historical Trades'!B8564</x:f>
      </x:c>
      <x:c r="C8564" s="23">
        <x:f>'Historical Trades'!C8564</x:f>
      </x:c>
      <x:c r="D8564" s="0">
        <x:f>'Historical Trades'!D8564</x:f>
      </x:c>
      <x:c r="E8564" s="23">
        <x:f>'Historical Trades'!E8564</x:f>
      </x:c>
      <x:c r="F8564" s="0">
        <x:f>'Historical Trades'!F8564</x:f>
      </x:c>
      <x:c r="G8564" s="0">
        <x:f>'Historical Trades'!G8564</x:f>
      </x:c>
      <x:c r="H8564" s="0">
        <x:f>'Historical Trades'!H8564</x:f>
      </x:c>
      <x:c r="I8564" s="0">
        <x:f>'Historical Trades'!I8564</x:f>
      </x:c>
      <x:c r="J8564" s="0">
        <x:f>'Historical Trades'!J8564</x:f>
      </x:c>
      <x:c r="K8564" s="0">
        <x:f>'Historical Trades'!K8564</x:f>
      </x:c>
      <x:c r="L8564" s="0">
        <x:f>'Historical Trades'!L8564</x:f>
      </x:c>
      <x:c r="M8564" s="0">
        <x:f>'Historical Trades'!M8564</x:f>
      </x:c>
      <x:c r="N8564" s="0">
        <x:f>CLEAN('Historical Trades'!O8564)</x:f>
      </x:c>
      <x:c r="P8564" s="14">
        <x:f>IF(G8564="sell",M8564,-M8564)</x:f>
      </x:c>
      <x:c r="Q8564" s="14">
        <x:f>VLOOKUP(N8564,'Currency Rates'!$A$3:$C$32,3,0)</x:f>
      </x:c>
      <x:c r="R8564" s="0">
        <x:f>IF(A8564="SPUS",0,IF(A8564="FWD",0,P8564/Q8564))</x:f>
      </x:c>
    </x:row>
    <x:row r="8565" spans="1:19" x14ac:dyDescent="0.3">
      <x:c r="A8565" s="0">
        <x:f>'Historical Trades'!A8565</x:f>
      </x:c>
      <x:c r="B8565" s="0">
        <x:f>'Historical Trades'!B8565</x:f>
      </x:c>
      <x:c r="C8565" s="23">
        <x:f>'Historical Trades'!C8565</x:f>
      </x:c>
      <x:c r="D8565" s="0">
        <x:f>'Historical Trades'!D8565</x:f>
      </x:c>
      <x:c r="E8565" s="23">
        <x:f>'Historical Trades'!E8565</x:f>
      </x:c>
      <x:c r="F8565" s="0">
        <x:f>'Historical Trades'!F8565</x:f>
      </x:c>
      <x:c r="G8565" s="0">
        <x:f>'Historical Trades'!G8565</x:f>
      </x:c>
      <x:c r="H8565" s="0">
        <x:f>'Historical Trades'!H8565</x:f>
      </x:c>
      <x:c r="I8565" s="0">
        <x:f>'Historical Trades'!I8565</x:f>
      </x:c>
      <x:c r="J8565" s="0">
        <x:f>'Historical Trades'!J8565</x:f>
      </x:c>
      <x:c r="K8565" s="0">
        <x:f>'Historical Trades'!K8565</x:f>
      </x:c>
      <x:c r="L8565" s="0">
        <x:f>'Historical Trades'!L8565</x:f>
      </x:c>
      <x:c r="M8565" s="0">
        <x:f>'Historical Trades'!M8565</x:f>
      </x:c>
      <x:c r="N8565" s="0">
        <x:f>CLEAN('Historical Trades'!O8565)</x:f>
      </x:c>
      <x:c r="P8565" s="14">
        <x:f>IF(G8565="sell",M8565,-M8565)</x:f>
      </x:c>
      <x:c r="Q8565" s="14">
        <x:f>VLOOKUP(N8565,'Currency Rates'!$A$3:$C$32,3,0)</x:f>
      </x:c>
      <x:c r="R8565" s="0">
        <x:f>IF(A8565="SPUS",0,IF(A8565="FWD",0,P8565/Q8565))</x:f>
      </x:c>
    </x:row>
    <x:row r="8566" spans="1:19" x14ac:dyDescent="0.3">
      <x:c r="A8566" s="0">
        <x:f>'Historical Trades'!A8566</x:f>
      </x:c>
      <x:c r="B8566" s="0">
        <x:f>'Historical Trades'!B8566</x:f>
      </x:c>
      <x:c r="C8566" s="23">
        <x:f>'Historical Trades'!C8566</x:f>
      </x:c>
      <x:c r="D8566" s="0">
        <x:f>'Historical Trades'!D8566</x:f>
      </x:c>
      <x:c r="E8566" s="23">
        <x:f>'Historical Trades'!E8566</x:f>
      </x:c>
      <x:c r="F8566" s="0">
        <x:f>'Historical Trades'!F8566</x:f>
      </x:c>
      <x:c r="G8566" s="0">
        <x:f>'Historical Trades'!G8566</x:f>
      </x:c>
      <x:c r="H8566" s="0">
        <x:f>'Historical Trades'!H8566</x:f>
      </x:c>
      <x:c r="I8566" s="0">
        <x:f>'Historical Trades'!I8566</x:f>
      </x:c>
      <x:c r="J8566" s="0">
        <x:f>'Historical Trades'!J8566</x:f>
      </x:c>
      <x:c r="K8566" s="0">
        <x:f>'Historical Trades'!K8566</x:f>
      </x:c>
      <x:c r="L8566" s="0">
        <x:f>'Historical Trades'!L8566</x:f>
      </x:c>
      <x:c r="M8566" s="0">
        <x:f>'Historical Trades'!M8566</x:f>
      </x:c>
      <x:c r="N8566" s="0">
        <x:f>CLEAN('Historical Trades'!O8566)</x:f>
      </x:c>
      <x:c r="P8566" s="14">
        <x:f>IF(G8566="sell",M8566,-M8566)</x:f>
      </x:c>
      <x:c r="Q8566" s="14">
        <x:f>VLOOKUP(N8566,'Currency Rates'!$A$3:$C$32,3,0)</x:f>
      </x:c>
      <x:c r="R8566" s="0">
        <x:f>IF(A8566="SPUS",0,IF(A8566="FWD",0,P8566/Q8566))</x:f>
      </x:c>
    </x:row>
    <x:row r="8567" spans="1:19" x14ac:dyDescent="0.3">
      <x:c r="A8567" s="0">
        <x:f>'Historical Trades'!A8567</x:f>
      </x:c>
      <x:c r="B8567" s="0">
        <x:f>'Historical Trades'!B8567</x:f>
      </x:c>
      <x:c r="C8567" s="23">
        <x:f>'Historical Trades'!C8567</x:f>
      </x:c>
      <x:c r="D8567" s="0">
        <x:f>'Historical Trades'!D8567</x:f>
      </x:c>
      <x:c r="E8567" s="23">
        <x:f>'Historical Trades'!E8567</x:f>
      </x:c>
      <x:c r="F8567" s="0">
        <x:f>'Historical Trades'!F8567</x:f>
      </x:c>
      <x:c r="G8567" s="0">
        <x:f>'Historical Trades'!G8567</x:f>
      </x:c>
      <x:c r="H8567" s="0">
        <x:f>'Historical Trades'!H8567</x:f>
      </x:c>
      <x:c r="I8567" s="0">
        <x:f>'Historical Trades'!I8567</x:f>
      </x:c>
      <x:c r="J8567" s="0">
        <x:f>'Historical Trades'!J8567</x:f>
      </x:c>
      <x:c r="K8567" s="0">
        <x:f>'Historical Trades'!K8567</x:f>
      </x:c>
      <x:c r="L8567" s="0">
        <x:f>'Historical Trades'!L8567</x:f>
      </x:c>
      <x:c r="M8567" s="0">
        <x:f>'Historical Trades'!M8567</x:f>
      </x:c>
      <x:c r="N8567" s="0">
        <x:f>CLEAN('Historical Trades'!O8567)</x:f>
      </x:c>
      <x:c r="P8567" s="14">
        <x:f>IF(G8567="sell",M8567,-M8567)</x:f>
      </x:c>
      <x:c r="Q8567" s="14">
        <x:f>VLOOKUP(N8567,'Currency Rates'!$A$3:$C$32,3,0)</x:f>
      </x:c>
      <x:c r="R8567" s="0">
        <x:f>IF(A8567="SPUS",0,IF(A8567="FWD",0,P8567/Q8567))</x:f>
      </x:c>
    </x:row>
    <x:row r="8568" spans="1:19" x14ac:dyDescent="0.3">
      <x:c r="A8568" s="0">
        <x:f>'Historical Trades'!A8568</x:f>
      </x:c>
      <x:c r="B8568" s="0">
        <x:f>'Historical Trades'!B8568</x:f>
      </x:c>
      <x:c r="C8568" s="23">
        <x:f>'Historical Trades'!C8568</x:f>
      </x:c>
      <x:c r="D8568" s="0">
        <x:f>'Historical Trades'!D8568</x:f>
      </x:c>
      <x:c r="E8568" s="23">
        <x:f>'Historical Trades'!E8568</x:f>
      </x:c>
      <x:c r="F8568" s="0">
        <x:f>'Historical Trades'!F8568</x:f>
      </x:c>
      <x:c r="G8568" s="0">
        <x:f>'Historical Trades'!G8568</x:f>
      </x:c>
      <x:c r="H8568" s="0">
        <x:f>'Historical Trades'!H8568</x:f>
      </x:c>
      <x:c r="I8568" s="0">
        <x:f>'Historical Trades'!I8568</x:f>
      </x:c>
      <x:c r="J8568" s="0">
        <x:f>'Historical Trades'!J8568</x:f>
      </x:c>
      <x:c r="K8568" s="0">
        <x:f>'Historical Trades'!K8568</x:f>
      </x:c>
      <x:c r="L8568" s="0">
        <x:f>'Historical Trades'!L8568</x:f>
      </x:c>
      <x:c r="M8568" s="0">
        <x:f>'Historical Trades'!M8568</x:f>
      </x:c>
      <x:c r="N8568" s="0">
        <x:f>CLEAN('Historical Trades'!O8568)</x:f>
      </x:c>
      <x:c r="P8568" s="14">
        <x:f>IF(G8568="sell",M8568,-M8568)</x:f>
      </x:c>
      <x:c r="Q8568" s="14">
        <x:f>VLOOKUP(N8568,'Currency Rates'!$A$3:$C$32,3,0)</x:f>
      </x:c>
      <x:c r="R8568" s="0">
        <x:f>IF(A8568="SPUS",0,IF(A8568="FWD",0,P8568/Q8568))</x:f>
      </x:c>
    </x:row>
    <x:row r="8569" spans="1:19" x14ac:dyDescent="0.3">
      <x:c r="A8569" s="0">
        <x:f>'Historical Trades'!A8569</x:f>
      </x:c>
      <x:c r="B8569" s="0">
        <x:f>'Historical Trades'!B8569</x:f>
      </x:c>
      <x:c r="C8569" s="23">
        <x:f>'Historical Trades'!C8569</x:f>
      </x:c>
      <x:c r="D8569" s="0">
        <x:f>'Historical Trades'!D8569</x:f>
      </x:c>
      <x:c r="E8569" s="23">
        <x:f>'Historical Trades'!E8569</x:f>
      </x:c>
      <x:c r="F8569" s="0">
        <x:f>'Historical Trades'!F8569</x:f>
      </x:c>
      <x:c r="G8569" s="0">
        <x:f>'Historical Trades'!G8569</x:f>
      </x:c>
      <x:c r="H8569" s="0">
        <x:f>'Historical Trades'!H8569</x:f>
      </x:c>
      <x:c r="I8569" s="0">
        <x:f>'Historical Trades'!I8569</x:f>
      </x:c>
      <x:c r="J8569" s="0">
        <x:f>'Historical Trades'!J8569</x:f>
      </x:c>
      <x:c r="K8569" s="0">
        <x:f>'Historical Trades'!K8569</x:f>
      </x:c>
      <x:c r="L8569" s="0">
        <x:f>'Historical Trades'!L8569</x:f>
      </x:c>
      <x:c r="M8569" s="0">
        <x:f>'Historical Trades'!M8569</x:f>
      </x:c>
      <x:c r="N8569" s="0">
        <x:f>CLEAN('Historical Trades'!O8569)</x:f>
      </x:c>
      <x:c r="P8569" s="14">
        <x:f>IF(G8569="sell",M8569,-M8569)</x:f>
      </x:c>
      <x:c r="Q8569" s="14">
        <x:f>VLOOKUP(N8569,'Currency Rates'!$A$3:$C$32,3,0)</x:f>
      </x:c>
      <x:c r="R8569" s="0">
        <x:f>IF(A8569="SPUS",0,IF(A8569="FWD",0,P8569/Q8569))</x:f>
      </x:c>
    </x:row>
    <x:row r="8570" spans="1:19" x14ac:dyDescent="0.3">
      <x:c r="A8570" s="0">
        <x:f>'Historical Trades'!A8570</x:f>
      </x:c>
      <x:c r="B8570" s="0">
        <x:f>'Historical Trades'!B8570</x:f>
      </x:c>
      <x:c r="C8570" s="23">
        <x:f>'Historical Trades'!C8570</x:f>
      </x:c>
      <x:c r="D8570" s="0">
        <x:f>'Historical Trades'!D8570</x:f>
      </x:c>
      <x:c r="E8570" s="23">
        <x:f>'Historical Trades'!E8570</x:f>
      </x:c>
      <x:c r="F8570" s="0">
        <x:f>'Historical Trades'!F8570</x:f>
      </x:c>
      <x:c r="G8570" s="0">
        <x:f>'Historical Trades'!G8570</x:f>
      </x:c>
      <x:c r="H8570" s="0">
        <x:f>'Historical Trades'!H8570</x:f>
      </x:c>
      <x:c r="I8570" s="0">
        <x:f>'Historical Trades'!I8570</x:f>
      </x:c>
      <x:c r="J8570" s="0">
        <x:f>'Historical Trades'!J8570</x:f>
      </x:c>
      <x:c r="K8570" s="0">
        <x:f>'Historical Trades'!K8570</x:f>
      </x:c>
      <x:c r="L8570" s="0">
        <x:f>'Historical Trades'!L8570</x:f>
      </x:c>
      <x:c r="M8570" s="0">
        <x:f>'Historical Trades'!M8570</x:f>
      </x:c>
      <x:c r="N8570" s="0">
        <x:f>CLEAN('Historical Trades'!O8570)</x:f>
      </x:c>
      <x:c r="P8570" s="14">
        <x:f>IF(G8570="sell",M8570,-M8570)</x:f>
      </x:c>
      <x:c r="Q8570" s="14">
        <x:f>VLOOKUP(N8570,'Currency Rates'!$A$3:$C$32,3,0)</x:f>
      </x:c>
      <x:c r="R8570" s="0">
        <x:f>IF(A8570="SPUS",0,IF(A8570="FWD",0,P8570/Q8570))</x:f>
      </x:c>
    </x:row>
    <x:row r="8571" spans="1:19" x14ac:dyDescent="0.3">
      <x:c r="A8571" s="0">
        <x:f>'Historical Trades'!A8571</x:f>
      </x:c>
      <x:c r="B8571" s="0">
        <x:f>'Historical Trades'!B8571</x:f>
      </x:c>
      <x:c r="C8571" s="23">
        <x:f>'Historical Trades'!C8571</x:f>
      </x:c>
      <x:c r="D8571" s="0">
        <x:f>'Historical Trades'!D8571</x:f>
      </x:c>
      <x:c r="E8571" s="23">
        <x:f>'Historical Trades'!E8571</x:f>
      </x:c>
      <x:c r="F8571" s="0">
        <x:f>'Historical Trades'!F8571</x:f>
      </x:c>
      <x:c r="G8571" s="0">
        <x:f>'Historical Trades'!G8571</x:f>
      </x:c>
      <x:c r="H8571" s="0">
        <x:f>'Historical Trades'!H8571</x:f>
      </x:c>
      <x:c r="I8571" s="0">
        <x:f>'Historical Trades'!I8571</x:f>
      </x:c>
      <x:c r="J8571" s="0">
        <x:f>'Historical Trades'!J8571</x:f>
      </x:c>
      <x:c r="K8571" s="0">
        <x:f>'Historical Trades'!K8571</x:f>
      </x:c>
      <x:c r="L8571" s="0">
        <x:f>'Historical Trades'!L8571</x:f>
      </x:c>
      <x:c r="M8571" s="0">
        <x:f>'Historical Trades'!M8571</x:f>
      </x:c>
      <x:c r="N8571" s="0">
        <x:f>CLEAN('Historical Trades'!O8571)</x:f>
      </x:c>
      <x:c r="P8571" s="14">
        <x:f>IF(G8571="sell",M8571,-M8571)</x:f>
      </x:c>
      <x:c r="Q8571" s="14">
        <x:f>VLOOKUP(N8571,'Currency Rates'!$A$3:$C$32,3,0)</x:f>
      </x:c>
      <x:c r="R8571" s="0">
        <x:f>IF(A8571="SPUS",0,IF(A8571="FWD",0,P8571/Q8571))</x:f>
      </x:c>
    </x:row>
    <x:row r="8572" spans="1:19" x14ac:dyDescent="0.3">
      <x:c r="A8572" s="0">
        <x:f>'Historical Trades'!A8572</x:f>
      </x:c>
      <x:c r="B8572" s="0">
        <x:f>'Historical Trades'!B8572</x:f>
      </x:c>
      <x:c r="C8572" s="23">
        <x:f>'Historical Trades'!C8572</x:f>
      </x:c>
      <x:c r="D8572" s="0">
        <x:f>'Historical Trades'!D8572</x:f>
      </x:c>
      <x:c r="E8572" s="23">
        <x:f>'Historical Trades'!E8572</x:f>
      </x:c>
      <x:c r="F8572" s="0">
        <x:f>'Historical Trades'!F8572</x:f>
      </x:c>
      <x:c r="G8572" s="0">
        <x:f>'Historical Trades'!G8572</x:f>
      </x:c>
      <x:c r="H8572" s="0">
        <x:f>'Historical Trades'!H8572</x:f>
      </x:c>
      <x:c r="I8572" s="0">
        <x:f>'Historical Trades'!I8572</x:f>
      </x:c>
      <x:c r="J8572" s="0">
        <x:f>'Historical Trades'!J8572</x:f>
      </x:c>
      <x:c r="K8572" s="0">
        <x:f>'Historical Trades'!K8572</x:f>
      </x:c>
      <x:c r="L8572" s="0">
        <x:f>'Historical Trades'!L8572</x:f>
      </x:c>
      <x:c r="M8572" s="0">
        <x:f>'Historical Trades'!M8572</x:f>
      </x:c>
      <x:c r="N8572" s="0">
        <x:f>CLEAN('Historical Trades'!O8572)</x:f>
      </x:c>
      <x:c r="P8572" s="14">
        <x:f>IF(G8572="sell",M8572,-M8572)</x:f>
      </x:c>
      <x:c r="Q8572" s="14">
        <x:f>VLOOKUP(N8572,'Currency Rates'!$A$3:$C$32,3,0)</x:f>
      </x:c>
      <x:c r="R8572" s="0">
        <x:f>IF(A8572="SPUS",0,IF(A8572="FWD",0,P8572/Q8572))</x:f>
      </x:c>
    </x:row>
    <x:row r="8573" spans="1:19" x14ac:dyDescent="0.3">
      <x:c r="A8573" s="0">
        <x:f>'Historical Trades'!A8573</x:f>
      </x:c>
      <x:c r="B8573" s="0">
        <x:f>'Historical Trades'!B8573</x:f>
      </x:c>
      <x:c r="C8573" s="23">
        <x:f>'Historical Trades'!C8573</x:f>
      </x:c>
      <x:c r="D8573" s="0">
        <x:f>'Historical Trades'!D8573</x:f>
      </x:c>
      <x:c r="E8573" s="23">
        <x:f>'Historical Trades'!E8573</x:f>
      </x:c>
      <x:c r="F8573" s="0">
        <x:f>'Historical Trades'!F8573</x:f>
      </x:c>
      <x:c r="G8573" s="0">
        <x:f>'Historical Trades'!G8573</x:f>
      </x:c>
      <x:c r="H8573" s="0">
        <x:f>'Historical Trades'!H8573</x:f>
      </x:c>
      <x:c r="I8573" s="0">
        <x:f>'Historical Trades'!I8573</x:f>
      </x:c>
      <x:c r="J8573" s="0">
        <x:f>'Historical Trades'!J8573</x:f>
      </x:c>
      <x:c r="K8573" s="0">
        <x:f>'Historical Trades'!K8573</x:f>
      </x:c>
      <x:c r="L8573" s="0">
        <x:f>'Historical Trades'!L8573</x:f>
      </x:c>
      <x:c r="M8573" s="0">
        <x:f>'Historical Trades'!M8573</x:f>
      </x:c>
      <x:c r="N8573" s="0">
        <x:f>CLEAN('Historical Trades'!O8573)</x:f>
      </x:c>
      <x:c r="P8573" s="14">
        <x:f>IF(G8573="sell",M8573,-M8573)</x:f>
      </x:c>
      <x:c r="Q8573" s="14">
        <x:f>VLOOKUP(N8573,'Currency Rates'!$A$3:$C$32,3,0)</x:f>
      </x:c>
      <x:c r="R8573" s="0">
        <x:f>IF(A8573="SPUS",0,IF(A8573="FWD",0,P8573/Q8573))</x:f>
      </x:c>
    </x:row>
    <x:row r="8574" spans="1:19" x14ac:dyDescent="0.3">
      <x:c r="A8574" s="0">
        <x:f>'Historical Trades'!A8574</x:f>
      </x:c>
      <x:c r="B8574" s="0">
        <x:f>'Historical Trades'!B8574</x:f>
      </x:c>
      <x:c r="C8574" s="23">
        <x:f>'Historical Trades'!C8574</x:f>
      </x:c>
      <x:c r="D8574" s="0">
        <x:f>'Historical Trades'!D8574</x:f>
      </x:c>
      <x:c r="E8574" s="23">
        <x:f>'Historical Trades'!E8574</x:f>
      </x:c>
      <x:c r="F8574" s="0">
        <x:f>'Historical Trades'!F8574</x:f>
      </x:c>
      <x:c r="G8574" s="0">
        <x:f>'Historical Trades'!G8574</x:f>
      </x:c>
      <x:c r="H8574" s="0">
        <x:f>'Historical Trades'!H8574</x:f>
      </x:c>
      <x:c r="I8574" s="0">
        <x:f>'Historical Trades'!I8574</x:f>
      </x:c>
      <x:c r="J8574" s="0">
        <x:f>'Historical Trades'!J8574</x:f>
      </x:c>
      <x:c r="K8574" s="0">
        <x:f>'Historical Trades'!K8574</x:f>
      </x:c>
      <x:c r="L8574" s="0">
        <x:f>'Historical Trades'!L8574</x:f>
      </x:c>
      <x:c r="M8574" s="0">
        <x:f>'Historical Trades'!M8574</x:f>
      </x:c>
      <x:c r="N8574" s="0">
        <x:f>CLEAN('Historical Trades'!O8574)</x:f>
      </x:c>
      <x:c r="P8574" s="14">
        <x:f>IF(G8574="sell",M8574,-M8574)</x:f>
      </x:c>
      <x:c r="Q8574" s="14">
        <x:f>VLOOKUP(N8574,'Currency Rates'!$A$3:$C$32,3,0)</x:f>
      </x:c>
      <x:c r="R8574" s="0">
        <x:f>IF(A8574="SPUS",0,IF(A8574="FWD",0,P8574/Q8574))</x:f>
      </x:c>
    </x:row>
    <x:row r="8575" spans="1:19" x14ac:dyDescent="0.3">
      <x:c r="A8575" s="0">
        <x:f>'Historical Trades'!A8575</x:f>
      </x:c>
      <x:c r="B8575" s="0">
        <x:f>'Historical Trades'!B8575</x:f>
      </x:c>
      <x:c r="C8575" s="23">
        <x:f>'Historical Trades'!C8575</x:f>
      </x:c>
      <x:c r="D8575" s="0">
        <x:f>'Historical Trades'!D8575</x:f>
      </x:c>
      <x:c r="E8575" s="23">
        <x:f>'Historical Trades'!E8575</x:f>
      </x:c>
      <x:c r="F8575" s="0">
        <x:f>'Historical Trades'!F8575</x:f>
      </x:c>
      <x:c r="G8575" s="0">
        <x:f>'Historical Trades'!G8575</x:f>
      </x:c>
      <x:c r="H8575" s="0">
        <x:f>'Historical Trades'!H8575</x:f>
      </x:c>
      <x:c r="I8575" s="0">
        <x:f>'Historical Trades'!I8575</x:f>
      </x:c>
      <x:c r="J8575" s="0">
        <x:f>'Historical Trades'!J8575</x:f>
      </x:c>
      <x:c r="K8575" s="0">
        <x:f>'Historical Trades'!K8575</x:f>
      </x:c>
      <x:c r="L8575" s="0">
        <x:f>'Historical Trades'!L8575</x:f>
      </x:c>
      <x:c r="M8575" s="0">
        <x:f>'Historical Trades'!M8575</x:f>
      </x:c>
      <x:c r="N8575" s="0">
        <x:f>CLEAN('Historical Trades'!O8575)</x:f>
      </x:c>
      <x:c r="P8575" s="14">
        <x:f>IF(G8575="sell",M8575,-M8575)</x:f>
      </x:c>
      <x:c r="Q8575" s="14">
        <x:f>VLOOKUP(N8575,'Currency Rates'!$A$3:$C$32,3,0)</x:f>
      </x:c>
      <x:c r="R8575" s="0">
        <x:f>IF(A8575="SPUS",0,IF(A8575="FWD",0,P8575/Q8575))</x:f>
      </x:c>
    </x:row>
    <x:row r="8576" spans="1:19" x14ac:dyDescent="0.3">
      <x:c r="A8576" s="0">
        <x:f>'Historical Trades'!A8576</x:f>
      </x:c>
      <x:c r="B8576" s="0">
        <x:f>'Historical Trades'!B8576</x:f>
      </x:c>
      <x:c r="C8576" s="23">
        <x:f>'Historical Trades'!C8576</x:f>
      </x:c>
      <x:c r="D8576" s="0">
        <x:f>'Historical Trades'!D8576</x:f>
      </x:c>
      <x:c r="E8576" s="23">
        <x:f>'Historical Trades'!E8576</x:f>
      </x:c>
      <x:c r="F8576" s="0">
        <x:f>'Historical Trades'!F8576</x:f>
      </x:c>
      <x:c r="G8576" s="0">
        <x:f>'Historical Trades'!G8576</x:f>
      </x:c>
      <x:c r="H8576" s="0">
        <x:f>'Historical Trades'!H8576</x:f>
      </x:c>
      <x:c r="I8576" s="0">
        <x:f>'Historical Trades'!I8576</x:f>
      </x:c>
      <x:c r="J8576" s="0">
        <x:f>'Historical Trades'!J8576</x:f>
      </x:c>
      <x:c r="K8576" s="0">
        <x:f>'Historical Trades'!K8576</x:f>
      </x:c>
      <x:c r="L8576" s="0">
        <x:f>'Historical Trades'!L8576</x:f>
      </x:c>
      <x:c r="M8576" s="0">
        <x:f>'Historical Trades'!M8576</x:f>
      </x:c>
      <x:c r="N8576" s="0">
        <x:f>CLEAN('Historical Trades'!O8576)</x:f>
      </x:c>
      <x:c r="P8576" s="14">
        <x:f>IF(G8576="sell",M8576,-M8576)</x:f>
      </x:c>
      <x:c r="Q8576" s="14">
        <x:f>VLOOKUP(N8576,'Currency Rates'!$A$3:$C$32,3,0)</x:f>
      </x:c>
      <x:c r="R8576" s="0">
        <x:f>IF(A8576="SPUS",0,IF(A8576="FWD",0,P8576/Q8576))</x:f>
      </x:c>
    </x:row>
    <x:row r="8577" spans="1:19" x14ac:dyDescent="0.3">
      <x:c r="A8577" s="0">
        <x:f>'Historical Trades'!A8577</x:f>
      </x:c>
      <x:c r="B8577" s="0">
        <x:f>'Historical Trades'!B8577</x:f>
      </x:c>
      <x:c r="C8577" s="23">
        <x:f>'Historical Trades'!C8577</x:f>
      </x:c>
      <x:c r="D8577" s="0">
        <x:f>'Historical Trades'!D8577</x:f>
      </x:c>
      <x:c r="E8577" s="23">
        <x:f>'Historical Trades'!E8577</x:f>
      </x:c>
      <x:c r="F8577" s="0">
        <x:f>'Historical Trades'!F8577</x:f>
      </x:c>
      <x:c r="G8577" s="0">
        <x:f>'Historical Trades'!G8577</x:f>
      </x:c>
      <x:c r="H8577" s="0">
        <x:f>'Historical Trades'!H8577</x:f>
      </x:c>
      <x:c r="I8577" s="0">
        <x:f>'Historical Trades'!I8577</x:f>
      </x:c>
      <x:c r="J8577" s="0">
        <x:f>'Historical Trades'!J8577</x:f>
      </x:c>
      <x:c r="K8577" s="0">
        <x:f>'Historical Trades'!K8577</x:f>
      </x:c>
      <x:c r="L8577" s="0">
        <x:f>'Historical Trades'!L8577</x:f>
      </x:c>
      <x:c r="M8577" s="0">
        <x:f>'Historical Trades'!M8577</x:f>
      </x:c>
      <x:c r="N8577" s="0">
        <x:f>CLEAN('Historical Trades'!O8577)</x:f>
      </x:c>
      <x:c r="P8577" s="14">
        <x:f>IF(G8577="sell",M8577,-M8577)</x:f>
      </x:c>
      <x:c r="Q8577" s="14">
        <x:f>VLOOKUP(N8577,'Currency Rates'!$A$3:$C$32,3,0)</x:f>
      </x:c>
      <x:c r="R8577" s="0">
        <x:f>IF(A8577="SPUS",0,IF(A8577="FWD",0,P8577/Q8577))</x:f>
      </x:c>
    </x:row>
    <x:row r="8578" spans="1:19" x14ac:dyDescent="0.3">
      <x:c r="A8578" s="0">
        <x:f>'Historical Trades'!A8578</x:f>
      </x:c>
      <x:c r="B8578" s="0">
        <x:f>'Historical Trades'!B8578</x:f>
      </x:c>
      <x:c r="C8578" s="23">
        <x:f>'Historical Trades'!C8578</x:f>
      </x:c>
      <x:c r="D8578" s="0">
        <x:f>'Historical Trades'!D8578</x:f>
      </x:c>
      <x:c r="E8578" s="23">
        <x:f>'Historical Trades'!E8578</x:f>
      </x:c>
      <x:c r="F8578" s="0">
        <x:f>'Historical Trades'!F8578</x:f>
      </x:c>
      <x:c r="G8578" s="0">
        <x:f>'Historical Trades'!G8578</x:f>
      </x:c>
      <x:c r="H8578" s="0">
        <x:f>'Historical Trades'!H8578</x:f>
      </x:c>
      <x:c r="I8578" s="0">
        <x:f>'Historical Trades'!I8578</x:f>
      </x:c>
      <x:c r="J8578" s="0">
        <x:f>'Historical Trades'!J8578</x:f>
      </x:c>
      <x:c r="K8578" s="0">
        <x:f>'Historical Trades'!K8578</x:f>
      </x:c>
      <x:c r="L8578" s="0">
        <x:f>'Historical Trades'!L8578</x:f>
      </x:c>
      <x:c r="M8578" s="0">
        <x:f>'Historical Trades'!M8578</x:f>
      </x:c>
      <x:c r="N8578" s="0">
        <x:f>CLEAN('Historical Trades'!O8578)</x:f>
      </x:c>
      <x:c r="P8578" s="14">
        <x:f>IF(G8578="sell",M8578,-M8578)</x:f>
      </x:c>
      <x:c r="Q8578" s="14">
        <x:f>VLOOKUP(N8578,'Currency Rates'!$A$3:$C$32,3,0)</x:f>
      </x:c>
      <x:c r="R8578" s="0">
        <x:f>IF(A8578="SPUS",0,IF(A8578="FWD",0,P8578/Q8578))</x:f>
      </x:c>
    </x:row>
    <x:row r="8579" spans="1:19" x14ac:dyDescent="0.3">
      <x:c r="A8579" s="0">
        <x:f>'Historical Trades'!A8579</x:f>
      </x:c>
      <x:c r="B8579" s="0">
        <x:f>'Historical Trades'!B8579</x:f>
      </x:c>
      <x:c r="C8579" s="23">
        <x:f>'Historical Trades'!C8579</x:f>
      </x:c>
      <x:c r="D8579" s="0">
        <x:f>'Historical Trades'!D8579</x:f>
      </x:c>
      <x:c r="E8579" s="23">
        <x:f>'Historical Trades'!E8579</x:f>
      </x:c>
      <x:c r="F8579" s="0">
        <x:f>'Historical Trades'!F8579</x:f>
      </x:c>
      <x:c r="G8579" s="0">
        <x:f>'Historical Trades'!G8579</x:f>
      </x:c>
      <x:c r="H8579" s="0">
        <x:f>'Historical Trades'!H8579</x:f>
      </x:c>
      <x:c r="I8579" s="0">
        <x:f>'Historical Trades'!I8579</x:f>
      </x:c>
      <x:c r="J8579" s="0">
        <x:f>'Historical Trades'!J8579</x:f>
      </x:c>
      <x:c r="K8579" s="0">
        <x:f>'Historical Trades'!K8579</x:f>
      </x:c>
      <x:c r="L8579" s="0">
        <x:f>'Historical Trades'!L8579</x:f>
      </x:c>
      <x:c r="M8579" s="0">
        <x:f>'Historical Trades'!M8579</x:f>
      </x:c>
      <x:c r="N8579" s="0">
        <x:f>CLEAN('Historical Trades'!O8579)</x:f>
      </x:c>
      <x:c r="P8579" s="14">
        <x:f>IF(G8579="sell",M8579,-M8579)</x:f>
      </x:c>
      <x:c r="Q8579" s="14">
        <x:f>VLOOKUP(N8579,'Currency Rates'!$A$3:$C$32,3,0)</x:f>
      </x:c>
      <x:c r="R8579" s="0">
        <x:f>IF(A8579="SPUS",0,IF(A8579="FWD",0,P8579/Q8579))</x:f>
      </x:c>
    </x:row>
    <x:row r="8580" spans="1:19" x14ac:dyDescent="0.3">
      <x:c r="A8580" s="0">
        <x:f>'Historical Trades'!A8580</x:f>
      </x:c>
      <x:c r="B8580" s="0">
        <x:f>'Historical Trades'!B8580</x:f>
      </x:c>
      <x:c r="C8580" s="23">
        <x:f>'Historical Trades'!C8580</x:f>
      </x:c>
      <x:c r="D8580" s="0">
        <x:f>'Historical Trades'!D8580</x:f>
      </x:c>
      <x:c r="E8580" s="23">
        <x:f>'Historical Trades'!E8580</x:f>
      </x:c>
      <x:c r="F8580" s="0">
        <x:f>'Historical Trades'!F8580</x:f>
      </x:c>
      <x:c r="G8580" s="0">
        <x:f>'Historical Trades'!G8580</x:f>
      </x:c>
      <x:c r="H8580" s="0">
        <x:f>'Historical Trades'!H8580</x:f>
      </x:c>
      <x:c r="I8580" s="0">
        <x:f>'Historical Trades'!I8580</x:f>
      </x:c>
      <x:c r="J8580" s="0">
        <x:f>'Historical Trades'!J8580</x:f>
      </x:c>
      <x:c r="K8580" s="0">
        <x:f>'Historical Trades'!K8580</x:f>
      </x:c>
      <x:c r="L8580" s="0">
        <x:f>'Historical Trades'!L8580</x:f>
      </x:c>
      <x:c r="M8580" s="0">
        <x:f>'Historical Trades'!M8580</x:f>
      </x:c>
      <x:c r="N8580" s="0">
        <x:f>CLEAN('Historical Trades'!O8580)</x:f>
      </x:c>
      <x:c r="P8580" s="14">
        <x:f>IF(G8580="sell",M8580,-M8580)</x:f>
      </x:c>
      <x:c r="Q8580" s="14">
        <x:f>VLOOKUP(N8580,'Currency Rates'!$A$3:$C$32,3,0)</x:f>
      </x:c>
      <x:c r="R8580" s="0">
        <x:f>IF(A8580="SPUS",0,IF(A8580="FWD",0,P8580/Q8580))</x:f>
      </x:c>
    </x:row>
    <x:row r="8581" spans="1:19" x14ac:dyDescent="0.3">
      <x:c r="A8581" s="0">
        <x:f>'Historical Trades'!A8581</x:f>
      </x:c>
      <x:c r="B8581" s="0">
        <x:f>'Historical Trades'!B8581</x:f>
      </x:c>
      <x:c r="C8581" s="23">
        <x:f>'Historical Trades'!C8581</x:f>
      </x:c>
      <x:c r="D8581" s="0">
        <x:f>'Historical Trades'!D8581</x:f>
      </x:c>
      <x:c r="E8581" s="23">
        <x:f>'Historical Trades'!E8581</x:f>
      </x:c>
      <x:c r="F8581" s="0">
        <x:f>'Historical Trades'!F8581</x:f>
      </x:c>
      <x:c r="G8581" s="0">
        <x:f>'Historical Trades'!G8581</x:f>
      </x:c>
      <x:c r="H8581" s="0">
        <x:f>'Historical Trades'!H8581</x:f>
      </x:c>
      <x:c r="I8581" s="0">
        <x:f>'Historical Trades'!I8581</x:f>
      </x:c>
      <x:c r="J8581" s="0">
        <x:f>'Historical Trades'!J8581</x:f>
      </x:c>
      <x:c r="K8581" s="0">
        <x:f>'Historical Trades'!K8581</x:f>
      </x:c>
      <x:c r="L8581" s="0">
        <x:f>'Historical Trades'!L8581</x:f>
      </x:c>
      <x:c r="M8581" s="0">
        <x:f>'Historical Trades'!M8581</x:f>
      </x:c>
      <x:c r="N8581" s="0">
        <x:f>CLEAN('Historical Trades'!O8581)</x:f>
      </x:c>
      <x:c r="P8581" s="14">
        <x:f>IF(G8581="sell",M8581,-M8581)</x:f>
      </x:c>
      <x:c r="Q8581" s="14">
        <x:f>VLOOKUP(N8581,'Currency Rates'!$A$3:$C$32,3,0)</x:f>
      </x:c>
      <x:c r="R8581" s="0">
        <x:f>IF(A8581="SPUS",0,IF(A8581="FWD",0,P8581/Q8581))</x:f>
      </x:c>
    </x:row>
    <x:row r="8582" spans="1:19" x14ac:dyDescent="0.3">
      <x:c r="A8582" s="0">
        <x:f>'Historical Trades'!A8582</x:f>
      </x:c>
      <x:c r="B8582" s="0">
        <x:f>'Historical Trades'!B8582</x:f>
      </x:c>
      <x:c r="C8582" s="23">
        <x:f>'Historical Trades'!C8582</x:f>
      </x:c>
      <x:c r="D8582" s="0">
        <x:f>'Historical Trades'!D8582</x:f>
      </x:c>
      <x:c r="E8582" s="23">
        <x:f>'Historical Trades'!E8582</x:f>
      </x:c>
      <x:c r="F8582" s="0">
        <x:f>'Historical Trades'!F8582</x:f>
      </x:c>
      <x:c r="G8582" s="0">
        <x:f>'Historical Trades'!G8582</x:f>
      </x:c>
      <x:c r="H8582" s="0">
        <x:f>'Historical Trades'!H8582</x:f>
      </x:c>
      <x:c r="I8582" s="0">
        <x:f>'Historical Trades'!I8582</x:f>
      </x:c>
      <x:c r="J8582" s="0">
        <x:f>'Historical Trades'!J8582</x:f>
      </x:c>
      <x:c r="K8582" s="0">
        <x:f>'Historical Trades'!K8582</x:f>
      </x:c>
      <x:c r="L8582" s="0">
        <x:f>'Historical Trades'!L8582</x:f>
      </x:c>
      <x:c r="M8582" s="0">
        <x:f>'Historical Trades'!M8582</x:f>
      </x:c>
      <x:c r="N8582" s="0">
        <x:f>CLEAN('Historical Trades'!O8582)</x:f>
      </x:c>
      <x:c r="P8582" s="14">
        <x:f>IF(G8582="sell",M8582,-M8582)</x:f>
      </x:c>
      <x:c r="Q8582" s="14">
        <x:f>VLOOKUP(N8582,'Currency Rates'!$A$3:$C$32,3,0)</x:f>
      </x:c>
      <x:c r="R8582" s="0">
        <x:f>IF(A8582="SPUS",0,IF(A8582="FWD",0,P8582/Q8582))</x:f>
      </x:c>
    </x:row>
    <x:row r="8583" spans="1:19" x14ac:dyDescent="0.3">
      <x:c r="A8583" s="0">
        <x:f>'Historical Trades'!A8583</x:f>
      </x:c>
      <x:c r="B8583" s="0">
        <x:f>'Historical Trades'!B8583</x:f>
      </x:c>
      <x:c r="C8583" s="23">
        <x:f>'Historical Trades'!C8583</x:f>
      </x:c>
      <x:c r="D8583" s="0">
        <x:f>'Historical Trades'!D8583</x:f>
      </x:c>
      <x:c r="E8583" s="23">
        <x:f>'Historical Trades'!E8583</x:f>
      </x:c>
      <x:c r="F8583" s="0">
        <x:f>'Historical Trades'!F8583</x:f>
      </x:c>
      <x:c r="G8583" s="0">
        <x:f>'Historical Trades'!G8583</x:f>
      </x:c>
      <x:c r="H8583" s="0">
        <x:f>'Historical Trades'!H8583</x:f>
      </x:c>
      <x:c r="I8583" s="0">
        <x:f>'Historical Trades'!I8583</x:f>
      </x:c>
      <x:c r="J8583" s="0">
        <x:f>'Historical Trades'!J8583</x:f>
      </x:c>
      <x:c r="K8583" s="0">
        <x:f>'Historical Trades'!K8583</x:f>
      </x:c>
      <x:c r="L8583" s="0">
        <x:f>'Historical Trades'!L8583</x:f>
      </x:c>
      <x:c r="M8583" s="0">
        <x:f>'Historical Trades'!M8583</x:f>
      </x:c>
      <x:c r="N8583" s="0">
        <x:f>CLEAN('Historical Trades'!O8583)</x:f>
      </x:c>
      <x:c r="P8583" s="14">
        <x:f>IF(G8583="sell",M8583,-M8583)</x:f>
      </x:c>
      <x:c r="Q8583" s="14">
        <x:f>VLOOKUP(N8583,'Currency Rates'!$A$3:$C$32,3,0)</x:f>
      </x:c>
      <x:c r="R8583" s="0">
        <x:f>IF(A8583="SPUS",0,IF(A8583="FWD",0,P8583/Q8583))</x:f>
      </x:c>
    </x:row>
    <x:row r="8584" spans="1:19" x14ac:dyDescent="0.3">
      <x:c r="A8584" s="0">
        <x:f>'Historical Trades'!A8584</x:f>
      </x:c>
      <x:c r="B8584" s="0">
        <x:f>'Historical Trades'!B8584</x:f>
      </x:c>
      <x:c r="C8584" s="23">
        <x:f>'Historical Trades'!C8584</x:f>
      </x:c>
      <x:c r="D8584" s="0">
        <x:f>'Historical Trades'!D8584</x:f>
      </x:c>
      <x:c r="E8584" s="23">
        <x:f>'Historical Trades'!E8584</x:f>
      </x:c>
      <x:c r="F8584" s="0">
        <x:f>'Historical Trades'!F8584</x:f>
      </x:c>
      <x:c r="G8584" s="0">
        <x:f>'Historical Trades'!G8584</x:f>
      </x:c>
      <x:c r="H8584" s="0">
        <x:f>'Historical Trades'!H8584</x:f>
      </x:c>
      <x:c r="I8584" s="0">
        <x:f>'Historical Trades'!I8584</x:f>
      </x:c>
      <x:c r="J8584" s="0">
        <x:f>'Historical Trades'!J8584</x:f>
      </x:c>
      <x:c r="K8584" s="0">
        <x:f>'Historical Trades'!K8584</x:f>
      </x:c>
      <x:c r="L8584" s="0">
        <x:f>'Historical Trades'!L8584</x:f>
      </x:c>
      <x:c r="M8584" s="0">
        <x:f>'Historical Trades'!M8584</x:f>
      </x:c>
      <x:c r="N8584" s="0">
        <x:f>CLEAN('Historical Trades'!O8584)</x:f>
      </x:c>
      <x:c r="P8584" s="14">
        <x:f>IF(G8584="sell",M8584,-M8584)</x:f>
      </x:c>
      <x:c r="Q8584" s="14">
        <x:f>VLOOKUP(N8584,'Currency Rates'!$A$3:$C$32,3,0)</x:f>
      </x:c>
      <x:c r="R8584" s="0">
        <x:f>IF(A8584="SPUS",0,IF(A8584="FWD",0,P8584/Q8584))</x:f>
      </x:c>
    </x:row>
    <x:row r="8585" spans="1:19" x14ac:dyDescent="0.3">
      <x:c r="A8585" s="0">
        <x:f>'Historical Trades'!A8585</x:f>
      </x:c>
      <x:c r="B8585" s="0">
        <x:f>'Historical Trades'!B8585</x:f>
      </x:c>
      <x:c r="C8585" s="23">
        <x:f>'Historical Trades'!C8585</x:f>
      </x:c>
      <x:c r="D8585" s="0">
        <x:f>'Historical Trades'!D8585</x:f>
      </x:c>
      <x:c r="E8585" s="23">
        <x:f>'Historical Trades'!E8585</x:f>
      </x:c>
      <x:c r="F8585" s="0">
        <x:f>'Historical Trades'!F8585</x:f>
      </x:c>
      <x:c r="G8585" s="0">
        <x:f>'Historical Trades'!G8585</x:f>
      </x:c>
      <x:c r="H8585" s="0">
        <x:f>'Historical Trades'!H8585</x:f>
      </x:c>
      <x:c r="I8585" s="0">
        <x:f>'Historical Trades'!I8585</x:f>
      </x:c>
      <x:c r="J8585" s="0">
        <x:f>'Historical Trades'!J8585</x:f>
      </x:c>
      <x:c r="K8585" s="0">
        <x:f>'Historical Trades'!K8585</x:f>
      </x:c>
      <x:c r="L8585" s="0">
        <x:f>'Historical Trades'!L8585</x:f>
      </x:c>
      <x:c r="M8585" s="0">
        <x:f>'Historical Trades'!M8585</x:f>
      </x:c>
      <x:c r="N8585" s="0">
        <x:f>CLEAN('Historical Trades'!O8585)</x:f>
      </x:c>
      <x:c r="P8585" s="14">
        <x:f>IF(G8585="sell",M8585,-M8585)</x:f>
      </x:c>
      <x:c r="Q8585" s="14">
        <x:f>VLOOKUP(N8585,'Currency Rates'!$A$3:$C$32,3,0)</x:f>
      </x:c>
      <x:c r="R8585" s="0">
        <x:f>IF(A8585="SPUS",0,IF(A8585="FWD",0,P8585/Q8585))</x:f>
      </x:c>
    </x:row>
    <x:row r="8586" spans="1:19" x14ac:dyDescent="0.3">
      <x:c r="A8586" s="0">
        <x:f>'Historical Trades'!A8586</x:f>
      </x:c>
      <x:c r="B8586" s="0">
        <x:f>'Historical Trades'!B8586</x:f>
      </x:c>
      <x:c r="C8586" s="23">
        <x:f>'Historical Trades'!C8586</x:f>
      </x:c>
      <x:c r="D8586" s="0">
        <x:f>'Historical Trades'!D8586</x:f>
      </x:c>
      <x:c r="E8586" s="23">
        <x:f>'Historical Trades'!E8586</x:f>
      </x:c>
      <x:c r="F8586" s="0">
        <x:f>'Historical Trades'!F8586</x:f>
      </x:c>
      <x:c r="G8586" s="0">
        <x:f>'Historical Trades'!G8586</x:f>
      </x:c>
      <x:c r="H8586" s="0">
        <x:f>'Historical Trades'!H8586</x:f>
      </x:c>
      <x:c r="I8586" s="0">
        <x:f>'Historical Trades'!I8586</x:f>
      </x:c>
      <x:c r="J8586" s="0">
        <x:f>'Historical Trades'!J8586</x:f>
      </x:c>
      <x:c r="K8586" s="0">
        <x:f>'Historical Trades'!K8586</x:f>
      </x:c>
      <x:c r="L8586" s="0">
        <x:f>'Historical Trades'!L8586</x:f>
      </x:c>
      <x:c r="M8586" s="0">
        <x:f>'Historical Trades'!M8586</x:f>
      </x:c>
      <x:c r="N8586" s="0">
        <x:f>CLEAN('Historical Trades'!O8586)</x:f>
      </x:c>
      <x:c r="P8586" s="14">
        <x:f>IF(G8586="sell",M8586,-M8586)</x:f>
      </x:c>
      <x:c r="Q8586" s="14">
        <x:f>VLOOKUP(N8586,'Currency Rates'!$A$3:$C$32,3,0)</x:f>
      </x:c>
      <x:c r="R8586" s="0">
        <x:f>IF(A8586="SPUS",0,IF(A8586="FWD",0,P8586/Q8586))</x:f>
      </x:c>
    </x:row>
    <x:row r="8587" spans="1:19" x14ac:dyDescent="0.3">
      <x:c r="A8587" s="0">
        <x:f>'Historical Trades'!A8587</x:f>
      </x:c>
      <x:c r="B8587" s="0">
        <x:f>'Historical Trades'!B8587</x:f>
      </x:c>
      <x:c r="C8587" s="23">
        <x:f>'Historical Trades'!C8587</x:f>
      </x:c>
      <x:c r="D8587" s="0">
        <x:f>'Historical Trades'!D8587</x:f>
      </x:c>
      <x:c r="E8587" s="23">
        <x:f>'Historical Trades'!E8587</x:f>
      </x:c>
      <x:c r="F8587" s="0">
        <x:f>'Historical Trades'!F8587</x:f>
      </x:c>
      <x:c r="G8587" s="0">
        <x:f>'Historical Trades'!G8587</x:f>
      </x:c>
      <x:c r="H8587" s="0">
        <x:f>'Historical Trades'!H8587</x:f>
      </x:c>
      <x:c r="I8587" s="0">
        <x:f>'Historical Trades'!I8587</x:f>
      </x:c>
      <x:c r="J8587" s="0">
        <x:f>'Historical Trades'!J8587</x:f>
      </x:c>
      <x:c r="K8587" s="0">
        <x:f>'Historical Trades'!K8587</x:f>
      </x:c>
      <x:c r="L8587" s="0">
        <x:f>'Historical Trades'!L8587</x:f>
      </x:c>
      <x:c r="M8587" s="0">
        <x:f>'Historical Trades'!M8587</x:f>
      </x:c>
      <x:c r="N8587" s="0">
        <x:f>CLEAN('Historical Trades'!O8587)</x:f>
      </x:c>
      <x:c r="P8587" s="14">
        <x:f>IF(G8587="sell",M8587,-M8587)</x:f>
      </x:c>
      <x:c r="Q8587" s="14">
        <x:f>VLOOKUP(N8587,'Currency Rates'!$A$3:$C$32,3,0)</x:f>
      </x:c>
      <x:c r="R8587" s="0">
        <x:f>IF(A8587="SPUS",0,IF(A8587="FWD",0,P8587/Q8587))</x:f>
      </x:c>
    </x:row>
    <x:row r="8588" spans="1:19" x14ac:dyDescent="0.3">
      <x:c r="A8588" s="0">
        <x:f>'Historical Trades'!A8588</x:f>
      </x:c>
      <x:c r="B8588" s="0">
        <x:f>'Historical Trades'!B8588</x:f>
      </x:c>
      <x:c r="C8588" s="23">
        <x:f>'Historical Trades'!C8588</x:f>
      </x:c>
      <x:c r="D8588" s="0">
        <x:f>'Historical Trades'!D8588</x:f>
      </x:c>
      <x:c r="E8588" s="23">
        <x:f>'Historical Trades'!E8588</x:f>
      </x:c>
      <x:c r="F8588" s="0">
        <x:f>'Historical Trades'!F8588</x:f>
      </x:c>
      <x:c r="G8588" s="0">
        <x:f>'Historical Trades'!G8588</x:f>
      </x:c>
      <x:c r="H8588" s="0">
        <x:f>'Historical Trades'!H8588</x:f>
      </x:c>
      <x:c r="I8588" s="0">
        <x:f>'Historical Trades'!I8588</x:f>
      </x:c>
      <x:c r="J8588" s="0">
        <x:f>'Historical Trades'!J8588</x:f>
      </x:c>
      <x:c r="K8588" s="0">
        <x:f>'Historical Trades'!K8588</x:f>
      </x:c>
      <x:c r="L8588" s="0">
        <x:f>'Historical Trades'!L8588</x:f>
      </x:c>
      <x:c r="M8588" s="0">
        <x:f>'Historical Trades'!M8588</x:f>
      </x:c>
      <x:c r="N8588" s="0">
        <x:f>CLEAN('Historical Trades'!O8588)</x:f>
      </x:c>
      <x:c r="P8588" s="14">
        <x:f>IF(G8588="sell",M8588,-M8588)</x:f>
      </x:c>
      <x:c r="Q8588" s="14">
        <x:f>VLOOKUP(N8588,'Currency Rates'!$A$3:$C$32,3,0)</x:f>
      </x:c>
      <x:c r="R8588" s="0">
        <x:f>IF(A8588="SPUS",0,IF(A8588="FWD",0,P8588/Q8588))</x:f>
      </x:c>
    </x:row>
    <x:row r="8589" spans="1:19" x14ac:dyDescent="0.3">
      <x:c r="A8589" s="0">
        <x:f>'Historical Trades'!A8589</x:f>
      </x:c>
      <x:c r="B8589" s="0">
        <x:f>'Historical Trades'!B8589</x:f>
      </x:c>
      <x:c r="C8589" s="23">
        <x:f>'Historical Trades'!C8589</x:f>
      </x:c>
      <x:c r="D8589" s="0">
        <x:f>'Historical Trades'!D8589</x:f>
      </x:c>
      <x:c r="E8589" s="23">
        <x:f>'Historical Trades'!E8589</x:f>
      </x:c>
      <x:c r="F8589" s="0">
        <x:f>'Historical Trades'!F8589</x:f>
      </x:c>
      <x:c r="G8589" s="0">
        <x:f>'Historical Trades'!G8589</x:f>
      </x:c>
      <x:c r="H8589" s="0">
        <x:f>'Historical Trades'!H8589</x:f>
      </x:c>
      <x:c r="I8589" s="0">
        <x:f>'Historical Trades'!I8589</x:f>
      </x:c>
      <x:c r="J8589" s="0">
        <x:f>'Historical Trades'!J8589</x:f>
      </x:c>
      <x:c r="K8589" s="0">
        <x:f>'Historical Trades'!K8589</x:f>
      </x:c>
      <x:c r="L8589" s="0">
        <x:f>'Historical Trades'!L8589</x:f>
      </x:c>
      <x:c r="M8589" s="0">
        <x:f>'Historical Trades'!M8589</x:f>
      </x:c>
      <x:c r="N8589" s="0">
        <x:f>CLEAN('Historical Trades'!O8589)</x:f>
      </x:c>
      <x:c r="P8589" s="14">
        <x:f>IF(G8589="sell",M8589,-M8589)</x:f>
      </x:c>
      <x:c r="Q8589" s="14">
        <x:f>VLOOKUP(N8589,'Currency Rates'!$A$3:$C$32,3,0)</x:f>
      </x:c>
      <x:c r="R8589" s="0">
        <x:f>IF(A8589="SPUS",0,IF(A8589="FWD",0,P8589/Q8589))</x:f>
      </x:c>
    </x:row>
    <x:row r="8590" spans="1:19" x14ac:dyDescent="0.3">
      <x:c r="A8590" s="0">
        <x:f>'Historical Trades'!A8590</x:f>
      </x:c>
      <x:c r="B8590" s="0">
        <x:f>'Historical Trades'!B8590</x:f>
      </x:c>
      <x:c r="C8590" s="23">
        <x:f>'Historical Trades'!C8590</x:f>
      </x:c>
      <x:c r="D8590" s="0">
        <x:f>'Historical Trades'!D8590</x:f>
      </x:c>
      <x:c r="E8590" s="23">
        <x:f>'Historical Trades'!E8590</x:f>
      </x:c>
      <x:c r="F8590" s="0">
        <x:f>'Historical Trades'!F8590</x:f>
      </x:c>
      <x:c r="G8590" s="0">
        <x:f>'Historical Trades'!G8590</x:f>
      </x:c>
      <x:c r="H8590" s="0">
        <x:f>'Historical Trades'!H8590</x:f>
      </x:c>
      <x:c r="I8590" s="0">
        <x:f>'Historical Trades'!I8590</x:f>
      </x:c>
      <x:c r="J8590" s="0">
        <x:f>'Historical Trades'!J8590</x:f>
      </x:c>
      <x:c r="K8590" s="0">
        <x:f>'Historical Trades'!K8590</x:f>
      </x:c>
      <x:c r="L8590" s="0">
        <x:f>'Historical Trades'!L8590</x:f>
      </x:c>
      <x:c r="M8590" s="0">
        <x:f>'Historical Trades'!M8590</x:f>
      </x:c>
      <x:c r="N8590" s="0">
        <x:f>CLEAN('Historical Trades'!O8590)</x:f>
      </x:c>
      <x:c r="P8590" s="14">
        <x:f>IF(G8590="sell",M8590,-M8590)</x:f>
      </x:c>
      <x:c r="Q8590" s="14">
        <x:f>VLOOKUP(N8590,'Currency Rates'!$A$3:$C$32,3,0)</x:f>
      </x:c>
      <x:c r="R8590" s="0">
        <x:f>IF(A8590="SPUS",0,IF(A8590="FWD",0,P8590/Q8590))</x:f>
      </x:c>
    </x:row>
    <x:row r="8591" spans="1:19" x14ac:dyDescent="0.3">
      <x:c r="A8591" s="0">
        <x:f>'Historical Trades'!A8591</x:f>
      </x:c>
      <x:c r="B8591" s="0">
        <x:f>'Historical Trades'!B8591</x:f>
      </x:c>
      <x:c r="C8591" s="23">
        <x:f>'Historical Trades'!C8591</x:f>
      </x:c>
      <x:c r="D8591" s="0">
        <x:f>'Historical Trades'!D8591</x:f>
      </x:c>
      <x:c r="E8591" s="23">
        <x:f>'Historical Trades'!E8591</x:f>
      </x:c>
      <x:c r="F8591" s="0">
        <x:f>'Historical Trades'!F8591</x:f>
      </x:c>
      <x:c r="G8591" s="0">
        <x:f>'Historical Trades'!G8591</x:f>
      </x:c>
      <x:c r="H8591" s="0">
        <x:f>'Historical Trades'!H8591</x:f>
      </x:c>
      <x:c r="I8591" s="0">
        <x:f>'Historical Trades'!I8591</x:f>
      </x:c>
      <x:c r="J8591" s="0">
        <x:f>'Historical Trades'!J8591</x:f>
      </x:c>
      <x:c r="K8591" s="0">
        <x:f>'Historical Trades'!K8591</x:f>
      </x:c>
      <x:c r="L8591" s="0">
        <x:f>'Historical Trades'!L8591</x:f>
      </x:c>
      <x:c r="M8591" s="0">
        <x:f>'Historical Trades'!M8591</x:f>
      </x:c>
      <x:c r="N8591" s="0">
        <x:f>CLEAN('Historical Trades'!O8591)</x:f>
      </x:c>
      <x:c r="P8591" s="14">
        <x:f>IF(G8591="sell",M8591,-M8591)</x:f>
      </x:c>
      <x:c r="Q8591" s="14">
        <x:f>VLOOKUP(N8591,'Currency Rates'!$A$3:$C$32,3,0)</x:f>
      </x:c>
      <x:c r="R8591" s="0">
        <x:f>IF(A8591="SPUS",0,IF(A8591="FWD",0,P8591/Q8591))</x:f>
      </x:c>
    </x:row>
    <x:row r="8592" spans="1:19" x14ac:dyDescent="0.3">
      <x:c r="A8592" s="0">
        <x:f>'Historical Trades'!A8592</x:f>
      </x:c>
      <x:c r="B8592" s="0">
        <x:f>'Historical Trades'!B8592</x:f>
      </x:c>
      <x:c r="C8592" s="23">
        <x:f>'Historical Trades'!C8592</x:f>
      </x:c>
      <x:c r="D8592" s="0">
        <x:f>'Historical Trades'!D8592</x:f>
      </x:c>
      <x:c r="E8592" s="23">
        <x:f>'Historical Trades'!E8592</x:f>
      </x:c>
      <x:c r="F8592" s="0">
        <x:f>'Historical Trades'!F8592</x:f>
      </x:c>
      <x:c r="G8592" s="0">
        <x:f>'Historical Trades'!G8592</x:f>
      </x:c>
      <x:c r="H8592" s="0">
        <x:f>'Historical Trades'!H8592</x:f>
      </x:c>
      <x:c r="I8592" s="0">
        <x:f>'Historical Trades'!I8592</x:f>
      </x:c>
      <x:c r="J8592" s="0">
        <x:f>'Historical Trades'!J8592</x:f>
      </x:c>
      <x:c r="K8592" s="0">
        <x:f>'Historical Trades'!K8592</x:f>
      </x:c>
      <x:c r="L8592" s="0">
        <x:f>'Historical Trades'!L8592</x:f>
      </x:c>
      <x:c r="M8592" s="0">
        <x:f>'Historical Trades'!M8592</x:f>
      </x:c>
      <x:c r="N8592" s="0">
        <x:f>CLEAN('Historical Trades'!O8592)</x:f>
      </x:c>
      <x:c r="P8592" s="14">
        <x:f>IF(G8592="sell",M8592,-M8592)</x:f>
      </x:c>
      <x:c r="Q8592" s="14">
        <x:f>VLOOKUP(N8592,'Currency Rates'!$A$3:$C$32,3,0)</x:f>
      </x:c>
      <x:c r="R8592" s="0">
        <x:f>IF(A8592="SPUS",0,IF(A8592="FWD",0,P8592/Q8592))</x:f>
      </x:c>
    </x:row>
    <x:row r="8593" spans="1:19" x14ac:dyDescent="0.3">
      <x:c r="A8593" s="0">
        <x:f>'Historical Trades'!A8593</x:f>
      </x:c>
      <x:c r="B8593" s="0">
        <x:f>'Historical Trades'!B8593</x:f>
      </x:c>
      <x:c r="C8593" s="23">
        <x:f>'Historical Trades'!C8593</x:f>
      </x:c>
      <x:c r="D8593" s="0">
        <x:f>'Historical Trades'!D8593</x:f>
      </x:c>
      <x:c r="E8593" s="23">
        <x:f>'Historical Trades'!E8593</x:f>
      </x:c>
      <x:c r="F8593" s="0">
        <x:f>'Historical Trades'!F8593</x:f>
      </x:c>
      <x:c r="G8593" s="0">
        <x:f>'Historical Trades'!G8593</x:f>
      </x:c>
      <x:c r="H8593" s="0">
        <x:f>'Historical Trades'!H8593</x:f>
      </x:c>
      <x:c r="I8593" s="0">
        <x:f>'Historical Trades'!I8593</x:f>
      </x:c>
      <x:c r="J8593" s="0">
        <x:f>'Historical Trades'!J8593</x:f>
      </x:c>
      <x:c r="K8593" s="0">
        <x:f>'Historical Trades'!K8593</x:f>
      </x:c>
      <x:c r="L8593" s="0">
        <x:f>'Historical Trades'!L8593</x:f>
      </x:c>
      <x:c r="M8593" s="0">
        <x:f>'Historical Trades'!M8593</x:f>
      </x:c>
      <x:c r="N8593" s="0">
        <x:f>CLEAN('Historical Trades'!O8593)</x:f>
      </x:c>
      <x:c r="P8593" s="14">
        <x:f>IF(G8593="sell",M8593,-M8593)</x:f>
      </x:c>
      <x:c r="Q8593" s="14">
        <x:f>VLOOKUP(N8593,'Currency Rates'!$A$3:$C$32,3,0)</x:f>
      </x:c>
      <x:c r="R8593" s="0">
        <x:f>IF(A8593="SPUS",0,IF(A8593="FWD",0,P8593/Q8593))</x:f>
      </x:c>
    </x:row>
    <x:row r="8594" spans="1:19" x14ac:dyDescent="0.3">
      <x:c r="A8594" s="0">
        <x:f>'Historical Trades'!A8594</x:f>
      </x:c>
      <x:c r="B8594" s="0">
        <x:f>'Historical Trades'!B8594</x:f>
      </x:c>
      <x:c r="C8594" s="23">
        <x:f>'Historical Trades'!C8594</x:f>
      </x:c>
      <x:c r="D8594" s="0">
        <x:f>'Historical Trades'!D8594</x:f>
      </x:c>
      <x:c r="E8594" s="23">
        <x:f>'Historical Trades'!E8594</x:f>
      </x:c>
      <x:c r="F8594" s="0">
        <x:f>'Historical Trades'!F8594</x:f>
      </x:c>
      <x:c r="G8594" s="0">
        <x:f>'Historical Trades'!G8594</x:f>
      </x:c>
      <x:c r="H8594" s="0">
        <x:f>'Historical Trades'!H8594</x:f>
      </x:c>
      <x:c r="I8594" s="0">
        <x:f>'Historical Trades'!I8594</x:f>
      </x:c>
      <x:c r="J8594" s="0">
        <x:f>'Historical Trades'!J8594</x:f>
      </x:c>
      <x:c r="K8594" s="0">
        <x:f>'Historical Trades'!K8594</x:f>
      </x:c>
      <x:c r="L8594" s="0">
        <x:f>'Historical Trades'!L8594</x:f>
      </x:c>
      <x:c r="M8594" s="0">
        <x:f>'Historical Trades'!M8594</x:f>
      </x:c>
      <x:c r="N8594" s="0">
        <x:f>CLEAN('Historical Trades'!O8594)</x:f>
      </x:c>
      <x:c r="P8594" s="14">
        <x:f>IF(G8594="sell",M8594,-M8594)</x:f>
      </x:c>
      <x:c r="Q8594" s="14">
        <x:f>VLOOKUP(N8594,'Currency Rates'!$A$3:$C$32,3,0)</x:f>
      </x:c>
      <x:c r="R8594" s="0">
        <x:f>IF(A8594="SPUS",0,IF(A8594="FWD",0,P8594/Q8594))</x:f>
      </x:c>
    </x:row>
    <x:row r="8595" spans="1:19" x14ac:dyDescent="0.3">
      <x:c r="A8595" s="0">
        <x:f>'Historical Trades'!A8595</x:f>
      </x:c>
      <x:c r="B8595" s="0">
        <x:f>'Historical Trades'!B8595</x:f>
      </x:c>
      <x:c r="C8595" s="23">
        <x:f>'Historical Trades'!C8595</x:f>
      </x:c>
      <x:c r="D8595" s="0">
        <x:f>'Historical Trades'!D8595</x:f>
      </x:c>
      <x:c r="E8595" s="23">
        <x:f>'Historical Trades'!E8595</x:f>
      </x:c>
      <x:c r="F8595" s="0">
        <x:f>'Historical Trades'!F8595</x:f>
      </x:c>
      <x:c r="G8595" s="0">
        <x:f>'Historical Trades'!G8595</x:f>
      </x:c>
      <x:c r="H8595" s="0">
        <x:f>'Historical Trades'!H8595</x:f>
      </x:c>
      <x:c r="I8595" s="0">
        <x:f>'Historical Trades'!I8595</x:f>
      </x:c>
      <x:c r="J8595" s="0">
        <x:f>'Historical Trades'!J8595</x:f>
      </x:c>
      <x:c r="K8595" s="0">
        <x:f>'Historical Trades'!K8595</x:f>
      </x:c>
      <x:c r="L8595" s="0">
        <x:f>'Historical Trades'!L8595</x:f>
      </x:c>
      <x:c r="M8595" s="0">
        <x:f>'Historical Trades'!M8595</x:f>
      </x:c>
      <x:c r="N8595" s="0">
        <x:f>CLEAN('Historical Trades'!O8595)</x:f>
      </x:c>
      <x:c r="P8595" s="14">
        <x:f>IF(G8595="sell",M8595,-M8595)</x:f>
      </x:c>
      <x:c r="Q8595" s="14">
        <x:f>VLOOKUP(N8595,'Currency Rates'!$A$3:$C$32,3,0)</x:f>
      </x:c>
      <x:c r="R8595" s="0">
        <x:f>IF(A8595="SPUS",0,IF(A8595="FWD",0,P8595/Q8595))</x:f>
      </x:c>
    </x:row>
    <x:row r="8596" spans="1:19" x14ac:dyDescent="0.3">
      <x:c r="A8596" s="0">
        <x:f>'Historical Trades'!A8596</x:f>
      </x:c>
      <x:c r="B8596" s="0">
        <x:f>'Historical Trades'!B8596</x:f>
      </x:c>
      <x:c r="C8596" s="23">
        <x:f>'Historical Trades'!C8596</x:f>
      </x:c>
      <x:c r="D8596" s="0">
        <x:f>'Historical Trades'!D8596</x:f>
      </x:c>
      <x:c r="E8596" s="23">
        <x:f>'Historical Trades'!E8596</x:f>
      </x:c>
      <x:c r="F8596" s="0">
        <x:f>'Historical Trades'!F8596</x:f>
      </x:c>
      <x:c r="G8596" s="0">
        <x:f>'Historical Trades'!G8596</x:f>
      </x:c>
      <x:c r="H8596" s="0">
        <x:f>'Historical Trades'!H8596</x:f>
      </x:c>
      <x:c r="I8596" s="0">
        <x:f>'Historical Trades'!I8596</x:f>
      </x:c>
      <x:c r="J8596" s="0">
        <x:f>'Historical Trades'!J8596</x:f>
      </x:c>
      <x:c r="K8596" s="0">
        <x:f>'Historical Trades'!K8596</x:f>
      </x:c>
      <x:c r="L8596" s="0">
        <x:f>'Historical Trades'!L8596</x:f>
      </x:c>
      <x:c r="M8596" s="0">
        <x:f>'Historical Trades'!M8596</x:f>
      </x:c>
      <x:c r="N8596" s="0">
        <x:f>CLEAN('Historical Trades'!O8596)</x:f>
      </x:c>
      <x:c r="P8596" s="14">
        <x:f>IF(G8596="sell",M8596,-M8596)</x:f>
      </x:c>
      <x:c r="Q8596" s="14">
        <x:f>VLOOKUP(N8596,'Currency Rates'!$A$3:$C$32,3,0)</x:f>
      </x:c>
      <x:c r="R8596" s="0">
        <x:f>IF(A8596="SPUS",0,IF(A8596="FWD",0,P8596/Q8596))</x:f>
      </x:c>
    </x:row>
    <x:row r="8597" spans="1:19" x14ac:dyDescent="0.3">
      <x:c r="A8597" s="0">
        <x:f>'Historical Trades'!A8597</x:f>
      </x:c>
      <x:c r="B8597" s="0">
        <x:f>'Historical Trades'!B8597</x:f>
      </x:c>
      <x:c r="C8597" s="23">
        <x:f>'Historical Trades'!C8597</x:f>
      </x:c>
      <x:c r="D8597" s="0">
        <x:f>'Historical Trades'!D8597</x:f>
      </x:c>
      <x:c r="E8597" s="23">
        <x:f>'Historical Trades'!E8597</x:f>
      </x:c>
      <x:c r="F8597" s="0">
        <x:f>'Historical Trades'!F8597</x:f>
      </x:c>
      <x:c r="G8597" s="0">
        <x:f>'Historical Trades'!G8597</x:f>
      </x:c>
      <x:c r="H8597" s="0">
        <x:f>'Historical Trades'!H8597</x:f>
      </x:c>
      <x:c r="I8597" s="0">
        <x:f>'Historical Trades'!I8597</x:f>
      </x:c>
      <x:c r="J8597" s="0">
        <x:f>'Historical Trades'!J8597</x:f>
      </x:c>
      <x:c r="K8597" s="0">
        <x:f>'Historical Trades'!K8597</x:f>
      </x:c>
      <x:c r="L8597" s="0">
        <x:f>'Historical Trades'!L8597</x:f>
      </x:c>
      <x:c r="M8597" s="0">
        <x:f>'Historical Trades'!M8597</x:f>
      </x:c>
      <x:c r="N8597" s="0">
        <x:f>CLEAN('Historical Trades'!O8597)</x:f>
      </x:c>
      <x:c r="P8597" s="14">
        <x:f>IF(G8597="sell",M8597,-M8597)</x:f>
      </x:c>
      <x:c r="Q8597" s="14">
        <x:f>VLOOKUP(N8597,'Currency Rates'!$A$3:$C$32,3,0)</x:f>
      </x:c>
      <x:c r="R8597" s="0">
        <x:f>IF(A8597="SPUS",0,IF(A8597="FWD",0,P8597/Q8597))</x:f>
      </x:c>
    </x:row>
    <x:row r="8598" spans="1:19" x14ac:dyDescent="0.3">
      <x:c r="A8598" s="0">
        <x:f>'Historical Trades'!A8598</x:f>
      </x:c>
      <x:c r="B8598" s="0">
        <x:f>'Historical Trades'!B8598</x:f>
      </x:c>
      <x:c r="C8598" s="23">
        <x:f>'Historical Trades'!C8598</x:f>
      </x:c>
      <x:c r="D8598" s="0">
        <x:f>'Historical Trades'!D8598</x:f>
      </x:c>
      <x:c r="E8598" s="23">
        <x:f>'Historical Trades'!E8598</x:f>
      </x:c>
      <x:c r="F8598" s="0">
        <x:f>'Historical Trades'!F8598</x:f>
      </x:c>
      <x:c r="G8598" s="0">
        <x:f>'Historical Trades'!G8598</x:f>
      </x:c>
      <x:c r="H8598" s="0">
        <x:f>'Historical Trades'!H8598</x:f>
      </x:c>
      <x:c r="I8598" s="0">
        <x:f>'Historical Trades'!I8598</x:f>
      </x:c>
      <x:c r="J8598" s="0">
        <x:f>'Historical Trades'!J8598</x:f>
      </x:c>
      <x:c r="K8598" s="0">
        <x:f>'Historical Trades'!K8598</x:f>
      </x:c>
      <x:c r="L8598" s="0">
        <x:f>'Historical Trades'!L8598</x:f>
      </x:c>
      <x:c r="M8598" s="0">
        <x:f>'Historical Trades'!M8598</x:f>
      </x:c>
      <x:c r="N8598" s="0">
        <x:f>CLEAN('Historical Trades'!O8598)</x:f>
      </x:c>
      <x:c r="P8598" s="14">
        <x:f>IF(G8598="sell",M8598,-M8598)</x:f>
      </x:c>
      <x:c r="Q8598" s="14">
        <x:f>VLOOKUP(N8598,'Currency Rates'!$A$3:$C$32,3,0)</x:f>
      </x:c>
      <x:c r="R8598" s="0">
        <x:f>IF(A8598="SPUS",0,IF(A8598="FWD",0,P8598/Q8598))</x:f>
      </x:c>
    </x:row>
    <x:row r="8599" spans="1:19" x14ac:dyDescent="0.3">
      <x:c r="A8599" s="0">
        <x:f>'Historical Trades'!A8599</x:f>
      </x:c>
      <x:c r="B8599" s="0">
        <x:f>'Historical Trades'!B8599</x:f>
      </x:c>
      <x:c r="C8599" s="23">
        <x:f>'Historical Trades'!C8599</x:f>
      </x:c>
      <x:c r="D8599" s="0">
        <x:f>'Historical Trades'!D8599</x:f>
      </x:c>
      <x:c r="E8599" s="23">
        <x:f>'Historical Trades'!E8599</x:f>
      </x:c>
      <x:c r="F8599" s="0">
        <x:f>'Historical Trades'!F8599</x:f>
      </x:c>
      <x:c r="G8599" s="0">
        <x:f>'Historical Trades'!G8599</x:f>
      </x:c>
      <x:c r="H8599" s="0">
        <x:f>'Historical Trades'!H8599</x:f>
      </x:c>
      <x:c r="I8599" s="0">
        <x:f>'Historical Trades'!I8599</x:f>
      </x:c>
      <x:c r="J8599" s="0">
        <x:f>'Historical Trades'!J8599</x:f>
      </x:c>
      <x:c r="K8599" s="0">
        <x:f>'Historical Trades'!K8599</x:f>
      </x:c>
      <x:c r="L8599" s="0">
        <x:f>'Historical Trades'!L8599</x:f>
      </x:c>
      <x:c r="M8599" s="0">
        <x:f>'Historical Trades'!M8599</x:f>
      </x:c>
      <x:c r="N8599" s="0">
        <x:f>CLEAN('Historical Trades'!O8599)</x:f>
      </x:c>
      <x:c r="P8599" s="14">
        <x:f>IF(G8599="sell",M8599,-M8599)</x:f>
      </x:c>
      <x:c r="Q8599" s="14">
        <x:f>VLOOKUP(N8599,'Currency Rates'!$A$3:$C$32,3,0)</x:f>
      </x:c>
      <x:c r="R8599" s="0">
        <x:f>IF(A8599="SPUS",0,IF(A8599="FWD",0,P8599/Q8599))</x:f>
      </x:c>
    </x:row>
    <x:row r="8600" spans="1:19" x14ac:dyDescent="0.3">
      <x:c r="A8600" s="0">
        <x:f>'Historical Trades'!A8600</x:f>
      </x:c>
      <x:c r="B8600" s="0">
        <x:f>'Historical Trades'!B8600</x:f>
      </x:c>
      <x:c r="C8600" s="23">
        <x:f>'Historical Trades'!C8600</x:f>
      </x:c>
      <x:c r="D8600" s="0">
        <x:f>'Historical Trades'!D8600</x:f>
      </x:c>
      <x:c r="E8600" s="23">
        <x:f>'Historical Trades'!E8600</x:f>
      </x:c>
      <x:c r="F8600" s="0">
        <x:f>'Historical Trades'!F8600</x:f>
      </x:c>
      <x:c r="G8600" s="0">
        <x:f>'Historical Trades'!G8600</x:f>
      </x:c>
      <x:c r="H8600" s="0">
        <x:f>'Historical Trades'!H8600</x:f>
      </x:c>
      <x:c r="I8600" s="0">
        <x:f>'Historical Trades'!I8600</x:f>
      </x:c>
      <x:c r="J8600" s="0">
        <x:f>'Historical Trades'!J8600</x:f>
      </x:c>
      <x:c r="K8600" s="0">
        <x:f>'Historical Trades'!K8600</x:f>
      </x:c>
      <x:c r="L8600" s="0">
        <x:f>'Historical Trades'!L8600</x:f>
      </x:c>
      <x:c r="M8600" s="0">
        <x:f>'Historical Trades'!M8600</x:f>
      </x:c>
      <x:c r="N8600" s="0">
        <x:f>CLEAN('Historical Trades'!O8600)</x:f>
      </x:c>
      <x:c r="P8600" s="14">
        <x:f>IF(G8600="sell",M8600,-M8600)</x:f>
      </x:c>
      <x:c r="Q8600" s="14">
        <x:f>VLOOKUP(N8600,'Currency Rates'!$A$3:$C$32,3,0)</x:f>
      </x:c>
      <x:c r="R8600" s="0">
        <x:f>IF(A8600="SPUS",0,IF(A8600="FWD",0,P8600/Q8600))</x:f>
      </x:c>
    </x:row>
    <x:row r="8601" spans="1:19" x14ac:dyDescent="0.3">
      <x:c r="A8601" s="0">
        <x:f>'Historical Trades'!A8601</x:f>
      </x:c>
      <x:c r="B8601" s="0">
        <x:f>'Historical Trades'!B8601</x:f>
      </x:c>
      <x:c r="C8601" s="23">
        <x:f>'Historical Trades'!C8601</x:f>
      </x:c>
      <x:c r="D8601" s="0">
        <x:f>'Historical Trades'!D8601</x:f>
      </x:c>
      <x:c r="E8601" s="23">
        <x:f>'Historical Trades'!E8601</x:f>
      </x:c>
      <x:c r="F8601" s="0">
        <x:f>'Historical Trades'!F8601</x:f>
      </x:c>
      <x:c r="G8601" s="0">
        <x:f>'Historical Trades'!G8601</x:f>
      </x:c>
      <x:c r="H8601" s="0">
        <x:f>'Historical Trades'!H8601</x:f>
      </x:c>
      <x:c r="I8601" s="0">
        <x:f>'Historical Trades'!I8601</x:f>
      </x:c>
      <x:c r="J8601" s="0">
        <x:f>'Historical Trades'!J8601</x:f>
      </x:c>
      <x:c r="K8601" s="0">
        <x:f>'Historical Trades'!K8601</x:f>
      </x:c>
      <x:c r="L8601" s="0">
        <x:f>'Historical Trades'!L8601</x:f>
      </x:c>
      <x:c r="M8601" s="0">
        <x:f>'Historical Trades'!M8601</x:f>
      </x:c>
      <x:c r="N8601" s="0">
        <x:f>CLEAN('Historical Trades'!O8601)</x:f>
      </x:c>
      <x:c r="P8601" s="14">
        <x:f>IF(G8601="sell",M8601,-M8601)</x:f>
      </x:c>
      <x:c r="Q8601" s="14">
        <x:f>VLOOKUP(N8601,'Currency Rates'!$A$3:$C$32,3,0)</x:f>
      </x:c>
      <x:c r="R8601" s="0">
        <x:f>IF(A8601="SPUS",0,IF(A8601="FWD",0,P8601/Q8601))</x:f>
      </x:c>
    </x:row>
    <x:row r="8602" spans="1:19" x14ac:dyDescent="0.3">
      <x:c r="A8602" s="0">
        <x:f>'Historical Trades'!A8602</x:f>
      </x:c>
      <x:c r="B8602" s="0">
        <x:f>'Historical Trades'!B8602</x:f>
      </x:c>
      <x:c r="C8602" s="23">
        <x:f>'Historical Trades'!C8602</x:f>
      </x:c>
      <x:c r="D8602" s="0">
        <x:f>'Historical Trades'!D8602</x:f>
      </x:c>
      <x:c r="E8602" s="23">
        <x:f>'Historical Trades'!E8602</x:f>
      </x:c>
      <x:c r="F8602" s="0">
        <x:f>'Historical Trades'!F8602</x:f>
      </x:c>
      <x:c r="G8602" s="0">
        <x:f>'Historical Trades'!G8602</x:f>
      </x:c>
      <x:c r="H8602" s="0">
        <x:f>'Historical Trades'!H8602</x:f>
      </x:c>
      <x:c r="I8602" s="0">
        <x:f>'Historical Trades'!I8602</x:f>
      </x:c>
      <x:c r="J8602" s="0">
        <x:f>'Historical Trades'!J8602</x:f>
      </x:c>
      <x:c r="K8602" s="0">
        <x:f>'Historical Trades'!K8602</x:f>
      </x:c>
      <x:c r="L8602" s="0">
        <x:f>'Historical Trades'!L8602</x:f>
      </x:c>
      <x:c r="M8602" s="0">
        <x:f>'Historical Trades'!M8602</x:f>
      </x:c>
      <x:c r="N8602" s="0">
        <x:f>CLEAN('Historical Trades'!O8602)</x:f>
      </x:c>
      <x:c r="P8602" s="14">
        <x:f>IF(G8602="sell",M8602,-M8602)</x:f>
      </x:c>
      <x:c r="Q8602" s="14">
        <x:f>VLOOKUP(N8602,'Currency Rates'!$A$3:$C$32,3,0)</x:f>
      </x:c>
      <x:c r="R8602" s="0">
        <x:f>IF(A8602="SPUS",0,IF(A8602="FWD",0,P8602/Q8602))</x:f>
      </x:c>
    </x:row>
    <x:row r="8603" spans="1:19" x14ac:dyDescent="0.3">
      <x:c r="A8603" s="0">
        <x:f>'Historical Trades'!A8603</x:f>
      </x:c>
      <x:c r="B8603" s="0">
        <x:f>'Historical Trades'!B8603</x:f>
      </x:c>
      <x:c r="C8603" s="23">
        <x:f>'Historical Trades'!C8603</x:f>
      </x:c>
      <x:c r="D8603" s="0">
        <x:f>'Historical Trades'!D8603</x:f>
      </x:c>
      <x:c r="E8603" s="23">
        <x:f>'Historical Trades'!E8603</x:f>
      </x:c>
      <x:c r="F8603" s="0">
        <x:f>'Historical Trades'!F8603</x:f>
      </x:c>
      <x:c r="G8603" s="0">
        <x:f>'Historical Trades'!G8603</x:f>
      </x:c>
      <x:c r="H8603" s="0">
        <x:f>'Historical Trades'!H8603</x:f>
      </x:c>
      <x:c r="I8603" s="0">
        <x:f>'Historical Trades'!I8603</x:f>
      </x:c>
      <x:c r="J8603" s="0">
        <x:f>'Historical Trades'!J8603</x:f>
      </x:c>
      <x:c r="K8603" s="0">
        <x:f>'Historical Trades'!K8603</x:f>
      </x:c>
      <x:c r="L8603" s="0">
        <x:f>'Historical Trades'!L8603</x:f>
      </x:c>
      <x:c r="M8603" s="0">
        <x:f>'Historical Trades'!M8603</x:f>
      </x:c>
      <x:c r="N8603" s="0">
        <x:f>CLEAN('Historical Trades'!O8603)</x:f>
      </x:c>
      <x:c r="P8603" s="14">
        <x:f>IF(G8603="sell",M8603,-M8603)</x:f>
      </x:c>
      <x:c r="Q8603" s="14">
        <x:f>VLOOKUP(N8603,'Currency Rates'!$A$3:$C$32,3,0)</x:f>
      </x:c>
      <x:c r="R8603" s="0">
        <x:f>IF(A8603="SPUS",0,IF(A8603="FWD",0,P8603/Q8603))</x:f>
      </x:c>
    </x:row>
    <x:row r="8604" spans="1:19" x14ac:dyDescent="0.3">
      <x:c r="A8604" s="0">
        <x:f>'Historical Trades'!A8604</x:f>
      </x:c>
      <x:c r="B8604" s="0">
        <x:f>'Historical Trades'!B8604</x:f>
      </x:c>
      <x:c r="C8604" s="23">
        <x:f>'Historical Trades'!C8604</x:f>
      </x:c>
      <x:c r="D8604" s="0">
        <x:f>'Historical Trades'!D8604</x:f>
      </x:c>
      <x:c r="E8604" s="23">
        <x:f>'Historical Trades'!E8604</x:f>
      </x:c>
      <x:c r="F8604" s="0">
        <x:f>'Historical Trades'!F8604</x:f>
      </x:c>
      <x:c r="G8604" s="0">
        <x:f>'Historical Trades'!G8604</x:f>
      </x:c>
      <x:c r="H8604" s="0">
        <x:f>'Historical Trades'!H8604</x:f>
      </x:c>
      <x:c r="I8604" s="0">
        <x:f>'Historical Trades'!I8604</x:f>
      </x:c>
      <x:c r="J8604" s="0">
        <x:f>'Historical Trades'!J8604</x:f>
      </x:c>
      <x:c r="K8604" s="0">
        <x:f>'Historical Trades'!K8604</x:f>
      </x:c>
      <x:c r="L8604" s="0">
        <x:f>'Historical Trades'!L8604</x:f>
      </x:c>
      <x:c r="M8604" s="0">
        <x:f>'Historical Trades'!M8604</x:f>
      </x:c>
      <x:c r="N8604" s="0">
        <x:f>CLEAN('Historical Trades'!O8604)</x:f>
      </x:c>
      <x:c r="P8604" s="14">
        <x:f>IF(G8604="sell",M8604,-M8604)</x:f>
      </x:c>
      <x:c r="Q8604" s="14">
        <x:f>VLOOKUP(N8604,'Currency Rates'!$A$3:$C$32,3,0)</x:f>
      </x:c>
      <x:c r="R8604" s="0">
        <x:f>IF(A8604="SPUS",0,IF(A8604="FWD",0,P8604/Q8604))</x:f>
      </x:c>
    </x:row>
    <x:row r="8605" spans="1:19" x14ac:dyDescent="0.3">
      <x:c r="A8605" s="0">
        <x:f>'Historical Trades'!A8605</x:f>
      </x:c>
      <x:c r="B8605" s="0">
        <x:f>'Historical Trades'!B8605</x:f>
      </x:c>
      <x:c r="C8605" s="23">
        <x:f>'Historical Trades'!C8605</x:f>
      </x:c>
      <x:c r="D8605" s="0">
        <x:f>'Historical Trades'!D8605</x:f>
      </x:c>
      <x:c r="E8605" s="23">
        <x:f>'Historical Trades'!E8605</x:f>
      </x:c>
      <x:c r="F8605" s="0">
        <x:f>'Historical Trades'!F8605</x:f>
      </x:c>
      <x:c r="G8605" s="0">
        <x:f>'Historical Trades'!G8605</x:f>
      </x:c>
      <x:c r="H8605" s="0">
        <x:f>'Historical Trades'!H8605</x:f>
      </x:c>
      <x:c r="I8605" s="0">
        <x:f>'Historical Trades'!I8605</x:f>
      </x:c>
      <x:c r="J8605" s="0">
        <x:f>'Historical Trades'!J8605</x:f>
      </x:c>
      <x:c r="K8605" s="0">
        <x:f>'Historical Trades'!K8605</x:f>
      </x:c>
      <x:c r="L8605" s="0">
        <x:f>'Historical Trades'!L8605</x:f>
      </x:c>
      <x:c r="M8605" s="0">
        <x:f>'Historical Trades'!M8605</x:f>
      </x:c>
      <x:c r="N8605" s="0">
        <x:f>CLEAN('Historical Trades'!O8605)</x:f>
      </x:c>
      <x:c r="P8605" s="14">
        <x:f>IF(G8605="sell",M8605,-M8605)</x:f>
      </x:c>
      <x:c r="Q8605" s="14">
        <x:f>VLOOKUP(N8605,'Currency Rates'!$A$3:$C$32,3,0)</x:f>
      </x:c>
      <x:c r="R8605" s="0">
        <x:f>IF(A8605="SPUS",0,IF(A8605="FWD",0,P8605/Q8605))</x:f>
      </x:c>
    </x:row>
    <x:row r="8606" spans="1:19" x14ac:dyDescent="0.3">
      <x:c r="A8606" s="0">
        <x:f>'Historical Trades'!A8606</x:f>
      </x:c>
      <x:c r="B8606" s="0">
        <x:f>'Historical Trades'!B8606</x:f>
      </x:c>
      <x:c r="C8606" s="23">
        <x:f>'Historical Trades'!C8606</x:f>
      </x:c>
      <x:c r="D8606" s="0">
        <x:f>'Historical Trades'!D8606</x:f>
      </x:c>
      <x:c r="E8606" s="23">
        <x:f>'Historical Trades'!E8606</x:f>
      </x:c>
      <x:c r="F8606" s="0">
        <x:f>'Historical Trades'!F8606</x:f>
      </x:c>
      <x:c r="G8606" s="0">
        <x:f>'Historical Trades'!G8606</x:f>
      </x:c>
      <x:c r="H8606" s="0">
        <x:f>'Historical Trades'!H8606</x:f>
      </x:c>
      <x:c r="I8606" s="0">
        <x:f>'Historical Trades'!I8606</x:f>
      </x:c>
      <x:c r="J8606" s="0">
        <x:f>'Historical Trades'!J8606</x:f>
      </x:c>
      <x:c r="K8606" s="0">
        <x:f>'Historical Trades'!K8606</x:f>
      </x:c>
      <x:c r="L8606" s="0">
        <x:f>'Historical Trades'!L8606</x:f>
      </x:c>
      <x:c r="M8606" s="0">
        <x:f>'Historical Trades'!M8606</x:f>
      </x:c>
      <x:c r="N8606" s="0">
        <x:f>CLEAN('Historical Trades'!O8606)</x:f>
      </x:c>
      <x:c r="P8606" s="14">
        <x:f>IF(G8606="sell",M8606,-M8606)</x:f>
      </x:c>
      <x:c r="Q8606" s="14">
        <x:f>VLOOKUP(N8606,'Currency Rates'!$A$3:$C$32,3,0)</x:f>
      </x:c>
      <x:c r="R8606" s="0">
        <x:f>IF(A8606="SPUS",0,IF(A8606="FWD",0,P8606/Q8606))</x:f>
      </x:c>
    </x:row>
    <x:row r="8607" spans="1:19" x14ac:dyDescent="0.3">
      <x:c r="A8607" s="0">
        <x:f>'Historical Trades'!A8607</x:f>
      </x:c>
      <x:c r="B8607" s="0">
        <x:f>'Historical Trades'!B8607</x:f>
      </x:c>
      <x:c r="C8607" s="23">
        <x:f>'Historical Trades'!C8607</x:f>
      </x:c>
      <x:c r="D8607" s="0">
        <x:f>'Historical Trades'!D8607</x:f>
      </x:c>
      <x:c r="E8607" s="23">
        <x:f>'Historical Trades'!E8607</x:f>
      </x:c>
      <x:c r="F8607" s="0">
        <x:f>'Historical Trades'!F8607</x:f>
      </x:c>
      <x:c r="G8607" s="0">
        <x:f>'Historical Trades'!G8607</x:f>
      </x:c>
      <x:c r="H8607" s="0">
        <x:f>'Historical Trades'!H8607</x:f>
      </x:c>
      <x:c r="I8607" s="0">
        <x:f>'Historical Trades'!I8607</x:f>
      </x:c>
      <x:c r="J8607" s="0">
        <x:f>'Historical Trades'!J8607</x:f>
      </x:c>
      <x:c r="K8607" s="0">
        <x:f>'Historical Trades'!K8607</x:f>
      </x:c>
      <x:c r="L8607" s="0">
        <x:f>'Historical Trades'!L8607</x:f>
      </x:c>
      <x:c r="M8607" s="0">
        <x:f>'Historical Trades'!M8607</x:f>
      </x:c>
      <x:c r="N8607" s="0">
        <x:f>CLEAN('Historical Trades'!O8607)</x:f>
      </x:c>
      <x:c r="P8607" s="14">
        <x:f>IF(G8607="sell",M8607,-M8607)</x:f>
      </x:c>
      <x:c r="Q8607" s="14">
        <x:f>VLOOKUP(N8607,'Currency Rates'!$A$3:$C$32,3,0)</x:f>
      </x:c>
      <x:c r="R8607" s="0">
        <x:f>IF(A8607="SPUS",0,IF(A8607="FWD",0,P8607/Q8607))</x:f>
      </x:c>
    </x:row>
    <x:row r="8608" spans="1:19" x14ac:dyDescent="0.3">
      <x:c r="A8608" s="0">
        <x:f>'Historical Trades'!A8608</x:f>
      </x:c>
      <x:c r="B8608" s="0">
        <x:f>'Historical Trades'!B8608</x:f>
      </x:c>
      <x:c r="C8608" s="23">
        <x:f>'Historical Trades'!C8608</x:f>
      </x:c>
      <x:c r="D8608" s="0">
        <x:f>'Historical Trades'!D8608</x:f>
      </x:c>
      <x:c r="E8608" s="23">
        <x:f>'Historical Trades'!E8608</x:f>
      </x:c>
      <x:c r="F8608" s="0">
        <x:f>'Historical Trades'!F8608</x:f>
      </x:c>
      <x:c r="G8608" s="0">
        <x:f>'Historical Trades'!G8608</x:f>
      </x:c>
      <x:c r="H8608" s="0">
        <x:f>'Historical Trades'!H8608</x:f>
      </x:c>
      <x:c r="I8608" s="0">
        <x:f>'Historical Trades'!I8608</x:f>
      </x:c>
      <x:c r="J8608" s="0">
        <x:f>'Historical Trades'!J8608</x:f>
      </x:c>
      <x:c r="K8608" s="0">
        <x:f>'Historical Trades'!K8608</x:f>
      </x:c>
      <x:c r="L8608" s="0">
        <x:f>'Historical Trades'!L8608</x:f>
      </x:c>
      <x:c r="M8608" s="0">
        <x:f>'Historical Trades'!M8608</x:f>
      </x:c>
      <x:c r="N8608" s="0">
        <x:f>CLEAN('Historical Trades'!O8608)</x:f>
      </x:c>
      <x:c r="P8608" s="14">
        <x:f>IF(G8608="sell",M8608,-M8608)</x:f>
      </x:c>
      <x:c r="Q8608" s="14">
        <x:f>VLOOKUP(N8608,'Currency Rates'!$A$3:$C$32,3,0)</x:f>
      </x:c>
      <x:c r="R8608" s="0">
        <x:f>IF(A8608="SPUS",0,IF(A8608="FWD",0,P8608/Q8608))</x:f>
      </x:c>
    </x:row>
    <x:row r="8609" spans="1:19" x14ac:dyDescent="0.3">
      <x:c r="A8609" s="0">
        <x:f>'Historical Trades'!A8609</x:f>
      </x:c>
      <x:c r="B8609" s="0">
        <x:f>'Historical Trades'!B8609</x:f>
      </x:c>
      <x:c r="C8609" s="23">
        <x:f>'Historical Trades'!C8609</x:f>
      </x:c>
      <x:c r="D8609" s="0">
        <x:f>'Historical Trades'!D8609</x:f>
      </x:c>
      <x:c r="E8609" s="23">
        <x:f>'Historical Trades'!E8609</x:f>
      </x:c>
      <x:c r="F8609" s="0">
        <x:f>'Historical Trades'!F8609</x:f>
      </x:c>
      <x:c r="G8609" s="0">
        <x:f>'Historical Trades'!G8609</x:f>
      </x:c>
      <x:c r="H8609" s="0">
        <x:f>'Historical Trades'!H8609</x:f>
      </x:c>
      <x:c r="I8609" s="0">
        <x:f>'Historical Trades'!I8609</x:f>
      </x:c>
      <x:c r="J8609" s="0">
        <x:f>'Historical Trades'!J8609</x:f>
      </x:c>
      <x:c r="K8609" s="0">
        <x:f>'Historical Trades'!K8609</x:f>
      </x:c>
      <x:c r="L8609" s="0">
        <x:f>'Historical Trades'!L8609</x:f>
      </x:c>
      <x:c r="M8609" s="0">
        <x:f>'Historical Trades'!M8609</x:f>
      </x:c>
      <x:c r="N8609" s="0">
        <x:f>CLEAN('Historical Trades'!O8609)</x:f>
      </x:c>
      <x:c r="P8609" s="14">
        <x:f>IF(G8609="sell",M8609,-M8609)</x:f>
      </x:c>
      <x:c r="Q8609" s="14">
        <x:f>VLOOKUP(N8609,'Currency Rates'!$A$3:$C$32,3,0)</x:f>
      </x:c>
      <x:c r="R8609" s="0">
        <x:f>IF(A8609="SPUS",0,IF(A8609="FWD",0,P8609/Q8609))</x:f>
      </x:c>
    </x:row>
    <x:row r="8610" spans="1:19" x14ac:dyDescent="0.3">
      <x:c r="A8610" s="0">
        <x:f>'Historical Trades'!A8610</x:f>
      </x:c>
      <x:c r="B8610" s="0">
        <x:f>'Historical Trades'!B8610</x:f>
      </x:c>
      <x:c r="C8610" s="23">
        <x:f>'Historical Trades'!C8610</x:f>
      </x:c>
      <x:c r="D8610" s="0">
        <x:f>'Historical Trades'!D8610</x:f>
      </x:c>
      <x:c r="E8610" s="23">
        <x:f>'Historical Trades'!E8610</x:f>
      </x:c>
      <x:c r="F8610" s="0">
        <x:f>'Historical Trades'!F8610</x:f>
      </x:c>
      <x:c r="G8610" s="0">
        <x:f>'Historical Trades'!G8610</x:f>
      </x:c>
      <x:c r="H8610" s="0">
        <x:f>'Historical Trades'!H8610</x:f>
      </x:c>
      <x:c r="I8610" s="0">
        <x:f>'Historical Trades'!I8610</x:f>
      </x:c>
      <x:c r="J8610" s="0">
        <x:f>'Historical Trades'!J8610</x:f>
      </x:c>
      <x:c r="K8610" s="0">
        <x:f>'Historical Trades'!K8610</x:f>
      </x:c>
      <x:c r="L8610" s="0">
        <x:f>'Historical Trades'!L8610</x:f>
      </x:c>
      <x:c r="M8610" s="0">
        <x:f>'Historical Trades'!M8610</x:f>
      </x:c>
      <x:c r="N8610" s="0">
        <x:f>CLEAN('Historical Trades'!O8610)</x:f>
      </x:c>
      <x:c r="P8610" s="14">
        <x:f>IF(G8610="sell",M8610,-M8610)</x:f>
      </x:c>
      <x:c r="Q8610" s="14">
        <x:f>VLOOKUP(N8610,'Currency Rates'!$A$3:$C$32,3,0)</x:f>
      </x:c>
      <x:c r="R8610" s="0">
        <x:f>IF(A8610="SPUS",0,IF(A8610="FWD",0,P8610/Q8610))</x:f>
      </x:c>
    </x:row>
    <x:row r="8611" spans="1:19" x14ac:dyDescent="0.3">
      <x:c r="A8611" s="0">
        <x:f>'Historical Trades'!A8611</x:f>
      </x:c>
      <x:c r="B8611" s="0">
        <x:f>'Historical Trades'!B8611</x:f>
      </x:c>
      <x:c r="C8611" s="23">
        <x:f>'Historical Trades'!C8611</x:f>
      </x:c>
      <x:c r="D8611" s="0">
        <x:f>'Historical Trades'!D8611</x:f>
      </x:c>
      <x:c r="E8611" s="23">
        <x:f>'Historical Trades'!E8611</x:f>
      </x:c>
      <x:c r="F8611" s="0">
        <x:f>'Historical Trades'!F8611</x:f>
      </x:c>
      <x:c r="G8611" s="0">
        <x:f>'Historical Trades'!G8611</x:f>
      </x:c>
      <x:c r="H8611" s="0">
        <x:f>'Historical Trades'!H8611</x:f>
      </x:c>
      <x:c r="I8611" s="0">
        <x:f>'Historical Trades'!I8611</x:f>
      </x:c>
      <x:c r="J8611" s="0">
        <x:f>'Historical Trades'!J8611</x:f>
      </x:c>
      <x:c r="K8611" s="0">
        <x:f>'Historical Trades'!K8611</x:f>
      </x:c>
      <x:c r="L8611" s="0">
        <x:f>'Historical Trades'!L8611</x:f>
      </x:c>
      <x:c r="M8611" s="0">
        <x:f>'Historical Trades'!M8611</x:f>
      </x:c>
      <x:c r="N8611" s="0">
        <x:f>CLEAN('Historical Trades'!O8611)</x:f>
      </x:c>
      <x:c r="P8611" s="14">
        <x:f>IF(G8611="sell",M8611,-M8611)</x:f>
      </x:c>
      <x:c r="Q8611" s="14">
        <x:f>VLOOKUP(N8611,'Currency Rates'!$A$3:$C$32,3,0)</x:f>
      </x:c>
      <x:c r="R8611" s="0">
        <x:f>IF(A8611="SPUS",0,IF(A8611="FWD",0,P8611/Q8611))</x:f>
      </x:c>
    </x:row>
    <x:row r="8612" spans="1:19" x14ac:dyDescent="0.3">
      <x:c r="A8612" s="0">
        <x:f>'Historical Trades'!A8612</x:f>
      </x:c>
      <x:c r="B8612" s="0">
        <x:f>'Historical Trades'!B8612</x:f>
      </x:c>
      <x:c r="C8612" s="23">
        <x:f>'Historical Trades'!C8612</x:f>
      </x:c>
      <x:c r="D8612" s="0">
        <x:f>'Historical Trades'!D8612</x:f>
      </x:c>
      <x:c r="E8612" s="23">
        <x:f>'Historical Trades'!E8612</x:f>
      </x:c>
      <x:c r="F8612" s="0">
        <x:f>'Historical Trades'!F8612</x:f>
      </x:c>
      <x:c r="G8612" s="0">
        <x:f>'Historical Trades'!G8612</x:f>
      </x:c>
      <x:c r="H8612" s="0">
        <x:f>'Historical Trades'!H8612</x:f>
      </x:c>
      <x:c r="I8612" s="0">
        <x:f>'Historical Trades'!I8612</x:f>
      </x:c>
      <x:c r="J8612" s="0">
        <x:f>'Historical Trades'!J8612</x:f>
      </x:c>
      <x:c r="K8612" s="0">
        <x:f>'Historical Trades'!K8612</x:f>
      </x:c>
      <x:c r="L8612" s="0">
        <x:f>'Historical Trades'!L8612</x:f>
      </x:c>
      <x:c r="M8612" s="0">
        <x:f>'Historical Trades'!M8612</x:f>
      </x:c>
      <x:c r="N8612" s="0">
        <x:f>CLEAN('Historical Trades'!O8612)</x:f>
      </x:c>
      <x:c r="P8612" s="14">
        <x:f>IF(G8612="sell",M8612,-M8612)</x:f>
      </x:c>
      <x:c r="Q8612" s="14">
        <x:f>VLOOKUP(N8612,'Currency Rates'!$A$3:$C$32,3,0)</x:f>
      </x:c>
      <x:c r="R8612" s="0">
        <x:f>IF(A8612="SPUS",0,IF(A8612="FWD",0,P8612/Q8612))</x:f>
      </x:c>
    </x:row>
    <x:row r="8613" spans="1:19" x14ac:dyDescent="0.3">
      <x:c r="A8613" s="0">
        <x:f>'Historical Trades'!A8613</x:f>
      </x:c>
      <x:c r="B8613" s="0">
        <x:f>'Historical Trades'!B8613</x:f>
      </x:c>
      <x:c r="C8613" s="23">
        <x:f>'Historical Trades'!C8613</x:f>
      </x:c>
      <x:c r="D8613" s="0">
        <x:f>'Historical Trades'!D8613</x:f>
      </x:c>
      <x:c r="E8613" s="23">
        <x:f>'Historical Trades'!E8613</x:f>
      </x:c>
      <x:c r="F8613" s="0">
        <x:f>'Historical Trades'!F8613</x:f>
      </x:c>
      <x:c r="G8613" s="0">
        <x:f>'Historical Trades'!G8613</x:f>
      </x:c>
      <x:c r="H8613" s="0">
        <x:f>'Historical Trades'!H8613</x:f>
      </x:c>
      <x:c r="I8613" s="0">
        <x:f>'Historical Trades'!I8613</x:f>
      </x:c>
      <x:c r="J8613" s="0">
        <x:f>'Historical Trades'!J8613</x:f>
      </x:c>
      <x:c r="K8613" s="0">
        <x:f>'Historical Trades'!K8613</x:f>
      </x:c>
      <x:c r="L8613" s="0">
        <x:f>'Historical Trades'!L8613</x:f>
      </x:c>
      <x:c r="M8613" s="0">
        <x:f>'Historical Trades'!M8613</x:f>
      </x:c>
      <x:c r="N8613" s="0">
        <x:f>CLEAN('Historical Trades'!O8613)</x:f>
      </x:c>
      <x:c r="P8613" s="14">
        <x:f>IF(G8613="sell",M8613,-M8613)</x:f>
      </x:c>
      <x:c r="Q8613" s="14">
        <x:f>VLOOKUP(N8613,'Currency Rates'!$A$3:$C$32,3,0)</x:f>
      </x:c>
      <x:c r="R8613" s="0">
        <x:f>IF(A8613="SPUS",0,IF(A8613="FWD",0,P8613/Q8613))</x:f>
      </x:c>
    </x:row>
    <x:row r="8614" spans="1:19" x14ac:dyDescent="0.3">
      <x:c r="A8614" s="0">
        <x:f>'Historical Trades'!A8614</x:f>
      </x:c>
      <x:c r="B8614" s="0">
        <x:f>'Historical Trades'!B8614</x:f>
      </x:c>
      <x:c r="C8614" s="23">
        <x:f>'Historical Trades'!C8614</x:f>
      </x:c>
      <x:c r="D8614" s="0">
        <x:f>'Historical Trades'!D8614</x:f>
      </x:c>
      <x:c r="E8614" s="23">
        <x:f>'Historical Trades'!E8614</x:f>
      </x:c>
      <x:c r="F8614" s="0">
        <x:f>'Historical Trades'!F8614</x:f>
      </x:c>
      <x:c r="G8614" s="0">
        <x:f>'Historical Trades'!G8614</x:f>
      </x:c>
      <x:c r="H8614" s="0">
        <x:f>'Historical Trades'!H8614</x:f>
      </x:c>
      <x:c r="I8614" s="0">
        <x:f>'Historical Trades'!I8614</x:f>
      </x:c>
      <x:c r="J8614" s="0">
        <x:f>'Historical Trades'!J8614</x:f>
      </x:c>
      <x:c r="K8614" s="0">
        <x:f>'Historical Trades'!K8614</x:f>
      </x:c>
      <x:c r="L8614" s="0">
        <x:f>'Historical Trades'!L8614</x:f>
      </x:c>
      <x:c r="M8614" s="0">
        <x:f>'Historical Trades'!M8614</x:f>
      </x:c>
      <x:c r="N8614" s="0">
        <x:f>CLEAN('Historical Trades'!O8614)</x:f>
      </x:c>
      <x:c r="P8614" s="14">
        <x:f>IF(G8614="sell",M8614,-M8614)</x:f>
      </x:c>
      <x:c r="Q8614" s="14">
        <x:f>VLOOKUP(N8614,'Currency Rates'!$A$3:$C$32,3,0)</x:f>
      </x:c>
      <x:c r="R8614" s="0">
        <x:f>IF(A8614="SPUS",0,IF(A8614="FWD",0,P8614/Q8614))</x:f>
      </x:c>
    </x:row>
    <x:row r="8615" spans="1:19" x14ac:dyDescent="0.3">
      <x:c r="A8615" s="0">
        <x:f>'Historical Trades'!A8615</x:f>
      </x:c>
      <x:c r="B8615" s="0">
        <x:f>'Historical Trades'!B8615</x:f>
      </x:c>
      <x:c r="C8615" s="23">
        <x:f>'Historical Trades'!C8615</x:f>
      </x:c>
      <x:c r="D8615" s="0">
        <x:f>'Historical Trades'!D8615</x:f>
      </x:c>
      <x:c r="E8615" s="23">
        <x:f>'Historical Trades'!E8615</x:f>
      </x:c>
      <x:c r="F8615" s="0">
        <x:f>'Historical Trades'!F8615</x:f>
      </x:c>
      <x:c r="G8615" s="0">
        <x:f>'Historical Trades'!G8615</x:f>
      </x:c>
      <x:c r="H8615" s="0">
        <x:f>'Historical Trades'!H8615</x:f>
      </x:c>
      <x:c r="I8615" s="0">
        <x:f>'Historical Trades'!I8615</x:f>
      </x:c>
      <x:c r="J8615" s="0">
        <x:f>'Historical Trades'!J8615</x:f>
      </x:c>
      <x:c r="K8615" s="0">
        <x:f>'Historical Trades'!K8615</x:f>
      </x:c>
      <x:c r="L8615" s="0">
        <x:f>'Historical Trades'!L8615</x:f>
      </x:c>
      <x:c r="M8615" s="0">
        <x:f>'Historical Trades'!M8615</x:f>
      </x:c>
      <x:c r="N8615" s="0">
        <x:f>CLEAN('Historical Trades'!O8615)</x:f>
      </x:c>
      <x:c r="P8615" s="14">
        <x:f>IF(G8615="sell",M8615,-M8615)</x:f>
      </x:c>
      <x:c r="Q8615" s="14">
        <x:f>VLOOKUP(N8615,'Currency Rates'!$A$3:$C$32,3,0)</x:f>
      </x:c>
      <x:c r="R8615" s="0">
        <x:f>IF(A8615="SPUS",0,IF(A8615="FWD",0,P8615/Q8615))</x:f>
      </x:c>
    </x:row>
    <x:row r="8616" spans="1:19" x14ac:dyDescent="0.3">
      <x:c r="A8616" s="0">
        <x:f>'Historical Trades'!A8616</x:f>
      </x:c>
      <x:c r="B8616" s="0">
        <x:f>'Historical Trades'!B8616</x:f>
      </x:c>
      <x:c r="C8616" s="23">
        <x:f>'Historical Trades'!C8616</x:f>
      </x:c>
      <x:c r="D8616" s="0">
        <x:f>'Historical Trades'!D8616</x:f>
      </x:c>
      <x:c r="E8616" s="23">
        <x:f>'Historical Trades'!E8616</x:f>
      </x:c>
      <x:c r="F8616" s="0">
        <x:f>'Historical Trades'!F8616</x:f>
      </x:c>
      <x:c r="G8616" s="0">
        <x:f>'Historical Trades'!G8616</x:f>
      </x:c>
      <x:c r="H8616" s="0">
        <x:f>'Historical Trades'!H8616</x:f>
      </x:c>
      <x:c r="I8616" s="0">
        <x:f>'Historical Trades'!I8616</x:f>
      </x:c>
      <x:c r="J8616" s="0">
        <x:f>'Historical Trades'!J8616</x:f>
      </x:c>
      <x:c r="K8616" s="0">
        <x:f>'Historical Trades'!K8616</x:f>
      </x:c>
      <x:c r="L8616" s="0">
        <x:f>'Historical Trades'!L8616</x:f>
      </x:c>
      <x:c r="M8616" s="0">
        <x:f>'Historical Trades'!M8616</x:f>
      </x:c>
      <x:c r="N8616" s="0">
        <x:f>CLEAN('Historical Trades'!O8616)</x:f>
      </x:c>
      <x:c r="P8616" s="14">
        <x:f>IF(G8616="sell",M8616,-M8616)</x:f>
      </x:c>
      <x:c r="Q8616" s="14">
        <x:f>VLOOKUP(N8616,'Currency Rates'!$A$3:$C$32,3,0)</x:f>
      </x:c>
      <x:c r="R8616" s="0">
        <x:f>IF(A8616="SPUS",0,IF(A8616="FWD",0,P8616/Q8616))</x:f>
      </x:c>
    </x:row>
    <x:row r="8617" spans="1:19" x14ac:dyDescent="0.3">
      <x:c r="A8617" s="0">
        <x:f>'Historical Trades'!A8617</x:f>
      </x:c>
      <x:c r="B8617" s="0">
        <x:f>'Historical Trades'!B8617</x:f>
      </x:c>
      <x:c r="C8617" s="23">
        <x:f>'Historical Trades'!C8617</x:f>
      </x:c>
      <x:c r="D8617" s="0">
        <x:f>'Historical Trades'!D8617</x:f>
      </x:c>
      <x:c r="E8617" s="23">
        <x:f>'Historical Trades'!E8617</x:f>
      </x:c>
      <x:c r="F8617" s="0">
        <x:f>'Historical Trades'!F8617</x:f>
      </x:c>
      <x:c r="G8617" s="0">
        <x:f>'Historical Trades'!G8617</x:f>
      </x:c>
      <x:c r="H8617" s="0">
        <x:f>'Historical Trades'!H8617</x:f>
      </x:c>
      <x:c r="I8617" s="0">
        <x:f>'Historical Trades'!I8617</x:f>
      </x:c>
      <x:c r="J8617" s="0">
        <x:f>'Historical Trades'!J8617</x:f>
      </x:c>
      <x:c r="K8617" s="0">
        <x:f>'Historical Trades'!K8617</x:f>
      </x:c>
      <x:c r="L8617" s="0">
        <x:f>'Historical Trades'!L8617</x:f>
      </x:c>
      <x:c r="M8617" s="0">
        <x:f>'Historical Trades'!M8617</x:f>
      </x:c>
      <x:c r="N8617" s="0">
        <x:f>CLEAN('Historical Trades'!O8617)</x:f>
      </x:c>
      <x:c r="P8617" s="14">
        <x:f>IF(G8617="sell",M8617,-M8617)</x:f>
      </x:c>
      <x:c r="Q8617" s="14">
        <x:f>VLOOKUP(N8617,'Currency Rates'!$A$3:$C$32,3,0)</x:f>
      </x:c>
      <x:c r="R8617" s="0">
        <x:f>IF(A8617="SPUS",0,IF(A8617="FWD",0,P8617/Q8617))</x:f>
      </x:c>
    </x:row>
    <x:row r="8618" spans="1:19" x14ac:dyDescent="0.3">
      <x:c r="A8618" s="0">
        <x:f>'Historical Trades'!A8618</x:f>
      </x:c>
      <x:c r="B8618" s="0">
        <x:f>'Historical Trades'!B8618</x:f>
      </x:c>
      <x:c r="C8618" s="23">
        <x:f>'Historical Trades'!C8618</x:f>
      </x:c>
      <x:c r="D8618" s="0">
        <x:f>'Historical Trades'!D8618</x:f>
      </x:c>
      <x:c r="E8618" s="23">
        <x:f>'Historical Trades'!E8618</x:f>
      </x:c>
      <x:c r="F8618" s="0">
        <x:f>'Historical Trades'!F8618</x:f>
      </x:c>
      <x:c r="G8618" s="0">
        <x:f>'Historical Trades'!G8618</x:f>
      </x:c>
      <x:c r="H8618" s="0">
        <x:f>'Historical Trades'!H8618</x:f>
      </x:c>
      <x:c r="I8618" s="0">
        <x:f>'Historical Trades'!I8618</x:f>
      </x:c>
      <x:c r="J8618" s="0">
        <x:f>'Historical Trades'!J8618</x:f>
      </x:c>
      <x:c r="K8618" s="0">
        <x:f>'Historical Trades'!K8618</x:f>
      </x:c>
      <x:c r="L8618" s="0">
        <x:f>'Historical Trades'!L8618</x:f>
      </x:c>
      <x:c r="M8618" s="0">
        <x:f>'Historical Trades'!M8618</x:f>
      </x:c>
      <x:c r="N8618" s="0">
        <x:f>CLEAN('Historical Trades'!O8618)</x:f>
      </x:c>
      <x:c r="P8618" s="14">
        <x:f>IF(G8618="sell",M8618,-M8618)</x:f>
      </x:c>
      <x:c r="Q8618" s="14">
        <x:f>VLOOKUP(N8618,'Currency Rates'!$A$3:$C$32,3,0)</x:f>
      </x:c>
      <x:c r="R8618" s="0">
        <x:f>IF(A8618="SPUS",0,IF(A8618="FWD",0,P8618/Q8618))</x:f>
      </x:c>
    </x:row>
    <x:row r="8619" spans="1:19" x14ac:dyDescent="0.3">
      <x:c r="A8619" s="0">
        <x:f>'Historical Trades'!A8619</x:f>
      </x:c>
      <x:c r="B8619" s="0">
        <x:f>'Historical Trades'!B8619</x:f>
      </x:c>
      <x:c r="C8619" s="23">
        <x:f>'Historical Trades'!C8619</x:f>
      </x:c>
      <x:c r="D8619" s="0">
        <x:f>'Historical Trades'!D8619</x:f>
      </x:c>
      <x:c r="E8619" s="23">
        <x:f>'Historical Trades'!E8619</x:f>
      </x:c>
      <x:c r="F8619" s="0">
        <x:f>'Historical Trades'!F8619</x:f>
      </x:c>
      <x:c r="G8619" s="0">
        <x:f>'Historical Trades'!G8619</x:f>
      </x:c>
      <x:c r="H8619" s="0">
        <x:f>'Historical Trades'!H8619</x:f>
      </x:c>
      <x:c r="I8619" s="0">
        <x:f>'Historical Trades'!I8619</x:f>
      </x:c>
      <x:c r="J8619" s="0">
        <x:f>'Historical Trades'!J8619</x:f>
      </x:c>
      <x:c r="K8619" s="0">
        <x:f>'Historical Trades'!K8619</x:f>
      </x:c>
      <x:c r="L8619" s="0">
        <x:f>'Historical Trades'!L8619</x:f>
      </x:c>
      <x:c r="M8619" s="0">
        <x:f>'Historical Trades'!M8619</x:f>
      </x:c>
      <x:c r="N8619" s="0">
        <x:f>CLEAN('Historical Trades'!O8619)</x:f>
      </x:c>
      <x:c r="P8619" s="14">
        <x:f>IF(G8619="sell",M8619,-M8619)</x:f>
      </x:c>
      <x:c r="Q8619" s="14">
        <x:f>VLOOKUP(N8619,'Currency Rates'!$A$3:$C$32,3,0)</x:f>
      </x:c>
      <x:c r="R8619" s="0">
        <x:f>IF(A8619="SPUS",0,IF(A8619="FWD",0,P8619/Q8619))</x:f>
      </x:c>
    </x:row>
    <x:row r="8620" spans="1:19" x14ac:dyDescent="0.3">
      <x:c r="A8620" s="0">
        <x:f>'Historical Trades'!A8620</x:f>
      </x:c>
      <x:c r="B8620" s="0">
        <x:f>'Historical Trades'!B8620</x:f>
      </x:c>
      <x:c r="C8620" s="23">
        <x:f>'Historical Trades'!C8620</x:f>
      </x:c>
      <x:c r="D8620" s="0">
        <x:f>'Historical Trades'!D8620</x:f>
      </x:c>
      <x:c r="E8620" s="23">
        <x:f>'Historical Trades'!E8620</x:f>
      </x:c>
      <x:c r="F8620" s="0">
        <x:f>'Historical Trades'!F8620</x:f>
      </x:c>
      <x:c r="G8620" s="0">
        <x:f>'Historical Trades'!G8620</x:f>
      </x:c>
      <x:c r="H8620" s="0">
        <x:f>'Historical Trades'!H8620</x:f>
      </x:c>
      <x:c r="I8620" s="0">
        <x:f>'Historical Trades'!I8620</x:f>
      </x:c>
      <x:c r="J8620" s="0">
        <x:f>'Historical Trades'!J8620</x:f>
      </x:c>
      <x:c r="K8620" s="0">
        <x:f>'Historical Trades'!K8620</x:f>
      </x:c>
      <x:c r="L8620" s="0">
        <x:f>'Historical Trades'!L8620</x:f>
      </x:c>
      <x:c r="M8620" s="0">
        <x:f>'Historical Trades'!M8620</x:f>
      </x:c>
      <x:c r="N8620" s="0">
        <x:f>CLEAN('Historical Trades'!O8620)</x:f>
      </x:c>
      <x:c r="P8620" s="14">
        <x:f>IF(G8620="sell",M8620,-M8620)</x:f>
      </x:c>
      <x:c r="Q8620" s="14">
        <x:f>VLOOKUP(N8620,'Currency Rates'!$A$3:$C$32,3,0)</x:f>
      </x:c>
      <x:c r="R8620" s="0">
        <x:f>IF(A8620="SPUS",0,IF(A8620="FWD",0,P8620/Q8620))</x:f>
      </x:c>
    </x:row>
    <x:row r="8621" spans="1:19" x14ac:dyDescent="0.3">
      <x:c r="A8621" s="0">
        <x:f>'Historical Trades'!A8621</x:f>
      </x:c>
      <x:c r="B8621" s="0">
        <x:f>'Historical Trades'!B8621</x:f>
      </x:c>
      <x:c r="C8621" s="23">
        <x:f>'Historical Trades'!C8621</x:f>
      </x:c>
      <x:c r="D8621" s="0">
        <x:f>'Historical Trades'!D8621</x:f>
      </x:c>
      <x:c r="E8621" s="23">
        <x:f>'Historical Trades'!E8621</x:f>
      </x:c>
      <x:c r="F8621" s="0">
        <x:f>'Historical Trades'!F8621</x:f>
      </x:c>
      <x:c r="G8621" s="0">
        <x:f>'Historical Trades'!G8621</x:f>
      </x:c>
      <x:c r="H8621" s="0">
        <x:f>'Historical Trades'!H8621</x:f>
      </x:c>
      <x:c r="I8621" s="0">
        <x:f>'Historical Trades'!I8621</x:f>
      </x:c>
      <x:c r="J8621" s="0">
        <x:f>'Historical Trades'!J8621</x:f>
      </x:c>
      <x:c r="K8621" s="0">
        <x:f>'Historical Trades'!K8621</x:f>
      </x:c>
      <x:c r="L8621" s="0">
        <x:f>'Historical Trades'!L8621</x:f>
      </x:c>
      <x:c r="M8621" s="0">
        <x:f>'Historical Trades'!M8621</x:f>
      </x:c>
      <x:c r="N8621" s="0">
        <x:f>CLEAN('Historical Trades'!O8621)</x:f>
      </x:c>
      <x:c r="P8621" s="14">
        <x:f>IF(G8621="sell",M8621,-M8621)</x:f>
      </x:c>
      <x:c r="Q8621" s="14">
        <x:f>VLOOKUP(N8621,'Currency Rates'!$A$3:$C$32,3,0)</x:f>
      </x:c>
      <x:c r="R8621" s="0">
        <x:f>IF(A8621="SPUS",0,IF(A8621="FWD",0,P8621/Q8621))</x:f>
      </x:c>
    </x:row>
    <x:row r="8622" spans="1:19" x14ac:dyDescent="0.3">
      <x:c r="A8622" s="0">
        <x:f>'Historical Trades'!A8622</x:f>
      </x:c>
      <x:c r="B8622" s="0">
        <x:f>'Historical Trades'!B8622</x:f>
      </x:c>
      <x:c r="C8622" s="23">
        <x:f>'Historical Trades'!C8622</x:f>
      </x:c>
      <x:c r="D8622" s="0">
        <x:f>'Historical Trades'!D8622</x:f>
      </x:c>
      <x:c r="E8622" s="23">
        <x:f>'Historical Trades'!E8622</x:f>
      </x:c>
      <x:c r="F8622" s="0">
        <x:f>'Historical Trades'!F8622</x:f>
      </x:c>
      <x:c r="G8622" s="0">
        <x:f>'Historical Trades'!G8622</x:f>
      </x:c>
      <x:c r="H8622" s="0">
        <x:f>'Historical Trades'!H8622</x:f>
      </x:c>
      <x:c r="I8622" s="0">
        <x:f>'Historical Trades'!I8622</x:f>
      </x:c>
      <x:c r="J8622" s="0">
        <x:f>'Historical Trades'!J8622</x:f>
      </x:c>
      <x:c r="K8622" s="0">
        <x:f>'Historical Trades'!K8622</x:f>
      </x:c>
      <x:c r="L8622" s="0">
        <x:f>'Historical Trades'!L8622</x:f>
      </x:c>
      <x:c r="M8622" s="0">
        <x:f>'Historical Trades'!M8622</x:f>
      </x:c>
      <x:c r="N8622" s="0">
        <x:f>CLEAN('Historical Trades'!O8622)</x:f>
      </x:c>
      <x:c r="P8622" s="14">
        <x:f>IF(G8622="sell",M8622,-M8622)</x:f>
      </x:c>
      <x:c r="Q8622" s="14">
        <x:f>VLOOKUP(N8622,'Currency Rates'!$A$3:$C$32,3,0)</x:f>
      </x:c>
      <x:c r="R8622" s="0">
        <x:f>IF(A8622="SPUS",0,IF(A8622="FWD",0,P8622/Q8622))</x:f>
      </x:c>
    </x:row>
    <x:row r="8623" spans="1:19" x14ac:dyDescent="0.3">
      <x:c r="A8623" s="0">
        <x:f>'Historical Trades'!A8623</x:f>
      </x:c>
      <x:c r="B8623" s="0">
        <x:f>'Historical Trades'!B8623</x:f>
      </x:c>
      <x:c r="C8623" s="23">
        <x:f>'Historical Trades'!C8623</x:f>
      </x:c>
      <x:c r="D8623" s="0">
        <x:f>'Historical Trades'!D8623</x:f>
      </x:c>
      <x:c r="E8623" s="23">
        <x:f>'Historical Trades'!E8623</x:f>
      </x:c>
      <x:c r="F8623" s="0">
        <x:f>'Historical Trades'!F8623</x:f>
      </x:c>
      <x:c r="G8623" s="0">
        <x:f>'Historical Trades'!G8623</x:f>
      </x:c>
      <x:c r="H8623" s="0">
        <x:f>'Historical Trades'!H8623</x:f>
      </x:c>
      <x:c r="I8623" s="0">
        <x:f>'Historical Trades'!I8623</x:f>
      </x:c>
      <x:c r="J8623" s="0">
        <x:f>'Historical Trades'!J8623</x:f>
      </x:c>
      <x:c r="K8623" s="0">
        <x:f>'Historical Trades'!K8623</x:f>
      </x:c>
      <x:c r="L8623" s="0">
        <x:f>'Historical Trades'!L8623</x:f>
      </x:c>
      <x:c r="M8623" s="0">
        <x:f>'Historical Trades'!M8623</x:f>
      </x:c>
      <x:c r="N8623" s="0">
        <x:f>CLEAN('Historical Trades'!O8623)</x:f>
      </x:c>
      <x:c r="P8623" s="14">
        <x:f>IF(G8623="sell",M8623,-M8623)</x:f>
      </x:c>
      <x:c r="Q8623" s="14">
        <x:f>VLOOKUP(N8623,'Currency Rates'!$A$3:$C$32,3,0)</x:f>
      </x:c>
      <x:c r="R8623" s="0">
        <x:f>IF(A8623="SPUS",0,IF(A8623="FWD",0,P8623/Q8623))</x:f>
      </x:c>
    </x:row>
    <x:row r="8624" spans="1:19" x14ac:dyDescent="0.3">
      <x:c r="A8624" s="0">
        <x:f>'Historical Trades'!A8624</x:f>
      </x:c>
      <x:c r="B8624" s="0">
        <x:f>'Historical Trades'!B8624</x:f>
      </x:c>
      <x:c r="C8624" s="23">
        <x:f>'Historical Trades'!C8624</x:f>
      </x:c>
      <x:c r="D8624" s="0">
        <x:f>'Historical Trades'!D8624</x:f>
      </x:c>
      <x:c r="E8624" s="23">
        <x:f>'Historical Trades'!E8624</x:f>
      </x:c>
      <x:c r="F8624" s="0">
        <x:f>'Historical Trades'!F8624</x:f>
      </x:c>
      <x:c r="G8624" s="0">
        <x:f>'Historical Trades'!G8624</x:f>
      </x:c>
      <x:c r="H8624" s="0">
        <x:f>'Historical Trades'!H8624</x:f>
      </x:c>
      <x:c r="I8624" s="0">
        <x:f>'Historical Trades'!I8624</x:f>
      </x:c>
      <x:c r="J8624" s="0">
        <x:f>'Historical Trades'!J8624</x:f>
      </x:c>
      <x:c r="K8624" s="0">
        <x:f>'Historical Trades'!K8624</x:f>
      </x:c>
      <x:c r="L8624" s="0">
        <x:f>'Historical Trades'!L8624</x:f>
      </x:c>
      <x:c r="M8624" s="0">
        <x:f>'Historical Trades'!M8624</x:f>
      </x:c>
      <x:c r="N8624" s="0">
        <x:f>CLEAN('Historical Trades'!O8624)</x:f>
      </x:c>
      <x:c r="P8624" s="14">
        <x:f>IF(G8624="sell",M8624,-M8624)</x:f>
      </x:c>
      <x:c r="Q8624" s="14">
        <x:f>VLOOKUP(N8624,'Currency Rates'!$A$3:$C$32,3,0)</x:f>
      </x:c>
      <x:c r="R8624" s="0">
        <x:f>IF(A8624="SPUS",0,IF(A8624="FWD",0,P8624/Q8624))</x:f>
      </x:c>
    </x:row>
    <x:row r="8625" spans="1:19" x14ac:dyDescent="0.3">
      <x:c r="A8625" s="0">
        <x:f>'Historical Trades'!A8625</x:f>
      </x:c>
      <x:c r="B8625" s="0">
        <x:f>'Historical Trades'!B8625</x:f>
      </x:c>
      <x:c r="C8625" s="23">
        <x:f>'Historical Trades'!C8625</x:f>
      </x:c>
      <x:c r="D8625" s="0">
        <x:f>'Historical Trades'!D8625</x:f>
      </x:c>
      <x:c r="E8625" s="23">
        <x:f>'Historical Trades'!E8625</x:f>
      </x:c>
      <x:c r="F8625" s="0">
        <x:f>'Historical Trades'!F8625</x:f>
      </x:c>
      <x:c r="G8625" s="0">
        <x:f>'Historical Trades'!G8625</x:f>
      </x:c>
      <x:c r="H8625" s="0">
        <x:f>'Historical Trades'!H8625</x:f>
      </x:c>
      <x:c r="I8625" s="0">
        <x:f>'Historical Trades'!I8625</x:f>
      </x:c>
      <x:c r="J8625" s="0">
        <x:f>'Historical Trades'!J8625</x:f>
      </x:c>
      <x:c r="K8625" s="0">
        <x:f>'Historical Trades'!K8625</x:f>
      </x:c>
      <x:c r="L8625" s="0">
        <x:f>'Historical Trades'!L8625</x:f>
      </x:c>
      <x:c r="M8625" s="0">
        <x:f>'Historical Trades'!M8625</x:f>
      </x:c>
      <x:c r="N8625" s="0">
        <x:f>CLEAN('Historical Trades'!O8625)</x:f>
      </x:c>
      <x:c r="P8625" s="14">
        <x:f>IF(G8625="sell",M8625,-M8625)</x:f>
      </x:c>
      <x:c r="Q8625" s="14">
        <x:f>VLOOKUP(N8625,'Currency Rates'!$A$3:$C$32,3,0)</x:f>
      </x:c>
      <x:c r="R8625" s="0">
        <x:f>IF(A8625="SPUS",0,IF(A8625="FWD",0,P8625/Q8625))</x:f>
      </x:c>
    </x:row>
    <x:row r="8626" spans="1:19" x14ac:dyDescent="0.3">
      <x:c r="A8626" s="0">
        <x:f>'Historical Trades'!A8626</x:f>
      </x:c>
      <x:c r="B8626" s="0">
        <x:f>'Historical Trades'!B8626</x:f>
      </x:c>
      <x:c r="C8626" s="23">
        <x:f>'Historical Trades'!C8626</x:f>
      </x:c>
      <x:c r="D8626" s="0">
        <x:f>'Historical Trades'!D8626</x:f>
      </x:c>
      <x:c r="E8626" s="23">
        <x:f>'Historical Trades'!E8626</x:f>
      </x:c>
      <x:c r="F8626" s="0">
        <x:f>'Historical Trades'!F8626</x:f>
      </x:c>
      <x:c r="G8626" s="0">
        <x:f>'Historical Trades'!G8626</x:f>
      </x:c>
      <x:c r="H8626" s="0">
        <x:f>'Historical Trades'!H8626</x:f>
      </x:c>
      <x:c r="I8626" s="0">
        <x:f>'Historical Trades'!I8626</x:f>
      </x:c>
      <x:c r="J8626" s="0">
        <x:f>'Historical Trades'!J8626</x:f>
      </x:c>
      <x:c r="K8626" s="0">
        <x:f>'Historical Trades'!K8626</x:f>
      </x:c>
      <x:c r="L8626" s="0">
        <x:f>'Historical Trades'!L8626</x:f>
      </x:c>
      <x:c r="M8626" s="0">
        <x:f>'Historical Trades'!M8626</x:f>
      </x:c>
      <x:c r="N8626" s="0">
        <x:f>CLEAN('Historical Trades'!O8626)</x:f>
      </x:c>
      <x:c r="P8626" s="14">
        <x:f>IF(G8626="sell",M8626,-M8626)</x:f>
      </x:c>
      <x:c r="Q8626" s="14">
        <x:f>VLOOKUP(N8626,'Currency Rates'!$A$3:$C$32,3,0)</x:f>
      </x:c>
      <x:c r="R8626" s="0">
        <x:f>IF(A8626="SPUS",0,IF(A8626="FWD",0,P8626/Q8626))</x:f>
      </x:c>
    </x:row>
    <x:row r="8627" spans="1:19" x14ac:dyDescent="0.3">
      <x:c r="A8627" s="0">
        <x:f>'Historical Trades'!A8627</x:f>
      </x:c>
      <x:c r="B8627" s="0">
        <x:f>'Historical Trades'!B8627</x:f>
      </x:c>
      <x:c r="C8627" s="23">
        <x:f>'Historical Trades'!C8627</x:f>
      </x:c>
      <x:c r="D8627" s="0">
        <x:f>'Historical Trades'!D8627</x:f>
      </x:c>
      <x:c r="E8627" s="23">
        <x:f>'Historical Trades'!E8627</x:f>
      </x:c>
      <x:c r="F8627" s="0">
        <x:f>'Historical Trades'!F8627</x:f>
      </x:c>
      <x:c r="G8627" s="0">
        <x:f>'Historical Trades'!G8627</x:f>
      </x:c>
      <x:c r="H8627" s="0">
        <x:f>'Historical Trades'!H8627</x:f>
      </x:c>
      <x:c r="I8627" s="0">
        <x:f>'Historical Trades'!I8627</x:f>
      </x:c>
      <x:c r="J8627" s="0">
        <x:f>'Historical Trades'!J8627</x:f>
      </x:c>
      <x:c r="K8627" s="0">
        <x:f>'Historical Trades'!K8627</x:f>
      </x:c>
      <x:c r="L8627" s="0">
        <x:f>'Historical Trades'!L8627</x:f>
      </x:c>
      <x:c r="M8627" s="0">
        <x:f>'Historical Trades'!M8627</x:f>
      </x:c>
      <x:c r="N8627" s="0">
        <x:f>CLEAN('Historical Trades'!O8627)</x:f>
      </x:c>
      <x:c r="P8627" s="14">
        <x:f>IF(G8627="sell",M8627,-M8627)</x:f>
      </x:c>
      <x:c r="Q8627" s="14">
        <x:f>VLOOKUP(N8627,'Currency Rates'!$A$3:$C$32,3,0)</x:f>
      </x:c>
      <x:c r="R8627" s="0">
        <x:f>IF(A8627="SPUS",0,IF(A8627="FWD",0,P8627/Q8627))</x:f>
      </x:c>
    </x:row>
    <x:row r="8628" spans="1:19" x14ac:dyDescent="0.3">
      <x:c r="A8628" s="0">
        <x:f>'Historical Trades'!A8628</x:f>
      </x:c>
      <x:c r="B8628" s="0">
        <x:f>'Historical Trades'!B8628</x:f>
      </x:c>
      <x:c r="C8628" s="23">
        <x:f>'Historical Trades'!C8628</x:f>
      </x:c>
      <x:c r="D8628" s="0">
        <x:f>'Historical Trades'!D8628</x:f>
      </x:c>
      <x:c r="E8628" s="23">
        <x:f>'Historical Trades'!E8628</x:f>
      </x:c>
      <x:c r="F8628" s="0">
        <x:f>'Historical Trades'!F8628</x:f>
      </x:c>
      <x:c r="G8628" s="0">
        <x:f>'Historical Trades'!G8628</x:f>
      </x:c>
      <x:c r="H8628" s="0">
        <x:f>'Historical Trades'!H8628</x:f>
      </x:c>
      <x:c r="I8628" s="0">
        <x:f>'Historical Trades'!I8628</x:f>
      </x:c>
      <x:c r="J8628" s="0">
        <x:f>'Historical Trades'!J8628</x:f>
      </x:c>
      <x:c r="K8628" s="0">
        <x:f>'Historical Trades'!K8628</x:f>
      </x:c>
      <x:c r="L8628" s="0">
        <x:f>'Historical Trades'!L8628</x:f>
      </x:c>
      <x:c r="M8628" s="0">
        <x:f>'Historical Trades'!M8628</x:f>
      </x:c>
      <x:c r="N8628" s="0">
        <x:f>CLEAN('Historical Trades'!O8628)</x:f>
      </x:c>
      <x:c r="P8628" s="14">
        <x:f>IF(G8628="sell",M8628,-M8628)</x:f>
      </x:c>
      <x:c r="Q8628" s="14">
        <x:f>VLOOKUP(N8628,'Currency Rates'!$A$3:$C$32,3,0)</x:f>
      </x:c>
      <x:c r="R8628" s="0">
        <x:f>IF(A8628="SPUS",0,IF(A8628="FWD",0,P8628/Q8628))</x:f>
      </x:c>
    </x:row>
    <x:row r="8629" spans="1:19" x14ac:dyDescent="0.3">
      <x:c r="A8629" s="0">
        <x:f>'Historical Trades'!A8629</x:f>
      </x:c>
      <x:c r="B8629" s="0">
        <x:f>'Historical Trades'!B8629</x:f>
      </x:c>
      <x:c r="C8629" s="23">
        <x:f>'Historical Trades'!C8629</x:f>
      </x:c>
      <x:c r="D8629" s="0">
        <x:f>'Historical Trades'!D8629</x:f>
      </x:c>
      <x:c r="E8629" s="23">
        <x:f>'Historical Trades'!E8629</x:f>
      </x:c>
      <x:c r="F8629" s="0">
        <x:f>'Historical Trades'!F8629</x:f>
      </x:c>
      <x:c r="G8629" s="0">
        <x:f>'Historical Trades'!G8629</x:f>
      </x:c>
      <x:c r="H8629" s="0">
        <x:f>'Historical Trades'!H8629</x:f>
      </x:c>
      <x:c r="I8629" s="0">
        <x:f>'Historical Trades'!I8629</x:f>
      </x:c>
      <x:c r="J8629" s="0">
        <x:f>'Historical Trades'!J8629</x:f>
      </x:c>
      <x:c r="K8629" s="0">
        <x:f>'Historical Trades'!K8629</x:f>
      </x:c>
      <x:c r="L8629" s="0">
        <x:f>'Historical Trades'!L8629</x:f>
      </x:c>
      <x:c r="M8629" s="0">
        <x:f>'Historical Trades'!M8629</x:f>
      </x:c>
      <x:c r="N8629" s="0">
        <x:f>CLEAN('Historical Trades'!O8629)</x:f>
      </x:c>
      <x:c r="P8629" s="14">
        <x:f>IF(G8629="sell",M8629,-M8629)</x:f>
      </x:c>
      <x:c r="Q8629" s="14">
        <x:f>VLOOKUP(N8629,'Currency Rates'!$A$3:$C$32,3,0)</x:f>
      </x:c>
      <x:c r="R8629" s="0">
        <x:f>IF(A8629="SPUS",0,IF(A8629="FWD",0,P8629/Q8629))</x:f>
      </x:c>
    </x:row>
    <x:row r="8630" spans="1:19" x14ac:dyDescent="0.3">
      <x:c r="A8630" s="0">
        <x:f>'Historical Trades'!A8630</x:f>
      </x:c>
      <x:c r="B8630" s="0">
        <x:f>'Historical Trades'!B8630</x:f>
      </x:c>
      <x:c r="C8630" s="23">
        <x:f>'Historical Trades'!C8630</x:f>
      </x:c>
      <x:c r="D8630" s="0">
        <x:f>'Historical Trades'!D8630</x:f>
      </x:c>
      <x:c r="E8630" s="23">
        <x:f>'Historical Trades'!E8630</x:f>
      </x:c>
      <x:c r="F8630" s="0">
        <x:f>'Historical Trades'!F8630</x:f>
      </x:c>
      <x:c r="G8630" s="0">
        <x:f>'Historical Trades'!G8630</x:f>
      </x:c>
      <x:c r="H8630" s="0">
        <x:f>'Historical Trades'!H8630</x:f>
      </x:c>
      <x:c r="I8630" s="0">
        <x:f>'Historical Trades'!I8630</x:f>
      </x:c>
      <x:c r="J8630" s="0">
        <x:f>'Historical Trades'!J8630</x:f>
      </x:c>
      <x:c r="K8630" s="0">
        <x:f>'Historical Trades'!K8630</x:f>
      </x:c>
      <x:c r="L8630" s="0">
        <x:f>'Historical Trades'!L8630</x:f>
      </x:c>
      <x:c r="M8630" s="0">
        <x:f>'Historical Trades'!M8630</x:f>
      </x:c>
      <x:c r="N8630" s="0">
        <x:f>CLEAN('Historical Trades'!O8630)</x:f>
      </x:c>
      <x:c r="P8630" s="14">
        <x:f>IF(G8630="sell",M8630,-M8630)</x:f>
      </x:c>
      <x:c r="Q8630" s="14">
        <x:f>VLOOKUP(N8630,'Currency Rates'!$A$3:$C$32,3,0)</x:f>
      </x:c>
      <x:c r="R8630" s="0">
        <x:f>IF(A8630="SPUS",0,IF(A8630="FWD",0,P8630/Q8630))</x:f>
      </x:c>
    </x:row>
    <x:row r="8631" spans="1:19" x14ac:dyDescent="0.3">
      <x:c r="A8631" s="0">
        <x:f>'Historical Trades'!A8631</x:f>
      </x:c>
      <x:c r="B8631" s="0">
        <x:f>'Historical Trades'!B8631</x:f>
      </x:c>
      <x:c r="C8631" s="23">
        <x:f>'Historical Trades'!C8631</x:f>
      </x:c>
      <x:c r="D8631" s="0">
        <x:f>'Historical Trades'!D8631</x:f>
      </x:c>
      <x:c r="E8631" s="23">
        <x:f>'Historical Trades'!E8631</x:f>
      </x:c>
      <x:c r="F8631" s="0">
        <x:f>'Historical Trades'!F8631</x:f>
      </x:c>
      <x:c r="G8631" s="0">
        <x:f>'Historical Trades'!G8631</x:f>
      </x:c>
      <x:c r="H8631" s="0">
        <x:f>'Historical Trades'!H8631</x:f>
      </x:c>
      <x:c r="I8631" s="0">
        <x:f>'Historical Trades'!I8631</x:f>
      </x:c>
      <x:c r="J8631" s="0">
        <x:f>'Historical Trades'!J8631</x:f>
      </x:c>
      <x:c r="K8631" s="0">
        <x:f>'Historical Trades'!K8631</x:f>
      </x:c>
      <x:c r="L8631" s="0">
        <x:f>'Historical Trades'!L8631</x:f>
      </x:c>
      <x:c r="M8631" s="0">
        <x:f>'Historical Trades'!M8631</x:f>
      </x:c>
      <x:c r="N8631" s="0">
        <x:f>CLEAN('Historical Trades'!O8631)</x:f>
      </x:c>
      <x:c r="P8631" s="14">
        <x:f>IF(G8631="sell",M8631,-M8631)</x:f>
      </x:c>
      <x:c r="Q8631" s="14">
        <x:f>VLOOKUP(N8631,'Currency Rates'!$A$3:$C$32,3,0)</x:f>
      </x:c>
      <x:c r="R8631" s="0">
        <x:f>IF(A8631="SPUS",0,IF(A8631="FWD",0,P8631/Q8631))</x:f>
      </x:c>
    </x:row>
    <x:row r="8632" spans="1:19" x14ac:dyDescent="0.3">
      <x:c r="A8632" s="0">
        <x:f>'Historical Trades'!A8632</x:f>
      </x:c>
      <x:c r="B8632" s="0">
        <x:f>'Historical Trades'!B8632</x:f>
      </x:c>
      <x:c r="C8632" s="23">
        <x:f>'Historical Trades'!C8632</x:f>
      </x:c>
      <x:c r="D8632" s="0">
        <x:f>'Historical Trades'!D8632</x:f>
      </x:c>
      <x:c r="E8632" s="23">
        <x:f>'Historical Trades'!E8632</x:f>
      </x:c>
      <x:c r="F8632" s="0">
        <x:f>'Historical Trades'!F8632</x:f>
      </x:c>
      <x:c r="G8632" s="0">
        <x:f>'Historical Trades'!G8632</x:f>
      </x:c>
      <x:c r="H8632" s="0">
        <x:f>'Historical Trades'!H8632</x:f>
      </x:c>
      <x:c r="I8632" s="0">
        <x:f>'Historical Trades'!I8632</x:f>
      </x:c>
      <x:c r="J8632" s="0">
        <x:f>'Historical Trades'!J8632</x:f>
      </x:c>
      <x:c r="K8632" s="0">
        <x:f>'Historical Trades'!K8632</x:f>
      </x:c>
      <x:c r="L8632" s="0">
        <x:f>'Historical Trades'!L8632</x:f>
      </x:c>
      <x:c r="M8632" s="0">
        <x:f>'Historical Trades'!M8632</x:f>
      </x:c>
      <x:c r="N8632" s="0">
        <x:f>CLEAN('Historical Trades'!O8632)</x:f>
      </x:c>
      <x:c r="P8632" s="14">
        <x:f>IF(G8632="sell",M8632,-M8632)</x:f>
      </x:c>
      <x:c r="Q8632" s="14">
        <x:f>VLOOKUP(N8632,'Currency Rates'!$A$3:$C$32,3,0)</x:f>
      </x:c>
      <x:c r="R8632" s="0">
        <x:f>IF(A8632="SPUS",0,IF(A8632="FWD",0,P8632/Q8632))</x:f>
      </x:c>
    </x:row>
    <x:row r="8633" spans="1:19" x14ac:dyDescent="0.3">
      <x:c r="A8633" s="0">
        <x:f>'Historical Trades'!A8633</x:f>
      </x:c>
      <x:c r="B8633" s="0">
        <x:f>'Historical Trades'!B8633</x:f>
      </x:c>
      <x:c r="C8633" s="23">
        <x:f>'Historical Trades'!C8633</x:f>
      </x:c>
      <x:c r="D8633" s="0">
        <x:f>'Historical Trades'!D8633</x:f>
      </x:c>
      <x:c r="E8633" s="23">
        <x:f>'Historical Trades'!E8633</x:f>
      </x:c>
      <x:c r="F8633" s="0">
        <x:f>'Historical Trades'!F8633</x:f>
      </x:c>
      <x:c r="G8633" s="0">
        <x:f>'Historical Trades'!G8633</x:f>
      </x:c>
      <x:c r="H8633" s="0">
        <x:f>'Historical Trades'!H8633</x:f>
      </x:c>
      <x:c r="I8633" s="0">
        <x:f>'Historical Trades'!I8633</x:f>
      </x:c>
      <x:c r="J8633" s="0">
        <x:f>'Historical Trades'!J8633</x:f>
      </x:c>
      <x:c r="K8633" s="0">
        <x:f>'Historical Trades'!K8633</x:f>
      </x:c>
      <x:c r="L8633" s="0">
        <x:f>'Historical Trades'!L8633</x:f>
      </x:c>
      <x:c r="M8633" s="0">
        <x:f>'Historical Trades'!M8633</x:f>
      </x:c>
      <x:c r="N8633" s="0">
        <x:f>CLEAN('Historical Trades'!O8633)</x:f>
      </x:c>
      <x:c r="P8633" s="14">
        <x:f>IF(G8633="sell",M8633,-M8633)</x:f>
      </x:c>
      <x:c r="Q8633" s="14">
        <x:f>VLOOKUP(N8633,'Currency Rates'!$A$3:$C$32,3,0)</x:f>
      </x:c>
      <x:c r="R8633" s="0">
        <x:f>IF(A8633="SPUS",0,IF(A8633="FWD",0,P8633/Q8633))</x:f>
      </x:c>
    </x:row>
    <x:row r="8634" spans="1:19" x14ac:dyDescent="0.3">
      <x:c r="A8634" s="0">
        <x:f>'Historical Trades'!A8634</x:f>
      </x:c>
      <x:c r="B8634" s="0">
        <x:f>'Historical Trades'!B8634</x:f>
      </x:c>
      <x:c r="C8634" s="23">
        <x:f>'Historical Trades'!C8634</x:f>
      </x:c>
      <x:c r="D8634" s="0">
        <x:f>'Historical Trades'!D8634</x:f>
      </x:c>
      <x:c r="E8634" s="23">
        <x:f>'Historical Trades'!E8634</x:f>
      </x:c>
      <x:c r="F8634" s="0">
        <x:f>'Historical Trades'!F8634</x:f>
      </x:c>
      <x:c r="G8634" s="0">
        <x:f>'Historical Trades'!G8634</x:f>
      </x:c>
      <x:c r="H8634" s="0">
        <x:f>'Historical Trades'!H8634</x:f>
      </x:c>
      <x:c r="I8634" s="0">
        <x:f>'Historical Trades'!I8634</x:f>
      </x:c>
      <x:c r="J8634" s="0">
        <x:f>'Historical Trades'!J8634</x:f>
      </x:c>
      <x:c r="K8634" s="0">
        <x:f>'Historical Trades'!K8634</x:f>
      </x:c>
      <x:c r="L8634" s="0">
        <x:f>'Historical Trades'!L8634</x:f>
      </x:c>
      <x:c r="M8634" s="0">
        <x:f>'Historical Trades'!M8634</x:f>
      </x:c>
      <x:c r="N8634" s="0">
        <x:f>CLEAN('Historical Trades'!O8634)</x:f>
      </x:c>
      <x:c r="P8634" s="14">
        <x:f>IF(G8634="sell",M8634,-M8634)</x:f>
      </x:c>
      <x:c r="Q8634" s="14">
        <x:f>VLOOKUP(N8634,'Currency Rates'!$A$3:$C$32,3,0)</x:f>
      </x:c>
      <x:c r="R8634" s="0">
        <x:f>IF(A8634="SPUS",0,IF(A8634="FWD",0,P8634/Q8634))</x:f>
      </x:c>
    </x:row>
    <x:row r="8635" spans="1:19" x14ac:dyDescent="0.3">
      <x:c r="A8635" s="0">
        <x:f>'Historical Trades'!A8635</x:f>
      </x:c>
      <x:c r="B8635" s="0">
        <x:f>'Historical Trades'!B8635</x:f>
      </x:c>
      <x:c r="C8635" s="23">
        <x:f>'Historical Trades'!C8635</x:f>
      </x:c>
      <x:c r="D8635" s="0">
        <x:f>'Historical Trades'!D8635</x:f>
      </x:c>
      <x:c r="E8635" s="23">
        <x:f>'Historical Trades'!E8635</x:f>
      </x:c>
      <x:c r="F8635" s="0">
        <x:f>'Historical Trades'!F8635</x:f>
      </x:c>
      <x:c r="G8635" s="0">
        <x:f>'Historical Trades'!G8635</x:f>
      </x:c>
      <x:c r="H8635" s="0">
        <x:f>'Historical Trades'!H8635</x:f>
      </x:c>
      <x:c r="I8635" s="0">
        <x:f>'Historical Trades'!I8635</x:f>
      </x:c>
      <x:c r="J8635" s="0">
        <x:f>'Historical Trades'!J8635</x:f>
      </x:c>
      <x:c r="K8635" s="0">
        <x:f>'Historical Trades'!K8635</x:f>
      </x:c>
      <x:c r="L8635" s="0">
        <x:f>'Historical Trades'!L8635</x:f>
      </x:c>
      <x:c r="M8635" s="0">
        <x:f>'Historical Trades'!M8635</x:f>
      </x:c>
      <x:c r="N8635" s="0">
        <x:f>CLEAN('Historical Trades'!O8635)</x:f>
      </x:c>
      <x:c r="P8635" s="14">
        <x:f>IF(G8635="sell",M8635,-M8635)</x:f>
      </x:c>
      <x:c r="Q8635" s="14">
        <x:f>VLOOKUP(N8635,'Currency Rates'!$A$3:$C$32,3,0)</x:f>
      </x:c>
      <x:c r="R8635" s="0">
        <x:f>IF(A8635="SPUS",0,IF(A8635="FWD",0,P8635/Q8635))</x:f>
      </x:c>
    </x:row>
    <x:row r="8636" spans="1:19" x14ac:dyDescent="0.3">
      <x:c r="A8636" s="0">
        <x:f>'Historical Trades'!A8636</x:f>
      </x:c>
      <x:c r="B8636" s="0">
        <x:f>'Historical Trades'!B8636</x:f>
      </x:c>
      <x:c r="C8636" s="23">
        <x:f>'Historical Trades'!C8636</x:f>
      </x:c>
      <x:c r="D8636" s="0">
        <x:f>'Historical Trades'!D8636</x:f>
      </x:c>
      <x:c r="E8636" s="23">
        <x:f>'Historical Trades'!E8636</x:f>
      </x:c>
      <x:c r="F8636" s="0">
        <x:f>'Historical Trades'!F8636</x:f>
      </x:c>
      <x:c r="G8636" s="0">
        <x:f>'Historical Trades'!G8636</x:f>
      </x:c>
      <x:c r="H8636" s="0">
        <x:f>'Historical Trades'!H8636</x:f>
      </x:c>
      <x:c r="I8636" s="0">
        <x:f>'Historical Trades'!I8636</x:f>
      </x:c>
      <x:c r="J8636" s="0">
        <x:f>'Historical Trades'!J8636</x:f>
      </x:c>
      <x:c r="K8636" s="0">
        <x:f>'Historical Trades'!K8636</x:f>
      </x:c>
      <x:c r="L8636" s="0">
        <x:f>'Historical Trades'!L8636</x:f>
      </x:c>
      <x:c r="M8636" s="0">
        <x:f>'Historical Trades'!M8636</x:f>
      </x:c>
      <x:c r="N8636" s="0">
        <x:f>CLEAN('Historical Trades'!O8636)</x:f>
      </x:c>
      <x:c r="P8636" s="14">
        <x:f>IF(G8636="sell",M8636,-M8636)</x:f>
      </x:c>
      <x:c r="Q8636" s="14">
        <x:f>VLOOKUP(N8636,'Currency Rates'!$A$3:$C$32,3,0)</x:f>
      </x:c>
      <x:c r="R8636" s="0">
        <x:f>IF(A8636="SPUS",0,IF(A8636="FWD",0,P8636/Q8636))</x:f>
      </x:c>
    </x:row>
    <x:row r="8637" spans="1:19" x14ac:dyDescent="0.3">
      <x:c r="A8637" s="0">
        <x:f>'Historical Trades'!A8637</x:f>
      </x:c>
      <x:c r="B8637" s="0">
        <x:f>'Historical Trades'!B8637</x:f>
      </x:c>
      <x:c r="C8637" s="23">
        <x:f>'Historical Trades'!C8637</x:f>
      </x:c>
      <x:c r="D8637" s="0">
        <x:f>'Historical Trades'!D8637</x:f>
      </x:c>
      <x:c r="E8637" s="23">
        <x:f>'Historical Trades'!E8637</x:f>
      </x:c>
      <x:c r="F8637" s="0">
        <x:f>'Historical Trades'!F8637</x:f>
      </x:c>
      <x:c r="G8637" s="0">
        <x:f>'Historical Trades'!G8637</x:f>
      </x:c>
      <x:c r="H8637" s="0">
        <x:f>'Historical Trades'!H8637</x:f>
      </x:c>
      <x:c r="I8637" s="0">
        <x:f>'Historical Trades'!I8637</x:f>
      </x:c>
      <x:c r="J8637" s="0">
        <x:f>'Historical Trades'!J8637</x:f>
      </x:c>
      <x:c r="K8637" s="0">
        <x:f>'Historical Trades'!K8637</x:f>
      </x:c>
      <x:c r="L8637" s="0">
        <x:f>'Historical Trades'!L8637</x:f>
      </x:c>
      <x:c r="M8637" s="0">
        <x:f>'Historical Trades'!M8637</x:f>
      </x:c>
      <x:c r="N8637" s="0">
        <x:f>CLEAN('Historical Trades'!O8637)</x:f>
      </x:c>
      <x:c r="P8637" s="14">
        <x:f>IF(G8637="sell",M8637,-M8637)</x:f>
      </x:c>
      <x:c r="Q8637" s="14">
        <x:f>VLOOKUP(N8637,'Currency Rates'!$A$3:$C$32,3,0)</x:f>
      </x:c>
      <x:c r="R8637" s="0">
        <x:f>IF(A8637="SPUS",0,IF(A8637="FWD",0,P8637/Q8637))</x:f>
      </x:c>
    </x:row>
    <x:row r="8638" spans="1:19" x14ac:dyDescent="0.3">
      <x:c r="A8638" s="0">
        <x:f>'Historical Trades'!A8638</x:f>
      </x:c>
      <x:c r="B8638" s="0">
        <x:f>'Historical Trades'!B8638</x:f>
      </x:c>
      <x:c r="C8638" s="23">
        <x:f>'Historical Trades'!C8638</x:f>
      </x:c>
      <x:c r="D8638" s="0">
        <x:f>'Historical Trades'!D8638</x:f>
      </x:c>
      <x:c r="E8638" s="23">
        <x:f>'Historical Trades'!E8638</x:f>
      </x:c>
      <x:c r="F8638" s="0">
        <x:f>'Historical Trades'!F8638</x:f>
      </x:c>
      <x:c r="G8638" s="0">
        <x:f>'Historical Trades'!G8638</x:f>
      </x:c>
      <x:c r="H8638" s="0">
        <x:f>'Historical Trades'!H8638</x:f>
      </x:c>
      <x:c r="I8638" s="0">
        <x:f>'Historical Trades'!I8638</x:f>
      </x:c>
      <x:c r="J8638" s="0">
        <x:f>'Historical Trades'!J8638</x:f>
      </x:c>
      <x:c r="K8638" s="0">
        <x:f>'Historical Trades'!K8638</x:f>
      </x:c>
      <x:c r="L8638" s="0">
        <x:f>'Historical Trades'!L8638</x:f>
      </x:c>
      <x:c r="M8638" s="0">
        <x:f>'Historical Trades'!M8638</x:f>
      </x:c>
      <x:c r="N8638" s="0">
        <x:f>CLEAN('Historical Trades'!O8638)</x:f>
      </x:c>
      <x:c r="P8638" s="14">
        <x:f>IF(G8638="sell",M8638,-M8638)</x:f>
      </x:c>
      <x:c r="Q8638" s="14">
        <x:f>VLOOKUP(N8638,'Currency Rates'!$A$3:$C$32,3,0)</x:f>
      </x:c>
      <x:c r="R8638" s="0">
        <x:f>IF(A8638="SPUS",0,IF(A8638="FWD",0,P8638/Q8638))</x:f>
      </x:c>
    </x:row>
    <x:row r="8639" spans="1:19" x14ac:dyDescent="0.3">
      <x:c r="A8639" s="0">
        <x:f>'Historical Trades'!A8639</x:f>
      </x:c>
      <x:c r="B8639" s="0">
        <x:f>'Historical Trades'!B8639</x:f>
      </x:c>
      <x:c r="C8639" s="23">
        <x:f>'Historical Trades'!C8639</x:f>
      </x:c>
      <x:c r="D8639" s="0">
        <x:f>'Historical Trades'!D8639</x:f>
      </x:c>
      <x:c r="E8639" s="23">
        <x:f>'Historical Trades'!E8639</x:f>
      </x:c>
      <x:c r="F8639" s="0">
        <x:f>'Historical Trades'!F8639</x:f>
      </x:c>
      <x:c r="G8639" s="0">
        <x:f>'Historical Trades'!G8639</x:f>
      </x:c>
      <x:c r="H8639" s="0">
        <x:f>'Historical Trades'!H8639</x:f>
      </x:c>
      <x:c r="I8639" s="0">
        <x:f>'Historical Trades'!I8639</x:f>
      </x:c>
      <x:c r="J8639" s="0">
        <x:f>'Historical Trades'!J8639</x:f>
      </x:c>
      <x:c r="K8639" s="0">
        <x:f>'Historical Trades'!K8639</x:f>
      </x:c>
      <x:c r="L8639" s="0">
        <x:f>'Historical Trades'!L8639</x:f>
      </x:c>
      <x:c r="M8639" s="0">
        <x:f>'Historical Trades'!M8639</x:f>
      </x:c>
      <x:c r="N8639" s="0">
        <x:f>CLEAN('Historical Trades'!O8639)</x:f>
      </x:c>
      <x:c r="P8639" s="14">
        <x:f>IF(G8639="sell",M8639,-M8639)</x:f>
      </x:c>
      <x:c r="Q8639" s="14">
        <x:f>VLOOKUP(N8639,'Currency Rates'!$A$3:$C$32,3,0)</x:f>
      </x:c>
      <x:c r="R8639" s="0">
        <x:f>IF(A8639="SPUS",0,IF(A8639="FWD",0,P8639/Q8639))</x:f>
      </x:c>
    </x:row>
    <x:row r="8640" spans="1:19" x14ac:dyDescent="0.3">
      <x:c r="A8640" s="0">
        <x:f>'Historical Trades'!A8640</x:f>
      </x:c>
      <x:c r="B8640" s="0">
        <x:f>'Historical Trades'!B8640</x:f>
      </x:c>
      <x:c r="C8640" s="23">
        <x:f>'Historical Trades'!C8640</x:f>
      </x:c>
      <x:c r="D8640" s="0">
        <x:f>'Historical Trades'!D8640</x:f>
      </x:c>
      <x:c r="E8640" s="23">
        <x:f>'Historical Trades'!E8640</x:f>
      </x:c>
      <x:c r="F8640" s="0">
        <x:f>'Historical Trades'!F8640</x:f>
      </x:c>
      <x:c r="G8640" s="0">
        <x:f>'Historical Trades'!G8640</x:f>
      </x:c>
      <x:c r="H8640" s="0">
        <x:f>'Historical Trades'!H8640</x:f>
      </x:c>
      <x:c r="I8640" s="0">
        <x:f>'Historical Trades'!I8640</x:f>
      </x:c>
      <x:c r="J8640" s="0">
        <x:f>'Historical Trades'!J8640</x:f>
      </x:c>
      <x:c r="K8640" s="0">
        <x:f>'Historical Trades'!K8640</x:f>
      </x:c>
      <x:c r="L8640" s="0">
        <x:f>'Historical Trades'!L8640</x:f>
      </x:c>
      <x:c r="M8640" s="0">
        <x:f>'Historical Trades'!M8640</x:f>
      </x:c>
      <x:c r="N8640" s="0">
        <x:f>CLEAN('Historical Trades'!O8640)</x:f>
      </x:c>
      <x:c r="P8640" s="14">
        <x:f>IF(G8640="sell",M8640,-M8640)</x:f>
      </x:c>
      <x:c r="Q8640" s="14">
        <x:f>VLOOKUP(N8640,'Currency Rates'!$A$3:$C$32,3,0)</x:f>
      </x:c>
      <x:c r="R8640" s="0">
        <x:f>IF(A8640="SPUS",0,IF(A8640="FWD",0,P8640/Q8640))</x:f>
      </x:c>
    </x:row>
    <x:row r="8641" spans="1:19" x14ac:dyDescent="0.3">
      <x:c r="A8641" s="0">
        <x:f>'Historical Trades'!A8641</x:f>
      </x:c>
      <x:c r="B8641" s="0">
        <x:f>'Historical Trades'!B8641</x:f>
      </x:c>
      <x:c r="C8641" s="23">
        <x:f>'Historical Trades'!C8641</x:f>
      </x:c>
      <x:c r="D8641" s="0">
        <x:f>'Historical Trades'!D8641</x:f>
      </x:c>
      <x:c r="E8641" s="23">
        <x:f>'Historical Trades'!E8641</x:f>
      </x:c>
      <x:c r="F8641" s="0">
        <x:f>'Historical Trades'!F8641</x:f>
      </x:c>
      <x:c r="G8641" s="0">
        <x:f>'Historical Trades'!G8641</x:f>
      </x:c>
      <x:c r="H8641" s="0">
        <x:f>'Historical Trades'!H8641</x:f>
      </x:c>
      <x:c r="I8641" s="0">
        <x:f>'Historical Trades'!I8641</x:f>
      </x:c>
      <x:c r="J8641" s="0">
        <x:f>'Historical Trades'!J8641</x:f>
      </x:c>
      <x:c r="K8641" s="0">
        <x:f>'Historical Trades'!K8641</x:f>
      </x:c>
      <x:c r="L8641" s="0">
        <x:f>'Historical Trades'!L8641</x:f>
      </x:c>
      <x:c r="M8641" s="0">
        <x:f>'Historical Trades'!M8641</x:f>
      </x:c>
      <x:c r="N8641" s="0">
        <x:f>CLEAN('Historical Trades'!O8641)</x:f>
      </x:c>
      <x:c r="P8641" s="14">
        <x:f>IF(G8641="sell",M8641,-M8641)</x:f>
      </x:c>
      <x:c r="Q8641" s="14">
        <x:f>VLOOKUP(N8641,'Currency Rates'!$A$3:$C$32,3,0)</x:f>
      </x:c>
      <x:c r="R8641" s="0">
        <x:f>IF(A8641="SPUS",0,IF(A8641="FWD",0,P8641/Q8641))</x:f>
      </x:c>
    </x:row>
    <x:row r="8642" spans="1:19" x14ac:dyDescent="0.3">
      <x:c r="A8642" s="0">
        <x:f>'Historical Trades'!A8642</x:f>
      </x:c>
      <x:c r="B8642" s="0">
        <x:f>'Historical Trades'!B8642</x:f>
      </x:c>
      <x:c r="C8642" s="23">
        <x:f>'Historical Trades'!C8642</x:f>
      </x:c>
      <x:c r="D8642" s="0">
        <x:f>'Historical Trades'!D8642</x:f>
      </x:c>
      <x:c r="E8642" s="23">
        <x:f>'Historical Trades'!E8642</x:f>
      </x:c>
      <x:c r="F8642" s="0">
        <x:f>'Historical Trades'!F8642</x:f>
      </x:c>
      <x:c r="G8642" s="0">
        <x:f>'Historical Trades'!G8642</x:f>
      </x:c>
      <x:c r="H8642" s="0">
        <x:f>'Historical Trades'!H8642</x:f>
      </x:c>
      <x:c r="I8642" s="0">
        <x:f>'Historical Trades'!I8642</x:f>
      </x:c>
      <x:c r="J8642" s="0">
        <x:f>'Historical Trades'!J8642</x:f>
      </x:c>
      <x:c r="K8642" s="0">
        <x:f>'Historical Trades'!K8642</x:f>
      </x:c>
      <x:c r="L8642" s="0">
        <x:f>'Historical Trades'!L8642</x:f>
      </x:c>
      <x:c r="M8642" s="0">
        <x:f>'Historical Trades'!M8642</x:f>
      </x:c>
      <x:c r="N8642" s="0">
        <x:f>CLEAN('Historical Trades'!O8642)</x:f>
      </x:c>
      <x:c r="P8642" s="14">
        <x:f>IF(G8642="sell",M8642,-M8642)</x:f>
      </x:c>
      <x:c r="Q8642" s="14">
        <x:f>VLOOKUP(N8642,'Currency Rates'!$A$3:$C$32,3,0)</x:f>
      </x:c>
      <x:c r="R8642" s="0">
        <x:f>IF(A8642="SPUS",0,IF(A8642="FWD",0,P8642/Q8642))</x:f>
      </x:c>
    </x:row>
    <x:row r="8643" spans="1:19" x14ac:dyDescent="0.3">
      <x:c r="A8643" s="0">
        <x:f>'Historical Trades'!A8643</x:f>
      </x:c>
      <x:c r="B8643" s="0">
        <x:f>'Historical Trades'!B8643</x:f>
      </x:c>
      <x:c r="C8643" s="23">
        <x:f>'Historical Trades'!C8643</x:f>
      </x:c>
      <x:c r="D8643" s="0">
        <x:f>'Historical Trades'!D8643</x:f>
      </x:c>
      <x:c r="E8643" s="23">
        <x:f>'Historical Trades'!E8643</x:f>
      </x:c>
      <x:c r="F8643" s="0">
        <x:f>'Historical Trades'!F8643</x:f>
      </x:c>
      <x:c r="G8643" s="0">
        <x:f>'Historical Trades'!G8643</x:f>
      </x:c>
      <x:c r="H8643" s="0">
        <x:f>'Historical Trades'!H8643</x:f>
      </x:c>
      <x:c r="I8643" s="0">
        <x:f>'Historical Trades'!I8643</x:f>
      </x:c>
      <x:c r="J8643" s="0">
        <x:f>'Historical Trades'!J8643</x:f>
      </x:c>
      <x:c r="K8643" s="0">
        <x:f>'Historical Trades'!K8643</x:f>
      </x:c>
      <x:c r="L8643" s="0">
        <x:f>'Historical Trades'!L8643</x:f>
      </x:c>
      <x:c r="M8643" s="0">
        <x:f>'Historical Trades'!M8643</x:f>
      </x:c>
      <x:c r="N8643" s="0">
        <x:f>CLEAN('Historical Trades'!O8643)</x:f>
      </x:c>
      <x:c r="P8643" s="14">
        <x:f>IF(G8643="sell",M8643,-M8643)</x:f>
      </x:c>
      <x:c r="Q8643" s="14">
        <x:f>VLOOKUP(N8643,'Currency Rates'!$A$3:$C$32,3,0)</x:f>
      </x:c>
      <x:c r="R8643" s="0">
        <x:f>IF(A8643="SPUS",0,IF(A8643="FWD",0,P8643/Q8643))</x:f>
      </x:c>
    </x:row>
    <x:row r="8644" spans="1:19" x14ac:dyDescent="0.3">
      <x:c r="A8644" s="0">
        <x:f>'Historical Trades'!A8644</x:f>
      </x:c>
      <x:c r="B8644" s="0">
        <x:f>'Historical Trades'!B8644</x:f>
      </x:c>
      <x:c r="C8644" s="23">
        <x:f>'Historical Trades'!C8644</x:f>
      </x:c>
      <x:c r="D8644" s="0">
        <x:f>'Historical Trades'!D8644</x:f>
      </x:c>
      <x:c r="E8644" s="23">
        <x:f>'Historical Trades'!E8644</x:f>
      </x:c>
      <x:c r="F8644" s="0">
        <x:f>'Historical Trades'!F8644</x:f>
      </x:c>
      <x:c r="G8644" s="0">
        <x:f>'Historical Trades'!G8644</x:f>
      </x:c>
      <x:c r="H8644" s="0">
        <x:f>'Historical Trades'!H8644</x:f>
      </x:c>
      <x:c r="I8644" s="0">
        <x:f>'Historical Trades'!I8644</x:f>
      </x:c>
      <x:c r="J8644" s="0">
        <x:f>'Historical Trades'!J8644</x:f>
      </x:c>
      <x:c r="K8644" s="0">
        <x:f>'Historical Trades'!K8644</x:f>
      </x:c>
      <x:c r="L8644" s="0">
        <x:f>'Historical Trades'!L8644</x:f>
      </x:c>
      <x:c r="M8644" s="0">
        <x:f>'Historical Trades'!M8644</x:f>
      </x:c>
      <x:c r="N8644" s="0">
        <x:f>CLEAN('Historical Trades'!O8644)</x:f>
      </x:c>
      <x:c r="P8644" s="14">
        <x:f>IF(G8644="sell",M8644,-M8644)</x:f>
      </x:c>
      <x:c r="Q8644" s="14">
        <x:f>VLOOKUP(N8644,'Currency Rates'!$A$3:$C$32,3,0)</x:f>
      </x:c>
      <x:c r="R8644" s="0">
        <x:f>IF(A8644="SPUS",0,IF(A8644="FWD",0,P8644/Q8644))</x:f>
      </x:c>
    </x:row>
    <x:row r="8645" spans="1:19" x14ac:dyDescent="0.3">
      <x:c r="A8645" s="0">
        <x:f>'Historical Trades'!A8645</x:f>
      </x:c>
      <x:c r="B8645" s="0">
        <x:f>'Historical Trades'!B8645</x:f>
      </x:c>
      <x:c r="C8645" s="23">
        <x:f>'Historical Trades'!C8645</x:f>
      </x:c>
      <x:c r="D8645" s="0">
        <x:f>'Historical Trades'!D8645</x:f>
      </x:c>
      <x:c r="E8645" s="23">
        <x:f>'Historical Trades'!E8645</x:f>
      </x:c>
      <x:c r="F8645" s="0">
        <x:f>'Historical Trades'!F8645</x:f>
      </x:c>
      <x:c r="G8645" s="0">
        <x:f>'Historical Trades'!G8645</x:f>
      </x:c>
      <x:c r="H8645" s="0">
        <x:f>'Historical Trades'!H8645</x:f>
      </x:c>
      <x:c r="I8645" s="0">
        <x:f>'Historical Trades'!I8645</x:f>
      </x:c>
      <x:c r="J8645" s="0">
        <x:f>'Historical Trades'!J8645</x:f>
      </x:c>
      <x:c r="K8645" s="0">
        <x:f>'Historical Trades'!K8645</x:f>
      </x:c>
      <x:c r="L8645" s="0">
        <x:f>'Historical Trades'!L8645</x:f>
      </x:c>
      <x:c r="M8645" s="0">
        <x:f>'Historical Trades'!M8645</x:f>
      </x:c>
      <x:c r="N8645" s="0">
        <x:f>CLEAN('Historical Trades'!O8645)</x:f>
      </x:c>
      <x:c r="P8645" s="14">
        <x:f>IF(G8645="sell",M8645,-M8645)</x:f>
      </x:c>
      <x:c r="Q8645" s="14">
        <x:f>VLOOKUP(N8645,'Currency Rates'!$A$3:$C$32,3,0)</x:f>
      </x:c>
      <x:c r="R8645" s="0">
        <x:f>IF(A8645="SPUS",0,IF(A8645="FWD",0,P8645/Q8645))</x:f>
      </x:c>
    </x:row>
    <x:row r="8646" spans="1:19" x14ac:dyDescent="0.3">
      <x:c r="A8646" s="0">
        <x:f>'Historical Trades'!A8646</x:f>
      </x:c>
      <x:c r="B8646" s="0">
        <x:f>'Historical Trades'!B8646</x:f>
      </x:c>
      <x:c r="C8646" s="23">
        <x:f>'Historical Trades'!C8646</x:f>
      </x:c>
      <x:c r="D8646" s="0">
        <x:f>'Historical Trades'!D8646</x:f>
      </x:c>
      <x:c r="E8646" s="23">
        <x:f>'Historical Trades'!E8646</x:f>
      </x:c>
      <x:c r="F8646" s="0">
        <x:f>'Historical Trades'!F8646</x:f>
      </x:c>
      <x:c r="G8646" s="0">
        <x:f>'Historical Trades'!G8646</x:f>
      </x:c>
      <x:c r="H8646" s="0">
        <x:f>'Historical Trades'!H8646</x:f>
      </x:c>
      <x:c r="I8646" s="0">
        <x:f>'Historical Trades'!I8646</x:f>
      </x:c>
      <x:c r="J8646" s="0">
        <x:f>'Historical Trades'!J8646</x:f>
      </x:c>
      <x:c r="K8646" s="0">
        <x:f>'Historical Trades'!K8646</x:f>
      </x:c>
      <x:c r="L8646" s="0">
        <x:f>'Historical Trades'!L8646</x:f>
      </x:c>
      <x:c r="M8646" s="0">
        <x:f>'Historical Trades'!M8646</x:f>
      </x:c>
      <x:c r="N8646" s="0">
        <x:f>CLEAN('Historical Trades'!O8646)</x:f>
      </x:c>
      <x:c r="P8646" s="14">
        <x:f>IF(G8646="sell",M8646,-M8646)</x:f>
      </x:c>
      <x:c r="Q8646" s="14">
        <x:f>VLOOKUP(N8646,'Currency Rates'!$A$3:$C$32,3,0)</x:f>
      </x:c>
      <x:c r="R8646" s="0">
        <x:f>IF(A8646="SPUS",0,IF(A8646="FWD",0,P8646/Q8646))</x:f>
      </x:c>
    </x:row>
    <x:row r="8647" spans="1:19" x14ac:dyDescent="0.3">
      <x:c r="A8647" s="0">
        <x:f>'Historical Trades'!A8647</x:f>
      </x:c>
      <x:c r="B8647" s="0">
        <x:f>'Historical Trades'!B8647</x:f>
      </x:c>
      <x:c r="C8647" s="23">
        <x:f>'Historical Trades'!C8647</x:f>
      </x:c>
      <x:c r="D8647" s="0">
        <x:f>'Historical Trades'!D8647</x:f>
      </x:c>
      <x:c r="E8647" s="23">
        <x:f>'Historical Trades'!E8647</x:f>
      </x:c>
      <x:c r="F8647" s="0">
        <x:f>'Historical Trades'!F8647</x:f>
      </x:c>
      <x:c r="G8647" s="0">
        <x:f>'Historical Trades'!G8647</x:f>
      </x:c>
      <x:c r="H8647" s="0">
        <x:f>'Historical Trades'!H8647</x:f>
      </x:c>
      <x:c r="I8647" s="0">
        <x:f>'Historical Trades'!I8647</x:f>
      </x:c>
      <x:c r="J8647" s="0">
        <x:f>'Historical Trades'!J8647</x:f>
      </x:c>
      <x:c r="K8647" s="0">
        <x:f>'Historical Trades'!K8647</x:f>
      </x:c>
      <x:c r="L8647" s="0">
        <x:f>'Historical Trades'!L8647</x:f>
      </x:c>
      <x:c r="M8647" s="0">
        <x:f>'Historical Trades'!M8647</x:f>
      </x:c>
      <x:c r="N8647" s="0">
        <x:f>CLEAN('Historical Trades'!O8647)</x:f>
      </x:c>
      <x:c r="P8647" s="14">
        <x:f>IF(G8647="sell",M8647,-M8647)</x:f>
      </x:c>
      <x:c r="Q8647" s="14">
        <x:f>VLOOKUP(N8647,'Currency Rates'!$A$3:$C$32,3,0)</x:f>
      </x:c>
      <x:c r="R8647" s="0">
        <x:f>IF(A8647="SPUS",0,IF(A8647="FWD",0,P8647/Q8647))</x:f>
      </x:c>
    </x:row>
    <x:row r="8648" spans="1:19" x14ac:dyDescent="0.3">
      <x:c r="A8648" s="0">
        <x:f>'Historical Trades'!A8648</x:f>
      </x:c>
      <x:c r="B8648" s="0">
        <x:f>'Historical Trades'!B8648</x:f>
      </x:c>
      <x:c r="C8648" s="23">
        <x:f>'Historical Trades'!C8648</x:f>
      </x:c>
      <x:c r="D8648" s="0">
        <x:f>'Historical Trades'!D8648</x:f>
      </x:c>
      <x:c r="E8648" s="23">
        <x:f>'Historical Trades'!E8648</x:f>
      </x:c>
      <x:c r="F8648" s="0">
        <x:f>'Historical Trades'!F8648</x:f>
      </x:c>
      <x:c r="G8648" s="0">
        <x:f>'Historical Trades'!G8648</x:f>
      </x:c>
      <x:c r="H8648" s="0">
        <x:f>'Historical Trades'!H8648</x:f>
      </x:c>
      <x:c r="I8648" s="0">
        <x:f>'Historical Trades'!I8648</x:f>
      </x:c>
      <x:c r="J8648" s="0">
        <x:f>'Historical Trades'!J8648</x:f>
      </x:c>
      <x:c r="K8648" s="0">
        <x:f>'Historical Trades'!K8648</x:f>
      </x:c>
      <x:c r="L8648" s="0">
        <x:f>'Historical Trades'!L8648</x:f>
      </x:c>
      <x:c r="M8648" s="0">
        <x:f>'Historical Trades'!M8648</x:f>
      </x:c>
      <x:c r="N8648" s="0">
        <x:f>CLEAN('Historical Trades'!O8648)</x:f>
      </x:c>
      <x:c r="P8648" s="14">
        <x:f>IF(G8648="sell",M8648,-M8648)</x:f>
      </x:c>
      <x:c r="Q8648" s="14">
        <x:f>VLOOKUP(N8648,'Currency Rates'!$A$3:$C$32,3,0)</x:f>
      </x:c>
      <x:c r="R8648" s="0">
        <x:f>IF(A8648="SPUS",0,IF(A8648="FWD",0,P8648/Q8648))</x:f>
      </x:c>
    </x:row>
    <x:row r="8649" spans="1:19" x14ac:dyDescent="0.3">
      <x:c r="A8649" s="0">
        <x:f>'Historical Trades'!A8649</x:f>
      </x:c>
      <x:c r="B8649" s="0">
        <x:f>'Historical Trades'!B8649</x:f>
      </x:c>
      <x:c r="C8649" s="23">
        <x:f>'Historical Trades'!C8649</x:f>
      </x:c>
      <x:c r="D8649" s="0">
        <x:f>'Historical Trades'!D8649</x:f>
      </x:c>
      <x:c r="E8649" s="23">
        <x:f>'Historical Trades'!E8649</x:f>
      </x:c>
      <x:c r="F8649" s="0">
        <x:f>'Historical Trades'!F8649</x:f>
      </x:c>
      <x:c r="G8649" s="0">
        <x:f>'Historical Trades'!G8649</x:f>
      </x:c>
      <x:c r="H8649" s="0">
        <x:f>'Historical Trades'!H8649</x:f>
      </x:c>
      <x:c r="I8649" s="0">
        <x:f>'Historical Trades'!I8649</x:f>
      </x:c>
      <x:c r="J8649" s="0">
        <x:f>'Historical Trades'!J8649</x:f>
      </x:c>
      <x:c r="K8649" s="0">
        <x:f>'Historical Trades'!K8649</x:f>
      </x:c>
      <x:c r="L8649" s="0">
        <x:f>'Historical Trades'!L8649</x:f>
      </x:c>
      <x:c r="M8649" s="0">
        <x:f>'Historical Trades'!M8649</x:f>
      </x:c>
      <x:c r="N8649" s="0">
        <x:f>CLEAN('Historical Trades'!O8649)</x:f>
      </x:c>
      <x:c r="P8649" s="14">
        <x:f>IF(G8649="sell",M8649,-M8649)</x:f>
      </x:c>
      <x:c r="Q8649" s="14">
        <x:f>VLOOKUP(N8649,'Currency Rates'!$A$3:$C$32,3,0)</x:f>
      </x:c>
      <x:c r="R8649" s="0">
        <x:f>IF(A8649="SPUS",0,IF(A8649="FWD",0,P8649/Q8649))</x:f>
      </x:c>
    </x:row>
    <x:row r="8650" spans="1:19" x14ac:dyDescent="0.3">
      <x:c r="A8650" s="0">
        <x:f>'Historical Trades'!A8650</x:f>
      </x:c>
      <x:c r="B8650" s="0">
        <x:f>'Historical Trades'!B8650</x:f>
      </x:c>
      <x:c r="C8650" s="23">
        <x:f>'Historical Trades'!C8650</x:f>
      </x:c>
      <x:c r="D8650" s="0">
        <x:f>'Historical Trades'!D8650</x:f>
      </x:c>
      <x:c r="E8650" s="23">
        <x:f>'Historical Trades'!E8650</x:f>
      </x:c>
      <x:c r="F8650" s="0">
        <x:f>'Historical Trades'!F8650</x:f>
      </x:c>
      <x:c r="G8650" s="0">
        <x:f>'Historical Trades'!G8650</x:f>
      </x:c>
      <x:c r="H8650" s="0">
        <x:f>'Historical Trades'!H8650</x:f>
      </x:c>
      <x:c r="I8650" s="0">
        <x:f>'Historical Trades'!I8650</x:f>
      </x:c>
      <x:c r="J8650" s="0">
        <x:f>'Historical Trades'!J8650</x:f>
      </x:c>
      <x:c r="K8650" s="0">
        <x:f>'Historical Trades'!K8650</x:f>
      </x:c>
      <x:c r="L8650" s="0">
        <x:f>'Historical Trades'!L8650</x:f>
      </x:c>
      <x:c r="M8650" s="0">
        <x:f>'Historical Trades'!M8650</x:f>
      </x:c>
      <x:c r="N8650" s="0">
        <x:f>CLEAN('Historical Trades'!O8650)</x:f>
      </x:c>
      <x:c r="P8650" s="14">
        <x:f>IF(G8650="sell",M8650,-M8650)</x:f>
      </x:c>
      <x:c r="Q8650" s="14">
        <x:f>VLOOKUP(N8650,'Currency Rates'!$A$3:$C$32,3,0)</x:f>
      </x:c>
      <x:c r="R8650" s="0">
        <x:f>IF(A8650="SPUS",0,IF(A8650="FWD",0,P8650/Q8650))</x:f>
      </x:c>
    </x:row>
    <x:row r="8651" spans="1:19" x14ac:dyDescent="0.3">
      <x:c r="A8651" s="0">
        <x:f>'Historical Trades'!A8651</x:f>
      </x:c>
      <x:c r="B8651" s="0">
        <x:f>'Historical Trades'!B8651</x:f>
      </x:c>
      <x:c r="C8651" s="23">
        <x:f>'Historical Trades'!C8651</x:f>
      </x:c>
      <x:c r="D8651" s="0">
        <x:f>'Historical Trades'!D8651</x:f>
      </x:c>
      <x:c r="E8651" s="23">
        <x:f>'Historical Trades'!E8651</x:f>
      </x:c>
      <x:c r="F8651" s="0">
        <x:f>'Historical Trades'!F8651</x:f>
      </x:c>
      <x:c r="G8651" s="0">
        <x:f>'Historical Trades'!G8651</x:f>
      </x:c>
      <x:c r="H8651" s="0">
        <x:f>'Historical Trades'!H8651</x:f>
      </x:c>
      <x:c r="I8651" s="0">
        <x:f>'Historical Trades'!I8651</x:f>
      </x:c>
      <x:c r="J8651" s="0">
        <x:f>'Historical Trades'!J8651</x:f>
      </x:c>
      <x:c r="K8651" s="0">
        <x:f>'Historical Trades'!K8651</x:f>
      </x:c>
      <x:c r="L8651" s="0">
        <x:f>'Historical Trades'!L8651</x:f>
      </x:c>
      <x:c r="M8651" s="0">
        <x:f>'Historical Trades'!M8651</x:f>
      </x:c>
      <x:c r="N8651" s="0">
        <x:f>CLEAN('Historical Trades'!O8651)</x:f>
      </x:c>
      <x:c r="P8651" s="14">
        <x:f>IF(G8651="sell",M8651,-M8651)</x:f>
      </x:c>
      <x:c r="Q8651" s="14">
        <x:f>VLOOKUP(N8651,'Currency Rates'!$A$3:$C$32,3,0)</x:f>
      </x:c>
      <x:c r="R8651" s="0">
        <x:f>IF(A8651="SPUS",0,IF(A8651="FWD",0,P8651/Q8651))</x:f>
      </x:c>
    </x:row>
    <x:row r="8652" spans="1:19" x14ac:dyDescent="0.3">
      <x:c r="A8652" s="0">
        <x:f>'Historical Trades'!A8652</x:f>
      </x:c>
      <x:c r="B8652" s="0">
        <x:f>'Historical Trades'!B8652</x:f>
      </x:c>
      <x:c r="C8652" s="23">
        <x:f>'Historical Trades'!C8652</x:f>
      </x:c>
      <x:c r="D8652" s="0">
        <x:f>'Historical Trades'!D8652</x:f>
      </x:c>
      <x:c r="E8652" s="23">
        <x:f>'Historical Trades'!E8652</x:f>
      </x:c>
      <x:c r="F8652" s="0">
        <x:f>'Historical Trades'!F8652</x:f>
      </x:c>
      <x:c r="G8652" s="0">
        <x:f>'Historical Trades'!G8652</x:f>
      </x:c>
      <x:c r="H8652" s="0">
        <x:f>'Historical Trades'!H8652</x:f>
      </x:c>
      <x:c r="I8652" s="0">
        <x:f>'Historical Trades'!I8652</x:f>
      </x:c>
      <x:c r="J8652" s="0">
        <x:f>'Historical Trades'!J8652</x:f>
      </x:c>
      <x:c r="K8652" s="0">
        <x:f>'Historical Trades'!K8652</x:f>
      </x:c>
      <x:c r="L8652" s="0">
        <x:f>'Historical Trades'!L8652</x:f>
      </x:c>
      <x:c r="M8652" s="0">
        <x:f>'Historical Trades'!M8652</x:f>
      </x:c>
      <x:c r="N8652" s="0">
        <x:f>CLEAN('Historical Trades'!O8652)</x:f>
      </x:c>
      <x:c r="P8652" s="14">
        <x:f>IF(G8652="sell",M8652,-M8652)</x:f>
      </x:c>
      <x:c r="Q8652" s="14">
        <x:f>VLOOKUP(N8652,'Currency Rates'!$A$3:$C$32,3,0)</x:f>
      </x:c>
      <x:c r="R8652" s="0">
        <x:f>IF(A8652="SPUS",0,IF(A8652="FWD",0,P8652/Q8652))</x:f>
      </x:c>
    </x:row>
    <x:row r="8653" spans="1:19" x14ac:dyDescent="0.3">
      <x:c r="A8653" s="0">
        <x:f>'Historical Trades'!A8653</x:f>
      </x:c>
      <x:c r="B8653" s="0">
        <x:f>'Historical Trades'!B8653</x:f>
      </x:c>
      <x:c r="C8653" s="23">
        <x:f>'Historical Trades'!C8653</x:f>
      </x:c>
      <x:c r="D8653" s="0">
        <x:f>'Historical Trades'!D8653</x:f>
      </x:c>
      <x:c r="E8653" s="23">
        <x:f>'Historical Trades'!E8653</x:f>
      </x:c>
      <x:c r="F8653" s="0">
        <x:f>'Historical Trades'!F8653</x:f>
      </x:c>
      <x:c r="G8653" s="0">
        <x:f>'Historical Trades'!G8653</x:f>
      </x:c>
      <x:c r="H8653" s="0">
        <x:f>'Historical Trades'!H8653</x:f>
      </x:c>
      <x:c r="I8653" s="0">
        <x:f>'Historical Trades'!I8653</x:f>
      </x:c>
      <x:c r="J8653" s="0">
        <x:f>'Historical Trades'!J8653</x:f>
      </x:c>
      <x:c r="K8653" s="0">
        <x:f>'Historical Trades'!K8653</x:f>
      </x:c>
      <x:c r="L8653" s="0">
        <x:f>'Historical Trades'!L8653</x:f>
      </x:c>
      <x:c r="M8653" s="0">
        <x:f>'Historical Trades'!M8653</x:f>
      </x:c>
      <x:c r="N8653" s="0">
        <x:f>CLEAN('Historical Trades'!O8653)</x:f>
      </x:c>
      <x:c r="P8653" s="14">
        <x:f>IF(G8653="sell",M8653,-M8653)</x:f>
      </x:c>
      <x:c r="Q8653" s="14">
        <x:f>VLOOKUP(N8653,'Currency Rates'!$A$3:$C$32,3,0)</x:f>
      </x:c>
      <x:c r="R8653" s="0">
        <x:f>IF(A8653="SPUS",0,IF(A8653="FWD",0,P8653/Q8653))</x:f>
      </x:c>
    </x:row>
    <x:row r="8654" spans="1:19" x14ac:dyDescent="0.3">
      <x:c r="A8654" s="0">
        <x:f>'Historical Trades'!A8654</x:f>
      </x:c>
      <x:c r="B8654" s="0">
        <x:f>'Historical Trades'!B8654</x:f>
      </x:c>
      <x:c r="C8654" s="23">
        <x:f>'Historical Trades'!C8654</x:f>
      </x:c>
      <x:c r="D8654" s="0">
        <x:f>'Historical Trades'!D8654</x:f>
      </x:c>
      <x:c r="E8654" s="23">
        <x:f>'Historical Trades'!E8654</x:f>
      </x:c>
      <x:c r="F8654" s="0">
        <x:f>'Historical Trades'!F8654</x:f>
      </x:c>
      <x:c r="G8654" s="0">
        <x:f>'Historical Trades'!G8654</x:f>
      </x:c>
      <x:c r="H8654" s="0">
        <x:f>'Historical Trades'!H8654</x:f>
      </x:c>
      <x:c r="I8654" s="0">
        <x:f>'Historical Trades'!I8654</x:f>
      </x:c>
      <x:c r="J8654" s="0">
        <x:f>'Historical Trades'!J8654</x:f>
      </x:c>
      <x:c r="K8654" s="0">
        <x:f>'Historical Trades'!K8654</x:f>
      </x:c>
      <x:c r="L8654" s="0">
        <x:f>'Historical Trades'!L8654</x:f>
      </x:c>
      <x:c r="M8654" s="0">
        <x:f>'Historical Trades'!M8654</x:f>
      </x:c>
      <x:c r="N8654" s="0">
        <x:f>CLEAN('Historical Trades'!O8654)</x:f>
      </x:c>
      <x:c r="P8654" s="14">
        <x:f>IF(G8654="sell",M8654,-M8654)</x:f>
      </x:c>
      <x:c r="Q8654" s="14">
        <x:f>VLOOKUP(N8654,'Currency Rates'!$A$3:$C$32,3,0)</x:f>
      </x:c>
      <x:c r="R8654" s="0">
        <x:f>IF(A8654="SPUS",0,IF(A8654="FWD",0,P8654/Q8654))</x:f>
      </x:c>
    </x:row>
    <x:row r="8655" spans="1:19" x14ac:dyDescent="0.3">
      <x:c r="A8655" s="0">
        <x:f>'Historical Trades'!A8655</x:f>
      </x:c>
      <x:c r="B8655" s="0">
        <x:f>'Historical Trades'!B8655</x:f>
      </x:c>
      <x:c r="C8655" s="23">
        <x:f>'Historical Trades'!C8655</x:f>
      </x:c>
      <x:c r="D8655" s="0">
        <x:f>'Historical Trades'!D8655</x:f>
      </x:c>
      <x:c r="E8655" s="23">
        <x:f>'Historical Trades'!E8655</x:f>
      </x:c>
      <x:c r="F8655" s="0">
        <x:f>'Historical Trades'!F8655</x:f>
      </x:c>
      <x:c r="G8655" s="0">
        <x:f>'Historical Trades'!G8655</x:f>
      </x:c>
      <x:c r="H8655" s="0">
        <x:f>'Historical Trades'!H8655</x:f>
      </x:c>
      <x:c r="I8655" s="0">
        <x:f>'Historical Trades'!I8655</x:f>
      </x:c>
      <x:c r="J8655" s="0">
        <x:f>'Historical Trades'!J8655</x:f>
      </x:c>
      <x:c r="K8655" s="0">
        <x:f>'Historical Trades'!K8655</x:f>
      </x:c>
      <x:c r="L8655" s="0">
        <x:f>'Historical Trades'!L8655</x:f>
      </x:c>
      <x:c r="M8655" s="0">
        <x:f>'Historical Trades'!M8655</x:f>
      </x:c>
      <x:c r="N8655" s="0">
        <x:f>CLEAN('Historical Trades'!O8655)</x:f>
      </x:c>
      <x:c r="P8655" s="14">
        <x:f>IF(G8655="sell",M8655,-M8655)</x:f>
      </x:c>
      <x:c r="Q8655" s="14">
        <x:f>VLOOKUP(N8655,'Currency Rates'!$A$3:$C$32,3,0)</x:f>
      </x:c>
      <x:c r="R8655" s="0">
        <x:f>IF(A8655="SPUS",0,IF(A8655="FWD",0,P8655/Q8655))</x:f>
      </x:c>
    </x:row>
    <x:row r="8656" spans="1:19" x14ac:dyDescent="0.3">
      <x:c r="A8656" s="0">
        <x:f>'Historical Trades'!A8656</x:f>
      </x:c>
      <x:c r="B8656" s="0">
        <x:f>'Historical Trades'!B8656</x:f>
      </x:c>
      <x:c r="C8656" s="23">
        <x:f>'Historical Trades'!C8656</x:f>
      </x:c>
      <x:c r="D8656" s="0">
        <x:f>'Historical Trades'!D8656</x:f>
      </x:c>
      <x:c r="E8656" s="23">
        <x:f>'Historical Trades'!E8656</x:f>
      </x:c>
      <x:c r="F8656" s="0">
        <x:f>'Historical Trades'!F8656</x:f>
      </x:c>
      <x:c r="G8656" s="0">
        <x:f>'Historical Trades'!G8656</x:f>
      </x:c>
      <x:c r="H8656" s="0">
        <x:f>'Historical Trades'!H8656</x:f>
      </x:c>
      <x:c r="I8656" s="0">
        <x:f>'Historical Trades'!I8656</x:f>
      </x:c>
      <x:c r="J8656" s="0">
        <x:f>'Historical Trades'!J8656</x:f>
      </x:c>
      <x:c r="K8656" s="0">
        <x:f>'Historical Trades'!K8656</x:f>
      </x:c>
      <x:c r="L8656" s="0">
        <x:f>'Historical Trades'!L8656</x:f>
      </x:c>
      <x:c r="M8656" s="0">
        <x:f>'Historical Trades'!M8656</x:f>
      </x:c>
      <x:c r="N8656" s="0">
        <x:f>CLEAN('Historical Trades'!O8656)</x:f>
      </x:c>
      <x:c r="P8656" s="14">
        <x:f>IF(G8656="sell",M8656,-M8656)</x:f>
      </x:c>
      <x:c r="Q8656" s="14">
        <x:f>VLOOKUP(N8656,'Currency Rates'!$A$3:$C$32,3,0)</x:f>
      </x:c>
      <x:c r="R8656" s="0">
        <x:f>IF(A8656="SPUS",0,IF(A8656="FWD",0,P8656/Q8656))</x:f>
      </x:c>
    </x:row>
    <x:row r="8657" spans="1:19" x14ac:dyDescent="0.3">
      <x:c r="A8657" s="0">
        <x:f>'Historical Trades'!A8657</x:f>
      </x:c>
      <x:c r="B8657" s="0">
        <x:f>'Historical Trades'!B8657</x:f>
      </x:c>
      <x:c r="C8657" s="23">
        <x:f>'Historical Trades'!C8657</x:f>
      </x:c>
      <x:c r="D8657" s="0">
        <x:f>'Historical Trades'!D8657</x:f>
      </x:c>
      <x:c r="E8657" s="23">
        <x:f>'Historical Trades'!E8657</x:f>
      </x:c>
      <x:c r="F8657" s="0">
        <x:f>'Historical Trades'!F8657</x:f>
      </x:c>
      <x:c r="G8657" s="0">
        <x:f>'Historical Trades'!G8657</x:f>
      </x:c>
      <x:c r="H8657" s="0">
        <x:f>'Historical Trades'!H8657</x:f>
      </x:c>
      <x:c r="I8657" s="0">
        <x:f>'Historical Trades'!I8657</x:f>
      </x:c>
      <x:c r="J8657" s="0">
        <x:f>'Historical Trades'!J8657</x:f>
      </x:c>
      <x:c r="K8657" s="0">
        <x:f>'Historical Trades'!K8657</x:f>
      </x:c>
      <x:c r="L8657" s="0">
        <x:f>'Historical Trades'!L8657</x:f>
      </x:c>
      <x:c r="M8657" s="0">
        <x:f>'Historical Trades'!M8657</x:f>
      </x:c>
      <x:c r="N8657" s="0">
        <x:f>CLEAN('Historical Trades'!O8657)</x:f>
      </x:c>
      <x:c r="P8657" s="14">
        <x:f>IF(G8657="sell",M8657,-M8657)</x:f>
      </x:c>
      <x:c r="Q8657" s="14">
        <x:f>VLOOKUP(N8657,'Currency Rates'!$A$3:$C$32,3,0)</x:f>
      </x:c>
      <x:c r="R8657" s="0">
        <x:f>IF(A8657="SPUS",0,IF(A8657="FWD",0,P8657/Q8657))</x:f>
      </x:c>
    </x:row>
    <x:row r="8658" spans="1:19" x14ac:dyDescent="0.3">
      <x:c r="A8658" s="0">
        <x:f>'Historical Trades'!A8658</x:f>
      </x:c>
      <x:c r="B8658" s="0">
        <x:f>'Historical Trades'!B8658</x:f>
      </x:c>
      <x:c r="C8658" s="23">
        <x:f>'Historical Trades'!C8658</x:f>
      </x:c>
      <x:c r="D8658" s="0">
        <x:f>'Historical Trades'!D8658</x:f>
      </x:c>
      <x:c r="E8658" s="23">
        <x:f>'Historical Trades'!E8658</x:f>
      </x:c>
      <x:c r="F8658" s="0">
        <x:f>'Historical Trades'!F8658</x:f>
      </x:c>
      <x:c r="G8658" s="0">
        <x:f>'Historical Trades'!G8658</x:f>
      </x:c>
      <x:c r="H8658" s="0">
        <x:f>'Historical Trades'!H8658</x:f>
      </x:c>
      <x:c r="I8658" s="0">
        <x:f>'Historical Trades'!I8658</x:f>
      </x:c>
      <x:c r="J8658" s="0">
        <x:f>'Historical Trades'!J8658</x:f>
      </x:c>
      <x:c r="K8658" s="0">
        <x:f>'Historical Trades'!K8658</x:f>
      </x:c>
      <x:c r="L8658" s="0">
        <x:f>'Historical Trades'!L8658</x:f>
      </x:c>
      <x:c r="M8658" s="0">
        <x:f>'Historical Trades'!M8658</x:f>
      </x:c>
      <x:c r="N8658" s="0">
        <x:f>CLEAN('Historical Trades'!O8658)</x:f>
      </x:c>
      <x:c r="P8658" s="14">
        <x:f>IF(G8658="sell",M8658,-M8658)</x:f>
      </x:c>
      <x:c r="Q8658" s="14">
        <x:f>VLOOKUP(N8658,'Currency Rates'!$A$3:$C$32,3,0)</x:f>
      </x:c>
      <x:c r="R8658" s="0">
        <x:f>IF(A8658="SPUS",0,IF(A8658="FWD",0,P8658/Q8658))</x:f>
      </x:c>
    </x:row>
    <x:row r="8659" spans="1:19" x14ac:dyDescent="0.3">
      <x:c r="A8659" s="0">
        <x:f>'Historical Trades'!A8659</x:f>
      </x:c>
      <x:c r="B8659" s="0">
        <x:f>'Historical Trades'!B8659</x:f>
      </x:c>
      <x:c r="C8659" s="23">
        <x:f>'Historical Trades'!C8659</x:f>
      </x:c>
      <x:c r="D8659" s="0">
        <x:f>'Historical Trades'!D8659</x:f>
      </x:c>
      <x:c r="E8659" s="23">
        <x:f>'Historical Trades'!E8659</x:f>
      </x:c>
      <x:c r="F8659" s="0">
        <x:f>'Historical Trades'!F8659</x:f>
      </x:c>
      <x:c r="G8659" s="0">
        <x:f>'Historical Trades'!G8659</x:f>
      </x:c>
      <x:c r="H8659" s="0">
        <x:f>'Historical Trades'!H8659</x:f>
      </x:c>
      <x:c r="I8659" s="0">
        <x:f>'Historical Trades'!I8659</x:f>
      </x:c>
      <x:c r="J8659" s="0">
        <x:f>'Historical Trades'!J8659</x:f>
      </x:c>
      <x:c r="K8659" s="0">
        <x:f>'Historical Trades'!K8659</x:f>
      </x:c>
      <x:c r="L8659" s="0">
        <x:f>'Historical Trades'!L8659</x:f>
      </x:c>
      <x:c r="M8659" s="0">
        <x:f>'Historical Trades'!M8659</x:f>
      </x:c>
      <x:c r="N8659" s="0">
        <x:f>CLEAN('Historical Trades'!O8659)</x:f>
      </x:c>
      <x:c r="P8659" s="14">
        <x:f>IF(G8659="sell",M8659,-M8659)</x:f>
      </x:c>
      <x:c r="Q8659" s="14">
        <x:f>VLOOKUP(N8659,'Currency Rates'!$A$3:$C$32,3,0)</x:f>
      </x:c>
      <x:c r="R8659" s="0">
        <x:f>IF(A8659="SPUS",0,IF(A8659="FWD",0,P8659/Q8659))</x:f>
      </x:c>
    </x:row>
    <x:row r="8660" spans="1:19" x14ac:dyDescent="0.3">
      <x:c r="A8660" s="0">
        <x:f>'Historical Trades'!A8660</x:f>
      </x:c>
      <x:c r="B8660" s="0">
        <x:f>'Historical Trades'!B8660</x:f>
      </x:c>
      <x:c r="C8660" s="23">
        <x:f>'Historical Trades'!C8660</x:f>
      </x:c>
      <x:c r="D8660" s="0">
        <x:f>'Historical Trades'!D8660</x:f>
      </x:c>
      <x:c r="E8660" s="23">
        <x:f>'Historical Trades'!E8660</x:f>
      </x:c>
      <x:c r="F8660" s="0">
        <x:f>'Historical Trades'!F8660</x:f>
      </x:c>
      <x:c r="G8660" s="0">
        <x:f>'Historical Trades'!G8660</x:f>
      </x:c>
      <x:c r="H8660" s="0">
        <x:f>'Historical Trades'!H8660</x:f>
      </x:c>
      <x:c r="I8660" s="0">
        <x:f>'Historical Trades'!I8660</x:f>
      </x:c>
      <x:c r="J8660" s="0">
        <x:f>'Historical Trades'!J8660</x:f>
      </x:c>
      <x:c r="K8660" s="0">
        <x:f>'Historical Trades'!K8660</x:f>
      </x:c>
      <x:c r="L8660" s="0">
        <x:f>'Historical Trades'!L8660</x:f>
      </x:c>
      <x:c r="M8660" s="0">
        <x:f>'Historical Trades'!M8660</x:f>
      </x:c>
      <x:c r="N8660" s="0">
        <x:f>CLEAN('Historical Trades'!O8660)</x:f>
      </x:c>
      <x:c r="P8660" s="14">
        <x:f>IF(G8660="sell",M8660,-M8660)</x:f>
      </x:c>
      <x:c r="Q8660" s="14">
        <x:f>VLOOKUP(N8660,'Currency Rates'!$A$3:$C$32,3,0)</x:f>
      </x:c>
      <x:c r="R8660" s="0">
        <x:f>IF(A8660="SPUS",0,IF(A8660="FWD",0,P8660/Q8660))</x:f>
      </x:c>
    </x:row>
    <x:row r="8661" spans="1:19" x14ac:dyDescent="0.3">
      <x:c r="A8661" s="0">
        <x:f>'Historical Trades'!A8661</x:f>
      </x:c>
      <x:c r="B8661" s="0">
        <x:f>'Historical Trades'!B8661</x:f>
      </x:c>
      <x:c r="C8661" s="23">
        <x:f>'Historical Trades'!C8661</x:f>
      </x:c>
      <x:c r="D8661" s="0">
        <x:f>'Historical Trades'!D8661</x:f>
      </x:c>
      <x:c r="E8661" s="23">
        <x:f>'Historical Trades'!E8661</x:f>
      </x:c>
      <x:c r="F8661" s="0">
        <x:f>'Historical Trades'!F8661</x:f>
      </x:c>
      <x:c r="G8661" s="0">
        <x:f>'Historical Trades'!G8661</x:f>
      </x:c>
      <x:c r="H8661" s="0">
        <x:f>'Historical Trades'!H8661</x:f>
      </x:c>
      <x:c r="I8661" s="0">
        <x:f>'Historical Trades'!I8661</x:f>
      </x:c>
      <x:c r="J8661" s="0">
        <x:f>'Historical Trades'!J8661</x:f>
      </x:c>
      <x:c r="K8661" s="0">
        <x:f>'Historical Trades'!K8661</x:f>
      </x:c>
      <x:c r="L8661" s="0">
        <x:f>'Historical Trades'!L8661</x:f>
      </x:c>
      <x:c r="M8661" s="0">
        <x:f>'Historical Trades'!M8661</x:f>
      </x:c>
      <x:c r="N8661" s="0">
        <x:f>CLEAN('Historical Trades'!O8661)</x:f>
      </x:c>
      <x:c r="P8661" s="14">
        <x:f>IF(G8661="sell",M8661,-M8661)</x:f>
      </x:c>
      <x:c r="Q8661" s="14">
        <x:f>VLOOKUP(N8661,'Currency Rates'!$A$3:$C$32,3,0)</x:f>
      </x:c>
      <x:c r="R8661" s="0">
        <x:f>IF(A8661="SPUS",0,IF(A8661="FWD",0,P8661/Q8661))</x:f>
      </x:c>
    </x:row>
    <x:row r="8662" spans="1:19" x14ac:dyDescent="0.3">
      <x:c r="A8662" s="0">
        <x:f>'Historical Trades'!A8662</x:f>
      </x:c>
      <x:c r="B8662" s="0">
        <x:f>'Historical Trades'!B8662</x:f>
      </x:c>
      <x:c r="C8662" s="23">
        <x:f>'Historical Trades'!C8662</x:f>
      </x:c>
      <x:c r="D8662" s="0">
        <x:f>'Historical Trades'!D8662</x:f>
      </x:c>
      <x:c r="E8662" s="23">
        <x:f>'Historical Trades'!E8662</x:f>
      </x:c>
      <x:c r="F8662" s="0">
        <x:f>'Historical Trades'!F8662</x:f>
      </x:c>
      <x:c r="G8662" s="0">
        <x:f>'Historical Trades'!G8662</x:f>
      </x:c>
      <x:c r="H8662" s="0">
        <x:f>'Historical Trades'!H8662</x:f>
      </x:c>
      <x:c r="I8662" s="0">
        <x:f>'Historical Trades'!I8662</x:f>
      </x:c>
      <x:c r="J8662" s="0">
        <x:f>'Historical Trades'!J8662</x:f>
      </x:c>
      <x:c r="K8662" s="0">
        <x:f>'Historical Trades'!K8662</x:f>
      </x:c>
      <x:c r="L8662" s="0">
        <x:f>'Historical Trades'!L8662</x:f>
      </x:c>
      <x:c r="M8662" s="0">
        <x:f>'Historical Trades'!M8662</x:f>
      </x:c>
      <x:c r="N8662" s="0">
        <x:f>CLEAN('Historical Trades'!O8662)</x:f>
      </x:c>
      <x:c r="P8662" s="14">
        <x:f>IF(G8662="sell",M8662,-M8662)</x:f>
      </x:c>
      <x:c r="Q8662" s="14">
        <x:f>VLOOKUP(N8662,'Currency Rates'!$A$3:$C$32,3,0)</x:f>
      </x:c>
      <x:c r="R8662" s="0">
        <x:f>IF(A8662="SPUS",0,IF(A8662="FWD",0,P8662/Q8662))</x:f>
      </x:c>
    </x:row>
    <x:row r="8663" spans="1:19" x14ac:dyDescent="0.3">
      <x:c r="A8663" s="0">
        <x:f>'Historical Trades'!A8663</x:f>
      </x:c>
      <x:c r="B8663" s="0">
        <x:f>'Historical Trades'!B8663</x:f>
      </x:c>
      <x:c r="C8663" s="23">
        <x:f>'Historical Trades'!C8663</x:f>
      </x:c>
      <x:c r="D8663" s="0">
        <x:f>'Historical Trades'!D8663</x:f>
      </x:c>
      <x:c r="E8663" s="23">
        <x:f>'Historical Trades'!E8663</x:f>
      </x:c>
      <x:c r="F8663" s="0">
        <x:f>'Historical Trades'!F8663</x:f>
      </x:c>
      <x:c r="G8663" s="0">
        <x:f>'Historical Trades'!G8663</x:f>
      </x:c>
      <x:c r="H8663" s="0">
        <x:f>'Historical Trades'!H8663</x:f>
      </x:c>
      <x:c r="I8663" s="0">
        <x:f>'Historical Trades'!I8663</x:f>
      </x:c>
      <x:c r="J8663" s="0">
        <x:f>'Historical Trades'!J8663</x:f>
      </x:c>
      <x:c r="K8663" s="0">
        <x:f>'Historical Trades'!K8663</x:f>
      </x:c>
      <x:c r="L8663" s="0">
        <x:f>'Historical Trades'!L8663</x:f>
      </x:c>
      <x:c r="M8663" s="0">
        <x:f>'Historical Trades'!M8663</x:f>
      </x:c>
      <x:c r="N8663" s="0">
        <x:f>CLEAN('Historical Trades'!O8663)</x:f>
      </x:c>
      <x:c r="P8663" s="14">
        <x:f>IF(G8663="sell",M8663,-M8663)</x:f>
      </x:c>
      <x:c r="Q8663" s="14">
        <x:f>VLOOKUP(N8663,'Currency Rates'!$A$3:$C$32,3,0)</x:f>
      </x:c>
      <x:c r="R8663" s="0">
        <x:f>IF(A8663="SPUS",0,IF(A8663="FWD",0,P8663/Q8663))</x:f>
      </x:c>
    </x:row>
    <x:row r="8664" spans="1:19" x14ac:dyDescent="0.3">
      <x:c r="A8664" s="0">
        <x:f>'Historical Trades'!A8664</x:f>
      </x:c>
      <x:c r="B8664" s="0">
        <x:f>'Historical Trades'!B8664</x:f>
      </x:c>
      <x:c r="C8664" s="23">
        <x:f>'Historical Trades'!C8664</x:f>
      </x:c>
      <x:c r="D8664" s="0">
        <x:f>'Historical Trades'!D8664</x:f>
      </x:c>
      <x:c r="E8664" s="23">
        <x:f>'Historical Trades'!E8664</x:f>
      </x:c>
      <x:c r="F8664" s="0">
        <x:f>'Historical Trades'!F8664</x:f>
      </x:c>
      <x:c r="G8664" s="0">
        <x:f>'Historical Trades'!G8664</x:f>
      </x:c>
      <x:c r="H8664" s="0">
        <x:f>'Historical Trades'!H8664</x:f>
      </x:c>
      <x:c r="I8664" s="0">
        <x:f>'Historical Trades'!I8664</x:f>
      </x:c>
      <x:c r="J8664" s="0">
        <x:f>'Historical Trades'!J8664</x:f>
      </x:c>
      <x:c r="K8664" s="0">
        <x:f>'Historical Trades'!K8664</x:f>
      </x:c>
      <x:c r="L8664" s="0">
        <x:f>'Historical Trades'!L8664</x:f>
      </x:c>
      <x:c r="M8664" s="0">
        <x:f>'Historical Trades'!M8664</x:f>
      </x:c>
      <x:c r="N8664" s="0">
        <x:f>CLEAN('Historical Trades'!O8664)</x:f>
      </x:c>
      <x:c r="P8664" s="14">
        <x:f>IF(G8664="sell",M8664,-M8664)</x:f>
      </x:c>
      <x:c r="Q8664" s="14">
        <x:f>VLOOKUP(N8664,'Currency Rates'!$A$3:$C$32,3,0)</x:f>
      </x:c>
      <x:c r="R8664" s="0">
        <x:f>IF(A8664="SPUS",0,IF(A8664="FWD",0,P8664/Q8664))</x:f>
      </x:c>
    </x:row>
    <x:row r="8665" spans="1:19" x14ac:dyDescent="0.3">
      <x:c r="A8665" s="0">
        <x:f>'Historical Trades'!A8665</x:f>
      </x:c>
      <x:c r="B8665" s="0">
        <x:f>'Historical Trades'!B8665</x:f>
      </x:c>
      <x:c r="C8665" s="23">
        <x:f>'Historical Trades'!C8665</x:f>
      </x:c>
      <x:c r="D8665" s="0">
        <x:f>'Historical Trades'!D8665</x:f>
      </x:c>
      <x:c r="E8665" s="23">
        <x:f>'Historical Trades'!E8665</x:f>
      </x:c>
      <x:c r="F8665" s="0">
        <x:f>'Historical Trades'!F8665</x:f>
      </x:c>
      <x:c r="G8665" s="0">
        <x:f>'Historical Trades'!G8665</x:f>
      </x:c>
      <x:c r="H8665" s="0">
        <x:f>'Historical Trades'!H8665</x:f>
      </x:c>
      <x:c r="I8665" s="0">
        <x:f>'Historical Trades'!I8665</x:f>
      </x:c>
      <x:c r="J8665" s="0">
        <x:f>'Historical Trades'!J8665</x:f>
      </x:c>
      <x:c r="K8665" s="0">
        <x:f>'Historical Trades'!K8665</x:f>
      </x:c>
      <x:c r="L8665" s="0">
        <x:f>'Historical Trades'!L8665</x:f>
      </x:c>
      <x:c r="M8665" s="0">
        <x:f>'Historical Trades'!M8665</x:f>
      </x:c>
      <x:c r="N8665" s="0">
        <x:f>CLEAN('Historical Trades'!O8665)</x:f>
      </x:c>
      <x:c r="P8665" s="14">
        <x:f>IF(G8665="sell",M8665,-M8665)</x:f>
      </x:c>
      <x:c r="Q8665" s="14">
        <x:f>VLOOKUP(N8665,'Currency Rates'!$A$3:$C$32,3,0)</x:f>
      </x:c>
      <x:c r="R8665" s="0">
        <x:f>IF(A8665="SPUS",0,IF(A8665="FWD",0,P8665/Q8665))</x:f>
      </x:c>
    </x:row>
    <x:row r="8666" spans="1:19" x14ac:dyDescent="0.3">
      <x:c r="A8666" s="0">
        <x:f>'Historical Trades'!A8666</x:f>
      </x:c>
      <x:c r="B8666" s="0">
        <x:f>'Historical Trades'!B8666</x:f>
      </x:c>
      <x:c r="C8666" s="23">
        <x:f>'Historical Trades'!C8666</x:f>
      </x:c>
      <x:c r="D8666" s="0">
        <x:f>'Historical Trades'!D8666</x:f>
      </x:c>
      <x:c r="E8666" s="23">
        <x:f>'Historical Trades'!E8666</x:f>
      </x:c>
      <x:c r="F8666" s="0">
        <x:f>'Historical Trades'!F8666</x:f>
      </x:c>
      <x:c r="G8666" s="0">
        <x:f>'Historical Trades'!G8666</x:f>
      </x:c>
      <x:c r="H8666" s="0">
        <x:f>'Historical Trades'!H8666</x:f>
      </x:c>
      <x:c r="I8666" s="0">
        <x:f>'Historical Trades'!I8666</x:f>
      </x:c>
      <x:c r="J8666" s="0">
        <x:f>'Historical Trades'!J8666</x:f>
      </x:c>
      <x:c r="K8666" s="0">
        <x:f>'Historical Trades'!K8666</x:f>
      </x:c>
      <x:c r="L8666" s="0">
        <x:f>'Historical Trades'!L8666</x:f>
      </x:c>
      <x:c r="M8666" s="0">
        <x:f>'Historical Trades'!M8666</x:f>
      </x:c>
      <x:c r="N8666" s="0">
        <x:f>CLEAN('Historical Trades'!O8666)</x:f>
      </x:c>
      <x:c r="P8666" s="14">
        <x:f>IF(G8666="sell",M8666,-M8666)</x:f>
      </x:c>
      <x:c r="Q8666" s="14">
        <x:f>VLOOKUP(N8666,'Currency Rates'!$A$3:$C$32,3,0)</x:f>
      </x:c>
      <x:c r="R8666" s="0">
        <x:f>IF(A8666="SPUS",0,IF(A8666="FWD",0,P8666/Q8666))</x:f>
      </x:c>
    </x:row>
    <x:row r="8667" spans="1:19" x14ac:dyDescent="0.3">
      <x:c r="A8667" s="0">
        <x:f>'Historical Trades'!A8667</x:f>
      </x:c>
      <x:c r="B8667" s="0">
        <x:f>'Historical Trades'!B8667</x:f>
      </x:c>
      <x:c r="C8667" s="23">
        <x:f>'Historical Trades'!C8667</x:f>
      </x:c>
      <x:c r="D8667" s="0">
        <x:f>'Historical Trades'!D8667</x:f>
      </x:c>
      <x:c r="E8667" s="23">
        <x:f>'Historical Trades'!E8667</x:f>
      </x:c>
      <x:c r="F8667" s="0">
        <x:f>'Historical Trades'!F8667</x:f>
      </x:c>
      <x:c r="G8667" s="0">
        <x:f>'Historical Trades'!G8667</x:f>
      </x:c>
      <x:c r="H8667" s="0">
        <x:f>'Historical Trades'!H8667</x:f>
      </x:c>
      <x:c r="I8667" s="0">
        <x:f>'Historical Trades'!I8667</x:f>
      </x:c>
      <x:c r="J8667" s="0">
        <x:f>'Historical Trades'!J8667</x:f>
      </x:c>
      <x:c r="K8667" s="0">
        <x:f>'Historical Trades'!K8667</x:f>
      </x:c>
      <x:c r="L8667" s="0">
        <x:f>'Historical Trades'!L8667</x:f>
      </x:c>
      <x:c r="M8667" s="0">
        <x:f>'Historical Trades'!M8667</x:f>
      </x:c>
      <x:c r="N8667" s="0">
        <x:f>CLEAN('Historical Trades'!O8667)</x:f>
      </x:c>
      <x:c r="P8667" s="14">
        <x:f>IF(G8667="sell",M8667,-M8667)</x:f>
      </x:c>
      <x:c r="Q8667" s="14">
        <x:f>VLOOKUP(N8667,'Currency Rates'!$A$3:$C$32,3,0)</x:f>
      </x:c>
      <x:c r="R8667" s="0">
        <x:f>IF(A8667="SPUS",0,IF(A8667="FWD",0,P8667/Q8667))</x:f>
      </x:c>
    </x:row>
    <x:row r="8668" spans="1:19" x14ac:dyDescent="0.3">
      <x:c r="A8668" s="0">
        <x:f>'Historical Trades'!A8668</x:f>
      </x:c>
      <x:c r="B8668" s="0">
        <x:f>'Historical Trades'!B8668</x:f>
      </x:c>
      <x:c r="C8668" s="23">
        <x:f>'Historical Trades'!C8668</x:f>
      </x:c>
      <x:c r="D8668" s="0">
        <x:f>'Historical Trades'!D8668</x:f>
      </x:c>
      <x:c r="E8668" s="23">
        <x:f>'Historical Trades'!E8668</x:f>
      </x:c>
      <x:c r="F8668" s="0">
        <x:f>'Historical Trades'!F8668</x:f>
      </x:c>
      <x:c r="G8668" s="0">
        <x:f>'Historical Trades'!G8668</x:f>
      </x:c>
      <x:c r="H8668" s="0">
        <x:f>'Historical Trades'!H8668</x:f>
      </x:c>
      <x:c r="I8668" s="0">
        <x:f>'Historical Trades'!I8668</x:f>
      </x:c>
      <x:c r="J8668" s="0">
        <x:f>'Historical Trades'!J8668</x:f>
      </x:c>
      <x:c r="K8668" s="0">
        <x:f>'Historical Trades'!K8668</x:f>
      </x:c>
      <x:c r="L8668" s="0">
        <x:f>'Historical Trades'!L8668</x:f>
      </x:c>
      <x:c r="M8668" s="0">
        <x:f>'Historical Trades'!M8668</x:f>
      </x:c>
      <x:c r="N8668" s="0">
        <x:f>CLEAN('Historical Trades'!O8668)</x:f>
      </x:c>
      <x:c r="P8668" s="14">
        <x:f>IF(G8668="sell",M8668,-M8668)</x:f>
      </x:c>
      <x:c r="Q8668" s="14">
        <x:f>VLOOKUP(N8668,'Currency Rates'!$A$3:$C$32,3,0)</x:f>
      </x:c>
      <x:c r="R8668" s="0">
        <x:f>IF(A8668="SPUS",0,IF(A8668="FWD",0,P8668/Q8668))</x:f>
      </x:c>
    </x:row>
    <x:row r="8669" spans="1:19" x14ac:dyDescent="0.3">
      <x:c r="A8669" s="0">
        <x:f>'Historical Trades'!A8669</x:f>
      </x:c>
      <x:c r="B8669" s="0">
        <x:f>'Historical Trades'!B8669</x:f>
      </x:c>
      <x:c r="C8669" s="23">
        <x:f>'Historical Trades'!C8669</x:f>
      </x:c>
      <x:c r="D8669" s="0">
        <x:f>'Historical Trades'!D8669</x:f>
      </x:c>
      <x:c r="E8669" s="23">
        <x:f>'Historical Trades'!E8669</x:f>
      </x:c>
      <x:c r="F8669" s="0">
        <x:f>'Historical Trades'!F8669</x:f>
      </x:c>
      <x:c r="G8669" s="0">
        <x:f>'Historical Trades'!G8669</x:f>
      </x:c>
      <x:c r="H8669" s="0">
        <x:f>'Historical Trades'!H8669</x:f>
      </x:c>
      <x:c r="I8669" s="0">
        <x:f>'Historical Trades'!I8669</x:f>
      </x:c>
      <x:c r="J8669" s="0">
        <x:f>'Historical Trades'!J8669</x:f>
      </x:c>
      <x:c r="K8669" s="0">
        <x:f>'Historical Trades'!K8669</x:f>
      </x:c>
      <x:c r="L8669" s="0">
        <x:f>'Historical Trades'!L8669</x:f>
      </x:c>
      <x:c r="M8669" s="0">
        <x:f>'Historical Trades'!M8669</x:f>
      </x:c>
      <x:c r="N8669" s="0">
        <x:f>CLEAN('Historical Trades'!O8669)</x:f>
      </x:c>
      <x:c r="P8669" s="14">
        <x:f>IF(G8669="sell",M8669,-M8669)</x:f>
      </x:c>
      <x:c r="Q8669" s="14">
        <x:f>VLOOKUP(N8669,'Currency Rates'!$A$3:$C$32,3,0)</x:f>
      </x:c>
      <x:c r="R8669" s="0">
        <x:f>IF(A8669="SPUS",0,IF(A8669="FWD",0,P8669/Q8669))</x:f>
      </x:c>
    </x:row>
    <x:row r="8670" spans="1:19" x14ac:dyDescent="0.3">
      <x:c r="A8670" s="0">
        <x:f>'Historical Trades'!A8670</x:f>
      </x:c>
      <x:c r="B8670" s="0">
        <x:f>'Historical Trades'!B8670</x:f>
      </x:c>
      <x:c r="C8670" s="23">
        <x:f>'Historical Trades'!C8670</x:f>
      </x:c>
      <x:c r="D8670" s="0">
        <x:f>'Historical Trades'!D8670</x:f>
      </x:c>
      <x:c r="E8670" s="23">
        <x:f>'Historical Trades'!E8670</x:f>
      </x:c>
      <x:c r="F8670" s="0">
        <x:f>'Historical Trades'!F8670</x:f>
      </x:c>
      <x:c r="G8670" s="0">
        <x:f>'Historical Trades'!G8670</x:f>
      </x:c>
      <x:c r="H8670" s="0">
        <x:f>'Historical Trades'!H8670</x:f>
      </x:c>
      <x:c r="I8670" s="0">
        <x:f>'Historical Trades'!I8670</x:f>
      </x:c>
      <x:c r="J8670" s="0">
        <x:f>'Historical Trades'!J8670</x:f>
      </x:c>
      <x:c r="K8670" s="0">
        <x:f>'Historical Trades'!K8670</x:f>
      </x:c>
      <x:c r="L8670" s="0">
        <x:f>'Historical Trades'!L8670</x:f>
      </x:c>
      <x:c r="M8670" s="0">
        <x:f>'Historical Trades'!M8670</x:f>
      </x:c>
      <x:c r="N8670" s="0">
        <x:f>CLEAN('Historical Trades'!O8670)</x:f>
      </x:c>
      <x:c r="P8670" s="14">
        <x:f>IF(G8670="sell",M8670,-M8670)</x:f>
      </x:c>
      <x:c r="Q8670" s="14">
        <x:f>VLOOKUP(N8670,'Currency Rates'!$A$3:$C$32,3,0)</x:f>
      </x:c>
      <x:c r="R8670" s="0">
        <x:f>IF(A8670="SPUS",0,IF(A8670="FWD",0,P8670/Q8670))</x:f>
      </x:c>
    </x:row>
    <x:row r="8671" spans="1:19" x14ac:dyDescent="0.3">
      <x:c r="A8671" s="0">
        <x:f>'Historical Trades'!A8671</x:f>
      </x:c>
      <x:c r="B8671" s="0">
        <x:f>'Historical Trades'!B8671</x:f>
      </x:c>
      <x:c r="C8671" s="23">
        <x:f>'Historical Trades'!C8671</x:f>
      </x:c>
      <x:c r="D8671" s="0">
        <x:f>'Historical Trades'!D8671</x:f>
      </x:c>
      <x:c r="E8671" s="23">
        <x:f>'Historical Trades'!E8671</x:f>
      </x:c>
      <x:c r="F8671" s="0">
        <x:f>'Historical Trades'!F8671</x:f>
      </x:c>
      <x:c r="G8671" s="0">
        <x:f>'Historical Trades'!G8671</x:f>
      </x:c>
      <x:c r="H8671" s="0">
        <x:f>'Historical Trades'!H8671</x:f>
      </x:c>
      <x:c r="I8671" s="0">
        <x:f>'Historical Trades'!I8671</x:f>
      </x:c>
      <x:c r="J8671" s="0">
        <x:f>'Historical Trades'!J8671</x:f>
      </x:c>
      <x:c r="K8671" s="0">
        <x:f>'Historical Trades'!K8671</x:f>
      </x:c>
      <x:c r="L8671" s="0">
        <x:f>'Historical Trades'!L8671</x:f>
      </x:c>
      <x:c r="M8671" s="0">
        <x:f>'Historical Trades'!M8671</x:f>
      </x:c>
      <x:c r="N8671" s="0">
        <x:f>CLEAN('Historical Trades'!O8671)</x:f>
      </x:c>
      <x:c r="P8671" s="14">
        <x:f>IF(G8671="sell",M8671,-M8671)</x:f>
      </x:c>
      <x:c r="Q8671" s="14">
        <x:f>VLOOKUP(N8671,'Currency Rates'!$A$3:$C$32,3,0)</x:f>
      </x:c>
      <x:c r="R8671" s="0">
        <x:f>IF(A8671="SPUS",0,IF(A8671="FWD",0,P8671/Q8671))</x:f>
      </x:c>
    </x:row>
    <x:row r="8672" spans="1:19" x14ac:dyDescent="0.3">
      <x:c r="A8672" s="0">
        <x:f>'Historical Trades'!A8672</x:f>
      </x:c>
      <x:c r="B8672" s="0">
        <x:f>'Historical Trades'!B8672</x:f>
      </x:c>
      <x:c r="C8672" s="23">
        <x:f>'Historical Trades'!C8672</x:f>
      </x:c>
      <x:c r="D8672" s="0">
        <x:f>'Historical Trades'!D8672</x:f>
      </x:c>
      <x:c r="E8672" s="23">
        <x:f>'Historical Trades'!E8672</x:f>
      </x:c>
      <x:c r="F8672" s="0">
        <x:f>'Historical Trades'!F8672</x:f>
      </x:c>
      <x:c r="G8672" s="0">
        <x:f>'Historical Trades'!G8672</x:f>
      </x:c>
      <x:c r="H8672" s="0">
        <x:f>'Historical Trades'!H8672</x:f>
      </x:c>
      <x:c r="I8672" s="0">
        <x:f>'Historical Trades'!I8672</x:f>
      </x:c>
      <x:c r="J8672" s="0">
        <x:f>'Historical Trades'!J8672</x:f>
      </x:c>
      <x:c r="K8672" s="0">
        <x:f>'Historical Trades'!K8672</x:f>
      </x:c>
      <x:c r="L8672" s="0">
        <x:f>'Historical Trades'!L8672</x:f>
      </x:c>
      <x:c r="M8672" s="0">
        <x:f>'Historical Trades'!M8672</x:f>
      </x:c>
      <x:c r="N8672" s="0">
        <x:f>CLEAN('Historical Trades'!O8672)</x:f>
      </x:c>
      <x:c r="P8672" s="14">
        <x:f>IF(G8672="sell",M8672,-M8672)</x:f>
      </x:c>
      <x:c r="Q8672" s="14">
        <x:f>VLOOKUP(N8672,'Currency Rates'!$A$3:$C$32,3,0)</x:f>
      </x:c>
      <x:c r="R8672" s="0">
        <x:f>IF(A8672="SPUS",0,IF(A8672="FWD",0,P8672/Q8672))</x:f>
      </x:c>
    </x:row>
    <x:row r="8673" spans="1:19" x14ac:dyDescent="0.3">
      <x:c r="A8673" s="0">
        <x:f>'Historical Trades'!A8673</x:f>
      </x:c>
      <x:c r="B8673" s="0">
        <x:f>'Historical Trades'!B8673</x:f>
      </x:c>
      <x:c r="C8673" s="23">
        <x:f>'Historical Trades'!C8673</x:f>
      </x:c>
      <x:c r="D8673" s="0">
        <x:f>'Historical Trades'!D8673</x:f>
      </x:c>
      <x:c r="E8673" s="23">
        <x:f>'Historical Trades'!E8673</x:f>
      </x:c>
      <x:c r="F8673" s="0">
        <x:f>'Historical Trades'!F8673</x:f>
      </x:c>
      <x:c r="G8673" s="0">
        <x:f>'Historical Trades'!G8673</x:f>
      </x:c>
      <x:c r="H8673" s="0">
        <x:f>'Historical Trades'!H8673</x:f>
      </x:c>
      <x:c r="I8673" s="0">
        <x:f>'Historical Trades'!I8673</x:f>
      </x:c>
      <x:c r="J8673" s="0">
        <x:f>'Historical Trades'!J8673</x:f>
      </x:c>
      <x:c r="K8673" s="0">
        <x:f>'Historical Trades'!K8673</x:f>
      </x:c>
      <x:c r="L8673" s="0">
        <x:f>'Historical Trades'!L8673</x:f>
      </x:c>
      <x:c r="M8673" s="0">
        <x:f>'Historical Trades'!M8673</x:f>
      </x:c>
      <x:c r="N8673" s="0">
        <x:f>CLEAN('Historical Trades'!O8673)</x:f>
      </x:c>
      <x:c r="P8673" s="14">
        <x:f>IF(G8673="sell",M8673,-M8673)</x:f>
      </x:c>
      <x:c r="Q8673" s="14">
        <x:f>VLOOKUP(N8673,'Currency Rates'!$A$3:$C$32,3,0)</x:f>
      </x:c>
      <x:c r="R8673" s="0">
        <x:f>IF(A8673="SPUS",0,IF(A8673="FWD",0,P8673/Q8673))</x:f>
      </x:c>
    </x:row>
    <x:row r="8674" spans="1:19" x14ac:dyDescent="0.3">
      <x:c r="A8674" s="0">
        <x:f>'Historical Trades'!A8674</x:f>
      </x:c>
      <x:c r="B8674" s="0">
        <x:f>'Historical Trades'!B8674</x:f>
      </x:c>
      <x:c r="C8674" s="23">
        <x:f>'Historical Trades'!C8674</x:f>
      </x:c>
      <x:c r="D8674" s="0">
        <x:f>'Historical Trades'!D8674</x:f>
      </x:c>
      <x:c r="E8674" s="23">
        <x:f>'Historical Trades'!E8674</x:f>
      </x:c>
      <x:c r="F8674" s="0">
        <x:f>'Historical Trades'!F8674</x:f>
      </x:c>
      <x:c r="G8674" s="0">
        <x:f>'Historical Trades'!G8674</x:f>
      </x:c>
      <x:c r="H8674" s="0">
        <x:f>'Historical Trades'!H8674</x:f>
      </x:c>
      <x:c r="I8674" s="0">
        <x:f>'Historical Trades'!I8674</x:f>
      </x:c>
      <x:c r="J8674" s="0">
        <x:f>'Historical Trades'!J8674</x:f>
      </x:c>
      <x:c r="K8674" s="0">
        <x:f>'Historical Trades'!K8674</x:f>
      </x:c>
      <x:c r="L8674" s="0">
        <x:f>'Historical Trades'!L8674</x:f>
      </x:c>
      <x:c r="M8674" s="0">
        <x:f>'Historical Trades'!M8674</x:f>
      </x:c>
      <x:c r="N8674" s="0">
        <x:f>CLEAN('Historical Trades'!O8674)</x:f>
      </x:c>
      <x:c r="P8674" s="14">
        <x:f>IF(G8674="sell",M8674,-M8674)</x:f>
      </x:c>
      <x:c r="Q8674" s="14">
        <x:f>VLOOKUP(N8674,'Currency Rates'!$A$3:$C$32,3,0)</x:f>
      </x:c>
      <x:c r="R8674" s="0">
        <x:f>IF(A8674="SPUS",0,IF(A8674="FWD",0,P8674/Q8674))</x:f>
      </x:c>
    </x:row>
    <x:row r="8675" spans="1:19" x14ac:dyDescent="0.3">
      <x:c r="A8675" s="0">
        <x:f>'Historical Trades'!A8675</x:f>
      </x:c>
      <x:c r="B8675" s="0">
        <x:f>'Historical Trades'!B8675</x:f>
      </x:c>
      <x:c r="C8675" s="23">
        <x:f>'Historical Trades'!C8675</x:f>
      </x:c>
      <x:c r="D8675" s="0">
        <x:f>'Historical Trades'!D8675</x:f>
      </x:c>
      <x:c r="E8675" s="23">
        <x:f>'Historical Trades'!E8675</x:f>
      </x:c>
      <x:c r="F8675" s="0">
        <x:f>'Historical Trades'!F8675</x:f>
      </x:c>
      <x:c r="G8675" s="0">
        <x:f>'Historical Trades'!G8675</x:f>
      </x:c>
      <x:c r="H8675" s="0">
        <x:f>'Historical Trades'!H8675</x:f>
      </x:c>
      <x:c r="I8675" s="0">
        <x:f>'Historical Trades'!I8675</x:f>
      </x:c>
      <x:c r="J8675" s="0">
        <x:f>'Historical Trades'!J8675</x:f>
      </x:c>
      <x:c r="K8675" s="0">
        <x:f>'Historical Trades'!K8675</x:f>
      </x:c>
      <x:c r="L8675" s="0">
        <x:f>'Historical Trades'!L8675</x:f>
      </x:c>
      <x:c r="M8675" s="0">
        <x:f>'Historical Trades'!M8675</x:f>
      </x:c>
      <x:c r="N8675" s="0">
        <x:f>CLEAN('Historical Trades'!O8675)</x:f>
      </x:c>
      <x:c r="P8675" s="14">
        <x:f>IF(G8675="sell",M8675,-M8675)</x:f>
      </x:c>
      <x:c r="Q8675" s="14">
        <x:f>VLOOKUP(N8675,'Currency Rates'!$A$3:$C$32,3,0)</x:f>
      </x:c>
      <x:c r="R8675" s="0">
        <x:f>IF(A8675="SPUS",0,IF(A8675="FWD",0,P8675/Q8675))</x:f>
      </x:c>
    </x:row>
    <x:row r="8676" spans="1:19" x14ac:dyDescent="0.3">
      <x:c r="A8676" s="0">
        <x:f>'Historical Trades'!A8676</x:f>
      </x:c>
      <x:c r="B8676" s="0">
        <x:f>'Historical Trades'!B8676</x:f>
      </x:c>
      <x:c r="C8676" s="23">
        <x:f>'Historical Trades'!C8676</x:f>
      </x:c>
      <x:c r="D8676" s="0">
        <x:f>'Historical Trades'!D8676</x:f>
      </x:c>
      <x:c r="E8676" s="23">
        <x:f>'Historical Trades'!E8676</x:f>
      </x:c>
      <x:c r="F8676" s="0">
        <x:f>'Historical Trades'!F8676</x:f>
      </x:c>
      <x:c r="G8676" s="0">
        <x:f>'Historical Trades'!G8676</x:f>
      </x:c>
      <x:c r="H8676" s="0">
        <x:f>'Historical Trades'!H8676</x:f>
      </x:c>
      <x:c r="I8676" s="0">
        <x:f>'Historical Trades'!I8676</x:f>
      </x:c>
      <x:c r="J8676" s="0">
        <x:f>'Historical Trades'!J8676</x:f>
      </x:c>
      <x:c r="K8676" s="0">
        <x:f>'Historical Trades'!K8676</x:f>
      </x:c>
      <x:c r="L8676" s="0">
        <x:f>'Historical Trades'!L8676</x:f>
      </x:c>
      <x:c r="M8676" s="0">
        <x:f>'Historical Trades'!M8676</x:f>
      </x:c>
      <x:c r="N8676" s="0">
        <x:f>CLEAN('Historical Trades'!O8676)</x:f>
      </x:c>
      <x:c r="P8676" s="14">
        <x:f>IF(G8676="sell",M8676,-M8676)</x:f>
      </x:c>
      <x:c r="Q8676" s="14">
        <x:f>VLOOKUP(N8676,'Currency Rates'!$A$3:$C$32,3,0)</x:f>
      </x:c>
      <x:c r="R8676" s="0">
        <x:f>IF(A8676="SPUS",0,IF(A8676="FWD",0,P8676/Q8676))</x:f>
      </x:c>
    </x:row>
    <x:row r="8677" spans="1:19" x14ac:dyDescent="0.3">
      <x:c r="A8677" s="0">
        <x:f>'Historical Trades'!A8677</x:f>
      </x:c>
      <x:c r="B8677" s="0">
        <x:f>'Historical Trades'!B8677</x:f>
      </x:c>
      <x:c r="C8677" s="23">
        <x:f>'Historical Trades'!C8677</x:f>
      </x:c>
      <x:c r="D8677" s="0">
        <x:f>'Historical Trades'!D8677</x:f>
      </x:c>
      <x:c r="E8677" s="23">
        <x:f>'Historical Trades'!E8677</x:f>
      </x:c>
      <x:c r="F8677" s="0">
        <x:f>'Historical Trades'!F8677</x:f>
      </x:c>
      <x:c r="G8677" s="0">
        <x:f>'Historical Trades'!G8677</x:f>
      </x:c>
      <x:c r="H8677" s="0">
        <x:f>'Historical Trades'!H8677</x:f>
      </x:c>
      <x:c r="I8677" s="0">
        <x:f>'Historical Trades'!I8677</x:f>
      </x:c>
      <x:c r="J8677" s="0">
        <x:f>'Historical Trades'!J8677</x:f>
      </x:c>
      <x:c r="K8677" s="0">
        <x:f>'Historical Trades'!K8677</x:f>
      </x:c>
      <x:c r="L8677" s="0">
        <x:f>'Historical Trades'!L8677</x:f>
      </x:c>
      <x:c r="M8677" s="0">
        <x:f>'Historical Trades'!M8677</x:f>
      </x:c>
      <x:c r="N8677" s="0">
        <x:f>CLEAN('Historical Trades'!O8677)</x:f>
      </x:c>
      <x:c r="P8677" s="14">
        <x:f>IF(G8677="sell",M8677,-M8677)</x:f>
      </x:c>
      <x:c r="Q8677" s="14">
        <x:f>VLOOKUP(N8677,'Currency Rates'!$A$3:$C$32,3,0)</x:f>
      </x:c>
      <x:c r="R8677" s="0">
        <x:f>IF(A8677="SPUS",0,IF(A8677="FWD",0,P8677/Q8677))</x:f>
      </x:c>
    </x:row>
    <x:row r="8678" spans="1:19" x14ac:dyDescent="0.3">
      <x:c r="A8678" s="0">
        <x:f>'Historical Trades'!A8678</x:f>
      </x:c>
      <x:c r="B8678" s="0">
        <x:f>'Historical Trades'!B8678</x:f>
      </x:c>
      <x:c r="C8678" s="23">
        <x:f>'Historical Trades'!C8678</x:f>
      </x:c>
      <x:c r="D8678" s="0">
        <x:f>'Historical Trades'!D8678</x:f>
      </x:c>
      <x:c r="E8678" s="23">
        <x:f>'Historical Trades'!E8678</x:f>
      </x:c>
      <x:c r="F8678" s="0">
        <x:f>'Historical Trades'!F8678</x:f>
      </x:c>
      <x:c r="G8678" s="0">
        <x:f>'Historical Trades'!G8678</x:f>
      </x:c>
      <x:c r="H8678" s="0">
        <x:f>'Historical Trades'!H8678</x:f>
      </x:c>
      <x:c r="I8678" s="0">
        <x:f>'Historical Trades'!I8678</x:f>
      </x:c>
      <x:c r="J8678" s="0">
        <x:f>'Historical Trades'!J8678</x:f>
      </x:c>
      <x:c r="K8678" s="0">
        <x:f>'Historical Trades'!K8678</x:f>
      </x:c>
      <x:c r="L8678" s="0">
        <x:f>'Historical Trades'!L8678</x:f>
      </x:c>
      <x:c r="M8678" s="0">
        <x:f>'Historical Trades'!M8678</x:f>
      </x:c>
      <x:c r="N8678" s="0">
        <x:f>CLEAN('Historical Trades'!O8678)</x:f>
      </x:c>
      <x:c r="P8678" s="14">
        <x:f>IF(G8678="sell",M8678,-M8678)</x:f>
      </x:c>
      <x:c r="Q8678" s="14">
        <x:f>VLOOKUP(N8678,'Currency Rates'!$A$3:$C$32,3,0)</x:f>
      </x:c>
      <x:c r="R8678" s="0">
        <x:f>IF(A8678="SPUS",0,IF(A8678="FWD",0,P8678/Q8678))</x:f>
      </x:c>
    </x:row>
    <x:row r="8679" spans="1:19" x14ac:dyDescent="0.3">
      <x:c r="A8679" s="0">
        <x:f>'Historical Trades'!A8679</x:f>
      </x:c>
      <x:c r="B8679" s="0">
        <x:f>'Historical Trades'!B8679</x:f>
      </x:c>
      <x:c r="C8679" s="23">
        <x:f>'Historical Trades'!C8679</x:f>
      </x:c>
      <x:c r="D8679" s="0">
        <x:f>'Historical Trades'!D8679</x:f>
      </x:c>
      <x:c r="E8679" s="23">
        <x:f>'Historical Trades'!E8679</x:f>
      </x:c>
      <x:c r="F8679" s="0">
        <x:f>'Historical Trades'!F8679</x:f>
      </x:c>
      <x:c r="G8679" s="0">
        <x:f>'Historical Trades'!G8679</x:f>
      </x:c>
      <x:c r="H8679" s="0">
        <x:f>'Historical Trades'!H8679</x:f>
      </x:c>
      <x:c r="I8679" s="0">
        <x:f>'Historical Trades'!I8679</x:f>
      </x:c>
      <x:c r="J8679" s="0">
        <x:f>'Historical Trades'!J8679</x:f>
      </x:c>
      <x:c r="K8679" s="0">
        <x:f>'Historical Trades'!K8679</x:f>
      </x:c>
      <x:c r="L8679" s="0">
        <x:f>'Historical Trades'!L8679</x:f>
      </x:c>
      <x:c r="M8679" s="0">
        <x:f>'Historical Trades'!M8679</x:f>
      </x:c>
      <x:c r="N8679" s="0">
        <x:f>CLEAN('Historical Trades'!O8679)</x:f>
      </x:c>
      <x:c r="P8679" s="14">
        <x:f>IF(G8679="sell",M8679,-M8679)</x:f>
      </x:c>
      <x:c r="Q8679" s="14">
        <x:f>VLOOKUP(N8679,'Currency Rates'!$A$3:$C$32,3,0)</x:f>
      </x:c>
      <x:c r="R8679" s="0">
        <x:f>IF(A8679="SPUS",0,IF(A8679="FWD",0,P8679/Q8679))</x:f>
      </x:c>
    </x:row>
    <x:row r="8680" spans="1:19" x14ac:dyDescent="0.3">
      <x:c r="A8680" s="0">
        <x:f>'Historical Trades'!A8680</x:f>
      </x:c>
      <x:c r="B8680" s="0">
        <x:f>'Historical Trades'!B8680</x:f>
      </x:c>
      <x:c r="C8680" s="23">
        <x:f>'Historical Trades'!C8680</x:f>
      </x:c>
      <x:c r="D8680" s="0">
        <x:f>'Historical Trades'!D8680</x:f>
      </x:c>
      <x:c r="E8680" s="23">
        <x:f>'Historical Trades'!E8680</x:f>
      </x:c>
      <x:c r="F8680" s="0">
        <x:f>'Historical Trades'!F8680</x:f>
      </x:c>
      <x:c r="G8680" s="0">
        <x:f>'Historical Trades'!G8680</x:f>
      </x:c>
      <x:c r="H8680" s="0">
        <x:f>'Historical Trades'!H8680</x:f>
      </x:c>
      <x:c r="I8680" s="0">
        <x:f>'Historical Trades'!I8680</x:f>
      </x:c>
      <x:c r="J8680" s="0">
        <x:f>'Historical Trades'!J8680</x:f>
      </x:c>
      <x:c r="K8680" s="0">
        <x:f>'Historical Trades'!K8680</x:f>
      </x:c>
      <x:c r="L8680" s="0">
        <x:f>'Historical Trades'!L8680</x:f>
      </x:c>
      <x:c r="M8680" s="0">
        <x:f>'Historical Trades'!M8680</x:f>
      </x:c>
      <x:c r="N8680" s="0">
        <x:f>CLEAN('Historical Trades'!O8680)</x:f>
      </x:c>
      <x:c r="P8680" s="14">
        <x:f>IF(G8680="sell",M8680,-M8680)</x:f>
      </x:c>
      <x:c r="Q8680" s="14">
        <x:f>VLOOKUP(N8680,'Currency Rates'!$A$3:$C$32,3,0)</x:f>
      </x:c>
      <x:c r="R8680" s="0">
        <x:f>IF(A8680="SPUS",0,IF(A8680="FWD",0,P8680/Q8680))</x:f>
      </x:c>
    </x:row>
    <x:row r="8681" spans="1:19" x14ac:dyDescent="0.3">
      <x:c r="A8681" s="0">
        <x:f>'Historical Trades'!A8681</x:f>
      </x:c>
      <x:c r="B8681" s="0">
        <x:f>'Historical Trades'!B8681</x:f>
      </x:c>
      <x:c r="C8681" s="23">
        <x:f>'Historical Trades'!C8681</x:f>
      </x:c>
      <x:c r="D8681" s="0">
        <x:f>'Historical Trades'!D8681</x:f>
      </x:c>
      <x:c r="E8681" s="23">
        <x:f>'Historical Trades'!E8681</x:f>
      </x:c>
      <x:c r="F8681" s="0">
        <x:f>'Historical Trades'!F8681</x:f>
      </x:c>
      <x:c r="G8681" s="0">
        <x:f>'Historical Trades'!G8681</x:f>
      </x:c>
      <x:c r="H8681" s="0">
        <x:f>'Historical Trades'!H8681</x:f>
      </x:c>
      <x:c r="I8681" s="0">
        <x:f>'Historical Trades'!I8681</x:f>
      </x:c>
      <x:c r="J8681" s="0">
        <x:f>'Historical Trades'!J8681</x:f>
      </x:c>
      <x:c r="K8681" s="0">
        <x:f>'Historical Trades'!K8681</x:f>
      </x:c>
      <x:c r="L8681" s="0">
        <x:f>'Historical Trades'!L8681</x:f>
      </x:c>
      <x:c r="M8681" s="0">
        <x:f>'Historical Trades'!M8681</x:f>
      </x:c>
      <x:c r="N8681" s="0">
        <x:f>CLEAN('Historical Trades'!O8681)</x:f>
      </x:c>
      <x:c r="P8681" s="14">
        <x:f>IF(G8681="sell",M8681,-M8681)</x:f>
      </x:c>
      <x:c r="Q8681" s="14">
        <x:f>VLOOKUP(N8681,'Currency Rates'!$A$3:$C$32,3,0)</x:f>
      </x:c>
      <x:c r="R8681" s="0">
        <x:f>IF(A8681="SPUS",0,IF(A8681="FWD",0,P8681/Q8681))</x:f>
      </x:c>
    </x:row>
    <x:row r="8682" spans="1:19" x14ac:dyDescent="0.3">
      <x:c r="A8682" s="0">
        <x:f>'Historical Trades'!A8682</x:f>
      </x:c>
      <x:c r="B8682" s="0">
        <x:f>'Historical Trades'!B8682</x:f>
      </x:c>
      <x:c r="C8682" s="23">
        <x:f>'Historical Trades'!C8682</x:f>
      </x:c>
      <x:c r="D8682" s="0">
        <x:f>'Historical Trades'!D8682</x:f>
      </x:c>
      <x:c r="E8682" s="23">
        <x:f>'Historical Trades'!E8682</x:f>
      </x:c>
      <x:c r="F8682" s="0">
        <x:f>'Historical Trades'!F8682</x:f>
      </x:c>
      <x:c r="G8682" s="0">
        <x:f>'Historical Trades'!G8682</x:f>
      </x:c>
      <x:c r="H8682" s="0">
        <x:f>'Historical Trades'!H8682</x:f>
      </x:c>
      <x:c r="I8682" s="0">
        <x:f>'Historical Trades'!I8682</x:f>
      </x:c>
      <x:c r="J8682" s="0">
        <x:f>'Historical Trades'!J8682</x:f>
      </x:c>
      <x:c r="K8682" s="0">
        <x:f>'Historical Trades'!K8682</x:f>
      </x:c>
      <x:c r="L8682" s="0">
        <x:f>'Historical Trades'!L8682</x:f>
      </x:c>
      <x:c r="M8682" s="0">
        <x:f>'Historical Trades'!M8682</x:f>
      </x:c>
      <x:c r="N8682" s="0">
        <x:f>CLEAN('Historical Trades'!O8682)</x:f>
      </x:c>
      <x:c r="P8682" s="14">
        <x:f>IF(G8682="sell",M8682,-M8682)</x:f>
      </x:c>
      <x:c r="Q8682" s="14">
        <x:f>VLOOKUP(N8682,'Currency Rates'!$A$3:$C$32,3,0)</x:f>
      </x:c>
      <x:c r="R8682" s="0">
        <x:f>IF(A8682="SPUS",0,IF(A8682="FWD",0,P8682/Q8682))</x:f>
      </x:c>
    </x:row>
    <x:row r="8683" spans="1:19" x14ac:dyDescent="0.3">
      <x:c r="A8683" s="0">
        <x:f>'Historical Trades'!A8683</x:f>
      </x:c>
      <x:c r="B8683" s="0">
        <x:f>'Historical Trades'!B8683</x:f>
      </x:c>
      <x:c r="C8683" s="23">
        <x:f>'Historical Trades'!C8683</x:f>
      </x:c>
      <x:c r="D8683" s="0">
        <x:f>'Historical Trades'!D8683</x:f>
      </x:c>
      <x:c r="E8683" s="23">
        <x:f>'Historical Trades'!E8683</x:f>
      </x:c>
      <x:c r="F8683" s="0">
        <x:f>'Historical Trades'!F8683</x:f>
      </x:c>
      <x:c r="G8683" s="0">
        <x:f>'Historical Trades'!G8683</x:f>
      </x:c>
      <x:c r="H8683" s="0">
        <x:f>'Historical Trades'!H8683</x:f>
      </x:c>
      <x:c r="I8683" s="0">
        <x:f>'Historical Trades'!I8683</x:f>
      </x:c>
      <x:c r="J8683" s="0">
        <x:f>'Historical Trades'!J8683</x:f>
      </x:c>
      <x:c r="K8683" s="0">
        <x:f>'Historical Trades'!K8683</x:f>
      </x:c>
      <x:c r="L8683" s="0">
        <x:f>'Historical Trades'!L8683</x:f>
      </x:c>
      <x:c r="M8683" s="0">
        <x:f>'Historical Trades'!M8683</x:f>
      </x:c>
      <x:c r="N8683" s="0">
        <x:f>CLEAN('Historical Trades'!O8683)</x:f>
      </x:c>
      <x:c r="P8683" s="14">
        <x:f>IF(G8683="sell",M8683,-M8683)</x:f>
      </x:c>
      <x:c r="Q8683" s="14">
        <x:f>VLOOKUP(N8683,'Currency Rates'!$A$3:$C$32,3,0)</x:f>
      </x:c>
      <x:c r="R8683" s="0">
        <x:f>IF(A8683="SPUS",0,IF(A8683="FWD",0,P8683/Q8683))</x:f>
      </x:c>
    </x:row>
    <x:row r="8684" spans="1:19" x14ac:dyDescent="0.3">
      <x:c r="A8684" s="0">
        <x:f>'Historical Trades'!A8684</x:f>
      </x:c>
      <x:c r="B8684" s="0">
        <x:f>'Historical Trades'!B8684</x:f>
      </x:c>
      <x:c r="C8684" s="23">
        <x:f>'Historical Trades'!C8684</x:f>
      </x:c>
      <x:c r="D8684" s="0">
        <x:f>'Historical Trades'!D8684</x:f>
      </x:c>
      <x:c r="E8684" s="23">
        <x:f>'Historical Trades'!E8684</x:f>
      </x:c>
      <x:c r="F8684" s="0">
        <x:f>'Historical Trades'!F8684</x:f>
      </x:c>
      <x:c r="G8684" s="0">
        <x:f>'Historical Trades'!G8684</x:f>
      </x:c>
      <x:c r="H8684" s="0">
        <x:f>'Historical Trades'!H8684</x:f>
      </x:c>
      <x:c r="I8684" s="0">
        <x:f>'Historical Trades'!I8684</x:f>
      </x:c>
      <x:c r="J8684" s="0">
        <x:f>'Historical Trades'!J8684</x:f>
      </x:c>
      <x:c r="K8684" s="0">
        <x:f>'Historical Trades'!K8684</x:f>
      </x:c>
      <x:c r="L8684" s="0">
        <x:f>'Historical Trades'!L8684</x:f>
      </x:c>
      <x:c r="M8684" s="0">
        <x:f>'Historical Trades'!M8684</x:f>
      </x:c>
      <x:c r="N8684" s="0">
        <x:f>CLEAN('Historical Trades'!O8684)</x:f>
      </x:c>
      <x:c r="P8684" s="14">
        <x:f>IF(G8684="sell",M8684,-M8684)</x:f>
      </x:c>
      <x:c r="Q8684" s="14">
        <x:f>VLOOKUP(N8684,'Currency Rates'!$A$3:$C$32,3,0)</x:f>
      </x:c>
      <x:c r="R8684" s="0">
        <x:f>IF(A8684="SPUS",0,IF(A8684="FWD",0,P8684/Q8684))</x:f>
      </x:c>
    </x:row>
    <x:row r="8685" spans="1:19" x14ac:dyDescent="0.3">
      <x:c r="A8685" s="0">
        <x:f>'Historical Trades'!A8685</x:f>
      </x:c>
      <x:c r="B8685" s="0">
        <x:f>'Historical Trades'!B8685</x:f>
      </x:c>
      <x:c r="C8685" s="23">
        <x:f>'Historical Trades'!C8685</x:f>
      </x:c>
      <x:c r="D8685" s="0">
        <x:f>'Historical Trades'!D8685</x:f>
      </x:c>
      <x:c r="E8685" s="23">
        <x:f>'Historical Trades'!E8685</x:f>
      </x:c>
      <x:c r="F8685" s="0">
        <x:f>'Historical Trades'!F8685</x:f>
      </x:c>
      <x:c r="G8685" s="0">
        <x:f>'Historical Trades'!G8685</x:f>
      </x:c>
      <x:c r="H8685" s="0">
        <x:f>'Historical Trades'!H8685</x:f>
      </x:c>
      <x:c r="I8685" s="0">
        <x:f>'Historical Trades'!I8685</x:f>
      </x:c>
      <x:c r="J8685" s="0">
        <x:f>'Historical Trades'!J8685</x:f>
      </x:c>
      <x:c r="K8685" s="0">
        <x:f>'Historical Trades'!K8685</x:f>
      </x:c>
      <x:c r="L8685" s="0">
        <x:f>'Historical Trades'!L8685</x:f>
      </x:c>
      <x:c r="M8685" s="0">
        <x:f>'Historical Trades'!M8685</x:f>
      </x:c>
      <x:c r="N8685" s="0">
        <x:f>CLEAN('Historical Trades'!O8685)</x:f>
      </x:c>
      <x:c r="P8685" s="14">
        <x:f>IF(G8685="sell",M8685,-M8685)</x:f>
      </x:c>
      <x:c r="Q8685" s="14">
        <x:f>VLOOKUP(N8685,'Currency Rates'!$A$3:$C$32,3,0)</x:f>
      </x:c>
      <x:c r="R8685" s="0">
        <x:f>IF(A8685="SPUS",0,IF(A8685="FWD",0,P8685/Q8685))</x:f>
      </x:c>
    </x:row>
    <x:row r="8686" spans="1:19" x14ac:dyDescent="0.3">
      <x:c r="A8686" s="0">
        <x:f>'Historical Trades'!A8686</x:f>
      </x:c>
      <x:c r="B8686" s="0">
        <x:f>'Historical Trades'!B8686</x:f>
      </x:c>
      <x:c r="C8686" s="23">
        <x:f>'Historical Trades'!C8686</x:f>
      </x:c>
      <x:c r="D8686" s="0">
        <x:f>'Historical Trades'!D8686</x:f>
      </x:c>
      <x:c r="E8686" s="23">
        <x:f>'Historical Trades'!E8686</x:f>
      </x:c>
      <x:c r="F8686" s="0">
        <x:f>'Historical Trades'!F8686</x:f>
      </x:c>
      <x:c r="G8686" s="0">
        <x:f>'Historical Trades'!G8686</x:f>
      </x:c>
      <x:c r="H8686" s="0">
        <x:f>'Historical Trades'!H8686</x:f>
      </x:c>
      <x:c r="I8686" s="0">
        <x:f>'Historical Trades'!I8686</x:f>
      </x:c>
      <x:c r="J8686" s="0">
        <x:f>'Historical Trades'!J8686</x:f>
      </x:c>
      <x:c r="K8686" s="0">
        <x:f>'Historical Trades'!K8686</x:f>
      </x:c>
      <x:c r="L8686" s="0">
        <x:f>'Historical Trades'!L8686</x:f>
      </x:c>
      <x:c r="M8686" s="0">
        <x:f>'Historical Trades'!M8686</x:f>
      </x:c>
      <x:c r="N8686" s="0">
        <x:f>CLEAN('Historical Trades'!O8686)</x:f>
      </x:c>
      <x:c r="P8686" s="14">
        <x:f>IF(G8686="sell",M8686,-M8686)</x:f>
      </x:c>
      <x:c r="Q8686" s="14">
        <x:f>VLOOKUP(N8686,'Currency Rates'!$A$3:$C$32,3,0)</x:f>
      </x:c>
      <x:c r="R8686" s="0">
        <x:f>IF(A8686="SPUS",0,IF(A8686="FWD",0,P8686/Q8686))</x:f>
      </x:c>
    </x:row>
    <x:row r="8687" spans="1:19" x14ac:dyDescent="0.3">
      <x:c r="A8687" s="0">
        <x:f>'Historical Trades'!A8687</x:f>
      </x:c>
      <x:c r="B8687" s="0">
        <x:f>'Historical Trades'!B8687</x:f>
      </x:c>
      <x:c r="C8687" s="23">
        <x:f>'Historical Trades'!C8687</x:f>
      </x:c>
      <x:c r="D8687" s="0">
        <x:f>'Historical Trades'!D8687</x:f>
      </x:c>
      <x:c r="E8687" s="23">
        <x:f>'Historical Trades'!E8687</x:f>
      </x:c>
      <x:c r="F8687" s="0">
        <x:f>'Historical Trades'!F8687</x:f>
      </x:c>
      <x:c r="G8687" s="0">
        <x:f>'Historical Trades'!G8687</x:f>
      </x:c>
      <x:c r="H8687" s="0">
        <x:f>'Historical Trades'!H8687</x:f>
      </x:c>
      <x:c r="I8687" s="0">
        <x:f>'Historical Trades'!I8687</x:f>
      </x:c>
      <x:c r="J8687" s="0">
        <x:f>'Historical Trades'!J8687</x:f>
      </x:c>
      <x:c r="K8687" s="0">
        <x:f>'Historical Trades'!K8687</x:f>
      </x:c>
      <x:c r="L8687" s="0">
        <x:f>'Historical Trades'!L8687</x:f>
      </x:c>
      <x:c r="M8687" s="0">
        <x:f>'Historical Trades'!M8687</x:f>
      </x:c>
      <x:c r="N8687" s="0">
        <x:f>CLEAN('Historical Trades'!O8687)</x:f>
      </x:c>
      <x:c r="P8687" s="14">
        <x:f>IF(G8687="sell",M8687,-M8687)</x:f>
      </x:c>
      <x:c r="Q8687" s="14">
        <x:f>VLOOKUP(N8687,'Currency Rates'!$A$3:$C$32,3,0)</x:f>
      </x:c>
      <x:c r="R8687" s="0">
        <x:f>IF(A8687="SPUS",0,IF(A8687="FWD",0,P8687/Q8687))</x:f>
      </x:c>
    </x:row>
    <x:row r="8688" spans="1:19" x14ac:dyDescent="0.3">
      <x:c r="A8688" s="0">
        <x:f>'Historical Trades'!A8688</x:f>
      </x:c>
      <x:c r="B8688" s="0">
        <x:f>'Historical Trades'!B8688</x:f>
      </x:c>
      <x:c r="C8688" s="23">
        <x:f>'Historical Trades'!C8688</x:f>
      </x:c>
      <x:c r="D8688" s="0">
        <x:f>'Historical Trades'!D8688</x:f>
      </x:c>
      <x:c r="E8688" s="23">
        <x:f>'Historical Trades'!E8688</x:f>
      </x:c>
      <x:c r="F8688" s="0">
        <x:f>'Historical Trades'!F8688</x:f>
      </x:c>
      <x:c r="G8688" s="0">
        <x:f>'Historical Trades'!G8688</x:f>
      </x:c>
      <x:c r="H8688" s="0">
        <x:f>'Historical Trades'!H8688</x:f>
      </x:c>
      <x:c r="I8688" s="0">
        <x:f>'Historical Trades'!I8688</x:f>
      </x:c>
      <x:c r="J8688" s="0">
        <x:f>'Historical Trades'!J8688</x:f>
      </x:c>
      <x:c r="K8688" s="0">
        <x:f>'Historical Trades'!K8688</x:f>
      </x:c>
      <x:c r="L8688" s="0">
        <x:f>'Historical Trades'!L8688</x:f>
      </x:c>
      <x:c r="M8688" s="0">
        <x:f>'Historical Trades'!M8688</x:f>
      </x:c>
      <x:c r="N8688" s="0">
        <x:f>CLEAN('Historical Trades'!O8688)</x:f>
      </x:c>
      <x:c r="P8688" s="14">
        <x:f>IF(G8688="sell",M8688,-M8688)</x:f>
      </x:c>
      <x:c r="Q8688" s="14">
        <x:f>VLOOKUP(N8688,'Currency Rates'!$A$3:$C$32,3,0)</x:f>
      </x:c>
      <x:c r="R8688" s="0">
        <x:f>IF(A8688="SPUS",0,IF(A8688="FWD",0,P8688/Q8688))</x:f>
      </x:c>
    </x:row>
    <x:row r="8689" spans="1:19" x14ac:dyDescent="0.3">
      <x:c r="A8689" s="0">
        <x:f>'Historical Trades'!A8689</x:f>
      </x:c>
      <x:c r="B8689" s="0">
        <x:f>'Historical Trades'!B8689</x:f>
      </x:c>
      <x:c r="C8689" s="23">
        <x:f>'Historical Trades'!C8689</x:f>
      </x:c>
      <x:c r="D8689" s="0">
        <x:f>'Historical Trades'!D8689</x:f>
      </x:c>
      <x:c r="E8689" s="23">
        <x:f>'Historical Trades'!E8689</x:f>
      </x:c>
      <x:c r="F8689" s="0">
        <x:f>'Historical Trades'!F8689</x:f>
      </x:c>
      <x:c r="G8689" s="0">
        <x:f>'Historical Trades'!G8689</x:f>
      </x:c>
      <x:c r="H8689" s="0">
        <x:f>'Historical Trades'!H8689</x:f>
      </x:c>
      <x:c r="I8689" s="0">
        <x:f>'Historical Trades'!I8689</x:f>
      </x:c>
      <x:c r="J8689" s="0">
        <x:f>'Historical Trades'!J8689</x:f>
      </x:c>
      <x:c r="K8689" s="0">
        <x:f>'Historical Trades'!K8689</x:f>
      </x:c>
      <x:c r="L8689" s="0">
        <x:f>'Historical Trades'!L8689</x:f>
      </x:c>
      <x:c r="M8689" s="0">
        <x:f>'Historical Trades'!M8689</x:f>
      </x:c>
      <x:c r="N8689" s="0">
        <x:f>CLEAN('Historical Trades'!O8689)</x:f>
      </x:c>
      <x:c r="P8689" s="14">
        <x:f>IF(G8689="sell",M8689,-M8689)</x:f>
      </x:c>
      <x:c r="Q8689" s="14">
        <x:f>VLOOKUP(N8689,'Currency Rates'!$A$3:$C$32,3,0)</x:f>
      </x:c>
      <x:c r="R8689" s="0">
        <x:f>IF(A8689="SPUS",0,IF(A8689="FWD",0,P8689/Q8689))</x:f>
      </x:c>
    </x:row>
    <x:row r="8690" spans="1:19" x14ac:dyDescent="0.3">
      <x:c r="A8690" s="0">
        <x:f>'Historical Trades'!A8690</x:f>
      </x:c>
      <x:c r="B8690" s="0">
        <x:f>'Historical Trades'!B8690</x:f>
      </x:c>
      <x:c r="C8690" s="23">
        <x:f>'Historical Trades'!C8690</x:f>
      </x:c>
      <x:c r="D8690" s="0">
        <x:f>'Historical Trades'!D8690</x:f>
      </x:c>
      <x:c r="E8690" s="23">
        <x:f>'Historical Trades'!E8690</x:f>
      </x:c>
      <x:c r="F8690" s="0">
        <x:f>'Historical Trades'!F8690</x:f>
      </x:c>
      <x:c r="G8690" s="0">
        <x:f>'Historical Trades'!G8690</x:f>
      </x:c>
      <x:c r="H8690" s="0">
        <x:f>'Historical Trades'!H8690</x:f>
      </x:c>
      <x:c r="I8690" s="0">
        <x:f>'Historical Trades'!I8690</x:f>
      </x:c>
      <x:c r="J8690" s="0">
        <x:f>'Historical Trades'!J8690</x:f>
      </x:c>
      <x:c r="K8690" s="0">
        <x:f>'Historical Trades'!K8690</x:f>
      </x:c>
      <x:c r="L8690" s="0">
        <x:f>'Historical Trades'!L8690</x:f>
      </x:c>
      <x:c r="M8690" s="0">
        <x:f>'Historical Trades'!M8690</x:f>
      </x:c>
      <x:c r="N8690" s="0">
        <x:f>CLEAN('Historical Trades'!O8690)</x:f>
      </x:c>
      <x:c r="P8690" s="14">
        <x:f>IF(G8690="sell",M8690,-M8690)</x:f>
      </x:c>
      <x:c r="Q8690" s="14">
        <x:f>VLOOKUP(N8690,'Currency Rates'!$A$3:$C$32,3,0)</x:f>
      </x:c>
      <x:c r="R8690" s="0">
        <x:f>IF(A8690="SPUS",0,IF(A8690="FWD",0,P8690/Q8690))</x:f>
      </x:c>
    </x:row>
    <x:row r="8691" spans="1:19" x14ac:dyDescent="0.3">
      <x:c r="A8691" s="0">
        <x:f>'Historical Trades'!A8691</x:f>
      </x:c>
      <x:c r="B8691" s="0">
        <x:f>'Historical Trades'!B8691</x:f>
      </x:c>
      <x:c r="C8691" s="23">
        <x:f>'Historical Trades'!C8691</x:f>
      </x:c>
      <x:c r="D8691" s="0">
        <x:f>'Historical Trades'!D8691</x:f>
      </x:c>
      <x:c r="E8691" s="23">
        <x:f>'Historical Trades'!E8691</x:f>
      </x:c>
      <x:c r="F8691" s="0">
        <x:f>'Historical Trades'!F8691</x:f>
      </x:c>
      <x:c r="G8691" s="0">
        <x:f>'Historical Trades'!G8691</x:f>
      </x:c>
      <x:c r="H8691" s="0">
        <x:f>'Historical Trades'!H8691</x:f>
      </x:c>
      <x:c r="I8691" s="0">
        <x:f>'Historical Trades'!I8691</x:f>
      </x:c>
      <x:c r="J8691" s="0">
        <x:f>'Historical Trades'!J8691</x:f>
      </x:c>
      <x:c r="K8691" s="0">
        <x:f>'Historical Trades'!K8691</x:f>
      </x:c>
      <x:c r="L8691" s="0">
        <x:f>'Historical Trades'!L8691</x:f>
      </x:c>
      <x:c r="M8691" s="0">
        <x:f>'Historical Trades'!M8691</x:f>
      </x:c>
      <x:c r="N8691" s="0">
        <x:f>CLEAN('Historical Trades'!O8691)</x:f>
      </x:c>
      <x:c r="P8691" s="14">
        <x:f>IF(G8691="sell",M8691,-M8691)</x:f>
      </x:c>
      <x:c r="Q8691" s="14">
        <x:f>VLOOKUP(N8691,'Currency Rates'!$A$3:$C$32,3,0)</x:f>
      </x:c>
      <x:c r="R8691" s="0">
        <x:f>IF(A8691="SPUS",0,IF(A8691="FWD",0,P8691/Q8691))</x:f>
      </x:c>
    </x:row>
    <x:row r="8692" spans="1:19" x14ac:dyDescent="0.3">
      <x:c r="A8692" s="0">
        <x:f>'Historical Trades'!A8692</x:f>
      </x:c>
      <x:c r="B8692" s="0">
        <x:f>'Historical Trades'!B8692</x:f>
      </x:c>
      <x:c r="C8692" s="23">
        <x:f>'Historical Trades'!C8692</x:f>
      </x:c>
      <x:c r="D8692" s="0">
        <x:f>'Historical Trades'!D8692</x:f>
      </x:c>
      <x:c r="E8692" s="23">
        <x:f>'Historical Trades'!E8692</x:f>
      </x:c>
      <x:c r="F8692" s="0">
        <x:f>'Historical Trades'!F8692</x:f>
      </x:c>
      <x:c r="G8692" s="0">
        <x:f>'Historical Trades'!G8692</x:f>
      </x:c>
      <x:c r="H8692" s="0">
        <x:f>'Historical Trades'!H8692</x:f>
      </x:c>
      <x:c r="I8692" s="0">
        <x:f>'Historical Trades'!I8692</x:f>
      </x:c>
      <x:c r="J8692" s="0">
        <x:f>'Historical Trades'!J8692</x:f>
      </x:c>
      <x:c r="K8692" s="0">
        <x:f>'Historical Trades'!K8692</x:f>
      </x:c>
      <x:c r="L8692" s="0">
        <x:f>'Historical Trades'!L8692</x:f>
      </x:c>
      <x:c r="M8692" s="0">
        <x:f>'Historical Trades'!M8692</x:f>
      </x:c>
      <x:c r="N8692" s="0">
        <x:f>CLEAN('Historical Trades'!O8692)</x:f>
      </x:c>
      <x:c r="P8692" s="14">
        <x:f>IF(G8692="sell",M8692,-M8692)</x:f>
      </x:c>
      <x:c r="Q8692" s="14">
        <x:f>VLOOKUP(N8692,'Currency Rates'!$A$3:$C$32,3,0)</x:f>
      </x:c>
      <x:c r="R8692" s="0">
        <x:f>IF(A8692="SPUS",0,IF(A8692="FWD",0,P8692/Q8692))</x:f>
      </x:c>
    </x:row>
    <x:row r="8693" spans="1:19" x14ac:dyDescent="0.3">
      <x:c r="A8693" s="0">
        <x:f>'Historical Trades'!A8693</x:f>
      </x:c>
      <x:c r="B8693" s="0">
        <x:f>'Historical Trades'!B8693</x:f>
      </x:c>
      <x:c r="C8693" s="23">
        <x:f>'Historical Trades'!C8693</x:f>
      </x:c>
      <x:c r="D8693" s="0">
        <x:f>'Historical Trades'!D8693</x:f>
      </x:c>
      <x:c r="E8693" s="23">
        <x:f>'Historical Trades'!E8693</x:f>
      </x:c>
      <x:c r="F8693" s="0">
        <x:f>'Historical Trades'!F8693</x:f>
      </x:c>
      <x:c r="G8693" s="0">
        <x:f>'Historical Trades'!G8693</x:f>
      </x:c>
      <x:c r="H8693" s="0">
        <x:f>'Historical Trades'!H8693</x:f>
      </x:c>
      <x:c r="I8693" s="0">
        <x:f>'Historical Trades'!I8693</x:f>
      </x:c>
      <x:c r="J8693" s="0">
        <x:f>'Historical Trades'!J8693</x:f>
      </x:c>
      <x:c r="K8693" s="0">
        <x:f>'Historical Trades'!K8693</x:f>
      </x:c>
      <x:c r="L8693" s="0">
        <x:f>'Historical Trades'!L8693</x:f>
      </x:c>
      <x:c r="M8693" s="0">
        <x:f>'Historical Trades'!M8693</x:f>
      </x:c>
      <x:c r="N8693" s="0">
        <x:f>CLEAN('Historical Trades'!O8693)</x:f>
      </x:c>
      <x:c r="P8693" s="14">
        <x:f>IF(G8693="sell",M8693,-M8693)</x:f>
      </x:c>
      <x:c r="Q8693" s="14">
        <x:f>VLOOKUP(N8693,'Currency Rates'!$A$3:$C$32,3,0)</x:f>
      </x:c>
      <x:c r="R8693" s="0">
        <x:f>IF(A8693="SPUS",0,IF(A8693="FWD",0,P8693/Q8693))</x:f>
      </x:c>
    </x:row>
    <x:row r="8694" spans="1:19" x14ac:dyDescent="0.3">
      <x:c r="A8694" s="0">
        <x:f>'Historical Trades'!A8694</x:f>
      </x:c>
      <x:c r="B8694" s="0">
        <x:f>'Historical Trades'!B8694</x:f>
      </x:c>
      <x:c r="C8694" s="23">
        <x:f>'Historical Trades'!C8694</x:f>
      </x:c>
      <x:c r="D8694" s="0">
        <x:f>'Historical Trades'!D8694</x:f>
      </x:c>
      <x:c r="E8694" s="23">
        <x:f>'Historical Trades'!E8694</x:f>
      </x:c>
      <x:c r="F8694" s="0">
        <x:f>'Historical Trades'!F8694</x:f>
      </x:c>
      <x:c r="G8694" s="0">
        <x:f>'Historical Trades'!G8694</x:f>
      </x:c>
      <x:c r="H8694" s="0">
        <x:f>'Historical Trades'!H8694</x:f>
      </x:c>
      <x:c r="I8694" s="0">
        <x:f>'Historical Trades'!I8694</x:f>
      </x:c>
      <x:c r="J8694" s="0">
        <x:f>'Historical Trades'!J8694</x:f>
      </x:c>
      <x:c r="K8694" s="0">
        <x:f>'Historical Trades'!K8694</x:f>
      </x:c>
      <x:c r="L8694" s="0">
        <x:f>'Historical Trades'!L8694</x:f>
      </x:c>
      <x:c r="M8694" s="0">
        <x:f>'Historical Trades'!M8694</x:f>
      </x:c>
      <x:c r="N8694" s="0">
        <x:f>CLEAN('Historical Trades'!O8694)</x:f>
      </x:c>
      <x:c r="P8694" s="14">
        <x:f>IF(G8694="sell",M8694,-M8694)</x:f>
      </x:c>
      <x:c r="Q8694" s="14">
        <x:f>VLOOKUP(N8694,'Currency Rates'!$A$3:$C$32,3,0)</x:f>
      </x:c>
      <x:c r="R8694" s="0">
        <x:f>IF(A8694="SPUS",0,IF(A8694="FWD",0,P8694/Q8694))</x:f>
      </x:c>
    </x:row>
    <x:row r="8695" spans="1:19" x14ac:dyDescent="0.3">
      <x:c r="A8695" s="0">
        <x:f>'Historical Trades'!A8695</x:f>
      </x:c>
      <x:c r="B8695" s="0">
        <x:f>'Historical Trades'!B8695</x:f>
      </x:c>
      <x:c r="C8695" s="23">
        <x:f>'Historical Trades'!C8695</x:f>
      </x:c>
      <x:c r="D8695" s="0">
        <x:f>'Historical Trades'!D8695</x:f>
      </x:c>
      <x:c r="E8695" s="23">
        <x:f>'Historical Trades'!E8695</x:f>
      </x:c>
      <x:c r="F8695" s="0">
        <x:f>'Historical Trades'!F8695</x:f>
      </x:c>
      <x:c r="G8695" s="0">
        <x:f>'Historical Trades'!G8695</x:f>
      </x:c>
      <x:c r="H8695" s="0">
        <x:f>'Historical Trades'!H8695</x:f>
      </x:c>
      <x:c r="I8695" s="0">
        <x:f>'Historical Trades'!I8695</x:f>
      </x:c>
      <x:c r="J8695" s="0">
        <x:f>'Historical Trades'!J8695</x:f>
      </x:c>
      <x:c r="K8695" s="0">
        <x:f>'Historical Trades'!K8695</x:f>
      </x:c>
      <x:c r="L8695" s="0">
        <x:f>'Historical Trades'!L8695</x:f>
      </x:c>
      <x:c r="M8695" s="0">
        <x:f>'Historical Trades'!M8695</x:f>
      </x:c>
      <x:c r="N8695" s="0">
        <x:f>CLEAN('Historical Trades'!O8695)</x:f>
      </x:c>
      <x:c r="P8695" s="14">
        <x:f>IF(G8695="sell",M8695,-M8695)</x:f>
      </x:c>
      <x:c r="Q8695" s="14">
        <x:f>VLOOKUP(N8695,'Currency Rates'!$A$3:$C$32,3,0)</x:f>
      </x:c>
      <x:c r="R8695" s="0">
        <x:f>IF(A8695="SPUS",0,IF(A8695="FWD",0,P8695/Q8695))</x:f>
      </x:c>
    </x:row>
    <x:row r="8696" spans="1:19" x14ac:dyDescent="0.3">
      <x:c r="A8696" s="0">
        <x:f>'Historical Trades'!A8696</x:f>
      </x:c>
      <x:c r="B8696" s="0">
        <x:f>'Historical Trades'!B8696</x:f>
      </x:c>
      <x:c r="C8696" s="23">
        <x:f>'Historical Trades'!C8696</x:f>
      </x:c>
      <x:c r="D8696" s="0">
        <x:f>'Historical Trades'!D8696</x:f>
      </x:c>
      <x:c r="E8696" s="23">
        <x:f>'Historical Trades'!E8696</x:f>
      </x:c>
      <x:c r="F8696" s="0">
        <x:f>'Historical Trades'!F8696</x:f>
      </x:c>
      <x:c r="G8696" s="0">
        <x:f>'Historical Trades'!G8696</x:f>
      </x:c>
      <x:c r="H8696" s="0">
        <x:f>'Historical Trades'!H8696</x:f>
      </x:c>
      <x:c r="I8696" s="0">
        <x:f>'Historical Trades'!I8696</x:f>
      </x:c>
      <x:c r="J8696" s="0">
        <x:f>'Historical Trades'!J8696</x:f>
      </x:c>
      <x:c r="K8696" s="0">
        <x:f>'Historical Trades'!K8696</x:f>
      </x:c>
      <x:c r="L8696" s="0">
        <x:f>'Historical Trades'!L8696</x:f>
      </x:c>
      <x:c r="M8696" s="0">
        <x:f>'Historical Trades'!M8696</x:f>
      </x:c>
      <x:c r="N8696" s="0">
        <x:f>CLEAN('Historical Trades'!O8696)</x:f>
      </x:c>
      <x:c r="P8696" s="14">
        <x:f>IF(G8696="sell",M8696,-M8696)</x:f>
      </x:c>
      <x:c r="Q8696" s="14">
        <x:f>VLOOKUP(N8696,'Currency Rates'!$A$3:$C$32,3,0)</x:f>
      </x:c>
      <x:c r="R8696" s="0">
        <x:f>IF(A8696="SPUS",0,IF(A8696="FWD",0,P8696/Q8696))</x:f>
      </x:c>
    </x:row>
    <x:row r="8697" spans="1:19" x14ac:dyDescent="0.3">
      <x:c r="A8697" s="0">
        <x:f>'Historical Trades'!A8697</x:f>
      </x:c>
      <x:c r="B8697" s="0">
        <x:f>'Historical Trades'!B8697</x:f>
      </x:c>
      <x:c r="C8697" s="23">
        <x:f>'Historical Trades'!C8697</x:f>
      </x:c>
      <x:c r="D8697" s="0">
        <x:f>'Historical Trades'!D8697</x:f>
      </x:c>
      <x:c r="E8697" s="23">
        <x:f>'Historical Trades'!E8697</x:f>
      </x:c>
      <x:c r="F8697" s="0">
        <x:f>'Historical Trades'!F8697</x:f>
      </x:c>
      <x:c r="G8697" s="0">
        <x:f>'Historical Trades'!G8697</x:f>
      </x:c>
      <x:c r="H8697" s="0">
        <x:f>'Historical Trades'!H8697</x:f>
      </x:c>
      <x:c r="I8697" s="0">
        <x:f>'Historical Trades'!I8697</x:f>
      </x:c>
      <x:c r="J8697" s="0">
        <x:f>'Historical Trades'!J8697</x:f>
      </x:c>
      <x:c r="K8697" s="0">
        <x:f>'Historical Trades'!K8697</x:f>
      </x:c>
      <x:c r="L8697" s="0">
        <x:f>'Historical Trades'!L8697</x:f>
      </x:c>
      <x:c r="M8697" s="0">
        <x:f>'Historical Trades'!M8697</x:f>
      </x:c>
      <x:c r="N8697" s="0">
        <x:f>CLEAN('Historical Trades'!O8697)</x:f>
      </x:c>
      <x:c r="P8697" s="14">
        <x:f>IF(G8697="sell",M8697,-M8697)</x:f>
      </x:c>
      <x:c r="Q8697" s="14">
        <x:f>VLOOKUP(N8697,'Currency Rates'!$A$3:$C$32,3,0)</x:f>
      </x:c>
      <x:c r="R8697" s="0">
        <x:f>IF(A8697="SPUS",0,IF(A8697="FWD",0,P8697/Q8697))</x:f>
      </x:c>
    </x:row>
    <x:row r="8698" spans="1:19" x14ac:dyDescent="0.3">
      <x:c r="A8698" s="0">
        <x:f>'Historical Trades'!A8698</x:f>
      </x:c>
      <x:c r="B8698" s="0">
        <x:f>'Historical Trades'!B8698</x:f>
      </x:c>
      <x:c r="C8698" s="23">
        <x:f>'Historical Trades'!C8698</x:f>
      </x:c>
      <x:c r="D8698" s="0">
        <x:f>'Historical Trades'!D8698</x:f>
      </x:c>
      <x:c r="E8698" s="23">
        <x:f>'Historical Trades'!E8698</x:f>
      </x:c>
      <x:c r="F8698" s="0">
        <x:f>'Historical Trades'!F8698</x:f>
      </x:c>
      <x:c r="G8698" s="0">
        <x:f>'Historical Trades'!G8698</x:f>
      </x:c>
      <x:c r="H8698" s="0">
        <x:f>'Historical Trades'!H8698</x:f>
      </x:c>
      <x:c r="I8698" s="0">
        <x:f>'Historical Trades'!I8698</x:f>
      </x:c>
      <x:c r="J8698" s="0">
        <x:f>'Historical Trades'!J8698</x:f>
      </x:c>
      <x:c r="K8698" s="0">
        <x:f>'Historical Trades'!K8698</x:f>
      </x:c>
      <x:c r="L8698" s="0">
        <x:f>'Historical Trades'!L8698</x:f>
      </x:c>
      <x:c r="M8698" s="0">
        <x:f>'Historical Trades'!M8698</x:f>
      </x:c>
      <x:c r="N8698" s="0">
        <x:f>CLEAN('Historical Trades'!O8698)</x:f>
      </x:c>
      <x:c r="P8698" s="14">
        <x:f>IF(G8698="sell",M8698,-M8698)</x:f>
      </x:c>
      <x:c r="Q8698" s="14">
        <x:f>VLOOKUP(N8698,'Currency Rates'!$A$3:$C$32,3,0)</x:f>
      </x:c>
      <x:c r="R8698" s="0">
        <x:f>IF(A8698="SPUS",0,IF(A8698="FWD",0,P8698/Q8698))</x:f>
      </x:c>
    </x:row>
    <x:row r="8699" spans="1:19" x14ac:dyDescent="0.3">
      <x:c r="A8699" s="0">
        <x:f>'Historical Trades'!A8699</x:f>
      </x:c>
      <x:c r="B8699" s="0">
        <x:f>'Historical Trades'!B8699</x:f>
      </x:c>
      <x:c r="C8699" s="23">
        <x:f>'Historical Trades'!C8699</x:f>
      </x:c>
      <x:c r="D8699" s="0">
        <x:f>'Historical Trades'!D8699</x:f>
      </x:c>
      <x:c r="E8699" s="23">
        <x:f>'Historical Trades'!E8699</x:f>
      </x:c>
      <x:c r="F8699" s="0">
        <x:f>'Historical Trades'!F8699</x:f>
      </x:c>
      <x:c r="G8699" s="0">
        <x:f>'Historical Trades'!G8699</x:f>
      </x:c>
      <x:c r="H8699" s="0">
        <x:f>'Historical Trades'!H8699</x:f>
      </x:c>
      <x:c r="I8699" s="0">
        <x:f>'Historical Trades'!I8699</x:f>
      </x:c>
      <x:c r="J8699" s="0">
        <x:f>'Historical Trades'!J8699</x:f>
      </x:c>
      <x:c r="K8699" s="0">
        <x:f>'Historical Trades'!K8699</x:f>
      </x:c>
      <x:c r="L8699" s="0">
        <x:f>'Historical Trades'!L8699</x:f>
      </x:c>
      <x:c r="M8699" s="0">
        <x:f>'Historical Trades'!M8699</x:f>
      </x:c>
      <x:c r="N8699" s="0">
        <x:f>CLEAN('Historical Trades'!O8699)</x:f>
      </x:c>
      <x:c r="P8699" s="14">
        <x:f>IF(G8699="sell",M8699,-M8699)</x:f>
      </x:c>
      <x:c r="Q8699" s="14">
        <x:f>VLOOKUP(N8699,'Currency Rates'!$A$3:$C$32,3,0)</x:f>
      </x:c>
      <x:c r="R8699" s="0">
        <x:f>IF(A8699="SPUS",0,IF(A8699="FWD",0,P8699/Q8699))</x:f>
      </x:c>
    </x:row>
    <x:row r="8700" spans="1:19" x14ac:dyDescent="0.3">
      <x:c r="A8700" s="0">
        <x:f>'Historical Trades'!A8700</x:f>
      </x:c>
      <x:c r="B8700" s="0">
        <x:f>'Historical Trades'!B8700</x:f>
      </x:c>
      <x:c r="C8700" s="23">
        <x:f>'Historical Trades'!C8700</x:f>
      </x:c>
      <x:c r="D8700" s="0">
        <x:f>'Historical Trades'!D8700</x:f>
      </x:c>
      <x:c r="E8700" s="23">
        <x:f>'Historical Trades'!E8700</x:f>
      </x:c>
      <x:c r="F8700" s="0">
        <x:f>'Historical Trades'!F8700</x:f>
      </x:c>
      <x:c r="G8700" s="0">
        <x:f>'Historical Trades'!G8700</x:f>
      </x:c>
      <x:c r="H8700" s="0">
        <x:f>'Historical Trades'!H8700</x:f>
      </x:c>
      <x:c r="I8700" s="0">
        <x:f>'Historical Trades'!I8700</x:f>
      </x:c>
      <x:c r="J8700" s="0">
        <x:f>'Historical Trades'!J8700</x:f>
      </x:c>
      <x:c r="K8700" s="0">
        <x:f>'Historical Trades'!K8700</x:f>
      </x:c>
      <x:c r="L8700" s="0">
        <x:f>'Historical Trades'!L8700</x:f>
      </x:c>
      <x:c r="M8700" s="0">
        <x:f>'Historical Trades'!M8700</x:f>
      </x:c>
      <x:c r="N8700" s="0">
        <x:f>CLEAN('Historical Trades'!O8700)</x:f>
      </x:c>
      <x:c r="P8700" s="14">
        <x:f>IF(G8700="sell",M8700,-M8700)</x:f>
      </x:c>
      <x:c r="Q8700" s="14">
        <x:f>VLOOKUP(N8700,'Currency Rates'!$A$3:$C$32,3,0)</x:f>
      </x:c>
      <x:c r="R8700" s="0">
        <x:f>IF(A8700="SPUS",0,IF(A8700="FWD",0,P8700/Q8700))</x:f>
      </x:c>
    </x:row>
    <x:row r="8701" spans="1:19" x14ac:dyDescent="0.3">
      <x:c r="A8701" s="0">
        <x:f>'Historical Trades'!A8701</x:f>
      </x:c>
      <x:c r="B8701" s="0">
        <x:f>'Historical Trades'!B8701</x:f>
      </x:c>
      <x:c r="C8701" s="23">
        <x:f>'Historical Trades'!C8701</x:f>
      </x:c>
      <x:c r="D8701" s="0">
        <x:f>'Historical Trades'!D8701</x:f>
      </x:c>
      <x:c r="E8701" s="23">
        <x:f>'Historical Trades'!E8701</x:f>
      </x:c>
      <x:c r="F8701" s="0">
        <x:f>'Historical Trades'!F8701</x:f>
      </x:c>
      <x:c r="G8701" s="0">
        <x:f>'Historical Trades'!G8701</x:f>
      </x:c>
      <x:c r="H8701" s="0">
        <x:f>'Historical Trades'!H8701</x:f>
      </x:c>
      <x:c r="I8701" s="0">
        <x:f>'Historical Trades'!I8701</x:f>
      </x:c>
      <x:c r="J8701" s="0">
        <x:f>'Historical Trades'!J8701</x:f>
      </x:c>
      <x:c r="K8701" s="0">
        <x:f>'Historical Trades'!K8701</x:f>
      </x:c>
      <x:c r="L8701" s="0">
        <x:f>'Historical Trades'!L8701</x:f>
      </x:c>
      <x:c r="M8701" s="0">
        <x:f>'Historical Trades'!M8701</x:f>
      </x:c>
      <x:c r="N8701" s="0">
        <x:f>CLEAN('Historical Trades'!O8701)</x:f>
      </x:c>
      <x:c r="P8701" s="14">
        <x:f>IF(G8701="sell",M8701,-M8701)</x:f>
      </x:c>
      <x:c r="Q8701" s="14">
        <x:f>VLOOKUP(N8701,'Currency Rates'!$A$3:$C$32,3,0)</x:f>
      </x:c>
      <x:c r="R8701" s="0">
        <x:f>IF(A8701="SPUS",0,IF(A8701="FWD",0,P8701/Q8701))</x:f>
      </x:c>
    </x:row>
    <x:row r="8702" spans="1:19" x14ac:dyDescent="0.3">
      <x:c r="A8702" s="0">
        <x:f>'Historical Trades'!A8702</x:f>
      </x:c>
      <x:c r="B8702" s="0">
        <x:f>'Historical Trades'!B8702</x:f>
      </x:c>
      <x:c r="C8702" s="23">
        <x:f>'Historical Trades'!C8702</x:f>
      </x:c>
      <x:c r="D8702" s="0">
        <x:f>'Historical Trades'!D8702</x:f>
      </x:c>
      <x:c r="E8702" s="23">
        <x:f>'Historical Trades'!E8702</x:f>
      </x:c>
      <x:c r="F8702" s="0">
        <x:f>'Historical Trades'!F8702</x:f>
      </x:c>
      <x:c r="G8702" s="0">
        <x:f>'Historical Trades'!G8702</x:f>
      </x:c>
      <x:c r="H8702" s="0">
        <x:f>'Historical Trades'!H8702</x:f>
      </x:c>
      <x:c r="I8702" s="0">
        <x:f>'Historical Trades'!I8702</x:f>
      </x:c>
      <x:c r="J8702" s="0">
        <x:f>'Historical Trades'!J8702</x:f>
      </x:c>
      <x:c r="K8702" s="0">
        <x:f>'Historical Trades'!K8702</x:f>
      </x:c>
      <x:c r="L8702" s="0">
        <x:f>'Historical Trades'!L8702</x:f>
      </x:c>
      <x:c r="M8702" s="0">
        <x:f>'Historical Trades'!M8702</x:f>
      </x:c>
      <x:c r="N8702" s="0">
        <x:f>CLEAN('Historical Trades'!O8702)</x:f>
      </x:c>
      <x:c r="P8702" s="14">
        <x:f>IF(G8702="sell",M8702,-M8702)</x:f>
      </x:c>
      <x:c r="Q8702" s="14">
        <x:f>VLOOKUP(N8702,'Currency Rates'!$A$3:$C$32,3,0)</x:f>
      </x:c>
      <x:c r="R8702" s="0">
        <x:f>IF(A8702="SPUS",0,IF(A8702="FWD",0,P8702/Q8702))</x:f>
      </x:c>
    </x:row>
    <x:row r="8703" spans="1:19" x14ac:dyDescent="0.3">
      <x:c r="A8703" s="0">
        <x:f>'Historical Trades'!A8703</x:f>
      </x:c>
      <x:c r="B8703" s="0">
        <x:f>'Historical Trades'!B8703</x:f>
      </x:c>
      <x:c r="C8703" s="23">
        <x:f>'Historical Trades'!C8703</x:f>
      </x:c>
      <x:c r="D8703" s="0">
        <x:f>'Historical Trades'!D8703</x:f>
      </x:c>
      <x:c r="E8703" s="23">
        <x:f>'Historical Trades'!E8703</x:f>
      </x:c>
      <x:c r="F8703" s="0">
        <x:f>'Historical Trades'!F8703</x:f>
      </x:c>
      <x:c r="G8703" s="0">
        <x:f>'Historical Trades'!G8703</x:f>
      </x:c>
      <x:c r="H8703" s="0">
        <x:f>'Historical Trades'!H8703</x:f>
      </x:c>
      <x:c r="I8703" s="0">
        <x:f>'Historical Trades'!I8703</x:f>
      </x:c>
      <x:c r="J8703" s="0">
        <x:f>'Historical Trades'!J8703</x:f>
      </x:c>
      <x:c r="K8703" s="0">
        <x:f>'Historical Trades'!K8703</x:f>
      </x:c>
      <x:c r="L8703" s="0">
        <x:f>'Historical Trades'!L8703</x:f>
      </x:c>
      <x:c r="M8703" s="0">
        <x:f>'Historical Trades'!M8703</x:f>
      </x:c>
      <x:c r="N8703" s="0">
        <x:f>CLEAN('Historical Trades'!O8703)</x:f>
      </x:c>
      <x:c r="P8703" s="14">
        <x:f>IF(G8703="sell",M8703,-M8703)</x:f>
      </x:c>
      <x:c r="Q8703" s="14">
        <x:f>VLOOKUP(N8703,'Currency Rates'!$A$3:$C$32,3,0)</x:f>
      </x:c>
      <x:c r="R8703" s="0">
        <x:f>IF(A8703="SPUS",0,IF(A8703="FWD",0,P8703/Q8703))</x:f>
      </x:c>
    </x:row>
    <x:row r="8704" spans="1:19" x14ac:dyDescent="0.3">
      <x:c r="A8704" s="0">
        <x:f>'Historical Trades'!A8704</x:f>
      </x:c>
      <x:c r="B8704" s="0">
        <x:f>'Historical Trades'!B8704</x:f>
      </x:c>
      <x:c r="C8704" s="23">
        <x:f>'Historical Trades'!C8704</x:f>
      </x:c>
      <x:c r="D8704" s="0">
        <x:f>'Historical Trades'!D8704</x:f>
      </x:c>
      <x:c r="E8704" s="23">
        <x:f>'Historical Trades'!E8704</x:f>
      </x:c>
      <x:c r="F8704" s="0">
        <x:f>'Historical Trades'!F8704</x:f>
      </x:c>
      <x:c r="G8704" s="0">
        <x:f>'Historical Trades'!G8704</x:f>
      </x:c>
      <x:c r="H8704" s="0">
        <x:f>'Historical Trades'!H8704</x:f>
      </x:c>
      <x:c r="I8704" s="0">
        <x:f>'Historical Trades'!I8704</x:f>
      </x:c>
      <x:c r="J8704" s="0">
        <x:f>'Historical Trades'!J8704</x:f>
      </x:c>
      <x:c r="K8704" s="0">
        <x:f>'Historical Trades'!K8704</x:f>
      </x:c>
      <x:c r="L8704" s="0">
        <x:f>'Historical Trades'!L8704</x:f>
      </x:c>
      <x:c r="M8704" s="0">
        <x:f>'Historical Trades'!M8704</x:f>
      </x:c>
      <x:c r="N8704" s="0">
        <x:f>CLEAN('Historical Trades'!O8704)</x:f>
      </x:c>
      <x:c r="P8704" s="14">
        <x:f>IF(G8704="sell",M8704,-M8704)</x:f>
      </x:c>
      <x:c r="Q8704" s="14">
        <x:f>VLOOKUP(N8704,'Currency Rates'!$A$3:$C$32,3,0)</x:f>
      </x:c>
      <x:c r="R8704" s="0">
        <x:f>IF(A8704="SPUS",0,IF(A8704="FWD",0,P8704/Q8704))</x:f>
      </x:c>
    </x:row>
    <x:row r="8705" spans="1:19" x14ac:dyDescent="0.3">
      <x:c r="A8705" s="0">
        <x:f>'Historical Trades'!A8705</x:f>
      </x:c>
      <x:c r="B8705" s="0">
        <x:f>'Historical Trades'!B8705</x:f>
      </x:c>
      <x:c r="C8705" s="23">
        <x:f>'Historical Trades'!C8705</x:f>
      </x:c>
      <x:c r="D8705" s="0">
        <x:f>'Historical Trades'!D8705</x:f>
      </x:c>
      <x:c r="E8705" s="23">
        <x:f>'Historical Trades'!E8705</x:f>
      </x:c>
      <x:c r="F8705" s="0">
        <x:f>'Historical Trades'!F8705</x:f>
      </x:c>
      <x:c r="G8705" s="0">
        <x:f>'Historical Trades'!G8705</x:f>
      </x:c>
      <x:c r="H8705" s="0">
        <x:f>'Historical Trades'!H8705</x:f>
      </x:c>
      <x:c r="I8705" s="0">
        <x:f>'Historical Trades'!I8705</x:f>
      </x:c>
      <x:c r="J8705" s="0">
        <x:f>'Historical Trades'!J8705</x:f>
      </x:c>
      <x:c r="K8705" s="0">
        <x:f>'Historical Trades'!K8705</x:f>
      </x:c>
      <x:c r="L8705" s="0">
        <x:f>'Historical Trades'!L8705</x:f>
      </x:c>
      <x:c r="M8705" s="0">
        <x:f>'Historical Trades'!M8705</x:f>
      </x:c>
      <x:c r="N8705" s="0">
        <x:f>CLEAN('Historical Trades'!O8705)</x:f>
      </x:c>
      <x:c r="P8705" s="14">
        <x:f>IF(G8705="sell",M8705,-M8705)</x:f>
      </x:c>
      <x:c r="Q8705" s="14">
        <x:f>VLOOKUP(N8705,'Currency Rates'!$A$3:$C$32,3,0)</x:f>
      </x:c>
      <x:c r="R8705" s="0">
        <x:f>IF(A8705="SPUS",0,IF(A8705="FWD",0,P8705/Q8705))</x:f>
      </x:c>
    </x:row>
    <x:row r="8706" spans="1:19" x14ac:dyDescent="0.3">
      <x:c r="A8706" s="0">
        <x:f>'Historical Trades'!A8706</x:f>
      </x:c>
      <x:c r="B8706" s="0">
        <x:f>'Historical Trades'!B8706</x:f>
      </x:c>
      <x:c r="C8706" s="23">
        <x:f>'Historical Trades'!C8706</x:f>
      </x:c>
      <x:c r="D8706" s="0">
        <x:f>'Historical Trades'!D8706</x:f>
      </x:c>
      <x:c r="E8706" s="23">
        <x:f>'Historical Trades'!E8706</x:f>
      </x:c>
      <x:c r="F8706" s="0">
        <x:f>'Historical Trades'!F8706</x:f>
      </x:c>
      <x:c r="G8706" s="0">
        <x:f>'Historical Trades'!G8706</x:f>
      </x:c>
      <x:c r="H8706" s="0">
        <x:f>'Historical Trades'!H8706</x:f>
      </x:c>
      <x:c r="I8706" s="0">
        <x:f>'Historical Trades'!I8706</x:f>
      </x:c>
      <x:c r="J8706" s="0">
        <x:f>'Historical Trades'!J8706</x:f>
      </x:c>
      <x:c r="K8706" s="0">
        <x:f>'Historical Trades'!K8706</x:f>
      </x:c>
      <x:c r="L8706" s="0">
        <x:f>'Historical Trades'!L8706</x:f>
      </x:c>
      <x:c r="M8706" s="0">
        <x:f>'Historical Trades'!M8706</x:f>
      </x:c>
      <x:c r="N8706" s="0">
        <x:f>CLEAN('Historical Trades'!O8706)</x:f>
      </x:c>
      <x:c r="P8706" s="14">
        <x:f>IF(G8706="sell",M8706,-M8706)</x:f>
      </x:c>
      <x:c r="Q8706" s="14">
        <x:f>VLOOKUP(N8706,'Currency Rates'!$A$3:$C$32,3,0)</x:f>
      </x:c>
      <x:c r="R8706" s="0">
        <x:f>IF(A8706="SPUS",0,IF(A8706="FWD",0,P8706/Q8706))</x:f>
      </x:c>
    </x:row>
    <x:row r="8707" spans="1:19" x14ac:dyDescent="0.3">
      <x:c r="A8707" s="0">
        <x:f>'Historical Trades'!A8707</x:f>
      </x:c>
      <x:c r="B8707" s="0">
        <x:f>'Historical Trades'!B8707</x:f>
      </x:c>
      <x:c r="C8707" s="23">
        <x:f>'Historical Trades'!C8707</x:f>
      </x:c>
      <x:c r="D8707" s="0">
        <x:f>'Historical Trades'!D8707</x:f>
      </x:c>
      <x:c r="E8707" s="23">
        <x:f>'Historical Trades'!E8707</x:f>
      </x:c>
      <x:c r="F8707" s="0">
        <x:f>'Historical Trades'!F8707</x:f>
      </x:c>
      <x:c r="G8707" s="0">
        <x:f>'Historical Trades'!G8707</x:f>
      </x:c>
      <x:c r="H8707" s="0">
        <x:f>'Historical Trades'!H8707</x:f>
      </x:c>
      <x:c r="I8707" s="0">
        <x:f>'Historical Trades'!I8707</x:f>
      </x:c>
      <x:c r="J8707" s="0">
        <x:f>'Historical Trades'!J8707</x:f>
      </x:c>
      <x:c r="K8707" s="0">
        <x:f>'Historical Trades'!K8707</x:f>
      </x:c>
      <x:c r="L8707" s="0">
        <x:f>'Historical Trades'!L8707</x:f>
      </x:c>
      <x:c r="M8707" s="0">
        <x:f>'Historical Trades'!M8707</x:f>
      </x:c>
      <x:c r="N8707" s="0">
        <x:f>CLEAN('Historical Trades'!O8707)</x:f>
      </x:c>
      <x:c r="P8707" s="14">
        <x:f>IF(G8707="sell",M8707,-M8707)</x:f>
      </x:c>
      <x:c r="Q8707" s="14">
        <x:f>VLOOKUP(N8707,'Currency Rates'!$A$3:$C$32,3,0)</x:f>
      </x:c>
      <x:c r="R8707" s="0">
        <x:f>IF(A8707="SPUS",0,IF(A8707="FWD",0,P8707/Q8707))</x:f>
      </x:c>
    </x:row>
    <x:row r="8708" spans="1:19" x14ac:dyDescent="0.3">
      <x:c r="A8708" s="0">
        <x:f>'Historical Trades'!A8708</x:f>
      </x:c>
      <x:c r="B8708" s="0">
        <x:f>'Historical Trades'!B8708</x:f>
      </x:c>
      <x:c r="C8708" s="23">
        <x:f>'Historical Trades'!C8708</x:f>
      </x:c>
      <x:c r="D8708" s="0">
        <x:f>'Historical Trades'!D8708</x:f>
      </x:c>
      <x:c r="E8708" s="23">
        <x:f>'Historical Trades'!E8708</x:f>
      </x:c>
      <x:c r="F8708" s="0">
        <x:f>'Historical Trades'!F8708</x:f>
      </x:c>
      <x:c r="G8708" s="0">
        <x:f>'Historical Trades'!G8708</x:f>
      </x:c>
      <x:c r="H8708" s="0">
        <x:f>'Historical Trades'!H8708</x:f>
      </x:c>
      <x:c r="I8708" s="0">
        <x:f>'Historical Trades'!I8708</x:f>
      </x:c>
      <x:c r="J8708" s="0">
        <x:f>'Historical Trades'!J8708</x:f>
      </x:c>
      <x:c r="K8708" s="0">
        <x:f>'Historical Trades'!K8708</x:f>
      </x:c>
      <x:c r="L8708" s="0">
        <x:f>'Historical Trades'!L8708</x:f>
      </x:c>
      <x:c r="M8708" s="0">
        <x:f>'Historical Trades'!M8708</x:f>
      </x:c>
      <x:c r="N8708" s="0">
        <x:f>CLEAN('Historical Trades'!O8708)</x:f>
      </x:c>
      <x:c r="P8708" s="14">
        <x:f>IF(G8708="sell",M8708,-M8708)</x:f>
      </x:c>
      <x:c r="Q8708" s="14">
        <x:f>VLOOKUP(N8708,'Currency Rates'!$A$3:$C$32,3,0)</x:f>
      </x:c>
      <x:c r="R8708" s="0">
        <x:f>IF(A8708="SPUS",0,IF(A8708="FWD",0,P8708/Q8708))</x:f>
      </x:c>
    </x:row>
    <x:row r="8709" spans="1:19" x14ac:dyDescent="0.3">
      <x:c r="A8709" s="0">
        <x:f>'Historical Trades'!A8709</x:f>
      </x:c>
      <x:c r="B8709" s="0">
        <x:f>'Historical Trades'!B8709</x:f>
      </x:c>
      <x:c r="C8709" s="23">
        <x:f>'Historical Trades'!C8709</x:f>
      </x:c>
      <x:c r="D8709" s="0">
        <x:f>'Historical Trades'!D8709</x:f>
      </x:c>
      <x:c r="E8709" s="23">
        <x:f>'Historical Trades'!E8709</x:f>
      </x:c>
      <x:c r="F8709" s="0">
        <x:f>'Historical Trades'!F8709</x:f>
      </x:c>
      <x:c r="G8709" s="0">
        <x:f>'Historical Trades'!G8709</x:f>
      </x:c>
      <x:c r="H8709" s="0">
        <x:f>'Historical Trades'!H8709</x:f>
      </x:c>
      <x:c r="I8709" s="0">
        <x:f>'Historical Trades'!I8709</x:f>
      </x:c>
      <x:c r="J8709" s="0">
        <x:f>'Historical Trades'!J8709</x:f>
      </x:c>
      <x:c r="K8709" s="0">
        <x:f>'Historical Trades'!K8709</x:f>
      </x:c>
      <x:c r="L8709" s="0">
        <x:f>'Historical Trades'!L8709</x:f>
      </x:c>
      <x:c r="M8709" s="0">
        <x:f>'Historical Trades'!M8709</x:f>
      </x:c>
      <x:c r="N8709" s="0">
        <x:f>CLEAN('Historical Trades'!O8709)</x:f>
      </x:c>
      <x:c r="P8709" s="14">
        <x:f>IF(G8709="sell",M8709,-M8709)</x:f>
      </x:c>
      <x:c r="Q8709" s="14">
        <x:f>VLOOKUP(N8709,'Currency Rates'!$A$3:$C$32,3,0)</x:f>
      </x:c>
      <x:c r="R8709" s="0">
        <x:f>IF(A8709="SPUS",0,IF(A8709="FWD",0,P8709/Q8709))</x:f>
      </x:c>
    </x:row>
    <x:row r="8710" spans="1:19" x14ac:dyDescent="0.3">
      <x:c r="A8710" s="0">
        <x:f>'Historical Trades'!A8710</x:f>
      </x:c>
      <x:c r="B8710" s="0">
        <x:f>'Historical Trades'!B8710</x:f>
      </x:c>
      <x:c r="C8710" s="23">
        <x:f>'Historical Trades'!C8710</x:f>
      </x:c>
      <x:c r="D8710" s="0">
        <x:f>'Historical Trades'!D8710</x:f>
      </x:c>
      <x:c r="E8710" s="23">
        <x:f>'Historical Trades'!E8710</x:f>
      </x:c>
      <x:c r="F8710" s="0">
        <x:f>'Historical Trades'!F8710</x:f>
      </x:c>
      <x:c r="G8710" s="0">
        <x:f>'Historical Trades'!G8710</x:f>
      </x:c>
      <x:c r="H8710" s="0">
        <x:f>'Historical Trades'!H8710</x:f>
      </x:c>
      <x:c r="I8710" s="0">
        <x:f>'Historical Trades'!I8710</x:f>
      </x:c>
      <x:c r="J8710" s="0">
        <x:f>'Historical Trades'!J8710</x:f>
      </x:c>
      <x:c r="K8710" s="0">
        <x:f>'Historical Trades'!K8710</x:f>
      </x:c>
      <x:c r="L8710" s="0">
        <x:f>'Historical Trades'!L8710</x:f>
      </x:c>
      <x:c r="M8710" s="0">
        <x:f>'Historical Trades'!M8710</x:f>
      </x:c>
      <x:c r="N8710" s="0">
        <x:f>CLEAN('Historical Trades'!O8710)</x:f>
      </x:c>
      <x:c r="P8710" s="14">
        <x:f>IF(G8710="sell",M8710,-M8710)</x:f>
      </x:c>
      <x:c r="Q8710" s="14">
        <x:f>VLOOKUP(N8710,'Currency Rates'!$A$3:$C$32,3,0)</x:f>
      </x:c>
      <x:c r="R8710" s="0">
        <x:f>IF(A8710="SPUS",0,IF(A8710="FWD",0,P8710/Q8710))</x:f>
      </x:c>
    </x:row>
    <x:row r="8711" spans="1:19" x14ac:dyDescent="0.3">
      <x:c r="A8711" s="0">
        <x:f>'Historical Trades'!A8711</x:f>
      </x:c>
      <x:c r="B8711" s="0">
        <x:f>'Historical Trades'!B8711</x:f>
      </x:c>
      <x:c r="C8711" s="23">
        <x:f>'Historical Trades'!C8711</x:f>
      </x:c>
      <x:c r="D8711" s="0">
        <x:f>'Historical Trades'!D8711</x:f>
      </x:c>
      <x:c r="E8711" s="23">
        <x:f>'Historical Trades'!E8711</x:f>
      </x:c>
      <x:c r="F8711" s="0">
        <x:f>'Historical Trades'!F8711</x:f>
      </x:c>
      <x:c r="G8711" s="0">
        <x:f>'Historical Trades'!G8711</x:f>
      </x:c>
      <x:c r="H8711" s="0">
        <x:f>'Historical Trades'!H8711</x:f>
      </x:c>
      <x:c r="I8711" s="0">
        <x:f>'Historical Trades'!I8711</x:f>
      </x:c>
      <x:c r="J8711" s="0">
        <x:f>'Historical Trades'!J8711</x:f>
      </x:c>
      <x:c r="K8711" s="0">
        <x:f>'Historical Trades'!K8711</x:f>
      </x:c>
      <x:c r="L8711" s="0">
        <x:f>'Historical Trades'!L8711</x:f>
      </x:c>
      <x:c r="M8711" s="0">
        <x:f>'Historical Trades'!M8711</x:f>
      </x:c>
      <x:c r="N8711" s="0">
        <x:f>CLEAN('Historical Trades'!O8711)</x:f>
      </x:c>
      <x:c r="P8711" s="14">
        <x:f>IF(G8711="sell",M8711,-M8711)</x:f>
      </x:c>
      <x:c r="Q8711" s="14">
        <x:f>VLOOKUP(N8711,'Currency Rates'!$A$3:$C$32,3,0)</x:f>
      </x:c>
      <x:c r="R8711" s="0">
        <x:f>IF(A8711="SPUS",0,IF(A8711="FWD",0,P8711/Q8711))</x:f>
      </x:c>
    </x:row>
    <x:row r="8712" spans="1:19" x14ac:dyDescent="0.3">
      <x:c r="A8712" s="0">
        <x:f>'Historical Trades'!A8712</x:f>
      </x:c>
      <x:c r="B8712" s="0">
        <x:f>'Historical Trades'!B8712</x:f>
      </x:c>
      <x:c r="C8712" s="23">
        <x:f>'Historical Trades'!C8712</x:f>
      </x:c>
      <x:c r="D8712" s="0">
        <x:f>'Historical Trades'!D8712</x:f>
      </x:c>
      <x:c r="E8712" s="23">
        <x:f>'Historical Trades'!E8712</x:f>
      </x:c>
      <x:c r="F8712" s="0">
        <x:f>'Historical Trades'!F8712</x:f>
      </x:c>
      <x:c r="G8712" s="0">
        <x:f>'Historical Trades'!G8712</x:f>
      </x:c>
      <x:c r="H8712" s="0">
        <x:f>'Historical Trades'!H8712</x:f>
      </x:c>
      <x:c r="I8712" s="0">
        <x:f>'Historical Trades'!I8712</x:f>
      </x:c>
      <x:c r="J8712" s="0">
        <x:f>'Historical Trades'!J8712</x:f>
      </x:c>
      <x:c r="K8712" s="0">
        <x:f>'Historical Trades'!K8712</x:f>
      </x:c>
      <x:c r="L8712" s="0">
        <x:f>'Historical Trades'!L8712</x:f>
      </x:c>
      <x:c r="M8712" s="0">
        <x:f>'Historical Trades'!M8712</x:f>
      </x:c>
      <x:c r="N8712" s="0">
        <x:f>CLEAN('Historical Trades'!O8712)</x:f>
      </x:c>
      <x:c r="P8712" s="14">
        <x:f>IF(G8712="sell",M8712,-M8712)</x:f>
      </x:c>
      <x:c r="Q8712" s="14">
        <x:f>VLOOKUP(N8712,'Currency Rates'!$A$3:$C$32,3,0)</x:f>
      </x:c>
      <x:c r="R8712" s="0">
        <x:f>IF(A8712="SPUS",0,IF(A8712="FWD",0,P8712/Q8712))</x:f>
      </x:c>
    </x:row>
    <x:row r="8713" spans="1:19" x14ac:dyDescent="0.3">
      <x:c r="A8713" s="0">
        <x:f>'Historical Trades'!A8713</x:f>
      </x:c>
      <x:c r="B8713" s="0">
        <x:f>'Historical Trades'!B8713</x:f>
      </x:c>
      <x:c r="C8713" s="23">
        <x:f>'Historical Trades'!C8713</x:f>
      </x:c>
      <x:c r="D8713" s="0">
        <x:f>'Historical Trades'!D8713</x:f>
      </x:c>
      <x:c r="E8713" s="23">
        <x:f>'Historical Trades'!E8713</x:f>
      </x:c>
      <x:c r="F8713" s="0">
        <x:f>'Historical Trades'!F8713</x:f>
      </x:c>
      <x:c r="G8713" s="0">
        <x:f>'Historical Trades'!G8713</x:f>
      </x:c>
      <x:c r="H8713" s="0">
        <x:f>'Historical Trades'!H8713</x:f>
      </x:c>
      <x:c r="I8713" s="0">
        <x:f>'Historical Trades'!I8713</x:f>
      </x:c>
      <x:c r="J8713" s="0">
        <x:f>'Historical Trades'!J8713</x:f>
      </x:c>
      <x:c r="K8713" s="0">
        <x:f>'Historical Trades'!K8713</x:f>
      </x:c>
      <x:c r="L8713" s="0">
        <x:f>'Historical Trades'!L8713</x:f>
      </x:c>
      <x:c r="M8713" s="0">
        <x:f>'Historical Trades'!M8713</x:f>
      </x:c>
      <x:c r="N8713" s="0">
        <x:f>CLEAN('Historical Trades'!O8713)</x:f>
      </x:c>
      <x:c r="P8713" s="14">
        <x:f>IF(G8713="sell",M8713,-M8713)</x:f>
      </x:c>
      <x:c r="Q8713" s="14">
        <x:f>VLOOKUP(N8713,'Currency Rates'!$A$3:$C$32,3,0)</x:f>
      </x:c>
      <x:c r="R8713" s="0">
        <x:f>IF(A8713="SPUS",0,IF(A8713="FWD",0,P8713/Q8713))</x:f>
      </x:c>
    </x:row>
    <x:row r="8714" spans="1:19" x14ac:dyDescent="0.3">
      <x:c r="A8714" s="0">
        <x:f>'Historical Trades'!A8714</x:f>
      </x:c>
      <x:c r="B8714" s="0">
        <x:f>'Historical Trades'!B8714</x:f>
      </x:c>
      <x:c r="C8714" s="23">
        <x:f>'Historical Trades'!C8714</x:f>
      </x:c>
      <x:c r="D8714" s="0">
        <x:f>'Historical Trades'!D8714</x:f>
      </x:c>
      <x:c r="E8714" s="23">
        <x:f>'Historical Trades'!E8714</x:f>
      </x:c>
      <x:c r="F8714" s="0">
        <x:f>'Historical Trades'!F8714</x:f>
      </x:c>
      <x:c r="G8714" s="0">
        <x:f>'Historical Trades'!G8714</x:f>
      </x:c>
      <x:c r="H8714" s="0">
        <x:f>'Historical Trades'!H8714</x:f>
      </x:c>
      <x:c r="I8714" s="0">
        <x:f>'Historical Trades'!I8714</x:f>
      </x:c>
      <x:c r="J8714" s="0">
        <x:f>'Historical Trades'!J8714</x:f>
      </x:c>
      <x:c r="K8714" s="0">
        <x:f>'Historical Trades'!K8714</x:f>
      </x:c>
      <x:c r="L8714" s="0">
        <x:f>'Historical Trades'!L8714</x:f>
      </x:c>
      <x:c r="M8714" s="0">
        <x:f>'Historical Trades'!M8714</x:f>
      </x:c>
      <x:c r="N8714" s="0">
        <x:f>CLEAN('Historical Trades'!O8714)</x:f>
      </x:c>
      <x:c r="P8714" s="14">
        <x:f>IF(G8714="sell",M8714,-M8714)</x:f>
      </x:c>
      <x:c r="Q8714" s="14">
        <x:f>VLOOKUP(N8714,'Currency Rates'!$A$3:$C$32,3,0)</x:f>
      </x:c>
      <x:c r="R8714" s="0">
        <x:f>IF(A8714="SPUS",0,IF(A8714="FWD",0,P8714/Q8714))</x:f>
      </x:c>
    </x:row>
    <x:row r="8715" spans="1:19" x14ac:dyDescent="0.3">
      <x:c r="A8715" s="0">
        <x:f>'Historical Trades'!A8715</x:f>
      </x:c>
      <x:c r="B8715" s="0">
        <x:f>'Historical Trades'!B8715</x:f>
      </x:c>
      <x:c r="C8715" s="23">
        <x:f>'Historical Trades'!C8715</x:f>
      </x:c>
      <x:c r="D8715" s="0">
        <x:f>'Historical Trades'!D8715</x:f>
      </x:c>
      <x:c r="E8715" s="23">
        <x:f>'Historical Trades'!E8715</x:f>
      </x:c>
      <x:c r="F8715" s="0">
        <x:f>'Historical Trades'!F8715</x:f>
      </x:c>
      <x:c r="G8715" s="0">
        <x:f>'Historical Trades'!G8715</x:f>
      </x:c>
      <x:c r="H8715" s="0">
        <x:f>'Historical Trades'!H8715</x:f>
      </x:c>
      <x:c r="I8715" s="0">
        <x:f>'Historical Trades'!I8715</x:f>
      </x:c>
      <x:c r="J8715" s="0">
        <x:f>'Historical Trades'!J8715</x:f>
      </x:c>
      <x:c r="K8715" s="0">
        <x:f>'Historical Trades'!K8715</x:f>
      </x:c>
      <x:c r="L8715" s="0">
        <x:f>'Historical Trades'!L8715</x:f>
      </x:c>
      <x:c r="M8715" s="0">
        <x:f>'Historical Trades'!M8715</x:f>
      </x:c>
      <x:c r="N8715" s="0">
        <x:f>CLEAN('Historical Trades'!O8715)</x:f>
      </x:c>
      <x:c r="P8715" s="14">
        <x:f>IF(G8715="sell",M8715,-M8715)</x:f>
      </x:c>
      <x:c r="Q8715" s="14">
        <x:f>VLOOKUP(N8715,'Currency Rates'!$A$3:$C$32,3,0)</x:f>
      </x:c>
      <x:c r="R8715" s="0">
        <x:f>IF(A8715="SPUS",0,IF(A8715="FWD",0,P8715/Q8715))</x:f>
      </x:c>
    </x:row>
    <x:row r="8716" spans="1:19" x14ac:dyDescent="0.3">
      <x:c r="A8716" s="0">
        <x:f>'Historical Trades'!A8716</x:f>
      </x:c>
      <x:c r="B8716" s="0">
        <x:f>'Historical Trades'!B8716</x:f>
      </x:c>
      <x:c r="C8716" s="23">
        <x:f>'Historical Trades'!C8716</x:f>
      </x:c>
      <x:c r="D8716" s="0">
        <x:f>'Historical Trades'!D8716</x:f>
      </x:c>
      <x:c r="E8716" s="23">
        <x:f>'Historical Trades'!E8716</x:f>
      </x:c>
      <x:c r="F8716" s="0">
        <x:f>'Historical Trades'!F8716</x:f>
      </x:c>
      <x:c r="G8716" s="0">
        <x:f>'Historical Trades'!G8716</x:f>
      </x:c>
      <x:c r="H8716" s="0">
        <x:f>'Historical Trades'!H8716</x:f>
      </x:c>
      <x:c r="I8716" s="0">
        <x:f>'Historical Trades'!I8716</x:f>
      </x:c>
      <x:c r="J8716" s="0">
        <x:f>'Historical Trades'!J8716</x:f>
      </x:c>
      <x:c r="K8716" s="0">
        <x:f>'Historical Trades'!K8716</x:f>
      </x:c>
      <x:c r="L8716" s="0">
        <x:f>'Historical Trades'!L8716</x:f>
      </x:c>
      <x:c r="M8716" s="0">
        <x:f>'Historical Trades'!M8716</x:f>
      </x:c>
      <x:c r="N8716" s="0">
        <x:f>CLEAN('Historical Trades'!O8716)</x:f>
      </x:c>
      <x:c r="P8716" s="14">
        <x:f>IF(G8716="sell",M8716,-M8716)</x:f>
      </x:c>
      <x:c r="Q8716" s="14">
        <x:f>VLOOKUP(N8716,'Currency Rates'!$A$3:$C$32,3,0)</x:f>
      </x:c>
      <x:c r="R8716" s="0">
        <x:f>IF(A8716="SPUS",0,IF(A8716="FWD",0,P8716/Q8716))</x:f>
      </x:c>
    </x:row>
    <x:row r="8717" spans="1:19" x14ac:dyDescent="0.3">
      <x:c r="A8717" s="0">
        <x:f>'Historical Trades'!A8717</x:f>
      </x:c>
      <x:c r="B8717" s="0">
        <x:f>'Historical Trades'!B8717</x:f>
      </x:c>
      <x:c r="C8717" s="23">
        <x:f>'Historical Trades'!C8717</x:f>
      </x:c>
      <x:c r="D8717" s="0">
        <x:f>'Historical Trades'!D8717</x:f>
      </x:c>
      <x:c r="E8717" s="23">
        <x:f>'Historical Trades'!E8717</x:f>
      </x:c>
      <x:c r="F8717" s="0">
        <x:f>'Historical Trades'!F8717</x:f>
      </x:c>
      <x:c r="G8717" s="0">
        <x:f>'Historical Trades'!G8717</x:f>
      </x:c>
      <x:c r="H8717" s="0">
        <x:f>'Historical Trades'!H8717</x:f>
      </x:c>
      <x:c r="I8717" s="0">
        <x:f>'Historical Trades'!I8717</x:f>
      </x:c>
      <x:c r="J8717" s="0">
        <x:f>'Historical Trades'!J8717</x:f>
      </x:c>
      <x:c r="K8717" s="0">
        <x:f>'Historical Trades'!K8717</x:f>
      </x:c>
      <x:c r="L8717" s="0">
        <x:f>'Historical Trades'!L8717</x:f>
      </x:c>
      <x:c r="M8717" s="0">
        <x:f>'Historical Trades'!M8717</x:f>
      </x:c>
      <x:c r="N8717" s="0">
        <x:f>CLEAN('Historical Trades'!O8717)</x:f>
      </x:c>
      <x:c r="P8717" s="14">
        <x:f>IF(G8717="sell",M8717,-M8717)</x:f>
      </x:c>
      <x:c r="Q8717" s="14">
        <x:f>VLOOKUP(N8717,'Currency Rates'!$A$3:$C$32,3,0)</x:f>
      </x:c>
      <x:c r="R8717" s="0">
        <x:f>IF(A8717="SPUS",0,IF(A8717="FWD",0,P8717/Q8717))</x:f>
      </x:c>
    </x:row>
    <x:row r="8718" spans="1:19" x14ac:dyDescent="0.3">
      <x:c r="A8718" s="0">
        <x:f>'Historical Trades'!A8718</x:f>
      </x:c>
      <x:c r="B8718" s="0">
        <x:f>'Historical Trades'!B8718</x:f>
      </x:c>
      <x:c r="C8718" s="23">
        <x:f>'Historical Trades'!C8718</x:f>
      </x:c>
      <x:c r="D8718" s="0">
        <x:f>'Historical Trades'!D8718</x:f>
      </x:c>
      <x:c r="E8718" s="23">
        <x:f>'Historical Trades'!E8718</x:f>
      </x:c>
      <x:c r="F8718" s="0">
        <x:f>'Historical Trades'!F8718</x:f>
      </x:c>
      <x:c r="G8718" s="0">
        <x:f>'Historical Trades'!G8718</x:f>
      </x:c>
      <x:c r="H8718" s="0">
        <x:f>'Historical Trades'!H8718</x:f>
      </x:c>
      <x:c r="I8718" s="0">
        <x:f>'Historical Trades'!I8718</x:f>
      </x:c>
      <x:c r="J8718" s="0">
        <x:f>'Historical Trades'!J8718</x:f>
      </x:c>
      <x:c r="K8718" s="0">
        <x:f>'Historical Trades'!K8718</x:f>
      </x:c>
      <x:c r="L8718" s="0">
        <x:f>'Historical Trades'!L8718</x:f>
      </x:c>
      <x:c r="M8718" s="0">
        <x:f>'Historical Trades'!M8718</x:f>
      </x:c>
      <x:c r="N8718" s="0">
        <x:f>CLEAN('Historical Trades'!O8718)</x:f>
      </x:c>
      <x:c r="P8718" s="14">
        <x:f>IF(G8718="sell",M8718,-M8718)</x:f>
      </x:c>
      <x:c r="Q8718" s="14">
        <x:f>VLOOKUP(N8718,'Currency Rates'!$A$3:$C$32,3,0)</x:f>
      </x:c>
      <x:c r="R8718" s="0">
        <x:f>IF(A8718="SPUS",0,IF(A8718="FWD",0,P8718/Q8718))</x:f>
      </x:c>
    </x:row>
    <x:row r="8719" spans="1:19" x14ac:dyDescent="0.3">
      <x:c r="A8719" s="0">
        <x:f>'Historical Trades'!A8719</x:f>
      </x:c>
      <x:c r="B8719" s="0">
        <x:f>'Historical Trades'!B8719</x:f>
      </x:c>
      <x:c r="C8719" s="23">
        <x:f>'Historical Trades'!C8719</x:f>
      </x:c>
      <x:c r="D8719" s="0">
        <x:f>'Historical Trades'!D8719</x:f>
      </x:c>
      <x:c r="E8719" s="23">
        <x:f>'Historical Trades'!E8719</x:f>
      </x:c>
      <x:c r="F8719" s="0">
        <x:f>'Historical Trades'!F8719</x:f>
      </x:c>
      <x:c r="G8719" s="0">
        <x:f>'Historical Trades'!G8719</x:f>
      </x:c>
      <x:c r="H8719" s="0">
        <x:f>'Historical Trades'!H8719</x:f>
      </x:c>
      <x:c r="I8719" s="0">
        <x:f>'Historical Trades'!I8719</x:f>
      </x:c>
      <x:c r="J8719" s="0">
        <x:f>'Historical Trades'!J8719</x:f>
      </x:c>
      <x:c r="K8719" s="0">
        <x:f>'Historical Trades'!K8719</x:f>
      </x:c>
      <x:c r="L8719" s="0">
        <x:f>'Historical Trades'!L8719</x:f>
      </x:c>
      <x:c r="M8719" s="0">
        <x:f>'Historical Trades'!M8719</x:f>
      </x:c>
      <x:c r="N8719" s="0">
        <x:f>CLEAN('Historical Trades'!O8719)</x:f>
      </x:c>
      <x:c r="P8719" s="14">
        <x:f>IF(G8719="sell",M8719,-M8719)</x:f>
      </x:c>
      <x:c r="Q8719" s="14">
        <x:f>VLOOKUP(N8719,'Currency Rates'!$A$3:$C$32,3,0)</x:f>
      </x:c>
      <x:c r="R8719" s="0">
        <x:f>IF(A8719="SPUS",0,IF(A8719="FWD",0,P8719/Q8719))</x:f>
      </x:c>
    </x:row>
    <x:row r="8720" spans="1:19" x14ac:dyDescent="0.3">
      <x:c r="A8720" s="0">
        <x:f>'Historical Trades'!A8720</x:f>
      </x:c>
      <x:c r="B8720" s="0">
        <x:f>'Historical Trades'!B8720</x:f>
      </x:c>
      <x:c r="C8720" s="23">
        <x:f>'Historical Trades'!C8720</x:f>
      </x:c>
      <x:c r="D8720" s="0">
        <x:f>'Historical Trades'!D8720</x:f>
      </x:c>
      <x:c r="E8720" s="23">
        <x:f>'Historical Trades'!E8720</x:f>
      </x:c>
      <x:c r="F8720" s="0">
        <x:f>'Historical Trades'!F8720</x:f>
      </x:c>
      <x:c r="G8720" s="0">
        <x:f>'Historical Trades'!G8720</x:f>
      </x:c>
      <x:c r="H8720" s="0">
        <x:f>'Historical Trades'!H8720</x:f>
      </x:c>
      <x:c r="I8720" s="0">
        <x:f>'Historical Trades'!I8720</x:f>
      </x:c>
      <x:c r="J8720" s="0">
        <x:f>'Historical Trades'!J8720</x:f>
      </x:c>
      <x:c r="K8720" s="0">
        <x:f>'Historical Trades'!K8720</x:f>
      </x:c>
      <x:c r="L8720" s="0">
        <x:f>'Historical Trades'!L8720</x:f>
      </x:c>
      <x:c r="M8720" s="0">
        <x:f>'Historical Trades'!M8720</x:f>
      </x:c>
      <x:c r="N8720" s="0">
        <x:f>CLEAN('Historical Trades'!O8720)</x:f>
      </x:c>
      <x:c r="P8720" s="14">
        <x:f>IF(G8720="sell",M8720,-M8720)</x:f>
      </x:c>
      <x:c r="Q8720" s="14">
        <x:f>VLOOKUP(N8720,'Currency Rates'!$A$3:$C$32,3,0)</x:f>
      </x:c>
      <x:c r="R8720" s="0">
        <x:f>IF(A8720="SPUS",0,IF(A8720="FWD",0,P8720/Q8720))</x:f>
      </x:c>
    </x:row>
    <x:row r="8721" spans="1:19" x14ac:dyDescent="0.3">
      <x:c r="A8721" s="0">
        <x:f>'Historical Trades'!A8721</x:f>
      </x:c>
      <x:c r="B8721" s="0">
        <x:f>'Historical Trades'!B8721</x:f>
      </x:c>
      <x:c r="C8721" s="23">
        <x:f>'Historical Trades'!C8721</x:f>
      </x:c>
      <x:c r="D8721" s="0">
        <x:f>'Historical Trades'!D8721</x:f>
      </x:c>
      <x:c r="E8721" s="23">
        <x:f>'Historical Trades'!E8721</x:f>
      </x:c>
      <x:c r="F8721" s="0">
        <x:f>'Historical Trades'!F8721</x:f>
      </x:c>
      <x:c r="G8721" s="0">
        <x:f>'Historical Trades'!G8721</x:f>
      </x:c>
      <x:c r="H8721" s="0">
        <x:f>'Historical Trades'!H8721</x:f>
      </x:c>
      <x:c r="I8721" s="0">
        <x:f>'Historical Trades'!I8721</x:f>
      </x:c>
      <x:c r="J8721" s="0">
        <x:f>'Historical Trades'!J8721</x:f>
      </x:c>
      <x:c r="K8721" s="0">
        <x:f>'Historical Trades'!K8721</x:f>
      </x:c>
      <x:c r="L8721" s="0">
        <x:f>'Historical Trades'!L8721</x:f>
      </x:c>
      <x:c r="M8721" s="0">
        <x:f>'Historical Trades'!M8721</x:f>
      </x:c>
      <x:c r="N8721" s="0">
        <x:f>CLEAN('Historical Trades'!O8721)</x:f>
      </x:c>
      <x:c r="P8721" s="14">
        <x:f>IF(G8721="sell",M8721,-M8721)</x:f>
      </x:c>
      <x:c r="Q8721" s="14">
        <x:f>VLOOKUP(N8721,'Currency Rates'!$A$3:$C$32,3,0)</x:f>
      </x:c>
      <x:c r="R8721" s="0">
        <x:f>IF(A8721="SPUS",0,IF(A8721="FWD",0,P8721/Q8721))</x:f>
      </x:c>
    </x:row>
    <x:row r="8722" spans="1:19" x14ac:dyDescent="0.3">
      <x:c r="A8722" s="0">
        <x:f>'Historical Trades'!A8722</x:f>
      </x:c>
      <x:c r="B8722" s="0">
        <x:f>'Historical Trades'!B8722</x:f>
      </x:c>
      <x:c r="C8722" s="23">
        <x:f>'Historical Trades'!C8722</x:f>
      </x:c>
      <x:c r="D8722" s="0">
        <x:f>'Historical Trades'!D8722</x:f>
      </x:c>
      <x:c r="E8722" s="23">
        <x:f>'Historical Trades'!E8722</x:f>
      </x:c>
      <x:c r="F8722" s="0">
        <x:f>'Historical Trades'!F8722</x:f>
      </x:c>
      <x:c r="G8722" s="0">
        <x:f>'Historical Trades'!G8722</x:f>
      </x:c>
      <x:c r="H8722" s="0">
        <x:f>'Historical Trades'!H8722</x:f>
      </x:c>
      <x:c r="I8722" s="0">
        <x:f>'Historical Trades'!I8722</x:f>
      </x:c>
      <x:c r="J8722" s="0">
        <x:f>'Historical Trades'!J8722</x:f>
      </x:c>
      <x:c r="K8722" s="0">
        <x:f>'Historical Trades'!K8722</x:f>
      </x:c>
      <x:c r="L8722" s="0">
        <x:f>'Historical Trades'!L8722</x:f>
      </x:c>
      <x:c r="M8722" s="0">
        <x:f>'Historical Trades'!M8722</x:f>
      </x:c>
      <x:c r="N8722" s="0">
        <x:f>CLEAN('Historical Trades'!O8722)</x:f>
      </x:c>
      <x:c r="P8722" s="14">
        <x:f>IF(G8722="sell",M8722,-M8722)</x:f>
      </x:c>
      <x:c r="Q8722" s="14">
        <x:f>VLOOKUP(N8722,'Currency Rates'!$A$3:$C$32,3,0)</x:f>
      </x:c>
      <x:c r="R8722" s="0">
        <x:f>IF(A8722="SPUS",0,IF(A8722="FWD",0,P8722/Q8722))</x:f>
      </x:c>
    </x:row>
    <x:row r="8723" spans="1:19" x14ac:dyDescent="0.3">
      <x:c r="A8723" s="0">
        <x:f>'Historical Trades'!A8723</x:f>
      </x:c>
      <x:c r="B8723" s="0">
        <x:f>'Historical Trades'!B8723</x:f>
      </x:c>
      <x:c r="C8723" s="23">
        <x:f>'Historical Trades'!C8723</x:f>
      </x:c>
      <x:c r="D8723" s="0">
        <x:f>'Historical Trades'!D8723</x:f>
      </x:c>
      <x:c r="E8723" s="23">
        <x:f>'Historical Trades'!E8723</x:f>
      </x:c>
      <x:c r="F8723" s="0">
        <x:f>'Historical Trades'!F8723</x:f>
      </x:c>
      <x:c r="G8723" s="0">
        <x:f>'Historical Trades'!G8723</x:f>
      </x:c>
      <x:c r="H8723" s="0">
        <x:f>'Historical Trades'!H8723</x:f>
      </x:c>
      <x:c r="I8723" s="0">
        <x:f>'Historical Trades'!I8723</x:f>
      </x:c>
      <x:c r="J8723" s="0">
        <x:f>'Historical Trades'!J8723</x:f>
      </x:c>
      <x:c r="K8723" s="0">
        <x:f>'Historical Trades'!K8723</x:f>
      </x:c>
      <x:c r="L8723" s="0">
        <x:f>'Historical Trades'!L8723</x:f>
      </x:c>
      <x:c r="M8723" s="0">
        <x:f>'Historical Trades'!M8723</x:f>
      </x:c>
      <x:c r="N8723" s="0">
        <x:f>CLEAN('Historical Trades'!O8723)</x:f>
      </x:c>
      <x:c r="P8723" s="14">
        <x:f>IF(G8723="sell",M8723,-M8723)</x:f>
      </x:c>
      <x:c r="Q8723" s="14">
        <x:f>VLOOKUP(N8723,'Currency Rates'!$A$3:$C$32,3,0)</x:f>
      </x:c>
      <x:c r="R8723" s="0">
        <x:f>IF(A8723="SPUS",0,IF(A8723="FWD",0,P8723/Q8723))</x:f>
      </x:c>
    </x:row>
    <x:row r="8724" spans="1:19" x14ac:dyDescent="0.3">
      <x:c r="A8724" s="0">
        <x:f>'Historical Trades'!A8724</x:f>
      </x:c>
      <x:c r="B8724" s="0">
        <x:f>'Historical Trades'!B8724</x:f>
      </x:c>
      <x:c r="C8724" s="23">
        <x:f>'Historical Trades'!C8724</x:f>
      </x:c>
      <x:c r="D8724" s="0">
        <x:f>'Historical Trades'!D8724</x:f>
      </x:c>
      <x:c r="E8724" s="23">
        <x:f>'Historical Trades'!E8724</x:f>
      </x:c>
      <x:c r="F8724" s="0">
        <x:f>'Historical Trades'!F8724</x:f>
      </x:c>
      <x:c r="G8724" s="0">
        <x:f>'Historical Trades'!G8724</x:f>
      </x:c>
      <x:c r="H8724" s="0">
        <x:f>'Historical Trades'!H8724</x:f>
      </x:c>
      <x:c r="I8724" s="0">
        <x:f>'Historical Trades'!I8724</x:f>
      </x:c>
      <x:c r="J8724" s="0">
        <x:f>'Historical Trades'!J8724</x:f>
      </x:c>
      <x:c r="K8724" s="0">
        <x:f>'Historical Trades'!K8724</x:f>
      </x:c>
      <x:c r="L8724" s="0">
        <x:f>'Historical Trades'!L8724</x:f>
      </x:c>
      <x:c r="M8724" s="0">
        <x:f>'Historical Trades'!M8724</x:f>
      </x:c>
      <x:c r="N8724" s="0">
        <x:f>CLEAN('Historical Trades'!O8724)</x:f>
      </x:c>
      <x:c r="P8724" s="14">
        <x:f>IF(G8724="sell",M8724,-M8724)</x:f>
      </x:c>
      <x:c r="Q8724" s="14">
        <x:f>VLOOKUP(N8724,'Currency Rates'!$A$3:$C$32,3,0)</x:f>
      </x:c>
      <x:c r="R8724" s="0">
        <x:f>IF(A8724="SPUS",0,IF(A8724="FWD",0,P8724/Q8724))</x:f>
      </x:c>
    </x:row>
    <x:row r="8725" spans="1:19" x14ac:dyDescent="0.3">
      <x:c r="A8725" s="0">
        <x:f>'Historical Trades'!A8725</x:f>
      </x:c>
      <x:c r="B8725" s="0">
        <x:f>'Historical Trades'!B8725</x:f>
      </x:c>
      <x:c r="C8725" s="23">
        <x:f>'Historical Trades'!C8725</x:f>
      </x:c>
      <x:c r="D8725" s="0">
        <x:f>'Historical Trades'!D8725</x:f>
      </x:c>
      <x:c r="E8725" s="23">
        <x:f>'Historical Trades'!E8725</x:f>
      </x:c>
      <x:c r="F8725" s="0">
        <x:f>'Historical Trades'!F8725</x:f>
      </x:c>
      <x:c r="G8725" s="0">
        <x:f>'Historical Trades'!G8725</x:f>
      </x:c>
      <x:c r="H8725" s="0">
        <x:f>'Historical Trades'!H8725</x:f>
      </x:c>
      <x:c r="I8725" s="0">
        <x:f>'Historical Trades'!I8725</x:f>
      </x:c>
      <x:c r="J8725" s="0">
        <x:f>'Historical Trades'!J8725</x:f>
      </x:c>
      <x:c r="K8725" s="0">
        <x:f>'Historical Trades'!K8725</x:f>
      </x:c>
      <x:c r="L8725" s="0">
        <x:f>'Historical Trades'!L8725</x:f>
      </x:c>
      <x:c r="M8725" s="0">
        <x:f>'Historical Trades'!M8725</x:f>
      </x:c>
      <x:c r="N8725" s="0">
        <x:f>CLEAN('Historical Trades'!O8725)</x:f>
      </x:c>
      <x:c r="P8725" s="14">
        <x:f>IF(G8725="sell",M8725,-M8725)</x:f>
      </x:c>
      <x:c r="Q8725" s="14">
        <x:f>VLOOKUP(N8725,'Currency Rates'!$A$3:$C$32,3,0)</x:f>
      </x:c>
      <x:c r="R8725" s="0">
        <x:f>IF(A8725="SPUS",0,IF(A8725="FWD",0,P8725/Q8725))</x:f>
      </x:c>
    </x:row>
    <x:row r="8726" spans="1:19" x14ac:dyDescent="0.3">
      <x:c r="A8726" s="0">
        <x:f>'Historical Trades'!A8726</x:f>
      </x:c>
      <x:c r="B8726" s="0">
        <x:f>'Historical Trades'!B8726</x:f>
      </x:c>
      <x:c r="C8726" s="23">
        <x:f>'Historical Trades'!C8726</x:f>
      </x:c>
      <x:c r="D8726" s="0">
        <x:f>'Historical Trades'!D8726</x:f>
      </x:c>
      <x:c r="E8726" s="23">
        <x:f>'Historical Trades'!E8726</x:f>
      </x:c>
      <x:c r="F8726" s="0">
        <x:f>'Historical Trades'!F8726</x:f>
      </x:c>
      <x:c r="G8726" s="0">
        <x:f>'Historical Trades'!G8726</x:f>
      </x:c>
      <x:c r="H8726" s="0">
        <x:f>'Historical Trades'!H8726</x:f>
      </x:c>
      <x:c r="I8726" s="0">
        <x:f>'Historical Trades'!I8726</x:f>
      </x:c>
      <x:c r="J8726" s="0">
        <x:f>'Historical Trades'!J8726</x:f>
      </x:c>
      <x:c r="K8726" s="0">
        <x:f>'Historical Trades'!K8726</x:f>
      </x:c>
      <x:c r="L8726" s="0">
        <x:f>'Historical Trades'!L8726</x:f>
      </x:c>
      <x:c r="M8726" s="0">
        <x:f>'Historical Trades'!M8726</x:f>
      </x:c>
      <x:c r="N8726" s="0">
        <x:f>CLEAN('Historical Trades'!O8726)</x:f>
      </x:c>
      <x:c r="P8726" s="14">
        <x:f>IF(G8726="sell",M8726,-M8726)</x:f>
      </x:c>
      <x:c r="Q8726" s="14">
        <x:f>VLOOKUP(N8726,'Currency Rates'!$A$3:$C$32,3,0)</x:f>
      </x:c>
      <x:c r="R8726" s="0">
        <x:f>IF(A8726="SPUS",0,IF(A8726="FWD",0,P8726/Q8726))</x:f>
      </x:c>
    </x:row>
    <x:row r="8727" spans="1:19" x14ac:dyDescent="0.3">
      <x:c r="A8727" s="0">
        <x:f>'Historical Trades'!A8727</x:f>
      </x:c>
      <x:c r="B8727" s="0">
        <x:f>'Historical Trades'!B8727</x:f>
      </x:c>
      <x:c r="C8727" s="23">
        <x:f>'Historical Trades'!C8727</x:f>
      </x:c>
      <x:c r="D8727" s="0">
        <x:f>'Historical Trades'!D8727</x:f>
      </x:c>
      <x:c r="E8727" s="23">
        <x:f>'Historical Trades'!E8727</x:f>
      </x:c>
      <x:c r="F8727" s="0">
        <x:f>'Historical Trades'!F8727</x:f>
      </x:c>
      <x:c r="G8727" s="0">
        <x:f>'Historical Trades'!G8727</x:f>
      </x:c>
      <x:c r="H8727" s="0">
        <x:f>'Historical Trades'!H8727</x:f>
      </x:c>
      <x:c r="I8727" s="0">
        <x:f>'Historical Trades'!I8727</x:f>
      </x:c>
      <x:c r="J8727" s="0">
        <x:f>'Historical Trades'!J8727</x:f>
      </x:c>
      <x:c r="K8727" s="0">
        <x:f>'Historical Trades'!K8727</x:f>
      </x:c>
      <x:c r="L8727" s="0">
        <x:f>'Historical Trades'!L8727</x:f>
      </x:c>
      <x:c r="M8727" s="0">
        <x:f>'Historical Trades'!M8727</x:f>
      </x:c>
      <x:c r="N8727" s="0">
        <x:f>CLEAN('Historical Trades'!O8727)</x:f>
      </x:c>
      <x:c r="P8727" s="14">
        <x:f>IF(G8727="sell",M8727,-M8727)</x:f>
      </x:c>
      <x:c r="Q8727" s="14">
        <x:f>VLOOKUP(N8727,'Currency Rates'!$A$3:$C$32,3,0)</x:f>
      </x:c>
      <x:c r="R8727" s="0">
        <x:f>IF(A8727="SPUS",0,IF(A8727="FWD",0,P8727/Q8727))</x:f>
      </x:c>
    </x:row>
    <x:row r="8728" spans="1:19" x14ac:dyDescent="0.3">
      <x:c r="A8728" s="0">
        <x:f>'Historical Trades'!A8728</x:f>
      </x:c>
      <x:c r="B8728" s="0">
        <x:f>'Historical Trades'!B8728</x:f>
      </x:c>
      <x:c r="C8728" s="23">
        <x:f>'Historical Trades'!C8728</x:f>
      </x:c>
      <x:c r="D8728" s="0">
        <x:f>'Historical Trades'!D8728</x:f>
      </x:c>
      <x:c r="E8728" s="23">
        <x:f>'Historical Trades'!E8728</x:f>
      </x:c>
      <x:c r="F8728" s="0">
        <x:f>'Historical Trades'!F8728</x:f>
      </x:c>
      <x:c r="G8728" s="0">
        <x:f>'Historical Trades'!G8728</x:f>
      </x:c>
      <x:c r="H8728" s="0">
        <x:f>'Historical Trades'!H8728</x:f>
      </x:c>
      <x:c r="I8728" s="0">
        <x:f>'Historical Trades'!I8728</x:f>
      </x:c>
      <x:c r="J8728" s="0">
        <x:f>'Historical Trades'!J8728</x:f>
      </x:c>
      <x:c r="K8728" s="0">
        <x:f>'Historical Trades'!K8728</x:f>
      </x:c>
      <x:c r="L8728" s="0">
        <x:f>'Historical Trades'!L8728</x:f>
      </x:c>
      <x:c r="M8728" s="0">
        <x:f>'Historical Trades'!M8728</x:f>
      </x:c>
      <x:c r="N8728" s="0">
        <x:f>CLEAN('Historical Trades'!O8728)</x:f>
      </x:c>
      <x:c r="P8728" s="14">
        <x:f>IF(G8728="sell",M8728,-M8728)</x:f>
      </x:c>
      <x:c r="Q8728" s="14">
        <x:f>VLOOKUP(N8728,'Currency Rates'!$A$3:$C$32,3,0)</x:f>
      </x:c>
      <x:c r="R8728" s="0">
        <x:f>IF(A8728="SPUS",0,IF(A8728="FWD",0,P8728/Q8728))</x:f>
      </x:c>
    </x:row>
    <x:row r="8729" spans="1:19" x14ac:dyDescent="0.3">
      <x:c r="A8729" s="0">
        <x:f>'Historical Trades'!A8729</x:f>
      </x:c>
      <x:c r="B8729" s="0">
        <x:f>'Historical Trades'!B8729</x:f>
      </x:c>
      <x:c r="C8729" s="23">
        <x:f>'Historical Trades'!C8729</x:f>
      </x:c>
      <x:c r="D8729" s="0">
        <x:f>'Historical Trades'!D8729</x:f>
      </x:c>
      <x:c r="E8729" s="23">
        <x:f>'Historical Trades'!E8729</x:f>
      </x:c>
      <x:c r="F8729" s="0">
        <x:f>'Historical Trades'!F8729</x:f>
      </x:c>
      <x:c r="G8729" s="0">
        <x:f>'Historical Trades'!G8729</x:f>
      </x:c>
      <x:c r="H8729" s="0">
        <x:f>'Historical Trades'!H8729</x:f>
      </x:c>
      <x:c r="I8729" s="0">
        <x:f>'Historical Trades'!I8729</x:f>
      </x:c>
      <x:c r="J8729" s="0">
        <x:f>'Historical Trades'!J8729</x:f>
      </x:c>
      <x:c r="K8729" s="0">
        <x:f>'Historical Trades'!K8729</x:f>
      </x:c>
      <x:c r="L8729" s="0">
        <x:f>'Historical Trades'!L8729</x:f>
      </x:c>
      <x:c r="M8729" s="0">
        <x:f>'Historical Trades'!M8729</x:f>
      </x:c>
      <x:c r="N8729" s="0">
        <x:f>CLEAN('Historical Trades'!O8729)</x:f>
      </x:c>
      <x:c r="P8729" s="14">
        <x:f>IF(G8729="sell",M8729,-M8729)</x:f>
      </x:c>
      <x:c r="Q8729" s="14">
        <x:f>VLOOKUP(N8729,'Currency Rates'!$A$3:$C$32,3,0)</x:f>
      </x:c>
      <x:c r="R8729" s="0">
        <x:f>IF(A8729="SPUS",0,IF(A8729="FWD",0,P8729/Q8729))</x:f>
      </x:c>
    </x:row>
    <x:row r="8730" spans="1:19" x14ac:dyDescent="0.3">
      <x:c r="A8730" s="0">
        <x:f>'Historical Trades'!A8730</x:f>
      </x:c>
      <x:c r="B8730" s="0">
        <x:f>'Historical Trades'!B8730</x:f>
      </x:c>
      <x:c r="C8730" s="23">
        <x:f>'Historical Trades'!C8730</x:f>
      </x:c>
      <x:c r="D8730" s="0">
        <x:f>'Historical Trades'!D8730</x:f>
      </x:c>
      <x:c r="E8730" s="23">
        <x:f>'Historical Trades'!E8730</x:f>
      </x:c>
      <x:c r="F8730" s="0">
        <x:f>'Historical Trades'!F8730</x:f>
      </x:c>
      <x:c r="G8730" s="0">
        <x:f>'Historical Trades'!G8730</x:f>
      </x:c>
      <x:c r="H8730" s="0">
        <x:f>'Historical Trades'!H8730</x:f>
      </x:c>
      <x:c r="I8730" s="0">
        <x:f>'Historical Trades'!I8730</x:f>
      </x:c>
      <x:c r="J8730" s="0">
        <x:f>'Historical Trades'!J8730</x:f>
      </x:c>
      <x:c r="K8730" s="0">
        <x:f>'Historical Trades'!K8730</x:f>
      </x:c>
      <x:c r="L8730" s="0">
        <x:f>'Historical Trades'!L8730</x:f>
      </x:c>
      <x:c r="M8730" s="0">
        <x:f>'Historical Trades'!M8730</x:f>
      </x:c>
      <x:c r="N8730" s="0">
        <x:f>CLEAN('Historical Trades'!O8730)</x:f>
      </x:c>
      <x:c r="P8730" s="14">
        <x:f>IF(G8730="sell",M8730,-M8730)</x:f>
      </x:c>
      <x:c r="Q8730" s="14">
        <x:f>VLOOKUP(N8730,'Currency Rates'!$A$3:$C$32,3,0)</x:f>
      </x:c>
      <x:c r="R8730" s="0">
        <x:f>IF(A8730="SPUS",0,IF(A8730="FWD",0,P8730/Q8730))</x:f>
      </x:c>
    </x:row>
    <x:row r="8731" spans="1:19" x14ac:dyDescent="0.3">
      <x:c r="A8731" s="0">
        <x:f>'Historical Trades'!A8731</x:f>
      </x:c>
      <x:c r="B8731" s="0">
        <x:f>'Historical Trades'!B8731</x:f>
      </x:c>
      <x:c r="C8731" s="23">
        <x:f>'Historical Trades'!C8731</x:f>
      </x:c>
      <x:c r="D8731" s="0">
        <x:f>'Historical Trades'!D8731</x:f>
      </x:c>
      <x:c r="E8731" s="23">
        <x:f>'Historical Trades'!E8731</x:f>
      </x:c>
      <x:c r="F8731" s="0">
        <x:f>'Historical Trades'!F8731</x:f>
      </x:c>
      <x:c r="G8731" s="0">
        <x:f>'Historical Trades'!G8731</x:f>
      </x:c>
      <x:c r="H8731" s="0">
        <x:f>'Historical Trades'!H8731</x:f>
      </x:c>
      <x:c r="I8731" s="0">
        <x:f>'Historical Trades'!I8731</x:f>
      </x:c>
      <x:c r="J8731" s="0">
        <x:f>'Historical Trades'!J8731</x:f>
      </x:c>
      <x:c r="K8731" s="0">
        <x:f>'Historical Trades'!K8731</x:f>
      </x:c>
      <x:c r="L8731" s="0">
        <x:f>'Historical Trades'!L8731</x:f>
      </x:c>
      <x:c r="M8731" s="0">
        <x:f>'Historical Trades'!M8731</x:f>
      </x:c>
      <x:c r="N8731" s="0">
        <x:f>CLEAN('Historical Trades'!O8731)</x:f>
      </x:c>
      <x:c r="P8731" s="14">
        <x:f>IF(G8731="sell",M8731,-M8731)</x:f>
      </x:c>
      <x:c r="Q8731" s="14">
        <x:f>VLOOKUP(N8731,'Currency Rates'!$A$3:$C$32,3,0)</x:f>
      </x:c>
      <x:c r="R8731" s="0">
        <x:f>IF(A8731="SPUS",0,IF(A8731="FWD",0,P8731/Q8731))</x:f>
      </x:c>
    </x:row>
    <x:row r="8732" spans="1:19" x14ac:dyDescent="0.3">
      <x:c r="A8732" s="0">
        <x:f>'Historical Trades'!A8732</x:f>
      </x:c>
      <x:c r="B8732" s="0">
        <x:f>'Historical Trades'!B8732</x:f>
      </x:c>
      <x:c r="C8732" s="23">
        <x:f>'Historical Trades'!C8732</x:f>
      </x:c>
      <x:c r="D8732" s="0">
        <x:f>'Historical Trades'!D8732</x:f>
      </x:c>
      <x:c r="E8732" s="23">
        <x:f>'Historical Trades'!E8732</x:f>
      </x:c>
      <x:c r="F8732" s="0">
        <x:f>'Historical Trades'!F8732</x:f>
      </x:c>
      <x:c r="G8732" s="0">
        <x:f>'Historical Trades'!G8732</x:f>
      </x:c>
      <x:c r="H8732" s="0">
        <x:f>'Historical Trades'!H8732</x:f>
      </x:c>
      <x:c r="I8732" s="0">
        <x:f>'Historical Trades'!I8732</x:f>
      </x:c>
      <x:c r="J8732" s="0">
        <x:f>'Historical Trades'!J8732</x:f>
      </x:c>
      <x:c r="K8732" s="0">
        <x:f>'Historical Trades'!K8732</x:f>
      </x:c>
      <x:c r="L8732" s="0">
        <x:f>'Historical Trades'!L8732</x:f>
      </x:c>
      <x:c r="M8732" s="0">
        <x:f>'Historical Trades'!M8732</x:f>
      </x:c>
      <x:c r="N8732" s="0">
        <x:f>CLEAN('Historical Trades'!O8732)</x:f>
      </x:c>
      <x:c r="P8732" s="14">
        <x:f>IF(G8732="sell",M8732,-M8732)</x:f>
      </x:c>
      <x:c r="Q8732" s="14">
        <x:f>VLOOKUP(N8732,'Currency Rates'!$A$3:$C$32,3,0)</x:f>
      </x:c>
      <x:c r="R8732" s="0">
        <x:f>IF(A8732="SPUS",0,IF(A8732="FWD",0,P8732/Q8732))</x:f>
      </x:c>
    </x:row>
    <x:row r="8733" spans="1:19" x14ac:dyDescent="0.3">
      <x:c r="A8733" s="0">
        <x:f>'Historical Trades'!A8733</x:f>
      </x:c>
      <x:c r="B8733" s="0">
        <x:f>'Historical Trades'!B8733</x:f>
      </x:c>
      <x:c r="C8733" s="23">
        <x:f>'Historical Trades'!C8733</x:f>
      </x:c>
      <x:c r="D8733" s="0">
        <x:f>'Historical Trades'!D8733</x:f>
      </x:c>
      <x:c r="E8733" s="23">
        <x:f>'Historical Trades'!E8733</x:f>
      </x:c>
      <x:c r="F8733" s="0">
        <x:f>'Historical Trades'!F8733</x:f>
      </x:c>
      <x:c r="G8733" s="0">
        <x:f>'Historical Trades'!G8733</x:f>
      </x:c>
      <x:c r="H8733" s="0">
        <x:f>'Historical Trades'!H8733</x:f>
      </x:c>
      <x:c r="I8733" s="0">
        <x:f>'Historical Trades'!I8733</x:f>
      </x:c>
      <x:c r="J8733" s="0">
        <x:f>'Historical Trades'!J8733</x:f>
      </x:c>
      <x:c r="K8733" s="0">
        <x:f>'Historical Trades'!K8733</x:f>
      </x:c>
      <x:c r="L8733" s="0">
        <x:f>'Historical Trades'!L8733</x:f>
      </x:c>
      <x:c r="M8733" s="0">
        <x:f>'Historical Trades'!M8733</x:f>
      </x:c>
      <x:c r="N8733" s="0">
        <x:f>CLEAN('Historical Trades'!O8733)</x:f>
      </x:c>
      <x:c r="P8733" s="14">
        <x:f>IF(G8733="sell",M8733,-M8733)</x:f>
      </x:c>
      <x:c r="Q8733" s="14">
        <x:f>VLOOKUP(N8733,'Currency Rates'!$A$3:$C$32,3,0)</x:f>
      </x:c>
      <x:c r="R8733" s="0">
        <x:f>IF(A8733="SPUS",0,IF(A8733="FWD",0,P8733/Q8733))</x:f>
      </x:c>
    </x:row>
    <x:row r="8734" spans="1:19" x14ac:dyDescent="0.3">
      <x:c r="A8734" s="0">
        <x:f>'Historical Trades'!A8734</x:f>
      </x:c>
      <x:c r="B8734" s="0">
        <x:f>'Historical Trades'!B8734</x:f>
      </x:c>
      <x:c r="C8734" s="23">
        <x:f>'Historical Trades'!C8734</x:f>
      </x:c>
      <x:c r="D8734" s="0">
        <x:f>'Historical Trades'!D8734</x:f>
      </x:c>
      <x:c r="E8734" s="23">
        <x:f>'Historical Trades'!E8734</x:f>
      </x:c>
      <x:c r="F8734" s="0">
        <x:f>'Historical Trades'!F8734</x:f>
      </x:c>
      <x:c r="G8734" s="0">
        <x:f>'Historical Trades'!G8734</x:f>
      </x:c>
      <x:c r="H8734" s="0">
        <x:f>'Historical Trades'!H8734</x:f>
      </x:c>
      <x:c r="I8734" s="0">
        <x:f>'Historical Trades'!I8734</x:f>
      </x:c>
      <x:c r="J8734" s="0">
        <x:f>'Historical Trades'!J8734</x:f>
      </x:c>
      <x:c r="K8734" s="0">
        <x:f>'Historical Trades'!K8734</x:f>
      </x:c>
      <x:c r="L8734" s="0">
        <x:f>'Historical Trades'!L8734</x:f>
      </x:c>
      <x:c r="M8734" s="0">
        <x:f>'Historical Trades'!M8734</x:f>
      </x:c>
      <x:c r="N8734" s="0">
        <x:f>CLEAN('Historical Trades'!O8734)</x:f>
      </x:c>
      <x:c r="P8734" s="14">
        <x:f>IF(G8734="sell",M8734,-M8734)</x:f>
      </x:c>
      <x:c r="Q8734" s="14">
        <x:f>VLOOKUP(N8734,'Currency Rates'!$A$3:$C$32,3,0)</x:f>
      </x:c>
      <x:c r="R8734" s="0">
        <x:f>IF(A8734="SPUS",0,IF(A8734="FWD",0,P8734/Q8734))</x:f>
      </x:c>
    </x:row>
    <x:row r="8735" spans="1:19" x14ac:dyDescent="0.3">
      <x:c r="A8735" s="0">
        <x:f>'Historical Trades'!A8735</x:f>
      </x:c>
      <x:c r="B8735" s="0">
        <x:f>'Historical Trades'!B8735</x:f>
      </x:c>
      <x:c r="C8735" s="23">
        <x:f>'Historical Trades'!C8735</x:f>
      </x:c>
      <x:c r="D8735" s="0">
        <x:f>'Historical Trades'!D8735</x:f>
      </x:c>
      <x:c r="E8735" s="23">
        <x:f>'Historical Trades'!E8735</x:f>
      </x:c>
      <x:c r="F8735" s="0">
        <x:f>'Historical Trades'!F8735</x:f>
      </x:c>
      <x:c r="G8735" s="0">
        <x:f>'Historical Trades'!G8735</x:f>
      </x:c>
      <x:c r="H8735" s="0">
        <x:f>'Historical Trades'!H8735</x:f>
      </x:c>
      <x:c r="I8735" s="0">
        <x:f>'Historical Trades'!I8735</x:f>
      </x:c>
      <x:c r="J8735" s="0">
        <x:f>'Historical Trades'!J8735</x:f>
      </x:c>
      <x:c r="K8735" s="0">
        <x:f>'Historical Trades'!K8735</x:f>
      </x:c>
      <x:c r="L8735" s="0">
        <x:f>'Historical Trades'!L8735</x:f>
      </x:c>
      <x:c r="M8735" s="0">
        <x:f>'Historical Trades'!M8735</x:f>
      </x:c>
      <x:c r="N8735" s="0">
        <x:f>CLEAN('Historical Trades'!O8735)</x:f>
      </x:c>
      <x:c r="P8735" s="14">
        <x:f>IF(G8735="sell",M8735,-M8735)</x:f>
      </x:c>
      <x:c r="Q8735" s="14">
        <x:f>VLOOKUP(N8735,'Currency Rates'!$A$3:$C$32,3,0)</x:f>
      </x:c>
      <x:c r="R8735" s="0">
        <x:f>IF(A8735="SPUS",0,IF(A8735="FWD",0,P8735/Q8735))</x:f>
      </x:c>
    </x:row>
    <x:row r="8736" spans="1:19" x14ac:dyDescent="0.3">
      <x:c r="A8736" s="0">
        <x:f>'Historical Trades'!A8736</x:f>
      </x:c>
      <x:c r="B8736" s="0">
        <x:f>'Historical Trades'!B8736</x:f>
      </x:c>
      <x:c r="C8736" s="23">
        <x:f>'Historical Trades'!C8736</x:f>
      </x:c>
      <x:c r="D8736" s="0">
        <x:f>'Historical Trades'!D8736</x:f>
      </x:c>
      <x:c r="E8736" s="23">
        <x:f>'Historical Trades'!E8736</x:f>
      </x:c>
      <x:c r="F8736" s="0">
        <x:f>'Historical Trades'!F8736</x:f>
      </x:c>
      <x:c r="G8736" s="0">
        <x:f>'Historical Trades'!G8736</x:f>
      </x:c>
      <x:c r="H8736" s="0">
        <x:f>'Historical Trades'!H8736</x:f>
      </x:c>
      <x:c r="I8736" s="0">
        <x:f>'Historical Trades'!I8736</x:f>
      </x:c>
      <x:c r="J8736" s="0">
        <x:f>'Historical Trades'!J8736</x:f>
      </x:c>
      <x:c r="K8736" s="0">
        <x:f>'Historical Trades'!K8736</x:f>
      </x:c>
      <x:c r="L8736" s="0">
        <x:f>'Historical Trades'!L8736</x:f>
      </x:c>
      <x:c r="M8736" s="0">
        <x:f>'Historical Trades'!M8736</x:f>
      </x:c>
      <x:c r="N8736" s="0">
        <x:f>CLEAN('Historical Trades'!O8736)</x:f>
      </x:c>
      <x:c r="P8736" s="14">
        <x:f>IF(G8736="sell",M8736,-M8736)</x:f>
      </x:c>
      <x:c r="Q8736" s="14">
        <x:f>VLOOKUP(N8736,'Currency Rates'!$A$3:$C$32,3,0)</x:f>
      </x:c>
      <x:c r="R8736" s="0">
        <x:f>IF(A8736="SPUS",0,IF(A8736="FWD",0,P8736/Q8736))</x:f>
      </x:c>
    </x:row>
    <x:row r="8737" spans="1:19" x14ac:dyDescent="0.3">
      <x:c r="A8737" s="0">
        <x:f>'Historical Trades'!A8737</x:f>
      </x:c>
      <x:c r="B8737" s="0">
        <x:f>'Historical Trades'!B8737</x:f>
      </x:c>
      <x:c r="C8737" s="23">
        <x:f>'Historical Trades'!C8737</x:f>
      </x:c>
      <x:c r="D8737" s="0">
        <x:f>'Historical Trades'!D8737</x:f>
      </x:c>
      <x:c r="E8737" s="23">
        <x:f>'Historical Trades'!E8737</x:f>
      </x:c>
      <x:c r="F8737" s="0">
        <x:f>'Historical Trades'!F8737</x:f>
      </x:c>
      <x:c r="G8737" s="0">
        <x:f>'Historical Trades'!G8737</x:f>
      </x:c>
      <x:c r="H8737" s="0">
        <x:f>'Historical Trades'!H8737</x:f>
      </x:c>
      <x:c r="I8737" s="0">
        <x:f>'Historical Trades'!I8737</x:f>
      </x:c>
      <x:c r="J8737" s="0">
        <x:f>'Historical Trades'!J8737</x:f>
      </x:c>
      <x:c r="K8737" s="0">
        <x:f>'Historical Trades'!K8737</x:f>
      </x:c>
      <x:c r="L8737" s="0">
        <x:f>'Historical Trades'!L8737</x:f>
      </x:c>
      <x:c r="M8737" s="0">
        <x:f>'Historical Trades'!M8737</x:f>
      </x:c>
      <x:c r="N8737" s="0">
        <x:f>CLEAN('Historical Trades'!O8737)</x:f>
      </x:c>
      <x:c r="P8737" s="14">
        <x:f>IF(G8737="sell",M8737,-M8737)</x:f>
      </x:c>
      <x:c r="Q8737" s="14">
        <x:f>VLOOKUP(N8737,'Currency Rates'!$A$3:$C$32,3,0)</x:f>
      </x:c>
      <x:c r="R8737" s="0">
        <x:f>IF(A8737="SPUS",0,IF(A8737="FWD",0,P8737/Q8737))</x:f>
      </x:c>
    </x:row>
    <x:row r="8738" spans="1:19" x14ac:dyDescent="0.3">
      <x:c r="A8738" s="0">
        <x:f>'Historical Trades'!A8738</x:f>
      </x:c>
      <x:c r="B8738" s="0">
        <x:f>'Historical Trades'!B8738</x:f>
      </x:c>
      <x:c r="C8738" s="23">
        <x:f>'Historical Trades'!C8738</x:f>
      </x:c>
      <x:c r="D8738" s="0">
        <x:f>'Historical Trades'!D8738</x:f>
      </x:c>
      <x:c r="E8738" s="23">
        <x:f>'Historical Trades'!E8738</x:f>
      </x:c>
      <x:c r="F8738" s="0">
        <x:f>'Historical Trades'!F8738</x:f>
      </x:c>
      <x:c r="G8738" s="0">
        <x:f>'Historical Trades'!G8738</x:f>
      </x:c>
      <x:c r="H8738" s="0">
        <x:f>'Historical Trades'!H8738</x:f>
      </x:c>
      <x:c r="I8738" s="0">
        <x:f>'Historical Trades'!I8738</x:f>
      </x:c>
      <x:c r="J8738" s="0">
        <x:f>'Historical Trades'!J8738</x:f>
      </x:c>
      <x:c r="K8738" s="0">
        <x:f>'Historical Trades'!K8738</x:f>
      </x:c>
      <x:c r="L8738" s="0">
        <x:f>'Historical Trades'!L8738</x:f>
      </x:c>
      <x:c r="M8738" s="0">
        <x:f>'Historical Trades'!M8738</x:f>
      </x:c>
      <x:c r="N8738" s="0">
        <x:f>CLEAN('Historical Trades'!O8738)</x:f>
      </x:c>
      <x:c r="P8738" s="14">
        <x:f>IF(G8738="sell",M8738,-M8738)</x:f>
      </x:c>
      <x:c r="Q8738" s="14">
        <x:f>VLOOKUP(N8738,'Currency Rates'!$A$3:$C$32,3,0)</x:f>
      </x:c>
      <x:c r="R8738" s="0">
        <x:f>IF(A8738="SPUS",0,IF(A8738="FWD",0,P8738/Q8738))</x:f>
      </x:c>
    </x:row>
    <x:row r="8739" spans="1:19" x14ac:dyDescent="0.3">
      <x:c r="A8739" s="0">
        <x:f>'Historical Trades'!A8739</x:f>
      </x:c>
      <x:c r="B8739" s="0">
        <x:f>'Historical Trades'!B8739</x:f>
      </x:c>
      <x:c r="C8739" s="23">
        <x:f>'Historical Trades'!C8739</x:f>
      </x:c>
      <x:c r="D8739" s="0">
        <x:f>'Historical Trades'!D8739</x:f>
      </x:c>
      <x:c r="E8739" s="23">
        <x:f>'Historical Trades'!E8739</x:f>
      </x:c>
      <x:c r="F8739" s="0">
        <x:f>'Historical Trades'!F8739</x:f>
      </x:c>
      <x:c r="G8739" s="0">
        <x:f>'Historical Trades'!G8739</x:f>
      </x:c>
      <x:c r="H8739" s="0">
        <x:f>'Historical Trades'!H8739</x:f>
      </x:c>
      <x:c r="I8739" s="0">
        <x:f>'Historical Trades'!I8739</x:f>
      </x:c>
      <x:c r="J8739" s="0">
        <x:f>'Historical Trades'!J8739</x:f>
      </x:c>
      <x:c r="K8739" s="0">
        <x:f>'Historical Trades'!K8739</x:f>
      </x:c>
      <x:c r="L8739" s="0">
        <x:f>'Historical Trades'!L8739</x:f>
      </x:c>
      <x:c r="M8739" s="0">
        <x:f>'Historical Trades'!M8739</x:f>
      </x:c>
      <x:c r="N8739" s="0">
        <x:f>CLEAN('Historical Trades'!O8739)</x:f>
      </x:c>
      <x:c r="P8739" s="14">
        <x:f>IF(G8739="sell",M8739,-M8739)</x:f>
      </x:c>
      <x:c r="Q8739" s="14">
        <x:f>VLOOKUP(N8739,'Currency Rates'!$A$3:$C$32,3,0)</x:f>
      </x:c>
      <x:c r="R8739" s="0">
        <x:f>IF(A8739="SPUS",0,IF(A8739="FWD",0,P8739/Q8739))</x:f>
      </x:c>
    </x:row>
    <x:row r="8740" spans="1:19" x14ac:dyDescent="0.3">
      <x:c r="A8740" s="0">
        <x:f>'Historical Trades'!A8740</x:f>
      </x:c>
      <x:c r="B8740" s="0">
        <x:f>'Historical Trades'!B8740</x:f>
      </x:c>
      <x:c r="C8740" s="23">
        <x:f>'Historical Trades'!C8740</x:f>
      </x:c>
      <x:c r="D8740" s="0">
        <x:f>'Historical Trades'!D8740</x:f>
      </x:c>
      <x:c r="E8740" s="23">
        <x:f>'Historical Trades'!E8740</x:f>
      </x:c>
      <x:c r="F8740" s="0">
        <x:f>'Historical Trades'!F8740</x:f>
      </x:c>
      <x:c r="G8740" s="0">
        <x:f>'Historical Trades'!G8740</x:f>
      </x:c>
      <x:c r="H8740" s="0">
        <x:f>'Historical Trades'!H8740</x:f>
      </x:c>
      <x:c r="I8740" s="0">
        <x:f>'Historical Trades'!I8740</x:f>
      </x:c>
      <x:c r="J8740" s="0">
        <x:f>'Historical Trades'!J8740</x:f>
      </x:c>
      <x:c r="K8740" s="0">
        <x:f>'Historical Trades'!K8740</x:f>
      </x:c>
      <x:c r="L8740" s="0">
        <x:f>'Historical Trades'!L8740</x:f>
      </x:c>
      <x:c r="M8740" s="0">
        <x:f>'Historical Trades'!M8740</x:f>
      </x:c>
      <x:c r="N8740" s="0">
        <x:f>CLEAN('Historical Trades'!O8740)</x:f>
      </x:c>
      <x:c r="P8740" s="14">
        <x:f>IF(G8740="sell",M8740,-M8740)</x:f>
      </x:c>
      <x:c r="Q8740" s="14">
        <x:f>VLOOKUP(N8740,'Currency Rates'!$A$3:$C$32,3,0)</x:f>
      </x:c>
      <x:c r="R8740" s="0">
        <x:f>IF(A8740="SPUS",0,IF(A8740="FWD",0,P8740/Q8740))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8523B5E-36FD-4EDE-A492-69BE7F7979AF}" mc:Ignorable="x14ac xr xr2 xr3">
  <x:sheetPr>
    <x:tabColor theme="5" tint="0.5999938962981048"/>
    <x:outlinePr summaryBelow="1" summaryRight="1"/>
  </x:sheetPr>
  <x:dimension ref="A1:G41"/>
  <x:sheetViews>
    <x:sheetView workbookViewId="0">
      <x:selection activeCell="C8" sqref="C8"/>
    </x:sheetView>
  </x:sheetViews>
  <x:sheetFormatPr defaultRowHeight="14.4" x14ac:dyDescent="0.3"/>
  <x:cols>
    <x:col min="1" max="1" width="9.554688" style="0" bestFit="1" customWidth="1"/>
    <x:col min="2" max="2" width="38.664062" style="0" bestFit="1" customWidth="1"/>
    <x:col min="3" max="3" width="16.109375" style="0" bestFit="1" customWidth="1"/>
    <x:col min="4" max="4" width="16" style="0" bestFit="1" customWidth="1"/>
    <x:col min="5" max="5" width="15.441406" style="0" customWidth="1"/>
    <x:col min="6" max="6" width="9.140625" style="0" customWidth="1"/>
    <x:col min="7" max="7" width="17.332031" style="0" bestFit="1" customWidth="1"/>
  </x:cols>
  <x:sheetData>
    <x:row r="1" spans="1:7" x14ac:dyDescent="0.3">
      <x:c r="B1" s="0" t="s">
        <x:v>214</x:v>
      </x:c>
    </x:row>
    <x:row r="2" spans="1:7" ht="15" customHeight="1" x14ac:dyDescent="0.35">
      <x:c r="A2" s="22" t="s">
        <x:v>215</x:v>
      </x:c>
      <x:c r="B2" s="22" t="s">
        <x:v>216</x:v>
      </x:c>
      <x:c r="C2" s="22" t="s">
        <x:v>217</x:v>
      </x:c>
      <x:c r="D2" s="27"/>
      <x:c r="E2" s="27"/>
    </x:row>
    <x:row r="3" spans="1:7" x14ac:dyDescent="0.3">
      <x:c r="A3" s="344" t="s">
        <x:v>71</x:v>
      </x:c>
      <x:c r="B3" s="36">
        <x:f>_xll.BDP(A3&amp;" L160 Curncy","PX_LAST")</x:f>
      </x:c>
      <x:c r="C3" s="0">
        <x:f>1/B3</x:f>
      </x:c>
      <x:c r="D3" s="13"/>
      <x:c r="E3" s="6"/>
    </x:row>
    <x:row r="4" spans="1:7" x14ac:dyDescent="0.3">
      <x:c r="A4" s="0" t="s">
        <x:v>72</x:v>
      </x:c>
      <x:c r="B4" s="36">
        <x:f>_xll.BDP(A4&amp;" L160 Curncy","PX_LAST")</x:f>
      </x:c>
      <x:c r="C4" s="36">
        <x:f>B4</x:f>
      </x:c>
      <x:c r="D4" s="13"/>
      <x:c r="E4" s="6"/>
      <x:c r="G4" s="36"/>
    </x:row>
    <x:row r="5" spans="1:7" x14ac:dyDescent="0.3">
      <x:c r="A5" s="0" t="s">
        <x:v>73</x:v>
      </x:c>
      <x:c r="B5" s="36">
        <x:f>_xll.BDP(A5&amp;" L160 Curncy","PX_LAST")</x:f>
      </x:c>
      <x:c r="C5" s="36">
        <x:f>B5</x:f>
      </x:c>
      <x:c r="D5" s="13"/>
      <x:c r="E5" s="6"/>
      <x:c r="G5" s="36"/>
    </x:row>
    <x:row r="6" spans="1:7" x14ac:dyDescent="0.3">
      <x:c r="A6" s="0" t="s">
        <x:v>74</x:v>
      </x:c>
      <x:c r="B6" s="36">
        <x:f>_xll.BDP(A6&amp;" L160 Curncy","PX_LAST")</x:f>
      </x:c>
      <x:c r="C6" s="36">
        <x:f>B6</x:f>
      </x:c>
      <x:c r="D6" s="13"/>
      <x:c r="E6" s="6"/>
      <x:c r="G6" s="36"/>
    </x:row>
    <x:row r="7" spans="1:7" x14ac:dyDescent="0.3">
      <x:c r="A7" s="0" t="s">
        <x:v>75</x:v>
      </x:c>
      <x:c r="B7" s="36">
        <x:f>_xll.BDP(A7&amp;" L160 Curncy","PX_LAST")</x:f>
      </x:c>
      <x:c r="C7" s="36">
        <x:f>B7</x:f>
      </x:c>
      <x:c r="D7" s="13"/>
      <x:c r="E7" s="6"/>
      <x:c r="G7" s="36"/>
    </x:row>
    <x:row r="8" spans="1:7" x14ac:dyDescent="0.3">
      <x:c r="A8" s="0" t="s">
        <x:v>76</x:v>
      </x:c>
      <x:c r="B8" s="36">
        <x:f>_xll.BDP(A8&amp;" L160 Curncy","PX_LAST")</x:f>
      </x:c>
      <x:c r="C8" s="36">
        <x:f>B8</x:f>
      </x:c>
      <x:c r="D8" s="13"/>
      <x:c r="E8" s="6"/>
      <x:c r="G8" s="36"/>
    </x:row>
    <x:row r="9" spans="1:7" x14ac:dyDescent="0.3">
      <x:c r="A9" s="0" t="s">
        <x:v>77</x:v>
      </x:c>
      <x:c r="B9" s="36">
        <x:f>_xll.BDP(A9&amp;" L160 Curncy","PX_LAST")</x:f>
      </x:c>
      <x:c r="C9" s="36">
        <x:f>B9</x:f>
      </x:c>
      <x:c r="D9" s="13"/>
      <x:c r="E9" s="6"/>
      <x:c r="G9" s="36"/>
    </x:row>
    <x:row r="10" spans="1:7" x14ac:dyDescent="0.3">
      <x:c r="A10" s="0" t="s">
        <x:v>78</x:v>
      </x:c>
      <x:c r="B10" s="36">
        <x:f>_xll.BDP(A10&amp;" L160 Curncy","PX_LAST")</x:f>
      </x:c>
      <x:c r="C10" s="36">
        <x:f>B10</x:f>
      </x:c>
      <x:c r="D10" s="13"/>
      <x:c r="E10" s="6"/>
      <x:c r="G10" s="36"/>
    </x:row>
    <x:row r="11" spans="1:7" x14ac:dyDescent="0.3">
      <x:c r="A11" s="344" t="s">
        <x:v>79</x:v>
      </x:c>
      <x:c r="B11" s="36">
        <x:f>_xll.BDP(A11&amp;" L160 Curncy","PX_LAST")</x:f>
      </x:c>
      <x:c r="C11" s="0">
        <x:f>1/B11</x:f>
      </x:c>
      <x:c r="D11" s="13"/>
      <x:c r="E11" s="6"/>
    </x:row>
    <x:row r="12" spans="1:7" x14ac:dyDescent="0.3">
      <x:c r="A12" s="344" t="s">
        <x:v>80</x:v>
      </x:c>
      <x:c r="B12" s="36">
        <x:f>_xll.BDP(A12&amp;" L160 Curncy","PX_LAST")</x:f>
      </x:c>
      <x:c r="C12" s="0">
        <x:f>1/B12</x:f>
      </x:c>
      <x:c r="D12" s="13"/>
      <x:c r="E12" s="6"/>
    </x:row>
    <x:row r="13" spans="1:7" x14ac:dyDescent="0.3">
      <x:c r="A13" s="0" t="s">
        <x:v>81</x:v>
      </x:c>
      <x:c r="B13" s="36">
        <x:f>_xll.BDP(A13&amp;" L160 Curncy","PX_LAST")</x:f>
      </x:c>
      <x:c r="C13" s="36">
        <x:f>B13</x:f>
      </x:c>
      <x:c r="D13" s="13"/>
      <x:c r="E13" s="6"/>
      <x:c r="G13" s="36"/>
    </x:row>
    <x:row r="14" spans="1:7" x14ac:dyDescent="0.3">
      <x:c r="A14" s="0" t="s">
        <x:v>82</x:v>
      </x:c>
      <x:c r="B14" s="36">
        <x:f>_xll.BDP(A14&amp;" L160 Curncy","PX_LAST")</x:f>
      </x:c>
      <x:c r="C14" s="36">
        <x:f>B14</x:f>
      </x:c>
      <x:c r="D14" s="13"/>
      <x:c r="E14" s="6"/>
      <x:c r="G14" s="36"/>
    </x:row>
    <x:row r="15" spans="1:7" x14ac:dyDescent="0.3">
      <x:c r="A15" s="0" t="s">
        <x:v>83</x:v>
      </x:c>
      <x:c r="B15" s="36">
        <x:f>_xll.BDP(A15&amp;" L160 Curncy","PX_LAST")</x:f>
      </x:c>
      <x:c r="C15" s="36">
        <x:f>B15</x:f>
      </x:c>
      <x:c r="D15" s="13"/>
      <x:c r="E15" s="6"/>
      <x:c r="G15" s="36"/>
    </x:row>
    <x:row r="16" spans="1:7" x14ac:dyDescent="0.3">
      <x:c r="A16" s="0" t="s">
        <x:v>84</x:v>
      </x:c>
      <x:c r="B16" s="36">
        <x:f>_xll.BDP(A16&amp;" L160 Curncy","PX_LAST")</x:f>
      </x:c>
      <x:c r="C16" s="36">
        <x:f>B16</x:f>
      </x:c>
      <x:c r="D16" s="13"/>
      <x:c r="E16" s="6"/>
      <x:c r="G16" s="36"/>
    </x:row>
    <x:row r="17" spans="1:7" x14ac:dyDescent="0.3">
      <x:c r="A17" s="0" t="s">
        <x:v>85</x:v>
      </x:c>
      <x:c r="B17" s="36">
        <x:f>_xll.BDP(A17&amp;" L160 Curncy","PX_LAST")</x:f>
      </x:c>
      <x:c r="C17" s="36">
        <x:f>B17</x:f>
      </x:c>
      <x:c r="D17" s="13"/>
      <x:c r="E17" s="6"/>
      <x:c r="G17" s="36"/>
    </x:row>
    <x:row r="18" spans="1:7" x14ac:dyDescent="0.3">
      <x:c r="A18" s="0" t="s">
        <x:v>86</x:v>
      </x:c>
      <x:c r="B18" s="36">
        <x:f>_xll.BDP(A18&amp;" L160 Curncy","PX_LAST")</x:f>
      </x:c>
      <x:c r="C18" s="36">
        <x:f>B18</x:f>
      </x:c>
      <x:c r="D18" s="13"/>
      <x:c r="E18" s="6"/>
      <x:c r="G18" s="36"/>
    </x:row>
    <x:row r="19" spans="1:7" x14ac:dyDescent="0.3">
      <x:c r="A19" s="0" t="s">
        <x:v>87</x:v>
      </x:c>
      <x:c r="B19" s="36">
        <x:f>_xll.BDP(A19&amp;" L160 Curncy","PX_LAST")</x:f>
      </x:c>
      <x:c r="C19" s="36">
        <x:f>B19</x:f>
      </x:c>
      <x:c r="D19" s="13"/>
      <x:c r="E19" s="6"/>
      <x:c r="G19" s="36"/>
    </x:row>
    <x:row r="20" spans="1:7" x14ac:dyDescent="0.3">
      <x:c r="A20" s="0" t="s">
        <x:v>88</x:v>
      </x:c>
      <x:c r="B20" s="36">
        <x:f>_xll.BDP(A20&amp;" L160 Curncy","PX_LAST")</x:f>
      </x:c>
      <x:c r="C20" s="36">
        <x:f>B20</x:f>
      </x:c>
      <x:c r="D20" s="13"/>
      <x:c r="E20" s="6"/>
      <x:c r="G20" s="36"/>
    </x:row>
    <x:row r="21" spans="1:7" x14ac:dyDescent="0.3">
      <x:c r="A21" s="0" t="s">
        <x:v>89</x:v>
      </x:c>
      <x:c r="B21" s="36">
        <x:f>_xll.BDP(A21&amp;" L160 Curncy","PX_LAST")</x:f>
      </x:c>
      <x:c r="C21" s="36">
        <x:f>B21</x:f>
      </x:c>
      <x:c r="D21" s="13"/>
      <x:c r="E21" s="6"/>
      <x:c r="G21" s="36"/>
    </x:row>
    <x:row r="22" spans="1:7" x14ac:dyDescent="0.3">
      <x:c r="A22" s="0" t="s">
        <x:v>90</x:v>
      </x:c>
      <x:c r="B22" s="36">
        <x:f>_xll.BDP(A22&amp;" L160 Curncy","PX_LAST")</x:f>
      </x:c>
      <x:c r="C22" s="36">
        <x:f>B22</x:f>
      </x:c>
      <x:c r="D22" s="13"/>
      <x:c r="E22" s="6"/>
      <x:c r="G22" s="36"/>
    </x:row>
    <x:row r="23" spans="1:7" x14ac:dyDescent="0.3">
      <x:c r="A23" s="344" t="s">
        <x:v>91</x:v>
      </x:c>
      <x:c r="B23" s="36">
        <x:f>_xll.BDP(A23&amp;" L160 Curncy","PX_LAST")</x:f>
      </x:c>
      <x:c r="C23" s="0">
        <x:f>1/B23</x:f>
      </x:c>
      <x:c r="D23" s="13"/>
      <x:c r="E23" s="6"/>
    </x:row>
    <x:row r="24" spans="1:7" x14ac:dyDescent="0.3">
      <x:c r="A24" s="0" t="s">
        <x:v>92</x:v>
      </x:c>
      <x:c r="B24" s="36">
        <x:f>_xll.BDP(A24&amp;" L160 Curncy","PX_LAST")</x:f>
      </x:c>
      <x:c r="C24" s="36">
        <x:f>B24</x:f>
      </x:c>
      <x:c r="D24" s="13"/>
      <x:c r="E24" s="6"/>
      <x:c r="G24" s="36"/>
    </x:row>
    <x:row r="25" spans="1:7" x14ac:dyDescent="0.3">
      <x:c r="A25" s="0" t="s">
        <x:v>93</x:v>
      </x:c>
      <x:c r="B25" s="36">
        <x:f>_xll.BDP(A25&amp;" L160 Curncy","PX_LAST")</x:f>
      </x:c>
      <x:c r="C25" s="36">
        <x:f>B25</x:f>
      </x:c>
      <x:c r="D25" s="13"/>
      <x:c r="E25" s="6"/>
      <x:c r="G25" s="36"/>
    </x:row>
    <x:row r="26" spans="1:7" x14ac:dyDescent="0.3">
      <x:c r="A26" s="0" t="s">
        <x:v>94</x:v>
      </x:c>
      <x:c r="B26" s="36">
        <x:f>_xll.BDP(A26&amp;" L160 Curncy","PX_LAST")</x:f>
      </x:c>
      <x:c r="C26" s="36">
        <x:f>B26</x:f>
      </x:c>
      <x:c r="D26" s="13"/>
      <x:c r="E26" s="6"/>
      <x:c r="G26" s="36"/>
    </x:row>
    <x:row r="27" spans="1:7" x14ac:dyDescent="0.3">
      <x:c r="A27" s="0" t="s">
        <x:v>95</x:v>
      </x:c>
      <x:c r="B27" s="36">
        <x:f>_xll.BDP(A27&amp;" L160 Curncy","PX_LAST")</x:f>
      </x:c>
      <x:c r="C27" s="36">
        <x:f>B27</x:f>
      </x:c>
      <x:c r="D27" s="13"/>
      <x:c r="E27" s="6"/>
      <x:c r="G27" s="36"/>
    </x:row>
    <x:row r="28" spans="1:7" x14ac:dyDescent="0.3">
      <x:c r="A28" s="0" t="s">
        <x:v>96</x:v>
      </x:c>
      <x:c r="B28" s="36">
        <x:f>_xll.BDP(A28&amp;" L160 Curncy","PX_LAST")</x:f>
      </x:c>
      <x:c r="C28" s="36">
        <x:f>B28</x:f>
      </x:c>
      <x:c r="D28" s="13"/>
      <x:c r="E28" s="6"/>
      <x:c r="G28" s="36"/>
    </x:row>
    <x:row r="29" spans="1:7" x14ac:dyDescent="0.3">
      <x:c r="A29" s="0" t="s">
        <x:v>97</x:v>
      </x:c>
      <x:c r="B29" s="36">
        <x:f>_xll.BDP(A29&amp;" L160 Curncy","PX_LAST")</x:f>
      </x:c>
      <x:c r="C29" s="36">
        <x:f>B29</x:f>
      </x:c>
      <x:c r="D29" s="13"/>
      <x:c r="E29" s="6"/>
      <x:c r="G29" s="36"/>
    </x:row>
    <x:row r="30" spans="1:7" x14ac:dyDescent="0.3">
      <x:c r="A30" s="0" t="s">
        <x:v>98</x:v>
      </x:c>
      <x:c r="B30" s="36">
        <x:f>_xll.BDP(A30&amp;" L160 Curncy","PX_LAST")</x:f>
      </x:c>
      <x:c r="C30" s="36">
        <x:f>B30</x:f>
      </x:c>
      <x:c r="D30" s="13"/>
      <x:c r="E30" s="6"/>
      <x:c r="G30" s="36"/>
    </x:row>
    <x:row r="31" spans="1:7" ht="15" customHeight="1" x14ac:dyDescent="0.3">
      <x:c r="A31" s="0" t="s">
        <x:v>99</x:v>
      </x:c>
      <x:c r="B31" s="36">
        <x:f>_xll.BDP(A31&amp;" L160 Curncy","PX_LAST")</x:f>
      </x:c>
      <x:c r="C31" s="36">
        <x:f>B31</x:f>
      </x:c>
      <x:c r="D31" s="13"/>
      <x:c r="E31" s="6"/>
      <x:c r="G31" s="36"/>
    </x:row>
    <x:row r="32" spans="1:7" ht="15" customHeight="1" x14ac:dyDescent="0.3">
      <x:c r="A32" s="0" t="s">
        <x:v>100</x:v>
      </x:c>
      <x:c r="B32" s="36">
        <x:f>_xll.BDP(A32&amp;" L160 Curncy","PX_LAST")</x:f>
      </x:c>
      <x:c r="C32" s="0">
        <x:v>1</x:v>
      </x:c>
      <x:c r="D32" s="13"/>
      <x:c r="E32" s="6"/>
    </x:row>
    <x:row r="33" spans="1:7" ht="15" customHeight="1" x14ac:dyDescent="0.3">
      <x:c r="C33" s="13"/>
      <x:c r="D33" s="13"/>
      <x:c r="E33" s="13"/>
    </x:row>
    <x:row r="41" ht="15" customHeight="1" x14ac:dyDescent="0.3"/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5C66460-34E6-4009-B5C1-BEEA73D469FE}" mc:Ignorable="x14ac xr xr2 xr3">
  <x:sheetPr>
    <x:tabColor rgb="FF00B0F0"/>
    <x:outlinePr summaryBelow="1" summaryRight="1"/>
  </x:sheetPr>
  <x:dimension ref="A1:AH231"/>
  <x:sheetViews>
    <x:sheetView workbookViewId="0">
      <x:selection activeCell="A1" sqref="A1 1:1048576"/>
    </x:sheetView>
  </x:sheetViews>
  <x:sheetFormatPr defaultColWidth="9.109375" defaultRowHeight="13.2" x14ac:dyDescent="0.3"/>
  <x:cols>
    <x:col min="1" max="1" width="17.109375" style="21" customWidth="1"/>
    <x:col min="2" max="2" width="19.109375" style="21" customWidth="1"/>
    <x:col min="3" max="3" width="18.554688" style="21" customWidth="1"/>
    <x:col min="4" max="4" width="17.332031" style="21" customWidth="1"/>
    <x:col min="5" max="5" width="26.664062" style="21" customWidth="1"/>
    <x:col min="6" max="6" width="20" style="21" customWidth="1"/>
    <x:col min="7" max="7" width="36.554688" style="21" bestFit="1" customWidth="1"/>
    <x:col min="8" max="8" width="14.886719" style="21" bestFit="1" customWidth="1"/>
    <x:col min="9" max="9" width="13.886719" style="21" bestFit="1" customWidth="1"/>
    <x:col min="10" max="10" width="28.332031" style="21" bestFit="1" customWidth="1"/>
    <x:col min="11" max="11" width="16.554688" style="21" bestFit="1" customWidth="1"/>
    <x:col min="12" max="12" width="21.664062" style="21" bestFit="1" customWidth="1"/>
    <x:col min="13" max="13" width="31.886719" style="21" bestFit="1" customWidth="1"/>
    <x:col min="14" max="14" width="12.664062" style="21" bestFit="1" customWidth="1"/>
    <x:col min="15" max="15" width="11.886719" style="21" bestFit="1" customWidth="1"/>
    <x:col min="16" max="17" width="12.664062" style="21" bestFit="1" customWidth="1"/>
    <x:col min="18" max="18" width="26" style="21" bestFit="1" customWidth="1"/>
    <x:col min="19" max="19" width="23.332031" style="21" bestFit="1" customWidth="1"/>
    <x:col min="20" max="20" width="20" style="21" bestFit="1" customWidth="1"/>
    <x:col min="21" max="21" width="19.441406" style="21" bestFit="1" customWidth="1"/>
    <x:col min="22" max="22" width="27.554688" style="21" bestFit="1" customWidth="1"/>
    <x:col min="23" max="23" width="30.554688" style="21" bestFit="1" customWidth="1"/>
    <x:col min="24" max="24" width="28.664062" style="21" bestFit="1" customWidth="1"/>
    <x:col min="25" max="25" width="31.554688" style="21" bestFit="1" customWidth="1"/>
    <x:col min="26" max="28" width="36.554688" style="21" bestFit="1" customWidth="1"/>
    <x:col min="29" max="29" width="34.441406" style="21" bestFit="1" customWidth="1"/>
    <x:col min="30" max="30" width="27" style="21" bestFit="1" customWidth="1"/>
    <x:col min="31" max="31" width="16.664062" style="21" bestFit="1" customWidth="1"/>
    <x:col min="32" max="32" width="24.109375" style="21" bestFit="1" customWidth="1"/>
    <x:col min="33" max="33" width="23.332031" style="21" bestFit="1" customWidth="1"/>
    <x:col min="34" max="34" width="26.664062" style="21" bestFit="1" customWidth="1"/>
    <x:col min="35" max="16384" width="9.109375" style="21" customWidth="1"/>
  </x:cols>
  <x:sheetData>
    <x:row r="1" spans="1:34" ht="12.75" customHeight="1" x14ac:dyDescent="0.3">
      <x:c r="A1" s="311"/>
      <x:c r="B1" s="311"/>
      <x:c r="C1" s="311"/>
      <x:c r="D1" s="311"/>
      <x:c r="E1" s="311"/>
      <x:c r="F1" s="311"/>
      <x:c r="G1" s="260"/>
    </x:row>
    <x:row r="2" spans="1:34" ht="12.75" customHeight="1" x14ac:dyDescent="0.3">
      <x:c r="A2" s="311"/>
      <x:c r="B2" s="311"/>
      <x:c r="C2" s="311"/>
      <x:c r="D2" s="311"/>
      <x:c r="E2" s="311"/>
      <x:c r="F2" s="311"/>
      <x:c r="G2" s="260"/>
    </x:row>
    <x:row r="3" spans="1:34" ht="12.75" customHeight="1" x14ac:dyDescent="0.3">
      <x:c r="A3" s="311"/>
      <x:c r="B3" s="311"/>
      <x:c r="C3" s="311"/>
      <x:c r="D3" s="311"/>
      <x:c r="E3" s="311"/>
      <x:c r="F3" s="311"/>
      <x:c r="G3" s="260"/>
    </x:row>
    <x:row r="4" spans="1:34" ht="12.75" customHeight="1" x14ac:dyDescent="0.3">
      <x:c r="A4" s="311"/>
      <x:c r="B4" s="311"/>
      <x:c r="C4" s="311"/>
      <x:c r="D4" s="311"/>
      <x:c r="E4" s="311"/>
      <x:c r="F4" s="311"/>
      <x:c r="G4" s="260"/>
    </x:row>
    <x:row r="5" spans="1:34" x14ac:dyDescent="0.3">
      <x:c r="A5" s="260"/>
      <x:c r="B5" s="260"/>
      <x:c r="C5" s="260"/>
      <x:c r="D5" s="260"/>
      <x:c r="E5" s="260"/>
      <x:c r="F5" s="260"/>
    </x:row>
    <x:row r="6" spans="1:34" x14ac:dyDescent="0.3">
      <x:c r="A6" s="261"/>
      <x:c r="B6" s="261"/>
      <x:c r="C6" s="261"/>
      <x:c r="D6" s="261"/>
      <x:c r="E6" s="261"/>
      <x:c r="F6" s="261"/>
      <x:c r="G6" s="261"/>
      <x:c r="H6" s="261"/>
      <x:c r="I6" s="261"/>
      <x:c r="J6" s="261"/>
      <x:c r="K6" s="261"/>
      <x:c r="L6" s="261"/>
      <x:c r="M6" s="261"/>
      <x:c r="N6" s="261"/>
      <x:c r="O6" s="261"/>
      <x:c r="P6" s="261"/>
      <x:c r="Q6" s="261"/>
      <x:c r="R6" s="261"/>
      <x:c r="S6" s="261"/>
      <x:c r="T6" s="261"/>
      <x:c r="U6" s="261"/>
      <x:c r="V6" s="261"/>
      <x:c r="W6" s="261"/>
      <x:c r="X6" s="261"/>
      <x:c r="Y6" s="261"/>
      <x:c r="Z6" s="261"/>
      <x:c r="AA6" s="261"/>
      <x:c r="AB6" s="261"/>
      <x:c r="AC6" s="261"/>
      <x:c r="AD6" s="261"/>
      <x:c r="AE6" s="261"/>
      <x:c r="AF6" s="261"/>
      <x:c r="AG6" s="261"/>
      <x:c r="AH6" s="261"/>
    </x:row>
    <x:row r="7" spans="1:34" x14ac:dyDescent="0.3">
      <x:c r="A7" s="262"/>
      <x:c r="B7" s="263"/>
      <x:c r="C7" s="262"/>
      <x:c r="D7" s="262"/>
      <x:c r="E7" s="262"/>
      <x:c r="F7" s="262"/>
      <x:c r="G7" s="262"/>
      <x:c r="H7" s="264"/>
      <x:c r="I7" s="264"/>
      <x:c r="J7" s="264"/>
      <x:c r="K7" s="263"/>
      <x:c r="L7" s="262"/>
      <x:c r="M7" s="262"/>
      <x:c r="N7" s="265"/>
      <x:c r="O7" s="265"/>
      <x:c r="P7" s="265"/>
      <x:c r="Q7" s="265"/>
      <x:c r="R7" s="265"/>
      <x:c r="S7" s="264"/>
      <x:c r="T7" s="265"/>
      <x:c r="U7" s="265"/>
      <x:c r="V7" s="265"/>
      <x:c r="W7" s="265"/>
      <x:c r="X7" s="265"/>
      <x:c r="Y7" s="265"/>
      <x:c r="Z7" s="265"/>
      <x:c r="AA7" s="265"/>
      <x:c r="AB7" s="265"/>
      <x:c r="AC7" s="265"/>
      <x:c r="AD7" s="265"/>
      <x:c r="AE7" s="265"/>
      <x:c r="AF7" s="265"/>
      <x:c r="AG7" s="264"/>
      <x:c r="AH7" s="264"/>
    </x:row>
    <x:row r="8" spans="1:34" x14ac:dyDescent="0.3">
      <x:c r="A8" s="262"/>
      <x:c r="B8" s="263"/>
      <x:c r="C8" s="262"/>
      <x:c r="D8" s="262"/>
      <x:c r="E8" s="262"/>
      <x:c r="F8" s="262"/>
      <x:c r="G8" s="262"/>
      <x:c r="H8" s="264"/>
      <x:c r="I8" s="264"/>
      <x:c r="J8" s="264"/>
      <x:c r="K8" s="263"/>
      <x:c r="L8" s="262"/>
      <x:c r="M8" s="262"/>
      <x:c r="N8" s="265"/>
      <x:c r="O8" s="265"/>
      <x:c r="P8" s="265"/>
      <x:c r="Q8" s="265"/>
      <x:c r="R8" s="265"/>
      <x:c r="S8" s="264"/>
      <x:c r="T8" s="265"/>
      <x:c r="U8" s="265"/>
      <x:c r="V8" s="265"/>
      <x:c r="W8" s="265"/>
      <x:c r="X8" s="265"/>
      <x:c r="Y8" s="265"/>
      <x:c r="Z8" s="265"/>
      <x:c r="AA8" s="265"/>
      <x:c r="AB8" s="265"/>
      <x:c r="AC8" s="265"/>
      <x:c r="AD8" s="265"/>
      <x:c r="AE8" s="265"/>
      <x:c r="AF8" s="265"/>
      <x:c r="AG8" s="264"/>
      <x:c r="AH8" s="264"/>
    </x:row>
    <x:row r="9" spans="1:34" x14ac:dyDescent="0.3">
      <x:c r="A9" s="262"/>
      <x:c r="B9" s="263"/>
      <x:c r="C9" s="262"/>
      <x:c r="D9" s="262"/>
      <x:c r="E9" s="262"/>
      <x:c r="F9" s="262"/>
      <x:c r="G9" s="262"/>
      <x:c r="H9" s="264"/>
      <x:c r="I9" s="264"/>
      <x:c r="J9" s="264"/>
      <x:c r="K9" s="262"/>
      <x:c r="L9" s="262"/>
      <x:c r="M9" s="262"/>
      <x:c r="N9" s="265"/>
      <x:c r="O9" s="265"/>
      <x:c r="P9" s="265"/>
      <x:c r="Q9" s="265"/>
      <x:c r="R9" s="265"/>
      <x:c r="S9" s="264"/>
      <x:c r="T9" s="265"/>
      <x:c r="U9" s="265"/>
      <x:c r="V9" s="265"/>
      <x:c r="W9" s="265"/>
      <x:c r="X9" s="265"/>
      <x:c r="Y9" s="265"/>
      <x:c r="Z9" s="265"/>
      <x:c r="AA9" s="265"/>
      <x:c r="AB9" s="265"/>
      <x:c r="AC9" s="265"/>
      <x:c r="AD9" s="265"/>
      <x:c r="AE9" s="265"/>
      <x:c r="AF9" s="265"/>
      <x:c r="AG9" s="264"/>
      <x:c r="AH9" s="264"/>
    </x:row>
    <x:row r="10" spans="1:34" x14ac:dyDescent="0.3">
      <x:c r="A10" s="262"/>
      <x:c r="B10" s="263"/>
      <x:c r="C10" s="262"/>
      <x:c r="D10" s="262"/>
      <x:c r="E10" s="262"/>
      <x:c r="F10" s="262"/>
      <x:c r="G10" s="262"/>
      <x:c r="H10" s="264"/>
      <x:c r="I10" s="264"/>
      <x:c r="J10" s="264"/>
      <x:c r="K10" s="263"/>
      <x:c r="L10" s="262"/>
      <x:c r="M10" s="262"/>
      <x:c r="N10" s="265"/>
      <x:c r="O10" s="265"/>
      <x:c r="P10" s="265"/>
      <x:c r="Q10" s="265"/>
      <x:c r="R10" s="265"/>
      <x:c r="S10" s="264"/>
      <x:c r="T10" s="265"/>
      <x:c r="U10" s="265"/>
      <x:c r="V10" s="265"/>
      <x:c r="W10" s="265"/>
      <x:c r="X10" s="265"/>
      <x:c r="Y10" s="265"/>
      <x:c r="Z10" s="265"/>
      <x:c r="AA10" s="265"/>
      <x:c r="AB10" s="265"/>
      <x:c r="AC10" s="265"/>
      <x:c r="AD10" s="265"/>
      <x:c r="AE10" s="265"/>
      <x:c r="AF10" s="265"/>
      <x:c r="AG10" s="264"/>
      <x:c r="AH10" s="264"/>
    </x:row>
    <x:row r="11" spans="1:34" x14ac:dyDescent="0.3">
      <x:c r="A11" s="262"/>
      <x:c r="B11" s="263"/>
      <x:c r="C11" s="262"/>
      <x:c r="D11" s="262"/>
      <x:c r="E11" s="262"/>
      <x:c r="F11" s="262"/>
      <x:c r="G11" s="262"/>
      <x:c r="H11" s="264"/>
      <x:c r="I11" s="264"/>
      <x:c r="J11" s="264"/>
      <x:c r="K11" s="263"/>
      <x:c r="L11" s="262"/>
      <x:c r="M11" s="262"/>
      <x:c r="N11" s="265"/>
      <x:c r="O11" s="265"/>
      <x:c r="P11" s="265"/>
      <x:c r="Q11" s="265"/>
      <x:c r="R11" s="265"/>
      <x:c r="S11" s="264"/>
      <x:c r="T11" s="265"/>
      <x:c r="U11" s="265"/>
      <x:c r="V11" s="265"/>
      <x:c r="W11" s="265"/>
      <x:c r="X11" s="265"/>
      <x:c r="Y11" s="265"/>
      <x:c r="Z11" s="265"/>
      <x:c r="AA11" s="265"/>
      <x:c r="AB11" s="265"/>
      <x:c r="AC11" s="265"/>
      <x:c r="AD11" s="265"/>
      <x:c r="AE11" s="265"/>
      <x:c r="AF11" s="265"/>
      <x:c r="AG11" s="264"/>
      <x:c r="AH11" s="264"/>
    </x:row>
    <x:row r="12" spans="1:34" x14ac:dyDescent="0.3">
      <x:c r="A12" s="262"/>
      <x:c r="B12" s="263"/>
      <x:c r="C12" s="262"/>
      <x:c r="D12" s="262"/>
      <x:c r="E12" s="262"/>
      <x:c r="F12" s="262"/>
      <x:c r="G12" s="262"/>
      <x:c r="H12" s="264"/>
      <x:c r="I12" s="264"/>
      <x:c r="J12" s="264"/>
      <x:c r="K12" s="263"/>
      <x:c r="L12" s="262"/>
      <x:c r="M12" s="262"/>
      <x:c r="N12" s="265"/>
      <x:c r="O12" s="265"/>
      <x:c r="P12" s="265"/>
      <x:c r="Q12" s="265"/>
      <x:c r="R12" s="265"/>
      <x:c r="S12" s="264"/>
      <x:c r="T12" s="265"/>
      <x:c r="U12" s="265"/>
      <x:c r="V12" s="265"/>
      <x:c r="W12" s="265"/>
      <x:c r="X12" s="265"/>
      <x:c r="Y12" s="265"/>
      <x:c r="Z12" s="265"/>
      <x:c r="AA12" s="265"/>
      <x:c r="AB12" s="265"/>
      <x:c r="AC12" s="265"/>
      <x:c r="AD12" s="265"/>
      <x:c r="AE12" s="265"/>
      <x:c r="AF12" s="265"/>
      <x:c r="AG12" s="264"/>
      <x:c r="AH12" s="264"/>
    </x:row>
    <x:row r="13" spans="1:34" x14ac:dyDescent="0.3">
      <x:c r="A13" s="262"/>
      <x:c r="B13" s="263"/>
      <x:c r="C13" s="262"/>
      <x:c r="D13" s="262"/>
      <x:c r="E13" s="262"/>
      <x:c r="F13" s="262"/>
      <x:c r="G13" s="262"/>
      <x:c r="H13" s="264"/>
      <x:c r="I13" s="264"/>
      <x:c r="J13" s="264"/>
      <x:c r="K13" s="262"/>
      <x:c r="L13" s="262"/>
      <x:c r="M13" s="262"/>
      <x:c r="N13" s="265"/>
      <x:c r="O13" s="265"/>
      <x:c r="P13" s="265"/>
      <x:c r="Q13" s="265"/>
      <x:c r="R13" s="265"/>
      <x:c r="S13" s="264"/>
      <x:c r="T13" s="265"/>
      <x:c r="U13" s="265"/>
      <x:c r="V13" s="265"/>
      <x:c r="W13" s="265"/>
      <x:c r="X13" s="265"/>
      <x:c r="Y13" s="265"/>
      <x:c r="Z13" s="265"/>
      <x:c r="AA13" s="265"/>
      <x:c r="AB13" s="265"/>
      <x:c r="AC13" s="265"/>
      <x:c r="AD13" s="265"/>
      <x:c r="AE13" s="265"/>
      <x:c r="AF13" s="265"/>
      <x:c r="AG13" s="264"/>
      <x:c r="AH13" s="264"/>
    </x:row>
    <x:row r="14" spans="1:34" x14ac:dyDescent="0.3">
      <x:c r="A14" s="262"/>
      <x:c r="B14" s="263"/>
      <x:c r="C14" s="262"/>
      <x:c r="D14" s="262"/>
      <x:c r="E14" s="262"/>
      <x:c r="F14" s="262"/>
      <x:c r="G14" s="262"/>
      <x:c r="H14" s="264"/>
      <x:c r="I14" s="264"/>
      <x:c r="J14" s="264"/>
      <x:c r="K14" s="262"/>
      <x:c r="L14" s="262"/>
      <x:c r="M14" s="262"/>
      <x:c r="N14" s="265"/>
      <x:c r="O14" s="265"/>
      <x:c r="P14" s="265"/>
      <x:c r="Q14" s="265"/>
      <x:c r="R14" s="265"/>
      <x:c r="S14" s="264"/>
      <x:c r="T14" s="265"/>
      <x:c r="U14" s="265"/>
      <x:c r="V14" s="265"/>
      <x:c r="W14" s="265"/>
      <x:c r="X14" s="265"/>
      <x:c r="Y14" s="265"/>
      <x:c r="Z14" s="265"/>
      <x:c r="AA14" s="265"/>
      <x:c r="AB14" s="265"/>
      <x:c r="AC14" s="265"/>
      <x:c r="AD14" s="265"/>
      <x:c r="AE14" s="265"/>
      <x:c r="AF14" s="265"/>
      <x:c r="AG14" s="264"/>
      <x:c r="AH14" s="264"/>
    </x:row>
    <x:row r="15" spans="1:34" x14ac:dyDescent="0.3">
      <x:c r="A15" s="262"/>
      <x:c r="B15" s="263"/>
      <x:c r="C15" s="262"/>
      <x:c r="D15" s="262"/>
      <x:c r="E15" s="262"/>
      <x:c r="F15" s="262"/>
      <x:c r="G15" s="262"/>
      <x:c r="H15" s="264"/>
      <x:c r="I15" s="264"/>
      <x:c r="J15" s="264"/>
      <x:c r="K15" s="262"/>
      <x:c r="L15" s="262"/>
      <x:c r="M15" s="262"/>
      <x:c r="N15" s="265"/>
      <x:c r="O15" s="265"/>
      <x:c r="P15" s="265"/>
      <x:c r="Q15" s="265"/>
      <x:c r="R15" s="265"/>
      <x:c r="S15" s="264"/>
      <x:c r="T15" s="265"/>
      <x:c r="U15" s="265"/>
      <x:c r="V15" s="265"/>
      <x:c r="W15" s="265"/>
      <x:c r="X15" s="265"/>
      <x:c r="Y15" s="265"/>
      <x:c r="Z15" s="265"/>
      <x:c r="AA15" s="265"/>
      <x:c r="AB15" s="265"/>
      <x:c r="AC15" s="265"/>
      <x:c r="AD15" s="265"/>
      <x:c r="AE15" s="265"/>
      <x:c r="AF15" s="265"/>
      <x:c r="AG15" s="264"/>
      <x:c r="AH15" s="264"/>
    </x:row>
    <x:row r="16" spans="1:34" x14ac:dyDescent="0.3">
      <x:c r="A16" s="262"/>
      <x:c r="B16" s="263"/>
      <x:c r="C16" s="262"/>
      <x:c r="D16" s="262"/>
      <x:c r="E16" s="262"/>
      <x:c r="F16" s="262"/>
      <x:c r="G16" s="262"/>
      <x:c r="H16" s="264"/>
      <x:c r="I16" s="264"/>
      <x:c r="J16" s="264"/>
      <x:c r="K16" s="262"/>
      <x:c r="L16" s="262"/>
      <x:c r="M16" s="262"/>
      <x:c r="N16" s="265"/>
      <x:c r="O16" s="265"/>
      <x:c r="P16" s="265"/>
      <x:c r="Q16" s="265"/>
      <x:c r="R16" s="265"/>
      <x:c r="S16" s="264"/>
      <x:c r="T16" s="265"/>
      <x:c r="U16" s="265"/>
      <x:c r="V16" s="265"/>
      <x:c r="W16" s="265"/>
      <x:c r="X16" s="265"/>
      <x:c r="Y16" s="265"/>
      <x:c r="Z16" s="265"/>
      <x:c r="AA16" s="265"/>
      <x:c r="AB16" s="265"/>
      <x:c r="AC16" s="265"/>
      <x:c r="AD16" s="265"/>
      <x:c r="AE16" s="265"/>
      <x:c r="AF16" s="265"/>
      <x:c r="AG16" s="264"/>
      <x:c r="AH16" s="264"/>
    </x:row>
    <x:row r="17" spans="1:34" x14ac:dyDescent="0.3">
      <x:c r="A17" s="262"/>
      <x:c r="B17" s="263"/>
      <x:c r="C17" s="262"/>
      <x:c r="D17" s="262"/>
      <x:c r="E17" s="262"/>
      <x:c r="F17" s="262"/>
      <x:c r="G17" s="262"/>
      <x:c r="H17" s="264"/>
      <x:c r="I17" s="264"/>
      <x:c r="J17" s="264"/>
      <x:c r="K17" s="262"/>
      <x:c r="L17" s="262"/>
      <x:c r="M17" s="262"/>
      <x:c r="N17" s="265"/>
      <x:c r="O17" s="265"/>
      <x:c r="P17" s="265"/>
      <x:c r="Q17" s="265"/>
      <x:c r="R17" s="265"/>
      <x:c r="S17" s="264"/>
      <x:c r="T17" s="265"/>
      <x:c r="U17" s="265"/>
      <x:c r="V17" s="265"/>
      <x:c r="W17" s="265"/>
      <x:c r="X17" s="265"/>
      <x:c r="Y17" s="265"/>
      <x:c r="Z17" s="265"/>
      <x:c r="AA17" s="265"/>
      <x:c r="AB17" s="265"/>
      <x:c r="AC17" s="265"/>
      <x:c r="AD17" s="265"/>
      <x:c r="AE17" s="265"/>
      <x:c r="AF17" s="265"/>
      <x:c r="AG17" s="264"/>
      <x:c r="AH17" s="264"/>
    </x:row>
    <x:row r="18" spans="1:34" x14ac:dyDescent="0.3">
      <x:c r="A18" s="262"/>
      <x:c r="B18" s="263"/>
      <x:c r="C18" s="262"/>
      <x:c r="D18" s="262"/>
      <x:c r="E18" s="262"/>
      <x:c r="F18" s="262"/>
      <x:c r="G18" s="262"/>
      <x:c r="H18" s="264"/>
      <x:c r="I18" s="264"/>
      <x:c r="J18" s="264"/>
      <x:c r="K18" s="263"/>
      <x:c r="L18" s="262"/>
      <x:c r="M18" s="262"/>
      <x:c r="N18" s="265"/>
      <x:c r="O18" s="265"/>
      <x:c r="P18" s="265"/>
      <x:c r="Q18" s="265"/>
      <x:c r="R18" s="265"/>
      <x:c r="S18" s="264"/>
      <x:c r="T18" s="265"/>
      <x:c r="U18" s="265"/>
      <x:c r="V18" s="265"/>
      <x:c r="W18" s="265"/>
      <x:c r="X18" s="265"/>
      <x:c r="Y18" s="265"/>
      <x:c r="Z18" s="265"/>
      <x:c r="AA18" s="265"/>
      <x:c r="AB18" s="265"/>
      <x:c r="AC18" s="265"/>
      <x:c r="AD18" s="265"/>
      <x:c r="AE18" s="265"/>
      <x:c r="AF18" s="265"/>
      <x:c r="AG18" s="264"/>
      <x:c r="AH18" s="264"/>
    </x:row>
    <x:row r="19" spans="1:34" x14ac:dyDescent="0.3">
      <x:c r="A19" s="262"/>
      <x:c r="B19" s="263"/>
      <x:c r="C19" s="262"/>
      <x:c r="D19" s="262"/>
      <x:c r="E19" s="262"/>
      <x:c r="F19" s="262"/>
      <x:c r="G19" s="262"/>
      <x:c r="H19" s="264"/>
      <x:c r="I19" s="264"/>
      <x:c r="J19" s="264"/>
      <x:c r="K19" s="262"/>
      <x:c r="L19" s="262"/>
      <x:c r="M19" s="262"/>
      <x:c r="N19" s="265"/>
      <x:c r="O19" s="265"/>
      <x:c r="P19" s="265"/>
      <x:c r="Q19" s="265"/>
      <x:c r="R19" s="265"/>
      <x:c r="S19" s="264"/>
      <x:c r="T19" s="265"/>
      <x:c r="U19" s="265"/>
      <x:c r="V19" s="265"/>
      <x:c r="W19" s="265"/>
      <x:c r="X19" s="265"/>
      <x:c r="Y19" s="265"/>
      <x:c r="Z19" s="265"/>
      <x:c r="AA19" s="265"/>
      <x:c r="AB19" s="265"/>
      <x:c r="AC19" s="265"/>
      <x:c r="AD19" s="265"/>
      <x:c r="AE19" s="265"/>
      <x:c r="AF19" s="265"/>
      <x:c r="AG19" s="264"/>
      <x:c r="AH19" s="264"/>
    </x:row>
    <x:row r="20" spans="1:34" x14ac:dyDescent="0.3">
      <x:c r="A20" s="262"/>
      <x:c r="B20" s="263"/>
      <x:c r="C20" s="262"/>
      <x:c r="D20" s="262"/>
      <x:c r="E20" s="262"/>
      <x:c r="F20" s="262"/>
      <x:c r="G20" s="262"/>
      <x:c r="H20" s="264"/>
      <x:c r="I20" s="264"/>
      <x:c r="J20" s="264"/>
      <x:c r="K20" s="262"/>
      <x:c r="L20" s="262"/>
      <x:c r="M20" s="262"/>
      <x:c r="N20" s="264"/>
      <x:c r="O20" s="264"/>
      <x:c r="P20" s="264"/>
      <x:c r="Q20" s="264"/>
      <x:c r="R20" s="265"/>
      <x:c r="S20" s="265"/>
      <x:c r="T20" s="264"/>
      <x:c r="U20" s="264"/>
      <x:c r="V20" s="265"/>
      <x:c r="W20" s="264"/>
      <x:c r="X20" s="265"/>
      <x:c r="Y20" s="265"/>
      <x:c r="Z20" s="265"/>
      <x:c r="AA20" s="265"/>
      <x:c r="AB20" s="265"/>
      <x:c r="AC20" s="265"/>
      <x:c r="AD20" s="265"/>
      <x:c r="AE20" s="265"/>
      <x:c r="AF20" s="265"/>
      <x:c r="AG20" s="264"/>
      <x:c r="AH20" s="264"/>
    </x:row>
    <x:row r="21" spans="1:34" x14ac:dyDescent="0.3">
      <x:c r="A21" s="262"/>
      <x:c r="B21" s="263"/>
      <x:c r="C21" s="262"/>
      <x:c r="D21" s="262"/>
      <x:c r="E21" s="262"/>
      <x:c r="F21" s="262"/>
      <x:c r="G21" s="262"/>
      <x:c r="H21" s="264"/>
      <x:c r="I21" s="264"/>
      <x:c r="J21" s="264"/>
      <x:c r="K21" s="262"/>
      <x:c r="L21" s="262"/>
      <x:c r="M21" s="262"/>
      <x:c r="N21" s="265"/>
      <x:c r="O21" s="265"/>
      <x:c r="P21" s="265"/>
      <x:c r="Q21" s="265"/>
      <x:c r="R21" s="265"/>
      <x:c r="S21" s="265"/>
      <x:c r="T21" s="265"/>
      <x:c r="U21" s="265"/>
      <x:c r="V21" s="265"/>
      <x:c r="W21" s="265"/>
      <x:c r="X21" s="265"/>
      <x:c r="Y21" s="265"/>
      <x:c r="Z21" s="264"/>
      <x:c r="AA21" s="265"/>
      <x:c r="AB21" s="265"/>
      <x:c r="AC21" s="265"/>
      <x:c r="AD21" s="265"/>
      <x:c r="AE21" s="265"/>
      <x:c r="AF21" s="265"/>
      <x:c r="AG21" s="264"/>
      <x:c r="AH21" s="264"/>
    </x:row>
    <x:row r="22" spans="1:34" x14ac:dyDescent="0.3">
      <x:c r="A22" s="262"/>
      <x:c r="B22" s="263"/>
      <x:c r="C22" s="262"/>
      <x:c r="D22" s="262"/>
      <x:c r="E22" s="262"/>
      <x:c r="F22" s="262"/>
      <x:c r="G22" s="262"/>
      <x:c r="H22" s="265"/>
      <x:c r="I22" s="264"/>
      <x:c r="J22" s="264"/>
      <x:c r="K22" s="262"/>
      <x:c r="L22" s="262"/>
      <x:c r="M22" s="262"/>
      <x:c r="N22" s="264"/>
      <x:c r="O22" s="265"/>
      <x:c r="P22" s="265"/>
      <x:c r="Q22" s="265"/>
      <x:c r="R22" s="265"/>
      <x:c r="S22" s="265"/>
      <x:c r="T22" s="265"/>
      <x:c r="U22" s="265"/>
      <x:c r="V22" s="265"/>
      <x:c r="W22" s="265"/>
      <x:c r="X22" s="265"/>
      <x:c r="Y22" s="265"/>
      <x:c r="Z22" s="265"/>
      <x:c r="AA22" s="265"/>
      <x:c r="AB22" s="265"/>
      <x:c r="AC22" s="265"/>
      <x:c r="AD22" s="265"/>
      <x:c r="AE22" s="265"/>
      <x:c r="AF22" s="265"/>
      <x:c r="AG22" s="265"/>
      <x:c r="AH22" s="265"/>
    </x:row>
    <x:row r="23" spans="1:34" x14ac:dyDescent="0.3">
      <x:c r="A23" s="262"/>
      <x:c r="B23" s="263"/>
      <x:c r="C23" s="262"/>
      <x:c r="D23" s="262"/>
      <x:c r="E23" s="262"/>
      <x:c r="F23" s="262"/>
      <x:c r="G23" s="262"/>
      <x:c r="H23" s="265"/>
      <x:c r="I23" s="264"/>
      <x:c r="J23" s="264"/>
      <x:c r="K23" s="262"/>
      <x:c r="L23" s="262"/>
      <x:c r="M23" s="262"/>
      <x:c r="N23" s="264"/>
      <x:c r="O23" s="265"/>
      <x:c r="P23" s="265"/>
      <x:c r="Q23" s="265"/>
      <x:c r="R23" s="265"/>
      <x:c r="S23" s="265"/>
      <x:c r="T23" s="265"/>
      <x:c r="U23" s="265"/>
      <x:c r="V23" s="265"/>
      <x:c r="W23" s="265"/>
      <x:c r="X23" s="265"/>
      <x:c r="Y23" s="265"/>
      <x:c r="Z23" s="265"/>
      <x:c r="AA23" s="265"/>
      <x:c r="AB23" s="265"/>
      <x:c r="AC23" s="265"/>
      <x:c r="AD23" s="265"/>
      <x:c r="AE23" s="265"/>
      <x:c r="AF23" s="265"/>
      <x:c r="AG23" s="265"/>
      <x:c r="AH23" s="265"/>
    </x:row>
    <x:row r="24" spans="1:34" x14ac:dyDescent="0.3">
      <x:c r="A24" s="262"/>
      <x:c r="B24" s="263"/>
      <x:c r="C24" s="262"/>
      <x:c r="D24" s="262"/>
      <x:c r="E24" s="262"/>
      <x:c r="F24" s="262"/>
      <x:c r="G24" s="262"/>
      <x:c r="H24" s="265"/>
      <x:c r="I24" s="264"/>
      <x:c r="J24" s="264"/>
      <x:c r="K24" s="262"/>
      <x:c r="L24" s="262"/>
      <x:c r="M24" s="262"/>
      <x:c r="N24" s="264"/>
      <x:c r="O24" s="265"/>
      <x:c r="P24" s="264"/>
      <x:c r="Q24" s="264"/>
      <x:c r="R24" s="264"/>
      <x:c r="S24" s="265"/>
      <x:c r="T24" s="264"/>
      <x:c r="U24" s="264"/>
      <x:c r="V24" s="265"/>
      <x:c r="W24" s="265"/>
      <x:c r="X24" s="265"/>
      <x:c r="Y24" s="265"/>
      <x:c r="Z24" s="265"/>
      <x:c r="AA24" s="265"/>
      <x:c r="AB24" s="265"/>
      <x:c r="AC24" s="265"/>
      <x:c r="AD24" s="265"/>
      <x:c r="AE24" s="265"/>
      <x:c r="AF24" s="265"/>
      <x:c r="AG24" s="264"/>
      <x:c r="AH24" s="264"/>
    </x:row>
    <x:row r="25" spans="1:34" x14ac:dyDescent="0.3">
      <x:c r="A25" s="262"/>
      <x:c r="B25" s="263"/>
      <x:c r="C25" s="262"/>
      <x:c r="D25" s="262"/>
      <x:c r="E25" s="262"/>
      <x:c r="F25" s="262"/>
      <x:c r="G25" s="262"/>
      <x:c r="H25" s="265"/>
      <x:c r="I25" s="264"/>
      <x:c r="J25" s="264"/>
      <x:c r="K25" s="262"/>
      <x:c r="L25" s="262"/>
      <x:c r="M25" s="262"/>
      <x:c r="N25" s="265"/>
      <x:c r="O25" s="264"/>
      <x:c r="P25" s="265"/>
      <x:c r="Q25" s="265"/>
      <x:c r="R25" s="265"/>
      <x:c r="S25" s="265"/>
      <x:c r="T25" s="266"/>
      <x:c r="U25" s="266"/>
      <x:c r="V25" s="266"/>
      <x:c r="W25" s="265"/>
      <x:c r="X25" s="265"/>
      <x:c r="Y25" s="265"/>
      <x:c r="Z25" s="265"/>
      <x:c r="AA25" s="265"/>
      <x:c r="AB25" s="265"/>
      <x:c r="AC25" s="265"/>
      <x:c r="AD25" s="265"/>
      <x:c r="AE25" s="265"/>
      <x:c r="AF25" s="265"/>
      <x:c r="AG25" s="266"/>
      <x:c r="AH25" s="266"/>
    </x:row>
    <x:row r="26" spans="1:34" x14ac:dyDescent="0.3">
      <x:c r="A26" s="262"/>
      <x:c r="B26" s="263"/>
      <x:c r="C26" s="262"/>
      <x:c r="D26" s="262"/>
      <x:c r="E26" s="262"/>
      <x:c r="F26" s="262"/>
      <x:c r="G26" s="262"/>
      <x:c r="H26" s="265"/>
      <x:c r="I26" s="264"/>
      <x:c r="J26" s="264"/>
      <x:c r="K26" s="262"/>
      <x:c r="L26" s="262"/>
      <x:c r="M26" s="262"/>
      <x:c r="N26" s="265"/>
      <x:c r="O26" s="264"/>
      <x:c r="P26" s="265"/>
      <x:c r="Q26" s="265"/>
      <x:c r="R26" s="265"/>
      <x:c r="S26" s="265"/>
      <x:c r="T26" s="266"/>
      <x:c r="U26" s="266"/>
      <x:c r="V26" s="266"/>
      <x:c r="W26" s="265"/>
      <x:c r="X26" s="265"/>
      <x:c r="Y26" s="265"/>
      <x:c r="Z26" s="265"/>
      <x:c r="AA26" s="265"/>
      <x:c r="AB26" s="265"/>
      <x:c r="AC26" s="265"/>
      <x:c r="AD26" s="265"/>
      <x:c r="AE26" s="265"/>
      <x:c r="AF26" s="265"/>
      <x:c r="AG26" s="264"/>
      <x:c r="AH26" s="264"/>
    </x:row>
    <x:row r="27" spans="1:34" x14ac:dyDescent="0.3">
      <x:c r="A27" s="262"/>
      <x:c r="B27" s="263"/>
      <x:c r="C27" s="262"/>
      <x:c r="D27" s="262"/>
      <x:c r="E27" s="262"/>
      <x:c r="F27" s="262"/>
      <x:c r="G27" s="262"/>
      <x:c r="H27" s="265"/>
      <x:c r="I27" s="264"/>
      <x:c r="J27" s="264"/>
      <x:c r="K27" s="262"/>
      <x:c r="L27" s="262"/>
      <x:c r="M27" s="262"/>
      <x:c r="N27" s="265"/>
      <x:c r="O27" s="264"/>
      <x:c r="P27" s="265"/>
      <x:c r="Q27" s="265"/>
      <x:c r="R27" s="265"/>
      <x:c r="S27" s="265"/>
      <x:c r="T27" s="264"/>
      <x:c r="U27" s="264"/>
      <x:c r="V27" s="264"/>
      <x:c r="W27" s="265"/>
      <x:c r="X27" s="265"/>
      <x:c r="Y27" s="265"/>
      <x:c r="Z27" s="265"/>
      <x:c r="AA27" s="265"/>
      <x:c r="AB27" s="265"/>
      <x:c r="AC27" s="265"/>
      <x:c r="AD27" s="265"/>
      <x:c r="AE27" s="265"/>
      <x:c r="AF27" s="265"/>
      <x:c r="AG27" s="264"/>
      <x:c r="AH27" s="264"/>
    </x:row>
    <x:row r="28" spans="1:34" x14ac:dyDescent="0.3">
      <x:c r="A28" s="262"/>
      <x:c r="B28" s="263"/>
      <x:c r="C28" s="262"/>
      <x:c r="D28" s="262"/>
      <x:c r="E28" s="262"/>
      <x:c r="F28" s="262"/>
      <x:c r="G28" s="262"/>
      <x:c r="H28" s="265"/>
      <x:c r="I28" s="264"/>
      <x:c r="J28" s="264"/>
      <x:c r="K28" s="262"/>
      <x:c r="L28" s="262"/>
      <x:c r="M28" s="262"/>
      <x:c r="N28" s="265"/>
      <x:c r="O28" s="264"/>
      <x:c r="P28" s="265"/>
      <x:c r="Q28" s="265"/>
      <x:c r="R28" s="265"/>
      <x:c r="S28" s="265"/>
      <x:c r="T28" s="264"/>
      <x:c r="U28" s="264"/>
      <x:c r="V28" s="264"/>
      <x:c r="W28" s="265"/>
      <x:c r="X28" s="265"/>
      <x:c r="Y28" s="265"/>
      <x:c r="Z28" s="265"/>
      <x:c r="AA28" s="265"/>
      <x:c r="AB28" s="265"/>
      <x:c r="AC28" s="265"/>
      <x:c r="AD28" s="265"/>
      <x:c r="AE28" s="265"/>
      <x:c r="AF28" s="265"/>
      <x:c r="AG28" s="264"/>
      <x:c r="AH28" s="264"/>
    </x:row>
    <x:row r="29" spans="1:34" x14ac:dyDescent="0.3">
      <x:c r="A29" s="262"/>
      <x:c r="B29" s="263"/>
      <x:c r="C29" s="262"/>
      <x:c r="D29" s="262"/>
      <x:c r="E29" s="262"/>
      <x:c r="F29" s="262"/>
      <x:c r="G29" s="262"/>
      <x:c r="H29" s="265"/>
      <x:c r="I29" s="264"/>
      <x:c r="J29" s="264"/>
      <x:c r="K29" s="262"/>
      <x:c r="L29" s="262"/>
      <x:c r="M29" s="262"/>
      <x:c r="N29" s="265"/>
      <x:c r="O29" s="264"/>
      <x:c r="P29" s="265"/>
      <x:c r="Q29" s="265"/>
      <x:c r="R29" s="265"/>
      <x:c r="S29" s="265"/>
      <x:c r="T29" s="264"/>
      <x:c r="U29" s="264"/>
      <x:c r="V29" s="264"/>
      <x:c r="W29" s="265"/>
      <x:c r="X29" s="265"/>
      <x:c r="Y29" s="265"/>
      <x:c r="Z29" s="265"/>
      <x:c r="AA29" s="265"/>
      <x:c r="AB29" s="265"/>
      <x:c r="AC29" s="265"/>
      <x:c r="AD29" s="265"/>
      <x:c r="AE29" s="265"/>
      <x:c r="AF29" s="265"/>
      <x:c r="AG29" s="264"/>
      <x:c r="AH29" s="264"/>
    </x:row>
    <x:row r="30" spans="1:34" x14ac:dyDescent="0.3">
      <x:c r="A30" s="262"/>
      <x:c r="B30" s="263"/>
      <x:c r="C30" s="262"/>
      <x:c r="D30" s="262"/>
      <x:c r="E30" s="262"/>
      <x:c r="F30" s="262"/>
      <x:c r="G30" s="262"/>
      <x:c r="H30" s="265"/>
      <x:c r="I30" s="264"/>
      <x:c r="J30" s="264"/>
      <x:c r="K30" s="262"/>
      <x:c r="L30" s="262"/>
      <x:c r="M30" s="262"/>
      <x:c r="N30" s="265"/>
      <x:c r="O30" s="264"/>
      <x:c r="P30" s="265"/>
      <x:c r="Q30" s="265"/>
      <x:c r="R30" s="265"/>
      <x:c r="S30" s="265"/>
      <x:c r="T30" s="264"/>
      <x:c r="U30" s="264"/>
      <x:c r="V30" s="264"/>
      <x:c r="W30" s="265"/>
      <x:c r="X30" s="265"/>
      <x:c r="Y30" s="265"/>
      <x:c r="Z30" s="265"/>
      <x:c r="AA30" s="265"/>
      <x:c r="AB30" s="265"/>
      <x:c r="AC30" s="265"/>
      <x:c r="AD30" s="265"/>
      <x:c r="AE30" s="265"/>
      <x:c r="AF30" s="265"/>
      <x:c r="AG30" s="264"/>
      <x:c r="AH30" s="264"/>
    </x:row>
    <x:row r="31" spans="1:34" x14ac:dyDescent="0.3">
      <x:c r="A31" s="262"/>
      <x:c r="B31" s="263"/>
      <x:c r="C31" s="262"/>
      <x:c r="D31" s="262"/>
      <x:c r="E31" s="262"/>
      <x:c r="F31" s="262"/>
      <x:c r="G31" s="262"/>
      <x:c r="H31" s="265"/>
      <x:c r="I31" s="264"/>
      <x:c r="J31" s="264"/>
      <x:c r="K31" s="262"/>
      <x:c r="L31" s="262"/>
      <x:c r="M31" s="262"/>
      <x:c r="N31" s="265"/>
      <x:c r="O31" s="264"/>
      <x:c r="P31" s="265"/>
      <x:c r="Q31" s="265"/>
      <x:c r="R31" s="265"/>
      <x:c r="S31" s="265"/>
      <x:c r="T31" s="267"/>
      <x:c r="U31" s="267"/>
      <x:c r="V31" s="267"/>
      <x:c r="W31" s="265"/>
      <x:c r="X31" s="265"/>
      <x:c r="Y31" s="265"/>
      <x:c r="Z31" s="265"/>
      <x:c r="AA31" s="265"/>
      <x:c r="AB31" s="265"/>
      <x:c r="AC31" s="265"/>
      <x:c r="AD31" s="265"/>
      <x:c r="AE31" s="265"/>
      <x:c r="AF31" s="265"/>
      <x:c r="AG31" s="267"/>
      <x:c r="AH31" s="266"/>
    </x:row>
    <x:row r="32" spans="1:34" x14ac:dyDescent="0.3">
      <x:c r="A32" s="262"/>
      <x:c r="B32" s="263"/>
      <x:c r="C32" s="262"/>
      <x:c r="D32" s="262"/>
      <x:c r="E32" s="262"/>
      <x:c r="F32" s="262"/>
      <x:c r="G32" s="262"/>
      <x:c r="H32" s="265"/>
      <x:c r="I32" s="264"/>
      <x:c r="J32" s="264"/>
      <x:c r="K32" s="262"/>
      <x:c r="L32" s="262"/>
      <x:c r="M32" s="262"/>
      <x:c r="N32" s="265"/>
      <x:c r="O32" s="264"/>
      <x:c r="P32" s="265"/>
      <x:c r="Q32" s="265"/>
      <x:c r="R32" s="265"/>
      <x:c r="S32" s="265"/>
      <x:c r="T32" s="264"/>
      <x:c r="U32" s="264"/>
      <x:c r="V32" s="264"/>
      <x:c r="W32" s="265"/>
      <x:c r="X32" s="265"/>
      <x:c r="Y32" s="265"/>
      <x:c r="Z32" s="265"/>
      <x:c r="AA32" s="265"/>
      <x:c r="AB32" s="265"/>
      <x:c r="AC32" s="265"/>
      <x:c r="AD32" s="265"/>
      <x:c r="AE32" s="265"/>
      <x:c r="AF32" s="265"/>
      <x:c r="AG32" s="264"/>
      <x:c r="AH32" s="264"/>
    </x:row>
    <x:row r="33" spans="1:34" x14ac:dyDescent="0.3">
      <x:c r="A33" s="262"/>
      <x:c r="B33" s="263"/>
      <x:c r="C33" s="262"/>
      <x:c r="D33" s="262"/>
      <x:c r="E33" s="262"/>
      <x:c r="F33" s="262"/>
      <x:c r="G33" s="262"/>
      <x:c r="H33" s="265"/>
      <x:c r="I33" s="264"/>
      <x:c r="J33" s="264"/>
      <x:c r="K33" s="262"/>
      <x:c r="L33" s="262"/>
      <x:c r="M33" s="262"/>
      <x:c r="N33" s="265"/>
      <x:c r="O33" s="264"/>
      <x:c r="P33" s="265"/>
      <x:c r="Q33" s="265"/>
      <x:c r="R33" s="265"/>
      <x:c r="S33" s="265"/>
      <x:c r="T33" s="264"/>
      <x:c r="U33" s="264"/>
      <x:c r="V33" s="264"/>
      <x:c r="W33" s="265"/>
      <x:c r="X33" s="265"/>
      <x:c r="Y33" s="265"/>
      <x:c r="Z33" s="265"/>
      <x:c r="AA33" s="265"/>
      <x:c r="AB33" s="265"/>
      <x:c r="AC33" s="265"/>
      <x:c r="AD33" s="265"/>
      <x:c r="AE33" s="265"/>
      <x:c r="AF33" s="265"/>
      <x:c r="AG33" s="264"/>
      <x:c r="AH33" s="264"/>
    </x:row>
    <x:row r="34" spans="1:34" x14ac:dyDescent="0.3">
      <x:c r="A34" s="262"/>
      <x:c r="B34" s="263"/>
      <x:c r="C34" s="262"/>
      <x:c r="D34" s="262"/>
      <x:c r="E34" s="262"/>
      <x:c r="F34" s="262"/>
      <x:c r="G34" s="262"/>
      <x:c r="H34" s="265"/>
      <x:c r="I34" s="264"/>
      <x:c r="J34" s="264"/>
      <x:c r="K34" s="262"/>
      <x:c r="L34" s="262"/>
      <x:c r="M34" s="262"/>
      <x:c r="N34" s="267"/>
      <x:c r="O34" s="265"/>
      <x:c r="P34" s="265"/>
      <x:c r="Q34" s="265"/>
      <x:c r="R34" s="264"/>
      <x:c r="S34" s="265"/>
      <x:c r="T34" s="267"/>
      <x:c r="U34" s="267"/>
      <x:c r="V34" s="267"/>
      <x:c r="W34" s="265"/>
      <x:c r="X34" s="265"/>
      <x:c r="Y34" s="265"/>
      <x:c r="Z34" s="265"/>
      <x:c r="AA34" s="265"/>
      <x:c r="AB34" s="265"/>
      <x:c r="AC34" s="265"/>
      <x:c r="AD34" s="265"/>
      <x:c r="AE34" s="265"/>
      <x:c r="AF34" s="265"/>
      <x:c r="AG34" s="266"/>
      <x:c r="AH34" s="266"/>
    </x:row>
    <x:row r="35" spans="1:34" x14ac:dyDescent="0.3">
      <x:c r="A35" s="262"/>
      <x:c r="B35" s="263"/>
      <x:c r="C35" s="262"/>
      <x:c r="D35" s="262"/>
      <x:c r="E35" s="262"/>
      <x:c r="F35" s="262"/>
      <x:c r="G35" s="262"/>
      <x:c r="H35" s="265"/>
      <x:c r="I35" s="264"/>
      <x:c r="J35" s="264"/>
      <x:c r="K35" s="262"/>
      <x:c r="L35" s="262"/>
      <x:c r="M35" s="262"/>
      <x:c r="N35" s="265"/>
      <x:c r="O35" s="264"/>
      <x:c r="P35" s="265"/>
      <x:c r="Q35" s="265"/>
      <x:c r="R35" s="265"/>
      <x:c r="S35" s="265"/>
      <x:c r="T35" s="264"/>
      <x:c r="U35" s="264"/>
      <x:c r="V35" s="264"/>
      <x:c r="W35" s="265"/>
      <x:c r="X35" s="265"/>
      <x:c r="Y35" s="265"/>
      <x:c r="Z35" s="265"/>
      <x:c r="AA35" s="265"/>
      <x:c r="AB35" s="265"/>
      <x:c r="AC35" s="265"/>
      <x:c r="AD35" s="265"/>
      <x:c r="AE35" s="265"/>
      <x:c r="AF35" s="265"/>
      <x:c r="AG35" s="264"/>
      <x:c r="AH35" s="264"/>
    </x:row>
    <x:row r="36" spans="1:34" x14ac:dyDescent="0.3">
      <x:c r="A36" s="262"/>
      <x:c r="B36" s="263"/>
      <x:c r="C36" s="262"/>
      <x:c r="D36" s="262"/>
      <x:c r="E36" s="262"/>
      <x:c r="F36" s="262"/>
      <x:c r="G36" s="262"/>
      <x:c r="H36" s="265"/>
      <x:c r="I36" s="264"/>
      <x:c r="J36" s="264"/>
      <x:c r="K36" s="262"/>
      <x:c r="L36" s="262"/>
      <x:c r="M36" s="262"/>
      <x:c r="N36" s="265"/>
      <x:c r="O36" s="264"/>
      <x:c r="P36" s="265"/>
      <x:c r="Q36" s="265"/>
      <x:c r="R36" s="264"/>
      <x:c r="S36" s="265"/>
      <x:c r="T36" s="266"/>
      <x:c r="U36" s="266"/>
      <x:c r="V36" s="266"/>
      <x:c r="W36" s="265"/>
      <x:c r="X36" s="265"/>
      <x:c r="Y36" s="265"/>
      <x:c r="Z36" s="265"/>
      <x:c r="AA36" s="265"/>
      <x:c r="AB36" s="265"/>
      <x:c r="AC36" s="265"/>
      <x:c r="AD36" s="265"/>
      <x:c r="AE36" s="265"/>
      <x:c r="AF36" s="265"/>
      <x:c r="AG36" s="266"/>
      <x:c r="AH36" s="266"/>
    </x:row>
    <x:row r="37" spans="1:34" x14ac:dyDescent="0.3">
      <x:c r="A37" s="262"/>
      <x:c r="B37" s="263"/>
      <x:c r="C37" s="262"/>
      <x:c r="D37" s="262"/>
      <x:c r="E37" s="262"/>
      <x:c r="F37" s="262"/>
      <x:c r="G37" s="262"/>
      <x:c r="H37" s="265"/>
      <x:c r="I37" s="264"/>
      <x:c r="J37" s="264"/>
      <x:c r="K37" s="262"/>
      <x:c r="L37" s="262"/>
      <x:c r="M37" s="262"/>
      <x:c r="N37" s="265"/>
      <x:c r="O37" s="264"/>
      <x:c r="P37" s="265"/>
      <x:c r="Q37" s="265"/>
      <x:c r="R37" s="265"/>
      <x:c r="S37" s="265"/>
      <x:c r="T37" s="267"/>
      <x:c r="U37" s="267"/>
      <x:c r="V37" s="267"/>
      <x:c r="W37" s="265"/>
      <x:c r="X37" s="265"/>
      <x:c r="Y37" s="265"/>
      <x:c r="Z37" s="265"/>
      <x:c r="AA37" s="265"/>
      <x:c r="AB37" s="265"/>
      <x:c r="AC37" s="265"/>
      <x:c r="AD37" s="265"/>
      <x:c r="AE37" s="265"/>
      <x:c r="AF37" s="265"/>
      <x:c r="AG37" s="267"/>
      <x:c r="AH37" s="266"/>
    </x:row>
    <x:row r="38" spans="1:34" x14ac:dyDescent="0.3">
      <x:c r="A38" s="262"/>
      <x:c r="B38" s="263"/>
      <x:c r="C38" s="262"/>
      <x:c r="D38" s="262"/>
      <x:c r="E38" s="262"/>
      <x:c r="F38" s="262"/>
      <x:c r="G38" s="262"/>
      <x:c r="H38" s="265"/>
      <x:c r="I38" s="264"/>
      <x:c r="J38" s="264"/>
      <x:c r="K38" s="262"/>
      <x:c r="L38" s="262"/>
      <x:c r="M38" s="262"/>
      <x:c r="N38" s="265"/>
      <x:c r="O38" s="264"/>
      <x:c r="P38" s="265"/>
      <x:c r="Q38" s="265"/>
      <x:c r="R38" s="265"/>
      <x:c r="S38" s="265"/>
      <x:c r="T38" s="266"/>
      <x:c r="U38" s="266"/>
      <x:c r="V38" s="266"/>
      <x:c r="W38" s="265"/>
      <x:c r="X38" s="265"/>
      <x:c r="Y38" s="265"/>
      <x:c r="Z38" s="265"/>
      <x:c r="AA38" s="265"/>
      <x:c r="AB38" s="265"/>
      <x:c r="AC38" s="265"/>
      <x:c r="AD38" s="265"/>
      <x:c r="AE38" s="265"/>
      <x:c r="AF38" s="265"/>
      <x:c r="AG38" s="266"/>
      <x:c r="AH38" s="266"/>
    </x:row>
    <x:row r="39" spans="1:34" x14ac:dyDescent="0.3">
      <x:c r="A39" s="262"/>
      <x:c r="B39" s="263"/>
      <x:c r="C39" s="262"/>
      <x:c r="D39" s="262"/>
      <x:c r="E39" s="262"/>
      <x:c r="F39" s="262"/>
      <x:c r="G39" s="262"/>
      <x:c r="H39" s="265"/>
      <x:c r="I39" s="264"/>
      <x:c r="J39" s="264"/>
      <x:c r="K39" s="262"/>
      <x:c r="L39" s="262"/>
      <x:c r="M39" s="262"/>
      <x:c r="N39" s="265"/>
      <x:c r="O39" s="265"/>
      <x:c r="P39" s="265"/>
      <x:c r="Q39" s="265"/>
      <x:c r="R39" s="264"/>
      <x:c r="S39" s="265"/>
      <x:c r="T39" s="265"/>
      <x:c r="U39" s="265"/>
      <x:c r="V39" s="265"/>
      <x:c r="W39" s="265"/>
      <x:c r="X39" s="265"/>
      <x:c r="Y39" s="265"/>
      <x:c r="Z39" s="265"/>
      <x:c r="AA39" s="265"/>
      <x:c r="AB39" s="265"/>
      <x:c r="AC39" s="265"/>
      <x:c r="AD39" s="265"/>
      <x:c r="AE39" s="265"/>
      <x:c r="AF39" s="265"/>
      <x:c r="AG39" s="264"/>
      <x:c r="AH39" s="264"/>
    </x:row>
    <x:row r="40" spans="1:34" x14ac:dyDescent="0.3">
      <x:c r="A40" s="262"/>
      <x:c r="B40" s="263"/>
      <x:c r="C40" s="262"/>
      <x:c r="D40" s="262"/>
      <x:c r="E40" s="262"/>
      <x:c r="F40" s="262"/>
      <x:c r="G40" s="262"/>
      <x:c r="H40" s="265"/>
      <x:c r="I40" s="264"/>
      <x:c r="J40" s="264"/>
      <x:c r="K40" s="262"/>
      <x:c r="L40" s="262"/>
      <x:c r="M40" s="262"/>
      <x:c r="N40" s="265"/>
      <x:c r="O40" s="265"/>
      <x:c r="P40" s="265"/>
      <x:c r="Q40" s="265"/>
      <x:c r="R40" s="264"/>
      <x:c r="S40" s="265"/>
      <x:c r="T40" s="265"/>
      <x:c r="U40" s="265"/>
      <x:c r="V40" s="265"/>
      <x:c r="W40" s="265"/>
      <x:c r="X40" s="265"/>
      <x:c r="Y40" s="265"/>
      <x:c r="Z40" s="265"/>
      <x:c r="AA40" s="265"/>
      <x:c r="AB40" s="265"/>
      <x:c r="AC40" s="265"/>
      <x:c r="AD40" s="265"/>
      <x:c r="AE40" s="265"/>
      <x:c r="AF40" s="265"/>
      <x:c r="AG40" s="264"/>
      <x:c r="AH40" s="264"/>
    </x:row>
    <x:row r="41" spans="1:34" x14ac:dyDescent="0.3">
      <x:c r="A41" s="262"/>
      <x:c r="B41" s="263"/>
      <x:c r="C41" s="262"/>
      <x:c r="D41" s="262"/>
      <x:c r="E41" s="262"/>
      <x:c r="F41" s="262"/>
      <x:c r="G41" s="262"/>
      <x:c r="H41" s="265"/>
      <x:c r="I41" s="264"/>
      <x:c r="J41" s="264"/>
      <x:c r="K41" s="262"/>
      <x:c r="L41" s="262"/>
      <x:c r="M41" s="262"/>
      <x:c r="N41" s="267"/>
      <x:c r="O41" s="264"/>
      <x:c r="P41" s="265"/>
      <x:c r="Q41" s="265"/>
      <x:c r="R41" s="264"/>
      <x:c r="S41" s="265"/>
      <x:c r="T41" s="266"/>
      <x:c r="U41" s="266"/>
      <x:c r="V41" s="266"/>
      <x:c r="W41" s="265"/>
      <x:c r="X41" s="265"/>
      <x:c r="Y41" s="265"/>
      <x:c r="Z41" s="265"/>
      <x:c r="AA41" s="265"/>
      <x:c r="AB41" s="265"/>
      <x:c r="AC41" s="265"/>
      <x:c r="AD41" s="265"/>
      <x:c r="AE41" s="265"/>
      <x:c r="AF41" s="265"/>
      <x:c r="AG41" s="266"/>
      <x:c r="AH41" s="266"/>
    </x:row>
    <x:row r="42" spans="1:34" x14ac:dyDescent="0.3">
      <x:c r="A42" s="262"/>
      <x:c r="B42" s="263"/>
      <x:c r="C42" s="262"/>
      <x:c r="D42" s="262"/>
      <x:c r="E42" s="262"/>
      <x:c r="F42" s="262"/>
      <x:c r="G42" s="262"/>
      <x:c r="H42" s="265"/>
      <x:c r="I42" s="264"/>
      <x:c r="J42" s="264"/>
      <x:c r="K42" s="262"/>
      <x:c r="L42" s="262"/>
      <x:c r="M42" s="262"/>
      <x:c r="N42" s="265"/>
      <x:c r="O42" s="264"/>
      <x:c r="P42" s="265"/>
      <x:c r="Q42" s="265"/>
      <x:c r="R42" s="264"/>
      <x:c r="S42" s="265"/>
      <x:c r="T42" s="266"/>
      <x:c r="U42" s="266"/>
      <x:c r="V42" s="266"/>
      <x:c r="W42" s="265"/>
      <x:c r="X42" s="265"/>
      <x:c r="Y42" s="265"/>
      <x:c r="Z42" s="265"/>
      <x:c r="AA42" s="265"/>
      <x:c r="AB42" s="265"/>
      <x:c r="AC42" s="265"/>
      <x:c r="AD42" s="265"/>
      <x:c r="AE42" s="265"/>
      <x:c r="AF42" s="265"/>
      <x:c r="AG42" s="266"/>
      <x:c r="AH42" s="266"/>
    </x:row>
    <x:row r="43" spans="1:34" x14ac:dyDescent="0.3">
      <x:c r="A43" s="262"/>
      <x:c r="B43" s="263"/>
      <x:c r="C43" s="262"/>
      <x:c r="D43" s="262"/>
      <x:c r="E43" s="262"/>
      <x:c r="F43" s="262"/>
      <x:c r="G43" s="262"/>
      <x:c r="H43" s="265"/>
      <x:c r="I43" s="264"/>
      <x:c r="J43" s="264"/>
      <x:c r="K43" s="262"/>
      <x:c r="L43" s="262"/>
      <x:c r="M43" s="262"/>
      <x:c r="N43" s="265"/>
      <x:c r="O43" s="264"/>
      <x:c r="P43" s="265"/>
      <x:c r="Q43" s="265"/>
      <x:c r="R43" s="265"/>
      <x:c r="S43" s="265"/>
      <x:c r="T43" s="266"/>
      <x:c r="U43" s="266"/>
      <x:c r="V43" s="266"/>
      <x:c r="W43" s="265"/>
      <x:c r="X43" s="265"/>
      <x:c r="Y43" s="265"/>
      <x:c r="Z43" s="265"/>
      <x:c r="AA43" s="265"/>
      <x:c r="AB43" s="265"/>
      <x:c r="AC43" s="265"/>
      <x:c r="AD43" s="265"/>
      <x:c r="AE43" s="265"/>
      <x:c r="AF43" s="265"/>
      <x:c r="AG43" s="264"/>
      <x:c r="AH43" s="264"/>
    </x:row>
    <x:row r="44" spans="1:34" x14ac:dyDescent="0.3">
      <x:c r="A44" s="262"/>
      <x:c r="B44" s="263"/>
      <x:c r="C44" s="262"/>
      <x:c r="D44" s="262"/>
      <x:c r="E44" s="262"/>
      <x:c r="F44" s="262"/>
      <x:c r="G44" s="262"/>
      <x:c r="H44" s="265"/>
      <x:c r="I44" s="264"/>
      <x:c r="J44" s="264"/>
      <x:c r="K44" s="262"/>
      <x:c r="L44" s="262"/>
      <x:c r="M44" s="262"/>
      <x:c r="N44" s="265"/>
      <x:c r="O44" s="265"/>
      <x:c r="P44" s="265"/>
      <x:c r="Q44" s="265"/>
      <x:c r="R44" s="264"/>
      <x:c r="S44" s="265"/>
      <x:c r="T44" s="265"/>
      <x:c r="U44" s="265"/>
      <x:c r="V44" s="265"/>
      <x:c r="W44" s="265"/>
      <x:c r="X44" s="265"/>
      <x:c r="Y44" s="265"/>
      <x:c r="Z44" s="265"/>
      <x:c r="AA44" s="265"/>
      <x:c r="AB44" s="265"/>
      <x:c r="AC44" s="265"/>
      <x:c r="AD44" s="265"/>
      <x:c r="AE44" s="265"/>
      <x:c r="AF44" s="265"/>
      <x:c r="AG44" s="264"/>
      <x:c r="AH44" s="264"/>
    </x:row>
    <x:row r="45" spans="1:34" x14ac:dyDescent="0.3">
      <x:c r="A45" s="262"/>
      <x:c r="B45" s="263"/>
      <x:c r="C45" s="262"/>
      <x:c r="D45" s="262"/>
      <x:c r="E45" s="262"/>
      <x:c r="F45" s="262"/>
      <x:c r="G45" s="262"/>
      <x:c r="H45" s="265"/>
      <x:c r="I45" s="264"/>
      <x:c r="J45" s="264"/>
      <x:c r="K45" s="262"/>
      <x:c r="L45" s="262"/>
      <x:c r="M45" s="262"/>
      <x:c r="N45" s="265"/>
      <x:c r="O45" s="264"/>
      <x:c r="P45" s="265"/>
      <x:c r="Q45" s="265"/>
      <x:c r="R45" s="265"/>
      <x:c r="S45" s="265"/>
      <x:c r="T45" s="264"/>
      <x:c r="U45" s="264"/>
      <x:c r="V45" s="264"/>
      <x:c r="W45" s="265"/>
      <x:c r="X45" s="265"/>
      <x:c r="Y45" s="265"/>
      <x:c r="Z45" s="265"/>
      <x:c r="AA45" s="265"/>
      <x:c r="AB45" s="265"/>
      <x:c r="AC45" s="265"/>
      <x:c r="AD45" s="265"/>
      <x:c r="AE45" s="265"/>
      <x:c r="AF45" s="265"/>
      <x:c r="AG45" s="264"/>
      <x:c r="AH45" s="264"/>
    </x:row>
    <x:row r="46" spans="1:34" x14ac:dyDescent="0.3">
      <x:c r="A46" s="262"/>
      <x:c r="B46" s="263"/>
      <x:c r="C46" s="262"/>
      <x:c r="D46" s="262"/>
      <x:c r="E46" s="262"/>
      <x:c r="F46" s="262"/>
      <x:c r="G46" s="262"/>
      <x:c r="H46" s="265"/>
      <x:c r="I46" s="264"/>
      <x:c r="J46" s="264"/>
      <x:c r="K46" s="262"/>
      <x:c r="L46" s="262"/>
      <x:c r="M46" s="262"/>
      <x:c r="N46" s="265"/>
      <x:c r="O46" s="265"/>
      <x:c r="P46" s="265"/>
      <x:c r="Q46" s="265"/>
      <x:c r="R46" s="264"/>
      <x:c r="S46" s="265"/>
      <x:c r="T46" s="267"/>
      <x:c r="U46" s="267"/>
      <x:c r="V46" s="267"/>
      <x:c r="W46" s="265"/>
      <x:c r="X46" s="265"/>
      <x:c r="Y46" s="265"/>
      <x:c r="Z46" s="265"/>
      <x:c r="AA46" s="265"/>
      <x:c r="AB46" s="265"/>
      <x:c r="AC46" s="265"/>
      <x:c r="AD46" s="265"/>
      <x:c r="AE46" s="265"/>
      <x:c r="AF46" s="265"/>
      <x:c r="AG46" s="264"/>
      <x:c r="AH46" s="264"/>
    </x:row>
    <x:row r="47" spans="1:34" x14ac:dyDescent="0.3">
      <x:c r="A47" s="262"/>
      <x:c r="B47" s="263"/>
      <x:c r="C47" s="262"/>
      <x:c r="D47" s="262"/>
      <x:c r="E47" s="262"/>
      <x:c r="F47" s="262"/>
      <x:c r="G47" s="262"/>
      <x:c r="H47" s="265"/>
      <x:c r="I47" s="264"/>
      <x:c r="J47" s="264"/>
      <x:c r="K47" s="262"/>
      <x:c r="L47" s="262"/>
      <x:c r="M47" s="262"/>
      <x:c r="N47" s="265"/>
      <x:c r="O47" s="264"/>
      <x:c r="P47" s="265"/>
      <x:c r="Q47" s="265"/>
      <x:c r="R47" s="265"/>
      <x:c r="S47" s="265"/>
      <x:c r="T47" s="264"/>
      <x:c r="U47" s="264"/>
      <x:c r="V47" s="264"/>
      <x:c r="W47" s="265"/>
      <x:c r="X47" s="265"/>
      <x:c r="Y47" s="265"/>
      <x:c r="Z47" s="265"/>
      <x:c r="AA47" s="265"/>
      <x:c r="AB47" s="265"/>
      <x:c r="AC47" s="265"/>
      <x:c r="AD47" s="265"/>
      <x:c r="AE47" s="265"/>
      <x:c r="AF47" s="265"/>
      <x:c r="AG47" s="264"/>
      <x:c r="AH47" s="264"/>
    </x:row>
    <x:row r="48" spans="1:34" x14ac:dyDescent="0.3">
      <x:c r="A48" s="262"/>
      <x:c r="B48" s="263"/>
      <x:c r="C48" s="262"/>
      <x:c r="D48" s="262"/>
      <x:c r="E48" s="262"/>
      <x:c r="F48" s="262"/>
      <x:c r="G48" s="262"/>
      <x:c r="H48" s="265"/>
      <x:c r="I48" s="264"/>
      <x:c r="J48" s="264"/>
      <x:c r="K48" s="262"/>
      <x:c r="L48" s="262"/>
      <x:c r="M48" s="262"/>
      <x:c r="N48" s="265"/>
      <x:c r="O48" s="264"/>
      <x:c r="P48" s="265"/>
      <x:c r="Q48" s="265"/>
      <x:c r="R48" s="264"/>
      <x:c r="S48" s="265"/>
      <x:c r="T48" s="264"/>
      <x:c r="U48" s="264"/>
      <x:c r="V48" s="264"/>
      <x:c r="W48" s="265"/>
      <x:c r="X48" s="265"/>
      <x:c r="Y48" s="265"/>
      <x:c r="Z48" s="265"/>
      <x:c r="AA48" s="265"/>
      <x:c r="AB48" s="265"/>
      <x:c r="AC48" s="265"/>
      <x:c r="AD48" s="265"/>
      <x:c r="AE48" s="265"/>
      <x:c r="AF48" s="265"/>
      <x:c r="AG48" s="264"/>
      <x:c r="AH48" s="264"/>
    </x:row>
    <x:row r="49" spans="1:34" x14ac:dyDescent="0.3">
      <x:c r="A49" s="262"/>
      <x:c r="B49" s="263"/>
      <x:c r="C49" s="262"/>
      <x:c r="D49" s="262"/>
      <x:c r="E49" s="262"/>
      <x:c r="F49" s="262"/>
      <x:c r="G49" s="262"/>
      <x:c r="H49" s="265"/>
      <x:c r="I49" s="264"/>
      <x:c r="J49" s="264"/>
      <x:c r="K49" s="262"/>
      <x:c r="L49" s="262"/>
      <x:c r="M49" s="262"/>
      <x:c r="N49" s="265"/>
      <x:c r="O49" s="264"/>
      <x:c r="P49" s="265"/>
      <x:c r="Q49" s="265"/>
      <x:c r="R49" s="267"/>
      <x:c r="S49" s="265"/>
      <x:c r="T49" s="264"/>
      <x:c r="U49" s="264"/>
      <x:c r="V49" s="264"/>
      <x:c r="W49" s="265"/>
      <x:c r="X49" s="265"/>
      <x:c r="Y49" s="265"/>
      <x:c r="Z49" s="265"/>
      <x:c r="AA49" s="265"/>
      <x:c r="AB49" s="265"/>
      <x:c r="AC49" s="265"/>
      <x:c r="AD49" s="265"/>
      <x:c r="AE49" s="265"/>
      <x:c r="AF49" s="265"/>
      <x:c r="AG49" s="266"/>
      <x:c r="AH49" s="266"/>
    </x:row>
    <x:row r="50" spans="1:34" x14ac:dyDescent="0.3">
      <x:c r="A50" s="262"/>
      <x:c r="B50" s="263"/>
      <x:c r="C50" s="262"/>
      <x:c r="D50" s="262"/>
      <x:c r="E50" s="262"/>
      <x:c r="F50" s="262"/>
      <x:c r="G50" s="262"/>
      <x:c r="H50" s="265"/>
      <x:c r="I50" s="264"/>
      <x:c r="J50" s="264"/>
      <x:c r="K50" s="262"/>
      <x:c r="L50" s="262"/>
      <x:c r="M50" s="262"/>
      <x:c r="N50" s="267"/>
      <x:c r="O50" s="264"/>
      <x:c r="P50" s="265"/>
      <x:c r="Q50" s="265"/>
      <x:c r="R50" s="265"/>
      <x:c r="S50" s="265"/>
      <x:c r="T50" s="266"/>
      <x:c r="U50" s="266"/>
      <x:c r="V50" s="266"/>
      <x:c r="W50" s="265"/>
      <x:c r="X50" s="265"/>
      <x:c r="Y50" s="265"/>
      <x:c r="Z50" s="265"/>
      <x:c r="AA50" s="265"/>
      <x:c r="AB50" s="265"/>
      <x:c r="AC50" s="265"/>
      <x:c r="AD50" s="265"/>
      <x:c r="AE50" s="265"/>
      <x:c r="AF50" s="265"/>
      <x:c r="AG50" s="266"/>
      <x:c r="AH50" s="266"/>
    </x:row>
    <x:row r="51" spans="1:34" x14ac:dyDescent="0.3">
      <x:c r="A51" s="262"/>
      <x:c r="B51" s="263"/>
      <x:c r="C51" s="262"/>
      <x:c r="D51" s="262"/>
      <x:c r="E51" s="262"/>
      <x:c r="F51" s="262"/>
      <x:c r="G51" s="262"/>
      <x:c r="H51" s="265"/>
      <x:c r="I51" s="264"/>
      <x:c r="J51" s="264"/>
      <x:c r="K51" s="262"/>
      <x:c r="L51" s="262"/>
      <x:c r="M51" s="262"/>
      <x:c r="N51" s="265"/>
      <x:c r="O51" s="264"/>
      <x:c r="P51" s="265"/>
      <x:c r="Q51" s="265"/>
      <x:c r="R51" s="265"/>
      <x:c r="S51" s="265"/>
      <x:c r="T51" s="266"/>
      <x:c r="U51" s="266"/>
      <x:c r="V51" s="266"/>
      <x:c r="W51" s="265"/>
      <x:c r="X51" s="265"/>
      <x:c r="Y51" s="265"/>
      <x:c r="Z51" s="265"/>
      <x:c r="AA51" s="265"/>
      <x:c r="AB51" s="265"/>
      <x:c r="AC51" s="265"/>
      <x:c r="AD51" s="265"/>
      <x:c r="AE51" s="265"/>
      <x:c r="AF51" s="265"/>
      <x:c r="AG51" s="264"/>
      <x:c r="AH51" s="264"/>
    </x:row>
    <x:row r="52" spans="1:34" x14ac:dyDescent="0.3">
      <x:c r="A52" s="262"/>
      <x:c r="B52" s="263"/>
      <x:c r="C52" s="262"/>
      <x:c r="D52" s="262"/>
      <x:c r="E52" s="262"/>
      <x:c r="F52" s="262"/>
      <x:c r="G52" s="262"/>
      <x:c r="H52" s="265"/>
      <x:c r="I52" s="264"/>
      <x:c r="J52" s="264"/>
      <x:c r="K52" s="262"/>
      <x:c r="L52" s="262"/>
      <x:c r="M52" s="262"/>
      <x:c r="N52" s="265"/>
      <x:c r="O52" s="264"/>
      <x:c r="P52" s="265"/>
      <x:c r="Q52" s="265"/>
      <x:c r="R52" s="265"/>
      <x:c r="S52" s="265"/>
      <x:c r="T52" s="266"/>
      <x:c r="U52" s="266"/>
      <x:c r="V52" s="266"/>
      <x:c r="W52" s="265"/>
      <x:c r="X52" s="265"/>
      <x:c r="Y52" s="265"/>
      <x:c r="Z52" s="265"/>
      <x:c r="AA52" s="265"/>
      <x:c r="AB52" s="265"/>
      <x:c r="AC52" s="265"/>
      <x:c r="AD52" s="265"/>
      <x:c r="AE52" s="265"/>
      <x:c r="AF52" s="265"/>
      <x:c r="AG52" s="266"/>
      <x:c r="AH52" s="266"/>
    </x:row>
    <x:row r="53" spans="1:34" x14ac:dyDescent="0.3">
      <x:c r="A53" s="262"/>
      <x:c r="B53" s="263"/>
      <x:c r="C53" s="262"/>
      <x:c r="D53" s="262"/>
      <x:c r="E53" s="262"/>
      <x:c r="F53" s="262"/>
      <x:c r="G53" s="262"/>
      <x:c r="H53" s="265"/>
      <x:c r="I53" s="264"/>
      <x:c r="J53" s="264"/>
      <x:c r="K53" s="262"/>
      <x:c r="L53" s="262"/>
      <x:c r="M53" s="262"/>
      <x:c r="N53" s="265"/>
      <x:c r="O53" s="264"/>
      <x:c r="P53" s="265"/>
      <x:c r="Q53" s="265"/>
      <x:c r="R53" s="265"/>
      <x:c r="S53" s="265"/>
      <x:c r="T53" s="266"/>
      <x:c r="U53" s="266"/>
      <x:c r="V53" s="266"/>
      <x:c r="W53" s="265"/>
      <x:c r="X53" s="265"/>
      <x:c r="Y53" s="265"/>
      <x:c r="Z53" s="265"/>
      <x:c r="AA53" s="265"/>
      <x:c r="AB53" s="265"/>
      <x:c r="AC53" s="265"/>
      <x:c r="AD53" s="265"/>
      <x:c r="AE53" s="265"/>
      <x:c r="AF53" s="265"/>
      <x:c r="AG53" s="264"/>
      <x:c r="AH53" s="264"/>
    </x:row>
    <x:row r="54" spans="1:34" x14ac:dyDescent="0.3">
      <x:c r="A54" s="262"/>
      <x:c r="B54" s="263"/>
      <x:c r="C54" s="262"/>
      <x:c r="D54" s="262"/>
      <x:c r="E54" s="262"/>
      <x:c r="F54" s="262"/>
      <x:c r="G54" s="262"/>
      <x:c r="H54" s="265"/>
      <x:c r="I54" s="264"/>
      <x:c r="J54" s="264"/>
      <x:c r="K54" s="262"/>
      <x:c r="L54" s="262"/>
      <x:c r="M54" s="262"/>
      <x:c r="N54" s="265"/>
      <x:c r="O54" s="264"/>
      <x:c r="P54" s="265"/>
      <x:c r="Q54" s="265"/>
      <x:c r="R54" s="265"/>
      <x:c r="S54" s="265"/>
      <x:c r="T54" s="264"/>
      <x:c r="U54" s="264"/>
      <x:c r="V54" s="264"/>
      <x:c r="W54" s="265"/>
      <x:c r="X54" s="265"/>
      <x:c r="Y54" s="265"/>
      <x:c r="Z54" s="265"/>
      <x:c r="AA54" s="265"/>
      <x:c r="AB54" s="265"/>
      <x:c r="AC54" s="265"/>
      <x:c r="AD54" s="265"/>
      <x:c r="AE54" s="265"/>
      <x:c r="AF54" s="265"/>
      <x:c r="AG54" s="264"/>
      <x:c r="AH54" s="264"/>
    </x:row>
    <x:row r="55" spans="1:34" x14ac:dyDescent="0.3">
      <x:c r="A55" s="262"/>
      <x:c r="B55" s="263"/>
      <x:c r="C55" s="262"/>
      <x:c r="D55" s="262"/>
      <x:c r="E55" s="262"/>
      <x:c r="F55" s="262"/>
      <x:c r="G55" s="262"/>
      <x:c r="H55" s="265"/>
      <x:c r="I55" s="264"/>
      <x:c r="J55" s="264"/>
      <x:c r="K55" s="262"/>
      <x:c r="L55" s="262"/>
      <x:c r="M55" s="262"/>
      <x:c r="N55" s="265"/>
      <x:c r="O55" s="264"/>
      <x:c r="P55" s="265"/>
      <x:c r="Q55" s="265"/>
      <x:c r="R55" s="265"/>
      <x:c r="S55" s="265"/>
      <x:c r="T55" s="264"/>
      <x:c r="U55" s="264"/>
      <x:c r="V55" s="264"/>
      <x:c r="W55" s="265"/>
      <x:c r="X55" s="265"/>
      <x:c r="Y55" s="265"/>
      <x:c r="Z55" s="265"/>
      <x:c r="AA55" s="265"/>
      <x:c r="AB55" s="265"/>
      <x:c r="AC55" s="265"/>
      <x:c r="AD55" s="265"/>
      <x:c r="AE55" s="265"/>
      <x:c r="AF55" s="265"/>
      <x:c r="AG55" s="264"/>
      <x:c r="AH55" s="264"/>
    </x:row>
    <x:row r="56" spans="1:34" x14ac:dyDescent="0.3">
      <x:c r="A56" s="262"/>
      <x:c r="B56" s="263"/>
      <x:c r="C56" s="262"/>
      <x:c r="D56" s="262"/>
      <x:c r="E56" s="262"/>
      <x:c r="F56" s="262"/>
      <x:c r="G56" s="262"/>
      <x:c r="H56" s="265"/>
      <x:c r="I56" s="264"/>
      <x:c r="J56" s="264"/>
      <x:c r="K56" s="262"/>
      <x:c r="L56" s="262"/>
      <x:c r="M56" s="262"/>
      <x:c r="N56" s="265"/>
      <x:c r="O56" s="264"/>
      <x:c r="P56" s="265"/>
      <x:c r="Q56" s="265"/>
      <x:c r="R56" s="267"/>
      <x:c r="S56" s="265"/>
      <x:c r="T56" s="264"/>
      <x:c r="U56" s="264"/>
      <x:c r="V56" s="264"/>
      <x:c r="W56" s="265"/>
      <x:c r="X56" s="265"/>
      <x:c r="Y56" s="265"/>
      <x:c r="Z56" s="265"/>
      <x:c r="AA56" s="265"/>
      <x:c r="AB56" s="265"/>
      <x:c r="AC56" s="265"/>
      <x:c r="AD56" s="265"/>
      <x:c r="AE56" s="265"/>
      <x:c r="AF56" s="265"/>
      <x:c r="AG56" s="266"/>
      <x:c r="AH56" s="266"/>
    </x:row>
    <x:row r="57" spans="1:34" x14ac:dyDescent="0.3">
      <x:c r="A57" s="262"/>
      <x:c r="B57" s="263"/>
      <x:c r="C57" s="262"/>
      <x:c r="D57" s="262"/>
      <x:c r="E57" s="262"/>
      <x:c r="F57" s="262"/>
      <x:c r="G57" s="262"/>
      <x:c r="H57" s="265"/>
      <x:c r="I57" s="264"/>
      <x:c r="J57" s="264"/>
      <x:c r="K57" s="262"/>
      <x:c r="L57" s="262"/>
      <x:c r="M57" s="262"/>
      <x:c r="N57" s="267"/>
      <x:c r="O57" s="264"/>
      <x:c r="P57" s="265"/>
      <x:c r="Q57" s="265"/>
      <x:c r="R57" s="265"/>
      <x:c r="S57" s="265"/>
      <x:c r="T57" s="266"/>
      <x:c r="U57" s="266"/>
      <x:c r="V57" s="266"/>
      <x:c r="W57" s="265"/>
      <x:c r="X57" s="265"/>
      <x:c r="Y57" s="265"/>
      <x:c r="Z57" s="265"/>
      <x:c r="AA57" s="265"/>
      <x:c r="AB57" s="265"/>
      <x:c r="AC57" s="265"/>
      <x:c r="AD57" s="265"/>
      <x:c r="AE57" s="265"/>
      <x:c r="AF57" s="265"/>
      <x:c r="AG57" s="266"/>
      <x:c r="AH57" s="266"/>
    </x:row>
    <x:row r="58" spans="1:34" x14ac:dyDescent="0.3">
      <x:c r="A58" s="262"/>
      <x:c r="B58" s="263"/>
      <x:c r="C58" s="262"/>
      <x:c r="D58" s="262"/>
      <x:c r="E58" s="262"/>
      <x:c r="F58" s="262"/>
      <x:c r="G58" s="262"/>
      <x:c r="H58" s="265"/>
      <x:c r="I58" s="264"/>
      <x:c r="J58" s="264"/>
      <x:c r="K58" s="262"/>
      <x:c r="L58" s="262"/>
      <x:c r="M58" s="262"/>
      <x:c r="N58" s="265"/>
      <x:c r="O58" s="264"/>
      <x:c r="P58" s="265"/>
      <x:c r="Q58" s="265"/>
      <x:c r="R58" s="265"/>
      <x:c r="S58" s="265"/>
      <x:c r="T58" s="264"/>
      <x:c r="U58" s="264"/>
      <x:c r="V58" s="264"/>
      <x:c r="W58" s="265"/>
      <x:c r="X58" s="265"/>
      <x:c r="Y58" s="265"/>
      <x:c r="Z58" s="265"/>
      <x:c r="AA58" s="265"/>
      <x:c r="AB58" s="265"/>
      <x:c r="AC58" s="265"/>
      <x:c r="AD58" s="265"/>
      <x:c r="AE58" s="265"/>
      <x:c r="AF58" s="265"/>
      <x:c r="AG58" s="264"/>
      <x:c r="AH58" s="264"/>
    </x:row>
    <x:row r="59" spans="1:34" x14ac:dyDescent="0.3">
      <x:c r="A59" s="262"/>
      <x:c r="B59" s="263"/>
      <x:c r="C59" s="262"/>
      <x:c r="D59" s="262"/>
      <x:c r="E59" s="262"/>
      <x:c r="F59" s="262"/>
      <x:c r="G59" s="262"/>
      <x:c r="H59" s="265"/>
      <x:c r="I59" s="264"/>
      <x:c r="J59" s="264"/>
      <x:c r="K59" s="262"/>
      <x:c r="L59" s="262"/>
      <x:c r="M59" s="262"/>
      <x:c r="N59" s="265"/>
      <x:c r="O59" s="264"/>
      <x:c r="P59" s="265"/>
      <x:c r="Q59" s="265"/>
      <x:c r="R59" s="267"/>
      <x:c r="S59" s="265"/>
      <x:c r="T59" s="264"/>
      <x:c r="U59" s="264"/>
      <x:c r="V59" s="264"/>
      <x:c r="W59" s="265"/>
      <x:c r="X59" s="265"/>
      <x:c r="Y59" s="265"/>
      <x:c r="Z59" s="265"/>
      <x:c r="AA59" s="265"/>
      <x:c r="AB59" s="265"/>
      <x:c r="AC59" s="265"/>
      <x:c r="AD59" s="265"/>
      <x:c r="AE59" s="265"/>
      <x:c r="AF59" s="265"/>
      <x:c r="AG59" s="266"/>
      <x:c r="AH59" s="266"/>
    </x:row>
    <x:row r="60" spans="1:34" x14ac:dyDescent="0.3">
      <x:c r="A60" s="262"/>
      <x:c r="B60" s="263"/>
      <x:c r="C60" s="262"/>
      <x:c r="D60" s="262"/>
      <x:c r="E60" s="262"/>
      <x:c r="F60" s="262"/>
      <x:c r="G60" s="262"/>
      <x:c r="H60" s="265"/>
      <x:c r="I60" s="264"/>
      <x:c r="J60" s="264"/>
      <x:c r="K60" s="262"/>
      <x:c r="L60" s="262"/>
      <x:c r="M60" s="262"/>
      <x:c r="N60" s="267"/>
      <x:c r="O60" s="264"/>
      <x:c r="P60" s="265"/>
      <x:c r="Q60" s="265"/>
      <x:c r="R60" s="265"/>
      <x:c r="S60" s="265"/>
      <x:c r="T60" s="264"/>
      <x:c r="U60" s="264"/>
      <x:c r="V60" s="264"/>
      <x:c r="W60" s="265"/>
      <x:c r="X60" s="265"/>
      <x:c r="Y60" s="265"/>
      <x:c r="Z60" s="265"/>
      <x:c r="AA60" s="265"/>
      <x:c r="AB60" s="265"/>
      <x:c r="AC60" s="265"/>
      <x:c r="AD60" s="265"/>
      <x:c r="AE60" s="265"/>
      <x:c r="AF60" s="265"/>
      <x:c r="AG60" s="264"/>
      <x:c r="AH60" s="264"/>
    </x:row>
    <x:row r="61" spans="1:34" x14ac:dyDescent="0.3">
      <x:c r="A61" s="262"/>
      <x:c r="B61" s="263"/>
      <x:c r="C61" s="262"/>
      <x:c r="D61" s="262"/>
      <x:c r="E61" s="262"/>
      <x:c r="F61" s="262"/>
      <x:c r="G61" s="262"/>
      <x:c r="H61" s="265"/>
      <x:c r="I61" s="264"/>
      <x:c r="J61" s="264"/>
      <x:c r="K61" s="262"/>
      <x:c r="L61" s="262"/>
      <x:c r="M61" s="262"/>
      <x:c r="N61" s="267"/>
      <x:c r="O61" s="264"/>
      <x:c r="P61" s="265"/>
      <x:c r="Q61" s="265"/>
      <x:c r="R61" s="265"/>
      <x:c r="S61" s="265"/>
      <x:c r="T61" s="264"/>
      <x:c r="U61" s="264"/>
      <x:c r="V61" s="264"/>
      <x:c r="W61" s="265"/>
      <x:c r="X61" s="265"/>
      <x:c r="Y61" s="265"/>
      <x:c r="Z61" s="265"/>
      <x:c r="AA61" s="265"/>
      <x:c r="AB61" s="265"/>
      <x:c r="AC61" s="265"/>
      <x:c r="AD61" s="265"/>
      <x:c r="AE61" s="265"/>
      <x:c r="AF61" s="265"/>
      <x:c r="AG61" s="264"/>
      <x:c r="AH61" s="264"/>
    </x:row>
    <x:row r="62" spans="1:34" x14ac:dyDescent="0.3">
      <x:c r="A62" s="262"/>
      <x:c r="B62" s="263"/>
      <x:c r="C62" s="262"/>
      <x:c r="D62" s="262"/>
      <x:c r="E62" s="262"/>
      <x:c r="F62" s="262"/>
      <x:c r="G62" s="262"/>
      <x:c r="H62" s="265"/>
      <x:c r="I62" s="264"/>
      <x:c r="J62" s="264"/>
      <x:c r="K62" s="262"/>
      <x:c r="L62" s="262"/>
      <x:c r="M62" s="262"/>
      <x:c r="N62" s="265"/>
      <x:c r="O62" s="265"/>
      <x:c r="P62" s="265"/>
      <x:c r="Q62" s="265"/>
      <x:c r="R62" s="264"/>
      <x:c r="S62" s="265"/>
      <x:c r="T62" s="267"/>
      <x:c r="U62" s="267"/>
      <x:c r="V62" s="267"/>
      <x:c r="W62" s="265"/>
      <x:c r="X62" s="265"/>
      <x:c r="Y62" s="265"/>
      <x:c r="Z62" s="265"/>
      <x:c r="AA62" s="265"/>
      <x:c r="AB62" s="265"/>
      <x:c r="AC62" s="265"/>
      <x:c r="AD62" s="265"/>
      <x:c r="AE62" s="265"/>
      <x:c r="AF62" s="265"/>
      <x:c r="AG62" s="266"/>
      <x:c r="AH62" s="266"/>
    </x:row>
    <x:row r="63" spans="1:34" x14ac:dyDescent="0.3">
      <x:c r="A63" s="262"/>
      <x:c r="B63" s="263"/>
      <x:c r="C63" s="262"/>
      <x:c r="D63" s="262"/>
      <x:c r="E63" s="262"/>
      <x:c r="F63" s="262"/>
      <x:c r="G63" s="262"/>
      <x:c r="H63" s="265"/>
      <x:c r="I63" s="264"/>
      <x:c r="J63" s="264"/>
      <x:c r="K63" s="262"/>
      <x:c r="L63" s="262"/>
      <x:c r="M63" s="262"/>
      <x:c r="N63" s="265"/>
      <x:c r="O63" s="264"/>
      <x:c r="P63" s="265"/>
      <x:c r="Q63" s="265"/>
      <x:c r="R63" s="267"/>
      <x:c r="S63" s="265"/>
      <x:c r="T63" s="264"/>
      <x:c r="U63" s="264"/>
      <x:c r="V63" s="264"/>
      <x:c r="W63" s="265"/>
      <x:c r="X63" s="265"/>
      <x:c r="Y63" s="265"/>
      <x:c r="Z63" s="265"/>
      <x:c r="AA63" s="265"/>
      <x:c r="AB63" s="265"/>
      <x:c r="AC63" s="265"/>
      <x:c r="AD63" s="265"/>
      <x:c r="AE63" s="265"/>
      <x:c r="AF63" s="265"/>
      <x:c r="AG63" s="266"/>
      <x:c r="AH63" s="266"/>
    </x:row>
    <x:row r="64" spans="1:34" x14ac:dyDescent="0.3">
      <x:c r="A64" s="262"/>
      <x:c r="B64" s="263"/>
      <x:c r="C64" s="262"/>
      <x:c r="D64" s="262"/>
      <x:c r="E64" s="262"/>
      <x:c r="F64" s="262"/>
      <x:c r="G64" s="262"/>
      <x:c r="H64" s="265"/>
      <x:c r="I64" s="264"/>
      <x:c r="J64" s="264"/>
      <x:c r="K64" s="262"/>
      <x:c r="L64" s="262"/>
      <x:c r="M64" s="262"/>
      <x:c r="N64" s="267"/>
      <x:c r="O64" s="265"/>
      <x:c r="P64" s="265"/>
      <x:c r="Q64" s="265"/>
      <x:c r="R64" s="264"/>
      <x:c r="S64" s="265"/>
      <x:c r="T64" s="267"/>
      <x:c r="U64" s="267"/>
      <x:c r="V64" s="267"/>
      <x:c r="W64" s="265"/>
      <x:c r="X64" s="265"/>
      <x:c r="Y64" s="265"/>
      <x:c r="Z64" s="265"/>
      <x:c r="AA64" s="265"/>
      <x:c r="AB64" s="265"/>
      <x:c r="AC64" s="265"/>
      <x:c r="AD64" s="265"/>
      <x:c r="AE64" s="265"/>
      <x:c r="AF64" s="265"/>
      <x:c r="AG64" s="266"/>
      <x:c r="AH64" s="266"/>
    </x:row>
    <x:row r="65" spans="1:34" x14ac:dyDescent="0.3">
      <x:c r="A65" s="262"/>
      <x:c r="B65" s="263"/>
      <x:c r="C65" s="262"/>
      <x:c r="D65" s="262"/>
      <x:c r="E65" s="262"/>
      <x:c r="F65" s="262"/>
      <x:c r="G65" s="262"/>
      <x:c r="H65" s="265"/>
      <x:c r="I65" s="264"/>
      <x:c r="J65" s="264"/>
      <x:c r="K65" s="262"/>
      <x:c r="L65" s="262"/>
      <x:c r="M65" s="262"/>
      <x:c r="N65" s="265"/>
      <x:c r="O65" s="264"/>
      <x:c r="P65" s="265"/>
      <x:c r="Q65" s="265"/>
      <x:c r="R65" s="265"/>
      <x:c r="S65" s="265"/>
      <x:c r="T65" s="266"/>
      <x:c r="U65" s="266"/>
      <x:c r="V65" s="266"/>
      <x:c r="W65" s="265"/>
      <x:c r="X65" s="265"/>
      <x:c r="Y65" s="265"/>
      <x:c r="Z65" s="265"/>
      <x:c r="AA65" s="265"/>
      <x:c r="AB65" s="265"/>
      <x:c r="AC65" s="265"/>
      <x:c r="AD65" s="265"/>
      <x:c r="AE65" s="265"/>
      <x:c r="AF65" s="265"/>
      <x:c r="AG65" s="266"/>
      <x:c r="AH65" s="266"/>
    </x:row>
    <x:row r="66" spans="1:34" x14ac:dyDescent="0.3">
      <x:c r="A66" s="262"/>
      <x:c r="B66" s="263"/>
      <x:c r="C66" s="262"/>
      <x:c r="D66" s="262"/>
      <x:c r="E66" s="262"/>
      <x:c r="F66" s="262"/>
      <x:c r="G66" s="262"/>
      <x:c r="H66" s="265"/>
      <x:c r="I66" s="264"/>
      <x:c r="J66" s="264"/>
      <x:c r="K66" s="262"/>
      <x:c r="L66" s="262"/>
      <x:c r="M66" s="262"/>
      <x:c r="N66" s="265"/>
      <x:c r="O66" s="264"/>
      <x:c r="P66" s="265"/>
      <x:c r="Q66" s="265"/>
      <x:c r="R66" s="265"/>
      <x:c r="S66" s="265"/>
      <x:c r="T66" s="266"/>
      <x:c r="U66" s="266"/>
      <x:c r="V66" s="266"/>
      <x:c r="W66" s="265"/>
      <x:c r="X66" s="265"/>
      <x:c r="Y66" s="265"/>
      <x:c r="Z66" s="265"/>
      <x:c r="AA66" s="265"/>
      <x:c r="AB66" s="265"/>
      <x:c r="AC66" s="265"/>
      <x:c r="AD66" s="265"/>
      <x:c r="AE66" s="265"/>
      <x:c r="AF66" s="265"/>
      <x:c r="AG66" s="266"/>
      <x:c r="AH66" s="266"/>
    </x:row>
    <x:row r="67" spans="1:34" x14ac:dyDescent="0.3">
      <x:c r="A67" s="262"/>
      <x:c r="B67" s="263"/>
      <x:c r="C67" s="262"/>
      <x:c r="D67" s="262"/>
      <x:c r="E67" s="262"/>
      <x:c r="F67" s="262"/>
      <x:c r="G67" s="262"/>
      <x:c r="H67" s="265"/>
      <x:c r="I67" s="264"/>
      <x:c r="J67" s="264"/>
      <x:c r="K67" s="262"/>
      <x:c r="L67" s="262"/>
      <x:c r="M67" s="262"/>
      <x:c r="N67" s="265"/>
      <x:c r="O67" s="264"/>
      <x:c r="P67" s="265"/>
      <x:c r="Q67" s="265"/>
      <x:c r="R67" s="265"/>
      <x:c r="S67" s="265"/>
      <x:c r="T67" s="266"/>
      <x:c r="U67" s="266"/>
      <x:c r="V67" s="266"/>
      <x:c r="W67" s="265"/>
      <x:c r="X67" s="265"/>
      <x:c r="Y67" s="265"/>
      <x:c r="Z67" s="265"/>
      <x:c r="AA67" s="265"/>
      <x:c r="AB67" s="265"/>
      <x:c r="AC67" s="265"/>
      <x:c r="AD67" s="265"/>
      <x:c r="AE67" s="265"/>
      <x:c r="AF67" s="265"/>
      <x:c r="AG67" s="264"/>
      <x:c r="AH67" s="264"/>
    </x:row>
    <x:row r="68" spans="1:34" x14ac:dyDescent="0.3">
      <x:c r="A68" s="262"/>
      <x:c r="B68" s="263"/>
      <x:c r="C68" s="262"/>
      <x:c r="D68" s="262"/>
      <x:c r="E68" s="262"/>
      <x:c r="F68" s="262"/>
      <x:c r="G68" s="262"/>
      <x:c r="H68" s="265"/>
      <x:c r="I68" s="264"/>
      <x:c r="J68" s="264"/>
      <x:c r="K68" s="262"/>
      <x:c r="L68" s="262"/>
      <x:c r="M68" s="262"/>
      <x:c r="N68" s="267"/>
      <x:c r="O68" s="264"/>
      <x:c r="P68" s="265"/>
      <x:c r="Q68" s="265"/>
      <x:c r="R68" s="264"/>
      <x:c r="S68" s="265"/>
      <x:c r="T68" s="266"/>
      <x:c r="U68" s="266"/>
      <x:c r="V68" s="266"/>
      <x:c r="W68" s="265"/>
      <x:c r="X68" s="265"/>
      <x:c r="Y68" s="265"/>
      <x:c r="Z68" s="265"/>
      <x:c r="AA68" s="265"/>
      <x:c r="AB68" s="265"/>
      <x:c r="AC68" s="265"/>
      <x:c r="AD68" s="265"/>
      <x:c r="AE68" s="265"/>
      <x:c r="AF68" s="265"/>
      <x:c r="AG68" s="266"/>
      <x:c r="AH68" s="266"/>
    </x:row>
    <x:row r="69" spans="1:34" x14ac:dyDescent="0.3">
      <x:c r="A69" s="262"/>
      <x:c r="B69" s="263"/>
      <x:c r="C69" s="262"/>
      <x:c r="D69" s="262"/>
      <x:c r="E69" s="262"/>
      <x:c r="F69" s="262"/>
      <x:c r="G69" s="262"/>
      <x:c r="H69" s="265"/>
      <x:c r="I69" s="264"/>
      <x:c r="J69" s="264"/>
      <x:c r="K69" s="262"/>
      <x:c r="L69" s="262"/>
      <x:c r="M69" s="262"/>
      <x:c r="N69" s="265"/>
      <x:c r="O69" s="264"/>
      <x:c r="P69" s="265"/>
      <x:c r="Q69" s="265"/>
      <x:c r="R69" s="265"/>
      <x:c r="S69" s="265"/>
      <x:c r="T69" s="264"/>
      <x:c r="U69" s="264"/>
      <x:c r="V69" s="264"/>
      <x:c r="W69" s="265"/>
      <x:c r="X69" s="265"/>
      <x:c r="Y69" s="265"/>
      <x:c r="Z69" s="265"/>
      <x:c r="AA69" s="265"/>
      <x:c r="AB69" s="265"/>
      <x:c r="AC69" s="265"/>
      <x:c r="AD69" s="265"/>
      <x:c r="AE69" s="265"/>
      <x:c r="AF69" s="265"/>
      <x:c r="AG69" s="264"/>
      <x:c r="AH69" s="264"/>
    </x:row>
    <x:row r="70" spans="1:34" x14ac:dyDescent="0.3">
      <x:c r="A70" s="262"/>
      <x:c r="B70" s="263"/>
      <x:c r="C70" s="262"/>
      <x:c r="D70" s="262"/>
      <x:c r="E70" s="262"/>
      <x:c r="F70" s="262"/>
      <x:c r="G70" s="262"/>
      <x:c r="H70" s="265"/>
      <x:c r="I70" s="264"/>
      <x:c r="J70" s="264"/>
      <x:c r="K70" s="262"/>
      <x:c r="L70" s="262"/>
      <x:c r="M70" s="262"/>
      <x:c r="N70" s="265"/>
      <x:c r="O70" s="264"/>
      <x:c r="P70" s="265"/>
      <x:c r="Q70" s="265"/>
      <x:c r="R70" s="265"/>
      <x:c r="S70" s="265"/>
      <x:c r="T70" s="264"/>
      <x:c r="U70" s="264"/>
      <x:c r="V70" s="264"/>
      <x:c r="W70" s="265"/>
      <x:c r="X70" s="265"/>
      <x:c r="Y70" s="265"/>
      <x:c r="Z70" s="265"/>
      <x:c r="AA70" s="265"/>
      <x:c r="AB70" s="265"/>
      <x:c r="AC70" s="265"/>
      <x:c r="AD70" s="265"/>
      <x:c r="AE70" s="265"/>
      <x:c r="AF70" s="265"/>
      <x:c r="AG70" s="264"/>
      <x:c r="AH70" s="264"/>
    </x:row>
    <x:row r="71" spans="1:34" x14ac:dyDescent="0.3">
      <x:c r="A71" s="262"/>
      <x:c r="B71" s="263"/>
      <x:c r="C71" s="262"/>
      <x:c r="D71" s="262"/>
      <x:c r="E71" s="262"/>
      <x:c r="F71" s="262"/>
      <x:c r="G71" s="262"/>
      <x:c r="H71" s="265"/>
      <x:c r="I71" s="264"/>
      <x:c r="J71" s="264"/>
      <x:c r="K71" s="262"/>
      <x:c r="L71" s="262"/>
      <x:c r="M71" s="262"/>
      <x:c r="N71" s="267"/>
      <x:c r="O71" s="264"/>
      <x:c r="P71" s="265"/>
      <x:c r="Q71" s="265"/>
      <x:c r="R71" s="265"/>
      <x:c r="S71" s="265"/>
      <x:c r="T71" s="264"/>
      <x:c r="U71" s="264"/>
      <x:c r="V71" s="264"/>
      <x:c r="W71" s="265"/>
      <x:c r="X71" s="265"/>
      <x:c r="Y71" s="265"/>
      <x:c r="Z71" s="265"/>
      <x:c r="AA71" s="265"/>
      <x:c r="AB71" s="265"/>
      <x:c r="AC71" s="265"/>
      <x:c r="AD71" s="265"/>
      <x:c r="AE71" s="265"/>
      <x:c r="AF71" s="265"/>
      <x:c r="AG71" s="264"/>
      <x:c r="AH71" s="264"/>
    </x:row>
    <x:row r="72" spans="1:34" x14ac:dyDescent="0.3">
      <x:c r="A72" s="262"/>
      <x:c r="B72" s="263"/>
      <x:c r="C72" s="262"/>
      <x:c r="D72" s="262"/>
      <x:c r="E72" s="262"/>
      <x:c r="F72" s="262"/>
      <x:c r="G72" s="262"/>
      <x:c r="H72" s="265"/>
      <x:c r="I72" s="264"/>
      <x:c r="J72" s="264"/>
      <x:c r="K72" s="262"/>
      <x:c r="L72" s="262"/>
      <x:c r="M72" s="262"/>
      <x:c r="N72" s="267"/>
      <x:c r="O72" s="264"/>
      <x:c r="P72" s="265"/>
      <x:c r="Q72" s="265"/>
      <x:c r="R72" s="265"/>
      <x:c r="S72" s="265"/>
      <x:c r="T72" s="264"/>
      <x:c r="U72" s="264"/>
      <x:c r="V72" s="264"/>
      <x:c r="W72" s="265"/>
      <x:c r="X72" s="265"/>
      <x:c r="Y72" s="265"/>
      <x:c r="Z72" s="265"/>
      <x:c r="AA72" s="265"/>
      <x:c r="AB72" s="265"/>
      <x:c r="AC72" s="265"/>
      <x:c r="AD72" s="265"/>
      <x:c r="AE72" s="265"/>
      <x:c r="AF72" s="265"/>
      <x:c r="AG72" s="264"/>
      <x:c r="AH72" s="264"/>
    </x:row>
    <x:row r="73" spans="1:34" x14ac:dyDescent="0.3">
      <x:c r="A73" s="262"/>
      <x:c r="B73" s="263"/>
      <x:c r="C73" s="262"/>
      <x:c r="D73" s="262"/>
      <x:c r="E73" s="262"/>
      <x:c r="F73" s="262"/>
      <x:c r="G73" s="262"/>
      <x:c r="H73" s="265"/>
      <x:c r="I73" s="264"/>
      <x:c r="J73" s="264"/>
      <x:c r="K73" s="262"/>
      <x:c r="L73" s="262"/>
      <x:c r="M73" s="262"/>
      <x:c r="N73" s="265"/>
      <x:c r="O73" s="264"/>
      <x:c r="P73" s="265"/>
      <x:c r="Q73" s="265"/>
      <x:c r="R73" s="264"/>
      <x:c r="S73" s="265"/>
      <x:c r="T73" s="266"/>
      <x:c r="U73" s="266"/>
      <x:c r="V73" s="266"/>
      <x:c r="W73" s="265"/>
      <x:c r="X73" s="265"/>
      <x:c r="Y73" s="265"/>
      <x:c r="Z73" s="265"/>
      <x:c r="AA73" s="265"/>
      <x:c r="AB73" s="265"/>
      <x:c r="AC73" s="265"/>
      <x:c r="AD73" s="265"/>
      <x:c r="AE73" s="265"/>
      <x:c r="AF73" s="265"/>
      <x:c r="AG73" s="266"/>
      <x:c r="AH73" s="266"/>
    </x:row>
    <x:row r="74" spans="1:34" x14ac:dyDescent="0.3">
      <x:c r="A74" s="262"/>
      <x:c r="B74" s="263"/>
      <x:c r="C74" s="262"/>
      <x:c r="D74" s="262"/>
      <x:c r="E74" s="262"/>
      <x:c r="F74" s="262"/>
      <x:c r="G74" s="262"/>
      <x:c r="H74" s="265"/>
      <x:c r="I74" s="264"/>
      <x:c r="J74" s="264"/>
      <x:c r="K74" s="262"/>
      <x:c r="L74" s="262"/>
      <x:c r="M74" s="262"/>
      <x:c r="N74" s="265"/>
      <x:c r="O74" s="264"/>
      <x:c r="P74" s="265"/>
      <x:c r="Q74" s="265"/>
      <x:c r="R74" s="265"/>
      <x:c r="S74" s="265"/>
      <x:c r="T74" s="266"/>
      <x:c r="U74" s="266"/>
      <x:c r="V74" s="266"/>
      <x:c r="W74" s="265"/>
      <x:c r="X74" s="265"/>
      <x:c r="Y74" s="265"/>
      <x:c r="Z74" s="265"/>
      <x:c r="AA74" s="265"/>
      <x:c r="AB74" s="265"/>
      <x:c r="AC74" s="265"/>
      <x:c r="AD74" s="265"/>
      <x:c r="AE74" s="265"/>
      <x:c r="AF74" s="265"/>
      <x:c r="AG74" s="266"/>
      <x:c r="AH74" s="266"/>
    </x:row>
    <x:row r="75" spans="1:34" x14ac:dyDescent="0.3">
      <x:c r="A75" s="262"/>
      <x:c r="B75" s="263"/>
      <x:c r="C75" s="262"/>
      <x:c r="D75" s="262"/>
      <x:c r="E75" s="262"/>
      <x:c r="F75" s="262"/>
      <x:c r="G75" s="262"/>
      <x:c r="H75" s="265"/>
      <x:c r="I75" s="264"/>
      <x:c r="J75" s="264"/>
      <x:c r="K75" s="262"/>
      <x:c r="L75" s="262"/>
      <x:c r="M75" s="262"/>
      <x:c r="N75" s="265"/>
      <x:c r="O75" s="264"/>
      <x:c r="P75" s="265"/>
      <x:c r="Q75" s="265"/>
      <x:c r="R75" s="265"/>
      <x:c r="S75" s="265"/>
      <x:c r="T75" s="264"/>
      <x:c r="U75" s="264"/>
      <x:c r="V75" s="264"/>
      <x:c r="W75" s="265"/>
      <x:c r="X75" s="265"/>
      <x:c r="Y75" s="265"/>
      <x:c r="Z75" s="265"/>
      <x:c r="AA75" s="265"/>
      <x:c r="AB75" s="265"/>
      <x:c r="AC75" s="265"/>
      <x:c r="AD75" s="265"/>
      <x:c r="AE75" s="265"/>
      <x:c r="AF75" s="265"/>
      <x:c r="AG75" s="264"/>
      <x:c r="AH75" s="264"/>
    </x:row>
    <x:row r="76" spans="1:34" x14ac:dyDescent="0.3">
      <x:c r="A76" s="262"/>
      <x:c r="B76" s="263"/>
      <x:c r="C76" s="262"/>
      <x:c r="D76" s="262"/>
      <x:c r="E76" s="262"/>
      <x:c r="F76" s="262"/>
      <x:c r="G76" s="262"/>
      <x:c r="H76" s="265"/>
      <x:c r="I76" s="264"/>
      <x:c r="J76" s="264"/>
      <x:c r="K76" s="262"/>
      <x:c r="L76" s="262"/>
      <x:c r="M76" s="262"/>
      <x:c r="N76" s="265"/>
      <x:c r="O76" s="264"/>
      <x:c r="P76" s="265"/>
      <x:c r="Q76" s="265"/>
      <x:c r="R76" s="264"/>
      <x:c r="S76" s="265"/>
      <x:c r="T76" s="266"/>
      <x:c r="U76" s="266"/>
      <x:c r="V76" s="266"/>
      <x:c r="W76" s="265"/>
      <x:c r="X76" s="265"/>
      <x:c r="Y76" s="265"/>
      <x:c r="Z76" s="265"/>
      <x:c r="AA76" s="265"/>
      <x:c r="AB76" s="265"/>
      <x:c r="AC76" s="265"/>
      <x:c r="AD76" s="265"/>
      <x:c r="AE76" s="265"/>
      <x:c r="AF76" s="265"/>
      <x:c r="AG76" s="266"/>
      <x:c r="AH76" s="266"/>
    </x:row>
    <x:row r="77" spans="1:34" x14ac:dyDescent="0.3">
      <x:c r="A77" s="262"/>
      <x:c r="B77" s="263"/>
      <x:c r="C77" s="262"/>
      <x:c r="D77" s="262"/>
      <x:c r="E77" s="262"/>
      <x:c r="F77" s="262"/>
      <x:c r="G77" s="262"/>
      <x:c r="H77" s="265"/>
      <x:c r="I77" s="264"/>
      <x:c r="J77" s="264"/>
      <x:c r="K77" s="262"/>
      <x:c r="L77" s="262"/>
      <x:c r="M77" s="262"/>
      <x:c r="N77" s="265"/>
      <x:c r="O77" s="264"/>
      <x:c r="P77" s="265"/>
      <x:c r="Q77" s="265"/>
      <x:c r="R77" s="264"/>
      <x:c r="S77" s="265"/>
      <x:c r="T77" s="264"/>
      <x:c r="U77" s="264"/>
      <x:c r="V77" s="264"/>
      <x:c r="W77" s="265"/>
      <x:c r="X77" s="265"/>
      <x:c r="Y77" s="265"/>
      <x:c r="Z77" s="265"/>
      <x:c r="AA77" s="265"/>
      <x:c r="AB77" s="265"/>
      <x:c r="AC77" s="265"/>
      <x:c r="AD77" s="265"/>
      <x:c r="AE77" s="265"/>
      <x:c r="AF77" s="265"/>
      <x:c r="AG77" s="264"/>
      <x:c r="AH77" s="264"/>
    </x:row>
    <x:row r="78" spans="1:34" x14ac:dyDescent="0.3">
      <x:c r="A78" s="262"/>
      <x:c r="B78" s="263"/>
      <x:c r="C78" s="262"/>
      <x:c r="D78" s="262"/>
      <x:c r="E78" s="262"/>
      <x:c r="F78" s="262"/>
      <x:c r="G78" s="262"/>
      <x:c r="H78" s="265"/>
      <x:c r="I78" s="264"/>
      <x:c r="J78" s="264"/>
      <x:c r="K78" s="262"/>
      <x:c r="L78" s="262"/>
      <x:c r="M78" s="262"/>
      <x:c r="N78" s="265"/>
      <x:c r="O78" s="264"/>
      <x:c r="P78" s="265"/>
      <x:c r="Q78" s="265"/>
      <x:c r="R78" s="265"/>
      <x:c r="S78" s="265"/>
      <x:c r="T78" s="266"/>
      <x:c r="U78" s="266"/>
      <x:c r="V78" s="266"/>
      <x:c r="W78" s="265"/>
      <x:c r="X78" s="265"/>
      <x:c r="Y78" s="265"/>
      <x:c r="Z78" s="265"/>
      <x:c r="AA78" s="265"/>
      <x:c r="AB78" s="265"/>
      <x:c r="AC78" s="265"/>
      <x:c r="AD78" s="265"/>
      <x:c r="AE78" s="265"/>
      <x:c r="AF78" s="265"/>
      <x:c r="AG78" s="266"/>
      <x:c r="AH78" s="266"/>
    </x:row>
    <x:row r="79" spans="1:34" x14ac:dyDescent="0.3">
      <x:c r="A79" s="262"/>
      <x:c r="B79" s="263"/>
      <x:c r="C79" s="262"/>
      <x:c r="D79" s="262"/>
      <x:c r="E79" s="262"/>
      <x:c r="F79" s="262"/>
      <x:c r="G79" s="262"/>
      <x:c r="H79" s="265"/>
      <x:c r="I79" s="264"/>
      <x:c r="J79" s="264"/>
      <x:c r="K79" s="262"/>
      <x:c r="L79" s="262"/>
      <x:c r="M79" s="262"/>
      <x:c r="N79" s="265"/>
      <x:c r="O79" s="264"/>
      <x:c r="P79" s="265"/>
      <x:c r="Q79" s="265"/>
      <x:c r="R79" s="265"/>
      <x:c r="S79" s="265"/>
      <x:c r="T79" s="266"/>
      <x:c r="U79" s="266"/>
      <x:c r="V79" s="266"/>
      <x:c r="W79" s="265"/>
      <x:c r="X79" s="265"/>
      <x:c r="Y79" s="265"/>
      <x:c r="Z79" s="265"/>
      <x:c r="AA79" s="265"/>
      <x:c r="AB79" s="265"/>
      <x:c r="AC79" s="265"/>
      <x:c r="AD79" s="265"/>
      <x:c r="AE79" s="265"/>
      <x:c r="AF79" s="265"/>
      <x:c r="AG79" s="266"/>
      <x:c r="AH79" s="266"/>
    </x:row>
    <x:row r="80" spans="1:34" x14ac:dyDescent="0.3">
      <x:c r="A80" s="262"/>
      <x:c r="B80" s="263"/>
      <x:c r="C80" s="262"/>
      <x:c r="D80" s="262"/>
      <x:c r="E80" s="262"/>
      <x:c r="F80" s="262"/>
      <x:c r="G80" s="262"/>
      <x:c r="H80" s="265"/>
      <x:c r="I80" s="264"/>
      <x:c r="J80" s="264"/>
      <x:c r="K80" s="262"/>
      <x:c r="L80" s="262"/>
      <x:c r="M80" s="262"/>
      <x:c r="N80" s="265"/>
      <x:c r="O80" s="264"/>
      <x:c r="P80" s="265"/>
      <x:c r="Q80" s="265"/>
      <x:c r="R80" s="265"/>
      <x:c r="S80" s="265"/>
      <x:c r="T80" s="266"/>
      <x:c r="U80" s="266"/>
      <x:c r="V80" s="266"/>
      <x:c r="W80" s="265"/>
      <x:c r="X80" s="265"/>
      <x:c r="Y80" s="265"/>
      <x:c r="Z80" s="265"/>
      <x:c r="AA80" s="265"/>
      <x:c r="AB80" s="265"/>
      <x:c r="AC80" s="265"/>
      <x:c r="AD80" s="265"/>
      <x:c r="AE80" s="265"/>
      <x:c r="AF80" s="265"/>
      <x:c r="AG80" s="266"/>
      <x:c r="AH80" s="266"/>
    </x:row>
    <x:row r="81" spans="1:34" x14ac:dyDescent="0.3">
      <x:c r="A81" s="262"/>
      <x:c r="B81" s="263"/>
      <x:c r="C81" s="262"/>
      <x:c r="D81" s="262"/>
      <x:c r="E81" s="262"/>
      <x:c r="F81" s="262"/>
      <x:c r="G81" s="262"/>
      <x:c r="H81" s="265"/>
      <x:c r="I81" s="264"/>
      <x:c r="J81" s="264"/>
      <x:c r="K81" s="262"/>
      <x:c r="L81" s="262"/>
      <x:c r="M81" s="262"/>
      <x:c r="N81" s="265"/>
      <x:c r="O81" s="264"/>
      <x:c r="P81" s="265"/>
      <x:c r="Q81" s="265"/>
      <x:c r="R81" s="265"/>
      <x:c r="S81" s="265"/>
      <x:c r="T81" s="266"/>
      <x:c r="U81" s="266"/>
      <x:c r="V81" s="266"/>
      <x:c r="W81" s="265"/>
      <x:c r="X81" s="265"/>
      <x:c r="Y81" s="265"/>
      <x:c r="Z81" s="265"/>
      <x:c r="AA81" s="265"/>
      <x:c r="AB81" s="265"/>
      <x:c r="AC81" s="265"/>
      <x:c r="AD81" s="265"/>
      <x:c r="AE81" s="265"/>
      <x:c r="AF81" s="265"/>
      <x:c r="AG81" s="266"/>
      <x:c r="AH81" s="266"/>
    </x:row>
    <x:row r="82" spans="1:34" x14ac:dyDescent="0.3">
      <x:c r="A82" s="262"/>
      <x:c r="B82" s="263"/>
      <x:c r="C82" s="262"/>
      <x:c r="D82" s="262"/>
      <x:c r="E82" s="262"/>
      <x:c r="F82" s="262"/>
      <x:c r="G82" s="262"/>
      <x:c r="H82" s="265"/>
      <x:c r="I82" s="264"/>
      <x:c r="J82" s="264"/>
      <x:c r="K82" s="262"/>
      <x:c r="L82" s="262"/>
      <x:c r="M82" s="262"/>
      <x:c r="N82" s="265"/>
      <x:c r="O82" s="264"/>
      <x:c r="P82" s="265"/>
      <x:c r="Q82" s="265"/>
      <x:c r="R82" s="265"/>
      <x:c r="S82" s="265"/>
      <x:c r="T82" s="266"/>
      <x:c r="U82" s="266"/>
      <x:c r="V82" s="266"/>
      <x:c r="W82" s="265"/>
      <x:c r="X82" s="265"/>
      <x:c r="Y82" s="265"/>
      <x:c r="Z82" s="265"/>
      <x:c r="AA82" s="265"/>
      <x:c r="AB82" s="265"/>
      <x:c r="AC82" s="265"/>
      <x:c r="AD82" s="265"/>
      <x:c r="AE82" s="265"/>
      <x:c r="AF82" s="265"/>
      <x:c r="AG82" s="266"/>
      <x:c r="AH82" s="266"/>
    </x:row>
    <x:row r="83" spans="1:34" x14ac:dyDescent="0.3">
      <x:c r="A83" s="262"/>
      <x:c r="B83" s="263"/>
      <x:c r="C83" s="262"/>
      <x:c r="D83" s="262"/>
      <x:c r="E83" s="262"/>
      <x:c r="F83" s="262"/>
      <x:c r="G83" s="262"/>
      <x:c r="H83" s="265"/>
      <x:c r="I83" s="264"/>
      <x:c r="J83" s="264"/>
      <x:c r="K83" s="262"/>
      <x:c r="L83" s="262"/>
      <x:c r="M83" s="262"/>
      <x:c r="N83" s="265"/>
      <x:c r="O83" s="264"/>
      <x:c r="P83" s="265"/>
      <x:c r="Q83" s="265"/>
      <x:c r="R83" s="264"/>
      <x:c r="S83" s="265"/>
      <x:c r="T83" s="264"/>
      <x:c r="U83" s="264"/>
      <x:c r="V83" s="264"/>
      <x:c r="W83" s="265"/>
      <x:c r="X83" s="265"/>
      <x:c r="Y83" s="265"/>
      <x:c r="Z83" s="265"/>
      <x:c r="AA83" s="265"/>
      <x:c r="AB83" s="265"/>
      <x:c r="AC83" s="265"/>
      <x:c r="AD83" s="265"/>
      <x:c r="AE83" s="265"/>
      <x:c r="AF83" s="265"/>
      <x:c r="AG83" s="264"/>
      <x:c r="AH83" s="264"/>
    </x:row>
    <x:row r="84" spans="1:34" x14ac:dyDescent="0.3">
      <x:c r="A84" s="262"/>
      <x:c r="B84" s="263"/>
      <x:c r="C84" s="262"/>
      <x:c r="D84" s="262"/>
      <x:c r="E84" s="262"/>
      <x:c r="F84" s="262"/>
      <x:c r="G84" s="262"/>
      <x:c r="H84" s="265"/>
      <x:c r="I84" s="264"/>
      <x:c r="J84" s="264"/>
      <x:c r="K84" s="262"/>
      <x:c r="L84" s="262"/>
      <x:c r="M84" s="262"/>
      <x:c r="N84" s="265"/>
      <x:c r="O84" s="264"/>
      <x:c r="P84" s="265"/>
      <x:c r="Q84" s="265"/>
      <x:c r="R84" s="265"/>
      <x:c r="S84" s="265"/>
      <x:c r="T84" s="266"/>
      <x:c r="U84" s="266"/>
      <x:c r="V84" s="266"/>
      <x:c r="W84" s="265"/>
      <x:c r="X84" s="265"/>
      <x:c r="Y84" s="265"/>
      <x:c r="Z84" s="265"/>
      <x:c r="AA84" s="265"/>
      <x:c r="AB84" s="265"/>
      <x:c r="AC84" s="265"/>
      <x:c r="AD84" s="265"/>
      <x:c r="AE84" s="265"/>
      <x:c r="AF84" s="265"/>
      <x:c r="AG84" s="266"/>
      <x:c r="AH84" s="266"/>
    </x:row>
    <x:row r="85" spans="1:34" x14ac:dyDescent="0.3">
      <x:c r="A85" s="262"/>
      <x:c r="B85" s="263"/>
      <x:c r="C85" s="262"/>
      <x:c r="D85" s="262"/>
      <x:c r="E85" s="262"/>
      <x:c r="F85" s="262"/>
      <x:c r="G85" s="262"/>
      <x:c r="H85" s="265"/>
      <x:c r="I85" s="264"/>
      <x:c r="J85" s="264"/>
      <x:c r="K85" s="262"/>
      <x:c r="L85" s="262"/>
      <x:c r="M85" s="262"/>
      <x:c r="N85" s="265"/>
      <x:c r="O85" s="265"/>
      <x:c r="P85" s="265"/>
      <x:c r="Q85" s="265"/>
      <x:c r="R85" s="264"/>
      <x:c r="S85" s="265"/>
      <x:c r="T85" s="267"/>
      <x:c r="U85" s="267"/>
      <x:c r="V85" s="267"/>
      <x:c r="W85" s="265"/>
      <x:c r="X85" s="265"/>
      <x:c r="Y85" s="265"/>
      <x:c r="Z85" s="265"/>
      <x:c r="AA85" s="265"/>
      <x:c r="AB85" s="265"/>
      <x:c r="AC85" s="265"/>
      <x:c r="AD85" s="265"/>
      <x:c r="AE85" s="265"/>
      <x:c r="AF85" s="265"/>
      <x:c r="AG85" s="266"/>
      <x:c r="AH85" s="266"/>
    </x:row>
    <x:row r="86" spans="1:34" x14ac:dyDescent="0.3">
      <x:c r="A86" s="262"/>
      <x:c r="B86" s="263"/>
      <x:c r="C86" s="262"/>
      <x:c r="D86" s="262"/>
      <x:c r="E86" s="262"/>
      <x:c r="F86" s="262"/>
      <x:c r="G86" s="262"/>
      <x:c r="H86" s="265"/>
      <x:c r="I86" s="264"/>
      <x:c r="J86" s="264"/>
      <x:c r="K86" s="262"/>
      <x:c r="L86" s="262"/>
      <x:c r="M86" s="262"/>
      <x:c r="N86" s="265"/>
      <x:c r="O86" s="264"/>
      <x:c r="P86" s="265"/>
      <x:c r="Q86" s="265"/>
      <x:c r="R86" s="265"/>
      <x:c r="S86" s="265"/>
      <x:c r="T86" s="266"/>
      <x:c r="U86" s="266"/>
      <x:c r="V86" s="266"/>
      <x:c r="W86" s="265"/>
      <x:c r="X86" s="265"/>
      <x:c r="Y86" s="265"/>
      <x:c r="Z86" s="265"/>
      <x:c r="AA86" s="265"/>
      <x:c r="AB86" s="265"/>
      <x:c r="AC86" s="265"/>
      <x:c r="AD86" s="265"/>
      <x:c r="AE86" s="265"/>
      <x:c r="AF86" s="265"/>
      <x:c r="AG86" s="266"/>
      <x:c r="AH86" s="266"/>
    </x:row>
    <x:row r="87" spans="1:34" x14ac:dyDescent="0.3">
      <x:c r="A87" s="262"/>
      <x:c r="B87" s="263"/>
      <x:c r="C87" s="262"/>
      <x:c r="D87" s="262"/>
      <x:c r="E87" s="262"/>
      <x:c r="F87" s="262"/>
      <x:c r="G87" s="262"/>
      <x:c r="H87" s="265"/>
      <x:c r="I87" s="264"/>
      <x:c r="J87" s="264"/>
      <x:c r="K87" s="262"/>
      <x:c r="L87" s="262"/>
      <x:c r="M87" s="262"/>
      <x:c r="N87" s="265"/>
      <x:c r="O87" s="264"/>
      <x:c r="P87" s="265"/>
      <x:c r="Q87" s="265"/>
      <x:c r="R87" s="265"/>
      <x:c r="S87" s="265"/>
      <x:c r="T87" s="266"/>
      <x:c r="U87" s="266"/>
      <x:c r="V87" s="266"/>
      <x:c r="W87" s="265"/>
      <x:c r="X87" s="265"/>
      <x:c r="Y87" s="265"/>
      <x:c r="Z87" s="265"/>
      <x:c r="AA87" s="265"/>
      <x:c r="AB87" s="265"/>
      <x:c r="AC87" s="265"/>
      <x:c r="AD87" s="265"/>
      <x:c r="AE87" s="265"/>
      <x:c r="AF87" s="265"/>
      <x:c r="AG87" s="266"/>
      <x:c r="AH87" s="266"/>
    </x:row>
    <x:row r="88" spans="1:34" x14ac:dyDescent="0.3">
      <x:c r="A88" s="262"/>
      <x:c r="B88" s="263"/>
      <x:c r="C88" s="262"/>
      <x:c r="D88" s="262"/>
      <x:c r="E88" s="262"/>
      <x:c r="F88" s="262"/>
      <x:c r="G88" s="262"/>
      <x:c r="H88" s="265"/>
      <x:c r="I88" s="264"/>
      <x:c r="J88" s="264"/>
      <x:c r="K88" s="262"/>
      <x:c r="L88" s="262"/>
      <x:c r="M88" s="262"/>
      <x:c r="N88" s="265"/>
      <x:c r="O88" s="264"/>
      <x:c r="P88" s="265"/>
      <x:c r="Q88" s="265"/>
      <x:c r="R88" s="265"/>
      <x:c r="S88" s="265"/>
      <x:c r="T88" s="264"/>
      <x:c r="U88" s="264"/>
      <x:c r="V88" s="264"/>
      <x:c r="W88" s="265"/>
      <x:c r="X88" s="265"/>
      <x:c r="Y88" s="265"/>
      <x:c r="Z88" s="265"/>
      <x:c r="AA88" s="265"/>
      <x:c r="AB88" s="265"/>
      <x:c r="AC88" s="265"/>
      <x:c r="AD88" s="265"/>
      <x:c r="AE88" s="265"/>
      <x:c r="AF88" s="265"/>
      <x:c r="AG88" s="264"/>
      <x:c r="AH88" s="264"/>
    </x:row>
    <x:row r="89" spans="1:34" x14ac:dyDescent="0.3">
      <x:c r="A89" s="262"/>
      <x:c r="B89" s="263"/>
      <x:c r="C89" s="262"/>
      <x:c r="D89" s="262"/>
      <x:c r="E89" s="262"/>
      <x:c r="F89" s="262"/>
      <x:c r="G89" s="262"/>
      <x:c r="H89" s="265"/>
      <x:c r="I89" s="264"/>
      <x:c r="J89" s="264"/>
      <x:c r="K89" s="262"/>
      <x:c r="L89" s="262"/>
      <x:c r="M89" s="262"/>
      <x:c r="N89" s="265"/>
      <x:c r="O89" s="264"/>
      <x:c r="P89" s="265"/>
      <x:c r="Q89" s="265"/>
      <x:c r="R89" s="265"/>
      <x:c r="S89" s="265"/>
      <x:c r="T89" s="264"/>
      <x:c r="U89" s="264"/>
      <x:c r="V89" s="264"/>
      <x:c r="W89" s="265"/>
      <x:c r="X89" s="265"/>
      <x:c r="Y89" s="265"/>
      <x:c r="Z89" s="265"/>
      <x:c r="AA89" s="265"/>
      <x:c r="AB89" s="265"/>
      <x:c r="AC89" s="265"/>
      <x:c r="AD89" s="265"/>
      <x:c r="AE89" s="265"/>
      <x:c r="AF89" s="265"/>
      <x:c r="AG89" s="264"/>
      <x:c r="AH89" s="264"/>
    </x:row>
    <x:row r="90" spans="1:34" x14ac:dyDescent="0.3">
      <x:c r="A90" s="262"/>
      <x:c r="B90" s="263"/>
      <x:c r="C90" s="262"/>
      <x:c r="D90" s="262"/>
      <x:c r="E90" s="262"/>
      <x:c r="F90" s="262"/>
      <x:c r="G90" s="262"/>
      <x:c r="H90" s="265"/>
      <x:c r="I90" s="264"/>
      <x:c r="J90" s="264"/>
      <x:c r="K90" s="262"/>
      <x:c r="L90" s="262"/>
      <x:c r="M90" s="262"/>
      <x:c r="N90" s="265"/>
      <x:c r="O90" s="264"/>
      <x:c r="P90" s="265"/>
      <x:c r="Q90" s="265"/>
      <x:c r="R90" s="265"/>
      <x:c r="S90" s="265"/>
      <x:c r="T90" s="266"/>
      <x:c r="U90" s="266"/>
      <x:c r="V90" s="266"/>
      <x:c r="W90" s="265"/>
      <x:c r="X90" s="265"/>
      <x:c r="Y90" s="265"/>
      <x:c r="Z90" s="265"/>
      <x:c r="AA90" s="265"/>
      <x:c r="AB90" s="265"/>
      <x:c r="AC90" s="265"/>
      <x:c r="AD90" s="265"/>
      <x:c r="AE90" s="265"/>
      <x:c r="AF90" s="265"/>
      <x:c r="AG90" s="266"/>
      <x:c r="AH90" s="266"/>
    </x:row>
    <x:row r="91" spans="1:34" x14ac:dyDescent="0.3">
      <x:c r="A91" s="262"/>
      <x:c r="B91" s="263"/>
      <x:c r="C91" s="262"/>
      <x:c r="D91" s="262"/>
      <x:c r="E91" s="262"/>
      <x:c r="F91" s="262"/>
      <x:c r="G91" s="262"/>
      <x:c r="H91" s="265"/>
      <x:c r="I91" s="264"/>
      <x:c r="J91" s="264"/>
      <x:c r="K91" s="262"/>
      <x:c r="L91" s="262"/>
      <x:c r="M91" s="262"/>
      <x:c r="N91" s="265"/>
      <x:c r="O91" s="264"/>
      <x:c r="P91" s="265"/>
      <x:c r="Q91" s="265"/>
      <x:c r="R91" s="265"/>
      <x:c r="S91" s="265"/>
      <x:c r="T91" s="264"/>
      <x:c r="U91" s="264"/>
      <x:c r="V91" s="264"/>
      <x:c r="W91" s="265"/>
      <x:c r="X91" s="265"/>
      <x:c r="Y91" s="265"/>
      <x:c r="Z91" s="265"/>
      <x:c r="AA91" s="265"/>
      <x:c r="AB91" s="265"/>
      <x:c r="AC91" s="265"/>
      <x:c r="AD91" s="265"/>
      <x:c r="AE91" s="265"/>
      <x:c r="AF91" s="265"/>
      <x:c r="AG91" s="264"/>
      <x:c r="AH91" s="264"/>
    </x:row>
    <x:row r="92" spans="1:34" x14ac:dyDescent="0.3">
      <x:c r="A92" s="262"/>
      <x:c r="B92" s="263"/>
      <x:c r="C92" s="262"/>
      <x:c r="D92" s="262"/>
      <x:c r="E92" s="262"/>
      <x:c r="F92" s="262"/>
      <x:c r="G92" s="262"/>
      <x:c r="H92" s="265"/>
      <x:c r="I92" s="264"/>
      <x:c r="J92" s="264"/>
      <x:c r="K92" s="262"/>
      <x:c r="L92" s="262"/>
      <x:c r="M92" s="262"/>
      <x:c r="N92" s="265"/>
      <x:c r="O92" s="264"/>
      <x:c r="P92" s="265"/>
      <x:c r="Q92" s="265"/>
      <x:c r="R92" s="265"/>
      <x:c r="S92" s="265"/>
      <x:c r="T92" s="264"/>
      <x:c r="U92" s="264"/>
      <x:c r="V92" s="264"/>
      <x:c r="W92" s="265"/>
      <x:c r="X92" s="265"/>
      <x:c r="Y92" s="265"/>
      <x:c r="Z92" s="265"/>
      <x:c r="AA92" s="265"/>
      <x:c r="AB92" s="265"/>
      <x:c r="AC92" s="265"/>
      <x:c r="AD92" s="265"/>
      <x:c r="AE92" s="265"/>
      <x:c r="AF92" s="265"/>
      <x:c r="AG92" s="264"/>
      <x:c r="AH92" s="264"/>
    </x:row>
    <x:row r="93" spans="1:34" x14ac:dyDescent="0.3">
      <x:c r="A93" s="262"/>
      <x:c r="B93" s="263"/>
      <x:c r="C93" s="262"/>
      <x:c r="D93" s="262"/>
      <x:c r="E93" s="262"/>
      <x:c r="F93" s="262"/>
      <x:c r="G93" s="262"/>
      <x:c r="H93" s="265"/>
      <x:c r="I93" s="264"/>
      <x:c r="J93" s="264"/>
      <x:c r="K93" s="262"/>
      <x:c r="L93" s="262"/>
      <x:c r="M93" s="262"/>
      <x:c r="N93" s="265"/>
      <x:c r="O93" s="264"/>
      <x:c r="P93" s="265"/>
      <x:c r="Q93" s="265"/>
      <x:c r="R93" s="265"/>
      <x:c r="S93" s="265"/>
      <x:c r="T93" s="264"/>
      <x:c r="U93" s="264"/>
      <x:c r="V93" s="264"/>
      <x:c r="W93" s="265"/>
      <x:c r="X93" s="265"/>
      <x:c r="Y93" s="265"/>
      <x:c r="Z93" s="265"/>
      <x:c r="AA93" s="265"/>
      <x:c r="AB93" s="265"/>
      <x:c r="AC93" s="265"/>
      <x:c r="AD93" s="265"/>
      <x:c r="AE93" s="265"/>
      <x:c r="AF93" s="265"/>
      <x:c r="AG93" s="264"/>
      <x:c r="AH93" s="264"/>
    </x:row>
    <x:row r="94" spans="1:34" x14ac:dyDescent="0.3">
      <x:c r="A94" s="262"/>
      <x:c r="B94" s="263"/>
      <x:c r="C94" s="262"/>
      <x:c r="D94" s="262"/>
      <x:c r="E94" s="262"/>
      <x:c r="F94" s="262"/>
      <x:c r="G94" s="262"/>
      <x:c r="H94" s="265"/>
      <x:c r="I94" s="264"/>
      <x:c r="J94" s="264"/>
      <x:c r="K94" s="262"/>
      <x:c r="L94" s="262"/>
      <x:c r="M94" s="262"/>
      <x:c r="N94" s="265"/>
      <x:c r="O94" s="264"/>
      <x:c r="P94" s="265"/>
      <x:c r="Q94" s="265"/>
      <x:c r="R94" s="264"/>
      <x:c r="S94" s="265"/>
      <x:c r="T94" s="266"/>
      <x:c r="U94" s="266"/>
      <x:c r="V94" s="266"/>
      <x:c r="W94" s="265"/>
      <x:c r="X94" s="265"/>
      <x:c r="Y94" s="265"/>
      <x:c r="Z94" s="265"/>
      <x:c r="AA94" s="265"/>
      <x:c r="AB94" s="265"/>
      <x:c r="AC94" s="265"/>
      <x:c r="AD94" s="265"/>
      <x:c r="AE94" s="265"/>
      <x:c r="AF94" s="265"/>
      <x:c r="AG94" s="266"/>
      <x:c r="AH94" s="266"/>
    </x:row>
    <x:row r="95" spans="1:34" x14ac:dyDescent="0.3">
      <x:c r="A95" s="262"/>
      <x:c r="B95" s="263"/>
      <x:c r="C95" s="262"/>
      <x:c r="D95" s="262"/>
      <x:c r="E95" s="262"/>
      <x:c r="F95" s="262"/>
      <x:c r="G95" s="262"/>
      <x:c r="H95" s="265"/>
      <x:c r="I95" s="264"/>
      <x:c r="J95" s="264"/>
      <x:c r="K95" s="262"/>
      <x:c r="L95" s="262"/>
      <x:c r="M95" s="262"/>
      <x:c r="N95" s="265"/>
      <x:c r="O95" s="264"/>
      <x:c r="P95" s="265"/>
      <x:c r="Q95" s="265"/>
      <x:c r="R95" s="265"/>
      <x:c r="S95" s="265"/>
      <x:c r="T95" s="266"/>
      <x:c r="U95" s="266"/>
      <x:c r="V95" s="266"/>
      <x:c r="W95" s="265"/>
      <x:c r="X95" s="265"/>
      <x:c r="Y95" s="265"/>
      <x:c r="Z95" s="265"/>
      <x:c r="AA95" s="265"/>
      <x:c r="AB95" s="265"/>
      <x:c r="AC95" s="265"/>
      <x:c r="AD95" s="265"/>
      <x:c r="AE95" s="265"/>
      <x:c r="AF95" s="265"/>
      <x:c r="AG95" s="266"/>
      <x:c r="AH95" s="266"/>
    </x:row>
    <x:row r="96" spans="1:34" x14ac:dyDescent="0.3">
      <x:c r="A96" s="262"/>
      <x:c r="B96" s="263"/>
      <x:c r="C96" s="262"/>
      <x:c r="D96" s="262"/>
      <x:c r="E96" s="262"/>
      <x:c r="F96" s="262"/>
      <x:c r="G96" s="262"/>
      <x:c r="H96" s="265"/>
      <x:c r="I96" s="264"/>
      <x:c r="J96" s="264"/>
      <x:c r="K96" s="262"/>
      <x:c r="L96" s="262"/>
      <x:c r="M96" s="262"/>
      <x:c r="N96" s="265"/>
      <x:c r="O96" s="264"/>
      <x:c r="P96" s="265"/>
      <x:c r="Q96" s="265"/>
      <x:c r="R96" s="265"/>
      <x:c r="S96" s="265"/>
      <x:c r="T96" s="266"/>
      <x:c r="U96" s="266"/>
      <x:c r="V96" s="266"/>
      <x:c r="W96" s="265"/>
      <x:c r="X96" s="265"/>
      <x:c r="Y96" s="265"/>
      <x:c r="Z96" s="265"/>
      <x:c r="AA96" s="265"/>
      <x:c r="AB96" s="265"/>
      <x:c r="AC96" s="265"/>
      <x:c r="AD96" s="265"/>
      <x:c r="AE96" s="265"/>
      <x:c r="AF96" s="265"/>
      <x:c r="AG96" s="266"/>
      <x:c r="AH96" s="266"/>
    </x:row>
    <x:row r="97" spans="1:34" x14ac:dyDescent="0.3">
      <x:c r="A97" s="262"/>
      <x:c r="B97" s="263"/>
      <x:c r="C97" s="262"/>
      <x:c r="D97" s="262"/>
      <x:c r="E97" s="262"/>
      <x:c r="F97" s="262"/>
      <x:c r="G97" s="262"/>
      <x:c r="H97" s="265"/>
      <x:c r="I97" s="264"/>
      <x:c r="J97" s="264"/>
      <x:c r="K97" s="262"/>
      <x:c r="L97" s="262"/>
      <x:c r="M97" s="262"/>
      <x:c r="N97" s="267"/>
      <x:c r="O97" s="264"/>
      <x:c r="P97" s="265"/>
      <x:c r="Q97" s="265"/>
      <x:c r="R97" s="265"/>
      <x:c r="S97" s="265"/>
      <x:c r="T97" s="264"/>
      <x:c r="U97" s="264"/>
      <x:c r="V97" s="264"/>
      <x:c r="W97" s="265"/>
      <x:c r="X97" s="265"/>
      <x:c r="Y97" s="265"/>
      <x:c r="Z97" s="265"/>
      <x:c r="AA97" s="265"/>
      <x:c r="AB97" s="265"/>
      <x:c r="AC97" s="265"/>
      <x:c r="AD97" s="265"/>
      <x:c r="AE97" s="265"/>
      <x:c r="AF97" s="265"/>
      <x:c r="AG97" s="264"/>
      <x:c r="AH97" s="264"/>
    </x:row>
    <x:row r="98" spans="1:34" x14ac:dyDescent="0.3">
      <x:c r="A98" s="262"/>
      <x:c r="B98" s="263"/>
      <x:c r="C98" s="262"/>
      <x:c r="D98" s="262"/>
      <x:c r="E98" s="262"/>
      <x:c r="F98" s="262"/>
      <x:c r="G98" s="262"/>
      <x:c r="H98" s="265"/>
      <x:c r="I98" s="264"/>
      <x:c r="J98" s="264"/>
      <x:c r="K98" s="262"/>
      <x:c r="L98" s="262"/>
      <x:c r="M98" s="262"/>
      <x:c r="N98" s="265"/>
      <x:c r="O98" s="264"/>
      <x:c r="P98" s="265"/>
      <x:c r="Q98" s="265"/>
      <x:c r="R98" s="265"/>
      <x:c r="S98" s="265"/>
      <x:c r="T98" s="264"/>
      <x:c r="U98" s="264"/>
      <x:c r="V98" s="264"/>
      <x:c r="W98" s="265"/>
      <x:c r="X98" s="265"/>
      <x:c r="Y98" s="265"/>
      <x:c r="Z98" s="265"/>
      <x:c r="AA98" s="265"/>
      <x:c r="AB98" s="265"/>
      <x:c r="AC98" s="265"/>
      <x:c r="AD98" s="265"/>
      <x:c r="AE98" s="265"/>
      <x:c r="AF98" s="265"/>
      <x:c r="AG98" s="264"/>
      <x:c r="AH98" s="264"/>
    </x:row>
    <x:row r="99" spans="1:34" x14ac:dyDescent="0.3">
      <x:c r="A99" s="262"/>
      <x:c r="B99" s="263"/>
      <x:c r="C99" s="262"/>
      <x:c r="D99" s="262"/>
      <x:c r="E99" s="262"/>
      <x:c r="F99" s="262"/>
      <x:c r="G99" s="262"/>
      <x:c r="H99" s="265"/>
      <x:c r="I99" s="264"/>
      <x:c r="J99" s="264"/>
      <x:c r="K99" s="262"/>
      <x:c r="L99" s="262"/>
      <x:c r="M99" s="262"/>
      <x:c r="N99" s="265"/>
      <x:c r="O99" s="264"/>
      <x:c r="P99" s="265"/>
      <x:c r="Q99" s="265"/>
      <x:c r="R99" s="265"/>
      <x:c r="S99" s="265"/>
      <x:c r="T99" s="264"/>
      <x:c r="U99" s="264"/>
      <x:c r="V99" s="264"/>
      <x:c r="W99" s="265"/>
      <x:c r="X99" s="265"/>
      <x:c r="Y99" s="265"/>
      <x:c r="Z99" s="265"/>
      <x:c r="AA99" s="265"/>
      <x:c r="AB99" s="265"/>
      <x:c r="AC99" s="265"/>
      <x:c r="AD99" s="265"/>
      <x:c r="AE99" s="265"/>
      <x:c r="AF99" s="265"/>
      <x:c r="AG99" s="264"/>
      <x:c r="AH99" s="264"/>
    </x:row>
    <x:row r="100" spans="1:34" x14ac:dyDescent="0.3">
      <x:c r="A100" s="262"/>
      <x:c r="B100" s="263"/>
      <x:c r="C100" s="262"/>
      <x:c r="D100" s="262"/>
      <x:c r="E100" s="262"/>
      <x:c r="F100" s="262"/>
      <x:c r="G100" s="262"/>
      <x:c r="H100" s="265"/>
      <x:c r="I100" s="264"/>
      <x:c r="J100" s="264"/>
      <x:c r="K100" s="262"/>
      <x:c r="L100" s="262"/>
      <x:c r="M100" s="262"/>
      <x:c r="N100" s="265"/>
      <x:c r="O100" s="264"/>
      <x:c r="P100" s="265"/>
      <x:c r="Q100" s="265"/>
      <x:c r="R100" s="265"/>
      <x:c r="S100" s="265"/>
      <x:c r="T100" s="264"/>
      <x:c r="U100" s="264"/>
      <x:c r="V100" s="264"/>
      <x:c r="W100" s="265"/>
      <x:c r="X100" s="265"/>
      <x:c r="Y100" s="265"/>
      <x:c r="Z100" s="265"/>
      <x:c r="AA100" s="265"/>
      <x:c r="AB100" s="265"/>
      <x:c r="AC100" s="265"/>
      <x:c r="AD100" s="265"/>
      <x:c r="AE100" s="265"/>
      <x:c r="AF100" s="265"/>
      <x:c r="AG100" s="264"/>
      <x:c r="AH100" s="264"/>
    </x:row>
    <x:row r="101" spans="1:34" x14ac:dyDescent="0.3">
      <x:c r="A101" s="262"/>
      <x:c r="B101" s="263"/>
      <x:c r="C101" s="262"/>
      <x:c r="D101" s="262"/>
      <x:c r="E101" s="262"/>
      <x:c r="F101" s="262"/>
      <x:c r="G101" s="262"/>
      <x:c r="H101" s="265"/>
      <x:c r="I101" s="264"/>
      <x:c r="J101" s="264"/>
      <x:c r="K101" s="262"/>
      <x:c r="L101" s="262"/>
      <x:c r="M101" s="262"/>
      <x:c r="N101" s="267"/>
      <x:c r="O101" s="264"/>
      <x:c r="P101" s="265"/>
      <x:c r="Q101" s="265"/>
      <x:c r="R101" s="265"/>
      <x:c r="S101" s="265"/>
      <x:c r="T101" s="266"/>
      <x:c r="U101" s="266"/>
      <x:c r="V101" s="266"/>
      <x:c r="W101" s="265"/>
      <x:c r="X101" s="265"/>
      <x:c r="Y101" s="265"/>
      <x:c r="Z101" s="265"/>
      <x:c r="AA101" s="265"/>
      <x:c r="AB101" s="265"/>
      <x:c r="AC101" s="265"/>
      <x:c r="AD101" s="265"/>
      <x:c r="AE101" s="265"/>
      <x:c r="AF101" s="265"/>
      <x:c r="AG101" s="266"/>
      <x:c r="AH101" s="266"/>
    </x:row>
    <x:row r="102" spans="1:34" x14ac:dyDescent="0.3">
      <x:c r="A102" s="262"/>
      <x:c r="B102" s="263"/>
      <x:c r="C102" s="262"/>
      <x:c r="D102" s="262"/>
      <x:c r="E102" s="262"/>
      <x:c r="F102" s="262"/>
      <x:c r="G102" s="262"/>
      <x:c r="H102" s="265"/>
      <x:c r="I102" s="264"/>
      <x:c r="J102" s="264"/>
      <x:c r="K102" s="262"/>
      <x:c r="L102" s="262"/>
      <x:c r="M102" s="262"/>
      <x:c r="N102" s="265"/>
      <x:c r="O102" s="264"/>
      <x:c r="P102" s="265"/>
      <x:c r="Q102" s="265"/>
      <x:c r="R102" s="265"/>
      <x:c r="S102" s="265"/>
      <x:c r="T102" s="266"/>
      <x:c r="U102" s="266"/>
      <x:c r="V102" s="266"/>
      <x:c r="W102" s="265"/>
      <x:c r="X102" s="265"/>
      <x:c r="Y102" s="265"/>
      <x:c r="Z102" s="265"/>
      <x:c r="AA102" s="265"/>
      <x:c r="AB102" s="265"/>
      <x:c r="AC102" s="265"/>
      <x:c r="AD102" s="265"/>
      <x:c r="AE102" s="265"/>
      <x:c r="AF102" s="265"/>
      <x:c r="AG102" s="266"/>
      <x:c r="AH102" s="266"/>
    </x:row>
    <x:row r="103" spans="1:34" x14ac:dyDescent="0.3">
      <x:c r="A103" s="262"/>
      <x:c r="B103" s="263"/>
      <x:c r="C103" s="262"/>
      <x:c r="D103" s="262"/>
      <x:c r="E103" s="262"/>
      <x:c r="F103" s="262"/>
      <x:c r="G103" s="262"/>
      <x:c r="H103" s="265"/>
      <x:c r="I103" s="264"/>
      <x:c r="J103" s="264"/>
      <x:c r="K103" s="262"/>
      <x:c r="L103" s="262"/>
      <x:c r="M103" s="262"/>
      <x:c r="N103" s="265"/>
      <x:c r="O103" s="264"/>
      <x:c r="P103" s="265"/>
      <x:c r="Q103" s="265"/>
      <x:c r="R103" s="265"/>
      <x:c r="S103" s="265"/>
      <x:c r="T103" s="264"/>
      <x:c r="U103" s="264"/>
      <x:c r="V103" s="264"/>
      <x:c r="W103" s="265"/>
      <x:c r="X103" s="265"/>
      <x:c r="Y103" s="265"/>
      <x:c r="Z103" s="265"/>
      <x:c r="AA103" s="265"/>
      <x:c r="AB103" s="265"/>
      <x:c r="AC103" s="265"/>
      <x:c r="AD103" s="265"/>
      <x:c r="AE103" s="265"/>
      <x:c r="AF103" s="265"/>
      <x:c r="AG103" s="264"/>
      <x:c r="AH103" s="264"/>
    </x:row>
    <x:row r="104" spans="1:34" x14ac:dyDescent="0.3">
      <x:c r="A104" s="262"/>
      <x:c r="B104" s="263"/>
      <x:c r="C104" s="262"/>
      <x:c r="D104" s="262"/>
      <x:c r="E104" s="262"/>
      <x:c r="F104" s="262"/>
      <x:c r="G104" s="262"/>
      <x:c r="H104" s="265"/>
      <x:c r="I104" s="264"/>
      <x:c r="J104" s="264"/>
      <x:c r="K104" s="262"/>
      <x:c r="L104" s="262"/>
      <x:c r="M104" s="262"/>
      <x:c r="N104" s="265"/>
      <x:c r="O104" s="264"/>
      <x:c r="P104" s="265"/>
      <x:c r="Q104" s="265"/>
      <x:c r="R104" s="265"/>
      <x:c r="S104" s="265"/>
      <x:c r="T104" s="264"/>
      <x:c r="U104" s="264"/>
      <x:c r="V104" s="264"/>
      <x:c r="W104" s="265"/>
      <x:c r="X104" s="265"/>
      <x:c r="Y104" s="265"/>
      <x:c r="Z104" s="265"/>
      <x:c r="AA104" s="265"/>
      <x:c r="AB104" s="265"/>
      <x:c r="AC104" s="265"/>
      <x:c r="AD104" s="265"/>
      <x:c r="AE104" s="265"/>
      <x:c r="AF104" s="265"/>
      <x:c r="AG104" s="264"/>
      <x:c r="AH104" s="264"/>
    </x:row>
    <x:row r="105" spans="1:34" x14ac:dyDescent="0.3">
      <x:c r="A105" s="262"/>
      <x:c r="B105" s="263"/>
      <x:c r="C105" s="262"/>
      <x:c r="D105" s="262"/>
      <x:c r="E105" s="262"/>
      <x:c r="F105" s="262"/>
      <x:c r="G105" s="262"/>
      <x:c r="H105" s="265"/>
      <x:c r="I105" s="264"/>
      <x:c r="J105" s="264"/>
      <x:c r="K105" s="262"/>
      <x:c r="L105" s="262"/>
      <x:c r="M105" s="262"/>
      <x:c r="N105" s="267"/>
      <x:c r="O105" s="264"/>
      <x:c r="P105" s="265"/>
      <x:c r="Q105" s="265"/>
      <x:c r="R105" s="265"/>
      <x:c r="S105" s="265"/>
      <x:c r="T105" s="266"/>
      <x:c r="U105" s="266"/>
      <x:c r="V105" s="266"/>
      <x:c r="W105" s="265"/>
      <x:c r="X105" s="265"/>
      <x:c r="Y105" s="265"/>
      <x:c r="Z105" s="265"/>
      <x:c r="AA105" s="265"/>
      <x:c r="AB105" s="265"/>
      <x:c r="AC105" s="265"/>
      <x:c r="AD105" s="265"/>
      <x:c r="AE105" s="265"/>
      <x:c r="AF105" s="265"/>
      <x:c r="AG105" s="266"/>
      <x:c r="AH105" s="266"/>
    </x:row>
    <x:row r="106" spans="1:34" x14ac:dyDescent="0.3">
      <x:c r="A106" s="262"/>
      <x:c r="B106" s="263"/>
      <x:c r="C106" s="262"/>
      <x:c r="D106" s="262"/>
      <x:c r="E106" s="262"/>
      <x:c r="F106" s="262"/>
      <x:c r="G106" s="262"/>
      <x:c r="H106" s="265"/>
      <x:c r="I106" s="264"/>
      <x:c r="J106" s="264"/>
      <x:c r="K106" s="262"/>
      <x:c r="L106" s="262"/>
      <x:c r="M106" s="262"/>
      <x:c r="N106" s="265"/>
      <x:c r="O106" s="264"/>
      <x:c r="P106" s="265"/>
      <x:c r="Q106" s="265"/>
      <x:c r="R106" s="265"/>
      <x:c r="S106" s="265"/>
      <x:c r="T106" s="264"/>
      <x:c r="U106" s="264"/>
      <x:c r="V106" s="264"/>
      <x:c r="W106" s="265"/>
      <x:c r="X106" s="265"/>
      <x:c r="Y106" s="265"/>
      <x:c r="Z106" s="265"/>
      <x:c r="AA106" s="265"/>
      <x:c r="AB106" s="265"/>
      <x:c r="AC106" s="265"/>
      <x:c r="AD106" s="265"/>
      <x:c r="AE106" s="265"/>
      <x:c r="AF106" s="265"/>
      <x:c r="AG106" s="264"/>
      <x:c r="AH106" s="264"/>
    </x:row>
    <x:row r="107" spans="1:34" x14ac:dyDescent="0.3">
      <x:c r="A107" s="262"/>
      <x:c r="B107" s="263"/>
      <x:c r="C107" s="262"/>
      <x:c r="D107" s="262"/>
      <x:c r="E107" s="262"/>
      <x:c r="F107" s="262"/>
      <x:c r="G107" s="262"/>
      <x:c r="H107" s="265"/>
      <x:c r="I107" s="264"/>
      <x:c r="J107" s="264"/>
      <x:c r="K107" s="262"/>
      <x:c r="L107" s="262"/>
      <x:c r="M107" s="262"/>
      <x:c r="N107" s="265"/>
      <x:c r="O107" s="264"/>
      <x:c r="P107" s="265"/>
      <x:c r="Q107" s="265"/>
      <x:c r="R107" s="265"/>
      <x:c r="S107" s="265"/>
      <x:c r="T107" s="264"/>
      <x:c r="U107" s="264"/>
      <x:c r="V107" s="264"/>
      <x:c r="W107" s="265"/>
      <x:c r="X107" s="265"/>
      <x:c r="Y107" s="265"/>
      <x:c r="Z107" s="265"/>
      <x:c r="AA107" s="265"/>
      <x:c r="AB107" s="265"/>
      <x:c r="AC107" s="265"/>
      <x:c r="AD107" s="265"/>
      <x:c r="AE107" s="265"/>
      <x:c r="AF107" s="265"/>
      <x:c r="AG107" s="264"/>
      <x:c r="AH107" s="264"/>
    </x:row>
    <x:row r="108" spans="1:34" x14ac:dyDescent="0.3">
      <x:c r="A108" s="262"/>
      <x:c r="B108" s="263"/>
      <x:c r="C108" s="262"/>
      <x:c r="D108" s="262"/>
      <x:c r="E108" s="262"/>
      <x:c r="F108" s="262"/>
      <x:c r="G108" s="262"/>
      <x:c r="H108" s="265"/>
      <x:c r="I108" s="264"/>
      <x:c r="J108" s="264"/>
      <x:c r="K108" s="262"/>
      <x:c r="L108" s="262"/>
      <x:c r="M108" s="262"/>
      <x:c r="N108" s="267"/>
      <x:c r="O108" s="264"/>
      <x:c r="P108" s="265"/>
      <x:c r="Q108" s="265"/>
      <x:c r="R108" s="265"/>
      <x:c r="S108" s="265"/>
      <x:c r="T108" s="266"/>
      <x:c r="U108" s="266"/>
      <x:c r="V108" s="266"/>
      <x:c r="W108" s="265"/>
      <x:c r="X108" s="265"/>
      <x:c r="Y108" s="265"/>
      <x:c r="Z108" s="265"/>
      <x:c r="AA108" s="265"/>
      <x:c r="AB108" s="265"/>
      <x:c r="AC108" s="265"/>
      <x:c r="AD108" s="265"/>
      <x:c r="AE108" s="265"/>
      <x:c r="AF108" s="265"/>
      <x:c r="AG108" s="266"/>
      <x:c r="AH108" s="266"/>
    </x:row>
    <x:row r="109" spans="1:34" x14ac:dyDescent="0.3">
      <x:c r="A109" s="262"/>
      <x:c r="B109" s="263"/>
      <x:c r="C109" s="262"/>
      <x:c r="D109" s="262"/>
      <x:c r="E109" s="262"/>
      <x:c r="F109" s="262"/>
      <x:c r="G109" s="262"/>
      <x:c r="H109" s="265"/>
      <x:c r="I109" s="264"/>
      <x:c r="J109" s="264"/>
      <x:c r="K109" s="262"/>
      <x:c r="L109" s="262"/>
      <x:c r="M109" s="262"/>
      <x:c r="N109" s="265"/>
      <x:c r="O109" s="265"/>
      <x:c r="P109" s="265"/>
      <x:c r="Q109" s="265"/>
      <x:c r="R109" s="264"/>
      <x:c r="S109" s="265"/>
      <x:c r="T109" s="267"/>
      <x:c r="U109" s="267"/>
      <x:c r="V109" s="267"/>
      <x:c r="W109" s="265"/>
      <x:c r="X109" s="265"/>
      <x:c r="Y109" s="265"/>
      <x:c r="Z109" s="265"/>
      <x:c r="AA109" s="265"/>
      <x:c r="AB109" s="265"/>
      <x:c r="AC109" s="265"/>
      <x:c r="AD109" s="265"/>
      <x:c r="AE109" s="265"/>
      <x:c r="AF109" s="265"/>
      <x:c r="AG109" s="266"/>
      <x:c r="AH109" s="266"/>
    </x:row>
    <x:row r="110" spans="1:34" x14ac:dyDescent="0.3">
      <x:c r="A110" s="262"/>
      <x:c r="B110" s="263"/>
      <x:c r="C110" s="262"/>
      <x:c r="D110" s="262"/>
      <x:c r="E110" s="262"/>
      <x:c r="F110" s="262"/>
      <x:c r="G110" s="262"/>
      <x:c r="H110" s="265"/>
      <x:c r="I110" s="264"/>
      <x:c r="J110" s="264"/>
      <x:c r="K110" s="262"/>
      <x:c r="L110" s="262"/>
      <x:c r="M110" s="262"/>
      <x:c r="N110" s="267"/>
      <x:c r="O110" s="265"/>
      <x:c r="P110" s="265"/>
      <x:c r="Q110" s="265"/>
      <x:c r="R110" s="264"/>
      <x:c r="S110" s="265"/>
      <x:c r="T110" s="267"/>
      <x:c r="U110" s="267"/>
      <x:c r="V110" s="267"/>
      <x:c r="W110" s="265"/>
      <x:c r="X110" s="265"/>
      <x:c r="Y110" s="265"/>
      <x:c r="Z110" s="265"/>
      <x:c r="AA110" s="265"/>
      <x:c r="AB110" s="265"/>
      <x:c r="AC110" s="265"/>
      <x:c r="AD110" s="265"/>
      <x:c r="AE110" s="265"/>
      <x:c r="AF110" s="265"/>
      <x:c r="AG110" s="266"/>
      <x:c r="AH110" s="266"/>
    </x:row>
    <x:row r="111" spans="1:34" x14ac:dyDescent="0.3">
      <x:c r="A111" s="262"/>
      <x:c r="B111" s="263"/>
      <x:c r="C111" s="262"/>
      <x:c r="D111" s="262"/>
      <x:c r="E111" s="262"/>
      <x:c r="F111" s="262"/>
      <x:c r="G111" s="262"/>
      <x:c r="H111" s="265"/>
      <x:c r="I111" s="264"/>
      <x:c r="J111" s="264"/>
      <x:c r="K111" s="262"/>
      <x:c r="L111" s="262"/>
      <x:c r="M111" s="262"/>
      <x:c r="N111" s="267"/>
      <x:c r="O111" s="265"/>
      <x:c r="P111" s="265"/>
      <x:c r="Q111" s="265"/>
      <x:c r="R111" s="264"/>
      <x:c r="S111" s="265"/>
      <x:c r="T111" s="267"/>
      <x:c r="U111" s="267"/>
      <x:c r="V111" s="267"/>
      <x:c r="W111" s="265"/>
      <x:c r="X111" s="265"/>
      <x:c r="Y111" s="265"/>
      <x:c r="Z111" s="265"/>
      <x:c r="AA111" s="265"/>
      <x:c r="AB111" s="265"/>
      <x:c r="AC111" s="265"/>
      <x:c r="AD111" s="265"/>
      <x:c r="AE111" s="265"/>
      <x:c r="AF111" s="265"/>
      <x:c r="AG111" s="266"/>
      <x:c r="AH111" s="266"/>
    </x:row>
    <x:row r="112" spans="1:34" x14ac:dyDescent="0.3">
      <x:c r="A112" s="262"/>
      <x:c r="B112" s="263"/>
      <x:c r="C112" s="262"/>
      <x:c r="D112" s="262"/>
      <x:c r="E112" s="262"/>
      <x:c r="F112" s="262"/>
      <x:c r="G112" s="262"/>
      <x:c r="H112" s="265"/>
      <x:c r="I112" s="264"/>
      <x:c r="J112" s="264"/>
      <x:c r="K112" s="262"/>
      <x:c r="L112" s="262"/>
      <x:c r="M112" s="262"/>
      <x:c r="N112" s="265"/>
      <x:c r="O112" s="265"/>
      <x:c r="P112" s="265"/>
      <x:c r="Q112" s="265"/>
      <x:c r="R112" s="264"/>
      <x:c r="S112" s="265"/>
      <x:c r="T112" s="265"/>
      <x:c r="U112" s="265"/>
      <x:c r="V112" s="265"/>
      <x:c r="W112" s="265"/>
      <x:c r="X112" s="265"/>
      <x:c r="Y112" s="265"/>
      <x:c r="Z112" s="265"/>
      <x:c r="AA112" s="265"/>
      <x:c r="AB112" s="265"/>
      <x:c r="AC112" s="265"/>
      <x:c r="AD112" s="265"/>
      <x:c r="AE112" s="265"/>
      <x:c r="AF112" s="265"/>
      <x:c r="AG112" s="264"/>
      <x:c r="AH112" s="264"/>
    </x:row>
    <x:row r="113" spans="1:34" x14ac:dyDescent="0.3">
      <x:c r="A113" s="262"/>
      <x:c r="B113" s="263"/>
      <x:c r="C113" s="262"/>
      <x:c r="D113" s="262"/>
      <x:c r="E113" s="262"/>
      <x:c r="F113" s="262"/>
      <x:c r="G113" s="262"/>
      <x:c r="H113" s="265"/>
      <x:c r="I113" s="264"/>
      <x:c r="J113" s="264"/>
      <x:c r="K113" s="262"/>
      <x:c r="L113" s="262"/>
      <x:c r="M113" s="262"/>
      <x:c r="N113" s="265"/>
      <x:c r="O113" s="265"/>
      <x:c r="P113" s="265"/>
      <x:c r="Q113" s="265"/>
      <x:c r="R113" s="264"/>
      <x:c r="S113" s="265"/>
      <x:c r="T113" s="265"/>
      <x:c r="U113" s="265"/>
      <x:c r="V113" s="265"/>
      <x:c r="W113" s="265"/>
      <x:c r="X113" s="265"/>
      <x:c r="Y113" s="265"/>
      <x:c r="Z113" s="265"/>
      <x:c r="AA113" s="265"/>
      <x:c r="AB113" s="265"/>
      <x:c r="AC113" s="265"/>
      <x:c r="AD113" s="265"/>
      <x:c r="AE113" s="265"/>
      <x:c r="AF113" s="265"/>
      <x:c r="AG113" s="264"/>
      <x:c r="AH113" s="264"/>
    </x:row>
    <x:row r="114" spans="1:34" x14ac:dyDescent="0.3">
      <x:c r="A114" s="262"/>
      <x:c r="B114" s="263"/>
      <x:c r="C114" s="262"/>
      <x:c r="D114" s="262"/>
      <x:c r="E114" s="262"/>
      <x:c r="F114" s="262"/>
      <x:c r="G114" s="262"/>
      <x:c r="H114" s="265"/>
      <x:c r="I114" s="264"/>
      <x:c r="J114" s="264"/>
      <x:c r="K114" s="262"/>
      <x:c r="L114" s="262"/>
      <x:c r="M114" s="262"/>
      <x:c r="N114" s="265"/>
      <x:c r="O114" s="265"/>
      <x:c r="P114" s="265"/>
      <x:c r="Q114" s="265"/>
      <x:c r="R114" s="264"/>
      <x:c r="S114" s="265"/>
      <x:c r="T114" s="265"/>
      <x:c r="U114" s="265"/>
      <x:c r="V114" s="265"/>
      <x:c r="W114" s="265"/>
      <x:c r="X114" s="265"/>
      <x:c r="Y114" s="265"/>
      <x:c r="Z114" s="265"/>
      <x:c r="AA114" s="265"/>
      <x:c r="AB114" s="265"/>
      <x:c r="AC114" s="265"/>
      <x:c r="AD114" s="265"/>
      <x:c r="AE114" s="265"/>
      <x:c r="AF114" s="265"/>
      <x:c r="AG114" s="264"/>
      <x:c r="AH114" s="264"/>
    </x:row>
    <x:row r="115" spans="1:34" x14ac:dyDescent="0.3">
      <x:c r="A115" s="262"/>
      <x:c r="B115" s="263"/>
      <x:c r="C115" s="262"/>
      <x:c r="D115" s="262"/>
      <x:c r="E115" s="262"/>
      <x:c r="F115" s="262"/>
      <x:c r="G115" s="262"/>
      <x:c r="H115" s="265"/>
      <x:c r="I115" s="264"/>
      <x:c r="J115" s="264"/>
      <x:c r="K115" s="262"/>
      <x:c r="L115" s="262"/>
      <x:c r="M115" s="262"/>
      <x:c r="N115" s="265"/>
      <x:c r="O115" s="265"/>
      <x:c r="P115" s="265"/>
      <x:c r="Q115" s="265"/>
      <x:c r="R115" s="264"/>
      <x:c r="S115" s="265"/>
      <x:c r="T115" s="265"/>
      <x:c r="U115" s="265"/>
      <x:c r="V115" s="265"/>
      <x:c r="W115" s="265"/>
      <x:c r="X115" s="265"/>
      <x:c r="Y115" s="265"/>
      <x:c r="Z115" s="265"/>
      <x:c r="AA115" s="265"/>
      <x:c r="AB115" s="265"/>
      <x:c r="AC115" s="265"/>
      <x:c r="AD115" s="265"/>
      <x:c r="AE115" s="265"/>
      <x:c r="AF115" s="265"/>
      <x:c r="AG115" s="264"/>
      <x:c r="AH115" s="264"/>
    </x:row>
    <x:row r="116" spans="1:34" x14ac:dyDescent="0.3">
      <x:c r="A116" s="262"/>
      <x:c r="B116" s="263"/>
      <x:c r="C116" s="262"/>
      <x:c r="D116" s="262"/>
      <x:c r="E116" s="262"/>
      <x:c r="F116" s="262"/>
      <x:c r="G116" s="262"/>
      <x:c r="H116" s="265"/>
      <x:c r="I116" s="264"/>
      <x:c r="J116" s="264"/>
      <x:c r="K116" s="262"/>
      <x:c r="L116" s="262"/>
      <x:c r="M116" s="262"/>
      <x:c r="N116" s="265"/>
      <x:c r="O116" s="265"/>
      <x:c r="P116" s="265"/>
      <x:c r="Q116" s="265"/>
      <x:c r="R116" s="264"/>
      <x:c r="S116" s="265"/>
      <x:c r="T116" s="265"/>
      <x:c r="U116" s="265"/>
      <x:c r="V116" s="265"/>
      <x:c r="W116" s="265"/>
      <x:c r="X116" s="265"/>
      <x:c r="Y116" s="265"/>
      <x:c r="Z116" s="265"/>
      <x:c r="AA116" s="265"/>
      <x:c r="AB116" s="265"/>
      <x:c r="AC116" s="265"/>
      <x:c r="AD116" s="265"/>
      <x:c r="AE116" s="265"/>
      <x:c r="AF116" s="265"/>
      <x:c r="AG116" s="264"/>
      <x:c r="AH116" s="264"/>
    </x:row>
    <x:row r="117" spans="1:34" x14ac:dyDescent="0.3">
      <x:c r="A117" s="262"/>
      <x:c r="B117" s="263"/>
      <x:c r="C117" s="262"/>
      <x:c r="D117" s="262"/>
      <x:c r="E117" s="262"/>
      <x:c r="F117" s="262"/>
      <x:c r="G117" s="262"/>
      <x:c r="H117" s="265"/>
      <x:c r="I117" s="264"/>
      <x:c r="J117" s="264"/>
      <x:c r="K117" s="262"/>
      <x:c r="L117" s="262"/>
      <x:c r="M117" s="262"/>
      <x:c r="N117" s="265"/>
      <x:c r="O117" s="265"/>
      <x:c r="P117" s="265"/>
      <x:c r="Q117" s="265"/>
      <x:c r="R117" s="266"/>
      <x:c r="S117" s="265"/>
      <x:c r="T117" s="265"/>
      <x:c r="U117" s="265"/>
      <x:c r="V117" s="265"/>
      <x:c r="W117" s="265"/>
      <x:c r="X117" s="265"/>
      <x:c r="Y117" s="265"/>
      <x:c r="Z117" s="265"/>
      <x:c r="AA117" s="265"/>
      <x:c r="AB117" s="265"/>
      <x:c r="AC117" s="265"/>
      <x:c r="AD117" s="265"/>
      <x:c r="AE117" s="265"/>
      <x:c r="AF117" s="265"/>
      <x:c r="AG117" s="266"/>
      <x:c r="AH117" s="266"/>
    </x:row>
    <x:row r="118" spans="1:34" x14ac:dyDescent="0.3">
      <x:c r="A118" s="262"/>
      <x:c r="B118" s="263"/>
      <x:c r="C118" s="262"/>
      <x:c r="D118" s="262"/>
      <x:c r="E118" s="262"/>
      <x:c r="F118" s="262"/>
      <x:c r="G118" s="262"/>
      <x:c r="H118" s="265"/>
      <x:c r="I118" s="264"/>
      <x:c r="J118" s="264"/>
      <x:c r="K118" s="262"/>
      <x:c r="L118" s="262"/>
      <x:c r="M118" s="262"/>
      <x:c r="N118" s="267"/>
      <x:c r="O118" s="265"/>
      <x:c r="P118" s="265"/>
      <x:c r="Q118" s="265"/>
      <x:c r="R118" s="265"/>
      <x:c r="S118" s="265"/>
      <x:c r="T118" s="265"/>
      <x:c r="U118" s="265"/>
      <x:c r="V118" s="265"/>
      <x:c r="W118" s="265"/>
      <x:c r="X118" s="265"/>
      <x:c r="Y118" s="265"/>
      <x:c r="Z118" s="265"/>
      <x:c r="AA118" s="265"/>
      <x:c r="AB118" s="265"/>
      <x:c r="AC118" s="265"/>
      <x:c r="AD118" s="265"/>
      <x:c r="AE118" s="265"/>
      <x:c r="AF118" s="265"/>
      <x:c r="AG118" s="265"/>
      <x:c r="AH118" s="265"/>
    </x:row>
    <x:row r="119" spans="1:34" x14ac:dyDescent="0.3">
      <x:c r="A119" s="262"/>
      <x:c r="B119" s="263"/>
      <x:c r="C119" s="262"/>
      <x:c r="D119" s="262"/>
      <x:c r="E119" s="262"/>
      <x:c r="F119" s="262"/>
      <x:c r="G119" s="262"/>
      <x:c r="H119" s="265"/>
      <x:c r="I119" s="264"/>
      <x:c r="J119" s="264"/>
      <x:c r="K119" s="262"/>
      <x:c r="L119" s="262"/>
      <x:c r="M119" s="262"/>
      <x:c r="N119" s="265"/>
      <x:c r="O119" s="265"/>
      <x:c r="P119" s="265"/>
      <x:c r="Q119" s="265"/>
      <x:c r="R119" s="265"/>
      <x:c r="S119" s="265"/>
      <x:c r="T119" s="267"/>
      <x:c r="U119" s="267"/>
      <x:c r="V119" s="267"/>
      <x:c r="W119" s="265"/>
      <x:c r="X119" s="265"/>
      <x:c r="Y119" s="265"/>
      <x:c r="Z119" s="265"/>
      <x:c r="AA119" s="265"/>
      <x:c r="AB119" s="265"/>
      <x:c r="AC119" s="265"/>
      <x:c r="AD119" s="265"/>
      <x:c r="AE119" s="265"/>
      <x:c r="AF119" s="265"/>
      <x:c r="AG119" s="267"/>
      <x:c r="AH119" s="267"/>
    </x:row>
    <x:row r="120" spans="1:34" x14ac:dyDescent="0.3">
      <x:c r="A120" s="262"/>
      <x:c r="B120" s="263"/>
      <x:c r="C120" s="262"/>
      <x:c r="D120" s="262"/>
      <x:c r="E120" s="262"/>
      <x:c r="F120" s="262"/>
      <x:c r="G120" s="262"/>
      <x:c r="H120" s="265"/>
      <x:c r="I120" s="264"/>
      <x:c r="J120" s="264"/>
      <x:c r="K120" s="262"/>
      <x:c r="L120" s="262"/>
      <x:c r="M120" s="262"/>
      <x:c r="N120" s="265"/>
      <x:c r="O120" s="265"/>
      <x:c r="P120" s="265"/>
      <x:c r="Q120" s="265"/>
      <x:c r="R120" s="264"/>
      <x:c r="S120" s="265"/>
      <x:c r="T120" s="265"/>
      <x:c r="U120" s="265"/>
      <x:c r="V120" s="265"/>
      <x:c r="W120" s="265"/>
      <x:c r="X120" s="265"/>
      <x:c r="Y120" s="265"/>
      <x:c r="Z120" s="265"/>
      <x:c r="AA120" s="265"/>
      <x:c r="AB120" s="265"/>
      <x:c r="AC120" s="265"/>
      <x:c r="AD120" s="265"/>
      <x:c r="AE120" s="265"/>
      <x:c r="AF120" s="265"/>
      <x:c r="AG120" s="264"/>
      <x:c r="AH120" s="264"/>
    </x:row>
    <x:row r="121" spans="1:34" x14ac:dyDescent="0.3">
      <x:c r="A121" s="262"/>
      <x:c r="B121" s="263"/>
      <x:c r="C121" s="262"/>
      <x:c r="D121" s="262"/>
      <x:c r="E121" s="262"/>
      <x:c r="F121" s="262"/>
      <x:c r="G121" s="262"/>
      <x:c r="H121" s="265"/>
      <x:c r="I121" s="264"/>
      <x:c r="J121" s="264"/>
      <x:c r="K121" s="262"/>
      <x:c r="L121" s="262"/>
      <x:c r="M121" s="262"/>
      <x:c r="N121" s="267"/>
      <x:c r="O121" s="265"/>
      <x:c r="P121" s="265"/>
      <x:c r="Q121" s="265"/>
      <x:c r="R121" s="265"/>
      <x:c r="S121" s="265"/>
      <x:c r="T121" s="267"/>
      <x:c r="U121" s="267"/>
      <x:c r="V121" s="267"/>
      <x:c r="W121" s="265"/>
      <x:c r="X121" s="265"/>
      <x:c r="Y121" s="265"/>
      <x:c r="Z121" s="265"/>
      <x:c r="AA121" s="265"/>
      <x:c r="AB121" s="265"/>
      <x:c r="AC121" s="265"/>
      <x:c r="AD121" s="265"/>
      <x:c r="AE121" s="265"/>
      <x:c r="AF121" s="265"/>
      <x:c r="AG121" s="267"/>
      <x:c r="AH121" s="267"/>
    </x:row>
    <x:row r="122" spans="1:34" x14ac:dyDescent="0.3">
      <x:c r="A122" s="262"/>
      <x:c r="B122" s="263"/>
      <x:c r="C122" s="262"/>
      <x:c r="D122" s="262"/>
      <x:c r="E122" s="262"/>
      <x:c r="F122" s="262"/>
      <x:c r="G122" s="262"/>
      <x:c r="H122" s="265"/>
      <x:c r="I122" s="264"/>
      <x:c r="J122" s="264"/>
      <x:c r="K122" s="262"/>
      <x:c r="L122" s="262"/>
      <x:c r="M122" s="262"/>
      <x:c r="N122" s="265"/>
      <x:c r="O122" s="265"/>
      <x:c r="P122" s="265"/>
      <x:c r="Q122" s="265"/>
      <x:c r="R122" s="264"/>
      <x:c r="S122" s="265"/>
      <x:c r="T122" s="267"/>
      <x:c r="U122" s="267"/>
      <x:c r="V122" s="267"/>
      <x:c r="W122" s="265"/>
      <x:c r="X122" s="265"/>
      <x:c r="Y122" s="265"/>
      <x:c r="Z122" s="265"/>
      <x:c r="AA122" s="265"/>
      <x:c r="AB122" s="265"/>
      <x:c r="AC122" s="265"/>
      <x:c r="AD122" s="265"/>
      <x:c r="AE122" s="265"/>
      <x:c r="AF122" s="265"/>
      <x:c r="AG122" s="266"/>
      <x:c r="AH122" s="266"/>
    </x:row>
    <x:row r="123" spans="1:34" x14ac:dyDescent="0.3">
      <x:c r="A123" s="262"/>
      <x:c r="B123" s="263"/>
      <x:c r="C123" s="262"/>
      <x:c r="D123" s="262"/>
      <x:c r="E123" s="262"/>
      <x:c r="F123" s="262"/>
      <x:c r="G123" s="262"/>
      <x:c r="H123" s="265"/>
      <x:c r="I123" s="264"/>
      <x:c r="J123" s="264"/>
      <x:c r="K123" s="262"/>
      <x:c r="L123" s="262"/>
      <x:c r="M123" s="262"/>
      <x:c r="N123" s="265"/>
      <x:c r="O123" s="265"/>
      <x:c r="P123" s="265"/>
      <x:c r="Q123" s="265"/>
      <x:c r="R123" s="264"/>
      <x:c r="S123" s="265"/>
      <x:c r="T123" s="265"/>
      <x:c r="U123" s="265"/>
      <x:c r="V123" s="265"/>
      <x:c r="W123" s="265"/>
      <x:c r="X123" s="265"/>
      <x:c r="Y123" s="265"/>
      <x:c r="Z123" s="265"/>
      <x:c r="AA123" s="265"/>
      <x:c r="AB123" s="265"/>
      <x:c r="AC123" s="265"/>
      <x:c r="AD123" s="265"/>
      <x:c r="AE123" s="265"/>
      <x:c r="AF123" s="265"/>
      <x:c r="AG123" s="264"/>
      <x:c r="AH123" s="264"/>
    </x:row>
    <x:row r="124" spans="1:34" x14ac:dyDescent="0.3">
      <x:c r="A124" s="262"/>
      <x:c r="B124" s="263"/>
      <x:c r="C124" s="262"/>
      <x:c r="D124" s="262"/>
      <x:c r="E124" s="262"/>
      <x:c r="F124" s="262"/>
      <x:c r="G124" s="262"/>
      <x:c r="H124" s="265"/>
      <x:c r="I124" s="264"/>
      <x:c r="J124" s="264"/>
      <x:c r="K124" s="262"/>
      <x:c r="L124" s="262"/>
      <x:c r="M124" s="262"/>
      <x:c r="N124" s="267"/>
      <x:c r="O124" s="265"/>
      <x:c r="P124" s="265"/>
      <x:c r="Q124" s="265"/>
      <x:c r="R124" s="264"/>
      <x:c r="S124" s="265"/>
      <x:c r="T124" s="267"/>
      <x:c r="U124" s="267"/>
      <x:c r="V124" s="267"/>
      <x:c r="W124" s="265"/>
      <x:c r="X124" s="265"/>
      <x:c r="Y124" s="265"/>
      <x:c r="Z124" s="265"/>
      <x:c r="AA124" s="265"/>
      <x:c r="AB124" s="265"/>
      <x:c r="AC124" s="265"/>
      <x:c r="AD124" s="265"/>
      <x:c r="AE124" s="265"/>
      <x:c r="AF124" s="265"/>
      <x:c r="AG124" s="266"/>
      <x:c r="AH124" s="266"/>
    </x:row>
    <x:row r="125" spans="1:34" x14ac:dyDescent="0.3">
      <x:c r="A125" s="262"/>
      <x:c r="B125" s="263"/>
      <x:c r="C125" s="262"/>
      <x:c r="D125" s="262"/>
      <x:c r="E125" s="262"/>
      <x:c r="F125" s="262"/>
      <x:c r="G125" s="262"/>
      <x:c r="H125" s="265"/>
      <x:c r="I125" s="264"/>
      <x:c r="J125" s="264"/>
      <x:c r="K125" s="262"/>
      <x:c r="L125" s="262"/>
      <x:c r="M125" s="262"/>
      <x:c r="N125" s="267"/>
      <x:c r="O125" s="265"/>
      <x:c r="P125" s="265"/>
      <x:c r="Q125" s="265"/>
      <x:c r="R125" s="264"/>
      <x:c r="S125" s="265"/>
      <x:c r="T125" s="267"/>
      <x:c r="U125" s="267"/>
      <x:c r="V125" s="267"/>
      <x:c r="W125" s="265"/>
      <x:c r="X125" s="265"/>
      <x:c r="Y125" s="265"/>
      <x:c r="Z125" s="265"/>
      <x:c r="AA125" s="265"/>
      <x:c r="AB125" s="265"/>
      <x:c r="AC125" s="265"/>
      <x:c r="AD125" s="265"/>
      <x:c r="AE125" s="265"/>
      <x:c r="AF125" s="265"/>
      <x:c r="AG125" s="266"/>
      <x:c r="AH125" s="266"/>
    </x:row>
    <x:row r="126" spans="1:34" x14ac:dyDescent="0.3">
      <x:c r="A126" s="262"/>
      <x:c r="B126" s="263"/>
      <x:c r="C126" s="262"/>
      <x:c r="D126" s="262"/>
      <x:c r="E126" s="262"/>
      <x:c r="F126" s="262"/>
      <x:c r="G126" s="262"/>
      <x:c r="H126" s="265"/>
      <x:c r="I126" s="264"/>
      <x:c r="J126" s="264"/>
      <x:c r="K126" s="262"/>
      <x:c r="L126" s="262"/>
      <x:c r="M126" s="262"/>
      <x:c r="N126" s="267"/>
      <x:c r="O126" s="265"/>
      <x:c r="P126" s="265"/>
      <x:c r="Q126" s="265"/>
      <x:c r="R126" s="264"/>
      <x:c r="S126" s="265"/>
      <x:c r="T126" s="265"/>
      <x:c r="U126" s="265"/>
      <x:c r="V126" s="265"/>
      <x:c r="W126" s="265"/>
      <x:c r="X126" s="265"/>
      <x:c r="Y126" s="265"/>
      <x:c r="Z126" s="265"/>
      <x:c r="AA126" s="265"/>
      <x:c r="AB126" s="265"/>
      <x:c r="AC126" s="265"/>
      <x:c r="AD126" s="265"/>
      <x:c r="AE126" s="265"/>
      <x:c r="AF126" s="265"/>
      <x:c r="AG126" s="264"/>
      <x:c r="AH126" s="264"/>
    </x:row>
    <x:row r="127" spans="1:34" x14ac:dyDescent="0.3">
      <x:c r="A127" s="262"/>
      <x:c r="B127" s="263"/>
      <x:c r="C127" s="262"/>
      <x:c r="D127" s="262"/>
      <x:c r="E127" s="262"/>
      <x:c r="F127" s="262"/>
      <x:c r="G127" s="262"/>
      <x:c r="H127" s="265"/>
      <x:c r="I127" s="264"/>
      <x:c r="J127" s="264"/>
      <x:c r="K127" s="262"/>
      <x:c r="L127" s="262"/>
      <x:c r="M127" s="262"/>
      <x:c r="N127" s="265"/>
      <x:c r="O127" s="265"/>
      <x:c r="P127" s="265"/>
      <x:c r="Q127" s="265"/>
      <x:c r="R127" s="264"/>
      <x:c r="S127" s="265"/>
      <x:c r="T127" s="267"/>
      <x:c r="U127" s="267"/>
      <x:c r="V127" s="267"/>
      <x:c r="W127" s="265"/>
      <x:c r="X127" s="265"/>
      <x:c r="Y127" s="265"/>
      <x:c r="Z127" s="265"/>
      <x:c r="AA127" s="265"/>
      <x:c r="AB127" s="265"/>
      <x:c r="AC127" s="265"/>
      <x:c r="AD127" s="265"/>
      <x:c r="AE127" s="265"/>
      <x:c r="AF127" s="265"/>
      <x:c r="AG127" s="266"/>
      <x:c r="AH127" s="266"/>
    </x:row>
    <x:row r="128" spans="1:34" x14ac:dyDescent="0.3">
      <x:c r="A128" s="262"/>
      <x:c r="B128" s="263"/>
      <x:c r="C128" s="262"/>
      <x:c r="D128" s="262"/>
      <x:c r="E128" s="262"/>
      <x:c r="F128" s="262"/>
      <x:c r="G128" s="262"/>
      <x:c r="H128" s="265"/>
      <x:c r="I128" s="264"/>
      <x:c r="J128" s="264"/>
      <x:c r="K128" s="263"/>
      <x:c r="L128" s="262"/>
      <x:c r="M128" s="262"/>
      <x:c r="N128" s="267"/>
      <x:c r="O128" s="264"/>
      <x:c r="P128" s="264"/>
      <x:c r="Q128" s="264"/>
      <x:c r="R128" s="265"/>
      <x:c r="S128" s="265"/>
      <x:c r="T128" s="266"/>
      <x:c r="U128" s="266"/>
      <x:c r="V128" s="266"/>
      <x:c r="W128" s="265"/>
      <x:c r="X128" s="265"/>
      <x:c r="Y128" s="265"/>
      <x:c r="Z128" s="265"/>
      <x:c r="AA128" s="265"/>
      <x:c r="AB128" s="265"/>
      <x:c r="AC128" s="265"/>
      <x:c r="AD128" s="265"/>
      <x:c r="AE128" s="265"/>
      <x:c r="AF128" s="265"/>
      <x:c r="AG128" s="266"/>
      <x:c r="AH128" s="266"/>
    </x:row>
    <x:row r="129" spans="1:34" x14ac:dyDescent="0.3">
      <x:c r="A129" s="262"/>
      <x:c r="B129" s="263"/>
      <x:c r="C129" s="262"/>
      <x:c r="D129" s="262"/>
      <x:c r="E129" s="262"/>
      <x:c r="F129" s="262"/>
      <x:c r="G129" s="262"/>
      <x:c r="H129" s="265"/>
      <x:c r="I129" s="264"/>
      <x:c r="J129" s="264"/>
      <x:c r="K129" s="262"/>
      <x:c r="L129" s="262"/>
      <x:c r="M129" s="262"/>
      <x:c r="N129" s="265"/>
      <x:c r="O129" s="264"/>
      <x:c r="P129" s="264"/>
      <x:c r="Q129" s="264"/>
      <x:c r="R129" s="265"/>
      <x:c r="S129" s="265"/>
      <x:c r="T129" s="264"/>
      <x:c r="U129" s="264"/>
      <x:c r="V129" s="264"/>
      <x:c r="W129" s="265"/>
      <x:c r="X129" s="265"/>
      <x:c r="Y129" s="265"/>
      <x:c r="Z129" s="265"/>
      <x:c r="AA129" s="265"/>
      <x:c r="AB129" s="265"/>
      <x:c r="AC129" s="265"/>
      <x:c r="AD129" s="265"/>
      <x:c r="AE129" s="265"/>
      <x:c r="AF129" s="265"/>
      <x:c r="AG129" s="264"/>
      <x:c r="AH129" s="264"/>
    </x:row>
    <x:row r="130" spans="1:34" x14ac:dyDescent="0.3">
      <x:c r="A130" s="262"/>
      <x:c r="B130" s="263"/>
      <x:c r="C130" s="262"/>
      <x:c r="D130" s="262"/>
      <x:c r="E130" s="262"/>
      <x:c r="F130" s="262"/>
      <x:c r="G130" s="262"/>
      <x:c r="H130" s="265"/>
      <x:c r="I130" s="264"/>
      <x:c r="J130" s="264"/>
      <x:c r="K130" s="263"/>
      <x:c r="L130" s="262"/>
      <x:c r="M130" s="262"/>
      <x:c r="N130" s="267"/>
      <x:c r="O130" s="264"/>
      <x:c r="P130" s="264"/>
      <x:c r="Q130" s="264"/>
      <x:c r="R130" s="265"/>
      <x:c r="S130" s="265"/>
      <x:c r="T130" s="264"/>
      <x:c r="U130" s="264"/>
      <x:c r="V130" s="264"/>
      <x:c r="W130" s="265"/>
      <x:c r="X130" s="265"/>
      <x:c r="Y130" s="265"/>
      <x:c r="Z130" s="265"/>
      <x:c r="AA130" s="265"/>
      <x:c r="AB130" s="265"/>
      <x:c r="AC130" s="265"/>
      <x:c r="AD130" s="265"/>
      <x:c r="AE130" s="265"/>
      <x:c r="AF130" s="265"/>
      <x:c r="AG130" s="264"/>
      <x:c r="AH130" s="264"/>
    </x:row>
    <x:row r="131" spans="1:34" x14ac:dyDescent="0.3">
      <x:c r="A131" s="262"/>
      <x:c r="B131" s="263"/>
      <x:c r="C131" s="262"/>
      <x:c r="D131" s="262"/>
      <x:c r="E131" s="262"/>
      <x:c r="F131" s="262"/>
      <x:c r="G131" s="262"/>
      <x:c r="H131" s="265"/>
      <x:c r="I131" s="264"/>
      <x:c r="J131" s="264"/>
      <x:c r="K131" s="262"/>
      <x:c r="L131" s="262"/>
      <x:c r="M131" s="262"/>
      <x:c r="N131" s="265"/>
      <x:c r="O131" s="264"/>
      <x:c r="P131" s="264"/>
      <x:c r="Q131" s="264"/>
      <x:c r="R131" s="265"/>
      <x:c r="S131" s="265"/>
      <x:c r="T131" s="266"/>
      <x:c r="U131" s="266"/>
      <x:c r="V131" s="266"/>
      <x:c r="W131" s="265"/>
      <x:c r="X131" s="265"/>
      <x:c r="Y131" s="265"/>
      <x:c r="Z131" s="265"/>
      <x:c r="AA131" s="265"/>
      <x:c r="AB131" s="265"/>
      <x:c r="AC131" s="265"/>
      <x:c r="AD131" s="265"/>
      <x:c r="AE131" s="265"/>
      <x:c r="AF131" s="265"/>
      <x:c r="AG131" s="266"/>
      <x:c r="AH131" s="266"/>
    </x:row>
    <x:row r="132" spans="1:34" x14ac:dyDescent="0.3">
      <x:c r="A132" s="262"/>
      <x:c r="B132" s="263"/>
      <x:c r="C132" s="262"/>
      <x:c r="D132" s="262"/>
      <x:c r="E132" s="262"/>
      <x:c r="F132" s="262"/>
      <x:c r="G132" s="262"/>
      <x:c r="H132" s="265"/>
      <x:c r="I132" s="264"/>
      <x:c r="J132" s="264"/>
      <x:c r="K132" s="262"/>
      <x:c r="L132" s="262"/>
      <x:c r="M132" s="262"/>
      <x:c r="N132" s="265"/>
      <x:c r="O132" s="264"/>
      <x:c r="P132" s="264"/>
      <x:c r="Q132" s="264"/>
      <x:c r="R132" s="265"/>
      <x:c r="S132" s="265"/>
      <x:c r="T132" s="264"/>
      <x:c r="U132" s="264"/>
      <x:c r="V132" s="264"/>
      <x:c r="W132" s="265"/>
      <x:c r="X132" s="265"/>
      <x:c r="Y132" s="265"/>
      <x:c r="Z132" s="265"/>
      <x:c r="AA132" s="265"/>
      <x:c r="AB132" s="265"/>
      <x:c r="AC132" s="265"/>
      <x:c r="AD132" s="265"/>
      <x:c r="AE132" s="265"/>
      <x:c r="AF132" s="265"/>
      <x:c r="AG132" s="264"/>
      <x:c r="AH132" s="264"/>
    </x:row>
    <x:row r="133" spans="1:34" x14ac:dyDescent="0.3">
      <x:c r="A133" s="262"/>
      <x:c r="B133" s="263"/>
      <x:c r="C133" s="262"/>
      <x:c r="D133" s="262"/>
      <x:c r="E133" s="262"/>
      <x:c r="F133" s="262"/>
      <x:c r="G133" s="262"/>
      <x:c r="H133" s="265"/>
      <x:c r="I133" s="264"/>
      <x:c r="J133" s="264"/>
      <x:c r="K133" s="262"/>
      <x:c r="L133" s="262"/>
      <x:c r="M133" s="262"/>
      <x:c r="N133" s="267"/>
      <x:c r="O133" s="264"/>
      <x:c r="P133" s="264"/>
      <x:c r="Q133" s="264"/>
      <x:c r="R133" s="265"/>
      <x:c r="S133" s="265"/>
      <x:c r="T133" s="266"/>
      <x:c r="U133" s="266"/>
      <x:c r="V133" s="266"/>
      <x:c r="W133" s="265"/>
      <x:c r="X133" s="265"/>
      <x:c r="Y133" s="265"/>
      <x:c r="Z133" s="265"/>
      <x:c r="AA133" s="265"/>
      <x:c r="AB133" s="265"/>
      <x:c r="AC133" s="265"/>
      <x:c r="AD133" s="265"/>
      <x:c r="AE133" s="265"/>
      <x:c r="AF133" s="265"/>
      <x:c r="AG133" s="266"/>
      <x:c r="AH133" s="266"/>
    </x:row>
    <x:row r="134" spans="1:34" x14ac:dyDescent="0.3">
      <x:c r="A134" s="262"/>
      <x:c r="B134" s="263"/>
      <x:c r="C134" s="262"/>
      <x:c r="D134" s="262"/>
      <x:c r="E134" s="262"/>
      <x:c r="F134" s="262"/>
      <x:c r="G134" s="262"/>
      <x:c r="H134" s="265"/>
      <x:c r="I134" s="264"/>
      <x:c r="J134" s="264"/>
      <x:c r="K134" s="262"/>
      <x:c r="L134" s="262"/>
      <x:c r="M134" s="262"/>
      <x:c r="N134" s="265"/>
      <x:c r="O134" s="264"/>
      <x:c r="P134" s="264"/>
      <x:c r="Q134" s="264"/>
      <x:c r="R134" s="265"/>
      <x:c r="S134" s="265"/>
      <x:c r="T134" s="266"/>
      <x:c r="U134" s="266"/>
      <x:c r="V134" s="266"/>
      <x:c r="W134" s="265"/>
      <x:c r="X134" s="265"/>
      <x:c r="Y134" s="265"/>
      <x:c r="Z134" s="265"/>
      <x:c r="AA134" s="265"/>
      <x:c r="AB134" s="265"/>
      <x:c r="AC134" s="265"/>
      <x:c r="AD134" s="265"/>
      <x:c r="AE134" s="265"/>
      <x:c r="AF134" s="265"/>
      <x:c r="AG134" s="266"/>
      <x:c r="AH134" s="266"/>
    </x:row>
    <x:row r="135" spans="1:34" x14ac:dyDescent="0.3">
      <x:c r="A135" s="262"/>
      <x:c r="B135" s="263"/>
      <x:c r="C135" s="262"/>
      <x:c r="D135" s="262"/>
      <x:c r="E135" s="262"/>
      <x:c r="F135" s="262"/>
      <x:c r="G135" s="262"/>
      <x:c r="H135" s="265"/>
      <x:c r="I135" s="264"/>
      <x:c r="J135" s="264"/>
      <x:c r="K135" s="262"/>
      <x:c r="L135" s="262"/>
      <x:c r="M135" s="262"/>
      <x:c r="N135" s="265"/>
      <x:c r="O135" s="264"/>
      <x:c r="P135" s="264"/>
      <x:c r="Q135" s="264"/>
      <x:c r="R135" s="265"/>
      <x:c r="S135" s="265"/>
      <x:c r="T135" s="266"/>
      <x:c r="U135" s="266"/>
      <x:c r="V135" s="266"/>
      <x:c r="W135" s="265"/>
      <x:c r="X135" s="265"/>
      <x:c r="Y135" s="265"/>
      <x:c r="Z135" s="265"/>
      <x:c r="AA135" s="265"/>
      <x:c r="AB135" s="265"/>
      <x:c r="AC135" s="265"/>
      <x:c r="AD135" s="265"/>
      <x:c r="AE135" s="265"/>
      <x:c r="AF135" s="265"/>
      <x:c r="AG135" s="266"/>
      <x:c r="AH135" s="266"/>
    </x:row>
    <x:row r="136" spans="1:34" x14ac:dyDescent="0.3">
      <x:c r="A136" s="262"/>
      <x:c r="B136" s="263"/>
      <x:c r="C136" s="262"/>
      <x:c r="D136" s="262"/>
      <x:c r="E136" s="262"/>
      <x:c r="F136" s="262"/>
      <x:c r="G136" s="262"/>
      <x:c r="H136" s="265"/>
      <x:c r="I136" s="264"/>
      <x:c r="J136" s="264"/>
      <x:c r="K136" s="262"/>
      <x:c r="L136" s="262"/>
      <x:c r="M136" s="262"/>
      <x:c r="N136" s="265"/>
      <x:c r="O136" s="264"/>
      <x:c r="P136" s="264"/>
      <x:c r="Q136" s="264"/>
      <x:c r="R136" s="265"/>
      <x:c r="S136" s="265"/>
      <x:c r="T136" s="264"/>
      <x:c r="U136" s="264"/>
      <x:c r="V136" s="264"/>
      <x:c r="W136" s="265"/>
      <x:c r="X136" s="265"/>
      <x:c r="Y136" s="265"/>
      <x:c r="Z136" s="265"/>
      <x:c r="AA136" s="265"/>
      <x:c r="AB136" s="265"/>
      <x:c r="AC136" s="265"/>
      <x:c r="AD136" s="265"/>
      <x:c r="AE136" s="265"/>
      <x:c r="AF136" s="265"/>
      <x:c r="AG136" s="264"/>
      <x:c r="AH136" s="264"/>
    </x:row>
    <x:row r="137" spans="1:34" x14ac:dyDescent="0.3">
      <x:c r="A137" s="262"/>
      <x:c r="B137" s="263"/>
      <x:c r="C137" s="262"/>
      <x:c r="D137" s="262"/>
      <x:c r="E137" s="262"/>
      <x:c r="F137" s="262"/>
      <x:c r="G137" s="262"/>
      <x:c r="H137" s="265"/>
      <x:c r="I137" s="264"/>
      <x:c r="J137" s="264"/>
      <x:c r="K137" s="263"/>
      <x:c r="L137" s="262"/>
      <x:c r="M137" s="262"/>
      <x:c r="N137" s="265"/>
      <x:c r="O137" s="264"/>
      <x:c r="P137" s="264"/>
      <x:c r="Q137" s="264"/>
      <x:c r="R137" s="265"/>
      <x:c r="S137" s="265"/>
      <x:c r="T137" s="266"/>
      <x:c r="U137" s="266"/>
      <x:c r="V137" s="266"/>
      <x:c r="W137" s="265"/>
      <x:c r="X137" s="265"/>
      <x:c r="Y137" s="265"/>
      <x:c r="Z137" s="265"/>
      <x:c r="AA137" s="265"/>
      <x:c r="AB137" s="265"/>
      <x:c r="AC137" s="265"/>
      <x:c r="AD137" s="265"/>
      <x:c r="AE137" s="265"/>
      <x:c r="AF137" s="265"/>
      <x:c r="AG137" s="266"/>
      <x:c r="AH137" s="266"/>
    </x:row>
    <x:row r="138" spans="1:34" x14ac:dyDescent="0.3">
      <x:c r="A138" s="262"/>
      <x:c r="B138" s="263"/>
      <x:c r="C138" s="262"/>
      <x:c r="D138" s="262"/>
      <x:c r="E138" s="262"/>
      <x:c r="F138" s="262"/>
      <x:c r="G138" s="262"/>
      <x:c r="H138" s="265"/>
      <x:c r="I138" s="264"/>
      <x:c r="J138" s="264"/>
      <x:c r="K138" s="263"/>
      <x:c r="L138" s="262"/>
      <x:c r="M138" s="262"/>
      <x:c r="N138" s="265"/>
      <x:c r="O138" s="264"/>
      <x:c r="P138" s="264"/>
      <x:c r="Q138" s="264"/>
      <x:c r="R138" s="265"/>
      <x:c r="S138" s="265"/>
      <x:c r="T138" s="264"/>
      <x:c r="U138" s="264"/>
      <x:c r="V138" s="264"/>
      <x:c r="W138" s="265"/>
      <x:c r="X138" s="265"/>
      <x:c r="Y138" s="265"/>
      <x:c r="Z138" s="265"/>
      <x:c r="AA138" s="265"/>
      <x:c r="AB138" s="265"/>
      <x:c r="AC138" s="265"/>
      <x:c r="AD138" s="265"/>
      <x:c r="AE138" s="265"/>
      <x:c r="AF138" s="265"/>
      <x:c r="AG138" s="264"/>
      <x:c r="AH138" s="264"/>
    </x:row>
    <x:row r="139" spans="1:34" x14ac:dyDescent="0.3">
      <x:c r="A139" s="262"/>
      <x:c r="B139" s="263"/>
      <x:c r="C139" s="262"/>
      <x:c r="D139" s="262"/>
      <x:c r="E139" s="262"/>
      <x:c r="F139" s="262"/>
      <x:c r="G139" s="262"/>
      <x:c r="H139" s="265"/>
      <x:c r="I139" s="264"/>
      <x:c r="J139" s="264"/>
      <x:c r="K139" s="263"/>
      <x:c r="L139" s="262"/>
      <x:c r="M139" s="262"/>
      <x:c r="N139" s="265"/>
      <x:c r="O139" s="264"/>
      <x:c r="P139" s="265"/>
      <x:c r="Q139" s="265"/>
      <x:c r="R139" s="265"/>
      <x:c r="S139" s="265"/>
      <x:c r="T139" s="266"/>
      <x:c r="U139" s="266"/>
      <x:c r="V139" s="266"/>
      <x:c r="W139" s="265"/>
      <x:c r="X139" s="265"/>
      <x:c r="Y139" s="265"/>
      <x:c r="Z139" s="265"/>
      <x:c r="AA139" s="265"/>
      <x:c r="AB139" s="265"/>
      <x:c r="AC139" s="265"/>
      <x:c r="AD139" s="265"/>
      <x:c r="AE139" s="265"/>
      <x:c r="AF139" s="265"/>
      <x:c r="AG139" s="266"/>
      <x:c r="AH139" s="266"/>
    </x:row>
    <x:row r="140" spans="1:34" x14ac:dyDescent="0.3">
      <x:c r="A140" s="262"/>
      <x:c r="B140" s="263"/>
      <x:c r="C140" s="262"/>
      <x:c r="D140" s="262"/>
      <x:c r="E140" s="262"/>
      <x:c r="F140" s="262"/>
      <x:c r="G140" s="262"/>
      <x:c r="H140" s="265"/>
      <x:c r="I140" s="264"/>
      <x:c r="J140" s="264"/>
      <x:c r="K140" s="262"/>
      <x:c r="L140" s="262"/>
      <x:c r="M140" s="262"/>
      <x:c r="N140" s="267"/>
      <x:c r="O140" s="264"/>
      <x:c r="P140" s="264"/>
      <x:c r="Q140" s="264"/>
      <x:c r="R140" s="265"/>
      <x:c r="S140" s="265"/>
      <x:c r="T140" s="266"/>
      <x:c r="U140" s="266"/>
      <x:c r="V140" s="266"/>
      <x:c r="W140" s="265"/>
      <x:c r="X140" s="265"/>
      <x:c r="Y140" s="265"/>
      <x:c r="Z140" s="265"/>
      <x:c r="AA140" s="265"/>
      <x:c r="AB140" s="265"/>
      <x:c r="AC140" s="265"/>
      <x:c r="AD140" s="265"/>
      <x:c r="AE140" s="265"/>
      <x:c r="AF140" s="265"/>
      <x:c r="AG140" s="266"/>
      <x:c r="AH140" s="266"/>
    </x:row>
    <x:row r="141" spans="1:34" x14ac:dyDescent="0.3">
      <x:c r="A141" s="262"/>
      <x:c r="B141" s="263"/>
      <x:c r="C141" s="262"/>
      <x:c r="D141" s="262"/>
      <x:c r="E141" s="262"/>
      <x:c r="F141" s="262"/>
      <x:c r="G141" s="262"/>
      <x:c r="H141" s="265"/>
      <x:c r="I141" s="264"/>
      <x:c r="J141" s="264"/>
      <x:c r="K141" s="262"/>
      <x:c r="L141" s="262"/>
      <x:c r="M141" s="262"/>
      <x:c r="N141" s="267"/>
      <x:c r="O141" s="264"/>
      <x:c r="P141" s="264"/>
      <x:c r="Q141" s="264"/>
      <x:c r="R141" s="265"/>
      <x:c r="S141" s="265"/>
      <x:c r="T141" s="266"/>
      <x:c r="U141" s="266"/>
      <x:c r="V141" s="266"/>
      <x:c r="W141" s="265"/>
      <x:c r="X141" s="265"/>
      <x:c r="Y141" s="265"/>
      <x:c r="Z141" s="265"/>
      <x:c r="AA141" s="265"/>
      <x:c r="AB141" s="265"/>
      <x:c r="AC141" s="265"/>
      <x:c r="AD141" s="265"/>
      <x:c r="AE141" s="265"/>
      <x:c r="AF141" s="265"/>
      <x:c r="AG141" s="266"/>
      <x:c r="AH141" s="266"/>
    </x:row>
    <x:row r="142" spans="1:34" x14ac:dyDescent="0.3">
      <x:c r="A142" s="262"/>
      <x:c r="B142" s="263"/>
      <x:c r="C142" s="262"/>
      <x:c r="D142" s="262"/>
      <x:c r="E142" s="262"/>
      <x:c r="F142" s="262"/>
      <x:c r="G142" s="262"/>
      <x:c r="H142" s="265"/>
      <x:c r="I142" s="264"/>
      <x:c r="J142" s="264"/>
      <x:c r="K142" s="262"/>
      <x:c r="L142" s="262"/>
      <x:c r="M142" s="262"/>
      <x:c r="N142" s="267"/>
      <x:c r="O142" s="264"/>
      <x:c r="P142" s="264"/>
      <x:c r="Q142" s="264"/>
      <x:c r="R142" s="265"/>
      <x:c r="S142" s="265"/>
      <x:c r="T142" s="266"/>
      <x:c r="U142" s="266"/>
      <x:c r="V142" s="266"/>
      <x:c r="W142" s="265"/>
      <x:c r="X142" s="265"/>
      <x:c r="Y142" s="265"/>
      <x:c r="Z142" s="265"/>
      <x:c r="AA142" s="265"/>
      <x:c r="AB142" s="265"/>
      <x:c r="AC142" s="265"/>
      <x:c r="AD142" s="265"/>
      <x:c r="AE142" s="265"/>
      <x:c r="AF142" s="265"/>
      <x:c r="AG142" s="266"/>
      <x:c r="AH142" s="266"/>
    </x:row>
    <x:row r="143" spans="1:34" x14ac:dyDescent="0.3">
      <x:c r="A143" s="262"/>
      <x:c r="B143" s="263"/>
      <x:c r="C143" s="262"/>
      <x:c r="D143" s="262"/>
      <x:c r="E143" s="262"/>
      <x:c r="F143" s="262"/>
      <x:c r="G143" s="262"/>
      <x:c r="H143" s="265"/>
      <x:c r="I143" s="264"/>
      <x:c r="J143" s="264"/>
      <x:c r="K143" s="262"/>
      <x:c r="L143" s="262"/>
      <x:c r="M143" s="262"/>
      <x:c r="N143" s="265"/>
      <x:c r="O143" s="264"/>
      <x:c r="P143" s="264"/>
      <x:c r="Q143" s="264"/>
      <x:c r="R143" s="267"/>
      <x:c r="S143" s="265"/>
      <x:c r="T143" s="264"/>
      <x:c r="U143" s="264"/>
      <x:c r="V143" s="264"/>
      <x:c r="W143" s="265"/>
      <x:c r="X143" s="265"/>
      <x:c r="Y143" s="265"/>
      <x:c r="Z143" s="265"/>
      <x:c r="AA143" s="265"/>
      <x:c r="AB143" s="265"/>
      <x:c r="AC143" s="265"/>
      <x:c r="AD143" s="265"/>
      <x:c r="AE143" s="265"/>
      <x:c r="AF143" s="265"/>
      <x:c r="AG143" s="266"/>
      <x:c r="AH143" s="266"/>
    </x:row>
    <x:row r="144" spans="1:34" x14ac:dyDescent="0.3">
      <x:c r="A144" s="262"/>
      <x:c r="B144" s="263"/>
      <x:c r="C144" s="262"/>
      <x:c r="D144" s="262"/>
      <x:c r="E144" s="262"/>
      <x:c r="F144" s="262"/>
      <x:c r="G144" s="262"/>
      <x:c r="H144" s="265"/>
      <x:c r="I144" s="264"/>
      <x:c r="J144" s="264"/>
      <x:c r="K144" s="262"/>
      <x:c r="L144" s="262"/>
      <x:c r="M144" s="262"/>
      <x:c r="N144" s="265"/>
      <x:c r="O144" s="264"/>
      <x:c r="P144" s="264"/>
      <x:c r="Q144" s="264"/>
      <x:c r="R144" s="267"/>
      <x:c r="S144" s="265"/>
      <x:c r="T144" s="264"/>
      <x:c r="U144" s="264"/>
      <x:c r="V144" s="264"/>
      <x:c r="W144" s="265"/>
      <x:c r="X144" s="265"/>
      <x:c r="Y144" s="265"/>
      <x:c r="Z144" s="265"/>
      <x:c r="AA144" s="265"/>
      <x:c r="AB144" s="265"/>
      <x:c r="AC144" s="265"/>
      <x:c r="AD144" s="265"/>
      <x:c r="AE144" s="265"/>
      <x:c r="AF144" s="265"/>
      <x:c r="AG144" s="266"/>
      <x:c r="AH144" s="266"/>
    </x:row>
    <x:row r="145" spans="1:34" x14ac:dyDescent="0.3">
      <x:c r="A145" s="262"/>
      <x:c r="B145" s="263"/>
      <x:c r="C145" s="262"/>
      <x:c r="D145" s="262"/>
      <x:c r="E145" s="262"/>
      <x:c r="F145" s="262"/>
      <x:c r="G145" s="262"/>
      <x:c r="H145" s="265"/>
      <x:c r="I145" s="264"/>
      <x:c r="J145" s="264"/>
      <x:c r="K145" s="262"/>
      <x:c r="L145" s="262"/>
      <x:c r="M145" s="262"/>
      <x:c r="N145" s="265"/>
      <x:c r="O145" s="264"/>
      <x:c r="P145" s="264"/>
      <x:c r="Q145" s="264"/>
      <x:c r="R145" s="265"/>
      <x:c r="S145" s="265"/>
      <x:c r="T145" s="264"/>
      <x:c r="U145" s="264"/>
      <x:c r="V145" s="264"/>
      <x:c r="W145" s="265"/>
      <x:c r="X145" s="265"/>
      <x:c r="Y145" s="265"/>
      <x:c r="Z145" s="265"/>
      <x:c r="AA145" s="265"/>
      <x:c r="AB145" s="265"/>
      <x:c r="AC145" s="265"/>
      <x:c r="AD145" s="265"/>
      <x:c r="AE145" s="265"/>
      <x:c r="AF145" s="265"/>
      <x:c r="AG145" s="264"/>
      <x:c r="AH145" s="264"/>
    </x:row>
    <x:row r="146" spans="1:34" x14ac:dyDescent="0.3">
      <x:c r="A146" s="262"/>
      <x:c r="B146" s="263"/>
      <x:c r="C146" s="262"/>
      <x:c r="D146" s="262"/>
      <x:c r="E146" s="262"/>
      <x:c r="F146" s="262"/>
      <x:c r="G146" s="262"/>
      <x:c r="H146" s="265"/>
      <x:c r="I146" s="264"/>
      <x:c r="J146" s="264"/>
      <x:c r="K146" s="262"/>
      <x:c r="L146" s="262"/>
      <x:c r="M146" s="262"/>
      <x:c r="N146" s="265"/>
      <x:c r="O146" s="264"/>
      <x:c r="P146" s="264"/>
      <x:c r="Q146" s="264"/>
      <x:c r="R146" s="267"/>
      <x:c r="S146" s="265"/>
      <x:c r="T146" s="264"/>
      <x:c r="U146" s="264"/>
      <x:c r="V146" s="264"/>
      <x:c r="W146" s="265"/>
      <x:c r="X146" s="265"/>
      <x:c r="Y146" s="265"/>
      <x:c r="Z146" s="265"/>
      <x:c r="AA146" s="265"/>
      <x:c r="AB146" s="265"/>
      <x:c r="AC146" s="265"/>
      <x:c r="AD146" s="265"/>
      <x:c r="AE146" s="265"/>
      <x:c r="AF146" s="265"/>
      <x:c r="AG146" s="266"/>
      <x:c r="AH146" s="266"/>
    </x:row>
    <x:row r="147" spans="1:34" x14ac:dyDescent="0.3">
      <x:c r="A147" s="262"/>
      <x:c r="B147" s="263"/>
      <x:c r="C147" s="262"/>
      <x:c r="D147" s="262"/>
      <x:c r="E147" s="262"/>
      <x:c r="F147" s="262"/>
      <x:c r="G147" s="262"/>
      <x:c r="H147" s="265"/>
      <x:c r="I147" s="264"/>
      <x:c r="J147" s="264"/>
      <x:c r="K147" s="262"/>
      <x:c r="L147" s="262"/>
      <x:c r="M147" s="262"/>
      <x:c r="N147" s="265"/>
      <x:c r="O147" s="264"/>
      <x:c r="P147" s="264"/>
      <x:c r="Q147" s="264"/>
      <x:c r="R147" s="267"/>
      <x:c r="S147" s="265"/>
      <x:c r="T147" s="264"/>
      <x:c r="U147" s="264"/>
      <x:c r="V147" s="264"/>
      <x:c r="W147" s="265"/>
      <x:c r="X147" s="265"/>
      <x:c r="Y147" s="265"/>
      <x:c r="Z147" s="265"/>
      <x:c r="AA147" s="265"/>
      <x:c r="AB147" s="265"/>
      <x:c r="AC147" s="265"/>
      <x:c r="AD147" s="265"/>
      <x:c r="AE147" s="265"/>
      <x:c r="AF147" s="265"/>
      <x:c r="AG147" s="266"/>
      <x:c r="AH147" s="266"/>
    </x:row>
    <x:row r="148" spans="1:34" x14ac:dyDescent="0.3">
      <x:c r="A148" s="262"/>
      <x:c r="B148" s="263"/>
      <x:c r="C148" s="262"/>
      <x:c r="D148" s="262"/>
      <x:c r="E148" s="262"/>
      <x:c r="F148" s="262"/>
      <x:c r="G148" s="262"/>
      <x:c r="H148" s="265"/>
      <x:c r="I148" s="264"/>
      <x:c r="J148" s="264"/>
      <x:c r="K148" s="262"/>
      <x:c r="L148" s="262"/>
      <x:c r="M148" s="262"/>
      <x:c r="N148" s="265"/>
      <x:c r="O148" s="264"/>
      <x:c r="P148" s="264"/>
      <x:c r="Q148" s="264"/>
      <x:c r="R148" s="267"/>
      <x:c r="S148" s="265"/>
      <x:c r="T148" s="264"/>
      <x:c r="U148" s="264"/>
      <x:c r="V148" s="264"/>
      <x:c r="W148" s="265"/>
      <x:c r="X148" s="265"/>
      <x:c r="Y148" s="265"/>
      <x:c r="Z148" s="265"/>
      <x:c r="AA148" s="265"/>
      <x:c r="AB148" s="265"/>
      <x:c r="AC148" s="265"/>
      <x:c r="AD148" s="265"/>
      <x:c r="AE148" s="265"/>
      <x:c r="AF148" s="265"/>
      <x:c r="AG148" s="266"/>
      <x:c r="AH148" s="266"/>
    </x:row>
    <x:row r="149" spans="1:34" x14ac:dyDescent="0.3">
      <x:c r="A149" s="262"/>
      <x:c r="B149" s="263"/>
      <x:c r="C149" s="262"/>
      <x:c r="D149" s="262"/>
      <x:c r="E149" s="262"/>
      <x:c r="F149" s="262"/>
      <x:c r="G149" s="262"/>
      <x:c r="H149" s="265"/>
      <x:c r="I149" s="264"/>
      <x:c r="J149" s="264"/>
      <x:c r="K149" s="262"/>
      <x:c r="L149" s="262"/>
      <x:c r="M149" s="262"/>
      <x:c r="N149" s="265"/>
      <x:c r="O149" s="264"/>
      <x:c r="P149" s="264"/>
      <x:c r="Q149" s="264"/>
      <x:c r="R149" s="267"/>
      <x:c r="S149" s="265"/>
      <x:c r="T149" s="264"/>
      <x:c r="U149" s="264"/>
      <x:c r="V149" s="264"/>
      <x:c r="W149" s="265"/>
      <x:c r="X149" s="265"/>
      <x:c r="Y149" s="265"/>
      <x:c r="Z149" s="265"/>
      <x:c r="AA149" s="265"/>
      <x:c r="AB149" s="265"/>
      <x:c r="AC149" s="265"/>
      <x:c r="AD149" s="265"/>
      <x:c r="AE149" s="265"/>
      <x:c r="AF149" s="265"/>
      <x:c r="AG149" s="266"/>
      <x:c r="AH149" s="266"/>
    </x:row>
    <x:row r="150" spans="1:34" x14ac:dyDescent="0.3">
      <x:c r="A150" s="262"/>
      <x:c r="B150" s="263"/>
      <x:c r="C150" s="262"/>
      <x:c r="D150" s="262"/>
      <x:c r="E150" s="262"/>
      <x:c r="F150" s="262"/>
      <x:c r="G150" s="262"/>
      <x:c r="H150" s="265"/>
      <x:c r="I150" s="264"/>
      <x:c r="J150" s="264"/>
      <x:c r="K150" s="262"/>
      <x:c r="L150" s="262"/>
      <x:c r="M150" s="262"/>
      <x:c r="N150" s="265"/>
      <x:c r="O150" s="264"/>
      <x:c r="P150" s="264"/>
      <x:c r="Q150" s="264"/>
      <x:c r="R150" s="267"/>
      <x:c r="S150" s="265"/>
      <x:c r="T150" s="265"/>
      <x:c r="U150" s="265"/>
      <x:c r="V150" s="264"/>
      <x:c r="W150" s="265"/>
      <x:c r="X150" s="265"/>
      <x:c r="Y150" s="265"/>
      <x:c r="Z150" s="265"/>
      <x:c r="AA150" s="265"/>
      <x:c r="AB150" s="265"/>
      <x:c r="AC150" s="265"/>
      <x:c r="AD150" s="265"/>
      <x:c r="AE150" s="265"/>
      <x:c r="AF150" s="265"/>
      <x:c r="AG150" s="267"/>
      <x:c r="AH150" s="266"/>
    </x:row>
    <x:row r="151" spans="1:34" x14ac:dyDescent="0.3">
      <x:c r="A151" s="262"/>
      <x:c r="B151" s="263"/>
      <x:c r="C151" s="262"/>
      <x:c r="D151" s="262"/>
      <x:c r="E151" s="262"/>
      <x:c r="F151" s="262"/>
      <x:c r="G151" s="262"/>
      <x:c r="H151" s="265"/>
      <x:c r="I151" s="264"/>
      <x:c r="J151" s="264"/>
      <x:c r="K151" s="262"/>
      <x:c r="L151" s="262"/>
      <x:c r="M151" s="262"/>
      <x:c r="N151" s="265"/>
      <x:c r="O151" s="264"/>
      <x:c r="P151" s="264"/>
      <x:c r="Q151" s="264"/>
      <x:c r="R151" s="265"/>
      <x:c r="S151" s="265"/>
      <x:c r="T151" s="264"/>
      <x:c r="U151" s="264"/>
      <x:c r="V151" s="264"/>
      <x:c r="W151" s="265"/>
      <x:c r="X151" s="265"/>
      <x:c r="Y151" s="265"/>
      <x:c r="Z151" s="265"/>
      <x:c r="AA151" s="265"/>
      <x:c r="AB151" s="265"/>
      <x:c r="AC151" s="265"/>
      <x:c r="AD151" s="265"/>
      <x:c r="AE151" s="265"/>
      <x:c r="AF151" s="265"/>
      <x:c r="AG151" s="264"/>
      <x:c r="AH151" s="264"/>
    </x:row>
    <x:row r="152" spans="1:34" x14ac:dyDescent="0.3">
      <x:c r="A152" s="262"/>
      <x:c r="B152" s="263"/>
      <x:c r="C152" s="262"/>
      <x:c r="D152" s="262"/>
      <x:c r="E152" s="262"/>
      <x:c r="F152" s="262"/>
      <x:c r="G152" s="262"/>
      <x:c r="H152" s="265"/>
      <x:c r="I152" s="264"/>
      <x:c r="J152" s="264"/>
      <x:c r="K152" s="262"/>
      <x:c r="L152" s="262"/>
      <x:c r="M152" s="262"/>
      <x:c r="N152" s="265"/>
      <x:c r="O152" s="264"/>
      <x:c r="P152" s="264"/>
      <x:c r="Q152" s="264"/>
      <x:c r="R152" s="265"/>
      <x:c r="S152" s="265"/>
      <x:c r="T152" s="264"/>
      <x:c r="U152" s="264"/>
      <x:c r="V152" s="264"/>
      <x:c r="W152" s="265"/>
      <x:c r="X152" s="265"/>
      <x:c r="Y152" s="265"/>
      <x:c r="Z152" s="265"/>
      <x:c r="AA152" s="265"/>
      <x:c r="AB152" s="265"/>
      <x:c r="AC152" s="265"/>
      <x:c r="AD152" s="265"/>
      <x:c r="AE152" s="265"/>
      <x:c r="AF152" s="265"/>
      <x:c r="AG152" s="264"/>
      <x:c r="AH152" s="264"/>
    </x:row>
    <x:row r="153" spans="1:34" x14ac:dyDescent="0.3">
      <x:c r="A153" s="262"/>
      <x:c r="B153" s="263"/>
      <x:c r="C153" s="262"/>
      <x:c r="D153" s="262"/>
      <x:c r="E153" s="262"/>
      <x:c r="F153" s="262"/>
      <x:c r="G153" s="262"/>
      <x:c r="H153" s="265"/>
      <x:c r="I153" s="264"/>
      <x:c r="J153" s="264"/>
      <x:c r="K153" s="262"/>
      <x:c r="L153" s="262"/>
      <x:c r="M153" s="262"/>
      <x:c r="N153" s="265"/>
      <x:c r="O153" s="264"/>
      <x:c r="P153" s="264"/>
      <x:c r="Q153" s="264"/>
      <x:c r="R153" s="265"/>
      <x:c r="S153" s="265"/>
      <x:c r="T153" s="264"/>
      <x:c r="U153" s="264"/>
      <x:c r="V153" s="264"/>
      <x:c r="W153" s="265"/>
      <x:c r="X153" s="265"/>
      <x:c r="Y153" s="265"/>
      <x:c r="Z153" s="265"/>
      <x:c r="AA153" s="265"/>
      <x:c r="AB153" s="265"/>
      <x:c r="AC153" s="265"/>
      <x:c r="AD153" s="265"/>
      <x:c r="AE153" s="265"/>
      <x:c r="AF153" s="265"/>
      <x:c r="AG153" s="264"/>
      <x:c r="AH153" s="264"/>
    </x:row>
    <x:row r="154" spans="1:34" x14ac:dyDescent="0.3">
      <x:c r="A154" s="262"/>
      <x:c r="B154" s="263"/>
      <x:c r="C154" s="262"/>
      <x:c r="D154" s="262"/>
      <x:c r="E154" s="262"/>
      <x:c r="F154" s="262"/>
      <x:c r="G154" s="262"/>
      <x:c r="H154" s="265"/>
      <x:c r="I154" s="264"/>
      <x:c r="J154" s="264"/>
      <x:c r="K154" s="263"/>
      <x:c r="L154" s="262"/>
      <x:c r="M154" s="262"/>
      <x:c r="N154" s="265"/>
      <x:c r="O154" s="264"/>
      <x:c r="P154" s="264"/>
      <x:c r="Q154" s="264"/>
      <x:c r="R154" s="267"/>
      <x:c r="S154" s="265"/>
      <x:c r="T154" s="264"/>
      <x:c r="U154" s="264"/>
      <x:c r="V154" s="264"/>
      <x:c r="W154" s="265"/>
      <x:c r="X154" s="265"/>
      <x:c r="Y154" s="265"/>
      <x:c r="Z154" s="265"/>
      <x:c r="AA154" s="265"/>
      <x:c r="AB154" s="265"/>
      <x:c r="AC154" s="265"/>
      <x:c r="AD154" s="265"/>
      <x:c r="AE154" s="265"/>
      <x:c r="AF154" s="265"/>
      <x:c r="AG154" s="266"/>
      <x:c r="AH154" s="266"/>
    </x:row>
    <x:row r="155" spans="1:34" x14ac:dyDescent="0.3">
      <x:c r="A155" s="262"/>
      <x:c r="B155" s="263"/>
      <x:c r="C155" s="262"/>
      <x:c r="D155" s="262"/>
      <x:c r="E155" s="262"/>
      <x:c r="F155" s="262"/>
      <x:c r="G155" s="262"/>
      <x:c r="H155" s="265"/>
      <x:c r="I155" s="264"/>
      <x:c r="J155" s="264"/>
      <x:c r="K155" s="263"/>
      <x:c r="L155" s="262"/>
      <x:c r="M155" s="262"/>
      <x:c r="N155" s="265"/>
      <x:c r="O155" s="264"/>
      <x:c r="P155" s="264"/>
      <x:c r="Q155" s="264"/>
      <x:c r="R155" s="265"/>
      <x:c r="S155" s="265"/>
      <x:c r="T155" s="264"/>
      <x:c r="U155" s="264"/>
      <x:c r="V155" s="264"/>
      <x:c r="W155" s="265"/>
      <x:c r="X155" s="265"/>
      <x:c r="Y155" s="265"/>
      <x:c r="Z155" s="265"/>
      <x:c r="AA155" s="265"/>
      <x:c r="AB155" s="265"/>
      <x:c r="AC155" s="265"/>
      <x:c r="AD155" s="265"/>
      <x:c r="AE155" s="265"/>
      <x:c r="AF155" s="265"/>
      <x:c r="AG155" s="264"/>
      <x:c r="AH155" s="264"/>
    </x:row>
    <x:row r="156" spans="1:34" x14ac:dyDescent="0.3">
      <x:c r="A156" s="262"/>
      <x:c r="B156" s="263"/>
      <x:c r="C156" s="262"/>
      <x:c r="D156" s="262"/>
      <x:c r="E156" s="262"/>
      <x:c r="F156" s="262"/>
      <x:c r="G156" s="262"/>
      <x:c r="H156" s="265"/>
      <x:c r="I156" s="264"/>
      <x:c r="J156" s="264"/>
      <x:c r="K156" s="262"/>
      <x:c r="L156" s="262"/>
      <x:c r="M156" s="262"/>
      <x:c r="N156" s="265"/>
      <x:c r="O156" s="264"/>
      <x:c r="P156" s="264"/>
      <x:c r="Q156" s="264"/>
      <x:c r="R156" s="265"/>
      <x:c r="S156" s="265"/>
      <x:c r="T156" s="264"/>
      <x:c r="U156" s="264"/>
      <x:c r="V156" s="264"/>
      <x:c r="W156" s="265"/>
      <x:c r="X156" s="265"/>
      <x:c r="Y156" s="265"/>
      <x:c r="Z156" s="265"/>
      <x:c r="AA156" s="265"/>
      <x:c r="AB156" s="265"/>
      <x:c r="AC156" s="265"/>
      <x:c r="AD156" s="265"/>
      <x:c r="AE156" s="265"/>
      <x:c r="AF156" s="265"/>
      <x:c r="AG156" s="264"/>
      <x:c r="AH156" s="264"/>
    </x:row>
    <x:row r="157" spans="1:34" x14ac:dyDescent="0.3">
      <x:c r="A157" s="262"/>
      <x:c r="B157" s="263"/>
      <x:c r="C157" s="262"/>
      <x:c r="D157" s="262"/>
      <x:c r="E157" s="262"/>
      <x:c r="F157" s="262"/>
      <x:c r="G157" s="262"/>
      <x:c r="H157" s="265"/>
      <x:c r="I157" s="264"/>
      <x:c r="J157" s="264"/>
      <x:c r="K157" s="263"/>
      <x:c r="L157" s="262"/>
      <x:c r="M157" s="262"/>
      <x:c r="N157" s="265"/>
      <x:c r="O157" s="264"/>
      <x:c r="P157" s="264"/>
      <x:c r="Q157" s="264"/>
      <x:c r="R157" s="265"/>
      <x:c r="S157" s="265"/>
      <x:c r="T157" s="264"/>
      <x:c r="U157" s="264"/>
      <x:c r="V157" s="264"/>
      <x:c r="W157" s="265"/>
      <x:c r="X157" s="265"/>
      <x:c r="Y157" s="265"/>
      <x:c r="Z157" s="265"/>
      <x:c r="AA157" s="265"/>
      <x:c r="AB157" s="265"/>
      <x:c r="AC157" s="265"/>
      <x:c r="AD157" s="265"/>
      <x:c r="AE157" s="265"/>
      <x:c r="AF157" s="265"/>
      <x:c r="AG157" s="264"/>
      <x:c r="AH157" s="264"/>
    </x:row>
    <x:row r="158" spans="1:34" x14ac:dyDescent="0.3">
      <x:c r="A158" s="262"/>
      <x:c r="B158" s="263"/>
      <x:c r="C158" s="262"/>
      <x:c r="D158" s="262"/>
      <x:c r="E158" s="262"/>
      <x:c r="F158" s="262"/>
      <x:c r="G158" s="262"/>
      <x:c r="H158" s="265"/>
      <x:c r="I158" s="264"/>
      <x:c r="J158" s="264"/>
      <x:c r="K158" s="263"/>
      <x:c r="L158" s="262"/>
      <x:c r="M158" s="262"/>
      <x:c r="N158" s="265"/>
      <x:c r="O158" s="264"/>
      <x:c r="P158" s="264"/>
      <x:c r="Q158" s="264"/>
      <x:c r="R158" s="267"/>
      <x:c r="S158" s="265"/>
      <x:c r="T158" s="264"/>
      <x:c r="U158" s="264"/>
      <x:c r="V158" s="264"/>
      <x:c r="W158" s="265"/>
      <x:c r="X158" s="265"/>
      <x:c r="Y158" s="265"/>
      <x:c r="Z158" s="265"/>
      <x:c r="AA158" s="265"/>
      <x:c r="AB158" s="265"/>
      <x:c r="AC158" s="265"/>
      <x:c r="AD158" s="265"/>
      <x:c r="AE158" s="265"/>
      <x:c r="AF158" s="265"/>
      <x:c r="AG158" s="266"/>
      <x:c r="AH158" s="266"/>
    </x:row>
    <x:row r="159" spans="1:34" x14ac:dyDescent="0.3">
      <x:c r="A159" s="262"/>
      <x:c r="B159" s="263"/>
      <x:c r="C159" s="262"/>
      <x:c r="D159" s="262"/>
      <x:c r="E159" s="262"/>
      <x:c r="F159" s="262"/>
      <x:c r="G159" s="262"/>
      <x:c r="H159" s="265"/>
      <x:c r="I159" s="264"/>
      <x:c r="J159" s="264"/>
      <x:c r="K159" s="262"/>
      <x:c r="L159" s="262"/>
      <x:c r="M159" s="262"/>
      <x:c r="N159" s="264"/>
      <x:c r="O159" s="265"/>
      <x:c r="P159" s="264"/>
      <x:c r="Q159" s="264"/>
      <x:c r="R159" s="267"/>
      <x:c r="S159" s="265"/>
      <x:c r="T159" s="264"/>
      <x:c r="U159" s="264"/>
      <x:c r="V159" s="265"/>
      <x:c r="W159" s="265"/>
      <x:c r="X159" s="265"/>
      <x:c r="Y159" s="265"/>
      <x:c r="Z159" s="265"/>
      <x:c r="AA159" s="265"/>
      <x:c r="AB159" s="265"/>
      <x:c r="AC159" s="265"/>
      <x:c r="AD159" s="265"/>
      <x:c r="AE159" s="265"/>
      <x:c r="AF159" s="265"/>
      <x:c r="AG159" s="266"/>
      <x:c r="AH159" s="266"/>
    </x:row>
    <x:row r="160" spans="1:34" x14ac:dyDescent="0.3">
      <x:c r="A160" s="262"/>
      <x:c r="B160" s="263"/>
      <x:c r="C160" s="262"/>
      <x:c r="D160" s="262"/>
      <x:c r="E160" s="262"/>
      <x:c r="F160" s="262"/>
      <x:c r="G160" s="262"/>
      <x:c r="H160" s="265"/>
      <x:c r="I160" s="264"/>
      <x:c r="J160" s="264"/>
      <x:c r="K160" s="262"/>
      <x:c r="L160" s="262"/>
      <x:c r="M160" s="262"/>
      <x:c r="N160" s="265"/>
      <x:c r="O160" s="265"/>
      <x:c r="P160" s="265"/>
      <x:c r="Q160" s="265"/>
      <x:c r="R160" s="267"/>
      <x:c r="S160" s="264"/>
      <x:c r="T160" s="265"/>
      <x:c r="U160" s="265"/>
      <x:c r="V160" s="265"/>
      <x:c r="W160" s="265"/>
      <x:c r="X160" s="265"/>
      <x:c r="Y160" s="265"/>
      <x:c r="Z160" s="265"/>
      <x:c r="AA160" s="265"/>
      <x:c r="AB160" s="265"/>
      <x:c r="AC160" s="265"/>
      <x:c r="AD160" s="265"/>
      <x:c r="AE160" s="265"/>
      <x:c r="AF160" s="265"/>
      <x:c r="AG160" s="266"/>
      <x:c r="AH160" s="266"/>
    </x:row>
    <x:row r="161" spans="1:34" x14ac:dyDescent="0.3">
      <x:c r="A161" s="262"/>
      <x:c r="B161" s="262"/>
      <x:c r="C161" s="262"/>
      <x:c r="D161" s="262"/>
      <x:c r="E161" s="262"/>
      <x:c r="F161" s="262"/>
      <x:c r="G161" s="262"/>
      <x:c r="H161" s="268"/>
      <x:c r="I161" s="269"/>
      <x:c r="J161" s="270"/>
      <x:c r="K161" s="262"/>
      <x:c r="L161" s="262"/>
      <x:c r="M161" s="262"/>
      <x:c r="N161" s="269"/>
      <x:c r="O161" s="269"/>
      <x:c r="P161" s="269"/>
      <x:c r="Q161" s="269"/>
      <x:c r="R161" s="10"/>
      <x:c r="S161" s="269"/>
      <x:c r="T161" s="269"/>
      <x:c r="U161" s="269"/>
      <x:c r="V161" s="269"/>
      <x:c r="W161" s="269"/>
      <x:c r="X161" s="269"/>
      <x:c r="Y161" s="269"/>
      <x:c r="Z161" s="269"/>
      <x:c r="AA161" s="269"/>
      <x:c r="AB161" s="269"/>
      <x:c r="AC161" s="269"/>
      <x:c r="AD161" s="269"/>
      <x:c r="AE161" s="269"/>
      <x:c r="AF161" s="269"/>
      <x:c r="AG161" s="10"/>
      <x:c r="AH161" s="11"/>
    </x:row>
    <x:row r="162" spans="1:34" x14ac:dyDescent="0.3">
      <x:c r="A162" s="262"/>
      <x:c r="B162" s="262"/>
      <x:c r="C162" s="262"/>
      <x:c r="D162" s="262"/>
      <x:c r="E162" s="262"/>
      <x:c r="F162" s="262"/>
      <x:c r="G162" s="262"/>
      <x:c r="H162" s="268"/>
      <x:c r="I162" s="269"/>
      <x:c r="J162" s="270"/>
      <x:c r="K162" s="262"/>
      <x:c r="L162" s="262"/>
      <x:c r="M162" s="262"/>
      <x:c r="N162" s="269"/>
      <x:c r="O162" s="269"/>
      <x:c r="P162" s="269"/>
      <x:c r="Q162" s="269"/>
      <x:c r="R162" s="269"/>
      <x:c r="S162" s="269"/>
      <x:c r="T162" s="269"/>
      <x:c r="U162" s="269"/>
      <x:c r="V162" s="269"/>
      <x:c r="W162" s="269"/>
      <x:c r="X162" s="269"/>
      <x:c r="Y162" s="269"/>
      <x:c r="Z162" s="269"/>
      <x:c r="AA162" s="269"/>
      <x:c r="AB162" s="269"/>
      <x:c r="AC162" s="269"/>
      <x:c r="AD162" s="269"/>
      <x:c r="AE162" s="269"/>
      <x:c r="AF162" s="269"/>
      <x:c r="AG162" s="269"/>
      <x:c r="AH162" s="271"/>
    </x:row>
    <x:row r="163" spans="1:34" x14ac:dyDescent="0.3">
      <x:c r="A163" s="262"/>
      <x:c r="B163" s="262"/>
      <x:c r="C163" s="262"/>
      <x:c r="D163" s="262"/>
      <x:c r="E163" s="262"/>
      <x:c r="F163" s="262"/>
      <x:c r="G163" s="262"/>
      <x:c r="H163" s="268"/>
      <x:c r="I163" s="269"/>
      <x:c r="J163" s="270"/>
      <x:c r="K163" s="262"/>
      <x:c r="L163" s="262"/>
      <x:c r="M163" s="262"/>
      <x:c r="N163" s="269"/>
      <x:c r="O163" s="269"/>
      <x:c r="P163" s="269"/>
      <x:c r="Q163" s="269"/>
      <x:c r="R163" s="269"/>
      <x:c r="S163" s="269"/>
      <x:c r="T163" s="269"/>
      <x:c r="U163" s="269"/>
      <x:c r="V163" s="269"/>
      <x:c r="W163" s="269"/>
      <x:c r="X163" s="269"/>
      <x:c r="Y163" s="269"/>
      <x:c r="Z163" s="269"/>
      <x:c r="AA163" s="269"/>
      <x:c r="AB163" s="269"/>
      <x:c r="AC163" s="269"/>
      <x:c r="AD163" s="269"/>
      <x:c r="AE163" s="269"/>
      <x:c r="AF163" s="269"/>
      <x:c r="AG163" s="269"/>
      <x:c r="AH163" s="271"/>
    </x:row>
    <x:row r="164" spans="1:34" x14ac:dyDescent="0.3">
      <x:c r="A164" s="262"/>
      <x:c r="B164" s="262"/>
      <x:c r="C164" s="262"/>
      <x:c r="D164" s="262"/>
      <x:c r="E164" s="262"/>
      <x:c r="F164" s="262"/>
      <x:c r="G164" s="262"/>
      <x:c r="H164" s="268"/>
      <x:c r="I164" s="269"/>
      <x:c r="J164" s="270"/>
      <x:c r="K164" s="262"/>
      <x:c r="L164" s="262"/>
      <x:c r="M164" s="262"/>
      <x:c r="N164" s="269"/>
      <x:c r="O164" s="269"/>
      <x:c r="P164" s="269"/>
      <x:c r="Q164" s="269"/>
      <x:c r="R164" s="269"/>
      <x:c r="S164" s="269"/>
      <x:c r="T164" s="269"/>
      <x:c r="U164" s="269"/>
      <x:c r="V164" s="269"/>
      <x:c r="W164" s="269"/>
      <x:c r="X164" s="269"/>
      <x:c r="Y164" s="269"/>
      <x:c r="Z164" s="269"/>
      <x:c r="AA164" s="269"/>
      <x:c r="AB164" s="269"/>
      <x:c r="AC164" s="269"/>
      <x:c r="AD164" s="269"/>
      <x:c r="AE164" s="269"/>
      <x:c r="AF164" s="269"/>
      <x:c r="AG164" s="269"/>
      <x:c r="AH164" s="271"/>
    </x:row>
    <x:row r="165" spans="1:34" x14ac:dyDescent="0.3">
      <x:c r="A165" s="262"/>
      <x:c r="B165" s="262"/>
      <x:c r="C165" s="262"/>
      <x:c r="D165" s="262"/>
      <x:c r="E165" s="262"/>
      <x:c r="F165" s="262"/>
      <x:c r="G165" s="262"/>
      <x:c r="H165" s="268"/>
      <x:c r="I165" s="269"/>
      <x:c r="J165" s="270"/>
      <x:c r="K165" s="262"/>
      <x:c r="L165" s="262"/>
      <x:c r="M165" s="262"/>
      <x:c r="N165" s="269"/>
      <x:c r="O165" s="269"/>
      <x:c r="P165" s="269"/>
      <x:c r="Q165" s="269"/>
      <x:c r="R165" s="269"/>
      <x:c r="S165" s="269"/>
      <x:c r="T165" s="269"/>
      <x:c r="U165" s="269"/>
      <x:c r="V165" s="10"/>
      <x:c r="W165" s="269"/>
      <x:c r="X165" s="269"/>
      <x:c r="Y165" s="269"/>
      <x:c r="Z165" s="269"/>
      <x:c r="AA165" s="269"/>
      <x:c r="AB165" s="269"/>
      <x:c r="AC165" s="269"/>
      <x:c r="AD165" s="269"/>
      <x:c r="AE165" s="269"/>
      <x:c r="AF165" s="269"/>
      <x:c r="AG165" s="269"/>
      <x:c r="AH165" s="271"/>
    </x:row>
    <x:row r="166" spans="1:34" x14ac:dyDescent="0.3">
      <x:c r="A166" s="262"/>
      <x:c r="B166" s="262"/>
      <x:c r="C166" s="262"/>
      <x:c r="D166" s="262"/>
      <x:c r="E166" s="262"/>
      <x:c r="F166" s="262"/>
      <x:c r="G166" s="262"/>
      <x:c r="H166" s="268"/>
      <x:c r="I166" s="269"/>
      <x:c r="J166" s="270"/>
      <x:c r="K166" s="262"/>
      <x:c r="L166" s="262"/>
      <x:c r="M166" s="262"/>
      <x:c r="N166" s="269"/>
      <x:c r="O166" s="269"/>
      <x:c r="P166" s="269"/>
      <x:c r="Q166" s="269"/>
      <x:c r="R166" s="269"/>
      <x:c r="S166" s="269"/>
      <x:c r="T166" s="269"/>
      <x:c r="U166" s="269"/>
      <x:c r="V166" s="269"/>
      <x:c r="W166" s="269"/>
      <x:c r="X166" s="269"/>
      <x:c r="Y166" s="269"/>
      <x:c r="Z166" s="269"/>
      <x:c r="AA166" s="269"/>
      <x:c r="AB166" s="269"/>
      <x:c r="AC166" s="269"/>
      <x:c r="AD166" s="269"/>
      <x:c r="AE166" s="269"/>
      <x:c r="AF166" s="269"/>
      <x:c r="AG166" s="269"/>
      <x:c r="AH166" s="271"/>
    </x:row>
    <x:row r="167" spans="1:34" x14ac:dyDescent="0.3">
      <x:c r="A167" s="262"/>
      <x:c r="B167" s="262"/>
      <x:c r="C167" s="262"/>
      <x:c r="D167" s="262"/>
      <x:c r="E167" s="262"/>
      <x:c r="F167" s="262"/>
      <x:c r="G167" s="262"/>
      <x:c r="H167" s="268"/>
      <x:c r="I167" s="269"/>
      <x:c r="J167" s="270"/>
      <x:c r="K167" s="262"/>
      <x:c r="L167" s="262"/>
      <x:c r="M167" s="262"/>
      <x:c r="N167" s="269"/>
      <x:c r="O167" s="269"/>
      <x:c r="P167" s="269"/>
      <x:c r="Q167" s="269"/>
      <x:c r="R167" s="269"/>
      <x:c r="S167" s="269"/>
      <x:c r="T167" s="269"/>
      <x:c r="U167" s="269"/>
      <x:c r="V167" s="10"/>
      <x:c r="W167" s="269"/>
      <x:c r="X167" s="269"/>
      <x:c r="Y167" s="269"/>
      <x:c r="Z167" s="269"/>
      <x:c r="AA167" s="269"/>
      <x:c r="AB167" s="269"/>
      <x:c r="AC167" s="269"/>
      <x:c r="AD167" s="269"/>
      <x:c r="AE167" s="269"/>
      <x:c r="AF167" s="269"/>
      <x:c r="AG167" s="269"/>
      <x:c r="AH167" s="271"/>
    </x:row>
    <x:row r="168" spans="1:34" x14ac:dyDescent="0.3">
      <x:c r="A168" s="262"/>
      <x:c r="B168" s="262"/>
      <x:c r="C168" s="262"/>
      <x:c r="D168" s="262"/>
      <x:c r="E168" s="262"/>
      <x:c r="F168" s="262"/>
      <x:c r="G168" s="262"/>
      <x:c r="H168" s="268"/>
      <x:c r="I168" s="269"/>
      <x:c r="J168" s="270"/>
      <x:c r="K168" s="262"/>
      <x:c r="L168" s="262"/>
      <x:c r="M168" s="262"/>
      <x:c r="N168" s="269"/>
      <x:c r="O168" s="269"/>
      <x:c r="P168" s="269"/>
      <x:c r="Q168" s="269"/>
      <x:c r="R168" s="269"/>
      <x:c r="S168" s="269"/>
      <x:c r="T168" s="269"/>
      <x:c r="U168" s="269"/>
      <x:c r="V168" s="269"/>
      <x:c r="W168" s="269"/>
      <x:c r="X168" s="269"/>
      <x:c r="Y168" s="269"/>
      <x:c r="Z168" s="269"/>
      <x:c r="AA168" s="269"/>
      <x:c r="AB168" s="269"/>
      <x:c r="AC168" s="269"/>
      <x:c r="AD168" s="269"/>
      <x:c r="AE168" s="269"/>
      <x:c r="AF168" s="269"/>
      <x:c r="AG168" s="269"/>
      <x:c r="AH168" s="271"/>
    </x:row>
    <x:row r="169" spans="1:34" x14ac:dyDescent="0.3">
      <x:c r="A169" s="262"/>
      <x:c r="B169" s="262"/>
      <x:c r="C169" s="262"/>
      <x:c r="D169" s="262"/>
      <x:c r="E169" s="262"/>
      <x:c r="F169" s="262"/>
      <x:c r="G169" s="262"/>
      <x:c r="H169" s="268"/>
      <x:c r="I169" s="269"/>
      <x:c r="J169" s="270"/>
      <x:c r="K169" s="262"/>
      <x:c r="L169" s="262"/>
      <x:c r="M169" s="262"/>
      <x:c r="N169" s="269"/>
      <x:c r="O169" s="269"/>
      <x:c r="P169" s="269"/>
      <x:c r="Q169" s="269"/>
      <x:c r="R169" s="269"/>
      <x:c r="S169" s="269"/>
      <x:c r="T169" s="269"/>
      <x:c r="U169" s="269"/>
      <x:c r="V169" s="269"/>
      <x:c r="W169" s="269"/>
      <x:c r="X169" s="269"/>
      <x:c r="Y169" s="269"/>
      <x:c r="Z169" s="269"/>
      <x:c r="AA169" s="269"/>
      <x:c r="AB169" s="269"/>
      <x:c r="AC169" s="269"/>
      <x:c r="AD169" s="269"/>
      <x:c r="AE169" s="269"/>
      <x:c r="AF169" s="269"/>
      <x:c r="AG169" s="269"/>
      <x:c r="AH169" s="271"/>
    </x:row>
    <x:row r="170" spans="1:34" x14ac:dyDescent="0.3">
      <x:c r="A170" s="262"/>
      <x:c r="B170" s="262"/>
      <x:c r="C170" s="262"/>
      <x:c r="D170" s="262"/>
      <x:c r="E170" s="262"/>
      <x:c r="F170" s="262"/>
      <x:c r="G170" s="262"/>
      <x:c r="H170" s="268"/>
      <x:c r="I170" s="269"/>
      <x:c r="J170" s="270"/>
      <x:c r="K170" s="262"/>
      <x:c r="L170" s="262"/>
      <x:c r="M170" s="262"/>
      <x:c r="N170" s="269"/>
      <x:c r="O170" s="269"/>
      <x:c r="P170" s="269"/>
      <x:c r="Q170" s="269"/>
      <x:c r="R170" s="269"/>
      <x:c r="S170" s="269"/>
      <x:c r="T170" s="269"/>
      <x:c r="U170" s="269"/>
      <x:c r="V170" s="269"/>
      <x:c r="W170" s="269"/>
      <x:c r="X170" s="269"/>
      <x:c r="Y170" s="269"/>
      <x:c r="Z170" s="269"/>
      <x:c r="AA170" s="269"/>
      <x:c r="AB170" s="269"/>
      <x:c r="AC170" s="269"/>
      <x:c r="AD170" s="269"/>
      <x:c r="AE170" s="269"/>
      <x:c r="AF170" s="269"/>
      <x:c r="AG170" s="269"/>
      <x:c r="AH170" s="271"/>
    </x:row>
    <x:row r="171" spans="1:34" x14ac:dyDescent="0.3">
      <x:c r="A171" s="262"/>
      <x:c r="B171" s="262"/>
      <x:c r="C171" s="262"/>
      <x:c r="D171" s="262"/>
      <x:c r="E171" s="262"/>
      <x:c r="F171" s="262"/>
      <x:c r="G171" s="262"/>
      <x:c r="H171" s="268"/>
      <x:c r="I171" s="269"/>
      <x:c r="J171" s="270"/>
      <x:c r="K171" s="262"/>
      <x:c r="L171" s="262"/>
      <x:c r="M171" s="262"/>
      <x:c r="N171" s="269"/>
      <x:c r="O171" s="269"/>
      <x:c r="P171" s="269"/>
      <x:c r="Q171" s="269"/>
      <x:c r="R171" s="269"/>
      <x:c r="S171" s="269"/>
      <x:c r="T171" s="269"/>
      <x:c r="U171" s="269"/>
      <x:c r="V171" s="10"/>
      <x:c r="W171" s="269"/>
      <x:c r="X171" s="269"/>
      <x:c r="Y171" s="269"/>
      <x:c r="Z171" s="269"/>
      <x:c r="AA171" s="269"/>
      <x:c r="AB171" s="269"/>
      <x:c r="AC171" s="269"/>
      <x:c r="AD171" s="269"/>
      <x:c r="AE171" s="269"/>
      <x:c r="AF171" s="269"/>
      <x:c r="AG171" s="269"/>
      <x:c r="AH171" s="271"/>
    </x:row>
    <x:row r="172" spans="1:34" x14ac:dyDescent="0.3">
      <x:c r="A172" s="262"/>
      <x:c r="B172" s="262"/>
      <x:c r="C172" s="262"/>
      <x:c r="D172" s="262"/>
      <x:c r="E172" s="262"/>
      <x:c r="F172" s="262"/>
      <x:c r="G172" s="262"/>
      <x:c r="H172" s="268"/>
      <x:c r="I172" s="269"/>
      <x:c r="J172" s="270"/>
      <x:c r="K172" s="262"/>
      <x:c r="L172" s="262"/>
      <x:c r="M172" s="262"/>
      <x:c r="N172" s="269"/>
      <x:c r="O172" s="269"/>
      <x:c r="P172" s="269"/>
      <x:c r="Q172" s="269"/>
      <x:c r="R172" s="269"/>
      <x:c r="S172" s="269"/>
      <x:c r="T172" s="269"/>
      <x:c r="U172" s="269"/>
      <x:c r="V172" s="269"/>
      <x:c r="W172" s="269"/>
      <x:c r="X172" s="269"/>
      <x:c r="Y172" s="269"/>
      <x:c r="Z172" s="269"/>
      <x:c r="AA172" s="269"/>
      <x:c r="AB172" s="269"/>
      <x:c r="AC172" s="269"/>
      <x:c r="AD172" s="269"/>
      <x:c r="AE172" s="269"/>
      <x:c r="AF172" s="269"/>
      <x:c r="AG172" s="269"/>
      <x:c r="AH172" s="271"/>
    </x:row>
    <x:row r="173" spans="1:34" x14ac:dyDescent="0.3">
      <x:c r="A173" s="262"/>
      <x:c r="B173" s="262"/>
      <x:c r="C173" s="262"/>
      <x:c r="D173" s="262"/>
      <x:c r="E173" s="262"/>
      <x:c r="F173" s="262"/>
      <x:c r="G173" s="262"/>
      <x:c r="H173" s="268"/>
      <x:c r="I173" s="269"/>
      <x:c r="J173" s="270"/>
      <x:c r="K173" s="262"/>
      <x:c r="L173" s="262"/>
      <x:c r="M173" s="262"/>
      <x:c r="N173" s="269"/>
      <x:c r="O173" s="269"/>
      <x:c r="P173" s="269"/>
      <x:c r="Q173" s="269"/>
      <x:c r="R173" s="269"/>
      <x:c r="S173" s="269"/>
      <x:c r="T173" s="269"/>
      <x:c r="U173" s="269"/>
      <x:c r="V173" s="269"/>
      <x:c r="W173" s="269"/>
      <x:c r="X173" s="269"/>
      <x:c r="Y173" s="269"/>
      <x:c r="Z173" s="269"/>
      <x:c r="AA173" s="269"/>
      <x:c r="AB173" s="269"/>
      <x:c r="AC173" s="269"/>
      <x:c r="AD173" s="269"/>
      <x:c r="AE173" s="269"/>
      <x:c r="AF173" s="269"/>
      <x:c r="AG173" s="269"/>
      <x:c r="AH173" s="271"/>
    </x:row>
    <x:row r="174" spans="1:34" x14ac:dyDescent="0.3">
      <x:c r="A174" s="262"/>
      <x:c r="B174" s="262"/>
      <x:c r="C174" s="262"/>
      <x:c r="D174" s="262"/>
      <x:c r="E174" s="262"/>
      <x:c r="F174" s="262"/>
      <x:c r="G174" s="262"/>
      <x:c r="H174" s="268"/>
      <x:c r="I174" s="269"/>
      <x:c r="J174" s="270"/>
      <x:c r="K174" s="262"/>
      <x:c r="L174" s="262"/>
      <x:c r="M174" s="262"/>
      <x:c r="N174" s="269"/>
      <x:c r="O174" s="269"/>
      <x:c r="P174" s="269"/>
      <x:c r="Q174" s="269"/>
      <x:c r="R174" s="269"/>
      <x:c r="S174" s="269"/>
      <x:c r="T174" s="269"/>
      <x:c r="U174" s="269"/>
      <x:c r="V174" s="269"/>
      <x:c r="W174" s="269"/>
      <x:c r="X174" s="269"/>
      <x:c r="Y174" s="269"/>
      <x:c r="Z174" s="269"/>
      <x:c r="AA174" s="269"/>
      <x:c r="AB174" s="269"/>
      <x:c r="AC174" s="269"/>
      <x:c r="AD174" s="269"/>
      <x:c r="AE174" s="269"/>
      <x:c r="AF174" s="269"/>
      <x:c r="AG174" s="269"/>
      <x:c r="AH174" s="271"/>
    </x:row>
    <x:row r="175" spans="1:34" x14ac:dyDescent="0.3">
      <x:c r="A175" s="262"/>
      <x:c r="B175" s="262"/>
      <x:c r="C175" s="262"/>
      <x:c r="D175" s="262"/>
      <x:c r="E175" s="262"/>
      <x:c r="F175" s="262"/>
      <x:c r="G175" s="262"/>
      <x:c r="H175" s="268"/>
      <x:c r="I175" s="269"/>
      <x:c r="J175" s="270"/>
      <x:c r="K175" s="262"/>
      <x:c r="L175" s="262"/>
      <x:c r="M175" s="262"/>
      <x:c r="N175" s="269"/>
      <x:c r="O175" s="269"/>
      <x:c r="P175" s="269"/>
      <x:c r="Q175" s="269"/>
      <x:c r="R175" s="269"/>
      <x:c r="S175" s="269"/>
      <x:c r="T175" s="269"/>
      <x:c r="U175" s="269"/>
      <x:c r="V175" s="269"/>
      <x:c r="W175" s="269"/>
      <x:c r="X175" s="269"/>
      <x:c r="Y175" s="269"/>
      <x:c r="Z175" s="269"/>
      <x:c r="AA175" s="269"/>
      <x:c r="AB175" s="269"/>
      <x:c r="AC175" s="269"/>
      <x:c r="AD175" s="269"/>
      <x:c r="AE175" s="269"/>
      <x:c r="AF175" s="269"/>
      <x:c r="AG175" s="269"/>
      <x:c r="AH175" s="271"/>
    </x:row>
    <x:row r="176" spans="1:34" x14ac:dyDescent="0.3">
      <x:c r="A176" s="262"/>
      <x:c r="B176" s="262"/>
      <x:c r="C176" s="262"/>
      <x:c r="D176" s="262"/>
      <x:c r="E176" s="262"/>
      <x:c r="F176" s="262"/>
      <x:c r="G176" s="262"/>
      <x:c r="H176" s="268"/>
      <x:c r="I176" s="269"/>
      <x:c r="J176" s="270"/>
      <x:c r="K176" s="262"/>
      <x:c r="L176" s="262"/>
      <x:c r="M176" s="262"/>
      <x:c r="N176" s="269"/>
      <x:c r="O176" s="269"/>
      <x:c r="P176" s="269"/>
      <x:c r="Q176" s="269"/>
      <x:c r="R176" s="269"/>
      <x:c r="S176" s="269"/>
      <x:c r="T176" s="269"/>
      <x:c r="U176" s="269"/>
      <x:c r="V176" s="269"/>
      <x:c r="W176" s="269"/>
      <x:c r="X176" s="269"/>
      <x:c r="Y176" s="269"/>
      <x:c r="Z176" s="269"/>
      <x:c r="AA176" s="269"/>
      <x:c r="AB176" s="269"/>
      <x:c r="AC176" s="269"/>
      <x:c r="AD176" s="269"/>
      <x:c r="AE176" s="269"/>
      <x:c r="AF176" s="269"/>
      <x:c r="AG176" s="269"/>
      <x:c r="AH176" s="271"/>
    </x:row>
    <x:row r="177" spans="1:34" x14ac:dyDescent="0.3">
      <x:c r="A177" s="262"/>
      <x:c r="B177" s="262"/>
      <x:c r="C177" s="262"/>
      <x:c r="D177" s="262"/>
      <x:c r="E177" s="262"/>
      <x:c r="F177" s="262"/>
      <x:c r="G177" s="262"/>
      <x:c r="H177" s="268"/>
      <x:c r="I177" s="269"/>
      <x:c r="J177" s="270"/>
      <x:c r="K177" s="262"/>
      <x:c r="L177" s="262"/>
      <x:c r="M177" s="262"/>
      <x:c r="N177" s="269"/>
      <x:c r="O177" s="269"/>
      <x:c r="P177" s="269"/>
      <x:c r="Q177" s="269"/>
      <x:c r="R177" s="269"/>
      <x:c r="S177" s="269"/>
      <x:c r="T177" s="269"/>
      <x:c r="U177" s="269"/>
      <x:c r="V177" s="269"/>
      <x:c r="W177" s="269"/>
      <x:c r="X177" s="269"/>
      <x:c r="Y177" s="269"/>
      <x:c r="Z177" s="269"/>
      <x:c r="AA177" s="269"/>
      <x:c r="AB177" s="269"/>
      <x:c r="AC177" s="269"/>
      <x:c r="AD177" s="269"/>
      <x:c r="AE177" s="269"/>
      <x:c r="AF177" s="269"/>
      <x:c r="AG177" s="269"/>
      <x:c r="AH177" s="271"/>
    </x:row>
    <x:row r="178" spans="1:34" x14ac:dyDescent="0.3">
      <x:c r="A178" s="262"/>
      <x:c r="B178" s="262"/>
      <x:c r="C178" s="262"/>
      <x:c r="D178" s="262"/>
      <x:c r="E178" s="262"/>
      <x:c r="F178" s="262"/>
      <x:c r="G178" s="262"/>
      <x:c r="H178" s="268"/>
      <x:c r="I178" s="269"/>
      <x:c r="J178" s="270"/>
      <x:c r="K178" s="262"/>
      <x:c r="L178" s="262"/>
      <x:c r="M178" s="262"/>
      <x:c r="N178" s="269"/>
      <x:c r="O178" s="269"/>
      <x:c r="P178" s="269"/>
      <x:c r="Q178" s="269"/>
      <x:c r="R178" s="269"/>
      <x:c r="S178" s="269"/>
      <x:c r="T178" s="269"/>
      <x:c r="U178" s="269"/>
      <x:c r="V178" s="269"/>
      <x:c r="W178" s="269"/>
      <x:c r="X178" s="269"/>
      <x:c r="Y178" s="269"/>
      <x:c r="Z178" s="269"/>
      <x:c r="AA178" s="269"/>
      <x:c r="AB178" s="269"/>
      <x:c r="AC178" s="269"/>
      <x:c r="AD178" s="269"/>
      <x:c r="AE178" s="269"/>
      <x:c r="AF178" s="269"/>
      <x:c r="AG178" s="269"/>
      <x:c r="AH178" s="271"/>
    </x:row>
    <x:row r="179" spans="1:34" x14ac:dyDescent="0.3">
      <x:c r="A179" s="262"/>
      <x:c r="B179" s="262"/>
      <x:c r="C179" s="262"/>
      <x:c r="D179" s="262"/>
      <x:c r="E179" s="262"/>
      <x:c r="F179" s="262"/>
      <x:c r="G179" s="262"/>
      <x:c r="H179" s="268"/>
      <x:c r="I179" s="269"/>
      <x:c r="J179" s="270"/>
      <x:c r="K179" s="262"/>
      <x:c r="L179" s="262"/>
      <x:c r="M179" s="262"/>
      <x:c r="N179" s="269"/>
      <x:c r="O179" s="269"/>
      <x:c r="P179" s="269"/>
      <x:c r="Q179" s="269"/>
      <x:c r="R179" s="269"/>
      <x:c r="S179" s="269"/>
      <x:c r="T179" s="269"/>
      <x:c r="U179" s="269"/>
      <x:c r="V179" s="10"/>
      <x:c r="W179" s="269"/>
      <x:c r="X179" s="269"/>
      <x:c r="Y179" s="269"/>
      <x:c r="Z179" s="269"/>
      <x:c r="AA179" s="269"/>
      <x:c r="AB179" s="269"/>
      <x:c r="AC179" s="269"/>
      <x:c r="AD179" s="269"/>
      <x:c r="AE179" s="269"/>
      <x:c r="AF179" s="269"/>
      <x:c r="AG179" s="269"/>
      <x:c r="AH179" s="271"/>
    </x:row>
    <x:row r="180" spans="1:34" x14ac:dyDescent="0.3">
      <x:c r="A180" s="262"/>
      <x:c r="B180" s="262"/>
      <x:c r="C180" s="262"/>
      <x:c r="D180" s="262"/>
      <x:c r="E180" s="262"/>
      <x:c r="F180" s="262"/>
      <x:c r="G180" s="262"/>
      <x:c r="H180" s="268"/>
      <x:c r="I180" s="269"/>
      <x:c r="J180" s="270"/>
      <x:c r="K180" s="262"/>
      <x:c r="L180" s="262"/>
      <x:c r="M180" s="262"/>
      <x:c r="N180" s="269"/>
      <x:c r="O180" s="269"/>
      <x:c r="P180" s="269"/>
      <x:c r="Q180" s="269"/>
      <x:c r="R180" s="269"/>
      <x:c r="S180" s="269"/>
      <x:c r="T180" s="269"/>
      <x:c r="U180" s="269"/>
      <x:c r="V180" s="269"/>
      <x:c r="W180" s="269"/>
      <x:c r="X180" s="269"/>
      <x:c r="Y180" s="269"/>
      <x:c r="Z180" s="269"/>
      <x:c r="AA180" s="269"/>
      <x:c r="AB180" s="269"/>
      <x:c r="AC180" s="269"/>
      <x:c r="AD180" s="269"/>
      <x:c r="AE180" s="269"/>
      <x:c r="AF180" s="269"/>
      <x:c r="AG180" s="269"/>
      <x:c r="AH180" s="271"/>
    </x:row>
    <x:row r="181" spans="1:34" x14ac:dyDescent="0.3">
      <x:c r="A181" s="262"/>
      <x:c r="B181" s="262"/>
      <x:c r="C181" s="262"/>
      <x:c r="D181" s="262"/>
      <x:c r="E181" s="262"/>
      <x:c r="F181" s="262"/>
      <x:c r="G181" s="262"/>
      <x:c r="H181" s="268"/>
      <x:c r="I181" s="269"/>
      <x:c r="J181" s="270"/>
      <x:c r="K181" s="262"/>
      <x:c r="L181" s="262"/>
      <x:c r="M181" s="262"/>
      <x:c r="N181" s="269"/>
      <x:c r="O181" s="269"/>
      <x:c r="P181" s="269"/>
      <x:c r="Q181" s="269"/>
      <x:c r="R181" s="269"/>
      <x:c r="S181" s="269"/>
      <x:c r="T181" s="269"/>
      <x:c r="U181" s="269"/>
      <x:c r="V181" s="269"/>
      <x:c r="W181" s="269"/>
      <x:c r="X181" s="269"/>
      <x:c r="Y181" s="269"/>
      <x:c r="Z181" s="269"/>
      <x:c r="AA181" s="269"/>
      <x:c r="AB181" s="269"/>
      <x:c r="AC181" s="269"/>
      <x:c r="AD181" s="269"/>
      <x:c r="AE181" s="269"/>
      <x:c r="AF181" s="269"/>
      <x:c r="AG181" s="269"/>
      <x:c r="AH181" s="271"/>
    </x:row>
    <x:row r="182" spans="1:34" x14ac:dyDescent="0.3">
      <x:c r="A182" s="262"/>
      <x:c r="B182" s="262"/>
      <x:c r="C182" s="262"/>
      <x:c r="D182" s="262"/>
      <x:c r="E182" s="262"/>
      <x:c r="F182" s="262"/>
      <x:c r="G182" s="262"/>
      <x:c r="H182" s="268"/>
      <x:c r="I182" s="269"/>
      <x:c r="J182" s="270"/>
      <x:c r="K182" s="262"/>
      <x:c r="L182" s="262"/>
      <x:c r="M182" s="262"/>
      <x:c r="N182" s="269"/>
      <x:c r="O182" s="269"/>
      <x:c r="P182" s="269"/>
      <x:c r="Q182" s="269"/>
      <x:c r="R182" s="269"/>
      <x:c r="S182" s="269"/>
      <x:c r="T182" s="269"/>
      <x:c r="U182" s="269"/>
      <x:c r="V182" s="269"/>
      <x:c r="W182" s="269"/>
      <x:c r="X182" s="269"/>
      <x:c r="Y182" s="269"/>
      <x:c r="Z182" s="269"/>
      <x:c r="AA182" s="269"/>
      <x:c r="AB182" s="269"/>
      <x:c r="AC182" s="269"/>
      <x:c r="AD182" s="269"/>
      <x:c r="AE182" s="269"/>
      <x:c r="AF182" s="269"/>
      <x:c r="AG182" s="269"/>
      <x:c r="AH182" s="271"/>
    </x:row>
    <x:row r="183" spans="1:34" x14ac:dyDescent="0.3">
      <x:c r="A183" s="262"/>
      <x:c r="B183" s="262"/>
      <x:c r="C183" s="262"/>
      <x:c r="D183" s="262"/>
      <x:c r="E183" s="262"/>
      <x:c r="F183" s="262"/>
      <x:c r="G183" s="262"/>
      <x:c r="H183" s="268"/>
      <x:c r="I183" s="269"/>
      <x:c r="J183" s="270"/>
      <x:c r="K183" s="262"/>
      <x:c r="L183" s="262"/>
      <x:c r="M183" s="262"/>
      <x:c r="N183" s="269"/>
      <x:c r="O183" s="269"/>
      <x:c r="P183" s="269"/>
      <x:c r="Q183" s="269"/>
      <x:c r="R183" s="269"/>
      <x:c r="S183" s="269"/>
      <x:c r="T183" s="269"/>
      <x:c r="U183" s="269"/>
      <x:c r="V183" s="269"/>
      <x:c r="W183" s="269"/>
      <x:c r="X183" s="269"/>
      <x:c r="Y183" s="269"/>
      <x:c r="Z183" s="269"/>
      <x:c r="AA183" s="269"/>
      <x:c r="AB183" s="269"/>
      <x:c r="AC183" s="269"/>
      <x:c r="AD183" s="269"/>
      <x:c r="AE183" s="269"/>
      <x:c r="AF183" s="269"/>
      <x:c r="AG183" s="269"/>
      <x:c r="AH183" s="271"/>
    </x:row>
    <x:row r="184" spans="1:34" x14ac:dyDescent="0.3">
      <x:c r="A184" s="262"/>
      <x:c r="B184" s="262"/>
      <x:c r="C184" s="262"/>
      <x:c r="D184" s="262"/>
      <x:c r="E184" s="262"/>
      <x:c r="F184" s="262"/>
      <x:c r="G184" s="262"/>
      <x:c r="H184" s="268"/>
      <x:c r="I184" s="269"/>
      <x:c r="J184" s="270"/>
      <x:c r="K184" s="262"/>
      <x:c r="L184" s="262"/>
      <x:c r="M184" s="262"/>
      <x:c r="N184" s="269"/>
      <x:c r="O184" s="269"/>
      <x:c r="P184" s="269"/>
      <x:c r="Q184" s="269"/>
      <x:c r="R184" s="269"/>
      <x:c r="S184" s="269"/>
      <x:c r="T184" s="269"/>
      <x:c r="U184" s="269"/>
      <x:c r="V184" s="269"/>
      <x:c r="W184" s="269"/>
      <x:c r="X184" s="269"/>
      <x:c r="Y184" s="269"/>
      <x:c r="Z184" s="269"/>
      <x:c r="AA184" s="269"/>
      <x:c r="AB184" s="269"/>
      <x:c r="AC184" s="269"/>
      <x:c r="AD184" s="269"/>
      <x:c r="AE184" s="269"/>
      <x:c r="AF184" s="269"/>
      <x:c r="AG184" s="269"/>
      <x:c r="AH184" s="271"/>
    </x:row>
    <x:row r="185" spans="1:34" x14ac:dyDescent="0.3">
      <x:c r="A185" s="262"/>
      <x:c r="B185" s="262"/>
      <x:c r="C185" s="262"/>
      <x:c r="D185" s="262"/>
      <x:c r="E185" s="262"/>
      <x:c r="F185" s="262"/>
      <x:c r="G185" s="262"/>
      <x:c r="H185" s="268"/>
      <x:c r="I185" s="269"/>
      <x:c r="J185" s="270"/>
      <x:c r="K185" s="262"/>
      <x:c r="L185" s="262"/>
      <x:c r="M185" s="262"/>
      <x:c r="N185" s="269"/>
      <x:c r="O185" s="269"/>
      <x:c r="P185" s="269"/>
      <x:c r="Q185" s="269"/>
      <x:c r="R185" s="269"/>
      <x:c r="S185" s="269"/>
      <x:c r="T185" s="269"/>
      <x:c r="U185" s="269"/>
      <x:c r="V185" s="269"/>
      <x:c r="W185" s="269"/>
      <x:c r="X185" s="269"/>
      <x:c r="Y185" s="269"/>
      <x:c r="Z185" s="269"/>
      <x:c r="AA185" s="269"/>
      <x:c r="AB185" s="269"/>
      <x:c r="AC185" s="269"/>
      <x:c r="AD185" s="269"/>
      <x:c r="AE185" s="269"/>
      <x:c r="AF185" s="269"/>
      <x:c r="AG185" s="269"/>
      <x:c r="AH185" s="271"/>
    </x:row>
    <x:row r="186" spans="1:34" x14ac:dyDescent="0.3">
      <x:c r="A186" s="262"/>
      <x:c r="B186" s="262"/>
      <x:c r="C186" s="262"/>
      <x:c r="D186" s="262"/>
      <x:c r="E186" s="262"/>
      <x:c r="F186" s="262"/>
      <x:c r="G186" s="262"/>
      <x:c r="H186" s="268"/>
      <x:c r="I186" s="269"/>
      <x:c r="J186" s="270"/>
      <x:c r="K186" s="262"/>
      <x:c r="L186" s="262"/>
      <x:c r="M186" s="262"/>
      <x:c r="N186" s="269"/>
      <x:c r="O186" s="269"/>
      <x:c r="P186" s="269"/>
      <x:c r="Q186" s="269"/>
      <x:c r="R186" s="269"/>
      <x:c r="S186" s="269"/>
      <x:c r="T186" s="269"/>
      <x:c r="U186" s="269"/>
      <x:c r="V186" s="10"/>
      <x:c r="W186" s="269"/>
      <x:c r="X186" s="269"/>
      <x:c r="Y186" s="269"/>
      <x:c r="Z186" s="269"/>
      <x:c r="AA186" s="269"/>
      <x:c r="AB186" s="269"/>
      <x:c r="AC186" s="269"/>
      <x:c r="AD186" s="269"/>
      <x:c r="AE186" s="269"/>
      <x:c r="AF186" s="269"/>
      <x:c r="AG186" s="269"/>
      <x:c r="AH186" s="271"/>
    </x:row>
    <x:row r="187" spans="1:34" x14ac:dyDescent="0.3">
      <x:c r="A187" s="262"/>
      <x:c r="B187" s="262"/>
      <x:c r="C187" s="262"/>
      <x:c r="D187" s="262"/>
      <x:c r="E187" s="262"/>
      <x:c r="F187" s="262"/>
      <x:c r="G187" s="262"/>
      <x:c r="H187" s="268"/>
      <x:c r="I187" s="269"/>
      <x:c r="J187" s="270"/>
      <x:c r="K187" s="262"/>
      <x:c r="L187" s="262"/>
      <x:c r="M187" s="262"/>
      <x:c r="N187" s="269"/>
      <x:c r="O187" s="269"/>
      <x:c r="P187" s="269"/>
      <x:c r="Q187" s="269"/>
      <x:c r="R187" s="269"/>
      <x:c r="S187" s="269"/>
      <x:c r="T187" s="269"/>
      <x:c r="U187" s="269"/>
      <x:c r="V187" s="269"/>
      <x:c r="W187" s="269"/>
      <x:c r="X187" s="269"/>
      <x:c r="Y187" s="269"/>
      <x:c r="Z187" s="269"/>
      <x:c r="AA187" s="269"/>
      <x:c r="AB187" s="269"/>
      <x:c r="AC187" s="269"/>
      <x:c r="AD187" s="269"/>
      <x:c r="AE187" s="269"/>
      <x:c r="AF187" s="269"/>
      <x:c r="AG187" s="269"/>
      <x:c r="AH187" s="271"/>
    </x:row>
    <x:row r="188" spans="1:34" x14ac:dyDescent="0.3">
      <x:c r="A188" s="262"/>
      <x:c r="B188" s="262"/>
      <x:c r="C188" s="262"/>
      <x:c r="D188" s="262"/>
      <x:c r="E188" s="262"/>
      <x:c r="F188" s="262"/>
      <x:c r="G188" s="262"/>
      <x:c r="H188" s="268"/>
      <x:c r="I188" s="269"/>
      <x:c r="J188" s="270"/>
      <x:c r="K188" s="262"/>
      <x:c r="L188" s="262"/>
      <x:c r="M188" s="262"/>
      <x:c r="N188" s="269"/>
      <x:c r="O188" s="269"/>
      <x:c r="P188" s="269"/>
      <x:c r="Q188" s="269"/>
      <x:c r="R188" s="269"/>
      <x:c r="S188" s="269"/>
      <x:c r="T188" s="269"/>
      <x:c r="U188" s="269"/>
      <x:c r="V188" s="269"/>
      <x:c r="W188" s="269"/>
      <x:c r="X188" s="269"/>
      <x:c r="Y188" s="269"/>
      <x:c r="Z188" s="269"/>
      <x:c r="AA188" s="269"/>
      <x:c r="AB188" s="269"/>
      <x:c r="AC188" s="269"/>
      <x:c r="AD188" s="269"/>
      <x:c r="AE188" s="269"/>
      <x:c r="AF188" s="269"/>
      <x:c r="AG188" s="269"/>
      <x:c r="AH188" s="271"/>
    </x:row>
    <x:row r="189" spans="1:34" x14ac:dyDescent="0.3">
      <x:c r="A189" s="262"/>
      <x:c r="B189" s="262"/>
      <x:c r="C189" s="262"/>
      <x:c r="D189" s="262"/>
      <x:c r="E189" s="262"/>
      <x:c r="F189" s="262"/>
      <x:c r="G189" s="262"/>
      <x:c r="H189" s="268"/>
      <x:c r="I189" s="269"/>
      <x:c r="J189" s="270"/>
      <x:c r="K189" s="262"/>
      <x:c r="L189" s="262"/>
      <x:c r="M189" s="262"/>
      <x:c r="N189" s="269"/>
      <x:c r="O189" s="269"/>
      <x:c r="P189" s="269"/>
      <x:c r="Q189" s="269"/>
      <x:c r="R189" s="269"/>
      <x:c r="S189" s="269"/>
      <x:c r="T189" s="269"/>
      <x:c r="U189" s="269"/>
      <x:c r="V189" s="269"/>
      <x:c r="W189" s="269"/>
      <x:c r="X189" s="269"/>
      <x:c r="Y189" s="269"/>
      <x:c r="Z189" s="269"/>
      <x:c r="AA189" s="269"/>
      <x:c r="AB189" s="269"/>
      <x:c r="AC189" s="269"/>
      <x:c r="AD189" s="269"/>
      <x:c r="AE189" s="269"/>
      <x:c r="AF189" s="269"/>
      <x:c r="AG189" s="269"/>
      <x:c r="AH189" s="271"/>
    </x:row>
    <x:row r="190" spans="1:34" x14ac:dyDescent="0.3">
      <x:c r="A190" s="262"/>
      <x:c r="B190" s="262"/>
      <x:c r="C190" s="262"/>
      <x:c r="D190" s="262"/>
      <x:c r="E190" s="262"/>
      <x:c r="F190" s="262"/>
      <x:c r="G190" s="262"/>
      <x:c r="H190" s="268"/>
      <x:c r="I190" s="269"/>
      <x:c r="J190" s="270"/>
      <x:c r="K190" s="262"/>
      <x:c r="L190" s="262"/>
      <x:c r="M190" s="262"/>
      <x:c r="N190" s="269"/>
      <x:c r="O190" s="269"/>
      <x:c r="P190" s="269"/>
      <x:c r="Q190" s="269"/>
      <x:c r="R190" s="269"/>
      <x:c r="S190" s="269"/>
      <x:c r="T190" s="269"/>
      <x:c r="U190" s="269"/>
      <x:c r="V190" s="269"/>
      <x:c r="W190" s="269"/>
      <x:c r="X190" s="269"/>
      <x:c r="Y190" s="269"/>
      <x:c r="Z190" s="269"/>
      <x:c r="AA190" s="269"/>
      <x:c r="AB190" s="269"/>
      <x:c r="AC190" s="269"/>
      <x:c r="AD190" s="269"/>
      <x:c r="AE190" s="269"/>
      <x:c r="AF190" s="269"/>
      <x:c r="AG190" s="269"/>
      <x:c r="AH190" s="271"/>
    </x:row>
    <x:row r="191" spans="1:34" x14ac:dyDescent="0.3">
      <x:c r="A191" s="262"/>
      <x:c r="B191" s="262"/>
      <x:c r="C191" s="262"/>
      <x:c r="D191" s="262"/>
      <x:c r="E191" s="262"/>
      <x:c r="F191" s="262"/>
      <x:c r="G191" s="262"/>
      <x:c r="H191" s="268"/>
      <x:c r="I191" s="269"/>
      <x:c r="J191" s="270"/>
      <x:c r="K191" s="262"/>
      <x:c r="L191" s="262"/>
      <x:c r="M191" s="262"/>
      <x:c r="N191" s="269"/>
      <x:c r="O191" s="269"/>
      <x:c r="P191" s="269"/>
      <x:c r="Q191" s="269"/>
      <x:c r="R191" s="269"/>
      <x:c r="S191" s="269"/>
      <x:c r="T191" s="269"/>
      <x:c r="U191" s="269"/>
      <x:c r="V191" s="269"/>
      <x:c r="W191" s="269"/>
      <x:c r="X191" s="269"/>
      <x:c r="Y191" s="269"/>
      <x:c r="Z191" s="269"/>
      <x:c r="AA191" s="269"/>
      <x:c r="AB191" s="269"/>
      <x:c r="AC191" s="269"/>
      <x:c r="AD191" s="269"/>
      <x:c r="AE191" s="269"/>
      <x:c r="AF191" s="269"/>
      <x:c r="AG191" s="269"/>
      <x:c r="AH191" s="271"/>
    </x:row>
    <x:row r="192" spans="1:34" x14ac:dyDescent="0.3">
      <x:c r="A192" s="262"/>
      <x:c r="B192" s="262"/>
      <x:c r="C192" s="262"/>
      <x:c r="D192" s="262"/>
      <x:c r="E192" s="262"/>
      <x:c r="F192" s="262"/>
      <x:c r="G192" s="262"/>
      <x:c r="H192" s="268"/>
      <x:c r="I192" s="269"/>
      <x:c r="J192" s="270"/>
      <x:c r="K192" s="262"/>
      <x:c r="L192" s="262"/>
      <x:c r="M192" s="262"/>
      <x:c r="N192" s="269"/>
      <x:c r="O192" s="269"/>
      <x:c r="P192" s="269"/>
      <x:c r="Q192" s="269"/>
      <x:c r="R192" s="269"/>
      <x:c r="S192" s="269"/>
      <x:c r="T192" s="269"/>
      <x:c r="U192" s="269"/>
      <x:c r="V192" s="269"/>
      <x:c r="W192" s="269"/>
      <x:c r="X192" s="269"/>
      <x:c r="Y192" s="269"/>
      <x:c r="Z192" s="269"/>
      <x:c r="AA192" s="269"/>
      <x:c r="AB192" s="269"/>
      <x:c r="AC192" s="269"/>
      <x:c r="AD192" s="269"/>
      <x:c r="AE192" s="269"/>
      <x:c r="AF192" s="269"/>
      <x:c r="AG192" s="269"/>
      <x:c r="AH192" s="271"/>
    </x:row>
    <x:row r="193" spans="1:34" x14ac:dyDescent="0.3">
      <x:c r="A193" s="262"/>
      <x:c r="B193" s="262"/>
      <x:c r="C193" s="262"/>
      <x:c r="D193" s="262"/>
      <x:c r="E193" s="262"/>
      <x:c r="F193" s="262"/>
      <x:c r="G193" s="262"/>
      <x:c r="H193" s="268"/>
      <x:c r="I193" s="269"/>
      <x:c r="J193" s="270"/>
      <x:c r="K193" s="262"/>
      <x:c r="L193" s="262"/>
      <x:c r="M193" s="262"/>
      <x:c r="N193" s="269"/>
      <x:c r="O193" s="269"/>
      <x:c r="P193" s="269"/>
      <x:c r="Q193" s="269"/>
      <x:c r="R193" s="269"/>
      <x:c r="S193" s="269"/>
      <x:c r="T193" s="269"/>
      <x:c r="U193" s="269"/>
      <x:c r="V193" s="269"/>
      <x:c r="W193" s="269"/>
      <x:c r="X193" s="269"/>
      <x:c r="Y193" s="269"/>
      <x:c r="Z193" s="269"/>
      <x:c r="AA193" s="269"/>
      <x:c r="AB193" s="269"/>
      <x:c r="AC193" s="269"/>
      <x:c r="AD193" s="269"/>
      <x:c r="AE193" s="269"/>
      <x:c r="AF193" s="269"/>
      <x:c r="AG193" s="269"/>
      <x:c r="AH193" s="271"/>
    </x:row>
    <x:row r="194" spans="1:34" x14ac:dyDescent="0.3">
      <x:c r="A194" s="262"/>
      <x:c r="B194" s="262"/>
      <x:c r="C194" s="262"/>
      <x:c r="D194" s="262"/>
      <x:c r="E194" s="262"/>
      <x:c r="F194" s="262"/>
      <x:c r="G194" s="262"/>
      <x:c r="H194" s="268"/>
      <x:c r="I194" s="269"/>
      <x:c r="J194" s="270"/>
      <x:c r="K194" s="262"/>
      <x:c r="L194" s="262"/>
      <x:c r="M194" s="262"/>
      <x:c r="N194" s="269"/>
      <x:c r="O194" s="269"/>
      <x:c r="P194" s="269"/>
      <x:c r="Q194" s="269"/>
      <x:c r="R194" s="269"/>
      <x:c r="S194" s="269"/>
      <x:c r="T194" s="269"/>
      <x:c r="U194" s="269"/>
      <x:c r="V194" s="269"/>
      <x:c r="W194" s="269"/>
      <x:c r="X194" s="269"/>
      <x:c r="Y194" s="269"/>
      <x:c r="Z194" s="269"/>
      <x:c r="AA194" s="269"/>
      <x:c r="AB194" s="269"/>
      <x:c r="AC194" s="269"/>
      <x:c r="AD194" s="269"/>
      <x:c r="AE194" s="269"/>
      <x:c r="AF194" s="269"/>
      <x:c r="AG194" s="269"/>
      <x:c r="AH194" s="271"/>
    </x:row>
    <x:row r="195" spans="1:34" x14ac:dyDescent="0.3">
      <x:c r="A195" s="262"/>
      <x:c r="B195" s="262"/>
      <x:c r="C195" s="262"/>
      <x:c r="D195" s="262"/>
      <x:c r="E195" s="262"/>
      <x:c r="F195" s="262"/>
      <x:c r="G195" s="262"/>
      <x:c r="H195" s="268"/>
      <x:c r="I195" s="269"/>
      <x:c r="J195" s="270"/>
      <x:c r="K195" s="262"/>
      <x:c r="L195" s="262"/>
      <x:c r="M195" s="262"/>
      <x:c r="N195" s="269"/>
      <x:c r="O195" s="269"/>
      <x:c r="P195" s="269"/>
      <x:c r="Q195" s="269"/>
      <x:c r="R195" s="269"/>
      <x:c r="S195" s="269"/>
      <x:c r="T195" s="269"/>
      <x:c r="U195" s="269"/>
      <x:c r="V195" s="269"/>
      <x:c r="W195" s="269"/>
      <x:c r="X195" s="269"/>
      <x:c r="Y195" s="269"/>
      <x:c r="Z195" s="269"/>
      <x:c r="AA195" s="269"/>
      <x:c r="AB195" s="269"/>
      <x:c r="AC195" s="269"/>
      <x:c r="AD195" s="269"/>
      <x:c r="AE195" s="269"/>
      <x:c r="AF195" s="269"/>
      <x:c r="AG195" s="269"/>
      <x:c r="AH195" s="271"/>
    </x:row>
    <x:row r="196" spans="1:34" x14ac:dyDescent="0.3">
      <x:c r="A196" s="262"/>
      <x:c r="B196" s="262"/>
      <x:c r="C196" s="262"/>
      <x:c r="D196" s="262"/>
      <x:c r="E196" s="262"/>
      <x:c r="F196" s="262"/>
      <x:c r="G196" s="262"/>
      <x:c r="H196" s="268"/>
      <x:c r="I196" s="269"/>
      <x:c r="J196" s="270"/>
      <x:c r="K196" s="262"/>
      <x:c r="L196" s="262"/>
      <x:c r="M196" s="262"/>
      <x:c r="N196" s="269"/>
      <x:c r="O196" s="269"/>
      <x:c r="P196" s="269"/>
      <x:c r="Q196" s="269"/>
      <x:c r="R196" s="269"/>
      <x:c r="S196" s="269"/>
      <x:c r="T196" s="269"/>
      <x:c r="U196" s="269"/>
      <x:c r="V196" s="269"/>
      <x:c r="W196" s="269"/>
      <x:c r="X196" s="269"/>
      <x:c r="Y196" s="269"/>
      <x:c r="Z196" s="269"/>
      <x:c r="AA196" s="269"/>
      <x:c r="AB196" s="269"/>
      <x:c r="AC196" s="269"/>
      <x:c r="AD196" s="269"/>
      <x:c r="AE196" s="269"/>
      <x:c r="AF196" s="269"/>
      <x:c r="AG196" s="269"/>
      <x:c r="AH196" s="271"/>
    </x:row>
    <x:row r="197" spans="1:34" x14ac:dyDescent="0.3">
      <x:c r="A197" s="262"/>
      <x:c r="B197" s="262"/>
      <x:c r="C197" s="262"/>
      <x:c r="D197" s="262"/>
      <x:c r="E197" s="262"/>
      <x:c r="F197" s="262"/>
      <x:c r="G197" s="262"/>
      <x:c r="H197" s="268"/>
      <x:c r="I197" s="269"/>
      <x:c r="J197" s="270"/>
      <x:c r="K197" s="262"/>
      <x:c r="L197" s="262"/>
      <x:c r="M197" s="262"/>
      <x:c r="N197" s="269"/>
      <x:c r="O197" s="269"/>
      <x:c r="P197" s="269"/>
      <x:c r="Q197" s="269"/>
      <x:c r="R197" s="269"/>
      <x:c r="S197" s="269"/>
      <x:c r="T197" s="269"/>
      <x:c r="U197" s="269"/>
      <x:c r="V197" s="269"/>
      <x:c r="W197" s="269"/>
      <x:c r="X197" s="269"/>
      <x:c r="Y197" s="269"/>
      <x:c r="Z197" s="269"/>
      <x:c r="AA197" s="269"/>
      <x:c r="AB197" s="269"/>
      <x:c r="AC197" s="269"/>
      <x:c r="AD197" s="269"/>
      <x:c r="AE197" s="269"/>
      <x:c r="AF197" s="269"/>
      <x:c r="AG197" s="269"/>
      <x:c r="AH197" s="271"/>
    </x:row>
    <x:row r="198" spans="1:34" x14ac:dyDescent="0.3">
      <x:c r="A198" s="262"/>
      <x:c r="B198" s="262"/>
      <x:c r="C198" s="262"/>
      <x:c r="D198" s="262"/>
      <x:c r="E198" s="262"/>
      <x:c r="F198" s="262"/>
      <x:c r="G198" s="262"/>
      <x:c r="H198" s="268"/>
      <x:c r="I198" s="269"/>
      <x:c r="J198" s="270"/>
      <x:c r="K198" s="262"/>
      <x:c r="L198" s="262"/>
      <x:c r="M198" s="262"/>
      <x:c r="N198" s="269"/>
      <x:c r="O198" s="269"/>
      <x:c r="P198" s="269"/>
      <x:c r="Q198" s="269"/>
      <x:c r="R198" s="269"/>
      <x:c r="S198" s="269"/>
      <x:c r="T198" s="269"/>
      <x:c r="U198" s="269"/>
      <x:c r="V198" s="269"/>
      <x:c r="W198" s="269"/>
      <x:c r="X198" s="269"/>
      <x:c r="Y198" s="269"/>
      <x:c r="Z198" s="269"/>
      <x:c r="AA198" s="269"/>
      <x:c r="AB198" s="269"/>
      <x:c r="AC198" s="269"/>
      <x:c r="AD198" s="269"/>
      <x:c r="AE198" s="269"/>
      <x:c r="AF198" s="269"/>
      <x:c r="AG198" s="269"/>
      <x:c r="AH198" s="271"/>
    </x:row>
    <x:row r="199" spans="1:34" x14ac:dyDescent="0.3">
      <x:c r="A199" s="262"/>
      <x:c r="B199" s="262"/>
      <x:c r="C199" s="262"/>
      <x:c r="D199" s="262"/>
      <x:c r="E199" s="262"/>
      <x:c r="F199" s="262"/>
      <x:c r="G199" s="262"/>
      <x:c r="H199" s="268"/>
      <x:c r="I199" s="269"/>
      <x:c r="J199" s="270"/>
      <x:c r="K199" s="262"/>
      <x:c r="L199" s="262"/>
      <x:c r="M199" s="262"/>
      <x:c r="N199" s="269"/>
      <x:c r="O199" s="269"/>
      <x:c r="P199" s="269"/>
      <x:c r="Q199" s="269"/>
      <x:c r="R199" s="269"/>
      <x:c r="S199" s="269"/>
      <x:c r="T199" s="269"/>
      <x:c r="U199" s="269"/>
      <x:c r="V199" s="269"/>
      <x:c r="W199" s="269"/>
      <x:c r="X199" s="269"/>
      <x:c r="Y199" s="269"/>
      <x:c r="Z199" s="269"/>
      <x:c r="AA199" s="269"/>
      <x:c r="AB199" s="269"/>
      <x:c r="AC199" s="269"/>
      <x:c r="AD199" s="269"/>
      <x:c r="AE199" s="269"/>
      <x:c r="AF199" s="269"/>
      <x:c r="AG199" s="269"/>
      <x:c r="AH199" s="271"/>
    </x:row>
    <x:row r="200" spans="1:34" x14ac:dyDescent="0.3">
      <x:c r="A200" s="262"/>
      <x:c r="B200" s="262"/>
      <x:c r="C200" s="262"/>
      <x:c r="D200" s="262"/>
      <x:c r="E200" s="262"/>
      <x:c r="F200" s="262"/>
      <x:c r="G200" s="262"/>
      <x:c r="H200" s="268"/>
      <x:c r="I200" s="269"/>
      <x:c r="J200" s="270"/>
      <x:c r="K200" s="262"/>
      <x:c r="L200" s="262"/>
      <x:c r="M200" s="262"/>
      <x:c r="N200" s="269"/>
      <x:c r="O200" s="269"/>
      <x:c r="P200" s="269"/>
      <x:c r="Q200" s="269"/>
      <x:c r="R200" s="269"/>
      <x:c r="S200" s="269"/>
      <x:c r="T200" s="269"/>
      <x:c r="U200" s="269"/>
      <x:c r="V200" s="269"/>
      <x:c r="W200" s="269"/>
      <x:c r="X200" s="269"/>
      <x:c r="Y200" s="269"/>
      <x:c r="Z200" s="269"/>
      <x:c r="AA200" s="269"/>
      <x:c r="AB200" s="269"/>
      <x:c r="AC200" s="269"/>
      <x:c r="AD200" s="269"/>
      <x:c r="AE200" s="269"/>
      <x:c r="AF200" s="269"/>
      <x:c r="AG200" s="269"/>
      <x:c r="AH200" s="271"/>
    </x:row>
    <x:row r="201" spans="1:34" x14ac:dyDescent="0.3">
      <x:c r="A201" s="262"/>
      <x:c r="B201" s="262"/>
      <x:c r="C201" s="262"/>
      <x:c r="D201" s="262"/>
      <x:c r="E201" s="262"/>
      <x:c r="F201" s="262"/>
      <x:c r="G201" s="262"/>
      <x:c r="H201" s="268"/>
      <x:c r="I201" s="269"/>
      <x:c r="J201" s="270"/>
      <x:c r="K201" s="262"/>
      <x:c r="L201" s="262"/>
      <x:c r="M201" s="262"/>
      <x:c r="N201" s="269"/>
      <x:c r="O201" s="269"/>
      <x:c r="P201" s="269"/>
      <x:c r="Q201" s="269"/>
      <x:c r="R201" s="269"/>
      <x:c r="S201" s="269"/>
      <x:c r="T201" s="269"/>
      <x:c r="U201" s="269"/>
      <x:c r="V201" s="269"/>
      <x:c r="W201" s="269"/>
      <x:c r="X201" s="269"/>
      <x:c r="Y201" s="269"/>
      <x:c r="Z201" s="269"/>
      <x:c r="AA201" s="269"/>
      <x:c r="AB201" s="269"/>
      <x:c r="AC201" s="269"/>
      <x:c r="AD201" s="269"/>
      <x:c r="AE201" s="269"/>
      <x:c r="AF201" s="269"/>
      <x:c r="AG201" s="269"/>
      <x:c r="AH201" s="271"/>
    </x:row>
    <x:row r="202" spans="1:34" x14ac:dyDescent="0.3">
      <x:c r="A202" s="262"/>
      <x:c r="B202" s="262"/>
      <x:c r="C202" s="262"/>
      <x:c r="D202" s="262"/>
      <x:c r="E202" s="262"/>
      <x:c r="F202" s="262"/>
      <x:c r="G202" s="262"/>
      <x:c r="H202" s="268"/>
      <x:c r="I202" s="269"/>
      <x:c r="J202" s="270"/>
      <x:c r="K202" s="262"/>
      <x:c r="L202" s="262"/>
      <x:c r="M202" s="262"/>
      <x:c r="N202" s="269"/>
      <x:c r="O202" s="269"/>
      <x:c r="P202" s="269"/>
      <x:c r="Q202" s="269"/>
      <x:c r="R202" s="269"/>
      <x:c r="S202" s="269"/>
      <x:c r="T202" s="269"/>
      <x:c r="U202" s="269"/>
      <x:c r="V202" s="269"/>
      <x:c r="W202" s="269"/>
      <x:c r="X202" s="269"/>
      <x:c r="Y202" s="269"/>
      <x:c r="Z202" s="269"/>
      <x:c r="AA202" s="269"/>
      <x:c r="AB202" s="269"/>
      <x:c r="AC202" s="269"/>
      <x:c r="AD202" s="269"/>
      <x:c r="AE202" s="269"/>
      <x:c r="AF202" s="269"/>
      <x:c r="AG202" s="269"/>
      <x:c r="AH202" s="271"/>
    </x:row>
    <x:row r="203" spans="1:34" x14ac:dyDescent="0.3">
      <x:c r="A203" s="262"/>
      <x:c r="B203" s="262"/>
      <x:c r="C203" s="262"/>
      <x:c r="D203" s="262"/>
      <x:c r="E203" s="262"/>
      <x:c r="F203" s="262"/>
      <x:c r="G203" s="262"/>
      <x:c r="H203" s="268"/>
      <x:c r="I203" s="269"/>
      <x:c r="J203" s="270"/>
      <x:c r="K203" s="262"/>
      <x:c r="L203" s="262"/>
      <x:c r="M203" s="262"/>
      <x:c r="N203" s="269"/>
      <x:c r="O203" s="269"/>
      <x:c r="P203" s="269"/>
      <x:c r="Q203" s="269"/>
      <x:c r="R203" s="269"/>
      <x:c r="S203" s="269"/>
      <x:c r="T203" s="269"/>
      <x:c r="U203" s="269"/>
      <x:c r="V203" s="269"/>
      <x:c r="W203" s="269"/>
      <x:c r="X203" s="269"/>
      <x:c r="Y203" s="269"/>
      <x:c r="Z203" s="269"/>
      <x:c r="AA203" s="269"/>
      <x:c r="AB203" s="269"/>
      <x:c r="AC203" s="269"/>
      <x:c r="AD203" s="269"/>
      <x:c r="AE203" s="269"/>
      <x:c r="AF203" s="269"/>
      <x:c r="AG203" s="269"/>
      <x:c r="AH203" s="271"/>
    </x:row>
    <x:row r="204" spans="1:34" x14ac:dyDescent="0.3">
      <x:c r="A204" s="262"/>
      <x:c r="B204" s="262"/>
      <x:c r="C204" s="262"/>
      <x:c r="D204" s="262"/>
      <x:c r="E204" s="262"/>
      <x:c r="F204" s="262"/>
      <x:c r="G204" s="262"/>
      <x:c r="H204" s="268"/>
      <x:c r="I204" s="269"/>
      <x:c r="J204" s="270"/>
      <x:c r="K204" s="262"/>
      <x:c r="L204" s="262"/>
      <x:c r="M204" s="262"/>
      <x:c r="N204" s="269"/>
      <x:c r="O204" s="269"/>
      <x:c r="P204" s="269"/>
      <x:c r="Q204" s="269"/>
      <x:c r="R204" s="269"/>
      <x:c r="S204" s="269"/>
      <x:c r="T204" s="269"/>
      <x:c r="U204" s="269"/>
      <x:c r="V204" s="269"/>
      <x:c r="W204" s="269"/>
      <x:c r="X204" s="269"/>
      <x:c r="Y204" s="269"/>
      <x:c r="Z204" s="269"/>
      <x:c r="AA204" s="269"/>
      <x:c r="AB204" s="269"/>
      <x:c r="AC204" s="269"/>
      <x:c r="AD204" s="269"/>
      <x:c r="AE204" s="269"/>
      <x:c r="AF204" s="269"/>
      <x:c r="AG204" s="269"/>
      <x:c r="AH204" s="271"/>
    </x:row>
    <x:row r="205" spans="1:34" x14ac:dyDescent="0.3">
      <x:c r="A205" s="262"/>
      <x:c r="B205" s="262"/>
      <x:c r="C205" s="262"/>
      <x:c r="D205" s="262"/>
      <x:c r="E205" s="262"/>
      <x:c r="F205" s="262"/>
      <x:c r="G205" s="262"/>
      <x:c r="H205" s="268"/>
      <x:c r="I205" s="269"/>
      <x:c r="J205" s="270"/>
      <x:c r="K205" s="262"/>
      <x:c r="L205" s="262"/>
      <x:c r="M205" s="262"/>
      <x:c r="N205" s="269"/>
      <x:c r="O205" s="269"/>
      <x:c r="P205" s="269"/>
      <x:c r="Q205" s="269"/>
      <x:c r="R205" s="269"/>
      <x:c r="S205" s="269"/>
      <x:c r="T205" s="269"/>
      <x:c r="U205" s="269"/>
      <x:c r="V205" s="269"/>
      <x:c r="W205" s="269"/>
      <x:c r="X205" s="269"/>
      <x:c r="Y205" s="269"/>
      <x:c r="Z205" s="269"/>
      <x:c r="AA205" s="269"/>
      <x:c r="AB205" s="269"/>
      <x:c r="AC205" s="269"/>
      <x:c r="AD205" s="269"/>
      <x:c r="AE205" s="269"/>
      <x:c r="AF205" s="269"/>
      <x:c r="AG205" s="269"/>
      <x:c r="AH205" s="271"/>
    </x:row>
    <x:row r="206" spans="1:34" x14ac:dyDescent="0.3">
      <x:c r="A206" s="262"/>
      <x:c r="B206" s="262"/>
      <x:c r="C206" s="262"/>
      <x:c r="D206" s="262"/>
      <x:c r="E206" s="262"/>
      <x:c r="F206" s="262"/>
      <x:c r="G206" s="262"/>
      <x:c r="H206" s="268"/>
      <x:c r="I206" s="269"/>
      <x:c r="J206" s="270"/>
      <x:c r="K206" s="262"/>
      <x:c r="L206" s="262"/>
      <x:c r="M206" s="262"/>
      <x:c r="N206" s="269"/>
      <x:c r="O206" s="269"/>
      <x:c r="P206" s="269"/>
      <x:c r="Q206" s="269"/>
      <x:c r="R206" s="269"/>
      <x:c r="S206" s="269"/>
      <x:c r="T206" s="269"/>
      <x:c r="U206" s="269"/>
      <x:c r="V206" s="269"/>
      <x:c r="W206" s="269"/>
      <x:c r="X206" s="269"/>
      <x:c r="Y206" s="269"/>
      <x:c r="Z206" s="269"/>
      <x:c r="AA206" s="269"/>
      <x:c r="AB206" s="269"/>
      <x:c r="AC206" s="269"/>
      <x:c r="AD206" s="269"/>
      <x:c r="AE206" s="269"/>
      <x:c r="AF206" s="269"/>
      <x:c r="AG206" s="269"/>
      <x:c r="AH206" s="271"/>
    </x:row>
    <x:row r="207" spans="1:34" x14ac:dyDescent="0.3">
      <x:c r="A207" s="308"/>
      <x:c r="B207" s="308"/>
      <x:c r="C207" s="308"/>
      <x:c r="D207" s="308"/>
      <x:c r="E207" s="308"/>
      <x:c r="F207" s="308"/>
    </x:row>
    <x:row r="208" spans="1:34" ht="12.75" customHeight="1" x14ac:dyDescent="0.3">
      <x:c r="A208" s="309"/>
      <x:c r="B208" s="309"/>
      <x:c r="C208" s="309"/>
      <x:c r="D208" s="309"/>
      <x:c r="E208" s="309"/>
      <x:c r="F208" s="309"/>
    </x:row>
    <x:row r="209" spans="1:34" x14ac:dyDescent="0.3">
      <x:c r="A209" s="308"/>
      <x:c r="B209" s="308"/>
      <x:c r="C209" s="308"/>
      <x:c r="D209" s="308"/>
      <x:c r="E209" s="308"/>
      <x:c r="F209" s="308"/>
    </x:row>
    <x:row r="210" spans="1:34" ht="22.5" customHeight="1" x14ac:dyDescent="0.3">
      <x:c r="A210" s="307"/>
      <x:c r="B210" s="307"/>
      <x:c r="C210" s="307"/>
      <x:c r="D210" s="307"/>
      <x:c r="E210" s="307"/>
      <x:c r="F210" s="307"/>
    </x:row>
    <x:row r="211" spans="1:34" x14ac:dyDescent="0.3">
      <x:c r="A211" s="308"/>
      <x:c r="B211" s="308"/>
      <x:c r="C211" s="308"/>
      <x:c r="D211" s="308"/>
      <x:c r="E211" s="308"/>
      <x:c r="F211" s="308"/>
    </x:row>
    <x:row r="212" spans="1:34" ht="22.5" customHeight="1" x14ac:dyDescent="0.3">
      <x:c r="A212" s="307"/>
      <x:c r="B212" s="307"/>
      <x:c r="C212" s="307"/>
      <x:c r="D212" s="307"/>
      <x:c r="E212" s="307"/>
      <x:c r="F212" s="307"/>
    </x:row>
    <x:row r="213" spans="1:34" x14ac:dyDescent="0.3">
      <x:c r="A213" s="308"/>
      <x:c r="B213" s="308"/>
      <x:c r="C213" s="308"/>
      <x:c r="D213" s="308"/>
      <x:c r="E213" s="308"/>
      <x:c r="F213" s="308"/>
    </x:row>
    <x:row r="214" spans="1:34" ht="33.75" customHeight="1" x14ac:dyDescent="0.3">
      <x:c r="A214" s="308"/>
      <x:c r="B214" s="308"/>
      <x:c r="C214" s="308"/>
      <x:c r="D214" s="308"/>
      <x:c r="E214" s="308"/>
      <x:c r="F214" s="308"/>
    </x:row>
    <x:row r="215" spans="1:34" x14ac:dyDescent="0.3">
      <x:c r="A215" s="308"/>
      <x:c r="B215" s="308"/>
      <x:c r="C215" s="308"/>
      <x:c r="D215" s="308"/>
      <x:c r="E215" s="308"/>
      <x:c r="F215" s="308"/>
    </x:row>
    <x:row r="216" spans="1:34" x14ac:dyDescent="0.3">
      <x:c r="A216" s="307"/>
      <x:c r="B216" s="307"/>
      <x:c r="C216" s="307"/>
      <x:c r="D216" s="307"/>
      <x:c r="E216" s="307"/>
      <x:c r="F216" s="307"/>
    </x:row>
    <x:row r="217" spans="1:34" x14ac:dyDescent="0.3">
      <x:c r="A217" s="308"/>
      <x:c r="B217" s="308"/>
      <x:c r="C217" s="308"/>
      <x:c r="D217" s="308"/>
      <x:c r="E217" s="308"/>
      <x:c r="F217" s="308"/>
    </x:row>
    <x:row r="218" spans="1:34" ht="22.5" customHeight="1" x14ac:dyDescent="0.3">
      <x:c r="A218" s="308"/>
      <x:c r="B218" s="308"/>
      <x:c r="C218" s="308"/>
      <x:c r="D218" s="308"/>
      <x:c r="E218" s="308"/>
      <x:c r="F218" s="308"/>
    </x:row>
    <x:row r="219" spans="1:34" x14ac:dyDescent="0.3">
      <x:c r="A219" s="308"/>
      <x:c r="B219" s="308"/>
      <x:c r="C219" s="308"/>
      <x:c r="D219" s="308"/>
      <x:c r="E219" s="308"/>
      <x:c r="F219" s="308"/>
    </x:row>
    <x:row r="220" spans="1:34" ht="22.5" customHeight="1" x14ac:dyDescent="0.3">
      <x:c r="A220" s="308"/>
      <x:c r="B220" s="308"/>
      <x:c r="C220" s="308"/>
      <x:c r="D220" s="308"/>
      <x:c r="E220" s="308"/>
      <x:c r="F220" s="308"/>
    </x:row>
    <x:row r="221" spans="1:34" x14ac:dyDescent="0.3">
      <x:c r="A221" s="308"/>
      <x:c r="B221" s="308"/>
      <x:c r="C221" s="308"/>
      <x:c r="D221" s="308"/>
      <x:c r="E221" s="308"/>
      <x:c r="F221" s="308"/>
    </x:row>
    <x:row r="222" spans="1:34" ht="22.5" customHeight="1" x14ac:dyDescent="0.3">
      <x:c r="A222" s="307"/>
      <x:c r="B222" s="307"/>
      <x:c r="C222" s="307"/>
      <x:c r="D222" s="307"/>
      <x:c r="E222" s="307"/>
      <x:c r="F222" s="307"/>
    </x:row>
    <x:row r="223" spans="1:34" x14ac:dyDescent="0.3">
      <x:c r="A223" s="308"/>
      <x:c r="B223" s="308"/>
      <x:c r="C223" s="308"/>
      <x:c r="D223" s="308"/>
      <x:c r="E223" s="308"/>
      <x:c r="F223" s="308"/>
    </x:row>
    <x:row r="224" spans="1:34" x14ac:dyDescent="0.3">
      <x:c r="A224" s="307"/>
      <x:c r="B224" s="307"/>
      <x:c r="C224" s="307"/>
      <x:c r="D224" s="307"/>
      <x:c r="E224" s="307"/>
      <x:c r="F224" s="307"/>
    </x:row>
    <x:row r="225" spans="1:34" x14ac:dyDescent="0.3">
      <x:c r="A225" s="308"/>
      <x:c r="B225" s="308"/>
      <x:c r="C225" s="308"/>
      <x:c r="D225" s="308"/>
      <x:c r="E225" s="308"/>
      <x:c r="F225" s="308"/>
    </x:row>
    <x:row r="226" spans="1:34" ht="22.5" customHeight="1" x14ac:dyDescent="0.3">
      <x:c r="A226" s="307"/>
      <x:c r="B226" s="307"/>
      <x:c r="C226" s="307"/>
      <x:c r="D226" s="307"/>
      <x:c r="E226" s="307"/>
      <x:c r="F226" s="307"/>
    </x:row>
    <x:row r="227" spans="1:34" x14ac:dyDescent="0.3">
      <x:c r="A227" s="308"/>
      <x:c r="B227" s="308"/>
      <x:c r="C227" s="308"/>
      <x:c r="D227" s="308"/>
      <x:c r="E227" s="308"/>
      <x:c r="F227" s="308"/>
    </x:row>
    <x:row r="228" spans="1:34" ht="22.5" customHeight="1" x14ac:dyDescent="0.3">
      <x:c r="A228" s="307"/>
      <x:c r="B228" s="307"/>
      <x:c r="C228" s="307"/>
      <x:c r="D228" s="307"/>
      <x:c r="E228" s="307"/>
      <x:c r="F228" s="307"/>
    </x:row>
    <x:row r="229" spans="1:34" x14ac:dyDescent="0.3">
      <x:c r="A229" s="308"/>
      <x:c r="B229" s="308"/>
      <x:c r="C229" s="308"/>
      <x:c r="D229" s="308"/>
      <x:c r="E229" s="308"/>
      <x:c r="F229" s="308"/>
    </x:row>
    <x:row r="230" spans="1:34" x14ac:dyDescent="0.3">
      <x:c r="A230" s="307"/>
      <x:c r="B230" s="307"/>
      <x:c r="C230" s="307"/>
      <x:c r="D230" s="307"/>
      <x:c r="E230" s="307"/>
      <x:c r="F230" s="307"/>
    </x:row>
    <x:row r="231" spans="1:34" x14ac:dyDescent="0.3">
      <x:c r="A231" s="308"/>
      <x:c r="B231" s="308"/>
      <x:c r="C231" s="308"/>
      <x:c r="D231" s="308"/>
      <x:c r="E231" s="308"/>
      <x:c r="F231" s="308"/>
    </x:row>
  </x:sheetData>
  <x:mergeCells count="30">
    <x:mergeCell ref="A1:F1"/>
    <x:mergeCell ref="A2:F2"/>
    <x:mergeCell ref="A3:F3"/>
    <x:mergeCell ref="A4:F4"/>
    <x:mergeCell ref="A5:F5"/>
    <x:mergeCell ref="A207:F207"/>
    <x:mergeCell ref="A208:F208"/>
    <x:mergeCell ref="A209:F209"/>
    <x:mergeCell ref="A210:F210"/>
    <x:mergeCell ref="A211:F211"/>
    <x:mergeCell ref="A212:F212"/>
    <x:mergeCell ref="A213:F213"/>
    <x:mergeCell ref="A214:F214"/>
    <x:mergeCell ref="A215:F215"/>
    <x:mergeCell ref="A216:F216"/>
    <x:mergeCell ref="A217:F217"/>
    <x:mergeCell ref="A218:F218"/>
    <x:mergeCell ref="A219:F219"/>
    <x:mergeCell ref="A220:F220"/>
    <x:mergeCell ref="A221:F221"/>
    <x:mergeCell ref="A222:F222"/>
    <x:mergeCell ref="A223:F223"/>
    <x:mergeCell ref="A224:F224"/>
    <x:mergeCell ref="A225:F225"/>
    <x:mergeCell ref="A226:F226"/>
    <x:mergeCell ref="A227:F227"/>
    <x:mergeCell ref="A228:F228"/>
    <x:mergeCell ref="A229:F229"/>
    <x:mergeCell ref="A230:F230"/>
    <x:mergeCell ref="A231:F23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F19D45F-D3FF-4946-9567-B344F7148AE5}" mc:Ignorable="x14ac xr xr2 xr3">
  <x:sheetPr>
    <x:tabColor rgb="FF00B0F0"/>
    <x:outlinePr summaryBelow="1" summaryRight="1"/>
  </x:sheetPr>
  <x:dimension ref="A1:AM1005"/>
  <x:sheetViews>
    <x:sheetView workbookViewId="0">
      <x:selection activeCell="A1" sqref="A1 1:1048576"/>
    </x:sheetView>
  </x:sheetViews>
  <x:sheetFormatPr defaultColWidth="8.567768" defaultRowHeight="14.4" x14ac:dyDescent="0.3"/>
  <x:cols>
    <x:col min="1" max="1" width="27.332031" style="0" bestFit="1" customWidth="1"/>
    <x:col min="2" max="2" width="31.886719" style="0" bestFit="1" customWidth="1"/>
    <x:col min="3" max="3" width="26.554688" style="0" bestFit="1" customWidth="1"/>
    <x:col min="4" max="4" width="88" style="0" bestFit="1" customWidth="1"/>
    <x:col min="5" max="5" width="15.109375" style="0" bestFit="1" customWidth="1"/>
    <x:col min="6" max="6" width="26.441406" style="0" bestFit="1" customWidth="1"/>
    <x:col min="7" max="7" width="15.554688" style="0" bestFit="1" customWidth="1"/>
    <x:col min="8" max="8" width="21.109375" style="0" bestFit="1" customWidth="1"/>
    <x:col min="9" max="9" width="23.441406" style="0" bestFit="1" customWidth="1"/>
    <x:col min="10" max="10" width="25.554688" style="0" bestFit="1" customWidth="1"/>
    <x:col min="11" max="11" width="29.886719" style="0" bestFit="1" customWidth="1"/>
    <x:col min="12" max="12" width="18.332031" style="0" bestFit="1" customWidth="1"/>
    <x:col min="13" max="13" width="13.554688" style="0" bestFit="1" customWidth="1"/>
    <x:col min="14" max="14" width="26" style="0" bestFit="1" customWidth="1"/>
    <x:col min="15" max="15" width="26.554688" style="0" bestFit="1" customWidth="1"/>
    <x:col min="16" max="16" width="25.332031" style="0" bestFit="1" customWidth="1"/>
    <x:col min="17" max="17" width="26.554688" style="0" bestFit="1" customWidth="1"/>
    <x:col min="18" max="18" width="25" style="0" bestFit="1" customWidth="1"/>
    <x:col min="19" max="19" width="22.664062" style="0" bestFit="1" customWidth="1"/>
    <x:col min="20" max="20" width="25.554688" style="0" bestFit="1" customWidth="1"/>
    <x:col min="21" max="21" width="23.554688" style="0" bestFit="1" customWidth="1"/>
    <x:col min="22" max="22" width="21.886719" style="0" bestFit="1" customWidth="1"/>
    <x:col min="23" max="23" width="16.554688" style="0" bestFit="1" customWidth="1"/>
    <x:col min="24" max="24" width="22.554688" style="0" bestFit="1" customWidth="1"/>
    <x:col min="25" max="25" width="20.664062" style="0" bestFit="1" customWidth="1"/>
    <x:col min="26" max="26" width="16" style="0" bestFit="1" customWidth="1"/>
    <x:col min="27" max="27" width="28.441406" style="0" bestFit="1" customWidth="1"/>
    <x:col min="28" max="28" width="29" style="0" bestFit="1" customWidth="1"/>
    <x:col min="29" max="29" width="27.664062" style="0" bestFit="1" customWidth="1"/>
    <x:col min="30" max="30" width="29" style="0" bestFit="1" customWidth="1"/>
    <x:col min="31" max="31" width="27.441406" style="0" bestFit="1" customWidth="1"/>
    <x:col min="32" max="32" width="25.109375" style="0" bestFit="1" customWidth="1"/>
    <x:col min="33" max="33" width="28" style="0" bestFit="1" customWidth="1"/>
    <x:col min="34" max="34" width="26" style="0" bestFit="1" customWidth="1"/>
    <x:col min="35" max="35" width="24.332031" style="0" bestFit="1" customWidth="1"/>
    <x:col min="36" max="36" width="19" style="0" bestFit="1" customWidth="1"/>
    <x:col min="37" max="37" width="25" style="0" bestFit="1" customWidth="1"/>
    <x:col min="38" max="38" width="13.554688" style="0" bestFit="1" customWidth="1"/>
    <x:col min="39" max="39" width="14" style="0" bestFit="1" customWidth="1"/>
  </x:cols>
  <x:sheetData>
    <x:row r="1" spans="1:39" x14ac:dyDescent="0.3">
      <x:c r="A1" s="27"/>
      <x:c r="B1" s="426"/>
    </x:row>
    <x:row r="5" spans="1:39" ht="15" customHeight="1" s="62" customFormat="1" x14ac:dyDescent="0.35">
      <x:c r="A5" s="117"/>
      <x:c r="B5" s="117"/>
      <x:c r="C5" s="117"/>
      <x:c r="D5" s="117"/>
      <x:c r="E5" s="117"/>
      <x:c r="F5" s="117"/>
      <x:c r="G5" s="117"/>
      <x:c r="H5" s="117"/>
      <x:c r="I5" s="117"/>
      <x:c r="J5" s="117"/>
      <x:c r="K5" s="117"/>
      <x:c r="L5" s="117"/>
      <x:c r="M5" s="117"/>
      <x:c r="N5" s="117"/>
      <x:c r="O5" s="117"/>
      <x:c r="P5" s="117"/>
      <x:c r="Q5" s="117"/>
      <x:c r="R5" s="117"/>
      <x:c r="S5" s="117"/>
      <x:c r="T5" s="117"/>
      <x:c r="U5" s="117"/>
      <x:c r="V5" s="117"/>
      <x:c r="W5" s="117"/>
      <x:c r="X5" s="117"/>
      <x:c r="Y5" s="117"/>
      <x:c r="Z5" s="117"/>
      <x:c r="AA5" s="117"/>
      <x:c r="AB5" s="117"/>
      <x:c r="AC5" s="117"/>
      <x:c r="AD5" s="117"/>
      <x:c r="AE5" s="117"/>
      <x:c r="AF5" s="117"/>
      <x:c r="AG5" s="117"/>
      <x:c r="AH5" s="117"/>
      <x:c r="AI5" s="117"/>
      <x:c r="AJ5" s="117"/>
      <x:c r="AK5" s="117"/>
      <x:c r="AL5" s="117"/>
      <x:c r="AM5" s="117"/>
    </x:row>
    <x:row r="6" spans="1:39" x14ac:dyDescent="0.3">
      <x:c r="B6" s="226"/>
      <x:c r="E6" s="272"/>
      <x:c r="F6" s="226"/>
      <x:c r="G6" s="226"/>
      <x:c r="H6" s="226"/>
      <x:c r="I6" s="226"/>
      <x:c r="J6" s="226"/>
      <x:c r="L6" s="226"/>
      <x:c r="M6" s="226"/>
      <x:c r="N6" s="226"/>
      <x:c r="O6" s="226"/>
      <x:c r="P6" s="226"/>
      <x:c r="Q6" s="226"/>
      <x:c r="R6" s="226"/>
      <x:c r="S6" s="226"/>
      <x:c r="T6" s="226"/>
      <x:c r="U6" s="226"/>
      <x:c r="V6" s="226"/>
      <x:c r="W6" s="226"/>
      <x:c r="X6" s="226"/>
      <x:c r="Y6" s="226"/>
      <x:c r="Z6" s="226"/>
      <x:c r="AA6" s="226"/>
      <x:c r="AB6" s="226"/>
      <x:c r="AC6" s="226"/>
      <x:c r="AD6" s="226"/>
      <x:c r="AE6" s="226"/>
      <x:c r="AF6" s="226"/>
      <x:c r="AG6" s="226"/>
      <x:c r="AH6" s="226"/>
      <x:c r="AI6" s="226"/>
      <x:c r="AJ6" s="226"/>
      <x:c r="AK6" s="226"/>
      <x:c r="AL6" s="226"/>
    </x:row>
    <x:row r="7" spans="1:39" x14ac:dyDescent="0.3">
      <x:c r="B7" s="226"/>
      <x:c r="E7" s="272"/>
      <x:c r="F7" s="226"/>
      <x:c r="G7" s="226"/>
      <x:c r="H7" s="226"/>
      <x:c r="I7" s="226"/>
      <x:c r="J7" s="226"/>
      <x:c r="L7" s="226"/>
      <x:c r="M7" s="226"/>
      <x:c r="N7" s="226"/>
      <x:c r="O7" s="226"/>
      <x:c r="P7" s="226"/>
      <x:c r="Q7" s="226"/>
      <x:c r="R7" s="226"/>
      <x:c r="S7" s="226"/>
      <x:c r="T7" s="226"/>
      <x:c r="U7" s="226"/>
      <x:c r="V7" s="226"/>
      <x:c r="W7" s="226"/>
      <x:c r="X7" s="226"/>
      <x:c r="Y7" s="226"/>
      <x:c r="Z7" s="226"/>
      <x:c r="AA7" s="226"/>
      <x:c r="AB7" s="226"/>
      <x:c r="AC7" s="226"/>
      <x:c r="AD7" s="226"/>
      <x:c r="AE7" s="226"/>
      <x:c r="AF7" s="226"/>
      <x:c r="AG7" s="226"/>
      <x:c r="AH7" s="226"/>
      <x:c r="AI7" s="226"/>
      <x:c r="AJ7" s="226"/>
      <x:c r="AK7" s="226"/>
      <x:c r="AL7" s="226"/>
    </x:row>
    <x:row r="8" spans="1:39" x14ac:dyDescent="0.3">
      <x:c r="B8" s="226"/>
      <x:c r="E8" s="272"/>
      <x:c r="F8" s="226"/>
      <x:c r="G8" s="226"/>
      <x:c r="H8" s="226"/>
      <x:c r="I8" s="226"/>
      <x:c r="J8" s="226"/>
      <x:c r="L8" s="226"/>
      <x:c r="M8" s="226"/>
      <x:c r="N8" s="226"/>
      <x:c r="O8" s="226"/>
      <x:c r="P8" s="226"/>
      <x:c r="Q8" s="226"/>
      <x:c r="R8" s="226"/>
      <x:c r="S8" s="226"/>
      <x:c r="T8" s="226"/>
      <x:c r="U8" s="226"/>
      <x:c r="V8" s="226"/>
      <x:c r="W8" s="226"/>
      <x:c r="X8" s="226"/>
      <x:c r="Y8" s="226"/>
      <x:c r="Z8" s="226"/>
      <x:c r="AA8" s="226"/>
      <x:c r="AB8" s="226"/>
      <x:c r="AC8" s="226"/>
      <x:c r="AD8" s="226"/>
      <x:c r="AE8" s="226"/>
      <x:c r="AF8" s="226"/>
      <x:c r="AG8" s="226"/>
      <x:c r="AH8" s="226"/>
      <x:c r="AI8" s="226"/>
      <x:c r="AJ8" s="226"/>
      <x:c r="AK8" s="226"/>
      <x:c r="AL8" s="226"/>
    </x:row>
    <x:row r="9" spans="1:39" x14ac:dyDescent="0.3">
      <x:c r="B9" s="226"/>
      <x:c r="E9" s="272"/>
      <x:c r="F9" s="226"/>
      <x:c r="G9" s="226"/>
      <x:c r="H9" s="226"/>
      <x:c r="I9" s="226"/>
      <x:c r="J9" s="226"/>
      <x:c r="L9" s="226"/>
      <x:c r="M9" s="226"/>
      <x:c r="N9" s="226"/>
      <x:c r="O9" s="226"/>
      <x:c r="P9" s="226"/>
      <x:c r="Q9" s="226"/>
      <x:c r="R9" s="226"/>
      <x:c r="S9" s="226"/>
      <x:c r="T9" s="226"/>
      <x:c r="U9" s="226"/>
      <x:c r="V9" s="226"/>
      <x:c r="W9" s="226"/>
      <x:c r="X9" s="226"/>
      <x:c r="Y9" s="226"/>
      <x:c r="Z9" s="226"/>
      <x:c r="AA9" s="226"/>
      <x:c r="AB9" s="226"/>
      <x:c r="AC9" s="226"/>
      <x:c r="AD9" s="226"/>
      <x:c r="AE9" s="226"/>
      <x:c r="AF9" s="226"/>
      <x:c r="AG9" s="226"/>
      <x:c r="AH9" s="226"/>
      <x:c r="AI9" s="226"/>
      <x:c r="AJ9" s="226"/>
      <x:c r="AK9" s="226"/>
      <x:c r="AL9" s="226"/>
    </x:row>
    <x:row r="10" spans="1:39" x14ac:dyDescent="0.3">
      <x:c r="B10" s="226"/>
      <x:c r="E10" s="272"/>
      <x:c r="F10" s="226"/>
      <x:c r="G10" s="226"/>
      <x:c r="H10" s="226"/>
      <x:c r="I10" s="226"/>
      <x:c r="J10" s="226"/>
      <x:c r="L10" s="226"/>
      <x:c r="M10" s="226"/>
      <x:c r="N10" s="226"/>
      <x:c r="O10" s="226"/>
      <x:c r="P10" s="226"/>
      <x:c r="Q10" s="226"/>
      <x:c r="R10" s="226"/>
      <x:c r="S10" s="226"/>
      <x:c r="T10" s="226"/>
      <x:c r="U10" s="226"/>
      <x:c r="V10" s="226"/>
      <x:c r="W10" s="226"/>
      <x:c r="X10" s="226"/>
      <x:c r="Y10" s="226"/>
      <x:c r="Z10" s="226"/>
      <x:c r="AA10" s="226"/>
      <x:c r="AB10" s="226"/>
      <x:c r="AC10" s="226"/>
      <x:c r="AD10" s="226"/>
      <x:c r="AE10" s="226"/>
      <x:c r="AF10" s="226"/>
      <x:c r="AG10" s="226"/>
      <x:c r="AH10" s="226"/>
      <x:c r="AI10" s="226"/>
      <x:c r="AJ10" s="226"/>
      <x:c r="AK10" s="226"/>
      <x:c r="AL10" s="226"/>
    </x:row>
    <x:row r="11" spans="1:39" x14ac:dyDescent="0.3">
      <x:c r="B11" s="226"/>
      <x:c r="E11" s="272"/>
      <x:c r="F11" s="222"/>
      <x:c r="G11" s="226"/>
      <x:c r="H11" s="226"/>
      <x:c r="I11" s="226"/>
      <x:c r="J11" s="222"/>
      <x:c r="L11" s="226"/>
      <x:c r="M11" s="226"/>
      <x:c r="N11" s="226"/>
      <x:c r="O11" s="226"/>
      <x:c r="P11" s="226"/>
      <x:c r="Q11" s="226"/>
      <x:c r="R11" s="226"/>
      <x:c r="S11" s="226"/>
      <x:c r="T11" s="226"/>
      <x:c r="U11" s="226"/>
      <x:c r="V11" s="226"/>
      <x:c r="W11" s="222"/>
      <x:c r="X11" s="222"/>
      <x:c r="Y11" s="226"/>
      <x:c r="Z11" s="226"/>
      <x:c r="AA11" s="226"/>
      <x:c r="AB11" s="226"/>
      <x:c r="AC11" s="226"/>
      <x:c r="AD11" s="226"/>
      <x:c r="AE11" s="226"/>
      <x:c r="AF11" s="226"/>
      <x:c r="AG11" s="226"/>
      <x:c r="AH11" s="226"/>
      <x:c r="AI11" s="226"/>
      <x:c r="AJ11" s="226"/>
      <x:c r="AK11" s="226"/>
      <x:c r="AL11" s="226"/>
    </x:row>
    <x:row r="12" spans="1:39" x14ac:dyDescent="0.3">
      <x:c r="B12" s="226"/>
      <x:c r="E12" s="272"/>
      <x:c r="F12" s="222"/>
      <x:c r="G12" s="226"/>
      <x:c r="H12" s="226"/>
      <x:c r="I12" s="226"/>
      <x:c r="J12" s="222"/>
      <x:c r="L12" s="226"/>
      <x:c r="M12" s="226"/>
      <x:c r="N12" s="226"/>
      <x:c r="O12" s="226"/>
      <x:c r="P12" s="226"/>
      <x:c r="Q12" s="226"/>
      <x:c r="R12" s="226"/>
      <x:c r="S12" s="226"/>
      <x:c r="T12" s="226"/>
      <x:c r="U12" s="226"/>
      <x:c r="V12" s="226"/>
      <x:c r="W12" s="226"/>
      <x:c r="X12" s="226"/>
      <x:c r="Y12" s="226"/>
      <x:c r="Z12" s="226"/>
      <x:c r="AA12" s="226"/>
      <x:c r="AB12" s="226"/>
      <x:c r="AC12" s="226"/>
      <x:c r="AD12" s="226"/>
      <x:c r="AE12" s="226"/>
      <x:c r="AF12" s="226"/>
      <x:c r="AG12" s="226"/>
      <x:c r="AH12" s="226"/>
      <x:c r="AI12" s="226"/>
      <x:c r="AJ12" s="226"/>
      <x:c r="AK12" s="226"/>
      <x:c r="AL12" s="226"/>
    </x:row>
    <x:row r="13" spans="1:39" x14ac:dyDescent="0.3">
      <x:c r="B13" s="226"/>
      <x:c r="E13" s="272"/>
      <x:c r="F13" s="222"/>
      <x:c r="G13" s="226"/>
      <x:c r="H13" s="226"/>
      <x:c r="I13" s="226"/>
      <x:c r="J13" s="222"/>
      <x:c r="L13" s="226"/>
      <x:c r="M13" s="226"/>
      <x:c r="N13" s="226"/>
      <x:c r="O13" s="226"/>
      <x:c r="P13" s="226"/>
      <x:c r="Q13" s="226"/>
      <x:c r="R13" s="226"/>
      <x:c r="S13" s="226"/>
      <x:c r="T13" s="226"/>
      <x:c r="U13" s="226"/>
      <x:c r="V13" s="226"/>
      <x:c r="W13" s="226"/>
      <x:c r="X13" s="226"/>
      <x:c r="Y13" s="226"/>
      <x:c r="Z13" s="226"/>
      <x:c r="AA13" s="226"/>
      <x:c r="AB13" s="226"/>
      <x:c r="AC13" s="226"/>
      <x:c r="AD13" s="226"/>
      <x:c r="AE13" s="226"/>
      <x:c r="AF13" s="226"/>
      <x:c r="AG13" s="226"/>
      <x:c r="AH13" s="226"/>
      <x:c r="AI13" s="226"/>
      <x:c r="AJ13" s="226"/>
      <x:c r="AK13" s="226"/>
      <x:c r="AL13" s="226"/>
    </x:row>
    <x:row r="14" spans="1:39" x14ac:dyDescent="0.3">
      <x:c r="B14" s="226"/>
      <x:c r="E14" s="272"/>
      <x:c r="F14" s="222"/>
      <x:c r="G14" s="226"/>
      <x:c r="H14" s="226"/>
      <x:c r="I14" s="226"/>
      <x:c r="J14" s="222"/>
      <x:c r="L14" s="226"/>
      <x:c r="M14" s="226"/>
      <x:c r="N14" s="226"/>
      <x:c r="O14" s="226"/>
      <x:c r="P14" s="226"/>
      <x:c r="Q14" s="226"/>
      <x:c r="R14" s="226"/>
      <x:c r="S14" s="226"/>
      <x:c r="T14" s="226"/>
      <x:c r="U14" s="226"/>
      <x:c r="V14" s="226"/>
      <x:c r="W14" s="226"/>
      <x:c r="X14" s="226"/>
      <x:c r="Y14" s="226"/>
      <x:c r="Z14" s="226"/>
      <x:c r="AA14" s="226"/>
      <x:c r="AB14" s="226"/>
      <x:c r="AC14" s="226"/>
      <x:c r="AD14" s="226"/>
      <x:c r="AE14" s="226"/>
      <x:c r="AF14" s="226"/>
      <x:c r="AG14" s="226"/>
      <x:c r="AH14" s="226"/>
      <x:c r="AI14" s="226"/>
      <x:c r="AJ14" s="222"/>
      <x:c r="AK14" s="222"/>
      <x:c r="AL14" s="226"/>
    </x:row>
    <x:row r="15" spans="1:39" x14ac:dyDescent="0.3">
      <x:c r="B15" s="226"/>
      <x:c r="E15" s="272"/>
      <x:c r="F15" s="222"/>
      <x:c r="G15" s="226"/>
      <x:c r="H15" s="226"/>
      <x:c r="I15" s="226"/>
      <x:c r="J15" s="222"/>
      <x:c r="L15" s="226"/>
      <x:c r="M15" s="226"/>
      <x:c r="N15" s="226"/>
      <x:c r="O15" s="226"/>
      <x:c r="P15" s="226"/>
      <x:c r="Q15" s="226"/>
      <x:c r="R15" s="226"/>
      <x:c r="S15" s="226"/>
      <x:c r="T15" s="226"/>
      <x:c r="U15" s="226"/>
      <x:c r="V15" s="226"/>
      <x:c r="W15" s="226"/>
      <x:c r="X15" s="226"/>
      <x:c r="Y15" s="226"/>
      <x:c r="Z15" s="226"/>
      <x:c r="AA15" s="226"/>
      <x:c r="AB15" s="226"/>
      <x:c r="AC15" s="226"/>
      <x:c r="AD15" s="226"/>
      <x:c r="AE15" s="226"/>
      <x:c r="AF15" s="226"/>
      <x:c r="AG15" s="226"/>
      <x:c r="AH15" s="226"/>
      <x:c r="AI15" s="226"/>
      <x:c r="AJ15" s="226"/>
      <x:c r="AK15" s="226"/>
      <x:c r="AL15" s="226"/>
    </x:row>
    <x:row r="16" spans="1:39" x14ac:dyDescent="0.3">
      <x:c r="B16" s="226"/>
      <x:c r="E16" s="272"/>
      <x:c r="F16" s="226"/>
      <x:c r="G16" s="226"/>
      <x:c r="H16" s="226"/>
      <x:c r="I16" s="226"/>
      <x:c r="J16" s="226"/>
      <x:c r="L16" s="226"/>
      <x:c r="M16" s="226"/>
      <x:c r="N16" s="226"/>
      <x:c r="O16" s="226"/>
      <x:c r="P16" s="226"/>
      <x:c r="Q16" s="226"/>
      <x:c r="R16" s="226"/>
      <x:c r="S16" s="226"/>
      <x:c r="T16" s="226"/>
      <x:c r="U16" s="226"/>
      <x:c r="V16" s="226"/>
      <x:c r="W16" s="226"/>
      <x:c r="X16" s="226"/>
      <x:c r="Y16" s="226"/>
      <x:c r="Z16" s="226"/>
      <x:c r="AA16" s="226"/>
      <x:c r="AB16" s="226"/>
      <x:c r="AC16" s="226"/>
      <x:c r="AD16" s="226"/>
      <x:c r="AE16" s="226"/>
      <x:c r="AF16" s="226"/>
      <x:c r="AG16" s="226"/>
      <x:c r="AH16" s="226"/>
      <x:c r="AI16" s="226"/>
      <x:c r="AJ16" s="226"/>
      <x:c r="AK16" s="226"/>
      <x:c r="AL16" s="226"/>
    </x:row>
    <x:row r="17" spans="1:39" x14ac:dyDescent="0.3">
      <x:c r="B17" s="226"/>
      <x:c r="E17" s="272"/>
      <x:c r="F17" s="226"/>
      <x:c r="G17" s="226"/>
      <x:c r="H17" s="226"/>
      <x:c r="I17" s="226"/>
      <x:c r="J17" s="226"/>
      <x:c r="L17" s="226"/>
      <x:c r="M17" s="226"/>
      <x:c r="N17" s="226"/>
      <x:c r="O17" s="226"/>
      <x:c r="P17" s="226"/>
      <x:c r="Q17" s="226"/>
      <x:c r="R17" s="226"/>
      <x:c r="S17" s="226"/>
      <x:c r="T17" s="226"/>
      <x:c r="U17" s="226"/>
      <x:c r="V17" s="226"/>
      <x:c r="W17" s="226"/>
      <x:c r="X17" s="226"/>
      <x:c r="Y17" s="226"/>
      <x:c r="Z17" s="226"/>
      <x:c r="AA17" s="226"/>
      <x:c r="AB17" s="226"/>
      <x:c r="AC17" s="226"/>
      <x:c r="AD17" s="226"/>
      <x:c r="AE17" s="226"/>
      <x:c r="AF17" s="226"/>
      <x:c r="AG17" s="226"/>
      <x:c r="AH17" s="226"/>
      <x:c r="AI17" s="226"/>
      <x:c r="AJ17" s="226"/>
      <x:c r="AK17" s="226"/>
      <x:c r="AL17" s="226"/>
    </x:row>
    <x:row r="18" spans="1:39" x14ac:dyDescent="0.3">
      <x:c r="B18" s="226"/>
      <x:c r="E18" s="272"/>
      <x:c r="F18" s="226"/>
      <x:c r="G18" s="226"/>
      <x:c r="H18" s="226"/>
      <x:c r="I18" s="226"/>
      <x:c r="J18" s="226"/>
      <x:c r="L18" s="226"/>
      <x:c r="M18" s="226"/>
      <x:c r="N18" s="226"/>
      <x:c r="O18" s="226"/>
      <x:c r="P18" s="226"/>
      <x:c r="Q18" s="226"/>
      <x:c r="R18" s="226"/>
      <x:c r="S18" s="226"/>
      <x:c r="T18" s="226"/>
      <x:c r="U18" s="226"/>
      <x:c r="V18" s="226"/>
      <x:c r="W18" s="226"/>
      <x:c r="X18" s="226"/>
      <x:c r="Y18" s="226"/>
      <x:c r="Z18" s="226"/>
      <x:c r="AA18" s="226"/>
      <x:c r="AB18" s="226"/>
      <x:c r="AC18" s="226"/>
      <x:c r="AD18" s="226"/>
      <x:c r="AE18" s="226"/>
      <x:c r="AF18" s="226"/>
      <x:c r="AG18" s="226"/>
      <x:c r="AH18" s="226"/>
      <x:c r="AI18" s="226"/>
      <x:c r="AJ18" s="226"/>
      <x:c r="AK18" s="226"/>
      <x:c r="AL18" s="226"/>
    </x:row>
    <x:row r="19" spans="1:39" x14ac:dyDescent="0.3">
      <x:c r="B19" s="226"/>
      <x:c r="E19" s="272"/>
      <x:c r="F19" s="226"/>
      <x:c r="G19" s="226"/>
      <x:c r="H19" s="226"/>
      <x:c r="I19" s="226"/>
      <x:c r="J19" s="226"/>
      <x:c r="L19" s="226"/>
      <x:c r="M19" s="226"/>
      <x:c r="N19" s="226"/>
      <x:c r="O19" s="226"/>
      <x:c r="P19" s="226"/>
      <x:c r="Q19" s="226"/>
      <x:c r="R19" s="226"/>
      <x:c r="S19" s="226"/>
      <x:c r="T19" s="226"/>
      <x:c r="U19" s="226"/>
      <x:c r="V19" s="226"/>
      <x:c r="W19" s="226"/>
      <x:c r="X19" s="226"/>
      <x:c r="Y19" s="226"/>
      <x:c r="Z19" s="226"/>
      <x:c r="AA19" s="226"/>
      <x:c r="AB19" s="226"/>
      <x:c r="AC19" s="226"/>
      <x:c r="AD19" s="226"/>
      <x:c r="AE19" s="226"/>
      <x:c r="AF19" s="226"/>
      <x:c r="AG19" s="226"/>
      <x:c r="AH19" s="226"/>
      <x:c r="AI19" s="226"/>
      <x:c r="AJ19" s="226"/>
      <x:c r="AK19" s="226"/>
      <x:c r="AL19" s="226"/>
    </x:row>
    <x:row r="20" spans="1:39" x14ac:dyDescent="0.3">
      <x:c r="B20" s="226"/>
      <x:c r="E20" s="272"/>
      <x:c r="F20" s="226"/>
      <x:c r="G20" s="226"/>
      <x:c r="H20" s="226"/>
      <x:c r="I20" s="226"/>
      <x:c r="J20" s="226"/>
      <x:c r="L20" s="226"/>
      <x:c r="M20" s="226"/>
      <x:c r="N20" s="226"/>
      <x:c r="O20" s="226"/>
      <x:c r="P20" s="226"/>
      <x:c r="Q20" s="226"/>
      <x:c r="R20" s="226"/>
      <x:c r="S20" s="226"/>
      <x:c r="T20" s="226"/>
      <x:c r="U20" s="226"/>
      <x:c r="V20" s="226"/>
      <x:c r="W20" s="226"/>
      <x:c r="X20" s="226"/>
      <x:c r="Y20" s="226"/>
      <x:c r="Z20" s="226"/>
      <x:c r="AA20" s="226"/>
      <x:c r="AB20" s="226"/>
      <x:c r="AC20" s="226"/>
      <x:c r="AD20" s="226"/>
      <x:c r="AE20" s="226"/>
      <x:c r="AF20" s="226"/>
      <x:c r="AG20" s="226"/>
      <x:c r="AH20" s="226"/>
      <x:c r="AI20" s="226"/>
      <x:c r="AJ20" s="226"/>
      <x:c r="AK20" s="226"/>
      <x:c r="AL20" s="226"/>
    </x:row>
    <x:row r="21" spans="1:39" x14ac:dyDescent="0.3">
      <x:c r="B21" s="226"/>
      <x:c r="E21" s="272"/>
      <x:c r="F21" s="226"/>
      <x:c r="G21" s="226"/>
      <x:c r="H21" s="226"/>
      <x:c r="I21" s="226"/>
      <x:c r="J21" s="226"/>
      <x:c r="L21" s="226"/>
      <x:c r="M21" s="226"/>
      <x:c r="N21" s="226"/>
      <x:c r="O21" s="226"/>
      <x:c r="P21" s="226"/>
      <x:c r="Q21" s="226"/>
      <x:c r="R21" s="226"/>
      <x:c r="S21" s="226"/>
      <x:c r="T21" s="226"/>
      <x:c r="U21" s="226"/>
      <x:c r="V21" s="226"/>
      <x:c r="W21" s="226"/>
      <x:c r="X21" s="226"/>
      <x:c r="Y21" s="226"/>
      <x:c r="Z21" s="226"/>
      <x:c r="AA21" s="226"/>
      <x:c r="AB21" s="226"/>
      <x:c r="AC21" s="226"/>
      <x:c r="AD21" s="226"/>
      <x:c r="AE21" s="226"/>
      <x:c r="AF21" s="226"/>
      <x:c r="AG21" s="226"/>
      <x:c r="AH21" s="226"/>
      <x:c r="AI21" s="226"/>
      <x:c r="AJ21" s="226"/>
      <x:c r="AK21" s="226"/>
      <x:c r="AL21" s="226"/>
    </x:row>
    <x:row r="22" spans="1:39" x14ac:dyDescent="0.3">
      <x:c r="B22" s="226"/>
      <x:c r="E22" s="272"/>
      <x:c r="F22" s="226"/>
      <x:c r="G22" s="226"/>
      <x:c r="H22" s="226"/>
      <x:c r="I22" s="226"/>
      <x:c r="J22" s="226"/>
      <x:c r="L22" s="226"/>
      <x:c r="M22" s="226"/>
      <x:c r="N22" s="226"/>
      <x:c r="O22" s="226"/>
      <x:c r="P22" s="226"/>
      <x:c r="Q22" s="226"/>
      <x:c r="R22" s="226"/>
      <x:c r="S22" s="226"/>
      <x:c r="T22" s="226"/>
      <x:c r="U22" s="226"/>
      <x:c r="V22" s="226"/>
      <x:c r="W22" s="226"/>
      <x:c r="X22" s="226"/>
      <x:c r="Y22" s="226"/>
      <x:c r="Z22" s="226"/>
      <x:c r="AA22" s="226"/>
      <x:c r="AB22" s="226"/>
      <x:c r="AC22" s="226"/>
      <x:c r="AD22" s="226"/>
      <x:c r="AE22" s="226"/>
      <x:c r="AF22" s="226"/>
      <x:c r="AG22" s="226"/>
      <x:c r="AH22" s="226"/>
      <x:c r="AI22" s="226"/>
      <x:c r="AJ22" s="226"/>
      <x:c r="AK22" s="226"/>
      <x:c r="AL22" s="226"/>
    </x:row>
    <x:row r="23" spans="1:39" x14ac:dyDescent="0.3">
      <x:c r="B23" s="226"/>
      <x:c r="E23" s="272"/>
      <x:c r="F23" s="226"/>
      <x:c r="G23" s="226"/>
      <x:c r="H23" s="226"/>
      <x:c r="I23" s="226"/>
      <x:c r="J23" s="226"/>
      <x:c r="L23" s="226"/>
      <x:c r="M23" s="226"/>
      <x:c r="N23" s="226"/>
      <x:c r="O23" s="226"/>
      <x:c r="P23" s="226"/>
      <x:c r="Q23" s="226"/>
      <x:c r="R23" s="226"/>
      <x:c r="S23" s="226"/>
      <x:c r="T23" s="226"/>
      <x:c r="U23" s="226"/>
      <x:c r="V23" s="226"/>
      <x:c r="W23" s="226"/>
      <x:c r="X23" s="226"/>
      <x:c r="Y23" s="226"/>
      <x:c r="Z23" s="226"/>
      <x:c r="AA23" s="226"/>
      <x:c r="AB23" s="226"/>
      <x:c r="AC23" s="226"/>
      <x:c r="AD23" s="226"/>
      <x:c r="AE23" s="226"/>
      <x:c r="AF23" s="226"/>
      <x:c r="AG23" s="226"/>
      <x:c r="AH23" s="226"/>
      <x:c r="AI23" s="226"/>
      <x:c r="AJ23" s="226"/>
      <x:c r="AK23" s="226"/>
      <x:c r="AL23" s="226"/>
    </x:row>
    <x:row r="24" spans="1:39" x14ac:dyDescent="0.3">
      <x:c r="B24" s="226"/>
      <x:c r="E24" s="272"/>
      <x:c r="F24" s="226"/>
      <x:c r="G24" s="226"/>
      <x:c r="H24" s="226"/>
      <x:c r="I24" s="226"/>
      <x:c r="J24" s="226"/>
      <x:c r="L24" s="226"/>
      <x:c r="M24" s="226"/>
      <x:c r="N24" s="226"/>
      <x:c r="O24" s="226"/>
      <x:c r="P24" s="226"/>
      <x:c r="Q24" s="226"/>
      <x:c r="R24" s="226"/>
      <x:c r="S24" s="226"/>
      <x:c r="T24" s="226"/>
      <x:c r="U24" s="226"/>
      <x:c r="V24" s="226"/>
      <x:c r="W24" s="226"/>
      <x:c r="X24" s="226"/>
      <x:c r="Y24" s="226"/>
      <x:c r="Z24" s="226"/>
      <x:c r="AA24" s="226"/>
      <x:c r="AB24" s="226"/>
      <x:c r="AC24" s="226"/>
      <x:c r="AD24" s="226"/>
      <x:c r="AE24" s="226"/>
      <x:c r="AF24" s="226"/>
      <x:c r="AG24" s="226"/>
      <x:c r="AH24" s="226"/>
      <x:c r="AI24" s="226"/>
      <x:c r="AJ24" s="226"/>
      <x:c r="AK24" s="226"/>
      <x:c r="AL24" s="226"/>
    </x:row>
    <x:row r="25" spans="1:39" x14ac:dyDescent="0.3">
      <x:c r="B25" s="226"/>
      <x:c r="E25" s="272"/>
      <x:c r="F25" s="226"/>
      <x:c r="G25" s="226"/>
      <x:c r="H25" s="226"/>
      <x:c r="I25" s="226"/>
      <x:c r="J25" s="226"/>
      <x:c r="L25" s="226"/>
      <x:c r="M25" s="226"/>
      <x:c r="N25" s="226"/>
      <x:c r="O25" s="226"/>
      <x:c r="P25" s="226"/>
      <x:c r="Q25" s="226"/>
      <x:c r="R25" s="226"/>
      <x:c r="S25" s="226"/>
      <x:c r="T25" s="226"/>
      <x:c r="U25" s="226"/>
      <x:c r="V25" s="226"/>
      <x:c r="W25" s="226"/>
      <x:c r="X25" s="226"/>
      <x:c r="Y25" s="226"/>
      <x:c r="Z25" s="226"/>
      <x:c r="AA25" s="226"/>
      <x:c r="AB25" s="226"/>
      <x:c r="AC25" s="226"/>
      <x:c r="AD25" s="226"/>
      <x:c r="AE25" s="226"/>
      <x:c r="AF25" s="226"/>
      <x:c r="AG25" s="226"/>
      <x:c r="AH25" s="226"/>
      <x:c r="AI25" s="226"/>
      <x:c r="AJ25" s="226"/>
      <x:c r="AK25" s="226"/>
      <x:c r="AL25" s="226"/>
    </x:row>
    <x:row r="26" spans="1:39" x14ac:dyDescent="0.3">
      <x:c r="B26" s="226"/>
      <x:c r="E26" s="272"/>
      <x:c r="F26" s="222"/>
      <x:c r="G26" s="226"/>
      <x:c r="H26" s="226"/>
      <x:c r="I26" s="226"/>
      <x:c r="J26" s="222"/>
      <x:c r="L26" s="226"/>
      <x:c r="M26" s="226"/>
      <x:c r="N26" s="226"/>
      <x:c r="O26" s="226"/>
      <x:c r="P26" s="226"/>
      <x:c r="Q26" s="226"/>
      <x:c r="R26" s="226"/>
      <x:c r="S26" s="226"/>
      <x:c r="T26" s="226"/>
      <x:c r="U26" s="226"/>
      <x:c r="V26" s="226"/>
      <x:c r="W26" s="226"/>
      <x:c r="X26" s="226"/>
      <x:c r="Y26" s="226"/>
      <x:c r="Z26" s="226"/>
      <x:c r="AA26" s="226"/>
      <x:c r="AB26" s="226"/>
      <x:c r="AC26" s="226"/>
      <x:c r="AD26" s="226"/>
      <x:c r="AE26" s="226"/>
      <x:c r="AF26" s="226"/>
      <x:c r="AG26" s="226"/>
      <x:c r="AH26" s="226"/>
      <x:c r="AI26" s="226"/>
      <x:c r="AJ26" s="226"/>
      <x:c r="AK26" s="226"/>
      <x:c r="AL26" s="226"/>
    </x:row>
    <x:row r="27" spans="1:39" x14ac:dyDescent="0.3">
      <x:c r="B27" s="226"/>
      <x:c r="E27" s="272"/>
      <x:c r="F27" s="222"/>
      <x:c r="G27" s="226"/>
      <x:c r="H27" s="226"/>
      <x:c r="I27" s="226"/>
      <x:c r="J27" s="222"/>
      <x:c r="L27" s="226"/>
      <x:c r="M27" s="226"/>
      <x:c r="N27" s="226"/>
      <x:c r="O27" s="226"/>
      <x:c r="P27" s="226"/>
      <x:c r="Q27" s="226"/>
      <x:c r="R27" s="226"/>
      <x:c r="S27" s="226"/>
      <x:c r="T27" s="226"/>
      <x:c r="U27" s="226"/>
      <x:c r="V27" s="226"/>
      <x:c r="W27" s="226"/>
      <x:c r="X27" s="226"/>
      <x:c r="Y27" s="226"/>
      <x:c r="Z27" s="226"/>
      <x:c r="AA27" s="226"/>
      <x:c r="AB27" s="226"/>
      <x:c r="AC27" s="226"/>
      <x:c r="AD27" s="226"/>
      <x:c r="AE27" s="226"/>
      <x:c r="AF27" s="226"/>
      <x:c r="AG27" s="226"/>
      <x:c r="AH27" s="226"/>
      <x:c r="AI27" s="226"/>
      <x:c r="AJ27" s="222"/>
      <x:c r="AK27" s="222"/>
      <x:c r="AL27" s="226"/>
    </x:row>
    <x:row r="28" spans="1:39" x14ac:dyDescent="0.3">
      <x:c r="B28" s="226"/>
      <x:c r="E28" s="272"/>
      <x:c r="F28" s="222"/>
      <x:c r="G28" s="226"/>
      <x:c r="H28" s="226"/>
      <x:c r="I28" s="226"/>
      <x:c r="J28" s="222"/>
      <x:c r="L28" s="226"/>
      <x:c r="M28" s="226"/>
      <x:c r="N28" s="226"/>
      <x:c r="O28" s="226"/>
      <x:c r="P28" s="226"/>
      <x:c r="Q28" s="226"/>
      <x:c r="R28" s="226"/>
      <x:c r="S28" s="226"/>
      <x:c r="T28" s="226"/>
      <x:c r="U28" s="226"/>
      <x:c r="V28" s="226"/>
      <x:c r="W28" s="226"/>
      <x:c r="X28" s="226"/>
      <x:c r="Y28" s="226"/>
      <x:c r="Z28" s="226"/>
      <x:c r="AA28" s="226"/>
      <x:c r="AB28" s="226"/>
      <x:c r="AC28" s="226"/>
      <x:c r="AD28" s="226"/>
      <x:c r="AE28" s="226"/>
      <x:c r="AF28" s="226"/>
      <x:c r="AG28" s="226"/>
      <x:c r="AH28" s="226"/>
      <x:c r="AI28" s="226"/>
      <x:c r="AJ28" s="226"/>
      <x:c r="AK28" s="226"/>
      <x:c r="AL28" s="226"/>
    </x:row>
    <x:row r="29" spans="1:39" x14ac:dyDescent="0.3">
      <x:c r="B29" s="226"/>
      <x:c r="E29" s="272"/>
      <x:c r="F29" s="222"/>
      <x:c r="G29" s="226"/>
      <x:c r="H29" s="226"/>
      <x:c r="I29" s="226"/>
      <x:c r="J29" s="222"/>
      <x:c r="L29" s="226"/>
      <x:c r="M29" s="226"/>
      <x:c r="N29" s="226"/>
      <x:c r="O29" s="226"/>
      <x:c r="P29" s="226"/>
      <x:c r="Q29" s="226"/>
      <x:c r="R29" s="226"/>
      <x:c r="S29" s="226"/>
      <x:c r="T29" s="226"/>
      <x:c r="U29" s="226"/>
      <x:c r="V29" s="226"/>
      <x:c r="W29" s="226"/>
      <x:c r="X29" s="226"/>
      <x:c r="Y29" s="226"/>
      <x:c r="Z29" s="226"/>
      <x:c r="AA29" s="226"/>
      <x:c r="AB29" s="226"/>
      <x:c r="AC29" s="226"/>
      <x:c r="AD29" s="226"/>
      <x:c r="AE29" s="226"/>
      <x:c r="AF29" s="226"/>
      <x:c r="AG29" s="226"/>
      <x:c r="AH29" s="226"/>
      <x:c r="AI29" s="226"/>
      <x:c r="AJ29" s="226"/>
      <x:c r="AK29" s="226"/>
      <x:c r="AL29" s="226"/>
    </x:row>
    <x:row r="30" spans="1:39" x14ac:dyDescent="0.3">
      <x:c r="B30" s="226"/>
      <x:c r="E30" s="272"/>
      <x:c r="F30" s="222"/>
      <x:c r="G30" s="226"/>
      <x:c r="H30" s="226"/>
      <x:c r="I30" s="226"/>
      <x:c r="J30" s="222"/>
      <x:c r="L30" s="226"/>
      <x:c r="M30" s="226"/>
      <x:c r="N30" s="226"/>
      <x:c r="O30" s="226"/>
      <x:c r="P30" s="226"/>
      <x:c r="Q30" s="226"/>
      <x:c r="R30" s="226"/>
      <x:c r="S30" s="226"/>
      <x:c r="T30" s="226"/>
      <x:c r="U30" s="226"/>
      <x:c r="V30" s="226"/>
      <x:c r="W30" s="226"/>
      <x:c r="X30" s="226"/>
      <x:c r="Y30" s="226"/>
      <x:c r="Z30" s="226"/>
      <x:c r="AA30" s="226"/>
      <x:c r="AB30" s="226"/>
      <x:c r="AC30" s="226"/>
      <x:c r="AD30" s="226"/>
      <x:c r="AE30" s="226"/>
      <x:c r="AF30" s="226"/>
      <x:c r="AG30" s="226"/>
      <x:c r="AH30" s="226"/>
      <x:c r="AI30" s="226"/>
      <x:c r="AJ30" s="226"/>
      <x:c r="AK30" s="226"/>
      <x:c r="AL30" s="226"/>
    </x:row>
    <x:row r="31" spans="1:39" x14ac:dyDescent="0.3">
      <x:c r="B31" s="226"/>
      <x:c r="E31" s="272"/>
      <x:c r="F31" s="226"/>
      <x:c r="G31" s="226"/>
      <x:c r="H31" s="226"/>
      <x:c r="I31" s="226"/>
      <x:c r="J31" s="226"/>
      <x:c r="L31" s="226"/>
      <x:c r="M31" s="226"/>
      <x:c r="N31" s="226"/>
      <x:c r="O31" s="226"/>
      <x:c r="P31" s="226"/>
      <x:c r="Q31" s="226"/>
      <x:c r="R31" s="226"/>
      <x:c r="S31" s="226"/>
      <x:c r="T31" s="226"/>
      <x:c r="U31" s="226"/>
      <x:c r="V31" s="226"/>
      <x:c r="W31" s="226"/>
      <x:c r="X31" s="226"/>
      <x:c r="Y31" s="226"/>
      <x:c r="Z31" s="226"/>
      <x:c r="AA31" s="226"/>
      <x:c r="AB31" s="226"/>
      <x:c r="AC31" s="226"/>
      <x:c r="AD31" s="226"/>
      <x:c r="AE31" s="226"/>
      <x:c r="AF31" s="226"/>
      <x:c r="AG31" s="226"/>
      <x:c r="AH31" s="226"/>
      <x:c r="AI31" s="226"/>
      <x:c r="AJ31" s="226"/>
      <x:c r="AK31" s="226"/>
      <x:c r="AL31" s="226"/>
    </x:row>
    <x:row r="32" spans="1:39" x14ac:dyDescent="0.3">
      <x:c r="B32" s="226"/>
      <x:c r="E32" s="272"/>
      <x:c r="F32" s="226"/>
      <x:c r="G32" s="226"/>
      <x:c r="H32" s="226"/>
      <x:c r="I32" s="226"/>
      <x:c r="J32" s="226"/>
      <x:c r="L32" s="226"/>
      <x:c r="M32" s="226"/>
      <x:c r="N32" s="226"/>
      <x:c r="O32" s="226"/>
      <x:c r="P32" s="226"/>
      <x:c r="Q32" s="226"/>
      <x:c r="R32" s="226"/>
      <x:c r="S32" s="226"/>
      <x:c r="T32" s="226"/>
      <x:c r="U32" s="226"/>
      <x:c r="V32" s="226"/>
      <x:c r="W32" s="226"/>
      <x:c r="X32" s="226"/>
      <x:c r="Y32" s="226"/>
      <x:c r="Z32" s="226"/>
      <x:c r="AA32" s="226"/>
      <x:c r="AB32" s="226"/>
      <x:c r="AC32" s="226"/>
      <x:c r="AD32" s="226"/>
      <x:c r="AE32" s="226"/>
      <x:c r="AF32" s="226"/>
      <x:c r="AG32" s="226"/>
      <x:c r="AH32" s="226"/>
      <x:c r="AI32" s="226"/>
      <x:c r="AJ32" s="226"/>
      <x:c r="AK32" s="226"/>
      <x:c r="AL32" s="226"/>
    </x:row>
    <x:row r="33" spans="1:39" x14ac:dyDescent="0.3">
      <x:c r="B33" s="226"/>
      <x:c r="E33" s="272"/>
      <x:c r="F33" s="226"/>
      <x:c r="G33" s="226"/>
      <x:c r="H33" s="226"/>
      <x:c r="I33" s="226"/>
      <x:c r="J33" s="226"/>
      <x:c r="L33" s="226"/>
      <x:c r="M33" s="226"/>
      <x:c r="N33" s="226"/>
      <x:c r="O33" s="226"/>
      <x:c r="P33" s="226"/>
      <x:c r="Q33" s="226"/>
      <x:c r="R33" s="226"/>
      <x:c r="S33" s="226"/>
      <x:c r="T33" s="226"/>
      <x:c r="U33" s="226"/>
      <x:c r="V33" s="226"/>
      <x:c r="W33" s="226"/>
      <x:c r="X33" s="226"/>
      <x:c r="Y33" s="226"/>
      <x:c r="Z33" s="226"/>
      <x:c r="AA33" s="226"/>
      <x:c r="AB33" s="226"/>
      <x:c r="AC33" s="226"/>
      <x:c r="AD33" s="226"/>
      <x:c r="AE33" s="226"/>
      <x:c r="AF33" s="226"/>
      <x:c r="AG33" s="226"/>
      <x:c r="AH33" s="226"/>
      <x:c r="AI33" s="226"/>
      <x:c r="AJ33" s="226"/>
      <x:c r="AK33" s="226"/>
      <x:c r="AL33" s="226"/>
    </x:row>
    <x:row r="34" spans="1:39" x14ac:dyDescent="0.3">
      <x:c r="B34" s="226"/>
      <x:c r="E34" s="272"/>
      <x:c r="F34" s="226"/>
      <x:c r="G34" s="226"/>
      <x:c r="H34" s="226"/>
      <x:c r="I34" s="226"/>
      <x:c r="J34" s="226"/>
      <x:c r="L34" s="226"/>
      <x:c r="M34" s="226"/>
      <x:c r="N34" s="226"/>
      <x:c r="O34" s="226"/>
      <x:c r="P34" s="226"/>
      <x:c r="Q34" s="226"/>
      <x:c r="R34" s="226"/>
      <x:c r="S34" s="226"/>
      <x:c r="T34" s="226"/>
      <x:c r="U34" s="226"/>
      <x:c r="V34" s="226"/>
      <x:c r="W34" s="226"/>
      <x:c r="X34" s="226"/>
      <x:c r="Y34" s="226"/>
      <x:c r="Z34" s="226"/>
      <x:c r="AA34" s="226"/>
      <x:c r="AB34" s="226"/>
      <x:c r="AC34" s="226"/>
      <x:c r="AD34" s="226"/>
      <x:c r="AE34" s="226"/>
      <x:c r="AF34" s="226"/>
      <x:c r="AG34" s="226"/>
      <x:c r="AH34" s="226"/>
      <x:c r="AI34" s="226"/>
      <x:c r="AJ34" s="226"/>
      <x:c r="AK34" s="226"/>
      <x:c r="AL34" s="226"/>
    </x:row>
    <x:row r="35" spans="1:39" x14ac:dyDescent="0.3">
      <x:c r="B35" s="226"/>
      <x:c r="E35" s="272"/>
      <x:c r="F35" s="226"/>
      <x:c r="G35" s="226"/>
      <x:c r="H35" s="226"/>
      <x:c r="I35" s="226"/>
      <x:c r="J35" s="226"/>
      <x:c r="L35" s="226"/>
      <x:c r="M35" s="226"/>
      <x:c r="N35" s="226"/>
      <x:c r="O35" s="226"/>
      <x:c r="P35" s="226"/>
      <x:c r="Q35" s="226"/>
      <x:c r="R35" s="226"/>
      <x:c r="S35" s="226"/>
      <x:c r="T35" s="226"/>
      <x:c r="U35" s="226"/>
      <x:c r="V35" s="226"/>
      <x:c r="W35" s="226"/>
      <x:c r="X35" s="226"/>
      <x:c r="Y35" s="226"/>
      <x:c r="Z35" s="226"/>
      <x:c r="AA35" s="226"/>
      <x:c r="AB35" s="226"/>
      <x:c r="AC35" s="226"/>
      <x:c r="AD35" s="226"/>
      <x:c r="AE35" s="226"/>
      <x:c r="AF35" s="226"/>
      <x:c r="AG35" s="226"/>
      <x:c r="AH35" s="226"/>
      <x:c r="AI35" s="226"/>
      <x:c r="AJ35" s="226"/>
      <x:c r="AK35" s="226"/>
      <x:c r="AL35" s="226"/>
    </x:row>
    <x:row r="36" spans="1:39" x14ac:dyDescent="0.3">
      <x:c r="B36" s="226"/>
      <x:c r="E36" s="272"/>
      <x:c r="F36" s="222"/>
      <x:c r="G36" s="226"/>
      <x:c r="H36" s="226"/>
      <x:c r="I36" s="226"/>
      <x:c r="J36" s="222"/>
      <x:c r="L36" s="226"/>
      <x:c r="M36" s="226"/>
      <x:c r="N36" s="226"/>
      <x:c r="O36" s="226"/>
      <x:c r="P36" s="226"/>
      <x:c r="Q36" s="226"/>
      <x:c r="R36" s="226"/>
      <x:c r="S36" s="226"/>
      <x:c r="T36" s="226"/>
      <x:c r="U36" s="226"/>
      <x:c r="V36" s="226"/>
      <x:c r="W36" s="226"/>
      <x:c r="X36" s="226"/>
      <x:c r="Y36" s="226"/>
      <x:c r="Z36" s="226"/>
      <x:c r="AA36" s="226"/>
      <x:c r="AB36" s="226"/>
      <x:c r="AC36" s="226"/>
      <x:c r="AD36" s="226"/>
      <x:c r="AE36" s="226"/>
      <x:c r="AF36" s="226"/>
      <x:c r="AG36" s="226"/>
      <x:c r="AH36" s="226"/>
      <x:c r="AI36" s="226"/>
      <x:c r="AJ36" s="226"/>
      <x:c r="AK36" s="226"/>
      <x:c r="AL36" s="226"/>
    </x:row>
    <x:row r="37" spans="1:39" x14ac:dyDescent="0.3">
      <x:c r="B37" s="226"/>
      <x:c r="E37" s="272"/>
      <x:c r="F37" s="222"/>
      <x:c r="G37" s="226"/>
      <x:c r="H37" s="226"/>
      <x:c r="I37" s="226"/>
      <x:c r="J37" s="222"/>
      <x:c r="L37" s="226"/>
      <x:c r="M37" s="226"/>
      <x:c r="N37" s="226"/>
      <x:c r="O37" s="226"/>
      <x:c r="P37" s="226"/>
      <x:c r="Q37" s="226"/>
      <x:c r="R37" s="226"/>
      <x:c r="S37" s="226"/>
      <x:c r="T37" s="226"/>
      <x:c r="U37" s="226"/>
      <x:c r="V37" s="226"/>
      <x:c r="W37" s="226"/>
      <x:c r="X37" s="226"/>
      <x:c r="Y37" s="226"/>
      <x:c r="Z37" s="226"/>
      <x:c r="AA37" s="226"/>
      <x:c r="AB37" s="226"/>
      <x:c r="AC37" s="226"/>
      <x:c r="AD37" s="226"/>
      <x:c r="AE37" s="226"/>
      <x:c r="AF37" s="226"/>
      <x:c r="AG37" s="226"/>
      <x:c r="AH37" s="226"/>
      <x:c r="AI37" s="226"/>
      <x:c r="AJ37" s="222"/>
      <x:c r="AK37" s="222"/>
      <x:c r="AL37" s="226"/>
    </x:row>
    <x:row r="38" spans="1:39" x14ac:dyDescent="0.3">
      <x:c r="B38" s="226"/>
      <x:c r="E38" s="272"/>
      <x:c r="F38" s="222"/>
      <x:c r="G38" s="226"/>
      <x:c r="H38" s="226"/>
      <x:c r="I38" s="226"/>
      <x:c r="J38" s="222"/>
      <x:c r="L38" s="226"/>
      <x:c r="M38" s="226"/>
      <x:c r="N38" s="226"/>
      <x:c r="O38" s="226"/>
      <x:c r="P38" s="226"/>
      <x:c r="Q38" s="226"/>
      <x:c r="R38" s="226"/>
      <x:c r="S38" s="226"/>
      <x:c r="T38" s="226"/>
      <x:c r="U38" s="226"/>
      <x:c r="V38" s="226"/>
      <x:c r="W38" s="226"/>
      <x:c r="X38" s="226"/>
      <x:c r="Y38" s="226"/>
      <x:c r="Z38" s="226"/>
      <x:c r="AA38" s="226"/>
      <x:c r="AB38" s="226"/>
      <x:c r="AC38" s="226"/>
      <x:c r="AD38" s="226"/>
      <x:c r="AE38" s="226"/>
      <x:c r="AF38" s="226"/>
      <x:c r="AG38" s="226"/>
      <x:c r="AH38" s="226"/>
      <x:c r="AI38" s="226"/>
      <x:c r="AJ38" s="222"/>
      <x:c r="AK38" s="222"/>
      <x:c r="AL38" s="226"/>
    </x:row>
    <x:row r="39" spans="1:39" x14ac:dyDescent="0.3">
      <x:c r="B39" s="226"/>
      <x:c r="E39" s="272"/>
      <x:c r="F39" s="222"/>
      <x:c r="G39" s="226"/>
      <x:c r="H39" s="226"/>
      <x:c r="I39" s="226"/>
      <x:c r="J39" s="222"/>
      <x:c r="L39" s="226"/>
      <x:c r="M39" s="226"/>
      <x:c r="N39" s="226"/>
      <x:c r="O39" s="226"/>
      <x:c r="P39" s="226"/>
      <x:c r="Q39" s="226"/>
      <x:c r="R39" s="226"/>
      <x:c r="S39" s="226"/>
      <x:c r="T39" s="226"/>
      <x:c r="U39" s="226"/>
      <x:c r="V39" s="226"/>
      <x:c r="W39" s="226"/>
      <x:c r="X39" s="226"/>
      <x:c r="Y39" s="226"/>
      <x:c r="Z39" s="226"/>
      <x:c r="AA39" s="226"/>
      <x:c r="AB39" s="226"/>
      <x:c r="AC39" s="226"/>
      <x:c r="AD39" s="226"/>
      <x:c r="AE39" s="226"/>
      <x:c r="AF39" s="226"/>
      <x:c r="AG39" s="226"/>
      <x:c r="AH39" s="226"/>
      <x:c r="AI39" s="226"/>
      <x:c r="AJ39" s="226"/>
      <x:c r="AK39" s="226"/>
      <x:c r="AL39" s="226"/>
    </x:row>
    <x:row r="40" spans="1:39" x14ac:dyDescent="0.3">
      <x:c r="B40" s="226"/>
      <x:c r="E40" s="272"/>
      <x:c r="F40" s="222"/>
      <x:c r="G40" s="226"/>
      <x:c r="H40" s="226"/>
      <x:c r="I40" s="226"/>
      <x:c r="J40" s="222"/>
      <x:c r="L40" s="226"/>
      <x:c r="M40" s="226"/>
      <x:c r="N40" s="226"/>
      <x:c r="O40" s="226"/>
      <x:c r="P40" s="226"/>
      <x:c r="Q40" s="226"/>
      <x:c r="R40" s="226"/>
      <x:c r="S40" s="226"/>
      <x:c r="T40" s="226"/>
      <x:c r="U40" s="226"/>
      <x:c r="V40" s="226"/>
      <x:c r="W40" s="226"/>
      <x:c r="X40" s="226"/>
      <x:c r="Y40" s="226"/>
      <x:c r="Z40" s="226"/>
      <x:c r="AA40" s="226"/>
      <x:c r="AB40" s="226"/>
      <x:c r="AC40" s="226"/>
      <x:c r="AD40" s="226"/>
      <x:c r="AE40" s="226"/>
      <x:c r="AF40" s="226"/>
      <x:c r="AG40" s="226"/>
      <x:c r="AH40" s="226"/>
      <x:c r="AI40" s="226"/>
      <x:c r="AJ40" s="226"/>
      <x:c r="AK40" s="226"/>
      <x:c r="AL40" s="226"/>
    </x:row>
    <x:row r="41" spans="1:39" x14ac:dyDescent="0.3">
      <x:c r="B41" s="226"/>
      <x:c r="E41" s="272"/>
      <x:c r="F41" s="226"/>
      <x:c r="G41" s="226"/>
      <x:c r="H41" s="226"/>
      <x:c r="I41" s="226"/>
      <x:c r="J41" s="226"/>
      <x:c r="L41" s="226"/>
      <x:c r="M41" s="226"/>
      <x:c r="N41" s="226"/>
      <x:c r="O41" s="226"/>
      <x:c r="P41" s="226"/>
      <x:c r="Q41" s="226"/>
      <x:c r="R41" s="226"/>
      <x:c r="S41" s="226"/>
      <x:c r="T41" s="226"/>
      <x:c r="U41" s="226"/>
      <x:c r="V41" s="226"/>
      <x:c r="W41" s="226"/>
      <x:c r="X41" s="226"/>
      <x:c r="Y41" s="226"/>
      <x:c r="Z41" s="226"/>
      <x:c r="AA41" s="226"/>
      <x:c r="AB41" s="226"/>
      <x:c r="AC41" s="226"/>
      <x:c r="AD41" s="226"/>
      <x:c r="AE41" s="226"/>
      <x:c r="AF41" s="226"/>
      <x:c r="AG41" s="226"/>
      <x:c r="AH41" s="226"/>
      <x:c r="AI41" s="226"/>
      <x:c r="AJ41" s="226"/>
      <x:c r="AK41" s="226"/>
      <x:c r="AL41" s="226"/>
    </x:row>
    <x:row r="42" spans="1:39" x14ac:dyDescent="0.3">
      <x:c r="B42" s="226"/>
      <x:c r="E42" s="272"/>
      <x:c r="F42" s="226"/>
      <x:c r="G42" s="226"/>
      <x:c r="H42" s="226"/>
      <x:c r="I42" s="226"/>
      <x:c r="J42" s="226"/>
      <x:c r="L42" s="226"/>
      <x:c r="M42" s="226"/>
      <x:c r="N42" s="226"/>
      <x:c r="O42" s="226"/>
      <x:c r="P42" s="226"/>
      <x:c r="Q42" s="226"/>
      <x:c r="R42" s="226"/>
      <x:c r="S42" s="226"/>
      <x:c r="T42" s="226"/>
      <x:c r="U42" s="226"/>
      <x:c r="V42" s="226"/>
      <x:c r="W42" s="226"/>
      <x:c r="X42" s="226"/>
      <x:c r="Y42" s="226"/>
      <x:c r="Z42" s="226"/>
      <x:c r="AA42" s="226"/>
      <x:c r="AB42" s="226"/>
      <x:c r="AC42" s="226"/>
      <x:c r="AD42" s="226"/>
      <x:c r="AE42" s="226"/>
      <x:c r="AF42" s="226"/>
      <x:c r="AG42" s="226"/>
      <x:c r="AH42" s="226"/>
      <x:c r="AI42" s="226"/>
      <x:c r="AJ42" s="226"/>
      <x:c r="AK42" s="226"/>
      <x:c r="AL42" s="226"/>
    </x:row>
    <x:row r="43" spans="1:39" x14ac:dyDescent="0.3">
      <x:c r="B43" s="226"/>
      <x:c r="E43" s="272"/>
      <x:c r="F43" s="226"/>
      <x:c r="G43" s="226"/>
      <x:c r="H43" s="226"/>
      <x:c r="I43" s="226"/>
      <x:c r="J43" s="226"/>
      <x:c r="L43" s="226"/>
      <x:c r="M43" s="226"/>
      <x:c r="N43" s="226"/>
      <x:c r="O43" s="226"/>
      <x:c r="P43" s="226"/>
      <x:c r="Q43" s="226"/>
      <x:c r="R43" s="226"/>
      <x:c r="S43" s="226"/>
      <x:c r="T43" s="226"/>
      <x:c r="U43" s="226"/>
      <x:c r="V43" s="226"/>
      <x:c r="W43" s="226"/>
      <x:c r="X43" s="226"/>
      <x:c r="Y43" s="226"/>
      <x:c r="Z43" s="226"/>
      <x:c r="AA43" s="226"/>
      <x:c r="AB43" s="226"/>
      <x:c r="AC43" s="226"/>
      <x:c r="AD43" s="226"/>
      <x:c r="AE43" s="226"/>
      <x:c r="AF43" s="226"/>
      <x:c r="AG43" s="226"/>
      <x:c r="AH43" s="226"/>
      <x:c r="AI43" s="226"/>
      <x:c r="AJ43" s="226"/>
      <x:c r="AK43" s="226"/>
      <x:c r="AL43" s="226"/>
    </x:row>
    <x:row r="44" spans="1:39" x14ac:dyDescent="0.3">
      <x:c r="B44" s="226"/>
      <x:c r="E44" s="272"/>
      <x:c r="F44" s="226"/>
      <x:c r="G44" s="226"/>
      <x:c r="H44" s="226"/>
      <x:c r="I44" s="226"/>
      <x:c r="J44" s="226"/>
      <x:c r="L44" s="226"/>
      <x:c r="M44" s="226"/>
      <x:c r="N44" s="226"/>
      <x:c r="O44" s="226"/>
      <x:c r="P44" s="226"/>
      <x:c r="Q44" s="226"/>
      <x:c r="R44" s="226"/>
      <x:c r="S44" s="226"/>
      <x:c r="T44" s="226"/>
      <x:c r="U44" s="226"/>
      <x:c r="V44" s="226"/>
      <x:c r="W44" s="226"/>
      <x:c r="X44" s="226"/>
      <x:c r="Y44" s="226"/>
      <x:c r="Z44" s="226"/>
      <x:c r="AA44" s="226"/>
      <x:c r="AB44" s="226"/>
      <x:c r="AC44" s="226"/>
      <x:c r="AD44" s="226"/>
      <x:c r="AE44" s="226"/>
      <x:c r="AF44" s="226"/>
      <x:c r="AG44" s="226"/>
      <x:c r="AH44" s="226"/>
      <x:c r="AI44" s="226"/>
      <x:c r="AJ44" s="226"/>
      <x:c r="AK44" s="226"/>
      <x:c r="AL44" s="226"/>
    </x:row>
    <x:row r="45" spans="1:39" x14ac:dyDescent="0.3">
      <x:c r="B45" s="226"/>
      <x:c r="E45" s="272"/>
      <x:c r="F45" s="226"/>
      <x:c r="G45" s="226"/>
      <x:c r="H45" s="226"/>
      <x:c r="I45" s="226"/>
      <x:c r="J45" s="226"/>
      <x:c r="L45" s="226"/>
      <x:c r="M45" s="226"/>
      <x:c r="N45" s="226"/>
      <x:c r="O45" s="226"/>
      <x:c r="P45" s="226"/>
      <x:c r="Q45" s="226"/>
      <x:c r="R45" s="226"/>
      <x:c r="S45" s="226"/>
      <x:c r="T45" s="226"/>
      <x:c r="U45" s="226"/>
      <x:c r="V45" s="226"/>
      <x:c r="W45" s="226"/>
      <x:c r="X45" s="226"/>
      <x:c r="Y45" s="226"/>
      <x:c r="Z45" s="226"/>
      <x:c r="AA45" s="226"/>
      <x:c r="AB45" s="226"/>
      <x:c r="AC45" s="226"/>
      <x:c r="AD45" s="226"/>
      <x:c r="AE45" s="226"/>
      <x:c r="AF45" s="226"/>
      <x:c r="AG45" s="226"/>
      <x:c r="AH45" s="226"/>
      <x:c r="AI45" s="226"/>
      <x:c r="AJ45" s="226"/>
      <x:c r="AK45" s="226"/>
      <x:c r="AL45" s="226"/>
    </x:row>
    <x:row r="46" spans="1:39" x14ac:dyDescent="0.3">
      <x:c r="B46" s="226"/>
      <x:c r="E46" s="272"/>
      <x:c r="F46" s="226"/>
      <x:c r="G46" s="226"/>
      <x:c r="H46" s="226"/>
      <x:c r="I46" s="226"/>
      <x:c r="J46" s="226"/>
      <x:c r="L46" s="226"/>
      <x:c r="M46" s="226"/>
      <x:c r="N46" s="226"/>
      <x:c r="O46" s="226"/>
      <x:c r="P46" s="226"/>
      <x:c r="Q46" s="226"/>
      <x:c r="R46" s="226"/>
      <x:c r="S46" s="226"/>
      <x:c r="T46" s="226"/>
      <x:c r="U46" s="226"/>
      <x:c r="V46" s="226"/>
      <x:c r="W46" s="226"/>
      <x:c r="X46" s="226"/>
      <x:c r="Y46" s="226"/>
      <x:c r="Z46" s="226"/>
      <x:c r="AA46" s="226"/>
      <x:c r="AB46" s="226"/>
      <x:c r="AC46" s="226"/>
      <x:c r="AD46" s="226"/>
      <x:c r="AE46" s="226"/>
      <x:c r="AF46" s="226"/>
      <x:c r="AG46" s="226"/>
      <x:c r="AH46" s="226"/>
      <x:c r="AI46" s="226"/>
      <x:c r="AJ46" s="226"/>
      <x:c r="AK46" s="226"/>
      <x:c r="AL46" s="226"/>
    </x:row>
    <x:row r="47" spans="1:39" x14ac:dyDescent="0.3">
      <x:c r="B47" s="226"/>
      <x:c r="E47" s="272"/>
      <x:c r="F47" s="226"/>
      <x:c r="G47" s="226"/>
      <x:c r="H47" s="226"/>
      <x:c r="I47" s="226"/>
      <x:c r="J47" s="226"/>
      <x:c r="L47" s="226"/>
      <x:c r="M47" s="226"/>
      <x:c r="N47" s="226"/>
      <x:c r="O47" s="226"/>
      <x:c r="P47" s="226"/>
      <x:c r="Q47" s="226"/>
      <x:c r="R47" s="226"/>
      <x:c r="S47" s="226"/>
      <x:c r="T47" s="226"/>
      <x:c r="U47" s="226"/>
      <x:c r="V47" s="226"/>
      <x:c r="W47" s="226"/>
      <x:c r="X47" s="226"/>
      <x:c r="Y47" s="226"/>
      <x:c r="Z47" s="226"/>
      <x:c r="AA47" s="226"/>
      <x:c r="AB47" s="226"/>
      <x:c r="AC47" s="226"/>
      <x:c r="AD47" s="226"/>
      <x:c r="AE47" s="226"/>
      <x:c r="AF47" s="226"/>
      <x:c r="AG47" s="226"/>
      <x:c r="AH47" s="226"/>
      <x:c r="AI47" s="226"/>
      <x:c r="AJ47" s="226"/>
      <x:c r="AK47" s="226"/>
      <x:c r="AL47" s="226"/>
    </x:row>
    <x:row r="48" spans="1:39" x14ac:dyDescent="0.3">
      <x:c r="B48" s="226"/>
      <x:c r="E48" s="272"/>
      <x:c r="F48" s="226"/>
      <x:c r="G48" s="226"/>
      <x:c r="H48" s="226"/>
      <x:c r="I48" s="226"/>
      <x:c r="J48" s="226"/>
      <x:c r="L48" s="226"/>
      <x:c r="M48" s="226"/>
      <x:c r="N48" s="226"/>
      <x:c r="O48" s="226"/>
      <x:c r="P48" s="226"/>
      <x:c r="Q48" s="226"/>
      <x:c r="R48" s="226"/>
      <x:c r="S48" s="226"/>
      <x:c r="T48" s="226"/>
      <x:c r="U48" s="226"/>
      <x:c r="V48" s="226"/>
      <x:c r="W48" s="226"/>
      <x:c r="X48" s="226"/>
      <x:c r="Y48" s="226"/>
      <x:c r="Z48" s="226"/>
      <x:c r="AA48" s="226"/>
      <x:c r="AB48" s="226"/>
      <x:c r="AC48" s="226"/>
      <x:c r="AD48" s="226"/>
      <x:c r="AE48" s="226"/>
      <x:c r="AF48" s="226"/>
      <x:c r="AG48" s="226"/>
      <x:c r="AH48" s="226"/>
      <x:c r="AI48" s="226"/>
      <x:c r="AJ48" s="226"/>
      <x:c r="AK48" s="226"/>
      <x:c r="AL48" s="226"/>
    </x:row>
    <x:row r="49" spans="1:39" x14ac:dyDescent="0.3">
      <x:c r="B49" s="226"/>
      <x:c r="E49" s="272"/>
      <x:c r="F49" s="226"/>
      <x:c r="G49" s="226"/>
      <x:c r="H49" s="226"/>
      <x:c r="I49" s="226"/>
      <x:c r="J49" s="226"/>
      <x:c r="L49" s="226"/>
      <x:c r="M49" s="226"/>
      <x:c r="N49" s="226"/>
      <x:c r="O49" s="226"/>
      <x:c r="P49" s="226"/>
      <x:c r="Q49" s="226"/>
      <x:c r="R49" s="226"/>
      <x:c r="S49" s="226"/>
      <x:c r="T49" s="226"/>
      <x:c r="U49" s="226"/>
      <x:c r="V49" s="226"/>
      <x:c r="W49" s="226"/>
      <x:c r="X49" s="226"/>
      <x:c r="Y49" s="226"/>
      <x:c r="Z49" s="226"/>
      <x:c r="AA49" s="226"/>
      <x:c r="AB49" s="226"/>
      <x:c r="AC49" s="226"/>
      <x:c r="AD49" s="226"/>
      <x:c r="AE49" s="226"/>
      <x:c r="AF49" s="226"/>
      <x:c r="AG49" s="226"/>
      <x:c r="AH49" s="226"/>
      <x:c r="AI49" s="226"/>
      <x:c r="AJ49" s="226"/>
      <x:c r="AK49" s="226"/>
      <x:c r="AL49" s="226"/>
    </x:row>
    <x:row r="50" spans="1:39" x14ac:dyDescent="0.3">
      <x:c r="B50" s="226"/>
      <x:c r="E50" s="272"/>
      <x:c r="F50" s="226"/>
      <x:c r="G50" s="226"/>
      <x:c r="H50" s="226"/>
      <x:c r="I50" s="226"/>
      <x:c r="J50" s="226"/>
      <x:c r="L50" s="226"/>
      <x:c r="M50" s="226"/>
      <x:c r="N50" s="226"/>
      <x:c r="O50" s="226"/>
      <x:c r="P50" s="226"/>
      <x:c r="Q50" s="226"/>
      <x:c r="R50" s="226"/>
      <x:c r="S50" s="226"/>
      <x:c r="T50" s="226"/>
      <x:c r="U50" s="226"/>
      <x:c r="V50" s="226"/>
      <x:c r="W50" s="226"/>
      <x:c r="X50" s="226"/>
      <x:c r="Y50" s="226"/>
      <x:c r="Z50" s="226"/>
      <x:c r="AA50" s="226"/>
      <x:c r="AB50" s="226"/>
      <x:c r="AC50" s="226"/>
      <x:c r="AD50" s="226"/>
      <x:c r="AE50" s="226"/>
      <x:c r="AF50" s="226"/>
      <x:c r="AG50" s="226"/>
      <x:c r="AH50" s="226"/>
      <x:c r="AI50" s="226"/>
      <x:c r="AJ50" s="226"/>
      <x:c r="AK50" s="226"/>
      <x:c r="AL50" s="226"/>
    </x:row>
    <x:row r="51" spans="1:39" x14ac:dyDescent="0.3">
      <x:c r="B51" s="226"/>
      <x:c r="E51" s="272"/>
      <x:c r="F51" s="226"/>
      <x:c r="G51" s="226"/>
      <x:c r="H51" s="226"/>
      <x:c r="I51" s="226"/>
      <x:c r="J51" s="226"/>
      <x:c r="L51" s="226"/>
      <x:c r="M51" s="226"/>
      <x:c r="N51" s="226"/>
      <x:c r="O51" s="226"/>
      <x:c r="P51" s="226"/>
      <x:c r="Q51" s="226"/>
      <x:c r="R51" s="226"/>
      <x:c r="S51" s="226"/>
      <x:c r="T51" s="226"/>
      <x:c r="U51" s="226"/>
      <x:c r="V51" s="226"/>
      <x:c r="W51" s="226"/>
      <x:c r="X51" s="226"/>
      <x:c r="Y51" s="226"/>
      <x:c r="Z51" s="226"/>
      <x:c r="AA51" s="226"/>
      <x:c r="AB51" s="226"/>
      <x:c r="AC51" s="226"/>
      <x:c r="AD51" s="226"/>
      <x:c r="AE51" s="226"/>
      <x:c r="AF51" s="226"/>
      <x:c r="AG51" s="226"/>
      <x:c r="AH51" s="226"/>
      <x:c r="AI51" s="226"/>
      <x:c r="AJ51" s="226"/>
      <x:c r="AK51" s="226"/>
      <x:c r="AL51" s="226"/>
    </x:row>
    <x:row r="52" spans="1:39" x14ac:dyDescent="0.3">
      <x:c r="B52" s="226"/>
      <x:c r="E52" s="272"/>
      <x:c r="F52" s="226"/>
      <x:c r="G52" s="226"/>
      <x:c r="H52" s="226"/>
      <x:c r="I52" s="226"/>
      <x:c r="J52" s="226"/>
      <x:c r="L52" s="226"/>
      <x:c r="M52" s="226"/>
      <x:c r="N52" s="226"/>
      <x:c r="O52" s="226"/>
      <x:c r="P52" s="226"/>
      <x:c r="Q52" s="226"/>
      <x:c r="R52" s="226"/>
      <x:c r="S52" s="226"/>
      <x:c r="T52" s="226"/>
      <x:c r="U52" s="226"/>
      <x:c r="V52" s="226"/>
      <x:c r="W52" s="226"/>
      <x:c r="X52" s="226"/>
      <x:c r="Y52" s="226"/>
      <x:c r="Z52" s="226"/>
      <x:c r="AA52" s="226"/>
      <x:c r="AB52" s="226"/>
      <x:c r="AC52" s="226"/>
      <x:c r="AD52" s="226"/>
      <x:c r="AE52" s="226"/>
      <x:c r="AF52" s="226"/>
      <x:c r="AG52" s="226"/>
      <x:c r="AH52" s="226"/>
      <x:c r="AI52" s="226"/>
      <x:c r="AJ52" s="226"/>
      <x:c r="AK52" s="226"/>
      <x:c r="AL52" s="226"/>
    </x:row>
    <x:row r="53" spans="1:39" x14ac:dyDescent="0.3">
      <x:c r="B53" s="226"/>
      <x:c r="E53" s="272"/>
      <x:c r="F53" s="226"/>
      <x:c r="G53" s="226"/>
      <x:c r="H53" s="226"/>
      <x:c r="I53" s="226"/>
      <x:c r="J53" s="226"/>
      <x:c r="L53" s="226"/>
      <x:c r="M53" s="226"/>
      <x:c r="N53" s="226"/>
      <x:c r="O53" s="226"/>
      <x:c r="P53" s="226"/>
      <x:c r="Q53" s="226"/>
      <x:c r="R53" s="226"/>
      <x:c r="S53" s="226"/>
      <x:c r="T53" s="226"/>
      <x:c r="U53" s="226"/>
      <x:c r="V53" s="226"/>
      <x:c r="W53" s="226"/>
      <x:c r="X53" s="226"/>
      <x:c r="Y53" s="226"/>
      <x:c r="Z53" s="226"/>
      <x:c r="AA53" s="226"/>
      <x:c r="AB53" s="226"/>
      <x:c r="AC53" s="226"/>
      <x:c r="AD53" s="226"/>
      <x:c r="AE53" s="226"/>
      <x:c r="AF53" s="226"/>
      <x:c r="AG53" s="226"/>
      <x:c r="AH53" s="226"/>
      <x:c r="AI53" s="226"/>
      <x:c r="AJ53" s="226"/>
      <x:c r="AK53" s="226"/>
      <x:c r="AL53" s="226"/>
    </x:row>
    <x:row r="54" spans="1:39" x14ac:dyDescent="0.3">
      <x:c r="B54" s="226"/>
      <x:c r="E54" s="272"/>
      <x:c r="F54" s="226"/>
      <x:c r="G54" s="226"/>
      <x:c r="H54" s="226"/>
      <x:c r="I54" s="226"/>
      <x:c r="J54" s="226"/>
      <x:c r="L54" s="226"/>
      <x:c r="M54" s="226"/>
      <x:c r="N54" s="226"/>
      <x:c r="O54" s="226"/>
      <x:c r="P54" s="226"/>
      <x:c r="Q54" s="226"/>
      <x:c r="R54" s="226"/>
      <x:c r="S54" s="226"/>
      <x:c r="T54" s="226"/>
      <x:c r="U54" s="226"/>
      <x:c r="V54" s="226"/>
      <x:c r="W54" s="226"/>
      <x:c r="X54" s="226"/>
      <x:c r="Y54" s="226"/>
      <x:c r="Z54" s="226"/>
      <x:c r="AA54" s="226"/>
      <x:c r="AB54" s="226"/>
      <x:c r="AC54" s="226"/>
      <x:c r="AD54" s="226"/>
      <x:c r="AE54" s="226"/>
      <x:c r="AF54" s="226"/>
      <x:c r="AG54" s="226"/>
      <x:c r="AH54" s="226"/>
      <x:c r="AI54" s="226"/>
      <x:c r="AJ54" s="226"/>
      <x:c r="AK54" s="226"/>
      <x:c r="AL54" s="226"/>
    </x:row>
    <x:row r="55" spans="1:39" x14ac:dyDescent="0.3">
      <x:c r="B55" s="226"/>
      <x:c r="E55" s="272"/>
      <x:c r="F55" s="226"/>
      <x:c r="G55" s="226"/>
      <x:c r="H55" s="226"/>
      <x:c r="I55" s="226"/>
      <x:c r="J55" s="226"/>
      <x:c r="L55" s="226"/>
      <x:c r="M55" s="226"/>
      <x:c r="N55" s="226"/>
      <x:c r="O55" s="226"/>
      <x:c r="P55" s="226"/>
      <x:c r="Q55" s="226"/>
      <x:c r="R55" s="226"/>
      <x:c r="S55" s="226"/>
      <x:c r="T55" s="226"/>
      <x:c r="U55" s="226"/>
      <x:c r="V55" s="226"/>
      <x:c r="W55" s="226"/>
      <x:c r="X55" s="226"/>
      <x:c r="Y55" s="226"/>
      <x:c r="Z55" s="226"/>
      <x:c r="AA55" s="226"/>
      <x:c r="AB55" s="226"/>
      <x:c r="AC55" s="226"/>
      <x:c r="AD55" s="226"/>
      <x:c r="AE55" s="226"/>
      <x:c r="AF55" s="226"/>
      <x:c r="AG55" s="226"/>
      <x:c r="AH55" s="226"/>
      <x:c r="AI55" s="226"/>
      <x:c r="AJ55" s="226"/>
      <x:c r="AK55" s="226"/>
      <x:c r="AL55" s="226"/>
    </x:row>
    <x:row r="56" spans="1:39" x14ac:dyDescent="0.3">
      <x:c r="B56" s="226"/>
      <x:c r="E56" s="272"/>
      <x:c r="F56" s="226"/>
      <x:c r="G56" s="226"/>
      <x:c r="H56" s="226"/>
      <x:c r="I56" s="226"/>
      <x:c r="J56" s="226"/>
      <x:c r="L56" s="226"/>
      <x:c r="M56" s="226"/>
      <x:c r="N56" s="226"/>
      <x:c r="O56" s="226"/>
      <x:c r="P56" s="226"/>
      <x:c r="Q56" s="226"/>
      <x:c r="R56" s="226"/>
      <x:c r="S56" s="226"/>
      <x:c r="T56" s="226"/>
      <x:c r="U56" s="226"/>
      <x:c r="V56" s="226"/>
      <x:c r="W56" s="226"/>
      <x:c r="X56" s="226"/>
      <x:c r="Y56" s="226"/>
      <x:c r="Z56" s="226"/>
      <x:c r="AA56" s="226"/>
      <x:c r="AB56" s="226"/>
      <x:c r="AC56" s="226"/>
      <x:c r="AD56" s="226"/>
      <x:c r="AE56" s="226"/>
      <x:c r="AF56" s="226"/>
      <x:c r="AG56" s="226"/>
      <x:c r="AH56" s="226"/>
      <x:c r="AI56" s="226"/>
      <x:c r="AJ56" s="226"/>
      <x:c r="AK56" s="226"/>
      <x:c r="AL56" s="226"/>
    </x:row>
    <x:row r="57" spans="1:39" x14ac:dyDescent="0.3">
      <x:c r="B57" s="226"/>
      <x:c r="E57" s="272"/>
      <x:c r="F57" s="226"/>
      <x:c r="G57" s="226"/>
      <x:c r="H57" s="226"/>
      <x:c r="I57" s="226"/>
      <x:c r="J57" s="226"/>
      <x:c r="L57" s="226"/>
      <x:c r="M57" s="226"/>
      <x:c r="N57" s="226"/>
      <x:c r="O57" s="226"/>
      <x:c r="P57" s="226"/>
      <x:c r="Q57" s="226"/>
      <x:c r="R57" s="226"/>
      <x:c r="S57" s="226"/>
      <x:c r="T57" s="226"/>
      <x:c r="U57" s="226"/>
      <x:c r="V57" s="226"/>
      <x:c r="W57" s="226"/>
      <x:c r="X57" s="226"/>
      <x:c r="Y57" s="226"/>
      <x:c r="Z57" s="226"/>
      <x:c r="AA57" s="226"/>
      <x:c r="AB57" s="226"/>
      <x:c r="AC57" s="226"/>
      <x:c r="AD57" s="226"/>
      <x:c r="AE57" s="226"/>
      <x:c r="AF57" s="226"/>
      <x:c r="AG57" s="226"/>
      <x:c r="AH57" s="226"/>
      <x:c r="AI57" s="226"/>
      <x:c r="AJ57" s="226"/>
      <x:c r="AK57" s="226"/>
      <x:c r="AL57" s="226"/>
    </x:row>
    <x:row r="58" spans="1:39" x14ac:dyDescent="0.3">
      <x:c r="B58" s="226"/>
      <x:c r="E58" s="272"/>
      <x:c r="F58" s="226"/>
      <x:c r="G58" s="226"/>
      <x:c r="H58" s="226"/>
      <x:c r="I58" s="226"/>
      <x:c r="J58" s="226"/>
      <x:c r="L58" s="226"/>
      <x:c r="M58" s="226"/>
      <x:c r="N58" s="226"/>
      <x:c r="O58" s="226"/>
      <x:c r="P58" s="226"/>
      <x:c r="Q58" s="226"/>
      <x:c r="R58" s="226"/>
      <x:c r="S58" s="226"/>
      <x:c r="T58" s="226"/>
      <x:c r="U58" s="226"/>
      <x:c r="V58" s="226"/>
      <x:c r="W58" s="226"/>
      <x:c r="X58" s="226"/>
      <x:c r="Y58" s="226"/>
      <x:c r="Z58" s="226"/>
      <x:c r="AA58" s="226"/>
      <x:c r="AB58" s="226"/>
      <x:c r="AC58" s="226"/>
      <x:c r="AD58" s="226"/>
      <x:c r="AE58" s="226"/>
      <x:c r="AF58" s="226"/>
      <x:c r="AG58" s="226"/>
      <x:c r="AH58" s="226"/>
      <x:c r="AI58" s="226"/>
      <x:c r="AJ58" s="226"/>
      <x:c r="AK58" s="226"/>
      <x:c r="AL58" s="226"/>
    </x:row>
    <x:row r="59" spans="1:39" x14ac:dyDescent="0.3">
      <x:c r="B59" s="226"/>
      <x:c r="E59" s="272"/>
      <x:c r="F59" s="226"/>
      <x:c r="G59" s="226"/>
      <x:c r="H59" s="226"/>
      <x:c r="I59" s="226"/>
      <x:c r="J59" s="226"/>
      <x:c r="L59" s="226"/>
      <x:c r="M59" s="226"/>
      <x:c r="N59" s="226"/>
      <x:c r="O59" s="226"/>
      <x:c r="P59" s="226"/>
      <x:c r="Q59" s="226"/>
      <x:c r="R59" s="226"/>
      <x:c r="S59" s="226"/>
      <x:c r="T59" s="226"/>
      <x:c r="U59" s="226"/>
      <x:c r="V59" s="226"/>
      <x:c r="W59" s="226"/>
      <x:c r="X59" s="226"/>
      <x:c r="Y59" s="226"/>
      <x:c r="Z59" s="226"/>
      <x:c r="AA59" s="226"/>
      <x:c r="AB59" s="226"/>
      <x:c r="AC59" s="226"/>
      <x:c r="AD59" s="226"/>
      <x:c r="AE59" s="226"/>
      <x:c r="AF59" s="226"/>
      <x:c r="AG59" s="226"/>
      <x:c r="AH59" s="226"/>
      <x:c r="AI59" s="226"/>
      <x:c r="AJ59" s="226"/>
      <x:c r="AK59" s="226"/>
      <x:c r="AL59" s="226"/>
    </x:row>
    <x:row r="60" spans="1:39" x14ac:dyDescent="0.3">
      <x:c r="B60" s="226"/>
      <x:c r="E60" s="272"/>
      <x:c r="F60" s="226"/>
      <x:c r="G60" s="226"/>
      <x:c r="H60" s="226"/>
      <x:c r="I60" s="226"/>
      <x:c r="J60" s="226"/>
      <x:c r="L60" s="226"/>
      <x:c r="M60" s="226"/>
      <x:c r="N60" s="226"/>
      <x:c r="O60" s="226"/>
      <x:c r="P60" s="226"/>
      <x:c r="Q60" s="226"/>
      <x:c r="R60" s="226"/>
      <x:c r="S60" s="226"/>
      <x:c r="T60" s="226"/>
      <x:c r="U60" s="226"/>
      <x:c r="V60" s="226"/>
      <x:c r="W60" s="226"/>
      <x:c r="X60" s="226"/>
      <x:c r="Y60" s="226"/>
      <x:c r="Z60" s="226"/>
      <x:c r="AA60" s="226"/>
      <x:c r="AB60" s="226"/>
      <x:c r="AC60" s="226"/>
      <x:c r="AD60" s="226"/>
      <x:c r="AE60" s="226"/>
      <x:c r="AF60" s="226"/>
      <x:c r="AG60" s="226"/>
      <x:c r="AH60" s="226"/>
      <x:c r="AI60" s="226"/>
      <x:c r="AJ60" s="226"/>
      <x:c r="AK60" s="226"/>
      <x:c r="AL60" s="226"/>
    </x:row>
    <x:row r="61" spans="1:39" x14ac:dyDescent="0.3">
      <x:c r="B61" s="226"/>
      <x:c r="E61" s="272"/>
      <x:c r="F61" s="226"/>
      <x:c r="G61" s="226"/>
      <x:c r="H61" s="226"/>
      <x:c r="I61" s="226"/>
      <x:c r="J61" s="226"/>
      <x:c r="L61" s="226"/>
      <x:c r="M61" s="226"/>
      <x:c r="N61" s="226"/>
      <x:c r="O61" s="226"/>
      <x:c r="P61" s="226"/>
      <x:c r="Q61" s="226"/>
      <x:c r="R61" s="226"/>
      <x:c r="S61" s="226"/>
      <x:c r="T61" s="226"/>
      <x:c r="U61" s="226"/>
      <x:c r="V61" s="226"/>
      <x:c r="W61" s="226"/>
      <x:c r="X61" s="226"/>
      <x:c r="Y61" s="226"/>
      <x:c r="Z61" s="226"/>
      <x:c r="AA61" s="226"/>
      <x:c r="AB61" s="226"/>
      <x:c r="AC61" s="226"/>
      <x:c r="AD61" s="226"/>
      <x:c r="AE61" s="226"/>
      <x:c r="AF61" s="226"/>
      <x:c r="AG61" s="226"/>
      <x:c r="AH61" s="226"/>
      <x:c r="AI61" s="226"/>
      <x:c r="AJ61" s="226"/>
      <x:c r="AK61" s="226"/>
      <x:c r="AL61" s="226"/>
    </x:row>
    <x:row r="62" spans="1:39" x14ac:dyDescent="0.3">
      <x:c r="B62" s="226"/>
      <x:c r="E62" s="272"/>
      <x:c r="F62" s="226"/>
      <x:c r="G62" s="226"/>
      <x:c r="H62" s="226"/>
      <x:c r="I62" s="226"/>
      <x:c r="J62" s="226"/>
      <x:c r="L62" s="226"/>
      <x:c r="M62" s="226"/>
      <x:c r="N62" s="226"/>
      <x:c r="O62" s="226"/>
      <x:c r="P62" s="226"/>
      <x:c r="Q62" s="226"/>
      <x:c r="R62" s="226"/>
      <x:c r="S62" s="226"/>
      <x:c r="T62" s="226"/>
      <x:c r="U62" s="226"/>
      <x:c r="V62" s="226"/>
      <x:c r="W62" s="226"/>
      <x:c r="X62" s="226"/>
      <x:c r="Y62" s="226"/>
      <x:c r="Z62" s="226"/>
      <x:c r="AA62" s="226"/>
      <x:c r="AB62" s="226"/>
      <x:c r="AC62" s="226"/>
      <x:c r="AD62" s="226"/>
      <x:c r="AE62" s="226"/>
      <x:c r="AF62" s="226"/>
      <x:c r="AG62" s="226"/>
      <x:c r="AH62" s="226"/>
      <x:c r="AI62" s="226"/>
      <x:c r="AJ62" s="226"/>
      <x:c r="AK62" s="226"/>
      <x:c r="AL62" s="226"/>
    </x:row>
    <x:row r="63" spans="1:39" x14ac:dyDescent="0.3">
      <x:c r="B63" s="226"/>
      <x:c r="E63" s="272"/>
      <x:c r="F63" s="226"/>
      <x:c r="G63" s="226"/>
      <x:c r="H63" s="226"/>
      <x:c r="I63" s="226"/>
      <x:c r="J63" s="226"/>
      <x:c r="L63" s="226"/>
      <x:c r="M63" s="226"/>
      <x:c r="N63" s="226"/>
      <x:c r="O63" s="226"/>
      <x:c r="P63" s="226"/>
      <x:c r="Q63" s="226"/>
      <x:c r="R63" s="226"/>
      <x:c r="S63" s="226"/>
      <x:c r="T63" s="226"/>
      <x:c r="U63" s="226"/>
      <x:c r="V63" s="226"/>
      <x:c r="W63" s="226"/>
      <x:c r="X63" s="226"/>
      <x:c r="Y63" s="226"/>
      <x:c r="Z63" s="226"/>
      <x:c r="AA63" s="226"/>
      <x:c r="AB63" s="226"/>
      <x:c r="AC63" s="226"/>
      <x:c r="AD63" s="226"/>
      <x:c r="AE63" s="226"/>
      <x:c r="AF63" s="226"/>
      <x:c r="AG63" s="226"/>
      <x:c r="AH63" s="226"/>
      <x:c r="AI63" s="226"/>
      <x:c r="AJ63" s="226"/>
      <x:c r="AK63" s="226"/>
      <x:c r="AL63" s="226"/>
    </x:row>
    <x:row r="64" spans="1:39" x14ac:dyDescent="0.3">
      <x:c r="B64" s="226"/>
      <x:c r="E64" s="272"/>
      <x:c r="F64" s="226"/>
      <x:c r="G64" s="226"/>
      <x:c r="H64" s="226"/>
      <x:c r="I64" s="226"/>
      <x:c r="J64" s="226"/>
      <x:c r="L64" s="226"/>
      <x:c r="M64" s="226"/>
      <x:c r="N64" s="226"/>
      <x:c r="O64" s="226"/>
      <x:c r="P64" s="226"/>
      <x:c r="Q64" s="226"/>
      <x:c r="R64" s="226"/>
      <x:c r="S64" s="226"/>
      <x:c r="T64" s="226"/>
      <x:c r="U64" s="226"/>
      <x:c r="V64" s="226"/>
      <x:c r="W64" s="226"/>
      <x:c r="X64" s="226"/>
      <x:c r="Y64" s="226"/>
      <x:c r="Z64" s="226"/>
      <x:c r="AA64" s="226"/>
      <x:c r="AB64" s="226"/>
      <x:c r="AC64" s="226"/>
      <x:c r="AD64" s="226"/>
      <x:c r="AE64" s="226"/>
      <x:c r="AF64" s="226"/>
      <x:c r="AG64" s="226"/>
      <x:c r="AH64" s="226"/>
      <x:c r="AI64" s="226"/>
      <x:c r="AJ64" s="226"/>
      <x:c r="AK64" s="226"/>
      <x:c r="AL64" s="226"/>
    </x:row>
    <x:row r="65" spans="1:39" x14ac:dyDescent="0.3">
      <x:c r="B65" s="226"/>
      <x:c r="E65" s="272"/>
      <x:c r="F65" s="226"/>
      <x:c r="G65" s="226"/>
      <x:c r="H65" s="226"/>
      <x:c r="I65" s="226"/>
      <x:c r="J65" s="226"/>
      <x:c r="L65" s="226"/>
      <x:c r="M65" s="226"/>
      <x:c r="N65" s="226"/>
      <x:c r="O65" s="226"/>
      <x:c r="P65" s="226"/>
      <x:c r="Q65" s="226"/>
      <x:c r="R65" s="226"/>
      <x:c r="S65" s="226"/>
      <x:c r="T65" s="226"/>
      <x:c r="U65" s="226"/>
      <x:c r="V65" s="226"/>
      <x:c r="W65" s="226"/>
      <x:c r="X65" s="226"/>
      <x:c r="Y65" s="226"/>
      <x:c r="Z65" s="226"/>
      <x:c r="AA65" s="226"/>
      <x:c r="AB65" s="226"/>
      <x:c r="AC65" s="226"/>
      <x:c r="AD65" s="226"/>
      <x:c r="AE65" s="226"/>
      <x:c r="AF65" s="226"/>
      <x:c r="AG65" s="226"/>
      <x:c r="AH65" s="226"/>
      <x:c r="AI65" s="226"/>
      <x:c r="AJ65" s="226"/>
      <x:c r="AK65" s="226"/>
      <x:c r="AL65" s="226"/>
    </x:row>
    <x:row r="66" spans="1:39" x14ac:dyDescent="0.3">
      <x:c r="B66" s="226"/>
      <x:c r="E66" s="272"/>
      <x:c r="F66" s="222"/>
      <x:c r="G66" s="226"/>
      <x:c r="H66" s="226"/>
      <x:c r="I66" s="226"/>
      <x:c r="J66" s="222"/>
      <x:c r="L66" s="226"/>
      <x:c r="M66" s="226"/>
      <x:c r="N66" s="226"/>
      <x:c r="O66" s="226"/>
      <x:c r="P66" s="226"/>
      <x:c r="Q66" s="226"/>
      <x:c r="R66" s="226"/>
      <x:c r="S66" s="226"/>
      <x:c r="T66" s="226"/>
      <x:c r="U66" s="226"/>
      <x:c r="V66" s="226"/>
      <x:c r="W66" s="226"/>
      <x:c r="X66" s="226"/>
      <x:c r="Y66" s="226"/>
      <x:c r="Z66" s="226"/>
      <x:c r="AA66" s="226"/>
      <x:c r="AB66" s="226"/>
      <x:c r="AC66" s="226"/>
      <x:c r="AD66" s="226"/>
      <x:c r="AE66" s="226"/>
      <x:c r="AF66" s="226"/>
      <x:c r="AG66" s="226"/>
      <x:c r="AH66" s="226"/>
      <x:c r="AI66" s="226"/>
      <x:c r="AJ66" s="226"/>
      <x:c r="AK66" s="226"/>
      <x:c r="AL66" s="226"/>
    </x:row>
    <x:row r="67" spans="1:39" x14ac:dyDescent="0.3">
      <x:c r="B67" s="226"/>
      <x:c r="E67" s="272"/>
      <x:c r="F67" s="222"/>
      <x:c r="G67" s="226"/>
      <x:c r="H67" s="226"/>
      <x:c r="I67" s="226"/>
      <x:c r="J67" s="222"/>
      <x:c r="L67" s="226"/>
      <x:c r="M67" s="226"/>
      <x:c r="N67" s="226"/>
      <x:c r="O67" s="226"/>
      <x:c r="P67" s="226"/>
      <x:c r="Q67" s="226"/>
      <x:c r="R67" s="226"/>
      <x:c r="S67" s="226"/>
      <x:c r="T67" s="226"/>
      <x:c r="U67" s="226"/>
      <x:c r="V67" s="226"/>
      <x:c r="W67" s="226"/>
      <x:c r="X67" s="226"/>
      <x:c r="Y67" s="226"/>
      <x:c r="Z67" s="226"/>
      <x:c r="AA67" s="226"/>
      <x:c r="AB67" s="226"/>
      <x:c r="AC67" s="226"/>
      <x:c r="AD67" s="226"/>
      <x:c r="AE67" s="226"/>
      <x:c r="AF67" s="226"/>
      <x:c r="AG67" s="226"/>
      <x:c r="AH67" s="226"/>
      <x:c r="AI67" s="226"/>
      <x:c r="AJ67" s="226"/>
      <x:c r="AK67" s="226"/>
      <x:c r="AL67" s="226"/>
    </x:row>
    <x:row r="68" spans="1:39" x14ac:dyDescent="0.3">
      <x:c r="B68" s="226"/>
      <x:c r="E68" s="272"/>
      <x:c r="F68" s="222"/>
      <x:c r="G68" s="226"/>
      <x:c r="H68" s="226"/>
      <x:c r="I68" s="226"/>
      <x:c r="J68" s="222"/>
      <x:c r="L68" s="226"/>
      <x:c r="M68" s="226"/>
      <x:c r="N68" s="226"/>
      <x:c r="O68" s="226"/>
      <x:c r="P68" s="226"/>
      <x:c r="Q68" s="226"/>
      <x:c r="R68" s="226"/>
      <x:c r="S68" s="226"/>
      <x:c r="T68" s="226"/>
      <x:c r="U68" s="226"/>
      <x:c r="V68" s="226"/>
      <x:c r="W68" s="226"/>
      <x:c r="X68" s="226"/>
      <x:c r="Y68" s="226"/>
      <x:c r="Z68" s="226"/>
      <x:c r="AA68" s="226"/>
      <x:c r="AB68" s="226"/>
      <x:c r="AC68" s="226"/>
      <x:c r="AD68" s="226"/>
      <x:c r="AE68" s="226"/>
      <x:c r="AF68" s="226"/>
      <x:c r="AG68" s="226"/>
      <x:c r="AH68" s="226"/>
      <x:c r="AI68" s="226"/>
      <x:c r="AJ68" s="226"/>
      <x:c r="AK68" s="226"/>
      <x:c r="AL68" s="226"/>
    </x:row>
    <x:row r="69" spans="1:39" x14ac:dyDescent="0.3">
      <x:c r="B69" s="226"/>
      <x:c r="E69" s="272"/>
      <x:c r="F69" s="222"/>
      <x:c r="G69" s="226"/>
      <x:c r="H69" s="226"/>
      <x:c r="I69" s="226"/>
      <x:c r="J69" s="222"/>
      <x:c r="L69" s="226"/>
      <x:c r="M69" s="226"/>
      <x:c r="N69" s="226"/>
      <x:c r="O69" s="226"/>
      <x:c r="P69" s="226"/>
      <x:c r="Q69" s="226"/>
      <x:c r="R69" s="226"/>
      <x:c r="S69" s="226"/>
      <x:c r="T69" s="226"/>
      <x:c r="U69" s="226"/>
      <x:c r="V69" s="226"/>
      <x:c r="W69" s="226"/>
      <x:c r="X69" s="226"/>
      <x:c r="Y69" s="226"/>
      <x:c r="Z69" s="226"/>
      <x:c r="AA69" s="226"/>
      <x:c r="AB69" s="226"/>
      <x:c r="AC69" s="226"/>
      <x:c r="AD69" s="226"/>
      <x:c r="AE69" s="226"/>
      <x:c r="AF69" s="226"/>
      <x:c r="AG69" s="226"/>
      <x:c r="AH69" s="226"/>
      <x:c r="AI69" s="226"/>
      <x:c r="AJ69" s="226"/>
      <x:c r="AK69" s="226"/>
      <x:c r="AL69" s="226"/>
    </x:row>
    <x:row r="70" spans="1:39" x14ac:dyDescent="0.3">
      <x:c r="B70" s="226"/>
      <x:c r="E70" s="272"/>
      <x:c r="F70" s="222"/>
      <x:c r="G70" s="226"/>
      <x:c r="H70" s="226"/>
      <x:c r="I70" s="226"/>
      <x:c r="J70" s="222"/>
      <x:c r="L70" s="226"/>
      <x:c r="M70" s="226"/>
      <x:c r="N70" s="226"/>
      <x:c r="O70" s="226"/>
      <x:c r="P70" s="226"/>
      <x:c r="Q70" s="226"/>
      <x:c r="R70" s="226"/>
      <x:c r="S70" s="226"/>
      <x:c r="T70" s="226"/>
      <x:c r="U70" s="226"/>
      <x:c r="V70" s="226"/>
      <x:c r="W70" s="226"/>
      <x:c r="X70" s="226"/>
      <x:c r="Y70" s="226"/>
      <x:c r="Z70" s="226"/>
      <x:c r="AA70" s="226"/>
      <x:c r="AB70" s="226"/>
      <x:c r="AC70" s="226"/>
      <x:c r="AD70" s="226"/>
      <x:c r="AE70" s="226"/>
      <x:c r="AF70" s="226"/>
      <x:c r="AG70" s="226"/>
      <x:c r="AH70" s="226"/>
      <x:c r="AI70" s="226"/>
      <x:c r="AJ70" s="226"/>
      <x:c r="AK70" s="226"/>
      <x:c r="AL70" s="226"/>
    </x:row>
    <x:row r="71" spans="1:39" x14ac:dyDescent="0.3">
      <x:c r="B71" s="226"/>
      <x:c r="E71" s="272"/>
      <x:c r="F71" s="226"/>
      <x:c r="G71" s="226"/>
      <x:c r="H71" s="226"/>
      <x:c r="I71" s="226"/>
      <x:c r="J71" s="226"/>
      <x:c r="L71" s="226"/>
      <x:c r="M71" s="226"/>
      <x:c r="N71" s="226"/>
      <x:c r="O71" s="226"/>
      <x:c r="P71" s="226"/>
      <x:c r="Q71" s="226"/>
      <x:c r="R71" s="226"/>
      <x:c r="S71" s="226"/>
      <x:c r="T71" s="226"/>
      <x:c r="U71" s="226"/>
      <x:c r="V71" s="226"/>
      <x:c r="W71" s="226"/>
      <x:c r="X71" s="226"/>
      <x:c r="Y71" s="226"/>
      <x:c r="Z71" s="226"/>
      <x:c r="AA71" s="226"/>
      <x:c r="AB71" s="226"/>
      <x:c r="AC71" s="226"/>
      <x:c r="AD71" s="226"/>
      <x:c r="AE71" s="226"/>
      <x:c r="AF71" s="226"/>
      <x:c r="AG71" s="226"/>
      <x:c r="AH71" s="226"/>
      <x:c r="AI71" s="226"/>
      <x:c r="AJ71" s="226"/>
      <x:c r="AK71" s="226"/>
      <x:c r="AL71" s="226"/>
    </x:row>
    <x:row r="72" spans="1:39" x14ac:dyDescent="0.3">
      <x:c r="B72" s="226"/>
      <x:c r="E72" s="272"/>
      <x:c r="F72" s="226"/>
      <x:c r="G72" s="226"/>
      <x:c r="H72" s="226"/>
      <x:c r="I72" s="226"/>
      <x:c r="J72" s="226"/>
      <x:c r="L72" s="226"/>
      <x:c r="M72" s="226"/>
      <x:c r="N72" s="226"/>
      <x:c r="O72" s="226"/>
      <x:c r="P72" s="226"/>
      <x:c r="Q72" s="226"/>
      <x:c r="R72" s="226"/>
      <x:c r="S72" s="226"/>
      <x:c r="T72" s="226"/>
      <x:c r="U72" s="226"/>
      <x:c r="V72" s="226"/>
      <x:c r="W72" s="226"/>
      <x:c r="X72" s="226"/>
      <x:c r="Y72" s="226"/>
      <x:c r="Z72" s="226"/>
      <x:c r="AA72" s="226"/>
      <x:c r="AB72" s="226"/>
      <x:c r="AC72" s="226"/>
      <x:c r="AD72" s="226"/>
      <x:c r="AE72" s="226"/>
      <x:c r="AF72" s="226"/>
      <x:c r="AG72" s="226"/>
      <x:c r="AH72" s="226"/>
      <x:c r="AI72" s="226"/>
      <x:c r="AJ72" s="226"/>
      <x:c r="AK72" s="226"/>
      <x:c r="AL72" s="226"/>
    </x:row>
    <x:row r="73" spans="1:39" x14ac:dyDescent="0.3">
      <x:c r="B73" s="226"/>
      <x:c r="E73" s="272"/>
      <x:c r="F73" s="226"/>
      <x:c r="G73" s="226"/>
      <x:c r="H73" s="226"/>
      <x:c r="I73" s="226"/>
      <x:c r="J73" s="226"/>
      <x:c r="L73" s="226"/>
      <x:c r="M73" s="226"/>
      <x:c r="N73" s="226"/>
      <x:c r="O73" s="226"/>
      <x:c r="P73" s="226"/>
      <x:c r="Q73" s="226"/>
      <x:c r="R73" s="226"/>
      <x:c r="S73" s="226"/>
      <x:c r="T73" s="226"/>
      <x:c r="U73" s="226"/>
      <x:c r="V73" s="226"/>
      <x:c r="W73" s="226"/>
      <x:c r="X73" s="226"/>
      <x:c r="Y73" s="226"/>
      <x:c r="Z73" s="226"/>
      <x:c r="AA73" s="226"/>
      <x:c r="AB73" s="226"/>
      <x:c r="AC73" s="226"/>
      <x:c r="AD73" s="226"/>
      <x:c r="AE73" s="226"/>
      <x:c r="AF73" s="226"/>
      <x:c r="AG73" s="226"/>
      <x:c r="AH73" s="226"/>
      <x:c r="AI73" s="226"/>
      <x:c r="AJ73" s="226"/>
      <x:c r="AK73" s="226"/>
      <x:c r="AL73" s="226"/>
    </x:row>
    <x:row r="74" spans="1:39" x14ac:dyDescent="0.3">
      <x:c r="B74" s="226"/>
      <x:c r="E74" s="272"/>
      <x:c r="F74" s="226"/>
      <x:c r="G74" s="226"/>
      <x:c r="H74" s="226"/>
      <x:c r="I74" s="226"/>
      <x:c r="J74" s="226"/>
      <x:c r="L74" s="226"/>
      <x:c r="M74" s="226"/>
      <x:c r="N74" s="226"/>
      <x:c r="O74" s="226"/>
      <x:c r="P74" s="226"/>
      <x:c r="Q74" s="226"/>
      <x:c r="R74" s="226"/>
      <x:c r="S74" s="226"/>
      <x:c r="T74" s="226"/>
      <x:c r="U74" s="226"/>
      <x:c r="V74" s="226"/>
      <x:c r="W74" s="226"/>
      <x:c r="X74" s="226"/>
      <x:c r="Y74" s="226"/>
      <x:c r="Z74" s="226"/>
      <x:c r="AA74" s="226"/>
      <x:c r="AB74" s="226"/>
      <x:c r="AC74" s="226"/>
      <x:c r="AD74" s="226"/>
      <x:c r="AE74" s="226"/>
      <x:c r="AF74" s="226"/>
      <x:c r="AG74" s="226"/>
      <x:c r="AH74" s="226"/>
      <x:c r="AI74" s="226"/>
      <x:c r="AJ74" s="226"/>
      <x:c r="AK74" s="226"/>
      <x:c r="AL74" s="226"/>
    </x:row>
    <x:row r="75" spans="1:39" x14ac:dyDescent="0.3">
      <x:c r="B75" s="226"/>
      <x:c r="E75" s="272"/>
      <x:c r="F75" s="226"/>
      <x:c r="G75" s="226"/>
      <x:c r="H75" s="226"/>
      <x:c r="I75" s="226"/>
      <x:c r="J75" s="226"/>
      <x:c r="L75" s="226"/>
      <x:c r="M75" s="226"/>
      <x:c r="N75" s="226"/>
      <x:c r="O75" s="226"/>
      <x:c r="P75" s="226"/>
      <x:c r="Q75" s="226"/>
      <x:c r="R75" s="226"/>
      <x:c r="S75" s="226"/>
      <x:c r="T75" s="226"/>
      <x:c r="U75" s="226"/>
      <x:c r="V75" s="226"/>
      <x:c r="W75" s="226"/>
      <x:c r="X75" s="226"/>
      <x:c r="Y75" s="226"/>
      <x:c r="Z75" s="226"/>
      <x:c r="AA75" s="226"/>
      <x:c r="AB75" s="226"/>
      <x:c r="AC75" s="226"/>
      <x:c r="AD75" s="226"/>
      <x:c r="AE75" s="226"/>
      <x:c r="AF75" s="226"/>
      <x:c r="AG75" s="226"/>
      <x:c r="AH75" s="226"/>
      <x:c r="AI75" s="226"/>
      <x:c r="AJ75" s="226"/>
      <x:c r="AK75" s="226"/>
      <x:c r="AL75" s="226"/>
    </x:row>
    <x:row r="76" spans="1:39" x14ac:dyDescent="0.3">
      <x:c r="B76" s="226"/>
      <x:c r="E76" s="272"/>
      <x:c r="F76" s="222"/>
      <x:c r="G76" s="226"/>
      <x:c r="H76" s="226"/>
      <x:c r="I76" s="226"/>
      <x:c r="J76" s="222"/>
      <x:c r="L76" s="226"/>
      <x:c r="M76" s="226"/>
      <x:c r="N76" s="226"/>
      <x:c r="O76" s="226"/>
      <x:c r="P76" s="226"/>
      <x:c r="Q76" s="226"/>
      <x:c r="R76" s="226"/>
      <x:c r="S76" s="226"/>
      <x:c r="T76" s="226"/>
      <x:c r="U76" s="226"/>
      <x:c r="V76" s="226"/>
      <x:c r="W76" s="226"/>
      <x:c r="X76" s="226"/>
      <x:c r="Y76" s="226"/>
      <x:c r="Z76" s="226"/>
      <x:c r="AA76" s="226"/>
      <x:c r="AB76" s="226"/>
      <x:c r="AC76" s="226"/>
      <x:c r="AD76" s="226"/>
      <x:c r="AE76" s="226"/>
      <x:c r="AF76" s="226"/>
      <x:c r="AG76" s="226"/>
      <x:c r="AH76" s="226"/>
      <x:c r="AI76" s="226"/>
      <x:c r="AJ76" s="226"/>
      <x:c r="AK76" s="226"/>
      <x:c r="AL76" s="226"/>
    </x:row>
    <x:row r="77" spans="1:39" x14ac:dyDescent="0.3">
      <x:c r="B77" s="226"/>
      <x:c r="E77" s="272"/>
      <x:c r="F77" s="222"/>
      <x:c r="G77" s="226"/>
      <x:c r="H77" s="226"/>
      <x:c r="I77" s="226"/>
      <x:c r="J77" s="222"/>
      <x:c r="L77" s="226"/>
      <x:c r="M77" s="226"/>
      <x:c r="N77" s="226"/>
      <x:c r="O77" s="226"/>
      <x:c r="P77" s="226"/>
      <x:c r="Q77" s="226"/>
      <x:c r="R77" s="226"/>
      <x:c r="S77" s="226"/>
      <x:c r="T77" s="226"/>
      <x:c r="U77" s="226"/>
      <x:c r="V77" s="226"/>
      <x:c r="W77" s="226"/>
      <x:c r="X77" s="226"/>
      <x:c r="Y77" s="226"/>
      <x:c r="Z77" s="226"/>
      <x:c r="AA77" s="226"/>
      <x:c r="AB77" s="226"/>
      <x:c r="AC77" s="226"/>
      <x:c r="AD77" s="226"/>
      <x:c r="AE77" s="226"/>
      <x:c r="AF77" s="226"/>
      <x:c r="AG77" s="226"/>
      <x:c r="AH77" s="226"/>
      <x:c r="AI77" s="226"/>
      <x:c r="AJ77" s="226"/>
      <x:c r="AK77" s="226"/>
      <x:c r="AL77" s="226"/>
    </x:row>
    <x:row r="78" spans="1:39" x14ac:dyDescent="0.3">
      <x:c r="B78" s="226"/>
      <x:c r="E78" s="272"/>
      <x:c r="F78" s="222"/>
      <x:c r="G78" s="226"/>
      <x:c r="H78" s="226"/>
      <x:c r="I78" s="226"/>
      <x:c r="J78" s="222"/>
      <x:c r="L78" s="226"/>
      <x:c r="M78" s="226"/>
      <x:c r="N78" s="226"/>
      <x:c r="O78" s="226"/>
      <x:c r="P78" s="226"/>
      <x:c r="Q78" s="226"/>
      <x:c r="R78" s="226"/>
      <x:c r="S78" s="226"/>
      <x:c r="T78" s="226"/>
      <x:c r="U78" s="226"/>
      <x:c r="V78" s="226"/>
      <x:c r="W78" s="226"/>
      <x:c r="X78" s="226"/>
      <x:c r="Y78" s="226"/>
      <x:c r="Z78" s="226"/>
      <x:c r="AA78" s="226"/>
      <x:c r="AB78" s="226"/>
      <x:c r="AC78" s="226"/>
      <x:c r="AD78" s="226"/>
      <x:c r="AE78" s="226"/>
      <x:c r="AF78" s="226"/>
      <x:c r="AG78" s="226"/>
      <x:c r="AH78" s="226"/>
      <x:c r="AI78" s="226"/>
      <x:c r="AJ78" s="226"/>
      <x:c r="AK78" s="226"/>
      <x:c r="AL78" s="226"/>
    </x:row>
    <x:row r="79" spans="1:39" x14ac:dyDescent="0.3">
      <x:c r="B79" s="226"/>
      <x:c r="E79" s="272"/>
      <x:c r="F79" s="222"/>
      <x:c r="G79" s="226"/>
      <x:c r="H79" s="226"/>
      <x:c r="I79" s="226"/>
      <x:c r="J79" s="222"/>
      <x:c r="L79" s="226"/>
      <x:c r="M79" s="226"/>
      <x:c r="N79" s="226"/>
      <x:c r="O79" s="226"/>
      <x:c r="P79" s="226"/>
      <x:c r="Q79" s="226"/>
      <x:c r="R79" s="226"/>
      <x:c r="S79" s="226"/>
      <x:c r="T79" s="226"/>
      <x:c r="U79" s="226"/>
      <x:c r="V79" s="226"/>
      <x:c r="W79" s="226"/>
      <x:c r="X79" s="226"/>
      <x:c r="Y79" s="226"/>
      <x:c r="Z79" s="226"/>
      <x:c r="AA79" s="226"/>
      <x:c r="AB79" s="226"/>
      <x:c r="AC79" s="226"/>
      <x:c r="AD79" s="226"/>
      <x:c r="AE79" s="226"/>
      <x:c r="AF79" s="226"/>
      <x:c r="AG79" s="226"/>
      <x:c r="AH79" s="226"/>
      <x:c r="AI79" s="226"/>
      <x:c r="AJ79" s="226"/>
      <x:c r="AK79" s="226"/>
      <x:c r="AL79" s="226"/>
    </x:row>
    <x:row r="80" spans="1:39" x14ac:dyDescent="0.3">
      <x:c r="B80" s="226"/>
      <x:c r="E80" s="272"/>
      <x:c r="F80" s="222"/>
      <x:c r="G80" s="226"/>
      <x:c r="H80" s="226"/>
      <x:c r="I80" s="226"/>
      <x:c r="J80" s="222"/>
      <x:c r="L80" s="226"/>
      <x:c r="M80" s="226"/>
      <x:c r="N80" s="226"/>
      <x:c r="O80" s="226"/>
      <x:c r="P80" s="226"/>
      <x:c r="Q80" s="226"/>
      <x:c r="R80" s="226"/>
      <x:c r="S80" s="226"/>
      <x:c r="T80" s="226"/>
      <x:c r="U80" s="226"/>
      <x:c r="V80" s="226"/>
      <x:c r="W80" s="226"/>
      <x:c r="X80" s="226"/>
      <x:c r="Y80" s="226"/>
      <x:c r="Z80" s="226"/>
      <x:c r="AA80" s="226"/>
      <x:c r="AB80" s="226"/>
      <x:c r="AC80" s="226"/>
      <x:c r="AD80" s="226"/>
      <x:c r="AE80" s="226"/>
      <x:c r="AF80" s="226"/>
      <x:c r="AG80" s="226"/>
      <x:c r="AH80" s="226"/>
      <x:c r="AI80" s="226"/>
      <x:c r="AJ80" s="226"/>
      <x:c r="AK80" s="226"/>
      <x:c r="AL80" s="226"/>
    </x:row>
    <x:row r="81" spans="1:39" x14ac:dyDescent="0.3">
      <x:c r="B81" s="226"/>
      <x:c r="E81" s="272"/>
      <x:c r="F81" s="226"/>
      <x:c r="G81" s="226"/>
      <x:c r="H81" s="226"/>
      <x:c r="I81" s="226"/>
      <x:c r="J81" s="226"/>
      <x:c r="L81" s="226"/>
      <x:c r="M81" s="226"/>
      <x:c r="N81" s="226"/>
      <x:c r="O81" s="226"/>
      <x:c r="P81" s="226"/>
      <x:c r="Q81" s="226"/>
      <x:c r="R81" s="226"/>
      <x:c r="S81" s="226"/>
      <x:c r="T81" s="226"/>
      <x:c r="U81" s="226"/>
      <x:c r="V81" s="226"/>
      <x:c r="W81" s="226"/>
      <x:c r="X81" s="226"/>
      <x:c r="Y81" s="226"/>
      <x:c r="Z81" s="226"/>
      <x:c r="AA81" s="226"/>
      <x:c r="AB81" s="226"/>
      <x:c r="AC81" s="226"/>
      <x:c r="AD81" s="226"/>
      <x:c r="AE81" s="226"/>
      <x:c r="AF81" s="226"/>
      <x:c r="AG81" s="226"/>
      <x:c r="AH81" s="226"/>
      <x:c r="AI81" s="226"/>
      <x:c r="AJ81" s="226"/>
      <x:c r="AK81" s="226"/>
      <x:c r="AL81" s="226"/>
    </x:row>
    <x:row r="82" spans="1:39" x14ac:dyDescent="0.3">
      <x:c r="B82" s="226"/>
      <x:c r="E82" s="272"/>
      <x:c r="F82" s="226"/>
      <x:c r="G82" s="226"/>
      <x:c r="H82" s="226"/>
      <x:c r="I82" s="226"/>
      <x:c r="J82" s="226"/>
      <x:c r="L82" s="226"/>
      <x:c r="M82" s="226"/>
      <x:c r="N82" s="226"/>
      <x:c r="O82" s="226"/>
      <x:c r="P82" s="226"/>
      <x:c r="Q82" s="226"/>
      <x:c r="R82" s="226"/>
      <x:c r="S82" s="226"/>
      <x:c r="T82" s="226"/>
      <x:c r="U82" s="226"/>
      <x:c r="V82" s="226"/>
      <x:c r="W82" s="226"/>
      <x:c r="X82" s="226"/>
      <x:c r="Y82" s="226"/>
      <x:c r="Z82" s="226"/>
      <x:c r="AA82" s="226"/>
      <x:c r="AB82" s="226"/>
      <x:c r="AC82" s="226"/>
      <x:c r="AD82" s="226"/>
      <x:c r="AE82" s="226"/>
      <x:c r="AF82" s="226"/>
      <x:c r="AG82" s="226"/>
      <x:c r="AH82" s="226"/>
      <x:c r="AI82" s="226"/>
      <x:c r="AJ82" s="226"/>
      <x:c r="AK82" s="226"/>
      <x:c r="AL82" s="226"/>
    </x:row>
    <x:row r="83" spans="1:39" x14ac:dyDescent="0.3">
      <x:c r="B83" s="226"/>
      <x:c r="E83" s="272"/>
      <x:c r="F83" s="226"/>
      <x:c r="G83" s="226"/>
      <x:c r="H83" s="226"/>
      <x:c r="I83" s="226"/>
      <x:c r="J83" s="226"/>
      <x:c r="L83" s="226"/>
      <x:c r="M83" s="226"/>
      <x:c r="N83" s="226"/>
      <x:c r="O83" s="226"/>
      <x:c r="P83" s="226"/>
      <x:c r="Q83" s="226"/>
      <x:c r="R83" s="226"/>
      <x:c r="S83" s="226"/>
      <x:c r="T83" s="226"/>
      <x:c r="U83" s="226"/>
      <x:c r="V83" s="226"/>
      <x:c r="W83" s="226"/>
      <x:c r="X83" s="226"/>
      <x:c r="Y83" s="226"/>
      <x:c r="Z83" s="226"/>
      <x:c r="AA83" s="226"/>
      <x:c r="AB83" s="226"/>
      <x:c r="AC83" s="226"/>
      <x:c r="AD83" s="226"/>
      <x:c r="AE83" s="226"/>
      <x:c r="AF83" s="226"/>
      <x:c r="AG83" s="226"/>
      <x:c r="AH83" s="226"/>
      <x:c r="AI83" s="226"/>
      <x:c r="AJ83" s="226"/>
      <x:c r="AK83" s="226"/>
      <x:c r="AL83" s="226"/>
    </x:row>
    <x:row r="84" spans="1:39" x14ac:dyDescent="0.3">
      <x:c r="B84" s="226"/>
      <x:c r="E84" s="272"/>
      <x:c r="F84" s="226"/>
      <x:c r="G84" s="226"/>
      <x:c r="H84" s="226"/>
      <x:c r="I84" s="226"/>
      <x:c r="J84" s="226"/>
      <x:c r="L84" s="226"/>
      <x:c r="M84" s="226"/>
      <x:c r="N84" s="226"/>
      <x:c r="O84" s="226"/>
      <x:c r="P84" s="226"/>
      <x:c r="Q84" s="226"/>
      <x:c r="R84" s="226"/>
      <x:c r="S84" s="226"/>
      <x:c r="T84" s="226"/>
      <x:c r="U84" s="226"/>
      <x:c r="V84" s="226"/>
      <x:c r="W84" s="226"/>
      <x:c r="X84" s="226"/>
      <x:c r="Y84" s="226"/>
      <x:c r="Z84" s="226"/>
      <x:c r="AA84" s="226"/>
      <x:c r="AB84" s="226"/>
      <x:c r="AC84" s="226"/>
      <x:c r="AD84" s="226"/>
      <x:c r="AE84" s="226"/>
      <x:c r="AF84" s="226"/>
      <x:c r="AG84" s="226"/>
      <x:c r="AH84" s="226"/>
      <x:c r="AI84" s="226"/>
      <x:c r="AJ84" s="226"/>
      <x:c r="AK84" s="226"/>
      <x:c r="AL84" s="226"/>
    </x:row>
    <x:row r="85" spans="1:39" x14ac:dyDescent="0.3">
      <x:c r="B85" s="226"/>
      <x:c r="E85" s="272"/>
      <x:c r="F85" s="226"/>
      <x:c r="G85" s="226"/>
      <x:c r="H85" s="226"/>
      <x:c r="I85" s="226"/>
      <x:c r="J85" s="226"/>
      <x:c r="L85" s="226"/>
      <x:c r="M85" s="226"/>
      <x:c r="N85" s="226"/>
      <x:c r="O85" s="226"/>
      <x:c r="P85" s="226"/>
      <x:c r="Q85" s="226"/>
      <x:c r="R85" s="226"/>
      <x:c r="S85" s="226"/>
      <x:c r="T85" s="226"/>
      <x:c r="U85" s="226"/>
      <x:c r="V85" s="226"/>
      <x:c r="W85" s="226"/>
      <x:c r="X85" s="226"/>
      <x:c r="Y85" s="226"/>
      <x:c r="Z85" s="226"/>
      <x:c r="AA85" s="226"/>
      <x:c r="AB85" s="226"/>
      <x:c r="AC85" s="226"/>
      <x:c r="AD85" s="226"/>
      <x:c r="AE85" s="226"/>
      <x:c r="AF85" s="226"/>
      <x:c r="AG85" s="226"/>
      <x:c r="AH85" s="226"/>
      <x:c r="AI85" s="226"/>
      <x:c r="AJ85" s="226"/>
      <x:c r="AK85" s="226"/>
      <x:c r="AL85" s="226"/>
    </x:row>
    <x:row r="86" spans="1:39" x14ac:dyDescent="0.3">
      <x:c r="B86" s="226"/>
      <x:c r="E86" s="272"/>
      <x:c r="F86" s="226"/>
      <x:c r="G86" s="226"/>
      <x:c r="H86" s="226"/>
      <x:c r="I86" s="226"/>
      <x:c r="J86" s="226"/>
      <x:c r="L86" s="226"/>
      <x:c r="M86" s="226"/>
      <x:c r="N86" s="226"/>
      <x:c r="O86" s="226"/>
      <x:c r="P86" s="226"/>
      <x:c r="Q86" s="226"/>
      <x:c r="R86" s="226"/>
      <x:c r="S86" s="226"/>
      <x:c r="T86" s="226"/>
      <x:c r="U86" s="226"/>
      <x:c r="V86" s="226"/>
      <x:c r="W86" s="226"/>
      <x:c r="X86" s="226"/>
      <x:c r="Y86" s="226"/>
      <x:c r="Z86" s="226"/>
      <x:c r="AA86" s="226"/>
      <x:c r="AB86" s="226"/>
      <x:c r="AC86" s="226"/>
      <x:c r="AD86" s="226"/>
      <x:c r="AE86" s="226"/>
      <x:c r="AF86" s="226"/>
      <x:c r="AG86" s="226"/>
      <x:c r="AH86" s="226"/>
      <x:c r="AI86" s="226"/>
      <x:c r="AJ86" s="226"/>
      <x:c r="AK86" s="226"/>
      <x:c r="AL86" s="226"/>
    </x:row>
    <x:row r="87" spans="1:39" x14ac:dyDescent="0.3">
      <x:c r="B87" s="226"/>
      <x:c r="E87" s="272"/>
      <x:c r="F87" s="226"/>
      <x:c r="G87" s="226"/>
      <x:c r="H87" s="226"/>
      <x:c r="I87" s="226"/>
      <x:c r="J87" s="226"/>
      <x:c r="L87" s="226"/>
      <x:c r="M87" s="226"/>
      <x:c r="N87" s="226"/>
      <x:c r="O87" s="226"/>
      <x:c r="P87" s="226"/>
      <x:c r="Q87" s="226"/>
      <x:c r="R87" s="226"/>
      <x:c r="S87" s="226"/>
      <x:c r="T87" s="226"/>
      <x:c r="U87" s="226"/>
      <x:c r="V87" s="226"/>
      <x:c r="W87" s="226"/>
      <x:c r="X87" s="226"/>
      <x:c r="Y87" s="226"/>
      <x:c r="Z87" s="226"/>
      <x:c r="AA87" s="226"/>
      <x:c r="AB87" s="226"/>
      <x:c r="AC87" s="226"/>
      <x:c r="AD87" s="226"/>
      <x:c r="AE87" s="226"/>
      <x:c r="AF87" s="226"/>
      <x:c r="AG87" s="226"/>
      <x:c r="AH87" s="226"/>
      <x:c r="AI87" s="226"/>
      <x:c r="AJ87" s="226"/>
      <x:c r="AK87" s="226"/>
      <x:c r="AL87" s="226"/>
    </x:row>
    <x:row r="88" spans="1:39" x14ac:dyDescent="0.3">
      <x:c r="B88" s="226"/>
      <x:c r="E88" s="272"/>
      <x:c r="F88" s="226"/>
      <x:c r="G88" s="226"/>
      <x:c r="H88" s="226"/>
      <x:c r="I88" s="226"/>
      <x:c r="J88" s="226"/>
      <x:c r="L88" s="226"/>
      <x:c r="M88" s="226"/>
      <x:c r="N88" s="226"/>
      <x:c r="O88" s="226"/>
      <x:c r="P88" s="226"/>
      <x:c r="Q88" s="226"/>
      <x:c r="R88" s="226"/>
      <x:c r="S88" s="226"/>
      <x:c r="T88" s="226"/>
      <x:c r="U88" s="226"/>
      <x:c r="V88" s="226"/>
      <x:c r="W88" s="226"/>
      <x:c r="X88" s="226"/>
      <x:c r="Y88" s="226"/>
      <x:c r="Z88" s="226"/>
      <x:c r="AA88" s="226"/>
      <x:c r="AB88" s="226"/>
      <x:c r="AC88" s="226"/>
      <x:c r="AD88" s="226"/>
      <x:c r="AE88" s="226"/>
      <x:c r="AF88" s="226"/>
      <x:c r="AG88" s="226"/>
      <x:c r="AH88" s="226"/>
      <x:c r="AI88" s="226"/>
      <x:c r="AJ88" s="226"/>
      <x:c r="AK88" s="226"/>
      <x:c r="AL88" s="226"/>
    </x:row>
    <x:row r="89" spans="1:39" x14ac:dyDescent="0.3">
      <x:c r="B89" s="226"/>
      <x:c r="E89" s="272"/>
      <x:c r="F89" s="226"/>
      <x:c r="G89" s="226"/>
      <x:c r="H89" s="226"/>
      <x:c r="I89" s="226"/>
      <x:c r="J89" s="226"/>
      <x:c r="L89" s="226"/>
      <x:c r="M89" s="226"/>
      <x:c r="N89" s="226"/>
      <x:c r="O89" s="226"/>
      <x:c r="P89" s="226"/>
      <x:c r="Q89" s="226"/>
      <x:c r="R89" s="226"/>
      <x:c r="S89" s="226"/>
      <x:c r="T89" s="226"/>
      <x:c r="U89" s="226"/>
      <x:c r="V89" s="226"/>
      <x:c r="W89" s="226"/>
      <x:c r="X89" s="226"/>
      <x:c r="Y89" s="226"/>
      <x:c r="Z89" s="226"/>
      <x:c r="AA89" s="226"/>
      <x:c r="AB89" s="226"/>
      <x:c r="AC89" s="226"/>
      <x:c r="AD89" s="226"/>
      <x:c r="AE89" s="226"/>
      <x:c r="AF89" s="226"/>
      <x:c r="AG89" s="226"/>
      <x:c r="AH89" s="226"/>
      <x:c r="AI89" s="226"/>
      <x:c r="AJ89" s="226"/>
      <x:c r="AK89" s="226"/>
      <x:c r="AL89" s="226"/>
    </x:row>
    <x:row r="90" spans="1:39" x14ac:dyDescent="0.3">
      <x:c r="B90" s="226"/>
      <x:c r="E90" s="272"/>
      <x:c r="F90" s="226"/>
      <x:c r="G90" s="226"/>
      <x:c r="H90" s="226"/>
      <x:c r="I90" s="226"/>
      <x:c r="J90" s="226"/>
      <x:c r="L90" s="226"/>
      <x:c r="M90" s="226"/>
      <x:c r="N90" s="226"/>
      <x:c r="O90" s="226"/>
      <x:c r="P90" s="226"/>
      <x:c r="Q90" s="226"/>
      <x:c r="R90" s="226"/>
      <x:c r="S90" s="226"/>
      <x:c r="T90" s="226"/>
      <x:c r="U90" s="226"/>
      <x:c r="V90" s="226"/>
      <x:c r="W90" s="226"/>
      <x:c r="X90" s="226"/>
      <x:c r="Y90" s="226"/>
      <x:c r="Z90" s="226"/>
      <x:c r="AA90" s="226"/>
      <x:c r="AB90" s="226"/>
      <x:c r="AC90" s="226"/>
      <x:c r="AD90" s="226"/>
      <x:c r="AE90" s="226"/>
      <x:c r="AF90" s="226"/>
      <x:c r="AG90" s="226"/>
      <x:c r="AH90" s="226"/>
      <x:c r="AI90" s="226"/>
      <x:c r="AJ90" s="226"/>
      <x:c r="AK90" s="226"/>
      <x:c r="AL90" s="226"/>
    </x:row>
    <x:row r="91" spans="1:39" x14ac:dyDescent="0.3">
      <x:c r="B91" s="226"/>
      <x:c r="C91" s="226"/>
      <x:c r="E91" s="272"/>
      <x:c r="F91" s="226"/>
      <x:c r="G91" s="226"/>
      <x:c r="H91" s="226"/>
      <x:c r="I91" s="226"/>
      <x:c r="J91" s="226"/>
      <x:c r="L91" s="226"/>
      <x:c r="M91" s="226"/>
      <x:c r="N91" s="226"/>
      <x:c r="O91" s="226"/>
      <x:c r="P91" s="226"/>
      <x:c r="Q91" s="226"/>
      <x:c r="R91" s="226"/>
      <x:c r="S91" s="226"/>
      <x:c r="T91" s="226"/>
      <x:c r="U91" s="226"/>
      <x:c r="V91" s="226"/>
      <x:c r="W91" s="226"/>
      <x:c r="X91" s="226"/>
      <x:c r="Y91" s="226"/>
      <x:c r="Z91" s="226"/>
      <x:c r="AA91" s="226"/>
      <x:c r="AB91" s="226"/>
      <x:c r="AC91" s="226"/>
      <x:c r="AD91" s="226"/>
      <x:c r="AE91" s="226"/>
      <x:c r="AF91" s="226"/>
      <x:c r="AG91" s="226"/>
      <x:c r="AH91" s="226"/>
      <x:c r="AI91" s="226"/>
      <x:c r="AJ91" s="226"/>
      <x:c r="AK91" s="226"/>
      <x:c r="AL91" s="226"/>
    </x:row>
    <x:row r="92" spans="1:39" x14ac:dyDescent="0.3">
      <x:c r="B92" s="226"/>
      <x:c r="C92" s="226"/>
      <x:c r="E92" s="272"/>
      <x:c r="F92" s="226"/>
      <x:c r="G92" s="226"/>
      <x:c r="H92" s="226"/>
      <x:c r="I92" s="226"/>
      <x:c r="J92" s="226"/>
      <x:c r="L92" s="226"/>
      <x:c r="M92" s="226"/>
      <x:c r="N92" s="226"/>
      <x:c r="O92" s="226"/>
      <x:c r="P92" s="226"/>
      <x:c r="Q92" s="226"/>
      <x:c r="R92" s="226"/>
      <x:c r="S92" s="226"/>
      <x:c r="T92" s="226"/>
      <x:c r="U92" s="226"/>
      <x:c r="V92" s="226"/>
      <x:c r="W92" s="226"/>
      <x:c r="X92" s="226"/>
      <x:c r="Y92" s="226"/>
      <x:c r="Z92" s="226"/>
      <x:c r="AA92" s="226"/>
      <x:c r="AB92" s="226"/>
      <x:c r="AC92" s="226"/>
      <x:c r="AD92" s="226"/>
      <x:c r="AE92" s="226"/>
      <x:c r="AF92" s="226"/>
      <x:c r="AG92" s="226"/>
      <x:c r="AH92" s="226"/>
      <x:c r="AI92" s="226"/>
      <x:c r="AJ92" s="226"/>
      <x:c r="AK92" s="226"/>
      <x:c r="AL92" s="226"/>
    </x:row>
    <x:row r="93" spans="1:39" x14ac:dyDescent="0.3">
      <x:c r="B93" s="226"/>
      <x:c r="C93" s="226"/>
      <x:c r="E93" s="272"/>
      <x:c r="F93" s="226"/>
      <x:c r="G93" s="226"/>
      <x:c r="H93" s="226"/>
      <x:c r="I93" s="226"/>
      <x:c r="J93" s="226"/>
      <x:c r="L93" s="226"/>
      <x:c r="M93" s="226"/>
      <x:c r="N93" s="226"/>
      <x:c r="O93" s="226"/>
      <x:c r="P93" s="226"/>
      <x:c r="Q93" s="226"/>
      <x:c r="R93" s="226"/>
      <x:c r="S93" s="226"/>
      <x:c r="T93" s="226"/>
      <x:c r="U93" s="226"/>
      <x:c r="V93" s="226"/>
      <x:c r="W93" s="226"/>
      <x:c r="X93" s="226"/>
      <x:c r="Y93" s="226"/>
      <x:c r="Z93" s="226"/>
      <x:c r="AA93" s="226"/>
      <x:c r="AB93" s="226"/>
      <x:c r="AC93" s="226"/>
      <x:c r="AD93" s="226"/>
      <x:c r="AE93" s="226"/>
      <x:c r="AF93" s="226"/>
      <x:c r="AG93" s="226"/>
      <x:c r="AH93" s="226"/>
      <x:c r="AI93" s="226"/>
      <x:c r="AJ93" s="226"/>
      <x:c r="AK93" s="226"/>
      <x:c r="AL93" s="226"/>
    </x:row>
    <x:row r="94" spans="1:39" x14ac:dyDescent="0.3">
      <x:c r="B94" s="226"/>
      <x:c r="C94" s="226"/>
      <x:c r="E94" s="272"/>
      <x:c r="F94" s="226"/>
      <x:c r="G94" s="226"/>
      <x:c r="H94" s="226"/>
      <x:c r="I94" s="226"/>
      <x:c r="J94" s="226"/>
      <x:c r="L94" s="226"/>
      <x:c r="M94" s="226"/>
      <x:c r="N94" s="226"/>
      <x:c r="O94" s="226"/>
      <x:c r="P94" s="226"/>
      <x:c r="Q94" s="226"/>
      <x:c r="R94" s="226"/>
      <x:c r="S94" s="226"/>
      <x:c r="T94" s="226"/>
      <x:c r="U94" s="226"/>
      <x:c r="V94" s="226"/>
      <x:c r="W94" s="226"/>
      <x:c r="X94" s="226"/>
      <x:c r="Y94" s="226"/>
      <x:c r="Z94" s="226"/>
      <x:c r="AA94" s="226"/>
      <x:c r="AB94" s="226"/>
      <x:c r="AC94" s="226"/>
      <x:c r="AD94" s="226"/>
      <x:c r="AE94" s="226"/>
      <x:c r="AF94" s="226"/>
      <x:c r="AG94" s="226"/>
      <x:c r="AH94" s="226"/>
      <x:c r="AI94" s="226"/>
      <x:c r="AJ94" s="226"/>
      <x:c r="AK94" s="226"/>
      <x:c r="AL94" s="226"/>
    </x:row>
    <x:row r="95" spans="1:39" x14ac:dyDescent="0.3">
      <x:c r="B95" s="226"/>
      <x:c r="C95" s="226"/>
      <x:c r="E95" s="272"/>
      <x:c r="F95" s="226"/>
      <x:c r="G95" s="226"/>
      <x:c r="H95" s="226"/>
      <x:c r="I95" s="226"/>
      <x:c r="J95" s="226"/>
      <x:c r="L95" s="226"/>
      <x:c r="M95" s="226"/>
      <x:c r="N95" s="226"/>
      <x:c r="O95" s="226"/>
      <x:c r="P95" s="226"/>
      <x:c r="Q95" s="226"/>
      <x:c r="R95" s="226"/>
      <x:c r="S95" s="226"/>
      <x:c r="T95" s="226"/>
      <x:c r="U95" s="226"/>
      <x:c r="V95" s="226"/>
      <x:c r="W95" s="226"/>
      <x:c r="X95" s="226"/>
      <x:c r="Y95" s="226"/>
      <x:c r="Z95" s="226"/>
      <x:c r="AA95" s="226"/>
      <x:c r="AB95" s="226"/>
      <x:c r="AC95" s="226"/>
      <x:c r="AD95" s="226"/>
      <x:c r="AE95" s="226"/>
      <x:c r="AF95" s="226"/>
      <x:c r="AG95" s="226"/>
      <x:c r="AH95" s="226"/>
      <x:c r="AI95" s="226"/>
      <x:c r="AJ95" s="226"/>
      <x:c r="AK95" s="226"/>
      <x:c r="AL95" s="226"/>
    </x:row>
    <x:row r="96" spans="1:39" x14ac:dyDescent="0.3">
      <x:c r="B96" s="226"/>
      <x:c r="E96" s="272"/>
      <x:c r="F96" s="226"/>
      <x:c r="G96" s="226"/>
      <x:c r="H96" s="226"/>
      <x:c r="I96" s="226"/>
      <x:c r="J96" s="226"/>
      <x:c r="L96" s="226"/>
      <x:c r="M96" s="226"/>
      <x:c r="N96" s="226"/>
      <x:c r="O96" s="226"/>
      <x:c r="P96" s="226"/>
      <x:c r="Q96" s="226"/>
      <x:c r="R96" s="226"/>
      <x:c r="S96" s="226"/>
      <x:c r="T96" s="226"/>
      <x:c r="U96" s="226"/>
      <x:c r="V96" s="226"/>
      <x:c r="W96" s="226"/>
      <x:c r="X96" s="226"/>
      <x:c r="Y96" s="226"/>
      <x:c r="Z96" s="226"/>
      <x:c r="AA96" s="226"/>
      <x:c r="AB96" s="226"/>
      <x:c r="AC96" s="226"/>
      <x:c r="AD96" s="226"/>
      <x:c r="AE96" s="226"/>
      <x:c r="AF96" s="226"/>
      <x:c r="AG96" s="226"/>
      <x:c r="AH96" s="226"/>
      <x:c r="AI96" s="226"/>
      <x:c r="AJ96" s="226"/>
      <x:c r="AK96" s="226"/>
      <x:c r="AL96" s="226"/>
    </x:row>
    <x:row r="97" spans="1:39" x14ac:dyDescent="0.3">
      <x:c r="B97" s="226"/>
      <x:c r="E97" s="272"/>
      <x:c r="F97" s="226"/>
      <x:c r="G97" s="226"/>
      <x:c r="H97" s="226"/>
      <x:c r="I97" s="226"/>
      <x:c r="J97" s="226"/>
      <x:c r="L97" s="226"/>
      <x:c r="M97" s="226"/>
      <x:c r="N97" s="226"/>
      <x:c r="O97" s="226"/>
      <x:c r="P97" s="226"/>
      <x:c r="Q97" s="226"/>
      <x:c r="R97" s="226"/>
      <x:c r="S97" s="226"/>
      <x:c r="T97" s="226"/>
      <x:c r="U97" s="226"/>
      <x:c r="V97" s="226"/>
      <x:c r="W97" s="226"/>
      <x:c r="X97" s="226"/>
      <x:c r="Y97" s="226"/>
      <x:c r="Z97" s="226"/>
      <x:c r="AA97" s="226"/>
      <x:c r="AB97" s="226"/>
      <x:c r="AC97" s="226"/>
      <x:c r="AD97" s="226"/>
      <x:c r="AE97" s="226"/>
      <x:c r="AF97" s="226"/>
      <x:c r="AG97" s="226"/>
      <x:c r="AH97" s="226"/>
      <x:c r="AI97" s="226"/>
      <x:c r="AJ97" s="226"/>
      <x:c r="AK97" s="226"/>
      <x:c r="AL97" s="226"/>
    </x:row>
    <x:row r="98" spans="1:39" x14ac:dyDescent="0.3">
      <x:c r="B98" s="226"/>
      <x:c r="E98" s="272"/>
      <x:c r="F98" s="226"/>
      <x:c r="G98" s="226"/>
      <x:c r="H98" s="226"/>
      <x:c r="I98" s="226"/>
      <x:c r="J98" s="226"/>
      <x:c r="L98" s="226"/>
      <x:c r="M98" s="226"/>
      <x:c r="N98" s="226"/>
      <x:c r="O98" s="226"/>
      <x:c r="P98" s="226"/>
      <x:c r="Q98" s="226"/>
      <x:c r="R98" s="226"/>
      <x:c r="S98" s="226"/>
      <x:c r="T98" s="226"/>
      <x:c r="U98" s="226"/>
      <x:c r="V98" s="226"/>
      <x:c r="W98" s="226"/>
      <x:c r="X98" s="226"/>
      <x:c r="Y98" s="226"/>
      <x:c r="Z98" s="226"/>
      <x:c r="AA98" s="226"/>
      <x:c r="AB98" s="226"/>
      <x:c r="AC98" s="226"/>
      <x:c r="AD98" s="226"/>
      <x:c r="AE98" s="226"/>
      <x:c r="AF98" s="226"/>
      <x:c r="AG98" s="226"/>
      <x:c r="AH98" s="226"/>
      <x:c r="AI98" s="226"/>
      <x:c r="AJ98" s="226"/>
      <x:c r="AK98" s="226"/>
      <x:c r="AL98" s="226"/>
    </x:row>
    <x:row r="99" spans="1:39" x14ac:dyDescent="0.3">
      <x:c r="B99" s="226"/>
      <x:c r="E99" s="272"/>
      <x:c r="F99" s="226"/>
      <x:c r="G99" s="226"/>
      <x:c r="H99" s="226"/>
      <x:c r="I99" s="226"/>
      <x:c r="J99" s="226"/>
      <x:c r="L99" s="226"/>
      <x:c r="M99" s="226"/>
      <x:c r="N99" s="226"/>
      <x:c r="O99" s="226"/>
      <x:c r="P99" s="226"/>
      <x:c r="Q99" s="226"/>
      <x:c r="R99" s="226"/>
      <x:c r="S99" s="226"/>
      <x:c r="T99" s="226"/>
      <x:c r="U99" s="226"/>
      <x:c r="V99" s="226"/>
      <x:c r="W99" s="226"/>
      <x:c r="X99" s="226"/>
      <x:c r="Y99" s="226"/>
      <x:c r="Z99" s="226"/>
      <x:c r="AA99" s="226"/>
      <x:c r="AB99" s="226"/>
      <x:c r="AC99" s="226"/>
      <x:c r="AD99" s="226"/>
      <x:c r="AE99" s="226"/>
      <x:c r="AF99" s="226"/>
      <x:c r="AG99" s="226"/>
      <x:c r="AH99" s="226"/>
      <x:c r="AI99" s="226"/>
      <x:c r="AJ99" s="226"/>
      <x:c r="AK99" s="226"/>
      <x:c r="AL99" s="226"/>
    </x:row>
    <x:row r="100" spans="1:39" x14ac:dyDescent="0.3">
      <x:c r="B100" s="226"/>
      <x:c r="E100" s="272"/>
      <x:c r="F100" s="226"/>
      <x:c r="G100" s="226"/>
      <x:c r="H100" s="226"/>
      <x:c r="I100" s="226"/>
      <x:c r="J100" s="226"/>
      <x:c r="L100" s="226"/>
      <x:c r="M100" s="226"/>
      <x:c r="N100" s="226"/>
      <x:c r="O100" s="226"/>
      <x:c r="P100" s="226"/>
      <x:c r="Q100" s="226"/>
      <x:c r="R100" s="226"/>
      <x:c r="S100" s="226"/>
      <x:c r="T100" s="226"/>
      <x:c r="U100" s="226"/>
      <x:c r="V100" s="226"/>
      <x:c r="W100" s="226"/>
      <x:c r="X100" s="226"/>
      <x:c r="Y100" s="226"/>
      <x:c r="Z100" s="226"/>
      <x:c r="AA100" s="226"/>
      <x:c r="AB100" s="226"/>
      <x:c r="AC100" s="226"/>
      <x:c r="AD100" s="226"/>
      <x:c r="AE100" s="226"/>
      <x:c r="AF100" s="226"/>
      <x:c r="AG100" s="226"/>
      <x:c r="AH100" s="226"/>
      <x:c r="AI100" s="226"/>
      <x:c r="AJ100" s="226"/>
      <x:c r="AK100" s="226"/>
      <x:c r="AL100" s="226"/>
    </x:row>
    <x:row r="101" spans="1:39" x14ac:dyDescent="0.3">
      <x:c r="B101" s="226"/>
      <x:c r="E101" s="272"/>
      <x:c r="F101" s="226"/>
      <x:c r="G101" s="226"/>
      <x:c r="H101" s="226"/>
      <x:c r="I101" s="226"/>
      <x:c r="J101" s="226"/>
      <x:c r="L101" s="226"/>
      <x:c r="M101" s="226"/>
      <x:c r="N101" s="226"/>
      <x:c r="O101" s="226"/>
      <x:c r="P101" s="226"/>
      <x:c r="Q101" s="226"/>
      <x:c r="R101" s="226"/>
      <x:c r="S101" s="226"/>
      <x:c r="T101" s="226"/>
      <x:c r="U101" s="226"/>
      <x:c r="V101" s="226"/>
      <x:c r="W101" s="226"/>
      <x:c r="X101" s="226"/>
      <x:c r="Y101" s="226"/>
      <x:c r="Z101" s="226"/>
      <x:c r="AA101" s="226"/>
      <x:c r="AB101" s="226"/>
      <x:c r="AC101" s="226"/>
      <x:c r="AD101" s="226"/>
      <x:c r="AE101" s="226"/>
      <x:c r="AF101" s="226"/>
      <x:c r="AG101" s="226"/>
      <x:c r="AH101" s="226"/>
      <x:c r="AI101" s="226"/>
      <x:c r="AJ101" s="226"/>
      <x:c r="AK101" s="226"/>
      <x:c r="AL101" s="226"/>
    </x:row>
    <x:row r="102" spans="1:39" x14ac:dyDescent="0.3">
      <x:c r="B102" s="226"/>
      <x:c r="E102" s="272"/>
      <x:c r="F102" s="226"/>
      <x:c r="G102" s="226"/>
      <x:c r="H102" s="226"/>
      <x:c r="I102" s="226"/>
      <x:c r="J102" s="226"/>
      <x:c r="L102" s="226"/>
      <x:c r="M102" s="226"/>
      <x:c r="N102" s="226"/>
      <x:c r="O102" s="226"/>
      <x:c r="P102" s="226"/>
      <x:c r="Q102" s="226"/>
      <x:c r="R102" s="226"/>
      <x:c r="S102" s="226"/>
      <x:c r="T102" s="226"/>
      <x:c r="U102" s="226"/>
      <x:c r="V102" s="226"/>
      <x:c r="W102" s="226"/>
      <x:c r="X102" s="226"/>
      <x:c r="Y102" s="226"/>
      <x:c r="Z102" s="226"/>
      <x:c r="AA102" s="226"/>
      <x:c r="AB102" s="226"/>
      <x:c r="AC102" s="226"/>
      <x:c r="AD102" s="226"/>
      <x:c r="AE102" s="226"/>
      <x:c r="AF102" s="226"/>
      <x:c r="AG102" s="226"/>
      <x:c r="AH102" s="226"/>
      <x:c r="AI102" s="226"/>
      <x:c r="AJ102" s="226"/>
      <x:c r="AK102" s="226"/>
      <x:c r="AL102" s="226"/>
    </x:row>
    <x:row r="103" spans="1:39" x14ac:dyDescent="0.3">
      <x:c r="B103" s="226"/>
      <x:c r="E103" s="272"/>
      <x:c r="F103" s="226"/>
      <x:c r="G103" s="226"/>
      <x:c r="H103" s="226"/>
      <x:c r="I103" s="226"/>
      <x:c r="J103" s="226"/>
      <x:c r="L103" s="226"/>
      <x:c r="M103" s="226"/>
      <x:c r="N103" s="226"/>
      <x:c r="O103" s="226"/>
      <x:c r="P103" s="226"/>
      <x:c r="Q103" s="226"/>
      <x:c r="R103" s="226"/>
      <x:c r="S103" s="226"/>
      <x:c r="T103" s="226"/>
      <x:c r="U103" s="226"/>
      <x:c r="V103" s="226"/>
      <x:c r="W103" s="226"/>
      <x:c r="X103" s="226"/>
      <x:c r="Y103" s="226"/>
      <x:c r="Z103" s="226"/>
      <x:c r="AA103" s="226"/>
      <x:c r="AB103" s="226"/>
      <x:c r="AC103" s="226"/>
      <x:c r="AD103" s="226"/>
      <x:c r="AE103" s="226"/>
      <x:c r="AF103" s="226"/>
      <x:c r="AG103" s="226"/>
      <x:c r="AH103" s="226"/>
      <x:c r="AI103" s="226"/>
      <x:c r="AJ103" s="226"/>
      <x:c r="AK103" s="226"/>
      <x:c r="AL103" s="226"/>
    </x:row>
    <x:row r="104" spans="1:39" x14ac:dyDescent="0.3">
      <x:c r="B104" s="226"/>
      <x:c r="E104" s="272"/>
      <x:c r="F104" s="226"/>
      <x:c r="G104" s="226"/>
      <x:c r="H104" s="226"/>
      <x:c r="I104" s="226"/>
      <x:c r="J104" s="226"/>
      <x:c r="L104" s="226"/>
      <x:c r="M104" s="226"/>
      <x:c r="N104" s="226"/>
      <x:c r="O104" s="226"/>
      <x:c r="P104" s="226"/>
      <x:c r="Q104" s="226"/>
      <x:c r="R104" s="226"/>
      <x:c r="S104" s="226"/>
      <x:c r="T104" s="226"/>
      <x:c r="U104" s="226"/>
      <x:c r="V104" s="226"/>
      <x:c r="W104" s="226"/>
      <x:c r="X104" s="226"/>
      <x:c r="Y104" s="226"/>
      <x:c r="Z104" s="226"/>
      <x:c r="AA104" s="226"/>
      <x:c r="AB104" s="226"/>
      <x:c r="AC104" s="226"/>
      <x:c r="AD104" s="226"/>
      <x:c r="AE104" s="226"/>
      <x:c r="AF104" s="226"/>
      <x:c r="AG104" s="226"/>
      <x:c r="AH104" s="226"/>
      <x:c r="AI104" s="226"/>
      <x:c r="AJ104" s="226"/>
      <x:c r="AK104" s="226"/>
      <x:c r="AL104" s="226"/>
    </x:row>
    <x:row r="105" spans="1:39" x14ac:dyDescent="0.3">
      <x:c r="B105" s="226"/>
      <x:c r="E105" s="272"/>
      <x:c r="F105" s="226"/>
      <x:c r="G105" s="226"/>
      <x:c r="H105" s="226"/>
      <x:c r="I105" s="226"/>
      <x:c r="J105" s="226"/>
      <x:c r="L105" s="226"/>
      <x:c r="M105" s="226"/>
      <x:c r="N105" s="226"/>
      <x:c r="O105" s="226"/>
      <x:c r="P105" s="226"/>
      <x:c r="Q105" s="226"/>
      <x:c r="R105" s="226"/>
      <x:c r="S105" s="226"/>
      <x:c r="T105" s="226"/>
      <x:c r="U105" s="226"/>
      <x:c r="V105" s="226"/>
      <x:c r="W105" s="226"/>
      <x:c r="X105" s="226"/>
      <x:c r="Y105" s="226"/>
      <x:c r="Z105" s="226"/>
      <x:c r="AA105" s="226"/>
      <x:c r="AB105" s="226"/>
      <x:c r="AC105" s="226"/>
      <x:c r="AD105" s="226"/>
      <x:c r="AE105" s="226"/>
      <x:c r="AF105" s="226"/>
      <x:c r="AG105" s="226"/>
      <x:c r="AH105" s="226"/>
      <x:c r="AI105" s="226"/>
      <x:c r="AJ105" s="226"/>
      <x:c r="AK105" s="226"/>
      <x:c r="AL105" s="226"/>
    </x:row>
    <x:row r="106" spans="1:39" x14ac:dyDescent="0.3">
      <x:c r="B106" s="226"/>
      <x:c r="E106" s="272"/>
      <x:c r="F106" s="222"/>
      <x:c r="G106" s="226"/>
      <x:c r="H106" s="226"/>
      <x:c r="I106" s="226"/>
      <x:c r="J106" s="222"/>
      <x:c r="L106" s="226"/>
      <x:c r="M106" s="226"/>
      <x:c r="N106" s="226"/>
      <x:c r="O106" s="226"/>
      <x:c r="P106" s="226"/>
      <x:c r="Q106" s="226"/>
      <x:c r="R106" s="226"/>
      <x:c r="S106" s="226"/>
      <x:c r="T106" s="226"/>
      <x:c r="U106" s="226"/>
      <x:c r="V106" s="226"/>
      <x:c r="W106" s="226"/>
      <x:c r="X106" s="226"/>
      <x:c r="Y106" s="226"/>
      <x:c r="Z106" s="226"/>
      <x:c r="AA106" s="226"/>
      <x:c r="AB106" s="226"/>
      <x:c r="AC106" s="226"/>
      <x:c r="AD106" s="226"/>
      <x:c r="AE106" s="226"/>
      <x:c r="AF106" s="226"/>
      <x:c r="AG106" s="226"/>
      <x:c r="AH106" s="226"/>
      <x:c r="AI106" s="226"/>
      <x:c r="AJ106" s="226"/>
      <x:c r="AK106" s="226"/>
      <x:c r="AL106" s="226"/>
    </x:row>
    <x:row r="107" spans="1:39" x14ac:dyDescent="0.3">
      <x:c r="B107" s="226"/>
      <x:c r="E107" s="272"/>
      <x:c r="F107" s="222"/>
      <x:c r="G107" s="226"/>
      <x:c r="H107" s="226"/>
      <x:c r="I107" s="226"/>
      <x:c r="J107" s="222"/>
      <x:c r="L107" s="226"/>
      <x:c r="M107" s="226"/>
      <x:c r="N107" s="226"/>
      <x:c r="O107" s="226"/>
      <x:c r="P107" s="226"/>
      <x:c r="Q107" s="226"/>
      <x:c r="R107" s="226"/>
      <x:c r="S107" s="226"/>
      <x:c r="T107" s="226"/>
      <x:c r="U107" s="226"/>
      <x:c r="V107" s="226"/>
      <x:c r="W107" s="226"/>
      <x:c r="X107" s="226"/>
      <x:c r="Y107" s="226"/>
      <x:c r="Z107" s="226"/>
      <x:c r="AA107" s="226"/>
      <x:c r="AB107" s="226"/>
      <x:c r="AC107" s="226"/>
      <x:c r="AD107" s="226"/>
      <x:c r="AE107" s="226"/>
      <x:c r="AF107" s="226"/>
      <x:c r="AG107" s="226"/>
      <x:c r="AH107" s="226"/>
      <x:c r="AI107" s="226"/>
      <x:c r="AJ107" s="226"/>
      <x:c r="AK107" s="226"/>
      <x:c r="AL107" s="226"/>
    </x:row>
    <x:row r="108" spans="1:39" x14ac:dyDescent="0.3">
      <x:c r="B108" s="226"/>
      <x:c r="E108" s="272"/>
      <x:c r="F108" s="222"/>
      <x:c r="G108" s="226"/>
      <x:c r="H108" s="226"/>
      <x:c r="I108" s="226"/>
      <x:c r="J108" s="222"/>
      <x:c r="L108" s="226"/>
      <x:c r="M108" s="226"/>
      <x:c r="N108" s="226"/>
      <x:c r="O108" s="226"/>
      <x:c r="P108" s="226"/>
      <x:c r="Q108" s="226"/>
      <x:c r="R108" s="226"/>
      <x:c r="S108" s="226"/>
      <x:c r="T108" s="226"/>
      <x:c r="U108" s="226"/>
      <x:c r="V108" s="226"/>
      <x:c r="W108" s="226"/>
      <x:c r="X108" s="226"/>
      <x:c r="Y108" s="226"/>
      <x:c r="Z108" s="226"/>
      <x:c r="AA108" s="226"/>
      <x:c r="AB108" s="226"/>
      <x:c r="AC108" s="226"/>
      <x:c r="AD108" s="226"/>
      <x:c r="AE108" s="226"/>
      <x:c r="AF108" s="226"/>
      <x:c r="AG108" s="226"/>
      <x:c r="AH108" s="226"/>
      <x:c r="AI108" s="226"/>
      <x:c r="AJ108" s="226"/>
      <x:c r="AK108" s="226"/>
      <x:c r="AL108" s="226"/>
    </x:row>
    <x:row r="109" spans="1:39" x14ac:dyDescent="0.3">
      <x:c r="B109" s="226"/>
      <x:c r="E109" s="272"/>
      <x:c r="F109" s="222"/>
      <x:c r="G109" s="226"/>
      <x:c r="H109" s="226"/>
      <x:c r="I109" s="226"/>
      <x:c r="J109" s="222"/>
      <x:c r="L109" s="226"/>
      <x:c r="M109" s="226"/>
      <x:c r="N109" s="226"/>
      <x:c r="O109" s="226"/>
      <x:c r="P109" s="226"/>
      <x:c r="Q109" s="226"/>
      <x:c r="R109" s="226"/>
      <x:c r="S109" s="226"/>
      <x:c r="T109" s="226"/>
      <x:c r="U109" s="226"/>
      <x:c r="V109" s="226"/>
      <x:c r="W109" s="226"/>
      <x:c r="X109" s="226"/>
      <x:c r="Y109" s="226"/>
      <x:c r="Z109" s="226"/>
      <x:c r="AA109" s="226"/>
      <x:c r="AB109" s="226"/>
      <x:c r="AC109" s="226"/>
      <x:c r="AD109" s="226"/>
      <x:c r="AE109" s="226"/>
      <x:c r="AF109" s="226"/>
      <x:c r="AG109" s="226"/>
      <x:c r="AH109" s="226"/>
      <x:c r="AI109" s="226"/>
      <x:c r="AJ109" s="226"/>
      <x:c r="AK109" s="226"/>
      <x:c r="AL109" s="226"/>
    </x:row>
    <x:row r="110" spans="1:39" x14ac:dyDescent="0.3">
      <x:c r="B110" s="226"/>
      <x:c r="E110" s="272"/>
      <x:c r="F110" s="222"/>
      <x:c r="G110" s="226"/>
      <x:c r="H110" s="226"/>
      <x:c r="I110" s="226"/>
      <x:c r="J110" s="222"/>
      <x:c r="L110" s="226"/>
      <x:c r="M110" s="226"/>
      <x:c r="N110" s="226"/>
      <x:c r="O110" s="226"/>
      <x:c r="P110" s="226"/>
      <x:c r="Q110" s="226"/>
      <x:c r="R110" s="226"/>
      <x:c r="S110" s="226"/>
      <x:c r="T110" s="226"/>
      <x:c r="U110" s="226"/>
      <x:c r="V110" s="226"/>
      <x:c r="W110" s="226"/>
      <x:c r="X110" s="226"/>
      <x:c r="Y110" s="226"/>
      <x:c r="Z110" s="226"/>
      <x:c r="AA110" s="226"/>
      <x:c r="AB110" s="226"/>
      <x:c r="AC110" s="226"/>
      <x:c r="AD110" s="226"/>
      <x:c r="AE110" s="226"/>
      <x:c r="AF110" s="226"/>
      <x:c r="AG110" s="226"/>
      <x:c r="AH110" s="226"/>
      <x:c r="AI110" s="226"/>
      <x:c r="AJ110" s="226"/>
      <x:c r="AK110" s="226"/>
      <x:c r="AL110" s="226"/>
    </x:row>
    <x:row r="111" spans="1:39" x14ac:dyDescent="0.3">
      <x:c r="B111" s="226"/>
      <x:c r="E111" s="272"/>
      <x:c r="F111" s="226"/>
      <x:c r="G111" s="226"/>
      <x:c r="H111" s="226"/>
      <x:c r="I111" s="226"/>
      <x:c r="J111" s="226"/>
      <x:c r="L111" s="226"/>
      <x:c r="M111" s="226"/>
      <x:c r="N111" s="226"/>
      <x:c r="O111" s="226"/>
      <x:c r="P111" s="226"/>
      <x:c r="Q111" s="226"/>
      <x:c r="R111" s="226"/>
      <x:c r="S111" s="226"/>
      <x:c r="T111" s="226"/>
      <x:c r="U111" s="226"/>
      <x:c r="V111" s="226"/>
      <x:c r="W111" s="226"/>
      <x:c r="X111" s="226"/>
      <x:c r="Y111" s="226"/>
      <x:c r="Z111" s="226"/>
      <x:c r="AA111" s="226"/>
      <x:c r="AB111" s="226"/>
      <x:c r="AC111" s="226"/>
      <x:c r="AD111" s="226"/>
      <x:c r="AE111" s="226"/>
      <x:c r="AF111" s="226"/>
      <x:c r="AG111" s="226"/>
      <x:c r="AH111" s="226"/>
      <x:c r="AI111" s="226"/>
      <x:c r="AJ111" s="226"/>
      <x:c r="AK111" s="226"/>
      <x:c r="AL111" s="226"/>
    </x:row>
    <x:row r="112" spans="1:39" x14ac:dyDescent="0.3">
      <x:c r="B112" s="226"/>
      <x:c r="E112" s="272"/>
      <x:c r="F112" s="226"/>
      <x:c r="G112" s="226"/>
      <x:c r="H112" s="226"/>
      <x:c r="I112" s="226"/>
      <x:c r="J112" s="226"/>
      <x:c r="L112" s="226"/>
      <x:c r="M112" s="226"/>
      <x:c r="N112" s="226"/>
      <x:c r="O112" s="226"/>
      <x:c r="P112" s="226"/>
      <x:c r="Q112" s="226"/>
      <x:c r="R112" s="226"/>
      <x:c r="S112" s="226"/>
      <x:c r="T112" s="226"/>
      <x:c r="U112" s="226"/>
      <x:c r="V112" s="226"/>
      <x:c r="W112" s="226"/>
      <x:c r="X112" s="226"/>
      <x:c r="Y112" s="226"/>
      <x:c r="Z112" s="226"/>
      <x:c r="AA112" s="226"/>
      <x:c r="AB112" s="226"/>
      <x:c r="AC112" s="226"/>
      <x:c r="AD112" s="226"/>
      <x:c r="AE112" s="226"/>
      <x:c r="AF112" s="226"/>
      <x:c r="AG112" s="226"/>
      <x:c r="AH112" s="226"/>
      <x:c r="AI112" s="226"/>
      <x:c r="AJ112" s="226"/>
      <x:c r="AK112" s="226"/>
      <x:c r="AL112" s="226"/>
    </x:row>
    <x:row r="113" spans="1:39" x14ac:dyDescent="0.3">
      <x:c r="B113" s="226"/>
      <x:c r="E113" s="272"/>
      <x:c r="F113" s="226"/>
      <x:c r="G113" s="226"/>
      <x:c r="H113" s="226"/>
      <x:c r="I113" s="226"/>
      <x:c r="J113" s="226"/>
      <x:c r="L113" s="226"/>
      <x:c r="M113" s="226"/>
      <x:c r="N113" s="226"/>
      <x:c r="O113" s="226"/>
      <x:c r="P113" s="226"/>
      <x:c r="Q113" s="226"/>
      <x:c r="R113" s="226"/>
      <x:c r="S113" s="226"/>
      <x:c r="T113" s="226"/>
      <x:c r="U113" s="226"/>
      <x:c r="V113" s="226"/>
      <x:c r="W113" s="226"/>
      <x:c r="X113" s="226"/>
      <x:c r="Y113" s="226"/>
      <x:c r="Z113" s="226"/>
      <x:c r="AA113" s="226"/>
      <x:c r="AB113" s="226"/>
      <x:c r="AC113" s="226"/>
      <x:c r="AD113" s="226"/>
      <x:c r="AE113" s="226"/>
      <x:c r="AF113" s="226"/>
      <x:c r="AG113" s="226"/>
      <x:c r="AH113" s="226"/>
      <x:c r="AI113" s="226"/>
      <x:c r="AJ113" s="226"/>
      <x:c r="AK113" s="226"/>
      <x:c r="AL113" s="226"/>
    </x:row>
    <x:row r="114" spans="1:39" x14ac:dyDescent="0.3">
      <x:c r="B114" s="226"/>
      <x:c r="E114" s="272"/>
      <x:c r="F114" s="226"/>
      <x:c r="G114" s="226"/>
      <x:c r="H114" s="226"/>
      <x:c r="I114" s="226"/>
      <x:c r="J114" s="226"/>
      <x:c r="L114" s="226"/>
      <x:c r="M114" s="226"/>
      <x:c r="N114" s="226"/>
      <x:c r="O114" s="226"/>
      <x:c r="P114" s="226"/>
      <x:c r="Q114" s="226"/>
      <x:c r="R114" s="226"/>
      <x:c r="S114" s="226"/>
      <x:c r="T114" s="226"/>
      <x:c r="U114" s="226"/>
      <x:c r="V114" s="226"/>
      <x:c r="W114" s="226"/>
      <x:c r="X114" s="226"/>
      <x:c r="Y114" s="226"/>
      <x:c r="Z114" s="226"/>
      <x:c r="AA114" s="226"/>
      <x:c r="AB114" s="226"/>
      <x:c r="AC114" s="226"/>
      <x:c r="AD114" s="226"/>
      <x:c r="AE114" s="226"/>
      <x:c r="AF114" s="226"/>
      <x:c r="AG114" s="226"/>
      <x:c r="AH114" s="226"/>
      <x:c r="AI114" s="226"/>
      <x:c r="AJ114" s="226"/>
      <x:c r="AK114" s="226"/>
      <x:c r="AL114" s="226"/>
    </x:row>
    <x:row r="115" spans="1:39" x14ac:dyDescent="0.3">
      <x:c r="B115" s="226"/>
      <x:c r="E115" s="272"/>
      <x:c r="F115" s="226"/>
      <x:c r="G115" s="226"/>
      <x:c r="H115" s="226"/>
      <x:c r="I115" s="226"/>
      <x:c r="J115" s="226"/>
      <x:c r="L115" s="226"/>
      <x:c r="M115" s="226"/>
      <x:c r="N115" s="226"/>
      <x:c r="O115" s="226"/>
      <x:c r="P115" s="226"/>
      <x:c r="Q115" s="226"/>
      <x:c r="R115" s="226"/>
      <x:c r="S115" s="226"/>
      <x:c r="T115" s="226"/>
      <x:c r="U115" s="226"/>
      <x:c r="V115" s="226"/>
      <x:c r="W115" s="226"/>
      <x:c r="X115" s="226"/>
      <x:c r="Y115" s="226"/>
      <x:c r="Z115" s="226"/>
      <x:c r="AA115" s="226"/>
      <x:c r="AB115" s="226"/>
      <x:c r="AC115" s="226"/>
      <x:c r="AD115" s="226"/>
      <x:c r="AE115" s="226"/>
      <x:c r="AF115" s="226"/>
      <x:c r="AG115" s="226"/>
      <x:c r="AH115" s="226"/>
      <x:c r="AI115" s="226"/>
      <x:c r="AJ115" s="226"/>
      <x:c r="AK115" s="226"/>
      <x:c r="AL115" s="226"/>
    </x:row>
    <x:row r="116" spans="1:39" x14ac:dyDescent="0.3">
      <x:c r="B116" s="226"/>
      <x:c r="C116" s="226"/>
      <x:c r="E116" s="272"/>
      <x:c r="F116" s="226"/>
      <x:c r="G116" s="226"/>
      <x:c r="H116" s="226"/>
      <x:c r="I116" s="226"/>
      <x:c r="J116" s="226"/>
      <x:c r="L116" s="226"/>
      <x:c r="M116" s="226"/>
      <x:c r="N116" s="226"/>
      <x:c r="O116" s="226"/>
      <x:c r="P116" s="226"/>
      <x:c r="Q116" s="226"/>
      <x:c r="R116" s="226"/>
      <x:c r="S116" s="226"/>
      <x:c r="T116" s="226"/>
      <x:c r="U116" s="226"/>
      <x:c r="V116" s="226"/>
      <x:c r="W116" s="226"/>
      <x:c r="X116" s="226"/>
      <x:c r="Y116" s="226"/>
      <x:c r="Z116" s="226"/>
      <x:c r="AA116" s="226"/>
      <x:c r="AB116" s="226"/>
      <x:c r="AC116" s="226"/>
      <x:c r="AD116" s="226"/>
      <x:c r="AE116" s="226"/>
      <x:c r="AF116" s="226"/>
      <x:c r="AG116" s="226"/>
      <x:c r="AH116" s="226"/>
      <x:c r="AI116" s="226"/>
      <x:c r="AJ116" s="226"/>
      <x:c r="AK116" s="226"/>
      <x:c r="AL116" s="226"/>
    </x:row>
    <x:row r="117" spans="1:39" x14ac:dyDescent="0.3">
      <x:c r="B117" s="226"/>
      <x:c r="C117" s="226"/>
      <x:c r="E117" s="272"/>
      <x:c r="F117" s="226"/>
      <x:c r="G117" s="226"/>
      <x:c r="H117" s="226"/>
      <x:c r="I117" s="226"/>
      <x:c r="J117" s="226"/>
      <x:c r="L117" s="226"/>
      <x:c r="M117" s="226"/>
      <x:c r="N117" s="226"/>
      <x:c r="O117" s="226"/>
      <x:c r="P117" s="226"/>
      <x:c r="Q117" s="226"/>
      <x:c r="R117" s="226"/>
      <x:c r="S117" s="226"/>
      <x:c r="T117" s="226"/>
      <x:c r="U117" s="226"/>
      <x:c r="V117" s="226"/>
      <x:c r="W117" s="226"/>
      <x:c r="X117" s="226"/>
      <x:c r="Y117" s="226"/>
      <x:c r="Z117" s="226"/>
      <x:c r="AA117" s="226"/>
      <x:c r="AB117" s="226"/>
      <x:c r="AC117" s="226"/>
      <x:c r="AD117" s="226"/>
      <x:c r="AE117" s="226"/>
      <x:c r="AF117" s="226"/>
      <x:c r="AG117" s="226"/>
      <x:c r="AH117" s="226"/>
      <x:c r="AI117" s="226"/>
      <x:c r="AJ117" s="226"/>
      <x:c r="AK117" s="226"/>
      <x:c r="AL117" s="226"/>
    </x:row>
    <x:row r="118" spans="1:39" x14ac:dyDescent="0.3">
      <x:c r="B118" s="226"/>
      <x:c r="C118" s="226"/>
      <x:c r="E118" s="272"/>
      <x:c r="F118" s="226"/>
      <x:c r="G118" s="226"/>
      <x:c r="H118" s="226"/>
      <x:c r="I118" s="226"/>
      <x:c r="J118" s="226"/>
      <x:c r="L118" s="226"/>
      <x:c r="M118" s="226"/>
      <x:c r="N118" s="226"/>
      <x:c r="O118" s="226"/>
      <x:c r="P118" s="226"/>
      <x:c r="Q118" s="226"/>
      <x:c r="R118" s="226"/>
      <x:c r="S118" s="226"/>
      <x:c r="T118" s="226"/>
      <x:c r="U118" s="226"/>
      <x:c r="V118" s="226"/>
      <x:c r="W118" s="226"/>
      <x:c r="X118" s="226"/>
      <x:c r="Y118" s="226"/>
      <x:c r="Z118" s="226"/>
      <x:c r="AA118" s="226"/>
      <x:c r="AB118" s="226"/>
      <x:c r="AC118" s="226"/>
      <x:c r="AD118" s="226"/>
      <x:c r="AE118" s="226"/>
      <x:c r="AF118" s="226"/>
      <x:c r="AG118" s="226"/>
      <x:c r="AH118" s="226"/>
      <x:c r="AI118" s="226"/>
      <x:c r="AJ118" s="226"/>
      <x:c r="AK118" s="226"/>
      <x:c r="AL118" s="226"/>
    </x:row>
    <x:row r="119" spans="1:39" x14ac:dyDescent="0.3">
      <x:c r="B119" s="226"/>
      <x:c r="C119" s="226"/>
      <x:c r="E119" s="272"/>
      <x:c r="F119" s="226"/>
      <x:c r="G119" s="226"/>
      <x:c r="H119" s="226"/>
      <x:c r="I119" s="226"/>
      <x:c r="J119" s="226"/>
      <x:c r="L119" s="226"/>
      <x:c r="M119" s="226"/>
      <x:c r="N119" s="226"/>
      <x:c r="O119" s="226"/>
      <x:c r="P119" s="226"/>
      <x:c r="Q119" s="226"/>
      <x:c r="R119" s="226"/>
      <x:c r="S119" s="226"/>
      <x:c r="T119" s="226"/>
      <x:c r="U119" s="226"/>
      <x:c r="V119" s="226"/>
      <x:c r="W119" s="226"/>
      <x:c r="X119" s="226"/>
      <x:c r="Y119" s="226"/>
      <x:c r="Z119" s="226"/>
      <x:c r="AA119" s="226"/>
      <x:c r="AB119" s="226"/>
      <x:c r="AC119" s="226"/>
      <x:c r="AD119" s="226"/>
      <x:c r="AE119" s="226"/>
      <x:c r="AF119" s="226"/>
      <x:c r="AG119" s="226"/>
      <x:c r="AH119" s="226"/>
      <x:c r="AI119" s="226"/>
      <x:c r="AJ119" s="226"/>
      <x:c r="AK119" s="226"/>
      <x:c r="AL119" s="226"/>
    </x:row>
    <x:row r="120" spans="1:39" x14ac:dyDescent="0.3">
      <x:c r="B120" s="226"/>
      <x:c r="C120" s="226"/>
      <x:c r="E120" s="272"/>
      <x:c r="F120" s="226"/>
      <x:c r="G120" s="226"/>
      <x:c r="H120" s="226"/>
      <x:c r="I120" s="226"/>
      <x:c r="J120" s="226"/>
      <x:c r="L120" s="226"/>
      <x:c r="M120" s="226"/>
      <x:c r="N120" s="226"/>
      <x:c r="O120" s="226"/>
      <x:c r="P120" s="226"/>
      <x:c r="Q120" s="226"/>
      <x:c r="R120" s="226"/>
      <x:c r="S120" s="226"/>
      <x:c r="T120" s="226"/>
      <x:c r="U120" s="226"/>
      <x:c r="V120" s="226"/>
      <x:c r="W120" s="226"/>
      <x:c r="X120" s="226"/>
      <x:c r="Y120" s="226"/>
      <x:c r="Z120" s="226"/>
      <x:c r="AA120" s="226"/>
      <x:c r="AB120" s="226"/>
      <x:c r="AC120" s="226"/>
      <x:c r="AD120" s="226"/>
      <x:c r="AE120" s="226"/>
      <x:c r="AF120" s="226"/>
      <x:c r="AG120" s="226"/>
      <x:c r="AH120" s="226"/>
      <x:c r="AI120" s="226"/>
      <x:c r="AJ120" s="226"/>
      <x:c r="AK120" s="226"/>
      <x:c r="AL120" s="226"/>
    </x:row>
    <x:row r="121" spans="1:39" x14ac:dyDescent="0.3">
      <x:c r="B121" s="226"/>
      <x:c r="E121" s="272"/>
      <x:c r="F121" s="222"/>
      <x:c r="G121" s="226"/>
      <x:c r="H121" s="226"/>
      <x:c r="I121" s="226"/>
      <x:c r="J121" s="222"/>
      <x:c r="L121" s="226"/>
      <x:c r="M121" s="226"/>
      <x:c r="N121" s="226"/>
      <x:c r="O121" s="226"/>
      <x:c r="P121" s="226"/>
      <x:c r="Q121" s="226"/>
      <x:c r="R121" s="226"/>
      <x:c r="S121" s="226"/>
      <x:c r="T121" s="226"/>
      <x:c r="U121" s="226"/>
      <x:c r="V121" s="226"/>
      <x:c r="W121" s="222"/>
      <x:c r="X121" s="222"/>
      <x:c r="Y121" s="226"/>
      <x:c r="Z121" s="226"/>
      <x:c r="AA121" s="226"/>
      <x:c r="AB121" s="226"/>
      <x:c r="AC121" s="226"/>
      <x:c r="AD121" s="226"/>
      <x:c r="AE121" s="226"/>
      <x:c r="AF121" s="226"/>
      <x:c r="AG121" s="226"/>
      <x:c r="AH121" s="226"/>
      <x:c r="AI121" s="226"/>
      <x:c r="AJ121" s="226"/>
      <x:c r="AK121" s="226"/>
      <x:c r="AL121" s="226"/>
    </x:row>
    <x:row r="122" spans="1:39" x14ac:dyDescent="0.3">
      <x:c r="B122" s="226"/>
      <x:c r="E122" s="272"/>
      <x:c r="F122" s="222"/>
      <x:c r="G122" s="226"/>
      <x:c r="H122" s="226"/>
      <x:c r="I122" s="226"/>
      <x:c r="J122" s="222"/>
      <x:c r="L122" s="226"/>
      <x:c r="M122" s="226"/>
      <x:c r="N122" s="226"/>
      <x:c r="O122" s="226"/>
      <x:c r="P122" s="226"/>
      <x:c r="Q122" s="226"/>
      <x:c r="R122" s="226"/>
      <x:c r="S122" s="226"/>
      <x:c r="T122" s="226"/>
      <x:c r="U122" s="226"/>
      <x:c r="V122" s="226"/>
      <x:c r="W122" s="226"/>
      <x:c r="X122" s="226"/>
      <x:c r="Y122" s="226"/>
      <x:c r="Z122" s="226"/>
      <x:c r="AA122" s="226"/>
      <x:c r="AB122" s="226"/>
      <x:c r="AC122" s="226"/>
      <x:c r="AD122" s="226"/>
      <x:c r="AE122" s="226"/>
      <x:c r="AF122" s="226"/>
      <x:c r="AG122" s="226"/>
      <x:c r="AH122" s="226"/>
      <x:c r="AI122" s="226"/>
      <x:c r="AJ122" s="226"/>
      <x:c r="AK122" s="226"/>
      <x:c r="AL122" s="226"/>
    </x:row>
    <x:row r="123" spans="1:39" x14ac:dyDescent="0.3">
      <x:c r="B123" s="226"/>
      <x:c r="E123" s="272"/>
      <x:c r="F123" s="222"/>
      <x:c r="G123" s="226"/>
      <x:c r="H123" s="226"/>
      <x:c r="I123" s="226"/>
      <x:c r="J123" s="222"/>
      <x:c r="L123" s="226"/>
      <x:c r="M123" s="226"/>
      <x:c r="N123" s="226"/>
      <x:c r="O123" s="226"/>
      <x:c r="P123" s="226"/>
      <x:c r="Q123" s="226"/>
      <x:c r="R123" s="226"/>
      <x:c r="S123" s="226"/>
      <x:c r="T123" s="226"/>
      <x:c r="U123" s="226"/>
      <x:c r="V123" s="226"/>
      <x:c r="W123" s="226"/>
      <x:c r="X123" s="226"/>
      <x:c r="Y123" s="226"/>
      <x:c r="Z123" s="226"/>
      <x:c r="AA123" s="226"/>
      <x:c r="AB123" s="226"/>
      <x:c r="AC123" s="226"/>
      <x:c r="AD123" s="226"/>
      <x:c r="AE123" s="226"/>
      <x:c r="AF123" s="226"/>
      <x:c r="AG123" s="226"/>
      <x:c r="AH123" s="226"/>
      <x:c r="AI123" s="226"/>
      <x:c r="AJ123" s="226"/>
      <x:c r="AK123" s="226"/>
      <x:c r="AL123" s="226"/>
    </x:row>
    <x:row r="124" spans="1:39" x14ac:dyDescent="0.3">
      <x:c r="B124" s="226"/>
      <x:c r="E124" s="272"/>
      <x:c r="F124" s="222"/>
      <x:c r="G124" s="226"/>
      <x:c r="H124" s="226"/>
      <x:c r="I124" s="226"/>
      <x:c r="J124" s="222"/>
      <x:c r="L124" s="226"/>
      <x:c r="M124" s="226"/>
      <x:c r="N124" s="226"/>
      <x:c r="O124" s="226"/>
      <x:c r="P124" s="226"/>
      <x:c r="Q124" s="226"/>
      <x:c r="R124" s="226"/>
      <x:c r="S124" s="226"/>
      <x:c r="T124" s="226"/>
      <x:c r="U124" s="226"/>
      <x:c r="V124" s="226"/>
      <x:c r="W124" s="226"/>
      <x:c r="X124" s="226"/>
      <x:c r="Y124" s="226"/>
      <x:c r="Z124" s="226"/>
      <x:c r="AA124" s="226"/>
      <x:c r="AB124" s="226"/>
      <x:c r="AC124" s="226"/>
      <x:c r="AD124" s="226"/>
      <x:c r="AE124" s="226"/>
      <x:c r="AF124" s="226"/>
      <x:c r="AG124" s="226"/>
      <x:c r="AH124" s="226"/>
      <x:c r="AI124" s="226"/>
      <x:c r="AJ124" s="226"/>
      <x:c r="AK124" s="226"/>
      <x:c r="AL124" s="226"/>
    </x:row>
    <x:row r="125" spans="1:39" x14ac:dyDescent="0.3">
      <x:c r="B125" s="226"/>
      <x:c r="E125" s="272"/>
      <x:c r="F125" s="222"/>
      <x:c r="G125" s="226"/>
      <x:c r="H125" s="226"/>
      <x:c r="I125" s="226"/>
      <x:c r="J125" s="222"/>
      <x:c r="L125" s="226"/>
      <x:c r="M125" s="226"/>
      <x:c r="N125" s="226"/>
      <x:c r="O125" s="226"/>
      <x:c r="P125" s="226"/>
      <x:c r="Q125" s="226"/>
      <x:c r="R125" s="226"/>
      <x:c r="S125" s="226"/>
      <x:c r="T125" s="226"/>
      <x:c r="U125" s="226"/>
      <x:c r="V125" s="226"/>
      <x:c r="W125" s="226"/>
      <x:c r="X125" s="226"/>
      <x:c r="Y125" s="226"/>
      <x:c r="Z125" s="226"/>
      <x:c r="AA125" s="226"/>
      <x:c r="AB125" s="226"/>
      <x:c r="AC125" s="226"/>
      <x:c r="AD125" s="226"/>
      <x:c r="AE125" s="226"/>
      <x:c r="AF125" s="226"/>
      <x:c r="AG125" s="226"/>
      <x:c r="AH125" s="226"/>
      <x:c r="AI125" s="226"/>
      <x:c r="AJ125" s="226"/>
      <x:c r="AK125" s="226"/>
      <x:c r="AL125" s="226"/>
    </x:row>
    <x:row r="126" spans="1:39" x14ac:dyDescent="0.3">
      <x:c r="B126" s="226"/>
      <x:c r="E126" s="272"/>
      <x:c r="F126" s="226"/>
      <x:c r="G126" s="226"/>
      <x:c r="H126" s="226"/>
      <x:c r="I126" s="226"/>
      <x:c r="J126" s="226"/>
      <x:c r="L126" s="226"/>
      <x:c r="M126" s="226"/>
      <x:c r="N126" s="226"/>
      <x:c r="O126" s="226"/>
      <x:c r="P126" s="226"/>
      <x:c r="Q126" s="226"/>
      <x:c r="R126" s="226"/>
      <x:c r="S126" s="226"/>
      <x:c r="T126" s="226"/>
      <x:c r="U126" s="226"/>
      <x:c r="V126" s="226"/>
      <x:c r="W126" s="226"/>
      <x:c r="X126" s="226"/>
      <x:c r="Y126" s="226"/>
      <x:c r="Z126" s="226"/>
      <x:c r="AA126" s="226"/>
      <x:c r="AB126" s="226"/>
      <x:c r="AC126" s="226"/>
      <x:c r="AD126" s="226"/>
      <x:c r="AE126" s="226"/>
      <x:c r="AF126" s="226"/>
      <x:c r="AG126" s="226"/>
      <x:c r="AH126" s="226"/>
      <x:c r="AI126" s="226"/>
      <x:c r="AJ126" s="226"/>
      <x:c r="AK126" s="226"/>
      <x:c r="AL126" s="226"/>
    </x:row>
    <x:row r="127" spans="1:39" x14ac:dyDescent="0.3">
      <x:c r="B127" s="226"/>
      <x:c r="E127" s="272"/>
      <x:c r="F127" s="226"/>
      <x:c r="G127" s="226"/>
      <x:c r="H127" s="226"/>
      <x:c r="I127" s="226"/>
      <x:c r="J127" s="226"/>
      <x:c r="L127" s="226"/>
      <x:c r="M127" s="226"/>
      <x:c r="N127" s="226"/>
      <x:c r="O127" s="226"/>
      <x:c r="P127" s="226"/>
      <x:c r="Q127" s="226"/>
      <x:c r="R127" s="226"/>
      <x:c r="S127" s="226"/>
      <x:c r="T127" s="226"/>
      <x:c r="U127" s="226"/>
      <x:c r="V127" s="226"/>
      <x:c r="W127" s="226"/>
      <x:c r="X127" s="226"/>
      <x:c r="Y127" s="226"/>
      <x:c r="Z127" s="226"/>
      <x:c r="AA127" s="226"/>
      <x:c r="AB127" s="226"/>
      <x:c r="AC127" s="226"/>
      <x:c r="AD127" s="226"/>
      <x:c r="AE127" s="226"/>
      <x:c r="AF127" s="226"/>
      <x:c r="AG127" s="226"/>
      <x:c r="AH127" s="226"/>
      <x:c r="AI127" s="226"/>
      <x:c r="AJ127" s="226"/>
      <x:c r="AK127" s="226"/>
      <x:c r="AL127" s="226"/>
    </x:row>
    <x:row r="128" spans="1:39" x14ac:dyDescent="0.3">
      <x:c r="B128" s="226"/>
      <x:c r="E128" s="272"/>
      <x:c r="F128" s="226"/>
      <x:c r="G128" s="226"/>
      <x:c r="H128" s="226"/>
      <x:c r="I128" s="226"/>
      <x:c r="J128" s="226"/>
      <x:c r="L128" s="226"/>
      <x:c r="M128" s="226"/>
      <x:c r="N128" s="226"/>
      <x:c r="O128" s="226"/>
      <x:c r="P128" s="226"/>
      <x:c r="Q128" s="226"/>
      <x:c r="R128" s="226"/>
      <x:c r="S128" s="226"/>
      <x:c r="T128" s="226"/>
      <x:c r="U128" s="226"/>
      <x:c r="V128" s="226"/>
      <x:c r="W128" s="226"/>
      <x:c r="X128" s="226"/>
      <x:c r="Y128" s="226"/>
      <x:c r="Z128" s="226"/>
      <x:c r="AA128" s="226"/>
      <x:c r="AB128" s="226"/>
      <x:c r="AC128" s="226"/>
      <x:c r="AD128" s="226"/>
      <x:c r="AE128" s="226"/>
      <x:c r="AF128" s="226"/>
      <x:c r="AG128" s="226"/>
      <x:c r="AH128" s="226"/>
      <x:c r="AI128" s="226"/>
      <x:c r="AJ128" s="226"/>
      <x:c r="AK128" s="226"/>
      <x:c r="AL128" s="226"/>
    </x:row>
    <x:row r="129" spans="1:39" x14ac:dyDescent="0.3">
      <x:c r="B129" s="226"/>
      <x:c r="E129" s="272"/>
      <x:c r="F129" s="226"/>
      <x:c r="G129" s="226"/>
      <x:c r="H129" s="226"/>
      <x:c r="I129" s="226"/>
      <x:c r="J129" s="226"/>
      <x:c r="L129" s="226"/>
      <x:c r="M129" s="226"/>
      <x:c r="N129" s="226"/>
      <x:c r="O129" s="226"/>
      <x:c r="P129" s="226"/>
      <x:c r="Q129" s="226"/>
      <x:c r="R129" s="226"/>
      <x:c r="S129" s="226"/>
      <x:c r="T129" s="226"/>
      <x:c r="U129" s="226"/>
      <x:c r="V129" s="226"/>
      <x:c r="W129" s="226"/>
      <x:c r="X129" s="226"/>
      <x:c r="Y129" s="226"/>
      <x:c r="Z129" s="226"/>
      <x:c r="AA129" s="226"/>
      <x:c r="AB129" s="226"/>
      <x:c r="AC129" s="226"/>
      <x:c r="AD129" s="226"/>
      <x:c r="AE129" s="226"/>
      <x:c r="AF129" s="226"/>
      <x:c r="AG129" s="226"/>
      <x:c r="AH129" s="226"/>
      <x:c r="AI129" s="226"/>
      <x:c r="AJ129" s="226"/>
      <x:c r="AK129" s="226"/>
      <x:c r="AL129" s="226"/>
    </x:row>
    <x:row r="130" spans="1:39" x14ac:dyDescent="0.3">
      <x:c r="B130" s="226"/>
      <x:c r="E130" s="272"/>
      <x:c r="F130" s="226"/>
      <x:c r="G130" s="226"/>
      <x:c r="H130" s="226"/>
      <x:c r="I130" s="226"/>
      <x:c r="J130" s="226"/>
      <x:c r="L130" s="226"/>
      <x:c r="M130" s="226"/>
      <x:c r="N130" s="226"/>
      <x:c r="O130" s="226"/>
      <x:c r="P130" s="226"/>
      <x:c r="Q130" s="226"/>
      <x:c r="R130" s="226"/>
      <x:c r="S130" s="226"/>
      <x:c r="T130" s="226"/>
      <x:c r="U130" s="226"/>
      <x:c r="V130" s="226"/>
      <x:c r="W130" s="226"/>
      <x:c r="X130" s="226"/>
      <x:c r="Y130" s="226"/>
      <x:c r="Z130" s="226"/>
      <x:c r="AA130" s="226"/>
      <x:c r="AB130" s="226"/>
      <x:c r="AC130" s="226"/>
      <x:c r="AD130" s="226"/>
      <x:c r="AE130" s="226"/>
      <x:c r="AF130" s="226"/>
      <x:c r="AG130" s="226"/>
      <x:c r="AH130" s="226"/>
      <x:c r="AI130" s="226"/>
      <x:c r="AJ130" s="226"/>
      <x:c r="AK130" s="226"/>
      <x:c r="AL130" s="226"/>
    </x:row>
    <x:row r="131" spans="1:39" x14ac:dyDescent="0.3">
      <x:c r="B131" s="226"/>
      <x:c r="E131" s="272"/>
      <x:c r="F131" s="222"/>
      <x:c r="G131" s="226"/>
      <x:c r="H131" s="226"/>
      <x:c r="I131" s="226"/>
      <x:c r="J131" s="222"/>
      <x:c r="L131" s="226"/>
      <x:c r="M131" s="226"/>
      <x:c r="N131" s="226"/>
      <x:c r="O131" s="226"/>
      <x:c r="P131" s="226"/>
      <x:c r="Q131" s="226"/>
      <x:c r="R131" s="226"/>
      <x:c r="S131" s="226"/>
      <x:c r="T131" s="226"/>
      <x:c r="U131" s="226"/>
      <x:c r="V131" s="226"/>
      <x:c r="W131" s="226"/>
      <x:c r="X131" s="226"/>
      <x:c r="Y131" s="226"/>
      <x:c r="Z131" s="226"/>
      <x:c r="AA131" s="226"/>
      <x:c r="AB131" s="226"/>
      <x:c r="AC131" s="226"/>
      <x:c r="AD131" s="226"/>
      <x:c r="AE131" s="226"/>
      <x:c r="AF131" s="226"/>
      <x:c r="AG131" s="226"/>
      <x:c r="AH131" s="226"/>
      <x:c r="AI131" s="226"/>
      <x:c r="AJ131" s="226"/>
      <x:c r="AK131" s="226"/>
      <x:c r="AL131" s="226"/>
    </x:row>
    <x:row r="132" spans="1:39" x14ac:dyDescent="0.3">
      <x:c r="B132" s="226"/>
      <x:c r="E132" s="272"/>
      <x:c r="F132" s="222"/>
      <x:c r="G132" s="226"/>
      <x:c r="H132" s="226"/>
      <x:c r="I132" s="226"/>
      <x:c r="J132" s="222"/>
      <x:c r="L132" s="226"/>
      <x:c r="M132" s="226"/>
      <x:c r="N132" s="226"/>
      <x:c r="O132" s="226"/>
      <x:c r="P132" s="226"/>
      <x:c r="Q132" s="226"/>
      <x:c r="R132" s="226"/>
      <x:c r="S132" s="226"/>
      <x:c r="T132" s="226"/>
      <x:c r="U132" s="226"/>
      <x:c r="V132" s="226"/>
      <x:c r="W132" s="226"/>
      <x:c r="X132" s="226"/>
      <x:c r="Y132" s="226"/>
      <x:c r="Z132" s="226"/>
      <x:c r="AA132" s="226"/>
      <x:c r="AB132" s="226"/>
      <x:c r="AC132" s="226"/>
      <x:c r="AD132" s="226"/>
      <x:c r="AE132" s="226"/>
      <x:c r="AF132" s="226"/>
      <x:c r="AG132" s="226"/>
      <x:c r="AH132" s="226"/>
      <x:c r="AI132" s="226"/>
      <x:c r="AJ132" s="226"/>
      <x:c r="AK132" s="226"/>
      <x:c r="AL132" s="226"/>
    </x:row>
    <x:row r="133" spans="1:39" x14ac:dyDescent="0.3">
      <x:c r="B133" s="226"/>
      <x:c r="E133" s="272"/>
      <x:c r="F133" s="222"/>
      <x:c r="G133" s="226"/>
      <x:c r="H133" s="226"/>
      <x:c r="I133" s="226"/>
      <x:c r="J133" s="222"/>
      <x:c r="L133" s="226"/>
      <x:c r="M133" s="226"/>
      <x:c r="N133" s="226"/>
      <x:c r="O133" s="226"/>
      <x:c r="P133" s="226"/>
      <x:c r="Q133" s="226"/>
      <x:c r="R133" s="226"/>
      <x:c r="S133" s="226"/>
      <x:c r="T133" s="226"/>
      <x:c r="U133" s="226"/>
      <x:c r="V133" s="226"/>
      <x:c r="W133" s="226"/>
      <x:c r="X133" s="226"/>
      <x:c r="Y133" s="226"/>
      <x:c r="Z133" s="226"/>
      <x:c r="AA133" s="226"/>
      <x:c r="AB133" s="226"/>
      <x:c r="AC133" s="226"/>
      <x:c r="AD133" s="226"/>
      <x:c r="AE133" s="226"/>
      <x:c r="AF133" s="226"/>
      <x:c r="AG133" s="226"/>
      <x:c r="AH133" s="226"/>
      <x:c r="AI133" s="226"/>
      <x:c r="AJ133" s="226"/>
      <x:c r="AK133" s="226"/>
      <x:c r="AL133" s="226"/>
    </x:row>
    <x:row r="134" spans="1:39" x14ac:dyDescent="0.3">
      <x:c r="B134" s="226"/>
      <x:c r="E134" s="272"/>
      <x:c r="F134" s="222"/>
      <x:c r="G134" s="226"/>
      <x:c r="H134" s="226"/>
      <x:c r="I134" s="226"/>
      <x:c r="J134" s="222"/>
      <x:c r="L134" s="226"/>
      <x:c r="M134" s="226"/>
      <x:c r="N134" s="226"/>
      <x:c r="O134" s="226"/>
      <x:c r="P134" s="226"/>
      <x:c r="Q134" s="226"/>
      <x:c r="R134" s="226"/>
      <x:c r="S134" s="226"/>
      <x:c r="T134" s="226"/>
      <x:c r="U134" s="226"/>
      <x:c r="V134" s="226"/>
      <x:c r="W134" s="226"/>
      <x:c r="X134" s="226"/>
      <x:c r="Y134" s="226"/>
      <x:c r="Z134" s="226"/>
      <x:c r="AA134" s="226"/>
      <x:c r="AB134" s="226"/>
      <x:c r="AC134" s="226"/>
      <x:c r="AD134" s="226"/>
      <x:c r="AE134" s="226"/>
      <x:c r="AF134" s="226"/>
      <x:c r="AG134" s="226"/>
      <x:c r="AH134" s="226"/>
      <x:c r="AI134" s="226"/>
      <x:c r="AJ134" s="222"/>
      <x:c r="AK134" s="222"/>
      <x:c r="AL134" s="226"/>
    </x:row>
    <x:row r="135" spans="1:39" x14ac:dyDescent="0.3">
      <x:c r="B135" s="226"/>
      <x:c r="E135" s="272"/>
      <x:c r="F135" s="222"/>
      <x:c r="G135" s="226"/>
      <x:c r="H135" s="226"/>
      <x:c r="I135" s="226"/>
      <x:c r="J135" s="222"/>
      <x:c r="L135" s="226"/>
      <x:c r="M135" s="226"/>
      <x:c r="N135" s="226"/>
      <x:c r="O135" s="226"/>
      <x:c r="P135" s="226"/>
      <x:c r="Q135" s="226"/>
      <x:c r="R135" s="226"/>
      <x:c r="S135" s="226"/>
      <x:c r="T135" s="226"/>
      <x:c r="U135" s="226"/>
      <x:c r="V135" s="226"/>
      <x:c r="W135" s="226"/>
      <x:c r="X135" s="226"/>
      <x:c r="Y135" s="226"/>
      <x:c r="Z135" s="226"/>
      <x:c r="AA135" s="226"/>
      <x:c r="AB135" s="226"/>
      <x:c r="AC135" s="226"/>
      <x:c r="AD135" s="226"/>
      <x:c r="AE135" s="226"/>
      <x:c r="AF135" s="226"/>
      <x:c r="AG135" s="226"/>
      <x:c r="AH135" s="226"/>
      <x:c r="AI135" s="226"/>
      <x:c r="AJ135" s="226"/>
      <x:c r="AK135" s="226"/>
      <x:c r="AL135" s="226"/>
    </x:row>
    <x:row r="136" spans="1:39" x14ac:dyDescent="0.3">
      <x:c r="B136" s="226"/>
      <x:c r="E136" s="272"/>
      <x:c r="F136" s="226"/>
      <x:c r="G136" s="226"/>
      <x:c r="H136" s="226"/>
      <x:c r="I136" s="226"/>
      <x:c r="J136" s="226"/>
      <x:c r="L136" s="226"/>
      <x:c r="M136" s="226"/>
      <x:c r="N136" s="226"/>
      <x:c r="O136" s="226"/>
      <x:c r="P136" s="226"/>
      <x:c r="Q136" s="226"/>
      <x:c r="R136" s="226"/>
      <x:c r="S136" s="226"/>
      <x:c r="T136" s="226"/>
      <x:c r="U136" s="226"/>
      <x:c r="V136" s="226"/>
      <x:c r="W136" s="226"/>
      <x:c r="X136" s="226"/>
      <x:c r="Y136" s="226"/>
      <x:c r="Z136" s="226"/>
      <x:c r="AA136" s="226"/>
      <x:c r="AB136" s="226"/>
      <x:c r="AC136" s="226"/>
      <x:c r="AD136" s="226"/>
      <x:c r="AE136" s="226"/>
      <x:c r="AF136" s="226"/>
      <x:c r="AG136" s="226"/>
      <x:c r="AH136" s="226"/>
      <x:c r="AI136" s="226"/>
      <x:c r="AJ136" s="226"/>
      <x:c r="AK136" s="226"/>
      <x:c r="AL136" s="226"/>
    </x:row>
    <x:row r="137" spans="1:39" x14ac:dyDescent="0.3">
      <x:c r="B137" s="226"/>
      <x:c r="E137" s="272"/>
      <x:c r="F137" s="226"/>
      <x:c r="G137" s="226"/>
      <x:c r="H137" s="226"/>
      <x:c r="I137" s="226"/>
      <x:c r="J137" s="226"/>
      <x:c r="L137" s="226"/>
      <x:c r="M137" s="226"/>
      <x:c r="N137" s="226"/>
      <x:c r="O137" s="226"/>
      <x:c r="P137" s="226"/>
      <x:c r="Q137" s="226"/>
      <x:c r="R137" s="226"/>
      <x:c r="S137" s="226"/>
      <x:c r="T137" s="226"/>
      <x:c r="U137" s="226"/>
      <x:c r="V137" s="226"/>
      <x:c r="W137" s="226"/>
      <x:c r="X137" s="226"/>
      <x:c r="Y137" s="226"/>
      <x:c r="Z137" s="226"/>
      <x:c r="AA137" s="226"/>
      <x:c r="AB137" s="226"/>
      <x:c r="AC137" s="226"/>
      <x:c r="AD137" s="226"/>
      <x:c r="AE137" s="226"/>
      <x:c r="AF137" s="226"/>
      <x:c r="AG137" s="226"/>
      <x:c r="AH137" s="226"/>
      <x:c r="AI137" s="226"/>
      <x:c r="AJ137" s="226"/>
      <x:c r="AK137" s="226"/>
      <x:c r="AL137" s="226"/>
    </x:row>
    <x:row r="138" spans="1:39" x14ac:dyDescent="0.3">
      <x:c r="B138" s="226"/>
      <x:c r="E138" s="272"/>
      <x:c r="F138" s="226"/>
      <x:c r="G138" s="226"/>
      <x:c r="H138" s="226"/>
      <x:c r="I138" s="226"/>
      <x:c r="J138" s="226"/>
      <x:c r="L138" s="226"/>
      <x:c r="M138" s="226"/>
      <x:c r="N138" s="226"/>
      <x:c r="O138" s="226"/>
      <x:c r="P138" s="226"/>
      <x:c r="Q138" s="226"/>
      <x:c r="R138" s="226"/>
      <x:c r="S138" s="226"/>
      <x:c r="T138" s="226"/>
      <x:c r="U138" s="226"/>
      <x:c r="V138" s="226"/>
      <x:c r="W138" s="226"/>
      <x:c r="X138" s="226"/>
      <x:c r="Y138" s="226"/>
      <x:c r="Z138" s="226"/>
      <x:c r="AA138" s="226"/>
      <x:c r="AB138" s="226"/>
      <x:c r="AC138" s="226"/>
      <x:c r="AD138" s="226"/>
      <x:c r="AE138" s="226"/>
      <x:c r="AF138" s="226"/>
      <x:c r="AG138" s="226"/>
      <x:c r="AH138" s="226"/>
      <x:c r="AI138" s="226"/>
      <x:c r="AJ138" s="226"/>
      <x:c r="AK138" s="226"/>
      <x:c r="AL138" s="226"/>
    </x:row>
    <x:row r="139" spans="1:39" x14ac:dyDescent="0.3">
      <x:c r="B139" s="226"/>
      <x:c r="E139" s="272"/>
      <x:c r="F139" s="226"/>
      <x:c r="G139" s="226"/>
      <x:c r="H139" s="226"/>
      <x:c r="I139" s="226"/>
      <x:c r="J139" s="226"/>
      <x:c r="L139" s="226"/>
      <x:c r="M139" s="226"/>
      <x:c r="N139" s="226"/>
      <x:c r="O139" s="226"/>
      <x:c r="P139" s="226"/>
      <x:c r="Q139" s="226"/>
      <x:c r="R139" s="226"/>
      <x:c r="S139" s="226"/>
      <x:c r="T139" s="226"/>
      <x:c r="U139" s="226"/>
      <x:c r="V139" s="226"/>
      <x:c r="W139" s="226"/>
      <x:c r="X139" s="226"/>
      <x:c r="Y139" s="226"/>
      <x:c r="Z139" s="226"/>
      <x:c r="AA139" s="226"/>
      <x:c r="AB139" s="226"/>
      <x:c r="AC139" s="226"/>
      <x:c r="AD139" s="226"/>
      <x:c r="AE139" s="226"/>
      <x:c r="AF139" s="226"/>
      <x:c r="AG139" s="226"/>
      <x:c r="AH139" s="226"/>
      <x:c r="AI139" s="226"/>
      <x:c r="AJ139" s="226"/>
      <x:c r="AK139" s="226"/>
      <x:c r="AL139" s="226"/>
    </x:row>
    <x:row r="140" spans="1:39" x14ac:dyDescent="0.3">
      <x:c r="B140" s="226"/>
      <x:c r="E140" s="272"/>
      <x:c r="F140" s="226"/>
      <x:c r="G140" s="226"/>
      <x:c r="H140" s="226"/>
      <x:c r="I140" s="226"/>
      <x:c r="J140" s="226"/>
      <x:c r="L140" s="226"/>
      <x:c r="M140" s="226"/>
      <x:c r="N140" s="226"/>
      <x:c r="O140" s="226"/>
      <x:c r="P140" s="226"/>
      <x:c r="Q140" s="226"/>
      <x:c r="R140" s="226"/>
      <x:c r="S140" s="226"/>
      <x:c r="T140" s="226"/>
      <x:c r="U140" s="226"/>
      <x:c r="V140" s="226"/>
      <x:c r="W140" s="226"/>
      <x:c r="X140" s="226"/>
      <x:c r="Y140" s="226"/>
      <x:c r="Z140" s="226"/>
      <x:c r="AA140" s="226"/>
      <x:c r="AB140" s="226"/>
      <x:c r="AC140" s="226"/>
      <x:c r="AD140" s="226"/>
      <x:c r="AE140" s="226"/>
      <x:c r="AF140" s="226"/>
      <x:c r="AG140" s="226"/>
      <x:c r="AH140" s="226"/>
      <x:c r="AI140" s="226"/>
      <x:c r="AJ140" s="226"/>
      <x:c r="AK140" s="226"/>
      <x:c r="AL140" s="226"/>
    </x:row>
    <x:row r="141" spans="1:39" x14ac:dyDescent="0.3">
      <x:c r="B141" s="226"/>
      <x:c r="E141" s="272"/>
      <x:c r="F141" s="226"/>
      <x:c r="G141" s="226"/>
      <x:c r="H141" s="226"/>
      <x:c r="I141" s="226"/>
      <x:c r="J141" s="226"/>
      <x:c r="L141" s="226"/>
      <x:c r="M141" s="226"/>
      <x:c r="N141" s="226"/>
      <x:c r="O141" s="226"/>
      <x:c r="P141" s="226"/>
      <x:c r="Q141" s="226"/>
      <x:c r="R141" s="226"/>
      <x:c r="S141" s="226"/>
      <x:c r="T141" s="226"/>
      <x:c r="U141" s="226"/>
      <x:c r="V141" s="226"/>
      <x:c r="W141" s="226"/>
      <x:c r="X141" s="226"/>
      <x:c r="Y141" s="226"/>
      <x:c r="Z141" s="226"/>
      <x:c r="AA141" s="226"/>
      <x:c r="AB141" s="226"/>
      <x:c r="AC141" s="226"/>
      <x:c r="AD141" s="226"/>
      <x:c r="AE141" s="226"/>
      <x:c r="AF141" s="226"/>
      <x:c r="AG141" s="226"/>
      <x:c r="AH141" s="226"/>
      <x:c r="AI141" s="226"/>
      <x:c r="AJ141" s="226"/>
      <x:c r="AK141" s="226"/>
      <x:c r="AL141" s="226"/>
    </x:row>
    <x:row r="142" spans="1:39" x14ac:dyDescent="0.3">
      <x:c r="B142" s="226"/>
      <x:c r="E142" s="272"/>
      <x:c r="F142" s="226"/>
      <x:c r="G142" s="226"/>
      <x:c r="H142" s="226"/>
      <x:c r="I142" s="226"/>
      <x:c r="J142" s="226"/>
      <x:c r="L142" s="226"/>
      <x:c r="M142" s="226"/>
      <x:c r="N142" s="226"/>
      <x:c r="O142" s="226"/>
      <x:c r="P142" s="226"/>
      <x:c r="Q142" s="226"/>
      <x:c r="R142" s="226"/>
      <x:c r="S142" s="226"/>
      <x:c r="T142" s="226"/>
      <x:c r="U142" s="226"/>
      <x:c r="V142" s="226"/>
      <x:c r="W142" s="226"/>
      <x:c r="X142" s="226"/>
      <x:c r="Y142" s="226"/>
      <x:c r="Z142" s="226"/>
      <x:c r="AA142" s="226"/>
      <x:c r="AB142" s="226"/>
      <x:c r="AC142" s="226"/>
      <x:c r="AD142" s="226"/>
      <x:c r="AE142" s="226"/>
      <x:c r="AF142" s="226"/>
      <x:c r="AG142" s="226"/>
      <x:c r="AH142" s="226"/>
      <x:c r="AI142" s="226"/>
      <x:c r="AJ142" s="226"/>
      <x:c r="AK142" s="226"/>
      <x:c r="AL142" s="226"/>
    </x:row>
    <x:row r="143" spans="1:39" x14ac:dyDescent="0.3">
      <x:c r="B143" s="226"/>
      <x:c r="E143" s="272"/>
      <x:c r="F143" s="226"/>
      <x:c r="G143" s="226"/>
      <x:c r="H143" s="226"/>
      <x:c r="I143" s="226"/>
      <x:c r="J143" s="226"/>
      <x:c r="L143" s="226"/>
      <x:c r="M143" s="226"/>
      <x:c r="N143" s="226"/>
      <x:c r="O143" s="226"/>
      <x:c r="P143" s="226"/>
      <x:c r="Q143" s="226"/>
      <x:c r="R143" s="226"/>
      <x:c r="S143" s="226"/>
      <x:c r="T143" s="226"/>
      <x:c r="U143" s="226"/>
      <x:c r="V143" s="226"/>
      <x:c r="W143" s="226"/>
      <x:c r="X143" s="226"/>
      <x:c r="Y143" s="226"/>
      <x:c r="Z143" s="226"/>
      <x:c r="AA143" s="226"/>
      <x:c r="AB143" s="226"/>
      <x:c r="AC143" s="226"/>
      <x:c r="AD143" s="226"/>
      <x:c r="AE143" s="226"/>
      <x:c r="AF143" s="226"/>
      <x:c r="AG143" s="226"/>
      <x:c r="AH143" s="226"/>
      <x:c r="AI143" s="226"/>
      <x:c r="AJ143" s="226"/>
      <x:c r="AK143" s="226"/>
      <x:c r="AL143" s="226"/>
    </x:row>
    <x:row r="144" spans="1:39" x14ac:dyDescent="0.3">
      <x:c r="B144" s="226"/>
      <x:c r="E144" s="272"/>
      <x:c r="F144" s="226"/>
      <x:c r="G144" s="226"/>
      <x:c r="H144" s="226"/>
      <x:c r="I144" s="226"/>
      <x:c r="J144" s="226"/>
      <x:c r="L144" s="226"/>
      <x:c r="M144" s="226"/>
      <x:c r="N144" s="226"/>
      <x:c r="O144" s="226"/>
      <x:c r="P144" s="226"/>
      <x:c r="Q144" s="226"/>
      <x:c r="R144" s="226"/>
      <x:c r="S144" s="226"/>
      <x:c r="T144" s="226"/>
      <x:c r="U144" s="226"/>
      <x:c r="V144" s="226"/>
      <x:c r="W144" s="226"/>
      <x:c r="X144" s="226"/>
      <x:c r="Y144" s="226"/>
      <x:c r="Z144" s="226"/>
      <x:c r="AA144" s="226"/>
      <x:c r="AB144" s="226"/>
      <x:c r="AC144" s="226"/>
      <x:c r="AD144" s="226"/>
      <x:c r="AE144" s="226"/>
      <x:c r="AF144" s="226"/>
      <x:c r="AG144" s="226"/>
      <x:c r="AH144" s="226"/>
      <x:c r="AI144" s="226"/>
      <x:c r="AJ144" s="226"/>
      <x:c r="AK144" s="226"/>
      <x:c r="AL144" s="226"/>
    </x:row>
    <x:row r="145" spans="1:39" x14ac:dyDescent="0.3">
      <x:c r="B145" s="226"/>
      <x:c r="E145" s="272"/>
      <x:c r="F145" s="226"/>
      <x:c r="G145" s="226"/>
      <x:c r="H145" s="226"/>
      <x:c r="I145" s="226"/>
      <x:c r="J145" s="226"/>
      <x:c r="L145" s="226"/>
      <x:c r="M145" s="226"/>
      <x:c r="N145" s="226"/>
      <x:c r="O145" s="226"/>
      <x:c r="P145" s="226"/>
      <x:c r="Q145" s="226"/>
      <x:c r="R145" s="226"/>
      <x:c r="S145" s="226"/>
      <x:c r="T145" s="226"/>
      <x:c r="U145" s="226"/>
      <x:c r="V145" s="226"/>
      <x:c r="W145" s="226"/>
      <x:c r="X145" s="226"/>
      <x:c r="Y145" s="226"/>
      <x:c r="Z145" s="226"/>
      <x:c r="AA145" s="226"/>
      <x:c r="AB145" s="226"/>
      <x:c r="AC145" s="226"/>
      <x:c r="AD145" s="226"/>
      <x:c r="AE145" s="226"/>
      <x:c r="AF145" s="226"/>
      <x:c r="AG145" s="226"/>
      <x:c r="AH145" s="226"/>
      <x:c r="AI145" s="226"/>
      <x:c r="AJ145" s="226"/>
      <x:c r="AK145" s="226"/>
      <x:c r="AL145" s="226"/>
    </x:row>
    <x:row r="146" spans="1:39" x14ac:dyDescent="0.3">
      <x:c r="B146" s="226"/>
      <x:c r="E146" s="272"/>
      <x:c r="F146" s="222"/>
      <x:c r="G146" s="226"/>
      <x:c r="H146" s="226"/>
      <x:c r="I146" s="226"/>
      <x:c r="J146" s="222"/>
      <x:c r="L146" s="226"/>
      <x:c r="M146" s="226"/>
      <x:c r="N146" s="226"/>
      <x:c r="O146" s="226"/>
      <x:c r="P146" s="226"/>
      <x:c r="Q146" s="226"/>
      <x:c r="R146" s="226"/>
      <x:c r="S146" s="226"/>
      <x:c r="T146" s="226"/>
      <x:c r="U146" s="226"/>
      <x:c r="V146" s="226"/>
      <x:c r="W146" s="226"/>
      <x:c r="X146" s="226"/>
      <x:c r="Y146" s="226"/>
      <x:c r="Z146" s="226"/>
      <x:c r="AA146" s="226"/>
      <x:c r="AB146" s="226"/>
      <x:c r="AC146" s="226"/>
      <x:c r="AD146" s="226"/>
      <x:c r="AE146" s="226"/>
      <x:c r="AF146" s="226"/>
      <x:c r="AG146" s="226"/>
      <x:c r="AH146" s="226"/>
      <x:c r="AI146" s="226"/>
      <x:c r="AJ146" s="226"/>
      <x:c r="AK146" s="226"/>
      <x:c r="AL146" s="226"/>
    </x:row>
    <x:row r="147" spans="1:39" x14ac:dyDescent="0.3">
      <x:c r="B147" s="226"/>
      <x:c r="E147" s="272"/>
      <x:c r="F147" s="222"/>
      <x:c r="G147" s="226"/>
      <x:c r="H147" s="226"/>
      <x:c r="I147" s="226"/>
      <x:c r="J147" s="222"/>
      <x:c r="L147" s="226"/>
      <x:c r="M147" s="226"/>
      <x:c r="N147" s="226"/>
      <x:c r="O147" s="226"/>
      <x:c r="P147" s="226"/>
      <x:c r="Q147" s="226"/>
      <x:c r="R147" s="226"/>
      <x:c r="S147" s="226"/>
      <x:c r="T147" s="226"/>
      <x:c r="U147" s="226"/>
      <x:c r="V147" s="226"/>
      <x:c r="W147" s="226"/>
      <x:c r="X147" s="226"/>
      <x:c r="Y147" s="226"/>
      <x:c r="Z147" s="226"/>
      <x:c r="AA147" s="226"/>
      <x:c r="AB147" s="226"/>
      <x:c r="AC147" s="226"/>
      <x:c r="AD147" s="226"/>
      <x:c r="AE147" s="226"/>
      <x:c r="AF147" s="226"/>
      <x:c r="AG147" s="226"/>
      <x:c r="AH147" s="226"/>
      <x:c r="AI147" s="226"/>
      <x:c r="AJ147" s="226"/>
      <x:c r="AK147" s="226"/>
      <x:c r="AL147" s="226"/>
    </x:row>
    <x:row r="148" spans="1:39" x14ac:dyDescent="0.3">
      <x:c r="B148" s="226"/>
      <x:c r="E148" s="272"/>
      <x:c r="F148" s="222"/>
      <x:c r="G148" s="226"/>
      <x:c r="H148" s="226"/>
      <x:c r="I148" s="226"/>
      <x:c r="J148" s="222"/>
      <x:c r="L148" s="226"/>
      <x:c r="M148" s="226"/>
      <x:c r="N148" s="226"/>
      <x:c r="O148" s="226"/>
      <x:c r="P148" s="226"/>
      <x:c r="Q148" s="226"/>
      <x:c r="R148" s="226"/>
      <x:c r="S148" s="226"/>
      <x:c r="T148" s="226"/>
      <x:c r="U148" s="226"/>
      <x:c r="V148" s="226"/>
      <x:c r="W148" s="226"/>
      <x:c r="X148" s="226"/>
      <x:c r="Y148" s="226"/>
      <x:c r="Z148" s="226"/>
      <x:c r="AA148" s="226"/>
      <x:c r="AB148" s="226"/>
      <x:c r="AC148" s="226"/>
      <x:c r="AD148" s="226"/>
      <x:c r="AE148" s="226"/>
      <x:c r="AF148" s="226"/>
      <x:c r="AG148" s="226"/>
      <x:c r="AH148" s="226"/>
      <x:c r="AI148" s="226"/>
      <x:c r="AJ148" s="226"/>
      <x:c r="AK148" s="226"/>
      <x:c r="AL148" s="226"/>
    </x:row>
    <x:row r="149" spans="1:39" x14ac:dyDescent="0.3">
      <x:c r="B149" s="226"/>
      <x:c r="E149" s="272"/>
      <x:c r="F149" s="222"/>
      <x:c r="G149" s="226"/>
      <x:c r="H149" s="226"/>
      <x:c r="I149" s="226"/>
      <x:c r="J149" s="222"/>
      <x:c r="L149" s="226"/>
      <x:c r="M149" s="226"/>
      <x:c r="N149" s="226"/>
      <x:c r="O149" s="226"/>
      <x:c r="P149" s="226"/>
      <x:c r="Q149" s="226"/>
      <x:c r="R149" s="226"/>
      <x:c r="S149" s="226"/>
      <x:c r="T149" s="226"/>
      <x:c r="U149" s="226"/>
      <x:c r="V149" s="226"/>
      <x:c r="W149" s="226"/>
      <x:c r="X149" s="226"/>
      <x:c r="Y149" s="226"/>
      <x:c r="Z149" s="226"/>
      <x:c r="AA149" s="226"/>
      <x:c r="AB149" s="226"/>
      <x:c r="AC149" s="226"/>
      <x:c r="AD149" s="226"/>
      <x:c r="AE149" s="226"/>
      <x:c r="AF149" s="226"/>
      <x:c r="AG149" s="226"/>
      <x:c r="AH149" s="226"/>
      <x:c r="AI149" s="226"/>
      <x:c r="AJ149" s="226"/>
      <x:c r="AK149" s="226"/>
      <x:c r="AL149" s="226"/>
    </x:row>
    <x:row r="150" spans="1:39" x14ac:dyDescent="0.3">
      <x:c r="B150" s="226"/>
      <x:c r="E150" s="272"/>
      <x:c r="F150" s="222"/>
      <x:c r="G150" s="226"/>
      <x:c r="H150" s="226"/>
      <x:c r="I150" s="226"/>
      <x:c r="J150" s="222"/>
      <x:c r="L150" s="226"/>
      <x:c r="M150" s="226"/>
      <x:c r="N150" s="226"/>
      <x:c r="O150" s="226"/>
      <x:c r="P150" s="226"/>
      <x:c r="Q150" s="226"/>
      <x:c r="R150" s="226"/>
      <x:c r="S150" s="226"/>
      <x:c r="T150" s="226"/>
      <x:c r="U150" s="226"/>
      <x:c r="V150" s="226"/>
      <x:c r="W150" s="226"/>
      <x:c r="X150" s="226"/>
      <x:c r="Y150" s="226"/>
      <x:c r="Z150" s="226"/>
      <x:c r="AA150" s="226"/>
      <x:c r="AB150" s="226"/>
      <x:c r="AC150" s="226"/>
      <x:c r="AD150" s="226"/>
      <x:c r="AE150" s="226"/>
      <x:c r="AF150" s="226"/>
      <x:c r="AG150" s="226"/>
      <x:c r="AH150" s="226"/>
      <x:c r="AI150" s="226"/>
      <x:c r="AJ150" s="226"/>
      <x:c r="AK150" s="226"/>
      <x:c r="AL150" s="226"/>
    </x:row>
    <x:row r="151" spans="1:39" x14ac:dyDescent="0.3">
      <x:c r="B151" s="226"/>
      <x:c r="E151" s="272"/>
      <x:c r="F151" s="226"/>
      <x:c r="G151" s="226"/>
      <x:c r="H151" s="226"/>
      <x:c r="I151" s="226"/>
      <x:c r="J151" s="226"/>
      <x:c r="L151" s="226"/>
      <x:c r="M151" s="226"/>
      <x:c r="N151" s="226"/>
      <x:c r="O151" s="226"/>
      <x:c r="P151" s="226"/>
      <x:c r="Q151" s="226"/>
      <x:c r="R151" s="226"/>
      <x:c r="S151" s="226"/>
      <x:c r="T151" s="226"/>
      <x:c r="U151" s="226"/>
      <x:c r="V151" s="226"/>
      <x:c r="W151" s="226"/>
      <x:c r="X151" s="226"/>
      <x:c r="Y151" s="226"/>
      <x:c r="Z151" s="226"/>
      <x:c r="AA151" s="226"/>
      <x:c r="AB151" s="226"/>
      <x:c r="AC151" s="226"/>
      <x:c r="AD151" s="226"/>
      <x:c r="AE151" s="226"/>
      <x:c r="AF151" s="226"/>
      <x:c r="AG151" s="226"/>
      <x:c r="AH151" s="226"/>
      <x:c r="AI151" s="226"/>
      <x:c r="AJ151" s="226"/>
      <x:c r="AK151" s="226"/>
      <x:c r="AL151" s="226"/>
    </x:row>
    <x:row r="152" spans="1:39" x14ac:dyDescent="0.3">
      <x:c r="B152" s="226"/>
      <x:c r="E152" s="272"/>
      <x:c r="F152" s="226"/>
      <x:c r="G152" s="226"/>
      <x:c r="H152" s="226"/>
      <x:c r="I152" s="226"/>
      <x:c r="J152" s="226"/>
      <x:c r="L152" s="226"/>
      <x:c r="M152" s="226"/>
      <x:c r="N152" s="226"/>
      <x:c r="O152" s="226"/>
      <x:c r="P152" s="226"/>
      <x:c r="Q152" s="226"/>
      <x:c r="R152" s="226"/>
      <x:c r="S152" s="226"/>
      <x:c r="T152" s="226"/>
      <x:c r="U152" s="226"/>
      <x:c r="V152" s="226"/>
      <x:c r="W152" s="226"/>
      <x:c r="X152" s="226"/>
      <x:c r="Y152" s="226"/>
      <x:c r="Z152" s="226"/>
      <x:c r="AA152" s="226"/>
      <x:c r="AB152" s="226"/>
      <x:c r="AC152" s="226"/>
      <x:c r="AD152" s="226"/>
      <x:c r="AE152" s="226"/>
      <x:c r="AF152" s="226"/>
      <x:c r="AG152" s="226"/>
      <x:c r="AH152" s="226"/>
      <x:c r="AI152" s="226"/>
      <x:c r="AJ152" s="226"/>
      <x:c r="AK152" s="226"/>
      <x:c r="AL152" s="226"/>
    </x:row>
    <x:row r="153" spans="1:39" x14ac:dyDescent="0.3">
      <x:c r="B153" s="226"/>
      <x:c r="E153" s="272"/>
      <x:c r="F153" s="226"/>
      <x:c r="G153" s="226"/>
      <x:c r="H153" s="226"/>
      <x:c r="I153" s="226"/>
      <x:c r="J153" s="226"/>
      <x:c r="L153" s="226"/>
      <x:c r="M153" s="226"/>
      <x:c r="N153" s="226"/>
      <x:c r="O153" s="226"/>
      <x:c r="P153" s="226"/>
      <x:c r="Q153" s="226"/>
      <x:c r="R153" s="226"/>
      <x:c r="S153" s="226"/>
      <x:c r="T153" s="226"/>
      <x:c r="U153" s="226"/>
      <x:c r="V153" s="226"/>
      <x:c r="W153" s="226"/>
      <x:c r="X153" s="226"/>
      <x:c r="Y153" s="226"/>
      <x:c r="Z153" s="226"/>
      <x:c r="AA153" s="226"/>
      <x:c r="AB153" s="226"/>
      <x:c r="AC153" s="226"/>
      <x:c r="AD153" s="226"/>
      <x:c r="AE153" s="226"/>
      <x:c r="AF153" s="226"/>
      <x:c r="AG153" s="226"/>
      <x:c r="AH153" s="226"/>
      <x:c r="AI153" s="226"/>
      <x:c r="AJ153" s="226"/>
      <x:c r="AK153" s="226"/>
      <x:c r="AL153" s="226"/>
    </x:row>
    <x:row r="154" spans="1:39" x14ac:dyDescent="0.3">
      <x:c r="B154" s="226"/>
      <x:c r="E154" s="272"/>
      <x:c r="F154" s="226"/>
      <x:c r="G154" s="226"/>
      <x:c r="H154" s="226"/>
      <x:c r="I154" s="226"/>
      <x:c r="J154" s="226"/>
      <x:c r="L154" s="226"/>
      <x:c r="M154" s="226"/>
      <x:c r="N154" s="226"/>
      <x:c r="O154" s="226"/>
      <x:c r="P154" s="226"/>
      <x:c r="Q154" s="226"/>
      <x:c r="R154" s="226"/>
      <x:c r="S154" s="226"/>
      <x:c r="T154" s="226"/>
      <x:c r="U154" s="226"/>
      <x:c r="V154" s="226"/>
      <x:c r="W154" s="226"/>
      <x:c r="X154" s="226"/>
      <x:c r="Y154" s="226"/>
      <x:c r="Z154" s="226"/>
      <x:c r="AA154" s="226"/>
      <x:c r="AB154" s="226"/>
      <x:c r="AC154" s="226"/>
      <x:c r="AD154" s="226"/>
      <x:c r="AE154" s="226"/>
      <x:c r="AF154" s="226"/>
      <x:c r="AG154" s="226"/>
      <x:c r="AH154" s="226"/>
      <x:c r="AI154" s="226"/>
      <x:c r="AJ154" s="226"/>
      <x:c r="AK154" s="226"/>
      <x:c r="AL154" s="226"/>
    </x:row>
    <x:row r="155" spans="1:39" x14ac:dyDescent="0.3">
      <x:c r="B155" s="226"/>
      <x:c r="E155" s="272"/>
      <x:c r="F155" s="226"/>
      <x:c r="G155" s="226"/>
      <x:c r="H155" s="226"/>
      <x:c r="I155" s="226"/>
      <x:c r="J155" s="226"/>
      <x:c r="L155" s="226"/>
      <x:c r="M155" s="226"/>
      <x:c r="N155" s="226"/>
      <x:c r="O155" s="226"/>
      <x:c r="P155" s="226"/>
      <x:c r="Q155" s="226"/>
      <x:c r="R155" s="226"/>
      <x:c r="S155" s="226"/>
      <x:c r="T155" s="226"/>
      <x:c r="U155" s="226"/>
      <x:c r="V155" s="226"/>
      <x:c r="W155" s="226"/>
      <x:c r="X155" s="226"/>
      <x:c r="Y155" s="226"/>
      <x:c r="Z155" s="226"/>
      <x:c r="AA155" s="226"/>
      <x:c r="AB155" s="226"/>
      <x:c r="AC155" s="226"/>
      <x:c r="AD155" s="226"/>
      <x:c r="AE155" s="226"/>
      <x:c r="AF155" s="226"/>
      <x:c r="AG155" s="226"/>
      <x:c r="AH155" s="226"/>
      <x:c r="AI155" s="226"/>
      <x:c r="AJ155" s="226"/>
      <x:c r="AK155" s="226"/>
      <x:c r="AL155" s="226"/>
    </x:row>
    <x:row r="156" spans="1:39" x14ac:dyDescent="0.3">
      <x:c r="B156" s="226"/>
      <x:c r="E156" s="272"/>
      <x:c r="F156" s="222"/>
      <x:c r="G156" s="226"/>
      <x:c r="H156" s="226"/>
      <x:c r="I156" s="226"/>
      <x:c r="J156" s="222"/>
      <x:c r="L156" s="226"/>
      <x:c r="M156" s="226"/>
      <x:c r="N156" s="226"/>
      <x:c r="O156" s="226"/>
      <x:c r="P156" s="226"/>
      <x:c r="Q156" s="226"/>
      <x:c r="R156" s="226"/>
      <x:c r="S156" s="226"/>
      <x:c r="T156" s="226"/>
      <x:c r="U156" s="226"/>
      <x:c r="V156" s="226"/>
      <x:c r="W156" s="226"/>
      <x:c r="X156" s="226"/>
      <x:c r="Y156" s="226"/>
      <x:c r="Z156" s="226"/>
      <x:c r="AA156" s="226"/>
      <x:c r="AB156" s="226"/>
      <x:c r="AC156" s="226"/>
      <x:c r="AD156" s="226"/>
      <x:c r="AE156" s="226"/>
      <x:c r="AF156" s="226"/>
      <x:c r="AG156" s="226"/>
      <x:c r="AH156" s="226"/>
      <x:c r="AI156" s="226"/>
      <x:c r="AJ156" s="226"/>
      <x:c r="AK156" s="226"/>
      <x:c r="AL156" s="226"/>
    </x:row>
    <x:row r="157" spans="1:39" x14ac:dyDescent="0.3">
      <x:c r="B157" s="226"/>
      <x:c r="E157" s="272"/>
      <x:c r="F157" s="222"/>
      <x:c r="G157" s="226"/>
      <x:c r="H157" s="226"/>
      <x:c r="I157" s="226"/>
      <x:c r="J157" s="222"/>
      <x:c r="L157" s="226"/>
      <x:c r="M157" s="226"/>
      <x:c r="N157" s="226"/>
      <x:c r="O157" s="226"/>
      <x:c r="P157" s="226"/>
      <x:c r="Q157" s="226"/>
      <x:c r="R157" s="226"/>
      <x:c r="S157" s="226"/>
      <x:c r="T157" s="226"/>
      <x:c r="U157" s="226"/>
      <x:c r="V157" s="226"/>
      <x:c r="W157" s="226"/>
      <x:c r="X157" s="226"/>
      <x:c r="Y157" s="226"/>
      <x:c r="Z157" s="226"/>
      <x:c r="AA157" s="226"/>
      <x:c r="AB157" s="226"/>
      <x:c r="AC157" s="226"/>
      <x:c r="AD157" s="226"/>
      <x:c r="AE157" s="226"/>
      <x:c r="AF157" s="226"/>
      <x:c r="AG157" s="226"/>
      <x:c r="AH157" s="226"/>
      <x:c r="AI157" s="226"/>
      <x:c r="AJ157" s="226"/>
      <x:c r="AK157" s="226"/>
      <x:c r="AL157" s="226"/>
    </x:row>
    <x:row r="158" spans="1:39" x14ac:dyDescent="0.3">
      <x:c r="B158" s="226"/>
      <x:c r="E158" s="272"/>
      <x:c r="F158" s="222"/>
      <x:c r="G158" s="226"/>
      <x:c r="H158" s="226"/>
      <x:c r="I158" s="226"/>
      <x:c r="J158" s="222"/>
      <x:c r="L158" s="226"/>
      <x:c r="M158" s="226"/>
      <x:c r="N158" s="226"/>
      <x:c r="O158" s="226"/>
      <x:c r="P158" s="226"/>
      <x:c r="Q158" s="226"/>
      <x:c r="R158" s="226"/>
      <x:c r="S158" s="226"/>
      <x:c r="T158" s="226"/>
      <x:c r="U158" s="226"/>
      <x:c r="V158" s="226"/>
      <x:c r="W158" s="226"/>
      <x:c r="X158" s="226"/>
      <x:c r="Y158" s="226"/>
      <x:c r="Z158" s="226"/>
      <x:c r="AA158" s="226"/>
      <x:c r="AB158" s="226"/>
      <x:c r="AC158" s="226"/>
      <x:c r="AD158" s="226"/>
      <x:c r="AE158" s="226"/>
      <x:c r="AF158" s="226"/>
      <x:c r="AG158" s="226"/>
      <x:c r="AH158" s="226"/>
      <x:c r="AI158" s="226"/>
      <x:c r="AJ158" s="226"/>
      <x:c r="AK158" s="226"/>
      <x:c r="AL158" s="226"/>
    </x:row>
    <x:row r="159" spans="1:39" x14ac:dyDescent="0.3">
      <x:c r="B159" s="226"/>
      <x:c r="E159" s="272"/>
      <x:c r="F159" s="222"/>
      <x:c r="G159" s="226"/>
      <x:c r="H159" s="226"/>
      <x:c r="I159" s="226"/>
      <x:c r="J159" s="222"/>
      <x:c r="L159" s="226"/>
      <x:c r="M159" s="226"/>
      <x:c r="N159" s="226"/>
      <x:c r="O159" s="226"/>
      <x:c r="P159" s="226"/>
      <x:c r="Q159" s="226"/>
      <x:c r="R159" s="226"/>
      <x:c r="S159" s="226"/>
      <x:c r="T159" s="226"/>
      <x:c r="U159" s="226"/>
      <x:c r="V159" s="226"/>
      <x:c r="W159" s="226"/>
      <x:c r="X159" s="226"/>
      <x:c r="Y159" s="226"/>
      <x:c r="Z159" s="226"/>
      <x:c r="AA159" s="226"/>
      <x:c r="AB159" s="226"/>
      <x:c r="AC159" s="226"/>
      <x:c r="AD159" s="226"/>
      <x:c r="AE159" s="226"/>
      <x:c r="AF159" s="226"/>
      <x:c r="AG159" s="226"/>
      <x:c r="AH159" s="226"/>
      <x:c r="AI159" s="226"/>
      <x:c r="AJ159" s="226"/>
      <x:c r="AK159" s="226"/>
      <x:c r="AL159" s="226"/>
    </x:row>
    <x:row r="160" spans="1:39" x14ac:dyDescent="0.3">
      <x:c r="B160" s="226"/>
      <x:c r="E160" s="272"/>
      <x:c r="F160" s="222"/>
      <x:c r="G160" s="226"/>
      <x:c r="H160" s="226"/>
      <x:c r="I160" s="226"/>
      <x:c r="J160" s="222"/>
      <x:c r="L160" s="226"/>
      <x:c r="M160" s="226"/>
      <x:c r="N160" s="226"/>
      <x:c r="O160" s="226"/>
      <x:c r="P160" s="226"/>
      <x:c r="Q160" s="226"/>
      <x:c r="R160" s="226"/>
      <x:c r="S160" s="226"/>
      <x:c r="T160" s="226"/>
      <x:c r="U160" s="226"/>
      <x:c r="V160" s="226"/>
      <x:c r="W160" s="226"/>
      <x:c r="X160" s="226"/>
      <x:c r="Y160" s="226"/>
      <x:c r="Z160" s="226"/>
      <x:c r="AA160" s="226"/>
      <x:c r="AB160" s="226"/>
      <x:c r="AC160" s="226"/>
      <x:c r="AD160" s="226"/>
      <x:c r="AE160" s="226"/>
      <x:c r="AF160" s="226"/>
      <x:c r="AG160" s="226"/>
      <x:c r="AH160" s="226"/>
      <x:c r="AI160" s="226"/>
      <x:c r="AJ160" s="226"/>
      <x:c r="AK160" s="226"/>
      <x:c r="AL160" s="226"/>
    </x:row>
    <x:row r="161" spans="1:39" x14ac:dyDescent="0.3">
      <x:c r="B161" s="226"/>
      <x:c r="E161" s="272"/>
      <x:c r="F161" s="226"/>
      <x:c r="G161" s="226"/>
      <x:c r="H161" s="226"/>
      <x:c r="I161" s="226"/>
      <x:c r="J161" s="226"/>
      <x:c r="L161" s="226"/>
      <x:c r="M161" s="226"/>
      <x:c r="N161" s="226"/>
      <x:c r="O161" s="226"/>
      <x:c r="P161" s="226"/>
      <x:c r="Q161" s="226"/>
      <x:c r="R161" s="226"/>
      <x:c r="S161" s="226"/>
      <x:c r="T161" s="226"/>
      <x:c r="U161" s="226"/>
      <x:c r="V161" s="226"/>
      <x:c r="W161" s="226"/>
      <x:c r="X161" s="226"/>
      <x:c r="Y161" s="226"/>
      <x:c r="Z161" s="226"/>
      <x:c r="AA161" s="226"/>
      <x:c r="AB161" s="226"/>
      <x:c r="AC161" s="226"/>
      <x:c r="AD161" s="226"/>
      <x:c r="AE161" s="226"/>
      <x:c r="AF161" s="226"/>
      <x:c r="AG161" s="226"/>
      <x:c r="AH161" s="226"/>
      <x:c r="AI161" s="226"/>
      <x:c r="AJ161" s="226"/>
      <x:c r="AK161" s="226"/>
      <x:c r="AL161" s="226"/>
    </x:row>
    <x:row r="162" spans="1:39" x14ac:dyDescent="0.3">
      <x:c r="B162" s="226"/>
      <x:c r="E162" s="272"/>
      <x:c r="F162" s="226"/>
      <x:c r="G162" s="226"/>
      <x:c r="H162" s="226"/>
      <x:c r="I162" s="226"/>
      <x:c r="J162" s="226"/>
      <x:c r="L162" s="226"/>
      <x:c r="M162" s="226"/>
      <x:c r="N162" s="226"/>
      <x:c r="O162" s="226"/>
      <x:c r="P162" s="226"/>
      <x:c r="Q162" s="226"/>
      <x:c r="R162" s="226"/>
      <x:c r="S162" s="226"/>
      <x:c r="T162" s="226"/>
      <x:c r="U162" s="226"/>
      <x:c r="V162" s="226"/>
      <x:c r="W162" s="226"/>
      <x:c r="X162" s="226"/>
      <x:c r="Y162" s="226"/>
      <x:c r="Z162" s="226"/>
      <x:c r="AA162" s="226"/>
      <x:c r="AB162" s="226"/>
      <x:c r="AC162" s="226"/>
      <x:c r="AD162" s="226"/>
      <x:c r="AE162" s="226"/>
      <x:c r="AF162" s="226"/>
      <x:c r="AG162" s="226"/>
      <x:c r="AH162" s="226"/>
      <x:c r="AI162" s="226"/>
      <x:c r="AJ162" s="226"/>
      <x:c r="AK162" s="226"/>
      <x:c r="AL162" s="226"/>
    </x:row>
    <x:row r="163" spans="1:39" x14ac:dyDescent="0.3">
      <x:c r="B163" s="226"/>
      <x:c r="E163" s="272"/>
      <x:c r="F163" s="226"/>
      <x:c r="G163" s="226"/>
      <x:c r="H163" s="226"/>
      <x:c r="I163" s="226"/>
      <x:c r="J163" s="226"/>
      <x:c r="L163" s="226"/>
      <x:c r="M163" s="226"/>
      <x:c r="N163" s="226"/>
      <x:c r="O163" s="226"/>
      <x:c r="P163" s="226"/>
      <x:c r="Q163" s="226"/>
      <x:c r="R163" s="226"/>
      <x:c r="S163" s="226"/>
      <x:c r="T163" s="226"/>
      <x:c r="U163" s="226"/>
      <x:c r="V163" s="226"/>
      <x:c r="W163" s="226"/>
      <x:c r="X163" s="226"/>
      <x:c r="Y163" s="226"/>
      <x:c r="Z163" s="226"/>
      <x:c r="AA163" s="226"/>
      <x:c r="AB163" s="226"/>
      <x:c r="AC163" s="226"/>
      <x:c r="AD163" s="226"/>
      <x:c r="AE163" s="226"/>
      <x:c r="AF163" s="226"/>
      <x:c r="AG163" s="226"/>
      <x:c r="AH163" s="226"/>
      <x:c r="AI163" s="226"/>
      <x:c r="AJ163" s="226"/>
      <x:c r="AK163" s="226"/>
      <x:c r="AL163" s="226"/>
    </x:row>
    <x:row r="164" spans="1:39" x14ac:dyDescent="0.3">
      <x:c r="B164" s="226"/>
      <x:c r="E164" s="272"/>
      <x:c r="F164" s="226"/>
      <x:c r="G164" s="226"/>
      <x:c r="H164" s="226"/>
      <x:c r="I164" s="226"/>
      <x:c r="J164" s="226"/>
      <x:c r="L164" s="226"/>
      <x:c r="M164" s="226"/>
      <x:c r="N164" s="226"/>
      <x:c r="O164" s="226"/>
      <x:c r="P164" s="226"/>
      <x:c r="Q164" s="226"/>
      <x:c r="R164" s="226"/>
      <x:c r="S164" s="226"/>
      <x:c r="T164" s="226"/>
      <x:c r="U164" s="226"/>
      <x:c r="V164" s="226"/>
      <x:c r="W164" s="226"/>
      <x:c r="X164" s="226"/>
      <x:c r="Y164" s="226"/>
      <x:c r="Z164" s="226"/>
      <x:c r="AA164" s="226"/>
      <x:c r="AB164" s="226"/>
      <x:c r="AC164" s="226"/>
      <x:c r="AD164" s="226"/>
      <x:c r="AE164" s="226"/>
      <x:c r="AF164" s="226"/>
      <x:c r="AG164" s="226"/>
      <x:c r="AH164" s="226"/>
      <x:c r="AI164" s="226"/>
      <x:c r="AJ164" s="226"/>
      <x:c r="AK164" s="226"/>
      <x:c r="AL164" s="226"/>
    </x:row>
    <x:row r="165" spans="1:39" x14ac:dyDescent="0.3">
      <x:c r="B165" s="226"/>
      <x:c r="E165" s="272"/>
      <x:c r="F165" s="226"/>
      <x:c r="G165" s="226"/>
      <x:c r="H165" s="226"/>
      <x:c r="I165" s="226"/>
      <x:c r="J165" s="226"/>
      <x:c r="L165" s="226"/>
      <x:c r="M165" s="226"/>
      <x:c r="N165" s="226"/>
      <x:c r="O165" s="226"/>
      <x:c r="P165" s="226"/>
      <x:c r="Q165" s="226"/>
      <x:c r="R165" s="226"/>
      <x:c r="S165" s="226"/>
      <x:c r="T165" s="226"/>
      <x:c r="U165" s="226"/>
      <x:c r="V165" s="226"/>
      <x:c r="W165" s="226"/>
      <x:c r="X165" s="226"/>
      <x:c r="Y165" s="226"/>
      <x:c r="Z165" s="226"/>
      <x:c r="AA165" s="226"/>
      <x:c r="AB165" s="226"/>
      <x:c r="AC165" s="226"/>
      <x:c r="AD165" s="226"/>
      <x:c r="AE165" s="226"/>
      <x:c r="AF165" s="226"/>
      <x:c r="AG165" s="226"/>
      <x:c r="AH165" s="226"/>
      <x:c r="AI165" s="226"/>
      <x:c r="AJ165" s="226"/>
      <x:c r="AK165" s="226"/>
      <x:c r="AL165" s="226"/>
    </x:row>
    <x:row r="166" spans="1:39" x14ac:dyDescent="0.3">
      <x:c r="B166" s="226"/>
      <x:c r="E166" s="272"/>
      <x:c r="F166" s="226"/>
      <x:c r="G166" s="226"/>
      <x:c r="H166" s="226"/>
      <x:c r="I166" s="226"/>
      <x:c r="J166" s="226"/>
      <x:c r="L166" s="226"/>
      <x:c r="M166" s="226"/>
      <x:c r="N166" s="226"/>
      <x:c r="O166" s="226"/>
      <x:c r="P166" s="226"/>
      <x:c r="Q166" s="226"/>
      <x:c r="R166" s="226"/>
      <x:c r="S166" s="226"/>
      <x:c r="T166" s="226"/>
      <x:c r="U166" s="226"/>
      <x:c r="V166" s="226"/>
      <x:c r="W166" s="226"/>
      <x:c r="X166" s="226"/>
      <x:c r="Y166" s="226"/>
      <x:c r="Z166" s="226"/>
      <x:c r="AA166" s="226"/>
      <x:c r="AB166" s="226"/>
      <x:c r="AC166" s="226"/>
      <x:c r="AD166" s="226"/>
      <x:c r="AE166" s="226"/>
      <x:c r="AF166" s="226"/>
      <x:c r="AG166" s="226"/>
      <x:c r="AH166" s="226"/>
      <x:c r="AI166" s="226"/>
      <x:c r="AJ166" s="226"/>
      <x:c r="AK166" s="226"/>
      <x:c r="AL166" s="226"/>
    </x:row>
    <x:row r="167" spans="1:39" x14ac:dyDescent="0.3">
      <x:c r="B167" s="226"/>
      <x:c r="E167" s="272"/>
      <x:c r="F167" s="226"/>
      <x:c r="G167" s="226"/>
      <x:c r="H167" s="226"/>
      <x:c r="I167" s="226"/>
      <x:c r="J167" s="226"/>
      <x:c r="L167" s="226"/>
      <x:c r="M167" s="226"/>
      <x:c r="N167" s="226"/>
      <x:c r="O167" s="226"/>
      <x:c r="P167" s="226"/>
      <x:c r="Q167" s="226"/>
      <x:c r="R167" s="226"/>
      <x:c r="S167" s="226"/>
      <x:c r="T167" s="226"/>
      <x:c r="U167" s="226"/>
      <x:c r="V167" s="226"/>
      <x:c r="W167" s="226"/>
      <x:c r="X167" s="226"/>
      <x:c r="Y167" s="226"/>
      <x:c r="Z167" s="226"/>
      <x:c r="AA167" s="226"/>
      <x:c r="AB167" s="226"/>
      <x:c r="AC167" s="226"/>
      <x:c r="AD167" s="226"/>
      <x:c r="AE167" s="226"/>
      <x:c r="AF167" s="226"/>
      <x:c r="AG167" s="226"/>
      <x:c r="AH167" s="226"/>
      <x:c r="AI167" s="226"/>
      <x:c r="AJ167" s="226"/>
      <x:c r="AK167" s="226"/>
      <x:c r="AL167" s="226"/>
    </x:row>
    <x:row r="168" spans="1:39" x14ac:dyDescent="0.3">
      <x:c r="B168" s="226"/>
      <x:c r="E168" s="272"/>
      <x:c r="F168" s="226"/>
      <x:c r="G168" s="226"/>
      <x:c r="H168" s="226"/>
      <x:c r="I168" s="226"/>
      <x:c r="J168" s="226"/>
      <x:c r="L168" s="226"/>
      <x:c r="M168" s="226"/>
      <x:c r="N168" s="226"/>
      <x:c r="O168" s="226"/>
      <x:c r="P168" s="226"/>
      <x:c r="Q168" s="226"/>
      <x:c r="R168" s="226"/>
      <x:c r="S168" s="226"/>
      <x:c r="T168" s="226"/>
      <x:c r="U168" s="226"/>
      <x:c r="V168" s="226"/>
      <x:c r="W168" s="226"/>
      <x:c r="X168" s="226"/>
      <x:c r="Y168" s="226"/>
      <x:c r="Z168" s="226"/>
      <x:c r="AA168" s="226"/>
      <x:c r="AB168" s="226"/>
      <x:c r="AC168" s="226"/>
      <x:c r="AD168" s="226"/>
      <x:c r="AE168" s="226"/>
      <x:c r="AF168" s="226"/>
      <x:c r="AG168" s="226"/>
      <x:c r="AH168" s="226"/>
      <x:c r="AI168" s="226"/>
      <x:c r="AJ168" s="226"/>
      <x:c r="AK168" s="226"/>
      <x:c r="AL168" s="226"/>
    </x:row>
    <x:row r="169" spans="1:39" x14ac:dyDescent="0.3">
      <x:c r="B169" s="226"/>
      <x:c r="E169" s="272"/>
      <x:c r="F169" s="226"/>
      <x:c r="G169" s="226"/>
      <x:c r="H169" s="226"/>
      <x:c r="I169" s="226"/>
      <x:c r="J169" s="226"/>
      <x:c r="L169" s="226"/>
      <x:c r="M169" s="226"/>
      <x:c r="N169" s="226"/>
      <x:c r="O169" s="226"/>
      <x:c r="P169" s="226"/>
      <x:c r="Q169" s="226"/>
      <x:c r="R169" s="226"/>
      <x:c r="S169" s="226"/>
      <x:c r="T169" s="226"/>
      <x:c r="U169" s="226"/>
      <x:c r="V169" s="226"/>
      <x:c r="W169" s="226"/>
      <x:c r="X169" s="226"/>
      <x:c r="Y169" s="226"/>
      <x:c r="Z169" s="226"/>
      <x:c r="AA169" s="226"/>
      <x:c r="AB169" s="226"/>
      <x:c r="AC169" s="226"/>
      <x:c r="AD169" s="226"/>
      <x:c r="AE169" s="226"/>
      <x:c r="AF169" s="226"/>
      <x:c r="AG169" s="226"/>
      <x:c r="AH169" s="226"/>
      <x:c r="AI169" s="226"/>
      <x:c r="AJ169" s="226"/>
      <x:c r="AK169" s="226"/>
      <x:c r="AL169" s="226"/>
    </x:row>
    <x:row r="170" spans="1:39" x14ac:dyDescent="0.3">
      <x:c r="B170" s="226"/>
      <x:c r="E170" s="272"/>
      <x:c r="F170" s="226"/>
      <x:c r="G170" s="226"/>
      <x:c r="H170" s="226"/>
      <x:c r="I170" s="226"/>
      <x:c r="J170" s="226"/>
      <x:c r="L170" s="226"/>
      <x:c r="M170" s="226"/>
      <x:c r="N170" s="226"/>
      <x:c r="O170" s="226"/>
      <x:c r="P170" s="226"/>
      <x:c r="Q170" s="226"/>
      <x:c r="R170" s="226"/>
      <x:c r="S170" s="226"/>
      <x:c r="T170" s="226"/>
      <x:c r="U170" s="226"/>
      <x:c r="V170" s="226"/>
      <x:c r="W170" s="226"/>
      <x:c r="X170" s="226"/>
      <x:c r="Y170" s="226"/>
      <x:c r="Z170" s="226"/>
      <x:c r="AA170" s="226"/>
      <x:c r="AB170" s="226"/>
      <x:c r="AC170" s="226"/>
      <x:c r="AD170" s="226"/>
      <x:c r="AE170" s="226"/>
      <x:c r="AF170" s="226"/>
      <x:c r="AG170" s="226"/>
      <x:c r="AH170" s="226"/>
      <x:c r="AI170" s="226"/>
      <x:c r="AJ170" s="226"/>
      <x:c r="AK170" s="226"/>
      <x:c r="AL170" s="226"/>
    </x:row>
    <x:row r="171" spans="1:39" x14ac:dyDescent="0.3">
      <x:c r="B171" s="226"/>
      <x:c r="E171" s="272"/>
      <x:c r="F171" s="222"/>
      <x:c r="G171" s="226"/>
      <x:c r="H171" s="226"/>
      <x:c r="I171" s="226"/>
      <x:c r="J171" s="222"/>
      <x:c r="L171" s="226"/>
      <x:c r="M171" s="226"/>
      <x:c r="N171" s="226"/>
      <x:c r="O171" s="226"/>
      <x:c r="P171" s="226"/>
      <x:c r="Q171" s="226"/>
      <x:c r="R171" s="226"/>
      <x:c r="S171" s="226"/>
      <x:c r="T171" s="226"/>
      <x:c r="U171" s="226"/>
      <x:c r="V171" s="226"/>
      <x:c r="W171" s="226"/>
      <x:c r="X171" s="226"/>
      <x:c r="Y171" s="226"/>
      <x:c r="Z171" s="226"/>
      <x:c r="AA171" s="226"/>
      <x:c r="AB171" s="226"/>
      <x:c r="AC171" s="226"/>
      <x:c r="AD171" s="226"/>
      <x:c r="AE171" s="226"/>
      <x:c r="AF171" s="226"/>
      <x:c r="AG171" s="226"/>
      <x:c r="AH171" s="226"/>
      <x:c r="AI171" s="226"/>
      <x:c r="AJ171" s="226"/>
      <x:c r="AK171" s="226"/>
      <x:c r="AL171" s="226"/>
    </x:row>
    <x:row r="172" spans="1:39" x14ac:dyDescent="0.3">
      <x:c r="B172" s="226"/>
      <x:c r="E172" s="272"/>
      <x:c r="F172" s="222"/>
      <x:c r="G172" s="226"/>
      <x:c r="H172" s="226"/>
      <x:c r="I172" s="226"/>
      <x:c r="J172" s="222"/>
      <x:c r="L172" s="226"/>
      <x:c r="M172" s="226"/>
      <x:c r="N172" s="226"/>
      <x:c r="O172" s="226"/>
      <x:c r="P172" s="226"/>
      <x:c r="Q172" s="226"/>
      <x:c r="R172" s="226"/>
      <x:c r="S172" s="226"/>
      <x:c r="T172" s="226"/>
      <x:c r="U172" s="226"/>
      <x:c r="V172" s="226"/>
      <x:c r="W172" s="226"/>
      <x:c r="X172" s="226"/>
      <x:c r="Y172" s="226"/>
      <x:c r="Z172" s="226"/>
      <x:c r="AA172" s="226"/>
      <x:c r="AB172" s="226"/>
      <x:c r="AC172" s="226"/>
      <x:c r="AD172" s="226"/>
      <x:c r="AE172" s="226"/>
      <x:c r="AF172" s="226"/>
      <x:c r="AG172" s="226"/>
      <x:c r="AH172" s="226"/>
      <x:c r="AI172" s="226"/>
      <x:c r="AJ172" s="226"/>
      <x:c r="AK172" s="226"/>
      <x:c r="AL172" s="226"/>
    </x:row>
    <x:row r="173" spans="1:39" x14ac:dyDescent="0.3">
      <x:c r="B173" s="226"/>
      <x:c r="E173" s="272"/>
      <x:c r="F173" s="222"/>
      <x:c r="G173" s="226"/>
      <x:c r="H173" s="226"/>
      <x:c r="I173" s="226"/>
      <x:c r="J173" s="222"/>
      <x:c r="L173" s="226"/>
      <x:c r="M173" s="226"/>
      <x:c r="N173" s="226"/>
      <x:c r="O173" s="226"/>
      <x:c r="P173" s="226"/>
      <x:c r="Q173" s="226"/>
      <x:c r="R173" s="226"/>
      <x:c r="S173" s="226"/>
      <x:c r="T173" s="226"/>
      <x:c r="U173" s="226"/>
      <x:c r="V173" s="226"/>
      <x:c r="W173" s="226"/>
      <x:c r="X173" s="226"/>
      <x:c r="Y173" s="226"/>
      <x:c r="Z173" s="226"/>
      <x:c r="AA173" s="226"/>
      <x:c r="AB173" s="226"/>
      <x:c r="AC173" s="226"/>
      <x:c r="AD173" s="226"/>
      <x:c r="AE173" s="226"/>
      <x:c r="AF173" s="226"/>
      <x:c r="AG173" s="226"/>
      <x:c r="AH173" s="226"/>
      <x:c r="AI173" s="226"/>
      <x:c r="AJ173" s="226"/>
      <x:c r="AK173" s="226"/>
      <x:c r="AL173" s="226"/>
    </x:row>
    <x:row r="174" spans="1:39" x14ac:dyDescent="0.3">
      <x:c r="B174" s="226"/>
      <x:c r="E174" s="272"/>
      <x:c r="F174" s="222"/>
      <x:c r="G174" s="226"/>
      <x:c r="H174" s="226"/>
      <x:c r="I174" s="226"/>
      <x:c r="J174" s="222"/>
      <x:c r="L174" s="226"/>
      <x:c r="M174" s="226"/>
      <x:c r="N174" s="226"/>
      <x:c r="O174" s="226"/>
      <x:c r="P174" s="226"/>
      <x:c r="Q174" s="226"/>
      <x:c r="R174" s="226"/>
      <x:c r="S174" s="226"/>
      <x:c r="T174" s="226"/>
      <x:c r="U174" s="226"/>
      <x:c r="V174" s="226"/>
      <x:c r="W174" s="226"/>
      <x:c r="X174" s="226"/>
      <x:c r="Y174" s="226"/>
      <x:c r="Z174" s="226"/>
      <x:c r="AA174" s="226"/>
      <x:c r="AB174" s="226"/>
      <x:c r="AC174" s="226"/>
      <x:c r="AD174" s="226"/>
      <x:c r="AE174" s="226"/>
      <x:c r="AF174" s="226"/>
      <x:c r="AG174" s="226"/>
      <x:c r="AH174" s="226"/>
      <x:c r="AI174" s="226"/>
      <x:c r="AJ174" s="226"/>
      <x:c r="AK174" s="226"/>
      <x:c r="AL174" s="226"/>
    </x:row>
    <x:row r="175" spans="1:39" x14ac:dyDescent="0.3">
      <x:c r="B175" s="226"/>
      <x:c r="E175" s="272"/>
      <x:c r="F175" s="222"/>
      <x:c r="G175" s="226"/>
      <x:c r="H175" s="226"/>
      <x:c r="I175" s="226"/>
      <x:c r="J175" s="222"/>
      <x:c r="L175" s="226"/>
      <x:c r="M175" s="226"/>
      <x:c r="N175" s="226"/>
      <x:c r="O175" s="226"/>
      <x:c r="P175" s="226"/>
      <x:c r="Q175" s="226"/>
      <x:c r="R175" s="226"/>
      <x:c r="S175" s="226"/>
      <x:c r="T175" s="226"/>
      <x:c r="U175" s="226"/>
      <x:c r="V175" s="226"/>
      <x:c r="W175" s="226"/>
      <x:c r="X175" s="226"/>
      <x:c r="Y175" s="226"/>
      <x:c r="Z175" s="226"/>
      <x:c r="AA175" s="226"/>
      <x:c r="AB175" s="226"/>
      <x:c r="AC175" s="226"/>
      <x:c r="AD175" s="226"/>
      <x:c r="AE175" s="226"/>
      <x:c r="AF175" s="226"/>
      <x:c r="AG175" s="226"/>
      <x:c r="AH175" s="226"/>
      <x:c r="AI175" s="226"/>
      <x:c r="AJ175" s="226"/>
      <x:c r="AK175" s="226"/>
      <x:c r="AL175" s="226"/>
    </x:row>
    <x:row r="176" spans="1:39" x14ac:dyDescent="0.3">
      <x:c r="B176" s="226"/>
      <x:c r="C176" s="226"/>
      <x:c r="E176" s="272"/>
      <x:c r="F176" s="222"/>
      <x:c r="G176" s="226"/>
      <x:c r="H176" s="226"/>
      <x:c r="I176" s="226"/>
      <x:c r="J176" s="222"/>
      <x:c r="L176" s="226"/>
      <x:c r="M176" s="226"/>
      <x:c r="N176" s="226"/>
      <x:c r="O176" s="226"/>
      <x:c r="P176" s="226"/>
      <x:c r="Q176" s="226"/>
      <x:c r="R176" s="226"/>
      <x:c r="S176" s="226"/>
      <x:c r="T176" s="226"/>
      <x:c r="U176" s="226"/>
      <x:c r="V176" s="226"/>
      <x:c r="W176" s="226"/>
      <x:c r="X176" s="226"/>
      <x:c r="Y176" s="226"/>
      <x:c r="Z176" s="226"/>
      <x:c r="AA176" s="226"/>
      <x:c r="AB176" s="226"/>
      <x:c r="AC176" s="226"/>
      <x:c r="AD176" s="226"/>
      <x:c r="AE176" s="226"/>
      <x:c r="AF176" s="226"/>
      <x:c r="AG176" s="226"/>
      <x:c r="AH176" s="226"/>
      <x:c r="AI176" s="226"/>
      <x:c r="AJ176" s="226"/>
      <x:c r="AK176" s="226"/>
      <x:c r="AL176" s="226"/>
    </x:row>
    <x:row r="177" spans="1:39" x14ac:dyDescent="0.3">
      <x:c r="B177" s="226"/>
      <x:c r="C177" s="226"/>
      <x:c r="E177" s="272"/>
      <x:c r="F177" s="222"/>
      <x:c r="G177" s="226"/>
      <x:c r="H177" s="226"/>
      <x:c r="I177" s="222"/>
      <x:c r="J177" s="226"/>
      <x:c r="L177" s="226"/>
      <x:c r="M177" s="226"/>
      <x:c r="N177" s="226"/>
      <x:c r="O177" s="226"/>
      <x:c r="P177" s="226"/>
      <x:c r="Q177" s="226"/>
      <x:c r="R177" s="226"/>
      <x:c r="S177" s="226"/>
      <x:c r="T177" s="226"/>
      <x:c r="U177" s="226"/>
      <x:c r="V177" s="226"/>
      <x:c r="W177" s="226"/>
      <x:c r="X177" s="226"/>
      <x:c r="Y177" s="226"/>
      <x:c r="Z177" s="226"/>
      <x:c r="AA177" s="226"/>
      <x:c r="AB177" s="226"/>
      <x:c r="AC177" s="226"/>
      <x:c r="AD177" s="226"/>
      <x:c r="AE177" s="226"/>
      <x:c r="AF177" s="226"/>
      <x:c r="AG177" s="226"/>
      <x:c r="AH177" s="226"/>
      <x:c r="AI177" s="222"/>
      <x:c r="AJ177" s="226"/>
      <x:c r="AK177" s="222"/>
      <x:c r="AL177" s="226"/>
    </x:row>
    <x:row r="178" spans="1:39" x14ac:dyDescent="0.3">
      <x:c r="B178" s="226"/>
      <x:c r="C178" s="226"/>
      <x:c r="E178" s="272"/>
      <x:c r="F178" s="226"/>
      <x:c r="G178" s="226"/>
      <x:c r="H178" s="226"/>
      <x:c r="I178" s="226"/>
      <x:c r="J178" s="226"/>
      <x:c r="L178" s="226"/>
      <x:c r="M178" s="226"/>
      <x:c r="N178" s="226"/>
      <x:c r="O178" s="226"/>
      <x:c r="P178" s="226"/>
      <x:c r="Q178" s="226"/>
      <x:c r="R178" s="226"/>
      <x:c r="S178" s="226"/>
      <x:c r="T178" s="226"/>
      <x:c r="U178" s="226"/>
      <x:c r="V178" s="226"/>
      <x:c r="W178" s="226"/>
      <x:c r="X178" s="226"/>
      <x:c r="Y178" s="226"/>
      <x:c r="Z178" s="226"/>
      <x:c r="AA178" s="226"/>
      <x:c r="AB178" s="226"/>
      <x:c r="AC178" s="226"/>
      <x:c r="AD178" s="226"/>
      <x:c r="AE178" s="226"/>
      <x:c r="AF178" s="226"/>
      <x:c r="AG178" s="226"/>
      <x:c r="AH178" s="226"/>
      <x:c r="AI178" s="226"/>
      <x:c r="AJ178" s="226"/>
      <x:c r="AK178" s="226"/>
      <x:c r="AL178" s="226"/>
    </x:row>
    <x:row r="179" spans="1:39" x14ac:dyDescent="0.3">
      <x:c r="B179" s="226"/>
      <x:c r="C179" s="226"/>
      <x:c r="E179" s="272"/>
      <x:c r="F179" s="226"/>
      <x:c r="G179" s="226"/>
      <x:c r="H179" s="226"/>
      <x:c r="I179" s="226"/>
      <x:c r="J179" s="226"/>
      <x:c r="L179" s="226"/>
      <x:c r="M179" s="226"/>
      <x:c r="N179" s="226"/>
      <x:c r="O179" s="226"/>
      <x:c r="P179" s="226"/>
      <x:c r="Q179" s="226"/>
      <x:c r="R179" s="226"/>
      <x:c r="S179" s="226"/>
      <x:c r="T179" s="226"/>
      <x:c r="U179" s="226"/>
      <x:c r="V179" s="226"/>
      <x:c r="W179" s="226"/>
      <x:c r="X179" s="226"/>
      <x:c r="Y179" s="226"/>
      <x:c r="Z179" s="226"/>
      <x:c r="AA179" s="226"/>
      <x:c r="AB179" s="226"/>
      <x:c r="AC179" s="226"/>
      <x:c r="AD179" s="226"/>
      <x:c r="AE179" s="226"/>
      <x:c r="AF179" s="226"/>
      <x:c r="AG179" s="226"/>
      <x:c r="AH179" s="226"/>
      <x:c r="AI179" s="226"/>
      <x:c r="AJ179" s="226"/>
      <x:c r="AK179" s="226"/>
      <x:c r="AL179" s="226"/>
    </x:row>
    <x:row r="180" spans="1:39" x14ac:dyDescent="0.3">
      <x:c r="B180" s="226"/>
      <x:c r="C180" s="226"/>
      <x:c r="E180" s="272"/>
      <x:c r="F180" s="226"/>
      <x:c r="G180" s="226"/>
      <x:c r="H180" s="226"/>
      <x:c r="I180" s="226"/>
      <x:c r="J180" s="226"/>
      <x:c r="L180" s="226"/>
      <x:c r="M180" s="226"/>
      <x:c r="N180" s="226"/>
      <x:c r="O180" s="226"/>
      <x:c r="P180" s="226"/>
      <x:c r="Q180" s="226"/>
      <x:c r="R180" s="226"/>
      <x:c r="S180" s="226"/>
      <x:c r="T180" s="226"/>
      <x:c r="U180" s="226"/>
      <x:c r="V180" s="226"/>
      <x:c r="W180" s="226"/>
      <x:c r="X180" s="226"/>
      <x:c r="Y180" s="226"/>
      <x:c r="Z180" s="226"/>
      <x:c r="AA180" s="226"/>
      <x:c r="AB180" s="226"/>
      <x:c r="AC180" s="226"/>
      <x:c r="AD180" s="226"/>
      <x:c r="AE180" s="226"/>
      <x:c r="AF180" s="226"/>
      <x:c r="AG180" s="226"/>
      <x:c r="AH180" s="226"/>
      <x:c r="AI180" s="226"/>
      <x:c r="AJ180" s="226"/>
      <x:c r="AK180" s="226"/>
      <x:c r="AL180" s="226"/>
    </x:row>
    <x:row r="181" spans="1:39" x14ac:dyDescent="0.3">
      <x:c r="B181" s="226"/>
      <x:c r="E181" s="272"/>
      <x:c r="F181" s="222"/>
      <x:c r="G181" s="226"/>
      <x:c r="H181" s="226"/>
      <x:c r="I181" s="226"/>
      <x:c r="J181" s="222"/>
      <x:c r="L181" s="226"/>
      <x:c r="M181" s="226"/>
      <x:c r="N181" s="226"/>
      <x:c r="O181" s="226"/>
      <x:c r="P181" s="226"/>
      <x:c r="Q181" s="226"/>
      <x:c r="R181" s="226"/>
      <x:c r="S181" s="226"/>
      <x:c r="T181" s="226"/>
      <x:c r="U181" s="226"/>
      <x:c r="V181" s="226"/>
      <x:c r="W181" s="226"/>
      <x:c r="X181" s="226"/>
      <x:c r="Y181" s="226"/>
      <x:c r="Z181" s="226"/>
      <x:c r="AA181" s="226"/>
      <x:c r="AB181" s="226"/>
      <x:c r="AC181" s="226"/>
      <x:c r="AD181" s="226"/>
      <x:c r="AE181" s="226"/>
      <x:c r="AF181" s="226"/>
      <x:c r="AG181" s="226"/>
      <x:c r="AH181" s="226"/>
      <x:c r="AI181" s="226"/>
      <x:c r="AJ181" s="226"/>
      <x:c r="AK181" s="226"/>
      <x:c r="AL181" s="226"/>
    </x:row>
    <x:row r="182" spans="1:39" x14ac:dyDescent="0.3">
      <x:c r="B182" s="226"/>
      <x:c r="E182" s="272"/>
      <x:c r="F182" s="222"/>
      <x:c r="G182" s="226"/>
      <x:c r="H182" s="226"/>
      <x:c r="I182" s="226"/>
      <x:c r="J182" s="222"/>
      <x:c r="L182" s="226"/>
      <x:c r="M182" s="226"/>
      <x:c r="N182" s="226"/>
      <x:c r="O182" s="226"/>
      <x:c r="P182" s="226"/>
      <x:c r="Q182" s="226"/>
      <x:c r="R182" s="226"/>
      <x:c r="S182" s="226"/>
      <x:c r="T182" s="226"/>
      <x:c r="U182" s="226"/>
      <x:c r="V182" s="226"/>
      <x:c r="W182" s="226"/>
      <x:c r="X182" s="226"/>
      <x:c r="Y182" s="226"/>
      <x:c r="Z182" s="226"/>
      <x:c r="AA182" s="226"/>
      <x:c r="AB182" s="226"/>
      <x:c r="AC182" s="226"/>
      <x:c r="AD182" s="226"/>
      <x:c r="AE182" s="226"/>
      <x:c r="AF182" s="226"/>
      <x:c r="AG182" s="226"/>
      <x:c r="AH182" s="226"/>
      <x:c r="AI182" s="226"/>
      <x:c r="AJ182" s="226"/>
      <x:c r="AK182" s="226"/>
      <x:c r="AL182" s="226"/>
    </x:row>
    <x:row r="183" spans="1:39" x14ac:dyDescent="0.3">
      <x:c r="B183" s="226"/>
      <x:c r="E183" s="272"/>
      <x:c r="F183" s="222"/>
      <x:c r="G183" s="226"/>
      <x:c r="H183" s="226"/>
      <x:c r="I183" s="226"/>
      <x:c r="J183" s="222"/>
      <x:c r="L183" s="226"/>
      <x:c r="M183" s="226"/>
      <x:c r="N183" s="226"/>
      <x:c r="O183" s="226"/>
      <x:c r="P183" s="226"/>
      <x:c r="Q183" s="226"/>
      <x:c r="R183" s="226"/>
      <x:c r="S183" s="226"/>
      <x:c r="T183" s="226"/>
      <x:c r="U183" s="226"/>
      <x:c r="V183" s="226"/>
      <x:c r="W183" s="226"/>
      <x:c r="X183" s="226"/>
      <x:c r="Y183" s="226"/>
      <x:c r="Z183" s="226"/>
      <x:c r="AA183" s="226"/>
      <x:c r="AB183" s="226"/>
      <x:c r="AC183" s="226"/>
      <x:c r="AD183" s="226"/>
      <x:c r="AE183" s="226"/>
      <x:c r="AF183" s="226"/>
      <x:c r="AG183" s="226"/>
      <x:c r="AH183" s="226"/>
      <x:c r="AI183" s="226"/>
      <x:c r="AJ183" s="226"/>
      <x:c r="AK183" s="226"/>
      <x:c r="AL183" s="226"/>
    </x:row>
    <x:row r="184" spans="1:39" x14ac:dyDescent="0.3">
      <x:c r="B184" s="226"/>
      <x:c r="E184" s="272"/>
      <x:c r="F184" s="222"/>
      <x:c r="G184" s="226"/>
      <x:c r="H184" s="226"/>
      <x:c r="I184" s="226"/>
      <x:c r="J184" s="222"/>
      <x:c r="L184" s="226"/>
      <x:c r="M184" s="226"/>
      <x:c r="N184" s="226"/>
      <x:c r="O184" s="226"/>
      <x:c r="P184" s="226"/>
      <x:c r="Q184" s="226"/>
      <x:c r="R184" s="226"/>
      <x:c r="S184" s="226"/>
      <x:c r="T184" s="226"/>
      <x:c r="U184" s="226"/>
      <x:c r="V184" s="226"/>
      <x:c r="W184" s="226"/>
      <x:c r="X184" s="226"/>
      <x:c r="Y184" s="226"/>
      <x:c r="Z184" s="226"/>
      <x:c r="AA184" s="226"/>
      <x:c r="AB184" s="226"/>
      <x:c r="AC184" s="226"/>
      <x:c r="AD184" s="226"/>
      <x:c r="AE184" s="226"/>
      <x:c r="AF184" s="226"/>
      <x:c r="AG184" s="226"/>
      <x:c r="AH184" s="226"/>
      <x:c r="AI184" s="226"/>
      <x:c r="AJ184" s="226"/>
      <x:c r="AK184" s="226"/>
      <x:c r="AL184" s="226"/>
    </x:row>
    <x:row r="185" spans="1:39" x14ac:dyDescent="0.3">
      <x:c r="B185" s="226"/>
      <x:c r="E185" s="272"/>
      <x:c r="F185" s="222"/>
      <x:c r="G185" s="226"/>
      <x:c r="H185" s="226"/>
      <x:c r="I185" s="226"/>
      <x:c r="J185" s="222"/>
      <x:c r="L185" s="226"/>
      <x:c r="M185" s="226"/>
      <x:c r="N185" s="226"/>
      <x:c r="O185" s="226"/>
      <x:c r="P185" s="226"/>
      <x:c r="Q185" s="226"/>
      <x:c r="R185" s="226"/>
      <x:c r="S185" s="226"/>
      <x:c r="T185" s="226"/>
      <x:c r="U185" s="226"/>
      <x:c r="V185" s="226"/>
      <x:c r="W185" s="226"/>
      <x:c r="X185" s="226"/>
      <x:c r="Y185" s="226"/>
      <x:c r="Z185" s="226"/>
      <x:c r="AA185" s="226"/>
      <x:c r="AB185" s="226"/>
      <x:c r="AC185" s="226"/>
      <x:c r="AD185" s="226"/>
      <x:c r="AE185" s="226"/>
      <x:c r="AF185" s="226"/>
      <x:c r="AG185" s="226"/>
      <x:c r="AH185" s="226"/>
      <x:c r="AI185" s="226"/>
      <x:c r="AJ185" s="226"/>
      <x:c r="AK185" s="226"/>
      <x:c r="AL185" s="226"/>
    </x:row>
    <x:row r="186" spans="1:39" x14ac:dyDescent="0.3">
      <x:c r="B186" s="226"/>
      <x:c r="E186" s="272"/>
      <x:c r="F186" s="226"/>
      <x:c r="G186" s="226"/>
      <x:c r="H186" s="226"/>
      <x:c r="I186" s="226"/>
      <x:c r="J186" s="226"/>
      <x:c r="L186" s="226"/>
      <x:c r="M186" s="226"/>
      <x:c r="N186" s="226"/>
      <x:c r="O186" s="226"/>
      <x:c r="P186" s="226"/>
      <x:c r="Q186" s="226"/>
      <x:c r="R186" s="226"/>
      <x:c r="S186" s="226"/>
      <x:c r="T186" s="226"/>
      <x:c r="U186" s="226"/>
      <x:c r="V186" s="226"/>
      <x:c r="W186" s="226"/>
      <x:c r="X186" s="226"/>
      <x:c r="Y186" s="226"/>
      <x:c r="Z186" s="226"/>
      <x:c r="AA186" s="226"/>
      <x:c r="AB186" s="226"/>
      <x:c r="AC186" s="226"/>
      <x:c r="AD186" s="226"/>
      <x:c r="AE186" s="226"/>
      <x:c r="AF186" s="226"/>
      <x:c r="AG186" s="226"/>
      <x:c r="AH186" s="226"/>
      <x:c r="AI186" s="226"/>
      <x:c r="AJ186" s="226"/>
      <x:c r="AK186" s="226"/>
      <x:c r="AL186" s="226"/>
    </x:row>
    <x:row r="187" spans="1:39" x14ac:dyDescent="0.3">
      <x:c r="B187" s="226"/>
      <x:c r="E187" s="272"/>
      <x:c r="F187" s="226"/>
      <x:c r="G187" s="226"/>
      <x:c r="H187" s="226"/>
      <x:c r="I187" s="226"/>
      <x:c r="J187" s="226"/>
      <x:c r="L187" s="226"/>
      <x:c r="M187" s="226"/>
      <x:c r="N187" s="226"/>
      <x:c r="O187" s="226"/>
      <x:c r="P187" s="226"/>
      <x:c r="Q187" s="226"/>
      <x:c r="R187" s="226"/>
      <x:c r="S187" s="226"/>
      <x:c r="T187" s="226"/>
      <x:c r="U187" s="226"/>
      <x:c r="V187" s="226"/>
      <x:c r="W187" s="226"/>
      <x:c r="X187" s="226"/>
      <x:c r="Y187" s="226"/>
      <x:c r="Z187" s="226"/>
      <x:c r="AA187" s="226"/>
      <x:c r="AB187" s="226"/>
      <x:c r="AC187" s="226"/>
      <x:c r="AD187" s="226"/>
      <x:c r="AE187" s="226"/>
      <x:c r="AF187" s="226"/>
      <x:c r="AG187" s="226"/>
      <x:c r="AH187" s="226"/>
      <x:c r="AI187" s="226"/>
      <x:c r="AJ187" s="226"/>
      <x:c r="AK187" s="226"/>
      <x:c r="AL187" s="226"/>
    </x:row>
    <x:row r="188" spans="1:39" x14ac:dyDescent="0.3">
      <x:c r="B188" s="226"/>
      <x:c r="E188" s="272"/>
      <x:c r="F188" s="226"/>
      <x:c r="G188" s="226"/>
      <x:c r="H188" s="226"/>
      <x:c r="I188" s="226"/>
      <x:c r="J188" s="226"/>
      <x:c r="L188" s="226"/>
      <x:c r="M188" s="226"/>
      <x:c r="N188" s="226"/>
      <x:c r="O188" s="226"/>
      <x:c r="P188" s="226"/>
      <x:c r="Q188" s="226"/>
      <x:c r="R188" s="226"/>
      <x:c r="S188" s="226"/>
      <x:c r="T188" s="226"/>
      <x:c r="U188" s="226"/>
      <x:c r="V188" s="226"/>
      <x:c r="W188" s="226"/>
      <x:c r="X188" s="226"/>
      <x:c r="Y188" s="226"/>
      <x:c r="Z188" s="226"/>
      <x:c r="AA188" s="226"/>
      <x:c r="AB188" s="226"/>
      <x:c r="AC188" s="226"/>
      <x:c r="AD188" s="226"/>
      <x:c r="AE188" s="226"/>
      <x:c r="AF188" s="226"/>
      <x:c r="AG188" s="226"/>
      <x:c r="AH188" s="226"/>
      <x:c r="AI188" s="226"/>
      <x:c r="AJ188" s="226"/>
      <x:c r="AK188" s="226"/>
      <x:c r="AL188" s="226"/>
    </x:row>
    <x:row r="189" spans="1:39" x14ac:dyDescent="0.3">
      <x:c r="B189" s="226"/>
      <x:c r="E189" s="272"/>
      <x:c r="F189" s="226"/>
      <x:c r="G189" s="226"/>
      <x:c r="H189" s="226"/>
      <x:c r="I189" s="226"/>
      <x:c r="J189" s="226"/>
      <x:c r="L189" s="226"/>
      <x:c r="M189" s="226"/>
      <x:c r="N189" s="226"/>
      <x:c r="O189" s="226"/>
      <x:c r="P189" s="226"/>
      <x:c r="Q189" s="226"/>
      <x:c r="R189" s="226"/>
      <x:c r="S189" s="226"/>
      <x:c r="T189" s="226"/>
      <x:c r="U189" s="226"/>
      <x:c r="V189" s="226"/>
      <x:c r="W189" s="226"/>
      <x:c r="X189" s="226"/>
      <x:c r="Y189" s="226"/>
      <x:c r="Z189" s="226"/>
      <x:c r="AA189" s="226"/>
      <x:c r="AB189" s="226"/>
      <x:c r="AC189" s="226"/>
      <x:c r="AD189" s="226"/>
      <x:c r="AE189" s="226"/>
      <x:c r="AF189" s="226"/>
      <x:c r="AG189" s="226"/>
      <x:c r="AH189" s="226"/>
      <x:c r="AI189" s="226"/>
      <x:c r="AJ189" s="226"/>
      <x:c r="AK189" s="226"/>
      <x:c r="AL189" s="226"/>
    </x:row>
    <x:row r="190" spans="1:39" x14ac:dyDescent="0.3">
      <x:c r="B190" s="226"/>
      <x:c r="E190" s="272"/>
      <x:c r="F190" s="226"/>
      <x:c r="G190" s="226"/>
      <x:c r="H190" s="226"/>
      <x:c r="I190" s="226"/>
      <x:c r="J190" s="226"/>
      <x:c r="L190" s="226"/>
      <x:c r="M190" s="226"/>
      <x:c r="N190" s="226"/>
      <x:c r="O190" s="226"/>
      <x:c r="P190" s="226"/>
      <x:c r="Q190" s="226"/>
      <x:c r="R190" s="226"/>
      <x:c r="S190" s="226"/>
      <x:c r="T190" s="226"/>
      <x:c r="U190" s="226"/>
      <x:c r="V190" s="226"/>
      <x:c r="W190" s="226"/>
      <x:c r="X190" s="226"/>
      <x:c r="Y190" s="226"/>
      <x:c r="Z190" s="226"/>
      <x:c r="AA190" s="226"/>
      <x:c r="AB190" s="226"/>
      <x:c r="AC190" s="226"/>
      <x:c r="AD190" s="226"/>
      <x:c r="AE190" s="226"/>
      <x:c r="AF190" s="226"/>
      <x:c r="AG190" s="226"/>
      <x:c r="AH190" s="226"/>
      <x:c r="AI190" s="226"/>
      <x:c r="AJ190" s="226"/>
      <x:c r="AK190" s="226"/>
      <x:c r="AL190" s="226"/>
    </x:row>
    <x:row r="191" spans="1:39" x14ac:dyDescent="0.3">
      <x:c r="B191" s="226"/>
      <x:c r="E191" s="272"/>
      <x:c r="F191" s="226"/>
      <x:c r="G191" s="226"/>
      <x:c r="H191" s="226"/>
      <x:c r="I191" s="226"/>
      <x:c r="J191" s="226"/>
      <x:c r="L191" s="226"/>
      <x:c r="M191" s="226"/>
      <x:c r="N191" s="226"/>
      <x:c r="O191" s="226"/>
      <x:c r="P191" s="226"/>
      <x:c r="Q191" s="226"/>
      <x:c r="R191" s="226"/>
      <x:c r="S191" s="226"/>
      <x:c r="T191" s="226"/>
      <x:c r="U191" s="226"/>
      <x:c r="V191" s="226"/>
      <x:c r="W191" s="226"/>
      <x:c r="X191" s="226"/>
      <x:c r="Y191" s="226"/>
      <x:c r="Z191" s="226"/>
      <x:c r="AA191" s="226"/>
      <x:c r="AB191" s="226"/>
      <x:c r="AC191" s="226"/>
      <x:c r="AD191" s="226"/>
      <x:c r="AE191" s="226"/>
      <x:c r="AF191" s="226"/>
      <x:c r="AG191" s="226"/>
      <x:c r="AH191" s="226"/>
      <x:c r="AI191" s="226"/>
      <x:c r="AJ191" s="226"/>
      <x:c r="AK191" s="226"/>
      <x:c r="AL191" s="226"/>
    </x:row>
    <x:row r="192" spans="1:39" x14ac:dyDescent="0.3">
      <x:c r="B192" s="226"/>
      <x:c r="E192" s="272"/>
      <x:c r="F192" s="226"/>
      <x:c r="G192" s="226"/>
      <x:c r="H192" s="226"/>
      <x:c r="I192" s="226"/>
      <x:c r="J192" s="226"/>
      <x:c r="L192" s="226"/>
      <x:c r="M192" s="226"/>
      <x:c r="N192" s="226"/>
      <x:c r="O192" s="226"/>
      <x:c r="P192" s="226"/>
      <x:c r="Q192" s="226"/>
      <x:c r="R192" s="226"/>
      <x:c r="S192" s="226"/>
      <x:c r="T192" s="226"/>
      <x:c r="U192" s="226"/>
      <x:c r="V192" s="226"/>
      <x:c r="W192" s="226"/>
      <x:c r="X192" s="226"/>
      <x:c r="Y192" s="226"/>
      <x:c r="Z192" s="226"/>
      <x:c r="AA192" s="226"/>
      <x:c r="AB192" s="226"/>
      <x:c r="AC192" s="226"/>
      <x:c r="AD192" s="226"/>
      <x:c r="AE192" s="226"/>
      <x:c r="AF192" s="226"/>
      <x:c r="AG192" s="226"/>
      <x:c r="AH192" s="226"/>
      <x:c r="AI192" s="226"/>
      <x:c r="AJ192" s="226"/>
      <x:c r="AK192" s="226"/>
      <x:c r="AL192" s="226"/>
    </x:row>
    <x:row r="193" spans="1:39" x14ac:dyDescent="0.3">
      <x:c r="B193" s="226"/>
      <x:c r="E193" s="272"/>
      <x:c r="F193" s="226"/>
      <x:c r="G193" s="226"/>
      <x:c r="H193" s="226"/>
      <x:c r="I193" s="226"/>
      <x:c r="J193" s="226"/>
      <x:c r="L193" s="226"/>
      <x:c r="M193" s="226"/>
      <x:c r="N193" s="226"/>
      <x:c r="O193" s="226"/>
      <x:c r="P193" s="226"/>
      <x:c r="Q193" s="226"/>
      <x:c r="R193" s="226"/>
      <x:c r="S193" s="226"/>
      <x:c r="T193" s="226"/>
      <x:c r="U193" s="226"/>
      <x:c r="V193" s="226"/>
      <x:c r="W193" s="226"/>
      <x:c r="X193" s="226"/>
      <x:c r="Y193" s="226"/>
      <x:c r="Z193" s="226"/>
      <x:c r="AA193" s="226"/>
      <x:c r="AB193" s="226"/>
      <x:c r="AC193" s="226"/>
      <x:c r="AD193" s="226"/>
      <x:c r="AE193" s="226"/>
      <x:c r="AF193" s="226"/>
      <x:c r="AG193" s="226"/>
      <x:c r="AH193" s="226"/>
      <x:c r="AI193" s="226"/>
      <x:c r="AJ193" s="226"/>
      <x:c r="AK193" s="226"/>
      <x:c r="AL193" s="226"/>
    </x:row>
    <x:row r="194" spans="1:39" x14ac:dyDescent="0.3">
      <x:c r="B194" s="226"/>
      <x:c r="E194" s="272"/>
      <x:c r="F194" s="226"/>
      <x:c r="G194" s="226"/>
      <x:c r="H194" s="226"/>
      <x:c r="I194" s="226"/>
      <x:c r="J194" s="226"/>
      <x:c r="L194" s="226"/>
      <x:c r="M194" s="226"/>
      <x:c r="N194" s="226"/>
      <x:c r="O194" s="226"/>
      <x:c r="P194" s="226"/>
      <x:c r="Q194" s="226"/>
      <x:c r="R194" s="226"/>
      <x:c r="S194" s="226"/>
      <x:c r="T194" s="226"/>
      <x:c r="U194" s="226"/>
      <x:c r="V194" s="226"/>
      <x:c r="W194" s="226"/>
      <x:c r="X194" s="226"/>
      <x:c r="Y194" s="226"/>
      <x:c r="Z194" s="226"/>
      <x:c r="AA194" s="226"/>
      <x:c r="AB194" s="226"/>
      <x:c r="AC194" s="226"/>
      <x:c r="AD194" s="226"/>
      <x:c r="AE194" s="226"/>
      <x:c r="AF194" s="226"/>
      <x:c r="AG194" s="226"/>
      <x:c r="AH194" s="226"/>
      <x:c r="AI194" s="226"/>
      <x:c r="AJ194" s="226"/>
      <x:c r="AK194" s="226"/>
      <x:c r="AL194" s="226"/>
    </x:row>
    <x:row r="195" spans="1:39" x14ac:dyDescent="0.3">
      <x:c r="B195" s="226"/>
      <x:c r="E195" s="272"/>
      <x:c r="F195" s="226"/>
      <x:c r="G195" s="226"/>
      <x:c r="H195" s="226"/>
      <x:c r="I195" s="226"/>
      <x:c r="J195" s="226"/>
      <x:c r="L195" s="226"/>
      <x:c r="M195" s="226"/>
      <x:c r="N195" s="226"/>
      <x:c r="O195" s="226"/>
      <x:c r="P195" s="226"/>
      <x:c r="Q195" s="226"/>
      <x:c r="R195" s="226"/>
      <x:c r="S195" s="226"/>
      <x:c r="T195" s="226"/>
      <x:c r="U195" s="226"/>
      <x:c r="V195" s="226"/>
      <x:c r="W195" s="226"/>
      <x:c r="X195" s="226"/>
      <x:c r="Y195" s="226"/>
      <x:c r="Z195" s="226"/>
      <x:c r="AA195" s="226"/>
      <x:c r="AB195" s="226"/>
      <x:c r="AC195" s="226"/>
      <x:c r="AD195" s="226"/>
      <x:c r="AE195" s="226"/>
      <x:c r="AF195" s="226"/>
      <x:c r="AG195" s="226"/>
      <x:c r="AH195" s="226"/>
      <x:c r="AI195" s="226"/>
      <x:c r="AJ195" s="226"/>
      <x:c r="AK195" s="226"/>
      <x:c r="AL195" s="226"/>
    </x:row>
    <x:row r="196" spans="1:39" x14ac:dyDescent="0.3">
      <x:c r="B196" s="226"/>
      <x:c r="E196" s="272"/>
      <x:c r="F196" s="226"/>
      <x:c r="G196" s="226"/>
      <x:c r="H196" s="226"/>
      <x:c r="I196" s="226"/>
      <x:c r="J196" s="226"/>
      <x:c r="L196" s="226"/>
      <x:c r="M196" s="226"/>
      <x:c r="N196" s="226"/>
      <x:c r="O196" s="226"/>
      <x:c r="P196" s="226"/>
      <x:c r="Q196" s="226"/>
      <x:c r="R196" s="226"/>
      <x:c r="S196" s="226"/>
      <x:c r="T196" s="226"/>
      <x:c r="U196" s="226"/>
      <x:c r="V196" s="226"/>
      <x:c r="W196" s="226"/>
      <x:c r="X196" s="226"/>
      <x:c r="Y196" s="226"/>
      <x:c r="Z196" s="226"/>
      <x:c r="AA196" s="226"/>
      <x:c r="AB196" s="226"/>
      <x:c r="AC196" s="226"/>
      <x:c r="AD196" s="226"/>
      <x:c r="AE196" s="226"/>
      <x:c r="AF196" s="226"/>
      <x:c r="AG196" s="226"/>
      <x:c r="AH196" s="226"/>
      <x:c r="AI196" s="226"/>
      <x:c r="AJ196" s="226"/>
      <x:c r="AK196" s="226"/>
      <x:c r="AL196" s="226"/>
    </x:row>
    <x:row r="197" spans="1:39" x14ac:dyDescent="0.3">
      <x:c r="B197" s="226"/>
      <x:c r="E197" s="272"/>
      <x:c r="F197" s="226"/>
      <x:c r="G197" s="226"/>
      <x:c r="H197" s="226"/>
      <x:c r="I197" s="226"/>
      <x:c r="J197" s="226"/>
      <x:c r="L197" s="226"/>
      <x:c r="M197" s="226"/>
      <x:c r="N197" s="226"/>
      <x:c r="O197" s="226"/>
      <x:c r="P197" s="226"/>
      <x:c r="Q197" s="226"/>
      <x:c r="R197" s="226"/>
      <x:c r="S197" s="226"/>
      <x:c r="T197" s="226"/>
      <x:c r="U197" s="226"/>
      <x:c r="V197" s="226"/>
      <x:c r="W197" s="226"/>
      <x:c r="X197" s="226"/>
      <x:c r="Y197" s="226"/>
      <x:c r="Z197" s="226"/>
      <x:c r="AA197" s="226"/>
      <x:c r="AB197" s="226"/>
      <x:c r="AC197" s="226"/>
      <x:c r="AD197" s="226"/>
      <x:c r="AE197" s="226"/>
      <x:c r="AF197" s="226"/>
      <x:c r="AG197" s="226"/>
      <x:c r="AH197" s="226"/>
      <x:c r="AI197" s="226"/>
      <x:c r="AJ197" s="226"/>
      <x:c r="AK197" s="226"/>
      <x:c r="AL197" s="226"/>
    </x:row>
    <x:row r="198" spans="1:39" x14ac:dyDescent="0.3">
      <x:c r="B198" s="226"/>
      <x:c r="E198" s="272"/>
      <x:c r="F198" s="226"/>
      <x:c r="G198" s="226"/>
      <x:c r="H198" s="226"/>
      <x:c r="I198" s="226"/>
      <x:c r="J198" s="226"/>
      <x:c r="L198" s="226"/>
      <x:c r="M198" s="226"/>
      <x:c r="N198" s="226"/>
      <x:c r="O198" s="226"/>
      <x:c r="P198" s="226"/>
      <x:c r="Q198" s="226"/>
      <x:c r="R198" s="226"/>
      <x:c r="S198" s="226"/>
      <x:c r="T198" s="226"/>
      <x:c r="U198" s="226"/>
      <x:c r="V198" s="226"/>
      <x:c r="W198" s="226"/>
      <x:c r="X198" s="226"/>
      <x:c r="Y198" s="226"/>
      <x:c r="Z198" s="226"/>
      <x:c r="AA198" s="226"/>
      <x:c r="AB198" s="226"/>
      <x:c r="AC198" s="226"/>
      <x:c r="AD198" s="226"/>
      <x:c r="AE198" s="226"/>
      <x:c r="AF198" s="226"/>
      <x:c r="AG198" s="226"/>
      <x:c r="AH198" s="226"/>
      <x:c r="AI198" s="226"/>
      <x:c r="AJ198" s="226"/>
      <x:c r="AK198" s="226"/>
      <x:c r="AL198" s="226"/>
    </x:row>
    <x:row r="199" spans="1:39" x14ac:dyDescent="0.3">
      <x:c r="B199" s="226"/>
      <x:c r="E199" s="272"/>
      <x:c r="F199" s="226"/>
      <x:c r="G199" s="226"/>
      <x:c r="H199" s="226"/>
      <x:c r="I199" s="226"/>
      <x:c r="J199" s="226"/>
      <x:c r="L199" s="226"/>
      <x:c r="M199" s="226"/>
      <x:c r="N199" s="226"/>
      <x:c r="O199" s="226"/>
      <x:c r="P199" s="226"/>
      <x:c r="Q199" s="226"/>
      <x:c r="R199" s="226"/>
      <x:c r="S199" s="226"/>
      <x:c r="T199" s="226"/>
      <x:c r="U199" s="226"/>
      <x:c r="V199" s="226"/>
      <x:c r="W199" s="226"/>
      <x:c r="X199" s="226"/>
      <x:c r="Y199" s="226"/>
      <x:c r="Z199" s="226"/>
      <x:c r="AA199" s="226"/>
      <x:c r="AB199" s="226"/>
      <x:c r="AC199" s="226"/>
      <x:c r="AD199" s="226"/>
      <x:c r="AE199" s="226"/>
      <x:c r="AF199" s="226"/>
      <x:c r="AG199" s="226"/>
      <x:c r="AH199" s="226"/>
      <x:c r="AI199" s="226"/>
      <x:c r="AJ199" s="226"/>
      <x:c r="AK199" s="226"/>
      <x:c r="AL199" s="226"/>
    </x:row>
    <x:row r="200" spans="1:39" x14ac:dyDescent="0.3">
      <x:c r="B200" s="226"/>
      <x:c r="E200" s="272"/>
      <x:c r="F200" s="226"/>
      <x:c r="G200" s="226"/>
      <x:c r="H200" s="226"/>
      <x:c r="I200" s="226"/>
      <x:c r="J200" s="226"/>
      <x:c r="L200" s="226"/>
      <x:c r="M200" s="226"/>
      <x:c r="N200" s="226"/>
      <x:c r="O200" s="226"/>
      <x:c r="P200" s="226"/>
      <x:c r="Q200" s="226"/>
      <x:c r="R200" s="226"/>
      <x:c r="S200" s="226"/>
      <x:c r="T200" s="226"/>
      <x:c r="U200" s="226"/>
      <x:c r="V200" s="226"/>
      <x:c r="W200" s="226"/>
      <x:c r="X200" s="226"/>
      <x:c r="Y200" s="226"/>
      <x:c r="Z200" s="226"/>
      <x:c r="AA200" s="226"/>
      <x:c r="AB200" s="226"/>
      <x:c r="AC200" s="226"/>
      <x:c r="AD200" s="226"/>
      <x:c r="AE200" s="226"/>
      <x:c r="AF200" s="226"/>
      <x:c r="AG200" s="226"/>
      <x:c r="AH200" s="226"/>
      <x:c r="AI200" s="226"/>
      <x:c r="AJ200" s="226"/>
      <x:c r="AK200" s="226"/>
      <x:c r="AL200" s="226"/>
    </x:row>
    <x:row r="201" spans="1:39" x14ac:dyDescent="0.3">
      <x:c r="B201" s="226"/>
      <x:c r="E201" s="272"/>
      <x:c r="F201" s="226"/>
      <x:c r="G201" s="226"/>
      <x:c r="H201" s="226"/>
      <x:c r="I201" s="226"/>
      <x:c r="J201" s="226"/>
      <x:c r="L201" s="226"/>
      <x:c r="M201" s="226"/>
      <x:c r="N201" s="226"/>
      <x:c r="O201" s="226"/>
      <x:c r="P201" s="226"/>
      <x:c r="Q201" s="226"/>
      <x:c r="R201" s="226"/>
      <x:c r="S201" s="226"/>
      <x:c r="T201" s="226"/>
      <x:c r="U201" s="226"/>
      <x:c r="V201" s="226"/>
      <x:c r="W201" s="226"/>
      <x:c r="X201" s="226"/>
      <x:c r="Y201" s="226"/>
      <x:c r="Z201" s="226"/>
      <x:c r="AA201" s="226"/>
      <x:c r="AB201" s="226"/>
      <x:c r="AC201" s="226"/>
      <x:c r="AD201" s="226"/>
      <x:c r="AE201" s="226"/>
      <x:c r="AF201" s="226"/>
      <x:c r="AG201" s="226"/>
      <x:c r="AH201" s="226"/>
      <x:c r="AI201" s="226"/>
      <x:c r="AJ201" s="226"/>
      <x:c r="AK201" s="226"/>
      <x:c r="AL201" s="226"/>
    </x:row>
    <x:row r="202" spans="1:39" x14ac:dyDescent="0.3">
      <x:c r="B202" s="226"/>
      <x:c r="E202" s="272"/>
      <x:c r="F202" s="226"/>
      <x:c r="G202" s="226"/>
      <x:c r="H202" s="226"/>
      <x:c r="I202" s="226"/>
      <x:c r="J202" s="226"/>
      <x:c r="L202" s="226"/>
      <x:c r="M202" s="226"/>
      <x:c r="N202" s="226"/>
      <x:c r="O202" s="226"/>
      <x:c r="P202" s="226"/>
      <x:c r="Q202" s="226"/>
      <x:c r="R202" s="226"/>
      <x:c r="S202" s="226"/>
      <x:c r="T202" s="226"/>
      <x:c r="U202" s="226"/>
      <x:c r="V202" s="226"/>
      <x:c r="W202" s="226"/>
      <x:c r="X202" s="226"/>
      <x:c r="Y202" s="226"/>
      <x:c r="Z202" s="226"/>
      <x:c r="AA202" s="226"/>
      <x:c r="AB202" s="226"/>
      <x:c r="AC202" s="226"/>
      <x:c r="AD202" s="226"/>
      <x:c r="AE202" s="226"/>
      <x:c r="AF202" s="226"/>
      <x:c r="AG202" s="226"/>
      <x:c r="AH202" s="226"/>
      <x:c r="AI202" s="226"/>
      <x:c r="AJ202" s="226"/>
      <x:c r="AK202" s="226"/>
      <x:c r="AL202" s="226"/>
    </x:row>
    <x:row r="203" spans="1:39" x14ac:dyDescent="0.3">
      <x:c r="B203" s="226"/>
      <x:c r="E203" s="272"/>
      <x:c r="F203" s="226"/>
      <x:c r="G203" s="226"/>
      <x:c r="H203" s="226"/>
      <x:c r="I203" s="226"/>
      <x:c r="J203" s="226"/>
      <x:c r="L203" s="226"/>
      <x:c r="M203" s="226"/>
      <x:c r="N203" s="226"/>
      <x:c r="O203" s="226"/>
      <x:c r="P203" s="226"/>
      <x:c r="Q203" s="226"/>
      <x:c r="R203" s="226"/>
      <x:c r="S203" s="226"/>
      <x:c r="T203" s="226"/>
      <x:c r="U203" s="226"/>
      <x:c r="V203" s="226"/>
      <x:c r="W203" s="226"/>
      <x:c r="X203" s="226"/>
      <x:c r="Y203" s="226"/>
      <x:c r="Z203" s="226"/>
      <x:c r="AA203" s="226"/>
      <x:c r="AB203" s="226"/>
      <x:c r="AC203" s="226"/>
      <x:c r="AD203" s="226"/>
      <x:c r="AE203" s="226"/>
      <x:c r="AF203" s="226"/>
      <x:c r="AG203" s="226"/>
      <x:c r="AH203" s="226"/>
      <x:c r="AI203" s="226"/>
      <x:c r="AJ203" s="226"/>
      <x:c r="AK203" s="226"/>
      <x:c r="AL203" s="226"/>
    </x:row>
    <x:row r="204" spans="1:39" x14ac:dyDescent="0.3">
      <x:c r="B204" s="226"/>
      <x:c r="E204" s="272"/>
      <x:c r="F204" s="226"/>
      <x:c r="G204" s="226"/>
      <x:c r="H204" s="226"/>
      <x:c r="I204" s="226"/>
      <x:c r="J204" s="226"/>
      <x:c r="L204" s="226"/>
      <x:c r="M204" s="226"/>
      <x:c r="N204" s="226"/>
      <x:c r="O204" s="226"/>
      <x:c r="P204" s="226"/>
      <x:c r="Q204" s="226"/>
      <x:c r="R204" s="226"/>
      <x:c r="S204" s="226"/>
      <x:c r="T204" s="226"/>
      <x:c r="U204" s="226"/>
      <x:c r="V204" s="226"/>
      <x:c r="W204" s="226"/>
      <x:c r="X204" s="226"/>
      <x:c r="Y204" s="226"/>
      <x:c r="Z204" s="226"/>
      <x:c r="AA204" s="226"/>
      <x:c r="AB204" s="226"/>
      <x:c r="AC204" s="226"/>
      <x:c r="AD204" s="226"/>
      <x:c r="AE204" s="226"/>
      <x:c r="AF204" s="226"/>
      <x:c r="AG204" s="226"/>
      <x:c r="AH204" s="226"/>
      <x:c r="AI204" s="226"/>
      <x:c r="AJ204" s="226"/>
      <x:c r="AK204" s="226"/>
      <x:c r="AL204" s="226"/>
    </x:row>
    <x:row r="205" spans="1:39" x14ac:dyDescent="0.3">
      <x:c r="B205" s="226"/>
      <x:c r="E205" s="272"/>
      <x:c r="F205" s="226"/>
      <x:c r="G205" s="226"/>
      <x:c r="H205" s="226"/>
      <x:c r="I205" s="226"/>
      <x:c r="J205" s="226"/>
      <x:c r="L205" s="226"/>
      <x:c r="M205" s="226"/>
      <x:c r="N205" s="226"/>
      <x:c r="O205" s="226"/>
      <x:c r="P205" s="226"/>
      <x:c r="Q205" s="226"/>
      <x:c r="R205" s="226"/>
      <x:c r="S205" s="226"/>
      <x:c r="T205" s="226"/>
      <x:c r="U205" s="226"/>
      <x:c r="V205" s="226"/>
      <x:c r="W205" s="226"/>
      <x:c r="X205" s="226"/>
      <x:c r="Y205" s="226"/>
      <x:c r="Z205" s="226"/>
      <x:c r="AA205" s="226"/>
      <x:c r="AB205" s="226"/>
      <x:c r="AC205" s="226"/>
      <x:c r="AD205" s="226"/>
      <x:c r="AE205" s="226"/>
      <x:c r="AF205" s="226"/>
      <x:c r="AG205" s="226"/>
      <x:c r="AH205" s="226"/>
      <x:c r="AI205" s="226"/>
      <x:c r="AJ205" s="226"/>
      <x:c r="AK205" s="226"/>
      <x:c r="AL205" s="226"/>
    </x:row>
    <x:row r="206" spans="1:39" x14ac:dyDescent="0.3">
      <x:c r="B206" s="226"/>
      <x:c r="E206" s="272"/>
      <x:c r="F206" s="222"/>
      <x:c r="G206" s="226"/>
      <x:c r="H206" s="226"/>
      <x:c r="I206" s="226"/>
      <x:c r="J206" s="222"/>
      <x:c r="L206" s="226"/>
      <x:c r="M206" s="226"/>
      <x:c r="N206" s="226"/>
      <x:c r="O206" s="226"/>
      <x:c r="P206" s="226"/>
      <x:c r="Q206" s="226"/>
      <x:c r="R206" s="226"/>
      <x:c r="S206" s="226"/>
      <x:c r="T206" s="226"/>
      <x:c r="U206" s="226"/>
      <x:c r="V206" s="226"/>
      <x:c r="W206" s="226"/>
      <x:c r="X206" s="226"/>
      <x:c r="Y206" s="226"/>
      <x:c r="Z206" s="226"/>
      <x:c r="AA206" s="226"/>
      <x:c r="AB206" s="226"/>
      <x:c r="AC206" s="226"/>
      <x:c r="AD206" s="226"/>
      <x:c r="AE206" s="226"/>
      <x:c r="AF206" s="226"/>
      <x:c r="AG206" s="226"/>
      <x:c r="AH206" s="226"/>
      <x:c r="AI206" s="226"/>
      <x:c r="AJ206" s="226"/>
      <x:c r="AK206" s="226"/>
      <x:c r="AL206" s="226"/>
    </x:row>
    <x:row r="207" spans="1:39" x14ac:dyDescent="0.3">
      <x:c r="B207" s="226"/>
      <x:c r="E207" s="272"/>
      <x:c r="F207" s="222"/>
      <x:c r="G207" s="226"/>
      <x:c r="H207" s="226"/>
      <x:c r="I207" s="226"/>
      <x:c r="J207" s="222"/>
      <x:c r="L207" s="226"/>
      <x:c r="M207" s="226"/>
      <x:c r="N207" s="226"/>
      <x:c r="O207" s="226"/>
      <x:c r="P207" s="226"/>
      <x:c r="Q207" s="226"/>
      <x:c r="R207" s="226"/>
      <x:c r="S207" s="226"/>
      <x:c r="T207" s="226"/>
      <x:c r="U207" s="226"/>
      <x:c r="V207" s="226"/>
      <x:c r="W207" s="226"/>
      <x:c r="X207" s="226"/>
      <x:c r="Y207" s="226"/>
      <x:c r="Z207" s="226"/>
      <x:c r="AA207" s="226"/>
      <x:c r="AB207" s="226"/>
      <x:c r="AC207" s="226"/>
      <x:c r="AD207" s="226"/>
      <x:c r="AE207" s="226"/>
      <x:c r="AF207" s="226"/>
      <x:c r="AG207" s="226"/>
      <x:c r="AH207" s="226"/>
      <x:c r="AI207" s="226"/>
      <x:c r="AJ207" s="226"/>
      <x:c r="AK207" s="226"/>
      <x:c r="AL207" s="226"/>
    </x:row>
    <x:row r="208" spans="1:39" x14ac:dyDescent="0.3">
      <x:c r="B208" s="226"/>
      <x:c r="E208" s="272"/>
      <x:c r="F208" s="222"/>
      <x:c r="G208" s="226"/>
      <x:c r="H208" s="226"/>
      <x:c r="I208" s="226"/>
      <x:c r="J208" s="222"/>
      <x:c r="L208" s="226"/>
      <x:c r="M208" s="226"/>
      <x:c r="N208" s="226"/>
      <x:c r="O208" s="226"/>
      <x:c r="P208" s="226"/>
      <x:c r="Q208" s="226"/>
      <x:c r="R208" s="226"/>
      <x:c r="S208" s="226"/>
      <x:c r="T208" s="226"/>
      <x:c r="U208" s="226"/>
      <x:c r="V208" s="226"/>
      <x:c r="W208" s="226"/>
      <x:c r="X208" s="226"/>
      <x:c r="Y208" s="226"/>
      <x:c r="Z208" s="226"/>
      <x:c r="AA208" s="226"/>
      <x:c r="AB208" s="226"/>
      <x:c r="AC208" s="226"/>
      <x:c r="AD208" s="226"/>
      <x:c r="AE208" s="226"/>
      <x:c r="AF208" s="226"/>
      <x:c r="AG208" s="226"/>
      <x:c r="AH208" s="226"/>
      <x:c r="AI208" s="226"/>
      <x:c r="AJ208" s="226"/>
      <x:c r="AK208" s="226"/>
      <x:c r="AL208" s="226"/>
    </x:row>
    <x:row r="209" spans="1:39" x14ac:dyDescent="0.3">
      <x:c r="B209" s="226"/>
      <x:c r="E209" s="272"/>
      <x:c r="F209" s="222"/>
      <x:c r="G209" s="226"/>
      <x:c r="H209" s="226"/>
      <x:c r="I209" s="226"/>
      <x:c r="J209" s="222"/>
      <x:c r="L209" s="226"/>
      <x:c r="M209" s="226"/>
      <x:c r="N209" s="226"/>
      <x:c r="O209" s="226"/>
      <x:c r="P209" s="226"/>
      <x:c r="Q209" s="226"/>
      <x:c r="R209" s="226"/>
      <x:c r="S209" s="226"/>
      <x:c r="T209" s="226"/>
      <x:c r="U209" s="226"/>
      <x:c r="V209" s="226"/>
      <x:c r="W209" s="226"/>
      <x:c r="X209" s="226"/>
      <x:c r="Y209" s="226"/>
      <x:c r="Z209" s="226"/>
      <x:c r="AA209" s="226"/>
      <x:c r="AB209" s="226"/>
      <x:c r="AC209" s="226"/>
      <x:c r="AD209" s="226"/>
      <x:c r="AE209" s="226"/>
      <x:c r="AF209" s="226"/>
      <x:c r="AG209" s="226"/>
      <x:c r="AH209" s="226"/>
      <x:c r="AI209" s="226"/>
      <x:c r="AJ209" s="226"/>
      <x:c r="AK209" s="226"/>
      <x:c r="AL209" s="226"/>
    </x:row>
    <x:row r="210" spans="1:39" x14ac:dyDescent="0.3">
      <x:c r="B210" s="226"/>
      <x:c r="E210" s="272"/>
      <x:c r="F210" s="222"/>
      <x:c r="G210" s="226"/>
      <x:c r="H210" s="226"/>
      <x:c r="I210" s="226"/>
      <x:c r="J210" s="222"/>
      <x:c r="L210" s="226"/>
      <x:c r="M210" s="226"/>
      <x:c r="N210" s="226"/>
      <x:c r="O210" s="226"/>
      <x:c r="P210" s="226"/>
      <x:c r="Q210" s="226"/>
      <x:c r="R210" s="226"/>
      <x:c r="S210" s="226"/>
      <x:c r="T210" s="226"/>
      <x:c r="U210" s="226"/>
      <x:c r="V210" s="226"/>
      <x:c r="W210" s="226"/>
      <x:c r="X210" s="226"/>
      <x:c r="Y210" s="226"/>
      <x:c r="Z210" s="226"/>
      <x:c r="AA210" s="226"/>
      <x:c r="AB210" s="226"/>
      <x:c r="AC210" s="226"/>
      <x:c r="AD210" s="226"/>
      <x:c r="AE210" s="226"/>
      <x:c r="AF210" s="226"/>
      <x:c r="AG210" s="226"/>
      <x:c r="AH210" s="226"/>
      <x:c r="AI210" s="226"/>
      <x:c r="AJ210" s="226"/>
      <x:c r="AK210" s="226"/>
      <x:c r="AL210" s="226"/>
    </x:row>
    <x:row r="211" spans="1:39" x14ac:dyDescent="0.3">
      <x:c r="B211" s="226"/>
      <x:c r="E211" s="272"/>
      <x:c r="F211" s="226"/>
      <x:c r="G211" s="226"/>
      <x:c r="H211" s="226"/>
      <x:c r="I211" s="226"/>
      <x:c r="J211" s="226"/>
      <x:c r="L211" s="226"/>
      <x:c r="M211" s="226"/>
      <x:c r="N211" s="226"/>
      <x:c r="O211" s="226"/>
      <x:c r="P211" s="226"/>
      <x:c r="Q211" s="226"/>
      <x:c r="R211" s="226"/>
      <x:c r="S211" s="226"/>
      <x:c r="T211" s="226"/>
      <x:c r="U211" s="226"/>
      <x:c r="V211" s="226"/>
      <x:c r="W211" s="226"/>
      <x:c r="X211" s="226"/>
      <x:c r="Y211" s="226"/>
      <x:c r="Z211" s="226"/>
      <x:c r="AA211" s="226"/>
      <x:c r="AB211" s="226"/>
      <x:c r="AC211" s="226"/>
      <x:c r="AD211" s="226"/>
      <x:c r="AE211" s="226"/>
      <x:c r="AF211" s="226"/>
      <x:c r="AG211" s="226"/>
      <x:c r="AH211" s="226"/>
      <x:c r="AI211" s="226"/>
      <x:c r="AJ211" s="226"/>
      <x:c r="AK211" s="226"/>
      <x:c r="AL211" s="226"/>
    </x:row>
    <x:row r="212" spans="1:39" x14ac:dyDescent="0.3">
      <x:c r="B212" s="226"/>
      <x:c r="E212" s="272"/>
      <x:c r="F212" s="226"/>
      <x:c r="G212" s="226"/>
      <x:c r="H212" s="226"/>
      <x:c r="I212" s="226"/>
      <x:c r="J212" s="226"/>
      <x:c r="L212" s="226"/>
      <x:c r="M212" s="226"/>
      <x:c r="N212" s="226"/>
      <x:c r="O212" s="226"/>
      <x:c r="P212" s="226"/>
      <x:c r="Q212" s="226"/>
      <x:c r="R212" s="226"/>
      <x:c r="S212" s="226"/>
      <x:c r="T212" s="226"/>
      <x:c r="U212" s="226"/>
      <x:c r="V212" s="226"/>
      <x:c r="W212" s="226"/>
      <x:c r="X212" s="226"/>
      <x:c r="Y212" s="226"/>
      <x:c r="Z212" s="226"/>
      <x:c r="AA212" s="226"/>
      <x:c r="AB212" s="226"/>
      <x:c r="AC212" s="226"/>
      <x:c r="AD212" s="226"/>
      <x:c r="AE212" s="226"/>
      <x:c r="AF212" s="226"/>
      <x:c r="AG212" s="226"/>
      <x:c r="AH212" s="226"/>
      <x:c r="AI212" s="226"/>
      <x:c r="AJ212" s="226"/>
      <x:c r="AK212" s="226"/>
      <x:c r="AL212" s="226"/>
    </x:row>
    <x:row r="213" spans="1:39" x14ac:dyDescent="0.3">
      <x:c r="B213" s="226"/>
      <x:c r="E213" s="272"/>
      <x:c r="F213" s="226"/>
      <x:c r="G213" s="226"/>
      <x:c r="H213" s="226"/>
      <x:c r="I213" s="226"/>
      <x:c r="J213" s="226"/>
      <x:c r="L213" s="226"/>
      <x:c r="M213" s="226"/>
      <x:c r="N213" s="226"/>
      <x:c r="O213" s="226"/>
      <x:c r="P213" s="226"/>
      <x:c r="Q213" s="226"/>
      <x:c r="R213" s="226"/>
      <x:c r="S213" s="226"/>
      <x:c r="T213" s="226"/>
      <x:c r="U213" s="226"/>
      <x:c r="V213" s="226"/>
      <x:c r="W213" s="226"/>
      <x:c r="X213" s="226"/>
      <x:c r="Y213" s="226"/>
      <x:c r="Z213" s="226"/>
      <x:c r="AA213" s="226"/>
      <x:c r="AB213" s="226"/>
      <x:c r="AC213" s="226"/>
      <x:c r="AD213" s="226"/>
      <x:c r="AE213" s="226"/>
      <x:c r="AF213" s="226"/>
      <x:c r="AG213" s="226"/>
      <x:c r="AH213" s="226"/>
      <x:c r="AI213" s="226"/>
      <x:c r="AJ213" s="226"/>
      <x:c r="AK213" s="226"/>
      <x:c r="AL213" s="226"/>
    </x:row>
    <x:row r="214" spans="1:39" x14ac:dyDescent="0.3">
      <x:c r="B214" s="226"/>
      <x:c r="E214" s="272"/>
      <x:c r="F214" s="226"/>
      <x:c r="G214" s="226"/>
      <x:c r="H214" s="226"/>
      <x:c r="I214" s="226"/>
      <x:c r="J214" s="226"/>
      <x:c r="L214" s="226"/>
      <x:c r="M214" s="226"/>
      <x:c r="N214" s="226"/>
      <x:c r="O214" s="226"/>
      <x:c r="P214" s="226"/>
      <x:c r="Q214" s="226"/>
      <x:c r="R214" s="226"/>
      <x:c r="S214" s="226"/>
      <x:c r="T214" s="226"/>
      <x:c r="U214" s="226"/>
      <x:c r="V214" s="226"/>
      <x:c r="W214" s="226"/>
      <x:c r="X214" s="226"/>
      <x:c r="Y214" s="226"/>
      <x:c r="Z214" s="226"/>
      <x:c r="AA214" s="226"/>
      <x:c r="AB214" s="226"/>
      <x:c r="AC214" s="226"/>
      <x:c r="AD214" s="226"/>
      <x:c r="AE214" s="226"/>
      <x:c r="AF214" s="226"/>
      <x:c r="AG214" s="226"/>
      <x:c r="AH214" s="226"/>
      <x:c r="AI214" s="226"/>
      <x:c r="AJ214" s="226"/>
      <x:c r="AK214" s="226"/>
      <x:c r="AL214" s="226"/>
    </x:row>
    <x:row r="215" spans="1:39" x14ac:dyDescent="0.3">
      <x:c r="B215" s="226"/>
      <x:c r="E215" s="272"/>
      <x:c r="F215" s="226"/>
      <x:c r="G215" s="226"/>
      <x:c r="H215" s="226"/>
      <x:c r="I215" s="226"/>
      <x:c r="J215" s="226"/>
      <x:c r="L215" s="226"/>
      <x:c r="M215" s="226"/>
      <x:c r="N215" s="226"/>
      <x:c r="O215" s="226"/>
      <x:c r="P215" s="226"/>
      <x:c r="Q215" s="226"/>
      <x:c r="R215" s="226"/>
      <x:c r="S215" s="226"/>
      <x:c r="T215" s="226"/>
      <x:c r="U215" s="226"/>
      <x:c r="V215" s="226"/>
      <x:c r="W215" s="226"/>
      <x:c r="X215" s="226"/>
      <x:c r="Y215" s="226"/>
      <x:c r="Z215" s="226"/>
      <x:c r="AA215" s="226"/>
      <x:c r="AB215" s="226"/>
      <x:c r="AC215" s="226"/>
      <x:c r="AD215" s="226"/>
      <x:c r="AE215" s="226"/>
      <x:c r="AF215" s="226"/>
      <x:c r="AG215" s="226"/>
      <x:c r="AH215" s="226"/>
      <x:c r="AI215" s="226"/>
      <x:c r="AJ215" s="226"/>
      <x:c r="AK215" s="226"/>
      <x:c r="AL215" s="226"/>
    </x:row>
    <x:row r="216" spans="1:39" x14ac:dyDescent="0.3">
      <x:c r="B216" s="226"/>
      <x:c r="E216" s="272"/>
      <x:c r="F216" s="226"/>
      <x:c r="G216" s="226"/>
      <x:c r="H216" s="226"/>
      <x:c r="I216" s="226"/>
      <x:c r="J216" s="226"/>
      <x:c r="L216" s="226"/>
      <x:c r="M216" s="226"/>
      <x:c r="N216" s="226"/>
      <x:c r="O216" s="226"/>
      <x:c r="P216" s="226"/>
      <x:c r="Q216" s="226"/>
      <x:c r="R216" s="226"/>
      <x:c r="S216" s="226"/>
      <x:c r="T216" s="226"/>
      <x:c r="U216" s="226"/>
      <x:c r="V216" s="226"/>
      <x:c r="W216" s="226"/>
      <x:c r="X216" s="226"/>
      <x:c r="Y216" s="226"/>
      <x:c r="Z216" s="226"/>
      <x:c r="AA216" s="226"/>
      <x:c r="AB216" s="226"/>
      <x:c r="AC216" s="226"/>
      <x:c r="AD216" s="226"/>
      <x:c r="AE216" s="226"/>
      <x:c r="AF216" s="226"/>
      <x:c r="AG216" s="226"/>
      <x:c r="AH216" s="226"/>
      <x:c r="AI216" s="226"/>
      <x:c r="AJ216" s="226"/>
      <x:c r="AK216" s="226"/>
      <x:c r="AL216" s="226"/>
    </x:row>
    <x:row r="217" spans="1:39" x14ac:dyDescent="0.3">
      <x:c r="B217" s="226"/>
      <x:c r="E217" s="272"/>
      <x:c r="F217" s="226"/>
      <x:c r="G217" s="226"/>
      <x:c r="H217" s="226"/>
      <x:c r="I217" s="226"/>
      <x:c r="J217" s="226"/>
      <x:c r="L217" s="226"/>
      <x:c r="M217" s="226"/>
      <x:c r="N217" s="226"/>
      <x:c r="O217" s="226"/>
      <x:c r="P217" s="226"/>
      <x:c r="Q217" s="226"/>
      <x:c r="R217" s="226"/>
      <x:c r="S217" s="226"/>
      <x:c r="T217" s="226"/>
      <x:c r="U217" s="226"/>
      <x:c r="V217" s="226"/>
      <x:c r="W217" s="226"/>
      <x:c r="X217" s="226"/>
      <x:c r="Y217" s="226"/>
      <x:c r="Z217" s="226"/>
      <x:c r="AA217" s="226"/>
      <x:c r="AB217" s="226"/>
      <x:c r="AC217" s="226"/>
      <x:c r="AD217" s="226"/>
      <x:c r="AE217" s="226"/>
      <x:c r="AF217" s="226"/>
      <x:c r="AG217" s="226"/>
      <x:c r="AH217" s="226"/>
      <x:c r="AI217" s="226"/>
      <x:c r="AJ217" s="226"/>
      <x:c r="AK217" s="226"/>
      <x:c r="AL217" s="226"/>
    </x:row>
    <x:row r="218" spans="1:39" x14ac:dyDescent="0.3">
      <x:c r="B218" s="226"/>
      <x:c r="E218" s="272"/>
      <x:c r="F218" s="226"/>
      <x:c r="G218" s="226"/>
      <x:c r="H218" s="226"/>
      <x:c r="I218" s="226"/>
      <x:c r="J218" s="226"/>
      <x:c r="L218" s="226"/>
      <x:c r="M218" s="226"/>
      <x:c r="N218" s="226"/>
      <x:c r="O218" s="226"/>
      <x:c r="P218" s="226"/>
      <x:c r="Q218" s="226"/>
      <x:c r="R218" s="226"/>
      <x:c r="S218" s="226"/>
      <x:c r="T218" s="226"/>
      <x:c r="U218" s="226"/>
      <x:c r="V218" s="226"/>
      <x:c r="W218" s="226"/>
      <x:c r="X218" s="226"/>
      <x:c r="Y218" s="226"/>
      <x:c r="Z218" s="226"/>
      <x:c r="AA218" s="226"/>
      <x:c r="AB218" s="226"/>
      <x:c r="AC218" s="226"/>
      <x:c r="AD218" s="226"/>
      <x:c r="AE218" s="226"/>
      <x:c r="AF218" s="226"/>
      <x:c r="AG218" s="226"/>
      <x:c r="AH218" s="226"/>
      <x:c r="AI218" s="226"/>
      <x:c r="AJ218" s="226"/>
      <x:c r="AK218" s="226"/>
      <x:c r="AL218" s="226"/>
    </x:row>
    <x:row r="219" spans="1:39" x14ac:dyDescent="0.3">
      <x:c r="B219" s="226"/>
      <x:c r="E219" s="272"/>
      <x:c r="F219" s="226"/>
      <x:c r="G219" s="226"/>
      <x:c r="H219" s="226"/>
      <x:c r="I219" s="226"/>
      <x:c r="J219" s="226"/>
      <x:c r="L219" s="226"/>
      <x:c r="M219" s="226"/>
      <x:c r="N219" s="226"/>
      <x:c r="O219" s="226"/>
      <x:c r="P219" s="226"/>
      <x:c r="Q219" s="226"/>
      <x:c r="R219" s="226"/>
      <x:c r="S219" s="226"/>
      <x:c r="T219" s="226"/>
      <x:c r="U219" s="226"/>
      <x:c r="V219" s="226"/>
      <x:c r="W219" s="226"/>
      <x:c r="X219" s="226"/>
      <x:c r="Y219" s="226"/>
      <x:c r="Z219" s="226"/>
      <x:c r="AA219" s="226"/>
      <x:c r="AB219" s="226"/>
      <x:c r="AC219" s="226"/>
      <x:c r="AD219" s="226"/>
      <x:c r="AE219" s="226"/>
      <x:c r="AF219" s="226"/>
      <x:c r="AG219" s="226"/>
      <x:c r="AH219" s="226"/>
      <x:c r="AI219" s="226"/>
      <x:c r="AJ219" s="226"/>
      <x:c r="AK219" s="226"/>
      <x:c r="AL219" s="226"/>
    </x:row>
    <x:row r="220" spans="1:39" x14ac:dyDescent="0.3">
      <x:c r="B220" s="226"/>
      <x:c r="E220" s="272"/>
      <x:c r="F220" s="226"/>
      <x:c r="G220" s="226"/>
      <x:c r="H220" s="226"/>
      <x:c r="I220" s="226"/>
      <x:c r="J220" s="226"/>
      <x:c r="L220" s="226"/>
      <x:c r="M220" s="226"/>
      <x:c r="N220" s="226"/>
      <x:c r="O220" s="226"/>
      <x:c r="P220" s="226"/>
      <x:c r="Q220" s="226"/>
      <x:c r="R220" s="226"/>
      <x:c r="S220" s="226"/>
      <x:c r="T220" s="226"/>
      <x:c r="U220" s="226"/>
      <x:c r="V220" s="226"/>
      <x:c r="W220" s="226"/>
      <x:c r="X220" s="226"/>
      <x:c r="Y220" s="226"/>
      <x:c r="Z220" s="226"/>
      <x:c r="AA220" s="226"/>
      <x:c r="AB220" s="226"/>
      <x:c r="AC220" s="226"/>
      <x:c r="AD220" s="226"/>
      <x:c r="AE220" s="226"/>
      <x:c r="AF220" s="226"/>
      <x:c r="AG220" s="226"/>
      <x:c r="AH220" s="226"/>
      <x:c r="AI220" s="226"/>
      <x:c r="AJ220" s="226"/>
      <x:c r="AK220" s="226"/>
      <x:c r="AL220" s="226"/>
    </x:row>
    <x:row r="221" spans="1:39" x14ac:dyDescent="0.3">
      <x:c r="B221" s="226"/>
      <x:c r="E221" s="272"/>
      <x:c r="F221" s="226"/>
      <x:c r="G221" s="226"/>
      <x:c r="H221" s="226"/>
      <x:c r="I221" s="226"/>
      <x:c r="J221" s="226"/>
      <x:c r="L221" s="226"/>
      <x:c r="M221" s="226"/>
      <x:c r="N221" s="226"/>
      <x:c r="O221" s="226"/>
      <x:c r="P221" s="226"/>
      <x:c r="Q221" s="226"/>
      <x:c r="R221" s="226"/>
      <x:c r="S221" s="226"/>
      <x:c r="T221" s="226"/>
      <x:c r="U221" s="226"/>
      <x:c r="V221" s="226"/>
      <x:c r="W221" s="226"/>
      <x:c r="X221" s="226"/>
      <x:c r="Y221" s="226"/>
      <x:c r="Z221" s="226"/>
      <x:c r="AA221" s="226"/>
      <x:c r="AB221" s="226"/>
      <x:c r="AC221" s="226"/>
      <x:c r="AD221" s="226"/>
      <x:c r="AE221" s="226"/>
      <x:c r="AF221" s="226"/>
      <x:c r="AG221" s="226"/>
      <x:c r="AH221" s="226"/>
      <x:c r="AI221" s="226"/>
      <x:c r="AJ221" s="226"/>
      <x:c r="AK221" s="226"/>
      <x:c r="AL221" s="226"/>
    </x:row>
    <x:row r="222" spans="1:39" x14ac:dyDescent="0.3">
      <x:c r="B222" s="226"/>
      <x:c r="E222" s="272"/>
      <x:c r="F222" s="226"/>
      <x:c r="G222" s="226"/>
      <x:c r="H222" s="226"/>
      <x:c r="I222" s="226"/>
      <x:c r="J222" s="226"/>
      <x:c r="L222" s="226"/>
      <x:c r="M222" s="226"/>
      <x:c r="N222" s="226"/>
      <x:c r="O222" s="226"/>
      <x:c r="P222" s="226"/>
      <x:c r="Q222" s="226"/>
      <x:c r="R222" s="226"/>
      <x:c r="S222" s="226"/>
      <x:c r="T222" s="226"/>
      <x:c r="U222" s="226"/>
      <x:c r="V222" s="226"/>
      <x:c r="W222" s="226"/>
      <x:c r="X222" s="226"/>
      <x:c r="Y222" s="226"/>
      <x:c r="Z222" s="226"/>
      <x:c r="AA222" s="226"/>
      <x:c r="AB222" s="226"/>
      <x:c r="AC222" s="226"/>
      <x:c r="AD222" s="226"/>
      <x:c r="AE222" s="226"/>
      <x:c r="AF222" s="226"/>
      <x:c r="AG222" s="226"/>
      <x:c r="AH222" s="226"/>
      <x:c r="AI222" s="226"/>
      <x:c r="AJ222" s="226"/>
      <x:c r="AK222" s="226"/>
      <x:c r="AL222" s="226"/>
    </x:row>
    <x:row r="223" spans="1:39" x14ac:dyDescent="0.3">
      <x:c r="B223" s="226"/>
      <x:c r="E223" s="272"/>
      <x:c r="F223" s="226"/>
      <x:c r="G223" s="226"/>
      <x:c r="H223" s="226"/>
      <x:c r="I223" s="226"/>
      <x:c r="J223" s="226"/>
      <x:c r="L223" s="226"/>
      <x:c r="M223" s="226"/>
      <x:c r="N223" s="226"/>
      <x:c r="O223" s="226"/>
      <x:c r="P223" s="226"/>
      <x:c r="Q223" s="226"/>
      <x:c r="R223" s="226"/>
      <x:c r="S223" s="226"/>
      <x:c r="T223" s="226"/>
      <x:c r="U223" s="226"/>
      <x:c r="V223" s="226"/>
      <x:c r="W223" s="226"/>
      <x:c r="X223" s="226"/>
      <x:c r="Y223" s="226"/>
      <x:c r="Z223" s="226"/>
      <x:c r="AA223" s="226"/>
      <x:c r="AB223" s="226"/>
      <x:c r="AC223" s="226"/>
      <x:c r="AD223" s="226"/>
      <x:c r="AE223" s="226"/>
      <x:c r="AF223" s="226"/>
      <x:c r="AG223" s="226"/>
      <x:c r="AH223" s="226"/>
      <x:c r="AI223" s="226"/>
      <x:c r="AJ223" s="226"/>
      <x:c r="AK223" s="226"/>
      <x:c r="AL223" s="226"/>
    </x:row>
    <x:row r="224" spans="1:39" x14ac:dyDescent="0.3">
      <x:c r="B224" s="226"/>
      <x:c r="E224" s="272"/>
      <x:c r="F224" s="226"/>
      <x:c r="G224" s="226"/>
      <x:c r="H224" s="226"/>
      <x:c r="I224" s="226"/>
      <x:c r="J224" s="226"/>
      <x:c r="L224" s="226"/>
      <x:c r="M224" s="226"/>
      <x:c r="N224" s="226"/>
      <x:c r="O224" s="226"/>
      <x:c r="P224" s="226"/>
      <x:c r="Q224" s="226"/>
      <x:c r="R224" s="226"/>
      <x:c r="S224" s="226"/>
      <x:c r="T224" s="226"/>
      <x:c r="U224" s="226"/>
      <x:c r="V224" s="226"/>
      <x:c r="W224" s="226"/>
      <x:c r="X224" s="226"/>
      <x:c r="Y224" s="226"/>
      <x:c r="Z224" s="226"/>
      <x:c r="AA224" s="226"/>
      <x:c r="AB224" s="226"/>
      <x:c r="AC224" s="226"/>
      <x:c r="AD224" s="226"/>
      <x:c r="AE224" s="226"/>
      <x:c r="AF224" s="226"/>
      <x:c r="AG224" s="226"/>
      <x:c r="AH224" s="226"/>
      <x:c r="AI224" s="226"/>
      <x:c r="AJ224" s="226"/>
      <x:c r="AK224" s="226"/>
      <x:c r="AL224" s="226"/>
    </x:row>
    <x:row r="225" spans="1:39" x14ac:dyDescent="0.3">
      <x:c r="B225" s="226"/>
      <x:c r="E225" s="272"/>
      <x:c r="F225" s="226"/>
      <x:c r="G225" s="226"/>
      <x:c r="H225" s="226"/>
      <x:c r="I225" s="226"/>
      <x:c r="J225" s="226"/>
      <x:c r="L225" s="226"/>
      <x:c r="M225" s="226"/>
      <x:c r="N225" s="226"/>
      <x:c r="O225" s="226"/>
      <x:c r="P225" s="226"/>
      <x:c r="Q225" s="226"/>
      <x:c r="R225" s="226"/>
      <x:c r="S225" s="226"/>
      <x:c r="T225" s="226"/>
      <x:c r="U225" s="226"/>
      <x:c r="V225" s="226"/>
      <x:c r="W225" s="226"/>
      <x:c r="X225" s="226"/>
      <x:c r="Y225" s="226"/>
      <x:c r="Z225" s="226"/>
      <x:c r="AA225" s="226"/>
      <x:c r="AB225" s="226"/>
      <x:c r="AC225" s="226"/>
      <x:c r="AD225" s="226"/>
      <x:c r="AE225" s="226"/>
      <x:c r="AF225" s="226"/>
      <x:c r="AG225" s="226"/>
      <x:c r="AH225" s="226"/>
      <x:c r="AI225" s="226"/>
      <x:c r="AJ225" s="226"/>
      <x:c r="AK225" s="226"/>
      <x:c r="AL225" s="226"/>
    </x:row>
    <x:row r="226" spans="1:39" x14ac:dyDescent="0.3">
      <x:c r="B226" s="226"/>
      <x:c r="E226" s="272"/>
      <x:c r="F226" s="226"/>
      <x:c r="G226" s="226"/>
      <x:c r="H226" s="226"/>
      <x:c r="I226" s="226"/>
      <x:c r="J226" s="226"/>
      <x:c r="L226" s="226"/>
      <x:c r="M226" s="226"/>
      <x:c r="N226" s="226"/>
      <x:c r="O226" s="226"/>
      <x:c r="P226" s="226"/>
      <x:c r="Q226" s="226"/>
      <x:c r="R226" s="226"/>
      <x:c r="S226" s="226"/>
      <x:c r="T226" s="226"/>
      <x:c r="U226" s="226"/>
      <x:c r="V226" s="226"/>
      <x:c r="W226" s="226"/>
      <x:c r="X226" s="226"/>
      <x:c r="Y226" s="226"/>
      <x:c r="Z226" s="226"/>
      <x:c r="AA226" s="226"/>
      <x:c r="AB226" s="226"/>
      <x:c r="AC226" s="226"/>
      <x:c r="AD226" s="226"/>
      <x:c r="AE226" s="226"/>
      <x:c r="AF226" s="226"/>
      <x:c r="AG226" s="226"/>
      <x:c r="AH226" s="226"/>
      <x:c r="AI226" s="226"/>
      <x:c r="AJ226" s="226"/>
      <x:c r="AK226" s="226"/>
      <x:c r="AL226" s="226"/>
    </x:row>
    <x:row r="227" spans="1:39" x14ac:dyDescent="0.3">
      <x:c r="B227" s="226"/>
      <x:c r="E227" s="272"/>
      <x:c r="F227" s="226"/>
      <x:c r="G227" s="226"/>
      <x:c r="H227" s="226"/>
      <x:c r="I227" s="226"/>
      <x:c r="J227" s="226"/>
      <x:c r="L227" s="226"/>
      <x:c r="M227" s="226"/>
      <x:c r="N227" s="226"/>
      <x:c r="O227" s="226"/>
      <x:c r="P227" s="226"/>
      <x:c r="Q227" s="226"/>
      <x:c r="R227" s="226"/>
      <x:c r="S227" s="226"/>
      <x:c r="T227" s="226"/>
      <x:c r="U227" s="226"/>
      <x:c r="V227" s="226"/>
      <x:c r="W227" s="226"/>
      <x:c r="X227" s="226"/>
      <x:c r="Y227" s="226"/>
      <x:c r="Z227" s="226"/>
      <x:c r="AA227" s="226"/>
      <x:c r="AB227" s="226"/>
      <x:c r="AC227" s="226"/>
      <x:c r="AD227" s="226"/>
      <x:c r="AE227" s="226"/>
      <x:c r="AF227" s="226"/>
      <x:c r="AG227" s="226"/>
      <x:c r="AH227" s="226"/>
      <x:c r="AI227" s="226"/>
      <x:c r="AJ227" s="226"/>
      <x:c r="AK227" s="226"/>
      <x:c r="AL227" s="226"/>
    </x:row>
    <x:row r="228" spans="1:39" x14ac:dyDescent="0.3">
      <x:c r="B228" s="226"/>
      <x:c r="E228" s="272"/>
      <x:c r="F228" s="226"/>
      <x:c r="G228" s="226"/>
      <x:c r="H228" s="226"/>
      <x:c r="I228" s="226"/>
      <x:c r="J228" s="226"/>
      <x:c r="L228" s="226"/>
      <x:c r="M228" s="226"/>
      <x:c r="N228" s="226"/>
      <x:c r="O228" s="226"/>
      <x:c r="P228" s="226"/>
      <x:c r="Q228" s="226"/>
      <x:c r="R228" s="226"/>
      <x:c r="S228" s="226"/>
      <x:c r="T228" s="226"/>
      <x:c r="U228" s="226"/>
      <x:c r="V228" s="226"/>
      <x:c r="W228" s="226"/>
      <x:c r="X228" s="226"/>
      <x:c r="Y228" s="226"/>
      <x:c r="Z228" s="226"/>
      <x:c r="AA228" s="226"/>
      <x:c r="AB228" s="226"/>
      <x:c r="AC228" s="226"/>
      <x:c r="AD228" s="226"/>
      <x:c r="AE228" s="226"/>
      <x:c r="AF228" s="226"/>
      <x:c r="AG228" s="226"/>
      <x:c r="AH228" s="226"/>
      <x:c r="AI228" s="226"/>
      <x:c r="AJ228" s="226"/>
      <x:c r="AK228" s="226"/>
      <x:c r="AL228" s="226"/>
    </x:row>
    <x:row r="229" spans="1:39" x14ac:dyDescent="0.3">
      <x:c r="B229" s="226"/>
      <x:c r="E229" s="272"/>
      <x:c r="F229" s="226"/>
      <x:c r="G229" s="226"/>
      <x:c r="H229" s="226"/>
      <x:c r="I229" s="226"/>
      <x:c r="J229" s="226"/>
      <x:c r="L229" s="226"/>
      <x:c r="M229" s="226"/>
      <x:c r="N229" s="226"/>
      <x:c r="O229" s="226"/>
      <x:c r="P229" s="226"/>
      <x:c r="Q229" s="226"/>
      <x:c r="R229" s="226"/>
      <x:c r="S229" s="226"/>
      <x:c r="T229" s="226"/>
      <x:c r="U229" s="226"/>
      <x:c r="V229" s="226"/>
      <x:c r="W229" s="226"/>
      <x:c r="X229" s="226"/>
      <x:c r="Y229" s="226"/>
      <x:c r="Z229" s="226"/>
      <x:c r="AA229" s="226"/>
      <x:c r="AB229" s="226"/>
      <x:c r="AC229" s="226"/>
      <x:c r="AD229" s="226"/>
      <x:c r="AE229" s="226"/>
      <x:c r="AF229" s="226"/>
      <x:c r="AG229" s="226"/>
      <x:c r="AH229" s="226"/>
      <x:c r="AI229" s="226"/>
      <x:c r="AJ229" s="226"/>
      <x:c r="AK229" s="226"/>
      <x:c r="AL229" s="226"/>
    </x:row>
    <x:row r="230" spans="1:39" x14ac:dyDescent="0.3">
      <x:c r="B230" s="226"/>
      <x:c r="E230" s="272"/>
      <x:c r="F230" s="226"/>
      <x:c r="G230" s="226"/>
      <x:c r="H230" s="226"/>
      <x:c r="I230" s="226"/>
      <x:c r="J230" s="226"/>
      <x:c r="L230" s="226"/>
      <x:c r="M230" s="226"/>
      <x:c r="N230" s="226"/>
      <x:c r="O230" s="226"/>
      <x:c r="P230" s="226"/>
      <x:c r="Q230" s="226"/>
      <x:c r="R230" s="226"/>
      <x:c r="S230" s="226"/>
      <x:c r="T230" s="226"/>
      <x:c r="U230" s="226"/>
      <x:c r="V230" s="226"/>
      <x:c r="W230" s="226"/>
      <x:c r="X230" s="226"/>
      <x:c r="Y230" s="226"/>
      <x:c r="Z230" s="226"/>
      <x:c r="AA230" s="226"/>
      <x:c r="AB230" s="226"/>
      <x:c r="AC230" s="226"/>
      <x:c r="AD230" s="226"/>
      <x:c r="AE230" s="226"/>
      <x:c r="AF230" s="226"/>
      <x:c r="AG230" s="226"/>
      <x:c r="AH230" s="226"/>
      <x:c r="AI230" s="226"/>
      <x:c r="AJ230" s="226"/>
      <x:c r="AK230" s="226"/>
      <x:c r="AL230" s="226"/>
    </x:row>
    <x:row r="231" spans="1:39" x14ac:dyDescent="0.3">
      <x:c r="B231" s="226"/>
      <x:c r="E231" s="272"/>
      <x:c r="F231" s="222"/>
      <x:c r="G231" s="226"/>
      <x:c r="H231" s="226"/>
      <x:c r="I231" s="226"/>
      <x:c r="J231" s="222"/>
      <x:c r="L231" s="226"/>
      <x:c r="M231" s="226"/>
      <x:c r="N231" s="226"/>
      <x:c r="O231" s="226"/>
      <x:c r="P231" s="226"/>
      <x:c r="Q231" s="226"/>
      <x:c r="R231" s="226"/>
      <x:c r="S231" s="226"/>
      <x:c r="T231" s="226"/>
      <x:c r="U231" s="226"/>
      <x:c r="V231" s="226"/>
      <x:c r="W231" s="226"/>
      <x:c r="X231" s="226"/>
      <x:c r="Y231" s="226"/>
      <x:c r="Z231" s="226"/>
      <x:c r="AA231" s="226"/>
      <x:c r="AB231" s="226"/>
      <x:c r="AC231" s="226"/>
      <x:c r="AD231" s="226"/>
      <x:c r="AE231" s="226"/>
      <x:c r="AF231" s="226"/>
      <x:c r="AG231" s="226"/>
      <x:c r="AH231" s="226"/>
      <x:c r="AI231" s="226"/>
      <x:c r="AJ231" s="226"/>
      <x:c r="AK231" s="226"/>
      <x:c r="AL231" s="226"/>
    </x:row>
    <x:row r="232" spans="1:39" x14ac:dyDescent="0.3">
      <x:c r="B232" s="226"/>
      <x:c r="E232" s="272"/>
      <x:c r="F232" s="222"/>
      <x:c r="G232" s="226"/>
      <x:c r="H232" s="226"/>
      <x:c r="I232" s="226"/>
      <x:c r="J232" s="222"/>
      <x:c r="L232" s="226"/>
      <x:c r="M232" s="226"/>
      <x:c r="N232" s="226"/>
      <x:c r="O232" s="226"/>
      <x:c r="P232" s="226"/>
      <x:c r="Q232" s="226"/>
      <x:c r="R232" s="226"/>
      <x:c r="S232" s="226"/>
      <x:c r="T232" s="226"/>
      <x:c r="U232" s="226"/>
      <x:c r="V232" s="226"/>
      <x:c r="W232" s="226"/>
      <x:c r="X232" s="226"/>
      <x:c r="Y232" s="226"/>
      <x:c r="Z232" s="226"/>
      <x:c r="AA232" s="226"/>
      <x:c r="AB232" s="226"/>
      <x:c r="AC232" s="226"/>
      <x:c r="AD232" s="226"/>
      <x:c r="AE232" s="226"/>
      <x:c r="AF232" s="226"/>
      <x:c r="AG232" s="226"/>
      <x:c r="AH232" s="226"/>
      <x:c r="AI232" s="226"/>
      <x:c r="AJ232" s="226"/>
      <x:c r="AK232" s="226"/>
      <x:c r="AL232" s="226"/>
    </x:row>
    <x:row r="233" spans="1:39" x14ac:dyDescent="0.3">
      <x:c r="B233" s="226"/>
      <x:c r="E233" s="272"/>
      <x:c r="F233" s="222"/>
      <x:c r="G233" s="226"/>
      <x:c r="H233" s="226"/>
      <x:c r="I233" s="226"/>
      <x:c r="J233" s="222"/>
      <x:c r="L233" s="226"/>
      <x:c r="M233" s="226"/>
      <x:c r="N233" s="226"/>
      <x:c r="O233" s="226"/>
      <x:c r="P233" s="226"/>
      <x:c r="Q233" s="226"/>
      <x:c r="R233" s="226"/>
      <x:c r="S233" s="226"/>
      <x:c r="T233" s="226"/>
      <x:c r="U233" s="226"/>
      <x:c r="V233" s="226"/>
      <x:c r="W233" s="226"/>
      <x:c r="X233" s="226"/>
      <x:c r="Y233" s="226"/>
      <x:c r="Z233" s="226"/>
      <x:c r="AA233" s="226"/>
      <x:c r="AB233" s="226"/>
      <x:c r="AC233" s="226"/>
      <x:c r="AD233" s="226"/>
      <x:c r="AE233" s="226"/>
      <x:c r="AF233" s="226"/>
      <x:c r="AG233" s="226"/>
      <x:c r="AH233" s="226"/>
      <x:c r="AI233" s="226"/>
      <x:c r="AJ233" s="226"/>
      <x:c r="AK233" s="226"/>
      <x:c r="AL233" s="226"/>
    </x:row>
    <x:row r="234" spans="1:39" x14ac:dyDescent="0.3">
      <x:c r="B234" s="226"/>
      <x:c r="E234" s="272"/>
      <x:c r="F234" s="222"/>
      <x:c r="G234" s="226"/>
      <x:c r="H234" s="226"/>
      <x:c r="I234" s="226"/>
      <x:c r="J234" s="222"/>
      <x:c r="L234" s="226"/>
      <x:c r="M234" s="226"/>
      <x:c r="N234" s="226"/>
      <x:c r="O234" s="226"/>
      <x:c r="P234" s="226"/>
      <x:c r="Q234" s="226"/>
      <x:c r="R234" s="226"/>
      <x:c r="S234" s="226"/>
      <x:c r="T234" s="226"/>
      <x:c r="U234" s="226"/>
      <x:c r="V234" s="226"/>
      <x:c r="W234" s="226"/>
      <x:c r="X234" s="226"/>
      <x:c r="Y234" s="226"/>
      <x:c r="Z234" s="226"/>
      <x:c r="AA234" s="226"/>
      <x:c r="AB234" s="226"/>
      <x:c r="AC234" s="226"/>
      <x:c r="AD234" s="226"/>
      <x:c r="AE234" s="226"/>
      <x:c r="AF234" s="226"/>
      <x:c r="AG234" s="226"/>
      <x:c r="AH234" s="226"/>
      <x:c r="AI234" s="226"/>
      <x:c r="AJ234" s="226"/>
      <x:c r="AK234" s="226"/>
      <x:c r="AL234" s="226"/>
    </x:row>
    <x:row r="235" spans="1:39" x14ac:dyDescent="0.3">
      <x:c r="B235" s="226"/>
      <x:c r="E235" s="272"/>
      <x:c r="F235" s="222"/>
      <x:c r="G235" s="226"/>
      <x:c r="H235" s="226"/>
      <x:c r="I235" s="226"/>
      <x:c r="J235" s="222"/>
      <x:c r="L235" s="226"/>
      <x:c r="M235" s="226"/>
      <x:c r="N235" s="226"/>
      <x:c r="O235" s="226"/>
      <x:c r="P235" s="226"/>
      <x:c r="Q235" s="226"/>
      <x:c r="R235" s="226"/>
      <x:c r="S235" s="226"/>
      <x:c r="T235" s="226"/>
      <x:c r="U235" s="226"/>
      <x:c r="V235" s="226"/>
      <x:c r="W235" s="226"/>
      <x:c r="X235" s="226"/>
      <x:c r="Y235" s="226"/>
      <x:c r="Z235" s="226"/>
      <x:c r="AA235" s="226"/>
      <x:c r="AB235" s="226"/>
      <x:c r="AC235" s="226"/>
      <x:c r="AD235" s="226"/>
      <x:c r="AE235" s="226"/>
      <x:c r="AF235" s="226"/>
      <x:c r="AG235" s="226"/>
      <x:c r="AH235" s="226"/>
      <x:c r="AI235" s="226"/>
      <x:c r="AJ235" s="226"/>
      <x:c r="AK235" s="226"/>
      <x:c r="AL235" s="226"/>
    </x:row>
    <x:row r="236" spans="1:39" x14ac:dyDescent="0.3">
      <x:c r="B236" s="226"/>
      <x:c r="E236" s="272"/>
      <x:c r="F236" s="226"/>
      <x:c r="G236" s="226"/>
      <x:c r="H236" s="226"/>
      <x:c r="I236" s="226"/>
      <x:c r="J236" s="226"/>
      <x:c r="L236" s="226"/>
      <x:c r="M236" s="226"/>
      <x:c r="N236" s="226"/>
      <x:c r="O236" s="226"/>
      <x:c r="P236" s="226"/>
      <x:c r="Q236" s="226"/>
      <x:c r="R236" s="226"/>
      <x:c r="S236" s="226"/>
      <x:c r="T236" s="226"/>
      <x:c r="U236" s="226"/>
      <x:c r="V236" s="226"/>
      <x:c r="W236" s="226"/>
      <x:c r="X236" s="226"/>
      <x:c r="Y236" s="226"/>
      <x:c r="Z236" s="226"/>
      <x:c r="AA236" s="226"/>
      <x:c r="AB236" s="226"/>
      <x:c r="AC236" s="226"/>
      <x:c r="AD236" s="226"/>
      <x:c r="AE236" s="226"/>
      <x:c r="AF236" s="226"/>
      <x:c r="AG236" s="226"/>
      <x:c r="AH236" s="226"/>
      <x:c r="AI236" s="226"/>
      <x:c r="AJ236" s="226"/>
      <x:c r="AK236" s="226"/>
      <x:c r="AL236" s="226"/>
    </x:row>
    <x:row r="237" spans="1:39" x14ac:dyDescent="0.3">
      <x:c r="B237" s="226"/>
      <x:c r="E237" s="272"/>
      <x:c r="F237" s="226"/>
      <x:c r="G237" s="226"/>
      <x:c r="H237" s="226"/>
      <x:c r="I237" s="226"/>
      <x:c r="J237" s="226"/>
      <x:c r="L237" s="226"/>
      <x:c r="M237" s="226"/>
      <x:c r="N237" s="226"/>
      <x:c r="O237" s="226"/>
      <x:c r="P237" s="226"/>
      <x:c r="Q237" s="226"/>
      <x:c r="R237" s="226"/>
      <x:c r="S237" s="226"/>
      <x:c r="T237" s="226"/>
      <x:c r="U237" s="226"/>
      <x:c r="V237" s="226"/>
      <x:c r="W237" s="226"/>
      <x:c r="X237" s="226"/>
      <x:c r="Y237" s="226"/>
      <x:c r="Z237" s="226"/>
      <x:c r="AA237" s="226"/>
      <x:c r="AB237" s="226"/>
      <x:c r="AC237" s="226"/>
      <x:c r="AD237" s="226"/>
      <x:c r="AE237" s="226"/>
      <x:c r="AF237" s="226"/>
      <x:c r="AG237" s="226"/>
      <x:c r="AH237" s="226"/>
      <x:c r="AI237" s="226"/>
      <x:c r="AJ237" s="226"/>
      <x:c r="AK237" s="226"/>
      <x:c r="AL237" s="226"/>
    </x:row>
    <x:row r="238" spans="1:39" x14ac:dyDescent="0.3">
      <x:c r="B238" s="226"/>
      <x:c r="E238" s="272"/>
      <x:c r="F238" s="226"/>
      <x:c r="G238" s="226"/>
      <x:c r="H238" s="226"/>
      <x:c r="I238" s="226"/>
      <x:c r="J238" s="226"/>
      <x:c r="L238" s="226"/>
      <x:c r="M238" s="226"/>
      <x:c r="N238" s="226"/>
      <x:c r="O238" s="226"/>
      <x:c r="P238" s="226"/>
      <x:c r="Q238" s="226"/>
      <x:c r="R238" s="226"/>
      <x:c r="S238" s="226"/>
      <x:c r="T238" s="226"/>
      <x:c r="U238" s="226"/>
      <x:c r="V238" s="226"/>
      <x:c r="W238" s="226"/>
      <x:c r="X238" s="226"/>
      <x:c r="Y238" s="226"/>
      <x:c r="Z238" s="226"/>
      <x:c r="AA238" s="226"/>
      <x:c r="AB238" s="226"/>
      <x:c r="AC238" s="226"/>
      <x:c r="AD238" s="226"/>
      <x:c r="AE238" s="226"/>
      <x:c r="AF238" s="226"/>
      <x:c r="AG238" s="226"/>
      <x:c r="AH238" s="226"/>
      <x:c r="AI238" s="226"/>
      <x:c r="AJ238" s="226"/>
      <x:c r="AK238" s="226"/>
      <x:c r="AL238" s="226"/>
    </x:row>
    <x:row r="239" spans="1:39" x14ac:dyDescent="0.3">
      <x:c r="B239" s="226"/>
      <x:c r="E239" s="272"/>
      <x:c r="F239" s="226"/>
      <x:c r="G239" s="226"/>
      <x:c r="H239" s="226"/>
      <x:c r="I239" s="226"/>
      <x:c r="J239" s="226"/>
      <x:c r="L239" s="226"/>
      <x:c r="M239" s="226"/>
      <x:c r="N239" s="226"/>
      <x:c r="O239" s="226"/>
      <x:c r="P239" s="226"/>
      <x:c r="Q239" s="226"/>
      <x:c r="R239" s="226"/>
      <x:c r="S239" s="226"/>
      <x:c r="T239" s="226"/>
      <x:c r="U239" s="226"/>
      <x:c r="V239" s="226"/>
      <x:c r="W239" s="226"/>
      <x:c r="X239" s="226"/>
      <x:c r="Y239" s="226"/>
      <x:c r="Z239" s="226"/>
      <x:c r="AA239" s="226"/>
      <x:c r="AB239" s="226"/>
      <x:c r="AC239" s="226"/>
      <x:c r="AD239" s="226"/>
      <x:c r="AE239" s="226"/>
      <x:c r="AF239" s="226"/>
      <x:c r="AG239" s="226"/>
      <x:c r="AH239" s="226"/>
      <x:c r="AI239" s="226"/>
      <x:c r="AJ239" s="226"/>
      <x:c r="AK239" s="226"/>
      <x:c r="AL239" s="226"/>
    </x:row>
    <x:row r="240" spans="1:39" x14ac:dyDescent="0.3">
      <x:c r="B240" s="226"/>
      <x:c r="E240" s="272"/>
      <x:c r="F240" s="226"/>
      <x:c r="G240" s="226"/>
      <x:c r="H240" s="226"/>
      <x:c r="I240" s="226"/>
      <x:c r="J240" s="226"/>
      <x:c r="L240" s="226"/>
      <x:c r="M240" s="226"/>
      <x:c r="N240" s="226"/>
      <x:c r="O240" s="226"/>
      <x:c r="P240" s="226"/>
      <x:c r="Q240" s="226"/>
      <x:c r="R240" s="226"/>
      <x:c r="S240" s="226"/>
      <x:c r="T240" s="226"/>
      <x:c r="U240" s="226"/>
      <x:c r="V240" s="226"/>
      <x:c r="W240" s="226"/>
      <x:c r="X240" s="226"/>
      <x:c r="Y240" s="226"/>
      <x:c r="Z240" s="226"/>
      <x:c r="AA240" s="226"/>
      <x:c r="AB240" s="226"/>
      <x:c r="AC240" s="226"/>
      <x:c r="AD240" s="226"/>
      <x:c r="AE240" s="226"/>
      <x:c r="AF240" s="226"/>
      <x:c r="AG240" s="226"/>
      <x:c r="AH240" s="226"/>
      <x:c r="AI240" s="226"/>
      <x:c r="AJ240" s="226"/>
      <x:c r="AK240" s="226"/>
      <x:c r="AL240" s="226"/>
    </x:row>
    <x:row r="241" spans="1:39" x14ac:dyDescent="0.3">
      <x:c r="B241" s="226"/>
      <x:c r="E241" s="272"/>
      <x:c r="F241" s="222"/>
      <x:c r="G241" s="226"/>
      <x:c r="H241" s="226"/>
      <x:c r="I241" s="226"/>
      <x:c r="J241" s="222"/>
      <x:c r="L241" s="226"/>
      <x:c r="M241" s="226"/>
      <x:c r="N241" s="226"/>
      <x:c r="O241" s="226"/>
      <x:c r="P241" s="226"/>
      <x:c r="Q241" s="226"/>
      <x:c r="R241" s="226"/>
      <x:c r="S241" s="226"/>
      <x:c r="T241" s="226"/>
      <x:c r="U241" s="226"/>
      <x:c r="V241" s="226"/>
      <x:c r="W241" s="226"/>
      <x:c r="X241" s="226"/>
      <x:c r="Y241" s="226"/>
      <x:c r="Z241" s="226"/>
      <x:c r="AA241" s="226"/>
      <x:c r="AB241" s="226"/>
      <x:c r="AC241" s="226"/>
      <x:c r="AD241" s="226"/>
      <x:c r="AE241" s="226"/>
      <x:c r="AF241" s="226"/>
      <x:c r="AG241" s="226"/>
      <x:c r="AH241" s="226"/>
      <x:c r="AI241" s="226"/>
      <x:c r="AJ241" s="226"/>
      <x:c r="AK241" s="226"/>
      <x:c r="AL241" s="226"/>
    </x:row>
    <x:row r="242" spans="1:39" x14ac:dyDescent="0.3">
      <x:c r="B242" s="226"/>
      <x:c r="E242" s="272"/>
      <x:c r="F242" s="222"/>
      <x:c r="G242" s="226"/>
      <x:c r="H242" s="226"/>
      <x:c r="I242" s="226"/>
      <x:c r="J242" s="222"/>
      <x:c r="L242" s="226"/>
      <x:c r="M242" s="226"/>
      <x:c r="N242" s="226"/>
      <x:c r="O242" s="226"/>
      <x:c r="P242" s="226"/>
      <x:c r="Q242" s="226"/>
      <x:c r="R242" s="226"/>
      <x:c r="S242" s="226"/>
      <x:c r="T242" s="226"/>
      <x:c r="U242" s="226"/>
      <x:c r="V242" s="226"/>
      <x:c r="W242" s="226"/>
      <x:c r="X242" s="226"/>
      <x:c r="Y242" s="226"/>
      <x:c r="Z242" s="226"/>
      <x:c r="AA242" s="226"/>
      <x:c r="AB242" s="226"/>
      <x:c r="AC242" s="226"/>
      <x:c r="AD242" s="226"/>
      <x:c r="AE242" s="226"/>
      <x:c r="AF242" s="226"/>
      <x:c r="AG242" s="226"/>
      <x:c r="AH242" s="226"/>
      <x:c r="AI242" s="226"/>
      <x:c r="AJ242" s="226"/>
      <x:c r="AK242" s="226"/>
      <x:c r="AL242" s="226"/>
    </x:row>
    <x:row r="243" spans="1:39" x14ac:dyDescent="0.3">
      <x:c r="B243" s="226"/>
      <x:c r="E243" s="272"/>
      <x:c r="F243" s="222"/>
      <x:c r="G243" s="226"/>
      <x:c r="H243" s="226"/>
      <x:c r="I243" s="226"/>
      <x:c r="J243" s="222"/>
      <x:c r="L243" s="226"/>
      <x:c r="M243" s="226"/>
      <x:c r="N243" s="226"/>
      <x:c r="O243" s="226"/>
      <x:c r="P243" s="226"/>
      <x:c r="Q243" s="226"/>
      <x:c r="R243" s="226"/>
      <x:c r="S243" s="226"/>
      <x:c r="T243" s="226"/>
      <x:c r="U243" s="226"/>
      <x:c r="V243" s="226"/>
      <x:c r="W243" s="226"/>
      <x:c r="X243" s="226"/>
      <x:c r="Y243" s="226"/>
      <x:c r="Z243" s="226"/>
      <x:c r="AA243" s="226"/>
      <x:c r="AB243" s="226"/>
      <x:c r="AC243" s="226"/>
      <x:c r="AD243" s="226"/>
      <x:c r="AE243" s="226"/>
      <x:c r="AF243" s="226"/>
      <x:c r="AG243" s="226"/>
      <x:c r="AH243" s="226"/>
      <x:c r="AI243" s="226"/>
      <x:c r="AJ243" s="226"/>
      <x:c r="AK243" s="226"/>
      <x:c r="AL243" s="226"/>
    </x:row>
    <x:row r="244" spans="1:39" x14ac:dyDescent="0.3">
      <x:c r="B244" s="226"/>
      <x:c r="E244" s="272"/>
      <x:c r="F244" s="222"/>
      <x:c r="G244" s="226"/>
      <x:c r="H244" s="226"/>
      <x:c r="I244" s="226"/>
      <x:c r="J244" s="222"/>
      <x:c r="L244" s="226"/>
      <x:c r="M244" s="226"/>
      <x:c r="N244" s="226"/>
      <x:c r="O244" s="226"/>
      <x:c r="P244" s="226"/>
      <x:c r="Q244" s="226"/>
      <x:c r="R244" s="226"/>
      <x:c r="S244" s="226"/>
      <x:c r="T244" s="226"/>
      <x:c r="U244" s="226"/>
      <x:c r="V244" s="226"/>
      <x:c r="W244" s="226"/>
      <x:c r="X244" s="226"/>
      <x:c r="Y244" s="226"/>
      <x:c r="Z244" s="226"/>
      <x:c r="AA244" s="226"/>
      <x:c r="AB244" s="226"/>
      <x:c r="AC244" s="226"/>
      <x:c r="AD244" s="226"/>
      <x:c r="AE244" s="226"/>
      <x:c r="AF244" s="226"/>
      <x:c r="AG244" s="226"/>
      <x:c r="AH244" s="226"/>
      <x:c r="AI244" s="226"/>
      <x:c r="AJ244" s="226"/>
      <x:c r="AK244" s="226"/>
      <x:c r="AL244" s="226"/>
    </x:row>
    <x:row r="245" spans="1:39" x14ac:dyDescent="0.3">
      <x:c r="B245" s="226"/>
      <x:c r="E245" s="272"/>
      <x:c r="F245" s="222"/>
      <x:c r="G245" s="226"/>
      <x:c r="H245" s="226"/>
      <x:c r="I245" s="226"/>
      <x:c r="J245" s="222"/>
      <x:c r="L245" s="226"/>
      <x:c r="M245" s="226"/>
      <x:c r="N245" s="226"/>
      <x:c r="O245" s="226"/>
      <x:c r="P245" s="226"/>
      <x:c r="Q245" s="226"/>
      <x:c r="R245" s="226"/>
      <x:c r="S245" s="226"/>
      <x:c r="T245" s="226"/>
      <x:c r="U245" s="226"/>
      <x:c r="V245" s="226"/>
      <x:c r="W245" s="226"/>
      <x:c r="X245" s="226"/>
      <x:c r="Y245" s="226"/>
      <x:c r="Z245" s="226"/>
      <x:c r="AA245" s="226"/>
      <x:c r="AB245" s="226"/>
      <x:c r="AC245" s="226"/>
      <x:c r="AD245" s="226"/>
      <x:c r="AE245" s="226"/>
      <x:c r="AF245" s="226"/>
      <x:c r="AG245" s="226"/>
      <x:c r="AH245" s="226"/>
      <x:c r="AI245" s="226"/>
      <x:c r="AJ245" s="226"/>
      <x:c r="AK245" s="226"/>
      <x:c r="AL245" s="226"/>
    </x:row>
    <x:row r="246" spans="1:39" x14ac:dyDescent="0.3">
      <x:c r="B246" s="226"/>
      <x:c r="E246" s="272"/>
      <x:c r="F246" s="226"/>
      <x:c r="G246" s="226"/>
      <x:c r="H246" s="226"/>
      <x:c r="I246" s="226"/>
      <x:c r="J246" s="226"/>
      <x:c r="L246" s="226"/>
      <x:c r="M246" s="226"/>
      <x:c r="N246" s="226"/>
      <x:c r="O246" s="226"/>
      <x:c r="P246" s="226"/>
      <x:c r="Q246" s="226"/>
      <x:c r="R246" s="226"/>
      <x:c r="S246" s="226"/>
      <x:c r="T246" s="226"/>
      <x:c r="U246" s="226"/>
      <x:c r="V246" s="226"/>
      <x:c r="W246" s="226"/>
      <x:c r="X246" s="226"/>
      <x:c r="Y246" s="226"/>
      <x:c r="Z246" s="226"/>
      <x:c r="AA246" s="226"/>
      <x:c r="AB246" s="226"/>
      <x:c r="AC246" s="226"/>
      <x:c r="AD246" s="226"/>
      <x:c r="AE246" s="226"/>
      <x:c r="AF246" s="226"/>
      <x:c r="AG246" s="226"/>
      <x:c r="AH246" s="226"/>
      <x:c r="AI246" s="226"/>
      <x:c r="AJ246" s="226"/>
      <x:c r="AK246" s="226"/>
      <x:c r="AL246" s="226"/>
    </x:row>
    <x:row r="247" spans="1:39" x14ac:dyDescent="0.3">
      <x:c r="B247" s="226"/>
      <x:c r="E247" s="272"/>
      <x:c r="F247" s="226"/>
      <x:c r="G247" s="226"/>
      <x:c r="H247" s="226"/>
      <x:c r="I247" s="226"/>
      <x:c r="J247" s="226"/>
      <x:c r="L247" s="226"/>
      <x:c r="M247" s="226"/>
      <x:c r="N247" s="226"/>
      <x:c r="O247" s="226"/>
      <x:c r="P247" s="226"/>
      <x:c r="Q247" s="226"/>
      <x:c r="R247" s="226"/>
      <x:c r="S247" s="226"/>
      <x:c r="T247" s="226"/>
      <x:c r="U247" s="226"/>
      <x:c r="V247" s="226"/>
      <x:c r="W247" s="226"/>
      <x:c r="X247" s="226"/>
      <x:c r="Y247" s="226"/>
      <x:c r="Z247" s="226"/>
      <x:c r="AA247" s="226"/>
      <x:c r="AB247" s="226"/>
      <x:c r="AC247" s="226"/>
      <x:c r="AD247" s="226"/>
      <x:c r="AE247" s="226"/>
      <x:c r="AF247" s="226"/>
      <x:c r="AG247" s="226"/>
      <x:c r="AH247" s="226"/>
      <x:c r="AI247" s="226"/>
      <x:c r="AJ247" s="226"/>
      <x:c r="AK247" s="226"/>
      <x:c r="AL247" s="226"/>
    </x:row>
    <x:row r="248" spans="1:39" x14ac:dyDescent="0.3">
      <x:c r="B248" s="226"/>
      <x:c r="E248" s="272"/>
      <x:c r="F248" s="226"/>
      <x:c r="G248" s="226"/>
      <x:c r="H248" s="226"/>
      <x:c r="I248" s="226"/>
      <x:c r="J248" s="226"/>
      <x:c r="L248" s="226"/>
      <x:c r="M248" s="226"/>
      <x:c r="N248" s="226"/>
      <x:c r="O248" s="226"/>
      <x:c r="P248" s="226"/>
      <x:c r="Q248" s="226"/>
      <x:c r="R248" s="226"/>
      <x:c r="S248" s="226"/>
      <x:c r="T248" s="226"/>
      <x:c r="U248" s="226"/>
      <x:c r="V248" s="226"/>
      <x:c r="W248" s="226"/>
      <x:c r="X248" s="226"/>
      <x:c r="Y248" s="226"/>
      <x:c r="Z248" s="226"/>
      <x:c r="AA248" s="226"/>
      <x:c r="AB248" s="226"/>
      <x:c r="AC248" s="226"/>
      <x:c r="AD248" s="226"/>
      <x:c r="AE248" s="226"/>
      <x:c r="AF248" s="226"/>
      <x:c r="AG248" s="226"/>
      <x:c r="AH248" s="226"/>
      <x:c r="AI248" s="226"/>
      <x:c r="AJ248" s="226"/>
      <x:c r="AK248" s="226"/>
      <x:c r="AL248" s="226"/>
    </x:row>
    <x:row r="249" spans="1:39" x14ac:dyDescent="0.3">
      <x:c r="B249" s="226"/>
      <x:c r="E249" s="272"/>
      <x:c r="F249" s="226"/>
      <x:c r="G249" s="226"/>
      <x:c r="H249" s="226"/>
      <x:c r="I249" s="226"/>
      <x:c r="J249" s="226"/>
      <x:c r="L249" s="226"/>
      <x:c r="M249" s="226"/>
      <x:c r="N249" s="226"/>
      <x:c r="O249" s="226"/>
      <x:c r="P249" s="226"/>
      <x:c r="Q249" s="226"/>
      <x:c r="R249" s="226"/>
      <x:c r="S249" s="226"/>
      <x:c r="T249" s="226"/>
      <x:c r="U249" s="226"/>
      <x:c r="V249" s="226"/>
      <x:c r="W249" s="226"/>
      <x:c r="X249" s="226"/>
      <x:c r="Y249" s="226"/>
      <x:c r="Z249" s="226"/>
      <x:c r="AA249" s="226"/>
      <x:c r="AB249" s="226"/>
      <x:c r="AC249" s="226"/>
      <x:c r="AD249" s="226"/>
      <x:c r="AE249" s="226"/>
      <x:c r="AF249" s="226"/>
      <x:c r="AG249" s="226"/>
      <x:c r="AH249" s="226"/>
      <x:c r="AI249" s="226"/>
      <x:c r="AJ249" s="226"/>
      <x:c r="AK249" s="226"/>
      <x:c r="AL249" s="226"/>
    </x:row>
    <x:row r="250" spans="1:39" x14ac:dyDescent="0.3">
      <x:c r="B250" s="226"/>
      <x:c r="E250" s="272"/>
      <x:c r="F250" s="226"/>
      <x:c r="G250" s="226"/>
      <x:c r="H250" s="226"/>
      <x:c r="I250" s="226"/>
      <x:c r="J250" s="226"/>
      <x:c r="L250" s="226"/>
      <x:c r="M250" s="226"/>
      <x:c r="N250" s="226"/>
      <x:c r="O250" s="226"/>
      <x:c r="P250" s="226"/>
      <x:c r="Q250" s="226"/>
      <x:c r="R250" s="226"/>
      <x:c r="S250" s="226"/>
      <x:c r="T250" s="226"/>
      <x:c r="U250" s="226"/>
      <x:c r="V250" s="226"/>
      <x:c r="W250" s="226"/>
      <x:c r="X250" s="226"/>
      <x:c r="Y250" s="226"/>
      <x:c r="Z250" s="226"/>
      <x:c r="AA250" s="226"/>
      <x:c r="AB250" s="226"/>
      <x:c r="AC250" s="226"/>
      <x:c r="AD250" s="226"/>
      <x:c r="AE250" s="226"/>
      <x:c r="AF250" s="226"/>
      <x:c r="AG250" s="226"/>
      <x:c r="AH250" s="226"/>
      <x:c r="AI250" s="226"/>
      <x:c r="AJ250" s="226"/>
      <x:c r="AK250" s="226"/>
      <x:c r="AL250" s="226"/>
    </x:row>
    <x:row r="251" spans="1:39" x14ac:dyDescent="0.3">
      <x:c r="B251" s="226"/>
      <x:c r="E251" s="272"/>
      <x:c r="F251" s="226"/>
      <x:c r="G251" s="226"/>
      <x:c r="H251" s="226"/>
      <x:c r="I251" s="226"/>
      <x:c r="J251" s="226"/>
      <x:c r="L251" s="226"/>
      <x:c r="M251" s="226"/>
      <x:c r="N251" s="226"/>
      <x:c r="O251" s="226"/>
      <x:c r="P251" s="226"/>
      <x:c r="Q251" s="226"/>
      <x:c r="R251" s="226"/>
      <x:c r="S251" s="226"/>
      <x:c r="T251" s="226"/>
      <x:c r="U251" s="226"/>
      <x:c r="V251" s="226"/>
      <x:c r="W251" s="226"/>
      <x:c r="X251" s="226"/>
      <x:c r="Y251" s="226"/>
      <x:c r="Z251" s="226"/>
      <x:c r="AA251" s="226"/>
      <x:c r="AB251" s="226"/>
      <x:c r="AC251" s="226"/>
      <x:c r="AD251" s="226"/>
      <x:c r="AE251" s="226"/>
      <x:c r="AF251" s="226"/>
      <x:c r="AG251" s="226"/>
      <x:c r="AH251" s="226"/>
      <x:c r="AI251" s="226"/>
      <x:c r="AJ251" s="226"/>
      <x:c r="AK251" s="226"/>
      <x:c r="AL251" s="226"/>
    </x:row>
    <x:row r="252" spans="1:39" x14ac:dyDescent="0.3">
      <x:c r="B252" s="226"/>
      <x:c r="E252" s="272"/>
      <x:c r="F252" s="226"/>
      <x:c r="G252" s="226"/>
      <x:c r="H252" s="226"/>
      <x:c r="I252" s="226"/>
      <x:c r="J252" s="226"/>
      <x:c r="L252" s="226"/>
      <x:c r="M252" s="226"/>
      <x:c r="N252" s="226"/>
      <x:c r="O252" s="226"/>
      <x:c r="P252" s="226"/>
      <x:c r="Q252" s="226"/>
      <x:c r="R252" s="226"/>
      <x:c r="S252" s="226"/>
      <x:c r="T252" s="226"/>
      <x:c r="U252" s="226"/>
      <x:c r="V252" s="226"/>
      <x:c r="W252" s="226"/>
      <x:c r="X252" s="226"/>
      <x:c r="Y252" s="226"/>
      <x:c r="Z252" s="226"/>
      <x:c r="AA252" s="226"/>
      <x:c r="AB252" s="226"/>
      <x:c r="AC252" s="226"/>
      <x:c r="AD252" s="226"/>
      <x:c r="AE252" s="226"/>
      <x:c r="AF252" s="226"/>
      <x:c r="AG252" s="226"/>
      <x:c r="AH252" s="226"/>
      <x:c r="AI252" s="226"/>
      <x:c r="AJ252" s="226"/>
      <x:c r="AK252" s="226"/>
      <x:c r="AL252" s="226"/>
    </x:row>
    <x:row r="253" spans="1:39" x14ac:dyDescent="0.3">
      <x:c r="B253" s="226"/>
      <x:c r="E253" s="272"/>
      <x:c r="F253" s="226"/>
      <x:c r="G253" s="226"/>
      <x:c r="H253" s="226"/>
      <x:c r="I253" s="226"/>
      <x:c r="J253" s="226"/>
      <x:c r="L253" s="226"/>
      <x:c r="M253" s="226"/>
      <x:c r="N253" s="226"/>
      <x:c r="O253" s="226"/>
      <x:c r="P253" s="226"/>
      <x:c r="Q253" s="226"/>
      <x:c r="R253" s="226"/>
      <x:c r="S253" s="226"/>
      <x:c r="T253" s="226"/>
      <x:c r="U253" s="226"/>
      <x:c r="V253" s="226"/>
      <x:c r="W253" s="226"/>
      <x:c r="X253" s="226"/>
      <x:c r="Y253" s="226"/>
      <x:c r="Z253" s="226"/>
      <x:c r="AA253" s="226"/>
      <x:c r="AB253" s="226"/>
      <x:c r="AC253" s="226"/>
      <x:c r="AD253" s="226"/>
      <x:c r="AE253" s="226"/>
      <x:c r="AF253" s="226"/>
      <x:c r="AG253" s="226"/>
      <x:c r="AH253" s="226"/>
      <x:c r="AI253" s="226"/>
      <x:c r="AJ253" s="226"/>
      <x:c r="AK253" s="226"/>
      <x:c r="AL253" s="226"/>
    </x:row>
    <x:row r="254" spans="1:39" x14ac:dyDescent="0.3">
      <x:c r="B254" s="226"/>
      <x:c r="E254" s="272"/>
      <x:c r="F254" s="226"/>
      <x:c r="G254" s="226"/>
      <x:c r="H254" s="226"/>
      <x:c r="I254" s="226"/>
      <x:c r="J254" s="226"/>
      <x:c r="L254" s="226"/>
      <x:c r="M254" s="226"/>
      <x:c r="N254" s="226"/>
      <x:c r="O254" s="226"/>
      <x:c r="P254" s="226"/>
      <x:c r="Q254" s="226"/>
      <x:c r="R254" s="226"/>
      <x:c r="S254" s="226"/>
      <x:c r="T254" s="226"/>
      <x:c r="U254" s="226"/>
      <x:c r="V254" s="226"/>
      <x:c r="W254" s="226"/>
      <x:c r="X254" s="226"/>
      <x:c r="Y254" s="226"/>
      <x:c r="Z254" s="226"/>
      <x:c r="AA254" s="226"/>
      <x:c r="AB254" s="226"/>
      <x:c r="AC254" s="226"/>
      <x:c r="AD254" s="226"/>
      <x:c r="AE254" s="226"/>
      <x:c r="AF254" s="226"/>
      <x:c r="AG254" s="226"/>
      <x:c r="AH254" s="226"/>
      <x:c r="AI254" s="226"/>
      <x:c r="AJ254" s="226"/>
      <x:c r="AK254" s="226"/>
      <x:c r="AL254" s="226"/>
    </x:row>
    <x:row r="255" spans="1:39" x14ac:dyDescent="0.3">
      <x:c r="B255" s="226"/>
      <x:c r="E255" s="272"/>
      <x:c r="F255" s="226"/>
      <x:c r="G255" s="226"/>
      <x:c r="H255" s="226"/>
      <x:c r="I255" s="226"/>
      <x:c r="J255" s="226"/>
      <x:c r="L255" s="226"/>
      <x:c r="M255" s="226"/>
      <x:c r="N255" s="226"/>
      <x:c r="O255" s="226"/>
      <x:c r="P255" s="226"/>
      <x:c r="Q255" s="226"/>
      <x:c r="R255" s="226"/>
      <x:c r="S255" s="226"/>
      <x:c r="T255" s="226"/>
      <x:c r="U255" s="226"/>
      <x:c r="V255" s="226"/>
      <x:c r="W255" s="226"/>
      <x:c r="X255" s="226"/>
      <x:c r="Y255" s="226"/>
      <x:c r="Z255" s="226"/>
      <x:c r="AA255" s="226"/>
      <x:c r="AB255" s="226"/>
      <x:c r="AC255" s="226"/>
      <x:c r="AD255" s="226"/>
      <x:c r="AE255" s="226"/>
      <x:c r="AF255" s="226"/>
      <x:c r="AG255" s="226"/>
      <x:c r="AH255" s="226"/>
      <x:c r="AI255" s="226"/>
      <x:c r="AJ255" s="226"/>
      <x:c r="AK255" s="226"/>
      <x:c r="AL255" s="226"/>
    </x:row>
    <x:row r="256" spans="1:39" x14ac:dyDescent="0.3">
      <x:c r="B256" s="226"/>
      <x:c r="E256" s="272"/>
      <x:c r="F256" s="226"/>
      <x:c r="G256" s="226"/>
      <x:c r="H256" s="226"/>
      <x:c r="I256" s="226"/>
      <x:c r="J256" s="226"/>
      <x:c r="L256" s="226"/>
      <x:c r="M256" s="226"/>
      <x:c r="N256" s="226"/>
      <x:c r="O256" s="226"/>
      <x:c r="P256" s="226"/>
      <x:c r="Q256" s="226"/>
      <x:c r="R256" s="226"/>
      <x:c r="S256" s="226"/>
      <x:c r="T256" s="226"/>
      <x:c r="U256" s="226"/>
      <x:c r="V256" s="226"/>
      <x:c r="W256" s="226"/>
      <x:c r="X256" s="226"/>
      <x:c r="Y256" s="226"/>
      <x:c r="Z256" s="226"/>
      <x:c r="AA256" s="226"/>
      <x:c r="AB256" s="226"/>
      <x:c r="AC256" s="226"/>
      <x:c r="AD256" s="226"/>
      <x:c r="AE256" s="226"/>
      <x:c r="AF256" s="226"/>
      <x:c r="AG256" s="226"/>
      <x:c r="AH256" s="226"/>
      <x:c r="AI256" s="226"/>
      <x:c r="AJ256" s="226"/>
      <x:c r="AK256" s="226"/>
      <x:c r="AL256" s="226"/>
    </x:row>
    <x:row r="257" spans="1:39" x14ac:dyDescent="0.3">
      <x:c r="B257" s="226"/>
      <x:c r="E257" s="272"/>
      <x:c r="F257" s="226"/>
      <x:c r="G257" s="226"/>
      <x:c r="H257" s="226"/>
      <x:c r="I257" s="226"/>
      <x:c r="J257" s="226"/>
      <x:c r="L257" s="226"/>
      <x:c r="M257" s="226"/>
      <x:c r="N257" s="226"/>
      <x:c r="O257" s="226"/>
      <x:c r="P257" s="226"/>
      <x:c r="Q257" s="226"/>
      <x:c r="R257" s="226"/>
      <x:c r="S257" s="226"/>
      <x:c r="T257" s="226"/>
      <x:c r="U257" s="226"/>
      <x:c r="V257" s="226"/>
      <x:c r="W257" s="226"/>
      <x:c r="X257" s="226"/>
      <x:c r="Y257" s="226"/>
      <x:c r="Z257" s="226"/>
      <x:c r="AA257" s="226"/>
      <x:c r="AB257" s="226"/>
      <x:c r="AC257" s="226"/>
      <x:c r="AD257" s="226"/>
      <x:c r="AE257" s="226"/>
      <x:c r="AF257" s="226"/>
      <x:c r="AG257" s="226"/>
      <x:c r="AH257" s="226"/>
      <x:c r="AI257" s="226"/>
      <x:c r="AJ257" s="226"/>
      <x:c r="AK257" s="226"/>
      <x:c r="AL257" s="226"/>
    </x:row>
    <x:row r="258" spans="1:39" x14ac:dyDescent="0.3">
      <x:c r="B258" s="226"/>
      <x:c r="E258" s="272"/>
      <x:c r="F258" s="226"/>
      <x:c r="G258" s="226"/>
      <x:c r="H258" s="226"/>
      <x:c r="I258" s="226"/>
      <x:c r="J258" s="226"/>
      <x:c r="L258" s="226"/>
      <x:c r="M258" s="226"/>
      <x:c r="N258" s="226"/>
      <x:c r="O258" s="226"/>
      <x:c r="P258" s="226"/>
      <x:c r="Q258" s="226"/>
      <x:c r="R258" s="226"/>
      <x:c r="S258" s="226"/>
      <x:c r="T258" s="226"/>
      <x:c r="U258" s="226"/>
      <x:c r="V258" s="226"/>
      <x:c r="W258" s="226"/>
      <x:c r="X258" s="226"/>
      <x:c r="Y258" s="226"/>
      <x:c r="Z258" s="226"/>
      <x:c r="AA258" s="226"/>
      <x:c r="AB258" s="226"/>
      <x:c r="AC258" s="226"/>
      <x:c r="AD258" s="226"/>
      <x:c r="AE258" s="226"/>
      <x:c r="AF258" s="226"/>
      <x:c r="AG258" s="226"/>
      <x:c r="AH258" s="226"/>
      <x:c r="AI258" s="226"/>
      <x:c r="AJ258" s="226"/>
      <x:c r="AK258" s="226"/>
      <x:c r="AL258" s="226"/>
    </x:row>
    <x:row r="259" spans="1:39" x14ac:dyDescent="0.3">
      <x:c r="B259" s="226"/>
      <x:c r="E259" s="272"/>
      <x:c r="F259" s="226"/>
      <x:c r="G259" s="226"/>
      <x:c r="H259" s="226"/>
      <x:c r="I259" s="226"/>
      <x:c r="J259" s="226"/>
      <x:c r="L259" s="226"/>
      <x:c r="M259" s="226"/>
      <x:c r="N259" s="226"/>
      <x:c r="O259" s="226"/>
      <x:c r="P259" s="226"/>
      <x:c r="Q259" s="226"/>
      <x:c r="R259" s="226"/>
      <x:c r="S259" s="226"/>
      <x:c r="T259" s="226"/>
      <x:c r="U259" s="226"/>
      <x:c r="V259" s="226"/>
      <x:c r="W259" s="226"/>
      <x:c r="X259" s="226"/>
      <x:c r="Y259" s="226"/>
      <x:c r="Z259" s="226"/>
      <x:c r="AA259" s="226"/>
      <x:c r="AB259" s="226"/>
      <x:c r="AC259" s="226"/>
      <x:c r="AD259" s="226"/>
      <x:c r="AE259" s="226"/>
      <x:c r="AF259" s="226"/>
      <x:c r="AG259" s="226"/>
      <x:c r="AH259" s="226"/>
      <x:c r="AI259" s="226"/>
      <x:c r="AJ259" s="226"/>
      <x:c r="AK259" s="226"/>
      <x:c r="AL259" s="226"/>
    </x:row>
    <x:row r="260" spans="1:39" x14ac:dyDescent="0.3">
      <x:c r="B260" s="226"/>
      <x:c r="E260" s="272"/>
      <x:c r="F260" s="226"/>
      <x:c r="G260" s="226"/>
      <x:c r="H260" s="226"/>
      <x:c r="I260" s="226"/>
      <x:c r="J260" s="226"/>
      <x:c r="L260" s="226"/>
      <x:c r="M260" s="226"/>
      <x:c r="N260" s="226"/>
      <x:c r="O260" s="226"/>
      <x:c r="P260" s="226"/>
      <x:c r="Q260" s="226"/>
      <x:c r="R260" s="226"/>
      <x:c r="S260" s="226"/>
      <x:c r="T260" s="226"/>
      <x:c r="U260" s="226"/>
      <x:c r="V260" s="226"/>
      <x:c r="W260" s="226"/>
      <x:c r="X260" s="226"/>
      <x:c r="Y260" s="226"/>
      <x:c r="Z260" s="226"/>
      <x:c r="AA260" s="226"/>
      <x:c r="AB260" s="226"/>
      <x:c r="AC260" s="226"/>
      <x:c r="AD260" s="226"/>
      <x:c r="AE260" s="226"/>
      <x:c r="AF260" s="226"/>
      <x:c r="AG260" s="226"/>
      <x:c r="AH260" s="226"/>
      <x:c r="AI260" s="226"/>
      <x:c r="AJ260" s="226"/>
      <x:c r="AK260" s="226"/>
      <x:c r="AL260" s="226"/>
    </x:row>
    <x:row r="261" spans="1:39" x14ac:dyDescent="0.3">
      <x:c r="B261" s="226"/>
      <x:c r="E261" s="272"/>
      <x:c r="F261" s="222"/>
      <x:c r="G261" s="226"/>
      <x:c r="H261" s="226"/>
      <x:c r="I261" s="226"/>
      <x:c r="J261" s="222"/>
      <x:c r="L261" s="226"/>
      <x:c r="M261" s="226"/>
      <x:c r="N261" s="226"/>
      <x:c r="O261" s="226"/>
      <x:c r="P261" s="226"/>
      <x:c r="Q261" s="226"/>
      <x:c r="R261" s="226"/>
      <x:c r="S261" s="226"/>
      <x:c r="T261" s="226"/>
      <x:c r="U261" s="226"/>
      <x:c r="V261" s="226"/>
      <x:c r="W261" s="226"/>
      <x:c r="X261" s="226"/>
      <x:c r="Y261" s="226"/>
      <x:c r="Z261" s="226"/>
      <x:c r="AA261" s="226"/>
      <x:c r="AB261" s="226"/>
      <x:c r="AC261" s="226"/>
      <x:c r="AD261" s="226"/>
      <x:c r="AE261" s="226"/>
      <x:c r="AF261" s="226"/>
      <x:c r="AG261" s="226"/>
      <x:c r="AH261" s="226"/>
      <x:c r="AI261" s="226"/>
      <x:c r="AJ261" s="226"/>
      <x:c r="AK261" s="226"/>
      <x:c r="AL261" s="226"/>
    </x:row>
    <x:row r="262" spans="1:39" x14ac:dyDescent="0.3">
      <x:c r="B262" s="226"/>
      <x:c r="E262" s="272"/>
      <x:c r="F262" s="222"/>
      <x:c r="G262" s="226"/>
      <x:c r="H262" s="226"/>
      <x:c r="I262" s="226"/>
      <x:c r="J262" s="222"/>
      <x:c r="L262" s="226"/>
      <x:c r="M262" s="226"/>
      <x:c r="N262" s="226"/>
      <x:c r="O262" s="226"/>
      <x:c r="P262" s="226"/>
      <x:c r="Q262" s="226"/>
      <x:c r="R262" s="226"/>
      <x:c r="S262" s="226"/>
      <x:c r="T262" s="226"/>
      <x:c r="U262" s="226"/>
      <x:c r="V262" s="226"/>
      <x:c r="W262" s="226"/>
      <x:c r="X262" s="226"/>
      <x:c r="Y262" s="226"/>
      <x:c r="Z262" s="226"/>
      <x:c r="AA262" s="226"/>
      <x:c r="AB262" s="226"/>
      <x:c r="AC262" s="226"/>
      <x:c r="AD262" s="226"/>
      <x:c r="AE262" s="226"/>
      <x:c r="AF262" s="226"/>
      <x:c r="AG262" s="226"/>
      <x:c r="AH262" s="226"/>
      <x:c r="AI262" s="226"/>
      <x:c r="AJ262" s="226"/>
      <x:c r="AK262" s="226"/>
      <x:c r="AL262" s="226"/>
    </x:row>
    <x:row r="263" spans="1:39" x14ac:dyDescent="0.3">
      <x:c r="B263" s="226"/>
      <x:c r="E263" s="272"/>
      <x:c r="F263" s="222"/>
      <x:c r="G263" s="226"/>
      <x:c r="H263" s="226"/>
      <x:c r="I263" s="226"/>
      <x:c r="J263" s="222"/>
      <x:c r="L263" s="226"/>
      <x:c r="M263" s="226"/>
      <x:c r="N263" s="226"/>
      <x:c r="O263" s="226"/>
      <x:c r="P263" s="226"/>
      <x:c r="Q263" s="226"/>
      <x:c r="R263" s="226"/>
      <x:c r="S263" s="226"/>
      <x:c r="T263" s="226"/>
      <x:c r="U263" s="226"/>
      <x:c r="V263" s="226"/>
      <x:c r="W263" s="226"/>
      <x:c r="X263" s="226"/>
      <x:c r="Y263" s="226"/>
      <x:c r="Z263" s="226"/>
      <x:c r="AA263" s="226"/>
      <x:c r="AB263" s="226"/>
      <x:c r="AC263" s="226"/>
      <x:c r="AD263" s="226"/>
      <x:c r="AE263" s="226"/>
      <x:c r="AF263" s="226"/>
      <x:c r="AG263" s="226"/>
      <x:c r="AH263" s="226"/>
      <x:c r="AI263" s="226"/>
      <x:c r="AJ263" s="226"/>
      <x:c r="AK263" s="226"/>
      <x:c r="AL263" s="226"/>
    </x:row>
    <x:row r="264" spans="1:39" x14ac:dyDescent="0.3">
      <x:c r="B264" s="226"/>
      <x:c r="E264" s="272"/>
      <x:c r="F264" s="222"/>
      <x:c r="G264" s="226"/>
      <x:c r="H264" s="226"/>
      <x:c r="I264" s="226"/>
      <x:c r="J264" s="222"/>
      <x:c r="L264" s="226"/>
      <x:c r="M264" s="226"/>
      <x:c r="N264" s="226"/>
      <x:c r="O264" s="226"/>
      <x:c r="P264" s="226"/>
      <x:c r="Q264" s="226"/>
      <x:c r="R264" s="226"/>
      <x:c r="S264" s="226"/>
      <x:c r="T264" s="226"/>
      <x:c r="U264" s="226"/>
      <x:c r="V264" s="226"/>
      <x:c r="W264" s="226"/>
      <x:c r="X264" s="226"/>
      <x:c r="Y264" s="226"/>
      <x:c r="Z264" s="226"/>
      <x:c r="AA264" s="226"/>
      <x:c r="AB264" s="226"/>
      <x:c r="AC264" s="226"/>
      <x:c r="AD264" s="226"/>
      <x:c r="AE264" s="226"/>
      <x:c r="AF264" s="226"/>
      <x:c r="AG264" s="226"/>
      <x:c r="AH264" s="226"/>
      <x:c r="AI264" s="226"/>
      <x:c r="AJ264" s="226"/>
      <x:c r="AK264" s="226"/>
      <x:c r="AL264" s="226"/>
    </x:row>
    <x:row r="265" spans="1:39" x14ac:dyDescent="0.3">
      <x:c r="B265" s="226"/>
      <x:c r="E265" s="272"/>
      <x:c r="F265" s="222"/>
      <x:c r="G265" s="226"/>
      <x:c r="H265" s="226"/>
      <x:c r="I265" s="226"/>
      <x:c r="J265" s="222"/>
      <x:c r="L265" s="226"/>
      <x:c r="M265" s="226"/>
      <x:c r="N265" s="226"/>
      <x:c r="O265" s="226"/>
      <x:c r="P265" s="226"/>
      <x:c r="Q265" s="226"/>
      <x:c r="R265" s="226"/>
      <x:c r="S265" s="226"/>
      <x:c r="T265" s="226"/>
      <x:c r="U265" s="226"/>
      <x:c r="V265" s="226"/>
      <x:c r="W265" s="226"/>
      <x:c r="X265" s="226"/>
      <x:c r="Y265" s="226"/>
      <x:c r="Z265" s="226"/>
      <x:c r="AA265" s="226"/>
      <x:c r="AB265" s="226"/>
      <x:c r="AC265" s="226"/>
      <x:c r="AD265" s="226"/>
      <x:c r="AE265" s="226"/>
      <x:c r="AF265" s="226"/>
      <x:c r="AG265" s="226"/>
      <x:c r="AH265" s="226"/>
      <x:c r="AI265" s="226"/>
      <x:c r="AJ265" s="226"/>
      <x:c r="AK265" s="226"/>
      <x:c r="AL265" s="226"/>
    </x:row>
    <x:row r="266" spans="1:39" x14ac:dyDescent="0.3">
      <x:c r="B266" s="226"/>
      <x:c r="E266" s="272"/>
      <x:c r="F266" s="226"/>
      <x:c r="G266" s="226"/>
      <x:c r="H266" s="226"/>
      <x:c r="I266" s="226"/>
      <x:c r="J266" s="226"/>
      <x:c r="L266" s="226"/>
      <x:c r="M266" s="226"/>
      <x:c r="N266" s="226"/>
      <x:c r="O266" s="226"/>
      <x:c r="P266" s="226"/>
      <x:c r="Q266" s="226"/>
      <x:c r="R266" s="226"/>
      <x:c r="S266" s="226"/>
      <x:c r="T266" s="226"/>
      <x:c r="U266" s="226"/>
      <x:c r="V266" s="226"/>
      <x:c r="W266" s="226"/>
      <x:c r="X266" s="226"/>
      <x:c r="Y266" s="226"/>
      <x:c r="Z266" s="226"/>
      <x:c r="AA266" s="226"/>
      <x:c r="AB266" s="226"/>
      <x:c r="AC266" s="226"/>
      <x:c r="AD266" s="226"/>
      <x:c r="AE266" s="226"/>
      <x:c r="AF266" s="226"/>
      <x:c r="AG266" s="226"/>
      <x:c r="AH266" s="226"/>
      <x:c r="AI266" s="226"/>
      <x:c r="AJ266" s="226"/>
      <x:c r="AK266" s="226"/>
      <x:c r="AL266" s="226"/>
    </x:row>
    <x:row r="267" spans="1:39" x14ac:dyDescent="0.3">
      <x:c r="B267" s="226"/>
      <x:c r="E267" s="272"/>
      <x:c r="F267" s="226"/>
      <x:c r="G267" s="226"/>
      <x:c r="H267" s="226"/>
      <x:c r="I267" s="226"/>
      <x:c r="J267" s="226"/>
      <x:c r="L267" s="226"/>
      <x:c r="M267" s="226"/>
      <x:c r="N267" s="226"/>
      <x:c r="O267" s="226"/>
      <x:c r="P267" s="226"/>
      <x:c r="Q267" s="226"/>
      <x:c r="R267" s="226"/>
      <x:c r="S267" s="226"/>
      <x:c r="T267" s="226"/>
      <x:c r="U267" s="226"/>
      <x:c r="V267" s="226"/>
      <x:c r="W267" s="226"/>
      <x:c r="X267" s="226"/>
      <x:c r="Y267" s="226"/>
      <x:c r="Z267" s="226"/>
      <x:c r="AA267" s="226"/>
      <x:c r="AB267" s="226"/>
      <x:c r="AC267" s="226"/>
      <x:c r="AD267" s="226"/>
      <x:c r="AE267" s="226"/>
      <x:c r="AF267" s="226"/>
      <x:c r="AG267" s="226"/>
      <x:c r="AH267" s="226"/>
      <x:c r="AI267" s="226"/>
      <x:c r="AJ267" s="226"/>
      <x:c r="AK267" s="226"/>
      <x:c r="AL267" s="226"/>
    </x:row>
    <x:row r="268" spans="1:39" x14ac:dyDescent="0.3">
      <x:c r="B268" s="226"/>
      <x:c r="E268" s="272"/>
      <x:c r="F268" s="226"/>
      <x:c r="G268" s="226"/>
      <x:c r="H268" s="226"/>
      <x:c r="I268" s="226"/>
      <x:c r="J268" s="226"/>
      <x:c r="L268" s="226"/>
      <x:c r="M268" s="226"/>
      <x:c r="N268" s="226"/>
      <x:c r="O268" s="226"/>
      <x:c r="P268" s="226"/>
      <x:c r="Q268" s="226"/>
      <x:c r="R268" s="226"/>
      <x:c r="S268" s="226"/>
      <x:c r="T268" s="226"/>
      <x:c r="U268" s="226"/>
      <x:c r="V268" s="226"/>
      <x:c r="W268" s="226"/>
      <x:c r="X268" s="226"/>
      <x:c r="Y268" s="226"/>
      <x:c r="Z268" s="226"/>
      <x:c r="AA268" s="226"/>
      <x:c r="AB268" s="226"/>
      <x:c r="AC268" s="226"/>
      <x:c r="AD268" s="226"/>
      <x:c r="AE268" s="226"/>
      <x:c r="AF268" s="226"/>
      <x:c r="AG268" s="226"/>
      <x:c r="AH268" s="226"/>
      <x:c r="AI268" s="226"/>
      <x:c r="AJ268" s="226"/>
      <x:c r="AK268" s="226"/>
      <x:c r="AL268" s="226"/>
    </x:row>
    <x:row r="269" spans="1:39" x14ac:dyDescent="0.3">
      <x:c r="B269" s="226"/>
      <x:c r="E269" s="272"/>
      <x:c r="F269" s="226"/>
      <x:c r="G269" s="226"/>
      <x:c r="H269" s="226"/>
      <x:c r="I269" s="226"/>
      <x:c r="J269" s="226"/>
      <x:c r="L269" s="226"/>
      <x:c r="M269" s="226"/>
      <x:c r="N269" s="226"/>
      <x:c r="O269" s="226"/>
      <x:c r="P269" s="226"/>
      <x:c r="Q269" s="226"/>
      <x:c r="R269" s="226"/>
      <x:c r="S269" s="226"/>
      <x:c r="T269" s="226"/>
      <x:c r="U269" s="226"/>
      <x:c r="V269" s="226"/>
      <x:c r="W269" s="226"/>
      <x:c r="X269" s="226"/>
      <x:c r="Y269" s="226"/>
      <x:c r="Z269" s="226"/>
      <x:c r="AA269" s="226"/>
      <x:c r="AB269" s="226"/>
      <x:c r="AC269" s="226"/>
      <x:c r="AD269" s="226"/>
      <x:c r="AE269" s="226"/>
      <x:c r="AF269" s="226"/>
      <x:c r="AG269" s="226"/>
      <x:c r="AH269" s="226"/>
      <x:c r="AI269" s="226"/>
      <x:c r="AJ269" s="226"/>
      <x:c r="AK269" s="226"/>
      <x:c r="AL269" s="226"/>
    </x:row>
    <x:row r="270" spans="1:39" x14ac:dyDescent="0.3">
      <x:c r="B270" s="226"/>
      <x:c r="E270" s="272"/>
      <x:c r="F270" s="226"/>
      <x:c r="G270" s="226"/>
      <x:c r="H270" s="226"/>
      <x:c r="I270" s="226"/>
      <x:c r="J270" s="226"/>
      <x:c r="L270" s="226"/>
      <x:c r="M270" s="226"/>
      <x:c r="N270" s="226"/>
      <x:c r="O270" s="226"/>
      <x:c r="P270" s="226"/>
      <x:c r="Q270" s="226"/>
      <x:c r="R270" s="226"/>
      <x:c r="S270" s="226"/>
      <x:c r="T270" s="226"/>
      <x:c r="U270" s="226"/>
      <x:c r="V270" s="226"/>
      <x:c r="W270" s="226"/>
      <x:c r="X270" s="226"/>
      <x:c r="Y270" s="226"/>
      <x:c r="Z270" s="226"/>
      <x:c r="AA270" s="226"/>
      <x:c r="AB270" s="226"/>
      <x:c r="AC270" s="226"/>
      <x:c r="AD270" s="226"/>
      <x:c r="AE270" s="226"/>
      <x:c r="AF270" s="226"/>
      <x:c r="AG270" s="226"/>
      <x:c r="AH270" s="226"/>
      <x:c r="AI270" s="226"/>
      <x:c r="AJ270" s="226"/>
      <x:c r="AK270" s="226"/>
      <x:c r="AL270" s="226"/>
    </x:row>
    <x:row r="271" spans="1:39" x14ac:dyDescent="0.3">
      <x:c r="B271" s="226"/>
      <x:c r="E271" s="272"/>
      <x:c r="F271" s="222"/>
      <x:c r="G271" s="226"/>
      <x:c r="H271" s="226"/>
      <x:c r="I271" s="226"/>
      <x:c r="J271" s="222"/>
      <x:c r="L271" s="226"/>
      <x:c r="M271" s="226"/>
      <x:c r="N271" s="226"/>
      <x:c r="O271" s="226"/>
      <x:c r="P271" s="226"/>
      <x:c r="Q271" s="226"/>
      <x:c r="R271" s="226"/>
      <x:c r="S271" s="226"/>
      <x:c r="T271" s="226"/>
      <x:c r="U271" s="226"/>
      <x:c r="V271" s="226"/>
      <x:c r="W271" s="226"/>
      <x:c r="X271" s="226"/>
      <x:c r="Y271" s="226"/>
      <x:c r="Z271" s="226"/>
      <x:c r="AA271" s="226"/>
      <x:c r="AB271" s="226"/>
      <x:c r="AC271" s="226"/>
      <x:c r="AD271" s="226"/>
      <x:c r="AE271" s="226"/>
      <x:c r="AF271" s="226"/>
      <x:c r="AG271" s="226"/>
      <x:c r="AH271" s="226"/>
      <x:c r="AI271" s="226"/>
      <x:c r="AJ271" s="226"/>
      <x:c r="AK271" s="226"/>
      <x:c r="AL271" s="226"/>
    </x:row>
    <x:row r="272" spans="1:39" x14ac:dyDescent="0.3">
      <x:c r="B272" s="226"/>
      <x:c r="E272" s="272"/>
      <x:c r="F272" s="222"/>
      <x:c r="G272" s="226"/>
      <x:c r="H272" s="226"/>
      <x:c r="I272" s="226"/>
      <x:c r="J272" s="222"/>
      <x:c r="L272" s="226"/>
      <x:c r="M272" s="226"/>
      <x:c r="N272" s="226"/>
      <x:c r="O272" s="226"/>
      <x:c r="P272" s="226"/>
      <x:c r="Q272" s="226"/>
      <x:c r="R272" s="226"/>
      <x:c r="S272" s="226"/>
      <x:c r="T272" s="226"/>
      <x:c r="U272" s="226"/>
      <x:c r="V272" s="226"/>
      <x:c r="W272" s="226"/>
      <x:c r="X272" s="226"/>
      <x:c r="Y272" s="226"/>
      <x:c r="Z272" s="226"/>
      <x:c r="AA272" s="226"/>
      <x:c r="AB272" s="226"/>
      <x:c r="AC272" s="226"/>
      <x:c r="AD272" s="226"/>
      <x:c r="AE272" s="226"/>
      <x:c r="AF272" s="226"/>
      <x:c r="AG272" s="226"/>
      <x:c r="AH272" s="226"/>
      <x:c r="AI272" s="226"/>
      <x:c r="AJ272" s="226"/>
      <x:c r="AK272" s="226"/>
      <x:c r="AL272" s="226"/>
    </x:row>
    <x:row r="273" spans="1:39" x14ac:dyDescent="0.3">
      <x:c r="B273" s="226"/>
      <x:c r="E273" s="272"/>
      <x:c r="F273" s="222"/>
      <x:c r="G273" s="226"/>
      <x:c r="H273" s="226"/>
      <x:c r="I273" s="226"/>
      <x:c r="J273" s="222"/>
      <x:c r="L273" s="226"/>
      <x:c r="M273" s="226"/>
      <x:c r="N273" s="226"/>
      <x:c r="O273" s="226"/>
      <x:c r="P273" s="226"/>
      <x:c r="Q273" s="226"/>
      <x:c r="R273" s="226"/>
      <x:c r="S273" s="226"/>
      <x:c r="T273" s="226"/>
      <x:c r="U273" s="226"/>
      <x:c r="V273" s="226"/>
      <x:c r="W273" s="226"/>
      <x:c r="X273" s="226"/>
      <x:c r="Y273" s="226"/>
      <x:c r="Z273" s="226"/>
      <x:c r="AA273" s="226"/>
      <x:c r="AB273" s="226"/>
      <x:c r="AC273" s="226"/>
      <x:c r="AD273" s="226"/>
      <x:c r="AE273" s="226"/>
      <x:c r="AF273" s="226"/>
      <x:c r="AG273" s="226"/>
      <x:c r="AH273" s="226"/>
      <x:c r="AI273" s="226"/>
      <x:c r="AJ273" s="222"/>
      <x:c r="AK273" s="222"/>
      <x:c r="AL273" s="226"/>
    </x:row>
    <x:row r="274" spans="1:39" x14ac:dyDescent="0.3">
      <x:c r="B274" s="226"/>
      <x:c r="E274" s="272"/>
      <x:c r="F274" s="222"/>
      <x:c r="G274" s="226"/>
      <x:c r="H274" s="226"/>
      <x:c r="I274" s="226"/>
      <x:c r="J274" s="222"/>
      <x:c r="L274" s="226"/>
      <x:c r="M274" s="226"/>
      <x:c r="N274" s="226"/>
      <x:c r="O274" s="226"/>
      <x:c r="P274" s="226"/>
      <x:c r="Q274" s="226"/>
      <x:c r="R274" s="226"/>
      <x:c r="S274" s="226"/>
      <x:c r="T274" s="226"/>
      <x:c r="U274" s="226"/>
      <x:c r="V274" s="226"/>
      <x:c r="W274" s="226"/>
      <x:c r="X274" s="226"/>
      <x:c r="Y274" s="226"/>
      <x:c r="Z274" s="226"/>
      <x:c r="AA274" s="226"/>
      <x:c r="AB274" s="226"/>
      <x:c r="AC274" s="226"/>
      <x:c r="AD274" s="226"/>
      <x:c r="AE274" s="226"/>
      <x:c r="AF274" s="226"/>
      <x:c r="AG274" s="226"/>
      <x:c r="AH274" s="226"/>
      <x:c r="AI274" s="226"/>
      <x:c r="AJ274" s="222"/>
      <x:c r="AK274" s="222"/>
      <x:c r="AL274" s="226"/>
    </x:row>
    <x:row r="275" spans="1:39" x14ac:dyDescent="0.3">
      <x:c r="B275" s="226"/>
      <x:c r="E275" s="272"/>
      <x:c r="F275" s="222"/>
      <x:c r="G275" s="226"/>
      <x:c r="H275" s="226"/>
      <x:c r="I275" s="226"/>
      <x:c r="J275" s="222"/>
      <x:c r="L275" s="226"/>
      <x:c r="M275" s="226"/>
      <x:c r="N275" s="226"/>
      <x:c r="O275" s="226"/>
      <x:c r="P275" s="226"/>
      <x:c r="Q275" s="226"/>
      <x:c r="R275" s="226"/>
      <x:c r="S275" s="226"/>
      <x:c r="T275" s="226"/>
      <x:c r="U275" s="226"/>
      <x:c r="V275" s="226"/>
      <x:c r="W275" s="226"/>
      <x:c r="X275" s="226"/>
      <x:c r="Y275" s="226"/>
      <x:c r="Z275" s="226"/>
      <x:c r="AA275" s="226"/>
      <x:c r="AB275" s="226"/>
      <x:c r="AC275" s="226"/>
      <x:c r="AD275" s="226"/>
      <x:c r="AE275" s="226"/>
      <x:c r="AF275" s="226"/>
      <x:c r="AG275" s="226"/>
      <x:c r="AH275" s="226"/>
      <x:c r="AI275" s="226"/>
      <x:c r="AJ275" s="226"/>
      <x:c r="AK275" s="226"/>
      <x:c r="AL275" s="226"/>
    </x:row>
    <x:row r="276" spans="1:39" x14ac:dyDescent="0.3">
      <x:c r="B276" s="226"/>
      <x:c r="E276" s="272"/>
      <x:c r="F276" s="226"/>
      <x:c r="G276" s="226"/>
      <x:c r="H276" s="226"/>
      <x:c r="I276" s="226"/>
      <x:c r="J276" s="226"/>
      <x:c r="L276" s="226"/>
      <x:c r="M276" s="226"/>
      <x:c r="N276" s="226"/>
      <x:c r="O276" s="226"/>
      <x:c r="P276" s="226"/>
      <x:c r="Q276" s="226"/>
      <x:c r="R276" s="226"/>
      <x:c r="S276" s="226"/>
      <x:c r="T276" s="226"/>
      <x:c r="U276" s="226"/>
      <x:c r="V276" s="226"/>
      <x:c r="W276" s="226"/>
      <x:c r="X276" s="226"/>
      <x:c r="Y276" s="226"/>
      <x:c r="Z276" s="226"/>
      <x:c r="AA276" s="226"/>
      <x:c r="AB276" s="226"/>
      <x:c r="AC276" s="226"/>
      <x:c r="AD276" s="226"/>
      <x:c r="AE276" s="226"/>
      <x:c r="AF276" s="226"/>
      <x:c r="AG276" s="226"/>
      <x:c r="AH276" s="226"/>
      <x:c r="AI276" s="226"/>
      <x:c r="AJ276" s="226"/>
      <x:c r="AK276" s="226"/>
      <x:c r="AL276" s="226"/>
    </x:row>
    <x:row r="277" spans="1:39" x14ac:dyDescent="0.3">
      <x:c r="B277" s="226"/>
      <x:c r="E277" s="272"/>
      <x:c r="F277" s="226"/>
      <x:c r="G277" s="226"/>
      <x:c r="H277" s="226"/>
      <x:c r="I277" s="226"/>
      <x:c r="J277" s="226"/>
      <x:c r="L277" s="226"/>
      <x:c r="M277" s="226"/>
      <x:c r="N277" s="226"/>
      <x:c r="O277" s="226"/>
      <x:c r="P277" s="226"/>
      <x:c r="Q277" s="226"/>
      <x:c r="R277" s="226"/>
      <x:c r="S277" s="226"/>
      <x:c r="T277" s="226"/>
      <x:c r="U277" s="226"/>
      <x:c r="V277" s="226"/>
      <x:c r="W277" s="226"/>
      <x:c r="X277" s="226"/>
      <x:c r="Y277" s="226"/>
      <x:c r="Z277" s="226"/>
      <x:c r="AA277" s="226"/>
      <x:c r="AB277" s="226"/>
      <x:c r="AC277" s="226"/>
      <x:c r="AD277" s="226"/>
      <x:c r="AE277" s="226"/>
      <x:c r="AF277" s="226"/>
      <x:c r="AG277" s="226"/>
      <x:c r="AH277" s="226"/>
      <x:c r="AI277" s="226"/>
      <x:c r="AJ277" s="226"/>
      <x:c r="AK277" s="226"/>
      <x:c r="AL277" s="226"/>
    </x:row>
    <x:row r="278" spans="1:39" x14ac:dyDescent="0.3">
      <x:c r="B278" s="226"/>
      <x:c r="E278" s="272"/>
      <x:c r="F278" s="226"/>
      <x:c r="G278" s="226"/>
      <x:c r="H278" s="226"/>
      <x:c r="I278" s="226"/>
      <x:c r="J278" s="226"/>
      <x:c r="L278" s="226"/>
      <x:c r="M278" s="226"/>
      <x:c r="N278" s="226"/>
      <x:c r="O278" s="226"/>
      <x:c r="P278" s="226"/>
      <x:c r="Q278" s="226"/>
      <x:c r="R278" s="226"/>
      <x:c r="S278" s="226"/>
      <x:c r="T278" s="226"/>
      <x:c r="U278" s="226"/>
      <x:c r="V278" s="226"/>
      <x:c r="W278" s="226"/>
      <x:c r="X278" s="226"/>
      <x:c r="Y278" s="226"/>
      <x:c r="Z278" s="226"/>
      <x:c r="AA278" s="226"/>
      <x:c r="AB278" s="226"/>
      <x:c r="AC278" s="226"/>
      <x:c r="AD278" s="226"/>
      <x:c r="AE278" s="226"/>
      <x:c r="AF278" s="226"/>
      <x:c r="AG278" s="226"/>
      <x:c r="AH278" s="226"/>
      <x:c r="AI278" s="226"/>
      <x:c r="AJ278" s="226"/>
      <x:c r="AK278" s="226"/>
      <x:c r="AL278" s="226"/>
    </x:row>
    <x:row r="279" spans="1:39" x14ac:dyDescent="0.3">
      <x:c r="B279" s="226"/>
      <x:c r="E279" s="272"/>
      <x:c r="F279" s="226"/>
      <x:c r="G279" s="226"/>
      <x:c r="H279" s="226"/>
      <x:c r="I279" s="226"/>
      <x:c r="J279" s="226"/>
      <x:c r="L279" s="226"/>
      <x:c r="M279" s="226"/>
      <x:c r="N279" s="226"/>
      <x:c r="O279" s="226"/>
      <x:c r="P279" s="226"/>
      <x:c r="Q279" s="226"/>
      <x:c r="R279" s="226"/>
      <x:c r="S279" s="226"/>
      <x:c r="T279" s="226"/>
      <x:c r="U279" s="226"/>
      <x:c r="V279" s="226"/>
      <x:c r="W279" s="226"/>
      <x:c r="X279" s="226"/>
      <x:c r="Y279" s="226"/>
      <x:c r="Z279" s="226"/>
      <x:c r="AA279" s="226"/>
      <x:c r="AB279" s="226"/>
      <x:c r="AC279" s="226"/>
      <x:c r="AD279" s="226"/>
      <x:c r="AE279" s="226"/>
      <x:c r="AF279" s="226"/>
      <x:c r="AG279" s="226"/>
      <x:c r="AH279" s="226"/>
      <x:c r="AI279" s="226"/>
      <x:c r="AJ279" s="226"/>
      <x:c r="AK279" s="226"/>
      <x:c r="AL279" s="226"/>
    </x:row>
    <x:row r="280" spans="1:39" x14ac:dyDescent="0.3">
      <x:c r="B280" s="226"/>
      <x:c r="E280" s="272"/>
      <x:c r="F280" s="226"/>
      <x:c r="G280" s="226"/>
      <x:c r="H280" s="226"/>
      <x:c r="I280" s="226"/>
      <x:c r="J280" s="226"/>
      <x:c r="L280" s="226"/>
      <x:c r="M280" s="226"/>
      <x:c r="N280" s="226"/>
      <x:c r="O280" s="226"/>
      <x:c r="P280" s="226"/>
      <x:c r="Q280" s="226"/>
      <x:c r="R280" s="226"/>
      <x:c r="S280" s="226"/>
      <x:c r="T280" s="226"/>
      <x:c r="U280" s="226"/>
      <x:c r="V280" s="226"/>
      <x:c r="W280" s="226"/>
      <x:c r="X280" s="226"/>
      <x:c r="Y280" s="226"/>
      <x:c r="Z280" s="226"/>
      <x:c r="AA280" s="226"/>
      <x:c r="AB280" s="226"/>
      <x:c r="AC280" s="226"/>
      <x:c r="AD280" s="226"/>
      <x:c r="AE280" s="226"/>
      <x:c r="AF280" s="226"/>
      <x:c r="AG280" s="226"/>
      <x:c r="AH280" s="226"/>
      <x:c r="AI280" s="226"/>
      <x:c r="AJ280" s="226"/>
      <x:c r="AK280" s="226"/>
      <x:c r="AL280" s="226"/>
    </x:row>
    <x:row r="281" spans="1:39" x14ac:dyDescent="0.3">
      <x:c r="B281" s="226"/>
      <x:c r="E281" s="272"/>
      <x:c r="F281" s="222"/>
      <x:c r="G281" s="226"/>
      <x:c r="H281" s="226"/>
      <x:c r="I281" s="226"/>
      <x:c r="J281" s="222"/>
      <x:c r="L281" s="226"/>
      <x:c r="M281" s="226"/>
      <x:c r="N281" s="226"/>
      <x:c r="O281" s="226"/>
      <x:c r="P281" s="226"/>
      <x:c r="Q281" s="226"/>
      <x:c r="R281" s="226"/>
      <x:c r="S281" s="226"/>
      <x:c r="T281" s="226"/>
      <x:c r="U281" s="226"/>
      <x:c r="V281" s="226"/>
      <x:c r="W281" s="226"/>
      <x:c r="X281" s="226"/>
      <x:c r="Y281" s="226"/>
      <x:c r="Z281" s="226"/>
      <x:c r="AA281" s="226"/>
      <x:c r="AB281" s="226"/>
      <x:c r="AC281" s="226"/>
      <x:c r="AD281" s="226"/>
      <x:c r="AE281" s="226"/>
      <x:c r="AF281" s="226"/>
      <x:c r="AG281" s="226"/>
      <x:c r="AH281" s="226"/>
      <x:c r="AI281" s="226"/>
      <x:c r="AJ281" s="226"/>
      <x:c r="AK281" s="226"/>
      <x:c r="AL281" s="226"/>
    </x:row>
    <x:row r="282" spans="1:39" x14ac:dyDescent="0.3">
      <x:c r="B282" s="226"/>
      <x:c r="E282" s="272"/>
      <x:c r="F282" s="222"/>
      <x:c r="G282" s="226"/>
      <x:c r="H282" s="226"/>
      <x:c r="I282" s="226"/>
      <x:c r="J282" s="222"/>
      <x:c r="L282" s="226"/>
      <x:c r="M282" s="226"/>
      <x:c r="N282" s="226"/>
      <x:c r="O282" s="226"/>
      <x:c r="P282" s="226"/>
      <x:c r="Q282" s="226"/>
      <x:c r="R282" s="226"/>
      <x:c r="S282" s="226"/>
      <x:c r="T282" s="226"/>
      <x:c r="U282" s="226"/>
      <x:c r="V282" s="226"/>
      <x:c r="W282" s="226"/>
      <x:c r="X282" s="226"/>
      <x:c r="Y282" s="226"/>
      <x:c r="Z282" s="226"/>
      <x:c r="AA282" s="226"/>
      <x:c r="AB282" s="226"/>
      <x:c r="AC282" s="226"/>
      <x:c r="AD282" s="226"/>
      <x:c r="AE282" s="226"/>
      <x:c r="AF282" s="226"/>
      <x:c r="AG282" s="226"/>
      <x:c r="AH282" s="226"/>
      <x:c r="AI282" s="226"/>
      <x:c r="AJ282" s="226"/>
      <x:c r="AK282" s="226"/>
      <x:c r="AL282" s="226"/>
    </x:row>
    <x:row r="283" spans="1:39" x14ac:dyDescent="0.3">
      <x:c r="B283" s="226"/>
      <x:c r="E283" s="272"/>
      <x:c r="F283" s="222"/>
      <x:c r="G283" s="226"/>
      <x:c r="H283" s="226"/>
      <x:c r="I283" s="226"/>
      <x:c r="J283" s="222"/>
      <x:c r="L283" s="226"/>
      <x:c r="M283" s="226"/>
      <x:c r="N283" s="226"/>
      <x:c r="O283" s="226"/>
      <x:c r="P283" s="226"/>
      <x:c r="Q283" s="226"/>
      <x:c r="R283" s="226"/>
      <x:c r="S283" s="226"/>
      <x:c r="T283" s="226"/>
      <x:c r="U283" s="226"/>
      <x:c r="V283" s="226"/>
      <x:c r="W283" s="226"/>
      <x:c r="X283" s="226"/>
      <x:c r="Y283" s="226"/>
      <x:c r="Z283" s="226"/>
      <x:c r="AA283" s="226"/>
      <x:c r="AB283" s="226"/>
      <x:c r="AC283" s="226"/>
      <x:c r="AD283" s="226"/>
      <x:c r="AE283" s="226"/>
      <x:c r="AF283" s="226"/>
      <x:c r="AG283" s="226"/>
      <x:c r="AH283" s="226"/>
      <x:c r="AI283" s="226"/>
      <x:c r="AJ283" s="222"/>
      <x:c r="AK283" s="222"/>
      <x:c r="AL283" s="226"/>
    </x:row>
    <x:row r="284" spans="1:39" x14ac:dyDescent="0.3">
      <x:c r="B284" s="226"/>
      <x:c r="E284" s="272"/>
      <x:c r="F284" s="222"/>
      <x:c r="G284" s="226"/>
      <x:c r="H284" s="226"/>
      <x:c r="I284" s="226"/>
      <x:c r="J284" s="222"/>
      <x:c r="L284" s="226"/>
      <x:c r="M284" s="226"/>
      <x:c r="N284" s="226"/>
      <x:c r="O284" s="226"/>
      <x:c r="P284" s="226"/>
      <x:c r="Q284" s="226"/>
      <x:c r="R284" s="226"/>
      <x:c r="S284" s="226"/>
      <x:c r="T284" s="226"/>
      <x:c r="U284" s="226"/>
      <x:c r="V284" s="226"/>
      <x:c r="W284" s="226"/>
      <x:c r="X284" s="226"/>
      <x:c r="Y284" s="226"/>
      <x:c r="Z284" s="226"/>
      <x:c r="AA284" s="226"/>
      <x:c r="AB284" s="226"/>
      <x:c r="AC284" s="226"/>
      <x:c r="AD284" s="226"/>
      <x:c r="AE284" s="226"/>
      <x:c r="AF284" s="226"/>
      <x:c r="AG284" s="226"/>
      <x:c r="AH284" s="226"/>
      <x:c r="AI284" s="226"/>
      <x:c r="AJ284" s="226"/>
      <x:c r="AK284" s="226"/>
      <x:c r="AL284" s="226"/>
    </x:row>
    <x:row r="285" spans="1:39" x14ac:dyDescent="0.3">
      <x:c r="B285" s="226"/>
      <x:c r="E285" s="272"/>
      <x:c r="F285" s="222"/>
      <x:c r="G285" s="226"/>
      <x:c r="H285" s="226"/>
      <x:c r="I285" s="226"/>
      <x:c r="J285" s="222"/>
      <x:c r="L285" s="226"/>
      <x:c r="M285" s="226"/>
      <x:c r="N285" s="226"/>
      <x:c r="O285" s="226"/>
      <x:c r="P285" s="226"/>
      <x:c r="Q285" s="226"/>
      <x:c r="R285" s="226"/>
      <x:c r="S285" s="226"/>
      <x:c r="T285" s="226"/>
      <x:c r="U285" s="226"/>
      <x:c r="V285" s="226"/>
      <x:c r="W285" s="226"/>
      <x:c r="X285" s="226"/>
      <x:c r="Y285" s="226"/>
      <x:c r="Z285" s="226"/>
      <x:c r="AA285" s="226"/>
      <x:c r="AB285" s="226"/>
      <x:c r="AC285" s="226"/>
      <x:c r="AD285" s="226"/>
      <x:c r="AE285" s="226"/>
      <x:c r="AF285" s="226"/>
      <x:c r="AG285" s="226"/>
      <x:c r="AH285" s="226"/>
      <x:c r="AI285" s="226"/>
      <x:c r="AJ285" s="226"/>
      <x:c r="AK285" s="226"/>
      <x:c r="AL285" s="226"/>
    </x:row>
    <x:row r="286" spans="1:39" x14ac:dyDescent="0.3">
      <x:c r="B286" s="226"/>
      <x:c r="E286" s="272"/>
      <x:c r="F286" s="226"/>
      <x:c r="G286" s="226"/>
      <x:c r="H286" s="226"/>
      <x:c r="I286" s="226"/>
      <x:c r="J286" s="226"/>
      <x:c r="L286" s="226"/>
      <x:c r="M286" s="226"/>
      <x:c r="N286" s="226"/>
      <x:c r="O286" s="226"/>
      <x:c r="P286" s="226"/>
      <x:c r="Q286" s="226"/>
      <x:c r="R286" s="226"/>
      <x:c r="S286" s="226"/>
      <x:c r="T286" s="226"/>
      <x:c r="U286" s="226"/>
      <x:c r="V286" s="226"/>
      <x:c r="W286" s="226"/>
      <x:c r="X286" s="226"/>
      <x:c r="Y286" s="226"/>
      <x:c r="Z286" s="226"/>
      <x:c r="AA286" s="226"/>
      <x:c r="AB286" s="226"/>
      <x:c r="AC286" s="226"/>
      <x:c r="AD286" s="226"/>
      <x:c r="AE286" s="226"/>
      <x:c r="AF286" s="226"/>
      <x:c r="AG286" s="226"/>
      <x:c r="AH286" s="226"/>
      <x:c r="AI286" s="226"/>
      <x:c r="AJ286" s="226"/>
      <x:c r="AK286" s="226"/>
      <x:c r="AL286" s="226"/>
    </x:row>
    <x:row r="287" spans="1:39" x14ac:dyDescent="0.3">
      <x:c r="B287" s="226"/>
      <x:c r="E287" s="272"/>
      <x:c r="F287" s="226"/>
      <x:c r="G287" s="226"/>
      <x:c r="H287" s="226"/>
      <x:c r="I287" s="226"/>
      <x:c r="J287" s="226"/>
      <x:c r="L287" s="226"/>
      <x:c r="M287" s="226"/>
      <x:c r="N287" s="226"/>
      <x:c r="O287" s="226"/>
      <x:c r="P287" s="226"/>
      <x:c r="Q287" s="226"/>
      <x:c r="R287" s="226"/>
      <x:c r="S287" s="226"/>
      <x:c r="T287" s="226"/>
      <x:c r="U287" s="226"/>
      <x:c r="V287" s="226"/>
      <x:c r="W287" s="226"/>
      <x:c r="X287" s="226"/>
      <x:c r="Y287" s="226"/>
      <x:c r="Z287" s="226"/>
      <x:c r="AA287" s="226"/>
      <x:c r="AB287" s="226"/>
      <x:c r="AC287" s="226"/>
      <x:c r="AD287" s="226"/>
      <x:c r="AE287" s="226"/>
      <x:c r="AF287" s="226"/>
      <x:c r="AG287" s="226"/>
      <x:c r="AH287" s="226"/>
      <x:c r="AI287" s="226"/>
      <x:c r="AJ287" s="226"/>
      <x:c r="AK287" s="226"/>
      <x:c r="AL287" s="226"/>
    </x:row>
    <x:row r="288" spans="1:39" x14ac:dyDescent="0.3">
      <x:c r="B288" s="226"/>
      <x:c r="E288" s="272"/>
      <x:c r="F288" s="226"/>
      <x:c r="G288" s="226"/>
      <x:c r="H288" s="226"/>
      <x:c r="I288" s="226"/>
      <x:c r="J288" s="226"/>
      <x:c r="L288" s="226"/>
      <x:c r="M288" s="226"/>
      <x:c r="N288" s="226"/>
      <x:c r="O288" s="226"/>
      <x:c r="P288" s="226"/>
      <x:c r="Q288" s="226"/>
      <x:c r="R288" s="226"/>
      <x:c r="S288" s="226"/>
      <x:c r="T288" s="226"/>
      <x:c r="U288" s="226"/>
      <x:c r="V288" s="226"/>
      <x:c r="W288" s="226"/>
      <x:c r="X288" s="226"/>
      <x:c r="Y288" s="226"/>
      <x:c r="Z288" s="226"/>
      <x:c r="AA288" s="226"/>
      <x:c r="AB288" s="226"/>
      <x:c r="AC288" s="226"/>
      <x:c r="AD288" s="226"/>
      <x:c r="AE288" s="226"/>
      <x:c r="AF288" s="226"/>
      <x:c r="AG288" s="226"/>
      <x:c r="AH288" s="226"/>
      <x:c r="AI288" s="226"/>
      <x:c r="AJ288" s="226"/>
      <x:c r="AK288" s="226"/>
      <x:c r="AL288" s="226"/>
    </x:row>
    <x:row r="289" spans="1:39" x14ac:dyDescent="0.3">
      <x:c r="B289" s="226"/>
      <x:c r="E289" s="272"/>
      <x:c r="F289" s="226"/>
      <x:c r="G289" s="226"/>
      <x:c r="H289" s="226"/>
      <x:c r="I289" s="226"/>
      <x:c r="J289" s="226"/>
      <x:c r="L289" s="226"/>
      <x:c r="M289" s="226"/>
      <x:c r="N289" s="226"/>
      <x:c r="O289" s="226"/>
      <x:c r="P289" s="226"/>
      <x:c r="Q289" s="226"/>
      <x:c r="R289" s="226"/>
      <x:c r="S289" s="226"/>
      <x:c r="T289" s="226"/>
      <x:c r="U289" s="226"/>
      <x:c r="V289" s="226"/>
      <x:c r="W289" s="226"/>
      <x:c r="X289" s="226"/>
      <x:c r="Y289" s="226"/>
      <x:c r="Z289" s="226"/>
      <x:c r="AA289" s="226"/>
      <x:c r="AB289" s="226"/>
      <x:c r="AC289" s="226"/>
      <x:c r="AD289" s="226"/>
      <x:c r="AE289" s="226"/>
      <x:c r="AF289" s="226"/>
      <x:c r="AG289" s="226"/>
      <x:c r="AH289" s="226"/>
      <x:c r="AI289" s="226"/>
      <x:c r="AJ289" s="226"/>
      <x:c r="AK289" s="226"/>
      <x:c r="AL289" s="226"/>
    </x:row>
    <x:row r="290" spans="1:39" x14ac:dyDescent="0.3">
      <x:c r="B290" s="226"/>
      <x:c r="E290" s="272"/>
      <x:c r="F290" s="226"/>
      <x:c r="G290" s="226"/>
      <x:c r="H290" s="226"/>
      <x:c r="I290" s="226"/>
      <x:c r="J290" s="226"/>
      <x:c r="L290" s="226"/>
      <x:c r="M290" s="226"/>
      <x:c r="N290" s="226"/>
      <x:c r="O290" s="226"/>
      <x:c r="P290" s="226"/>
      <x:c r="Q290" s="226"/>
      <x:c r="R290" s="226"/>
      <x:c r="S290" s="226"/>
      <x:c r="T290" s="226"/>
      <x:c r="U290" s="226"/>
      <x:c r="V290" s="226"/>
      <x:c r="W290" s="226"/>
      <x:c r="X290" s="226"/>
      <x:c r="Y290" s="226"/>
      <x:c r="Z290" s="226"/>
      <x:c r="AA290" s="226"/>
      <x:c r="AB290" s="226"/>
      <x:c r="AC290" s="226"/>
      <x:c r="AD290" s="226"/>
      <x:c r="AE290" s="226"/>
      <x:c r="AF290" s="226"/>
      <x:c r="AG290" s="226"/>
      <x:c r="AH290" s="226"/>
      <x:c r="AI290" s="226"/>
      <x:c r="AJ290" s="226"/>
      <x:c r="AK290" s="226"/>
      <x:c r="AL290" s="226"/>
    </x:row>
    <x:row r="291" spans="1:39" x14ac:dyDescent="0.3">
      <x:c r="B291" s="226"/>
      <x:c r="E291" s="272"/>
      <x:c r="F291" s="222"/>
      <x:c r="G291" s="226"/>
      <x:c r="H291" s="226"/>
      <x:c r="I291" s="226"/>
      <x:c r="J291" s="222"/>
      <x:c r="L291" s="226"/>
      <x:c r="M291" s="226"/>
      <x:c r="N291" s="226"/>
      <x:c r="O291" s="226"/>
      <x:c r="P291" s="226"/>
      <x:c r="Q291" s="226"/>
      <x:c r="R291" s="226"/>
      <x:c r="S291" s="226"/>
      <x:c r="T291" s="226"/>
      <x:c r="U291" s="226"/>
      <x:c r="V291" s="226"/>
      <x:c r="W291" s="226"/>
      <x:c r="X291" s="226"/>
      <x:c r="Y291" s="226"/>
      <x:c r="Z291" s="226"/>
      <x:c r="AA291" s="226"/>
      <x:c r="AB291" s="226"/>
      <x:c r="AC291" s="226"/>
      <x:c r="AD291" s="226"/>
      <x:c r="AE291" s="226"/>
      <x:c r="AF291" s="226"/>
      <x:c r="AG291" s="226"/>
      <x:c r="AH291" s="226"/>
      <x:c r="AI291" s="226"/>
      <x:c r="AJ291" s="226"/>
      <x:c r="AK291" s="226"/>
      <x:c r="AL291" s="226"/>
    </x:row>
    <x:row r="292" spans="1:39" x14ac:dyDescent="0.3">
      <x:c r="B292" s="226"/>
      <x:c r="E292" s="272"/>
      <x:c r="F292" s="222"/>
      <x:c r="G292" s="226"/>
      <x:c r="H292" s="226"/>
      <x:c r="I292" s="226"/>
      <x:c r="J292" s="222"/>
      <x:c r="L292" s="226"/>
      <x:c r="M292" s="226"/>
      <x:c r="N292" s="226"/>
      <x:c r="O292" s="226"/>
      <x:c r="P292" s="226"/>
      <x:c r="Q292" s="226"/>
      <x:c r="R292" s="226"/>
      <x:c r="S292" s="226"/>
      <x:c r="T292" s="226"/>
      <x:c r="U292" s="226"/>
      <x:c r="V292" s="226"/>
      <x:c r="W292" s="226"/>
      <x:c r="X292" s="226"/>
      <x:c r="Y292" s="226"/>
      <x:c r="Z292" s="226"/>
      <x:c r="AA292" s="226"/>
      <x:c r="AB292" s="226"/>
      <x:c r="AC292" s="226"/>
      <x:c r="AD292" s="226"/>
      <x:c r="AE292" s="226"/>
      <x:c r="AF292" s="226"/>
      <x:c r="AG292" s="226"/>
      <x:c r="AH292" s="226"/>
      <x:c r="AI292" s="226"/>
      <x:c r="AJ292" s="226"/>
      <x:c r="AK292" s="226"/>
      <x:c r="AL292" s="226"/>
    </x:row>
    <x:row r="293" spans="1:39" x14ac:dyDescent="0.3">
      <x:c r="B293" s="226"/>
      <x:c r="E293" s="272"/>
      <x:c r="F293" s="222"/>
      <x:c r="G293" s="226"/>
      <x:c r="H293" s="226"/>
      <x:c r="I293" s="226"/>
      <x:c r="J293" s="222"/>
      <x:c r="L293" s="226"/>
      <x:c r="M293" s="226"/>
      <x:c r="N293" s="226"/>
      <x:c r="O293" s="226"/>
      <x:c r="P293" s="226"/>
      <x:c r="Q293" s="226"/>
      <x:c r="R293" s="226"/>
      <x:c r="S293" s="226"/>
      <x:c r="T293" s="226"/>
      <x:c r="U293" s="226"/>
      <x:c r="V293" s="226"/>
      <x:c r="W293" s="226"/>
      <x:c r="X293" s="226"/>
      <x:c r="Y293" s="226"/>
      <x:c r="Z293" s="226"/>
      <x:c r="AA293" s="226"/>
      <x:c r="AB293" s="226"/>
      <x:c r="AC293" s="226"/>
      <x:c r="AD293" s="226"/>
      <x:c r="AE293" s="226"/>
      <x:c r="AF293" s="226"/>
      <x:c r="AG293" s="226"/>
      <x:c r="AH293" s="226"/>
      <x:c r="AI293" s="226"/>
      <x:c r="AJ293" s="226"/>
      <x:c r="AK293" s="226"/>
      <x:c r="AL293" s="226"/>
    </x:row>
    <x:row r="294" spans="1:39" x14ac:dyDescent="0.3">
      <x:c r="B294" s="226"/>
      <x:c r="E294" s="272"/>
      <x:c r="F294" s="222"/>
      <x:c r="G294" s="226"/>
      <x:c r="H294" s="226"/>
      <x:c r="I294" s="226"/>
      <x:c r="J294" s="222"/>
      <x:c r="L294" s="226"/>
      <x:c r="M294" s="226"/>
      <x:c r="N294" s="226"/>
      <x:c r="O294" s="226"/>
      <x:c r="P294" s="226"/>
      <x:c r="Q294" s="226"/>
      <x:c r="R294" s="226"/>
      <x:c r="S294" s="226"/>
      <x:c r="T294" s="226"/>
      <x:c r="U294" s="226"/>
      <x:c r="V294" s="226"/>
      <x:c r="W294" s="226"/>
      <x:c r="X294" s="226"/>
      <x:c r="Y294" s="226"/>
      <x:c r="Z294" s="226"/>
      <x:c r="AA294" s="226"/>
      <x:c r="AB294" s="226"/>
      <x:c r="AC294" s="226"/>
      <x:c r="AD294" s="226"/>
      <x:c r="AE294" s="226"/>
      <x:c r="AF294" s="226"/>
      <x:c r="AG294" s="226"/>
      <x:c r="AH294" s="226"/>
      <x:c r="AI294" s="226"/>
      <x:c r="AJ294" s="226"/>
      <x:c r="AK294" s="226"/>
      <x:c r="AL294" s="226"/>
    </x:row>
    <x:row r="295" spans="1:39" x14ac:dyDescent="0.3">
      <x:c r="B295" s="226"/>
      <x:c r="E295" s="272"/>
      <x:c r="F295" s="222"/>
      <x:c r="G295" s="226"/>
      <x:c r="H295" s="226"/>
      <x:c r="I295" s="226"/>
      <x:c r="J295" s="222"/>
      <x:c r="L295" s="226"/>
      <x:c r="M295" s="226"/>
      <x:c r="N295" s="226"/>
      <x:c r="O295" s="226"/>
      <x:c r="P295" s="226"/>
      <x:c r="Q295" s="226"/>
      <x:c r="R295" s="226"/>
      <x:c r="S295" s="226"/>
      <x:c r="T295" s="226"/>
      <x:c r="U295" s="226"/>
      <x:c r="V295" s="226"/>
      <x:c r="W295" s="226"/>
      <x:c r="X295" s="226"/>
      <x:c r="Y295" s="226"/>
      <x:c r="Z295" s="226"/>
      <x:c r="AA295" s="226"/>
      <x:c r="AB295" s="226"/>
      <x:c r="AC295" s="226"/>
      <x:c r="AD295" s="226"/>
      <x:c r="AE295" s="226"/>
      <x:c r="AF295" s="226"/>
      <x:c r="AG295" s="226"/>
      <x:c r="AH295" s="226"/>
      <x:c r="AI295" s="226"/>
      <x:c r="AJ295" s="226"/>
      <x:c r="AK295" s="226"/>
      <x:c r="AL295" s="226"/>
    </x:row>
    <x:row r="296" spans="1:39" x14ac:dyDescent="0.3">
      <x:c r="B296" s="226"/>
      <x:c r="E296" s="272"/>
      <x:c r="F296" s="226"/>
      <x:c r="G296" s="226"/>
      <x:c r="H296" s="226"/>
      <x:c r="I296" s="226"/>
      <x:c r="J296" s="226"/>
      <x:c r="L296" s="226"/>
      <x:c r="M296" s="226"/>
      <x:c r="N296" s="226"/>
      <x:c r="O296" s="226"/>
      <x:c r="P296" s="226"/>
      <x:c r="Q296" s="226"/>
      <x:c r="R296" s="226"/>
      <x:c r="S296" s="226"/>
      <x:c r="T296" s="226"/>
      <x:c r="U296" s="226"/>
      <x:c r="V296" s="226"/>
      <x:c r="W296" s="226"/>
      <x:c r="X296" s="226"/>
      <x:c r="Y296" s="226"/>
      <x:c r="Z296" s="226"/>
      <x:c r="AA296" s="226"/>
      <x:c r="AB296" s="226"/>
      <x:c r="AC296" s="226"/>
      <x:c r="AD296" s="226"/>
      <x:c r="AE296" s="226"/>
      <x:c r="AF296" s="226"/>
      <x:c r="AG296" s="226"/>
      <x:c r="AH296" s="226"/>
      <x:c r="AI296" s="226"/>
      <x:c r="AJ296" s="226"/>
      <x:c r="AK296" s="226"/>
      <x:c r="AL296" s="226"/>
    </x:row>
    <x:row r="297" spans="1:39" x14ac:dyDescent="0.3">
      <x:c r="B297" s="226"/>
      <x:c r="E297" s="272"/>
      <x:c r="F297" s="226"/>
      <x:c r="G297" s="226"/>
      <x:c r="H297" s="226"/>
      <x:c r="I297" s="226"/>
      <x:c r="J297" s="226"/>
      <x:c r="L297" s="226"/>
      <x:c r="M297" s="226"/>
      <x:c r="N297" s="226"/>
      <x:c r="O297" s="226"/>
      <x:c r="P297" s="226"/>
      <x:c r="Q297" s="226"/>
      <x:c r="R297" s="226"/>
      <x:c r="S297" s="226"/>
      <x:c r="T297" s="226"/>
      <x:c r="U297" s="226"/>
      <x:c r="V297" s="226"/>
      <x:c r="W297" s="226"/>
      <x:c r="X297" s="226"/>
      <x:c r="Y297" s="226"/>
      <x:c r="Z297" s="226"/>
      <x:c r="AA297" s="226"/>
      <x:c r="AB297" s="226"/>
      <x:c r="AC297" s="226"/>
      <x:c r="AD297" s="226"/>
      <x:c r="AE297" s="226"/>
      <x:c r="AF297" s="226"/>
      <x:c r="AG297" s="226"/>
      <x:c r="AH297" s="226"/>
      <x:c r="AI297" s="226"/>
      <x:c r="AJ297" s="226"/>
      <x:c r="AK297" s="226"/>
      <x:c r="AL297" s="226"/>
    </x:row>
    <x:row r="298" spans="1:39" x14ac:dyDescent="0.3">
      <x:c r="B298" s="226"/>
      <x:c r="E298" s="272"/>
      <x:c r="F298" s="226"/>
      <x:c r="G298" s="226"/>
      <x:c r="H298" s="226"/>
      <x:c r="I298" s="226"/>
      <x:c r="J298" s="226"/>
      <x:c r="L298" s="226"/>
      <x:c r="M298" s="226"/>
      <x:c r="N298" s="226"/>
      <x:c r="O298" s="226"/>
      <x:c r="P298" s="226"/>
      <x:c r="Q298" s="226"/>
      <x:c r="R298" s="226"/>
      <x:c r="S298" s="226"/>
      <x:c r="T298" s="226"/>
      <x:c r="U298" s="226"/>
      <x:c r="V298" s="226"/>
      <x:c r="W298" s="226"/>
      <x:c r="X298" s="226"/>
      <x:c r="Y298" s="226"/>
      <x:c r="Z298" s="226"/>
      <x:c r="AA298" s="226"/>
      <x:c r="AB298" s="226"/>
      <x:c r="AC298" s="226"/>
      <x:c r="AD298" s="226"/>
      <x:c r="AE298" s="226"/>
      <x:c r="AF298" s="226"/>
      <x:c r="AG298" s="226"/>
      <x:c r="AH298" s="226"/>
      <x:c r="AI298" s="226"/>
      <x:c r="AJ298" s="226"/>
      <x:c r="AK298" s="226"/>
      <x:c r="AL298" s="226"/>
    </x:row>
    <x:row r="299" spans="1:39" x14ac:dyDescent="0.3">
      <x:c r="B299" s="226"/>
      <x:c r="E299" s="272"/>
      <x:c r="F299" s="226"/>
      <x:c r="G299" s="226"/>
      <x:c r="H299" s="226"/>
      <x:c r="I299" s="226"/>
      <x:c r="J299" s="226"/>
      <x:c r="L299" s="226"/>
      <x:c r="M299" s="226"/>
      <x:c r="N299" s="226"/>
      <x:c r="O299" s="226"/>
      <x:c r="P299" s="226"/>
      <x:c r="Q299" s="226"/>
      <x:c r="R299" s="226"/>
      <x:c r="S299" s="226"/>
      <x:c r="T299" s="226"/>
      <x:c r="U299" s="226"/>
      <x:c r="V299" s="226"/>
      <x:c r="W299" s="226"/>
      <x:c r="X299" s="226"/>
      <x:c r="Y299" s="226"/>
      <x:c r="Z299" s="226"/>
      <x:c r="AA299" s="226"/>
      <x:c r="AB299" s="226"/>
      <x:c r="AC299" s="226"/>
      <x:c r="AD299" s="226"/>
      <x:c r="AE299" s="226"/>
      <x:c r="AF299" s="226"/>
      <x:c r="AG299" s="226"/>
      <x:c r="AH299" s="226"/>
      <x:c r="AI299" s="226"/>
      <x:c r="AJ299" s="226"/>
      <x:c r="AK299" s="226"/>
      <x:c r="AL299" s="226"/>
    </x:row>
    <x:row r="300" spans="1:39" x14ac:dyDescent="0.3">
      <x:c r="B300" s="226"/>
      <x:c r="E300" s="272"/>
      <x:c r="F300" s="226"/>
      <x:c r="G300" s="226"/>
      <x:c r="H300" s="226"/>
      <x:c r="I300" s="226"/>
      <x:c r="J300" s="226"/>
      <x:c r="L300" s="226"/>
      <x:c r="M300" s="226"/>
      <x:c r="N300" s="226"/>
      <x:c r="O300" s="226"/>
      <x:c r="P300" s="226"/>
      <x:c r="Q300" s="226"/>
      <x:c r="R300" s="226"/>
      <x:c r="S300" s="226"/>
      <x:c r="T300" s="226"/>
      <x:c r="U300" s="226"/>
      <x:c r="V300" s="226"/>
      <x:c r="W300" s="226"/>
      <x:c r="X300" s="226"/>
      <x:c r="Y300" s="226"/>
      <x:c r="Z300" s="226"/>
      <x:c r="AA300" s="226"/>
      <x:c r="AB300" s="226"/>
      <x:c r="AC300" s="226"/>
      <x:c r="AD300" s="226"/>
      <x:c r="AE300" s="226"/>
      <x:c r="AF300" s="226"/>
      <x:c r="AG300" s="226"/>
      <x:c r="AH300" s="226"/>
      <x:c r="AI300" s="226"/>
      <x:c r="AJ300" s="226"/>
      <x:c r="AK300" s="226"/>
      <x:c r="AL300" s="226"/>
    </x:row>
    <x:row r="301" spans="1:39" x14ac:dyDescent="0.3">
      <x:c r="B301" s="226"/>
      <x:c r="E301" s="272"/>
      <x:c r="F301" s="226"/>
      <x:c r="G301" s="222"/>
      <x:c r="H301" s="226"/>
      <x:c r="I301" s="222"/>
      <x:c r="J301" s="222"/>
      <x:c r="L301" s="226"/>
      <x:c r="M301" s="226"/>
      <x:c r="N301" s="226"/>
      <x:c r="O301" s="226"/>
      <x:c r="P301" s="226"/>
      <x:c r="Q301" s="226"/>
      <x:c r="R301" s="226"/>
      <x:c r="S301" s="226"/>
      <x:c r="T301" s="226"/>
      <x:c r="U301" s="226"/>
      <x:c r="V301" s="226"/>
      <x:c r="W301" s="226"/>
      <x:c r="X301" s="226"/>
      <x:c r="Y301" s="226"/>
      <x:c r="Z301" s="226"/>
      <x:c r="AA301" s="226"/>
      <x:c r="AB301" s="222"/>
      <x:c r="AC301" s="226"/>
      <x:c r="AD301" s="226"/>
      <x:c r="AE301" s="226"/>
      <x:c r="AF301" s="226"/>
      <x:c r="AG301" s="226"/>
      <x:c r="AH301" s="226"/>
      <x:c r="AI301" s="226"/>
      <x:c r="AJ301" s="222"/>
      <x:c r="AK301" s="226"/>
    </x:row>
    <x:row r="302" spans="1:39" x14ac:dyDescent="0.3">
      <x:c r="B302" s="226"/>
      <x:c r="E302" s="272"/>
      <x:c r="F302" s="222"/>
      <x:c r="G302" s="226"/>
      <x:c r="H302" s="226"/>
      <x:c r="I302" s="222"/>
      <x:c r="J302" s="222"/>
      <x:c r="L302" s="226"/>
      <x:c r="M302" s="226"/>
      <x:c r="N302" s="226"/>
      <x:c r="O302" s="226"/>
      <x:c r="P302" s="226"/>
      <x:c r="Q302" s="226"/>
      <x:c r="R302" s="226"/>
      <x:c r="S302" s="226"/>
      <x:c r="T302" s="226"/>
      <x:c r="U302" s="226"/>
      <x:c r="V302" s="226"/>
      <x:c r="W302" s="226"/>
      <x:c r="X302" s="226"/>
      <x:c r="Y302" s="226"/>
      <x:c r="Z302" s="226"/>
      <x:c r="AA302" s="226"/>
      <x:c r="AB302" s="222"/>
      <x:c r="AC302" s="226"/>
      <x:c r="AD302" s="226"/>
      <x:c r="AE302" s="226"/>
      <x:c r="AF302" s="226"/>
      <x:c r="AG302" s="226"/>
      <x:c r="AH302" s="226"/>
      <x:c r="AI302" s="226"/>
      <x:c r="AJ302" s="222"/>
      <x:c r="AK302" s="226"/>
    </x:row>
    <x:row r="303" spans="1:39" x14ac:dyDescent="0.3">
      <x:c r="B303" s="226"/>
      <x:c r="E303" s="272"/>
      <x:c r="F303" s="222"/>
      <x:c r="G303" s="226"/>
      <x:c r="H303" s="226"/>
      <x:c r="I303" s="226"/>
      <x:c r="J303" s="222"/>
      <x:c r="L303" s="226"/>
      <x:c r="M303" s="226"/>
      <x:c r="N303" s="226"/>
      <x:c r="O303" s="226"/>
      <x:c r="P303" s="226"/>
      <x:c r="Q303" s="226"/>
      <x:c r="R303" s="226"/>
      <x:c r="S303" s="226"/>
      <x:c r="T303" s="226"/>
      <x:c r="U303" s="226"/>
      <x:c r="V303" s="226"/>
      <x:c r="W303" s="226"/>
      <x:c r="X303" s="226"/>
      <x:c r="Y303" s="226"/>
      <x:c r="Z303" s="226"/>
      <x:c r="AA303" s="226"/>
      <x:c r="AB303" s="226"/>
      <x:c r="AC303" s="226"/>
      <x:c r="AD303" s="226"/>
      <x:c r="AE303" s="226"/>
      <x:c r="AF303" s="226"/>
      <x:c r="AG303" s="226"/>
      <x:c r="AH303" s="226"/>
      <x:c r="AI303" s="226"/>
      <x:c r="AJ303" s="226"/>
      <x:c r="AK303" s="226"/>
    </x:row>
    <x:row r="304" spans="1:39" x14ac:dyDescent="0.3">
      <x:c r="B304" s="226"/>
      <x:c r="E304" s="272"/>
      <x:c r="F304" s="222"/>
      <x:c r="G304" s="226"/>
      <x:c r="H304" s="226"/>
      <x:c r="I304" s="222"/>
      <x:c r="J304" s="222"/>
      <x:c r="L304" s="226"/>
      <x:c r="M304" s="226"/>
      <x:c r="N304" s="226"/>
      <x:c r="O304" s="226"/>
      <x:c r="P304" s="226"/>
      <x:c r="Q304" s="226"/>
      <x:c r="R304" s="226"/>
      <x:c r="S304" s="226"/>
      <x:c r="T304" s="226"/>
      <x:c r="U304" s="226"/>
      <x:c r="V304" s="226"/>
      <x:c r="W304" s="226"/>
      <x:c r="X304" s="226"/>
      <x:c r="Y304" s="226"/>
      <x:c r="Z304" s="226"/>
      <x:c r="AA304" s="226"/>
      <x:c r="AB304" s="222"/>
      <x:c r="AC304" s="226"/>
      <x:c r="AD304" s="226"/>
      <x:c r="AE304" s="226"/>
      <x:c r="AF304" s="226"/>
      <x:c r="AG304" s="226"/>
      <x:c r="AH304" s="226"/>
      <x:c r="AI304" s="226"/>
      <x:c r="AJ304" s="222"/>
      <x:c r="AK304" s="226"/>
    </x:row>
    <x:row r="305" spans="1:39" x14ac:dyDescent="0.3">
      <x:c r="B305" s="226"/>
      <x:c r="E305" s="272"/>
      <x:c r="F305" s="222"/>
      <x:c r="G305" s="226"/>
      <x:c r="H305" s="226"/>
      <x:c r="I305" s="222"/>
      <x:c r="J305" s="222"/>
      <x:c r="L305" s="226"/>
      <x:c r="M305" s="226"/>
      <x:c r="N305" s="226"/>
      <x:c r="O305" s="226"/>
      <x:c r="P305" s="226"/>
      <x:c r="Q305" s="226"/>
      <x:c r="R305" s="226"/>
      <x:c r="S305" s="226"/>
      <x:c r="T305" s="226"/>
      <x:c r="U305" s="226"/>
      <x:c r="V305" s="226"/>
      <x:c r="W305" s="226"/>
      <x:c r="X305" s="226"/>
      <x:c r="Y305" s="226"/>
      <x:c r="Z305" s="226"/>
      <x:c r="AA305" s="226"/>
      <x:c r="AB305" s="222"/>
      <x:c r="AC305" s="226"/>
      <x:c r="AD305" s="226"/>
      <x:c r="AE305" s="226"/>
      <x:c r="AF305" s="226"/>
      <x:c r="AG305" s="226"/>
      <x:c r="AH305" s="226"/>
      <x:c r="AI305" s="226"/>
      <x:c r="AJ305" s="222"/>
      <x:c r="AK305" s="226"/>
    </x:row>
    <x:row r="306" spans="1:39" x14ac:dyDescent="0.3">
      <x:c r="B306" s="226"/>
      <x:c r="E306" s="272"/>
      <x:c r="F306" s="226"/>
      <x:c r="G306" s="222"/>
      <x:c r="H306" s="226"/>
      <x:c r="I306" s="222"/>
      <x:c r="J306" s="222"/>
      <x:c r="L306" s="226"/>
      <x:c r="M306" s="226"/>
      <x:c r="N306" s="226"/>
      <x:c r="O306" s="226"/>
      <x:c r="P306" s="226"/>
      <x:c r="Q306" s="226"/>
      <x:c r="R306" s="226"/>
      <x:c r="S306" s="226"/>
      <x:c r="T306" s="226"/>
      <x:c r="U306" s="226"/>
      <x:c r="V306" s="226"/>
      <x:c r="W306" s="226"/>
      <x:c r="X306" s="226"/>
      <x:c r="Y306" s="226"/>
      <x:c r="Z306" s="226"/>
      <x:c r="AA306" s="226"/>
      <x:c r="AB306" s="222"/>
      <x:c r="AC306" s="226"/>
      <x:c r="AD306" s="226"/>
      <x:c r="AE306" s="226"/>
      <x:c r="AF306" s="226"/>
      <x:c r="AG306" s="226"/>
      <x:c r="AH306" s="226"/>
      <x:c r="AI306" s="226"/>
      <x:c r="AJ306" s="222"/>
      <x:c r="AK306" s="226"/>
    </x:row>
    <x:row r="307" spans="1:39" x14ac:dyDescent="0.3">
      <x:c r="B307" s="226"/>
      <x:c r="E307" s="272"/>
      <x:c r="F307" s="222"/>
      <x:c r="G307" s="226"/>
      <x:c r="H307" s="226"/>
      <x:c r="I307" s="222"/>
      <x:c r="J307" s="222"/>
      <x:c r="L307" s="226"/>
      <x:c r="M307" s="226"/>
      <x:c r="N307" s="226"/>
      <x:c r="O307" s="226"/>
      <x:c r="P307" s="226"/>
      <x:c r="Q307" s="226"/>
      <x:c r="R307" s="226"/>
      <x:c r="S307" s="226"/>
      <x:c r="T307" s="226"/>
      <x:c r="U307" s="226"/>
      <x:c r="V307" s="226"/>
      <x:c r="W307" s="226"/>
      <x:c r="X307" s="226"/>
      <x:c r="Y307" s="226"/>
      <x:c r="Z307" s="226"/>
      <x:c r="AA307" s="226"/>
      <x:c r="AB307" s="222"/>
      <x:c r="AC307" s="226"/>
      <x:c r="AD307" s="226"/>
      <x:c r="AE307" s="226"/>
      <x:c r="AF307" s="226"/>
      <x:c r="AG307" s="226"/>
      <x:c r="AH307" s="226"/>
      <x:c r="AI307" s="226"/>
      <x:c r="AJ307" s="222"/>
      <x:c r="AK307" s="226"/>
    </x:row>
    <x:row r="308" spans="1:39" x14ac:dyDescent="0.3">
      <x:c r="B308" s="226"/>
      <x:c r="E308" s="272"/>
      <x:c r="F308" s="222"/>
      <x:c r="G308" s="226"/>
      <x:c r="H308" s="226"/>
      <x:c r="I308" s="226"/>
      <x:c r="J308" s="222"/>
      <x:c r="L308" s="226"/>
      <x:c r="M308" s="226"/>
      <x:c r="N308" s="226"/>
      <x:c r="O308" s="226"/>
      <x:c r="P308" s="226"/>
      <x:c r="Q308" s="226"/>
      <x:c r="R308" s="226"/>
      <x:c r="S308" s="226"/>
      <x:c r="T308" s="226"/>
      <x:c r="U308" s="226"/>
      <x:c r="V308" s="226"/>
      <x:c r="W308" s="226"/>
      <x:c r="X308" s="226"/>
      <x:c r="Y308" s="226"/>
      <x:c r="Z308" s="226"/>
      <x:c r="AA308" s="226"/>
      <x:c r="AB308" s="226"/>
      <x:c r="AC308" s="226"/>
      <x:c r="AD308" s="226"/>
      <x:c r="AE308" s="226"/>
      <x:c r="AF308" s="226"/>
      <x:c r="AG308" s="226"/>
      <x:c r="AH308" s="226"/>
      <x:c r="AI308" s="226"/>
      <x:c r="AJ308" s="226"/>
      <x:c r="AK308" s="226"/>
    </x:row>
    <x:row r="309" spans="1:39" x14ac:dyDescent="0.3">
      <x:c r="B309" s="226"/>
      <x:c r="E309" s="272"/>
      <x:c r="F309" s="222"/>
      <x:c r="G309" s="226"/>
      <x:c r="H309" s="226"/>
      <x:c r="I309" s="222"/>
      <x:c r="J309" s="222"/>
      <x:c r="L309" s="226"/>
      <x:c r="M309" s="226"/>
      <x:c r="N309" s="226"/>
      <x:c r="O309" s="226"/>
      <x:c r="P309" s="226"/>
      <x:c r="Q309" s="226"/>
      <x:c r="R309" s="226"/>
      <x:c r="S309" s="226"/>
      <x:c r="T309" s="226"/>
      <x:c r="U309" s="226"/>
      <x:c r="V309" s="226"/>
      <x:c r="W309" s="226"/>
      <x:c r="X309" s="226"/>
      <x:c r="Y309" s="226"/>
      <x:c r="Z309" s="226"/>
      <x:c r="AA309" s="226"/>
      <x:c r="AB309" s="222"/>
      <x:c r="AC309" s="226"/>
      <x:c r="AD309" s="226"/>
      <x:c r="AE309" s="226"/>
      <x:c r="AF309" s="226"/>
      <x:c r="AG309" s="226"/>
      <x:c r="AH309" s="226"/>
      <x:c r="AI309" s="226"/>
      <x:c r="AJ309" s="222"/>
      <x:c r="AK309" s="226"/>
    </x:row>
    <x:row r="310" spans="1:39" x14ac:dyDescent="0.3">
      <x:c r="B310" s="226"/>
      <x:c r="E310" s="272"/>
      <x:c r="F310" s="222"/>
      <x:c r="G310" s="226"/>
      <x:c r="H310" s="226"/>
      <x:c r="I310" s="222"/>
      <x:c r="J310" s="222"/>
      <x:c r="L310" s="226"/>
      <x:c r="M310" s="226"/>
      <x:c r="N310" s="226"/>
      <x:c r="O310" s="226"/>
      <x:c r="P310" s="226"/>
      <x:c r="Q310" s="226"/>
      <x:c r="R310" s="226"/>
      <x:c r="S310" s="226"/>
      <x:c r="T310" s="226"/>
      <x:c r="U310" s="226"/>
      <x:c r="V310" s="226"/>
      <x:c r="W310" s="226"/>
      <x:c r="X310" s="226"/>
      <x:c r="Y310" s="226"/>
      <x:c r="Z310" s="226"/>
      <x:c r="AA310" s="226"/>
      <x:c r="AB310" s="222"/>
      <x:c r="AC310" s="226"/>
      <x:c r="AD310" s="226"/>
      <x:c r="AE310" s="226"/>
      <x:c r="AF310" s="226"/>
      <x:c r="AG310" s="226"/>
      <x:c r="AH310" s="226"/>
      <x:c r="AI310" s="226"/>
      <x:c r="AJ310" s="222"/>
      <x:c r="AK310" s="226"/>
    </x:row>
    <x:row r="311" spans="1:39" x14ac:dyDescent="0.3">
      <x:c r="B311" s="226"/>
      <x:c r="E311" s="272"/>
      <x:c r="F311" s="226"/>
      <x:c r="G311" s="222"/>
      <x:c r="H311" s="226"/>
      <x:c r="I311" s="226"/>
      <x:c r="J311" s="222"/>
      <x:c r="L311" s="226"/>
      <x:c r="M311" s="226"/>
      <x:c r="N311" s="226"/>
      <x:c r="O311" s="226"/>
      <x:c r="P311" s="226"/>
      <x:c r="Q311" s="226"/>
      <x:c r="R311" s="226"/>
      <x:c r="S311" s="226"/>
      <x:c r="T311" s="226"/>
      <x:c r="U311" s="226"/>
      <x:c r="V311" s="226"/>
      <x:c r="W311" s="226"/>
      <x:c r="X311" s="226"/>
      <x:c r="Y311" s="226"/>
      <x:c r="Z311" s="226"/>
      <x:c r="AA311" s="226"/>
      <x:c r="AB311" s="226"/>
      <x:c r="AC311" s="226"/>
      <x:c r="AD311" s="226"/>
      <x:c r="AE311" s="226"/>
      <x:c r="AF311" s="226"/>
      <x:c r="AG311" s="226"/>
      <x:c r="AH311" s="226"/>
      <x:c r="AI311" s="226"/>
      <x:c r="AJ311" s="226"/>
      <x:c r="AK311" s="226"/>
    </x:row>
    <x:row r="312" spans="1:39" x14ac:dyDescent="0.3">
      <x:c r="B312" s="226"/>
      <x:c r="E312" s="272"/>
      <x:c r="F312" s="222"/>
      <x:c r="G312" s="226"/>
      <x:c r="H312" s="226"/>
      <x:c r="I312" s="226"/>
      <x:c r="J312" s="222"/>
      <x:c r="L312" s="226"/>
      <x:c r="M312" s="226"/>
      <x:c r="N312" s="226"/>
      <x:c r="O312" s="226"/>
      <x:c r="P312" s="226"/>
      <x:c r="Q312" s="226"/>
      <x:c r="R312" s="226"/>
      <x:c r="S312" s="226"/>
      <x:c r="T312" s="226"/>
      <x:c r="U312" s="226"/>
      <x:c r="V312" s="226"/>
      <x:c r="W312" s="226"/>
      <x:c r="X312" s="226"/>
      <x:c r="Y312" s="226"/>
      <x:c r="Z312" s="226"/>
      <x:c r="AA312" s="226"/>
      <x:c r="AB312" s="226"/>
      <x:c r="AC312" s="226"/>
      <x:c r="AD312" s="226"/>
      <x:c r="AE312" s="226"/>
      <x:c r="AF312" s="226"/>
      <x:c r="AG312" s="226"/>
      <x:c r="AH312" s="226"/>
      <x:c r="AI312" s="226"/>
      <x:c r="AJ312" s="226"/>
      <x:c r="AK312" s="226"/>
    </x:row>
    <x:row r="313" spans="1:39" x14ac:dyDescent="0.3">
      <x:c r="B313" s="226"/>
      <x:c r="E313" s="272"/>
      <x:c r="F313" s="222"/>
      <x:c r="G313" s="226"/>
      <x:c r="H313" s="226"/>
      <x:c r="I313" s="226"/>
      <x:c r="J313" s="222"/>
      <x:c r="L313" s="226"/>
      <x:c r="M313" s="226"/>
      <x:c r="N313" s="226"/>
      <x:c r="O313" s="226"/>
      <x:c r="P313" s="226"/>
      <x:c r="Q313" s="226"/>
      <x:c r="R313" s="226"/>
      <x:c r="S313" s="226"/>
      <x:c r="T313" s="226"/>
      <x:c r="U313" s="226"/>
      <x:c r="V313" s="226"/>
      <x:c r="W313" s="226"/>
      <x:c r="X313" s="226"/>
      <x:c r="Y313" s="226"/>
      <x:c r="Z313" s="226"/>
      <x:c r="AA313" s="226"/>
      <x:c r="AB313" s="226"/>
      <x:c r="AC313" s="226"/>
      <x:c r="AD313" s="226"/>
      <x:c r="AE313" s="226"/>
      <x:c r="AF313" s="226"/>
      <x:c r="AG313" s="226"/>
      <x:c r="AH313" s="226"/>
      <x:c r="AI313" s="226"/>
      <x:c r="AJ313" s="226"/>
      <x:c r="AK313" s="226"/>
    </x:row>
    <x:row r="314" spans="1:39" x14ac:dyDescent="0.3">
      <x:c r="B314" s="226"/>
      <x:c r="E314" s="272"/>
      <x:c r="F314" s="222"/>
      <x:c r="G314" s="226"/>
      <x:c r="H314" s="226"/>
      <x:c r="I314" s="226"/>
      <x:c r="J314" s="222"/>
      <x:c r="L314" s="226"/>
      <x:c r="M314" s="226"/>
      <x:c r="N314" s="226"/>
      <x:c r="O314" s="226"/>
      <x:c r="P314" s="226"/>
      <x:c r="Q314" s="226"/>
      <x:c r="R314" s="226"/>
      <x:c r="S314" s="226"/>
      <x:c r="T314" s="226"/>
      <x:c r="U314" s="226"/>
      <x:c r="V314" s="226"/>
      <x:c r="W314" s="226"/>
      <x:c r="X314" s="226"/>
      <x:c r="Y314" s="226"/>
      <x:c r="Z314" s="226"/>
      <x:c r="AA314" s="226"/>
      <x:c r="AB314" s="226"/>
      <x:c r="AC314" s="226"/>
      <x:c r="AD314" s="226"/>
      <x:c r="AE314" s="226"/>
      <x:c r="AF314" s="226"/>
      <x:c r="AG314" s="226"/>
      <x:c r="AH314" s="226"/>
      <x:c r="AI314" s="226"/>
      <x:c r="AJ314" s="226"/>
      <x:c r="AK314" s="226"/>
    </x:row>
    <x:row r="315" spans="1:39" x14ac:dyDescent="0.3">
      <x:c r="B315" s="226"/>
      <x:c r="E315" s="272"/>
      <x:c r="F315" s="222"/>
      <x:c r="G315" s="226"/>
      <x:c r="H315" s="226"/>
      <x:c r="I315" s="226"/>
      <x:c r="J315" s="222"/>
      <x:c r="L315" s="226"/>
      <x:c r="M315" s="226"/>
      <x:c r="N315" s="226"/>
      <x:c r="O315" s="226"/>
      <x:c r="P315" s="226"/>
      <x:c r="Q315" s="226"/>
      <x:c r="R315" s="226"/>
      <x:c r="S315" s="226"/>
      <x:c r="T315" s="226"/>
      <x:c r="U315" s="226"/>
      <x:c r="V315" s="226"/>
      <x:c r="W315" s="226"/>
      <x:c r="X315" s="226"/>
      <x:c r="Y315" s="226"/>
      <x:c r="Z315" s="226"/>
      <x:c r="AA315" s="226"/>
      <x:c r="AB315" s="226"/>
      <x:c r="AC315" s="226"/>
      <x:c r="AD315" s="226"/>
      <x:c r="AE315" s="226"/>
      <x:c r="AF315" s="226"/>
      <x:c r="AG315" s="226"/>
      <x:c r="AH315" s="226"/>
      <x:c r="AI315" s="226"/>
      <x:c r="AJ315" s="226"/>
      <x:c r="AK315" s="226"/>
    </x:row>
    <x:row r="316" spans="1:39" x14ac:dyDescent="0.3">
      <x:c r="B316" s="226"/>
      <x:c r="E316" s="272"/>
      <x:c r="F316" s="226"/>
      <x:c r="G316" s="222"/>
      <x:c r="H316" s="226"/>
      <x:c r="I316" s="226"/>
      <x:c r="J316" s="222"/>
      <x:c r="L316" s="226"/>
      <x:c r="M316" s="226"/>
      <x:c r="N316" s="226"/>
      <x:c r="O316" s="226"/>
      <x:c r="P316" s="226"/>
      <x:c r="Q316" s="226"/>
      <x:c r="R316" s="226"/>
      <x:c r="S316" s="226"/>
      <x:c r="T316" s="226"/>
      <x:c r="U316" s="226"/>
      <x:c r="V316" s="226"/>
      <x:c r="W316" s="226"/>
      <x:c r="X316" s="226"/>
      <x:c r="Y316" s="226"/>
      <x:c r="Z316" s="226"/>
      <x:c r="AA316" s="226"/>
      <x:c r="AB316" s="226"/>
      <x:c r="AC316" s="226"/>
      <x:c r="AD316" s="226"/>
      <x:c r="AE316" s="226"/>
      <x:c r="AF316" s="226"/>
      <x:c r="AG316" s="226"/>
      <x:c r="AH316" s="226"/>
      <x:c r="AI316" s="226"/>
      <x:c r="AJ316" s="226"/>
      <x:c r="AK316" s="226"/>
    </x:row>
    <x:row r="317" spans="1:39" x14ac:dyDescent="0.3">
      <x:c r="B317" s="226"/>
      <x:c r="E317" s="272"/>
      <x:c r="F317" s="222"/>
      <x:c r="G317" s="226"/>
      <x:c r="H317" s="226"/>
      <x:c r="I317" s="226"/>
      <x:c r="J317" s="222"/>
      <x:c r="L317" s="226"/>
      <x:c r="M317" s="226"/>
      <x:c r="N317" s="226"/>
      <x:c r="O317" s="226"/>
      <x:c r="P317" s="226"/>
      <x:c r="Q317" s="226"/>
      <x:c r="R317" s="226"/>
      <x:c r="S317" s="226"/>
      <x:c r="T317" s="226"/>
      <x:c r="U317" s="226"/>
      <x:c r="V317" s="226"/>
      <x:c r="W317" s="226"/>
      <x:c r="X317" s="226"/>
      <x:c r="Y317" s="226"/>
      <x:c r="Z317" s="226"/>
      <x:c r="AA317" s="226"/>
      <x:c r="AB317" s="226"/>
      <x:c r="AC317" s="226"/>
      <x:c r="AD317" s="226"/>
      <x:c r="AE317" s="226"/>
      <x:c r="AF317" s="226"/>
      <x:c r="AG317" s="226"/>
      <x:c r="AH317" s="226"/>
      <x:c r="AI317" s="226"/>
      <x:c r="AJ317" s="226"/>
      <x:c r="AK317" s="226"/>
    </x:row>
    <x:row r="318" spans="1:39" x14ac:dyDescent="0.3">
      <x:c r="B318" s="226"/>
      <x:c r="E318" s="272"/>
      <x:c r="F318" s="222"/>
      <x:c r="G318" s="226"/>
      <x:c r="H318" s="226"/>
      <x:c r="I318" s="226"/>
      <x:c r="J318" s="222"/>
      <x:c r="L318" s="226"/>
      <x:c r="M318" s="226"/>
      <x:c r="N318" s="226"/>
      <x:c r="O318" s="226"/>
      <x:c r="P318" s="226"/>
      <x:c r="Q318" s="226"/>
      <x:c r="R318" s="226"/>
      <x:c r="S318" s="226"/>
      <x:c r="T318" s="226"/>
      <x:c r="U318" s="226"/>
      <x:c r="V318" s="226"/>
      <x:c r="W318" s="226"/>
      <x:c r="X318" s="226"/>
      <x:c r="Y318" s="226"/>
      <x:c r="Z318" s="226"/>
      <x:c r="AA318" s="226"/>
      <x:c r="AB318" s="226"/>
      <x:c r="AC318" s="226"/>
      <x:c r="AD318" s="226"/>
      <x:c r="AE318" s="226"/>
      <x:c r="AF318" s="226"/>
      <x:c r="AG318" s="226"/>
      <x:c r="AH318" s="226"/>
      <x:c r="AI318" s="226"/>
      <x:c r="AJ318" s="226"/>
      <x:c r="AK318" s="226"/>
    </x:row>
    <x:row r="319" spans="1:39" x14ac:dyDescent="0.3">
      <x:c r="B319" s="226"/>
      <x:c r="E319" s="272"/>
      <x:c r="F319" s="222"/>
      <x:c r="G319" s="226"/>
      <x:c r="H319" s="226"/>
      <x:c r="I319" s="226"/>
      <x:c r="J319" s="222"/>
      <x:c r="L319" s="226"/>
      <x:c r="M319" s="226"/>
      <x:c r="N319" s="226"/>
      <x:c r="O319" s="226"/>
      <x:c r="P319" s="226"/>
      <x:c r="Q319" s="226"/>
      <x:c r="R319" s="226"/>
      <x:c r="S319" s="226"/>
      <x:c r="T319" s="226"/>
      <x:c r="U319" s="226"/>
      <x:c r="V319" s="226"/>
      <x:c r="W319" s="226"/>
      <x:c r="X319" s="226"/>
      <x:c r="Y319" s="226"/>
      <x:c r="Z319" s="226"/>
      <x:c r="AA319" s="226"/>
      <x:c r="AB319" s="226"/>
      <x:c r="AC319" s="226"/>
      <x:c r="AD319" s="226"/>
      <x:c r="AE319" s="226"/>
      <x:c r="AF319" s="226"/>
      <x:c r="AG319" s="226"/>
      <x:c r="AH319" s="226"/>
      <x:c r="AI319" s="226"/>
      <x:c r="AJ319" s="226"/>
      <x:c r="AK319" s="226"/>
    </x:row>
    <x:row r="320" spans="1:39" x14ac:dyDescent="0.3">
      <x:c r="B320" s="226"/>
      <x:c r="E320" s="272"/>
      <x:c r="F320" s="222"/>
      <x:c r="G320" s="226"/>
      <x:c r="H320" s="226"/>
      <x:c r="I320" s="226"/>
      <x:c r="J320" s="222"/>
      <x:c r="L320" s="226"/>
      <x:c r="M320" s="226"/>
      <x:c r="N320" s="226"/>
      <x:c r="O320" s="226"/>
      <x:c r="P320" s="226"/>
      <x:c r="Q320" s="226"/>
      <x:c r="R320" s="226"/>
      <x:c r="S320" s="226"/>
      <x:c r="T320" s="226"/>
      <x:c r="U320" s="226"/>
      <x:c r="V320" s="226"/>
      <x:c r="W320" s="226"/>
      <x:c r="X320" s="226"/>
      <x:c r="Y320" s="226"/>
      <x:c r="Z320" s="226"/>
      <x:c r="AA320" s="226"/>
      <x:c r="AB320" s="226"/>
      <x:c r="AC320" s="226"/>
      <x:c r="AD320" s="226"/>
      <x:c r="AE320" s="226"/>
      <x:c r="AF320" s="226"/>
      <x:c r="AG320" s="226"/>
      <x:c r="AH320" s="226"/>
      <x:c r="AI320" s="226"/>
      <x:c r="AJ320" s="226"/>
      <x:c r="AK320" s="226"/>
    </x:row>
    <x:row r="321" spans="1:39" x14ac:dyDescent="0.3">
      <x:c r="B321" s="226"/>
      <x:c r="E321" s="272"/>
      <x:c r="F321" s="226"/>
      <x:c r="G321" s="222"/>
      <x:c r="H321" s="222"/>
      <x:c r="I321" s="222"/>
      <x:c r="J321" s="222"/>
      <x:c r="L321" s="222"/>
      <x:c r="M321" s="226"/>
      <x:c r="N321" s="226"/>
      <x:c r="O321" s="226"/>
      <x:c r="P321" s="226"/>
      <x:c r="Q321" s="226"/>
      <x:c r="R321" s="226"/>
      <x:c r="S321" s="226"/>
      <x:c r="T321" s="226"/>
      <x:c r="U321" s="226"/>
      <x:c r="V321" s="226"/>
      <x:c r="W321" s="226"/>
      <x:c r="X321" s="222"/>
      <x:c r="Y321" s="226"/>
      <x:c r="Z321" s="226"/>
      <x:c r="AA321" s="226"/>
      <x:c r="AB321" s="222"/>
      <x:c r="AC321" s="226"/>
      <x:c r="AD321" s="226"/>
      <x:c r="AE321" s="226"/>
      <x:c r="AF321" s="226"/>
      <x:c r="AG321" s="226"/>
      <x:c r="AH321" s="226"/>
      <x:c r="AI321" s="226"/>
      <x:c r="AJ321" s="222"/>
      <x:c r="AK321" s="226"/>
    </x:row>
    <x:row r="322" spans="1:39" x14ac:dyDescent="0.3">
      <x:c r="B322" s="226"/>
      <x:c r="E322" s="272"/>
      <x:c r="F322" s="222"/>
      <x:c r="G322" s="226"/>
      <x:c r="H322" s="226"/>
      <x:c r="I322" s="222"/>
      <x:c r="J322" s="222"/>
      <x:c r="L322" s="226"/>
      <x:c r="M322" s="226"/>
      <x:c r="N322" s="226"/>
      <x:c r="O322" s="226"/>
      <x:c r="P322" s="226"/>
      <x:c r="Q322" s="226"/>
      <x:c r="R322" s="226"/>
      <x:c r="S322" s="226"/>
      <x:c r="T322" s="226"/>
      <x:c r="U322" s="226"/>
      <x:c r="V322" s="226"/>
      <x:c r="W322" s="226"/>
      <x:c r="X322" s="226"/>
      <x:c r="Y322" s="226"/>
      <x:c r="Z322" s="226"/>
      <x:c r="AA322" s="226"/>
      <x:c r="AB322" s="222"/>
      <x:c r="AC322" s="226"/>
      <x:c r="AD322" s="226"/>
      <x:c r="AE322" s="226"/>
      <x:c r="AF322" s="226"/>
      <x:c r="AG322" s="226"/>
      <x:c r="AH322" s="226"/>
      <x:c r="AI322" s="226"/>
      <x:c r="AJ322" s="222"/>
      <x:c r="AK322" s="226"/>
    </x:row>
    <x:row r="323" spans="1:39" x14ac:dyDescent="0.3">
      <x:c r="B323" s="226"/>
      <x:c r="E323" s="272"/>
      <x:c r="F323" s="222"/>
      <x:c r="G323" s="226"/>
      <x:c r="H323" s="226"/>
      <x:c r="I323" s="226"/>
      <x:c r="J323" s="222"/>
      <x:c r="L323" s="226"/>
      <x:c r="M323" s="226"/>
      <x:c r="N323" s="226"/>
      <x:c r="O323" s="226"/>
      <x:c r="P323" s="226"/>
      <x:c r="Q323" s="226"/>
      <x:c r="R323" s="226"/>
      <x:c r="S323" s="226"/>
      <x:c r="T323" s="226"/>
      <x:c r="U323" s="226"/>
      <x:c r="V323" s="226"/>
      <x:c r="W323" s="226"/>
      <x:c r="X323" s="226"/>
      <x:c r="Y323" s="226"/>
      <x:c r="Z323" s="226"/>
      <x:c r="AA323" s="226"/>
      <x:c r="AB323" s="226"/>
      <x:c r="AC323" s="226"/>
      <x:c r="AD323" s="226"/>
      <x:c r="AE323" s="226"/>
      <x:c r="AF323" s="226"/>
      <x:c r="AG323" s="226"/>
      <x:c r="AH323" s="226"/>
      <x:c r="AI323" s="226"/>
      <x:c r="AJ323" s="226"/>
      <x:c r="AK323" s="226"/>
    </x:row>
    <x:row r="324" spans="1:39" x14ac:dyDescent="0.3">
      <x:c r="B324" s="226"/>
      <x:c r="E324" s="272"/>
      <x:c r="F324" s="222"/>
      <x:c r="G324" s="226"/>
      <x:c r="H324" s="226"/>
      <x:c r="I324" s="222"/>
      <x:c r="J324" s="222"/>
      <x:c r="L324" s="226"/>
      <x:c r="M324" s="226"/>
      <x:c r="N324" s="226"/>
      <x:c r="O324" s="226"/>
      <x:c r="P324" s="226"/>
      <x:c r="Q324" s="226"/>
      <x:c r="R324" s="226"/>
      <x:c r="S324" s="226"/>
      <x:c r="T324" s="226"/>
      <x:c r="U324" s="226"/>
      <x:c r="V324" s="226"/>
      <x:c r="W324" s="226"/>
      <x:c r="X324" s="226"/>
      <x:c r="Y324" s="226"/>
      <x:c r="Z324" s="226"/>
      <x:c r="AA324" s="226"/>
      <x:c r="AB324" s="222"/>
      <x:c r="AC324" s="226"/>
      <x:c r="AD324" s="226"/>
      <x:c r="AE324" s="226"/>
      <x:c r="AF324" s="226"/>
      <x:c r="AG324" s="226"/>
      <x:c r="AH324" s="226"/>
      <x:c r="AI324" s="226"/>
      <x:c r="AJ324" s="222"/>
      <x:c r="AK324" s="226"/>
    </x:row>
    <x:row r="325" spans="1:39" x14ac:dyDescent="0.3">
      <x:c r="B325" s="226"/>
      <x:c r="E325" s="272"/>
      <x:c r="F325" s="222"/>
      <x:c r="G325" s="226"/>
      <x:c r="H325" s="226"/>
      <x:c r="I325" s="222"/>
      <x:c r="J325" s="222"/>
      <x:c r="L325" s="226"/>
      <x:c r="M325" s="226"/>
      <x:c r="N325" s="226"/>
      <x:c r="O325" s="226"/>
      <x:c r="P325" s="226"/>
      <x:c r="Q325" s="226"/>
      <x:c r="R325" s="226"/>
      <x:c r="S325" s="226"/>
      <x:c r="T325" s="226"/>
      <x:c r="U325" s="226"/>
      <x:c r="V325" s="226"/>
      <x:c r="W325" s="226"/>
      <x:c r="X325" s="226"/>
      <x:c r="Y325" s="226"/>
      <x:c r="Z325" s="226"/>
      <x:c r="AA325" s="226"/>
      <x:c r="AB325" s="222"/>
      <x:c r="AC325" s="226"/>
      <x:c r="AD325" s="226"/>
      <x:c r="AE325" s="226"/>
      <x:c r="AF325" s="226"/>
      <x:c r="AG325" s="226"/>
      <x:c r="AH325" s="226"/>
      <x:c r="AI325" s="226"/>
      <x:c r="AJ325" s="222"/>
      <x:c r="AK325" s="226"/>
    </x:row>
    <x:row r="326" spans="1:39" x14ac:dyDescent="0.3">
      <x:c r="B326" s="226"/>
      <x:c r="E326" s="272"/>
      <x:c r="F326" s="226"/>
      <x:c r="G326" s="226"/>
      <x:c r="H326" s="226"/>
      <x:c r="I326" s="226"/>
      <x:c r="J326" s="226"/>
      <x:c r="L326" s="226"/>
      <x:c r="M326" s="226"/>
      <x:c r="N326" s="226"/>
      <x:c r="O326" s="226"/>
      <x:c r="P326" s="226"/>
      <x:c r="Q326" s="226"/>
      <x:c r="R326" s="226"/>
      <x:c r="S326" s="226"/>
      <x:c r="T326" s="226"/>
      <x:c r="U326" s="226"/>
      <x:c r="V326" s="226"/>
      <x:c r="W326" s="226"/>
      <x:c r="X326" s="226"/>
      <x:c r="Y326" s="226"/>
      <x:c r="Z326" s="226"/>
      <x:c r="AA326" s="226"/>
      <x:c r="AB326" s="226"/>
      <x:c r="AC326" s="226"/>
      <x:c r="AD326" s="226"/>
      <x:c r="AE326" s="226"/>
      <x:c r="AF326" s="226"/>
      <x:c r="AG326" s="226"/>
      <x:c r="AH326" s="226"/>
      <x:c r="AI326" s="226"/>
      <x:c r="AJ326" s="226"/>
      <x:c r="AK326" s="226"/>
    </x:row>
    <x:row r="327" spans="1:39" x14ac:dyDescent="0.3">
      <x:c r="B327" s="226"/>
      <x:c r="E327" s="272"/>
      <x:c r="F327" s="226"/>
      <x:c r="G327" s="226"/>
      <x:c r="H327" s="226"/>
      <x:c r="I327" s="226"/>
      <x:c r="J327" s="226"/>
      <x:c r="L327" s="226"/>
      <x:c r="M327" s="226"/>
      <x:c r="N327" s="226"/>
      <x:c r="O327" s="226"/>
      <x:c r="P327" s="226"/>
      <x:c r="Q327" s="226"/>
      <x:c r="R327" s="226"/>
      <x:c r="S327" s="226"/>
      <x:c r="T327" s="226"/>
      <x:c r="U327" s="226"/>
      <x:c r="V327" s="226"/>
      <x:c r="W327" s="226"/>
      <x:c r="X327" s="226"/>
      <x:c r="Y327" s="226"/>
      <x:c r="Z327" s="226"/>
      <x:c r="AA327" s="226"/>
      <x:c r="AB327" s="226"/>
      <x:c r="AC327" s="226"/>
      <x:c r="AD327" s="226"/>
      <x:c r="AE327" s="226"/>
      <x:c r="AF327" s="226"/>
      <x:c r="AG327" s="226"/>
      <x:c r="AH327" s="226"/>
      <x:c r="AI327" s="226"/>
      <x:c r="AJ327" s="226"/>
      <x:c r="AK327" s="226"/>
    </x:row>
    <x:row r="328" spans="1:39" x14ac:dyDescent="0.3">
      <x:c r="B328" s="226"/>
      <x:c r="E328" s="272"/>
      <x:c r="F328" s="226"/>
      <x:c r="G328" s="226"/>
      <x:c r="H328" s="226"/>
      <x:c r="I328" s="226"/>
      <x:c r="J328" s="226"/>
      <x:c r="L328" s="226"/>
      <x:c r="M328" s="226"/>
      <x:c r="N328" s="226"/>
      <x:c r="O328" s="226"/>
      <x:c r="P328" s="226"/>
      <x:c r="Q328" s="226"/>
      <x:c r="R328" s="226"/>
      <x:c r="S328" s="226"/>
      <x:c r="T328" s="226"/>
      <x:c r="U328" s="226"/>
      <x:c r="V328" s="226"/>
      <x:c r="W328" s="226"/>
      <x:c r="X328" s="226"/>
      <x:c r="Y328" s="226"/>
      <x:c r="Z328" s="226"/>
      <x:c r="AA328" s="226"/>
      <x:c r="AB328" s="226"/>
      <x:c r="AC328" s="226"/>
      <x:c r="AD328" s="226"/>
      <x:c r="AE328" s="226"/>
      <x:c r="AF328" s="226"/>
      <x:c r="AG328" s="226"/>
      <x:c r="AH328" s="226"/>
      <x:c r="AI328" s="226"/>
      <x:c r="AJ328" s="226"/>
      <x:c r="AK328" s="226"/>
    </x:row>
    <x:row r="329" spans="1:39" x14ac:dyDescent="0.3">
      <x:c r="B329" s="226"/>
      <x:c r="E329" s="272"/>
      <x:c r="F329" s="226"/>
      <x:c r="G329" s="226"/>
      <x:c r="H329" s="226"/>
      <x:c r="I329" s="226"/>
      <x:c r="J329" s="226"/>
      <x:c r="L329" s="226"/>
      <x:c r="M329" s="226"/>
      <x:c r="N329" s="226"/>
      <x:c r="O329" s="226"/>
      <x:c r="P329" s="226"/>
      <x:c r="Q329" s="226"/>
      <x:c r="R329" s="226"/>
      <x:c r="S329" s="226"/>
      <x:c r="T329" s="226"/>
      <x:c r="U329" s="226"/>
      <x:c r="V329" s="226"/>
      <x:c r="W329" s="226"/>
      <x:c r="X329" s="226"/>
      <x:c r="Y329" s="226"/>
      <x:c r="Z329" s="226"/>
      <x:c r="AA329" s="226"/>
      <x:c r="AB329" s="226"/>
      <x:c r="AC329" s="226"/>
      <x:c r="AD329" s="226"/>
      <x:c r="AE329" s="226"/>
      <x:c r="AF329" s="226"/>
      <x:c r="AG329" s="226"/>
      <x:c r="AH329" s="226"/>
      <x:c r="AI329" s="226"/>
      <x:c r="AJ329" s="226"/>
      <x:c r="AK329" s="226"/>
    </x:row>
    <x:row r="330" spans="1:39" x14ac:dyDescent="0.3">
      <x:c r="B330" s="226"/>
      <x:c r="E330" s="272"/>
      <x:c r="F330" s="226"/>
      <x:c r="G330" s="226"/>
      <x:c r="H330" s="226"/>
      <x:c r="I330" s="226"/>
      <x:c r="J330" s="226"/>
      <x:c r="L330" s="226"/>
      <x:c r="M330" s="226"/>
      <x:c r="N330" s="226"/>
      <x:c r="O330" s="226"/>
      <x:c r="P330" s="226"/>
      <x:c r="Q330" s="226"/>
      <x:c r="R330" s="226"/>
      <x:c r="S330" s="226"/>
      <x:c r="T330" s="226"/>
      <x:c r="U330" s="226"/>
      <x:c r="V330" s="226"/>
      <x:c r="W330" s="226"/>
      <x:c r="X330" s="226"/>
      <x:c r="Y330" s="226"/>
      <x:c r="Z330" s="226"/>
      <x:c r="AA330" s="226"/>
      <x:c r="AB330" s="226"/>
      <x:c r="AC330" s="226"/>
      <x:c r="AD330" s="226"/>
      <x:c r="AE330" s="226"/>
      <x:c r="AF330" s="226"/>
      <x:c r="AG330" s="226"/>
      <x:c r="AH330" s="226"/>
      <x:c r="AI330" s="226"/>
      <x:c r="AJ330" s="226"/>
      <x:c r="AK330" s="226"/>
    </x:row>
    <x:row r="331" spans="1:39" x14ac:dyDescent="0.3">
      <x:c r="B331" s="226"/>
      <x:c r="E331" s="272"/>
      <x:c r="F331" s="226"/>
      <x:c r="G331" s="222"/>
      <x:c r="H331" s="226"/>
      <x:c r="I331" s="226"/>
      <x:c r="J331" s="222"/>
      <x:c r="L331" s="226"/>
      <x:c r="M331" s="226"/>
      <x:c r="N331" s="226"/>
      <x:c r="O331" s="226"/>
      <x:c r="P331" s="226"/>
      <x:c r="Q331" s="226"/>
      <x:c r="R331" s="226"/>
      <x:c r="S331" s="226"/>
      <x:c r="T331" s="226"/>
      <x:c r="U331" s="226"/>
      <x:c r="V331" s="226"/>
      <x:c r="W331" s="226"/>
      <x:c r="X331" s="226"/>
      <x:c r="Y331" s="226"/>
      <x:c r="Z331" s="226"/>
      <x:c r="AA331" s="226"/>
      <x:c r="AB331" s="226"/>
      <x:c r="AC331" s="226"/>
      <x:c r="AD331" s="226"/>
      <x:c r="AE331" s="226"/>
      <x:c r="AF331" s="226"/>
      <x:c r="AG331" s="226"/>
      <x:c r="AH331" s="226"/>
      <x:c r="AI331" s="226"/>
      <x:c r="AJ331" s="226"/>
      <x:c r="AK331" s="226"/>
    </x:row>
    <x:row r="332" spans="1:39" x14ac:dyDescent="0.3">
      <x:c r="B332" s="226"/>
      <x:c r="E332" s="272"/>
      <x:c r="F332" s="222"/>
      <x:c r="G332" s="226"/>
      <x:c r="H332" s="226"/>
      <x:c r="I332" s="226"/>
      <x:c r="J332" s="222"/>
      <x:c r="L332" s="226"/>
      <x:c r="M332" s="226"/>
      <x:c r="N332" s="226"/>
      <x:c r="O332" s="226"/>
      <x:c r="P332" s="226"/>
      <x:c r="Q332" s="226"/>
      <x:c r="R332" s="226"/>
      <x:c r="S332" s="226"/>
      <x:c r="T332" s="226"/>
      <x:c r="U332" s="226"/>
      <x:c r="V332" s="226"/>
      <x:c r="W332" s="226"/>
      <x:c r="X332" s="226"/>
      <x:c r="Y332" s="226"/>
      <x:c r="Z332" s="226"/>
      <x:c r="AA332" s="226"/>
      <x:c r="AB332" s="226"/>
      <x:c r="AC332" s="226"/>
      <x:c r="AD332" s="226"/>
      <x:c r="AE332" s="226"/>
      <x:c r="AF332" s="226"/>
      <x:c r="AG332" s="226"/>
      <x:c r="AH332" s="226"/>
      <x:c r="AI332" s="226"/>
      <x:c r="AJ332" s="226"/>
      <x:c r="AK332" s="226"/>
    </x:row>
    <x:row r="333" spans="1:39" x14ac:dyDescent="0.3">
      <x:c r="B333" s="226"/>
      <x:c r="E333" s="272"/>
      <x:c r="F333" s="222"/>
      <x:c r="G333" s="226"/>
      <x:c r="H333" s="226"/>
      <x:c r="I333" s="226"/>
      <x:c r="J333" s="222"/>
      <x:c r="L333" s="226"/>
      <x:c r="M333" s="226"/>
      <x:c r="N333" s="226"/>
      <x:c r="O333" s="226"/>
      <x:c r="P333" s="226"/>
      <x:c r="Q333" s="226"/>
      <x:c r="R333" s="226"/>
      <x:c r="S333" s="226"/>
      <x:c r="T333" s="226"/>
      <x:c r="U333" s="226"/>
      <x:c r="V333" s="226"/>
      <x:c r="W333" s="226"/>
      <x:c r="X333" s="226"/>
      <x:c r="Y333" s="226"/>
      <x:c r="Z333" s="226"/>
      <x:c r="AA333" s="226"/>
      <x:c r="AB333" s="226"/>
      <x:c r="AC333" s="226"/>
      <x:c r="AD333" s="226"/>
      <x:c r="AE333" s="226"/>
      <x:c r="AF333" s="226"/>
      <x:c r="AG333" s="226"/>
      <x:c r="AH333" s="226"/>
      <x:c r="AI333" s="226"/>
      <x:c r="AJ333" s="226"/>
      <x:c r="AK333" s="226"/>
    </x:row>
    <x:row r="334" spans="1:39" x14ac:dyDescent="0.3">
      <x:c r="B334" s="226"/>
      <x:c r="E334" s="272"/>
      <x:c r="F334" s="222"/>
      <x:c r="G334" s="226"/>
      <x:c r="H334" s="226"/>
      <x:c r="I334" s="226"/>
      <x:c r="J334" s="222"/>
      <x:c r="L334" s="226"/>
      <x:c r="M334" s="226"/>
      <x:c r="N334" s="226"/>
      <x:c r="O334" s="226"/>
      <x:c r="P334" s="226"/>
      <x:c r="Q334" s="226"/>
      <x:c r="R334" s="226"/>
      <x:c r="S334" s="226"/>
      <x:c r="T334" s="226"/>
      <x:c r="U334" s="226"/>
      <x:c r="V334" s="226"/>
      <x:c r="W334" s="226"/>
      <x:c r="X334" s="226"/>
      <x:c r="Y334" s="226"/>
      <x:c r="Z334" s="226"/>
      <x:c r="AA334" s="226"/>
      <x:c r="AB334" s="226"/>
      <x:c r="AC334" s="226"/>
      <x:c r="AD334" s="226"/>
      <x:c r="AE334" s="226"/>
      <x:c r="AF334" s="226"/>
      <x:c r="AG334" s="226"/>
      <x:c r="AH334" s="226"/>
      <x:c r="AI334" s="226"/>
      <x:c r="AJ334" s="226"/>
      <x:c r="AK334" s="226"/>
    </x:row>
    <x:row r="335" spans="1:39" x14ac:dyDescent="0.3">
      <x:c r="B335" s="226"/>
      <x:c r="E335" s="272"/>
      <x:c r="F335" s="222"/>
      <x:c r="G335" s="226"/>
      <x:c r="H335" s="226"/>
      <x:c r="I335" s="226"/>
      <x:c r="J335" s="222"/>
      <x:c r="L335" s="226"/>
      <x:c r="M335" s="226"/>
      <x:c r="N335" s="226"/>
      <x:c r="O335" s="226"/>
      <x:c r="P335" s="226"/>
      <x:c r="Q335" s="226"/>
      <x:c r="R335" s="226"/>
      <x:c r="S335" s="226"/>
      <x:c r="T335" s="226"/>
      <x:c r="U335" s="226"/>
      <x:c r="V335" s="226"/>
      <x:c r="W335" s="226"/>
      <x:c r="X335" s="226"/>
      <x:c r="Y335" s="226"/>
      <x:c r="Z335" s="226"/>
      <x:c r="AA335" s="226"/>
      <x:c r="AB335" s="226"/>
      <x:c r="AC335" s="226"/>
      <x:c r="AD335" s="226"/>
      <x:c r="AE335" s="226"/>
      <x:c r="AF335" s="226"/>
      <x:c r="AG335" s="226"/>
      <x:c r="AH335" s="226"/>
      <x:c r="AI335" s="226"/>
      <x:c r="AJ335" s="226"/>
      <x:c r="AK335" s="226"/>
    </x:row>
    <x:row r="336" spans="1:39" x14ac:dyDescent="0.3">
      <x:c r="B336" s="226"/>
      <x:c r="E336" s="272"/>
      <x:c r="F336" s="226"/>
      <x:c r="G336" s="222"/>
      <x:c r="H336" s="226"/>
      <x:c r="I336" s="226"/>
      <x:c r="J336" s="222"/>
      <x:c r="L336" s="226"/>
      <x:c r="M336" s="226"/>
      <x:c r="N336" s="226"/>
      <x:c r="O336" s="226"/>
      <x:c r="P336" s="226"/>
      <x:c r="Q336" s="226"/>
      <x:c r="R336" s="226"/>
      <x:c r="S336" s="226"/>
      <x:c r="T336" s="226"/>
      <x:c r="U336" s="226"/>
      <x:c r="V336" s="226"/>
      <x:c r="W336" s="226"/>
      <x:c r="X336" s="226"/>
      <x:c r="Y336" s="226"/>
      <x:c r="Z336" s="226"/>
      <x:c r="AA336" s="226"/>
      <x:c r="AB336" s="226"/>
      <x:c r="AC336" s="226"/>
      <x:c r="AD336" s="226"/>
      <x:c r="AE336" s="226"/>
      <x:c r="AF336" s="226"/>
      <x:c r="AG336" s="226"/>
      <x:c r="AH336" s="226"/>
      <x:c r="AI336" s="226"/>
      <x:c r="AJ336" s="226"/>
      <x:c r="AK336" s="226"/>
    </x:row>
    <x:row r="337" spans="1:39" x14ac:dyDescent="0.3">
      <x:c r="B337" s="226"/>
      <x:c r="E337" s="272"/>
      <x:c r="F337" s="222"/>
      <x:c r="G337" s="226"/>
      <x:c r="H337" s="226"/>
      <x:c r="I337" s="226"/>
      <x:c r="J337" s="222"/>
      <x:c r="L337" s="226"/>
      <x:c r="M337" s="226"/>
      <x:c r="N337" s="226"/>
      <x:c r="O337" s="226"/>
      <x:c r="P337" s="226"/>
      <x:c r="Q337" s="226"/>
      <x:c r="R337" s="226"/>
      <x:c r="S337" s="226"/>
      <x:c r="T337" s="226"/>
      <x:c r="U337" s="226"/>
      <x:c r="V337" s="226"/>
      <x:c r="W337" s="226"/>
      <x:c r="X337" s="226"/>
      <x:c r="Y337" s="226"/>
      <x:c r="Z337" s="226"/>
      <x:c r="AA337" s="226"/>
      <x:c r="AB337" s="226"/>
      <x:c r="AC337" s="226"/>
      <x:c r="AD337" s="226"/>
      <x:c r="AE337" s="226"/>
      <x:c r="AF337" s="226"/>
      <x:c r="AG337" s="226"/>
      <x:c r="AH337" s="226"/>
      <x:c r="AI337" s="226"/>
      <x:c r="AJ337" s="226"/>
      <x:c r="AK337" s="226"/>
    </x:row>
    <x:row r="338" spans="1:39" x14ac:dyDescent="0.3">
      <x:c r="B338" s="226"/>
      <x:c r="E338" s="272"/>
      <x:c r="F338" s="222"/>
      <x:c r="G338" s="226"/>
      <x:c r="H338" s="226"/>
      <x:c r="I338" s="226"/>
      <x:c r="J338" s="222"/>
      <x:c r="L338" s="226"/>
      <x:c r="M338" s="226"/>
      <x:c r="N338" s="226"/>
      <x:c r="O338" s="226"/>
      <x:c r="P338" s="226"/>
      <x:c r="Q338" s="226"/>
      <x:c r="R338" s="226"/>
      <x:c r="S338" s="226"/>
      <x:c r="T338" s="226"/>
      <x:c r="U338" s="226"/>
      <x:c r="V338" s="226"/>
      <x:c r="W338" s="226"/>
      <x:c r="X338" s="226"/>
      <x:c r="Y338" s="226"/>
      <x:c r="Z338" s="226"/>
      <x:c r="AA338" s="226"/>
      <x:c r="AB338" s="226"/>
      <x:c r="AC338" s="226"/>
      <x:c r="AD338" s="226"/>
      <x:c r="AE338" s="226"/>
      <x:c r="AF338" s="226"/>
      <x:c r="AG338" s="226"/>
      <x:c r="AH338" s="226"/>
      <x:c r="AI338" s="226"/>
      <x:c r="AJ338" s="226"/>
      <x:c r="AK338" s="226"/>
    </x:row>
    <x:row r="339" spans="1:39" x14ac:dyDescent="0.3">
      <x:c r="B339" s="226"/>
      <x:c r="E339" s="272"/>
      <x:c r="F339" s="222"/>
      <x:c r="G339" s="226"/>
      <x:c r="H339" s="226"/>
      <x:c r="I339" s="226"/>
      <x:c r="J339" s="222"/>
      <x:c r="L339" s="226"/>
      <x:c r="M339" s="226"/>
      <x:c r="N339" s="226"/>
      <x:c r="O339" s="226"/>
      <x:c r="P339" s="226"/>
      <x:c r="Q339" s="226"/>
      <x:c r="R339" s="226"/>
      <x:c r="S339" s="226"/>
      <x:c r="T339" s="226"/>
      <x:c r="U339" s="226"/>
      <x:c r="V339" s="226"/>
      <x:c r="W339" s="226"/>
      <x:c r="X339" s="226"/>
      <x:c r="Y339" s="226"/>
      <x:c r="Z339" s="226"/>
      <x:c r="AA339" s="226"/>
      <x:c r="AB339" s="226"/>
      <x:c r="AC339" s="226"/>
      <x:c r="AD339" s="226"/>
      <x:c r="AE339" s="226"/>
      <x:c r="AF339" s="226"/>
      <x:c r="AG339" s="226"/>
      <x:c r="AH339" s="226"/>
      <x:c r="AI339" s="226"/>
      <x:c r="AJ339" s="226"/>
      <x:c r="AK339" s="226"/>
    </x:row>
    <x:row r="340" spans="1:39" x14ac:dyDescent="0.3">
      <x:c r="B340" s="226"/>
      <x:c r="E340" s="272"/>
      <x:c r="F340" s="222"/>
      <x:c r="G340" s="226"/>
      <x:c r="H340" s="226"/>
      <x:c r="I340" s="226"/>
      <x:c r="J340" s="222"/>
      <x:c r="L340" s="226"/>
      <x:c r="M340" s="226"/>
      <x:c r="N340" s="226"/>
      <x:c r="O340" s="226"/>
      <x:c r="P340" s="226"/>
      <x:c r="Q340" s="226"/>
      <x:c r="R340" s="226"/>
      <x:c r="S340" s="226"/>
      <x:c r="T340" s="226"/>
      <x:c r="U340" s="226"/>
      <x:c r="V340" s="226"/>
      <x:c r="W340" s="226"/>
      <x:c r="X340" s="226"/>
      <x:c r="Y340" s="226"/>
      <x:c r="Z340" s="226"/>
      <x:c r="AA340" s="226"/>
      <x:c r="AB340" s="226"/>
      <x:c r="AC340" s="226"/>
      <x:c r="AD340" s="226"/>
      <x:c r="AE340" s="226"/>
      <x:c r="AF340" s="226"/>
      <x:c r="AG340" s="226"/>
      <x:c r="AH340" s="226"/>
      <x:c r="AI340" s="226"/>
      <x:c r="AJ340" s="226"/>
      <x:c r="AK340" s="226"/>
    </x:row>
    <x:row r="341" spans="1:39" x14ac:dyDescent="0.3">
      <x:c r="B341" s="226"/>
      <x:c r="E341" s="272"/>
      <x:c r="F341" s="226"/>
      <x:c r="G341" s="222"/>
      <x:c r="H341" s="226"/>
      <x:c r="I341" s="226"/>
      <x:c r="J341" s="222"/>
      <x:c r="L341" s="226"/>
      <x:c r="M341" s="226"/>
      <x:c r="N341" s="226"/>
      <x:c r="O341" s="226"/>
      <x:c r="P341" s="226"/>
      <x:c r="Q341" s="226"/>
      <x:c r="R341" s="226"/>
      <x:c r="S341" s="226"/>
      <x:c r="T341" s="226"/>
      <x:c r="U341" s="226"/>
      <x:c r="V341" s="226"/>
      <x:c r="W341" s="226"/>
      <x:c r="X341" s="226"/>
      <x:c r="Y341" s="226"/>
      <x:c r="Z341" s="226"/>
      <x:c r="AA341" s="226"/>
      <x:c r="AB341" s="226"/>
      <x:c r="AC341" s="226"/>
      <x:c r="AD341" s="226"/>
      <x:c r="AE341" s="226"/>
      <x:c r="AF341" s="226"/>
      <x:c r="AG341" s="226"/>
      <x:c r="AH341" s="226"/>
      <x:c r="AI341" s="226"/>
      <x:c r="AJ341" s="226"/>
      <x:c r="AK341" s="226"/>
    </x:row>
    <x:row r="342" spans="1:39" x14ac:dyDescent="0.3">
      <x:c r="B342" s="226"/>
      <x:c r="E342" s="272"/>
      <x:c r="F342" s="222"/>
      <x:c r="G342" s="226"/>
      <x:c r="H342" s="226"/>
      <x:c r="I342" s="226"/>
      <x:c r="J342" s="222"/>
      <x:c r="L342" s="226"/>
      <x:c r="M342" s="226"/>
      <x:c r="N342" s="226"/>
      <x:c r="O342" s="226"/>
      <x:c r="P342" s="226"/>
      <x:c r="Q342" s="226"/>
      <x:c r="R342" s="226"/>
      <x:c r="S342" s="226"/>
      <x:c r="T342" s="226"/>
      <x:c r="U342" s="226"/>
      <x:c r="V342" s="226"/>
      <x:c r="W342" s="226"/>
      <x:c r="X342" s="226"/>
      <x:c r="Y342" s="226"/>
      <x:c r="Z342" s="226"/>
      <x:c r="AA342" s="226"/>
      <x:c r="AB342" s="226"/>
      <x:c r="AC342" s="226"/>
      <x:c r="AD342" s="226"/>
      <x:c r="AE342" s="226"/>
      <x:c r="AF342" s="226"/>
      <x:c r="AG342" s="226"/>
      <x:c r="AH342" s="226"/>
      <x:c r="AI342" s="226"/>
      <x:c r="AJ342" s="226"/>
      <x:c r="AK342" s="226"/>
    </x:row>
    <x:row r="343" spans="1:39" x14ac:dyDescent="0.3">
      <x:c r="B343" s="226"/>
      <x:c r="E343" s="272"/>
      <x:c r="F343" s="222"/>
      <x:c r="G343" s="226"/>
      <x:c r="H343" s="226"/>
      <x:c r="I343" s="226"/>
      <x:c r="J343" s="222"/>
      <x:c r="L343" s="226"/>
      <x:c r="M343" s="226"/>
      <x:c r="N343" s="226"/>
      <x:c r="O343" s="226"/>
      <x:c r="P343" s="226"/>
      <x:c r="Q343" s="226"/>
      <x:c r="R343" s="226"/>
      <x:c r="S343" s="226"/>
      <x:c r="T343" s="226"/>
      <x:c r="U343" s="226"/>
      <x:c r="V343" s="226"/>
      <x:c r="W343" s="226"/>
      <x:c r="X343" s="226"/>
      <x:c r="Y343" s="226"/>
      <x:c r="Z343" s="226"/>
      <x:c r="AA343" s="226"/>
      <x:c r="AB343" s="226"/>
      <x:c r="AC343" s="226"/>
      <x:c r="AD343" s="226"/>
      <x:c r="AE343" s="226"/>
      <x:c r="AF343" s="226"/>
      <x:c r="AG343" s="226"/>
      <x:c r="AH343" s="226"/>
      <x:c r="AI343" s="226"/>
      <x:c r="AJ343" s="226"/>
      <x:c r="AK343" s="226"/>
    </x:row>
    <x:row r="344" spans="1:39" x14ac:dyDescent="0.3">
      <x:c r="B344" s="226"/>
      <x:c r="E344" s="272"/>
      <x:c r="F344" s="222"/>
      <x:c r="G344" s="226"/>
      <x:c r="H344" s="226"/>
      <x:c r="I344" s="226"/>
      <x:c r="J344" s="222"/>
      <x:c r="L344" s="226"/>
      <x:c r="M344" s="226"/>
      <x:c r="N344" s="226"/>
      <x:c r="O344" s="226"/>
      <x:c r="P344" s="226"/>
      <x:c r="Q344" s="226"/>
      <x:c r="R344" s="226"/>
      <x:c r="S344" s="226"/>
      <x:c r="T344" s="226"/>
      <x:c r="U344" s="226"/>
      <x:c r="V344" s="226"/>
      <x:c r="W344" s="226"/>
      <x:c r="X344" s="226"/>
      <x:c r="Y344" s="226"/>
      <x:c r="Z344" s="226"/>
      <x:c r="AA344" s="226"/>
      <x:c r="AB344" s="226"/>
      <x:c r="AC344" s="226"/>
      <x:c r="AD344" s="226"/>
      <x:c r="AE344" s="226"/>
      <x:c r="AF344" s="226"/>
      <x:c r="AG344" s="226"/>
      <x:c r="AH344" s="226"/>
      <x:c r="AI344" s="226"/>
      <x:c r="AJ344" s="226"/>
      <x:c r="AK344" s="226"/>
    </x:row>
    <x:row r="345" spans="1:39" x14ac:dyDescent="0.3">
      <x:c r="B345" s="226"/>
      <x:c r="E345" s="272"/>
      <x:c r="F345" s="222"/>
      <x:c r="G345" s="226"/>
      <x:c r="H345" s="226"/>
      <x:c r="I345" s="226"/>
      <x:c r="J345" s="222"/>
      <x:c r="L345" s="226"/>
      <x:c r="M345" s="226"/>
      <x:c r="N345" s="226"/>
      <x:c r="O345" s="226"/>
      <x:c r="P345" s="226"/>
      <x:c r="Q345" s="226"/>
      <x:c r="R345" s="226"/>
      <x:c r="S345" s="226"/>
      <x:c r="T345" s="226"/>
      <x:c r="U345" s="226"/>
      <x:c r="V345" s="226"/>
      <x:c r="W345" s="226"/>
      <x:c r="X345" s="226"/>
      <x:c r="Y345" s="226"/>
      <x:c r="Z345" s="226"/>
      <x:c r="AA345" s="226"/>
      <x:c r="AB345" s="226"/>
      <x:c r="AC345" s="226"/>
      <x:c r="AD345" s="226"/>
      <x:c r="AE345" s="226"/>
      <x:c r="AF345" s="226"/>
      <x:c r="AG345" s="226"/>
      <x:c r="AH345" s="226"/>
      <x:c r="AI345" s="226"/>
      <x:c r="AJ345" s="226"/>
      <x:c r="AK345" s="226"/>
    </x:row>
    <x:row r="346" spans="1:39" x14ac:dyDescent="0.3">
      <x:c r="B346" s="226"/>
      <x:c r="E346" s="272"/>
      <x:c r="F346" s="226"/>
      <x:c r="G346" s="222"/>
      <x:c r="H346" s="226"/>
      <x:c r="I346" s="226"/>
      <x:c r="J346" s="222"/>
      <x:c r="L346" s="226"/>
      <x:c r="M346" s="226"/>
      <x:c r="N346" s="226"/>
      <x:c r="O346" s="226"/>
      <x:c r="P346" s="226"/>
      <x:c r="Q346" s="226"/>
      <x:c r="R346" s="226"/>
      <x:c r="S346" s="226"/>
      <x:c r="T346" s="226"/>
      <x:c r="U346" s="226"/>
      <x:c r="V346" s="226"/>
      <x:c r="W346" s="226"/>
      <x:c r="X346" s="226"/>
      <x:c r="Y346" s="226"/>
      <x:c r="Z346" s="226"/>
      <x:c r="AA346" s="226"/>
      <x:c r="AB346" s="226"/>
      <x:c r="AC346" s="226"/>
      <x:c r="AD346" s="226"/>
      <x:c r="AE346" s="226"/>
      <x:c r="AF346" s="226"/>
      <x:c r="AG346" s="226"/>
      <x:c r="AH346" s="226"/>
      <x:c r="AI346" s="226"/>
      <x:c r="AJ346" s="226"/>
      <x:c r="AK346" s="226"/>
    </x:row>
    <x:row r="347" spans="1:39" x14ac:dyDescent="0.3">
      <x:c r="B347" s="226"/>
      <x:c r="E347" s="272"/>
      <x:c r="F347" s="222"/>
      <x:c r="G347" s="226"/>
      <x:c r="H347" s="226"/>
      <x:c r="I347" s="226"/>
      <x:c r="J347" s="222"/>
      <x:c r="L347" s="226"/>
      <x:c r="M347" s="226"/>
      <x:c r="N347" s="226"/>
      <x:c r="O347" s="226"/>
      <x:c r="P347" s="226"/>
      <x:c r="Q347" s="226"/>
      <x:c r="R347" s="226"/>
      <x:c r="S347" s="226"/>
      <x:c r="T347" s="226"/>
      <x:c r="U347" s="226"/>
      <x:c r="V347" s="226"/>
      <x:c r="W347" s="226"/>
      <x:c r="X347" s="226"/>
      <x:c r="Y347" s="226"/>
      <x:c r="Z347" s="226"/>
      <x:c r="AA347" s="226"/>
      <x:c r="AB347" s="226"/>
      <x:c r="AC347" s="226"/>
      <x:c r="AD347" s="226"/>
      <x:c r="AE347" s="226"/>
      <x:c r="AF347" s="226"/>
      <x:c r="AG347" s="226"/>
      <x:c r="AH347" s="226"/>
      <x:c r="AI347" s="226"/>
      <x:c r="AJ347" s="226"/>
      <x:c r="AK347" s="226"/>
    </x:row>
    <x:row r="348" spans="1:39" x14ac:dyDescent="0.3">
      <x:c r="B348" s="226"/>
      <x:c r="E348" s="272"/>
      <x:c r="F348" s="222"/>
      <x:c r="G348" s="226"/>
      <x:c r="H348" s="226"/>
      <x:c r="I348" s="226"/>
      <x:c r="J348" s="222"/>
      <x:c r="L348" s="226"/>
      <x:c r="M348" s="226"/>
      <x:c r="N348" s="226"/>
      <x:c r="O348" s="226"/>
      <x:c r="P348" s="226"/>
      <x:c r="Q348" s="226"/>
      <x:c r="R348" s="226"/>
      <x:c r="S348" s="226"/>
      <x:c r="T348" s="226"/>
      <x:c r="U348" s="226"/>
      <x:c r="V348" s="226"/>
      <x:c r="W348" s="226"/>
      <x:c r="X348" s="226"/>
      <x:c r="Y348" s="226"/>
      <x:c r="Z348" s="226"/>
      <x:c r="AA348" s="226"/>
      <x:c r="AB348" s="226"/>
      <x:c r="AC348" s="226"/>
      <x:c r="AD348" s="226"/>
      <x:c r="AE348" s="226"/>
      <x:c r="AF348" s="226"/>
      <x:c r="AG348" s="226"/>
      <x:c r="AH348" s="226"/>
      <x:c r="AI348" s="226"/>
      <x:c r="AJ348" s="226"/>
      <x:c r="AK348" s="226"/>
    </x:row>
    <x:row r="349" spans="1:39" x14ac:dyDescent="0.3">
      <x:c r="B349" s="226"/>
      <x:c r="E349" s="272"/>
      <x:c r="F349" s="222"/>
      <x:c r="G349" s="226"/>
      <x:c r="H349" s="226"/>
      <x:c r="I349" s="226"/>
      <x:c r="J349" s="222"/>
      <x:c r="L349" s="226"/>
      <x:c r="M349" s="226"/>
      <x:c r="N349" s="226"/>
      <x:c r="O349" s="226"/>
      <x:c r="P349" s="226"/>
      <x:c r="Q349" s="226"/>
      <x:c r="R349" s="226"/>
      <x:c r="S349" s="226"/>
      <x:c r="T349" s="226"/>
      <x:c r="U349" s="226"/>
      <x:c r="V349" s="226"/>
      <x:c r="W349" s="226"/>
      <x:c r="X349" s="226"/>
      <x:c r="Y349" s="226"/>
      <x:c r="Z349" s="226"/>
      <x:c r="AA349" s="226"/>
      <x:c r="AB349" s="226"/>
      <x:c r="AC349" s="226"/>
      <x:c r="AD349" s="226"/>
      <x:c r="AE349" s="226"/>
      <x:c r="AF349" s="226"/>
      <x:c r="AG349" s="226"/>
      <x:c r="AH349" s="226"/>
      <x:c r="AI349" s="226"/>
      <x:c r="AJ349" s="226"/>
      <x:c r="AK349" s="226"/>
    </x:row>
    <x:row r="350" spans="1:39" x14ac:dyDescent="0.3">
      <x:c r="B350" s="226"/>
      <x:c r="E350" s="272"/>
      <x:c r="F350" s="222"/>
      <x:c r="G350" s="226"/>
      <x:c r="H350" s="226"/>
      <x:c r="I350" s="226"/>
      <x:c r="J350" s="222"/>
      <x:c r="L350" s="226"/>
      <x:c r="M350" s="226"/>
      <x:c r="N350" s="226"/>
      <x:c r="O350" s="226"/>
      <x:c r="P350" s="226"/>
      <x:c r="Q350" s="226"/>
      <x:c r="R350" s="226"/>
      <x:c r="S350" s="226"/>
      <x:c r="T350" s="226"/>
      <x:c r="U350" s="226"/>
      <x:c r="V350" s="226"/>
      <x:c r="W350" s="226"/>
      <x:c r="X350" s="226"/>
      <x:c r="Y350" s="226"/>
      <x:c r="Z350" s="226"/>
      <x:c r="AA350" s="226"/>
      <x:c r="AB350" s="226"/>
      <x:c r="AC350" s="226"/>
      <x:c r="AD350" s="226"/>
      <x:c r="AE350" s="226"/>
      <x:c r="AF350" s="226"/>
      <x:c r="AG350" s="226"/>
      <x:c r="AH350" s="226"/>
      <x:c r="AI350" s="226"/>
      <x:c r="AJ350" s="226"/>
      <x:c r="AK350" s="226"/>
    </x:row>
    <x:row r="351" spans="1:39" x14ac:dyDescent="0.3">
      <x:c r="B351" s="226"/>
      <x:c r="E351" s="272"/>
      <x:c r="F351" s="226"/>
      <x:c r="G351" s="222"/>
      <x:c r="H351" s="226"/>
      <x:c r="I351" s="226"/>
      <x:c r="J351" s="222"/>
      <x:c r="L351" s="226"/>
      <x:c r="M351" s="226"/>
      <x:c r="N351" s="226"/>
      <x:c r="O351" s="226"/>
      <x:c r="P351" s="226"/>
      <x:c r="Q351" s="226"/>
      <x:c r="R351" s="226"/>
      <x:c r="S351" s="226"/>
      <x:c r="T351" s="226"/>
      <x:c r="U351" s="226"/>
      <x:c r="V351" s="226"/>
      <x:c r="W351" s="226"/>
      <x:c r="X351" s="226"/>
      <x:c r="Y351" s="226"/>
      <x:c r="Z351" s="226"/>
      <x:c r="AA351" s="226"/>
      <x:c r="AB351" s="226"/>
      <x:c r="AC351" s="226"/>
      <x:c r="AD351" s="226"/>
      <x:c r="AE351" s="226"/>
      <x:c r="AF351" s="226"/>
      <x:c r="AG351" s="226"/>
      <x:c r="AH351" s="226"/>
      <x:c r="AI351" s="226"/>
      <x:c r="AJ351" s="226"/>
      <x:c r="AK351" s="226"/>
    </x:row>
    <x:row r="352" spans="1:39" x14ac:dyDescent="0.3">
      <x:c r="B352" s="226"/>
      <x:c r="E352" s="272"/>
      <x:c r="F352" s="222"/>
      <x:c r="G352" s="226"/>
      <x:c r="H352" s="226"/>
      <x:c r="I352" s="226"/>
      <x:c r="J352" s="222"/>
      <x:c r="L352" s="226"/>
      <x:c r="M352" s="226"/>
      <x:c r="N352" s="226"/>
      <x:c r="O352" s="226"/>
      <x:c r="P352" s="226"/>
      <x:c r="Q352" s="226"/>
      <x:c r="R352" s="226"/>
      <x:c r="S352" s="226"/>
      <x:c r="T352" s="226"/>
      <x:c r="U352" s="226"/>
      <x:c r="V352" s="226"/>
      <x:c r="W352" s="226"/>
      <x:c r="X352" s="226"/>
      <x:c r="Y352" s="226"/>
      <x:c r="Z352" s="226"/>
      <x:c r="AA352" s="226"/>
      <x:c r="AB352" s="226"/>
      <x:c r="AC352" s="226"/>
      <x:c r="AD352" s="226"/>
      <x:c r="AE352" s="226"/>
      <x:c r="AF352" s="226"/>
      <x:c r="AG352" s="226"/>
      <x:c r="AH352" s="226"/>
      <x:c r="AI352" s="226"/>
      <x:c r="AJ352" s="226"/>
      <x:c r="AK352" s="226"/>
    </x:row>
    <x:row r="353" spans="1:39" x14ac:dyDescent="0.3">
      <x:c r="B353" s="226"/>
      <x:c r="E353" s="272"/>
      <x:c r="F353" s="222"/>
      <x:c r="G353" s="226"/>
      <x:c r="H353" s="226"/>
      <x:c r="I353" s="226"/>
      <x:c r="J353" s="222"/>
      <x:c r="L353" s="226"/>
      <x:c r="M353" s="226"/>
      <x:c r="N353" s="226"/>
      <x:c r="O353" s="226"/>
      <x:c r="P353" s="226"/>
      <x:c r="Q353" s="226"/>
      <x:c r="R353" s="226"/>
      <x:c r="S353" s="226"/>
      <x:c r="T353" s="226"/>
      <x:c r="U353" s="226"/>
      <x:c r="V353" s="226"/>
      <x:c r="W353" s="226"/>
      <x:c r="X353" s="226"/>
      <x:c r="Y353" s="226"/>
      <x:c r="Z353" s="226"/>
      <x:c r="AA353" s="226"/>
      <x:c r="AB353" s="226"/>
      <x:c r="AC353" s="226"/>
      <x:c r="AD353" s="226"/>
      <x:c r="AE353" s="226"/>
      <x:c r="AF353" s="226"/>
      <x:c r="AG353" s="226"/>
      <x:c r="AH353" s="226"/>
      <x:c r="AI353" s="226"/>
      <x:c r="AJ353" s="226"/>
      <x:c r="AK353" s="226"/>
    </x:row>
    <x:row r="354" spans="1:39" x14ac:dyDescent="0.3">
      <x:c r="B354" s="226"/>
      <x:c r="E354" s="272"/>
      <x:c r="F354" s="222"/>
      <x:c r="G354" s="226"/>
      <x:c r="H354" s="226"/>
      <x:c r="I354" s="226"/>
      <x:c r="J354" s="222"/>
      <x:c r="L354" s="226"/>
      <x:c r="M354" s="226"/>
      <x:c r="N354" s="226"/>
      <x:c r="O354" s="226"/>
      <x:c r="P354" s="226"/>
      <x:c r="Q354" s="226"/>
      <x:c r="R354" s="226"/>
      <x:c r="S354" s="226"/>
      <x:c r="T354" s="226"/>
      <x:c r="U354" s="226"/>
      <x:c r="V354" s="226"/>
      <x:c r="W354" s="226"/>
      <x:c r="X354" s="226"/>
      <x:c r="Y354" s="226"/>
      <x:c r="Z354" s="226"/>
      <x:c r="AA354" s="226"/>
      <x:c r="AB354" s="226"/>
      <x:c r="AC354" s="226"/>
      <x:c r="AD354" s="226"/>
      <x:c r="AE354" s="226"/>
      <x:c r="AF354" s="226"/>
      <x:c r="AG354" s="226"/>
      <x:c r="AH354" s="226"/>
      <x:c r="AI354" s="226"/>
      <x:c r="AJ354" s="226"/>
      <x:c r="AK354" s="226"/>
    </x:row>
    <x:row r="355" spans="1:39" x14ac:dyDescent="0.3">
      <x:c r="B355" s="226"/>
      <x:c r="E355" s="272"/>
      <x:c r="F355" s="222"/>
      <x:c r="G355" s="226"/>
      <x:c r="H355" s="226"/>
      <x:c r="I355" s="226"/>
      <x:c r="J355" s="222"/>
      <x:c r="L355" s="226"/>
      <x:c r="M355" s="226"/>
      <x:c r="N355" s="226"/>
      <x:c r="O355" s="226"/>
      <x:c r="P355" s="226"/>
      <x:c r="Q355" s="226"/>
      <x:c r="R355" s="226"/>
      <x:c r="S355" s="226"/>
      <x:c r="T355" s="226"/>
      <x:c r="U355" s="226"/>
      <x:c r="V355" s="226"/>
      <x:c r="W355" s="226"/>
      <x:c r="X355" s="226"/>
      <x:c r="Y355" s="226"/>
      <x:c r="Z355" s="226"/>
      <x:c r="AA355" s="226"/>
      <x:c r="AB355" s="226"/>
      <x:c r="AC355" s="226"/>
      <x:c r="AD355" s="226"/>
      <x:c r="AE355" s="226"/>
      <x:c r="AF355" s="226"/>
      <x:c r="AG355" s="226"/>
      <x:c r="AH355" s="226"/>
      <x:c r="AI355" s="226"/>
      <x:c r="AJ355" s="226"/>
      <x:c r="AK355" s="226"/>
    </x:row>
    <x:row r="356" spans="1:39" x14ac:dyDescent="0.3">
      <x:c r="B356" s="226"/>
      <x:c r="E356" s="272"/>
      <x:c r="F356" s="222"/>
      <x:c r="G356" s="222"/>
      <x:c r="H356" s="226"/>
      <x:c r="I356" s="222"/>
      <x:c r="J356" s="222"/>
      <x:c r="L356" s="226"/>
      <x:c r="M356" s="226"/>
      <x:c r="N356" s="226"/>
      <x:c r="O356" s="226"/>
      <x:c r="P356" s="226"/>
      <x:c r="Q356" s="226"/>
      <x:c r="R356" s="226"/>
      <x:c r="S356" s="226"/>
      <x:c r="T356" s="226"/>
      <x:c r="U356" s="226"/>
      <x:c r="V356" s="226"/>
      <x:c r="W356" s="226"/>
      <x:c r="X356" s="226"/>
      <x:c r="Y356" s="226"/>
      <x:c r="Z356" s="226"/>
      <x:c r="AA356" s="226"/>
      <x:c r="AB356" s="222"/>
      <x:c r="AC356" s="226"/>
      <x:c r="AD356" s="226"/>
      <x:c r="AE356" s="226"/>
      <x:c r="AF356" s="226"/>
      <x:c r="AG356" s="226"/>
      <x:c r="AH356" s="226"/>
      <x:c r="AI356" s="226"/>
      <x:c r="AJ356" s="222"/>
      <x:c r="AK356" s="226"/>
    </x:row>
    <x:row r="357" spans="1:39" x14ac:dyDescent="0.3">
      <x:c r="B357" s="226"/>
      <x:c r="E357" s="272"/>
      <x:c r="F357" s="222"/>
      <x:c r="G357" s="226"/>
      <x:c r="H357" s="226"/>
      <x:c r="I357" s="222"/>
      <x:c r="J357" s="222"/>
      <x:c r="L357" s="226"/>
      <x:c r="M357" s="226"/>
      <x:c r="N357" s="226"/>
      <x:c r="O357" s="226"/>
      <x:c r="P357" s="226"/>
      <x:c r="Q357" s="226"/>
      <x:c r="R357" s="226"/>
      <x:c r="S357" s="226"/>
      <x:c r="T357" s="226"/>
      <x:c r="U357" s="226"/>
      <x:c r="V357" s="226"/>
      <x:c r="W357" s="226"/>
      <x:c r="X357" s="226"/>
      <x:c r="Y357" s="226"/>
      <x:c r="Z357" s="226"/>
      <x:c r="AA357" s="226"/>
      <x:c r="AB357" s="222"/>
      <x:c r="AC357" s="226"/>
      <x:c r="AD357" s="226"/>
      <x:c r="AE357" s="226"/>
      <x:c r="AF357" s="226"/>
      <x:c r="AG357" s="226"/>
      <x:c r="AH357" s="226"/>
      <x:c r="AI357" s="226"/>
      <x:c r="AJ357" s="222"/>
      <x:c r="AK357" s="226"/>
    </x:row>
    <x:row r="358" spans="1:39" x14ac:dyDescent="0.3">
      <x:c r="B358" s="226"/>
      <x:c r="E358" s="272"/>
      <x:c r="F358" s="222"/>
      <x:c r="G358" s="226"/>
      <x:c r="H358" s="226"/>
      <x:c r="I358" s="226"/>
      <x:c r="J358" s="222"/>
      <x:c r="L358" s="226"/>
      <x:c r="M358" s="226"/>
      <x:c r="N358" s="226"/>
      <x:c r="O358" s="226"/>
      <x:c r="P358" s="226"/>
      <x:c r="Q358" s="226"/>
      <x:c r="R358" s="226"/>
      <x:c r="S358" s="226"/>
      <x:c r="T358" s="226"/>
      <x:c r="U358" s="226"/>
      <x:c r="V358" s="226"/>
      <x:c r="W358" s="226"/>
      <x:c r="X358" s="226"/>
      <x:c r="Y358" s="226"/>
      <x:c r="Z358" s="226"/>
      <x:c r="AA358" s="226"/>
      <x:c r="AB358" s="226"/>
      <x:c r="AC358" s="226"/>
      <x:c r="AD358" s="226"/>
      <x:c r="AE358" s="226"/>
      <x:c r="AF358" s="226"/>
      <x:c r="AG358" s="226"/>
      <x:c r="AH358" s="226"/>
      <x:c r="AI358" s="226"/>
      <x:c r="AJ358" s="226"/>
      <x:c r="AK358" s="226"/>
    </x:row>
    <x:row r="359" spans="1:39" x14ac:dyDescent="0.3">
      <x:c r="B359" s="226"/>
      <x:c r="E359" s="272"/>
      <x:c r="F359" s="222"/>
      <x:c r="G359" s="226"/>
      <x:c r="H359" s="226"/>
      <x:c r="I359" s="222"/>
      <x:c r="J359" s="222"/>
      <x:c r="L359" s="226"/>
      <x:c r="M359" s="226"/>
      <x:c r="N359" s="226"/>
      <x:c r="O359" s="226"/>
      <x:c r="P359" s="226"/>
      <x:c r="Q359" s="226"/>
      <x:c r="R359" s="226"/>
      <x:c r="S359" s="226"/>
      <x:c r="T359" s="226"/>
      <x:c r="U359" s="226"/>
      <x:c r="V359" s="226"/>
      <x:c r="W359" s="226"/>
      <x:c r="X359" s="226"/>
      <x:c r="Y359" s="226"/>
      <x:c r="Z359" s="226"/>
      <x:c r="AA359" s="226"/>
      <x:c r="AB359" s="222"/>
      <x:c r="AC359" s="226"/>
      <x:c r="AD359" s="226"/>
      <x:c r="AE359" s="226"/>
      <x:c r="AF359" s="226"/>
      <x:c r="AG359" s="226"/>
      <x:c r="AH359" s="226"/>
      <x:c r="AI359" s="226"/>
      <x:c r="AJ359" s="222"/>
      <x:c r="AK359" s="226"/>
    </x:row>
    <x:row r="360" spans="1:39" x14ac:dyDescent="0.3">
      <x:c r="B360" s="226"/>
      <x:c r="E360" s="272"/>
      <x:c r="F360" s="222"/>
      <x:c r="G360" s="226"/>
      <x:c r="H360" s="226"/>
      <x:c r="I360" s="222"/>
      <x:c r="J360" s="222"/>
      <x:c r="L360" s="226"/>
      <x:c r="M360" s="226"/>
      <x:c r="N360" s="226"/>
      <x:c r="O360" s="226"/>
      <x:c r="P360" s="226"/>
      <x:c r="Q360" s="226"/>
      <x:c r="R360" s="226"/>
      <x:c r="S360" s="226"/>
      <x:c r="T360" s="226"/>
      <x:c r="U360" s="226"/>
      <x:c r="V360" s="226"/>
      <x:c r="W360" s="226"/>
      <x:c r="X360" s="226"/>
      <x:c r="Y360" s="226"/>
      <x:c r="Z360" s="226"/>
      <x:c r="AA360" s="226"/>
      <x:c r="AB360" s="222"/>
      <x:c r="AC360" s="226"/>
      <x:c r="AD360" s="226"/>
      <x:c r="AE360" s="226"/>
      <x:c r="AF360" s="226"/>
      <x:c r="AG360" s="226"/>
      <x:c r="AH360" s="226"/>
      <x:c r="AI360" s="226"/>
      <x:c r="AJ360" s="222"/>
      <x:c r="AK360" s="226"/>
    </x:row>
    <x:row r="361" spans="1:39" x14ac:dyDescent="0.3">
      <x:c r="B361" s="226"/>
      <x:c r="E361" s="272"/>
      <x:c r="F361" s="226"/>
      <x:c r="G361" s="222"/>
      <x:c r="H361" s="226"/>
      <x:c r="I361" s="226"/>
      <x:c r="J361" s="222"/>
      <x:c r="L361" s="226"/>
      <x:c r="M361" s="226"/>
      <x:c r="N361" s="226"/>
      <x:c r="O361" s="226"/>
      <x:c r="P361" s="226"/>
      <x:c r="Q361" s="226"/>
      <x:c r="R361" s="226"/>
      <x:c r="S361" s="226"/>
      <x:c r="T361" s="226"/>
      <x:c r="U361" s="226"/>
      <x:c r="V361" s="226"/>
      <x:c r="W361" s="226"/>
      <x:c r="X361" s="226"/>
      <x:c r="Y361" s="226"/>
      <x:c r="Z361" s="226"/>
      <x:c r="AA361" s="226"/>
      <x:c r="AB361" s="226"/>
      <x:c r="AC361" s="226"/>
      <x:c r="AD361" s="226"/>
      <x:c r="AE361" s="226"/>
      <x:c r="AF361" s="226"/>
      <x:c r="AG361" s="226"/>
      <x:c r="AH361" s="226"/>
      <x:c r="AI361" s="226"/>
      <x:c r="AJ361" s="226"/>
      <x:c r="AK361" s="226"/>
    </x:row>
    <x:row r="362" spans="1:39" x14ac:dyDescent="0.3">
      <x:c r="B362" s="226"/>
      <x:c r="E362" s="272"/>
      <x:c r="F362" s="222"/>
      <x:c r="G362" s="226"/>
      <x:c r="H362" s="226"/>
      <x:c r="I362" s="226"/>
      <x:c r="J362" s="222"/>
      <x:c r="L362" s="226"/>
      <x:c r="M362" s="226"/>
      <x:c r="N362" s="226"/>
      <x:c r="O362" s="226"/>
      <x:c r="P362" s="226"/>
      <x:c r="Q362" s="226"/>
      <x:c r="R362" s="226"/>
      <x:c r="S362" s="226"/>
      <x:c r="T362" s="226"/>
      <x:c r="U362" s="226"/>
      <x:c r="V362" s="226"/>
      <x:c r="W362" s="226"/>
      <x:c r="X362" s="226"/>
      <x:c r="Y362" s="226"/>
      <x:c r="Z362" s="226"/>
      <x:c r="AA362" s="226"/>
      <x:c r="AB362" s="226"/>
      <x:c r="AC362" s="226"/>
      <x:c r="AD362" s="226"/>
      <x:c r="AE362" s="226"/>
      <x:c r="AF362" s="226"/>
      <x:c r="AG362" s="226"/>
      <x:c r="AH362" s="226"/>
      <x:c r="AI362" s="226"/>
      <x:c r="AJ362" s="226"/>
      <x:c r="AK362" s="226"/>
    </x:row>
    <x:row r="363" spans="1:39" x14ac:dyDescent="0.3">
      <x:c r="B363" s="226"/>
      <x:c r="E363" s="272"/>
      <x:c r="F363" s="222"/>
      <x:c r="G363" s="226"/>
      <x:c r="H363" s="226"/>
      <x:c r="I363" s="226"/>
      <x:c r="J363" s="222"/>
      <x:c r="L363" s="226"/>
      <x:c r="M363" s="226"/>
      <x:c r="N363" s="226"/>
      <x:c r="O363" s="226"/>
      <x:c r="P363" s="226"/>
      <x:c r="Q363" s="226"/>
      <x:c r="R363" s="226"/>
      <x:c r="S363" s="226"/>
      <x:c r="T363" s="226"/>
      <x:c r="U363" s="226"/>
      <x:c r="V363" s="226"/>
      <x:c r="W363" s="226"/>
      <x:c r="X363" s="226"/>
      <x:c r="Y363" s="226"/>
      <x:c r="Z363" s="226"/>
      <x:c r="AA363" s="226"/>
      <x:c r="AB363" s="226"/>
      <x:c r="AC363" s="226"/>
      <x:c r="AD363" s="226"/>
      <x:c r="AE363" s="226"/>
      <x:c r="AF363" s="226"/>
      <x:c r="AG363" s="226"/>
      <x:c r="AH363" s="226"/>
      <x:c r="AI363" s="226"/>
      <x:c r="AJ363" s="226"/>
      <x:c r="AK363" s="226"/>
    </x:row>
    <x:row r="364" spans="1:39" x14ac:dyDescent="0.3">
      <x:c r="B364" s="226"/>
      <x:c r="E364" s="272"/>
      <x:c r="F364" s="222"/>
      <x:c r="G364" s="226"/>
      <x:c r="H364" s="226"/>
      <x:c r="I364" s="226"/>
      <x:c r="J364" s="222"/>
      <x:c r="L364" s="226"/>
      <x:c r="M364" s="226"/>
      <x:c r="N364" s="226"/>
      <x:c r="O364" s="226"/>
      <x:c r="P364" s="226"/>
      <x:c r="Q364" s="226"/>
      <x:c r="R364" s="226"/>
      <x:c r="S364" s="226"/>
      <x:c r="T364" s="226"/>
      <x:c r="U364" s="226"/>
      <x:c r="V364" s="226"/>
      <x:c r="W364" s="226"/>
      <x:c r="X364" s="226"/>
      <x:c r="Y364" s="226"/>
      <x:c r="Z364" s="226"/>
      <x:c r="AA364" s="226"/>
      <x:c r="AB364" s="226"/>
      <x:c r="AC364" s="226"/>
      <x:c r="AD364" s="226"/>
      <x:c r="AE364" s="226"/>
      <x:c r="AF364" s="226"/>
      <x:c r="AG364" s="226"/>
      <x:c r="AH364" s="226"/>
      <x:c r="AI364" s="226"/>
      <x:c r="AJ364" s="226"/>
      <x:c r="AK364" s="226"/>
    </x:row>
    <x:row r="365" spans="1:39" x14ac:dyDescent="0.3">
      <x:c r="B365" s="226"/>
      <x:c r="E365" s="272"/>
      <x:c r="F365" s="222"/>
      <x:c r="G365" s="226"/>
      <x:c r="H365" s="226"/>
      <x:c r="I365" s="226"/>
      <x:c r="J365" s="222"/>
      <x:c r="L365" s="226"/>
      <x:c r="M365" s="226"/>
      <x:c r="N365" s="226"/>
      <x:c r="O365" s="226"/>
      <x:c r="P365" s="226"/>
      <x:c r="Q365" s="226"/>
      <x:c r="R365" s="226"/>
      <x:c r="S365" s="226"/>
      <x:c r="T365" s="226"/>
      <x:c r="U365" s="226"/>
      <x:c r="V365" s="226"/>
      <x:c r="W365" s="226"/>
      <x:c r="X365" s="226"/>
      <x:c r="Y365" s="226"/>
      <x:c r="Z365" s="226"/>
      <x:c r="AA365" s="226"/>
      <x:c r="AB365" s="226"/>
      <x:c r="AC365" s="226"/>
      <x:c r="AD365" s="226"/>
      <x:c r="AE365" s="226"/>
      <x:c r="AF365" s="226"/>
      <x:c r="AG365" s="226"/>
      <x:c r="AH365" s="226"/>
      <x:c r="AI365" s="226"/>
      <x:c r="AJ365" s="226"/>
      <x:c r="AK365" s="226"/>
    </x:row>
    <x:row r="366" spans="1:39" x14ac:dyDescent="0.3">
      <x:c r="B366" s="226"/>
      <x:c r="E366" s="272"/>
      <x:c r="F366" s="226"/>
      <x:c r="G366" s="222"/>
      <x:c r="H366" s="226"/>
      <x:c r="I366" s="226"/>
      <x:c r="J366" s="222"/>
      <x:c r="L366" s="226"/>
      <x:c r="M366" s="226"/>
      <x:c r="N366" s="226"/>
      <x:c r="O366" s="226"/>
      <x:c r="P366" s="226"/>
      <x:c r="Q366" s="226"/>
      <x:c r="R366" s="226"/>
      <x:c r="S366" s="226"/>
      <x:c r="T366" s="226"/>
      <x:c r="U366" s="226"/>
      <x:c r="V366" s="226"/>
      <x:c r="W366" s="226"/>
      <x:c r="X366" s="226"/>
      <x:c r="Y366" s="226"/>
      <x:c r="Z366" s="226"/>
      <x:c r="AA366" s="226"/>
      <x:c r="AB366" s="226"/>
      <x:c r="AC366" s="226"/>
      <x:c r="AD366" s="226"/>
      <x:c r="AE366" s="226"/>
      <x:c r="AF366" s="226"/>
      <x:c r="AG366" s="226"/>
      <x:c r="AH366" s="226"/>
      <x:c r="AI366" s="226"/>
      <x:c r="AJ366" s="226"/>
      <x:c r="AK366" s="226"/>
    </x:row>
    <x:row r="367" spans="1:39" x14ac:dyDescent="0.3">
      <x:c r="B367" s="226"/>
      <x:c r="E367" s="272"/>
      <x:c r="F367" s="222"/>
      <x:c r="G367" s="226"/>
      <x:c r="H367" s="226"/>
      <x:c r="I367" s="226"/>
      <x:c r="J367" s="222"/>
      <x:c r="L367" s="226"/>
      <x:c r="M367" s="226"/>
      <x:c r="N367" s="226"/>
      <x:c r="O367" s="226"/>
      <x:c r="P367" s="226"/>
      <x:c r="Q367" s="226"/>
      <x:c r="R367" s="226"/>
      <x:c r="S367" s="226"/>
      <x:c r="T367" s="226"/>
      <x:c r="U367" s="226"/>
      <x:c r="V367" s="226"/>
      <x:c r="W367" s="226"/>
      <x:c r="X367" s="226"/>
      <x:c r="Y367" s="226"/>
      <x:c r="Z367" s="226"/>
      <x:c r="AA367" s="226"/>
      <x:c r="AB367" s="226"/>
      <x:c r="AC367" s="226"/>
      <x:c r="AD367" s="226"/>
      <x:c r="AE367" s="226"/>
      <x:c r="AF367" s="226"/>
      <x:c r="AG367" s="226"/>
      <x:c r="AH367" s="226"/>
      <x:c r="AI367" s="226"/>
      <x:c r="AJ367" s="226"/>
      <x:c r="AK367" s="226"/>
    </x:row>
    <x:row r="368" spans="1:39" x14ac:dyDescent="0.3">
      <x:c r="B368" s="226"/>
      <x:c r="E368" s="272"/>
      <x:c r="F368" s="222"/>
      <x:c r="G368" s="226"/>
      <x:c r="H368" s="226"/>
      <x:c r="I368" s="226"/>
      <x:c r="J368" s="222"/>
      <x:c r="L368" s="226"/>
      <x:c r="M368" s="226"/>
      <x:c r="N368" s="226"/>
      <x:c r="O368" s="226"/>
      <x:c r="P368" s="226"/>
      <x:c r="Q368" s="226"/>
      <x:c r="R368" s="226"/>
      <x:c r="S368" s="226"/>
      <x:c r="T368" s="226"/>
      <x:c r="U368" s="226"/>
      <x:c r="V368" s="226"/>
      <x:c r="W368" s="226"/>
      <x:c r="X368" s="226"/>
      <x:c r="Y368" s="226"/>
      <x:c r="Z368" s="226"/>
      <x:c r="AA368" s="226"/>
      <x:c r="AB368" s="226"/>
      <x:c r="AC368" s="226"/>
      <x:c r="AD368" s="226"/>
      <x:c r="AE368" s="226"/>
      <x:c r="AF368" s="226"/>
      <x:c r="AG368" s="226"/>
      <x:c r="AH368" s="226"/>
      <x:c r="AI368" s="226"/>
      <x:c r="AJ368" s="226"/>
      <x:c r="AK368" s="226"/>
    </x:row>
    <x:row r="369" spans="1:39" x14ac:dyDescent="0.3">
      <x:c r="B369" s="226"/>
      <x:c r="E369" s="272"/>
      <x:c r="F369" s="222"/>
      <x:c r="G369" s="226"/>
      <x:c r="H369" s="226"/>
      <x:c r="I369" s="226"/>
      <x:c r="J369" s="222"/>
      <x:c r="L369" s="226"/>
      <x:c r="M369" s="226"/>
      <x:c r="N369" s="226"/>
      <x:c r="O369" s="226"/>
      <x:c r="P369" s="226"/>
      <x:c r="Q369" s="226"/>
      <x:c r="R369" s="226"/>
      <x:c r="S369" s="226"/>
      <x:c r="T369" s="226"/>
      <x:c r="U369" s="226"/>
      <x:c r="V369" s="226"/>
      <x:c r="W369" s="226"/>
      <x:c r="X369" s="226"/>
      <x:c r="Y369" s="226"/>
      <x:c r="Z369" s="226"/>
      <x:c r="AA369" s="226"/>
      <x:c r="AB369" s="226"/>
      <x:c r="AC369" s="226"/>
      <x:c r="AD369" s="226"/>
      <x:c r="AE369" s="226"/>
      <x:c r="AF369" s="226"/>
      <x:c r="AG369" s="226"/>
      <x:c r="AH369" s="226"/>
      <x:c r="AI369" s="226"/>
      <x:c r="AJ369" s="226"/>
      <x:c r="AK369" s="226"/>
    </x:row>
    <x:row r="370" spans="1:39" x14ac:dyDescent="0.3">
      <x:c r="B370" s="226"/>
      <x:c r="E370" s="272"/>
      <x:c r="F370" s="222"/>
      <x:c r="G370" s="226"/>
      <x:c r="H370" s="226"/>
      <x:c r="I370" s="226"/>
      <x:c r="J370" s="222"/>
      <x:c r="L370" s="226"/>
      <x:c r="M370" s="226"/>
      <x:c r="N370" s="226"/>
      <x:c r="O370" s="226"/>
      <x:c r="P370" s="226"/>
      <x:c r="Q370" s="226"/>
      <x:c r="R370" s="226"/>
      <x:c r="S370" s="226"/>
      <x:c r="T370" s="226"/>
      <x:c r="U370" s="226"/>
      <x:c r="V370" s="226"/>
      <x:c r="W370" s="226"/>
      <x:c r="X370" s="226"/>
      <x:c r="Y370" s="226"/>
      <x:c r="Z370" s="226"/>
      <x:c r="AA370" s="226"/>
      <x:c r="AB370" s="226"/>
      <x:c r="AC370" s="226"/>
      <x:c r="AD370" s="226"/>
      <x:c r="AE370" s="226"/>
      <x:c r="AF370" s="226"/>
      <x:c r="AG370" s="226"/>
      <x:c r="AH370" s="226"/>
      <x:c r="AI370" s="226"/>
      <x:c r="AJ370" s="226"/>
      <x:c r="AK370" s="226"/>
    </x:row>
    <x:row r="371" spans="1:39" x14ac:dyDescent="0.3">
      <x:c r="B371" s="226"/>
      <x:c r="E371" s="272"/>
      <x:c r="F371" s="226"/>
      <x:c r="G371" s="222"/>
      <x:c r="H371" s="226"/>
      <x:c r="I371" s="226"/>
      <x:c r="J371" s="222"/>
      <x:c r="L371" s="226"/>
      <x:c r="M371" s="226"/>
      <x:c r="N371" s="226"/>
      <x:c r="O371" s="226"/>
      <x:c r="P371" s="226"/>
      <x:c r="Q371" s="226"/>
      <x:c r="R371" s="226"/>
      <x:c r="S371" s="226"/>
      <x:c r="T371" s="226"/>
      <x:c r="U371" s="226"/>
      <x:c r="V371" s="226"/>
      <x:c r="W371" s="226"/>
      <x:c r="X371" s="226"/>
      <x:c r="Y371" s="226"/>
      <x:c r="Z371" s="226"/>
      <x:c r="AA371" s="226"/>
      <x:c r="AB371" s="226"/>
      <x:c r="AC371" s="226"/>
      <x:c r="AD371" s="226"/>
      <x:c r="AE371" s="226"/>
      <x:c r="AF371" s="226"/>
      <x:c r="AG371" s="226"/>
      <x:c r="AH371" s="226"/>
      <x:c r="AI371" s="226"/>
      <x:c r="AJ371" s="226"/>
      <x:c r="AK371" s="226"/>
    </x:row>
    <x:row r="372" spans="1:39" x14ac:dyDescent="0.3">
      <x:c r="B372" s="226"/>
      <x:c r="E372" s="272"/>
      <x:c r="F372" s="222"/>
      <x:c r="G372" s="226"/>
      <x:c r="H372" s="226"/>
      <x:c r="I372" s="226"/>
      <x:c r="J372" s="222"/>
      <x:c r="L372" s="226"/>
      <x:c r="M372" s="226"/>
      <x:c r="N372" s="226"/>
      <x:c r="O372" s="226"/>
      <x:c r="P372" s="226"/>
      <x:c r="Q372" s="226"/>
      <x:c r="R372" s="226"/>
      <x:c r="S372" s="226"/>
      <x:c r="T372" s="226"/>
      <x:c r="U372" s="226"/>
      <x:c r="V372" s="226"/>
      <x:c r="W372" s="226"/>
      <x:c r="X372" s="226"/>
      <x:c r="Y372" s="226"/>
      <x:c r="Z372" s="226"/>
      <x:c r="AA372" s="226"/>
      <x:c r="AB372" s="226"/>
      <x:c r="AC372" s="226"/>
      <x:c r="AD372" s="226"/>
      <x:c r="AE372" s="226"/>
      <x:c r="AF372" s="226"/>
      <x:c r="AG372" s="226"/>
      <x:c r="AH372" s="226"/>
      <x:c r="AI372" s="226"/>
      <x:c r="AJ372" s="226"/>
      <x:c r="AK372" s="226"/>
    </x:row>
    <x:row r="373" spans="1:39" x14ac:dyDescent="0.3">
      <x:c r="B373" s="226"/>
      <x:c r="E373" s="272"/>
      <x:c r="F373" s="222"/>
      <x:c r="G373" s="226"/>
      <x:c r="H373" s="226"/>
      <x:c r="I373" s="226"/>
      <x:c r="J373" s="222"/>
      <x:c r="L373" s="226"/>
      <x:c r="M373" s="226"/>
      <x:c r="N373" s="226"/>
      <x:c r="O373" s="226"/>
      <x:c r="P373" s="226"/>
      <x:c r="Q373" s="226"/>
      <x:c r="R373" s="226"/>
      <x:c r="S373" s="226"/>
      <x:c r="T373" s="226"/>
      <x:c r="U373" s="226"/>
      <x:c r="V373" s="226"/>
      <x:c r="W373" s="226"/>
      <x:c r="X373" s="226"/>
      <x:c r="Y373" s="226"/>
      <x:c r="Z373" s="226"/>
      <x:c r="AA373" s="226"/>
      <x:c r="AB373" s="226"/>
      <x:c r="AC373" s="226"/>
      <x:c r="AD373" s="226"/>
      <x:c r="AE373" s="226"/>
      <x:c r="AF373" s="226"/>
      <x:c r="AG373" s="226"/>
      <x:c r="AH373" s="226"/>
      <x:c r="AI373" s="226"/>
      <x:c r="AJ373" s="226"/>
      <x:c r="AK373" s="226"/>
    </x:row>
    <x:row r="374" spans="1:39" x14ac:dyDescent="0.3">
      <x:c r="B374" s="226"/>
      <x:c r="E374" s="272"/>
      <x:c r="F374" s="222"/>
      <x:c r="G374" s="226"/>
      <x:c r="H374" s="226"/>
      <x:c r="I374" s="226"/>
      <x:c r="J374" s="222"/>
      <x:c r="L374" s="226"/>
      <x:c r="M374" s="226"/>
      <x:c r="N374" s="226"/>
      <x:c r="O374" s="226"/>
      <x:c r="P374" s="226"/>
      <x:c r="Q374" s="226"/>
      <x:c r="R374" s="226"/>
      <x:c r="S374" s="226"/>
      <x:c r="T374" s="226"/>
      <x:c r="U374" s="226"/>
      <x:c r="V374" s="226"/>
      <x:c r="W374" s="226"/>
      <x:c r="X374" s="226"/>
      <x:c r="Y374" s="226"/>
      <x:c r="Z374" s="226"/>
      <x:c r="AA374" s="226"/>
      <x:c r="AB374" s="226"/>
      <x:c r="AC374" s="226"/>
      <x:c r="AD374" s="226"/>
      <x:c r="AE374" s="226"/>
      <x:c r="AF374" s="226"/>
      <x:c r="AG374" s="226"/>
      <x:c r="AH374" s="226"/>
      <x:c r="AI374" s="226"/>
      <x:c r="AJ374" s="226"/>
      <x:c r="AK374" s="226"/>
    </x:row>
    <x:row r="375" spans="1:39" x14ac:dyDescent="0.3">
      <x:c r="B375" s="226"/>
      <x:c r="E375" s="272"/>
      <x:c r="F375" s="222"/>
      <x:c r="G375" s="226"/>
      <x:c r="H375" s="226"/>
      <x:c r="I375" s="226"/>
      <x:c r="J375" s="222"/>
      <x:c r="L375" s="226"/>
      <x:c r="M375" s="226"/>
      <x:c r="N375" s="226"/>
      <x:c r="O375" s="226"/>
      <x:c r="P375" s="226"/>
      <x:c r="Q375" s="226"/>
      <x:c r="R375" s="226"/>
      <x:c r="S375" s="226"/>
      <x:c r="T375" s="226"/>
      <x:c r="U375" s="226"/>
      <x:c r="V375" s="226"/>
      <x:c r="W375" s="226"/>
      <x:c r="X375" s="226"/>
      <x:c r="Y375" s="226"/>
      <x:c r="Z375" s="226"/>
      <x:c r="AA375" s="226"/>
      <x:c r="AB375" s="226"/>
      <x:c r="AC375" s="226"/>
      <x:c r="AD375" s="226"/>
      <x:c r="AE375" s="226"/>
      <x:c r="AF375" s="226"/>
      <x:c r="AG375" s="226"/>
      <x:c r="AH375" s="226"/>
      <x:c r="AI375" s="226"/>
      <x:c r="AJ375" s="226"/>
      <x:c r="AK375" s="226"/>
    </x:row>
    <x:row r="376" spans="1:39" x14ac:dyDescent="0.3">
      <x:c r="B376" s="226"/>
      <x:c r="E376" s="272"/>
      <x:c r="F376" s="226"/>
      <x:c r="G376" s="222"/>
      <x:c r="H376" s="226"/>
      <x:c r="I376" s="226"/>
      <x:c r="J376" s="222"/>
      <x:c r="L376" s="226"/>
      <x:c r="M376" s="226"/>
      <x:c r="N376" s="226"/>
      <x:c r="O376" s="226"/>
      <x:c r="P376" s="226"/>
      <x:c r="Q376" s="226"/>
      <x:c r="R376" s="226"/>
      <x:c r="S376" s="226"/>
      <x:c r="T376" s="226"/>
      <x:c r="U376" s="226"/>
      <x:c r="V376" s="226"/>
      <x:c r="W376" s="226"/>
      <x:c r="X376" s="226"/>
      <x:c r="Y376" s="226"/>
      <x:c r="Z376" s="226"/>
      <x:c r="AA376" s="226"/>
      <x:c r="AB376" s="226"/>
      <x:c r="AC376" s="226"/>
      <x:c r="AD376" s="226"/>
      <x:c r="AE376" s="226"/>
      <x:c r="AF376" s="226"/>
      <x:c r="AG376" s="226"/>
      <x:c r="AH376" s="226"/>
      <x:c r="AI376" s="226"/>
      <x:c r="AJ376" s="226"/>
      <x:c r="AK376" s="226"/>
    </x:row>
    <x:row r="377" spans="1:39" x14ac:dyDescent="0.3">
      <x:c r="B377" s="226"/>
      <x:c r="E377" s="272"/>
      <x:c r="F377" s="222"/>
      <x:c r="G377" s="226"/>
      <x:c r="H377" s="226"/>
      <x:c r="I377" s="226"/>
      <x:c r="J377" s="222"/>
      <x:c r="L377" s="226"/>
      <x:c r="M377" s="226"/>
      <x:c r="N377" s="226"/>
      <x:c r="O377" s="226"/>
      <x:c r="P377" s="226"/>
      <x:c r="Q377" s="226"/>
      <x:c r="R377" s="226"/>
      <x:c r="S377" s="226"/>
      <x:c r="T377" s="226"/>
      <x:c r="U377" s="226"/>
      <x:c r="V377" s="226"/>
      <x:c r="W377" s="226"/>
      <x:c r="X377" s="226"/>
      <x:c r="Y377" s="226"/>
      <x:c r="Z377" s="226"/>
      <x:c r="AA377" s="226"/>
      <x:c r="AB377" s="226"/>
      <x:c r="AC377" s="226"/>
      <x:c r="AD377" s="226"/>
      <x:c r="AE377" s="226"/>
      <x:c r="AF377" s="226"/>
      <x:c r="AG377" s="226"/>
      <x:c r="AH377" s="226"/>
      <x:c r="AI377" s="226"/>
      <x:c r="AJ377" s="226"/>
      <x:c r="AK377" s="226"/>
    </x:row>
    <x:row r="378" spans="1:39" x14ac:dyDescent="0.3">
      <x:c r="B378" s="226"/>
      <x:c r="E378" s="272"/>
      <x:c r="F378" s="222"/>
      <x:c r="G378" s="226"/>
      <x:c r="H378" s="226"/>
      <x:c r="I378" s="226"/>
      <x:c r="J378" s="222"/>
      <x:c r="L378" s="226"/>
      <x:c r="M378" s="226"/>
      <x:c r="N378" s="226"/>
      <x:c r="O378" s="226"/>
      <x:c r="P378" s="226"/>
      <x:c r="Q378" s="226"/>
      <x:c r="R378" s="226"/>
      <x:c r="S378" s="226"/>
      <x:c r="T378" s="226"/>
      <x:c r="U378" s="226"/>
      <x:c r="V378" s="226"/>
      <x:c r="W378" s="226"/>
      <x:c r="X378" s="226"/>
      <x:c r="Y378" s="226"/>
      <x:c r="Z378" s="226"/>
      <x:c r="AA378" s="226"/>
      <x:c r="AB378" s="226"/>
      <x:c r="AC378" s="226"/>
      <x:c r="AD378" s="226"/>
      <x:c r="AE378" s="226"/>
      <x:c r="AF378" s="226"/>
      <x:c r="AG378" s="226"/>
      <x:c r="AH378" s="226"/>
      <x:c r="AI378" s="226"/>
      <x:c r="AJ378" s="226"/>
      <x:c r="AK378" s="226"/>
    </x:row>
    <x:row r="379" spans="1:39" x14ac:dyDescent="0.3">
      <x:c r="B379" s="226"/>
      <x:c r="E379" s="272"/>
      <x:c r="F379" s="222"/>
      <x:c r="G379" s="226"/>
      <x:c r="H379" s="226"/>
      <x:c r="I379" s="226"/>
      <x:c r="J379" s="222"/>
      <x:c r="L379" s="226"/>
      <x:c r="M379" s="226"/>
      <x:c r="N379" s="226"/>
      <x:c r="O379" s="226"/>
      <x:c r="P379" s="226"/>
      <x:c r="Q379" s="226"/>
      <x:c r="R379" s="226"/>
      <x:c r="S379" s="226"/>
      <x:c r="T379" s="226"/>
      <x:c r="U379" s="226"/>
      <x:c r="V379" s="226"/>
      <x:c r="W379" s="226"/>
      <x:c r="X379" s="226"/>
      <x:c r="Y379" s="226"/>
      <x:c r="Z379" s="226"/>
      <x:c r="AA379" s="226"/>
      <x:c r="AB379" s="226"/>
      <x:c r="AC379" s="226"/>
      <x:c r="AD379" s="226"/>
      <x:c r="AE379" s="226"/>
      <x:c r="AF379" s="226"/>
      <x:c r="AG379" s="226"/>
      <x:c r="AH379" s="226"/>
      <x:c r="AI379" s="226"/>
      <x:c r="AJ379" s="226"/>
      <x:c r="AK379" s="226"/>
    </x:row>
    <x:row r="380" spans="1:39" x14ac:dyDescent="0.3">
      <x:c r="B380" s="226"/>
      <x:c r="E380" s="272"/>
      <x:c r="F380" s="222"/>
      <x:c r="G380" s="226"/>
      <x:c r="H380" s="226"/>
      <x:c r="I380" s="226"/>
      <x:c r="J380" s="222"/>
      <x:c r="L380" s="226"/>
      <x:c r="M380" s="226"/>
      <x:c r="N380" s="226"/>
      <x:c r="O380" s="226"/>
      <x:c r="P380" s="226"/>
      <x:c r="Q380" s="226"/>
      <x:c r="R380" s="226"/>
      <x:c r="S380" s="226"/>
      <x:c r="T380" s="226"/>
      <x:c r="U380" s="226"/>
      <x:c r="V380" s="226"/>
      <x:c r="W380" s="226"/>
      <x:c r="X380" s="226"/>
      <x:c r="Y380" s="226"/>
      <x:c r="Z380" s="226"/>
      <x:c r="AA380" s="226"/>
      <x:c r="AB380" s="226"/>
      <x:c r="AC380" s="226"/>
      <x:c r="AD380" s="226"/>
      <x:c r="AE380" s="226"/>
      <x:c r="AF380" s="226"/>
      <x:c r="AG380" s="226"/>
      <x:c r="AH380" s="226"/>
      <x:c r="AI380" s="226"/>
      <x:c r="AJ380" s="226"/>
      <x:c r="AK380" s="226"/>
    </x:row>
    <x:row r="381" spans="1:39" x14ac:dyDescent="0.3">
      <x:c r="B381" s="226"/>
      <x:c r="E381" s="272"/>
      <x:c r="F381" s="226"/>
      <x:c r="G381" s="222"/>
      <x:c r="H381" s="226"/>
      <x:c r="I381" s="226"/>
      <x:c r="J381" s="222"/>
      <x:c r="L381" s="226"/>
      <x:c r="M381" s="226"/>
      <x:c r="N381" s="226"/>
      <x:c r="O381" s="226"/>
      <x:c r="P381" s="226"/>
      <x:c r="Q381" s="226"/>
      <x:c r="R381" s="226"/>
      <x:c r="S381" s="226"/>
      <x:c r="T381" s="226"/>
      <x:c r="U381" s="226"/>
      <x:c r="V381" s="226"/>
      <x:c r="W381" s="226"/>
      <x:c r="X381" s="226"/>
      <x:c r="Y381" s="226"/>
      <x:c r="Z381" s="226"/>
      <x:c r="AA381" s="226"/>
      <x:c r="AB381" s="226"/>
      <x:c r="AC381" s="226"/>
      <x:c r="AD381" s="226"/>
      <x:c r="AE381" s="226"/>
      <x:c r="AF381" s="226"/>
      <x:c r="AG381" s="226"/>
      <x:c r="AH381" s="226"/>
      <x:c r="AI381" s="226"/>
      <x:c r="AJ381" s="226"/>
      <x:c r="AK381" s="226"/>
    </x:row>
    <x:row r="382" spans="1:39" x14ac:dyDescent="0.3">
      <x:c r="B382" s="226"/>
      <x:c r="E382" s="272"/>
      <x:c r="F382" s="222"/>
      <x:c r="G382" s="226"/>
      <x:c r="H382" s="226"/>
      <x:c r="I382" s="226"/>
      <x:c r="J382" s="222"/>
      <x:c r="L382" s="226"/>
      <x:c r="M382" s="226"/>
      <x:c r="N382" s="226"/>
      <x:c r="O382" s="226"/>
      <x:c r="P382" s="226"/>
      <x:c r="Q382" s="226"/>
      <x:c r="R382" s="226"/>
      <x:c r="S382" s="226"/>
      <x:c r="T382" s="226"/>
      <x:c r="U382" s="226"/>
      <x:c r="V382" s="226"/>
      <x:c r="W382" s="226"/>
      <x:c r="X382" s="226"/>
      <x:c r="Y382" s="226"/>
      <x:c r="Z382" s="226"/>
      <x:c r="AA382" s="226"/>
      <x:c r="AB382" s="226"/>
      <x:c r="AC382" s="226"/>
      <x:c r="AD382" s="226"/>
      <x:c r="AE382" s="226"/>
      <x:c r="AF382" s="226"/>
      <x:c r="AG382" s="226"/>
      <x:c r="AH382" s="226"/>
      <x:c r="AI382" s="226"/>
      <x:c r="AJ382" s="226"/>
      <x:c r="AK382" s="226"/>
    </x:row>
    <x:row r="383" spans="1:39" x14ac:dyDescent="0.3">
      <x:c r="B383" s="226"/>
      <x:c r="E383" s="272"/>
      <x:c r="F383" s="222"/>
      <x:c r="G383" s="226"/>
      <x:c r="H383" s="226"/>
      <x:c r="I383" s="226"/>
      <x:c r="J383" s="222"/>
      <x:c r="L383" s="226"/>
      <x:c r="M383" s="226"/>
      <x:c r="N383" s="226"/>
      <x:c r="O383" s="226"/>
      <x:c r="P383" s="226"/>
      <x:c r="Q383" s="226"/>
      <x:c r="R383" s="226"/>
      <x:c r="S383" s="226"/>
      <x:c r="T383" s="226"/>
      <x:c r="U383" s="226"/>
      <x:c r="V383" s="226"/>
      <x:c r="W383" s="226"/>
      <x:c r="X383" s="226"/>
      <x:c r="Y383" s="226"/>
      <x:c r="Z383" s="226"/>
      <x:c r="AA383" s="226"/>
      <x:c r="AB383" s="226"/>
      <x:c r="AC383" s="226"/>
      <x:c r="AD383" s="226"/>
      <x:c r="AE383" s="226"/>
      <x:c r="AF383" s="226"/>
      <x:c r="AG383" s="226"/>
      <x:c r="AH383" s="226"/>
      <x:c r="AI383" s="226"/>
      <x:c r="AJ383" s="226"/>
      <x:c r="AK383" s="226"/>
    </x:row>
    <x:row r="384" spans="1:39" x14ac:dyDescent="0.3">
      <x:c r="B384" s="226"/>
      <x:c r="E384" s="272"/>
      <x:c r="F384" s="222"/>
      <x:c r="G384" s="226"/>
      <x:c r="H384" s="226"/>
      <x:c r="I384" s="226"/>
      <x:c r="J384" s="222"/>
      <x:c r="L384" s="226"/>
      <x:c r="M384" s="226"/>
      <x:c r="N384" s="226"/>
      <x:c r="O384" s="226"/>
      <x:c r="P384" s="226"/>
      <x:c r="Q384" s="226"/>
      <x:c r="R384" s="226"/>
      <x:c r="S384" s="226"/>
      <x:c r="T384" s="226"/>
      <x:c r="U384" s="226"/>
      <x:c r="V384" s="226"/>
      <x:c r="W384" s="226"/>
      <x:c r="X384" s="226"/>
      <x:c r="Y384" s="226"/>
      <x:c r="Z384" s="226"/>
      <x:c r="AA384" s="226"/>
      <x:c r="AB384" s="226"/>
      <x:c r="AC384" s="226"/>
      <x:c r="AD384" s="226"/>
      <x:c r="AE384" s="226"/>
      <x:c r="AF384" s="226"/>
      <x:c r="AG384" s="226"/>
      <x:c r="AH384" s="226"/>
      <x:c r="AI384" s="226"/>
      <x:c r="AJ384" s="226"/>
      <x:c r="AK384" s="226"/>
    </x:row>
    <x:row r="385" spans="1:39" x14ac:dyDescent="0.3">
      <x:c r="B385" s="226"/>
      <x:c r="E385" s="272"/>
      <x:c r="F385" s="222"/>
      <x:c r="G385" s="226"/>
      <x:c r="H385" s="226"/>
      <x:c r="I385" s="226"/>
      <x:c r="J385" s="222"/>
      <x:c r="L385" s="226"/>
      <x:c r="M385" s="226"/>
      <x:c r="N385" s="226"/>
      <x:c r="O385" s="226"/>
      <x:c r="P385" s="226"/>
      <x:c r="Q385" s="226"/>
      <x:c r="R385" s="226"/>
      <x:c r="S385" s="226"/>
      <x:c r="T385" s="226"/>
      <x:c r="U385" s="226"/>
      <x:c r="V385" s="226"/>
      <x:c r="W385" s="226"/>
      <x:c r="X385" s="226"/>
      <x:c r="Y385" s="226"/>
      <x:c r="Z385" s="226"/>
      <x:c r="AA385" s="226"/>
      <x:c r="AB385" s="226"/>
      <x:c r="AC385" s="226"/>
      <x:c r="AD385" s="226"/>
      <x:c r="AE385" s="226"/>
      <x:c r="AF385" s="226"/>
      <x:c r="AG385" s="226"/>
      <x:c r="AH385" s="226"/>
      <x:c r="AI385" s="226"/>
      <x:c r="AJ385" s="226"/>
      <x:c r="AK385" s="226"/>
    </x:row>
    <x:row r="386" spans="1:39" x14ac:dyDescent="0.3">
      <x:c r="B386" s="226"/>
      <x:c r="E386" s="272"/>
      <x:c r="F386" s="222"/>
      <x:c r="G386" s="222"/>
      <x:c r="H386" s="226"/>
      <x:c r="I386" s="222"/>
      <x:c r="J386" s="222"/>
      <x:c r="L386" s="226"/>
      <x:c r="M386" s="226"/>
      <x:c r="N386" s="226"/>
      <x:c r="O386" s="226"/>
      <x:c r="P386" s="226"/>
      <x:c r="Q386" s="226"/>
      <x:c r="R386" s="226"/>
      <x:c r="S386" s="226"/>
      <x:c r="T386" s="226"/>
      <x:c r="U386" s="226"/>
      <x:c r="V386" s="226"/>
      <x:c r="W386" s="226"/>
      <x:c r="X386" s="226"/>
      <x:c r="Y386" s="226"/>
      <x:c r="Z386" s="226"/>
      <x:c r="AA386" s="226"/>
      <x:c r="AB386" s="222"/>
      <x:c r="AC386" s="226"/>
      <x:c r="AD386" s="226"/>
      <x:c r="AE386" s="226"/>
      <x:c r="AF386" s="226"/>
      <x:c r="AG386" s="226"/>
      <x:c r="AH386" s="226"/>
      <x:c r="AI386" s="226"/>
      <x:c r="AJ386" s="222"/>
      <x:c r="AK386" s="226"/>
    </x:row>
    <x:row r="387" spans="1:39" x14ac:dyDescent="0.3">
      <x:c r="B387" s="226"/>
      <x:c r="E387" s="272"/>
      <x:c r="F387" s="222"/>
      <x:c r="G387" s="226"/>
      <x:c r="H387" s="226"/>
      <x:c r="I387" s="222"/>
      <x:c r="J387" s="222"/>
      <x:c r="L387" s="226"/>
      <x:c r="M387" s="226"/>
      <x:c r="N387" s="226"/>
      <x:c r="O387" s="226"/>
      <x:c r="P387" s="226"/>
      <x:c r="Q387" s="226"/>
      <x:c r="R387" s="226"/>
      <x:c r="S387" s="226"/>
      <x:c r="T387" s="226"/>
      <x:c r="U387" s="226"/>
      <x:c r="V387" s="226"/>
      <x:c r="W387" s="226"/>
      <x:c r="X387" s="226"/>
      <x:c r="Y387" s="226"/>
      <x:c r="Z387" s="226"/>
      <x:c r="AA387" s="226"/>
      <x:c r="AB387" s="222"/>
      <x:c r="AC387" s="226"/>
      <x:c r="AD387" s="226"/>
      <x:c r="AE387" s="226"/>
      <x:c r="AF387" s="226"/>
      <x:c r="AG387" s="226"/>
      <x:c r="AH387" s="226"/>
      <x:c r="AI387" s="226"/>
      <x:c r="AJ387" s="222"/>
      <x:c r="AK387" s="226"/>
    </x:row>
    <x:row r="388" spans="1:39" x14ac:dyDescent="0.3">
      <x:c r="B388" s="226"/>
      <x:c r="E388" s="272"/>
      <x:c r="F388" s="222"/>
      <x:c r="G388" s="226"/>
      <x:c r="H388" s="226"/>
      <x:c r="I388" s="226"/>
      <x:c r="J388" s="222"/>
      <x:c r="L388" s="226"/>
      <x:c r="M388" s="226"/>
      <x:c r="N388" s="226"/>
      <x:c r="O388" s="226"/>
      <x:c r="P388" s="226"/>
      <x:c r="Q388" s="226"/>
      <x:c r="R388" s="226"/>
      <x:c r="S388" s="226"/>
      <x:c r="T388" s="226"/>
      <x:c r="U388" s="226"/>
      <x:c r="V388" s="226"/>
      <x:c r="W388" s="226"/>
      <x:c r="X388" s="226"/>
      <x:c r="Y388" s="226"/>
      <x:c r="Z388" s="226"/>
      <x:c r="AA388" s="226"/>
      <x:c r="AB388" s="226"/>
      <x:c r="AC388" s="226"/>
      <x:c r="AD388" s="226"/>
      <x:c r="AE388" s="226"/>
      <x:c r="AF388" s="226"/>
      <x:c r="AG388" s="226"/>
      <x:c r="AH388" s="226"/>
      <x:c r="AI388" s="226"/>
      <x:c r="AJ388" s="226"/>
      <x:c r="AK388" s="226"/>
    </x:row>
    <x:row r="389" spans="1:39" x14ac:dyDescent="0.3">
      <x:c r="B389" s="226"/>
      <x:c r="E389" s="272"/>
      <x:c r="F389" s="222"/>
      <x:c r="G389" s="226"/>
      <x:c r="H389" s="226"/>
      <x:c r="I389" s="222"/>
      <x:c r="J389" s="222"/>
      <x:c r="L389" s="226"/>
      <x:c r="M389" s="226"/>
      <x:c r="N389" s="226"/>
      <x:c r="O389" s="226"/>
      <x:c r="P389" s="226"/>
      <x:c r="Q389" s="226"/>
      <x:c r="R389" s="226"/>
      <x:c r="S389" s="226"/>
      <x:c r="T389" s="226"/>
      <x:c r="U389" s="226"/>
      <x:c r="V389" s="226"/>
      <x:c r="W389" s="226"/>
      <x:c r="X389" s="226"/>
      <x:c r="Y389" s="226"/>
      <x:c r="Z389" s="226"/>
      <x:c r="AA389" s="226"/>
      <x:c r="AB389" s="222"/>
      <x:c r="AC389" s="226"/>
      <x:c r="AD389" s="226"/>
      <x:c r="AE389" s="226"/>
      <x:c r="AF389" s="226"/>
      <x:c r="AG389" s="226"/>
      <x:c r="AH389" s="226"/>
      <x:c r="AI389" s="226"/>
      <x:c r="AJ389" s="222"/>
      <x:c r="AK389" s="226"/>
    </x:row>
    <x:row r="390" spans="1:39" x14ac:dyDescent="0.3">
      <x:c r="B390" s="226"/>
      <x:c r="E390" s="272"/>
      <x:c r="F390" s="222"/>
      <x:c r="G390" s="226"/>
      <x:c r="H390" s="226"/>
      <x:c r="I390" s="222"/>
      <x:c r="J390" s="222"/>
      <x:c r="L390" s="226"/>
      <x:c r="M390" s="226"/>
      <x:c r="N390" s="226"/>
      <x:c r="O390" s="226"/>
      <x:c r="P390" s="226"/>
      <x:c r="Q390" s="226"/>
      <x:c r="R390" s="226"/>
      <x:c r="S390" s="226"/>
      <x:c r="T390" s="226"/>
      <x:c r="U390" s="226"/>
      <x:c r="V390" s="226"/>
      <x:c r="W390" s="226"/>
      <x:c r="X390" s="226"/>
      <x:c r="Y390" s="226"/>
      <x:c r="Z390" s="226"/>
      <x:c r="AA390" s="226"/>
      <x:c r="AB390" s="222"/>
      <x:c r="AC390" s="226"/>
      <x:c r="AD390" s="226"/>
      <x:c r="AE390" s="226"/>
      <x:c r="AF390" s="226"/>
      <x:c r="AG390" s="226"/>
      <x:c r="AH390" s="226"/>
      <x:c r="AI390" s="226"/>
      <x:c r="AJ390" s="222"/>
      <x:c r="AK390" s="226"/>
    </x:row>
    <x:row r="391" spans="1:39" x14ac:dyDescent="0.3">
      <x:c r="B391" s="226"/>
      <x:c r="E391" s="272"/>
      <x:c r="F391" s="226"/>
      <x:c r="G391" s="222"/>
      <x:c r="H391" s="226"/>
      <x:c r="I391" s="226"/>
      <x:c r="J391" s="222"/>
      <x:c r="L391" s="226"/>
      <x:c r="M391" s="226"/>
      <x:c r="N391" s="226"/>
      <x:c r="O391" s="226"/>
      <x:c r="P391" s="226"/>
      <x:c r="Q391" s="226"/>
      <x:c r="R391" s="226"/>
      <x:c r="S391" s="226"/>
      <x:c r="T391" s="226"/>
      <x:c r="U391" s="226"/>
      <x:c r="V391" s="226"/>
      <x:c r="W391" s="226"/>
      <x:c r="X391" s="226"/>
      <x:c r="Y391" s="226"/>
      <x:c r="Z391" s="226"/>
      <x:c r="AA391" s="226"/>
      <x:c r="AB391" s="226"/>
      <x:c r="AC391" s="226"/>
      <x:c r="AD391" s="226"/>
      <x:c r="AE391" s="226"/>
      <x:c r="AF391" s="226"/>
      <x:c r="AG391" s="226"/>
      <x:c r="AH391" s="226"/>
      <x:c r="AI391" s="226"/>
      <x:c r="AJ391" s="226"/>
      <x:c r="AK391" s="226"/>
    </x:row>
    <x:row r="392" spans="1:39" x14ac:dyDescent="0.3">
      <x:c r="B392" s="226"/>
      <x:c r="E392" s="272"/>
      <x:c r="F392" s="222"/>
      <x:c r="G392" s="226"/>
      <x:c r="H392" s="226"/>
      <x:c r="I392" s="226"/>
      <x:c r="J392" s="222"/>
      <x:c r="L392" s="226"/>
      <x:c r="M392" s="226"/>
      <x:c r="N392" s="226"/>
      <x:c r="O392" s="226"/>
      <x:c r="P392" s="226"/>
      <x:c r="Q392" s="226"/>
      <x:c r="R392" s="226"/>
      <x:c r="S392" s="226"/>
      <x:c r="T392" s="226"/>
      <x:c r="U392" s="226"/>
      <x:c r="V392" s="226"/>
      <x:c r="W392" s="226"/>
      <x:c r="X392" s="226"/>
      <x:c r="Y392" s="226"/>
      <x:c r="Z392" s="226"/>
      <x:c r="AA392" s="226"/>
      <x:c r="AB392" s="226"/>
      <x:c r="AC392" s="226"/>
      <x:c r="AD392" s="226"/>
      <x:c r="AE392" s="226"/>
      <x:c r="AF392" s="226"/>
      <x:c r="AG392" s="226"/>
      <x:c r="AH392" s="226"/>
      <x:c r="AI392" s="226"/>
      <x:c r="AJ392" s="226"/>
      <x:c r="AK392" s="226"/>
    </x:row>
    <x:row r="393" spans="1:39" x14ac:dyDescent="0.3">
      <x:c r="B393" s="226"/>
      <x:c r="E393" s="272"/>
      <x:c r="F393" s="222"/>
      <x:c r="G393" s="226"/>
      <x:c r="H393" s="226"/>
      <x:c r="I393" s="226"/>
      <x:c r="J393" s="222"/>
      <x:c r="L393" s="226"/>
      <x:c r="M393" s="226"/>
      <x:c r="N393" s="226"/>
      <x:c r="O393" s="226"/>
      <x:c r="P393" s="226"/>
      <x:c r="Q393" s="226"/>
      <x:c r="R393" s="226"/>
      <x:c r="S393" s="226"/>
      <x:c r="T393" s="226"/>
      <x:c r="U393" s="226"/>
      <x:c r="V393" s="226"/>
      <x:c r="W393" s="226"/>
      <x:c r="X393" s="226"/>
      <x:c r="Y393" s="226"/>
      <x:c r="Z393" s="226"/>
      <x:c r="AA393" s="226"/>
      <x:c r="AB393" s="226"/>
      <x:c r="AC393" s="226"/>
      <x:c r="AD393" s="226"/>
      <x:c r="AE393" s="226"/>
      <x:c r="AF393" s="226"/>
      <x:c r="AG393" s="226"/>
      <x:c r="AH393" s="226"/>
      <x:c r="AI393" s="226"/>
      <x:c r="AJ393" s="226"/>
      <x:c r="AK393" s="226"/>
    </x:row>
    <x:row r="394" spans="1:39" x14ac:dyDescent="0.3">
      <x:c r="B394" s="226"/>
      <x:c r="E394" s="272"/>
      <x:c r="F394" s="222"/>
      <x:c r="G394" s="226"/>
      <x:c r="H394" s="226"/>
      <x:c r="I394" s="226"/>
      <x:c r="J394" s="222"/>
      <x:c r="L394" s="226"/>
      <x:c r="M394" s="226"/>
      <x:c r="N394" s="226"/>
      <x:c r="O394" s="226"/>
      <x:c r="P394" s="226"/>
      <x:c r="Q394" s="226"/>
      <x:c r="R394" s="226"/>
      <x:c r="S394" s="226"/>
      <x:c r="T394" s="226"/>
      <x:c r="U394" s="226"/>
      <x:c r="V394" s="226"/>
      <x:c r="W394" s="226"/>
      <x:c r="X394" s="226"/>
      <x:c r="Y394" s="226"/>
      <x:c r="Z394" s="226"/>
      <x:c r="AA394" s="226"/>
      <x:c r="AB394" s="226"/>
      <x:c r="AC394" s="226"/>
      <x:c r="AD394" s="226"/>
      <x:c r="AE394" s="226"/>
      <x:c r="AF394" s="226"/>
      <x:c r="AG394" s="226"/>
      <x:c r="AH394" s="226"/>
      <x:c r="AI394" s="226"/>
      <x:c r="AJ394" s="226"/>
      <x:c r="AK394" s="226"/>
    </x:row>
    <x:row r="395" spans="1:39" x14ac:dyDescent="0.3">
      <x:c r="B395" s="226"/>
      <x:c r="E395" s="272"/>
      <x:c r="F395" s="222"/>
      <x:c r="G395" s="226"/>
      <x:c r="H395" s="226"/>
      <x:c r="I395" s="226"/>
      <x:c r="J395" s="222"/>
      <x:c r="L395" s="226"/>
      <x:c r="M395" s="226"/>
      <x:c r="N395" s="226"/>
      <x:c r="O395" s="226"/>
      <x:c r="P395" s="226"/>
      <x:c r="Q395" s="226"/>
      <x:c r="R395" s="226"/>
      <x:c r="S395" s="226"/>
      <x:c r="T395" s="226"/>
      <x:c r="U395" s="226"/>
      <x:c r="V395" s="226"/>
      <x:c r="W395" s="226"/>
      <x:c r="X395" s="226"/>
      <x:c r="Y395" s="226"/>
      <x:c r="Z395" s="226"/>
      <x:c r="AA395" s="226"/>
      <x:c r="AB395" s="226"/>
      <x:c r="AC395" s="226"/>
      <x:c r="AD395" s="226"/>
      <x:c r="AE395" s="226"/>
      <x:c r="AF395" s="226"/>
      <x:c r="AG395" s="226"/>
      <x:c r="AH395" s="226"/>
      <x:c r="AI395" s="226"/>
      <x:c r="AJ395" s="226"/>
      <x:c r="AK395" s="226"/>
    </x:row>
    <x:row r="396" spans="1:39" x14ac:dyDescent="0.3">
      <x:c r="B396" s="226"/>
      <x:c r="E396" s="272"/>
      <x:c r="F396" s="226"/>
      <x:c r="G396" s="222"/>
      <x:c r="H396" s="226"/>
      <x:c r="I396" s="226"/>
      <x:c r="J396" s="222"/>
      <x:c r="L396" s="226"/>
      <x:c r="M396" s="226"/>
      <x:c r="N396" s="226"/>
      <x:c r="O396" s="226"/>
      <x:c r="P396" s="226"/>
      <x:c r="Q396" s="226"/>
      <x:c r="R396" s="226"/>
      <x:c r="S396" s="226"/>
      <x:c r="T396" s="226"/>
      <x:c r="U396" s="226"/>
      <x:c r="V396" s="226"/>
      <x:c r="W396" s="226"/>
      <x:c r="X396" s="226"/>
      <x:c r="Y396" s="226"/>
      <x:c r="Z396" s="226"/>
      <x:c r="AA396" s="226"/>
      <x:c r="AB396" s="226"/>
      <x:c r="AC396" s="226"/>
      <x:c r="AD396" s="226"/>
      <x:c r="AE396" s="226"/>
      <x:c r="AF396" s="226"/>
      <x:c r="AG396" s="226"/>
      <x:c r="AH396" s="226"/>
      <x:c r="AI396" s="226"/>
      <x:c r="AJ396" s="226"/>
      <x:c r="AK396" s="226"/>
    </x:row>
    <x:row r="397" spans="1:39" x14ac:dyDescent="0.3">
      <x:c r="B397" s="226"/>
      <x:c r="E397" s="272"/>
      <x:c r="F397" s="222"/>
      <x:c r="G397" s="226"/>
      <x:c r="H397" s="226"/>
      <x:c r="I397" s="226"/>
      <x:c r="J397" s="222"/>
      <x:c r="L397" s="226"/>
      <x:c r="M397" s="226"/>
      <x:c r="N397" s="226"/>
      <x:c r="O397" s="226"/>
      <x:c r="P397" s="226"/>
      <x:c r="Q397" s="226"/>
      <x:c r="R397" s="226"/>
      <x:c r="S397" s="226"/>
      <x:c r="T397" s="226"/>
      <x:c r="U397" s="226"/>
      <x:c r="V397" s="226"/>
      <x:c r="W397" s="226"/>
      <x:c r="X397" s="226"/>
      <x:c r="Y397" s="226"/>
      <x:c r="Z397" s="226"/>
      <x:c r="AA397" s="226"/>
      <x:c r="AB397" s="226"/>
      <x:c r="AC397" s="226"/>
      <x:c r="AD397" s="226"/>
      <x:c r="AE397" s="226"/>
      <x:c r="AF397" s="226"/>
      <x:c r="AG397" s="226"/>
      <x:c r="AH397" s="226"/>
      <x:c r="AI397" s="226"/>
      <x:c r="AJ397" s="226"/>
      <x:c r="AK397" s="226"/>
    </x:row>
    <x:row r="398" spans="1:39" x14ac:dyDescent="0.3">
      <x:c r="B398" s="226"/>
      <x:c r="E398" s="272"/>
      <x:c r="F398" s="222"/>
      <x:c r="G398" s="226"/>
      <x:c r="H398" s="226"/>
      <x:c r="I398" s="226"/>
      <x:c r="J398" s="222"/>
      <x:c r="L398" s="226"/>
      <x:c r="M398" s="226"/>
      <x:c r="N398" s="226"/>
      <x:c r="O398" s="226"/>
      <x:c r="P398" s="226"/>
      <x:c r="Q398" s="226"/>
      <x:c r="R398" s="226"/>
      <x:c r="S398" s="226"/>
      <x:c r="T398" s="226"/>
      <x:c r="U398" s="226"/>
      <x:c r="V398" s="226"/>
      <x:c r="W398" s="226"/>
      <x:c r="X398" s="226"/>
      <x:c r="Y398" s="226"/>
      <x:c r="Z398" s="226"/>
      <x:c r="AA398" s="226"/>
      <x:c r="AB398" s="226"/>
      <x:c r="AC398" s="226"/>
      <x:c r="AD398" s="226"/>
      <x:c r="AE398" s="226"/>
      <x:c r="AF398" s="226"/>
      <x:c r="AG398" s="226"/>
      <x:c r="AH398" s="226"/>
      <x:c r="AI398" s="226"/>
      <x:c r="AJ398" s="226"/>
      <x:c r="AK398" s="226"/>
    </x:row>
    <x:row r="399" spans="1:39" x14ac:dyDescent="0.3">
      <x:c r="B399" s="226"/>
      <x:c r="E399" s="272"/>
      <x:c r="F399" s="222"/>
      <x:c r="G399" s="226"/>
      <x:c r="H399" s="226"/>
      <x:c r="I399" s="226"/>
      <x:c r="J399" s="222"/>
      <x:c r="L399" s="226"/>
      <x:c r="M399" s="226"/>
      <x:c r="N399" s="226"/>
      <x:c r="O399" s="226"/>
      <x:c r="P399" s="226"/>
      <x:c r="Q399" s="226"/>
      <x:c r="R399" s="226"/>
      <x:c r="S399" s="226"/>
      <x:c r="T399" s="226"/>
      <x:c r="U399" s="226"/>
      <x:c r="V399" s="226"/>
      <x:c r="W399" s="226"/>
      <x:c r="X399" s="226"/>
      <x:c r="Y399" s="226"/>
      <x:c r="Z399" s="226"/>
      <x:c r="AA399" s="226"/>
      <x:c r="AB399" s="226"/>
      <x:c r="AC399" s="226"/>
      <x:c r="AD399" s="226"/>
      <x:c r="AE399" s="226"/>
      <x:c r="AF399" s="226"/>
      <x:c r="AG399" s="226"/>
      <x:c r="AH399" s="226"/>
      <x:c r="AI399" s="226"/>
      <x:c r="AJ399" s="226"/>
      <x:c r="AK399" s="226"/>
    </x:row>
    <x:row r="400" spans="1:39" x14ac:dyDescent="0.3">
      <x:c r="B400" s="226"/>
      <x:c r="E400" s="272"/>
      <x:c r="F400" s="222"/>
      <x:c r="G400" s="226"/>
      <x:c r="H400" s="226"/>
      <x:c r="I400" s="226"/>
      <x:c r="J400" s="222"/>
      <x:c r="L400" s="226"/>
      <x:c r="M400" s="226"/>
      <x:c r="N400" s="226"/>
      <x:c r="O400" s="226"/>
      <x:c r="P400" s="226"/>
      <x:c r="Q400" s="226"/>
      <x:c r="R400" s="226"/>
      <x:c r="S400" s="226"/>
      <x:c r="T400" s="226"/>
      <x:c r="U400" s="226"/>
      <x:c r="V400" s="226"/>
      <x:c r="W400" s="226"/>
      <x:c r="X400" s="226"/>
      <x:c r="Y400" s="226"/>
      <x:c r="Z400" s="226"/>
      <x:c r="AA400" s="226"/>
      <x:c r="AB400" s="226"/>
      <x:c r="AC400" s="226"/>
      <x:c r="AD400" s="226"/>
      <x:c r="AE400" s="226"/>
      <x:c r="AF400" s="226"/>
      <x:c r="AG400" s="226"/>
      <x:c r="AH400" s="226"/>
      <x:c r="AI400" s="226"/>
      <x:c r="AJ400" s="226"/>
      <x:c r="AK400" s="226"/>
    </x:row>
    <x:row r="401" spans="1:39" x14ac:dyDescent="0.3">
      <x:c r="B401" s="226"/>
      <x:c r="E401" s="272"/>
      <x:c r="F401" s="222"/>
      <x:c r="G401" s="226"/>
      <x:c r="H401" s="226"/>
      <x:c r="I401" s="226"/>
      <x:c r="J401" s="222"/>
      <x:c r="L401" s="226"/>
      <x:c r="M401" s="226"/>
      <x:c r="N401" s="226"/>
      <x:c r="O401" s="226"/>
      <x:c r="P401" s="226"/>
      <x:c r="Q401" s="226"/>
      <x:c r="R401" s="226"/>
      <x:c r="S401" s="226"/>
      <x:c r="T401" s="226"/>
      <x:c r="U401" s="226"/>
      <x:c r="V401" s="226"/>
      <x:c r="W401" s="226"/>
      <x:c r="X401" s="226"/>
      <x:c r="Y401" s="226"/>
      <x:c r="Z401" s="226"/>
      <x:c r="AA401" s="226"/>
      <x:c r="AB401" s="226"/>
      <x:c r="AC401" s="226"/>
      <x:c r="AD401" s="226"/>
      <x:c r="AE401" s="226"/>
      <x:c r="AF401" s="226"/>
      <x:c r="AG401" s="226"/>
      <x:c r="AH401" s="226"/>
      <x:c r="AI401" s="226"/>
      <x:c r="AJ401" s="226"/>
      <x:c r="AK401" s="226"/>
    </x:row>
    <x:row r="402" spans="1:39" x14ac:dyDescent="0.3">
      <x:c r="B402" s="226"/>
      <x:c r="E402" s="272"/>
      <x:c r="F402" s="222"/>
      <x:c r="G402" s="226"/>
      <x:c r="H402" s="226"/>
      <x:c r="I402" s="226"/>
      <x:c r="J402" s="222"/>
      <x:c r="L402" s="226"/>
      <x:c r="M402" s="226"/>
      <x:c r="N402" s="226"/>
      <x:c r="O402" s="226"/>
      <x:c r="P402" s="226"/>
      <x:c r="Q402" s="226"/>
      <x:c r="R402" s="226"/>
      <x:c r="S402" s="226"/>
      <x:c r="T402" s="226"/>
      <x:c r="U402" s="226"/>
      <x:c r="V402" s="226"/>
      <x:c r="W402" s="226"/>
      <x:c r="X402" s="226"/>
      <x:c r="Y402" s="226"/>
      <x:c r="Z402" s="226"/>
      <x:c r="AA402" s="226"/>
      <x:c r="AB402" s="226"/>
      <x:c r="AC402" s="226"/>
      <x:c r="AD402" s="226"/>
      <x:c r="AE402" s="226"/>
      <x:c r="AF402" s="226"/>
      <x:c r="AG402" s="226"/>
      <x:c r="AH402" s="226"/>
      <x:c r="AI402" s="226"/>
      <x:c r="AJ402" s="226"/>
      <x:c r="AK402" s="226"/>
    </x:row>
    <x:row r="403" spans="1:39" x14ac:dyDescent="0.3">
      <x:c r="B403" s="226"/>
      <x:c r="E403" s="272"/>
      <x:c r="F403" s="222"/>
      <x:c r="G403" s="226"/>
      <x:c r="H403" s="226"/>
      <x:c r="I403" s="226"/>
      <x:c r="J403" s="222"/>
      <x:c r="L403" s="226"/>
      <x:c r="M403" s="226"/>
      <x:c r="N403" s="226"/>
      <x:c r="O403" s="226"/>
      <x:c r="P403" s="226"/>
      <x:c r="Q403" s="226"/>
      <x:c r="R403" s="226"/>
      <x:c r="S403" s="226"/>
      <x:c r="T403" s="226"/>
      <x:c r="U403" s="226"/>
      <x:c r="V403" s="226"/>
      <x:c r="W403" s="226"/>
      <x:c r="X403" s="226"/>
      <x:c r="Y403" s="226"/>
      <x:c r="Z403" s="226"/>
      <x:c r="AA403" s="226"/>
      <x:c r="AB403" s="226"/>
      <x:c r="AC403" s="226"/>
      <x:c r="AD403" s="226"/>
      <x:c r="AE403" s="226"/>
      <x:c r="AF403" s="226"/>
      <x:c r="AG403" s="226"/>
      <x:c r="AH403" s="226"/>
      <x:c r="AI403" s="226"/>
      <x:c r="AJ403" s="226"/>
      <x:c r="AK403" s="226"/>
    </x:row>
    <x:row r="404" spans="1:39" x14ac:dyDescent="0.3">
      <x:c r="B404" s="226"/>
      <x:c r="E404" s="272"/>
      <x:c r="F404" s="222"/>
      <x:c r="G404" s="226"/>
      <x:c r="H404" s="226"/>
      <x:c r="I404" s="226"/>
      <x:c r="J404" s="222"/>
      <x:c r="L404" s="226"/>
      <x:c r="M404" s="226"/>
      <x:c r="N404" s="226"/>
      <x:c r="O404" s="226"/>
      <x:c r="P404" s="226"/>
      <x:c r="Q404" s="226"/>
      <x:c r="R404" s="226"/>
      <x:c r="S404" s="226"/>
      <x:c r="T404" s="226"/>
      <x:c r="U404" s="226"/>
      <x:c r="V404" s="226"/>
      <x:c r="W404" s="226"/>
      <x:c r="X404" s="226"/>
      <x:c r="Y404" s="226"/>
      <x:c r="Z404" s="226"/>
      <x:c r="AA404" s="226"/>
      <x:c r="AB404" s="226"/>
      <x:c r="AC404" s="226"/>
      <x:c r="AD404" s="226"/>
      <x:c r="AE404" s="226"/>
      <x:c r="AF404" s="226"/>
      <x:c r="AG404" s="226"/>
      <x:c r="AH404" s="226"/>
      <x:c r="AI404" s="226"/>
      <x:c r="AJ404" s="226"/>
      <x:c r="AK404" s="226"/>
    </x:row>
    <x:row r="405" spans="1:39" x14ac:dyDescent="0.3">
      <x:c r="B405" s="226"/>
      <x:c r="E405" s="272"/>
      <x:c r="F405" s="222"/>
      <x:c r="G405" s="226"/>
      <x:c r="H405" s="226"/>
      <x:c r="I405" s="226"/>
      <x:c r="J405" s="222"/>
      <x:c r="L405" s="226"/>
      <x:c r="M405" s="226"/>
      <x:c r="N405" s="226"/>
      <x:c r="O405" s="226"/>
      <x:c r="P405" s="226"/>
      <x:c r="Q405" s="226"/>
      <x:c r="R405" s="226"/>
      <x:c r="S405" s="226"/>
      <x:c r="T405" s="226"/>
      <x:c r="U405" s="226"/>
      <x:c r="V405" s="226"/>
      <x:c r="W405" s="226"/>
      <x:c r="X405" s="226"/>
      <x:c r="Y405" s="226"/>
      <x:c r="Z405" s="226"/>
      <x:c r="AA405" s="226"/>
      <x:c r="AB405" s="226"/>
      <x:c r="AC405" s="226"/>
      <x:c r="AD405" s="226"/>
      <x:c r="AE405" s="226"/>
      <x:c r="AF405" s="226"/>
      <x:c r="AG405" s="226"/>
      <x:c r="AH405" s="226"/>
      <x:c r="AI405" s="226"/>
      <x:c r="AJ405" s="226"/>
      <x:c r="AK405" s="226"/>
    </x:row>
    <x:row r="406" spans="1:39" x14ac:dyDescent="0.3">
      <x:c r="B406" s="226"/>
      <x:c r="E406" s="272"/>
      <x:c r="F406" s="222"/>
      <x:c r="G406" s="226"/>
      <x:c r="H406" s="226"/>
      <x:c r="I406" s="226"/>
      <x:c r="J406" s="222"/>
      <x:c r="L406" s="226"/>
      <x:c r="M406" s="226"/>
      <x:c r="N406" s="226"/>
      <x:c r="O406" s="226"/>
      <x:c r="P406" s="226"/>
      <x:c r="Q406" s="226"/>
      <x:c r="R406" s="226"/>
      <x:c r="S406" s="226"/>
      <x:c r="T406" s="226"/>
      <x:c r="U406" s="226"/>
      <x:c r="V406" s="226"/>
      <x:c r="W406" s="226"/>
      <x:c r="X406" s="226"/>
      <x:c r="Y406" s="226"/>
      <x:c r="Z406" s="226"/>
      <x:c r="AA406" s="226"/>
      <x:c r="AB406" s="226"/>
      <x:c r="AC406" s="226"/>
      <x:c r="AD406" s="226"/>
      <x:c r="AE406" s="226"/>
      <x:c r="AF406" s="226"/>
      <x:c r="AG406" s="226"/>
      <x:c r="AH406" s="226"/>
      <x:c r="AI406" s="226"/>
      <x:c r="AJ406" s="226"/>
      <x:c r="AK406" s="226"/>
    </x:row>
    <x:row r="407" spans="1:39" x14ac:dyDescent="0.3">
      <x:c r="B407" s="226"/>
      <x:c r="E407" s="272"/>
      <x:c r="F407" s="222"/>
      <x:c r="G407" s="226"/>
      <x:c r="H407" s="226"/>
      <x:c r="I407" s="226"/>
      <x:c r="J407" s="222"/>
      <x:c r="L407" s="226"/>
      <x:c r="M407" s="226"/>
      <x:c r="N407" s="226"/>
      <x:c r="O407" s="226"/>
      <x:c r="P407" s="226"/>
      <x:c r="Q407" s="226"/>
      <x:c r="R407" s="226"/>
      <x:c r="S407" s="226"/>
      <x:c r="T407" s="226"/>
      <x:c r="U407" s="226"/>
      <x:c r="V407" s="226"/>
      <x:c r="W407" s="226"/>
      <x:c r="X407" s="226"/>
      <x:c r="Y407" s="226"/>
      <x:c r="Z407" s="226"/>
      <x:c r="AA407" s="226"/>
      <x:c r="AB407" s="226"/>
      <x:c r="AC407" s="226"/>
      <x:c r="AD407" s="226"/>
      <x:c r="AE407" s="226"/>
      <x:c r="AF407" s="226"/>
      <x:c r="AG407" s="226"/>
      <x:c r="AH407" s="226"/>
      <x:c r="AI407" s="226"/>
      <x:c r="AJ407" s="226"/>
      <x:c r="AK407" s="226"/>
    </x:row>
    <x:row r="408" spans="1:39" x14ac:dyDescent="0.3">
      <x:c r="B408" s="226"/>
      <x:c r="E408" s="272"/>
      <x:c r="F408" s="222"/>
      <x:c r="G408" s="226"/>
      <x:c r="H408" s="226"/>
      <x:c r="I408" s="226"/>
      <x:c r="J408" s="222"/>
      <x:c r="L408" s="226"/>
      <x:c r="M408" s="226"/>
      <x:c r="N408" s="226"/>
      <x:c r="O408" s="226"/>
      <x:c r="P408" s="226"/>
      <x:c r="Q408" s="226"/>
      <x:c r="R408" s="226"/>
      <x:c r="S408" s="226"/>
      <x:c r="T408" s="226"/>
      <x:c r="U408" s="226"/>
      <x:c r="V408" s="226"/>
      <x:c r="W408" s="226"/>
      <x:c r="X408" s="226"/>
      <x:c r="Y408" s="226"/>
      <x:c r="Z408" s="226"/>
      <x:c r="AA408" s="226"/>
      <x:c r="AB408" s="226"/>
      <x:c r="AC408" s="226"/>
      <x:c r="AD408" s="226"/>
      <x:c r="AE408" s="226"/>
      <x:c r="AF408" s="226"/>
      <x:c r="AG408" s="226"/>
      <x:c r="AH408" s="226"/>
      <x:c r="AI408" s="226"/>
      <x:c r="AJ408" s="226"/>
      <x:c r="AK408" s="226"/>
    </x:row>
    <x:row r="409" spans="1:39" x14ac:dyDescent="0.3">
      <x:c r="B409" s="226"/>
      <x:c r="E409" s="272"/>
      <x:c r="F409" s="222"/>
      <x:c r="G409" s="226"/>
      <x:c r="H409" s="226"/>
      <x:c r="I409" s="226"/>
      <x:c r="J409" s="222"/>
      <x:c r="L409" s="226"/>
      <x:c r="M409" s="226"/>
      <x:c r="N409" s="226"/>
      <x:c r="O409" s="226"/>
      <x:c r="P409" s="226"/>
      <x:c r="Q409" s="226"/>
      <x:c r="R409" s="226"/>
      <x:c r="S409" s="226"/>
      <x:c r="T409" s="226"/>
      <x:c r="U409" s="226"/>
      <x:c r="V409" s="226"/>
      <x:c r="W409" s="226"/>
      <x:c r="X409" s="226"/>
      <x:c r="Y409" s="226"/>
      <x:c r="Z409" s="226"/>
      <x:c r="AA409" s="226"/>
      <x:c r="AB409" s="226"/>
      <x:c r="AC409" s="226"/>
      <x:c r="AD409" s="226"/>
      <x:c r="AE409" s="226"/>
      <x:c r="AF409" s="226"/>
      <x:c r="AG409" s="226"/>
      <x:c r="AH409" s="226"/>
      <x:c r="AI409" s="226"/>
      <x:c r="AJ409" s="226"/>
      <x:c r="AK409" s="226"/>
    </x:row>
    <x:row r="410" spans="1:39" x14ac:dyDescent="0.3">
      <x:c r="B410" s="226"/>
      <x:c r="E410" s="272"/>
      <x:c r="F410" s="222"/>
      <x:c r="G410" s="226"/>
      <x:c r="H410" s="226"/>
      <x:c r="I410" s="226"/>
      <x:c r="J410" s="222"/>
      <x:c r="L410" s="226"/>
      <x:c r="M410" s="226"/>
      <x:c r="N410" s="226"/>
      <x:c r="O410" s="226"/>
      <x:c r="P410" s="226"/>
      <x:c r="Q410" s="226"/>
      <x:c r="R410" s="226"/>
      <x:c r="S410" s="226"/>
      <x:c r="T410" s="226"/>
      <x:c r="U410" s="226"/>
      <x:c r="V410" s="226"/>
      <x:c r="W410" s="226"/>
      <x:c r="X410" s="226"/>
      <x:c r="Y410" s="226"/>
      <x:c r="Z410" s="226"/>
      <x:c r="AA410" s="226"/>
      <x:c r="AB410" s="226"/>
      <x:c r="AC410" s="226"/>
      <x:c r="AD410" s="226"/>
      <x:c r="AE410" s="226"/>
      <x:c r="AF410" s="226"/>
      <x:c r="AG410" s="226"/>
      <x:c r="AH410" s="226"/>
      <x:c r="AI410" s="226"/>
      <x:c r="AJ410" s="226"/>
      <x:c r="AK410" s="226"/>
    </x:row>
    <x:row r="411" spans="1:39" x14ac:dyDescent="0.3">
      <x:c r="B411" s="226"/>
      <x:c r="E411" s="272"/>
      <x:c r="F411" s="222"/>
      <x:c r="G411" s="226"/>
      <x:c r="H411" s="226"/>
      <x:c r="I411" s="226"/>
      <x:c r="J411" s="222"/>
      <x:c r="L411" s="226"/>
      <x:c r="M411" s="226"/>
      <x:c r="N411" s="226"/>
      <x:c r="O411" s="226"/>
      <x:c r="P411" s="226"/>
      <x:c r="Q411" s="226"/>
      <x:c r="R411" s="226"/>
      <x:c r="S411" s="226"/>
      <x:c r="T411" s="226"/>
      <x:c r="U411" s="226"/>
      <x:c r="V411" s="226"/>
      <x:c r="W411" s="226"/>
      <x:c r="X411" s="226"/>
      <x:c r="Y411" s="226"/>
      <x:c r="Z411" s="226"/>
      <x:c r="AA411" s="226"/>
      <x:c r="AB411" s="226"/>
      <x:c r="AC411" s="226"/>
      <x:c r="AD411" s="226"/>
      <x:c r="AE411" s="226"/>
      <x:c r="AF411" s="226"/>
      <x:c r="AG411" s="226"/>
      <x:c r="AH411" s="226"/>
      <x:c r="AI411" s="226"/>
      <x:c r="AJ411" s="226"/>
      <x:c r="AK411" s="226"/>
    </x:row>
    <x:row r="412" spans="1:39" x14ac:dyDescent="0.3">
      <x:c r="B412" s="226"/>
      <x:c r="E412" s="272"/>
      <x:c r="F412" s="222"/>
      <x:c r="G412" s="226"/>
      <x:c r="H412" s="226"/>
      <x:c r="I412" s="226"/>
      <x:c r="J412" s="222"/>
      <x:c r="L412" s="226"/>
      <x:c r="M412" s="226"/>
      <x:c r="N412" s="226"/>
      <x:c r="O412" s="226"/>
      <x:c r="P412" s="226"/>
      <x:c r="Q412" s="226"/>
      <x:c r="R412" s="226"/>
      <x:c r="S412" s="226"/>
      <x:c r="T412" s="226"/>
      <x:c r="U412" s="226"/>
      <x:c r="V412" s="226"/>
      <x:c r="W412" s="226"/>
      <x:c r="X412" s="226"/>
      <x:c r="Y412" s="226"/>
      <x:c r="Z412" s="226"/>
      <x:c r="AA412" s="226"/>
      <x:c r="AB412" s="226"/>
      <x:c r="AC412" s="226"/>
      <x:c r="AD412" s="226"/>
      <x:c r="AE412" s="226"/>
      <x:c r="AF412" s="226"/>
      <x:c r="AG412" s="226"/>
      <x:c r="AH412" s="226"/>
      <x:c r="AI412" s="226"/>
      <x:c r="AJ412" s="226"/>
      <x:c r="AK412" s="226"/>
    </x:row>
    <x:row r="413" spans="1:39" x14ac:dyDescent="0.3">
      <x:c r="B413" s="226"/>
      <x:c r="E413" s="272"/>
      <x:c r="F413" s="222"/>
      <x:c r="G413" s="226"/>
      <x:c r="H413" s="226"/>
      <x:c r="I413" s="226"/>
      <x:c r="J413" s="222"/>
      <x:c r="L413" s="226"/>
      <x:c r="M413" s="226"/>
      <x:c r="N413" s="226"/>
      <x:c r="O413" s="226"/>
      <x:c r="P413" s="226"/>
      <x:c r="Q413" s="226"/>
      <x:c r="R413" s="226"/>
      <x:c r="S413" s="226"/>
      <x:c r="T413" s="226"/>
      <x:c r="U413" s="226"/>
      <x:c r="V413" s="226"/>
      <x:c r="W413" s="226"/>
      <x:c r="X413" s="226"/>
      <x:c r="Y413" s="226"/>
      <x:c r="Z413" s="226"/>
      <x:c r="AA413" s="226"/>
      <x:c r="AB413" s="226"/>
      <x:c r="AC413" s="226"/>
      <x:c r="AD413" s="226"/>
      <x:c r="AE413" s="226"/>
      <x:c r="AF413" s="226"/>
      <x:c r="AG413" s="226"/>
      <x:c r="AH413" s="226"/>
      <x:c r="AI413" s="226"/>
      <x:c r="AJ413" s="226"/>
      <x:c r="AK413" s="226"/>
    </x:row>
    <x:row r="414" spans="1:39" x14ac:dyDescent="0.3">
      <x:c r="B414" s="226"/>
      <x:c r="E414" s="272"/>
      <x:c r="F414" s="222"/>
      <x:c r="G414" s="226"/>
      <x:c r="H414" s="226"/>
      <x:c r="I414" s="226"/>
      <x:c r="J414" s="222"/>
      <x:c r="L414" s="226"/>
      <x:c r="M414" s="226"/>
      <x:c r="N414" s="226"/>
      <x:c r="O414" s="226"/>
      <x:c r="P414" s="226"/>
      <x:c r="Q414" s="226"/>
      <x:c r="R414" s="226"/>
      <x:c r="S414" s="226"/>
      <x:c r="T414" s="226"/>
      <x:c r="U414" s="226"/>
      <x:c r="V414" s="226"/>
      <x:c r="W414" s="226"/>
      <x:c r="X414" s="226"/>
      <x:c r="Y414" s="226"/>
      <x:c r="Z414" s="226"/>
      <x:c r="AA414" s="226"/>
      <x:c r="AB414" s="226"/>
      <x:c r="AC414" s="226"/>
      <x:c r="AD414" s="226"/>
      <x:c r="AE414" s="226"/>
      <x:c r="AF414" s="226"/>
      <x:c r="AG414" s="226"/>
      <x:c r="AH414" s="226"/>
      <x:c r="AI414" s="226"/>
      <x:c r="AJ414" s="226"/>
      <x:c r="AK414" s="226"/>
    </x:row>
    <x:row r="415" spans="1:39" x14ac:dyDescent="0.3">
      <x:c r="B415" s="226"/>
      <x:c r="E415" s="272"/>
      <x:c r="F415" s="222"/>
      <x:c r="G415" s="226"/>
      <x:c r="H415" s="226"/>
      <x:c r="I415" s="226"/>
      <x:c r="J415" s="222"/>
      <x:c r="L415" s="226"/>
      <x:c r="M415" s="226"/>
      <x:c r="N415" s="226"/>
      <x:c r="O415" s="226"/>
      <x:c r="P415" s="226"/>
      <x:c r="Q415" s="226"/>
      <x:c r="R415" s="226"/>
      <x:c r="S415" s="226"/>
      <x:c r="T415" s="226"/>
      <x:c r="U415" s="226"/>
      <x:c r="V415" s="226"/>
      <x:c r="W415" s="226"/>
      <x:c r="X415" s="226"/>
      <x:c r="Y415" s="226"/>
      <x:c r="Z415" s="226"/>
      <x:c r="AA415" s="226"/>
      <x:c r="AB415" s="226"/>
      <x:c r="AC415" s="226"/>
      <x:c r="AD415" s="226"/>
      <x:c r="AE415" s="226"/>
      <x:c r="AF415" s="226"/>
      <x:c r="AG415" s="226"/>
      <x:c r="AH415" s="226"/>
      <x:c r="AI415" s="226"/>
      <x:c r="AJ415" s="226"/>
      <x:c r="AK415" s="226"/>
    </x:row>
    <x:row r="416" spans="1:39" x14ac:dyDescent="0.3">
      <x:c r="B416" s="226"/>
      <x:c r="E416" s="272"/>
      <x:c r="F416" s="226"/>
      <x:c r="G416" s="222"/>
      <x:c r="H416" s="226"/>
      <x:c r="I416" s="222"/>
      <x:c r="J416" s="222"/>
      <x:c r="L416" s="226"/>
      <x:c r="M416" s="226"/>
      <x:c r="N416" s="226"/>
      <x:c r="O416" s="226"/>
      <x:c r="P416" s="226"/>
      <x:c r="Q416" s="226"/>
      <x:c r="R416" s="226"/>
      <x:c r="S416" s="226"/>
      <x:c r="T416" s="226"/>
      <x:c r="U416" s="226"/>
      <x:c r="V416" s="226"/>
      <x:c r="W416" s="226"/>
      <x:c r="X416" s="226"/>
      <x:c r="Y416" s="222"/>
      <x:c r="Z416" s="226"/>
      <x:c r="AA416" s="226"/>
      <x:c r="AB416" s="226"/>
      <x:c r="AC416" s="226"/>
      <x:c r="AD416" s="226"/>
      <x:c r="AE416" s="226"/>
      <x:c r="AF416" s="226"/>
      <x:c r="AG416" s="226"/>
      <x:c r="AH416" s="226"/>
      <x:c r="AI416" s="226"/>
      <x:c r="AJ416" s="226"/>
      <x:c r="AK416" s="222"/>
    </x:row>
    <x:row r="417" spans="1:39" x14ac:dyDescent="0.3">
      <x:c r="B417" s="226"/>
      <x:c r="E417" s="272"/>
      <x:c r="F417" s="222"/>
      <x:c r="G417" s="226"/>
      <x:c r="H417" s="226"/>
      <x:c r="I417" s="226"/>
      <x:c r="J417" s="222"/>
      <x:c r="L417" s="226"/>
      <x:c r="M417" s="226"/>
      <x:c r="N417" s="226"/>
      <x:c r="O417" s="226"/>
      <x:c r="P417" s="226"/>
      <x:c r="Q417" s="226"/>
      <x:c r="R417" s="226"/>
      <x:c r="S417" s="226"/>
      <x:c r="T417" s="226"/>
      <x:c r="U417" s="226"/>
      <x:c r="V417" s="226"/>
      <x:c r="W417" s="226"/>
      <x:c r="X417" s="226"/>
      <x:c r="Y417" s="226"/>
      <x:c r="Z417" s="226"/>
      <x:c r="AA417" s="226"/>
      <x:c r="AB417" s="226"/>
      <x:c r="AC417" s="226"/>
      <x:c r="AD417" s="226"/>
      <x:c r="AE417" s="226"/>
      <x:c r="AF417" s="226"/>
      <x:c r="AG417" s="226"/>
      <x:c r="AH417" s="226"/>
      <x:c r="AI417" s="226"/>
      <x:c r="AJ417" s="226"/>
      <x:c r="AK417" s="226"/>
    </x:row>
    <x:row r="418" spans="1:39" x14ac:dyDescent="0.3">
      <x:c r="B418" s="226"/>
      <x:c r="E418" s="272"/>
      <x:c r="F418" s="222"/>
      <x:c r="G418" s="226"/>
      <x:c r="H418" s="226"/>
      <x:c r="I418" s="226"/>
      <x:c r="J418" s="222"/>
      <x:c r="L418" s="226"/>
      <x:c r="M418" s="226"/>
      <x:c r="N418" s="226"/>
      <x:c r="O418" s="226"/>
      <x:c r="P418" s="226"/>
      <x:c r="Q418" s="226"/>
      <x:c r="R418" s="226"/>
      <x:c r="S418" s="226"/>
      <x:c r="T418" s="226"/>
      <x:c r="U418" s="226"/>
      <x:c r="V418" s="226"/>
      <x:c r="W418" s="226"/>
      <x:c r="X418" s="226"/>
      <x:c r="Y418" s="226"/>
      <x:c r="Z418" s="226"/>
      <x:c r="AA418" s="226"/>
      <x:c r="AB418" s="226"/>
      <x:c r="AC418" s="226"/>
      <x:c r="AD418" s="226"/>
      <x:c r="AE418" s="226"/>
      <x:c r="AF418" s="226"/>
      <x:c r="AG418" s="226"/>
      <x:c r="AH418" s="226"/>
      <x:c r="AI418" s="226"/>
      <x:c r="AJ418" s="226"/>
      <x:c r="AK418" s="226"/>
    </x:row>
    <x:row r="419" spans="1:39" x14ac:dyDescent="0.3">
      <x:c r="B419" s="226"/>
      <x:c r="E419" s="272"/>
      <x:c r="F419" s="222"/>
      <x:c r="G419" s="226"/>
      <x:c r="H419" s="226"/>
      <x:c r="I419" s="226"/>
      <x:c r="J419" s="222"/>
      <x:c r="L419" s="226"/>
      <x:c r="M419" s="226"/>
      <x:c r="N419" s="226"/>
      <x:c r="O419" s="226"/>
      <x:c r="P419" s="226"/>
      <x:c r="Q419" s="226"/>
      <x:c r="R419" s="226"/>
      <x:c r="S419" s="226"/>
      <x:c r="T419" s="226"/>
      <x:c r="U419" s="226"/>
      <x:c r="V419" s="226"/>
      <x:c r="W419" s="226"/>
      <x:c r="X419" s="226"/>
      <x:c r="Y419" s="226"/>
      <x:c r="Z419" s="226"/>
      <x:c r="AA419" s="226"/>
      <x:c r="AB419" s="226"/>
      <x:c r="AC419" s="226"/>
      <x:c r="AD419" s="226"/>
      <x:c r="AE419" s="226"/>
      <x:c r="AF419" s="226"/>
      <x:c r="AG419" s="226"/>
      <x:c r="AH419" s="226"/>
      <x:c r="AI419" s="226"/>
      <x:c r="AJ419" s="226"/>
      <x:c r="AK419" s="226"/>
    </x:row>
    <x:row r="420" spans="1:39" x14ac:dyDescent="0.3">
      <x:c r="B420" s="226"/>
      <x:c r="E420" s="272"/>
      <x:c r="F420" s="222"/>
      <x:c r="G420" s="226"/>
      <x:c r="H420" s="226"/>
      <x:c r="I420" s="226"/>
      <x:c r="J420" s="222"/>
      <x:c r="L420" s="226"/>
      <x:c r="M420" s="226"/>
      <x:c r="N420" s="226"/>
      <x:c r="O420" s="226"/>
      <x:c r="P420" s="226"/>
      <x:c r="Q420" s="226"/>
      <x:c r="R420" s="226"/>
      <x:c r="S420" s="226"/>
      <x:c r="T420" s="226"/>
      <x:c r="U420" s="226"/>
      <x:c r="V420" s="226"/>
      <x:c r="W420" s="226"/>
      <x:c r="X420" s="226"/>
      <x:c r="Y420" s="226"/>
      <x:c r="Z420" s="226"/>
      <x:c r="AA420" s="226"/>
      <x:c r="AB420" s="226"/>
      <x:c r="AC420" s="226"/>
      <x:c r="AD420" s="226"/>
      <x:c r="AE420" s="226"/>
      <x:c r="AF420" s="226"/>
      <x:c r="AG420" s="226"/>
      <x:c r="AH420" s="226"/>
      <x:c r="AI420" s="226"/>
      <x:c r="AJ420" s="226"/>
      <x:c r="AK420" s="226"/>
    </x:row>
    <x:row r="421" spans="1:39" x14ac:dyDescent="0.3">
      <x:c r="B421" s="226"/>
      <x:c r="E421" s="272"/>
      <x:c r="F421" s="226"/>
      <x:c r="G421" s="222"/>
      <x:c r="H421" s="226"/>
      <x:c r="I421" s="226"/>
      <x:c r="J421" s="222"/>
      <x:c r="L421" s="226"/>
      <x:c r="M421" s="226"/>
      <x:c r="N421" s="226"/>
      <x:c r="O421" s="226"/>
      <x:c r="P421" s="226"/>
      <x:c r="Q421" s="226"/>
      <x:c r="R421" s="226"/>
      <x:c r="S421" s="226"/>
      <x:c r="T421" s="226"/>
      <x:c r="U421" s="226"/>
      <x:c r="V421" s="226"/>
      <x:c r="W421" s="226"/>
      <x:c r="X421" s="226"/>
      <x:c r="Y421" s="226"/>
      <x:c r="Z421" s="226"/>
      <x:c r="AA421" s="226"/>
      <x:c r="AB421" s="226"/>
      <x:c r="AC421" s="226"/>
      <x:c r="AD421" s="226"/>
      <x:c r="AE421" s="226"/>
      <x:c r="AF421" s="226"/>
      <x:c r="AG421" s="226"/>
      <x:c r="AH421" s="226"/>
      <x:c r="AI421" s="226"/>
      <x:c r="AJ421" s="226"/>
      <x:c r="AK421" s="226"/>
    </x:row>
    <x:row r="422" spans="1:39" x14ac:dyDescent="0.3">
      <x:c r="B422" s="226"/>
      <x:c r="E422" s="272"/>
      <x:c r="F422" s="222"/>
      <x:c r="G422" s="226"/>
      <x:c r="H422" s="226"/>
      <x:c r="I422" s="226"/>
      <x:c r="J422" s="222"/>
      <x:c r="L422" s="226"/>
      <x:c r="M422" s="226"/>
      <x:c r="N422" s="226"/>
      <x:c r="O422" s="226"/>
      <x:c r="P422" s="226"/>
      <x:c r="Q422" s="226"/>
      <x:c r="R422" s="226"/>
      <x:c r="S422" s="226"/>
      <x:c r="T422" s="226"/>
      <x:c r="U422" s="226"/>
      <x:c r="V422" s="226"/>
      <x:c r="W422" s="226"/>
      <x:c r="X422" s="226"/>
      <x:c r="Y422" s="226"/>
      <x:c r="Z422" s="226"/>
      <x:c r="AA422" s="226"/>
      <x:c r="AB422" s="226"/>
      <x:c r="AC422" s="226"/>
      <x:c r="AD422" s="226"/>
      <x:c r="AE422" s="226"/>
      <x:c r="AF422" s="226"/>
      <x:c r="AG422" s="226"/>
      <x:c r="AH422" s="226"/>
      <x:c r="AI422" s="226"/>
      <x:c r="AJ422" s="226"/>
      <x:c r="AK422" s="226"/>
    </x:row>
    <x:row r="423" spans="1:39" x14ac:dyDescent="0.3">
      <x:c r="B423" s="226"/>
      <x:c r="E423" s="272"/>
      <x:c r="F423" s="222"/>
      <x:c r="G423" s="226"/>
      <x:c r="H423" s="226"/>
      <x:c r="I423" s="226"/>
      <x:c r="J423" s="222"/>
      <x:c r="L423" s="226"/>
      <x:c r="M423" s="226"/>
      <x:c r="N423" s="226"/>
      <x:c r="O423" s="226"/>
      <x:c r="P423" s="226"/>
      <x:c r="Q423" s="226"/>
      <x:c r="R423" s="226"/>
      <x:c r="S423" s="226"/>
      <x:c r="T423" s="226"/>
      <x:c r="U423" s="226"/>
      <x:c r="V423" s="226"/>
      <x:c r="W423" s="226"/>
      <x:c r="X423" s="226"/>
      <x:c r="Y423" s="226"/>
      <x:c r="Z423" s="226"/>
      <x:c r="AA423" s="226"/>
      <x:c r="AB423" s="226"/>
      <x:c r="AC423" s="226"/>
      <x:c r="AD423" s="226"/>
      <x:c r="AE423" s="226"/>
      <x:c r="AF423" s="226"/>
      <x:c r="AG423" s="226"/>
      <x:c r="AH423" s="226"/>
      <x:c r="AI423" s="226"/>
      <x:c r="AJ423" s="226"/>
      <x:c r="AK423" s="226"/>
    </x:row>
    <x:row r="424" spans="1:39" x14ac:dyDescent="0.3">
      <x:c r="B424" s="226"/>
      <x:c r="E424" s="272"/>
      <x:c r="F424" s="222"/>
      <x:c r="G424" s="226"/>
      <x:c r="H424" s="226"/>
      <x:c r="I424" s="226"/>
      <x:c r="J424" s="222"/>
      <x:c r="L424" s="226"/>
      <x:c r="M424" s="226"/>
      <x:c r="N424" s="226"/>
      <x:c r="O424" s="226"/>
      <x:c r="P424" s="226"/>
      <x:c r="Q424" s="226"/>
      <x:c r="R424" s="226"/>
      <x:c r="S424" s="226"/>
      <x:c r="T424" s="226"/>
      <x:c r="U424" s="226"/>
      <x:c r="V424" s="226"/>
      <x:c r="W424" s="226"/>
      <x:c r="X424" s="226"/>
      <x:c r="Y424" s="226"/>
      <x:c r="Z424" s="226"/>
      <x:c r="AA424" s="226"/>
      <x:c r="AB424" s="226"/>
      <x:c r="AC424" s="226"/>
      <x:c r="AD424" s="226"/>
      <x:c r="AE424" s="226"/>
      <x:c r="AF424" s="226"/>
      <x:c r="AG424" s="226"/>
      <x:c r="AH424" s="226"/>
      <x:c r="AI424" s="226"/>
      <x:c r="AJ424" s="226"/>
      <x:c r="AK424" s="226"/>
    </x:row>
    <x:row r="425" spans="1:39" x14ac:dyDescent="0.3">
      <x:c r="B425" s="226"/>
      <x:c r="E425" s="272"/>
      <x:c r="F425" s="222"/>
      <x:c r="G425" s="226"/>
      <x:c r="H425" s="226"/>
      <x:c r="I425" s="226"/>
      <x:c r="J425" s="222"/>
      <x:c r="L425" s="226"/>
      <x:c r="M425" s="226"/>
      <x:c r="N425" s="226"/>
      <x:c r="O425" s="226"/>
      <x:c r="P425" s="226"/>
      <x:c r="Q425" s="226"/>
      <x:c r="R425" s="226"/>
      <x:c r="S425" s="226"/>
      <x:c r="T425" s="226"/>
      <x:c r="U425" s="226"/>
      <x:c r="V425" s="226"/>
      <x:c r="W425" s="226"/>
      <x:c r="X425" s="226"/>
      <x:c r="Y425" s="226"/>
      <x:c r="Z425" s="226"/>
      <x:c r="AA425" s="226"/>
      <x:c r="AB425" s="226"/>
      <x:c r="AC425" s="226"/>
      <x:c r="AD425" s="226"/>
      <x:c r="AE425" s="226"/>
      <x:c r="AF425" s="226"/>
      <x:c r="AG425" s="226"/>
      <x:c r="AH425" s="226"/>
      <x:c r="AI425" s="226"/>
      <x:c r="AJ425" s="226"/>
      <x:c r="AK425" s="226"/>
    </x:row>
    <x:row r="426" spans="1:39" x14ac:dyDescent="0.3">
      <x:c r="B426" s="226"/>
      <x:c r="E426" s="272"/>
      <x:c r="F426" s="226"/>
      <x:c r="G426" s="222"/>
      <x:c r="H426" s="222"/>
      <x:c r="I426" s="222"/>
      <x:c r="J426" s="222"/>
      <x:c r="L426" s="222"/>
      <x:c r="M426" s="226"/>
      <x:c r="N426" s="226"/>
      <x:c r="O426" s="226"/>
      <x:c r="P426" s="226"/>
      <x:c r="Q426" s="226"/>
      <x:c r="R426" s="226"/>
      <x:c r="S426" s="226"/>
      <x:c r="T426" s="226"/>
      <x:c r="U426" s="226"/>
      <x:c r="V426" s="226"/>
      <x:c r="W426" s="226"/>
      <x:c r="X426" s="222"/>
      <x:c r="Y426" s="222"/>
      <x:c r="Z426" s="226"/>
      <x:c r="AA426" s="226"/>
      <x:c r="AB426" s="226"/>
      <x:c r="AC426" s="226"/>
      <x:c r="AD426" s="226"/>
      <x:c r="AE426" s="226"/>
      <x:c r="AF426" s="226"/>
      <x:c r="AG426" s="226"/>
      <x:c r="AH426" s="226"/>
      <x:c r="AI426" s="226"/>
      <x:c r="AJ426" s="226"/>
      <x:c r="AK426" s="222"/>
    </x:row>
    <x:row r="427" spans="1:39" x14ac:dyDescent="0.3">
      <x:c r="B427" s="226"/>
      <x:c r="E427" s="272"/>
      <x:c r="F427" s="222"/>
      <x:c r="G427" s="226"/>
      <x:c r="H427" s="226"/>
      <x:c r="I427" s="226"/>
      <x:c r="J427" s="222"/>
      <x:c r="L427" s="226"/>
      <x:c r="M427" s="226"/>
      <x:c r="N427" s="226"/>
      <x:c r="O427" s="226"/>
      <x:c r="P427" s="226"/>
      <x:c r="Q427" s="226"/>
      <x:c r="R427" s="226"/>
      <x:c r="S427" s="226"/>
      <x:c r="T427" s="226"/>
      <x:c r="U427" s="226"/>
      <x:c r="V427" s="226"/>
      <x:c r="W427" s="226"/>
      <x:c r="X427" s="226"/>
      <x:c r="Y427" s="226"/>
      <x:c r="Z427" s="226"/>
      <x:c r="AA427" s="226"/>
      <x:c r="AB427" s="226"/>
      <x:c r="AC427" s="226"/>
      <x:c r="AD427" s="226"/>
      <x:c r="AE427" s="226"/>
      <x:c r="AF427" s="226"/>
      <x:c r="AG427" s="226"/>
      <x:c r="AH427" s="226"/>
      <x:c r="AI427" s="226"/>
      <x:c r="AJ427" s="226"/>
      <x:c r="AK427" s="226"/>
    </x:row>
    <x:row r="428" spans="1:39" x14ac:dyDescent="0.3">
      <x:c r="B428" s="226"/>
      <x:c r="E428" s="272"/>
      <x:c r="F428" s="222"/>
      <x:c r="G428" s="226"/>
      <x:c r="H428" s="226"/>
      <x:c r="I428" s="226"/>
      <x:c r="J428" s="222"/>
      <x:c r="L428" s="226"/>
      <x:c r="M428" s="226"/>
      <x:c r="N428" s="226"/>
      <x:c r="O428" s="226"/>
      <x:c r="P428" s="226"/>
      <x:c r="Q428" s="226"/>
      <x:c r="R428" s="226"/>
      <x:c r="S428" s="226"/>
      <x:c r="T428" s="226"/>
      <x:c r="U428" s="226"/>
      <x:c r="V428" s="226"/>
      <x:c r="W428" s="226"/>
      <x:c r="X428" s="226"/>
      <x:c r="Y428" s="226"/>
      <x:c r="Z428" s="226"/>
      <x:c r="AA428" s="226"/>
      <x:c r="AB428" s="226"/>
      <x:c r="AC428" s="226"/>
      <x:c r="AD428" s="226"/>
      <x:c r="AE428" s="226"/>
      <x:c r="AF428" s="226"/>
      <x:c r="AG428" s="226"/>
      <x:c r="AH428" s="226"/>
      <x:c r="AI428" s="226"/>
      <x:c r="AJ428" s="226"/>
      <x:c r="AK428" s="226"/>
    </x:row>
    <x:row r="429" spans="1:39" x14ac:dyDescent="0.3">
      <x:c r="B429" s="226"/>
      <x:c r="E429" s="272"/>
      <x:c r="F429" s="222"/>
      <x:c r="G429" s="226"/>
      <x:c r="H429" s="226"/>
      <x:c r="I429" s="226"/>
      <x:c r="J429" s="222"/>
      <x:c r="L429" s="226"/>
      <x:c r="M429" s="226"/>
      <x:c r="N429" s="226"/>
      <x:c r="O429" s="226"/>
      <x:c r="P429" s="226"/>
      <x:c r="Q429" s="226"/>
      <x:c r="R429" s="226"/>
      <x:c r="S429" s="226"/>
      <x:c r="T429" s="226"/>
      <x:c r="U429" s="226"/>
      <x:c r="V429" s="226"/>
      <x:c r="W429" s="226"/>
      <x:c r="X429" s="226"/>
      <x:c r="Y429" s="226"/>
      <x:c r="Z429" s="226"/>
      <x:c r="AA429" s="226"/>
      <x:c r="AB429" s="226"/>
      <x:c r="AC429" s="226"/>
      <x:c r="AD429" s="226"/>
      <x:c r="AE429" s="226"/>
      <x:c r="AF429" s="226"/>
      <x:c r="AG429" s="226"/>
      <x:c r="AH429" s="226"/>
      <x:c r="AI429" s="226"/>
      <x:c r="AJ429" s="226"/>
      <x:c r="AK429" s="226"/>
    </x:row>
    <x:row r="430" spans="1:39" x14ac:dyDescent="0.3">
      <x:c r="B430" s="226"/>
      <x:c r="E430" s="272"/>
      <x:c r="F430" s="222"/>
      <x:c r="G430" s="226"/>
      <x:c r="H430" s="226"/>
      <x:c r="I430" s="226"/>
      <x:c r="J430" s="222"/>
      <x:c r="L430" s="226"/>
      <x:c r="M430" s="226"/>
      <x:c r="N430" s="226"/>
      <x:c r="O430" s="226"/>
      <x:c r="P430" s="226"/>
      <x:c r="Q430" s="226"/>
      <x:c r="R430" s="226"/>
      <x:c r="S430" s="226"/>
      <x:c r="T430" s="226"/>
      <x:c r="U430" s="226"/>
      <x:c r="V430" s="226"/>
      <x:c r="W430" s="226"/>
      <x:c r="X430" s="226"/>
      <x:c r="Y430" s="226"/>
      <x:c r="Z430" s="226"/>
      <x:c r="AA430" s="226"/>
      <x:c r="AB430" s="226"/>
      <x:c r="AC430" s="226"/>
      <x:c r="AD430" s="226"/>
      <x:c r="AE430" s="226"/>
      <x:c r="AF430" s="226"/>
      <x:c r="AG430" s="226"/>
      <x:c r="AH430" s="226"/>
      <x:c r="AI430" s="226"/>
      <x:c r="AJ430" s="226"/>
      <x:c r="AK430" s="226"/>
    </x:row>
    <x:row r="431" spans="1:39" x14ac:dyDescent="0.3">
      <x:c r="B431" s="226"/>
      <x:c r="E431" s="272"/>
      <x:c r="F431" s="226"/>
      <x:c r="G431" s="222"/>
      <x:c r="H431" s="222"/>
      <x:c r="I431" s="222"/>
      <x:c r="J431" s="222"/>
      <x:c r="L431" s="222"/>
      <x:c r="M431" s="226"/>
      <x:c r="N431" s="226"/>
      <x:c r="O431" s="226"/>
      <x:c r="P431" s="226"/>
      <x:c r="Q431" s="226"/>
      <x:c r="R431" s="226"/>
      <x:c r="S431" s="226"/>
      <x:c r="T431" s="226"/>
      <x:c r="U431" s="226"/>
      <x:c r="V431" s="226"/>
      <x:c r="W431" s="226"/>
      <x:c r="X431" s="222"/>
      <x:c r="Y431" s="222"/>
      <x:c r="Z431" s="226"/>
      <x:c r="AA431" s="226"/>
      <x:c r="AB431" s="226"/>
      <x:c r="AC431" s="226"/>
      <x:c r="AD431" s="226"/>
      <x:c r="AE431" s="226"/>
      <x:c r="AF431" s="226"/>
      <x:c r="AG431" s="226"/>
      <x:c r="AH431" s="226"/>
      <x:c r="AI431" s="226"/>
      <x:c r="AJ431" s="226"/>
      <x:c r="AK431" s="222"/>
    </x:row>
    <x:row r="432" spans="1:39" x14ac:dyDescent="0.3">
      <x:c r="B432" s="226"/>
      <x:c r="E432" s="272"/>
      <x:c r="F432" s="222"/>
      <x:c r="G432" s="226"/>
      <x:c r="H432" s="226"/>
      <x:c r="I432" s="226"/>
      <x:c r="J432" s="222"/>
      <x:c r="L432" s="226"/>
      <x:c r="M432" s="226"/>
      <x:c r="N432" s="226"/>
      <x:c r="O432" s="226"/>
      <x:c r="P432" s="226"/>
      <x:c r="Q432" s="226"/>
      <x:c r="R432" s="226"/>
      <x:c r="S432" s="226"/>
      <x:c r="T432" s="226"/>
      <x:c r="U432" s="226"/>
      <x:c r="V432" s="226"/>
      <x:c r="W432" s="226"/>
      <x:c r="X432" s="226"/>
      <x:c r="Y432" s="226"/>
      <x:c r="Z432" s="226"/>
      <x:c r="AA432" s="226"/>
      <x:c r="AB432" s="226"/>
      <x:c r="AC432" s="226"/>
      <x:c r="AD432" s="226"/>
      <x:c r="AE432" s="226"/>
      <x:c r="AF432" s="226"/>
      <x:c r="AG432" s="226"/>
      <x:c r="AH432" s="226"/>
      <x:c r="AI432" s="226"/>
      <x:c r="AJ432" s="226"/>
      <x:c r="AK432" s="226"/>
    </x:row>
    <x:row r="433" spans="1:39" x14ac:dyDescent="0.3">
      <x:c r="B433" s="226"/>
      <x:c r="E433" s="272"/>
      <x:c r="F433" s="222"/>
      <x:c r="G433" s="226"/>
      <x:c r="H433" s="226"/>
      <x:c r="I433" s="226"/>
      <x:c r="J433" s="222"/>
      <x:c r="L433" s="226"/>
      <x:c r="M433" s="226"/>
      <x:c r="N433" s="226"/>
      <x:c r="O433" s="226"/>
      <x:c r="P433" s="226"/>
      <x:c r="Q433" s="226"/>
      <x:c r="R433" s="226"/>
      <x:c r="S433" s="226"/>
      <x:c r="T433" s="226"/>
      <x:c r="U433" s="226"/>
      <x:c r="V433" s="226"/>
      <x:c r="W433" s="226"/>
      <x:c r="X433" s="226"/>
      <x:c r="Y433" s="226"/>
      <x:c r="Z433" s="226"/>
      <x:c r="AA433" s="226"/>
      <x:c r="AB433" s="226"/>
      <x:c r="AC433" s="226"/>
      <x:c r="AD433" s="226"/>
      <x:c r="AE433" s="226"/>
      <x:c r="AF433" s="226"/>
      <x:c r="AG433" s="226"/>
      <x:c r="AH433" s="226"/>
      <x:c r="AI433" s="226"/>
      <x:c r="AJ433" s="226"/>
      <x:c r="AK433" s="226"/>
    </x:row>
    <x:row r="434" spans="1:39" x14ac:dyDescent="0.3">
      <x:c r="B434" s="226"/>
      <x:c r="E434" s="272"/>
      <x:c r="F434" s="222"/>
      <x:c r="G434" s="226"/>
      <x:c r="H434" s="226"/>
      <x:c r="I434" s="226"/>
      <x:c r="J434" s="222"/>
      <x:c r="L434" s="226"/>
      <x:c r="M434" s="226"/>
      <x:c r="N434" s="226"/>
      <x:c r="O434" s="226"/>
      <x:c r="P434" s="226"/>
      <x:c r="Q434" s="226"/>
      <x:c r="R434" s="226"/>
      <x:c r="S434" s="226"/>
      <x:c r="T434" s="226"/>
      <x:c r="U434" s="226"/>
      <x:c r="V434" s="226"/>
      <x:c r="W434" s="226"/>
      <x:c r="X434" s="226"/>
      <x:c r="Y434" s="226"/>
      <x:c r="Z434" s="226"/>
      <x:c r="AA434" s="226"/>
      <x:c r="AB434" s="226"/>
      <x:c r="AC434" s="226"/>
      <x:c r="AD434" s="226"/>
      <x:c r="AE434" s="226"/>
      <x:c r="AF434" s="226"/>
      <x:c r="AG434" s="226"/>
      <x:c r="AH434" s="226"/>
      <x:c r="AI434" s="226"/>
      <x:c r="AJ434" s="226"/>
      <x:c r="AK434" s="226"/>
    </x:row>
    <x:row r="435" spans="1:39" x14ac:dyDescent="0.3">
      <x:c r="B435" s="226"/>
      <x:c r="E435" s="272"/>
      <x:c r="F435" s="222"/>
      <x:c r="G435" s="226"/>
      <x:c r="H435" s="226"/>
      <x:c r="I435" s="226"/>
      <x:c r="J435" s="222"/>
      <x:c r="L435" s="226"/>
      <x:c r="M435" s="226"/>
      <x:c r="N435" s="226"/>
      <x:c r="O435" s="226"/>
      <x:c r="P435" s="226"/>
      <x:c r="Q435" s="226"/>
      <x:c r="R435" s="226"/>
      <x:c r="S435" s="226"/>
      <x:c r="T435" s="226"/>
      <x:c r="U435" s="226"/>
      <x:c r="V435" s="226"/>
      <x:c r="W435" s="226"/>
      <x:c r="X435" s="226"/>
      <x:c r="Y435" s="226"/>
      <x:c r="Z435" s="226"/>
      <x:c r="AA435" s="226"/>
      <x:c r="AB435" s="226"/>
      <x:c r="AC435" s="226"/>
      <x:c r="AD435" s="226"/>
      <x:c r="AE435" s="226"/>
      <x:c r="AF435" s="226"/>
      <x:c r="AG435" s="226"/>
      <x:c r="AH435" s="226"/>
      <x:c r="AI435" s="226"/>
      <x:c r="AJ435" s="226"/>
      <x:c r="AK435" s="226"/>
    </x:row>
    <x:row r="436" spans="1:39" x14ac:dyDescent="0.3">
      <x:c r="B436" s="226"/>
      <x:c r="E436" s="272"/>
      <x:c r="F436" s="226"/>
      <x:c r="G436" s="226"/>
      <x:c r="H436" s="226"/>
      <x:c r="I436" s="226"/>
      <x:c r="J436" s="226"/>
      <x:c r="L436" s="226"/>
      <x:c r="M436" s="226"/>
      <x:c r="N436" s="226"/>
      <x:c r="O436" s="226"/>
      <x:c r="P436" s="226"/>
      <x:c r="Q436" s="226"/>
      <x:c r="R436" s="226"/>
      <x:c r="S436" s="226"/>
      <x:c r="T436" s="226"/>
      <x:c r="U436" s="226"/>
      <x:c r="V436" s="226"/>
      <x:c r="W436" s="226"/>
      <x:c r="X436" s="226"/>
      <x:c r="Y436" s="226"/>
      <x:c r="Z436" s="226"/>
      <x:c r="AA436" s="226"/>
      <x:c r="AB436" s="226"/>
      <x:c r="AC436" s="226"/>
      <x:c r="AD436" s="226"/>
      <x:c r="AE436" s="226"/>
      <x:c r="AF436" s="226"/>
      <x:c r="AG436" s="226"/>
      <x:c r="AH436" s="226"/>
      <x:c r="AI436" s="226"/>
      <x:c r="AJ436" s="226"/>
      <x:c r="AK436" s="226"/>
    </x:row>
    <x:row r="437" spans="1:39" x14ac:dyDescent="0.3">
      <x:c r="B437" s="226"/>
      <x:c r="E437" s="272"/>
      <x:c r="F437" s="226"/>
      <x:c r="G437" s="226"/>
      <x:c r="H437" s="226"/>
      <x:c r="I437" s="226"/>
      <x:c r="J437" s="226"/>
      <x:c r="L437" s="226"/>
      <x:c r="M437" s="226"/>
      <x:c r="N437" s="226"/>
      <x:c r="O437" s="226"/>
      <x:c r="P437" s="226"/>
      <x:c r="Q437" s="226"/>
      <x:c r="R437" s="226"/>
      <x:c r="S437" s="226"/>
      <x:c r="T437" s="226"/>
      <x:c r="U437" s="226"/>
      <x:c r="V437" s="226"/>
      <x:c r="W437" s="226"/>
      <x:c r="X437" s="226"/>
      <x:c r="Y437" s="226"/>
      <x:c r="Z437" s="226"/>
      <x:c r="AA437" s="226"/>
      <x:c r="AB437" s="226"/>
      <x:c r="AC437" s="226"/>
      <x:c r="AD437" s="226"/>
      <x:c r="AE437" s="226"/>
      <x:c r="AF437" s="226"/>
      <x:c r="AG437" s="226"/>
      <x:c r="AH437" s="226"/>
      <x:c r="AI437" s="226"/>
      <x:c r="AJ437" s="226"/>
      <x:c r="AK437" s="226"/>
    </x:row>
    <x:row r="438" spans="1:39" x14ac:dyDescent="0.3">
      <x:c r="B438" s="226"/>
      <x:c r="E438" s="272"/>
      <x:c r="F438" s="226"/>
      <x:c r="G438" s="226"/>
      <x:c r="H438" s="226"/>
      <x:c r="I438" s="226"/>
      <x:c r="J438" s="226"/>
      <x:c r="L438" s="226"/>
      <x:c r="M438" s="226"/>
      <x:c r="N438" s="226"/>
      <x:c r="O438" s="226"/>
      <x:c r="P438" s="226"/>
      <x:c r="Q438" s="226"/>
      <x:c r="R438" s="226"/>
      <x:c r="S438" s="226"/>
      <x:c r="T438" s="226"/>
      <x:c r="U438" s="226"/>
      <x:c r="V438" s="226"/>
      <x:c r="W438" s="226"/>
      <x:c r="X438" s="226"/>
      <x:c r="Y438" s="226"/>
      <x:c r="Z438" s="226"/>
      <x:c r="AA438" s="226"/>
      <x:c r="AB438" s="226"/>
      <x:c r="AC438" s="226"/>
      <x:c r="AD438" s="226"/>
      <x:c r="AE438" s="226"/>
      <x:c r="AF438" s="226"/>
      <x:c r="AG438" s="226"/>
      <x:c r="AH438" s="226"/>
      <x:c r="AI438" s="226"/>
      <x:c r="AJ438" s="226"/>
      <x:c r="AK438" s="226"/>
    </x:row>
    <x:row r="439" spans="1:39" x14ac:dyDescent="0.3">
      <x:c r="B439" s="226"/>
      <x:c r="E439" s="272"/>
      <x:c r="F439" s="226"/>
      <x:c r="G439" s="226"/>
      <x:c r="H439" s="226"/>
      <x:c r="I439" s="226"/>
      <x:c r="J439" s="226"/>
      <x:c r="L439" s="226"/>
      <x:c r="M439" s="226"/>
      <x:c r="N439" s="226"/>
      <x:c r="O439" s="226"/>
      <x:c r="P439" s="226"/>
      <x:c r="Q439" s="226"/>
      <x:c r="R439" s="226"/>
      <x:c r="S439" s="226"/>
      <x:c r="T439" s="226"/>
      <x:c r="U439" s="226"/>
      <x:c r="V439" s="226"/>
      <x:c r="W439" s="226"/>
      <x:c r="X439" s="226"/>
      <x:c r="Y439" s="226"/>
      <x:c r="Z439" s="226"/>
      <x:c r="AA439" s="226"/>
      <x:c r="AB439" s="226"/>
      <x:c r="AC439" s="226"/>
      <x:c r="AD439" s="226"/>
      <x:c r="AE439" s="226"/>
      <x:c r="AF439" s="226"/>
      <x:c r="AG439" s="226"/>
      <x:c r="AH439" s="226"/>
      <x:c r="AI439" s="226"/>
      <x:c r="AJ439" s="226"/>
      <x:c r="AK439" s="226"/>
    </x:row>
    <x:row r="440" spans="1:39" x14ac:dyDescent="0.3">
      <x:c r="B440" s="226"/>
      <x:c r="E440" s="272"/>
      <x:c r="F440" s="226"/>
      <x:c r="G440" s="226"/>
      <x:c r="H440" s="226"/>
      <x:c r="I440" s="226"/>
      <x:c r="J440" s="226"/>
      <x:c r="L440" s="226"/>
      <x:c r="M440" s="226"/>
      <x:c r="N440" s="226"/>
      <x:c r="O440" s="226"/>
      <x:c r="P440" s="226"/>
      <x:c r="Q440" s="226"/>
      <x:c r="R440" s="226"/>
      <x:c r="S440" s="226"/>
      <x:c r="T440" s="226"/>
      <x:c r="U440" s="226"/>
      <x:c r="V440" s="226"/>
      <x:c r="W440" s="226"/>
      <x:c r="X440" s="226"/>
      <x:c r="Y440" s="226"/>
      <x:c r="Z440" s="226"/>
      <x:c r="AA440" s="226"/>
      <x:c r="AB440" s="226"/>
      <x:c r="AC440" s="226"/>
      <x:c r="AD440" s="226"/>
      <x:c r="AE440" s="226"/>
      <x:c r="AF440" s="226"/>
      <x:c r="AG440" s="226"/>
      <x:c r="AH440" s="226"/>
      <x:c r="AI440" s="226"/>
      <x:c r="AJ440" s="226"/>
      <x:c r="AK440" s="226"/>
    </x:row>
    <x:row r="441" spans="1:39" x14ac:dyDescent="0.3">
      <x:c r="B441" s="226"/>
      <x:c r="E441" s="272"/>
      <x:c r="F441" s="226"/>
      <x:c r="G441" s="226"/>
      <x:c r="H441" s="226"/>
      <x:c r="I441" s="226"/>
      <x:c r="J441" s="226"/>
      <x:c r="L441" s="226"/>
      <x:c r="M441" s="226"/>
      <x:c r="N441" s="226"/>
      <x:c r="O441" s="226"/>
      <x:c r="P441" s="226"/>
      <x:c r="Q441" s="226"/>
      <x:c r="R441" s="226"/>
      <x:c r="S441" s="226"/>
      <x:c r="T441" s="226"/>
      <x:c r="U441" s="226"/>
      <x:c r="V441" s="226"/>
      <x:c r="W441" s="226"/>
      <x:c r="X441" s="226"/>
      <x:c r="Y441" s="226"/>
      <x:c r="Z441" s="226"/>
      <x:c r="AA441" s="226"/>
      <x:c r="AB441" s="226"/>
      <x:c r="AC441" s="226"/>
      <x:c r="AD441" s="226"/>
      <x:c r="AE441" s="226"/>
      <x:c r="AF441" s="226"/>
      <x:c r="AG441" s="226"/>
      <x:c r="AH441" s="226"/>
      <x:c r="AI441" s="226"/>
      <x:c r="AJ441" s="226"/>
      <x:c r="AK441" s="226"/>
    </x:row>
    <x:row r="442" spans="1:39" x14ac:dyDescent="0.3">
      <x:c r="B442" s="226"/>
      <x:c r="E442" s="272"/>
      <x:c r="F442" s="226"/>
      <x:c r="G442" s="226"/>
      <x:c r="H442" s="226"/>
      <x:c r="I442" s="226"/>
      <x:c r="J442" s="226"/>
      <x:c r="L442" s="226"/>
      <x:c r="M442" s="226"/>
      <x:c r="N442" s="226"/>
      <x:c r="O442" s="226"/>
      <x:c r="P442" s="226"/>
      <x:c r="Q442" s="226"/>
      <x:c r="R442" s="226"/>
      <x:c r="S442" s="226"/>
      <x:c r="T442" s="226"/>
      <x:c r="U442" s="226"/>
      <x:c r="V442" s="226"/>
      <x:c r="W442" s="226"/>
      <x:c r="X442" s="226"/>
      <x:c r="Y442" s="226"/>
      <x:c r="Z442" s="226"/>
      <x:c r="AA442" s="226"/>
      <x:c r="AB442" s="226"/>
      <x:c r="AC442" s="226"/>
      <x:c r="AD442" s="226"/>
      <x:c r="AE442" s="226"/>
      <x:c r="AF442" s="226"/>
      <x:c r="AG442" s="226"/>
      <x:c r="AH442" s="226"/>
      <x:c r="AI442" s="226"/>
      <x:c r="AJ442" s="226"/>
      <x:c r="AK442" s="226"/>
    </x:row>
    <x:row r="443" spans="1:39" x14ac:dyDescent="0.3">
      <x:c r="B443" s="226"/>
      <x:c r="E443" s="272"/>
      <x:c r="F443" s="226"/>
      <x:c r="G443" s="226"/>
      <x:c r="H443" s="226"/>
      <x:c r="I443" s="226"/>
      <x:c r="J443" s="226"/>
      <x:c r="L443" s="226"/>
      <x:c r="M443" s="226"/>
      <x:c r="N443" s="226"/>
      <x:c r="O443" s="226"/>
      <x:c r="P443" s="226"/>
      <x:c r="Q443" s="226"/>
      <x:c r="R443" s="226"/>
      <x:c r="S443" s="226"/>
      <x:c r="T443" s="226"/>
      <x:c r="U443" s="226"/>
      <x:c r="V443" s="226"/>
      <x:c r="W443" s="226"/>
      <x:c r="X443" s="226"/>
      <x:c r="Y443" s="226"/>
      <x:c r="Z443" s="226"/>
      <x:c r="AA443" s="226"/>
      <x:c r="AB443" s="226"/>
      <x:c r="AC443" s="226"/>
      <x:c r="AD443" s="226"/>
      <x:c r="AE443" s="226"/>
      <x:c r="AF443" s="226"/>
      <x:c r="AG443" s="226"/>
      <x:c r="AH443" s="226"/>
      <x:c r="AI443" s="226"/>
      <x:c r="AJ443" s="226"/>
      <x:c r="AK443" s="226"/>
    </x:row>
    <x:row r="444" spans="1:39" x14ac:dyDescent="0.3">
      <x:c r="B444" s="226"/>
      <x:c r="E444" s="272"/>
      <x:c r="F444" s="226"/>
      <x:c r="G444" s="226"/>
      <x:c r="H444" s="226"/>
      <x:c r="I444" s="226"/>
      <x:c r="J444" s="226"/>
      <x:c r="L444" s="226"/>
      <x:c r="M444" s="226"/>
      <x:c r="N444" s="226"/>
      <x:c r="O444" s="226"/>
      <x:c r="P444" s="226"/>
      <x:c r="Q444" s="226"/>
      <x:c r="R444" s="226"/>
      <x:c r="S444" s="226"/>
      <x:c r="T444" s="226"/>
      <x:c r="U444" s="226"/>
      <x:c r="V444" s="226"/>
      <x:c r="W444" s="226"/>
      <x:c r="X444" s="226"/>
      <x:c r="Y444" s="226"/>
      <x:c r="Z444" s="226"/>
      <x:c r="AA444" s="226"/>
      <x:c r="AB444" s="226"/>
      <x:c r="AC444" s="226"/>
      <x:c r="AD444" s="226"/>
      <x:c r="AE444" s="226"/>
      <x:c r="AF444" s="226"/>
      <x:c r="AG444" s="226"/>
      <x:c r="AH444" s="226"/>
      <x:c r="AI444" s="226"/>
      <x:c r="AJ444" s="226"/>
      <x:c r="AK444" s="226"/>
    </x:row>
    <x:row r="445" spans="1:39" x14ac:dyDescent="0.3">
      <x:c r="B445" s="226"/>
      <x:c r="E445" s="272"/>
      <x:c r="F445" s="226"/>
      <x:c r="G445" s="226"/>
      <x:c r="H445" s="226"/>
      <x:c r="I445" s="226"/>
      <x:c r="J445" s="226"/>
      <x:c r="L445" s="226"/>
      <x:c r="M445" s="226"/>
      <x:c r="N445" s="226"/>
      <x:c r="O445" s="226"/>
      <x:c r="P445" s="226"/>
      <x:c r="Q445" s="226"/>
      <x:c r="R445" s="226"/>
      <x:c r="S445" s="226"/>
      <x:c r="T445" s="226"/>
      <x:c r="U445" s="226"/>
      <x:c r="V445" s="226"/>
      <x:c r="W445" s="226"/>
      <x:c r="X445" s="226"/>
      <x:c r="Y445" s="226"/>
      <x:c r="Z445" s="226"/>
      <x:c r="AA445" s="226"/>
      <x:c r="AB445" s="226"/>
      <x:c r="AC445" s="226"/>
      <x:c r="AD445" s="226"/>
      <x:c r="AE445" s="226"/>
      <x:c r="AF445" s="226"/>
      <x:c r="AG445" s="226"/>
      <x:c r="AH445" s="226"/>
      <x:c r="AI445" s="226"/>
      <x:c r="AJ445" s="226"/>
      <x:c r="AK445" s="226"/>
    </x:row>
    <x:row r="446" spans="1:39" x14ac:dyDescent="0.3">
      <x:c r="B446" s="226"/>
      <x:c r="E446" s="272"/>
      <x:c r="F446" s="226"/>
      <x:c r="G446" s="226"/>
      <x:c r="H446" s="226"/>
      <x:c r="I446" s="226"/>
      <x:c r="J446" s="226"/>
      <x:c r="L446" s="226"/>
      <x:c r="M446" s="226"/>
      <x:c r="N446" s="226"/>
      <x:c r="O446" s="226"/>
      <x:c r="P446" s="226"/>
      <x:c r="Q446" s="226"/>
      <x:c r="R446" s="226"/>
      <x:c r="S446" s="226"/>
      <x:c r="T446" s="226"/>
      <x:c r="U446" s="226"/>
      <x:c r="V446" s="226"/>
      <x:c r="W446" s="226"/>
      <x:c r="X446" s="226"/>
      <x:c r="Y446" s="226"/>
      <x:c r="Z446" s="226"/>
      <x:c r="AA446" s="226"/>
      <x:c r="AB446" s="226"/>
      <x:c r="AC446" s="226"/>
      <x:c r="AD446" s="226"/>
      <x:c r="AE446" s="226"/>
      <x:c r="AF446" s="226"/>
      <x:c r="AG446" s="226"/>
      <x:c r="AH446" s="226"/>
      <x:c r="AI446" s="226"/>
      <x:c r="AJ446" s="226"/>
      <x:c r="AK446" s="226"/>
    </x:row>
    <x:row r="447" spans="1:39" x14ac:dyDescent="0.3">
      <x:c r="B447" s="226"/>
      <x:c r="E447" s="272"/>
      <x:c r="F447" s="226"/>
      <x:c r="G447" s="226"/>
      <x:c r="H447" s="226"/>
      <x:c r="I447" s="226"/>
      <x:c r="J447" s="226"/>
      <x:c r="L447" s="226"/>
      <x:c r="M447" s="226"/>
      <x:c r="N447" s="226"/>
      <x:c r="O447" s="226"/>
      <x:c r="P447" s="226"/>
      <x:c r="Q447" s="226"/>
      <x:c r="R447" s="226"/>
      <x:c r="S447" s="226"/>
      <x:c r="T447" s="226"/>
      <x:c r="U447" s="226"/>
      <x:c r="V447" s="226"/>
      <x:c r="W447" s="226"/>
      <x:c r="X447" s="226"/>
      <x:c r="Y447" s="226"/>
      <x:c r="Z447" s="226"/>
      <x:c r="AA447" s="226"/>
      <x:c r="AB447" s="226"/>
      <x:c r="AC447" s="226"/>
      <x:c r="AD447" s="226"/>
      <x:c r="AE447" s="226"/>
      <x:c r="AF447" s="226"/>
      <x:c r="AG447" s="226"/>
      <x:c r="AH447" s="226"/>
      <x:c r="AI447" s="226"/>
      <x:c r="AJ447" s="226"/>
      <x:c r="AK447" s="226"/>
    </x:row>
    <x:row r="448" spans="1:39" x14ac:dyDescent="0.3">
      <x:c r="B448" s="226"/>
      <x:c r="E448" s="272"/>
      <x:c r="F448" s="226"/>
      <x:c r="G448" s="226"/>
      <x:c r="H448" s="226"/>
      <x:c r="I448" s="226"/>
      <x:c r="J448" s="226"/>
      <x:c r="L448" s="226"/>
      <x:c r="M448" s="226"/>
      <x:c r="N448" s="226"/>
      <x:c r="O448" s="226"/>
      <x:c r="P448" s="226"/>
      <x:c r="Q448" s="226"/>
      <x:c r="R448" s="226"/>
      <x:c r="S448" s="226"/>
      <x:c r="T448" s="226"/>
      <x:c r="U448" s="226"/>
      <x:c r="V448" s="226"/>
      <x:c r="W448" s="226"/>
      <x:c r="X448" s="226"/>
      <x:c r="Y448" s="226"/>
      <x:c r="Z448" s="226"/>
      <x:c r="AA448" s="226"/>
      <x:c r="AB448" s="226"/>
      <x:c r="AC448" s="226"/>
      <x:c r="AD448" s="226"/>
      <x:c r="AE448" s="226"/>
      <x:c r="AF448" s="226"/>
      <x:c r="AG448" s="226"/>
      <x:c r="AH448" s="226"/>
      <x:c r="AI448" s="226"/>
      <x:c r="AJ448" s="226"/>
      <x:c r="AK448" s="226"/>
    </x:row>
    <x:row r="449" spans="1:39" x14ac:dyDescent="0.3">
      <x:c r="B449" s="226"/>
      <x:c r="E449" s="272"/>
      <x:c r="F449" s="226"/>
      <x:c r="G449" s="226"/>
      <x:c r="H449" s="226"/>
      <x:c r="I449" s="226"/>
      <x:c r="J449" s="226"/>
      <x:c r="L449" s="226"/>
      <x:c r="M449" s="226"/>
      <x:c r="N449" s="226"/>
      <x:c r="O449" s="226"/>
      <x:c r="P449" s="226"/>
      <x:c r="Q449" s="226"/>
      <x:c r="R449" s="226"/>
      <x:c r="S449" s="226"/>
      <x:c r="T449" s="226"/>
      <x:c r="U449" s="226"/>
      <x:c r="V449" s="226"/>
      <x:c r="W449" s="226"/>
      <x:c r="X449" s="226"/>
      <x:c r="Y449" s="226"/>
      <x:c r="Z449" s="226"/>
      <x:c r="AA449" s="226"/>
      <x:c r="AB449" s="226"/>
      <x:c r="AC449" s="226"/>
      <x:c r="AD449" s="226"/>
      <x:c r="AE449" s="226"/>
      <x:c r="AF449" s="226"/>
      <x:c r="AG449" s="226"/>
      <x:c r="AH449" s="226"/>
      <x:c r="AI449" s="226"/>
      <x:c r="AJ449" s="226"/>
      <x:c r="AK449" s="226"/>
    </x:row>
    <x:row r="450" spans="1:39" x14ac:dyDescent="0.3">
      <x:c r="B450" s="226"/>
      <x:c r="E450" s="272"/>
      <x:c r="F450" s="226"/>
      <x:c r="G450" s="226"/>
      <x:c r="H450" s="226"/>
      <x:c r="I450" s="226"/>
      <x:c r="J450" s="226"/>
      <x:c r="L450" s="226"/>
      <x:c r="M450" s="226"/>
      <x:c r="N450" s="226"/>
      <x:c r="O450" s="226"/>
      <x:c r="P450" s="226"/>
      <x:c r="Q450" s="226"/>
      <x:c r="R450" s="226"/>
      <x:c r="S450" s="226"/>
      <x:c r="T450" s="226"/>
      <x:c r="U450" s="226"/>
      <x:c r="V450" s="226"/>
      <x:c r="W450" s="226"/>
      <x:c r="X450" s="226"/>
      <x:c r="Y450" s="226"/>
      <x:c r="Z450" s="226"/>
      <x:c r="AA450" s="226"/>
      <x:c r="AB450" s="226"/>
      <x:c r="AC450" s="226"/>
      <x:c r="AD450" s="226"/>
      <x:c r="AE450" s="226"/>
      <x:c r="AF450" s="226"/>
      <x:c r="AG450" s="226"/>
      <x:c r="AH450" s="226"/>
      <x:c r="AI450" s="226"/>
      <x:c r="AJ450" s="226"/>
      <x:c r="AK450" s="226"/>
    </x:row>
    <x:row r="451" spans="1:39" x14ac:dyDescent="0.3">
      <x:c r="B451" s="226"/>
      <x:c r="E451" s="272"/>
      <x:c r="F451" s="226"/>
      <x:c r="G451" s="226"/>
      <x:c r="H451" s="226"/>
      <x:c r="I451" s="226"/>
      <x:c r="J451" s="226"/>
      <x:c r="L451" s="226"/>
      <x:c r="M451" s="226"/>
      <x:c r="N451" s="226"/>
      <x:c r="O451" s="226"/>
      <x:c r="P451" s="226"/>
      <x:c r="Q451" s="226"/>
      <x:c r="R451" s="226"/>
      <x:c r="S451" s="226"/>
      <x:c r="T451" s="226"/>
      <x:c r="U451" s="226"/>
      <x:c r="V451" s="226"/>
      <x:c r="W451" s="226"/>
      <x:c r="X451" s="226"/>
      <x:c r="Y451" s="226"/>
      <x:c r="Z451" s="226"/>
      <x:c r="AA451" s="226"/>
      <x:c r="AB451" s="226"/>
      <x:c r="AC451" s="226"/>
      <x:c r="AD451" s="226"/>
      <x:c r="AE451" s="226"/>
      <x:c r="AF451" s="226"/>
      <x:c r="AG451" s="226"/>
      <x:c r="AH451" s="226"/>
      <x:c r="AI451" s="226"/>
      <x:c r="AJ451" s="226"/>
      <x:c r="AK451" s="226"/>
    </x:row>
    <x:row r="452" spans="1:39" x14ac:dyDescent="0.3">
      <x:c r="B452" s="226"/>
      <x:c r="E452" s="272"/>
      <x:c r="F452" s="226"/>
      <x:c r="G452" s="226"/>
      <x:c r="H452" s="226"/>
      <x:c r="I452" s="226"/>
      <x:c r="J452" s="226"/>
      <x:c r="L452" s="226"/>
      <x:c r="M452" s="226"/>
      <x:c r="N452" s="226"/>
      <x:c r="O452" s="226"/>
      <x:c r="P452" s="226"/>
      <x:c r="Q452" s="226"/>
      <x:c r="R452" s="226"/>
      <x:c r="S452" s="226"/>
      <x:c r="T452" s="226"/>
      <x:c r="U452" s="226"/>
      <x:c r="V452" s="226"/>
      <x:c r="W452" s="226"/>
      <x:c r="X452" s="226"/>
      <x:c r="Y452" s="226"/>
      <x:c r="Z452" s="226"/>
      <x:c r="AA452" s="226"/>
      <x:c r="AB452" s="226"/>
      <x:c r="AC452" s="226"/>
      <x:c r="AD452" s="226"/>
      <x:c r="AE452" s="226"/>
      <x:c r="AF452" s="226"/>
      <x:c r="AG452" s="226"/>
      <x:c r="AH452" s="226"/>
      <x:c r="AI452" s="226"/>
      <x:c r="AJ452" s="226"/>
      <x:c r="AK452" s="226"/>
    </x:row>
    <x:row r="453" spans="1:39" x14ac:dyDescent="0.3">
      <x:c r="B453" s="226"/>
      <x:c r="E453" s="272"/>
      <x:c r="F453" s="226"/>
      <x:c r="G453" s="226"/>
      <x:c r="H453" s="226"/>
      <x:c r="I453" s="226"/>
      <x:c r="J453" s="226"/>
      <x:c r="L453" s="226"/>
      <x:c r="M453" s="226"/>
      <x:c r="N453" s="226"/>
      <x:c r="O453" s="226"/>
      <x:c r="P453" s="226"/>
      <x:c r="Q453" s="226"/>
      <x:c r="R453" s="226"/>
      <x:c r="S453" s="226"/>
      <x:c r="T453" s="226"/>
      <x:c r="U453" s="226"/>
      <x:c r="V453" s="226"/>
      <x:c r="W453" s="226"/>
      <x:c r="X453" s="226"/>
      <x:c r="Y453" s="226"/>
      <x:c r="Z453" s="226"/>
      <x:c r="AA453" s="226"/>
      <x:c r="AB453" s="226"/>
      <x:c r="AC453" s="226"/>
      <x:c r="AD453" s="226"/>
      <x:c r="AE453" s="226"/>
      <x:c r="AF453" s="226"/>
      <x:c r="AG453" s="226"/>
      <x:c r="AH453" s="226"/>
      <x:c r="AI453" s="226"/>
      <x:c r="AJ453" s="226"/>
      <x:c r="AK453" s="226"/>
    </x:row>
    <x:row r="454" spans="1:39" x14ac:dyDescent="0.3">
      <x:c r="B454" s="226"/>
      <x:c r="E454" s="272"/>
      <x:c r="F454" s="226"/>
      <x:c r="G454" s="226"/>
      <x:c r="H454" s="226"/>
      <x:c r="I454" s="226"/>
      <x:c r="J454" s="226"/>
      <x:c r="L454" s="226"/>
      <x:c r="M454" s="226"/>
      <x:c r="N454" s="226"/>
      <x:c r="O454" s="226"/>
      <x:c r="P454" s="226"/>
      <x:c r="Q454" s="226"/>
      <x:c r="R454" s="226"/>
      <x:c r="S454" s="226"/>
      <x:c r="T454" s="226"/>
      <x:c r="U454" s="226"/>
      <x:c r="V454" s="226"/>
      <x:c r="W454" s="226"/>
      <x:c r="X454" s="226"/>
      <x:c r="Y454" s="226"/>
      <x:c r="Z454" s="226"/>
      <x:c r="AA454" s="226"/>
      <x:c r="AB454" s="226"/>
      <x:c r="AC454" s="226"/>
      <x:c r="AD454" s="226"/>
      <x:c r="AE454" s="226"/>
      <x:c r="AF454" s="226"/>
      <x:c r="AG454" s="226"/>
      <x:c r="AH454" s="226"/>
      <x:c r="AI454" s="226"/>
      <x:c r="AJ454" s="226"/>
      <x:c r="AK454" s="226"/>
    </x:row>
    <x:row r="455" spans="1:39" x14ac:dyDescent="0.3">
      <x:c r="B455" s="226"/>
      <x:c r="E455" s="272"/>
      <x:c r="F455" s="226"/>
      <x:c r="G455" s="226"/>
      <x:c r="H455" s="226"/>
      <x:c r="I455" s="226"/>
      <x:c r="J455" s="226"/>
      <x:c r="L455" s="226"/>
      <x:c r="M455" s="226"/>
      <x:c r="N455" s="226"/>
      <x:c r="O455" s="226"/>
      <x:c r="P455" s="226"/>
      <x:c r="Q455" s="226"/>
      <x:c r="R455" s="226"/>
      <x:c r="S455" s="226"/>
      <x:c r="T455" s="226"/>
      <x:c r="U455" s="226"/>
      <x:c r="V455" s="226"/>
      <x:c r="W455" s="226"/>
      <x:c r="X455" s="226"/>
      <x:c r="Y455" s="226"/>
      <x:c r="Z455" s="226"/>
      <x:c r="AA455" s="226"/>
      <x:c r="AB455" s="226"/>
      <x:c r="AC455" s="226"/>
      <x:c r="AD455" s="226"/>
      <x:c r="AE455" s="226"/>
      <x:c r="AF455" s="226"/>
      <x:c r="AG455" s="226"/>
      <x:c r="AH455" s="226"/>
      <x:c r="AI455" s="226"/>
      <x:c r="AJ455" s="226"/>
      <x:c r="AK455" s="226"/>
    </x:row>
    <x:row r="456" spans="1:39" x14ac:dyDescent="0.3">
      <x:c r="B456" s="226"/>
      <x:c r="E456" s="272"/>
      <x:c r="F456" s="226"/>
      <x:c r="G456" s="226"/>
      <x:c r="H456" s="226"/>
      <x:c r="I456" s="226"/>
      <x:c r="J456" s="226"/>
      <x:c r="L456" s="226"/>
      <x:c r="M456" s="226"/>
      <x:c r="N456" s="226"/>
      <x:c r="O456" s="226"/>
      <x:c r="P456" s="226"/>
      <x:c r="Q456" s="226"/>
      <x:c r="R456" s="226"/>
      <x:c r="S456" s="226"/>
      <x:c r="T456" s="226"/>
      <x:c r="U456" s="226"/>
      <x:c r="V456" s="226"/>
      <x:c r="W456" s="226"/>
      <x:c r="X456" s="226"/>
      <x:c r="Y456" s="226"/>
      <x:c r="Z456" s="226"/>
      <x:c r="AA456" s="226"/>
      <x:c r="AB456" s="226"/>
      <x:c r="AC456" s="226"/>
      <x:c r="AD456" s="226"/>
      <x:c r="AE456" s="226"/>
      <x:c r="AF456" s="226"/>
      <x:c r="AG456" s="226"/>
      <x:c r="AH456" s="226"/>
      <x:c r="AI456" s="226"/>
      <x:c r="AJ456" s="226"/>
      <x:c r="AK456" s="226"/>
    </x:row>
    <x:row r="457" spans="1:39" x14ac:dyDescent="0.3">
      <x:c r="B457" s="226"/>
      <x:c r="E457" s="272"/>
      <x:c r="F457" s="226"/>
      <x:c r="G457" s="226"/>
      <x:c r="H457" s="226"/>
      <x:c r="I457" s="226"/>
      <x:c r="J457" s="226"/>
      <x:c r="L457" s="226"/>
      <x:c r="M457" s="226"/>
      <x:c r="N457" s="226"/>
      <x:c r="O457" s="226"/>
      <x:c r="P457" s="226"/>
      <x:c r="Q457" s="226"/>
      <x:c r="R457" s="226"/>
      <x:c r="S457" s="226"/>
      <x:c r="T457" s="226"/>
      <x:c r="U457" s="226"/>
      <x:c r="V457" s="226"/>
      <x:c r="W457" s="226"/>
      <x:c r="X457" s="226"/>
      <x:c r="Y457" s="226"/>
      <x:c r="Z457" s="226"/>
      <x:c r="AA457" s="226"/>
      <x:c r="AB457" s="226"/>
      <x:c r="AC457" s="226"/>
      <x:c r="AD457" s="226"/>
      <x:c r="AE457" s="226"/>
      <x:c r="AF457" s="226"/>
      <x:c r="AG457" s="226"/>
      <x:c r="AH457" s="226"/>
      <x:c r="AI457" s="226"/>
      <x:c r="AJ457" s="226"/>
      <x:c r="AK457" s="226"/>
    </x:row>
    <x:row r="458" spans="1:39" x14ac:dyDescent="0.3">
      <x:c r="B458" s="226"/>
      <x:c r="E458" s="272"/>
      <x:c r="F458" s="226"/>
      <x:c r="G458" s="226"/>
      <x:c r="H458" s="226"/>
      <x:c r="I458" s="226"/>
      <x:c r="J458" s="226"/>
      <x:c r="L458" s="226"/>
      <x:c r="M458" s="226"/>
      <x:c r="N458" s="226"/>
      <x:c r="O458" s="226"/>
      <x:c r="P458" s="226"/>
      <x:c r="Q458" s="226"/>
      <x:c r="R458" s="226"/>
      <x:c r="S458" s="226"/>
      <x:c r="T458" s="226"/>
      <x:c r="U458" s="226"/>
      <x:c r="V458" s="226"/>
      <x:c r="W458" s="226"/>
      <x:c r="X458" s="226"/>
      <x:c r="Y458" s="226"/>
      <x:c r="Z458" s="226"/>
      <x:c r="AA458" s="226"/>
      <x:c r="AB458" s="226"/>
      <x:c r="AC458" s="226"/>
      <x:c r="AD458" s="226"/>
      <x:c r="AE458" s="226"/>
      <x:c r="AF458" s="226"/>
      <x:c r="AG458" s="226"/>
      <x:c r="AH458" s="226"/>
      <x:c r="AI458" s="226"/>
      <x:c r="AJ458" s="226"/>
      <x:c r="AK458" s="226"/>
    </x:row>
    <x:row r="459" spans="1:39" x14ac:dyDescent="0.3">
      <x:c r="B459" s="226"/>
      <x:c r="E459" s="272"/>
      <x:c r="F459" s="226"/>
      <x:c r="G459" s="226"/>
      <x:c r="H459" s="226"/>
      <x:c r="I459" s="226"/>
      <x:c r="J459" s="226"/>
      <x:c r="L459" s="226"/>
      <x:c r="M459" s="226"/>
      <x:c r="N459" s="226"/>
      <x:c r="O459" s="226"/>
      <x:c r="P459" s="226"/>
      <x:c r="Q459" s="226"/>
      <x:c r="R459" s="226"/>
      <x:c r="S459" s="226"/>
      <x:c r="T459" s="226"/>
      <x:c r="U459" s="226"/>
      <x:c r="V459" s="226"/>
      <x:c r="W459" s="226"/>
      <x:c r="X459" s="226"/>
      <x:c r="Y459" s="226"/>
      <x:c r="Z459" s="226"/>
      <x:c r="AA459" s="226"/>
      <x:c r="AB459" s="226"/>
      <x:c r="AC459" s="226"/>
      <x:c r="AD459" s="226"/>
      <x:c r="AE459" s="226"/>
      <x:c r="AF459" s="226"/>
      <x:c r="AG459" s="226"/>
      <x:c r="AH459" s="226"/>
      <x:c r="AI459" s="226"/>
      <x:c r="AJ459" s="226"/>
      <x:c r="AK459" s="226"/>
    </x:row>
    <x:row r="460" spans="1:39" x14ac:dyDescent="0.3">
      <x:c r="B460" s="226"/>
      <x:c r="E460" s="272"/>
      <x:c r="F460" s="226"/>
      <x:c r="G460" s="226"/>
      <x:c r="H460" s="226"/>
      <x:c r="I460" s="226"/>
      <x:c r="J460" s="226"/>
      <x:c r="L460" s="226"/>
      <x:c r="M460" s="226"/>
      <x:c r="N460" s="226"/>
      <x:c r="O460" s="226"/>
      <x:c r="P460" s="226"/>
      <x:c r="Q460" s="226"/>
      <x:c r="R460" s="226"/>
      <x:c r="S460" s="226"/>
      <x:c r="T460" s="226"/>
      <x:c r="U460" s="226"/>
      <x:c r="V460" s="226"/>
      <x:c r="W460" s="226"/>
      <x:c r="X460" s="226"/>
      <x:c r="Y460" s="226"/>
      <x:c r="Z460" s="226"/>
      <x:c r="AA460" s="226"/>
      <x:c r="AB460" s="226"/>
      <x:c r="AC460" s="226"/>
      <x:c r="AD460" s="226"/>
      <x:c r="AE460" s="226"/>
      <x:c r="AF460" s="226"/>
      <x:c r="AG460" s="226"/>
      <x:c r="AH460" s="226"/>
      <x:c r="AI460" s="226"/>
      <x:c r="AJ460" s="226"/>
      <x:c r="AK460" s="226"/>
    </x:row>
    <x:row r="461" spans="1:39" x14ac:dyDescent="0.3">
      <x:c r="B461" s="226"/>
      <x:c r="E461" s="272"/>
      <x:c r="F461" s="226"/>
      <x:c r="G461" s="226"/>
      <x:c r="H461" s="226"/>
      <x:c r="I461" s="226"/>
      <x:c r="J461" s="226"/>
      <x:c r="L461" s="226"/>
      <x:c r="M461" s="226"/>
      <x:c r="N461" s="226"/>
      <x:c r="O461" s="226"/>
      <x:c r="P461" s="226"/>
      <x:c r="Q461" s="226"/>
      <x:c r="R461" s="226"/>
      <x:c r="S461" s="226"/>
      <x:c r="T461" s="226"/>
      <x:c r="U461" s="226"/>
      <x:c r="V461" s="226"/>
      <x:c r="W461" s="226"/>
      <x:c r="X461" s="226"/>
      <x:c r="Y461" s="226"/>
      <x:c r="Z461" s="226"/>
      <x:c r="AA461" s="226"/>
      <x:c r="AB461" s="226"/>
      <x:c r="AC461" s="226"/>
      <x:c r="AD461" s="226"/>
      <x:c r="AE461" s="226"/>
      <x:c r="AF461" s="226"/>
      <x:c r="AG461" s="226"/>
      <x:c r="AH461" s="226"/>
      <x:c r="AI461" s="226"/>
      <x:c r="AJ461" s="226"/>
      <x:c r="AK461" s="226"/>
    </x:row>
    <x:row r="462" spans="1:39" x14ac:dyDescent="0.3">
      <x:c r="B462" s="226"/>
      <x:c r="E462" s="272"/>
      <x:c r="F462" s="226"/>
      <x:c r="G462" s="226"/>
      <x:c r="H462" s="226"/>
      <x:c r="I462" s="226"/>
      <x:c r="J462" s="226"/>
      <x:c r="L462" s="226"/>
      <x:c r="M462" s="226"/>
      <x:c r="N462" s="226"/>
      <x:c r="O462" s="226"/>
      <x:c r="P462" s="226"/>
      <x:c r="Q462" s="226"/>
      <x:c r="R462" s="226"/>
      <x:c r="S462" s="226"/>
      <x:c r="T462" s="226"/>
      <x:c r="U462" s="226"/>
      <x:c r="V462" s="226"/>
      <x:c r="W462" s="226"/>
      <x:c r="X462" s="226"/>
      <x:c r="Y462" s="226"/>
      <x:c r="Z462" s="226"/>
      <x:c r="AA462" s="226"/>
      <x:c r="AB462" s="226"/>
      <x:c r="AC462" s="226"/>
      <x:c r="AD462" s="226"/>
      <x:c r="AE462" s="226"/>
      <x:c r="AF462" s="226"/>
      <x:c r="AG462" s="226"/>
      <x:c r="AH462" s="226"/>
      <x:c r="AI462" s="226"/>
      <x:c r="AJ462" s="226"/>
      <x:c r="AK462" s="226"/>
    </x:row>
    <x:row r="463" spans="1:39" x14ac:dyDescent="0.3">
      <x:c r="B463" s="226"/>
      <x:c r="E463" s="272"/>
      <x:c r="F463" s="226"/>
      <x:c r="G463" s="226"/>
      <x:c r="H463" s="226"/>
      <x:c r="I463" s="226"/>
      <x:c r="J463" s="226"/>
      <x:c r="L463" s="226"/>
      <x:c r="M463" s="226"/>
      <x:c r="N463" s="226"/>
      <x:c r="O463" s="226"/>
      <x:c r="P463" s="226"/>
      <x:c r="Q463" s="226"/>
      <x:c r="R463" s="226"/>
      <x:c r="S463" s="226"/>
      <x:c r="T463" s="226"/>
      <x:c r="U463" s="226"/>
      <x:c r="V463" s="226"/>
      <x:c r="W463" s="226"/>
      <x:c r="X463" s="226"/>
      <x:c r="Y463" s="226"/>
      <x:c r="Z463" s="226"/>
      <x:c r="AA463" s="226"/>
      <x:c r="AB463" s="226"/>
      <x:c r="AC463" s="226"/>
      <x:c r="AD463" s="226"/>
      <x:c r="AE463" s="226"/>
      <x:c r="AF463" s="226"/>
      <x:c r="AG463" s="226"/>
      <x:c r="AH463" s="226"/>
      <x:c r="AI463" s="226"/>
      <x:c r="AJ463" s="226"/>
      <x:c r="AK463" s="226"/>
    </x:row>
    <x:row r="464" spans="1:39" x14ac:dyDescent="0.3">
      <x:c r="B464" s="226"/>
      <x:c r="E464" s="272"/>
      <x:c r="F464" s="226"/>
      <x:c r="G464" s="226"/>
      <x:c r="H464" s="226"/>
      <x:c r="I464" s="226"/>
      <x:c r="J464" s="226"/>
      <x:c r="L464" s="226"/>
      <x:c r="M464" s="226"/>
      <x:c r="N464" s="226"/>
      <x:c r="O464" s="226"/>
      <x:c r="P464" s="226"/>
      <x:c r="Q464" s="226"/>
      <x:c r="R464" s="226"/>
      <x:c r="S464" s="226"/>
      <x:c r="T464" s="226"/>
      <x:c r="U464" s="226"/>
      <x:c r="V464" s="226"/>
      <x:c r="W464" s="226"/>
      <x:c r="X464" s="226"/>
      <x:c r="Y464" s="226"/>
      <x:c r="Z464" s="226"/>
      <x:c r="AA464" s="226"/>
      <x:c r="AB464" s="226"/>
      <x:c r="AC464" s="226"/>
      <x:c r="AD464" s="226"/>
      <x:c r="AE464" s="226"/>
      <x:c r="AF464" s="226"/>
      <x:c r="AG464" s="226"/>
      <x:c r="AH464" s="226"/>
      <x:c r="AI464" s="226"/>
      <x:c r="AJ464" s="226"/>
      <x:c r="AK464" s="226"/>
    </x:row>
    <x:row r="465" spans="1:39" x14ac:dyDescent="0.3">
      <x:c r="B465" s="226"/>
      <x:c r="E465" s="272"/>
      <x:c r="F465" s="226"/>
      <x:c r="G465" s="226"/>
      <x:c r="H465" s="226"/>
      <x:c r="I465" s="226"/>
      <x:c r="J465" s="226"/>
      <x:c r="L465" s="226"/>
      <x:c r="M465" s="226"/>
      <x:c r="N465" s="226"/>
      <x:c r="O465" s="226"/>
      <x:c r="P465" s="226"/>
      <x:c r="Q465" s="226"/>
      <x:c r="R465" s="226"/>
      <x:c r="S465" s="226"/>
      <x:c r="T465" s="226"/>
      <x:c r="U465" s="226"/>
      <x:c r="V465" s="226"/>
      <x:c r="W465" s="226"/>
      <x:c r="X465" s="226"/>
      <x:c r="Y465" s="226"/>
      <x:c r="Z465" s="226"/>
      <x:c r="AA465" s="226"/>
      <x:c r="AB465" s="226"/>
      <x:c r="AC465" s="226"/>
      <x:c r="AD465" s="226"/>
      <x:c r="AE465" s="226"/>
      <x:c r="AF465" s="226"/>
      <x:c r="AG465" s="226"/>
      <x:c r="AH465" s="226"/>
      <x:c r="AI465" s="226"/>
      <x:c r="AJ465" s="226"/>
      <x:c r="AK465" s="226"/>
    </x:row>
    <x:row r="466" spans="1:39" x14ac:dyDescent="0.3">
      <x:c r="B466" s="226"/>
      <x:c r="E466" s="272"/>
      <x:c r="F466" s="226"/>
      <x:c r="G466" s="226"/>
      <x:c r="H466" s="226"/>
      <x:c r="I466" s="226"/>
      <x:c r="J466" s="226"/>
      <x:c r="L466" s="226"/>
      <x:c r="M466" s="226"/>
      <x:c r="N466" s="226"/>
      <x:c r="O466" s="226"/>
      <x:c r="P466" s="226"/>
      <x:c r="Q466" s="226"/>
      <x:c r="R466" s="226"/>
      <x:c r="S466" s="226"/>
      <x:c r="T466" s="226"/>
      <x:c r="U466" s="226"/>
      <x:c r="V466" s="226"/>
      <x:c r="W466" s="226"/>
      <x:c r="X466" s="226"/>
      <x:c r="Y466" s="226"/>
      <x:c r="Z466" s="226"/>
      <x:c r="AA466" s="226"/>
      <x:c r="AB466" s="226"/>
      <x:c r="AC466" s="226"/>
      <x:c r="AD466" s="226"/>
      <x:c r="AE466" s="226"/>
      <x:c r="AF466" s="226"/>
      <x:c r="AG466" s="226"/>
      <x:c r="AH466" s="226"/>
      <x:c r="AI466" s="226"/>
      <x:c r="AJ466" s="226"/>
      <x:c r="AK466" s="226"/>
    </x:row>
    <x:row r="467" spans="1:39" x14ac:dyDescent="0.3">
      <x:c r="B467" s="226"/>
      <x:c r="E467" s="272"/>
      <x:c r="F467" s="226"/>
      <x:c r="G467" s="226"/>
      <x:c r="H467" s="226"/>
      <x:c r="I467" s="226"/>
      <x:c r="J467" s="226"/>
      <x:c r="L467" s="226"/>
      <x:c r="M467" s="226"/>
      <x:c r="N467" s="226"/>
      <x:c r="O467" s="226"/>
      <x:c r="P467" s="226"/>
      <x:c r="Q467" s="226"/>
      <x:c r="R467" s="226"/>
      <x:c r="S467" s="226"/>
      <x:c r="T467" s="226"/>
      <x:c r="U467" s="226"/>
      <x:c r="V467" s="226"/>
      <x:c r="W467" s="226"/>
      <x:c r="X467" s="226"/>
      <x:c r="Y467" s="226"/>
      <x:c r="Z467" s="226"/>
      <x:c r="AA467" s="226"/>
      <x:c r="AB467" s="226"/>
      <x:c r="AC467" s="226"/>
      <x:c r="AD467" s="226"/>
      <x:c r="AE467" s="226"/>
      <x:c r="AF467" s="226"/>
      <x:c r="AG467" s="226"/>
      <x:c r="AH467" s="226"/>
      <x:c r="AI467" s="226"/>
      <x:c r="AJ467" s="226"/>
      <x:c r="AK467" s="226"/>
    </x:row>
    <x:row r="468" spans="1:39" x14ac:dyDescent="0.3">
      <x:c r="B468" s="226"/>
      <x:c r="E468" s="272"/>
      <x:c r="F468" s="226"/>
      <x:c r="G468" s="226"/>
      <x:c r="H468" s="226"/>
      <x:c r="I468" s="226"/>
      <x:c r="J468" s="226"/>
      <x:c r="L468" s="226"/>
      <x:c r="M468" s="226"/>
      <x:c r="N468" s="226"/>
      <x:c r="O468" s="226"/>
      <x:c r="P468" s="226"/>
      <x:c r="Q468" s="226"/>
      <x:c r="R468" s="226"/>
      <x:c r="S468" s="226"/>
      <x:c r="T468" s="226"/>
      <x:c r="U468" s="226"/>
      <x:c r="V468" s="226"/>
      <x:c r="W468" s="226"/>
      <x:c r="X468" s="226"/>
      <x:c r="Y468" s="226"/>
      <x:c r="Z468" s="226"/>
      <x:c r="AA468" s="226"/>
      <x:c r="AB468" s="226"/>
      <x:c r="AC468" s="226"/>
      <x:c r="AD468" s="226"/>
      <x:c r="AE468" s="226"/>
      <x:c r="AF468" s="226"/>
      <x:c r="AG468" s="226"/>
      <x:c r="AH468" s="226"/>
      <x:c r="AI468" s="226"/>
      <x:c r="AJ468" s="226"/>
      <x:c r="AK468" s="226"/>
    </x:row>
    <x:row r="469" spans="1:39" x14ac:dyDescent="0.3">
      <x:c r="B469" s="226"/>
      <x:c r="E469" s="272"/>
      <x:c r="F469" s="226"/>
      <x:c r="G469" s="226"/>
      <x:c r="H469" s="226"/>
      <x:c r="I469" s="226"/>
      <x:c r="J469" s="226"/>
      <x:c r="L469" s="226"/>
      <x:c r="M469" s="226"/>
      <x:c r="N469" s="226"/>
      <x:c r="O469" s="226"/>
      <x:c r="P469" s="226"/>
      <x:c r="Q469" s="226"/>
      <x:c r="R469" s="226"/>
      <x:c r="S469" s="226"/>
      <x:c r="T469" s="226"/>
      <x:c r="U469" s="226"/>
      <x:c r="V469" s="226"/>
      <x:c r="W469" s="226"/>
      <x:c r="X469" s="226"/>
      <x:c r="Y469" s="226"/>
      <x:c r="Z469" s="226"/>
      <x:c r="AA469" s="226"/>
      <x:c r="AB469" s="226"/>
      <x:c r="AC469" s="226"/>
      <x:c r="AD469" s="226"/>
      <x:c r="AE469" s="226"/>
      <x:c r="AF469" s="226"/>
      <x:c r="AG469" s="226"/>
      <x:c r="AH469" s="226"/>
      <x:c r="AI469" s="226"/>
      <x:c r="AJ469" s="226"/>
      <x:c r="AK469" s="226"/>
    </x:row>
    <x:row r="470" spans="1:39" x14ac:dyDescent="0.3">
      <x:c r="B470" s="226"/>
      <x:c r="E470" s="272"/>
      <x:c r="F470" s="226"/>
      <x:c r="G470" s="226"/>
      <x:c r="H470" s="226"/>
      <x:c r="I470" s="226"/>
      <x:c r="J470" s="226"/>
      <x:c r="L470" s="226"/>
      <x:c r="M470" s="226"/>
      <x:c r="N470" s="226"/>
      <x:c r="O470" s="226"/>
      <x:c r="P470" s="226"/>
      <x:c r="Q470" s="226"/>
      <x:c r="R470" s="226"/>
      <x:c r="S470" s="226"/>
      <x:c r="T470" s="226"/>
      <x:c r="U470" s="226"/>
      <x:c r="V470" s="226"/>
      <x:c r="W470" s="226"/>
      <x:c r="X470" s="226"/>
      <x:c r="Y470" s="226"/>
      <x:c r="Z470" s="226"/>
      <x:c r="AA470" s="226"/>
      <x:c r="AB470" s="226"/>
      <x:c r="AC470" s="226"/>
      <x:c r="AD470" s="226"/>
      <x:c r="AE470" s="226"/>
      <x:c r="AF470" s="226"/>
      <x:c r="AG470" s="226"/>
      <x:c r="AH470" s="226"/>
      <x:c r="AI470" s="226"/>
      <x:c r="AJ470" s="226"/>
      <x:c r="AK470" s="226"/>
    </x:row>
    <x:row r="471" spans="1:39" x14ac:dyDescent="0.3">
      <x:c r="B471" s="226"/>
      <x:c r="E471" s="272"/>
      <x:c r="F471" s="226"/>
      <x:c r="G471" s="226"/>
      <x:c r="H471" s="226"/>
      <x:c r="I471" s="226"/>
      <x:c r="J471" s="226"/>
      <x:c r="L471" s="226"/>
      <x:c r="M471" s="226"/>
      <x:c r="N471" s="226"/>
      <x:c r="O471" s="226"/>
      <x:c r="P471" s="226"/>
      <x:c r="Q471" s="226"/>
      <x:c r="R471" s="226"/>
      <x:c r="S471" s="226"/>
      <x:c r="T471" s="226"/>
      <x:c r="U471" s="226"/>
      <x:c r="V471" s="226"/>
      <x:c r="W471" s="226"/>
      <x:c r="X471" s="226"/>
      <x:c r="Y471" s="226"/>
      <x:c r="Z471" s="226"/>
      <x:c r="AA471" s="226"/>
      <x:c r="AB471" s="226"/>
      <x:c r="AC471" s="226"/>
      <x:c r="AD471" s="226"/>
      <x:c r="AE471" s="226"/>
      <x:c r="AF471" s="226"/>
      <x:c r="AG471" s="226"/>
      <x:c r="AH471" s="226"/>
      <x:c r="AI471" s="226"/>
      <x:c r="AJ471" s="226"/>
      <x:c r="AK471" s="226"/>
    </x:row>
    <x:row r="472" spans="1:39" x14ac:dyDescent="0.3">
      <x:c r="B472" s="226"/>
      <x:c r="E472" s="272"/>
      <x:c r="F472" s="226"/>
      <x:c r="G472" s="226"/>
      <x:c r="H472" s="226"/>
      <x:c r="I472" s="226"/>
      <x:c r="J472" s="226"/>
      <x:c r="L472" s="226"/>
      <x:c r="M472" s="226"/>
      <x:c r="N472" s="226"/>
      <x:c r="O472" s="226"/>
      <x:c r="P472" s="226"/>
      <x:c r="Q472" s="226"/>
      <x:c r="R472" s="226"/>
      <x:c r="S472" s="226"/>
      <x:c r="T472" s="226"/>
      <x:c r="U472" s="226"/>
      <x:c r="V472" s="226"/>
      <x:c r="W472" s="226"/>
      <x:c r="X472" s="226"/>
      <x:c r="Y472" s="226"/>
      <x:c r="Z472" s="226"/>
      <x:c r="AA472" s="226"/>
      <x:c r="AB472" s="226"/>
      <x:c r="AC472" s="226"/>
      <x:c r="AD472" s="226"/>
      <x:c r="AE472" s="226"/>
      <x:c r="AF472" s="226"/>
      <x:c r="AG472" s="226"/>
      <x:c r="AH472" s="226"/>
      <x:c r="AI472" s="226"/>
      <x:c r="AJ472" s="226"/>
      <x:c r="AK472" s="226"/>
    </x:row>
    <x:row r="473" spans="1:39" x14ac:dyDescent="0.3">
      <x:c r="B473" s="226"/>
      <x:c r="E473" s="272"/>
      <x:c r="F473" s="226"/>
      <x:c r="G473" s="226"/>
      <x:c r="H473" s="226"/>
      <x:c r="I473" s="226"/>
      <x:c r="J473" s="226"/>
      <x:c r="L473" s="226"/>
      <x:c r="M473" s="226"/>
      <x:c r="N473" s="226"/>
      <x:c r="O473" s="226"/>
      <x:c r="P473" s="226"/>
      <x:c r="Q473" s="226"/>
      <x:c r="R473" s="226"/>
      <x:c r="S473" s="226"/>
      <x:c r="T473" s="226"/>
      <x:c r="U473" s="226"/>
      <x:c r="V473" s="226"/>
      <x:c r="W473" s="226"/>
      <x:c r="X473" s="226"/>
      <x:c r="Y473" s="226"/>
      <x:c r="Z473" s="226"/>
      <x:c r="AA473" s="226"/>
      <x:c r="AB473" s="226"/>
      <x:c r="AC473" s="226"/>
      <x:c r="AD473" s="226"/>
      <x:c r="AE473" s="226"/>
      <x:c r="AF473" s="226"/>
      <x:c r="AG473" s="226"/>
      <x:c r="AH473" s="226"/>
      <x:c r="AI473" s="226"/>
      <x:c r="AJ473" s="226"/>
      <x:c r="AK473" s="226"/>
    </x:row>
    <x:row r="474" spans="1:39" x14ac:dyDescent="0.3">
      <x:c r="B474" s="226"/>
      <x:c r="E474" s="272"/>
      <x:c r="F474" s="226"/>
      <x:c r="G474" s="226"/>
      <x:c r="H474" s="226"/>
      <x:c r="I474" s="226"/>
      <x:c r="J474" s="226"/>
      <x:c r="L474" s="226"/>
      <x:c r="M474" s="226"/>
      <x:c r="N474" s="226"/>
      <x:c r="O474" s="226"/>
      <x:c r="P474" s="226"/>
      <x:c r="Q474" s="226"/>
      <x:c r="R474" s="226"/>
      <x:c r="S474" s="226"/>
      <x:c r="T474" s="226"/>
      <x:c r="U474" s="226"/>
      <x:c r="V474" s="226"/>
      <x:c r="W474" s="226"/>
      <x:c r="X474" s="226"/>
      <x:c r="Y474" s="226"/>
      <x:c r="Z474" s="226"/>
      <x:c r="AA474" s="226"/>
      <x:c r="AB474" s="226"/>
      <x:c r="AC474" s="226"/>
      <x:c r="AD474" s="226"/>
      <x:c r="AE474" s="226"/>
      <x:c r="AF474" s="226"/>
      <x:c r="AG474" s="226"/>
      <x:c r="AH474" s="226"/>
      <x:c r="AI474" s="226"/>
      <x:c r="AJ474" s="226"/>
      <x:c r="AK474" s="226"/>
    </x:row>
    <x:row r="475" spans="1:39" x14ac:dyDescent="0.3">
      <x:c r="B475" s="226"/>
      <x:c r="E475" s="272"/>
      <x:c r="F475" s="226"/>
      <x:c r="G475" s="226"/>
      <x:c r="H475" s="226"/>
      <x:c r="I475" s="226"/>
      <x:c r="J475" s="226"/>
      <x:c r="L475" s="226"/>
      <x:c r="M475" s="226"/>
      <x:c r="N475" s="226"/>
      <x:c r="O475" s="226"/>
      <x:c r="P475" s="226"/>
      <x:c r="Q475" s="226"/>
      <x:c r="R475" s="226"/>
      <x:c r="S475" s="226"/>
      <x:c r="T475" s="226"/>
      <x:c r="U475" s="226"/>
      <x:c r="V475" s="226"/>
      <x:c r="W475" s="226"/>
      <x:c r="X475" s="226"/>
      <x:c r="Y475" s="226"/>
      <x:c r="Z475" s="226"/>
      <x:c r="AA475" s="226"/>
      <x:c r="AB475" s="226"/>
      <x:c r="AC475" s="226"/>
      <x:c r="AD475" s="226"/>
      <x:c r="AE475" s="226"/>
      <x:c r="AF475" s="226"/>
      <x:c r="AG475" s="226"/>
      <x:c r="AH475" s="226"/>
      <x:c r="AI475" s="226"/>
      <x:c r="AJ475" s="226"/>
      <x:c r="AK475" s="226"/>
    </x:row>
    <x:row r="476" spans="1:39" x14ac:dyDescent="0.3">
      <x:c r="B476" s="226"/>
      <x:c r="E476" s="272"/>
      <x:c r="F476" s="226"/>
      <x:c r="G476" s="226"/>
      <x:c r="H476" s="226"/>
      <x:c r="I476" s="226"/>
      <x:c r="J476" s="226"/>
      <x:c r="L476" s="226"/>
      <x:c r="M476" s="226"/>
      <x:c r="N476" s="226"/>
      <x:c r="O476" s="226"/>
      <x:c r="P476" s="226"/>
      <x:c r="Q476" s="226"/>
      <x:c r="R476" s="226"/>
      <x:c r="S476" s="226"/>
      <x:c r="T476" s="226"/>
      <x:c r="U476" s="226"/>
      <x:c r="V476" s="226"/>
      <x:c r="W476" s="226"/>
      <x:c r="X476" s="226"/>
      <x:c r="Y476" s="226"/>
      <x:c r="Z476" s="226"/>
      <x:c r="AA476" s="226"/>
      <x:c r="AB476" s="226"/>
      <x:c r="AC476" s="226"/>
      <x:c r="AD476" s="226"/>
      <x:c r="AE476" s="226"/>
      <x:c r="AF476" s="226"/>
      <x:c r="AG476" s="226"/>
      <x:c r="AH476" s="226"/>
      <x:c r="AI476" s="226"/>
      <x:c r="AJ476" s="226"/>
      <x:c r="AK476" s="226"/>
    </x:row>
    <x:row r="477" spans="1:39" x14ac:dyDescent="0.3">
      <x:c r="B477" s="226"/>
      <x:c r="E477" s="272"/>
      <x:c r="F477" s="226"/>
      <x:c r="G477" s="226"/>
      <x:c r="H477" s="226"/>
      <x:c r="I477" s="226"/>
      <x:c r="J477" s="226"/>
      <x:c r="L477" s="226"/>
      <x:c r="M477" s="226"/>
      <x:c r="N477" s="226"/>
      <x:c r="O477" s="226"/>
      <x:c r="P477" s="226"/>
      <x:c r="Q477" s="226"/>
      <x:c r="R477" s="226"/>
      <x:c r="S477" s="226"/>
      <x:c r="T477" s="226"/>
      <x:c r="U477" s="226"/>
      <x:c r="V477" s="226"/>
      <x:c r="W477" s="226"/>
      <x:c r="X477" s="226"/>
      <x:c r="Y477" s="226"/>
      <x:c r="Z477" s="226"/>
      <x:c r="AA477" s="226"/>
      <x:c r="AB477" s="226"/>
      <x:c r="AC477" s="226"/>
      <x:c r="AD477" s="226"/>
      <x:c r="AE477" s="226"/>
      <x:c r="AF477" s="226"/>
      <x:c r="AG477" s="226"/>
      <x:c r="AH477" s="226"/>
      <x:c r="AI477" s="226"/>
      <x:c r="AJ477" s="226"/>
      <x:c r="AK477" s="226"/>
    </x:row>
    <x:row r="478" spans="1:39" x14ac:dyDescent="0.3">
      <x:c r="B478" s="226"/>
      <x:c r="E478" s="272"/>
      <x:c r="F478" s="226"/>
      <x:c r="G478" s="226"/>
      <x:c r="H478" s="226"/>
      <x:c r="I478" s="226"/>
      <x:c r="J478" s="226"/>
      <x:c r="L478" s="226"/>
      <x:c r="M478" s="226"/>
      <x:c r="N478" s="226"/>
      <x:c r="O478" s="226"/>
      <x:c r="P478" s="226"/>
      <x:c r="Q478" s="226"/>
      <x:c r="R478" s="226"/>
      <x:c r="S478" s="226"/>
      <x:c r="T478" s="226"/>
      <x:c r="U478" s="226"/>
      <x:c r="V478" s="226"/>
      <x:c r="W478" s="226"/>
      <x:c r="X478" s="226"/>
      <x:c r="Y478" s="226"/>
      <x:c r="Z478" s="226"/>
      <x:c r="AA478" s="226"/>
      <x:c r="AB478" s="226"/>
      <x:c r="AC478" s="226"/>
      <x:c r="AD478" s="226"/>
      <x:c r="AE478" s="226"/>
      <x:c r="AF478" s="226"/>
      <x:c r="AG478" s="226"/>
      <x:c r="AH478" s="226"/>
      <x:c r="AI478" s="226"/>
      <x:c r="AJ478" s="226"/>
      <x:c r="AK478" s="226"/>
    </x:row>
    <x:row r="479" spans="1:39" x14ac:dyDescent="0.3">
      <x:c r="B479" s="226"/>
      <x:c r="E479" s="272"/>
      <x:c r="F479" s="226"/>
      <x:c r="G479" s="226"/>
      <x:c r="H479" s="226"/>
      <x:c r="I479" s="226"/>
      <x:c r="J479" s="226"/>
      <x:c r="L479" s="226"/>
      <x:c r="M479" s="226"/>
      <x:c r="N479" s="226"/>
      <x:c r="O479" s="226"/>
      <x:c r="P479" s="226"/>
      <x:c r="Q479" s="226"/>
      <x:c r="R479" s="226"/>
      <x:c r="S479" s="226"/>
      <x:c r="T479" s="226"/>
      <x:c r="U479" s="226"/>
      <x:c r="V479" s="226"/>
      <x:c r="W479" s="226"/>
      <x:c r="X479" s="226"/>
      <x:c r="Y479" s="226"/>
      <x:c r="Z479" s="226"/>
      <x:c r="AA479" s="226"/>
      <x:c r="AB479" s="226"/>
      <x:c r="AC479" s="226"/>
      <x:c r="AD479" s="226"/>
      <x:c r="AE479" s="226"/>
      <x:c r="AF479" s="226"/>
      <x:c r="AG479" s="226"/>
      <x:c r="AH479" s="226"/>
      <x:c r="AI479" s="226"/>
      <x:c r="AJ479" s="226"/>
      <x:c r="AK479" s="226"/>
    </x:row>
    <x:row r="480" spans="1:39" x14ac:dyDescent="0.3">
      <x:c r="B480" s="226"/>
      <x:c r="E480" s="272"/>
      <x:c r="F480" s="226"/>
      <x:c r="G480" s="226"/>
      <x:c r="H480" s="226"/>
      <x:c r="I480" s="226"/>
      <x:c r="J480" s="226"/>
      <x:c r="L480" s="226"/>
      <x:c r="M480" s="226"/>
      <x:c r="N480" s="226"/>
      <x:c r="O480" s="226"/>
      <x:c r="P480" s="226"/>
      <x:c r="Q480" s="226"/>
      <x:c r="R480" s="226"/>
      <x:c r="S480" s="226"/>
      <x:c r="T480" s="226"/>
      <x:c r="U480" s="226"/>
      <x:c r="V480" s="226"/>
      <x:c r="W480" s="226"/>
      <x:c r="X480" s="226"/>
      <x:c r="Y480" s="226"/>
      <x:c r="Z480" s="226"/>
      <x:c r="AA480" s="226"/>
      <x:c r="AB480" s="226"/>
      <x:c r="AC480" s="226"/>
      <x:c r="AD480" s="226"/>
      <x:c r="AE480" s="226"/>
      <x:c r="AF480" s="226"/>
      <x:c r="AG480" s="226"/>
      <x:c r="AH480" s="226"/>
      <x:c r="AI480" s="226"/>
      <x:c r="AJ480" s="226"/>
      <x:c r="AK480" s="226"/>
    </x:row>
    <x:row r="481" spans="1:39" x14ac:dyDescent="0.3">
      <x:c r="B481" s="226"/>
      <x:c r="E481" s="272"/>
      <x:c r="F481" s="226"/>
      <x:c r="G481" s="226"/>
      <x:c r="H481" s="226"/>
      <x:c r="I481" s="226"/>
      <x:c r="J481" s="226"/>
      <x:c r="L481" s="226"/>
      <x:c r="M481" s="226"/>
      <x:c r="N481" s="226"/>
      <x:c r="O481" s="226"/>
      <x:c r="P481" s="226"/>
      <x:c r="Q481" s="226"/>
      <x:c r="R481" s="226"/>
      <x:c r="S481" s="226"/>
      <x:c r="T481" s="226"/>
      <x:c r="U481" s="226"/>
      <x:c r="V481" s="226"/>
      <x:c r="W481" s="226"/>
      <x:c r="X481" s="226"/>
      <x:c r="Y481" s="226"/>
      <x:c r="Z481" s="226"/>
      <x:c r="AA481" s="226"/>
      <x:c r="AB481" s="226"/>
      <x:c r="AC481" s="226"/>
      <x:c r="AD481" s="226"/>
      <x:c r="AE481" s="226"/>
      <x:c r="AF481" s="226"/>
      <x:c r="AG481" s="226"/>
      <x:c r="AH481" s="226"/>
      <x:c r="AI481" s="226"/>
      <x:c r="AJ481" s="226"/>
      <x:c r="AK481" s="226"/>
    </x:row>
    <x:row r="482" spans="1:39" x14ac:dyDescent="0.3">
      <x:c r="B482" s="226"/>
      <x:c r="E482" s="272"/>
      <x:c r="F482" s="226"/>
      <x:c r="G482" s="226"/>
      <x:c r="H482" s="226"/>
      <x:c r="I482" s="226"/>
      <x:c r="J482" s="226"/>
      <x:c r="L482" s="226"/>
      <x:c r="M482" s="226"/>
      <x:c r="N482" s="226"/>
      <x:c r="O482" s="226"/>
      <x:c r="P482" s="226"/>
      <x:c r="Q482" s="226"/>
      <x:c r="R482" s="226"/>
      <x:c r="S482" s="226"/>
      <x:c r="T482" s="226"/>
      <x:c r="U482" s="226"/>
      <x:c r="V482" s="226"/>
      <x:c r="W482" s="226"/>
      <x:c r="X482" s="226"/>
      <x:c r="Y482" s="226"/>
      <x:c r="Z482" s="226"/>
      <x:c r="AA482" s="226"/>
      <x:c r="AB482" s="226"/>
      <x:c r="AC482" s="226"/>
      <x:c r="AD482" s="226"/>
      <x:c r="AE482" s="226"/>
      <x:c r="AF482" s="226"/>
      <x:c r="AG482" s="226"/>
      <x:c r="AH482" s="226"/>
      <x:c r="AI482" s="226"/>
      <x:c r="AJ482" s="226"/>
      <x:c r="AK482" s="226"/>
    </x:row>
    <x:row r="483" spans="1:39" x14ac:dyDescent="0.3">
      <x:c r="B483" s="226"/>
      <x:c r="E483" s="272"/>
      <x:c r="F483" s="226"/>
      <x:c r="G483" s="226"/>
      <x:c r="H483" s="226"/>
      <x:c r="I483" s="226"/>
      <x:c r="J483" s="226"/>
      <x:c r="L483" s="226"/>
      <x:c r="M483" s="226"/>
      <x:c r="N483" s="226"/>
      <x:c r="O483" s="226"/>
      <x:c r="P483" s="226"/>
      <x:c r="Q483" s="226"/>
      <x:c r="R483" s="226"/>
      <x:c r="S483" s="226"/>
      <x:c r="T483" s="226"/>
      <x:c r="U483" s="226"/>
      <x:c r="V483" s="226"/>
      <x:c r="W483" s="226"/>
      <x:c r="X483" s="226"/>
      <x:c r="Y483" s="226"/>
      <x:c r="Z483" s="226"/>
      <x:c r="AA483" s="226"/>
      <x:c r="AB483" s="226"/>
      <x:c r="AC483" s="226"/>
      <x:c r="AD483" s="226"/>
      <x:c r="AE483" s="226"/>
      <x:c r="AF483" s="226"/>
      <x:c r="AG483" s="226"/>
      <x:c r="AH483" s="226"/>
      <x:c r="AI483" s="226"/>
      <x:c r="AJ483" s="226"/>
      <x:c r="AK483" s="226"/>
    </x:row>
    <x:row r="484" spans="1:39" x14ac:dyDescent="0.3">
      <x:c r="B484" s="226"/>
      <x:c r="E484" s="272"/>
      <x:c r="F484" s="226"/>
      <x:c r="G484" s="226"/>
      <x:c r="H484" s="226"/>
      <x:c r="I484" s="226"/>
      <x:c r="J484" s="226"/>
      <x:c r="L484" s="226"/>
      <x:c r="M484" s="226"/>
      <x:c r="N484" s="226"/>
      <x:c r="O484" s="226"/>
      <x:c r="P484" s="226"/>
      <x:c r="Q484" s="226"/>
      <x:c r="R484" s="226"/>
      <x:c r="S484" s="226"/>
      <x:c r="T484" s="226"/>
      <x:c r="U484" s="226"/>
      <x:c r="V484" s="226"/>
      <x:c r="W484" s="226"/>
      <x:c r="X484" s="226"/>
      <x:c r="Y484" s="226"/>
      <x:c r="Z484" s="226"/>
      <x:c r="AA484" s="226"/>
      <x:c r="AB484" s="226"/>
      <x:c r="AC484" s="226"/>
      <x:c r="AD484" s="226"/>
      <x:c r="AE484" s="226"/>
      <x:c r="AF484" s="226"/>
      <x:c r="AG484" s="226"/>
      <x:c r="AH484" s="226"/>
      <x:c r="AI484" s="226"/>
      <x:c r="AJ484" s="226"/>
      <x:c r="AK484" s="226"/>
    </x:row>
    <x:row r="485" spans="1:39" x14ac:dyDescent="0.3">
      <x:c r="B485" s="226"/>
      <x:c r="E485" s="272"/>
      <x:c r="F485" s="226"/>
      <x:c r="G485" s="226"/>
      <x:c r="H485" s="226"/>
      <x:c r="I485" s="226"/>
      <x:c r="J485" s="226"/>
      <x:c r="L485" s="226"/>
      <x:c r="M485" s="226"/>
      <x:c r="N485" s="226"/>
      <x:c r="O485" s="226"/>
      <x:c r="P485" s="226"/>
      <x:c r="Q485" s="226"/>
      <x:c r="R485" s="226"/>
      <x:c r="S485" s="226"/>
      <x:c r="T485" s="226"/>
      <x:c r="U485" s="226"/>
      <x:c r="V485" s="226"/>
      <x:c r="W485" s="226"/>
      <x:c r="X485" s="226"/>
      <x:c r="Y485" s="226"/>
      <x:c r="Z485" s="226"/>
      <x:c r="AA485" s="226"/>
      <x:c r="AB485" s="226"/>
      <x:c r="AC485" s="226"/>
      <x:c r="AD485" s="226"/>
      <x:c r="AE485" s="226"/>
      <x:c r="AF485" s="226"/>
      <x:c r="AG485" s="226"/>
      <x:c r="AH485" s="226"/>
      <x:c r="AI485" s="226"/>
      <x:c r="AJ485" s="226"/>
      <x:c r="AK485" s="226"/>
    </x:row>
    <x:row r="486" spans="1:39" x14ac:dyDescent="0.3">
      <x:c r="B486" s="226"/>
      <x:c r="E486" s="272"/>
      <x:c r="F486" s="226"/>
      <x:c r="G486" s="226"/>
      <x:c r="H486" s="226"/>
      <x:c r="I486" s="226"/>
      <x:c r="J486" s="226"/>
      <x:c r="L486" s="226"/>
      <x:c r="M486" s="226"/>
      <x:c r="N486" s="226"/>
      <x:c r="O486" s="226"/>
      <x:c r="P486" s="226"/>
      <x:c r="Q486" s="226"/>
      <x:c r="R486" s="226"/>
      <x:c r="S486" s="226"/>
      <x:c r="T486" s="226"/>
      <x:c r="U486" s="226"/>
      <x:c r="V486" s="226"/>
      <x:c r="W486" s="226"/>
      <x:c r="X486" s="226"/>
      <x:c r="Y486" s="226"/>
      <x:c r="Z486" s="226"/>
      <x:c r="AA486" s="226"/>
      <x:c r="AB486" s="226"/>
      <x:c r="AC486" s="226"/>
      <x:c r="AD486" s="226"/>
      <x:c r="AE486" s="226"/>
      <x:c r="AF486" s="226"/>
      <x:c r="AG486" s="226"/>
      <x:c r="AH486" s="226"/>
      <x:c r="AI486" s="226"/>
      <x:c r="AJ486" s="226"/>
      <x:c r="AK486" s="226"/>
    </x:row>
    <x:row r="487" spans="1:39" x14ac:dyDescent="0.3">
      <x:c r="B487" s="226"/>
      <x:c r="E487" s="272"/>
      <x:c r="F487" s="226"/>
      <x:c r="G487" s="226"/>
      <x:c r="H487" s="226"/>
      <x:c r="I487" s="226"/>
      <x:c r="J487" s="226"/>
      <x:c r="L487" s="226"/>
      <x:c r="M487" s="226"/>
      <x:c r="N487" s="226"/>
      <x:c r="O487" s="226"/>
      <x:c r="P487" s="226"/>
      <x:c r="Q487" s="226"/>
      <x:c r="R487" s="226"/>
      <x:c r="S487" s="226"/>
      <x:c r="T487" s="226"/>
      <x:c r="U487" s="226"/>
      <x:c r="V487" s="226"/>
      <x:c r="W487" s="226"/>
      <x:c r="X487" s="226"/>
      <x:c r="Y487" s="226"/>
      <x:c r="Z487" s="226"/>
      <x:c r="AA487" s="226"/>
      <x:c r="AB487" s="226"/>
      <x:c r="AC487" s="226"/>
      <x:c r="AD487" s="226"/>
      <x:c r="AE487" s="226"/>
      <x:c r="AF487" s="226"/>
      <x:c r="AG487" s="226"/>
      <x:c r="AH487" s="226"/>
      <x:c r="AI487" s="226"/>
      <x:c r="AJ487" s="226"/>
      <x:c r="AK487" s="226"/>
    </x:row>
    <x:row r="488" spans="1:39" x14ac:dyDescent="0.3">
      <x:c r="B488" s="226"/>
      <x:c r="E488" s="272"/>
      <x:c r="F488" s="226"/>
      <x:c r="G488" s="226"/>
      <x:c r="H488" s="226"/>
      <x:c r="I488" s="226"/>
      <x:c r="J488" s="226"/>
      <x:c r="L488" s="226"/>
      <x:c r="M488" s="226"/>
      <x:c r="N488" s="226"/>
      <x:c r="O488" s="226"/>
      <x:c r="P488" s="226"/>
      <x:c r="Q488" s="226"/>
      <x:c r="R488" s="226"/>
      <x:c r="S488" s="226"/>
      <x:c r="T488" s="226"/>
      <x:c r="U488" s="226"/>
      <x:c r="V488" s="226"/>
      <x:c r="W488" s="226"/>
      <x:c r="X488" s="226"/>
      <x:c r="Y488" s="226"/>
      <x:c r="Z488" s="226"/>
      <x:c r="AA488" s="226"/>
      <x:c r="AB488" s="226"/>
      <x:c r="AC488" s="226"/>
      <x:c r="AD488" s="226"/>
      <x:c r="AE488" s="226"/>
      <x:c r="AF488" s="226"/>
      <x:c r="AG488" s="226"/>
      <x:c r="AH488" s="226"/>
      <x:c r="AI488" s="226"/>
      <x:c r="AJ488" s="226"/>
      <x:c r="AK488" s="226"/>
    </x:row>
    <x:row r="489" spans="1:39" x14ac:dyDescent="0.3">
      <x:c r="B489" s="226"/>
      <x:c r="E489" s="272"/>
      <x:c r="F489" s="226"/>
      <x:c r="G489" s="226"/>
      <x:c r="H489" s="226"/>
      <x:c r="I489" s="226"/>
      <x:c r="J489" s="226"/>
      <x:c r="L489" s="226"/>
      <x:c r="M489" s="226"/>
      <x:c r="N489" s="226"/>
      <x:c r="O489" s="226"/>
      <x:c r="P489" s="226"/>
      <x:c r="Q489" s="226"/>
      <x:c r="R489" s="226"/>
      <x:c r="S489" s="226"/>
      <x:c r="T489" s="226"/>
      <x:c r="U489" s="226"/>
      <x:c r="V489" s="226"/>
      <x:c r="W489" s="226"/>
      <x:c r="X489" s="226"/>
      <x:c r="Y489" s="226"/>
      <x:c r="Z489" s="226"/>
      <x:c r="AA489" s="226"/>
      <x:c r="AB489" s="226"/>
      <x:c r="AC489" s="226"/>
      <x:c r="AD489" s="226"/>
      <x:c r="AE489" s="226"/>
      <x:c r="AF489" s="226"/>
      <x:c r="AG489" s="226"/>
      <x:c r="AH489" s="226"/>
      <x:c r="AI489" s="226"/>
      <x:c r="AJ489" s="226"/>
      <x:c r="AK489" s="226"/>
    </x:row>
    <x:row r="490" spans="1:39" x14ac:dyDescent="0.3">
      <x:c r="B490" s="226"/>
      <x:c r="E490" s="272"/>
      <x:c r="F490" s="226"/>
      <x:c r="G490" s="226"/>
      <x:c r="H490" s="226"/>
      <x:c r="I490" s="226"/>
      <x:c r="J490" s="226"/>
      <x:c r="L490" s="226"/>
      <x:c r="M490" s="226"/>
      <x:c r="N490" s="226"/>
      <x:c r="O490" s="226"/>
      <x:c r="P490" s="226"/>
      <x:c r="Q490" s="226"/>
      <x:c r="R490" s="226"/>
      <x:c r="S490" s="226"/>
      <x:c r="T490" s="226"/>
      <x:c r="U490" s="226"/>
      <x:c r="V490" s="226"/>
      <x:c r="W490" s="226"/>
      <x:c r="X490" s="226"/>
      <x:c r="Y490" s="226"/>
      <x:c r="Z490" s="226"/>
      <x:c r="AA490" s="226"/>
      <x:c r="AB490" s="226"/>
      <x:c r="AC490" s="226"/>
      <x:c r="AD490" s="226"/>
      <x:c r="AE490" s="226"/>
      <x:c r="AF490" s="226"/>
      <x:c r="AG490" s="226"/>
      <x:c r="AH490" s="226"/>
      <x:c r="AI490" s="226"/>
      <x:c r="AJ490" s="226"/>
      <x:c r="AK490" s="226"/>
    </x:row>
    <x:row r="491" spans="1:39" x14ac:dyDescent="0.3">
      <x:c r="B491" s="226"/>
      <x:c r="E491" s="272"/>
      <x:c r="F491" s="226"/>
      <x:c r="G491" s="226"/>
      <x:c r="H491" s="226"/>
      <x:c r="I491" s="226"/>
      <x:c r="J491" s="226"/>
      <x:c r="L491" s="226"/>
      <x:c r="M491" s="226"/>
      <x:c r="N491" s="226"/>
      <x:c r="O491" s="226"/>
      <x:c r="P491" s="226"/>
      <x:c r="Q491" s="226"/>
      <x:c r="R491" s="226"/>
      <x:c r="S491" s="226"/>
      <x:c r="T491" s="226"/>
      <x:c r="U491" s="226"/>
      <x:c r="V491" s="226"/>
      <x:c r="W491" s="226"/>
      <x:c r="X491" s="226"/>
      <x:c r="Y491" s="226"/>
      <x:c r="Z491" s="226"/>
      <x:c r="AA491" s="226"/>
      <x:c r="AB491" s="226"/>
      <x:c r="AC491" s="226"/>
      <x:c r="AD491" s="226"/>
      <x:c r="AE491" s="226"/>
      <x:c r="AF491" s="226"/>
      <x:c r="AG491" s="226"/>
      <x:c r="AH491" s="226"/>
      <x:c r="AI491" s="226"/>
      <x:c r="AJ491" s="226"/>
      <x:c r="AK491" s="226"/>
    </x:row>
    <x:row r="492" spans="1:39" x14ac:dyDescent="0.3">
      <x:c r="B492" s="226"/>
      <x:c r="E492" s="272"/>
      <x:c r="F492" s="226"/>
      <x:c r="G492" s="226"/>
      <x:c r="H492" s="226"/>
      <x:c r="I492" s="226"/>
      <x:c r="J492" s="226"/>
      <x:c r="L492" s="226"/>
      <x:c r="M492" s="226"/>
      <x:c r="N492" s="226"/>
      <x:c r="O492" s="226"/>
      <x:c r="P492" s="226"/>
      <x:c r="Q492" s="226"/>
      <x:c r="R492" s="226"/>
      <x:c r="S492" s="226"/>
      <x:c r="T492" s="226"/>
      <x:c r="U492" s="226"/>
      <x:c r="V492" s="226"/>
      <x:c r="W492" s="226"/>
      <x:c r="X492" s="226"/>
      <x:c r="Y492" s="226"/>
      <x:c r="Z492" s="226"/>
      <x:c r="AA492" s="226"/>
      <x:c r="AB492" s="226"/>
      <x:c r="AC492" s="226"/>
      <x:c r="AD492" s="226"/>
      <x:c r="AE492" s="226"/>
      <x:c r="AF492" s="226"/>
      <x:c r="AG492" s="226"/>
      <x:c r="AH492" s="226"/>
      <x:c r="AI492" s="226"/>
      <x:c r="AJ492" s="226"/>
      <x:c r="AK492" s="226"/>
    </x:row>
    <x:row r="493" spans="1:39" x14ac:dyDescent="0.3">
      <x:c r="B493" s="226"/>
      <x:c r="E493" s="272"/>
      <x:c r="F493" s="226"/>
      <x:c r="G493" s="226"/>
      <x:c r="H493" s="226"/>
      <x:c r="I493" s="226"/>
      <x:c r="J493" s="226"/>
      <x:c r="L493" s="226"/>
      <x:c r="M493" s="226"/>
      <x:c r="N493" s="226"/>
      <x:c r="O493" s="226"/>
      <x:c r="P493" s="226"/>
      <x:c r="Q493" s="226"/>
      <x:c r="R493" s="226"/>
      <x:c r="S493" s="226"/>
      <x:c r="T493" s="226"/>
      <x:c r="U493" s="226"/>
      <x:c r="V493" s="226"/>
      <x:c r="W493" s="226"/>
      <x:c r="X493" s="226"/>
      <x:c r="Y493" s="226"/>
      <x:c r="Z493" s="226"/>
      <x:c r="AA493" s="226"/>
      <x:c r="AB493" s="226"/>
      <x:c r="AC493" s="226"/>
      <x:c r="AD493" s="226"/>
      <x:c r="AE493" s="226"/>
      <x:c r="AF493" s="226"/>
      <x:c r="AG493" s="226"/>
      <x:c r="AH493" s="226"/>
      <x:c r="AI493" s="226"/>
      <x:c r="AJ493" s="226"/>
      <x:c r="AK493" s="226"/>
    </x:row>
    <x:row r="494" spans="1:39" x14ac:dyDescent="0.3">
      <x:c r="B494" s="226"/>
      <x:c r="E494" s="272"/>
      <x:c r="F494" s="226"/>
      <x:c r="G494" s="226"/>
      <x:c r="H494" s="226"/>
      <x:c r="I494" s="226"/>
      <x:c r="J494" s="226"/>
      <x:c r="L494" s="226"/>
      <x:c r="M494" s="226"/>
      <x:c r="N494" s="226"/>
      <x:c r="O494" s="226"/>
      <x:c r="P494" s="226"/>
      <x:c r="Q494" s="226"/>
      <x:c r="R494" s="226"/>
      <x:c r="S494" s="226"/>
      <x:c r="T494" s="226"/>
      <x:c r="U494" s="226"/>
      <x:c r="V494" s="226"/>
      <x:c r="W494" s="226"/>
      <x:c r="X494" s="226"/>
      <x:c r="Y494" s="226"/>
      <x:c r="Z494" s="226"/>
      <x:c r="AA494" s="226"/>
      <x:c r="AB494" s="226"/>
      <x:c r="AC494" s="226"/>
      <x:c r="AD494" s="226"/>
      <x:c r="AE494" s="226"/>
      <x:c r="AF494" s="226"/>
      <x:c r="AG494" s="226"/>
      <x:c r="AH494" s="226"/>
      <x:c r="AI494" s="226"/>
      <x:c r="AJ494" s="226"/>
      <x:c r="AK494" s="226"/>
    </x:row>
    <x:row r="495" spans="1:39" x14ac:dyDescent="0.3">
      <x:c r="B495" s="226"/>
      <x:c r="E495" s="272"/>
      <x:c r="F495" s="226"/>
      <x:c r="G495" s="226"/>
      <x:c r="H495" s="226"/>
      <x:c r="I495" s="226"/>
      <x:c r="J495" s="226"/>
      <x:c r="L495" s="226"/>
      <x:c r="M495" s="226"/>
      <x:c r="N495" s="226"/>
      <x:c r="O495" s="226"/>
      <x:c r="P495" s="226"/>
      <x:c r="Q495" s="226"/>
      <x:c r="R495" s="226"/>
      <x:c r="S495" s="226"/>
      <x:c r="T495" s="226"/>
      <x:c r="U495" s="226"/>
      <x:c r="V495" s="226"/>
      <x:c r="W495" s="226"/>
      <x:c r="X495" s="226"/>
      <x:c r="Y495" s="226"/>
      <x:c r="Z495" s="226"/>
      <x:c r="AA495" s="226"/>
      <x:c r="AB495" s="226"/>
      <x:c r="AC495" s="226"/>
      <x:c r="AD495" s="226"/>
      <x:c r="AE495" s="226"/>
      <x:c r="AF495" s="226"/>
      <x:c r="AG495" s="226"/>
      <x:c r="AH495" s="226"/>
      <x:c r="AI495" s="226"/>
      <x:c r="AJ495" s="226"/>
      <x:c r="AK495" s="226"/>
    </x:row>
    <x:row r="496" spans="1:39" x14ac:dyDescent="0.3">
      <x:c r="B496" s="226"/>
      <x:c r="E496" s="272"/>
      <x:c r="F496" s="226"/>
      <x:c r="G496" s="226"/>
      <x:c r="H496" s="226"/>
      <x:c r="I496" s="226"/>
      <x:c r="J496" s="226"/>
      <x:c r="L496" s="226"/>
      <x:c r="M496" s="226"/>
      <x:c r="N496" s="226"/>
      <x:c r="O496" s="226"/>
      <x:c r="P496" s="226"/>
      <x:c r="Q496" s="226"/>
      <x:c r="R496" s="226"/>
      <x:c r="S496" s="226"/>
      <x:c r="T496" s="226"/>
      <x:c r="U496" s="226"/>
      <x:c r="V496" s="226"/>
      <x:c r="W496" s="226"/>
      <x:c r="X496" s="226"/>
      <x:c r="Y496" s="226"/>
      <x:c r="Z496" s="226"/>
      <x:c r="AA496" s="226"/>
      <x:c r="AB496" s="226"/>
      <x:c r="AC496" s="226"/>
      <x:c r="AD496" s="226"/>
      <x:c r="AE496" s="226"/>
      <x:c r="AF496" s="226"/>
      <x:c r="AG496" s="226"/>
      <x:c r="AH496" s="226"/>
      <x:c r="AI496" s="226"/>
      <x:c r="AJ496" s="226"/>
      <x:c r="AK496" s="226"/>
    </x:row>
    <x:row r="497" spans="1:39" x14ac:dyDescent="0.3">
      <x:c r="B497" s="226"/>
      <x:c r="E497" s="272"/>
      <x:c r="F497" s="226"/>
      <x:c r="G497" s="226"/>
      <x:c r="H497" s="226"/>
      <x:c r="I497" s="226"/>
      <x:c r="J497" s="226"/>
      <x:c r="L497" s="226"/>
      <x:c r="M497" s="226"/>
      <x:c r="N497" s="226"/>
      <x:c r="O497" s="226"/>
      <x:c r="P497" s="226"/>
      <x:c r="Q497" s="226"/>
      <x:c r="R497" s="226"/>
      <x:c r="S497" s="226"/>
      <x:c r="T497" s="226"/>
      <x:c r="U497" s="226"/>
      <x:c r="V497" s="226"/>
      <x:c r="W497" s="226"/>
      <x:c r="X497" s="226"/>
      <x:c r="Y497" s="226"/>
      <x:c r="Z497" s="226"/>
      <x:c r="AA497" s="226"/>
      <x:c r="AB497" s="226"/>
      <x:c r="AC497" s="226"/>
      <x:c r="AD497" s="226"/>
      <x:c r="AE497" s="226"/>
      <x:c r="AF497" s="226"/>
      <x:c r="AG497" s="226"/>
      <x:c r="AH497" s="226"/>
      <x:c r="AI497" s="226"/>
      <x:c r="AJ497" s="226"/>
      <x:c r="AK497" s="226"/>
    </x:row>
    <x:row r="498" spans="1:39" x14ac:dyDescent="0.3">
      <x:c r="B498" s="226"/>
      <x:c r="E498" s="272"/>
      <x:c r="F498" s="226"/>
      <x:c r="G498" s="226"/>
      <x:c r="H498" s="226"/>
      <x:c r="I498" s="226"/>
      <x:c r="J498" s="226"/>
      <x:c r="L498" s="226"/>
      <x:c r="M498" s="226"/>
      <x:c r="N498" s="226"/>
      <x:c r="O498" s="226"/>
      <x:c r="P498" s="226"/>
      <x:c r="Q498" s="226"/>
      <x:c r="R498" s="226"/>
      <x:c r="S498" s="226"/>
      <x:c r="T498" s="226"/>
      <x:c r="U498" s="226"/>
      <x:c r="V498" s="226"/>
      <x:c r="W498" s="226"/>
      <x:c r="X498" s="226"/>
      <x:c r="Y498" s="226"/>
      <x:c r="Z498" s="226"/>
      <x:c r="AA498" s="226"/>
      <x:c r="AB498" s="226"/>
      <x:c r="AC498" s="226"/>
      <x:c r="AD498" s="226"/>
      <x:c r="AE498" s="226"/>
      <x:c r="AF498" s="226"/>
      <x:c r="AG498" s="226"/>
      <x:c r="AH498" s="226"/>
      <x:c r="AI498" s="226"/>
      <x:c r="AJ498" s="226"/>
      <x:c r="AK498" s="226"/>
    </x:row>
    <x:row r="499" spans="1:39" x14ac:dyDescent="0.3">
      <x:c r="B499" s="226"/>
      <x:c r="E499" s="272"/>
      <x:c r="F499" s="226"/>
      <x:c r="G499" s="226"/>
      <x:c r="H499" s="226"/>
      <x:c r="I499" s="226"/>
      <x:c r="J499" s="226"/>
      <x:c r="L499" s="226"/>
      <x:c r="M499" s="226"/>
      <x:c r="N499" s="226"/>
      <x:c r="O499" s="226"/>
      <x:c r="P499" s="226"/>
      <x:c r="Q499" s="226"/>
      <x:c r="R499" s="226"/>
      <x:c r="S499" s="226"/>
      <x:c r="T499" s="226"/>
      <x:c r="U499" s="226"/>
      <x:c r="V499" s="226"/>
      <x:c r="W499" s="226"/>
      <x:c r="X499" s="226"/>
      <x:c r="Y499" s="226"/>
      <x:c r="Z499" s="226"/>
      <x:c r="AA499" s="226"/>
      <x:c r="AB499" s="226"/>
      <x:c r="AC499" s="226"/>
      <x:c r="AD499" s="226"/>
      <x:c r="AE499" s="226"/>
      <x:c r="AF499" s="226"/>
      <x:c r="AG499" s="226"/>
      <x:c r="AH499" s="226"/>
      <x:c r="AI499" s="226"/>
      <x:c r="AJ499" s="226"/>
      <x:c r="AK499" s="226"/>
    </x:row>
    <x:row r="500" spans="1:39" x14ac:dyDescent="0.3">
      <x:c r="B500" s="226"/>
      <x:c r="E500" s="272"/>
      <x:c r="F500" s="226"/>
      <x:c r="G500" s="226"/>
      <x:c r="H500" s="226"/>
      <x:c r="I500" s="226"/>
      <x:c r="J500" s="226"/>
      <x:c r="L500" s="226"/>
      <x:c r="M500" s="226"/>
      <x:c r="N500" s="226"/>
      <x:c r="O500" s="226"/>
      <x:c r="P500" s="226"/>
      <x:c r="Q500" s="226"/>
      <x:c r="R500" s="226"/>
      <x:c r="S500" s="226"/>
      <x:c r="T500" s="226"/>
      <x:c r="U500" s="226"/>
      <x:c r="V500" s="226"/>
      <x:c r="W500" s="226"/>
      <x:c r="X500" s="226"/>
      <x:c r="Y500" s="226"/>
      <x:c r="Z500" s="226"/>
      <x:c r="AA500" s="226"/>
      <x:c r="AB500" s="226"/>
      <x:c r="AC500" s="226"/>
      <x:c r="AD500" s="226"/>
      <x:c r="AE500" s="226"/>
      <x:c r="AF500" s="226"/>
      <x:c r="AG500" s="226"/>
      <x:c r="AH500" s="226"/>
      <x:c r="AI500" s="226"/>
      <x:c r="AJ500" s="226"/>
      <x:c r="AK500" s="226"/>
    </x:row>
    <x:row r="501" spans="1:39" x14ac:dyDescent="0.3">
      <x:c r="B501" s="226"/>
      <x:c r="E501" s="272"/>
      <x:c r="F501" s="226"/>
      <x:c r="G501" s="226"/>
      <x:c r="H501" s="226"/>
      <x:c r="I501" s="226"/>
      <x:c r="J501" s="226"/>
      <x:c r="L501" s="226"/>
      <x:c r="M501" s="226"/>
      <x:c r="N501" s="226"/>
      <x:c r="O501" s="226"/>
      <x:c r="P501" s="226"/>
      <x:c r="Q501" s="226"/>
      <x:c r="R501" s="226"/>
      <x:c r="S501" s="226"/>
      <x:c r="T501" s="226"/>
      <x:c r="U501" s="226"/>
      <x:c r="V501" s="226"/>
      <x:c r="W501" s="226"/>
      <x:c r="X501" s="226"/>
      <x:c r="Y501" s="226"/>
      <x:c r="Z501" s="226"/>
      <x:c r="AA501" s="226"/>
      <x:c r="AB501" s="226"/>
      <x:c r="AC501" s="226"/>
      <x:c r="AD501" s="226"/>
      <x:c r="AE501" s="226"/>
      <x:c r="AF501" s="226"/>
      <x:c r="AG501" s="226"/>
      <x:c r="AH501" s="226"/>
      <x:c r="AI501" s="226"/>
      <x:c r="AJ501" s="226"/>
      <x:c r="AK501" s="226"/>
    </x:row>
    <x:row r="502" spans="1:39" x14ac:dyDescent="0.3">
      <x:c r="B502" s="226"/>
      <x:c r="E502" s="272"/>
      <x:c r="F502" s="226"/>
      <x:c r="G502" s="226"/>
      <x:c r="H502" s="226"/>
      <x:c r="I502" s="226"/>
      <x:c r="J502" s="226"/>
      <x:c r="L502" s="226"/>
      <x:c r="M502" s="226"/>
      <x:c r="N502" s="226"/>
      <x:c r="O502" s="226"/>
      <x:c r="P502" s="226"/>
      <x:c r="Q502" s="226"/>
      <x:c r="R502" s="226"/>
      <x:c r="S502" s="226"/>
      <x:c r="T502" s="226"/>
      <x:c r="U502" s="226"/>
      <x:c r="V502" s="226"/>
      <x:c r="W502" s="226"/>
      <x:c r="X502" s="226"/>
      <x:c r="Y502" s="226"/>
      <x:c r="Z502" s="226"/>
      <x:c r="AA502" s="226"/>
      <x:c r="AB502" s="226"/>
      <x:c r="AC502" s="226"/>
      <x:c r="AD502" s="226"/>
      <x:c r="AE502" s="226"/>
      <x:c r="AF502" s="226"/>
      <x:c r="AG502" s="226"/>
      <x:c r="AH502" s="226"/>
      <x:c r="AI502" s="226"/>
      <x:c r="AJ502" s="226"/>
      <x:c r="AK502" s="226"/>
    </x:row>
    <x:row r="503" spans="1:39" x14ac:dyDescent="0.3">
      <x:c r="B503" s="226"/>
      <x:c r="E503" s="272"/>
      <x:c r="F503" s="226"/>
      <x:c r="G503" s="226"/>
      <x:c r="H503" s="226"/>
      <x:c r="I503" s="226"/>
      <x:c r="J503" s="226"/>
      <x:c r="L503" s="226"/>
      <x:c r="M503" s="226"/>
      <x:c r="N503" s="226"/>
      <x:c r="O503" s="226"/>
      <x:c r="P503" s="226"/>
      <x:c r="Q503" s="226"/>
      <x:c r="R503" s="226"/>
      <x:c r="S503" s="226"/>
      <x:c r="T503" s="226"/>
      <x:c r="U503" s="226"/>
      <x:c r="V503" s="226"/>
      <x:c r="W503" s="226"/>
      <x:c r="X503" s="226"/>
      <x:c r="Y503" s="226"/>
      <x:c r="Z503" s="226"/>
      <x:c r="AA503" s="226"/>
      <x:c r="AB503" s="226"/>
      <x:c r="AC503" s="226"/>
      <x:c r="AD503" s="226"/>
      <x:c r="AE503" s="226"/>
      <x:c r="AF503" s="226"/>
      <x:c r="AG503" s="226"/>
      <x:c r="AH503" s="226"/>
      <x:c r="AI503" s="226"/>
      <x:c r="AJ503" s="226"/>
      <x:c r="AK503" s="226"/>
    </x:row>
    <x:row r="504" spans="1:39" x14ac:dyDescent="0.3">
      <x:c r="B504" s="226"/>
      <x:c r="E504" s="272"/>
      <x:c r="F504" s="226"/>
      <x:c r="G504" s="226"/>
      <x:c r="H504" s="226"/>
      <x:c r="I504" s="226"/>
      <x:c r="J504" s="226"/>
      <x:c r="L504" s="226"/>
      <x:c r="M504" s="226"/>
      <x:c r="N504" s="226"/>
      <x:c r="O504" s="226"/>
      <x:c r="P504" s="226"/>
      <x:c r="Q504" s="226"/>
      <x:c r="R504" s="226"/>
      <x:c r="S504" s="226"/>
      <x:c r="T504" s="226"/>
      <x:c r="U504" s="226"/>
      <x:c r="V504" s="226"/>
      <x:c r="W504" s="226"/>
      <x:c r="X504" s="226"/>
      <x:c r="Y504" s="226"/>
      <x:c r="Z504" s="226"/>
      <x:c r="AA504" s="226"/>
      <x:c r="AB504" s="226"/>
      <x:c r="AC504" s="226"/>
      <x:c r="AD504" s="226"/>
      <x:c r="AE504" s="226"/>
      <x:c r="AF504" s="226"/>
      <x:c r="AG504" s="226"/>
      <x:c r="AH504" s="226"/>
      <x:c r="AI504" s="226"/>
      <x:c r="AJ504" s="226"/>
      <x:c r="AK504" s="226"/>
    </x:row>
    <x:row r="505" spans="1:39" x14ac:dyDescent="0.3">
      <x:c r="B505" s="226"/>
      <x:c r="E505" s="272"/>
      <x:c r="F505" s="226"/>
      <x:c r="G505" s="226"/>
      <x:c r="H505" s="226"/>
      <x:c r="I505" s="226"/>
      <x:c r="J505" s="226"/>
      <x:c r="L505" s="226"/>
      <x:c r="M505" s="226"/>
      <x:c r="N505" s="226"/>
      <x:c r="O505" s="226"/>
      <x:c r="P505" s="226"/>
      <x:c r="Q505" s="226"/>
      <x:c r="R505" s="226"/>
      <x:c r="S505" s="226"/>
      <x:c r="T505" s="226"/>
      <x:c r="U505" s="226"/>
      <x:c r="V505" s="226"/>
      <x:c r="W505" s="226"/>
      <x:c r="X505" s="226"/>
      <x:c r="Y505" s="226"/>
      <x:c r="Z505" s="226"/>
      <x:c r="AA505" s="226"/>
      <x:c r="AB505" s="226"/>
      <x:c r="AC505" s="226"/>
      <x:c r="AD505" s="226"/>
      <x:c r="AE505" s="226"/>
      <x:c r="AF505" s="226"/>
      <x:c r="AG505" s="226"/>
      <x:c r="AH505" s="226"/>
      <x:c r="AI505" s="226"/>
      <x:c r="AJ505" s="226"/>
      <x:c r="AK505" s="226"/>
    </x:row>
    <x:row r="506" spans="1:39" x14ac:dyDescent="0.3">
      <x:c r="B506" s="226"/>
      <x:c r="E506" s="272"/>
      <x:c r="F506" s="226"/>
      <x:c r="G506" s="226"/>
      <x:c r="H506" s="226"/>
      <x:c r="I506" s="226"/>
      <x:c r="J506" s="226"/>
      <x:c r="L506" s="226"/>
      <x:c r="M506" s="226"/>
      <x:c r="N506" s="226"/>
      <x:c r="O506" s="226"/>
      <x:c r="P506" s="226"/>
      <x:c r="Q506" s="226"/>
      <x:c r="R506" s="226"/>
      <x:c r="S506" s="226"/>
      <x:c r="T506" s="226"/>
      <x:c r="U506" s="226"/>
      <x:c r="V506" s="226"/>
      <x:c r="W506" s="226"/>
      <x:c r="X506" s="226"/>
      <x:c r="Y506" s="226"/>
      <x:c r="Z506" s="226"/>
      <x:c r="AA506" s="226"/>
      <x:c r="AB506" s="226"/>
      <x:c r="AC506" s="226"/>
      <x:c r="AD506" s="226"/>
      <x:c r="AE506" s="226"/>
      <x:c r="AF506" s="226"/>
      <x:c r="AG506" s="226"/>
      <x:c r="AH506" s="226"/>
      <x:c r="AI506" s="226"/>
      <x:c r="AJ506" s="226"/>
      <x:c r="AK506" s="226"/>
    </x:row>
    <x:row r="507" spans="1:39" x14ac:dyDescent="0.3">
      <x:c r="B507" s="226"/>
      <x:c r="E507" s="272"/>
      <x:c r="F507" s="226"/>
      <x:c r="G507" s="226"/>
      <x:c r="H507" s="226"/>
      <x:c r="I507" s="226"/>
      <x:c r="J507" s="226"/>
      <x:c r="L507" s="226"/>
      <x:c r="M507" s="226"/>
      <x:c r="N507" s="226"/>
      <x:c r="O507" s="226"/>
      <x:c r="P507" s="226"/>
      <x:c r="Q507" s="226"/>
      <x:c r="R507" s="226"/>
      <x:c r="S507" s="226"/>
      <x:c r="T507" s="226"/>
      <x:c r="U507" s="226"/>
      <x:c r="V507" s="226"/>
      <x:c r="W507" s="226"/>
      <x:c r="X507" s="226"/>
      <x:c r="Y507" s="226"/>
      <x:c r="Z507" s="226"/>
      <x:c r="AA507" s="226"/>
      <x:c r="AB507" s="226"/>
      <x:c r="AC507" s="226"/>
      <x:c r="AD507" s="226"/>
      <x:c r="AE507" s="226"/>
      <x:c r="AF507" s="226"/>
      <x:c r="AG507" s="226"/>
      <x:c r="AH507" s="226"/>
      <x:c r="AI507" s="226"/>
      <x:c r="AJ507" s="226"/>
      <x:c r="AK507" s="226"/>
    </x:row>
    <x:row r="508" spans="1:39" x14ac:dyDescent="0.3">
      <x:c r="B508" s="226"/>
      <x:c r="E508" s="272"/>
      <x:c r="F508" s="226"/>
      <x:c r="G508" s="226"/>
      <x:c r="H508" s="226"/>
      <x:c r="I508" s="226"/>
      <x:c r="J508" s="226"/>
      <x:c r="L508" s="226"/>
      <x:c r="M508" s="226"/>
      <x:c r="N508" s="226"/>
      <x:c r="O508" s="226"/>
      <x:c r="P508" s="226"/>
      <x:c r="Q508" s="226"/>
      <x:c r="R508" s="226"/>
      <x:c r="S508" s="226"/>
      <x:c r="T508" s="226"/>
      <x:c r="U508" s="226"/>
      <x:c r="V508" s="226"/>
      <x:c r="W508" s="226"/>
      <x:c r="X508" s="226"/>
      <x:c r="Y508" s="226"/>
      <x:c r="Z508" s="226"/>
      <x:c r="AA508" s="226"/>
      <x:c r="AB508" s="226"/>
      <x:c r="AC508" s="226"/>
      <x:c r="AD508" s="226"/>
      <x:c r="AE508" s="226"/>
      <x:c r="AF508" s="226"/>
      <x:c r="AG508" s="226"/>
      <x:c r="AH508" s="226"/>
      <x:c r="AI508" s="226"/>
      <x:c r="AJ508" s="226"/>
      <x:c r="AK508" s="226"/>
    </x:row>
    <x:row r="509" spans="1:39" x14ac:dyDescent="0.3">
      <x:c r="B509" s="226"/>
      <x:c r="E509" s="272"/>
      <x:c r="F509" s="226"/>
      <x:c r="G509" s="226"/>
      <x:c r="H509" s="226"/>
      <x:c r="I509" s="226"/>
      <x:c r="J509" s="226"/>
      <x:c r="L509" s="226"/>
      <x:c r="M509" s="226"/>
      <x:c r="N509" s="226"/>
      <x:c r="O509" s="226"/>
      <x:c r="P509" s="226"/>
      <x:c r="Q509" s="226"/>
      <x:c r="R509" s="226"/>
      <x:c r="S509" s="226"/>
      <x:c r="T509" s="226"/>
      <x:c r="U509" s="226"/>
      <x:c r="V509" s="226"/>
      <x:c r="W509" s="226"/>
      <x:c r="X509" s="226"/>
      <x:c r="Y509" s="226"/>
      <x:c r="Z509" s="226"/>
      <x:c r="AA509" s="226"/>
      <x:c r="AB509" s="226"/>
      <x:c r="AC509" s="226"/>
      <x:c r="AD509" s="226"/>
      <x:c r="AE509" s="226"/>
      <x:c r="AF509" s="226"/>
      <x:c r="AG509" s="226"/>
      <x:c r="AH509" s="226"/>
      <x:c r="AI509" s="226"/>
      <x:c r="AJ509" s="226"/>
      <x:c r="AK509" s="226"/>
    </x:row>
    <x:row r="510" spans="1:39" x14ac:dyDescent="0.3">
      <x:c r="B510" s="226"/>
      <x:c r="E510" s="272"/>
      <x:c r="F510" s="226"/>
      <x:c r="G510" s="226"/>
      <x:c r="H510" s="226"/>
      <x:c r="I510" s="226"/>
      <x:c r="J510" s="226"/>
      <x:c r="L510" s="226"/>
      <x:c r="M510" s="226"/>
      <x:c r="N510" s="226"/>
      <x:c r="O510" s="226"/>
      <x:c r="P510" s="226"/>
      <x:c r="Q510" s="226"/>
      <x:c r="R510" s="226"/>
      <x:c r="S510" s="226"/>
      <x:c r="T510" s="226"/>
      <x:c r="U510" s="226"/>
      <x:c r="V510" s="226"/>
      <x:c r="W510" s="226"/>
      <x:c r="X510" s="226"/>
      <x:c r="Y510" s="226"/>
      <x:c r="Z510" s="226"/>
      <x:c r="AA510" s="226"/>
      <x:c r="AB510" s="226"/>
      <x:c r="AC510" s="226"/>
      <x:c r="AD510" s="226"/>
      <x:c r="AE510" s="226"/>
      <x:c r="AF510" s="226"/>
      <x:c r="AG510" s="226"/>
      <x:c r="AH510" s="226"/>
      <x:c r="AI510" s="226"/>
      <x:c r="AJ510" s="226"/>
      <x:c r="AK510" s="226"/>
    </x:row>
    <x:row r="511" spans="1:39" x14ac:dyDescent="0.3">
      <x:c r="B511" s="226"/>
      <x:c r="E511" s="272"/>
      <x:c r="F511" s="226"/>
      <x:c r="G511" s="226"/>
      <x:c r="H511" s="226"/>
      <x:c r="I511" s="226"/>
      <x:c r="J511" s="226"/>
      <x:c r="L511" s="226"/>
      <x:c r="M511" s="226"/>
      <x:c r="N511" s="226"/>
      <x:c r="O511" s="226"/>
      <x:c r="P511" s="226"/>
      <x:c r="Q511" s="226"/>
      <x:c r="R511" s="226"/>
      <x:c r="S511" s="226"/>
      <x:c r="T511" s="226"/>
      <x:c r="U511" s="226"/>
      <x:c r="V511" s="226"/>
      <x:c r="W511" s="226"/>
      <x:c r="X511" s="226"/>
      <x:c r="Y511" s="226"/>
      <x:c r="Z511" s="226"/>
      <x:c r="AA511" s="226"/>
      <x:c r="AB511" s="226"/>
      <x:c r="AC511" s="226"/>
      <x:c r="AD511" s="226"/>
      <x:c r="AE511" s="226"/>
      <x:c r="AF511" s="226"/>
      <x:c r="AG511" s="226"/>
      <x:c r="AH511" s="226"/>
      <x:c r="AI511" s="226"/>
      <x:c r="AJ511" s="226"/>
      <x:c r="AK511" s="226"/>
    </x:row>
    <x:row r="512" spans="1:39" x14ac:dyDescent="0.3">
      <x:c r="B512" s="226"/>
      <x:c r="E512" s="272"/>
      <x:c r="F512" s="226"/>
      <x:c r="G512" s="226"/>
      <x:c r="H512" s="226"/>
      <x:c r="I512" s="226"/>
      <x:c r="J512" s="226"/>
      <x:c r="L512" s="226"/>
      <x:c r="M512" s="226"/>
      <x:c r="N512" s="226"/>
      <x:c r="O512" s="226"/>
      <x:c r="P512" s="226"/>
      <x:c r="Q512" s="226"/>
      <x:c r="R512" s="226"/>
      <x:c r="S512" s="226"/>
      <x:c r="T512" s="226"/>
      <x:c r="U512" s="226"/>
      <x:c r="V512" s="226"/>
      <x:c r="W512" s="226"/>
      <x:c r="X512" s="226"/>
      <x:c r="Y512" s="226"/>
      <x:c r="Z512" s="226"/>
      <x:c r="AA512" s="226"/>
      <x:c r="AB512" s="226"/>
      <x:c r="AC512" s="226"/>
      <x:c r="AD512" s="226"/>
      <x:c r="AE512" s="226"/>
      <x:c r="AF512" s="226"/>
      <x:c r="AG512" s="226"/>
      <x:c r="AH512" s="226"/>
      <x:c r="AI512" s="226"/>
      <x:c r="AJ512" s="226"/>
      <x:c r="AK512" s="226"/>
    </x:row>
    <x:row r="513" spans="1:39" x14ac:dyDescent="0.3">
      <x:c r="B513" s="226"/>
      <x:c r="E513" s="272"/>
      <x:c r="F513" s="226"/>
      <x:c r="G513" s="226"/>
      <x:c r="H513" s="226"/>
      <x:c r="I513" s="226"/>
      <x:c r="J513" s="226"/>
      <x:c r="L513" s="226"/>
      <x:c r="M513" s="226"/>
      <x:c r="N513" s="226"/>
      <x:c r="O513" s="226"/>
      <x:c r="P513" s="226"/>
      <x:c r="Q513" s="226"/>
      <x:c r="R513" s="226"/>
      <x:c r="S513" s="226"/>
      <x:c r="T513" s="226"/>
      <x:c r="U513" s="226"/>
      <x:c r="V513" s="226"/>
      <x:c r="W513" s="226"/>
      <x:c r="X513" s="226"/>
      <x:c r="Y513" s="226"/>
      <x:c r="Z513" s="226"/>
      <x:c r="AA513" s="226"/>
      <x:c r="AB513" s="226"/>
      <x:c r="AC513" s="226"/>
      <x:c r="AD513" s="226"/>
      <x:c r="AE513" s="226"/>
      <x:c r="AF513" s="226"/>
      <x:c r="AG513" s="226"/>
      <x:c r="AH513" s="226"/>
      <x:c r="AI513" s="226"/>
      <x:c r="AJ513" s="226"/>
      <x:c r="AK513" s="226"/>
    </x:row>
    <x:row r="514" spans="1:39" x14ac:dyDescent="0.3">
      <x:c r="B514" s="226"/>
      <x:c r="E514" s="272"/>
      <x:c r="F514" s="226"/>
      <x:c r="G514" s="226"/>
      <x:c r="H514" s="226"/>
      <x:c r="I514" s="226"/>
      <x:c r="J514" s="226"/>
      <x:c r="L514" s="226"/>
      <x:c r="M514" s="226"/>
      <x:c r="N514" s="226"/>
      <x:c r="O514" s="226"/>
      <x:c r="P514" s="226"/>
      <x:c r="Q514" s="226"/>
      <x:c r="R514" s="226"/>
      <x:c r="S514" s="226"/>
      <x:c r="T514" s="226"/>
      <x:c r="U514" s="226"/>
      <x:c r="V514" s="226"/>
      <x:c r="W514" s="226"/>
      <x:c r="X514" s="226"/>
      <x:c r="Y514" s="226"/>
      <x:c r="Z514" s="226"/>
      <x:c r="AA514" s="226"/>
      <x:c r="AB514" s="226"/>
      <x:c r="AC514" s="226"/>
      <x:c r="AD514" s="226"/>
      <x:c r="AE514" s="226"/>
      <x:c r="AF514" s="226"/>
      <x:c r="AG514" s="226"/>
      <x:c r="AH514" s="226"/>
      <x:c r="AI514" s="226"/>
      <x:c r="AJ514" s="226"/>
      <x:c r="AK514" s="226"/>
    </x:row>
    <x:row r="515" spans="1:39" x14ac:dyDescent="0.3">
      <x:c r="B515" s="226"/>
      <x:c r="E515" s="272"/>
      <x:c r="F515" s="226"/>
      <x:c r="G515" s="226"/>
      <x:c r="H515" s="226"/>
      <x:c r="I515" s="226"/>
      <x:c r="J515" s="226"/>
      <x:c r="L515" s="226"/>
      <x:c r="M515" s="226"/>
      <x:c r="N515" s="226"/>
      <x:c r="O515" s="226"/>
      <x:c r="P515" s="226"/>
      <x:c r="Q515" s="226"/>
      <x:c r="R515" s="226"/>
      <x:c r="S515" s="226"/>
      <x:c r="T515" s="226"/>
      <x:c r="U515" s="226"/>
      <x:c r="V515" s="226"/>
      <x:c r="W515" s="226"/>
      <x:c r="X515" s="226"/>
      <x:c r="Y515" s="226"/>
      <x:c r="Z515" s="226"/>
      <x:c r="AA515" s="226"/>
      <x:c r="AB515" s="226"/>
      <x:c r="AC515" s="226"/>
      <x:c r="AD515" s="226"/>
      <x:c r="AE515" s="226"/>
      <x:c r="AF515" s="226"/>
      <x:c r="AG515" s="226"/>
      <x:c r="AH515" s="226"/>
      <x:c r="AI515" s="226"/>
      <x:c r="AJ515" s="226"/>
      <x:c r="AK515" s="226"/>
    </x:row>
    <x:row r="516" spans="1:39" x14ac:dyDescent="0.3">
      <x:c r="B516" s="226"/>
      <x:c r="E516" s="272"/>
      <x:c r="F516" s="226"/>
      <x:c r="G516" s="226"/>
      <x:c r="H516" s="226"/>
      <x:c r="I516" s="226"/>
      <x:c r="J516" s="226"/>
      <x:c r="L516" s="226"/>
      <x:c r="M516" s="226"/>
      <x:c r="N516" s="226"/>
      <x:c r="O516" s="226"/>
      <x:c r="P516" s="226"/>
      <x:c r="Q516" s="226"/>
      <x:c r="R516" s="226"/>
      <x:c r="S516" s="226"/>
      <x:c r="T516" s="226"/>
      <x:c r="U516" s="226"/>
      <x:c r="V516" s="226"/>
      <x:c r="W516" s="226"/>
      <x:c r="X516" s="226"/>
      <x:c r="Y516" s="226"/>
      <x:c r="Z516" s="226"/>
      <x:c r="AA516" s="226"/>
      <x:c r="AB516" s="226"/>
      <x:c r="AC516" s="226"/>
      <x:c r="AD516" s="226"/>
      <x:c r="AE516" s="226"/>
      <x:c r="AF516" s="226"/>
      <x:c r="AG516" s="226"/>
      <x:c r="AH516" s="226"/>
      <x:c r="AI516" s="226"/>
      <x:c r="AJ516" s="226"/>
      <x:c r="AK516" s="226"/>
    </x:row>
    <x:row r="517" spans="1:39" x14ac:dyDescent="0.3">
      <x:c r="B517" s="226"/>
      <x:c r="E517" s="272"/>
      <x:c r="F517" s="226"/>
      <x:c r="G517" s="226"/>
      <x:c r="H517" s="226"/>
      <x:c r="I517" s="226"/>
      <x:c r="J517" s="226"/>
      <x:c r="L517" s="226"/>
      <x:c r="M517" s="226"/>
      <x:c r="N517" s="226"/>
      <x:c r="O517" s="226"/>
      <x:c r="P517" s="226"/>
      <x:c r="Q517" s="226"/>
      <x:c r="R517" s="226"/>
      <x:c r="S517" s="226"/>
      <x:c r="T517" s="226"/>
      <x:c r="U517" s="226"/>
      <x:c r="V517" s="226"/>
      <x:c r="W517" s="226"/>
      <x:c r="X517" s="226"/>
      <x:c r="Y517" s="226"/>
      <x:c r="Z517" s="226"/>
      <x:c r="AA517" s="226"/>
      <x:c r="AB517" s="226"/>
      <x:c r="AC517" s="226"/>
      <x:c r="AD517" s="226"/>
      <x:c r="AE517" s="226"/>
      <x:c r="AF517" s="226"/>
      <x:c r="AG517" s="226"/>
      <x:c r="AH517" s="226"/>
      <x:c r="AI517" s="226"/>
      <x:c r="AJ517" s="226"/>
      <x:c r="AK517" s="226"/>
    </x:row>
    <x:row r="518" spans="1:39" x14ac:dyDescent="0.3">
      <x:c r="B518" s="226"/>
      <x:c r="E518" s="272"/>
      <x:c r="F518" s="226"/>
      <x:c r="G518" s="226"/>
      <x:c r="H518" s="226"/>
      <x:c r="I518" s="226"/>
      <x:c r="J518" s="226"/>
      <x:c r="L518" s="226"/>
      <x:c r="M518" s="226"/>
      <x:c r="N518" s="226"/>
      <x:c r="O518" s="226"/>
      <x:c r="P518" s="226"/>
      <x:c r="Q518" s="226"/>
      <x:c r="R518" s="226"/>
      <x:c r="S518" s="226"/>
      <x:c r="T518" s="226"/>
      <x:c r="U518" s="226"/>
      <x:c r="V518" s="226"/>
      <x:c r="W518" s="226"/>
      <x:c r="X518" s="226"/>
      <x:c r="Y518" s="226"/>
      <x:c r="Z518" s="226"/>
      <x:c r="AA518" s="226"/>
      <x:c r="AB518" s="226"/>
      <x:c r="AC518" s="226"/>
      <x:c r="AD518" s="226"/>
      <x:c r="AE518" s="226"/>
      <x:c r="AF518" s="226"/>
      <x:c r="AG518" s="226"/>
      <x:c r="AH518" s="226"/>
      <x:c r="AI518" s="226"/>
      <x:c r="AJ518" s="226"/>
      <x:c r="AK518" s="226"/>
    </x:row>
    <x:row r="519" spans="1:39" x14ac:dyDescent="0.3">
      <x:c r="B519" s="226"/>
      <x:c r="E519" s="272"/>
      <x:c r="F519" s="226"/>
      <x:c r="G519" s="226"/>
      <x:c r="H519" s="226"/>
      <x:c r="I519" s="226"/>
      <x:c r="J519" s="226"/>
      <x:c r="L519" s="226"/>
      <x:c r="M519" s="226"/>
      <x:c r="N519" s="226"/>
      <x:c r="O519" s="226"/>
      <x:c r="P519" s="226"/>
      <x:c r="Q519" s="226"/>
      <x:c r="R519" s="226"/>
      <x:c r="S519" s="226"/>
      <x:c r="T519" s="226"/>
      <x:c r="U519" s="226"/>
      <x:c r="V519" s="226"/>
      <x:c r="W519" s="226"/>
      <x:c r="X519" s="226"/>
      <x:c r="Y519" s="226"/>
      <x:c r="Z519" s="226"/>
      <x:c r="AA519" s="226"/>
      <x:c r="AB519" s="226"/>
      <x:c r="AC519" s="226"/>
      <x:c r="AD519" s="226"/>
      <x:c r="AE519" s="226"/>
      <x:c r="AF519" s="226"/>
      <x:c r="AG519" s="226"/>
      <x:c r="AH519" s="226"/>
      <x:c r="AI519" s="226"/>
      <x:c r="AJ519" s="226"/>
      <x:c r="AK519" s="226"/>
    </x:row>
    <x:row r="520" spans="1:39" x14ac:dyDescent="0.3">
      <x:c r="B520" s="226"/>
      <x:c r="E520" s="272"/>
      <x:c r="F520" s="226"/>
      <x:c r="G520" s="226"/>
      <x:c r="H520" s="226"/>
      <x:c r="I520" s="226"/>
      <x:c r="J520" s="226"/>
      <x:c r="L520" s="226"/>
      <x:c r="M520" s="226"/>
      <x:c r="N520" s="226"/>
      <x:c r="O520" s="226"/>
      <x:c r="P520" s="226"/>
      <x:c r="Q520" s="226"/>
      <x:c r="R520" s="226"/>
      <x:c r="S520" s="226"/>
      <x:c r="T520" s="226"/>
      <x:c r="U520" s="226"/>
      <x:c r="V520" s="226"/>
      <x:c r="W520" s="226"/>
      <x:c r="X520" s="226"/>
      <x:c r="Y520" s="226"/>
      <x:c r="Z520" s="226"/>
      <x:c r="AA520" s="226"/>
      <x:c r="AB520" s="226"/>
      <x:c r="AC520" s="226"/>
      <x:c r="AD520" s="226"/>
      <x:c r="AE520" s="226"/>
      <x:c r="AF520" s="226"/>
      <x:c r="AG520" s="226"/>
      <x:c r="AH520" s="226"/>
      <x:c r="AI520" s="226"/>
      <x:c r="AJ520" s="226"/>
      <x:c r="AK520" s="226"/>
    </x:row>
    <x:row r="521" spans="1:39" x14ac:dyDescent="0.3">
      <x:c r="B521" s="226"/>
      <x:c r="E521" s="272"/>
      <x:c r="F521" s="226"/>
      <x:c r="G521" s="226"/>
      <x:c r="H521" s="226"/>
      <x:c r="I521" s="226"/>
      <x:c r="J521" s="226"/>
      <x:c r="L521" s="226"/>
      <x:c r="M521" s="226"/>
      <x:c r="N521" s="226"/>
      <x:c r="O521" s="226"/>
      <x:c r="P521" s="226"/>
      <x:c r="Q521" s="226"/>
      <x:c r="R521" s="226"/>
      <x:c r="S521" s="226"/>
      <x:c r="T521" s="226"/>
      <x:c r="U521" s="226"/>
      <x:c r="V521" s="226"/>
      <x:c r="W521" s="226"/>
      <x:c r="X521" s="226"/>
      <x:c r="Y521" s="226"/>
      <x:c r="Z521" s="226"/>
      <x:c r="AA521" s="226"/>
      <x:c r="AB521" s="226"/>
      <x:c r="AC521" s="226"/>
      <x:c r="AD521" s="226"/>
      <x:c r="AE521" s="226"/>
      <x:c r="AF521" s="226"/>
      <x:c r="AG521" s="226"/>
      <x:c r="AH521" s="226"/>
      <x:c r="AI521" s="226"/>
      <x:c r="AJ521" s="226"/>
      <x:c r="AK521" s="226"/>
    </x:row>
    <x:row r="522" spans="1:39" x14ac:dyDescent="0.3">
      <x:c r="B522" s="226"/>
      <x:c r="E522" s="272"/>
      <x:c r="F522" s="226"/>
      <x:c r="G522" s="226"/>
      <x:c r="H522" s="226"/>
      <x:c r="I522" s="226"/>
      <x:c r="J522" s="226"/>
      <x:c r="L522" s="226"/>
      <x:c r="M522" s="226"/>
      <x:c r="N522" s="226"/>
      <x:c r="O522" s="226"/>
      <x:c r="P522" s="226"/>
      <x:c r="Q522" s="226"/>
      <x:c r="R522" s="226"/>
      <x:c r="S522" s="226"/>
      <x:c r="T522" s="226"/>
      <x:c r="U522" s="226"/>
      <x:c r="V522" s="226"/>
      <x:c r="W522" s="226"/>
      <x:c r="X522" s="226"/>
      <x:c r="Y522" s="226"/>
      <x:c r="Z522" s="226"/>
      <x:c r="AA522" s="226"/>
      <x:c r="AB522" s="226"/>
      <x:c r="AC522" s="226"/>
      <x:c r="AD522" s="226"/>
      <x:c r="AE522" s="226"/>
      <x:c r="AF522" s="226"/>
      <x:c r="AG522" s="226"/>
      <x:c r="AH522" s="226"/>
      <x:c r="AI522" s="226"/>
      <x:c r="AJ522" s="226"/>
      <x:c r="AK522" s="226"/>
    </x:row>
    <x:row r="523" spans="1:39" x14ac:dyDescent="0.3">
      <x:c r="B523" s="226"/>
      <x:c r="E523" s="272"/>
      <x:c r="F523" s="226"/>
      <x:c r="G523" s="226"/>
      <x:c r="H523" s="226"/>
      <x:c r="I523" s="226"/>
      <x:c r="J523" s="226"/>
      <x:c r="L523" s="226"/>
      <x:c r="M523" s="226"/>
      <x:c r="N523" s="226"/>
      <x:c r="O523" s="226"/>
      <x:c r="P523" s="226"/>
      <x:c r="Q523" s="226"/>
      <x:c r="R523" s="226"/>
      <x:c r="S523" s="226"/>
      <x:c r="T523" s="226"/>
      <x:c r="U523" s="226"/>
      <x:c r="V523" s="226"/>
      <x:c r="W523" s="226"/>
      <x:c r="X523" s="226"/>
      <x:c r="Y523" s="226"/>
      <x:c r="Z523" s="226"/>
      <x:c r="AA523" s="226"/>
      <x:c r="AB523" s="226"/>
      <x:c r="AC523" s="226"/>
      <x:c r="AD523" s="226"/>
      <x:c r="AE523" s="226"/>
      <x:c r="AF523" s="226"/>
      <x:c r="AG523" s="226"/>
      <x:c r="AH523" s="226"/>
      <x:c r="AI523" s="226"/>
      <x:c r="AJ523" s="226"/>
      <x:c r="AK523" s="226"/>
    </x:row>
    <x:row r="524" spans="1:39" x14ac:dyDescent="0.3">
      <x:c r="B524" s="226"/>
      <x:c r="E524" s="272"/>
      <x:c r="F524" s="226"/>
      <x:c r="G524" s="226"/>
      <x:c r="H524" s="226"/>
      <x:c r="I524" s="226"/>
      <x:c r="J524" s="226"/>
      <x:c r="L524" s="226"/>
      <x:c r="M524" s="226"/>
      <x:c r="N524" s="226"/>
      <x:c r="O524" s="226"/>
      <x:c r="P524" s="226"/>
      <x:c r="Q524" s="226"/>
      <x:c r="R524" s="226"/>
      <x:c r="S524" s="226"/>
      <x:c r="T524" s="226"/>
      <x:c r="U524" s="226"/>
      <x:c r="V524" s="226"/>
      <x:c r="W524" s="226"/>
      <x:c r="X524" s="226"/>
      <x:c r="Y524" s="226"/>
      <x:c r="Z524" s="226"/>
      <x:c r="AA524" s="226"/>
      <x:c r="AB524" s="226"/>
      <x:c r="AC524" s="226"/>
      <x:c r="AD524" s="226"/>
      <x:c r="AE524" s="226"/>
      <x:c r="AF524" s="226"/>
      <x:c r="AG524" s="226"/>
      <x:c r="AH524" s="226"/>
      <x:c r="AI524" s="226"/>
      <x:c r="AJ524" s="226"/>
      <x:c r="AK524" s="226"/>
    </x:row>
    <x:row r="525" spans="1:39" x14ac:dyDescent="0.3">
      <x:c r="B525" s="226"/>
      <x:c r="E525" s="272"/>
      <x:c r="F525" s="226"/>
      <x:c r="G525" s="226"/>
      <x:c r="H525" s="226"/>
      <x:c r="I525" s="226"/>
      <x:c r="J525" s="226"/>
      <x:c r="L525" s="226"/>
      <x:c r="M525" s="226"/>
      <x:c r="N525" s="226"/>
      <x:c r="O525" s="226"/>
      <x:c r="P525" s="226"/>
      <x:c r="Q525" s="226"/>
      <x:c r="R525" s="226"/>
      <x:c r="S525" s="226"/>
      <x:c r="T525" s="226"/>
      <x:c r="U525" s="226"/>
      <x:c r="V525" s="226"/>
      <x:c r="W525" s="226"/>
      <x:c r="X525" s="226"/>
      <x:c r="Y525" s="226"/>
      <x:c r="Z525" s="226"/>
      <x:c r="AA525" s="226"/>
      <x:c r="AB525" s="226"/>
      <x:c r="AC525" s="226"/>
      <x:c r="AD525" s="226"/>
      <x:c r="AE525" s="226"/>
      <x:c r="AF525" s="226"/>
      <x:c r="AG525" s="226"/>
      <x:c r="AH525" s="226"/>
      <x:c r="AI525" s="226"/>
      <x:c r="AJ525" s="226"/>
      <x:c r="AK525" s="226"/>
    </x:row>
    <x:row r="526" spans="1:39" x14ac:dyDescent="0.3">
      <x:c r="B526" s="226"/>
      <x:c r="E526" s="272"/>
      <x:c r="F526" s="226"/>
      <x:c r="G526" s="226"/>
      <x:c r="H526" s="226"/>
      <x:c r="I526" s="226"/>
      <x:c r="J526" s="226"/>
      <x:c r="L526" s="226"/>
      <x:c r="M526" s="226"/>
      <x:c r="N526" s="226"/>
      <x:c r="O526" s="226"/>
      <x:c r="P526" s="226"/>
      <x:c r="Q526" s="226"/>
      <x:c r="R526" s="226"/>
      <x:c r="S526" s="226"/>
      <x:c r="T526" s="226"/>
      <x:c r="U526" s="226"/>
      <x:c r="V526" s="226"/>
      <x:c r="W526" s="226"/>
      <x:c r="X526" s="226"/>
      <x:c r="Y526" s="226"/>
      <x:c r="Z526" s="226"/>
      <x:c r="AA526" s="226"/>
      <x:c r="AB526" s="226"/>
      <x:c r="AC526" s="226"/>
      <x:c r="AD526" s="226"/>
      <x:c r="AE526" s="226"/>
      <x:c r="AF526" s="226"/>
      <x:c r="AG526" s="226"/>
      <x:c r="AH526" s="226"/>
      <x:c r="AI526" s="226"/>
      <x:c r="AJ526" s="226"/>
      <x:c r="AK526" s="226"/>
    </x:row>
    <x:row r="527" spans="1:39" x14ac:dyDescent="0.3">
      <x:c r="B527" s="226"/>
      <x:c r="E527" s="272"/>
      <x:c r="F527" s="226"/>
      <x:c r="G527" s="226"/>
      <x:c r="H527" s="226"/>
      <x:c r="I527" s="226"/>
      <x:c r="J527" s="226"/>
      <x:c r="L527" s="226"/>
      <x:c r="M527" s="226"/>
      <x:c r="N527" s="226"/>
      <x:c r="O527" s="226"/>
      <x:c r="P527" s="226"/>
      <x:c r="Q527" s="226"/>
      <x:c r="R527" s="226"/>
      <x:c r="S527" s="226"/>
      <x:c r="T527" s="226"/>
      <x:c r="U527" s="226"/>
      <x:c r="V527" s="226"/>
      <x:c r="W527" s="226"/>
      <x:c r="X527" s="226"/>
      <x:c r="Y527" s="226"/>
      <x:c r="Z527" s="226"/>
      <x:c r="AA527" s="226"/>
      <x:c r="AB527" s="226"/>
      <x:c r="AC527" s="226"/>
      <x:c r="AD527" s="226"/>
      <x:c r="AE527" s="226"/>
      <x:c r="AF527" s="226"/>
      <x:c r="AG527" s="226"/>
      <x:c r="AH527" s="226"/>
      <x:c r="AI527" s="226"/>
      <x:c r="AJ527" s="226"/>
      <x:c r="AK527" s="226"/>
    </x:row>
    <x:row r="528" spans="1:39" x14ac:dyDescent="0.3">
      <x:c r="B528" s="226"/>
      <x:c r="E528" s="272"/>
      <x:c r="F528" s="226"/>
      <x:c r="G528" s="226"/>
      <x:c r="H528" s="226"/>
      <x:c r="I528" s="226"/>
      <x:c r="J528" s="226"/>
      <x:c r="L528" s="226"/>
      <x:c r="M528" s="226"/>
      <x:c r="N528" s="226"/>
      <x:c r="O528" s="226"/>
      <x:c r="P528" s="226"/>
      <x:c r="Q528" s="226"/>
      <x:c r="R528" s="226"/>
      <x:c r="S528" s="226"/>
      <x:c r="T528" s="226"/>
      <x:c r="U528" s="226"/>
      <x:c r="V528" s="226"/>
      <x:c r="W528" s="226"/>
      <x:c r="X528" s="226"/>
      <x:c r="Y528" s="226"/>
      <x:c r="Z528" s="226"/>
      <x:c r="AA528" s="226"/>
      <x:c r="AB528" s="226"/>
      <x:c r="AC528" s="226"/>
      <x:c r="AD528" s="226"/>
      <x:c r="AE528" s="226"/>
      <x:c r="AF528" s="226"/>
      <x:c r="AG528" s="226"/>
      <x:c r="AH528" s="226"/>
      <x:c r="AI528" s="226"/>
      <x:c r="AJ528" s="226"/>
      <x:c r="AK528" s="226"/>
    </x:row>
    <x:row r="529" spans="1:39" x14ac:dyDescent="0.3">
      <x:c r="B529" s="226"/>
      <x:c r="E529" s="272"/>
      <x:c r="F529" s="226"/>
      <x:c r="G529" s="226"/>
      <x:c r="H529" s="226"/>
      <x:c r="I529" s="226"/>
      <x:c r="J529" s="226"/>
      <x:c r="L529" s="226"/>
      <x:c r="M529" s="226"/>
      <x:c r="N529" s="226"/>
      <x:c r="O529" s="226"/>
      <x:c r="P529" s="226"/>
      <x:c r="Q529" s="226"/>
      <x:c r="R529" s="226"/>
      <x:c r="S529" s="226"/>
      <x:c r="T529" s="226"/>
      <x:c r="U529" s="226"/>
      <x:c r="V529" s="226"/>
      <x:c r="W529" s="226"/>
      <x:c r="X529" s="226"/>
      <x:c r="Y529" s="226"/>
      <x:c r="Z529" s="226"/>
      <x:c r="AA529" s="226"/>
      <x:c r="AB529" s="226"/>
      <x:c r="AC529" s="226"/>
      <x:c r="AD529" s="226"/>
      <x:c r="AE529" s="226"/>
      <x:c r="AF529" s="226"/>
      <x:c r="AG529" s="226"/>
      <x:c r="AH529" s="226"/>
      <x:c r="AI529" s="226"/>
      <x:c r="AJ529" s="226"/>
      <x:c r="AK529" s="226"/>
    </x:row>
    <x:row r="530" spans="1:39" x14ac:dyDescent="0.3">
      <x:c r="B530" s="226"/>
      <x:c r="E530" s="272"/>
      <x:c r="F530" s="226"/>
      <x:c r="G530" s="226"/>
      <x:c r="H530" s="226"/>
      <x:c r="I530" s="226"/>
      <x:c r="J530" s="226"/>
      <x:c r="L530" s="226"/>
      <x:c r="M530" s="226"/>
      <x:c r="N530" s="226"/>
      <x:c r="O530" s="226"/>
      <x:c r="P530" s="226"/>
      <x:c r="Q530" s="226"/>
      <x:c r="R530" s="226"/>
      <x:c r="S530" s="226"/>
      <x:c r="T530" s="226"/>
      <x:c r="U530" s="226"/>
      <x:c r="V530" s="226"/>
      <x:c r="W530" s="226"/>
      <x:c r="X530" s="226"/>
      <x:c r="Y530" s="226"/>
      <x:c r="Z530" s="226"/>
      <x:c r="AA530" s="226"/>
      <x:c r="AB530" s="226"/>
      <x:c r="AC530" s="226"/>
      <x:c r="AD530" s="226"/>
      <x:c r="AE530" s="226"/>
      <x:c r="AF530" s="226"/>
      <x:c r="AG530" s="226"/>
      <x:c r="AH530" s="226"/>
      <x:c r="AI530" s="226"/>
      <x:c r="AJ530" s="226"/>
      <x:c r="AK530" s="226"/>
    </x:row>
    <x:row r="531" spans="1:39" x14ac:dyDescent="0.3">
      <x:c r="B531" s="226"/>
      <x:c r="E531" s="272"/>
      <x:c r="F531" s="226"/>
      <x:c r="G531" s="226"/>
      <x:c r="H531" s="226"/>
      <x:c r="I531" s="226"/>
      <x:c r="J531" s="226"/>
      <x:c r="L531" s="226"/>
      <x:c r="M531" s="226"/>
      <x:c r="N531" s="226"/>
      <x:c r="O531" s="226"/>
      <x:c r="P531" s="226"/>
      <x:c r="Q531" s="226"/>
      <x:c r="R531" s="226"/>
      <x:c r="S531" s="226"/>
      <x:c r="T531" s="226"/>
      <x:c r="U531" s="226"/>
      <x:c r="V531" s="226"/>
      <x:c r="W531" s="226"/>
      <x:c r="X531" s="226"/>
      <x:c r="Y531" s="226"/>
      <x:c r="Z531" s="226"/>
      <x:c r="AA531" s="226"/>
      <x:c r="AB531" s="226"/>
      <x:c r="AC531" s="226"/>
      <x:c r="AD531" s="226"/>
      <x:c r="AE531" s="226"/>
      <x:c r="AF531" s="226"/>
      <x:c r="AG531" s="226"/>
      <x:c r="AH531" s="226"/>
      <x:c r="AI531" s="226"/>
      <x:c r="AJ531" s="226"/>
      <x:c r="AK531" s="226"/>
    </x:row>
    <x:row r="532" spans="1:39" x14ac:dyDescent="0.3">
      <x:c r="B532" s="226"/>
      <x:c r="E532" s="272"/>
      <x:c r="F532" s="226"/>
      <x:c r="G532" s="226"/>
      <x:c r="H532" s="226"/>
      <x:c r="I532" s="226"/>
      <x:c r="J532" s="226"/>
      <x:c r="L532" s="226"/>
      <x:c r="M532" s="226"/>
      <x:c r="N532" s="226"/>
      <x:c r="O532" s="226"/>
      <x:c r="P532" s="226"/>
      <x:c r="Q532" s="226"/>
      <x:c r="R532" s="226"/>
      <x:c r="S532" s="226"/>
      <x:c r="T532" s="226"/>
      <x:c r="U532" s="226"/>
      <x:c r="V532" s="226"/>
      <x:c r="W532" s="226"/>
      <x:c r="X532" s="226"/>
      <x:c r="Y532" s="226"/>
      <x:c r="Z532" s="226"/>
      <x:c r="AA532" s="226"/>
      <x:c r="AB532" s="226"/>
      <x:c r="AC532" s="226"/>
      <x:c r="AD532" s="226"/>
      <x:c r="AE532" s="226"/>
      <x:c r="AF532" s="226"/>
      <x:c r="AG532" s="226"/>
      <x:c r="AH532" s="226"/>
      <x:c r="AI532" s="226"/>
      <x:c r="AJ532" s="226"/>
      <x:c r="AK532" s="226"/>
    </x:row>
    <x:row r="533" spans="1:39" x14ac:dyDescent="0.3">
      <x:c r="B533" s="226"/>
      <x:c r="E533" s="272"/>
      <x:c r="F533" s="226"/>
      <x:c r="G533" s="226"/>
      <x:c r="H533" s="226"/>
      <x:c r="I533" s="226"/>
      <x:c r="J533" s="226"/>
      <x:c r="L533" s="226"/>
      <x:c r="M533" s="226"/>
      <x:c r="N533" s="226"/>
      <x:c r="O533" s="226"/>
      <x:c r="P533" s="226"/>
      <x:c r="Q533" s="226"/>
      <x:c r="R533" s="226"/>
      <x:c r="S533" s="226"/>
      <x:c r="T533" s="226"/>
      <x:c r="U533" s="226"/>
      <x:c r="V533" s="226"/>
      <x:c r="W533" s="226"/>
      <x:c r="X533" s="226"/>
      <x:c r="Y533" s="226"/>
      <x:c r="Z533" s="226"/>
      <x:c r="AA533" s="226"/>
      <x:c r="AB533" s="226"/>
      <x:c r="AC533" s="226"/>
      <x:c r="AD533" s="226"/>
      <x:c r="AE533" s="226"/>
      <x:c r="AF533" s="226"/>
      <x:c r="AG533" s="226"/>
      <x:c r="AH533" s="226"/>
      <x:c r="AI533" s="226"/>
      <x:c r="AJ533" s="226"/>
      <x:c r="AK533" s="226"/>
    </x:row>
    <x:row r="534" spans="1:39" x14ac:dyDescent="0.3">
      <x:c r="B534" s="226"/>
      <x:c r="E534" s="272"/>
      <x:c r="F534" s="226"/>
      <x:c r="G534" s="226"/>
      <x:c r="H534" s="226"/>
      <x:c r="I534" s="226"/>
      <x:c r="J534" s="226"/>
      <x:c r="L534" s="226"/>
      <x:c r="M534" s="226"/>
      <x:c r="N534" s="226"/>
      <x:c r="O534" s="226"/>
      <x:c r="P534" s="226"/>
      <x:c r="Q534" s="226"/>
      <x:c r="R534" s="226"/>
      <x:c r="S534" s="226"/>
      <x:c r="T534" s="226"/>
      <x:c r="U534" s="226"/>
      <x:c r="V534" s="226"/>
      <x:c r="W534" s="226"/>
      <x:c r="X534" s="226"/>
      <x:c r="Y534" s="226"/>
      <x:c r="Z534" s="226"/>
      <x:c r="AA534" s="226"/>
      <x:c r="AB534" s="226"/>
      <x:c r="AC534" s="226"/>
      <x:c r="AD534" s="226"/>
      <x:c r="AE534" s="226"/>
      <x:c r="AF534" s="226"/>
      <x:c r="AG534" s="226"/>
      <x:c r="AH534" s="226"/>
      <x:c r="AI534" s="226"/>
      <x:c r="AJ534" s="226"/>
      <x:c r="AK534" s="226"/>
    </x:row>
    <x:row r="535" spans="1:39" x14ac:dyDescent="0.3">
      <x:c r="B535" s="226"/>
      <x:c r="E535" s="272"/>
      <x:c r="F535" s="226"/>
      <x:c r="G535" s="226"/>
      <x:c r="H535" s="226"/>
      <x:c r="I535" s="226"/>
      <x:c r="J535" s="226"/>
      <x:c r="L535" s="226"/>
      <x:c r="M535" s="226"/>
      <x:c r="N535" s="226"/>
      <x:c r="O535" s="226"/>
      <x:c r="P535" s="226"/>
      <x:c r="Q535" s="226"/>
      <x:c r="R535" s="226"/>
      <x:c r="S535" s="226"/>
      <x:c r="T535" s="226"/>
      <x:c r="U535" s="226"/>
      <x:c r="V535" s="226"/>
      <x:c r="W535" s="226"/>
      <x:c r="X535" s="226"/>
      <x:c r="Y535" s="226"/>
      <x:c r="Z535" s="226"/>
      <x:c r="AA535" s="226"/>
      <x:c r="AB535" s="226"/>
      <x:c r="AC535" s="226"/>
      <x:c r="AD535" s="226"/>
      <x:c r="AE535" s="226"/>
      <x:c r="AF535" s="226"/>
      <x:c r="AG535" s="226"/>
      <x:c r="AH535" s="226"/>
      <x:c r="AI535" s="226"/>
      <x:c r="AJ535" s="226"/>
      <x:c r="AK535" s="226"/>
    </x:row>
    <x:row r="536" spans="1:39" x14ac:dyDescent="0.3">
      <x:c r="B536" s="226"/>
      <x:c r="E536" s="272"/>
      <x:c r="F536" s="226"/>
      <x:c r="G536" s="226"/>
      <x:c r="H536" s="226"/>
      <x:c r="I536" s="226"/>
      <x:c r="J536" s="226"/>
      <x:c r="L536" s="226"/>
      <x:c r="M536" s="226"/>
      <x:c r="N536" s="226"/>
      <x:c r="O536" s="226"/>
      <x:c r="P536" s="226"/>
      <x:c r="Q536" s="226"/>
      <x:c r="R536" s="226"/>
      <x:c r="S536" s="226"/>
      <x:c r="T536" s="226"/>
      <x:c r="U536" s="226"/>
      <x:c r="V536" s="226"/>
      <x:c r="W536" s="226"/>
      <x:c r="X536" s="226"/>
      <x:c r="Y536" s="226"/>
      <x:c r="Z536" s="226"/>
      <x:c r="AA536" s="226"/>
      <x:c r="AB536" s="226"/>
      <x:c r="AC536" s="226"/>
      <x:c r="AD536" s="226"/>
      <x:c r="AE536" s="226"/>
      <x:c r="AF536" s="226"/>
      <x:c r="AG536" s="226"/>
      <x:c r="AH536" s="226"/>
      <x:c r="AI536" s="226"/>
      <x:c r="AJ536" s="226"/>
      <x:c r="AK536" s="226"/>
    </x:row>
    <x:row r="537" spans="1:39" x14ac:dyDescent="0.3">
      <x:c r="B537" s="226"/>
      <x:c r="E537" s="272"/>
      <x:c r="F537" s="226"/>
      <x:c r="G537" s="226"/>
      <x:c r="H537" s="226"/>
      <x:c r="I537" s="226"/>
      <x:c r="J537" s="226"/>
      <x:c r="L537" s="226"/>
      <x:c r="M537" s="226"/>
      <x:c r="N537" s="226"/>
      <x:c r="O537" s="226"/>
      <x:c r="P537" s="226"/>
      <x:c r="Q537" s="226"/>
      <x:c r="R537" s="226"/>
      <x:c r="S537" s="226"/>
      <x:c r="T537" s="226"/>
      <x:c r="U537" s="226"/>
      <x:c r="V537" s="226"/>
      <x:c r="W537" s="226"/>
      <x:c r="X537" s="226"/>
      <x:c r="Y537" s="226"/>
      <x:c r="Z537" s="226"/>
      <x:c r="AA537" s="226"/>
      <x:c r="AB537" s="226"/>
      <x:c r="AC537" s="226"/>
      <x:c r="AD537" s="226"/>
      <x:c r="AE537" s="226"/>
      <x:c r="AF537" s="226"/>
      <x:c r="AG537" s="226"/>
      <x:c r="AH537" s="226"/>
      <x:c r="AI537" s="226"/>
      <x:c r="AJ537" s="226"/>
      <x:c r="AK537" s="226"/>
    </x:row>
    <x:row r="538" spans="1:39" x14ac:dyDescent="0.3">
      <x:c r="B538" s="226"/>
      <x:c r="E538" s="272"/>
      <x:c r="F538" s="226"/>
      <x:c r="G538" s="226"/>
      <x:c r="H538" s="226"/>
      <x:c r="I538" s="226"/>
      <x:c r="J538" s="226"/>
      <x:c r="L538" s="226"/>
      <x:c r="M538" s="226"/>
      <x:c r="N538" s="226"/>
      <x:c r="O538" s="226"/>
      <x:c r="P538" s="226"/>
      <x:c r="Q538" s="226"/>
      <x:c r="R538" s="226"/>
      <x:c r="S538" s="226"/>
      <x:c r="T538" s="226"/>
      <x:c r="U538" s="226"/>
      <x:c r="V538" s="226"/>
      <x:c r="W538" s="226"/>
      <x:c r="X538" s="226"/>
      <x:c r="Y538" s="226"/>
      <x:c r="Z538" s="226"/>
      <x:c r="AA538" s="226"/>
      <x:c r="AB538" s="226"/>
      <x:c r="AC538" s="226"/>
      <x:c r="AD538" s="226"/>
      <x:c r="AE538" s="226"/>
      <x:c r="AF538" s="226"/>
      <x:c r="AG538" s="226"/>
      <x:c r="AH538" s="226"/>
      <x:c r="AI538" s="226"/>
      <x:c r="AJ538" s="226"/>
      <x:c r="AK538" s="226"/>
    </x:row>
    <x:row r="539" spans="1:39" x14ac:dyDescent="0.3">
      <x:c r="B539" s="226"/>
      <x:c r="E539" s="272"/>
      <x:c r="F539" s="226"/>
      <x:c r="G539" s="226"/>
      <x:c r="H539" s="226"/>
      <x:c r="I539" s="226"/>
      <x:c r="J539" s="226"/>
      <x:c r="L539" s="226"/>
      <x:c r="M539" s="226"/>
      <x:c r="N539" s="226"/>
      <x:c r="O539" s="226"/>
      <x:c r="P539" s="226"/>
      <x:c r="Q539" s="226"/>
      <x:c r="R539" s="226"/>
      <x:c r="S539" s="226"/>
      <x:c r="T539" s="226"/>
      <x:c r="U539" s="226"/>
      <x:c r="V539" s="226"/>
      <x:c r="W539" s="226"/>
      <x:c r="X539" s="226"/>
      <x:c r="Y539" s="226"/>
      <x:c r="Z539" s="226"/>
      <x:c r="AA539" s="226"/>
      <x:c r="AB539" s="226"/>
      <x:c r="AC539" s="226"/>
      <x:c r="AD539" s="226"/>
      <x:c r="AE539" s="226"/>
      <x:c r="AF539" s="226"/>
      <x:c r="AG539" s="226"/>
      <x:c r="AH539" s="226"/>
      <x:c r="AI539" s="226"/>
      <x:c r="AJ539" s="226"/>
      <x:c r="AK539" s="226"/>
    </x:row>
    <x:row r="540" spans="1:39" x14ac:dyDescent="0.3">
      <x:c r="B540" s="226"/>
      <x:c r="E540" s="272"/>
      <x:c r="F540" s="226"/>
      <x:c r="G540" s="226"/>
      <x:c r="H540" s="226"/>
      <x:c r="I540" s="226"/>
      <x:c r="J540" s="226"/>
      <x:c r="L540" s="226"/>
      <x:c r="M540" s="226"/>
      <x:c r="N540" s="226"/>
      <x:c r="O540" s="226"/>
      <x:c r="P540" s="226"/>
      <x:c r="Q540" s="226"/>
      <x:c r="R540" s="226"/>
      <x:c r="S540" s="226"/>
      <x:c r="T540" s="226"/>
      <x:c r="U540" s="226"/>
      <x:c r="V540" s="226"/>
      <x:c r="W540" s="226"/>
      <x:c r="X540" s="226"/>
      <x:c r="Y540" s="226"/>
      <x:c r="Z540" s="226"/>
      <x:c r="AA540" s="226"/>
      <x:c r="AB540" s="226"/>
      <x:c r="AC540" s="226"/>
      <x:c r="AD540" s="226"/>
      <x:c r="AE540" s="226"/>
      <x:c r="AF540" s="226"/>
      <x:c r="AG540" s="226"/>
      <x:c r="AH540" s="226"/>
      <x:c r="AI540" s="226"/>
      <x:c r="AJ540" s="226"/>
      <x:c r="AK540" s="226"/>
    </x:row>
    <x:row r="541" spans="1:39" x14ac:dyDescent="0.3">
      <x:c r="B541" s="226"/>
      <x:c r="E541" s="272"/>
      <x:c r="F541" s="226"/>
      <x:c r="G541" s="226"/>
      <x:c r="H541" s="226"/>
      <x:c r="I541" s="226"/>
      <x:c r="J541" s="226"/>
      <x:c r="L541" s="226"/>
      <x:c r="M541" s="226"/>
      <x:c r="N541" s="226"/>
      <x:c r="O541" s="226"/>
      <x:c r="P541" s="226"/>
      <x:c r="Q541" s="226"/>
      <x:c r="R541" s="226"/>
      <x:c r="S541" s="226"/>
      <x:c r="T541" s="226"/>
      <x:c r="U541" s="226"/>
      <x:c r="V541" s="226"/>
      <x:c r="W541" s="226"/>
      <x:c r="X541" s="226"/>
      <x:c r="Y541" s="226"/>
      <x:c r="Z541" s="226"/>
      <x:c r="AA541" s="226"/>
      <x:c r="AB541" s="226"/>
      <x:c r="AC541" s="226"/>
      <x:c r="AD541" s="226"/>
      <x:c r="AE541" s="226"/>
      <x:c r="AF541" s="226"/>
      <x:c r="AG541" s="226"/>
      <x:c r="AH541" s="226"/>
      <x:c r="AI541" s="226"/>
      <x:c r="AJ541" s="226"/>
      <x:c r="AK541" s="226"/>
    </x:row>
    <x:row r="542" spans="1:39" x14ac:dyDescent="0.3">
      <x:c r="B542" s="226"/>
      <x:c r="E542" s="272"/>
      <x:c r="F542" s="226"/>
      <x:c r="G542" s="226"/>
      <x:c r="H542" s="226"/>
      <x:c r="I542" s="226"/>
      <x:c r="J542" s="226"/>
      <x:c r="L542" s="226"/>
      <x:c r="M542" s="226"/>
      <x:c r="N542" s="226"/>
      <x:c r="O542" s="226"/>
      <x:c r="P542" s="226"/>
      <x:c r="Q542" s="226"/>
      <x:c r="R542" s="226"/>
      <x:c r="S542" s="226"/>
      <x:c r="T542" s="226"/>
      <x:c r="U542" s="226"/>
      <x:c r="V542" s="226"/>
      <x:c r="W542" s="226"/>
      <x:c r="X542" s="226"/>
      <x:c r="Y542" s="226"/>
      <x:c r="Z542" s="226"/>
      <x:c r="AA542" s="226"/>
      <x:c r="AB542" s="226"/>
      <x:c r="AC542" s="226"/>
      <x:c r="AD542" s="226"/>
      <x:c r="AE542" s="226"/>
      <x:c r="AF542" s="226"/>
      <x:c r="AG542" s="226"/>
      <x:c r="AH542" s="226"/>
      <x:c r="AI542" s="226"/>
      <x:c r="AJ542" s="226"/>
      <x:c r="AK542" s="226"/>
    </x:row>
    <x:row r="543" spans="1:39" x14ac:dyDescent="0.3">
      <x:c r="B543" s="226"/>
      <x:c r="E543" s="272"/>
      <x:c r="F543" s="226"/>
      <x:c r="G543" s="226"/>
      <x:c r="H543" s="226"/>
      <x:c r="I543" s="226"/>
      <x:c r="J543" s="226"/>
      <x:c r="L543" s="226"/>
      <x:c r="M543" s="226"/>
      <x:c r="N543" s="226"/>
      <x:c r="O543" s="226"/>
      <x:c r="P543" s="226"/>
      <x:c r="Q543" s="226"/>
      <x:c r="R543" s="226"/>
      <x:c r="S543" s="226"/>
      <x:c r="T543" s="226"/>
      <x:c r="U543" s="226"/>
      <x:c r="V543" s="226"/>
      <x:c r="W543" s="226"/>
      <x:c r="X543" s="226"/>
      <x:c r="Y543" s="226"/>
      <x:c r="Z543" s="226"/>
      <x:c r="AA543" s="226"/>
      <x:c r="AB543" s="226"/>
      <x:c r="AC543" s="226"/>
      <x:c r="AD543" s="226"/>
      <x:c r="AE543" s="226"/>
      <x:c r="AF543" s="226"/>
      <x:c r="AG543" s="226"/>
      <x:c r="AH543" s="226"/>
      <x:c r="AI543" s="226"/>
      <x:c r="AJ543" s="226"/>
      <x:c r="AK543" s="226"/>
    </x:row>
    <x:row r="544" spans="1:39" x14ac:dyDescent="0.3">
      <x:c r="B544" s="226"/>
      <x:c r="E544" s="272"/>
      <x:c r="F544" s="226"/>
      <x:c r="G544" s="226"/>
      <x:c r="H544" s="226"/>
      <x:c r="I544" s="226"/>
      <x:c r="J544" s="226"/>
      <x:c r="L544" s="226"/>
      <x:c r="M544" s="226"/>
      <x:c r="N544" s="226"/>
      <x:c r="O544" s="226"/>
      <x:c r="P544" s="226"/>
      <x:c r="Q544" s="226"/>
      <x:c r="R544" s="226"/>
      <x:c r="S544" s="226"/>
      <x:c r="T544" s="226"/>
      <x:c r="U544" s="226"/>
      <x:c r="V544" s="226"/>
      <x:c r="W544" s="226"/>
      <x:c r="X544" s="226"/>
      <x:c r="Y544" s="226"/>
      <x:c r="Z544" s="226"/>
      <x:c r="AA544" s="226"/>
      <x:c r="AB544" s="226"/>
      <x:c r="AC544" s="226"/>
      <x:c r="AD544" s="226"/>
      <x:c r="AE544" s="226"/>
      <x:c r="AF544" s="226"/>
      <x:c r="AG544" s="226"/>
      <x:c r="AH544" s="226"/>
      <x:c r="AI544" s="226"/>
      <x:c r="AJ544" s="226"/>
      <x:c r="AK544" s="226"/>
    </x:row>
    <x:row r="545" spans="1:39" x14ac:dyDescent="0.3">
      <x:c r="B545" s="226"/>
      <x:c r="E545" s="272"/>
      <x:c r="F545" s="226"/>
      <x:c r="G545" s="226"/>
      <x:c r="H545" s="226"/>
      <x:c r="I545" s="226"/>
      <x:c r="J545" s="226"/>
      <x:c r="L545" s="226"/>
      <x:c r="M545" s="226"/>
      <x:c r="N545" s="226"/>
      <x:c r="O545" s="226"/>
      <x:c r="P545" s="226"/>
      <x:c r="Q545" s="226"/>
      <x:c r="R545" s="226"/>
      <x:c r="S545" s="226"/>
      <x:c r="T545" s="226"/>
      <x:c r="U545" s="226"/>
      <x:c r="V545" s="226"/>
      <x:c r="W545" s="226"/>
      <x:c r="X545" s="226"/>
      <x:c r="Y545" s="226"/>
      <x:c r="Z545" s="226"/>
      <x:c r="AA545" s="226"/>
      <x:c r="AB545" s="226"/>
      <x:c r="AC545" s="226"/>
      <x:c r="AD545" s="226"/>
      <x:c r="AE545" s="226"/>
      <x:c r="AF545" s="226"/>
      <x:c r="AG545" s="226"/>
      <x:c r="AH545" s="226"/>
      <x:c r="AI545" s="226"/>
      <x:c r="AJ545" s="226"/>
      <x:c r="AK545" s="226"/>
    </x:row>
    <x:row r="546" spans="1:39" x14ac:dyDescent="0.3">
      <x:c r="B546" s="226"/>
      <x:c r="E546" s="272"/>
      <x:c r="F546" s="226"/>
      <x:c r="G546" s="226"/>
      <x:c r="H546" s="226"/>
      <x:c r="I546" s="226"/>
      <x:c r="J546" s="226"/>
      <x:c r="L546" s="226"/>
      <x:c r="M546" s="226"/>
      <x:c r="N546" s="226"/>
      <x:c r="O546" s="226"/>
      <x:c r="P546" s="226"/>
      <x:c r="Q546" s="226"/>
      <x:c r="R546" s="226"/>
      <x:c r="S546" s="226"/>
      <x:c r="T546" s="226"/>
      <x:c r="U546" s="226"/>
      <x:c r="V546" s="226"/>
      <x:c r="W546" s="226"/>
      <x:c r="X546" s="226"/>
      <x:c r="Y546" s="226"/>
      <x:c r="Z546" s="226"/>
      <x:c r="AA546" s="226"/>
      <x:c r="AB546" s="226"/>
      <x:c r="AC546" s="226"/>
      <x:c r="AD546" s="226"/>
      <x:c r="AE546" s="226"/>
      <x:c r="AF546" s="226"/>
      <x:c r="AG546" s="226"/>
      <x:c r="AH546" s="226"/>
      <x:c r="AI546" s="226"/>
      <x:c r="AJ546" s="226"/>
      <x:c r="AK546" s="226"/>
    </x:row>
    <x:row r="547" spans="1:39" x14ac:dyDescent="0.3">
      <x:c r="B547" s="226"/>
      <x:c r="E547" s="272"/>
      <x:c r="F547" s="226"/>
      <x:c r="G547" s="226"/>
      <x:c r="H547" s="226"/>
      <x:c r="I547" s="226"/>
      <x:c r="J547" s="226"/>
      <x:c r="L547" s="226"/>
      <x:c r="M547" s="226"/>
      <x:c r="N547" s="226"/>
      <x:c r="O547" s="226"/>
      <x:c r="P547" s="226"/>
      <x:c r="Q547" s="226"/>
      <x:c r="R547" s="226"/>
      <x:c r="S547" s="226"/>
      <x:c r="T547" s="226"/>
      <x:c r="U547" s="226"/>
      <x:c r="V547" s="226"/>
      <x:c r="W547" s="226"/>
      <x:c r="X547" s="226"/>
      <x:c r="Y547" s="226"/>
      <x:c r="Z547" s="226"/>
      <x:c r="AA547" s="226"/>
      <x:c r="AB547" s="226"/>
      <x:c r="AC547" s="226"/>
      <x:c r="AD547" s="226"/>
      <x:c r="AE547" s="226"/>
      <x:c r="AF547" s="226"/>
      <x:c r="AG547" s="226"/>
      <x:c r="AH547" s="226"/>
      <x:c r="AI547" s="226"/>
      <x:c r="AJ547" s="226"/>
      <x:c r="AK547" s="226"/>
    </x:row>
    <x:row r="548" spans="1:39" x14ac:dyDescent="0.3">
      <x:c r="B548" s="226"/>
      <x:c r="E548" s="272"/>
      <x:c r="F548" s="226"/>
      <x:c r="G548" s="226"/>
      <x:c r="H548" s="226"/>
      <x:c r="I548" s="226"/>
      <x:c r="J548" s="226"/>
      <x:c r="L548" s="226"/>
      <x:c r="M548" s="226"/>
      <x:c r="N548" s="226"/>
      <x:c r="O548" s="226"/>
      <x:c r="P548" s="226"/>
      <x:c r="Q548" s="226"/>
      <x:c r="R548" s="226"/>
      <x:c r="S548" s="226"/>
      <x:c r="T548" s="226"/>
      <x:c r="U548" s="226"/>
      <x:c r="V548" s="226"/>
      <x:c r="W548" s="226"/>
      <x:c r="X548" s="226"/>
      <x:c r="Y548" s="226"/>
      <x:c r="Z548" s="226"/>
      <x:c r="AA548" s="226"/>
      <x:c r="AB548" s="226"/>
      <x:c r="AC548" s="226"/>
      <x:c r="AD548" s="226"/>
      <x:c r="AE548" s="226"/>
      <x:c r="AF548" s="226"/>
      <x:c r="AG548" s="226"/>
      <x:c r="AH548" s="226"/>
      <x:c r="AI548" s="226"/>
      <x:c r="AJ548" s="226"/>
      <x:c r="AK548" s="226"/>
    </x:row>
    <x:row r="549" spans="1:39" x14ac:dyDescent="0.3">
      <x:c r="B549" s="226"/>
      <x:c r="E549" s="272"/>
      <x:c r="F549" s="226"/>
      <x:c r="G549" s="226"/>
      <x:c r="H549" s="226"/>
      <x:c r="I549" s="226"/>
      <x:c r="J549" s="226"/>
      <x:c r="L549" s="226"/>
      <x:c r="M549" s="226"/>
      <x:c r="N549" s="226"/>
      <x:c r="O549" s="226"/>
      <x:c r="P549" s="226"/>
      <x:c r="Q549" s="226"/>
      <x:c r="R549" s="226"/>
      <x:c r="S549" s="226"/>
      <x:c r="T549" s="226"/>
      <x:c r="U549" s="226"/>
      <x:c r="V549" s="226"/>
      <x:c r="W549" s="226"/>
      <x:c r="X549" s="226"/>
      <x:c r="Y549" s="226"/>
      <x:c r="Z549" s="226"/>
      <x:c r="AA549" s="226"/>
      <x:c r="AB549" s="226"/>
      <x:c r="AC549" s="226"/>
      <x:c r="AD549" s="226"/>
      <x:c r="AE549" s="226"/>
      <x:c r="AF549" s="226"/>
      <x:c r="AG549" s="226"/>
      <x:c r="AH549" s="226"/>
      <x:c r="AI549" s="226"/>
      <x:c r="AJ549" s="226"/>
      <x:c r="AK549" s="226"/>
    </x:row>
    <x:row r="550" spans="1:39" x14ac:dyDescent="0.3">
      <x:c r="B550" s="226"/>
      <x:c r="E550" s="272"/>
      <x:c r="F550" s="226"/>
      <x:c r="G550" s="226"/>
      <x:c r="H550" s="226"/>
      <x:c r="I550" s="226"/>
      <x:c r="J550" s="226"/>
      <x:c r="L550" s="226"/>
      <x:c r="M550" s="226"/>
      <x:c r="N550" s="226"/>
      <x:c r="O550" s="226"/>
      <x:c r="P550" s="226"/>
      <x:c r="Q550" s="226"/>
      <x:c r="R550" s="226"/>
      <x:c r="S550" s="226"/>
      <x:c r="T550" s="226"/>
      <x:c r="U550" s="226"/>
      <x:c r="V550" s="226"/>
      <x:c r="W550" s="226"/>
      <x:c r="X550" s="226"/>
      <x:c r="Y550" s="226"/>
      <x:c r="Z550" s="226"/>
      <x:c r="AA550" s="226"/>
      <x:c r="AB550" s="226"/>
      <x:c r="AC550" s="226"/>
      <x:c r="AD550" s="226"/>
      <x:c r="AE550" s="226"/>
      <x:c r="AF550" s="226"/>
      <x:c r="AG550" s="226"/>
      <x:c r="AH550" s="226"/>
      <x:c r="AI550" s="226"/>
      <x:c r="AJ550" s="226"/>
      <x:c r="AK550" s="226"/>
    </x:row>
    <x:row r="551" spans="1:39" x14ac:dyDescent="0.3">
      <x:c r="B551" s="226"/>
      <x:c r="E551" s="272"/>
      <x:c r="F551" s="226"/>
      <x:c r="G551" s="226"/>
      <x:c r="H551" s="226"/>
      <x:c r="I551" s="226"/>
      <x:c r="J551" s="226"/>
      <x:c r="L551" s="226"/>
      <x:c r="M551" s="226"/>
      <x:c r="N551" s="226"/>
      <x:c r="O551" s="226"/>
      <x:c r="P551" s="226"/>
      <x:c r="Q551" s="226"/>
      <x:c r="R551" s="226"/>
      <x:c r="S551" s="226"/>
      <x:c r="T551" s="226"/>
      <x:c r="U551" s="226"/>
      <x:c r="V551" s="226"/>
      <x:c r="W551" s="226"/>
      <x:c r="X551" s="226"/>
      <x:c r="Y551" s="226"/>
      <x:c r="Z551" s="226"/>
      <x:c r="AA551" s="226"/>
      <x:c r="AB551" s="226"/>
      <x:c r="AC551" s="226"/>
      <x:c r="AD551" s="226"/>
      <x:c r="AE551" s="226"/>
      <x:c r="AF551" s="226"/>
      <x:c r="AG551" s="226"/>
      <x:c r="AH551" s="226"/>
      <x:c r="AI551" s="226"/>
      <x:c r="AJ551" s="226"/>
      <x:c r="AK551" s="226"/>
    </x:row>
    <x:row r="552" spans="1:39" x14ac:dyDescent="0.3">
      <x:c r="B552" s="226"/>
      <x:c r="E552" s="272"/>
      <x:c r="F552" s="226"/>
      <x:c r="G552" s="226"/>
      <x:c r="H552" s="226"/>
      <x:c r="I552" s="226"/>
      <x:c r="J552" s="226"/>
      <x:c r="L552" s="226"/>
      <x:c r="M552" s="226"/>
      <x:c r="N552" s="226"/>
      <x:c r="O552" s="226"/>
      <x:c r="P552" s="226"/>
      <x:c r="Q552" s="226"/>
      <x:c r="R552" s="226"/>
      <x:c r="S552" s="226"/>
      <x:c r="T552" s="226"/>
      <x:c r="U552" s="226"/>
      <x:c r="V552" s="226"/>
      <x:c r="W552" s="226"/>
      <x:c r="X552" s="226"/>
      <x:c r="Y552" s="226"/>
      <x:c r="Z552" s="226"/>
      <x:c r="AA552" s="226"/>
      <x:c r="AB552" s="226"/>
      <x:c r="AC552" s="226"/>
      <x:c r="AD552" s="226"/>
      <x:c r="AE552" s="226"/>
      <x:c r="AF552" s="226"/>
      <x:c r="AG552" s="226"/>
      <x:c r="AH552" s="226"/>
      <x:c r="AI552" s="226"/>
      <x:c r="AJ552" s="226"/>
      <x:c r="AK552" s="226"/>
    </x:row>
    <x:row r="553" spans="1:39" x14ac:dyDescent="0.3">
      <x:c r="B553" s="226"/>
      <x:c r="E553" s="272"/>
      <x:c r="F553" s="226"/>
      <x:c r="G553" s="226"/>
      <x:c r="H553" s="226"/>
      <x:c r="I553" s="226"/>
      <x:c r="J553" s="226"/>
      <x:c r="L553" s="226"/>
      <x:c r="M553" s="226"/>
      <x:c r="N553" s="226"/>
      <x:c r="O553" s="226"/>
      <x:c r="P553" s="226"/>
      <x:c r="Q553" s="226"/>
      <x:c r="R553" s="226"/>
      <x:c r="S553" s="226"/>
      <x:c r="T553" s="226"/>
      <x:c r="U553" s="226"/>
      <x:c r="V553" s="226"/>
      <x:c r="W553" s="226"/>
      <x:c r="X553" s="226"/>
      <x:c r="Y553" s="226"/>
      <x:c r="Z553" s="226"/>
      <x:c r="AA553" s="226"/>
      <x:c r="AB553" s="226"/>
      <x:c r="AC553" s="226"/>
      <x:c r="AD553" s="226"/>
      <x:c r="AE553" s="226"/>
      <x:c r="AF553" s="226"/>
      <x:c r="AG553" s="226"/>
      <x:c r="AH553" s="226"/>
      <x:c r="AI553" s="226"/>
      <x:c r="AJ553" s="226"/>
      <x:c r="AK553" s="226"/>
    </x:row>
    <x:row r="554" spans="1:39" x14ac:dyDescent="0.3">
      <x:c r="B554" s="226"/>
      <x:c r="E554" s="272"/>
      <x:c r="F554" s="226"/>
      <x:c r="G554" s="226"/>
      <x:c r="H554" s="226"/>
      <x:c r="I554" s="226"/>
      <x:c r="J554" s="226"/>
      <x:c r="L554" s="226"/>
      <x:c r="M554" s="226"/>
      <x:c r="N554" s="226"/>
      <x:c r="O554" s="226"/>
      <x:c r="P554" s="226"/>
      <x:c r="Q554" s="226"/>
      <x:c r="R554" s="226"/>
      <x:c r="S554" s="226"/>
      <x:c r="T554" s="226"/>
      <x:c r="U554" s="226"/>
      <x:c r="V554" s="226"/>
      <x:c r="W554" s="226"/>
      <x:c r="X554" s="226"/>
      <x:c r="Y554" s="226"/>
      <x:c r="Z554" s="226"/>
      <x:c r="AA554" s="226"/>
      <x:c r="AB554" s="226"/>
      <x:c r="AC554" s="226"/>
      <x:c r="AD554" s="226"/>
      <x:c r="AE554" s="226"/>
      <x:c r="AF554" s="226"/>
      <x:c r="AG554" s="226"/>
      <x:c r="AH554" s="226"/>
      <x:c r="AI554" s="226"/>
      <x:c r="AJ554" s="226"/>
      <x:c r="AK554" s="226"/>
    </x:row>
    <x:row r="555" spans="1:39" x14ac:dyDescent="0.3">
      <x:c r="B555" s="226"/>
      <x:c r="E555" s="272"/>
      <x:c r="F555" s="226"/>
      <x:c r="G555" s="226"/>
      <x:c r="H555" s="226"/>
      <x:c r="I555" s="226"/>
      <x:c r="J555" s="226"/>
      <x:c r="L555" s="226"/>
      <x:c r="M555" s="226"/>
      <x:c r="N555" s="226"/>
      <x:c r="O555" s="226"/>
      <x:c r="P555" s="226"/>
      <x:c r="Q555" s="226"/>
      <x:c r="R555" s="226"/>
      <x:c r="S555" s="226"/>
      <x:c r="T555" s="226"/>
      <x:c r="U555" s="226"/>
      <x:c r="V555" s="226"/>
      <x:c r="W555" s="226"/>
      <x:c r="X555" s="226"/>
      <x:c r="Y555" s="226"/>
      <x:c r="Z555" s="226"/>
      <x:c r="AA555" s="226"/>
      <x:c r="AB555" s="226"/>
      <x:c r="AC555" s="226"/>
      <x:c r="AD555" s="226"/>
      <x:c r="AE555" s="226"/>
      <x:c r="AF555" s="226"/>
      <x:c r="AG555" s="226"/>
      <x:c r="AH555" s="226"/>
      <x:c r="AI555" s="226"/>
      <x:c r="AJ555" s="226"/>
      <x:c r="AK555" s="226"/>
    </x:row>
    <x:row r="556" spans="1:39" x14ac:dyDescent="0.3">
      <x:c r="B556" s="226"/>
      <x:c r="E556" s="272"/>
      <x:c r="F556" s="226"/>
      <x:c r="G556" s="226"/>
      <x:c r="H556" s="226"/>
      <x:c r="I556" s="226"/>
      <x:c r="J556" s="226"/>
      <x:c r="L556" s="226"/>
      <x:c r="M556" s="226"/>
      <x:c r="N556" s="226"/>
      <x:c r="O556" s="226"/>
      <x:c r="P556" s="226"/>
      <x:c r="Q556" s="226"/>
      <x:c r="R556" s="226"/>
      <x:c r="S556" s="226"/>
      <x:c r="T556" s="226"/>
      <x:c r="U556" s="226"/>
      <x:c r="V556" s="226"/>
      <x:c r="W556" s="226"/>
      <x:c r="X556" s="226"/>
      <x:c r="Y556" s="226"/>
      <x:c r="Z556" s="226"/>
      <x:c r="AA556" s="226"/>
      <x:c r="AB556" s="226"/>
      <x:c r="AC556" s="226"/>
      <x:c r="AD556" s="226"/>
      <x:c r="AE556" s="226"/>
      <x:c r="AF556" s="226"/>
      <x:c r="AG556" s="226"/>
      <x:c r="AH556" s="226"/>
      <x:c r="AI556" s="226"/>
      <x:c r="AJ556" s="226"/>
      <x:c r="AK556" s="226"/>
    </x:row>
    <x:row r="557" spans="1:39" x14ac:dyDescent="0.3">
      <x:c r="B557" s="226"/>
      <x:c r="E557" s="272"/>
      <x:c r="F557" s="226"/>
      <x:c r="G557" s="226"/>
      <x:c r="H557" s="226"/>
      <x:c r="I557" s="226"/>
      <x:c r="J557" s="226"/>
      <x:c r="L557" s="226"/>
      <x:c r="M557" s="226"/>
      <x:c r="N557" s="226"/>
      <x:c r="O557" s="226"/>
      <x:c r="P557" s="226"/>
      <x:c r="Q557" s="226"/>
      <x:c r="R557" s="226"/>
      <x:c r="S557" s="226"/>
      <x:c r="T557" s="226"/>
      <x:c r="U557" s="226"/>
      <x:c r="V557" s="226"/>
      <x:c r="W557" s="226"/>
      <x:c r="X557" s="226"/>
      <x:c r="Y557" s="226"/>
      <x:c r="Z557" s="226"/>
      <x:c r="AA557" s="226"/>
      <x:c r="AB557" s="226"/>
      <x:c r="AC557" s="226"/>
      <x:c r="AD557" s="226"/>
      <x:c r="AE557" s="226"/>
      <x:c r="AF557" s="226"/>
      <x:c r="AG557" s="226"/>
      <x:c r="AH557" s="226"/>
      <x:c r="AI557" s="226"/>
      <x:c r="AJ557" s="226"/>
      <x:c r="AK557" s="226"/>
    </x:row>
    <x:row r="558" spans="1:39" x14ac:dyDescent="0.3">
      <x:c r="B558" s="226"/>
      <x:c r="E558" s="272"/>
      <x:c r="F558" s="226"/>
      <x:c r="G558" s="226"/>
      <x:c r="H558" s="226"/>
      <x:c r="I558" s="226"/>
      <x:c r="J558" s="226"/>
      <x:c r="L558" s="226"/>
      <x:c r="M558" s="226"/>
      <x:c r="N558" s="226"/>
      <x:c r="O558" s="226"/>
      <x:c r="P558" s="226"/>
      <x:c r="Q558" s="226"/>
      <x:c r="R558" s="226"/>
      <x:c r="S558" s="226"/>
      <x:c r="T558" s="226"/>
      <x:c r="U558" s="226"/>
      <x:c r="V558" s="226"/>
      <x:c r="W558" s="226"/>
      <x:c r="X558" s="226"/>
      <x:c r="Y558" s="226"/>
      <x:c r="Z558" s="226"/>
      <x:c r="AA558" s="226"/>
      <x:c r="AB558" s="226"/>
      <x:c r="AC558" s="226"/>
      <x:c r="AD558" s="226"/>
      <x:c r="AE558" s="226"/>
      <x:c r="AF558" s="226"/>
      <x:c r="AG558" s="226"/>
      <x:c r="AH558" s="226"/>
      <x:c r="AI558" s="226"/>
      <x:c r="AJ558" s="226"/>
      <x:c r="AK558" s="226"/>
    </x:row>
    <x:row r="559" spans="1:39" x14ac:dyDescent="0.3">
      <x:c r="B559" s="226"/>
      <x:c r="E559" s="272"/>
      <x:c r="F559" s="226"/>
      <x:c r="G559" s="226"/>
      <x:c r="H559" s="226"/>
      <x:c r="I559" s="226"/>
      <x:c r="J559" s="226"/>
      <x:c r="L559" s="226"/>
      <x:c r="M559" s="226"/>
      <x:c r="N559" s="226"/>
      <x:c r="O559" s="226"/>
      <x:c r="P559" s="226"/>
      <x:c r="Q559" s="226"/>
      <x:c r="R559" s="226"/>
      <x:c r="S559" s="226"/>
      <x:c r="T559" s="226"/>
      <x:c r="U559" s="226"/>
      <x:c r="V559" s="226"/>
      <x:c r="W559" s="226"/>
      <x:c r="X559" s="226"/>
      <x:c r="Y559" s="226"/>
      <x:c r="Z559" s="226"/>
      <x:c r="AA559" s="226"/>
      <x:c r="AB559" s="226"/>
      <x:c r="AC559" s="226"/>
      <x:c r="AD559" s="226"/>
      <x:c r="AE559" s="226"/>
      <x:c r="AF559" s="226"/>
      <x:c r="AG559" s="226"/>
      <x:c r="AH559" s="226"/>
      <x:c r="AI559" s="226"/>
      <x:c r="AJ559" s="226"/>
      <x:c r="AK559" s="226"/>
    </x:row>
    <x:row r="560" spans="1:39" x14ac:dyDescent="0.3">
      <x:c r="B560" s="226"/>
      <x:c r="E560" s="272"/>
      <x:c r="F560" s="226"/>
      <x:c r="G560" s="226"/>
      <x:c r="H560" s="226"/>
      <x:c r="I560" s="226"/>
      <x:c r="J560" s="226"/>
      <x:c r="L560" s="226"/>
      <x:c r="M560" s="226"/>
      <x:c r="N560" s="226"/>
      <x:c r="O560" s="226"/>
      <x:c r="P560" s="226"/>
      <x:c r="Q560" s="226"/>
      <x:c r="R560" s="226"/>
      <x:c r="S560" s="226"/>
      <x:c r="T560" s="226"/>
      <x:c r="U560" s="226"/>
      <x:c r="V560" s="226"/>
      <x:c r="W560" s="226"/>
      <x:c r="X560" s="226"/>
      <x:c r="Y560" s="226"/>
      <x:c r="Z560" s="226"/>
      <x:c r="AA560" s="226"/>
      <x:c r="AB560" s="226"/>
      <x:c r="AC560" s="226"/>
      <x:c r="AD560" s="226"/>
      <x:c r="AE560" s="226"/>
      <x:c r="AF560" s="226"/>
      <x:c r="AG560" s="226"/>
      <x:c r="AH560" s="226"/>
      <x:c r="AI560" s="226"/>
      <x:c r="AJ560" s="226"/>
      <x:c r="AK560" s="226"/>
    </x:row>
    <x:row r="561" spans="1:39" x14ac:dyDescent="0.3">
      <x:c r="B561" s="226"/>
      <x:c r="E561" s="272"/>
      <x:c r="F561" s="226"/>
      <x:c r="G561" s="226"/>
      <x:c r="H561" s="226"/>
      <x:c r="I561" s="226"/>
      <x:c r="J561" s="226"/>
      <x:c r="L561" s="226"/>
      <x:c r="M561" s="226"/>
      <x:c r="N561" s="226"/>
      <x:c r="O561" s="226"/>
      <x:c r="P561" s="226"/>
      <x:c r="Q561" s="226"/>
      <x:c r="R561" s="226"/>
      <x:c r="S561" s="226"/>
      <x:c r="T561" s="226"/>
      <x:c r="U561" s="226"/>
      <x:c r="V561" s="226"/>
      <x:c r="W561" s="226"/>
      <x:c r="X561" s="226"/>
      <x:c r="Y561" s="226"/>
      <x:c r="Z561" s="226"/>
      <x:c r="AA561" s="226"/>
      <x:c r="AB561" s="226"/>
      <x:c r="AC561" s="226"/>
      <x:c r="AD561" s="226"/>
      <x:c r="AE561" s="226"/>
      <x:c r="AF561" s="226"/>
      <x:c r="AG561" s="226"/>
      <x:c r="AH561" s="226"/>
      <x:c r="AI561" s="226"/>
      <x:c r="AJ561" s="226"/>
      <x:c r="AK561" s="226"/>
    </x:row>
    <x:row r="562" spans="1:39" x14ac:dyDescent="0.3">
      <x:c r="B562" s="226"/>
      <x:c r="E562" s="272"/>
      <x:c r="F562" s="226"/>
      <x:c r="G562" s="226"/>
      <x:c r="H562" s="226"/>
      <x:c r="I562" s="226"/>
      <x:c r="J562" s="226"/>
      <x:c r="L562" s="226"/>
      <x:c r="M562" s="226"/>
      <x:c r="N562" s="226"/>
      <x:c r="O562" s="226"/>
      <x:c r="P562" s="226"/>
      <x:c r="Q562" s="226"/>
      <x:c r="R562" s="226"/>
      <x:c r="S562" s="226"/>
      <x:c r="T562" s="226"/>
      <x:c r="U562" s="226"/>
      <x:c r="V562" s="226"/>
      <x:c r="W562" s="226"/>
      <x:c r="X562" s="226"/>
      <x:c r="Y562" s="226"/>
      <x:c r="Z562" s="226"/>
      <x:c r="AA562" s="226"/>
      <x:c r="AB562" s="226"/>
      <x:c r="AC562" s="226"/>
      <x:c r="AD562" s="226"/>
      <x:c r="AE562" s="226"/>
      <x:c r="AF562" s="226"/>
      <x:c r="AG562" s="226"/>
      <x:c r="AH562" s="226"/>
      <x:c r="AI562" s="226"/>
      <x:c r="AJ562" s="226"/>
      <x:c r="AK562" s="226"/>
    </x:row>
    <x:row r="563" spans="1:39" x14ac:dyDescent="0.3">
      <x:c r="B563" s="226"/>
      <x:c r="E563" s="272"/>
      <x:c r="F563" s="226"/>
      <x:c r="G563" s="226"/>
      <x:c r="H563" s="226"/>
      <x:c r="I563" s="226"/>
      <x:c r="J563" s="226"/>
      <x:c r="L563" s="226"/>
      <x:c r="M563" s="226"/>
      <x:c r="N563" s="226"/>
      <x:c r="O563" s="226"/>
      <x:c r="P563" s="226"/>
      <x:c r="Q563" s="226"/>
      <x:c r="R563" s="226"/>
      <x:c r="S563" s="226"/>
      <x:c r="T563" s="226"/>
      <x:c r="U563" s="226"/>
      <x:c r="V563" s="226"/>
      <x:c r="W563" s="226"/>
      <x:c r="X563" s="226"/>
      <x:c r="Y563" s="226"/>
      <x:c r="Z563" s="226"/>
      <x:c r="AA563" s="226"/>
      <x:c r="AB563" s="226"/>
      <x:c r="AC563" s="226"/>
      <x:c r="AD563" s="226"/>
      <x:c r="AE563" s="226"/>
      <x:c r="AF563" s="226"/>
      <x:c r="AG563" s="226"/>
      <x:c r="AH563" s="226"/>
      <x:c r="AI563" s="226"/>
      <x:c r="AJ563" s="226"/>
      <x:c r="AK563" s="226"/>
    </x:row>
    <x:row r="564" spans="1:39" x14ac:dyDescent="0.3">
      <x:c r="B564" s="226"/>
      <x:c r="E564" s="272"/>
      <x:c r="F564" s="226"/>
      <x:c r="G564" s="226"/>
      <x:c r="H564" s="226"/>
      <x:c r="I564" s="226"/>
      <x:c r="J564" s="226"/>
      <x:c r="L564" s="226"/>
      <x:c r="M564" s="226"/>
      <x:c r="N564" s="226"/>
      <x:c r="O564" s="226"/>
      <x:c r="P564" s="226"/>
      <x:c r="Q564" s="226"/>
      <x:c r="R564" s="226"/>
      <x:c r="S564" s="226"/>
      <x:c r="T564" s="226"/>
      <x:c r="U564" s="226"/>
      <x:c r="V564" s="226"/>
      <x:c r="W564" s="226"/>
      <x:c r="X564" s="226"/>
      <x:c r="Y564" s="226"/>
      <x:c r="Z564" s="226"/>
      <x:c r="AA564" s="226"/>
      <x:c r="AB564" s="226"/>
      <x:c r="AC564" s="226"/>
      <x:c r="AD564" s="226"/>
      <x:c r="AE564" s="226"/>
      <x:c r="AF564" s="226"/>
      <x:c r="AG564" s="226"/>
      <x:c r="AH564" s="226"/>
      <x:c r="AI564" s="226"/>
      <x:c r="AJ564" s="226"/>
      <x:c r="AK564" s="226"/>
    </x:row>
    <x:row r="565" spans="1:39" x14ac:dyDescent="0.3">
      <x:c r="B565" s="226"/>
      <x:c r="E565" s="272"/>
      <x:c r="F565" s="226"/>
      <x:c r="G565" s="226"/>
      <x:c r="H565" s="226"/>
      <x:c r="I565" s="226"/>
      <x:c r="J565" s="226"/>
      <x:c r="L565" s="226"/>
      <x:c r="M565" s="226"/>
      <x:c r="N565" s="226"/>
      <x:c r="O565" s="226"/>
      <x:c r="P565" s="226"/>
      <x:c r="Q565" s="226"/>
      <x:c r="R565" s="226"/>
      <x:c r="S565" s="226"/>
      <x:c r="T565" s="226"/>
      <x:c r="U565" s="226"/>
      <x:c r="V565" s="226"/>
      <x:c r="W565" s="226"/>
      <x:c r="X565" s="226"/>
      <x:c r="Y565" s="226"/>
      <x:c r="Z565" s="226"/>
      <x:c r="AA565" s="226"/>
      <x:c r="AB565" s="226"/>
      <x:c r="AC565" s="226"/>
      <x:c r="AD565" s="226"/>
      <x:c r="AE565" s="226"/>
      <x:c r="AF565" s="226"/>
      <x:c r="AG565" s="226"/>
      <x:c r="AH565" s="226"/>
      <x:c r="AI565" s="226"/>
      <x:c r="AJ565" s="226"/>
      <x:c r="AK565" s="226"/>
    </x:row>
    <x:row r="566" spans="1:39" x14ac:dyDescent="0.3">
      <x:c r="B566" s="226"/>
      <x:c r="E566" s="272"/>
      <x:c r="F566" s="226"/>
      <x:c r="G566" s="226"/>
      <x:c r="H566" s="226"/>
      <x:c r="I566" s="226"/>
      <x:c r="J566" s="226"/>
      <x:c r="L566" s="226"/>
      <x:c r="M566" s="226"/>
      <x:c r="N566" s="226"/>
      <x:c r="O566" s="226"/>
      <x:c r="P566" s="226"/>
      <x:c r="Q566" s="226"/>
      <x:c r="R566" s="226"/>
      <x:c r="S566" s="226"/>
      <x:c r="T566" s="226"/>
      <x:c r="U566" s="226"/>
      <x:c r="V566" s="226"/>
      <x:c r="W566" s="226"/>
      <x:c r="X566" s="226"/>
      <x:c r="Y566" s="226"/>
      <x:c r="Z566" s="226"/>
      <x:c r="AA566" s="226"/>
      <x:c r="AB566" s="226"/>
      <x:c r="AC566" s="226"/>
      <x:c r="AD566" s="226"/>
      <x:c r="AE566" s="226"/>
      <x:c r="AF566" s="226"/>
      <x:c r="AG566" s="226"/>
      <x:c r="AH566" s="226"/>
      <x:c r="AI566" s="226"/>
      <x:c r="AJ566" s="226"/>
      <x:c r="AK566" s="226"/>
    </x:row>
    <x:row r="567" spans="1:39" x14ac:dyDescent="0.3">
      <x:c r="B567" s="226"/>
      <x:c r="E567" s="272"/>
      <x:c r="F567" s="226"/>
      <x:c r="G567" s="226"/>
      <x:c r="H567" s="226"/>
      <x:c r="I567" s="226"/>
      <x:c r="J567" s="226"/>
      <x:c r="L567" s="226"/>
      <x:c r="M567" s="226"/>
      <x:c r="N567" s="226"/>
      <x:c r="O567" s="226"/>
      <x:c r="P567" s="226"/>
      <x:c r="Q567" s="226"/>
      <x:c r="R567" s="226"/>
      <x:c r="S567" s="226"/>
      <x:c r="T567" s="226"/>
      <x:c r="U567" s="226"/>
      <x:c r="V567" s="226"/>
      <x:c r="W567" s="226"/>
      <x:c r="X567" s="226"/>
      <x:c r="Y567" s="226"/>
      <x:c r="Z567" s="226"/>
      <x:c r="AA567" s="226"/>
      <x:c r="AB567" s="226"/>
      <x:c r="AC567" s="226"/>
      <x:c r="AD567" s="226"/>
      <x:c r="AE567" s="226"/>
      <x:c r="AF567" s="226"/>
      <x:c r="AG567" s="226"/>
      <x:c r="AH567" s="226"/>
      <x:c r="AI567" s="226"/>
      <x:c r="AJ567" s="226"/>
      <x:c r="AK567" s="226"/>
    </x:row>
    <x:row r="568" spans="1:39" x14ac:dyDescent="0.3">
      <x:c r="B568" s="226"/>
      <x:c r="E568" s="272"/>
      <x:c r="F568" s="226"/>
      <x:c r="G568" s="226"/>
      <x:c r="H568" s="226"/>
      <x:c r="I568" s="226"/>
      <x:c r="J568" s="226"/>
      <x:c r="L568" s="226"/>
      <x:c r="M568" s="226"/>
      <x:c r="N568" s="226"/>
      <x:c r="O568" s="226"/>
      <x:c r="P568" s="226"/>
      <x:c r="Q568" s="226"/>
      <x:c r="R568" s="226"/>
      <x:c r="S568" s="226"/>
      <x:c r="T568" s="226"/>
      <x:c r="U568" s="226"/>
      <x:c r="V568" s="226"/>
      <x:c r="W568" s="226"/>
      <x:c r="X568" s="226"/>
      <x:c r="Y568" s="226"/>
      <x:c r="Z568" s="226"/>
      <x:c r="AA568" s="226"/>
      <x:c r="AB568" s="226"/>
      <x:c r="AC568" s="226"/>
      <x:c r="AD568" s="226"/>
      <x:c r="AE568" s="226"/>
      <x:c r="AF568" s="226"/>
      <x:c r="AG568" s="226"/>
      <x:c r="AH568" s="226"/>
      <x:c r="AI568" s="226"/>
      <x:c r="AJ568" s="226"/>
      <x:c r="AK568" s="226"/>
    </x:row>
    <x:row r="569" spans="1:39" x14ac:dyDescent="0.3">
      <x:c r="B569" s="226"/>
      <x:c r="E569" s="272"/>
      <x:c r="F569" s="226"/>
      <x:c r="G569" s="226"/>
      <x:c r="H569" s="226"/>
      <x:c r="I569" s="226"/>
      <x:c r="J569" s="226"/>
      <x:c r="L569" s="226"/>
      <x:c r="M569" s="226"/>
      <x:c r="N569" s="226"/>
      <x:c r="O569" s="226"/>
      <x:c r="P569" s="226"/>
      <x:c r="Q569" s="226"/>
      <x:c r="R569" s="226"/>
      <x:c r="S569" s="226"/>
      <x:c r="T569" s="226"/>
      <x:c r="U569" s="226"/>
      <x:c r="V569" s="226"/>
      <x:c r="W569" s="226"/>
      <x:c r="X569" s="226"/>
      <x:c r="Y569" s="226"/>
      <x:c r="Z569" s="226"/>
      <x:c r="AA569" s="226"/>
      <x:c r="AB569" s="226"/>
      <x:c r="AC569" s="226"/>
      <x:c r="AD569" s="226"/>
      <x:c r="AE569" s="226"/>
      <x:c r="AF569" s="226"/>
      <x:c r="AG569" s="226"/>
      <x:c r="AH569" s="226"/>
      <x:c r="AI569" s="226"/>
      <x:c r="AJ569" s="226"/>
      <x:c r="AK569" s="226"/>
    </x:row>
    <x:row r="570" spans="1:39" x14ac:dyDescent="0.3">
      <x:c r="B570" s="226"/>
      <x:c r="E570" s="272"/>
      <x:c r="F570" s="226"/>
      <x:c r="G570" s="226"/>
      <x:c r="H570" s="226"/>
      <x:c r="I570" s="226"/>
      <x:c r="J570" s="226"/>
      <x:c r="L570" s="226"/>
      <x:c r="M570" s="226"/>
      <x:c r="N570" s="226"/>
      <x:c r="O570" s="226"/>
      <x:c r="P570" s="226"/>
      <x:c r="Q570" s="226"/>
      <x:c r="R570" s="226"/>
      <x:c r="S570" s="226"/>
      <x:c r="T570" s="226"/>
      <x:c r="U570" s="226"/>
      <x:c r="V570" s="226"/>
      <x:c r="W570" s="226"/>
      <x:c r="X570" s="226"/>
      <x:c r="Y570" s="226"/>
      <x:c r="Z570" s="226"/>
      <x:c r="AA570" s="226"/>
      <x:c r="AB570" s="226"/>
      <x:c r="AC570" s="226"/>
      <x:c r="AD570" s="226"/>
      <x:c r="AE570" s="226"/>
      <x:c r="AF570" s="226"/>
      <x:c r="AG570" s="226"/>
      <x:c r="AH570" s="226"/>
      <x:c r="AI570" s="226"/>
      <x:c r="AJ570" s="226"/>
      <x:c r="AK570" s="226"/>
    </x:row>
    <x:row r="571" spans="1:39" x14ac:dyDescent="0.3">
      <x:c r="B571" s="226"/>
      <x:c r="E571" s="272"/>
      <x:c r="F571" s="226"/>
      <x:c r="G571" s="226"/>
      <x:c r="H571" s="226"/>
      <x:c r="I571" s="226"/>
      <x:c r="J571" s="226"/>
      <x:c r="L571" s="226"/>
      <x:c r="M571" s="226"/>
      <x:c r="N571" s="226"/>
      <x:c r="O571" s="226"/>
      <x:c r="P571" s="226"/>
      <x:c r="Q571" s="226"/>
      <x:c r="R571" s="226"/>
      <x:c r="S571" s="226"/>
      <x:c r="T571" s="226"/>
      <x:c r="U571" s="226"/>
      <x:c r="V571" s="226"/>
      <x:c r="W571" s="226"/>
      <x:c r="X571" s="226"/>
      <x:c r="Y571" s="226"/>
      <x:c r="Z571" s="226"/>
      <x:c r="AA571" s="226"/>
      <x:c r="AB571" s="226"/>
      <x:c r="AC571" s="226"/>
      <x:c r="AD571" s="226"/>
      <x:c r="AE571" s="226"/>
      <x:c r="AF571" s="226"/>
      <x:c r="AG571" s="226"/>
      <x:c r="AH571" s="226"/>
      <x:c r="AI571" s="226"/>
      <x:c r="AJ571" s="226"/>
      <x:c r="AK571" s="226"/>
    </x:row>
    <x:row r="572" spans="1:39" x14ac:dyDescent="0.3">
      <x:c r="B572" s="226"/>
      <x:c r="E572" s="272"/>
      <x:c r="F572" s="226"/>
      <x:c r="G572" s="226"/>
      <x:c r="H572" s="226"/>
      <x:c r="I572" s="226"/>
      <x:c r="J572" s="226"/>
      <x:c r="L572" s="226"/>
      <x:c r="M572" s="226"/>
      <x:c r="N572" s="226"/>
      <x:c r="O572" s="226"/>
      <x:c r="P572" s="226"/>
      <x:c r="Q572" s="226"/>
      <x:c r="R572" s="226"/>
      <x:c r="S572" s="226"/>
      <x:c r="T572" s="226"/>
      <x:c r="U572" s="226"/>
      <x:c r="V572" s="226"/>
      <x:c r="W572" s="226"/>
      <x:c r="X572" s="226"/>
      <x:c r="Y572" s="226"/>
      <x:c r="Z572" s="226"/>
      <x:c r="AA572" s="226"/>
      <x:c r="AB572" s="226"/>
      <x:c r="AC572" s="226"/>
      <x:c r="AD572" s="226"/>
      <x:c r="AE572" s="226"/>
      <x:c r="AF572" s="226"/>
      <x:c r="AG572" s="226"/>
      <x:c r="AH572" s="226"/>
      <x:c r="AI572" s="226"/>
      <x:c r="AJ572" s="226"/>
      <x:c r="AK572" s="226"/>
    </x:row>
    <x:row r="573" spans="1:39" x14ac:dyDescent="0.3">
      <x:c r="B573" s="226"/>
      <x:c r="E573" s="272"/>
      <x:c r="F573" s="226"/>
      <x:c r="G573" s="226"/>
      <x:c r="H573" s="226"/>
      <x:c r="I573" s="226"/>
      <x:c r="J573" s="226"/>
      <x:c r="L573" s="226"/>
      <x:c r="M573" s="226"/>
      <x:c r="N573" s="226"/>
      <x:c r="O573" s="226"/>
      <x:c r="P573" s="226"/>
      <x:c r="Q573" s="226"/>
      <x:c r="R573" s="226"/>
      <x:c r="S573" s="226"/>
      <x:c r="T573" s="226"/>
      <x:c r="U573" s="226"/>
      <x:c r="V573" s="226"/>
      <x:c r="W573" s="226"/>
      <x:c r="X573" s="226"/>
      <x:c r="Y573" s="226"/>
      <x:c r="Z573" s="226"/>
      <x:c r="AA573" s="226"/>
      <x:c r="AB573" s="226"/>
      <x:c r="AC573" s="226"/>
      <x:c r="AD573" s="226"/>
      <x:c r="AE573" s="226"/>
      <x:c r="AF573" s="226"/>
      <x:c r="AG573" s="226"/>
      <x:c r="AH573" s="226"/>
      <x:c r="AI573" s="226"/>
      <x:c r="AJ573" s="226"/>
      <x:c r="AK573" s="226"/>
    </x:row>
    <x:row r="574" spans="1:39" x14ac:dyDescent="0.3">
      <x:c r="B574" s="226"/>
      <x:c r="E574" s="272"/>
      <x:c r="F574" s="226"/>
      <x:c r="G574" s="226"/>
      <x:c r="H574" s="226"/>
      <x:c r="I574" s="226"/>
      <x:c r="J574" s="226"/>
      <x:c r="L574" s="226"/>
      <x:c r="M574" s="226"/>
      <x:c r="N574" s="226"/>
      <x:c r="O574" s="226"/>
      <x:c r="P574" s="226"/>
      <x:c r="Q574" s="226"/>
      <x:c r="R574" s="226"/>
      <x:c r="S574" s="226"/>
      <x:c r="T574" s="226"/>
      <x:c r="U574" s="226"/>
      <x:c r="V574" s="226"/>
      <x:c r="W574" s="226"/>
      <x:c r="X574" s="226"/>
      <x:c r="Y574" s="226"/>
      <x:c r="Z574" s="226"/>
      <x:c r="AA574" s="226"/>
      <x:c r="AB574" s="226"/>
      <x:c r="AC574" s="226"/>
      <x:c r="AD574" s="226"/>
      <x:c r="AE574" s="226"/>
      <x:c r="AF574" s="226"/>
      <x:c r="AG574" s="226"/>
      <x:c r="AH574" s="226"/>
      <x:c r="AI574" s="226"/>
      <x:c r="AJ574" s="226"/>
      <x:c r="AK574" s="226"/>
    </x:row>
    <x:row r="575" spans="1:39" x14ac:dyDescent="0.3">
      <x:c r="B575" s="226"/>
      <x:c r="E575" s="272"/>
      <x:c r="F575" s="226"/>
      <x:c r="G575" s="226"/>
      <x:c r="H575" s="226"/>
      <x:c r="I575" s="226"/>
      <x:c r="J575" s="226"/>
      <x:c r="L575" s="226"/>
      <x:c r="M575" s="226"/>
      <x:c r="N575" s="226"/>
      <x:c r="O575" s="226"/>
      <x:c r="P575" s="226"/>
      <x:c r="Q575" s="226"/>
      <x:c r="R575" s="226"/>
      <x:c r="S575" s="226"/>
      <x:c r="T575" s="226"/>
      <x:c r="U575" s="226"/>
      <x:c r="V575" s="226"/>
      <x:c r="W575" s="226"/>
      <x:c r="X575" s="226"/>
      <x:c r="Y575" s="226"/>
      <x:c r="Z575" s="226"/>
      <x:c r="AA575" s="226"/>
      <x:c r="AB575" s="226"/>
      <x:c r="AC575" s="226"/>
      <x:c r="AD575" s="226"/>
      <x:c r="AE575" s="226"/>
      <x:c r="AF575" s="226"/>
      <x:c r="AG575" s="226"/>
      <x:c r="AH575" s="226"/>
      <x:c r="AI575" s="226"/>
      <x:c r="AJ575" s="226"/>
      <x:c r="AK575" s="226"/>
    </x:row>
    <x:row r="576" spans="1:39" x14ac:dyDescent="0.3">
      <x:c r="B576" s="226"/>
      <x:c r="E576" s="272"/>
      <x:c r="F576" s="226"/>
      <x:c r="G576" s="226"/>
      <x:c r="H576" s="226"/>
      <x:c r="I576" s="226"/>
      <x:c r="J576" s="226"/>
      <x:c r="L576" s="226"/>
      <x:c r="M576" s="226"/>
      <x:c r="N576" s="226"/>
      <x:c r="O576" s="226"/>
      <x:c r="P576" s="226"/>
      <x:c r="Q576" s="226"/>
      <x:c r="R576" s="226"/>
      <x:c r="S576" s="226"/>
      <x:c r="T576" s="226"/>
      <x:c r="U576" s="226"/>
      <x:c r="V576" s="226"/>
      <x:c r="W576" s="226"/>
      <x:c r="X576" s="226"/>
      <x:c r="Y576" s="226"/>
      <x:c r="Z576" s="226"/>
      <x:c r="AA576" s="226"/>
      <x:c r="AB576" s="226"/>
      <x:c r="AC576" s="226"/>
      <x:c r="AD576" s="226"/>
      <x:c r="AE576" s="226"/>
      <x:c r="AF576" s="226"/>
      <x:c r="AG576" s="226"/>
      <x:c r="AH576" s="226"/>
      <x:c r="AI576" s="226"/>
      <x:c r="AJ576" s="226"/>
      <x:c r="AK576" s="226"/>
    </x:row>
    <x:row r="577" spans="1:39" x14ac:dyDescent="0.3">
      <x:c r="B577" s="226"/>
      <x:c r="E577" s="272"/>
      <x:c r="F577" s="226"/>
      <x:c r="G577" s="226"/>
      <x:c r="H577" s="226"/>
      <x:c r="I577" s="226"/>
      <x:c r="J577" s="226"/>
      <x:c r="L577" s="226"/>
      <x:c r="M577" s="226"/>
      <x:c r="N577" s="226"/>
      <x:c r="O577" s="226"/>
      <x:c r="P577" s="226"/>
      <x:c r="Q577" s="226"/>
      <x:c r="R577" s="226"/>
      <x:c r="S577" s="226"/>
      <x:c r="T577" s="226"/>
      <x:c r="U577" s="226"/>
      <x:c r="V577" s="226"/>
      <x:c r="W577" s="226"/>
      <x:c r="X577" s="226"/>
      <x:c r="Y577" s="226"/>
      <x:c r="Z577" s="226"/>
      <x:c r="AA577" s="226"/>
      <x:c r="AB577" s="226"/>
      <x:c r="AC577" s="226"/>
      <x:c r="AD577" s="226"/>
      <x:c r="AE577" s="226"/>
      <x:c r="AF577" s="226"/>
      <x:c r="AG577" s="226"/>
      <x:c r="AH577" s="226"/>
      <x:c r="AI577" s="226"/>
      <x:c r="AJ577" s="226"/>
      <x:c r="AK577" s="226"/>
    </x:row>
    <x:row r="578" spans="1:39" x14ac:dyDescent="0.3">
      <x:c r="B578" s="226"/>
      <x:c r="E578" s="272"/>
      <x:c r="F578" s="226"/>
      <x:c r="G578" s="226"/>
      <x:c r="H578" s="226"/>
      <x:c r="I578" s="226"/>
      <x:c r="J578" s="226"/>
      <x:c r="L578" s="226"/>
      <x:c r="M578" s="226"/>
      <x:c r="N578" s="226"/>
      <x:c r="O578" s="226"/>
      <x:c r="P578" s="226"/>
      <x:c r="Q578" s="226"/>
      <x:c r="R578" s="226"/>
      <x:c r="S578" s="226"/>
      <x:c r="T578" s="226"/>
      <x:c r="U578" s="226"/>
      <x:c r="V578" s="226"/>
      <x:c r="W578" s="226"/>
      <x:c r="X578" s="226"/>
      <x:c r="Y578" s="226"/>
      <x:c r="Z578" s="226"/>
      <x:c r="AA578" s="226"/>
      <x:c r="AB578" s="226"/>
      <x:c r="AC578" s="226"/>
      <x:c r="AD578" s="226"/>
      <x:c r="AE578" s="226"/>
      <x:c r="AF578" s="226"/>
      <x:c r="AG578" s="226"/>
      <x:c r="AH578" s="226"/>
      <x:c r="AI578" s="226"/>
      <x:c r="AJ578" s="226"/>
      <x:c r="AK578" s="226"/>
    </x:row>
    <x:row r="579" spans="1:39" x14ac:dyDescent="0.3">
      <x:c r="B579" s="226"/>
      <x:c r="E579" s="272"/>
      <x:c r="F579" s="226"/>
      <x:c r="G579" s="226"/>
      <x:c r="H579" s="226"/>
      <x:c r="I579" s="226"/>
      <x:c r="J579" s="226"/>
      <x:c r="L579" s="226"/>
      <x:c r="M579" s="226"/>
      <x:c r="N579" s="226"/>
      <x:c r="O579" s="226"/>
      <x:c r="P579" s="226"/>
      <x:c r="Q579" s="226"/>
      <x:c r="R579" s="226"/>
      <x:c r="S579" s="226"/>
      <x:c r="T579" s="226"/>
      <x:c r="U579" s="226"/>
      <x:c r="V579" s="226"/>
      <x:c r="W579" s="226"/>
      <x:c r="X579" s="226"/>
      <x:c r="Y579" s="226"/>
      <x:c r="Z579" s="226"/>
      <x:c r="AA579" s="226"/>
      <x:c r="AB579" s="226"/>
      <x:c r="AC579" s="226"/>
      <x:c r="AD579" s="226"/>
      <x:c r="AE579" s="226"/>
      <x:c r="AF579" s="226"/>
      <x:c r="AG579" s="226"/>
      <x:c r="AH579" s="226"/>
      <x:c r="AI579" s="226"/>
      <x:c r="AJ579" s="226"/>
      <x:c r="AK579" s="226"/>
    </x:row>
    <x:row r="580" spans="1:39" x14ac:dyDescent="0.3">
      <x:c r="B580" s="226"/>
      <x:c r="E580" s="272"/>
      <x:c r="F580" s="226"/>
      <x:c r="G580" s="226"/>
      <x:c r="H580" s="226"/>
      <x:c r="I580" s="226"/>
      <x:c r="J580" s="226"/>
      <x:c r="L580" s="226"/>
      <x:c r="M580" s="226"/>
      <x:c r="N580" s="226"/>
      <x:c r="O580" s="226"/>
      <x:c r="P580" s="226"/>
      <x:c r="Q580" s="226"/>
      <x:c r="R580" s="226"/>
      <x:c r="S580" s="226"/>
      <x:c r="T580" s="226"/>
      <x:c r="U580" s="226"/>
      <x:c r="V580" s="226"/>
      <x:c r="W580" s="226"/>
      <x:c r="X580" s="226"/>
      <x:c r="Y580" s="226"/>
      <x:c r="Z580" s="226"/>
      <x:c r="AA580" s="226"/>
      <x:c r="AB580" s="226"/>
      <x:c r="AC580" s="226"/>
      <x:c r="AD580" s="226"/>
      <x:c r="AE580" s="226"/>
      <x:c r="AF580" s="226"/>
      <x:c r="AG580" s="226"/>
      <x:c r="AH580" s="226"/>
      <x:c r="AI580" s="226"/>
      <x:c r="AJ580" s="226"/>
      <x:c r="AK580" s="226"/>
    </x:row>
    <x:row r="581" spans="1:39" x14ac:dyDescent="0.3">
      <x:c r="B581" s="226"/>
      <x:c r="E581" s="272"/>
      <x:c r="F581" s="226"/>
      <x:c r="G581" s="226"/>
      <x:c r="H581" s="226"/>
      <x:c r="I581" s="226"/>
      <x:c r="J581" s="226"/>
      <x:c r="L581" s="226"/>
      <x:c r="M581" s="226"/>
      <x:c r="N581" s="226"/>
      <x:c r="O581" s="226"/>
      <x:c r="P581" s="226"/>
      <x:c r="Q581" s="226"/>
      <x:c r="R581" s="226"/>
      <x:c r="S581" s="226"/>
      <x:c r="T581" s="226"/>
      <x:c r="U581" s="226"/>
      <x:c r="V581" s="226"/>
      <x:c r="W581" s="226"/>
      <x:c r="X581" s="226"/>
      <x:c r="Y581" s="226"/>
      <x:c r="Z581" s="226"/>
      <x:c r="AA581" s="226"/>
      <x:c r="AB581" s="226"/>
      <x:c r="AC581" s="226"/>
      <x:c r="AD581" s="226"/>
      <x:c r="AE581" s="226"/>
      <x:c r="AF581" s="226"/>
      <x:c r="AG581" s="226"/>
      <x:c r="AH581" s="226"/>
      <x:c r="AI581" s="226"/>
      <x:c r="AJ581" s="226"/>
      <x:c r="AK581" s="226"/>
    </x:row>
    <x:row r="582" spans="1:39" x14ac:dyDescent="0.3">
      <x:c r="B582" s="226"/>
      <x:c r="E582" s="272"/>
      <x:c r="F582" s="226"/>
      <x:c r="G582" s="226"/>
      <x:c r="H582" s="226"/>
      <x:c r="I582" s="226"/>
      <x:c r="J582" s="226"/>
      <x:c r="L582" s="226"/>
      <x:c r="M582" s="226"/>
      <x:c r="N582" s="226"/>
      <x:c r="O582" s="226"/>
      <x:c r="P582" s="226"/>
      <x:c r="Q582" s="226"/>
      <x:c r="R582" s="226"/>
      <x:c r="S582" s="226"/>
      <x:c r="T582" s="226"/>
      <x:c r="U582" s="226"/>
      <x:c r="V582" s="226"/>
      <x:c r="W582" s="226"/>
      <x:c r="X582" s="226"/>
      <x:c r="Y582" s="226"/>
      <x:c r="Z582" s="226"/>
      <x:c r="AA582" s="226"/>
      <x:c r="AB582" s="226"/>
      <x:c r="AC582" s="226"/>
      <x:c r="AD582" s="226"/>
      <x:c r="AE582" s="226"/>
      <x:c r="AF582" s="226"/>
      <x:c r="AG582" s="226"/>
      <x:c r="AH582" s="226"/>
      <x:c r="AI582" s="226"/>
      <x:c r="AJ582" s="226"/>
      <x:c r="AK582" s="226"/>
    </x:row>
    <x:row r="583" spans="1:39" x14ac:dyDescent="0.3">
      <x:c r="B583" s="226"/>
      <x:c r="E583" s="272"/>
      <x:c r="F583" s="226"/>
      <x:c r="G583" s="226"/>
      <x:c r="H583" s="226"/>
      <x:c r="I583" s="226"/>
      <x:c r="J583" s="226"/>
      <x:c r="L583" s="226"/>
      <x:c r="M583" s="226"/>
      <x:c r="N583" s="226"/>
      <x:c r="O583" s="226"/>
      <x:c r="P583" s="226"/>
      <x:c r="Q583" s="226"/>
      <x:c r="R583" s="226"/>
      <x:c r="S583" s="226"/>
      <x:c r="T583" s="226"/>
      <x:c r="U583" s="226"/>
      <x:c r="V583" s="226"/>
      <x:c r="W583" s="226"/>
      <x:c r="X583" s="226"/>
      <x:c r="Y583" s="226"/>
      <x:c r="Z583" s="226"/>
      <x:c r="AA583" s="226"/>
      <x:c r="AB583" s="226"/>
      <x:c r="AC583" s="226"/>
      <x:c r="AD583" s="226"/>
      <x:c r="AE583" s="226"/>
      <x:c r="AF583" s="226"/>
      <x:c r="AG583" s="226"/>
      <x:c r="AH583" s="226"/>
      <x:c r="AI583" s="226"/>
      <x:c r="AJ583" s="226"/>
      <x:c r="AK583" s="226"/>
    </x:row>
    <x:row r="584" spans="1:39" x14ac:dyDescent="0.3">
      <x:c r="B584" s="226"/>
      <x:c r="E584" s="272"/>
      <x:c r="F584" s="226"/>
      <x:c r="G584" s="226"/>
      <x:c r="H584" s="226"/>
      <x:c r="I584" s="226"/>
      <x:c r="J584" s="226"/>
      <x:c r="L584" s="226"/>
      <x:c r="M584" s="226"/>
      <x:c r="N584" s="226"/>
      <x:c r="O584" s="226"/>
      <x:c r="P584" s="226"/>
      <x:c r="Q584" s="226"/>
      <x:c r="R584" s="226"/>
      <x:c r="S584" s="226"/>
      <x:c r="T584" s="226"/>
      <x:c r="U584" s="226"/>
      <x:c r="V584" s="226"/>
      <x:c r="W584" s="226"/>
      <x:c r="X584" s="226"/>
      <x:c r="Y584" s="226"/>
      <x:c r="Z584" s="226"/>
      <x:c r="AA584" s="226"/>
      <x:c r="AB584" s="226"/>
      <x:c r="AC584" s="226"/>
      <x:c r="AD584" s="226"/>
      <x:c r="AE584" s="226"/>
      <x:c r="AF584" s="226"/>
      <x:c r="AG584" s="226"/>
      <x:c r="AH584" s="226"/>
      <x:c r="AI584" s="226"/>
      <x:c r="AJ584" s="226"/>
      <x:c r="AK584" s="226"/>
    </x:row>
    <x:row r="585" spans="1:39" x14ac:dyDescent="0.3">
      <x:c r="B585" s="226"/>
      <x:c r="E585" s="272"/>
      <x:c r="F585" s="226"/>
      <x:c r="G585" s="226"/>
      <x:c r="H585" s="226"/>
      <x:c r="I585" s="226"/>
      <x:c r="J585" s="226"/>
      <x:c r="L585" s="226"/>
      <x:c r="M585" s="226"/>
      <x:c r="N585" s="226"/>
      <x:c r="O585" s="226"/>
      <x:c r="P585" s="226"/>
      <x:c r="Q585" s="226"/>
      <x:c r="R585" s="226"/>
      <x:c r="S585" s="226"/>
      <x:c r="T585" s="226"/>
      <x:c r="U585" s="226"/>
      <x:c r="V585" s="226"/>
      <x:c r="W585" s="226"/>
      <x:c r="X585" s="226"/>
      <x:c r="Y585" s="226"/>
      <x:c r="Z585" s="226"/>
      <x:c r="AA585" s="226"/>
      <x:c r="AB585" s="226"/>
      <x:c r="AC585" s="226"/>
      <x:c r="AD585" s="226"/>
      <x:c r="AE585" s="226"/>
      <x:c r="AF585" s="226"/>
      <x:c r="AG585" s="226"/>
      <x:c r="AH585" s="226"/>
      <x:c r="AI585" s="226"/>
      <x:c r="AJ585" s="226"/>
      <x:c r="AK585" s="226"/>
    </x:row>
    <x:row r="586" spans="1:39" x14ac:dyDescent="0.3">
      <x:c r="B586" s="226"/>
      <x:c r="E586" s="272"/>
      <x:c r="F586" s="226"/>
      <x:c r="G586" s="226"/>
      <x:c r="H586" s="226"/>
      <x:c r="I586" s="226"/>
      <x:c r="J586" s="226"/>
      <x:c r="L586" s="226"/>
      <x:c r="M586" s="226"/>
      <x:c r="N586" s="226"/>
      <x:c r="O586" s="226"/>
      <x:c r="P586" s="226"/>
      <x:c r="Q586" s="226"/>
      <x:c r="R586" s="226"/>
      <x:c r="S586" s="226"/>
      <x:c r="T586" s="226"/>
      <x:c r="U586" s="226"/>
      <x:c r="V586" s="226"/>
      <x:c r="W586" s="226"/>
      <x:c r="X586" s="226"/>
      <x:c r="Y586" s="226"/>
      <x:c r="Z586" s="226"/>
      <x:c r="AA586" s="226"/>
      <x:c r="AB586" s="226"/>
      <x:c r="AC586" s="226"/>
      <x:c r="AD586" s="226"/>
      <x:c r="AE586" s="226"/>
      <x:c r="AF586" s="226"/>
      <x:c r="AG586" s="226"/>
      <x:c r="AH586" s="226"/>
      <x:c r="AI586" s="226"/>
      <x:c r="AJ586" s="226"/>
      <x:c r="AK586" s="226"/>
    </x:row>
    <x:row r="587" spans="1:39" x14ac:dyDescent="0.3">
      <x:c r="B587" s="226"/>
      <x:c r="E587" s="272"/>
      <x:c r="F587" s="226"/>
      <x:c r="G587" s="226"/>
      <x:c r="H587" s="226"/>
      <x:c r="I587" s="226"/>
      <x:c r="J587" s="226"/>
      <x:c r="L587" s="226"/>
      <x:c r="M587" s="226"/>
      <x:c r="N587" s="226"/>
      <x:c r="O587" s="226"/>
      <x:c r="P587" s="226"/>
      <x:c r="Q587" s="226"/>
      <x:c r="R587" s="226"/>
      <x:c r="S587" s="226"/>
      <x:c r="T587" s="226"/>
      <x:c r="U587" s="226"/>
      <x:c r="V587" s="226"/>
      <x:c r="W587" s="226"/>
      <x:c r="X587" s="226"/>
      <x:c r="Y587" s="226"/>
      <x:c r="Z587" s="226"/>
      <x:c r="AA587" s="226"/>
      <x:c r="AB587" s="226"/>
      <x:c r="AC587" s="226"/>
      <x:c r="AD587" s="226"/>
      <x:c r="AE587" s="226"/>
      <x:c r="AF587" s="226"/>
      <x:c r="AG587" s="226"/>
      <x:c r="AH587" s="226"/>
      <x:c r="AI587" s="226"/>
      <x:c r="AJ587" s="226"/>
      <x:c r="AK587" s="226"/>
    </x:row>
    <x:row r="588" spans="1:39" x14ac:dyDescent="0.3">
      <x:c r="B588" s="226"/>
      <x:c r="E588" s="272"/>
      <x:c r="F588" s="226"/>
      <x:c r="G588" s="226"/>
      <x:c r="H588" s="226"/>
      <x:c r="I588" s="226"/>
      <x:c r="J588" s="226"/>
      <x:c r="L588" s="226"/>
      <x:c r="M588" s="226"/>
      <x:c r="N588" s="226"/>
      <x:c r="O588" s="226"/>
      <x:c r="P588" s="226"/>
      <x:c r="Q588" s="226"/>
      <x:c r="R588" s="226"/>
      <x:c r="S588" s="226"/>
      <x:c r="T588" s="226"/>
      <x:c r="U588" s="226"/>
      <x:c r="V588" s="226"/>
      <x:c r="W588" s="226"/>
      <x:c r="X588" s="226"/>
      <x:c r="Y588" s="226"/>
      <x:c r="Z588" s="226"/>
      <x:c r="AA588" s="226"/>
      <x:c r="AB588" s="226"/>
      <x:c r="AC588" s="226"/>
      <x:c r="AD588" s="226"/>
      <x:c r="AE588" s="226"/>
      <x:c r="AF588" s="226"/>
      <x:c r="AG588" s="226"/>
      <x:c r="AH588" s="226"/>
      <x:c r="AI588" s="226"/>
      <x:c r="AJ588" s="226"/>
      <x:c r="AK588" s="226"/>
    </x:row>
    <x:row r="589" spans="1:39" x14ac:dyDescent="0.3">
      <x:c r="B589" s="226"/>
      <x:c r="E589" s="272"/>
      <x:c r="F589" s="226"/>
      <x:c r="G589" s="226"/>
      <x:c r="H589" s="226"/>
      <x:c r="I589" s="226"/>
      <x:c r="J589" s="226"/>
      <x:c r="L589" s="226"/>
      <x:c r="M589" s="226"/>
      <x:c r="N589" s="226"/>
      <x:c r="O589" s="226"/>
      <x:c r="P589" s="226"/>
      <x:c r="Q589" s="226"/>
      <x:c r="R589" s="226"/>
      <x:c r="S589" s="226"/>
      <x:c r="T589" s="226"/>
      <x:c r="U589" s="226"/>
      <x:c r="V589" s="226"/>
      <x:c r="W589" s="226"/>
      <x:c r="X589" s="226"/>
      <x:c r="Y589" s="226"/>
      <x:c r="Z589" s="226"/>
      <x:c r="AA589" s="226"/>
      <x:c r="AB589" s="226"/>
      <x:c r="AC589" s="226"/>
      <x:c r="AD589" s="226"/>
      <x:c r="AE589" s="226"/>
      <x:c r="AF589" s="226"/>
      <x:c r="AG589" s="226"/>
      <x:c r="AH589" s="226"/>
      <x:c r="AI589" s="226"/>
      <x:c r="AJ589" s="226"/>
      <x:c r="AK589" s="226"/>
    </x:row>
    <x:row r="590" spans="1:39" x14ac:dyDescent="0.3">
      <x:c r="B590" s="226"/>
      <x:c r="E590" s="272"/>
      <x:c r="F590" s="226"/>
      <x:c r="G590" s="226"/>
      <x:c r="H590" s="226"/>
      <x:c r="I590" s="226"/>
      <x:c r="J590" s="226"/>
      <x:c r="L590" s="226"/>
      <x:c r="M590" s="226"/>
      <x:c r="N590" s="226"/>
      <x:c r="O590" s="226"/>
      <x:c r="P590" s="226"/>
      <x:c r="Q590" s="226"/>
      <x:c r="R590" s="226"/>
      <x:c r="S590" s="226"/>
      <x:c r="T590" s="226"/>
      <x:c r="U590" s="226"/>
      <x:c r="V590" s="226"/>
      <x:c r="W590" s="226"/>
      <x:c r="X590" s="226"/>
      <x:c r="Y590" s="226"/>
      <x:c r="Z590" s="226"/>
      <x:c r="AA590" s="226"/>
      <x:c r="AB590" s="226"/>
      <x:c r="AC590" s="226"/>
      <x:c r="AD590" s="226"/>
      <x:c r="AE590" s="226"/>
      <x:c r="AF590" s="226"/>
      <x:c r="AG590" s="226"/>
      <x:c r="AH590" s="226"/>
      <x:c r="AI590" s="226"/>
      <x:c r="AJ590" s="226"/>
      <x:c r="AK590" s="226"/>
    </x:row>
    <x:row r="591" spans="1:39" x14ac:dyDescent="0.3">
      <x:c r="B591" s="226"/>
      <x:c r="E591" s="272"/>
      <x:c r="F591" s="226"/>
      <x:c r="G591" s="226"/>
      <x:c r="H591" s="226"/>
      <x:c r="I591" s="226"/>
      <x:c r="J591" s="226"/>
      <x:c r="L591" s="226"/>
      <x:c r="M591" s="226"/>
      <x:c r="N591" s="226"/>
      <x:c r="O591" s="226"/>
      <x:c r="P591" s="226"/>
      <x:c r="Q591" s="226"/>
      <x:c r="R591" s="226"/>
      <x:c r="S591" s="226"/>
      <x:c r="T591" s="226"/>
      <x:c r="U591" s="226"/>
      <x:c r="V591" s="226"/>
      <x:c r="W591" s="226"/>
      <x:c r="X591" s="226"/>
      <x:c r="Y591" s="226"/>
      <x:c r="Z591" s="226"/>
      <x:c r="AA591" s="226"/>
      <x:c r="AB591" s="226"/>
      <x:c r="AC591" s="226"/>
      <x:c r="AD591" s="226"/>
      <x:c r="AE591" s="226"/>
      <x:c r="AF591" s="226"/>
      <x:c r="AG591" s="226"/>
      <x:c r="AH591" s="226"/>
      <x:c r="AI591" s="226"/>
      <x:c r="AJ591" s="226"/>
      <x:c r="AK591" s="226"/>
    </x:row>
    <x:row r="592" spans="1:39" x14ac:dyDescent="0.3">
      <x:c r="B592" s="226"/>
      <x:c r="E592" s="272"/>
      <x:c r="F592" s="226"/>
      <x:c r="G592" s="226"/>
      <x:c r="H592" s="226"/>
      <x:c r="I592" s="226"/>
      <x:c r="J592" s="226"/>
      <x:c r="L592" s="226"/>
      <x:c r="M592" s="226"/>
      <x:c r="N592" s="226"/>
      <x:c r="O592" s="226"/>
      <x:c r="P592" s="226"/>
      <x:c r="Q592" s="226"/>
      <x:c r="R592" s="226"/>
      <x:c r="S592" s="226"/>
      <x:c r="T592" s="226"/>
      <x:c r="U592" s="226"/>
      <x:c r="V592" s="226"/>
      <x:c r="W592" s="226"/>
      <x:c r="X592" s="226"/>
      <x:c r="Y592" s="226"/>
      <x:c r="Z592" s="226"/>
      <x:c r="AA592" s="226"/>
      <x:c r="AB592" s="226"/>
      <x:c r="AC592" s="226"/>
      <x:c r="AD592" s="226"/>
      <x:c r="AE592" s="226"/>
      <x:c r="AF592" s="226"/>
      <x:c r="AG592" s="226"/>
      <x:c r="AH592" s="226"/>
      <x:c r="AI592" s="226"/>
      <x:c r="AJ592" s="226"/>
      <x:c r="AK592" s="226"/>
    </x:row>
    <x:row r="593" spans="1:39" x14ac:dyDescent="0.3">
      <x:c r="B593" s="226"/>
      <x:c r="E593" s="272"/>
      <x:c r="F593" s="226"/>
      <x:c r="G593" s="226"/>
      <x:c r="H593" s="226"/>
      <x:c r="I593" s="226"/>
      <x:c r="J593" s="226"/>
      <x:c r="L593" s="226"/>
      <x:c r="M593" s="226"/>
      <x:c r="N593" s="226"/>
      <x:c r="O593" s="226"/>
      <x:c r="P593" s="226"/>
      <x:c r="Q593" s="226"/>
      <x:c r="R593" s="226"/>
      <x:c r="S593" s="226"/>
      <x:c r="T593" s="226"/>
      <x:c r="U593" s="226"/>
      <x:c r="V593" s="226"/>
      <x:c r="W593" s="226"/>
      <x:c r="X593" s="226"/>
      <x:c r="Y593" s="226"/>
      <x:c r="Z593" s="226"/>
      <x:c r="AA593" s="226"/>
      <x:c r="AB593" s="226"/>
      <x:c r="AC593" s="226"/>
      <x:c r="AD593" s="226"/>
      <x:c r="AE593" s="226"/>
      <x:c r="AF593" s="226"/>
      <x:c r="AG593" s="226"/>
      <x:c r="AH593" s="226"/>
      <x:c r="AI593" s="226"/>
      <x:c r="AJ593" s="226"/>
      <x:c r="AK593" s="226"/>
    </x:row>
    <x:row r="594" spans="1:39" x14ac:dyDescent="0.3">
      <x:c r="B594" s="226"/>
      <x:c r="E594" s="272"/>
      <x:c r="F594" s="226"/>
      <x:c r="G594" s="226"/>
      <x:c r="H594" s="226"/>
      <x:c r="I594" s="226"/>
      <x:c r="J594" s="226"/>
      <x:c r="L594" s="226"/>
      <x:c r="M594" s="226"/>
      <x:c r="N594" s="226"/>
      <x:c r="O594" s="226"/>
      <x:c r="P594" s="226"/>
      <x:c r="Q594" s="226"/>
      <x:c r="R594" s="226"/>
      <x:c r="S594" s="226"/>
      <x:c r="T594" s="226"/>
      <x:c r="U594" s="226"/>
      <x:c r="V594" s="226"/>
      <x:c r="W594" s="226"/>
      <x:c r="X594" s="226"/>
      <x:c r="Y594" s="226"/>
      <x:c r="Z594" s="226"/>
      <x:c r="AA594" s="226"/>
      <x:c r="AB594" s="226"/>
      <x:c r="AC594" s="226"/>
      <x:c r="AD594" s="226"/>
      <x:c r="AE594" s="226"/>
      <x:c r="AF594" s="226"/>
      <x:c r="AG594" s="226"/>
      <x:c r="AH594" s="226"/>
      <x:c r="AI594" s="226"/>
      <x:c r="AJ594" s="226"/>
      <x:c r="AK594" s="226"/>
    </x:row>
    <x:row r="595" spans="1:39" x14ac:dyDescent="0.3">
      <x:c r="B595" s="226"/>
      <x:c r="E595" s="272"/>
      <x:c r="F595" s="226"/>
      <x:c r="G595" s="226"/>
      <x:c r="H595" s="226"/>
      <x:c r="I595" s="226"/>
      <x:c r="J595" s="226"/>
      <x:c r="L595" s="226"/>
      <x:c r="M595" s="226"/>
      <x:c r="N595" s="226"/>
      <x:c r="O595" s="226"/>
      <x:c r="P595" s="226"/>
      <x:c r="Q595" s="226"/>
      <x:c r="R595" s="226"/>
      <x:c r="S595" s="226"/>
      <x:c r="T595" s="226"/>
      <x:c r="U595" s="226"/>
      <x:c r="V595" s="226"/>
      <x:c r="W595" s="226"/>
      <x:c r="X595" s="226"/>
      <x:c r="Y595" s="226"/>
      <x:c r="Z595" s="226"/>
      <x:c r="AA595" s="226"/>
      <x:c r="AB595" s="226"/>
      <x:c r="AC595" s="226"/>
      <x:c r="AD595" s="226"/>
      <x:c r="AE595" s="226"/>
      <x:c r="AF595" s="226"/>
      <x:c r="AG595" s="226"/>
      <x:c r="AH595" s="226"/>
      <x:c r="AI595" s="226"/>
      <x:c r="AJ595" s="226"/>
      <x:c r="AK595" s="226"/>
    </x:row>
    <x:row r="596" spans="1:39" x14ac:dyDescent="0.3">
      <x:c r="B596" s="226"/>
      <x:c r="E596" s="272"/>
      <x:c r="F596" s="226"/>
      <x:c r="G596" s="226"/>
      <x:c r="H596" s="226"/>
      <x:c r="I596" s="226"/>
      <x:c r="J596" s="226"/>
      <x:c r="L596" s="226"/>
      <x:c r="M596" s="226"/>
      <x:c r="N596" s="226"/>
      <x:c r="O596" s="226"/>
      <x:c r="P596" s="226"/>
      <x:c r="Q596" s="226"/>
      <x:c r="R596" s="226"/>
      <x:c r="S596" s="226"/>
      <x:c r="T596" s="226"/>
      <x:c r="U596" s="226"/>
      <x:c r="V596" s="226"/>
      <x:c r="W596" s="226"/>
      <x:c r="X596" s="226"/>
      <x:c r="Y596" s="226"/>
      <x:c r="Z596" s="226"/>
      <x:c r="AA596" s="226"/>
      <x:c r="AB596" s="226"/>
      <x:c r="AC596" s="226"/>
      <x:c r="AD596" s="226"/>
      <x:c r="AE596" s="226"/>
      <x:c r="AF596" s="226"/>
      <x:c r="AG596" s="226"/>
      <x:c r="AH596" s="226"/>
      <x:c r="AI596" s="226"/>
      <x:c r="AJ596" s="226"/>
      <x:c r="AK596" s="226"/>
    </x:row>
    <x:row r="597" spans="1:39" x14ac:dyDescent="0.3">
      <x:c r="B597" s="226"/>
      <x:c r="E597" s="272"/>
      <x:c r="F597" s="226"/>
      <x:c r="G597" s="226"/>
      <x:c r="H597" s="226"/>
      <x:c r="I597" s="226"/>
      <x:c r="J597" s="226"/>
      <x:c r="L597" s="226"/>
      <x:c r="M597" s="226"/>
      <x:c r="N597" s="226"/>
      <x:c r="O597" s="226"/>
      <x:c r="P597" s="226"/>
      <x:c r="Q597" s="226"/>
      <x:c r="R597" s="226"/>
      <x:c r="S597" s="226"/>
      <x:c r="T597" s="226"/>
      <x:c r="U597" s="226"/>
      <x:c r="V597" s="226"/>
      <x:c r="W597" s="226"/>
      <x:c r="X597" s="226"/>
      <x:c r="Y597" s="226"/>
      <x:c r="Z597" s="226"/>
      <x:c r="AA597" s="226"/>
      <x:c r="AB597" s="226"/>
      <x:c r="AC597" s="226"/>
      <x:c r="AD597" s="226"/>
      <x:c r="AE597" s="226"/>
      <x:c r="AF597" s="226"/>
      <x:c r="AG597" s="226"/>
      <x:c r="AH597" s="226"/>
      <x:c r="AI597" s="226"/>
      <x:c r="AJ597" s="226"/>
      <x:c r="AK597" s="226"/>
    </x:row>
    <x:row r="598" spans="1:39" x14ac:dyDescent="0.3">
      <x:c r="B598" s="226"/>
      <x:c r="E598" s="272"/>
      <x:c r="F598" s="226"/>
      <x:c r="G598" s="226"/>
      <x:c r="H598" s="226"/>
      <x:c r="I598" s="226"/>
      <x:c r="J598" s="226"/>
      <x:c r="L598" s="226"/>
      <x:c r="M598" s="226"/>
      <x:c r="N598" s="226"/>
      <x:c r="O598" s="226"/>
      <x:c r="P598" s="226"/>
      <x:c r="Q598" s="226"/>
      <x:c r="R598" s="226"/>
      <x:c r="S598" s="226"/>
      <x:c r="T598" s="226"/>
      <x:c r="U598" s="226"/>
      <x:c r="V598" s="226"/>
      <x:c r="W598" s="226"/>
      <x:c r="X598" s="226"/>
      <x:c r="Y598" s="226"/>
      <x:c r="Z598" s="226"/>
      <x:c r="AA598" s="226"/>
      <x:c r="AB598" s="226"/>
      <x:c r="AC598" s="226"/>
      <x:c r="AD598" s="226"/>
      <x:c r="AE598" s="226"/>
      <x:c r="AF598" s="226"/>
      <x:c r="AG598" s="226"/>
      <x:c r="AH598" s="226"/>
      <x:c r="AI598" s="226"/>
      <x:c r="AJ598" s="226"/>
      <x:c r="AK598" s="226"/>
    </x:row>
    <x:row r="599" spans="1:39" x14ac:dyDescent="0.3">
      <x:c r="B599" s="226"/>
      <x:c r="E599" s="272"/>
      <x:c r="F599" s="226"/>
      <x:c r="G599" s="226"/>
      <x:c r="H599" s="226"/>
      <x:c r="I599" s="226"/>
      <x:c r="J599" s="226"/>
      <x:c r="L599" s="226"/>
      <x:c r="M599" s="226"/>
      <x:c r="N599" s="226"/>
      <x:c r="O599" s="226"/>
      <x:c r="P599" s="226"/>
      <x:c r="Q599" s="226"/>
      <x:c r="R599" s="226"/>
      <x:c r="S599" s="226"/>
      <x:c r="T599" s="226"/>
      <x:c r="U599" s="226"/>
      <x:c r="V599" s="226"/>
      <x:c r="W599" s="226"/>
      <x:c r="X599" s="226"/>
      <x:c r="Y599" s="226"/>
      <x:c r="Z599" s="226"/>
      <x:c r="AA599" s="226"/>
      <x:c r="AB599" s="226"/>
      <x:c r="AC599" s="226"/>
      <x:c r="AD599" s="226"/>
      <x:c r="AE599" s="226"/>
      <x:c r="AF599" s="226"/>
      <x:c r="AG599" s="226"/>
      <x:c r="AH599" s="226"/>
      <x:c r="AI599" s="226"/>
      <x:c r="AJ599" s="226"/>
      <x:c r="AK599" s="226"/>
    </x:row>
    <x:row r="600" spans="1:39" x14ac:dyDescent="0.3">
      <x:c r="B600" s="226"/>
      <x:c r="E600" s="272"/>
      <x:c r="F600" s="226"/>
      <x:c r="G600" s="226"/>
      <x:c r="H600" s="226"/>
      <x:c r="I600" s="226"/>
      <x:c r="J600" s="226"/>
      <x:c r="L600" s="226"/>
      <x:c r="M600" s="226"/>
      <x:c r="N600" s="226"/>
      <x:c r="O600" s="226"/>
      <x:c r="P600" s="226"/>
      <x:c r="Q600" s="226"/>
      <x:c r="R600" s="226"/>
      <x:c r="S600" s="226"/>
      <x:c r="T600" s="226"/>
      <x:c r="U600" s="226"/>
      <x:c r="V600" s="226"/>
      <x:c r="W600" s="226"/>
      <x:c r="X600" s="226"/>
      <x:c r="Y600" s="226"/>
      <x:c r="Z600" s="226"/>
      <x:c r="AA600" s="226"/>
      <x:c r="AB600" s="226"/>
      <x:c r="AC600" s="226"/>
      <x:c r="AD600" s="226"/>
      <x:c r="AE600" s="226"/>
      <x:c r="AF600" s="226"/>
      <x:c r="AG600" s="226"/>
      <x:c r="AH600" s="226"/>
      <x:c r="AI600" s="226"/>
      <x:c r="AJ600" s="226"/>
      <x:c r="AK600" s="226"/>
    </x:row>
    <x:row r="601" spans="1:39" x14ac:dyDescent="0.3">
      <x:c r="B601" s="226"/>
      <x:c r="E601" s="272"/>
      <x:c r="F601" s="226"/>
      <x:c r="G601" s="226"/>
      <x:c r="H601" s="226"/>
      <x:c r="I601" s="226"/>
      <x:c r="J601" s="226"/>
      <x:c r="L601" s="226"/>
      <x:c r="M601" s="226"/>
      <x:c r="N601" s="226"/>
      <x:c r="O601" s="226"/>
      <x:c r="P601" s="226"/>
      <x:c r="Q601" s="226"/>
      <x:c r="R601" s="226"/>
      <x:c r="S601" s="226"/>
      <x:c r="T601" s="226"/>
      <x:c r="U601" s="226"/>
      <x:c r="V601" s="226"/>
      <x:c r="W601" s="226"/>
      <x:c r="X601" s="226"/>
      <x:c r="Y601" s="226"/>
      <x:c r="Z601" s="226"/>
      <x:c r="AA601" s="226"/>
      <x:c r="AB601" s="226"/>
      <x:c r="AC601" s="226"/>
      <x:c r="AD601" s="226"/>
      <x:c r="AE601" s="226"/>
      <x:c r="AF601" s="226"/>
      <x:c r="AG601" s="226"/>
      <x:c r="AH601" s="226"/>
      <x:c r="AI601" s="226"/>
      <x:c r="AJ601" s="226"/>
      <x:c r="AK601" s="226"/>
    </x:row>
    <x:row r="602" spans="1:39" x14ac:dyDescent="0.3">
      <x:c r="B602" s="226"/>
      <x:c r="E602" s="272"/>
      <x:c r="F602" s="226"/>
      <x:c r="G602" s="226"/>
      <x:c r="H602" s="226"/>
      <x:c r="I602" s="226"/>
      <x:c r="J602" s="226"/>
      <x:c r="L602" s="226"/>
      <x:c r="M602" s="226"/>
      <x:c r="N602" s="226"/>
      <x:c r="O602" s="226"/>
      <x:c r="P602" s="226"/>
      <x:c r="Q602" s="226"/>
      <x:c r="R602" s="226"/>
      <x:c r="S602" s="226"/>
      <x:c r="T602" s="226"/>
      <x:c r="U602" s="226"/>
      <x:c r="V602" s="226"/>
      <x:c r="W602" s="226"/>
      <x:c r="X602" s="226"/>
      <x:c r="Y602" s="226"/>
      <x:c r="Z602" s="226"/>
      <x:c r="AA602" s="226"/>
      <x:c r="AB602" s="226"/>
      <x:c r="AC602" s="226"/>
      <x:c r="AD602" s="226"/>
      <x:c r="AE602" s="226"/>
      <x:c r="AF602" s="226"/>
      <x:c r="AG602" s="226"/>
      <x:c r="AH602" s="226"/>
      <x:c r="AI602" s="226"/>
      <x:c r="AJ602" s="226"/>
      <x:c r="AK602" s="226"/>
    </x:row>
    <x:row r="603" spans="1:39" x14ac:dyDescent="0.3">
      <x:c r="B603" s="226"/>
      <x:c r="E603" s="272"/>
      <x:c r="F603" s="226"/>
      <x:c r="G603" s="226"/>
      <x:c r="H603" s="226"/>
      <x:c r="I603" s="226"/>
      <x:c r="J603" s="226"/>
      <x:c r="L603" s="226"/>
      <x:c r="M603" s="226"/>
      <x:c r="N603" s="226"/>
      <x:c r="O603" s="226"/>
      <x:c r="P603" s="226"/>
      <x:c r="Q603" s="226"/>
      <x:c r="R603" s="226"/>
      <x:c r="S603" s="226"/>
      <x:c r="T603" s="226"/>
      <x:c r="U603" s="226"/>
      <x:c r="V603" s="226"/>
      <x:c r="W603" s="226"/>
      <x:c r="X603" s="226"/>
      <x:c r="Y603" s="226"/>
      <x:c r="Z603" s="226"/>
      <x:c r="AA603" s="226"/>
      <x:c r="AB603" s="226"/>
      <x:c r="AC603" s="226"/>
      <x:c r="AD603" s="226"/>
      <x:c r="AE603" s="226"/>
      <x:c r="AF603" s="226"/>
      <x:c r="AG603" s="226"/>
      <x:c r="AH603" s="226"/>
      <x:c r="AI603" s="226"/>
      <x:c r="AJ603" s="226"/>
      <x:c r="AK603" s="226"/>
    </x:row>
    <x:row r="604" spans="1:39" x14ac:dyDescent="0.3">
      <x:c r="B604" s="226"/>
      <x:c r="E604" s="272"/>
      <x:c r="F604" s="226"/>
      <x:c r="G604" s="226"/>
      <x:c r="H604" s="226"/>
      <x:c r="I604" s="226"/>
      <x:c r="J604" s="226"/>
      <x:c r="L604" s="226"/>
      <x:c r="M604" s="226"/>
      <x:c r="N604" s="226"/>
      <x:c r="O604" s="226"/>
      <x:c r="P604" s="226"/>
      <x:c r="Q604" s="226"/>
      <x:c r="R604" s="226"/>
      <x:c r="S604" s="226"/>
      <x:c r="T604" s="226"/>
      <x:c r="U604" s="226"/>
      <x:c r="V604" s="226"/>
      <x:c r="W604" s="226"/>
      <x:c r="X604" s="226"/>
      <x:c r="Y604" s="226"/>
      <x:c r="Z604" s="226"/>
      <x:c r="AA604" s="226"/>
      <x:c r="AB604" s="226"/>
      <x:c r="AC604" s="226"/>
      <x:c r="AD604" s="226"/>
      <x:c r="AE604" s="226"/>
      <x:c r="AF604" s="226"/>
      <x:c r="AG604" s="226"/>
      <x:c r="AH604" s="226"/>
      <x:c r="AI604" s="226"/>
      <x:c r="AJ604" s="226"/>
      <x:c r="AK604" s="226"/>
    </x:row>
    <x:row r="605" spans="1:39" x14ac:dyDescent="0.3">
      <x:c r="B605" s="226"/>
      <x:c r="E605" s="272"/>
      <x:c r="F605" s="226"/>
      <x:c r="G605" s="226"/>
      <x:c r="H605" s="226"/>
      <x:c r="I605" s="226"/>
      <x:c r="J605" s="226"/>
      <x:c r="L605" s="226"/>
      <x:c r="M605" s="226"/>
      <x:c r="N605" s="226"/>
      <x:c r="O605" s="226"/>
      <x:c r="P605" s="226"/>
      <x:c r="Q605" s="226"/>
      <x:c r="R605" s="226"/>
      <x:c r="S605" s="226"/>
      <x:c r="T605" s="226"/>
      <x:c r="U605" s="226"/>
      <x:c r="V605" s="226"/>
      <x:c r="W605" s="226"/>
      <x:c r="X605" s="226"/>
      <x:c r="Y605" s="226"/>
      <x:c r="Z605" s="226"/>
      <x:c r="AA605" s="226"/>
      <x:c r="AB605" s="226"/>
      <x:c r="AC605" s="226"/>
      <x:c r="AD605" s="226"/>
      <x:c r="AE605" s="226"/>
      <x:c r="AF605" s="226"/>
      <x:c r="AG605" s="226"/>
      <x:c r="AH605" s="226"/>
      <x:c r="AI605" s="226"/>
      <x:c r="AJ605" s="226"/>
      <x:c r="AK605" s="226"/>
    </x:row>
    <x:row r="606" spans="1:39" x14ac:dyDescent="0.3">
      <x:c r="B606" s="226"/>
      <x:c r="E606" s="272"/>
      <x:c r="F606" s="222"/>
      <x:c r="G606" s="226"/>
      <x:c r="H606" s="226"/>
      <x:c r="I606" s="226"/>
      <x:c r="J606" s="222"/>
      <x:c r="L606" s="226"/>
      <x:c r="M606" s="226"/>
      <x:c r="N606" s="226"/>
      <x:c r="O606" s="226"/>
      <x:c r="P606" s="226"/>
      <x:c r="Q606" s="226"/>
      <x:c r="R606" s="226"/>
      <x:c r="S606" s="226"/>
      <x:c r="T606" s="226"/>
      <x:c r="U606" s="226"/>
      <x:c r="V606" s="226"/>
      <x:c r="W606" s="226"/>
      <x:c r="X606" s="226"/>
      <x:c r="Y606" s="226"/>
      <x:c r="Z606" s="226"/>
      <x:c r="AA606" s="226"/>
      <x:c r="AB606" s="226"/>
      <x:c r="AC606" s="226"/>
      <x:c r="AD606" s="226"/>
      <x:c r="AE606" s="226"/>
      <x:c r="AF606" s="226"/>
      <x:c r="AG606" s="226"/>
      <x:c r="AH606" s="226"/>
      <x:c r="AI606" s="226"/>
      <x:c r="AJ606" s="226"/>
      <x:c r="AK606" s="226"/>
    </x:row>
    <x:row r="607" spans="1:39" x14ac:dyDescent="0.3">
      <x:c r="B607" s="226"/>
      <x:c r="E607" s="272"/>
      <x:c r="F607" s="222"/>
      <x:c r="G607" s="226"/>
      <x:c r="H607" s="226"/>
      <x:c r="I607" s="226"/>
      <x:c r="J607" s="222"/>
      <x:c r="L607" s="226"/>
      <x:c r="M607" s="226"/>
      <x:c r="N607" s="226"/>
      <x:c r="O607" s="226"/>
      <x:c r="P607" s="226"/>
      <x:c r="Q607" s="226"/>
      <x:c r="R607" s="226"/>
      <x:c r="S607" s="226"/>
      <x:c r="T607" s="226"/>
      <x:c r="U607" s="226"/>
      <x:c r="V607" s="226"/>
      <x:c r="W607" s="226"/>
      <x:c r="X607" s="226"/>
      <x:c r="Y607" s="226"/>
      <x:c r="Z607" s="226"/>
      <x:c r="AA607" s="226"/>
      <x:c r="AB607" s="226"/>
      <x:c r="AC607" s="226"/>
      <x:c r="AD607" s="226"/>
      <x:c r="AE607" s="226"/>
      <x:c r="AF607" s="226"/>
      <x:c r="AG607" s="226"/>
      <x:c r="AH607" s="226"/>
      <x:c r="AI607" s="226"/>
      <x:c r="AJ607" s="226"/>
      <x:c r="AK607" s="226"/>
    </x:row>
    <x:row r="608" spans="1:39" x14ac:dyDescent="0.3">
      <x:c r="B608" s="226"/>
      <x:c r="E608" s="272"/>
      <x:c r="F608" s="222"/>
      <x:c r="G608" s="226"/>
      <x:c r="H608" s="226"/>
      <x:c r="I608" s="226"/>
      <x:c r="J608" s="222"/>
      <x:c r="L608" s="226"/>
      <x:c r="M608" s="226"/>
      <x:c r="N608" s="226"/>
      <x:c r="O608" s="226"/>
      <x:c r="P608" s="226"/>
      <x:c r="Q608" s="226"/>
      <x:c r="R608" s="226"/>
      <x:c r="S608" s="226"/>
      <x:c r="T608" s="226"/>
      <x:c r="U608" s="226"/>
      <x:c r="V608" s="226"/>
      <x:c r="W608" s="226"/>
      <x:c r="X608" s="226"/>
      <x:c r="Y608" s="226"/>
      <x:c r="Z608" s="226"/>
      <x:c r="AA608" s="226"/>
      <x:c r="AB608" s="226"/>
      <x:c r="AC608" s="226"/>
      <x:c r="AD608" s="226"/>
      <x:c r="AE608" s="226"/>
      <x:c r="AF608" s="226"/>
      <x:c r="AG608" s="226"/>
      <x:c r="AH608" s="226"/>
      <x:c r="AI608" s="226"/>
      <x:c r="AJ608" s="226"/>
      <x:c r="AK608" s="226"/>
    </x:row>
    <x:row r="609" spans="1:39" x14ac:dyDescent="0.3">
      <x:c r="B609" s="226"/>
      <x:c r="E609" s="272"/>
      <x:c r="F609" s="222"/>
      <x:c r="G609" s="226"/>
      <x:c r="H609" s="226"/>
      <x:c r="I609" s="226"/>
      <x:c r="J609" s="222"/>
      <x:c r="L609" s="226"/>
      <x:c r="M609" s="226"/>
      <x:c r="N609" s="226"/>
      <x:c r="O609" s="226"/>
      <x:c r="P609" s="226"/>
      <x:c r="Q609" s="226"/>
      <x:c r="R609" s="226"/>
      <x:c r="S609" s="226"/>
      <x:c r="T609" s="226"/>
      <x:c r="U609" s="226"/>
      <x:c r="V609" s="226"/>
      <x:c r="W609" s="226"/>
      <x:c r="X609" s="226"/>
      <x:c r="Y609" s="226"/>
      <x:c r="Z609" s="226"/>
      <x:c r="AA609" s="226"/>
      <x:c r="AB609" s="226"/>
      <x:c r="AC609" s="226"/>
      <x:c r="AD609" s="226"/>
      <x:c r="AE609" s="226"/>
      <x:c r="AF609" s="226"/>
      <x:c r="AG609" s="226"/>
      <x:c r="AH609" s="226"/>
      <x:c r="AI609" s="226"/>
      <x:c r="AJ609" s="226"/>
      <x:c r="AK609" s="226"/>
    </x:row>
    <x:row r="610" spans="1:39" x14ac:dyDescent="0.3">
      <x:c r="B610" s="226"/>
      <x:c r="E610" s="272"/>
      <x:c r="F610" s="222"/>
      <x:c r="G610" s="226"/>
      <x:c r="H610" s="226"/>
      <x:c r="I610" s="226"/>
      <x:c r="J610" s="222"/>
      <x:c r="L610" s="226"/>
      <x:c r="M610" s="226"/>
      <x:c r="N610" s="226"/>
      <x:c r="O610" s="226"/>
      <x:c r="P610" s="226"/>
      <x:c r="Q610" s="226"/>
      <x:c r="R610" s="226"/>
      <x:c r="S610" s="226"/>
      <x:c r="T610" s="226"/>
      <x:c r="U610" s="226"/>
      <x:c r="V610" s="226"/>
      <x:c r="W610" s="226"/>
      <x:c r="X610" s="226"/>
      <x:c r="Y610" s="226"/>
      <x:c r="Z610" s="226"/>
      <x:c r="AA610" s="226"/>
      <x:c r="AB610" s="226"/>
      <x:c r="AC610" s="226"/>
      <x:c r="AD610" s="226"/>
      <x:c r="AE610" s="226"/>
      <x:c r="AF610" s="226"/>
      <x:c r="AG610" s="226"/>
      <x:c r="AH610" s="226"/>
      <x:c r="AI610" s="226"/>
      <x:c r="AJ610" s="226"/>
      <x:c r="AK610" s="226"/>
    </x:row>
    <x:row r="611" spans="1:39" x14ac:dyDescent="0.3">
      <x:c r="B611" s="226"/>
      <x:c r="E611" s="272"/>
      <x:c r="F611" s="226"/>
      <x:c r="G611" s="226"/>
      <x:c r="H611" s="226"/>
      <x:c r="I611" s="226"/>
      <x:c r="J611" s="226"/>
      <x:c r="L611" s="226"/>
      <x:c r="M611" s="226"/>
      <x:c r="N611" s="226"/>
      <x:c r="O611" s="226"/>
      <x:c r="P611" s="226"/>
      <x:c r="Q611" s="226"/>
      <x:c r="R611" s="226"/>
      <x:c r="S611" s="226"/>
      <x:c r="T611" s="226"/>
      <x:c r="U611" s="226"/>
      <x:c r="V611" s="226"/>
      <x:c r="W611" s="226"/>
      <x:c r="X611" s="226"/>
      <x:c r="Y611" s="226"/>
      <x:c r="Z611" s="226"/>
      <x:c r="AA611" s="226"/>
      <x:c r="AB611" s="226"/>
      <x:c r="AC611" s="226"/>
      <x:c r="AD611" s="226"/>
      <x:c r="AE611" s="226"/>
      <x:c r="AF611" s="226"/>
      <x:c r="AG611" s="226"/>
      <x:c r="AH611" s="226"/>
      <x:c r="AI611" s="226"/>
      <x:c r="AJ611" s="226"/>
      <x:c r="AK611" s="226"/>
    </x:row>
    <x:row r="612" spans="1:39" x14ac:dyDescent="0.3">
      <x:c r="B612" s="226"/>
      <x:c r="E612" s="272"/>
      <x:c r="F612" s="226"/>
      <x:c r="G612" s="226"/>
      <x:c r="H612" s="226"/>
      <x:c r="I612" s="226"/>
      <x:c r="J612" s="226"/>
      <x:c r="L612" s="226"/>
      <x:c r="M612" s="226"/>
      <x:c r="N612" s="226"/>
      <x:c r="O612" s="226"/>
      <x:c r="P612" s="226"/>
      <x:c r="Q612" s="226"/>
      <x:c r="R612" s="226"/>
      <x:c r="S612" s="226"/>
      <x:c r="T612" s="226"/>
      <x:c r="U612" s="226"/>
      <x:c r="V612" s="226"/>
      <x:c r="W612" s="226"/>
      <x:c r="X612" s="226"/>
      <x:c r="Y612" s="226"/>
      <x:c r="Z612" s="226"/>
      <x:c r="AA612" s="226"/>
      <x:c r="AB612" s="226"/>
      <x:c r="AC612" s="226"/>
      <x:c r="AD612" s="226"/>
      <x:c r="AE612" s="226"/>
      <x:c r="AF612" s="226"/>
      <x:c r="AG612" s="226"/>
      <x:c r="AH612" s="226"/>
      <x:c r="AI612" s="226"/>
      <x:c r="AJ612" s="226"/>
      <x:c r="AK612" s="226"/>
    </x:row>
    <x:row r="613" spans="1:39" x14ac:dyDescent="0.3">
      <x:c r="B613" s="226"/>
      <x:c r="E613" s="272"/>
      <x:c r="F613" s="226"/>
      <x:c r="G613" s="226"/>
      <x:c r="H613" s="226"/>
      <x:c r="I613" s="226"/>
      <x:c r="J613" s="226"/>
      <x:c r="L613" s="226"/>
      <x:c r="M613" s="226"/>
      <x:c r="N613" s="226"/>
      <x:c r="O613" s="226"/>
      <x:c r="P613" s="226"/>
      <x:c r="Q613" s="226"/>
      <x:c r="R613" s="226"/>
      <x:c r="S613" s="226"/>
      <x:c r="T613" s="226"/>
      <x:c r="U613" s="226"/>
      <x:c r="V613" s="226"/>
      <x:c r="W613" s="226"/>
      <x:c r="X613" s="226"/>
      <x:c r="Y613" s="226"/>
      <x:c r="Z613" s="226"/>
      <x:c r="AA613" s="226"/>
      <x:c r="AB613" s="226"/>
      <x:c r="AC613" s="226"/>
      <x:c r="AD613" s="226"/>
      <x:c r="AE613" s="226"/>
      <x:c r="AF613" s="226"/>
      <x:c r="AG613" s="226"/>
      <x:c r="AH613" s="226"/>
      <x:c r="AI613" s="226"/>
      <x:c r="AJ613" s="226"/>
      <x:c r="AK613" s="226"/>
    </x:row>
    <x:row r="614" spans="1:39" x14ac:dyDescent="0.3">
      <x:c r="B614" s="226"/>
      <x:c r="E614" s="272"/>
      <x:c r="F614" s="226"/>
      <x:c r="G614" s="226"/>
      <x:c r="H614" s="226"/>
      <x:c r="I614" s="226"/>
      <x:c r="J614" s="226"/>
      <x:c r="L614" s="226"/>
      <x:c r="M614" s="226"/>
      <x:c r="N614" s="226"/>
      <x:c r="O614" s="226"/>
      <x:c r="P614" s="226"/>
      <x:c r="Q614" s="226"/>
      <x:c r="R614" s="226"/>
      <x:c r="S614" s="226"/>
      <x:c r="T614" s="226"/>
      <x:c r="U614" s="226"/>
      <x:c r="V614" s="226"/>
      <x:c r="W614" s="226"/>
      <x:c r="X614" s="226"/>
      <x:c r="Y614" s="226"/>
      <x:c r="Z614" s="226"/>
      <x:c r="AA614" s="226"/>
      <x:c r="AB614" s="226"/>
      <x:c r="AC614" s="226"/>
      <x:c r="AD614" s="226"/>
      <x:c r="AE614" s="226"/>
      <x:c r="AF614" s="226"/>
      <x:c r="AG614" s="226"/>
      <x:c r="AH614" s="226"/>
      <x:c r="AI614" s="226"/>
      <x:c r="AJ614" s="226"/>
      <x:c r="AK614" s="226"/>
    </x:row>
    <x:row r="615" spans="1:39" x14ac:dyDescent="0.3">
      <x:c r="B615" s="226"/>
      <x:c r="E615" s="272"/>
      <x:c r="F615" s="226"/>
      <x:c r="G615" s="226"/>
      <x:c r="H615" s="226"/>
      <x:c r="I615" s="226"/>
      <x:c r="J615" s="226"/>
      <x:c r="L615" s="226"/>
      <x:c r="M615" s="226"/>
      <x:c r="N615" s="226"/>
      <x:c r="O615" s="226"/>
      <x:c r="P615" s="226"/>
      <x:c r="Q615" s="226"/>
      <x:c r="R615" s="226"/>
      <x:c r="S615" s="226"/>
      <x:c r="T615" s="226"/>
      <x:c r="U615" s="226"/>
      <x:c r="V615" s="226"/>
      <x:c r="W615" s="226"/>
      <x:c r="X615" s="226"/>
      <x:c r="Y615" s="226"/>
      <x:c r="Z615" s="226"/>
      <x:c r="AA615" s="226"/>
      <x:c r="AB615" s="226"/>
      <x:c r="AC615" s="226"/>
      <x:c r="AD615" s="226"/>
      <x:c r="AE615" s="226"/>
      <x:c r="AF615" s="226"/>
      <x:c r="AG615" s="226"/>
      <x:c r="AH615" s="226"/>
      <x:c r="AI615" s="226"/>
      <x:c r="AJ615" s="226"/>
      <x:c r="AK615" s="226"/>
    </x:row>
    <x:row r="616" spans="1:39" x14ac:dyDescent="0.3">
      <x:c r="B616" s="226"/>
      <x:c r="E616" s="272"/>
      <x:c r="F616" s="222"/>
      <x:c r="G616" s="226"/>
      <x:c r="H616" s="226"/>
      <x:c r="I616" s="226"/>
      <x:c r="J616" s="222"/>
      <x:c r="L616" s="226"/>
      <x:c r="M616" s="226"/>
      <x:c r="N616" s="226"/>
      <x:c r="O616" s="226"/>
      <x:c r="P616" s="226"/>
      <x:c r="Q616" s="226"/>
      <x:c r="R616" s="226"/>
      <x:c r="S616" s="226"/>
      <x:c r="T616" s="226"/>
      <x:c r="U616" s="226"/>
      <x:c r="V616" s="226"/>
      <x:c r="W616" s="226"/>
      <x:c r="X616" s="226"/>
      <x:c r="Y616" s="226"/>
      <x:c r="Z616" s="226"/>
      <x:c r="AA616" s="226"/>
      <x:c r="AB616" s="226"/>
      <x:c r="AC616" s="226"/>
      <x:c r="AD616" s="226"/>
      <x:c r="AE616" s="226"/>
      <x:c r="AF616" s="226"/>
      <x:c r="AG616" s="226"/>
      <x:c r="AH616" s="226"/>
      <x:c r="AI616" s="226"/>
      <x:c r="AJ616" s="226"/>
      <x:c r="AK616" s="226"/>
    </x:row>
    <x:row r="617" spans="1:39" x14ac:dyDescent="0.3">
      <x:c r="B617" s="226"/>
      <x:c r="E617" s="272"/>
      <x:c r="F617" s="222"/>
      <x:c r="G617" s="226"/>
      <x:c r="H617" s="226"/>
      <x:c r="I617" s="226"/>
      <x:c r="J617" s="222"/>
      <x:c r="L617" s="226"/>
      <x:c r="M617" s="226"/>
      <x:c r="N617" s="226"/>
      <x:c r="O617" s="226"/>
      <x:c r="P617" s="226"/>
      <x:c r="Q617" s="226"/>
      <x:c r="R617" s="226"/>
      <x:c r="S617" s="226"/>
      <x:c r="T617" s="226"/>
      <x:c r="U617" s="226"/>
      <x:c r="V617" s="226"/>
      <x:c r="W617" s="226"/>
      <x:c r="X617" s="226"/>
      <x:c r="Y617" s="226"/>
      <x:c r="Z617" s="226"/>
      <x:c r="AA617" s="226"/>
      <x:c r="AB617" s="226"/>
      <x:c r="AC617" s="226"/>
      <x:c r="AD617" s="226"/>
      <x:c r="AE617" s="226"/>
      <x:c r="AF617" s="226"/>
      <x:c r="AG617" s="226"/>
      <x:c r="AH617" s="226"/>
      <x:c r="AI617" s="226"/>
      <x:c r="AJ617" s="226"/>
      <x:c r="AK617" s="226"/>
    </x:row>
    <x:row r="618" spans="1:39" x14ac:dyDescent="0.3">
      <x:c r="B618" s="226"/>
      <x:c r="E618" s="272"/>
      <x:c r="F618" s="222"/>
      <x:c r="G618" s="226"/>
      <x:c r="H618" s="226"/>
      <x:c r="I618" s="226"/>
      <x:c r="J618" s="222"/>
      <x:c r="L618" s="226"/>
      <x:c r="M618" s="226"/>
      <x:c r="N618" s="226"/>
      <x:c r="O618" s="226"/>
      <x:c r="P618" s="226"/>
      <x:c r="Q618" s="226"/>
      <x:c r="R618" s="226"/>
      <x:c r="S618" s="226"/>
      <x:c r="T618" s="226"/>
      <x:c r="U618" s="226"/>
      <x:c r="V618" s="226"/>
      <x:c r="W618" s="226"/>
      <x:c r="X618" s="226"/>
      <x:c r="Y618" s="226"/>
      <x:c r="Z618" s="226"/>
      <x:c r="AA618" s="226"/>
      <x:c r="AB618" s="226"/>
      <x:c r="AC618" s="226"/>
      <x:c r="AD618" s="226"/>
      <x:c r="AE618" s="226"/>
      <x:c r="AF618" s="226"/>
      <x:c r="AG618" s="226"/>
      <x:c r="AH618" s="226"/>
      <x:c r="AI618" s="226"/>
      <x:c r="AJ618" s="226"/>
      <x:c r="AK618" s="226"/>
    </x:row>
    <x:row r="619" spans="1:39" x14ac:dyDescent="0.3">
      <x:c r="B619" s="226"/>
      <x:c r="E619" s="272"/>
      <x:c r="F619" s="222"/>
      <x:c r="G619" s="226"/>
      <x:c r="H619" s="226"/>
      <x:c r="I619" s="226"/>
      <x:c r="J619" s="222"/>
      <x:c r="L619" s="226"/>
      <x:c r="M619" s="226"/>
      <x:c r="N619" s="226"/>
      <x:c r="O619" s="226"/>
      <x:c r="P619" s="226"/>
      <x:c r="Q619" s="226"/>
      <x:c r="R619" s="226"/>
      <x:c r="S619" s="226"/>
      <x:c r="T619" s="226"/>
      <x:c r="U619" s="226"/>
      <x:c r="V619" s="226"/>
      <x:c r="W619" s="226"/>
      <x:c r="X619" s="226"/>
      <x:c r="Y619" s="226"/>
      <x:c r="Z619" s="226"/>
      <x:c r="AA619" s="226"/>
      <x:c r="AB619" s="226"/>
      <x:c r="AC619" s="226"/>
      <x:c r="AD619" s="226"/>
      <x:c r="AE619" s="226"/>
      <x:c r="AF619" s="226"/>
      <x:c r="AG619" s="226"/>
      <x:c r="AH619" s="226"/>
      <x:c r="AI619" s="226"/>
      <x:c r="AJ619" s="226"/>
      <x:c r="AK619" s="226"/>
    </x:row>
    <x:row r="620" spans="1:39" x14ac:dyDescent="0.3">
      <x:c r="B620" s="226"/>
      <x:c r="E620" s="272"/>
      <x:c r="F620" s="222"/>
      <x:c r="G620" s="226"/>
      <x:c r="H620" s="226"/>
      <x:c r="I620" s="226"/>
      <x:c r="J620" s="222"/>
      <x:c r="L620" s="226"/>
      <x:c r="M620" s="226"/>
      <x:c r="N620" s="226"/>
      <x:c r="O620" s="226"/>
      <x:c r="P620" s="226"/>
      <x:c r="Q620" s="226"/>
      <x:c r="R620" s="226"/>
      <x:c r="S620" s="226"/>
      <x:c r="T620" s="226"/>
      <x:c r="U620" s="226"/>
      <x:c r="V620" s="226"/>
      <x:c r="W620" s="226"/>
      <x:c r="X620" s="226"/>
      <x:c r="Y620" s="226"/>
      <x:c r="Z620" s="226"/>
      <x:c r="AA620" s="226"/>
      <x:c r="AB620" s="226"/>
      <x:c r="AC620" s="226"/>
      <x:c r="AD620" s="226"/>
      <x:c r="AE620" s="226"/>
      <x:c r="AF620" s="226"/>
      <x:c r="AG620" s="226"/>
      <x:c r="AH620" s="226"/>
      <x:c r="AI620" s="226"/>
      <x:c r="AJ620" s="226"/>
      <x:c r="AK620" s="226"/>
    </x:row>
    <x:row r="621" spans="1:39" x14ac:dyDescent="0.3">
      <x:c r="B621" s="226"/>
      <x:c r="E621" s="272"/>
      <x:c r="F621" s="226"/>
      <x:c r="G621" s="222"/>
      <x:c r="H621" s="226"/>
      <x:c r="I621" s="226"/>
      <x:c r="J621" s="222"/>
      <x:c r="L621" s="226"/>
      <x:c r="M621" s="226"/>
      <x:c r="N621" s="226"/>
      <x:c r="O621" s="226"/>
      <x:c r="P621" s="226"/>
      <x:c r="Q621" s="226"/>
      <x:c r="R621" s="226"/>
      <x:c r="S621" s="226"/>
      <x:c r="T621" s="226"/>
      <x:c r="U621" s="226"/>
      <x:c r="V621" s="226"/>
      <x:c r="W621" s="226"/>
      <x:c r="X621" s="226"/>
      <x:c r="Y621" s="226"/>
      <x:c r="Z621" s="226"/>
      <x:c r="AA621" s="226"/>
      <x:c r="AB621" s="226"/>
      <x:c r="AC621" s="226"/>
      <x:c r="AD621" s="226"/>
      <x:c r="AE621" s="226"/>
      <x:c r="AF621" s="226"/>
      <x:c r="AG621" s="226"/>
      <x:c r="AH621" s="226"/>
      <x:c r="AI621" s="226"/>
      <x:c r="AJ621" s="226"/>
      <x:c r="AK621" s="226"/>
    </x:row>
    <x:row r="622" spans="1:39" x14ac:dyDescent="0.3">
      <x:c r="B622" s="226"/>
      <x:c r="E622" s="272"/>
      <x:c r="F622" s="222"/>
      <x:c r="G622" s="226"/>
      <x:c r="H622" s="226"/>
      <x:c r="I622" s="226"/>
      <x:c r="J622" s="222"/>
      <x:c r="L622" s="226"/>
      <x:c r="M622" s="226"/>
      <x:c r="N622" s="226"/>
      <x:c r="O622" s="226"/>
      <x:c r="P622" s="226"/>
      <x:c r="Q622" s="226"/>
      <x:c r="R622" s="226"/>
      <x:c r="S622" s="226"/>
      <x:c r="T622" s="226"/>
      <x:c r="U622" s="226"/>
      <x:c r="V622" s="226"/>
      <x:c r="W622" s="226"/>
      <x:c r="X622" s="226"/>
      <x:c r="Y622" s="226"/>
      <x:c r="Z622" s="226"/>
      <x:c r="AA622" s="226"/>
      <x:c r="AB622" s="226"/>
      <x:c r="AC622" s="226"/>
      <x:c r="AD622" s="226"/>
      <x:c r="AE622" s="226"/>
      <x:c r="AF622" s="226"/>
      <x:c r="AG622" s="226"/>
      <x:c r="AH622" s="226"/>
      <x:c r="AI622" s="226"/>
      <x:c r="AJ622" s="226"/>
      <x:c r="AK622" s="226"/>
    </x:row>
    <x:row r="623" spans="1:39" x14ac:dyDescent="0.3">
      <x:c r="B623" s="226"/>
      <x:c r="E623" s="272"/>
      <x:c r="F623" s="222"/>
      <x:c r="G623" s="226"/>
      <x:c r="H623" s="226"/>
      <x:c r="I623" s="226"/>
      <x:c r="J623" s="222"/>
      <x:c r="L623" s="226"/>
      <x:c r="M623" s="226"/>
      <x:c r="N623" s="226"/>
      <x:c r="O623" s="226"/>
      <x:c r="P623" s="226"/>
      <x:c r="Q623" s="226"/>
      <x:c r="R623" s="226"/>
      <x:c r="S623" s="226"/>
      <x:c r="T623" s="226"/>
      <x:c r="U623" s="226"/>
      <x:c r="V623" s="226"/>
      <x:c r="W623" s="226"/>
      <x:c r="X623" s="226"/>
      <x:c r="Y623" s="226"/>
      <x:c r="Z623" s="226"/>
      <x:c r="AA623" s="226"/>
      <x:c r="AB623" s="226"/>
      <x:c r="AC623" s="226"/>
      <x:c r="AD623" s="226"/>
      <x:c r="AE623" s="226"/>
      <x:c r="AF623" s="226"/>
      <x:c r="AG623" s="226"/>
      <x:c r="AH623" s="226"/>
      <x:c r="AI623" s="226"/>
      <x:c r="AJ623" s="226"/>
      <x:c r="AK623" s="226"/>
    </x:row>
    <x:row r="624" spans="1:39" x14ac:dyDescent="0.3">
      <x:c r="B624" s="226"/>
      <x:c r="E624" s="272"/>
      <x:c r="F624" s="222"/>
      <x:c r="G624" s="226"/>
      <x:c r="H624" s="226"/>
      <x:c r="I624" s="226"/>
      <x:c r="J624" s="222"/>
      <x:c r="L624" s="226"/>
      <x:c r="M624" s="226"/>
      <x:c r="N624" s="226"/>
      <x:c r="O624" s="226"/>
      <x:c r="P624" s="226"/>
      <x:c r="Q624" s="226"/>
      <x:c r="R624" s="226"/>
      <x:c r="S624" s="226"/>
      <x:c r="T624" s="226"/>
      <x:c r="U624" s="226"/>
      <x:c r="V624" s="226"/>
      <x:c r="W624" s="226"/>
      <x:c r="X624" s="226"/>
      <x:c r="Y624" s="226"/>
      <x:c r="Z624" s="226"/>
      <x:c r="AA624" s="226"/>
      <x:c r="AB624" s="226"/>
      <x:c r="AC624" s="226"/>
      <x:c r="AD624" s="226"/>
      <x:c r="AE624" s="226"/>
      <x:c r="AF624" s="226"/>
      <x:c r="AG624" s="226"/>
      <x:c r="AH624" s="226"/>
      <x:c r="AI624" s="226"/>
      <x:c r="AJ624" s="226"/>
      <x:c r="AK624" s="226"/>
    </x:row>
    <x:row r="625" spans="1:39" x14ac:dyDescent="0.3">
      <x:c r="B625" s="226"/>
      <x:c r="E625" s="272"/>
      <x:c r="F625" s="222"/>
      <x:c r="G625" s="226"/>
      <x:c r="H625" s="226"/>
      <x:c r="I625" s="226"/>
      <x:c r="J625" s="222"/>
      <x:c r="L625" s="226"/>
      <x:c r="M625" s="226"/>
      <x:c r="N625" s="226"/>
      <x:c r="O625" s="226"/>
      <x:c r="P625" s="226"/>
      <x:c r="Q625" s="226"/>
      <x:c r="R625" s="226"/>
      <x:c r="S625" s="226"/>
      <x:c r="T625" s="226"/>
      <x:c r="U625" s="226"/>
      <x:c r="V625" s="226"/>
      <x:c r="W625" s="226"/>
      <x:c r="X625" s="226"/>
      <x:c r="Y625" s="226"/>
      <x:c r="Z625" s="226"/>
      <x:c r="AA625" s="226"/>
      <x:c r="AB625" s="226"/>
      <x:c r="AC625" s="226"/>
      <x:c r="AD625" s="226"/>
      <x:c r="AE625" s="226"/>
      <x:c r="AF625" s="226"/>
      <x:c r="AG625" s="226"/>
      <x:c r="AH625" s="226"/>
      <x:c r="AI625" s="226"/>
      <x:c r="AJ625" s="226"/>
      <x:c r="AK625" s="226"/>
    </x:row>
    <x:row r="626" spans="1:39" x14ac:dyDescent="0.3">
      <x:c r="B626" s="226"/>
      <x:c r="E626" s="272"/>
      <x:c r="F626" s="226"/>
      <x:c r="G626" s="222"/>
      <x:c r="H626" s="226"/>
      <x:c r="I626" s="226"/>
      <x:c r="J626" s="222"/>
      <x:c r="L626" s="226"/>
      <x:c r="M626" s="226"/>
      <x:c r="N626" s="226"/>
      <x:c r="O626" s="226"/>
      <x:c r="P626" s="226"/>
      <x:c r="Q626" s="226"/>
      <x:c r="R626" s="226"/>
      <x:c r="S626" s="226"/>
      <x:c r="T626" s="226"/>
      <x:c r="U626" s="226"/>
      <x:c r="V626" s="226"/>
      <x:c r="W626" s="226"/>
      <x:c r="X626" s="226"/>
      <x:c r="Y626" s="226"/>
      <x:c r="Z626" s="226"/>
      <x:c r="AA626" s="226"/>
      <x:c r="AB626" s="226"/>
      <x:c r="AC626" s="226"/>
      <x:c r="AD626" s="226"/>
      <x:c r="AE626" s="226"/>
      <x:c r="AF626" s="226"/>
      <x:c r="AG626" s="226"/>
      <x:c r="AH626" s="226"/>
      <x:c r="AI626" s="226"/>
      <x:c r="AJ626" s="226"/>
      <x:c r="AK626" s="226"/>
    </x:row>
    <x:row r="627" spans="1:39" x14ac:dyDescent="0.3">
      <x:c r="B627" s="226"/>
      <x:c r="E627" s="272"/>
      <x:c r="F627" s="222"/>
      <x:c r="G627" s="226"/>
      <x:c r="H627" s="226"/>
      <x:c r="I627" s="226"/>
      <x:c r="J627" s="222"/>
      <x:c r="L627" s="226"/>
      <x:c r="M627" s="226"/>
      <x:c r="N627" s="226"/>
      <x:c r="O627" s="226"/>
      <x:c r="P627" s="226"/>
      <x:c r="Q627" s="226"/>
      <x:c r="R627" s="226"/>
      <x:c r="S627" s="226"/>
      <x:c r="T627" s="226"/>
      <x:c r="U627" s="226"/>
      <x:c r="V627" s="226"/>
      <x:c r="W627" s="226"/>
      <x:c r="X627" s="226"/>
      <x:c r="Y627" s="226"/>
      <x:c r="Z627" s="226"/>
      <x:c r="AA627" s="226"/>
      <x:c r="AB627" s="226"/>
      <x:c r="AC627" s="226"/>
      <x:c r="AD627" s="226"/>
      <x:c r="AE627" s="226"/>
      <x:c r="AF627" s="226"/>
      <x:c r="AG627" s="226"/>
      <x:c r="AH627" s="226"/>
      <x:c r="AI627" s="226"/>
      <x:c r="AJ627" s="226"/>
      <x:c r="AK627" s="226"/>
    </x:row>
    <x:row r="628" spans="1:39" x14ac:dyDescent="0.3">
      <x:c r="B628" s="226"/>
      <x:c r="E628" s="272"/>
      <x:c r="F628" s="222"/>
      <x:c r="G628" s="226"/>
      <x:c r="H628" s="226"/>
      <x:c r="I628" s="226"/>
      <x:c r="J628" s="222"/>
      <x:c r="L628" s="226"/>
      <x:c r="M628" s="226"/>
      <x:c r="N628" s="226"/>
      <x:c r="O628" s="226"/>
      <x:c r="P628" s="226"/>
      <x:c r="Q628" s="226"/>
      <x:c r="R628" s="226"/>
      <x:c r="S628" s="226"/>
      <x:c r="T628" s="226"/>
      <x:c r="U628" s="226"/>
      <x:c r="V628" s="226"/>
      <x:c r="W628" s="226"/>
      <x:c r="X628" s="226"/>
      <x:c r="Y628" s="226"/>
      <x:c r="Z628" s="226"/>
      <x:c r="AA628" s="226"/>
      <x:c r="AB628" s="226"/>
      <x:c r="AC628" s="226"/>
      <x:c r="AD628" s="226"/>
      <x:c r="AE628" s="226"/>
      <x:c r="AF628" s="226"/>
      <x:c r="AG628" s="226"/>
      <x:c r="AH628" s="226"/>
      <x:c r="AI628" s="226"/>
      <x:c r="AJ628" s="226"/>
      <x:c r="AK628" s="226"/>
    </x:row>
    <x:row r="629" spans="1:39" x14ac:dyDescent="0.3">
      <x:c r="B629" s="226"/>
      <x:c r="E629" s="272"/>
      <x:c r="F629" s="222"/>
      <x:c r="G629" s="226"/>
      <x:c r="H629" s="226"/>
      <x:c r="I629" s="226"/>
      <x:c r="J629" s="222"/>
      <x:c r="L629" s="226"/>
      <x:c r="M629" s="226"/>
      <x:c r="N629" s="226"/>
      <x:c r="O629" s="226"/>
      <x:c r="P629" s="226"/>
      <x:c r="Q629" s="226"/>
      <x:c r="R629" s="226"/>
      <x:c r="S629" s="226"/>
      <x:c r="T629" s="226"/>
      <x:c r="U629" s="226"/>
      <x:c r="V629" s="226"/>
      <x:c r="W629" s="226"/>
      <x:c r="X629" s="226"/>
      <x:c r="Y629" s="226"/>
      <x:c r="Z629" s="226"/>
      <x:c r="AA629" s="226"/>
      <x:c r="AB629" s="226"/>
      <x:c r="AC629" s="226"/>
      <x:c r="AD629" s="226"/>
      <x:c r="AE629" s="226"/>
      <x:c r="AF629" s="226"/>
      <x:c r="AG629" s="226"/>
      <x:c r="AH629" s="226"/>
      <x:c r="AI629" s="226"/>
      <x:c r="AJ629" s="226"/>
      <x:c r="AK629" s="226"/>
    </x:row>
    <x:row r="630" spans="1:39" x14ac:dyDescent="0.3">
      <x:c r="B630" s="226"/>
      <x:c r="E630" s="272"/>
      <x:c r="F630" s="222"/>
      <x:c r="G630" s="226"/>
      <x:c r="H630" s="226"/>
      <x:c r="I630" s="226"/>
      <x:c r="J630" s="222"/>
      <x:c r="L630" s="226"/>
      <x:c r="M630" s="226"/>
      <x:c r="N630" s="226"/>
      <x:c r="O630" s="226"/>
      <x:c r="P630" s="226"/>
      <x:c r="Q630" s="226"/>
      <x:c r="R630" s="226"/>
      <x:c r="S630" s="226"/>
      <x:c r="T630" s="226"/>
      <x:c r="U630" s="226"/>
      <x:c r="V630" s="226"/>
      <x:c r="W630" s="226"/>
      <x:c r="X630" s="226"/>
      <x:c r="Y630" s="226"/>
      <x:c r="Z630" s="226"/>
      <x:c r="AA630" s="226"/>
      <x:c r="AB630" s="226"/>
      <x:c r="AC630" s="226"/>
      <x:c r="AD630" s="226"/>
      <x:c r="AE630" s="226"/>
      <x:c r="AF630" s="226"/>
      <x:c r="AG630" s="226"/>
      <x:c r="AH630" s="226"/>
      <x:c r="AI630" s="226"/>
      <x:c r="AJ630" s="226"/>
      <x:c r="AK630" s="226"/>
    </x:row>
    <x:row r="631" spans="1:39" x14ac:dyDescent="0.3">
      <x:c r="B631" s="226"/>
      <x:c r="E631" s="272"/>
      <x:c r="F631" s="226"/>
      <x:c r="G631" s="226"/>
      <x:c r="H631" s="226"/>
      <x:c r="I631" s="226"/>
      <x:c r="J631" s="226"/>
      <x:c r="L631" s="226"/>
      <x:c r="M631" s="226"/>
      <x:c r="N631" s="226"/>
      <x:c r="O631" s="226"/>
      <x:c r="P631" s="226"/>
      <x:c r="Q631" s="226"/>
      <x:c r="R631" s="226"/>
      <x:c r="S631" s="226"/>
      <x:c r="T631" s="226"/>
      <x:c r="U631" s="226"/>
      <x:c r="V631" s="226"/>
      <x:c r="W631" s="226"/>
      <x:c r="X631" s="226"/>
      <x:c r="Y631" s="226"/>
      <x:c r="Z631" s="226"/>
      <x:c r="AA631" s="226"/>
      <x:c r="AB631" s="226"/>
      <x:c r="AC631" s="226"/>
      <x:c r="AD631" s="226"/>
      <x:c r="AE631" s="226"/>
      <x:c r="AF631" s="226"/>
      <x:c r="AG631" s="226"/>
      <x:c r="AH631" s="226"/>
      <x:c r="AI631" s="226"/>
      <x:c r="AJ631" s="226"/>
      <x:c r="AK631" s="226"/>
      <x:c r="AL631" s="226"/>
    </x:row>
    <x:row r="632" spans="1:39" x14ac:dyDescent="0.3">
      <x:c r="B632" s="226"/>
      <x:c r="E632" s="272"/>
      <x:c r="F632" s="226"/>
      <x:c r="G632" s="226"/>
      <x:c r="H632" s="226"/>
      <x:c r="I632" s="226"/>
      <x:c r="J632" s="226"/>
      <x:c r="L632" s="226"/>
      <x:c r="M632" s="226"/>
      <x:c r="N632" s="226"/>
      <x:c r="O632" s="226"/>
      <x:c r="P632" s="226"/>
      <x:c r="Q632" s="226"/>
      <x:c r="R632" s="226"/>
      <x:c r="S632" s="226"/>
      <x:c r="T632" s="226"/>
      <x:c r="U632" s="226"/>
      <x:c r="V632" s="226"/>
      <x:c r="W632" s="226"/>
      <x:c r="X632" s="226"/>
      <x:c r="Y632" s="226"/>
      <x:c r="Z632" s="226"/>
      <x:c r="AA632" s="226"/>
      <x:c r="AB632" s="226"/>
      <x:c r="AC632" s="226"/>
      <x:c r="AD632" s="226"/>
      <x:c r="AE632" s="226"/>
      <x:c r="AF632" s="226"/>
      <x:c r="AG632" s="226"/>
      <x:c r="AH632" s="226"/>
      <x:c r="AI632" s="226"/>
      <x:c r="AJ632" s="226"/>
      <x:c r="AK632" s="226"/>
      <x:c r="AL632" s="226"/>
    </x:row>
    <x:row r="633" spans="1:39" x14ac:dyDescent="0.3">
      <x:c r="B633" s="226"/>
      <x:c r="E633" s="272"/>
      <x:c r="F633" s="226"/>
      <x:c r="G633" s="226"/>
      <x:c r="H633" s="226"/>
      <x:c r="I633" s="226"/>
      <x:c r="J633" s="226"/>
      <x:c r="L633" s="226"/>
      <x:c r="M633" s="226"/>
      <x:c r="N633" s="226"/>
      <x:c r="O633" s="226"/>
      <x:c r="P633" s="226"/>
      <x:c r="Q633" s="226"/>
      <x:c r="R633" s="226"/>
      <x:c r="S633" s="226"/>
      <x:c r="T633" s="226"/>
      <x:c r="U633" s="226"/>
      <x:c r="V633" s="226"/>
      <x:c r="W633" s="226"/>
      <x:c r="X633" s="226"/>
      <x:c r="Y633" s="226"/>
      <x:c r="Z633" s="226"/>
      <x:c r="AA633" s="226"/>
      <x:c r="AB633" s="226"/>
      <x:c r="AC633" s="226"/>
      <x:c r="AD633" s="226"/>
      <x:c r="AE633" s="226"/>
      <x:c r="AF633" s="226"/>
      <x:c r="AG633" s="226"/>
      <x:c r="AH633" s="226"/>
      <x:c r="AI633" s="226"/>
      <x:c r="AJ633" s="226"/>
      <x:c r="AK633" s="226"/>
      <x:c r="AL633" s="226"/>
    </x:row>
    <x:row r="634" spans="1:39" x14ac:dyDescent="0.3">
      <x:c r="B634" s="226"/>
      <x:c r="E634" s="272"/>
      <x:c r="F634" s="226"/>
      <x:c r="G634" s="226"/>
      <x:c r="H634" s="226"/>
      <x:c r="I634" s="226"/>
      <x:c r="J634" s="226"/>
      <x:c r="L634" s="226"/>
      <x:c r="M634" s="226"/>
      <x:c r="N634" s="226"/>
      <x:c r="O634" s="226"/>
      <x:c r="P634" s="226"/>
      <x:c r="Q634" s="226"/>
      <x:c r="R634" s="226"/>
      <x:c r="S634" s="226"/>
      <x:c r="T634" s="226"/>
      <x:c r="U634" s="226"/>
      <x:c r="V634" s="226"/>
      <x:c r="W634" s="226"/>
      <x:c r="X634" s="226"/>
      <x:c r="Y634" s="226"/>
      <x:c r="Z634" s="226"/>
      <x:c r="AA634" s="226"/>
      <x:c r="AB634" s="226"/>
      <x:c r="AC634" s="226"/>
      <x:c r="AD634" s="226"/>
      <x:c r="AE634" s="226"/>
      <x:c r="AF634" s="226"/>
      <x:c r="AG634" s="226"/>
      <x:c r="AH634" s="226"/>
      <x:c r="AI634" s="226"/>
      <x:c r="AJ634" s="226"/>
      <x:c r="AK634" s="226"/>
      <x:c r="AL634" s="226"/>
    </x:row>
    <x:row r="635" spans="1:39" x14ac:dyDescent="0.3">
      <x:c r="B635" s="226"/>
      <x:c r="E635" s="272"/>
      <x:c r="F635" s="226"/>
      <x:c r="G635" s="226"/>
      <x:c r="H635" s="226"/>
      <x:c r="I635" s="226"/>
      <x:c r="J635" s="226"/>
      <x:c r="L635" s="226"/>
      <x:c r="M635" s="226"/>
      <x:c r="N635" s="226"/>
      <x:c r="O635" s="226"/>
      <x:c r="P635" s="226"/>
      <x:c r="Q635" s="226"/>
      <x:c r="R635" s="226"/>
      <x:c r="S635" s="226"/>
      <x:c r="T635" s="226"/>
      <x:c r="U635" s="226"/>
      <x:c r="V635" s="226"/>
      <x:c r="W635" s="226"/>
      <x:c r="X635" s="226"/>
      <x:c r="Y635" s="226"/>
      <x:c r="Z635" s="226"/>
      <x:c r="AA635" s="226"/>
      <x:c r="AB635" s="226"/>
      <x:c r="AC635" s="226"/>
      <x:c r="AD635" s="226"/>
      <x:c r="AE635" s="226"/>
      <x:c r="AF635" s="226"/>
      <x:c r="AG635" s="226"/>
      <x:c r="AH635" s="226"/>
      <x:c r="AI635" s="226"/>
      <x:c r="AJ635" s="226"/>
      <x:c r="AK635" s="226"/>
      <x:c r="AL635" s="226"/>
    </x:row>
    <x:row r="636" spans="1:39" x14ac:dyDescent="0.3">
      <x:c r="B636" s="226"/>
      <x:c r="E636" s="272"/>
      <x:c r="F636" s="226"/>
      <x:c r="G636" s="226"/>
      <x:c r="H636" s="226"/>
      <x:c r="I636" s="226"/>
      <x:c r="J636" s="226"/>
      <x:c r="L636" s="226"/>
      <x:c r="M636" s="226"/>
      <x:c r="N636" s="226"/>
      <x:c r="O636" s="226"/>
      <x:c r="P636" s="226"/>
      <x:c r="Q636" s="226"/>
      <x:c r="R636" s="226"/>
      <x:c r="S636" s="226"/>
      <x:c r="T636" s="226"/>
      <x:c r="U636" s="226"/>
      <x:c r="V636" s="226"/>
      <x:c r="W636" s="226"/>
      <x:c r="X636" s="226"/>
      <x:c r="Y636" s="226"/>
      <x:c r="Z636" s="226"/>
      <x:c r="AA636" s="226"/>
      <x:c r="AB636" s="226"/>
      <x:c r="AC636" s="226"/>
      <x:c r="AD636" s="226"/>
      <x:c r="AE636" s="226"/>
      <x:c r="AF636" s="226"/>
      <x:c r="AG636" s="226"/>
      <x:c r="AH636" s="226"/>
      <x:c r="AI636" s="226"/>
      <x:c r="AJ636" s="226"/>
      <x:c r="AK636" s="226"/>
      <x:c r="AL636" s="226"/>
    </x:row>
    <x:row r="637" spans="1:39" x14ac:dyDescent="0.3">
      <x:c r="B637" s="226"/>
      <x:c r="E637" s="272"/>
      <x:c r="F637" s="226"/>
      <x:c r="G637" s="226"/>
      <x:c r="H637" s="226"/>
      <x:c r="I637" s="226"/>
      <x:c r="J637" s="226"/>
      <x:c r="L637" s="226"/>
      <x:c r="M637" s="226"/>
      <x:c r="N637" s="226"/>
      <x:c r="O637" s="226"/>
      <x:c r="P637" s="226"/>
      <x:c r="Q637" s="226"/>
      <x:c r="R637" s="226"/>
      <x:c r="S637" s="226"/>
      <x:c r="T637" s="226"/>
      <x:c r="U637" s="226"/>
      <x:c r="V637" s="226"/>
      <x:c r="W637" s="226"/>
      <x:c r="X637" s="226"/>
      <x:c r="Y637" s="226"/>
      <x:c r="Z637" s="226"/>
      <x:c r="AA637" s="226"/>
      <x:c r="AB637" s="226"/>
      <x:c r="AC637" s="226"/>
      <x:c r="AD637" s="226"/>
      <x:c r="AE637" s="226"/>
      <x:c r="AF637" s="226"/>
      <x:c r="AG637" s="226"/>
      <x:c r="AH637" s="226"/>
      <x:c r="AI637" s="226"/>
      <x:c r="AJ637" s="226"/>
      <x:c r="AK637" s="226"/>
      <x:c r="AL637" s="226"/>
    </x:row>
    <x:row r="638" spans="1:39" x14ac:dyDescent="0.3">
      <x:c r="B638" s="226"/>
      <x:c r="E638" s="272"/>
      <x:c r="F638" s="226"/>
      <x:c r="G638" s="226"/>
      <x:c r="H638" s="226"/>
      <x:c r="I638" s="226"/>
      <x:c r="J638" s="226"/>
      <x:c r="L638" s="226"/>
      <x:c r="M638" s="226"/>
      <x:c r="N638" s="226"/>
      <x:c r="O638" s="226"/>
      <x:c r="P638" s="226"/>
      <x:c r="Q638" s="226"/>
      <x:c r="R638" s="226"/>
      <x:c r="S638" s="226"/>
      <x:c r="T638" s="226"/>
      <x:c r="U638" s="226"/>
      <x:c r="V638" s="226"/>
      <x:c r="W638" s="226"/>
      <x:c r="X638" s="226"/>
      <x:c r="Y638" s="226"/>
      <x:c r="Z638" s="226"/>
      <x:c r="AA638" s="226"/>
      <x:c r="AB638" s="226"/>
      <x:c r="AC638" s="226"/>
      <x:c r="AD638" s="226"/>
      <x:c r="AE638" s="226"/>
      <x:c r="AF638" s="226"/>
      <x:c r="AG638" s="226"/>
      <x:c r="AH638" s="226"/>
      <x:c r="AI638" s="226"/>
      <x:c r="AJ638" s="226"/>
      <x:c r="AK638" s="226"/>
      <x:c r="AL638" s="226"/>
    </x:row>
    <x:row r="639" spans="1:39" x14ac:dyDescent="0.3">
      <x:c r="B639" s="226"/>
      <x:c r="E639" s="272"/>
      <x:c r="F639" s="226"/>
      <x:c r="G639" s="226"/>
      <x:c r="H639" s="226"/>
      <x:c r="I639" s="226"/>
      <x:c r="J639" s="226"/>
      <x:c r="L639" s="226"/>
      <x:c r="M639" s="226"/>
      <x:c r="N639" s="226"/>
      <x:c r="O639" s="226"/>
      <x:c r="P639" s="226"/>
      <x:c r="Q639" s="226"/>
      <x:c r="R639" s="226"/>
      <x:c r="S639" s="226"/>
      <x:c r="T639" s="226"/>
      <x:c r="U639" s="226"/>
      <x:c r="V639" s="226"/>
      <x:c r="W639" s="226"/>
      <x:c r="X639" s="226"/>
      <x:c r="Y639" s="226"/>
      <x:c r="Z639" s="226"/>
      <x:c r="AA639" s="226"/>
      <x:c r="AB639" s="226"/>
      <x:c r="AC639" s="226"/>
      <x:c r="AD639" s="226"/>
      <x:c r="AE639" s="226"/>
      <x:c r="AF639" s="226"/>
      <x:c r="AG639" s="226"/>
      <x:c r="AH639" s="226"/>
      <x:c r="AI639" s="226"/>
      <x:c r="AJ639" s="226"/>
      <x:c r="AK639" s="226"/>
      <x:c r="AL639" s="226"/>
    </x:row>
    <x:row r="640" spans="1:39" x14ac:dyDescent="0.3">
      <x:c r="B640" s="226"/>
      <x:c r="E640" s="272"/>
      <x:c r="F640" s="226"/>
      <x:c r="G640" s="226"/>
      <x:c r="H640" s="226"/>
      <x:c r="I640" s="226"/>
      <x:c r="J640" s="226"/>
      <x:c r="L640" s="226"/>
      <x:c r="M640" s="226"/>
      <x:c r="N640" s="226"/>
      <x:c r="O640" s="226"/>
      <x:c r="P640" s="226"/>
      <x:c r="Q640" s="226"/>
      <x:c r="R640" s="226"/>
      <x:c r="S640" s="226"/>
      <x:c r="T640" s="226"/>
      <x:c r="U640" s="226"/>
      <x:c r="V640" s="226"/>
      <x:c r="W640" s="226"/>
      <x:c r="X640" s="226"/>
      <x:c r="Y640" s="226"/>
      <x:c r="Z640" s="226"/>
      <x:c r="AA640" s="226"/>
      <x:c r="AB640" s="226"/>
      <x:c r="AC640" s="226"/>
      <x:c r="AD640" s="226"/>
      <x:c r="AE640" s="226"/>
      <x:c r="AF640" s="226"/>
      <x:c r="AG640" s="226"/>
      <x:c r="AH640" s="226"/>
      <x:c r="AI640" s="226"/>
      <x:c r="AJ640" s="226"/>
      <x:c r="AK640" s="226"/>
      <x:c r="AL640" s="226"/>
    </x:row>
    <x:row r="641" spans="1:39" x14ac:dyDescent="0.3">
      <x:c r="B641" s="226"/>
      <x:c r="E641" s="272"/>
      <x:c r="F641" s="226"/>
      <x:c r="G641" s="226"/>
      <x:c r="H641" s="226"/>
      <x:c r="I641" s="226"/>
      <x:c r="J641" s="226"/>
      <x:c r="L641" s="226"/>
      <x:c r="M641" s="226"/>
      <x:c r="N641" s="226"/>
      <x:c r="O641" s="226"/>
      <x:c r="P641" s="226"/>
      <x:c r="Q641" s="226"/>
      <x:c r="R641" s="226"/>
      <x:c r="S641" s="226"/>
      <x:c r="T641" s="226"/>
      <x:c r="U641" s="226"/>
      <x:c r="V641" s="226"/>
      <x:c r="W641" s="226"/>
      <x:c r="X641" s="226"/>
      <x:c r="Y641" s="226"/>
      <x:c r="Z641" s="226"/>
      <x:c r="AA641" s="226"/>
      <x:c r="AB641" s="226"/>
      <x:c r="AC641" s="226"/>
      <x:c r="AD641" s="226"/>
      <x:c r="AE641" s="226"/>
      <x:c r="AF641" s="226"/>
      <x:c r="AG641" s="226"/>
      <x:c r="AH641" s="226"/>
      <x:c r="AI641" s="226"/>
      <x:c r="AJ641" s="226"/>
      <x:c r="AK641" s="226"/>
      <x:c r="AL641" s="226"/>
    </x:row>
    <x:row r="642" spans="1:39" x14ac:dyDescent="0.3">
      <x:c r="B642" s="226"/>
      <x:c r="E642" s="272"/>
      <x:c r="F642" s="226"/>
      <x:c r="G642" s="226"/>
      <x:c r="H642" s="226"/>
      <x:c r="I642" s="226"/>
      <x:c r="J642" s="226"/>
      <x:c r="L642" s="226"/>
      <x:c r="M642" s="226"/>
      <x:c r="N642" s="226"/>
      <x:c r="O642" s="226"/>
      <x:c r="P642" s="226"/>
      <x:c r="Q642" s="226"/>
      <x:c r="R642" s="226"/>
      <x:c r="S642" s="226"/>
      <x:c r="T642" s="226"/>
      <x:c r="U642" s="226"/>
      <x:c r="V642" s="226"/>
      <x:c r="W642" s="226"/>
      <x:c r="X642" s="226"/>
      <x:c r="Y642" s="226"/>
      <x:c r="Z642" s="226"/>
      <x:c r="AA642" s="226"/>
      <x:c r="AB642" s="226"/>
      <x:c r="AC642" s="226"/>
      <x:c r="AD642" s="226"/>
      <x:c r="AE642" s="226"/>
      <x:c r="AF642" s="226"/>
      <x:c r="AG642" s="226"/>
      <x:c r="AH642" s="226"/>
      <x:c r="AI642" s="226"/>
      <x:c r="AJ642" s="226"/>
      <x:c r="AK642" s="226"/>
      <x:c r="AL642" s="226"/>
    </x:row>
    <x:row r="643" spans="1:39" x14ac:dyDescent="0.3">
      <x:c r="B643" s="226"/>
      <x:c r="E643" s="272"/>
      <x:c r="F643" s="226"/>
      <x:c r="G643" s="226"/>
      <x:c r="H643" s="226"/>
      <x:c r="I643" s="226"/>
      <x:c r="J643" s="226"/>
      <x:c r="L643" s="226"/>
      <x:c r="M643" s="226"/>
      <x:c r="N643" s="226"/>
      <x:c r="O643" s="226"/>
      <x:c r="P643" s="226"/>
      <x:c r="Q643" s="226"/>
      <x:c r="R643" s="226"/>
      <x:c r="S643" s="226"/>
      <x:c r="T643" s="226"/>
      <x:c r="U643" s="226"/>
      <x:c r="V643" s="226"/>
      <x:c r="W643" s="226"/>
      <x:c r="X643" s="226"/>
      <x:c r="Y643" s="226"/>
      <x:c r="Z643" s="226"/>
      <x:c r="AA643" s="226"/>
      <x:c r="AB643" s="226"/>
      <x:c r="AC643" s="226"/>
      <x:c r="AD643" s="226"/>
      <x:c r="AE643" s="226"/>
      <x:c r="AF643" s="226"/>
      <x:c r="AG643" s="226"/>
      <x:c r="AH643" s="226"/>
      <x:c r="AI643" s="226"/>
      <x:c r="AJ643" s="226"/>
      <x:c r="AK643" s="226"/>
      <x:c r="AL643" s="226"/>
    </x:row>
    <x:row r="644" spans="1:39" x14ac:dyDescent="0.3">
      <x:c r="B644" s="226"/>
      <x:c r="E644" s="272"/>
      <x:c r="F644" s="226"/>
      <x:c r="G644" s="226"/>
      <x:c r="H644" s="226"/>
      <x:c r="I644" s="226"/>
      <x:c r="J644" s="226"/>
      <x:c r="L644" s="226"/>
      <x:c r="M644" s="226"/>
      <x:c r="N644" s="226"/>
      <x:c r="O644" s="226"/>
      <x:c r="P644" s="226"/>
      <x:c r="Q644" s="226"/>
      <x:c r="R644" s="226"/>
      <x:c r="S644" s="226"/>
      <x:c r="T644" s="226"/>
      <x:c r="U644" s="226"/>
      <x:c r="V644" s="226"/>
      <x:c r="W644" s="226"/>
      <x:c r="X644" s="226"/>
      <x:c r="Y644" s="226"/>
      <x:c r="Z644" s="226"/>
      <x:c r="AA644" s="226"/>
      <x:c r="AB644" s="226"/>
      <x:c r="AC644" s="226"/>
      <x:c r="AD644" s="226"/>
      <x:c r="AE644" s="226"/>
      <x:c r="AF644" s="226"/>
      <x:c r="AG644" s="226"/>
      <x:c r="AH644" s="226"/>
      <x:c r="AI644" s="226"/>
      <x:c r="AJ644" s="226"/>
      <x:c r="AK644" s="226"/>
      <x:c r="AL644" s="226"/>
    </x:row>
    <x:row r="645" spans="1:39" x14ac:dyDescent="0.3">
      <x:c r="B645" s="226"/>
      <x:c r="E645" s="272"/>
      <x:c r="F645" s="226"/>
      <x:c r="G645" s="226"/>
      <x:c r="H645" s="226"/>
      <x:c r="I645" s="226"/>
      <x:c r="J645" s="226"/>
      <x:c r="L645" s="226"/>
      <x:c r="M645" s="226"/>
      <x:c r="N645" s="226"/>
      <x:c r="O645" s="226"/>
      <x:c r="P645" s="226"/>
      <x:c r="Q645" s="226"/>
      <x:c r="R645" s="226"/>
      <x:c r="S645" s="226"/>
      <x:c r="T645" s="226"/>
      <x:c r="U645" s="226"/>
      <x:c r="V645" s="226"/>
      <x:c r="W645" s="226"/>
      <x:c r="X645" s="226"/>
      <x:c r="Y645" s="226"/>
      <x:c r="Z645" s="226"/>
      <x:c r="AA645" s="226"/>
      <x:c r="AB645" s="226"/>
      <x:c r="AC645" s="226"/>
      <x:c r="AD645" s="226"/>
      <x:c r="AE645" s="226"/>
      <x:c r="AF645" s="226"/>
      <x:c r="AG645" s="226"/>
      <x:c r="AH645" s="226"/>
      <x:c r="AI645" s="226"/>
      <x:c r="AJ645" s="226"/>
      <x:c r="AK645" s="226"/>
      <x:c r="AL645" s="226"/>
    </x:row>
    <x:row r="646" spans="1:39" x14ac:dyDescent="0.3">
      <x:c r="B646" s="226"/>
      <x:c r="E646" s="272"/>
      <x:c r="F646" s="226"/>
      <x:c r="G646" s="226"/>
      <x:c r="H646" s="226"/>
      <x:c r="I646" s="226"/>
      <x:c r="J646" s="226"/>
      <x:c r="L646" s="226"/>
      <x:c r="M646" s="226"/>
      <x:c r="N646" s="226"/>
      <x:c r="O646" s="226"/>
      <x:c r="P646" s="226"/>
      <x:c r="Q646" s="226"/>
      <x:c r="R646" s="226"/>
      <x:c r="S646" s="226"/>
      <x:c r="T646" s="226"/>
      <x:c r="U646" s="226"/>
      <x:c r="V646" s="226"/>
      <x:c r="W646" s="226"/>
      <x:c r="X646" s="226"/>
      <x:c r="Y646" s="226"/>
      <x:c r="Z646" s="226"/>
      <x:c r="AA646" s="226"/>
      <x:c r="AB646" s="226"/>
      <x:c r="AC646" s="226"/>
      <x:c r="AD646" s="226"/>
      <x:c r="AE646" s="226"/>
      <x:c r="AF646" s="226"/>
      <x:c r="AG646" s="226"/>
      <x:c r="AH646" s="226"/>
      <x:c r="AI646" s="226"/>
      <x:c r="AJ646" s="226"/>
      <x:c r="AK646" s="226"/>
      <x:c r="AL646" s="226"/>
    </x:row>
    <x:row r="647" spans="1:39" x14ac:dyDescent="0.3">
      <x:c r="B647" s="226"/>
      <x:c r="E647" s="272"/>
      <x:c r="F647" s="226"/>
      <x:c r="G647" s="226"/>
      <x:c r="H647" s="226"/>
      <x:c r="I647" s="226"/>
      <x:c r="J647" s="226"/>
      <x:c r="L647" s="226"/>
      <x:c r="M647" s="226"/>
      <x:c r="N647" s="226"/>
      <x:c r="O647" s="226"/>
      <x:c r="P647" s="226"/>
      <x:c r="Q647" s="226"/>
      <x:c r="R647" s="226"/>
      <x:c r="S647" s="226"/>
      <x:c r="T647" s="226"/>
      <x:c r="U647" s="226"/>
      <x:c r="V647" s="226"/>
      <x:c r="W647" s="226"/>
      <x:c r="X647" s="226"/>
      <x:c r="Y647" s="226"/>
      <x:c r="Z647" s="226"/>
      <x:c r="AA647" s="226"/>
      <x:c r="AB647" s="226"/>
      <x:c r="AC647" s="226"/>
      <x:c r="AD647" s="226"/>
      <x:c r="AE647" s="226"/>
      <x:c r="AF647" s="226"/>
      <x:c r="AG647" s="226"/>
      <x:c r="AH647" s="226"/>
      <x:c r="AI647" s="226"/>
      <x:c r="AJ647" s="226"/>
      <x:c r="AK647" s="226"/>
      <x:c r="AL647" s="226"/>
    </x:row>
    <x:row r="648" spans="1:39" x14ac:dyDescent="0.3">
      <x:c r="B648" s="226"/>
      <x:c r="E648" s="272"/>
      <x:c r="F648" s="226"/>
      <x:c r="G648" s="226"/>
      <x:c r="H648" s="226"/>
      <x:c r="I648" s="226"/>
      <x:c r="J648" s="226"/>
      <x:c r="L648" s="226"/>
      <x:c r="M648" s="226"/>
      <x:c r="N648" s="226"/>
      <x:c r="O648" s="226"/>
      <x:c r="P648" s="226"/>
      <x:c r="Q648" s="226"/>
      <x:c r="R648" s="226"/>
      <x:c r="S648" s="226"/>
      <x:c r="T648" s="226"/>
      <x:c r="U648" s="226"/>
      <x:c r="V648" s="226"/>
      <x:c r="W648" s="226"/>
      <x:c r="X648" s="226"/>
      <x:c r="Y648" s="226"/>
      <x:c r="Z648" s="226"/>
      <x:c r="AA648" s="226"/>
      <x:c r="AB648" s="226"/>
      <x:c r="AC648" s="226"/>
      <x:c r="AD648" s="226"/>
      <x:c r="AE648" s="226"/>
      <x:c r="AF648" s="226"/>
      <x:c r="AG648" s="226"/>
      <x:c r="AH648" s="226"/>
      <x:c r="AI648" s="226"/>
      <x:c r="AJ648" s="226"/>
      <x:c r="AK648" s="226"/>
      <x:c r="AL648" s="226"/>
    </x:row>
    <x:row r="649" spans="1:39" x14ac:dyDescent="0.3">
      <x:c r="B649" s="226"/>
      <x:c r="E649" s="272"/>
      <x:c r="F649" s="226"/>
      <x:c r="G649" s="226"/>
      <x:c r="H649" s="226"/>
      <x:c r="I649" s="226"/>
      <x:c r="J649" s="226"/>
      <x:c r="L649" s="226"/>
      <x:c r="M649" s="226"/>
      <x:c r="N649" s="226"/>
      <x:c r="O649" s="226"/>
      <x:c r="P649" s="226"/>
      <x:c r="Q649" s="226"/>
      <x:c r="R649" s="226"/>
      <x:c r="S649" s="226"/>
      <x:c r="T649" s="226"/>
      <x:c r="U649" s="226"/>
      <x:c r="V649" s="226"/>
      <x:c r="W649" s="226"/>
      <x:c r="X649" s="226"/>
      <x:c r="Y649" s="226"/>
      <x:c r="Z649" s="226"/>
      <x:c r="AA649" s="226"/>
      <x:c r="AB649" s="226"/>
      <x:c r="AC649" s="226"/>
      <x:c r="AD649" s="226"/>
      <x:c r="AE649" s="226"/>
      <x:c r="AF649" s="226"/>
      <x:c r="AG649" s="226"/>
      <x:c r="AH649" s="226"/>
      <x:c r="AI649" s="226"/>
      <x:c r="AJ649" s="226"/>
      <x:c r="AK649" s="226"/>
      <x:c r="AL649" s="226"/>
    </x:row>
    <x:row r="650" spans="1:39" x14ac:dyDescent="0.3">
      <x:c r="B650" s="226"/>
      <x:c r="E650" s="272"/>
      <x:c r="F650" s="226"/>
      <x:c r="G650" s="226"/>
      <x:c r="H650" s="226"/>
      <x:c r="I650" s="226"/>
      <x:c r="J650" s="226"/>
      <x:c r="L650" s="226"/>
      <x:c r="M650" s="226"/>
      <x:c r="N650" s="226"/>
      <x:c r="O650" s="226"/>
      <x:c r="P650" s="226"/>
      <x:c r="Q650" s="226"/>
      <x:c r="R650" s="226"/>
      <x:c r="S650" s="226"/>
      <x:c r="T650" s="226"/>
      <x:c r="U650" s="226"/>
      <x:c r="V650" s="226"/>
      <x:c r="W650" s="226"/>
      <x:c r="X650" s="226"/>
      <x:c r="Y650" s="226"/>
      <x:c r="Z650" s="226"/>
      <x:c r="AA650" s="226"/>
      <x:c r="AB650" s="226"/>
      <x:c r="AC650" s="226"/>
      <x:c r="AD650" s="226"/>
      <x:c r="AE650" s="226"/>
      <x:c r="AF650" s="226"/>
      <x:c r="AG650" s="226"/>
      <x:c r="AH650" s="226"/>
      <x:c r="AI650" s="226"/>
      <x:c r="AJ650" s="226"/>
      <x:c r="AK650" s="226"/>
      <x:c r="AL650" s="226"/>
    </x:row>
    <x:row r="651" spans="1:39" x14ac:dyDescent="0.3">
      <x:c r="B651" s="226"/>
      <x:c r="E651" s="272"/>
      <x:c r="F651" s="226"/>
      <x:c r="G651" s="226"/>
      <x:c r="H651" s="226"/>
      <x:c r="I651" s="226"/>
      <x:c r="J651" s="226"/>
      <x:c r="L651" s="226"/>
      <x:c r="M651" s="226"/>
      <x:c r="N651" s="226"/>
      <x:c r="O651" s="226"/>
      <x:c r="P651" s="226"/>
      <x:c r="Q651" s="226"/>
      <x:c r="R651" s="226"/>
      <x:c r="S651" s="226"/>
      <x:c r="T651" s="226"/>
      <x:c r="U651" s="226"/>
      <x:c r="V651" s="226"/>
      <x:c r="W651" s="226"/>
      <x:c r="X651" s="226"/>
      <x:c r="Y651" s="226"/>
      <x:c r="Z651" s="226"/>
      <x:c r="AA651" s="226"/>
      <x:c r="AB651" s="226"/>
      <x:c r="AC651" s="226"/>
      <x:c r="AD651" s="226"/>
      <x:c r="AE651" s="226"/>
      <x:c r="AF651" s="226"/>
      <x:c r="AG651" s="226"/>
      <x:c r="AH651" s="226"/>
      <x:c r="AI651" s="226"/>
      <x:c r="AJ651" s="226"/>
      <x:c r="AK651" s="226"/>
      <x:c r="AL651" s="226"/>
    </x:row>
    <x:row r="652" spans="1:39" x14ac:dyDescent="0.3">
      <x:c r="B652" s="226"/>
      <x:c r="E652" s="272"/>
      <x:c r="F652" s="226"/>
      <x:c r="G652" s="226"/>
      <x:c r="H652" s="226"/>
      <x:c r="I652" s="226"/>
      <x:c r="J652" s="226"/>
      <x:c r="L652" s="226"/>
      <x:c r="M652" s="226"/>
      <x:c r="N652" s="226"/>
      <x:c r="O652" s="226"/>
      <x:c r="P652" s="226"/>
      <x:c r="Q652" s="226"/>
      <x:c r="R652" s="226"/>
      <x:c r="S652" s="226"/>
      <x:c r="T652" s="226"/>
      <x:c r="U652" s="226"/>
      <x:c r="V652" s="226"/>
      <x:c r="W652" s="226"/>
      <x:c r="X652" s="226"/>
      <x:c r="Y652" s="226"/>
      <x:c r="Z652" s="226"/>
      <x:c r="AA652" s="226"/>
      <x:c r="AB652" s="226"/>
      <x:c r="AC652" s="226"/>
      <x:c r="AD652" s="226"/>
      <x:c r="AE652" s="226"/>
      <x:c r="AF652" s="226"/>
      <x:c r="AG652" s="226"/>
      <x:c r="AH652" s="226"/>
      <x:c r="AI652" s="226"/>
      <x:c r="AJ652" s="226"/>
      <x:c r="AK652" s="226"/>
      <x:c r="AL652" s="226"/>
    </x:row>
    <x:row r="653" spans="1:39" x14ac:dyDescent="0.3">
      <x:c r="B653" s="226"/>
      <x:c r="E653" s="272"/>
      <x:c r="F653" s="226"/>
      <x:c r="G653" s="226"/>
      <x:c r="H653" s="226"/>
      <x:c r="I653" s="226"/>
      <x:c r="J653" s="226"/>
      <x:c r="L653" s="226"/>
      <x:c r="M653" s="226"/>
      <x:c r="N653" s="226"/>
      <x:c r="O653" s="226"/>
      <x:c r="P653" s="226"/>
      <x:c r="Q653" s="226"/>
      <x:c r="R653" s="226"/>
      <x:c r="S653" s="226"/>
      <x:c r="T653" s="226"/>
      <x:c r="U653" s="226"/>
      <x:c r="V653" s="226"/>
      <x:c r="W653" s="226"/>
      <x:c r="X653" s="226"/>
      <x:c r="Y653" s="226"/>
      <x:c r="Z653" s="226"/>
      <x:c r="AA653" s="226"/>
      <x:c r="AB653" s="226"/>
      <x:c r="AC653" s="226"/>
      <x:c r="AD653" s="226"/>
      <x:c r="AE653" s="226"/>
      <x:c r="AF653" s="226"/>
      <x:c r="AG653" s="226"/>
      <x:c r="AH653" s="226"/>
      <x:c r="AI653" s="226"/>
      <x:c r="AJ653" s="226"/>
      <x:c r="AK653" s="226"/>
      <x:c r="AL653" s="226"/>
    </x:row>
    <x:row r="654" spans="1:39" x14ac:dyDescent="0.3">
      <x:c r="B654" s="226"/>
      <x:c r="E654" s="272"/>
      <x:c r="F654" s="226"/>
      <x:c r="G654" s="226"/>
      <x:c r="H654" s="226"/>
      <x:c r="I654" s="226"/>
      <x:c r="J654" s="226"/>
      <x:c r="L654" s="226"/>
      <x:c r="M654" s="226"/>
      <x:c r="N654" s="226"/>
      <x:c r="O654" s="226"/>
      <x:c r="P654" s="226"/>
      <x:c r="Q654" s="226"/>
      <x:c r="R654" s="226"/>
      <x:c r="S654" s="226"/>
      <x:c r="T654" s="226"/>
      <x:c r="U654" s="226"/>
      <x:c r="V654" s="226"/>
      <x:c r="W654" s="226"/>
      <x:c r="X654" s="226"/>
      <x:c r="Y654" s="226"/>
      <x:c r="Z654" s="226"/>
      <x:c r="AA654" s="226"/>
      <x:c r="AB654" s="226"/>
      <x:c r="AC654" s="226"/>
      <x:c r="AD654" s="226"/>
      <x:c r="AE654" s="226"/>
      <x:c r="AF654" s="226"/>
      <x:c r="AG654" s="226"/>
      <x:c r="AH654" s="226"/>
      <x:c r="AI654" s="226"/>
      <x:c r="AJ654" s="226"/>
      <x:c r="AK654" s="226"/>
      <x:c r="AL654" s="226"/>
    </x:row>
    <x:row r="655" spans="1:39" x14ac:dyDescent="0.3">
      <x:c r="B655" s="226"/>
      <x:c r="E655" s="272"/>
      <x:c r="F655" s="226"/>
      <x:c r="G655" s="226"/>
      <x:c r="H655" s="226"/>
      <x:c r="I655" s="226"/>
      <x:c r="J655" s="226"/>
      <x:c r="L655" s="226"/>
      <x:c r="M655" s="226"/>
      <x:c r="N655" s="226"/>
      <x:c r="O655" s="226"/>
      <x:c r="P655" s="226"/>
      <x:c r="Q655" s="226"/>
      <x:c r="R655" s="226"/>
      <x:c r="S655" s="226"/>
      <x:c r="T655" s="226"/>
      <x:c r="U655" s="226"/>
      <x:c r="V655" s="226"/>
      <x:c r="W655" s="226"/>
      <x:c r="X655" s="226"/>
      <x:c r="Y655" s="226"/>
      <x:c r="Z655" s="226"/>
      <x:c r="AA655" s="226"/>
      <x:c r="AB655" s="226"/>
      <x:c r="AC655" s="226"/>
      <x:c r="AD655" s="226"/>
      <x:c r="AE655" s="226"/>
      <x:c r="AF655" s="226"/>
      <x:c r="AG655" s="226"/>
      <x:c r="AH655" s="226"/>
      <x:c r="AI655" s="226"/>
      <x:c r="AJ655" s="226"/>
      <x:c r="AK655" s="226"/>
      <x:c r="AL655" s="226"/>
    </x:row>
    <x:row r="656" spans="1:39" x14ac:dyDescent="0.3">
      <x:c r="B656" s="226"/>
      <x:c r="E656" s="272"/>
      <x:c r="F656" s="226"/>
      <x:c r="G656" s="226"/>
      <x:c r="H656" s="226"/>
      <x:c r="I656" s="226"/>
      <x:c r="J656" s="226"/>
      <x:c r="L656" s="226"/>
      <x:c r="M656" s="226"/>
      <x:c r="N656" s="226"/>
      <x:c r="O656" s="226"/>
      <x:c r="P656" s="226"/>
      <x:c r="Q656" s="226"/>
      <x:c r="R656" s="226"/>
      <x:c r="S656" s="226"/>
      <x:c r="T656" s="226"/>
      <x:c r="U656" s="226"/>
      <x:c r="V656" s="226"/>
      <x:c r="W656" s="226"/>
      <x:c r="X656" s="226"/>
      <x:c r="Y656" s="226"/>
      <x:c r="Z656" s="226"/>
      <x:c r="AA656" s="226"/>
      <x:c r="AB656" s="226"/>
      <x:c r="AC656" s="226"/>
      <x:c r="AD656" s="226"/>
      <x:c r="AE656" s="226"/>
      <x:c r="AF656" s="226"/>
      <x:c r="AG656" s="226"/>
      <x:c r="AH656" s="226"/>
      <x:c r="AI656" s="226"/>
      <x:c r="AJ656" s="226"/>
      <x:c r="AK656" s="226"/>
      <x:c r="AL656" s="226"/>
    </x:row>
    <x:row r="657" spans="1:39" x14ac:dyDescent="0.3">
      <x:c r="B657" s="226"/>
      <x:c r="E657" s="272"/>
      <x:c r="F657" s="226"/>
      <x:c r="G657" s="226"/>
      <x:c r="H657" s="226"/>
      <x:c r="I657" s="226"/>
      <x:c r="J657" s="226"/>
      <x:c r="L657" s="226"/>
      <x:c r="M657" s="226"/>
      <x:c r="N657" s="226"/>
      <x:c r="O657" s="226"/>
      <x:c r="P657" s="226"/>
      <x:c r="Q657" s="226"/>
      <x:c r="R657" s="226"/>
      <x:c r="S657" s="226"/>
      <x:c r="T657" s="226"/>
      <x:c r="U657" s="226"/>
      <x:c r="V657" s="226"/>
      <x:c r="W657" s="226"/>
      <x:c r="X657" s="226"/>
      <x:c r="Y657" s="226"/>
      <x:c r="Z657" s="226"/>
      <x:c r="AA657" s="226"/>
      <x:c r="AB657" s="226"/>
      <x:c r="AC657" s="226"/>
      <x:c r="AD657" s="226"/>
      <x:c r="AE657" s="226"/>
      <x:c r="AF657" s="226"/>
      <x:c r="AG657" s="226"/>
      <x:c r="AH657" s="226"/>
      <x:c r="AI657" s="226"/>
      <x:c r="AJ657" s="226"/>
      <x:c r="AK657" s="226"/>
      <x:c r="AL657" s="226"/>
    </x:row>
    <x:row r="658" spans="1:39" x14ac:dyDescent="0.3">
      <x:c r="B658" s="226"/>
      <x:c r="E658" s="272"/>
      <x:c r="F658" s="226"/>
      <x:c r="G658" s="226"/>
      <x:c r="H658" s="226"/>
      <x:c r="I658" s="226"/>
      <x:c r="J658" s="226"/>
      <x:c r="L658" s="226"/>
      <x:c r="M658" s="226"/>
      <x:c r="N658" s="226"/>
      <x:c r="O658" s="226"/>
      <x:c r="P658" s="226"/>
      <x:c r="Q658" s="226"/>
      <x:c r="R658" s="226"/>
      <x:c r="S658" s="226"/>
      <x:c r="T658" s="226"/>
      <x:c r="U658" s="226"/>
      <x:c r="V658" s="226"/>
      <x:c r="W658" s="226"/>
      <x:c r="X658" s="226"/>
      <x:c r="Y658" s="226"/>
      <x:c r="Z658" s="226"/>
      <x:c r="AA658" s="226"/>
      <x:c r="AB658" s="226"/>
      <x:c r="AC658" s="226"/>
      <x:c r="AD658" s="226"/>
      <x:c r="AE658" s="226"/>
      <x:c r="AF658" s="226"/>
      <x:c r="AG658" s="226"/>
      <x:c r="AH658" s="226"/>
      <x:c r="AI658" s="226"/>
      <x:c r="AJ658" s="226"/>
      <x:c r="AK658" s="226"/>
      <x:c r="AL658" s="226"/>
    </x:row>
    <x:row r="659" spans="1:39" x14ac:dyDescent="0.3">
      <x:c r="B659" s="226"/>
      <x:c r="E659" s="272"/>
      <x:c r="F659" s="226"/>
      <x:c r="G659" s="226"/>
      <x:c r="H659" s="226"/>
      <x:c r="I659" s="226"/>
      <x:c r="J659" s="226"/>
      <x:c r="L659" s="226"/>
      <x:c r="M659" s="226"/>
      <x:c r="N659" s="226"/>
      <x:c r="O659" s="226"/>
      <x:c r="P659" s="226"/>
      <x:c r="Q659" s="226"/>
      <x:c r="R659" s="226"/>
      <x:c r="S659" s="226"/>
      <x:c r="T659" s="226"/>
      <x:c r="U659" s="226"/>
      <x:c r="V659" s="226"/>
      <x:c r="W659" s="226"/>
      <x:c r="X659" s="226"/>
      <x:c r="Y659" s="226"/>
      <x:c r="Z659" s="226"/>
      <x:c r="AA659" s="226"/>
      <x:c r="AB659" s="226"/>
      <x:c r="AC659" s="226"/>
      <x:c r="AD659" s="226"/>
      <x:c r="AE659" s="226"/>
      <x:c r="AF659" s="226"/>
      <x:c r="AG659" s="226"/>
      <x:c r="AH659" s="226"/>
      <x:c r="AI659" s="226"/>
      <x:c r="AJ659" s="226"/>
      <x:c r="AK659" s="226"/>
      <x:c r="AL659" s="226"/>
    </x:row>
    <x:row r="660" spans="1:39" x14ac:dyDescent="0.3">
      <x:c r="B660" s="226"/>
      <x:c r="E660" s="272"/>
      <x:c r="F660" s="226"/>
      <x:c r="G660" s="226"/>
      <x:c r="H660" s="226"/>
      <x:c r="I660" s="226"/>
      <x:c r="J660" s="226"/>
      <x:c r="L660" s="226"/>
      <x:c r="M660" s="226"/>
      <x:c r="N660" s="226"/>
      <x:c r="O660" s="226"/>
      <x:c r="P660" s="226"/>
      <x:c r="Q660" s="226"/>
      <x:c r="R660" s="226"/>
      <x:c r="S660" s="226"/>
      <x:c r="T660" s="226"/>
      <x:c r="U660" s="226"/>
      <x:c r="V660" s="226"/>
      <x:c r="W660" s="226"/>
      <x:c r="X660" s="226"/>
      <x:c r="Y660" s="226"/>
      <x:c r="Z660" s="226"/>
      <x:c r="AA660" s="226"/>
      <x:c r="AB660" s="226"/>
      <x:c r="AC660" s="226"/>
      <x:c r="AD660" s="226"/>
      <x:c r="AE660" s="226"/>
      <x:c r="AF660" s="226"/>
      <x:c r="AG660" s="226"/>
      <x:c r="AH660" s="226"/>
      <x:c r="AI660" s="226"/>
      <x:c r="AJ660" s="226"/>
      <x:c r="AK660" s="226"/>
      <x:c r="AL660" s="226"/>
    </x:row>
    <x:row r="661" spans="1:39" x14ac:dyDescent="0.3">
      <x:c r="B661" s="226"/>
      <x:c r="E661" s="272"/>
      <x:c r="F661" s="226"/>
      <x:c r="G661" s="226"/>
      <x:c r="H661" s="226"/>
      <x:c r="I661" s="226"/>
      <x:c r="J661" s="226"/>
      <x:c r="L661" s="226"/>
      <x:c r="M661" s="226"/>
      <x:c r="N661" s="226"/>
      <x:c r="O661" s="226"/>
      <x:c r="P661" s="226"/>
      <x:c r="Q661" s="226"/>
      <x:c r="R661" s="226"/>
      <x:c r="S661" s="226"/>
      <x:c r="T661" s="226"/>
      <x:c r="U661" s="226"/>
      <x:c r="V661" s="226"/>
      <x:c r="W661" s="226"/>
      <x:c r="X661" s="226"/>
      <x:c r="Y661" s="226"/>
      <x:c r="Z661" s="226"/>
      <x:c r="AA661" s="226"/>
      <x:c r="AB661" s="226"/>
      <x:c r="AC661" s="226"/>
      <x:c r="AD661" s="226"/>
      <x:c r="AE661" s="226"/>
      <x:c r="AF661" s="226"/>
      <x:c r="AG661" s="226"/>
      <x:c r="AH661" s="226"/>
      <x:c r="AI661" s="226"/>
      <x:c r="AJ661" s="226"/>
      <x:c r="AK661" s="226"/>
      <x:c r="AL661" s="226"/>
    </x:row>
    <x:row r="662" spans="1:39" x14ac:dyDescent="0.3">
      <x:c r="B662" s="226"/>
      <x:c r="E662" s="272"/>
      <x:c r="F662" s="226"/>
      <x:c r="G662" s="226"/>
      <x:c r="H662" s="226"/>
      <x:c r="I662" s="226"/>
      <x:c r="J662" s="226"/>
      <x:c r="L662" s="226"/>
      <x:c r="M662" s="226"/>
      <x:c r="N662" s="226"/>
      <x:c r="O662" s="226"/>
      <x:c r="P662" s="226"/>
      <x:c r="Q662" s="226"/>
      <x:c r="R662" s="226"/>
      <x:c r="S662" s="226"/>
      <x:c r="T662" s="226"/>
      <x:c r="U662" s="226"/>
      <x:c r="V662" s="226"/>
      <x:c r="W662" s="226"/>
      <x:c r="X662" s="226"/>
      <x:c r="Y662" s="226"/>
      <x:c r="Z662" s="226"/>
      <x:c r="AA662" s="226"/>
      <x:c r="AB662" s="226"/>
      <x:c r="AC662" s="226"/>
      <x:c r="AD662" s="226"/>
      <x:c r="AE662" s="226"/>
      <x:c r="AF662" s="226"/>
      <x:c r="AG662" s="226"/>
      <x:c r="AH662" s="226"/>
      <x:c r="AI662" s="226"/>
      <x:c r="AJ662" s="226"/>
      <x:c r="AK662" s="226"/>
      <x:c r="AL662" s="226"/>
    </x:row>
    <x:row r="663" spans="1:39" x14ac:dyDescent="0.3">
      <x:c r="B663" s="226"/>
      <x:c r="E663" s="272"/>
      <x:c r="F663" s="226"/>
      <x:c r="G663" s="226"/>
      <x:c r="H663" s="226"/>
      <x:c r="I663" s="226"/>
      <x:c r="J663" s="226"/>
      <x:c r="L663" s="226"/>
      <x:c r="M663" s="226"/>
      <x:c r="N663" s="226"/>
      <x:c r="O663" s="226"/>
      <x:c r="P663" s="226"/>
      <x:c r="Q663" s="226"/>
      <x:c r="R663" s="226"/>
      <x:c r="S663" s="226"/>
      <x:c r="T663" s="226"/>
      <x:c r="U663" s="226"/>
      <x:c r="V663" s="226"/>
      <x:c r="W663" s="226"/>
      <x:c r="X663" s="226"/>
      <x:c r="Y663" s="226"/>
      <x:c r="Z663" s="226"/>
      <x:c r="AA663" s="226"/>
      <x:c r="AB663" s="226"/>
      <x:c r="AC663" s="226"/>
      <x:c r="AD663" s="226"/>
      <x:c r="AE663" s="226"/>
      <x:c r="AF663" s="226"/>
      <x:c r="AG663" s="226"/>
      <x:c r="AH663" s="226"/>
      <x:c r="AI663" s="226"/>
      <x:c r="AJ663" s="226"/>
      <x:c r="AK663" s="226"/>
      <x:c r="AL663" s="226"/>
    </x:row>
    <x:row r="664" spans="1:39" x14ac:dyDescent="0.3">
      <x:c r="B664" s="226"/>
      <x:c r="E664" s="272"/>
      <x:c r="F664" s="226"/>
      <x:c r="G664" s="226"/>
      <x:c r="H664" s="226"/>
      <x:c r="I664" s="226"/>
      <x:c r="J664" s="226"/>
      <x:c r="L664" s="226"/>
      <x:c r="M664" s="226"/>
      <x:c r="N664" s="226"/>
      <x:c r="O664" s="226"/>
      <x:c r="P664" s="226"/>
      <x:c r="Q664" s="226"/>
      <x:c r="R664" s="226"/>
      <x:c r="S664" s="226"/>
      <x:c r="T664" s="226"/>
      <x:c r="U664" s="226"/>
      <x:c r="V664" s="226"/>
      <x:c r="W664" s="226"/>
      <x:c r="X664" s="226"/>
      <x:c r="Y664" s="226"/>
      <x:c r="Z664" s="226"/>
      <x:c r="AA664" s="226"/>
      <x:c r="AB664" s="226"/>
      <x:c r="AC664" s="226"/>
      <x:c r="AD664" s="226"/>
      <x:c r="AE664" s="226"/>
      <x:c r="AF664" s="226"/>
      <x:c r="AG664" s="226"/>
      <x:c r="AH664" s="226"/>
      <x:c r="AI664" s="226"/>
      <x:c r="AJ664" s="226"/>
      <x:c r="AK664" s="226"/>
      <x:c r="AL664" s="226"/>
    </x:row>
    <x:row r="665" spans="1:39" x14ac:dyDescent="0.3">
      <x:c r="B665" s="226"/>
      <x:c r="E665" s="272"/>
      <x:c r="F665" s="226"/>
      <x:c r="G665" s="226"/>
      <x:c r="H665" s="226"/>
      <x:c r="I665" s="226"/>
      <x:c r="J665" s="226"/>
      <x:c r="L665" s="226"/>
      <x:c r="M665" s="226"/>
      <x:c r="N665" s="226"/>
      <x:c r="O665" s="226"/>
      <x:c r="P665" s="226"/>
      <x:c r="Q665" s="226"/>
      <x:c r="R665" s="226"/>
      <x:c r="S665" s="226"/>
      <x:c r="T665" s="226"/>
      <x:c r="U665" s="226"/>
      <x:c r="V665" s="226"/>
      <x:c r="W665" s="226"/>
      <x:c r="X665" s="226"/>
      <x:c r="Y665" s="226"/>
      <x:c r="Z665" s="226"/>
      <x:c r="AA665" s="226"/>
      <x:c r="AB665" s="226"/>
      <x:c r="AC665" s="226"/>
      <x:c r="AD665" s="226"/>
      <x:c r="AE665" s="226"/>
      <x:c r="AF665" s="226"/>
      <x:c r="AG665" s="226"/>
      <x:c r="AH665" s="226"/>
      <x:c r="AI665" s="226"/>
      <x:c r="AJ665" s="226"/>
      <x:c r="AK665" s="226"/>
      <x:c r="AL665" s="226"/>
    </x:row>
    <x:row r="666" spans="1:39" x14ac:dyDescent="0.3">
      <x:c r="B666" s="226"/>
      <x:c r="E666" s="272"/>
      <x:c r="F666" s="226"/>
      <x:c r="G666" s="226"/>
      <x:c r="H666" s="226"/>
      <x:c r="I666" s="226"/>
      <x:c r="J666" s="226"/>
      <x:c r="L666" s="226"/>
      <x:c r="M666" s="226"/>
      <x:c r="N666" s="226"/>
      <x:c r="O666" s="226"/>
      <x:c r="P666" s="226"/>
      <x:c r="Q666" s="226"/>
      <x:c r="R666" s="226"/>
      <x:c r="S666" s="226"/>
      <x:c r="T666" s="226"/>
      <x:c r="U666" s="226"/>
      <x:c r="V666" s="226"/>
      <x:c r="W666" s="226"/>
      <x:c r="X666" s="226"/>
      <x:c r="Y666" s="226"/>
      <x:c r="Z666" s="226"/>
      <x:c r="AA666" s="226"/>
      <x:c r="AB666" s="226"/>
      <x:c r="AC666" s="226"/>
      <x:c r="AD666" s="226"/>
      <x:c r="AE666" s="226"/>
      <x:c r="AF666" s="226"/>
      <x:c r="AG666" s="226"/>
      <x:c r="AH666" s="226"/>
      <x:c r="AI666" s="226"/>
      <x:c r="AJ666" s="226"/>
      <x:c r="AK666" s="226"/>
      <x:c r="AL666" s="226"/>
    </x:row>
    <x:row r="667" spans="1:39" x14ac:dyDescent="0.3">
      <x:c r="B667" s="226"/>
      <x:c r="E667" s="272"/>
      <x:c r="F667" s="226"/>
      <x:c r="G667" s="226"/>
      <x:c r="H667" s="226"/>
      <x:c r="I667" s="226"/>
      <x:c r="J667" s="226"/>
      <x:c r="L667" s="226"/>
      <x:c r="M667" s="226"/>
      <x:c r="N667" s="226"/>
      <x:c r="O667" s="226"/>
      <x:c r="P667" s="226"/>
      <x:c r="Q667" s="226"/>
      <x:c r="R667" s="226"/>
      <x:c r="S667" s="226"/>
      <x:c r="T667" s="226"/>
      <x:c r="U667" s="226"/>
      <x:c r="V667" s="226"/>
      <x:c r="W667" s="226"/>
      <x:c r="X667" s="226"/>
      <x:c r="Y667" s="226"/>
      <x:c r="Z667" s="226"/>
      <x:c r="AA667" s="226"/>
      <x:c r="AB667" s="226"/>
      <x:c r="AC667" s="226"/>
      <x:c r="AD667" s="226"/>
      <x:c r="AE667" s="226"/>
      <x:c r="AF667" s="226"/>
      <x:c r="AG667" s="226"/>
      <x:c r="AH667" s="226"/>
      <x:c r="AI667" s="226"/>
      <x:c r="AJ667" s="226"/>
      <x:c r="AK667" s="226"/>
      <x:c r="AL667" s="226"/>
    </x:row>
    <x:row r="668" spans="1:39" x14ac:dyDescent="0.3">
      <x:c r="B668" s="226"/>
      <x:c r="E668" s="272"/>
      <x:c r="F668" s="226"/>
      <x:c r="G668" s="226"/>
      <x:c r="H668" s="226"/>
      <x:c r="I668" s="226"/>
      <x:c r="J668" s="226"/>
      <x:c r="L668" s="226"/>
      <x:c r="M668" s="226"/>
      <x:c r="N668" s="226"/>
      <x:c r="O668" s="226"/>
      <x:c r="P668" s="226"/>
      <x:c r="Q668" s="226"/>
      <x:c r="R668" s="226"/>
      <x:c r="S668" s="226"/>
      <x:c r="T668" s="226"/>
      <x:c r="U668" s="226"/>
      <x:c r="V668" s="226"/>
      <x:c r="W668" s="226"/>
      <x:c r="X668" s="226"/>
      <x:c r="Y668" s="226"/>
      <x:c r="Z668" s="226"/>
      <x:c r="AA668" s="226"/>
      <x:c r="AB668" s="226"/>
      <x:c r="AC668" s="226"/>
      <x:c r="AD668" s="226"/>
      <x:c r="AE668" s="226"/>
      <x:c r="AF668" s="226"/>
      <x:c r="AG668" s="226"/>
      <x:c r="AH668" s="226"/>
      <x:c r="AI668" s="226"/>
      <x:c r="AJ668" s="226"/>
      <x:c r="AK668" s="226"/>
      <x:c r="AL668" s="226"/>
    </x:row>
    <x:row r="669" spans="1:39" x14ac:dyDescent="0.3">
      <x:c r="B669" s="226"/>
      <x:c r="E669" s="272"/>
      <x:c r="F669" s="226"/>
      <x:c r="G669" s="226"/>
      <x:c r="H669" s="226"/>
      <x:c r="I669" s="226"/>
      <x:c r="J669" s="226"/>
      <x:c r="L669" s="226"/>
      <x:c r="M669" s="226"/>
      <x:c r="N669" s="226"/>
      <x:c r="O669" s="226"/>
      <x:c r="P669" s="226"/>
      <x:c r="Q669" s="226"/>
      <x:c r="R669" s="226"/>
      <x:c r="S669" s="226"/>
      <x:c r="T669" s="226"/>
      <x:c r="U669" s="226"/>
      <x:c r="V669" s="226"/>
      <x:c r="W669" s="226"/>
      <x:c r="X669" s="226"/>
      <x:c r="Y669" s="226"/>
      <x:c r="Z669" s="226"/>
      <x:c r="AA669" s="226"/>
      <x:c r="AB669" s="226"/>
      <x:c r="AC669" s="226"/>
      <x:c r="AD669" s="226"/>
      <x:c r="AE669" s="226"/>
      <x:c r="AF669" s="226"/>
      <x:c r="AG669" s="226"/>
      <x:c r="AH669" s="226"/>
      <x:c r="AI669" s="226"/>
      <x:c r="AJ669" s="226"/>
      <x:c r="AK669" s="226"/>
      <x:c r="AL669" s="226"/>
    </x:row>
    <x:row r="670" spans="1:39" x14ac:dyDescent="0.3">
      <x:c r="B670" s="226"/>
      <x:c r="E670" s="272"/>
      <x:c r="F670" s="226"/>
      <x:c r="G670" s="226"/>
      <x:c r="H670" s="226"/>
      <x:c r="I670" s="226"/>
      <x:c r="J670" s="226"/>
      <x:c r="L670" s="226"/>
      <x:c r="M670" s="226"/>
      <x:c r="N670" s="226"/>
      <x:c r="O670" s="226"/>
      <x:c r="P670" s="226"/>
      <x:c r="Q670" s="226"/>
      <x:c r="R670" s="226"/>
      <x:c r="S670" s="226"/>
      <x:c r="T670" s="226"/>
      <x:c r="U670" s="226"/>
      <x:c r="V670" s="226"/>
      <x:c r="W670" s="226"/>
      <x:c r="X670" s="226"/>
      <x:c r="Y670" s="226"/>
      <x:c r="Z670" s="226"/>
      <x:c r="AA670" s="226"/>
      <x:c r="AB670" s="226"/>
      <x:c r="AC670" s="226"/>
      <x:c r="AD670" s="226"/>
      <x:c r="AE670" s="226"/>
      <x:c r="AF670" s="226"/>
      <x:c r="AG670" s="226"/>
      <x:c r="AH670" s="226"/>
      <x:c r="AI670" s="226"/>
      <x:c r="AJ670" s="226"/>
      <x:c r="AK670" s="226"/>
      <x:c r="AL670" s="226"/>
    </x:row>
    <x:row r="671" spans="1:39" x14ac:dyDescent="0.3">
      <x:c r="B671" s="226"/>
      <x:c r="E671" s="272"/>
      <x:c r="F671" s="226"/>
      <x:c r="G671" s="226"/>
      <x:c r="H671" s="226"/>
      <x:c r="I671" s="226"/>
      <x:c r="J671" s="226"/>
      <x:c r="L671" s="226"/>
      <x:c r="M671" s="226"/>
      <x:c r="N671" s="226"/>
      <x:c r="O671" s="226"/>
      <x:c r="P671" s="226"/>
      <x:c r="Q671" s="226"/>
      <x:c r="R671" s="226"/>
      <x:c r="S671" s="226"/>
      <x:c r="T671" s="226"/>
      <x:c r="U671" s="226"/>
      <x:c r="V671" s="226"/>
      <x:c r="W671" s="226"/>
      <x:c r="X671" s="226"/>
      <x:c r="Y671" s="226"/>
      <x:c r="Z671" s="226"/>
      <x:c r="AA671" s="226"/>
      <x:c r="AB671" s="226"/>
      <x:c r="AC671" s="226"/>
      <x:c r="AD671" s="226"/>
      <x:c r="AE671" s="226"/>
      <x:c r="AF671" s="226"/>
      <x:c r="AG671" s="226"/>
      <x:c r="AH671" s="226"/>
      <x:c r="AI671" s="226"/>
      <x:c r="AJ671" s="226"/>
      <x:c r="AK671" s="226"/>
      <x:c r="AL671" s="226"/>
    </x:row>
    <x:row r="672" spans="1:39" x14ac:dyDescent="0.3">
      <x:c r="B672" s="226"/>
      <x:c r="E672" s="272"/>
      <x:c r="F672" s="226"/>
      <x:c r="G672" s="226"/>
      <x:c r="H672" s="226"/>
      <x:c r="I672" s="226"/>
      <x:c r="J672" s="226"/>
      <x:c r="L672" s="226"/>
      <x:c r="M672" s="226"/>
      <x:c r="N672" s="226"/>
      <x:c r="O672" s="226"/>
      <x:c r="P672" s="226"/>
      <x:c r="Q672" s="226"/>
      <x:c r="R672" s="226"/>
      <x:c r="S672" s="226"/>
      <x:c r="T672" s="226"/>
      <x:c r="U672" s="226"/>
      <x:c r="V672" s="226"/>
      <x:c r="W672" s="226"/>
      <x:c r="X672" s="226"/>
      <x:c r="Y672" s="226"/>
      <x:c r="Z672" s="226"/>
      <x:c r="AA672" s="226"/>
      <x:c r="AB672" s="226"/>
      <x:c r="AC672" s="226"/>
      <x:c r="AD672" s="226"/>
      <x:c r="AE672" s="226"/>
      <x:c r="AF672" s="226"/>
      <x:c r="AG672" s="226"/>
      <x:c r="AH672" s="226"/>
      <x:c r="AI672" s="226"/>
      <x:c r="AJ672" s="226"/>
      <x:c r="AK672" s="226"/>
      <x:c r="AL672" s="226"/>
    </x:row>
    <x:row r="673" spans="1:39" x14ac:dyDescent="0.3">
      <x:c r="B673" s="226"/>
      <x:c r="E673" s="272"/>
      <x:c r="F673" s="226"/>
      <x:c r="G673" s="226"/>
      <x:c r="H673" s="226"/>
      <x:c r="I673" s="226"/>
      <x:c r="J673" s="226"/>
      <x:c r="L673" s="226"/>
      <x:c r="M673" s="226"/>
      <x:c r="N673" s="226"/>
      <x:c r="O673" s="226"/>
      <x:c r="P673" s="226"/>
      <x:c r="Q673" s="226"/>
      <x:c r="R673" s="226"/>
      <x:c r="S673" s="226"/>
      <x:c r="T673" s="226"/>
      <x:c r="U673" s="226"/>
      <x:c r="V673" s="226"/>
      <x:c r="W673" s="226"/>
      <x:c r="X673" s="226"/>
      <x:c r="Y673" s="226"/>
      <x:c r="Z673" s="226"/>
      <x:c r="AA673" s="226"/>
      <x:c r="AB673" s="226"/>
      <x:c r="AC673" s="226"/>
      <x:c r="AD673" s="226"/>
      <x:c r="AE673" s="226"/>
      <x:c r="AF673" s="226"/>
      <x:c r="AG673" s="226"/>
      <x:c r="AH673" s="226"/>
      <x:c r="AI673" s="226"/>
      <x:c r="AJ673" s="226"/>
      <x:c r="AK673" s="226"/>
      <x:c r="AL673" s="226"/>
    </x:row>
    <x:row r="674" spans="1:39" x14ac:dyDescent="0.3">
      <x:c r="B674" s="226"/>
      <x:c r="E674" s="272"/>
      <x:c r="F674" s="226"/>
      <x:c r="G674" s="226"/>
      <x:c r="H674" s="226"/>
      <x:c r="I674" s="226"/>
      <x:c r="J674" s="226"/>
      <x:c r="L674" s="226"/>
      <x:c r="M674" s="226"/>
      <x:c r="N674" s="226"/>
      <x:c r="O674" s="226"/>
      <x:c r="P674" s="226"/>
      <x:c r="Q674" s="226"/>
      <x:c r="R674" s="226"/>
      <x:c r="S674" s="226"/>
      <x:c r="T674" s="226"/>
      <x:c r="U674" s="226"/>
      <x:c r="V674" s="226"/>
      <x:c r="W674" s="226"/>
      <x:c r="X674" s="226"/>
      <x:c r="Y674" s="226"/>
      <x:c r="Z674" s="226"/>
      <x:c r="AA674" s="226"/>
      <x:c r="AB674" s="226"/>
      <x:c r="AC674" s="226"/>
      <x:c r="AD674" s="226"/>
      <x:c r="AE674" s="226"/>
      <x:c r="AF674" s="226"/>
      <x:c r="AG674" s="226"/>
      <x:c r="AH674" s="226"/>
      <x:c r="AI674" s="226"/>
      <x:c r="AJ674" s="226"/>
      <x:c r="AK674" s="226"/>
      <x:c r="AL674" s="226"/>
    </x:row>
    <x:row r="675" spans="1:39" x14ac:dyDescent="0.3">
      <x:c r="B675" s="226"/>
      <x:c r="E675" s="272"/>
      <x:c r="F675" s="226"/>
      <x:c r="G675" s="226"/>
      <x:c r="H675" s="226"/>
      <x:c r="I675" s="226"/>
      <x:c r="J675" s="226"/>
      <x:c r="L675" s="226"/>
      <x:c r="M675" s="226"/>
      <x:c r="N675" s="226"/>
      <x:c r="O675" s="226"/>
      <x:c r="P675" s="226"/>
      <x:c r="Q675" s="226"/>
      <x:c r="R675" s="226"/>
      <x:c r="S675" s="226"/>
      <x:c r="T675" s="226"/>
      <x:c r="U675" s="226"/>
      <x:c r="V675" s="226"/>
      <x:c r="W675" s="226"/>
      <x:c r="X675" s="226"/>
      <x:c r="Y675" s="226"/>
      <x:c r="Z675" s="226"/>
      <x:c r="AA675" s="226"/>
      <x:c r="AB675" s="226"/>
      <x:c r="AC675" s="226"/>
      <x:c r="AD675" s="226"/>
      <x:c r="AE675" s="226"/>
      <x:c r="AF675" s="226"/>
      <x:c r="AG675" s="226"/>
      <x:c r="AH675" s="226"/>
      <x:c r="AI675" s="226"/>
      <x:c r="AJ675" s="226"/>
      <x:c r="AK675" s="226"/>
      <x:c r="AL675" s="226"/>
    </x:row>
    <x:row r="676" spans="1:39" x14ac:dyDescent="0.3">
      <x:c r="B676" s="226"/>
      <x:c r="E676" s="272"/>
      <x:c r="F676" s="226"/>
      <x:c r="G676" s="226"/>
      <x:c r="H676" s="226"/>
      <x:c r="I676" s="226"/>
      <x:c r="J676" s="226"/>
      <x:c r="L676" s="226"/>
      <x:c r="M676" s="226"/>
      <x:c r="N676" s="226"/>
      <x:c r="O676" s="226"/>
      <x:c r="P676" s="226"/>
      <x:c r="Q676" s="226"/>
      <x:c r="R676" s="226"/>
      <x:c r="S676" s="226"/>
      <x:c r="T676" s="226"/>
      <x:c r="U676" s="226"/>
      <x:c r="V676" s="226"/>
      <x:c r="W676" s="226"/>
      <x:c r="X676" s="226"/>
      <x:c r="Y676" s="226"/>
      <x:c r="Z676" s="226"/>
      <x:c r="AA676" s="226"/>
      <x:c r="AB676" s="226"/>
      <x:c r="AC676" s="226"/>
      <x:c r="AD676" s="226"/>
      <x:c r="AE676" s="226"/>
      <x:c r="AF676" s="226"/>
      <x:c r="AG676" s="226"/>
      <x:c r="AH676" s="226"/>
      <x:c r="AI676" s="226"/>
      <x:c r="AJ676" s="226"/>
      <x:c r="AK676" s="226"/>
      <x:c r="AL676" s="226"/>
    </x:row>
    <x:row r="677" spans="1:39" x14ac:dyDescent="0.3">
      <x:c r="B677" s="226"/>
      <x:c r="E677" s="272"/>
      <x:c r="F677" s="226"/>
      <x:c r="G677" s="226"/>
      <x:c r="H677" s="226"/>
      <x:c r="I677" s="226"/>
      <x:c r="J677" s="226"/>
      <x:c r="L677" s="226"/>
      <x:c r="M677" s="226"/>
      <x:c r="N677" s="226"/>
      <x:c r="O677" s="226"/>
      <x:c r="P677" s="226"/>
      <x:c r="Q677" s="226"/>
      <x:c r="R677" s="226"/>
      <x:c r="S677" s="226"/>
      <x:c r="T677" s="226"/>
      <x:c r="U677" s="226"/>
      <x:c r="V677" s="226"/>
      <x:c r="W677" s="226"/>
      <x:c r="X677" s="226"/>
      <x:c r="Y677" s="226"/>
      <x:c r="Z677" s="226"/>
      <x:c r="AA677" s="226"/>
      <x:c r="AB677" s="226"/>
      <x:c r="AC677" s="226"/>
      <x:c r="AD677" s="226"/>
      <x:c r="AE677" s="226"/>
      <x:c r="AF677" s="226"/>
      <x:c r="AG677" s="226"/>
      <x:c r="AH677" s="226"/>
      <x:c r="AI677" s="226"/>
      <x:c r="AJ677" s="226"/>
      <x:c r="AK677" s="226"/>
      <x:c r="AL677" s="226"/>
    </x:row>
    <x:row r="678" spans="1:39" x14ac:dyDescent="0.3">
      <x:c r="B678" s="226"/>
      <x:c r="E678" s="272"/>
      <x:c r="F678" s="226"/>
      <x:c r="G678" s="226"/>
      <x:c r="H678" s="226"/>
      <x:c r="I678" s="226"/>
      <x:c r="J678" s="226"/>
      <x:c r="L678" s="226"/>
      <x:c r="M678" s="226"/>
      <x:c r="N678" s="226"/>
      <x:c r="O678" s="226"/>
      <x:c r="P678" s="226"/>
      <x:c r="Q678" s="226"/>
      <x:c r="R678" s="226"/>
      <x:c r="S678" s="226"/>
      <x:c r="T678" s="226"/>
      <x:c r="U678" s="226"/>
      <x:c r="V678" s="226"/>
      <x:c r="W678" s="226"/>
      <x:c r="X678" s="226"/>
      <x:c r="Y678" s="226"/>
      <x:c r="Z678" s="226"/>
      <x:c r="AA678" s="226"/>
      <x:c r="AB678" s="226"/>
      <x:c r="AC678" s="226"/>
      <x:c r="AD678" s="226"/>
      <x:c r="AE678" s="226"/>
      <x:c r="AF678" s="226"/>
      <x:c r="AG678" s="226"/>
      <x:c r="AH678" s="226"/>
      <x:c r="AI678" s="226"/>
      <x:c r="AJ678" s="226"/>
      <x:c r="AK678" s="226"/>
      <x:c r="AL678" s="226"/>
    </x:row>
    <x:row r="679" spans="1:39" x14ac:dyDescent="0.3">
      <x:c r="B679" s="226"/>
      <x:c r="E679" s="272"/>
      <x:c r="F679" s="226"/>
      <x:c r="G679" s="226"/>
      <x:c r="H679" s="226"/>
      <x:c r="I679" s="226"/>
      <x:c r="J679" s="226"/>
      <x:c r="L679" s="226"/>
      <x:c r="M679" s="226"/>
      <x:c r="N679" s="226"/>
      <x:c r="O679" s="226"/>
      <x:c r="P679" s="226"/>
      <x:c r="Q679" s="226"/>
      <x:c r="R679" s="226"/>
      <x:c r="S679" s="226"/>
      <x:c r="T679" s="226"/>
      <x:c r="U679" s="226"/>
      <x:c r="V679" s="226"/>
      <x:c r="W679" s="226"/>
      <x:c r="X679" s="226"/>
      <x:c r="Y679" s="226"/>
      <x:c r="Z679" s="226"/>
      <x:c r="AA679" s="226"/>
      <x:c r="AB679" s="226"/>
      <x:c r="AC679" s="226"/>
      <x:c r="AD679" s="226"/>
      <x:c r="AE679" s="226"/>
      <x:c r="AF679" s="226"/>
      <x:c r="AG679" s="226"/>
      <x:c r="AH679" s="226"/>
      <x:c r="AI679" s="226"/>
      <x:c r="AJ679" s="226"/>
      <x:c r="AK679" s="226"/>
      <x:c r="AL679" s="226"/>
    </x:row>
    <x:row r="680" spans="1:39" x14ac:dyDescent="0.3">
      <x:c r="B680" s="226"/>
      <x:c r="E680" s="272"/>
      <x:c r="F680" s="226"/>
      <x:c r="G680" s="226"/>
      <x:c r="H680" s="226"/>
      <x:c r="I680" s="226"/>
      <x:c r="J680" s="226"/>
      <x:c r="L680" s="226"/>
      <x:c r="M680" s="226"/>
      <x:c r="N680" s="226"/>
      <x:c r="O680" s="226"/>
      <x:c r="P680" s="226"/>
      <x:c r="Q680" s="226"/>
      <x:c r="R680" s="226"/>
      <x:c r="S680" s="226"/>
      <x:c r="T680" s="226"/>
      <x:c r="U680" s="226"/>
      <x:c r="V680" s="226"/>
      <x:c r="W680" s="226"/>
      <x:c r="X680" s="226"/>
      <x:c r="Y680" s="226"/>
      <x:c r="Z680" s="226"/>
      <x:c r="AA680" s="226"/>
      <x:c r="AB680" s="226"/>
      <x:c r="AC680" s="226"/>
      <x:c r="AD680" s="226"/>
      <x:c r="AE680" s="226"/>
      <x:c r="AF680" s="226"/>
      <x:c r="AG680" s="226"/>
      <x:c r="AH680" s="226"/>
      <x:c r="AI680" s="226"/>
      <x:c r="AJ680" s="226"/>
      <x:c r="AK680" s="226"/>
      <x:c r="AL680" s="226"/>
    </x:row>
    <x:row r="681" spans="1:39" x14ac:dyDescent="0.3">
      <x:c r="B681" s="226"/>
      <x:c r="E681" s="272"/>
      <x:c r="F681" s="226"/>
      <x:c r="G681" s="226"/>
      <x:c r="H681" s="226"/>
      <x:c r="I681" s="226"/>
      <x:c r="J681" s="226"/>
      <x:c r="L681" s="226"/>
      <x:c r="M681" s="226"/>
      <x:c r="N681" s="226"/>
      <x:c r="O681" s="226"/>
      <x:c r="P681" s="226"/>
      <x:c r="Q681" s="226"/>
      <x:c r="R681" s="226"/>
      <x:c r="S681" s="226"/>
      <x:c r="T681" s="226"/>
      <x:c r="U681" s="226"/>
      <x:c r="V681" s="226"/>
      <x:c r="W681" s="226"/>
      <x:c r="X681" s="226"/>
      <x:c r="Y681" s="226"/>
      <x:c r="Z681" s="226"/>
      <x:c r="AA681" s="226"/>
      <x:c r="AB681" s="226"/>
      <x:c r="AC681" s="226"/>
      <x:c r="AD681" s="226"/>
      <x:c r="AE681" s="226"/>
      <x:c r="AF681" s="226"/>
      <x:c r="AG681" s="226"/>
      <x:c r="AH681" s="226"/>
      <x:c r="AI681" s="226"/>
      <x:c r="AJ681" s="226"/>
      <x:c r="AK681" s="226"/>
      <x:c r="AL681" s="226"/>
    </x:row>
    <x:row r="682" spans="1:39" x14ac:dyDescent="0.3">
      <x:c r="B682" s="226"/>
      <x:c r="E682" s="272"/>
      <x:c r="F682" s="226"/>
      <x:c r="G682" s="226"/>
      <x:c r="H682" s="226"/>
      <x:c r="I682" s="226"/>
      <x:c r="J682" s="226"/>
      <x:c r="L682" s="226"/>
      <x:c r="M682" s="226"/>
      <x:c r="N682" s="226"/>
      <x:c r="O682" s="226"/>
      <x:c r="P682" s="226"/>
      <x:c r="Q682" s="226"/>
      <x:c r="R682" s="226"/>
      <x:c r="S682" s="226"/>
      <x:c r="T682" s="226"/>
      <x:c r="U682" s="226"/>
      <x:c r="V682" s="226"/>
      <x:c r="W682" s="226"/>
      <x:c r="X682" s="226"/>
      <x:c r="Y682" s="226"/>
      <x:c r="Z682" s="226"/>
      <x:c r="AA682" s="226"/>
      <x:c r="AB682" s="226"/>
      <x:c r="AC682" s="226"/>
      <x:c r="AD682" s="226"/>
      <x:c r="AE682" s="226"/>
      <x:c r="AF682" s="226"/>
      <x:c r="AG682" s="226"/>
      <x:c r="AH682" s="226"/>
      <x:c r="AI682" s="226"/>
      <x:c r="AJ682" s="226"/>
      <x:c r="AK682" s="226"/>
      <x:c r="AL682" s="226"/>
    </x:row>
    <x:row r="683" spans="1:39" x14ac:dyDescent="0.3">
      <x:c r="B683" s="226"/>
      <x:c r="E683" s="272"/>
      <x:c r="F683" s="226"/>
      <x:c r="G683" s="226"/>
      <x:c r="H683" s="226"/>
      <x:c r="I683" s="226"/>
      <x:c r="J683" s="226"/>
      <x:c r="L683" s="226"/>
      <x:c r="M683" s="226"/>
      <x:c r="N683" s="226"/>
      <x:c r="O683" s="226"/>
      <x:c r="P683" s="226"/>
      <x:c r="Q683" s="226"/>
      <x:c r="R683" s="226"/>
      <x:c r="S683" s="226"/>
      <x:c r="T683" s="226"/>
      <x:c r="U683" s="226"/>
      <x:c r="V683" s="226"/>
      <x:c r="W683" s="226"/>
      <x:c r="X683" s="226"/>
      <x:c r="Y683" s="226"/>
      <x:c r="Z683" s="226"/>
      <x:c r="AA683" s="226"/>
      <x:c r="AB683" s="226"/>
      <x:c r="AC683" s="226"/>
      <x:c r="AD683" s="226"/>
      <x:c r="AE683" s="226"/>
      <x:c r="AF683" s="226"/>
      <x:c r="AG683" s="226"/>
      <x:c r="AH683" s="226"/>
      <x:c r="AI683" s="226"/>
      <x:c r="AJ683" s="226"/>
      <x:c r="AK683" s="226"/>
      <x:c r="AL683" s="226"/>
    </x:row>
    <x:row r="684" spans="1:39" x14ac:dyDescent="0.3">
      <x:c r="B684" s="226"/>
      <x:c r="E684" s="272"/>
      <x:c r="F684" s="226"/>
      <x:c r="G684" s="226"/>
      <x:c r="H684" s="226"/>
      <x:c r="I684" s="226"/>
      <x:c r="J684" s="226"/>
      <x:c r="L684" s="226"/>
      <x:c r="M684" s="226"/>
      <x:c r="N684" s="226"/>
      <x:c r="O684" s="226"/>
      <x:c r="P684" s="226"/>
      <x:c r="Q684" s="226"/>
      <x:c r="R684" s="226"/>
      <x:c r="S684" s="226"/>
      <x:c r="T684" s="226"/>
      <x:c r="U684" s="226"/>
      <x:c r="V684" s="226"/>
      <x:c r="W684" s="226"/>
      <x:c r="X684" s="226"/>
      <x:c r="Y684" s="226"/>
      <x:c r="Z684" s="226"/>
      <x:c r="AA684" s="226"/>
      <x:c r="AB684" s="226"/>
      <x:c r="AC684" s="226"/>
      <x:c r="AD684" s="226"/>
      <x:c r="AE684" s="226"/>
      <x:c r="AF684" s="226"/>
      <x:c r="AG684" s="226"/>
      <x:c r="AH684" s="226"/>
      <x:c r="AI684" s="226"/>
      <x:c r="AJ684" s="226"/>
      <x:c r="AK684" s="226"/>
      <x:c r="AL684" s="226"/>
    </x:row>
    <x:row r="685" spans="1:39" x14ac:dyDescent="0.3">
      <x:c r="B685" s="226"/>
      <x:c r="E685" s="272"/>
      <x:c r="F685" s="226"/>
      <x:c r="G685" s="226"/>
      <x:c r="H685" s="226"/>
      <x:c r="I685" s="226"/>
      <x:c r="J685" s="226"/>
      <x:c r="L685" s="226"/>
      <x:c r="M685" s="226"/>
      <x:c r="N685" s="226"/>
      <x:c r="O685" s="226"/>
      <x:c r="P685" s="226"/>
      <x:c r="Q685" s="226"/>
      <x:c r="R685" s="226"/>
      <x:c r="S685" s="226"/>
      <x:c r="T685" s="226"/>
      <x:c r="U685" s="226"/>
      <x:c r="V685" s="226"/>
      <x:c r="W685" s="226"/>
      <x:c r="X685" s="226"/>
      <x:c r="Y685" s="226"/>
      <x:c r="Z685" s="226"/>
      <x:c r="AA685" s="226"/>
      <x:c r="AB685" s="226"/>
      <x:c r="AC685" s="226"/>
      <x:c r="AD685" s="226"/>
      <x:c r="AE685" s="226"/>
      <x:c r="AF685" s="226"/>
      <x:c r="AG685" s="226"/>
      <x:c r="AH685" s="226"/>
      <x:c r="AI685" s="226"/>
      <x:c r="AJ685" s="226"/>
      <x:c r="AK685" s="226"/>
      <x:c r="AL685" s="226"/>
    </x:row>
    <x:row r="686" spans="1:39" x14ac:dyDescent="0.3">
      <x:c r="B686" s="226"/>
      <x:c r="E686" s="272"/>
      <x:c r="F686" s="226"/>
      <x:c r="G686" s="226"/>
      <x:c r="H686" s="226"/>
      <x:c r="I686" s="226"/>
      <x:c r="J686" s="226"/>
      <x:c r="L686" s="226"/>
      <x:c r="M686" s="226"/>
      <x:c r="N686" s="226"/>
      <x:c r="O686" s="226"/>
      <x:c r="P686" s="226"/>
      <x:c r="Q686" s="226"/>
      <x:c r="R686" s="226"/>
      <x:c r="S686" s="226"/>
      <x:c r="T686" s="226"/>
      <x:c r="U686" s="226"/>
      <x:c r="V686" s="226"/>
      <x:c r="W686" s="226"/>
      <x:c r="X686" s="226"/>
      <x:c r="Y686" s="226"/>
      <x:c r="Z686" s="226"/>
      <x:c r="AA686" s="226"/>
      <x:c r="AB686" s="226"/>
      <x:c r="AC686" s="226"/>
      <x:c r="AD686" s="226"/>
      <x:c r="AE686" s="226"/>
      <x:c r="AF686" s="226"/>
      <x:c r="AG686" s="226"/>
      <x:c r="AH686" s="226"/>
      <x:c r="AI686" s="226"/>
      <x:c r="AJ686" s="226"/>
      <x:c r="AK686" s="226"/>
      <x:c r="AL686" s="226"/>
    </x:row>
    <x:row r="687" spans="1:39" x14ac:dyDescent="0.3">
      <x:c r="B687" s="226"/>
      <x:c r="E687" s="272"/>
      <x:c r="F687" s="226"/>
      <x:c r="G687" s="226"/>
      <x:c r="H687" s="226"/>
      <x:c r="I687" s="226"/>
      <x:c r="J687" s="226"/>
      <x:c r="L687" s="226"/>
      <x:c r="M687" s="226"/>
      <x:c r="N687" s="226"/>
      <x:c r="O687" s="226"/>
      <x:c r="P687" s="226"/>
      <x:c r="Q687" s="226"/>
      <x:c r="R687" s="226"/>
      <x:c r="S687" s="226"/>
      <x:c r="T687" s="226"/>
      <x:c r="U687" s="226"/>
      <x:c r="V687" s="226"/>
      <x:c r="W687" s="226"/>
      <x:c r="X687" s="226"/>
      <x:c r="Y687" s="226"/>
      <x:c r="Z687" s="226"/>
      <x:c r="AA687" s="226"/>
      <x:c r="AB687" s="226"/>
      <x:c r="AC687" s="226"/>
      <x:c r="AD687" s="226"/>
      <x:c r="AE687" s="226"/>
      <x:c r="AF687" s="226"/>
      <x:c r="AG687" s="226"/>
      <x:c r="AH687" s="226"/>
      <x:c r="AI687" s="226"/>
      <x:c r="AJ687" s="226"/>
      <x:c r="AK687" s="226"/>
      <x:c r="AL687" s="226"/>
    </x:row>
    <x:row r="688" spans="1:39" x14ac:dyDescent="0.3">
      <x:c r="B688" s="226"/>
      <x:c r="E688" s="272"/>
      <x:c r="F688" s="226"/>
      <x:c r="G688" s="226"/>
      <x:c r="H688" s="226"/>
      <x:c r="I688" s="226"/>
      <x:c r="J688" s="226"/>
      <x:c r="L688" s="226"/>
      <x:c r="M688" s="226"/>
      <x:c r="N688" s="226"/>
      <x:c r="O688" s="226"/>
      <x:c r="P688" s="226"/>
      <x:c r="Q688" s="226"/>
      <x:c r="R688" s="226"/>
      <x:c r="S688" s="226"/>
      <x:c r="T688" s="226"/>
      <x:c r="U688" s="226"/>
      <x:c r="V688" s="226"/>
      <x:c r="W688" s="226"/>
      <x:c r="X688" s="226"/>
      <x:c r="Y688" s="226"/>
      <x:c r="Z688" s="226"/>
      <x:c r="AA688" s="226"/>
      <x:c r="AB688" s="226"/>
      <x:c r="AC688" s="226"/>
      <x:c r="AD688" s="226"/>
      <x:c r="AE688" s="226"/>
      <x:c r="AF688" s="226"/>
      <x:c r="AG688" s="226"/>
      <x:c r="AH688" s="226"/>
      <x:c r="AI688" s="226"/>
      <x:c r="AJ688" s="226"/>
      <x:c r="AK688" s="226"/>
      <x:c r="AL688" s="226"/>
    </x:row>
    <x:row r="689" spans="1:39" x14ac:dyDescent="0.3">
      <x:c r="B689" s="226"/>
      <x:c r="E689" s="272"/>
      <x:c r="F689" s="226"/>
      <x:c r="G689" s="226"/>
      <x:c r="H689" s="226"/>
      <x:c r="I689" s="226"/>
      <x:c r="J689" s="226"/>
      <x:c r="L689" s="226"/>
      <x:c r="M689" s="226"/>
      <x:c r="N689" s="226"/>
      <x:c r="O689" s="226"/>
      <x:c r="P689" s="226"/>
      <x:c r="Q689" s="226"/>
      <x:c r="R689" s="226"/>
      <x:c r="S689" s="226"/>
      <x:c r="T689" s="226"/>
      <x:c r="U689" s="226"/>
      <x:c r="V689" s="226"/>
      <x:c r="W689" s="226"/>
      <x:c r="X689" s="226"/>
      <x:c r="Y689" s="226"/>
      <x:c r="Z689" s="226"/>
      <x:c r="AA689" s="226"/>
      <x:c r="AB689" s="226"/>
      <x:c r="AC689" s="226"/>
      <x:c r="AD689" s="226"/>
      <x:c r="AE689" s="226"/>
      <x:c r="AF689" s="226"/>
      <x:c r="AG689" s="226"/>
      <x:c r="AH689" s="226"/>
      <x:c r="AI689" s="226"/>
      <x:c r="AJ689" s="226"/>
      <x:c r="AK689" s="226"/>
      <x:c r="AL689" s="226"/>
    </x:row>
    <x:row r="690" spans="1:39" x14ac:dyDescent="0.3">
      <x:c r="B690" s="226"/>
      <x:c r="E690" s="272"/>
      <x:c r="F690" s="226"/>
      <x:c r="G690" s="226"/>
      <x:c r="H690" s="226"/>
      <x:c r="I690" s="226"/>
      <x:c r="J690" s="226"/>
      <x:c r="L690" s="226"/>
      <x:c r="M690" s="226"/>
      <x:c r="N690" s="226"/>
      <x:c r="O690" s="226"/>
      <x:c r="P690" s="226"/>
      <x:c r="Q690" s="226"/>
      <x:c r="R690" s="226"/>
      <x:c r="S690" s="226"/>
      <x:c r="T690" s="226"/>
      <x:c r="U690" s="226"/>
      <x:c r="V690" s="226"/>
      <x:c r="W690" s="226"/>
      <x:c r="X690" s="226"/>
      <x:c r="Y690" s="226"/>
      <x:c r="Z690" s="226"/>
      <x:c r="AA690" s="226"/>
      <x:c r="AB690" s="226"/>
      <x:c r="AC690" s="226"/>
      <x:c r="AD690" s="226"/>
      <x:c r="AE690" s="226"/>
      <x:c r="AF690" s="226"/>
      <x:c r="AG690" s="226"/>
      <x:c r="AH690" s="226"/>
      <x:c r="AI690" s="226"/>
      <x:c r="AJ690" s="226"/>
      <x:c r="AK690" s="226"/>
      <x:c r="AL690" s="226"/>
    </x:row>
    <x:row r="691" spans="1:39" x14ac:dyDescent="0.3">
      <x:c r="B691" s="226"/>
      <x:c r="E691" s="272"/>
      <x:c r="F691" s="226"/>
      <x:c r="G691" s="226"/>
      <x:c r="H691" s="226"/>
      <x:c r="I691" s="226"/>
      <x:c r="J691" s="226"/>
      <x:c r="L691" s="226"/>
      <x:c r="M691" s="226"/>
      <x:c r="N691" s="226"/>
      <x:c r="O691" s="226"/>
      <x:c r="P691" s="226"/>
      <x:c r="Q691" s="226"/>
      <x:c r="R691" s="226"/>
      <x:c r="S691" s="226"/>
      <x:c r="T691" s="226"/>
      <x:c r="U691" s="226"/>
      <x:c r="V691" s="226"/>
      <x:c r="W691" s="226"/>
      <x:c r="X691" s="226"/>
      <x:c r="Y691" s="226"/>
      <x:c r="Z691" s="226"/>
      <x:c r="AA691" s="226"/>
      <x:c r="AB691" s="226"/>
      <x:c r="AC691" s="226"/>
      <x:c r="AD691" s="226"/>
      <x:c r="AE691" s="226"/>
      <x:c r="AF691" s="226"/>
      <x:c r="AG691" s="226"/>
      <x:c r="AH691" s="226"/>
      <x:c r="AI691" s="226"/>
      <x:c r="AJ691" s="226"/>
      <x:c r="AK691" s="226"/>
      <x:c r="AL691" s="226"/>
    </x:row>
    <x:row r="692" spans="1:39" x14ac:dyDescent="0.3">
      <x:c r="B692" s="226"/>
      <x:c r="E692" s="272"/>
      <x:c r="F692" s="226"/>
      <x:c r="G692" s="226"/>
      <x:c r="H692" s="226"/>
      <x:c r="I692" s="226"/>
      <x:c r="J692" s="226"/>
      <x:c r="L692" s="226"/>
      <x:c r="M692" s="226"/>
      <x:c r="N692" s="226"/>
      <x:c r="O692" s="226"/>
      <x:c r="P692" s="226"/>
      <x:c r="Q692" s="226"/>
      <x:c r="R692" s="226"/>
      <x:c r="S692" s="226"/>
      <x:c r="T692" s="226"/>
      <x:c r="U692" s="226"/>
      <x:c r="V692" s="226"/>
      <x:c r="W692" s="226"/>
      <x:c r="X692" s="226"/>
      <x:c r="Y692" s="226"/>
      <x:c r="Z692" s="226"/>
      <x:c r="AA692" s="226"/>
      <x:c r="AB692" s="226"/>
      <x:c r="AC692" s="226"/>
      <x:c r="AD692" s="226"/>
      <x:c r="AE692" s="226"/>
      <x:c r="AF692" s="226"/>
      <x:c r="AG692" s="226"/>
      <x:c r="AH692" s="226"/>
      <x:c r="AI692" s="226"/>
      <x:c r="AJ692" s="226"/>
      <x:c r="AK692" s="226"/>
      <x:c r="AL692" s="226"/>
    </x:row>
    <x:row r="693" spans="1:39" x14ac:dyDescent="0.3">
      <x:c r="B693" s="226"/>
      <x:c r="E693" s="272"/>
      <x:c r="F693" s="226"/>
      <x:c r="G693" s="226"/>
      <x:c r="H693" s="226"/>
      <x:c r="I693" s="226"/>
      <x:c r="J693" s="226"/>
      <x:c r="L693" s="226"/>
      <x:c r="M693" s="226"/>
      <x:c r="N693" s="226"/>
      <x:c r="O693" s="226"/>
      <x:c r="P693" s="226"/>
      <x:c r="Q693" s="226"/>
      <x:c r="R693" s="226"/>
      <x:c r="S693" s="226"/>
      <x:c r="T693" s="226"/>
      <x:c r="U693" s="226"/>
      <x:c r="V693" s="226"/>
      <x:c r="W693" s="226"/>
      <x:c r="X693" s="226"/>
      <x:c r="Y693" s="226"/>
      <x:c r="Z693" s="226"/>
      <x:c r="AA693" s="226"/>
      <x:c r="AB693" s="226"/>
      <x:c r="AC693" s="226"/>
      <x:c r="AD693" s="226"/>
      <x:c r="AE693" s="226"/>
      <x:c r="AF693" s="226"/>
      <x:c r="AG693" s="226"/>
      <x:c r="AH693" s="226"/>
      <x:c r="AI693" s="226"/>
      <x:c r="AJ693" s="226"/>
      <x:c r="AK693" s="226"/>
      <x:c r="AL693" s="226"/>
    </x:row>
    <x:row r="694" spans="1:39" x14ac:dyDescent="0.3">
      <x:c r="B694" s="226"/>
      <x:c r="E694" s="272"/>
      <x:c r="F694" s="226"/>
      <x:c r="G694" s="226"/>
      <x:c r="H694" s="226"/>
      <x:c r="I694" s="226"/>
      <x:c r="J694" s="226"/>
      <x:c r="L694" s="226"/>
      <x:c r="M694" s="226"/>
      <x:c r="N694" s="226"/>
      <x:c r="O694" s="226"/>
      <x:c r="P694" s="226"/>
      <x:c r="Q694" s="226"/>
      <x:c r="R694" s="226"/>
      <x:c r="S694" s="226"/>
      <x:c r="T694" s="226"/>
      <x:c r="U694" s="226"/>
      <x:c r="V694" s="226"/>
      <x:c r="W694" s="226"/>
      <x:c r="X694" s="226"/>
      <x:c r="Y694" s="226"/>
      <x:c r="Z694" s="226"/>
      <x:c r="AA694" s="226"/>
      <x:c r="AB694" s="226"/>
      <x:c r="AC694" s="226"/>
      <x:c r="AD694" s="226"/>
      <x:c r="AE694" s="226"/>
      <x:c r="AF694" s="226"/>
      <x:c r="AG694" s="226"/>
      <x:c r="AH694" s="226"/>
      <x:c r="AI694" s="226"/>
      <x:c r="AJ694" s="226"/>
      <x:c r="AK694" s="226"/>
      <x:c r="AL694" s="226"/>
    </x:row>
    <x:row r="695" spans="1:39" x14ac:dyDescent="0.3">
      <x:c r="B695" s="226"/>
      <x:c r="E695" s="272"/>
      <x:c r="F695" s="226"/>
      <x:c r="G695" s="226"/>
      <x:c r="H695" s="226"/>
      <x:c r="I695" s="226"/>
      <x:c r="J695" s="226"/>
      <x:c r="L695" s="226"/>
      <x:c r="M695" s="226"/>
      <x:c r="N695" s="226"/>
      <x:c r="O695" s="226"/>
      <x:c r="P695" s="226"/>
      <x:c r="Q695" s="226"/>
      <x:c r="R695" s="226"/>
      <x:c r="S695" s="226"/>
      <x:c r="T695" s="226"/>
      <x:c r="U695" s="226"/>
      <x:c r="V695" s="226"/>
      <x:c r="W695" s="226"/>
      <x:c r="X695" s="226"/>
      <x:c r="Y695" s="226"/>
      <x:c r="Z695" s="226"/>
      <x:c r="AA695" s="226"/>
      <x:c r="AB695" s="226"/>
      <x:c r="AC695" s="226"/>
      <x:c r="AD695" s="226"/>
      <x:c r="AE695" s="226"/>
      <x:c r="AF695" s="226"/>
      <x:c r="AG695" s="226"/>
      <x:c r="AH695" s="226"/>
      <x:c r="AI695" s="226"/>
      <x:c r="AJ695" s="226"/>
      <x:c r="AK695" s="226"/>
      <x:c r="AL695" s="226"/>
    </x:row>
    <x:row r="696" spans="1:39" x14ac:dyDescent="0.3">
      <x:c r="B696" s="226"/>
      <x:c r="E696" s="272"/>
      <x:c r="F696" s="226"/>
      <x:c r="G696" s="226"/>
      <x:c r="H696" s="226"/>
      <x:c r="I696" s="226"/>
      <x:c r="J696" s="226"/>
      <x:c r="L696" s="226"/>
      <x:c r="M696" s="226"/>
      <x:c r="N696" s="226"/>
      <x:c r="O696" s="226"/>
      <x:c r="P696" s="226"/>
      <x:c r="Q696" s="226"/>
      <x:c r="R696" s="226"/>
      <x:c r="S696" s="226"/>
      <x:c r="T696" s="226"/>
      <x:c r="U696" s="226"/>
      <x:c r="V696" s="226"/>
      <x:c r="W696" s="226"/>
      <x:c r="X696" s="226"/>
      <x:c r="Y696" s="226"/>
      <x:c r="Z696" s="226"/>
      <x:c r="AA696" s="226"/>
      <x:c r="AB696" s="226"/>
      <x:c r="AC696" s="226"/>
      <x:c r="AD696" s="226"/>
      <x:c r="AE696" s="226"/>
      <x:c r="AF696" s="226"/>
      <x:c r="AG696" s="226"/>
      <x:c r="AH696" s="226"/>
      <x:c r="AI696" s="226"/>
      <x:c r="AJ696" s="226"/>
      <x:c r="AK696" s="226"/>
      <x:c r="AL696" s="226"/>
    </x:row>
    <x:row r="697" spans="1:39" x14ac:dyDescent="0.3">
      <x:c r="B697" s="226"/>
      <x:c r="E697" s="272"/>
      <x:c r="F697" s="226"/>
      <x:c r="G697" s="226"/>
      <x:c r="H697" s="226"/>
      <x:c r="I697" s="226"/>
      <x:c r="J697" s="226"/>
      <x:c r="L697" s="226"/>
      <x:c r="M697" s="226"/>
      <x:c r="N697" s="226"/>
      <x:c r="O697" s="226"/>
      <x:c r="P697" s="226"/>
      <x:c r="Q697" s="226"/>
      <x:c r="R697" s="226"/>
      <x:c r="S697" s="226"/>
      <x:c r="T697" s="226"/>
      <x:c r="U697" s="226"/>
      <x:c r="V697" s="226"/>
      <x:c r="W697" s="226"/>
      <x:c r="X697" s="226"/>
      <x:c r="Y697" s="226"/>
      <x:c r="Z697" s="226"/>
      <x:c r="AA697" s="226"/>
      <x:c r="AB697" s="226"/>
      <x:c r="AC697" s="226"/>
      <x:c r="AD697" s="226"/>
      <x:c r="AE697" s="226"/>
      <x:c r="AF697" s="226"/>
      <x:c r="AG697" s="226"/>
      <x:c r="AH697" s="226"/>
      <x:c r="AI697" s="226"/>
      <x:c r="AJ697" s="226"/>
      <x:c r="AK697" s="226"/>
      <x:c r="AL697" s="226"/>
    </x:row>
    <x:row r="698" spans="1:39" x14ac:dyDescent="0.3">
      <x:c r="B698" s="226"/>
      <x:c r="E698" s="272"/>
      <x:c r="F698" s="226"/>
      <x:c r="G698" s="226"/>
      <x:c r="H698" s="226"/>
      <x:c r="I698" s="226"/>
      <x:c r="J698" s="226"/>
      <x:c r="L698" s="226"/>
      <x:c r="M698" s="226"/>
      <x:c r="N698" s="226"/>
      <x:c r="O698" s="226"/>
      <x:c r="P698" s="226"/>
      <x:c r="Q698" s="226"/>
      <x:c r="R698" s="226"/>
      <x:c r="S698" s="226"/>
      <x:c r="T698" s="226"/>
      <x:c r="U698" s="226"/>
      <x:c r="V698" s="226"/>
      <x:c r="W698" s="226"/>
      <x:c r="X698" s="226"/>
      <x:c r="Y698" s="226"/>
      <x:c r="Z698" s="226"/>
      <x:c r="AA698" s="226"/>
      <x:c r="AB698" s="226"/>
      <x:c r="AC698" s="226"/>
      <x:c r="AD698" s="226"/>
      <x:c r="AE698" s="226"/>
      <x:c r="AF698" s="226"/>
      <x:c r="AG698" s="226"/>
      <x:c r="AH698" s="226"/>
      <x:c r="AI698" s="226"/>
      <x:c r="AJ698" s="226"/>
      <x:c r="AK698" s="226"/>
      <x:c r="AL698" s="226"/>
    </x:row>
    <x:row r="699" spans="1:39" x14ac:dyDescent="0.3">
      <x:c r="B699" s="226"/>
      <x:c r="E699" s="272"/>
      <x:c r="F699" s="226"/>
      <x:c r="G699" s="226"/>
      <x:c r="H699" s="226"/>
      <x:c r="I699" s="226"/>
      <x:c r="J699" s="226"/>
      <x:c r="L699" s="226"/>
      <x:c r="M699" s="226"/>
      <x:c r="N699" s="226"/>
      <x:c r="O699" s="226"/>
      <x:c r="P699" s="226"/>
      <x:c r="Q699" s="226"/>
      <x:c r="R699" s="226"/>
      <x:c r="S699" s="226"/>
      <x:c r="T699" s="226"/>
      <x:c r="U699" s="226"/>
      <x:c r="V699" s="226"/>
      <x:c r="W699" s="226"/>
      <x:c r="X699" s="226"/>
      <x:c r="Y699" s="226"/>
      <x:c r="Z699" s="226"/>
      <x:c r="AA699" s="226"/>
      <x:c r="AB699" s="226"/>
      <x:c r="AC699" s="226"/>
      <x:c r="AD699" s="226"/>
      <x:c r="AE699" s="226"/>
      <x:c r="AF699" s="226"/>
      <x:c r="AG699" s="226"/>
      <x:c r="AH699" s="226"/>
      <x:c r="AI699" s="226"/>
      <x:c r="AJ699" s="226"/>
      <x:c r="AK699" s="226"/>
      <x:c r="AL699" s="226"/>
    </x:row>
    <x:row r="700" spans="1:39" x14ac:dyDescent="0.3">
      <x:c r="B700" s="226"/>
      <x:c r="E700" s="272"/>
      <x:c r="F700" s="226"/>
      <x:c r="G700" s="226"/>
      <x:c r="H700" s="226"/>
      <x:c r="I700" s="226"/>
      <x:c r="J700" s="226"/>
      <x:c r="L700" s="226"/>
      <x:c r="M700" s="226"/>
      <x:c r="N700" s="226"/>
      <x:c r="O700" s="226"/>
      <x:c r="P700" s="226"/>
      <x:c r="Q700" s="226"/>
      <x:c r="R700" s="226"/>
      <x:c r="S700" s="226"/>
      <x:c r="T700" s="226"/>
      <x:c r="U700" s="226"/>
      <x:c r="V700" s="226"/>
      <x:c r="W700" s="226"/>
      <x:c r="X700" s="226"/>
      <x:c r="Y700" s="226"/>
      <x:c r="Z700" s="226"/>
      <x:c r="AA700" s="226"/>
      <x:c r="AB700" s="226"/>
      <x:c r="AC700" s="226"/>
      <x:c r="AD700" s="226"/>
      <x:c r="AE700" s="226"/>
      <x:c r="AF700" s="226"/>
      <x:c r="AG700" s="226"/>
      <x:c r="AH700" s="226"/>
      <x:c r="AI700" s="226"/>
      <x:c r="AJ700" s="226"/>
      <x:c r="AK700" s="226"/>
      <x:c r="AL700" s="226"/>
    </x:row>
    <x:row r="701" spans="1:39" x14ac:dyDescent="0.3">
      <x:c r="B701" s="226"/>
      <x:c r="C701" s="226"/>
      <x:c r="E701" s="272"/>
      <x:c r="F701" s="226"/>
      <x:c r="G701" s="226"/>
      <x:c r="H701" s="226"/>
      <x:c r="I701" s="226"/>
      <x:c r="J701" s="226"/>
      <x:c r="L701" s="226"/>
      <x:c r="M701" s="226"/>
      <x:c r="N701" s="226"/>
      <x:c r="O701" s="226"/>
      <x:c r="P701" s="226"/>
      <x:c r="Q701" s="226"/>
      <x:c r="R701" s="226"/>
      <x:c r="S701" s="226"/>
      <x:c r="T701" s="226"/>
      <x:c r="U701" s="226"/>
      <x:c r="V701" s="226"/>
      <x:c r="W701" s="226"/>
      <x:c r="X701" s="226"/>
      <x:c r="Y701" s="226"/>
      <x:c r="Z701" s="226"/>
      <x:c r="AA701" s="226"/>
      <x:c r="AB701" s="226"/>
      <x:c r="AC701" s="226"/>
      <x:c r="AD701" s="226"/>
      <x:c r="AE701" s="226"/>
      <x:c r="AF701" s="226"/>
      <x:c r="AG701" s="226"/>
      <x:c r="AH701" s="226"/>
      <x:c r="AI701" s="226"/>
      <x:c r="AJ701" s="226"/>
      <x:c r="AK701" s="226"/>
      <x:c r="AL701" s="226"/>
    </x:row>
    <x:row r="702" spans="1:39" x14ac:dyDescent="0.3">
      <x:c r="B702" s="226"/>
      <x:c r="C702" s="226"/>
      <x:c r="E702" s="272"/>
      <x:c r="F702" s="226"/>
      <x:c r="G702" s="226"/>
      <x:c r="H702" s="226"/>
      <x:c r="I702" s="226"/>
      <x:c r="J702" s="226"/>
      <x:c r="L702" s="226"/>
      <x:c r="M702" s="226"/>
      <x:c r="N702" s="226"/>
      <x:c r="O702" s="226"/>
      <x:c r="P702" s="226"/>
      <x:c r="Q702" s="226"/>
      <x:c r="R702" s="226"/>
      <x:c r="S702" s="226"/>
      <x:c r="T702" s="226"/>
      <x:c r="U702" s="226"/>
      <x:c r="V702" s="226"/>
      <x:c r="W702" s="226"/>
      <x:c r="X702" s="226"/>
      <x:c r="Y702" s="226"/>
      <x:c r="Z702" s="226"/>
      <x:c r="AA702" s="226"/>
      <x:c r="AB702" s="226"/>
      <x:c r="AC702" s="226"/>
      <x:c r="AD702" s="226"/>
      <x:c r="AE702" s="226"/>
      <x:c r="AF702" s="226"/>
      <x:c r="AG702" s="226"/>
      <x:c r="AH702" s="226"/>
      <x:c r="AI702" s="226"/>
      <x:c r="AJ702" s="226"/>
      <x:c r="AK702" s="226"/>
      <x:c r="AL702" s="226"/>
    </x:row>
    <x:row r="703" spans="1:39" x14ac:dyDescent="0.3">
      <x:c r="B703" s="226"/>
      <x:c r="C703" s="226"/>
      <x:c r="E703" s="272"/>
      <x:c r="F703" s="226"/>
      <x:c r="G703" s="226"/>
      <x:c r="H703" s="226"/>
      <x:c r="I703" s="226"/>
      <x:c r="J703" s="226"/>
      <x:c r="L703" s="226"/>
      <x:c r="M703" s="226"/>
      <x:c r="N703" s="226"/>
      <x:c r="O703" s="226"/>
      <x:c r="P703" s="226"/>
      <x:c r="Q703" s="226"/>
      <x:c r="R703" s="226"/>
      <x:c r="S703" s="226"/>
      <x:c r="T703" s="226"/>
      <x:c r="U703" s="226"/>
      <x:c r="V703" s="226"/>
      <x:c r="W703" s="226"/>
      <x:c r="X703" s="226"/>
      <x:c r="Y703" s="226"/>
      <x:c r="Z703" s="226"/>
      <x:c r="AA703" s="226"/>
      <x:c r="AB703" s="226"/>
      <x:c r="AC703" s="226"/>
      <x:c r="AD703" s="226"/>
      <x:c r="AE703" s="226"/>
      <x:c r="AF703" s="226"/>
      <x:c r="AG703" s="226"/>
      <x:c r="AH703" s="226"/>
      <x:c r="AI703" s="226"/>
      <x:c r="AJ703" s="226"/>
      <x:c r="AK703" s="226"/>
      <x:c r="AL703" s="226"/>
    </x:row>
    <x:row r="704" spans="1:39" x14ac:dyDescent="0.3">
      <x:c r="B704" s="226"/>
      <x:c r="C704" s="226"/>
      <x:c r="E704" s="272"/>
      <x:c r="F704" s="226"/>
      <x:c r="G704" s="226"/>
      <x:c r="H704" s="226"/>
      <x:c r="I704" s="226"/>
      <x:c r="J704" s="226"/>
      <x:c r="L704" s="226"/>
      <x:c r="M704" s="226"/>
      <x:c r="N704" s="226"/>
      <x:c r="O704" s="226"/>
      <x:c r="P704" s="226"/>
      <x:c r="Q704" s="226"/>
      <x:c r="R704" s="226"/>
      <x:c r="S704" s="226"/>
      <x:c r="T704" s="226"/>
      <x:c r="U704" s="226"/>
      <x:c r="V704" s="226"/>
      <x:c r="W704" s="226"/>
      <x:c r="X704" s="226"/>
      <x:c r="Y704" s="226"/>
      <x:c r="Z704" s="226"/>
      <x:c r="AA704" s="226"/>
      <x:c r="AB704" s="226"/>
      <x:c r="AC704" s="226"/>
      <x:c r="AD704" s="226"/>
      <x:c r="AE704" s="226"/>
      <x:c r="AF704" s="226"/>
      <x:c r="AG704" s="226"/>
      <x:c r="AH704" s="226"/>
      <x:c r="AI704" s="226"/>
      <x:c r="AJ704" s="226"/>
      <x:c r="AK704" s="226"/>
      <x:c r="AL704" s="226"/>
    </x:row>
    <x:row r="705" spans="1:39" x14ac:dyDescent="0.3">
      <x:c r="B705" s="226"/>
      <x:c r="C705" s="226"/>
      <x:c r="E705" s="272"/>
      <x:c r="F705" s="226"/>
      <x:c r="G705" s="226"/>
      <x:c r="H705" s="226"/>
      <x:c r="I705" s="226"/>
      <x:c r="J705" s="226"/>
      <x:c r="L705" s="226"/>
      <x:c r="M705" s="226"/>
      <x:c r="N705" s="226"/>
      <x:c r="O705" s="226"/>
      <x:c r="P705" s="226"/>
      <x:c r="Q705" s="226"/>
      <x:c r="R705" s="226"/>
      <x:c r="S705" s="226"/>
      <x:c r="T705" s="226"/>
      <x:c r="U705" s="226"/>
      <x:c r="V705" s="226"/>
      <x:c r="W705" s="226"/>
      <x:c r="X705" s="226"/>
      <x:c r="Y705" s="226"/>
      <x:c r="Z705" s="226"/>
      <x:c r="AA705" s="226"/>
      <x:c r="AB705" s="226"/>
      <x:c r="AC705" s="226"/>
      <x:c r="AD705" s="226"/>
      <x:c r="AE705" s="226"/>
      <x:c r="AF705" s="226"/>
      <x:c r="AG705" s="226"/>
      <x:c r="AH705" s="226"/>
      <x:c r="AI705" s="226"/>
      <x:c r="AJ705" s="226"/>
      <x:c r="AK705" s="226"/>
      <x:c r="AL705" s="226"/>
    </x:row>
    <x:row r="706" spans="1:39" x14ac:dyDescent="0.3">
      <x:c r="B706" s="226"/>
      <x:c r="E706" s="272"/>
      <x:c r="F706" s="226"/>
      <x:c r="G706" s="226"/>
      <x:c r="H706" s="222"/>
      <x:c r="I706" s="226"/>
      <x:c r="J706" s="222"/>
      <x:c r="L706" s="226"/>
      <x:c r="M706" s="226"/>
      <x:c r="N706" s="226"/>
      <x:c r="O706" s="222"/>
      <x:c r="P706" s="226"/>
      <x:c r="Q706" s="226"/>
      <x:c r="R706" s="226"/>
      <x:c r="S706" s="226"/>
      <x:c r="T706" s="222"/>
      <x:c r="U706" s="226"/>
      <x:c r="V706" s="226"/>
      <x:c r="W706" s="222"/>
      <x:c r="X706" s="226"/>
      <x:c r="Y706" s="226"/>
      <x:c r="Z706" s="226"/>
      <x:c r="AA706" s="226"/>
      <x:c r="AB706" s="226"/>
      <x:c r="AC706" s="226"/>
      <x:c r="AD706" s="226"/>
      <x:c r="AE706" s="226"/>
      <x:c r="AF706" s="226"/>
      <x:c r="AG706" s="226"/>
      <x:c r="AH706" s="226"/>
      <x:c r="AI706" s="226"/>
      <x:c r="AJ706" s="226"/>
      <x:c r="AK706" s="226"/>
      <x:c r="AL706" s="226"/>
    </x:row>
    <x:row r="707" spans="1:39" x14ac:dyDescent="0.3">
      <x:c r="B707" s="226"/>
      <x:c r="E707" s="272"/>
      <x:c r="F707" s="222"/>
      <x:c r="G707" s="226"/>
      <x:c r="H707" s="226"/>
      <x:c r="I707" s="222"/>
      <x:c r="J707" s="222"/>
      <x:c r="L707" s="226"/>
      <x:c r="M707" s="226"/>
      <x:c r="N707" s="226"/>
      <x:c r="O707" s="226"/>
      <x:c r="P707" s="226"/>
      <x:c r="Q707" s="226"/>
      <x:c r="R707" s="226"/>
      <x:c r="S707" s="226"/>
      <x:c r="T707" s="226"/>
      <x:c r="U707" s="226"/>
      <x:c r="V707" s="226"/>
      <x:c r="W707" s="226"/>
      <x:c r="X707" s="226"/>
      <x:c r="Y707" s="226"/>
      <x:c r="Z707" s="226"/>
      <x:c r="AA707" s="226"/>
      <x:c r="AB707" s="222"/>
      <x:c r="AC707" s="226"/>
      <x:c r="AD707" s="226"/>
      <x:c r="AE707" s="226"/>
      <x:c r="AF707" s="226"/>
      <x:c r="AG707" s="226"/>
      <x:c r="AH707" s="226"/>
      <x:c r="AI707" s="226"/>
      <x:c r="AJ707" s="222"/>
      <x:c r="AK707" s="226"/>
      <x:c r="AL707" s="226"/>
    </x:row>
    <x:row r="708" spans="1:39" x14ac:dyDescent="0.3">
      <x:c r="B708" s="226"/>
      <x:c r="E708" s="272"/>
      <x:c r="F708" s="222"/>
      <x:c r="G708" s="226"/>
      <x:c r="H708" s="226"/>
      <x:c r="I708" s="222"/>
      <x:c r="J708" s="222"/>
      <x:c r="L708" s="226"/>
      <x:c r="M708" s="226"/>
      <x:c r="N708" s="226"/>
      <x:c r="O708" s="226"/>
      <x:c r="P708" s="226"/>
      <x:c r="Q708" s="226"/>
      <x:c r="R708" s="226"/>
      <x:c r="S708" s="226"/>
      <x:c r="T708" s="226"/>
      <x:c r="U708" s="226"/>
      <x:c r="V708" s="226"/>
      <x:c r="W708" s="226"/>
      <x:c r="X708" s="226"/>
      <x:c r="Y708" s="226"/>
      <x:c r="Z708" s="226"/>
      <x:c r="AA708" s="226"/>
      <x:c r="AB708" s="222"/>
      <x:c r="AC708" s="226"/>
      <x:c r="AD708" s="226"/>
      <x:c r="AE708" s="226"/>
      <x:c r="AF708" s="226"/>
      <x:c r="AG708" s="226"/>
      <x:c r="AH708" s="226"/>
      <x:c r="AI708" s="226"/>
      <x:c r="AJ708" s="222"/>
      <x:c r="AK708" s="226"/>
      <x:c r="AL708" s="226"/>
    </x:row>
    <x:row r="709" spans="1:39" x14ac:dyDescent="0.3">
      <x:c r="B709" s="226"/>
      <x:c r="E709" s="272"/>
      <x:c r="F709" s="222"/>
      <x:c r="G709" s="226"/>
      <x:c r="H709" s="226"/>
      <x:c r="I709" s="222"/>
      <x:c r="J709" s="222"/>
      <x:c r="L709" s="226"/>
      <x:c r="M709" s="226"/>
      <x:c r="N709" s="226"/>
      <x:c r="O709" s="226"/>
      <x:c r="P709" s="226"/>
      <x:c r="Q709" s="226"/>
      <x:c r="R709" s="226"/>
      <x:c r="S709" s="226"/>
      <x:c r="T709" s="226"/>
      <x:c r="U709" s="226"/>
      <x:c r="V709" s="226"/>
      <x:c r="W709" s="226"/>
      <x:c r="X709" s="226"/>
      <x:c r="Y709" s="226"/>
      <x:c r="Z709" s="226"/>
      <x:c r="AA709" s="226"/>
      <x:c r="AB709" s="222"/>
      <x:c r="AC709" s="226"/>
      <x:c r="AD709" s="226"/>
      <x:c r="AE709" s="226"/>
      <x:c r="AF709" s="226"/>
      <x:c r="AG709" s="226"/>
      <x:c r="AH709" s="226"/>
      <x:c r="AI709" s="226"/>
      <x:c r="AJ709" s="222"/>
      <x:c r="AK709" s="226"/>
      <x:c r="AL709" s="226"/>
    </x:row>
    <x:row r="710" spans="1:39" x14ac:dyDescent="0.3">
      <x:c r="B710" s="226"/>
      <x:c r="E710" s="272"/>
      <x:c r="F710" s="222"/>
      <x:c r="G710" s="226"/>
      <x:c r="H710" s="226"/>
      <x:c r="I710" s="226"/>
      <x:c r="J710" s="222"/>
      <x:c r="L710" s="226"/>
      <x:c r="M710" s="226"/>
      <x:c r="N710" s="226"/>
      <x:c r="O710" s="226"/>
      <x:c r="P710" s="226"/>
      <x:c r="Q710" s="226"/>
      <x:c r="R710" s="226"/>
      <x:c r="S710" s="226"/>
      <x:c r="T710" s="226"/>
      <x:c r="U710" s="226"/>
      <x:c r="V710" s="226"/>
      <x:c r="W710" s="226"/>
      <x:c r="X710" s="226"/>
      <x:c r="Y710" s="226"/>
      <x:c r="Z710" s="226"/>
      <x:c r="AA710" s="226"/>
      <x:c r="AB710" s="226"/>
      <x:c r="AC710" s="226"/>
      <x:c r="AD710" s="226"/>
      <x:c r="AE710" s="226"/>
      <x:c r="AF710" s="226"/>
      <x:c r="AG710" s="226"/>
      <x:c r="AH710" s="226"/>
      <x:c r="AI710" s="226"/>
      <x:c r="AJ710" s="226"/>
      <x:c r="AK710" s="226"/>
      <x:c r="AL710" s="226"/>
    </x:row>
    <x:row r="711" spans="1:39" x14ac:dyDescent="0.3">
      <x:c r="B711" s="226"/>
      <x:c r="C711" s="226"/>
      <x:c r="E711" s="272"/>
      <x:c r="F711" s="226"/>
      <x:c r="G711" s="226"/>
      <x:c r="H711" s="226"/>
      <x:c r="I711" s="226"/>
      <x:c r="J711" s="226"/>
      <x:c r="L711" s="226"/>
      <x:c r="M711" s="226"/>
      <x:c r="N711" s="226"/>
      <x:c r="O711" s="226"/>
      <x:c r="P711" s="226"/>
      <x:c r="Q711" s="226"/>
      <x:c r="R711" s="226"/>
      <x:c r="S711" s="226"/>
      <x:c r="T711" s="226"/>
      <x:c r="U711" s="226"/>
      <x:c r="V711" s="226"/>
      <x:c r="W711" s="226"/>
      <x:c r="X711" s="226"/>
      <x:c r="Y711" s="226"/>
      <x:c r="Z711" s="226"/>
      <x:c r="AA711" s="226"/>
      <x:c r="AB711" s="226"/>
      <x:c r="AC711" s="226"/>
      <x:c r="AD711" s="226"/>
      <x:c r="AE711" s="226"/>
      <x:c r="AF711" s="226"/>
      <x:c r="AG711" s="226"/>
      <x:c r="AH711" s="226"/>
      <x:c r="AI711" s="226"/>
      <x:c r="AJ711" s="226"/>
      <x:c r="AK711" s="226"/>
      <x:c r="AL711" s="226"/>
    </x:row>
    <x:row r="712" spans="1:39" x14ac:dyDescent="0.3">
      <x:c r="B712" s="226"/>
      <x:c r="C712" s="226"/>
      <x:c r="E712" s="272"/>
      <x:c r="F712" s="226"/>
      <x:c r="G712" s="226"/>
      <x:c r="H712" s="226"/>
      <x:c r="I712" s="222"/>
      <x:c r="J712" s="222"/>
      <x:c r="L712" s="226"/>
      <x:c r="M712" s="226"/>
      <x:c r="N712" s="226"/>
      <x:c r="O712" s="226"/>
      <x:c r="P712" s="226"/>
      <x:c r="Q712" s="226"/>
      <x:c r="R712" s="226"/>
      <x:c r="S712" s="226"/>
      <x:c r="T712" s="226"/>
      <x:c r="U712" s="226"/>
      <x:c r="V712" s="226"/>
      <x:c r="W712" s="226"/>
      <x:c r="X712" s="226"/>
      <x:c r="Y712" s="226"/>
      <x:c r="Z712" s="226"/>
      <x:c r="AA712" s="226"/>
      <x:c r="AB712" s="226"/>
      <x:c r="AC712" s="226"/>
      <x:c r="AD712" s="226"/>
      <x:c r="AE712" s="226"/>
      <x:c r="AF712" s="226"/>
      <x:c r="AG712" s="226"/>
      <x:c r="AH712" s="226"/>
      <x:c r="AI712" s="222"/>
      <x:c r="AJ712" s="222"/>
      <x:c r="AK712" s="226"/>
      <x:c r="AL712" s="226"/>
    </x:row>
    <x:row r="713" spans="1:39" x14ac:dyDescent="0.3">
      <x:c r="B713" s="226"/>
      <x:c r="C713" s="226"/>
      <x:c r="E713" s="272"/>
      <x:c r="F713" s="222"/>
      <x:c r="G713" s="226"/>
      <x:c r="H713" s="226"/>
      <x:c r="I713" s="226"/>
      <x:c r="J713" s="222"/>
      <x:c r="L713" s="226"/>
      <x:c r="M713" s="226"/>
      <x:c r="N713" s="226"/>
      <x:c r="O713" s="226"/>
      <x:c r="P713" s="226"/>
      <x:c r="Q713" s="226"/>
      <x:c r="R713" s="226"/>
      <x:c r="S713" s="226"/>
      <x:c r="T713" s="226"/>
      <x:c r="U713" s="226"/>
      <x:c r="V713" s="226"/>
      <x:c r="W713" s="226"/>
      <x:c r="X713" s="226"/>
      <x:c r="Y713" s="226"/>
      <x:c r="Z713" s="226"/>
      <x:c r="AA713" s="226"/>
      <x:c r="AB713" s="226"/>
      <x:c r="AC713" s="226"/>
      <x:c r="AD713" s="226"/>
      <x:c r="AE713" s="226"/>
      <x:c r="AF713" s="226"/>
      <x:c r="AG713" s="226"/>
      <x:c r="AH713" s="226"/>
      <x:c r="AI713" s="226"/>
      <x:c r="AJ713" s="226"/>
      <x:c r="AK713" s="226"/>
      <x:c r="AL713" s="226"/>
    </x:row>
    <x:row r="714" spans="1:39" x14ac:dyDescent="0.3">
      <x:c r="B714" s="226"/>
      <x:c r="C714" s="226"/>
      <x:c r="E714" s="272"/>
      <x:c r="F714" s="222"/>
      <x:c r="G714" s="226"/>
      <x:c r="H714" s="226"/>
      <x:c r="I714" s="226"/>
      <x:c r="J714" s="222"/>
      <x:c r="L714" s="226"/>
      <x:c r="M714" s="226"/>
      <x:c r="N714" s="226"/>
      <x:c r="O714" s="226"/>
      <x:c r="P714" s="226"/>
      <x:c r="Q714" s="226"/>
      <x:c r="R714" s="226"/>
      <x:c r="S714" s="226"/>
      <x:c r="T714" s="226"/>
      <x:c r="U714" s="226"/>
      <x:c r="V714" s="226"/>
      <x:c r="W714" s="226"/>
      <x:c r="X714" s="226"/>
      <x:c r="Y714" s="226"/>
      <x:c r="Z714" s="226"/>
      <x:c r="AA714" s="226"/>
      <x:c r="AB714" s="226"/>
      <x:c r="AC714" s="226"/>
      <x:c r="AD714" s="226"/>
      <x:c r="AE714" s="226"/>
      <x:c r="AF714" s="226"/>
      <x:c r="AG714" s="226"/>
      <x:c r="AH714" s="226"/>
      <x:c r="AI714" s="226"/>
      <x:c r="AJ714" s="226"/>
      <x:c r="AK714" s="226"/>
      <x:c r="AL714" s="226"/>
    </x:row>
    <x:row r="715" spans="1:39" x14ac:dyDescent="0.3">
      <x:c r="B715" s="226"/>
      <x:c r="C715" s="226"/>
      <x:c r="E715" s="272"/>
      <x:c r="F715" s="222"/>
      <x:c r="G715" s="226"/>
      <x:c r="H715" s="226"/>
      <x:c r="I715" s="226"/>
      <x:c r="J715" s="222"/>
      <x:c r="L715" s="226"/>
      <x:c r="M715" s="226"/>
      <x:c r="N715" s="226"/>
      <x:c r="O715" s="226"/>
      <x:c r="P715" s="226"/>
      <x:c r="Q715" s="226"/>
      <x:c r="R715" s="226"/>
      <x:c r="S715" s="226"/>
      <x:c r="T715" s="226"/>
      <x:c r="U715" s="226"/>
      <x:c r="V715" s="226"/>
      <x:c r="W715" s="226"/>
      <x:c r="X715" s="226"/>
      <x:c r="Y715" s="226"/>
      <x:c r="Z715" s="226"/>
      <x:c r="AA715" s="226"/>
      <x:c r="AB715" s="226"/>
      <x:c r="AC715" s="226"/>
      <x:c r="AD715" s="226"/>
      <x:c r="AE715" s="226"/>
      <x:c r="AF715" s="226"/>
      <x:c r="AG715" s="226"/>
      <x:c r="AH715" s="226"/>
      <x:c r="AI715" s="226"/>
      <x:c r="AJ715" s="226"/>
      <x:c r="AK715" s="226"/>
      <x:c r="AL715" s="226"/>
    </x:row>
    <x:row r="716" spans="1:39" x14ac:dyDescent="0.3">
      <x:c r="B716" s="226"/>
      <x:c r="E716" s="272"/>
      <x:c r="F716" s="226"/>
      <x:c r="G716" s="226"/>
      <x:c r="H716" s="226"/>
      <x:c r="I716" s="226"/>
      <x:c r="J716" s="226"/>
      <x:c r="L716" s="226"/>
      <x:c r="M716" s="226"/>
      <x:c r="N716" s="226"/>
      <x:c r="O716" s="226"/>
      <x:c r="P716" s="226"/>
      <x:c r="Q716" s="226"/>
      <x:c r="R716" s="226"/>
      <x:c r="S716" s="226"/>
      <x:c r="T716" s="226"/>
      <x:c r="U716" s="226"/>
      <x:c r="V716" s="226"/>
      <x:c r="W716" s="226"/>
      <x:c r="X716" s="226"/>
      <x:c r="Y716" s="226"/>
      <x:c r="Z716" s="226"/>
      <x:c r="AA716" s="226"/>
      <x:c r="AB716" s="226"/>
      <x:c r="AC716" s="226"/>
      <x:c r="AD716" s="226"/>
      <x:c r="AE716" s="226"/>
      <x:c r="AF716" s="226"/>
      <x:c r="AG716" s="226"/>
      <x:c r="AH716" s="226"/>
      <x:c r="AI716" s="226"/>
      <x:c r="AJ716" s="226"/>
      <x:c r="AK716" s="226"/>
      <x:c r="AL716" s="226"/>
    </x:row>
    <x:row r="717" spans="1:39" x14ac:dyDescent="0.3">
      <x:c r="B717" s="226"/>
      <x:c r="E717" s="272"/>
      <x:c r="F717" s="226"/>
      <x:c r="G717" s="226"/>
      <x:c r="H717" s="226"/>
      <x:c r="I717" s="226"/>
      <x:c r="J717" s="226"/>
      <x:c r="L717" s="226"/>
      <x:c r="M717" s="226"/>
      <x:c r="N717" s="226"/>
      <x:c r="O717" s="226"/>
      <x:c r="P717" s="226"/>
      <x:c r="Q717" s="226"/>
      <x:c r="R717" s="226"/>
      <x:c r="S717" s="226"/>
      <x:c r="T717" s="226"/>
      <x:c r="U717" s="226"/>
      <x:c r="V717" s="226"/>
      <x:c r="W717" s="226"/>
      <x:c r="X717" s="226"/>
      <x:c r="Y717" s="226"/>
      <x:c r="Z717" s="226"/>
      <x:c r="AA717" s="226"/>
      <x:c r="AB717" s="226"/>
      <x:c r="AC717" s="226"/>
      <x:c r="AD717" s="226"/>
      <x:c r="AE717" s="226"/>
      <x:c r="AF717" s="226"/>
      <x:c r="AG717" s="226"/>
      <x:c r="AH717" s="226"/>
      <x:c r="AI717" s="226"/>
      <x:c r="AJ717" s="226"/>
      <x:c r="AK717" s="226"/>
      <x:c r="AL717" s="226"/>
    </x:row>
    <x:row r="718" spans="1:39" x14ac:dyDescent="0.3">
      <x:c r="B718" s="226"/>
      <x:c r="E718" s="272"/>
      <x:c r="F718" s="226"/>
      <x:c r="G718" s="226"/>
      <x:c r="H718" s="226"/>
      <x:c r="I718" s="226"/>
      <x:c r="J718" s="226"/>
      <x:c r="L718" s="226"/>
      <x:c r="M718" s="226"/>
      <x:c r="N718" s="226"/>
      <x:c r="O718" s="226"/>
      <x:c r="P718" s="226"/>
      <x:c r="Q718" s="226"/>
      <x:c r="R718" s="226"/>
      <x:c r="S718" s="226"/>
      <x:c r="T718" s="226"/>
      <x:c r="U718" s="226"/>
      <x:c r="V718" s="226"/>
      <x:c r="W718" s="226"/>
      <x:c r="X718" s="226"/>
      <x:c r="Y718" s="226"/>
      <x:c r="Z718" s="226"/>
      <x:c r="AA718" s="226"/>
      <x:c r="AB718" s="226"/>
      <x:c r="AC718" s="226"/>
      <x:c r="AD718" s="226"/>
      <x:c r="AE718" s="226"/>
      <x:c r="AF718" s="226"/>
      <x:c r="AG718" s="226"/>
      <x:c r="AH718" s="226"/>
      <x:c r="AI718" s="226"/>
      <x:c r="AJ718" s="226"/>
      <x:c r="AK718" s="226"/>
      <x:c r="AL718" s="226"/>
    </x:row>
    <x:row r="719" spans="1:39" x14ac:dyDescent="0.3">
      <x:c r="B719" s="226"/>
      <x:c r="E719" s="272"/>
      <x:c r="F719" s="226"/>
      <x:c r="G719" s="226"/>
      <x:c r="H719" s="226"/>
      <x:c r="I719" s="226"/>
      <x:c r="J719" s="226"/>
      <x:c r="L719" s="226"/>
      <x:c r="M719" s="226"/>
      <x:c r="N719" s="226"/>
      <x:c r="O719" s="226"/>
      <x:c r="P719" s="226"/>
      <x:c r="Q719" s="226"/>
      <x:c r="R719" s="226"/>
      <x:c r="S719" s="226"/>
      <x:c r="T719" s="226"/>
      <x:c r="U719" s="226"/>
      <x:c r="V719" s="226"/>
      <x:c r="W719" s="226"/>
      <x:c r="X719" s="226"/>
      <x:c r="Y719" s="226"/>
      <x:c r="Z719" s="226"/>
      <x:c r="AA719" s="226"/>
      <x:c r="AB719" s="226"/>
      <x:c r="AC719" s="226"/>
      <x:c r="AD719" s="226"/>
      <x:c r="AE719" s="226"/>
      <x:c r="AF719" s="226"/>
      <x:c r="AG719" s="226"/>
      <x:c r="AH719" s="226"/>
      <x:c r="AI719" s="226"/>
      <x:c r="AJ719" s="226"/>
      <x:c r="AK719" s="226"/>
      <x:c r="AL719" s="226"/>
    </x:row>
    <x:row r="720" spans="1:39" x14ac:dyDescent="0.3">
      <x:c r="B720" s="226"/>
      <x:c r="E720" s="272"/>
      <x:c r="F720" s="226"/>
      <x:c r="G720" s="226"/>
      <x:c r="H720" s="226"/>
      <x:c r="I720" s="226"/>
      <x:c r="J720" s="226"/>
      <x:c r="L720" s="226"/>
      <x:c r="M720" s="226"/>
      <x:c r="N720" s="226"/>
      <x:c r="O720" s="226"/>
      <x:c r="P720" s="226"/>
      <x:c r="Q720" s="226"/>
      <x:c r="R720" s="226"/>
      <x:c r="S720" s="226"/>
      <x:c r="T720" s="226"/>
      <x:c r="U720" s="226"/>
      <x:c r="V720" s="226"/>
      <x:c r="W720" s="226"/>
      <x:c r="X720" s="226"/>
      <x:c r="Y720" s="226"/>
      <x:c r="Z720" s="226"/>
      <x:c r="AA720" s="226"/>
      <x:c r="AB720" s="226"/>
      <x:c r="AC720" s="226"/>
      <x:c r="AD720" s="226"/>
      <x:c r="AE720" s="226"/>
      <x:c r="AF720" s="226"/>
      <x:c r="AG720" s="226"/>
      <x:c r="AH720" s="226"/>
      <x:c r="AI720" s="226"/>
      <x:c r="AJ720" s="226"/>
      <x:c r="AK720" s="226"/>
      <x:c r="AL720" s="226"/>
    </x:row>
    <x:row r="721" spans="1:39" x14ac:dyDescent="0.3">
      <x:c r="B721" s="226"/>
      <x:c r="E721" s="272"/>
      <x:c r="F721" s="226"/>
      <x:c r="G721" s="226"/>
      <x:c r="H721" s="226"/>
      <x:c r="I721" s="226"/>
      <x:c r="J721" s="226"/>
      <x:c r="L721" s="226"/>
      <x:c r="M721" s="226"/>
      <x:c r="N721" s="226"/>
      <x:c r="O721" s="226"/>
      <x:c r="P721" s="226"/>
      <x:c r="Q721" s="226"/>
      <x:c r="R721" s="226"/>
      <x:c r="S721" s="226"/>
      <x:c r="T721" s="226"/>
      <x:c r="U721" s="226"/>
      <x:c r="V721" s="226"/>
      <x:c r="W721" s="226"/>
      <x:c r="X721" s="226"/>
      <x:c r="Y721" s="226"/>
      <x:c r="Z721" s="226"/>
      <x:c r="AA721" s="226"/>
      <x:c r="AB721" s="226"/>
      <x:c r="AC721" s="226"/>
      <x:c r="AD721" s="226"/>
      <x:c r="AE721" s="226"/>
      <x:c r="AF721" s="226"/>
      <x:c r="AG721" s="226"/>
      <x:c r="AH721" s="226"/>
      <x:c r="AI721" s="226"/>
      <x:c r="AJ721" s="226"/>
      <x:c r="AK721" s="226"/>
      <x:c r="AL721" s="226"/>
    </x:row>
    <x:row r="722" spans="1:39" x14ac:dyDescent="0.3">
      <x:c r="B722" s="226"/>
      <x:c r="E722" s="272"/>
      <x:c r="F722" s="226"/>
      <x:c r="G722" s="226"/>
      <x:c r="H722" s="226"/>
      <x:c r="I722" s="226"/>
      <x:c r="J722" s="226"/>
      <x:c r="L722" s="226"/>
      <x:c r="M722" s="226"/>
      <x:c r="N722" s="226"/>
      <x:c r="O722" s="226"/>
      <x:c r="P722" s="226"/>
      <x:c r="Q722" s="226"/>
      <x:c r="R722" s="226"/>
      <x:c r="S722" s="226"/>
      <x:c r="T722" s="226"/>
      <x:c r="U722" s="226"/>
      <x:c r="V722" s="226"/>
      <x:c r="W722" s="226"/>
      <x:c r="X722" s="226"/>
      <x:c r="Y722" s="226"/>
      <x:c r="Z722" s="226"/>
      <x:c r="AA722" s="226"/>
      <x:c r="AB722" s="226"/>
      <x:c r="AC722" s="226"/>
      <x:c r="AD722" s="226"/>
      <x:c r="AE722" s="226"/>
      <x:c r="AF722" s="226"/>
      <x:c r="AG722" s="226"/>
      <x:c r="AH722" s="226"/>
      <x:c r="AI722" s="226"/>
      <x:c r="AJ722" s="226"/>
      <x:c r="AK722" s="226"/>
      <x:c r="AL722" s="226"/>
    </x:row>
    <x:row r="723" spans="1:39" x14ac:dyDescent="0.3">
      <x:c r="B723" s="226"/>
      <x:c r="E723" s="272"/>
      <x:c r="F723" s="226"/>
      <x:c r="G723" s="226"/>
      <x:c r="H723" s="226"/>
      <x:c r="I723" s="226"/>
      <x:c r="J723" s="226"/>
      <x:c r="L723" s="226"/>
      <x:c r="M723" s="226"/>
      <x:c r="N723" s="226"/>
      <x:c r="O723" s="226"/>
      <x:c r="P723" s="226"/>
      <x:c r="Q723" s="226"/>
      <x:c r="R723" s="226"/>
      <x:c r="S723" s="226"/>
      <x:c r="T723" s="226"/>
      <x:c r="U723" s="226"/>
      <x:c r="V723" s="226"/>
      <x:c r="W723" s="226"/>
      <x:c r="X723" s="226"/>
      <x:c r="Y723" s="226"/>
      <x:c r="Z723" s="226"/>
      <x:c r="AA723" s="226"/>
      <x:c r="AB723" s="226"/>
      <x:c r="AC723" s="226"/>
      <x:c r="AD723" s="226"/>
      <x:c r="AE723" s="226"/>
      <x:c r="AF723" s="226"/>
      <x:c r="AG723" s="226"/>
      <x:c r="AH723" s="226"/>
      <x:c r="AI723" s="226"/>
      <x:c r="AJ723" s="226"/>
      <x:c r="AK723" s="226"/>
      <x:c r="AL723" s="226"/>
    </x:row>
    <x:row r="724" spans="1:39" x14ac:dyDescent="0.3">
      <x:c r="B724" s="226"/>
      <x:c r="E724" s="272"/>
      <x:c r="F724" s="226"/>
      <x:c r="G724" s="226"/>
      <x:c r="H724" s="226"/>
      <x:c r="I724" s="226"/>
      <x:c r="J724" s="226"/>
      <x:c r="L724" s="226"/>
      <x:c r="M724" s="226"/>
      <x:c r="N724" s="226"/>
      <x:c r="O724" s="226"/>
      <x:c r="P724" s="226"/>
      <x:c r="Q724" s="226"/>
      <x:c r="R724" s="226"/>
      <x:c r="S724" s="226"/>
      <x:c r="T724" s="226"/>
      <x:c r="U724" s="226"/>
      <x:c r="V724" s="226"/>
      <x:c r="W724" s="226"/>
      <x:c r="X724" s="226"/>
      <x:c r="Y724" s="226"/>
      <x:c r="Z724" s="226"/>
      <x:c r="AA724" s="226"/>
      <x:c r="AB724" s="226"/>
      <x:c r="AC724" s="226"/>
      <x:c r="AD724" s="226"/>
      <x:c r="AE724" s="226"/>
      <x:c r="AF724" s="226"/>
      <x:c r="AG724" s="226"/>
      <x:c r="AH724" s="226"/>
      <x:c r="AI724" s="226"/>
      <x:c r="AJ724" s="226"/>
      <x:c r="AK724" s="226"/>
      <x:c r="AL724" s="226"/>
    </x:row>
    <x:row r="725" spans="1:39" x14ac:dyDescent="0.3">
      <x:c r="B725" s="226"/>
      <x:c r="E725" s="272"/>
      <x:c r="F725" s="226"/>
      <x:c r="G725" s="226"/>
      <x:c r="H725" s="226"/>
      <x:c r="I725" s="226"/>
      <x:c r="J725" s="226"/>
      <x:c r="L725" s="226"/>
      <x:c r="M725" s="226"/>
      <x:c r="N725" s="226"/>
      <x:c r="O725" s="226"/>
      <x:c r="P725" s="226"/>
      <x:c r="Q725" s="226"/>
      <x:c r="R725" s="226"/>
      <x:c r="S725" s="226"/>
      <x:c r="T725" s="226"/>
      <x:c r="U725" s="226"/>
      <x:c r="V725" s="226"/>
      <x:c r="W725" s="226"/>
      <x:c r="X725" s="226"/>
      <x:c r="Y725" s="226"/>
      <x:c r="Z725" s="226"/>
      <x:c r="AA725" s="226"/>
      <x:c r="AB725" s="226"/>
      <x:c r="AC725" s="226"/>
      <x:c r="AD725" s="226"/>
      <x:c r="AE725" s="226"/>
      <x:c r="AF725" s="226"/>
      <x:c r="AG725" s="226"/>
      <x:c r="AH725" s="226"/>
      <x:c r="AI725" s="226"/>
      <x:c r="AJ725" s="226"/>
      <x:c r="AK725" s="226"/>
      <x:c r="AL725" s="226"/>
    </x:row>
    <x:row r="726" spans="1:39" x14ac:dyDescent="0.3">
      <x:c r="B726" s="226"/>
      <x:c r="E726" s="272"/>
      <x:c r="F726" s="222"/>
      <x:c r="G726" s="226"/>
      <x:c r="H726" s="226"/>
      <x:c r="I726" s="226"/>
      <x:c r="J726" s="222"/>
      <x:c r="L726" s="226"/>
      <x:c r="M726" s="226"/>
      <x:c r="N726" s="226"/>
      <x:c r="O726" s="226"/>
      <x:c r="P726" s="226"/>
      <x:c r="Q726" s="226"/>
      <x:c r="R726" s="226"/>
      <x:c r="S726" s="226"/>
      <x:c r="T726" s="226"/>
      <x:c r="U726" s="226"/>
      <x:c r="V726" s="226"/>
      <x:c r="W726" s="222"/>
      <x:c r="X726" s="222"/>
      <x:c r="Y726" s="226"/>
      <x:c r="Z726" s="226"/>
      <x:c r="AA726" s="226"/>
      <x:c r="AB726" s="226"/>
      <x:c r="AC726" s="226"/>
      <x:c r="AD726" s="226"/>
      <x:c r="AE726" s="226"/>
      <x:c r="AF726" s="226"/>
      <x:c r="AG726" s="226"/>
      <x:c r="AH726" s="226"/>
      <x:c r="AI726" s="226"/>
      <x:c r="AJ726" s="226"/>
      <x:c r="AK726" s="226"/>
      <x:c r="AL726" s="226"/>
    </x:row>
    <x:row r="727" spans="1:39" x14ac:dyDescent="0.3">
      <x:c r="B727" s="226"/>
      <x:c r="E727" s="272"/>
      <x:c r="F727" s="222"/>
      <x:c r="G727" s="226"/>
      <x:c r="H727" s="226"/>
      <x:c r="I727" s="226"/>
      <x:c r="J727" s="222"/>
      <x:c r="L727" s="226"/>
      <x:c r="M727" s="226"/>
      <x:c r="N727" s="226"/>
      <x:c r="O727" s="226"/>
      <x:c r="P727" s="226"/>
      <x:c r="Q727" s="226"/>
      <x:c r="R727" s="226"/>
      <x:c r="S727" s="226"/>
      <x:c r="T727" s="226"/>
      <x:c r="U727" s="226"/>
      <x:c r="V727" s="226"/>
      <x:c r="W727" s="226"/>
      <x:c r="X727" s="226"/>
      <x:c r="Y727" s="226"/>
      <x:c r="Z727" s="226"/>
      <x:c r="AA727" s="226"/>
      <x:c r="AB727" s="226"/>
      <x:c r="AC727" s="226"/>
      <x:c r="AD727" s="226"/>
      <x:c r="AE727" s="226"/>
      <x:c r="AF727" s="226"/>
      <x:c r="AG727" s="226"/>
      <x:c r="AH727" s="226"/>
      <x:c r="AI727" s="226"/>
      <x:c r="AJ727" s="226"/>
      <x:c r="AK727" s="226"/>
      <x:c r="AL727" s="226"/>
    </x:row>
    <x:row r="728" spans="1:39" x14ac:dyDescent="0.3">
      <x:c r="B728" s="226"/>
      <x:c r="E728" s="272"/>
      <x:c r="F728" s="222"/>
      <x:c r="G728" s="226"/>
      <x:c r="H728" s="226"/>
      <x:c r="I728" s="226"/>
      <x:c r="J728" s="222"/>
      <x:c r="L728" s="226"/>
      <x:c r="M728" s="226"/>
      <x:c r="N728" s="226"/>
      <x:c r="O728" s="226"/>
      <x:c r="P728" s="226"/>
      <x:c r="Q728" s="226"/>
      <x:c r="R728" s="226"/>
      <x:c r="S728" s="226"/>
      <x:c r="T728" s="226"/>
      <x:c r="U728" s="226"/>
      <x:c r="V728" s="226"/>
      <x:c r="W728" s="226"/>
      <x:c r="X728" s="226"/>
      <x:c r="Y728" s="226"/>
      <x:c r="Z728" s="226"/>
      <x:c r="AA728" s="226"/>
      <x:c r="AB728" s="226"/>
      <x:c r="AC728" s="226"/>
      <x:c r="AD728" s="226"/>
      <x:c r="AE728" s="226"/>
      <x:c r="AF728" s="226"/>
      <x:c r="AG728" s="226"/>
      <x:c r="AH728" s="226"/>
      <x:c r="AI728" s="226"/>
      <x:c r="AJ728" s="226"/>
      <x:c r="AK728" s="226"/>
      <x:c r="AL728" s="226"/>
    </x:row>
    <x:row r="729" spans="1:39" x14ac:dyDescent="0.3">
      <x:c r="B729" s="226"/>
      <x:c r="E729" s="272"/>
      <x:c r="F729" s="222"/>
      <x:c r="G729" s="226"/>
      <x:c r="H729" s="226"/>
      <x:c r="I729" s="226"/>
      <x:c r="J729" s="222"/>
      <x:c r="L729" s="226"/>
      <x:c r="M729" s="226"/>
      <x:c r="N729" s="226"/>
      <x:c r="O729" s="226"/>
      <x:c r="P729" s="226"/>
      <x:c r="Q729" s="226"/>
      <x:c r="R729" s="226"/>
      <x:c r="S729" s="226"/>
      <x:c r="T729" s="226"/>
      <x:c r="U729" s="226"/>
      <x:c r="V729" s="226"/>
      <x:c r="W729" s="226"/>
      <x:c r="X729" s="226"/>
      <x:c r="Y729" s="226"/>
      <x:c r="Z729" s="226"/>
      <x:c r="AA729" s="226"/>
      <x:c r="AB729" s="226"/>
      <x:c r="AC729" s="226"/>
      <x:c r="AD729" s="226"/>
      <x:c r="AE729" s="226"/>
      <x:c r="AF729" s="226"/>
      <x:c r="AG729" s="226"/>
      <x:c r="AH729" s="226"/>
      <x:c r="AI729" s="226"/>
      <x:c r="AJ729" s="226"/>
      <x:c r="AK729" s="226"/>
      <x:c r="AL729" s="226"/>
    </x:row>
    <x:row r="730" spans="1:39" x14ac:dyDescent="0.3">
      <x:c r="B730" s="226"/>
      <x:c r="E730" s="272"/>
      <x:c r="F730" s="222"/>
      <x:c r="G730" s="226"/>
      <x:c r="H730" s="226"/>
      <x:c r="I730" s="226"/>
      <x:c r="J730" s="222"/>
      <x:c r="L730" s="226"/>
      <x:c r="M730" s="226"/>
      <x:c r="N730" s="226"/>
      <x:c r="O730" s="226"/>
      <x:c r="P730" s="226"/>
      <x:c r="Q730" s="226"/>
      <x:c r="R730" s="226"/>
      <x:c r="S730" s="226"/>
      <x:c r="T730" s="226"/>
      <x:c r="U730" s="226"/>
      <x:c r="V730" s="226"/>
      <x:c r="W730" s="226"/>
      <x:c r="X730" s="226"/>
      <x:c r="Y730" s="226"/>
      <x:c r="Z730" s="226"/>
      <x:c r="AA730" s="226"/>
      <x:c r="AB730" s="226"/>
      <x:c r="AC730" s="226"/>
      <x:c r="AD730" s="226"/>
      <x:c r="AE730" s="226"/>
      <x:c r="AF730" s="226"/>
      <x:c r="AG730" s="226"/>
      <x:c r="AH730" s="226"/>
      <x:c r="AI730" s="226"/>
      <x:c r="AJ730" s="226"/>
      <x:c r="AK730" s="226"/>
      <x:c r="AL730" s="226"/>
    </x:row>
    <x:row r="731" spans="1:39" x14ac:dyDescent="0.3">
      <x:c r="E731" s="272"/>
      <x:c r="F731" s="273"/>
      <x:c r="G731" s="273"/>
      <x:c r="H731" s="273"/>
      <x:c r="I731" s="273"/>
      <x:c r="J731" s="273"/>
      <x:c r="L731" s="273"/>
      <x:c r="M731" s="273"/>
      <x:c r="N731" s="273"/>
      <x:c r="O731" s="273"/>
      <x:c r="P731" s="273"/>
      <x:c r="Q731" s="273"/>
      <x:c r="R731" s="273"/>
      <x:c r="S731" s="273"/>
      <x:c r="T731" s="273"/>
      <x:c r="U731" s="273"/>
      <x:c r="V731" s="273"/>
      <x:c r="W731" s="273"/>
      <x:c r="X731" s="273"/>
      <x:c r="Y731" s="273"/>
      <x:c r="Z731" s="273"/>
      <x:c r="AA731" s="273"/>
      <x:c r="AB731" s="273"/>
      <x:c r="AC731" s="273"/>
      <x:c r="AD731" s="273"/>
      <x:c r="AE731" s="273"/>
      <x:c r="AF731" s="273"/>
      <x:c r="AG731" s="273"/>
      <x:c r="AH731" s="273"/>
      <x:c r="AI731" s="273"/>
      <x:c r="AJ731" s="273"/>
      <x:c r="AK731" s="273"/>
    </x:row>
    <x:row r="732" spans="1:39" x14ac:dyDescent="0.3">
      <x:c r="E732" s="272"/>
      <x:c r="F732" s="273"/>
      <x:c r="G732" s="273"/>
      <x:c r="H732" s="273"/>
      <x:c r="I732" s="273"/>
      <x:c r="J732" s="273"/>
      <x:c r="L732" s="273"/>
      <x:c r="M732" s="273"/>
      <x:c r="N732" s="273"/>
      <x:c r="O732" s="273"/>
      <x:c r="P732" s="273"/>
      <x:c r="Q732" s="273"/>
      <x:c r="R732" s="273"/>
      <x:c r="S732" s="273"/>
      <x:c r="T732" s="273"/>
      <x:c r="U732" s="273"/>
      <x:c r="V732" s="273"/>
      <x:c r="W732" s="273"/>
      <x:c r="X732" s="273"/>
      <x:c r="Y732" s="273"/>
      <x:c r="Z732" s="273"/>
      <x:c r="AA732" s="273"/>
      <x:c r="AB732" s="273"/>
      <x:c r="AC732" s="273"/>
      <x:c r="AD732" s="273"/>
      <x:c r="AE732" s="273"/>
      <x:c r="AF732" s="273"/>
      <x:c r="AG732" s="273"/>
      <x:c r="AH732" s="273"/>
      <x:c r="AI732" s="273"/>
      <x:c r="AJ732" s="273"/>
      <x:c r="AK732" s="273"/>
    </x:row>
    <x:row r="733" spans="1:39" x14ac:dyDescent="0.3">
      <x:c r="E733" s="272"/>
      <x:c r="F733" s="273"/>
      <x:c r="G733" s="273"/>
      <x:c r="H733" s="273"/>
      <x:c r="I733" s="273"/>
      <x:c r="J733" s="273"/>
      <x:c r="L733" s="273"/>
      <x:c r="M733" s="273"/>
      <x:c r="N733" s="273"/>
      <x:c r="O733" s="273"/>
      <x:c r="P733" s="273"/>
      <x:c r="Q733" s="273"/>
      <x:c r="R733" s="273"/>
      <x:c r="S733" s="273"/>
      <x:c r="T733" s="273"/>
      <x:c r="U733" s="273"/>
      <x:c r="V733" s="273"/>
      <x:c r="W733" s="273"/>
      <x:c r="X733" s="273"/>
      <x:c r="Y733" s="273"/>
      <x:c r="Z733" s="273"/>
      <x:c r="AA733" s="273"/>
      <x:c r="AB733" s="273"/>
      <x:c r="AC733" s="273"/>
      <x:c r="AD733" s="273"/>
      <x:c r="AE733" s="273"/>
      <x:c r="AF733" s="273"/>
      <x:c r="AG733" s="273"/>
      <x:c r="AH733" s="273"/>
      <x:c r="AI733" s="273"/>
      <x:c r="AJ733" s="273"/>
      <x:c r="AK733" s="273"/>
    </x:row>
    <x:row r="734" spans="1:39" x14ac:dyDescent="0.3">
      <x:c r="E734" s="272"/>
      <x:c r="F734" s="273"/>
      <x:c r="G734" s="273"/>
      <x:c r="H734" s="273"/>
      <x:c r="I734" s="273"/>
      <x:c r="J734" s="273"/>
      <x:c r="L734" s="273"/>
      <x:c r="M734" s="273"/>
      <x:c r="N734" s="273"/>
      <x:c r="O734" s="273"/>
      <x:c r="P734" s="273"/>
      <x:c r="Q734" s="273"/>
      <x:c r="R734" s="273"/>
      <x:c r="S734" s="273"/>
      <x:c r="T734" s="273"/>
      <x:c r="U734" s="273"/>
      <x:c r="V734" s="273"/>
      <x:c r="W734" s="273"/>
      <x:c r="X734" s="273"/>
      <x:c r="Y734" s="273"/>
      <x:c r="Z734" s="273"/>
      <x:c r="AA734" s="273"/>
      <x:c r="AB734" s="273"/>
      <x:c r="AC734" s="273"/>
      <x:c r="AD734" s="273"/>
      <x:c r="AE734" s="273"/>
      <x:c r="AF734" s="273"/>
      <x:c r="AG734" s="273"/>
      <x:c r="AH734" s="273"/>
      <x:c r="AI734" s="273"/>
      <x:c r="AJ734" s="273"/>
      <x:c r="AK734" s="273"/>
    </x:row>
    <x:row r="735" spans="1:39" x14ac:dyDescent="0.3">
      <x:c r="E735" s="272"/>
      <x:c r="F735" s="273"/>
      <x:c r="G735" s="273"/>
      <x:c r="H735" s="273"/>
      <x:c r="I735" s="273"/>
      <x:c r="J735" s="273"/>
      <x:c r="L735" s="273"/>
      <x:c r="M735" s="273"/>
      <x:c r="N735" s="273"/>
      <x:c r="O735" s="273"/>
      <x:c r="P735" s="273"/>
      <x:c r="Q735" s="273"/>
      <x:c r="R735" s="273"/>
      <x:c r="S735" s="273"/>
      <x:c r="T735" s="273"/>
      <x:c r="U735" s="273"/>
      <x:c r="V735" s="273"/>
      <x:c r="W735" s="273"/>
      <x:c r="X735" s="273"/>
      <x:c r="Y735" s="273"/>
      <x:c r="Z735" s="273"/>
      <x:c r="AA735" s="273"/>
      <x:c r="AB735" s="273"/>
      <x:c r="AC735" s="273"/>
      <x:c r="AD735" s="273"/>
      <x:c r="AE735" s="273"/>
      <x:c r="AF735" s="273"/>
      <x:c r="AG735" s="273"/>
      <x:c r="AH735" s="273"/>
      <x:c r="AI735" s="273"/>
      <x:c r="AJ735" s="273"/>
      <x:c r="AK735" s="273"/>
    </x:row>
    <x:row r="736" spans="1:39" x14ac:dyDescent="0.3">
      <x:c r="E736" s="272"/>
      <x:c r="F736" s="273"/>
      <x:c r="G736" s="273"/>
      <x:c r="H736" s="273"/>
      <x:c r="I736" s="273"/>
      <x:c r="J736" s="273"/>
      <x:c r="L736" s="273"/>
      <x:c r="M736" s="273"/>
      <x:c r="N736" s="273"/>
      <x:c r="O736" s="273"/>
      <x:c r="P736" s="273"/>
      <x:c r="Q736" s="273"/>
      <x:c r="R736" s="273"/>
      <x:c r="S736" s="273"/>
      <x:c r="T736" s="273"/>
      <x:c r="U736" s="273"/>
      <x:c r="V736" s="273"/>
      <x:c r="W736" s="273"/>
      <x:c r="X736" s="273"/>
      <x:c r="Y736" s="273"/>
      <x:c r="Z736" s="273"/>
      <x:c r="AA736" s="273"/>
      <x:c r="AB736" s="273"/>
      <x:c r="AC736" s="273"/>
      <x:c r="AD736" s="273"/>
      <x:c r="AE736" s="273"/>
      <x:c r="AF736" s="273"/>
      <x:c r="AG736" s="273"/>
      <x:c r="AH736" s="273"/>
      <x:c r="AI736" s="273"/>
      <x:c r="AJ736" s="273"/>
      <x:c r="AK736" s="273"/>
    </x:row>
    <x:row r="737" spans="1:39" x14ac:dyDescent="0.3">
      <x:c r="E737" s="272"/>
      <x:c r="F737" s="273"/>
      <x:c r="G737" s="273"/>
      <x:c r="H737" s="273"/>
      <x:c r="I737" s="273"/>
      <x:c r="J737" s="273"/>
      <x:c r="L737" s="273"/>
      <x:c r="M737" s="273"/>
      <x:c r="N737" s="273"/>
      <x:c r="O737" s="273"/>
      <x:c r="P737" s="273"/>
      <x:c r="Q737" s="273"/>
      <x:c r="R737" s="273"/>
      <x:c r="S737" s="273"/>
      <x:c r="T737" s="273"/>
      <x:c r="U737" s="273"/>
      <x:c r="V737" s="273"/>
      <x:c r="W737" s="273"/>
      <x:c r="X737" s="273"/>
      <x:c r="Y737" s="273"/>
      <x:c r="Z737" s="273"/>
      <x:c r="AA737" s="273"/>
      <x:c r="AB737" s="273"/>
      <x:c r="AC737" s="273"/>
      <x:c r="AD737" s="273"/>
      <x:c r="AE737" s="273"/>
      <x:c r="AF737" s="273"/>
      <x:c r="AG737" s="273"/>
      <x:c r="AH737" s="273"/>
      <x:c r="AI737" s="273"/>
      <x:c r="AJ737" s="273"/>
      <x:c r="AK737" s="273"/>
    </x:row>
    <x:row r="738" spans="1:39" x14ac:dyDescent="0.3">
      <x:c r="E738" s="272"/>
      <x:c r="F738" s="273"/>
      <x:c r="G738" s="273"/>
      <x:c r="H738" s="273"/>
      <x:c r="I738" s="273"/>
      <x:c r="J738" s="273"/>
      <x:c r="L738" s="273"/>
      <x:c r="M738" s="273"/>
      <x:c r="N738" s="273"/>
      <x:c r="O738" s="273"/>
      <x:c r="P738" s="273"/>
      <x:c r="Q738" s="273"/>
      <x:c r="R738" s="273"/>
      <x:c r="S738" s="273"/>
      <x:c r="T738" s="273"/>
      <x:c r="U738" s="273"/>
      <x:c r="V738" s="273"/>
      <x:c r="W738" s="273"/>
      <x:c r="X738" s="273"/>
      <x:c r="Y738" s="273"/>
      <x:c r="Z738" s="273"/>
      <x:c r="AA738" s="273"/>
      <x:c r="AB738" s="273"/>
      <x:c r="AC738" s="273"/>
      <x:c r="AD738" s="273"/>
      <x:c r="AE738" s="273"/>
      <x:c r="AF738" s="273"/>
      <x:c r="AG738" s="273"/>
      <x:c r="AH738" s="273"/>
      <x:c r="AI738" s="273"/>
      <x:c r="AJ738" s="273"/>
      <x:c r="AK738" s="273"/>
    </x:row>
    <x:row r="739" spans="1:39" x14ac:dyDescent="0.3">
      <x:c r="E739" s="272"/>
      <x:c r="F739" s="273"/>
      <x:c r="G739" s="273"/>
      <x:c r="H739" s="273"/>
      <x:c r="I739" s="273"/>
      <x:c r="J739" s="273"/>
      <x:c r="L739" s="273"/>
      <x:c r="M739" s="273"/>
      <x:c r="N739" s="273"/>
      <x:c r="O739" s="273"/>
      <x:c r="P739" s="273"/>
      <x:c r="Q739" s="273"/>
      <x:c r="R739" s="273"/>
      <x:c r="S739" s="273"/>
      <x:c r="T739" s="273"/>
      <x:c r="U739" s="273"/>
      <x:c r="V739" s="273"/>
      <x:c r="W739" s="273"/>
      <x:c r="X739" s="273"/>
      <x:c r="Y739" s="273"/>
      <x:c r="Z739" s="273"/>
      <x:c r="AA739" s="273"/>
      <x:c r="AB739" s="273"/>
      <x:c r="AC739" s="273"/>
      <x:c r="AD739" s="273"/>
      <x:c r="AE739" s="273"/>
      <x:c r="AF739" s="273"/>
      <x:c r="AG739" s="273"/>
      <x:c r="AH739" s="273"/>
      <x:c r="AI739" s="273"/>
      <x:c r="AJ739" s="273"/>
      <x:c r="AK739" s="273"/>
    </x:row>
    <x:row r="740" spans="1:39" x14ac:dyDescent="0.3">
      <x:c r="E740" s="272"/>
      <x:c r="F740" s="273"/>
      <x:c r="G740" s="273"/>
      <x:c r="H740" s="273"/>
      <x:c r="I740" s="273"/>
      <x:c r="J740" s="273"/>
      <x:c r="L740" s="273"/>
      <x:c r="M740" s="273"/>
      <x:c r="N740" s="273"/>
      <x:c r="O740" s="273"/>
      <x:c r="P740" s="273"/>
      <x:c r="Q740" s="273"/>
      <x:c r="R740" s="273"/>
      <x:c r="S740" s="273"/>
      <x:c r="T740" s="273"/>
      <x:c r="U740" s="273"/>
      <x:c r="V740" s="273"/>
      <x:c r="W740" s="273"/>
      <x:c r="X740" s="273"/>
      <x:c r="Y740" s="273"/>
      <x:c r="Z740" s="273"/>
      <x:c r="AA740" s="273"/>
      <x:c r="AB740" s="273"/>
      <x:c r="AC740" s="273"/>
      <x:c r="AD740" s="273"/>
      <x:c r="AE740" s="273"/>
      <x:c r="AF740" s="273"/>
      <x:c r="AG740" s="273"/>
      <x:c r="AH740" s="273"/>
      <x:c r="AI740" s="273"/>
      <x:c r="AJ740" s="273"/>
      <x:c r="AK740" s="273"/>
    </x:row>
    <x:row r="741" spans="1:39" x14ac:dyDescent="0.3">
      <x:c r="E741" s="272"/>
      <x:c r="F741" s="273"/>
      <x:c r="G741" s="273"/>
      <x:c r="H741" s="273"/>
      <x:c r="I741" s="273"/>
      <x:c r="J741" s="273"/>
      <x:c r="L741" s="273"/>
      <x:c r="M741" s="273"/>
      <x:c r="N741" s="273"/>
      <x:c r="O741" s="273"/>
      <x:c r="P741" s="273"/>
      <x:c r="Q741" s="273"/>
      <x:c r="R741" s="273"/>
      <x:c r="S741" s="273"/>
      <x:c r="T741" s="273"/>
      <x:c r="U741" s="273"/>
      <x:c r="V741" s="273"/>
      <x:c r="W741" s="273"/>
      <x:c r="X741" s="273"/>
      <x:c r="Y741" s="273"/>
      <x:c r="Z741" s="273"/>
      <x:c r="AA741" s="273"/>
      <x:c r="AB741" s="273"/>
      <x:c r="AC741" s="273"/>
      <x:c r="AD741" s="273"/>
      <x:c r="AE741" s="273"/>
      <x:c r="AF741" s="273"/>
      <x:c r="AG741" s="273"/>
      <x:c r="AH741" s="273"/>
      <x:c r="AI741" s="273"/>
      <x:c r="AJ741" s="273"/>
      <x:c r="AK741" s="273"/>
    </x:row>
    <x:row r="742" spans="1:39" x14ac:dyDescent="0.3">
      <x:c r="E742" s="272"/>
      <x:c r="F742" s="273"/>
      <x:c r="G742" s="273"/>
      <x:c r="H742" s="273"/>
      <x:c r="I742" s="273"/>
      <x:c r="J742" s="273"/>
      <x:c r="L742" s="273"/>
      <x:c r="M742" s="273"/>
      <x:c r="N742" s="273"/>
      <x:c r="O742" s="273"/>
      <x:c r="P742" s="273"/>
      <x:c r="Q742" s="273"/>
      <x:c r="R742" s="273"/>
      <x:c r="S742" s="273"/>
      <x:c r="T742" s="273"/>
      <x:c r="U742" s="273"/>
      <x:c r="V742" s="273"/>
      <x:c r="W742" s="273"/>
      <x:c r="X742" s="273"/>
      <x:c r="Y742" s="273"/>
      <x:c r="Z742" s="273"/>
      <x:c r="AA742" s="273"/>
      <x:c r="AB742" s="273"/>
      <x:c r="AC742" s="273"/>
      <x:c r="AD742" s="273"/>
      <x:c r="AE742" s="273"/>
      <x:c r="AF742" s="273"/>
      <x:c r="AG742" s="273"/>
      <x:c r="AH742" s="273"/>
      <x:c r="AI742" s="273"/>
      <x:c r="AJ742" s="273"/>
      <x:c r="AK742" s="273"/>
    </x:row>
    <x:row r="743" spans="1:39" x14ac:dyDescent="0.3">
      <x:c r="E743" s="272"/>
      <x:c r="F743" s="273"/>
      <x:c r="G743" s="273"/>
      <x:c r="H743" s="273"/>
      <x:c r="I743" s="273"/>
      <x:c r="J743" s="273"/>
      <x:c r="L743" s="273"/>
      <x:c r="M743" s="273"/>
      <x:c r="N743" s="273"/>
      <x:c r="O743" s="273"/>
      <x:c r="P743" s="273"/>
      <x:c r="Q743" s="273"/>
      <x:c r="R743" s="273"/>
      <x:c r="S743" s="273"/>
      <x:c r="T743" s="273"/>
      <x:c r="U743" s="273"/>
      <x:c r="V743" s="273"/>
      <x:c r="W743" s="273"/>
      <x:c r="X743" s="273"/>
      <x:c r="Y743" s="273"/>
      <x:c r="Z743" s="273"/>
      <x:c r="AA743" s="273"/>
      <x:c r="AB743" s="273"/>
      <x:c r="AC743" s="273"/>
      <x:c r="AD743" s="273"/>
      <x:c r="AE743" s="273"/>
      <x:c r="AF743" s="273"/>
      <x:c r="AG743" s="273"/>
      <x:c r="AH743" s="273"/>
      <x:c r="AI743" s="273"/>
      <x:c r="AJ743" s="273"/>
      <x:c r="AK743" s="273"/>
    </x:row>
    <x:row r="744" spans="1:39" x14ac:dyDescent="0.3">
      <x:c r="E744" s="272"/>
      <x:c r="F744" s="273"/>
      <x:c r="G744" s="273"/>
      <x:c r="H744" s="273"/>
      <x:c r="I744" s="273"/>
      <x:c r="J744" s="273"/>
      <x:c r="L744" s="273"/>
      <x:c r="M744" s="273"/>
      <x:c r="N744" s="273"/>
      <x:c r="O744" s="273"/>
      <x:c r="P744" s="273"/>
      <x:c r="Q744" s="273"/>
      <x:c r="R744" s="273"/>
      <x:c r="S744" s="273"/>
      <x:c r="T744" s="273"/>
      <x:c r="U744" s="273"/>
      <x:c r="V744" s="273"/>
      <x:c r="W744" s="273"/>
      <x:c r="X744" s="273"/>
      <x:c r="Y744" s="273"/>
      <x:c r="Z744" s="273"/>
      <x:c r="AA744" s="273"/>
      <x:c r="AB744" s="273"/>
      <x:c r="AC744" s="273"/>
      <x:c r="AD744" s="273"/>
      <x:c r="AE744" s="273"/>
      <x:c r="AF744" s="273"/>
      <x:c r="AG744" s="273"/>
      <x:c r="AH744" s="273"/>
      <x:c r="AI744" s="273"/>
      <x:c r="AJ744" s="273"/>
      <x:c r="AK744" s="273"/>
    </x:row>
    <x:row r="745" spans="1:39" x14ac:dyDescent="0.3">
      <x:c r="E745" s="272"/>
      <x:c r="F745" s="273"/>
      <x:c r="G745" s="273"/>
      <x:c r="H745" s="273"/>
      <x:c r="I745" s="273"/>
      <x:c r="J745" s="273"/>
      <x:c r="L745" s="273"/>
      <x:c r="M745" s="273"/>
      <x:c r="N745" s="273"/>
      <x:c r="O745" s="273"/>
      <x:c r="P745" s="273"/>
      <x:c r="Q745" s="273"/>
      <x:c r="R745" s="273"/>
      <x:c r="S745" s="273"/>
      <x:c r="T745" s="273"/>
      <x:c r="U745" s="273"/>
      <x:c r="V745" s="273"/>
      <x:c r="W745" s="273"/>
      <x:c r="X745" s="273"/>
      <x:c r="Y745" s="273"/>
      <x:c r="Z745" s="273"/>
      <x:c r="AA745" s="273"/>
      <x:c r="AB745" s="273"/>
      <x:c r="AC745" s="273"/>
      <x:c r="AD745" s="273"/>
      <x:c r="AE745" s="273"/>
      <x:c r="AF745" s="273"/>
      <x:c r="AG745" s="273"/>
      <x:c r="AH745" s="273"/>
      <x:c r="AI745" s="273"/>
      <x:c r="AJ745" s="273"/>
      <x:c r="AK745" s="273"/>
    </x:row>
    <x:row r="746" spans="1:39" x14ac:dyDescent="0.3">
      <x:c r="E746" s="272"/>
      <x:c r="F746" s="273"/>
      <x:c r="G746" s="273"/>
      <x:c r="H746" s="273"/>
      <x:c r="I746" s="273"/>
      <x:c r="J746" s="273"/>
      <x:c r="L746" s="273"/>
      <x:c r="M746" s="273"/>
      <x:c r="N746" s="273"/>
      <x:c r="O746" s="273"/>
      <x:c r="P746" s="273"/>
      <x:c r="Q746" s="273"/>
      <x:c r="R746" s="273"/>
      <x:c r="S746" s="273"/>
      <x:c r="T746" s="273"/>
      <x:c r="U746" s="273"/>
      <x:c r="V746" s="273"/>
      <x:c r="W746" s="273"/>
      <x:c r="X746" s="273"/>
      <x:c r="Y746" s="273"/>
      <x:c r="Z746" s="273"/>
      <x:c r="AA746" s="273"/>
      <x:c r="AB746" s="273"/>
      <x:c r="AC746" s="273"/>
      <x:c r="AD746" s="273"/>
      <x:c r="AE746" s="273"/>
      <x:c r="AF746" s="273"/>
      <x:c r="AG746" s="273"/>
      <x:c r="AH746" s="273"/>
      <x:c r="AI746" s="273"/>
      <x:c r="AJ746" s="273"/>
      <x:c r="AK746" s="273"/>
    </x:row>
    <x:row r="747" spans="1:39" x14ac:dyDescent="0.3">
      <x:c r="E747" s="272"/>
      <x:c r="F747" s="273"/>
      <x:c r="G747" s="273"/>
      <x:c r="H747" s="273"/>
      <x:c r="I747" s="273"/>
      <x:c r="J747" s="273"/>
      <x:c r="L747" s="273"/>
      <x:c r="M747" s="273"/>
      <x:c r="N747" s="273"/>
      <x:c r="O747" s="273"/>
      <x:c r="P747" s="273"/>
      <x:c r="Q747" s="273"/>
      <x:c r="R747" s="273"/>
      <x:c r="S747" s="273"/>
      <x:c r="T747" s="273"/>
      <x:c r="U747" s="273"/>
      <x:c r="V747" s="273"/>
      <x:c r="W747" s="273"/>
      <x:c r="X747" s="273"/>
      <x:c r="Y747" s="273"/>
      <x:c r="Z747" s="273"/>
      <x:c r="AA747" s="273"/>
      <x:c r="AB747" s="273"/>
      <x:c r="AC747" s="273"/>
      <x:c r="AD747" s="273"/>
      <x:c r="AE747" s="273"/>
      <x:c r="AF747" s="273"/>
      <x:c r="AG747" s="273"/>
      <x:c r="AH747" s="273"/>
      <x:c r="AI747" s="273"/>
      <x:c r="AJ747" s="273"/>
      <x:c r="AK747" s="273"/>
    </x:row>
    <x:row r="748" spans="1:39" x14ac:dyDescent="0.3">
      <x:c r="E748" s="272"/>
      <x:c r="F748" s="273"/>
      <x:c r="G748" s="273"/>
      <x:c r="H748" s="273"/>
      <x:c r="I748" s="273"/>
      <x:c r="J748" s="273"/>
      <x:c r="L748" s="273"/>
      <x:c r="M748" s="273"/>
      <x:c r="N748" s="273"/>
      <x:c r="O748" s="273"/>
      <x:c r="P748" s="273"/>
      <x:c r="Q748" s="273"/>
      <x:c r="R748" s="273"/>
      <x:c r="S748" s="273"/>
      <x:c r="T748" s="273"/>
      <x:c r="U748" s="273"/>
      <x:c r="V748" s="273"/>
      <x:c r="W748" s="273"/>
      <x:c r="X748" s="273"/>
      <x:c r="Y748" s="273"/>
      <x:c r="Z748" s="273"/>
      <x:c r="AA748" s="273"/>
      <x:c r="AB748" s="273"/>
      <x:c r="AC748" s="273"/>
      <x:c r="AD748" s="273"/>
      <x:c r="AE748" s="273"/>
      <x:c r="AF748" s="273"/>
      <x:c r="AG748" s="273"/>
      <x:c r="AH748" s="273"/>
      <x:c r="AI748" s="273"/>
      <x:c r="AJ748" s="273"/>
      <x:c r="AK748" s="273"/>
    </x:row>
    <x:row r="749" spans="1:39" x14ac:dyDescent="0.3">
      <x:c r="E749" s="272"/>
      <x:c r="F749" s="273"/>
      <x:c r="G749" s="273"/>
      <x:c r="H749" s="273"/>
      <x:c r="I749" s="273"/>
      <x:c r="J749" s="273"/>
      <x:c r="L749" s="273"/>
      <x:c r="M749" s="273"/>
      <x:c r="N749" s="273"/>
      <x:c r="O749" s="273"/>
      <x:c r="P749" s="273"/>
      <x:c r="Q749" s="273"/>
      <x:c r="R749" s="273"/>
      <x:c r="S749" s="273"/>
      <x:c r="T749" s="273"/>
      <x:c r="U749" s="273"/>
      <x:c r="V749" s="273"/>
      <x:c r="W749" s="273"/>
      <x:c r="X749" s="273"/>
      <x:c r="Y749" s="273"/>
      <x:c r="Z749" s="273"/>
      <x:c r="AA749" s="273"/>
      <x:c r="AB749" s="273"/>
      <x:c r="AC749" s="273"/>
      <x:c r="AD749" s="273"/>
      <x:c r="AE749" s="273"/>
      <x:c r="AF749" s="273"/>
      <x:c r="AG749" s="273"/>
      <x:c r="AH749" s="273"/>
      <x:c r="AI749" s="273"/>
      <x:c r="AJ749" s="273"/>
      <x:c r="AK749" s="273"/>
    </x:row>
    <x:row r="750" spans="1:39" x14ac:dyDescent="0.3">
      <x:c r="E750" s="272"/>
      <x:c r="F750" s="273"/>
      <x:c r="G750" s="273"/>
      <x:c r="H750" s="273"/>
      <x:c r="I750" s="273"/>
      <x:c r="J750" s="273"/>
      <x:c r="L750" s="273"/>
      <x:c r="M750" s="273"/>
      <x:c r="N750" s="273"/>
      <x:c r="O750" s="273"/>
      <x:c r="P750" s="273"/>
      <x:c r="Q750" s="273"/>
      <x:c r="R750" s="273"/>
      <x:c r="S750" s="273"/>
      <x:c r="T750" s="273"/>
      <x:c r="U750" s="273"/>
      <x:c r="V750" s="273"/>
      <x:c r="W750" s="273"/>
      <x:c r="X750" s="273"/>
      <x:c r="Y750" s="273"/>
      <x:c r="Z750" s="273"/>
      <x:c r="AA750" s="273"/>
      <x:c r="AB750" s="273"/>
      <x:c r="AC750" s="273"/>
      <x:c r="AD750" s="273"/>
      <x:c r="AE750" s="273"/>
      <x:c r="AF750" s="273"/>
      <x:c r="AG750" s="273"/>
      <x:c r="AH750" s="273"/>
      <x:c r="AI750" s="273"/>
      <x:c r="AJ750" s="273"/>
      <x:c r="AK750" s="273"/>
    </x:row>
    <x:row r="751" spans="1:39" x14ac:dyDescent="0.3">
      <x:c r="E751" s="272"/>
      <x:c r="F751" s="273"/>
      <x:c r="G751" s="273"/>
      <x:c r="H751" s="273"/>
      <x:c r="I751" s="273"/>
      <x:c r="J751" s="273"/>
      <x:c r="L751" s="273"/>
      <x:c r="M751" s="273"/>
      <x:c r="N751" s="273"/>
      <x:c r="O751" s="273"/>
      <x:c r="P751" s="273"/>
      <x:c r="Q751" s="273"/>
      <x:c r="R751" s="273"/>
      <x:c r="S751" s="273"/>
      <x:c r="T751" s="273"/>
      <x:c r="U751" s="273"/>
      <x:c r="V751" s="273"/>
      <x:c r="W751" s="273"/>
      <x:c r="X751" s="273"/>
      <x:c r="Y751" s="273"/>
      <x:c r="Z751" s="273"/>
      <x:c r="AA751" s="273"/>
      <x:c r="AB751" s="273"/>
      <x:c r="AC751" s="273"/>
      <x:c r="AD751" s="273"/>
      <x:c r="AE751" s="273"/>
      <x:c r="AF751" s="273"/>
      <x:c r="AG751" s="273"/>
      <x:c r="AH751" s="273"/>
      <x:c r="AI751" s="273"/>
      <x:c r="AJ751" s="273"/>
      <x:c r="AK751" s="273"/>
    </x:row>
    <x:row r="752" spans="1:39" x14ac:dyDescent="0.3">
      <x:c r="E752" s="272"/>
      <x:c r="F752" s="273"/>
      <x:c r="G752" s="273"/>
      <x:c r="H752" s="273"/>
      <x:c r="I752" s="273"/>
      <x:c r="J752" s="273"/>
      <x:c r="L752" s="273"/>
      <x:c r="M752" s="273"/>
      <x:c r="N752" s="273"/>
      <x:c r="O752" s="273"/>
      <x:c r="P752" s="273"/>
      <x:c r="Q752" s="273"/>
      <x:c r="R752" s="273"/>
      <x:c r="S752" s="273"/>
      <x:c r="T752" s="273"/>
      <x:c r="U752" s="273"/>
      <x:c r="V752" s="273"/>
      <x:c r="W752" s="273"/>
      <x:c r="X752" s="273"/>
      <x:c r="Y752" s="273"/>
      <x:c r="Z752" s="273"/>
      <x:c r="AA752" s="273"/>
      <x:c r="AB752" s="273"/>
      <x:c r="AC752" s="273"/>
      <x:c r="AD752" s="273"/>
      <x:c r="AE752" s="273"/>
      <x:c r="AF752" s="273"/>
      <x:c r="AG752" s="273"/>
      <x:c r="AH752" s="273"/>
      <x:c r="AI752" s="273"/>
      <x:c r="AJ752" s="273"/>
      <x:c r="AK752" s="273"/>
    </x:row>
    <x:row r="753" spans="1:39" x14ac:dyDescent="0.3">
      <x:c r="E753" s="272"/>
      <x:c r="F753" s="273"/>
      <x:c r="G753" s="273"/>
      <x:c r="H753" s="273"/>
      <x:c r="I753" s="273"/>
      <x:c r="J753" s="273"/>
      <x:c r="L753" s="273"/>
      <x:c r="M753" s="273"/>
      <x:c r="N753" s="273"/>
      <x:c r="O753" s="273"/>
      <x:c r="P753" s="273"/>
      <x:c r="Q753" s="273"/>
      <x:c r="R753" s="273"/>
      <x:c r="S753" s="273"/>
      <x:c r="T753" s="273"/>
      <x:c r="U753" s="273"/>
      <x:c r="V753" s="273"/>
      <x:c r="W753" s="273"/>
      <x:c r="X753" s="273"/>
      <x:c r="Y753" s="273"/>
      <x:c r="Z753" s="273"/>
      <x:c r="AA753" s="273"/>
      <x:c r="AB753" s="273"/>
      <x:c r="AC753" s="273"/>
      <x:c r="AD753" s="273"/>
      <x:c r="AE753" s="273"/>
      <x:c r="AF753" s="273"/>
      <x:c r="AG753" s="273"/>
      <x:c r="AH753" s="273"/>
      <x:c r="AI753" s="273"/>
      <x:c r="AJ753" s="273"/>
      <x:c r="AK753" s="273"/>
    </x:row>
    <x:row r="754" spans="1:39" x14ac:dyDescent="0.3">
      <x:c r="E754" s="272"/>
      <x:c r="F754" s="273"/>
      <x:c r="G754" s="273"/>
      <x:c r="H754" s="273"/>
      <x:c r="I754" s="273"/>
      <x:c r="J754" s="273"/>
      <x:c r="L754" s="273"/>
      <x:c r="M754" s="273"/>
      <x:c r="N754" s="273"/>
      <x:c r="O754" s="273"/>
      <x:c r="P754" s="273"/>
      <x:c r="Q754" s="273"/>
      <x:c r="R754" s="273"/>
      <x:c r="S754" s="273"/>
      <x:c r="T754" s="273"/>
      <x:c r="U754" s="273"/>
      <x:c r="V754" s="273"/>
      <x:c r="W754" s="273"/>
      <x:c r="X754" s="273"/>
      <x:c r="Y754" s="273"/>
      <x:c r="Z754" s="273"/>
      <x:c r="AA754" s="273"/>
      <x:c r="AB754" s="273"/>
      <x:c r="AC754" s="273"/>
      <x:c r="AD754" s="273"/>
      <x:c r="AE754" s="273"/>
      <x:c r="AF754" s="273"/>
      <x:c r="AG754" s="273"/>
      <x:c r="AH754" s="273"/>
      <x:c r="AI754" s="273"/>
      <x:c r="AJ754" s="273"/>
      <x:c r="AK754" s="273"/>
    </x:row>
    <x:row r="755" spans="1:39" x14ac:dyDescent="0.3">
      <x:c r="E755" s="272"/>
      <x:c r="F755" s="273"/>
      <x:c r="G755" s="273"/>
      <x:c r="H755" s="273"/>
      <x:c r="I755" s="273"/>
      <x:c r="J755" s="273"/>
      <x:c r="L755" s="273"/>
      <x:c r="M755" s="273"/>
      <x:c r="N755" s="273"/>
      <x:c r="O755" s="273"/>
      <x:c r="P755" s="273"/>
      <x:c r="Q755" s="273"/>
      <x:c r="R755" s="273"/>
      <x:c r="S755" s="273"/>
      <x:c r="T755" s="273"/>
      <x:c r="U755" s="273"/>
      <x:c r="V755" s="273"/>
      <x:c r="W755" s="273"/>
      <x:c r="X755" s="273"/>
      <x:c r="Y755" s="273"/>
      <x:c r="Z755" s="273"/>
      <x:c r="AA755" s="273"/>
      <x:c r="AB755" s="273"/>
      <x:c r="AC755" s="273"/>
      <x:c r="AD755" s="273"/>
      <x:c r="AE755" s="273"/>
      <x:c r="AF755" s="273"/>
      <x:c r="AG755" s="273"/>
      <x:c r="AH755" s="273"/>
      <x:c r="AI755" s="273"/>
      <x:c r="AJ755" s="273"/>
      <x:c r="AK755" s="273"/>
    </x:row>
    <x:row r="756" spans="1:39" x14ac:dyDescent="0.3">
      <x:c r="E756" s="272"/>
      <x:c r="F756" s="273"/>
      <x:c r="G756" s="273"/>
      <x:c r="H756" s="273"/>
      <x:c r="I756" s="273"/>
      <x:c r="J756" s="273"/>
      <x:c r="L756" s="273"/>
      <x:c r="M756" s="273"/>
      <x:c r="N756" s="273"/>
      <x:c r="O756" s="273"/>
      <x:c r="P756" s="273"/>
      <x:c r="Q756" s="273"/>
      <x:c r="R756" s="273"/>
      <x:c r="S756" s="273"/>
      <x:c r="T756" s="273"/>
      <x:c r="U756" s="273"/>
      <x:c r="V756" s="273"/>
      <x:c r="W756" s="273"/>
      <x:c r="X756" s="273"/>
      <x:c r="Y756" s="273"/>
      <x:c r="Z756" s="273"/>
      <x:c r="AA756" s="273"/>
      <x:c r="AB756" s="273"/>
      <x:c r="AC756" s="273"/>
      <x:c r="AD756" s="273"/>
      <x:c r="AE756" s="273"/>
      <x:c r="AF756" s="273"/>
      <x:c r="AG756" s="273"/>
      <x:c r="AH756" s="273"/>
      <x:c r="AI756" s="273"/>
      <x:c r="AJ756" s="273"/>
      <x:c r="AK756" s="273"/>
    </x:row>
    <x:row r="757" spans="1:39" x14ac:dyDescent="0.3">
      <x:c r="E757" s="272"/>
      <x:c r="F757" s="273"/>
      <x:c r="G757" s="273"/>
      <x:c r="H757" s="273"/>
      <x:c r="I757" s="273"/>
      <x:c r="J757" s="273"/>
      <x:c r="L757" s="273"/>
      <x:c r="M757" s="273"/>
      <x:c r="N757" s="273"/>
      <x:c r="O757" s="273"/>
      <x:c r="P757" s="273"/>
      <x:c r="Q757" s="273"/>
      <x:c r="R757" s="273"/>
      <x:c r="S757" s="273"/>
      <x:c r="T757" s="273"/>
      <x:c r="U757" s="273"/>
      <x:c r="V757" s="273"/>
      <x:c r="W757" s="273"/>
      <x:c r="X757" s="273"/>
      <x:c r="Y757" s="273"/>
      <x:c r="Z757" s="273"/>
      <x:c r="AA757" s="273"/>
      <x:c r="AB757" s="273"/>
      <x:c r="AC757" s="273"/>
      <x:c r="AD757" s="273"/>
      <x:c r="AE757" s="273"/>
      <x:c r="AF757" s="273"/>
      <x:c r="AG757" s="273"/>
      <x:c r="AH757" s="273"/>
      <x:c r="AI757" s="273"/>
      <x:c r="AJ757" s="273"/>
      <x:c r="AK757" s="273"/>
    </x:row>
    <x:row r="758" spans="1:39" x14ac:dyDescent="0.3">
      <x:c r="E758" s="272"/>
      <x:c r="F758" s="273"/>
      <x:c r="G758" s="273"/>
      <x:c r="H758" s="273"/>
      <x:c r="I758" s="273"/>
      <x:c r="J758" s="273"/>
      <x:c r="L758" s="273"/>
      <x:c r="M758" s="273"/>
      <x:c r="N758" s="273"/>
      <x:c r="O758" s="273"/>
      <x:c r="P758" s="273"/>
      <x:c r="Q758" s="273"/>
      <x:c r="R758" s="273"/>
      <x:c r="S758" s="273"/>
      <x:c r="T758" s="273"/>
      <x:c r="U758" s="273"/>
      <x:c r="V758" s="273"/>
      <x:c r="W758" s="273"/>
      <x:c r="X758" s="273"/>
      <x:c r="Y758" s="273"/>
      <x:c r="Z758" s="273"/>
      <x:c r="AA758" s="273"/>
      <x:c r="AB758" s="273"/>
      <x:c r="AC758" s="273"/>
      <x:c r="AD758" s="273"/>
      <x:c r="AE758" s="273"/>
      <x:c r="AF758" s="273"/>
      <x:c r="AG758" s="273"/>
      <x:c r="AH758" s="273"/>
      <x:c r="AI758" s="273"/>
      <x:c r="AJ758" s="273"/>
      <x:c r="AK758" s="273"/>
    </x:row>
    <x:row r="759" spans="1:39" x14ac:dyDescent="0.3">
      <x:c r="E759" s="272"/>
      <x:c r="F759" s="273"/>
      <x:c r="G759" s="273"/>
      <x:c r="H759" s="273"/>
      <x:c r="I759" s="273"/>
      <x:c r="J759" s="273"/>
      <x:c r="L759" s="273"/>
      <x:c r="M759" s="273"/>
      <x:c r="N759" s="273"/>
      <x:c r="O759" s="273"/>
      <x:c r="P759" s="273"/>
      <x:c r="Q759" s="273"/>
      <x:c r="R759" s="273"/>
      <x:c r="S759" s="273"/>
      <x:c r="T759" s="273"/>
      <x:c r="U759" s="273"/>
      <x:c r="V759" s="273"/>
      <x:c r="W759" s="273"/>
      <x:c r="X759" s="273"/>
      <x:c r="Y759" s="273"/>
      <x:c r="Z759" s="273"/>
      <x:c r="AA759" s="273"/>
      <x:c r="AB759" s="273"/>
      <x:c r="AC759" s="273"/>
      <x:c r="AD759" s="273"/>
      <x:c r="AE759" s="273"/>
      <x:c r="AF759" s="273"/>
      <x:c r="AG759" s="273"/>
      <x:c r="AH759" s="273"/>
      <x:c r="AI759" s="273"/>
      <x:c r="AJ759" s="273"/>
      <x:c r="AK759" s="273"/>
    </x:row>
    <x:row r="760" spans="1:39" x14ac:dyDescent="0.3">
      <x:c r="E760" s="272"/>
      <x:c r="F760" s="273"/>
      <x:c r="G760" s="273"/>
      <x:c r="H760" s="273"/>
      <x:c r="I760" s="273"/>
      <x:c r="J760" s="273"/>
      <x:c r="L760" s="273"/>
      <x:c r="M760" s="273"/>
      <x:c r="N760" s="273"/>
      <x:c r="O760" s="273"/>
      <x:c r="P760" s="273"/>
      <x:c r="Q760" s="273"/>
      <x:c r="R760" s="273"/>
      <x:c r="S760" s="273"/>
      <x:c r="T760" s="273"/>
      <x:c r="U760" s="273"/>
      <x:c r="V760" s="273"/>
      <x:c r="W760" s="273"/>
      <x:c r="X760" s="273"/>
      <x:c r="Y760" s="273"/>
      <x:c r="Z760" s="273"/>
      <x:c r="AA760" s="273"/>
      <x:c r="AB760" s="273"/>
      <x:c r="AC760" s="273"/>
      <x:c r="AD760" s="273"/>
      <x:c r="AE760" s="273"/>
      <x:c r="AF760" s="273"/>
      <x:c r="AG760" s="273"/>
      <x:c r="AH760" s="273"/>
      <x:c r="AI760" s="273"/>
      <x:c r="AJ760" s="273"/>
      <x:c r="AK760" s="273"/>
    </x:row>
    <x:row r="761" spans="1:39" x14ac:dyDescent="0.3">
      <x:c r="E761" s="272"/>
      <x:c r="F761" s="273"/>
      <x:c r="G761" s="273"/>
      <x:c r="H761" s="273"/>
      <x:c r="I761" s="273"/>
      <x:c r="J761" s="273"/>
      <x:c r="L761" s="273"/>
      <x:c r="M761" s="273"/>
      <x:c r="N761" s="273"/>
      <x:c r="O761" s="273"/>
      <x:c r="P761" s="273"/>
      <x:c r="Q761" s="273"/>
      <x:c r="R761" s="273"/>
      <x:c r="S761" s="273"/>
      <x:c r="T761" s="273"/>
      <x:c r="U761" s="273"/>
      <x:c r="V761" s="273"/>
      <x:c r="W761" s="273"/>
      <x:c r="X761" s="273"/>
      <x:c r="Y761" s="273"/>
      <x:c r="Z761" s="273"/>
      <x:c r="AA761" s="273"/>
      <x:c r="AB761" s="273"/>
      <x:c r="AC761" s="273"/>
      <x:c r="AD761" s="273"/>
      <x:c r="AE761" s="273"/>
      <x:c r="AF761" s="273"/>
      <x:c r="AG761" s="273"/>
      <x:c r="AH761" s="273"/>
      <x:c r="AI761" s="273"/>
      <x:c r="AJ761" s="273"/>
      <x:c r="AK761" s="273"/>
    </x:row>
    <x:row r="762" spans="1:39" x14ac:dyDescent="0.3">
      <x:c r="E762" s="272"/>
      <x:c r="F762" s="273"/>
      <x:c r="G762" s="273"/>
      <x:c r="H762" s="273"/>
      <x:c r="I762" s="273"/>
      <x:c r="J762" s="273"/>
      <x:c r="L762" s="273"/>
      <x:c r="M762" s="273"/>
      <x:c r="N762" s="273"/>
      <x:c r="O762" s="273"/>
      <x:c r="P762" s="273"/>
      <x:c r="Q762" s="273"/>
      <x:c r="R762" s="273"/>
      <x:c r="S762" s="273"/>
      <x:c r="T762" s="273"/>
      <x:c r="U762" s="273"/>
      <x:c r="V762" s="273"/>
      <x:c r="W762" s="273"/>
      <x:c r="X762" s="273"/>
      <x:c r="Y762" s="273"/>
      <x:c r="Z762" s="273"/>
      <x:c r="AA762" s="273"/>
      <x:c r="AB762" s="273"/>
      <x:c r="AC762" s="273"/>
      <x:c r="AD762" s="273"/>
      <x:c r="AE762" s="273"/>
      <x:c r="AF762" s="273"/>
      <x:c r="AG762" s="273"/>
      <x:c r="AH762" s="273"/>
      <x:c r="AI762" s="273"/>
      <x:c r="AJ762" s="273"/>
      <x:c r="AK762" s="273"/>
    </x:row>
    <x:row r="763" spans="1:39" x14ac:dyDescent="0.3">
      <x:c r="E763" s="272"/>
      <x:c r="F763" s="273"/>
      <x:c r="G763" s="273"/>
      <x:c r="H763" s="273"/>
      <x:c r="I763" s="273"/>
      <x:c r="J763" s="273"/>
      <x:c r="L763" s="273"/>
      <x:c r="M763" s="273"/>
      <x:c r="N763" s="273"/>
      <x:c r="O763" s="273"/>
      <x:c r="P763" s="273"/>
      <x:c r="Q763" s="273"/>
      <x:c r="R763" s="273"/>
      <x:c r="S763" s="273"/>
      <x:c r="T763" s="273"/>
      <x:c r="U763" s="273"/>
      <x:c r="V763" s="273"/>
      <x:c r="W763" s="273"/>
      <x:c r="X763" s="273"/>
      <x:c r="Y763" s="273"/>
      <x:c r="Z763" s="273"/>
      <x:c r="AA763" s="273"/>
      <x:c r="AB763" s="273"/>
      <x:c r="AC763" s="273"/>
      <x:c r="AD763" s="273"/>
      <x:c r="AE763" s="273"/>
      <x:c r="AF763" s="273"/>
      <x:c r="AG763" s="273"/>
      <x:c r="AH763" s="273"/>
      <x:c r="AI763" s="273"/>
      <x:c r="AJ763" s="273"/>
      <x:c r="AK763" s="273"/>
    </x:row>
    <x:row r="764" spans="1:39" x14ac:dyDescent="0.3">
      <x:c r="E764" s="272"/>
      <x:c r="F764" s="273"/>
      <x:c r="G764" s="273"/>
      <x:c r="H764" s="273"/>
      <x:c r="I764" s="273"/>
      <x:c r="J764" s="273"/>
      <x:c r="L764" s="273"/>
      <x:c r="M764" s="273"/>
      <x:c r="N764" s="273"/>
      <x:c r="O764" s="273"/>
      <x:c r="P764" s="273"/>
      <x:c r="Q764" s="273"/>
      <x:c r="R764" s="273"/>
      <x:c r="S764" s="273"/>
      <x:c r="T764" s="273"/>
      <x:c r="U764" s="273"/>
      <x:c r="V764" s="273"/>
      <x:c r="W764" s="273"/>
      <x:c r="X764" s="273"/>
      <x:c r="Y764" s="273"/>
      <x:c r="Z764" s="273"/>
      <x:c r="AA764" s="273"/>
      <x:c r="AB764" s="273"/>
      <x:c r="AC764" s="273"/>
      <x:c r="AD764" s="273"/>
      <x:c r="AE764" s="273"/>
      <x:c r="AF764" s="273"/>
      <x:c r="AG764" s="273"/>
      <x:c r="AH764" s="273"/>
      <x:c r="AI764" s="273"/>
      <x:c r="AJ764" s="273"/>
      <x:c r="AK764" s="273"/>
    </x:row>
    <x:row r="765" spans="1:39" x14ac:dyDescent="0.3">
      <x:c r="E765" s="272"/>
      <x:c r="F765" s="273"/>
      <x:c r="G765" s="273"/>
      <x:c r="H765" s="273"/>
      <x:c r="I765" s="273"/>
      <x:c r="J765" s="273"/>
      <x:c r="L765" s="273"/>
      <x:c r="M765" s="273"/>
      <x:c r="N765" s="273"/>
      <x:c r="O765" s="273"/>
      <x:c r="P765" s="273"/>
      <x:c r="Q765" s="273"/>
      <x:c r="R765" s="273"/>
      <x:c r="S765" s="273"/>
      <x:c r="T765" s="273"/>
      <x:c r="U765" s="273"/>
      <x:c r="V765" s="273"/>
      <x:c r="W765" s="273"/>
      <x:c r="X765" s="273"/>
      <x:c r="Y765" s="273"/>
      <x:c r="Z765" s="273"/>
      <x:c r="AA765" s="273"/>
      <x:c r="AB765" s="273"/>
      <x:c r="AC765" s="273"/>
      <x:c r="AD765" s="273"/>
      <x:c r="AE765" s="273"/>
      <x:c r="AF765" s="273"/>
      <x:c r="AG765" s="273"/>
      <x:c r="AH765" s="273"/>
      <x:c r="AI765" s="273"/>
      <x:c r="AJ765" s="273"/>
      <x:c r="AK765" s="273"/>
    </x:row>
    <x:row r="766" spans="1:39" x14ac:dyDescent="0.3">
      <x:c r="E766" s="272"/>
      <x:c r="F766" s="273"/>
      <x:c r="G766" s="273"/>
      <x:c r="H766" s="273"/>
      <x:c r="I766" s="273"/>
      <x:c r="J766" s="273"/>
      <x:c r="L766" s="273"/>
      <x:c r="M766" s="273"/>
      <x:c r="N766" s="273"/>
      <x:c r="O766" s="273"/>
      <x:c r="P766" s="273"/>
      <x:c r="Q766" s="273"/>
      <x:c r="R766" s="273"/>
      <x:c r="S766" s="273"/>
      <x:c r="T766" s="273"/>
      <x:c r="U766" s="273"/>
      <x:c r="V766" s="273"/>
      <x:c r="W766" s="273"/>
      <x:c r="X766" s="273"/>
      <x:c r="Y766" s="273"/>
      <x:c r="Z766" s="273"/>
      <x:c r="AA766" s="273"/>
      <x:c r="AB766" s="273"/>
      <x:c r="AC766" s="273"/>
      <x:c r="AD766" s="273"/>
      <x:c r="AE766" s="273"/>
      <x:c r="AF766" s="273"/>
      <x:c r="AG766" s="273"/>
      <x:c r="AH766" s="273"/>
      <x:c r="AI766" s="273"/>
      <x:c r="AJ766" s="273"/>
      <x:c r="AK766" s="273"/>
    </x:row>
    <x:row r="767" spans="1:39" x14ac:dyDescent="0.3">
      <x:c r="E767" s="272"/>
      <x:c r="F767" s="273"/>
      <x:c r="G767" s="273"/>
      <x:c r="H767" s="273"/>
      <x:c r="I767" s="273"/>
      <x:c r="J767" s="273"/>
      <x:c r="L767" s="273"/>
      <x:c r="M767" s="273"/>
      <x:c r="N767" s="273"/>
      <x:c r="O767" s="273"/>
      <x:c r="P767" s="273"/>
      <x:c r="Q767" s="273"/>
      <x:c r="R767" s="273"/>
      <x:c r="S767" s="273"/>
      <x:c r="T767" s="273"/>
      <x:c r="U767" s="273"/>
      <x:c r="V767" s="273"/>
      <x:c r="W767" s="273"/>
      <x:c r="X767" s="273"/>
      <x:c r="Y767" s="273"/>
      <x:c r="Z767" s="273"/>
      <x:c r="AA767" s="273"/>
      <x:c r="AB767" s="273"/>
      <x:c r="AC767" s="273"/>
      <x:c r="AD767" s="273"/>
      <x:c r="AE767" s="273"/>
      <x:c r="AF767" s="273"/>
      <x:c r="AG767" s="273"/>
      <x:c r="AH767" s="273"/>
      <x:c r="AI767" s="273"/>
      <x:c r="AJ767" s="273"/>
      <x:c r="AK767" s="273"/>
    </x:row>
    <x:row r="768" spans="1:39" x14ac:dyDescent="0.3">
      <x:c r="E768" s="272"/>
      <x:c r="F768" s="273"/>
      <x:c r="G768" s="273"/>
      <x:c r="H768" s="273"/>
      <x:c r="I768" s="273"/>
      <x:c r="J768" s="273"/>
      <x:c r="L768" s="273"/>
      <x:c r="M768" s="273"/>
      <x:c r="N768" s="273"/>
      <x:c r="O768" s="273"/>
      <x:c r="P768" s="273"/>
      <x:c r="Q768" s="273"/>
      <x:c r="R768" s="273"/>
      <x:c r="S768" s="273"/>
      <x:c r="T768" s="273"/>
      <x:c r="U768" s="273"/>
      <x:c r="V768" s="273"/>
      <x:c r="W768" s="273"/>
      <x:c r="X768" s="273"/>
      <x:c r="Y768" s="273"/>
      <x:c r="Z768" s="273"/>
      <x:c r="AA768" s="273"/>
      <x:c r="AB768" s="273"/>
      <x:c r="AC768" s="273"/>
      <x:c r="AD768" s="273"/>
      <x:c r="AE768" s="273"/>
      <x:c r="AF768" s="273"/>
      <x:c r="AG768" s="273"/>
      <x:c r="AH768" s="273"/>
      <x:c r="AI768" s="273"/>
      <x:c r="AJ768" s="273"/>
      <x:c r="AK768" s="273"/>
    </x:row>
    <x:row r="769" spans="1:39" x14ac:dyDescent="0.3">
      <x:c r="E769" s="272"/>
      <x:c r="F769" s="273"/>
      <x:c r="G769" s="273"/>
      <x:c r="H769" s="273"/>
      <x:c r="I769" s="273"/>
      <x:c r="J769" s="273"/>
      <x:c r="L769" s="273"/>
      <x:c r="M769" s="273"/>
      <x:c r="N769" s="273"/>
      <x:c r="O769" s="273"/>
      <x:c r="P769" s="273"/>
      <x:c r="Q769" s="273"/>
      <x:c r="R769" s="273"/>
      <x:c r="S769" s="273"/>
      <x:c r="T769" s="273"/>
      <x:c r="U769" s="273"/>
      <x:c r="V769" s="273"/>
      <x:c r="W769" s="273"/>
      <x:c r="X769" s="273"/>
      <x:c r="Y769" s="273"/>
      <x:c r="Z769" s="273"/>
      <x:c r="AA769" s="273"/>
      <x:c r="AB769" s="273"/>
      <x:c r="AC769" s="273"/>
      <x:c r="AD769" s="273"/>
      <x:c r="AE769" s="273"/>
      <x:c r="AF769" s="273"/>
      <x:c r="AG769" s="273"/>
      <x:c r="AH769" s="273"/>
      <x:c r="AI769" s="273"/>
      <x:c r="AJ769" s="273"/>
      <x:c r="AK769" s="273"/>
    </x:row>
    <x:row r="770" spans="1:39" x14ac:dyDescent="0.3">
      <x:c r="E770" s="272"/>
      <x:c r="F770" s="273"/>
      <x:c r="G770" s="273"/>
      <x:c r="H770" s="273"/>
      <x:c r="I770" s="273"/>
      <x:c r="J770" s="273"/>
      <x:c r="L770" s="273"/>
      <x:c r="M770" s="273"/>
      <x:c r="N770" s="273"/>
      <x:c r="O770" s="273"/>
      <x:c r="P770" s="273"/>
      <x:c r="Q770" s="273"/>
      <x:c r="R770" s="273"/>
      <x:c r="S770" s="273"/>
      <x:c r="T770" s="273"/>
      <x:c r="U770" s="273"/>
      <x:c r="V770" s="273"/>
      <x:c r="W770" s="273"/>
      <x:c r="X770" s="273"/>
      <x:c r="Y770" s="273"/>
      <x:c r="Z770" s="273"/>
      <x:c r="AA770" s="273"/>
      <x:c r="AB770" s="273"/>
      <x:c r="AC770" s="273"/>
      <x:c r="AD770" s="273"/>
      <x:c r="AE770" s="273"/>
      <x:c r="AF770" s="273"/>
      <x:c r="AG770" s="273"/>
      <x:c r="AH770" s="273"/>
      <x:c r="AI770" s="273"/>
      <x:c r="AJ770" s="273"/>
      <x:c r="AK770" s="273"/>
    </x:row>
    <x:row r="771" spans="1:39" x14ac:dyDescent="0.3">
      <x:c r="E771" s="272"/>
      <x:c r="F771" s="273"/>
      <x:c r="G771" s="273"/>
      <x:c r="H771" s="273"/>
      <x:c r="I771" s="273"/>
      <x:c r="J771" s="273"/>
      <x:c r="L771" s="273"/>
      <x:c r="M771" s="273"/>
      <x:c r="N771" s="273"/>
      <x:c r="O771" s="273"/>
      <x:c r="P771" s="273"/>
      <x:c r="Q771" s="273"/>
      <x:c r="R771" s="273"/>
      <x:c r="S771" s="273"/>
      <x:c r="T771" s="273"/>
      <x:c r="U771" s="273"/>
      <x:c r="V771" s="273"/>
      <x:c r="W771" s="273"/>
      <x:c r="X771" s="273"/>
      <x:c r="Y771" s="273"/>
      <x:c r="Z771" s="273"/>
      <x:c r="AA771" s="273"/>
      <x:c r="AB771" s="273"/>
      <x:c r="AC771" s="273"/>
      <x:c r="AD771" s="273"/>
      <x:c r="AE771" s="273"/>
      <x:c r="AF771" s="273"/>
      <x:c r="AG771" s="273"/>
      <x:c r="AH771" s="273"/>
      <x:c r="AI771" s="273"/>
      <x:c r="AJ771" s="273"/>
      <x:c r="AK771" s="273"/>
    </x:row>
    <x:row r="772" spans="1:39" x14ac:dyDescent="0.3">
      <x:c r="E772" s="272"/>
      <x:c r="F772" s="273"/>
      <x:c r="G772" s="273"/>
      <x:c r="H772" s="273"/>
      <x:c r="I772" s="273"/>
      <x:c r="J772" s="273"/>
      <x:c r="L772" s="273"/>
      <x:c r="M772" s="273"/>
      <x:c r="N772" s="273"/>
      <x:c r="O772" s="273"/>
      <x:c r="P772" s="273"/>
      <x:c r="Q772" s="273"/>
      <x:c r="R772" s="273"/>
      <x:c r="S772" s="273"/>
      <x:c r="T772" s="273"/>
      <x:c r="U772" s="273"/>
      <x:c r="V772" s="273"/>
      <x:c r="W772" s="273"/>
      <x:c r="X772" s="273"/>
      <x:c r="Y772" s="273"/>
      <x:c r="Z772" s="273"/>
      <x:c r="AA772" s="273"/>
      <x:c r="AB772" s="273"/>
      <x:c r="AC772" s="273"/>
      <x:c r="AD772" s="273"/>
      <x:c r="AE772" s="273"/>
      <x:c r="AF772" s="273"/>
      <x:c r="AG772" s="273"/>
      <x:c r="AH772" s="273"/>
      <x:c r="AI772" s="273"/>
      <x:c r="AJ772" s="273"/>
      <x:c r="AK772" s="273"/>
    </x:row>
    <x:row r="773" spans="1:39" x14ac:dyDescent="0.3">
      <x:c r="E773" s="272"/>
      <x:c r="F773" s="273"/>
      <x:c r="G773" s="273"/>
      <x:c r="H773" s="273"/>
      <x:c r="I773" s="273"/>
      <x:c r="J773" s="273"/>
      <x:c r="L773" s="273"/>
      <x:c r="M773" s="273"/>
      <x:c r="N773" s="273"/>
      <x:c r="O773" s="273"/>
      <x:c r="P773" s="273"/>
      <x:c r="Q773" s="273"/>
      <x:c r="R773" s="273"/>
      <x:c r="S773" s="273"/>
      <x:c r="T773" s="273"/>
      <x:c r="U773" s="273"/>
      <x:c r="V773" s="273"/>
      <x:c r="W773" s="273"/>
      <x:c r="X773" s="273"/>
      <x:c r="Y773" s="273"/>
      <x:c r="Z773" s="273"/>
      <x:c r="AA773" s="273"/>
      <x:c r="AB773" s="273"/>
      <x:c r="AC773" s="273"/>
      <x:c r="AD773" s="273"/>
      <x:c r="AE773" s="273"/>
      <x:c r="AF773" s="273"/>
      <x:c r="AG773" s="273"/>
      <x:c r="AH773" s="273"/>
      <x:c r="AI773" s="273"/>
      <x:c r="AJ773" s="273"/>
      <x:c r="AK773" s="273"/>
    </x:row>
    <x:row r="774" spans="1:39" x14ac:dyDescent="0.3">
      <x:c r="E774" s="272"/>
      <x:c r="F774" s="273"/>
      <x:c r="G774" s="273"/>
      <x:c r="H774" s="273"/>
      <x:c r="I774" s="273"/>
      <x:c r="J774" s="273"/>
      <x:c r="L774" s="273"/>
      <x:c r="M774" s="273"/>
      <x:c r="N774" s="273"/>
      <x:c r="O774" s="273"/>
      <x:c r="P774" s="273"/>
      <x:c r="Q774" s="273"/>
      <x:c r="R774" s="273"/>
      <x:c r="S774" s="273"/>
      <x:c r="T774" s="273"/>
      <x:c r="U774" s="273"/>
      <x:c r="V774" s="273"/>
      <x:c r="W774" s="273"/>
      <x:c r="X774" s="273"/>
      <x:c r="Y774" s="273"/>
      <x:c r="Z774" s="273"/>
      <x:c r="AA774" s="273"/>
      <x:c r="AB774" s="273"/>
      <x:c r="AC774" s="273"/>
      <x:c r="AD774" s="273"/>
      <x:c r="AE774" s="273"/>
      <x:c r="AF774" s="273"/>
      <x:c r="AG774" s="273"/>
      <x:c r="AH774" s="273"/>
      <x:c r="AI774" s="273"/>
      <x:c r="AJ774" s="273"/>
      <x:c r="AK774" s="273"/>
    </x:row>
    <x:row r="775" spans="1:39" x14ac:dyDescent="0.3">
      <x:c r="E775" s="272"/>
      <x:c r="F775" s="273"/>
      <x:c r="G775" s="273"/>
      <x:c r="H775" s="273"/>
      <x:c r="I775" s="273"/>
      <x:c r="J775" s="273"/>
      <x:c r="L775" s="273"/>
      <x:c r="M775" s="273"/>
      <x:c r="N775" s="273"/>
      <x:c r="O775" s="273"/>
      <x:c r="P775" s="273"/>
      <x:c r="Q775" s="273"/>
      <x:c r="R775" s="273"/>
      <x:c r="S775" s="273"/>
      <x:c r="T775" s="273"/>
      <x:c r="U775" s="273"/>
      <x:c r="V775" s="273"/>
      <x:c r="W775" s="273"/>
      <x:c r="X775" s="273"/>
      <x:c r="Y775" s="273"/>
      <x:c r="Z775" s="273"/>
      <x:c r="AA775" s="273"/>
      <x:c r="AB775" s="273"/>
      <x:c r="AC775" s="273"/>
      <x:c r="AD775" s="273"/>
      <x:c r="AE775" s="273"/>
      <x:c r="AF775" s="273"/>
      <x:c r="AG775" s="273"/>
      <x:c r="AH775" s="273"/>
      <x:c r="AI775" s="273"/>
      <x:c r="AJ775" s="273"/>
      <x:c r="AK775" s="273"/>
    </x:row>
    <x:row r="776" spans="1:39" x14ac:dyDescent="0.3">
      <x:c r="E776" s="272"/>
      <x:c r="F776" s="273"/>
      <x:c r="G776" s="273"/>
      <x:c r="H776" s="273"/>
      <x:c r="I776" s="273"/>
      <x:c r="J776" s="273"/>
      <x:c r="L776" s="273"/>
      <x:c r="M776" s="273"/>
      <x:c r="N776" s="273"/>
      <x:c r="O776" s="273"/>
      <x:c r="P776" s="273"/>
      <x:c r="Q776" s="273"/>
      <x:c r="R776" s="273"/>
      <x:c r="S776" s="273"/>
      <x:c r="T776" s="273"/>
      <x:c r="U776" s="273"/>
      <x:c r="V776" s="273"/>
      <x:c r="W776" s="273"/>
      <x:c r="X776" s="273"/>
      <x:c r="Y776" s="273"/>
      <x:c r="Z776" s="273"/>
      <x:c r="AA776" s="273"/>
      <x:c r="AB776" s="273"/>
      <x:c r="AC776" s="273"/>
      <x:c r="AD776" s="273"/>
      <x:c r="AE776" s="273"/>
      <x:c r="AF776" s="273"/>
      <x:c r="AG776" s="273"/>
      <x:c r="AH776" s="273"/>
      <x:c r="AI776" s="273"/>
      <x:c r="AJ776" s="273"/>
      <x:c r="AK776" s="273"/>
    </x:row>
    <x:row r="777" spans="1:39" x14ac:dyDescent="0.3">
      <x:c r="E777" s="272"/>
      <x:c r="F777" s="273"/>
      <x:c r="G777" s="273"/>
      <x:c r="H777" s="273"/>
      <x:c r="I777" s="273"/>
      <x:c r="J777" s="273"/>
      <x:c r="L777" s="273"/>
      <x:c r="M777" s="273"/>
      <x:c r="N777" s="273"/>
      <x:c r="O777" s="273"/>
      <x:c r="P777" s="273"/>
      <x:c r="Q777" s="273"/>
      <x:c r="R777" s="273"/>
      <x:c r="S777" s="273"/>
      <x:c r="T777" s="273"/>
      <x:c r="U777" s="273"/>
      <x:c r="V777" s="273"/>
      <x:c r="W777" s="273"/>
      <x:c r="X777" s="273"/>
      <x:c r="Y777" s="273"/>
      <x:c r="Z777" s="273"/>
      <x:c r="AA777" s="273"/>
      <x:c r="AB777" s="273"/>
      <x:c r="AC777" s="273"/>
      <x:c r="AD777" s="273"/>
      <x:c r="AE777" s="273"/>
      <x:c r="AF777" s="273"/>
      <x:c r="AG777" s="273"/>
      <x:c r="AH777" s="273"/>
      <x:c r="AI777" s="273"/>
      <x:c r="AJ777" s="273"/>
      <x:c r="AK777" s="273"/>
    </x:row>
    <x:row r="778" spans="1:39" x14ac:dyDescent="0.3">
      <x:c r="E778" s="272"/>
      <x:c r="F778" s="273"/>
      <x:c r="G778" s="273"/>
      <x:c r="H778" s="273"/>
      <x:c r="I778" s="273"/>
      <x:c r="J778" s="273"/>
      <x:c r="L778" s="273"/>
      <x:c r="M778" s="273"/>
      <x:c r="N778" s="273"/>
      <x:c r="O778" s="273"/>
      <x:c r="P778" s="273"/>
      <x:c r="Q778" s="273"/>
      <x:c r="R778" s="273"/>
      <x:c r="S778" s="273"/>
      <x:c r="T778" s="273"/>
      <x:c r="U778" s="273"/>
      <x:c r="V778" s="273"/>
      <x:c r="W778" s="273"/>
      <x:c r="X778" s="273"/>
      <x:c r="Y778" s="273"/>
      <x:c r="Z778" s="273"/>
      <x:c r="AA778" s="273"/>
      <x:c r="AB778" s="273"/>
      <x:c r="AC778" s="273"/>
      <x:c r="AD778" s="273"/>
      <x:c r="AE778" s="273"/>
      <x:c r="AF778" s="273"/>
      <x:c r="AG778" s="273"/>
      <x:c r="AH778" s="273"/>
      <x:c r="AI778" s="273"/>
      <x:c r="AJ778" s="273"/>
      <x:c r="AK778" s="273"/>
    </x:row>
    <x:row r="779" spans="1:39" x14ac:dyDescent="0.3">
      <x:c r="E779" s="272"/>
      <x:c r="F779" s="273"/>
      <x:c r="G779" s="273"/>
      <x:c r="H779" s="273"/>
      <x:c r="I779" s="273"/>
      <x:c r="J779" s="273"/>
      <x:c r="L779" s="273"/>
      <x:c r="M779" s="273"/>
      <x:c r="N779" s="273"/>
      <x:c r="O779" s="273"/>
      <x:c r="P779" s="273"/>
      <x:c r="Q779" s="273"/>
      <x:c r="R779" s="273"/>
      <x:c r="S779" s="273"/>
      <x:c r="T779" s="273"/>
      <x:c r="U779" s="273"/>
      <x:c r="V779" s="273"/>
      <x:c r="W779" s="273"/>
      <x:c r="X779" s="273"/>
      <x:c r="Y779" s="273"/>
      <x:c r="Z779" s="273"/>
      <x:c r="AA779" s="273"/>
      <x:c r="AB779" s="273"/>
      <x:c r="AC779" s="273"/>
      <x:c r="AD779" s="273"/>
      <x:c r="AE779" s="273"/>
      <x:c r="AF779" s="273"/>
      <x:c r="AG779" s="273"/>
      <x:c r="AH779" s="273"/>
      <x:c r="AI779" s="273"/>
      <x:c r="AJ779" s="273"/>
      <x:c r="AK779" s="273"/>
    </x:row>
    <x:row r="780" spans="1:39" x14ac:dyDescent="0.3">
      <x:c r="E780" s="272"/>
      <x:c r="F780" s="273"/>
      <x:c r="G780" s="273"/>
      <x:c r="H780" s="273"/>
      <x:c r="I780" s="273"/>
      <x:c r="J780" s="273"/>
      <x:c r="L780" s="273"/>
      <x:c r="M780" s="273"/>
      <x:c r="N780" s="273"/>
      <x:c r="O780" s="273"/>
      <x:c r="P780" s="273"/>
      <x:c r="Q780" s="273"/>
      <x:c r="R780" s="273"/>
      <x:c r="S780" s="273"/>
      <x:c r="T780" s="273"/>
      <x:c r="U780" s="273"/>
      <x:c r="V780" s="273"/>
      <x:c r="W780" s="273"/>
      <x:c r="X780" s="273"/>
      <x:c r="Y780" s="273"/>
      <x:c r="Z780" s="273"/>
      <x:c r="AA780" s="273"/>
      <x:c r="AB780" s="273"/>
      <x:c r="AC780" s="273"/>
      <x:c r="AD780" s="273"/>
      <x:c r="AE780" s="273"/>
      <x:c r="AF780" s="273"/>
      <x:c r="AG780" s="273"/>
      <x:c r="AH780" s="273"/>
      <x:c r="AI780" s="273"/>
      <x:c r="AJ780" s="273"/>
      <x:c r="AK780" s="273"/>
    </x:row>
    <x:row r="781" spans="1:39" x14ac:dyDescent="0.3">
      <x:c r="E781" s="272"/>
      <x:c r="F781" s="273"/>
      <x:c r="G781" s="273"/>
      <x:c r="H781" s="273"/>
      <x:c r="I781" s="273"/>
      <x:c r="J781" s="273"/>
      <x:c r="L781" s="273"/>
      <x:c r="M781" s="273"/>
      <x:c r="N781" s="273"/>
      <x:c r="O781" s="273"/>
      <x:c r="P781" s="273"/>
      <x:c r="Q781" s="273"/>
      <x:c r="R781" s="273"/>
      <x:c r="S781" s="273"/>
      <x:c r="T781" s="273"/>
      <x:c r="U781" s="273"/>
      <x:c r="V781" s="273"/>
      <x:c r="W781" s="273"/>
      <x:c r="X781" s="273"/>
      <x:c r="Y781" s="273"/>
      <x:c r="Z781" s="273"/>
      <x:c r="AA781" s="273"/>
      <x:c r="AB781" s="273"/>
      <x:c r="AC781" s="273"/>
      <x:c r="AD781" s="273"/>
      <x:c r="AE781" s="273"/>
      <x:c r="AF781" s="273"/>
      <x:c r="AG781" s="273"/>
      <x:c r="AH781" s="273"/>
      <x:c r="AI781" s="273"/>
      <x:c r="AJ781" s="273"/>
      <x:c r="AK781" s="273"/>
    </x:row>
    <x:row r="782" spans="1:39" x14ac:dyDescent="0.3">
      <x:c r="E782" s="272"/>
      <x:c r="F782" s="273"/>
      <x:c r="G782" s="273"/>
      <x:c r="H782" s="273"/>
      <x:c r="I782" s="273"/>
      <x:c r="J782" s="273"/>
      <x:c r="L782" s="273"/>
      <x:c r="M782" s="273"/>
      <x:c r="N782" s="273"/>
      <x:c r="O782" s="273"/>
      <x:c r="P782" s="273"/>
      <x:c r="Q782" s="273"/>
      <x:c r="R782" s="273"/>
      <x:c r="S782" s="273"/>
      <x:c r="T782" s="273"/>
      <x:c r="U782" s="273"/>
      <x:c r="V782" s="273"/>
      <x:c r="W782" s="273"/>
      <x:c r="X782" s="273"/>
      <x:c r="Y782" s="273"/>
      <x:c r="Z782" s="273"/>
      <x:c r="AA782" s="273"/>
      <x:c r="AB782" s="273"/>
      <x:c r="AC782" s="273"/>
      <x:c r="AD782" s="273"/>
      <x:c r="AE782" s="273"/>
      <x:c r="AF782" s="273"/>
      <x:c r="AG782" s="273"/>
      <x:c r="AH782" s="273"/>
      <x:c r="AI782" s="273"/>
      <x:c r="AJ782" s="273"/>
      <x:c r="AK782" s="273"/>
    </x:row>
    <x:row r="783" spans="1:39" x14ac:dyDescent="0.3">
      <x:c r="E783" s="272"/>
      <x:c r="F783" s="273"/>
      <x:c r="G783" s="273"/>
      <x:c r="H783" s="273"/>
      <x:c r="I783" s="273"/>
      <x:c r="J783" s="273"/>
      <x:c r="L783" s="273"/>
      <x:c r="M783" s="273"/>
      <x:c r="N783" s="273"/>
      <x:c r="O783" s="273"/>
      <x:c r="P783" s="273"/>
      <x:c r="Q783" s="273"/>
      <x:c r="R783" s="273"/>
      <x:c r="S783" s="273"/>
      <x:c r="T783" s="273"/>
      <x:c r="U783" s="273"/>
      <x:c r="V783" s="273"/>
      <x:c r="W783" s="273"/>
      <x:c r="X783" s="273"/>
      <x:c r="Y783" s="273"/>
      <x:c r="Z783" s="273"/>
      <x:c r="AA783" s="273"/>
      <x:c r="AB783" s="273"/>
      <x:c r="AC783" s="273"/>
      <x:c r="AD783" s="273"/>
      <x:c r="AE783" s="273"/>
      <x:c r="AF783" s="273"/>
      <x:c r="AG783" s="273"/>
      <x:c r="AH783" s="273"/>
      <x:c r="AI783" s="273"/>
      <x:c r="AJ783" s="273"/>
      <x:c r="AK783" s="273"/>
    </x:row>
    <x:row r="784" spans="1:39" x14ac:dyDescent="0.3">
      <x:c r="E784" s="272"/>
      <x:c r="F784" s="273"/>
      <x:c r="G784" s="273"/>
      <x:c r="H784" s="273"/>
      <x:c r="I784" s="273"/>
      <x:c r="J784" s="273"/>
      <x:c r="L784" s="273"/>
      <x:c r="M784" s="273"/>
      <x:c r="N784" s="273"/>
      <x:c r="O784" s="273"/>
      <x:c r="P784" s="273"/>
      <x:c r="Q784" s="273"/>
      <x:c r="R784" s="273"/>
      <x:c r="S784" s="273"/>
      <x:c r="T784" s="273"/>
      <x:c r="U784" s="273"/>
      <x:c r="V784" s="273"/>
      <x:c r="W784" s="273"/>
      <x:c r="X784" s="273"/>
      <x:c r="Y784" s="273"/>
      <x:c r="Z784" s="273"/>
      <x:c r="AA784" s="273"/>
      <x:c r="AB784" s="273"/>
      <x:c r="AC784" s="273"/>
      <x:c r="AD784" s="273"/>
      <x:c r="AE784" s="273"/>
      <x:c r="AF784" s="273"/>
      <x:c r="AG784" s="273"/>
      <x:c r="AH784" s="273"/>
      <x:c r="AI784" s="273"/>
      <x:c r="AJ784" s="273"/>
      <x:c r="AK784" s="273"/>
    </x:row>
    <x:row r="785" spans="1:39" x14ac:dyDescent="0.3">
      <x:c r="E785" s="272"/>
      <x:c r="F785" s="273"/>
      <x:c r="G785" s="273"/>
      <x:c r="H785" s="273"/>
      <x:c r="I785" s="273"/>
      <x:c r="J785" s="273"/>
      <x:c r="L785" s="273"/>
      <x:c r="M785" s="273"/>
      <x:c r="N785" s="273"/>
      <x:c r="O785" s="273"/>
      <x:c r="P785" s="273"/>
      <x:c r="Q785" s="273"/>
      <x:c r="R785" s="273"/>
      <x:c r="S785" s="273"/>
      <x:c r="T785" s="273"/>
      <x:c r="U785" s="273"/>
      <x:c r="V785" s="273"/>
      <x:c r="W785" s="273"/>
      <x:c r="X785" s="273"/>
      <x:c r="Y785" s="273"/>
      <x:c r="Z785" s="273"/>
      <x:c r="AA785" s="273"/>
      <x:c r="AB785" s="273"/>
      <x:c r="AC785" s="273"/>
      <x:c r="AD785" s="273"/>
      <x:c r="AE785" s="273"/>
      <x:c r="AF785" s="273"/>
      <x:c r="AG785" s="273"/>
      <x:c r="AH785" s="273"/>
      <x:c r="AI785" s="273"/>
      <x:c r="AJ785" s="273"/>
      <x:c r="AK785" s="273"/>
    </x:row>
    <x:row r="786" spans="1:39" x14ac:dyDescent="0.3">
      <x:c r="E786" s="272"/>
      <x:c r="F786" s="273"/>
      <x:c r="G786" s="273"/>
      <x:c r="H786" s="273"/>
      <x:c r="I786" s="273"/>
      <x:c r="J786" s="273"/>
      <x:c r="L786" s="273"/>
      <x:c r="M786" s="273"/>
      <x:c r="N786" s="273"/>
      <x:c r="O786" s="273"/>
      <x:c r="P786" s="273"/>
      <x:c r="Q786" s="273"/>
      <x:c r="R786" s="273"/>
      <x:c r="S786" s="273"/>
      <x:c r="T786" s="273"/>
      <x:c r="U786" s="273"/>
      <x:c r="V786" s="273"/>
      <x:c r="W786" s="273"/>
      <x:c r="X786" s="273"/>
      <x:c r="Y786" s="273"/>
      <x:c r="Z786" s="273"/>
      <x:c r="AA786" s="273"/>
      <x:c r="AB786" s="273"/>
      <x:c r="AC786" s="273"/>
      <x:c r="AD786" s="273"/>
      <x:c r="AE786" s="273"/>
      <x:c r="AF786" s="273"/>
      <x:c r="AG786" s="273"/>
      <x:c r="AH786" s="273"/>
      <x:c r="AI786" s="273"/>
      <x:c r="AJ786" s="273"/>
      <x:c r="AK786" s="273"/>
    </x:row>
    <x:row r="787" spans="1:39" x14ac:dyDescent="0.3">
      <x:c r="E787" s="272"/>
      <x:c r="F787" s="273"/>
      <x:c r="G787" s="273"/>
      <x:c r="H787" s="273"/>
      <x:c r="I787" s="273"/>
      <x:c r="J787" s="273"/>
      <x:c r="L787" s="273"/>
      <x:c r="M787" s="273"/>
      <x:c r="N787" s="273"/>
      <x:c r="O787" s="273"/>
      <x:c r="P787" s="273"/>
      <x:c r="Q787" s="273"/>
      <x:c r="R787" s="273"/>
      <x:c r="S787" s="273"/>
      <x:c r="T787" s="273"/>
      <x:c r="U787" s="273"/>
      <x:c r="V787" s="273"/>
      <x:c r="W787" s="273"/>
      <x:c r="X787" s="273"/>
      <x:c r="Y787" s="273"/>
      <x:c r="Z787" s="273"/>
      <x:c r="AA787" s="273"/>
      <x:c r="AB787" s="273"/>
      <x:c r="AC787" s="273"/>
      <x:c r="AD787" s="273"/>
      <x:c r="AE787" s="273"/>
      <x:c r="AF787" s="273"/>
      <x:c r="AG787" s="273"/>
      <x:c r="AH787" s="273"/>
      <x:c r="AI787" s="273"/>
      <x:c r="AJ787" s="273"/>
      <x:c r="AK787" s="273"/>
    </x:row>
    <x:row r="788" spans="1:39" x14ac:dyDescent="0.3">
      <x:c r="E788" s="272"/>
      <x:c r="F788" s="273"/>
      <x:c r="G788" s="273"/>
      <x:c r="H788" s="273"/>
      <x:c r="I788" s="273"/>
      <x:c r="J788" s="273"/>
      <x:c r="L788" s="273"/>
      <x:c r="M788" s="273"/>
      <x:c r="N788" s="273"/>
      <x:c r="O788" s="273"/>
      <x:c r="P788" s="273"/>
      <x:c r="Q788" s="273"/>
      <x:c r="R788" s="273"/>
      <x:c r="S788" s="273"/>
      <x:c r="T788" s="273"/>
      <x:c r="U788" s="273"/>
      <x:c r="V788" s="273"/>
      <x:c r="W788" s="273"/>
      <x:c r="X788" s="273"/>
      <x:c r="Y788" s="273"/>
      <x:c r="Z788" s="273"/>
      <x:c r="AA788" s="273"/>
      <x:c r="AB788" s="273"/>
      <x:c r="AC788" s="273"/>
      <x:c r="AD788" s="273"/>
      <x:c r="AE788" s="273"/>
      <x:c r="AF788" s="273"/>
      <x:c r="AG788" s="273"/>
      <x:c r="AH788" s="273"/>
      <x:c r="AI788" s="273"/>
      <x:c r="AJ788" s="273"/>
      <x:c r="AK788" s="273"/>
    </x:row>
    <x:row r="789" spans="1:39" x14ac:dyDescent="0.3">
      <x:c r="E789" s="272"/>
      <x:c r="F789" s="273"/>
      <x:c r="G789" s="273"/>
      <x:c r="H789" s="273"/>
      <x:c r="I789" s="273"/>
      <x:c r="J789" s="273"/>
      <x:c r="L789" s="273"/>
      <x:c r="M789" s="273"/>
      <x:c r="N789" s="273"/>
      <x:c r="O789" s="273"/>
      <x:c r="P789" s="273"/>
      <x:c r="Q789" s="273"/>
      <x:c r="R789" s="273"/>
      <x:c r="S789" s="273"/>
      <x:c r="T789" s="273"/>
      <x:c r="U789" s="273"/>
      <x:c r="V789" s="273"/>
      <x:c r="W789" s="273"/>
      <x:c r="X789" s="273"/>
      <x:c r="Y789" s="273"/>
      <x:c r="Z789" s="273"/>
      <x:c r="AA789" s="273"/>
      <x:c r="AB789" s="273"/>
      <x:c r="AC789" s="273"/>
      <x:c r="AD789" s="273"/>
      <x:c r="AE789" s="273"/>
      <x:c r="AF789" s="273"/>
      <x:c r="AG789" s="273"/>
      <x:c r="AH789" s="273"/>
      <x:c r="AI789" s="273"/>
      <x:c r="AJ789" s="273"/>
      <x:c r="AK789" s="273"/>
    </x:row>
    <x:row r="790" spans="1:39" x14ac:dyDescent="0.3">
      <x:c r="E790" s="272"/>
      <x:c r="F790" s="273"/>
      <x:c r="G790" s="273"/>
      <x:c r="H790" s="273"/>
      <x:c r="I790" s="273"/>
      <x:c r="J790" s="273"/>
      <x:c r="L790" s="273"/>
      <x:c r="M790" s="273"/>
      <x:c r="N790" s="273"/>
      <x:c r="O790" s="273"/>
      <x:c r="P790" s="273"/>
      <x:c r="Q790" s="273"/>
      <x:c r="R790" s="273"/>
      <x:c r="S790" s="273"/>
      <x:c r="T790" s="273"/>
      <x:c r="U790" s="273"/>
      <x:c r="V790" s="273"/>
      <x:c r="W790" s="273"/>
      <x:c r="X790" s="273"/>
      <x:c r="Y790" s="273"/>
      <x:c r="Z790" s="273"/>
      <x:c r="AA790" s="273"/>
      <x:c r="AB790" s="273"/>
      <x:c r="AC790" s="273"/>
      <x:c r="AD790" s="273"/>
      <x:c r="AE790" s="273"/>
      <x:c r="AF790" s="273"/>
      <x:c r="AG790" s="273"/>
      <x:c r="AH790" s="273"/>
      <x:c r="AI790" s="273"/>
      <x:c r="AJ790" s="273"/>
      <x:c r="AK790" s="273"/>
    </x:row>
    <x:row r="791" spans="1:39" x14ac:dyDescent="0.3">
      <x:c r="E791" s="272"/>
      <x:c r="F791" s="273"/>
      <x:c r="G791" s="273"/>
      <x:c r="H791" s="273"/>
      <x:c r="I791" s="273"/>
      <x:c r="J791" s="273"/>
      <x:c r="L791" s="273"/>
      <x:c r="M791" s="273"/>
      <x:c r="N791" s="273"/>
      <x:c r="O791" s="273"/>
      <x:c r="P791" s="273"/>
      <x:c r="Q791" s="273"/>
      <x:c r="R791" s="273"/>
      <x:c r="S791" s="273"/>
      <x:c r="T791" s="273"/>
      <x:c r="U791" s="273"/>
      <x:c r="V791" s="273"/>
      <x:c r="W791" s="273"/>
      <x:c r="X791" s="273"/>
      <x:c r="Y791" s="273"/>
      <x:c r="Z791" s="273"/>
      <x:c r="AA791" s="273"/>
      <x:c r="AB791" s="273"/>
      <x:c r="AC791" s="273"/>
      <x:c r="AD791" s="273"/>
      <x:c r="AE791" s="273"/>
      <x:c r="AF791" s="273"/>
      <x:c r="AG791" s="273"/>
      <x:c r="AH791" s="273"/>
      <x:c r="AI791" s="273"/>
      <x:c r="AJ791" s="273"/>
      <x:c r="AK791" s="273"/>
    </x:row>
    <x:row r="792" spans="1:39" x14ac:dyDescent="0.3">
      <x:c r="E792" s="272"/>
      <x:c r="F792" s="273"/>
      <x:c r="G792" s="273"/>
      <x:c r="H792" s="273"/>
      <x:c r="I792" s="273"/>
      <x:c r="J792" s="273"/>
      <x:c r="L792" s="273"/>
      <x:c r="M792" s="273"/>
      <x:c r="N792" s="273"/>
      <x:c r="O792" s="273"/>
      <x:c r="P792" s="273"/>
      <x:c r="Q792" s="273"/>
      <x:c r="R792" s="273"/>
      <x:c r="S792" s="273"/>
      <x:c r="T792" s="273"/>
      <x:c r="U792" s="273"/>
      <x:c r="V792" s="273"/>
      <x:c r="W792" s="273"/>
      <x:c r="X792" s="273"/>
      <x:c r="Y792" s="273"/>
      <x:c r="Z792" s="273"/>
      <x:c r="AA792" s="273"/>
      <x:c r="AB792" s="273"/>
      <x:c r="AC792" s="273"/>
      <x:c r="AD792" s="273"/>
      <x:c r="AE792" s="273"/>
      <x:c r="AF792" s="273"/>
      <x:c r="AG792" s="273"/>
      <x:c r="AH792" s="273"/>
      <x:c r="AI792" s="273"/>
      <x:c r="AJ792" s="273"/>
      <x:c r="AK792" s="273"/>
    </x:row>
    <x:row r="793" spans="1:39" x14ac:dyDescent="0.3">
      <x:c r="E793" s="272"/>
      <x:c r="F793" s="273"/>
      <x:c r="G793" s="273"/>
      <x:c r="H793" s="273"/>
      <x:c r="I793" s="273"/>
      <x:c r="J793" s="273"/>
      <x:c r="L793" s="273"/>
      <x:c r="M793" s="273"/>
      <x:c r="N793" s="273"/>
      <x:c r="O793" s="273"/>
      <x:c r="P793" s="273"/>
      <x:c r="Q793" s="273"/>
      <x:c r="R793" s="273"/>
      <x:c r="S793" s="273"/>
      <x:c r="T793" s="273"/>
      <x:c r="U793" s="273"/>
      <x:c r="V793" s="273"/>
      <x:c r="W793" s="273"/>
      <x:c r="X793" s="273"/>
      <x:c r="Y793" s="273"/>
      <x:c r="Z793" s="273"/>
      <x:c r="AA793" s="273"/>
      <x:c r="AB793" s="273"/>
      <x:c r="AC793" s="273"/>
      <x:c r="AD793" s="273"/>
      <x:c r="AE793" s="273"/>
      <x:c r="AF793" s="273"/>
      <x:c r="AG793" s="273"/>
      <x:c r="AH793" s="273"/>
      <x:c r="AI793" s="273"/>
      <x:c r="AJ793" s="273"/>
      <x:c r="AK793" s="273"/>
    </x:row>
    <x:row r="794" spans="1:39" x14ac:dyDescent="0.3">
      <x:c r="E794" s="272"/>
      <x:c r="F794" s="273"/>
      <x:c r="G794" s="273"/>
      <x:c r="H794" s="273"/>
      <x:c r="I794" s="273"/>
      <x:c r="J794" s="273"/>
      <x:c r="L794" s="273"/>
      <x:c r="M794" s="273"/>
      <x:c r="N794" s="273"/>
      <x:c r="O794" s="273"/>
      <x:c r="P794" s="273"/>
      <x:c r="Q794" s="273"/>
      <x:c r="R794" s="273"/>
      <x:c r="S794" s="273"/>
      <x:c r="T794" s="273"/>
      <x:c r="U794" s="273"/>
      <x:c r="V794" s="273"/>
      <x:c r="W794" s="273"/>
      <x:c r="X794" s="273"/>
      <x:c r="Y794" s="273"/>
      <x:c r="Z794" s="273"/>
      <x:c r="AA794" s="273"/>
      <x:c r="AB794" s="273"/>
      <x:c r="AC794" s="273"/>
      <x:c r="AD794" s="273"/>
      <x:c r="AE794" s="273"/>
      <x:c r="AF794" s="273"/>
      <x:c r="AG794" s="273"/>
      <x:c r="AH794" s="273"/>
      <x:c r="AI794" s="273"/>
      <x:c r="AJ794" s="273"/>
      <x:c r="AK794" s="273"/>
    </x:row>
    <x:row r="795" spans="1:39" x14ac:dyDescent="0.3">
      <x:c r="E795" s="272"/>
      <x:c r="F795" s="273"/>
      <x:c r="G795" s="273"/>
      <x:c r="H795" s="273"/>
      <x:c r="I795" s="273"/>
      <x:c r="J795" s="273"/>
      <x:c r="L795" s="273"/>
      <x:c r="M795" s="273"/>
      <x:c r="N795" s="273"/>
      <x:c r="O795" s="273"/>
      <x:c r="P795" s="273"/>
      <x:c r="Q795" s="273"/>
      <x:c r="R795" s="273"/>
      <x:c r="S795" s="273"/>
      <x:c r="T795" s="273"/>
      <x:c r="U795" s="273"/>
      <x:c r="V795" s="273"/>
      <x:c r="W795" s="273"/>
      <x:c r="X795" s="273"/>
      <x:c r="Y795" s="273"/>
      <x:c r="Z795" s="273"/>
      <x:c r="AA795" s="273"/>
      <x:c r="AB795" s="273"/>
      <x:c r="AC795" s="273"/>
      <x:c r="AD795" s="273"/>
      <x:c r="AE795" s="273"/>
      <x:c r="AF795" s="273"/>
      <x:c r="AG795" s="273"/>
      <x:c r="AH795" s="273"/>
      <x:c r="AI795" s="273"/>
      <x:c r="AJ795" s="273"/>
      <x:c r="AK795" s="273"/>
    </x:row>
    <x:row r="796" spans="1:39" x14ac:dyDescent="0.3">
      <x:c r="E796" s="272"/>
      <x:c r="F796" s="273"/>
      <x:c r="G796" s="273"/>
      <x:c r="H796" s="273"/>
      <x:c r="I796" s="273"/>
      <x:c r="J796" s="273"/>
      <x:c r="L796" s="273"/>
      <x:c r="M796" s="273"/>
      <x:c r="N796" s="273"/>
      <x:c r="O796" s="273"/>
      <x:c r="P796" s="273"/>
      <x:c r="Q796" s="273"/>
      <x:c r="R796" s="273"/>
      <x:c r="S796" s="273"/>
      <x:c r="T796" s="273"/>
      <x:c r="U796" s="273"/>
      <x:c r="V796" s="273"/>
      <x:c r="W796" s="273"/>
      <x:c r="X796" s="273"/>
      <x:c r="Y796" s="273"/>
      <x:c r="Z796" s="273"/>
      <x:c r="AA796" s="273"/>
      <x:c r="AB796" s="273"/>
      <x:c r="AC796" s="273"/>
      <x:c r="AD796" s="273"/>
      <x:c r="AE796" s="273"/>
      <x:c r="AF796" s="273"/>
      <x:c r="AG796" s="273"/>
      <x:c r="AH796" s="273"/>
      <x:c r="AI796" s="273"/>
      <x:c r="AJ796" s="273"/>
      <x:c r="AK796" s="273"/>
    </x:row>
    <x:row r="797" spans="1:39" x14ac:dyDescent="0.3">
      <x:c r="E797" s="272"/>
      <x:c r="F797" s="273"/>
      <x:c r="G797" s="273"/>
      <x:c r="H797" s="273"/>
      <x:c r="I797" s="273"/>
      <x:c r="J797" s="273"/>
      <x:c r="L797" s="273"/>
      <x:c r="M797" s="273"/>
      <x:c r="N797" s="273"/>
      <x:c r="O797" s="273"/>
      <x:c r="P797" s="273"/>
      <x:c r="Q797" s="273"/>
      <x:c r="R797" s="273"/>
      <x:c r="S797" s="273"/>
      <x:c r="T797" s="273"/>
      <x:c r="U797" s="273"/>
      <x:c r="V797" s="273"/>
      <x:c r="W797" s="273"/>
      <x:c r="X797" s="273"/>
      <x:c r="Y797" s="273"/>
      <x:c r="Z797" s="273"/>
      <x:c r="AA797" s="273"/>
      <x:c r="AB797" s="273"/>
      <x:c r="AC797" s="273"/>
      <x:c r="AD797" s="273"/>
      <x:c r="AE797" s="273"/>
      <x:c r="AF797" s="273"/>
      <x:c r="AG797" s="273"/>
      <x:c r="AH797" s="273"/>
      <x:c r="AI797" s="273"/>
      <x:c r="AJ797" s="273"/>
      <x:c r="AK797" s="273"/>
    </x:row>
    <x:row r="798" spans="1:39" x14ac:dyDescent="0.3">
      <x:c r="E798" s="272"/>
      <x:c r="F798" s="273"/>
      <x:c r="G798" s="273"/>
      <x:c r="H798" s="273"/>
      <x:c r="I798" s="273"/>
      <x:c r="J798" s="273"/>
      <x:c r="L798" s="273"/>
      <x:c r="M798" s="273"/>
      <x:c r="N798" s="273"/>
      <x:c r="O798" s="273"/>
      <x:c r="P798" s="273"/>
      <x:c r="Q798" s="273"/>
      <x:c r="R798" s="273"/>
      <x:c r="S798" s="273"/>
      <x:c r="T798" s="273"/>
      <x:c r="U798" s="273"/>
      <x:c r="V798" s="273"/>
      <x:c r="W798" s="273"/>
      <x:c r="X798" s="273"/>
      <x:c r="Y798" s="273"/>
      <x:c r="Z798" s="273"/>
      <x:c r="AA798" s="273"/>
      <x:c r="AB798" s="273"/>
      <x:c r="AC798" s="273"/>
      <x:c r="AD798" s="273"/>
      <x:c r="AE798" s="273"/>
      <x:c r="AF798" s="273"/>
      <x:c r="AG798" s="273"/>
      <x:c r="AH798" s="273"/>
      <x:c r="AI798" s="273"/>
      <x:c r="AJ798" s="273"/>
      <x:c r="AK798" s="273"/>
    </x:row>
    <x:row r="799" spans="1:39" x14ac:dyDescent="0.3">
      <x:c r="E799" s="272"/>
      <x:c r="F799" s="273"/>
      <x:c r="G799" s="273"/>
      <x:c r="H799" s="273"/>
      <x:c r="I799" s="273"/>
      <x:c r="J799" s="273"/>
      <x:c r="L799" s="273"/>
      <x:c r="M799" s="273"/>
      <x:c r="N799" s="273"/>
      <x:c r="O799" s="273"/>
      <x:c r="P799" s="273"/>
      <x:c r="Q799" s="273"/>
      <x:c r="R799" s="273"/>
      <x:c r="S799" s="273"/>
      <x:c r="T799" s="273"/>
      <x:c r="U799" s="273"/>
      <x:c r="V799" s="273"/>
      <x:c r="W799" s="273"/>
      <x:c r="X799" s="273"/>
      <x:c r="Y799" s="273"/>
      <x:c r="Z799" s="273"/>
      <x:c r="AA799" s="273"/>
      <x:c r="AB799" s="273"/>
      <x:c r="AC799" s="273"/>
      <x:c r="AD799" s="273"/>
      <x:c r="AE799" s="273"/>
      <x:c r="AF799" s="273"/>
      <x:c r="AG799" s="273"/>
      <x:c r="AH799" s="273"/>
      <x:c r="AI799" s="273"/>
      <x:c r="AJ799" s="273"/>
      <x:c r="AK799" s="273"/>
    </x:row>
    <x:row r="800" spans="1:39" x14ac:dyDescent="0.3">
      <x:c r="E800" s="272"/>
      <x:c r="F800" s="273"/>
      <x:c r="G800" s="273"/>
      <x:c r="H800" s="273"/>
      <x:c r="I800" s="273"/>
      <x:c r="J800" s="273"/>
      <x:c r="L800" s="273"/>
      <x:c r="M800" s="273"/>
      <x:c r="N800" s="273"/>
      <x:c r="O800" s="273"/>
      <x:c r="P800" s="273"/>
      <x:c r="Q800" s="273"/>
      <x:c r="R800" s="273"/>
      <x:c r="S800" s="273"/>
      <x:c r="T800" s="273"/>
      <x:c r="U800" s="273"/>
      <x:c r="V800" s="273"/>
      <x:c r="W800" s="273"/>
      <x:c r="X800" s="273"/>
      <x:c r="Y800" s="273"/>
      <x:c r="Z800" s="273"/>
      <x:c r="AA800" s="273"/>
      <x:c r="AB800" s="273"/>
      <x:c r="AC800" s="273"/>
      <x:c r="AD800" s="273"/>
      <x:c r="AE800" s="273"/>
      <x:c r="AF800" s="273"/>
      <x:c r="AG800" s="273"/>
      <x:c r="AH800" s="273"/>
      <x:c r="AI800" s="273"/>
      <x:c r="AJ800" s="273"/>
      <x:c r="AK800" s="273"/>
    </x:row>
    <x:row r="801" spans="1:39" x14ac:dyDescent="0.3">
      <x:c r="E801" s="272"/>
      <x:c r="F801" s="273"/>
      <x:c r="G801" s="273"/>
      <x:c r="H801" s="273"/>
      <x:c r="I801" s="273"/>
      <x:c r="J801" s="273"/>
      <x:c r="L801" s="273"/>
      <x:c r="M801" s="273"/>
      <x:c r="N801" s="273"/>
      <x:c r="O801" s="273"/>
      <x:c r="P801" s="273"/>
      <x:c r="Q801" s="273"/>
      <x:c r="R801" s="273"/>
      <x:c r="S801" s="273"/>
      <x:c r="T801" s="273"/>
      <x:c r="U801" s="273"/>
      <x:c r="V801" s="273"/>
      <x:c r="W801" s="273"/>
      <x:c r="X801" s="273"/>
      <x:c r="Y801" s="273"/>
      <x:c r="Z801" s="273"/>
      <x:c r="AA801" s="273"/>
      <x:c r="AB801" s="273"/>
      <x:c r="AC801" s="273"/>
      <x:c r="AD801" s="273"/>
      <x:c r="AE801" s="273"/>
      <x:c r="AF801" s="273"/>
      <x:c r="AG801" s="273"/>
      <x:c r="AH801" s="273"/>
      <x:c r="AI801" s="273"/>
      <x:c r="AJ801" s="273"/>
      <x:c r="AK801" s="273"/>
    </x:row>
    <x:row r="802" spans="1:39" x14ac:dyDescent="0.3">
      <x:c r="E802" s="272"/>
      <x:c r="F802" s="273"/>
      <x:c r="G802" s="273"/>
      <x:c r="H802" s="273"/>
      <x:c r="I802" s="273"/>
      <x:c r="J802" s="273"/>
      <x:c r="L802" s="273"/>
      <x:c r="M802" s="273"/>
      <x:c r="N802" s="273"/>
      <x:c r="O802" s="273"/>
      <x:c r="P802" s="273"/>
      <x:c r="Q802" s="273"/>
      <x:c r="R802" s="273"/>
      <x:c r="S802" s="273"/>
      <x:c r="T802" s="273"/>
      <x:c r="U802" s="273"/>
      <x:c r="V802" s="273"/>
      <x:c r="W802" s="273"/>
      <x:c r="X802" s="273"/>
      <x:c r="Y802" s="273"/>
      <x:c r="Z802" s="273"/>
      <x:c r="AA802" s="273"/>
      <x:c r="AB802" s="273"/>
      <x:c r="AC802" s="273"/>
      <x:c r="AD802" s="273"/>
      <x:c r="AE802" s="273"/>
      <x:c r="AF802" s="273"/>
      <x:c r="AG802" s="273"/>
      <x:c r="AH802" s="273"/>
      <x:c r="AI802" s="273"/>
      <x:c r="AJ802" s="273"/>
      <x:c r="AK802" s="273"/>
    </x:row>
    <x:row r="803" spans="1:39" x14ac:dyDescent="0.3">
      <x:c r="E803" s="272"/>
      <x:c r="F803" s="273"/>
      <x:c r="G803" s="273"/>
      <x:c r="H803" s="273"/>
      <x:c r="I803" s="273"/>
      <x:c r="J803" s="273"/>
      <x:c r="L803" s="273"/>
      <x:c r="M803" s="273"/>
      <x:c r="N803" s="273"/>
      <x:c r="O803" s="273"/>
      <x:c r="P803" s="273"/>
      <x:c r="Q803" s="273"/>
      <x:c r="R803" s="273"/>
      <x:c r="S803" s="273"/>
      <x:c r="T803" s="273"/>
      <x:c r="U803" s="273"/>
      <x:c r="V803" s="273"/>
      <x:c r="W803" s="273"/>
      <x:c r="X803" s="273"/>
      <x:c r="Y803" s="273"/>
      <x:c r="Z803" s="273"/>
      <x:c r="AA803" s="273"/>
      <x:c r="AB803" s="273"/>
      <x:c r="AC803" s="273"/>
      <x:c r="AD803" s="273"/>
      <x:c r="AE803" s="273"/>
      <x:c r="AF803" s="273"/>
      <x:c r="AG803" s="273"/>
      <x:c r="AH803" s="273"/>
      <x:c r="AI803" s="273"/>
      <x:c r="AJ803" s="273"/>
      <x:c r="AK803" s="273"/>
    </x:row>
    <x:row r="804" spans="1:39" x14ac:dyDescent="0.3">
      <x:c r="E804" s="272"/>
      <x:c r="F804" s="273"/>
      <x:c r="G804" s="273"/>
      <x:c r="H804" s="273"/>
      <x:c r="I804" s="273"/>
      <x:c r="J804" s="273"/>
      <x:c r="L804" s="273"/>
      <x:c r="M804" s="273"/>
      <x:c r="N804" s="273"/>
      <x:c r="O804" s="273"/>
      <x:c r="P804" s="273"/>
      <x:c r="Q804" s="273"/>
      <x:c r="R804" s="273"/>
      <x:c r="S804" s="273"/>
      <x:c r="T804" s="273"/>
      <x:c r="U804" s="273"/>
      <x:c r="V804" s="273"/>
      <x:c r="W804" s="273"/>
      <x:c r="X804" s="273"/>
      <x:c r="Y804" s="273"/>
      <x:c r="Z804" s="273"/>
      <x:c r="AA804" s="273"/>
      <x:c r="AB804" s="273"/>
      <x:c r="AC804" s="273"/>
      <x:c r="AD804" s="273"/>
      <x:c r="AE804" s="273"/>
      <x:c r="AF804" s="273"/>
      <x:c r="AG804" s="273"/>
      <x:c r="AH804" s="273"/>
      <x:c r="AI804" s="273"/>
      <x:c r="AJ804" s="273"/>
      <x:c r="AK804" s="273"/>
    </x:row>
    <x:row r="805" spans="1:39" x14ac:dyDescent="0.3">
      <x:c r="E805" s="272"/>
      <x:c r="F805" s="273"/>
      <x:c r="G805" s="273"/>
      <x:c r="H805" s="273"/>
      <x:c r="I805" s="273"/>
      <x:c r="J805" s="273"/>
      <x:c r="L805" s="273"/>
      <x:c r="M805" s="273"/>
      <x:c r="N805" s="273"/>
      <x:c r="O805" s="273"/>
      <x:c r="P805" s="273"/>
      <x:c r="Q805" s="273"/>
      <x:c r="R805" s="273"/>
      <x:c r="S805" s="273"/>
      <x:c r="T805" s="273"/>
      <x:c r="U805" s="273"/>
      <x:c r="V805" s="273"/>
      <x:c r="W805" s="273"/>
      <x:c r="X805" s="273"/>
      <x:c r="Y805" s="273"/>
      <x:c r="Z805" s="273"/>
      <x:c r="AA805" s="273"/>
      <x:c r="AB805" s="273"/>
      <x:c r="AC805" s="273"/>
      <x:c r="AD805" s="273"/>
      <x:c r="AE805" s="273"/>
      <x:c r="AF805" s="273"/>
      <x:c r="AG805" s="273"/>
      <x:c r="AH805" s="273"/>
      <x:c r="AI805" s="273"/>
      <x:c r="AJ805" s="273"/>
      <x:c r="AK805" s="273"/>
    </x:row>
    <x:row r="806" spans="1:39" x14ac:dyDescent="0.3">
      <x:c r="E806" s="272"/>
      <x:c r="F806" s="273"/>
      <x:c r="G806" s="273"/>
      <x:c r="H806" s="273"/>
      <x:c r="I806" s="273"/>
      <x:c r="J806" s="273"/>
      <x:c r="L806" s="273"/>
      <x:c r="M806" s="273"/>
      <x:c r="N806" s="273"/>
      <x:c r="O806" s="273"/>
      <x:c r="P806" s="273"/>
      <x:c r="Q806" s="273"/>
      <x:c r="R806" s="273"/>
      <x:c r="S806" s="273"/>
      <x:c r="T806" s="273"/>
      <x:c r="U806" s="273"/>
      <x:c r="V806" s="273"/>
      <x:c r="W806" s="273"/>
      <x:c r="X806" s="273"/>
      <x:c r="Y806" s="273"/>
      <x:c r="Z806" s="273"/>
      <x:c r="AA806" s="273"/>
      <x:c r="AB806" s="273"/>
      <x:c r="AC806" s="273"/>
      <x:c r="AD806" s="273"/>
      <x:c r="AE806" s="273"/>
      <x:c r="AF806" s="273"/>
      <x:c r="AG806" s="273"/>
      <x:c r="AH806" s="273"/>
      <x:c r="AI806" s="273"/>
      <x:c r="AJ806" s="273"/>
      <x:c r="AK806" s="273"/>
    </x:row>
    <x:row r="807" spans="1:39" x14ac:dyDescent="0.3">
      <x:c r="E807" s="272"/>
      <x:c r="F807" s="273"/>
      <x:c r="G807" s="273"/>
      <x:c r="H807" s="273"/>
      <x:c r="I807" s="273"/>
      <x:c r="J807" s="273"/>
      <x:c r="L807" s="273"/>
      <x:c r="M807" s="273"/>
      <x:c r="N807" s="273"/>
      <x:c r="O807" s="273"/>
      <x:c r="P807" s="273"/>
      <x:c r="Q807" s="273"/>
      <x:c r="R807" s="273"/>
      <x:c r="S807" s="273"/>
      <x:c r="T807" s="273"/>
      <x:c r="U807" s="273"/>
      <x:c r="V807" s="273"/>
      <x:c r="W807" s="273"/>
      <x:c r="X807" s="273"/>
      <x:c r="Y807" s="273"/>
      <x:c r="Z807" s="273"/>
      <x:c r="AA807" s="273"/>
      <x:c r="AB807" s="273"/>
      <x:c r="AC807" s="273"/>
      <x:c r="AD807" s="273"/>
      <x:c r="AE807" s="273"/>
      <x:c r="AF807" s="273"/>
      <x:c r="AG807" s="273"/>
      <x:c r="AH807" s="273"/>
      <x:c r="AI807" s="273"/>
      <x:c r="AJ807" s="273"/>
      <x:c r="AK807" s="273"/>
    </x:row>
    <x:row r="808" spans="1:39" x14ac:dyDescent="0.3">
      <x:c r="E808" s="272"/>
      <x:c r="F808" s="273"/>
      <x:c r="G808" s="273"/>
      <x:c r="H808" s="273"/>
      <x:c r="I808" s="273"/>
      <x:c r="J808" s="273"/>
      <x:c r="L808" s="273"/>
      <x:c r="M808" s="273"/>
      <x:c r="N808" s="273"/>
      <x:c r="O808" s="273"/>
      <x:c r="P808" s="273"/>
      <x:c r="Q808" s="273"/>
      <x:c r="R808" s="273"/>
      <x:c r="S808" s="273"/>
      <x:c r="T808" s="273"/>
      <x:c r="U808" s="273"/>
      <x:c r="V808" s="273"/>
      <x:c r="W808" s="273"/>
      <x:c r="X808" s="273"/>
      <x:c r="Y808" s="273"/>
      <x:c r="Z808" s="273"/>
      <x:c r="AA808" s="273"/>
      <x:c r="AB808" s="273"/>
      <x:c r="AC808" s="273"/>
      <x:c r="AD808" s="273"/>
      <x:c r="AE808" s="273"/>
      <x:c r="AF808" s="273"/>
      <x:c r="AG808" s="273"/>
      <x:c r="AH808" s="273"/>
      <x:c r="AI808" s="273"/>
      <x:c r="AJ808" s="273"/>
      <x:c r="AK808" s="273"/>
    </x:row>
    <x:row r="809" spans="1:39" x14ac:dyDescent="0.3">
      <x:c r="E809" s="272"/>
      <x:c r="F809" s="273"/>
      <x:c r="G809" s="273"/>
      <x:c r="H809" s="273"/>
      <x:c r="I809" s="273"/>
      <x:c r="J809" s="273"/>
      <x:c r="L809" s="273"/>
      <x:c r="M809" s="273"/>
      <x:c r="N809" s="273"/>
      <x:c r="O809" s="273"/>
      <x:c r="P809" s="273"/>
      <x:c r="Q809" s="273"/>
      <x:c r="R809" s="273"/>
      <x:c r="S809" s="273"/>
      <x:c r="T809" s="273"/>
      <x:c r="U809" s="273"/>
      <x:c r="V809" s="273"/>
      <x:c r="W809" s="273"/>
      <x:c r="X809" s="273"/>
      <x:c r="Y809" s="273"/>
      <x:c r="Z809" s="273"/>
      <x:c r="AA809" s="273"/>
      <x:c r="AB809" s="273"/>
      <x:c r="AC809" s="273"/>
      <x:c r="AD809" s="273"/>
      <x:c r="AE809" s="273"/>
      <x:c r="AF809" s="273"/>
      <x:c r="AG809" s="273"/>
      <x:c r="AH809" s="273"/>
      <x:c r="AI809" s="273"/>
      <x:c r="AJ809" s="273"/>
      <x:c r="AK809" s="273"/>
    </x:row>
    <x:row r="810" spans="1:39" x14ac:dyDescent="0.3">
      <x:c r="E810" s="272"/>
      <x:c r="F810" s="273"/>
      <x:c r="G810" s="273"/>
      <x:c r="H810" s="273"/>
      <x:c r="I810" s="273"/>
      <x:c r="J810" s="273"/>
      <x:c r="L810" s="273"/>
      <x:c r="M810" s="273"/>
      <x:c r="N810" s="273"/>
      <x:c r="O810" s="273"/>
      <x:c r="P810" s="273"/>
      <x:c r="Q810" s="273"/>
      <x:c r="R810" s="273"/>
      <x:c r="S810" s="273"/>
      <x:c r="T810" s="273"/>
      <x:c r="U810" s="273"/>
      <x:c r="V810" s="273"/>
      <x:c r="W810" s="273"/>
      <x:c r="X810" s="273"/>
      <x:c r="Y810" s="273"/>
      <x:c r="Z810" s="273"/>
      <x:c r="AA810" s="273"/>
      <x:c r="AB810" s="273"/>
      <x:c r="AC810" s="273"/>
      <x:c r="AD810" s="273"/>
      <x:c r="AE810" s="273"/>
      <x:c r="AF810" s="273"/>
      <x:c r="AG810" s="273"/>
      <x:c r="AH810" s="273"/>
      <x:c r="AI810" s="273"/>
      <x:c r="AJ810" s="273"/>
      <x:c r="AK810" s="273"/>
    </x:row>
    <x:row r="811" spans="1:39" x14ac:dyDescent="0.3">
      <x:c r="E811" s="272"/>
      <x:c r="F811" s="273"/>
      <x:c r="G811" s="273"/>
      <x:c r="H811" s="273"/>
      <x:c r="I811" s="273"/>
      <x:c r="J811" s="273"/>
      <x:c r="L811" s="273"/>
      <x:c r="M811" s="273"/>
      <x:c r="N811" s="273"/>
      <x:c r="O811" s="273"/>
      <x:c r="P811" s="273"/>
      <x:c r="Q811" s="273"/>
      <x:c r="R811" s="273"/>
      <x:c r="S811" s="273"/>
      <x:c r="T811" s="273"/>
      <x:c r="U811" s="273"/>
      <x:c r="V811" s="273"/>
      <x:c r="W811" s="273"/>
      <x:c r="X811" s="273"/>
      <x:c r="Y811" s="273"/>
      <x:c r="Z811" s="273"/>
      <x:c r="AA811" s="273"/>
      <x:c r="AB811" s="273"/>
      <x:c r="AC811" s="273"/>
      <x:c r="AD811" s="273"/>
      <x:c r="AE811" s="273"/>
      <x:c r="AF811" s="273"/>
      <x:c r="AG811" s="273"/>
      <x:c r="AH811" s="273"/>
      <x:c r="AI811" s="273"/>
      <x:c r="AJ811" s="273"/>
      <x:c r="AK811" s="273"/>
    </x:row>
    <x:row r="812" spans="1:39" x14ac:dyDescent="0.3">
      <x:c r="E812" s="272"/>
      <x:c r="F812" s="273"/>
      <x:c r="G812" s="273"/>
      <x:c r="H812" s="273"/>
      <x:c r="I812" s="273"/>
      <x:c r="J812" s="273"/>
      <x:c r="L812" s="273"/>
      <x:c r="M812" s="273"/>
      <x:c r="N812" s="273"/>
      <x:c r="O812" s="273"/>
      <x:c r="P812" s="273"/>
      <x:c r="Q812" s="273"/>
      <x:c r="R812" s="273"/>
      <x:c r="S812" s="273"/>
      <x:c r="T812" s="273"/>
      <x:c r="U812" s="273"/>
      <x:c r="V812" s="273"/>
      <x:c r="W812" s="273"/>
      <x:c r="X812" s="273"/>
      <x:c r="Y812" s="273"/>
      <x:c r="Z812" s="273"/>
      <x:c r="AA812" s="273"/>
      <x:c r="AB812" s="273"/>
      <x:c r="AC812" s="273"/>
      <x:c r="AD812" s="273"/>
      <x:c r="AE812" s="273"/>
      <x:c r="AF812" s="273"/>
      <x:c r="AG812" s="273"/>
      <x:c r="AH812" s="273"/>
      <x:c r="AI812" s="273"/>
      <x:c r="AJ812" s="273"/>
      <x:c r="AK812" s="273"/>
    </x:row>
    <x:row r="813" spans="1:39" x14ac:dyDescent="0.3">
      <x:c r="E813" s="272"/>
      <x:c r="F813" s="273"/>
      <x:c r="G813" s="273"/>
      <x:c r="H813" s="273"/>
      <x:c r="I813" s="273"/>
      <x:c r="J813" s="273"/>
      <x:c r="L813" s="273"/>
      <x:c r="M813" s="273"/>
      <x:c r="N813" s="273"/>
      <x:c r="O813" s="273"/>
      <x:c r="P813" s="273"/>
      <x:c r="Q813" s="273"/>
      <x:c r="R813" s="273"/>
      <x:c r="S813" s="273"/>
      <x:c r="T813" s="273"/>
      <x:c r="U813" s="273"/>
      <x:c r="V813" s="273"/>
      <x:c r="W813" s="273"/>
      <x:c r="X813" s="273"/>
      <x:c r="Y813" s="273"/>
      <x:c r="Z813" s="273"/>
      <x:c r="AA813" s="273"/>
      <x:c r="AB813" s="273"/>
      <x:c r="AC813" s="273"/>
      <x:c r="AD813" s="273"/>
      <x:c r="AE813" s="273"/>
      <x:c r="AF813" s="273"/>
      <x:c r="AG813" s="273"/>
      <x:c r="AH813" s="273"/>
      <x:c r="AI813" s="273"/>
      <x:c r="AJ813" s="273"/>
      <x:c r="AK813" s="273"/>
    </x:row>
    <x:row r="814" spans="1:39" x14ac:dyDescent="0.3">
      <x:c r="E814" s="272"/>
      <x:c r="F814" s="273"/>
      <x:c r="G814" s="273"/>
      <x:c r="H814" s="273"/>
      <x:c r="I814" s="273"/>
      <x:c r="J814" s="273"/>
      <x:c r="L814" s="273"/>
      <x:c r="M814" s="273"/>
      <x:c r="N814" s="273"/>
      <x:c r="O814" s="273"/>
      <x:c r="P814" s="273"/>
      <x:c r="Q814" s="273"/>
      <x:c r="R814" s="273"/>
      <x:c r="S814" s="273"/>
      <x:c r="T814" s="273"/>
      <x:c r="U814" s="273"/>
      <x:c r="V814" s="273"/>
      <x:c r="W814" s="273"/>
      <x:c r="X814" s="273"/>
      <x:c r="Y814" s="273"/>
      <x:c r="Z814" s="273"/>
      <x:c r="AA814" s="273"/>
      <x:c r="AB814" s="273"/>
      <x:c r="AC814" s="273"/>
      <x:c r="AD814" s="273"/>
      <x:c r="AE814" s="273"/>
      <x:c r="AF814" s="273"/>
      <x:c r="AG814" s="273"/>
      <x:c r="AH814" s="273"/>
      <x:c r="AI814" s="273"/>
      <x:c r="AJ814" s="273"/>
      <x:c r="AK814" s="273"/>
    </x:row>
    <x:row r="815" spans="1:39" x14ac:dyDescent="0.3">
      <x:c r="E815" s="272"/>
      <x:c r="F815" s="273"/>
      <x:c r="G815" s="273"/>
      <x:c r="H815" s="273"/>
      <x:c r="I815" s="273"/>
      <x:c r="J815" s="273"/>
      <x:c r="L815" s="273"/>
      <x:c r="M815" s="273"/>
      <x:c r="N815" s="273"/>
      <x:c r="O815" s="273"/>
      <x:c r="P815" s="273"/>
      <x:c r="Q815" s="273"/>
      <x:c r="R815" s="273"/>
      <x:c r="S815" s="273"/>
      <x:c r="T815" s="273"/>
      <x:c r="U815" s="273"/>
      <x:c r="V815" s="273"/>
      <x:c r="W815" s="273"/>
      <x:c r="X815" s="273"/>
      <x:c r="Y815" s="273"/>
      <x:c r="Z815" s="273"/>
      <x:c r="AA815" s="273"/>
      <x:c r="AB815" s="273"/>
      <x:c r="AC815" s="273"/>
      <x:c r="AD815" s="273"/>
      <x:c r="AE815" s="273"/>
      <x:c r="AF815" s="273"/>
      <x:c r="AG815" s="273"/>
      <x:c r="AH815" s="273"/>
      <x:c r="AI815" s="273"/>
      <x:c r="AJ815" s="273"/>
      <x:c r="AK815" s="273"/>
    </x:row>
    <x:row r="816" spans="1:39" x14ac:dyDescent="0.3">
      <x:c r="E816" s="272"/>
      <x:c r="F816" s="273"/>
      <x:c r="G816" s="273"/>
      <x:c r="H816" s="273"/>
      <x:c r="I816" s="273"/>
      <x:c r="J816" s="273"/>
      <x:c r="L816" s="273"/>
      <x:c r="M816" s="273"/>
      <x:c r="N816" s="273"/>
      <x:c r="O816" s="273"/>
      <x:c r="P816" s="273"/>
      <x:c r="Q816" s="273"/>
      <x:c r="R816" s="273"/>
      <x:c r="S816" s="273"/>
      <x:c r="T816" s="273"/>
      <x:c r="U816" s="273"/>
      <x:c r="V816" s="273"/>
      <x:c r="W816" s="273"/>
      <x:c r="X816" s="273"/>
      <x:c r="Y816" s="273"/>
      <x:c r="Z816" s="273"/>
      <x:c r="AA816" s="273"/>
      <x:c r="AB816" s="273"/>
      <x:c r="AC816" s="273"/>
      <x:c r="AD816" s="273"/>
      <x:c r="AE816" s="273"/>
      <x:c r="AF816" s="273"/>
      <x:c r="AG816" s="273"/>
      <x:c r="AH816" s="273"/>
      <x:c r="AI816" s="273"/>
      <x:c r="AJ816" s="273"/>
      <x:c r="AK816" s="273"/>
    </x:row>
    <x:row r="817" spans="1:39" x14ac:dyDescent="0.3">
      <x:c r="E817" s="272"/>
      <x:c r="F817" s="273"/>
      <x:c r="G817" s="273"/>
      <x:c r="H817" s="273"/>
      <x:c r="I817" s="273"/>
      <x:c r="J817" s="273"/>
      <x:c r="L817" s="273"/>
      <x:c r="M817" s="273"/>
      <x:c r="N817" s="273"/>
      <x:c r="O817" s="273"/>
      <x:c r="P817" s="273"/>
      <x:c r="Q817" s="273"/>
      <x:c r="R817" s="273"/>
      <x:c r="S817" s="273"/>
      <x:c r="T817" s="273"/>
      <x:c r="U817" s="273"/>
      <x:c r="V817" s="273"/>
      <x:c r="W817" s="273"/>
      <x:c r="X817" s="273"/>
      <x:c r="Y817" s="273"/>
      <x:c r="Z817" s="273"/>
      <x:c r="AA817" s="273"/>
      <x:c r="AB817" s="273"/>
      <x:c r="AC817" s="273"/>
      <x:c r="AD817" s="273"/>
      <x:c r="AE817" s="273"/>
      <x:c r="AF817" s="273"/>
      <x:c r="AG817" s="273"/>
      <x:c r="AH817" s="273"/>
      <x:c r="AI817" s="273"/>
      <x:c r="AJ817" s="273"/>
      <x:c r="AK817" s="273"/>
    </x:row>
    <x:row r="818" spans="1:39" x14ac:dyDescent="0.3">
      <x:c r="E818" s="272"/>
      <x:c r="F818" s="273"/>
      <x:c r="G818" s="273"/>
      <x:c r="H818" s="273"/>
      <x:c r="I818" s="273"/>
      <x:c r="J818" s="273"/>
      <x:c r="L818" s="273"/>
      <x:c r="M818" s="273"/>
      <x:c r="N818" s="273"/>
      <x:c r="O818" s="273"/>
      <x:c r="P818" s="273"/>
      <x:c r="Q818" s="273"/>
      <x:c r="R818" s="273"/>
      <x:c r="S818" s="273"/>
      <x:c r="T818" s="273"/>
      <x:c r="U818" s="273"/>
      <x:c r="V818" s="273"/>
      <x:c r="W818" s="273"/>
      <x:c r="X818" s="273"/>
      <x:c r="Y818" s="273"/>
      <x:c r="Z818" s="273"/>
      <x:c r="AA818" s="273"/>
      <x:c r="AB818" s="273"/>
      <x:c r="AC818" s="273"/>
      <x:c r="AD818" s="273"/>
      <x:c r="AE818" s="273"/>
      <x:c r="AF818" s="273"/>
      <x:c r="AG818" s="273"/>
      <x:c r="AH818" s="273"/>
      <x:c r="AI818" s="273"/>
      <x:c r="AJ818" s="273"/>
      <x:c r="AK818" s="273"/>
    </x:row>
    <x:row r="819" spans="1:39" x14ac:dyDescent="0.3">
      <x:c r="E819" s="272"/>
      <x:c r="F819" s="273"/>
      <x:c r="G819" s="273"/>
      <x:c r="H819" s="273"/>
      <x:c r="I819" s="273"/>
      <x:c r="J819" s="273"/>
      <x:c r="L819" s="273"/>
      <x:c r="M819" s="273"/>
      <x:c r="N819" s="273"/>
      <x:c r="O819" s="273"/>
      <x:c r="P819" s="273"/>
      <x:c r="Q819" s="273"/>
      <x:c r="R819" s="273"/>
      <x:c r="S819" s="273"/>
      <x:c r="T819" s="273"/>
      <x:c r="U819" s="273"/>
      <x:c r="V819" s="273"/>
      <x:c r="W819" s="273"/>
      <x:c r="X819" s="273"/>
      <x:c r="Y819" s="273"/>
      <x:c r="Z819" s="273"/>
      <x:c r="AA819" s="273"/>
      <x:c r="AB819" s="273"/>
      <x:c r="AC819" s="273"/>
      <x:c r="AD819" s="273"/>
      <x:c r="AE819" s="273"/>
      <x:c r="AF819" s="273"/>
      <x:c r="AG819" s="273"/>
      <x:c r="AH819" s="273"/>
      <x:c r="AI819" s="273"/>
      <x:c r="AJ819" s="273"/>
      <x:c r="AK819" s="273"/>
    </x:row>
    <x:row r="820" spans="1:39" x14ac:dyDescent="0.3">
      <x:c r="E820" s="272"/>
      <x:c r="F820" s="273"/>
      <x:c r="G820" s="273"/>
      <x:c r="H820" s="273"/>
      <x:c r="I820" s="273"/>
      <x:c r="J820" s="273"/>
      <x:c r="L820" s="273"/>
      <x:c r="M820" s="273"/>
      <x:c r="N820" s="273"/>
      <x:c r="O820" s="273"/>
      <x:c r="P820" s="273"/>
      <x:c r="Q820" s="273"/>
      <x:c r="R820" s="273"/>
      <x:c r="S820" s="273"/>
      <x:c r="T820" s="273"/>
      <x:c r="U820" s="273"/>
      <x:c r="V820" s="273"/>
      <x:c r="W820" s="273"/>
      <x:c r="X820" s="273"/>
      <x:c r="Y820" s="273"/>
      <x:c r="Z820" s="273"/>
      <x:c r="AA820" s="273"/>
      <x:c r="AB820" s="273"/>
      <x:c r="AC820" s="273"/>
      <x:c r="AD820" s="273"/>
      <x:c r="AE820" s="273"/>
      <x:c r="AF820" s="273"/>
      <x:c r="AG820" s="273"/>
      <x:c r="AH820" s="273"/>
      <x:c r="AI820" s="273"/>
      <x:c r="AJ820" s="273"/>
      <x:c r="AK820" s="273"/>
    </x:row>
    <x:row r="821" spans="1:39" x14ac:dyDescent="0.3">
      <x:c r="E821" s="272"/>
      <x:c r="F821" s="273"/>
      <x:c r="G821" s="273"/>
      <x:c r="H821" s="273"/>
      <x:c r="I821" s="273"/>
      <x:c r="J821" s="273"/>
      <x:c r="L821" s="273"/>
      <x:c r="M821" s="273"/>
      <x:c r="N821" s="273"/>
      <x:c r="O821" s="273"/>
      <x:c r="P821" s="273"/>
      <x:c r="Q821" s="273"/>
      <x:c r="R821" s="273"/>
      <x:c r="S821" s="273"/>
      <x:c r="T821" s="273"/>
      <x:c r="U821" s="273"/>
      <x:c r="V821" s="273"/>
      <x:c r="W821" s="273"/>
      <x:c r="X821" s="273"/>
      <x:c r="Y821" s="273"/>
      <x:c r="Z821" s="273"/>
      <x:c r="AA821" s="273"/>
      <x:c r="AB821" s="273"/>
      <x:c r="AC821" s="273"/>
      <x:c r="AD821" s="273"/>
      <x:c r="AE821" s="273"/>
      <x:c r="AF821" s="273"/>
      <x:c r="AG821" s="273"/>
      <x:c r="AH821" s="273"/>
      <x:c r="AI821" s="273"/>
      <x:c r="AJ821" s="273"/>
      <x:c r="AK821" s="273"/>
    </x:row>
    <x:row r="822" spans="1:39" x14ac:dyDescent="0.3">
      <x:c r="E822" s="272"/>
      <x:c r="F822" s="273"/>
      <x:c r="G822" s="273"/>
      <x:c r="H822" s="273"/>
      <x:c r="I822" s="273"/>
      <x:c r="J822" s="273"/>
      <x:c r="L822" s="273"/>
      <x:c r="M822" s="273"/>
      <x:c r="N822" s="273"/>
      <x:c r="O822" s="273"/>
      <x:c r="P822" s="273"/>
      <x:c r="Q822" s="273"/>
      <x:c r="R822" s="273"/>
      <x:c r="S822" s="273"/>
      <x:c r="T822" s="273"/>
      <x:c r="U822" s="273"/>
      <x:c r="V822" s="273"/>
      <x:c r="W822" s="273"/>
      <x:c r="X822" s="273"/>
      <x:c r="Y822" s="273"/>
      <x:c r="Z822" s="273"/>
      <x:c r="AA822" s="273"/>
      <x:c r="AB822" s="273"/>
      <x:c r="AC822" s="273"/>
      <x:c r="AD822" s="273"/>
      <x:c r="AE822" s="273"/>
      <x:c r="AF822" s="273"/>
      <x:c r="AG822" s="273"/>
      <x:c r="AH822" s="273"/>
      <x:c r="AI822" s="273"/>
      <x:c r="AJ822" s="273"/>
      <x:c r="AK822" s="273"/>
    </x:row>
    <x:row r="823" spans="1:39" x14ac:dyDescent="0.3">
      <x:c r="E823" s="272"/>
      <x:c r="F823" s="273"/>
      <x:c r="G823" s="273"/>
      <x:c r="H823" s="273"/>
      <x:c r="I823" s="273"/>
      <x:c r="J823" s="273"/>
      <x:c r="L823" s="273"/>
      <x:c r="M823" s="273"/>
      <x:c r="N823" s="273"/>
      <x:c r="O823" s="273"/>
      <x:c r="P823" s="273"/>
      <x:c r="Q823" s="273"/>
      <x:c r="R823" s="273"/>
      <x:c r="S823" s="273"/>
      <x:c r="T823" s="273"/>
      <x:c r="U823" s="273"/>
      <x:c r="V823" s="273"/>
      <x:c r="W823" s="273"/>
      <x:c r="X823" s="273"/>
      <x:c r="Y823" s="273"/>
      <x:c r="Z823" s="273"/>
      <x:c r="AA823" s="273"/>
      <x:c r="AB823" s="273"/>
      <x:c r="AC823" s="273"/>
      <x:c r="AD823" s="273"/>
      <x:c r="AE823" s="273"/>
      <x:c r="AF823" s="273"/>
      <x:c r="AG823" s="273"/>
      <x:c r="AH823" s="273"/>
      <x:c r="AI823" s="273"/>
      <x:c r="AJ823" s="273"/>
      <x:c r="AK823" s="273"/>
    </x:row>
    <x:row r="824" spans="1:39" x14ac:dyDescent="0.3">
      <x:c r="E824" s="272"/>
      <x:c r="F824" s="273"/>
      <x:c r="G824" s="273"/>
      <x:c r="H824" s="273"/>
      <x:c r="I824" s="273"/>
      <x:c r="J824" s="273"/>
      <x:c r="L824" s="273"/>
      <x:c r="M824" s="273"/>
      <x:c r="N824" s="273"/>
      <x:c r="O824" s="273"/>
      <x:c r="P824" s="273"/>
      <x:c r="Q824" s="273"/>
      <x:c r="R824" s="273"/>
      <x:c r="S824" s="273"/>
      <x:c r="T824" s="273"/>
      <x:c r="U824" s="273"/>
      <x:c r="V824" s="273"/>
      <x:c r="W824" s="273"/>
      <x:c r="X824" s="273"/>
      <x:c r="Y824" s="273"/>
      <x:c r="Z824" s="273"/>
      <x:c r="AA824" s="273"/>
      <x:c r="AB824" s="273"/>
      <x:c r="AC824" s="273"/>
      <x:c r="AD824" s="273"/>
      <x:c r="AE824" s="273"/>
      <x:c r="AF824" s="273"/>
      <x:c r="AG824" s="273"/>
      <x:c r="AH824" s="273"/>
      <x:c r="AI824" s="273"/>
      <x:c r="AJ824" s="273"/>
      <x:c r="AK824" s="273"/>
    </x:row>
    <x:row r="825" spans="1:39" x14ac:dyDescent="0.3">
      <x:c r="E825" s="272"/>
      <x:c r="F825" s="273"/>
      <x:c r="G825" s="273"/>
      <x:c r="H825" s="273"/>
      <x:c r="I825" s="273"/>
      <x:c r="J825" s="273"/>
      <x:c r="L825" s="273"/>
      <x:c r="M825" s="273"/>
      <x:c r="N825" s="273"/>
      <x:c r="O825" s="273"/>
      <x:c r="P825" s="273"/>
      <x:c r="Q825" s="273"/>
      <x:c r="R825" s="273"/>
      <x:c r="S825" s="273"/>
      <x:c r="T825" s="273"/>
      <x:c r="U825" s="273"/>
      <x:c r="V825" s="273"/>
      <x:c r="W825" s="273"/>
      <x:c r="X825" s="273"/>
      <x:c r="Y825" s="273"/>
      <x:c r="Z825" s="273"/>
      <x:c r="AA825" s="273"/>
      <x:c r="AB825" s="273"/>
      <x:c r="AC825" s="273"/>
      <x:c r="AD825" s="273"/>
      <x:c r="AE825" s="273"/>
      <x:c r="AF825" s="273"/>
      <x:c r="AG825" s="273"/>
      <x:c r="AH825" s="273"/>
      <x:c r="AI825" s="273"/>
      <x:c r="AJ825" s="273"/>
      <x:c r="AK825" s="273"/>
    </x:row>
    <x:row r="826" spans="1:39" x14ac:dyDescent="0.3">
      <x:c r="E826" s="272"/>
      <x:c r="F826" s="273"/>
      <x:c r="G826" s="273"/>
      <x:c r="H826" s="273"/>
      <x:c r="I826" s="273"/>
      <x:c r="J826" s="273"/>
      <x:c r="L826" s="273"/>
      <x:c r="M826" s="273"/>
      <x:c r="N826" s="273"/>
      <x:c r="O826" s="273"/>
      <x:c r="P826" s="273"/>
      <x:c r="Q826" s="273"/>
      <x:c r="R826" s="273"/>
      <x:c r="S826" s="273"/>
      <x:c r="T826" s="273"/>
      <x:c r="U826" s="273"/>
      <x:c r="V826" s="273"/>
      <x:c r="W826" s="273"/>
      <x:c r="X826" s="273"/>
      <x:c r="Y826" s="273"/>
      <x:c r="Z826" s="273"/>
      <x:c r="AA826" s="273"/>
      <x:c r="AB826" s="273"/>
      <x:c r="AC826" s="273"/>
      <x:c r="AD826" s="273"/>
      <x:c r="AE826" s="273"/>
      <x:c r="AF826" s="273"/>
      <x:c r="AG826" s="273"/>
      <x:c r="AH826" s="273"/>
      <x:c r="AI826" s="273"/>
      <x:c r="AJ826" s="273"/>
      <x:c r="AK826" s="273"/>
    </x:row>
    <x:row r="827" spans="1:39" x14ac:dyDescent="0.3">
      <x:c r="E827" s="272"/>
      <x:c r="F827" s="273"/>
      <x:c r="G827" s="273"/>
      <x:c r="H827" s="273"/>
      <x:c r="I827" s="273"/>
      <x:c r="J827" s="273"/>
      <x:c r="L827" s="273"/>
      <x:c r="M827" s="273"/>
      <x:c r="N827" s="273"/>
      <x:c r="O827" s="273"/>
      <x:c r="P827" s="273"/>
      <x:c r="Q827" s="273"/>
      <x:c r="R827" s="273"/>
      <x:c r="S827" s="273"/>
      <x:c r="T827" s="273"/>
      <x:c r="U827" s="273"/>
      <x:c r="V827" s="273"/>
      <x:c r="W827" s="273"/>
      <x:c r="X827" s="273"/>
      <x:c r="Y827" s="273"/>
      <x:c r="Z827" s="273"/>
      <x:c r="AA827" s="273"/>
      <x:c r="AB827" s="273"/>
      <x:c r="AC827" s="273"/>
      <x:c r="AD827" s="273"/>
      <x:c r="AE827" s="273"/>
      <x:c r="AF827" s="273"/>
      <x:c r="AG827" s="273"/>
      <x:c r="AH827" s="273"/>
      <x:c r="AI827" s="273"/>
      <x:c r="AJ827" s="273"/>
      <x:c r="AK827" s="273"/>
    </x:row>
    <x:row r="828" spans="1:39" x14ac:dyDescent="0.3">
      <x:c r="E828" s="272"/>
      <x:c r="F828" s="273"/>
      <x:c r="G828" s="273"/>
      <x:c r="H828" s="273"/>
      <x:c r="I828" s="273"/>
      <x:c r="J828" s="273"/>
      <x:c r="L828" s="273"/>
      <x:c r="M828" s="273"/>
      <x:c r="N828" s="273"/>
      <x:c r="O828" s="273"/>
      <x:c r="P828" s="273"/>
      <x:c r="Q828" s="273"/>
      <x:c r="R828" s="273"/>
      <x:c r="S828" s="273"/>
      <x:c r="T828" s="273"/>
      <x:c r="U828" s="273"/>
      <x:c r="V828" s="273"/>
      <x:c r="W828" s="273"/>
      <x:c r="X828" s="273"/>
      <x:c r="Y828" s="273"/>
      <x:c r="Z828" s="273"/>
      <x:c r="AA828" s="273"/>
      <x:c r="AB828" s="273"/>
      <x:c r="AC828" s="273"/>
      <x:c r="AD828" s="273"/>
      <x:c r="AE828" s="273"/>
      <x:c r="AF828" s="273"/>
      <x:c r="AG828" s="273"/>
      <x:c r="AH828" s="273"/>
      <x:c r="AI828" s="273"/>
      <x:c r="AJ828" s="273"/>
      <x:c r="AK828" s="273"/>
    </x:row>
    <x:row r="829" spans="1:39" x14ac:dyDescent="0.3">
      <x:c r="E829" s="272"/>
      <x:c r="F829" s="273"/>
      <x:c r="G829" s="273"/>
      <x:c r="H829" s="273"/>
      <x:c r="I829" s="273"/>
      <x:c r="J829" s="273"/>
      <x:c r="L829" s="273"/>
      <x:c r="M829" s="273"/>
      <x:c r="N829" s="273"/>
      <x:c r="O829" s="273"/>
      <x:c r="P829" s="273"/>
      <x:c r="Q829" s="273"/>
      <x:c r="R829" s="273"/>
      <x:c r="S829" s="273"/>
      <x:c r="T829" s="273"/>
      <x:c r="U829" s="273"/>
      <x:c r="V829" s="273"/>
      <x:c r="W829" s="273"/>
      <x:c r="X829" s="273"/>
      <x:c r="Y829" s="273"/>
      <x:c r="Z829" s="273"/>
      <x:c r="AA829" s="273"/>
      <x:c r="AB829" s="273"/>
      <x:c r="AC829" s="273"/>
      <x:c r="AD829" s="273"/>
      <x:c r="AE829" s="273"/>
      <x:c r="AF829" s="273"/>
      <x:c r="AG829" s="273"/>
      <x:c r="AH829" s="273"/>
      <x:c r="AI829" s="273"/>
      <x:c r="AJ829" s="273"/>
      <x:c r="AK829" s="273"/>
    </x:row>
    <x:row r="830" spans="1:39" x14ac:dyDescent="0.3">
      <x:c r="E830" s="272"/>
      <x:c r="F830" s="273"/>
      <x:c r="G830" s="273"/>
      <x:c r="H830" s="273"/>
      <x:c r="I830" s="273"/>
      <x:c r="J830" s="273"/>
      <x:c r="L830" s="273"/>
      <x:c r="M830" s="273"/>
      <x:c r="N830" s="273"/>
      <x:c r="O830" s="273"/>
      <x:c r="P830" s="273"/>
      <x:c r="Q830" s="273"/>
      <x:c r="R830" s="273"/>
      <x:c r="S830" s="273"/>
      <x:c r="T830" s="273"/>
      <x:c r="U830" s="273"/>
      <x:c r="V830" s="273"/>
      <x:c r="W830" s="273"/>
      <x:c r="X830" s="273"/>
      <x:c r="Y830" s="273"/>
      <x:c r="Z830" s="273"/>
      <x:c r="AA830" s="273"/>
      <x:c r="AB830" s="273"/>
      <x:c r="AC830" s="273"/>
      <x:c r="AD830" s="273"/>
      <x:c r="AE830" s="273"/>
      <x:c r="AF830" s="273"/>
      <x:c r="AG830" s="273"/>
      <x:c r="AH830" s="273"/>
      <x:c r="AI830" s="273"/>
      <x:c r="AJ830" s="273"/>
      <x:c r="AK830" s="273"/>
    </x:row>
    <x:row r="831" spans="1:39" x14ac:dyDescent="0.3">
      <x:c r="E831" s="272"/>
      <x:c r="F831" s="273"/>
      <x:c r="G831" s="273"/>
      <x:c r="H831" s="273"/>
      <x:c r="I831" s="273"/>
      <x:c r="J831" s="273"/>
      <x:c r="L831" s="273"/>
      <x:c r="M831" s="273"/>
      <x:c r="N831" s="273"/>
      <x:c r="O831" s="273"/>
      <x:c r="P831" s="273"/>
      <x:c r="Q831" s="273"/>
      <x:c r="R831" s="273"/>
      <x:c r="S831" s="273"/>
      <x:c r="T831" s="273"/>
      <x:c r="U831" s="273"/>
      <x:c r="V831" s="273"/>
      <x:c r="W831" s="273"/>
      <x:c r="X831" s="273"/>
      <x:c r="Y831" s="273"/>
      <x:c r="Z831" s="273"/>
      <x:c r="AA831" s="273"/>
      <x:c r="AB831" s="273"/>
      <x:c r="AC831" s="273"/>
      <x:c r="AD831" s="273"/>
      <x:c r="AE831" s="273"/>
      <x:c r="AF831" s="273"/>
      <x:c r="AG831" s="273"/>
      <x:c r="AH831" s="273"/>
      <x:c r="AI831" s="273"/>
      <x:c r="AJ831" s="273"/>
      <x:c r="AK831" s="273"/>
    </x:row>
    <x:row r="832" spans="1:39" x14ac:dyDescent="0.3">
      <x:c r="E832" s="272"/>
      <x:c r="F832" s="273"/>
      <x:c r="G832" s="273"/>
      <x:c r="H832" s="273"/>
      <x:c r="I832" s="273"/>
      <x:c r="J832" s="273"/>
      <x:c r="L832" s="273"/>
      <x:c r="M832" s="273"/>
      <x:c r="N832" s="273"/>
      <x:c r="O832" s="273"/>
      <x:c r="P832" s="273"/>
      <x:c r="Q832" s="273"/>
      <x:c r="R832" s="273"/>
      <x:c r="S832" s="273"/>
      <x:c r="T832" s="273"/>
      <x:c r="U832" s="273"/>
      <x:c r="V832" s="273"/>
      <x:c r="W832" s="273"/>
      <x:c r="X832" s="273"/>
      <x:c r="Y832" s="273"/>
      <x:c r="Z832" s="273"/>
      <x:c r="AA832" s="273"/>
      <x:c r="AB832" s="273"/>
      <x:c r="AC832" s="273"/>
      <x:c r="AD832" s="273"/>
      <x:c r="AE832" s="273"/>
      <x:c r="AF832" s="273"/>
      <x:c r="AG832" s="273"/>
      <x:c r="AH832" s="273"/>
      <x:c r="AI832" s="273"/>
      <x:c r="AJ832" s="273"/>
      <x:c r="AK832" s="273"/>
    </x:row>
    <x:row r="833" spans="1:39" x14ac:dyDescent="0.3">
      <x:c r="E833" s="272"/>
      <x:c r="F833" s="273"/>
      <x:c r="G833" s="273"/>
      <x:c r="H833" s="273"/>
      <x:c r="I833" s="273"/>
      <x:c r="J833" s="273"/>
      <x:c r="L833" s="273"/>
      <x:c r="M833" s="273"/>
      <x:c r="N833" s="273"/>
      <x:c r="O833" s="273"/>
      <x:c r="P833" s="273"/>
      <x:c r="Q833" s="273"/>
      <x:c r="R833" s="273"/>
      <x:c r="S833" s="273"/>
      <x:c r="T833" s="273"/>
      <x:c r="U833" s="273"/>
      <x:c r="V833" s="273"/>
      <x:c r="W833" s="273"/>
      <x:c r="X833" s="273"/>
      <x:c r="Y833" s="273"/>
      <x:c r="Z833" s="273"/>
      <x:c r="AA833" s="273"/>
      <x:c r="AB833" s="273"/>
      <x:c r="AC833" s="273"/>
      <x:c r="AD833" s="273"/>
      <x:c r="AE833" s="273"/>
      <x:c r="AF833" s="273"/>
      <x:c r="AG833" s="273"/>
      <x:c r="AH833" s="273"/>
      <x:c r="AI833" s="273"/>
      <x:c r="AJ833" s="273"/>
      <x:c r="AK833" s="273"/>
    </x:row>
    <x:row r="834" spans="1:39" x14ac:dyDescent="0.3">
      <x:c r="E834" s="272"/>
      <x:c r="F834" s="273"/>
      <x:c r="G834" s="273"/>
      <x:c r="H834" s="273"/>
      <x:c r="I834" s="273"/>
      <x:c r="J834" s="273"/>
      <x:c r="L834" s="273"/>
      <x:c r="M834" s="273"/>
      <x:c r="N834" s="273"/>
      <x:c r="O834" s="273"/>
      <x:c r="P834" s="273"/>
      <x:c r="Q834" s="273"/>
      <x:c r="R834" s="273"/>
      <x:c r="S834" s="273"/>
      <x:c r="T834" s="273"/>
      <x:c r="U834" s="273"/>
      <x:c r="V834" s="273"/>
      <x:c r="W834" s="273"/>
      <x:c r="X834" s="273"/>
      <x:c r="Y834" s="273"/>
      <x:c r="Z834" s="273"/>
      <x:c r="AA834" s="273"/>
      <x:c r="AB834" s="273"/>
      <x:c r="AC834" s="273"/>
      <x:c r="AD834" s="273"/>
      <x:c r="AE834" s="273"/>
      <x:c r="AF834" s="273"/>
      <x:c r="AG834" s="273"/>
      <x:c r="AH834" s="273"/>
      <x:c r="AI834" s="273"/>
      <x:c r="AJ834" s="273"/>
      <x:c r="AK834" s="273"/>
    </x:row>
    <x:row r="835" spans="1:39" x14ac:dyDescent="0.3">
      <x:c r="E835" s="272"/>
      <x:c r="F835" s="273"/>
      <x:c r="G835" s="273"/>
      <x:c r="H835" s="273"/>
      <x:c r="I835" s="273"/>
      <x:c r="J835" s="273"/>
      <x:c r="L835" s="273"/>
      <x:c r="M835" s="273"/>
      <x:c r="N835" s="273"/>
      <x:c r="O835" s="273"/>
      <x:c r="P835" s="273"/>
      <x:c r="Q835" s="273"/>
      <x:c r="R835" s="273"/>
      <x:c r="S835" s="273"/>
      <x:c r="T835" s="273"/>
      <x:c r="U835" s="273"/>
      <x:c r="V835" s="273"/>
      <x:c r="W835" s="273"/>
      <x:c r="X835" s="273"/>
      <x:c r="Y835" s="273"/>
      <x:c r="Z835" s="273"/>
      <x:c r="AA835" s="273"/>
      <x:c r="AB835" s="273"/>
      <x:c r="AC835" s="273"/>
      <x:c r="AD835" s="273"/>
      <x:c r="AE835" s="273"/>
      <x:c r="AF835" s="273"/>
      <x:c r="AG835" s="273"/>
      <x:c r="AH835" s="273"/>
      <x:c r="AI835" s="273"/>
      <x:c r="AJ835" s="273"/>
      <x:c r="AK835" s="273"/>
    </x:row>
    <x:row r="836" spans="1:39" x14ac:dyDescent="0.3">
      <x:c r="E836" s="272"/>
      <x:c r="F836" s="273"/>
      <x:c r="G836" s="273"/>
      <x:c r="H836" s="273"/>
      <x:c r="I836" s="273"/>
      <x:c r="J836" s="273"/>
      <x:c r="L836" s="273"/>
      <x:c r="M836" s="273"/>
      <x:c r="N836" s="273"/>
      <x:c r="O836" s="273"/>
      <x:c r="P836" s="273"/>
      <x:c r="Q836" s="273"/>
      <x:c r="R836" s="273"/>
      <x:c r="S836" s="273"/>
      <x:c r="T836" s="273"/>
      <x:c r="U836" s="273"/>
      <x:c r="V836" s="273"/>
      <x:c r="W836" s="273"/>
      <x:c r="X836" s="273"/>
      <x:c r="Y836" s="273"/>
      <x:c r="Z836" s="273"/>
      <x:c r="AA836" s="273"/>
      <x:c r="AB836" s="273"/>
      <x:c r="AC836" s="273"/>
      <x:c r="AD836" s="273"/>
      <x:c r="AE836" s="273"/>
      <x:c r="AF836" s="273"/>
      <x:c r="AG836" s="273"/>
      <x:c r="AH836" s="273"/>
      <x:c r="AI836" s="273"/>
      <x:c r="AJ836" s="273"/>
      <x:c r="AK836" s="273"/>
    </x:row>
    <x:row r="837" spans="1:39" x14ac:dyDescent="0.3">
      <x:c r="E837" s="272"/>
      <x:c r="F837" s="273"/>
      <x:c r="G837" s="273"/>
      <x:c r="H837" s="273"/>
      <x:c r="I837" s="273"/>
      <x:c r="J837" s="273"/>
      <x:c r="L837" s="273"/>
      <x:c r="M837" s="273"/>
      <x:c r="N837" s="273"/>
      <x:c r="O837" s="273"/>
      <x:c r="P837" s="273"/>
      <x:c r="Q837" s="273"/>
      <x:c r="R837" s="273"/>
      <x:c r="S837" s="273"/>
      <x:c r="T837" s="273"/>
      <x:c r="U837" s="273"/>
      <x:c r="V837" s="273"/>
      <x:c r="W837" s="273"/>
      <x:c r="X837" s="273"/>
      <x:c r="Y837" s="273"/>
      <x:c r="Z837" s="273"/>
      <x:c r="AA837" s="273"/>
      <x:c r="AB837" s="273"/>
      <x:c r="AC837" s="273"/>
      <x:c r="AD837" s="273"/>
      <x:c r="AE837" s="273"/>
      <x:c r="AF837" s="273"/>
      <x:c r="AG837" s="273"/>
      <x:c r="AH837" s="273"/>
      <x:c r="AI837" s="273"/>
      <x:c r="AJ837" s="273"/>
      <x:c r="AK837" s="273"/>
    </x:row>
    <x:row r="838" spans="1:39" x14ac:dyDescent="0.3">
      <x:c r="E838" s="272"/>
      <x:c r="F838" s="273"/>
      <x:c r="G838" s="273"/>
      <x:c r="H838" s="273"/>
      <x:c r="I838" s="273"/>
      <x:c r="J838" s="273"/>
      <x:c r="L838" s="273"/>
      <x:c r="M838" s="273"/>
      <x:c r="N838" s="273"/>
      <x:c r="O838" s="273"/>
      <x:c r="P838" s="273"/>
      <x:c r="Q838" s="273"/>
      <x:c r="R838" s="273"/>
      <x:c r="S838" s="273"/>
      <x:c r="T838" s="273"/>
      <x:c r="U838" s="273"/>
      <x:c r="V838" s="273"/>
      <x:c r="W838" s="273"/>
      <x:c r="X838" s="273"/>
      <x:c r="Y838" s="273"/>
      <x:c r="Z838" s="273"/>
      <x:c r="AA838" s="273"/>
      <x:c r="AB838" s="273"/>
      <x:c r="AC838" s="273"/>
      <x:c r="AD838" s="273"/>
      <x:c r="AE838" s="273"/>
      <x:c r="AF838" s="273"/>
      <x:c r="AG838" s="273"/>
      <x:c r="AH838" s="273"/>
      <x:c r="AI838" s="273"/>
      <x:c r="AJ838" s="273"/>
      <x:c r="AK838" s="273"/>
    </x:row>
    <x:row r="839" spans="1:39" x14ac:dyDescent="0.3">
      <x:c r="E839" s="272"/>
      <x:c r="F839" s="273"/>
      <x:c r="G839" s="273"/>
      <x:c r="H839" s="273"/>
      <x:c r="I839" s="273"/>
      <x:c r="J839" s="273"/>
      <x:c r="L839" s="273"/>
      <x:c r="M839" s="273"/>
      <x:c r="N839" s="273"/>
      <x:c r="O839" s="273"/>
      <x:c r="P839" s="273"/>
      <x:c r="Q839" s="273"/>
      <x:c r="R839" s="273"/>
      <x:c r="S839" s="273"/>
      <x:c r="T839" s="273"/>
      <x:c r="U839" s="273"/>
      <x:c r="V839" s="273"/>
      <x:c r="W839" s="273"/>
      <x:c r="X839" s="273"/>
      <x:c r="Y839" s="273"/>
      <x:c r="Z839" s="273"/>
      <x:c r="AA839" s="273"/>
      <x:c r="AB839" s="273"/>
      <x:c r="AC839" s="273"/>
      <x:c r="AD839" s="273"/>
      <x:c r="AE839" s="273"/>
      <x:c r="AF839" s="273"/>
      <x:c r="AG839" s="273"/>
      <x:c r="AH839" s="273"/>
      <x:c r="AI839" s="273"/>
      <x:c r="AJ839" s="273"/>
      <x:c r="AK839" s="273"/>
    </x:row>
    <x:row r="840" spans="1:39" x14ac:dyDescent="0.3">
      <x:c r="E840" s="272"/>
      <x:c r="F840" s="273"/>
      <x:c r="G840" s="273"/>
      <x:c r="H840" s="273"/>
      <x:c r="I840" s="273"/>
      <x:c r="J840" s="273"/>
      <x:c r="L840" s="273"/>
      <x:c r="M840" s="273"/>
      <x:c r="N840" s="273"/>
      <x:c r="O840" s="273"/>
      <x:c r="P840" s="273"/>
      <x:c r="Q840" s="273"/>
      <x:c r="R840" s="273"/>
      <x:c r="S840" s="273"/>
      <x:c r="T840" s="273"/>
      <x:c r="U840" s="273"/>
      <x:c r="V840" s="273"/>
      <x:c r="W840" s="273"/>
      <x:c r="X840" s="273"/>
      <x:c r="Y840" s="273"/>
      <x:c r="Z840" s="273"/>
      <x:c r="AA840" s="273"/>
      <x:c r="AB840" s="273"/>
      <x:c r="AC840" s="273"/>
      <x:c r="AD840" s="273"/>
      <x:c r="AE840" s="273"/>
      <x:c r="AF840" s="273"/>
      <x:c r="AG840" s="273"/>
      <x:c r="AH840" s="273"/>
      <x:c r="AI840" s="273"/>
      <x:c r="AJ840" s="273"/>
      <x:c r="AK840" s="273"/>
    </x:row>
    <x:row r="841" spans="1:39" x14ac:dyDescent="0.3">
      <x:c r="E841" s="272"/>
      <x:c r="F841" s="273"/>
      <x:c r="G841" s="273"/>
      <x:c r="H841" s="273"/>
      <x:c r="I841" s="273"/>
      <x:c r="J841" s="273"/>
      <x:c r="L841" s="273"/>
      <x:c r="M841" s="273"/>
      <x:c r="N841" s="273"/>
      <x:c r="O841" s="273"/>
      <x:c r="P841" s="273"/>
      <x:c r="Q841" s="273"/>
      <x:c r="R841" s="273"/>
      <x:c r="S841" s="273"/>
      <x:c r="T841" s="273"/>
      <x:c r="U841" s="273"/>
      <x:c r="V841" s="273"/>
      <x:c r="W841" s="273"/>
      <x:c r="X841" s="273"/>
      <x:c r="Y841" s="273"/>
      <x:c r="Z841" s="273"/>
      <x:c r="AA841" s="273"/>
      <x:c r="AB841" s="273"/>
      <x:c r="AC841" s="273"/>
      <x:c r="AD841" s="273"/>
      <x:c r="AE841" s="273"/>
      <x:c r="AF841" s="273"/>
      <x:c r="AG841" s="273"/>
      <x:c r="AH841" s="273"/>
      <x:c r="AI841" s="273"/>
      <x:c r="AJ841" s="273"/>
      <x:c r="AK841" s="273"/>
    </x:row>
    <x:row r="842" spans="1:39" x14ac:dyDescent="0.3">
      <x:c r="E842" s="272"/>
      <x:c r="F842" s="273"/>
      <x:c r="G842" s="273"/>
      <x:c r="H842" s="273"/>
      <x:c r="I842" s="273"/>
      <x:c r="J842" s="273"/>
      <x:c r="L842" s="273"/>
      <x:c r="M842" s="273"/>
      <x:c r="N842" s="273"/>
      <x:c r="O842" s="273"/>
      <x:c r="P842" s="273"/>
      <x:c r="Q842" s="273"/>
      <x:c r="R842" s="273"/>
      <x:c r="S842" s="273"/>
      <x:c r="T842" s="273"/>
      <x:c r="U842" s="273"/>
      <x:c r="V842" s="273"/>
      <x:c r="W842" s="273"/>
      <x:c r="X842" s="273"/>
      <x:c r="Y842" s="273"/>
      <x:c r="Z842" s="273"/>
      <x:c r="AA842" s="273"/>
      <x:c r="AB842" s="273"/>
      <x:c r="AC842" s="273"/>
      <x:c r="AD842" s="273"/>
      <x:c r="AE842" s="273"/>
      <x:c r="AF842" s="273"/>
      <x:c r="AG842" s="273"/>
      <x:c r="AH842" s="273"/>
      <x:c r="AI842" s="273"/>
      <x:c r="AJ842" s="273"/>
      <x:c r="AK842" s="273"/>
    </x:row>
    <x:row r="843" spans="1:39" x14ac:dyDescent="0.3">
      <x:c r="E843" s="272"/>
      <x:c r="F843" s="273"/>
      <x:c r="G843" s="273"/>
      <x:c r="H843" s="273"/>
      <x:c r="I843" s="273"/>
      <x:c r="J843" s="273"/>
      <x:c r="L843" s="273"/>
      <x:c r="M843" s="273"/>
      <x:c r="N843" s="273"/>
      <x:c r="O843" s="273"/>
      <x:c r="P843" s="273"/>
      <x:c r="Q843" s="273"/>
      <x:c r="R843" s="273"/>
      <x:c r="S843" s="273"/>
      <x:c r="T843" s="273"/>
      <x:c r="U843" s="273"/>
      <x:c r="V843" s="273"/>
      <x:c r="W843" s="273"/>
      <x:c r="X843" s="273"/>
      <x:c r="Y843" s="273"/>
      <x:c r="Z843" s="273"/>
      <x:c r="AA843" s="273"/>
      <x:c r="AB843" s="273"/>
      <x:c r="AC843" s="273"/>
      <x:c r="AD843" s="273"/>
      <x:c r="AE843" s="273"/>
      <x:c r="AF843" s="273"/>
      <x:c r="AG843" s="273"/>
      <x:c r="AH843" s="273"/>
      <x:c r="AI843" s="273"/>
      <x:c r="AJ843" s="273"/>
      <x:c r="AK843" s="273"/>
    </x:row>
    <x:row r="844" spans="1:39" x14ac:dyDescent="0.3">
      <x:c r="E844" s="272"/>
      <x:c r="F844" s="273"/>
      <x:c r="G844" s="273"/>
      <x:c r="H844" s="273"/>
      <x:c r="I844" s="273"/>
      <x:c r="J844" s="273"/>
      <x:c r="L844" s="273"/>
      <x:c r="M844" s="273"/>
      <x:c r="N844" s="273"/>
      <x:c r="O844" s="273"/>
      <x:c r="P844" s="273"/>
      <x:c r="Q844" s="273"/>
      <x:c r="R844" s="273"/>
      <x:c r="S844" s="273"/>
      <x:c r="T844" s="273"/>
      <x:c r="U844" s="273"/>
      <x:c r="V844" s="273"/>
      <x:c r="W844" s="273"/>
      <x:c r="X844" s="273"/>
      <x:c r="Y844" s="273"/>
      <x:c r="Z844" s="273"/>
      <x:c r="AA844" s="273"/>
      <x:c r="AB844" s="273"/>
      <x:c r="AC844" s="273"/>
      <x:c r="AD844" s="273"/>
      <x:c r="AE844" s="273"/>
      <x:c r="AF844" s="273"/>
      <x:c r="AG844" s="273"/>
      <x:c r="AH844" s="273"/>
      <x:c r="AI844" s="273"/>
      <x:c r="AJ844" s="273"/>
      <x:c r="AK844" s="273"/>
    </x:row>
    <x:row r="845" spans="1:39" x14ac:dyDescent="0.3">
      <x:c r="E845" s="272"/>
      <x:c r="F845" s="273"/>
      <x:c r="G845" s="273"/>
      <x:c r="H845" s="273"/>
      <x:c r="I845" s="273"/>
      <x:c r="J845" s="273"/>
      <x:c r="L845" s="273"/>
      <x:c r="M845" s="273"/>
      <x:c r="N845" s="273"/>
      <x:c r="O845" s="273"/>
      <x:c r="P845" s="273"/>
      <x:c r="Q845" s="273"/>
      <x:c r="R845" s="273"/>
      <x:c r="S845" s="273"/>
      <x:c r="T845" s="273"/>
      <x:c r="U845" s="273"/>
      <x:c r="V845" s="273"/>
      <x:c r="W845" s="273"/>
      <x:c r="X845" s="273"/>
      <x:c r="Y845" s="273"/>
      <x:c r="Z845" s="273"/>
      <x:c r="AA845" s="273"/>
      <x:c r="AB845" s="273"/>
      <x:c r="AC845" s="273"/>
      <x:c r="AD845" s="273"/>
      <x:c r="AE845" s="273"/>
      <x:c r="AF845" s="273"/>
      <x:c r="AG845" s="273"/>
      <x:c r="AH845" s="273"/>
      <x:c r="AI845" s="273"/>
      <x:c r="AJ845" s="273"/>
      <x:c r="AK845" s="273"/>
    </x:row>
    <x:row r="846" spans="1:39" x14ac:dyDescent="0.3">
      <x:c r="E846" s="272"/>
      <x:c r="F846" s="273"/>
      <x:c r="G846" s="273"/>
      <x:c r="H846" s="273"/>
      <x:c r="I846" s="273"/>
      <x:c r="J846" s="273"/>
      <x:c r="L846" s="273"/>
      <x:c r="M846" s="273"/>
      <x:c r="N846" s="273"/>
      <x:c r="O846" s="273"/>
      <x:c r="P846" s="273"/>
      <x:c r="Q846" s="273"/>
      <x:c r="R846" s="273"/>
      <x:c r="S846" s="273"/>
      <x:c r="T846" s="273"/>
      <x:c r="U846" s="273"/>
      <x:c r="V846" s="273"/>
      <x:c r="W846" s="273"/>
      <x:c r="X846" s="273"/>
      <x:c r="Y846" s="273"/>
      <x:c r="Z846" s="273"/>
      <x:c r="AA846" s="273"/>
      <x:c r="AB846" s="273"/>
      <x:c r="AC846" s="273"/>
      <x:c r="AD846" s="273"/>
      <x:c r="AE846" s="273"/>
      <x:c r="AF846" s="273"/>
      <x:c r="AG846" s="273"/>
      <x:c r="AH846" s="273"/>
      <x:c r="AI846" s="273"/>
      <x:c r="AJ846" s="273"/>
      <x:c r="AK846" s="273"/>
    </x:row>
    <x:row r="847" spans="1:39" x14ac:dyDescent="0.3">
      <x:c r="E847" s="272"/>
      <x:c r="F847" s="273"/>
      <x:c r="G847" s="273"/>
      <x:c r="H847" s="273"/>
      <x:c r="I847" s="273"/>
      <x:c r="J847" s="273"/>
      <x:c r="L847" s="273"/>
      <x:c r="M847" s="273"/>
      <x:c r="N847" s="273"/>
      <x:c r="O847" s="273"/>
      <x:c r="P847" s="273"/>
      <x:c r="Q847" s="273"/>
      <x:c r="R847" s="273"/>
      <x:c r="S847" s="273"/>
      <x:c r="T847" s="273"/>
      <x:c r="U847" s="273"/>
      <x:c r="V847" s="273"/>
      <x:c r="W847" s="273"/>
      <x:c r="X847" s="273"/>
      <x:c r="Y847" s="273"/>
      <x:c r="Z847" s="273"/>
      <x:c r="AA847" s="273"/>
      <x:c r="AB847" s="273"/>
      <x:c r="AC847" s="273"/>
      <x:c r="AD847" s="273"/>
      <x:c r="AE847" s="273"/>
      <x:c r="AF847" s="273"/>
      <x:c r="AG847" s="273"/>
      <x:c r="AH847" s="273"/>
      <x:c r="AI847" s="273"/>
      <x:c r="AJ847" s="273"/>
      <x:c r="AK847" s="273"/>
    </x:row>
    <x:row r="848" spans="1:39" x14ac:dyDescent="0.3">
      <x:c r="E848" s="272"/>
      <x:c r="F848" s="273"/>
      <x:c r="G848" s="273"/>
      <x:c r="H848" s="273"/>
      <x:c r="I848" s="273"/>
      <x:c r="J848" s="273"/>
      <x:c r="L848" s="273"/>
      <x:c r="M848" s="273"/>
      <x:c r="N848" s="273"/>
      <x:c r="O848" s="273"/>
      <x:c r="P848" s="273"/>
      <x:c r="Q848" s="273"/>
      <x:c r="R848" s="273"/>
      <x:c r="S848" s="273"/>
      <x:c r="T848" s="273"/>
      <x:c r="U848" s="273"/>
      <x:c r="V848" s="273"/>
      <x:c r="W848" s="273"/>
      <x:c r="X848" s="273"/>
      <x:c r="Y848" s="273"/>
      <x:c r="Z848" s="273"/>
      <x:c r="AA848" s="273"/>
      <x:c r="AB848" s="273"/>
      <x:c r="AC848" s="273"/>
      <x:c r="AD848" s="273"/>
      <x:c r="AE848" s="273"/>
      <x:c r="AF848" s="273"/>
      <x:c r="AG848" s="273"/>
      <x:c r="AH848" s="273"/>
      <x:c r="AI848" s="273"/>
      <x:c r="AJ848" s="273"/>
      <x:c r="AK848" s="273"/>
    </x:row>
    <x:row r="849" spans="1:39" x14ac:dyDescent="0.3">
      <x:c r="E849" s="272"/>
      <x:c r="F849" s="273"/>
      <x:c r="G849" s="273"/>
      <x:c r="H849" s="273"/>
      <x:c r="I849" s="273"/>
      <x:c r="J849" s="273"/>
      <x:c r="L849" s="273"/>
      <x:c r="M849" s="273"/>
      <x:c r="N849" s="273"/>
      <x:c r="O849" s="273"/>
      <x:c r="P849" s="273"/>
      <x:c r="Q849" s="273"/>
      <x:c r="R849" s="273"/>
      <x:c r="S849" s="273"/>
      <x:c r="T849" s="273"/>
      <x:c r="U849" s="273"/>
      <x:c r="V849" s="273"/>
      <x:c r="W849" s="273"/>
      <x:c r="X849" s="273"/>
      <x:c r="Y849" s="273"/>
      <x:c r="Z849" s="273"/>
      <x:c r="AA849" s="273"/>
      <x:c r="AB849" s="273"/>
      <x:c r="AC849" s="273"/>
      <x:c r="AD849" s="273"/>
      <x:c r="AE849" s="273"/>
      <x:c r="AF849" s="273"/>
      <x:c r="AG849" s="273"/>
      <x:c r="AH849" s="273"/>
      <x:c r="AI849" s="273"/>
      <x:c r="AJ849" s="273"/>
      <x:c r="AK849" s="273"/>
    </x:row>
    <x:row r="850" spans="1:39" x14ac:dyDescent="0.3">
      <x:c r="E850" s="272"/>
      <x:c r="F850" s="273"/>
      <x:c r="G850" s="273"/>
      <x:c r="H850" s="273"/>
      <x:c r="I850" s="273"/>
      <x:c r="J850" s="273"/>
      <x:c r="L850" s="273"/>
      <x:c r="M850" s="273"/>
      <x:c r="N850" s="273"/>
      <x:c r="O850" s="273"/>
      <x:c r="P850" s="273"/>
      <x:c r="Q850" s="273"/>
      <x:c r="R850" s="273"/>
      <x:c r="S850" s="273"/>
      <x:c r="T850" s="273"/>
      <x:c r="U850" s="273"/>
      <x:c r="V850" s="273"/>
      <x:c r="W850" s="273"/>
      <x:c r="X850" s="273"/>
      <x:c r="Y850" s="273"/>
      <x:c r="Z850" s="273"/>
      <x:c r="AA850" s="273"/>
      <x:c r="AB850" s="273"/>
      <x:c r="AC850" s="273"/>
      <x:c r="AD850" s="273"/>
      <x:c r="AE850" s="273"/>
      <x:c r="AF850" s="273"/>
      <x:c r="AG850" s="273"/>
      <x:c r="AH850" s="273"/>
      <x:c r="AI850" s="273"/>
      <x:c r="AJ850" s="273"/>
      <x:c r="AK850" s="273"/>
    </x:row>
    <x:row r="851" spans="1:39" x14ac:dyDescent="0.3">
      <x:c r="E851" s="272"/>
      <x:c r="F851" s="273"/>
      <x:c r="G851" s="273"/>
      <x:c r="H851" s="273"/>
      <x:c r="I851" s="273"/>
      <x:c r="J851" s="273"/>
      <x:c r="L851" s="273"/>
      <x:c r="M851" s="273"/>
      <x:c r="N851" s="273"/>
      <x:c r="O851" s="273"/>
      <x:c r="P851" s="273"/>
      <x:c r="Q851" s="273"/>
      <x:c r="R851" s="273"/>
      <x:c r="S851" s="273"/>
      <x:c r="T851" s="273"/>
      <x:c r="U851" s="273"/>
      <x:c r="V851" s="273"/>
      <x:c r="W851" s="273"/>
      <x:c r="X851" s="273"/>
      <x:c r="Y851" s="273"/>
      <x:c r="Z851" s="273"/>
      <x:c r="AA851" s="273"/>
      <x:c r="AB851" s="273"/>
      <x:c r="AC851" s="273"/>
      <x:c r="AD851" s="273"/>
      <x:c r="AE851" s="273"/>
      <x:c r="AF851" s="273"/>
      <x:c r="AG851" s="273"/>
      <x:c r="AH851" s="273"/>
      <x:c r="AI851" s="273"/>
      <x:c r="AJ851" s="273"/>
      <x:c r="AK851" s="273"/>
    </x:row>
    <x:row r="852" spans="1:39" x14ac:dyDescent="0.3">
      <x:c r="E852" s="272"/>
      <x:c r="F852" s="273"/>
      <x:c r="G852" s="273"/>
      <x:c r="H852" s="273"/>
      <x:c r="I852" s="273"/>
      <x:c r="J852" s="273"/>
      <x:c r="L852" s="273"/>
      <x:c r="M852" s="273"/>
      <x:c r="N852" s="273"/>
      <x:c r="O852" s="273"/>
      <x:c r="P852" s="273"/>
      <x:c r="Q852" s="273"/>
      <x:c r="R852" s="273"/>
      <x:c r="S852" s="273"/>
      <x:c r="T852" s="273"/>
      <x:c r="U852" s="273"/>
      <x:c r="V852" s="273"/>
      <x:c r="W852" s="273"/>
      <x:c r="X852" s="273"/>
      <x:c r="Y852" s="273"/>
      <x:c r="Z852" s="273"/>
      <x:c r="AA852" s="273"/>
      <x:c r="AB852" s="273"/>
      <x:c r="AC852" s="273"/>
      <x:c r="AD852" s="273"/>
      <x:c r="AE852" s="273"/>
      <x:c r="AF852" s="273"/>
      <x:c r="AG852" s="273"/>
      <x:c r="AH852" s="273"/>
      <x:c r="AI852" s="273"/>
      <x:c r="AJ852" s="273"/>
      <x:c r="AK852" s="273"/>
    </x:row>
    <x:row r="853" spans="1:39" x14ac:dyDescent="0.3">
      <x:c r="E853" s="272"/>
      <x:c r="F853" s="273"/>
      <x:c r="G853" s="273"/>
      <x:c r="H853" s="273"/>
      <x:c r="I853" s="273"/>
      <x:c r="J853" s="273"/>
      <x:c r="L853" s="273"/>
      <x:c r="M853" s="273"/>
      <x:c r="N853" s="273"/>
      <x:c r="O853" s="273"/>
      <x:c r="P853" s="273"/>
      <x:c r="Q853" s="273"/>
      <x:c r="R853" s="273"/>
      <x:c r="S853" s="273"/>
      <x:c r="T853" s="273"/>
      <x:c r="U853" s="273"/>
      <x:c r="V853" s="273"/>
      <x:c r="W853" s="273"/>
      <x:c r="X853" s="273"/>
      <x:c r="Y853" s="273"/>
      <x:c r="Z853" s="273"/>
      <x:c r="AA853" s="273"/>
      <x:c r="AB853" s="273"/>
      <x:c r="AC853" s="273"/>
      <x:c r="AD853" s="273"/>
      <x:c r="AE853" s="273"/>
      <x:c r="AF853" s="273"/>
      <x:c r="AG853" s="273"/>
      <x:c r="AH853" s="273"/>
      <x:c r="AI853" s="273"/>
      <x:c r="AJ853" s="273"/>
      <x:c r="AK853" s="273"/>
    </x:row>
    <x:row r="854" spans="1:39" x14ac:dyDescent="0.3">
      <x:c r="E854" s="272"/>
      <x:c r="F854" s="273"/>
      <x:c r="G854" s="273"/>
      <x:c r="H854" s="273"/>
      <x:c r="I854" s="273"/>
      <x:c r="J854" s="273"/>
      <x:c r="L854" s="273"/>
      <x:c r="M854" s="273"/>
      <x:c r="N854" s="273"/>
      <x:c r="O854" s="273"/>
      <x:c r="P854" s="273"/>
      <x:c r="Q854" s="273"/>
      <x:c r="R854" s="273"/>
      <x:c r="S854" s="273"/>
      <x:c r="T854" s="273"/>
      <x:c r="U854" s="273"/>
      <x:c r="V854" s="273"/>
      <x:c r="W854" s="273"/>
      <x:c r="X854" s="273"/>
      <x:c r="Y854" s="273"/>
      <x:c r="Z854" s="273"/>
      <x:c r="AA854" s="273"/>
      <x:c r="AB854" s="273"/>
      <x:c r="AC854" s="273"/>
      <x:c r="AD854" s="273"/>
      <x:c r="AE854" s="273"/>
      <x:c r="AF854" s="273"/>
      <x:c r="AG854" s="273"/>
      <x:c r="AH854" s="273"/>
      <x:c r="AI854" s="273"/>
      <x:c r="AJ854" s="273"/>
      <x:c r="AK854" s="273"/>
    </x:row>
    <x:row r="855" spans="1:39" x14ac:dyDescent="0.3">
      <x:c r="E855" s="272"/>
      <x:c r="F855" s="273"/>
      <x:c r="G855" s="273"/>
      <x:c r="H855" s="273"/>
      <x:c r="I855" s="273"/>
      <x:c r="J855" s="273"/>
      <x:c r="L855" s="273"/>
      <x:c r="M855" s="273"/>
      <x:c r="N855" s="273"/>
      <x:c r="O855" s="273"/>
      <x:c r="P855" s="273"/>
      <x:c r="Q855" s="273"/>
      <x:c r="R855" s="273"/>
      <x:c r="S855" s="273"/>
      <x:c r="T855" s="273"/>
      <x:c r="U855" s="273"/>
      <x:c r="V855" s="273"/>
      <x:c r="W855" s="273"/>
      <x:c r="X855" s="273"/>
      <x:c r="Y855" s="273"/>
      <x:c r="Z855" s="273"/>
      <x:c r="AA855" s="273"/>
      <x:c r="AB855" s="273"/>
      <x:c r="AC855" s="273"/>
      <x:c r="AD855" s="273"/>
      <x:c r="AE855" s="273"/>
      <x:c r="AF855" s="273"/>
      <x:c r="AG855" s="273"/>
      <x:c r="AH855" s="273"/>
      <x:c r="AI855" s="273"/>
      <x:c r="AJ855" s="273"/>
      <x:c r="AK855" s="273"/>
    </x:row>
    <x:row r="856" spans="1:39" x14ac:dyDescent="0.3">
      <x:c r="E856" s="272"/>
      <x:c r="F856" s="273"/>
      <x:c r="G856" s="273"/>
      <x:c r="H856" s="273"/>
      <x:c r="I856" s="273"/>
      <x:c r="J856" s="273"/>
      <x:c r="L856" s="273"/>
      <x:c r="M856" s="273"/>
      <x:c r="N856" s="273"/>
      <x:c r="O856" s="273"/>
      <x:c r="P856" s="273"/>
      <x:c r="Q856" s="273"/>
      <x:c r="R856" s="273"/>
      <x:c r="S856" s="273"/>
      <x:c r="T856" s="273"/>
      <x:c r="U856" s="273"/>
      <x:c r="V856" s="273"/>
      <x:c r="W856" s="273"/>
      <x:c r="X856" s="273"/>
      <x:c r="Y856" s="273"/>
      <x:c r="Z856" s="273"/>
      <x:c r="AA856" s="273"/>
      <x:c r="AB856" s="273"/>
      <x:c r="AC856" s="273"/>
      <x:c r="AD856" s="273"/>
      <x:c r="AE856" s="273"/>
      <x:c r="AF856" s="273"/>
      <x:c r="AG856" s="273"/>
      <x:c r="AH856" s="273"/>
      <x:c r="AI856" s="273"/>
      <x:c r="AJ856" s="273"/>
      <x:c r="AK856" s="273"/>
    </x:row>
    <x:row r="857" spans="1:39" x14ac:dyDescent="0.3">
      <x:c r="E857" s="272"/>
      <x:c r="F857" s="273"/>
      <x:c r="G857" s="273"/>
      <x:c r="H857" s="273"/>
      <x:c r="I857" s="273"/>
      <x:c r="J857" s="273"/>
      <x:c r="L857" s="273"/>
      <x:c r="M857" s="273"/>
      <x:c r="N857" s="273"/>
      <x:c r="O857" s="273"/>
      <x:c r="P857" s="273"/>
      <x:c r="Q857" s="273"/>
      <x:c r="R857" s="273"/>
      <x:c r="S857" s="273"/>
      <x:c r="T857" s="273"/>
      <x:c r="U857" s="273"/>
      <x:c r="V857" s="273"/>
      <x:c r="W857" s="273"/>
      <x:c r="X857" s="273"/>
      <x:c r="Y857" s="273"/>
      <x:c r="Z857" s="273"/>
      <x:c r="AA857" s="273"/>
      <x:c r="AB857" s="273"/>
      <x:c r="AC857" s="273"/>
      <x:c r="AD857" s="273"/>
      <x:c r="AE857" s="273"/>
      <x:c r="AF857" s="273"/>
      <x:c r="AG857" s="273"/>
      <x:c r="AH857" s="273"/>
      <x:c r="AI857" s="273"/>
      <x:c r="AJ857" s="273"/>
      <x:c r="AK857" s="273"/>
    </x:row>
    <x:row r="858" spans="1:39" x14ac:dyDescent="0.3">
      <x:c r="E858" s="272"/>
      <x:c r="F858" s="273"/>
      <x:c r="G858" s="273"/>
      <x:c r="H858" s="273"/>
      <x:c r="I858" s="273"/>
      <x:c r="J858" s="273"/>
      <x:c r="L858" s="273"/>
      <x:c r="M858" s="273"/>
      <x:c r="N858" s="273"/>
      <x:c r="O858" s="273"/>
      <x:c r="P858" s="273"/>
      <x:c r="Q858" s="273"/>
      <x:c r="R858" s="273"/>
      <x:c r="S858" s="273"/>
      <x:c r="T858" s="273"/>
      <x:c r="U858" s="273"/>
      <x:c r="V858" s="273"/>
      <x:c r="W858" s="273"/>
      <x:c r="X858" s="273"/>
      <x:c r="Y858" s="273"/>
      <x:c r="Z858" s="273"/>
      <x:c r="AA858" s="273"/>
      <x:c r="AB858" s="273"/>
      <x:c r="AC858" s="273"/>
      <x:c r="AD858" s="273"/>
      <x:c r="AE858" s="273"/>
      <x:c r="AF858" s="273"/>
      <x:c r="AG858" s="273"/>
      <x:c r="AH858" s="273"/>
      <x:c r="AI858" s="273"/>
      <x:c r="AJ858" s="273"/>
      <x:c r="AK858" s="273"/>
    </x:row>
    <x:row r="859" spans="1:39" x14ac:dyDescent="0.3">
      <x:c r="E859" s="272"/>
      <x:c r="F859" s="273"/>
      <x:c r="G859" s="273"/>
      <x:c r="H859" s="273"/>
      <x:c r="I859" s="273"/>
      <x:c r="J859" s="273"/>
      <x:c r="L859" s="273"/>
      <x:c r="M859" s="273"/>
      <x:c r="N859" s="273"/>
      <x:c r="O859" s="273"/>
      <x:c r="P859" s="273"/>
      <x:c r="Q859" s="273"/>
      <x:c r="R859" s="273"/>
      <x:c r="S859" s="273"/>
      <x:c r="T859" s="273"/>
      <x:c r="U859" s="273"/>
      <x:c r="V859" s="273"/>
      <x:c r="W859" s="273"/>
      <x:c r="X859" s="273"/>
      <x:c r="Y859" s="273"/>
      <x:c r="Z859" s="273"/>
      <x:c r="AA859" s="273"/>
      <x:c r="AB859" s="273"/>
      <x:c r="AC859" s="273"/>
      <x:c r="AD859" s="273"/>
      <x:c r="AE859" s="273"/>
      <x:c r="AF859" s="273"/>
      <x:c r="AG859" s="273"/>
      <x:c r="AH859" s="273"/>
      <x:c r="AI859" s="273"/>
      <x:c r="AJ859" s="273"/>
      <x:c r="AK859" s="273"/>
    </x:row>
    <x:row r="860" spans="1:39" x14ac:dyDescent="0.3">
      <x:c r="E860" s="272"/>
      <x:c r="F860" s="273"/>
      <x:c r="G860" s="273"/>
      <x:c r="H860" s="273"/>
      <x:c r="I860" s="273"/>
      <x:c r="J860" s="273"/>
      <x:c r="L860" s="273"/>
      <x:c r="M860" s="273"/>
      <x:c r="N860" s="273"/>
      <x:c r="O860" s="273"/>
      <x:c r="P860" s="273"/>
      <x:c r="Q860" s="273"/>
      <x:c r="R860" s="273"/>
      <x:c r="S860" s="273"/>
      <x:c r="T860" s="273"/>
      <x:c r="U860" s="273"/>
      <x:c r="V860" s="273"/>
      <x:c r="W860" s="273"/>
      <x:c r="X860" s="273"/>
      <x:c r="Y860" s="273"/>
      <x:c r="Z860" s="273"/>
      <x:c r="AA860" s="273"/>
      <x:c r="AB860" s="273"/>
      <x:c r="AC860" s="273"/>
      <x:c r="AD860" s="273"/>
      <x:c r="AE860" s="273"/>
      <x:c r="AF860" s="273"/>
      <x:c r="AG860" s="273"/>
      <x:c r="AH860" s="273"/>
      <x:c r="AI860" s="273"/>
      <x:c r="AJ860" s="273"/>
      <x:c r="AK860" s="273"/>
    </x:row>
    <x:row r="861" spans="1:39" x14ac:dyDescent="0.3">
      <x:c r="E861" s="272"/>
      <x:c r="F861" s="273"/>
      <x:c r="G861" s="273"/>
      <x:c r="H861" s="273"/>
      <x:c r="I861" s="273"/>
      <x:c r="J861" s="273"/>
      <x:c r="L861" s="273"/>
      <x:c r="M861" s="273"/>
      <x:c r="N861" s="273"/>
      <x:c r="O861" s="273"/>
      <x:c r="P861" s="273"/>
      <x:c r="Q861" s="273"/>
      <x:c r="R861" s="273"/>
      <x:c r="S861" s="273"/>
      <x:c r="T861" s="273"/>
      <x:c r="U861" s="273"/>
      <x:c r="V861" s="273"/>
      <x:c r="W861" s="273"/>
      <x:c r="X861" s="273"/>
      <x:c r="Y861" s="273"/>
      <x:c r="Z861" s="273"/>
      <x:c r="AA861" s="273"/>
      <x:c r="AB861" s="273"/>
      <x:c r="AC861" s="273"/>
      <x:c r="AD861" s="273"/>
      <x:c r="AE861" s="273"/>
      <x:c r="AF861" s="273"/>
      <x:c r="AG861" s="273"/>
      <x:c r="AH861" s="273"/>
      <x:c r="AI861" s="273"/>
      <x:c r="AJ861" s="273"/>
      <x:c r="AK861" s="273"/>
    </x:row>
    <x:row r="862" spans="1:39" x14ac:dyDescent="0.3">
      <x:c r="E862" s="272"/>
      <x:c r="F862" s="273"/>
      <x:c r="G862" s="273"/>
      <x:c r="H862" s="273"/>
      <x:c r="I862" s="273"/>
      <x:c r="J862" s="273"/>
      <x:c r="L862" s="273"/>
      <x:c r="M862" s="273"/>
      <x:c r="N862" s="273"/>
      <x:c r="O862" s="273"/>
      <x:c r="P862" s="273"/>
      <x:c r="Q862" s="273"/>
      <x:c r="R862" s="273"/>
      <x:c r="S862" s="273"/>
      <x:c r="T862" s="273"/>
      <x:c r="U862" s="273"/>
      <x:c r="V862" s="273"/>
      <x:c r="W862" s="273"/>
      <x:c r="X862" s="273"/>
      <x:c r="Y862" s="273"/>
      <x:c r="Z862" s="273"/>
      <x:c r="AA862" s="273"/>
      <x:c r="AB862" s="273"/>
      <x:c r="AC862" s="273"/>
      <x:c r="AD862" s="273"/>
      <x:c r="AE862" s="273"/>
      <x:c r="AF862" s="273"/>
      <x:c r="AG862" s="273"/>
      <x:c r="AH862" s="273"/>
      <x:c r="AI862" s="273"/>
      <x:c r="AJ862" s="273"/>
      <x:c r="AK862" s="273"/>
    </x:row>
    <x:row r="863" spans="1:39" x14ac:dyDescent="0.3">
      <x:c r="E863" s="272"/>
      <x:c r="F863" s="273"/>
      <x:c r="G863" s="273"/>
      <x:c r="H863" s="273"/>
      <x:c r="I863" s="273"/>
      <x:c r="J863" s="273"/>
      <x:c r="L863" s="273"/>
      <x:c r="M863" s="273"/>
      <x:c r="N863" s="273"/>
      <x:c r="O863" s="273"/>
      <x:c r="P863" s="273"/>
      <x:c r="Q863" s="273"/>
      <x:c r="R863" s="273"/>
      <x:c r="S863" s="273"/>
      <x:c r="T863" s="273"/>
      <x:c r="U863" s="273"/>
      <x:c r="V863" s="273"/>
      <x:c r="W863" s="273"/>
      <x:c r="X863" s="273"/>
      <x:c r="Y863" s="273"/>
      <x:c r="Z863" s="273"/>
      <x:c r="AA863" s="273"/>
      <x:c r="AB863" s="273"/>
      <x:c r="AC863" s="273"/>
      <x:c r="AD863" s="273"/>
      <x:c r="AE863" s="273"/>
      <x:c r="AF863" s="273"/>
      <x:c r="AG863" s="273"/>
      <x:c r="AH863" s="273"/>
      <x:c r="AI863" s="273"/>
      <x:c r="AJ863" s="273"/>
      <x:c r="AK863" s="273"/>
    </x:row>
    <x:row r="864" spans="1:39" x14ac:dyDescent="0.3">
      <x:c r="E864" s="272"/>
      <x:c r="F864" s="273"/>
      <x:c r="G864" s="273"/>
      <x:c r="H864" s="273"/>
      <x:c r="I864" s="273"/>
      <x:c r="J864" s="273"/>
      <x:c r="L864" s="273"/>
      <x:c r="M864" s="273"/>
      <x:c r="N864" s="273"/>
      <x:c r="O864" s="273"/>
      <x:c r="P864" s="273"/>
      <x:c r="Q864" s="273"/>
      <x:c r="R864" s="273"/>
      <x:c r="S864" s="273"/>
      <x:c r="T864" s="273"/>
      <x:c r="U864" s="273"/>
      <x:c r="V864" s="273"/>
      <x:c r="W864" s="273"/>
      <x:c r="X864" s="273"/>
      <x:c r="Y864" s="273"/>
      <x:c r="Z864" s="273"/>
      <x:c r="AA864" s="273"/>
      <x:c r="AB864" s="273"/>
      <x:c r="AC864" s="273"/>
      <x:c r="AD864" s="273"/>
      <x:c r="AE864" s="273"/>
      <x:c r="AF864" s="273"/>
      <x:c r="AG864" s="273"/>
      <x:c r="AH864" s="273"/>
      <x:c r="AI864" s="273"/>
      <x:c r="AJ864" s="273"/>
      <x:c r="AK864" s="273"/>
    </x:row>
    <x:row r="865" spans="1:39" x14ac:dyDescent="0.3">
      <x:c r="E865" s="272"/>
      <x:c r="F865" s="273"/>
      <x:c r="G865" s="273"/>
      <x:c r="H865" s="273"/>
      <x:c r="I865" s="273"/>
      <x:c r="J865" s="273"/>
      <x:c r="L865" s="273"/>
      <x:c r="M865" s="273"/>
      <x:c r="N865" s="273"/>
      <x:c r="O865" s="273"/>
      <x:c r="P865" s="273"/>
      <x:c r="Q865" s="273"/>
      <x:c r="R865" s="273"/>
      <x:c r="S865" s="273"/>
      <x:c r="T865" s="273"/>
      <x:c r="U865" s="273"/>
      <x:c r="V865" s="273"/>
      <x:c r="W865" s="273"/>
      <x:c r="X865" s="273"/>
      <x:c r="Y865" s="273"/>
      <x:c r="Z865" s="273"/>
      <x:c r="AA865" s="273"/>
      <x:c r="AB865" s="273"/>
      <x:c r="AC865" s="273"/>
      <x:c r="AD865" s="273"/>
      <x:c r="AE865" s="273"/>
      <x:c r="AF865" s="273"/>
      <x:c r="AG865" s="273"/>
      <x:c r="AH865" s="273"/>
      <x:c r="AI865" s="273"/>
      <x:c r="AJ865" s="273"/>
      <x:c r="AK865" s="273"/>
    </x:row>
    <x:row r="866" spans="1:39" x14ac:dyDescent="0.3">
      <x:c r="E866" s="272"/>
      <x:c r="F866" s="273"/>
      <x:c r="G866" s="273"/>
      <x:c r="H866" s="273"/>
      <x:c r="I866" s="273"/>
      <x:c r="J866" s="273"/>
      <x:c r="L866" s="273"/>
      <x:c r="M866" s="273"/>
      <x:c r="N866" s="273"/>
      <x:c r="O866" s="273"/>
      <x:c r="P866" s="273"/>
      <x:c r="Q866" s="273"/>
      <x:c r="R866" s="273"/>
      <x:c r="S866" s="273"/>
      <x:c r="T866" s="273"/>
      <x:c r="U866" s="273"/>
      <x:c r="V866" s="273"/>
      <x:c r="W866" s="273"/>
      <x:c r="X866" s="273"/>
      <x:c r="Y866" s="273"/>
      <x:c r="Z866" s="273"/>
      <x:c r="AA866" s="273"/>
      <x:c r="AB866" s="273"/>
      <x:c r="AC866" s="273"/>
      <x:c r="AD866" s="273"/>
      <x:c r="AE866" s="273"/>
      <x:c r="AF866" s="273"/>
      <x:c r="AG866" s="273"/>
      <x:c r="AH866" s="273"/>
      <x:c r="AI866" s="273"/>
      <x:c r="AJ866" s="273"/>
      <x:c r="AK866" s="273"/>
    </x:row>
    <x:row r="867" spans="1:39" x14ac:dyDescent="0.3">
      <x:c r="E867" s="272"/>
      <x:c r="F867" s="273"/>
      <x:c r="G867" s="273"/>
      <x:c r="H867" s="273"/>
      <x:c r="I867" s="273"/>
      <x:c r="J867" s="273"/>
      <x:c r="L867" s="273"/>
      <x:c r="M867" s="273"/>
      <x:c r="N867" s="273"/>
      <x:c r="O867" s="273"/>
      <x:c r="P867" s="273"/>
      <x:c r="Q867" s="273"/>
      <x:c r="R867" s="273"/>
      <x:c r="S867" s="273"/>
      <x:c r="T867" s="273"/>
      <x:c r="U867" s="273"/>
      <x:c r="V867" s="273"/>
      <x:c r="W867" s="273"/>
      <x:c r="X867" s="273"/>
      <x:c r="Y867" s="273"/>
      <x:c r="Z867" s="273"/>
      <x:c r="AA867" s="273"/>
      <x:c r="AB867" s="273"/>
      <x:c r="AC867" s="273"/>
      <x:c r="AD867" s="273"/>
      <x:c r="AE867" s="273"/>
      <x:c r="AF867" s="273"/>
      <x:c r="AG867" s="273"/>
      <x:c r="AH867" s="273"/>
      <x:c r="AI867" s="273"/>
      <x:c r="AJ867" s="273"/>
      <x:c r="AK867" s="273"/>
    </x:row>
    <x:row r="868" spans="1:39" x14ac:dyDescent="0.3">
      <x:c r="E868" s="272"/>
      <x:c r="F868" s="273"/>
      <x:c r="G868" s="273"/>
      <x:c r="H868" s="273"/>
      <x:c r="I868" s="273"/>
      <x:c r="J868" s="273"/>
      <x:c r="L868" s="273"/>
      <x:c r="M868" s="273"/>
      <x:c r="N868" s="273"/>
      <x:c r="O868" s="273"/>
      <x:c r="P868" s="273"/>
      <x:c r="Q868" s="273"/>
      <x:c r="R868" s="273"/>
      <x:c r="S868" s="273"/>
      <x:c r="T868" s="273"/>
      <x:c r="U868" s="273"/>
      <x:c r="V868" s="273"/>
      <x:c r="W868" s="273"/>
      <x:c r="X868" s="273"/>
      <x:c r="Y868" s="273"/>
      <x:c r="Z868" s="273"/>
      <x:c r="AA868" s="273"/>
      <x:c r="AB868" s="273"/>
      <x:c r="AC868" s="273"/>
      <x:c r="AD868" s="273"/>
      <x:c r="AE868" s="273"/>
      <x:c r="AF868" s="273"/>
      <x:c r="AG868" s="273"/>
      <x:c r="AH868" s="273"/>
      <x:c r="AI868" s="273"/>
      <x:c r="AJ868" s="273"/>
      <x:c r="AK868" s="273"/>
    </x:row>
    <x:row r="869" spans="1:39" x14ac:dyDescent="0.3">
      <x:c r="E869" s="272"/>
      <x:c r="F869" s="273"/>
      <x:c r="G869" s="273"/>
      <x:c r="H869" s="273"/>
      <x:c r="I869" s="273"/>
      <x:c r="J869" s="273"/>
      <x:c r="L869" s="273"/>
      <x:c r="M869" s="273"/>
      <x:c r="N869" s="273"/>
      <x:c r="O869" s="273"/>
      <x:c r="P869" s="273"/>
      <x:c r="Q869" s="273"/>
      <x:c r="R869" s="273"/>
      <x:c r="S869" s="273"/>
      <x:c r="T869" s="273"/>
      <x:c r="U869" s="273"/>
      <x:c r="V869" s="273"/>
      <x:c r="W869" s="273"/>
      <x:c r="X869" s="273"/>
      <x:c r="Y869" s="273"/>
      <x:c r="Z869" s="273"/>
      <x:c r="AA869" s="273"/>
      <x:c r="AB869" s="273"/>
      <x:c r="AC869" s="273"/>
      <x:c r="AD869" s="273"/>
      <x:c r="AE869" s="273"/>
      <x:c r="AF869" s="273"/>
      <x:c r="AG869" s="273"/>
      <x:c r="AH869" s="273"/>
      <x:c r="AI869" s="273"/>
      <x:c r="AJ869" s="273"/>
      <x:c r="AK869" s="273"/>
    </x:row>
    <x:row r="870" spans="1:39" x14ac:dyDescent="0.3">
      <x:c r="E870" s="272"/>
      <x:c r="F870" s="273"/>
      <x:c r="G870" s="273"/>
      <x:c r="H870" s="273"/>
      <x:c r="I870" s="273"/>
      <x:c r="J870" s="273"/>
      <x:c r="L870" s="273"/>
      <x:c r="M870" s="273"/>
      <x:c r="N870" s="273"/>
      <x:c r="O870" s="273"/>
      <x:c r="P870" s="273"/>
      <x:c r="Q870" s="273"/>
      <x:c r="R870" s="273"/>
      <x:c r="S870" s="273"/>
      <x:c r="T870" s="273"/>
      <x:c r="U870" s="273"/>
      <x:c r="V870" s="273"/>
      <x:c r="W870" s="273"/>
      <x:c r="X870" s="273"/>
      <x:c r="Y870" s="273"/>
      <x:c r="Z870" s="273"/>
      <x:c r="AA870" s="273"/>
      <x:c r="AB870" s="273"/>
      <x:c r="AC870" s="273"/>
      <x:c r="AD870" s="273"/>
      <x:c r="AE870" s="273"/>
      <x:c r="AF870" s="273"/>
      <x:c r="AG870" s="273"/>
      <x:c r="AH870" s="273"/>
      <x:c r="AI870" s="273"/>
      <x:c r="AJ870" s="273"/>
      <x:c r="AK870" s="273"/>
    </x:row>
    <x:row r="871" spans="1:39" x14ac:dyDescent="0.3">
      <x:c r="E871" s="272"/>
      <x:c r="F871" s="273"/>
      <x:c r="G871" s="273"/>
      <x:c r="H871" s="273"/>
      <x:c r="I871" s="273"/>
      <x:c r="J871" s="273"/>
      <x:c r="L871" s="273"/>
      <x:c r="M871" s="273"/>
      <x:c r="N871" s="273"/>
      <x:c r="O871" s="273"/>
      <x:c r="P871" s="273"/>
      <x:c r="Q871" s="273"/>
      <x:c r="R871" s="273"/>
      <x:c r="S871" s="273"/>
      <x:c r="T871" s="273"/>
      <x:c r="U871" s="273"/>
      <x:c r="V871" s="273"/>
      <x:c r="W871" s="273"/>
      <x:c r="X871" s="273"/>
      <x:c r="Y871" s="273"/>
      <x:c r="Z871" s="273"/>
      <x:c r="AA871" s="273"/>
      <x:c r="AB871" s="273"/>
      <x:c r="AC871" s="273"/>
      <x:c r="AD871" s="273"/>
      <x:c r="AE871" s="273"/>
      <x:c r="AF871" s="273"/>
      <x:c r="AG871" s="273"/>
      <x:c r="AH871" s="273"/>
      <x:c r="AI871" s="273"/>
      <x:c r="AJ871" s="273"/>
      <x:c r="AK871" s="273"/>
    </x:row>
    <x:row r="872" spans="1:39" x14ac:dyDescent="0.3">
      <x:c r="E872" s="272"/>
      <x:c r="F872" s="273"/>
      <x:c r="G872" s="273"/>
      <x:c r="H872" s="273"/>
      <x:c r="I872" s="273"/>
      <x:c r="J872" s="273"/>
      <x:c r="L872" s="273"/>
      <x:c r="M872" s="273"/>
      <x:c r="N872" s="273"/>
      <x:c r="O872" s="273"/>
      <x:c r="P872" s="273"/>
      <x:c r="Q872" s="273"/>
      <x:c r="R872" s="273"/>
      <x:c r="S872" s="273"/>
      <x:c r="T872" s="273"/>
      <x:c r="U872" s="273"/>
      <x:c r="V872" s="273"/>
      <x:c r="W872" s="273"/>
      <x:c r="X872" s="273"/>
      <x:c r="Y872" s="273"/>
      <x:c r="Z872" s="273"/>
      <x:c r="AA872" s="273"/>
      <x:c r="AB872" s="273"/>
      <x:c r="AC872" s="273"/>
      <x:c r="AD872" s="273"/>
      <x:c r="AE872" s="273"/>
      <x:c r="AF872" s="273"/>
      <x:c r="AG872" s="273"/>
      <x:c r="AH872" s="273"/>
      <x:c r="AI872" s="273"/>
      <x:c r="AJ872" s="273"/>
      <x:c r="AK872" s="273"/>
    </x:row>
    <x:row r="873" spans="1:39" x14ac:dyDescent="0.3">
      <x:c r="E873" s="272"/>
      <x:c r="F873" s="273"/>
      <x:c r="G873" s="273"/>
      <x:c r="H873" s="273"/>
      <x:c r="I873" s="273"/>
      <x:c r="J873" s="273"/>
      <x:c r="L873" s="273"/>
      <x:c r="M873" s="273"/>
      <x:c r="N873" s="273"/>
      <x:c r="O873" s="273"/>
      <x:c r="P873" s="273"/>
      <x:c r="Q873" s="273"/>
      <x:c r="R873" s="273"/>
      <x:c r="S873" s="273"/>
      <x:c r="T873" s="273"/>
      <x:c r="U873" s="273"/>
      <x:c r="V873" s="273"/>
      <x:c r="W873" s="273"/>
      <x:c r="X873" s="273"/>
      <x:c r="Y873" s="273"/>
      <x:c r="Z873" s="273"/>
      <x:c r="AA873" s="273"/>
      <x:c r="AB873" s="273"/>
      <x:c r="AC873" s="273"/>
      <x:c r="AD873" s="273"/>
      <x:c r="AE873" s="273"/>
      <x:c r="AF873" s="273"/>
      <x:c r="AG873" s="273"/>
      <x:c r="AH873" s="273"/>
      <x:c r="AI873" s="273"/>
      <x:c r="AJ873" s="273"/>
      <x:c r="AK873" s="273"/>
    </x:row>
    <x:row r="874" spans="1:39" x14ac:dyDescent="0.3">
      <x:c r="E874" s="272"/>
      <x:c r="F874" s="273"/>
      <x:c r="G874" s="273"/>
      <x:c r="H874" s="273"/>
      <x:c r="I874" s="273"/>
      <x:c r="J874" s="273"/>
      <x:c r="L874" s="273"/>
      <x:c r="M874" s="273"/>
      <x:c r="N874" s="273"/>
      <x:c r="O874" s="273"/>
      <x:c r="P874" s="273"/>
      <x:c r="Q874" s="273"/>
      <x:c r="R874" s="273"/>
      <x:c r="S874" s="273"/>
      <x:c r="T874" s="273"/>
      <x:c r="U874" s="273"/>
      <x:c r="V874" s="273"/>
      <x:c r="W874" s="273"/>
      <x:c r="X874" s="273"/>
      <x:c r="Y874" s="273"/>
      <x:c r="Z874" s="273"/>
      <x:c r="AA874" s="273"/>
      <x:c r="AB874" s="273"/>
      <x:c r="AC874" s="273"/>
      <x:c r="AD874" s="273"/>
      <x:c r="AE874" s="273"/>
      <x:c r="AF874" s="273"/>
      <x:c r="AG874" s="273"/>
      <x:c r="AH874" s="273"/>
      <x:c r="AI874" s="273"/>
      <x:c r="AJ874" s="273"/>
      <x:c r="AK874" s="273"/>
    </x:row>
    <x:row r="875" spans="1:39" x14ac:dyDescent="0.3">
      <x:c r="E875" s="272"/>
      <x:c r="F875" s="273"/>
      <x:c r="G875" s="273"/>
      <x:c r="H875" s="273"/>
      <x:c r="I875" s="273"/>
      <x:c r="J875" s="273"/>
      <x:c r="L875" s="273"/>
      <x:c r="M875" s="273"/>
      <x:c r="N875" s="273"/>
      <x:c r="O875" s="273"/>
      <x:c r="P875" s="273"/>
      <x:c r="Q875" s="273"/>
      <x:c r="R875" s="273"/>
      <x:c r="S875" s="273"/>
      <x:c r="T875" s="273"/>
      <x:c r="U875" s="273"/>
      <x:c r="V875" s="273"/>
      <x:c r="W875" s="273"/>
      <x:c r="X875" s="273"/>
      <x:c r="Y875" s="273"/>
      <x:c r="Z875" s="273"/>
      <x:c r="AA875" s="273"/>
      <x:c r="AB875" s="273"/>
      <x:c r="AC875" s="273"/>
      <x:c r="AD875" s="273"/>
      <x:c r="AE875" s="273"/>
      <x:c r="AF875" s="273"/>
      <x:c r="AG875" s="273"/>
      <x:c r="AH875" s="273"/>
      <x:c r="AI875" s="273"/>
      <x:c r="AJ875" s="273"/>
      <x:c r="AK875" s="273"/>
    </x:row>
    <x:row r="876" spans="1:39" x14ac:dyDescent="0.3">
      <x:c r="E876" s="272"/>
      <x:c r="F876" s="273"/>
      <x:c r="G876" s="273"/>
      <x:c r="H876" s="273"/>
      <x:c r="I876" s="273"/>
      <x:c r="J876" s="273"/>
      <x:c r="L876" s="273"/>
      <x:c r="M876" s="273"/>
      <x:c r="N876" s="273"/>
      <x:c r="O876" s="273"/>
      <x:c r="P876" s="273"/>
      <x:c r="Q876" s="273"/>
      <x:c r="R876" s="273"/>
      <x:c r="S876" s="273"/>
      <x:c r="T876" s="273"/>
      <x:c r="U876" s="273"/>
      <x:c r="V876" s="273"/>
      <x:c r="W876" s="273"/>
      <x:c r="X876" s="273"/>
      <x:c r="Y876" s="273"/>
      <x:c r="Z876" s="273"/>
      <x:c r="AA876" s="273"/>
      <x:c r="AB876" s="273"/>
      <x:c r="AC876" s="273"/>
      <x:c r="AD876" s="273"/>
      <x:c r="AE876" s="273"/>
      <x:c r="AF876" s="273"/>
      <x:c r="AG876" s="273"/>
      <x:c r="AH876" s="273"/>
      <x:c r="AI876" s="273"/>
      <x:c r="AJ876" s="273"/>
      <x:c r="AK876" s="273"/>
    </x:row>
    <x:row r="877" spans="1:39" x14ac:dyDescent="0.3">
      <x:c r="E877" s="272"/>
      <x:c r="F877" s="273"/>
      <x:c r="G877" s="273"/>
      <x:c r="H877" s="273"/>
      <x:c r="I877" s="273"/>
      <x:c r="J877" s="273"/>
      <x:c r="L877" s="273"/>
      <x:c r="M877" s="273"/>
      <x:c r="N877" s="273"/>
      <x:c r="O877" s="273"/>
      <x:c r="P877" s="273"/>
      <x:c r="Q877" s="273"/>
      <x:c r="R877" s="273"/>
      <x:c r="S877" s="273"/>
      <x:c r="T877" s="273"/>
      <x:c r="U877" s="273"/>
      <x:c r="V877" s="273"/>
      <x:c r="W877" s="273"/>
      <x:c r="X877" s="273"/>
      <x:c r="Y877" s="273"/>
      <x:c r="Z877" s="273"/>
      <x:c r="AA877" s="273"/>
      <x:c r="AB877" s="273"/>
      <x:c r="AC877" s="273"/>
      <x:c r="AD877" s="273"/>
      <x:c r="AE877" s="273"/>
      <x:c r="AF877" s="273"/>
      <x:c r="AG877" s="273"/>
      <x:c r="AH877" s="273"/>
      <x:c r="AI877" s="273"/>
      <x:c r="AJ877" s="273"/>
      <x:c r="AK877" s="273"/>
    </x:row>
    <x:row r="878" spans="1:39" x14ac:dyDescent="0.3">
      <x:c r="E878" s="272"/>
      <x:c r="F878" s="273"/>
      <x:c r="G878" s="273"/>
      <x:c r="H878" s="273"/>
      <x:c r="I878" s="273"/>
      <x:c r="J878" s="273"/>
      <x:c r="L878" s="273"/>
      <x:c r="M878" s="273"/>
      <x:c r="N878" s="273"/>
      <x:c r="O878" s="273"/>
      <x:c r="P878" s="273"/>
      <x:c r="Q878" s="273"/>
      <x:c r="R878" s="273"/>
      <x:c r="S878" s="273"/>
      <x:c r="T878" s="273"/>
      <x:c r="U878" s="273"/>
      <x:c r="V878" s="273"/>
      <x:c r="W878" s="273"/>
      <x:c r="X878" s="273"/>
      <x:c r="Y878" s="273"/>
      <x:c r="Z878" s="273"/>
      <x:c r="AA878" s="273"/>
      <x:c r="AB878" s="273"/>
      <x:c r="AC878" s="273"/>
      <x:c r="AD878" s="273"/>
      <x:c r="AE878" s="273"/>
      <x:c r="AF878" s="273"/>
      <x:c r="AG878" s="273"/>
      <x:c r="AH878" s="273"/>
      <x:c r="AI878" s="273"/>
      <x:c r="AJ878" s="273"/>
      <x:c r="AK878" s="273"/>
    </x:row>
    <x:row r="879" spans="1:39" x14ac:dyDescent="0.3">
      <x:c r="E879" s="272"/>
      <x:c r="F879" s="273"/>
      <x:c r="G879" s="273"/>
      <x:c r="H879" s="273"/>
      <x:c r="I879" s="273"/>
      <x:c r="J879" s="273"/>
      <x:c r="L879" s="273"/>
      <x:c r="M879" s="273"/>
      <x:c r="N879" s="273"/>
      <x:c r="O879" s="273"/>
      <x:c r="P879" s="273"/>
      <x:c r="Q879" s="273"/>
      <x:c r="R879" s="273"/>
      <x:c r="S879" s="273"/>
      <x:c r="T879" s="273"/>
      <x:c r="U879" s="273"/>
      <x:c r="V879" s="273"/>
      <x:c r="W879" s="273"/>
      <x:c r="X879" s="273"/>
      <x:c r="Y879" s="273"/>
      <x:c r="Z879" s="273"/>
      <x:c r="AA879" s="273"/>
      <x:c r="AB879" s="273"/>
      <x:c r="AC879" s="273"/>
      <x:c r="AD879" s="273"/>
      <x:c r="AE879" s="273"/>
      <x:c r="AF879" s="273"/>
      <x:c r="AG879" s="273"/>
      <x:c r="AH879" s="273"/>
      <x:c r="AI879" s="273"/>
      <x:c r="AJ879" s="273"/>
      <x:c r="AK879" s="273"/>
    </x:row>
    <x:row r="880" spans="1:39" x14ac:dyDescent="0.3">
      <x:c r="E880" s="272"/>
      <x:c r="F880" s="273"/>
      <x:c r="G880" s="273"/>
      <x:c r="H880" s="273"/>
      <x:c r="I880" s="273"/>
      <x:c r="J880" s="273"/>
      <x:c r="L880" s="273"/>
      <x:c r="M880" s="273"/>
      <x:c r="N880" s="273"/>
      <x:c r="O880" s="273"/>
      <x:c r="P880" s="273"/>
      <x:c r="Q880" s="273"/>
      <x:c r="R880" s="273"/>
      <x:c r="S880" s="273"/>
      <x:c r="T880" s="273"/>
      <x:c r="U880" s="273"/>
      <x:c r="V880" s="273"/>
      <x:c r="W880" s="273"/>
      <x:c r="X880" s="273"/>
      <x:c r="Y880" s="273"/>
      <x:c r="Z880" s="273"/>
      <x:c r="AA880" s="273"/>
      <x:c r="AB880" s="273"/>
      <x:c r="AC880" s="273"/>
      <x:c r="AD880" s="273"/>
      <x:c r="AE880" s="273"/>
      <x:c r="AF880" s="273"/>
      <x:c r="AG880" s="273"/>
      <x:c r="AH880" s="273"/>
      <x:c r="AI880" s="273"/>
      <x:c r="AJ880" s="273"/>
      <x:c r="AK880" s="273"/>
    </x:row>
    <x:row r="881" spans="1:39" x14ac:dyDescent="0.3">
      <x:c r="E881" s="272"/>
      <x:c r="F881" s="273"/>
      <x:c r="G881" s="273"/>
      <x:c r="H881" s="273"/>
      <x:c r="I881" s="273"/>
      <x:c r="J881" s="273"/>
      <x:c r="L881" s="273"/>
      <x:c r="M881" s="273"/>
      <x:c r="N881" s="273"/>
      <x:c r="O881" s="273"/>
      <x:c r="P881" s="273"/>
      <x:c r="Q881" s="273"/>
      <x:c r="R881" s="273"/>
      <x:c r="S881" s="273"/>
      <x:c r="T881" s="273"/>
      <x:c r="U881" s="273"/>
      <x:c r="V881" s="273"/>
      <x:c r="W881" s="273"/>
      <x:c r="X881" s="273"/>
      <x:c r="Y881" s="273"/>
      <x:c r="Z881" s="273"/>
      <x:c r="AA881" s="273"/>
      <x:c r="AB881" s="273"/>
      <x:c r="AC881" s="273"/>
      <x:c r="AD881" s="273"/>
      <x:c r="AE881" s="273"/>
      <x:c r="AF881" s="273"/>
      <x:c r="AG881" s="273"/>
      <x:c r="AH881" s="273"/>
      <x:c r="AI881" s="273"/>
      <x:c r="AJ881" s="273"/>
      <x:c r="AK881" s="273"/>
    </x:row>
    <x:row r="882" spans="1:39" x14ac:dyDescent="0.3">
      <x:c r="E882" s="272"/>
      <x:c r="F882" s="273"/>
      <x:c r="G882" s="273"/>
      <x:c r="H882" s="273"/>
      <x:c r="I882" s="273"/>
      <x:c r="J882" s="273"/>
      <x:c r="L882" s="273"/>
      <x:c r="M882" s="273"/>
      <x:c r="N882" s="273"/>
      <x:c r="O882" s="273"/>
      <x:c r="P882" s="273"/>
      <x:c r="Q882" s="273"/>
      <x:c r="R882" s="273"/>
      <x:c r="S882" s="273"/>
      <x:c r="T882" s="273"/>
      <x:c r="U882" s="273"/>
      <x:c r="V882" s="273"/>
      <x:c r="W882" s="273"/>
      <x:c r="X882" s="273"/>
      <x:c r="Y882" s="273"/>
      <x:c r="Z882" s="273"/>
      <x:c r="AA882" s="273"/>
      <x:c r="AB882" s="273"/>
      <x:c r="AC882" s="273"/>
      <x:c r="AD882" s="273"/>
      <x:c r="AE882" s="273"/>
      <x:c r="AF882" s="273"/>
      <x:c r="AG882" s="273"/>
      <x:c r="AH882" s="273"/>
      <x:c r="AI882" s="273"/>
      <x:c r="AJ882" s="273"/>
      <x:c r="AK882" s="273"/>
    </x:row>
    <x:row r="883" spans="1:39" x14ac:dyDescent="0.3">
      <x:c r="E883" s="272"/>
      <x:c r="F883" s="273"/>
      <x:c r="G883" s="273"/>
      <x:c r="H883" s="273"/>
      <x:c r="I883" s="273"/>
      <x:c r="J883" s="273"/>
      <x:c r="L883" s="273"/>
      <x:c r="M883" s="273"/>
      <x:c r="N883" s="273"/>
      <x:c r="O883" s="273"/>
      <x:c r="P883" s="273"/>
      <x:c r="Q883" s="273"/>
      <x:c r="R883" s="273"/>
      <x:c r="S883" s="273"/>
      <x:c r="T883" s="273"/>
      <x:c r="U883" s="273"/>
      <x:c r="V883" s="273"/>
      <x:c r="W883" s="273"/>
      <x:c r="X883" s="273"/>
      <x:c r="Y883" s="273"/>
      <x:c r="Z883" s="273"/>
      <x:c r="AA883" s="273"/>
      <x:c r="AB883" s="273"/>
      <x:c r="AC883" s="273"/>
      <x:c r="AD883" s="273"/>
      <x:c r="AE883" s="273"/>
      <x:c r="AF883" s="273"/>
      <x:c r="AG883" s="273"/>
      <x:c r="AH883" s="273"/>
      <x:c r="AI883" s="273"/>
      <x:c r="AJ883" s="273"/>
      <x:c r="AK883" s="273"/>
    </x:row>
    <x:row r="884" spans="1:39" x14ac:dyDescent="0.3">
      <x:c r="E884" s="272"/>
      <x:c r="F884" s="273"/>
      <x:c r="G884" s="273"/>
      <x:c r="H884" s="273"/>
      <x:c r="I884" s="273"/>
      <x:c r="J884" s="273"/>
      <x:c r="L884" s="273"/>
      <x:c r="M884" s="273"/>
      <x:c r="N884" s="273"/>
      <x:c r="O884" s="273"/>
      <x:c r="P884" s="273"/>
      <x:c r="Q884" s="273"/>
      <x:c r="R884" s="273"/>
      <x:c r="S884" s="273"/>
      <x:c r="T884" s="273"/>
      <x:c r="U884" s="273"/>
      <x:c r="V884" s="273"/>
      <x:c r="W884" s="273"/>
      <x:c r="X884" s="273"/>
      <x:c r="Y884" s="273"/>
      <x:c r="Z884" s="273"/>
      <x:c r="AA884" s="273"/>
      <x:c r="AB884" s="273"/>
      <x:c r="AC884" s="273"/>
      <x:c r="AD884" s="273"/>
      <x:c r="AE884" s="273"/>
      <x:c r="AF884" s="273"/>
      <x:c r="AG884" s="273"/>
      <x:c r="AH884" s="273"/>
      <x:c r="AI884" s="273"/>
      <x:c r="AJ884" s="273"/>
      <x:c r="AK884" s="273"/>
    </x:row>
    <x:row r="885" spans="1:39" x14ac:dyDescent="0.3">
      <x:c r="E885" s="272"/>
      <x:c r="F885" s="273"/>
      <x:c r="G885" s="273"/>
      <x:c r="H885" s="273"/>
      <x:c r="I885" s="273"/>
      <x:c r="J885" s="273"/>
      <x:c r="L885" s="273"/>
      <x:c r="M885" s="273"/>
      <x:c r="N885" s="273"/>
      <x:c r="O885" s="273"/>
      <x:c r="P885" s="273"/>
      <x:c r="Q885" s="273"/>
      <x:c r="R885" s="273"/>
      <x:c r="S885" s="273"/>
      <x:c r="T885" s="273"/>
      <x:c r="U885" s="273"/>
      <x:c r="V885" s="273"/>
      <x:c r="W885" s="273"/>
      <x:c r="X885" s="273"/>
      <x:c r="Y885" s="273"/>
      <x:c r="Z885" s="273"/>
      <x:c r="AA885" s="273"/>
      <x:c r="AB885" s="273"/>
      <x:c r="AC885" s="273"/>
      <x:c r="AD885" s="273"/>
      <x:c r="AE885" s="273"/>
      <x:c r="AF885" s="273"/>
      <x:c r="AG885" s="273"/>
      <x:c r="AH885" s="273"/>
      <x:c r="AI885" s="273"/>
      <x:c r="AJ885" s="273"/>
      <x:c r="AK885" s="273"/>
    </x:row>
    <x:row r="886" spans="1:39" x14ac:dyDescent="0.3">
      <x:c r="E886" s="272"/>
      <x:c r="F886" s="273"/>
      <x:c r="G886" s="273"/>
      <x:c r="H886" s="273"/>
      <x:c r="I886" s="273"/>
      <x:c r="J886" s="273"/>
      <x:c r="L886" s="273"/>
      <x:c r="M886" s="273"/>
      <x:c r="N886" s="273"/>
      <x:c r="O886" s="273"/>
      <x:c r="P886" s="273"/>
      <x:c r="Q886" s="273"/>
      <x:c r="R886" s="273"/>
      <x:c r="S886" s="273"/>
      <x:c r="T886" s="273"/>
      <x:c r="U886" s="273"/>
      <x:c r="V886" s="273"/>
      <x:c r="W886" s="273"/>
      <x:c r="X886" s="273"/>
      <x:c r="Y886" s="273"/>
      <x:c r="Z886" s="273"/>
      <x:c r="AA886" s="273"/>
      <x:c r="AB886" s="273"/>
      <x:c r="AC886" s="273"/>
      <x:c r="AD886" s="273"/>
      <x:c r="AE886" s="273"/>
      <x:c r="AF886" s="273"/>
      <x:c r="AG886" s="273"/>
      <x:c r="AH886" s="273"/>
      <x:c r="AI886" s="273"/>
      <x:c r="AJ886" s="273"/>
      <x:c r="AK886" s="273"/>
    </x:row>
    <x:row r="887" spans="1:39" x14ac:dyDescent="0.3">
      <x:c r="E887" s="272"/>
      <x:c r="F887" s="273"/>
      <x:c r="G887" s="273"/>
      <x:c r="H887" s="273"/>
      <x:c r="I887" s="273"/>
      <x:c r="J887" s="273"/>
      <x:c r="L887" s="273"/>
      <x:c r="M887" s="273"/>
      <x:c r="N887" s="273"/>
      <x:c r="O887" s="273"/>
      <x:c r="P887" s="273"/>
      <x:c r="Q887" s="273"/>
      <x:c r="R887" s="273"/>
      <x:c r="S887" s="273"/>
      <x:c r="T887" s="273"/>
      <x:c r="U887" s="273"/>
      <x:c r="V887" s="273"/>
      <x:c r="W887" s="273"/>
      <x:c r="X887" s="273"/>
      <x:c r="Y887" s="273"/>
      <x:c r="Z887" s="273"/>
      <x:c r="AA887" s="273"/>
      <x:c r="AB887" s="273"/>
      <x:c r="AC887" s="273"/>
      <x:c r="AD887" s="273"/>
      <x:c r="AE887" s="273"/>
      <x:c r="AF887" s="273"/>
      <x:c r="AG887" s="273"/>
      <x:c r="AH887" s="273"/>
      <x:c r="AI887" s="273"/>
      <x:c r="AJ887" s="273"/>
      <x:c r="AK887" s="273"/>
    </x:row>
    <x:row r="888" spans="1:39" x14ac:dyDescent="0.3">
      <x:c r="E888" s="272"/>
      <x:c r="F888" s="273"/>
      <x:c r="G888" s="273"/>
      <x:c r="H888" s="273"/>
      <x:c r="I888" s="273"/>
      <x:c r="J888" s="273"/>
      <x:c r="L888" s="273"/>
      <x:c r="M888" s="273"/>
      <x:c r="N888" s="273"/>
      <x:c r="O888" s="273"/>
      <x:c r="P888" s="273"/>
      <x:c r="Q888" s="273"/>
      <x:c r="R888" s="273"/>
      <x:c r="S888" s="273"/>
      <x:c r="T888" s="273"/>
      <x:c r="U888" s="273"/>
      <x:c r="V888" s="273"/>
      <x:c r="W888" s="273"/>
      <x:c r="X888" s="273"/>
      <x:c r="Y888" s="273"/>
      <x:c r="Z888" s="273"/>
      <x:c r="AA888" s="273"/>
      <x:c r="AB888" s="273"/>
      <x:c r="AC888" s="273"/>
      <x:c r="AD888" s="273"/>
      <x:c r="AE888" s="273"/>
      <x:c r="AF888" s="273"/>
      <x:c r="AG888" s="273"/>
      <x:c r="AH888" s="273"/>
      <x:c r="AI888" s="273"/>
      <x:c r="AJ888" s="273"/>
      <x:c r="AK888" s="273"/>
    </x:row>
    <x:row r="889" spans="1:39" x14ac:dyDescent="0.3">
      <x:c r="E889" s="272"/>
      <x:c r="F889" s="273"/>
      <x:c r="G889" s="273"/>
      <x:c r="H889" s="273"/>
      <x:c r="I889" s="273"/>
      <x:c r="J889" s="273"/>
      <x:c r="L889" s="273"/>
      <x:c r="M889" s="273"/>
      <x:c r="N889" s="273"/>
      <x:c r="O889" s="273"/>
      <x:c r="P889" s="273"/>
      <x:c r="Q889" s="273"/>
      <x:c r="R889" s="273"/>
      <x:c r="S889" s="273"/>
      <x:c r="T889" s="273"/>
      <x:c r="U889" s="273"/>
      <x:c r="V889" s="273"/>
      <x:c r="W889" s="273"/>
      <x:c r="X889" s="273"/>
      <x:c r="Y889" s="273"/>
      <x:c r="Z889" s="273"/>
      <x:c r="AA889" s="273"/>
      <x:c r="AB889" s="273"/>
      <x:c r="AC889" s="273"/>
      <x:c r="AD889" s="273"/>
      <x:c r="AE889" s="273"/>
      <x:c r="AF889" s="273"/>
      <x:c r="AG889" s="273"/>
      <x:c r="AH889" s="273"/>
      <x:c r="AI889" s="273"/>
      <x:c r="AJ889" s="273"/>
      <x:c r="AK889" s="273"/>
    </x:row>
    <x:row r="890" spans="1:39" x14ac:dyDescent="0.3">
      <x:c r="E890" s="272"/>
      <x:c r="F890" s="273"/>
      <x:c r="G890" s="273"/>
      <x:c r="H890" s="273"/>
      <x:c r="I890" s="273"/>
      <x:c r="J890" s="273"/>
      <x:c r="L890" s="273"/>
      <x:c r="M890" s="273"/>
      <x:c r="N890" s="273"/>
      <x:c r="O890" s="273"/>
      <x:c r="P890" s="273"/>
      <x:c r="Q890" s="273"/>
      <x:c r="R890" s="273"/>
      <x:c r="S890" s="273"/>
      <x:c r="T890" s="273"/>
      <x:c r="U890" s="273"/>
      <x:c r="V890" s="273"/>
      <x:c r="W890" s="273"/>
      <x:c r="X890" s="273"/>
      <x:c r="Y890" s="273"/>
      <x:c r="Z890" s="273"/>
      <x:c r="AA890" s="273"/>
      <x:c r="AB890" s="273"/>
      <x:c r="AC890" s="273"/>
      <x:c r="AD890" s="273"/>
      <x:c r="AE890" s="273"/>
      <x:c r="AF890" s="273"/>
      <x:c r="AG890" s="273"/>
      <x:c r="AH890" s="273"/>
      <x:c r="AI890" s="273"/>
      <x:c r="AJ890" s="273"/>
      <x:c r="AK890" s="273"/>
    </x:row>
    <x:row r="891" spans="1:39" x14ac:dyDescent="0.3">
      <x:c r="E891" s="272"/>
      <x:c r="F891" s="273"/>
      <x:c r="G891" s="273"/>
      <x:c r="H891" s="273"/>
      <x:c r="I891" s="273"/>
      <x:c r="J891" s="273"/>
      <x:c r="L891" s="273"/>
      <x:c r="M891" s="273"/>
      <x:c r="N891" s="273"/>
      <x:c r="O891" s="273"/>
      <x:c r="P891" s="273"/>
      <x:c r="Q891" s="273"/>
      <x:c r="R891" s="273"/>
      <x:c r="S891" s="273"/>
      <x:c r="T891" s="273"/>
      <x:c r="U891" s="273"/>
      <x:c r="V891" s="273"/>
      <x:c r="W891" s="273"/>
      <x:c r="X891" s="273"/>
      <x:c r="Y891" s="273"/>
      <x:c r="Z891" s="273"/>
      <x:c r="AA891" s="273"/>
      <x:c r="AB891" s="273"/>
      <x:c r="AC891" s="273"/>
      <x:c r="AD891" s="273"/>
      <x:c r="AE891" s="273"/>
      <x:c r="AF891" s="273"/>
      <x:c r="AG891" s="273"/>
      <x:c r="AH891" s="273"/>
      <x:c r="AI891" s="273"/>
      <x:c r="AJ891" s="273"/>
      <x:c r="AK891" s="273"/>
    </x:row>
    <x:row r="892" spans="1:39" x14ac:dyDescent="0.3">
      <x:c r="E892" s="272"/>
      <x:c r="F892" s="273"/>
      <x:c r="G892" s="273"/>
      <x:c r="H892" s="273"/>
      <x:c r="I892" s="273"/>
      <x:c r="J892" s="273"/>
      <x:c r="L892" s="273"/>
      <x:c r="M892" s="273"/>
      <x:c r="N892" s="273"/>
      <x:c r="O892" s="273"/>
      <x:c r="P892" s="273"/>
      <x:c r="Q892" s="273"/>
      <x:c r="R892" s="273"/>
      <x:c r="S892" s="273"/>
      <x:c r="T892" s="273"/>
      <x:c r="U892" s="273"/>
      <x:c r="V892" s="273"/>
      <x:c r="W892" s="273"/>
      <x:c r="X892" s="273"/>
      <x:c r="Y892" s="273"/>
      <x:c r="Z892" s="273"/>
      <x:c r="AA892" s="273"/>
      <x:c r="AB892" s="273"/>
      <x:c r="AC892" s="273"/>
      <x:c r="AD892" s="273"/>
      <x:c r="AE892" s="273"/>
      <x:c r="AF892" s="273"/>
      <x:c r="AG892" s="273"/>
      <x:c r="AH892" s="273"/>
      <x:c r="AI892" s="273"/>
      <x:c r="AJ892" s="273"/>
      <x:c r="AK892" s="273"/>
    </x:row>
    <x:row r="893" spans="1:39" x14ac:dyDescent="0.3">
      <x:c r="E893" s="272"/>
      <x:c r="F893" s="273"/>
      <x:c r="G893" s="273"/>
      <x:c r="H893" s="273"/>
      <x:c r="I893" s="273"/>
      <x:c r="J893" s="273"/>
      <x:c r="L893" s="273"/>
      <x:c r="M893" s="273"/>
      <x:c r="N893" s="273"/>
      <x:c r="O893" s="273"/>
      <x:c r="P893" s="273"/>
      <x:c r="Q893" s="273"/>
      <x:c r="R893" s="273"/>
      <x:c r="S893" s="273"/>
      <x:c r="T893" s="273"/>
      <x:c r="U893" s="273"/>
      <x:c r="V893" s="273"/>
      <x:c r="W893" s="273"/>
      <x:c r="X893" s="273"/>
      <x:c r="Y893" s="273"/>
      <x:c r="Z893" s="273"/>
      <x:c r="AA893" s="273"/>
      <x:c r="AB893" s="273"/>
      <x:c r="AC893" s="273"/>
      <x:c r="AD893" s="273"/>
      <x:c r="AE893" s="273"/>
      <x:c r="AF893" s="273"/>
      <x:c r="AG893" s="273"/>
      <x:c r="AH893" s="273"/>
      <x:c r="AI893" s="273"/>
      <x:c r="AJ893" s="273"/>
      <x:c r="AK893" s="273"/>
    </x:row>
    <x:row r="894" spans="1:39" x14ac:dyDescent="0.3">
      <x:c r="E894" s="272"/>
      <x:c r="F894" s="273"/>
      <x:c r="G894" s="273"/>
      <x:c r="H894" s="273"/>
      <x:c r="I894" s="273"/>
      <x:c r="J894" s="273"/>
      <x:c r="L894" s="273"/>
      <x:c r="M894" s="273"/>
      <x:c r="N894" s="273"/>
      <x:c r="O894" s="273"/>
      <x:c r="P894" s="273"/>
      <x:c r="Q894" s="273"/>
      <x:c r="R894" s="273"/>
      <x:c r="S894" s="273"/>
      <x:c r="T894" s="273"/>
      <x:c r="U894" s="273"/>
      <x:c r="V894" s="273"/>
      <x:c r="W894" s="273"/>
      <x:c r="X894" s="273"/>
      <x:c r="Y894" s="273"/>
      <x:c r="Z894" s="273"/>
      <x:c r="AA894" s="273"/>
      <x:c r="AB894" s="273"/>
      <x:c r="AC894" s="273"/>
      <x:c r="AD894" s="273"/>
      <x:c r="AE894" s="273"/>
      <x:c r="AF894" s="273"/>
      <x:c r="AG894" s="273"/>
      <x:c r="AH894" s="273"/>
      <x:c r="AI894" s="273"/>
      <x:c r="AJ894" s="273"/>
      <x:c r="AK894" s="273"/>
    </x:row>
    <x:row r="895" spans="1:39" x14ac:dyDescent="0.3">
      <x:c r="E895" s="272"/>
      <x:c r="F895" s="273"/>
      <x:c r="G895" s="273"/>
      <x:c r="H895" s="273"/>
      <x:c r="I895" s="273"/>
      <x:c r="J895" s="273"/>
      <x:c r="L895" s="273"/>
      <x:c r="M895" s="273"/>
      <x:c r="N895" s="273"/>
      <x:c r="O895" s="273"/>
      <x:c r="P895" s="273"/>
      <x:c r="Q895" s="273"/>
      <x:c r="R895" s="273"/>
      <x:c r="S895" s="273"/>
      <x:c r="T895" s="273"/>
      <x:c r="U895" s="273"/>
      <x:c r="V895" s="273"/>
      <x:c r="W895" s="273"/>
      <x:c r="X895" s="273"/>
      <x:c r="Y895" s="273"/>
      <x:c r="Z895" s="273"/>
      <x:c r="AA895" s="273"/>
      <x:c r="AB895" s="273"/>
      <x:c r="AC895" s="273"/>
      <x:c r="AD895" s="273"/>
      <x:c r="AE895" s="273"/>
      <x:c r="AF895" s="273"/>
      <x:c r="AG895" s="273"/>
      <x:c r="AH895" s="273"/>
      <x:c r="AI895" s="273"/>
      <x:c r="AJ895" s="273"/>
      <x:c r="AK895" s="273"/>
    </x:row>
    <x:row r="896" spans="1:39" x14ac:dyDescent="0.3">
      <x:c r="E896" s="272"/>
      <x:c r="F896" s="273"/>
      <x:c r="G896" s="273"/>
      <x:c r="H896" s="273"/>
      <x:c r="I896" s="273"/>
      <x:c r="J896" s="273"/>
      <x:c r="L896" s="273"/>
      <x:c r="M896" s="273"/>
      <x:c r="N896" s="273"/>
      <x:c r="O896" s="273"/>
      <x:c r="P896" s="273"/>
      <x:c r="Q896" s="273"/>
      <x:c r="R896" s="273"/>
      <x:c r="S896" s="273"/>
      <x:c r="T896" s="273"/>
      <x:c r="U896" s="273"/>
      <x:c r="V896" s="273"/>
      <x:c r="W896" s="273"/>
      <x:c r="X896" s="273"/>
      <x:c r="Y896" s="273"/>
      <x:c r="Z896" s="273"/>
      <x:c r="AA896" s="273"/>
      <x:c r="AB896" s="273"/>
      <x:c r="AC896" s="273"/>
      <x:c r="AD896" s="273"/>
      <x:c r="AE896" s="273"/>
      <x:c r="AF896" s="273"/>
      <x:c r="AG896" s="273"/>
      <x:c r="AH896" s="273"/>
      <x:c r="AI896" s="273"/>
      <x:c r="AJ896" s="273"/>
      <x:c r="AK896" s="273"/>
    </x:row>
    <x:row r="897" spans="1:39" x14ac:dyDescent="0.3">
      <x:c r="E897" s="272"/>
      <x:c r="F897" s="273"/>
      <x:c r="G897" s="273"/>
      <x:c r="H897" s="273"/>
      <x:c r="I897" s="273"/>
      <x:c r="J897" s="273"/>
      <x:c r="L897" s="273"/>
      <x:c r="M897" s="273"/>
      <x:c r="N897" s="273"/>
      <x:c r="O897" s="273"/>
      <x:c r="P897" s="273"/>
      <x:c r="Q897" s="273"/>
      <x:c r="R897" s="273"/>
      <x:c r="S897" s="273"/>
      <x:c r="T897" s="273"/>
      <x:c r="U897" s="273"/>
      <x:c r="V897" s="273"/>
      <x:c r="W897" s="273"/>
      <x:c r="X897" s="273"/>
      <x:c r="Y897" s="273"/>
      <x:c r="Z897" s="273"/>
      <x:c r="AA897" s="273"/>
      <x:c r="AB897" s="273"/>
      <x:c r="AC897" s="273"/>
      <x:c r="AD897" s="273"/>
      <x:c r="AE897" s="273"/>
      <x:c r="AF897" s="273"/>
      <x:c r="AG897" s="273"/>
      <x:c r="AH897" s="273"/>
      <x:c r="AI897" s="273"/>
      <x:c r="AJ897" s="273"/>
      <x:c r="AK897" s="273"/>
    </x:row>
    <x:row r="898" spans="1:39" x14ac:dyDescent="0.3">
      <x:c r="E898" s="272"/>
      <x:c r="F898" s="273"/>
      <x:c r="G898" s="273"/>
      <x:c r="H898" s="273"/>
      <x:c r="I898" s="273"/>
      <x:c r="J898" s="273"/>
      <x:c r="L898" s="273"/>
      <x:c r="M898" s="273"/>
      <x:c r="N898" s="273"/>
      <x:c r="O898" s="273"/>
      <x:c r="P898" s="273"/>
      <x:c r="Q898" s="273"/>
      <x:c r="R898" s="273"/>
      <x:c r="S898" s="273"/>
      <x:c r="T898" s="273"/>
      <x:c r="U898" s="273"/>
      <x:c r="V898" s="273"/>
      <x:c r="W898" s="273"/>
      <x:c r="X898" s="273"/>
      <x:c r="Y898" s="273"/>
      <x:c r="Z898" s="273"/>
      <x:c r="AA898" s="273"/>
      <x:c r="AB898" s="273"/>
      <x:c r="AC898" s="273"/>
      <x:c r="AD898" s="273"/>
      <x:c r="AE898" s="273"/>
      <x:c r="AF898" s="273"/>
      <x:c r="AG898" s="273"/>
      <x:c r="AH898" s="273"/>
      <x:c r="AI898" s="273"/>
      <x:c r="AJ898" s="273"/>
      <x:c r="AK898" s="273"/>
    </x:row>
    <x:row r="899" spans="1:39" x14ac:dyDescent="0.3">
      <x:c r="E899" s="272"/>
      <x:c r="F899" s="273"/>
      <x:c r="G899" s="273"/>
      <x:c r="H899" s="273"/>
      <x:c r="I899" s="273"/>
      <x:c r="J899" s="273"/>
      <x:c r="L899" s="273"/>
      <x:c r="M899" s="273"/>
      <x:c r="N899" s="273"/>
      <x:c r="O899" s="273"/>
      <x:c r="P899" s="273"/>
      <x:c r="Q899" s="273"/>
      <x:c r="R899" s="273"/>
      <x:c r="S899" s="273"/>
      <x:c r="T899" s="273"/>
      <x:c r="U899" s="273"/>
      <x:c r="V899" s="273"/>
      <x:c r="W899" s="273"/>
      <x:c r="X899" s="273"/>
      <x:c r="Y899" s="273"/>
      <x:c r="Z899" s="273"/>
      <x:c r="AA899" s="273"/>
      <x:c r="AB899" s="273"/>
      <x:c r="AC899" s="273"/>
      <x:c r="AD899" s="273"/>
      <x:c r="AE899" s="273"/>
      <x:c r="AF899" s="273"/>
      <x:c r="AG899" s="273"/>
      <x:c r="AH899" s="273"/>
      <x:c r="AI899" s="273"/>
      <x:c r="AJ899" s="273"/>
      <x:c r="AK899" s="273"/>
    </x:row>
    <x:row r="900" spans="1:39" x14ac:dyDescent="0.3">
      <x:c r="E900" s="272"/>
      <x:c r="F900" s="273"/>
      <x:c r="G900" s="273"/>
      <x:c r="H900" s="273"/>
      <x:c r="I900" s="273"/>
      <x:c r="J900" s="273"/>
      <x:c r="L900" s="273"/>
      <x:c r="M900" s="273"/>
      <x:c r="N900" s="273"/>
      <x:c r="O900" s="273"/>
      <x:c r="P900" s="273"/>
      <x:c r="Q900" s="273"/>
      <x:c r="R900" s="273"/>
      <x:c r="S900" s="273"/>
      <x:c r="T900" s="273"/>
      <x:c r="U900" s="273"/>
      <x:c r="V900" s="273"/>
      <x:c r="W900" s="273"/>
      <x:c r="X900" s="273"/>
      <x:c r="Y900" s="273"/>
      <x:c r="Z900" s="273"/>
      <x:c r="AA900" s="273"/>
      <x:c r="AB900" s="273"/>
      <x:c r="AC900" s="273"/>
      <x:c r="AD900" s="273"/>
      <x:c r="AE900" s="273"/>
      <x:c r="AF900" s="273"/>
      <x:c r="AG900" s="273"/>
      <x:c r="AH900" s="273"/>
      <x:c r="AI900" s="273"/>
      <x:c r="AJ900" s="273"/>
      <x:c r="AK900" s="273"/>
    </x:row>
    <x:row r="901" spans="1:39" x14ac:dyDescent="0.3">
      <x:c r="E901" s="272"/>
      <x:c r="F901" s="273"/>
      <x:c r="G901" s="273"/>
      <x:c r="H901" s="273"/>
      <x:c r="I901" s="273"/>
      <x:c r="J901" s="273"/>
      <x:c r="L901" s="273"/>
      <x:c r="M901" s="273"/>
      <x:c r="N901" s="273"/>
      <x:c r="O901" s="273"/>
      <x:c r="P901" s="273"/>
      <x:c r="Q901" s="273"/>
      <x:c r="R901" s="273"/>
      <x:c r="S901" s="273"/>
      <x:c r="T901" s="273"/>
      <x:c r="U901" s="273"/>
      <x:c r="V901" s="273"/>
      <x:c r="W901" s="273"/>
      <x:c r="X901" s="273"/>
      <x:c r="Y901" s="273"/>
      <x:c r="Z901" s="273"/>
      <x:c r="AA901" s="273"/>
      <x:c r="AB901" s="273"/>
      <x:c r="AC901" s="273"/>
      <x:c r="AD901" s="273"/>
      <x:c r="AE901" s="273"/>
      <x:c r="AF901" s="273"/>
      <x:c r="AG901" s="273"/>
      <x:c r="AH901" s="273"/>
      <x:c r="AI901" s="273"/>
      <x:c r="AJ901" s="273"/>
      <x:c r="AK901" s="273"/>
    </x:row>
    <x:row r="902" spans="1:39" x14ac:dyDescent="0.3">
      <x:c r="E902" s="272"/>
      <x:c r="F902" s="273"/>
      <x:c r="G902" s="273"/>
      <x:c r="H902" s="273"/>
      <x:c r="I902" s="273"/>
      <x:c r="J902" s="273"/>
      <x:c r="L902" s="273"/>
      <x:c r="M902" s="273"/>
      <x:c r="N902" s="273"/>
      <x:c r="O902" s="273"/>
      <x:c r="P902" s="273"/>
      <x:c r="Q902" s="273"/>
      <x:c r="R902" s="273"/>
      <x:c r="S902" s="273"/>
      <x:c r="T902" s="273"/>
      <x:c r="U902" s="273"/>
      <x:c r="V902" s="273"/>
      <x:c r="W902" s="273"/>
      <x:c r="X902" s="273"/>
      <x:c r="Y902" s="273"/>
      <x:c r="Z902" s="273"/>
      <x:c r="AA902" s="273"/>
      <x:c r="AB902" s="273"/>
      <x:c r="AC902" s="273"/>
      <x:c r="AD902" s="273"/>
      <x:c r="AE902" s="273"/>
      <x:c r="AF902" s="273"/>
      <x:c r="AG902" s="273"/>
      <x:c r="AH902" s="273"/>
      <x:c r="AI902" s="273"/>
      <x:c r="AJ902" s="273"/>
      <x:c r="AK902" s="273"/>
    </x:row>
    <x:row r="903" spans="1:39" x14ac:dyDescent="0.3">
      <x:c r="E903" s="272"/>
      <x:c r="F903" s="273"/>
      <x:c r="G903" s="273"/>
      <x:c r="H903" s="273"/>
      <x:c r="I903" s="273"/>
      <x:c r="J903" s="273"/>
      <x:c r="L903" s="273"/>
      <x:c r="M903" s="273"/>
      <x:c r="N903" s="273"/>
      <x:c r="O903" s="273"/>
      <x:c r="P903" s="273"/>
      <x:c r="Q903" s="273"/>
      <x:c r="R903" s="273"/>
      <x:c r="S903" s="273"/>
      <x:c r="T903" s="273"/>
      <x:c r="U903" s="273"/>
      <x:c r="V903" s="273"/>
      <x:c r="W903" s="273"/>
      <x:c r="X903" s="273"/>
      <x:c r="Y903" s="273"/>
      <x:c r="Z903" s="273"/>
      <x:c r="AA903" s="273"/>
      <x:c r="AB903" s="273"/>
      <x:c r="AC903" s="273"/>
      <x:c r="AD903" s="273"/>
      <x:c r="AE903" s="273"/>
      <x:c r="AF903" s="273"/>
      <x:c r="AG903" s="273"/>
      <x:c r="AH903" s="273"/>
      <x:c r="AI903" s="273"/>
      <x:c r="AJ903" s="273"/>
      <x:c r="AK903" s="273"/>
    </x:row>
    <x:row r="904" spans="1:39" x14ac:dyDescent="0.3">
      <x:c r="E904" s="272"/>
      <x:c r="F904" s="273"/>
      <x:c r="G904" s="273"/>
      <x:c r="H904" s="273"/>
      <x:c r="I904" s="273"/>
      <x:c r="J904" s="273"/>
      <x:c r="L904" s="273"/>
      <x:c r="M904" s="273"/>
      <x:c r="N904" s="273"/>
      <x:c r="O904" s="273"/>
      <x:c r="P904" s="273"/>
      <x:c r="Q904" s="273"/>
      <x:c r="R904" s="273"/>
      <x:c r="S904" s="273"/>
      <x:c r="T904" s="273"/>
      <x:c r="U904" s="273"/>
      <x:c r="V904" s="273"/>
      <x:c r="W904" s="273"/>
      <x:c r="X904" s="273"/>
      <x:c r="Y904" s="273"/>
      <x:c r="Z904" s="273"/>
      <x:c r="AA904" s="273"/>
      <x:c r="AB904" s="273"/>
      <x:c r="AC904" s="273"/>
      <x:c r="AD904" s="273"/>
      <x:c r="AE904" s="273"/>
      <x:c r="AF904" s="273"/>
      <x:c r="AG904" s="273"/>
      <x:c r="AH904" s="273"/>
      <x:c r="AI904" s="273"/>
      <x:c r="AJ904" s="273"/>
      <x:c r="AK904" s="273"/>
    </x:row>
    <x:row r="905" spans="1:39" x14ac:dyDescent="0.3">
      <x:c r="E905" s="272"/>
      <x:c r="F905" s="273"/>
      <x:c r="G905" s="273"/>
      <x:c r="H905" s="273"/>
      <x:c r="I905" s="273"/>
      <x:c r="J905" s="273"/>
      <x:c r="L905" s="273"/>
      <x:c r="M905" s="273"/>
      <x:c r="N905" s="273"/>
      <x:c r="O905" s="273"/>
      <x:c r="P905" s="273"/>
      <x:c r="Q905" s="273"/>
      <x:c r="R905" s="273"/>
      <x:c r="S905" s="273"/>
      <x:c r="T905" s="273"/>
      <x:c r="U905" s="273"/>
      <x:c r="V905" s="273"/>
      <x:c r="W905" s="273"/>
      <x:c r="X905" s="273"/>
      <x:c r="Y905" s="273"/>
      <x:c r="Z905" s="273"/>
      <x:c r="AA905" s="273"/>
      <x:c r="AB905" s="273"/>
      <x:c r="AC905" s="273"/>
      <x:c r="AD905" s="273"/>
      <x:c r="AE905" s="273"/>
      <x:c r="AF905" s="273"/>
      <x:c r="AG905" s="273"/>
      <x:c r="AH905" s="273"/>
      <x:c r="AI905" s="273"/>
      <x:c r="AJ905" s="273"/>
      <x:c r="AK905" s="273"/>
    </x:row>
    <x:row r="906" spans="1:39" x14ac:dyDescent="0.3">
      <x:c r="E906" s="272"/>
      <x:c r="F906" s="273"/>
      <x:c r="G906" s="273"/>
      <x:c r="H906" s="273"/>
      <x:c r="I906" s="273"/>
      <x:c r="J906" s="273"/>
      <x:c r="L906" s="273"/>
      <x:c r="M906" s="273"/>
      <x:c r="N906" s="273"/>
      <x:c r="O906" s="273"/>
      <x:c r="P906" s="273"/>
      <x:c r="Q906" s="273"/>
      <x:c r="R906" s="273"/>
      <x:c r="S906" s="273"/>
      <x:c r="T906" s="273"/>
      <x:c r="U906" s="273"/>
      <x:c r="V906" s="273"/>
      <x:c r="W906" s="273"/>
      <x:c r="X906" s="273"/>
      <x:c r="Y906" s="273"/>
      <x:c r="Z906" s="273"/>
      <x:c r="AA906" s="273"/>
      <x:c r="AB906" s="273"/>
      <x:c r="AC906" s="273"/>
      <x:c r="AD906" s="273"/>
      <x:c r="AE906" s="273"/>
      <x:c r="AF906" s="273"/>
      <x:c r="AG906" s="273"/>
      <x:c r="AH906" s="273"/>
      <x:c r="AI906" s="273"/>
      <x:c r="AJ906" s="273"/>
      <x:c r="AK906" s="273"/>
    </x:row>
    <x:row r="907" spans="1:39" x14ac:dyDescent="0.3">
      <x:c r="E907" s="272"/>
      <x:c r="F907" s="273"/>
      <x:c r="G907" s="273"/>
      <x:c r="H907" s="273"/>
      <x:c r="I907" s="273"/>
      <x:c r="J907" s="273"/>
      <x:c r="L907" s="273"/>
      <x:c r="M907" s="273"/>
      <x:c r="N907" s="273"/>
      <x:c r="O907" s="273"/>
      <x:c r="P907" s="273"/>
      <x:c r="Q907" s="273"/>
      <x:c r="R907" s="273"/>
      <x:c r="S907" s="273"/>
      <x:c r="T907" s="273"/>
      <x:c r="U907" s="273"/>
      <x:c r="V907" s="273"/>
      <x:c r="W907" s="273"/>
      <x:c r="X907" s="273"/>
      <x:c r="Y907" s="273"/>
      <x:c r="Z907" s="273"/>
      <x:c r="AA907" s="273"/>
      <x:c r="AB907" s="273"/>
      <x:c r="AC907" s="273"/>
      <x:c r="AD907" s="273"/>
      <x:c r="AE907" s="273"/>
      <x:c r="AF907" s="273"/>
      <x:c r="AG907" s="273"/>
      <x:c r="AH907" s="273"/>
      <x:c r="AI907" s="273"/>
      <x:c r="AJ907" s="273"/>
      <x:c r="AK907" s="273"/>
    </x:row>
    <x:row r="908" spans="1:39" x14ac:dyDescent="0.3">
      <x:c r="E908" s="272"/>
      <x:c r="F908" s="273"/>
      <x:c r="G908" s="273"/>
      <x:c r="H908" s="273"/>
      <x:c r="I908" s="273"/>
      <x:c r="J908" s="273"/>
      <x:c r="L908" s="273"/>
      <x:c r="M908" s="273"/>
      <x:c r="N908" s="273"/>
      <x:c r="O908" s="273"/>
      <x:c r="P908" s="273"/>
      <x:c r="Q908" s="273"/>
      <x:c r="R908" s="273"/>
      <x:c r="S908" s="273"/>
      <x:c r="T908" s="273"/>
      <x:c r="U908" s="273"/>
      <x:c r="V908" s="273"/>
      <x:c r="W908" s="273"/>
      <x:c r="X908" s="273"/>
      <x:c r="Y908" s="273"/>
      <x:c r="Z908" s="273"/>
      <x:c r="AA908" s="273"/>
      <x:c r="AB908" s="273"/>
      <x:c r="AC908" s="273"/>
      <x:c r="AD908" s="273"/>
      <x:c r="AE908" s="273"/>
      <x:c r="AF908" s="273"/>
      <x:c r="AG908" s="273"/>
      <x:c r="AH908" s="273"/>
      <x:c r="AI908" s="273"/>
      <x:c r="AJ908" s="273"/>
      <x:c r="AK908" s="273"/>
    </x:row>
    <x:row r="909" spans="1:39" x14ac:dyDescent="0.3">
      <x:c r="E909" s="272"/>
      <x:c r="F909" s="273"/>
      <x:c r="G909" s="273"/>
      <x:c r="H909" s="273"/>
      <x:c r="I909" s="273"/>
      <x:c r="J909" s="273"/>
      <x:c r="L909" s="273"/>
      <x:c r="M909" s="273"/>
      <x:c r="N909" s="273"/>
      <x:c r="O909" s="273"/>
      <x:c r="P909" s="273"/>
      <x:c r="Q909" s="273"/>
      <x:c r="R909" s="273"/>
      <x:c r="S909" s="273"/>
      <x:c r="T909" s="273"/>
      <x:c r="U909" s="273"/>
      <x:c r="V909" s="273"/>
      <x:c r="W909" s="273"/>
      <x:c r="X909" s="273"/>
      <x:c r="Y909" s="273"/>
      <x:c r="Z909" s="273"/>
      <x:c r="AA909" s="273"/>
      <x:c r="AB909" s="273"/>
      <x:c r="AC909" s="273"/>
      <x:c r="AD909" s="273"/>
      <x:c r="AE909" s="273"/>
      <x:c r="AF909" s="273"/>
      <x:c r="AG909" s="273"/>
      <x:c r="AH909" s="273"/>
      <x:c r="AI909" s="273"/>
      <x:c r="AJ909" s="273"/>
      <x:c r="AK909" s="273"/>
    </x:row>
    <x:row r="910" spans="1:39" x14ac:dyDescent="0.3">
      <x:c r="E910" s="272"/>
      <x:c r="F910" s="273"/>
      <x:c r="G910" s="273"/>
      <x:c r="H910" s="273"/>
      <x:c r="I910" s="273"/>
      <x:c r="J910" s="273"/>
      <x:c r="L910" s="273"/>
      <x:c r="M910" s="273"/>
      <x:c r="N910" s="273"/>
      <x:c r="O910" s="273"/>
      <x:c r="P910" s="273"/>
      <x:c r="Q910" s="273"/>
      <x:c r="R910" s="273"/>
      <x:c r="S910" s="273"/>
      <x:c r="T910" s="273"/>
      <x:c r="U910" s="273"/>
      <x:c r="V910" s="273"/>
      <x:c r="W910" s="273"/>
      <x:c r="X910" s="273"/>
      <x:c r="Y910" s="273"/>
      <x:c r="Z910" s="273"/>
      <x:c r="AA910" s="273"/>
      <x:c r="AB910" s="273"/>
      <x:c r="AC910" s="273"/>
      <x:c r="AD910" s="273"/>
      <x:c r="AE910" s="273"/>
      <x:c r="AF910" s="273"/>
      <x:c r="AG910" s="273"/>
      <x:c r="AH910" s="273"/>
      <x:c r="AI910" s="273"/>
      <x:c r="AJ910" s="273"/>
      <x:c r="AK910" s="273"/>
    </x:row>
    <x:row r="911" spans="1:39" x14ac:dyDescent="0.3">
      <x:c r="E911" s="272"/>
      <x:c r="F911" s="273"/>
      <x:c r="G911" s="273"/>
      <x:c r="H911" s="273"/>
      <x:c r="I911" s="273"/>
      <x:c r="J911" s="273"/>
      <x:c r="L911" s="273"/>
      <x:c r="M911" s="273"/>
      <x:c r="N911" s="273"/>
      <x:c r="O911" s="273"/>
      <x:c r="P911" s="273"/>
      <x:c r="Q911" s="273"/>
      <x:c r="R911" s="273"/>
      <x:c r="S911" s="273"/>
      <x:c r="T911" s="273"/>
      <x:c r="U911" s="273"/>
      <x:c r="V911" s="273"/>
      <x:c r="W911" s="273"/>
      <x:c r="X911" s="273"/>
      <x:c r="Y911" s="273"/>
      <x:c r="Z911" s="273"/>
      <x:c r="AA911" s="273"/>
      <x:c r="AB911" s="273"/>
      <x:c r="AC911" s="273"/>
      <x:c r="AD911" s="273"/>
      <x:c r="AE911" s="273"/>
      <x:c r="AF911" s="273"/>
      <x:c r="AG911" s="273"/>
      <x:c r="AH911" s="273"/>
      <x:c r="AI911" s="273"/>
      <x:c r="AJ911" s="273"/>
      <x:c r="AK911" s="273"/>
    </x:row>
    <x:row r="912" spans="1:39" x14ac:dyDescent="0.3">
      <x:c r="E912" s="272"/>
      <x:c r="F912" s="273"/>
      <x:c r="G912" s="273"/>
      <x:c r="H912" s="273"/>
      <x:c r="I912" s="273"/>
      <x:c r="J912" s="273"/>
      <x:c r="L912" s="273"/>
      <x:c r="M912" s="273"/>
      <x:c r="N912" s="273"/>
      <x:c r="O912" s="273"/>
      <x:c r="P912" s="273"/>
      <x:c r="Q912" s="273"/>
      <x:c r="R912" s="273"/>
      <x:c r="S912" s="273"/>
      <x:c r="T912" s="273"/>
      <x:c r="U912" s="273"/>
      <x:c r="V912" s="273"/>
      <x:c r="W912" s="273"/>
      <x:c r="X912" s="273"/>
      <x:c r="Y912" s="273"/>
      <x:c r="Z912" s="273"/>
      <x:c r="AA912" s="273"/>
      <x:c r="AB912" s="273"/>
      <x:c r="AC912" s="273"/>
      <x:c r="AD912" s="273"/>
      <x:c r="AE912" s="273"/>
      <x:c r="AF912" s="273"/>
      <x:c r="AG912" s="273"/>
      <x:c r="AH912" s="273"/>
      <x:c r="AI912" s="273"/>
      <x:c r="AJ912" s="273"/>
      <x:c r="AK912" s="273"/>
    </x:row>
    <x:row r="913" spans="1:39" x14ac:dyDescent="0.3">
      <x:c r="E913" s="272"/>
      <x:c r="F913" s="273"/>
      <x:c r="G913" s="273"/>
      <x:c r="H913" s="273"/>
      <x:c r="I913" s="273"/>
      <x:c r="J913" s="273"/>
      <x:c r="L913" s="273"/>
      <x:c r="M913" s="273"/>
      <x:c r="N913" s="273"/>
      <x:c r="O913" s="273"/>
      <x:c r="P913" s="273"/>
      <x:c r="Q913" s="273"/>
      <x:c r="R913" s="273"/>
      <x:c r="S913" s="273"/>
      <x:c r="T913" s="273"/>
      <x:c r="U913" s="273"/>
      <x:c r="V913" s="273"/>
      <x:c r="W913" s="273"/>
      <x:c r="X913" s="273"/>
      <x:c r="Y913" s="273"/>
      <x:c r="Z913" s="273"/>
      <x:c r="AA913" s="273"/>
      <x:c r="AB913" s="273"/>
      <x:c r="AC913" s="273"/>
      <x:c r="AD913" s="273"/>
      <x:c r="AE913" s="273"/>
      <x:c r="AF913" s="273"/>
      <x:c r="AG913" s="273"/>
      <x:c r="AH913" s="273"/>
      <x:c r="AI913" s="273"/>
      <x:c r="AJ913" s="273"/>
      <x:c r="AK913" s="273"/>
    </x:row>
    <x:row r="914" spans="1:39" x14ac:dyDescent="0.3">
      <x:c r="E914" s="272"/>
      <x:c r="F914" s="273"/>
      <x:c r="G914" s="273"/>
      <x:c r="H914" s="273"/>
      <x:c r="I914" s="273"/>
      <x:c r="J914" s="273"/>
      <x:c r="L914" s="273"/>
      <x:c r="M914" s="273"/>
      <x:c r="N914" s="273"/>
      <x:c r="O914" s="273"/>
      <x:c r="P914" s="273"/>
      <x:c r="Q914" s="273"/>
      <x:c r="R914" s="273"/>
      <x:c r="S914" s="273"/>
      <x:c r="T914" s="273"/>
      <x:c r="U914" s="273"/>
      <x:c r="V914" s="273"/>
      <x:c r="W914" s="273"/>
      <x:c r="X914" s="273"/>
      <x:c r="Y914" s="273"/>
      <x:c r="Z914" s="273"/>
      <x:c r="AA914" s="273"/>
      <x:c r="AB914" s="273"/>
      <x:c r="AC914" s="273"/>
      <x:c r="AD914" s="273"/>
      <x:c r="AE914" s="273"/>
      <x:c r="AF914" s="273"/>
      <x:c r="AG914" s="273"/>
      <x:c r="AH914" s="273"/>
      <x:c r="AI914" s="273"/>
      <x:c r="AJ914" s="273"/>
      <x:c r="AK914" s="273"/>
    </x:row>
    <x:row r="915" spans="1:39" x14ac:dyDescent="0.3">
      <x:c r="E915" s="272"/>
      <x:c r="F915" s="273"/>
      <x:c r="G915" s="273"/>
      <x:c r="H915" s="273"/>
      <x:c r="I915" s="273"/>
      <x:c r="J915" s="273"/>
      <x:c r="L915" s="273"/>
      <x:c r="M915" s="273"/>
      <x:c r="N915" s="273"/>
      <x:c r="O915" s="273"/>
      <x:c r="P915" s="273"/>
      <x:c r="Q915" s="273"/>
      <x:c r="R915" s="273"/>
      <x:c r="S915" s="273"/>
      <x:c r="T915" s="273"/>
      <x:c r="U915" s="273"/>
      <x:c r="V915" s="273"/>
      <x:c r="W915" s="273"/>
      <x:c r="X915" s="273"/>
      <x:c r="Y915" s="273"/>
      <x:c r="Z915" s="273"/>
      <x:c r="AA915" s="273"/>
      <x:c r="AB915" s="273"/>
      <x:c r="AC915" s="273"/>
      <x:c r="AD915" s="273"/>
      <x:c r="AE915" s="273"/>
      <x:c r="AF915" s="273"/>
      <x:c r="AG915" s="273"/>
      <x:c r="AH915" s="273"/>
      <x:c r="AI915" s="273"/>
      <x:c r="AJ915" s="273"/>
      <x:c r="AK915" s="273"/>
    </x:row>
    <x:row r="916" spans="1:39" x14ac:dyDescent="0.3">
      <x:c r="E916" s="272"/>
      <x:c r="F916" s="273"/>
      <x:c r="G916" s="273"/>
      <x:c r="H916" s="273"/>
      <x:c r="I916" s="273"/>
      <x:c r="J916" s="273"/>
      <x:c r="L916" s="273"/>
      <x:c r="M916" s="273"/>
      <x:c r="N916" s="273"/>
      <x:c r="O916" s="273"/>
      <x:c r="P916" s="273"/>
      <x:c r="Q916" s="273"/>
      <x:c r="R916" s="273"/>
      <x:c r="S916" s="273"/>
      <x:c r="T916" s="273"/>
      <x:c r="U916" s="273"/>
      <x:c r="V916" s="273"/>
      <x:c r="W916" s="273"/>
      <x:c r="X916" s="273"/>
      <x:c r="Y916" s="273"/>
      <x:c r="Z916" s="273"/>
      <x:c r="AA916" s="273"/>
      <x:c r="AB916" s="273"/>
      <x:c r="AC916" s="273"/>
      <x:c r="AD916" s="273"/>
      <x:c r="AE916" s="273"/>
      <x:c r="AF916" s="273"/>
      <x:c r="AG916" s="273"/>
      <x:c r="AH916" s="273"/>
      <x:c r="AI916" s="273"/>
      <x:c r="AJ916" s="273"/>
      <x:c r="AK916" s="273"/>
    </x:row>
    <x:row r="917" spans="1:39" x14ac:dyDescent="0.3">
      <x:c r="E917" s="272"/>
      <x:c r="F917" s="273"/>
      <x:c r="G917" s="273"/>
      <x:c r="H917" s="273"/>
      <x:c r="I917" s="273"/>
      <x:c r="J917" s="273"/>
      <x:c r="L917" s="273"/>
      <x:c r="M917" s="273"/>
      <x:c r="N917" s="273"/>
      <x:c r="O917" s="273"/>
      <x:c r="P917" s="273"/>
      <x:c r="Q917" s="273"/>
      <x:c r="R917" s="273"/>
      <x:c r="S917" s="273"/>
      <x:c r="T917" s="273"/>
      <x:c r="U917" s="273"/>
      <x:c r="V917" s="273"/>
      <x:c r="W917" s="273"/>
      <x:c r="X917" s="273"/>
      <x:c r="Y917" s="273"/>
      <x:c r="Z917" s="273"/>
      <x:c r="AA917" s="273"/>
      <x:c r="AB917" s="273"/>
      <x:c r="AC917" s="273"/>
      <x:c r="AD917" s="273"/>
      <x:c r="AE917" s="273"/>
      <x:c r="AF917" s="273"/>
      <x:c r="AG917" s="273"/>
      <x:c r="AH917" s="273"/>
      <x:c r="AI917" s="273"/>
      <x:c r="AJ917" s="273"/>
      <x:c r="AK917" s="273"/>
    </x:row>
    <x:row r="918" spans="1:39" x14ac:dyDescent="0.3">
      <x:c r="E918" s="272"/>
      <x:c r="F918" s="273"/>
      <x:c r="G918" s="273"/>
      <x:c r="H918" s="273"/>
      <x:c r="I918" s="273"/>
      <x:c r="J918" s="273"/>
      <x:c r="L918" s="273"/>
      <x:c r="M918" s="273"/>
      <x:c r="N918" s="273"/>
      <x:c r="O918" s="273"/>
      <x:c r="P918" s="273"/>
      <x:c r="Q918" s="273"/>
      <x:c r="R918" s="273"/>
      <x:c r="S918" s="273"/>
      <x:c r="T918" s="273"/>
      <x:c r="U918" s="273"/>
      <x:c r="V918" s="273"/>
      <x:c r="W918" s="273"/>
      <x:c r="X918" s="273"/>
      <x:c r="Y918" s="273"/>
      <x:c r="Z918" s="273"/>
      <x:c r="AA918" s="273"/>
      <x:c r="AB918" s="273"/>
      <x:c r="AC918" s="273"/>
      <x:c r="AD918" s="273"/>
      <x:c r="AE918" s="273"/>
      <x:c r="AF918" s="273"/>
      <x:c r="AG918" s="273"/>
      <x:c r="AH918" s="273"/>
      <x:c r="AI918" s="273"/>
      <x:c r="AJ918" s="273"/>
      <x:c r="AK918" s="273"/>
    </x:row>
    <x:row r="919" spans="1:39" x14ac:dyDescent="0.3">
      <x:c r="E919" s="272"/>
      <x:c r="F919" s="273"/>
      <x:c r="G919" s="273"/>
      <x:c r="H919" s="273"/>
      <x:c r="I919" s="273"/>
      <x:c r="J919" s="273"/>
      <x:c r="L919" s="273"/>
      <x:c r="M919" s="273"/>
      <x:c r="N919" s="273"/>
      <x:c r="O919" s="273"/>
      <x:c r="P919" s="273"/>
      <x:c r="Q919" s="273"/>
      <x:c r="R919" s="273"/>
      <x:c r="S919" s="273"/>
      <x:c r="T919" s="273"/>
      <x:c r="U919" s="273"/>
      <x:c r="V919" s="273"/>
      <x:c r="W919" s="273"/>
      <x:c r="X919" s="273"/>
      <x:c r="Y919" s="273"/>
      <x:c r="Z919" s="273"/>
      <x:c r="AA919" s="273"/>
      <x:c r="AB919" s="273"/>
      <x:c r="AC919" s="273"/>
      <x:c r="AD919" s="273"/>
      <x:c r="AE919" s="273"/>
      <x:c r="AF919" s="273"/>
      <x:c r="AG919" s="273"/>
      <x:c r="AH919" s="273"/>
      <x:c r="AI919" s="273"/>
      <x:c r="AJ919" s="273"/>
      <x:c r="AK919" s="273"/>
    </x:row>
    <x:row r="920" spans="1:39" x14ac:dyDescent="0.3">
      <x:c r="E920" s="272"/>
      <x:c r="F920" s="273"/>
      <x:c r="G920" s="273"/>
      <x:c r="H920" s="273"/>
      <x:c r="I920" s="273"/>
      <x:c r="J920" s="273"/>
      <x:c r="L920" s="273"/>
      <x:c r="M920" s="273"/>
      <x:c r="N920" s="273"/>
      <x:c r="O920" s="273"/>
      <x:c r="P920" s="273"/>
      <x:c r="Q920" s="273"/>
      <x:c r="R920" s="273"/>
      <x:c r="S920" s="273"/>
      <x:c r="T920" s="273"/>
      <x:c r="U920" s="273"/>
      <x:c r="V920" s="273"/>
      <x:c r="W920" s="273"/>
      <x:c r="X920" s="273"/>
      <x:c r="Y920" s="273"/>
      <x:c r="Z920" s="273"/>
      <x:c r="AA920" s="273"/>
      <x:c r="AB920" s="273"/>
      <x:c r="AC920" s="273"/>
      <x:c r="AD920" s="273"/>
      <x:c r="AE920" s="273"/>
      <x:c r="AF920" s="273"/>
      <x:c r="AG920" s="273"/>
      <x:c r="AH920" s="273"/>
      <x:c r="AI920" s="273"/>
      <x:c r="AJ920" s="273"/>
      <x:c r="AK920" s="273"/>
    </x:row>
    <x:row r="921" spans="1:39" x14ac:dyDescent="0.3">
      <x:c r="E921" s="272"/>
      <x:c r="F921" s="273"/>
      <x:c r="G921" s="273"/>
      <x:c r="H921" s="273"/>
      <x:c r="I921" s="273"/>
      <x:c r="J921" s="273"/>
      <x:c r="L921" s="273"/>
      <x:c r="M921" s="273"/>
      <x:c r="N921" s="273"/>
      <x:c r="O921" s="273"/>
      <x:c r="P921" s="273"/>
      <x:c r="Q921" s="273"/>
      <x:c r="R921" s="273"/>
      <x:c r="S921" s="273"/>
      <x:c r="T921" s="273"/>
      <x:c r="U921" s="273"/>
      <x:c r="V921" s="273"/>
      <x:c r="W921" s="273"/>
      <x:c r="X921" s="273"/>
      <x:c r="Y921" s="273"/>
      <x:c r="Z921" s="273"/>
      <x:c r="AA921" s="273"/>
      <x:c r="AB921" s="273"/>
      <x:c r="AC921" s="273"/>
      <x:c r="AD921" s="273"/>
      <x:c r="AE921" s="273"/>
      <x:c r="AF921" s="273"/>
      <x:c r="AG921" s="273"/>
      <x:c r="AH921" s="273"/>
      <x:c r="AI921" s="273"/>
      <x:c r="AJ921" s="273"/>
      <x:c r="AK921" s="273"/>
    </x:row>
    <x:row r="922" spans="1:39" x14ac:dyDescent="0.3">
      <x:c r="E922" s="272"/>
      <x:c r="F922" s="273"/>
      <x:c r="G922" s="273"/>
      <x:c r="H922" s="273"/>
      <x:c r="I922" s="273"/>
      <x:c r="J922" s="273"/>
      <x:c r="L922" s="273"/>
      <x:c r="M922" s="273"/>
      <x:c r="N922" s="273"/>
      <x:c r="O922" s="273"/>
      <x:c r="P922" s="273"/>
      <x:c r="Q922" s="273"/>
      <x:c r="R922" s="273"/>
      <x:c r="S922" s="273"/>
      <x:c r="T922" s="273"/>
      <x:c r="U922" s="273"/>
      <x:c r="V922" s="273"/>
      <x:c r="W922" s="273"/>
      <x:c r="X922" s="273"/>
      <x:c r="Y922" s="273"/>
      <x:c r="Z922" s="273"/>
      <x:c r="AA922" s="273"/>
      <x:c r="AB922" s="273"/>
      <x:c r="AC922" s="273"/>
      <x:c r="AD922" s="273"/>
      <x:c r="AE922" s="273"/>
      <x:c r="AF922" s="273"/>
      <x:c r="AG922" s="273"/>
      <x:c r="AH922" s="273"/>
      <x:c r="AI922" s="273"/>
      <x:c r="AJ922" s="273"/>
      <x:c r="AK922" s="273"/>
    </x:row>
    <x:row r="923" spans="1:39" x14ac:dyDescent="0.3">
      <x:c r="E923" s="272"/>
      <x:c r="F923" s="273"/>
      <x:c r="G923" s="273"/>
      <x:c r="H923" s="273"/>
      <x:c r="I923" s="273"/>
      <x:c r="J923" s="273"/>
      <x:c r="L923" s="273"/>
      <x:c r="M923" s="273"/>
      <x:c r="N923" s="273"/>
      <x:c r="O923" s="273"/>
      <x:c r="P923" s="273"/>
      <x:c r="Q923" s="273"/>
      <x:c r="R923" s="273"/>
      <x:c r="S923" s="273"/>
      <x:c r="T923" s="273"/>
      <x:c r="U923" s="273"/>
      <x:c r="V923" s="273"/>
      <x:c r="W923" s="273"/>
      <x:c r="X923" s="273"/>
      <x:c r="Y923" s="273"/>
      <x:c r="Z923" s="273"/>
      <x:c r="AA923" s="273"/>
      <x:c r="AB923" s="273"/>
      <x:c r="AC923" s="273"/>
      <x:c r="AD923" s="273"/>
      <x:c r="AE923" s="273"/>
      <x:c r="AF923" s="273"/>
      <x:c r="AG923" s="273"/>
      <x:c r="AH923" s="273"/>
      <x:c r="AI923" s="273"/>
      <x:c r="AJ923" s="273"/>
      <x:c r="AK923" s="273"/>
    </x:row>
    <x:row r="924" spans="1:39" x14ac:dyDescent="0.3">
      <x:c r="E924" s="272"/>
      <x:c r="F924" s="273"/>
      <x:c r="G924" s="273"/>
      <x:c r="H924" s="273"/>
      <x:c r="I924" s="273"/>
      <x:c r="J924" s="273"/>
      <x:c r="L924" s="273"/>
      <x:c r="M924" s="273"/>
      <x:c r="N924" s="273"/>
      <x:c r="O924" s="273"/>
      <x:c r="P924" s="273"/>
      <x:c r="Q924" s="273"/>
      <x:c r="R924" s="273"/>
      <x:c r="S924" s="273"/>
      <x:c r="T924" s="273"/>
      <x:c r="U924" s="273"/>
      <x:c r="V924" s="273"/>
      <x:c r="W924" s="273"/>
      <x:c r="X924" s="273"/>
      <x:c r="Y924" s="273"/>
      <x:c r="Z924" s="273"/>
      <x:c r="AA924" s="273"/>
      <x:c r="AB924" s="273"/>
      <x:c r="AC924" s="273"/>
      <x:c r="AD924" s="273"/>
      <x:c r="AE924" s="273"/>
      <x:c r="AF924" s="273"/>
      <x:c r="AG924" s="273"/>
      <x:c r="AH924" s="273"/>
      <x:c r="AI924" s="273"/>
      <x:c r="AJ924" s="273"/>
      <x:c r="AK924" s="273"/>
    </x:row>
    <x:row r="925" spans="1:39" x14ac:dyDescent="0.3">
      <x:c r="E925" s="272"/>
      <x:c r="F925" s="273"/>
      <x:c r="G925" s="273"/>
      <x:c r="H925" s="273"/>
      <x:c r="I925" s="273"/>
      <x:c r="J925" s="273"/>
      <x:c r="L925" s="273"/>
      <x:c r="M925" s="273"/>
      <x:c r="N925" s="273"/>
      <x:c r="O925" s="273"/>
      <x:c r="P925" s="273"/>
      <x:c r="Q925" s="273"/>
      <x:c r="R925" s="273"/>
      <x:c r="S925" s="273"/>
      <x:c r="T925" s="273"/>
      <x:c r="U925" s="273"/>
      <x:c r="V925" s="273"/>
      <x:c r="W925" s="273"/>
      <x:c r="X925" s="273"/>
      <x:c r="Y925" s="273"/>
      <x:c r="Z925" s="273"/>
      <x:c r="AA925" s="273"/>
      <x:c r="AB925" s="273"/>
      <x:c r="AC925" s="273"/>
      <x:c r="AD925" s="273"/>
      <x:c r="AE925" s="273"/>
      <x:c r="AF925" s="273"/>
      <x:c r="AG925" s="273"/>
      <x:c r="AH925" s="273"/>
      <x:c r="AI925" s="273"/>
      <x:c r="AJ925" s="273"/>
      <x:c r="AK925" s="273"/>
    </x:row>
    <x:row r="926" spans="1:39" x14ac:dyDescent="0.3">
      <x:c r="E926" s="272"/>
      <x:c r="F926" s="273"/>
      <x:c r="G926" s="273"/>
      <x:c r="H926" s="273"/>
      <x:c r="I926" s="273"/>
      <x:c r="J926" s="273"/>
      <x:c r="L926" s="273"/>
      <x:c r="M926" s="273"/>
      <x:c r="N926" s="273"/>
      <x:c r="O926" s="273"/>
      <x:c r="P926" s="273"/>
      <x:c r="Q926" s="273"/>
      <x:c r="R926" s="273"/>
      <x:c r="S926" s="273"/>
      <x:c r="T926" s="273"/>
      <x:c r="U926" s="273"/>
      <x:c r="V926" s="273"/>
      <x:c r="W926" s="273"/>
      <x:c r="X926" s="273"/>
      <x:c r="Y926" s="273"/>
      <x:c r="Z926" s="273"/>
      <x:c r="AA926" s="273"/>
      <x:c r="AB926" s="273"/>
      <x:c r="AC926" s="273"/>
      <x:c r="AD926" s="273"/>
      <x:c r="AE926" s="273"/>
      <x:c r="AF926" s="273"/>
      <x:c r="AG926" s="273"/>
      <x:c r="AH926" s="273"/>
      <x:c r="AI926" s="273"/>
      <x:c r="AJ926" s="273"/>
      <x:c r="AK926" s="273"/>
    </x:row>
    <x:row r="927" spans="1:39" x14ac:dyDescent="0.3">
      <x:c r="E927" s="272"/>
      <x:c r="F927" s="273"/>
      <x:c r="G927" s="273"/>
      <x:c r="H927" s="273"/>
      <x:c r="I927" s="273"/>
      <x:c r="J927" s="273"/>
      <x:c r="L927" s="273"/>
      <x:c r="M927" s="273"/>
      <x:c r="N927" s="273"/>
      <x:c r="O927" s="273"/>
      <x:c r="P927" s="273"/>
      <x:c r="Q927" s="273"/>
      <x:c r="R927" s="273"/>
      <x:c r="S927" s="273"/>
      <x:c r="T927" s="273"/>
      <x:c r="U927" s="273"/>
      <x:c r="V927" s="273"/>
      <x:c r="W927" s="273"/>
      <x:c r="X927" s="273"/>
      <x:c r="Y927" s="273"/>
      <x:c r="Z927" s="273"/>
      <x:c r="AA927" s="273"/>
      <x:c r="AB927" s="273"/>
      <x:c r="AC927" s="273"/>
      <x:c r="AD927" s="273"/>
      <x:c r="AE927" s="273"/>
      <x:c r="AF927" s="273"/>
      <x:c r="AG927" s="273"/>
      <x:c r="AH927" s="273"/>
      <x:c r="AI927" s="273"/>
      <x:c r="AJ927" s="273"/>
      <x:c r="AK927" s="273"/>
    </x:row>
    <x:row r="928" spans="1:39" x14ac:dyDescent="0.3">
      <x:c r="E928" s="272"/>
      <x:c r="F928" s="273"/>
      <x:c r="G928" s="273"/>
      <x:c r="H928" s="273"/>
      <x:c r="I928" s="273"/>
      <x:c r="J928" s="273"/>
      <x:c r="L928" s="273"/>
      <x:c r="M928" s="273"/>
      <x:c r="N928" s="273"/>
      <x:c r="O928" s="273"/>
      <x:c r="P928" s="273"/>
      <x:c r="Q928" s="273"/>
      <x:c r="R928" s="273"/>
      <x:c r="S928" s="273"/>
      <x:c r="T928" s="273"/>
      <x:c r="U928" s="273"/>
      <x:c r="V928" s="273"/>
      <x:c r="W928" s="273"/>
      <x:c r="X928" s="273"/>
      <x:c r="Y928" s="273"/>
      <x:c r="Z928" s="273"/>
      <x:c r="AA928" s="273"/>
      <x:c r="AB928" s="273"/>
      <x:c r="AC928" s="273"/>
      <x:c r="AD928" s="273"/>
      <x:c r="AE928" s="273"/>
      <x:c r="AF928" s="273"/>
      <x:c r="AG928" s="273"/>
      <x:c r="AH928" s="273"/>
      <x:c r="AI928" s="273"/>
      <x:c r="AJ928" s="273"/>
      <x:c r="AK928" s="273"/>
    </x:row>
    <x:row r="929" spans="1:39" x14ac:dyDescent="0.3">
      <x:c r="E929" s="272"/>
      <x:c r="F929" s="273"/>
      <x:c r="G929" s="273"/>
      <x:c r="H929" s="273"/>
      <x:c r="I929" s="273"/>
      <x:c r="J929" s="273"/>
      <x:c r="L929" s="273"/>
      <x:c r="M929" s="273"/>
      <x:c r="N929" s="273"/>
      <x:c r="O929" s="273"/>
      <x:c r="P929" s="273"/>
      <x:c r="Q929" s="273"/>
      <x:c r="R929" s="273"/>
      <x:c r="S929" s="273"/>
      <x:c r="T929" s="273"/>
      <x:c r="U929" s="273"/>
      <x:c r="V929" s="273"/>
      <x:c r="W929" s="273"/>
      <x:c r="X929" s="273"/>
      <x:c r="Y929" s="273"/>
      <x:c r="Z929" s="273"/>
      <x:c r="AA929" s="273"/>
      <x:c r="AB929" s="273"/>
      <x:c r="AC929" s="273"/>
      <x:c r="AD929" s="273"/>
      <x:c r="AE929" s="273"/>
      <x:c r="AF929" s="273"/>
      <x:c r="AG929" s="273"/>
      <x:c r="AH929" s="273"/>
      <x:c r="AI929" s="273"/>
      <x:c r="AJ929" s="273"/>
      <x:c r="AK929" s="273"/>
    </x:row>
    <x:row r="930" spans="1:39" x14ac:dyDescent="0.3">
      <x:c r="E930" s="272"/>
      <x:c r="F930" s="273"/>
      <x:c r="G930" s="273"/>
      <x:c r="H930" s="273"/>
      <x:c r="I930" s="273"/>
      <x:c r="J930" s="273"/>
      <x:c r="L930" s="273"/>
      <x:c r="M930" s="273"/>
      <x:c r="N930" s="273"/>
      <x:c r="O930" s="273"/>
      <x:c r="P930" s="273"/>
      <x:c r="Q930" s="273"/>
      <x:c r="R930" s="273"/>
      <x:c r="S930" s="273"/>
      <x:c r="T930" s="273"/>
      <x:c r="U930" s="273"/>
      <x:c r="V930" s="273"/>
      <x:c r="W930" s="273"/>
      <x:c r="X930" s="273"/>
      <x:c r="Y930" s="273"/>
      <x:c r="Z930" s="273"/>
      <x:c r="AA930" s="273"/>
      <x:c r="AB930" s="273"/>
      <x:c r="AC930" s="273"/>
      <x:c r="AD930" s="273"/>
      <x:c r="AE930" s="273"/>
      <x:c r="AF930" s="273"/>
      <x:c r="AG930" s="273"/>
      <x:c r="AH930" s="273"/>
      <x:c r="AI930" s="273"/>
      <x:c r="AJ930" s="273"/>
      <x:c r="AK930" s="273"/>
    </x:row>
    <x:row r="931" spans="1:39" x14ac:dyDescent="0.3">
      <x:c r="E931" s="272"/>
      <x:c r="F931" s="273"/>
      <x:c r="G931" s="273"/>
      <x:c r="H931" s="273"/>
      <x:c r="I931" s="273"/>
      <x:c r="J931" s="273"/>
      <x:c r="L931" s="273"/>
      <x:c r="M931" s="273"/>
      <x:c r="N931" s="273"/>
      <x:c r="O931" s="273"/>
      <x:c r="P931" s="273"/>
      <x:c r="Q931" s="273"/>
      <x:c r="R931" s="273"/>
      <x:c r="S931" s="273"/>
      <x:c r="T931" s="273"/>
      <x:c r="U931" s="273"/>
      <x:c r="V931" s="273"/>
      <x:c r="W931" s="273"/>
      <x:c r="X931" s="273"/>
      <x:c r="Y931" s="273"/>
      <x:c r="Z931" s="273"/>
      <x:c r="AA931" s="273"/>
      <x:c r="AB931" s="273"/>
      <x:c r="AC931" s="273"/>
      <x:c r="AD931" s="273"/>
      <x:c r="AE931" s="273"/>
      <x:c r="AF931" s="273"/>
      <x:c r="AG931" s="273"/>
      <x:c r="AH931" s="273"/>
      <x:c r="AI931" s="273"/>
      <x:c r="AJ931" s="273"/>
      <x:c r="AK931" s="273"/>
    </x:row>
    <x:row r="932" spans="1:39" x14ac:dyDescent="0.3">
      <x:c r="E932" s="272"/>
      <x:c r="F932" s="273"/>
      <x:c r="G932" s="273"/>
      <x:c r="H932" s="273"/>
      <x:c r="I932" s="273"/>
      <x:c r="J932" s="273"/>
      <x:c r="L932" s="273"/>
      <x:c r="M932" s="273"/>
      <x:c r="N932" s="273"/>
      <x:c r="O932" s="273"/>
      <x:c r="P932" s="273"/>
      <x:c r="Q932" s="273"/>
      <x:c r="R932" s="273"/>
      <x:c r="S932" s="273"/>
      <x:c r="T932" s="273"/>
      <x:c r="U932" s="273"/>
      <x:c r="V932" s="273"/>
      <x:c r="W932" s="273"/>
      <x:c r="X932" s="273"/>
      <x:c r="Y932" s="273"/>
      <x:c r="Z932" s="273"/>
      <x:c r="AA932" s="273"/>
      <x:c r="AB932" s="273"/>
      <x:c r="AC932" s="273"/>
      <x:c r="AD932" s="273"/>
      <x:c r="AE932" s="273"/>
      <x:c r="AF932" s="273"/>
      <x:c r="AG932" s="273"/>
      <x:c r="AH932" s="273"/>
      <x:c r="AI932" s="273"/>
      <x:c r="AJ932" s="273"/>
      <x:c r="AK932" s="273"/>
    </x:row>
    <x:row r="933" spans="1:39" x14ac:dyDescent="0.3">
      <x:c r="E933" s="272"/>
      <x:c r="F933" s="273"/>
      <x:c r="G933" s="273"/>
      <x:c r="H933" s="273"/>
      <x:c r="I933" s="273"/>
      <x:c r="J933" s="273"/>
      <x:c r="L933" s="273"/>
      <x:c r="M933" s="273"/>
      <x:c r="N933" s="273"/>
      <x:c r="O933" s="273"/>
      <x:c r="P933" s="273"/>
      <x:c r="Q933" s="273"/>
      <x:c r="R933" s="273"/>
      <x:c r="S933" s="273"/>
      <x:c r="T933" s="273"/>
      <x:c r="U933" s="273"/>
      <x:c r="V933" s="273"/>
      <x:c r="W933" s="273"/>
      <x:c r="X933" s="273"/>
      <x:c r="Y933" s="273"/>
      <x:c r="Z933" s="273"/>
      <x:c r="AA933" s="273"/>
      <x:c r="AB933" s="273"/>
      <x:c r="AC933" s="273"/>
      <x:c r="AD933" s="273"/>
      <x:c r="AE933" s="273"/>
      <x:c r="AF933" s="273"/>
      <x:c r="AG933" s="273"/>
      <x:c r="AH933" s="273"/>
      <x:c r="AI933" s="273"/>
      <x:c r="AJ933" s="273"/>
      <x:c r="AK933" s="273"/>
    </x:row>
    <x:row r="934" spans="1:39" x14ac:dyDescent="0.3">
      <x:c r="E934" s="272"/>
      <x:c r="F934" s="273"/>
      <x:c r="G934" s="273"/>
      <x:c r="H934" s="273"/>
      <x:c r="I934" s="273"/>
      <x:c r="J934" s="273"/>
      <x:c r="L934" s="273"/>
      <x:c r="M934" s="273"/>
      <x:c r="N934" s="273"/>
      <x:c r="O934" s="273"/>
      <x:c r="P934" s="273"/>
      <x:c r="Q934" s="273"/>
      <x:c r="R934" s="273"/>
      <x:c r="S934" s="273"/>
      <x:c r="T934" s="273"/>
      <x:c r="U934" s="273"/>
      <x:c r="V934" s="273"/>
      <x:c r="W934" s="273"/>
      <x:c r="X934" s="273"/>
      <x:c r="Y934" s="273"/>
      <x:c r="Z934" s="273"/>
      <x:c r="AA934" s="273"/>
      <x:c r="AB934" s="273"/>
      <x:c r="AC934" s="273"/>
      <x:c r="AD934" s="273"/>
      <x:c r="AE934" s="273"/>
      <x:c r="AF934" s="273"/>
      <x:c r="AG934" s="273"/>
      <x:c r="AH934" s="273"/>
      <x:c r="AI934" s="273"/>
      <x:c r="AJ934" s="273"/>
      <x:c r="AK934" s="273"/>
    </x:row>
    <x:row r="935" spans="1:39" x14ac:dyDescent="0.3">
      <x:c r="E935" s="272"/>
      <x:c r="F935" s="273"/>
      <x:c r="G935" s="273"/>
      <x:c r="H935" s="273"/>
      <x:c r="I935" s="273"/>
      <x:c r="J935" s="273"/>
      <x:c r="L935" s="273"/>
      <x:c r="M935" s="273"/>
      <x:c r="N935" s="273"/>
      <x:c r="O935" s="273"/>
      <x:c r="P935" s="273"/>
      <x:c r="Q935" s="273"/>
      <x:c r="R935" s="273"/>
      <x:c r="S935" s="273"/>
      <x:c r="T935" s="273"/>
      <x:c r="U935" s="273"/>
      <x:c r="V935" s="273"/>
      <x:c r="W935" s="273"/>
      <x:c r="X935" s="273"/>
      <x:c r="Y935" s="273"/>
      <x:c r="Z935" s="273"/>
      <x:c r="AA935" s="273"/>
      <x:c r="AB935" s="273"/>
      <x:c r="AC935" s="273"/>
      <x:c r="AD935" s="273"/>
      <x:c r="AE935" s="273"/>
      <x:c r="AF935" s="273"/>
      <x:c r="AG935" s="273"/>
      <x:c r="AH935" s="273"/>
      <x:c r="AI935" s="273"/>
      <x:c r="AJ935" s="273"/>
      <x:c r="AK935" s="273"/>
    </x:row>
    <x:row r="936" spans="1:39" x14ac:dyDescent="0.3">
      <x:c r="E936" s="272"/>
      <x:c r="F936" s="273"/>
      <x:c r="G936" s="273"/>
      <x:c r="H936" s="273"/>
      <x:c r="I936" s="273"/>
      <x:c r="J936" s="273"/>
      <x:c r="L936" s="273"/>
      <x:c r="M936" s="273"/>
      <x:c r="N936" s="273"/>
      <x:c r="O936" s="273"/>
      <x:c r="P936" s="273"/>
      <x:c r="Q936" s="273"/>
      <x:c r="R936" s="273"/>
      <x:c r="S936" s="273"/>
      <x:c r="T936" s="273"/>
      <x:c r="U936" s="273"/>
      <x:c r="V936" s="273"/>
      <x:c r="W936" s="273"/>
      <x:c r="X936" s="273"/>
      <x:c r="Y936" s="273"/>
      <x:c r="Z936" s="273"/>
      <x:c r="AA936" s="273"/>
      <x:c r="AB936" s="273"/>
      <x:c r="AC936" s="273"/>
      <x:c r="AD936" s="273"/>
      <x:c r="AE936" s="273"/>
      <x:c r="AF936" s="273"/>
      <x:c r="AG936" s="273"/>
      <x:c r="AH936" s="273"/>
      <x:c r="AI936" s="273"/>
      <x:c r="AJ936" s="273"/>
      <x:c r="AK936" s="273"/>
    </x:row>
    <x:row r="937" spans="1:39" x14ac:dyDescent="0.3">
      <x:c r="E937" s="272"/>
      <x:c r="F937" s="273"/>
      <x:c r="G937" s="273"/>
      <x:c r="H937" s="273"/>
      <x:c r="I937" s="273"/>
      <x:c r="J937" s="273"/>
      <x:c r="L937" s="273"/>
      <x:c r="M937" s="273"/>
      <x:c r="N937" s="273"/>
      <x:c r="O937" s="273"/>
      <x:c r="P937" s="273"/>
      <x:c r="Q937" s="273"/>
      <x:c r="R937" s="273"/>
      <x:c r="S937" s="273"/>
      <x:c r="T937" s="273"/>
      <x:c r="U937" s="273"/>
      <x:c r="V937" s="273"/>
      <x:c r="W937" s="273"/>
      <x:c r="X937" s="273"/>
      <x:c r="Y937" s="273"/>
      <x:c r="Z937" s="273"/>
      <x:c r="AA937" s="273"/>
      <x:c r="AB937" s="273"/>
      <x:c r="AC937" s="273"/>
      <x:c r="AD937" s="273"/>
      <x:c r="AE937" s="273"/>
      <x:c r="AF937" s="273"/>
      <x:c r="AG937" s="273"/>
      <x:c r="AH937" s="273"/>
      <x:c r="AI937" s="273"/>
      <x:c r="AJ937" s="273"/>
      <x:c r="AK937" s="273"/>
    </x:row>
    <x:row r="938" spans="1:39" x14ac:dyDescent="0.3">
      <x:c r="E938" s="272"/>
      <x:c r="F938" s="273"/>
      <x:c r="G938" s="273"/>
      <x:c r="H938" s="273"/>
      <x:c r="I938" s="273"/>
      <x:c r="J938" s="273"/>
      <x:c r="L938" s="273"/>
      <x:c r="M938" s="273"/>
      <x:c r="N938" s="273"/>
      <x:c r="O938" s="273"/>
      <x:c r="P938" s="273"/>
      <x:c r="Q938" s="273"/>
      <x:c r="R938" s="273"/>
      <x:c r="S938" s="273"/>
      <x:c r="T938" s="273"/>
      <x:c r="U938" s="273"/>
      <x:c r="V938" s="273"/>
      <x:c r="W938" s="273"/>
      <x:c r="X938" s="273"/>
      <x:c r="Y938" s="273"/>
      <x:c r="Z938" s="273"/>
      <x:c r="AA938" s="273"/>
      <x:c r="AB938" s="273"/>
      <x:c r="AC938" s="273"/>
      <x:c r="AD938" s="273"/>
      <x:c r="AE938" s="273"/>
      <x:c r="AF938" s="273"/>
      <x:c r="AG938" s="273"/>
      <x:c r="AH938" s="273"/>
      <x:c r="AI938" s="273"/>
      <x:c r="AJ938" s="273"/>
      <x:c r="AK938" s="273"/>
    </x:row>
    <x:row r="939" spans="1:39" x14ac:dyDescent="0.3">
      <x:c r="E939" s="272"/>
      <x:c r="F939" s="273"/>
      <x:c r="G939" s="273"/>
      <x:c r="H939" s="273"/>
      <x:c r="I939" s="273"/>
      <x:c r="J939" s="273"/>
      <x:c r="L939" s="273"/>
      <x:c r="M939" s="273"/>
      <x:c r="N939" s="273"/>
      <x:c r="O939" s="273"/>
      <x:c r="P939" s="273"/>
      <x:c r="Q939" s="273"/>
      <x:c r="R939" s="273"/>
      <x:c r="S939" s="273"/>
      <x:c r="T939" s="273"/>
      <x:c r="U939" s="273"/>
      <x:c r="V939" s="273"/>
      <x:c r="W939" s="273"/>
      <x:c r="X939" s="273"/>
      <x:c r="Y939" s="273"/>
      <x:c r="Z939" s="273"/>
      <x:c r="AA939" s="273"/>
      <x:c r="AB939" s="273"/>
      <x:c r="AC939" s="273"/>
      <x:c r="AD939" s="273"/>
      <x:c r="AE939" s="273"/>
      <x:c r="AF939" s="273"/>
      <x:c r="AG939" s="273"/>
      <x:c r="AH939" s="273"/>
      <x:c r="AI939" s="273"/>
      <x:c r="AJ939" s="273"/>
      <x:c r="AK939" s="273"/>
    </x:row>
    <x:row r="940" spans="1:39" x14ac:dyDescent="0.3">
      <x:c r="E940" s="272"/>
      <x:c r="F940" s="273"/>
      <x:c r="G940" s="273"/>
      <x:c r="H940" s="273"/>
      <x:c r="I940" s="273"/>
      <x:c r="J940" s="273"/>
      <x:c r="L940" s="273"/>
      <x:c r="M940" s="273"/>
      <x:c r="N940" s="273"/>
      <x:c r="O940" s="273"/>
      <x:c r="P940" s="273"/>
      <x:c r="Q940" s="273"/>
      <x:c r="R940" s="273"/>
      <x:c r="S940" s="273"/>
      <x:c r="T940" s="273"/>
      <x:c r="U940" s="273"/>
      <x:c r="V940" s="273"/>
      <x:c r="W940" s="273"/>
      <x:c r="X940" s="273"/>
      <x:c r="Y940" s="273"/>
      <x:c r="Z940" s="273"/>
      <x:c r="AA940" s="273"/>
      <x:c r="AB940" s="273"/>
      <x:c r="AC940" s="273"/>
      <x:c r="AD940" s="273"/>
      <x:c r="AE940" s="273"/>
      <x:c r="AF940" s="273"/>
      <x:c r="AG940" s="273"/>
      <x:c r="AH940" s="273"/>
      <x:c r="AI940" s="273"/>
      <x:c r="AJ940" s="273"/>
      <x:c r="AK940" s="273"/>
    </x:row>
    <x:row r="941" spans="1:39" x14ac:dyDescent="0.3">
      <x:c r="E941" s="272"/>
      <x:c r="F941" s="273"/>
      <x:c r="G941" s="273"/>
      <x:c r="H941" s="273"/>
      <x:c r="I941" s="273"/>
      <x:c r="J941" s="273"/>
      <x:c r="L941" s="273"/>
      <x:c r="M941" s="273"/>
      <x:c r="N941" s="273"/>
      <x:c r="O941" s="273"/>
      <x:c r="P941" s="273"/>
      <x:c r="Q941" s="273"/>
      <x:c r="R941" s="273"/>
      <x:c r="S941" s="273"/>
      <x:c r="T941" s="273"/>
      <x:c r="U941" s="273"/>
      <x:c r="V941" s="273"/>
      <x:c r="W941" s="273"/>
      <x:c r="X941" s="273"/>
      <x:c r="Y941" s="273"/>
      <x:c r="Z941" s="273"/>
      <x:c r="AA941" s="273"/>
      <x:c r="AB941" s="273"/>
      <x:c r="AC941" s="273"/>
      <x:c r="AD941" s="273"/>
      <x:c r="AE941" s="273"/>
      <x:c r="AF941" s="273"/>
      <x:c r="AG941" s="273"/>
      <x:c r="AH941" s="273"/>
      <x:c r="AI941" s="273"/>
      <x:c r="AJ941" s="273"/>
      <x:c r="AK941" s="273"/>
    </x:row>
    <x:row r="942" spans="1:39" x14ac:dyDescent="0.3">
      <x:c r="E942" s="272"/>
      <x:c r="F942" s="273"/>
      <x:c r="G942" s="273"/>
      <x:c r="H942" s="273"/>
      <x:c r="I942" s="273"/>
      <x:c r="J942" s="273"/>
      <x:c r="L942" s="273"/>
      <x:c r="M942" s="273"/>
      <x:c r="N942" s="273"/>
      <x:c r="O942" s="273"/>
      <x:c r="P942" s="273"/>
      <x:c r="Q942" s="273"/>
      <x:c r="R942" s="273"/>
      <x:c r="S942" s="273"/>
      <x:c r="T942" s="273"/>
      <x:c r="U942" s="273"/>
      <x:c r="V942" s="273"/>
      <x:c r="W942" s="273"/>
      <x:c r="X942" s="273"/>
      <x:c r="Y942" s="273"/>
      <x:c r="Z942" s="273"/>
      <x:c r="AA942" s="273"/>
      <x:c r="AB942" s="273"/>
      <x:c r="AC942" s="273"/>
      <x:c r="AD942" s="273"/>
      <x:c r="AE942" s="273"/>
      <x:c r="AF942" s="273"/>
      <x:c r="AG942" s="273"/>
      <x:c r="AH942" s="273"/>
      <x:c r="AI942" s="273"/>
      <x:c r="AJ942" s="273"/>
      <x:c r="AK942" s="273"/>
    </x:row>
    <x:row r="943" spans="1:39" x14ac:dyDescent="0.3">
      <x:c r="E943" s="272"/>
      <x:c r="F943" s="273"/>
      <x:c r="G943" s="273"/>
      <x:c r="H943" s="273"/>
      <x:c r="I943" s="273"/>
      <x:c r="J943" s="273"/>
      <x:c r="L943" s="273"/>
      <x:c r="M943" s="273"/>
      <x:c r="N943" s="273"/>
      <x:c r="O943" s="273"/>
      <x:c r="P943" s="273"/>
      <x:c r="Q943" s="273"/>
      <x:c r="R943" s="273"/>
      <x:c r="S943" s="273"/>
      <x:c r="T943" s="273"/>
      <x:c r="U943" s="273"/>
      <x:c r="V943" s="273"/>
      <x:c r="W943" s="273"/>
      <x:c r="X943" s="273"/>
      <x:c r="Y943" s="273"/>
      <x:c r="Z943" s="273"/>
      <x:c r="AA943" s="273"/>
      <x:c r="AB943" s="273"/>
      <x:c r="AC943" s="273"/>
      <x:c r="AD943" s="273"/>
      <x:c r="AE943" s="273"/>
      <x:c r="AF943" s="273"/>
      <x:c r="AG943" s="273"/>
      <x:c r="AH943" s="273"/>
      <x:c r="AI943" s="273"/>
      <x:c r="AJ943" s="273"/>
      <x:c r="AK943" s="273"/>
    </x:row>
    <x:row r="944" spans="1:39" x14ac:dyDescent="0.3">
      <x:c r="E944" s="272"/>
      <x:c r="F944" s="273"/>
      <x:c r="G944" s="273"/>
      <x:c r="H944" s="273"/>
      <x:c r="I944" s="273"/>
      <x:c r="J944" s="273"/>
      <x:c r="L944" s="273"/>
      <x:c r="M944" s="273"/>
      <x:c r="N944" s="273"/>
      <x:c r="O944" s="273"/>
      <x:c r="P944" s="273"/>
      <x:c r="Q944" s="273"/>
      <x:c r="R944" s="273"/>
      <x:c r="S944" s="273"/>
      <x:c r="T944" s="273"/>
      <x:c r="U944" s="273"/>
      <x:c r="V944" s="273"/>
      <x:c r="W944" s="273"/>
      <x:c r="X944" s="273"/>
      <x:c r="Y944" s="273"/>
      <x:c r="Z944" s="273"/>
      <x:c r="AA944" s="273"/>
      <x:c r="AB944" s="273"/>
      <x:c r="AC944" s="273"/>
      <x:c r="AD944" s="273"/>
      <x:c r="AE944" s="273"/>
      <x:c r="AF944" s="273"/>
      <x:c r="AG944" s="273"/>
      <x:c r="AH944" s="273"/>
      <x:c r="AI944" s="273"/>
      <x:c r="AJ944" s="273"/>
      <x:c r="AK944" s="273"/>
    </x:row>
    <x:row r="945" spans="1:39" x14ac:dyDescent="0.3">
      <x:c r="E945" s="272"/>
      <x:c r="F945" s="273"/>
      <x:c r="G945" s="273"/>
      <x:c r="H945" s="273"/>
      <x:c r="I945" s="273"/>
      <x:c r="J945" s="273"/>
      <x:c r="L945" s="273"/>
      <x:c r="M945" s="273"/>
      <x:c r="N945" s="273"/>
      <x:c r="O945" s="273"/>
      <x:c r="P945" s="273"/>
      <x:c r="Q945" s="273"/>
      <x:c r="R945" s="273"/>
      <x:c r="S945" s="273"/>
      <x:c r="T945" s="273"/>
      <x:c r="U945" s="273"/>
      <x:c r="V945" s="273"/>
      <x:c r="W945" s="273"/>
      <x:c r="X945" s="273"/>
      <x:c r="Y945" s="273"/>
      <x:c r="Z945" s="273"/>
      <x:c r="AA945" s="273"/>
      <x:c r="AB945" s="273"/>
      <x:c r="AC945" s="273"/>
      <x:c r="AD945" s="273"/>
      <x:c r="AE945" s="273"/>
      <x:c r="AF945" s="273"/>
      <x:c r="AG945" s="273"/>
      <x:c r="AH945" s="273"/>
      <x:c r="AI945" s="273"/>
      <x:c r="AJ945" s="273"/>
      <x:c r="AK945" s="273"/>
    </x:row>
    <x:row r="946" spans="1:39" x14ac:dyDescent="0.3">
      <x:c r="E946" s="272"/>
      <x:c r="F946" s="273"/>
      <x:c r="G946" s="273"/>
      <x:c r="H946" s="273"/>
      <x:c r="I946" s="273"/>
      <x:c r="J946" s="273"/>
      <x:c r="L946" s="273"/>
      <x:c r="M946" s="273"/>
      <x:c r="N946" s="273"/>
      <x:c r="O946" s="273"/>
      <x:c r="P946" s="273"/>
      <x:c r="Q946" s="273"/>
      <x:c r="R946" s="273"/>
      <x:c r="S946" s="273"/>
      <x:c r="T946" s="273"/>
      <x:c r="U946" s="273"/>
      <x:c r="V946" s="273"/>
      <x:c r="W946" s="273"/>
      <x:c r="X946" s="273"/>
      <x:c r="Y946" s="273"/>
      <x:c r="Z946" s="273"/>
      <x:c r="AA946" s="273"/>
      <x:c r="AB946" s="273"/>
      <x:c r="AC946" s="273"/>
      <x:c r="AD946" s="273"/>
      <x:c r="AE946" s="273"/>
      <x:c r="AF946" s="273"/>
      <x:c r="AG946" s="273"/>
      <x:c r="AH946" s="273"/>
      <x:c r="AI946" s="273"/>
      <x:c r="AJ946" s="273"/>
      <x:c r="AK946" s="273"/>
    </x:row>
    <x:row r="947" spans="1:39" x14ac:dyDescent="0.3">
      <x:c r="E947" s="272"/>
      <x:c r="F947" s="273"/>
      <x:c r="G947" s="273"/>
      <x:c r="H947" s="273"/>
      <x:c r="I947" s="273"/>
      <x:c r="J947" s="273"/>
      <x:c r="L947" s="273"/>
      <x:c r="M947" s="273"/>
      <x:c r="N947" s="273"/>
      <x:c r="O947" s="273"/>
      <x:c r="P947" s="273"/>
      <x:c r="Q947" s="273"/>
      <x:c r="R947" s="273"/>
      <x:c r="S947" s="273"/>
      <x:c r="T947" s="273"/>
      <x:c r="U947" s="273"/>
      <x:c r="V947" s="273"/>
      <x:c r="W947" s="273"/>
      <x:c r="X947" s="273"/>
      <x:c r="Y947" s="273"/>
      <x:c r="Z947" s="273"/>
      <x:c r="AA947" s="273"/>
      <x:c r="AB947" s="273"/>
      <x:c r="AC947" s="273"/>
      <x:c r="AD947" s="273"/>
      <x:c r="AE947" s="273"/>
      <x:c r="AF947" s="273"/>
      <x:c r="AG947" s="273"/>
      <x:c r="AH947" s="273"/>
      <x:c r="AI947" s="273"/>
      <x:c r="AJ947" s="273"/>
      <x:c r="AK947" s="273"/>
    </x:row>
    <x:row r="948" spans="1:39" x14ac:dyDescent="0.3">
      <x:c r="E948" s="272"/>
      <x:c r="F948" s="273"/>
      <x:c r="G948" s="273"/>
      <x:c r="H948" s="273"/>
      <x:c r="I948" s="273"/>
      <x:c r="J948" s="273"/>
      <x:c r="L948" s="273"/>
      <x:c r="M948" s="273"/>
      <x:c r="N948" s="273"/>
      <x:c r="O948" s="273"/>
      <x:c r="P948" s="273"/>
      <x:c r="Q948" s="273"/>
      <x:c r="R948" s="273"/>
      <x:c r="S948" s="273"/>
      <x:c r="T948" s="273"/>
      <x:c r="U948" s="273"/>
      <x:c r="V948" s="273"/>
      <x:c r="W948" s="273"/>
      <x:c r="X948" s="273"/>
      <x:c r="Y948" s="273"/>
      <x:c r="Z948" s="273"/>
      <x:c r="AA948" s="273"/>
      <x:c r="AB948" s="273"/>
      <x:c r="AC948" s="273"/>
      <x:c r="AD948" s="273"/>
      <x:c r="AE948" s="273"/>
      <x:c r="AF948" s="273"/>
      <x:c r="AG948" s="273"/>
      <x:c r="AH948" s="273"/>
      <x:c r="AI948" s="273"/>
      <x:c r="AJ948" s="273"/>
      <x:c r="AK948" s="273"/>
    </x:row>
    <x:row r="949" spans="1:39" x14ac:dyDescent="0.3">
      <x:c r="E949" s="272"/>
      <x:c r="F949" s="273"/>
      <x:c r="G949" s="273"/>
      <x:c r="H949" s="273"/>
      <x:c r="I949" s="273"/>
      <x:c r="J949" s="273"/>
      <x:c r="L949" s="273"/>
      <x:c r="M949" s="273"/>
      <x:c r="N949" s="273"/>
      <x:c r="O949" s="273"/>
      <x:c r="P949" s="273"/>
      <x:c r="Q949" s="273"/>
      <x:c r="R949" s="273"/>
      <x:c r="S949" s="273"/>
      <x:c r="T949" s="273"/>
      <x:c r="U949" s="273"/>
      <x:c r="V949" s="273"/>
      <x:c r="W949" s="273"/>
      <x:c r="X949" s="273"/>
      <x:c r="Y949" s="273"/>
      <x:c r="Z949" s="273"/>
      <x:c r="AA949" s="273"/>
      <x:c r="AB949" s="273"/>
      <x:c r="AC949" s="273"/>
      <x:c r="AD949" s="273"/>
      <x:c r="AE949" s="273"/>
      <x:c r="AF949" s="273"/>
      <x:c r="AG949" s="273"/>
      <x:c r="AH949" s="273"/>
      <x:c r="AI949" s="273"/>
      <x:c r="AJ949" s="273"/>
      <x:c r="AK949" s="273"/>
    </x:row>
    <x:row r="950" spans="1:39" x14ac:dyDescent="0.3">
      <x:c r="E950" s="272"/>
      <x:c r="F950" s="273"/>
      <x:c r="G950" s="273"/>
      <x:c r="H950" s="273"/>
      <x:c r="I950" s="273"/>
      <x:c r="J950" s="273"/>
      <x:c r="L950" s="273"/>
      <x:c r="M950" s="273"/>
      <x:c r="N950" s="273"/>
      <x:c r="O950" s="273"/>
      <x:c r="P950" s="273"/>
      <x:c r="Q950" s="273"/>
      <x:c r="R950" s="273"/>
      <x:c r="S950" s="273"/>
      <x:c r="T950" s="273"/>
      <x:c r="U950" s="273"/>
      <x:c r="V950" s="273"/>
      <x:c r="W950" s="273"/>
      <x:c r="X950" s="273"/>
      <x:c r="Y950" s="273"/>
      <x:c r="Z950" s="273"/>
      <x:c r="AA950" s="273"/>
      <x:c r="AB950" s="273"/>
      <x:c r="AC950" s="273"/>
      <x:c r="AD950" s="273"/>
      <x:c r="AE950" s="273"/>
      <x:c r="AF950" s="273"/>
      <x:c r="AG950" s="273"/>
      <x:c r="AH950" s="273"/>
      <x:c r="AI950" s="273"/>
      <x:c r="AJ950" s="273"/>
      <x:c r="AK950" s="273"/>
    </x:row>
    <x:row r="951" spans="1:39" x14ac:dyDescent="0.3">
      <x:c r="E951" s="272"/>
      <x:c r="F951" s="273"/>
      <x:c r="G951" s="273"/>
      <x:c r="H951" s="273"/>
      <x:c r="I951" s="273"/>
      <x:c r="J951" s="273"/>
      <x:c r="L951" s="273"/>
      <x:c r="M951" s="273"/>
      <x:c r="N951" s="273"/>
      <x:c r="O951" s="273"/>
      <x:c r="P951" s="273"/>
      <x:c r="Q951" s="273"/>
      <x:c r="R951" s="273"/>
      <x:c r="S951" s="273"/>
      <x:c r="T951" s="273"/>
      <x:c r="U951" s="273"/>
      <x:c r="V951" s="273"/>
      <x:c r="W951" s="273"/>
      <x:c r="X951" s="273"/>
      <x:c r="Y951" s="273"/>
      <x:c r="Z951" s="273"/>
      <x:c r="AA951" s="273"/>
      <x:c r="AB951" s="273"/>
      <x:c r="AC951" s="273"/>
      <x:c r="AD951" s="273"/>
      <x:c r="AE951" s="273"/>
      <x:c r="AF951" s="273"/>
      <x:c r="AG951" s="273"/>
      <x:c r="AH951" s="273"/>
      <x:c r="AI951" s="273"/>
      <x:c r="AJ951" s="273"/>
      <x:c r="AK951" s="273"/>
    </x:row>
    <x:row r="952" spans="1:39" x14ac:dyDescent="0.3">
      <x:c r="E952" s="272"/>
      <x:c r="F952" s="273"/>
      <x:c r="G952" s="273"/>
      <x:c r="H952" s="273"/>
      <x:c r="I952" s="273"/>
      <x:c r="J952" s="273"/>
      <x:c r="L952" s="273"/>
      <x:c r="M952" s="273"/>
      <x:c r="N952" s="273"/>
      <x:c r="O952" s="273"/>
      <x:c r="P952" s="273"/>
      <x:c r="Q952" s="273"/>
      <x:c r="R952" s="273"/>
      <x:c r="S952" s="273"/>
      <x:c r="T952" s="273"/>
      <x:c r="U952" s="273"/>
      <x:c r="V952" s="273"/>
      <x:c r="W952" s="273"/>
      <x:c r="X952" s="273"/>
      <x:c r="Y952" s="273"/>
      <x:c r="Z952" s="273"/>
      <x:c r="AA952" s="273"/>
      <x:c r="AB952" s="273"/>
      <x:c r="AC952" s="273"/>
      <x:c r="AD952" s="273"/>
      <x:c r="AE952" s="273"/>
      <x:c r="AF952" s="273"/>
      <x:c r="AG952" s="273"/>
      <x:c r="AH952" s="273"/>
      <x:c r="AI952" s="273"/>
      <x:c r="AJ952" s="273"/>
      <x:c r="AK952" s="273"/>
    </x:row>
    <x:row r="953" spans="1:39" x14ac:dyDescent="0.3">
      <x:c r="E953" s="272"/>
      <x:c r="F953" s="273"/>
      <x:c r="G953" s="273"/>
      <x:c r="H953" s="273"/>
      <x:c r="I953" s="273"/>
      <x:c r="J953" s="273"/>
      <x:c r="L953" s="273"/>
      <x:c r="M953" s="273"/>
      <x:c r="N953" s="273"/>
      <x:c r="O953" s="273"/>
      <x:c r="P953" s="273"/>
      <x:c r="Q953" s="273"/>
      <x:c r="R953" s="273"/>
      <x:c r="S953" s="273"/>
      <x:c r="T953" s="273"/>
      <x:c r="U953" s="273"/>
      <x:c r="V953" s="273"/>
      <x:c r="W953" s="273"/>
      <x:c r="X953" s="273"/>
      <x:c r="Y953" s="273"/>
      <x:c r="Z953" s="273"/>
      <x:c r="AA953" s="273"/>
      <x:c r="AB953" s="273"/>
      <x:c r="AC953" s="273"/>
      <x:c r="AD953" s="273"/>
      <x:c r="AE953" s="273"/>
      <x:c r="AF953" s="273"/>
      <x:c r="AG953" s="273"/>
      <x:c r="AH953" s="273"/>
      <x:c r="AI953" s="273"/>
      <x:c r="AJ953" s="273"/>
      <x:c r="AK953" s="273"/>
    </x:row>
    <x:row r="954" spans="1:39" x14ac:dyDescent="0.3">
      <x:c r="E954" s="272"/>
      <x:c r="F954" s="273"/>
      <x:c r="G954" s="273"/>
      <x:c r="H954" s="273"/>
      <x:c r="I954" s="273"/>
      <x:c r="J954" s="273"/>
      <x:c r="L954" s="273"/>
      <x:c r="M954" s="273"/>
      <x:c r="N954" s="273"/>
      <x:c r="O954" s="273"/>
      <x:c r="P954" s="273"/>
      <x:c r="Q954" s="273"/>
      <x:c r="R954" s="273"/>
      <x:c r="S954" s="273"/>
      <x:c r="T954" s="273"/>
      <x:c r="U954" s="273"/>
      <x:c r="V954" s="273"/>
      <x:c r="W954" s="273"/>
      <x:c r="X954" s="273"/>
      <x:c r="Y954" s="273"/>
      <x:c r="Z954" s="273"/>
      <x:c r="AA954" s="273"/>
      <x:c r="AB954" s="273"/>
      <x:c r="AC954" s="273"/>
      <x:c r="AD954" s="273"/>
      <x:c r="AE954" s="273"/>
      <x:c r="AF954" s="273"/>
      <x:c r="AG954" s="273"/>
      <x:c r="AH954" s="273"/>
      <x:c r="AI954" s="273"/>
      <x:c r="AJ954" s="273"/>
      <x:c r="AK954" s="273"/>
    </x:row>
    <x:row r="955" spans="1:39" x14ac:dyDescent="0.3">
      <x:c r="E955" s="272"/>
      <x:c r="F955" s="273"/>
      <x:c r="G955" s="273"/>
      <x:c r="H955" s="273"/>
      <x:c r="I955" s="273"/>
      <x:c r="J955" s="273"/>
      <x:c r="L955" s="273"/>
      <x:c r="M955" s="273"/>
      <x:c r="N955" s="273"/>
      <x:c r="O955" s="273"/>
      <x:c r="P955" s="273"/>
      <x:c r="Q955" s="273"/>
      <x:c r="R955" s="273"/>
      <x:c r="S955" s="273"/>
      <x:c r="T955" s="273"/>
      <x:c r="U955" s="273"/>
      <x:c r="V955" s="273"/>
      <x:c r="W955" s="273"/>
      <x:c r="X955" s="273"/>
      <x:c r="Y955" s="273"/>
      <x:c r="Z955" s="273"/>
      <x:c r="AA955" s="273"/>
      <x:c r="AB955" s="273"/>
      <x:c r="AC955" s="273"/>
      <x:c r="AD955" s="273"/>
      <x:c r="AE955" s="273"/>
      <x:c r="AF955" s="273"/>
      <x:c r="AG955" s="273"/>
      <x:c r="AH955" s="273"/>
      <x:c r="AI955" s="273"/>
      <x:c r="AJ955" s="273"/>
      <x:c r="AK955" s="273"/>
    </x:row>
    <x:row r="956" spans="1:39" x14ac:dyDescent="0.3">
      <x:c r="E956" s="272"/>
      <x:c r="F956" s="273"/>
      <x:c r="G956" s="273"/>
      <x:c r="H956" s="273"/>
      <x:c r="I956" s="273"/>
      <x:c r="J956" s="273"/>
      <x:c r="L956" s="273"/>
      <x:c r="M956" s="273"/>
      <x:c r="N956" s="273"/>
      <x:c r="O956" s="273"/>
      <x:c r="P956" s="273"/>
      <x:c r="Q956" s="273"/>
      <x:c r="R956" s="273"/>
      <x:c r="S956" s="273"/>
      <x:c r="T956" s="273"/>
      <x:c r="U956" s="273"/>
      <x:c r="V956" s="273"/>
      <x:c r="W956" s="273"/>
      <x:c r="X956" s="273"/>
      <x:c r="Y956" s="273"/>
      <x:c r="Z956" s="273"/>
      <x:c r="AA956" s="273"/>
      <x:c r="AB956" s="273"/>
      <x:c r="AC956" s="273"/>
      <x:c r="AD956" s="273"/>
      <x:c r="AE956" s="273"/>
      <x:c r="AF956" s="273"/>
      <x:c r="AG956" s="273"/>
      <x:c r="AH956" s="273"/>
      <x:c r="AI956" s="273"/>
      <x:c r="AJ956" s="273"/>
      <x:c r="AK956" s="273"/>
    </x:row>
    <x:row r="957" spans="1:39" x14ac:dyDescent="0.3">
      <x:c r="E957" s="272"/>
      <x:c r="F957" s="273"/>
      <x:c r="G957" s="273"/>
      <x:c r="H957" s="273"/>
      <x:c r="I957" s="273"/>
      <x:c r="J957" s="273"/>
      <x:c r="L957" s="273"/>
      <x:c r="M957" s="273"/>
      <x:c r="N957" s="273"/>
      <x:c r="O957" s="273"/>
      <x:c r="P957" s="273"/>
      <x:c r="Q957" s="273"/>
      <x:c r="R957" s="273"/>
      <x:c r="S957" s="273"/>
      <x:c r="T957" s="273"/>
      <x:c r="U957" s="273"/>
      <x:c r="V957" s="273"/>
      <x:c r="W957" s="273"/>
      <x:c r="X957" s="273"/>
      <x:c r="Y957" s="273"/>
      <x:c r="Z957" s="273"/>
      <x:c r="AA957" s="273"/>
      <x:c r="AB957" s="273"/>
      <x:c r="AC957" s="273"/>
      <x:c r="AD957" s="273"/>
      <x:c r="AE957" s="273"/>
      <x:c r="AF957" s="273"/>
      <x:c r="AG957" s="273"/>
      <x:c r="AH957" s="273"/>
      <x:c r="AI957" s="273"/>
      <x:c r="AJ957" s="273"/>
      <x:c r="AK957" s="273"/>
    </x:row>
    <x:row r="958" spans="1:39" x14ac:dyDescent="0.3">
      <x:c r="E958" s="272"/>
      <x:c r="F958" s="273"/>
      <x:c r="G958" s="273"/>
      <x:c r="H958" s="273"/>
      <x:c r="I958" s="273"/>
      <x:c r="J958" s="273"/>
      <x:c r="L958" s="273"/>
      <x:c r="M958" s="273"/>
      <x:c r="N958" s="273"/>
      <x:c r="O958" s="273"/>
      <x:c r="P958" s="273"/>
      <x:c r="Q958" s="273"/>
      <x:c r="R958" s="273"/>
      <x:c r="S958" s="273"/>
      <x:c r="T958" s="273"/>
      <x:c r="U958" s="273"/>
      <x:c r="V958" s="273"/>
      <x:c r="W958" s="273"/>
      <x:c r="X958" s="273"/>
      <x:c r="Y958" s="273"/>
      <x:c r="Z958" s="273"/>
      <x:c r="AA958" s="273"/>
      <x:c r="AB958" s="273"/>
      <x:c r="AC958" s="273"/>
      <x:c r="AD958" s="273"/>
      <x:c r="AE958" s="273"/>
      <x:c r="AF958" s="273"/>
      <x:c r="AG958" s="273"/>
      <x:c r="AH958" s="273"/>
      <x:c r="AI958" s="273"/>
      <x:c r="AJ958" s="273"/>
      <x:c r="AK958" s="273"/>
    </x:row>
    <x:row r="959" spans="1:39" x14ac:dyDescent="0.3">
      <x:c r="E959" s="272"/>
      <x:c r="F959" s="273"/>
      <x:c r="G959" s="273"/>
      <x:c r="H959" s="273"/>
      <x:c r="I959" s="273"/>
      <x:c r="J959" s="273"/>
      <x:c r="L959" s="273"/>
      <x:c r="M959" s="273"/>
      <x:c r="N959" s="273"/>
      <x:c r="O959" s="273"/>
      <x:c r="P959" s="273"/>
      <x:c r="Q959" s="273"/>
      <x:c r="R959" s="273"/>
      <x:c r="S959" s="273"/>
      <x:c r="T959" s="273"/>
      <x:c r="U959" s="273"/>
      <x:c r="V959" s="273"/>
      <x:c r="W959" s="273"/>
      <x:c r="X959" s="273"/>
      <x:c r="Y959" s="273"/>
      <x:c r="Z959" s="273"/>
      <x:c r="AA959" s="273"/>
      <x:c r="AB959" s="273"/>
      <x:c r="AC959" s="273"/>
      <x:c r="AD959" s="273"/>
      <x:c r="AE959" s="273"/>
      <x:c r="AF959" s="273"/>
      <x:c r="AG959" s="273"/>
      <x:c r="AH959" s="273"/>
      <x:c r="AI959" s="273"/>
      <x:c r="AJ959" s="273"/>
      <x:c r="AK959" s="273"/>
    </x:row>
    <x:row r="960" spans="1:39" x14ac:dyDescent="0.3">
      <x:c r="E960" s="272"/>
      <x:c r="F960" s="273"/>
      <x:c r="G960" s="273"/>
      <x:c r="H960" s="273"/>
      <x:c r="I960" s="273"/>
      <x:c r="J960" s="273"/>
      <x:c r="L960" s="273"/>
      <x:c r="M960" s="273"/>
      <x:c r="N960" s="273"/>
      <x:c r="O960" s="273"/>
      <x:c r="P960" s="273"/>
      <x:c r="Q960" s="273"/>
      <x:c r="R960" s="273"/>
      <x:c r="S960" s="273"/>
      <x:c r="T960" s="273"/>
      <x:c r="U960" s="273"/>
      <x:c r="V960" s="273"/>
      <x:c r="W960" s="273"/>
      <x:c r="X960" s="273"/>
      <x:c r="Y960" s="273"/>
      <x:c r="Z960" s="273"/>
      <x:c r="AA960" s="273"/>
      <x:c r="AB960" s="273"/>
      <x:c r="AC960" s="273"/>
      <x:c r="AD960" s="273"/>
      <x:c r="AE960" s="273"/>
      <x:c r="AF960" s="273"/>
      <x:c r="AG960" s="273"/>
      <x:c r="AH960" s="273"/>
      <x:c r="AI960" s="273"/>
      <x:c r="AJ960" s="273"/>
      <x:c r="AK960" s="273"/>
    </x:row>
    <x:row r="961" spans="1:39" x14ac:dyDescent="0.3">
      <x:c r="E961" s="272"/>
      <x:c r="F961" s="273"/>
      <x:c r="G961" s="273"/>
      <x:c r="H961" s="273"/>
      <x:c r="I961" s="273"/>
      <x:c r="J961" s="273"/>
      <x:c r="L961" s="273"/>
      <x:c r="M961" s="273"/>
      <x:c r="N961" s="273"/>
      <x:c r="O961" s="273"/>
      <x:c r="P961" s="273"/>
      <x:c r="Q961" s="273"/>
      <x:c r="R961" s="273"/>
      <x:c r="S961" s="273"/>
      <x:c r="T961" s="273"/>
      <x:c r="U961" s="273"/>
      <x:c r="V961" s="273"/>
      <x:c r="W961" s="273"/>
      <x:c r="X961" s="273"/>
      <x:c r="Y961" s="273"/>
      <x:c r="Z961" s="273"/>
      <x:c r="AA961" s="273"/>
      <x:c r="AB961" s="273"/>
      <x:c r="AC961" s="273"/>
      <x:c r="AD961" s="273"/>
      <x:c r="AE961" s="273"/>
      <x:c r="AF961" s="273"/>
      <x:c r="AG961" s="273"/>
      <x:c r="AH961" s="273"/>
      <x:c r="AI961" s="273"/>
      <x:c r="AJ961" s="273"/>
      <x:c r="AK961" s="273"/>
    </x:row>
    <x:row r="962" spans="1:39" x14ac:dyDescent="0.3">
      <x:c r="E962" s="272"/>
      <x:c r="F962" s="273"/>
      <x:c r="G962" s="273"/>
      <x:c r="H962" s="273"/>
      <x:c r="I962" s="273"/>
      <x:c r="J962" s="273"/>
      <x:c r="L962" s="273"/>
      <x:c r="M962" s="273"/>
      <x:c r="N962" s="273"/>
      <x:c r="O962" s="273"/>
      <x:c r="P962" s="273"/>
      <x:c r="Q962" s="273"/>
      <x:c r="R962" s="273"/>
      <x:c r="S962" s="273"/>
      <x:c r="T962" s="273"/>
      <x:c r="U962" s="273"/>
      <x:c r="V962" s="273"/>
      <x:c r="W962" s="273"/>
      <x:c r="X962" s="273"/>
      <x:c r="Y962" s="273"/>
      <x:c r="Z962" s="273"/>
      <x:c r="AA962" s="273"/>
      <x:c r="AB962" s="273"/>
      <x:c r="AC962" s="273"/>
      <x:c r="AD962" s="273"/>
      <x:c r="AE962" s="273"/>
      <x:c r="AF962" s="273"/>
      <x:c r="AG962" s="273"/>
      <x:c r="AH962" s="273"/>
      <x:c r="AI962" s="273"/>
      <x:c r="AJ962" s="273"/>
      <x:c r="AK962" s="273"/>
    </x:row>
    <x:row r="963" spans="1:39" x14ac:dyDescent="0.3">
      <x:c r="E963" s="272"/>
      <x:c r="F963" s="273"/>
      <x:c r="G963" s="273"/>
      <x:c r="H963" s="273"/>
      <x:c r="I963" s="273"/>
      <x:c r="J963" s="273"/>
      <x:c r="L963" s="273"/>
      <x:c r="M963" s="273"/>
      <x:c r="N963" s="273"/>
      <x:c r="O963" s="273"/>
      <x:c r="P963" s="273"/>
      <x:c r="Q963" s="273"/>
      <x:c r="R963" s="273"/>
      <x:c r="S963" s="273"/>
      <x:c r="T963" s="273"/>
      <x:c r="U963" s="273"/>
      <x:c r="V963" s="273"/>
      <x:c r="W963" s="273"/>
      <x:c r="X963" s="273"/>
      <x:c r="Y963" s="273"/>
      <x:c r="Z963" s="273"/>
      <x:c r="AA963" s="273"/>
      <x:c r="AB963" s="273"/>
      <x:c r="AC963" s="273"/>
      <x:c r="AD963" s="273"/>
      <x:c r="AE963" s="273"/>
      <x:c r="AF963" s="273"/>
      <x:c r="AG963" s="273"/>
      <x:c r="AH963" s="273"/>
      <x:c r="AI963" s="273"/>
      <x:c r="AJ963" s="273"/>
      <x:c r="AK963" s="273"/>
    </x:row>
    <x:row r="964" spans="1:39" x14ac:dyDescent="0.3">
      <x:c r="E964" s="272"/>
      <x:c r="F964" s="273"/>
      <x:c r="G964" s="273"/>
      <x:c r="H964" s="273"/>
      <x:c r="I964" s="273"/>
      <x:c r="J964" s="273"/>
      <x:c r="L964" s="273"/>
      <x:c r="M964" s="273"/>
      <x:c r="N964" s="273"/>
      <x:c r="O964" s="273"/>
      <x:c r="P964" s="273"/>
      <x:c r="Q964" s="273"/>
      <x:c r="R964" s="273"/>
      <x:c r="S964" s="273"/>
      <x:c r="T964" s="273"/>
      <x:c r="U964" s="273"/>
      <x:c r="V964" s="273"/>
      <x:c r="W964" s="273"/>
      <x:c r="X964" s="273"/>
      <x:c r="Y964" s="273"/>
      <x:c r="Z964" s="273"/>
      <x:c r="AA964" s="273"/>
      <x:c r="AB964" s="273"/>
      <x:c r="AC964" s="273"/>
      <x:c r="AD964" s="273"/>
      <x:c r="AE964" s="273"/>
      <x:c r="AF964" s="273"/>
      <x:c r="AG964" s="273"/>
      <x:c r="AH964" s="273"/>
      <x:c r="AI964" s="273"/>
      <x:c r="AJ964" s="273"/>
      <x:c r="AK964" s="273"/>
    </x:row>
    <x:row r="965" spans="1:39" x14ac:dyDescent="0.3">
      <x:c r="E965" s="272"/>
      <x:c r="F965" s="273"/>
      <x:c r="G965" s="273"/>
      <x:c r="H965" s="273"/>
      <x:c r="I965" s="273"/>
      <x:c r="J965" s="273"/>
      <x:c r="L965" s="273"/>
      <x:c r="M965" s="273"/>
      <x:c r="N965" s="273"/>
      <x:c r="O965" s="273"/>
      <x:c r="P965" s="273"/>
      <x:c r="Q965" s="273"/>
      <x:c r="R965" s="273"/>
      <x:c r="S965" s="273"/>
      <x:c r="T965" s="273"/>
      <x:c r="U965" s="273"/>
      <x:c r="V965" s="273"/>
      <x:c r="W965" s="273"/>
      <x:c r="X965" s="273"/>
      <x:c r="Y965" s="273"/>
      <x:c r="Z965" s="273"/>
      <x:c r="AA965" s="273"/>
      <x:c r="AB965" s="273"/>
      <x:c r="AC965" s="273"/>
      <x:c r="AD965" s="273"/>
      <x:c r="AE965" s="273"/>
      <x:c r="AF965" s="273"/>
      <x:c r="AG965" s="273"/>
      <x:c r="AH965" s="273"/>
      <x:c r="AI965" s="273"/>
      <x:c r="AJ965" s="273"/>
      <x:c r="AK965" s="273"/>
    </x:row>
    <x:row r="966" spans="1:39" x14ac:dyDescent="0.3">
      <x:c r="E966" s="272"/>
      <x:c r="F966" s="273"/>
      <x:c r="G966" s="273"/>
      <x:c r="H966" s="273"/>
      <x:c r="I966" s="273"/>
      <x:c r="J966" s="273"/>
      <x:c r="L966" s="273"/>
      <x:c r="M966" s="273"/>
      <x:c r="N966" s="273"/>
      <x:c r="O966" s="273"/>
      <x:c r="P966" s="273"/>
      <x:c r="Q966" s="273"/>
      <x:c r="R966" s="273"/>
      <x:c r="S966" s="273"/>
      <x:c r="T966" s="273"/>
      <x:c r="U966" s="273"/>
      <x:c r="V966" s="273"/>
      <x:c r="W966" s="273"/>
      <x:c r="X966" s="273"/>
      <x:c r="Y966" s="273"/>
      <x:c r="Z966" s="273"/>
      <x:c r="AA966" s="273"/>
      <x:c r="AB966" s="273"/>
      <x:c r="AC966" s="273"/>
      <x:c r="AD966" s="273"/>
      <x:c r="AE966" s="273"/>
      <x:c r="AF966" s="273"/>
      <x:c r="AG966" s="273"/>
      <x:c r="AH966" s="273"/>
      <x:c r="AI966" s="273"/>
      <x:c r="AJ966" s="273"/>
      <x:c r="AK966" s="273"/>
    </x:row>
    <x:row r="967" spans="1:39" x14ac:dyDescent="0.3">
      <x:c r="E967" s="272"/>
      <x:c r="F967" s="273"/>
      <x:c r="G967" s="273"/>
      <x:c r="H967" s="273"/>
      <x:c r="I967" s="273"/>
      <x:c r="J967" s="273"/>
      <x:c r="L967" s="273"/>
      <x:c r="M967" s="273"/>
      <x:c r="N967" s="273"/>
      <x:c r="O967" s="273"/>
      <x:c r="P967" s="273"/>
      <x:c r="Q967" s="273"/>
      <x:c r="R967" s="273"/>
      <x:c r="S967" s="273"/>
      <x:c r="T967" s="273"/>
      <x:c r="U967" s="273"/>
      <x:c r="V967" s="273"/>
      <x:c r="W967" s="273"/>
      <x:c r="X967" s="273"/>
      <x:c r="Y967" s="273"/>
      <x:c r="Z967" s="273"/>
      <x:c r="AA967" s="273"/>
      <x:c r="AB967" s="273"/>
      <x:c r="AC967" s="273"/>
      <x:c r="AD967" s="273"/>
      <x:c r="AE967" s="273"/>
      <x:c r="AF967" s="273"/>
      <x:c r="AG967" s="273"/>
      <x:c r="AH967" s="273"/>
      <x:c r="AI967" s="273"/>
      <x:c r="AJ967" s="273"/>
      <x:c r="AK967" s="273"/>
    </x:row>
    <x:row r="968" spans="1:39" x14ac:dyDescent="0.3">
      <x:c r="E968" s="272"/>
      <x:c r="F968" s="273"/>
      <x:c r="G968" s="273"/>
      <x:c r="H968" s="273"/>
      <x:c r="I968" s="273"/>
      <x:c r="J968" s="273"/>
      <x:c r="L968" s="273"/>
      <x:c r="M968" s="273"/>
      <x:c r="N968" s="273"/>
      <x:c r="O968" s="273"/>
      <x:c r="P968" s="273"/>
      <x:c r="Q968" s="273"/>
      <x:c r="R968" s="273"/>
      <x:c r="S968" s="273"/>
      <x:c r="T968" s="273"/>
      <x:c r="U968" s="273"/>
      <x:c r="V968" s="273"/>
      <x:c r="W968" s="273"/>
      <x:c r="X968" s="273"/>
      <x:c r="Y968" s="273"/>
      <x:c r="Z968" s="273"/>
      <x:c r="AA968" s="273"/>
      <x:c r="AB968" s="273"/>
      <x:c r="AC968" s="273"/>
      <x:c r="AD968" s="273"/>
      <x:c r="AE968" s="273"/>
      <x:c r="AF968" s="273"/>
      <x:c r="AG968" s="273"/>
      <x:c r="AH968" s="273"/>
      <x:c r="AI968" s="273"/>
      <x:c r="AJ968" s="273"/>
      <x:c r="AK968" s="273"/>
    </x:row>
    <x:row r="969" spans="1:39" x14ac:dyDescent="0.3">
      <x:c r="E969" s="272"/>
      <x:c r="F969" s="273"/>
      <x:c r="G969" s="273"/>
      <x:c r="H969" s="273"/>
      <x:c r="I969" s="273"/>
      <x:c r="J969" s="273"/>
      <x:c r="L969" s="273"/>
      <x:c r="M969" s="273"/>
      <x:c r="N969" s="273"/>
      <x:c r="O969" s="273"/>
      <x:c r="P969" s="273"/>
      <x:c r="Q969" s="273"/>
      <x:c r="R969" s="273"/>
      <x:c r="S969" s="273"/>
      <x:c r="T969" s="273"/>
      <x:c r="U969" s="273"/>
      <x:c r="V969" s="273"/>
      <x:c r="W969" s="273"/>
      <x:c r="X969" s="273"/>
      <x:c r="Y969" s="273"/>
      <x:c r="Z969" s="273"/>
      <x:c r="AA969" s="273"/>
      <x:c r="AB969" s="273"/>
      <x:c r="AC969" s="273"/>
      <x:c r="AD969" s="273"/>
      <x:c r="AE969" s="273"/>
      <x:c r="AF969" s="273"/>
      <x:c r="AG969" s="273"/>
      <x:c r="AH969" s="273"/>
      <x:c r="AI969" s="273"/>
      <x:c r="AJ969" s="273"/>
      <x:c r="AK969" s="273"/>
    </x:row>
    <x:row r="970" spans="1:39" x14ac:dyDescent="0.3">
      <x:c r="E970" s="272"/>
      <x:c r="F970" s="273"/>
      <x:c r="G970" s="273"/>
      <x:c r="H970" s="273"/>
      <x:c r="I970" s="273"/>
      <x:c r="J970" s="273"/>
      <x:c r="L970" s="273"/>
      <x:c r="M970" s="273"/>
      <x:c r="N970" s="273"/>
      <x:c r="O970" s="273"/>
      <x:c r="P970" s="273"/>
      <x:c r="Q970" s="273"/>
      <x:c r="R970" s="273"/>
      <x:c r="S970" s="273"/>
      <x:c r="T970" s="273"/>
      <x:c r="U970" s="273"/>
      <x:c r="V970" s="273"/>
      <x:c r="W970" s="273"/>
      <x:c r="X970" s="273"/>
      <x:c r="Y970" s="273"/>
      <x:c r="Z970" s="273"/>
      <x:c r="AA970" s="273"/>
      <x:c r="AB970" s="273"/>
      <x:c r="AC970" s="273"/>
      <x:c r="AD970" s="273"/>
      <x:c r="AE970" s="273"/>
      <x:c r="AF970" s="273"/>
      <x:c r="AG970" s="273"/>
      <x:c r="AH970" s="273"/>
      <x:c r="AI970" s="273"/>
      <x:c r="AJ970" s="273"/>
      <x:c r="AK970" s="273"/>
    </x:row>
    <x:row r="971" spans="1:39" x14ac:dyDescent="0.3">
      <x:c r="E971" s="272"/>
      <x:c r="F971" s="273"/>
      <x:c r="G971" s="273"/>
      <x:c r="H971" s="273"/>
      <x:c r="I971" s="273"/>
      <x:c r="J971" s="273"/>
      <x:c r="L971" s="273"/>
      <x:c r="M971" s="273"/>
      <x:c r="N971" s="273"/>
      <x:c r="O971" s="273"/>
      <x:c r="P971" s="273"/>
      <x:c r="Q971" s="273"/>
      <x:c r="R971" s="273"/>
      <x:c r="S971" s="273"/>
      <x:c r="T971" s="273"/>
      <x:c r="U971" s="273"/>
      <x:c r="V971" s="273"/>
      <x:c r="W971" s="273"/>
      <x:c r="X971" s="273"/>
      <x:c r="Y971" s="273"/>
      <x:c r="Z971" s="273"/>
      <x:c r="AA971" s="273"/>
      <x:c r="AB971" s="273"/>
      <x:c r="AC971" s="273"/>
      <x:c r="AD971" s="273"/>
      <x:c r="AE971" s="273"/>
      <x:c r="AF971" s="273"/>
      <x:c r="AG971" s="273"/>
      <x:c r="AH971" s="273"/>
      <x:c r="AI971" s="273"/>
      <x:c r="AJ971" s="273"/>
      <x:c r="AK971" s="273"/>
    </x:row>
    <x:row r="972" spans="1:39" x14ac:dyDescent="0.3">
      <x:c r="E972" s="272"/>
      <x:c r="F972" s="273"/>
      <x:c r="G972" s="273"/>
      <x:c r="H972" s="273"/>
      <x:c r="I972" s="273"/>
      <x:c r="J972" s="273"/>
      <x:c r="L972" s="273"/>
      <x:c r="M972" s="273"/>
      <x:c r="N972" s="273"/>
      <x:c r="O972" s="273"/>
      <x:c r="P972" s="273"/>
      <x:c r="Q972" s="273"/>
      <x:c r="R972" s="273"/>
      <x:c r="S972" s="273"/>
      <x:c r="T972" s="273"/>
      <x:c r="U972" s="273"/>
      <x:c r="V972" s="273"/>
      <x:c r="W972" s="273"/>
      <x:c r="X972" s="273"/>
      <x:c r="Y972" s="273"/>
      <x:c r="Z972" s="273"/>
      <x:c r="AA972" s="273"/>
      <x:c r="AB972" s="273"/>
      <x:c r="AC972" s="273"/>
      <x:c r="AD972" s="273"/>
      <x:c r="AE972" s="273"/>
      <x:c r="AF972" s="273"/>
      <x:c r="AG972" s="273"/>
      <x:c r="AH972" s="273"/>
      <x:c r="AI972" s="273"/>
      <x:c r="AJ972" s="273"/>
      <x:c r="AK972" s="273"/>
    </x:row>
    <x:row r="973" spans="1:39" x14ac:dyDescent="0.3">
      <x:c r="E973" s="272"/>
      <x:c r="F973" s="273"/>
      <x:c r="G973" s="273"/>
      <x:c r="H973" s="273"/>
      <x:c r="I973" s="273"/>
      <x:c r="J973" s="273"/>
      <x:c r="L973" s="273"/>
      <x:c r="M973" s="273"/>
      <x:c r="N973" s="273"/>
      <x:c r="O973" s="273"/>
      <x:c r="P973" s="273"/>
      <x:c r="Q973" s="273"/>
      <x:c r="R973" s="273"/>
      <x:c r="S973" s="273"/>
      <x:c r="T973" s="273"/>
      <x:c r="U973" s="273"/>
      <x:c r="V973" s="273"/>
      <x:c r="W973" s="273"/>
      <x:c r="X973" s="273"/>
      <x:c r="Y973" s="273"/>
      <x:c r="Z973" s="273"/>
      <x:c r="AA973" s="273"/>
      <x:c r="AB973" s="273"/>
      <x:c r="AC973" s="273"/>
      <x:c r="AD973" s="273"/>
      <x:c r="AE973" s="273"/>
      <x:c r="AF973" s="273"/>
      <x:c r="AG973" s="273"/>
      <x:c r="AH973" s="273"/>
      <x:c r="AI973" s="273"/>
      <x:c r="AJ973" s="273"/>
      <x:c r="AK973" s="273"/>
    </x:row>
    <x:row r="974" spans="1:39" x14ac:dyDescent="0.3">
      <x:c r="E974" s="272"/>
      <x:c r="F974" s="273"/>
      <x:c r="G974" s="273"/>
      <x:c r="H974" s="273"/>
      <x:c r="I974" s="273"/>
      <x:c r="J974" s="273"/>
      <x:c r="L974" s="273"/>
      <x:c r="M974" s="273"/>
      <x:c r="N974" s="273"/>
      <x:c r="O974" s="273"/>
      <x:c r="P974" s="273"/>
      <x:c r="Q974" s="273"/>
      <x:c r="R974" s="273"/>
      <x:c r="S974" s="273"/>
      <x:c r="T974" s="273"/>
      <x:c r="U974" s="273"/>
      <x:c r="V974" s="273"/>
      <x:c r="W974" s="273"/>
      <x:c r="X974" s="273"/>
      <x:c r="Y974" s="273"/>
      <x:c r="Z974" s="273"/>
      <x:c r="AA974" s="273"/>
      <x:c r="AB974" s="273"/>
      <x:c r="AC974" s="273"/>
      <x:c r="AD974" s="273"/>
      <x:c r="AE974" s="273"/>
      <x:c r="AF974" s="273"/>
      <x:c r="AG974" s="273"/>
      <x:c r="AH974" s="273"/>
      <x:c r="AI974" s="273"/>
      <x:c r="AJ974" s="273"/>
      <x:c r="AK974" s="273"/>
    </x:row>
    <x:row r="975" spans="1:39" x14ac:dyDescent="0.3">
      <x:c r="E975" s="272"/>
      <x:c r="F975" s="273"/>
      <x:c r="G975" s="273"/>
      <x:c r="H975" s="273"/>
      <x:c r="I975" s="273"/>
      <x:c r="J975" s="273"/>
      <x:c r="L975" s="273"/>
      <x:c r="M975" s="273"/>
      <x:c r="N975" s="273"/>
      <x:c r="O975" s="273"/>
      <x:c r="P975" s="273"/>
      <x:c r="Q975" s="273"/>
      <x:c r="R975" s="273"/>
      <x:c r="S975" s="273"/>
      <x:c r="T975" s="273"/>
      <x:c r="U975" s="273"/>
      <x:c r="V975" s="273"/>
      <x:c r="W975" s="273"/>
      <x:c r="X975" s="273"/>
      <x:c r="Y975" s="273"/>
      <x:c r="Z975" s="273"/>
      <x:c r="AA975" s="273"/>
      <x:c r="AB975" s="273"/>
      <x:c r="AC975" s="273"/>
      <x:c r="AD975" s="273"/>
      <x:c r="AE975" s="273"/>
      <x:c r="AF975" s="273"/>
      <x:c r="AG975" s="273"/>
      <x:c r="AH975" s="273"/>
      <x:c r="AI975" s="273"/>
      <x:c r="AJ975" s="273"/>
      <x:c r="AK975" s="273"/>
    </x:row>
    <x:row r="976" spans="1:39" x14ac:dyDescent="0.3">
      <x:c r="E976" s="272"/>
      <x:c r="F976" s="273"/>
      <x:c r="G976" s="273"/>
      <x:c r="H976" s="273"/>
      <x:c r="I976" s="273"/>
      <x:c r="J976" s="273"/>
      <x:c r="L976" s="273"/>
      <x:c r="M976" s="273"/>
      <x:c r="N976" s="273"/>
      <x:c r="O976" s="273"/>
      <x:c r="P976" s="273"/>
      <x:c r="Q976" s="273"/>
      <x:c r="R976" s="273"/>
      <x:c r="S976" s="273"/>
      <x:c r="T976" s="273"/>
      <x:c r="U976" s="273"/>
      <x:c r="V976" s="273"/>
      <x:c r="W976" s="273"/>
      <x:c r="X976" s="273"/>
      <x:c r="Y976" s="273"/>
      <x:c r="Z976" s="273"/>
      <x:c r="AA976" s="273"/>
      <x:c r="AB976" s="273"/>
      <x:c r="AC976" s="273"/>
      <x:c r="AD976" s="273"/>
      <x:c r="AE976" s="273"/>
      <x:c r="AF976" s="273"/>
      <x:c r="AG976" s="273"/>
      <x:c r="AH976" s="273"/>
      <x:c r="AI976" s="273"/>
      <x:c r="AJ976" s="273"/>
      <x:c r="AK976" s="273"/>
    </x:row>
    <x:row r="977" spans="1:39" x14ac:dyDescent="0.3">
      <x:c r="E977" s="272"/>
      <x:c r="F977" s="273"/>
      <x:c r="G977" s="273"/>
      <x:c r="H977" s="273"/>
      <x:c r="I977" s="273"/>
      <x:c r="J977" s="273"/>
      <x:c r="L977" s="273"/>
      <x:c r="M977" s="273"/>
      <x:c r="N977" s="273"/>
      <x:c r="O977" s="273"/>
      <x:c r="P977" s="273"/>
      <x:c r="Q977" s="273"/>
      <x:c r="R977" s="273"/>
      <x:c r="S977" s="273"/>
      <x:c r="T977" s="273"/>
      <x:c r="U977" s="273"/>
      <x:c r="V977" s="273"/>
      <x:c r="W977" s="273"/>
      <x:c r="X977" s="273"/>
      <x:c r="Y977" s="273"/>
      <x:c r="Z977" s="273"/>
      <x:c r="AA977" s="273"/>
      <x:c r="AB977" s="273"/>
      <x:c r="AC977" s="273"/>
      <x:c r="AD977" s="273"/>
      <x:c r="AE977" s="273"/>
      <x:c r="AF977" s="273"/>
      <x:c r="AG977" s="273"/>
      <x:c r="AH977" s="273"/>
      <x:c r="AI977" s="273"/>
      <x:c r="AJ977" s="273"/>
      <x:c r="AK977" s="273"/>
    </x:row>
    <x:row r="978" spans="1:39" x14ac:dyDescent="0.3">
      <x:c r="E978" s="272"/>
      <x:c r="F978" s="273"/>
      <x:c r="G978" s="273"/>
      <x:c r="H978" s="273"/>
      <x:c r="I978" s="273"/>
      <x:c r="J978" s="273"/>
      <x:c r="L978" s="273"/>
      <x:c r="M978" s="273"/>
      <x:c r="N978" s="273"/>
      <x:c r="O978" s="273"/>
      <x:c r="P978" s="273"/>
      <x:c r="Q978" s="273"/>
      <x:c r="R978" s="273"/>
      <x:c r="S978" s="273"/>
      <x:c r="T978" s="273"/>
      <x:c r="U978" s="273"/>
      <x:c r="V978" s="273"/>
      <x:c r="W978" s="273"/>
      <x:c r="X978" s="273"/>
      <x:c r="Y978" s="273"/>
      <x:c r="Z978" s="273"/>
      <x:c r="AA978" s="273"/>
      <x:c r="AB978" s="273"/>
      <x:c r="AC978" s="273"/>
      <x:c r="AD978" s="273"/>
      <x:c r="AE978" s="273"/>
      <x:c r="AF978" s="273"/>
      <x:c r="AG978" s="273"/>
      <x:c r="AH978" s="273"/>
      <x:c r="AI978" s="273"/>
      <x:c r="AJ978" s="273"/>
      <x:c r="AK978" s="273"/>
    </x:row>
    <x:row r="979" spans="1:39" x14ac:dyDescent="0.3">
      <x:c r="E979" s="272"/>
      <x:c r="F979" s="273"/>
      <x:c r="G979" s="273"/>
      <x:c r="H979" s="273"/>
      <x:c r="I979" s="273"/>
      <x:c r="J979" s="273"/>
      <x:c r="L979" s="273"/>
      <x:c r="M979" s="273"/>
      <x:c r="N979" s="273"/>
      <x:c r="O979" s="273"/>
      <x:c r="P979" s="273"/>
      <x:c r="Q979" s="273"/>
      <x:c r="R979" s="273"/>
      <x:c r="S979" s="273"/>
      <x:c r="T979" s="273"/>
      <x:c r="U979" s="273"/>
      <x:c r="V979" s="273"/>
      <x:c r="W979" s="273"/>
      <x:c r="X979" s="273"/>
      <x:c r="Y979" s="273"/>
      <x:c r="Z979" s="273"/>
      <x:c r="AA979" s="273"/>
      <x:c r="AB979" s="273"/>
      <x:c r="AC979" s="273"/>
      <x:c r="AD979" s="273"/>
      <x:c r="AE979" s="273"/>
      <x:c r="AF979" s="273"/>
      <x:c r="AG979" s="273"/>
      <x:c r="AH979" s="273"/>
      <x:c r="AI979" s="273"/>
      <x:c r="AJ979" s="273"/>
      <x:c r="AK979" s="273"/>
    </x:row>
    <x:row r="980" spans="1:39" x14ac:dyDescent="0.3">
      <x:c r="E980" s="272"/>
      <x:c r="F980" s="273"/>
      <x:c r="G980" s="273"/>
      <x:c r="H980" s="273"/>
      <x:c r="I980" s="273"/>
      <x:c r="J980" s="273"/>
      <x:c r="L980" s="273"/>
      <x:c r="M980" s="273"/>
      <x:c r="N980" s="273"/>
      <x:c r="O980" s="273"/>
      <x:c r="P980" s="273"/>
      <x:c r="Q980" s="273"/>
      <x:c r="R980" s="273"/>
      <x:c r="S980" s="273"/>
      <x:c r="T980" s="273"/>
      <x:c r="U980" s="273"/>
      <x:c r="V980" s="273"/>
      <x:c r="W980" s="273"/>
      <x:c r="X980" s="273"/>
      <x:c r="Y980" s="273"/>
      <x:c r="Z980" s="273"/>
      <x:c r="AA980" s="273"/>
      <x:c r="AB980" s="273"/>
      <x:c r="AC980" s="273"/>
      <x:c r="AD980" s="273"/>
      <x:c r="AE980" s="273"/>
      <x:c r="AF980" s="273"/>
      <x:c r="AG980" s="273"/>
      <x:c r="AH980" s="273"/>
      <x:c r="AI980" s="273"/>
      <x:c r="AJ980" s="273"/>
      <x:c r="AK980" s="273"/>
    </x:row>
    <x:row r="981" spans="1:39" x14ac:dyDescent="0.3">
      <x:c r="E981" s="272"/>
      <x:c r="F981" s="273"/>
      <x:c r="G981" s="273"/>
      <x:c r="H981" s="273"/>
      <x:c r="I981" s="273"/>
      <x:c r="J981" s="273"/>
      <x:c r="L981" s="273"/>
      <x:c r="M981" s="273"/>
      <x:c r="N981" s="273"/>
      <x:c r="O981" s="273"/>
      <x:c r="P981" s="273"/>
      <x:c r="Q981" s="273"/>
      <x:c r="R981" s="273"/>
      <x:c r="S981" s="273"/>
      <x:c r="T981" s="273"/>
      <x:c r="U981" s="273"/>
      <x:c r="V981" s="273"/>
      <x:c r="W981" s="273"/>
      <x:c r="X981" s="273"/>
      <x:c r="Y981" s="273"/>
      <x:c r="Z981" s="273"/>
      <x:c r="AA981" s="273"/>
      <x:c r="AB981" s="273"/>
      <x:c r="AC981" s="273"/>
      <x:c r="AD981" s="273"/>
      <x:c r="AE981" s="273"/>
      <x:c r="AF981" s="273"/>
      <x:c r="AG981" s="273"/>
      <x:c r="AH981" s="273"/>
      <x:c r="AI981" s="273"/>
      <x:c r="AJ981" s="273"/>
      <x:c r="AK981" s="273"/>
    </x:row>
    <x:row r="982" spans="1:39" x14ac:dyDescent="0.3">
      <x:c r="E982" s="272"/>
      <x:c r="F982" s="273"/>
      <x:c r="G982" s="273"/>
      <x:c r="H982" s="273"/>
      <x:c r="I982" s="273"/>
      <x:c r="J982" s="273"/>
      <x:c r="L982" s="273"/>
      <x:c r="M982" s="273"/>
      <x:c r="N982" s="273"/>
      <x:c r="O982" s="273"/>
      <x:c r="P982" s="273"/>
      <x:c r="Q982" s="273"/>
      <x:c r="R982" s="273"/>
      <x:c r="S982" s="273"/>
      <x:c r="T982" s="273"/>
      <x:c r="U982" s="273"/>
      <x:c r="V982" s="273"/>
      <x:c r="W982" s="273"/>
      <x:c r="X982" s="273"/>
      <x:c r="Y982" s="273"/>
      <x:c r="Z982" s="273"/>
      <x:c r="AA982" s="273"/>
      <x:c r="AB982" s="273"/>
      <x:c r="AC982" s="273"/>
      <x:c r="AD982" s="273"/>
      <x:c r="AE982" s="273"/>
      <x:c r="AF982" s="273"/>
      <x:c r="AG982" s="273"/>
      <x:c r="AH982" s="273"/>
      <x:c r="AI982" s="273"/>
      <x:c r="AJ982" s="273"/>
      <x:c r="AK982" s="273"/>
    </x:row>
    <x:row r="983" spans="1:39" x14ac:dyDescent="0.3">
      <x:c r="E983" s="272"/>
      <x:c r="F983" s="273"/>
      <x:c r="G983" s="273"/>
      <x:c r="H983" s="273"/>
      <x:c r="I983" s="273"/>
      <x:c r="J983" s="273"/>
      <x:c r="L983" s="273"/>
      <x:c r="M983" s="273"/>
      <x:c r="N983" s="273"/>
      <x:c r="O983" s="273"/>
      <x:c r="P983" s="273"/>
      <x:c r="Q983" s="273"/>
      <x:c r="R983" s="273"/>
      <x:c r="S983" s="273"/>
      <x:c r="T983" s="273"/>
      <x:c r="U983" s="273"/>
      <x:c r="V983" s="273"/>
      <x:c r="W983" s="273"/>
      <x:c r="X983" s="273"/>
      <x:c r="Y983" s="273"/>
      <x:c r="Z983" s="273"/>
      <x:c r="AA983" s="273"/>
      <x:c r="AB983" s="273"/>
      <x:c r="AC983" s="273"/>
      <x:c r="AD983" s="273"/>
      <x:c r="AE983" s="273"/>
      <x:c r="AF983" s="273"/>
      <x:c r="AG983" s="273"/>
      <x:c r="AH983" s="273"/>
      <x:c r="AI983" s="273"/>
      <x:c r="AJ983" s="273"/>
      <x:c r="AK983" s="273"/>
    </x:row>
    <x:row r="984" spans="1:39" x14ac:dyDescent="0.3">
      <x:c r="E984" s="272"/>
      <x:c r="F984" s="273"/>
      <x:c r="G984" s="273"/>
      <x:c r="H984" s="273"/>
      <x:c r="I984" s="273"/>
      <x:c r="J984" s="273"/>
      <x:c r="L984" s="273"/>
      <x:c r="M984" s="273"/>
      <x:c r="N984" s="273"/>
      <x:c r="O984" s="273"/>
      <x:c r="P984" s="273"/>
      <x:c r="Q984" s="273"/>
      <x:c r="R984" s="273"/>
      <x:c r="S984" s="273"/>
      <x:c r="T984" s="273"/>
      <x:c r="U984" s="273"/>
      <x:c r="V984" s="273"/>
      <x:c r="W984" s="273"/>
      <x:c r="X984" s="273"/>
      <x:c r="Y984" s="273"/>
      <x:c r="Z984" s="273"/>
      <x:c r="AA984" s="273"/>
      <x:c r="AB984" s="273"/>
      <x:c r="AC984" s="273"/>
      <x:c r="AD984" s="273"/>
      <x:c r="AE984" s="273"/>
      <x:c r="AF984" s="273"/>
      <x:c r="AG984" s="273"/>
      <x:c r="AH984" s="273"/>
      <x:c r="AI984" s="273"/>
      <x:c r="AJ984" s="273"/>
      <x:c r="AK984" s="273"/>
    </x:row>
    <x:row r="985" spans="1:39" x14ac:dyDescent="0.3">
      <x:c r="E985" s="272"/>
      <x:c r="F985" s="273"/>
      <x:c r="G985" s="273"/>
      <x:c r="H985" s="273"/>
      <x:c r="I985" s="273"/>
      <x:c r="J985" s="273"/>
      <x:c r="L985" s="273"/>
      <x:c r="M985" s="273"/>
      <x:c r="N985" s="273"/>
      <x:c r="O985" s="273"/>
      <x:c r="P985" s="273"/>
      <x:c r="Q985" s="273"/>
      <x:c r="R985" s="273"/>
      <x:c r="S985" s="273"/>
      <x:c r="T985" s="273"/>
      <x:c r="U985" s="273"/>
      <x:c r="V985" s="273"/>
      <x:c r="W985" s="273"/>
      <x:c r="X985" s="273"/>
      <x:c r="Y985" s="273"/>
      <x:c r="Z985" s="273"/>
      <x:c r="AA985" s="273"/>
      <x:c r="AB985" s="273"/>
      <x:c r="AC985" s="273"/>
      <x:c r="AD985" s="273"/>
      <x:c r="AE985" s="273"/>
      <x:c r="AF985" s="273"/>
      <x:c r="AG985" s="273"/>
      <x:c r="AH985" s="273"/>
      <x:c r="AI985" s="273"/>
      <x:c r="AJ985" s="273"/>
      <x:c r="AK985" s="273"/>
    </x:row>
    <x:row r="986" spans="1:39" x14ac:dyDescent="0.3">
      <x:c r="E986" s="272"/>
      <x:c r="F986" s="273"/>
      <x:c r="G986" s="273"/>
      <x:c r="H986" s="273"/>
      <x:c r="I986" s="273"/>
      <x:c r="J986" s="273"/>
      <x:c r="L986" s="273"/>
      <x:c r="M986" s="273"/>
      <x:c r="N986" s="273"/>
      <x:c r="O986" s="273"/>
      <x:c r="P986" s="273"/>
      <x:c r="Q986" s="273"/>
      <x:c r="R986" s="273"/>
      <x:c r="S986" s="273"/>
      <x:c r="T986" s="273"/>
      <x:c r="U986" s="273"/>
      <x:c r="V986" s="273"/>
      <x:c r="W986" s="273"/>
      <x:c r="X986" s="273"/>
      <x:c r="Y986" s="273"/>
      <x:c r="Z986" s="273"/>
      <x:c r="AA986" s="273"/>
      <x:c r="AB986" s="273"/>
      <x:c r="AC986" s="273"/>
      <x:c r="AD986" s="273"/>
      <x:c r="AE986" s="273"/>
      <x:c r="AF986" s="273"/>
      <x:c r="AG986" s="273"/>
      <x:c r="AH986" s="273"/>
      <x:c r="AI986" s="273"/>
      <x:c r="AJ986" s="273"/>
      <x:c r="AK986" s="273"/>
    </x:row>
    <x:row r="987" spans="1:39" x14ac:dyDescent="0.3">
      <x:c r="E987" s="272"/>
      <x:c r="F987" s="273"/>
      <x:c r="G987" s="273"/>
      <x:c r="H987" s="273"/>
      <x:c r="I987" s="273"/>
      <x:c r="J987" s="273"/>
      <x:c r="L987" s="273"/>
      <x:c r="M987" s="273"/>
      <x:c r="N987" s="273"/>
      <x:c r="O987" s="273"/>
      <x:c r="P987" s="273"/>
      <x:c r="Q987" s="273"/>
      <x:c r="R987" s="273"/>
      <x:c r="S987" s="273"/>
      <x:c r="T987" s="273"/>
      <x:c r="U987" s="273"/>
      <x:c r="V987" s="273"/>
      <x:c r="W987" s="273"/>
      <x:c r="X987" s="273"/>
      <x:c r="Y987" s="273"/>
      <x:c r="Z987" s="273"/>
      <x:c r="AA987" s="273"/>
      <x:c r="AB987" s="273"/>
      <x:c r="AC987" s="273"/>
      <x:c r="AD987" s="273"/>
      <x:c r="AE987" s="273"/>
      <x:c r="AF987" s="273"/>
      <x:c r="AG987" s="273"/>
      <x:c r="AH987" s="273"/>
      <x:c r="AI987" s="273"/>
      <x:c r="AJ987" s="273"/>
      <x:c r="AK987" s="273"/>
    </x:row>
    <x:row r="988" spans="1:39" x14ac:dyDescent="0.3">
      <x:c r="E988" s="272"/>
      <x:c r="F988" s="273"/>
      <x:c r="G988" s="273"/>
      <x:c r="H988" s="273"/>
      <x:c r="I988" s="273"/>
      <x:c r="J988" s="273"/>
      <x:c r="L988" s="273"/>
      <x:c r="M988" s="273"/>
      <x:c r="N988" s="273"/>
      <x:c r="O988" s="273"/>
      <x:c r="P988" s="273"/>
      <x:c r="Q988" s="273"/>
      <x:c r="R988" s="273"/>
      <x:c r="S988" s="273"/>
      <x:c r="T988" s="273"/>
      <x:c r="U988" s="273"/>
      <x:c r="V988" s="273"/>
      <x:c r="W988" s="273"/>
      <x:c r="X988" s="273"/>
      <x:c r="Y988" s="273"/>
      <x:c r="Z988" s="273"/>
      <x:c r="AA988" s="273"/>
      <x:c r="AB988" s="273"/>
      <x:c r="AC988" s="273"/>
      <x:c r="AD988" s="273"/>
      <x:c r="AE988" s="273"/>
      <x:c r="AF988" s="273"/>
      <x:c r="AG988" s="273"/>
      <x:c r="AH988" s="273"/>
      <x:c r="AI988" s="273"/>
      <x:c r="AJ988" s="273"/>
      <x:c r="AK988" s="273"/>
    </x:row>
    <x:row r="989" spans="1:39" x14ac:dyDescent="0.3">
      <x:c r="E989" s="272"/>
      <x:c r="F989" s="273"/>
      <x:c r="G989" s="273"/>
      <x:c r="H989" s="273"/>
      <x:c r="I989" s="273"/>
      <x:c r="J989" s="273"/>
      <x:c r="L989" s="273"/>
      <x:c r="M989" s="273"/>
      <x:c r="N989" s="273"/>
      <x:c r="O989" s="273"/>
      <x:c r="P989" s="273"/>
      <x:c r="Q989" s="273"/>
      <x:c r="R989" s="273"/>
      <x:c r="S989" s="273"/>
      <x:c r="T989" s="273"/>
      <x:c r="U989" s="273"/>
      <x:c r="V989" s="273"/>
      <x:c r="W989" s="273"/>
      <x:c r="X989" s="273"/>
      <x:c r="Y989" s="273"/>
      <x:c r="Z989" s="273"/>
      <x:c r="AA989" s="273"/>
      <x:c r="AB989" s="273"/>
      <x:c r="AC989" s="273"/>
      <x:c r="AD989" s="273"/>
      <x:c r="AE989" s="273"/>
      <x:c r="AF989" s="273"/>
      <x:c r="AG989" s="273"/>
      <x:c r="AH989" s="273"/>
      <x:c r="AI989" s="273"/>
      <x:c r="AJ989" s="273"/>
      <x:c r="AK989" s="273"/>
    </x:row>
    <x:row r="990" spans="1:39" x14ac:dyDescent="0.3">
      <x:c r="E990" s="272"/>
      <x:c r="F990" s="273"/>
      <x:c r="G990" s="273"/>
      <x:c r="H990" s="273"/>
      <x:c r="I990" s="273"/>
      <x:c r="J990" s="273"/>
      <x:c r="L990" s="273"/>
      <x:c r="M990" s="273"/>
      <x:c r="N990" s="273"/>
      <x:c r="O990" s="273"/>
      <x:c r="P990" s="273"/>
      <x:c r="Q990" s="273"/>
      <x:c r="R990" s="273"/>
      <x:c r="S990" s="273"/>
      <x:c r="T990" s="273"/>
      <x:c r="U990" s="273"/>
      <x:c r="V990" s="273"/>
      <x:c r="W990" s="273"/>
      <x:c r="X990" s="273"/>
      <x:c r="Y990" s="273"/>
      <x:c r="Z990" s="273"/>
      <x:c r="AA990" s="273"/>
      <x:c r="AB990" s="273"/>
      <x:c r="AC990" s="273"/>
      <x:c r="AD990" s="273"/>
      <x:c r="AE990" s="273"/>
      <x:c r="AF990" s="273"/>
      <x:c r="AG990" s="273"/>
      <x:c r="AH990" s="273"/>
      <x:c r="AI990" s="273"/>
      <x:c r="AJ990" s="273"/>
      <x:c r="AK990" s="273"/>
    </x:row>
    <x:row r="991" spans="1:39" x14ac:dyDescent="0.3">
      <x:c r="E991" s="272"/>
      <x:c r="F991" s="273"/>
      <x:c r="G991" s="273"/>
      <x:c r="H991" s="273"/>
      <x:c r="I991" s="273"/>
      <x:c r="J991" s="273"/>
      <x:c r="L991" s="273"/>
      <x:c r="M991" s="273"/>
      <x:c r="N991" s="273"/>
      <x:c r="O991" s="273"/>
      <x:c r="P991" s="273"/>
      <x:c r="Q991" s="273"/>
      <x:c r="R991" s="273"/>
      <x:c r="S991" s="273"/>
      <x:c r="T991" s="273"/>
      <x:c r="U991" s="273"/>
      <x:c r="V991" s="273"/>
      <x:c r="W991" s="273"/>
      <x:c r="X991" s="273"/>
      <x:c r="Y991" s="273"/>
      <x:c r="Z991" s="273"/>
      <x:c r="AA991" s="273"/>
      <x:c r="AB991" s="273"/>
      <x:c r="AC991" s="273"/>
      <x:c r="AD991" s="273"/>
      <x:c r="AE991" s="273"/>
      <x:c r="AF991" s="273"/>
      <x:c r="AG991" s="273"/>
      <x:c r="AH991" s="273"/>
      <x:c r="AI991" s="273"/>
      <x:c r="AJ991" s="273"/>
      <x:c r="AK991" s="273"/>
    </x:row>
    <x:row r="992" spans="1:39" x14ac:dyDescent="0.3">
      <x:c r="E992" s="272"/>
      <x:c r="F992" s="273"/>
      <x:c r="G992" s="273"/>
      <x:c r="H992" s="273"/>
      <x:c r="I992" s="273"/>
      <x:c r="J992" s="273"/>
      <x:c r="L992" s="273"/>
      <x:c r="M992" s="273"/>
      <x:c r="N992" s="273"/>
      <x:c r="O992" s="273"/>
      <x:c r="P992" s="273"/>
      <x:c r="Q992" s="273"/>
      <x:c r="R992" s="273"/>
      <x:c r="S992" s="273"/>
      <x:c r="T992" s="273"/>
      <x:c r="U992" s="273"/>
      <x:c r="V992" s="273"/>
      <x:c r="W992" s="273"/>
      <x:c r="X992" s="273"/>
      <x:c r="Y992" s="273"/>
      <x:c r="Z992" s="273"/>
      <x:c r="AA992" s="273"/>
      <x:c r="AB992" s="273"/>
      <x:c r="AC992" s="273"/>
      <x:c r="AD992" s="273"/>
      <x:c r="AE992" s="273"/>
      <x:c r="AF992" s="273"/>
      <x:c r="AG992" s="273"/>
      <x:c r="AH992" s="273"/>
      <x:c r="AI992" s="273"/>
      <x:c r="AJ992" s="273"/>
      <x:c r="AK992" s="273"/>
    </x:row>
    <x:row r="993" spans="1:39" x14ac:dyDescent="0.3">
      <x:c r="E993" s="272"/>
      <x:c r="F993" s="273"/>
      <x:c r="G993" s="273"/>
      <x:c r="H993" s="273"/>
      <x:c r="I993" s="273"/>
      <x:c r="J993" s="273"/>
      <x:c r="L993" s="273"/>
      <x:c r="M993" s="273"/>
      <x:c r="N993" s="273"/>
      <x:c r="O993" s="273"/>
      <x:c r="P993" s="273"/>
      <x:c r="Q993" s="273"/>
      <x:c r="R993" s="273"/>
      <x:c r="S993" s="273"/>
      <x:c r="T993" s="273"/>
      <x:c r="U993" s="273"/>
      <x:c r="V993" s="273"/>
      <x:c r="W993" s="273"/>
      <x:c r="X993" s="273"/>
      <x:c r="Y993" s="273"/>
      <x:c r="Z993" s="273"/>
      <x:c r="AA993" s="273"/>
      <x:c r="AB993" s="273"/>
      <x:c r="AC993" s="273"/>
      <x:c r="AD993" s="273"/>
      <x:c r="AE993" s="273"/>
      <x:c r="AF993" s="273"/>
      <x:c r="AG993" s="273"/>
      <x:c r="AH993" s="273"/>
      <x:c r="AI993" s="273"/>
      <x:c r="AJ993" s="273"/>
      <x:c r="AK993" s="273"/>
    </x:row>
    <x:row r="994" spans="1:39" x14ac:dyDescent="0.3">
      <x:c r="E994" s="272"/>
      <x:c r="F994" s="273"/>
      <x:c r="G994" s="273"/>
      <x:c r="H994" s="273"/>
      <x:c r="I994" s="273"/>
      <x:c r="J994" s="273"/>
      <x:c r="L994" s="273"/>
      <x:c r="M994" s="273"/>
      <x:c r="N994" s="273"/>
      <x:c r="O994" s="273"/>
      <x:c r="P994" s="273"/>
      <x:c r="Q994" s="273"/>
      <x:c r="R994" s="273"/>
      <x:c r="S994" s="273"/>
      <x:c r="T994" s="273"/>
      <x:c r="U994" s="273"/>
      <x:c r="V994" s="273"/>
      <x:c r="W994" s="273"/>
      <x:c r="X994" s="273"/>
      <x:c r="Y994" s="273"/>
      <x:c r="Z994" s="273"/>
      <x:c r="AA994" s="273"/>
      <x:c r="AB994" s="273"/>
      <x:c r="AC994" s="273"/>
      <x:c r="AD994" s="273"/>
      <x:c r="AE994" s="273"/>
      <x:c r="AF994" s="273"/>
      <x:c r="AG994" s="273"/>
      <x:c r="AH994" s="273"/>
      <x:c r="AI994" s="273"/>
      <x:c r="AJ994" s="273"/>
      <x:c r="AK994" s="273"/>
    </x:row>
    <x:row r="995" spans="1:39" x14ac:dyDescent="0.3">
      <x:c r="E995" s="272"/>
      <x:c r="F995" s="273"/>
      <x:c r="G995" s="273"/>
      <x:c r="H995" s="273"/>
      <x:c r="I995" s="273"/>
      <x:c r="J995" s="273"/>
      <x:c r="L995" s="273"/>
      <x:c r="M995" s="273"/>
      <x:c r="N995" s="273"/>
      <x:c r="O995" s="273"/>
      <x:c r="P995" s="273"/>
      <x:c r="Q995" s="273"/>
      <x:c r="R995" s="273"/>
      <x:c r="S995" s="273"/>
      <x:c r="T995" s="273"/>
      <x:c r="U995" s="273"/>
      <x:c r="V995" s="273"/>
      <x:c r="W995" s="273"/>
      <x:c r="X995" s="273"/>
      <x:c r="Y995" s="273"/>
      <x:c r="Z995" s="273"/>
      <x:c r="AA995" s="273"/>
      <x:c r="AB995" s="273"/>
      <x:c r="AC995" s="273"/>
      <x:c r="AD995" s="273"/>
      <x:c r="AE995" s="273"/>
      <x:c r="AF995" s="273"/>
      <x:c r="AG995" s="273"/>
      <x:c r="AH995" s="273"/>
      <x:c r="AI995" s="273"/>
      <x:c r="AJ995" s="273"/>
      <x:c r="AK995" s="273"/>
    </x:row>
    <x:row r="996" spans="1:39" x14ac:dyDescent="0.3">
      <x:c r="E996" s="272"/>
      <x:c r="F996" s="273"/>
      <x:c r="G996" s="273"/>
      <x:c r="H996" s="273"/>
      <x:c r="I996" s="273"/>
      <x:c r="J996" s="273"/>
      <x:c r="L996" s="273"/>
      <x:c r="M996" s="273"/>
      <x:c r="N996" s="273"/>
      <x:c r="O996" s="273"/>
      <x:c r="P996" s="273"/>
      <x:c r="Q996" s="273"/>
      <x:c r="R996" s="273"/>
      <x:c r="S996" s="273"/>
      <x:c r="T996" s="273"/>
      <x:c r="U996" s="273"/>
      <x:c r="V996" s="273"/>
      <x:c r="W996" s="273"/>
      <x:c r="X996" s="273"/>
      <x:c r="Y996" s="273"/>
      <x:c r="Z996" s="273"/>
      <x:c r="AA996" s="273"/>
      <x:c r="AB996" s="273"/>
      <x:c r="AC996" s="273"/>
      <x:c r="AD996" s="273"/>
      <x:c r="AE996" s="273"/>
      <x:c r="AF996" s="273"/>
      <x:c r="AG996" s="273"/>
      <x:c r="AH996" s="273"/>
      <x:c r="AI996" s="273"/>
      <x:c r="AJ996" s="273"/>
      <x:c r="AK996" s="273"/>
    </x:row>
    <x:row r="997" spans="1:39" x14ac:dyDescent="0.3">
      <x:c r="E997" s="272"/>
      <x:c r="F997" s="273"/>
      <x:c r="G997" s="273"/>
      <x:c r="H997" s="273"/>
      <x:c r="I997" s="273"/>
      <x:c r="J997" s="273"/>
      <x:c r="L997" s="273"/>
      <x:c r="M997" s="273"/>
      <x:c r="N997" s="273"/>
      <x:c r="O997" s="273"/>
      <x:c r="P997" s="273"/>
      <x:c r="Q997" s="273"/>
      <x:c r="R997" s="273"/>
      <x:c r="S997" s="273"/>
      <x:c r="T997" s="273"/>
      <x:c r="U997" s="273"/>
      <x:c r="V997" s="273"/>
      <x:c r="W997" s="273"/>
      <x:c r="X997" s="273"/>
      <x:c r="Y997" s="273"/>
      <x:c r="Z997" s="273"/>
      <x:c r="AA997" s="273"/>
      <x:c r="AB997" s="273"/>
      <x:c r="AC997" s="273"/>
      <x:c r="AD997" s="273"/>
      <x:c r="AE997" s="273"/>
      <x:c r="AF997" s="273"/>
      <x:c r="AG997" s="273"/>
      <x:c r="AH997" s="273"/>
      <x:c r="AI997" s="273"/>
      <x:c r="AJ997" s="273"/>
      <x:c r="AK997" s="273"/>
    </x:row>
    <x:row r="998" spans="1:39" x14ac:dyDescent="0.3">
      <x:c r="E998" s="272"/>
      <x:c r="F998" s="273"/>
      <x:c r="G998" s="273"/>
      <x:c r="H998" s="273"/>
      <x:c r="I998" s="273"/>
      <x:c r="J998" s="273"/>
      <x:c r="L998" s="273"/>
      <x:c r="M998" s="273"/>
      <x:c r="N998" s="273"/>
      <x:c r="O998" s="273"/>
      <x:c r="P998" s="273"/>
      <x:c r="Q998" s="273"/>
      <x:c r="R998" s="273"/>
      <x:c r="S998" s="273"/>
      <x:c r="T998" s="273"/>
      <x:c r="U998" s="273"/>
      <x:c r="V998" s="273"/>
      <x:c r="W998" s="273"/>
      <x:c r="X998" s="273"/>
      <x:c r="Y998" s="273"/>
      <x:c r="Z998" s="273"/>
      <x:c r="AA998" s="273"/>
      <x:c r="AB998" s="273"/>
      <x:c r="AC998" s="273"/>
      <x:c r="AD998" s="273"/>
      <x:c r="AE998" s="273"/>
      <x:c r="AF998" s="273"/>
      <x:c r="AG998" s="273"/>
      <x:c r="AH998" s="273"/>
      <x:c r="AI998" s="273"/>
      <x:c r="AJ998" s="273"/>
      <x:c r="AK998" s="273"/>
    </x:row>
    <x:row r="999" spans="1:39" x14ac:dyDescent="0.3">
      <x:c r="E999" s="272"/>
      <x:c r="F999" s="273"/>
      <x:c r="G999" s="273"/>
      <x:c r="H999" s="273"/>
      <x:c r="I999" s="273"/>
      <x:c r="J999" s="273"/>
      <x:c r="L999" s="273"/>
      <x:c r="M999" s="273"/>
      <x:c r="N999" s="273"/>
      <x:c r="O999" s="273"/>
      <x:c r="P999" s="273"/>
      <x:c r="Q999" s="273"/>
      <x:c r="R999" s="273"/>
      <x:c r="S999" s="273"/>
      <x:c r="T999" s="273"/>
      <x:c r="U999" s="273"/>
      <x:c r="V999" s="273"/>
      <x:c r="W999" s="273"/>
      <x:c r="X999" s="273"/>
      <x:c r="Y999" s="273"/>
      <x:c r="Z999" s="273"/>
      <x:c r="AA999" s="273"/>
      <x:c r="AB999" s="273"/>
      <x:c r="AC999" s="273"/>
      <x:c r="AD999" s="273"/>
      <x:c r="AE999" s="273"/>
      <x:c r="AF999" s="273"/>
      <x:c r="AG999" s="273"/>
      <x:c r="AH999" s="273"/>
      <x:c r="AI999" s="273"/>
      <x:c r="AJ999" s="273"/>
      <x:c r="AK999" s="273"/>
    </x:row>
    <x:row r="1000" spans="1:39" x14ac:dyDescent="0.3">
      <x:c r="E1000" s="272"/>
      <x:c r="F1000" s="273"/>
      <x:c r="G1000" s="273"/>
      <x:c r="H1000" s="273"/>
      <x:c r="I1000" s="273"/>
      <x:c r="J1000" s="273"/>
      <x:c r="L1000" s="273"/>
      <x:c r="M1000" s="273"/>
      <x:c r="N1000" s="273"/>
      <x:c r="O1000" s="273"/>
      <x:c r="P1000" s="273"/>
      <x:c r="Q1000" s="273"/>
      <x:c r="R1000" s="273"/>
      <x:c r="S1000" s="273"/>
      <x:c r="T1000" s="273"/>
      <x:c r="U1000" s="273"/>
      <x:c r="V1000" s="273"/>
      <x:c r="W1000" s="273"/>
      <x:c r="X1000" s="273"/>
      <x:c r="Y1000" s="273"/>
      <x:c r="Z1000" s="273"/>
      <x:c r="AA1000" s="273"/>
      <x:c r="AB1000" s="273"/>
      <x:c r="AC1000" s="273"/>
      <x:c r="AD1000" s="273"/>
      <x:c r="AE1000" s="273"/>
      <x:c r="AF1000" s="273"/>
      <x:c r="AG1000" s="273"/>
      <x:c r="AH1000" s="273"/>
      <x:c r="AI1000" s="273"/>
      <x:c r="AJ1000" s="273"/>
      <x:c r="AK1000" s="273"/>
    </x:row>
    <x:row r="1001" spans="1:39" x14ac:dyDescent="0.3">
      <x:c r="E1001" s="272"/>
      <x:c r="F1001" s="273"/>
      <x:c r="G1001" s="273"/>
      <x:c r="H1001" s="273"/>
      <x:c r="I1001" s="273"/>
      <x:c r="J1001" s="273"/>
      <x:c r="L1001" s="273"/>
      <x:c r="M1001" s="273"/>
      <x:c r="N1001" s="273"/>
      <x:c r="O1001" s="273"/>
      <x:c r="P1001" s="273"/>
      <x:c r="Q1001" s="273"/>
      <x:c r="R1001" s="273"/>
      <x:c r="S1001" s="273"/>
      <x:c r="T1001" s="273"/>
      <x:c r="U1001" s="273"/>
      <x:c r="V1001" s="273"/>
      <x:c r="W1001" s="273"/>
      <x:c r="X1001" s="273"/>
      <x:c r="Y1001" s="273"/>
      <x:c r="Z1001" s="273"/>
      <x:c r="AA1001" s="273"/>
      <x:c r="AB1001" s="273"/>
      <x:c r="AC1001" s="273"/>
      <x:c r="AD1001" s="273"/>
      <x:c r="AE1001" s="273"/>
      <x:c r="AF1001" s="273"/>
      <x:c r="AG1001" s="273"/>
      <x:c r="AH1001" s="273"/>
      <x:c r="AI1001" s="273"/>
      <x:c r="AJ1001" s="273"/>
      <x:c r="AK1001" s="273"/>
    </x:row>
    <x:row r="1002" spans="1:39" x14ac:dyDescent="0.3">
      <x:c r="E1002" s="272"/>
      <x:c r="F1002" s="273"/>
      <x:c r="G1002" s="273"/>
      <x:c r="H1002" s="273"/>
      <x:c r="I1002" s="273"/>
      <x:c r="J1002" s="273"/>
      <x:c r="L1002" s="273"/>
      <x:c r="M1002" s="273"/>
      <x:c r="N1002" s="273"/>
      <x:c r="O1002" s="273"/>
      <x:c r="P1002" s="273"/>
      <x:c r="Q1002" s="273"/>
      <x:c r="R1002" s="273"/>
      <x:c r="S1002" s="273"/>
      <x:c r="T1002" s="273"/>
      <x:c r="U1002" s="273"/>
      <x:c r="V1002" s="273"/>
      <x:c r="W1002" s="273"/>
      <x:c r="X1002" s="273"/>
      <x:c r="Y1002" s="273"/>
      <x:c r="Z1002" s="273"/>
      <x:c r="AA1002" s="273"/>
      <x:c r="AB1002" s="273"/>
      <x:c r="AC1002" s="273"/>
      <x:c r="AD1002" s="273"/>
      <x:c r="AE1002" s="273"/>
      <x:c r="AF1002" s="273"/>
      <x:c r="AG1002" s="273"/>
      <x:c r="AH1002" s="273"/>
      <x:c r="AI1002" s="273"/>
      <x:c r="AJ1002" s="273"/>
      <x:c r="AK1002" s="273"/>
    </x:row>
    <x:row r="1003" spans="1:39" x14ac:dyDescent="0.3">
      <x:c r="E1003" s="272"/>
      <x:c r="F1003" s="273"/>
      <x:c r="G1003" s="273"/>
      <x:c r="H1003" s="273"/>
      <x:c r="I1003" s="273"/>
      <x:c r="J1003" s="273"/>
      <x:c r="L1003" s="273"/>
      <x:c r="M1003" s="273"/>
      <x:c r="N1003" s="273"/>
      <x:c r="O1003" s="273"/>
      <x:c r="P1003" s="273"/>
      <x:c r="Q1003" s="273"/>
      <x:c r="R1003" s="273"/>
      <x:c r="S1003" s="273"/>
      <x:c r="T1003" s="273"/>
      <x:c r="U1003" s="273"/>
      <x:c r="V1003" s="273"/>
      <x:c r="W1003" s="273"/>
      <x:c r="X1003" s="273"/>
      <x:c r="Y1003" s="273"/>
      <x:c r="Z1003" s="273"/>
      <x:c r="AA1003" s="273"/>
      <x:c r="AB1003" s="273"/>
      <x:c r="AC1003" s="273"/>
      <x:c r="AD1003" s="273"/>
      <x:c r="AE1003" s="273"/>
      <x:c r="AF1003" s="273"/>
      <x:c r="AG1003" s="273"/>
      <x:c r="AH1003" s="273"/>
      <x:c r="AI1003" s="273"/>
      <x:c r="AJ1003" s="273"/>
      <x:c r="AK1003" s="273"/>
    </x:row>
    <x:row r="1004" spans="1:39" x14ac:dyDescent="0.3">
      <x:c r="E1004" s="272"/>
      <x:c r="F1004" s="273"/>
      <x:c r="G1004" s="273"/>
      <x:c r="H1004" s="273"/>
      <x:c r="I1004" s="273"/>
      <x:c r="J1004" s="273"/>
      <x:c r="L1004" s="273"/>
      <x:c r="M1004" s="273"/>
      <x:c r="N1004" s="273"/>
      <x:c r="O1004" s="273"/>
      <x:c r="P1004" s="273"/>
      <x:c r="Q1004" s="273"/>
      <x:c r="R1004" s="273"/>
      <x:c r="S1004" s="273"/>
      <x:c r="T1004" s="273"/>
      <x:c r="U1004" s="273"/>
      <x:c r="V1004" s="273"/>
      <x:c r="W1004" s="273"/>
      <x:c r="X1004" s="273"/>
      <x:c r="Y1004" s="273"/>
      <x:c r="Z1004" s="273"/>
      <x:c r="AA1004" s="273"/>
      <x:c r="AB1004" s="273"/>
      <x:c r="AC1004" s="273"/>
      <x:c r="AD1004" s="273"/>
      <x:c r="AE1004" s="273"/>
      <x:c r="AF1004" s="273"/>
      <x:c r="AG1004" s="273"/>
      <x:c r="AH1004" s="273"/>
      <x:c r="AI1004" s="273"/>
      <x:c r="AJ1004" s="273"/>
      <x:c r="AK1004" s="273"/>
    </x:row>
    <x:row r="1005" spans="1:39" x14ac:dyDescent="0.3">
      <x:c r="E1005" s="272"/>
      <x:c r="F1005" s="273"/>
      <x:c r="G1005" s="273"/>
      <x:c r="H1005" s="273"/>
      <x:c r="I1005" s="273"/>
      <x:c r="J1005" s="273"/>
      <x:c r="L1005" s="273"/>
      <x:c r="M1005" s="273"/>
      <x:c r="N1005" s="273"/>
      <x:c r="O1005" s="273"/>
      <x:c r="P1005" s="273"/>
      <x:c r="Q1005" s="273"/>
      <x:c r="R1005" s="273"/>
      <x:c r="S1005" s="273"/>
      <x:c r="T1005" s="273"/>
      <x:c r="U1005" s="273"/>
      <x:c r="V1005" s="273"/>
      <x:c r="W1005" s="273"/>
      <x:c r="X1005" s="273"/>
      <x:c r="Y1005" s="273"/>
      <x:c r="Z1005" s="273"/>
      <x:c r="AA1005" s="273"/>
      <x:c r="AB1005" s="273"/>
      <x:c r="AC1005" s="273"/>
      <x:c r="AD1005" s="273"/>
      <x:c r="AE1005" s="273"/>
      <x:c r="AF1005" s="273"/>
      <x:c r="AG1005" s="273"/>
      <x:c r="AH1005" s="273"/>
      <x:c r="AI1005" s="273"/>
      <x:c r="AJ1005" s="273"/>
      <x:c r="AK1005" s="273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6348B4C-9FFB-4BF3-A5AC-96540CD8A982}" mc:Ignorable="x14ac xr xr2 xr3">
  <x:sheetPr>
    <x:tabColor rgb="FF00B0F0"/>
    <x:outlinePr summaryBelow="1" summaryRight="1"/>
  </x:sheetPr>
  <x:dimension ref="A1:CC1005"/>
  <x:sheetViews>
    <x:sheetView workbookViewId="0">
      <x:selection activeCell="A1" sqref="A1 1:1048576"/>
    </x:sheetView>
  </x:sheetViews>
  <x:sheetFormatPr defaultColWidth="8.567768" defaultRowHeight="14.4" x14ac:dyDescent="0.3"/>
  <x:cols>
    <x:col min="1" max="1" width="24.554688" style="0" bestFit="1" customWidth="1"/>
    <x:col min="2" max="2" width="27.664062" style="0" bestFit="1" customWidth="1"/>
    <x:col min="3" max="3" width="30.332031" style="0" bestFit="1" customWidth="1"/>
    <x:col min="4" max="4" width="30.441406" style="0" bestFit="1" customWidth="1"/>
    <x:col min="5" max="5" width="15.109375" style="0" bestFit="1" customWidth="1"/>
    <x:col min="6" max="6" width="69.109375" style="0" bestFit="1" customWidth="1"/>
    <x:col min="7" max="7" width="20.441406" style="0" bestFit="1" customWidth="1"/>
    <x:col min="8" max="8" width="40.886719" style="0" bestFit="1" customWidth="1"/>
    <x:col min="9" max="9" width="17.109375" style="0" bestFit="1" customWidth="1"/>
    <x:col min="10" max="10" width="60.332031" style="0" bestFit="1" customWidth="1"/>
    <x:col min="11" max="11" width="20.441406" style="0" bestFit="1" customWidth="1"/>
    <x:col min="12" max="12" width="24.441406" style="0" bestFit="1" customWidth="1"/>
    <x:col min="13" max="13" width="23.886719" style="0" bestFit="1" customWidth="1"/>
    <x:col min="14" max="14" width="28.441406" style="0" bestFit="1" customWidth="1"/>
    <x:col min="15" max="15" width="20.109375" style="0" bestFit="1" customWidth="1"/>
    <x:col min="16" max="16" width="40.332031" style="0" bestFit="1" customWidth="1"/>
    <x:col min="17" max="17" width="13" style="0" bestFit="1" customWidth="1"/>
    <x:col min="18" max="18" width="9.332031" style="0" bestFit="1" customWidth="1"/>
    <x:col min="19" max="19" width="28.664062" style="0" bestFit="1" customWidth="1"/>
    <x:col min="20" max="21" width="22.109375" style="0" bestFit="1" customWidth="1"/>
    <x:col min="22" max="22" width="18.332031" style="0" bestFit="1" customWidth="1"/>
    <x:col min="23" max="23" width="30.886719" style="0" bestFit="1" customWidth="1"/>
    <x:col min="24" max="24" width="43.554688" style="0" bestFit="1" customWidth="1"/>
    <x:col min="25" max="25" width="27.109375" style="0" bestFit="1" customWidth="1"/>
    <x:col min="26" max="26" width="120.554688" style="0" bestFit="1" customWidth="1"/>
    <x:col min="27" max="27" width="13.554688" style="0" bestFit="1" customWidth="1"/>
    <x:col min="28" max="28" width="13.664062" style="0" bestFit="1" customWidth="1"/>
    <x:col min="29" max="29" width="13.554688" style="0" bestFit="1" customWidth="1"/>
    <x:col min="30" max="30" width="16.332031" style="0" bestFit="1" customWidth="1"/>
    <x:col min="31" max="31" width="8.554688" style="0" bestFit="1" customWidth="1"/>
    <x:col min="32" max="32" width="17.441406" style="0" bestFit="1" customWidth="1"/>
    <x:col min="33" max="33" width="13.441406" style="0" bestFit="1" customWidth="1"/>
    <x:col min="34" max="34" width="13.554688" style="0" bestFit="1" customWidth="1"/>
    <x:col min="35" max="35" width="15" style="0" bestFit="1" customWidth="1"/>
    <x:col min="36" max="36" width="25.109375" style="0" bestFit="1" customWidth="1"/>
    <x:col min="37" max="37" width="17.554688" style="0" bestFit="1" customWidth="1"/>
    <x:col min="38" max="38" width="16.109375" style="0" bestFit="1" customWidth="1"/>
    <x:col min="39" max="39" width="13.109375" style="0" bestFit="1" customWidth="1"/>
    <x:col min="40" max="40" width="23.332031" style="0" bestFit="1" customWidth="1"/>
    <x:col min="41" max="41" width="15" style="0" bestFit="1" customWidth="1"/>
    <x:col min="42" max="42" width="20" style="0" bestFit="1" customWidth="1"/>
    <x:col min="43" max="43" width="30.109375" style="0" bestFit="1" customWidth="1"/>
    <x:col min="44" max="44" width="24.441406" style="0" bestFit="1" customWidth="1"/>
    <x:col min="45" max="45" width="34.441406" style="0" bestFit="1" customWidth="1"/>
    <x:col min="46" max="46" width="16.664062" style="0" bestFit="1" customWidth="1"/>
    <x:col min="47" max="47" width="26.886719" style="0" bestFit="1" customWidth="1"/>
    <x:col min="48" max="48" width="15.886719" style="0" bestFit="1" customWidth="1"/>
    <x:col min="49" max="49" width="15.441406" style="0" bestFit="1" customWidth="1"/>
    <x:col min="50" max="50" width="12.664062" style="0" bestFit="1" customWidth="1"/>
    <x:col min="51" max="51" width="16.109375" style="0" bestFit="1" customWidth="1"/>
    <x:col min="52" max="52" width="12.664062" style="0" bestFit="1" customWidth="1"/>
    <x:col min="53" max="53" width="15.664062" style="0" bestFit="1" customWidth="1"/>
    <x:col min="54" max="54" width="12.664062" style="0" bestFit="1" customWidth="1"/>
    <x:col min="55" max="55" width="12.886719" style="0" bestFit="1" customWidth="1"/>
    <x:col min="56" max="56" width="13.554688" style="0" bestFit="1" customWidth="1"/>
    <x:col min="57" max="57" width="12.664062" style="0" bestFit="1" customWidth="1"/>
    <x:col min="58" max="58" width="17.441406" style="0" bestFit="1" customWidth="1"/>
    <x:col min="59" max="59" width="17.664062" style="0" bestFit="1" customWidth="1"/>
    <x:col min="60" max="60" width="14.109375" style="0" bestFit="1" customWidth="1"/>
    <x:col min="61" max="61" width="22.109375" style="0" bestFit="1" customWidth="1"/>
    <x:col min="62" max="62" width="20.886719" style="0" bestFit="1" customWidth="1"/>
    <x:col min="63" max="63" width="25.109375" style="0" bestFit="1" customWidth="1"/>
    <x:col min="64" max="64" width="21.554688" style="0" bestFit="1" customWidth="1"/>
    <x:col min="65" max="65" width="8.567768" style="0" customWidth="1"/>
    <x:col min="66" max="66" width="16.109375" style="0" bestFit="1" customWidth="1"/>
    <x:col min="67" max="67" width="14.554688" style="0" bestFit="1" customWidth="1"/>
    <x:col min="68" max="68" width="13.441406" style="0" bestFit="1" customWidth="1"/>
    <x:col min="69" max="69" width="23.441406" style="0" bestFit="1" customWidth="1"/>
    <x:col min="70" max="70" width="36.554688" style="0" bestFit="1" customWidth="1"/>
    <x:col min="71" max="71" width="24" style="0" bestFit="1" customWidth="1"/>
    <x:col min="72" max="72" width="33.109375" style="0" bestFit="1" customWidth="1"/>
    <x:col min="73" max="73" width="81.109375" style="0" bestFit="1" customWidth="1"/>
    <x:col min="74" max="74" width="24.109375" style="0" bestFit="1" customWidth="1"/>
    <x:col min="75" max="75" width="24.332031" style="0" bestFit="1" customWidth="1"/>
    <x:col min="76" max="76" width="12.441406" style="0" bestFit="1" customWidth="1"/>
    <x:col min="77" max="77" width="8.567768" style="0" customWidth="1"/>
    <x:col min="78" max="78" width="15.109375" style="0" bestFit="1" customWidth="1"/>
    <x:col min="79" max="79" width="27.441406" style="0" bestFit="1" customWidth="1"/>
    <x:col min="80" max="80" width="13.554688" style="0" bestFit="1" customWidth="1"/>
    <x:col min="81" max="81" width="14" style="0" bestFit="1" customWidth="1"/>
  </x:cols>
  <x:sheetData>
    <x:row r="1" spans="1:81" x14ac:dyDescent="0.3">
      <x:c r="B1" s="426"/>
    </x:row>
    <x:row r="5" spans="1:81" ht="15" customHeight="1" s="62" customFormat="1" x14ac:dyDescent="0.35">
      <x:c r="A5" s="117"/>
      <x:c r="B5" s="117"/>
      <x:c r="C5" s="117"/>
      <x:c r="D5" s="117"/>
      <x:c r="E5" s="117"/>
      <x:c r="F5" s="117"/>
      <x:c r="G5" s="117"/>
      <x:c r="H5" s="117"/>
      <x:c r="I5" s="117"/>
      <x:c r="J5" s="117"/>
      <x:c r="K5" s="117"/>
      <x:c r="L5" s="117"/>
      <x:c r="M5" s="117"/>
      <x:c r="N5" s="117"/>
      <x:c r="O5" s="117"/>
      <x:c r="P5" s="117"/>
      <x:c r="Q5" s="117"/>
      <x:c r="R5" s="117"/>
      <x:c r="S5" s="117"/>
      <x:c r="T5" s="117"/>
      <x:c r="U5" s="117"/>
      <x:c r="V5" s="117"/>
      <x:c r="W5" s="117"/>
      <x:c r="X5" s="117"/>
      <x:c r="Y5" s="117"/>
      <x:c r="Z5" s="117"/>
      <x:c r="AA5" s="117"/>
      <x:c r="AB5" s="117"/>
      <x:c r="AC5" s="117"/>
      <x:c r="AD5" s="117"/>
      <x:c r="AE5" s="117"/>
      <x:c r="AF5" s="117"/>
      <x:c r="AG5" s="117"/>
      <x:c r="AH5" s="117"/>
      <x:c r="AI5" s="117"/>
      <x:c r="AJ5" s="117"/>
      <x:c r="AK5" s="117"/>
      <x:c r="AL5" s="117"/>
      <x:c r="AM5" s="117"/>
      <x:c r="AN5" s="117"/>
      <x:c r="AO5" s="117"/>
      <x:c r="AP5" s="117"/>
      <x:c r="AQ5" s="117"/>
      <x:c r="AR5" s="117"/>
      <x:c r="AS5" s="117"/>
      <x:c r="AT5" s="117"/>
      <x:c r="AU5" s="117"/>
      <x:c r="AV5" s="117"/>
      <x:c r="AW5" s="117"/>
      <x:c r="AX5" s="117"/>
      <x:c r="AY5" s="117"/>
      <x:c r="AZ5" s="117"/>
      <x:c r="BA5" s="117"/>
      <x:c r="BB5" s="117"/>
      <x:c r="BC5" s="117"/>
      <x:c r="BD5" s="117"/>
      <x:c r="BE5" s="117"/>
      <x:c r="BF5" s="117"/>
      <x:c r="BG5" s="117"/>
      <x:c r="BH5" s="117"/>
      <x:c r="BI5" s="117"/>
      <x:c r="BJ5" s="117"/>
      <x:c r="BK5" s="117"/>
      <x:c r="BL5" s="117"/>
      <x:c r="BM5" s="117"/>
      <x:c r="BN5" s="117"/>
      <x:c r="BO5" s="117"/>
      <x:c r="BP5" s="117"/>
      <x:c r="BQ5" s="117"/>
      <x:c r="BR5" s="117"/>
      <x:c r="BS5" s="117"/>
      <x:c r="BT5" s="117"/>
      <x:c r="BU5" s="117"/>
      <x:c r="BV5" s="117"/>
      <x:c r="BW5" s="117"/>
      <x:c r="BX5" s="117"/>
      <x:c r="BY5" s="117"/>
      <x:c r="BZ5" s="117"/>
      <x:c r="CA5" s="117"/>
      <x:c r="CB5" s="117"/>
      <x:c r="CC5" s="117"/>
    </x:row>
    <x:row r="6" spans="1:81" x14ac:dyDescent="0.3">
      <x:c r="B6" s="226"/>
      <x:c r="E6" s="272"/>
      <x:c r="M6" s="226"/>
      <x:c r="O6" s="226"/>
      <x:c r="T6" s="226"/>
      <x:c r="V6" s="226"/>
      <x:c r="Z6" s="226"/>
      <x:c r="AB6" s="272"/>
      <x:c r="AF6" s="226"/>
      <x:c r="AH6" s="226"/>
      <x:c r="AI6" s="222"/>
      <x:c r="AK6" s="226"/>
      <x:c r="AL6" s="222"/>
      <x:c r="AM6" s="226"/>
      <x:c r="AO6" s="226"/>
      <x:c r="AP6" s="226"/>
      <x:c r="AR6" s="226"/>
      <x:c r="AT6" s="226"/>
      <x:c r="AV6" s="222"/>
      <x:c r="AW6" s="222"/>
      <x:c r="AX6" s="272"/>
      <x:c r="AZ6" s="272"/>
      <x:c r="BA6" s="272"/>
      <x:c r="BB6" s="272"/>
      <x:c r="BC6" s="272"/>
      <x:c r="BD6" s="272"/>
      <x:c r="BE6" s="272"/>
      <x:c r="BF6" s="272"/>
      <x:c r="BG6" s="274"/>
      <x:c r="BH6" s="272"/>
      <x:c r="BI6" s="222"/>
      <x:c r="BJ6" s="226"/>
      <x:c r="BK6" s="226"/>
      <x:c r="BL6" s="226"/>
      <x:c r="CB6" s="226"/>
    </x:row>
    <x:row r="7" spans="1:81" x14ac:dyDescent="0.3">
      <x:c r="B7" s="226"/>
      <x:c r="E7" s="272"/>
      <x:c r="M7" s="226"/>
      <x:c r="O7" s="226"/>
      <x:c r="T7" s="226"/>
      <x:c r="V7" s="226"/>
      <x:c r="Z7" s="226"/>
      <x:c r="AB7" s="272"/>
      <x:c r="AF7" s="226"/>
      <x:c r="AH7" s="226"/>
      <x:c r="AI7" s="222"/>
      <x:c r="AK7" s="226"/>
      <x:c r="AL7" s="222"/>
      <x:c r="AM7" s="226"/>
      <x:c r="AO7" s="226"/>
      <x:c r="AP7" s="226"/>
      <x:c r="AR7" s="226"/>
      <x:c r="AT7" s="226"/>
      <x:c r="AV7" s="222"/>
      <x:c r="AW7" s="222"/>
      <x:c r="AX7" s="272"/>
      <x:c r="AZ7" s="272"/>
      <x:c r="BA7" s="272"/>
      <x:c r="BB7" s="272"/>
      <x:c r="BC7" s="272"/>
      <x:c r="BD7" s="272"/>
      <x:c r="BE7" s="272"/>
      <x:c r="BF7" s="272"/>
      <x:c r="BG7" s="274"/>
      <x:c r="BH7" s="272"/>
      <x:c r="BI7" s="222"/>
      <x:c r="BJ7" s="226"/>
      <x:c r="BK7" s="226"/>
      <x:c r="BL7" s="226"/>
      <x:c r="CB7" s="226"/>
    </x:row>
    <x:row r="8" spans="1:81" x14ac:dyDescent="0.3">
      <x:c r="B8" s="226"/>
      <x:c r="E8" s="272"/>
      <x:c r="M8" s="226"/>
      <x:c r="O8" s="226"/>
      <x:c r="T8" s="226"/>
      <x:c r="V8" s="226"/>
      <x:c r="Z8" s="226"/>
      <x:c r="AB8" s="272"/>
      <x:c r="AF8" s="226"/>
      <x:c r="AH8" s="226"/>
      <x:c r="AI8" s="222"/>
      <x:c r="AK8" s="226"/>
      <x:c r="AL8" s="222"/>
      <x:c r="AM8" s="226"/>
      <x:c r="AO8" s="226"/>
      <x:c r="AP8" s="226"/>
      <x:c r="AR8" s="226"/>
      <x:c r="AT8" s="226"/>
      <x:c r="AV8" s="222"/>
      <x:c r="AW8" s="222"/>
      <x:c r="AX8" s="272"/>
      <x:c r="AZ8" s="272"/>
      <x:c r="BA8" s="272"/>
      <x:c r="BB8" s="272"/>
      <x:c r="BC8" s="272"/>
      <x:c r="BD8" s="272"/>
      <x:c r="BE8" s="272"/>
      <x:c r="BF8" s="272"/>
      <x:c r="BG8" s="274"/>
      <x:c r="BH8" s="272"/>
      <x:c r="BI8" s="222"/>
      <x:c r="BJ8" s="226"/>
      <x:c r="BK8" s="226"/>
      <x:c r="BL8" s="226"/>
      <x:c r="CB8" s="226"/>
    </x:row>
    <x:row r="9" spans="1:81" x14ac:dyDescent="0.3">
      <x:c r="B9" s="226"/>
      <x:c r="E9" s="272"/>
      <x:c r="M9" s="226"/>
      <x:c r="O9" s="226"/>
      <x:c r="T9" s="226"/>
      <x:c r="V9" s="226"/>
      <x:c r="Z9" s="226"/>
      <x:c r="AB9" s="272"/>
      <x:c r="AF9" s="226"/>
      <x:c r="AH9" s="226"/>
      <x:c r="AI9" s="222"/>
      <x:c r="AK9" s="226"/>
      <x:c r="AL9" s="222"/>
      <x:c r="AM9" s="226"/>
      <x:c r="AO9" s="226"/>
      <x:c r="AP9" s="226"/>
      <x:c r="AR9" s="226"/>
      <x:c r="AT9" s="226"/>
      <x:c r="AV9" s="222"/>
      <x:c r="AW9" s="222"/>
      <x:c r="AX9" s="272"/>
      <x:c r="AZ9" s="272"/>
      <x:c r="BA9" s="272"/>
      <x:c r="BB9" s="272"/>
      <x:c r="BC9" s="272"/>
      <x:c r="BD9" s="272"/>
      <x:c r="BE9" s="272"/>
      <x:c r="BF9" s="272"/>
      <x:c r="BG9" s="274"/>
      <x:c r="BH9" s="272"/>
      <x:c r="BI9" s="222"/>
      <x:c r="BJ9" s="226"/>
      <x:c r="BK9" s="226"/>
      <x:c r="BL9" s="226"/>
      <x:c r="CB9" s="226"/>
    </x:row>
    <x:row r="10" spans="1:81" x14ac:dyDescent="0.3">
      <x:c r="B10" s="226"/>
      <x:c r="E10" s="272"/>
      <x:c r="M10" s="226"/>
      <x:c r="O10" s="226"/>
      <x:c r="T10" s="226"/>
      <x:c r="V10" s="226"/>
      <x:c r="Z10" s="226"/>
      <x:c r="AB10" s="272"/>
      <x:c r="AF10" s="226"/>
      <x:c r="AH10" s="226"/>
      <x:c r="AI10" s="222"/>
      <x:c r="AK10" s="226"/>
      <x:c r="AL10" s="222"/>
      <x:c r="AM10" s="226"/>
      <x:c r="AO10" s="226"/>
      <x:c r="AP10" s="226"/>
      <x:c r="AR10" s="226"/>
      <x:c r="AT10" s="226"/>
      <x:c r="AV10" s="222"/>
      <x:c r="AW10" s="222"/>
      <x:c r="AX10" s="272"/>
      <x:c r="AZ10" s="272"/>
      <x:c r="BA10" s="272"/>
      <x:c r="BB10" s="272"/>
      <x:c r="BC10" s="272"/>
      <x:c r="BD10" s="272"/>
      <x:c r="BE10" s="272"/>
      <x:c r="BF10" s="272"/>
      <x:c r="BG10" s="274"/>
      <x:c r="BH10" s="272"/>
      <x:c r="BI10" s="222"/>
      <x:c r="BJ10" s="226"/>
      <x:c r="BK10" s="226"/>
      <x:c r="BL10" s="226"/>
      <x:c r="CB10" s="226"/>
    </x:row>
    <x:row r="11" spans="1:81" x14ac:dyDescent="0.3">
      <x:c r="B11" s="226"/>
      <x:c r="E11" s="272"/>
      <x:c r="M11" s="226"/>
      <x:c r="O11" s="226"/>
      <x:c r="T11" s="226"/>
      <x:c r="V11" s="226"/>
      <x:c r="Z11" s="226"/>
      <x:c r="AB11" s="272"/>
      <x:c r="AF11" s="226"/>
      <x:c r="AH11" s="226"/>
      <x:c r="AI11" s="222"/>
      <x:c r="AK11" s="226"/>
      <x:c r="AL11" s="222"/>
      <x:c r="AM11" s="226"/>
      <x:c r="AO11" s="226"/>
      <x:c r="AP11" s="226"/>
      <x:c r="AR11" s="226"/>
      <x:c r="AT11" s="226"/>
      <x:c r="AV11" s="222"/>
      <x:c r="AW11" s="222"/>
      <x:c r="AX11" s="272"/>
      <x:c r="AZ11" s="272"/>
      <x:c r="BA11" s="272"/>
      <x:c r="BB11" s="272"/>
      <x:c r="BC11" s="272"/>
      <x:c r="BD11" s="272"/>
      <x:c r="BE11" s="272"/>
      <x:c r="BF11" s="272"/>
      <x:c r="BG11" s="274"/>
      <x:c r="BH11" s="272"/>
      <x:c r="BI11" s="222"/>
      <x:c r="BJ11" s="226"/>
      <x:c r="BK11" s="226"/>
      <x:c r="BL11" s="226"/>
      <x:c r="CB11" s="226"/>
    </x:row>
    <x:row r="12" spans="1:81" x14ac:dyDescent="0.3">
      <x:c r="B12" s="226"/>
      <x:c r="E12" s="272"/>
      <x:c r="M12" s="226"/>
      <x:c r="O12" s="226"/>
      <x:c r="T12" s="226"/>
      <x:c r="V12" s="226"/>
      <x:c r="AB12" s="272"/>
      <x:c r="AF12" s="226"/>
      <x:c r="AH12" s="226"/>
      <x:c r="AI12" s="222"/>
      <x:c r="AK12" s="226"/>
      <x:c r="AL12" s="222"/>
      <x:c r="AM12" s="226"/>
      <x:c r="AO12" s="226"/>
      <x:c r="AP12" s="226"/>
      <x:c r="AR12" s="226"/>
      <x:c r="AT12" s="222"/>
      <x:c r="AV12" s="222"/>
      <x:c r="AW12" s="222"/>
      <x:c r="AX12" s="272"/>
      <x:c r="AZ12" s="272"/>
      <x:c r="BA12" s="272"/>
      <x:c r="BB12" s="272"/>
      <x:c r="BC12" s="272"/>
      <x:c r="BD12" s="272"/>
      <x:c r="BE12" s="272"/>
      <x:c r="BF12" s="272"/>
      <x:c r="BG12" s="274"/>
      <x:c r="BH12" s="272"/>
      <x:c r="BI12" s="222"/>
      <x:c r="BJ12" s="226"/>
      <x:c r="BK12" s="226"/>
      <x:c r="BL12" s="226"/>
      <x:c r="CB12" s="226"/>
    </x:row>
    <x:row r="13" spans="1:81" x14ac:dyDescent="0.3">
      <x:c r="B13" s="226"/>
      <x:c r="E13" s="272"/>
      <x:c r="M13" s="226"/>
      <x:c r="O13" s="226"/>
      <x:c r="T13" s="226"/>
      <x:c r="V13" s="226"/>
      <x:c r="AB13" s="272"/>
      <x:c r="AF13" s="226"/>
      <x:c r="AH13" s="226"/>
      <x:c r="AI13" s="222"/>
      <x:c r="AK13" s="226"/>
      <x:c r="AL13" s="222"/>
      <x:c r="AM13" s="226"/>
      <x:c r="AO13" s="226"/>
      <x:c r="AP13" s="226"/>
      <x:c r="AR13" s="226"/>
      <x:c r="AT13" s="222"/>
      <x:c r="AV13" s="222"/>
      <x:c r="AW13" s="222"/>
      <x:c r="AX13" s="272"/>
      <x:c r="AZ13" s="272"/>
      <x:c r="BA13" s="272"/>
      <x:c r="BB13" s="272"/>
      <x:c r="BC13" s="272"/>
      <x:c r="BD13" s="272"/>
      <x:c r="BE13" s="272"/>
      <x:c r="BF13" s="272"/>
      <x:c r="BG13" s="274"/>
      <x:c r="BH13" s="272"/>
      <x:c r="BI13" s="222"/>
      <x:c r="BJ13" s="226"/>
      <x:c r="BK13" s="226"/>
      <x:c r="BL13" s="226"/>
      <x:c r="CB13" s="226"/>
    </x:row>
    <x:row r="14" spans="1:81" x14ac:dyDescent="0.3">
      <x:c r="B14" s="226"/>
      <x:c r="E14" s="272"/>
      <x:c r="M14" s="226"/>
      <x:c r="O14" s="226"/>
      <x:c r="T14" s="226"/>
      <x:c r="V14" s="226"/>
      <x:c r="AB14" s="272"/>
      <x:c r="AF14" s="226"/>
      <x:c r="AH14" s="226"/>
      <x:c r="AI14" s="222"/>
      <x:c r="AK14" s="226"/>
      <x:c r="AL14" s="222"/>
      <x:c r="AM14" s="226"/>
      <x:c r="AO14" s="226"/>
      <x:c r="AP14" s="226"/>
      <x:c r="AR14" s="226"/>
      <x:c r="AT14" s="222"/>
      <x:c r="AV14" s="222"/>
      <x:c r="AW14" s="222"/>
      <x:c r="AX14" s="272"/>
      <x:c r="AZ14" s="272"/>
      <x:c r="BA14" s="272"/>
      <x:c r="BB14" s="272"/>
      <x:c r="BC14" s="272"/>
      <x:c r="BD14" s="272"/>
      <x:c r="BE14" s="272"/>
      <x:c r="BF14" s="272"/>
      <x:c r="BG14" s="274"/>
      <x:c r="BH14" s="272"/>
      <x:c r="BI14" s="222"/>
      <x:c r="BJ14" s="226"/>
      <x:c r="BK14" s="226"/>
      <x:c r="BL14" s="226"/>
      <x:c r="CB14" s="226"/>
    </x:row>
    <x:row r="15" spans="1:81" x14ac:dyDescent="0.3">
      <x:c r="B15" s="226"/>
      <x:c r="E15" s="272"/>
      <x:c r="M15" s="226"/>
      <x:c r="O15" s="226"/>
      <x:c r="T15" s="226"/>
      <x:c r="V15" s="226"/>
      <x:c r="AB15" s="272"/>
      <x:c r="AF15" s="226"/>
      <x:c r="AH15" s="226"/>
      <x:c r="AI15" s="222"/>
      <x:c r="AK15" s="226"/>
      <x:c r="AL15" s="222"/>
      <x:c r="AM15" s="226"/>
      <x:c r="AO15" s="226"/>
      <x:c r="AP15" s="226"/>
      <x:c r="AR15" s="226"/>
      <x:c r="AT15" s="222"/>
      <x:c r="AV15" s="222"/>
      <x:c r="AW15" s="222"/>
      <x:c r="AX15" s="272"/>
      <x:c r="AZ15" s="272"/>
      <x:c r="BA15" s="272"/>
      <x:c r="BB15" s="272"/>
      <x:c r="BC15" s="272"/>
      <x:c r="BD15" s="272"/>
      <x:c r="BE15" s="272"/>
      <x:c r="BF15" s="272"/>
      <x:c r="BG15" s="274"/>
      <x:c r="BH15" s="272"/>
      <x:c r="BI15" s="222"/>
      <x:c r="BJ15" s="226"/>
      <x:c r="BK15" s="226"/>
      <x:c r="BL15" s="226"/>
      <x:c r="CB15" s="226"/>
    </x:row>
    <x:row r="16" spans="1:81" x14ac:dyDescent="0.3">
      <x:c r="B16" s="226"/>
      <x:c r="E16" s="272"/>
      <x:c r="M16" s="226"/>
      <x:c r="O16" s="226"/>
      <x:c r="T16" s="226"/>
      <x:c r="V16" s="226"/>
      <x:c r="AB16" s="272"/>
      <x:c r="AF16" s="226"/>
      <x:c r="AH16" s="226"/>
      <x:c r="AI16" s="222"/>
      <x:c r="AK16" s="226"/>
      <x:c r="AL16" s="222"/>
      <x:c r="AM16" s="226"/>
      <x:c r="AO16" s="226"/>
      <x:c r="AP16" s="226"/>
      <x:c r="AR16" s="226"/>
      <x:c r="AT16" s="222"/>
      <x:c r="AV16" s="222"/>
      <x:c r="AW16" s="222"/>
      <x:c r="AX16" s="272"/>
      <x:c r="AZ16" s="272"/>
      <x:c r="BA16" s="272"/>
      <x:c r="BB16" s="272"/>
      <x:c r="BC16" s="272"/>
      <x:c r="BD16" s="272"/>
      <x:c r="BE16" s="272"/>
      <x:c r="BF16" s="272"/>
      <x:c r="BG16" s="274"/>
      <x:c r="BH16" s="272"/>
      <x:c r="BI16" s="222"/>
      <x:c r="BJ16" s="226"/>
      <x:c r="BK16" s="226"/>
      <x:c r="BL16" s="226"/>
      <x:c r="CB16" s="226"/>
    </x:row>
    <x:row r="17" spans="1:81" x14ac:dyDescent="0.3">
      <x:c r="B17" s="226"/>
      <x:c r="E17" s="272"/>
      <x:c r="M17" s="226"/>
      <x:c r="O17" s="226"/>
      <x:c r="T17" s="226"/>
      <x:c r="V17" s="226"/>
      <x:c r="AB17" s="272"/>
      <x:c r="AF17" s="226"/>
      <x:c r="AH17" s="226"/>
      <x:c r="AI17" s="222"/>
      <x:c r="AK17" s="226"/>
      <x:c r="AL17" s="222"/>
      <x:c r="AM17" s="226"/>
      <x:c r="AO17" s="226"/>
      <x:c r="AP17" s="226"/>
      <x:c r="AR17" s="226"/>
      <x:c r="AT17" s="222"/>
      <x:c r="AV17" s="222"/>
      <x:c r="AW17" s="222"/>
      <x:c r="AX17" s="272"/>
      <x:c r="AZ17" s="272"/>
      <x:c r="BA17" s="272"/>
      <x:c r="BB17" s="272"/>
      <x:c r="BC17" s="272"/>
      <x:c r="BD17" s="272"/>
      <x:c r="BE17" s="272"/>
      <x:c r="BF17" s="272"/>
      <x:c r="BG17" s="274"/>
      <x:c r="BH17" s="272"/>
      <x:c r="BI17" s="222"/>
      <x:c r="BJ17" s="226"/>
      <x:c r="BK17" s="226"/>
      <x:c r="BL17" s="226"/>
      <x:c r="CB17" s="226"/>
    </x:row>
    <x:row r="18" spans="1:81" x14ac:dyDescent="0.3">
      <x:c r="B18" s="226"/>
      <x:c r="E18" s="272"/>
      <x:c r="M18" s="226"/>
      <x:c r="O18" s="226"/>
      <x:c r="T18" s="226"/>
      <x:c r="V18" s="226"/>
      <x:c r="Z18" s="226"/>
      <x:c r="AB18" s="272"/>
      <x:c r="AF18" s="226"/>
      <x:c r="AH18" s="226"/>
      <x:c r="AI18" s="222"/>
      <x:c r="AK18" s="226"/>
      <x:c r="AL18" s="222"/>
      <x:c r="AM18" s="226"/>
      <x:c r="AO18" s="226"/>
      <x:c r="AP18" s="226"/>
      <x:c r="AR18" s="226"/>
      <x:c r="AT18" s="222"/>
      <x:c r="AV18" s="222"/>
      <x:c r="AW18" s="222"/>
      <x:c r="AX18" s="272"/>
      <x:c r="AZ18" s="272"/>
      <x:c r="BA18" s="272"/>
      <x:c r="BB18" s="272"/>
      <x:c r="BC18" s="272"/>
      <x:c r="BD18" s="272"/>
      <x:c r="BE18" s="272"/>
      <x:c r="BF18" s="272"/>
      <x:c r="BG18" s="274"/>
      <x:c r="BH18" s="272"/>
      <x:c r="BI18" s="222"/>
      <x:c r="BJ18" s="226"/>
      <x:c r="BK18" s="226"/>
      <x:c r="BL18" s="226"/>
      <x:c r="CB18" s="226"/>
    </x:row>
    <x:row r="19" spans="1:81" x14ac:dyDescent="0.3">
      <x:c r="B19" s="226"/>
      <x:c r="E19" s="272"/>
      <x:c r="M19" s="226"/>
      <x:c r="O19" s="226"/>
      <x:c r="T19" s="226"/>
      <x:c r="V19" s="226"/>
      <x:c r="Z19" s="226"/>
      <x:c r="AB19" s="272"/>
      <x:c r="AF19" s="226"/>
      <x:c r="AH19" s="226"/>
      <x:c r="AI19" s="222"/>
      <x:c r="AK19" s="226"/>
      <x:c r="AL19" s="222"/>
      <x:c r="AM19" s="226"/>
      <x:c r="AO19" s="226"/>
      <x:c r="AP19" s="226"/>
      <x:c r="AR19" s="226"/>
      <x:c r="AT19" s="222"/>
      <x:c r="AV19" s="222"/>
      <x:c r="AW19" s="222"/>
      <x:c r="AX19" s="272"/>
      <x:c r="AZ19" s="272"/>
      <x:c r="BA19" s="272"/>
      <x:c r="BB19" s="272"/>
      <x:c r="BC19" s="272"/>
      <x:c r="BD19" s="272"/>
      <x:c r="BE19" s="272"/>
      <x:c r="BF19" s="272"/>
      <x:c r="BG19" s="274"/>
      <x:c r="BH19" s="272"/>
      <x:c r="BI19" s="222"/>
      <x:c r="BJ19" s="226"/>
      <x:c r="BK19" s="226"/>
      <x:c r="BL19" s="226"/>
      <x:c r="CB19" s="226"/>
    </x:row>
    <x:row r="20" spans="1:81" x14ac:dyDescent="0.3">
      <x:c r="B20" s="226"/>
      <x:c r="E20" s="272"/>
      <x:c r="M20" s="226"/>
      <x:c r="O20" s="226"/>
      <x:c r="T20" s="226"/>
      <x:c r="V20" s="226"/>
      <x:c r="AB20" s="272"/>
      <x:c r="AF20" s="226"/>
      <x:c r="AH20" s="226"/>
      <x:c r="AI20" s="222"/>
      <x:c r="AK20" s="226"/>
      <x:c r="AL20" s="222"/>
      <x:c r="AM20" s="226"/>
      <x:c r="AO20" s="226"/>
      <x:c r="AP20" s="226"/>
      <x:c r="AR20" s="226"/>
      <x:c r="AT20" s="222"/>
      <x:c r="AV20" s="222"/>
      <x:c r="AW20" s="222"/>
      <x:c r="AX20" s="272"/>
      <x:c r="AZ20" s="272"/>
      <x:c r="BA20" s="272"/>
      <x:c r="BB20" s="272"/>
      <x:c r="BC20" s="272"/>
      <x:c r="BD20" s="272"/>
      <x:c r="BE20" s="272"/>
      <x:c r="BF20" s="272"/>
      <x:c r="BG20" s="274"/>
      <x:c r="BH20" s="272"/>
      <x:c r="BI20" s="222"/>
      <x:c r="BJ20" s="226"/>
      <x:c r="BK20" s="226"/>
      <x:c r="BL20" s="226"/>
      <x:c r="CB20" s="226"/>
    </x:row>
    <x:row r="21" spans="1:81" x14ac:dyDescent="0.3">
      <x:c r="B21" s="226"/>
      <x:c r="E21" s="272"/>
      <x:c r="M21" s="226"/>
      <x:c r="O21" s="226"/>
      <x:c r="T21" s="226"/>
      <x:c r="V21" s="226"/>
      <x:c r="AB21" s="272"/>
      <x:c r="AF21" s="226"/>
      <x:c r="AH21" s="226"/>
      <x:c r="AI21" s="222"/>
      <x:c r="AK21" s="226"/>
      <x:c r="AL21" s="222"/>
      <x:c r="AM21" s="226"/>
      <x:c r="AO21" s="226"/>
      <x:c r="AP21" s="226"/>
      <x:c r="AR21" s="226"/>
      <x:c r="AT21" s="222"/>
      <x:c r="AV21" s="222"/>
      <x:c r="AW21" s="222"/>
      <x:c r="AX21" s="272"/>
      <x:c r="AZ21" s="272"/>
      <x:c r="BA21" s="272"/>
      <x:c r="BB21" s="272"/>
      <x:c r="BC21" s="272"/>
      <x:c r="BD21" s="272"/>
      <x:c r="BE21" s="272"/>
      <x:c r="BF21" s="272"/>
      <x:c r="BG21" s="274"/>
      <x:c r="BH21" s="272"/>
      <x:c r="BI21" s="222"/>
      <x:c r="BJ21" s="226"/>
      <x:c r="BK21" s="226"/>
      <x:c r="BL21" s="226"/>
      <x:c r="CB21" s="226"/>
    </x:row>
    <x:row r="22" spans="1:81" x14ac:dyDescent="0.3">
      <x:c r="B22" s="226"/>
      <x:c r="E22" s="272"/>
      <x:c r="O22" s="226"/>
      <x:c r="T22" s="226"/>
      <x:c r="V22" s="226"/>
      <x:c r="Z22" s="226"/>
      <x:c r="AB22" s="272"/>
      <x:c r="AF22" s="226"/>
      <x:c r="AH22" s="226"/>
      <x:c r="AI22" s="226"/>
      <x:c r="AK22" s="226"/>
      <x:c r="AL22" s="222"/>
      <x:c r="AM22" s="226"/>
      <x:c r="AO22" s="226"/>
      <x:c r="AP22" s="226"/>
      <x:c r="AR22" s="226"/>
      <x:c r="AT22" s="222"/>
      <x:c r="AV22" s="222"/>
      <x:c r="AW22" s="222"/>
      <x:c r="AX22" s="272"/>
      <x:c r="AZ22" s="272"/>
      <x:c r="BA22" s="272"/>
      <x:c r="BB22" s="272"/>
      <x:c r="BC22" s="272"/>
      <x:c r="BD22" s="272"/>
      <x:c r="BE22" s="272"/>
      <x:c r="BF22" s="272"/>
      <x:c r="BG22" s="274"/>
      <x:c r="BH22" s="272"/>
      <x:c r="BI22" s="226"/>
      <x:c r="BJ22" s="226"/>
      <x:c r="BK22" s="226"/>
      <x:c r="BL22" s="226"/>
      <x:c r="CB22" s="226"/>
    </x:row>
    <x:row r="23" spans="1:81" x14ac:dyDescent="0.3">
      <x:c r="B23" s="226"/>
      <x:c r="E23" s="272"/>
      <x:c r="O23" s="226"/>
      <x:c r="T23" s="226"/>
      <x:c r="V23" s="226"/>
      <x:c r="Z23" s="226"/>
      <x:c r="AB23" s="272"/>
      <x:c r="AF23" s="226"/>
      <x:c r="AH23" s="226"/>
      <x:c r="AI23" s="226"/>
      <x:c r="AK23" s="226"/>
      <x:c r="AL23" s="222"/>
      <x:c r="AM23" s="226"/>
      <x:c r="AO23" s="226"/>
      <x:c r="AP23" s="226"/>
      <x:c r="AR23" s="226"/>
      <x:c r="AT23" s="222"/>
      <x:c r="AV23" s="222"/>
      <x:c r="AW23" s="222"/>
      <x:c r="AX23" s="272"/>
      <x:c r="AZ23" s="272"/>
      <x:c r="BA23" s="272"/>
      <x:c r="BB23" s="272"/>
      <x:c r="BC23" s="272"/>
      <x:c r="BD23" s="272"/>
      <x:c r="BE23" s="272"/>
      <x:c r="BF23" s="272"/>
      <x:c r="BG23" s="274"/>
      <x:c r="BH23" s="272"/>
      <x:c r="BI23" s="226"/>
      <x:c r="BJ23" s="226"/>
      <x:c r="BK23" s="226"/>
      <x:c r="BL23" s="226"/>
      <x:c r="CB23" s="226"/>
    </x:row>
    <x:row r="24" spans="1:81" x14ac:dyDescent="0.3">
      <x:c r="B24" s="226"/>
      <x:c r="E24" s="272"/>
      <x:c r="O24" s="226"/>
      <x:c r="T24" s="226"/>
      <x:c r="V24" s="226"/>
      <x:c r="AB24" s="272"/>
      <x:c r="AF24" s="226"/>
      <x:c r="AH24" s="226"/>
      <x:c r="AI24" s="222"/>
      <x:c r="AK24" s="226"/>
      <x:c r="AL24" s="222"/>
      <x:c r="AM24" s="226"/>
      <x:c r="AO24" s="226"/>
      <x:c r="AP24" s="226"/>
      <x:c r="AR24" s="226"/>
      <x:c r="AT24" s="222"/>
      <x:c r="AV24" s="222"/>
      <x:c r="AW24" s="222"/>
      <x:c r="AX24" s="272"/>
      <x:c r="AZ24" s="272"/>
      <x:c r="BA24" s="272"/>
      <x:c r="BB24" s="272"/>
      <x:c r="BC24" s="272"/>
      <x:c r="BD24" s="272"/>
      <x:c r="BE24" s="272"/>
      <x:c r="BF24" s="272"/>
      <x:c r="BG24" s="274"/>
      <x:c r="BH24" s="272"/>
      <x:c r="BI24" s="222"/>
      <x:c r="BJ24" s="226"/>
      <x:c r="BK24" s="226"/>
      <x:c r="BL24" s="226"/>
      <x:c r="CB24" s="226"/>
    </x:row>
    <x:row r="25" spans="1:81" x14ac:dyDescent="0.3">
      <x:c r="B25" s="226"/>
      <x:c r="E25" s="272"/>
      <x:c r="O25" s="226"/>
      <x:c r="T25" s="226"/>
      <x:c r="V25" s="226"/>
      <x:c r="AB25" s="272"/>
      <x:c r="AF25" s="226"/>
      <x:c r="AH25" s="226"/>
      <x:c r="AI25" s="222"/>
      <x:c r="AK25" s="226"/>
      <x:c r="AL25" s="222"/>
      <x:c r="AM25" s="226"/>
      <x:c r="AO25" s="226"/>
      <x:c r="AP25" s="226"/>
      <x:c r="AR25" s="226"/>
      <x:c r="AT25" s="222"/>
      <x:c r="AV25" s="222"/>
      <x:c r="AW25" s="222"/>
      <x:c r="AX25" s="272"/>
      <x:c r="AZ25" s="272"/>
      <x:c r="BA25" s="272"/>
      <x:c r="BB25" s="272"/>
      <x:c r="BC25" s="272"/>
      <x:c r="BD25" s="272"/>
      <x:c r="BE25" s="272"/>
      <x:c r="BF25" s="272"/>
      <x:c r="BG25" s="274"/>
      <x:c r="BH25" s="272"/>
      <x:c r="BI25" s="222"/>
      <x:c r="BJ25" s="226"/>
      <x:c r="BK25" s="226"/>
      <x:c r="BL25" s="226"/>
      <x:c r="CB25" s="226"/>
    </x:row>
    <x:row r="26" spans="1:81" x14ac:dyDescent="0.3">
      <x:c r="B26" s="226"/>
      <x:c r="E26" s="272"/>
      <x:c r="O26" s="226"/>
      <x:c r="T26" s="226"/>
      <x:c r="V26" s="226"/>
      <x:c r="AB26" s="272"/>
      <x:c r="AF26" s="226"/>
      <x:c r="AH26" s="226"/>
      <x:c r="AI26" s="222"/>
      <x:c r="AK26" s="226"/>
      <x:c r="AL26" s="222"/>
      <x:c r="AM26" s="226"/>
      <x:c r="AO26" s="226"/>
      <x:c r="AP26" s="226"/>
      <x:c r="AR26" s="226"/>
      <x:c r="AT26" s="222"/>
      <x:c r="AV26" s="222"/>
      <x:c r="AW26" s="222"/>
      <x:c r="AX26" s="272"/>
      <x:c r="AZ26" s="272"/>
      <x:c r="BA26" s="272"/>
      <x:c r="BB26" s="272"/>
      <x:c r="BC26" s="272"/>
      <x:c r="BD26" s="272"/>
      <x:c r="BE26" s="272"/>
      <x:c r="BF26" s="272"/>
      <x:c r="BG26" s="274"/>
      <x:c r="BH26" s="272"/>
      <x:c r="BI26" s="222"/>
      <x:c r="BJ26" s="226"/>
      <x:c r="BK26" s="226"/>
      <x:c r="BL26" s="226"/>
      <x:c r="CB26" s="226"/>
    </x:row>
    <x:row r="27" spans="1:81" x14ac:dyDescent="0.3">
      <x:c r="B27" s="226"/>
      <x:c r="E27" s="272"/>
      <x:c r="O27" s="226"/>
      <x:c r="T27" s="226"/>
      <x:c r="V27" s="226"/>
      <x:c r="AB27" s="272"/>
      <x:c r="AF27" s="226"/>
      <x:c r="AH27" s="226"/>
      <x:c r="AI27" s="222"/>
      <x:c r="AK27" s="226"/>
      <x:c r="AL27" s="222"/>
      <x:c r="AM27" s="226"/>
      <x:c r="AO27" s="226"/>
      <x:c r="AP27" s="226"/>
      <x:c r="AR27" s="226"/>
      <x:c r="AT27" s="222"/>
      <x:c r="AV27" s="222"/>
      <x:c r="AW27" s="222"/>
      <x:c r="AX27" s="272"/>
      <x:c r="AZ27" s="272"/>
      <x:c r="BA27" s="272"/>
      <x:c r="BB27" s="272"/>
      <x:c r="BC27" s="272"/>
      <x:c r="BD27" s="272"/>
      <x:c r="BE27" s="272"/>
      <x:c r="BF27" s="272"/>
      <x:c r="BG27" s="274"/>
      <x:c r="BH27" s="272"/>
      <x:c r="BI27" s="222"/>
      <x:c r="BJ27" s="226"/>
      <x:c r="BK27" s="226"/>
      <x:c r="BL27" s="226"/>
      <x:c r="CB27" s="226"/>
    </x:row>
    <x:row r="28" spans="1:81" x14ac:dyDescent="0.3">
      <x:c r="B28" s="226"/>
      <x:c r="E28" s="272"/>
      <x:c r="M28" s="226"/>
      <x:c r="O28" s="226"/>
      <x:c r="Z28" s="226"/>
      <x:c r="AB28" s="272"/>
      <x:c r="AF28" s="226"/>
      <x:c r="AH28" s="226"/>
      <x:c r="AI28" s="222"/>
      <x:c r="AK28" s="226"/>
      <x:c r="AL28" s="226"/>
      <x:c r="AM28" s="226"/>
      <x:c r="AO28" s="226"/>
      <x:c r="AP28" s="226"/>
      <x:c r="AR28" s="226"/>
      <x:c r="AT28" s="226"/>
      <x:c r="AV28" s="222"/>
      <x:c r="AW28" s="275"/>
      <x:c r="AX28" s="272"/>
      <x:c r="AZ28" s="272"/>
      <x:c r="BA28" s="272"/>
      <x:c r="BB28" s="272"/>
      <x:c r="BC28" s="272"/>
      <x:c r="BD28" s="272"/>
      <x:c r="BE28" s="272"/>
      <x:c r="BF28" s="272"/>
      <x:c r="BG28" s="274"/>
      <x:c r="BH28" s="272"/>
      <x:c r="BI28" s="226"/>
      <x:c r="BJ28" s="226"/>
      <x:c r="BK28" s="226"/>
      <x:c r="BL28" s="226"/>
      <x:c r="CB28" s="226"/>
    </x:row>
    <x:row r="29" spans="1:81" x14ac:dyDescent="0.3">
      <x:c r="B29" s="226"/>
      <x:c r="E29" s="272"/>
      <x:c r="M29" s="226"/>
      <x:c r="O29" s="226"/>
      <x:c r="Z29" s="226"/>
      <x:c r="AB29" s="272"/>
      <x:c r="AF29" s="226"/>
      <x:c r="AH29" s="226"/>
      <x:c r="AI29" s="222"/>
      <x:c r="AK29" s="226"/>
      <x:c r="AL29" s="226"/>
      <x:c r="AM29" s="226"/>
      <x:c r="AO29" s="226"/>
      <x:c r="AP29" s="226"/>
      <x:c r="AR29" s="226"/>
      <x:c r="AT29" s="226"/>
      <x:c r="AV29" s="222"/>
      <x:c r="AW29" s="275"/>
      <x:c r="AX29" s="272"/>
      <x:c r="AZ29" s="272"/>
      <x:c r="BA29" s="272"/>
      <x:c r="BB29" s="272"/>
      <x:c r="BC29" s="272"/>
      <x:c r="BD29" s="272"/>
      <x:c r="BE29" s="272"/>
      <x:c r="BF29" s="272"/>
      <x:c r="BG29" s="274"/>
      <x:c r="BH29" s="272"/>
      <x:c r="BI29" s="226"/>
      <x:c r="BJ29" s="226"/>
      <x:c r="BK29" s="226"/>
      <x:c r="BL29" s="226"/>
      <x:c r="CB29" s="226"/>
    </x:row>
    <x:row r="30" spans="1:81" x14ac:dyDescent="0.3">
      <x:c r="B30" s="226"/>
      <x:c r="E30" s="272"/>
      <x:c r="M30" s="226"/>
      <x:c r="O30" s="226"/>
      <x:c r="T30" s="226"/>
      <x:c r="V30" s="226"/>
      <x:c r="Z30" s="226"/>
      <x:c r="AB30" s="272"/>
      <x:c r="AF30" s="226"/>
      <x:c r="AH30" s="226"/>
      <x:c r="AI30" s="222"/>
      <x:c r="AK30" s="226"/>
      <x:c r="AL30" s="222"/>
      <x:c r="AM30" s="226"/>
      <x:c r="AO30" s="226"/>
      <x:c r="AP30" s="226"/>
      <x:c r="AR30" s="226"/>
      <x:c r="AT30" s="226"/>
      <x:c r="AV30" s="222"/>
      <x:c r="AW30" s="222"/>
      <x:c r="AX30" s="272"/>
      <x:c r="AZ30" s="272"/>
      <x:c r="BA30" s="272"/>
      <x:c r="BB30" s="272"/>
      <x:c r="BC30" s="272"/>
      <x:c r="BD30" s="272"/>
      <x:c r="BE30" s="272"/>
      <x:c r="BF30" s="272"/>
      <x:c r="BG30" s="274"/>
      <x:c r="BH30" s="272"/>
      <x:c r="BI30" s="222"/>
      <x:c r="BJ30" s="226"/>
      <x:c r="BK30" s="226"/>
      <x:c r="BL30" s="226"/>
      <x:c r="CB30" s="226"/>
    </x:row>
    <x:row r="31" spans="1:81" x14ac:dyDescent="0.3">
      <x:c r="B31" s="226"/>
      <x:c r="E31" s="272"/>
      <x:c r="M31" s="226"/>
      <x:c r="O31" s="226"/>
      <x:c r="T31" s="226"/>
      <x:c r="V31" s="226"/>
      <x:c r="Z31" s="226"/>
      <x:c r="AB31" s="272"/>
      <x:c r="AF31" s="226"/>
      <x:c r="AH31" s="226"/>
      <x:c r="AI31" s="222"/>
      <x:c r="AK31" s="226"/>
      <x:c r="AL31" s="222"/>
      <x:c r="AM31" s="226"/>
      <x:c r="AO31" s="226"/>
      <x:c r="AP31" s="226"/>
      <x:c r="AR31" s="226"/>
      <x:c r="AT31" s="226"/>
      <x:c r="AV31" s="222"/>
      <x:c r="AW31" s="222"/>
      <x:c r="AX31" s="272"/>
      <x:c r="AZ31" s="272"/>
      <x:c r="BA31" s="272"/>
      <x:c r="BB31" s="272"/>
      <x:c r="BC31" s="272"/>
      <x:c r="BD31" s="272"/>
      <x:c r="BE31" s="272"/>
      <x:c r="BF31" s="272"/>
      <x:c r="BG31" s="274"/>
      <x:c r="BH31" s="272"/>
      <x:c r="BI31" s="222"/>
      <x:c r="BJ31" s="226"/>
      <x:c r="BK31" s="226"/>
      <x:c r="BL31" s="226"/>
      <x:c r="CB31" s="226"/>
    </x:row>
    <x:row r="32" spans="1:81" x14ac:dyDescent="0.3">
      <x:c r="B32" s="226"/>
      <x:c r="E32" s="272"/>
      <x:c r="I32" s="226"/>
      <x:c r="U32" s="226"/>
      <x:c r="AB32" s="272"/>
      <x:c r="AF32" s="226"/>
      <x:c r="AH32" s="226"/>
      <x:c r="AI32" s="226"/>
      <x:c r="AK32" s="226"/>
      <x:c r="AL32" s="226"/>
      <x:c r="AM32" s="226"/>
      <x:c r="AO32" s="226"/>
      <x:c r="AP32" s="226"/>
      <x:c r="AR32" s="226"/>
      <x:c r="AT32" s="226"/>
      <x:c r="AV32" s="222"/>
      <x:c r="AW32" s="222"/>
      <x:c r="AX32" s="272"/>
      <x:c r="AZ32" s="272"/>
      <x:c r="BA32" s="272"/>
      <x:c r="BB32" s="272"/>
      <x:c r="BC32" s="272"/>
      <x:c r="BD32" s="272"/>
      <x:c r="BE32" s="272"/>
      <x:c r="BF32" s="272"/>
      <x:c r="BG32" s="274"/>
      <x:c r="BH32" s="272"/>
      <x:c r="BI32" s="226"/>
      <x:c r="BJ32" s="226"/>
      <x:c r="BK32" s="226"/>
      <x:c r="BL32" s="226"/>
      <x:c r="CB32" s="226"/>
    </x:row>
    <x:row r="33" spans="1:81" x14ac:dyDescent="0.3">
      <x:c r="B33" s="226"/>
      <x:c r="E33" s="272"/>
      <x:c r="M33" s="226"/>
      <x:c r="T33" s="226"/>
      <x:c r="V33" s="226"/>
      <x:c r="AB33" s="272"/>
      <x:c r="AF33" s="226"/>
      <x:c r="AH33" s="226"/>
      <x:c r="AI33" s="226"/>
      <x:c r="AK33" s="226"/>
      <x:c r="AL33" s="226"/>
      <x:c r="AM33" s="226"/>
      <x:c r="AO33" s="226"/>
      <x:c r="AP33" s="226"/>
      <x:c r="AR33" s="226"/>
      <x:c r="AT33" s="226"/>
      <x:c r="AV33" s="226"/>
      <x:c r="AW33" s="222"/>
      <x:c r="AX33" s="272"/>
      <x:c r="AZ33" s="272"/>
      <x:c r="BA33" s="272"/>
      <x:c r="BB33" s="272"/>
      <x:c r="BC33" s="272"/>
      <x:c r="BD33" s="272"/>
      <x:c r="BE33" s="272"/>
      <x:c r="BF33" s="272"/>
      <x:c r="BG33" s="274"/>
      <x:c r="BH33" s="272"/>
      <x:c r="BI33" s="226"/>
      <x:c r="BJ33" s="226"/>
      <x:c r="BK33" s="226"/>
      <x:c r="BL33" s="222"/>
      <x:c r="CB33" s="226"/>
    </x:row>
    <x:row r="34" spans="1:81" x14ac:dyDescent="0.3">
      <x:c r="B34" s="226"/>
      <x:c r="E34" s="272"/>
      <x:c r="M34" s="226"/>
      <x:c r="T34" s="226"/>
      <x:c r="V34" s="226"/>
      <x:c r="AB34" s="272"/>
      <x:c r="AF34" s="226"/>
      <x:c r="AH34" s="226"/>
      <x:c r="AI34" s="226"/>
      <x:c r="AK34" s="226"/>
      <x:c r="AL34" s="226"/>
      <x:c r="AM34" s="226"/>
      <x:c r="AO34" s="226"/>
      <x:c r="AP34" s="226"/>
      <x:c r="AR34" s="226"/>
      <x:c r="AT34" s="226"/>
      <x:c r="AV34" s="226"/>
      <x:c r="AW34" s="222"/>
      <x:c r="AX34" s="272"/>
      <x:c r="AZ34" s="272"/>
      <x:c r="BA34" s="272"/>
      <x:c r="BB34" s="272"/>
      <x:c r="BC34" s="272"/>
      <x:c r="BD34" s="272"/>
      <x:c r="BE34" s="272"/>
      <x:c r="BF34" s="272"/>
      <x:c r="BG34" s="274"/>
      <x:c r="BH34" s="272"/>
      <x:c r="BI34" s="226"/>
      <x:c r="BJ34" s="226"/>
      <x:c r="BK34" s="226"/>
      <x:c r="BL34" s="222"/>
      <x:c r="CB34" s="226"/>
    </x:row>
    <x:row r="35" spans="1:81" x14ac:dyDescent="0.3">
      <x:c r="B35" s="226"/>
      <x:c r="E35" s="272"/>
      <x:c r="O35" s="226"/>
      <x:c r="T35" s="226"/>
      <x:c r="V35" s="226"/>
      <x:c r="Z35" s="226"/>
      <x:c r="AB35" s="272"/>
      <x:c r="AF35" s="226"/>
      <x:c r="AH35" s="226"/>
      <x:c r="AI35" s="222"/>
      <x:c r="AK35" s="226"/>
      <x:c r="AL35" s="222"/>
      <x:c r="AM35" s="226"/>
      <x:c r="AO35" s="226"/>
      <x:c r="AP35" s="226"/>
      <x:c r="AR35" s="226"/>
      <x:c r="AT35" s="222"/>
      <x:c r="AV35" s="222"/>
      <x:c r="AW35" s="222"/>
      <x:c r="AX35" s="272"/>
      <x:c r="AZ35" s="272"/>
      <x:c r="BA35" s="272"/>
      <x:c r="BB35" s="272"/>
      <x:c r="BC35" s="272"/>
      <x:c r="BD35" s="272"/>
      <x:c r="BE35" s="272"/>
      <x:c r="BF35" s="272"/>
      <x:c r="BG35" s="274"/>
      <x:c r="BH35" s="272"/>
      <x:c r="BI35" s="222"/>
      <x:c r="BJ35" s="226"/>
      <x:c r="BK35" s="226"/>
      <x:c r="BL35" s="226"/>
      <x:c r="CB35" s="226"/>
    </x:row>
    <x:row r="36" spans="1:81" x14ac:dyDescent="0.3">
      <x:c r="B36" s="226"/>
      <x:c r="E36" s="272"/>
      <x:c r="O36" s="226"/>
      <x:c r="T36" s="226"/>
      <x:c r="V36" s="226"/>
      <x:c r="Z36" s="226"/>
      <x:c r="AB36" s="272"/>
      <x:c r="AF36" s="226"/>
      <x:c r="AH36" s="226"/>
      <x:c r="AI36" s="222"/>
      <x:c r="AK36" s="226"/>
      <x:c r="AL36" s="222"/>
      <x:c r="AM36" s="226"/>
      <x:c r="AO36" s="226"/>
      <x:c r="AP36" s="226"/>
      <x:c r="AR36" s="226"/>
      <x:c r="AT36" s="222"/>
      <x:c r="AV36" s="222"/>
      <x:c r="AW36" s="222"/>
      <x:c r="AX36" s="272"/>
      <x:c r="AZ36" s="272"/>
      <x:c r="BA36" s="272"/>
      <x:c r="BB36" s="272"/>
      <x:c r="BC36" s="272"/>
      <x:c r="BD36" s="272"/>
      <x:c r="BE36" s="272"/>
      <x:c r="BF36" s="272"/>
      <x:c r="BG36" s="274"/>
      <x:c r="BH36" s="272"/>
      <x:c r="BI36" s="222"/>
      <x:c r="BJ36" s="226"/>
      <x:c r="BK36" s="226"/>
      <x:c r="BL36" s="226"/>
      <x:c r="CB36" s="226"/>
    </x:row>
    <x:row r="37" spans="1:81" x14ac:dyDescent="0.3">
      <x:c r="B37" s="226"/>
      <x:c r="E37" s="272"/>
      <x:c r="O37" s="226"/>
      <x:c r="T37" s="226"/>
      <x:c r="V37" s="226"/>
      <x:c r="AB37" s="272"/>
      <x:c r="AF37" s="226"/>
      <x:c r="AH37" s="226"/>
      <x:c r="AI37" s="226"/>
      <x:c r="AK37" s="226"/>
      <x:c r="AL37" s="222"/>
      <x:c r="AM37" s="226"/>
      <x:c r="AO37" s="226"/>
      <x:c r="AP37" s="226"/>
      <x:c r="AR37" s="226"/>
      <x:c r="AT37" s="222"/>
      <x:c r="AV37" s="222"/>
      <x:c r="AW37" s="222"/>
      <x:c r="AX37" s="272"/>
      <x:c r="AZ37" s="272"/>
      <x:c r="BA37" s="272"/>
      <x:c r="BB37" s="272"/>
      <x:c r="BC37" s="272"/>
      <x:c r="BD37" s="272"/>
      <x:c r="BE37" s="272"/>
      <x:c r="BF37" s="272"/>
      <x:c r="BG37" s="274"/>
      <x:c r="BH37" s="272"/>
      <x:c r="BI37" s="226"/>
      <x:c r="BJ37" s="226"/>
      <x:c r="BK37" s="226"/>
      <x:c r="BL37" s="226"/>
      <x:c r="CB37" s="226"/>
    </x:row>
    <x:row r="38" spans="1:81" x14ac:dyDescent="0.3">
      <x:c r="B38" s="226"/>
      <x:c r="E38" s="272"/>
      <x:c r="O38" s="226"/>
      <x:c r="T38" s="226"/>
      <x:c r="V38" s="226"/>
      <x:c r="AB38" s="272"/>
      <x:c r="AF38" s="226"/>
      <x:c r="AH38" s="226"/>
      <x:c r="AI38" s="226"/>
      <x:c r="AK38" s="226"/>
      <x:c r="AL38" s="222"/>
      <x:c r="AM38" s="226"/>
      <x:c r="AO38" s="226"/>
      <x:c r="AP38" s="226"/>
      <x:c r="AR38" s="226"/>
      <x:c r="AT38" s="222"/>
      <x:c r="AV38" s="222"/>
      <x:c r="AW38" s="222"/>
      <x:c r="AX38" s="272"/>
      <x:c r="AZ38" s="272"/>
      <x:c r="BA38" s="272"/>
      <x:c r="BB38" s="272"/>
      <x:c r="BC38" s="272"/>
      <x:c r="BD38" s="272"/>
      <x:c r="BE38" s="272"/>
      <x:c r="BF38" s="272"/>
      <x:c r="BG38" s="274"/>
      <x:c r="BH38" s="272"/>
      <x:c r="BI38" s="226"/>
      <x:c r="BJ38" s="226"/>
      <x:c r="BK38" s="226"/>
      <x:c r="BL38" s="226"/>
      <x:c r="CB38" s="226"/>
    </x:row>
    <x:row r="39" spans="1:81" x14ac:dyDescent="0.3">
      <x:c r="B39" s="226"/>
      <x:c r="E39" s="272"/>
      <x:c r="M39" s="226"/>
      <x:c r="O39" s="226"/>
      <x:c r="T39" s="226"/>
      <x:c r="V39" s="226"/>
      <x:c r="Z39" s="226"/>
      <x:c r="AB39" s="272"/>
      <x:c r="AF39" s="226"/>
      <x:c r="AH39" s="226"/>
      <x:c r="AI39" s="222"/>
      <x:c r="AK39" s="226"/>
      <x:c r="AL39" s="222"/>
      <x:c r="AM39" s="226"/>
      <x:c r="AO39" s="226"/>
      <x:c r="AP39" s="226"/>
      <x:c r="AR39" s="226"/>
      <x:c r="AT39" s="226"/>
      <x:c r="AV39" s="222"/>
      <x:c r="AW39" s="222"/>
      <x:c r="AX39" s="272"/>
      <x:c r="AZ39" s="272"/>
      <x:c r="BA39" s="272"/>
      <x:c r="BB39" s="272"/>
      <x:c r="BC39" s="272"/>
      <x:c r="BD39" s="272"/>
      <x:c r="BE39" s="272"/>
      <x:c r="BF39" s="272"/>
      <x:c r="BG39" s="274"/>
      <x:c r="BH39" s="272"/>
      <x:c r="BI39" s="222"/>
      <x:c r="BJ39" s="226"/>
      <x:c r="BK39" s="226"/>
      <x:c r="BL39" s="226"/>
      <x:c r="CB39" s="226"/>
    </x:row>
    <x:row r="40" spans="1:81" x14ac:dyDescent="0.3">
      <x:c r="B40" s="226"/>
      <x:c r="E40" s="272"/>
      <x:c r="M40" s="226"/>
      <x:c r="O40" s="226"/>
      <x:c r="T40" s="226"/>
      <x:c r="V40" s="226"/>
      <x:c r="Z40" s="226"/>
      <x:c r="AB40" s="272"/>
      <x:c r="AF40" s="226"/>
      <x:c r="AH40" s="226"/>
      <x:c r="AI40" s="222"/>
      <x:c r="AK40" s="226"/>
      <x:c r="AL40" s="222"/>
      <x:c r="AM40" s="226"/>
      <x:c r="AO40" s="226"/>
      <x:c r="AP40" s="226"/>
      <x:c r="AR40" s="226"/>
      <x:c r="AT40" s="226"/>
      <x:c r="AV40" s="222"/>
      <x:c r="AW40" s="222"/>
      <x:c r="AX40" s="272"/>
      <x:c r="AZ40" s="272"/>
      <x:c r="BA40" s="272"/>
      <x:c r="BB40" s="272"/>
      <x:c r="BC40" s="272"/>
      <x:c r="BD40" s="272"/>
      <x:c r="BE40" s="272"/>
      <x:c r="BF40" s="272"/>
      <x:c r="BG40" s="274"/>
      <x:c r="BH40" s="272"/>
      <x:c r="BI40" s="222"/>
      <x:c r="BJ40" s="226"/>
      <x:c r="BK40" s="226"/>
      <x:c r="BL40" s="226"/>
      <x:c r="CB40" s="226"/>
    </x:row>
    <x:row r="41" spans="1:81" x14ac:dyDescent="0.3">
      <x:c r="B41" s="226"/>
      <x:c r="E41" s="272"/>
      <x:c r="G41" s="226"/>
      <x:c r="T41" s="226"/>
      <x:c r="Z41" s="226"/>
      <x:c r="AB41" s="272"/>
      <x:c r="AF41" s="226"/>
      <x:c r="AH41" s="226"/>
      <x:c r="AI41" s="222"/>
      <x:c r="AK41" s="226"/>
      <x:c r="AL41" s="222"/>
      <x:c r="AM41" s="226"/>
      <x:c r="AO41" s="226"/>
      <x:c r="AP41" s="226"/>
      <x:c r="AR41" s="226"/>
      <x:c r="AT41" s="226"/>
      <x:c r="AV41" s="222"/>
      <x:c r="AW41" s="275"/>
      <x:c r="AX41" s="272"/>
      <x:c r="AZ41" s="272"/>
      <x:c r="BA41" s="272"/>
      <x:c r="BB41" s="272"/>
      <x:c r="BC41" s="272"/>
      <x:c r="BD41" s="272"/>
      <x:c r="BE41" s="272"/>
      <x:c r="BF41" s="272"/>
      <x:c r="BG41" s="274"/>
      <x:c r="BH41" s="272"/>
      <x:c r="BI41" s="222"/>
      <x:c r="BJ41" s="226"/>
      <x:c r="BK41" s="226"/>
      <x:c r="BL41" s="226"/>
    </x:row>
    <x:row r="42" spans="1:81" x14ac:dyDescent="0.3">
      <x:c r="B42" s="226"/>
      <x:c r="E42" s="272"/>
      <x:c r="G42" s="226"/>
      <x:c r="T42" s="226"/>
      <x:c r="Z42" s="226"/>
      <x:c r="AA42" s="226"/>
      <x:c r="AB42" s="272"/>
      <x:c r="AF42" s="226"/>
      <x:c r="AG42" s="226"/>
      <x:c r="AH42" s="226"/>
      <x:c r="AI42" s="222"/>
      <x:c r="AK42" s="226"/>
      <x:c r="AL42" s="222"/>
      <x:c r="AM42" s="226"/>
      <x:c r="AO42" s="226"/>
      <x:c r="AP42" s="226"/>
      <x:c r="AR42" s="226"/>
      <x:c r="AT42" s="226"/>
      <x:c r="AV42" s="222"/>
      <x:c r="AW42" s="275"/>
      <x:c r="AX42" s="272"/>
      <x:c r="AZ42" s="272"/>
      <x:c r="BA42" s="272"/>
      <x:c r="BB42" s="272"/>
      <x:c r="BC42" s="272"/>
      <x:c r="BD42" s="272"/>
      <x:c r="BE42" s="272"/>
      <x:c r="BF42" s="272"/>
      <x:c r="BG42" s="274"/>
      <x:c r="BH42" s="272"/>
      <x:c r="BI42" s="222"/>
      <x:c r="BJ42" s="226"/>
      <x:c r="BK42" s="226"/>
      <x:c r="BL42" s="226"/>
      <x:c r="BM42" s="226"/>
    </x:row>
    <x:row r="43" spans="1:81" x14ac:dyDescent="0.3">
      <x:c r="B43" s="226"/>
      <x:c r="E43" s="272"/>
      <x:c r="G43" s="226"/>
      <x:c r="T43" s="226"/>
      <x:c r="Z43" s="226"/>
      <x:c r="AA43" s="226"/>
      <x:c r="AB43" s="272"/>
      <x:c r="AF43" s="226"/>
      <x:c r="AG43" s="226"/>
      <x:c r="AH43" s="226"/>
      <x:c r="AI43" s="222"/>
      <x:c r="AK43" s="226"/>
      <x:c r="AL43" s="222"/>
      <x:c r="AM43" s="226"/>
      <x:c r="AO43" s="226"/>
      <x:c r="AP43" s="226"/>
      <x:c r="AR43" s="226"/>
      <x:c r="AT43" s="226"/>
      <x:c r="AV43" s="222"/>
      <x:c r="AW43" s="275"/>
      <x:c r="AX43" s="272"/>
      <x:c r="AZ43" s="272"/>
      <x:c r="BA43" s="272"/>
      <x:c r="BB43" s="272"/>
      <x:c r="BC43" s="272"/>
      <x:c r="BD43" s="272"/>
      <x:c r="BE43" s="272"/>
      <x:c r="BF43" s="272"/>
      <x:c r="BG43" s="274"/>
      <x:c r="BH43" s="272"/>
      <x:c r="BI43" s="222"/>
      <x:c r="BJ43" s="226"/>
      <x:c r="BK43" s="226"/>
      <x:c r="BL43" s="226"/>
      <x:c r="BM43" s="226"/>
    </x:row>
    <x:row r="44" spans="1:81" x14ac:dyDescent="0.3">
      <x:c r="B44" s="226"/>
      <x:c r="E44" s="272"/>
      <x:c r="G44" s="226"/>
      <x:c r="T44" s="226"/>
      <x:c r="Z44" s="226"/>
      <x:c r="AB44" s="272"/>
      <x:c r="AF44" s="226"/>
      <x:c r="AH44" s="226"/>
      <x:c r="AI44" s="222"/>
      <x:c r="AK44" s="226"/>
      <x:c r="AL44" s="222"/>
      <x:c r="AM44" s="226"/>
      <x:c r="AO44" s="226"/>
      <x:c r="AP44" s="226"/>
      <x:c r="AR44" s="226"/>
      <x:c r="AT44" s="226"/>
      <x:c r="AV44" s="222"/>
      <x:c r="AW44" s="275"/>
      <x:c r="AX44" s="272"/>
      <x:c r="AZ44" s="272"/>
      <x:c r="BA44" s="272"/>
      <x:c r="BB44" s="272"/>
      <x:c r="BC44" s="272"/>
      <x:c r="BD44" s="272"/>
      <x:c r="BE44" s="272"/>
      <x:c r="BF44" s="272"/>
      <x:c r="BG44" s="274"/>
      <x:c r="BH44" s="272"/>
      <x:c r="BI44" s="222"/>
      <x:c r="BJ44" s="226"/>
      <x:c r="BK44" s="226"/>
      <x:c r="BL44" s="226"/>
    </x:row>
    <x:row r="45" spans="1:81" x14ac:dyDescent="0.3">
      <x:c r="B45" s="226"/>
      <x:c r="E45" s="272"/>
      <x:c r="G45" s="226"/>
      <x:c r="T45" s="226"/>
      <x:c r="AB45" s="272"/>
      <x:c r="AF45" s="226"/>
      <x:c r="AH45" s="226"/>
      <x:c r="AI45" s="222"/>
      <x:c r="AK45" s="226"/>
      <x:c r="AL45" s="222"/>
      <x:c r="AM45" s="226"/>
      <x:c r="AO45" s="226"/>
      <x:c r="AP45" s="226"/>
      <x:c r="AR45" s="226"/>
      <x:c r="AT45" s="226"/>
      <x:c r="AV45" s="222"/>
      <x:c r="AW45" s="275"/>
      <x:c r="AX45" s="272"/>
      <x:c r="AZ45" s="272"/>
      <x:c r="BA45" s="272"/>
      <x:c r="BB45" s="272"/>
      <x:c r="BC45" s="272"/>
      <x:c r="BD45" s="272"/>
      <x:c r="BE45" s="272"/>
      <x:c r="BF45" s="272"/>
      <x:c r="BG45" s="274"/>
      <x:c r="BH45" s="272"/>
      <x:c r="BI45" s="222"/>
      <x:c r="BJ45" s="226"/>
      <x:c r="BK45" s="226"/>
      <x:c r="BL45" s="226"/>
    </x:row>
    <x:row r="46" spans="1:81" x14ac:dyDescent="0.3">
      <x:c r="B46" s="226"/>
      <x:c r="E46" s="272"/>
      <x:c r="G46" s="226"/>
      <x:c r="T46" s="226"/>
      <x:c r="Z46" s="226"/>
      <x:c r="AB46" s="272"/>
      <x:c r="AF46" s="226"/>
      <x:c r="AH46" s="226"/>
      <x:c r="AI46" s="222"/>
      <x:c r="AK46" s="226"/>
      <x:c r="AL46" s="222"/>
      <x:c r="AM46" s="226"/>
      <x:c r="AO46" s="226"/>
      <x:c r="AP46" s="226"/>
      <x:c r="AR46" s="226"/>
      <x:c r="AT46" s="226"/>
      <x:c r="AV46" s="222"/>
      <x:c r="AW46" s="275"/>
      <x:c r="AX46" s="272"/>
      <x:c r="AZ46" s="272"/>
      <x:c r="BA46" s="272"/>
      <x:c r="BB46" s="272"/>
      <x:c r="BC46" s="272"/>
      <x:c r="BD46" s="272"/>
      <x:c r="BE46" s="272"/>
      <x:c r="BF46" s="272"/>
      <x:c r="BG46" s="274"/>
      <x:c r="BH46" s="272"/>
      <x:c r="BI46" s="222"/>
      <x:c r="BJ46" s="226"/>
      <x:c r="BK46" s="226"/>
      <x:c r="BL46" s="226"/>
    </x:row>
    <x:row r="47" spans="1:81" x14ac:dyDescent="0.3">
      <x:c r="B47" s="226"/>
      <x:c r="E47" s="272"/>
      <x:c r="G47" s="226"/>
      <x:c r="T47" s="226"/>
      <x:c r="Z47" s="226"/>
      <x:c r="AB47" s="272"/>
      <x:c r="AF47" s="226"/>
      <x:c r="AH47" s="226"/>
      <x:c r="AI47" s="222"/>
      <x:c r="AK47" s="226"/>
      <x:c r="AL47" s="222"/>
      <x:c r="AM47" s="226"/>
      <x:c r="AO47" s="226"/>
      <x:c r="AP47" s="226"/>
      <x:c r="AR47" s="226"/>
      <x:c r="AT47" s="226"/>
      <x:c r="AV47" s="222"/>
      <x:c r="AW47" s="275"/>
      <x:c r="AX47" s="272"/>
      <x:c r="AZ47" s="272"/>
      <x:c r="BA47" s="272"/>
      <x:c r="BB47" s="272"/>
      <x:c r="BC47" s="272"/>
      <x:c r="BD47" s="272"/>
      <x:c r="BE47" s="272"/>
      <x:c r="BF47" s="272"/>
      <x:c r="BG47" s="274"/>
      <x:c r="BH47" s="272"/>
      <x:c r="BI47" s="222"/>
      <x:c r="BJ47" s="226"/>
      <x:c r="BK47" s="226"/>
      <x:c r="BL47" s="226"/>
    </x:row>
    <x:row r="48" spans="1:81" x14ac:dyDescent="0.3">
      <x:c r="B48" s="226"/>
      <x:c r="E48" s="272"/>
      <x:c r="G48" s="226"/>
      <x:c r="T48" s="226"/>
      <x:c r="Z48" s="226"/>
      <x:c r="AA48" s="226"/>
      <x:c r="AB48" s="272"/>
      <x:c r="AF48" s="226"/>
      <x:c r="AG48" s="226"/>
      <x:c r="AH48" s="226"/>
      <x:c r="AI48" s="222"/>
      <x:c r="AK48" s="226"/>
      <x:c r="AL48" s="222"/>
      <x:c r="AM48" s="226"/>
      <x:c r="AO48" s="226"/>
      <x:c r="AP48" s="226"/>
      <x:c r="AR48" s="226"/>
      <x:c r="AT48" s="226"/>
      <x:c r="AV48" s="222"/>
      <x:c r="AW48" s="275"/>
      <x:c r="AX48" s="272"/>
      <x:c r="AZ48" s="272"/>
      <x:c r="BA48" s="272"/>
      <x:c r="BB48" s="272"/>
      <x:c r="BC48" s="272"/>
      <x:c r="BD48" s="272"/>
      <x:c r="BE48" s="272"/>
      <x:c r="BF48" s="272"/>
      <x:c r="BG48" s="274"/>
      <x:c r="BH48" s="272"/>
      <x:c r="BI48" s="222"/>
      <x:c r="BJ48" s="226"/>
      <x:c r="BK48" s="226"/>
      <x:c r="BL48" s="226"/>
      <x:c r="BM48" s="226"/>
    </x:row>
    <x:row r="49" spans="1:81" x14ac:dyDescent="0.3">
      <x:c r="B49" s="226"/>
      <x:c r="E49" s="272"/>
      <x:c r="G49" s="226"/>
      <x:c r="T49" s="226"/>
      <x:c r="Z49" s="226"/>
      <x:c r="AB49" s="272"/>
      <x:c r="AF49" s="226"/>
      <x:c r="AH49" s="226"/>
      <x:c r="AI49" s="222"/>
      <x:c r="AK49" s="226"/>
      <x:c r="AL49" s="222"/>
      <x:c r="AM49" s="226"/>
      <x:c r="AO49" s="226"/>
      <x:c r="AP49" s="226"/>
      <x:c r="AR49" s="226"/>
      <x:c r="AT49" s="226"/>
      <x:c r="AV49" s="222"/>
      <x:c r="AW49" s="275"/>
      <x:c r="AX49" s="272"/>
      <x:c r="AZ49" s="272"/>
      <x:c r="BA49" s="272"/>
      <x:c r="BB49" s="272"/>
      <x:c r="BC49" s="272"/>
      <x:c r="BD49" s="272"/>
      <x:c r="BE49" s="272"/>
      <x:c r="BF49" s="272"/>
      <x:c r="BG49" s="274"/>
      <x:c r="BH49" s="272"/>
      <x:c r="BI49" s="222"/>
      <x:c r="BJ49" s="226"/>
      <x:c r="BK49" s="226"/>
      <x:c r="BL49" s="226"/>
    </x:row>
    <x:row r="50" spans="1:81" x14ac:dyDescent="0.3">
      <x:c r="B50" s="226"/>
      <x:c r="E50" s="272"/>
      <x:c r="G50" s="226"/>
      <x:c r="T50" s="226"/>
      <x:c r="AA50" s="226"/>
      <x:c r="AB50" s="272"/>
      <x:c r="AF50" s="226"/>
      <x:c r="AG50" s="226"/>
      <x:c r="AH50" s="226"/>
      <x:c r="AI50" s="222"/>
      <x:c r="AK50" s="226"/>
      <x:c r="AL50" s="222"/>
      <x:c r="AM50" s="226"/>
      <x:c r="AO50" s="226"/>
      <x:c r="AP50" s="226"/>
      <x:c r="AR50" s="226"/>
      <x:c r="AT50" s="226"/>
      <x:c r="AV50" s="222"/>
      <x:c r="AW50" s="275"/>
      <x:c r="AX50" s="272"/>
      <x:c r="AZ50" s="272"/>
      <x:c r="BA50" s="272"/>
      <x:c r="BB50" s="272"/>
      <x:c r="BC50" s="272"/>
      <x:c r="BD50" s="272"/>
      <x:c r="BE50" s="272"/>
      <x:c r="BF50" s="272"/>
      <x:c r="BG50" s="274"/>
      <x:c r="BH50" s="272"/>
      <x:c r="BI50" s="222"/>
      <x:c r="BJ50" s="226"/>
      <x:c r="BK50" s="226"/>
      <x:c r="BL50" s="226"/>
      <x:c r="BM50" s="226"/>
    </x:row>
    <x:row r="51" spans="1:81" x14ac:dyDescent="0.3">
      <x:c r="B51" s="226"/>
      <x:c r="E51" s="272"/>
      <x:c r="G51" s="226"/>
      <x:c r="T51" s="226"/>
      <x:c r="Z51" s="226"/>
      <x:c r="AB51" s="272"/>
      <x:c r="AF51" s="226"/>
      <x:c r="AH51" s="226"/>
      <x:c r="AI51" s="222"/>
      <x:c r="AK51" s="226"/>
      <x:c r="AL51" s="222"/>
      <x:c r="AM51" s="226"/>
      <x:c r="AO51" s="226"/>
      <x:c r="AP51" s="226"/>
      <x:c r="AR51" s="226"/>
      <x:c r="AT51" s="226"/>
      <x:c r="AV51" s="222"/>
      <x:c r="AW51" s="275"/>
      <x:c r="AX51" s="272"/>
      <x:c r="AZ51" s="272"/>
      <x:c r="BA51" s="272"/>
      <x:c r="BB51" s="272"/>
      <x:c r="BC51" s="272"/>
      <x:c r="BD51" s="272"/>
      <x:c r="BE51" s="272"/>
      <x:c r="BF51" s="272"/>
      <x:c r="BG51" s="274"/>
      <x:c r="BH51" s="272"/>
      <x:c r="BI51" s="222"/>
      <x:c r="BJ51" s="226"/>
      <x:c r="BK51" s="226"/>
      <x:c r="BL51" s="226"/>
    </x:row>
    <x:row r="52" spans="1:81" x14ac:dyDescent="0.3">
      <x:c r="B52" s="226"/>
      <x:c r="E52" s="272"/>
      <x:c r="G52" s="226"/>
      <x:c r="T52" s="226"/>
      <x:c r="Z52" s="226"/>
      <x:c r="AB52" s="272"/>
      <x:c r="AF52" s="226"/>
      <x:c r="AH52" s="226"/>
      <x:c r="AI52" s="222"/>
      <x:c r="AK52" s="226"/>
      <x:c r="AL52" s="222"/>
      <x:c r="AM52" s="226"/>
      <x:c r="AO52" s="226"/>
      <x:c r="AP52" s="226"/>
      <x:c r="AR52" s="226"/>
      <x:c r="AT52" s="226"/>
      <x:c r="AV52" s="222"/>
      <x:c r="AW52" s="275"/>
      <x:c r="AX52" s="272"/>
      <x:c r="AZ52" s="272"/>
      <x:c r="BA52" s="272"/>
      <x:c r="BB52" s="272"/>
      <x:c r="BC52" s="272"/>
      <x:c r="BD52" s="272"/>
      <x:c r="BE52" s="272"/>
      <x:c r="BF52" s="272"/>
      <x:c r="BG52" s="274"/>
      <x:c r="BH52" s="272"/>
      <x:c r="BI52" s="222"/>
      <x:c r="BJ52" s="226"/>
      <x:c r="BK52" s="226"/>
      <x:c r="BL52" s="226"/>
    </x:row>
    <x:row r="53" spans="1:81" x14ac:dyDescent="0.3">
      <x:c r="B53" s="226"/>
      <x:c r="E53" s="272"/>
      <x:c r="G53" s="226"/>
      <x:c r="T53" s="226"/>
      <x:c r="Z53" s="226"/>
      <x:c r="AB53" s="272"/>
      <x:c r="AF53" s="226"/>
      <x:c r="AH53" s="226"/>
      <x:c r="AI53" s="222"/>
      <x:c r="AK53" s="226"/>
      <x:c r="AL53" s="222"/>
      <x:c r="AM53" s="226"/>
      <x:c r="AO53" s="226"/>
      <x:c r="AP53" s="226"/>
      <x:c r="AR53" s="226"/>
      <x:c r="AT53" s="226"/>
      <x:c r="AV53" s="222"/>
      <x:c r="AW53" s="275"/>
      <x:c r="AX53" s="272"/>
      <x:c r="AZ53" s="272"/>
      <x:c r="BA53" s="272"/>
      <x:c r="BB53" s="272"/>
      <x:c r="BC53" s="272"/>
      <x:c r="BD53" s="272"/>
      <x:c r="BE53" s="272"/>
      <x:c r="BF53" s="272"/>
      <x:c r="BG53" s="274"/>
      <x:c r="BH53" s="272"/>
      <x:c r="BI53" s="222"/>
      <x:c r="BJ53" s="226"/>
      <x:c r="BK53" s="226"/>
      <x:c r="BL53" s="226"/>
    </x:row>
    <x:row r="54" spans="1:81" x14ac:dyDescent="0.3">
      <x:c r="B54" s="226"/>
      <x:c r="E54" s="272"/>
      <x:c r="G54" s="226"/>
      <x:c r="T54" s="226"/>
      <x:c r="Z54" s="226"/>
      <x:c r="AB54" s="272"/>
      <x:c r="AF54" s="226"/>
      <x:c r="AH54" s="226"/>
      <x:c r="AI54" s="222"/>
      <x:c r="AK54" s="226"/>
      <x:c r="AL54" s="222"/>
      <x:c r="AM54" s="226"/>
      <x:c r="AO54" s="226"/>
      <x:c r="AP54" s="226"/>
      <x:c r="AR54" s="226"/>
      <x:c r="AT54" s="226"/>
      <x:c r="AV54" s="222"/>
      <x:c r="AW54" s="275"/>
      <x:c r="AX54" s="272"/>
      <x:c r="AZ54" s="272"/>
      <x:c r="BA54" s="272"/>
      <x:c r="BB54" s="272"/>
      <x:c r="BC54" s="272"/>
      <x:c r="BD54" s="272"/>
      <x:c r="BE54" s="272"/>
      <x:c r="BF54" s="272"/>
      <x:c r="BG54" s="274"/>
      <x:c r="BH54" s="272"/>
      <x:c r="BI54" s="222"/>
      <x:c r="BJ54" s="226"/>
      <x:c r="BK54" s="226"/>
      <x:c r="BL54" s="226"/>
    </x:row>
    <x:row r="55" spans="1:81" x14ac:dyDescent="0.3">
      <x:c r="B55" s="226"/>
      <x:c r="E55" s="272"/>
      <x:c r="G55" s="226"/>
      <x:c r="T55" s="226"/>
      <x:c r="Z55" s="226"/>
      <x:c r="AB55" s="272"/>
      <x:c r="AF55" s="226"/>
      <x:c r="AH55" s="226"/>
      <x:c r="AI55" s="226"/>
      <x:c r="AK55" s="226"/>
      <x:c r="AL55" s="226"/>
      <x:c r="AM55" s="226"/>
      <x:c r="AO55" s="226"/>
      <x:c r="AP55" s="226"/>
      <x:c r="AR55" s="226"/>
      <x:c r="AT55" s="226"/>
      <x:c r="AV55" s="226"/>
      <x:c r="AW55" s="275"/>
      <x:c r="AX55" s="272"/>
      <x:c r="AZ55" s="272"/>
      <x:c r="BA55" s="272"/>
      <x:c r="BB55" s="272"/>
      <x:c r="BC55" s="272"/>
      <x:c r="BD55" s="272"/>
      <x:c r="BE55" s="272"/>
      <x:c r="BF55" s="272"/>
      <x:c r="BG55" s="274"/>
      <x:c r="BH55" s="272"/>
      <x:c r="BI55" s="222"/>
      <x:c r="BJ55" s="226"/>
      <x:c r="BK55" s="226"/>
      <x:c r="BL55" s="226"/>
    </x:row>
    <x:row r="56" spans="1:81" x14ac:dyDescent="0.3">
      <x:c r="B56" s="226"/>
      <x:c r="E56" s="272"/>
      <x:c r="G56" s="226"/>
      <x:c r="T56" s="226"/>
      <x:c r="AB56" s="272"/>
      <x:c r="AF56" s="226"/>
      <x:c r="AH56" s="226"/>
      <x:c r="AI56" s="222"/>
      <x:c r="AK56" s="226"/>
      <x:c r="AL56" s="222"/>
      <x:c r="AM56" s="226"/>
      <x:c r="AO56" s="226"/>
      <x:c r="AP56" s="226"/>
      <x:c r="AR56" s="226"/>
      <x:c r="AT56" s="226"/>
      <x:c r="AV56" s="222"/>
      <x:c r="AW56" s="275"/>
      <x:c r="AX56" s="272"/>
      <x:c r="AZ56" s="272"/>
      <x:c r="BA56" s="272"/>
      <x:c r="BB56" s="272"/>
      <x:c r="BC56" s="272"/>
      <x:c r="BD56" s="272"/>
      <x:c r="BE56" s="272"/>
      <x:c r="BF56" s="272"/>
      <x:c r="BG56" s="274"/>
      <x:c r="BH56" s="272"/>
      <x:c r="BI56" s="222"/>
      <x:c r="BJ56" s="226"/>
      <x:c r="BK56" s="226"/>
      <x:c r="BL56" s="226"/>
    </x:row>
    <x:row r="57" spans="1:81" x14ac:dyDescent="0.3">
      <x:c r="B57" s="226"/>
      <x:c r="E57" s="272"/>
      <x:c r="G57" s="226"/>
      <x:c r="T57" s="226"/>
      <x:c r="Z57" s="226"/>
      <x:c r="AB57" s="272"/>
      <x:c r="AF57" s="226"/>
      <x:c r="AH57" s="226"/>
      <x:c r="AI57" s="226"/>
      <x:c r="AK57" s="226"/>
      <x:c r="AL57" s="226"/>
      <x:c r="AM57" s="226"/>
      <x:c r="AO57" s="226"/>
      <x:c r="AP57" s="226"/>
      <x:c r="AR57" s="226"/>
      <x:c r="AT57" s="226"/>
      <x:c r="AV57" s="226"/>
      <x:c r="AW57" s="275"/>
      <x:c r="AX57" s="272"/>
      <x:c r="AZ57" s="272"/>
      <x:c r="BA57" s="272"/>
      <x:c r="BB57" s="272"/>
      <x:c r="BC57" s="272"/>
      <x:c r="BD57" s="272"/>
      <x:c r="BE57" s="272"/>
      <x:c r="BF57" s="272"/>
      <x:c r="BG57" s="274"/>
      <x:c r="BH57" s="272"/>
      <x:c r="BI57" s="222"/>
      <x:c r="BJ57" s="226"/>
      <x:c r="BK57" s="226"/>
      <x:c r="BL57" s="226"/>
    </x:row>
    <x:row r="58" spans="1:81" x14ac:dyDescent="0.3">
      <x:c r="B58" s="226"/>
      <x:c r="E58" s="272"/>
      <x:c r="G58" s="226"/>
      <x:c r="T58" s="226"/>
      <x:c r="Z58" s="226"/>
      <x:c r="AA58" s="226"/>
      <x:c r="AB58" s="272"/>
      <x:c r="AF58" s="226"/>
      <x:c r="AG58" s="226"/>
      <x:c r="AH58" s="226"/>
      <x:c r="AI58" s="222"/>
      <x:c r="AK58" s="226"/>
      <x:c r="AL58" s="222"/>
      <x:c r="AM58" s="226"/>
      <x:c r="AO58" s="226"/>
      <x:c r="AP58" s="226"/>
      <x:c r="AR58" s="226"/>
      <x:c r="AT58" s="226"/>
      <x:c r="AV58" s="222"/>
      <x:c r="AW58" s="275"/>
      <x:c r="AX58" s="272"/>
      <x:c r="AZ58" s="272"/>
      <x:c r="BA58" s="272"/>
      <x:c r="BB58" s="272"/>
      <x:c r="BC58" s="272"/>
      <x:c r="BD58" s="272"/>
      <x:c r="BE58" s="272"/>
      <x:c r="BF58" s="272"/>
      <x:c r="BG58" s="274"/>
      <x:c r="BH58" s="272"/>
      <x:c r="BI58" s="222"/>
      <x:c r="BJ58" s="226"/>
      <x:c r="BK58" s="226"/>
      <x:c r="BL58" s="226"/>
      <x:c r="BM58" s="226"/>
    </x:row>
    <x:row r="59" spans="1:81" x14ac:dyDescent="0.3">
      <x:c r="B59" s="226"/>
      <x:c r="E59" s="272"/>
      <x:c r="G59" s="226"/>
      <x:c r="T59" s="226"/>
      <x:c r="Z59" s="226"/>
      <x:c r="AB59" s="272"/>
      <x:c r="AF59" s="226"/>
      <x:c r="AH59" s="226"/>
      <x:c r="AI59" s="222"/>
      <x:c r="AK59" s="226"/>
      <x:c r="AL59" s="222"/>
      <x:c r="AM59" s="226"/>
      <x:c r="AO59" s="226"/>
      <x:c r="AP59" s="226"/>
      <x:c r="AR59" s="226"/>
      <x:c r="AT59" s="226"/>
      <x:c r="AV59" s="222"/>
      <x:c r="AW59" s="275"/>
      <x:c r="AX59" s="272"/>
      <x:c r="AZ59" s="272"/>
      <x:c r="BA59" s="272"/>
      <x:c r="BB59" s="272"/>
      <x:c r="BC59" s="272"/>
      <x:c r="BD59" s="272"/>
      <x:c r="BE59" s="272"/>
      <x:c r="BF59" s="272"/>
      <x:c r="BG59" s="274"/>
      <x:c r="BH59" s="272"/>
      <x:c r="BI59" s="222"/>
      <x:c r="BJ59" s="226"/>
      <x:c r="BK59" s="226"/>
      <x:c r="BL59" s="226"/>
    </x:row>
    <x:row r="60" spans="1:81" x14ac:dyDescent="0.3">
      <x:c r="B60" s="226"/>
      <x:c r="E60" s="272"/>
      <x:c r="G60" s="226"/>
      <x:c r="T60" s="226"/>
      <x:c r="Z60" s="226"/>
      <x:c r="AB60" s="272"/>
      <x:c r="AF60" s="226"/>
      <x:c r="AH60" s="226"/>
      <x:c r="AI60" s="222"/>
      <x:c r="AK60" s="226"/>
      <x:c r="AL60" s="222"/>
      <x:c r="AM60" s="226"/>
      <x:c r="AO60" s="226"/>
      <x:c r="AP60" s="226"/>
      <x:c r="AR60" s="226"/>
      <x:c r="AT60" s="226"/>
      <x:c r="AV60" s="222"/>
      <x:c r="AW60" s="275"/>
      <x:c r="AX60" s="272"/>
      <x:c r="AZ60" s="272"/>
      <x:c r="BA60" s="272"/>
      <x:c r="BB60" s="272"/>
      <x:c r="BC60" s="272"/>
      <x:c r="BD60" s="272"/>
      <x:c r="BE60" s="272"/>
      <x:c r="BF60" s="272"/>
      <x:c r="BG60" s="274"/>
      <x:c r="BH60" s="272"/>
      <x:c r="BI60" s="222"/>
      <x:c r="BJ60" s="226"/>
      <x:c r="BK60" s="226"/>
      <x:c r="BL60" s="226"/>
    </x:row>
    <x:row r="61" spans="1:81" x14ac:dyDescent="0.3">
      <x:c r="B61" s="226"/>
      <x:c r="E61" s="272"/>
      <x:c r="G61" s="226"/>
      <x:c r="T61" s="226"/>
      <x:c r="Z61" s="226"/>
      <x:c r="AA61" s="226"/>
      <x:c r="AB61" s="272"/>
      <x:c r="AF61" s="226"/>
      <x:c r="AG61" s="226"/>
      <x:c r="AH61" s="226"/>
      <x:c r="AI61" s="222"/>
      <x:c r="AK61" s="226"/>
      <x:c r="AL61" s="222"/>
      <x:c r="AM61" s="226"/>
      <x:c r="AO61" s="226"/>
      <x:c r="AP61" s="226"/>
      <x:c r="AR61" s="226"/>
      <x:c r="AT61" s="226"/>
      <x:c r="AV61" s="222"/>
      <x:c r="AW61" s="275"/>
      <x:c r="AX61" s="272"/>
      <x:c r="AZ61" s="272"/>
      <x:c r="BA61" s="272"/>
      <x:c r="BB61" s="272"/>
      <x:c r="BC61" s="272"/>
      <x:c r="BD61" s="272"/>
      <x:c r="BE61" s="272"/>
      <x:c r="BF61" s="272"/>
      <x:c r="BG61" s="274"/>
      <x:c r="BH61" s="272"/>
      <x:c r="BI61" s="222"/>
      <x:c r="BJ61" s="226"/>
      <x:c r="BK61" s="226"/>
      <x:c r="BL61" s="226"/>
      <x:c r="BM61" s="226"/>
    </x:row>
    <x:row r="62" spans="1:81" x14ac:dyDescent="0.3">
      <x:c r="B62" s="226"/>
      <x:c r="E62" s="272"/>
      <x:c r="G62" s="226"/>
      <x:c r="T62" s="226"/>
      <x:c r="Z62" s="226"/>
      <x:c r="AB62" s="272"/>
      <x:c r="AF62" s="226"/>
      <x:c r="AH62" s="226"/>
      <x:c r="AI62" s="222"/>
      <x:c r="AK62" s="226"/>
      <x:c r="AL62" s="222"/>
      <x:c r="AM62" s="226"/>
      <x:c r="AO62" s="226"/>
      <x:c r="AP62" s="226"/>
      <x:c r="AR62" s="226"/>
      <x:c r="AT62" s="226"/>
      <x:c r="AV62" s="222"/>
      <x:c r="AW62" s="275"/>
      <x:c r="AX62" s="272"/>
      <x:c r="AZ62" s="272"/>
      <x:c r="BA62" s="272"/>
      <x:c r="BB62" s="272"/>
      <x:c r="BC62" s="272"/>
      <x:c r="BD62" s="272"/>
      <x:c r="BE62" s="272"/>
      <x:c r="BF62" s="272"/>
      <x:c r="BG62" s="274"/>
      <x:c r="BH62" s="272"/>
      <x:c r="BI62" s="222"/>
      <x:c r="BJ62" s="226"/>
      <x:c r="BK62" s="226"/>
      <x:c r="BL62" s="226"/>
    </x:row>
    <x:row r="63" spans="1:81" x14ac:dyDescent="0.3">
      <x:c r="B63" s="226"/>
      <x:c r="E63" s="272"/>
      <x:c r="G63" s="226"/>
      <x:c r="T63" s="226"/>
      <x:c r="Z63" s="226"/>
      <x:c r="AB63" s="272"/>
      <x:c r="AF63" s="226"/>
      <x:c r="AH63" s="226"/>
      <x:c r="AI63" s="222"/>
      <x:c r="AK63" s="226"/>
      <x:c r="AL63" s="222"/>
      <x:c r="AM63" s="226"/>
      <x:c r="AO63" s="226"/>
      <x:c r="AP63" s="226"/>
      <x:c r="AR63" s="226"/>
      <x:c r="AT63" s="226"/>
      <x:c r="AV63" s="222"/>
      <x:c r="AW63" s="275"/>
      <x:c r="AX63" s="272"/>
      <x:c r="AZ63" s="272"/>
      <x:c r="BA63" s="272"/>
      <x:c r="BB63" s="272"/>
      <x:c r="BC63" s="272"/>
      <x:c r="BD63" s="272"/>
      <x:c r="BE63" s="272"/>
      <x:c r="BF63" s="272"/>
      <x:c r="BG63" s="274"/>
      <x:c r="BH63" s="272"/>
      <x:c r="BI63" s="222"/>
      <x:c r="BJ63" s="226"/>
      <x:c r="BK63" s="226"/>
      <x:c r="BL63" s="226"/>
    </x:row>
    <x:row r="64" spans="1:81" x14ac:dyDescent="0.3">
      <x:c r="B64" s="226"/>
      <x:c r="E64" s="272"/>
      <x:c r="G64" s="226"/>
      <x:c r="T64" s="226"/>
      <x:c r="Z64" s="226"/>
      <x:c r="AB64" s="272"/>
      <x:c r="AF64" s="226"/>
      <x:c r="AH64" s="226"/>
      <x:c r="AI64" s="222"/>
      <x:c r="AK64" s="226"/>
      <x:c r="AL64" s="222"/>
      <x:c r="AM64" s="226"/>
      <x:c r="AO64" s="226"/>
      <x:c r="AP64" s="226"/>
      <x:c r="AR64" s="226"/>
      <x:c r="AT64" s="226"/>
      <x:c r="AV64" s="222"/>
      <x:c r="AW64" s="275"/>
      <x:c r="AX64" s="272"/>
      <x:c r="AZ64" s="272"/>
      <x:c r="BA64" s="272"/>
      <x:c r="BB64" s="272"/>
      <x:c r="BC64" s="272"/>
      <x:c r="BD64" s="272"/>
      <x:c r="BE64" s="272"/>
      <x:c r="BF64" s="272"/>
      <x:c r="BG64" s="274"/>
      <x:c r="BH64" s="272"/>
      <x:c r="BI64" s="222"/>
      <x:c r="BJ64" s="226"/>
      <x:c r="BK64" s="226"/>
      <x:c r="BL64" s="226"/>
    </x:row>
    <x:row r="65" spans="1:81" x14ac:dyDescent="0.3">
      <x:c r="B65" s="226"/>
      <x:c r="E65" s="272"/>
      <x:c r="G65" s="226"/>
      <x:c r="T65" s="226"/>
      <x:c r="AB65" s="272"/>
      <x:c r="AF65" s="226"/>
      <x:c r="AH65" s="226"/>
      <x:c r="AI65" s="222"/>
      <x:c r="AK65" s="226"/>
      <x:c r="AL65" s="222"/>
      <x:c r="AM65" s="226"/>
      <x:c r="AO65" s="226"/>
      <x:c r="AP65" s="226"/>
      <x:c r="AR65" s="226"/>
      <x:c r="AT65" s="226"/>
      <x:c r="AV65" s="222"/>
      <x:c r="AW65" s="275"/>
      <x:c r="AX65" s="272"/>
      <x:c r="AZ65" s="272"/>
      <x:c r="BA65" s="272"/>
      <x:c r="BB65" s="272"/>
      <x:c r="BC65" s="272"/>
      <x:c r="BD65" s="272"/>
      <x:c r="BE65" s="272"/>
      <x:c r="BF65" s="272"/>
      <x:c r="BG65" s="274"/>
      <x:c r="BH65" s="272"/>
      <x:c r="BI65" s="222"/>
      <x:c r="BJ65" s="226"/>
      <x:c r="BK65" s="226"/>
      <x:c r="BL65" s="226"/>
    </x:row>
    <x:row r="66" spans="1:81" x14ac:dyDescent="0.3">
      <x:c r="B66" s="226"/>
      <x:c r="E66" s="272"/>
      <x:c r="G66" s="226"/>
      <x:c r="T66" s="226"/>
      <x:c r="AA66" s="226"/>
      <x:c r="AB66" s="272"/>
      <x:c r="AF66" s="226"/>
      <x:c r="AG66" s="226"/>
      <x:c r="AH66" s="226"/>
      <x:c r="AI66" s="222"/>
      <x:c r="AK66" s="226"/>
      <x:c r="AL66" s="222"/>
      <x:c r="AM66" s="226"/>
      <x:c r="AO66" s="226"/>
      <x:c r="AP66" s="226"/>
      <x:c r="AR66" s="226"/>
      <x:c r="AT66" s="226"/>
      <x:c r="AV66" s="222"/>
      <x:c r="AW66" s="275"/>
      <x:c r="AX66" s="272"/>
      <x:c r="AZ66" s="272"/>
      <x:c r="BA66" s="272"/>
      <x:c r="BB66" s="272"/>
      <x:c r="BC66" s="272"/>
      <x:c r="BD66" s="272"/>
      <x:c r="BE66" s="272"/>
      <x:c r="BF66" s="272"/>
      <x:c r="BG66" s="274"/>
      <x:c r="BH66" s="272"/>
      <x:c r="BI66" s="222"/>
      <x:c r="BJ66" s="226"/>
      <x:c r="BK66" s="226"/>
      <x:c r="BL66" s="226"/>
      <x:c r="BM66" s="226"/>
    </x:row>
    <x:row r="67" spans="1:81" x14ac:dyDescent="0.3">
      <x:c r="B67" s="226"/>
      <x:c r="E67" s="272"/>
      <x:c r="G67" s="226"/>
      <x:c r="T67" s="226"/>
      <x:c r="AB67" s="272"/>
      <x:c r="AF67" s="226"/>
      <x:c r="AH67" s="226"/>
      <x:c r="AI67" s="226"/>
      <x:c r="AK67" s="226"/>
      <x:c r="AL67" s="226"/>
      <x:c r="AM67" s="226"/>
      <x:c r="AO67" s="226"/>
      <x:c r="AP67" s="226"/>
      <x:c r="AR67" s="226"/>
      <x:c r="AT67" s="226"/>
      <x:c r="AV67" s="226"/>
      <x:c r="AW67" s="275"/>
      <x:c r="AX67" s="272"/>
      <x:c r="AZ67" s="272"/>
      <x:c r="BA67" s="272"/>
      <x:c r="BB67" s="272"/>
      <x:c r="BC67" s="272"/>
      <x:c r="BD67" s="272"/>
      <x:c r="BE67" s="272"/>
      <x:c r="BF67" s="272"/>
      <x:c r="BG67" s="274"/>
      <x:c r="BH67" s="272"/>
      <x:c r="BI67" s="222"/>
      <x:c r="BJ67" s="226"/>
      <x:c r="BK67" s="226"/>
      <x:c r="BL67" s="226"/>
    </x:row>
    <x:row r="68" spans="1:81" x14ac:dyDescent="0.3">
      <x:c r="B68" s="226"/>
      <x:c r="E68" s="272"/>
      <x:c r="G68" s="226"/>
      <x:c r="T68" s="226"/>
      <x:c r="Z68" s="226"/>
      <x:c r="AA68" s="226"/>
      <x:c r="AB68" s="272"/>
      <x:c r="AF68" s="226"/>
      <x:c r="AG68" s="226"/>
      <x:c r="AH68" s="226"/>
      <x:c r="AI68" s="222"/>
      <x:c r="AK68" s="226"/>
      <x:c r="AL68" s="222"/>
      <x:c r="AM68" s="226"/>
      <x:c r="AO68" s="226"/>
      <x:c r="AP68" s="226"/>
      <x:c r="AR68" s="226"/>
      <x:c r="AT68" s="226"/>
      <x:c r="AV68" s="222"/>
      <x:c r="AW68" s="275"/>
      <x:c r="AX68" s="272"/>
      <x:c r="AZ68" s="272"/>
      <x:c r="BA68" s="272"/>
      <x:c r="BB68" s="272"/>
      <x:c r="BC68" s="272"/>
      <x:c r="BD68" s="272"/>
      <x:c r="BE68" s="272"/>
      <x:c r="BF68" s="272"/>
      <x:c r="BG68" s="274"/>
      <x:c r="BH68" s="272"/>
      <x:c r="BI68" s="222"/>
      <x:c r="BJ68" s="226"/>
      <x:c r="BK68" s="226"/>
      <x:c r="BL68" s="226"/>
      <x:c r="BM68" s="226"/>
    </x:row>
    <x:row r="69" spans="1:81" x14ac:dyDescent="0.3">
      <x:c r="B69" s="226"/>
      <x:c r="E69" s="272"/>
      <x:c r="G69" s="226"/>
      <x:c r="T69" s="226"/>
      <x:c r="AA69" s="226"/>
      <x:c r="AB69" s="272"/>
      <x:c r="AF69" s="226"/>
      <x:c r="AG69" s="226"/>
      <x:c r="AH69" s="226"/>
      <x:c r="AI69" s="222"/>
      <x:c r="AK69" s="226"/>
      <x:c r="AL69" s="222"/>
      <x:c r="AM69" s="226"/>
      <x:c r="AO69" s="226"/>
      <x:c r="AP69" s="226"/>
      <x:c r="AR69" s="226"/>
      <x:c r="AT69" s="226"/>
      <x:c r="AV69" s="222"/>
      <x:c r="AW69" s="275"/>
      <x:c r="AX69" s="272"/>
      <x:c r="AZ69" s="272"/>
      <x:c r="BA69" s="272"/>
      <x:c r="BB69" s="272"/>
      <x:c r="BC69" s="272"/>
      <x:c r="BD69" s="272"/>
      <x:c r="BE69" s="272"/>
      <x:c r="BF69" s="272"/>
      <x:c r="BG69" s="274"/>
      <x:c r="BH69" s="272"/>
      <x:c r="BI69" s="222"/>
      <x:c r="BJ69" s="226"/>
      <x:c r="BK69" s="226"/>
      <x:c r="BL69" s="226"/>
      <x:c r="BM69" s="226"/>
    </x:row>
    <x:row r="70" spans="1:81" x14ac:dyDescent="0.3">
      <x:c r="B70" s="226"/>
      <x:c r="E70" s="272"/>
      <x:c r="G70" s="226"/>
      <x:c r="T70" s="226"/>
      <x:c r="AA70" s="226"/>
      <x:c r="AB70" s="272"/>
      <x:c r="AF70" s="226"/>
      <x:c r="AG70" s="226"/>
      <x:c r="AH70" s="226"/>
      <x:c r="AI70" s="222"/>
      <x:c r="AK70" s="226"/>
      <x:c r="AL70" s="222"/>
      <x:c r="AM70" s="226"/>
      <x:c r="AO70" s="226"/>
      <x:c r="AP70" s="226"/>
      <x:c r="AR70" s="226"/>
      <x:c r="AT70" s="226"/>
      <x:c r="AV70" s="222"/>
      <x:c r="AW70" s="275"/>
      <x:c r="AX70" s="272"/>
      <x:c r="AZ70" s="272"/>
      <x:c r="BA70" s="272"/>
      <x:c r="BB70" s="272"/>
      <x:c r="BC70" s="272"/>
      <x:c r="BD70" s="272"/>
      <x:c r="BE70" s="272"/>
      <x:c r="BF70" s="272"/>
      <x:c r="BG70" s="274"/>
      <x:c r="BH70" s="272"/>
      <x:c r="BI70" s="222"/>
      <x:c r="BJ70" s="226"/>
      <x:c r="BK70" s="226"/>
      <x:c r="BL70" s="226"/>
      <x:c r="BM70" s="226"/>
    </x:row>
    <x:row r="71" spans="1:81" x14ac:dyDescent="0.3">
      <x:c r="B71" s="226"/>
      <x:c r="E71" s="272"/>
      <x:c r="G71" s="226"/>
      <x:c r="T71" s="226"/>
      <x:c r="AB71" s="272"/>
      <x:c r="AF71" s="226"/>
      <x:c r="AH71" s="226"/>
      <x:c r="AI71" s="222"/>
      <x:c r="AK71" s="226"/>
      <x:c r="AL71" s="222"/>
      <x:c r="AM71" s="226"/>
      <x:c r="AO71" s="226"/>
      <x:c r="AP71" s="226"/>
      <x:c r="AR71" s="226"/>
      <x:c r="AT71" s="226"/>
      <x:c r="AV71" s="222"/>
      <x:c r="AW71" s="275"/>
      <x:c r="AX71" s="272"/>
      <x:c r="AZ71" s="272"/>
      <x:c r="BA71" s="272"/>
      <x:c r="BB71" s="272"/>
      <x:c r="BC71" s="272"/>
      <x:c r="BD71" s="272"/>
      <x:c r="BE71" s="272"/>
      <x:c r="BF71" s="272"/>
      <x:c r="BG71" s="274"/>
      <x:c r="BH71" s="272"/>
      <x:c r="BI71" s="222"/>
      <x:c r="BJ71" s="226"/>
      <x:c r="BK71" s="226"/>
      <x:c r="BL71" s="226"/>
    </x:row>
    <x:row r="72" spans="1:81" x14ac:dyDescent="0.3">
      <x:c r="B72" s="226"/>
      <x:c r="E72" s="272"/>
      <x:c r="G72" s="226"/>
      <x:c r="T72" s="226"/>
      <x:c r="AA72" s="226"/>
      <x:c r="AB72" s="272"/>
      <x:c r="AF72" s="226"/>
      <x:c r="AG72" s="226"/>
      <x:c r="AH72" s="226"/>
      <x:c r="AI72" s="222"/>
      <x:c r="AK72" s="226"/>
      <x:c r="AL72" s="222"/>
      <x:c r="AM72" s="226"/>
      <x:c r="AO72" s="226"/>
      <x:c r="AP72" s="226"/>
      <x:c r="AR72" s="226"/>
      <x:c r="AT72" s="226"/>
      <x:c r="AV72" s="222"/>
      <x:c r="AW72" s="275"/>
      <x:c r="AX72" s="272"/>
      <x:c r="AZ72" s="272"/>
      <x:c r="BA72" s="272"/>
      <x:c r="BB72" s="272"/>
      <x:c r="BC72" s="272"/>
      <x:c r="BD72" s="272"/>
      <x:c r="BE72" s="272"/>
      <x:c r="BF72" s="272"/>
      <x:c r="BG72" s="274"/>
      <x:c r="BH72" s="272"/>
      <x:c r="BI72" s="222"/>
      <x:c r="BJ72" s="226"/>
      <x:c r="BK72" s="226"/>
      <x:c r="BL72" s="226"/>
      <x:c r="BM72" s="226"/>
    </x:row>
    <x:row r="73" spans="1:81" x14ac:dyDescent="0.3">
      <x:c r="B73" s="226"/>
      <x:c r="E73" s="272"/>
      <x:c r="G73" s="226"/>
      <x:c r="T73" s="226"/>
      <x:c r="AB73" s="272"/>
      <x:c r="AF73" s="226"/>
      <x:c r="AH73" s="226"/>
      <x:c r="AI73" s="222"/>
      <x:c r="AK73" s="226"/>
      <x:c r="AL73" s="222"/>
      <x:c r="AM73" s="226"/>
      <x:c r="AO73" s="226"/>
      <x:c r="AP73" s="226"/>
      <x:c r="AR73" s="226"/>
      <x:c r="AT73" s="226"/>
      <x:c r="AV73" s="222"/>
      <x:c r="AW73" s="275"/>
      <x:c r="AX73" s="272"/>
      <x:c r="AZ73" s="272"/>
      <x:c r="BA73" s="272"/>
      <x:c r="BB73" s="272"/>
      <x:c r="BC73" s="272"/>
      <x:c r="BD73" s="272"/>
      <x:c r="BE73" s="272"/>
      <x:c r="BF73" s="272"/>
      <x:c r="BG73" s="274"/>
      <x:c r="BH73" s="272"/>
      <x:c r="BI73" s="222"/>
      <x:c r="BJ73" s="226"/>
      <x:c r="BK73" s="226"/>
      <x:c r="BL73" s="226"/>
    </x:row>
    <x:row r="74" spans="1:81" x14ac:dyDescent="0.3">
      <x:c r="B74" s="226"/>
      <x:c r="E74" s="272"/>
      <x:c r="G74" s="226"/>
      <x:c r="T74" s="226"/>
      <x:c r="Z74" s="226"/>
      <x:c r="AB74" s="272"/>
      <x:c r="AF74" s="226"/>
      <x:c r="AH74" s="226"/>
      <x:c r="AI74" s="222"/>
      <x:c r="AK74" s="226"/>
      <x:c r="AL74" s="222"/>
      <x:c r="AM74" s="226"/>
      <x:c r="AO74" s="226"/>
      <x:c r="AP74" s="226"/>
      <x:c r="AR74" s="226"/>
      <x:c r="AT74" s="226"/>
      <x:c r="AV74" s="222"/>
      <x:c r="AW74" s="275"/>
      <x:c r="AX74" s="272"/>
      <x:c r="AZ74" s="272"/>
      <x:c r="BA74" s="272"/>
      <x:c r="BB74" s="272"/>
      <x:c r="BC74" s="272"/>
      <x:c r="BD74" s="272"/>
      <x:c r="BE74" s="272"/>
      <x:c r="BF74" s="272"/>
      <x:c r="BG74" s="274"/>
      <x:c r="BH74" s="272"/>
      <x:c r="BI74" s="222"/>
      <x:c r="BJ74" s="226"/>
      <x:c r="BK74" s="226"/>
      <x:c r="BL74" s="226"/>
    </x:row>
    <x:row r="75" spans="1:81" x14ac:dyDescent="0.3">
      <x:c r="B75" s="226"/>
      <x:c r="E75" s="272"/>
      <x:c r="G75" s="226"/>
      <x:c r="T75" s="226"/>
      <x:c r="Z75" s="226"/>
      <x:c r="AB75" s="272"/>
      <x:c r="AF75" s="226"/>
      <x:c r="AH75" s="226"/>
      <x:c r="AI75" s="222"/>
      <x:c r="AK75" s="226"/>
      <x:c r="AL75" s="222"/>
      <x:c r="AM75" s="226"/>
      <x:c r="AO75" s="226"/>
      <x:c r="AP75" s="226"/>
      <x:c r="AR75" s="226"/>
      <x:c r="AT75" s="226"/>
      <x:c r="AV75" s="222"/>
      <x:c r="AW75" s="275"/>
      <x:c r="AX75" s="272"/>
      <x:c r="AZ75" s="272"/>
      <x:c r="BA75" s="272"/>
      <x:c r="BB75" s="272"/>
      <x:c r="BC75" s="272"/>
      <x:c r="BD75" s="272"/>
      <x:c r="BE75" s="272"/>
      <x:c r="BF75" s="272"/>
      <x:c r="BG75" s="274"/>
      <x:c r="BH75" s="272"/>
      <x:c r="BI75" s="222"/>
      <x:c r="BJ75" s="226"/>
      <x:c r="BK75" s="226"/>
      <x:c r="BL75" s="226"/>
    </x:row>
    <x:row r="76" spans="1:81" x14ac:dyDescent="0.3">
      <x:c r="B76" s="226"/>
      <x:c r="E76" s="272"/>
      <x:c r="G76" s="226"/>
      <x:c r="T76" s="226"/>
      <x:c r="Z76" s="226"/>
      <x:c r="AA76" s="226"/>
      <x:c r="AB76" s="272"/>
      <x:c r="AF76" s="226"/>
      <x:c r="AG76" s="226"/>
      <x:c r="AH76" s="226"/>
      <x:c r="AI76" s="222"/>
      <x:c r="AK76" s="226"/>
      <x:c r="AL76" s="222"/>
      <x:c r="AM76" s="226"/>
      <x:c r="AO76" s="226"/>
      <x:c r="AP76" s="226"/>
      <x:c r="AR76" s="226"/>
      <x:c r="AT76" s="226"/>
      <x:c r="AV76" s="222"/>
      <x:c r="AW76" s="275"/>
      <x:c r="AX76" s="272"/>
      <x:c r="AZ76" s="272"/>
      <x:c r="BA76" s="272"/>
      <x:c r="BB76" s="272"/>
      <x:c r="BC76" s="272"/>
      <x:c r="BD76" s="272"/>
      <x:c r="BE76" s="272"/>
      <x:c r="BF76" s="272"/>
      <x:c r="BG76" s="274"/>
      <x:c r="BH76" s="272"/>
      <x:c r="BI76" s="222"/>
      <x:c r="BJ76" s="226"/>
      <x:c r="BK76" s="226"/>
      <x:c r="BL76" s="226"/>
      <x:c r="BM76" s="226"/>
    </x:row>
    <x:row r="77" spans="1:81" x14ac:dyDescent="0.3">
      <x:c r="B77" s="226"/>
      <x:c r="E77" s="272"/>
      <x:c r="G77" s="226"/>
      <x:c r="T77" s="226"/>
      <x:c r="Z77" s="226"/>
      <x:c r="AA77" s="226"/>
      <x:c r="AB77" s="272"/>
      <x:c r="AF77" s="226"/>
      <x:c r="AG77" s="226"/>
      <x:c r="AH77" s="226"/>
      <x:c r="AI77" s="222"/>
      <x:c r="AK77" s="226"/>
      <x:c r="AL77" s="222"/>
      <x:c r="AM77" s="226"/>
      <x:c r="AO77" s="226"/>
      <x:c r="AP77" s="226"/>
      <x:c r="AR77" s="226"/>
      <x:c r="AT77" s="226"/>
      <x:c r="AV77" s="222"/>
      <x:c r="AW77" s="275"/>
      <x:c r="AX77" s="272"/>
      <x:c r="AZ77" s="272"/>
      <x:c r="BA77" s="272"/>
      <x:c r="BB77" s="272"/>
      <x:c r="BC77" s="272"/>
      <x:c r="BD77" s="272"/>
      <x:c r="BE77" s="272"/>
      <x:c r="BF77" s="272"/>
      <x:c r="BG77" s="274"/>
      <x:c r="BH77" s="272"/>
      <x:c r="BI77" s="222"/>
      <x:c r="BJ77" s="226"/>
      <x:c r="BK77" s="226"/>
      <x:c r="BL77" s="226"/>
      <x:c r="BM77" s="226"/>
    </x:row>
    <x:row r="78" spans="1:81" x14ac:dyDescent="0.3">
      <x:c r="B78" s="226"/>
      <x:c r="E78" s="272"/>
      <x:c r="G78" s="226"/>
      <x:c r="T78" s="226"/>
      <x:c r="Z78" s="226"/>
      <x:c r="AB78" s="272"/>
      <x:c r="AF78" s="226"/>
      <x:c r="AH78" s="226"/>
      <x:c r="AI78" s="222"/>
      <x:c r="AK78" s="226"/>
      <x:c r="AL78" s="222"/>
      <x:c r="AM78" s="226"/>
      <x:c r="AO78" s="226"/>
      <x:c r="AP78" s="226"/>
      <x:c r="AR78" s="226"/>
      <x:c r="AT78" s="226"/>
      <x:c r="AV78" s="222"/>
      <x:c r="AW78" s="275"/>
      <x:c r="AX78" s="272"/>
      <x:c r="AZ78" s="272"/>
      <x:c r="BA78" s="272"/>
      <x:c r="BB78" s="272"/>
      <x:c r="BC78" s="272"/>
      <x:c r="BD78" s="272"/>
      <x:c r="BE78" s="272"/>
      <x:c r="BF78" s="272"/>
      <x:c r="BG78" s="274"/>
      <x:c r="BH78" s="272"/>
      <x:c r="BI78" s="222"/>
      <x:c r="BJ78" s="226"/>
      <x:c r="BK78" s="226"/>
      <x:c r="BL78" s="226"/>
    </x:row>
    <x:row r="79" spans="1:81" x14ac:dyDescent="0.3">
      <x:c r="B79" s="226"/>
      <x:c r="E79" s="272"/>
      <x:c r="G79" s="226"/>
      <x:c r="T79" s="226"/>
      <x:c r="AB79" s="272"/>
      <x:c r="AF79" s="226"/>
      <x:c r="AH79" s="226"/>
      <x:c r="AI79" s="222"/>
      <x:c r="AK79" s="226"/>
      <x:c r="AL79" s="222"/>
      <x:c r="AM79" s="226"/>
      <x:c r="AO79" s="226"/>
      <x:c r="AP79" s="226"/>
      <x:c r="AR79" s="226"/>
      <x:c r="AT79" s="226"/>
      <x:c r="AV79" s="222"/>
      <x:c r="AW79" s="275"/>
      <x:c r="AX79" s="272"/>
      <x:c r="AZ79" s="272"/>
      <x:c r="BA79" s="272"/>
      <x:c r="BB79" s="272"/>
      <x:c r="BC79" s="272"/>
      <x:c r="BD79" s="272"/>
      <x:c r="BE79" s="272"/>
      <x:c r="BF79" s="272"/>
      <x:c r="BG79" s="274"/>
      <x:c r="BH79" s="272"/>
      <x:c r="BI79" s="222"/>
      <x:c r="BJ79" s="226"/>
      <x:c r="BK79" s="226"/>
      <x:c r="BL79" s="226"/>
    </x:row>
    <x:row r="80" spans="1:81" x14ac:dyDescent="0.3">
      <x:c r="B80" s="226"/>
      <x:c r="E80" s="272"/>
      <x:c r="G80" s="226"/>
      <x:c r="T80" s="226"/>
      <x:c r="Z80" s="226"/>
      <x:c r="AB80" s="272"/>
      <x:c r="AF80" s="226"/>
      <x:c r="AH80" s="226"/>
      <x:c r="AI80" s="222"/>
      <x:c r="AK80" s="226"/>
      <x:c r="AL80" s="222"/>
      <x:c r="AM80" s="226"/>
      <x:c r="AO80" s="226"/>
      <x:c r="AP80" s="226"/>
      <x:c r="AR80" s="226"/>
      <x:c r="AT80" s="226"/>
      <x:c r="AV80" s="222"/>
      <x:c r="AW80" s="275"/>
      <x:c r="AX80" s="272"/>
      <x:c r="AZ80" s="272"/>
      <x:c r="BA80" s="272"/>
      <x:c r="BB80" s="272"/>
      <x:c r="BC80" s="272"/>
      <x:c r="BD80" s="272"/>
      <x:c r="BE80" s="272"/>
      <x:c r="BF80" s="272"/>
      <x:c r="BG80" s="274"/>
      <x:c r="BH80" s="272"/>
      <x:c r="BI80" s="222"/>
      <x:c r="BJ80" s="226"/>
      <x:c r="BK80" s="226"/>
      <x:c r="BL80" s="226"/>
    </x:row>
    <x:row r="81" spans="1:81" x14ac:dyDescent="0.3">
      <x:c r="B81" s="226"/>
      <x:c r="E81" s="272"/>
      <x:c r="G81" s="226"/>
      <x:c r="T81" s="226"/>
      <x:c r="Z81" s="226"/>
      <x:c r="AB81" s="272"/>
      <x:c r="AF81" s="226"/>
      <x:c r="AH81" s="226"/>
      <x:c r="AI81" s="222"/>
      <x:c r="AK81" s="226"/>
      <x:c r="AL81" s="222"/>
      <x:c r="AM81" s="226"/>
      <x:c r="AO81" s="226"/>
      <x:c r="AP81" s="226"/>
      <x:c r="AR81" s="226"/>
      <x:c r="AT81" s="226"/>
      <x:c r="AV81" s="222"/>
      <x:c r="AW81" s="275"/>
      <x:c r="AX81" s="272"/>
      <x:c r="AZ81" s="272"/>
      <x:c r="BA81" s="272"/>
      <x:c r="BB81" s="272"/>
      <x:c r="BC81" s="272"/>
      <x:c r="BD81" s="272"/>
      <x:c r="BE81" s="272"/>
      <x:c r="BF81" s="272"/>
      <x:c r="BG81" s="274"/>
      <x:c r="BH81" s="272"/>
      <x:c r="BI81" s="222"/>
      <x:c r="BJ81" s="226"/>
      <x:c r="BK81" s="226"/>
      <x:c r="BL81" s="226"/>
    </x:row>
    <x:row r="82" spans="1:81" x14ac:dyDescent="0.3">
      <x:c r="B82" s="226"/>
      <x:c r="E82" s="272"/>
      <x:c r="G82" s="226"/>
      <x:c r="T82" s="226"/>
      <x:c r="Z82" s="226"/>
      <x:c r="AA82" s="226"/>
      <x:c r="AB82" s="272"/>
      <x:c r="AF82" s="226"/>
      <x:c r="AG82" s="226"/>
      <x:c r="AH82" s="226"/>
      <x:c r="AI82" s="222"/>
      <x:c r="AK82" s="226"/>
      <x:c r="AL82" s="222"/>
      <x:c r="AM82" s="226"/>
      <x:c r="AO82" s="226"/>
      <x:c r="AP82" s="226"/>
      <x:c r="AR82" s="226"/>
      <x:c r="AT82" s="226"/>
      <x:c r="AV82" s="222"/>
      <x:c r="AW82" s="275"/>
      <x:c r="AX82" s="272"/>
      <x:c r="AZ82" s="272"/>
      <x:c r="BA82" s="272"/>
      <x:c r="BB82" s="272"/>
      <x:c r="BC82" s="272"/>
      <x:c r="BD82" s="272"/>
      <x:c r="BE82" s="272"/>
      <x:c r="BF82" s="272"/>
      <x:c r="BG82" s="274"/>
      <x:c r="BH82" s="272"/>
      <x:c r="BI82" s="222"/>
      <x:c r="BJ82" s="226"/>
      <x:c r="BK82" s="226"/>
      <x:c r="BL82" s="226"/>
      <x:c r="BM82" s="226"/>
    </x:row>
    <x:row r="83" spans="1:81" x14ac:dyDescent="0.3">
      <x:c r="B83" s="226"/>
      <x:c r="E83" s="272"/>
      <x:c r="G83" s="226"/>
      <x:c r="T83" s="226"/>
      <x:c r="Z83" s="226"/>
      <x:c r="AA83" s="226"/>
      <x:c r="AB83" s="272"/>
      <x:c r="AF83" s="226"/>
      <x:c r="AG83" s="226"/>
      <x:c r="AH83" s="226"/>
      <x:c r="AI83" s="222"/>
      <x:c r="AK83" s="226"/>
      <x:c r="AL83" s="222"/>
      <x:c r="AM83" s="226"/>
      <x:c r="AO83" s="226"/>
      <x:c r="AP83" s="226"/>
      <x:c r="AR83" s="226"/>
      <x:c r="AT83" s="226"/>
      <x:c r="AV83" s="222"/>
      <x:c r="AW83" s="275"/>
      <x:c r="AX83" s="272"/>
      <x:c r="AZ83" s="272"/>
      <x:c r="BA83" s="272"/>
      <x:c r="BB83" s="272"/>
      <x:c r="BC83" s="272"/>
      <x:c r="BD83" s="272"/>
      <x:c r="BE83" s="272"/>
      <x:c r="BF83" s="272"/>
      <x:c r="BG83" s="274"/>
      <x:c r="BH83" s="272"/>
      <x:c r="BI83" s="222"/>
      <x:c r="BJ83" s="226"/>
      <x:c r="BK83" s="226"/>
      <x:c r="BL83" s="226"/>
      <x:c r="BM83" s="226"/>
    </x:row>
    <x:row r="84" spans="1:81" x14ac:dyDescent="0.3">
      <x:c r="B84" s="226"/>
      <x:c r="E84" s="272"/>
      <x:c r="G84" s="226"/>
      <x:c r="T84" s="226"/>
      <x:c r="Z84" s="226"/>
      <x:c r="AB84" s="272"/>
      <x:c r="AF84" s="226"/>
      <x:c r="AH84" s="226"/>
      <x:c r="AI84" s="222"/>
      <x:c r="AK84" s="226"/>
      <x:c r="AL84" s="222"/>
      <x:c r="AM84" s="226"/>
      <x:c r="AO84" s="226"/>
      <x:c r="AP84" s="226"/>
      <x:c r="AR84" s="226"/>
      <x:c r="AT84" s="226"/>
      <x:c r="AV84" s="222"/>
      <x:c r="AW84" s="275"/>
      <x:c r="AX84" s="272"/>
      <x:c r="AZ84" s="272"/>
      <x:c r="BA84" s="272"/>
      <x:c r="BB84" s="272"/>
      <x:c r="BC84" s="272"/>
      <x:c r="BD84" s="272"/>
      <x:c r="BE84" s="272"/>
      <x:c r="BF84" s="272"/>
      <x:c r="BG84" s="274"/>
      <x:c r="BH84" s="272"/>
      <x:c r="BI84" s="222"/>
      <x:c r="BJ84" s="226"/>
      <x:c r="BK84" s="226"/>
      <x:c r="BL84" s="226"/>
    </x:row>
    <x:row r="85" spans="1:81" x14ac:dyDescent="0.3">
      <x:c r="B85" s="226"/>
      <x:c r="E85" s="272"/>
      <x:c r="G85" s="226"/>
      <x:c r="T85" s="226"/>
      <x:c r="AA85" s="226"/>
      <x:c r="AB85" s="272"/>
      <x:c r="AF85" s="226"/>
      <x:c r="AG85" s="226"/>
      <x:c r="AH85" s="226"/>
      <x:c r="AI85" s="222"/>
      <x:c r="AK85" s="226"/>
      <x:c r="AL85" s="222"/>
      <x:c r="AM85" s="226"/>
      <x:c r="AO85" s="226"/>
      <x:c r="AP85" s="226"/>
      <x:c r="AR85" s="226"/>
      <x:c r="AT85" s="226"/>
      <x:c r="AV85" s="222"/>
      <x:c r="AW85" s="275"/>
      <x:c r="AX85" s="272"/>
      <x:c r="AZ85" s="272"/>
      <x:c r="BA85" s="272"/>
      <x:c r="BB85" s="272"/>
      <x:c r="BC85" s="272"/>
      <x:c r="BD85" s="272"/>
      <x:c r="BE85" s="272"/>
      <x:c r="BF85" s="272"/>
      <x:c r="BG85" s="274"/>
      <x:c r="BH85" s="272"/>
      <x:c r="BI85" s="222"/>
      <x:c r="BJ85" s="226"/>
      <x:c r="BK85" s="226"/>
      <x:c r="BL85" s="226"/>
      <x:c r="BM85" s="226"/>
    </x:row>
    <x:row r="86" spans="1:81" x14ac:dyDescent="0.3">
      <x:c r="B86" s="226"/>
      <x:c r="E86" s="272"/>
      <x:c r="G86" s="226"/>
      <x:c r="T86" s="226"/>
      <x:c r="Z86" s="226"/>
      <x:c r="AB86" s="272"/>
      <x:c r="AF86" s="226"/>
      <x:c r="AH86" s="226"/>
      <x:c r="AI86" s="222"/>
      <x:c r="AK86" s="226"/>
      <x:c r="AL86" s="222"/>
      <x:c r="AM86" s="226"/>
      <x:c r="AO86" s="226"/>
      <x:c r="AP86" s="226"/>
      <x:c r="AR86" s="226"/>
      <x:c r="AT86" s="226"/>
      <x:c r="AV86" s="222"/>
      <x:c r="AW86" s="275"/>
      <x:c r="AX86" s="272"/>
      <x:c r="AZ86" s="272"/>
      <x:c r="BA86" s="272"/>
      <x:c r="BB86" s="272"/>
      <x:c r="BC86" s="272"/>
      <x:c r="BD86" s="272"/>
      <x:c r="BE86" s="272"/>
      <x:c r="BF86" s="272"/>
      <x:c r="BG86" s="274"/>
      <x:c r="BH86" s="272"/>
      <x:c r="BI86" s="222"/>
      <x:c r="BJ86" s="226"/>
      <x:c r="BK86" s="226"/>
      <x:c r="BL86" s="226"/>
    </x:row>
    <x:row r="87" spans="1:81" x14ac:dyDescent="0.3">
      <x:c r="B87" s="226"/>
      <x:c r="E87" s="272"/>
      <x:c r="G87" s="226"/>
      <x:c r="T87" s="226"/>
      <x:c r="Z87" s="226"/>
      <x:c r="AB87" s="272"/>
      <x:c r="AF87" s="226"/>
      <x:c r="AH87" s="226"/>
      <x:c r="AI87" s="222"/>
      <x:c r="AK87" s="226"/>
      <x:c r="AL87" s="222"/>
      <x:c r="AM87" s="226"/>
      <x:c r="AO87" s="226"/>
      <x:c r="AP87" s="226"/>
      <x:c r="AR87" s="226"/>
      <x:c r="AT87" s="226"/>
      <x:c r="AV87" s="222"/>
      <x:c r="AW87" s="275"/>
      <x:c r="AX87" s="272"/>
      <x:c r="AZ87" s="272"/>
      <x:c r="BA87" s="272"/>
      <x:c r="BB87" s="272"/>
      <x:c r="BC87" s="272"/>
      <x:c r="BD87" s="272"/>
      <x:c r="BE87" s="272"/>
      <x:c r="BF87" s="272"/>
      <x:c r="BG87" s="274"/>
      <x:c r="BH87" s="272"/>
      <x:c r="BI87" s="222"/>
      <x:c r="BJ87" s="226"/>
      <x:c r="BK87" s="226"/>
      <x:c r="BL87" s="226"/>
    </x:row>
    <x:row r="88" spans="1:81" x14ac:dyDescent="0.3">
      <x:c r="B88" s="226"/>
      <x:c r="E88" s="272"/>
      <x:c r="G88" s="226"/>
      <x:c r="T88" s="226"/>
      <x:c r="Z88" s="226"/>
      <x:c r="AB88" s="272"/>
      <x:c r="AF88" s="226"/>
      <x:c r="AH88" s="226"/>
      <x:c r="AI88" s="222"/>
      <x:c r="AK88" s="226"/>
      <x:c r="AL88" s="222"/>
      <x:c r="AM88" s="226"/>
      <x:c r="AO88" s="226"/>
      <x:c r="AP88" s="226"/>
      <x:c r="AR88" s="226"/>
      <x:c r="AT88" s="226"/>
      <x:c r="AV88" s="222"/>
      <x:c r="AW88" s="275"/>
      <x:c r="AX88" s="272"/>
      <x:c r="AZ88" s="272"/>
      <x:c r="BA88" s="272"/>
      <x:c r="BB88" s="272"/>
      <x:c r="BC88" s="272"/>
      <x:c r="BD88" s="272"/>
      <x:c r="BE88" s="272"/>
      <x:c r="BF88" s="272"/>
      <x:c r="BG88" s="274"/>
      <x:c r="BH88" s="272"/>
      <x:c r="BI88" s="222"/>
      <x:c r="BJ88" s="226"/>
      <x:c r="BK88" s="226"/>
      <x:c r="BL88" s="226"/>
    </x:row>
    <x:row r="89" spans="1:81" x14ac:dyDescent="0.3">
      <x:c r="B89" s="226"/>
      <x:c r="E89" s="272"/>
      <x:c r="G89" s="226"/>
      <x:c r="T89" s="226"/>
      <x:c r="Z89" s="226"/>
      <x:c r="AB89" s="272"/>
      <x:c r="AF89" s="226"/>
      <x:c r="AH89" s="226"/>
      <x:c r="AI89" s="222"/>
      <x:c r="AK89" s="226"/>
      <x:c r="AL89" s="222"/>
      <x:c r="AM89" s="226"/>
      <x:c r="AO89" s="226"/>
      <x:c r="AP89" s="226"/>
      <x:c r="AR89" s="226"/>
      <x:c r="AT89" s="226"/>
      <x:c r="AV89" s="222"/>
      <x:c r="AW89" s="275"/>
      <x:c r="AX89" s="272"/>
      <x:c r="AZ89" s="272"/>
      <x:c r="BA89" s="272"/>
      <x:c r="BB89" s="272"/>
      <x:c r="BC89" s="272"/>
      <x:c r="BD89" s="272"/>
      <x:c r="BE89" s="272"/>
      <x:c r="BF89" s="272"/>
      <x:c r="BG89" s="274"/>
      <x:c r="BH89" s="272"/>
      <x:c r="BI89" s="222"/>
      <x:c r="BJ89" s="226"/>
      <x:c r="BK89" s="226"/>
      <x:c r="BL89" s="226"/>
    </x:row>
    <x:row r="90" spans="1:81" x14ac:dyDescent="0.3">
      <x:c r="B90" s="226"/>
      <x:c r="E90" s="272"/>
      <x:c r="G90" s="226"/>
      <x:c r="T90" s="226"/>
      <x:c r="Z90" s="226"/>
      <x:c r="AB90" s="272"/>
      <x:c r="AF90" s="226"/>
      <x:c r="AH90" s="226"/>
      <x:c r="AI90" s="222"/>
      <x:c r="AK90" s="226"/>
      <x:c r="AL90" s="222"/>
      <x:c r="AM90" s="226"/>
      <x:c r="AO90" s="226"/>
      <x:c r="AP90" s="226"/>
      <x:c r="AR90" s="226"/>
      <x:c r="AT90" s="226"/>
      <x:c r="AV90" s="222"/>
      <x:c r="AW90" s="275"/>
      <x:c r="AX90" s="272"/>
      <x:c r="AZ90" s="272"/>
      <x:c r="BA90" s="272"/>
      <x:c r="BB90" s="272"/>
      <x:c r="BC90" s="272"/>
      <x:c r="BD90" s="272"/>
      <x:c r="BE90" s="272"/>
      <x:c r="BF90" s="272"/>
      <x:c r="BG90" s="274"/>
      <x:c r="BH90" s="272"/>
      <x:c r="BI90" s="222"/>
      <x:c r="BJ90" s="226"/>
      <x:c r="BK90" s="226"/>
      <x:c r="BL90" s="226"/>
    </x:row>
    <x:row r="91" spans="1:81" x14ac:dyDescent="0.3">
      <x:c r="B91" s="226"/>
      <x:c r="E91" s="272"/>
      <x:c r="G91" s="226"/>
      <x:c r="T91" s="226"/>
      <x:c r="AB91" s="272"/>
      <x:c r="AF91" s="226"/>
      <x:c r="AH91" s="226"/>
      <x:c r="AI91" s="222"/>
      <x:c r="AK91" s="226"/>
      <x:c r="AL91" s="222"/>
      <x:c r="AM91" s="226"/>
      <x:c r="AO91" s="226"/>
      <x:c r="AP91" s="226"/>
      <x:c r="AR91" s="226"/>
      <x:c r="AT91" s="226"/>
      <x:c r="AV91" s="222"/>
      <x:c r="AW91" s="275"/>
      <x:c r="AX91" s="272"/>
      <x:c r="AZ91" s="272"/>
      <x:c r="BA91" s="272"/>
      <x:c r="BB91" s="272"/>
      <x:c r="BC91" s="272"/>
      <x:c r="BD91" s="272"/>
      <x:c r="BE91" s="272"/>
      <x:c r="BF91" s="272"/>
      <x:c r="BG91" s="274"/>
      <x:c r="BH91" s="272"/>
      <x:c r="BI91" s="222"/>
      <x:c r="BJ91" s="226"/>
      <x:c r="BK91" s="226"/>
      <x:c r="BL91" s="226"/>
    </x:row>
    <x:row r="92" spans="1:81" x14ac:dyDescent="0.3">
      <x:c r="B92" s="226"/>
      <x:c r="E92" s="272"/>
      <x:c r="G92" s="226"/>
      <x:c r="T92" s="226"/>
      <x:c r="Z92" s="226"/>
      <x:c r="AB92" s="272"/>
      <x:c r="AF92" s="226"/>
      <x:c r="AH92" s="226"/>
      <x:c r="AI92" s="222"/>
      <x:c r="AK92" s="226"/>
      <x:c r="AL92" s="222"/>
      <x:c r="AM92" s="226"/>
      <x:c r="AO92" s="226"/>
      <x:c r="AP92" s="226"/>
      <x:c r="AR92" s="226"/>
      <x:c r="AT92" s="226"/>
      <x:c r="AV92" s="222"/>
      <x:c r="AW92" s="275"/>
      <x:c r="AX92" s="272"/>
      <x:c r="AZ92" s="272"/>
      <x:c r="BA92" s="272"/>
      <x:c r="BB92" s="272"/>
      <x:c r="BC92" s="272"/>
      <x:c r="BD92" s="272"/>
      <x:c r="BE92" s="272"/>
      <x:c r="BF92" s="272"/>
      <x:c r="BG92" s="274"/>
      <x:c r="BH92" s="272"/>
      <x:c r="BI92" s="222"/>
      <x:c r="BJ92" s="226"/>
      <x:c r="BK92" s="226"/>
      <x:c r="BL92" s="226"/>
    </x:row>
    <x:row r="93" spans="1:81" x14ac:dyDescent="0.3">
      <x:c r="B93" s="226"/>
      <x:c r="E93" s="272"/>
      <x:c r="G93" s="226"/>
      <x:c r="T93" s="226"/>
      <x:c r="Z93" s="226"/>
      <x:c r="AA93" s="226"/>
      <x:c r="AB93" s="272"/>
      <x:c r="AF93" s="226"/>
      <x:c r="AG93" s="226"/>
      <x:c r="AH93" s="226"/>
      <x:c r="AI93" s="222"/>
      <x:c r="AK93" s="226"/>
      <x:c r="AL93" s="222"/>
      <x:c r="AM93" s="226"/>
      <x:c r="AO93" s="226"/>
      <x:c r="AP93" s="226"/>
      <x:c r="AR93" s="226"/>
      <x:c r="AT93" s="226"/>
      <x:c r="AV93" s="222"/>
      <x:c r="AW93" s="275"/>
      <x:c r="AX93" s="272"/>
      <x:c r="AZ93" s="272"/>
      <x:c r="BA93" s="272"/>
      <x:c r="BB93" s="272"/>
      <x:c r="BC93" s="272"/>
      <x:c r="BD93" s="272"/>
      <x:c r="BE93" s="272"/>
      <x:c r="BF93" s="272"/>
      <x:c r="BG93" s="274"/>
      <x:c r="BH93" s="272"/>
      <x:c r="BI93" s="222"/>
      <x:c r="BJ93" s="226"/>
      <x:c r="BK93" s="226"/>
      <x:c r="BL93" s="226"/>
      <x:c r="BM93" s="226"/>
    </x:row>
    <x:row r="94" spans="1:81" x14ac:dyDescent="0.3">
      <x:c r="B94" s="226"/>
      <x:c r="E94" s="272"/>
      <x:c r="G94" s="226"/>
      <x:c r="T94" s="226"/>
      <x:c r="Z94" s="226"/>
      <x:c r="AB94" s="272"/>
      <x:c r="AF94" s="226"/>
      <x:c r="AH94" s="226"/>
      <x:c r="AI94" s="222"/>
      <x:c r="AK94" s="226"/>
      <x:c r="AL94" s="222"/>
      <x:c r="AM94" s="226"/>
      <x:c r="AO94" s="226"/>
      <x:c r="AP94" s="226"/>
      <x:c r="AR94" s="226"/>
      <x:c r="AT94" s="226"/>
      <x:c r="AV94" s="222"/>
      <x:c r="AW94" s="275"/>
      <x:c r="AX94" s="272"/>
      <x:c r="AZ94" s="272"/>
      <x:c r="BA94" s="272"/>
      <x:c r="BB94" s="272"/>
      <x:c r="BC94" s="272"/>
      <x:c r="BD94" s="272"/>
      <x:c r="BE94" s="272"/>
      <x:c r="BF94" s="272"/>
      <x:c r="BG94" s="274"/>
      <x:c r="BH94" s="272"/>
      <x:c r="BI94" s="222"/>
      <x:c r="BJ94" s="226"/>
      <x:c r="BK94" s="226"/>
      <x:c r="BL94" s="226"/>
    </x:row>
    <x:row r="95" spans="1:81" x14ac:dyDescent="0.3">
      <x:c r="B95" s="226"/>
      <x:c r="E95" s="272"/>
      <x:c r="G95" s="226"/>
      <x:c r="T95" s="226"/>
      <x:c r="Z95" s="226"/>
      <x:c r="AB95" s="272"/>
      <x:c r="AF95" s="226"/>
      <x:c r="AH95" s="226"/>
      <x:c r="AI95" s="222"/>
      <x:c r="AK95" s="226"/>
      <x:c r="AL95" s="222"/>
      <x:c r="AM95" s="226"/>
      <x:c r="AO95" s="226"/>
      <x:c r="AP95" s="226"/>
      <x:c r="AR95" s="226"/>
      <x:c r="AT95" s="226"/>
      <x:c r="AV95" s="222"/>
      <x:c r="AW95" s="275"/>
      <x:c r="AX95" s="272"/>
      <x:c r="AZ95" s="272"/>
      <x:c r="BA95" s="272"/>
      <x:c r="BB95" s="272"/>
      <x:c r="BC95" s="272"/>
      <x:c r="BD95" s="272"/>
      <x:c r="BE95" s="272"/>
      <x:c r="BF95" s="272"/>
      <x:c r="BG95" s="274"/>
      <x:c r="BH95" s="272"/>
      <x:c r="BI95" s="222"/>
      <x:c r="BJ95" s="226"/>
      <x:c r="BK95" s="226"/>
      <x:c r="BL95" s="226"/>
    </x:row>
    <x:row r="96" spans="1:81" x14ac:dyDescent="0.3">
      <x:c r="B96" s="226"/>
      <x:c r="E96" s="272"/>
      <x:c r="G96" s="226"/>
      <x:c r="T96" s="226"/>
      <x:c r="Z96" s="226"/>
      <x:c r="AB96" s="272"/>
      <x:c r="AF96" s="226"/>
      <x:c r="AH96" s="226"/>
      <x:c r="AI96" s="222"/>
      <x:c r="AK96" s="226"/>
      <x:c r="AL96" s="222"/>
      <x:c r="AM96" s="226"/>
      <x:c r="AO96" s="226"/>
      <x:c r="AP96" s="226"/>
      <x:c r="AR96" s="226"/>
      <x:c r="AT96" s="226"/>
      <x:c r="AV96" s="222"/>
      <x:c r="AW96" s="275"/>
      <x:c r="AX96" s="272"/>
      <x:c r="AZ96" s="272"/>
      <x:c r="BA96" s="272"/>
      <x:c r="BB96" s="272"/>
      <x:c r="BC96" s="272"/>
      <x:c r="BD96" s="272"/>
      <x:c r="BE96" s="272"/>
      <x:c r="BF96" s="272"/>
      <x:c r="BG96" s="274"/>
      <x:c r="BH96" s="272"/>
      <x:c r="BI96" s="222"/>
      <x:c r="BJ96" s="226"/>
      <x:c r="BK96" s="226"/>
      <x:c r="BL96" s="226"/>
    </x:row>
    <x:row r="97" spans="1:81" x14ac:dyDescent="0.3">
      <x:c r="B97" s="226"/>
      <x:c r="E97" s="272"/>
      <x:c r="G97" s="226"/>
      <x:c r="T97" s="226"/>
      <x:c r="Z97" s="226"/>
      <x:c r="AB97" s="272"/>
      <x:c r="AF97" s="226"/>
      <x:c r="AH97" s="226"/>
      <x:c r="AI97" s="222"/>
      <x:c r="AK97" s="226"/>
      <x:c r="AL97" s="222"/>
      <x:c r="AM97" s="226"/>
      <x:c r="AO97" s="226"/>
      <x:c r="AP97" s="226"/>
      <x:c r="AR97" s="226"/>
      <x:c r="AT97" s="226"/>
      <x:c r="AV97" s="222"/>
      <x:c r="AW97" s="275"/>
      <x:c r="AX97" s="272"/>
      <x:c r="AZ97" s="272"/>
      <x:c r="BA97" s="272"/>
      <x:c r="BB97" s="272"/>
      <x:c r="BC97" s="272"/>
      <x:c r="BD97" s="272"/>
      <x:c r="BE97" s="272"/>
      <x:c r="BF97" s="272"/>
      <x:c r="BG97" s="274"/>
      <x:c r="BH97" s="272"/>
      <x:c r="BI97" s="222"/>
      <x:c r="BJ97" s="226"/>
      <x:c r="BK97" s="226"/>
      <x:c r="BL97" s="226"/>
    </x:row>
    <x:row r="98" spans="1:81" x14ac:dyDescent="0.3">
      <x:c r="B98" s="226"/>
      <x:c r="E98" s="272"/>
      <x:c r="G98" s="226"/>
      <x:c r="T98" s="226"/>
      <x:c r="Z98" s="226"/>
      <x:c r="AB98" s="272"/>
      <x:c r="AF98" s="226"/>
      <x:c r="AH98" s="226"/>
      <x:c r="AI98" s="226"/>
      <x:c r="AK98" s="226"/>
      <x:c r="AL98" s="226"/>
      <x:c r="AM98" s="226"/>
      <x:c r="AO98" s="226"/>
      <x:c r="AP98" s="226"/>
      <x:c r="AR98" s="226"/>
      <x:c r="AT98" s="226"/>
      <x:c r="AV98" s="226"/>
      <x:c r="AW98" s="275"/>
      <x:c r="AX98" s="272"/>
      <x:c r="AZ98" s="272"/>
      <x:c r="BA98" s="272"/>
      <x:c r="BB98" s="272"/>
      <x:c r="BC98" s="272"/>
      <x:c r="BD98" s="272"/>
      <x:c r="BE98" s="272"/>
      <x:c r="BF98" s="272"/>
      <x:c r="BG98" s="274"/>
      <x:c r="BH98" s="272"/>
      <x:c r="BI98" s="222"/>
      <x:c r="BJ98" s="226"/>
      <x:c r="BK98" s="226"/>
      <x:c r="BL98" s="226"/>
    </x:row>
    <x:row r="99" spans="1:81" x14ac:dyDescent="0.3">
      <x:c r="B99" s="226"/>
      <x:c r="E99" s="272"/>
      <x:c r="G99" s="226"/>
      <x:c r="T99" s="226"/>
      <x:c r="AB99" s="272"/>
      <x:c r="AF99" s="226"/>
      <x:c r="AH99" s="226"/>
      <x:c r="AI99" s="222"/>
      <x:c r="AK99" s="226"/>
      <x:c r="AL99" s="222"/>
      <x:c r="AM99" s="226"/>
      <x:c r="AO99" s="226"/>
      <x:c r="AP99" s="226"/>
      <x:c r="AR99" s="226"/>
      <x:c r="AT99" s="226"/>
      <x:c r="AV99" s="222"/>
      <x:c r="AW99" s="275"/>
      <x:c r="AX99" s="272"/>
      <x:c r="AZ99" s="272"/>
      <x:c r="BA99" s="272"/>
      <x:c r="BB99" s="272"/>
      <x:c r="BC99" s="272"/>
      <x:c r="BD99" s="272"/>
      <x:c r="BE99" s="272"/>
      <x:c r="BF99" s="272"/>
      <x:c r="BG99" s="274"/>
      <x:c r="BH99" s="272"/>
      <x:c r="BI99" s="222"/>
      <x:c r="BJ99" s="226"/>
      <x:c r="BK99" s="226"/>
      <x:c r="BL99" s="226"/>
    </x:row>
    <x:row r="100" spans="1:81" x14ac:dyDescent="0.3">
      <x:c r="B100" s="226"/>
      <x:c r="E100" s="272"/>
      <x:c r="G100" s="226"/>
      <x:c r="T100" s="226"/>
      <x:c r="Z100" s="226"/>
      <x:c r="AA100" s="226"/>
      <x:c r="AB100" s="272"/>
      <x:c r="AF100" s="226"/>
      <x:c r="AG100" s="226"/>
      <x:c r="AH100" s="226"/>
      <x:c r="AI100" s="222"/>
      <x:c r="AK100" s="226"/>
      <x:c r="AL100" s="222"/>
      <x:c r="AM100" s="226"/>
      <x:c r="AO100" s="226"/>
      <x:c r="AP100" s="226"/>
      <x:c r="AR100" s="226"/>
      <x:c r="AT100" s="226"/>
      <x:c r="AV100" s="222"/>
      <x:c r="AW100" s="275"/>
      <x:c r="AX100" s="272"/>
      <x:c r="AZ100" s="272"/>
      <x:c r="BA100" s="272"/>
      <x:c r="BB100" s="272"/>
      <x:c r="BC100" s="272"/>
      <x:c r="BD100" s="272"/>
      <x:c r="BE100" s="272"/>
      <x:c r="BF100" s="272"/>
      <x:c r="BG100" s="274"/>
      <x:c r="BH100" s="272"/>
      <x:c r="BI100" s="222"/>
      <x:c r="BJ100" s="226"/>
      <x:c r="BK100" s="226"/>
      <x:c r="BL100" s="226"/>
      <x:c r="BM100" s="226"/>
    </x:row>
    <x:row r="101" spans="1:81" x14ac:dyDescent="0.3">
      <x:c r="B101" s="226"/>
      <x:c r="E101" s="272"/>
      <x:c r="G101" s="226"/>
      <x:c r="T101" s="226"/>
      <x:c r="AA101" s="226"/>
      <x:c r="AB101" s="272"/>
      <x:c r="AF101" s="226"/>
      <x:c r="AG101" s="226"/>
      <x:c r="AH101" s="226"/>
      <x:c r="AI101" s="222"/>
      <x:c r="AK101" s="226"/>
      <x:c r="AL101" s="222"/>
      <x:c r="AM101" s="226"/>
      <x:c r="AO101" s="226"/>
      <x:c r="AP101" s="226"/>
      <x:c r="AR101" s="226"/>
      <x:c r="AT101" s="226"/>
      <x:c r="AV101" s="222"/>
      <x:c r="AW101" s="275"/>
      <x:c r="AX101" s="272"/>
      <x:c r="AZ101" s="272"/>
      <x:c r="BA101" s="272"/>
      <x:c r="BB101" s="272"/>
      <x:c r="BC101" s="272"/>
      <x:c r="BD101" s="272"/>
      <x:c r="BE101" s="272"/>
      <x:c r="BF101" s="272"/>
      <x:c r="BG101" s="274"/>
      <x:c r="BH101" s="272"/>
      <x:c r="BI101" s="222"/>
      <x:c r="BJ101" s="226"/>
      <x:c r="BK101" s="226"/>
      <x:c r="BL101" s="226"/>
      <x:c r="BM101" s="226"/>
    </x:row>
    <x:row r="102" spans="1:81" x14ac:dyDescent="0.3">
      <x:c r="B102" s="226"/>
      <x:c r="E102" s="272"/>
      <x:c r="G102" s="226"/>
      <x:c r="T102" s="226"/>
      <x:c r="AA102" s="226"/>
      <x:c r="AB102" s="272"/>
      <x:c r="AF102" s="226"/>
      <x:c r="AG102" s="226"/>
      <x:c r="AH102" s="226"/>
      <x:c r="AI102" s="222"/>
      <x:c r="AK102" s="226"/>
      <x:c r="AL102" s="222"/>
      <x:c r="AM102" s="226"/>
      <x:c r="AO102" s="226"/>
      <x:c r="AP102" s="226"/>
      <x:c r="AR102" s="226"/>
      <x:c r="AT102" s="226"/>
      <x:c r="AV102" s="222"/>
      <x:c r="AW102" s="275"/>
      <x:c r="AX102" s="272"/>
      <x:c r="AZ102" s="272"/>
      <x:c r="BA102" s="272"/>
      <x:c r="BB102" s="272"/>
      <x:c r="BC102" s="272"/>
      <x:c r="BD102" s="272"/>
      <x:c r="BE102" s="272"/>
      <x:c r="BF102" s="272"/>
      <x:c r="BG102" s="274"/>
      <x:c r="BH102" s="272"/>
      <x:c r="BI102" s="222"/>
      <x:c r="BJ102" s="226"/>
      <x:c r="BK102" s="226"/>
      <x:c r="BL102" s="226"/>
      <x:c r="BM102" s="226"/>
    </x:row>
    <x:row r="103" spans="1:81" x14ac:dyDescent="0.3">
      <x:c r="B103" s="226"/>
      <x:c r="E103" s="272"/>
      <x:c r="G103" s="226"/>
      <x:c r="T103" s="226"/>
      <x:c r="AB103" s="272"/>
      <x:c r="AF103" s="226"/>
      <x:c r="AH103" s="226"/>
      <x:c r="AI103" s="222"/>
      <x:c r="AK103" s="226"/>
      <x:c r="AL103" s="222"/>
      <x:c r="AM103" s="226"/>
      <x:c r="AO103" s="226"/>
      <x:c r="AP103" s="226"/>
      <x:c r="AR103" s="226"/>
      <x:c r="AT103" s="226"/>
      <x:c r="AV103" s="222"/>
      <x:c r="AW103" s="275"/>
      <x:c r="AX103" s="272"/>
      <x:c r="AZ103" s="272"/>
      <x:c r="BA103" s="272"/>
      <x:c r="BB103" s="272"/>
      <x:c r="BC103" s="272"/>
      <x:c r="BD103" s="272"/>
      <x:c r="BE103" s="272"/>
      <x:c r="BF103" s="272"/>
      <x:c r="BG103" s="274"/>
      <x:c r="BH103" s="272"/>
      <x:c r="BI103" s="222"/>
      <x:c r="BJ103" s="226"/>
      <x:c r="BK103" s="226"/>
      <x:c r="BL103" s="226"/>
    </x:row>
    <x:row r="104" spans="1:81" x14ac:dyDescent="0.3">
      <x:c r="B104" s="226"/>
      <x:c r="E104" s="272"/>
      <x:c r="G104" s="226"/>
      <x:c r="T104" s="226"/>
      <x:c r="AB104" s="272"/>
      <x:c r="AF104" s="226"/>
      <x:c r="AH104" s="226"/>
      <x:c r="AI104" s="222"/>
      <x:c r="AK104" s="226"/>
      <x:c r="AL104" s="222"/>
      <x:c r="AM104" s="226"/>
      <x:c r="AO104" s="226"/>
      <x:c r="AP104" s="226"/>
      <x:c r="AR104" s="226"/>
      <x:c r="AT104" s="226"/>
      <x:c r="AV104" s="222"/>
      <x:c r="AW104" s="275"/>
      <x:c r="AX104" s="272"/>
      <x:c r="AZ104" s="272"/>
      <x:c r="BA104" s="272"/>
      <x:c r="BB104" s="272"/>
      <x:c r="BC104" s="272"/>
      <x:c r="BD104" s="272"/>
      <x:c r="BE104" s="272"/>
      <x:c r="BF104" s="272"/>
      <x:c r="BG104" s="274"/>
      <x:c r="BH104" s="272"/>
      <x:c r="BI104" s="222"/>
      <x:c r="BJ104" s="226"/>
      <x:c r="BK104" s="226"/>
      <x:c r="BL104" s="226"/>
    </x:row>
    <x:row r="105" spans="1:81" x14ac:dyDescent="0.3">
      <x:c r="B105" s="226"/>
      <x:c r="E105" s="272"/>
      <x:c r="G105" s="226"/>
      <x:c r="T105" s="226"/>
      <x:c r="AA105" s="226"/>
      <x:c r="AB105" s="272"/>
      <x:c r="AF105" s="226"/>
      <x:c r="AG105" s="226"/>
      <x:c r="AH105" s="226"/>
      <x:c r="AI105" s="222"/>
      <x:c r="AK105" s="226"/>
      <x:c r="AL105" s="222"/>
      <x:c r="AM105" s="226"/>
      <x:c r="AO105" s="226"/>
      <x:c r="AP105" s="226"/>
      <x:c r="AR105" s="226"/>
      <x:c r="AT105" s="226"/>
      <x:c r="AV105" s="222"/>
      <x:c r="AW105" s="275"/>
      <x:c r="AX105" s="272"/>
      <x:c r="AZ105" s="272"/>
      <x:c r="BA105" s="272"/>
      <x:c r="BB105" s="272"/>
      <x:c r="BC105" s="272"/>
      <x:c r="BD105" s="272"/>
      <x:c r="BE105" s="272"/>
      <x:c r="BF105" s="272"/>
      <x:c r="BG105" s="274"/>
      <x:c r="BH105" s="272"/>
      <x:c r="BI105" s="222"/>
      <x:c r="BJ105" s="226"/>
      <x:c r="BK105" s="226"/>
      <x:c r="BL105" s="226"/>
      <x:c r="BM105" s="226"/>
    </x:row>
    <x:row r="106" spans="1:81" x14ac:dyDescent="0.3">
      <x:c r="B106" s="226"/>
      <x:c r="E106" s="272"/>
      <x:c r="G106" s="226"/>
      <x:c r="T106" s="226"/>
      <x:c r="AB106" s="272"/>
      <x:c r="AF106" s="226"/>
      <x:c r="AH106" s="226"/>
      <x:c r="AI106" s="226"/>
      <x:c r="AK106" s="226"/>
      <x:c r="AL106" s="226"/>
      <x:c r="AM106" s="226"/>
      <x:c r="AO106" s="226"/>
      <x:c r="AP106" s="226"/>
      <x:c r="AR106" s="226"/>
      <x:c r="AT106" s="226"/>
      <x:c r="AV106" s="226"/>
      <x:c r="AW106" s="275"/>
      <x:c r="AX106" s="272"/>
      <x:c r="AZ106" s="272"/>
      <x:c r="BA106" s="272"/>
      <x:c r="BB106" s="272"/>
      <x:c r="BC106" s="272"/>
      <x:c r="BD106" s="272"/>
      <x:c r="BE106" s="272"/>
      <x:c r="BF106" s="272"/>
      <x:c r="BG106" s="274"/>
      <x:c r="BH106" s="272"/>
      <x:c r="BI106" s="222"/>
      <x:c r="BJ106" s="226"/>
      <x:c r="BK106" s="226"/>
      <x:c r="BL106" s="226"/>
    </x:row>
    <x:row r="107" spans="1:81" x14ac:dyDescent="0.3">
      <x:c r="B107" s="226"/>
      <x:c r="E107" s="272"/>
      <x:c r="G107" s="226"/>
      <x:c r="T107" s="226"/>
      <x:c r="Z107" s="226"/>
      <x:c r="AB107" s="272"/>
      <x:c r="AF107" s="226"/>
      <x:c r="AH107" s="226"/>
      <x:c r="AI107" s="222"/>
      <x:c r="AK107" s="226"/>
      <x:c r="AL107" s="222"/>
      <x:c r="AM107" s="226"/>
      <x:c r="AO107" s="226"/>
      <x:c r="AP107" s="226"/>
      <x:c r="AR107" s="226"/>
      <x:c r="AT107" s="226"/>
      <x:c r="AV107" s="222"/>
      <x:c r="AW107" s="275"/>
      <x:c r="AX107" s="272"/>
      <x:c r="AZ107" s="272"/>
      <x:c r="BA107" s="272"/>
      <x:c r="BB107" s="272"/>
      <x:c r="BC107" s="272"/>
      <x:c r="BD107" s="272"/>
      <x:c r="BE107" s="272"/>
      <x:c r="BF107" s="272"/>
      <x:c r="BG107" s="274"/>
      <x:c r="BH107" s="272"/>
      <x:c r="BI107" s="222"/>
      <x:c r="BJ107" s="226"/>
      <x:c r="BK107" s="226"/>
      <x:c r="BL107" s="226"/>
    </x:row>
    <x:row r="108" spans="1:81" x14ac:dyDescent="0.3">
      <x:c r="B108" s="226"/>
      <x:c r="E108" s="272"/>
      <x:c r="G108" s="226"/>
      <x:c r="L108" s="226"/>
      <x:c r="T108" s="226"/>
      <x:c r="Z108" s="226"/>
      <x:c r="AB108" s="272"/>
      <x:c r="AF108" s="226"/>
      <x:c r="AH108" s="226"/>
      <x:c r="AI108" s="222"/>
      <x:c r="AK108" s="226"/>
      <x:c r="AL108" s="222"/>
      <x:c r="AM108" s="226"/>
      <x:c r="AO108" s="226"/>
      <x:c r="AP108" s="226"/>
      <x:c r="AR108" s="226"/>
      <x:c r="AT108" s="226"/>
      <x:c r="AV108" s="222"/>
      <x:c r="AW108" s="275"/>
      <x:c r="AX108" s="272"/>
      <x:c r="AZ108" s="272"/>
      <x:c r="BA108" s="272"/>
      <x:c r="BB108" s="272"/>
      <x:c r="BC108" s="272"/>
      <x:c r="BD108" s="272"/>
      <x:c r="BE108" s="272"/>
      <x:c r="BF108" s="272"/>
      <x:c r="BG108" s="274"/>
      <x:c r="BH108" s="272"/>
      <x:c r="BI108" s="222"/>
      <x:c r="BJ108" s="226"/>
      <x:c r="BK108" s="226"/>
      <x:c r="BL108" s="226"/>
    </x:row>
    <x:row r="109" spans="1:81" x14ac:dyDescent="0.3">
      <x:c r="B109" s="226"/>
      <x:c r="E109" s="272"/>
      <x:c r="G109" s="226"/>
      <x:c r="L109" s="226"/>
      <x:c r="T109" s="226"/>
      <x:c r="Z109" s="226"/>
      <x:c r="AA109" s="226"/>
      <x:c r="AB109" s="272"/>
      <x:c r="AF109" s="226"/>
      <x:c r="AG109" s="226"/>
      <x:c r="AH109" s="226"/>
      <x:c r="AI109" s="222"/>
      <x:c r="AK109" s="226"/>
      <x:c r="AL109" s="222"/>
      <x:c r="AM109" s="226"/>
      <x:c r="AO109" s="226"/>
      <x:c r="AP109" s="226"/>
      <x:c r="AR109" s="226"/>
      <x:c r="AT109" s="226"/>
      <x:c r="AV109" s="222"/>
      <x:c r="AW109" s="275"/>
      <x:c r="AX109" s="272"/>
      <x:c r="AZ109" s="272"/>
      <x:c r="BA109" s="272"/>
      <x:c r="BB109" s="272"/>
      <x:c r="BC109" s="272"/>
      <x:c r="BD109" s="272"/>
      <x:c r="BE109" s="272"/>
      <x:c r="BF109" s="272"/>
      <x:c r="BG109" s="274"/>
      <x:c r="BH109" s="272"/>
      <x:c r="BI109" s="222"/>
      <x:c r="BJ109" s="226"/>
      <x:c r="BK109" s="226"/>
      <x:c r="BL109" s="226"/>
      <x:c r="BM109" s="226"/>
    </x:row>
    <x:row r="110" spans="1:81" x14ac:dyDescent="0.3">
      <x:c r="B110" s="226"/>
      <x:c r="E110" s="272"/>
      <x:c r="G110" s="226"/>
      <x:c r="L110" s="226"/>
      <x:c r="T110" s="226"/>
      <x:c r="Z110" s="226"/>
      <x:c r="AA110" s="226"/>
      <x:c r="AB110" s="272"/>
      <x:c r="AF110" s="226"/>
      <x:c r="AG110" s="226"/>
      <x:c r="AH110" s="226"/>
      <x:c r="AI110" s="222"/>
      <x:c r="AK110" s="226"/>
      <x:c r="AL110" s="222"/>
      <x:c r="AM110" s="226"/>
      <x:c r="AO110" s="226"/>
      <x:c r="AP110" s="226"/>
      <x:c r="AR110" s="226"/>
      <x:c r="AT110" s="226"/>
      <x:c r="AV110" s="222"/>
      <x:c r="AW110" s="275"/>
      <x:c r="AX110" s="272"/>
      <x:c r="AZ110" s="272"/>
      <x:c r="BA110" s="272"/>
      <x:c r="BB110" s="272"/>
      <x:c r="BC110" s="272"/>
      <x:c r="BD110" s="272"/>
      <x:c r="BE110" s="272"/>
      <x:c r="BF110" s="272"/>
      <x:c r="BG110" s="274"/>
      <x:c r="BH110" s="272"/>
      <x:c r="BI110" s="222"/>
      <x:c r="BJ110" s="226"/>
      <x:c r="BK110" s="226"/>
      <x:c r="BL110" s="226"/>
      <x:c r="BM110" s="226"/>
    </x:row>
    <x:row r="111" spans="1:81" x14ac:dyDescent="0.3">
      <x:c r="B111" s="226"/>
      <x:c r="E111" s="272"/>
      <x:c r="G111" s="226"/>
      <x:c r="L111" s="226"/>
      <x:c r="T111" s="226"/>
      <x:c r="Z111" s="226"/>
      <x:c r="AB111" s="272"/>
      <x:c r="AF111" s="226"/>
      <x:c r="AH111" s="226"/>
      <x:c r="AI111" s="222"/>
      <x:c r="AK111" s="226"/>
      <x:c r="AL111" s="222"/>
      <x:c r="AM111" s="226"/>
      <x:c r="AO111" s="226"/>
      <x:c r="AP111" s="226"/>
      <x:c r="AR111" s="226"/>
      <x:c r="AT111" s="226"/>
      <x:c r="AV111" s="222"/>
      <x:c r="AW111" s="275"/>
      <x:c r="AX111" s="272"/>
      <x:c r="AZ111" s="272"/>
      <x:c r="BA111" s="272"/>
      <x:c r="BB111" s="272"/>
      <x:c r="BC111" s="272"/>
      <x:c r="BD111" s="272"/>
      <x:c r="BE111" s="272"/>
      <x:c r="BF111" s="272"/>
      <x:c r="BG111" s="274"/>
      <x:c r="BH111" s="272"/>
      <x:c r="BI111" s="222"/>
      <x:c r="BJ111" s="226"/>
      <x:c r="BK111" s="226"/>
      <x:c r="BL111" s="226"/>
    </x:row>
    <x:row r="112" spans="1:81" x14ac:dyDescent="0.3">
      <x:c r="B112" s="226"/>
      <x:c r="E112" s="272"/>
      <x:c r="G112" s="226"/>
      <x:c r="L112" s="226"/>
      <x:c r="T112" s="226"/>
      <x:c r="AB112" s="272"/>
      <x:c r="AF112" s="226"/>
      <x:c r="AH112" s="226"/>
      <x:c r="AI112" s="222"/>
      <x:c r="AK112" s="226"/>
      <x:c r="AL112" s="222"/>
      <x:c r="AM112" s="226"/>
      <x:c r="AO112" s="226"/>
      <x:c r="AP112" s="226"/>
      <x:c r="AR112" s="226"/>
      <x:c r="AT112" s="226"/>
      <x:c r="AV112" s="222"/>
      <x:c r="AW112" s="275"/>
      <x:c r="AX112" s="272"/>
      <x:c r="AZ112" s="272"/>
      <x:c r="BA112" s="272"/>
      <x:c r="BB112" s="272"/>
      <x:c r="BC112" s="272"/>
      <x:c r="BD112" s="272"/>
      <x:c r="BE112" s="272"/>
      <x:c r="BF112" s="272"/>
      <x:c r="BG112" s="274"/>
      <x:c r="BH112" s="272"/>
      <x:c r="BI112" s="222"/>
      <x:c r="BJ112" s="226"/>
      <x:c r="BK112" s="226"/>
      <x:c r="BL112" s="226"/>
    </x:row>
    <x:row r="113" spans="1:81" x14ac:dyDescent="0.3">
      <x:c r="B113" s="226"/>
      <x:c r="E113" s="272"/>
      <x:c r="G113" s="226"/>
      <x:c r="L113" s="226"/>
      <x:c r="T113" s="226"/>
      <x:c r="Z113" s="226"/>
      <x:c r="AB113" s="272"/>
      <x:c r="AF113" s="226"/>
      <x:c r="AH113" s="226"/>
      <x:c r="AI113" s="222"/>
      <x:c r="AK113" s="226"/>
      <x:c r="AL113" s="222"/>
      <x:c r="AM113" s="226"/>
      <x:c r="AO113" s="226"/>
      <x:c r="AP113" s="226"/>
      <x:c r="AR113" s="226"/>
      <x:c r="AT113" s="226"/>
      <x:c r="AV113" s="222"/>
      <x:c r="AW113" s="275"/>
      <x:c r="AX113" s="272"/>
      <x:c r="AZ113" s="272"/>
      <x:c r="BA113" s="272"/>
      <x:c r="BB113" s="272"/>
      <x:c r="BC113" s="272"/>
      <x:c r="BD113" s="272"/>
      <x:c r="BE113" s="272"/>
      <x:c r="BF113" s="272"/>
      <x:c r="BG113" s="274"/>
      <x:c r="BH113" s="272"/>
      <x:c r="BI113" s="222"/>
      <x:c r="BJ113" s="226"/>
      <x:c r="BK113" s="226"/>
      <x:c r="BL113" s="226"/>
    </x:row>
    <x:row r="114" spans="1:81" x14ac:dyDescent="0.3">
      <x:c r="B114" s="226"/>
      <x:c r="E114" s="272"/>
      <x:c r="G114" s="226"/>
      <x:c r="L114" s="226"/>
      <x:c r="T114" s="226"/>
      <x:c r="Z114" s="226"/>
      <x:c r="AB114" s="272"/>
      <x:c r="AF114" s="226"/>
      <x:c r="AH114" s="226"/>
      <x:c r="AI114" s="222"/>
      <x:c r="AK114" s="226"/>
      <x:c r="AL114" s="222"/>
      <x:c r="AM114" s="226"/>
      <x:c r="AO114" s="226"/>
      <x:c r="AP114" s="226"/>
      <x:c r="AR114" s="226"/>
      <x:c r="AT114" s="226"/>
      <x:c r="AV114" s="222"/>
      <x:c r="AW114" s="275"/>
      <x:c r="AX114" s="272"/>
      <x:c r="AZ114" s="272"/>
      <x:c r="BA114" s="272"/>
      <x:c r="BB114" s="272"/>
      <x:c r="BC114" s="272"/>
      <x:c r="BD114" s="272"/>
      <x:c r="BE114" s="272"/>
      <x:c r="BF114" s="272"/>
      <x:c r="BG114" s="274"/>
      <x:c r="BH114" s="272"/>
      <x:c r="BI114" s="222"/>
      <x:c r="BJ114" s="226"/>
      <x:c r="BK114" s="226"/>
      <x:c r="BL114" s="226"/>
    </x:row>
    <x:row r="115" spans="1:81" x14ac:dyDescent="0.3">
      <x:c r="B115" s="226"/>
      <x:c r="E115" s="272"/>
      <x:c r="G115" s="226"/>
      <x:c r="L115" s="226"/>
      <x:c r="T115" s="226"/>
      <x:c r="Z115" s="226"/>
      <x:c r="AA115" s="226"/>
      <x:c r="AB115" s="272"/>
      <x:c r="AF115" s="226"/>
      <x:c r="AG115" s="226"/>
      <x:c r="AH115" s="226"/>
      <x:c r="AI115" s="222"/>
      <x:c r="AK115" s="226"/>
      <x:c r="AL115" s="222"/>
      <x:c r="AM115" s="226"/>
      <x:c r="AO115" s="226"/>
      <x:c r="AP115" s="226"/>
      <x:c r="AR115" s="226"/>
      <x:c r="AT115" s="226"/>
      <x:c r="AV115" s="222"/>
      <x:c r="AW115" s="275"/>
      <x:c r="AX115" s="272"/>
      <x:c r="AZ115" s="272"/>
      <x:c r="BA115" s="272"/>
      <x:c r="BB115" s="272"/>
      <x:c r="BC115" s="272"/>
      <x:c r="BD115" s="272"/>
      <x:c r="BE115" s="272"/>
      <x:c r="BF115" s="272"/>
      <x:c r="BG115" s="274"/>
      <x:c r="BH115" s="272"/>
      <x:c r="BI115" s="222"/>
      <x:c r="BJ115" s="226"/>
      <x:c r="BK115" s="226"/>
      <x:c r="BL115" s="226"/>
      <x:c r="BM115" s="226"/>
    </x:row>
    <x:row r="116" spans="1:81" x14ac:dyDescent="0.3">
      <x:c r="B116" s="226"/>
      <x:c r="E116" s="272"/>
      <x:c r="G116" s="226"/>
      <x:c r="L116" s="226"/>
      <x:c r="T116" s="226"/>
      <x:c r="Z116" s="226"/>
      <x:c r="AA116" s="226"/>
      <x:c r="AB116" s="272"/>
      <x:c r="AF116" s="226"/>
      <x:c r="AG116" s="226"/>
      <x:c r="AH116" s="226"/>
      <x:c r="AI116" s="222"/>
      <x:c r="AK116" s="226"/>
      <x:c r="AL116" s="222"/>
      <x:c r="AM116" s="226"/>
      <x:c r="AO116" s="226"/>
      <x:c r="AP116" s="226"/>
      <x:c r="AR116" s="226"/>
      <x:c r="AT116" s="226"/>
      <x:c r="AV116" s="222"/>
      <x:c r="AW116" s="275"/>
      <x:c r="AX116" s="272"/>
      <x:c r="AZ116" s="272"/>
      <x:c r="BA116" s="272"/>
      <x:c r="BB116" s="272"/>
      <x:c r="BC116" s="272"/>
      <x:c r="BD116" s="272"/>
      <x:c r="BE116" s="272"/>
      <x:c r="BF116" s="272"/>
      <x:c r="BG116" s="274"/>
      <x:c r="BH116" s="272"/>
      <x:c r="BI116" s="222"/>
      <x:c r="BJ116" s="226"/>
      <x:c r="BK116" s="226"/>
      <x:c r="BL116" s="226"/>
      <x:c r="BM116" s="226"/>
    </x:row>
    <x:row r="117" spans="1:81" x14ac:dyDescent="0.3">
      <x:c r="B117" s="226"/>
      <x:c r="E117" s="272"/>
      <x:c r="G117" s="226"/>
      <x:c r="L117" s="226"/>
      <x:c r="T117" s="226"/>
      <x:c r="Z117" s="226"/>
      <x:c r="AB117" s="272"/>
      <x:c r="AF117" s="226"/>
      <x:c r="AH117" s="226"/>
      <x:c r="AI117" s="222"/>
      <x:c r="AK117" s="226"/>
      <x:c r="AL117" s="222"/>
      <x:c r="AM117" s="226"/>
      <x:c r="AO117" s="226"/>
      <x:c r="AP117" s="226"/>
      <x:c r="AR117" s="226"/>
      <x:c r="AT117" s="226"/>
      <x:c r="AV117" s="222"/>
      <x:c r="AW117" s="275"/>
      <x:c r="AX117" s="272"/>
      <x:c r="AZ117" s="272"/>
      <x:c r="BA117" s="272"/>
      <x:c r="BB117" s="272"/>
      <x:c r="BC117" s="272"/>
      <x:c r="BD117" s="272"/>
      <x:c r="BE117" s="272"/>
      <x:c r="BF117" s="272"/>
      <x:c r="BG117" s="274"/>
      <x:c r="BH117" s="272"/>
      <x:c r="BI117" s="222"/>
      <x:c r="BJ117" s="226"/>
      <x:c r="BK117" s="226"/>
      <x:c r="BL117" s="226"/>
    </x:row>
    <x:row r="118" spans="1:81" x14ac:dyDescent="0.3">
      <x:c r="B118" s="226"/>
      <x:c r="E118" s="272"/>
      <x:c r="G118" s="226"/>
      <x:c r="L118" s="226"/>
      <x:c r="T118" s="226"/>
      <x:c r="AA118" s="226"/>
      <x:c r="AB118" s="272"/>
      <x:c r="AF118" s="226"/>
      <x:c r="AG118" s="226"/>
      <x:c r="AH118" s="226"/>
      <x:c r="AI118" s="222"/>
      <x:c r="AK118" s="226"/>
      <x:c r="AL118" s="222"/>
      <x:c r="AM118" s="226"/>
      <x:c r="AO118" s="226"/>
      <x:c r="AP118" s="226"/>
      <x:c r="AR118" s="226"/>
      <x:c r="AT118" s="226"/>
      <x:c r="AV118" s="222"/>
      <x:c r="AW118" s="275"/>
      <x:c r="AX118" s="272"/>
      <x:c r="AZ118" s="272"/>
      <x:c r="BA118" s="272"/>
      <x:c r="BB118" s="272"/>
      <x:c r="BC118" s="272"/>
      <x:c r="BD118" s="272"/>
      <x:c r="BE118" s="272"/>
      <x:c r="BF118" s="272"/>
      <x:c r="BG118" s="274"/>
      <x:c r="BH118" s="272"/>
      <x:c r="BI118" s="222"/>
      <x:c r="BJ118" s="226"/>
      <x:c r="BK118" s="226"/>
      <x:c r="BL118" s="226"/>
      <x:c r="BM118" s="226"/>
    </x:row>
    <x:row r="119" spans="1:81" x14ac:dyDescent="0.3">
      <x:c r="B119" s="226"/>
      <x:c r="E119" s="272"/>
      <x:c r="G119" s="226"/>
      <x:c r="L119" s="226"/>
      <x:c r="T119" s="226"/>
      <x:c r="Z119" s="226"/>
      <x:c r="AB119" s="272"/>
      <x:c r="AF119" s="226"/>
      <x:c r="AH119" s="226"/>
      <x:c r="AI119" s="222"/>
      <x:c r="AK119" s="226"/>
      <x:c r="AL119" s="222"/>
      <x:c r="AM119" s="226"/>
      <x:c r="AO119" s="226"/>
      <x:c r="AP119" s="226"/>
      <x:c r="AR119" s="226"/>
      <x:c r="AT119" s="226"/>
      <x:c r="AV119" s="222"/>
      <x:c r="AW119" s="275"/>
      <x:c r="AX119" s="272"/>
      <x:c r="AZ119" s="272"/>
      <x:c r="BA119" s="272"/>
      <x:c r="BB119" s="272"/>
      <x:c r="BC119" s="272"/>
      <x:c r="BD119" s="272"/>
      <x:c r="BE119" s="272"/>
      <x:c r="BF119" s="272"/>
      <x:c r="BG119" s="274"/>
      <x:c r="BH119" s="272"/>
      <x:c r="BI119" s="222"/>
      <x:c r="BJ119" s="226"/>
      <x:c r="BK119" s="226"/>
      <x:c r="BL119" s="226"/>
    </x:row>
    <x:row r="120" spans="1:81" x14ac:dyDescent="0.3">
      <x:c r="B120" s="226"/>
      <x:c r="E120" s="272"/>
      <x:c r="G120" s="226"/>
      <x:c r="L120" s="226"/>
      <x:c r="T120" s="226"/>
      <x:c r="Z120" s="226"/>
      <x:c r="AB120" s="272"/>
      <x:c r="AF120" s="226"/>
      <x:c r="AH120" s="226"/>
      <x:c r="AI120" s="222"/>
      <x:c r="AK120" s="226"/>
      <x:c r="AL120" s="222"/>
      <x:c r="AM120" s="226"/>
      <x:c r="AO120" s="226"/>
      <x:c r="AP120" s="226"/>
      <x:c r="AR120" s="226"/>
      <x:c r="AT120" s="226"/>
      <x:c r="AV120" s="222"/>
      <x:c r="AW120" s="275"/>
      <x:c r="AX120" s="272"/>
      <x:c r="AZ120" s="272"/>
      <x:c r="BA120" s="272"/>
      <x:c r="BB120" s="272"/>
      <x:c r="BC120" s="272"/>
      <x:c r="BD120" s="272"/>
      <x:c r="BE120" s="272"/>
      <x:c r="BF120" s="272"/>
      <x:c r="BG120" s="274"/>
      <x:c r="BH120" s="272"/>
      <x:c r="BI120" s="222"/>
      <x:c r="BJ120" s="226"/>
      <x:c r="BK120" s="226"/>
      <x:c r="BL120" s="226"/>
    </x:row>
    <x:row r="121" spans="1:81" x14ac:dyDescent="0.3">
      <x:c r="B121" s="226"/>
      <x:c r="E121" s="272"/>
      <x:c r="G121" s="226"/>
      <x:c r="L121" s="226"/>
      <x:c r="T121" s="226"/>
      <x:c r="Z121" s="226"/>
      <x:c r="AB121" s="272"/>
      <x:c r="AF121" s="226"/>
      <x:c r="AH121" s="226"/>
      <x:c r="AI121" s="222"/>
      <x:c r="AK121" s="226"/>
      <x:c r="AL121" s="222"/>
      <x:c r="AM121" s="226"/>
      <x:c r="AO121" s="226"/>
      <x:c r="AP121" s="226"/>
      <x:c r="AR121" s="226"/>
      <x:c r="AT121" s="226"/>
      <x:c r="AV121" s="222"/>
      <x:c r="AW121" s="275"/>
      <x:c r="AX121" s="272"/>
      <x:c r="AZ121" s="272"/>
      <x:c r="BA121" s="272"/>
      <x:c r="BB121" s="272"/>
      <x:c r="BC121" s="272"/>
      <x:c r="BD121" s="272"/>
      <x:c r="BE121" s="272"/>
      <x:c r="BF121" s="272"/>
      <x:c r="BG121" s="274"/>
      <x:c r="BH121" s="272"/>
      <x:c r="BI121" s="222"/>
      <x:c r="BJ121" s="226"/>
      <x:c r="BK121" s="226"/>
      <x:c r="BL121" s="226"/>
    </x:row>
    <x:row r="122" spans="1:81" x14ac:dyDescent="0.3">
      <x:c r="B122" s="226"/>
      <x:c r="E122" s="272"/>
      <x:c r="G122" s="226"/>
      <x:c r="L122" s="226"/>
      <x:c r="T122" s="226"/>
      <x:c r="Z122" s="226"/>
      <x:c r="AB122" s="272"/>
      <x:c r="AF122" s="226"/>
      <x:c r="AH122" s="226"/>
      <x:c r="AI122" s="222"/>
      <x:c r="AK122" s="226"/>
      <x:c r="AL122" s="222"/>
      <x:c r="AM122" s="226"/>
      <x:c r="AO122" s="226"/>
      <x:c r="AP122" s="226"/>
      <x:c r="AR122" s="226"/>
      <x:c r="AT122" s="226"/>
      <x:c r="AV122" s="222"/>
      <x:c r="AW122" s="275"/>
      <x:c r="AX122" s="272"/>
      <x:c r="AZ122" s="272"/>
      <x:c r="BA122" s="272"/>
      <x:c r="BB122" s="272"/>
      <x:c r="BC122" s="272"/>
      <x:c r="BD122" s="272"/>
      <x:c r="BE122" s="272"/>
      <x:c r="BF122" s="272"/>
      <x:c r="BG122" s="274"/>
      <x:c r="BH122" s="272"/>
      <x:c r="BI122" s="222"/>
      <x:c r="BJ122" s="226"/>
      <x:c r="BK122" s="226"/>
      <x:c r="BL122" s="226"/>
    </x:row>
    <x:row r="123" spans="1:81" x14ac:dyDescent="0.3">
      <x:c r="B123" s="226"/>
      <x:c r="E123" s="272"/>
      <x:c r="G123" s="226"/>
      <x:c r="L123" s="226"/>
      <x:c r="T123" s="226"/>
      <x:c r="Z123" s="226"/>
      <x:c r="AB123" s="272"/>
      <x:c r="AF123" s="226"/>
      <x:c r="AH123" s="226"/>
      <x:c r="AI123" s="222"/>
      <x:c r="AK123" s="226"/>
      <x:c r="AL123" s="222"/>
      <x:c r="AM123" s="226"/>
      <x:c r="AO123" s="226"/>
      <x:c r="AP123" s="226"/>
      <x:c r="AR123" s="226"/>
      <x:c r="AT123" s="226"/>
      <x:c r="AV123" s="222"/>
      <x:c r="AW123" s="275"/>
      <x:c r="AX123" s="272"/>
      <x:c r="AZ123" s="272"/>
      <x:c r="BA123" s="272"/>
      <x:c r="BB123" s="272"/>
      <x:c r="BC123" s="272"/>
      <x:c r="BD123" s="272"/>
      <x:c r="BE123" s="272"/>
      <x:c r="BF123" s="272"/>
      <x:c r="BG123" s="274"/>
      <x:c r="BH123" s="272"/>
      <x:c r="BI123" s="222"/>
      <x:c r="BJ123" s="226"/>
      <x:c r="BK123" s="226"/>
      <x:c r="BL123" s="226"/>
    </x:row>
    <x:row r="124" spans="1:81" x14ac:dyDescent="0.3">
      <x:c r="B124" s="226"/>
      <x:c r="E124" s="272"/>
      <x:c r="G124" s="226"/>
      <x:c r="L124" s="226"/>
      <x:c r="T124" s="226"/>
      <x:c r="AB124" s="272"/>
      <x:c r="AF124" s="226"/>
      <x:c r="AH124" s="226"/>
      <x:c r="AI124" s="222"/>
      <x:c r="AK124" s="226"/>
      <x:c r="AL124" s="222"/>
      <x:c r="AM124" s="226"/>
      <x:c r="AO124" s="226"/>
      <x:c r="AP124" s="226"/>
      <x:c r="AR124" s="226"/>
      <x:c r="AT124" s="226"/>
      <x:c r="AV124" s="222"/>
      <x:c r="AW124" s="275"/>
      <x:c r="AX124" s="272"/>
      <x:c r="AZ124" s="272"/>
      <x:c r="BA124" s="272"/>
      <x:c r="BB124" s="272"/>
      <x:c r="BC124" s="272"/>
      <x:c r="BD124" s="272"/>
      <x:c r="BE124" s="272"/>
      <x:c r="BF124" s="272"/>
      <x:c r="BG124" s="274"/>
      <x:c r="BH124" s="272"/>
      <x:c r="BI124" s="222"/>
      <x:c r="BJ124" s="226"/>
      <x:c r="BK124" s="226"/>
      <x:c r="BL124" s="226"/>
    </x:row>
    <x:row r="125" spans="1:81" x14ac:dyDescent="0.3">
      <x:c r="B125" s="226"/>
      <x:c r="E125" s="272"/>
      <x:c r="G125" s="226"/>
      <x:c r="L125" s="226"/>
      <x:c r="T125" s="226"/>
      <x:c r="Z125" s="226"/>
      <x:c r="AB125" s="272"/>
      <x:c r="AF125" s="226"/>
      <x:c r="AH125" s="226"/>
      <x:c r="AI125" s="222"/>
      <x:c r="AK125" s="226"/>
      <x:c r="AL125" s="222"/>
      <x:c r="AM125" s="226"/>
      <x:c r="AO125" s="226"/>
      <x:c r="AP125" s="226"/>
      <x:c r="AR125" s="226"/>
      <x:c r="AT125" s="226"/>
      <x:c r="AV125" s="222"/>
      <x:c r="AW125" s="275"/>
      <x:c r="AX125" s="272"/>
      <x:c r="AZ125" s="272"/>
      <x:c r="BA125" s="272"/>
      <x:c r="BB125" s="272"/>
      <x:c r="BC125" s="272"/>
      <x:c r="BD125" s="272"/>
      <x:c r="BE125" s="272"/>
      <x:c r="BF125" s="272"/>
      <x:c r="BG125" s="274"/>
      <x:c r="BH125" s="272"/>
      <x:c r="BI125" s="222"/>
      <x:c r="BJ125" s="226"/>
      <x:c r="BK125" s="226"/>
      <x:c r="BL125" s="226"/>
    </x:row>
    <x:row r="126" spans="1:81" x14ac:dyDescent="0.3">
      <x:c r="B126" s="226"/>
      <x:c r="E126" s="272"/>
      <x:c r="G126" s="226"/>
      <x:c r="L126" s="226"/>
      <x:c r="T126" s="226"/>
      <x:c r="Z126" s="226"/>
      <x:c r="AA126" s="226"/>
      <x:c r="AB126" s="272"/>
      <x:c r="AF126" s="226"/>
      <x:c r="AG126" s="226"/>
      <x:c r="AH126" s="226"/>
      <x:c r="AI126" s="222"/>
      <x:c r="AK126" s="226"/>
      <x:c r="AL126" s="222"/>
      <x:c r="AM126" s="226"/>
      <x:c r="AO126" s="226"/>
      <x:c r="AP126" s="226"/>
      <x:c r="AR126" s="226"/>
      <x:c r="AT126" s="226"/>
      <x:c r="AV126" s="222"/>
      <x:c r="AW126" s="275"/>
      <x:c r="AX126" s="272"/>
      <x:c r="AZ126" s="272"/>
      <x:c r="BA126" s="272"/>
      <x:c r="BB126" s="272"/>
      <x:c r="BC126" s="272"/>
      <x:c r="BD126" s="272"/>
      <x:c r="BE126" s="272"/>
      <x:c r="BF126" s="272"/>
      <x:c r="BG126" s="274"/>
      <x:c r="BH126" s="272"/>
      <x:c r="BI126" s="222"/>
      <x:c r="BJ126" s="226"/>
      <x:c r="BK126" s="226"/>
      <x:c r="BL126" s="226"/>
      <x:c r="BM126" s="226"/>
    </x:row>
    <x:row r="127" spans="1:81" x14ac:dyDescent="0.3">
      <x:c r="B127" s="226"/>
      <x:c r="E127" s="272"/>
      <x:c r="G127" s="226"/>
      <x:c r="L127" s="226"/>
      <x:c r="T127" s="226"/>
      <x:c r="Z127" s="226"/>
      <x:c r="AB127" s="272"/>
      <x:c r="AF127" s="226"/>
      <x:c r="AH127" s="226"/>
      <x:c r="AI127" s="222"/>
      <x:c r="AK127" s="226"/>
      <x:c r="AL127" s="222"/>
      <x:c r="AM127" s="226"/>
      <x:c r="AO127" s="226"/>
      <x:c r="AP127" s="226"/>
      <x:c r="AR127" s="226"/>
      <x:c r="AT127" s="226"/>
      <x:c r="AV127" s="222"/>
      <x:c r="AW127" s="275"/>
      <x:c r="AX127" s="272"/>
      <x:c r="AZ127" s="272"/>
      <x:c r="BA127" s="272"/>
      <x:c r="BB127" s="272"/>
      <x:c r="BC127" s="272"/>
      <x:c r="BD127" s="272"/>
      <x:c r="BE127" s="272"/>
      <x:c r="BF127" s="272"/>
      <x:c r="BG127" s="274"/>
      <x:c r="BH127" s="272"/>
      <x:c r="BI127" s="222"/>
      <x:c r="BJ127" s="226"/>
      <x:c r="BK127" s="226"/>
      <x:c r="BL127" s="226"/>
    </x:row>
    <x:row r="128" spans="1:81" x14ac:dyDescent="0.3">
      <x:c r="B128" s="226"/>
      <x:c r="E128" s="272"/>
      <x:c r="G128" s="226"/>
      <x:c r="L128" s="226"/>
      <x:c r="T128" s="226"/>
      <x:c r="Z128" s="226"/>
      <x:c r="AB128" s="272"/>
      <x:c r="AF128" s="226"/>
      <x:c r="AH128" s="226"/>
      <x:c r="AI128" s="222"/>
      <x:c r="AK128" s="226"/>
      <x:c r="AL128" s="222"/>
      <x:c r="AM128" s="226"/>
      <x:c r="AO128" s="226"/>
      <x:c r="AP128" s="226"/>
      <x:c r="AR128" s="226"/>
      <x:c r="AT128" s="226"/>
      <x:c r="AV128" s="222"/>
      <x:c r="AW128" s="275"/>
      <x:c r="AX128" s="272"/>
      <x:c r="AZ128" s="272"/>
      <x:c r="BA128" s="272"/>
      <x:c r="BB128" s="272"/>
      <x:c r="BC128" s="272"/>
      <x:c r="BD128" s="272"/>
      <x:c r="BE128" s="272"/>
      <x:c r="BF128" s="272"/>
      <x:c r="BG128" s="274"/>
      <x:c r="BH128" s="272"/>
      <x:c r="BI128" s="222"/>
      <x:c r="BJ128" s="226"/>
      <x:c r="BK128" s="226"/>
      <x:c r="BL128" s="226"/>
    </x:row>
    <x:row r="129" spans="1:81" x14ac:dyDescent="0.3">
      <x:c r="B129" s="226"/>
      <x:c r="E129" s="272"/>
      <x:c r="G129" s="226"/>
      <x:c r="L129" s="226"/>
      <x:c r="T129" s="226"/>
      <x:c r="Z129" s="226"/>
      <x:c r="AB129" s="272"/>
      <x:c r="AF129" s="226"/>
      <x:c r="AH129" s="226"/>
      <x:c r="AI129" s="222"/>
      <x:c r="AK129" s="226"/>
      <x:c r="AL129" s="222"/>
      <x:c r="AM129" s="226"/>
      <x:c r="AO129" s="226"/>
      <x:c r="AP129" s="226"/>
      <x:c r="AR129" s="226"/>
      <x:c r="AT129" s="226"/>
      <x:c r="AV129" s="222"/>
      <x:c r="AW129" s="275"/>
      <x:c r="AX129" s="272"/>
      <x:c r="AZ129" s="272"/>
      <x:c r="BA129" s="272"/>
      <x:c r="BB129" s="272"/>
      <x:c r="BC129" s="272"/>
      <x:c r="BD129" s="272"/>
      <x:c r="BE129" s="272"/>
      <x:c r="BF129" s="272"/>
      <x:c r="BG129" s="274"/>
      <x:c r="BH129" s="272"/>
      <x:c r="BI129" s="222"/>
      <x:c r="BJ129" s="226"/>
      <x:c r="BK129" s="226"/>
      <x:c r="BL129" s="226"/>
    </x:row>
    <x:row r="130" spans="1:81" x14ac:dyDescent="0.3">
      <x:c r="B130" s="226"/>
      <x:c r="E130" s="272"/>
      <x:c r="G130" s="226"/>
      <x:c r="L130" s="226"/>
      <x:c r="T130" s="226"/>
      <x:c r="Z130" s="226"/>
      <x:c r="AB130" s="272"/>
      <x:c r="AF130" s="226"/>
      <x:c r="AH130" s="226"/>
      <x:c r="AI130" s="222"/>
      <x:c r="AK130" s="226"/>
      <x:c r="AL130" s="222"/>
      <x:c r="AM130" s="226"/>
      <x:c r="AO130" s="226"/>
      <x:c r="AP130" s="226"/>
      <x:c r="AR130" s="226"/>
      <x:c r="AT130" s="226"/>
      <x:c r="AV130" s="222"/>
      <x:c r="AW130" s="275"/>
      <x:c r="AX130" s="272"/>
      <x:c r="AZ130" s="272"/>
      <x:c r="BA130" s="272"/>
      <x:c r="BB130" s="272"/>
      <x:c r="BC130" s="272"/>
      <x:c r="BD130" s="272"/>
      <x:c r="BE130" s="272"/>
      <x:c r="BF130" s="272"/>
      <x:c r="BG130" s="274"/>
      <x:c r="BH130" s="272"/>
      <x:c r="BI130" s="222"/>
      <x:c r="BJ130" s="226"/>
      <x:c r="BK130" s="226"/>
      <x:c r="BL130" s="226"/>
    </x:row>
    <x:row r="131" spans="1:81" x14ac:dyDescent="0.3">
      <x:c r="B131" s="226"/>
      <x:c r="E131" s="272"/>
      <x:c r="G131" s="226"/>
      <x:c r="L131" s="226"/>
      <x:c r="T131" s="226"/>
      <x:c r="Z131" s="226"/>
      <x:c r="AB131" s="272"/>
      <x:c r="AF131" s="226"/>
      <x:c r="AH131" s="226"/>
      <x:c r="AI131" s="222"/>
      <x:c r="AK131" s="226"/>
      <x:c r="AL131" s="222"/>
      <x:c r="AM131" s="226"/>
      <x:c r="AO131" s="226"/>
      <x:c r="AP131" s="226"/>
      <x:c r="AR131" s="226"/>
      <x:c r="AT131" s="226"/>
      <x:c r="AV131" s="222"/>
      <x:c r="AW131" s="275"/>
      <x:c r="AX131" s="272"/>
      <x:c r="AZ131" s="272"/>
      <x:c r="BA131" s="272"/>
      <x:c r="BB131" s="272"/>
      <x:c r="BC131" s="272"/>
      <x:c r="BD131" s="272"/>
      <x:c r="BE131" s="272"/>
      <x:c r="BF131" s="272"/>
      <x:c r="BG131" s="274"/>
      <x:c r="BH131" s="272"/>
      <x:c r="BI131" s="222"/>
      <x:c r="BJ131" s="226"/>
      <x:c r="BK131" s="226"/>
      <x:c r="BL131" s="226"/>
    </x:row>
    <x:row r="132" spans="1:81" x14ac:dyDescent="0.3">
      <x:c r="B132" s="226"/>
      <x:c r="E132" s="272"/>
      <x:c r="G132" s="226"/>
      <x:c r="L132" s="226"/>
      <x:c r="T132" s="226"/>
      <x:c r="AB132" s="272"/>
      <x:c r="AF132" s="226"/>
      <x:c r="AH132" s="226"/>
      <x:c r="AI132" s="222"/>
      <x:c r="AK132" s="226"/>
      <x:c r="AL132" s="222"/>
      <x:c r="AM132" s="226"/>
      <x:c r="AO132" s="226"/>
      <x:c r="AP132" s="226"/>
      <x:c r="AR132" s="226"/>
      <x:c r="AT132" s="226"/>
      <x:c r="AV132" s="222"/>
      <x:c r="AW132" s="275"/>
      <x:c r="AX132" s="272"/>
      <x:c r="AZ132" s="272"/>
      <x:c r="BA132" s="272"/>
      <x:c r="BB132" s="272"/>
      <x:c r="BC132" s="272"/>
      <x:c r="BD132" s="272"/>
      <x:c r="BE132" s="272"/>
      <x:c r="BF132" s="272"/>
      <x:c r="BG132" s="274"/>
      <x:c r="BH132" s="272"/>
      <x:c r="BI132" s="222"/>
      <x:c r="BJ132" s="226"/>
      <x:c r="BK132" s="226"/>
      <x:c r="BL132" s="226"/>
    </x:row>
    <x:row r="133" spans="1:81" x14ac:dyDescent="0.3">
      <x:c r="B133" s="226"/>
      <x:c r="E133" s="272"/>
      <x:c r="G133" s="226"/>
      <x:c r="L133" s="226"/>
      <x:c r="T133" s="226"/>
      <x:c r="Z133" s="226"/>
      <x:c r="AA133" s="226"/>
      <x:c r="AB133" s="272"/>
      <x:c r="AF133" s="226"/>
      <x:c r="AG133" s="226"/>
      <x:c r="AH133" s="226"/>
      <x:c r="AI133" s="222"/>
      <x:c r="AK133" s="226"/>
      <x:c r="AL133" s="222"/>
      <x:c r="AM133" s="226"/>
      <x:c r="AO133" s="226"/>
      <x:c r="AP133" s="226"/>
      <x:c r="AR133" s="226"/>
      <x:c r="AT133" s="226"/>
      <x:c r="AV133" s="222"/>
      <x:c r="AW133" s="275"/>
      <x:c r="AX133" s="272"/>
      <x:c r="AZ133" s="272"/>
      <x:c r="BA133" s="272"/>
      <x:c r="BB133" s="272"/>
      <x:c r="BC133" s="272"/>
      <x:c r="BD133" s="272"/>
      <x:c r="BE133" s="272"/>
      <x:c r="BF133" s="272"/>
      <x:c r="BG133" s="274"/>
      <x:c r="BH133" s="272"/>
      <x:c r="BI133" s="222"/>
      <x:c r="BJ133" s="226"/>
      <x:c r="BK133" s="226"/>
      <x:c r="BL133" s="226"/>
      <x:c r="BM133" s="226"/>
    </x:row>
    <x:row r="134" spans="1:81" x14ac:dyDescent="0.3">
      <x:c r="B134" s="226"/>
      <x:c r="E134" s="272"/>
      <x:c r="G134" s="226"/>
      <x:c r="L134" s="226"/>
      <x:c r="T134" s="226"/>
      <x:c r="AA134" s="226"/>
      <x:c r="AB134" s="272"/>
      <x:c r="AF134" s="226"/>
      <x:c r="AG134" s="226"/>
      <x:c r="AH134" s="226"/>
      <x:c r="AI134" s="222"/>
      <x:c r="AK134" s="226"/>
      <x:c r="AL134" s="222"/>
      <x:c r="AM134" s="226"/>
      <x:c r="AO134" s="226"/>
      <x:c r="AP134" s="226"/>
      <x:c r="AR134" s="226"/>
      <x:c r="AT134" s="226"/>
      <x:c r="AV134" s="222"/>
      <x:c r="AW134" s="275"/>
      <x:c r="AX134" s="272"/>
      <x:c r="AZ134" s="272"/>
      <x:c r="BA134" s="272"/>
      <x:c r="BB134" s="272"/>
      <x:c r="BC134" s="272"/>
      <x:c r="BD134" s="272"/>
      <x:c r="BE134" s="272"/>
      <x:c r="BF134" s="272"/>
      <x:c r="BG134" s="274"/>
      <x:c r="BH134" s="272"/>
      <x:c r="BI134" s="222"/>
      <x:c r="BJ134" s="226"/>
      <x:c r="BK134" s="226"/>
      <x:c r="BL134" s="226"/>
      <x:c r="BM134" s="226"/>
    </x:row>
    <x:row r="135" spans="1:81" x14ac:dyDescent="0.3">
      <x:c r="B135" s="226"/>
      <x:c r="E135" s="272"/>
      <x:c r="G135" s="226"/>
      <x:c r="L135" s="226"/>
      <x:c r="T135" s="226"/>
      <x:c r="AA135" s="226"/>
      <x:c r="AB135" s="272"/>
      <x:c r="AF135" s="226"/>
      <x:c r="AG135" s="226"/>
      <x:c r="AH135" s="226"/>
      <x:c r="AI135" s="222"/>
      <x:c r="AK135" s="226"/>
      <x:c r="AL135" s="222"/>
      <x:c r="AM135" s="226"/>
      <x:c r="AO135" s="226"/>
      <x:c r="AP135" s="226"/>
      <x:c r="AR135" s="226"/>
      <x:c r="AT135" s="226"/>
      <x:c r="AV135" s="222"/>
      <x:c r="AW135" s="275"/>
      <x:c r="AX135" s="272"/>
      <x:c r="AZ135" s="272"/>
      <x:c r="BA135" s="272"/>
      <x:c r="BB135" s="272"/>
      <x:c r="BC135" s="272"/>
      <x:c r="BD135" s="272"/>
      <x:c r="BE135" s="272"/>
      <x:c r="BF135" s="272"/>
      <x:c r="BG135" s="274"/>
      <x:c r="BH135" s="272"/>
      <x:c r="BI135" s="222"/>
      <x:c r="BJ135" s="226"/>
      <x:c r="BK135" s="226"/>
      <x:c r="BL135" s="226"/>
      <x:c r="BM135" s="226"/>
    </x:row>
    <x:row r="136" spans="1:81" x14ac:dyDescent="0.3">
      <x:c r="B136" s="226"/>
      <x:c r="E136" s="272"/>
      <x:c r="G136" s="226"/>
      <x:c r="L136" s="226"/>
      <x:c r="T136" s="226"/>
      <x:c r="AB136" s="272"/>
      <x:c r="AF136" s="226"/>
      <x:c r="AH136" s="226"/>
      <x:c r="AI136" s="222"/>
      <x:c r="AK136" s="226"/>
      <x:c r="AL136" s="222"/>
      <x:c r="AM136" s="226"/>
      <x:c r="AO136" s="226"/>
      <x:c r="AP136" s="226"/>
      <x:c r="AR136" s="226"/>
      <x:c r="AT136" s="226"/>
      <x:c r="AV136" s="222"/>
      <x:c r="AW136" s="275"/>
      <x:c r="AX136" s="272"/>
      <x:c r="AZ136" s="272"/>
      <x:c r="BA136" s="272"/>
      <x:c r="BB136" s="272"/>
      <x:c r="BC136" s="272"/>
      <x:c r="BD136" s="272"/>
      <x:c r="BE136" s="272"/>
      <x:c r="BF136" s="272"/>
      <x:c r="BG136" s="274"/>
      <x:c r="BH136" s="272"/>
      <x:c r="BI136" s="222"/>
      <x:c r="BJ136" s="226"/>
      <x:c r="BK136" s="226"/>
      <x:c r="BL136" s="226"/>
    </x:row>
    <x:row r="137" spans="1:81" x14ac:dyDescent="0.3">
      <x:c r="B137" s="226"/>
      <x:c r="E137" s="272"/>
      <x:c r="G137" s="226"/>
      <x:c r="L137" s="226"/>
      <x:c r="T137" s="226"/>
      <x:c r="AB137" s="272"/>
      <x:c r="AF137" s="226"/>
      <x:c r="AH137" s="226"/>
      <x:c r="AI137" s="222"/>
      <x:c r="AK137" s="226"/>
      <x:c r="AL137" s="222"/>
      <x:c r="AM137" s="226"/>
      <x:c r="AO137" s="226"/>
      <x:c r="AP137" s="226"/>
      <x:c r="AR137" s="226"/>
      <x:c r="AT137" s="226"/>
      <x:c r="AV137" s="222"/>
      <x:c r="AW137" s="275"/>
      <x:c r="AX137" s="272"/>
      <x:c r="AZ137" s="272"/>
      <x:c r="BA137" s="272"/>
      <x:c r="BB137" s="272"/>
      <x:c r="BC137" s="272"/>
      <x:c r="BD137" s="272"/>
      <x:c r="BE137" s="272"/>
      <x:c r="BF137" s="272"/>
      <x:c r="BG137" s="274"/>
      <x:c r="BH137" s="272"/>
      <x:c r="BI137" s="222"/>
      <x:c r="BJ137" s="226"/>
      <x:c r="BK137" s="226"/>
      <x:c r="BL137" s="226"/>
    </x:row>
    <x:row r="138" spans="1:81" x14ac:dyDescent="0.3">
      <x:c r="B138" s="226"/>
      <x:c r="E138" s="272"/>
      <x:c r="G138" s="226"/>
      <x:c r="L138" s="226"/>
      <x:c r="T138" s="226"/>
      <x:c r="AA138" s="226"/>
      <x:c r="AB138" s="272"/>
      <x:c r="AF138" s="226"/>
      <x:c r="AG138" s="226"/>
      <x:c r="AH138" s="226"/>
      <x:c r="AI138" s="222"/>
      <x:c r="AK138" s="226"/>
      <x:c r="AL138" s="222"/>
      <x:c r="AM138" s="226"/>
      <x:c r="AO138" s="226"/>
      <x:c r="AP138" s="226"/>
      <x:c r="AR138" s="226"/>
      <x:c r="AT138" s="226"/>
      <x:c r="AV138" s="222"/>
      <x:c r="AW138" s="275"/>
      <x:c r="AX138" s="272"/>
      <x:c r="AZ138" s="272"/>
      <x:c r="BA138" s="272"/>
      <x:c r="BB138" s="272"/>
      <x:c r="BC138" s="272"/>
      <x:c r="BD138" s="272"/>
      <x:c r="BE138" s="272"/>
      <x:c r="BF138" s="272"/>
      <x:c r="BG138" s="274"/>
      <x:c r="BH138" s="272"/>
      <x:c r="BI138" s="222"/>
      <x:c r="BJ138" s="226"/>
      <x:c r="BK138" s="226"/>
      <x:c r="BL138" s="226"/>
      <x:c r="BM138" s="226"/>
    </x:row>
    <x:row r="139" spans="1:81" x14ac:dyDescent="0.3">
      <x:c r="B139" s="226"/>
      <x:c r="E139" s="272"/>
      <x:c r="G139" s="226"/>
      <x:c r="L139" s="226"/>
      <x:c r="T139" s="226"/>
      <x:c r="AB139" s="272"/>
      <x:c r="AF139" s="226"/>
      <x:c r="AH139" s="226"/>
      <x:c r="AI139" s="222"/>
      <x:c r="AK139" s="226"/>
      <x:c r="AL139" s="222"/>
      <x:c r="AM139" s="226"/>
      <x:c r="AO139" s="226"/>
      <x:c r="AP139" s="226"/>
      <x:c r="AR139" s="226"/>
      <x:c r="AT139" s="226"/>
      <x:c r="AV139" s="222"/>
      <x:c r="AW139" s="275"/>
      <x:c r="AX139" s="272"/>
      <x:c r="AZ139" s="272"/>
      <x:c r="BA139" s="272"/>
      <x:c r="BB139" s="272"/>
      <x:c r="BC139" s="272"/>
      <x:c r="BD139" s="272"/>
      <x:c r="BE139" s="272"/>
      <x:c r="BF139" s="272"/>
      <x:c r="BG139" s="274"/>
      <x:c r="BH139" s="272"/>
      <x:c r="BI139" s="222"/>
      <x:c r="BJ139" s="226"/>
      <x:c r="BK139" s="226"/>
      <x:c r="BL139" s="226"/>
    </x:row>
    <x:row r="140" spans="1:81" x14ac:dyDescent="0.3">
      <x:c r="B140" s="226"/>
      <x:c r="E140" s="272"/>
      <x:c r="G140" s="226"/>
      <x:c r="L140" s="226"/>
      <x:c r="T140" s="226"/>
      <x:c r="Z140" s="226"/>
      <x:c r="AB140" s="272"/>
      <x:c r="AF140" s="226"/>
      <x:c r="AH140" s="226"/>
      <x:c r="AI140" s="222"/>
      <x:c r="AK140" s="226"/>
      <x:c r="AL140" s="222"/>
      <x:c r="AM140" s="226"/>
      <x:c r="AO140" s="226"/>
      <x:c r="AP140" s="226"/>
      <x:c r="AR140" s="226"/>
      <x:c r="AT140" s="226"/>
      <x:c r="AV140" s="222"/>
      <x:c r="AW140" s="275"/>
      <x:c r="AX140" s="272"/>
      <x:c r="AZ140" s="272"/>
      <x:c r="BA140" s="272"/>
      <x:c r="BB140" s="272"/>
      <x:c r="BC140" s="272"/>
      <x:c r="BD140" s="272"/>
      <x:c r="BE140" s="272"/>
      <x:c r="BF140" s="272"/>
      <x:c r="BG140" s="274"/>
      <x:c r="BH140" s="272"/>
      <x:c r="BI140" s="222"/>
      <x:c r="BJ140" s="226"/>
      <x:c r="BK140" s="226"/>
      <x:c r="BL140" s="226"/>
    </x:row>
    <x:row r="141" spans="1:81" x14ac:dyDescent="0.3">
      <x:c r="B141" s="226"/>
      <x:c r="E141" s="272"/>
      <x:c r="L141" s="226"/>
      <x:c r="Z141" s="226"/>
      <x:c r="AA141" s="226"/>
      <x:c r="AB141" s="272"/>
      <x:c r="AF141" s="226"/>
      <x:c r="AG141" s="226"/>
      <x:c r="AH141" s="222"/>
      <x:c r="AI141" s="226"/>
      <x:c r="AK141" s="222"/>
      <x:c r="AL141" s="226"/>
      <x:c r="AM141" s="222"/>
      <x:c r="AO141" s="226"/>
      <x:c r="AP141" s="226"/>
      <x:c r="AR141" s="226"/>
      <x:c r="AT141" s="226"/>
      <x:c r="AV141" s="222"/>
      <x:c r="AW141" s="275"/>
      <x:c r="AX141" s="272"/>
      <x:c r="AY141" s="23"/>
      <x:c r="AZ141" s="272"/>
      <x:c r="BA141" s="272"/>
      <x:c r="BB141" s="272"/>
      <x:c r="BC141" s="272"/>
      <x:c r="BD141" s="272"/>
      <x:c r="BE141" s="272"/>
      <x:c r="BF141" s="272"/>
      <x:c r="BG141" s="274"/>
      <x:c r="BH141" s="272"/>
      <x:c r="BI141" s="226"/>
      <x:c r="BJ141" s="226"/>
      <x:c r="BK141" s="226"/>
      <x:c r="BL141" s="226"/>
      <x:c r="BM141" s="226"/>
      <x:c r="BQ141" s="226"/>
      <x:c r="BS141" s="226"/>
    </x:row>
    <x:row r="142" spans="1:81" x14ac:dyDescent="0.3">
      <x:c r="B142" s="226"/>
      <x:c r="E142" s="272"/>
      <x:c r="G142" s="226"/>
      <x:c r="T142" s="226"/>
      <x:c r="Z142" s="226"/>
      <x:c r="AB142" s="272"/>
      <x:c r="AF142" s="226"/>
      <x:c r="AH142" s="226"/>
      <x:c r="AI142" s="222"/>
      <x:c r="AK142" s="226"/>
      <x:c r="AL142" s="222"/>
      <x:c r="AM142" s="226"/>
      <x:c r="AO142" s="226"/>
      <x:c r="AP142" s="226"/>
      <x:c r="AR142" s="226"/>
      <x:c r="AT142" s="226"/>
      <x:c r="AV142" s="222"/>
      <x:c r="AW142" s="275"/>
      <x:c r="AX142" s="272"/>
      <x:c r="AZ142" s="272"/>
      <x:c r="BA142" s="272"/>
      <x:c r="BB142" s="272"/>
      <x:c r="BC142" s="272"/>
      <x:c r="BD142" s="272"/>
      <x:c r="BE142" s="272"/>
      <x:c r="BF142" s="272"/>
      <x:c r="BG142" s="274"/>
      <x:c r="BH142" s="272"/>
      <x:c r="BI142" s="222"/>
      <x:c r="BJ142" s="226"/>
      <x:c r="BK142" s="226"/>
      <x:c r="BL142" s="226"/>
    </x:row>
    <x:row r="143" spans="1:81" x14ac:dyDescent="0.3">
      <x:c r="B143" s="226"/>
      <x:c r="E143" s="272"/>
      <x:c r="G143" s="226"/>
      <x:c r="T143" s="226"/>
      <x:c r="Z143" s="226"/>
      <x:c r="AA143" s="226"/>
      <x:c r="AB143" s="272"/>
      <x:c r="AF143" s="226"/>
      <x:c r="AG143" s="226"/>
      <x:c r="AH143" s="226"/>
      <x:c r="AI143" s="222"/>
      <x:c r="AK143" s="226"/>
      <x:c r="AL143" s="222"/>
      <x:c r="AM143" s="226"/>
      <x:c r="AO143" s="226"/>
      <x:c r="AP143" s="226"/>
      <x:c r="AR143" s="226"/>
      <x:c r="AT143" s="226"/>
      <x:c r="AV143" s="222"/>
      <x:c r="AW143" s="275"/>
      <x:c r="AX143" s="272"/>
      <x:c r="AZ143" s="272"/>
      <x:c r="BA143" s="272"/>
      <x:c r="BB143" s="272"/>
      <x:c r="BC143" s="272"/>
      <x:c r="BD143" s="272"/>
      <x:c r="BE143" s="272"/>
      <x:c r="BF143" s="272"/>
      <x:c r="BG143" s="274"/>
      <x:c r="BH143" s="272"/>
      <x:c r="BI143" s="222"/>
      <x:c r="BJ143" s="226"/>
      <x:c r="BK143" s="226"/>
      <x:c r="BL143" s="226"/>
      <x:c r="BM143" s="226"/>
    </x:row>
    <x:row r="144" spans="1:81" x14ac:dyDescent="0.3">
      <x:c r="B144" s="226"/>
      <x:c r="E144" s="272"/>
      <x:c r="G144" s="226"/>
      <x:c r="T144" s="226"/>
      <x:c r="Z144" s="226"/>
      <x:c r="AA144" s="226"/>
      <x:c r="AB144" s="272"/>
      <x:c r="AF144" s="226"/>
      <x:c r="AG144" s="226"/>
      <x:c r="AH144" s="226"/>
      <x:c r="AI144" s="222"/>
      <x:c r="AK144" s="226"/>
      <x:c r="AL144" s="222"/>
      <x:c r="AM144" s="226"/>
      <x:c r="AO144" s="226"/>
      <x:c r="AP144" s="226"/>
      <x:c r="AR144" s="226"/>
      <x:c r="AT144" s="226"/>
      <x:c r="AV144" s="222"/>
      <x:c r="AW144" s="275"/>
      <x:c r="AX144" s="272"/>
      <x:c r="AZ144" s="272"/>
      <x:c r="BA144" s="272"/>
      <x:c r="BB144" s="272"/>
      <x:c r="BC144" s="272"/>
      <x:c r="BD144" s="272"/>
      <x:c r="BE144" s="272"/>
      <x:c r="BF144" s="272"/>
      <x:c r="BG144" s="274"/>
      <x:c r="BH144" s="272"/>
      <x:c r="BI144" s="222"/>
      <x:c r="BJ144" s="226"/>
      <x:c r="BK144" s="226"/>
      <x:c r="BL144" s="226"/>
      <x:c r="BM144" s="226"/>
    </x:row>
    <x:row r="145" spans="1:81" x14ac:dyDescent="0.3">
      <x:c r="B145" s="226"/>
      <x:c r="E145" s="272"/>
      <x:c r="G145" s="226"/>
      <x:c r="T145" s="226"/>
      <x:c r="Z145" s="226"/>
      <x:c r="AB145" s="272"/>
      <x:c r="AF145" s="226"/>
      <x:c r="AH145" s="226"/>
      <x:c r="AI145" s="222"/>
      <x:c r="AK145" s="226"/>
      <x:c r="AL145" s="222"/>
      <x:c r="AM145" s="226"/>
      <x:c r="AO145" s="226"/>
      <x:c r="AP145" s="226"/>
      <x:c r="AR145" s="226"/>
      <x:c r="AT145" s="226"/>
      <x:c r="AV145" s="222"/>
      <x:c r="AW145" s="275"/>
      <x:c r="AX145" s="272"/>
      <x:c r="AZ145" s="272"/>
      <x:c r="BA145" s="272"/>
      <x:c r="BB145" s="272"/>
      <x:c r="BC145" s="272"/>
      <x:c r="BD145" s="272"/>
      <x:c r="BE145" s="272"/>
      <x:c r="BF145" s="272"/>
      <x:c r="BG145" s="274"/>
      <x:c r="BH145" s="272"/>
      <x:c r="BI145" s="222"/>
      <x:c r="BJ145" s="226"/>
      <x:c r="BK145" s="226"/>
      <x:c r="BL145" s="226"/>
    </x:row>
    <x:row r="146" spans="1:81" x14ac:dyDescent="0.3">
      <x:c r="B146" s="226"/>
      <x:c r="E146" s="272"/>
      <x:c r="G146" s="226"/>
      <x:c r="T146" s="226"/>
      <x:c r="AB146" s="272"/>
      <x:c r="AF146" s="226"/>
      <x:c r="AH146" s="226"/>
      <x:c r="AI146" s="222"/>
      <x:c r="AK146" s="226"/>
      <x:c r="AL146" s="222"/>
      <x:c r="AM146" s="226"/>
      <x:c r="AO146" s="226"/>
      <x:c r="AP146" s="226"/>
      <x:c r="AR146" s="226"/>
      <x:c r="AT146" s="226"/>
      <x:c r="AV146" s="222"/>
      <x:c r="AW146" s="275"/>
      <x:c r="AX146" s="272"/>
      <x:c r="AZ146" s="272"/>
      <x:c r="BA146" s="272"/>
      <x:c r="BB146" s="272"/>
      <x:c r="BC146" s="272"/>
      <x:c r="BD146" s="272"/>
      <x:c r="BE146" s="272"/>
      <x:c r="BF146" s="272"/>
      <x:c r="BG146" s="274"/>
      <x:c r="BH146" s="272"/>
      <x:c r="BI146" s="222"/>
      <x:c r="BJ146" s="226"/>
      <x:c r="BK146" s="226"/>
      <x:c r="BL146" s="226"/>
    </x:row>
    <x:row r="147" spans="1:81" x14ac:dyDescent="0.3">
      <x:c r="B147" s="226"/>
      <x:c r="E147" s="272"/>
      <x:c r="G147" s="226"/>
      <x:c r="T147" s="226"/>
      <x:c r="Z147" s="226"/>
      <x:c r="AB147" s="272"/>
      <x:c r="AF147" s="226"/>
      <x:c r="AH147" s="226"/>
      <x:c r="AI147" s="222"/>
      <x:c r="AK147" s="226"/>
      <x:c r="AL147" s="222"/>
      <x:c r="AM147" s="226"/>
      <x:c r="AO147" s="226"/>
      <x:c r="AP147" s="226"/>
      <x:c r="AR147" s="226"/>
      <x:c r="AT147" s="226"/>
      <x:c r="AV147" s="222"/>
      <x:c r="AW147" s="275"/>
      <x:c r="AX147" s="272"/>
      <x:c r="AZ147" s="272"/>
      <x:c r="BA147" s="272"/>
      <x:c r="BB147" s="272"/>
      <x:c r="BC147" s="272"/>
      <x:c r="BD147" s="272"/>
      <x:c r="BE147" s="272"/>
      <x:c r="BF147" s="272"/>
      <x:c r="BG147" s="274"/>
      <x:c r="BH147" s="272"/>
      <x:c r="BI147" s="222"/>
      <x:c r="BJ147" s="226"/>
      <x:c r="BK147" s="226"/>
      <x:c r="BL147" s="226"/>
    </x:row>
    <x:row r="148" spans="1:81" x14ac:dyDescent="0.3">
      <x:c r="B148" s="226"/>
      <x:c r="E148" s="272"/>
      <x:c r="G148" s="226"/>
      <x:c r="T148" s="226"/>
      <x:c r="Z148" s="226"/>
      <x:c r="AB148" s="272"/>
      <x:c r="AF148" s="226"/>
      <x:c r="AH148" s="226"/>
      <x:c r="AI148" s="222"/>
      <x:c r="AK148" s="226"/>
      <x:c r="AL148" s="222"/>
      <x:c r="AM148" s="226"/>
      <x:c r="AO148" s="226"/>
      <x:c r="AP148" s="226"/>
      <x:c r="AR148" s="226"/>
      <x:c r="AT148" s="226"/>
      <x:c r="AV148" s="222"/>
      <x:c r="AW148" s="275"/>
      <x:c r="AX148" s="272"/>
      <x:c r="AZ148" s="272"/>
      <x:c r="BA148" s="272"/>
      <x:c r="BB148" s="272"/>
      <x:c r="BC148" s="272"/>
      <x:c r="BD148" s="272"/>
      <x:c r="BE148" s="272"/>
      <x:c r="BF148" s="272"/>
      <x:c r="BG148" s="274"/>
      <x:c r="BH148" s="272"/>
      <x:c r="BI148" s="222"/>
      <x:c r="BJ148" s="226"/>
      <x:c r="BK148" s="226"/>
      <x:c r="BL148" s="226"/>
    </x:row>
    <x:row r="149" spans="1:81" x14ac:dyDescent="0.3">
      <x:c r="B149" s="226"/>
      <x:c r="E149" s="272"/>
      <x:c r="G149" s="226"/>
      <x:c r="T149" s="226"/>
      <x:c r="Z149" s="226"/>
      <x:c r="AA149" s="226"/>
      <x:c r="AB149" s="272"/>
      <x:c r="AF149" s="226"/>
      <x:c r="AG149" s="226"/>
      <x:c r="AH149" s="226"/>
      <x:c r="AI149" s="222"/>
      <x:c r="AK149" s="226"/>
      <x:c r="AL149" s="222"/>
      <x:c r="AM149" s="226"/>
      <x:c r="AO149" s="226"/>
      <x:c r="AP149" s="226"/>
      <x:c r="AR149" s="226"/>
      <x:c r="AT149" s="226"/>
      <x:c r="AV149" s="222"/>
      <x:c r="AW149" s="275"/>
      <x:c r="AX149" s="272"/>
      <x:c r="AZ149" s="272"/>
      <x:c r="BA149" s="272"/>
      <x:c r="BB149" s="272"/>
      <x:c r="BC149" s="272"/>
      <x:c r="BD149" s="272"/>
      <x:c r="BE149" s="272"/>
      <x:c r="BF149" s="272"/>
      <x:c r="BG149" s="274"/>
      <x:c r="BH149" s="272"/>
      <x:c r="BI149" s="222"/>
      <x:c r="BJ149" s="226"/>
      <x:c r="BK149" s="226"/>
      <x:c r="BL149" s="226"/>
      <x:c r="BM149" s="226"/>
    </x:row>
    <x:row r="150" spans="1:81" x14ac:dyDescent="0.3">
      <x:c r="B150" s="226"/>
      <x:c r="E150" s="272"/>
      <x:c r="G150" s="226"/>
      <x:c r="T150" s="226"/>
      <x:c r="Z150" s="226"/>
      <x:c r="AA150" s="226"/>
      <x:c r="AB150" s="272"/>
      <x:c r="AF150" s="226"/>
      <x:c r="AG150" s="226"/>
      <x:c r="AH150" s="226"/>
      <x:c r="AI150" s="222"/>
      <x:c r="AK150" s="226"/>
      <x:c r="AL150" s="222"/>
      <x:c r="AM150" s="226"/>
      <x:c r="AO150" s="226"/>
      <x:c r="AP150" s="226"/>
      <x:c r="AR150" s="226"/>
      <x:c r="AT150" s="226"/>
      <x:c r="AV150" s="222"/>
      <x:c r="AW150" s="275"/>
      <x:c r="AX150" s="272"/>
      <x:c r="AZ150" s="272"/>
      <x:c r="BA150" s="272"/>
      <x:c r="BB150" s="272"/>
      <x:c r="BC150" s="272"/>
      <x:c r="BD150" s="272"/>
      <x:c r="BE150" s="272"/>
      <x:c r="BF150" s="272"/>
      <x:c r="BG150" s="274"/>
      <x:c r="BH150" s="272"/>
      <x:c r="BI150" s="222"/>
      <x:c r="BJ150" s="226"/>
      <x:c r="BK150" s="226"/>
      <x:c r="BL150" s="226"/>
      <x:c r="BM150" s="226"/>
    </x:row>
    <x:row r="151" spans="1:81" x14ac:dyDescent="0.3">
      <x:c r="B151" s="226"/>
      <x:c r="E151" s="272"/>
      <x:c r="G151" s="226"/>
      <x:c r="T151" s="226"/>
      <x:c r="Z151" s="226"/>
      <x:c r="AB151" s="272"/>
      <x:c r="AF151" s="226"/>
      <x:c r="AH151" s="226"/>
      <x:c r="AI151" s="222"/>
      <x:c r="AK151" s="226"/>
      <x:c r="AL151" s="222"/>
      <x:c r="AM151" s="226"/>
      <x:c r="AO151" s="226"/>
      <x:c r="AP151" s="226"/>
      <x:c r="AR151" s="226"/>
      <x:c r="AT151" s="226"/>
      <x:c r="AV151" s="222"/>
      <x:c r="AW151" s="275"/>
      <x:c r="AX151" s="272"/>
      <x:c r="AZ151" s="272"/>
      <x:c r="BA151" s="272"/>
      <x:c r="BB151" s="272"/>
      <x:c r="BC151" s="272"/>
      <x:c r="BD151" s="272"/>
      <x:c r="BE151" s="272"/>
      <x:c r="BF151" s="272"/>
      <x:c r="BG151" s="274"/>
      <x:c r="BH151" s="272"/>
      <x:c r="BI151" s="222"/>
      <x:c r="BJ151" s="226"/>
      <x:c r="BK151" s="226"/>
      <x:c r="BL151" s="226"/>
    </x:row>
    <x:row r="152" spans="1:81" x14ac:dyDescent="0.3">
      <x:c r="B152" s="226"/>
      <x:c r="E152" s="272"/>
      <x:c r="G152" s="226"/>
      <x:c r="T152" s="226"/>
      <x:c r="AA152" s="226"/>
      <x:c r="AB152" s="272"/>
      <x:c r="AF152" s="226"/>
      <x:c r="AG152" s="226"/>
      <x:c r="AH152" s="226"/>
      <x:c r="AI152" s="222"/>
      <x:c r="AK152" s="226"/>
      <x:c r="AL152" s="222"/>
      <x:c r="AM152" s="226"/>
      <x:c r="AO152" s="226"/>
      <x:c r="AP152" s="226"/>
      <x:c r="AR152" s="226"/>
      <x:c r="AT152" s="226"/>
      <x:c r="AV152" s="222"/>
      <x:c r="AW152" s="275"/>
      <x:c r="AX152" s="272"/>
      <x:c r="AZ152" s="272"/>
      <x:c r="BA152" s="272"/>
      <x:c r="BB152" s="272"/>
      <x:c r="BC152" s="272"/>
      <x:c r="BD152" s="272"/>
      <x:c r="BE152" s="272"/>
      <x:c r="BF152" s="272"/>
      <x:c r="BG152" s="274"/>
      <x:c r="BH152" s="272"/>
      <x:c r="BI152" s="222"/>
      <x:c r="BJ152" s="226"/>
      <x:c r="BK152" s="226"/>
      <x:c r="BL152" s="226"/>
      <x:c r="BM152" s="226"/>
    </x:row>
    <x:row r="153" spans="1:81" x14ac:dyDescent="0.3">
      <x:c r="B153" s="226"/>
      <x:c r="E153" s="272"/>
      <x:c r="G153" s="226"/>
      <x:c r="T153" s="226"/>
      <x:c r="Z153" s="226"/>
      <x:c r="AB153" s="272"/>
      <x:c r="AF153" s="226"/>
      <x:c r="AH153" s="226"/>
      <x:c r="AI153" s="222"/>
      <x:c r="AK153" s="226"/>
      <x:c r="AL153" s="222"/>
      <x:c r="AM153" s="226"/>
      <x:c r="AO153" s="226"/>
      <x:c r="AP153" s="226"/>
      <x:c r="AR153" s="226"/>
      <x:c r="AT153" s="226"/>
      <x:c r="AV153" s="222"/>
      <x:c r="AW153" s="275"/>
      <x:c r="AX153" s="272"/>
      <x:c r="AZ153" s="272"/>
      <x:c r="BA153" s="272"/>
      <x:c r="BB153" s="272"/>
      <x:c r="BC153" s="272"/>
      <x:c r="BD153" s="272"/>
      <x:c r="BE153" s="272"/>
      <x:c r="BF153" s="272"/>
      <x:c r="BG153" s="274"/>
      <x:c r="BH153" s="272"/>
      <x:c r="BI153" s="222"/>
      <x:c r="BJ153" s="226"/>
      <x:c r="BK153" s="226"/>
      <x:c r="BL153" s="226"/>
    </x:row>
    <x:row r="154" spans="1:81" x14ac:dyDescent="0.3">
      <x:c r="B154" s="226"/>
      <x:c r="E154" s="272"/>
      <x:c r="G154" s="226"/>
      <x:c r="T154" s="226"/>
      <x:c r="Z154" s="226"/>
      <x:c r="AB154" s="272"/>
      <x:c r="AF154" s="226"/>
      <x:c r="AH154" s="226"/>
      <x:c r="AI154" s="222"/>
      <x:c r="AK154" s="226"/>
      <x:c r="AL154" s="222"/>
      <x:c r="AM154" s="226"/>
      <x:c r="AO154" s="226"/>
      <x:c r="AP154" s="226"/>
      <x:c r="AR154" s="226"/>
      <x:c r="AT154" s="226"/>
      <x:c r="AV154" s="222"/>
      <x:c r="AW154" s="275"/>
      <x:c r="AX154" s="272"/>
      <x:c r="AZ154" s="272"/>
      <x:c r="BA154" s="272"/>
      <x:c r="BB154" s="272"/>
      <x:c r="BC154" s="272"/>
      <x:c r="BD154" s="272"/>
      <x:c r="BE154" s="272"/>
      <x:c r="BF154" s="272"/>
      <x:c r="BG154" s="274"/>
      <x:c r="BH154" s="272"/>
      <x:c r="BI154" s="222"/>
      <x:c r="BJ154" s="226"/>
      <x:c r="BK154" s="226"/>
      <x:c r="BL154" s="226"/>
    </x:row>
    <x:row r="155" spans="1:81" x14ac:dyDescent="0.3">
      <x:c r="B155" s="226"/>
      <x:c r="E155" s="272"/>
      <x:c r="G155" s="226"/>
      <x:c r="T155" s="226"/>
      <x:c r="Z155" s="226"/>
      <x:c r="AB155" s="272"/>
      <x:c r="AF155" s="226"/>
      <x:c r="AH155" s="226"/>
      <x:c r="AI155" s="222"/>
      <x:c r="AK155" s="226"/>
      <x:c r="AL155" s="222"/>
      <x:c r="AM155" s="226"/>
      <x:c r="AO155" s="226"/>
      <x:c r="AP155" s="226"/>
      <x:c r="AR155" s="226"/>
      <x:c r="AT155" s="226"/>
      <x:c r="AV155" s="222"/>
      <x:c r="AW155" s="275"/>
      <x:c r="AX155" s="272"/>
      <x:c r="AZ155" s="272"/>
      <x:c r="BA155" s="272"/>
      <x:c r="BB155" s="272"/>
      <x:c r="BC155" s="272"/>
      <x:c r="BD155" s="272"/>
      <x:c r="BE155" s="272"/>
      <x:c r="BF155" s="272"/>
      <x:c r="BG155" s="274"/>
      <x:c r="BH155" s="272"/>
      <x:c r="BI155" s="222"/>
      <x:c r="BJ155" s="226"/>
      <x:c r="BK155" s="226"/>
      <x:c r="BL155" s="226"/>
    </x:row>
    <x:row r="156" spans="1:81" x14ac:dyDescent="0.3">
      <x:c r="B156" s="226"/>
      <x:c r="E156" s="272"/>
      <x:c r="G156" s="226"/>
      <x:c r="T156" s="226"/>
      <x:c r="Z156" s="226"/>
      <x:c r="AB156" s="272"/>
      <x:c r="AF156" s="226"/>
      <x:c r="AH156" s="226"/>
      <x:c r="AI156" s="222"/>
      <x:c r="AK156" s="226"/>
      <x:c r="AL156" s="222"/>
      <x:c r="AM156" s="226"/>
      <x:c r="AO156" s="226"/>
      <x:c r="AP156" s="226"/>
      <x:c r="AR156" s="226"/>
      <x:c r="AT156" s="226"/>
      <x:c r="AV156" s="222"/>
      <x:c r="AW156" s="275"/>
      <x:c r="AX156" s="272"/>
      <x:c r="AZ156" s="272"/>
      <x:c r="BA156" s="272"/>
      <x:c r="BB156" s="272"/>
      <x:c r="BC156" s="272"/>
      <x:c r="BD156" s="272"/>
      <x:c r="BE156" s="272"/>
      <x:c r="BF156" s="272"/>
      <x:c r="BG156" s="274"/>
      <x:c r="BH156" s="272"/>
      <x:c r="BI156" s="222"/>
      <x:c r="BJ156" s="226"/>
      <x:c r="BK156" s="226"/>
      <x:c r="BL156" s="226"/>
    </x:row>
    <x:row r="157" spans="1:81" x14ac:dyDescent="0.3">
      <x:c r="B157" s="226"/>
      <x:c r="E157" s="272"/>
      <x:c r="G157" s="226"/>
      <x:c r="T157" s="226"/>
      <x:c r="Z157" s="226"/>
      <x:c r="AB157" s="272"/>
      <x:c r="AF157" s="226"/>
      <x:c r="AH157" s="226"/>
      <x:c r="AI157" s="226"/>
      <x:c r="AK157" s="226"/>
      <x:c r="AL157" s="226"/>
      <x:c r="AM157" s="226"/>
      <x:c r="AO157" s="226"/>
      <x:c r="AP157" s="226"/>
      <x:c r="AR157" s="226"/>
      <x:c r="AT157" s="226"/>
      <x:c r="AV157" s="226"/>
      <x:c r="AW157" s="275"/>
      <x:c r="AX157" s="272"/>
      <x:c r="AZ157" s="272"/>
      <x:c r="BA157" s="272"/>
      <x:c r="BB157" s="272"/>
      <x:c r="BC157" s="272"/>
      <x:c r="BD157" s="272"/>
      <x:c r="BE157" s="272"/>
      <x:c r="BF157" s="272"/>
      <x:c r="BG157" s="274"/>
      <x:c r="BH157" s="272"/>
      <x:c r="BI157" s="222"/>
      <x:c r="BJ157" s="226"/>
      <x:c r="BK157" s="226"/>
      <x:c r="BL157" s="226"/>
    </x:row>
    <x:row r="158" spans="1:81" x14ac:dyDescent="0.3">
      <x:c r="B158" s="226"/>
      <x:c r="E158" s="272"/>
      <x:c r="G158" s="226"/>
      <x:c r="T158" s="226"/>
      <x:c r="AB158" s="272"/>
      <x:c r="AF158" s="226"/>
      <x:c r="AH158" s="226"/>
      <x:c r="AI158" s="222"/>
      <x:c r="AK158" s="226"/>
      <x:c r="AL158" s="222"/>
      <x:c r="AM158" s="226"/>
      <x:c r="AO158" s="226"/>
      <x:c r="AP158" s="226"/>
      <x:c r="AR158" s="226"/>
      <x:c r="AT158" s="226"/>
      <x:c r="AV158" s="222"/>
      <x:c r="AW158" s="275"/>
      <x:c r="AX158" s="272"/>
      <x:c r="AZ158" s="272"/>
      <x:c r="BA158" s="272"/>
      <x:c r="BB158" s="272"/>
      <x:c r="BC158" s="272"/>
      <x:c r="BD158" s="272"/>
      <x:c r="BE158" s="272"/>
      <x:c r="BF158" s="272"/>
      <x:c r="BG158" s="274"/>
      <x:c r="BH158" s="272"/>
      <x:c r="BI158" s="222"/>
      <x:c r="BJ158" s="226"/>
      <x:c r="BK158" s="226"/>
      <x:c r="BL158" s="226"/>
    </x:row>
    <x:row r="159" spans="1:81" x14ac:dyDescent="0.3">
      <x:c r="B159" s="226"/>
      <x:c r="E159" s="272"/>
      <x:c r="G159" s="226"/>
      <x:c r="T159" s="226"/>
      <x:c r="Z159" s="226"/>
      <x:c r="AB159" s="272"/>
      <x:c r="AF159" s="226"/>
      <x:c r="AH159" s="226"/>
      <x:c r="AI159" s="222"/>
      <x:c r="AK159" s="226"/>
      <x:c r="AL159" s="222"/>
      <x:c r="AM159" s="226"/>
      <x:c r="AO159" s="226"/>
      <x:c r="AP159" s="226"/>
      <x:c r="AR159" s="226"/>
      <x:c r="AT159" s="226"/>
      <x:c r="AV159" s="222"/>
      <x:c r="AW159" s="275"/>
      <x:c r="AX159" s="272"/>
      <x:c r="AZ159" s="272"/>
      <x:c r="BA159" s="272"/>
      <x:c r="BB159" s="272"/>
      <x:c r="BC159" s="272"/>
      <x:c r="BD159" s="272"/>
      <x:c r="BE159" s="272"/>
      <x:c r="BF159" s="272"/>
      <x:c r="BG159" s="274"/>
      <x:c r="BH159" s="272"/>
      <x:c r="BI159" s="222"/>
      <x:c r="BJ159" s="226"/>
      <x:c r="BK159" s="226"/>
      <x:c r="BL159" s="226"/>
    </x:row>
    <x:row r="160" spans="1:81" x14ac:dyDescent="0.3">
      <x:c r="B160" s="226"/>
      <x:c r="E160" s="272"/>
      <x:c r="G160" s="226"/>
      <x:c r="T160" s="226"/>
      <x:c r="Z160" s="226"/>
      <x:c r="AA160" s="226"/>
      <x:c r="AB160" s="272"/>
      <x:c r="AF160" s="226"/>
      <x:c r="AG160" s="226"/>
      <x:c r="AH160" s="226"/>
      <x:c r="AI160" s="222"/>
      <x:c r="AK160" s="226"/>
      <x:c r="AL160" s="222"/>
      <x:c r="AM160" s="226"/>
      <x:c r="AO160" s="226"/>
      <x:c r="AP160" s="226"/>
      <x:c r="AR160" s="226"/>
      <x:c r="AT160" s="226"/>
      <x:c r="AV160" s="222"/>
      <x:c r="AW160" s="275"/>
      <x:c r="AX160" s="272"/>
      <x:c r="AZ160" s="272"/>
      <x:c r="BA160" s="272"/>
      <x:c r="BB160" s="272"/>
      <x:c r="BC160" s="272"/>
      <x:c r="BD160" s="272"/>
      <x:c r="BE160" s="272"/>
      <x:c r="BF160" s="272"/>
      <x:c r="BG160" s="274"/>
      <x:c r="BH160" s="272"/>
      <x:c r="BI160" s="222"/>
      <x:c r="BJ160" s="226"/>
      <x:c r="BK160" s="226"/>
      <x:c r="BL160" s="226"/>
      <x:c r="BM160" s="226"/>
    </x:row>
    <x:row r="161" spans="1:81" x14ac:dyDescent="0.3">
      <x:c r="B161" s="226"/>
      <x:c r="E161" s="272"/>
      <x:c r="G161" s="226"/>
      <x:c r="T161" s="226"/>
      <x:c r="Z161" s="226"/>
      <x:c r="AB161" s="272"/>
      <x:c r="AF161" s="226"/>
      <x:c r="AH161" s="226"/>
      <x:c r="AI161" s="222"/>
      <x:c r="AK161" s="226"/>
      <x:c r="AL161" s="222"/>
      <x:c r="AM161" s="226"/>
      <x:c r="AO161" s="226"/>
      <x:c r="AP161" s="226"/>
      <x:c r="AR161" s="226"/>
      <x:c r="AT161" s="226"/>
      <x:c r="AV161" s="222"/>
      <x:c r="AW161" s="275"/>
      <x:c r="AX161" s="272"/>
      <x:c r="AZ161" s="272"/>
      <x:c r="BA161" s="272"/>
      <x:c r="BB161" s="272"/>
      <x:c r="BC161" s="272"/>
      <x:c r="BD161" s="272"/>
      <x:c r="BE161" s="272"/>
      <x:c r="BF161" s="272"/>
      <x:c r="BG161" s="274"/>
      <x:c r="BH161" s="272"/>
      <x:c r="BI161" s="222"/>
      <x:c r="BJ161" s="226"/>
      <x:c r="BK161" s="226"/>
      <x:c r="BL161" s="226"/>
    </x:row>
    <x:row r="162" spans="1:81" x14ac:dyDescent="0.3">
      <x:c r="B162" s="226"/>
      <x:c r="E162" s="272"/>
      <x:c r="G162" s="226"/>
      <x:c r="T162" s="226"/>
      <x:c r="Z162" s="226"/>
      <x:c r="AB162" s="272"/>
      <x:c r="AF162" s="226"/>
      <x:c r="AH162" s="226"/>
      <x:c r="AI162" s="222"/>
      <x:c r="AK162" s="226"/>
      <x:c r="AL162" s="222"/>
      <x:c r="AM162" s="226"/>
      <x:c r="AO162" s="226"/>
      <x:c r="AP162" s="226"/>
      <x:c r="AR162" s="226"/>
      <x:c r="AT162" s="226"/>
      <x:c r="AV162" s="222"/>
      <x:c r="AW162" s="275"/>
      <x:c r="AX162" s="272"/>
      <x:c r="AZ162" s="272"/>
      <x:c r="BA162" s="272"/>
      <x:c r="BB162" s="272"/>
      <x:c r="BC162" s="272"/>
      <x:c r="BD162" s="272"/>
      <x:c r="BE162" s="272"/>
      <x:c r="BF162" s="272"/>
      <x:c r="BG162" s="274"/>
      <x:c r="BH162" s="272"/>
      <x:c r="BI162" s="222"/>
      <x:c r="BJ162" s="226"/>
      <x:c r="BK162" s="226"/>
      <x:c r="BL162" s="226"/>
    </x:row>
    <x:row r="163" spans="1:81" x14ac:dyDescent="0.3">
      <x:c r="B163" s="226"/>
      <x:c r="E163" s="272"/>
      <x:c r="G163" s="226"/>
      <x:c r="T163" s="226"/>
      <x:c r="Z163" s="226"/>
      <x:c r="AB163" s="272"/>
      <x:c r="AF163" s="226"/>
      <x:c r="AH163" s="226"/>
      <x:c r="AI163" s="222"/>
      <x:c r="AK163" s="226"/>
      <x:c r="AL163" s="222"/>
      <x:c r="AM163" s="226"/>
      <x:c r="AO163" s="226"/>
      <x:c r="AP163" s="226"/>
      <x:c r="AR163" s="226"/>
      <x:c r="AT163" s="226"/>
      <x:c r="AV163" s="222"/>
      <x:c r="AW163" s="275"/>
      <x:c r="AX163" s="272"/>
      <x:c r="AZ163" s="272"/>
      <x:c r="BA163" s="272"/>
      <x:c r="BB163" s="272"/>
      <x:c r="BC163" s="272"/>
      <x:c r="BD163" s="272"/>
      <x:c r="BE163" s="272"/>
      <x:c r="BF163" s="272"/>
      <x:c r="BG163" s="274"/>
      <x:c r="BH163" s="272"/>
      <x:c r="BI163" s="222"/>
      <x:c r="BJ163" s="226"/>
      <x:c r="BK163" s="226"/>
      <x:c r="BL163" s="226"/>
    </x:row>
    <x:row r="164" spans="1:81" x14ac:dyDescent="0.3">
      <x:c r="B164" s="226"/>
      <x:c r="E164" s="272"/>
      <x:c r="G164" s="226"/>
      <x:c r="T164" s="226"/>
      <x:c r="Z164" s="226"/>
      <x:c r="AB164" s="272"/>
      <x:c r="AF164" s="226"/>
      <x:c r="AH164" s="226"/>
      <x:c r="AI164" s="222"/>
      <x:c r="AK164" s="226"/>
      <x:c r="AL164" s="222"/>
      <x:c r="AM164" s="226"/>
      <x:c r="AO164" s="226"/>
      <x:c r="AP164" s="226"/>
      <x:c r="AR164" s="226"/>
      <x:c r="AT164" s="226"/>
      <x:c r="AV164" s="222"/>
      <x:c r="AW164" s="275"/>
      <x:c r="AX164" s="272"/>
      <x:c r="AZ164" s="272"/>
      <x:c r="BA164" s="272"/>
      <x:c r="BB164" s="272"/>
      <x:c r="BC164" s="272"/>
      <x:c r="BD164" s="272"/>
      <x:c r="BE164" s="272"/>
      <x:c r="BF164" s="272"/>
      <x:c r="BG164" s="274"/>
      <x:c r="BH164" s="272"/>
      <x:c r="BI164" s="222"/>
      <x:c r="BJ164" s="226"/>
      <x:c r="BK164" s="226"/>
      <x:c r="BL164" s="226"/>
    </x:row>
    <x:row r="165" spans="1:81" x14ac:dyDescent="0.3">
      <x:c r="B165" s="226"/>
      <x:c r="E165" s="272"/>
      <x:c r="G165" s="226"/>
      <x:c r="T165" s="226"/>
      <x:c r="Z165" s="226"/>
      <x:c r="AB165" s="272"/>
      <x:c r="AF165" s="226"/>
      <x:c r="AH165" s="226"/>
      <x:c r="AI165" s="222"/>
      <x:c r="AK165" s="226"/>
      <x:c r="AL165" s="222"/>
      <x:c r="AM165" s="226"/>
      <x:c r="AO165" s="226"/>
      <x:c r="AP165" s="226"/>
      <x:c r="AR165" s="226"/>
      <x:c r="AT165" s="226"/>
      <x:c r="AV165" s="222"/>
      <x:c r="AW165" s="275"/>
      <x:c r="AX165" s="272"/>
      <x:c r="AZ165" s="272"/>
      <x:c r="BA165" s="272"/>
      <x:c r="BB165" s="272"/>
      <x:c r="BC165" s="272"/>
      <x:c r="BD165" s="272"/>
      <x:c r="BE165" s="272"/>
      <x:c r="BF165" s="272"/>
      <x:c r="BG165" s="274"/>
      <x:c r="BH165" s="272"/>
      <x:c r="BI165" s="222"/>
      <x:c r="BJ165" s="226"/>
      <x:c r="BK165" s="226"/>
      <x:c r="BL165" s="226"/>
    </x:row>
    <x:row r="166" spans="1:81" x14ac:dyDescent="0.3">
      <x:c r="B166" s="226"/>
      <x:c r="E166" s="272"/>
      <x:c r="G166" s="226"/>
      <x:c r="T166" s="226"/>
      <x:c r="AB166" s="272"/>
      <x:c r="AF166" s="226"/>
      <x:c r="AH166" s="226"/>
      <x:c r="AI166" s="222"/>
      <x:c r="AK166" s="226"/>
      <x:c r="AL166" s="222"/>
      <x:c r="AM166" s="226"/>
      <x:c r="AO166" s="226"/>
      <x:c r="AP166" s="226"/>
      <x:c r="AR166" s="226"/>
      <x:c r="AT166" s="226"/>
      <x:c r="AV166" s="222"/>
      <x:c r="AW166" s="275"/>
      <x:c r="AX166" s="272"/>
      <x:c r="AZ166" s="272"/>
      <x:c r="BA166" s="272"/>
      <x:c r="BB166" s="272"/>
      <x:c r="BC166" s="272"/>
      <x:c r="BD166" s="272"/>
      <x:c r="BE166" s="272"/>
      <x:c r="BF166" s="272"/>
      <x:c r="BG166" s="274"/>
      <x:c r="BH166" s="272"/>
      <x:c r="BI166" s="222"/>
      <x:c r="BJ166" s="226"/>
      <x:c r="BK166" s="226"/>
      <x:c r="BL166" s="226"/>
    </x:row>
    <x:row r="167" spans="1:81" x14ac:dyDescent="0.3">
      <x:c r="B167" s="226"/>
      <x:c r="E167" s="272"/>
      <x:c r="G167" s="226"/>
      <x:c r="T167" s="226"/>
      <x:c r="Z167" s="226"/>
      <x:c r="AA167" s="226"/>
      <x:c r="AB167" s="272"/>
      <x:c r="AF167" s="226"/>
      <x:c r="AG167" s="226"/>
      <x:c r="AH167" s="226"/>
      <x:c r="AI167" s="222"/>
      <x:c r="AK167" s="226"/>
      <x:c r="AL167" s="222"/>
      <x:c r="AM167" s="226"/>
      <x:c r="AO167" s="226"/>
      <x:c r="AP167" s="226"/>
      <x:c r="AR167" s="226"/>
      <x:c r="AT167" s="226"/>
      <x:c r="AV167" s="222"/>
      <x:c r="AW167" s="275"/>
      <x:c r="AX167" s="272"/>
      <x:c r="AZ167" s="272"/>
      <x:c r="BA167" s="272"/>
      <x:c r="BB167" s="272"/>
      <x:c r="BC167" s="272"/>
      <x:c r="BD167" s="272"/>
      <x:c r="BE167" s="272"/>
      <x:c r="BF167" s="272"/>
      <x:c r="BG167" s="274"/>
      <x:c r="BH167" s="272"/>
      <x:c r="BI167" s="222"/>
      <x:c r="BJ167" s="226"/>
      <x:c r="BK167" s="226"/>
      <x:c r="BL167" s="226"/>
      <x:c r="BM167" s="226"/>
    </x:row>
    <x:row r="168" spans="1:81" x14ac:dyDescent="0.3">
      <x:c r="B168" s="226"/>
      <x:c r="E168" s="272"/>
      <x:c r="G168" s="226"/>
      <x:c r="T168" s="226"/>
      <x:c r="AA168" s="226"/>
      <x:c r="AB168" s="272"/>
      <x:c r="AF168" s="226"/>
      <x:c r="AG168" s="226"/>
      <x:c r="AH168" s="226"/>
      <x:c r="AI168" s="222"/>
      <x:c r="AK168" s="226"/>
      <x:c r="AL168" s="222"/>
      <x:c r="AM168" s="226"/>
      <x:c r="AO168" s="226"/>
      <x:c r="AP168" s="226"/>
      <x:c r="AR168" s="226"/>
      <x:c r="AT168" s="226"/>
      <x:c r="AV168" s="222"/>
      <x:c r="AW168" s="275"/>
      <x:c r="AX168" s="272"/>
      <x:c r="AZ168" s="272"/>
      <x:c r="BA168" s="272"/>
      <x:c r="BB168" s="272"/>
      <x:c r="BC168" s="272"/>
      <x:c r="BD168" s="272"/>
      <x:c r="BE168" s="272"/>
      <x:c r="BF168" s="272"/>
      <x:c r="BG168" s="274"/>
      <x:c r="BH168" s="272"/>
      <x:c r="BI168" s="222"/>
      <x:c r="BJ168" s="226"/>
      <x:c r="BK168" s="226"/>
      <x:c r="BL168" s="226"/>
      <x:c r="BM168" s="226"/>
    </x:row>
    <x:row r="169" spans="1:81" x14ac:dyDescent="0.3">
      <x:c r="B169" s="226"/>
      <x:c r="E169" s="272"/>
      <x:c r="G169" s="226"/>
      <x:c r="T169" s="226"/>
      <x:c r="AA169" s="226"/>
      <x:c r="AB169" s="272"/>
      <x:c r="AF169" s="226"/>
      <x:c r="AG169" s="226"/>
      <x:c r="AH169" s="226"/>
      <x:c r="AI169" s="222"/>
      <x:c r="AK169" s="226"/>
      <x:c r="AL169" s="222"/>
      <x:c r="AM169" s="226"/>
      <x:c r="AO169" s="226"/>
      <x:c r="AP169" s="226"/>
      <x:c r="AR169" s="226"/>
      <x:c r="AT169" s="226"/>
      <x:c r="AV169" s="222"/>
      <x:c r="AW169" s="275"/>
      <x:c r="AX169" s="272"/>
      <x:c r="AZ169" s="272"/>
      <x:c r="BA169" s="272"/>
      <x:c r="BB169" s="272"/>
      <x:c r="BC169" s="272"/>
      <x:c r="BD169" s="272"/>
      <x:c r="BE169" s="272"/>
      <x:c r="BF169" s="272"/>
      <x:c r="BG169" s="274"/>
      <x:c r="BH169" s="272"/>
      <x:c r="BI169" s="222"/>
      <x:c r="BJ169" s="226"/>
      <x:c r="BK169" s="226"/>
      <x:c r="BL169" s="226"/>
      <x:c r="BM169" s="226"/>
    </x:row>
    <x:row r="170" spans="1:81" x14ac:dyDescent="0.3">
      <x:c r="B170" s="226"/>
      <x:c r="E170" s="272"/>
      <x:c r="G170" s="226"/>
      <x:c r="T170" s="226"/>
      <x:c r="AB170" s="272"/>
      <x:c r="AF170" s="226"/>
      <x:c r="AH170" s="226"/>
      <x:c r="AI170" s="222"/>
      <x:c r="AK170" s="226"/>
      <x:c r="AL170" s="222"/>
      <x:c r="AM170" s="226"/>
      <x:c r="AO170" s="226"/>
      <x:c r="AP170" s="226"/>
      <x:c r="AR170" s="226"/>
      <x:c r="AT170" s="226"/>
      <x:c r="AV170" s="222"/>
      <x:c r="AW170" s="275"/>
      <x:c r="AX170" s="272"/>
      <x:c r="AZ170" s="272"/>
      <x:c r="BA170" s="272"/>
      <x:c r="BB170" s="272"/>
      <x:c r="BC170" s="272"/>
      <x:c r="BD170" s="272"/>
      <x:c r="BE170" s="272"/>
      <x:c r="BF170" s="272"/>
      <x:c r="BG170" s="274"/>
      <x:c r="BH170" s="272"/>
      <x:c r="BI170" s="222"/>
      <x:c r="BJ170" s="226"/>
      <x:c r="BK170" s="226"/>
      <x:c r="BL170" s="226"/>
    </x:row>
    <x:row r="171" spans="1:81" x14ac:dyDescent="0.3">
      <x:c r="B171" s="226"/>
      <x:c r="E171" s="272"/>
      <x:c r="G171" s="226"/>
      <x:c r="T171" s="226"/>
      <x:c r="AB171" s="272"/>
      <x:c r="AF171" s="226"/>
      <x:c r="AH171" s="226"/>
      <x:c r="AI171" s="222"/>
      <x:c r="AK171" s="226"/>
      <x:c r="AL171" s="222"/>
      <x:c r="AM171" s="226"/>
      <x:c r="AO171" s="226"/>
      <x:c r="AP171" s="226"/>
      <x:c r="AR171" s="226"/>
      <x:c r="AT171" s="226"/>
      <x:c r="AV171" s="222"/>
      <x:c r="AW171" s="275"/>
      <x:c r="AX171" s="272"/>
      <x:c r="AZ171" s="272"/>
      <x:c r="BA171" s="272"/>
      <x:c r="BB171" s="272"/>
      <x:c r="BC171" s="272"/>
      <x:c r="BD171" s="272"/>
      <x:c r="BE171" s="272"/>
      <x:c r="BF171" s="272"/>
      <x:c r="BG171" s="274"/>
      <x:c r="BH171" s="272"/>
      <x:c r="BI171" s="222"/>
      <x:c r="BJ171" s="226"/>
      <x:c r="BK171" s="226"/>
      <x:c r="BL171" s="226"/>
    </x:row>
    <x:row r="172" spans="1:81" x14ac:dyDescent="0.3">
      <x:c r="B172" s="226"/>
      <x:c r="E172" s="272"/>
      <x:c r="G172" s="226"/>
      <x:c r="T172" s="226"/>
      <x:c r="AA172" s="226"/>
      <x:c r="AB172" s="272"/>
      <x:c r="AF172" s="226"/>
      <x:c r="AG172" s="226"/>
      <x:c r="AH172" s="226"/>
      <x:c r="AI172" s="222"/>
      <x:c r="AK172" s="226"/>
      <x:c r="AL172" s="222"/>
      <x:c r="AM172" s="226"/>
      <x:c r="AO172" s="226"/>
      <x:c r="AP172" s="226"/>
      <x:c r="AR172" s="226"/>
      <x:c r="AT172" s="226"/>
      <x:c r="AV172" s="222"/>
      <x:c r="AW172" s="275"/>
      <x:c r="AX172" s="272"/>
      <x:c r="AZ172" s="272"/>
      <x:c r="BA172" s="272"/>
      <x:c r="BB172" s="272"/>
      <x:c r="BC172" s="272"/>
      <x:c r="BD172" s="272"/>
      <x:c r="BE172" s="272"/>
      <x:c r="BF172" s="272"/>
      <x:c r="BG172" s="274"/>
      <x:c r="BH172" s="272"/>
      <x:c r="BI172" s="222"/>
      <x:c r="BJ172" s="226"/>
      <x:c r="BK172" s="226"/>
      <x:c r="BL172" s="226"/>
      <x:c r="BM172" s="226"/>
    </x:row>
    <x:row r="173" spans="1:81" x14ac:dyDescent="0.3">
      <x:c r="B173" s="226"/>
      <x:c r="E173" s="272"/>
      <x:c r="G173" s="226"/>
      <x:c r="T173" s="226"/>
      <x:c r="AB173" s="272"/>
      <x:c r="AF173" s="226"/>
      <x:c r="AH173" s="226"/>
      <x:c r="AI173" s="222"/>
      <x:c r="AK173" s="226"/>
      <x:c r="AL173" s="222"/>
      <x:c r="AM173" s="226"/>
      <x:c r="AO173" s="226"/>
      <x:c r="AP173" s="226"/>
      <x:c r="AR173" s="226"/>
      <x:c r="AT173" s="226"/>
      <x:c r="AV173" s="222"/>
      <x:c r="AW173" s="275"/>
      <x:c r="AX173" s="272"/>
      <x:c r="AZ173" s="272"/>
      <x:c r="BA173" s="272"/>
      <x:c r="BB173" s="272"/>
      <x:c r="BC173" s="272"/>
      <x:c r="BD173" s="272"/>
      <x:c r="BE173" s="272"/>
      <x:c r="BF173" s="272"/>
      <x:c r="BG173" s="274"/>
      <x:c r="BH173" s="272"/>
      <x:c r="BI173" s="222"/>
      <x:c r="BJ173" s="226"/>
      <x:c r="BK173" s="226"/>
      <x:c r="BL173" s="226"/>
    </x:row>
    <x:row r="174" spans="1:81" x14ac:dyDescent="0.3">
      <x:c r="B174" s="226"/>
      <x:c r="E174" s="272"/>
      <x:c r="G174" s="226"/>
      <x:c r="T174" s="226"/>
      <x:c r="Z174" s="226"/>
      <x:c r="AB174" s="272"/>
      <x:c r="AF174" s="226"/>
      <x:c r="AH174" s="226"/>
      <x:c r="AI174" s="226"/>
      <x:c r="AK174" s="226"/>
      <x:c r="AL174" s="226"/>
      <x:c r="AM174" s="226"/>
      <x:c r="AO174" s="226"/>
      <x:c r="AP174" s="226"/>
      <x:c r="AR174" s="226"/>
      <x:c r="AT174" s="226"/>
      <x:c r="AV174" s="226"/>
      <x:c r="AW174" s="275"/>
      <x:c r="AX174" s="272"/>
      <x:c r="AZ174" s="272"/>
      <x:c r="BA174" s="272"/>
      <x:c r="BB174" s="272"/>
      <x:c r="BC174" s="272"/>
      <x:c r="BD174" s="272"/>
      <x:c r="BE174" s="272"/>
      <x:c r="BF174" s="272"/>
      <x:c r="BG174" s="274"/>
      <x:c r="BH174" s="272"/>
      <x:c r="BI174" s="222"/>
      <x:c r="BJ174" s="226"/>
      <x:c r="BK174" s="226"/>
      <x:c r="BL174" s="226"/>
    </x:row>
    <x:row r="175" spans="1:81" x14ac:dyDescent="0.3">
      <x:c r="B175" s="226"/>
      <x:c r="E175" s="272"/>
      <x:c r="G175" s="226"/>
      <x:c r="T175" s="226"/>
      <x:c r="Z175" s="226"/>
      <x:c r="AB175" s="272"/>
      <x:c r="AF175" s="226"/>
      <x:c r="AH175" s="226"/>
      <x:c r="AI175" s="222"/>
      <x:c r="AK175" s="226"/>
      <x:c r="AL175" s="222"/>
      <x:c r="AM175" s="226"/>
      <x:c r="AO175" s="226"/>
      <x:c r="AP175" s="226"/>
      <x:c r="AR175" s="226"/>
      <x:c r="AT175" s="226"/>
      <x:c r="AV175" s="222"/>
      <x:c r="AW175" s="275"/>
      <x:c r="AX175" s="272"/>
      <x:c r="AZ175" s="272"/>
      <x:c r="BA175" s="272"/>
      <x:c r="BB175" s="272"/>
      <x:c r="BC175" s="272"/>
      <x:c r="BD175" s="272"/>
      <x:c r="BE175" s="272"/>
      <x:c r="BF175" s="272"/>
      <x:c r="BG175" s="274"/>
      <x:c r="BH175" s="272"/>
      <x:c r="BI175" s="222"/>
      <x:c r="BJ175" s="226"/>
      <x:c r="BK175" s="226"/>
      <x:c r="BL175" s="226"/>
    </x:row>
    <x:row r="176" spans="1:81" x14ac:dyDescent="0.3">
      <x:c r="B176" s="226"/>
      <x:c r="E176" s="272"/>
      <x:c r="G176" s="226"/>
      <x:c r="T176" s="226"/>
      <x:c r="Z176" s="226"/>
      <x:c r="AA176" s="226"/>
      <x:c r="AB176" s="272"/>
      <x:c r="AF176" s="226"/>
      <x:c r="AG176" s="226"/>
      <x:c r="AH176" s="226"/>
      <x:c r="AI176" s="222"/>
      <x:c r="AK176" s="226"/>
      <x:c r="AL176" s="222"/>
      <x:c r="AM176" s="226"/>
      <x:c r="AO176" s="226"/>
      <x:c r="AP176" s="226"/>
      <x:c r="AR176" s="226"/>
      <x:c r="AT176" s="226"/>
      <x:c r="AV176" s="222"/>
      <x:c r="AW176" s="275"/>
      <x:c r="AX176" s="272"/>
      <x:c r="AZ176" s="272"/>
      <x:c r="BA176" s="272"/>
      <x:c r="BB176" s="272"/>
      <x:c r="BC176" s="272"/>
      <x:c r="BD176" s="272"/>
      <x:c r="BE176" s="272"/>
      <x:c r="BF176" s="272"/>
      <x:c r="BG176" s="274"/>
      <x:c r="BH176" s="272"/>
      <x:c r="BI176" s="222"/>
      <x:c r="BJ176" s="226"/>
      <x:c r="BK176" s="226"/>
      <x:c r="BL176" s="226"/>
      <x:c r="BM176" s="226"/>
    </x:row>
    <x:row r="177" spans="1:81" x14ac:dyDescent="0.3">
      <x:c r="B177" s="226"/>
      <x:c r="E177" s="272"/>
      <x:c r="G177" s="226"/>
      <x:c r="T177" s="226"/>
      <x:c r="Z177" s="226"/>
      <x:c r="AA177" s="226"/>
      <x:c r="AB177" s="272"/>
      <x:c r="AF177" s="226"/>
      <x:c r="AG177" s="226"/>
      <x:c r="AH177" s="226"/>
      <x:c r="AI177" s="222"/>
      <x:c r="AK177" s="226"/>
      <x:c r="AL177" s="222"/>
      <x:c r="AM177" s="226"/>
      <x:c r="AO177" s="226"/>
      <x:c r="AP177" s="226"/>
      <x:c r="AR177" s="226"/>
      <x:c r="AT177" s="226"/>
      <x:c r="AV177" s="222"/>
      <x:c r="AW177" s="275"/>
      <x:c r="AX177" s="272"/>
      <x:c r="AZ177" s="272"/>
      <x:c r="BA177" s="272"/>
      <x:c r="BB177" s="272"/>
      <x:c r="BC177" s="272"/>
      <x:c r="BD177" s="272"/>
      <x:c r="BE177" s="272"/>
      <x:c r="BF177" s="272"/>
      <x:c r="BG177" s="274"/>
      <x:c r="BH177" s="272"/>
      <x:c r="BI177" s="222"/>
      <x:c r="BJ177" s="226"/>
      <x:c r="BK177" s="226"/>
      <x:c r="BL177" s="226"/>
      <x:c r="BM177" s="226"/>
    </x:row>
    <x:row r="178" spans="1:81" x14ac:dyDescent="0.3">
      <x:c r="B178" s="226"/>
      <x:c r="E178" s="272"/>
      <x:c r="G178" s="226"/>
      <x:c r="T178" s="226"/>
      <x:c r="Z178" s="226"/>
      <x:c r="AB178" s="272"/>
      <x:c r="AF178" s="226"/>
      <x:c r="AH178" s="226"/>
      <x:c r="AI178" s="222"/>
      <x:c r="AK178" s="226"/>
      <x:c r="AL178" s="222"/>
      <x:c r="AM178" s="226"/>
      <x:c r="AO178" s="226"/>
      <x:c r="AP178" s="226"/>
      <x:c r="AR178" s="226"/>
      <x:c r="AT178" s="226"/>
      <x:c r="AV178" s="222"/>
      <x:c r="AW178" s="275"/>
      <x:c r="AX178" s="272"/>
      <x:c r="AZ178" s="272"/>
      <x:c r="BA178" s="272"/>
      <x:c r="BB178" s="272"/>
      <x:c r="BC178" s="272"/>
      <x:c r="BD178" s="272"/>
      <x:c r="BE178" s="272"/>
      <x:c r="BF178" s="272"/>
      <x:c r="BG178" s="274"/>
      <x:c r="BH178" s="272"/>
      <x:c r="BI178" s="222"/>
      <x:c r="BJ178" s="226"/>
      <x:c r="BK178" s="226"/>
      <x:c r="BL178" s="226"/>
    </x:row>
    <x:row r="179" spans="1:81" x14ac:dyDescent="0.3">
      <x:c r="B179" s="226"/>
      <x:c r="E179" s="272"/>
      <x:c r="G179" s="226"/>
      <x:c r="T179" s="226"/>
      <x:c r="AB179" s="272"/>
      <x:c r="AF179" s="226"/>
      <x:c r="AH179" s="226"/>
      <x:c r="AI179" s="222"/>
      <x:c r="AK179" s="226"/>
      <x:c r="AL179" s="222"/>
      <x:c r="AM179" s="226"/>
      <x:c r="AO179" s="226"/>
      <x:c r="AP179" s="226"/>
      <x:c r="AR179" s="226"/>
      <x:c r="AT179" s="226"/>
      <x:c r="AV179" s="222"/>
      <x:c r="AW179" s="275"/>
      <x:c r="AX179" s="272"/>
      <x:c r="AZ179" s="272"/>
      <x:c r="BA179" s="272"/>
      <x:c r="BB179" s="272"/>
      <x:c r="BC179" s="272"/>
      <x:c r="BD179" s="272"/>
      <x:c r="BE179" s="272"/>
      <x:c r="BF179" s="272"/>
      <x:c r="BG179" s="274"/>
      <x:c r="BH179" s="272"/>
      <x:c r="BI179" s="222"/>
      <x:c r="BJ179" s="226"/>
      <x:c r="BK179" s="226"/>
      <x:c r="BL179" s="226"/>
    </x:row>
    <x:row r="180" spans="1:81" x14ac:dyDescent="0.3">
      <x:c r="B180" s="226"/>
      <x:c r="E180" s="272"/>
      <x:c r="G180" s="226"/>
      <x:c r="T180" s="226"/>
      <x:c r="Z180" s="226"/>
      <x:c r="AB180" s="272"/>
      <x:c r="AF180" s="226"/>
      <x:c r="AH180" s="226"/>
      <x:c r="AI180" s="222"/>
      <x:c r="AK180" s="226"/>
      <x:c r="AL180" s="222"/>
      <x:c r="AM180" s="226"/>
      <x:c r="AO180" s="226"/>
      <x:c r="AP180" s="226"/>
      <x:c r="AR180" s="226"/>
      <x:c r="AT180" s="226"/>
      <x:c r="AV180" s="222"/>
      <x:c r="AW180" s="275"/>
      <x:c r="AX180" s="272"/>
      <x:c r="AZ180" s="272"/>
      <x:c r="BA180" s="272"/>
      <x:c r="BB180" s="272"/>
      <x:c r="BC180" s="272"/>
      <x:c r="BD180" s="272"/>
      <x:c r="BE180" s="272"/>
      <x:c r="BF180" s="272"/>
      <x:c r="BG180" s="274"/>
      <x:c r="BH180" s="272"/>
      <x:c r="BI180" s="222"/>
      <x:c r="BJ180" s="226"/>
      <x:c r="BK180" s="226"/>
      <x:c r="BL180" s="226"/>
    </x:row>
    <x:row r="181" spans="1:81" x14ac:dyDescent="0.3">
      <x:c r="B181" s="226"/>
      <x:c r="E181" s="272"/>
      <x:c r="G181" s="226"/>
      <x:c r="T181" s="226"/>
      <x:c r="Z181" s="226"/>
      <x:c r="AB181" s="272"/>
      <x:c r="AF181" s="226"/>
      <x:c r="AH181" s="226"/>
      <x:c r="AI181" s="226"/>
      <x:c r="AK181" s="226"/>
      <x:c r="AL181" s="226"/>
      <x:c r="AM181" s="226"/>
      <x:c r="AO181" s="226"/>
      <x:c r="AP181" s="226"/>
      <x:c r="AR181" s="226"/>
      <x:c r="AT181" s="226"/>
      <x:c r="AV181" s="226"/>
      <x:c r="AW181" s="275"/>
      <x:c r="AX181" s="272"/>
      <x:c r="AZ181" s="272"/>
      <x:c r="BA181" s="272"/>
      <x:c r="BB181" s="272"/>
      <x:c r="BC181" s="272"/>
      <x:c r="BD181" s="272"/>
      <x:c r="BE181" s="272"/>
      <x:c r="BF181" s="272"/>
      <x:c r="BG181" s="274"/>
      <x:c r="BH181" s="272"/>
      <x:c r="BI181" s="222"/>
      <x:c r="BJ181" s="226"/>
      <x:c r="BK181" s="226"/>
      <x:c r="BL181" s="226"/>
    </x:row>
    <x:row r="182" spans="1:81" x14ac:dyDescent="0.3">
      <x:c r="B182" s="226"/>
      <x:c r="E182" s="272"/>
      <x:c r="G182" s="226"/>
      <x:c r="T182" s="226"/>
      <x:c r="Z182" s="226"/>
      <x:c r="AA182" s="226"/>
      <x:c r="AB182" s="272"/>
      <x:c r="AF182" s="226"/>
      <x:c r="AG182" s="226"/>
      <x:c r="AH182" s="226"/>
      <x:c r="AI182" s="222"/>
      <x:c r="AK182" s="226"/>
      <x:c r="AL182" s="222"/>
      <x:c r="AM182" s="226"/>
      <x:c r="AO182" s="226"/>
      <x:c r="AP182" s="226"/>
      <x:c r="AR182" s="226"/>
      <x:c r="AT182" s="226"/>
      <x:c r="AV182" s="222"/>
      <x:c r="AW182" s="275"/>
      <x:c r="AX182" s="272"/>
      <x:c r="AZ182" s="272"/>
      <x:c r="BA182" s="272"/>
      <x:c r="BB182" s="272"/>
      <x:c r="BC182" s="272"/>
      <x:c r="BD182" s="272"/>
      <x:c r="BE182" s="272"/>
      <x:c r="BF182" s="272"/>
      <x:c r="BG182" s="274"/>
      <x:c r="BH182" s="272"/>
      <x:c r="BI182" s="222"/>
      <x:c r="BJ182" s="226"/>
      <x:c r="BK182" s="226"/>
      <x:c r="BL182" s="226"/>
      <x:c r="BM182" s="226"/>
    </x:row>
    <x:row r="183" spans="1:81" x14ac:dyDescent="0.3">
      <x:c r="B183" s="226"/>
      <x:c r="E183" s="272"/>
      <x:c r="G183" s="226"/>
      <x:c r="T183" s="226"/>
      <x:c r="Z183" s="226"/>
      <x:c r="AA183" s="226"/>
      <x:c r="AB183" s="272"/>
      <x:c r="AF183" s="226"/>
      <x:c r="AG183" s="226"/>
      <x:c r="AH183" s="226"/>
      <x:c r="AI183" s="222"/>
      <x:c r="AK183" s="226"/>
      <x:c r="AL183" s="222"/>
      <x:c r="AM183" s="226"/>
      <x:c r="AO183" s="226"/>
      <x:c r="AP183" s="226"/>
      <x:c r="AR183" s="226"/>
      <x:c r="AT183" s="226"/>
      <x:c r="AV183" s="222"/>
      <x:c r="AW183" s="275"/>
      <x:c r="AX183" s="272"/>
      <x:c r="AZ183" s="272"/>
      <x:c r="BA183" s="272"/>
      <x:c r="BB183" s="272"/>
      <x:c r="BC183" s="272"/>
      <x:c r="BD183" s="272"/>
      <x:c r="BE183" s="272"/>
      <x:c r="BF183" s="272"/>
      <x:c r="BG183" s="274"/>
      <x:c r="BH183" s="272"/>
      <x:c r="BI183" s="222"/>
      <x:c r="BJ183" s="226"/>
      <x:c r="BK183" s="226"/>
      <x:c r="BL183" s="226"/>
      <x:c r="BM183" s="226"/>
    </x:row>
    <x:row r="184" spans="1:81" x14ac:dyDescent="0.3">
      <x:c r="B184" s="226"/>
      <x:c r="E184" s="272"/>
      <x:c r="G184" s="226"/>
      <x:c r="T184" s="226"/>
      <x:c r="Z184" s="226"/>
      <x:c r="AB184" s="272"/>
      <x:c r="AF184" s="226"/>
      <x:c r="AH184" s="226"/>
      <x:c r="AI184" s="222"/>
      <x:c r="AK184" s="226"/>
      <x:c r="AL184" s="222"/>
      <x:c r="AM184" s="226"/>
      <x:c r="AO184" s="226"/>
      <x:c r="AP184" s="226"/>
      <x:c r="AR184" s="226"/>
      <x:c r="AT184" s="226"/>
      <x:c r="AV184" s="222"/>
      <x:c r="AW184" s="275"/>
      <x:c r="AX184" s="272"/>
      <x:c r="AZ184" s="272"/>
      <x:c r="BA184" s="272"/>
      <x:c r="BB184" s="272"/>
      <x:c r="BC184" s="272"/>
      <x:c r="BD184" s="272"/>
      <x:c r="BE184" s="272"/>
      <x:c r="BF184" s="272"/>
      <x:c r="BG184" s="274"/>
      <x:c r="BH184" s="272"/>
      <x:c r="BI184" s="222"/>
      <x:c r="BJ184" s="226"/>
      <x:c r="BK184" s="226"/>
      <x:c r="BL184" s="226"/>
    </x:row>
    <x:row r="185" spans="1:81" x14ac:dyDescent="0.3">
      <x:c r="B185" s="226"/>
      <x:c r="E185" s="272"/>
      <x:c r="G185" s="226"/>
      <x:c r="T185" s="226"/>
      <x:c r="AA185" s="226"/>
      <x:c r="AB185" s="272"/>
      <x:c r="AF185" s="226"/>
      <x:c r="AG185" s="226"/>
      <x:c r="AH185" s="226"/>
      <x:c r="AI185" s="226"/>
      <x:c r="AK185" s="226"/>
      <x:c r="AL185" s="226"/>
      <x:c r="AM185" s="226"/>
      <x:c r="AO185" s="226"/>
      <x:c r="AP185" s="226"/>
      <x:c r="AR185" s="226"/>
      <x:c r="AT185" s="226"/>
      <x:c r="AV185" s="226"/>
      <x:c r="AW185" s="275"/>
      <x:c r="AX185" s="272"/>
      <x:c r="AZ185" s="272"/>
      <x:c r="BA185" s="272"/>
      <x:c r="BB185" s="272"/>
      <x:c r="BC185" s="272"/>
      <x:c r="BD185" s="272"/>
      <x:c r="BE185" s="272"/>
      <x:c r="BF185" s="272"/>
      <x:c r="BG185" s="274"/>
      <x:c r="BH185" s="272"/>
      <x:c r="BI185" s="222"/>
      <x:c r="BJ185" s="226"/>
      <x:c r="BK185" s="226"/>
      <x:c r="BL185" s="226"/>
      <x:c r="BM185" s="226"/>
    </x:row>
    <x:row r="186" spans="1:81" x14ac:dyDescent="0.3">
      <x:c r="B186" s="226"/>
      <x:c r="E186" s="272"/>
      <x:c r="G186" s="226"/>
      <x:c r="T186" s="226"/>
      <x:c r="Z186" s="226"/>
      <x:c r="AB186" s="272"/>
      <x:c r="AF186" s="226"/>
      <x:c r="AH186" s="226"/>
      <x:c r="AI186" s="222"/>
      <x:c r="AK186" s="226"/>
      <x:c r="AL186" s="222"/>
      <x:c r="AM186" s="226"/>
      <x:c r="AO186" s="226"/>
      <x:c r="AP186" s="226"/>
      <x:c r="AR186" s="226"/>
      <x:c r="AT186" s="226"/>
      <x:c r="AV186" s="222"/>
      <x:c r="AW186" s="275"/>
      <x:c r="AX186" s="272"/>
      <x:c r="AZ186" s="272"/>
      <x:c r="BA186" s="272"/>
      <x:c r="BB186" s="272"/>
      <x:c r="BC186" s="272"/>
      <x:c r="BD186" s="272"/>
      <x:c r="BE186" s="272"/>
      <x:c r="BF186" s="272"/>
      <x:c r="BG186" s="274"/>
      <x:c r="BH186" s="272"/>
      <x:c r="BI186" s="222"/>
      <x:c r="BJ186" s="226"/>
      <x:c r="BK186" s="226"/>
      <x:c r="BL186" s="226"/>
    </x:row>
    <x:row r="187" spans="1:81" x14ac:dyDescent="0.3">
      <x:c r="B187" s="226"/>
      <x:c r="E187" s="272"/>
      <x:c r="G187" s="226"/>
      <x:c r="T187" s="226"/>
      <x:c r="Z187" s="226"/>
      <x:c r="AB187" s="272"/>
      <x:c r="AF187" s="226"/>
      <x:c r="AH187" s="226"/>
      <x:c r="AI187" s="222"/>
      <x:c r="AK187" s="226"/>
      <x:c r="AL187" s="222"/>
      <x:c r="AM187" s="226"/>
      <x:c r="AO187" s="226"/>
      <x:c r="AP187" s="226"/>
      <x:c r="AR187" s="226"/>
      <x:c r="AT187" s="226"/>
      <x:c r="AV187" s="222"/>
      <x:c r="AW187" s="275"/>
      <x:c r="AX187" s="272"/>
      <x:c r="AZ187" s="272"/>
      <x:c r="BA187" s="272"/>
      <x:c r="BB187" s="272"/>
      <x:c r="BC187" s="272"/>
      <x:c r="BD187" s="272"/>
      <x:c r="BE187" s="272"/>
      <x:c r="BF187" s="272"/>
      <x:c r="BG187" s="274"/>
      <x:c r="BH187" s="272"/>
      <x:c r="BI187" s="222"/>
      <x:c r="BJ187" s="226"/>
      <x:c r="BK187" s="226"/>
      <x:c r="BL187" s="226"/>
    </x:row>
    <x:row r="188" spans="1:81" x14ac:dyDescent="0.3">
      <x:c r="B188" s="226"/>
      <x:c r="E188" s="272"/>
      <x:c r="G188" s="226"/>
      <x:c r="T188" s="226"/>
      <x:c r="Z188" s="226"/>
      <x:c r="AB188" s="272"/>
      <x:c r="AF188" s="226"/>
      <x:c r="AH188" s="226"/>
      <x:c r="AI188" s="222"/>
      <x:c r="AK188" s="226"/>
      <x:c r="AL188" s="222"/>
      <x:c r="AM188" s="226"/>
      <x:c r="AO188" s="226"/>
      <x:c r="AP188" s="226"/>
      <x:c r="AR188" s="226"/>
      <x:c r="AT188" s="226"/>
      <x:c r="AV188" s="222"/>
      <x:c r="AW188" s="275"/>
      <x:c r="AX188" s="272"/>
      <x:c r="AZ188" s="272"/>
      <x:c r="BA188" s="272"/>
      <x:c r="BB188" s="272"/>
      <x:c r="BC188" s="272"/>
      <x:c r="BD188" s="272"/>
      <x:c r="BE188" s="272"/>
      <x:c r="BF188" s="272"/>
      <x:c r="BG188" s="274"/>
      <x:c r="BH188" s="272"/>
      <x:c r="BI188" s="222"/>
      <x:c r="BJ188" s="226"/>
      <x:c r="BK188" s="226"/>
      <x:c r="BL188" s="226"/>
    </x:row>
    <x:row r="189" spans="1:81" x14ac:dyDescent="0.3">
      <x:c r="B189" s="226"/>
      <x:c r="E189" s="272"/>
      <x:c r="G189" s="226"/>
      <x:c r="T189" s="226"/>
      <x:c r="Z189" s="226"/>
      <x:c r="AB189" s="272"/>
      <x:c r="AF189" s="226"/>
      <x:c r="AH189" s="226"/>
      <x:c r="AI189" s="222"/>
      <x:c r="AK189" s="226"/>
      <x:c r="AL189" s="222"/>
      <x:c r="AM189" s="226"/>
      <x:c r="AO189" s="226"/>
      <x:c r="AP189" s="226"/>
      <x:c r="AR189" s="226"/>
      <x:c r="AT189" s="226"/>
      <x:c r="AV189" s="222"/>
      <x:c r="AW189" s="275"/>
      <x:c r="AX189" s="272"/>
      <x:c r="AZ189" s="272"/>
      <x:c r="BA189" s="272"/>
      <x:c r="BB189" s="272"/>
      <x:c r="BC189" s="272"/>
      <x:c r="BD189" s="272"/>
      <x:c r="BE189" s="272"/>
      <x:c r="BF189" s="272"/>
      <x:c r="BG189" s="274"/>
      <x:c r="BH189" s="272"/>
      <x:c r="BI189" s="222"/>
      <x:c r="BJ189" s="226"/>
      <x:c r="BK189" s="226"/>
      <x:c r="BL189" s="226"/>
    </x:row>
    <x:row r="190" spans="1:81" x14ac:dyDescent="0.3">
      <x:c r="B190" s="226"/>
      <x:c r="E190" s="272"/>
      <x:c r="G190" s="226"/>
      <x:c r="T190" s="226"/>
      <x:c r="Z190" s="226"/>
      <x:c r="AB190" s="272"/>
      <x:c r="AF190" s="226"/>
      <x:c r="AH190" s="226"/>
      <x:c r="AI190" s="226"/>
      <x:c r="AK190" s="226"/>
      <x:c r="AL190" s="226"/>
      <x:c r="AM190" s="226"/>
      <x:c r="AO190" s="226"/>
      <x:c r="AP190" s="226"/>
      <x:c r="AR190" s="226"/>
      <x:c r="AT190" s="226"/>
      <x:c r="AV190" s="226"/>
      <x:c r="AW190" s="275"/>
      <x:c r="AX190" s="272"/>
      <x:c r="AZ190" s="272"/>
      <x:c r="BA190" s="272"/>
      <x:c r="BB190" s="272"/>
      <x:c r="BC190" s="272"/>
      <x:c r="BD190" s="272"/>
      <x:c r="BE190" s="272"/>
      <x:c r="BF190" s="272"/>
      <x:c r="BG190" s="274"/>
      <x:c r="BH190" s="272"/>
      <x:c r="BI190" s="222"/>
      <x:c r="BJ190" s="226"/>
      <x:c r="BK190" s="226"/>
      <x:c r="BL190" s="226"/>
    </x:row>
    <x:row r="191" spans="1:81" x14ac:dyDescent="0.3">
      <x:c r="B191" s="226"/>
      <x:c r="E191" s="272"/>
      <x:c r="G191" s="226"/>
      <x:c r="T191" s="226"/>
      <x:c r="AB191" s="272"/>
      <x:c r="AF191" s="226"/>
      <x:c r="AH191" s="226"/>
      <x:c r="AI191" s="222"/>
      <x:c r="AK191" s="226"/>
      <x:c r="AL191" s="222"/>
      <x:c r="AM191" s="226"/>
      <x:c r="AO191" s="226"/>
      <x:c r="AP191" s="226"/>
      <x:c r="AR191" s="226"/>
      <x:c r="AT191" s="226"/>
      <x:c r="AV191" s="222"/>
      <x:c r="AW191" s="275"/>
      <x:c r="AX191" s="272"/>
      <x:c r="AZ191" s="272"/>
      <x:c r="BA191" s="272"/>
      <x:c r="BB191" s="272"/>
      <x:c r="BC191" s="272"/>
      <x:c r="BD191" s="272"/>
      <x:c r="BE191" s="272"/>
      <x:c r="BF191" s="272"/>
      <x:c r="BG191" s="274"/>
      <x:c r="BH191" s="272"/>
      <x:c r="BI191" s="222"/>
      <x:c r="BJ191" s="226"/>
      <x:c r="BK191" s="226"/>
      <x:c r="BL191" s="226"/>
    </x:row>
    <x:row r="192" spans="1:81" x14ac:dyDescent="0.3">
      <x:c r="B192" s="226"/>
      <x:c r="E192" s="272"/>
      <x:c r="G192" s="226"/>
      <x:c r="T192" s="226"/>
      <x:c r="Z192" s="226"/>
      <x:c r="AB192" s="272"/>
      <x:c r="AF192" s="226"/>
      <x:c r="AH192" s="226"/>
      <x:c r="AI192" s="222"/>
      <x:c r="AK192" s="226"/>
      <x:c r="AL192" s="222"/>
      <x:c r="AM192" s="226"/>
      <x:c r="AO192" s="226"/>
      <x:c r="AP192" s="226"/>
      <x:c r="AR192" s="226"/>
      <x:c r="AT192" s="226"/>
      <x:c r="AV192" s="222"/>
      <x:c r="AW192" s="275"/>
      <x:c r="AX192" s="272"/>
      <x:c r="AZ192" s="272"/>
      <x:c r="BA192" s="272"/>
      <x:c r="BB192" s="272"/>
      <x:c r="BC192" s="272"/>
      <x:c r="BD192" s="272"/>
      <x:c r="BE192" s="272"/>
      <x:c r="BF192" s="272"/>
      <x:c r="BG192" s="274"/>
      <x:c r="BH192" s="272"/>
      <x:c r="BI192" s="222"/>
      <x:c r="BJ192" s="226"/>
      <x:c r="BK192" s="226"/>
      <x:c r="BL192" s="226"/>
    </x:row>
    <x:row r="193" spans="1:81" x14ac:dyDescent="0.3">
      <x:c r="B193" s="226"/>
      <x:c r="E193" s="272"/>
      <x:c r="G193" s="226"/>
      <x:c r="T193" s="226"/>
      <x:c r="Z193" s="226"/>
      <x:c r="AA193" s="226"/>
      <x:c r="AB193" s="272"/>
      <x:c r="AF193" s="226"/>
      <x:c r="AG193" s="226"/>
      <x:c r="AH193" s="226"/>
      <x:c r="AI193" s="222"/>
      <x:c r="AK193" s="226"/>
      <x:c r="AL193" s="222"/>
      <x:c r="AM193" s="226"/>
      <x:c r="AO193" s="226"/>
      <x:c r="AP193" s="226"/>
      <x:c r="AR193" s="226"/>
      <x:c r="AT193" s="226"/>
      <x:c r="AV193" s="222"/>
      <x:c r="AW193" s="275"/>
      <x:c r="AX193" s="272"/>
      <x:c r="AZ193" s="272"/>
      <x:c r="BA193" s="272"/>
      <x:c r="BB193" s="272"/>
      <x:c r="BC193" s="272"/>
      <x:c r="BD193" s="272"/>
      <x:c r="BE193" s="272"/>
      <x:c r="BF193" s="272"/>
      <x:c r="BG193" s="274"/>
      <x:c r="BH193" s="272"/>
      <x:c r="BI193" s="222"/>
      <x:c r="BJ193" s="226"/>
      <x:c r="BK193" s="226"/>
      <x:c r="BL193" s="226"/>
      <x:c r="BM193" s="226"/>
    </x:row>
    <x:row r="194" spans="1:81" x14ac:dyDescent="0.3">
      <x:c r="B194" s="226"/>
      <x:c r="E194" s="272"/>
      <x:c r="G194" s="226"/>
      <x:c r="T194" s="226"/>
      <x:c r="Z194" s="226"/>
      <x:c r="AB194" s="272"/>
      <x:c r="AF194" s="226"/>
      <x:c r="AH194" s="226"/>
      <x:c r="AI194" s="222"/>
      <x:c r="AK194" s="226"/>
      <x:c r="AL194" s="222"/>
      <x:c r="AM194" s="226"/>
      <x:c r="AO194" s="226"/>
      <x:c r="AP194" s="226"/>
      <x:c r="AR194" s="226"/>
      <x:c r="AT194" s="226"/>
      <x:c r="AV194" s="222"/>
      <x:c r="AW194" s="275"/>
      <x:c r="AX194" s="272"/>
      <x:c r="AZ194" s="272"/>
      <x:c r="BA194" s="272"/>
      <x:c r="BB194" s="272"/>
      <x:c r="BC194" s="272"/>
      <x:c r="BD194" s="272"/>
      <x:c r="BE194" s="272"/>
      <x:c r="BF194" s="272"/>
      <x:c r="BG194" s="274"/>
      <x:c r="BH194" s="272"/>
      <x:c r="BI194" s="222"/>
      <x:c r="BJ194" s="226"/>
      <x:c r="BK194" s="226"/>
      <x:c r="BL194" s="226"/>
    </x:row>
    <x:row r="195" spans="1:81" x14ac:dyDescent="0.3">
      <x:c r="B195" s="226"/>
      <x:c r="E195" s="272"/>
      <x:c r="G195" s="226"/>
      <x:c r="T195" s="226"/>
      <x:c r="Z195" s="226"/>
      <x:c r="AB195" s="272"/>
      <x:c r="AF195" s="226"/>
      <x:c r="AH195" s="226"/>
      <x:c r="AI195" s="222"/>
      <x:c r="AK195" s="226"/>
      <x:c r="AL195" s="222"/>
      <x:c r="AM195" s="226"/>
      <x:c r="AO195" s="226"/>
      <x:c r="AP195" s="226"/>
      <x:c r="AR195" s="226"/>
      <x:c r="AT195" s="226"/>
      <x:c r="AV195" s="222"/>
      <x:c r="AW195" s="275"/>
      <x:c r="AX195" s="272"/>
      <x:c r="AZ195" s="272"/>
      <x:c r="BA195" s="272"/>
      <x:c r="BB195" s="272"/>
      <x:c r="BC195" s="272"/>
      <x:c r="BD195" s="272"/>
      <x:c r="BE195" s="272"/>
      <x:c r="BF195" s="272"/>
      <x:c r="BG195" s="274"/>
      <x:c r="BH195" s="272"/>
      <x:c r="BI195" s="222"/>
      <x:c r="BJ195" s="226"/>
      <x:c r="BK195" s="226"/>
      <x:c r="BL195" s="226"/>
    </x:row>
    <x:row r="196" spans="1:81" x14ac:dyDescent="0.3">
      <x:c r="B196" s="226"/>
      <x:c r="E196" s="272"/>
      <x:c r="G196" s="226"/>
      <x:c r="T196" s="226"/>
      <x:c r="Z196" s="226"/>
      <x:c r="AB196" s="272"/>
      <x:c r="AF196" s="226"/>
      <x:c r="AH196" s="226"/>
      <x:c r="AI196" s="222"/>
      <x:c r="AK196" s="226"/>
      <x:c r="AL196" s="222"/>
      <x:c r="AM196" s="226"/>
      <x:c r="AO196" s="226"/>
      <x:c r="AP196" s="226"/>
      <x:c r="AR196" s="226"/>
      <x:c r="AT196" s="226"/>
      <x:c r="AV196" s="222"/>
      <x:c r="AW196" s="275"/>
      <x:c r="AX196" s="272"/>
      <x:c r="AZ196" s="272"/>
      <x:c r="BA196" s="272"/>
      <x:c r="BB196" s="272"/>
      <x:c r="BC196" s="272"/>
      <x:c r="BD196" s="272"/>
      <x:c r="BE196" s="272"/>
      <x:c r="BF196" s="272"/>
      <x:c r="BG196" s="274"/>
      <x:c r="BH196" s="272"/>
      <x:c r="BI196" s="222"/>
      <x:c r="BJ196" s="226"/>
      <x:c r="BK196" s="226"/>
      <x:c r="BL196" s="226"/>
    </x:row>
    <x:row r="197" spans="1:81" x14ac:dyDescent="0.3">
      <x:c r="B197" s="226"/>
      <x:c r="E197" s="272"/>
      <x:c r="G197" s="226"/>
      <x:c r="T197" s="226"/>
      <x:c r="Z197" s="226"/>
      <x:c r="AB197" s="272"/>
      <x:c r="AF197" s="226"/>
      <x:c r="AH197" s="226"/>
      <x:c r="AI197" s="222"/>
      <x:c r="AK197" s="226"/>
      <x:c r="AL197" s="222"/>
      <x:c r="AM197" s="226"/>
      <x:c r="AO197" s="226"/>
      <x:c r="AP197" s="226"/>
      <x:c r="AR197" s="226"/>
      <x:c r="AT197" s="226"/>
      <x:c r="AV197" s="222"/>
      <x:c r="AW197" s="275"/>
      <x:c r="AX197" s="272"/>
      <x:c r="AZ197" s="272"/>
      <x:c r="BA197" s="272"/>
      <x:c r="BB197" s="272"/>
      <x:c r="BC197" s="272"/>
      <x:c r="BD197" s="272"/>
      <x:c r="BE197" s="272"/>
      <x:c r="BF197" s="272"/>
      <x:c r="BG197" s="274"/>
      <x:c r="BH197" s="272"/>
      <x:c r="BI197" s="222"/>
      <x:c r="BJ197" s="226"/>
      <x:c r="BK197" s="226"/>
      <x:c r="BL197" s="226"/>
    </x:row>
    <x:row r="198" spans="1:81" x14ac:dyDescent="0.3">
      <x:c r="B198" s="226"/>
      <x:c r="E198" s="272"/>
      <x:c r="G198" s="226"/>
      <x:c r="T198" s="226"/>
      <x:c r="Z198" s="226"/>
      <x:c r="AB198" s="272"/>
      <x:c r="AF198" s="226"/>
      <x:c r="AH198" s="226"/>
      <x:c r="AI198" s="222"/>
      <x:c r="AK198" s="226"/>
      <x:c r="AL198" s="222"/>
      <x:c r="AM198" s="226"/>
      <x:c r="AO198" s="226"/>
      <x:c r="AP198" s="226"/>
      <x:c r="AR198" s="226"/>
      <x:c r="AT198" s="226"/>
      <x:c r="AV198" s="222"/>
      <x:c r="AW198" s="275"/>
      <x:c r="AX198" s="272"/>
      <x:c r="AZ198" s="272"/>
      <x:c r="BA198" s="272"/>
      <x:c r="BB198" s="272"/>
      <x:c r="BC198" s="272"/>
      <x:c r="BD198" s="272"/>
      <x:c r="BE198" s="272"/>
      <x:c r="BF198" s="272"/>
      <x:c r="BG198" s="274"/>
      <x:c r="BH198" s="272"/>
      <x:c r="BI198" s="222"/>
      <x:c r="BJ198" s="226"/>
      <x:c r="BK198" s="226"/>
      <x:c r="BL198" s="226"/>
    </x:row>
    <x:row r="199" spans="1:81" x14ac:dyDescent="0.3">
      <x:c r="B199" s="226"/>
      <x:c r="E199" s="272"/>
      <x:c r="G199" s="226"/>
      <x:c r="T199" s="226"/>
      <x:c r="AB199" s="272"/>
      <x:c r="AF199" s="226"/>
      <x:c r="AH199" s="226"/>
      <x:c r="AI199" s="222"/>
      <x:c r="AK199" s="226"/>
      <x:c r="AL199" s="222"/>
      <x:c r="AM199" s="226"/>
      <x:c r="AO199" s="226"/>
      <x:c r="AP199" s="226"/>
      <x:c r="AR199" s="226"/>
      <x:c r="AT199" s="226"/>
      <x:c r="AV199" s="222"/>
      <x:c r="AW199" s="275"/>
      <x:c r="AX199" s="272"/>
      <x:c r="AZ199" s="272"/>
      <x:c r="BA199" s="272"/>
      <x:c r="BB199" s="272"/>
      <x:c r="BC199" s="272"/>
      <x:c r="BD199" s="272"/>
      <x:c r="BE199" s="272"/>
      <x:c r="BF199" s="272"/>
      <x:c r="BG199" s="274"/>
      <x:c r="BH199" s="272"/>
      <x:c r="BI199" s="222"/>
      <x:c r="BJ199" s="226"/>
      <x:c r="BK199" s="226"/>
      <x:c r="BL199" s="226"/>
    </x:row>
    <x:row r="200" spans="1:81" x14ac:dyDescent="0.3">
      <x:c r="B200" s="226"/>
      <x:c r="E200" s="272"/>
      <x:c r="G200" s="226"/>
      <x:c r="T200" s="226"/>
      <x:c r="Z200" s="226"/>
      <x:c r="AA200" s="226"/>
      <x:c r="AB200" s="272"/>
      <x:c r="AF200" s="226"/>
      <x:c r="AG200" s="226"/>
      <x:c r="AH200" s="226"/>
      <x:c r="AI200" s="222"/>
      <x:c r="AK200" s="226"/>
      <x:c r="AL200" s="222"/>
      <x:c r="AM200" s="226"/>
      <x:c r="AO200" s="226"/>
      <x:c r="AP200" s="226"/>
      <x:c r="AR200" s="226"/>
      <x:c r="AT200" s="226"/>
      <x:c r="AV200" s="222"/>
      <x:c r="AW200" s="275"/>
      <x:c r="AX200" s="272"/>
      <x:c r="AZ200" s="272"/>
      <x:c r="BA200" s="272"/>
      <x:c r="BB200" s="272"/>
      <x:c r="BC200" s="272"/>
      <x:c r="BD200" s="272"/>
      <x:c r="BE200" s="272"/>
      <x:c r="BF200" s="272"/>
      <x:c r="BG200" s="274"/>
      <x:c r="BH200" s="272"/>
      <x:c r="BI200" s="222"/>
      <x:c r="BJ200" s="226"/>
      <x:c r="BK200" s="226"/>
      <x:c r="BL200" s="226"/>
      <x:c r="BM200" s="226"/>
    </x:row>
    <x:row r="201" spans="1:81" x14ac:dyDescent="0.3">
      <x:c r="B201" s="226"/>
      <x:c r="E201" s="272"/>
      <x:c r="G201" s="226"/>
      <x:c r="T201" s="226"/>
      <x:c r="AA201" s="226"/>
      <x:c r="AB201" s="272"/>
      <x:c r="AF201" s="226"/>
      <x:c r="AG201" s="226"/>
      <x:c r="AH201" s="226"/>
      <x:c r="AI201" s="222"/>
      <x:c r="AK201" s="226"/>
      <x:c r="AL201" s="222"/>
      <x:c r="AM201" s="226"/>
      <x:c r="AO201" s="226"/>
      <x:c r="AP201" s="226"/>
      <x:c r="AR201" s="226"/>
      <x:c r="AT201" s="226"/>
      <x:c r="AV201" s="222"/>
      <x:c r="AW201" s="275"/>
      <x:c r="AX201" s="272"/>
      <x:c r="AZ201" s="272"/>
      <x:c r="BA201" s="272"/>
      <x:c r="BB201" s="272"/>
      <x:c r="BC201" s="272"/>
      <x:c r="BD201" s="272"/>
      <x:c r="BE201" s="272"/>
      <x:c r="BF201" s="272"/>
      <x:c r="BG201" s="274"/>
      <x:c r="BH201" s="272"/>
      <x:c r="BI201" s="222"/>
      <x:c r="BJ201" s="226"/>
      <x:c r="BK201" s="226"/>
      <x:c r="BL201" s="226"/>
      <x:c r="BM201" s="226"/>
    </x:row>
    <x:row r="202" spans="1:81" x14ac:dyDescent="0.3">
      <x:c r="B202" s="226"/>
      <x:c r="E202" s="272"/>
      <x:c r="G202" s="226"/>
      <x:c r="T202" s="226"/>
      <x:c r="AA202" s="226"/>
      <x:c r="AB202" s="272"/>
      <x:c r="AF202" s="226"/>
      <x:c r="AG202" s="226"/>
      <x:c r="AH202" s="226"/>
      <x:c r="AI202" s="222"/>
      <x:c r="AK202" s="226"/>
      <x:c r="AL202" s="222"/>
      <x:c r="AM202" s="226"/>
      <x:c r="AO202" s="226"/>
      <x:c r="AP202" s="226"/>
      <x:c r="AR202" s="226"/>
      <x:c r="AT202" s="226"/>
      <x:c r="AV202" s="222"/>
      <x:c r="AW202" s="275"/>
      <x:c r="AX202" s="272"/>
      <x:c r="AZ202" s="272"/>
      <x:c r="BA202" s="272"/>
      <x:c r="BB202" s="272"/>
      <x:c r="BC202" s="272"/>
      <x:c r="BD202" s="272"/>
      <x:c r="BE202" s="272"/>
      <x:c r="BF202" s="272"/>
      <x:c r="BG202" s="274"/>
      <x:c r="BH202" s="272"/>
      <x:c r="BI202" s="222"/>
      <x:c r="BJ202" s="226"/>
      <x:c r="BK202" s="226"/>
      <x:c r="BL202" s="226"/>
      <x:c r="BM202" s="226"/>
    </x:row>
    <x:row r="203" spans="1:81" x14ac:dyDescent="0.3">
      <x:c r="B203" s="226"/>
      <x:c r="E203" s="272"/>
      <x:c r="G203" s="226"/>
      <x:c r="T203" s="226"/>
      <x:c r="AB203" s="272"/>
      <x:c r="AF203" s="226"/>
      <x:c r="AH203" s="226"/>
      <x:c r="AI203" s="222"/>
      <x:c r="AK203" s="226"/>
      <x:c r="AL203" s="222"/>
      <x:c r="AM203" s="226"/>
      <x:c r="AO203" s="226"/>
      <x:c r="AP203" s="226"/>
      <x:c r="AR203" s="226"/>
      <x:c r="AT203" s="226"/>
      <x:c r="AV203" s="222"/>
      <x:c r="AW203" s="275"/>
      <x:c r="AX203" s="272"/>
      <x:c r="AZ203" s="272"/>
      <x:c r="BA203" s="272"/>
      <x:c r="BB203" s="272"/>
      <x:c r="BC203" s="272"/>
      <x:c r="BD203" s="272"/>
      <x:c r="BE203" s="272"/>
      <x:c r="BF203" s="272"/>
      <x:c r="BG203" s="274"/>
      <x:c r="BH203" s="272"/>
      <x:c r="BI203" s="222"/>
      <x:c r="BJ203" s="226"/>
      <x:c r="BK203" s="226"/>
      <x:c r="BL203" s="226"/>
    </x:row>
    <x:row r="204" spans="1:81" x14ac:dyDescent="0.3">
      <x:c r="B204" s="226"/>
      <x:c r="E204" s="272"/>
      <x:c r="G204" s="226"/>
      <x:c r="T204" s="226"/>
      <x:c r="AB204" s="272"/>
      <x:c r="AF204" s="226"/>
      <x:c r="AH204" s="226"/>
      <x:c r="AI204" s="222"/>
      <x:c r="AK204" s="226"/>
      <x:c r="AL204" s="222"/>
      <x:c r="AM204" s="226"/>
      <x:c r="AO204" s="226"/>
      <x:c r="AP204" s="226"/>
      <x:c r="AR204" s="226"/>
      <x:c r="AT204" s="226"/>
      <x:c r="AV204" s="222"/>
      <x:c r="AW204" s="275"/>
      <x:c r="AX204" s="272"/>
      <x:c r="AZ204" s="272"/>
      <x:c r="BA204" s="272"/>
      <x:c r="BB204" s="272"/>
      <x:c r="BC204" s="272"/>
      <x:c r="BD204" s="272"/>
      <x:c r="BE204" s="272"/>
      <x:c r="BF204" s="272"/>
      <x:c r="BG204" s="274"/>
      <x:c r="BH204" s="272"/>
      <x:c r="BI204" s="222"/>
      <x:c r="BJ204" s="226"/>
      <x:c r="BK204" s="226"/>
      <x:c r="BL204" s="226"/>
    </x:row>
    <x:row r="205" spans="1:81" x14ac:dyDescent="0.3">
      <x:c r="B205" s="226"/>
      <x:c r="E205" s="272"/>
      <x:c r="G205" s="226"/>
      <x:c r="T205" s="226"/>
      <x:c r="AA205" s="226"/>
      <x:c r="AB205" s="272"/>
      <x:c r="AF205" s="226"/>
      <x:c r="AG205" s="226"/>
      <x:c r="AH205" s="226"/>
      <x:c r="AI205" s="222"/>
      <x:c r="AK205" s="226"/>
      <x:c r="AL205" s="222"/>
      <x:c r="AM205" s="226"/>
      <x:c r="AO205" s="226"/>
      <x:c r="AP205" s="226"/>
      <x:c r="AR205" s="226"/>
      <x:c r="AT205" s="226"/>
      <x:c r="AV205" s="222"/>
      <x:c r="AW205" s="275"/>
      <x:c r="AX205" s="272"/>
      <x:c r="AZ205" s="272"/>
      <x:c r="BA205" s="272"/>
      <x:c r="BB205" s="272"/>
      <x:c r="BC205" s="272"/>
      <x:c r="BD205" s="272"/>
      <x:c r="BE205" s="272"/>
      <x:c r="BF205" s="272"/>
      <x:c r="BG205" s="274"/>
      <x:c r="BH205" s="272"/>
      <x:c r="BI205" s="222"/>
      <x:c r="BJ205" s="226"/>
      <x:c r="BK205" s="226"/>
      <x:c r="BL205" s="226"/>
      <x:c r="BM205" s="226"/>
    </x:row>
    <x:row r="206" spans="1:81" x14ac:dyDescent="0.3">
      <x:c r="B206" s="226"/>
      <x:c r="E206" s="272"/>
      <x:c r="G206" s="226"/>
      <x:c r="T206" s="226"/>
      <x:c r="AB206" s="272"/>
      <x:c r="AF206" s="226"/>
      <x:c r="AH206" s="226"/>
      <x:c r="AI206" s="222"/>
      <x:c r="AK206" s="226"/>
      <x:c r="AL206" s="222"/>
      <x:c r="AM206" s="226"/>
      <x:c r="AO206" s="226"/>
      <x:c r="AP206" s="226"/>
      <x:c r="AR206" s="226"/>
      <x:c r="AT206" s="226"/>
      <x:c r="AV206" s="222"/>
      <x:c r="AW206" s="275"/>
      <x:c r="AX206" s="272"/>
      <x:c r="AZ206" s="272"/>
      <x:c r="BA206" s="272"/>
      <x:c r="BB206" s="272"/>
      <x:c r="BC206" s="272"/>
      <x:c r="BD206" s="272"/>
      <x:c r="BE206" s="272"/>
      <x:c r="BF206" s="272"/>
      <x:c r="BG206" s="274"/>
      <x:c r="BH206" s="272"/>
      <x:c r="BI206" s="222"/>
      <x:c r="BJ206" s="226"/>
      <x:c r="BK206" s="226"/>
      <x:c r="BL206" s="226"/>
    </x:row>
    <x:row r="207" spans="1:81" x14ac:dyDescent="0.3">
      <x:c r="B207" s="226"/>
      <x:c r="E207" s="272"/>
      <x:c r="G207" s="226"/>
      <x:c r="T207" s="226"/>
      <x:c r="Z207" s="226"/>
      <x:c r="AB207" s="272"/>
      <x:c r="AF207" s="226"/>
      <x:c r="AH207" s="226"/>
      <x:c r="AI207" s="222"/>
      <x:c r="AK207" s="226"/>
      <x:c r="AL207" s="222"/>
      <x:c r="AM207" s="226"/>
      <x:c r="AO207" s="226"/>
      <x:c r="AP207" s="226"/>
      <x:c r="AR207" s="226"/>
      <x:c r="AT207" s="226"/>
      <x:c r="AV207" s="222"/>
      <x:c r="AW207" s="275"/>
      <x:c r="AX207" s="272"/>
      <x:c r="AZ207" s="272"/>
      <x:c r="BA207" s="272"/>
      <x:c r="BB207" s="272"/>
      <x:c r="BC207" s="272"/>
      <x:c r="BD207" s="272"/>
      <x:c r="BE207" s="272"/>
      <x:c r="BF207" s="272"/>
      <x:c r="BG207" s="274"/>
      <x:c r="BH207" s="272"/>
      <x:c r="BI207" s="222"/>
      <x:c r="BJ207" s="226"/>
      <x:c r="BK207" s="226"/>
      <x:c r="BL207" s="226"/>
    </x:row>
    <x:row r="208" spans="1:81" x14ac:dyDescent="0.3">
      <x:c r="B208" s="226"/>
      <x:c r="E208" s="272"/>
      <x:c r="AA208" s="226"/>
      <x:c r="AB208" s="272"/>
      <x:c r="AF208" s="226"/>
      <x:c r="AG208" s="226"/>
      <x:c r="AH208" s="222"/>
      <x:c r="AI208" s="226"/>
      <x:c r="AK208" s="222"/>
      <x:c r="AL208" s="226"/>
      <x:c r="AM208" s="222"/>
      <x:c r="AO208" s="226"/>
      <x:c r="AP208" s="226"/>
      <x:c r="AR208" s="226"/>
      <x:c r="AT208" s="226"/>
      <x:c r="AV208" s="222"/>
      <x:c r="AW208" s="275"/>
      <x:c r="AX208" s="272"/>
      <x:c r="AY208" s="23"/>
      <x:c r="AZ208" s="272"/>
      <x:c r="BA208" s="272"/>
      <x:c r="BB208" s="272"/>
      <x:c r="BC208" s="272"/>
      <x:c r="BD208" s="272"/>
      <x:c r="BE208" s="272"/>
      <x:c r="BF208" s="272"/>
      <x:c r="BG208" s="274"/>
      <x:c r="BH208" s="272"/>
      <x:c r="BI208" s="226"/>
      <x:c r="BJ208" s="226"/>
      <x:c r="BK208" s="226"/>
      <x:c r="BL208" s="226"/>
      <x:c r="BM208" s="226"/>
      <x:c r="BQ208" s="226"/>
      <x:c r="BS208" s="226"/>
    </x:row>
    <x:row r="209" spans="1:81" x14ac:dyDescent="0.3">
      <x:c r="B209" s="226"/>
      <x:c r="E209" s="272"/>
      <x:c r="Z209" s="226"/>
      <x:c r="AA209" s="226"/>
      <x:c r="AB209" s="272"/>
      <x:c r="AF209" s="226"/>
      <x:c r="AG209" s="226"/>
      <x:c r="AH209" s="222"/>
      <x:c r="AI209" s="226"/>
      <x:c r="AK209" s="222"/>
      <x:c r="AL209" s="226"/>
      <x:c r="AM209" s="222"/>
      <x:c r="AO209" s="226"/>
      <x:c r="AP209" s="226"/>
      <x:c r="AR209" s="226"/>
      <x:c r="AT209" s="226"/>
      <x:c r="AV209" s="222"/>
      <x:c r="AW209" s="275"/>
      <x:c r="AX209" s="272"/>
      <x:c r="AY209" s="23"/>
      <x:c r="AZ209" s="272"/>
      <x:c r="BA209" s="272"/>
      <x:c r="BB209" s="272"/>
      <x:c r="BC209" s="272"/>
      <x:c r="BD209" s="272"/>
      <x:c r="BE209" s="272"/>
      <x:c r="BF209" s="272"/>
      <x:c r="BG209" s="274"/>
      <x:c r="BH209" s="272"/>
      <x:c r="BI209" s="226"/>
      <x:c r="BJ209" s="226"/>
      <x:c r="BK209" s="226"/>
      <x:c r="BL209" s="226"/>
      <x:c r="BM209" s="226"/>
      <x:c r="BQ209" s="226"/>
      <x:c r="BS209" s="226"/>
    </x:row>
    <x:row r="210" spans="1:81" x14ac:dyDescent="0.3">
      <x:c r="B210" s="226"/>
      <x:c r="E210" s="272"/>
      <x:c r="Z210" s="226"/>
      <x:c r="AA210" s="226"/>
      <x:c r="AB210" s="272"/>
      <x:c r="AF210" s="226"/>
      <x:c r="AG210" s="226"/>
      <x:c r="AH210" s="222"/>
      <x:c r="AI210" s="226"/>
      <x:c r="AK210" s="222"/>
      <x:c r="AL210" s="226"/>
      <x:c r="AM210" s="222"/>
      <x:c r="AO210" s="226"/>
      <x:c r="AP210" s="226"/>
      <x:c r="AR210" s="226"/>
      <x:c r="AT210" s="226"/>
      <x:c r="AV210" s="222"/>
      <x:c r="AW210" s="275"/>
      <x:c r="AX210" s="272"/>
      <x:c r="AY210" s="23"/>
      <x:c r="AZ210" s="272"/>
      <x:c r="BA210" s="272"/>
      <x:c r="BB210" s="272"/>
      <x:c r="BC210" s="272"/>
      <x:c r="BD210" s="272"/>
      <x:c r="BE210" s="272"/>
      <x:c r="BF210" s="272"/>
      <x:c r="BG210" s="274"/>
      <x:c r="BH210" s="272"/>
      <x:c r="BI210" s="226"/>
      <x:c r="BJ210" s="226"/>
      <x:c r="BK210" s="226"/>
      <x:c r="BL210" s="226"/>
      <x:c r="BM210" s="226"/>
      <x:c r="BQ210" s="226"/>
      <x:c r="BS210" s="226"/>
    </x:row>
    <x:row r="211" spans="1:81" x14ac:dyDescent="0.3">
      <x:c r="B211" s="226"/>
      <x:c r="E211" s="272"/>
      <x:c r="Z211" s="226"/>
      <x:c r="AA211" s="226"/>
      <x:c r="AB211" s="272"/>
      <x:c r="AF211" s="226"/>
      <x:c r="AG211" s="226"/>
      <x:c r="AH211" s="222"/>
      <x:c r="AI211" s="226"/>
      <x:c r="AK211" s="222"/>
      <x:c r="AL211" s="226"/>
      <x:c r="AM211" s="222"/>
      <x:c r="AO211" s="226"/>
      <x:c r="AP211" s="226"/>
      <x:c r="AR211" s="226"/>
      <x:c r="AT211" s="226"/>
      <x:c r="AV211" s="222"/>
      <x:c r="AW211" s="275"/>
      <x:c r="AX211" s="272"/>
      <x:c r="AY211" s="23"/>
      <x:c r="AZ211" s="272"/>
      <x:c r="BA211" s="272"/>
      <x:c r="BB211" s="272"/>
      <x:c r="BC211" s="272"/>
      <x:c r="BD211" s="272"/>
      <x:c r="BE211" s="272"/>
      <x:c r="BF211" s="272"/>
      <x:c r="BG211" s="274"/>
      <x:c r="BH211" s="272"/>
      <x:c r="BI211" s="226"/>
      <x:c r="BJ211" s="226"/>
      <x:c r="BK211" s="226"/>
      <x:c r="BL211" s="226"/>
      <x:c r="BM211" s="226"/>
      <x:c r="BQ211" s="226"/>
      <x:c r="BS211" s="226"/>
    </x:row>
    <x:row r="212" spans="1:81" x14ac:dyDescent="0.3">
      <x:c r="B212" s="226"/>
      <x:c r="E212" s="272"/>
      <x:c r="AA212" s="226"/>
      <x:c r="AB212" s="272"/>
      <x:c r="AF212" s="226"/>
      <x:c r="AG212" s="226"/>
      <x:c r="AH212" s="222"/>
      <x:c r="AI212" s="226"/>
      <x:c r="AK212" s="222"/>
      <x:c r="AL212" s="226"/>
      <x:c r="AM212" s="222"/>
      <x:c r="AO212" s="226"/>
      <x:c r="AP212" s="226"/>
      <x:c r="AR212" s="226"/>
      <x:c r="AT212" s="226"/>
      <x:c r="AV212" s="222"/>
      <x:c r="AW212" s="275"/>
      <x:c r="AX212" s="272"/>
      <x:c r="AY212" s="23"/>
      <x:c r="AZ212" s="272"/>
      <x:c r="BA212" s="272"/>
      <x:c r="BB212" s="272"/>
      <x:c r="BC212" s="272"/>
      <x:c r="BD212" s="272"/>
      <x:c r="BE212" s="272"/>
      <x:c r="BF212" s="272"/>
      <x:c r="BG212" s="274"/>
      <x:c r="BH212" s="272"/>
      <x:c r="BI212" s="226"/>
      <x:c r="BJ212" s="226"/>
      <x:c r="BK212" s="226"/>
      <x:c r="BL212" s="226"/>
      <x:c r="BM212" s="226"/>
      <x:c r="BQ212" s="226"/>
      <x:c r="BS212" s="226"/>
    </x:row>
    <x:row r="213" spans="1:81" x14ac:dyDescent="0.3">
      <x:c r="B213" s="226"/>
      <x:c r="E213" s="272"/>
      <x:c r="Z213" s="226"/>
      <x:c r="AA213" s="226"/>
      <x:c r="AB213" s="272"/>
      <x:c r="AF213" s="226"/>
      <x:c r="AG213" s="226"/>
      <x:c r="AH213" s="222"/>
      <x:c r="AI213" s="226"/>
      <x:c r="AK213" s="222"/>
      <x:c r="AL213" s="226"/>
      <x:c r="AM213" s="222"/>
      <x:c r="AO213" s="226"/>
      <x:c r="AP213" s="226"/>
      <x:c r="AR213" s="226"/>
      <x:c r="AT213" s="226"/>
      <x:c r="AV213" s="222"/>
      <x:c r="AW213" s="275"/>
      <x:c r="AX213" s="272"/>
      <x:c r="AY213" s="23"/>
      <x:c r="AZ213" s="272"/>
      <x:c r="BA213" s="272"/>
      <x:c r="BB213" s="272"/>
      <x:c r="BC213" s="272"/>
      <x:c r="BD213" s="272"/>
      <x:c r="BE213" s="272"/>
      <x:c r="BF213" s="272"/>
      <x:c r="BG213" s="274"/>
      <x:c r="BH213" s="272"/>
      <x:c r="BI213" s="226"/>
      <x:c r="BJ213" s="226"/>
      <x:c r="BK213" s="226"/>
      <x:c r="BL213" s="226"/>
      <x:c r="BM213" s="226"/>
      <x:c r="BQ213" s="226"/>
      <x:c r="BS213" s="226"/>
    </x:row>
    <x:row r="214" spans="1:81" x14ac:dyDescent="0.3">
      <x:c r="B214" s="226"/>
      <x:c r="E214" s="272"/>
      <x:c r="Z214" s="226"/>
      <x:c r="AA214" s="226"/>
      <x:c r="AB214" s="272"/>
      <x:c r="AF214" s="226"/>
      <x:c r="AG214" s="226"/>
      <x:c r="AH214" s="222"/>
      <x:c r="AI214" s="226"/>
      <x:c r="AK214" s="222"/>
      <x:c r="AL214" s="226"/>
      <x:c r="AM214" s="222"/>
      <x:c r="AO214" s="226"/>
      <x:c r="AP214" s="226"/>
      <x:c r="AR214" s="226"/>
      <x:c r="AT214" s="226"/>
      <x:c r="AV214" s="222"/>
      <x:c r="AW214" s="275"/>
      <x:c r="AX214" s="272"/>
      <x:c r="AY214" s="23"/>
      <x:c r="AZ214" s="272"/>
      <x:c r="BA214" s="272"/>
      <x:c r="BB214" s="272"/>
      <x:c r="BC214" s="272"/>
      <x:c r="BD214" s="272"/>
      <x:c r="BE214" s="272"/>
      <x:c r="BF214" s="272"/>
      <x:c r="BG214" s="274"/>
      <x:c r="BH214" s="272"/>
      <x:c r="BI214" s="226"/>
      <x:c r="BJ214" s="226"/>
      <x:c r="BK214" s="226"/>
      <x:c r="BL214" s="226"/>
      <x:c r="BM214" s="226"/>
      <x:c r="BQ214" s="226"/>
      <x:c r="BS214" s="226"/>
    </x:row>
    <x:row r="215" spans="1:81" x14ac:dyDescent="0.3">
      <x:c r="B215" s="226"/>
      <x:c r="E215" s="272"/>
      <x:c r="Z215" s="226"/>
      <x:c r="AA215" s="226"/>
      <x:c r="AB215" s="272"/>
      <x:c r="AF215" s="226"/>
      <x:c r="AG215" s="226"/>
      <x:c r="AH215" s="222"/>
      <x:c r="AI215" s="226"/>
      <x:c r="AK215" s="222"/>
      <x:c r="AL215" s="226"/>
      <x:c r="AM215" s="222"/>
      <x:c r="AO215" s="226"/>
      <x:c r="AP215" s="226"/>
      <x:c r="AR215" s="226"/>
      <x:c r="AT215" s="226"/>
      <x:c r="AV215" s="222"/>
      <x:c r="AW215" s="275"/>
      <x:c r="AX215" s="272"/>
      <x:c r="AY215" s="23"/>
      <x:c r="AZ215" s="272"/>
      <x:c r="BA215" s="272"/>
      <x:c r="BB215" s="272"/>
      <x:c r="BC215" s="272"/>
      <x:c r="BD215" s="272"/>
      <x:c r="BE215" s="272"/>
      <x:c r="BF215" s="272"/>
      <x:c r="BG215" s="274"/>
      <x:c r="BH215" s="272"/>
      <x:c r="BI215" s="226"/>
      <x:c r="BJ215" s="226"/>
      <x:c r="BK215" s="226"/>
      <x:c r="BL215" s="226"/>
      <x:c r="BM215" s="226"/>
      <x:c r="BQ215" s="226"/>
      <x:c r="BS215" s="226"/>
    </x:row>
    <x:row r="216" spans="1:81" x14ac:dyDescent="0.3">
      <x:c r="B216" s="226"/>
      <x:c r="E216" s="272"/>
      <x:c r="M216" s="226"/>
      <x:c r="O216" s="226"/>
      <x:c r="Z216" s="226"/>
      <x:c r="AB216" s="272"/>
      <x:c r="AF216" s="226"/>
      <x:c r="AH216" s="226"/>
      <x:c r="AI216" s="222"/>
      <x:c r="AK216" s="226"/>
      <x:c r="AL216" s="226"/>
      <x:c r="AM216" s="226"/>
      <x:c r="AO216" s="226"/>
      <x:c r="AP216" s="226"/>
      <x:c r="AR216" s="226"/>
      <x:c r="AT216" s="226"/>
      <x:c r="AV216" s="222"/>
      <x:c r="AW216" s="275"/>
      <x:c r="AX216" s="272"/>
      <x:c r="AZ216" s="272"/>
      <x:c r="BA216" s="272"/>
      <x:c r="BB216" s="272"/>
      <x:c r="BC216" s="272"/>
      <x:c r="BD216" s="272"/>
      <x:c r="BE216" s="272"/>
      <x:c r="BF216" s="272"/>
      <x:c r="BG216" s="274"/>
      <x:c r="BH216" s="272"/>
      <x:c r="BI216" s="226"/>
      <x:c r="BJ216" s="226"/>
      <x:c r="BK216" s="226"/>
      <x:c r="BL216" s="226"/>
      <x:c r="CB216" s="226"/>
    </x:row>
    <x:row r="217" spans="1:81" x14ac:dyDescent="0.3">
      <x:c r="B217" s="226"/>
      <x:c r="E217" s="272"/>
      <x:c r="M217" s="226"/>
      <x:c r="O217" s="226"/>
      <x:c r="T217" s="226"/>
      <x:c r="V217" s="226"/>
      <x:c r="Z217" s="226"/>
      <x:c r="AB217" s="272"/>
      <x:c r="AF217" s="226"/>
      <x:c r="AH217" s="226"/>
      <x:c r="AI217" s="222"/>
      <x:c r="AK217" s="226"/>
      <x:c r="AL217" s="222"/>
      <x:c r="AM217" s="226"/>
      <x:c r="AO217" s="226"/>
      <x:c r="AP217" s="226"/>
      <x:c r="AR217" s="226"/>
      <x:c r="AT217" s="226"/>
      <x:c r="AV217" s="222"/>
      <x:c r="AW217" s="222"/>
      <x:c r="AX217" s="272"/>
      <x:c r="AZ217" s="272"/>
      <x:c r="BA217" s="272"/>
      <x:c r="BB217" s="272"/>
      <x:c r="BC217" s="272"/>
      <x:c r="BD217" s="272"/>
      <x:c r="BE217" s="272"/>
      <x:c r="BF217" s="272"/>
      <x:c r="BG217" s="274"/>
      <x:c r="BH217" s="272"/>
      <x:c r="BI217" s="222"/>
      <x:c r="BJ217" s="226"/>
      <x:c r="BK217" s="226"/>
      <x:c r="BL217" s="226"/>
      <x:c r="CB217" s="226"/>
    </x:row>
    <x:row r="218" spans="1:81" x14ac:dyDescent="0.3">
      <x:c r="B218" s="226"/>
      <x:c r="E218" s="272"/>
      <x:c r="M218" s="226"/>
      <x:c r="O218" s="226"/>
      <x:c r="T218" s="226"/>
      <x:c r="V218" s="226"/>
      <x:c r="Z218" s="226"/>
      <x:c r="AB218" s="272"/>
      <x:c r="AF218" s="226"/>
      <x:c r="AH218" s="226"/>
      <x:c r="AI218" s="222"/>
      <x:c r="AK218" s="226"/>
      <x:c r="AL218" s="222"/>
      <x:c r="AM218" s="226"/>
      <x:c r="AO218" s="226"/>
      <x:c r="AP218" s="226"/>
      <x:c r="AR218" s="226"/>
      <x:c r="AT218" s="226"/>
      <x:c r="AV218" s="222"/>
      <x:c r="AW218" s="222"/>
      <x:c r="AX218" s="272"/>
      <x:c r="AZ218" s="272"/>
      <x:c r="BA218" s="272"/>
      <x:c r="BB218" s="272"/>
      <x:c r="BC218" s="272"/>
      <x:c r="BD218" s="272"/>
      <x:c r="BE218" s="272"/>
      <x:c r="BF218" s="272"/>
      <x:c r="BG218" s="274"/>
      <x:c r="BH218" s="272"/>
      <x:c r="BI218" s="222"/>
      <x:c r="BJ218" s="226"/>
      <x:c r="BK218" s="226"/>
      <x:c r="BL218" s="226"/>
      <x:c r="CB218" s="226"/>
    </x:row>
    <x:row r="219" spans="1:81" x14ac:dyDescent="0.3">
      <x:c r="B219" s="226"/>
      <x:c r="E219" s="272"/>
      <x:c r="M219" s="226"/>
      <x:c r="T219" s="226"/>
      <x:c r="V219" s="226"/>
      <x:c r="AB219" s="272"/>
      <x:c r="AF219" s="226"/>
      <x:c r="AH219" s="226"/>
      <x:c r="AI219" s="226"/>
      <x:c r="AK219" s="226"/>
      <x:c r="AL219" s="222"/>
      <x:c r="AM219" s="226"/>
      <x:c r="AO219" s="226"/>
      <x:c r="AP219" s="226"/>
      <x:c r="AR219" s="226"/>
      <x:c r="AT219" s="226"/>
      <x:c r="AV219" s="222"/>
      <x:c r="AW219" s="222"/>
      <x:c r="AX219" s="272"/>
      <x:c r="AZ219" s="272"/>
      <x:c r="BA219" s="272"/>
      <x:c r="BB219" s="272"/>
      <x:c r="BC219" s="272"/>
      <x:c r="BD219" s="272"/>
      <x:c r="BE219" s="272"/>
      <x:c r="BF219" s="272"/>
      <x:c r="BG219" s="274"/>
      <x:c r="BH219" s="272"/>
      <x:c r="BI219" s="226"/>
      <x:c r="BJ219" s="226"/>
      <x:c r="BK219" s="226"/>
      <x:c r="BL219" s="222"/>
      <x:c r="CB219" s="226"/>
    </x:row>
    <x:row r="220" spans="1:81" x14ac:dyDescent="0.3">
      <x:c r="B220" s="226"/>
      <x:c r="E220" s="272"/>
      <x:c r="M220" s="226"/>
      <x:c r="O220" s="226"/>
      <x:c r="T220" s="226"/>
      <x:c r="V220" s="226"/>
      <x:c r="Z220" s="226"/>
      <x:c r="AB220" s="272"/>
      <x:c r="AF220" s="226"/>
      <x:c r="AH220" s="226"/>
      <x:c r="AI220" s="222"/>
      <x:c r="AK220" s="226"/>
      <x:c r="AL220" s="222"/>
      <x:c r="AM220" s="226"/>
      <x:c r="AO220" s="226"/>
      <x:c r="AP220" s="226"/>
      <x:c r="AR220" s="226"/>
      <x:c r="AT220" s="222"/>
      <x:c r="AV220" s="222"/>
      <x:c r="AW220" s="222"/>
      <x:c r="AX220" s="272"/>
      <x:c r="AZ220" s="272"/>
      <x:c r="BA220" s="272"/>
      <x:c r="BB220" s="272"/>
      <x:c r="BC220" s="272"/>
      <x:c r="BD220" s="272"/>
      <x:c r="BE220" s="272"/>
      <x:c r="BF220" s="272"/>
      <x:c r="BG220" s="274"/>
      <x:c r="BH220" s="272"/>
      <x:c r="BI220" s="222"/>
      <x:c r="BJ220" s="226"/>
      <x:c r="BK220" s="226"/>
      <x:c r="BL220" s="226"/>
      <x:c r="CB220" s="226"/>
    </x:row>
    <x:row r="221" spans="1:81" x14ac:dyDescent="0.3">
      <x:c r="B221" s="226"/>
      <x:c r="E221" s="272"/>
      <x:c r="M221" s="226"/>
      <x:c r="O221" s="226"/>
      <x:c r="T221" s="226"/>
      <x:c r="V221" s="226"/>
      <x:c r="Z221" s="226"/>
      <x:c r="AB221" s="272"/>
      <x:c r="AF221" s="226"/>
      <x:c r="AH221" s="226"/>
      <x:c r="AI221" s="222"/>
      <x:c r="AK221" s="226"/>
      <x:c r="AL221" s="222"/>
      <x:c r="AM221" s="226"/>
      <x:c r="AO221" s="226"/>
      <x:c r="AP221" s="226"/>
      <x:c r="AR221" s="226"/>
      <x:c r="AT221" s="222"/>
      <x:c r="AV221" s="222"/>
      <x:c r="AW221" s="222"/>
      <x:c r="AX221" s="272"/>
      <x:c r="AZ221" s="272"/>
      <x:c r="BA221" s="272"/>
      <x:c r="BB221" s="272"/>
      <x:c r="BC221" s="272"/>
      <x:c r="BD221" s="272"/>
      <x:c r="BE221" s="272"/>
      <x:c r="BF221" s="272"/>
      <x:c r="BG221" s="274"/>
      <x:c r="BH221" s="272"/>
      <x:c r="BI221" s="222"/>
      <x:c r="BJ221" s="226"/>
      <x:c r="BK221" s="226"/>
      <x:c r="BL221" s="226"/>
      <x:c r="CB221" s="226"/>
    </x:row>
    <x:row r="222" spans="1:81" x14ac:dyDescent="0.3">
      <x:c r="B222" s="226"/>
      <x:c r="E222" s="272"/>
      <x:c r="M222" s="226"/>
      <x:c r="O222" s="226"/>
      <x:c r="T222" s="226"/>
      <x:c r="V222" s="226"/>
      <x:c r="AB222" s="272"/>
      <x:c r="AF222" s="226"/>
      <x:c r="AH222" s="226"/>
      <x:c r="AI222" s="222"/>
      <x:c r="AK222" s="226"/>
      <x:c r="AL222" s="222"/>
      <x:c r="AM222" s="226"/>
      <x:c r="AO222" s="226"/>
      <x:c r="AP222" s="226"/>
      <x:c r="AR222" s="226"/>
      <x:c r="AT222" s="222"/>
      <x:c r="AV222" s="222"/>
      <x:c r="AW222" s="222"/>
      <x:c r="AX222" s="272"/>
      <x:c r="AZ222" s="272"/>
      <x:c r="BA222" s="272"/>
      <x:c r="BB222" s="272"/>
      <x:c r="BC222" s="272"/>
      <x:c r="BD222" s="272"/>
      <x:c r="BE222" s="272"/>
      <x:c r="BF222" s="272"/>
      <x:c r="BG222" s="274"/>
      <x:c r="BH222" s="272"/>
      <x:c r="BI222" s="222"/>
      <x:c r="BJ222" s="226"/>
      <x:c r="BK222" s="226"/>
      <x:c r="BL222" s="226"/>
      <x:c r="CB222" s="226"/>
    </x:row>
    <x:row r="223" spans="1:81" x14ac:dyDescent="0.3">
      <x:c r="B223" s="226"/>
      <x:c r="E223" s="272"/>
      <x:c r="M223" s="226"/>
      <x:c r="O223" s="226"/>
      <x:c r="T223" s="226"/>
      <x:c r="V223" s="226"/>
      <x:c r="AB223" s="272"/>
      <x:c r="AF223" s="226"/>
      <x:c r="AH223" s="226"/>
      <x:c r="AI223" s="222"/>
      <x:c r="AK223" s="226"/>
      <x:c r="AL223" s="222"/>
      <x:c r="AM223" s="226"/>
      <x:c r="AO223" s="226"/>
      <x:c r="AP223" s="226"/>
      <x:c r="AR223" s="226"/>
      <x:c r="AT223" s="222"/>
      <x:c r="AV223" s="222"/>
      <x:c r="AW223" s="222"/>
      <x:c r="AX223" s="272"/>
      <x:c r="AZ223" s="272"/>
      <x:c r="BA223" s="272"/>
      <x:c r="BB223" s="272"/>
      <x:c r="BC223" s="272"/>
      <x:c r="BD223" s="272"/>
      <x:c r="BE223" s="272"/>
      <x:c r="BF223" s="272"/>
      <x:c r="BG223" s="274"/>
      <x:c r="BH223" s="272"/>
      <x:c r="BI223" s="222"/>
      <x:c r="BJ223" s="226"/>
      <x:c r="BK223" s="226"/>
      <x:c r="BL223" s="226"/>
      <x:c r="CB223" s="226"/>
    </x:row>
    <x:row r="224" spans="1:81" x14ac:dyDescent="0.3">
      <x:c r="B224" s="226"/>
      <x:c r="E224" s="272"/>
      <x:c r="M224" s="226"/>
      <x:c r="O224" s="226"/>
      <x:c r="T224" s="226"/>
      <x:c r="V224" s="226"/>
      <x:c r="AB224" s="272"/>
      <x:c r="AF224" s="226"/>
      <x:c r="AH224" s="226"/>
      <x:c r="AI224" s="222"/>
      <x:c r="AK224" s="226"/>
      <x:c r="AL224" s="222"/>
      <x:c r="AM224" s="226"/>
      <x:c r="AO224" s="226"/>
      <x:c r="AP224" s="226"/>
      <x:c r="AR224" s="226"/>
      <x:c r="AT224" s="222"/>
      <x:c r="AV224" s="222"/>
      <x:c r="AW224" s="222"/>
      <x:c r="AX224" s="272"/>
      <x:c r="AZ224" s="272"/>
      <x:c r="BA224" s="272"/>
      <x:c r="BB224" s="272"/>
      <x:c r="BC224" s="272"/>
      <x:c r="BD224" s="272"/>
      <x:c r="BE224" s="272"/>
      <x:c r="BF224" s="272"/>
      <x:c r="BG224" s="274"/>
      <x:c r="BH224" s="272"/>
      <x:c r="BI224" s="222"/>
      <x:c r="BJ224" s="226"/>
      <x:c r="BK224" s="226"/>
      <x:c r="BL224" s="226"/>
      <x:c r="CB224" s="226"/>
    </x:row>
    <x:row r="225" spans="1:81" x14ac:dyDescent="0.3">
      <x:c r="B225" s="226"/>
      <x:c r="E225" s="272"/>
      <x:c r="M225" s="226"/>
      <x:c r="O225" s="226"/>
      <x:c r="T225" s="226"/>
      <x:c r="V225" s="226"/>
      <x:c r="AB225" s="272"/>
      <x:c r="AF225" s="226"/>
      <x:c r="AH225" s="226"/>
      <x:c r="AI225" s="222"/>
      <x:c r="AK225" s="226"/>
      <x:c r="AL225" s="222"/>
      <x:c r="AM225" s="226"/>
      <x:c r="AO225" s="226"/>
      <x:c r="AP225" s="226"/>
      <x:c r="AR225" s="226"/>
      <x:c r="AT225" s="222"/>
      <x:c r="AV225" s="222"/>
      <x:c r="AW225" s="222"/>
      <x:c r="AX225" s="272"/>
      <x:c r="AZ225" s="272"/>
      <x:c r="BA225" s="272"/>
      <x:c r="BB225" s="272"/>
      <x:c r="BC225" s="272"/>
      <x:c r="BD225" s="272"/>
      <x:c r="BE225" s="272"/>
      <x:c r="BF225" s="272"/>
      <x:c r="BG225" s="274"/>
      <x:c r="BH225" s="272"/>
      <x:c r="BI225" s="222"/>
      <x:c r="BJ225" s="226"/>
      <x:c r="BK225" s="226"/>
      <x:c r="BL225" s="226"/>
      <x:c r="CB225" s="226"/>
    </x:row>
    <x:row r="226" spans="1:81" x14ac:dyDescent="0.3">
      <x:c r="B226" s="226"/>
      <x:c r="E226" s="272"/>
      <x:c r="M226" s="226"/>
      <x:c r="O226" s="226"/>
      <x:c r="T226" s="226"/>
      <x:c r="V226" s="226"/>
      <x:c r="Z226" s="226"/>
      <x:c r="AB226" s="272"/>
      <x:c r="AF226" s="226"/>
      <x:c r="AH226" s="226"/>
      <x:c r="AI226" s="222"/>
      <x:c r="AK226" s="226"/>
      <x:c r="AL226" s="222"/>
      <x:c r="AM226" s="226"/>
      <x:c r="AO226" s="226"/>
      <x:c r="AP226" s="226"/>
      <x:c r="AR226" s="226"/>
      <x:c r="AT226" s="222"/>
      <x:c r="AV226" s="222"/>
      <x:c r="AW226" s="222"/>
      <x:c r="AX226" s="272"/>
      <x:c r="AZ226" s="272"/>
      <x:c r="BA226" s="272"/>
      <x:c r="BB226" s="272"/>
      <x:c r="BC226" s="272"/>
      <x:c r="BD226" s="272"/>
      <x:c r="BE226" s="272"/>
      <x:c r="BF226" s="272"/>
      <x:c r="BG226" s="274"/>
      <x:c r="BH226" s="272"/>
      <x:c r="BI226" s="222"/>
      <x:c r="BJ226" s="226"/>
      <x:c r="BK226" s="226"/>
      <x:c r="BL226" s="226"/>
      <x:c r="CB226" s="226"/>
    </x:row>
    <x:row r="227" spans="1:81" x14ac:dyDescent="0.3">
      <x:c r="B227" s="226"/>
      <x:c r="E227" s="272"/>
      <x:c r="M227" s="226"/>
      <x:c r="O227" s="226"/>
      <x:c r="T227" s="226"/>
      <x:c r="V227" s="226"/>
      <x:c r="AB227" s="272"/>
      <x:c r="AF227" s="226"/>
      <x:c r="AH227" s="226"/>
      <x:c r="AI227" s="222"/>
      <x:c r="AK227" s="226"/>
      <x:c r="AL227" s="222"/>
      <x:c r="AM227" s="226"/>
      <x:c r="AO227" s="226"/>
      <x:c r="AP227" s="226"/>
      <x:c r="AR227" s="226"/>
      <x:c r="AT227" s="222"/>
      <x:c r="AV227" s="222"/>
      <x:c r="AW227" s="275"/>
      <x:c r="AX227" s="272"/>
      <x:c r="AZ227" s="272"/>
      <x:c r="BA227" s="272"/>
      <x:c r="BB227" s="272"/>
      <x:c r="BC227" s="272"/>
      <x:c r="BD227" s="272"/>
      <x:c r="BE227" s="272"/>
      <x:c r="BF227" s="272"/>
      <x:c r="BG227" s="274"/>
      <x:c r="BH227" s="272"/>
      <x:c r="BI227" s="222"/>
      <x:c r="BJ227" s="226"/>
      <x:c r="BK227" s="226"/>
      <x:c r="BL227" s="226"/>
      <x:c r="CB227" s="226"/>
    </x:row>
    <x:row r="228" spans="1:81" x14ac:dyDescent="0.3">
      <x:c r="B228" s="226"/>
      <x:c r="E228" s="272"/>
      <x:c r="M228" s="226"/>
      <x:c r="O228" s="226"/>
      <x:c r="T228" s="226"/>
      <x:c r="V228" s="226"/>
      <x:c r="AB228" s="272"/>
      <x:c r="AF228" s="226"/>
      <x:c r="AH228" s="226"/>
      <x:c r="AI228" s="222"/>
      <x:c r="AK228" s="226"/>
      <x:c r="AL228" s="222"/>
      <x:c r="AM228" s="226"/>
      <x:c r="AO228" s="226"/>
      <x:c r="AP228" s="226"/>
      <x:c r="AR228" s="226"/>
      <x:c r="AT228" s="222"/>
      <x:c r="AV228" s="222"/>
      <x:c r="AW228" s="222"/>
      <x:c r="AX228" s="272"/>
      <x:c r="AZ228" s="272"/>
      <x:c r="BA228" s="272"/>
      <x:c r="BB228" s="272"/>
      <x:c r="BC228" s="272"/>
      <x:c r="BD228" s="272"/>
      <x:c r="BE228" s="272"/>
      <x:c r="BF228" s="272"/>
      <x:c r="BG228" s="274"/>
      <x:c r="BH228" s="272"/>
      <x:c r="BI228" s="222"/>
      <x:c r="BJ228" s="226"/>
      <x:c r="BK228" s="226"/>
      <x:c r="BL228" s="226"/>
      <x:c r="CB228" s="226"/>
    </x:row>
    <x:row r="229" spans="1:81" x14ac:dyDescent="0.3">
      <x:c r="B229" s="226"/>
      <x:c r="E229" s="272"/>
      <x:c r="O229" s="226"/>
      <x:c r="T229" s="226"/>
      <x:c r="V229" s="226"/>
      <x:c r="Z229" s="226"/>
      <x:c r="AB229" s="272"/>
      <x:c r="AF229" s="226"/>
      <x:c r="AH229" s="226"/>
      <x:c r="AI229" s="226"/>
      <x:c r="AK229" s="226"/>
      <x:c r="AL229" s="222"/>
      <x:c r="AM229" s="226"/>
      <x:c r="AO229" s="226"/>
      <x:c r="AP229" s="226"/>
      <x:c r="AR229" s="226"/>
      <x:c r="AT229" s="222"/>
      <x:c r="AV229" s="222"/>
      <x:c r="AW229" s="222"/>
      <x:c r="AX229" s="272"/>
      <x:c r="AZ229" s="272"/>
      <x:c r="BA229" s="272"/>
      <x:c r="BB229" s="272"/>
      <x:c r="BC229" s="272"/>
      <x:c r="BD229" s="272"/>
      <x:c r="BE229" s="272"/>
      <x:c r="BF229" s="272"/>
      <x:c r="BG229" s="274"/>
      <x:c r="BH229" s="272"/>
      <x:c r="BI229" s="226"/>
      <x:c r="BJ229" s="226"/>
      <x:c r="BK229" s="226"/>
      <x:c r="BL229" s="226"/>
      <x:c r="CB229" s="226"/>
    </x:row>
    <x:row r="230" spans="1:81" x14ac:dyDescent="0.3">
      <x:c r="B230" s="226"/>
      <x:c r="E230" s="272"/>
      <x:c r="M230" s="226"/>
      <x:c r="O230" s="226"/>
      <x:c r="T230" s="226"/>
      <x:c r="V230" s="226"/>
      <x:c r="Z230" s="226"/>
      <x:c r="AB230" s="272"/>
      <x:c r="AF230" s="226"/>
      <x:c r="AH230" s="226"/>
      <x:c r="AI230" s="222"/>
      <x:c r="AK230" s="226"/>
      <x:c r="AL230" s="222"/>
      <x:c r="AM230" s="226"/>
      <x:c r="AO230" s="226"/>
      <x:c r="AP230" s="226"/>
      <x:c r="AR230" s="226"/>
      <x:c r="AT230" s="226"/>
      <x:c r="AV230" s="222"/>
      <x:c r="AW230" s="222"/>
      <x:c r="AX230" s="272"/>
      <x:c r="AZ230" s="272"/>
      <x:c r="BA230" s="272"/>
      <x:c r="BB230" s="272"/>
      <x:c r="BC230" s="272"/>
      <x:c r="BD230" s="272"/>
      <x:c r="BE230" s="272"/>
      <x:c r="BF230" s="272"/>
      <x:c r="BG230" s="274"/>
      <x:c r="BH230" s="272"/>
      <x:c r="BI230" s="222"/>
      <x:c r="BJ230" s="226"/>
      <x:c r="BK230" s="226"/>
      <x:c r="BL230" s="226"/>
      <x:c r="CB230" s="226"/>
    </x:row>
    <x:row r="231" spans="1:81" x14ac:dyDescent="0.3">
      <x:c r="B231" s="226"/>
      <x:c r="E231" s="272"/>
      <x:c r="O231" s="226"/>
      <x:c r="T231" s="226"/>
      <x:c r="V231" s="226"/>
      <x:c r="AB231" s="272"/>
      <x:c r="AF231" s="226"/>
      <x:c r="AH231" s="226"/>
      <x:c r="AI231" s="222"/>
      <x:c r="AK231" s="226"/>
      <x:c r="AL231" s="222"/>
      <x:c r="AM231" s="226"/>
      <x:c r="AO231" s="226"/>
      <x:c r="AP231" s="226"/>
      <x:c r="AR231" s="226"/>
      <x:c r="AT231" s="222"/>
      <x:c r="AV231" s="222"/>
      <x:c r="AW231" s="222"/>
      <x:c r="AX231" s="272"/>
      <x:c r="AZ231" s="272"/>
      <x:c r="BA231" s="272"/>
      <x:c r="BB231" s="272"/>
      <x:c r="BC231" s="272"/>
      <x:c r="BD231" s="272"/>
      <x:c r="BE231" s="272"/>
      <x:c r="BF231" s="272"/>
      <x:c r="BG231" s="274"/>
      <x:c r="BH231" s="272"/>
      <x:c r="BI231" s="222"/>
      <x:c r="BJ231" s="226"/>
      <x:c r="BK231" s="226"/>
      <x:c r="BL231" s="226"/>
      <x:c r="CB231" s="226"/>
    </x:row>
    <x:row r="232" spans="1:81" x14ac:dyDescent="0.3">
      <x:c r="B232" s="226"/>
      <x:c r="E232" s="272"/>
      <x:c r="O232" s="226"/>
      <x:c r="T232" s="226"/>
      <x:c r="V232" s="226"/>
      <x:c r="AB232" s="272"/>
      <x:c r="AF232" s="226"/>
      <x:c r="AH232" s="226"/>
      <x:c r="AI232" s="222"/>
      <x:c r="AK232" s="226"/>
      <x:c r="AL232" s="222"/>
      <x:c r="AM232" s="226"/>
      <x:c r="AO232" s="226"/>
      <x:c r="AP232" s="226"/>
      <x:c r="AR232" s="226"/>
      <x:c r="AT232" s="222"/>
      <x:c r="AV232" s="222"/>
      <x:c r="AW232" s="222"/>
      <x:c r="AX232" s="272"/>
      <x:c r="AZ232" s="272"/>
      <x:c r="BA232" s="272"/>
      <x:c r="BB232" s="272"/>
      <x:c r="BC232" s="272"/>
      <x:c r="BD232" s="272"/>
      <x:c r="BE232" s="272"/>
      <x:c r="BF232" s="272"/>
      <x:c r="BG232" s="274"/>
      <x:c r="BH232" s="272"/>
      <x:c r="BI232" s="222"/>
      <x:c r="BJ232" s="226"/>
      <x:c r="BK232" s="226"/>
      <x:c r="BL232" s="226"/>
      <x:c r="CB232" s="226"/>
    </x:row>
    <x:row r="233" spans="1:81" x14ac:dyDescent="0.3">
      <x:c r="B233" s="226"/>
      <x:c r="E233" s="272"/>
      <x:c r="O233" s="226"/>
      <x:c r="T233" s="226"/>
      <x:c r="V233" s="226"/>
      <x:c r="Z233" s="226"/>
      <x:c r="AB233" s="272"/>
      <x:c r="AF233" s="226"/>
      <x:c r="AH233" s="226"/>
      <x:c r="AI233" s="222"/>
      <x:c r="AK233" s="226"/>
      <x:c r="AL233" s="222"/>
      <x:c r="AM233" s="226"/>
      <x:c r="AO233" s="226"/>
      <x:c r="AP233" s="226"/>
      <x:c r="AR233" s="226"/>
      <x:c r="AT233" s="222"/>
      <x:c r="AV233" s="222"/>
      <x:c r="AW233" s="222"/>
      <x:c r="AX233" s="272"/>
      <x:c r="AZ233" s="272"/>
      <x:c r="BA233" s="272"/>
      <x:c r="BB233" s="272"/>
      <x:c r="BC233" s="272"/>
      <x:c r="BD233" s="272"/>
      <x:c r="BE233" s="272"/>
      <x:c r="BF233" s="272"/>
      <x:c r="BG233" s="274"/>
      <x:c r="BH233" s="272"/>
      <x:c r="BI233" s="222"/>
      <x:c r="BJ233" s="226"/>
      <x:c r="BK233" s="226"/>
      <x:c r="BL233" s="226"/>
      <x:c r="CB233" s="226"/>
    </x:row>
    <x:row r="234" spans="1:81" x14ac:dyDescent="0.3">
      <x:c r="B234" s="226"/>
      <x:c r="E234" s="272"/>
      <x:c r="M234" s="226"/>
      <x:c r="O234" s="226"/>
      <x:c r="T234" s="226"/>
      <x:c r="V234" s="226"/>
      <x:c r="Z234" s="226"/>
      <x:c r="AB234" s="272"/>
      <x:c r="AF234" s="226"/>
      <x:c r="AH234" s="226"/>
      <x:c r="AI234" s="222"/>
      <x:c r="AK234" s="226"/>
      <x:c r="AL234" s="222"/>
      <x:c r="AM234" s="226"/>
      <x:c r="AO234" s="226"/>
      <x:c r="AP234" s="226"/>
      <x:c r="AR234" s="226"/>
      <x:c r="AT234" s="226"/>
      <x:c r="AV234" s="222"/>
      <x:c r="AW234" s="222"/>
      <x:c r="AX234" s="272"/>
      <x:c r="AZ234" s="272"/>
      <x:c r="BA234" s="272"/>
      <x:c r="BB234" s="272"/>
      <x:c r="BC234" s="272"/>
      <x:c r="BD234" s="272"/>
      <x:c r="BE234" s="272"/>
      <x:c r="BF234" s="272"/>
      <x:c r="BG234" s="274"/>
      <x:c r="BH234" s="272"/>
      <x:c r="BI234" s="222"/>
      <x:c r="BJ234" s="226"/>
      <x:c r="BK234" s="226"/>
      <x:c r="BL234" s="226"/>
      <x:c r="CB234" s="226"/>
    </x:row>
    <x:row r="235" spans="1:81" x14ac:dyDescent="0.3">
      <x:c r="B235" s="226"/>
      <x:c r="E235" s="272"/>
      <x:c r="M235" s="226"/>
      <x:c r="O235" s="226"/>
      <x:c r="T235" s="226"/>
      <x:c r="V235" s="226"/>
      <x:c r="Z235" s="226"/>
      <x:c r="AB235" s="272"/>
      <x:c r="AF235" s="226"/>
      <x:c r="AH235" s="226"/>
      <x:c r="AI235" s="222"/>
      <x:c r="AK235" s="226"/>
      <x:c r="AL235" s="222"/>
      <x:c r="AM235" s="226"/>
      <x:c r="AO235" s="226"/>
      <x:c r="AP235" s="226"/>
      <x:c r="AR235" s="226"/>
      <x:c r="AT235" s="226"/>
      <x:c r="AV235" s="222"/>
      <x:c r="AW235" s="222"/>
      <x:c r="AX235" s="272"/>
      <x:c r="AZ235" s="272"/>
      <x:c r="BA235" s="272"/>
      <x:c r="BB235" s="272"/>
      <x:c r="BC235" s="272"/>
      <x:c r="BD235" s="272"/>
      <x:c r="BE235" s="272"/>
      <x:c r="BF235" s="272"/>
      <x:c r="BG235" s="274"/>
      <x:c r="BH235" s="272"/>
      <x:c r="BI235" s="222"/>
      <x:c r="BJ235" s="226"/>
      <x:c r="BK235" s="226"/>
      <x:c r="BL235" s="226"/>
      <x:c r="CB235" s="226"/>
    </x:row>
    <x:row r="236" spans="1:81" x14ac:dyDescent="0.3">
      <x:c r="B236" s="226"/>
      <x:c r="E236" s="272"/>
      <x:c r="O236" s="226"/>
      <x:c r="T236" s="226"/>
      <x:c r="V236" s="226"/>
      <x:c r="AB236" s="272"/>
      <x:c r="AF236" s="226"/>
      <x:c r="AH236" s="226"/>
      <x:c r="AI236" s="226"/>
      <x:c r="AK236" s="226"/>
      <x:c r="AL236" s="222"/>
      <x:c r="AM236" s="226"/>
      <x:c r="AO236" s="226"/>
      <x:c r="AP236" s="226"/>
      <x:c r="AR236" s="226"/>
      <x:c r="AT236" s="222"/>
      <x:c r="AV236" s="222"/>
      <x:c r="AW236" s="222"/>
      <x:c r="AX236" s="272"/>
      <x:c r="AZ236" s="272"/>
      <x:c r="BA236" s="272"/>
      <x:c r="BB236" s="272"/>
      <x:c r="BC236" s="272"/>
      <x:c r="BD236" s="272"/>
      <x:c r="BE236" s="272"/>
      <x:c r="BF236" s="272"/>
      <x:c r="BG236" s="274"/>
      <x:c r="BH236" s="272"/>
      <x:c r="BI236" s="226"/>
      <x:c r="BJ236" s="226"/>
      <x:c r="BK236" s="226"/>
      <x:c r="BL236" s="226"/>
      <x:c r="CB236" s="226"/>
    </x:row>
    <x:row r="237" spans="1:81" x14ac:dyDescent="0.3">
      <x:c r="B237" s="226"/>
      <x:c r="E237" s="272"/>
      <x:c r="O237" s="226"/>
      <x:c r="T237" s="226"/>
      <x:c r="V237" s="226"/>
      <x:c r="AB237" s="272"/>
      <x:c r="AF237" s="226"/>
      <x:c r="AH237" s="226"/>
      <x:c r="AI237" s="222"/>
      <x:c r="AK237" s="226"/>
      <x:c r="AL237" s="222"/>
      <x:c r="AM237" s="226"/>
      <x:c r="AO237" s="226"/>
      <x:c r="AP237" s="226"/>
      <x:c r="AR237" s="226"/>
      <x:c r="AT237" s="222"/>
      <x:c r="AV237" s="222"/>
      <x:c r="AW237" s="275"/>
      <x:c r="AX237" s="272"/>
      <x:c r="AZ237" s="272"/>
      <x:c r="BA237" s="272"/>
      <x:c r="BB237" s="272"/>
      <x:c r="BC237" s="272"/>
      <x:c r="BD237" s="272"/>
      <x:c r="BE237" s="272"/>
      <x:c r="BF237" s="272"/>
      <x:c r="BG237" s="274"/>
      <x:c r="BH237" s="272"/>
      <x:c r="BI237" s="222"/>
      <x:c r="BJ237" s="226"/>
      <x:c r="BK237" s="226"/>
      <x:c r="BL237" s="226"/>
      <x:c r="CB237" s="226"/>
    </x:row>
    <x:row r="238" spans="1:81" x14ac:dyDescent="0.3">
      <x:c r="B238" s="226"/>
      <x:c r="E238" s="272"/>
      <x:c r="O238" s="226"/>
      <x:c r="T238" s="226"/>
      <x:c r="V238" s="226"/>
      <x:c r="AB238" s="272"/>
      <x:c r="AF238" s="226"/>
      <x:c r="AH238" s="226"/>
      <x:c r="AI238" s="222"/>
      <x:c r="AK238" s="226"/>
      <x:c r="AL238" s="222"/>
      <x:c r="AM238" s="226"/>
      <x:c r="AO238" s="226"/>
      <x:c r="AP238" s="226"/>
      <x:c r="AR238" s="226"/>
      <x:c r="AT238" s="222"/>
      <x:c r="AV238" s="222"/>
      <x:c r="AW238" s="275"/>
      <x:c r="AX238" s="272"/>
      <x:c r="AZ238" s="272"/>
      <x:c r="BA238" s="272"/>
      <x:c r="BB238" s="272"/>
      <x:c r="BC238" s="272"/>
      <x:c r="BD238" s="272"/>
      <x:c r="BE238" s="272"/>
      <x:c r="BF238" s="272"/>
      <x:c r="BG238" s="274"/>
      <x:c r="BH238" s="272"/>
      <x:c r="BI238" s="222"/>
      <x:c r="BJ238" s="226"/>
      <x:c r="BK238" s="226"/>
      <x:c r="BL238" s="226"/>
      <x:c r="CB238" s="226"/>
    </x:row>
    <x:row r="239" spans="1:81" x14ac:dyDescent="0.3">
      <x:c r="B239" s="226"/>
      <x:c r="E239" s="272"/>
      <x:c r="I239" s="226"/>
      <x:c r="U239" s="226"/>
      <x:c r="AB239" s="272"/>
      <x:c r="AF239" s="226"/>
      <x:c r="AH239" s="226"/>
      <x:c r="AI239" s="226"/>
      <x:c r="AK239" s="226"/>
      <x:c r="AL239" s="226"/>
      <x:c r="AM239" s="226"/>
      <x:c r="AO239" s="226"/>
      <x:c r="AP239" s="226"/>
      <x:c r="AR239" s="226"/>
      <x:c r="AT239" s="226"/>
      <x:c r="AV239" s="222"/>
      <x:c r="AW239" s="222"/>
      <x:c r="AX239" s="272"/>
      <x:c r="AZ239" s="272"/>
      <x:c r="BA239" s="272"/>
      <x:c r="BB239" s="272"/>
      <x:c r="BC239" s="272"/>
      <x:c r="BD239" s="272"/>
      <x:c r="BE239" s="272"/>
      <x:c r="BF239" s="272"/>
      <x:c r="BG239" s="274"/>
      <x:c r="BH239" s="272"/>
      <x:c r="BI239" s="226"/>
      <x:c r="BJ239" s="226"/>
      <x:c r="BK239" s="226"/>
      <x:c r="BL239" s="226"/>
      <x:c r="CB239" s="226"/>
    </x:row>
    <x:row r="240" spans="1:81" x14ac:dyDescent="0.3">
      <x:c r="B240" s="226"/>
      <x:c r="E240" s="272"/>
      <x:c r="M240" s="226"/>
      <x:c r="O240" s="226"/>
      <x:c r="T240" s="226"/>
      <x:c r="V240" s="226"/>
      <x:c r="Z240" s="226"/>
      <x:c r="AB240" s="272"/>
      <x:c r="AF240" s="226"/>
      <x:c r="AH240" s="226"/>
      <x:c r="AI240" s="222"/>
      <x:c r="AK240" s="226"/>
      <x:c r="AL240" s="222"/>
      <x:c r="AM240" s="226"/>
      <x:c r="AO240" s="226"/>
      <x:c r="AP240" s="226"/>
      <x:c r="AR240" s="226"/>
      <x:c r="AT240" s="222"/>
      <x:c r="AV240" s="222"/>
      <x:c r="AW240" s="222"/>
      <x:c r="AX240" s="272"/>
      <x:c r="AZ240" s="272"/>
      <x:c r="BA240" s="272"/>
      <x:c r="BB240" s="272"/>
      <x:c r="BC240" s="272"/>
      <x:c r="BD240" s="272"/>
      <x:c r="BE240" s="272"/>
      <x:c r="BF240" s="272"/>
      <x:c r="BG240" s="274"/>
      <x:c r="BH240" s="272"/>
      <x:c r="BI240" s="222"/>
      <x:c r="BJ240" s="226"/>
      <x:c r="BK240" s="226"/>
      <x:c r="BL240" s="226"/>
      <x:c r="CB240" s="226"/>
    </x:row>
    <x:row r="241" spans="1:81" x14ac:dyDescent="0.3">
      <x:c r="B241" s="226"/>
      <x:c r="E241" s="272"/>
      <x:c r="M241" s="226"/>
      <x:c r="O241" s="226"/>
      <x:c r="T241" s="226"/>
      <x:c r="V241" s="226"/>
      <x:c r="Z241" s="226"/>
      <x:c r="AB241" s="272"/>
      <x:c r="AF241" s="226"/>
      <x:c r="AH241" s="226"/>
      <x:c r="AI241" s="222"/>
      <x:c r="AK241" s="226"/>
      <x:c r="AL241" s="222"/>
      <x:c r="AM241" s="226"/>
      <x:c r="AO241" s="226"/>
      <x:c r="AP241" s="226"/>
      <x:c r="AR241" s="226"/>
      <x:c r="AT241" s="222"/>
      <x:c r="AV241" s="222"/>
      <x:c r="AW241" s="222"/>
      <x:c r="AX241" s="272"/>
      <x:c r="AZ241" s="272"/>
      <x:c r="BA241" s="272"/>
      <x:c r="BB241" s="272"/>
      <x:c r="BC241" s="272"/>
      <x:c r="BD241" s="272"/>
      <x:c r="BE241" s="272"/>
      <x:c r="BF241" s="272"/>
      <x:c r="BG241" s="274"/>
      <x:c r="BH241" s="272"/>
      <x:c r="BI241" s="222"/>
      <x:c r="BJ241" s="226"/>
      <x:c r="BK241" s="226"/>
      <x:c r="BL241" s="226"/>
      <x:c r="CB241" s="226"/>
    </x:row>
    <x:row r="242" spans="1:81" x14ac:dyDescent="0.3">
      <x:c r="B242" s="226"/>
      <x:c r="E242" s="272"/>
      <x:c r="M242" s="226"/>
      <x:c r="O242" s="226"/>
      <x:c r="T242" s="226"/>
      <x:c r="V242" s="226"/>
      <x:c r="Z242" s="226"/>
      <x:c r="AB242" s="272"/>
      <x:c r="AF242" s="226"/>
      <x:c r="AH242" s="226"/>
      <x:c r="AI242" s="222"/>
      <x:c r="AK242" s="226"/>
      <x:c r="AL242" s="222"/>
      <x:c r="AM242" s="226"/>
      <x:c r="AO242" s="226"/>
      <x:c r="AP242" s="226"/>
      <x:c r="AR242" s="226"/>
      <x:c r="AT242" s="222"/>
      <x:c r="AV242" s="222"/>
      <x:c r="AW242" s="222"/>
      <x:c r="AX242" s="272"/>
      <x:c r="AZ242" s="272"/>
      <x:c r="BA242" s="272"/>
      <x:c r="BB242" s="272"/>
      <x:c r="BC242" s="272"/>
      <x:c r="BD242" s="272"/>
      <x:c r="BE242" s="272"/>
      <x:c r="BF242" s="272"/>
      <x:c r="BG242" s="274"/>
      <x:c r="BH242" s="272"/>
      <x:c r="BI242" s="222"/>
      <x:c r="BJ242" s="226"/>
      <x:c r="BK242" s="226"/>
      <x:c r="BL242" s="226"/>
      <x:c r="CB242" s="226"/>
    </x:row>
    <x:row r="243" spans="1:81" x14ac:dyDescent="0.3">
      <x:c r="B243" s="226"/>
      <x:c r="E243" s="272"/>
      <x:c r="M243" s="226"/>
      <x:c r="O243" s="226"/>
      <x:c r="T243" s="226"/>
      <x:c r="V243" s="226"/>
      <x:c r="Z243" s="226"/>
      <x:c r="AB243" s="272"/>
      <x:c r="AF243" s="226"/>
      <x:c r="AH243" s="226"/>
      <x:c r="AI243" s="222"/>
      <x:c r="AK243" s="226"/>
      <x:c r="AL243" s="222"/>
      <x:c r="AM243" s="226"/>
      <x:c r="AO243" s="226"/>
      <x:c r="AP243" s="226"/>
      <x:c r="AR243" s="226"/>
      <x:c r="AT243" s="222"/>
      <x:c r="AV243" s="222"/>
      <x:c r="AW243" s="222"/>
      <x:c r="AX243" s="272"/>
      <x:c r="AZ243" s="272"/>
      <x:c r="BA243" s="272"/>
      <x:c r="BB243" s="272"/>
      <x:c r="BC243" s="272"/>
      <x:c r="BD243" s="272"/>
      <x:c r="BE243" s="272"/>
      <x:c r="BF243" s="272"/>
      <x:c r="BG243" s="274"/>
      <x:c r="BH243" s="272"/>
      <x:c r="BI243" s="222"/>
      <x:c r="BJ243" s="226"/>
      <x:c r="BK243" s="226"/>
      <x:c r="BL243" s="226"/>
      <x:c r="CB243" s="226"/>
    </x:row>
    <x:row r="244" spans="1:81" x14ac:dyDescent="0.3">
      <x:c r="B244" s="226"/>
      <x:c r="E244" s="272"/>
      <x:c r="M244" s="226"/>
      <x:c r="O244" s="226"/>
      <x:c r="T244" s="226"/>
      <x:c r="V244" s="226"/>
      <x:c r="AB244" s="272"/>
      <x:c r="AF244" s="226"/>
      <x:c r="AH244" s="226"/>
      <x:c r="AI244" s="222"/>
      <x:c r="AK244" s="226"/>
      <x:c r="AL244" s="222"/>
      <x:c r="AM244" s="226"/>
      <x:c r="AO244" s="226"/>
      <x:c r="AP244" s="226"/>
      <x:c r="AR244" s="226"/>
      <x:c r="AT244" s="222"/>
      <x:c r="AV244" s="222"/>
      <x:c r="AW244" s="222"/>
      <x:c r="AX244" s="272"/>
      <x:c r="AZ244" s="272"/>
      <x:c r="BA244" s="272"/>
      <x:c r="BB244" s="272"/>
      <x:c r="BC244" s="272"/>
      <x:c r="BD244" s="272"/>
      <x:c r="BE244" s="272"/>
      <x:c r="BF244" s="272"/>
      <x:c r="BG244" s="274"/>
      <x:c r="BH244" s="272"/>
      <x:c r="BI244" s="222"/>
      <x:c r="BJ244" s="226"/>
      <x:c r="BK244" s="226"/>
      <x:c r="BL244" s="226"/>
      <x:c r="CB244" s="226"/>
    </x:row>
    <x:row r="245" spans="1:81" x14ac:dyDescent="0.3">
      <x:c r="B245" s="226"/>
      <x:c r="E245" s="272"/>
      <x:c r="M245" s="226"/>
      <x:c r="O245" s="226"/>
      <x:c r="T245" s="226"/>
      <x:c r="V245" s="226"/>
      <x:c r="AB245" s="272"/>
      <x:c r="AF245" s="226"/>
      <x:c r="AH245" s="226"/>
      <x:c r="AI245" s="222"/>
      <x:c r="AK245" s="226"/>
      <x:c r="AL245" s="222"/>
      <x:c r="AM245" s="226"/>
      <x:c r="AO245" s="226"/>
      <x:c r="AP245" s="226"/>
      <x:c r="AR245" s="226"/>
      <x:c r="AT245" s="222"/>
      <x:c r="AV245" s="222"/>
      <x:c r="AW245" s="222"/>
      <x:c r="AX245" s="272"/>
      <x:c r="AZ245" s="272"/>
      <x:c r="BA245" s="272"/>
      <x:c r="BB245" s="272"/>
      <x:c r="BC245" s="272"/>
      <x:c r="BD245" s="272"/>
      <x:c r="BE245" s="272"/>
      <x:c r="BF245" s="272"/>
      <x:c r="BG245" s="274"/>
      <x:c r="BH245" s="272"/>
      <x:c r="BI245" s="222"/>
      <x:c r="BJ245" s="226"/>
      <x:c r="BK245" s="226"/>
      <x:c r="BL245" s="226"/>
      <x:c r="CB245" s="226"/>
    </x:row>
    <x:row r="246" spans="1:81" x14ac:dyDescent="0.3">
      <x:c r="E246" s="272"/>
      <x:c r="AB246" s="272"/>
      <x:c r="AF246" s="275"/>
      <x:c r="AH246" s="275"/>
      <x:c r="AI246" s="273"/>
      <x:c r="AK246" s="273"/>
      <x:c r="AL246" s="273"/>
      <x:c r="AM246" s="273"/>
      <x:c r="AO246" s="273"/>
      <x:c r="AP246" s="273"/>
      <x:c r="AR246" s="273"/>
      <x:c r="AT246" s="273"/>
      <x:c r="AV246" s="273"/>
      <x:c r="AW246" s="275"/>
      <x:c r="AX246" s="272"/>
      <x:c r="AZ246" s="272"/>
      <x:c r="BA246" s="272"/>
      <x:c r="BB246" s="272"/>
      <x:c r="BC246" s="272"/>
      <x:c r="BD246" s="272"/>
      <x:c r="BE246" s="272"/>
      <x:c r="BF246" s="272"/>
      <x:c r="BG246" s="274"/>
      <x:c r="BH246" s="272"/>
      <x:c r="BI246" s="276"/>
      <x:c r="BJ246" s="276"/>
      <x:c r="BK246" s="276"/>
      <x:c r="BL246" s="276"/>
    </x:row>
    <x:row r="247" spans="1:81" x14ac:dyDescent="0.3">
      <x:c r="E247" s="272"/>
      <x:c r="AB247" s="272"/>
      <x:c r="AF247" s="275"/>
      <x:c r="AH247" s="275"/>
      <x:c r="AI247" s="273"/>
      <x:c r="AK247" s="273"/>
      <x:c r="AL247" s="273"/>
      <x:c r="AM247" s="273"/>
      <x:c r="AO247" s="273"/>
      <x:c r="AP247" s="273"/>
      <x:c r="AR247" s="273"/>
      <x:c r="AT247" s="273"/>
      <x:c r="AV247" s="273"/>
      <x:c r="AW247" s="275"/>
      <x:c r="AX247" s="272"/>
      <x:c r="AZ247" s="272"/>
      <x:c r="BA247" s="272"/>
      <x:c r="BB247" s="272"/>
      <x:c r="BC247" s="272"/>
      <x:c r="BD247" s="272"/>
      <x:c r="BE247" s="272"/>
      <x:c r="BF247" s="272"/>
      <x:c r="BG247" s="274"/>
      <x:c r="BH247" s="272"/>
      <x:c r="BI247" s="276"/>
      <x:c r="BJ247" s="276"/>
      <x:c r="BK247" s="276"/>
      <x:c r="BL247" s="276"/>
    </x:row>
    <x:row r="248" spans="1:81" x14ac:dyDescent="0.3">
      <x:c r="E248" s="272"/>
      <x:c r="AB248" s="272"/>
      <x:c r="AF248" s="275"/>
      <x:c r="AH248" s="275"/>
      <x:c r="AI248" s="273"/>
      <x:c r="AK248" s="273"/>
      <x:c r="AL248" s="273"/>
      <x:c r="AM248" s="273"/>
      <x:c r="AO248" s="273"/>
      <x:c r="AP248" s="273"/>
      <x:c r="AR248" s="273"/>
      <x:c r="AT248" s="273"/>
      <x:c r="AV248" s="273"/>
      <x:c r="AW248" s="275"/>
      <x:c r="AX248" s="272"/>
      <x:c r="AZ248" s="272"/>
      <x:c r="BA248" s="272"/>
      <x:c r="BB248" s="272"/>
      <x:c r="BC248" s="272"/>
      <x:c r="BD248" s="272"/>
      <x:c r="BE248" s="272"/>
      <x:c r="BF248" s="272"/>
      <x:c r="BG248" s="274"/>
      <x:c r="BH248" s="272"/>
      <x:c r="BI248" s="276"/>
      <x:c r="BJ248" s="276"/>
      <x:c r="BK248" s="276"/>
      <x:c r="BL248" s="276"/>
    </x:row>
    <x:row r="249" spans="1:81" x14ac:dyDescent="0.3">
      <x:c r="E249" s="272"/>
      <x:c r="AB249" s="272"/>
      <x:c r="AF249" s="275"/>
      <x:c r="AH249" s="275"/>
      <x:c r="AI249" s="273"/>
      <x:c r="AK249" s="273"/>
      <x:c r="AL249" s="273"/>
      <x:c r="AM249" s="273"/>
      <x:c r="AO249" s="273"/>
      <x:c r="AP249" s="273"/>
      <x:c r="AR249" s="273"/>
      <x:c r="AT249" s="273"/>
      <x:c r="AV249" s="273"/>
      <x:c r="AW249" s="275"/>
      <x:c r="AX249" s="272"/>
      <x:c r="AZ249" s="272"/>
      <x:c r="BA249" s="272"/>
      <x:c r="BB249" s="272"/>
      <x:c r="BC249" s="272"/>
      <x:c r="BD249" s="272"/>
      <x:c r="BE249" s="272"/>
      <x:c r="BF249" s="272"/>
      <x:c r="BG249" s="274"/>
      <x:c r="BH249" s="272"/>
      <x:c r="BI249" s="276"/>
      <x:c r="BJ249" s="276"/>
      <x:c r="BK249" s="276"/>
      <x:c r="BL249" s="276"/>
    </x:row>
    <x:row r="250" spans="1:81" x14ac:dyDescent="0.3">
      <x:c r="E250" s="272"/>
      <x:c r="AB250" s="272"/>
      <x:c r="AF250" s="275"/>
      <x:c r="AH250" s="275"/>
      <x:c r="AI250" s="273"/>
      <x:c r="AK250" s="273"/>
      <x:c r="AL250" s="273"/>
      <x:c r="AM250" s="273"/>
      <x:c r="AO250" s="273"/>
      <x:c r="AP250" s="273"/>
      <x:c r="AR250" s="273"/>
      <x:c r="AT250" s="273"/>
      <x:c r="AV250" s="273"/>
      <x:c r="AW250" s="275"/>
      <x:c r="AX250" s="272"/>
      <x:c r="AZ250" s="272"/>
      <x:c r="BA250" s="272"/>
      <x:c r="BB250" s="272"/>
      <x:c r="BC250" s="272"/>
      <x:c r="BD250" s="272"/>
      <x:c r="BE250" s="272"/>
      <x:c r="BF250" s="272"/>
      <x:c r="BG250" s="274"/>
      <x:c r="BH250" s="272"/>
      <x:c r="BI250" s="276"/>
      <x:c r="BJ250" s="276"/>
      <x:c r="BK250" s="276"/>
      <x:c r="BL250" s="276"/>
    </x:row>
    <x:row r="251" spans="1:81" x14ac:dyDescent="0.3">
      <x:c r="E251" s="272"/>
      <x:c r="AB251" s="272"/>
      <x:c r="AF251" s="275"/>
      <x:c r="AH251" s="275"/>
      <x:c r="AI251" s="273"/>
      <x:c r="AK251" s="273"/>
      <x:c r="AL251" s="273"/>
      <x:c r="AM251" s="273"/>
      <x:c r="AO251" s="273"/>
      <x:c r="AP251" s="273"/>
      <x:c r="AR251" s="273"/>
      <x:c r="AT251" s="273"/>
      <x:c r="AV251" s="273"/>
      <x:c r="AW251" s="275"/>
      <x:c r="AX251" s="272"/>
      <x:c r="AZ251" s="272"/>
      <x:c r="BA251" s="272"/>
      <x:c r="BB251" s="272"/>
      <x:c r="BC251" s="272"/>
      <x:c r="BD251" s="272"/>
      <x:c r="BE251" s="272"/>
      <x:c r="BF251" s="272"/>
      <x:c r="BG251" s="274"/>
      <x:c r="BH251" s="272"/>
      <x:c r="BI251" s="276"/>
      <x:c r="BJ251" s="276"/>
      <x:c r="BK251" s="276"/>
      <x:c r="BL251" s="276"/>
    </x:row>
    <x:row r="252" spans="1:81" x14ac:dyDescent="0.3">
      <x:c r="E252" s="272"/>
      <x:c r="AB252" s="272"/>
      <x:c r="AF252" s="275"/>
      <x:c r="AH252" s="275"/>
      <x:c r="AI252" s="273"/>
      <x:c r="AK252" s="273"/>
      <x:c r="AL252" s="273"/>
      <x:c r="AM252" s="273"/>
      <x:c r="AO252" s="273"/>
      <x:c r="AP252" s="273"/>
      <x:c r="AR252" s="273"/>
      <x:c r="AT252" s="273"/>
      <x:c r="AV252" s="273"/>
      <x:c r="AW252" s="275"/>
      <x:c r="AX252" s="272"/>
      <x:c r="AZ252" s="272"/>
      <x:c r="BA252" s="272"/>
      <x:c r="BB252" s="272"/>
      <x:c r="BC252" s="272"/>
      <x:c r="BD252" s="272"/>
      <x:c r="BE252" s="272"/>
      <x:c r="BF252" s="272"/>
      <x:c r="BG252" s="274"/>
      <x:c r="BH252" s="272"/>
      <x:c r="BI252" s="276"/>
      <x:c r="BJ252" s="276"/>
      <x:c r="BK252" s="276"/>
      <x:c r="BL252" s="276"/>
    </x:row>
    <x:row r="253" spans="1:81" x14ac:dyDescent="0.3">
      <x:c r="E253" s="272"/>
      <x:c r="AB253" s="272"/>
      <x:c r="AF253" s="275"/>
      <x:c r="AH253" s="275"/>
      <x:c r="AI253" s="273"/>
      <x:c r="AK253" s="273"/>
      <x:c r="AL253" s="273"/>
      <x:c r="AM253" s="273"/>
      <x:c r="AO253" s="273"/>
      <x:c r="AP253" s="273"/>
      <x:c r="AR253" s="273"/>
      <x:c r="AT253" s="273"/>
      <x:c r="AV253" s="273"/>
      <x:c r="AW253" s="275"/>
      <x:c r="AX253" s="272"/>
      <x:c r="AZ253" s="272"/>
      <x:c r="BA253" s="272"/>
      <x:c r="BB253" s="272"/>
      <x:c r="BC253" s="272"/>
      <x:c r="BD253" s="272"/>
      <x:c r="BE253" s="272"/>
      <x:c r="BF253" s="272"/>
      <x:c r="BG253" s="274"/>
      <x:c r="BH253" s="272"/>
      <x:c r="BI253" s="276"/>
      <x:c r="BJ253" s="276"/>
      <x:c r="BK253" s="276"/>
      <x:c r="BL253" s="276"/>
    </x:row>
    <x:row r="254" spans="1:81" x14ac:dyDescent="0.3">
      <x:c r="E254" s="272"/>
      <x:c r="AB254" s="272"/>
      <x:c r="AF254" s="275"/>
      <x:c r="AH254" s="275"/>
      <x:c r="AI254" s="273"/>
      <x:c r="AK254" s="273"/>
      <x:c r="AL254" s="273"/>
      <x:c r="AM254" s="273"/>
      <x:c r="AO254" s="273"/>
      <x:c r="AP254" s="273"/>
      <x:c r="AR254" s="273"/>
      <x:c r="AT254" s="273"/>
      <x:c r="AV254" s="273"/>
      <x:c r="AW254" s="275"/>
      <x:c r="AX254" s="272"/>
      <x:c r="AZ254" s="272"/>
      <x:c r="BA254" s="272"/>
      <x:c r="BB254" s="272"/>
      <x:c r="BC254" s="272"/>
      <x:c r="BD254" s="272"/>
      <x:c r="BE254" s="272"/>
      <x:c r="BF254" s="272"/>
      <x:c r="BG254" s="274"/>
      <x:c r="BH254" s="272"/>
      <x:c r="BI254" s="276"/>
      <x:c r="BJ254" s="276"/>
      <x:c r="BK254" s="276"/>
      <x:c r="BL254" s="276"/>
    </x:row>
    <x:row r="255" spans="1:81" x14ac:dyDescent="0.3">
      <x:c r="E255" s="272"/>
      <x:c r="AB255" s="272"/>
      <x:c r="AF255" s="275"/>
      <x:c r="AH255" s="275"/>
      <x:c r="AI255" s="273"/>
      <x:c r="AK255" s="273"/>
      <x:c r="AL255" s="273"/>
      <x:c r="AM255" s="273"/>
      <x:c r="AO255" s="273"/>
      <x:c r="AP255" s="273"/>
      <x:c r="AR255" s="273"/>
      <x:c r="AT255" s="273"/>
      <x:c r="AV255" s="273"/>
      <x:c r="AW255" s="275"/>
      <x:c r="AX255" s="272"/>
      <x:c r="AZ255" s="272"/>
      <x:c r="BA255" s="272"/>
      <x:c r="BB255" s="272"/>
      <x:c r="BC255" s="272"/>
      <x:c r="BD255" s="272"/>
      <x:c r="BE255" s="272"/>
      <x:c r="BF255" s="272"/>
      <x:c r="BG255" s="274"/>
      <x:c r="BH255" s="272"/>
      <x:c r="BI255" s="276"/>
      <x:c r="BJ255" s="276"/>
      <x:c r="BK255" s="276"/>
      <x:c r="BL255" s="276"/>
    </x:row>
    <x:row r="256" spans="1:81" x14ac:dyDescent="0.3">
      <x:c r="E256" s="272"/>
      <x:c r="AB256" s="272"/>
      <x:c r="AF256" s="275"/>
      <x:c r="AH256" s="275"/>
      <x:c r="AI256" s="273"/>
      <x:c r="AK256" s="273"/>
      <x:c r="AL256" s="273"/>
      <x:c r="AM256" s="273"/>
      <x:c r="AO256" s="273"/>
      <x:c r="AP256" s="273"/>
      <x:c r="AR256" s="273"/>
      <x:c r="AT256" s="273"/>
      <x:c r="AV256" s="273"/>
      <x:c r="AW256" s="275"/>
      <x:c r="AX256" s="272"/>
      <x:c r="AZ256" s="272"/>
      <x:c r="BA256" s="272"/>
      <x:c r="BB256" s="272"/>
      <x:c r="BC256" s="272"/>
      <x:c r="BD256" s="272"/>
      <x:c r="BE256" s="272"/>
      <x:c r="BF256" s="272"/>
      <x:c r="BG256" s="274"/>
      <x:c r="BH256" s="272"/>
      <x:c r="BI256" s="276"/>
      <x:c r="BJ256" s="276"/>
      <x:c r="BK256" s="276"/>
      <x:c r="BL256" s="276"/>
    </x:row>
    <x:row r="257" spans="1:81" x14ac:dyDescent="0.3">
      <x:c r="E257" s="272"/>
      <x:c r="AB257" s="272"/>
      <x:c r="AF257" s="275"/>
      <x:c r="AH257" s="275"/>
      <x:c r="AI257" s="273"/>
      <x:c r="AK257" s="273"/>
      <x:c r="AL257" s="273"/>
      <x:c r="AM257" s="273"/>
      <x:c r="AO257" s="273"/>
      <x:c r="AP257" s="273"/>
      <x:c r="AR257" s="273"/>
      <x:c r="AT257" s="273"/>
      <x:c r="AV257" s="273"/>
      <x:c r="AW257" s="275"/>
      <x:c r="AX257" s="272"/>
      <x:c r="AZ257" s="272"/>
      <x:c r="BA257" s="272"/>
      <x:c r="BB257" s="272"/>
      <x:c r="BC257" s="272"/>
      <x:c r="BD257" s="272"/>
      <x:c r="BE257" s="272"/>
      <x:c r="BF257" s="272"/>
      <x:c r="BG257" s="274"/>
      <x:c r="BH257" s="272"/>
      <x:c r="BI257" s="276"/>
      <x:c r="BJ257" s="276"/>
      <x:c r="BK257" s="276"/>
      <x:c r="BL257" s="276"/>
    </x:row>
    <x:row r="258" spans="1:81" x14ac:dyDescent="0.3">
      <x:c r="E258" s="272"/>
      <x:c r="AB258" s="272"/>
      <x:c r="AF258" s="275"/>
      <x:c r="AH258" s="275"/>
      <x:c r="AI258" s="273"/>
      <x:c r="AK258" s="273"/>
      <x:c r="AL258" s="273"/>
      <x:c r="AM258" s="273"/>
      <x:c r="AO258" s="273"/>
      <x:c r="AP258" s="273"/>
      <x:c r="AR258" s="273"/>
      <x:c r="AT258" s="273"/>
      <x:c r="AV258" s="273"/>
      <x:c r="AW258" s="275"/>
      <x:c r="AX258" s="272"/>
      <x:c r="AZ258" s="272"/>
      <x:c r="BA258" s="272"/>
      <x:c r="BB258" s="272"/>
      <x:c r="BC258" s="272"/>
      <x:c r="BD258" s="272"/>
      <x:c r="BE258" s="272"/>
      <x:c r="BF258" s="272"/>
      <x:c r="BG258" s="274"/>
      <x:c r="BH258" s="272"/>
      <x:c r="BI258" s="276"/>
      <x:c r="BJ258" s="276"/>
      <x:c r="BK258" s="276"/>
      <x:c r="BL258" s="276"/>
    </x:row>
    <x:row r="259" spans="1:81" x14ac:dyDescent="0.3">
      <x:c r="E259" s="272"/>
      <x:c r="AB259" s="272"/>
      <x:c r="AF259" s="275"/>
      <x:c r="AH259" s="275"/>
      <x:c r="AI259" s="273"/>
      <x:c r="AK259" s="273"/>
      <x:c r="AL259" s="273"/>
      <x:c r="AM259" s="273"/>
      <x:c r="AO259" s="273"/>
      <x:c r="AP259" s="273"/>
      <x:c r="AR259" s="273"/>
      <x:c r="AT259" s="273"/>
      <x:c r="AV259" s="273"/>
      <x:c r="AW259" s="275"/>
      <x:c r="AX259" s="272"/>
      <x:c r="AZ259" s="272"/>
      <x:c r="BA259" s="272"/>
      <x:c r="BB259" s="272"/>
      <x:c r="BC259" s="272"/>
      <x:c r="BD259" s="272"/>
      <x:c r="BE259" s="272"/>
      <x:c r="BF259" s="272"/>
      <x:c r="BG259" s="274"/>
      <x:c r="BH259" s="272"/>
      <x:c r="BI259" s="276"/>
      <x:c r="BJ259" s="276"/>
      <x:c r="BK259" s="276"/>
      <x:c r="BL259" s="276"/>
    </x:row>
    <x:row r="260" spans="1:81" x14ac:dyDescent="0.3">
      <x:c r="E260" s="272"/>
      <x:c r="AB260" s="272"/>
      <x:c r="AF260" s="275"/>
      <x:c r="AH260" s="275"/>
      <x:c r="AI260" s="273"/>
      <x:c r="AK260" s="273"/>
      <x:c r="AL260" s="273"/>
      <x:c r="AM260" s="273"/>
      <x:c r="AO260" s="273"/>
      <x:c r="AP260" s="273"/>
      <x:c r="AR260" s="273"/>
      <x:c r="AT260" s="273"/>
      <x:c r="AV260" s="273"/>
      <x:c r="AW260" s="275"/>
      <x:c r="AX260" s="272"/>
      <x:c r="AZ260" s="272"/>
      <x:c r="BA260" s="272"/>
      <x:c r="BB260" s="272"/>
      <x:c r="BC260" s="272"/>
      <x:c r="BD260" s="272"/>
      <x:c r="BE260" s="272"/>
      <x:c r="BF260" s="272"/>
      <x:c r="BG260" s="274"/>
      <x:c r="BH260" s="272"/>
      <x:c r="BI260" s="276"/>
      <x:c r="BJ260" s="276"/>
      <x:c r="BK260" s="276"/>
      <x:c r="BL260" s="276"/>
    </x:row>
    <x:row r="261" spans="1:81" x14ac:dyDescent="0.3">
      <x:c r="E261" s="272"/>
      <x:c r="AB261" s="272"/>
      <x:c r="AF261" s="275"/>
      <x:c r="AH261" s="275"/>
      <x:c r="AI261" s="273"/>
      <x:c r="AK261" s="273"/>
      <x:c r="AL261" s="273"/>
      <x:c r="AM261" s="273"/>
      <x:c r="AO261" s="273"/>
      <x:c r="AP261" s="273"/>
      <x:c r="AR261" s="273"/>
      <x:c r="AT261" s="273"/>
      <x:c r="AV261" s="273"/>
      <x:c r="AW261" s="275"/>
      <x:c r="AX261" s="272"/>
      <x:c r="AZ261" s="272"/>
      <x:c r="BA261" s="272"/>
      <x:c r="BB261" s="272"/>
      <x:c r="BC261" s="272"/>
      <x:c r="BD261" s="272"/>
      <x:c r="BE261" s="272"/>
      <x:c r="BF261" s="272"/>
      <x:c r="BG261" s="274"/>
      <x:c r="BH261" s="272"/>
      <x:c r="BI261" s="276"/>
      <x:c r="BJ261" s="276"/>
      <x:c r="BK261" s="276"/>
      <x:c r="BL261" s="276"/>
    </x:row>
    <x:row r="262" spans="1:81" x14ac:dyDescent="0.3">
      <x:c r="E262" s="272"/>
      <x:c r="AB262" s="272"/>
      <x:c r="AF262" s="275"/>
      <x:c r="AH262" s="275"/>
      <x:c r="AI262" s="273"/>
      <x:c r="AK262" s="273"/>
      <x:c r="AL262" s="273"/>
      <x:c r="AM262" s="273"/>
      <x:c r="AO262" s="273"/>
      <x:c r="AP262" s="273"/>
      <x:c r="AR262" s="273"/>
      <x:c r="AT262" s="273"/>
      <x:c r="AV262" s="273"/>
      <x:c r="AW262" s="275"/>
      <x:c r="AX262" s="272"/>
      <x:c r="AZ262" s="272"/>
      <x:c r="BA262" s="272"/>
      <x:c r="BB262" s="272"/>
      <x:c r="BC262" s="272"/>
      <x:c r="BD262" s="272"/>
      <x:c r="BE262" s="272"/>
      <x:c r="BF262" s="272"/>
      <x:c r="BG262" s="274"/>
      <x:c r="BH262" s="272"/>
      <x:c r="BI262" s="276"/>
      <x:c r="BJ262" s="276"/>
      <x:c r="BK262" s="276"/>
      <x:c r="BL262" s="276"/>
    </x:row>
    <x:row r="263" spans="1:81" x14ac:dyDescent="0.3">
      <x:c r="E263" s="272"/>
      <x:c r="AB263" s="272"/>
      <x:c r="AF263" s="275"/>
      <x:c r="AH263" s="275"/>
      <x:c r="AI263" s="273"/>
      <x:c r="AK263" s="273"/>
      <x:c r="AL263" s="273"/>
      <x:c r="AM263" s="273"/>
      <x:c r="AO263" s="273"/>
      <x:c r="AP263" s="273"/>
      <x:c r="AR263" s="273"/>
      <x:c r="AT263" s="273"/>
      <x:c r="AV263" s="273"/>
      <x:c r="AW263" s="275"/>
      <x:c r="AX263" s="272"/>
      <x:c r="AZ263" s="272"/>
      <x:c r="BA263" s="272"/>
      <x:c r="BB263" s="272"/>
      <x:c r="BC263" s="272"/>
      <x:c r="BD263" s="272"/>
      <x:c r="BE263" s="272"/>
      <x:c r="BF263" s="272"/>
      <x:c r="BG263" s="274"/>
      <x:c r="BH263" s="272"/>
      <x:c r="BI263" s="276"/>
      <x:c r="BJ263" s="276"/>
      <x:c r="BK263" s="276"/>
      <x:c r="BL263" s="276"/>
    </x:row>
    <x:row r="264" spans="1:81" x14ac:dyDescent="0.3">
      <x:c r="E264" s="272"/>
      <x:c r="AB264" s="272"/>
      <x:c r="AF264" s="275"/>
      <x:c r="AH264" s="275"/>
      <x:c r="AI264" s="273"/>
      <x:c r="AK264" s="273"/>
      <x:c r="AL264" s="273"/>
      <x:c r="AM264" s="273"/>
      <x:c r="AO264" s="273"/>
      <x:c r="AP264" s="273"/>
      <x:c r="AR264" s="273"/>
      <x:c r="AT264" s="273"/>
      <x:c r="AV264" s="273"/>
      <x:c r="AW264" s="275"/>
      <x:c r="AX264" s="272"/>
      <x:c r="AZ264" s="272"/>
      <x:c r="BA264" s="272"/>
      <x:c r="BB264" s="272"/>
      <x:c r="BC264" s="272"/>
      <x:c r="BD264" s="272"/>
      <x:c r="BE264" s="272"/>
      <x:c r="BF264" s="272"/>
      <x:c r="BG264" s="274"/>
      <x:c r="BH264" s="272"/>
      <x:c r="BI264" s="276"/>
      <x:c r="BJ264" s="276"/>
      <x:c r="BK264" s="276"/>
      <x:c r="BL264" s="276"/>
    </x:row>
    <x:row r="265" spans="1:81" x14ac:dyDescent="0.3">
      <x:c r="E265" s="272"/>
      <x:c r="AB265" s="272"/>
      <x:c r="AF265" s="275"/>
      <x:c r="AH265" s="275"/>
      <x:c r="AI265" s="273"/>
      <x:c r="AK265" s="273"/>
      <x:c r="AL265" s="273"/>
      <x:c r="AM265" s="273"/>
      <x:c r="AO265" s="273"/>
      <x:c r="AP265" s="273"/>
      <x:c r="AR265" s="273"/>
      <x:c r="AT265" s="273"/>
      <x:c r="AV265" s="273"/>
      <x:c r="AW265" s="275"/>
      <x:c r="AX265" s="272"/>
      <x:c r="AZ265" s="272"/>
      <x:c r="BA265" s="272"/>
      <x:c r="BB265" s="272"/>
      <x:c r="BC265" s="272"/>
      <x:c r="BD265" s="272"/>
      <x:c r="BE265" s="272"/>
      <x:c r="BF265" s="272"/>
      <x:c r="BG265" s="274"/>
      <x:c r="BH265" s="272"/>
      <x:c r="BI265" s="276"/>
      <x:c r="BJ265" s="276"/>
      <x:c r="BK265" s="276"/>
      <x:c r="BL265" s="276"/>
    </x:row>
    <x:row r="266" spans="1:81" x14ac:dyDescent="0.3">
      <x:c r="E266" s="272"/>
      <x:c r="AB266" s="272"/>
      <x:c r="AF266" s="275"/>
      <x:c r="AH266" s="275"/>
      <x:c r="AI266" s="273"/>
      <x:c r="AK266" s="273"/>
      <x:c r="AL266" s="273"/>
      <x:c r="AM266" s="273"/>
      <x:c r="AO266" s="273"/>
      <x:c r="AP266" s="273"/>
      <x:c r="AR266" s="273"/>
      <x:c r="AT266" s="273"/>
      <x:c r="AV266" s="273"/>
      <x:c r="AW266" s="275"/>
      <x:c r="AX266" s="272"/>
      <x:c r="AZ266" s="272"/>
      <x:c r="BA266" s="272"/>
      <x:c r="BB266" s="272"/>
      <x:c r="BC266" s="272"/>
      <x:c r="BD266" s="272"/>
      <x:c r="BE266" s="272"/>
      <x:c r="BF266" s="272"/>
      <x:c r="BG266" s="274"/>
      <x:c r="BH266" s="272"/>
      <x:c r="BI266" s="276"/>
      <x:c r="BJ266" s="276"/>
      <x:c r="BK266" s="276"/>
      <x:c r="BL266" s="276"/>
    </x:row>
    <x:row r="267" spans="1:81" x14ac:dyDescent="0.3">
      <x:c r="E267" s="272"/>
      <x:c r="AB267" s="272"/>
      <x:c r="AF267" s="275"/>
      <x:c r="AH267" s="275"/>
      <x:c r="AI267" s="273"/>
      <x:c r="AK267" s="273"/>
      <x:c r="AL267" s="273"/>
      <x:c r="AM267" s="273"/>
      <x:c r="AO267" s="273"/>
      <x:c r="AP267" s="273"/>
      <x:c r="AR267" s="273"/>
      <x:c r="AT267" s="273"/>
      <x:c r="AV267" s="273"/>
      <x:c r="AW267" s="275"/>
      <x:c r="AX267" s="272"/>
      <x:c r="AZ267" s="272"/>
      <x:c r="BA267" s="272"/>
      <x:c r="BB267" s="272"/>
      <x:c r="BC267" s="272"/>
      <x:c r="BD267" s="272"/>
      <x:c r="BE267" s="272"/>
      <x:c r="BF267" s="272"/>
      <x:c r="BG267" s="274"/>
      <x:c r="BH267" s="272"/>
      <x:c r="BI267" s="276"/>
      <x:c r="BJ267" s="276"/>
      <x:c r="BK267" s="276"/>
      <x:c r="BL267" s="276"/>
    </x:row>
    <x:row r="268" spans="1:81" x14ac:dyDescent="0.3">
      <x:c r="E268" s="272"/>
      <x:c r="AB268" s="272"/>
      <x:c r="AF268" s="275"/>
      <x:c r="AH268" s="275"/>
      <x:c r="AI268" s="273"/>
      <x:c r="AK268" s="273"/>
      <x:c r="AL268" s="273"/>
      <x:c r="AM268" s="273"/>
      <x:c r="AO268" s="273"/>
      <x:c r="AP268" s="273"/>
      <x:c r="AR268" s="273"/>
      <x:c r="AT268" s="273"/>
      <x:c r="AV268" s="273"/>
      <x:c r="AW268" s="275"/>
      <x:c r="AX268" s="272"/>
      <x:c r="AZ268" s="272"/>
      <x:c r="BA268" s="272"/>
      <x:c r="BB268" s="272"/>
      <x:c r="BC268" s="272"/>
      <x:c r="BD268" s="272"/>
      <x:c r="BE268" s="272"/>
      <x:c r="BF268" s="272"/>
      <x:c r="BG268" s="274"/>
      <x:c r="BH268" s="272"/>
      <x:c r="BI268" s="276"/>
      <x:c r="BJ268" s="276"/>
      <x:c r="BK268" s="276"/>
      <x:c r="BL268" s="276"/>
    </x:row>
    <x:row r="269" spans="1:81" x14ac:dyDescent="0.3">
      <x:c r="E269" s="272"/>
      <x:c r="AB269" s="272"/>
      <x:c r="AF269" s="275"/>
      <x:c r="AH269" s="275"/>
      <x:c r="AI269" s="273"/>
      <x:c r="AK269" s="273"/>
      <x:c r="AL269" s="273"/>
      <x:c r="AM269" s="273"/>
      <x:c r="AO269" s="273"/>
      <x:c r="AP269" s="273"/>
      <x:c r="AR269" s="273"/>
      <x:c r="AT269" s="273"/>
      <x:c r="AV269" s="273"/>
      <x:c r="AW269" s="275"/>
      <x:c r="AX269" s="272"/>
      <x:c r="AZ269" s="272"/>
      <x:c r="BA269" s="272"/>
      <x:c r="BB269" s="272"/>
      <x:c r="BC269" s="272"/>
      <x:c r="BD269" s="272"/>
      <x:c r="BE269" s="272"/>
      <x:c r="BF269" s="272"/>
      <x:c r="BG269" s="274"/>
      <x:c r="BH269" s="272"/>
      <x:c r="BI269" s="276"/>
      <x:c r="BJ269" s="276"/>
      <x:c r="BK269" s="276"/>
      <x:c r="BL269" s="276"/>
    </x:row>
    <x:row r="270" spans="1:81" x14ac:dyDescent="0.3">
      <x:c r="E270" s="272"/>
      <x:c r="AB270" s="272"/>
      <x:c r="AF270" s="275"/>
      <x:c r="AH270" s="275"/>
      <x:c r="AI270" s="273"/>
      <x:c r="AK270" s="273"/>
      <x:c r="AL270" s="273"/>
      <x:c r="AM270" s="273"/>
      <x:c r="AO270" s="273"/>
      <x:c r="AP270" s="273"/>
      <x:c r="AR270" s="273"/>
      <x:c r="AT270" s="273"/>
      <x:c r="AV270" s="273"/>
      <x:c r="AW270" s="275"/>
      <x:c r="AX270" s="272"/>
      <x:c r="AZ270" s="272"/>
      <x:c r="BA270" s="272"/>
      <x:c r="BB270" s="272"/>
      <x:c r="BC270" s="272"/>
      <x:c r="BD270" s="272"/>
      <x:c r="BE270" s="272"/>
      <x:c r="BF270" s="272"/>
      <x:c r="BG270" s="274"/>
      <x:c r="BH270" s="272"/>
      <x:c r="BI270" s="276"/>
      <x:c r="BJ270" s="276"/>
      <x:c r="BK270" s="276"/>
      <x:c r="BL270" s="276"/>
    </x:row>
    <x:row r="271" spans="1:81" x14ac:dyDescent="0.3">
      <x:c r="E271" s="272"/>
      <x:c r="AB271" s="272"/>
      <x:c r="AF271" s="275"/>
      <x:c r="AH271" s="275"/>
      <x:c r="AI271" s="273"/>
      <x:c r="AK271" s="273"/>
      <x:c r="AL271" s="273"/>
      <x:c r="AM271" s="273"/>
      <x:c r="AO271" s="273"/>
      <x:c r="AP271" s="273"/>
      <x:c r="AR271" s="273"/>
      <x:c r="AT271" s="273"/>
      <x:c r="AV271" s="273"/>
      <x:c r="AW271" s="275"/>
      <x:c r="AX271" s="272"/>
      <x:c r="AZ271" s="272"/>
      <x:c r="BA271" s="272"/>
      <x:c r="BB271" s="272"/>
      <x:c r="BC271" s="272"/>
      <x:c r="BD271" s="272"/>
      <x:c r="BE271" s="272"/>
      <x:c r="BF271" s="272"/>
      <x:c r="BG271" s="274"/>
      <x:c r="BH271" s="272"/>
      <x:c r="BI271" s="276"/>
      <x:c r="BJ271" s="276"/>
      <x:c r="BK271" s="276"/>
      <x:c r="BL271" s="276"/>
    </x:row>
    <x:row r="272" spans="1:81" x14ac:dyDescent="0.3">
      <x:c r="E272" s="272"/>
      <x:c r="AB272" s="272"/>
      <x:c r="AF272" s="275"/>
      <x:c r="AH272" s="275"/>
      <x:c r="AI272" s="273"/>
      <x:c r="AK272" s="273"/>
      <x:c r="AL272" s="273"/>
      <x:c r="AM272" s="273"/>
      <x:c r="AO272" s="273"/>
      <x:c r="AP272" s="273"/>
      <x:c r="AR272" s="273"/>
      <x:c r="AT272" s="273"/>
      <x:c r="AV272" s="273"/>
      <x:c r="AW272" s="275"/>
      <x:c r="AX272" s="272"/>
      <x:c r="AZ272" s="272"/>
      <x:c r="BA272" s="272"/>
      <x:c r="BB272" s="272"/>
      <x:c r="BC272" s="272"/>
      <x:c r="BD272" s="272"/>
      <x:c r="BE272" s="272"/>
      <x:c r="BF272" s="272"/>
      <x:c r="BG272" s="274"/>
      <x:c r="BH272" s="272"/>
      <x:c r="BI272" s="276"/>
      <x:c r="BJ272" s="276"/>
      <x:c r="BK272" s="276"/>
      <x:c r="BL272" s="276"/>
    </x:row>
    <x:row r="273" spans="1:81" x14ac:dyDescent="0.3">
      <x:c r="E273" s="272"/>
      <x:c r="AB273" s="272"/>
      <x:c r="AF273" s="275"/>
      <x:c r="AH273" s="275"/>
      <x:c r="AI273" s="273"/>
      <x:c r="AK273" s="273"/>
      <x:c r="AL273" s="273"/>
      <x:c r="AM273" s="273"/>
      <x:c r="AO273" s="273"/>
      <x:c r="AP273" s="273"/>
      <x:c r="AR273" s="273"/>
      <x:c r="AT273" s="273"/>
      <x:c r="AV273" s="273"/>
      <x:c r="AW273" s="275"/>
      <x:c r="AX273" s="272"/>
      <x:c r="AZ273" s="272"/>
      <x:c r="BA273" s="272"/>
      <x:c r="BB273" s="272"/>
      <x:c r="BC273" s="272"/>
      <x:c r="BD273" s="272"/>
      <x:c r="BE273" s="272"/>
      <x:c r="BF273" s="272"/>
      <x:c r="BG273" s="274"/>
      <x:c r="BH273" s="272"/>
      <x:c r="BI273" s="276"/>
      <x:c r="BJ273" s="276"/>
      <x:c r="BK273" s="276"/>
      <x:c r="BL273" s="276"/>
    </x:row>
    <x:row r="274" spans="1:81" x14ac:dyDescent="0.3">
      <x:c r="E274" s="272"/>
      <x:c r="AB274" s="272"/>
      <x:c r="AF274" s="275"/>
      <x:c r="AH274" s="275"/>
      <x:c r="AI274" s="273"/>
      <x:c r="AK274" s="273"/>
      <x:c r="AL274" s="273"/>
      <x:c r="AM274" s="273"/>
      <x:c r="AO274" s="273"/>
      <x:c r="AP274" s="273"/>
      <x:c r="AR274" s="273"/>
      <x:c r="AT274" s="273"/>
      <x:c r="AV274" s="273"/>
      <x:c r="AW274" s="275"/>
      <x:c r="AX274" s="272"/>
      <x:c r="AZ274" s="272"/>
      <x:c r="BA274" s="272"/>
      <x:c r="BB274" s="272"/>
      <x:c r="BC274" s="272"/>
      <x:c r="BD274" s="272"/>
      <x:c r="BE274" s="272"/>
      <x:c r="BF274" s="272"/>
      <x:c r="BG274" s="274"/>
      <x:c r="BH274" s="272"/>
      <x:c r="BI274" s="276"/>
      <x:c r="BJ274" s="276"/>
      <x:c r="BK274" s="276"/>
      <x:c r="BL274" s="276"/>
    </x:row>
    <x:row r="275" spans="1:81" x14ac:dyDescent="0.3">
      <x:c r="E275" s="272"/>
      <x:c r="AB275" s="272"/>
      <x:c r="AF275" s="275"/>
      <x:c r="AH275" s="275"/>
      <x:c r="AI275" s="273"/>
      <x:c r="AK275" s="273"/>
      <x:c r="AL275" s="273"/>
      <x:c r="AM275" s="273"/>
      <x:c r="AO275" s="273"/>
      <x:c r="AP275" s="273"/>
      <x:c r="AR275" s="273"/>
      <x:c r="AT275" s="273"/>
      <x:c r="AV275" s="273"/>
      <x:c r="AW275" s="275"/>
      <x:c r="AX275" s="272"/>
      <x:c r="AZ275" s="272"/>
      <x:c r="BA275" s="272"/>
      <x:c r="BB275" s="272"/>
      <x:c r="BC275" s="272"/>
      <x:c r="BD275" s="272"/>
      <x:c r="BE275" s="272"/>
      <x:c r="BF275" s="272"/>
      <x:c r="BG275" s="274"/>
      <x:c r="BH275" s="272"/>
      <x:c r="BI275" s="276"/>
      <x:c r="BJ275" s="276"/>
      <x:c r="BK275" s="276"/>
      <x:c r="BL275" s="276"/>
    </x:row>
    <x:row r="276" spans="1:81" x14ac:dyDescent="0.3">
      <x:c r="E276" s="272"/>
      <x:c r="AB276" s="272"/>
      <x:c r="AF276" s="275"/>
      <x:c r="AH276" s="275"/>
      <x:c r="AI276" s="273"/>
      <x:c r="AK276" s="273"/>
      <x:c r="AL276" s="273"/>
      <x:c r="AM276" s="273"/>
      <x:c r="AO276" s="273"/>
      <x:c r="AP276" s="273"/>
      <x:c r="AR276" s="273"/>
      <x:c r="AT276" s="273"/>
      <x:c r="AV276" s="273"/>
      <x:c r="AW276" s="275"/>
      <x:c r="AX276" s="272"/>
      <x:c r="AZ276" s="272"/>
      <x:c r="BA276" s="272"/>
      <x:c r="BB276" s="272"/>
      <x:c r="BC276" s="272"/>
      <x:c r="BD276" s="272"/>
      <x:c r="BE276" s="272"/>
      <x:c r="BF276" s="272"/>
      <x:c r="BG276" s="274"/>
      <x:c r="BH276" s="272"/>
      <x:c r="BI276" s="276"/>
      <x:c r="BJ276" s="276"/>
      <x:c r="BK276" s="276"/>
      <x:c r="BL276" s="276"/>
    </x:row>
    <x:row r="277" spans="1:81" x14ac:dyDescent="0.3">
      <x:c r="E277" s="272"/>
      <x:c r="AB277" s="272"/>
      <x:c r="AF277" s="275"/>
      <x:c r="AH277" s="275"/>
      <x:c r="AI277" s="273"/>
      <x:c r="AK277" s="273"/>
      <x:c r="AL277" s="273"/>
      <x:c r="AM277" s="273"/>
      <x:c r="AO277" s="273"/>
      <x:c r="AP277" s="273"/>
      <x:c r="AR277" s="273"/>
      <x:c r="AT277" s="273"/>
      <x:c r="AV277" s="273"/>
      <x:c r="AW277" s="275"/>
      <x:c r="AX277" s="272"/>
      <x:c r="AZ277" s="272"/>
      <x:c r="BA277" s="272"/>
      <x:c r="BB277" s="272"/>
      <x:c r="BC277" s="272"/>
      <x:c r="BD277" s="272"/>
      <x:c r="BE277" s="272"/>
      <x:c r="BF277" s="272"/>
      <x:c r="BG277" s="274"/>
      <x:c r="BH277" s="272"/>
      <x:c r="BI277" s="276"/>
      <x:c r="BJ277" s="276"/>
      <x:c r="BK277" s="276"/>
      <x:c r="BL277" s="276"/>
    </x:row>
    <x:row r="278" spans="1:81" x14ac:dyDescent="0.3">
      <x:c r="E278" s="272"/>
      <x:c r="AB278" s="272"/>
      <x:c r="AF278" s="275"/>
      <x:c r="AH278" s="275"/>
      <x:c r="AI278" s="273"/>
      <x:c r="AK278" s="273"/>
      <x:c r="AL278" s="273"/>
      <x:c r="AM278" s="273"/>
      <x:c r="AO278" s="273"/>
      <x:c r="AP278" s="273"/>
      <x:c r="AR278" s="273"/>
      <x:c r="AT278" s="273"/>
      <x:c r="AV278" s="273"/>
      <x:c r="AW278" s="275"/>
      <x:c r="AX278" s="272"/>
      <x:c r="AZ278" s="272"/>
      <x:c r="BA278" s="272"/>
      <x:c r="BB278" s="272"/>
      <x:c r="BC278" s="272"/>
      <x:c r="BD278" s="272"/>
      <x:c r="BE278" s="272"/>
      <x:c r="BF278" s="272"/>
      <x:c r="BG278" s="274"/>
      <x:c r="BH278" s="272"/>
      <x:c r="BI278" s="276"/>
      <x:c r="BJ278" s="276"/>
      <x:c r="BK278" s="276"/>
      <x:c r="BL278" s="276"/>
    </x:row>
    <x:row r="279" spans="1:81" x14ac:dyDescent="0.3">
      <x:c r="E279" s="272"/>
      <x:c r="AB279" s="272"/>
      <x:c r="AF279" s="275"/>
      <x:c r="AH279" s="275"/>
      <x:c r="AI279" s="273"/>
      <x:c r="AK279" s="273"/>
      <x:c r="AL279" s="273"/>
      <x:c r="AM279" s="273"/>
      <x:c r="AO279" s="273"/>
      <x:c r="AP279" s="273"/>
      <x:c r="AR279" s="273"/>
      <x:c r="AT279" s="273"/>
      <x:c r="AV279" s="273"/>
      <x:c r="AW279" s="275"/>
      <x:c r="AX279" s="272"/>
      <x:c r="AZ279" s="272"/>
      <x:c r="BA279" s="272"/>
      <x:c r="BB279" s="272"/>
      <x:c r="BC279" s="272"/>
      <x:c r="BD279" s="272"/>
      <x:c r="BE279" s="272"/>
      <x:c r="BF279" s="272"/>
      <x:c r="BG279" s="274"/>
      <x:c r="BH279" s="272"/>
      <x:c r="BI279" s="276"/>
      <x:c r="BJ279" s="276"/>
      <x:c r="BK279" s="276"/>
      <x:c r="BL279" s="276"/>
    </x:row>
    <x:row r="280" spans="1:81" x14ac:dyDescent="0.3">
      <x:c r="E280" s="272"/>
      <x:c r="AB280" s="272"/>
      <x:c r="AF280" s="275"/>
      <x:c r="AH280" s="275"/>
      <x:c r="AI280" s="273"/>
      <x:c r="AK280" s="273"/>
      <x:c r="AL280" s="273"/>
      <x:c r="AM280" s="273"/>
      <x:c r="AO280" s="273"/>
      <x:c r="AP280" s="273"/>
      <x:c r="AR280" s="273"/>
      <x:c r="AT280" s="273"/>
      <x:c r="AV280" s="273"/>
      <x:c r="AW280" s="275"/>
      <x:c r="AX280" s="272"/>
      <x:c r="AZ280" s="272"/>
      <x:c r="BA280" s="272"/>
      <x:c r="BB280" s="272"/>
      <x:c r="BC280" s="272"/>
      <x:c r="BD280" s="272"/>
      <x:c r="BE280" s="272"/>
      <x:c r="BF280" s="272"/>
      <x:c r="BG280" s="274"/>
      <x:c r="BH280" s="272"/>
      <x:c r="BI280" s="276"/>
      <x:c r="BJ280" s="276"/>
      <x:c r="BK280" s="276"/>
      <x:c r="BL280" s="276"/>
    </x:row>
    <x:row r="281" spans="1:81" x14ac:dyDescent="0.3">
      <x:c r="E281" s="272"/>
      <x:c r="AB281" s="272"/>
      <x:c r="AF281" s="275"/>
      <x:c r="AH281" s="275"/>
      <x:c r="AI281" s="273"/>
      <x:c r="AK281" s="273"/>
      <x:c r="AL281" s="273"/>
      <x:c r="AM281" s="273"/>
      <x:c r="AO281" s="273"/>
      <x:c r="AP281" s="273"/>
      <x:c r="AR281" s="273"/>
      <x:c r="AT281" s="273"/>
      <x:c r="AV281" s="273"/>
      <x:c r="AW281" s="275"/>
      <x:c r="AX281" s="272"/>
      <x:c r="AZ281" s="272"/>
      <x:c r="BA281" s="272"/>
      <x:c r="BB281" s="272"/>
      <x:c r="BC281" s="272"/>
      <x:c r="BD281" s="272"/>
      <x:c r="BE281" s="272"/>
      <x:c r="BF281" s="272"/>
      <x:c r="BG281" s="274"/>
      <x:c r="BH281" s="272"/>
      <x:c r="BI281" s="276"/>
      <x:c r="BJ281" s="276"/>
      <x:c r="BK281" s="276"/>
      <x:c r="BL281" s="276"/>
    </x:row>
    <x:row r="282" spans="1:81" x14ac:dyDescent="0.3">
      <x:c r="E282" s="272"/>
      <x:c r="AB282" s="272"/>
      <x:c r="AF282" s="275"/>
      <x:c r="AH282" s="275"/>
      <x:c r="AI282" s="273"/>
      <x:c r="AK282" s="273"/>
      <x:c r="AL282" s="273"/>
      <x:c r="AM282" s="273"/>
      <x:c r="AO282" s="273"/>
      <x:c r="AP282" s="273"/>
      <x:c r="AR282" s="273"/>
      <x:c r="AT282" s="273"/>
      <x:c r="AV282" s="273"/>
      <x:c r="AW282" s="275"/>
      <x:c r="AX282" s="272"/>
      <x:c r="AZ282" s="272"/>
      <x:c r="BA282" s="272"/>
      <x:c r="BB282" s="272"/>
      <x:c r="BC282" s="272"/>
      <x:c r="BD282" s="272"/>
      <x:c r="BE282" s="272"/>
      <x:c r="BF282" s="272"/>
      <x:c r="BG282" s="274"/>
      <x:c r="BH282" s="272"/>
      <x:c r="BI282" s="276"/>
      <x:c r="BJ282" s="276"/>
      <x:c r="BK282" s="276"/>
      <x:c r="BL282" s="276"/>
    </x:row>
    <x:row r="283" spans="1:81" x14ac:dyDescent="0.3">
      <x:c r="E283" s="272"/>
      <x:c r="AB283" s="272"/>
      <x:c r="AF283" s="275"/>
      <x:c r="AH283" s="275"/>
      <x:c r="AI283" s="273"/>
      <x:c r="AK283" s="273"/>
      <x:c r="AL283" s="273"/>
      <x:c r="AM283" s="273"/>
      <x:c r="AO283" s="273"/>
      <x:c r="AP283" s="273"/>
      <x:c r="AR283" s="273"/>
      <x:c r="AT283" s="273"/>
      <x:c r="AV283" s="273"/>
      <x:c r="AW283" s="275"/>
      <x:c r="AX283" s="272"/>
      <x:c r="AZ283" s="272"/>
      <x:c r="BA283" s="272"/>
      <x:c r="BB283" s="272"/>
      <x:c r="BC283" s="272"/>
      <x:c r="BD283" s="272"/>
      <x:c r="BE283" s="272"/>
      <x:c r="BF283" s="272"/>
      <x:c r="BG283" s="274"/>
      <x:c r="BH283" s="272"/>
      <x:c r="BI283" s="276"/>
      <x:c r="BJ283" s="276"/>
      <x:c r="BK283" s="276"/>
      <x:c r="BL283" s="276"/>
    </x:row>
    <x:row r="284" spans="1:81" x14ac:dyDescent="0.3">
      <x:c r="E284" s="272"/>
      <x:c r="AB284" s="272"/>
      <x:c r="AF284" s="275"/>
      <x:c r="AH284" s="275"/>
      <x:c r="AI284" s="273"/>
      <x:c r="AK284" s="273"/>
      <x:c r="AL284" s="273"/>
      <x:c r="AM284" s="273"/>
      <x:c r="AO284" s="273"/>
      <x:c r="AP284" s="273"/>
      <x:c r="AR284" s="273"/>
      <x:c r="AT284" s="273"/>
      <x:c r="AV284" s="273"/>
      <x:c r="AW284" s="275"/>
      <x:c r="AX284" s="272"/>
      <x:c r="AZ284" s="272"/>
      <x:c r="BA284" s="272"/>
      <x:c r="BB284" s="272"/>
      <x:c r="BC284" s="272"/>
      <x:c r="BD284" s="272"/>
      <x:c r="BE284" s="272"/>
      <x:c r="BF284" s="272"/>
      <x:c r="BG284" s="274"/>
      <x:c r="BH284" s="272"/>
      <x:c r="BI284" s="276"/>
      <x:c r="BJ284" s="276"/>
      <x:c r="BK284" s="276"/>
      <x:c r="BL284" s="276"/>
    </x:row>
    <x:row r="285" spans="1:81" x14ac:dyDescent="0.3">
      <x:c r="E285" s="272"/>
      <x:c r="AB285" s="272"/>
      <x:c r="AF285" s="275"/>
      <x:c r="AH285" s="275"/>
      <x:c r="AI285" s="273"/>
      <x:c r="AK285" s="273"/>
      <x:c r="AL285" s="273"/>
      <x:c r="AM285" s="273"/>
      <x:c r="AO285" s="273"/>
      <x:c r="AP285" s="273"/>
      <x:c r="AR285" s="273"/>
      <x:c r="AT285" s="273"/>
      <x:c r="AV285" s="273"/>
      <x:c r="AW285" s="275"/>
      <x:c r="AX285" s="272"/>
      <x:c r="AZ285" s="272"/>
      <x:c r="BA285" s="272"/>
      <x:c r="BB285" s="272"/>
      <x:c r="BC285" s="272"/>
      <x:c r="BD285" s="272"/>
      <x:c r="BE285" s="272"/>
      <x:c r="BF285" s="272"/>
      <x:c r="BG285" s="274"/>
      <x:c r="BH285" s="272"/>
      <x:c r="BI285" s="276"/>
      <x:c r="BJ285" s="276"/>
      <x:c r="BK285" s="276"/>
      <x:c r="BL285" s="276"/>
    </x:row>
    <x:row r="286" spans="1:81" x14ac:dyDescent="0.3">
      <x:c r="E286" s="272"/>
      <x:c r="AB286" s="272"/>
      <x:c r="AF286" s="275"/>
      <x:c r="AH286" s="275"/>
      <x:c r="AI286" s="273"/>
      <x:c r="AK286" s="273"/>
      <x:c r="AL286" s="273"/>
      <x:c r="AM286" s="273"/>
      <x:c r="AO286" s="273"/>
      <x:c r="AP286" s="273"/>
      <x:c r="AR286" s="273"/>
      <x:c r="AT286" s="273"/>
      <x:c r="AV286" s="273"/>
      <x:c r="AW286" s="275"/>
      <x:c r="AX286" s="272"/>
      <x:c r="AZ286" s="272"/>
      <x:c r="BA286" s="272"/>
      <x:c r="BB286" s="272"/>
      <x:c r="BC286" s="272"/>
      <x:c r="BD286" s="272"/>
      <x:c r="BE286" s="272"/>
      <x:c r="BF286" s="272"/>
      <x:c r="BG286" s="274"/>
      <x:c r="BH286" s="272"/>
      <x:c r="BI286" s="276"/>
      <x:c r="BJ286" s="276"/>
      <x:c r="BK286" s="276"/>
      <x:c r="BL286" s="276"/>
    </x:row>
    <x:row r="287" spans="1:81" x14ac:dyDescent="0.3">
      <x:c r="E287" s="272"/>
      <x:c r="AB287" s="272"/>
      <x:c r="AF287" s="275"/>
      <x:c r="AH287" s="275"/>
      <x:c r="AI287" s="273"/>
      <x:c r="AK287" s="273"/>
      <x:c r="AL287" s="273"/>
      <x:c r="AM287" s="273"/>
      <x:c r="AO287" s="273"/>
      <x:c r="AP287" s="273"/>
      <x:c r="AR287" s="273"/>
      <x:c r="AT287" s="273"/>
      <x:c r="AV287" s="273"/>
      <x:c r="AW287" s="275"/>
      <x:c r="AX287" s="272"/>
      <x:c r="AZ287" s="272"/>
      <x:c r="BA287" s="272"/>
      <x:c r="BB287" s="272"/>
      <x:c r="BC287" s="272"/>
      <x:c r="BD287" s="272"/>
      <x:c r="BE287" s="272"/>
      <x:c r="BF287" s="272"/>
      <x:c r="BG287" s="274"/>
      <x:c r="BH287" s="272"/>
      <x:c r="BI287" s="276"/>
      <x:c r="BJ287" s="276"/>
      <x:c r="BK287" s="276"/>
      <x:c r="BL287" s="276"/>
    </x:row>
    <x:row r="288" spans="1:81" x14ac:dyDescent="0.3">
      <x:c r="E288" s="272"/>
      <x:c r="AB288" s="272"/>
      <x:c r="AF288" s="275"/>
      <x:c r="AH288" s="275"/>
      <x:c r="AI288" s="273"/>
      <x:c r="AK288" s="273"/>
      <x:c r="AL288" s="273"/>
      <x:c r="AM288" s="273"/>
      <x:c r="AO288" s="273"/>
      <x:c r="AP288" s="273"/>
      <x:c r="AR288" s="273"/>
      <x:c r="AT288" s="273"/>
      <x:c r="AV288" s="273"/>
      <x:c r="AW288" s="275"/>
      <x:c r="AX288" s="272"/>
      <x:c r="AZ288" s="272"/>
      <x:c r="BA288" s="272"/>
      <x:c r="BB288" s="272"/>
      <x:c r="BC288" s="272"/>
      <x:c r="BD288" s="272"/>
      <x:c r="BE288" s="272"/>
      <x:c r="BF288" s="272"/>
      <x:c r="BG288" s="274"/>
      <x:c r="BH288" s="272"/>
      <x:c r="BI288" s="276"/>
      <x:c r="BJ288" s="276"/>
      <x:c r="BK288" s="276"/>
      <x:c r="BL288" s="276"/>
    </x:row>
    <x:row r="289" spans="1:81" x14ac:dyDescent="0.3">
      <x:c r="E289" s="272"/>
      <x:c r="AB289" s="272"/>
      <x:c r="AF289" s="275"/>
      <x:c r="AH289" s="275"/>
      <x:c r="AI289" s="273"/>
      <x:c r="AK289" s="273"/>
      <x:c r="AL289" s="273"/>
      <x:c r="AM289" s="273"/>
      <x:c r="AO289" s="273"/>
      <x:c r="AP289" s="273"/>
      <x:c r="AR289" s="273"/>
      <x:c r="AT289" s="273"/>
      <x:c r="AV289" s="273"/>
      <x:c r="AW289" s="275"/>
      <x:c r="AX289" s="272"/>
      <x:c r="AZ289" s="272"/>
      <x:c r="BA289" s="272"/>
      <x:c r="BB289" s="272"/>
      <x:c r="BC289" s="272"/>
      <x:c r="BD289" s="272"/>
      <x:c r="BE289" s="272"/>
      <x:c r="BF289" s="272"/>
      <x:c r="BG289" s="274"/>
      <x:c r="BH289" s="272"/>
      <x:c r="BI289" s="276"/>
      <x:c r="BJ289" s="276"/>
      <x:c r="BK289" s="276"/>
      <x:c r="BL289" s="276"/>
    </x:row>
    <x:row r="290" spans="1:81" x14ac:dyDescent="0.3">
      <x:c r="E290" s="272"/>
      <x:c r="AB290" s="272"/>
      <x:c r="AF290" s="275"/>
      <x:c r="AH290" s="275"/>
      <x:c r="AI290" s="273"/>
      <x:c r="AK290" s="273"/>
      <x:c r="AL290" s="273"/>
      <x:c r="AM290" s="273"/>
      <x:c r="AO290" s="273"/>
      <x:c r="AP290" s="273"/>
      <x:c r="AR290" s="273"/>
      <x:c r="AT290" s="273"/>
      <x:c r="AV290" s="273"/>
      <x:c r="AW290" s="275"/>
      <x:c r="AX290" s="272"/>
      <x:c r="AZ290" s="272"/>
      <x:c r="BA290" s="272"/>
      <x:c r="BB290" s="272"/>
      <x:c r="BC290" s="272"/>
      <x:c r="BD290" s="272"/>
      <x:c r="BE290" s="272"/>
      <x:c r="BF290" s="272"/>
      <x:c r="BG290" s="274"/>
      <x:c r="BH290" s="272"/>
      <x:c r="BI290" s="276"/>
      <x:c r="BJ290" s="276"/>
      <x:c r="BK290" s="276"/>
      <x:c r="BL290" s="276"/>
    </x:row>
    <x:row r="291" spans="1:81" x14ac:dyDescent="0.3">
      <x:c r="E291" s="272"/>
      <x:c r="AB291" s="272"/>
      <x:c r="AF291" s="275"/>
      <x:c r="AH291" s="275"/>
      <x:c r="AI291" s="273"/>
      <x:c r="AK291" s="273"/>
      <x:c r="AL291" s="273"/>
      <x:c r="AM291" s="273"/>
      <x:c r="AO291" s="273"/>
      <x:c r="AP291" s="273"/>
      <x:c r="AR291" s="273"/>
      <x:c r="AT291" s="273"/>
      <x:c r="AV291" s="273"/>
      <x:c r="AW291" s="275"/>
      <x:c r="AX291" s="272"/>
      <x:c r="AZ291" s="272"/>
      <x:c r="BA291" s="272"/>
      <x:c r="BB291" s="272"/>
      <x:c r="BC291" s="272"/>
      <x:c r="BD291" s="272"/>
      <x:c r="BE291" s="272"/>
      <x:c r="BF291" s="272"/>
      <x:c r="BG291" s="274"/>
      <x:c r="BH291" s="272"/>
      <x:c r="BI291" s="276"/>
      <x:c r="BJ291" s="276"/>
      <x:c r="BK291" s="276"/>
      <x:c r="BL291" s="276"/>
    </x:row>
    <x:row r="292" spans="1:81" x14ac:dyDescent="0.3">
      <x:c r="E292" s="272"/>
      <x:c r="AB292" s="272"/>
      <x:c r="AF292" s="275"/>
      <x:c r="AH292" s="275"/>
      <x:c r="AI292" s="273"/>
      <x:c r="AK292" s="273"/>
      <x:c r="AL292" s="273"/>
      <x:c r="AM292" s="273"/>
      <x:c r="AO292" s="273"/>
      <x:c r="AP292" s="273"/>
      <x:c r="AR292" s="273"/>
      <x:c r="AT292" s="273"/>
      <x:c r="AV292" s="273"/>
      <x:c r="AW292" s="275"/>
      <x:c r="AX292" s="272"/>
      <x:c r="AZ292" s="272"/>
      <x:c r="BA292" s="272"/>
      <x:c r="BB292" s="272"/>
      <x:c r="BC292" s="272"/>
      <x:c r="BD292" s="272"/>
      <x:c r="BE292" s="272"/>
      <x:c r="BF292" s="272"/>
      <x:c r="BG292" s="274"/>
      <x:c r="BH292" s="272"/>
      <x:c r="BI292" s="276"/>
      <x:c r="BJ292" s="276"/>
      <x:c r="BK292" s="276"/>
      <x:c r="BL292" s="276"/>
    </x:row>
    <x:row r="293" spans="1:81" x14ac:dyDescent="0.3">
      <x:c r="E293" s="272"/>
      <x:c r="AB293" s="272"/>
      <x:c r="AF293" s="275"/>
      <x:c r="AH293" s="275"/>
      <x:c r="AI293" s="273"/>
      <x:c r="AK293" s="273"/>
      <x:c r="AL293" s="273"/>
      <x:c r="AM293" s="273"/>
      <x:c r="AO293" s="273"/>
      <x:c r="AP293" s="273"/>
      <x:c r="AR293" s="273"/>
      <x:c r="AT293" s="273"/>
      <x:c r="AV293" s="273"/>
      <x:c r="AW293" s="275"/>
      <x:c r="AX293" s="272"/>
      <x:c r="AZ293" s="272"/>
      <x:c r="BA293" s="272"/>
      <x:c r="BB293" s="272"/>
      <x:c r="BC293" s="272"/>
      <x:c r="BD293" s="272"/>
      <x:c r="BE293" s="272"/>
      <x:c r="BF293" s="272"/>
      <x:c r="BG293" s="274"/>
      <x:c r="BH293" s="272"/>
      <x:c r="BI293" s="276"/>
      <x:c r="BJ293" s="276"/>
      <x:c r="BK293" s="276"/>
      <x:c r="BL293" s="276"/>
    </x:row>
    <x:row r="294" spans="1:81" x14ac:dyDescent="0.3">
      <x:c r="E294" s="272"/>
      <x:c r="AB294" s="272"/>
      <x:c r="AF294" s="275"/>
      <x:c r="AH294" s="275"/>
      <x:c r="AI294" s="273"/>
      <x:c r="AK294" s="273"/>
      <x:c r="AL294" s="273"/>
      <x:c r="AM294" s="273"/>
      <x:c r="AO294" s="273"/>
      <x:c r="AP294" s="273"/>
      <x:c r="AR294" s="273"/>
      <x:c r="AT294" s="273"/>
      <x:c r="AV294" s="273"/>
      <x:c r="AW294" s="275"/>
      <x:c r="AX294" s="272"/>
      <x:c r="AZ294" s="272"/>
      <x:c r="BA294" s="272"/>
      <x:c r="BB294" s="272"/>
      <x:c r="BC294" s="272"/>
      <x:c r="BD294" s="272"/>
      <x:c r="BE294" s="272"/>
      <x:c r="BF294" s="272"/>
      <x:c r="BG294" s="274"/>
      <x:c r="BH294" s="272"/>
      <x:c r="BI294" s="276"/>
      <x:c r="BJ294" s="276"/>
      <x:c r="BK294" s="276"/>
      <x:c r="BL294" s="276"/>
    </x:row>
    <x:row r="295" spans="1:81" x14ac:dyDescent="0.3">
      <x:c r="E295" s="272"/>
      <x:c r="AB295" s="272"/>
      <x:c r="AF295" s="275"/>
      <x:c r="AH295" s="275"/>
      <x:c r="AI295" s="273"/>
      <x:c r="AK295" s="273"/>
      <x:c r="AL295" s="273"/>
      <x:c r="AM295" s="273"/>
      <x:c r="AO295" s="273"/>
      <x:c r="AP295" s="273"/>
      <x:c r="AR295" s="273"/>
      <x:c r="AT295" s="273"/>
      <x:c r="AV295" s="273"/>
      <x:c r="AW295" s="275"/>
      <x:c r="AX295" s="272"/>
      <x:c r="AZ295" s="272"/>
      <x:c r="BA295" s="272"/>
      <x:c r="BB295" s="272"/>
      <x:c r="BC295" s="272"/>
      <x:c r="BD295" s="272"/>
      <x:c r="BE295" s="272"/>
      <x:c r="BF295" s="272"/>
      <x:c r="BG295" s="274"/>
      <x:c r="BH295" s="272"/>
      <x:c r="BI295" s="276"/>
      <x:c r="BJ295" s="276"/>
      <x:c r="BK295" s="276"/>
      <x:c r="BL295" s="276"/>
    </x:row>
    <x:row r="296" spans="1:81" x14ac:dyDescent="0.3">
      <x:c r="E296" s="272"/>
      <x:c r="AB296" s="272"/>
      <x:c r="AF296" s="275"/>
      <x:c r="AH296" s="275"/>
      <x:c r="AI296" s="273"/>
      <x:c r="AK296" s="273"/>
      <x:c r="AL296" s="273"/>
      <x:c r="AM296" s="273"/>
      <x:c r="AO296" s="273"/>
      <x:c r="AP296" s="273"/>
      <x:c r="AR296" s="273"/>
      <x:c r="AT296" s="273"/>
      <x:c r="AV296" s="273"/>
      <x:c r="AW296" s="275"/>
      <x:c r="AX296" s="272"/>
      <x:c r="AZ296" s="272"/>
      <x:c r="BA296" s="272"/>
      <x:c r="BB296" s="272"/>
      <x:c r="BC296" s="272"/>
      <x:c r="BD296" s="272"/>
      <x:c r="BE296" s="272"/>
      <x:c r="BF296" s="272"/>
      <x:c r="BG296" s="274"/>
      <x:c r="BH296" s="272"/>
      <x:c r="BI296" s="276"/>
      <x:c r="BJ296" s="276"/>
      <x:c r="BK296" s="276"/>
      <x:c r="BL296" s="276"/>
    </x:row>
    <x:row r="297" spans="1:81" x14ac:dyDescent="0.3">
      <x:c r="E297" s="272"/>
      <x:c r="AB297" s="272"/>
      <x:c r="AF297" s="275"/>
      <x:c r="AH297" s="275"/>
      <x:c r="AI297" s="273"/>
      <x:c r="AK297" s="273"/>
      <x:c r="AL297" s="273"/>
      <x:c r="AM297" s="273"/>
      <x:c r="AO297" s="273"/>
      <x:c r="AP297" s="273"/>
      <x:c r="AR297" s="273"/>
      <x:c r="AT297" s="273"/>
      <x:c r="AV297" s="273"/>
      <x:c r="AW297" s="275"/>
      <x:c r="AX297" s="272"/>
      <x:c r="AZ297" s="272"/>
      <x:c r="BA297" s="272"/>
      <x:c r="BB297" s="272"/>
      <x:c r="BC297" s="272"/>
      <x:c r="BD297" s="272"/>
      <x:c r="BE297" s="272"/>
      <x:c r="BF297" s="272"/>
      <x:c r="BG297" s="274"/>
      <x:c r="BH297" s="272"/>
      <x:c r="BI297" s="276"/>
      <x:c r="BJ297" s="276"/>
      <x:c r="BK297" s="276"/>
      <x:c r="BL297" s="276"/>
    </x:row>
    <x:row r="298" spans="1:81" x14ac:dyDescent="0.3">
      <x:c r="E298" s="272"/>
      <x:c r="AB298" s="272"/>
      <x:c r="AF298" s="275"/>
      <x:c r="AH298" s="275"/>
      <x:c r="AI298" s="273"/>
      <x:c r="AK298" s="273"/>
      <x:c r="AL298" s="273"/>
      <x:c r="AM298" s="273"/>
      <x:c r="AO298" s="273"/>
      <x:c r="AP298" s="273"/>
      <x:c r="AR298" s="273"/>
      <x:c r="AT298" s="273"/>
      <x:c r="AV298" s="273"/>
      <x:c r="AW298" s="275"/>
      <x:c r="AX298" s="272"/>
      <x:c r="AZ298" s="272"/>
      <x:c r="BA298" s="272"/>
      <x:c r="BB298" s="272"/>
      <x:c r="BC298" s="272"/>
      <x:c r="BD298" s="272"/>
      <x:c r="BE298" s="272"/>
      <x:c r="BF298" s="272"/>
      <x:c r="BG298" s="274"/>
      <x:c r="BH298" s="272"/>
      <x:c r="BI298" s="276"/>
      <x:c r="BJ298" s="276"/>
      <x:c r="BK298" s="276"/>
      <x:c r="BL298" s="276"/>
    </x:row>
    <x:row r="299" spans="1:81" x14ac:dyDescent="0.3">
      <x:c r="E299" s="272"/>
      <x:c r="AB299" s="272"/>
      <x:c r="AF299" s="275"/>
      <x:c r="AH299" s="275"/>
      <x:c r="AI299" s="273"/>
      <x:c r="AK299" s="273"/>
      <x:c r="AL299" s="273"/>
      <x:c r="AM299" s="273"/>
      <x:c r="AO299" s="273"/>
      <x:c r="AP299" s="273"/>
      <x:c r="AR299" s="273"/>
      <x:c r="AT299" s="273"/>
      <x:c r="AV299" s="273"/>
      <x:c r="AW299" s="275"/>
      <x:c r="AX299" s="272"/>
      <x:c r="AZ299" s="272"/>
      <x:c r="BA299" s="272"/>
      <x:c r="BB299" s="272"/>
      <x:c r="BC299" s="272"/>
      <x:c r="BD299" s="272"/>
      <x:c r="BE299" s="272"/>
      <x:c r="BF299" s="272"/>
      <x:c r="BG299" s="274"/>
      <x:c r="BH299" s="272"/>
      <x:c r="BI299" s="276"/>
      <x:c r="BJ299" s="276"/>
      <x:c r="BK299" s="276"/>
      <x:c r="BL299" s="276"/>
    </x:row>
    <x:row r="300" spans="1:81" x14ac:dyDescent="0.3">
      <x:c r="E300" s="272"/>
      <x:c r="AB300" s="272"/>
      <x:c r="AF300" s="275"/>
      <x:c r="AH300" s="275"/>
      <x:c r="AI300" s="273"/>
      <x:c r="AK300" s="273"/>
      <x:c r="AL300" s="273"/>
      <x:c r="AM300" s="273"/>
      <x:c r="AO300" s="273"/>
      <x:c r="AP300" s="273"/>
      <x:c r="AR300" s="273"/>
      <x:c r="AT300" s="273"/>
      <x:c r="AV300" s="273"/>
      <x:c r="AW300" s="275"/>
      <x:c r="AX300" s="272"/>
      <x:c r="AZ300" s="272"/>
      <x:c r="BA300" s="272"/>
      <x:c r="BB300" s="272"/>
      <x:c r="BC300" s="272"/>
      <x:c r="BD300" s="272"/>
      <x:c r="BE300" s="272"/>
      <x:c r="BF300" s="272"/>
      <x:c r="BG300" s="274"/>
      <x:c r="BH300" s="272"/>
      <x:c r="BI300" s="276"/>
      <x:c r="BJ300" s="276"/>
      <x:c r="BK300" s="276"/>
      <x:c r="BL300" s="276"/>
    </x:row>
    <x:row r="301" spans="1:81" x14ac:dyDescent="0.3">
      <x:c r="E301" s="272"/>
      <x:c r="AB301" s="272"/>
      <x:c r="AF301" s="275"/>
      <x:c r="AH301" s="275"/>
      <x:c r="AI301" s="273"/>
      <x:c r="AK301" s="273"/>
      <x:c r="AL301" s="273"/>
      <x:c r="AM301" s="273"/>
      <x:c r="AO301" s="273"/>
      <x:c r="AP301" s="273"/>
      <x:c r="AR301" s="273"/>
      <x:c r="AT301" s="273"/>
      <x:c r="AV301" s="273"/>
      <x:c r="AW301" s="275"/>
      <x:c r="AX301" s="272"/>
      <x:c r="AZ301" s="272"/>
      <x:c r="BA301" s="272"/>
      <x:c r="BB301" s="272"/>
      <x:c r="BC301" s="272"/>
      <x:c r="BD301" s="272"/>
      <x:c r="BE301" s="272"/>
      <x:c r="BF301" s="272"/>
      <x:c r="BG301" s="274"/>
      <x:c r="BH301" s="272"/>
      <x:c r="BI301" s="276"/>
      <x:c r="BJ301" s="276"/>
      <x:c r="BK301" s="276"/>
      <x:c r="BL301" s="276"/>
    </x:row>
    <x:row r="302" spans="1:81" x14ac:dyDescent="0.3">
      <x:c r="E302" s="272"/>
      <x:c r="AB302" s="272"/>
      <x:c r="AF302" s="275"/>
      <x:c r="AH302" s="275"/>
      <x:c r="AI302" s="273"/>
      <x:c r="AK302" s="273"/>
      <x:c r="AL302" s="273"/>
      <x:c r="AM302" s="273"/>
      <x:c r="AO302" s="273"/>
      <x:c r="AP302" s="273"/>
      <x:c r="AR302" s="273"/>
      <x:c r="AT302" s="273"/>
      <x:c r="AV302" s="273"/>
      <x:c r="AW302" s="275"/>
      <x:c r="AX302" s="272"/>
      <x:c r="AZ302" s="272"/>
      <x:c r="BA302" s="272"/>
      <x:c r="BB302" s="272"/>
      <x:c r="BC302" s="272"/>
      <x:c r="BD302" s="272"/>
      <x:c r="BE302" s="272"/>
      <x:c r="BF302" s="272"/>
      <x:c r="BG302" s="274"/>
      <x:c r="BH302" s="272"/>
      <x:c r="BI302" s="276"/>
      <x:c r="BJ302" s="276"/>
      <x:c r="BK302" s="276"/>
      <x:c r="BL302" s="276"/>
    </x:row>
    <x:row r="303" spans="1:81" x14ac:dyDescent="0.3">
      <x:c r="E303" s="272"/>
      <x:c r="AB303" s="272"/>
      <x:c r="AF303" s="275"/>
      <x:c r="AH303" s="275"/>
      <x:c r="AI303" s="273"/>
      <x:c r="AK303" s="273"/>
      <x:c r="AL303" s="273"/>
      <x:c r="AM303" s="273"/>
      <x:c r="AO303" s="273"/>
      <x:c r="AP303" s="273"/>
      <x:c r="AR303" s="273"/>
      <x:c r="AT303" s="273"/>
      <x:c r="AV303" s="273"/>
      <x:c r="AW303" s="275"/>
      <x:c r="AX303" s="272"/>
      <x:c r="AZ303" s="272"/>
      <x:c r="BA303" s="272"/>
      <x:c r="BB303" s="272"/>
      <x:c r="BC303" s="272"/>
      <x:c r="BD303" s="272"/>
      <x:c r="BE303" s="272"/>
      <x:c r="BF303" s="272"/>
      <x:c r="BG303" s="274"/>
      <x:c r="BH303" s="272"/>
      <x:c r="BI303" s="276"/>
      <x:c r="BJ303" s="276"/>
      <x:c r="BK303" s="276"/>
      <x:c r="BL303" s="276"/>
    </x:row>
    <x:row r="304" spans="1:81" x14ac:dyDescent="0.3">
      <x:c r="E304" s="272"/>
      <x:c r="AB304" s="272"/>
      <x:c r="AF304" s="275"/>
      <x:c r="AH304" s="275"/>
      <x:c r="AI304" s="273"/>
      <x:c r="AK304" s="273"/>
      <x:c r="AL304" s="273"/>
      <x:c r="AM304" s="273"/>
      <x:c r="AO304" s="273"/>
      <x:c r="AP304" s="273"/>
      <x:c r="AR304" s="273"/>
      <x:c r="AT304" s="273"/>
      <x:c r="AV304" s="273"/>
      <x:c r="AW304" s="275"/>
      <x:c r="AX304" s="272"/>
      <x:c r="AZ304" s="272"/>
      <x:c r="BA304" s="272"/>
      <x:c r="BB304" s="272"/>
      <x:c r="BC304" s="272"/>
      <x:c r="BD304" s="272"/>
      <x:c r="BE304" s="272"/>
      <x:c r="BF304" s="272"/>
      <x:c r="BG304" s="274"/>
      <x:c r="BH304" s="272"/>
      <x:c r="BI304" s="276"/>
      <x:c r="BJ304" s="276"/>
      <x:c r="BK304" s="276"/>
      <x:c r="BL304" s="276"/>
    </x:row>
    <x:row r="305" spans="1:81" x14ac:dyDescent="0.3">
      <x:c r="E305" s="272"/>
      <x:c r="AB305" s="272"/>
      <x:c r="AF305" s="275"/>
      <x:c r="AH305" s="275"/>
      <x:c r="AI305" s="273"/>
      <x:c r="AK305" s="273"/>
      <x:c r="AL305" s="273"/>
      <x:c r="AM305" s="273"/>
      <x:c r="AO305" s="273"/>
      <x:c r="AP305" s="273"/>
      <x:c r="AR305" s="273"/>
      <x:c r="AT305" s="273"/>
      <x:c r="AV305" s="273"/>
      <x:c r="AW305" s="275"/>
      <x:c r="AX305" s="272"/>
      <x:c r="AZ305" s="272"/>
      <x:c r="BA305" s="272"/>
      <x:c r="BB305" s="272"/>
      <x:c r="BC305" s="272"/>
      <x:c r="BD305" s="272"/>
      <x:c r="BE305" s="272"/>
      <x:c r="BF305" s="272"/>
      <x:c r="BG305" s="274"/>
      <x:c r="BH305" s="272"/>
      <x:c r="BI305" s="276"/>
      <x:c r="BJ305" s="276"/>
      <x:c r="BK305" s="276"/>
      <x:c r="BL305" s="276"/>
    </x:row>
    <x:row r="306" spans="1:81" x14ac:dyDescent="0.3">
      <x:c r="E306" s="272"/>
      <x:c r="AB306" s="272"/>
      <x:c r="AF306" s="275"/>
      <x:c r="AH306" s="275"/>
      <x:c r="AI306" s="273"/>
      <x:c r="AK306" s="273"/>
      <x:c r="AL306" s="273"/>
      <x:c r="AM306" s="273"/>
      <x:c r="AO306" s="273"/>
      <x:c r="AP306" s="273"/>
      <x:c r="AR306" s="273"/>
      <x:c r="AT306" s="273"/>
      <x:c r="AV306" s="273"/>
      <x:c r="AW306" s="275"/>
      <x:c r="AX306" s="272"/>
      <x:c r="AZ306" s="272"/>
      <x:c r="BA306" s="272"/>
      <x:c r="BB306" s="272"/>
      <x:c r="BC306" s="272"/>
      <x:c r="BD306" s="272"/>
      <x:c r="BE306" s="272"/>
      <x:c r="BF306" s="272"/>
      <x:c r="BG306" s="274"/>
      <x:c r="BH306" s="272"/>
      <x:c r="BI306" s="276"/>
      <x:c r="BJ306" s="276"/>
      <x:c r="BK306" s="276"/>
      <x:c r="BL306" s="276"/>
    </x:row>
    <x:row r="307" spans="1:81" x14ac:dyDescent="0.3">
      <x:c r="E307" s="272"/>
      <x:c r="AB307" s="272"/>
      <x:c r="AF307" s="275"/>
      <x:c r="AH307" s="275"/>
      <x:c r="AI307" s="273"/>
      <x:c r="AK307" s="273"/>
      <x:c r="AL307" s="273"/>
      <x:c r="AM307" s="273"/>
      <x:c r="AO307" s="273"/>
      <x:c r="AP307" s="273"/>
      <x:c r="AR307" s="273"/>
      <x:c r="AT307" s="273"/>
      <x:c r="AV307" s="273"/>
      <x:c r="AW307" s="275"/>
      <x:c r="AX307" s="272"/>
      <x:c r="AZ307" s="272"/>
      <x:c r="BA307" s="272"/>
      <x:c r="BB307" s="272"/>
      <x:c r="BC307" s="272"/>
      <x:c r="BD307" s="272"/>
      <x:c r="BE307" s="272"/>
      <x:c r="BF307" s="272"/>
      <x:c r="BG307" s="274"/>
      <x:c r="BH307" s="272"/>
      <x:c r="BI307" s="276"/>
      <x:c r="BJ307" s="276"/>
      <x:c r="BK307" s="276"/>
      <x:c r="BL307" s="276"/>
    </x:row>
    <x:row r="308" spans="1:81" x14ac:dyDescent="0.3">
      <x:c r="E308" s="272"/>
      <x:c r="AB308" s="272"/>
      <x:c r="AF308" s="275"/>
      <x:c r="AH308" s="275"/>
      <x:c r="AI308" s="273"/>
      <x:c r="AK308" s="273"/>
      <x:c r="AL308" s="273"/>
      <x:c r="AM308" s="273"/>
      <x:c r="AO308" s="273"/>
      <x:c r="AP308" s="273"/>
      <x:c r="AR308" s="273"/>
      <x:c r="AT308" s="273"/>
      <x:c r="AV308" s="273"/>
      <x:c r="AW308" s="275"/>
      <x:c r="AX308" s="272"/>
      <x:c r="AZ308" s="272"/>
      <x:c r="BA308" s="272"/>
      <x:c r="BB308" s="272"/>
      <x:c r="BC308" s="272"/>
      <x:c r="BD308" s="272"/>
      <x:c r="BE308" s="272"/>
      <x:c r="BF308" s="272"/>
      <x:c r="BG308" s="274"/>
      <x:c r="BH308" s="272"/>
      <x:c r="BI308" s="276"/>
      <x:c r="BJ308" s="276"/>
      <x:c r="BK308" s="276"/>
      <x:c r="BL308" s="276"/>
    </x:row>
    <x:row r="309" spans="1:81" x14ac:dyDescent="0.3">
      <x:c r="E309" s="272"/>
      <x:c r="AB309" s="272"/>
      <x:c r="AF309" s="275"/>
      <x:c r="AH309" s="275"/>
      <x:c r="AI309" s="273"/>
      <x:c r="AK309" s="273"/>
      <x:c r="AL309" s="273"/>
      <x:c r="AM309" s="273"/>
      <x:c r="AO309" s="273"/>
      <x:c r="AP309" s="273"/>
      <x:c r="AR309" s="273"/>
      <x:c r="AT309" s="273"/>
      <x:c r="AV309" s="273"/>
      <x:c r="AW309" s="275"/>
      <x:c r="AX309" s="272"/>
      <x:c r="AZ309" s="272"/>
      <x:c r="BA309" s="272"/>
      <x:c r="BB309" s="272"/>
      <x:c r="BC309" s="272"/>
      <x:c r="BD309" s="272"/>
      <x:c r="BE309" s="272"/>
      <x:c r="BF309" s="272"/>
      <x:c r="BG309" s="274"/>
      <x:c r="BH309" s="272"/>
      <x:c r="BI309" s="276"/>
      <x:c r="BJ309" s="276"/>
      <x:c r="BK309" s="276"/>
      <x:c r="BL309" s="276"/>
    </x:row>
    <x:row r="310" spans="1:81" x14ac:dyDescent="0.3">
      <x:c r="E310" s="272"/>
      <x:c r="AB310" s="272"/>
      <x:c r="AF310" s="275"/>
      <x:c r="AH310" s="275"/>
      <x:c r="AI310" s="273"/>
      <x:c r="AK310" s="273"/>
      <x:c r="AL310" s="273"/>
      <x:c r="AM310" s="273"/>
      <x:c r="AO310" s="273"/>
      <x:c r="AP310" s="273"/>
      <x:c r="AR310" s="273"/>
      <x:c r="AT310" s="273"/>
      <x:c r="AV310" s="273"/>
      <x:c r="AW310" s="275"/>
      <x:c r="AX310" s="272"/>
      <x:c r="AZ310" s="272"/>
      <x:c r="BA310" s="272"/>
      <x:c r="BB310" s="272"/>
      <x:c r="BC310" s="272"/>
      <x:c r="BD310" s="272"/>
      <x:c r="BE310" s="272"/>
      <x:c r="BF310" s="272"/>
      <x:c r="BG310" s="274"/>
      <x:c r="BH310" s="272"/>
      <x:c r="BI310" s="276"/>
      <x:c r="BJ310" s="276"/>
      <x:c r="BK310" s="276"/>
      <x:c r="BL310" s="276"/>
    </x:row>
    <x:row r="311" spans="1:81" x14ac:dyDescent="0.3">
      <x:c r="E311" s="272"/>
      <x:c r="AB311" s="272"/>
      <x:c r="AF311" s="275"/>
      <x:c r="AH311" s="275"/>
      <x:c r="AI311" s="273"/>
      <x:c r="AK311" s="273"/>
      <x:c r="AL311" s="273"/>
      <x:c r="AM311" s="273"/>
      <x:c r="AO311" s="273"/>
      <x:c r="AP311" s="273"/>
      <x:c r="AR311" s="273"/>
      <x:c r="AT311" s="273"/>
      <x:c r="AV311" s="273"/>
      <x:c r="AW311" s="275"/>
      <x:c r="AX311" s="272"/>
      <x:c r="AZ311" s="272"/>
      <x:c r="BA311" s="272"/>
      <x:c r="BB311" s="272"/>
      <x:c r="BC311" s="272"/>
      <x:c r="BD311" s="272"/>
      <x:c r="BE311" s="272"/>
      <x:c r="BF311" s="272"/>
      <x:c r="BG311" s="274"/>
      <x:c r="BH311" s="272"/>
      <x:c r="BI311" s="276"/>
      <x:c r="BJ311" s="276"/>
      <x:c r="BK311" s="276"/>
      <x:c r="BL311" s="276"/>
    </x:row>
    <x:row r="312" spans="1:81" x14ac:dyDescent="0.3">
      <x:c r="E312" s="272"/>
      <x:c r="AB312" s="272"/>
      <x:c r="AF312" s="275"/>
      <x:c r="AH312" s="275"/>
      <x:c r="AI312" s="273"/>
      <x:c r="AK312" s="273"/>
      <x:c r="AL312" s="273"/>
      <x:c r="AM312" s="273"/>
      <x:c r="AO312" s="273"/>
      <x:c r="AP312" s="273"/>
      <x:c r="AR312" s="273"/>
      <x:c r="AT312" s="273"/>
      <x:c r="AV312" s="273"/>
      <x:c r="AW312" s="275"/>
      <x:c r="AX312" s="272"/>
      <x:c r="AZ312" s="272"/>
      <x:c r="BA312" s="272"/>
      <x:c r="BB312" s="272"/>
      <x:c r="BC312" s="272"/>
      <x:c r="BD312" s="272"/>
      <x:c r="BE312" s="272"/>
      <x:c r="BF312" s="272"/>
      <x:c r="BG312" s="274"/>
      <x:c r="BH312" s="272"/>
      <x:c r="BI312" s="276"/>
      <x:c r="BJ312" s="276"/>
      <x:c r="BK312" s="276"/>
      <x:c r="BL312" s="276"/>
    </x:row>
    <x:row r="313" spans="1:81" x14ac:dyDescent="0.3">
      <x:c r="E313" s="272"/>
      <x:c r="AB313" s="272"/>
      <x:c r="AF313" s="275"/>
      <x:c r="AH313" s="275"/>
      <x:c r="AI313" s="273"/>
      <x:c r="AK313" s="273"/>
      <x:c r="AL313" s="273"/>
      <x:c r="AM313" s="273"/>
      <x:c r="AO313" s="273"/>
      <x:c r="AP313" s="273"/>
      <x:c r="AR313" s="273"/>
      <x:c r="AT313" s="273"/>
      <x:c r="AV313" s="273"/>
      <x:c r="AW313" s="275"/>
      <x:c r="AX313" s="272"/>
      <x:c r="AZ313" s="272"/>
      <x:c r="BA313" s="272"/>
      <x:c r="BB313" s="272"/>
      <x:c r="BC313" s="272"/>
      <x:c r="BD313" s="272"/>
      <x:c r="BE313" s="272"/>
      <x:c r="BF313" s="272"/>
      <x:c r="BG313" s="274"/>
      <x:c r="BH313" s="272"/>
      <x:c r="BI313" s="276"/>
      <x:c r="BJ313" s="276"/>
      <x:c r="BK313" s="276"/>
      <x:c r="BL313" s="276"/>
    </x:row>
    <x:row r="314" spans="1:81" x14ac:dyDescent="0.3">
      <x:c r="E314" s="272"/>
      <x:c r="AB314" s="272"/>
      <x:c r="AF314" s="275"/>
      <x:c r="AH314" s="275"/>
      <x:c r="AI314" s="273"/>
      <x:c r="AK314" s="273"/>
      <x:c r="AL314" s="273"/>
      <x:c r="AM314" s="273"/>
      <x:c r="AO314" s="273"/>
      <x:c r="AP314" s="273"/>
      <x:c r="AR314" s="273"/>
      <x:c r="AT314" s="273"/>
      <x:c r="AV314" s="273"/>
      <x:c r="AW314" s="275"/>
      <x:c r="AX314" s="272"/>
      <x:c r="AZ314" s="272"/>
      <x:c r="BA314" s="272"/>
      <x:c r="BB314" s="272"/>
      <x:c r="BC314" s="272"/>
      <x:c r="BD314" s="272"/>
      <x:c r="BE314" s="272"/>
      <x:c r="BF314" s="272"/>
      <x:c r="BG314" s="274"/>
      <x:c r="BH314" s="272"/>
      <x:c r="BI314" s="276"/>
      <x:c r="BJ314" s="276"/>
      <x:c r="BK314" s="276"/>
      <x:c r="BL314" s="276"/>
    </x:row>
    <x:row r="315" spans="1:81" x14ac:dyDescent="0.3">
      <x:c r="E315" s="272"/>
      <x:c r="AB315" s="272"/>
      <x:c r="AF315" s="275"/>
      <x:c r="AH315" s="275"/>
      <x:c r="AI315" s="273"/>
      <x:c r="AK315" s="273"/>
      <x:c r="AL315" s="273"/>
      <x:c r="AM315" s="273"/>
      <x:c r="AO315" s="273"/>
      <x:c r="AP315" s="273"/>
      <x:c r="AR315" s="273"/>
      <x:c r="AT315" s="273"/>
      <x:c r="AV315" s="273"/>
      <x:c r="AW315" s="275"/>
      <x:c r="AX315" s="272"/>
      <x:c r="AZ315" s="272"/>
      <x:c r="BA315" s="272"/>
      <x:c r="BB315" s="272"/>
      <x:c r="BC315" s="272"/>
      <x:c r="BD315" s="272"/>
      <x:c r="BE315" s="272"/>
      <x:c r="BF315" s="272"/>
      <x:c r="BG315" s="274"/>
      <x:c r="BH315" s="272"/>
      <x:c r="BI315" s="276"/>
      <x:c r="BJ315" s="276"/>
      <x:c r="BK315" s="276"/>
      <x:c r="BL315" s="276"/>
    </x:row>
    <x:row r="316" spans="1:81" x14ac:dyDescent="0.3">
      <x:c r="E316" s="272"/>
      <x:c r="AB316" s="272"/>
      <x:c r="AF316" s="275"/>
      <x:c r="AH316" s="275"/>
      <x:c r="AI316" s="273"/>
      <x:c r="AK316" s="273"/>
      <x:c r="AL316" s="273"/>
      <x:c r="AM316" s="273"/>
      <x:c r="AO316" s="273"/>
      <x:c r="AP316" s="273"/>
      <x:c r="AR316" s="273"/>
      <x:c r="AT316" s="273"/>
      <x:c r="AV316" s="273"/>
      <x:c r="AW316" s="275"/>
      <x:c r="AX316" s="272"/>
      <x:c r="AZ316" s="272"/>
      <x:c r="BA316" s="272"/>
      <x:c r="BB316" s="272"/>
      <x:c r="BC316" s="272"/>
      <x:c r="BD316" s="272"/>
      <x:c r="BE316" s="272"/>
      <x:c r="BF316" s="272"/>
      <x:c r="BG316" s="274"/>
      <x:c r="BH316" s="272"/>
      <x:c r="BI316" s="276"/>
      <x:c r="BJ316" s="276"/>
      <x:c r="BK316" s="276"/>
      <x:c r="BL316" s="276"/>
    </x:row>
    <x:row r="317" spans="1:81" x14ac:dyDescent="0.3">
      <x:c r="E317" s="272"/>
      <x:c r="AB317" s="272"/>
      <x:c r="AF317" s="275"/>
      <x:c r="AH317" s="275"/>
      <x:c r="AI317" s="273"/>
      <x:c r="AK317" s="273"/>
      <x:c r="AL317" s="273"/>
      <x:c r="AM317" s="273"/>
      <x:c r="AO317" s="273"/>
      <x:c r="AP317" s="273"/>
      <x:c r="AR317" s="273"/>
      <x:c r="AT317" s="273"/>
      <x:c r="AV317" s="273"/>
      <x:c r="AW317" s="275"/>
      <x:c r="AX317" s="272"/>
      <x:c r="AZ317" s="272"/>
      <x:c r="BA317" s="272"/>
      <x:c r="BB317" s="272"/>
      <x:c r="BC317" s="272"/>
      <x:c r="BD317" s="272"/>
      <x:c r="BE317" s="272"/>
      <x:c r="BF317" s="272"/>
      <x:c r="BG317" s="274"/>
      <x:c r="BH317" s="272"/>
      <x:c r="BI317" s="276"/>
      <x:c r="BJ317" s="276"/>
      <x:c r="BK317" s="276"/>
      <x:c r="BL317" s="276"/>
    </x:row>
    <x:row r="318" spans="1:81" x14ac:dyDescent="0.3">
      <x:c r="E318" s="272"/>
      <x:c r="AB318" s="272"/>
      <x:c r="AF318" s="275"/>
      <x:c r="AH318" s="275"/>
      <x:c r="AI318" s="273"/>
      <x:c r="AK318" s="273"/>
      <x:c r="AL318" s="273"/>
      <x:c r="AM318" s="273"/>
      <x:c r="AO318" s="273"/>
      <x:c r="AP318" s="273"/>
      <x:c r="AR318" s="273"/>
      <x:c r="AT318" s="273"/>
      <x:c r="AV318" s="273"/>
      <x:c r="AW318" s="275"/>
      <x:c r="AX318" s="272"/>
      <x:c r="AZ318" s="272"/>
      <x:c r="BA318" s="272"/>
      <x:c r="BB318" s="272"/>
      <x:c r="BC318" s="272"/>
      <x:c r="BD318" s="272"/>
      <x:c r="BE318" s="272"/>
      <x:c r="BF318" s="272"/>
      <x:c r="BG318" s="274"/>
      <x:c r="BH318" s="272"/>
      <x:c r="BI318" s="276"/>
      <x:c r="BJ318" s="276"/>
      <x:c r="BK318" s="276"/>
      <x:c r="BL318" s="276"/>
    </x:row>
    <x:row r="319" spans="1:81" x14ac:dyDescent="0.3">
      <x:c r="E319" s="272"/>
      <x:c r="AB319" s="272"/>
      <x:c r="AF319" s="275"/>
      <x:c r="AH319" s="275"/>
      <x:c r="AI319" s="273"/>
      <x:c r="AK319" s="273"/>
      <x:c r="AL319" s="273"/>
      <x:c r="AM319" s="273"/>
      <x:c r="AO319" s="273"/>
      <x:c r="AP319" s="273"/>
      <x:c r="AR319" s="273"/>
      <x:c r="AT319" s="273"/>
      <x:c r="AV319" s="273"/>
      <x:c r="AW319" s="275"/>
      <x:c r="AX319" s="272"/>
      <x:c r="AZ319" s="272"/>
      <x:c r="BA319" s="272"/>
      <x:c r="BB319" s="272"/>
      <x:c r="BC319" s="272"/>
      <x:c r="BD319" s="272"/>
      <x:c r="BE319" s="272"/>
      <x:c r="BF319" s="272"/>
      <x:c r="BG319" s="274"/>
      <x:c r="BH319" s="272"/>
      <x:c r="BI319" s="276"/>
      <x:c r="BJ319" s="276"/>
      <x:c r="BK319" s="276"/>
      <x:c r="BL319" s="276"/>
    </x:row>
    <x:row r="320" spans="1:81" x14ac:dyDescent="0.3">
      <x:c r="E320" s="272"/>
      <x:c r="AB320" s="272"/>
      <x:c r="AF320" s="275"/>
      <x:c r="AH320" s="275"/>
      <x:c r="AI320" s="273"/>
      <x:c r="AK320" s="273"/>
      <x:c r="AL320" s="273"/>
      <x:c r="AM320" s="273"/>
      <x:c r="AO320" s="273"/>
      <x:c r="AP320" s="273"/>
      <x:c r="AR320" s="273"/>
      <x:c r="AT320" s="273"/>
      <x:c r="AV320" s="273"/>
      <x:c r="AW320" s="275"/>
      <x:c r="AX320" s="272"/>
      <x:c r="AZ320" s="272"/>
      <x:c r="BA320" s="272"/>
      <x:c r="BB320" s="272"/>
      <x:c r="BC320" s="272"/>
      <x:c r="BD320" s="272"/>
      <x:c r="BE320" s="272"/>
      <x:c r="BF320" s="272"/>
      <x:c r="BG320" s="274"/>
      <x:c r="BH320" s="272"/>
      <x:c r="BI320" s="276"/>
      <x:c r="BJ320" s="276"/>
      <x:c r="BK320" s="276"/>
      <x:c r="BL320" s="276"/>
    </x:row>
    <x:row r="321" spans="1:81" x14ac:dyDescent="0.3">
      <x:c r="E321" s="272"/>
      <x:c r="AB321" s="272"/>
      <x:c r="AF321" s="275"/>
      <x:c r="AH321" s="275"/>
      <x:c r="AI321" s="273"/>
      <x:c r="AK321" s="273"/>
      <x:c r="AL321" s="273"/>
      <x:c r="AM321" s="273"/>
      <x:c r="AO321" s="273"/>
      <x:c r="AP321" s="273"/>
      <x:c r="AR321" s="273"/>
      <x:c r="AT321" s="273"/>
      <x:c r="AV321" s="273"/>
      <x:c r="AW321" s="275"/>
      <x:c r="AX321" s="272"/>
      <x:c r="AZ321" s="272"/>
      <x:c r="BA321" s="272"/>
      <x:c r="BB321" s="272"/>
      <x:c r="BC321" s="272"/>
      <x:c r="BD321" s="272"/>
      <x:c r="BE321" s="272"/>
      <x:c r="BF321" s="272"/>
      <x:c r="BG321" s="274"/>
      <x:c r="BH321" s="272"/>
      <x:c r="BI321" s="276"/>
      <x:c r="BJ321" s="276"/>
      <x:c r="BK321" s="276"/>
      <x:c r="BL321" s="276"/>
    </x:row>
    <x:row r="322" spans="1:81" x14ac:dyDescent="0.3">
      <x:c r="E322" s="272"/>
      <x:c r="AB322" s="272"/>
      <x:c r="AF322" s="275"/>
      <x:c r="AH322" s="275"/>
      <x:c r="AI322" s="273"/>
      <x:c r="AK322" s="273"/>
      <x:c r="AL322" s="273"/>
      <x:c r="AM322" s="273"/>
      <x:c r="AO322" s="273"/>
      <x:c r="AP322" s="273"/>
      <x:c r="AR322" s="273"/>
      <x:c r="AT322" s="273"/>
      <x:c r="AV322" s="273"/>
      <x:c r="AW322" s="275"/>
      <x:c r="AX322" s="272"/>
      <x:c r="AZ322" s="272"/>
      <x:c r="BA322" s="272"/>
      <x:c r="BB322" s="272"/>
      <x:c r="BC322" s="272"/>
      <x:c r="BD322" s="272"/>
      <x:c r="BE322" s="272"/>
      <x:c r="BF322" s="272"/>
      <x:c r="BG322" s="274"/>
      <x:c r="BH322" s="272"/>
      <x:c r="BI322" s="276"/>
      <x:c r="BJ322" s="276"/>
      <x:c r="BK322" s="276"/>
      <x:c r="BL322" s="276"/>
    </x:row>
    <x:row r="323" spans="1:81" x14ac:dyDescent="0.3">
      <x:c r="E323" s="272"/>
      <x:c r="AB323" s="272"/>
      <x:c r="AF323" s="275"/>
      <x:c r="AH323" s="275"/>
      <x:c r="AI323" s="273"/>
      <x:c r="AK323" s="273"/>
      <x:c r="AL323" s="273"/>
      <x:c r="AM323" s="273"/>
      <x:c r="AO323" s="273"/>
      <x:c r="AP323" s="273"/>
      <x:c r="AR323" s="273"/>
      <x:c r="AT323" s="273"/>
      <x:c r="AV323" s="273"/>
      <x:c r="AW323" s="275"/>
      <x:c r="AX323" s="272"/>
      <x:c r="AZ323" s="272"/>
      <x:c r="BA323" s="272"/>
      <x:c r="BB323" s="272"/>
      <x:c r="BC323" s="272"/>
      <x:c r="BD323" s="272"/>
      <x:c r="BE323" s="272"/>
      <x:c r="BF323" s="272"/>
      <x:c r="BG323" s="274"/>
      <x:c r="BH323" s="272"/>
      <x:c r="BI323" s="276"/>
      <x:c r="BJ323" s="276"/>
      <x:c r="BK323" s="276"/>
      <x:c r="BL323" s="276"/>
    </x:row>
    <x:row r="324" spans="1:81" x14ac:dyDescent="0.3">
      <x:c r="E324" s="272"/>
      <x:c r="AB324" s="272"/>
      <x:c r="AF324" s="275"/>
      <x:c r="AH324" s="275"/>
      <x:c r="AI324" s="273"/>
      <x:c r="AK324" s="273"/>
      <x:c r="AL324" s="273"/>
      <x:c r="AM324" s="273"/>
      <x:c r="AO324" s="273"/>
      <x:c r="AP324" s="273"/>
      <x:c r="AR324" s="273"/>
      <x:c r="AT324" s="273"/>
      <x:c r="AV324" s="273"/>
      <x:c r="AW324" s="275"/>
      <x:c r="AX324" s="272"/>
      <x:c r="AZ324" s="272"/>
      <x:c r="BA324" s="272"/>
      <x:c r="BB324" s="272"/>
      <x:c r="BC324" s="272"/>
      <x:c r="BD324" s="272"/>
      <x:c r="BE324" s="272"/>
      <x:c r="BF324" s="272"/>
      <x:c r="BG324" s="274"/>
      <x:c r="BH324" s="272"/>
      <x:c r="BI324" s="276"/>
      <x:c r="BJ324" s="276"/>
      <x:c r="BK324" s="276"/>
      <x:c r="BL324" s="276"/>
    </x:row>
    <x:row r="325" spans="1:81" x14ac:dyDescent="0.3">
      <x:c r="E325" s="272"/>
      <x:c r="AB325" s="272"/>
      <x:c r="AF325" s="275"/>
      <x:c r="AH325" s="275"/>
      <x:c r="AI325" s="273"/>
      <x:c r="AK325" s="273"/>
      <x:c r="AL325" s="273"/>
      <x:c r="AM325" s="273"/>
      <x:c r="AO325" s="273"/>
      <x:c r="AP325" s="273"/>
      <x:c r="AR325" s="273"/>
      <x:c r="AT325" s="273"/>
      <x:c r="AV325" s="273"/>
      <x:c r="AW325" s="275"/>
      <x:c r="AX325" s="272"/>
      <x:c r="AZ325" s="272"/>
      <x:c r="BA325" s="272"/>
      <x:c r="BB325" s="272"/>
      <x:c r="BC325" s="272"/>
      <x:c r="BD325" s="272"/>
      <x:c r="BE325" s="272"/>
      <x:c r="BF325" s="272"/>
      <x:c r="BG325" s="274"/>
      <x:c r="BH325" s="272"/>
      <x:c r="BI325" s="276"/>
      <x:c r="BJ325" s="276"/>
      <x:c r="BK325" s="276"/>
      <x:c r="BL325" s="276"/>
    </x:row>
    <x:row r="326" spans="1:81" x14ac:dyDescent="0.3">
      <x:c r="E326" s="272"/>
      <x:c r="AB326" s="272"/>
      <x:c r="AF326" s="275"/>
      <x:c r="AH326" s="275"/>
      <x:c r="AI326" s="273"/>
      <x:c r="AK326" s="273"/>
      <x:c r="AL326" s="273"/>
      <x:c r="AM326" s="273"/>
      <x:c r="AO326" s="273"/>
      <x:c r="AP326" s="273"/>
      <x:c r="AR326" s="273"/>
      <x:c r="AT326" s="273"/>
      <x:c r="AV326" s="273"/>
      <x:c r="AW326" s="275"/>
      <x:c r="AX326" s="272"/>
      <x:c r="AZ326" s="272"/>
      <x:c r="BA326" s="272"/>
      <x:c r="BB326" s="272"/>
      <x:c r="BC326" s="272"/>
      <x:c r="BD326" s="272"/>
      <x:c r="BE326" s="272"/>
      <x:c r="BF326" s="272"/>
      <x:c r="BG326" s="274"/>
      <x:c r="BH326" s="272"/>
      <x:c r="BI326" s="276"/>
      <x:c r="BJ326" s="276"/>
      <x:c r="BK326" s="276"/>
      <x:c r="BL326" s="276"/>
    </x:row>
    <x:row r="327" spans="1:81" x14ac:dyDescent="0.3">
      <x:c r="E327" s="272"/>
      <x:c r="AB327" s="272"/>
      <x:c r="AF327" s="275"/>
      <x:c r="AH327" s="275"/>
      <x:c r="AI327" s="273"/>
      <x:c r="AK327" s="273"/>
      <x:c r="AL327" s="273"/>
      <x:c r="AM327" s="273"/>
      <x:c r="AO327" s="273"/>
      <x:c r="AP327" s="273"/>
      <x:c r="AR327" s="273"/>
      <x:c r="AT327" s="273"/>
      <x:c r="AV327" s="273"/>
      <x:c r="AW327" s="275"/>
      <x:c r="AX327" s="272"/>
      <x:c r="AZ327" s="272"/>
      <x:c r="BA327" s="272"/>
      <x:c r="BB327" s="272"/>
      <x:c r="BC327" s="272"/>
      <x:c r="BD327" s="272"/>
      <x:c r="BE327" s="272"/>
      <x:c r="BF327" s="272"/>
      <x:c r="BG327" s="274"/>
      <x:c r="BH327" s="272"/>
      <x:c r="BI327" s="276"/>
      <x:c r="BJ327" s="276"/>
      <x:c r="BK327" s="276"/>
      <x:c r="BL327" s="276"/>
    </x:row>
    <x:row r="328" spans="1:81" x14ac:dyDescent="0.3">
      <x:c r="E328" s="272"/>
      <x:c r="AB328" s="272"/>
      <x:c r="AF328" s="275"/>
      <x:c r="AH328" s="275"/>
      <x:c r="AI328" s="273"/>
      <x:c r="AK328" s="273"/>
      <x:c r="AL328" s="273"/>
      <x:c r="AM328" s="273"/>
      <x:c r="AO328" s="273"/>
      <x:c r="AP328" s="273"/>
      <x:c r="AR328" s="273"/>
      <x:c r="AT328" s="273"/>
      <x:c r="AV328" s="273"/>
      <x:c r="AW328" s="275"/>
      <x:c r="AX328" s="272"/>
      <x:c r="AZ328" s="272"/>
      <x:c r="BA328" s="272"/>
      <x:c r="BB328" s="272"/>
      <x:c r="BC328" s="272"/>
      <x:c r="BD328" s="272"/>
      <x:c r="BE328" s="272"/>
      <x:c r="BF328" s="272"/>
      <x:c r="BG328" s="274"/>
      <x:c r="BH328" s="272"/>
      <x:c r="BI328" s="276"/>
      <x:c r="BJ328" s="276"/>
      <x:c r="BK328" s="276"/>
      <x:c r="BL328" s="276"/>
    </x:row>
    <x:row r="329" spans="1:81" x14ac:dyDescent="0.3">
      <x:c r="E329" s="272"/>
      <x:c r="AB329" s="272"/>
      <x:c r="AF329" s="275"/>
      <x:c r="AH329" s="275"/>
      <x:c r="AI329" s="273"/>
      <x:c r="AK329" s="273"/>
      <x:c r="AL329" s="273"/>
      <x:c r="AM329" s="273"/>
      <x:c r="AO329" s="273"/>
      <x:c r="AP329" s="273"/>
      <x:c r="AR329" s="273"/>
      <x:c r="AT329" s="273"/>
      <x:c r="AV329" s="273"/>
      <x:c r="AW329" s="275"/>
      <x:c r="AX329" s="272"/>
      <x:c r="AZ329" s="272"/>
      <x:c r="BA329" s="272"/>
      <x:c r="BB329" s="272"/>
      <x:c r="BC329" s="272"/>
      <x:c r="BD329" s="272"/>
      <x:c r="BE329" s="272"/>
      <x:c r="BF329" s="272"/>
      <x:c r="BG329" s="274"/>
      <x:c r="BH329" s="272"/>
      <x:c r="BI329" s="276"/>
      <x:c r="BJ329" s="276"/>
      <x:c r="BK329" s="276"/>
      <x:c r="BL329" s="276"/>
    </x:row>
    <x:row r="330" spans="1:81" x14ac:dyDescent="0.3">
      <x:c r="E330" s="272"/>
      <x:c r="AB330" s="272"/>
      <x:c r="AF330" s="275"/>
      <x:c r="AH330" s="275"/>
      <x:c r="AI330" s="273"/>
      <x:c r="AK330" s="273"/>
      <x:c r="AL330" s="273"/>
      <x:c r="AM330" s="273"/>
      <x:c r="AO330" s="273"/>
      <x:c r="AP330" s="273"/>
      <x:c r="AR330" s="273"/>
      <x:c r="AT330" s="273"/>
      <x:c r="AV330" s="273"/>
      <x:c r="AW330" s="275"/>
      <x:c r="AX330" s="272"/>
      <x:c r="AZ330" s="272"/>
      <x:c r="BA330" s="272"/>
      <x:c r="BB330" s="272"/>
      <x:c r="BC330" s="272"/>
      <x:c r="BD330" s="272"/>
      <x:c r="BE330" s="272"/>
      <x:c r="BF330" s="272"/>
      <x:c r="BG330" s="274"/>
      <x:c r="BH330" s="272"/>
      <x:c r="BI330" s="276"/>
      <x:c r="BJ330" s="276"/>
      <x:c r="BK330" s="276"/>
      <x:c r="BL330" s="276"/>
    </x:row>
    <x:row r="331" spans="1:81" x14ac:dyDescent="0.3">
      <x:c r="E331" s="272"/>
      <x:c r="AB331" s="272"/>
      <x:c r="AF331" s="275"/>
      <x:c r="AH331" s="275"/>
      <x:c r="AI331" s="273"/>
      <x:c r="AK331" s="273"/>
      <x:c r="AL331" s="273"/>
      <x:c r="AM331" s="273"/>
      <x:c r="AO331" s="273"/>
      <x:c r="AP331" s="273"/>
      <x:c r="AR331" s="273"/>
      <x:c r="AT331" s="273"/>
      <x:c r="AV331" s="273"/>
      <x:c r="AW331" s="275"/>
      <x:c r="AX331" s="272"/>
      <x:c r="AZ331" s="272"/>
      <x:c r="BA331" s="272"/>
      <x:c r="BB331" s="272"/>
      <x:c r="BC331" s="272"/>
      <x:c r="BD331" s="272"/>
      <x:c r="BE331" s="272"/>
      <x:c r="BF331" s="272"/>
      <x:c r="BG331" s="274"/>
      <x:c r="BH331" s="272"/>
      <x:c r="BI331" s="276"/>
      <x:c r="BJ331" s="276"/>
      <x:c r="BK331" s="276"/>
      <x:c r="BL331" s="276"/>
    </x:row>
    <x:row r="332" spans="1:81" x14ac:dyDescent="0.3">
      <x:c r="E332" s="272"/>
      <x:c r="AB332" s="272"/>
      <x:c r="AF332" s="275"/>
      <x:c r="AH332" s="275"/>
      <x:c r="AI332" s="273"/>
      <x:c r="AK332" s="273"/>
      <x:c r="AL332" s="273"/>
      <x:c r="AM332" s="273"/>
      <x:c r="AO332" s="273"/>
      <x:c r="AP332" s="273"/>
      <x:c r="AR332" s="273"/>
      <x:c r="AT332" s="273"/>
      <x:c r="AV332" s="273"/>
      <x:c r="AW332" s="275"/>
      <x:c r="AX332" s="272"/>
      <x:c r="AZ332" s="272"/>
      <x:c r="BA332" s="272"/>
      <x:c r="BB332" s="272"/>
      <x:c r="BC332" s="272"/>
      <x:c r="BD332" s="272"/>
      <x:c r="BE332" s="272"/>
      <x:c r="BF332" s="272"/>
      <x:c r="BG332" s="274"/>
      <x:c r="BH332" s="272"/>
      <x:c r="BI332" s="276"/>
      <x:c r="BJ332" s="276"/>
      <x:c r="BK332" s="276"/>
      <x:c r="BL332" s="276"/>
    </x:row>
    <x:row r="333" spans="1:81" x14ac:dyDescent="0.3">
      <x:c r="E333" s="272"/>
      <x:c r="AB333" s="272"/>
      <x:c r="AF333" s="275"/>
      <x:c r="AH333" s="275"/>
      <x:c r="AI333" s="273"/>
      <x:c r="AK333" s="273"/>
      <x:c r="AL333" s="273"/>
      <x:c r="AM333" s="273"/>
      <x:c r="AO333" s="273"/>
      <x:c r="AP333" s="273"/>
      <x:c r="AR333" s="273"/>
      <x:c r="AT333" s="273"/>
      <x:c r="AV333" s="273"/>
      <x:c r="AW333" s="275"/>
      <x:c r="AX333" s="272"/>
      <x:c r="AZ333" s="272"/>
      <x:c r="BA333" s="272"/>
      <x:c r="BB333" s="272"/>
      <x:c r="BC333" s="272"/>
      <x:c r="BD333" s="272"/>
      <x:c r="BE333" s="272"/>
      <x:c r="BF333" s="272"/>
      <x:c r="BG333" s="274"/>
      <x:c r="BH333" s="272"/>
      <x:c r="BI333" s="276"/>
      <x:c r="BJ333" s="276"/>
      <x:c r="BK333" s="276"/>
      <x:c r="BL333" s="276"/>
    </x:row>
    <x:row r="334" spans="1:81" x14ac:dyDescent="0.3">
      <x:c r="E334" s="272"/>
      <x:c r="AB334" s="272"/>
      <x:c r="AF334" s="275"/>
      <x:c r="AH334" s="275"/>
      <x:c r="AI334" s="273"/>
      <x:c r="AK334" s="273"/>
      <x:c r="AL334" s="273"/>
      <x:c r="AM334" s="273"/>
      <x:c r="AO334" s="273"/>
      <x:c r="AP334" s="273"/>
      <x:c r="AR334" s="273"/>
      <x:c r="AT334" s="273"/>
      <x:c r="AV334" s="273"/>
      <x:c r="AW334" s="275"/>
      <x:c r="AX334" s="272"/>
      <x:c r="AZ334" s="272"/>
      <x:c r="BA334" s="272"/>
      <x:c r="BB334" s="272"/>
      <x:c r="BC334" s="272"/>
      <x:c r="BD334" s="272"/>
      <x:c r="BE334" s="272"/>
      <x:c r="BF334" s="272"/>
      <x:c r="BG334" s="274"/>
      <x:c r="BH334" s="272"/>
      <x:c r="BI334" s="276"/>
      <x:c r="BJ334" s="276"/>
      <x:c r="BK334" s="276"/>
      <x:c r="BL334" s="276"/>
    </x:row>
    <x:row r="335" spans="1:81" x14ac:dyDescent="0.3">
      <x:c r="E335" s="272"/>
      <x:c r="AB335" s="272"/>
      <x:c r="AF335" s="275"/>
      <x:c r="AH335" s="275"/>
      <x:c r="AI335" s="273"/>
      <x:c r="AK335" s="273"/>
      <x:c r="AL335" s="273"/>
      <x:c r="AM335" s="273"/>
      <x:c r="AO335" s="273"/>
      <x:c r="AP335" s="273"/>
      <x:c r="AR335" s="273"/>
      <x:c r="AT335" s="273"/>
      <x:c r="AV335" s="273"/>
      <x:c r="AW335" s="275"/>
      <x:c r="AX335" s="272"/>
      <x:c r="AZ335" s="272"/>
      <x:c r="BA335" s="272"/>
      <x:c r="BB335" s="272"/>
      <x:c r="BC335" s="272"/>
      <x:c r="BD335" s="272"/>
      <x:c r="BE335" s="272"/>
      <x:c r="BF335" s="272"/>
      <x:c r="BG335" s="274"/>
      <x:c r="BH335" s="272"/>
      <x:c r="BI335" s="276"/>
      <x:c r="BJ335" s="276"/>
      <x:c r="BK335" s="276"/>
      <x:c r="BL335" s="276"/>
    </x:row>
    <x:row r="336" spans="1:81" x14ac:dyDescent="0.3">
      <x:c r="E336" s="272"/>
      <x:c r="AB336" s="272"/>
      <x:c r="AF336" s="275"/>
      <x:c r="AH336" s="275"/>
      <x:c r="AI336" s="273"/>
      <x:c r="AK336" s="273"/>
      <x:c r="AL336" s="273"/>
      <x:c r="AM336" s="273"/>
      <x:c r="AO336" s="273"/>
      <x:c r="AP336" s="273"/>
      <x:c r="AR336" s="273"/>
      <x:c r="AT336" s="273"/>
      <x:c r="AV336" s="273"/>
      <x:c r="AW336" s="275"/>
      <x:c r="AX336" s="272"/>
      <x:c r="AZ336" s="272"/>
      <x:c r="BA336" s="272"/>
      <x:c r="BB336" s="272"/>
      <x:c r="BC336" s="272"/>
      <x:c r="BD336" s="272"/>
      <x:c r="BE336" s="272"/>
      <x:c r="BF336" s="272"/>
      <x:c r="BG336" s="274"/>
      <x:c r="BH336" s="272"/>
      <x:c r="BI336" s="276"/>
      <x:c r="BJ336" s="276"/>
      <x:c r="BK336" s="276"/>
      <x:c r="BL336" s="276"/>
    </x:row>
    <x:row r="337" spans="1:81" x14ac:dyDescent="0.3">
      <x:c r="E337" s="272"/>
      <x:c r="AB337" s="272"/>
      <x:c r="AF337" s="275"/>
      <x:c r="AH337" s="275"/>
      <x:c r="AI337" s="273"/>
      <x:c r="AK337" s="273"/>
      <x:c r="AL337" s="273"/>
      <x:c r="AM337" s="273"/>
      <x:c r="AO337" s="273"/>
      <x:c r="AP337" s="273"/>
      <x:c r="AR337" s="273"/>
      <x:c r="AT337" s="273"/>
      <x:c r="AV337" s="273"/>
      <x:c r="AW337" s="275"/>
      <x:c r="AX337" s="272"/>
      <x:c r="AZ337" s="272"/>
      <x:c r="BA337" s="272"/>
      <x:c r="BB337" s="272"/>
      <x:c r="BC337" s="272"/>
      <x:c r="BD337" s="272"/>
      <x:c r="BE337" s="272"/>
      <x:c r="BF337" s="272"/>
      <x:c r="BG337" s="274"/>
      <x:c r="BH337" s="272"/>
      <x:c r="BI337" s="276"/>
      <x:c r="BJ337" s="276"/>
      <x:c r="BK337" s="276"/>
      <x:c r="BL337" s="276"/>
    </x:row>
    <x:row r="338" spans="1:81" x14ac:dyDescent="0.3">
      <x:c r="E338" s="272"/>
      <x:c r="AB338" s="272"/>
      <x:c r="AF338" s="275"/>
      <x:c r="AH338" s="275"/>
      <x:c r="AI338" s="273"/>
      <x:c r="AK338" s="273"/>
      <x:c r="AL338" s="273"/>
      <x:c r="AM338" s="273"/>
      <x:c r="AO338" s="273"/>
      <x:c r="AP338" s="273"/>
      <x:c r="AR338" s="273"/>
      <x:c r="AT338" s="273"/>
      <x:c r="AV338" s="273"/>
      <x:c r="AW338" s="275"/>
      <x:c r="AX338" s="272"/>
      <x:c r="AZ338" s="272"/>
      <x:c r="BA338" s="272"/>
      <x:c r="BB338" s="272"/>
      <x:c r="BC338" s="272"/>
      <x:c r="BD338" s="272"/>
      <x:c r="BE338" s="272"/>
      <x:c r="BF338" s="272"/>
      <x:c r="BG338" s="274"/>
      <x:c r="BH338" s="272"/>
      <x:c r="BI338" s="276"/>
      <x:c r="BJ338" s="276"/>
      <x:c r="BK338" s="276"/>
      <x:c r="BL338" s="276"/>
    </x:row>
    <x:row r="339" spans="1:81" x14ac:dyDescent="0.3">
      <x:c r="E339" s="272"/>
      <x:c r="AB339" s="272"/>
      <x:c r="AF339" s="275"/>
      <x:c r="AH339" s="275"/>
      <x:c r="AI339" s="273"/>
      <x:c r="AK339" s="273"/>
      <x:c r="AL339" s="273"/>
      <x:c r="AM339" s="273"/>
      <x:c r="AO339" s="273"/>
      <x:c r="AP339" s="273"/>
      <x:c r="AR339" s="273"/>
      <x:c r="AT339" s="273"/>
      <x:c r="AV339" s="273"/>
      <x:c r="AW339" s="275"/>
      <x:c r="AX339" s="272"/>
      <x:c r="AZ339" s="272"/>
      <x:c r="BA339" s="272"/>
      <x:c r="BB339" s="272"/>
      <x:c r="BC339" s="272"/>
      <x:c r="BD339" s="272"/>
      <x:c r="BE339" s="272"/>
      <x:c r="BF339" s="272"/>
      <x:c r="BG339" s="274"/>
      <x:c r="BH339" s="272"/>
      <x:c r="BI339" s="276"/>
      <x:c r="BJ339" s="276"/>
      <x:c r="BK339" s="276"/>
      <x:c r="BL339" s="276"/>
    </x:row>
    <x:row r="340" spans="1:81" x14ac:dyDescent="0.3">
      <x:c r="E340" s="272"/>
      <x:c r="AB340" s="272"/>
      <x:c r="AF340" s="275"/>
      <x:c r="AH340" s="275"/>
      <x:c r="AI340" s="273"/>
      <x:c r="AK340" s="273"/>
      <x:c r="AL340" s="273"/>
      <x:c r="AM340" s="273"/>
      <x:c r="AO340" s="273"/>
      <x:c r="AP340" s="273"/>
      <x:c r="AR340" s="273"/>
      <x:c r="AT340" s="273"/>
      <x:c r="AV340" s="273"/>
      <x:c r="AW340" s="275"/>
      <x:c r="AX340" s="272"/>
      <x:c r="AZ340" s="272"/>
      <x:c r="BA340" s="272"/>
      <x:c r="BB340" s="272"/>
      <x:c r="BC340" s="272"/>
      <x:c r="BD340" s="272"/>
      <x:c r="BE340" s="272"/>
      <x:c r="BF340" s="272"/>
      <x:c r="BG340" s="274"/>
      <x:c r="BH340" s="272"/>
      <x:c r="BI340" s="276"/>
      <x:c r="BJ340" s="276"/>
      <x:c r="BK340" s="276"/>
      <x:c r="BL340" s="276"/>
    </x:row>
    <x:row r="341" spans="1:81" x14ac:dyDescent="0.3">
      <x:c r="E341" s="272"/>
      <x:c r="AB341" s="272"/>
      <x:c r="AF341" s="275"/>
      <x:c r="AH341" s="275"/>
      <x:c r="AI341" s="273"/>
      <x:c r="AK341" s="273"/>
      <x:c r="AL341" s="273"/>
      <x:c r="AM341" s="273"/>
      <x:c r="AO341" s="273"/>
      <x:c r="AP341" s="273"/>
      <x:c r="AR341" s="273"/>
      <x:c r="AT341" s="273"/>
      <x:c r="AV341" s="273"/>
      <x:c r="AW341" s="275"/>
      <x:c r="AX341" s="272"/>
      <x:c r="AZ341" s="272"/>
      <x:c r="BA341" s="272"/>
      <x:c r="BB341" s="272"/>
      <x:c r="BC341" s="272"/>
      <x:c r="BD341" s="272"/>
      <x:c r="BE341" s="272"/>
      <x:c r="BF341" s="272"/>
      <x:c r="BG341" s="274"/>
      <x:c r="BH341" s="272"/>
      <x:c r="BI341" s="276"/>
      <x:c r="BJ341" s="276"/>
      <x:c r="BK341" s="276"/>
      <x:c r="BL341" s="276"/>
    </x:row>
    <x:row r="342" spans="1:81" x14ac:dyDescent="0.3">
      <x:c r="E342" s="272"/>
      <x:c r="AB342" s="272"/>
      <x:c r="AF342" s="275"/>
      <x:c r="AH342" s="275"/>
      <x:c r="AI342" s="273"/>
      <x:c r="AK342" s="273"/>
      <x:c r="AL342" s="273"/>
      <x:c r="AM342" s="273"/>
      <x:c r="AO342" s="273"/>
      <x:c r="AP342" s="273"/>
      <x:c r="AR342" s="273"/>
      <x:c r="AT342" s="273"/>
      <x:c r="AV342" s="273"/>
      <x:c r="AW342" s="275"/>
      <x:c r="AX342" s="272"/>
      <x:c r="AZ342" s="272"/>
      <x:c r="BA342" s="272"/>
      <x:c r="BB342" s="272"/>
      <x:c r="BC342" s="272"/>
      <x:c r="BD342" s="272"/>
      <x:c r="BE342" s="272"/>
      <x:c r="BF342" s="272"/>
      <x:c r="BG342" s="274"/>
      <x:c r="BH342" s="272"/>
      <x:c r="BI342" s="276"/>
      <x:c r="BJ342" s="276"/>
      <x:c r="BK342" s="276"/>
      <x:c r="BL342" s="276"/>
    </x:row>
    <x:row r="343" spans="1:81" x14ac:dyDescent="0.3">
      <x:c r="E343" s="272"/>
      <x:c r="AB343" s="272"/>
      <x:c r="AF343" s="275"/>
      <x:c r="AH343" s="275"/>
      <x:c r="AI343" s="273"/>
      <x:c r="AK343" s="273"/>
      <x:c r="AL343" s="273"/>
      <x:c r="AM343" s="273"/>
      <x:c r="AO343" s="273"/>
      <x:c r="AP343" s="273"/>
      <x:c r="AR343" s="273"/>
      <x:c r="AT343" s="273"/>
      <x:c r="AV343" s="273"/>
      <x:c r="AW343" s="275"/>
      <x:c r="AX343" s="272"/>
      <x:c r="AZ343" s="272"/>
      <x:c r="BA343" s="272"/>
      <x:c r="BB343" s="272"/>
      <x:c r="BC343" s="272"/>
      <x:c r="BD343" s="272"/>
      <x:c r="BE343" s="272"/>
      <x:c r="BF343" s="272"/>
      <x:c r="BG343" s="274"/>
      <x:c r="BH343" s="272"/>
      <x:c r="BI343" s="276"/>
      <x:c r="BJ343" s="276"/>
      <x:c r="BK343" s="276"/>
      <x:c r="BL343" s="276"/>
    </x:row>
    <x:row r="344" spans="1:81" x14ac:dyDescent="0.3">
      <x:c r="E344" s="272"/>
      <x:c r="AB344" s="272"/>
      <x:c r="AF344" s="275"/>
      <x:c r="AH344" s="275"/>
      <x:c r="AI344" s="273"/>
      <x:c r="AK344" s="273"/>
      <x:c r="AL344" s="273"/>
      <x:c r="AM344" s="273"/>
      <x:c r="AO344" s="273"/>
      <x:c r="AP344" s="273"/>
      <x:c r="AR344" s="273"/>
      <x:c r="AT344" s="273"/>
      <x:c r="AV344" s="273"/>
      <x:c r="AW344" s="275"/>
      <x:c r="AX344" s="272"/>
      <x:c r="AZ344" s="272"/>
      <x:c r="BA344" s="272"/>
      <x:c r="BB344" s="272"/>
      <x:c r="BC344" s="272"/>
      <x:c r="BD344" s="272"/>
      <x:c r="BE344" s="272"/>
      <x:c r="BF344" s="272"/>
      <x:c r="BG344" s="274"/>
      <x:c r="BH344" s="272"/>
      <x:c r="BI344" s="276"/>
      <x:c r="BJ344" s="276"/>
      <x:c r="BK344" s="276"/>
      <x:c r="BL344" s="276"/>
    </x:row>
    <x:row r="345" spans="1:81" x14ac:dyDescent="0.3">
      <x:c r="E345" s="272"/>
      <x:c r="AB345" s="272"/>
      <x:c r="AF345" s="275"/>
      <x:c r="AH345" s="275"/>
      <x:c r="AI345" s="273"/>
      <x:c r="AK345" s="273"/>
      <x:c r="AL345" s="273"/>
      <x:c r="AM345" s="273"/>
      <x:c r="AO345" s="273"/>
      <x:c r="AP345" s="273"/>
      <x:c r="AR345" s="273"/>
      <x:c r="AT345" s="273"/>
      <x:c r="AV345" s="273"/>
      <x:c r="AW345" s="275"/>
      <x:c r="AX345" s="272"/>
      <x:c r="AZ345" s="272"/>
      <x:c r="BA345" s="272"/>
      <x:c r="BB345" s="272"/>
      <x:c r="BC345" s="272"/>
      <x:c r="BD345" s="272"/>
      <x:c r="BE345" s="272"/>
      <x:c r="BF345" s="272"/>
      <x:c r="BG345" s="274"/>
      <x:c r="BH345" s="272"/>
      <x:c r="BI345" s="276"/>
      <x:c r="BJ345" s="276"/>
      <x:c r="BK345" s="276"/>
      <x:c r="BL345" s="276"/>
    </x:row>
    <x:row r="346" spans="1:81" x14ac:dyDescent="0.3">
      <x:c r="E346" s="272"/>
      <x:c r="AB346" s="272"/>
      <x:c r="AF346" s="275"/>
      <x:c r="AH346" s="275"/>
      <x:c r="AI346" s="273"/>
      <x:c r="AK346" s="273"/>
      <x:c r="AL346" s="273"/>
      <x:c r="AM346" s="273"/>
      <x:c r="AO346" s="273"/>
      <x:c r="AP346" s="273"/>
      <x:c r="AR346" s="273"/>
      <x:c r="AT346" s="273"/>
      <x:c r="AV346" s="273"/>
      <x:c r="AW346" s="275"/>
      <x:c r="AX346" s="272"/>
      <x:c r="AZ346" s="272"/>
      <x:c r="BA346" s="272"/>
      <x:c r="BB346" s="272"/>
      <x:c r="BC346" s="272"/>
      <x:c r="BD346" s="272"/>
      <x:c r="BE346" s="272"/>
      <x:c r="BF346" s="272"/>
      <x:c r="BG346" s="274"/>
      <x:c r="BH346" s="272"/>
      <x:c r="BI346" s="276"/>
      <x:c r="BJ346" s="276"/>
      <x:c r="BK346" s="276"/>
      <x:c r="BL346" s="276"/>
    </x:row>
    <x:row r="347" spans="1:81" x14ac:dyDescent="0.3">
      <x:c r="E347" s="272"/>
      <x:c r="AB347" s="272"/>
      <x:c r="AF347" s="275"/>
      <x:c r="AH347" s="275"/>
      <x:c r="AI347" s="273"/>
      <x:c r="AK347" s="273"/>
      <x:c r="AL347" s="273"/>
      <x:c r="AM347" s="273"/>
      <x:c r="AO347" s="273"/>
      <x:c r="AP347" s="273"/>
      <x:c r="AR347" s="273"/>
      <x:c r="AT347" s="273"/>
      <x:c r="AV347" s="273"/>
      <x:c r="AW347" s="275"/>
      <x:c r="AX347" s="272"/>
      <x:c r="AZ347" s="272"/>
      <x:c r="BA347" s="272"/>
      <x:c r="BB347" s="272"/>
      <x:c r="BC347" s="272"/>
      <x:c r="BD347" s="272"/>
      <x:c r="BE347" s="272"/>
      <x:c r="BF347" s="272"/>
      <x:c r="BG347" s="274"/>
      <x:c r="BH347" s="272"/>
      <x:c r="BI347" s="276"/>
      <x:c r="BJ347" s="276"/>
      <x:c r="BK347" s="276"/>
      <x:c r="BL347" s="276"/>
    </x:row>
    <x:row r="348" spans="1:81" x14ac:dyDescent="0.3">
      <x:c r="E348" s="272"/>
      <x:c r="AB348" s="272"/>
      <x:c r="AF348" s="275"/>
      <x:c r="AH348" s="275"/>
      <x:c r="AI348" s="273"/>
      <x:c r="AK348" s="273"/>
      <x:c r="AL348" s="273"/>
      <x:c r="AM348" s="273"/>
      <x:c r="AO348" s="273"/>
      <x:c r="AP348" s="273"/>
      <x:c r="AR348" s="273"/>
      <x:c r="AT348" s="273"/>
      <x:c r="AV348" s="273"/>
      <x:c r="AW348" s="275"/>
      <x:c r="AX348" s="272"/>
      <x:c r="AZ348" s="272"/>
      <x:c r="BA348" s="272"/>
      <x:c r="BB348" s="272"/>
      <x:c r="BC348" s="272"/>
      <x:c r="BD348" s="272"/>
      <x:c r="BE348" s="272"/>
      <x:c r="BF348" s="272"/>
      <x:c r="BG348" s="274"/>
      <x:c r="BH348" s="272"/>
      <x:c r="BI348" s="276"/>
      <x:c r="BJ348" s="276"/>
      <x:c r="BK348" s="276"/>
      <x:c r="BL348" s="276"/>
    </x:row>
    <x:row r="349" spans="1:81" x14ac:dyDescent="0.3">
      <x:c r="E349" s="272"/>
      <x:c r="AB349" s="272"/>
      <x:c r="AF349" s="275"/>
      <x:c r="AH349" s="275"/>
      <x:c r="AI349" s="273"/>
      <x:c r="AK349" s="273"/>
      <x:c r="AL349" s="273"/>
      <x:c r="AM349" s="273"/>
      <x:c r="AO349" s="273"/>
      <x:c r="AP349" s="273"/>
      <x:c r="AR349" s="273"/>
      <x:c r="AT349" s="273"/>
      <x:c r="AV349" s="273"/>
      <x:c r="AW349" s="275"/>
      <x:c r="AX349" s="272"/>
      <x:c r="AZ349" s="272"/>
      <x:c r="BA349" s="272"/>
      <x:c r="BB349" s="272"/>
      <x:c r="BC349" s="272"/>
      <x:c r="BD349" s="272"/>
      <x:c r="BE349" s="272"/>
      <x:c r="BF349" s="272"/>
      <x:c r="BG349" s="274"/>
      <x:c r="BH349" s="272"/>
      <x:c r="BI349" s="276"/>
      <x:c r="BJ349" s="276"/>
      <x:c r="BK349" s="276"/>
      <x:c r="BL349" s="276"/>
    </x:row>
    <x:row r="350" spans="1:81" x14ac:dyDescent="0.3">
      <x:c r="E350" s="272"/>
      <x:c r="AB350" s="272"/>
      <x:c r="AF350" s="275"/>
      <x:c r="AH350" s="275"/>
      <x:c r="AI350" s="273"/>
      <x:c r="AK350" s="273"/>
      <x:c r="AL350" s="273"/>
      <x:c r="AM350" s="273"/>
      <x:c r="AO350" s="273"/>
      <x:c r="AP350" s="273"/>
      <x:c r="AR350" s="273"/>
      <x:c r="AT350" s="273"/>
      <x:c r="AV350" s="273"/>
      <x:c r="AW350" s="275"/>
      <x:c r="AX350" s="272"/>
      <x:c r="AZ350" s="272"/>
      <x:c r="BA350" s="272"/>
      <x:c r="BB350" s="272"/>
      <x:c r="BC350" s="272"/>
      <x:c r="BD350" s="272"/>
      <x:c r="BE350" s="272"/>
      <x:c r="BF350" s="272"/>
      <x:c r="BG350" s="274"/>
      <x:c r="BH350" s="272"/>
      <x:c r="BI350" s="276"/>
      <x:c r="BJ350" s="276"/>
      <x:c r="BK350" s="276"/>
      <x:c r="BL350" s="276"/>
    </x:row>
    <x:row r="351" spans="1:81" x14ac:dyDescent="0.3">
      <x:c r="E351" s="272"/>
      <x:c r="AB351" s="272"/>
      <x:c r="AF351" s="275"/>
      <x:c r="AH351" s="275"/>
      <x:c r="AI351" s="273"/>
      <x:c r="AK351" s="273"/>
      <x:c r="AL351" s="273"/>
      <x:c r="AM351" s="273"/>
      <x:c r="AO351" s="273"/>
      <x:c r="AP351" s="273"/>
      <x:c r="AR351" s="273"/>
      <x:c r="AT351" s="273"/>
      <x:c r="AV351" s="273"/>
      <x:c r="AW351" s="275"/>
      <x:c r="AX351" s="272"/>
      <x:c r="AZ351" s="272"/>
      <x:c r="BA351" s="272"/>
      <x:c r="BB351" s="272"/>
      <x:c r="BC351" s="272"/>
      <x:c r="BD351" s="272"/>
      <x:c r="BE351" s="272"/>
      <x:c r="BF351" s="272"/>
      <x:c r="BG351" s="274"/>
      <x:c r="BH351" s="272"/>
      <x:c r="BI351" s="276"/>
      <x:c r="BJ351" s="276"/>
      <x:c r="BK351" s="276"/>
      <x:c r="BL351" s="276"/>
    </x:row>
    <x:row r="352" spans="1:81" x14ac:dyDescent="0.3">
      <x:c r="E352" s="272"/>
      <x:c r="AB352" s="272"/>
      <x:c r="AF352" s="275"/>
      <x:c r="AH352" s="275"/>
      <x:c r="AI352" s="273"/>
      <x:c r="AK352" s="273"/>
      <x:c r="AL352" s="273"/>
      <x:c r="AM352" s="273"/>
      <x:c r="AO352" s="273"/>
      <x:c r="AP352" s="273"/>
      <x:c r="AR352" s="273"/>
      <x:c r="AT352" s="273"/>
      <x:c r="AV352" s="273"/>
      <x:c r="AW352" s="275"/>
      <x:c r="AX352" s="272"/>
      <x:c r="AZ352" s="272"/>
      <x:c r="BA352" s="272"/>
      <x:c r="BB352" s="272"/>
      <x:c r="BC352" s="272"/>
      <x:c r="BD352" s="272"/>
      <x:c r="BE352" s="272"/>
      <x:c r="BF352" s="272"/>
      <x:c r="BG352" s="274"/>
      <x:c r="BH352" s="272"/>
      <x:c r="BI352" s="276"/>
      <x:c r="BJ352" s="276"/>
      <x:c r="BK352" s="276"/>
      <x:c r="BL352" s="276"/>
    </x:row>
    <x:row r="353" spans="1:81" x14ac:dyDescent="0.3">
      <x:c r="E353" s="272"/>
      <x:c r="AB353" s="272"/>
      <x:c r="AF353" s="275"/>
      <x:c r="AH353" s="275"/>
      <x:c r="AI353" s="273"/>
      <x:c r="AK353" s="273"/>
      <x:c r="AL353" s="273"/>
      <x:c r="AM353" s="273"/>
      <x:c r="AO353" s="273"/>
      <x:c r="AP353" s="273"/>
      <x:c r="AR353" s="273"/>
      <x:c r="AT353" s="273"/>
      <x:c r="AV353" s="273"/>
      <x:c r="AW353" s="275"/>
      <x:c r="AX353" s="272"/>
      <x:c r="AZ353" s="272"/>
      <x:c r="BA353" s="272"/>
      <x:c r="BB353" s="272"/>
      <x:c r="BC353" s="272"/>
      <x:c r="BD353" s="272"/>
      <x:c r="BE353" s="272"/>
      <x:c r="BF353" s="272"/>
      <x:c r="BG353" s="274"/>
      <x:c r="BH353" s="272"/>
      <x:c r="BI353" s="276"/>
      <x:c r="BJ353" s="276"/>
      <x:c r="BK353" s="276"/>
      <x:c r="BL353" s="276"/>
    </x:row>
    <x:row r="354" spans="1:81" x14ac:dyDescent="0.3">
      <x:c r="E354" s="272"/>
      <x:c r="AB354" s="272"/>
      <x:c r="AF354" s="275"/>
      <x:c r="AH354" s="275"/>
      <x:c r="AI354" s="273"/>
      <x:c r="AK354" s="273"/>
      <x:c r="AL354" s="273"/>
      <x:c r="AM354" s="273"/>
      <x:c r="AO354" s="273"/>
      <x:c r="AP354" s="273"/>
      <x:c r="AR354" s="273"/>
      <x:c r="AT354" s="273"/>
      <x:c r="AV354" s="273"/>
      <x:c r="AW354" s="275"/>
      <x:c r="AX354" s="272"/>
      <x:c r="AZ354" s="272"/>
      <x:c r="BA354" s="272"/>
      <x:c r="BB354" s="272"/>
      <x:c r="BC354" s="272"/>
      <x:c r="BD354" s="272"/>
      <x:c r="BE354" s="272"/>
      <x:c r="BF354" s="272"/>
      <x:c r="BG354" s="274"/>
      <x:c r="BH354" s="272"/>
      <x:c r="BI354" s="276"/>
      <x:c r="BJ354" s="276"/>
      <x:c r="BK354" s="276"/>
      <x:c r="BL354" s="276"/>
    </x:row>
    <x:row r="355" spans="1:81" x14ac:dyDescent="0.3">
      <x:c r="E355" s="272"/>
      <x:c r="AB355" s="272"/>
      <x:c r="AF355" s="275"/>
      <x:c r="AH355" s="275"/>
      <x:c r="AI355" s="273"/>
      <x:c r="AK355" s="273"/>
      <x:c r="AL355" s="273"/>
      <x:c r="AM355" s="273"/>
      <x:c r="AO355" s="273"/>
      <x:c r="AP355" s="273"/>
      <x:c r="AR355" s="273"/>
      <x:c r="AT355" s="273"/>
      <x:c r="AV355" s="273"/>
      <x:c r="AW355" s="275"/>
      <x:c r="AX355" s="272"/>
      <x:c r="AZ355" s="272"/>
      <x:c r="BA355" s="272"/>
      <x:c r="BB355" s="272"/>
      <x:c r="BC355" s="272"/>
      <x:c r="BD355" s="272"/>
      <x:c r="BE355" s="272"/>
      <x:c r="BF355" s="272"/>
      <x:c r="BG355" s="274"/>
      <x:c r="BH355" s="272"/>
      <x:c r="BI355" s="276"/>
      <x:c r="BJ355" s="276"/>
      <x:c r="BK355" s="276"/>
      <x:c r="BL355" s="276"/>
    </x:row>
    <x:row r="356" spans="1:81" x14ac:dyDescent="0.3">
      <x:c r="E356" s="272"/>
      <x:c r="AB356" s="272"/>
      <x:c r="AF356" s="275"/>
      <x:c r="AH356" s="275"/>
      <x:c r="AI356" s="273"/>
      <x:c r="AK356" s="273"/>
      <x:c r="AL356" s="273"/>
      <x:c r="AM356" s="273"/>
      <x:c r="AO356" s="273"/>
      <x:c r="AP356" s="273"/>
      <x:c r="AR356" s="273"/>
      <x:c r="AT356" s="273"/>
      <x:c r="AV356" s="273"/>
      <x:c r="AW356" s="275"/>
      <x:c r="AX356" s="272"/>
      <x:c r="AZ356" s="272"/>
      <x:c r="BA356" s="272"/>
      <x:c r="BB356" s="272"/>
      <x:c r="BC356" s="272"/>
      <x:c r="BD356" s="272"/>
      <x:c r="BE356" s="272"/>
      <x:c r="BF356" s="272"/>
      <x:c r="BG356" s="274"/>
      <x:c r="BH356" s="272"/>
      <x:c r="BI356" s="276"/>
      <x:c r="BJ356" s="276"/>
      <x:c r="BK356" s="276"/>
      <x:c r="BL356" s="276"/>
    </x:row>
    <x:row r="357" spans="1:81" x14ac:dyDescent="0.3">
      <x:c r="E357" s="272"/>
      <x:c r="AB357" s="272"/>
      <x:c r="AF357" s="275"/>
      <x:c r="AH357" s="275"/>
      <x:c r="AI357" s="273"/>
      <x:c r="AK357" s="273"/>
      <x:c r="AL357" s="273"/>
      <x:c r="AM357" s="273"/>
      <x:c r="AO357" s="273"/>
      <x:c r="AP357" s="273"/>
      <x:c r="AR357" s="273"/>
      <x:c r="AT357" s="273"/>
      <x:c r="AV357" s="273"/>
      <x:c r="AW357" s="275"/>
      <x:c r="AX357" s="272"/>
      <x:c r="AZ357" s="272"/>
      <x:c r="BA357" s="272"/>
      <x:c r="BB357" s="272"/>
      <x:c r="BC357" s="272"/>
      <x:c r="BD357" s="272"/>
      <x:c r="BE357" s="272"/>
      <x:c r="BF357" s="272"/>
      <x:c r="BG357" s="274"/>
      <x:c r="BH357" s="272"/>
      <x:c r="BI357" s="276"/>
      <x:c r="BJ357" s="276"/>
      <x:c r="BK357" s="276"/>
      <x:c r="BL357" s="276"/>
    </x:row>
    <x:row r="358" spans="1:81" x14ac:dyDescent="0.3">
      <x:c r="E358" s="272"/>
      <x:c r="AB358" s="272"/>
      <x:c r="AF358" s="275"/>
      <x:c r="AH358" s="275"/>
      <x:c r="AI358" s="273"/>
      <x:c r="AK358" s="273"/>
      <x:c r="AL358" s="273"/>
      <x:c r="AM358" s="273"/>
      <x:c r="AO358" s="273"/>
      <x:c r="AP358" s="273"/>
      <x:c r="AR358" s="273"/>
      <x:c r="AT358" s="273"/>
      <x:c r="AV358" s="273"/>
      <x:c r="AW358" s="275"/>
      <x:c r="AX358" s="272"/>
      <x:c r="AZ358" s="272"/>
      <x:c r="BA358" s="272"/>
      <x:c r="BB358" s="272"/>
      <x:c r="BC358" s="272"/>
      <x:c r="BD358" s="272"/>
      <x:c r="BE358" s="272"/>
      <x:c r="BF358" s="272"/>
      <x:c r="BG358" s="274"/>
      <x:c r="BH358" s="272"/>
      <x:c r="BI358" s="276"/>
      <x:c r="BJ358" s="276"/>
      <x:c r="BK358" s="276"/>
      <x:c r="BL358" s="276"/>
    </x:row>
    <x:row r="359" spans="1:81" x14ac:dyDescent="0.3">
      <x:c r="E359" s="272"/>
      <x:c r="AB359" s="272"/>
      <x:c r="AF359" s="275"/>
      <x:c r="AH359" s="275"/>
      <x:c r="AI359" s="273"/>
      <x:c r="AK359" s="273"/>
      <x:c r="AL359" s="273"/>
      <x:c r="AM359" s="273"/>
      <x:c r="AO359" s="273"/>
      <x:c r="AP359" s="273"/>
      <x:c r="AR359" s="273"/>
      <x:c r="AT359" s="273"/>
      <x:c r="AV359" s="273"/>
      <x:c r="AW359" s="275"/>
      <x:c r="AX359" s="272"/>
      <x:c r="AZ359" s="272"/>
      <x:c r="BA359" s="272"/>
      <x:c r="BB359" s="272"/>
      <x:c r="BC359" s="272"/>
      <x:c r="BD359" s="272"/>
      <x:c r="BE359" s="272"/>
      <x:c r="BF359" s="272"/>
      <x:c r="BG359" s="274"/>
      <x:c r="BH359" s="272"/>
      <x:c r="BI359" s="276"/>
      <x:c r="BJ359" s="276"/>
      <x:c r="BK359" s="276"/>
      <x:c r="BL359" s="276"/>
    </x:row>
    <x:row r="360" spans="1:81" x14ac:dyDescent="0.3">
      <x:c r="E360" s="272"/>
      <x:c r="AB360" s="272"/>
      <x:c r="AF360" s="275"/>
      <x:c r="AH360" s="275"/>
      <x:c r="AI360" s="273"/>
      <x:c r="AK360" s="273"/>
      <x:c r="AL360" s="273"/>
      <x:c r="AM360" s="273"/>
      <x:c r="AO360" s="273"/>
      <x:c r="AP360" s="273"/>
      <x:c r="AR360" s="273"/>
      <x:c r="AT360" s="273"/>
      <x:c r="AV360" s="273"/>
      <x:c r="AW360" s="275"/>
      <x:c r="AX360" s="272"/>
      <x:c r="AZ360" s="272"/>
      <x:c r="BA360" s="272"/>
      <x:c r="BB360" s="272"/>
      <x:c r="BC360" s="272"/>
      <x:c r="BD360" s="272"/>
      <x:c r="BE360" s="272"/>
      <x:c r="BF360" s="272"/>
      <x:c r="BG360" s="274"/>
      <x:c r="BH360" s="272"/>
      <x:c r="BI360" s="276"/>
      <x:c r="BJ360" s="276"/>
      <x:c r="BK360" s="276"/>
      <x:c r="BL360" s="276"/>
    </x:row>
    <x:row r="361" spans="1:81" x14ac:dyDescent="0.3">
      <x:c r="E361" s="272"/>
      <x:c r="AB361" s="272"/>
      <x:c r="AF361" s="275"/>
      <x:c r="AH361" s="275"/>
      <x:c r="AI361" s="273"/>
      <x:c r="AK361" s="273"/>
      <x:c r="AL361" s="273"/>
      <x:c r="AM361" s="273"/>
      <x:c r="AO361" s="273"/>
      <x:c r="AP361" s="273"/>
      <x:c r="AR361" s="273"/>
      <x:c r="AT361" s="273"/>
      <x:c r="AV361" s="273"/>
      <x:c r="AW361" s="275"/>
      <x:c r="AX361" s="272"/>
      <x:c r="AZ361" s="272"/>
      <x:c r="BA361" s="272"/>
      <x:c r="BB361" s="272"/>
      <x:c r="BC361" s="272"/>
      <x:c r="BD361" s="272"/>
      <x:c r="BE361" s="272"/>
      <x:c r="BF361" s="272"/>
      <x:c r="BG361" s="274"/>
      <x:c r="BH361" s="272"/>
      <x:c r="BI361" s="276"/>
      <x:c r="BJ361" s="276"/>
      <x:c r="BK361" s="276"/>
      <x:c r="BL361" s="276"/>
    </x:row>
    <x:row r="362" spans="1:81" x14ac:dyDescent="0.3">
      <x:c r="E362" s="272"/>
      <x:c r="AB362" s="272"/>
      <x:c r="AF362" s="275"/>
      <x:c r="AH362" s="275"/>
      <x:c r="AI362" s="273"/>
      <x:c r="AK362" s="273"/>
      <x:c r="AL362" s="273"/>
      <x:c r="AM362" s="273"/>
      <x:c r="AO362" s="273"/>
      <x:c r="AP362" s="273"/>
      <x:c r="AR362" s="273"/>
      <x:c r="AT362" s="273"/>
      <x:c r="AV362" s="273"/>
      <x:c r="AW362" s="275"/>
      <x:c r="AX362" s="272"/>
      <x:c r="AZ362" s="272"/>
      <x:c r="BA362" s="272"/>
      <x:c r="BB362" s="272"/>
      <x:c r="BC362" s="272"/>
      <x:c r="BD362" s="272"/>
      <x:c r="BE362" s="272"/>
      <x:c r="BF362" s="272"/>
      <x:c r="BG362" s="274"/>
      <x:c r="BH362" s="272"/>
      <x:c r="BI362" s="276"/>
      <x:c r="BJ362" s="276"/>
      <x:c r="BK362" s="276"/>
      <x:c r="BL362" s="276"/>
    </x:row>
    <x:row r="363" spans="1:81" x14ac:dyDescent="0.3">
      <x:c r="E363" s="272"/>
      <x:c r="AB363" s="272"/>
      <x:c r="AF363" s="275"/>
      <x:c r="AH363" s="275"/>
      <x:c r="AI363" s="273"/>
      <x:c r="AK363" s="273"/>
      <x:c r="AL363" s="273"/>
      <x:c r="AM363" s="273"/>
      <x:c r="AO363" s="273"/>
      <x:c r="AP363" s="273"/>
      <x:c r="AR363" s="273"/>
      <x:c r="AT363" s="273"/>
      <x:c r="AV363" s="273"/>
      <x:c r="AW363" s="275"/>
      <x:c r="AX363" s="272"/>
      <x:c r="AZ363" s="272"/>
      <x:c r="BA363" s="272"/>
      <x:c r="BB363" s="272"/>
      <x:c r="BC363" s="272"/>
      <x:c r="BD363" s="272"/>
      <x:c r="BE363" s="272"/>
      <x:c r="BF363" s="272"/>
      <x:c r="BG363" s="274"/>
      <x:c r="BH363" s="272"/>
      <x:c r="BI363" s="276"/>
      <x:c r="BJ363" s="276"/>
      <x:c r="BK363" s="276"/>
      <x:c r="BL363" s="276"/>
    </x:row>
    <x:row r="364" spans="1:81" x14ac:dyDescent="0.3">
      <x:c r="E364" s="272"/>
      <x:c r="AB364" s="272"/>
      <x:c r="AF364" s="275"/>
      <x:c r="AH364" s="275"/>
      <x:c r="AI364" s="273"/>
      <x:c r="AK364" s="273"/>
      <x:c r="AL364" s="273"/>
      <x:c r="AM364" s="273"/>
      <x:c r="AO364" s="273"/>
      <x:c r="AP364" s="273"/>
      <x:c r="AR364" s="273"/>
      <x:c r="AT364" s="273"/>
      <x:c r="AV364" s="273"/>
      <x:c r="AW364" s="275"/>
      <x:c r="AX364" s="272"/>
      <x:c r="AZ364" s="272"/>
      <x:c r="BA364" s="272"/>
      <x:c r="BB364" s="272"/>
      <x:c r="BC364" s="272"/>
      <x:c r="BD364" s="272"/>
      <x:c r="BE364" s="272"/>
      <x:c r="BF364" s="272"/>
      <x:c r="BG364" s="274"/>
      <x:c r="BH364" s="272"/>
      <x:c r="BI364" s="276"/>
      <x:c r="BJ364" s="276"/>
      <x:c r="BK364" s="276"/>
      <x:c r="BL364" s="276"/>
    </x:row>
    <x:row r="365" spans="1:81" x14ac:dyDescent="0.3">
      <x:c r="E365" s="272"/>
      <x:c r="AB365" s="272"/>
      <x:c r="AF365" s="275"/>
      <x:c r="AH365" s="275"/>
      <x:c r="AI365" s="273"/>
      <x:c r="AK365" s="273"/>
      <x:c r="AL365" s="273"/>
      <x:c r="AM365" s="273"/>
      <x:c r="AO365" s="273"/>
      <x:c r="AP365" s="273"/>
      <x:c r="AR365" s="273"/>
      <x:c r="AT365" s="273"/>
      <x:c r="AV365" s="273"/>
      <x:c r="AW365" s="275"/>
      <x:c r="AX365" s="272"/>
      <x:c r="AZ365" s="272"/>
      <x:c r="BA365" s="272"/>
      <x:c r="BB365" s="272"/>
      <x:c r="BC365" s="272"/>
      <x:c r="BD365" s="272"/>
      <x:c r="BE365" s="272"/>
      <x:c r="BF365" s="272"/>
      <x:c r="BG365" s="274"/>
      <x:c r="BH365" s="272"/>
      <x:c r="BI365" s="276"/>
      <x:c r="BJ365" s="276"/>
      <x:c r="BK365" s="276"/>
      <x:c r="BL365" s="276"/>
    </x:row>
    <x:row r="366" spans="1:81" x14ac:dyDescent="0.3">
      <x:c r="E366" s="272"/>
      <x:c r="AB366" s="272"/>
      <x:c r="AF366" s="275"/>
      <x:c r="AH366" s="275"/>
      <x:c r="AI366" s="273"/>
      <x:c r="AK366" s="273"/>
      <x:c r="AL366" s="273"/>
      <x:c r="AM366" s="273"/>
      <x:c r="AO366" s="273"/>
      <x:c r="AP366" s="273"/>
      <x:c r="AR366" s="273"/>
      <x:c r="AT366" s="273"/>
      <x:c r="AV366" s="273"/>
      <x:c r="AW366" s="275"/>
      <x:c r="AX366" s="272"/>
      <x:c r="AZ366" s="272"/>
      <x:c r="BA366" s="272"/>
      <x:c r="BB366" s="272"/>
      <x:c r="BC366" s="272"/>
      <x:c r="BD366" s="272"/>
      <x:c r="BE366" s="272"/>
      <x:c r="BF366" s="272"/>
      <x:c r="BG366" s="274"/>
      <x:c r="BH366" s="272"/>
      <x:c r="BI366" s="276"/>
      <x:c r="BJ366" s="276"/>
      <x:c r="BK366" s="276"/>
      <x:c r="BL366" s="276"/>
    </x:row>
    <x:row r="367" spans="1:81" x14ac:dyDescent="0.3">
      <x:c r="E367" s="272"/>
      <x:c r="AB367" s="272"/>
      <x:c r="AF367" s="275"/>
      <x:c r="AH367" s="275"/>
      <x:c r="AI367" s="273"/>
      <x:c r="AK367" s="273"/>
      <x:c r="AL367" s="273"/>
      <x:c r="AM367" s="273"/>
      <x:c r="AO367" s="273"/>
      <x:c r="AP367" s="273"/>
      <x:c r="AR367" s="273"/>
      <x:c r="AT367" s="273"/>
      <x:c r="AV367" s="273"/>
      <x:c r="AW367" s="275"/>
      <x:c r="AX367" s="272"/>
      <x:c r="AZ367" s="272"/>
      <x:c r="BA367" s="272"/>
      <x:c r="BB367" s="272"/>
      <x:c r="BC367" s="272"/>
      <x:c r="BD367" s="272"/>
      <x:c r="BE367" s="272"/>
      <x:c r="BF367" s="272"/>
      <x:c r="BG367" s="274"/>
      <x:c r="BH367" s="272"/>
      <x:c r="BI367" s="276"/>
      <x:c r="BJ367" s="276"/>
      <x:c r="BK367" s="276"/>
      <x:c r="BL367" s="276"/>
    </x:row>
    <x:row r="368" spans="1:81" x14ac:dyDescent="0.3">
      <x:c r="E368" s="272"/>
      <x:c r="AB368" s="272"/>
      <x:c r="AF368" s="275"/>
      <x:c r="AH368" s="275"/>
      <x:c r="AI368" s="273"/>
      <x:c r="AK368" s="273"/>
      <x:c r="AL368" s="273"/>
      <x:c r="AM368" s="273"/>
      <x:c r="AO368" s="273"/>
      <x:c r="AP368" s="273"/>
      <x:c r="AR368" s="273"/>
      <x:c r="AT368" s="273"/>
      <x:c r="AV368" s="273"/>
      <x:c r="AW368" s="275"/>
      <x:c r="AX368" s="272"/>
      <x:c r="AZ368" s="272"/>
      <x:c r="BA368" s="272"/>
      <x:c r="BB368" s="272"/>
      <x:c r="BC368" s="272"/>
      <x:c r="BD368" s="272"/>
      <x:c r="BE368" s="272"/>
      <x:c r="BF368" s="272"/>
      <x:c r="BG368" s="274"/>
      <x:c r="BH368" s="272"/>
      <x:c r="BI368" s="276"/>
      <x:c r="BJ368" s="276"/>
      <x:c r="BK368" s="276"/>
      <x:c r="BL368" s="276"/>
    </x:row>
    <x:row r="369" spans="1:81" x14ac:dyDescent="0.3">
      <x:c r="E369" s="272"/>
      <x:c r="AB369" s="272"/>
      <x:c r="AF369" s="275"/>
      <x:c r="AH369" s="275"/>
      <x:c r="AI369" s="273"/>
      <x:c r="AK369" s="273"/>
      <x:c r="AL369" s="273"/>
      <x:c r="AM369" s="273"/>
      <x:c r="AO369" s="273"/>
      <x:c r="AP369" s="273"/>
      <x:c r="AR369" s="273"/>
      <x:c r="AT369" s="273"/>
      <x:c r="AV369" s="273"/>
      <x:c r="AW369" s="275"/>
      <x:c r="AX369" s="272"/>
      <x:c r="AZ369" s="272"/>
      <x:c r="BA369" s="272"/>
      <x:c r="BB369" s="272"/>
      <x:c r="BC369" s="272"/>
      <x:c r="BD369" s="272"/>
      <x:c r="BE369" s="272"/>
      <x:c r="BF369" s="272"/>
      <x:c r="BG369" s="274"/>
      <x:c r="BH369" s="272"/>
      <x:c r="BI369" s="276"/>
      <x:c r="BJ369" s="276"/>
      <x:c r="BK369" s="276"/>
      <x:c r="BL369" s="276"/>
    </x:row>
    <x:row r="370" spans="1:81" x14ac:dyDescent="0.3">
      <x:c r="E370" s="272"/>
      <x:c r="AB370" s="272"/>
      <x:c r="AF370" s="275"/>
      <x:c r="AH370" s="275"/>
      <x:c r="AI370" s="273"/>
      <x:c r="AK370" s="273"/>
      <x:c r="AL370" s="273"/>
      <x:c r="AM370" s="273"/>
      <x:c r="AO370" s="273"/>
      <x:c r="AP370" s="273"/>
      <x:c r="AR370" s="273"/>
      <x:c r="AT370" s="273"/>
      <x:c r="AV370" s="273"/>
      <x:c r="AW370" s="275"/>
      <x:c r="AX370" s="272"/>
      <x:c r="AZ370" s="272"/>
      <x:c r="BA370" s="272"/>
      <x:c r="BB370" s="272"/>
      <x:c r="BC370" s="272"/>
      <x:c r="BD370" s="272"/>
      <x:c r="BE370" s="272"/>
      <x:c r="BF370" s="272"/>
      <x:c r="BG370" s="274"/>
      <x:c r="BH370" s="272"/>
      <x:c r="BI370" s="276"/>
      <x:c r="BJ370" s="276"/>
      <x:c r="BK370" s="276"/>
      <x:c r="BL370" s="276"/>
    </x:row>
    <x:row r="371" spans="1:81" x14ac:dyDescent="0.3">
      <x:c r="E371" s="272"/>
      <x:c r="AB371" s="272"/>
      <x:c r="AF371" s="275"/>
      <x:c r="AH371" s="275"/>
      <x:c r="AI371" s="273"/>
      <x:c r="AK371" s="273"/>
      <x:c r="AL371" s="273"/>
      <x:c r="AM371" s="273"/>
      <x:c r="AO371" s="273"/>
      <x:c r="AP371" s="273"/>
      <x:c r="AR371" s="273"/>
      <x:c r="AT371" s="273"/>
      <x:c r="AV371" s="273"/>
      <x:c r="AW371" s="275"/>
      <x:c r="AX371" s="272"/>
      <x:c r="AZ371" s="272"/>
      <x:c r="BA371" s="272"/>
      <x:c r="BB371" s="272"/>
      <x:c r="BC371" s="272"/>
      <x:c r="BD371" s="272"/>
      <x:c r="BE371" s="272"/>
      <x:c r="BF371" s="272"/>
      <x:c r="BG371" s="274"/>
      <x:c r="BH371" s="272"/>
      <x:c r="BI371" s="276"/>
      <x:c r="BJ371" s="276"/>
      <x:c r="BK371" s="276"/>
      <x:c r="BL371" s="276"/>
    </x:row>
    <x:row r="372" spans="1:81" x14ac:dyDescent="0.3">
      <x:c r="E372" s="272"/>
      <x:c r="AB372" s="272"/>
      <x:c r="AF372" s="275"/>
      <x:c r="AH372" s="275"/>
      <x:c r="AI372" s="273"/>
      <x:c r="AK372" s="273"/>
      <x:c r="AL372" s="273"/>
      <x:c r="AM372" s="273"/>
      <x:c r="AO372" s="273"/>
      <x:c r="AP372" s="273"/>
      <x:c r="AR372" s="273"/>
      <x:c r="AT372" s="273"/>
      <x:c r="AV372" s="273"/>
      <x:c r="AW372" s="275"/>
      <x:c r="AX372" s="272"/>
      <x:c r="AZ372" s="272"/>
      <x:c r="BA372" s="272"/>
      <x:c r="BB372" s="272"/>
      <x:c r="BC372" s="272"/>
      <x:c r="BD372" s="272"/>
      <x:c r="BE372" s="272"/>
      <x:c r="BF372" s="272"/>
      <x:c r="BG372" s="274"/>
      <x:c r="BH372" s="272"/>
      <x:c r="BI372" s="276"/>
      <x:c r="BJ372" s="276"/>
      <x:c r="BK372" s="276"/>
      <x:c r="BL372" s="276"/>
    </x:row>
    <x:row r="373" spans="1:81" x14ac:dyDescent="0.3">
      <x:c r="E373" s="272"/>
      <x:c r="AB373" s="272"/>
      <x:c r="AF373" s="275"/>
      <x:c r="AH373" s="275"/>
      <x:c r="AI373" s="273"/>
      <x:c r="AK373" s="273"/>
      <x:c r="AL373" s="273"/>
      <x:c r="AM373" s="273"/>
      <x:c r="AO373" s="273"/>
      <x:c r="AP373" s="273"/>
      <x:c r="AR373" s="273"/>
      <x:c r="AT373" s="273"/>
      <x:c r="AV373" s="273"/>
      <x:c r="AW373" s="275"/>
      <x:c r="AX373" s="272"/>
      <x:c r="AZ373" s="272"/>
      <x:c r="BA373" s="272"/>
      <x:c r="BB373" s="272"/>
      <x:c r="BC373" s="272"/>
      <x:c r="BD373" s="272"/>
      <x:c r="BE373" s="272"/>
      <x:c r="BF373" s="272"/>
      <x:c r="BG373" s="274"/>
      <x:c r="BH373" s="272"/>
      <x:c r="BI373" s="276"/>
      <x:c r="BJ373" s="276"/>
      <x:c r="BK373" s="276"/>
      <x:c r="BL373" s="276"/>
    </x:row>
    <x:row r="374" spans="1:81" x14ac:dyDescent="0.3">
      <x:c r="E374" s="272"/>
      <x:c r="AB374" s="272"/>
      <x:c r="AF374" s="275"/>
      <x:c r="AH374" s="275"/>
      <x:c r="AI374" s="273"/>
      <x:c r="AK374" s="273"/>
      <x:c r="AL374" s="273"/>
      <x:c r="AM374" s="273"/>
      <x:c r="AO374" s="273"/>
      <x:c r="AP374" s="273"/>
      <x:c r="AR374" s="273"/>
      <x:c r="AT374" s="273"/>
      <x:c r="AV374" s="273"/>
      <x:c r="AW374" s="275"/>
      <x:c r="AX374" s="272"/>
      <x:c r="AZ374" s="272"/>
      <x:c r="BA374" s="272"/>
      <x:c r="BB374" s="272"/>
      <x:c r="BC374" s="272"/>
      <x:c r="BD374" s="272"/>
      <x:c r="BE374" s="272"/>
      <x:c r="BF374" s="272"/>
      <x:c r="BG374" s="274"/>
      <x:c r="BH374" s="272"/>
      <x:c r="BI374" s="276"/>
      <x:c r="BJ374" s="276"/>
      <x:c r="BK374" s="276"/>
      <x:c r="BL374" s="276"/>
    </x:row>
    <x:row r="375" spans="1:81" x14ac:dyDescent="0.3">
      <x:c r="E375" s="272"/>
      <x:c r="AB375" s="272"/>
      <x:c r="AF375" s="275"/>
      <x:c r="AH375" s="275"/>
      <x:c r="AI375" s="273"/>
      <x:c r="AK375" s="273"/>
      <x:c r="AL375" s="273"/>
      <x:c r="AM375" s="273"/>
      <x:c r="AO375" s="273"/>
      <x:c r="AP375" s="273"/>
      <x:c r="AR375" s="273"/>
      <x:c r="AT375" s="273"/>
      <x:c r="AV375" s="273"/>
      <x:c r="AW375" s="275"/>
      <x:c r="AX375" s="272"/>
      <x:c r="AZ375" s="272"/>
      <x:c r="BA375" s="272"/>
      <x:c r="BB375" s="272"/>
      <x:c r="BC375" s="272"/>
      <x:c r="BD375" s="272"/>
      <x:c r="BE375" s="272"/>
      <x:c r="BF375" s="272"/>
      <x:c r="BG375" s="274"/>
      <x:c r="BH375" s="272"/>
      <x:c r="BI375" s="276"/>
      <x:c r="BJ375" s="276"/>
      <x:c r="BK375" s="276"/>
      <x:c r="BL375" s="276"/>
    </x:row>
    <x:row r="376" spans="1:81" x14ac:dyDescent="0.3">
      <x:c r="E376" s="272"/>
      <x:c r="AB376" s="272"/>
      <x:c r="AF376" s="275"/>
      <x:c r="AH376" s="275"/>
      <x:c r="AI376" s="273"/>
      <x:c r="AK376" s="273"/>
      <x:c r="AL376" s="273"/>
      <x:c r="AM376" s="273"/>
      <x:c r="AO376" s="273"/>
      <x:c r="AP376" s="273"/>
      <x:c r="AR376" s="273"/>
      <x:c r="AT376" s="273"/>
      <x:c r="AV376" s="273"/>
      <x:c r="AW376" s="275"/>
      <x:c r="AX376" s="272"/>
      <x:c r="AZ376" s="272"/>
      <x:c r="BA376" s="272"/>
      <x:c r="BB376" s="272"/>
      <x:c r="BC376" s="272"/>
      <x:c r="BD376" s="272"/>
      <x:c r="BE376" s="272"/>
      <x:c r="BF376" s="272"/>
      <x:c r="BG376" s="274"/>
      <x:c r="BH376" s="272"/>
      <x:c r="BI376" s="276"/>
      <x:c r="BJ376" s="276"/>
      <x:c r="BK376" s="276"/>
      <x:c r="BL376" s="276"/>
    </x:row>
    <x:row r="377" spans="1:81" x14ac:dyDescent="0.3">
      <x:c r="E377" s="272"/>
      <x:c r="AB377" s="272"/>
      <x:c r="AF377" s="275"/>
      <x:c r="AH377" s="275"/>
      <x:c r="AI377" s="273"/>
      <x:c r="AK377" s="273"/>
      <x:c r="AL377" s="273"/>
      <x:c r="AM377" s="273"/>
      <x:c r="AO377" s="273"/>
      <x:c r="AP377" s="273"/>
      <x:c r="AR377" s="273"/>
      <x:c r="AT377" s="273"/>
      <x:c r="AV377" s="273"/>
      <x:c r="AW377" s="275"/>
      <x:c r="AX377" s="272"/>
      <x:c r="AZ377" s="272"/>
      <x:c r="BA377" s="272"/>
      <x:c r="BB377" s="272"/>
      <x:c r="BC377" s="272"/>
      <x:c r="BD377" s="272"/>
      <x:c r="BE377" s="272"/>
      <x:c r="BF377" s="272"/>
      <x:c r="BG377" s="274"/>
      <x:c r="BH377" s="272"/>
      <x:c r="BI377" s="276"/>
      <x:c r="BJ377" s="276"/>
      <x:c r="BK377" s="276"/>
      <x:c r="BL377" s="276"/>
    </x:row>
    <x:row r="378" spans="1:81" x14ac:dyDescent="0.3">
      <x:c r="E378" s="272"/>
      <x:c r="AB378" s="272"/>
      <x:c r="AF378" s="275"/>
      <x:c r="AH378" s="275"/>
      <x:c r="AI378" s="273"/>
      <x:c r="AK378" s="273"/>
      <x:c r="AL378" s="273"/>
      <x:c r="AM378" s="273"/>
      <x:c r="AO378" s="273"/>
      <x:c r="AP378" s="273"/>
      <x:c r="AR378" s="273"/>
      <x:c r="AT378" s="273"/>
      <x:c r="AV378" s="273"/>
      <x:c r="AW378" s="275"/>
      <x:c r="AX378" s="272"/>
      <x:c r="AZ378" s="272"/>
      <x:c r="BA378" s="272"/>
      <x:c r="BB378" s="272"/>
      <x:c r="BC378" s="272"/>
      <x:c r="BD378" s="272"/>
      <x:c r="BE378" s="272"/>
      <x:c r="BF378" s="272"/>
      <x:c r="BG378" s="274"/>
      <x:c r="BH378" s="272"/>
      <x:c r="BI378" s="276"/>
      <x:c r="BJ378" s="276"/>
      <x:c r="BK378" s="276"/>
      <x:c r="BL378" s="276"/>
    </x:row>
    <x:row r="379" spans="1:81" x14ac:dyDescent="0.3">
      <x:c r="E379" s="272"/>
      <x:c r="AB379" s="272"/>
      <x:c r="AF379" s="275"/>
      <x:c r="AH379" s="275"/>
      <x:c r="AI379" s="273"/>
      <x:c r="AK379" s="273"/>
      <x:c r="AL379" s="273"/>
      <x:c r="AM379" s="273"/>
      <x:c r="AO379" s="273"/>
      <x:c r="AP379" s="273"/>
      <x:c r="AR379" s="273"/>
      <x:c r="AT379" s="273"/>
      <x:c r="AV379" s="273"/>
      <x:c r="AW379" s="275"/>
      <x:c r="AX379" s="272"/>
      <x:c r="AZ379" s="272"/>
      <x:c r="BA379" s="272"/>
      <x:c r="BB379" s="272"/>
      <x:c r="BC379" s="272"/>
      <x:c r="BD379" s="272"/>
      <x:c r="BE379" s="272"/>
      <x:c r="BF379" s="272"/>
      <x:c r="BG379" s="274"/>
      <x:c r="BH379" s="272"/>
      <x:c r="BI379" s="276"/>
      <x:c r="BJ379" s="276"/>
      <x:c r="BK379" s="276"/>
      <x:c r="BL379" s="276"/>
    </x:row>
    <x:row r="380" spans="1:81" x14ac:dyDescent="0.3">
      <x:c r="E380" s="272"/>
      <x:c r="AB380" s="272"/>
      <x:c r="AF380" s="275"/>
      <x:c r="AH380" s="275"/>
      <x:c r="AI380" s="273"/>
      <x:c r="AK380" s="273"/>
      <x:c r="AL380" s="273"/>
      <x:c r="AM380" s="273"/>
      <x:c r="AO380" s="273"/>
      <x:c r="AP380" s="273"/>
      <x:c r="AR380" s="273"/>
      <x:c r="AT380" s="273"/>
      <x:c r="AV380" s="273"/>
      <x:c r="AW380" s="275"/>
      <x:c r="AX380" s="272"/>
      <x:c r="AZ380" s="272"/>
      <x:c r="BA380" s="272"/>
      <x:c r="BB380" s="272"/>
      <x:c r="BC380" s="272"/>
      <x:c r="BD380" s="272"/>
      <x:c r="BE380" s="272"/>
      <x:c r="BF380" s="272"/>
      <x:c r="BG380" s="274"/>
      <x:c r="BH380" s="272"/>
      <x:c r="BI380" s="276"/>
      <x:c r="BJ380" s="276"/>
      <x:c r="BK380" s="276"/>
      <x:c r="BL380" s="276"/>
    </x:row>
    <x:row r="381" spans="1:81" x14ac:dyDescent="0.3">
      <x:c r="E381" s="272"/>
      <x:c r="AB381" s="272"/>
      <x:c r="AF381" s="275"/>
      <x:c r="AH381" s="275"/>
      <x:c r="AI381" s="273"/>
      <x:c r="AK381" s="273"/>
      <x:c r="AL381" s="273"/>
      <x:c r="AM381" s="273"/>
      <x:c r="AO381" s="273"/>
      <x:c r="AP381" s="273"/>
      <x:c r="AR381" s="273"/>
      <x:c r="AT381" s="273"/>
      <x:c r="AV381" s="273"/>
      <x:c r="AW381" s="275"/>
      <x:c r="AX381" s="272"/>
      <x:c r="AZ381" s="272"/>
      <x:c r="BA381" s="272"/>
      <x:c r="BB381" s="272"/>
      <x:c r="BC381" s="272"/>
      <x:c r="BD381" s="272"/>
      <x:c r="BE381" s="272"/>
      <x:c r="BF381" s="272"/>
      <x:c r="BG381" s="274"/>
      <x:c r="BH381" s="272"/>
      <x:c r="BI381" s="276"/>
      <x:c r="BJ381" s="276"/>
      <x:c r="BK381" s="276"/>
      <x:c r="BL381" s="276"/>
    </x:row>
    <x:row r="382" spans="1:81" x14ac:dyDescent="0.3">
      <x:c r="E382" s="272"/>
      <x:c r="AB382" s="272"/>
      <x:c r="AF382" s="275"/>
      <x:c r="AH382" s="275"/>
      <x:c r="AI382" s="273"/>
      <x:c r="AK382" s="273"/>
      <x:c r="AL382" s="273"/>
      <x:c r="AM382" s="273"/>
      <x:c r="AO382" s="273"/>
      <x:c r="AP382" s="273"/>
      <x:c r="AR382" s="273"/>
      <x:c r="AT382" s="273"/>
      <x:c r="AV382" s="273"/>
      <x:c r="AW382" s="275"/>
      <x:c r="AX382" s="272"/>
      <x:c r="AZ382" s="272"/>
      <x:c r="BA382" s="272"/>
      <x:c r="BB382" s="272"/>
      <x:c r="BC382" s="272"/>
      <x:c r="BD382" s="272"/>
      <x:c r="BE382" s="272"/>
      <x:c r="BF382" s="272"/>
      <x:c r="BG382" s="274"/>
      <x:c r="BH382" s="272"/>
      <x:c r="BI382" s="276"/>
      <x:c r="BJ382" s="276"/>
      <x:c r="BK382" s="276"/>
      <x:c r="BL382" s="276"/>
    </x:row>
    <x:row r="383" spans="1:81" x14ac:dyDescent="0.3">
      <x:c r="E383" s="272"/>
      <x:c r="AB383" s="272"/>
      <x:c r="AF383" s="275"/>
      <x:c r="AH383" s="275"/>
      <x:c r="AI383" s="273"/>
      <x:c r="AK383" s="273"/>
      <x:c r="AL383" s="273"/>
      <x:c r="AM383" s="273"/>
      <x:c r="AO383" s="273"/>
      <x:c r="AP383" s="273"/>
      <x:c r="AR383" s="273"/>
      <x:c r="AT383" s="273"/>
      <x:c r="AV383" s="273"/>
      <x:c r="AW383" s="275"/>
      <x:c r="AX383" s="272"/>
      <x:c r="AZ383" s="272"/>
      <x:c r="BA383" s="272"/>
      <x:c r="BB383" s="272"/>
      <x:c r="BC383" s="272"/>
      <x:c r="BD383" s="272"/>
      <x:c r="BE383" s="272"/>
      <x:c r="BF383" s="272"/>
      <x:c r="BG383" s="274"/>
      <x:c r="BH383" s="272"/>
      <x:c r="BI383" s="276"/>
      <x:c r="BJ383" s="276"/>
      <x:c r="BK383" s="276"/>
      <x:c r="BL383" s="276"/>
    </x:row>
    <x:row r="384" spans="1:81" x14ac:dyDescent="0.3">
      <x:c r="E384" s="272"/>
      <x:c r="AB384" s="272"/>
      <x:c r="AF384" s="275"/>
      <x:c r="AH384" s="275"/>
      <x:c r="AI384" s="273"/>
      <x:c r="AK384" s="273"/>
      <x:c r="AL384" s="273"/>
      <x:c r="AM384" s="273"/>
      <x:c r="AO384" s="273"/>
      <x:c r="AP384" s="273"/>
      <x:c r="AR384" s="273"/>
      <x:c r="AT384" s="273"/>
      <x:c r="AV384" s="273"/>
      <x:c r="AW384" s="275"/>
      <x:c r="AX384" s="272"/>
      <x:c r="AZ384" s="272"/>
      <x:c r="BA384" s="272"/>
      <x:c r="BB384" s="272"/>
      <x:c r="BC384" s="272"/>
      <x:c r="BD384" s="272"/>
      <x:c r="BE384" s="272"/>
      <x:c r="BF384" s="272"/>
      <x:c r="BG384" s="274"/>
      <x:c r="BH384" s="272"/>
      <x:c r="BI384" s="276"/>
      <x:c r="BJ384" s="276"/>
      <x:c r="BK384" s="276"/>
      <x:c r="BL384" s="276"/>
    </x:row>
    <x:row r="385" spans="1:81" x14ac:dyDescent="0.3">
      <x:c r="E385" s="272"/>
      <x:c r="AB385" s="272"/>
      <x:c r="AF385" s="275"/>
      <x:c r="AH385" s="275"/>
      <x:c r="AI385" s="273"/>
      <x:c r="AK385" s="273"/>
      <x:c r="AL385" s="273"/>
      <x:c r="AM385" s="273"/>
      <x:c r="AO385" s="273"/>
      <x:c r="AP385" s="273"/>
      <x:c r="AR385" s="273"/>
      <x:c r="AT385" s="273"/>
      <x:c r="AV385" s="273"/>
      <x:c r="AW385" s="275"/>
      <x:c r="AX385" s="272"/>
      <x:c r="AZ385" s="272"/>
      <x:c r="BA385" s="272"/>
      <x:c r="BB385" s="272"/>
      <x:c r="BC385" s="272"/>
      <x:c r="BD385" s="272"/>
      <x:c r="BE385" s="272"/>
      <x:c r="BF385" s="272"/>
      <x:c r="BG385" s="274"/>
      <x:c r="BH385" s="272"/>
      <x:c r="BI385" s="276"/>
      <x:c r="BJ385" s="276"/>
      <x:c r="BK385" s="276"/>
      <x:c r="BL385" s="276"/>
    </x:row>
    <x:row r="386" spans="1:81" x14ac:dyDescent="0.3">
      <x:c r="E386" s="272"/>
      <x:c r="AB386" s="272"/>
      <x:c r="AF386" s="275"/>
      <x:c r="AH386" s="275"/>
      <x:c r="AI386" s="273"/>
      <x:c r="AK386" s="273"/>
      <x:c r="AL386" s="273"/>
      <x:c r="AM386" s="273"/>
      <x:c r="AO386" s="273"/>
      <x:c r="AP386" s="273"/>
      <x:c r="AR386" s="273"/>
      <x:c r="AT386" s="273"/>
      <x:c r="AV386" s="273"/>
      <x:c r="AW386" s="275"/>
      <x:c r="AX386" s="272"/>
      <x:c r="AZ386" s="272"/>
      <x:c r="BA386" s="272"/>
      <x:c r="BB386" s="272"/>
      <x:c r="BC386" s="272"/>
      <x:c r="BD386" s="272"/>
      <x:c r="BE386" s="272"/>
      <x:c r="BF386" s="272"/>
      <x:c r="BG386" s="274"/>
      <x:c r="BH386" s="272"/>
      <x:c r="BI386" s="276"/>
      <x:c r="BJ386" s="276"/>
      <x:c r="BK386" s="276"/>
      <x:c r="BL386" s="276"/>
    </x:row>
    <x:row r="387" spans="1:81" x14ac:dyDescent="0.3">
      <x:c r="E387" s="272"/>
      <x:c r="AB387" s="272"/>
      <x:c r="AF387" s="275"/>
      <x:c r="AH387" s="275"/>
      <x:c r="AI387" s="273"/>
      <x:c r="AK387" s="273"/>
      <x:c r="AL387" s="273"/>
      <x:c r="AM387" s="273"/>
      <x:c r="AO387" s="273"/>
      <x:c r="AP387" s="273"/>
      <x:c r="AR387" s="273"/>
      <x:c r="AT387" s="273"/>
      <x:c r="AV387" s="273"/>
      <x:c r="AW387" s="275"/>
      <x:c r="AX387" s="272"/>
      <x:c r="AZ387" s="272"/>
      <x:c r="BA387" s="272"/>
      <x:c r="BB387" s="272"/>
      <x:c r="BC387" s="272"/>
      <x:c r="BD387" s="272"/>
      <x:c r="BE387" s="272"/>
      <x:c r="BF387" s="272"/>
      <x:c r="BG387" s="274"/>
      <x:c r="BH387" s="272"/>
      <x:c r="BI387" s="276"/>
      <x:c r="BJ387" s="276"/>
      <x:c r="BK387" s="276"/>
      <x:c r="BL387" s="276"/>
    </x:row>
    <x:row r="388" spans="1:81" x14ac:dyDescent="0.3">
      <x:c r="E388" s="272"/>
      <x:c r="AB388" s="272"/>
      <x:c r="AF388" s="275"/>
      <x:c r="AH388" s="275"/>
      <x:c r="AI388" s="273"/>
      <x:c r="AK388" s="273"/>
      <x:c r="AL388" s="273"/>
      <x:c r="AM388" s="273"/>
      <x:c r="AO388" s="273"/>
      <x:c r="AP388" s="273"/>
      <x:c r="AR388" s="273"/>
      <x:c r="AT388" s="273"/>
      <x:c r="AV388" s="273"/>
      <x:c r="AW388" s="275"/>
      <x:c r="AX388" s="272"/>
      <x:c r="AZ388" s="272"/>
      <x:c r="BA388" s="272"/>
      <x:c r="BB388" s="272"/>
      <x:c r="BC388" s="272"/>
      <x:c r="BD388" s="272"/>
      <x:c r="BE388" s="272"/>
      <x:c r="BF388" s="272"/>
      <x:c r="BG388" s="274"/>
      <x:c r="BH388" s="272"/>
      <x:c r="BI388" s="276"/>
      <x:c r="BJ388" s="276"/>
      <x:c r="BK388" s="276"/>
      <x:c r="BL388" s="276"/>
    </x:row>
    <x:row r="389" spans="1:81" x14ac:dyDescent="0.3">
      <x:c r="E389" s="272"/>
      <x:c r="AB389" s="272"/>
      <x:c r="AF389" s="275"/>
      <x:c r="AH389" s="275"/>
      <x:c r="AI389" s="273"/>
      <x:c r="AK389" s="273"/>
      <x:c r="AL389" s="273"/>
      <x:c r="AM389" s="273"/>
      <x:c r="AO389" s="273"/>
      <x:c r="AP389" s="273"/>
      <x:c r="AR389" s="273"/>
      <x:c r="AT389" s="273"/>
      <x:c r="AV389" s="273"/>
      <x:c r="AW389" s="275"/>
      <x:c r="AX389" s="272"/>
      <x:c r="AZ389" s="272"/>
      <x:c r="BA389" s="272"/>
      <x:c r="BB389" s="272"/>
      <x:c r="BC389" s="272"/>
      <x:c r="BD389" s="272"/>
      <x:c r="BE389" s="272"/>
      <x:c r="BF389" s="272"/>
      <x:c r="BG389" s="274"/>
      <x:c r="BH389" s="272"/>
      <x:c r="BI389" s="276"/>
      <x:c r="BJ389" s="276"/>
      <x:c r="BK389" s="276"/>
      <x:c r="BL389" s="276"/>
    </x:row>
    <x:row r="390" spans="1:81" x14ac:dyDescent="0.3">
      <x:c r="E390" s="272"/>
      <x:c r="AB390" s="272"/>
      <x:c r="AF390" s="275"/>
      <x:c r="AH390" s="275"/>
      <x:c r="AI390" s="273"/>
      <x:c r="AK390" s="273"/>
      <x:c r="AL390" s="273"/>
      <x:c r="AM390" s="273"/>
      <x:c r="AO390" s="273"/>
      <x:c r="AP390" s="273"/>
      <x:c r="AR390" s="273"/>
      <x:c r="AT390" s="273"/>
      <x:c r="AV390" s="273"/>
      <x:c r="AW390" s="275"/>
      <x:c r="AX390" s="272"/>
      <x:c r="AZ390" s="272"/>
      <x:c r="BA390" s="272"/>
      <x:c r="BB390" s="272"/>
      <x:c r="BC390" s="272"/>
      <x:c r="BD390" s="272"/>
      <x:c r="BE390" s="272"/>
      <x:c r="BF390" s="272"/>
      <x:c r="BG390" s="274"/>
      <x:c r="BH390" s="272"/>
      <x:c r="BI390" s="276"/>
      <x:c r="BJ390" s="276"/>
      <x:c r="BK390" s="276"/>
      <x:c r="BL390" s="276"/>
    </x:row>
    <x:row r="391" spans="1:81" x14ac:dyDescent="0.3">
      <x:c r="E391" s="272"/>
      <x:c r="AB391" s="272"/>
      <x:c r="AF391" s="275"/>
      <x:c r="AH391" s="275"/>
      <x:c r="AI391" s="273"/>
      <x:c r="AK391" s="273"/>
      <x:c r="AL391" s="273"/>
      <x:c r="AM391" s="273"/>
      <x:c r="AO391" s="273"/>
      <x:c r="AP391" s="273"/>
      <x:c r="AR391" s="273"/>
      <x:c r="AT391" s="273"/>
      <x:c r="AV391" s="273"/>
      <x:c r="AW391" s="275"/>
      <x:c r="AX391" s="272"/>
      <x:c r="AZ391" s="272"/>
      <x:c r="BA391" s="272"/>
      <x:c r="BB391" s="272"/>
      <x:c r="BC391" s="272"/>
      <x:c r="BD391" s="272"/>
      <x:c r="BE391" s="272"/>
      <x:c r="BF391" s="272"/>
      <x:c r="BG391" s="274"/>
      <x:c r="BH391" s="272"/>
      <x:c r="BI391" s="276"/>
      <x:c r="BJ391" s="276"/>
      <x:c r="BK391" s="276"/>
      <x:c r="BL391" s="276"/>
    </x:row>
    <x:row r="392" spans="1:81" x14ac:dyDescent="0.3">
      <x:c r="E392" s="272"/>
      <x:c r="AB392" s="272"/>
      <x:c r="AF392" s="275"/>
      <x:c r="AH392" s="275"/>
      <x:c r="AI392" s="273"/>
      <x:c r="AK392" s="273"/>
      <x:c r="AL392" s="273"/>
      <x:c r="AM392" s="273"/>
      <x:c r="AO392" s="273"/>
      <x:c r="AP392" s="273"/>
      <x:c r="AR392" s="273"/>
      <x:c r="AT392" s="273"/>
      <x:c r="AV392" s="273"/>
      <x:c r="AW392" s="275"/>
      <x:c r="AX392" s="272"/>
      <x:c r="AZ392" s="272"/>
      <x:c r="BA392" s="272"/>
      <x:c r="BB392" s="272"/>
      <x:c r="BC392" s="272"/>
      <x:c r="BD392" s="272"/>
      <x:c r="BE392" s="272"/>
      <x:c r="BF392" s="272"/>
      <x:c r="BG392" s="274"/>
      <x:c r="BH392" s="272"/>
      <x:c r="BI392" s="276"/>
      <x:c r="BJ392" s="276"/>
      <x:c r="BK392" s="276"/>
      <x:c r="BL392" s="276"/>
    </x:row>
    <x:row r="393" spans="1:81" x14ac:dyDescent="0.3">
      <x:c r="E393" s="272"/>
      <x:c r="AB393" s="272"/>
      <x:c r="AF393" s="275"/>
      <x:c r="AH393" s="275"/>
      <x:c r="AI393" s="273"/>
      <x:c r="AK393" s="273"/>
      <x:c r="AL393" s="273"/>
      <x:c r="AM393" s="273"/>
      <x:c r="AO393" s="273"/>
      <x:c r="AP393" s="273"/>
      <x:c r="AR393" s="273"/>
      <x:c r="AT393" s="273"/>
      <x:c r="AV393" s="273"/>
      <x:c r="AW393" s="275"/>
      <x:c r="AX393" s="272"/>
      <x:c r="AZ393" s="272"/>
      <x:c r="BA393" s="272"/>
      <x:c r="BB393" s="272"/>
      <x:c r="BC393" s="272"/>
      <x:c r="BD393" s="272"/>
      <x:c r="BE393" s="272"/>
      <x:c r="BF393" s="272"/>
      <x:c r="BG393" s="274"/>
      <x:c r="BH393" s="272"/>
      <x:c r="BI393" s="276"/>
      <x:c r="BJ393" s="276"/>
      <x:c r="BK393" s="276"/>
      <x:c r="BL393" s="276"/>
    </x:row>
    <x:row r="394" spans="1:81" x14ac:dyDescent="0.3">
      <x:c r="E394" s="272"/>
      <x:c r="AB394" s="272"/>
      <x:c r="AF394" s="275"/>
      <x:c r="AH394" s="275"/>
      <x:c r="AI394" s="273"/>
      <x:c r="AK394" s="273"/>
      <x:c r="AL394" s="273"/>
      <x:c r="AM394" s="273"/>
      <x:c r="AO394" s="273"/>
      <x:c r="AP394" s="273"/>
      <x:c r="AR394" s="273"/>
      <x:c r="AT394" s="273"/>
      <x:c r="AV394" s="273"/>
      <x:c r="AW394" s="275"/>
      <x:c r="AX394" s="272"/>
      <x:c r="AZ394" s="272"/>
      <x:c r="BA394" s="272"/>
      <x:c r="BB394" s="272"/>
      <x:c r="BC394" s="272"/>
      <x:c r="BD394" s="272"/>
      <x:c r="BE394" s="272"/>
      <x:c r="BF394" s="272"/>
      <x:c r="BG394" s="274"/>
      <x:c r="BH394" s="272"/>
      <x:c r="BI394" s="276"/>
      <x:c r="BJ394" s="276"/>
      <x:c r="BK394" s="276"/>
      <x:c r="BL394" s="276"/>
    </x:row>
    <x:row r="395" spans="1:81" x14ac:dyDescent="0.3">
      <x:c r="E395" s="272"/>
      <x:c r="AB395" s="272"/>
      <x:c r="AF395" s="275"/>
      <x:c r="AH395" s="275"/>
      <x:c r="AI395" s="273"/>
      <x:c r="AK395" s="273"/>
      <x:c r="AL395" s="273"/>
      <x:c r="AM395" s="273"/>
      <x:c r="AO395" s="273"/>
      <x:c r="AP395" s="273"/>
      <x:c r="AR395" s="273"/>
      <x:c r="AT395" s="273"/>
      <x:c r="AV395" s="273"/>
      <x:c r="AW395" s="275"/>
      <x:c r="AX395" s="272"/>
      <x:c r="AZ395" s="272"/>
      <x:c r="BA395" s="272"/>
      <x:c r="BB395" s="272"/>
      <x:c r="BC395" s="272"/>
      <x:c r="BD395" s="272"/>
      <x:c r="BE395" s="272"/>
      <x:c r="BF395" s="272"/>
      <x:c r="BG395" s="274"/>
      <x:c r="BH395" s="272"/>
      <x:c r="BI395" s="276"/>
      <x:c r="BJ395" s="276"/>
      <x:c r="BK395" s="276"/>
      <x:c r="BL395" s="276"/>
    </x:row>
    <x:row r="396" spans="1:81" x14ac:dyDescent="0.3">
      <x:c r="E396" s="272"/>
      <x:c r="AB396" s="272"/>
      <x:c r="AF396" s="275"/>
      <x:c r="AH396" s="275"/>
      <x:c r="AI396" s="273"/>
      <x:c r="AK396" s="273"/>
      <x:c r="AL396" s="273"/>
      <x:c r="AM396" s="273"/>
      <x:c r="AO396" s="273"/>
      <x:c r="AP396" s="273"/>
      <x:c r="AR396" s="273"/>
      <x:c r="AT396" s="273"/>
      <x:c r="AV396" s="273"/>
      <x:c r="AW396" s="275"/>
      <x:c r="AX396" s="272"/>
      <x:c r="AZ396" s="272"/>
      <x:c r="BA396" s="272"/>
      <x:c r="BB396" s="272"/>
      <x:c r="BC396" s="272"/>
      <x:c r="BD396" s="272"/>
      <x:c r="BE396" s="272"/>
      <x:c r="BF396" s="272"/>
      <x:c r="BG396" s="274"/>
      <x:c r="BH396" s="272"/>
      <x:c r="BI396" s="276"/>
      <x:c r="BJ396" s="276"/>
      <x:c r="BK396" s="276"/>
      <x:c r="BL396" s="276"/>
    </x:row>
    <x:row r="397" spans="1:81" x14ac:dyDescent="0.3">
      <x:c r="E397" s="272"/>
      <x:c r="AB397" s="272"/>
      <x:c r="AF397" s="275"/>
      <x:c r="AH397" s="275"/>
      <x:c r="AI397" s="273"/>
      <x:c r="AK397" s="273"/>
      <x:c r="AL397" s="273"/>
      <x:c r="AM397" s="273"/>
      <x:c r="AO397" s="273"/>
      <x:c r="AP397" s="273"/>
      <x:c r="AR397" s="273"/>
      <x:c r="AT397" s="273"/>
      <x:c r="AV397" s="273"/>
      <x:c r="AW397" s="275"/>
      <x:c r="AX397" s="272"/>
      <x:c r="AZ397" s="272"/>
      <x:c r="BA397" s="272"/>
      <x:c r="BB397" s="272"/>
      <x:c r="BC397" s="272"/>
      <x:c r="BD397" s="272"/>
      <x:c r="BE397" s="272"/>
      <x:c r="BF397" s="272"/>
      <x:c r="BG397" s="274"/>
      <x:c r="BH397" s="272"/>
      <x:c r="BI397" s="276"/>
      <x:c r="BJ397" s="276"/>
      <x:c r="BK397" s="276"/>
      <x:c r="BL397" s="276"/>
    </x:row>
    <x:row r="398" spans="1:81" x14ac:dyDescent="0.3">
      <x:c r="E398" s="272"/>
      <x:c r="AB398" s="272"/>
      <x:c r="AF398" s="275"/>
      <x:c r="AH398" s="275"/>
      <x:c r="AI398" s="273"/>
      <x:c r="AK398" s="273"/>
      <x:c r="AL398" s="273"/>
      <x:c r="AM398" s="273"/>
      <x:c r="AO398" s="273"/>
      <x:c r="AP398" s="273"/>
      <x:c r="AR398" s="273"/>
      <x:c r="AT398" s="273"/>
      <x:c r="AV398" s="273"/>
      <x:c r="AW398" s="275"/>
      <x:c r="AX398" s="272"/>
      <x:c r="AZ398" s="272"/>
      <x:c r="BA398" s="272"/>
      <x:c r="BB398" s="272"/>
      <x:c r="BC398" s="272"/>
      <x:c r="BD398" s="272"/>
      <x:c r="BE398" s="272"/>
      <x:c r="BF398" s="272"/>
      <x:c r="BG398" s="274"/>
      <x:c r="BH398" s="272"/>
      <x:c r="BI398" s="276"/>
      <x:c r="BJ398" s="276"/>
      <x:c r="BK398" s="276"/>
      <x:c r="BL398" s="276"/>
    </x:row>
    <x:row r="399" spans="1:81" x14ac:dyDescent="0.3">
      <x:c r="E399" s="272"/>
      <x:c r="AB399" s="272"/>
      <x:c r="AF399" s="275"/>
      <x:c r="AH399" s="275"/>
      <x:c r="AI399" s="273"/>
      <x:c r="AK399" s="273"/>
      <x:c r="AL399" s="273"/>
      <x:c r="AM399" s="273"/>
      <x:c r="AO399" s="273"/>
      <x:c r="AP399" s="273"/>
      <x:c r="AR399" s="273"/>
      <x:c r="AT399" s="273"/>
      <x:c r="AV399" s="273"/>
      <x:c r="AW399" s="275"/>
      <x:c r="AX399" s="272"/>
      <x:c r="AZ399" s="272"/>
      <x:c r="BA399" s="272"/>
      <x:c r="BB399" s="272"/>
      <x:c r="BC399" s="272"/>
      <x:c r="BD399" s="272"/>
      <x:c r="BE399" s="272"/>
      <x:c r="BF399" s="272"/>
      <x:c r="BG399" s="274"/>
      <x:c r="BH399" s="272"/>
      <x:c r="BI399" s="276"/>
      <x:c r="BJ399" s="276"/>
      <x:c r="BK399" s="276"/>
      <x:c r="BL399" s="276"/>
    </x:row>
    <x:row r="400" spans="1:81" x14ac:dyDescent="0.3">
      <x:c r="E400" s="272"/>
      <x:c r="AB400" s="272"/>
      <x:c r="AF400" s="275"/>
      <x:c r="AH400" s="275"/>
      <x:c r="AI400" s="273"/>
      <x:c r="AK400" s="273"/>
      <x:c r="AL400" s="273"/>
      <x:c r="AM400" s="273"/>
      <x:c r="AO400" s="273"/>
      <x:c r="AP400" s="273"/>
      <x:c r="AR400" s="273"/>
      <x:c r="AT400" s="273"/>
      <x:c r="AV400" s="273"/>
      <x:c r="AW400" s="275"/>
      <x:c r="AX400" s="272"/>
      <x:c r="AZ400" s="272"/>
      <x:c r="BA400" s="272"/>
      <x:c r="BB400" s="272"/>
      <x:c r="BC400" s="272"/>
      <x:c r="BD400" s="272"/>
      <x:c r="BE400" s="272"/>
      <x:c r="BF400" s="272"/>
      <x:c r="BG400" s="274"/>
      <x:c r="BH400" s="272"/>
      <x:c r="BI400" s="276"/>
      <x:c r="BJ400" s="276"/>
      <x:c r="BK400" s="276"/>
      <x:c r="BL400" s="276"/>
    </x:row>
    <x:row r="401" spans="1:81" x14ac:dyDescent="0.3">
      <x:c r="E401" s="272"/>
      <x:c r="AB401" s="272"/>
      <x:c r="AF401" s="275"/>
      <x:c r="AH401" s="275"/>
      <x:c r="AI401" s="273"/>
      <x:c r="AK401" s="273"/>
      <x:c r="AL401" s="273"/>
      <x:c r="AM401" s="273"/>
      <x:c r="AO401" s="273"/>
      <x:c r="AP401" s="273"/>
      <x:c r="AR401" s="273"/>
      <x:c r="AT401" s="273"/>
      <x:c r="AV401" s="273"/>
      <x:c r="AW401" s="275"/>
      <x:c r="AX401" s="272"/>
      <x:c r="AZ401" s="272"/>
      <x:c r="BA401" s="272"/>
      <x:c r="BB401" s="272"/>
      <x:c r="BC401" s="272"/>
      <x:c r="BD401" s="272"/>
      <x:c r="BE401" s="272"/>
      <x:c r="BF401" s="272"/>
      <x:c r="BG401" s="274"/>
      <x:c r="BH401" s="272"/>
      <x:c r="BI401" s="276"/>
      <x:c r="BJ401" s="276"/>
      <x:c r="BK401" s="276"/>
      <x:c r="BL401" s="276"/>
    </x:row>
    <x:row r="402" spans="1:81" x14ac:dyDescent="0.3">
      <x:c r="E402" s="272"/>
      <x:c r="AB402" s="272"/>
      <x:c r="AF402" s="275"/>
      <x:c r="AH402" s="275"/>
      <x:c r="AI402" s="273"/>
      <x:c r="AK402" s="273"/>
      <x:c r="AL402" s="273"/>
      <x:c r="AM402" s="273"/>
      <x:c r="AO402" s="273"/>
      <x:c r="AP402" s="273"/>
      <x:c r="AR402" s="273"/>
      <x:c r="AT402" s="273"/>
      <x:c r="AV402" s="273"/>
      <x:c r="AW402" s="275"/>
      <x:c r="AX402" s="272"/>
      <x:c r="AZ402" s="272"/>
      <x:c r="BA402" s="272"/>
      <x:c r="BB402" s="272"/>
      <x:c r="BC402" s="272"/>
      <x:c r="BD402" s="272"/>
      <x:c r="BE402" s="272"/>
      <x:c r="BF402" s="272"/>
      <x:c r="BG402" s="274"/>
      <x:c r="BH402" s="272"/>
      <x:c r="BI402" s="276"/>
      <x:c r="BJ402" s="276"/>
      <x:c r="BK402" s="276"/>
      <x:c r="BL402" s="276"/>
    </x:row>
    <x:row r="403" spans="1:81" x14ac:dyDescent="0.3">
      <x:c r="E403" s="272"/>
      <x:c r="AB403" s="272"/>
      <x:c r="AF403" s="275"/>
      <x:c r="AH403" s="275"/>
      <x:c r="AI403" s="273"/>
      <x:c r="AK403" s="273"/>
      <x:c r="AL403" s="273"/>
      <x:c r="AM403" s="273"/>
      <x:c r="AO403" s="273"/>
      <x:c r="AP403" s="273"/>
      <x:c r="AR403" s="273"/>
      <x:c r="AT403" s="273"/>
      <x:c r="AV403" s="273"/>
      <x:c r="AW403" s="275"/>
      <x:c r="AX403" s="272"/>
      <x:c r="AZ403" s="272"/>
      <x:c r="BA403" s="272"/>
      <x:c r="BB403" s="272"/>
      <x:c r="BC403" s="272"/>
      <x:c r="BD403" s="272"/>
      <x:c r="BE403" s="272"/>
      <x:c r="BF403" s="272"/>
      <x:c r="BG403" s="274"/>
      <x:c r="BH403" s="272"/>
      <x:c r="BI403" s="276"/>
      <x:c r="BJ403" s="276"/>
      <x:c r="BK403" s="276"/>
      <x:c r="BL403" s="276"/>
    </x:row>
    <x:row r="404" spans="1:81" x14ac:dyDescent="0.3">
      <x:c r="E404" s="272"/>
      <x:c r="AB404" s="272"/>
      <x:c r="AF404" s="275"/>
      <x:c r="AH404" s="275"/>
      <x:c r="AI404" s="273"/>
      <x:c r="AK404" s="273"/>
      <x:c r="AL404" s="273"/>
      <x:c r="AM404" s="273"/>
      <x:c r="AO404" s="273"/>
      <x:c r="AP404" s="273"/>
      <x:c r="AR404" s="273"/>
      <x:c r="AT404" s="273"/>
      <x:c r="AV404" s="273"/>
      <x:c r="AW404" s="275"/>
      <x:c r="AX404" s="272"/>
      <x:c r="AZ404" s="272"/>
      <x:c r="BA404" s="272"/>
      <x:c r="BB404" s="272"/>
      <x:c r="BC404" s="272"/>
      <x:c r="BD404" s="272"/>
      <x:c r="BE404" s="272"/>
      <x:c r="BF404" s="272"/>
      <x:c r="BG404" s="274"/>
      <x:c r="BH404" s="272"/>
      <x:c r="BI404" s="276"/>
      <x:c r="BJ404" s="276"/>
      <x:c r="BK404" s="276"/>
      <x:c r="BL404" s="276"/>
    </x:row>
    <x:row r="405" spans="1:81" x14ac:dyDescent="0.3">
      <x:c r="E405" s="272"/>
      <x:c r="AB405" s="272"/>
      <x:c r="AF405" s="275"/>
      <x:c r="AH405" s="275"/>
      <x:c r="AI405" s="273"/>
      <x:c r="AK405" s="273"/>
      <x:c r="AL405" s="273"/>
      <x:c r="AM405" s="273"/>
      <x:c r="AO405" s="273"/>
      <x:c r="AP405" s="273"/>
      <x:c r="AR405" s="273"/>
      <x:c r="AT405" s="273"/>
      <x:c r="AV405" s="273"/>
      <x:c r="AW405" s="275"/>
      <x:c r="AX405" s="272"/>
      <x:c r="AZ405" s="272"/>
      <x:c r="BA405" s="272"/>
      <x:c r="BB405" s="272"/>
      <x:c r="BC405" s="272"/>
      <x:c r="BD405" s="272"/>
      <x:c r="BE405" s="272"/>
      <x:c r="BF405" s="272"/>
      <x:c r="BG405" s="274"/>
      <x:c r="BH405" s="272"/>
      <x:c r="BI405" s="276"/>
      <x:c r="BJ405" s="276"/>
      <x:c r="BK405" s="276"/>
      <x:c r="BL405" s="276"/>
    </x:row>
    <x:row r="406" spans="1:81" x14ac:dyDescent="0.3">
      <x:c r="E406" s="272"/>
      <x:c r="AB406" s="272"/>
      <x:c r="AF406" s="275"/>
      <x:c r="AH406" s="275"/>
      <x:c r="AI406" s="273"/>
      <x:c r="AK406" s="273"/>
      <x:c r="AL406" s="273"/>
      <x:c r="AM406" s="273"/>
      <x:c r="AO406" s="273"/>
      <x:c r="AP406" s="273"/>
      <x:c r="AR406" s="273"/>
      <x:c r="AT406" s="273"/>
      <x:c r="AV406" s="273"/>
      <x:c r="AW406" s="275"/>
      <x:c r="AX406" s="272"/>
      <x:c r="AZ406" s="272"/>
      <x:c r="BA406" s="272"/>
      <x:c r="BB406" s="272"/>
      <x:c r="BC406" s="272"/>
      <x:c r="BD406" s="272"/>
      <x:c r="BE406" s="272"/>
      <x:c r="BF406" s="272"/>
      <x:c r="BG406" s="274"/>
      <x:c r="BH406" s="272"/>
      <x:c r="BI406" s="276"/>
      <x:c r="BJ406" s="276"/>
      <x:c r="BK406" s="276"/>
      <x:c r="BL406" s="276"/>
    </x:row>
    <x:row r="407" spans="1:81" x14ac:dyDescent="0.3">
      <x:c r="E407" s="272"/>
      <x:c r="AB407" s="272"/>
      <x:c r="AF407" s="275"/>
      <x:c r="AH407" s="275"/>
      <x:c r="AI407" s="273"/>
      <x:c r="AK407" s="273"/>
      <x:c r="AL407" s="273"/>
      <x:c r="AM407" s="273"/>
      <x:c r="AO407" s="273"/>
      <x:c r="AP407" s="273"/>
      <x:c r="AR407" s="273"/>
      <x:c r="AT407" s="273"/>
      <x:c r="AV407" s="273"/>
      <x:c r="AW407" s="275"/>
      <x:c r="AX407" s="272"/>
      <x:c r="AZ407" s="272"/>
      <x:c r="BA407" s="272"/>
      <x:c r="BB407" s="272"/>
      <x:c r="BC407" s="272"/>
      <x:c r="BD407" s="272"/>
      <x:c r="BE407" s="272"/>
      <x:c r="BF407" s="272"/>
      <x:c r="BG407" s="274"/>
      <x:c r="BH407" s="272"/>
      <x:c r="BI407" s="276"/>
      <x:c r="BJ407" s="276"/>
      <x:c r="BK407" s="276"/>
      <x:c r="BL407" s="276"/>
    </x:row>
    <x:row r="408" spans="1:81" x14ac:dyDescent="0.3">
      <x:c r="E408" s="272"/>
      <x:c r="AB408" s="272"/>
      <x:c r="AF408" s="275"/>
      <x:c r="AH408" s="275"/>
      <x:c r="AI408" s="273"/>
      <x:c r="AK408" s="273"/>
      <x:c r="AL408" s="273"/>
      <x:c r="AM408" s="273"/>
      <x:c r="AO408" s="273"/>
      <x:c r="AP408" s="273"/>
      <x:c r="AR408" s="273"/>
      <x:c r="AT408" s="273"/>
      <x:c r="AV408" s="273"/>
      <x:c r="AW408" s="275"/>
      <x:c r="AX408" s="272"/>
      <x:c r="AZ408" s="272"/>
      <x:c r="BA408" s="272"/>
      <x:c r="BB408" s="272"/>
      <x:c r="BC408" s="272"/>
      <x:c r="BD408" s="272"/>
      <x:c r="BE408" s="272"/>
      <x:c r="BF408" s="272"/>
      <x:c r="BG408" s="274"/>
      <x:c r="BH408" s="272"/>
      <x:c r="BI408" s="276"/>
      <x:c r="BJ408" s="276"/>
      <x:c r="BK408" s="276"/>
      <x:c r="BL408" s="276"/>
    </x:row>
    <x:row r="409" spans="1:81" x14ac:dyDescent="0.3">
      <x:c r="E409" s="272"/>
      <x:c r="AB409" s="272"/>
      <x:c r="AF409" s="275"/>
      <x:c r="AH409" s="275"/>
      <x:c r="AI409" s="273"/>
      <x:c r="AK409" s="273"/>
      <x:c r="AL409" s="273"/>
      <x:c r="AM409" s="273"/>
      <x:c r="AO409" s="273"/>
      <x:c r="AP409" s="273"/>
      <x:c r="AR409" s="273"/>
      <x:c r="AT409" s="273"/>
      <x:c r="AV409" s="273"/>
      <x:c r="AW409" s="275"/>
      <x:c r="AX409" s="272"/>
      <x:c r="AZ409" s="272"/>
      <x:c r="BA409" s="272"/>
      <x:c r="BB409" s="272"/>
      <x:c r="BC409" s="272"/>
      <x:c r="BD409" s="272"/>
      <x:c r="BE409" s="272"/>
      <x:c r="BF409" s="272"/>
      <x:c r="BG409" s="274"/>
      <x:c r="BH409" s="272"/>
      <x:c r="BI409" s="276"/>
      <x:c r="BJ409" s="276"/>
      <x:c r="BK409" s="276"/>
      <x:c r="BL409" s="276"/>
    </x:row>
    <x:row r="410" spans="1:81" x14ac:dyDescent="0.3">
      <x:c r="E410" s="272"/>
      <x:c r="AB410" s="272"/>
      <x:c r="AF410" s="275"/>
      <x:c r="AH410" s="275"/>
      <x:c r="AI410" s="273"/>
      <x:c r="AK410" s="273"/>
      <x:c r="AL410" s="273"/>
      <x:c r="AM410" s="273"/>
      <x:c r="AO410" s="273"/>
      <x:c r="AP410" s="273"/>
      <x:c r="AR410" s="273"/>
      <x:c r="AT410" s="273"/>
      <x:c r="AV410" s="273"/>
      <x:c r="AW410" s="275"/>
      <x:c r="AX410" s="272"/>
      <x:c r="AZ410" s="272"/>
      <x:c r="BA410" s="272"/>
      <x:c r="BB410" s="272"/>
      <x:c r="BC410" s="272"/>
      <x:c r="BD410" s="272"/>
      <x:c r="BE410" s="272"/>
      <x:c r="BF410" s="272"/>
      <x:c r="BG410" s="274"/>
      <x:c r="BH410" s="272"/>
      <x:c r="BI410" s="276"/>
      <x:c r="BJ410" s="276"/>
      <x:c r="BK410" s="276"/>
      <x:c r="BL410" s="276"/>
    </x:row>
    <x:row r="411" spans="1:81" x14ac:dyDescent="0.3">
      <x:c r="E411" s="272"/>
      <x:c r="AB411" s="272"/>
      <x:c r="AF411" s="275"/>
      <x:c r="AH411" s="275"/>
      <x:c r="AI411" s="273"/>
      <x:c r="AK411" s="273"/>
      <x:c r="AL411" s="273"/>
      <x:c r="AM411" s="273"/>
      <x:c r="AO411" s="273"/>
      <x:c r="AP411" s="273"/>
      <x:c r="AR411" s="273"/>
      <x:c r="AT411" s="273"/>
      <x:c r="AV411" s="273"/>
      <x:c r="AW411" s="275"/>
      <x:c r="AX411" s="272"/>
      <x:c r="AZ411" s="272"/>
      <x:c r="BA411" s="272"/>
      <x:c r="BB411" s="272"/>
      <x:c r="BC411" s="272"/>
      <x:c r="BD411" s="272"/>
      <x:c r="BE411" s="272"/>
      <x:c r="BF411" s="272"/>
      <x:c r="BG411" s="274"/>
      <x:c r="BH411" s="272"/>
      <x:c r="BI411" s="276"/>
      <x:c r="BJ411" s="276"/>
      <x:c r="BK411" s="276"/>
      <x:c r="BL411" s="276"/>
    </x:row>
    <x:row r="412" spans="1:81" x14ac:dyDescent="0.3">
      <x:c r="E412" s="272"/>
      <x:c r="AB412" s="272"/>
      <x:c r="AF412" s="275"/>
      <x:c r="AH412" s="275"/>
      <x:c r="AI412" s="273"/>
      <x:c r="AK412" s="273"/>
      <x:c r="AL412" s="273"/>
      <x:c r="AM412" s="273"/>
      <x:c r="AO412" s="273"/>
      <x:c r="AP412" s="273"/>
      <x:c r="AR412" s="273"/>
      <x:c r="AT412" s="273"/>
      <x:c r="AV412" s="273"/>
      <x:c r="AW412" s="275"/>
      <x:c r="AX412" s="272"/>
      <x:c r="AZ412" s="272"/>
      <x:c r="BA412" s="272"/>
      <x:c r="BB412" s="272"/>
      <x:c r="BC412" s="272"/>
      <x:c r="BD412" s="272"/>
      <x:c r="BE412" s="272"/>
      <x:c r="BF412" s="272"/>
      <x:c r="BG412" s="274"/>
      <x:c r="BH412" s="272"/>
      <x:c r="BI412" s="276"/>
      <x:c r="BJ412" s="276"/>
      <x:c r="BK412" s="276"/>
      <x:c r="BL412" s="276"/>
    </x:row>
    <x:row r="413" spans="1:81" x14ac:dyDescent="0.3">
      <x:c r="E413" s="272"/>
      <x:c r="AB413" s="272"/>
      <x:c r="AF413" s="275"/>
      <x:c r="AH413" s="275"/>
      <x:c r="AI413" s="273"/>
      <x:c r="AK413" s="273"/>
      <x:c r="AL413" s="273"/>
      <x:c r="AM413" s="273"/>
      <x:c r="AO413" s="273"/>
      <x:c r="AP413" s="273"/>
      <x:c r="AR413" s="273"/>
      <x:c r="AT413" s="273"/>
      <x:c r="AV413" s="273"/>
      <x:c r="AW413" s="275"/>
      <x:c r="AX413" s="272"/>
      <x:c r="AZ413" s="272"/>
      <x:c r="BA413" s="272"/>
      <x:c r="BB413" s="272"/>
      <x:c r="BC413" s="272"/>
      <x:c r="BD413" s="272"/>
      <x:c r="BE413" s="272"/>
      <x:c r="BF413" s="272"/>
      <x:c r="BG413" s="274"/>
      <x:c r="BH413" s="272"/>
      <x:c r="BI413" s="276"/>
      <x:c r="BJ413" s="276"/>
      <x:c r="BK413" s="276"/>
      <x:c r="BL413" s="276"/>
    </x:row>
    <x:row r="414" spans="1:81" x14ac:dyDescent="0.3">
      <x:c r="E414" s="272"/>
      <x:c r="AB414" s="272"/>
      <x:c r="AF414" s="275"/>
      <x:c r="AH414" s="275"/>
      <x:c r="AI414" s="273"/>
      <x:c r="AK414" s="273"/>
      <x:c r="AL414" s="273"/>
      <x:c r="AM414" s="273"/>
      <x:c r="AO414" s="273"/>
      <x:c r="AP414" s="273"/>
      <x:c r="AR414" s="273"/>
      <x:c r="AT414" s="273"/>
      <x:c r="AV414" s="273"/>
      <x:c r="AW414" s="275"/>
      <x:c r="AX414" s="272"/>
      <x:c r="AZ414" s="272"/>
      <x:c r="BA414" s="272"/>
      <x:c r="BB414" s="272"/>
      <x:c r="BC414" s="272"/>
      <x:c r="BD414" s="272"/>
      <x:c r="BE414" s="272"/>
      <x:c r="BF414" s="272"/>
      <x:c r="BG414" s="274"/>
      <x:c r="BH414" s="272"/>
      <x:c r="BI414" s="276"/>
      <x:c r="BJ414" s="276"/>
      <x:c r="BK414" s="276"/>
      <x:c r="BL414" s="276"/>
    </x:row>
    <x:row r="415" spans="1:81" x14ac:dyDescent="0.3">
      <x:c r="E415" s="272"/>
      <x:c r="AB415" s="272"/>
      <x:c r="AF415" s="275"/>
      <x:c r="AH415" s="275"/>
      <x:c r="AI415" s="273"/>
      <x:c r="AK415" s="273"/>
      <x:c r="AL415" s="273"/>
      <x:c r="AM415" s="273"/>
      <x:c r="AO415" s="273"/>
      <x:c r="AP415" s="273"/>
      <x:c r="AR415" s="273"/>
      <x:c r="AT415" s="273"/>
      <x:c r="AV415" s="273"/>
      <x:c r="AW415" s="275"/>
      <x:c r="AX415" s="272"/>
      <x:c r="AZ415" s="272"/>
      <x:c r="BA415" s="272"/>
      <x:c r="BB415" s="272"/>
      <x:c r="BC415" s="272"/>
      <x:c r="BD415" s="272"/>
      <x:c r="BE415" s="272"/>
      <x:c r="BF415" s="272"/>
      <x:c r="BG415" s="274"/>
      <x:c r="BH415" s="272"/>
      <x:c r="BI415" s="276"/>
      <x:c r="BJ415" s="276"/>
      <x:c r="BK415" s="276"/>
      <x:c r="BL415" s="276"/>
    </x:row>
    <x:row r="416" spans="1:81" x14ac:dyDescent="0.3">
      <x:c r="E416" s="272"/>
      <x:c r="AB416" s="272"/>
      <x:c r="AF416" s="275"/>
      <x:c r="AH416" s="275"/>
      <x:c r="AI416" s="273"/>
      <x:c r="AK416" s="273"/>
      <x:c r="AL416" s="273"/>
      <x:c r="AM416" s="273"/>
      <x:c r="AO416" s="273"/>
      <x:c r="AP416" s="273"/>
      <x:c r="AR416" s="273"/>
      <x:c r="AT416" s="273"/>
      <x:c r="AV416" s="273"/>
      <x:c r="AW416" s="275"/>
      <x:c r="AX416" s="272"/>
      <x:c r="AZ416" s="272"/>
      <x:c r="BA416" s="272"/>
      <x:c r="BB416" s="272"/>
      <x:c r="BC416" s="272"/>
      <x:c r="BD416" s="272"/>
      <x:c r="BE416" s="272"/>
      <x:c r="BF416" s="272"/>
      <x:c r="BG416" s="274"/>
      <x:c r="BH416" s="272"/>
      <x:c r="BI416" s="276"/>
      <x:c r="BJ416" s="276"/>
      <x:c r="BK416" s="276"/>
      <x:c r="BL416" s="276"/>
    </x:row>
    <x:row r="417" spans="1:81" x14ac:dyDescent="0.3">
      <x:c r="E417" s="272"/>
      <x:c r="AB417" s="272"/>
      <x:c r="AF417" s="275"/>
      <x:c r="AH417" s="275"/>
      <x:c r="AI417" s="273"/>
      <x:c r="AK417" s="273"/>
      <x:c r="AL417" s="273"/>
      <x:c r="AM417" s="273"/>
      <x:c r="AO417" s="273"/>
      <x:c r="AP417" s="273"/>
      <x:c r="AR417" s="273"/>
      <x:c r="AT417" s="273"/>
      <x:c r="AV417" s="273"/>
      <x:c r="AW417" s="275"/>
      <x:c r="AX417" s="272"/>
      <x:c r="AZ417" s="272"/>
      <x:c r="BA417" s="272"/>
      <x:c r="BB417" s="272"/>
      <x:c r="BC417" s="272"/>
      <x:c r="BD417" s="272"/>
      <x:c r="BE417" s="272"/>
      <x:c r="BF417" s="272"/>
      <x:c r="BG417" s="274"/>
      <x:c r="BH417" s="272"/>
      <x:c r="BI417" s="276"/>
      <x:c r="BJ417" s="276"/>
      <x:c r="BK417" s="276"/>
      <x:c r="BL417" s="276"/>
    </x:row>
    <x:row r="418" spans="1:81" x14ac:dyDescent="0.3">
      <x:c r="E418" s="272"/>
      <x:c r="AB418" s="272"/>
      <x:c r="AF418" s="275"/>
      <x:c r="AH418" s="275"/>
      <x:c r="AI418" s="273"/>
      <x:c r="AK418" s="273"/>
      <x:c r="AL418" s="273"/>
      <x:c r="AM418" s="273"/>
      <x:c r="AO418" s="273"/>
      <x:c r="AP418" s="273"/>
      <x:c r="AR418" s="273"/>
      <x:c r="AT418" s="273"/>
      <x:c r="AV418" s="273"/>
      <x:c r="AW418" s="275"/>
      <x:c r="AX418" s="272"/>
      <x:c r="AZ418" s="272"/>
      <x:c r="BA418" s="272"/>
      <x:c r="BB418" s="272"/>
      <x:c r="BC418" s="272"/>
      <x:c r="BD418" s="272"/>
      <x:c r="BE418" s="272"/>
      <x:c r="BF418" s="272"/>
      <x:c r="BG418" s="274"/>
      <x:c r="BH418" s="272"/>
      <x:c r="BI418" s="276"/>
      <x:c r="BJ418" s="276"/>
      <x:c r="BK418" s="276"/>
      <x:c r="BL418" s="276"/>
    </x:row>
    <x:row r="419" spans="1:81" x14ac:dyDescent="0.3">
      <x:c r="E419" s="272"/>
      <x:c r="AB419" s="272"/>
      <x:c r="AF419" s="275"/>
      <x:c r="AH419" s="275"/>
      <x:c r="AI419" s="273"/>
      <x:c r="AK419" s="273"/>
      <x:c r="AL419" s="273"/>
      <x:c r="AM419" s="273"/>
      <x:c r="AO419" s="273"/>
      <x:c r="AP419" s="273"/>
      <x:c r="AR419" s="273"/>
      <x:c r="AT419" s="273"/>
      <x:c r="AV419" s="273"/>
      <x:c r="AW419" s="275"/>
      <x:c r="AX419" s="272"/>
      <x:c r="AZ419" s="272"/>
      <x:c r="BA419" s="272"/>
      <x:c r="BB419" s="272"/>
      <x:c r="BC419" s="272"/>
      <x:c r="BD419" s="272"/>
      <x:c r="BE419" s="272"/>
      <x:c r="BF419" s="272"/>
      <x:c r="BG419" s="274"/>
      <x:c r="BH419" s="272"/>
      <x:c r="BI419" s="276"/>
      <x:c r="BJ419" s="276"/>
      <x:c r="BK419" s="276"/>
      <x:c r="BL419" s="276"/>
    </x:row>
    <x:row r="420" spans="1:81" x14ac:dyDescent="0.3">
      <x:c r="E420" s="272"/>
      <x:c r="AB420" s="272"/>
      <x:c r="AF420" s="275"/>
      <x:c r="AH420" s="275"/>
      <x:c r="AI420" s="273"/>
      <x:c r="AK420" s="273"/>
      <x:c r="AL420" s="273"/>
      <x:c r="AM420" s="273"/>
      <x:c r="AO420" s="273"/>
      <x:c r="AP420" s="273"/>
      <x:c r="AR420" s="273"/>
      <x:c r="AT420" s="273"/>
      <x:c r="AV420" s="273"/>
      <x:c r="AW420" s="275"/>
      <x:c r="AX420" s="272"/>
      <x:c r="AZ420" s="272"/>
      <x:c r="BA420" s="272"/>
      <x:c r="BB420" s="272"/>
      <x:c r="BC420" s="272"/>
      <x:c r="BD420" s="272"/>
      <x:c r="BE420" s="272"/>
      <x:c r="BF420" s="272"/>
      <x:c r="BG420" s="274"/>
      <x:c r="BH420" s="272"/>
      <x:c r="BI420" s="276"/>
      <x:c r="BJ420" s="276"/>
      <x:c r="BK420" s="276"/>
      <x:c r="BL420" s="276"/>
    </x:row>
    <x:row r="421" spans="1:81" x14ac:dyDescent="0.3">
      <x:c r="E421" s="272"/>
      <x:c r="AB421" s="272"/>
      <x:c r="AF421" s="275"/>
      <x:c r="AH421" s="275"/>
      <x:c r="AI421" s="273"/>
      <x:c r="AK421" s="273"/>
      <x:c r="AL421" s="273"/>
      <x:c r="AM421" s="273"/>
      <x:c r="AO421" s="273"/>
      <x:c r="AP421" s="273"/>
      <x:c r="AR421" s="273"/>
      <x:c r="AT421" s="273"/>
      <x:c r="AV421" s="273"/>
      <x:c r="AW421" s="275"/>
      <x:c r="AX421" s="272"/>
      <x:c r="AZ421" s="272"/>
      <x:c r="BA421" s="272"/>
      <x:c r="BB421" s="272"/>
      <x:c r="BC421" s="272"/>
      <x:c r="BD421" s="272"/>
      <x:c r="BE421" s="272"/>
      <x:c r="BF421" s="272"/>
      <x:c r="BG421" s="274"/>
      <x:c r="BH421" s="272"/>
      <x:c r="BI421" s="276"/>
      <x:c r="BJ421" s="276"/>
      <x:c r="BK421" s="276"/>
      <x:c r="BL421" s="276"/>
    </x:row>
    <x:row r="422" spans="1:81" x14ac:dyDescent="0.3">
      <x:c r="E422" s="272"/>
      <x:c r="AB422" s="272"/>
      <x:c r="AF422" s="275"/>
      <x:c r="AH422" s="275"/>
      <x:c r="AI422" s="273"/>
      <x:c r="AK422" s="273"/>
      <x:c r="AL422" s="273"/>
      <x:c r="AM422" s="273"/>
      <x:c r="AO422" s="273"/>
      <x:c r="AP422" s="273"/>
      <x:c r="AR422" s="273"/>
      <x:c r="AT422" s="273"/>
      <x:c r="AV422" s="273"/>
      <x:c r="AW422" s="275"/>
      <x:c r="AX422" s="272"/>
      <x:c r="AZ422" s="272"/>
      <x:c r="BA422" s="272"/>
      <x:c r="BB422" s="272"/>
      <x:c r="BC422" s="272"/>
      <x:c r="BD422" s="272"/>
      <x:c r="BE422" s="272"/>
      <x:c r="BF422" s="272"/>
      <x:c r="BG422" s="274"/>
      <x:c r="BH422" s="272"/>
      <x:c r="BI422" s="276"/>
      <x:c r="BJ422" s="276"/>
      <x:c r="BK422" s="276"/>
      <x:c r="BL422" s="276"/>
    </x:row>
    <x:row r="423" spans="1:81" x14ac:dyDescent="0.3">
      <x:c r="E423" s="272"/>
      <x:c r="AB423" s="272"/>
      <x:c r="AF423" s="275"/>
      <x:c r="AH423" s="275"/>
      <x:c r="AI423" s="273"/>
      <x:c r="AK423" s="273"/>
      <x:c r="AL423" s="273"/>
      <x:c r="AM423" s="273"/>
      <x:c r="AO423" s="273"/>
      <x:c r="AP423" s="273"/>
      <x:c r="AR423" s="273"/>
      <x:c r="AT423" s="273"/>
      <x:c r="AV423" s="273"/>
      <x:c r="AW423" s="275"/>
      <x:c r="AX423" s="272"/>
      <x:c r="AZ423" s="272"/>
      <x:c r="BA423" s="272"/>
      <x:c r="BB423" s="272"/>
      <x:c r="BC423" s="272"/>
      <x:c r="BD423" s="272"/>
      <x:c r="BE423" s="272"/>
      <x:c r="BF423" s="272"/>
      <x:c r="BG423" s="274"/>
      <x:c r="BH423" s="272"/>
      <x:c r="BI423" s="276"/>
      <x:c r="BJ423" s="276"/>
      <x:c r="BK423" s="276"/>
      <x:c r="BL423" s="276"/>
    </x:row>
    <x:row r="424" spans="1:81" x14ac:dyDescent="0.3">
      <x:c r="E424" s="272"/>
      <x:c r="AB424" s="272"/>
      <x:c r="AF424" s="275"/>
      <x:c r="AH424" s="275"/>
      <x:c r="AI424" s="273"/>
      <x:c r="AK424" s="273"/>
      <x:c r="AL424" s="273"/>
      <x:c r="AM424" s="273"/>
      <x:c r="AO424" s="273"/>
      <x:c r="AP424" s="273"/>
      <x:c r="AR424" s="273"/>
      <x:c r="AT424" s="273"/>
      <x:c r="AV424" s="273"/>
      <x:c r="AW424" s="275"/>
      <x:c r="AX424" s="272"/>
      <x:c r="AZ424" s="272"/>
      <x:c r="BA424" s="272"/>
      <x:c r="BB424" s="272"/>
      <x:c r="BC424" s="272"/>
      <x:c r="BD424" s="272"/>
      <x:c r="BE424" s="272"/>
      <x:c r="BF424" s="272"/>
      <x:c r="BG424" s="274"/>
      <x:c r="BH424" s="272"/>
      <x:c r="BI424" s="276"/>
      <x:c r="BJ424" s="276"/>
      <x:c r="BK424" s="276"/>
      <x:c r="BL424" s="276"/>
    </x:row>
    <x:row r="425" spans="1:81" x14ac:dyDescent="0.3">
      <x:c r="E425" s="272"/>
      <x:c r="AB425" s="272"/>
      <x:c r="AF425" s="275"/>
      <x:c r="AH425" s="275"/>
      <x:c r="AI425" s="273"/>
      <x:c r="AK425" s="273"/>
      <x:c r="AL425" s="273"/>
      <x:c r="AM425" s="273"/>
      <x:c r="AO425" s="273"/>
      <x:c r="AP425" s="273"/>
      <x:c r="AR425" s="273"/>
      <x:c r="AT425" s="273"/>
      <x:c r="AV425" s="273"/>
      <x:c r="AW425" s="275"/>
      <x:c r="AX425" s="272"/>
      <x:c r="AZ425" s="272"/>
      <x:c r="BA425" s="272"/>
      <x:c r="BB425" s="272"/>
      <x:c r="BC425" s="272"/>
      <x:c r="BD425" s="272"/>
      <x:c r="BE425" s="272"/>
      <x:c r="BF425" s="272"/>
      <x:c r="BG425" s="274"/>
      <x:c r="BH425" s="272"/>
      <x:c r="BI425" s="276"/>
      <x:c r="BJ425" s="276"/>
      <x:c r="BK425" s="276"/>
      <x:c r="BL425" s="276"/>
    </x:row>
    <x:row r="426" spans="1:81" x14ac:dyDescent="0.3">
      <x:c r="E426" s="272"/>
      <x:c r="AB426" s="272"/>
      <x:c r="AF426" s="275"/>
      <x:c r="AH426" s="275"/>
      <x:c r="AI426" s="273"/>
      <x:c r="AK426" s="273"/>
      <x:c r="AL426" s="273"/>
      <x:c r="AM426" s="273"/>
      <x:c r="AO426" s="273"/>
      <x:c r="AP426" s="273"/>
      <x:c r="AR426" s="273"/>
      <x:c r="AT426" s="273"/>
      <x:c r="AV426" s="273"/>
      <x:c r="AW426" s="275"/>
      <x:c r="AX426" s="272"/>
      <x:c r="AZ426" s="272"/>
      <x:c r="BA426" s="272"/>
      <x:c r="BB426" s="272"/>
      <x:c r="BC426" s="272"/>
      <x:c r="BD426" s="272"/>
      <x:c r="BE426" s="272"/>
      <x:c r="BF426" s="272"/>
      <x:c r="BG426" s="274"/>
      <x:c r="BH426" s="272"/>
      <x:c r="BI426" s="276"/>
      <x:c r="BJ426" s="276"/>
      <x:c r="BK426" s="276"/>
      <x:c r="BL426" s="276"/>
    </x:row>
    <x:row r="427" spans="1:81" x14ac:dyDescent="0.3">
      <x:c r="E427" s="272"/>
      <x:c r="AB427" s="272"/>
      <x:c r="AF427" s="275"/>
      <x:c r="AH427" s="275"/>
      <x:c r="AI427" s="273"/>
      <x:c r="AK427" s="273"/>
      <x:c r="AL427" s="273"/>
      <x:c r="AM427" s="273"/>
      <x:c r="AO427" s="273"/>
      <x:c r="AP427" s="273"/>
      <x:c r="AR427" s="273"/>
      <x:c r="AT427" s="273"/>
      <x:c r="AV427" s="273"/>
      <x:c r="AW427" s="275"/>
      <x:c r="AX427" s="272"/>
      <x:c r="AZ427" s="272"/>
      <x:c r="BA427" s="272"/>
      <x:c r="BB427" s="272"/>
      <x:c r="BC427" s="272"/>
      <x:c r="BD427" s="272"/>
      <x:c r="BE427" s="272"/>
      <x:c r="BF427" s="272"/>
      <x:c r="BG427" s="274"/>
      <x:c r="BH427" s="272"/>
      <x:c r="BI427" s="276"/>
      <x:c r="BJ427" s="276"/>
      <x:c r="BK427" s="276"/>
      <x:c r="BL427" s="276"/>
    </x:row>
    <x:row r="428" spans="1:81" x14ac:dyDescent="0.3">
      <x:c r="E428" s="272"/>
      <x:c r="AB428" s="272"/>
      <x:c r="AF428" s="275"/>
      <x:c r="AH428" s="275"/>
      <x:c r="AI428" s="273"/>
      <x:c r="AK428" s="273"/>
      <x:c r="AL428" s="273"/>
      <x:c r="AM428" s="273"/>
      <x:c r="AO428" s="273"/>
      <x:c r="AP428" s="273"/>
      <x:c r="AR428" s="273"/>
      <x:c r="AT428" s="273"/>
      <x:c r="AV428" s="273"/>
      <x:c r="AW428" s="275"/>
      <x:c r="AX428" s="272"/>
      <x:c r="AZ428" s="272"/>
      <x:c r="BA428" s="272"/>
      <x:c r="BB428" s="272"/>
      <x:c r="BC428" s="272"/>
      <x:c r="BD428" s="272"/>
      <x:c r="BE428" s="272"/>
      <x:c r="BF428" s="272"/>
      <x:c r="BG428" s="274"/>
      <x:c r="BH428" s="272"/>
      <x:c r="BI428" s="276"/>
      <x:c r="BJ428" s="276"/>
      <x:c r="BK428" s="276"/>
      <x:c r="BL428" s="276"/>
    </x:row>
    <x:row r="429" spans="1:81" x14ac:dyDescent="0.3">
      <x:c r="E429" s="272"/>
      <x:c r="AB429" s="272"/>
      <x:c r="AF429" s="275"/>
      <x:c r="AH429" s="275"/>
      <x:c r="AI429" s="273"/>
      <x:c r="AK429" s="273"/>
      <x:c r="AL429" s="273"/>
      <x:c r="AM429" s="273"/>
      <x:c r="AO429" s="273"/>
      <x:c r="AP429" s="273"/>
      <x:c r="AR429" s="273"/>
      <x:c r="AT429" s="273"/>
      <x:c r="AV429" s="273"/>
      <x:c r="AW429" s="275"/>
      <x:c r="AX429" s="272"/>
      <x:c r="AZ429" s="272"/>
      <x:c r="BA429" s="272"/>
      <x:c r="BB429" s="272"/>
      <x:c r="BC429" s="272"/>
      <x:c r="BD429" s="272"/>
      <x:c r="BE429" s="272"/>
      <x:c r="BF429" s="272"/>
      <x:c r="BG429" s="274"/>
      <x:c r="BH429" s="272"/>
      <x:c r="BI429" s="276"/>
      <x:c r="BJ429" s="276"/>
      <x:c r="BK429" s="276"/>
      <x:c r="BL429" s="276"/>
    </x:row>
    <x:row r="430" spans="1:81" x14ac:dyDescent="0.3">
      <x:c r="E430" s="272"/>
      <x:c r="AB430" s="272"/>
      <x:c r="AF430" s="275"/>
      <x:c r="AH430" s="275"/>
      <x:c r="AI430" s="273"/>
      <x:c r="AK430" s="273"/>
      <x:c r="AL430" s="273"/>
      <x:c r="AM430" s="273"/>
      <x:c r="AO430" s="273"/>
      <x:c r="AP430" s="273"/>
      <x:c r="AR430" s="273"/>
      <x:c r="AT430" s="273"/>
      <x:c r="AV430" s="273"/>
      <x:c r="AW430" s="275"/>
      <x:c r="AX430" s="272"/>
      <x:c r="AZ430" s="272"/>
      <x:c r="BA430" s="272"/>
      <x:c r="BB430" s="272"/>
      <x:c r="BC430" s="272"/>
      <x:c r="BD430" s="272"/>
      <x:c r="BE430" s="272"/>
      <x:c r="BF430" s="272"/>
      <x:c r="BG430" s="274"/>
      <x:c r="BH430" s="272"/>
      <x:c r="BI430" s="276"/>
      <x:c r="BJ430" s="276"/>
      <x:c r="BK430" s="276"/>
      <x:c r="BL430" s="276"/>
    </x:row>
    <x:row r="431" spans="1:81" x14ac:dyDescent="0.3">
      <x:c r="E431" s="272"/>
      <x:c r="AB431" s="272"/>
      <x:c r="AF431" s="275"/>
      <x:c r="AH431" s="275"/>
      <x:c r="AI431" s="273"/>
      <x:c r="AK431" s="273"/>
      <x:c r="AL431" s="273"/>
      <x:c r="AM431" s="273"/>
      <x:c r="AO431" s="273"/>
      <x:c r="AP431" s="273"/>
      <x:c r="AR431" s="273"/>
      <x:c r="AT431" s="273"/>
      <x:c r="AV431" s="273"/>
      <x:c r="AW431" s="275"/>
      <x:c r="AX431" s="272"/>
      <x:c r="AZ431" s="272"/>
      <x:c r="BA431" s="272"/>
      <x:c r="BB431" s="272"/>
      <x:c r="BC431" s="272"/>
      <x:c r="BD431" s="272"/>
      <x:c r="BE431" s="272"/>
      <x:c r="BF431" s="272"/>
      <x:c r="BG431" s="274"/>
      <x:c r="BH431" s="272"/>
      <x:c r="BI431" s="276"/>
      <x:c r="BJ431" s="276"/>
      <x:c r="BK431" s="276"/>
      <x:c r="BL431" s="276"/>
    </x:row>
    <x:row r="432" spans="1:81" x14ac:dyDescent="0.3">
      <x:c r="E432" s="272"/>
      <x:c r="AB432" s="272"/>
      <x:c r="AF432" s="275"/>
      <x:c r="AH432" s="275"/>
      <x:c r="AI432" s="273"/>
      <x:c r="AK432" s="273"/>
      <x:c r="AL432" s="273"/>
      <x:c r="AM432" s="273"/>
      <x:c r="AO432" s="273"/>
      <x:c r="AP432" s="273"/>
      <x:c r="AR432" s="273"/>
      <x:c r="AT432" s="273"/>
      <x:c r="AV432" s="273"/>
      <x:c r="AW432" s="275"/>
      <x:c r="AX432" s="272"/>
      <x:c r="AZ432" s="272"/>
      <x:c r="BA432" s="272"/>
      <x:c r="BB432" s="272"/>
      <x:c r="BC432" s="272"/>
      <x:c r="BD432" s="272"/>
      <x:c r="BE432" s="272"/>
      <x:c r="BF432" s="272"/>
      <x:c r="BG432" s="274"/>
      <x:c r="BH432" s="272"/>
      <x:c r="BI432" s="276"/>
      <x:c r="BJ432" s="276"/>
      <x:c r="BK432" s="276"/>
      <x:c r="BL432" s="276"/>
    </x:row>
    <x:row r="433" spans="1:81" x14ac:dyDescent="0.3">
      <x:c r="E433" s="272"/>
      <x:c r="AB433" s="272"/>
      <x:c r="AF433" s="275"/>
      <x:c r="AH433" s="275"/>
      <x:c r="AI433" s="273"/>
      <x:c r="AK433" s="273"/>
      <x:c r="AL433" s="273"/>
      <x:c r="AM433" s="273"/>
      <x:c r="AO433" s="273"/>
      <x:c r="AP433" s="273"/>
      <x:c r="AR433" s="273"/>
      <x:c r="AT433" s="273"/>
      <x:c r="AV433" s="273"/>
      <x:c r="AW433" s="275"/>
      <x:c r="AX433" s="272"/>
      <x:c r="AZ433" s="272"/>
      <x:c r="BA433" s="272"/>
      <x:c r="BB433" s="272"/>
      <x:c r="BC433" s="272"/>
      <x:c r="BD433" s="272"/>
      <x:c r="BE433" s="272"/>
      <x:c r="BF433" s="272"/>
      <x:c r="BG433" s="274"/>
      <x:c r="BH433" s="272"/>
      <x:c r="BI433" s="276"/>
      <x:c r="BJ433" s="276"/>
      <x:c r="BK433" s="276"/>
      <x:c r="BL433" s="276"/>
    </x:row>
    <x:row r="434" spans="1:81" x14ac:dyDescent="0.3">
      <x:c r="E434" s="272"/>
      <x:c r="AB434" s="272"/>
      <x:c r="AF434" s="275"/>
      <x:c r="AH434" s="275"/>
      <x:c r="AI434" s="273"/>
      <x:c r="AK434" s="273"/>
      <x:c r="AL434" s="273"/>
      <x:c r="AM434" s="273"/>
      <x:c r="AO434" s="273"/>
      <x:c r="AP434" s="273"/>
      <x:c r="AR434" s="273"/>
      <x:c r="AT434" s="273"/>
      <x:c r="AV434" s="273"/>
      <x:c r="AW434" s="275"/>
      <x:c r="AX434" s="272"/>
      <x:c r="AZ434" s="272"/>
      <x:c r="BA434" s="272"/>
      <x:c r="BB434" s="272"/>
      <x:c r="BC434" s="272"/>
      <x:c r="BD434" s="272"/>
      <x:c r="BE434" s="272"/>
      <x:c r="BF434" s="272"/>
      <x:c r="BG434" s="274"/>
      <x:c r="BH434" s="272"/>
      <x:c r="BI434" s="276"/>
      <x:c r="BJ434" s="276"/>
      <x:c r="BK434" s="276"/>
      <x:c r="BL434" s="276"/>
    </x:row>
    <x:row r="435" spans="1:81" x14ac:dyDescent="0.3">
      <x:c r="E435" s="272"/>
      <x:c r="AB435" s="272"/>
      <x:c r="AF435" s="275"/>
      <x:c r="AH435" s="275"/>
      <x:c r="AI435" s="273"/>
      <x:c r="AK435" s="273"/>
      <x:c r="AL435" s="273"/>
      <x:c r="AM435" s="273"/>
      <x:c r="AO435" s="273"/>
      <x:c r="AP435" s="273"/>
      <x:c r="AR435" s="273"/>
      <x:c r="AT435" s="273"/>
      <x:c r="AV435" s="273"/>
      <x:c r="AW435" s="275"/>
      <x:c r="AX435" s="272"/>
      <x:c r="AZ435" s="272"/>
      <x:c r="BA435" s="272"/>
      <x:c r="BB435" s="272"/>
      <x:c r="BC435" s="272"/>
      <x:c r="BD435" s="272"/>
      <x:c r="BE435" s="272"/>
      <x:c r="BF435" s="272"/>
      <x:c r="BG435" s="274"/>
      <x:c r="BH435" s="272"/>
      <x:c r="BI435" s="276"/>
      <x:c r="BJ435" s="276"/>
      <x:c r="BK435" s="276"/>
      <x:c r="BL435" s="276"/>
    </x:row>
    <x:row r="436" spans="1:81" x14ac:dyDescent="0.3">
      <x:c r="E436" s="272"/>
      <x:c r="AB436" s="272"/>
      <x:c r="AF436" s="275"/>
      <x:c r="AH436" s="275"/>
      <x:c r="AI436" s="273"/>
      <x:c r="AK436" s="273"/>
      <x:c r="AL436" s="273"/>
      <x:c r="AM436" s="273"/>
      <x:c r="AO436" s="273"/>
      <x:c r="AP436" s="273"/>
      <x:c r="AR436" s="273"/>
      <x:c r="AT436" s="273"/>
      <x:c r="AV436" s="273"/>
      <x:c r="AW436" s="275"/>
      <x:c r="AX436" s="272"/>
      <x:c r="AZ436" s="272"/>
      <x:c r="BA436" s="272"/>
      <x:c r="BB436" s="272"/>
      <x:c r="BC436" s="272"/>
      <x:c r="BD436" s="272"/>
      <x:c r="BE436" s="272"/>
      <x:c r="BF436" s="272"/>
      <x:c r="BG436" s="274"/>
      <x:c r="BH436" s="272"/>
      <x:c r="BI436" s="276"/>
      <x:c r="BJ436" s="276"/>
      <x:c r="BK436" s="276"/>
      <x:c r="BL436" s="276"/>
    </x:row>
    <x:row r="437" spans="1:81" x14ac:dyDescent="0.3">
      <x:c r="E437" s="272"/>
      <x:c r="AB437" s="272"/>
      <x:c r="AF437" s="275"/>
      <x:c r="AH437" s="275"/>
      <x:c r="AI437" s="273"/>
      <x:c r="AK437" s="273"/>
      <x:c r="AL437" s="273"/>
      <x:c r="AM437" s="273"/>
      <x:c r="AO437" s="273"/>
      <x:c r="AP437" s="273"/>
      <x:c r="AR437" s="273"/>
      <x:c r="AT437" s="273"/>
      <x:c r="AV437" s="273"/>
      <x:c r="AW437" s="275"/>
      <x:c r="AX437" s="272"/>
      <x:c r="AZ437" s="272"/>
      <x:c r="BA437" s="272"/>
      <x:c r="BB437" s="272"/>
      <x:c r="BC437" s="272"/>
      <x:c r="BD437" s="272"/>
      <x:c r="BE437" s="272"/>
      <x:c r="BF437" s="272"/>
      <x:c r="BG437" s="274"/>
      <x:c r="BH437" s="272"/>
      <x:c r="BI437" s="276"/>
      <x:c r="BJ437" s="276"/>
      <x:c r="BK437" s="276"/>
      <x:c r="BL437" s="276"/>
    </x:row>
    <x:row r="438" spans="1:81" x14ac:dyDescent="0.3">
      <x:c r="E438" s="272"/>
      <x:c r="AB438" s="272"/>
      <x:c r="AF438" s="275"/>
      <x:c r="AH438" s="275"/>
      <x:c r="AI438" s="273"/>
      <x:c r="AK438" s="273"/>
      <x:c r="AL438" s="273"/>
      <x:c r="AM438" s="273"/>
      <x:c r="AO438" s="273"/>
      <x:c r="AP438" s="273"/>
      <x:c r="AR438" s="273"/>
      <x:c r="AT438" s="273"/>
      <x:c r="AV438" s="273"/>
      <x:c r="AW438" s="275"/>
      <x:c r="AX438" s="272"/>
      <x:c r="AZ438" s="272"/>
      <x:c r="BA438" s="272"/>
      <x:c r="BB438" s="272"/>
      <x:c r="BC438" s="272"/>
      <x:c r="BD438" s="272"/>
      <x:c r="BE438" s="272"/>
      <x:c r="BF438" s="272"/>
      <x:c r="BG438" s="274"/>
      <x:c r="BH438" s="272"/>
      <x:c r="BI438" s="276"/>
      <x:c r="BJ438" s="276"/>
      <x:c r="BK438" s="276"/>
      <x:c r="BL438" s="276"/>
    </x:row>
    <x:row r="439" spans="1:81" x14ac:dyDescent="0.3">
      <x:c r="E439" s="272"/>
      <x:c r="AB439" s="272"/>
      <x:c r="AF439" s="275"/>
      <x:c r="AH439" s="275"/>
      <x:c r="AI439" s="273"/>
      <x:c r="AK439" s="273"/>
      <x:c r="AL439" s="273"/>
      <x:c r="AM439" s="273"/>
      <x:c r="AO439" s="273"/>
      <x:c r="AP439" s="273"/>
      <x:c r="AR439" s="273"/>
      <x:c r="AT439" s="273"/>
      <x:c r="AV439" s="273"/>
      <x:c r="AW439" s="275"/>
      <x:c r="AX439" s="272"/>
      <x:c r="AZ439" s="272"/>
      <x:c r="BA439" s="272"/>
      <x:c r="BB439" s="272"/>
      <x:c r="BC439" s="272"/>
      <x:c r="BD439" s="272"/>
      <x:c r="BE439" s="272"/>
      <x:c r="BF439" s="272"/>
      <x:c r="BG439" s="274"/>
      <x:c r="BH439" s="272"/>
      <x:c r="BI439" s="276"/>
      <x:c r="BJ439" s="276"/>
      <x:c r="BK439" s="276"/>
      <x:c r="BL439" s="276"/>
    </x:row>
    <x:row r="440" spans="1:81" x14ac:dyDescent="0.3">
      <x:c r="E440" s="272"/>
      <x:c r="AB440" s="272"/>
      <x:c r="AF440" s="275"/>
      <x:c r="AH440" s="275"/>
      <x:c r="AI440" s="273"/>
      <x:c r="AK440" s="273"/>
      <x:c r="AL440" s="273"/>
      <x:c r="AM440" s="273"/>
      <x:c r="AO440" s="273"/>
      <x:c r="AP440" s="273"/>
      <x:c r="AR440" s="273"/>
      <x:c r="AT440" s="273"/>
      <x:c r="AV440" s="273"/>
      <x:c r="AW440" s="275"/>
      <x:c r="AX440" s="272"/>
      <x:c r="AZ440" s="272"/>
      <x:c r="BA440" s="272"/>
      <x:c r="BB440" s="272"/>
      <x:c r="BC440" s="272"/>
      <x:c r="BD440" s="272"/>
      <x:c r="BE440" s="272"/>
      <x:c r="BF440" s="272"/>
      <x:c r="BG440" s="274"/>
      <x:c r="BH440" s="272"/>
      <x:c r="BI440" s="276"/>
      <x:c r="BJ440" s="276"/>
      <x:c r="BK440" s="276"/>
      <x:c r="BL440" s="276"/>
    </x:row>
    <x:row r="441" spans="1:81" x14ac:dyDescent="0.3">
      <x:c r="E441" s="272"/>
      <x:c r="AB441" s="272"/>
      <x:c r="AF441" s="275"/>
      <x:c r="AH441" s="275"/>
      <x:c r="AI441" s="273"/>
      <x:c r="AK441" s="273"/>
      <x:c r="AL441" s="273"/>
      <x:c r="AM441" s="273"/>
      <x:c r="AO441" s="273"/>
      <x:c r="AP441" s="273"/>
      <x:c r="AR441" s="273"/>
      <x:c r="AT441" s="273"/>
      <x:c r="AV441" s="273"/>
      <x:c r="AW441" s="275"/>
      <x:c r="AX441" s="272"/>
      <x:c r="AZ441" s="272"/>
      <x:c r="BA441" s="272"/>
      <x:c r="BB441" s="272"/>
      <x:c r="BC441" s="272"/>
      <x:c r="BD441" s="272"/>
      <x:c r="BE441" s="272"/>
      <x:c r="BF441" s="272"/>
      <x:c r="BG441" s="274"/>
      <x:c r="BH441" s="272"/>
      <x:c r="BI441" s="276"/>
      <x:c r="BJ441" s="276"/>
      <x:c r="BK441" s="276"/>
      <x:c r="BL441" s="276"/>
    </x:row>
    <x:row r="442" spans="1:81" x14ac:dyDescent="0.3">
      <x:c r="E442" s="272"/>
      <x:c r="AB442" s="272"/>
      <x:c r="AF442" s="275"/>
      <x:c r="AH442" s="275"/>
      <x:c r="AI442" s="273"/>
      <x:c r="AK442" s="273"/>
      <x:c r="AL442" s="273"/>
      <x:c r="AM442" s="273"/>
      <x:c r="AO442" s="273"/>
      <x:c r="AP442" s="273"/>
      <x:c r="AR442" s="273"/>
      <x:c r="AT442" s="273"/>
      <x:c r="AV442" s="273"/>
      <x:c r="AW442" s="275"/>
      <x:c r="AX442" s="272"/>
      <x:c r="AZ442" s="272"/>
      <x:c r="BA442" s="272"/>
      <x:c r="BB442" s="272"/>
      <x:c r="BC442" s="272"/>
      <x:c r="BD442" s="272"/>
      <x:c r="BE442" s="272"/>
      <x:c r="BF442" s="272"/>
      <x:c r="BG442" s="274"/>
      <x:c r="BH442" s="272"/>
      <x:c r="BI442" s="276"/>
      <x:c r="BJ442" s="276"/>
      <x:c r="BK442" s="276"/>
      <x:c r="BL442" s="276"/>
    </x:row>
    <x:row r="443" spans="1:81" x14ac:dyDescent="0.3">
      <x:c r="E443" s="272"/>
      <x:c r="AB443" s="272"/>
      <x:c r="AF443" s="275"/>
      <x:c r="AH443" s="275"/>
      <x:c r="AI443" s="273"/>
      <x:c r="AK443" s="273"/>
      <x:c r="AL443" s="273"/>
      <x:c r="AM443" s="273"/>
      <x:c r="AO443" s="273"/>
      <x:c r="AP443" s="273"/>
      <x:c r="AR443" s="273"/>
      <x:c r="AT443" s="273"/>
      <x:c r="AV443" s="273"/>
      <x:c r="AW443" s="275"/>
      <x:c r="AX443" s="272"/>
      <x:c r="AZ443" s="272"/>
      <x:c r="BA443" s="272"/>
      <x:c r="BB443" s="272"/>
      <x:c r="BC443" s="272"/>
      <x:c r="BD443" s="272"/>
      <x:c r="BE443" s="272"/>
      <x:c r="BF443" s="272"/>
      <x:c r="BG443" s="274"/>
      <x:c r="BH443" s="272"/>
      <x:c r="BI443" s="276"/>
      <x:c r="BJ443" s="276"/>
      <x:c r="BK443" s="276"/>
      <x:c r="BL443" s="276"/>
    </x:row>
    <x:row r="444" spans="1:81" x14ac:dyDescent="0.3">
      <x:c r="E444" s="272"/>
      <x:c r="AB444" s="272"/>
      <x:c r="AF444" s="275"/>
      <x:c r="AH444" s="275"/>
      <x:c r="AI444" s="273"/>
      <x:c r="AK444" s="273"/>
      <x:c r="AL444" s="273"/>
      <x:c r="AM444" s="273"/>
      <x:c r="AO444" s="273"/>
      <x:c r="AP444" s="273"/>
      <x:c r="AR444" s="273"/>
      <x:c r="AT444" s="273"/>
      <x:c r="AV444" s="273"/>
      <x:c r="AW444" s="275"/>
      <x:c r="AX444" s="272"/>
      <x:c r="AZ444" s="272"/>
      <x:c r="BA444" s="272"/>
      <x:c r="BB444" s="272"/>
      <x:c r="BC444" s="272"/>
      <x:c r="BD444" s="272"/>
      <x:c r="BE444" s="272"/>
      <x:c r="BF444" s="272"/>
      <x:c r="BG444" s="274"/>
      <x:c r="BH444" s="272"/>
      <x:c r="BI444" s="276"/>
      <x:c r="BJ444" s="276"/>
      <x:c r="BK444" s="276"/>
      <x:c r="BL444" s="276"/>
    </x:row>
    <x:row r="445" spans="1:81" x14ac:dyDescent="0.3">
      <x:c r="E445" s="272"/>
      <x:c r="AB445" s="272"/>
      <x:c r="AF445" s="275"/>
      <x:c r="AH445" s="275"/>
      <x:c r="AI445" s="273"/>
      <x:c r="AK445" s="273"/>
      <x:c r="AL445" s="273"/>
      <x:c r="AM445" s="273"/>
      <x:c r="AO445" s="273"/>
      <x:c r="AP445" s="273"/>
      <x:c r="AR445" s="273"/>
      <x:c r="AT445" s="273"/>
      <x:c r="AV445" s="273"/>
      <x:c r="AW445" s="275"/>
      <x:c r="AX445" s="272"/>
      <x:c r="AZ445" s="272"/>
      <x:c r="BA445" s="272"/>
      <x:c r="BB445" s="272"/>
      <x:c r="BC445" s="272"/>
      <x:c r="BD445" s="272"/>
      <x:c r="BE445" s="272"/>
      <x:c r="BF445" s="272"/>
      <x:c r="BG445" s="274"/>
      <x:c r="BH445" s="272"/>
      <x:c r="BI445" s="276"/>
      <x:c r="BJ445" s="276"/>
      <x:c r="BK445" s="276"/>
      <x:c r="BL445" s="276"/>
    </x:row>
    <x:row r="446" spans="1:81" x14ac:dyDescent="0.3">
      <x:c r="E446" s="272"/>
      <x:c r="AB446" s="272"/>
      <x:c r="AF446" s="275"/>
      <x:c r="AH446" s="275"/>
      <x:c r="AI446" s="273"/>
      <x:c r="AK446" s="273"/>
      <x:c r="AL446" s="273"/>
      <x:c r="AM446" s="273"/>
      <x:c r="AO446" s="273"/>
      <x:c r="AP446" s="273"/>
      <x:c r="AR446" s="273"/>
      <x:c r="AT446" s="273"/>
      <x:c r="AV446" s="273"/>
      <x:c r="AW446" s="275"/>
      <x:c r="AX446" s="272"/>
      <x:c r="AZ446" s="272"/>
      <x:c r="BA446" s="272"/>
      <x:c r="BB446" s="272"/>
      <x:c r="BC446" s="272"/>
      <x:c r="BD446" s="272"/>
      <x:c r="BE446" s="272"/>
      <x:c r="BF446" s="272"/>
      <x:c r="BG446" s="274"/>
      <x:c r="BH446" s="272"/>
      <x:c r="BI446" s="276"/>
      <x:c r="BJ446" s="276"/>
      <x:c r="BK446" s="276"/>
      <x:c r="BL446" s="276"/>
    </x:row>
    <x:row r="447" spans="1:81" x14ac:dyDescent="0.3">
      <x:c r="E447" s="272"/>
      <x:c r="AB447" s="272"/>
      <x:c r="AF447" s="275"/>
      <x:c r="AH447" s="275"/>
      <x:c r="AI447" s="273"/>
      <x:c r="AK447" s="273"/>
      <x:c r="AL447" s="273"/>
      <x:c r="AM447" s="273"/>
      <x:c r="AO447" s="273"/>
      <x:c r="AP447" s="273"/>
      <x:c r="AR447" s="273"/>
      <x:c r="AT447" s="273"/>
      <x:c r="AV447" s="273"/>
      <x:c r="AW447" s="275"/>
      <x:c r="AX447" s="272"/>
      <x:c r="AZ447" s="272"/>
      <x:c r="BA447" s="272"/>
      <x:c r="BB447" s="272"/>
      <x:c r="BC447" s="272"/>
      <x:c r="BD447" s="272"/>
      <x:c r="BE447" s="272"/>
      <x:c r="BF447" s="272"/>
      <x:c r="BG447" s="274"/>
      <x:c r="BH447" s="272"/>
      <x:c r="BI447" s="276"/>
      <x:c r="BJ447" s="276"/>
      <x:c r="BK447" s="276"/>
      <x:c r="BL447" s="276"/>
    </x:row>
    <x:row r="448" spans="1:81" x14ac:dyDescent="0.3">
      <x:c r="E448" s="272"/>
      <x:c r="AB448" s="272"/>
      <x:c r="AF448" s="275"/>
      <x:c r="AH448" s="275"/>
      <x:c r="AI448" s="273"/>
      <x:c r="AK448" s="273"/>
      <x:c r="AL448" s="273"/>
      <x:c r="AM448" s="273"/>
      <x:c r="AO448" s="273"/>
      <x:c r="AP448" s="273"/>
      <x:c r="AR448" s="273"/>
      <x:c r="AT448" s="273"/>
      <x:c r="AV448" s="273"/>
      <x:c r="AW448" s="275"/>
      <x:c r="AX448" s="272"/>
      <x:c r="AZ448" s="272"/>
      <x:c r="BA448" s="272"/>
      <x:c r="BB448" s="272"/>
      <x:c r="BC448" s="272"/>
      <x:c r="BD448" s="272"/>
      <x:c r="BE448" s="272"/>
      <x:c r="BF448" s="272"/>
      <x:c r="BG448" s="274"/>
      <x:c r="BH448" s="272"/>
      <x:c r="BI448" s="276"/>
      <x:c r="BJ448" s="276"/>
      <x:c r="BK448" s="276"/>
      <x:c r="BL448" s="276"/>
    </x:row>
    <x:row r="449" spans="1:81" x14ac:dyDescent="0.3">
      <x:c r="E449" s="272"/>
      <x:c r="AB449" s="272"/>
      <x:c r="AF449" s="275"/>
      <x:c r="AH449" s="275"/>
      <x:c r="AI449" s="273"/>
      <x:c r="AK449" s="273"/>
      <x:c r="AL449" s="273"/>
      <x:c r="AM449" s="273"/>
      <x:c r="AO449" s="273"/>
      <x:c r="AP449" s="273"/>
      <x:c r="AR449" s="273"/>
      <x:c r="AT449" s="273"/>
      <x:c r="AV449" s="273"/>
      <x:c r="AW449" s="275"/>
      <x:c r="AX449" s="272"/>
      <x:c r="AZ449" s="272"/>
      <x:c r="BA449" s="272"/>
      <x:c r="BB449" s="272"/>
      <x:c r="BC449" s="272"/>
      <x:c r="BD449" s="272"/>
      <x:c r="BE449" s="272"/>
      <x:c r="BF449" s="272"/>
      <x:c r="BG449" s="274"/>
      <x:c r="BH449" s="272"/>
      <x:c r="BI449" s="276"/>
      <x:c r="BJ449" s="276"/>
      <x:c r="BK449" s="276"/>
      <x:c r="BL449" s="276"/>
    </x:row>
    <x:row r="450" spans="1:81" x14ac:dyDescent="0.3">
      <x:c r="E450" s="272"/>
      <x:c r="AB450" s="272"/>
      <x:c r="AF450" s="275"/>
      <x:c r="AH450" s="275"/>
      <x:c r="AI450" s="273"/>
      <x:c r="AK450" s="273"/>
      <x:c r="AL450" s="273"/>
      <x:c r="AM450" s="273"/>
      <x:c r="AO450" s="273"/>
      <x:c r="AP450" s="273"/>
      <x:c r="AR450" s="273"/>
      <x:c r="AT450" s="273"/>
      <x:c r="AV450" s="273"/>
      <x:c r="AW450" s="275"/>
      <x:c r="AX450" s="272"/>
      <x:c r="AZ450" s="272"/>
      <x:c r="BA450" s="272"/>
      <x:c r="BB450" s="272"/>
      <x:c r="BC450" s="272"/>
      <x:c r="BD450" s="272"/>
      <x:c r="BE450" s="272"/>
      <x:c r="BF450" s="272"/>
      <x:c r="BG450" s="274"/>
      <x:c r="BH450" s="272"/>
      <x:c r="BI450" s="276"/>
      <x:c r="BJ450" s="276"/>
      <x:c r="BK450" s="276"/>
      <x:c r="BL450" s="276"/>
    </x:row>
    <x:row r="451" spans="1:81" x14ac:dyDescent="0.3">
      <x:c r="E451" s="272"/>
      <x:c r="AB451" s="272"/>
      <x:c r="AF451" s="275"/>
      <x:c r="AH451" s="275"/>
      <x:c r="AI451" s="273"/>
      <x:c r="AK451" s="273"/>
      <x:c r="AL451" s="273"/>
      <x:c r="AM451" s="273"/>
      <x:c r="AO451" s="273"/>
      <x:c r="AP451" s="273"/>
      <x:c r="AR451" s="273"/>
      <x:c r="AT451" s="273"/>
      <x:c r="AV451" s="273"/>
      <x:c r="AW451" s="275"/>
      <x:c r="AX451" s="272"/>
      <x:c r="AZ451" s="272"/>
      <x:c r="BA451" s="272"/>
      <x:c r="BB451" s="272"/>
      <x:c r="BC451" s="272"/>
      <x:c r="BD451" s="272"/>
      <x:c r="BE451" s="272"/>
      <x:c r="BF451" s="272"/>
      <x:c r="BG451" s="274"/>
      <x:c r="BH451" s="272"/>
      <x:c r="BI451" s="276"/>
      <x:c r="BJ451" s="276"/>
      <x:c r="BK451" s="276"/>
      <x:c r="BL451" s="276"/>
    </x:row>
    <x:row r="452" spans="1:81" x14ac:dyDescent="0.3">
      <x:c r="E452" s="272"/>
      <x:c r="AB452" s="272"/>
      <x:c r="AF452" s="275"/>
      <x:c r="AH452" s="275"/>
      <x:c r="AI452" s="273"/>
      <x:c r="AK452" s="273"/>
      <x:c r="AL452" s="273"/>
      <x:c r="AM452" s="273"/>
      <x:c r="AO452" s="273"/>
      <x:c r="AP452" s="273"/>
      <x:c r="AR452" s="273"/>
      <x:c r="AT452" s="273"/>
      <x:c r="AV452" s="273"/>
      <x:c r="AW452" s="275"/>
      <x:c r="AX452" s="272"/>
      <x:c r="AZ452" s="272"/>
      <x:c r="BA452" s="272"/>
      <x:c r="BB452" s="272"/>
      <x:c r="BC452" s="272"/>
      <x:c r="BD452" s="272"/>
      <x:c r="BE452" s="272"/>
      <x:c r="BF452" s="272"/>
      <x:c r="BG452" s="274"/>
      <x:c r="BH452" s="272"/>
      <x:c r="BI452" s="276"/>
      <x:c r="BJ452" s="276"/>
      <x:c r="BK452" s="276"/>
      <x:c r="BL452" s="276"/>
    </x:row>
    <x:row r="453" spans="1:81" x14ac:dyDescent="0.3">
      <x:c r="E453" s="272"/>
      <x:c r="AB453" s="272"/>
      <x:c r="AF453" s="275"/>
      <x:c r="AH453" s="275"/>
      <x:c r="AI453" s="273"/>
      <x:c r="AK453" s="273"/>
      <x:c r="AL453" s="273"/>
      <x:c r="AM453" s="273"/>
      <x:c r="AO453" s="273"/>
      <x:c r="AP453" s="273"/>
      <x:c r="AR453" s="273"/>
      <x:c r="AT453" s="273"/>
      <x:c r="AV453" s="273"/>
      <x:c r="AW453" s="275"/>
      <x:c r="AX453" s="272"/>
      <x:c r="AZ453" s="272"/>
      <x:c r="BA453" s="272"/>
      <x:c r="BB453" s="272"/>
      <x:c r="BC453" s="272"/>
      <x:c r="BD453" s="272"/>
      <x:c r="BE453" s="272"/>
      <x:c r="BF453" s="272"/>
      <x:c r="BG453" s="274"/>
      <x:c r="BH453" s="272"/>
      <x:c r="BI453" s="276"/>
      <x:c r="BJ453" s="276"/>
      <x:c r="BK453" s="276"/>
      <x:c r="BL453" s="276"/>
    </x:row>
    <x:row r="454" spans="1:81" x14ac:dyDescent="0.3">
      <x:c r="E454" s="272"/>
      <x:c r="AB454" s="272"/>
      <x:c r="AF454" s="275"/>
      <x:c r="AH454" s="275"/>
      <x:c r="AI454" s="273"/>
      <x:c r="AK454" s="273"/>
      <x:c r="AL454" s="273"/>
      <x:c r="AM454" s="273"/>
      <x:c r="AO454" s="273"/>
      <x:c r="AP454" s="273"/>
      <x:c r="AR454" s="273"/>
      <x:c r="AT454" s="273"/>
      <x:c r="AV454" s="273"/>
      <x:c r="AW454" s="275"/>
      <x:c r="AX454" s="272"/>
      <x:c r="AZ454" s="272"/>
      <x:c r="BA454" s="272"/>
      <x:c r="BB454" s="272"/>
      <x:c r="BC454" s="272"/>
      <x:c r="BD454" s="272"/>
      <x:c r="BE454" s="272"/>
      <x:c r="BF454" s="272"/>
      <x:c r="BG454" s="274"/>
      <x:c r="BH454" s="272"/>
      <x:c r="BI454" s="276"/>
      <x:c r="BJ454" s="276"/>
      <x:c r="BK454" s="276"/>
      <x:c r="BL454" s="276"/>
    </x:row>
    <x:row r="455" spans="1:81" x14ac:dyDescent="0.3">
      <x:c r="E455" s="272"/>
      <x:c r="AB455" s="272"/>
      <x:c r="AF455" s="275"/>
      <x:c r="AH455" s="275"/>
      <x:c r="AI455" s="273"/>
      <x:c r="AK455" s="273"/>
      <x:c r="AL455" s="273"/>
      <x:c r="AM455" s="273"/>
      <x:c r="AO455" s="273"/>
      <x:c r="AP455" s="273"/>
      <x:c r="AR455" s="273"/>
      <x:c r="AT455" s="273"/>
      <x:c r="AV455" s="273"/>
      <x:c r="AW455" s="275"/>
      <x:c r="AX455" s="272"/>
      <x:c r="AZ455" s="272"/>
      <x:c r="BA455" s="272"/>
      <x:c r="BB455" s="272"/>
      <x:c r="BC455" s="272"/>
      <x:c r="BD455" s="272"/>
      <x:c r="BE455" s="272"/>
      <x:c r="BF455" s="272"/>
      <x:c r="BG455" s="274"/>
      <x:c r="BH455" s="272"/>
      <x:c r="BI455" s="276"/>
      <x:c r="BJ455" s="276"/>
      <x:c r="BK455" s="276"/>
      <x:c r="BL455" s="276"/>
    </x:row>
    <x:row r="456" spans="1:81" x14ac:dyDescent="0.3">
      <x:c r="E456" s="272"/>
      <x:c r="AB456" s="272"/>
      <x:c r="AF456" s="275"/>
      <x:c r="AH456" s="275"/>
      <x:c r="AI456" s="273"/>
      <x:c r="AK456" s="273"/>
      <x:c r="AL456" s="273"/>
      <x:c r="AM456" s="273"/>
      <x:c r="AO456" s="273"/>
      <x:c r="AP456" s="273"/>
      <x:c r="AR456" s="273"/>
      <x:c r="AT456" s="273"/>
      <x:c r="AV456" s="273"/>
      <x:c r="AW456" s="275"/>
      <x:c r="AX456" s="272"/>
      <x:c r="AZ456" s="272"/>
      <x:c r="BA456" s="272"/>
      <x:c r="BB456" s="272"/>
      <x:c r="BC456" s="272"/>
      <x:c r="BD456" s="272"/>
      <x:c r="BE456" s="272"/>
      <x:c r="BF456" s="272"/>
      <x:c r="BG456" s="274"/>
      <x:c r="BH456" s="272"/>
      <x:c r="BI456" s="276"/>
      <x:c r="BJ456" s="276"/>
      <x:c r="BK456" s="276"/>
      <x:c r="BL456" s="276"/>
    </x:row>
    <x:row r="457" spans="1:81" x14ac:dyDescent="0.3">
      <x:c r="E457" s="272"/>
      <x:c r="AB457" s="272"/>
      <x:c r="AF457" s="275"/>
      <x:c r="AH457" s="275"/>
      <x:c r="AI457" s="273"/>
      <x:c r="AK457" s="273"/>
      <x:c r="AL457" s="273"/>
      <x:c r="AM457" s="273"/>
      <x:c r="AO457" s="273"/>
      <x:c r="AP457" s="273"/>
      <x:c r="AR457" s="273"/>
      <x:c r="AT457" s="273"/>
      <x:c r="AV457" s="273"/>
      <x:c r="AW457" s="275"/>
      <x:c r="AX457" s="272"/>
      <x:c r="AZ457" s="272"/>
      <x:c r="BA457" s="272"/>
      <x:c r="BB457" s="272"/>
      <x:c r="BC457" s="272"/>
      <x:c r="BD457" s="272"/>
      <x:c r="BE457" s="272"/>
      <x:c r="BF457" s="272"/>
      <x:c r="BG457" s="274"/>
      <x:c r="BH457" s="272"/>
      <x:c r="BI457" s="276"/>
      <x:c r="BJ457" s="276"/>
      <x:c r="BK457" s="276"/>
      <x:c r="BL457" s="276"/>
    </x:row>
    <x:row r="458" spans="1:81" x14ac:dyDescent="0.3">
      <x:c r="E458" s="272"/>
      <x:c r="AB458" s="272"/>
      <x:c r="AF458" s="275"/>
      <x:c r="AH458" s="275"/>
      <x:c r="AI458" s="273"/>
      <x:c r="AK458" s="273"/>
      <x:c r="AL458" s="273"/>
      <x:c r="AM458" s="273"/>
      <x:c r="AO458" s="273"/>
      <x:c r="AP458" s="273"/>
      <x:c r="AR458" s="273"/>
      <x:c r="AT458" s="273"/>
      <x:c r="AV458" s="273"/>
      <x:c r="AW458" s="275"/>
      <x:c r="AX458" s="272"/>
      <x:c r="AZ458" s="272"/>
      <x:c r="BA458" s="272"/>
      <x:c r="BB458" s="272"/>
      <x:c r="BC458" s="272"/>
      <x:c r="BD458" s="272"/>
      <x:c r="BE458" s="272"/>
      <x:c r="BF458" s="272"/>
      <x:c r="BG458" s="274"/>
      <x:c r="BH458" s="272"/>
      <x:c r="BI458" s="276"/>
      <x:c r="BJ458" s="276"/>
      <x:c r="BK458" s="276"/>
      <x:c r="BL458" s="276"/>
    </x:row>
    <x:row r="459" spans="1:81" x14ac:dyDescent="0.3">
      <x:c r="E459" s="272"/>
      <x:c r="AB459" s="272"/>
      <x:c r="AF459" s="275"/>
      <x:c r="AH459" s="275"/>
      <x:c r="AI459" s="273"/>
      <x:c r="AK459" s="273"/>
      <x:c r="AL459" s="273"/>
      <x:c r="AM459" s="273"/>
      <x:c r="AO459" s="273"/>
      <x:c r="AP459" s="273"/>
      <x:c r="AR459" s="273"/>
      <x:c r="AT459" s="273"/>
      <x:c r="AV459" s="273"/>
      <x:c r="AW459" s="275"/>
      <x:c r="AX459" s="272"/>
      <x:c r="AZ459" s="272"/>
      <x:c r="BA459" s="272"/>
      <x:c r="BB459" s="272"/>
      <x:c r="BC459" s="272"/>
      <x:c r="BD459" s="272"/>
      <x:c r="BE459" s="272"/>
      <x:c r="BF459" s="272"/>
      <x:c r="BG459" s="274"/>
      <x:c r="BH459" s="272"/>
      <x:c r="BI459" s="276"/>
      <x:c r="BJ459" s="276"/>
      <x:c r="BK459" s="276"/>
      <x:c r="BL459" s="276"/>
    </x:row>
    <x:row r="460" spans="1:81" x14ac:dyDescent="0.3">
      <x:c r="E460" s="272"/>
      <x:c r="AB460" s="272"/>
      <x:c r="AF460" s="275"/>
      <x:c r="AH460" s="275"/>
      <x:c r="AI460" s="273"/>
      <x:c r="AK460" s="273"/>
      <x:c r="AL460" s="273"/>
      <x:c r="AM460" s="273"/>
      <x:c r="AO460" s="273"/>
      <x:c r="AP460" s="273"/>
      <x:c r="AR460" s="273"/>
      <x:c r="AT460" s="273"/>
      <x:c r="AV460" s="273"/>
      <x:c r="AW460" s="275"/>
      <x:c r="AX460" s="272"/>
      <x:c r="AZ460" s="272"/>
      <x:c r="BA460" s="272"/>
      <x:c r="BB460" s="272"/>
      <x:c r="BC460" s="272"/>
      <x:c r="BD460" s="272"/>
      <x:c r="BE460" s="272"/>
      <x:c r="BF460" s="272"/>
      <x:c r="BG460" s="274"/>
      <x:c r="BH460" s="272"/>
      <x:c r="BI460" s="276"/>
      <x:c r="BJ460" s="276"/>
      <x:c r="BK460" s="276"/>
      <x:c r="BL460" s="276"/>
    </x:row>
    <x:row r="461" spans="1:81" x14ac:dyDescent="0.3">
      <x:c r="E461" s="272"/>
      <x:c r="AB461" s="272"/>
      <x:c r="AF461" s="275"/>
      <x:c r="AH461" s="275"/>
      <x:c r="AI461" s="273"/>
      <x:c r="AK461" s="273"/>
      <x:c r="AL461" s="273"/>
      <x:c r="AM461" s="273"/>
      <x:c r="AO461" s="273"/>
      <x:c r="AP461" s="273"/>
      <x:c r="AR461" s="273"/>
      <x:c r="AT461" s="273"/>
      <x:c r="AV461" s="273"/>
      <x:c r="AW461" s="275"/>
      <x:c r="AX461" s="272"/>
      <x:c r="AZ461" s="272"/>
      <x:c r="BA461" s="272"/>
      <x:c r="BB461" s="272"/>
      <x:c r="BC461" s="272"/>
      <x:c r="BD461" s="272"/>
      <x:c r="BE461" s="272"/>
      <x:c r="BF461" s="272"/>
      <x:c r="BG461" s="274"/>
      <x:c r="BH461" s="272"/>
      <x:c r="BI461" s="276"/>
      <x:c r="BJ461" s="276"/>
      <x:c r="BK461" s="276"/>
      <x:c r="BL461" s="276"/>
    </x:row>
    <x:row r="462" spans="1:81" x14ac:dyDescent="0.3">
      <x:c r="E462" s="272"/>
      <x:c r="AB462" s="272"/>
      <x:c r="AF462" s="275"/>
      <x:c r="AH462" s="275"/>
      <x:c r="AI462" s="273"/>
      <x:c r="AK462" s="273"/>
      <x:c r="AL462" s="273"/>
      <x:c r="AM462" s="273"/>
      <x:c r="AO462" s="273"/>
      <x:c r="AP462" s="273"/>
      <x:c r="AR462" s="273"/>
      <x:c r="AT462" s="273"/>
      <x:c r="AV462" s="273"/>
      <x:c r="AW462" s="275"/>
      <x:c r="AX462" s="272"/>
      <x:c r="AZ462" s="272"/>
      <x:c r="BA462" s="272"/>
      <x:c r="BB462" s="272"/>
      <x:c r="BC462" s="272"/>
      <x:c r="BD462" s="272"/>
      <x:c r="BE462" s="272"/>
      <x:c r="BF462" s="272"/>
      <x:c r="BG462" s="274"/>
      <x:c r="BH462" s="272"/>
      <x:c r="BI462" s="276"/>
      <x:c r="BJ462" s="276"/>
      <x:c r="BK462" s="276"/>
      <x:c r="BL462" s="276"/>
    </x:row>
    <x:row r="463" spans="1:81" x14ac:dyDescent="0.3">
      <x:c r="E463" s="272"/>
      <x:c r="AB463" s="272"/>
      <x:c r="AF463" s="275"/>
      <x:c r="AH463" s="275"/>
      <x:c r="AI463" s="273"/>
      <x:c r="AK463" s="273"/>
      <x:c r="AL463" s="273"/>
      <x:c r="AM463" s="273"/>
      <x:c r="AO463" s="273"/>
      <x:c r="AP463" s="273"/>
      <x:c r="AR463" s="273"/>
      <x:c r="AT463" s="273"/>
      <x:c r="AV463" s="273"/>
      <x:c r="AW463" s="275"/>
      <x:c r="AX463" s="272"/>
      <x:c r="AZ463" s="272"/>
      <x:c r="BA463" s="272"/>
      <x:c r="BB463" s="272"/>
      <x:c r="BC463" s="272"/>
      <x:c r="BD463" s="272"/>
      <x:c r="BE463" s="272"/>
      <x:c r="BF463" s="272"/>
      <x:c r="BG463" s="274"/>
      <x:c r="BH463" s="272"/>
      <x:c r="BI463" s="276"/>
      <x:c r="BJ463" s="276"/>
      <x:c r="BK463" s="276"/>
      <x:c r="BL463" s="276"/>
    </x:row>
    <x:row r="464" spans="1:81" x14ac:dyDescent="0.3">
      <x:c r="E464" s="272"/>
      <x:c r="AB464" s="272"/>
      <x:c r="AF464" s="275"/>
      <x:c r="AH464" s="275"/>
      <x:c r="AI464" s="273"/>
      <x:c r="AK464" s="273"/>
      <x:c r="AL464" s="273"/>
      <x:c r="AM464" s="273"/>
      <x:c r="AO464" s="273"/>
      <x:c r="AP464" s="273"/>
      <x:c r="AR464" s="273"/>
      <x:c r="AT464" s="273"/>
      <x:c r="AV464" s="273"/>
      <x:c r="AW464" s="275"/>
      <x:c r="AX464" s="272"/>
      <x:c r="AZ464" s="272"/>
      <x:c r="BA464" s="272"/>
      <x:c r="BB464" s="272"/>
      <x:c r="BC464" s="272"/>
      <x:c r="BD464" s="272"/>
      <x:c r="BE464" s="272"/>
      <x:c r="BF464" s="272"/>
      <x:c r="BG464" s="274"/>
      <x:c r="BH464" s="272"/>
      <x:c r="BI464" s="276"/>
      <x:c r="BJ464" s="276"/>
      <x:c r="BK464" s="276"/>
      <x:c r="BL464" s="276"/>
    </x:row>
    <x:row r="465" spans="1:81" x14ac:dyDescent="0.3">
      <x:c r="E465" s="272"/>
      <x:c r="AB465" s="272"/>
      <x:c r="AF465" s="275"/>
      <x:c r="AH465" s="275"/>
      <x:c r="AI465" s="273"/>
      <x:c r="AK465" s="273"/>
      <x:c r="AL465" s="273"/>
      <x:c r="AM465" s="273"/>
      <x:c r="AO465" s="273"/>
      <x:c r="AP465" s="273"/>
      <x:c r="AR465" s="273"/>
      <x:c r="AT465" s="273"/>
      <x:c r="AV465" s="273"/>
      <x:c r="AW465" s="275"/>
      <x:c r="AX465" s="272"/>
      <x:c r="AZ465" s="272"/>
      <x:c r="BA465" s="272"/>
      <x:c r="BB465" s="272"/>
      <x:c r="BC465" s="272"/>
      <x:c r="BD465" s="272"/>
      <x:c r="BE465" s="272"/>
      <x:c r="BF465" s="272"/>
      <x:c r="BG465" s="274"/>
      <x:c r="BH465" s="272"/>
      <x:c r="BI465" s="276"/>
      <x:c r="BJ465" s="276"/>
      <x:c r="BK465" s="276"/>
      <x:c r="BL465" s="276"/>
    </x:row>
    <x:row r="466" spans="1:81" x14ac:dyDescent="0.3">
      <x:c r="E466" s="272"/>
      <x:c r="AB466" s="272"/>
      <x:c r="AF466" s="275"/>
      <x:c r="AH466" s="275"/>
      <x:c r="AI466" s="273"/>
      <x:c r="AK466" s="273"/>
      <x:c r="AL466" s="273"/>
      <x:c r="AM466" s="273"/>
      <x:c r="AO466" s="273"/>
      <x:c r="AP466" s="273"/>
      <x:c r="AR466" s="273"/>
      <x:c r="AT466" s="273"/>
      <x:c r="AV466" s="273"/>
      <x:c r="AW466" s="275"/>
      <x:c r="AX466" s="272"/>
      <x:c r="AZ466" s="272"/>
      <x:c r="BA466" s="272"/>
      <x:c r="BB466" s="272"/>
      <x:c r="BC466" s="272"/>
      <x:c r="BD466" s="272"/>
      <x:c r="BE466" s="272"/>
      <x:c r="BF466" s="272"/>
      <x:c r="BG466" s="274"/>
      <x:c r="BH466" s="272"/>
      <x:c r="BI466" s="276"/>
      <x:c r="BJ466" s="276"/>
      <x:c r="BK466" s="276"/>
      <x:c r="BL466" s="276"/>
    </x:row>
    <x:row r="467" spans="1:81" x14ac:dyDescent="0.3">
      <x:c r="E467" s="272"/>
      <x:c r="AB467" s="272"/>
      <x:c r="AF467" s="275"/>
      <x:c r="AH467" s="275"/>
      <x:c r="AI467" s="273"/>
      <x:c r="AK467" s="273"/>
      <x:c r="AL467" s="273"/>
      <x:c r="AM467" s="273"/>
      <x:c r="AO467" s="273"/>
      <x:c r="AP467" s="273"/>
      <x:c r="AR467" s="273"/>
      <x:c r="AT467" s="273"/>
      <x:c r="AV467" s="273"/>
      <x:c r="AW467" s="275"/>
      <x:c r="AX467" s="272"/>
      <x:c r="AZ467" s="272"/>
      <x:c r="BA467" s="272"/>
      <x:c r="BB467" s="272"/>
      <x:c r="BC467" s="272"/>
      <x:c r="BD467" s="272"/>
      <x:c r="BE467" s="272"/>
      <x:c r="BF467" s="272"/>
      <x:c r="BG467" s="274"/>
      <x:c r="BH467" s="272"/>
      <x:c r="BI467" s="276"/>
      <x:c r="BJ467" s="276"/>
      <x:c r="BK467" s="276"/>
      <x:c r="BL467" s="276"/>
    </x:row>
    <x:row r="468" spans="1:81" x14ac:dyDescent="0.3">
      <x:c r="E468" s="272"/>
      <x:c r="AB468" s="272"/>
      <x:c r="AF468" s="275"/>
      <x:c r="AH468" s="275"/>
      <x:c r="AI468" s="273"/>
      <x:c r="AK468" s="273"/>
      <x:c r="AL468" s="273"/>
      <x:c r="AM468" s="273"/>
      <x:c r="AO468" s="273"/>
      <x:c r="AP468" s="273"/>
      <x:c r="AR468" s="273"/>
      <x:c r="AT468" s="273"/>
      <x:c r="AV468" s="273"/>
      <x:c r="AW468" s="275"/>
      <x:c r="AX468" s="272"/>
      <x:c r="AZ468" s="272"/>
      <x:c r="BA468" s="272"/>
      <x:c r="BB468" s="272"/>
      <x:c r="BC468" s="272"/>
      <x:c r="BD468" s="272"/>
      <x:c r="BE468" s="272"/>
      <x:c r="BF468" s="272"/>
      <x:c r="BG468" s="274"/>
      <x:c r="BH468" s="272"/>
      <x:c r="BI468" s="276"/>
      <x:c r="BJ468" s="276"/>
      <x:c r="BK468" s="276"/>
      <x:c r="BL468" s="276"/>
    </x:row>
    <x:row r="469" spans="1:81" x14ac:dyDescent="0.3">
      <x:c r="E469" s="272"/>
      <x:c r="AB469" s="272"/>
      <x:c r="AF469" s="275"/>
      <x:c r="AH469" s="275"/>
      <x:c r="AI469" s="273"/>
      <x:c r="AK469" s="273"/>
      <x:c r="AL469" s="273"/>
      <x:c r="AM469" s="273"/>
      <x:c r="AO469" s="273"/>
      <x:c r="AP469" s="273"/>
      <x:c r="AR469" s="273"/>
      <x:c r="AT469" s="273"/>
      <x:c r="AV469" s="273"/>
      <x:c r="AW469" s="275"/>
      <x:c r="AX469" s="272"/>
      <x:c r="AZ469" s="272"/>
      <x:c r="BA469" s="272"/>
      <x:c r="BB469" s="272"/>
      <x:c r="BC469" s="272"/>
      <x:c r="BD469" s="272"/>
      <x:c r="BE469" s="272"/>
      <x:c r="BF469" s="272"/>
      <x:c r="BG469" s="274"/>
      <x:c r="BH469" s="272"/>
      <x:c r="BI469" s="276"/>
      <x:c r="BJ469" s="276"/>
      <x:c r="BK469" s="276"/>
      <x:c r="BL469" s="276"/>
    </x:row>
    <x:row r="470" spans="1:81" x14ac:dyDescent="0.3">
      <x:c r="E470" s="272"/>
      <x:c r="AB470" s="272"/>
      <x:c r="AF470" s="275"/>
      <x:c r="AH470" s="275"/>
      <x:c r="AI470" s="273"/>
      <x:c r="AK470" s="273"/>
      <x:c r="AL470" s="273"/>
      <x:c r="AM470" s="273"/>
      <x:c r="AO470" s="273"/>
      <x:c r="AP470" s="273"/>
      <x:c r="AR470" s="273"/>
      <x:c r="AT470" s="273"/>
      <x:c r="AV470" s="273"/>
      <x:c r="AW470" s="275"/>
      <x:c r="AX470" s="272"/>
      <x:c r="AZ470" s="272"/>
      <x:c r="BA470" s="272"/>
      <x:c r="BB470" s="272"/>
      <x:c r="BC470" s="272"/>
      <x:c r="BD470" s="272"/>
      <x:c r="BE470" s="272"/>
      <x:c r="BF470" s="272"/>
      <x:c r="BG470" s="274"/>
      <x:c r="BH470" s="272"/>
      <x:c r="BI470" s="276"/>
      <x:c r="BJ470" s="276"/>
      <x:c r="BK470" s="276"/>
      <x:c r="BL470" s="276"/>
    </x:row>
    <x:row r="471" spans="1:81" x14ac:dyDescent="0.3">
      <x:c r="E471" s="272"/>
      <x:c r="AB471" s="272"/>
      <x:c r="AF471" s="275"/>
      <x:c r="AH471" s="275"/>
      <x:c r="AI471" s="273"/>
      <x:c r="AK471" s="273"/>
      <x:c r="AL471" s="273"/>
      <x:c r="AM471" s="273"/>
      <x:c r="AO471" s="273"/>
      <x:c r="AP471" s="273"/>
      <x:c r="AR471" s="273"/>
      <x:c r="AT471" s="273"/>
      <x:c r="AV471" s="273"/>
      <x:c r="AW471" s="275"/>
      <x:c r="AX471" s="272"/>
      <x:c r="AZ471" s="272"/>
      <x:c r="BA471" s="272"/>
      <x:c r="BB471" s="272"/>
      <x:c r="BC471" s="272"/>
      <x:c r="BD471" s="272"/>
      <x:c r="BE471" s="272"/>
      <x:c r="BF471" s="272"/>
      <x:c r="BG471" s="274"/>
      <x:c r="BH471" s="272"/>
      <x:c r="BI471" s="276"/>
      <x:c r="BJ471" s="276"/>
      <x:c r="BK471" s="276"/>
      <x:c r="BL471" s="276"/>
    </x:row>
    <x:row r="472" spans="1:81" x14ac:dyDescent="0.3">
      <x:c r="E472" s="272"/>
      <x:c r="AB472" s="272"/>
      <x:c r="AF472" s="275"/>
      <x:c r="AH472" s="275"/>
      <x:c r="AI472" s="273"/>
      <x:c r="AK472" s="273"/>
      <x:c r="AL472" s="273"/>
      <x:c r="AM472" s="273"/>
      <x:c r="AO472" s="273"/>
      <x:c r="AP472" s="273"/>
      <x:c r="AR472" s="273"/>
      <x:c r="AT472" s="273"/>
      <x:c r="AV472" s="273"/>
      <x:c r="AW472" s="275"/>
      <x:c r="AX472" s="272"/>
      <x:c r="AZ472" s="272"/>
      <x:c r="BA472" s="272"/>
      <x:c r="BB472" s="272"/>
      <x:c r="BC472" s="272"/>
      <x:c r="BD472" s="272"/>
      <x:c r="BE472" s="272"/>
      <x:c r="BF472" s="272"/>
      <x:c r="BG472" s="274"/>
      <x:c r="BH472" s="272"/>
      <x:c r="BI472" s="276"/>
      <x:c r="BJ472" s="276"/>
      <x:c r="BK472" s="276"/>
      <x:c r="BL472" s="276"/>
    </x:row>
    <x:row r="473" spans="1:81" x14ac:dyDescent="0.3">
      <x:c r="E473" s="272"/>
      <x:c r="AB473" s="272"/>
      <x:c r="AF473" s="275"/>
      <x:c r="AH473" s="275"/>
      <x:c r="AI473" s="273"/>
      <x:c r="AK473" s="273"/>
      <x:c r="AL473" s="273"/>
      <x:c r="AM473" s="273"/>
      <x:c r="AO473" s="273"/>
      <x:c r="AP473" s="273"/>
      <x:c r="AR473" s="273"/>
      <x:c r="AT473" s="273"/>
      <x:c r="AV473" s="273"/>
      <x:c r="AW473" s="275"/>
      <x:c r="AX473" s="272"/>
      <x:c r="AZ473" s="272"/>
      <x:c r="BA473" s="272"/>
      <x:c r="BB473" s="272"/>
      <x:c r="BC473" s="272"/>
      <x:c r="BD473" s="272"/>
      <x:c r="BE473" s="272"/>
      <x:c r="BF473" s="272"/>
      <x:c r="BG473" s="274"/>
      <x:c r="BH473" s="272"/>
      <x:c r="BI473" s="276"/>
      <x:c r="BJ473" s="276"/>
      <x:c r="BK473" s="276"/>
      <x:c r="BL473" s="276"/>
    </x:row>
    <x:row r="474" spans="1:81" x14ac:dyDescent="0.3">
      <x:c r="E474" s="272"/>
      <x:c r="AB474" s="272"/>
      <x:c r="AF474" s="275"/>
      <x:c r="AH474" s="275"/>
      <x:c r="AI474" s="273"/>
      <x:c r="AK474" s="273"/>
      <x:c r="AL474" s="273"/>
      <x:c r="AM474" s="273"/>
      <x:c r="AO474" s="273"/>
      <x:c r="AP474" s="273"/>
      <x:c r="AR474" s="273"/>
      <x:c r="AT474" s="273"/>
      <x:c r="AV474" s="273"/>
      <x:c r="AW474" s="275"/>
      <x:c r="AX474" s="272"/>
      <x:c r="AZ474" s="272"/>
      <x:c r="BA474" s="272"/>
      <x:c r="BB474" s="272"/>
      <x:c r="BC474" s="272"/>
      <x:c r="BD474" s="272"/>
      <x:c r="BE474" s="272"/>
      <x:c r="BF474" s="272"/>
      <x:c r="BG474" s="274"/>
      <x:c r="BH474" s="272"/>
      <x:c r="BI474" s="276"/>
      <x:c r="BJ474" s="276"/>
      <x:c r="BK474" s="276"/>
      <x:c r="BL474" s="276"/>
    </x:row>
    <x:row r="475" spans="1:81" x14ac:dyDescent="0.3">
      <x:c r="E475" s="272"/>
      <x:c r="AB475" s="272"/>
      <x:c r="AF475" s="275"/>
      <x:c r="AH475" s="275"/>
      <x:c r="AI475" s="273"/>
      <x:c r="AK475" s="273"/>
      <x:c r="AL475" s="273"/>
      <x:c r="AM475" s="273"/>
      <x:c r="AO475" s="273"/>
      <x:c r="AP475" s="273"/>
      <x:c r="AR475" s="273"/>
      <x:c r="AT475" s="273"/>
      <x:c r="AV475" s="273"/>
      <x:c r="AW475" s="275"/>
      <x:c r="AX475" s="272"/>
      <x:c r="AZ475" s="272"/>
      <x:c r="BA475" s="272"/>
      <x:c r="BB475" s="272"/>
      <x:c r="BC475" s="272"/>
      <x:c r="BD475" s="272"/>
      <x:c r="BE475" s="272"/>
      <x:c r="BF475" s="272"/>
      <x:c r="BG475" s="274"/>
      <x:c r="BH475" s="272"/>
      <x:c r="BI475" s="276"/>
      <x:c r="BJ475" s="276"/>
      <x:c r="BK475" s="276"/>
      <x:c r="BL475" s="276"/>
    </x:row>
    <x:row r="476" spans="1:81" x14ac:dyDescent="0.3">
      <x:c r="E476" s="272"/>
      <x:c r="AB476" s="272"/>
      <x:c r="AF476" s="275"/>
      <x:c r="AH476" s="275"/>
      <x:c r="AI476" s="273"/>
      <x:c r="AK476" s="273"/>
      <x:c r="AL476" s="273"/>
      <x:c r="AM476" s="273"/>
      <x:c r="AO476" s="273"/>
      <x:c r="AP476" s="273"/>
      <x:c r="AR476" s="273"/>
      <x:c r="AT476" s="273"/>
      <x:c r="AV476" s="273"/>
      <x:c r="AW476" s="275"/>
      <x:c r="AX476" s="272"/>
      <x:c r="AZ476" s="272"/>
      <x:c r="BA476" s="272"/>
      <x:c r="BB476" s="272"/>
      <x:c r="BC476" s="272"/>
      <x:c r="BD476" s="272"/>
      <x:c r="BE476" s="272"/>
      <x:c r="BF476" s="272"/>
      <x:c r="BG476" s="274"/>
      <x:c r="BH476" s="272"/>
      <x:c r="BI476" s="276"/>
      <x:c r="BJ476" s="276"/>
      <x:c r="BK476" s="276"/>
      <x:c r="BL476" s="276"/>
    </x:row>
    <x:row r="477" spans="1:81" x14ac:dyDescent="0.3">
      <x:c r="E477" s="272"/>
      <x:c r="AB477" s="272"/>
      <x:c r="AF477" s="275"/>
      <x:c r="AH477" s="275"/>
      <x:c r="AI477" s="273"/>
      <x:c r="AK477" s="273"/>
      <x:c r="AL477" s="273"/>
      <x:c r="AM477" s="273"/>
      <x:c r="AO477" s="273"/>
      <x:c r="AP477" s="273"/>
      <x:c r="AR477" s="273"/>
      <x:c r="AT477" s="273"/>
      <x:c r="AV477" s="273"/>
      <x:c r="AW477" s="275"/>
      <x:c r="AX477" s="272"/>
      <x:c r="AZ477" s="272"/>
      <x:c r="BA477" s="272"/>
      <x:c r="BB477" s="272"/>
      <x:c r="BC477" s="272"/>
      <x:c r="BD477" s="272"/>
      <x:c r="BE477" s="272"/>
      <x:c r="BF477" s="272"/>
      <x:c r="BG477" s="274"/>
      <x:c r="BH477" s="272"/>
      <x:c r="BI477" s="276"/>
      <x:c r="BJ477" s="276"/>
      <x:c r="BK477" s="276"/>
      <x:c r="BL477" s="276"/>
    </x:row>
    <x:row r="478" spans="1:81" x14ac:dyDescent="0.3">
      <x:c r="E478" s="272"/>
      <x:c r="AB478" s="272"/>
      <x:c r="AF478" s="275"/>
      <x:c r="AH478" s="275"/>
      <x:c r="AI478" s="273"/>
      <x:c r="AK478" s="273"/>
      <x:c r="AL478" s="273"/>
      <x:c r="AM478" s="273"/>
      <x:c r="AO478" s="273"/>
      <x:c r="AP478" s="273"/>
      <x:c r="AR478" s="273"/>
      <x:c r="AT478" s="273"/>
      <x:c r="AV478" s="273"/>
      <x:c r="AW478" s="275"/>
      <x:c r="AX478" s="272"/>
      <x:c r="AZ478" s="272"/>
      <x:c r="BA478" s="272"/>
      <x:c r="BB478" s="272"/>
      <x:c r="BC478" s="272"/>
      <x:c r="BD478" s="272"/>
      <x:c r="BE478" s="272"/>
      <x:c r="BF478" s="272"/>
      <x:c r="BG478" s="274"/>
      <x:c r="BH478" s="272"/>
      <x:c r="BI478" s="276"/>
      <x:c r="BJ478" s="276"/>
      <x:c r="BK478" s="276"/>
      <x:c r="BL478" s="276"/>
    </x:row>
    <x:row r="479" spans="1:81" x14ac:dyDescent="0.3">
      <x:c r="E479" s="272"/>
      <x:c r="AB479" s="272"/>
      <x:c r="AF479" s="275"/>
      <x:c r="AH479" s="275"/>
      <x:c r="AI479" s="273"/>
      <x:c r="AK479" s="273"/>
      <x:c r="AL479" s="273"/>
      <x:c r="AM479" s="273"/>
      <x:c r="AO479" s="273"/>
      <x:c r="AP479" s="273"/>
      <x:c r="AR479" s="273"/>
      <x:c r="AT479" s="273"/>
      <x:c r="AV479" s="273"/>
      <x:c r="AW479" s="275"/>
      <x:c r="AX479" s="272"/>
      <x:c r="AZ479" s="272"/>
      <x:c r="BA479" s="272"/>
      <x:c r="BB479" s="272"/>
      <x:c r="BC479" s="272"/>
      <x:c r="BD479" s="272"/>
      <x:c r="BE479" s="272"/>
      <x:c r="BF479" s="272"/>
      <x:c r="BG479" s="274"/>
      <x:c r="BH479" s="272"/>
      <x:c r="BI479" s="276"/>
      <x:c r="BJ479" s="276"/>
      <x:c r="BK479" s="276"/>
      <x:c r="BL479" s="276"/>
    </x:row>
    <x:row r="480" spans="1:81" x14ac:dyDescent="0.3">
      <x:c r="E480" s="272"/>
      <x:c r="AB480" s="272"/>
      <x:c r="AF480" s="275"/>
      <x:c r="AH480" s="275"/>
      <x:c r="AI480" s="273"/>
      <x:c r="AK480" s="273"/>
      <x:c r="AL480" s="273"/>
      <x:c r="AM480" s="273"/>
      <x:c r="AO480" s="273"/>
      <x:c r="AP480" s="273"/>
      <x:c r="AR480" s="273"/>
      <x:c r="AT480" s="273"/>
      <x:c r="AV480" s="273"/>
      <x:c r="AW480" s="275"/>
      <x:c r="AX480" s="272"/>
      <x:c r="AZ480" s="272"/>
      <x:c r="BA480" s="272"/>
      <x:c r="BB480" s="272"/>
      <x:c r="BC480" s="272"/>
      <x:c r="BD480" s="272"/>
      <x:c r="BE480" s="272"/>
      <x:c r="BF480" s="272"/>
      <x:c r="BG480" s="274"/>
      <x:c r="BH480" s="272"/>
      <x:c r="BI480" s="276"/>
      <x:c r="BJ480" s="276"/>
      <x:c r="BK480" s="276"/>
      <x:c r="BL480" s="276"/>
    </x:row>
    <x:row r="481" spans="1:81" x14ac:dyDescent="0.3">
      <x:c r="E481" s="272"/>
      <x:c r="AB481" s="272"/>
      <x:c r="AF481" s="275"/>
      <x:c r="AH481" s="275"/>
      <x:c r="AI481" s="273"/>
      <x:c r="AK481" s="273"/>
      <x:c r="AL481" s="273"/>
      <x:c r="AM481" s="273"/>
      <x:c r="AO481" s="273"/>
      <x:c r="AP481" s="273"/>
      <x:c r="AR481" s="273"/>
      <x:c r="AT481" s="273"/>
      <x:c r="AV481" s="273"/>
      <x:c r="AW481" s="275"/>
      <x:c r="AX481" s="272"/>
      <x:c r="AZ481" s="272"/>
      <x:c r="BA481" s="272"/>
      <x:c r="BB481" s="272"/>
      <x:c r="BC481" s="272"/>
      <x:c r="BD481" s="272"/>
      <x:c r="BE481" s="272"/>
      <x:c r="BF481" s="272"/>
      <x:c r="BG481" s="274"/>
      <x:c r="BH481" s="272"/>
      <x:c r="BI481" s="276"/>
      <x:c r="BJ481" s="276"/>
      <x:c r="BK481" s="276"/>
      <x:c r="BL481" s="276"/>
    </x:row>
    <x:row r="482" spans="1:81" x14ac:dyDescent="0.3">
      <x:c r="E482" s="272"/>
      <x:c r="AB482" s="272"/>
      <x:c r="AF482" s="275"/>
      <x:c r="AH482" s="275"/>
      <x:c r="AI482" s="273"/>
      <x:c r="AK482" s="273"/>
      <x:c r="AL482" s="273"/>
      <x:c r="AM482" s="273"/>
      <x:c r="AO482" s="273"/>
      <x:c r="AP482" s="273"/>
      <x:c r="AR482" s="273"/>
      <x:c r="AT482" s="273"/>
      <x:c r="AV482" s="273"/>
      <x:c r="AW482" s="275"/>
      <x:c r="AX482" s="272"/>
      <x:c r="AZ482" s="272"/>
      <x:c r="BA482" s="272"/>
      <x:c r="BB482" s="272"/>
      <x:c r="BC482" s="272"/>
      <x:c r="BD482" s="272"/>
      <x:c r="BE482" s="272"/>
      <x:c r="BF482" s="272"/>
      <x:c r="BG482" s="274"/>
      <x:c r="BH482" s="272"/>
      <x:c r="BI482" s="276"/>
      <x:c r="BJ482" s="276"/>
      <x:c r="BK482" s="276"/>
      <x:c r="BL482" s="276"/>
    </x:row>
    <x:row r="483" spans="1:81" x14ac:dyDescent="0.3">
      <x:c r="E483" s="272"/>
      <x:c r="AB483" s="272"/>
      <x:c r="AF483" s="275"/>
      <x:c r="AH483" s="275"/>
      <x:c r="AI483" s="273"/>
      <x:c r="AK483" s="273"/>
      <x:c r="AL483" s="273"/>
      <x:c r="AM483" s="273"/>
      <x:c r="AO483" s="273"/>
      <x:c r="AP483" s="273"/>
      <x:c r="AR483" s="273"/>
      <x:c r="AT483" s="273"/>
      <x:c r="AV483" s="273"/>
      <x:c r="AW483" s="275"/>
      <x:c r="AX483" s="272"/>
      <x:c r="AZ483" s="272"/>
      <x:c r="BA483" s="272"/>
      <x:c r="BB483" s="272"/>
      <x:c r="BC483" s="272"/>
      <x:c r="BD483" s="272"/>
      <x:c r="BE483" s="272"/>
      <x:c r="BF483" s="272"/>
      <x:c r="BG483" s="274"/>
      <x:c r="BH483" s="272"/>
      <x:c r="BI483" s="276"/>
      <x:c r="BJ483" s="276"/>
      <x:c r="BK483" s="276"/>
      <x:c r="BL483" s="276"/>
    </x:row>
    <x:row r="484" spans="1:81" x14ac:dyDescent="0.3">
      <x:c r="E484" s="272"/>
      <x:c r="AB484" s="272"/>
      <x:c r="AF484" s="275"/>
      <x:c r="AH484" s="275"/>
      <x:c r="AI484" s="273"/>
      <x:c r="AK484" s="273"/>
      <x:c r="AL484" s="273"/>
      <x:c r="AM484" s="273"/>
      <x:c r="AO484" s="273"/>
      <x:c r="AP484" s="273"/>
      <x:c r="AR484" s="273"/>
      <x:c r="AT484" s="273"/>
      <x:c r="AV484" s="273"/>
      <x:c r="AW484" s="275"/>
      <x:c r="AX484" s="272"/>
      <x:c r="AZ484" s="272"/>
      <x:c r="BA484" s="272"/>
      <x:c r="BB484" s="272"/>
      <x:c r="BC484" s="272"/>
      <x:c r="BD484" s="272"/>
      <x:c r="BE484" s="272"/>
      <x:c r="BF484" s="272"/>
      <x:c r="BG484" s="274"/>
      <x:c r="BH484" s="272"/>
      <x:c r="BI484" s="276"/>
      <x:c r="BJ484" s="276"/>
      <x:c r="BK484" s="276"/>
      <x:c r="BL484" s="276"/>
    </x:row>
    <x:row r="485" spans="1:81" x14ac:dyDescent="0.3">
      <x:c r="E485" s="272"/>
      <x:c r="AB485" s="272"/>
      <x:c r="AF485" s="275"/>
      <x:c r="AH485" s="275"/>
      <x:c r="AI485" s="273"/>
      <x:c r="AK485" s="273"/>
      <x:c r="AL485" s="273"/>
      <x:c r="AM485" s="273"/>
      <x:c r="AO485" s="273"/>
      <x:c r="AP485" s="273"/>
      <x:c r="AR485" s="273"/>
      <x:c r="AT485" s="273"/>
      <x:c r="AV485" s="273"/>
      <x:c r="AW485" s="275"/>
      <x:c r="AX485" s="272"/>
      <x:c r="AZ485" s="272"/>
      <x:c r="BA485" s="272"/>
      <x:c r="BB485" s="272"/>
      <x:c r="BC485" s="272"/>
      <x:c r="BD485" s="272"/>
      <x:c r="BE485" s="272"/>
      <x:c r="BF485" s="272"/>
      <x:c r="BG485" s="274"/>
      <x:c r="BH485" s="272"/>
      <x:c r="BI485" s="276"/>
      <x:c r="BJ485" s="276"/>
      <x:c r="BK485" s="276"/>
      <x:c r="BL485" s="276"/>
    </x:row>
    <x:row r="486" spans="1:81" x14ac:dyDescent="0.3">
      <x:c r="E486" s="272"/>
      <x:c r="AB486" s="272"/>
      <x:c r="AF486" s="275"/>
      <x:c r="AH486" s="275"/>
      <x:c r="AI486" s="273"/>
      <x:c r="AK486" s="273"/>
      <x:c r="AL486" s="273"/>
      <x:c r="AM486" s="273"/>
      <x:c r="AO486" s="273"/>
      <x:c r="AP486" s="273"/>
      <x:c r="AR486" s="273"/>
      <x:c r="AT486" s="273"/>
      <x:c r="AV486" s="273"/>
      <x:c r="AW486" s="275"/>
      <x:c r="AX486" s="272"/>
      <x:c r="AZ486" s="272"/>
      <x:c r="BA486" s="272"/>
      <x:c r="BB486" s="272"/>
      <x:c r="BC486" s="272"/>
      <x:c r="BD486" s="272"/>
      <x:c r="BE486" s="272"/>
      <x:c r="BF486" s="272"/>
      <x:c r="BG486" s="274"/>
      <x:c r="BH486" s="272"/>
      <x:c r="BI486" s="276"/>
      <x:c r="BJ486" s="276"/>
      <x:c r="BK486" s="276"/>
      <x:c r="BL486" s="276"/>
    </x:row>
    <x:row r="487" spans="1:81" x14ac:dyDescent="0.3">
      <x:c r="E487" s="272"/>
      <x:c r="AB487" s="272"/>
      <x:c r="AF487" s="275"/>
      <x:c r="AH487" s="275"/>
      <x:c r="AI487" s="273"/>
      <x:c r="AK487" s="273"/>
      <x:c r="AL487" s="273"/>
      <x:c r="AM487" s="273"/>
      <x:c r="AO487" s="273"/>
      <x:c r="AP487" s="273"/>
      <x:c r="AR487" s="273"/>
      <x:c r="AT487" s="273"/>
      <x:c r="AV487" s="273"/>
      <x:c r="AW487" s="275"/>
      <x:c r="AX487" s="272"/>
      <x:c r="AZ487" s="272"/>
      <x:c r="BA487" s="272"/>
      <x:c r="BB487" s="272"/>
      <x:c r="BC487" s="272"/>
      <x:c r="BD487" s="272"/>
      <x:c r="BE487" s="272"/>
      <x:c r="BF487" s="272"/>
      <x:c r="BG487" s="274"/>
      <x:c r="BH487" s="272"/>
      <x:c r="BI487" s="276"/>
      <x:c r="BJ487" s="276"/>
      <x:c r="BK487" s="276"/>
      <x:c r="BL487" s="276"/>
    </x:row>
    <x:row r="488" spans="1:81" x14ac:dyDescent="0.3">
      <x:c r="E488" s="272"/>
      <x:c r="AB488" s="272"/>
      <x:c r="AF488" s="275"/>
      <x:c r="AH488" s="275"/>
      <x:c r="AI488" s="273"/>
      <x:c r="AK488" s="273"/>
      <x:c r="AL488" s="273"/>
      <x:c r="AM488" s="273"/>
      <x:c r="AO488" s="273"/>
      <x:c r="AP488" s="273"/>
      <x:c r="AR488" s="273"/>
      <x:c r="AT488" s="273"/>
      <x:c r="AV488" s="273"/>
      <x:c r="AW488" s="275"/>
      <x:c r="AX488" s="272"/>
      <x:c r="AZ488" s="272"/>
      <x:c r="BA488" s="272"/>
      <x:c r="BB488" s="272"/>
      <x:c r="BC488" s="272"/>
      <x:c r="BD488" s="272"/>
      <x:c r="BE488" s="272"/>
      <x:c r="BF488" s="272"/>
      <x:c r="BG488" s="274"/>
      <x:c r="BH488" s="272"/>
      <x:c r="BI488" s="276"/>
      <x:c r="BJ488" s="276"/>
      <x:c r="BK488" s="276"/>
      <x:c r="BL488" s="276"/>
    </x:row>
    <x:row r="489" spans="1:81" x14ac:dyDescent="0.3">
      <x:c r="E489" s="272"/>
      <x:c r="AB489" s="272"/>
      <x:c r="AF489" s="275"/>
      <x:c r="AH489" s="275"/>
      <x:c r="AI489" s="273"/>
      <x:c r="AK489" s="273"/>
      <x:c r="AL489" s="273"/>
      <x:c r="AM489" s="273"/>
      <x:c r="AO489" s="273"/>
      <x:c r="AP489" s="273"/>
      <x:c r="AR489" s="273"/>
      <x:c r="AT489" s="273"/>
      <x:c r="AV489" s="273"/>
      <x:c r="AW489" s="275"/>
      <x:c r="AX489" s="272"/>
      <x:c r="AZ489" s="272"/>
      <x:c r="BA489" s="272"/>
      <x:c r="BB489" s="272"/>
      <x:c r="BC489" s="272"/>
      <x:c r="BD489" s="272"/>
      <x:c r="BE489" s="272"/>
      <x:c r="BF489" s="272"/>
      <x:c r="BG489" s="274"/>
      <x:c r="BH489" s="272"/>
      <x:c r="BI489" s="276"/>
      <x:c r="BJ489" s="276"/>
      <x:c r="BK489" s="276"/>
      <x:c r="BL489" s="276"/>
    </x:row>
    <x:row r="490" spans="1:81" x14ac:dyDescent="0.3">
      <x:c r="E490" s="272"/>
      <x:c r="AB490" s="272"/>
      <x:c r="AF490" s="275"/>
      <x:c r="AH490" s="275"/>
      <x:c r="AI490" s="273"/>
      <x:c r="AK490" s="273"/>
      <x:c r="AL490" s="273"/>
      <x:c r="AM490" s="273"/>
      <x:c r="AO490" s="273"/>
      <x:c r="AP490" s="273"/>
      <x:c r="AR490" s="273"/>
      <x:c r="AT490" s="273"/>
      <x:c r="AV490" s="273"/>
      <x:c r="AW490" s="275"/>
      <x:c r="AX490" s="272"/>
      <x:c r="AZ490" s="272"/>
      <x:c r="BA490" s="272"/>
      <x:c r="BB490" s="272"/>
      <x:c r="BC490" s="272"/>
      <x:c r="BD490" s="272"/>
      <x:c r="BE490" s="272"/>
      <x:c r="BF490" s="272"/>
      <x:c r="BG490" s="274"/>
      <x:c r="BH490" s="272"/>
      <x:c r="BI490" s="276"/>
      <x:c r="BJ490" s="276"/>
      <x:c r="BK490" s="276"/>
      <x:c r="BL490" s="276"/>
    </x:row>
    <x:row r="491" spans="1:81" x14ac:dyDescent="0.3">
      <x:c r="E491" s="272"/>
      <x:c r="AB491" s="272"/>
      <x:c r="AF491" s="275"/>
      <x:c r="AH491" s="275"/>
      <x:c r="AI491" s="273"/>
      <x:c r="AK491" s="273"/>
      <x:c r="AL491" s="273"/>
      <x:c r="AM491" s="273"/>
      <x:c r="AO491" s="273"/>
      <x:c r="AP491" s="273"/>
      <x:c r="AR491" s="273"/>
      <x:c r="AT491" s="273"/>
      <x:c r="AV491" s="273"/>
      <x:c r="AW491" s="275"/>
      <x:c r="AX491" s="272"/>
      <x:c r="AZ491" s="272"/>
      <x:c r="BA491" s="272"/>
      <x:c r="BB491" s="272"/>
      <x:c r="BC491" s="272"/>
      <x:c r="BD491" s="272"/>
      <x:c r="BE491" s="272"/>
      <x:c r="BF491" s="272"/>
      <x:c r="BG491" s="274"/>
      <x:c r="BH491" s="272"/>
      <x:c r="BI491" s="276"/>
      <x:c r="BJ491" s="276"/>
      <x:c r="BK491" s="276"/>
      <x:c r="BL491" s="276"/>
    </x:row>
    <x:row r="492" spans="1:81" x14ac:dyDescent="0.3">
      <x:c r="E492" s="272"/>
      <x:c r="AB492" s="272"/>
      <x:c r="AF492" s="275"/>
      <x:c r="AH492" s="275"/>
      <x:c r="AI492" s="273"/>
      <x:c r="AK492" s="273"/>
      <x:c r="AL492" s="273"/>
      <x:c r="AM492" s="273"/>
      <x:c r="AO492" s="273"/>
      <x:c r="AP492" s="273"/>
      <x:c r="AR492" s="273"/>
      <x:c r="AT492" s="273"/>
      <x:c r="AV492" s="273"/>
      <x:c r="AW492" s="275"/>
      <x:c r="AX492" s="272"/>
      <x:c r="AZ492" s="272"/>
      <x:c r="BA492" s="272"/>
      <x:c r="BB492" s="272"/>
      <x:c r="BC492" s="272"/>
      <x:c r="BD492" s="272"/>
      <x:c r="BE492" s="272"/>
      <x:c r="BF492" s="272"/>
      <x:c r="BG492" s="274"/>
      <x:c r="BH492" s="272"/>
      <x:c r="BI492" s="276"/>
      <x:c r="BJ492" s="276"/>
      <x:c r="BK492" s="276"/>
      <x:c r="BL492" s="276"/>
    </x:row>
    <x:row r="493" spans="1:81" x14ac:dyDescent="0.3">
      <x:c r="E493" s="272"/>
      <x:c r="AB493" s="272"/>
      <x:c r="AF493" s="275"/>
      <x:c r="AH493" s="275"/>
      <x:c r="AI493" s="273"/>
      <x:c r="AK493" s="273"/>
      <x:c r="AL493" s="273"/>
      <x:c r="AM493" s="273"/>
      <x:c r="AO493" s="273"/>
      <x:c r="AP493" s="273"/>
      <x:c r="AR493" s="273"/>
      <x:c r="AT493" s="273"/>
      <x:c r="AV493" s="273"/>
      <x:c r="AW493" s="275"/>
      <x:c r="AX493" s="272"/>
      <x:c r="AZ493" s="272"/>
      <x:c r="BA493" s="272"/>
      <x:c r="BB493" s="272"/>
      <x:c r="BC493" s="272"/>
      <x:c r="BD493" s="272"/>
      <x:c r="BE493" s="272"/>
      <x:c r="BF493" s="272"/>
      <x:c r="BG493" s="274"/>
      <x:c r="BH493" s="272"/>
      <x:c r="BI493" s="276"/>
      <x:c r="BJ493" s="276"/>
      <x:c r="BK493" s="276"/>
      <x:c r="BL493" s="276"/>
    </x:row>
    <x:row r="494" spans="1:81" x14ac:dyDescent="0.3">
      <x:c r="E494" s="272"/>
      <x:c r="AB494" s="272"/>
      <x:c r="AF494" s="275"/>
      <x:c r="AH494" s="275"/>
      <x:c r="AI494" s="273"/>
      <x:c r="AK494" s="273"/>
      <x:c r="AL494" s="273"/>
      <x:c r="AM494" s="273"/>
      <x:c r="AO494" s="273"/>
      <x:c r="AP494" s="273"/>
      <x:c r="AR494" s="273"/>
      <x:c r="AT494" s="273"/>
      <x:c r="AV494" s="273"/>
      <x:c r="AW494" s="275"/>
      <x:c r="AX494" s="272"/>
      <x:c r="AZ494" s="272"/>
      <x:c r="BA494" s="272"/>
      <x:c r="BB494" s="272"/>
      <x:c r="BC494" s="272"/>
      <x:c r="BD494" s="272"/>
      <x:c r="BE494" s="272"/>
      <x:c r="BF494" s="272"/>
      <x:c r="BG494" s="274"/>
      <x:c r="BH494" s="272"/>
      <x:c r="BI494" s="276"/>
      <x:c r="BJ494" s="276"/>
      <x:c r="BK494" s="276"/>
      <x:c r="BL494" s="276"/>
    </x:row>
    <x:row r="495" spans="1:81" x14ac:dyDescent="0.3">
      <x:c r="E495" s="272"/>
      <x:c r="AB495" s="272"/>
      <x:c r="AF495" s="275"/>
      <x:c r="AH495" s="275"/>
      <x:c r="AI495" s="273"/>
      <x:c r="AK495" s="273"/>
      <x:c r="AL495" s="273"/>
      <x:c r="AM495" s="273"/>
      <x:c r="AO495" s="273"/>
      <x:c r="AP495" s="273"/>
      <x:c r="AR495" s="273"/>
      <x:c r="AT495" s="273"/>
      <x:c r="AV495" s="273"/>
      <x:c r="AW495" s="275"/>
      <x:c r="AX495" s="272"/>
      <x:c r="AZ495" s="272"/>
      <x:c r="BA495" s="272"/>
      <x:c r="BB495" s="272"/>
      <x:c r="BC495" s="272"/>
      <x:c r="BD495" s="272"/>
      <x:c r="BE495" s="272"/>
      <x:c r="BF495" s="272"/>
      <x:c r="BG495" s="274"/>
      <x:c r="BH495" s="272"/>
      <x:c r="BI495" s="276"/>
      <x:c r="BJ495" s="276"/>
      <x:c r="BK495" s="276"/>
      <x:c r="BL495" s="276"/>
    </x:row>
    <x:row r="496" spans="1:81" x14ac:dyDescent="0.3">
      <x:c r="E496" s="272"/>
      <x:c r="AB496" s="272"/>
      <x:c r="AF496" s="275"/>
      <x:c r="AH496" s="275"/>
      <x:c r="AI496" s="273"/>
      <x:c r="AK496" s="273"/>
      <x:c r="AL496" s="273"/>
      <x:c r="AM496" s="273"/>
      <x:c r="AO496" s="273"/>
      <x:c r="AP496" s="273"/>
      <x:c r="AR496" s="273"/>
      <x:c r="AT496" s="273"/>
      <x:c r="AV496" s="273"/>
      <x:c r="AW496" s="275"/>
      <x:c r="AX496" s="272"/>
      <x:c r="AZ496" s="272"/>
      <x:c r="BA496" s="272"/>
      <x:c r="BB496" s="272"/>
      <x:c r="BC496" s="272"/>
      <x:c r="BD496" s="272"/>
      <x:c r="BE496" s="272"/>
      <x:c r="BF496" s="272"/>
      <x:c r="BG496" s="274"/>
      <x:c r="BH496" s="272"/>
      <x:c r="BI496" s="276"/>
      <x:c r="BJ496" s="276"/>
      <x:c r="BK496" s="276"/>
      <x:c r="BL496" s="276"/>
    </x:row>
    <x:row r="497" spans="1:81" x14ac:dyDescent="0.3">
      <x:c r="E497" s="272"/>
      <x:c r="AB497" s="272"/>
      <x:c r="AF497" s="275"/>
      <x:c r="AH497" s="275"/>
      <x:c r="AI497" s="273"/>
      <x:c r="AK497" s="273"/>
      <x:c r="AL497" s="273"/>
      <x:c r="AM497" s="273"/>
      <x:c r="AO497" s="273"/>
      <x:c r="AP497" s="273"/>
      <x:c r="AR497" s="273"/>
      <x:c r="AT497" s="273"/>
      <x:c r="AV497" s="273"/>
      <x:c r="AW497" s="275"/>
      <x:c r="AX497" s="272"/>
      <x:c r="AZ497" s="272"/>
      <x:c r="BA497" s="272"/>
      <x:c r="BB497" s="272"/>
      <x:c r="BC497" s="272"/>
      <x:c r="BD497" s="272"/>
      <x:c r="BE497" s="272"/>
      <x:c r="BF497" s="272"/>
      <x:c r="BG497" s="274"/>
      <x:c r="BH497" s="272"/>
      <x:c r="BI497" s="276"/>
      <x:c r="BJ497" s="276"/>
      <x:c r="BK497" s="276"/>
      <x:c r="BL497" s="276"/>
    </x:row>
    <x:row r="498" spans="1:81" x14ac:dyDescent="0.3">
      <x:c r="E498" s="272"/>
      <x:c r="AB498" s="272"/>
      <x:c r="AF498" s="275"/>
      <x:c r="AH498" s="275"/>
      <x:c r="AI498" s="273"/>
      <x:c r="AK498" s="273"/>
      <x:c r="AL498" s="273"/>
      <x:c r="AM498" s="273"/>
      <x:c r="AO498" s="273"/>
      <x:c r="AP498" s="273"/>
      <x:c r="AR498" s="273"/>
      <x:c r="AT498" s="273"/>
      <x:c r="AV498" s="273"/>
      <x:c r="AW498" s="275"/>
      <x:c r="AX498" s="272"/>
      <x:c r="AZ498" s="272"/>
      <x:c r="BA498" s="272"/>
      <x:c r="BB498" s="272"/>
      <x:c r="BC498" s="272"/>
      <x:c r="BD498" s="272"/>
      <x:c r="BE498" s="272"/>
      <x:c r="BF498" s="272"/>
      <x:c r="BG498" s="274"/>
      <x:c r="BH498" s="272"/>
      <x:c r="BI498" s="276"/>
      <x:c r="BJ498" s="276"/>
      <x:c r="BK498" s="276"/>
      <x:c r="BL498" s="276"/>
    </x:row>
    <x:row r="499" spans="1:81" x14ac:dyDescent="0.3">
      <x:c r="E499" s="272"/>
      <x:c r="AB499" s="272"/>
      <x:c r="AF499" s="275"/>
      <x:c r="AH499" s="275"/>
      <x:c r="AI499" s="273"/>
      <x:c r="AK499" s="273"/>
      <x:c r="AL499" s="273"/>
      <x:c r="AM499" s="273"/>
      <x:c r="AO499" s="273"/>
      <x:c r="AP499" s="273"/>
      <x:c r="AR499" s="273"/>
      <x:c r="AT499" s="273"/>
      <x:c r="AV499" s="273"/>
      <x:c r="AW499" s="275"/>
      <x:c r="AX499" s="272"/>
      <x:c r="AZ499" s="272"/>
      <x:c r="BA499" s="272"/>
      <x:c r="BB499" s="272"/>
      <x:c r="BC499" s="272"/>
      <x:c r="BD499" s="272"/>
      <x:c r="BE499" s="272"/>
      <x:c r="BF499" s="272"/>
      <x:c r="BG499" s="274"/>
      <x:c r="BH499" s="272"/>
      <x:c r="BI499" s="276"/>
      <x:c r="BJ499" s="276"/>
      <x:c r="BK499" s="276"/>
      <x:c r="BL499" s="276"/>
    </x:row>
    <x:row r="500" spans="1:81" x14ac:dyDescent="0.3">
      <x:c r="E500" s="272"/>
      <x:c r="AB500" s="272"/>
      <x:c r="AF500" s="275"/>
      <x:c r="AH500" s="275"/>
      <x:c r="AI500" s="273"/>
      <x:c r="AK500" s="273"/>
      <x:c r="AL500" s="273"/>
      <x:c r="AM500" s="273"/>
      <x:c r="AO500" s="273"/>
      <x:c r="AP500" s="273"/>
      <x:c r="AR500" s="273"/>
      <x:c r="AT500" s="273"/>
      <x:c r="AV500" s="273"/>
      <x:c r="AW500" s="275"/>
      <x:c r="AX500" s="272"/>
      <x:c r="AZ500" s="272"/>
      <x:c r="BA500" s="272"/>
      <x:c r="BB500" s="272"/>
      <x:c r="BC500" s="272"/>
      <x:c r="BD500" s="272"/>
      <x:c r="BE500" s="272"/>
      <x:c r="BF500" s="272"/>
      <x:c r="BG500" s="274"/>
      <x:c r="BH500" s="272"/>
      <x:c r="BI500" s="276"/>
      <x:c r="BJ500" s="276"/>
      <x:c r="BK500" s="276"/>
      <x:c r="BL500" s="276"/>
    </x:row>
    <x:row r="501" spans="1:81" x14ac:dyDescent="0.3">
      <x:c r="E501" s="272"/>
      <x:c r="AB501" s="272"/>
      <x:c r="AF501" s="275"/>
      <x:c r="AH501" s="275"/>
      <x:c r="AI501" s="273"/>
      <x:c r="AK501" s="273"/>
      <x:c r="AL501" s="273"/>
      <x:c r="AM501" s="273"/>
      <x:c r="AO501" s="273"/>
      <x:c r="AP501" s="273"/>
      <x:c r="AR501" s="273"/>
      <x:c r="AT501" s="273"/>
      <x:c r="AV501" s="273"/>
      <x:c r="AW501" s="275"/>
      <x:c r="AX501" s="272"/>
      <x:c r="AZ501" s="272"/>
      <x:c r="BA501" s="272"/>
      <x:c r="BB501" s="272"/>
      <x:c r="BC501" s="272"/>
      <x:c r="BD501" s="272"/>
      <x:c r="BE501" s="272"/>
      <x:c r="BF501" s="272"/>
      <x:c r="BG501" s="274"/>
      <x:c r="BH501" s="272"/>
      <x:c r="BI501" s="276"/>
      <x:c r="BJ501" s="276"/>
      <x:c r="BK501" s="276"/>
      <x:c r="BL501" s="276"/>
    </x:row>
    <x:row r="502" spans="1:81" x14ac:dyDescent="0.3">
      <x:c r="E502" s="272"/>
      <x:c r="AB502" s="272"/>
      <x:c r="AF502" s="275"/>
      <x:c r="AH502" s="275"/>
      <x:c r="AI502" s="273"/>
      <x:c r="AK502" s="273"/>
      <x:c r="AL502" s="273"/>
      <x:c r="AM502" s="273"/>
      <x:c r="AO502" s="273"/>
      <x:c r="AP502" s="273"/>
      <x:c r="AR502" s="273"/>
      <x:c r="AT502" s="273"/>
      <x:c r="AV502" s="273"/>
      <x:c r="AW502" s="275"/>
      <x:c r="AX502" s="272"/>
      <x:c r="AZ502" s="272"/>
      <x:c r="BA502" s="272"/>
      <x:c r="BB502" s="272"/>
      <x:c r="BC502" s="272"/>
      <x:c r="BD502" s="272"/>
      <x:c r="BE502" s="272"/>
      <x:c r="BF502" s="272"/>
      <x:c r="BG502" s="274"/>
      <x:c r="BH502" s="272"/>
      <x:c r="BI502" s="276"/>
      <x:c r="BJ502" s="276"/>
      <x:c r="BK502" s="276"/>
      <x:c r="BL502" s="276"/>
    </x:row>
    <x:row r="503" spans="1:81" x14ac:dyDescent="0.3">
      <x:c r="E503" s="272"/>
      <x:c r="AB503" s="272"/>
      <x:c r="AF503" s="275"/>
      <x:c r="AH503" s="275"/>
      <x:c r="AI503" s="273"/>
      <x:c r="AK503" s="273"/>
      <x:c r="AL503" s="273"/>
      <x:c r="AM503" s="273"/>
      <x:c r="AO503" s="273"/>
      <x:c r="AP503" s="273"/>
      <x:c r="AR503" s="273"/>
      <x:c r="AT503" s="273"/>
      <x:c r="AV503" s="273"/>
      <x:c r="AW503" s="275"/>
      <x:c r="AX503" s="272"/>
      <x:c r="AZ503" s="272"/>
      <x:c r="BA503" s="272"/>
      <x:c r="BB503" s="272"/>
      <x:c r="BC503" s="272"/>
      <x:c r="BD503" s="272"/>
      <x:c r="BE503" s="272"/>
      <x:c r="BF503" s="272"/>
      <x:c r="BG503" s="274"/>
      <x:c r="BH503" s="272"/>
      <x:c r="BI503" s="276"/>
      <x:c r="BJ503" s="276"/>
      <x:c r="BK503" s="276"/>
      <x:c r="BL503" s="276"/>
    </x:row>
    <x:row r="504" spans="1:81" x14ac:dyDescent="0.3">
      <x:c r="E504" s="272"/>
      <x:c r="AB504" s="272"/>
      <x:c r="AF504" s="275"/>
      <x:c r="AH504" s="275"/>
      <x:c r="AI504" s="273"/>
      <x:c r="AK504" s="273"/>
      <x:c r="AL504" s="273"/>
      <x:c r="AM504" s="273"/>
      <x:c r="AO504" s="273"/>
      <x:c r="AP504" s="273"/>
      <x:c r="AR504" s="273"/>
      <x:c r="AT504" s="273"/>
      <x:c r="AV504" s="273"/>
      <x:c r="AW504" s="275"/>
      <x:c r="AX504" s="272"/>
      <x:c r="AZ504" s="272"/>
      <x:c r="BA504" s="272"/>
      <x:c r="BB504" s="272"/>
      <x:c r="BC504" s="272"/>
      <x:c r="BD504" s="272"/>
      <x:c r="BE504" s="272"/>
      <x:c r="BF504" s="272"/>
      <x:c r="BG504" s="274"/>
      <x:c r="BH504" s="272"/>
      <x:c r="BI504" s="276"/>
      <x:c r="BJ504" s="276"/>
      <x:c r="BK504" s="276"/>
      <x:c r="BL504" s="276"/>
    </x:row>
    <x:row r="505" spans="1:81" x14ac:dyDescent="0.3">
      <x:c r="E505" s="272"/>
      <x:c r="AB505" s="272"/>
      <x:c r="AF505" s="275"/>
      <x:c r="AH505" s="275"/>
      <x:c r="AI505" s="273"/>
      <x:c r="AK505" s="273"/>
      <x:c r="AL505" s="273"/>
      <x:c r="AM505" s="273"/>
      <x:c r="AO505" s="273"/>
      <x:c r="AP505" s="273"/>
      <x:c r="AR505" s="273"/>
      <x:c r="AT505" s="273"/>
      <x:c r="AV505" s="273"/>
      <x:c r="AW505" s="275"/>
      <x:c r="AX505" s="272"/>
      <x:c r="AZ505" s="272"/>
      <x:c r="BA505" s="272"/>
      <x:c r="BB505" s="272"/>
      <x:c r="BC505" s="272"/>
      <x:c r="BD505" s="272"/>
      <x:c r="BE505" s="272"/>
      <x:c r="BF505" s="272"/>
      <x:c r="BG505" s="274"/>
      <x:c r="BH505" s="272"/>
      <x:c r="BI505" s="276"/>
      <x:c r="BJ505" s="276"/>
      <x:c r="BK505" s="276"/>
      <x:c r="BL505" s="276"/>
    </x:row>
    <x:row r="506" spans="1:81" x14ac:dyDescent="0.3">
      <x:c r="E506" s="272"/>
      <x:c r="AB506" s="272"/>
      <x:c r="AF506" s="275"/>
      <x:c r="AH506" s="275"/>
      <x:c r="AI506" s="273"/>
      <x:c r="AK506" s="273"/>
      <x:c r="AL506" s="273"/>
      <x:c r="AM506" s="273"/>
      <x:c r="AO506" s="273"/>
      <x:c r="AP506" s="273"/>
      <x:c r="AR506" s="273"/>
      <x:c r="AT506" s="273"/>
      <x:c r="AV506" s="273"/>
      <x:c r="AW506" s="275"/>
      <x:c r="AX506" s="272"/>
      <x:c r="AZ506" s="272"/>
      <x:c r="BA506" s="272"/>
      <x:c r="BB506" s="272"/>
      <x:c r="BC506" s="272"/>
      <x:c r="BD506" s="272"/>
      <x:c r="BE506" s="272"/>
      <x:c r="BF506" s="272"/>
      <x:c r="BG506" s="274"/>
      <x:c r="BH506" s="272"/>
      <x:c r="BI506" s="276"/>
      <x:c r="BJ506" s="276"/>
      <x:c r="BK506" s="276"/>
      <x:c r="BL506" s="276"/>
    </x:row>
    <x:row r="507" spans="1:81" x14ac:dyDescent="0.3">
      <x:c r="E507" s="272"/>
      <x:c r="AB507" s="272"/>
      <x:c r="AF507" s="275"/>
      <x:c r="AH507" s="275"/>
      <x:c r="AI507" s="273"/>
      <x:c r="AK507" s="273"/>
      <x:c r="AL507" s="273"/>
      <x:c r="AM507" s="273"/>
      <x:c r="AO507" s="273"/>
      <x:c r="AP507" s="273"/>
      <x:c r="AR507" s="273"/>
      <x:c r="AT507" s="273"/>
      <x:c r="AV507" s="273"/>
      <x:c r="AW507" s="275"/>
      <x:c r="AX507" s="272"/>
      <x:c r="AZ507" s="272"/>
      <x:c r="BA507" s="272"/>
      <x:c r="BB507" s="272"/>
      <x:c r="BC507" s="272"/>
      <x:c r="BD507" s="272"/>
      <x:c r="BE507" s="272"/>
      <x:c r="BF507" s="272"/>
      <x:c r="BG507" s="274"/>
      <x:c r="BH507" s="272"/>
      <x:c r="BI507" s="276"/>
      <x:c r="BJ507" s="276"/>
      <x:c r="BK507" s="276"/>
      <x:c r="BL507" s="276"/>
    </x:row>
    <x:row r="508" spans="1:81" x14ac:dyDescent="0.3">
      <x:c r="E508" s="272"/>
      <x:c r="AB508" s="272"/>
      <x:c r="AF508" s="275"/>
      <x:c r="AH508" s="275"/>
      <x:c r="AI508" s="273"/>
      <x:c r="AK508" s="273"/>
      <x:c r="AL508" s="273"/>
      <x:c r="AM508" s="273"/>
      <x:c r="AO508" s="273"/>
      <x:c r="AP508" s="273"/>
      <x:c r="AR508" s="273"/>
      <x:c r="AT508" s="273"/>
      <x:c r="AV508" s="273"/>
      <x:c r="AW508" s="275"/>
      <x:c r="AX508" s="272"/>
      <x:c r="AZ508" s="272"/>
      <x:c r="BA508" s="272"/>
      <x:c r="BB508" s="272"/>
      <x:c r="BC508" s="272"/>
      <x:c r="BD508" s="272"/>
      <x:c r="BE508" s="272"/>
      <x:c r="BF508" s="272"/>
      <x:c r="BG508" s="274"/>
      <x:c r="BH508" s="272"/>
      <x:c r="BI508" s="276"/>
      <x:c r="BJ508" s="276"/>
      <x:c r="BK508" s="276"/>
      <x:c r="BL508" s="276"/>
    </x:row>
    <x:row r="509" spans="1:81" x14ac:dyDescent="0.3">
      <x:c r="E509" s="272"/>
      <x:c r="AB509" s="272"/>
      <x:c r="AF509" s="275"/>
      <x:c r="AH509" s="275"/>
      <x:c r="AI509" s="273"/>
      <x:c r="AK509" s="273"/>
      <x:c r="AL509" s="273"/>
      <x:c r="AM509" s="273"/>
      <x:c r="AO509" s="273"/>
      <x:c r="AP509" s="273"/>
      <x:c r="AR509" s="273"/>
      <x:c r="AT509" s="273"/>
      <x:c r="AV509" s="273"/>
      <x:c r="AW509" s="275"/>
      <x:c r="AX509" s="272"/>
      <x:c r="AZ509" s="272"/>
      <x:c r="BA509" s="272"/>
      <x:c r="BB509" s="272"/>
      <x:c r="BC509" s="272"/>
      <x:c r="BD509" s="272"/>
      <x:c r="BE509" s="272"/>
      <x:c r="BF509" s="272"/>
      <x:c r="BG509" s="274"/>
      <x:c r="BH509" s="272"/>
      <x:c r="BI509" s="276"/>
      <x:c r="BJ509" s="276"/>
      <x:c r="BK509" s="276"/>
      <x:c r="BL509" s="276"/>
    </x:row>
    <x:row r="510" spans="1:81" x14ac:dyDescent="0.3">
      <x:c r="E510" s="272"/>
      <x:c r="AB510" s="272"/>
      <x:c r="AF510" s="275"/>
      <x:c r="AH510" s="275"/>
      <x:c r="AI510" s="273"/>
      <x:c r="AK510" s="273"/>
      <x:c r="AL510" s="273"/>
      <x:c r="AM510" s="273"/>
      <x:c r="AO510" s="273"/>
      <x:c r="AP510" s="273"/>
      <x:c r="AR510" s="273"/>
      <x:c r="AT510" s="273"/>
      <x:c r="AV510" s="273"/>
      <x:c r="AW510" s="275"/>
      <x:c r="AX510" s="272"/>
      <x:c r="AZ510" s="272"/>
      <x:c r="BA510" s="272"/>
      <x:c r="BB510" s="272"/>
      <x:c r="BC510" s="272"/>
      <x:c r="BD510" s="272"/>
      <x:c r="BE510" s="272"/>
      <x:c r="BF510" s="272"/>
      <x:c r="BG510" s="274"/>
      <x:c r="BH510" s="272"/>
      <x:c r="BI510" s="276"/>
      <x:c r="BJ510" s="276"/>
      <x:c r="BK510" s="276"/>
      <x:c r="BL510" s="276"/>
    </x:row>
    <x:row r="511" spans="1:81" x14ac:dyDescent="0.3">
      <x:c r="E511" s="272"/>
      <x:c r="AB511" s="272"/>
      <x:c r="AF511" s="275"/>
      <x:c r="AH511" s="275"/>
      <x:c r="AI511" s="273"/>
      <x:c r="AK511" s="273"/>
      <x:c r="AL511" s="273"/>
      <x:c r="AM511" s="273"/>
      <x:c r="AO511" s="273"/>
      <x:c r="AP511" s="273"/>
      <x:c r="AR511" s="273"/>
      <x:c r="AT511" s="273"/>
      <x:c r="AV511" s="273"/>
      <x:c r="AW511" s="275"/>
      <x:c r="AX511" s="272"/>
      <x:c r="AZ511" s="272"/>
      <x:c r="BA511" s="272"/>
      <x:c r="BB511" s="272"/>
      <x:c r="BC511" s="272"/>
      <x:c r="BD511" s="272"/>
      <x:c r="BE511" s="272"/>
      <x:c r="BF511" s="272"/>
      <x:c r="BG511" s="274"/>
      <x:c r="BH511" s="272"/>
      <x:c r="BI511" s="276"/>
      <x:c r="BJ511" s="276"/>
      <x:c r="BK511" s="276"/>
      <x:c r="BL511" s="276"/>
    </x:row>
    <x:row r="512" spans="1:81" x14ac:dyDescent="0.3">
      <x:c r="E512" s="272"/>
      <x:c r="AB512" s="272"/>
      <x:c r="AF512" s="275"/>
      <x:c r="AH512" s="275"/>
      <x:c r="AI512" s="273"/>
      <x:c r="AK512" s="273"/>
      <x:c r="AL512" s="273"/>
      <x:c r="AM512" s="273"/>
      <x:c r="AO512" s="273"/>
      <x:c r="AP512" s="273"/>
      <x:c r="AR512" s="273"/>
      <x:c r="AT512" s="273"/>
      <x:c r="AV512" s="273"/>
      <x:c r="AW512" s="275"/>
      <x:c r="AX512" s="272"/>
      <x:c r="AZ512" s="272"/>
      <x:c r="BA512" s="272"/>
      <x:c r="BB512" s="272"/>
      <x:c r="BC512" s="272"/>
      <x:c r="BD512" s="272"/>
      <x:c r="BE512" s="272"/>
      <x:c r="BF512" s="272"/>
      <x:c r="BG512" s="274"/>
      <x:c r="BH512" s="272"/>
      <x:c r="BI512" s="276"/>
      <x:c r="BJ512" s="276"/>
      <x:c r="BK512" s="276"/>
      <x:c r="BL512" s="276"/>
    </x:row>
    <x:row r="513" spans="1:81" x14ac:dyDescent="0.3">
      <x:c r="E513" s="272"/>
      <x:c r="AB513" s="272"/>
      <x:c r="AF513" s="275"/>
      <x:c r="AH513" s="275"/>
      <x:c r="AI513" s="273"/>
      <x:c r="AK513" s="273"/>
      <x:c r="AL513" s="273"/>
      <x:c r="AM513" s="273"/>
      <x:c r="AO513" s="273"/>
      <x:c r="AP513" s="273"/>
      <x:c r="AR513" s="273"/>
      <x:c r="AT513" s="273"/>
      <x:c r="AV513" s="273"/>
      <x:c r="AW513" s="275"/>
      <x:c r="AX513" s="272"/>
      <x:c r="AZ513" s="272"/>
      <x:c r="BA513" s="272"/>
      <x:c r="BB513" s="272"/>
      <x:c r="BC513" s="272"/>
      <x:c r="BD513" s="272"/>
      <x:c r="BE513" s="272"/>
      <x:c r="BF513" s="272"/>
      <x:c r="BG513" s="274"/>
      <x:c r="BH513" s="272"/>
      <x:c r="BI513" s="276"/>
      <x:c r="BJ513" s="276"/>
      <x:c r="BK513" s="276"/>
      <x:c r="BL513" s="276"/>
    </x:row>
    <x:row r="514" spans="1:81" x14ac:dyDescent="0.3">
      <x:c r="E514" s="272"/>
      <x:c r="AB514" s="272"/>
      <x:c r="AF514" s="275"/>
      <x:c r="AH514" s="275"/>
      <x:c r="AI514" s="273"/>
      <x:c r="AK514" s="273"/>
      <x:c r="AL514" s="273"/>
      <x:c r="AM514" s="273"/>
      <x:c r="AO514" s="273"/>
      <x:c r="AP514" s="273"/>
      <x:c r="AR514" s="273"/>
      <x:c r="AT514" s="273"/>
      <x:c r="AV514" s="273"/>
      <x:c r="AW514" s="275"/>
      <x:c r="AX514" s="272"/>
      <x:c r="AZ514" s="272"/>
      <x:c r="BA514" s="272"/>
      <x:c r="BB514" s="272"/>
      <x:c r="BC514" s="272"/>
      <x:c r="BD514" s="272"/>
      <x:c r="BE514" s="272"/>
      <x:c r="BF514" s="272"/>
      <x:c r="BG514" s="274"/>
      <x:c r="BH514" s="272"/>
      <x:c r="BI514" s="276"/>
      <x:c r="BJ514" s="276"/>
      <x:c r="BK514" s="276"/>
      <x:c r="BL514" s="276"/>
    </x:row>
    <x:row r="515" spans="1:81" x14ac:dyDescent="0.3">
      <x:c r="E515" s="272"/>
      <x:c r="AB515" s="272"/>
      <x:c r="AF515" s="275"/>
      <x:c r="AH515" s="275"/>
      <x:c r="AI515" s="273"/>
      <x:c r="AK515" s="273"/>
      <x:c r="AL515" s="273"/>
      <x:c r="AM515" s="273"/>
      <x:c r="AO515" s="273"/>
      <x:c r="AP515" s="273"/>
      <x:c r="AR515" s="273"/>
      <x:c r="AT515" s="273"/>
      <x:c r="AV515" s="273"/>
      <x:c r="AW515" s="275"/>
      <x:c r="AX515" s="272"/>
      <x:c r="AZ515" s="272"/>
      <x:c r="BA515" s="272"/>
      <x:c r="BB515" s="272"/>
      <x:c r="BC515" s="272"/>
      <x:c r="BD515" s="272"/>
      <x:c r="BE515" s="272"/>
      <x:c r="BF515" s="272"/>
      <x:c r="BG515" s="274"/>
      <x:c r="BH515" s="272"/>
      <x:c r="BI515" s="276"/>
      <x:c r="BJ515" s="276"/>
      <x:c r="BK515" s="276"/>
      <x:c r="BL515" s="276"/>
    </x:row>
    <x:row r="516" spans="1:81" x14ac:dyDescent="0.3">
      <x:c r="E516" s="272"/>
      <x:c r="AB516" s="272"/>
      <x:c r="AF516" s="275"/>
      <x:c r="AH516" s="275"/>
      <x:c r="AI516" s="273"/>
      <x:c r="AK516" s="273"/>
      <x:c r="AL516" s="273"/>
      <x:c r="AM516" s="273"/>
      <x:c r="AO516" s="273"/>
      <x:c r="AP516" s="273"/>
      <x:c r="AR516" s="273"/>
      <x:c r="AT516" s="273"/>
      <x:c r="AV516" s="273"/>
      <x:c r="AW516" s="275"/>
      <x:c r="AX516" s="272"/>
      <x:c r="AZ516" s="272"/>
      <x:c r="BA516" s="272"/>
      <x:c r="BB516" s="272"/>
      <x:c r="BC516" s="272"/>
      <x:c r="BD516" s="272"/>
      <x:c r="BE516" s="272"/>
      <x:c r="BF516" s="272"/>
      <x:c r="BG516" s="274"/>
      <x:c r="BH516" s="272"/>
      <x:c r="BI516" s="276"/>
      <x:c r="BJ516" s="276"/>
      <x:c r="BK516" s="276"/>
      <x:c r="BL516" s="276"/>
    </x:row>
    <x:row r="517" spans="1:81" x14ac:dyDescent="0.3">
      <x:c r="E517" s="272"/>
      <x:c r="AB517" s="272"/>
      <x:c r="AF517" s="275"/>
      <x:c r="AH517" s="275"/>
      <x:c r="AI517" s="273"/>
      <x:c r="AK517" s="273"/>
      <x:c r="AL517" s="273"/>
      <x:c r="AM517" s="273"/>
      <x:c r="AO517" s="273"/>
      <x:c r="AP517" s="273"/>
      <x:c r="AR517" s="273"/>
      <x:c r="AT517" s="273"/>
      <x:c r="AV517" s="273"/>
      <x:c r="AW517" s="275"/>
      <x:c r="AX517" s="272"/>
      <x:c r="AZ517" s="272"/>
      <x:c r="BA517" s="272"/>
      <x:c r="BB517" s="272"/>
      <x:c r="BC517" s="272"/>
      <x:c r="BD517" s="272"/>
      <x:c r="BE517" s="272"/>
      <x:c r="BF517" s="272"/>
      <x:c r="BG517" s="274"/>
      <x:c r="BH517" s="272"/>
      <x:c r="BI517" s="276"/>
      <x:c r="BJ517" s="276"/>
      <x:c r="BK517" s="276"/>
      <x:c r="BL517" s="276"/>
    </x:row>
    <x:row r="518" spans="1:81" x14ac:dyDescent="0.3">
      <x:c r="E518" s="272"/>
      <x:c r="AB518" s="272"/>
      <x:c r="AF518" s="275"/>
      <x:c r="AH518" s="275"/>
      <x:c r="AI518" s="273"/>
      <x:c r="AK518" s="273"/>
      <x:c r="AL518" s="273"/>
      <x:c r="AM518" s="273"/>
      <x:c r="AO518" s="273"/>
      <x:c r="AP518" s="273"/>
      <x:c r="AR518" s="273"/>
      <x:c r="AT518" s="273"/>
      <x:c r="AV518" s="273"/>
      <x:c r="AW518" s="275"/>
      <x:c r="AX518" s="272"/>
      <x:c r="AZ518" s="272"/>
      <x:c r="BA518" s="272"/>
      <x:c r="BB518" s="272"/>
      <x:c r="BC518" s="272"/>
      <x:c r="BD518" s="272"/>
      <x:c r="BE518" s="272"/>
      <x:c r="BF518" s="272"/>
      <x:c r="BG518" s="274"/>
      <x:c r="BH518" s="272"/>
      <x:c r="BI518" s="276"/>
      <x:c r="BJ518" s="276"/>
      <x:c r="BK518" s="276"/>
      <x:c r="BL518" s="276"/>
    </x:row>
    <x:row r="519" spans="1:81" x14ac:dyDescent="0.3">
      <x:c r="E519" s="272"/>
      <x:c r="AB519" s="272"/>
      <x:c r="AF519" s="275"/>
      <x:c r="AH519" s="275"/>
      <x:c r="AI519" s="273"/>
      <x:c r="AK519" s="273"/>
      <x:c r="AL519" s="273"/>
      <x:c r="AM519" s="273"/>
      <x:c r="AO519" s="273"/>
      <x:c r="AP519" s="273"/>
      <x:c r="AR519" s="273"/>
      <x:c r="AT519" s="273"/>
      <x:c r="AV519" s="273"/>
      <x:c r="AW519" s="275"/>
      <x:c r="AX519" s="272"/>
      <x:c r="AZ519" s="272"/>
      <x:c r="BA519" s="272"/>
      <x:c r="BB519" s="272"/>
      <x:c r="BC519" s="272"/>
      <x:c r="BD519" s="272"/>
      <x:c r="BE519" s="272"/>
      <x:c r="BF519" s="272"/>
      <x:c r="BG519" s="274"/>
      <x:c r="BH519" s="272"/>
      <x:c r="BI519" s="276"/>
      <x:c r="BJ519" s="276"/>
      <x:c r="BK519" s="276"/>
      <x:c r="BL519" s="276"/>
    </x:row>
    <x:row r="520" spans="1:81" x14ac:dyDescent="0.3">
      <x:c r="E520" s="272"/>
      <x:c r="AB520" s="272"/>
      <x:c r="AF520" s="275"/>
      <x:c r="AH520" s="275"/>
      <x:c r="AI520" s="273"/>
      <x:c r="AK520" s="273"/>
      <x:c r="AL520" s="273"/>
      <x:c r="AM520" s="273"/>
      <x:c r="AO520" s="273"/>
      <x:c r="AP520" s="273"/>
      <x:c r="AR520" s="273"/>
      <x:c r="AT520" s="273"/>
      <x:c r="AV520" s="273"/>
      <x:c r="AW520" s="275"/>
      <x:c r="AX520" s="272"/>
      <x:c r="AZ520" s="272"/>
      <x:c r="BA520" s="272"/>
      <x:c r="BB520" s="272"/>
      <x:c r="BC520" s="272"/>
      <x:c r="BD520" s="272"/>
      <x:c r="BE520" s="272"/>
      <x:c r="BF520" s="272"/>
      <x:c r="BG520" s="274"/>
      <x:c r="BH520" s="272"/>
      <x:c r="BI520" s="276"/>
      <x:c r="BJ520" s="276"/>
      <x:c r="BK520" s="276"/>
      <x:c r="BL520" s="276"/>
    </x:row>
    <x:row r="521" spans="1:81" x14ac:dyDescent="0.3">
      <x:c r="E521" s="272"/>
      <x:c r="AB521" s="272"/>
      <x:c r="AF521" s="275"/>
      <x:c r="AH521" s="275"/>
      <x:c r="AI521" s="273"/>
      <x:c r="AK521" s="273"/>
      <x:c r="AL521" s="273"/>
      <x:c r="AM521" s="273"/>
      <x:c r="AO521" s="273"/>
      <x:c r="AP521" s="273"/>
      <x:c r="AR521" s="273"/>
      <x:c r="AT521" s="273"/>
      <x:c r="AV521" s="273"/>
      <x:c r="AW521" s="275"/>
      <x:c r="AX521" s="272"/>
      <x:c r="AZ521" s="272"/>
      <x:c r="BA521" s="272"/>
      <x:c r="BB521" s="272"/>
      <x:c r="BC521" s="272"/>
      <x:c r="BD521" s="272"/>
      <x:c r="BE521" s="272"/>
      <x:c r="BF521" s="272"/>
      <x:c r="BG521" s="274"/>
      <x:c r="BH521" s="272"/>
      <x:c r="BI521" s="276"/>
      <x:c r="BJ521" s="276"/>
      <x:c r="BK521" s="276"/>
      <x:c r="BL521" s="276"/>
    </x:row>
    <x:row r="522" spans="1:81" x14ac:dyDescent="0.3">
      <x:c r="E522" s="272"/>
      <x:c r="AB522" s="272"/>
      <x:c r="AF522" s="275"/>
      <x:c r="AH522" s="275"/>
      <x:c r="AI522" s="273"/>
      <x:c r="AK522" s="273"/>
      <x:c r="AL522" s="273"/>
      <x:c r="AM522" s="273"/>
      <x:c r="AO522" s="273"/>
      <x:c r="AP522" s="273"/>
      <x:c r="AR522" s="273"/>
      <x:c r="AT522" s="273"/>
      <x:c r="AV522" s="273"/>
      <x:c r="AW522" s="275"/>
      <x:c r="AX522" s="272"/>
      <x:c r="AZ522" s="272"/>
      <x:c r="BA522" s="272"/>
      <x:c r="BB522" s="272"/>
      <x:c r="BC522" s="272"/>
      <x:c r="BD522" s="272"/>
      <x:c r="BE522" s="272"/>
      <x:c r="BF522" s="272"/>
      <x:c r="BG522" s="274"/>
      <x:c r="BH522" s="272"/>
      <x:c r="BI522" s="276"/>
      <x:c r="BJ522" s="276"/>
      <x:c r="BK522" s="276"/>
      <x:c r="BL522" s="276"/>
    </x:row>
    <x:row r="523" spans="1:81" x14ac:dyDescent="0.3">
      <x:c r="E523" s="272"/>
      <x:c r="AB523" s="272"/>
      <x:c r="AF523" s="275"/>
      <x:c r="AH523" s="275"/>
      <x:c r="AI523" s="273"/>
      <x:c r="AK523" s="273"/>
      <x:c r="AL523" s="273"/>
      <x:c r="AM523" s="273"/>
      <x:c r="AO523" s="273"/>
      <x:c r="AP523" s="273"/>
      <x:c r="AR523" s="273"/>
      <x:c r="AT523" s="273"/>
      <x:c r="AV523" s="273"/>
      <x:c r="AW523" s="275"/>
      <x:c r="AX523" s="272"/>
      <x:c r="AZ523" s="272"/>
      <x:c r="BA523" s="272"/>
      <x:c r="BB523" s="272"/>
      <x:c r="BC523" s="272"/>
      <x:c r="BD523" s="272"/>
      <x:c r="BE523" s="272"/>
      <x:c r="BF523" s="272"/>
      <x:c r="BG523" s="274"/>
      <x:c r="BH523" s="272"/>
      <x:c r="BI523" s="276"/>
      <x:c r="BJ523" s="276"/>
      <x:c r="BK523" s="276"/>
      <x:c r="BL523" s="276"/>
    </x:row>
    <x:row r="524" spans="1:81" x14ac:dyDescent="0.3">
      <x:c r="E524" s="272"/>
      <x:c r="AB524" s="272"/>
      <x:c r="AF524" s="275"/>
      <x:c r="AH524" s="275"/>
      <x:c r="AI524" s="273"/>
      <x:c r="AK524" s="273"/>
      <x:c r="AL524" s="273"/>
      <x:c r="AM524" s="273"/>
      <x:c r="AO524" s="273"/>
      <x:c r="AP524" s="273"/>
      <x:c r="AR524" s="273"/>
      <x:c r="AT524" s="273"/>
      <x:c r="AV524" s="273"/>
      <x:c r="AW524" s="275"/>
      <x:c r="AX524" s="272"/>
      <x:c r="AZ524" s="272"/>
      <x:c r="BA524" s="272"/>
      <x:c r="BB524" s="272"/>
      <x:c r="BC524" s="272"/>
      <x:c r="BD524" s="272"/>
      <x:c r="BE524" s="272"/>
      <x:c r="BF524" s="272"/>
      <x:c r="BG524" s="274"/>
      <x:c r="BH524" s="272"/>
      <x:c r="BI524" s="276"/>
      <x:c r="BJ524" s="276"/>
      <x:c r="BK524" s="276"/>
      <x:c r="BL524" s="276"/>
    </x:row>
    <x:row r="525" spans="1:81" x14ac:dyDescent="0.3">
      <x:c r="E525" s="272"/>
      <x:c r="AB525" s="272"/>
      <x:c r="AF525" s="275"/>
      <x:c r="AH525" s="275"/>
      <x:c r="AI525" s="273"/>
      <x:c r="AK525" s="273"/>
      <x:c r="AL525" s="273"/>
      <x:c r="AM525" s="273"/>
      <x:c r="AO525" s="273"/>
      <x:c r="AP525" s="273"/>
      <x:c r="AR525" s="273"/>
      <x:c r="AT525" s="273"/>
      <x:c r="AV525" s="273"/>
      <x:c r="AW525" s="275"/>
      <x:c r="AX525" s="272"/>
      <x:c r="AZ525" s="272"/>
      <x:c r="BA525" s="272"/>
      <x:c r="BB525" s="272"/>
      <x:c r="BC525" s="272"/>
      <x:c r="BD525" s="272"/>
      <x:c r="BE525" s="272"/>
      <x:c r="BF525" s="272"/>
      <x:c r="BG525" s="274"/>
      <x:c r="BH525" s="272"/>
      <x:c r="BI525" s="276"/>
      <x:c r="BJ525" s="276"/>
      <x:c r="BK525" s="276"/>
      <x:c r="BL525" s="276"/>
    </x:row>
    <x:row r="526" spans="1:81" x14ac:dyDescent="0.3">
      <x:c r="E526" s="272"/>
      <x:c r="AB526" s="272"/>
      <x:c r="AF526" s="275"/>
      <x:c r="AH526" s="275"/>
      <x:c r="AI526" s="273"/>
      <x:c r="AK526" s="273"/>
      <x:c r="AL526" s="273"/>
      <x:c r="AM526" s="273"/>
      <x:c r="AO526" s="273"/>
      <x:c r="AP526" s="273"/>
      <x:c r="AR526" s="273"/>
      <x:c r="AT526" s="273"/>
      <x:c r="AV526" s="273"/>
      <x:c r="AW526" s="275"/>
      <x:c r="AX526" s="272"/>
      <x:c r="AZ526" s="272"/>
      <x:c r="BA526" s="272"/>
      <x:c r="BB526" s="272"/>
      <x:c r="BC526" s="272"/>
      <x:c r="BD526" s="272"/>
      <x:c r="BE526" s="272"/>
      <x:c r="BF526" s="272"/>
      <x:c r="BG526" s="274"/>
      <x:c r="BH526" s="272"/>
      <x:c r="BI526" s="276"/>
      <x:c r="BJ526" s="276"/>
      <x:c r="BK526" s="276"/>
      <x:c r="BL526" s="276"/>
    </x:row>
    <x:row r="527" spans="1:81" x14ac:dyDescent="0.3">
      <x:c r="E527" s="272"/>
      <x:c r="AB527" s="272"/>
      <x:c r="AF527" s="275"/>
      <x:c r="AH527" s="275"/>
      <x:c r="AI527" s="273"/>
      <x:c r="AK527" s="273"/>
      <x:c r="AL527" s="273"/>
      <x:c r="AM527" s="273"/>
      <x:c r="AO527" s="273"/>
      <x:c r="AP527" s="273"/>
      <x:c r="AR527" s="273"/>
      <x:c r="AT527" s="273"/>
      <x:c r="AV527" s="273"/>
      <x:c r="AW527" s="275"/>
      <x:c r="AX527" s="272"/>
      <x:c r="AZ527" s="272"/>
      <x:c r="BA527" s="272"/>
      <x:c r="BB527" s="272"/>
      <x:c r="BC527" s="272"/>
      <x:c r="BD527" s="272"/>
      <x:c r="BE527" s="272"/>
      <x:c r="BF527" s="272"/>
      <x:c r="BG527" s="274"/>
      <x:c r="BH527" s="272"/>
      <x:c r="BI527" s="276"/>
      <x:c r="BJ527" s="276"/>
      <x:c r="BK527" s="276"/>
      <x:c r="BL527" s="276"/>
    </x:row>
    <x:row r="528" spans="1:81" x14ac:dyDescent="0.3">
      <x:c r="E528" s="272"/>
      <x:c r="AB528" s="272"/>
      <x:c r="AF528" s="275"/>
      <x:c r="AH528" s="275"/>
      <x:c r="AI528" s="273"/>
      <x:c r="AK528" s="273"/>
      <x:c r="AL528" s="273"/>
      <x:c r="AM528" s="273"/>
      <x:c r="AO528" s="273"/>
      <x:c r="AP528" s="273"/>
      <x:c r="AR528" s="273"/>
      <x:c r="AT528" s="273"/>
      <x:c r="AV528" s="273"/>
      <x:c r="AW528" s="275"/>
      <x:c r="AX528" s="272"/>
      <x:c r="AZ528" s="272"/>
      <x:c r="BA528" s="272"/>
      <x:c r="BB528" s="272"/>
      <x:c r="BC528" s="272"/>
      <x:c r="BD528" s="272"/>
      <x:c r="BE528" s="272"/>
      <x:c r="BF528" s="272"/>
      <x:c r="BG528" s="274"/>
      <x:c r="BH528" s="272"/>
      <x:c r="BI528" s="276"/>
      <x:c r="BJ528" s="276"/>
      <x:c r="BK528" s="276"/>
      <x:c r="BL528" s="276"/>
    </x:row>
    <x:row r="529" spans="1:81" x14ac:dyDescent="0.3">
      <x:c r="E529" s="272"/>
      <x:c r="AB529" s="272"/>
      <x:c r="AF529" s="275"/>
      <x:c r="AH529" s="275"/>
      <x:c r="AI529" s="273"/>
      <x:c r="AK529" s="273"/>
      <x:c r="AL529" s="273"/>
      <x:c r="AM529" s="273"/>
      <x:c r="AO529" s="273"/>
      <x:c r="AP529" s="273"/>
      <x:c r="AR529" s="273"/>
      <x:c r="AT529" s="273"/>
      <x:c r="AV529" s="273"/>
      <x:c r="AW529" s="275"/>
      <x:c r="AX529" s="272"/>
      <x:c r="AZ529" s="272"/>
      <x:c r="BA529" s="272"/>
      <x:c r="BB529" s="272"/>
      <x:c r="BC529" s="272"/>
      <x:c r="BD529" s="272"/>
      <x:c r="BE529" s="272"/>
      <x:c r="BF529" s="272"/>
      <x:c r="BG529" s="274"/>
      <x:c r="BH529" s="272"/>
      <x:c r="BI529" s="276"/>
      <x:c r="BJ529" s="276"/>
      <x:c r="BK529" s="276"/>
      <x:c r="BL529" s="276"/>
    </x:row>
    <x:row r="530" spans="1:81" x14ac:dyDescent="0.3">
      <x:c r="E530" s="272"/>
      <x:c r="AB530" s="272"/>
      <x:c r="AF530" s="275"/>
      <x:c r="AH530" s="275"/>
      <x:c r="AI530" s="273"/>
      <x:c r="AK530" s="273"/>
      <x:c r="AL530" s="273"/>
      <x:c r="AM530" s="273"/>
      <x:c r="AO530" s="273"/>
      <x:c r="AP530" s="273"/>
      <x:c r="AR530" s="273"/>
      <x:c r="AT530" s="273"/>
      <x:c r="AV530" s="273"/>
      <x:c r="AW530" s="275"/>
      <x:c r="AX530" s="272"/>
      <x:c r="AZ530" s="272"/>
      <x:c r="BA530" s="272"/>
      <x:c r="BB530" s="272"/>
      <x:c r="BC530" s="272"/>
      <x:c r="BD530" s="272"/>
      <x:c r="BE530" s="272"/>
      <x:c r="BF530" s="272"/>
      <x:c r="BG530" s="274"/>
      <x:c r="BH530" s="272"/>
      <x:c r="BI530" s="276"/>
      <x:c r="BJ530" s="276"/>
      <x:c r="BK530" s="276"/>
      <x:c r="BL530" s="276"/>
    </x:row>
    <x:row r="531" spans="1:81" x14ac:dyDescent="0.3">
      <x:c r="E531" s="272"/>
      <x:c r="AB531" s="272"/>
      <x:c r="AF531" s="275"/>
      <x:c r="AH531" s="275"/>
      <x:c r="AI531" s="273"/>
      <x:c r="AK531" s="273"/>
      <x:c r="AL531" s="273"/>
      <x:c r="AM531" s="273"/>
      <x:c r="AO531" s="273"/>
      <x:c r="AP531" s="273"/>
      <x:c r="AR531" s="273"/>
      <x:c r="AT531" s="273"/>
      <x:c r="AV531" s="273"/>
      <x:c r="AW531" s="275"/>
      <x:c r="AX531" s="272"/>
      <x:c r="AZ531" s="272"/>
      <x:c r="BA531" s="272"/>
      <x:c r="BB531" s="272"/>
      <x:c r="BC531" s="272"/>
      <x:c r="BD531" s="272"/>
      <x:c r="BE531" s="272"/>
      <x:c r="BF531" s="272"/>
      <x:c r="BG531" s="274"/>
      <x:c r="BH531" s="272"/>
      <x:c r="BI531" s="276"/>
      <x:c r="BJ531" s="276"/>
      <x:c r="BK531" s="276"/>
      <x:c r="BL531" s="276"/>
    </x:row>
    <x:row r="532" spans="1:81" x14ac:dyDescent="0.3">
      <x:c r="E532" s="272"/>
      <x:c r="AB532" s="272"/>
      <x:c r="AF532" s="275"/>
      <x:c r="AH532" s="275"/>
      <x:c r="AI532" s="273"/>
      <x:c r="AK532" s="273"/>
      <x:c r="AL532" s="273"/>
      <x:c r="AM532" s="273"/>
      <x:c r="AO532" s="273"/>
      <x:c r="AP532" s="273"/>
      <x:c r="AR532" s="273"/>
      <x:c r="AT532" s="273"/>
      <x:c r="AV532" s="273"/>
      <x:c r="AW532" s="275"/>
      <x:c r="AX532" s="272"/>
      <x:c r="AZ532" s="272"/>
      <x:c r="BA532" s="272"/>
      <x:c r="BB532" s="272"/>
      <x:c r="BC532" s="272"/>
      <x:c r="BD532" s="272"/>
      <x:c r="BE532" s="272"/>
      <x:c r="BF532" s="272"/>
      <x:c r="BG532" s="274"/>
      <x:c r="BH532" s="272"/>
      <x:c r="BI532" s="276"/>
      <x:c r="BJ532" s="276"/>
      <x:c r="BK532" s="276"/>
      <x:c r="BL532" s="276"/>
    </x:row>
    <x:row r="533" spans="1:81" x14ac:dyDescent="0.3">
      <x:c r="E533" s="272"/>
      <x:c r="AB533" s="272"/>
      <x:c r="AF533" s="275"/>
      <x:c r="AH533" s="275"/>
      <x:c r="AI533" s="273"/>
      <x:c r="AK533" s="273"/>
      <x:c r="AL533" s="273"/>
      <x:c r="AM533" s="273"/>
      <x:c r="AO533" s="273"/>
      <x:c r="AP533" s="273"/>
      <x:c r="AR533" s="273"/>
      <x:c r="AT533" s="273"/>
      <x:c r="AV533" s="273"/>
      <x:c r="AW533" s="275"/>
      <x:c r="AX533" s="272"/>
      <x:c r="AZ533" s="272"/>
      <x:c r="BA533" s="272"/>
      <x:c r="BB533" s="272"/>
      <x:c r="BC533" s="272"/>
      <x:c r="BD533" s="272"/>
      <x:c r="BE533" s="272"/>
      <x:c r="BF533" s="272"/>
      <x:c r="BG533" s="274"/>
      <x:c r="BH533" s="272"/>
      <x:c r="BI533" s="276"/>
      <x:c r="BJ533" s="276"/>
      <x:c r="BK533" s="276"/>
      <x:c r="BL533" s="276"/>
    </x:row>
    <x:row r="534" spans="1:81" x14ac:dyDescent="0.3">
      <x:c r="E534" s="272"/>
      <x:c r="AB534" s="272"/>
      <x:c r="AF534" s="275"/>
      <x:c r="AH534" s="275"/>
      <x:c r="AI534" s="273"/>
      <x:c r="AK534" s="273"/>
      <x:c r="AL534" s="273"/>
      <x:c r="AM534" s="273"/>
      <x:c r="AO534" s="273"/>
      <x:c r="AP534" s="273"/>
      <x:c r="AR534" s="273"/>
      <x:c r="AT534" s="273"/>
      <x:c r="AV534" s="273"/>
      <x:c r="AW534" s="275"/>
      <x:c r="AX534" s="272"/>
      <x:c r="AZ534" s="272"/>
      <x:c r="BA534" s="272"/>
      <x:c r="BB534" s="272"/>
      <x:c r="BC534" s="272"/>
      <x:c r="BD534" s="272"/>
      <x:c r="BE534" s="272"/>
      <x:c r="BF534" s="272"/>
      <x:c r="BG534" s="274"/>
      <x:c r="BH534" s="272"/>
      <x:c r="BI534" s="276"/>
      <x:c r="BJ534" s="276"/>
      <x:c r="BK534" s="276"/>
      <x:c r="BL534" s="276"/>
    </x:row>
    <x:row r="535" spans="1:81" x14ac:dyDescent="0.3">
      <x:c r="E535" s="272"/>
      <x:c r="AB535" s="272"/>
      <x:c r="AF535" s="275"/>
      <x:c r="AH535" s="275"/>
      <x:c r="AI535" s="273"/>
      <x:c r="AK535" s="273"/>
      <x:c r="AL535" s="273"/>
      <x:c r="AM535" s="273"/>
      <x:c r="AO535" s="273"/>
      <x:c r="AP535" s="273"/>
      <x:c r="AR535" s="273"/>
      <x:c r="AT535" s="273"/>
      <x:c r="AV535" s="273"/>
      <x:c r="AW535" s="275"/>
      <x:c r="AX535" s="272"/>
      <x:c r="AZ535" s="272"/>
      <x:c r="BA535" s="272"/>
      <x:c r="BB535" s="272"/>
      <x:c r="BC535" s="272"/>
      <x:c r="BD535" s="272"/>
      <x:c r="BE535" s="272"/>
      <x:c r="BF535" s="272"/>
      <x:c r="BG535" s="274"/>
      <x:c r="BH535" s="272"/>
      <x:c r="BI535" s="276"/>
      <x:c r="BJ535" s="276"/>
      <x:c r="BK535" s="276"/>
      <x:c r="BL535" s="276"/>
    </x:row>
    <x:row r="536" spans="1:81" x14ac:dyDescent="0.3">
      <x:c r="E536" s="272"/>
      <x:c r="AB536" s="272"/>
      <x:c r="AF536" s="275"/>
      <x:c r="AH536" s="275"/>
      <x:c r="AI536" s="273"/>
      <x:c r="AK536" s="273"/>
      <x:c r="AL536" s="273"/>
      <x:c r="AM536" s="273"/>
      <x:c r="AO536" s="273"/>
      <x:c r="AP536" s="273"/>
      <x:c r="AR536" s="273"/>
      <x:c r="AT536" s="273"/>
      <x:c r="AV536" s="273"/>
      <x:c r="AW536" s="275"/>
      <x:c r="AX536" s="272"/>
      <x:c r="AZ536" s="272"/>
      <x:c r="BA536" s="272"/>
      <x:c r="BB536" s="272"/>
      <x:c r="BC536" s="272"/>
      <x:c r="BD536" s="272"/>
      <x:c r="BE536" s="272"/>
      <x:c r="BF536" s="272"/>
      <x:c r="BG536" s="274"/>
      <x:c r="BH536" s="272"/>
      <x:c r="BI536" s="276"/>
      <x:c r="BJ536" s="276"/>
      <x:c r="BK536" s="276"/>
      <x:c r="BL536" s="276"/>
    </x:row>
    <x:row r="537" spans="1:81" x14ac:dyDescent="0.3">
      <x:c r="E537" s="272"/>
      <x:c r="AB537" s="272"/>
      <x:c r="AF537" s="275"/>
      <x:c r="AH537" s="275"/>
      <x:c r="AI537" s="273"/>
      <x:c r="AK537" s="273"/>
      <x:c r="AL537" s="273"/>
      <x:c r="AM537" s="273"/>
      <x:c r="AO537" s="273"/>
      <x:c r="AP537" s="273"/>
      <x:c r="AR537" s="273"/>
      <x:c r="AT537" s="273"/>
      <x:c r="AV537" s="273"/>
      <x:c r="AW537" s="275"/>
      <x:c r="AX537" s="272"/>
      <x:c r="AZ537" s="272"/>
      <x:c r="BA537" s="272"/>
      <x:c r="BB537" s="272"/>
      <x:c r="BC537" s="272"/>
      <x:c r="BD537" s="272"/>
      <x:c r="BE537" s="272"/>
      <x:c r="BF537" s="272"/>
      <x:c r="BG537" s="274"/>
      <x:c r="BH537" s="272"/>
      <x:c r="BI537" s="276"/>
      <x:c r="BJ537" s="276"/>
      <x:c r="BK537" s="276"/>
      <x:c r="BL537" s="276"/>
    </x:row>
    <x:row r="538" spans="1:81" x14ac:dyDescent="0.3">
      <x:c r="E538" s="272"/>
      <x:c r="AB538" s="272"/>
      <x:c r="AF538" s="275"/>
      <x:c r="AH538" s="275"/>
      <x:c r="AI538" s="273"/>
      <x:c r="AK538" s="273"/>
      <x:c r="AL538" s="273"/>
      <x:c r="AM538" s="273"/>
      <x:c r="AO538" s="273"/>
      <x:c r="AP538" s="273"/>
      <x:c r="AR538" s="273"/>
      <x:c r="AT538" s="273"/>
      <x:c r="AV538" s="273"/>
      <x:c r="AW538" s="275"/>
      <x:c r="AX538" s="272"/>
      <x:c r="AZ538" s="272"/>
      <x:c r="BA538" s="272"/>
      <x:c r="BB538" s="272"/>
      <x:c r="BC538" s="272"/>
      <x:c r="BD538" s="272"/>
      <x:c r="BE538" s="272"/>
      <x:c r="BF538" s="272"/>
      <x:c r="BG538" s="274"/>
      <x:c r="BH538" s="272"/>
      <x:c r="BI538" s="276"/>
      <x:c r="BJ538" s="276"/>
      <x:c r="BK538" s="276"/>
      <x:c r="BL538" s="276"/>
    </x:row>
    <x:row r="539" spans="1:81" x14ac:dyDescent="0.3">
      <x:c r="E539" s="272"/>
      <x:c r="AB539" s="272"/>
      <x:c r="AF539" s="275"/>
      <x:c r="AH539" s="275"/>
      <x:c r="AI539" s="273"/>
      <x:c r="AK539" s="273"/>
      <x:c r="AL539" s="273"/>
      <x:c r="AM539" s="273"/>
      <x:c r="AO539" s="273"/>
      <x:c r="AP539" s="273"/>
      <x:c r="AR539" s="273"/>
      <x:c r="AT539" s="273"/>
      <x:c r="AV539" s="273"/>
      <x:c r="AW539" s="275"/>
      <x:c r="AX539" s="272"/>
      <x:c r="AZ539" s="272"/>
      <x:c r="BA539" s="272"/>
      <x:c r="BB539" s="272"/>
      <x:c r="BC539" s="272"/>
      <x:c r="BD539" s="272"/>
      <x:c r="BE539" s="272"/>
      <x:c r="BF539" s="272"/>
      <x:c r="BG539" s="274"/>
      <x:c r="BH539" s="272"/>
      <x:c r="BI539" s="276"/>
      <x:c r="BJ539" s="276"/>
      <x:c r="BK539" s="276"/>
      <x:c r="BL539" s="276"/>
    </x:row>
    <x:row r="540" spans="1:81" x14ac:dyDescent="0.3">
      <x:c r="E540" s="272"/>
      <x:c r="AB540" s="272"/>
      <x:c r="AF540" s="275"/>
      <x:c r="AH540" s="275"/>
      <x:c r="AI540" s="273"/>
      <x:c r="AK540" s="273"/>
      <x:c r="AL540" s="273"/>
      <x:c r="AM540" s="273"/>
      <x:c r="AO540" s="273"/>
      <x:c r="AP540" s="273"/>
      <x:c r="AR540" s="273"/>
      <x:c r="AT540" s="273"/>
      <x:c r="AV540" s="273"/>
      <x:c r="AW540" s="275"/>
      <x:c r="AX540" s="272"/>
      <x:c r="AZ540" s="272"/>
      <x:c r="BA540" s="272"/>
      <x:c r="BB540" s="272"/>
      <x:c r="BC540" s="272"/>
      <x:c r="BD540" s="272"/>
      <x:c r="BE540" s="272"/>
      <x:c r="BF540" s="272"/>
      <x:c r="BG540" s="274"/>
      <x:c r="BH540" s="272"/>
      <x:c r="BI540" s="276"/>
      <x:c r="BJ540" s="276"/>
      <x:c r="BK540" s="276"/>
      <x:c r="BL540" s="276"/>
    </x:row>
    <x:row r="541" spans="1:81" x14ac:dyDescent="0.3">
      <x:c r="E541" s="272"/>
      <x:c r="AB541" s="272"/>
      <x:c r="AF541" s="275"/>
      <x:c r="AH541" s="275"/>
      <x:c r="AI541" s="273"/>
      <x:c r="AK541" s="273"/>
      <x:c r="AL541" s="273"/>
      <x:c r="AM541" s="273"/>
      <x:c r="AO541" s="273"/>
      <x:c r="AP541" s="273"/>
      <x:c r="AR541" s="273"/>
      <x:c r="AT541" s="273"/>
      <x:c r="AV541" s="273"/>
      <x:c r="AW541" s="275"/>
      <x:c r="AX541" s="272"/>
      <x:c r="AZ541" s="272"/>
      <x:c r="BA541" s="272"/>
      <x:c r="BB541" s="272"/>
      <x:c r="BC541" s="272"/>
      <x:c r="BD541" s="272"/>
      <x:c r="BE541" s="272"/>
      <x:c r="BF541" s="272"/>
      <x:c r="BG541" s="274"/>
      <x:c r="BH541" s="272"/>
      <x:c r="BI541" s="276"/>
      <x:c r="BJ541" s="276"/>
      <x:c r="BK541" s="276"/>
      <x:c r="BL541" s="276"/>
    </x:row>
    <x:row r="542" spans="1:81" x14ac:dyDescent="0.3">
      <x:c r="E542" s="272"/>
      <x:c r="AB542" s="272"/>
      <x:c r="AF542" s="275"/>
      <x:c r="AH542" s="275"/>
      <x:c r="AI542" s="273"/>
      <x:c r="AK542" s="273"/>
      <x:c r="AL542" s="273"/>
      <x:c r="AM542" s="273"/>
      <x:c r="AO542" s="273"/>
      <x:c r="AP542" s="273"/>
      <x:c r="AR542" s="273"/>
      <x:c r="AT542" s="273"/>
      <x:c r="AV542" s="273"/>
      <x:c r="AW542" s="275"/>
      <x:c r="AX542" s="272"/>
      <x:c r="AZ542" s="272"/>
      <x:c r="BA542" s="272"/>
      <x:c r="BB542" s="272"/>
      <x:c r="BC542" s="272"/>
      <x:c r="BD542" s="272"/>
      <x:c r="BE542" s="272"/>
      <x:c r="BF542" s="272"/>
      <x:c r="BG542" s="274"/>
      <x:c r="BH542" s="272"/>
      <x:c r="BI542" s="276"/>
      <x:c r="BJ542" s="276"/>
      <x:c r="BK542" s="276"/>
      <x:c r="BL542" s="276"/>
    </x:row>
    <x:row r="543" spans="1:81" x14ac:dyDescent="0.3">
      <x:c r="E543" s="272"/>
      <x:c r="AB543" s="272"/>
      <x:c r="AF543" s="275"/>
      <x:c r="AH543" s="275"/>
      <x:c r="AI543" s="273"/>
      <x:c r="AK543" s="273"/>
      <x:c r="AL543" s="273"/>
      <x:c r="AM543" s="273"/>
      <x:c r="AO543" s="273"/>
      <x:c r="AP543" s="273"/>
      <x:c r="AR543" s="273"/>
      <x:c r="AT543" s="273"/>
      <x:c r="AV543" s="273"/>
      <x:c r="AW543" s="275"/>
      <x:c r="AX543" s="272"/>
      <x:c r="AZ543" s="272"/>
      <x:c r="BA543" s="272"/>
      <x:c r="BB543" s="272"/>
      <x:c r="BC543" s="272"/>
      <x:c r="BD543" s="272"/>
      <x:c r="BE543" s="272"/>
      <x:c r="BF543" s="272"/>
      <x:c r="BG543" s="274"/>
      <x:c r="BH543" s="272"/>
      <x:c r="BI543" s="276"/>
      <x:c r="BJ543" s="276"/>
      <x:c r="BK543" s="276"/>
      <x:c r="BL543" s="276"/>
    </x:row>
    <x:row r="544" spans="1:81" x14ac:dyDescent="0.3">
      <x:c r="E544" s="272"/>
      <x:c r="AB544" s="272"/>
      <x:c r="AF544" s="275"/>
      <x:c r="AH544" s="275"/>
      <x:c r="AI544" s="273"/>
      <x:c r="AK544" s="273"/>
      <x:c r="AL544" s="273"/>
      <x:c r="AM544" s="273"/>
      <x:c r="AO544" s="273"/>
      <x:c r="AP544" s="273"/>
      <x:c r="AR544" s="273"/>
      <x:c r="AT544" s="273"/>
      <x:c r="AV544" s="273"/>
      <x:c r="AW544" s="275"/>
      <x:c r="AX544" s="272"/>
      <x:c r="AZ544" s="272"/>
      <x:c r="BA544" s="272"/>
      <x:c r="BB544" s="272"/>
      <x:c r="BC544" s="272"/>
      <x:c r="BD544" s="272"/>
      <x:c r="BE544" s="272"/>
      <x:c r="BF544" s="272"/>
      <x:c r="BG544" s="274"/>
      <x:c r="BH544" s="272"/>
      <x:c r="BI544" s="276"/>
      <x:c r="BJ544" s="276"/>
      <x:c r="BK544" s="276"/>
      <x:c r="BL544" s="276"/>
    </x:row>
    <x:row r="545" spans="1:81" x14ac:dyDescent="0.3">
      <x:c r="E545" s="272"/>
      <x:c r="AB545" s="272"/>
      <x:c r="AF545" s="275"/>
      <x:c r="AH545" s="275"/>
      <x:c r="AI545" s="273"/>
      <x:c r="AK545" s="273"/>
      <x:c r="AL545" s="273"/>
      <x:c r="AM545" s="273"/>
      <x:c r="AO545" s="273"/>
      <x:c r="AP545" s="273"/>
      <x:c r="AR545" s="273"/>
      <x:c r="AT545" s="273"/>
      <x:c r="AV545" s="273"/>
      <x:c r="AW545" s="275"/>
      <x:c r="AX545" s="272"/>
      <x:c r="AZ545" s="272"/>
      <x:c r="BA545" s="272"/>
      <x:c r="BB545" s="272"/>
      <x:c r="BC545" s="272"/>
      <x:c r="BD545" s="272"/>
      <x:c r="BE545" s="272"/>
      <x:c r="BF545" s="272"/>
      <x:c r="BG545" s="274"/>
      <x:c r="BH545" s="272"/>
      <x:c r="BI545" s="276"/>
      <x:c r="BJ545" s="276"/>
      <x:c r="BK545" s="276"/>
      <x:c r="BL545" s="276"/>
    </x:row>
    <x:row r="546" spans="1:81" x14ac:dyDescent="0.3">
      <x:c r="E546" s="272"/>
      <x:c r="AB546" s="272"/>
      <x:c r="AF546" s="275"/>
      <x:c r="AH546" s="275"/>
      <x:c r="AI546" s="273"/>
      <x:c r="AK546" s="273"/>
      <x:c r="AL546" s="273"/>
      <x:c r="AM546" s="273"/>
      <x:c r="AO546" s="273"/>
      <x:c r="AP546" s="273"/>
      <x:c r="AR546" s="273"/>
      <x:c r="AT546" s="273"/>
      <x:c r="AV546" s="273"/>
      <x:c r="AW546" s="275"/>
      <x:c r="AX546" s="272"/>
      <x:c r="AZ546" s="272"/>
      <x:c r="BA546" s="272"/>
      <x:c r="BB546" s="272"/>
      <x:c r="BC546" s="272"/>
      <x:c r="BD546" s="272"/>
      <x:c r="BE546" s="272"/>
      <x:c r="BF546" s="272"/>
      <x:c r="BG546" s="274"/>
      <x:c r="BH546" s="272"/>
      <x:c r="BI546" s="276"/>
      <x:c r="BJ546" s="276"/>
      <x:c r="BK546" s="276"/>
      <x:c r="BL546" s="276"/>
    </x:row>
    <x:row r="547" spans="1:81" x14ac:dyDescent="0.3">
      <x:c r="E547" s="272"/>
      <x:c r="AB547" s="272"/>
      <x:c r="AF547" s="275"/>
      <x:c r="AH547" s="275"/>
      <x:c r="AI547" s="273"/>
      <x:c r="AK547" s="273"/>
      <x:c r="AL547" s="273"/>
      <x:c r="AM547" s="273"/>
      <x:c r="AO547" s="273"/>
      <x:c r="AP547" s="273"/>
      <x:c r="AR547" s="273"/>
      <x:c r="AT547" s="273"/>
      <x:c r="AV547" s="273"/>
      <x:c r="AW547" s="275"/>
      <x:c r="AX547" s="272"/>
      <x:c r="AZ547" s="272"/>
      <x:c r="BA547" s="272"/>
      <x:c r="BB547" s="272"/>
      <x:c r="BC547" s="272"/>
      <x:c r="BD547" s="272"/>
      <x:c r="BE547" s="272"/>
      <x:c r="BF547" s="272"/>
      <x:c r="BG547" s="274"/>
      <x:c r="BH547" s="272"/>
      <x:c r="BI547" s="276"/>
      <x:c r="BJ547" s="276"/>
      <x:c r="BK547" s="276"/>
      <x:c r="BL547" s="276"/>
    </x:row>
    <x:row r="548" spans="1:81" x14ac:dyDescent="0.3">
      <x:c r="E548" s="272"/>
      <x:c r="AB548" s="272"/>
      <x:c r="AF548" s="275"/>
      <x:c r="AH548" s="275"/>
      <x:c r="AI548" s="273"/>
      <x:c r="AK548" s="273"/>
      <x:c r="AL548" s="273"/>
      <x:c r="AM548" s="273"/>
      <x:c r="AO548" s="273"/>
      <x:c r="AP548" s="273"/>
      <x:c r="AR548" s="273"/>
      <x:c r="AT548" s="273"/>
      <x:c r="AV548" s="273"/>
      <x:c r="AW548" s="275"/>
      <x:c r="AX548" s="272"/>
      <x:c r="AZ548" s="272"/>
      <x:c r="BA548" s="272"/>
      <x:c r="BB548" s="272"/>
      <x:c r="BC548" s="272"/>
      <x:c r="BD548" s="272"/>
      <x:c r="BE548" s="272"/>
      <x:c r="BF548" s="272"/>
      <x:c r="BG548" s="274"/>
      <x:c r="BH548" s="272"/>
      <x:c r="BI548" s="276"/>
      <x:c r="BJ548" s="276"/>
      <x:c r="BK548" s="276"/>
      <x:c r="BL548" s="276"/>
    </x:row>
    <x:row r="549" spans="1:81" x14ac:dyDescent="0.3">
      <x:c r="E549" s="272"/>
      <x:c r="AB549" s="272"/>
      <x:c r="AF549" s="275"/>
      <x:c r="AH549" s="275"/>
      <x:c r="AI549" s="273"/>
      <x:c r="AK549" s="273"/>
      <x:c r="AL549" s="273"/>
      <x:c r="AM549" s="273"/>
      <x:c r="AO549" s="273"/>
      <x:c r="AP549" s="273"/>
      <x:c r="AR549" s="273"/>
      <x:c r="AT549" s="273"/>
      <x:c r="AV549" s="273"/>
      <x:c r="AW549" s="275"/>
      <x:c r="AX549" s="272"/>
      <x:c r="AZ549" s="272"/>
      <x:c r="BA549" s="272"/>
      <x:c r="BB549" s="272"/>
      <x:c r="BC549" s="272"/>
      <x:c r="BD549" s="272"/>
      <x:c r="BE549" s="272"/>
      <x:c r="BF549" s="272"/>
      <x:c r="BG549" s="274"/>
      <x:c r="BH549" s="272"/>
      <x:c r="BI549" s="276"/>
      <x:c r="BJ549" s="276"/>
      <x:c r="BK549" s="276"/>
      <x:c r="BL549" s="276"/>
    </x:row>
    <x:row r="550" spans="1:81" x14ac:dyDescent="0.3">
      <x:c r="E550" s="272"/>
      <x:c r="AB550" s="272"/>
      <x:c r="AF550" s="275"/>
      <x:c r="AH550" s="275"/>
      <x:c r="AI550" s="273"/>
      <x:c r="AK550" s="273"/>
      <x:c r="AL550" s="273"/>
      <x:c r="AM550" s="273"/>
      <x:c r="AO550" s="273"/>
      <x:c r="AP550" s="273"/>
      <x:c r="AR550" s="273"/>
      <x:c r="AT550" s="273"/>
      <x:c r="AV550" s="273"/>
      <x:c r="AW550" s="275"/>
      <x:c r="AX550" s="272"/>
      <x:c r="AZ550" s="272"/>
      <x:c r="BA550" s="272"/>
      <x:c r="BB550" s="272"/>
      <x:c r="BC550" s="272"/>
      <x:c r="BD550" s="272"/>
      <x:c r="BE550" s="272"/>
      <x:c r="BF550" s="272"/>
      <x:c r="BG550" s="274"/>
      <x:c r="BH550" s="272"/>
      <x:c r="BI550" s="276"/>
      <x:c r="BJ550" s="276"/>
      <x:c r="BK550" s="276"/>
      <x:c r="BL550" s="276"/>
    </x:row>
    <x:row r="551" spans="1:81" x14ac:dyDescent="0.3">
      <x:c r="E551" s="272"/>
      <x:c r="AB551" s="272"/>
      <x:c r="AF551" s="275"/>
      <x:c r="AH551" s="275"/>
      <x:c r="AI551" s="273"/>
      <x:c r="AK551" s="273"/>
      <x:c r="AL551" s="273"/>
      <x:c r="AM551" s="273"/>
      <x:c r="AO551" s="273"/>
      <x:c r="AP551" s="273"/>
      <x:c r="AR551" s="273"/>
      <x:c r="AT551" s="273"/>
      <x:c r="AV551" s="273"/>
      <x:c r="AW551" s="275"/>
      <x:c r="AX551" s="272"/>
      <x:c r="AZ551" s="272"/>
      <x:c r="BA551" s="272"/>
      <x:c r="BB551" s="272"/>
      <x:c r="BC551" s="272"/>
      <x:c r="BD551" s="272"/>
      <x:c r="BE551" s="272"/>
      <x:c r="BF551" s="272"/>
      <x:c r="BG551" s="274"/>
      <x:c r="BH551" s="272"/>
      <x:c r="BI551" s="276"/>
      <x:c r="BJ551" s="276"/>
      <x:c r="BK551" s="276"/>
      <x:c r="BL551" s="276"/>
    </x:row>
    <x:row r="552" spans="1:81" x14ac:dyDescent="0.3">
      <x:c r="E552" s="272"/>
      <x:c r="AB552" s="272"/>
      <x:c r="AF552" s="275"/>
      <x:c r="AH552" s="275"/>
      <x:c r="AI552" s="273"/>
      <x:c r="AK552" s="273"/>
      <x:c r="AL552" s="273"/>
      <x:c r="AM552" s="273"/>
      <x:c r="AO552" s="273"/>
      <x:c r="AP552" s="273"/>
      <x:c r="AR552" s="273"/>
      <x:c r="AT552" s="273"/>
      <x:c r="AV552" s="273"/>
      <x:c r="AW552" s="275"/>
      <x:c r="AX552" s="272"/>
      <x:c r="AZ552" s="272"/>
      <x:c r="BA552" s="272"/>
      <x:c r="BB552" s="272"/>
      <x:c r="BC552" s="272"/>
      <x:c r="BD552" s="272"/>
      <x:c r="BE552" s="272"/>
      <x:c r="BF552" s="272"/>
      <x:c r="BG552" s="274"/>
      <x:c r="BH552" s="272"/>
      <x:c r="BI552" s="276"/>
      <x:c r="BJ552" s="276"/>
      <x:c r="BK552" s="276"/>
      <x:c r="BL552" s="276"/>
    </x:row>
    <x:row r="553" spans="1:81" x14ac:dyDescent="0.3">
      <x:c r="E553" s="272"/>
      <x:c r="AB553" s="272"/>
      <x:c r="AF553" s="275"/>
      <x:c r="AH553" s="275"/>
      <x:c r="AI553" s="273"/>
      <x:c r="AK553" s="273"/>
      <x:c r="AL553" s="273"/>
      <x:c r="AM553" s="273"/>
      <x:c r="AO553" s="273"/>
      <x:c r="AP553" s="273"/>
      <x:c r="AR553" s="273"/>
      <x:c r="AT553" s="273"/>
      <x:c r="AV553" s="273"/>
      <x:c r="AW553" s="275"/>
      <x:c r="AX553" s="272"/>
      <x:c r="AZ553" s="272"/>
      <x:c r="BA553" s="272"/>
      <x:c r="BB553" s="272"/>
      <x:c r="BC553" s="272"/>
      <x:c r="BD553" s="272"/>
      <x:c r="BE553" s="272"/>
      <x:c r="BF553" s="272"/>
      <x:c r="BG553" s="274"/>
      <x:c r="BH553" s="272"/>
      <x:c r="BI553" s="276"/>
      <x:c r="BJ553" s="276"/>
      <x:c r="BK553" s="276"/>
      <x:c r="BL553" s="276"/>
    </x:row>
    <x:row r="554" spans="1:81" x14ac:dyDescent="0.3">
      <x:c r="E554" s="272"/>
      <x:c r="AB554" s="272"/>
      <x:c r="AF554" s="275"/>
      <x:c r="AH554" s="275"/>
      <x:c r="AI554" s="273"/>
      <x:c r="AK554" s="273"/>
      <x:c r="AL554" s="273"/>
      <x:c r="AM554" s="273"/>
      <x:c r="AO554" s="273"/>
      <x:c r="AP554" s="273"/>
      <x:c r="AR554" s="273"/>
      <x:c r="AT554" s="273"/>
      <x:c r="AV554" s="273"/>
      <x:c r="AW554" s="275"/>
      <x:c r="AX554" s="272"/>
      <x:c r="AZ554" s="272"/>
      <x:c r="BA554" s="272"/>
      <x:c r="BB554" s="272"/>
      <x:c r="BC554" s="272"/>
      <x:c r="BD554" s="272"/>
      <x:c r="BE554" s="272"/>
      <x:c r="BF554" s="272"/>
      <x:c r="BG554" s="274"/>
      <x:c r="BH554" s="272"/>
      <x:c r="BI554" s="276"/>
      <x:c r="BJ554" s="276"/>
      <x:c r="BK554" s="276"/>
      <x:c r="BL554" s="276"/>
    </x:row>
    <x:row r="555" spans="1:81" x14ac:dyDescent="0.3">
      <x:c r="E555" s="272"/>
      <x:c r="AB555" s="272"/>
      <x:c r="AF555" s="275"/>
      <x:c r="AH555" s="275"/>
      <x:c r="AI555" s="273"/>
      <x:c r="AK555" s="273"/>
      <x:c r="AL555" s="273"/>
      <x:c r="AM555" s="273"/>
      <x:c r="AO555" s="273"/>
      <x:c r="AP555" s="273"/>
      <x:c r="AR555" s="273"/>
      <x:c r="AT555" s="273"/>
      <x:c r="AV555" s="273"/>
      <x:c r="AW555" s="275"/>
      <x:c r="AX555" s="272"/>
      <x:c r="AZ555" s="272"/>
      <x:c r="BA555" s="272"/>
      <x:c r="BB555" s="272"/>
      <x:c r="BC555" s="272"/>
      <x:c r="BD555" s="272"/>
      <x:c r="BE555" s="272"/>
      <x:c r="BF555" s="272"/>
      <x:c r="BG555" s="274"/>
      <x:c r="BH555" s="272"/>
      <x:c r="BI555" s="276"/>
      <x:c r="BJ555" s="276"/>
      <x:c r="BK555" s="276"/>
      <x:c r="BL555" s="276"/>
    </x:row>
    <x:row r="556" spans="1:81" x14ac:dyDescent="0.3">
      <x:c r="E556" s="272"/>
      <x:c r="AB556" s="272"/>
      <x:c r="AF556" s="275"/>
      <x:c r="AH556" s="275"/>
      <x:c r="AI556" s="273"/>
      <x:c r="AK556" s="273"/>
      <x:c r="AL556" s="273"/>
      <x:c r="AM556" s="273"/>
      <x:c r="AO556" s="273"/>
      <x:c r="AP556" s="273"/>
      <x:c r="AR556" s="273"/>
      <x:c r="AT556" s="273"/>
      <x:c r="AV556" s="273"/>
      <x:c r="AW556" s="275"/>
      <x:c r="AX556" s="272"/>
      <x:c r="AZ556" s="272"/>
      <x:c r="BA556" s="272"/>
      <x:c r="BB556" s="272"/>
      <x:c r="BC556" s="272"/>
      <x:c r="BD556" s="272"/>
      <x:c r="BE556" s="272"/>
      <x:c r="BF556" s="272"/>
      <x:c r="BG556" s="274"/>
      <x:c r="BH556" s="272"/>
      <x:c r="BI556" s="276"/>
      <x:c r="BJ556" s="276"/>
      <x:c r="BK556" s="276"/>
      <x:c r="BL556" s="276"/>
    </x:row>
    <x:row r="557" spans="1:81" x14ac:dyDescent="0.3">
      <x:c r="E557" s="272"/>
      <x:c r="AB557" s="272"/>
      <x:c r="AF557" s="275"/>
      <x:c r="AH557" s="275"/>
      <x:c r="AI557" s="273"/>
      <x:c r="AK557" s="273"/>
      <x:c r="AL557" s="273"/>
      <x:c r="AM557" s="273"/>
      <x:c r="AO557" s="273"/>
      <x:c r="AP557" s="273"/>
      <x:c r="AR557" s="273"/>
      <x:c r="AT557" s="273"/>
      <x:c r="AV557" s="273"/>
      <x:c r="AW557" s="275"/>
      <x:c r="AX557" s="272"/>
      <x:c r="AZ557" s="272"/>
      <x:c r="BA557" s="272"/>
      <x:c r="BB557" s="272"/>
      <x:c r="BC557" s="272"/>
      <x:c r="BD557" s="272"/>
      <x:c r="BE557" s="272"/>
      <x:c r="BF557" s="272"/>
      <x:c r="BG557" s="274"/>
      <x:c r="BH557" s="272"/>
      <x:c r="BI557" s="276"/>
      <x:c r="BJ557" s="276"/>
      <x:c r="BK557" s="276"/>
      <x:c r="BL557" s="276"/>
    </x:row>
    <x:row r="558" spans="1:81" x14ac:dyDescent="0.3">
      <x:c r="E558" s="272"/>
      <x:c r="AB558" s="272"/>
      <x:c r="AF558" s="275"/>
      <x:c r="AH558" s="275"/>
      <x:c r="AI558" s="273"/>
      <x:c r="AK558" s="273"/>
      <x:c r="AL558" s="273"/>
      <x:c r="AM558" s="273"/>
      <x:c r="AO558" s="273"/>
      <x:c r="AP558" s="273"/>
      <x:c r="AR558" s="273"/>
      <x:c r="AT558" s="273"/>
      <x:c r="AV558" s="273"/>
      <x:c r="AW558" s="275"/>
      <x:c r="AX558" s="272"/>
      <x:c r="AZ558" s="272"/>
      <x:c r="BA558" s="272"/>
      <x:c r="BB558" s="272"/>
      <x:c r="BC558" s="272"/>
      <x:c r="BD558" s="272"/>
      <x:c r="BE558" s="272"/>
      <x:c r="BF558" s="272"/>
      <x:c r="BG558" s="274"/>
      <x:c r="BH558" s="272"/>
      <x:c r="BI558" s="276"/>
      <x:c r="BJ558" s="276"/>
      <x:c r="BK558" s="276"/>
      <x:c r="BL558" s="276"/>
    </x:row>
    <x:row r="559" spans="1:81" x14ac:dyDescent="0.3">
      <x:c r="E559" s="272"/>
      <x:c r="AB559" s="272"/>
      <x:c r="AF559" s="275"/>
      <x:c r="AH559" s="275"/>
      <x:c r="AI559" s="273"/>
      <x:c r="AK559" s="273"/>
      <x:c r="AL559" s="273"/>
      <x:c r="AM559" s="273"/>
      <x:c r="AO559" s="273"/>
      <x:c r="AP559" s="273"/>
      <x:c r="AR559" s="273"/>
      <x:c r="AT559" s="273"/>
      <x:c r="AV559" s="273"/>
      <x:c r="AW559" s="275"/>
      <x:c r="AX559" s="272"/>
      <x:c r="AZ559" s="272"/>
      <x:c r="BA559" s="272"/>
      <x:c r="BB559" s="272"/>
      <x:c r="BC559" s="272"/>
      <x:c r="BD559" s="272"/>
      <x:c r="BE559" s="272"/>
      <x:c r="BF559" s="272"/>
      <x:c r="BG559" s="274"/>
      <x:c r="BH559" s="272"/>
      <x:c r="BI559" s="276"/>
      <x:c r="BJ559" s="276"/>
      <x:c r="BK559" s="276"/>
      <x:c r="BL559" s="276"/>
    </x:row>
    <x:row r="560" spans="1:81" x14ac:dyDescent="0.3">
      <x:c r="E560" s="272"/>
      <x:c r="AB560" s="272"/>
      <x:c r="AF560" s="275"/>
      <x:c r="AH560" s="275"/>
      <x:c r="AI560" s="273"/>
      <x:c r="AK560" s="273"/>
      <x:c r="AL560" s="273"/>
      <x:c r="AM560" s="273"/>
      <x:c r="AO560" s="273"/>
      <x:c r="AP560" s="273"/>
      <x:c r="AR560" s="273"/>
      <x:c r="AT560" s="273"/>
      <x:c r="AV560" s="273"/>
      <x:c r="AW560" s="275"/>
      <x:c r="AX560" s="272"/>
      <x:c r="AZ560" s="272"/>
      <x:c r="BA560" s="272"/>
      <x:c r="BB560" s="272"/>
      <x:c r="BC560" s="272"/>
      <x:c r="BD560" s="272"/>
      <x:c r="BE560" s="272"/>
      <x:c r="BF560" s="272"/>
      <x:c r="BG560" s="274"/>
      <x:c r="BH560" s="272"/>
      <x:c r="BI560" s="276"/>
      <x:c r="BJ560" s="276"/>
      <x:c r="BK560" s="276"/>
      <x:c r="BL560" s="276"/>
    </x:row>
    <x:row r="561" spans="1:81" x14ac:dyDescent="0.3">
      <x:c r="E561" s="272"/>
      <x:c r="AB561" s="272"/>
      <x:c r="AF561" s="275"/>
      <x:c r="AH561" s="275"/>
      <x:c r="AI561" s="273"/>
      <x:c r="AK561" s="273"/>
      <x:c r="AL561" s="273"/>
      <x:c r="AM561" s="273"/>
      <x:c r="AO561" s="273"/>
      <x:c r="AP561" s="273"/>
      <x:c r="AR561" s="273"/>
      <x:c r="AT561" s="273"/>
      <x:c r="AV561" s="273"/>
      <x:c r="AW561" s="275"/>
      <x:c r="AX561" s="272"/>
      <x:c r="AZ561" s="272"/>
      <x:c r="BA561" s="272"/>
      <x:c r="BB561" s="272"/>
      <x:c r="BC561" s="272"/>
      <x:c r="BD561" s="272"/>
      <x:c r="BE561" s="272"/>
      <x:c r="BF561" s="272"/>
      <x:c r="BG561" s="274"/>
      <x:c r="BH561" s="272"/>
      <x:c r="BI561" s="276"/>
      <x:c r="BJ561" s="276"/>
      <x:c r="BK561" s="276"/>
      <x:c r="BL561" s="276"/>
    </x:row>
    <x:row r="562" spans="1:81" x14ac:dyDescent="0.3">
      <x:c r="E562" s="272"/>
      <x:c r="AB562" s="272"/>
      <x:c r="AF562" s="275"/>
      <x:c r="AH562" s="275"/>
      <x:c r="AI562" s="273"/>
      <x:c r="AK562" s="273"/>
      <x:c r="AL562" s="273"/>
      <x:c r="AM562" s="273"/>
      <x:c r="AO562" s="273"/>
      <x:c r="AP562" s="273"/>
      <x:c r="AR562" s="273"/>
      <x:c r="AT562" s="273"/>
      <x:c r="AV562" s="273"/>
      <x:c r="AW562" s="275"/>
      <x:c r="AX562" s="272"/>
      <x:c r="AZ562" s="272"/>
      <x:c r="BA562" s="272"/>
      <x:c r="BB562" s="272"/>
      <x:c r="BC562" s="272"/>
      <x:c r="BD562" s="272"/>
      <x:c r="BE562" s="272"/>
      <x:c r="BF562" s="272"/>
      <x:c r="BG562" s="274"/>
      <x:c r="BH562" s="272"/>
      <x:c r="BI562" s="276"/>
      <x:c r="BJ562" s="276"/>
      <x:c r="BK562" s="276"/>
      <x:c r="BL562" s="276"/>
    </x:row>
    <x:row r="563" spans="1:81" x14ac:dyDescent="0.3">
      <x:c r="E563" s="272"/>
      <x:c r="AB563" s="272"/>
      <x:c r="AF563" s="275"/>
      <x:c r="AH563" s="275"/>
      <x:c r="AI563" s="273"/>
      <x:c r="AK563" s="273"/>
      <x:c r="AL563" s="273"/>
      <x:c r="AM563" s="273"/>
      <x:c r="AO563" s="273"/>
      <x:c r="AP563" s="273"/>
      <x:c r="AR563" s="273"/>
      <x:c r="AT563" s="273"/>
      <x:c r="AV563" s="273"/>
      <x:c r="AW563" s="275"/>
      <x:c r="AX563" s="272"/>
      <x:c r="AZ563" s="272"/>
      <x:c r="BA563" s="272"/>
      <x:c r="BB563" s="272"/>
      <x:c r="BC563" s="272"/>
      <x:c r="BD563" s="272"/>
      <x:c r="BE563" s="272"/>
      <x:c r="BF563" s="272"/>
      <x:c r="BG563" s="274"/>
      <x:c r="BH563" s="272"/>
      <x:c r="BI563" s="276"/>
      <x:c r="BJ563" s="276"/>
      <x:c r="BK563" s="276"/>
      <x:c r="BL563" s="276"/>
    </x:row>
    <x:row r="564" spans="1:81" x14ac:dyDescent="0.3">
      <x:c r="E564" s="272"/>
      <x:c r="AB564" s="272"/>
      <x:c r="AF564" s="275"/>
      <x:c r="AH564" s="275"/>
      <x:c r="AI564" s="273"/>
      <x:c r="AK564" s="273"/>
      <x:c r="AL564" s="273"/>
      <x:c r="AM564" s="273"/>
      <x:c r="AO564" s="273"/>
      <x:c r="AP564" s="273"/>
      <x:c r="AR564" s="273"/>
      <x:c r="AT564" s="273"/>
      <x:c r="AV564" s="273"/>
      <x:c r="AW564" s="275"/>
      <x:c r="AX564" s="272"/>
      <x:c r="AZ564" s="272"/>
      <x:c r="BA564" s="272"/>
      <x:c r="BB564" s="272"/>
      <x:c r="BC564" s="272"/>
      <x:c r="BD564" s="272"/>
      <x:c r="BE564" s="272"/>
      <x:c r="BF564" s="272"/>
      <x:c r="BG564" s="274"/>
      <x:c r="BH564" s="272"/>
      <x:c r="BI564" s="276"/>
      <x:c r="BJ564" s="276"/>
      <x:c r="BK564" s="276"/>
      <x:c r="BL564" s="276"/>
    </x:row>
    <x:row r="565" spans="1:81" x14ac:dyDescent="0.3">
      <x:c r="E565" s="272"/>
      <x:c r="AB565" s="272"/>
      <x:c r="AF565" s="275"/>
      <x:c r="AH565" s="275"/>
      <x:c r="AI565" s="273"/>
      <x:c r="AK565" s="273"/>
      <x:c r="AL565" s="273"/>
      <x:c r="AM565" s="273"/>
      <x:c r="AO565" s="273"/>
      <x:c r="AP565" s="273"/>
      <x:c r="AR565" s="273"/>
      <x:c r="AT565" s="273"/>
      <x:c r="AV565" s="273"/>
      <x:c r="AW565" s="275"/>
      <x:c r="AX565" s="272"/>
      <x:c r="AZ565" s="272"/>
      <x:c r="BA565" s="272"/>
      <x:c r="BB565" s="272"/>
      <x:c r="BC565" s="272"/>
      <x:c r="BD565" s="272"/>
      <x:c r="BE565" s="272"/>
      <x:c r="BF565" s="272"/>
      <x:c r="BG565" s="274"/>
      <x:c r="BH565" s="272"/>
      <x:c r="BI565" s="276"/>
      <x:c r="BJ565" s="276"/>
      <x:c r="BK565" s="276"/>
      <x:c r="BL565" s="276"/>
    </x:row>
    <x:row r="566" spans="1:81" x14ac:dyDescent="0.3">
      <x:c r="E566" s="272"/>
      <x:c r="AB566" s="272"/>
      <x:c r="AF566" s="275"/>
      <x:c r="AH566" s="275"/>
      <x:c r="AI566" s="273"/>
      <x:c r="AK566" s="273"/>
      <x:c r="AL566" s="273"/>
      <x:c r="AM566" s="273"/>
      <x:c r="AO566" s="273"/>
      <x:c r="AP566" s="273"/>
      <x:c r="AR566" s="273"/>
      <x:c r="AT566" s="273"/>
      <x:c r="AV566" s="273"/>
      <x:c r="AW566" s="275"/>
      <x:c r="AX566" s="272"/>
      <x:c r="AZ566" s="272"/>
      <x:c r="BA566" s="272"/>
      <x:c r="BB566" s="272"/>
      <x:c r="BC566" s="272"/>
      <x:c r="BD566" s="272"/>
      <x:c r="BE566" s="272"/>
      <x:c r="BF566" s="272"/>
      <x:c r="BG566" s="274"/>
      <x:c r="BH566" s="272"/>
      <x:c r="BI566" s="276"/>
      <x:c r="BJ566" s="276"/>
      <x:c r="BK566" s="276"/>
      <x:c r="BL566" s="276"/>
    </x:row>
    <x:row r="567" spans="1:81" x14ac:dyDescent="0.3">
      <x:c r="E567" s="272"/>
      <x:c r="AB567" s="272"/>
      <x:c r="AF567" s="275"/>
      <x:c r="AH567" s="275"/>
      <x:c r="AI567" s="273"/>
      <x:c r="AK567" s="273"/>
      <x:c r="AL567" s="273"/>
      <x:c r="AM567" s="273"/>
      <x:c r="AO567" s="273"/>
      <x:c r="AP567" s="273"/>
      <x:c r="AR567" s="273"/>
      <x:c r="AT567" s="273"/>
      <x:c r="AV567" s="273"/>
      <x:c r="AW567" s="275"/>
      <x:c r="AX567" s="272"/>
      <x:c r="AZ567" s="272"/>
      <x:c r="BA567" s="272"/>
      <x:c r="BB567" s="272"/>
      <x:c r="BC567" s="272"/>
      <x:c r="BD567" s="272"/>
      <x:c r="BE567" s="272"/>
      <x:c r="BF567" s="272"/>
      <x:c r="BG567" s="274"/>
      <x:c r="BH567" s="272"/>
      <x:c r="BI567" s="276"/>
      <x:c r="BJ567" s="276"/>
      <x:c r="BK567" s="276"/>
      <x:c r="BL567" s="276"/>
    </x:row>
    <x:row r="568" spans="1:81" x14ac:dyDescent="0.3">
      <x:c r="E568" s="272"/>
      <x:c r="AB568" s="272"/>
      <x:c r="AF568" s="275"/>
      <x:c r="AH568" s="275"/>
      <x:c r="AI568" s="273"/>
      <x:c r="AK568" s="273"/>
      <x:c r="AL568" s="273"/>
      <x:c r="AM568" s="273"/>
      <x:c r="AO568" s="273"/>
      <x:c r="AP568" s="273"/>
      <x:c r="AR568" s="273"/>
      <x:c r="AT568" s="273"/>
      <x:c r="AV568" s="273"/>
      <x:c r="AW568" s="275"/>
      <x:c r="AX568" s="272"/>
      <x:c r="AZ568" s="272"/>
      <x:c r="BA568" s="272"/>
      <x:c r="BB568" s="272"/>
      <x:c r="BC568" s="272"/>
      <x:c r="BD568" s="272"/>
      <x:c r="BE568" s="272"/>
      <x:c r="BF568" s="272"/>
      <x:c r="BG568" s="274"/>
      <x:c r="BH568" s="272"/>
      <x:c r="BI568" s="276"/>
      <x:c r="BJ568" s="276"/>
      <x:c r="BK568" s="276"/>
      <x:c r="BL568" s="276"/>
    </x:row>
    <x:row r="569" spans="1:81" x14ac:dyDescent="0.3">
      <x:c r="E569" s="272"/>
      <x:c r="AB569" s="272"/>
      <x:c r="AF569" s="275"/>
      <x:c r="AH569" s="275"/>
      <x:c r="AI569" s="273"/>
      <x:c r="AK569" s="273"/>
      <x:c r="AL569" s="273"/>
      <x:c r="AM569" s="273"/>
      <x:c r="AO569" s="273"/>
      <x:c r="AP569" s="273"/>
      <x:c r="AR569" s="273"/>
      <x:c r="AT569" s="273"/>
      <x:c r="AV569" s="273"/>
      <x:c r="AW569" s="275"/>
      <x:c r="AX569" s="272"/>
      <x:c r="AZ569" s="272"/>
      <x:c r="BA569" s="272"/>
      <x:c r="BB569" s="272"/>
      <x:c r="BC569" s="272"/>
      <x:c r="BD569" s="272"/>
      <x:c r="BE569" s="272"/>
      <x:c r="BF569" s="272"/>
      <x:c r="BG569" s="274"/>
      <x:c r="BH569" s="272"/>
      <x:c r="BI569" s="276"/>
      <x:c r="BJ569" s="276"/>
      <x:c r="BK569" s="276"/>
      <x:c r="BL569" s="276"/>
    </x:row>
    <x:row r="570" spans="1:81" x14ac:dyDescent="0.3">
      <x:c r="E570" s="272"/>
      <x:c r="AB570" s="272"/>
      <x:c r="AF570" s="275"/>
      <x:c r="AH570" s="275"/>
      <x:c r="AI570" s="273"/>
      <x:c r="AK570" s="273"/>
      <x:c r="AL570" s="273"/>
      <x:c r="AM570" s="273"/>
      <x:c r="AO570" s="273"/>
      <x:c r="AP570" s="273"/>
      <x:c r="AR570" s="273"/>
      <x:c r="AT570" s="273"/>
      <x:c r="AV570" s="273"/>
      <x:c r="AW570" s="275"/>
      <x:c r="AX570" s="272"/>
      <x:c r="AZ570" s="272"/>
      <x:c r="BA570" s="272"/>
      <x:c r="BB570" s="272"/>
      <x:c r="BC570" s="272"/>
      <x:c r="BD570" s="272"/>
      <x:c r="BE570" s="272"/>
      <x:c r="BF570" s="272"/>
      <x:c r="BG570" s="274"/>
      <x:c r="BH570" s="272"/>
      <x:c r="BI570" s="276"/>
      <x:c r="BJ570" s="276"/>
      <x:c r="BK570" s="276"/>
      <x:c r="BL570" s="276"/>
    </x:row>
    <x:row r="571" spans="1:81" x14ac:dyDescent="0.3">
      <x:c r="E571" s="272"/>
      <x:c r="AB571" s="272"/>
      <x:c r="AF571" s="275"/>
      <x:c r="AH571" s="275"/>
      <x:c r="AI571" s="273"/>
      <x:c r="AK571" s="273"/>
      <x:c r="AL571" s="273"/>
      <x:c r="AM571" s="273"/>
      <x:c r="AO571" s="273"/>
      <x:c r="AP571" s="273"/>
      <x:c r="AR571" s="273"/>
      <x:c r="AT571" s="273"/>
      <x:c r="AV571" s="273"/>
      <x:c r="AW571" s="275"/>
      <x:c r="AX571" s="272"/>
      <x:c r="AZ571" s="272"/>
      <x:c r="BA571" s="272"/>
      <x:c r="BB571" s="272"/>
      <x:c r="BC571" s="272"/>
      <x:c r="BD571" s="272"/>
      <x:c r="BE571" s="272"/>
      <x:c r="BF571" s="272"/>
      <x:c r="BG571" s="274"/>
      <x:c r="BH571" s="272"/>
      <x:c r="BI571" s="276"/>
      <x:c r="BJ571" s="276"/>
      <x:c r="BK571" s="276"/>
      <x:c r="BL571" s="276"/>
    </x:row>
    <x:row r="572" spans="1:81" x14ac:dyDescent="0.3">
      <x:c r="E572" s="272"/>
      <x:c r="AB572" s="272"/>
      <x:c r="AF572" s="275"/>
      <x:c r="AH572" s="275"/>
      <x:c r="AI572" s="273"/>
      <x:c r="AK572" s="273"/>
      <x:c r="AL572" s="273"/>
      <x:c r="AM572" s="273"/>
      <x:c r="AO572" s="273"/>
      <x:c r="AP572" s="273"/>
      <x:c r="AR572" s="273"/>
      <x:c r="AT572" s="273"/>
      <x:c r="AV572" s="273"/>
      <x:c r="AW572" s="275"/>
      <x:c r="AX572" s="272"/>
      <x:c r="AZ572" s="272"/>
      <x:c r="BA572" s="272"/>
      <x:c r="BB572" s="272"/>
      <x:c r="BC572" s="272"/>
      <x:c r="BD572" s="272"/>
      <x:c r="BE572" s="272"/>
      <x:c r="BF572" s="272"/>
      <x:c r="BG572" s="274"/>
      <x:c r="BH572" s="272"/>
      <x:c r="BI572" s="276"/>
      <x:c r="BJ572" s="276"/>
      <x:c r="BK572" s="276"/>
      <x:c r="BL572" s="276"/>
    </x:row>
    <x:row r="573" spans="1:81" x14ac:dyDescent="0.3">
      <x:c r="E573" s="272"/>
      <x:c r="AB573" s="272"/>
      <x:c r="AF573" s="275"/>
      <x:c r="AH573" s="275"/>
      <x:c r="AI573" s="273"/>
      <x:c r="AK573" s="273"/>
      <x:c r="AL573" s="273"/>
      <x:c r="AM573" s="273"/>
      <x:c r="AO573" s="273"/>
      <x:c r="AP573" s="273"/>
      <x:c r="AR573" s="273"/>
      <x:c r="AT573" s="273"/>
      <x:c r="AV573" s="273"/>
      <x:c r="AW573" s="275"/>
      <x:c r="AX573" s="272"/>
      <x:c r="AZ573" s="272"/>
      <x:c r="BA573" s="272"/>
      <x:c r="BB573" s="272"/>
      <x:c r="BC573" s="272"/>
      <x:c r="BD573" s="272"/>
      <x:c r="BE573" s="272"/>
      <x:c r="BF573" s="272"/>
      <x:c r="BG573" s="274"/>
      <x:c r="BH573" s="272"/>
      <x:c r="BI573" s="276"/>
      <x:c r="BJ573" s="276"/>
      <x:c r="BK573" s="276"/>
      <x:c r="BL573" s="276"/>
    </x:row>
    <x:row r="574" spans="1:81" x14ac:dyDescent="0.3">
      <x:c r="E574" s="272"/>
      <x:c r="AB574" s="272"/>
      <x:c r="AF574" s="275"/>
      <x:c r="AH574" s="275"/>
      <x:c r="AI574" s="273"/>
      <x:c r="AK574" s="273"/>
      <x:c r="AL574" s="273"/>
      <x:c r="AM574" s="273"/>
      <x:c r="AO574" s="273"/>
      <x:c r="AP574" s="273"/>
      <x:c r="AR574" s="273"/>
      <x:c r="AT574" s="273"/>
      <x:c r="AV574" s="273"/>
      <x:c r="AW574" s="275"/>
      <x:c r="AX574" s="272"/>
      <x:c r="AZ574" s="272"/>
      <x:c r="BA574" s="272"/>
      <x:c r="BB574" s="272"/>
      <x:c r="BC574" s="272"/>
      <x:c r="BD574" s="272"/>
      <x:c r="BE574" s="272"/>
      <x:c r="BF574" s="272"/>
      <x:c r="BG574" s="274"/>
      <x:c r="BH574" s="272"/>
      <x:c r="BI574" s="276"/>
      <x:c r="BJ574" s="276"/>
      <x:c r="BK574" s="276"/>
      <x:c r="BL574" s="276"/>
    </x:row>
    <x:row r="575" spans="1:81" x14ac:dyDescent="0.3">
      <x:c r="E575" s="272"/>
      <x:c r="AB575" s="272"/>
      <x:c r="AF575" s="275"/>
      <x:c r="AH575" s="275"/>
      <x:c r="AI575" s="273"/>
      <x:c r="AK575" s="273"/>
      <x:c r="AL575" s="273"/>
      <x:c r="AM575" s="273"/>
      <x:c r="AO575" s="273"/>
      <x:c r="AP575" s="273"/>
      <x:c r="AR575" s="273"/>
      <x:c r="AT575" s="273"/>
      <x:c r="AV575" s="273"/>
      <x:c r="AW575" s="275"/>
      <x:c r="AX575" s="272"/>
      <x:c r="AZ575" s="272"/>
      <x:c r="BA575" s="272"/>
      <x:c r="BB575" s="272"/>
      <x:c r="BC575" s="272"/>
      <x:c r="BD575" s="272"/>
      <x:c r="BE575" s="272"/>
      <x:c r="BF575" s="272"/>
      <x:c r="BG575" s="274"/>
      <x:c r="BH575" s="272"/>
      <x:c r="BI575" s="276"/>
      <x:c r="BJ575" s="276"/>
      <x:c r="BK575" s="276"/>
      <x:c r="BL575" s="276"/>
    </x:row>
    <x:row r="576" spans="1:81" x14ac:dyDescent="0.3">
      <x:c r="E576" s="272"/>
      <x:c r="AB576" s="272"/>
      <x:c r="AF576" s="275"/>
      <x:c r="AH576" s="275"/>
      <x:c r="AI576" s="273"/>
      <x:c r="AK576" s="273"/>
      <x:c r="AL576" s="273"/>
      <x:c r="AM576" s="273"/>
      <x:c r="AO576" s="273"/>
      <x:c r="AP576" s="273"/>
      <x:c r="AR576" s="273"/>
      <x:c r="AT576" s="273"/>
      <x:c r="AV576" s="273"/>
      <x:c r="AW576" s="275"/>
      <x:c r="AX576" s="272"/>
      <x:c r="AZ576" s="272"/>
      <x:c r="BA576" s="272"/>
      <x:c r="BB576" s="272"/>
      <x:c r="BC576" s="272"/>
      <x:c r="BD576" s="272"/>
      <x:c r="BE576" s="272"/>
      <x:c r="BF576" s="272"/>
      <x:c r="BG576" s="274"/>
      <x:c r="BH576" s="272"/>
      <x:c r="BI576" s="276"/>
      <x:c r="BJ576" s="276"/>
      <x:c r="BK576" s="276"/>
      <x:c r="BL576" s="276"/>
    </x:row>
    <x:row r="577" spans="1:81" x14ac:dyDescent="0.3">
      <x:c r="E577" s="272"/>
      <x:c r="AB577" s="272"/>
      <x:c r="AF577" s="275"/>
      <x:c r="AH577" s="275"/>
      <x:c r="AI577" s="273"/>
      <x:c r="AK577" s="273"/>
      <x:c r="AL577" s="273"/>
      <x:c r="AM577" s="273"/>
      <x:c r="AO577" s="273"/>
      <x:c r="AP577" s="273"/>
      <x:c r="AR577" s="273"/>
      <x:c r="AT577" s="273"/>
      <x:c r="AV577" s="273"/>
      <x:c r="AW577" s="275"/>
      <x:c r="AX577" s="272"/>
      <x:c r="AZ577" s="272"/>
      <x:c r="BA577" s="272"/>
      <x:c r="BB577" s="272"/>
      <x:c r="BC577" s="272"/>
      <x:c r="BD577" s="272"/>
      <x:c r="BE577" s="272"/>
      <x:c r="BF577" s="272"/>
      <x:c r="BG577" s="274"/>
      <x:c r="BH577" s="272"/>
      <x:c r="BI577" s="276"/>
      <x:c r="BJ577" s="276"/>
      <x:c r="BK577" s="276"/>
      <x:c r="BL577" s="276"/>
    </x:row>
    <x:row r="578" spans="1:81" x14ac:dyDescent="0.3">
      <x:c r="E578" s="272"/>
      <x:c r="AB578" s="272"/>
      <x:c r="AF578" s="275"/>
      <x:c r="AH578" s="275"/>
      <x:c r="AI578" s="273"/>
      <x:c r="AK578" s="273"/>
      <x:c r="AL578" s="273"/>
      <x:c r="AM578" s="273"/>
      <x:c r="AO578" s="273"/>
      <x:c r="AP578" s="273"/>
      <x:c r="AR578" s="273"/>
      <x:c r="AT578" s="273"/>
      <x:c r="AV578" s="273"/>
      <x:c r="AW578" s="275"/>
      <x:c r="AX578" s="272"/>
      <x:c r="AZ578" s="272"/>
      <x:c r="BA578" s="272"/>
      <x:c r="BB578" s="272"/>
      <x:c r="BC578" s="272"/>
      <x:c r="BD578" s="272"/>
      <x:c r="BE578" s="272"/>
      <x:c r="BF578" s="272"/>
      <x:c r="BG578" s="274"/>
      <x:c r="BH578" s="272"/>
      <x:c r="BI578" s="276"/>
      <x:c r="BJ578" s="276"/>
      <x:c r="BK578" s="276"/>
      <x:c r="BL578" s="276"/>
    </x:row>
    <x:row r="579" spans="1:81" x14ac:dyDescent="0.3">
      <x:c r="E579" s="272"/>
      <x:c r="AB579" s="272"/>
      <x:c r="AF579" s="275"/>
      <x:c r="AH579" s="275"/>
      <x:c r="AI579" s="273"/>
      <x:c r="AK579" s="273"/>
      <x:c r="AL579" s="273"/>
      <x:c r="AM579" s="273"/>
      <x:c r="AO579" s="273"/>
      <x:c r="AP579" s="273"/>
      <x:c r="AR579" s="273"/>
      <x:c r="AT579" s="273"/>
      <x:c r="AV579" s="273"/>
      <x:c r="AW579" s="275"/>
      <x:c r="AX579" s="272"/>
      <x:c r="AZ579" s="272"/>
      <x:c r="BA579" s="272"/>
      <x:c r="BB579" s="272"/>
      <x:c r="BC579" s="272"/>
      <x:c r="BD579" s="272"/>
      <x:c r="BE579" s="272"/>
      <x:c r="BF579" s="272"/>
      <x:c r="BG579" s="274"/>
      <x:c r="BH579" s="272"/>
      <x:c r="BI579" s="276"/>
      <x:c r="BJ579" s="276"/>
      <x:c r="BK579" s="276"/>
      <x:c r="BL579" s="276"/>
    </x:row>
    <x:row r="580" spans="1:81" x14ac:dyDescent="0.3">
      <x:c r="E580" s="272"/>
      <x:c r="AB580" s="272"/>
      <x:c r="AF580" s="275"/>
      <x:c r="AH580" s="275"/>
      <x:c r="AI580" s="273"/>
      <x:c r="AK580" s="273"/>
      <x:c r="AL580" s="273"/>
      <x:c r="AM580" s="273"/>
      <x:c r="AO580" s="273"/>
      <x:c r="AP580" s="273"/>
      <x:c r="AR580" s="273"/>
      <x:c r="AT580" s="273"/>
      <x:c r="AV580" s="273"/>
      <x:c r="AW580" s="275"/>
      <x:c r="AX580" s="272"/>
      <x:c r="AZ580" s="272"/>
      <x:c r="BA580" s="272"/>
      <x:c r="BB580" s="272"/>
      <x:c r="BC580" s="272"/>
      <x:c r="BD580" s="272"/>
      <x:c r="BE580" s="272"/>
      <x:c r="BF580" s="272"/>
      <x:c r="BG580" s="274"/>
      <x:c r="BH580" s="272"/>
      <x:c r="BI580" s="276"/>
      <x:c r="BJ580" s="276"/>
      <x:c r="BK580" s="276"/>
      <x:c r="BL580" s="276"/>
    </x:row>
    <x:row r="581" spans="1:81" x14ac:dyDescent="0.3">
      <x:c r="E581" s="272"/>
      <x:c r="AB581" s="272"/>
      <x:c r="AF581" s="275"/>
      <x:c r="AH581" s="275"/>
      <x:c r="AI581" s="273"/>
      <x:c r="AK581" s="273"/>
      <x:c r="AL581" s="273"/>
      <x:c r="AM581" s="273"/>
      <x:c r="AO581" s="273"/>
      <x:c r="AP581" s="273"/>
      <x:c r="AR581" s="273"/>
      <x:c r="AT581" s="273"/>
      <x:c r="AV581" s="273"/>
      <x:c r="AW581" s="275"/>
      <x:c r="AX581" s="272"/>
      <x:c r="AZ581" s="272"/>
      <x:c r="BA581" s="272"/>
      <x:c r="BB581" s="272"/>
      <x:c r="BC581" s="272"/>
      <x:c r="BD581" s="272"/>
      <x:c r="BE581" s="272"/>
      <x:c r="BF581" s="272"/>
      <x:c r="BG581" s="274"/>
      <x:c r="BH581" s="272"/>
      <x:c r="BI581" s="276"/>
      <x:c r="BJ581" s="276"/>
      <x:c r="BK581" s="276"/>
      <x:c r="BL581" s="276"/>
    </x:row>
    <x:row r="582" spans="1:81" x14ac:dyDescent="0.3">
      <x:c r="E582" s="272"/>
      <x:c r="AB582" s="272"/>
      <x:c r="AF582" s="275"/>
      <x:c r="AH582" s="275"/>
      <x:c r="AI582" s="273"/>
      <x:c r="AK582" s="273"/>
      <x:c r="AL582" s="273"/>
      <x:c r="AM582" s="273"/>
      <x:c r="AO582" s="273"/>
      <x:c r="AP582" s="273"/>
      <x:c r="AR582" s="273"/>
      <x:c r="AT582" s="273"/>
      <x:c r="AV582" s="273"/>
      <x:c r="AW582" s="275"/>
      <x:c r="AX582" s="272"/>
      <x:c r="AZ582" s="272"/>
      <x:c r="BA582" s="272"/>
      <x:c r="BB582" s="272"/>
      <x:c r="BC582" s="272"/>
      <x:c r="BD582" s="272"/>
      <x:c r="BE582" s="272"/>
      <x:c r="BF582" s="272"/>
      <x:c r="BG582" s="274"/>
      <x:c r="BH582" s="272"/>
      <x:c r="BI582" s="276"/>
      <x:c r="BJ582" s="276"/>
      <x:c r="BK582" s="276"/>
      <x:c r="BL582" s="276"/>
    </x:row>
    <x:row r="583" spans="1:81" x14ac:dyDescent="0.3">
      <x:c r="E583" s="272"/>
      <x:c r="AB583" s="272"/>
      <x:c r="AF583" s="275"/>
      <x:c r="AH583" s="275"/>
      <x:c r="AI583" s="273"/>
      <x:c r="AK583" s="273"/>
      <x:c r="AL583" s="273"/>
      <x:c r="AM583" s="273"/>
      <x:c r="AO583" s="273"/>
      <x:c r="AP583" s="273"/>
      <x:c r="AR583" s="273"/>
      <x:c r="AT583" s="273"/>
      <x:c r="AV583" s="273"/>
      <x:c r="AW583" s="275"/>
      <x:c r="AX583" s="272"/>
      <x:c r="AZ583" s="272"/>
      <x:c r="BA583" s="272"/>
      <x:c r="BB583" s="272"/>
      <x:c r="BC583" s="272"/>
      <x:c r="BD583" s="272"/>
      <x:c r="BE583" s="272"/>
      <x:c r="BF583" s="272"/>
      <x:c r="BG583" s="274"/>
      <x:c r="BH583" s="272"/>
      <x:c r="BI583" s="276"/>
      <x:c r="BJ583" s="276"/>
      <x:c r="BK583" s="276"/>
      <x:c r="BL583" s="276"/>
    </x:row>
    <x:row r="584" spans="1:81" x14ac:dyDescent="0.3">
      <x:c r="E584" s="272"/>
      <x:c r="AB584" s="272"/>
      <x:c r="AF584" s="275"/>
      <x:c r="AH584" s="275"/>
      <x:c r="AI584" s="273"/>
      <x:c r="AK584" s="273"/>
      <x:c r="AL584" s="273"/>
      <x:c r="AM584" s="273"/>
      <x:c r="AO584" s="273"/>
      <x:c r="AP584" s="273"/>
      <x:c r="AR584" s="273"/>
      <x:c r="AT584" s="273"/>
      <x:c r="AV584" s="273"/>
      <x:c r="AW584" s="275"/>
      <x:c r="AX584" s="272"/>
      <x:c r="AZ584" s="272"/>
      <x:c r="BA584" s="272"/>
      <x:c r="BB584" s="272"/>
      <x:c r="BC584" s="272"/>
      <x:c r="BD584" s="272"/>
      <x:c r="BE584" s="272"/>
      <x:c r="BF584" s="272"/>
      <x:c r="BG584" s="274"/>
      <x:c r="BH584" s="272"/>
      <x:c r="BI584" s="276"/>
      <x:c r="BJ584" s="276"/>
      <x:c r="BK584" s="276"/>
      <x:c r="BL584" s="276"/>
    </x:row>
    <x:row r="585" spans="1:81" x14ac:dyDescent="0.3">
      <x:c r="E585" s="272"/>
      <x:c r="AB585" s="272"/>
      <x:c r="AF585" s="275"/>
      <x:c r="AH585" s="275"/>
      <x:c r="AI585" s="273"/>
      <x:c r="AK585" s="273"/>
      <x:c r="AL585" s="273"/>
      <x:c r="AM585" s="273"/>
      <x:c r="AO585" s="273"/>
      <x:c r="AP585" s="273"/>
      <x:c r="AR585" s="273"/>
      <x:c r="AT585" s="273"/>
      <x:c r="AV585" s="273"/>
      <x:c r="AW585" s="275"/>
      <x:c r="AX585" s="272"/>
      <x:c r="AZ585" s="272"/>
      <x:c r="BA585" s="272"/>
      <x:c r="BB585" s="272"/>
      <x:c r="BC585" s="272"/>
      <x:c r="BD585" s="272"/>
      <x:c r="BE585" s="272"/>
      <x:c r="BF585" s="272"/>
      <x:c r="BG585" s="274"/>
      <x:c r="BH585" s="272"/>
      <x:c r="BI585" s="276"/>
      <x:c r="BJ585" s="276"/>
      <x:c r="BK585" s="276"/>
      <x:c r="BL585" s="276"/>
    </x:row>
    <x:row r="586" spans="1:81" x14ac:dyDescent="0.3">
      <x:c r="E586" s="272"/>
      <x:c r="AB586" s="272"/>
      <x:c r="AF586" s="275"/>
      <x:c r="AH586" s="275"/>
      <x:c r="AI586" s="273"/>
      <x:c r="AK586" s="273"/>
      <x:c r="AL586" s="273"/>
      <x:c r="AM586" s="273"/>
      <x:c r="AO586" s="273"/>
      <x:c r="AP586" s="273"/>
      <x:c r="AR586" s="273"/>
      <x:c r="AT586" s="273"/>
      <x:c r="AV586" s="273"/>
      <x:c r="AW586" s="275"/>
      <x:c r="AX586" s="272"/>
      <x:c r="AZ586" s="272"/>
      <x:c r="BA586" s="272"/>
      <x:c r="BB586" s="272"/>
      <x:c r="BC586" s="272"/>
      <x:c r="BD586" s="272"/>
      <x:c r="BE586" s="272"/>
      <x:c r="BF586" s="272"/>
      <x:c r="BG586" s="274"/>
      <x:c r="BH586" s="272"/>
      <x:c r="BI586" s="276"/>
      <x:c r="BJ586" s="276"/>
      <x:c r="BK586" s="276"/>
      <x:c r="BL586" s="276"/>
    </x:row>
    <x:row r="587" spans="1:81" x14ac:dyDescent="0.3">
      <x:c r="E587" s="272"/>
      <x:c r="AB587" s="272"/>
      <x:c r="AF587" s="275"/>
      <x:c r="AH587" s="275"/>
      <x:c r="AI587" s="273"/>
      <x:c r="AK587" s="273"/>
      <x:c r="AL587" s="273"/>
      <x:c r="AM587" s="273"/>
      <x:c r="AO587" s="273"/>
      <x:c r="AP587" s="273"/>
      <x:c r="AR587" s="273"/>
      <x:c r="AT587" s="273"/>
      <x:c r="AV587" s="273"/>
      <x:c r="AW587" s="275"/>
      <x:c r="AX587" s="272"/>
      <x:c r="AZ587" s="272"/>
      <x:c r="BA587" s="272"/>
      <x:c r="BB587" s="272"/>
      <x:c r="BC587" s="272"/>
      <x:c r="BD587" s="272"/>
      <x:c r="BE587" s="272"/>
      <x:c r="BF587" s="272"/>
      <x:c r="BG587" s="274"/>
      <x:c r="BH587" s="272"/>
      <x:c r="BI587" s="276"/>
      <x:c r="BJ587" s="276"/>
      <x:c r="BK587" s="276"/>
      <x:c r="BL587" s="276"/>
    </x:row>
    <x:row r="588" spans="1:81" x14ac:dyDescent="0.3">
      <x:c r="E588" s="272"/>
      <x:c r="AB588" s="272"/>
      <x:c r="AF588" s="275"/>
      <x:c r="AH588" s="275"/>
      <x:c r="AI588" s="273"/>
      <x:c r="AK588" s="273"/>
      <x:c r="AL588" s="273"/>
      <x:c r="AM588" s="273"/>
      <x:c r="AO588" s="273"/>
      <x:c r="AP588" s="273"/>
      <x:c r="AR588" s="273"/>
      <x:c r="AT588" s="273"/>
      <x:c r="AV588" s="273"/>
      <x:c r="AW588" s="275"/>
      <x:c r="AX588" s="272"/>
      <x:c r="AZ588" s="272"/>
      <x:c r="BA588" s="272"/>
      <x:c r="BB588" s="272"/>
      <x:c r="BC588" s="272"/>
      <x:c r="BD588" s="272"/>
      <x:c r="BE588" s="272"/>
      <x:c r="BF588" s="272"/>
      <x:c r="BG588" s="274"/>
      <x:c r="BH588" s="272"/>
      <x:c r="BI588" s="276"/>
      <x:c r="BJ588" s="276"/>
      <x:c r="BK588" s="276"/>
      <x:c r="BL588" s="276"/>
    </x:row>
    <x:row r="589" spans="1:81" x14ac:dyDescent="0.3">
      <x:c r="E589" s="272"/>
      <x:c r="AB589" s="272"/>
      <x:c r="AF589" s="275"/>
      <x:c r="AH589" s="275"/>
      <x:c r="AI589" s="273"/>
      <x:c r="AK589" s="273"/>
      <x:c r="AL589" s="273"/>
      <x:c r="AM589" s="273"/>
      <x:c r="AO589" s="273"/>
      <x:c r="AP589" s="273"/>
      <x:c r="AR589" s="273"/>
      <x:c r="AT589" s="273"/>
      <x:c r="AV589" s="273"/>
      <x:c r="AW589" s="275"/>
      <x:c r="AX589" s="272"/>
      <x:c r="AZ589" s="272"/>
      <x:c r="BA589" s="272"/>
      <x:c r="BB589" s="272"/>
      <x:c r="BC589" s="272"/>
      <x:c r="BD589" s="272"/>
      <x:c r="BE589" s="272"/>
      <x:c r="BF589" s="272"/>
      <x:c r="BG589" s="274"/>
      <x:c r="BH589" s="272"/>
      <x:c r="BI589" s="276"/>
      <x:c r="BJ589" s="276"/>
      <x:c r="BK589" s="276"/>
      <x:c r="BL589" s="276"/>
    </x:row>
    <x:row r="590" spans="1:81" x14ac:dyDescent="0.3">
      <x:c r="E590" s="272"/>
      <x:c r="AB590" s="272"/>
      <x:c r="AF590" s="275"/>
      <x:c r="AH590" s="275"/>
      <x:c r="AI590" s="273"/>
      <x:c r="AK590" s="273"/>
      <x:c r="AL590" s="273"/>
      <x:c r="AM590" s="273"/>
      <x:c r="AO590" s="273"/>
      <x:c r="AP590" s="273"/>
      <x:c r="AR590" s="273"/>
      <x:c r="AT590" s="273"/>
      <x:c r="AV590" s="273"/>
      <x:c r="AW590" s="275"/>
      <x:c r="AX590" s="272"/>
      <x:c r="AZ590" s="272"/>
      <x:c r="BA590" s="272"/>
      <x:c r="BB590" s="272"/>
      <x:c r="BC590" s="272"/>
      <x:c r="BD590" s="272"/>
      <x:c r="BE590" s="272"/>
      <x:c r="BF590" s="272"/>
      <x:c r="BG590" s="274"/>
      <x:c r="BH590" s="272"/>
      <x:c r="BI590" s="276"/>
      <x:c r="BJ590" s="276"/>
      <x:c r="BK590" s="276"/>
      <x:c r="BL590" s="276"/>
    </x:row>
    <x:row r="591" spans="1:81" x14ac:dyDescent="0.3">
      <x:c r="E591" s="272"/>
      <x:c r="AB591" s="272"/>
      <x:c r="AF591" s="275"/>
      <x:c r="AH591" s="275"/>
      <x:c r="AI591" s="273"/>
      <x:c r="AK591" s="273"/>
      <x:c r="AL591" s="273"/>
      <x:c r="AM591" s="273"/>
      <x:c r="AO591" s="273"/>
      <x:c r="AP591" s="273"/>
      <x:c r="AR591" s="273"/>
      <x:c r="AT591" s="273"/>
      <x:c r="AV591" s="273"/>
      <x:c r="AW591" s="275"/>
      <x:c r="AX591" s="272"/>
      <x:c r="AZ591" s="272"/>
      <x:c r="BA591" s="272"/>
      <x:c r="BB591" s="272"/>
      <x:c r="BC591" s="272"/>
      <x:c r="BD591" s="272"/>
      <x:c r="BE591" s="272"/>
      <x:c r="BF591" s="272"/>
      <x:c r="BG591" s="274"/>
      <x:c r="BH591" s="272"/>
      <x:c r="BI591" s="276"/>
      <x:c r="BJ591" s="276"/>
      <x:c r="BK591" s="276"/>
      <x:c r="BL591" s="276"/>
    </x:row>
    <x:row r="592" spans="1:81" x14ac:dyDescent="0.3">
      <x:c r="E592" s="272"/>
      <x:c r="AB592" s="272"/>
      <x:c r="AF592" s="275"/>
      <x:c r="AH592" s="275"/>
      <x:c r="AI592" s="273"/>
      <x:c r="AK592" s="273"/>
      <x:c r="AL592" s="273"/>
      <x:c r="AM592" s="273"/>
      <x:c r="AO592" s="273"/>
      <x:c r="AP592" s="273"/>
      <x:c r="AR592" s="273"/>
      <x:c r="AT592" s="273"/>
      <x:c r="AV592" s="273"/>
      <x:c r="AW592" s="275"/>
      <x:c r="AX592" s="272"/>
      <x:c r="AZ592" s="272"/>
      <x:c r="BA592" s="272"/>
      <x:c r="BB592" s="272"/>
      <x:c r="BC592" s="272"/>
      <x:c r="BD592" s="272"/>
      <x:c r="BE592" s="272"/>
      <x:c r="BF592" s="272"/>
      <x:c r="BG592" s="274"/>
      <x:c r="BH592" s="272"/>
      <x:c r="BI592" s="276"/>
      <x:c r="BJ592" s="276"/>
      <x:c r="BK592" s="276"/>
      <x:c r="BL592" s="276"/>
    </x:row>
    <x:row r="593" spans="1:81" x14ac:dyDescent="0.3">
      <x:c r="E593" s="272"/>
      <x:c r="AB593" s="272"/>
      <x:c r="AF593" s="275"/>
      <x:c r="AH593" s="275"/>
      <x:c r="AI593" s="273"/>
      <x:c r="AK593" s="273"/>
      <x:c r="AL593" s="273"/>
      <x:c r="AM593" s="273"/>
      <x:c r="AO593" s="273"/>
      <x:c r="AP593" s="273"/>
      <x:c r="AR593" s="273"/>
      <x:c r="AT593" s="273"/>
      <x:c r="AV593" s="273"/>
      <x:c r="AW593" s="275"/>
      <x:c r="AX593" s="272"/>
      <x:c r="AZ593" s="272"/>
      <x:c r="BA593" s="272"/>
      <x:c r="BB593" s="272"/>
      <x:c r="BC593" s="272"/>
      <x:c r="BD593" s="272"/>
      <x:c r="BE593" s="272"/>
      <x:c r="BF593" s="272"/>
      <x:c r="BG593" s="274"/>
      <x:c r="BH593" s="272"/>
      <x:c r="BI593" s="276"/>
      <x:c r="BJ593" s="276"/>
      <x:c r="BK593" s="276"/>
      <x:c r="BL593" s="276"/>
    </x:row>
    <x:row r="594" spans="1:81" x14ac:dyDescent="0.3">
      <x:c r="E594" s="272"/>
      <x:c r="AB594" s="272"/>
      <x:c r="AF594" s="275"/>
      <x:c r="AH594" s="275"/>
      <x:c r="AI594" s="273"/>
      <x:c r="AK594" s="273"/>
      <x:c r="AL594" s="273"/>
      <x:c r="AM594" s="273"/>
      <x:c r="AO594" s="273"/>
      <x:c r="AP594" s="273"/>
      <x:c r="AR594" s="273"/>
      <x:c r="AT594" s="273"/>
      <x:c r="AV594" s="273"/>
      <x:c r="AW594" s="275"/>
      <x:c r="AX594" s="272"/>
      <x:c r="AZ594" s="272"/>
      <x:c r="BA594" s="272"/>
      <x:c r="BB594" s="272"/>
      <x:c r="BC594" s="272"/>
      <x:c r="BD594" s="272"/>
      <x:c r="BE594" s="272"/>
      <x:c r="BF594" s="272"/>
      <x:c r="BG594" s="274"/>
      <x:c r="BH594" s="272"/>
      <x:c r="BI594" s="276"/>
      <x:c r="BJ594" s="276"/>
      <x:c r="BK594" s="276"/>
      <x:c r="BL594" s="276"/>
    </x:row>
    <x:row r="595" spans="1:81" x14ac:dyDescent="0.3">
      <x:c r="E595" s="272"/>
      <x:c r="AB595" s="272"/>
      <x:c r="AF595" s="275"/>
      <x:c r="AH595" s="275"/>
      <x:c r="AI595" s="273"/>
      <x:c r="AK595" s="273"/>
      <x:c r="AL595" s="273"/>
      <x:c r="AM595" s="273"/>
      <x:c r="AO595" s="273"/>
      <x:c r="AP595" s="273"/>
      <x:c r="AR595" s="273"/>
      <x:c r="AT595" s="273"/>
      <x:c r="AV595" s="273"/>
      <x:c r="AW595" s="275"/>
      <x:c r="AX595" s="272"/>
      <x:c r="AZ595" s="272"/>
      <x:c r="BA595" s="272"/>
      <x:c r="BB595" s="272"/>
      <x:c r="BC595" s="272"/>
      <x:c r="BD595" s="272"/>
      <x:c r="BE595" s="272"/>
      <x:c r="BF595" s="272"/>
      <x:c r="BG595" s="274"/>
      <x:c r="BH595" s="272"/>
      <x:c r="BI595" s="276"/>
      <x:c r="BJ595" s="276"/>
      <x:c r="BK595" s="276"/>
      <x:c r="BL595" s="276"/>
    </x:row>
    <x:row r="596" spans="1:81" x14ac:dyDescent="0.3">
      <x:c r="E596" s="272"/>
      <x:c r="AB596" s="272"/>
      <x:c r="AF596" s="275"/>
      <x:c r="AH596" s="275"/>
      <x:c r="AI596" s="273"/>
      <x:c r="AK596" s="273"/>
      <x:c r="AL596" s="273"/>
      <x:c r="AM596" s="273"/>
      <x:c r="AO596" s="273"/>
      <x:c r="AP596" s="273"/>
      <x:c r="AR596" s="273"/>
      <x:c r="AT596" s="273"/>
      <x:c r="AV596" s="273"/>
      <x:c r="AW596" s="275"/>
      <x:c r="AX596" s="272"/>
      <x:c r="AZ596" s="272"/>
      <x:c r="BA596" s="272"/>
      <x:c r="BB596" s="272"/>
      <x:c r="BC596" s="272"/>
      <x:c r="BD596" s="272"/>
      <x:c r="BE596" s="272"/>
      <x:c r="BF596" s="272"/>
      <x:c r="BG596" s="274"/>
      <x:c r="BH596" s="272"/>
      <x:c r="BI596" s="276"/>
      <x:c r="BJ596" s="276"/>
      <x:c r="BK596" s="276"/>
      <x:c r="BL596" s="276"/>
    </x:row>
    <x:row r="597" spans="1:81" x14ac:dyDescent="0.3">
      <x:c r="E597" s="272"/>
      <x:c r="AB597" s="272"/>
      <x:c r="AF597" s="275"/>
      <x:c r="AH597" s="275"/>
      <x:c r="AI597" s="273"/>
      <x:c r="AK597" s="273"/>
      <x:c r="AL597" s="273"/>
      <x:c r="AM597" s="273"/>
      <x:c r="AO597" s="273"/>
      <x:c r="AP597" s="273"/>
      <x:c r="AR597" s="273"/>
      <x:c r="AT597" s="273"/>
      <x:c r="AV597" s="273"/>
      <x:c r="AW597" s="275"/>
      <x:c r="AX597" s="272"/>
      <x:c r="AZ597" s="272"/>
      <x:c r="BA597" s="272"/>
      <x:c r="BB597" s="272"/>
      <x:c r="BC597" s="272"/>
      <x:c r="BD597" s="272"/>
      <x:c r="BE597" s="272"/>
      <x:c r="BF597" s="272"/>
      <x:c r="BG597" s="274"/>
      <x:c r="BH597" s="272"/>
      <x:c r="BI597" s="276"/>
      <x:c r="BJ597" s="276"/>
      <x:c r="BK597" s="276"/>
      <x:c r="BL597" s="276"/>
    </x:row>
    <x:row r="598" spans="1:81" x14ac:dyDescent="0.3">
      <x:c r="E598" s="272"/>
      <x:c r="AB598" s="272"/>
      <x:c r="AF598" s="275"/>
      <x:c r="AH598" s="275"/>
      <x:c r="AI598" s="273"/>
      <x:c r="AK598" s="273"/>
      <x:c r="AL598" s="273"/>
      <x:c r="AM598" s="273"/>
      <x:c r="AO598" s="273"/>
      <x:c r="AP598" s="273"/>
      <x:c r="AR598" s="273"/>
      <x:c r="AT598" s="273"/>
      <x:c r="AV598" s="273"/>
      <x:c r="AW598" s="275"/>
      <x:c r="AX598" s="272"/>
      <x:c r="AZ598" s="272"/>
      <x:c r="BA598" s="272"/>
      <x:c r="BB598" s="272"/>
      <x:c r="BC598" s="272"/>
      <x:c r="BD598" s="272"/>
      <x:c r="BE598" s="272"/>
      <x:c r="BF598" s="272"/>
      <x:c r="BG598" s="274"/>
      <x:c r="BH598" s="272"/>
      <x:c r="BI598" s="276"/>
      <x:c r="BJ598" s="276"/>
      <x:c r="BK598" s="276"/>
      <x:c r="BL598" s="276"/>
    </x:row>
    <x:row r="599" spans="1:81" x14ac:dyDescent="0.3">
      <x:c r="E599" s="272"/>
      <x:c r="AB599" s="272"/>
      <x:c r="AF599" s="275"/>
      <x:c r="AH599" s="275"/>
      <x:c r="AI599" s="273"/>
      <x:c r="AK599" s="273"/>
      <x:c r="AL599" s="273"/>
      <x:c r="AM599" s="273"/>
      <x:c r="AO599" s="273"/>
      <x:c r="AP599" s="273"/>
      <x:c r="AR599" s="273"/>
      <x:c r="AT599" s="273"/>
      <x:c r="AV599" s="273"/>
      <x:c r="AW599" s="275"/>
      <x:c r="AX599" s="272"/>
      <x:c r="AZ599" s="272"/>
      <x:c r="BA599" s="272"/>
      <x:c r="BB599" s="272"/>
      <x:c r="BC599" s="272"/>
      <x:c r="BD599" s="272"/>
      <x:c r="BE599" s="272"/>
      <x:c r="BF599" s="272"/>
      <x:c r="BG599" s="274"/>
      <x:c r="BH599" s="272"/>
      <x:c r="BI599" s="276"/>
      <x:c r="BJ599" s="276"/>
      <x:c r="BK599" s="276"/>
      <x:c r="BL599" s="276"/>
    </x:row>
    <x:row r="600" spans="1:81" x14ac:dyDescent="0.3">
      <x:c r="E600" s="272"/>
      <x:c r="AB600" s="272"/>
      <x:c r="AF600" s="275"/>
      <x:c r="AH600" s="275"/>
      <x:c r="AI600" s="273"/>
      <x:c r="AK600" s="273"/>
      <x:c r="AL600" s="273"/>
      <x:c r="AM600" s="273"/>
      <x:c r="AO600" s="273"/>
      <x:c r="AP600" s="273"/>
      <x:c r="AR600" s="273"/>
      <x:c r="AT600" s="273"/>
      <x:c r="AV600" s="273"/>
      <x:c r="AW600" s="275"/>
      <x:c r="AX600" s="272"/>
      <x:c r="AZ600" s="272"/>
      <x:c r="BA600" s="272"/>
      <x:c r="BB600" s="272"/>
      <x:c r="BC600" s="272"/>
      <x:c r="BD600" s="272"/>
      <x:c r="BE600" s="272"/>
      <x:c r="BF600" s="272"/>
      <x:c r="BG600" s="274"/>
      <x:c r="BH600" s="272"/>
      <x:c r="BI600" s="276"/>
      <x:c r="BJ600" s="276"/>
      <x:c r="BK600" s="276"/>
      <x:c r="BL600" s="276"/>
    </x:row>
    <x:row r="601" spans="1:81" x14ac:dyDescent="0.3">
      <x:c r="E601" s="272"/>
      <x:c r="AB601" s="272"/>
      <x:c r="AF601" s="275"/>
      <x:c r="AH601" s="275"/>
      <x:c r="AI601" s="273"/>
      <x:c r="AK601" s="273"/>
      <x:c r="AL601" s="273"/>
      <x:c r="AM601" s="273"/>
      <x:c r="AO601" s="273"/>
      <x:c r="AP601" s="273"/>
      <x:c r="AR601" s="273"/>
      <x:c r="AT601" s="273"/>
      <x:c r="AV601" s="273"/>
      <x:c r="AW601" s="275"/>
      <x:c r="AX601" s="272"/>
      <x:c r="AZ601" s="272"/>
      <x:c r="BA601" s="272"/>
      <x:c r="BB601" s="272"/>
      <x:c r="BC601" s="272"/>
      <x:c r="BD601" s="272"/>
      <x:c r="BE601" s="272"/>
      <x:c r="BF601" s="272"/>
      <x:c r="BG601" s="274"/>
      <x:c r="BH601" s="272"/>
      <x:c r="BI601" s="276"/>
      <x:c r="BJ601" s="276"/>
      <x:c r="BK601" s="276"/>
      <x:c r="BL601" s="276"/>
    </x:row>
    <x:row r="602" spans="1:81" x14ac:dyDescent="0.3">
      <x:c r="E602" s="272"/>
      <x:c r="AB602" s="272"/>
      <x:c r="AF602" s="275"/>
      <x:c r="AH602" s="275"/>
      <x:c r="AI602" s="273"/>
      <x:c r="AK602" s="273"/>
      <x:c r="AL602" s="273"/>
      <x:c r="AM602" s="273"/>
      <x:c r="AO602" s="273"/>
      <x:c r="AP602" s="273"/>
      <x:c r="AR602" s="273"/>
      <x:c r="AT602" s="273"/>
      <x:c r="AV602" s="273"/>
      <x:c r="AW602" s="275"/>
      <x:c r="AX602" s="272"/>
      <x:c r="AZ602" s="272"/>
      <x:c r="BA602" s="272"/>
      <x:c r="BB602" s="272"/>
      <x:c r="BC602" s="272"/>
      <x:c r="BD602" s="272"/>
      <x:c r="BE602" s="272"/>
      <x:c r="BF602" s="272"/>
      <x:c r="BG602" s="274"/>
      <x:c r="BH602" s="272"/>
      <x:c r="BI602" s="276"/>
      <x:c r="BJ602" s="276"/>
      <x:c r="BK602" s="276"/>
      <x:c r="BL602" s="276"/>
    </x:row>
    <x:row r="603" spans="1:81" x14ac:dyDescent="0.3">
      <x:c r="E603" s="272"/>
      <x:c r="AB603" s="272"/>
      <x:c r="AF603" s="275"/>
      <x:c r="AH603" s="275"/>
      <x:c r="AI603" s="273"/>
      <x:c r="AK603" s="273"/>
      <x:c r="AL603" s="273"/>
      <x:c r="AM603" s="273"/>
      <x:c r="AO603" s="273"/>
      <x:c r="AP603" s="273"/>
      <x:c r="AR603" s="273"/>
      <x:c r="AT603" s="273"/>
      <x:c r="AV603" s="273"/>
      <x:c r="AW603" s="275"/>
      <x:c r="AX603" s="272"/>
      <x:c r="AZ603" s="272"/>
      <x:c r="BA603" s="272"/>
      <x:c r="BB603" s="272"/>
      <x:c r="BC603" s="272"/>
      <x:c r="BD603" s="272"/>
      <x:c r="BE603" s="272"/>
      <x:c r="BF603" s="272"/>
      <x:c r="BG603" s="274"/>
      <x:c r="BH603" s="272"/>
      <x:c r="BI603" s="276"/>
      <x:c r="BJ603" s="276"/>
      <x:c r="BK603" s="276"/>
      <x:c r="BL603" s="276"/>
    </x:row>
    <x:row r="604" spans="1:81" x14ac:dyDescent="0.3">
      <x:c r="E604" s="272"/>
      <x:c r="AB604" s="272"/>
      <x:c r="AF604" s="275"/>
      <x:c r="AH604" s="275"/>
      <x:c r="AI604" s="273"/>
      <x:c r="AK604" s="273"/>
      <x:c r="AL604" s="273"/>
      <x:c r="AM604" s="273"/>
      <x:c r="AO604" s="273"/>
      <x:c r="AP604" s="273"/>
      <x:c r="AR604" s="273"/>
      <x:c r="AT604" s="273"/>
      <x:c r="AV604" s="273"/>
      <x:c r="AW604" s="275"/>
      <x:c r="AX604" s="272"/>
      <x:c r="AZ604" s="272"/>
      <x:c r="BA604" s="272"/>
      <x:c r="BB604" s="272"/>
      <x:c r="BC604" s="272"/>
      <x:c r="BD604" s="272"/>
      <x:c r="BE604" s="272"/>
      <x:c r="BF604" s="272"/>
      <x:c r="BG604" s="274"/>
      <x:c r="BH604" s="272"/>
      <x:c r="BI604" s="276"/>
      <x:c r="BJ604" s="276"/>
      <x:c r="BK604" s="276"/>
      <x:c r="BL604" s="276"/>
    </x:row>
    <x:row r="605" spans="1:81" x14ac:dyDescent="0.3">
      <x:c r="E605" s="272"/>
      <x:c r="AB605" s="272"/>
      <x:c r="AF605" s="275"/>
      <x:c r="AH605" s="275"/>
      <x:c r="AI605" s="273"/>
      <x:c r="AK605" s="273"/>
      <x:c r="AL605" s="273"/>
      <x:c r="AM605" s="273"/>
      <x:c r="AO605" s="273"/>
      <x:c r="AP605" s="273"/>
      <x:c r="AR605" s="273"/>
      <x:c r="AT605" s="273"/>
      <x:c r="AV605" s="273"/>
      <x:c r="AW605" s="275"/>
      <x:c r="AX605" s="272"/>
      <x:c r="AZ605" s="272"/>
      <x:c r="BA605" s="272"/>
      <x:c r="BB605" s="272"/>
      <x:c r="BC605" s="272"/>
      <x:c r="BD605" s="272"/>
      <x:c r="BE605" s="272"/>
      <x:c r="BF605" s="272"/>
      <x:c r="BG605" s="274"/>
      <x:c r="BH605" s="272"/>
      <x:c r="BI605" s="276"/>
      <x:c r="BJ605" s="276"/>
      <x:c r="BK605" s="276"/>
      <x:c r="BL605" s="276"/>
    </x:row>
    <x:row r="606" spans="1:81" x14ac:dyDescent="0.3">
      <x:c r="E606" s="272"/>
      <x:c r="AB606" s="272"/>
      <x:c r="AF606" s="275"/>
      <x:c r="AH606" s="275"/>
      <x:c r="AI606" s="273"/>
      <x:c r="AK606" s="273"/>
      <x:c r="AL606" s="273"/>
      <x:c r="AM606" s="273"/>
      <x:c r="AO606" s="273"/>
      <x:c r="AP606" s="273"/>
      <x:c r="AR606" s="273"/>
      <x:c r="AT606" s="273"/>
      <x:c r="AV606" s="273"/>
      <x:c r="AW606" s="275"/>
      <x:c r="AX606" s="272"/>
      <x:c r="AZ606" s="272"/>
      <x:c r="BA606" s="272"/>
      <x:c r="BB606" s="272"/>
      <x:c r="BC606" s="272"/>
      <x:c r="BD606" s="272"/>
      <x:c r="BE606" s="272"/>
      <x:c r="BF606" s="272"/>
      <x:c r="BG606" s="274"/>
      <x:c r="BH606" s="272"/>
      <x:c r="BI606" s="276"/>
      <x:c r="BJ606" s="276"/>
      <x:c r="BK606" s="276"/>
      <x:c r="BL606" s="276"/>
    </x:row>
    <x:row r="607" spans="1:81" x14ac:dyDescent="0.3">
      <x:c r="E607" s="272"/>
      <x:c r="AB607" s="272"/>
      <x:c r="AF607" s="275"/>
      <x:c r="AH607" s="275"/>
      <x:c r="AI607" s="273"/>
      <x:c r="AK607" s="273"/>
      <x:c r="AL607" s="273"/>
      <x:c r="AM607" s="273"/>
      <x:c r="AO607" s="273"/>
      <x:c r="AP607" s="273"/>
      <x:c r="AR607" s="273"/>
      <x:c r="AT607" s="273"/>
      <x:c r="AV607" s="273"/>
      <x:c r="AW607" s="275"/>
      <x:c r="AX607" s="272"/>
      <x:c r="AZ607" s="272"/>
      <x:c r="BA607" s="272"/>
      <x:c r="BB607" s="272"/>
      <x:c r="BC607" s="272"/>
      <x:c r="BD607" s="272"/>
      <x:c r="BE607" s="272"/>
      <x:c r="BF607" s="272"/>
      <x:c r="BG607" s="274"/>
      <x:c r="BH607" s="272"/>
      <x:c r="BI607" s="276"/>
      <x:c r="BJ607" s="276"/>
      <x:c r="BK607" s="276"/>
      <x:c r="BL607" s="276"/>
    </x:row>
    <x:row r="608" spans="1:81" x14ac:dyDescent="0.3">
      <x:c r="E608" s="272"/>
      <x:c r="AB608" s="272"/>
      <x:c r="AF608" s="275"/>
      <x:c r="AH608" s="275"/>
      <x:c r="AI608" s="273"/>
      <x:c r="AK608" s="273"/>
      <x:c r="AL608" s="273"/>
      <x:c r="AM608" s="273"/>
      <x:c r="AO608" s="273"/>
      <x:c r="AP608" s="273"/>
      <x:c r="AR608" s="273"/>
      <x:c r="AT608" s="273"/>
      <x:c r="AV608" s="273"/>
      <x:c r="AW608" s="275"/>
      <x:c r="AX608" s="272"/>
      <x:c r="AZ608" s="272"/>
      <x:c r="BA608" s="272"/>
      <x:c r="BB608" s="272"/>
      <x:c r="BC608" s="272"/>
      <x:c r="BD608" s="272"/>
      <x:c r="BE608" s="272"/>
      <x:c r="BF608" s="272"/>
      <x:c r="BG608" s="274"/>
      <x:c r="BH608" s="272"/>
      <x:c r="BI608" s="276"/>
      <x:c r="BJ608" s="276"/>
      <x:c r="BK608" s="276"/>
      <x:c r="BL608" s="276"/>
    </x:row>
    <x:row r="609" spans="1:81" x14ac:dyDescent="0.3">
      <x:c r="E609" s="272"/>
      <x:c r="AB609" s="272"/>
      <x:c r="AF609" s="275"/>
      <x:c r="AH609" s="275"/>
      <x:c r="AI609" s="273"/>
      <x:c r="AK609" s="273"/>
      <x:c r="AL609" s="273"/>
      <x:c r="AM609" s="273"/>
      <x:c r="AO609" s="273"/>
      <x:c r="AP609" s="273"/>
      <x:c r="AR609" s="273"/>
      <x:c r="AT609" s="273"/>
      <x:c r="AV609" s="273"/>
      <x:c r="AW609" s="275"/>
      <x:c r="AX609" s="272"/>
      <x:c r="AZ609" s="272"/>
      <x:c r="BA609" s="272"/>
      <x:c r="BB609" s="272"/>
      <x:c r="BC609" s="272"/>
      <x:c r="BD609" s="272"/>
      <x:c r="BE609" s="272"/>
      <x:c r="BF609" s="272"/>
      <x:c r="BG609" s="274"/>
      <x:c r="BH609" s="272"/>
      <x:c r="BI609" s="276"/>
      <x:c r="BJ609" s="276"/>
      <x:c r="BK609" s="276"/>
      <x:c r="BL609" s="276"/>
    </x:row>
    <x:row r="610" spans="1:81" x14ac:dyDescent="0.3">
      <x:c r="E610" s="272"/>
      <x:c r="AB610" s="272"/>
      <x:c r="AF610" s="275"/>
      <x:c r="AH610" s="275"/>
      <x:c r="AI610" s="273"/>
      <x:c r="AK610" s="273"/>
      <x:c r="AL610" s="273"/>
      <x:c r="AM610" s="273"/>
      <x:c r="AO610" s="273"/>
      <x:c r="AP610" s="273"/>
      <x:c r="AR610" s="273"/>
      <x:c r="AT610" s="273"/>
      <x:c r="AV610" s="273"/>
      <x:c r="AW610" s="275"/>
      <x:c r="AX610" s="272"/>
      <x:c r="AZ610" s="272"/>
      <x:c r="BA610" s="272"/>
      <x:c r="BB610" s="272"/>
      <x:c r="BC610" s="272"/>
      <x:c r="BD610" s="272"/>
      <x:c r="BE610" s="272"/>
      <x:c r="BF610" s="272"/>
      <x:c r="BG610" s="274"/>
      <x:c r="BH610" s="272"/>
      <x:c r="BI610" s="276"/>
      <x:c r="BJ610" s="276"/>
      <x:c r="BK610" s="276"/>
      <x:c r="BL610" s="276"/>
    </x:row>
    <x:row r="611" spans="1:81" x14ac:dyDescent="0.3">
      <x:c r="E611" s="272"/>
      <x:c r="AB611" s="272"/>
      <x:c r="AF611" s="275"/>
      <x:c r="AH611" s="275"/>
      <x:c r="AI611" s="273"/>
      <x:c r="AK611" s="273"/>
      <x:c r="AL611" s="273"/>
      <x:c r="AM611" s="273"/>
      <x:c r="AO611" s="273"/>
      <x:c r="AP611" s="273"/>
      <x:c r="AR611" s="273"/>
      <x:c r="AT611" s="273"/>
      <x:c r="AV611" s="273"/>
      <x:c r="AW611" s="275"/>
      <x:c r="AX611" s="272"/>
      <x:c r="AZ611" s="272"/>
      <x:c r="BA611" s="272"/>
      <x:c r="BB611" s="272"/>
      <x:c r="BC611" s="272"/>
      <x:c r="BD611" s="272"/>
      <x:c r="BE611" s="272"/>
      <x:c r="BF611" s="272"/>
      <x:c r="BG611" s="274"/>
      <x:c r="BH611" s="272"/>
      <x:c r="BI611" s="276"/>
      <x:c r="BJ611" s="276"/>
      <x:c r="BK611" s="276"/>
      <x:c r="BL611" s="276"/>
    </x:row>
    <x:row r="612" spans="1:81" x14ac:dyDescent="0.3">
      <x:c r="E612" s="272"/>
      <x:c r="AB612" s="272"/>
      <x:c r="AF612" s="275"/>
      <x:c r="AH612" s="275"/>
      <x:c r="AI612" s="273"/>
      <x:c r="AK612" s="273"/>
      <x:c r="AL612" s="273"/>
      <x:c r="AM612" s="273"/>
      <x:c r="AO612" s="273"/>
      <x:c r="AP612" s="273"/>
      <x:c r="AR612" s="273"/>
      <x:c r="AT612" s="273"/>
      <x:c r="AV612" s="273"/>
      <x:c r="AW612" s="275"/>
      <x:c r="AX612" s="272"/>
      <x:c r="AZ612" s="272"/>
      <x:c r="BA612" s="272"/>
      <x:c r="BB612" s="272"/>
      <x:c r="BC612" s="272"/>
      <x:c r="BD612" s="272"/>
      <x:c r="BE612" s="272"/>
      <x:c r="BF612" s="272"/>
      <x:c r="BG612" s="274"/>
      <x:c r="BH612" s="272"/>
      <x:c r="BI612" s="276"/>
      <x:c r="BJ612" s="276"/>
      <x:c r="BK612" s="276"/>
      <x:c r="BL612" s="276"/>
    </x:row>
    <x:row r="613" spans="1:81" x14ac:dyDescent="0.3">
      <x:c r="E613" s="272"/>
      <x:c r="AB613" s="272"/>
      <x:c r="AF613" s="275"/>
      <x:c r="AH613" s="275"/>
      <x:c r="AI613" s="273"/>
      <x:c r="AK613" s="273"/>
      <x:c r="AL613" s="273"/>
      <x:c r="AM613" s="273"/>
      <x:c r="AO613" s="273"/>
      <x:c r="AP613" s="273"/>
      <x:c r="AR613" s="273"/>
      <x:c r="AT613" s="273"/>
      <x:c r="AV613" s="273"/>
      <x:c r="AW613" s="275"/>
      <x:c r="AX613" s="272"/>
      <x:c r="AZ613" s="272"/>
      <x:c r="BA613" s="272"/>
      <x:c r="BB613" s="272"/>
      <x:c r="BC613" s="272"/>
      <x:c r="BD613" s="272"/>
      <x:c r="BE613" s="272"/>
      <x:c r="BF613" s="272"/>
      <x:c r="BG613" s="274"/>
      <x:c r="BH613" s="272"/>
      <x:c r="BI613" s="276"/>
      <x:c r="BJ613" s="276"/>
      <x:c r="BK613" s="276"/>
      <x:c r="BL613" s="276"/>
    </x:row>
    <x:row r="614" spans="1:81" x14ac:dyDescent="0.3">
      <x:c r="E614" s="272"/>
      <x:c r="AB614" s="272"/>
      <x:c r="AF614" s="275"/>
      <x:c r="AH614" s="275"/>
      <x:c r="AI614" s="273"/>
      <x:c r="AK614" s="273"/>
      <x:c r="AL614" s="273"/>
      <x:c r="AM614" s="273"/>
      <x:c r="AO614" s="273"/>
      <x:c r="AP614" s="273"/>
      <x:c r="AR614" s="273"/>
      <x:c r="AT614" s="273"/>
      <x:c r="AV614" s="273"/>
      <x:c r="AW614" s="275"/>
      <x:c r="AX614" s="272"/>
      <x:c r="AZ614" s="272"/>
      <x:c r="BA614" s="272"/>
      <x:c r="BB614" s="272"/>
      <x:c r="BC614" s="272"/>
      <x:c r="BD614" s="272"/>
      <x:c r="BE614" s="272"/>
      <x:c r="BF614" s="272"/>
      <x:c r="BG614" s="274"/>
      <x:c r="BH614" s="272"/>
      <x:c r="BI614" s="276"/>
      <x:c r="BJ614" s="276"/>
      <x:c r="BK614" s="276"/>
      <x:c r="BL614" s="276"/>
    </x:row>
    <x:row r="615" spans="1:81" x14ac:dyDescent="0.3">
      <x:c r="E615" s="272"/>
      <x:c r="AB615" s="272"/>
      <x:c r="AF615" s="275"/>
      <x:c r="AH615" s="275"/>
      <x:c r="AI615" s="273"/>
      <x:c r="AK615" s="273"/>
      <x:c r="AL615" s="273"/>
      <x:c r="AM615" s="273"/>
      <x:c r="AO615" s="273"/>
      <x:c r="AP615" s="273"/>
      <x:c r="AR615" s="273"/>
      <x:c r="AT615" s="273"/>
      <x:c r="AV615" s="273"/>
      <x:c r="AW615" s="275"/>
      <x:c r="AX615" s="272"/>
      <x:c r="AZ615" s="272"/>
      <x:c r="BA615" s="272"/>
      <x:c r="BB615" s="272"/>
      <x:c r="BC615" s="272"/>
      <x:c r="BD615" s="272"/>
      <x:c r="BE615" s="272"/>
      <x:c r="BF615" s="272"/>
      <x:c r="BG615" s="274"/>
      <x:c r="BH615" s="272"/>
      <x:c r="BI615" s="276"/>
      <x:c r="BJ615" s="276"/>
      <x:c r="BK615" s="276"/>
      <x:c r="BL615" s="276"/>
    </x:row>
    <x:row r="616" spans="1:81" x14ac:dyDescent="0.3">
      <x:c r="E616" s="272"/>
      <x:c r="AB616" s="272"/>
      <x:c r="AF616" s="275"/>
      <x:c r="AH616" s="275"/>
      <x:c r="AI616" s="273"/>
      <x:c r="AK616" s="273"/>
      <x:c r="AL616" s="273"/>
      <x:c r="AM616" s="273"/>
      <x:c r="AO616" s="273"/>
      <x:c r="AP616" s="273"/>
      <x:c r="AR616" s="273"/>
      <x:c r="AT616" s="273"/>
      <x:c r="AV616" s="273"/>
      <x:c r="AW616" s="275"/>
      <x:c r="AX616" s="272"/>
      <x:c r="AZ616" s="272"/>
      <x:c r="BA616" s="272"/>
      <x:c r="BB616" s="272"/>
      <x:c r="BC616" s="272"/>
      <x:c r="BD616" s="272"/>
      <x:c r="BE616" s="272"/>
      <x:c r="BF616" s="272"/>
      <x:c r="BG616" s="274"/>
      <x:c r="BH616" s="272"/>
      <x:c r="BI616" s="276"/>
      <x:c r="BJ616" s="276"/>
      <x:c r="BK616" s="276"/>
      <x:c r="BL616" s="276"/>
    </x:row>
    <x:row r="617" spans="1:81" x14ac:dyDescent="0.3">
      <x:c r="E617" s="272"/>
      <x:c r="AB617" s="272"/>
      <x:c r="AF617" s="275"/>
      <x:c r="AH617" s="275"/>
      <x:c r="AI617" s="273"/>
      <x:c r="AK617" s="273"/>
      <x:c r="AL617" s="273"/>
      <x:c r="AM617" s="273"/>
      <x:c r="AO617" s="273"/>
      <x:c r="AP617" s="273"/>
      <x:c r="AR617" s="273"/>
      <x:c r="AT617" s="273"/>
      <x:c r="AV617" s="273"/>
      <x:c r="AW617" s="275"/>
      <x:c r="AX617" s="272"/>
      <x:c r="AZ617" s="272"/>
      <x:c r="BA617" s="272"/>
      <x:c r="BB617" s="272"/>
      <x:c r="BC617" s="272"/>
      <x:c r="BD617" s="272"/>
      <x:c r="BE617" s="272"/>
      <x:c r="BF617" s="272"/>
      <x:c r="BG617" s="274"/>
      <x:c r="BH617" s="272"/>
      <x:c r="BI617" s="276"/>
      <x:c r="BJ617" s="276"/>
      <x:c r="BK617" s="276"/>
      <x:c r="BL617" s="276"/>
    </x:row>
    <x:row r="618" spans="1:81" x14ac:dyDescent="0.3">
      <x:c r="E618" s="272"/>
      <x:c r="AB618" s="272"/>
      <x:c r="AF618" s="275"/>
      <x:c r="AH618" s="275"/>
      <x:c r="AI618" s="273"/>
      <x:c r="AK618" s="273"/>
      <x:c r="AL618" s="273"/>
      <x:c r="AM618" s="273"/>
      <x:c r="AO618" s="273"/>
      <x:c r="AP618" s="273"/>
      <x:c r="AR618" s="273"/>
      <x:c r="AT618" s="273"/>
      <x:c r="AV618" s="273"/>
      <x:c r="AW618" s="275"/>
      <x:c r="AX618" s="272"/>
      <x:c r="AZ618" s="272"/>
      <x:c r="BA618" s="272"/>
      <x:c r="BB618" s="272"/>
      <x:c r="BC618" s="272"/>
      <x:c r="BD618" s="272"/>
      <x:c r="BE618" s="272"/>
      <x:c r="BF618" s="272"/>
      <x:c r="BG618" s="274"/>
      <x:c r="BH618" s="272"/>
      <x:c r="BI618" s="276"/>
      <x:c r="BJ618" s="276"/>
      <x:c r="BK618" s="276"/>
      <x:c r="BL618" s="276"/>
    </x:row>
    <x:row r="619" spans="1:81" x14ac:dyDescent="0.3">
      <x:c r="E619" s="272"/>
      <x:c r="AB619" s="272"/>
      <x:c r="AF619" s="275"/>
      <x:c r="AH619" s="275"/>
      <x:c r="AI619" s="273"/>
      <x:c r="AK619" s="273"/>
      <x:c r="AL619" s="273"/>
      <x:c r="AM619" s="273"/>
      <x:c r="AO619" s="273"/>
      <x:c r="AP619" s="273"/>
      <x:c r="AR619" s="273"/>
      <x:c r="AT619" s="273"/>
      <x:c r="AV619" s="273"/>
      <x:c r="AW619" s="275"/>
      <x:c r="AX619" s="272"/>
      <x:c r="AZ619" s="272"/>
      <x:c r="BA619" s="272"/>
      <x:c r="BB619" s="272"/>
      <x:c r="BC619" s="272"/>
      <x:c r="BD619" s="272"/>
      <x:c r="BE619" s="272"/>
      <x:c r="BF619" s="272"/>
      <x:c r="BG619" s="274"/>
      <x:c r="BH619" s="272"/>
      <x:c r="BI619" s="276"/>
      <x:c r="BJ619" s="276"/>
      <x:c r="BK619" s="276"/>
      <x:c r="BL619" s="276"/>
    </x:row>
    <x:row r="620" spans="1:81" x14ac:dyDescent="0.3">
      <x:c r="E620" s="272"/>
      <x:c r="AB620" s="272"/>
      <x:c r="AF620" s="275"/>
      <x:c r="AH620" s="275"/>
      <x:c r="AI620" s="273"/>
      <x:c r="AK620" s="273"/>
      <x:c r="AL620" s="273"/>
      <x:c r="AM620" s="273"/>
      <x:c r="AO620" s="273"/>
      <x:c r="AP620" s="273"/>
      <x:c r="AR620" s="273"/>
      <x:c r="AT620" s="273"/>
      <x:c r="AV620" s="273"/>
      <x:c r="AW620" s="275"/>
      <x:c r="AX620" s="272"/>
      <x:c r="AZ620" s="272"/>
      <x:c r="BA620" s="272"/>
      <x:c r="BB620" s="272"/>
      <x:c r="BC620" s="272"/>
      <x:c r="BD620" s="272"/>
      <x:c r="BE620" s="272"/>
      <x:c r="BF620" s="272"/>
      <x:c r="BG620" s="274"/>
      <x:c r="BH620" s="272"/>
      <x:c r="BI620" s="276"/>
      <x:c r="BJ620" s="276"/>
      <x:c r="BK620" s="276"/>
      <x:c r="BL620" s="276"/>
    </x:row>
    <x:row r="621" spans="1:81" x14ac:dyDescent="0.3">
      <x:c r="E621" s="272"/>
      <x:c r="AB621" s="272"/>
      <x:c r="AF621" s="275"/>
      <x:c r="AH621" s="275"/>
      <x:c r="AI621" s="273"/>
      <x:c r="AK621" s="273"/>
      <x:c r="AL621" s="273"/>
      <x:c r="AM621" s="273"/>
      <x:c r="AO621" s="273"/>
      <x:c r="AP621" s="273"/>
      <x:c r="AR621" s="273"/>
      <x:c r="AT621" s="273"/>
      <x:c r="AV621" s="273"/>
      <x:c r="AW621" s="275"/>
      <x:c r="AX621" s="272"/>
      <x:c r="AZ621" s="272"/>
      <x:c r="BA621" s="272"/>
      <x:c r="BB621" s="272"/>
      <x:c r="BC621" s="272"/>
      <x:c r="BD621" s="272"/>
      <x:c r="BE621" s="272"/>
      <x:c r="BF621" s="272"/>
      <x:c r="BG621" s="274"/>
      <x:c r="BH621" s="272"/>
      <x:c r="BI621" s="276"/>
      <x:c r="BJ621" s="276"/>
      <x:c r="BK621" s="276"/>
      <x:c r="BL621" s="276"/>
    </x:row>
    <x:row r="622" spans="1:81" x14ac:dyDescent="0.3">
      <x:c r="E622" s="272"/>
      <x:c r="AB622" s="272"/>
      <x:c r="AF622" s="275"/>
      <x:c r="AH622" s="275"/>
      <x:c r="AI622" s="273"/>
      <x:c r="AK622" s="273"/>
      <x:c r="AL622" s="273"/>
      <x:c r="AM622" s="273"/>
      <x:c r="AO622" s="273"/>
      <x:c r="AP622" s="273"/>
      <x:c r="AR622" s="273"/>
      <x:c r="AT622" s="273"/>
      <x:c r="AV622" s="273"/>
      <x:c r="AW622" s="275"/>
      <x:c r="AX622" s="272"/>
      <x:c r="AZ622" s="272"/>
      <x:c r="BA622" s="272"/>
      <x:c r="BB622" s="272"/>
      <x:c r="BC622" s="272"/>
      <x:c r="BD622" s="272"/>
      <x:c r="BE622" s="272"/>
      <x:c r="BF622" s="272"/>
      <x:c r="BG622" s="274"/>
      <x:c r="BH622" s="272"/>
      <x:c r="BI622" s="276"/>
      <x:c r="BJ622" s="276"/>
      <x:c r="BK622" s="276"/>
      <x:c r="BL622" s="276"/>
    </x:row>
    <x:row r="623" spans="1:81" x14ac:dyDescent="0.3">
      <x:c r="E623" s="272"/>
      <x:c r="AB623" s="272"/>
      <x:c r="AF623" s="275"/>
      <x:c r="AH623" s="275"/>
      <x:c r="AI623" s="273"/>
      <x:c r="AK623" s="273"/>
      <x:c r="AL623" s="273"/>
      <x:c r="AM623" s="273"/>
      <x:c r="AO623" s="273"/>
      <x:c r="AP623" s="273"/>
      <x:c r="AR623" s="273"/>
      <x:c r="AT623" s="273"/>
      <x:c r="AV623" s="273"/>
      <x:c r="AW623" s="275"/>
      <x:c r="AX623" s="272"/>
      <x:c r="AZ623" s="272"/>
      <x:c r="BA623" s="272"/>
      <x:c r="BB623" s="272"/>
      <x:c r="BC623" s="272"/>
      <x:c r="BD623" s="272"/>
      <x:c r="BE623" s="272"/>
      <x:c r="BF623" s="272"/>
      <x:c r="BG623" s="274"/>
      <x:c r="BH623" s="272"/>
      <x:c r="BI623" s="276"/>
      <x:c r="BJ623" s="276"/>
      <x:c r="BK623" s="276"/>
      <x:c r="BL623" s="276"/>
    </x:row>
    <x:row r="624" spans="1:81" x14ac:dyDescent="0.3">
      <x:c r="E624" s="272"/>
      <x:c r="AB624" s="272"/>
      <x:c r="AF624" s="275"/>
      <x:c r="AH624" s="275"/>
      <x:c r="AI624" s="273"/>
      <x:c r="AK624" s="273"/>
      <x:c r="AL624" s="273"/>
      <x:c r="AM624" s="273"/>
      <x:c r="AO624" s="273"/>
      <x:c r="AP624" s="273"/>
      <x:c r="AR624" s="273"/>
      <x:c r="AT624" s="273"/>
      <x:c r="AV624" s="273"/>
      <x:c r="AW624" s="275"/>
      <x:c r="AX624" s="272"/>
      <x:c r="AZ624" s="272"/>
      <x:c r="BA624" s="272"/>
      <x:c r="BB624" s="272"/>
      <x:c r="BC624" s="272"/>
      <x:c r="BD624" s="272"/>
      <x:c r="BE624" s="272"/>
      <x:c r="BF624" s="272"/>
      <x:c r="BG624" s="274"/>
      <x:c r="BH624" s="272"/>
      <x:c r="BI624" s="276"/>
      <x:c r="BJ624" s="276"/>
      <x:c r="BK624" s="276"/>
      <x:c r="BL624" s="276"/>
    </x:row>
    <x:row r="625" spans="1:81" x14ac:dyDescent="0.3">
      <x:c r="E625" s="272"/>
      <x:c r="AB625" s="272"/>
      <x:c r="AF625" s="275"/>
      <x:c r="AH625" s="275"/>
      <x:c r="AI625" s="273"/>
      <x:c r="AK625" s="273"/>
      <x:c r="AL625" s="273"/>
      <x:c r="AM625" s="273"/>
      <x:c r="AO625" s="273"/>
      <x:c r="AP625" s="273"/>
      <x:c r="AR625" s="273"/>
      <x:c r="AT625" s="273"/>
      <x:c r="AV625" s="273"/>
      <x:c r="AW625" s="275"/>
      <x:c r="AX625" s="272"/>
      <x:c r="AZ625" s="272"/>
      <x:c r="BA625" s="272"/>
      <x:c r="BB625" s="272"/>
      <x:c r="BC625" s="272"/>
      <x:c r="BD625" s="272"/>
      <x:c r="BE625" s="272"/>
      <x:c r="BF625" s="272"/>
      <x:c r="BG625" s="274"/>
      <x:c r="BH625" s="272"/>
      <x:c r="BI625" s="276"/>
      <x:c r="BJ625" s="276"/>
      <x:c r="BK625" s="276"/>
      <x:c r="BL625" s="276"/>
    </x:row>
    <x:row r="626" spans="1:81" x14ac:dyDescent="0.3">
      <x:c r="E626" s="272"/>
      <x:c r="AB626" s="272"/>
      <x:c r="AF626" s="275"/>
      <x:c r="AH626" s="275"/>
      <x:c r="AI626" s="273"/>
      <x:c r="AK626" s="273"/>
      <x:c r="AL626" s="273"/>
      <x:c r="AM626" s="273"/>
      <x:c r="AO626" s="273"/>
      <x:c r="AP626" s="273"/>
      <x:c r="AR626" s="273"/>
      <x:c r="AT626" s="273"/>
      <x:c r="AV626" s="273"/>
      <x:c r="AW626" s="275"/>
      <x:c r="AX626" s="272"/>
      <x:c r="AZ626" s="272"/>
      <x:c r="BA626" s="272"/>
      <x:c r="BB626" s="272"/>
      <x:c r="BC626" s="272"/>
      <x:c r="BD626" s="272"/>
      <x:c r="BE626" s="272"/>
      <x:c r="BF626" s="272"/>
      <x:c r="BG626" s="274"/>
      <x:c r="BH626" s="272"/>
      <x:c r="BI626" s="276"/>
      <x:c r="BJ626" s="276"/>
      <x:c r="BK626" s="276"/>
      <x:c r="BL626" s="276"/>
    </x:row>
    <x:row r="627" spans="1:81" x14ac:dyDescent="0.3">
      <x:c r="E627" s="272"/>
      <x:c r="AB627" s="272"/>
      <x:c r="AF627" s="275"/>
      <x:c r="AH627" s="275"/>
      <x:c r="AI627" s="273"/>
      <x:c r="AK627" s="273"/>
      <x:c r="AL627" s="273"/>
      <x:c r="AM627" s="273"/>
      <x:c r="AO627" s="273"/>
      <x:c r="AP627" s="273"/>
      <x:c r="AR627" s="273"/>
      <x:c r="AT627" s="273"/>
      <x:c r="AV627" s="273"/>
      <x:c r="AW627" s="275"/>
      <x:c r="AX627" s="272"/>
      <x:c r="AZ627" s="272"/>
      <x:c r="BA627" s="272"/>
      <x:c r="BB627" s="272"/>
      <x:c r="BC627" s="272"/>
      <x:c r="BD627" s="272"/>
      <x:c r="BE627" s="272"/>
      <x:c r="BF627" s="272"/>
      <x:c r="BG627" s="274"/>
      <x:c r="BH627" s="272"/>
      <x:c r="BI627" s="276"/>
      <x:c r="BJ627" s="276"/>
      <x:c r="BK627" s="276"/>
      <x:c r="BL627" s="276"/>
    </x:row>
    <x:row r="628" spans="1:81" x14ac:dyDescent="0.3">
      <x:c r="E628" s="272"/>
      <x:c r="AB628" s="272"/>
      <x:c r="AF628" s="275"/>
      <x:c r="AH628" s="275"/>
      <x:c r="AI628" s="273"/>
      <x:c r="AK628" s="273"/>
      <x:c r="AL628" s="273"/>
      <x:c r="AM628" s="273"/>
      <x:c r="AO628" s="273"/>
      <x:c r="AP628" s="273"/>
      <x:c r="AR628" s="273"/>
      <x:c r="AT628" s="273"/>
      <x:c r="AV628" s="273"/>
      <x:c r="AW628" s="275"/>
      <x:c r="AX628" s="272"/>
      <x:c r="AZ628" s="272"/>
      <x:c r="BA628" s="272"/>
      <x:c r="BB628" s="272"/>
      <x:c r="BC628" s="272"/>
      <x:c r="BD628" s="272"/>
      <x:c r="BE628" s="272"/>
      <x:c r="BF628" s="272"/>
      <x:c r="BG628" s="274"/>
      <x:c r="BH628" s="272"/>
      <x:c r="BI628" s="276"/>
      <x:c r="BJ628" s="276"/>
      <x:c r="BK628" s="276"/>
      <x:c r="BL628" s="276"/>
    </x:row>
    <x:row r="629" spans="1:81" x14ac:dyDescent="0.3">
      <x:c r="E629" s="272"/>
      <x:c r="AB629" s="272"/>
      <x:c r="AF629" s="275"/>
      <x:c r="AH629" s="275"/>
      <x:c r="AI629" s="273"/>
      <x:c r="AK629" s="273"/>
      <x:c r="AL629" s="273"/>
      <x:c r="AM629" s="273"/>
      <x:c r="AO629" s="273"/>
      <x:c r="AP629" s="273"/>
      <x:c r="AR629" s="273"/>
      <x:c r="AT629" s="273"/>
      <x:c r="AV629" s="273"/>
      <x:c r="AW629" s="275"/>
      <x:c r="AX629" s="272"/>
      <x:c r="AZ629" s="272"/>
      <x:c r="BA629" s="272"/>
      <x:c r="BB629" s="272"/>
      <x:c r="BC629" s="272"/>
      <x:c r="BD629" s="272"/>
      <x:c r="BE629" s="272"/>
      <x:c r="BF629" s="272"/>
      <x:c r="BG629" s="274"/>
      <x:c r="BH629" s="272"/>
      <x:c r="BI629" s="276"/>
      <x:c r="BJ629" s="276"/>
      <x:c r="BK629" s="276"/>
      <x:c r="BL629" s="276"/>
    </x:row>
    <x:row r="630" spans="1:81" x14ac:dyDescent="0.3">
      <x:c r="E630" s="272"/>
      <x:c r="AB630" s="272"/>
      <x:c r="AF630" s="275"/>
      <x:c r="AH630" s="275"/>
      <x:c r="AI630" s="273"/>
      <x:c r="AK630" s="273"/>
      <x:c r="AL630" s="273"/>
      <x:c r="AM630" s="273"/>
      <x:c r="AO630" s="273"/>
      <x:c r="AP630" s="273"/>
      <x:c r="AR630" s="273"/>
      <x:c r="AT630" s="273"/>
      <x:c r="AV630" s="273"/>
      <x:c r="AW630" s="275"/>
      <x:c r="AX630" s="272"/>
      <x:c r="AZ630" s="272"/>
      <x:c r="BA630" s="272"/>
      <x:c r="BB630" s="272"/>
      <x:c r="BC630" s="272"/>
      <x:c r="BD630" s="272"/>
      <x:c r="BE630" s="272"/>
      <x:c r="BF630" s="272"/>
      <x:c r="BG630" s="274"/>
      <x:c r="BH630" s="272"/>
      <x:c r="BI630" s="276"/>
      <x:c r="BJ630" s="276"/>
      <x:c r="BK630" s="276"/>
      <x:c r="BL630" s="276"/>
    </x:row>
    <x:row r="631" spans="1:81" x14ac:dyDescent="0.3">
      <x:c r="E631" s="272"/>
      <x:c r="AB631" s="272"/>
      <x:c r="AF631" s="275"/>
      <x:c r="AH631" s="275"/>
      <x:c r="AI631" s="273"/>
      <x:c r="AK631" s="273"/>
      <x:c r="AL631" s="273"/>
      <x:c r="AM631" s="273"/>
      <x:c r="AO631" s="273"/>
      <x:c r="AP631" s="273"/>
      <x:c r="AR631" s="273"/>
      <x:c r="AT631" s="273"/>
      <x:c r="AV631" s="273"/>
      <x:c r="AW631" s="275"/>
      <x:c r="AX631" s="272"/>
      <x:c r="AZ631" s="272"/>
      <x:c r="BA631" s="272"/>
      <x:c r="BB631" s="272"/>
      <x:c r="BC631" s="272"/>
      <x:c r="BD631" s="272"/>
      <x:c r="BE631" s="272"/>
      <x:c r="BF631" s="272"/>
      <x:c r="BG631" s="274"/>
      <x:c r="BH631" s="272"/>
      <x:c r="BI631" s="276"/>
      <x:c r="BJ631" s="276"/>
      <x:c r="BK631" s="276"/>
      <x:c r="BL631" s="276"/>
    </x:row>
    <x:row r="632" spans="1:81" x14ac:dyDescent="0.3">
      <x:c r="E632" s="272"/>
      <x:c r="AB632" s="272"/>
      <x:c r="AF632" s="275"/>
      <x:c r="AH632" s="275"/>
      <x:c r="AI632" s="273"/>
      <x:c r="AK632" s="273"/>
      <x:c r="AL632" s="273"/>
      <x:c r="AM632" s="273"/>
      <x:c r="AO632" s="273"/>
      <x:c r="AP632" s="273"/>
      <x:c r="AR632" s="273"/>
      <x:c r="AT632" s="273"/>
      <x:c r="AV632" s="273"/>
      <x:c r="AW632" s="275"/>
      <x:c r="AX632" s="272"/>
      <x:c r="AZ632" s="272"/>
      <x:c r="BA632" s="272"/>
      <x:c r="BB632" s="272"/>
      <x:c r="BC632" s="272"/>
      <x:c r="BD632" s="272"/>
      <x:c r="BE632" s="272"/>
      <x:c r="BF632" s="272"/>
      <x:c r="BG632" s="274"/>
      <x:c r="BH632" s="272"/>
      <x:c r="BI632" s="276"/>
      <x:c r="BJ632" s="276"/>
      <x:c r="BK632" s="276"/>
      <x:c r="BL632" s="276"/>
    </x:row>
    <x:row r="633" spans="1:81" x14ac:dyDescent="0.3">
      <x:c r="E633" s="272"/>
      <x:c r="AB633" s="272"/>
      <x:c r="AF633" s="275"/>
      <x:c r="AH633" s="275"/>
      <x:c r="AI633" s="273"/>
      <x:c r="AK633" s="273"/>
      <x:c r="AL633" s="273"/>
      <x:c r="AM633" s="273"/>
      <x:c r="AO633" s="273"/>
      <x:c r="AP633" s="273"/>
      <x:c r="AR633" s="273"/>
      <x:c r="AT633" s="273"/>
      <x:c r="AV633" s="273"/>
      <x:c r="AW633" s="275"/>
      <x:c r="AX633" s="272"/>
      <x:c r="AZ633" s="272"/>
      <x:c r="BA633" s="272"/>
      <x:c r="BB633" s="272"/>
      <x:c r="BC633" s="272"/>
      <x:c r="BD633" s="272"/>
      <x:c r="BE633" s="272"/>
      <x:c r="BF633" s="272"/>
      <x:c r="BG633" s="274"/>
      <x:c r="BH633" s="272"/>
      <x:c r="BI633" s="276"/>
      <x:c r="BJ633" s="276"/>
      <x:c r="BK633" s="276"/>
      <x:c r="BL633" s="276"/>
    </x:row>
    <x:row r="634" spans="1:81" x14ac:dyDescent="0.3">
      <x:c r="E634" s="272"/>
      <x:c r="AB634" s="272"/>
      <x:c r="AF634" s="275"/>
      <x:c r="AH634" s="275"/>
      <x:c r="AI634" s="273"/>
      <x:c r="AK634" s="273"/>
      <x:c r="AL634" s="273"/>
      <x:c r="AM634" s="273"/>
      <x:c r="AO634" s="273"/>
      <x:c r="AP634" s="273"/>
      <x:c r="AR634" s="273"/>
      <x:c r="AT634" s="273"/>
      <x:c r="AV634" s="273"/>
      <x:c r="AW634" s="275"/>
      <x:c r="AX634" s="272"/>
      <x:c r="AZ634" s="272"/>
      <x:c r="BA634" s="272"/>
      <x:c r="BB634" s="272"/>
      <x:c r="BC634" s="272"/>
      <x:c r="BD634" s="272"/>
      <x:c r="BE634" s="272"/>
      <x:c r="BF634" s="272"/>
      <x:c r="BG634" s="274"/>
      <x:c r="BH634" s="272"/>
      <x:c r="BI634" s="276"/>
      <x:c r="BJ634" s="276"/>
      <x:c r="BK634" s="276"/>
      <x:c r="BL634" s="276"/>
    </x:row>
    <x:row r="635" spans="1:81" x14ac:dyDescent="0.3">
      <x:c r="E635" s="272"/>
      <x:c r="AB635" s="272"/>
      <x:c r="AF635" s="275"/>
      <x:c r="AH635" s="275"/>
      <x:c r="AI635" s="273"/>
      <x:c r="AK635" s="273"/>
      <x:c r="AL635" s="273"/>
      <x:c r="AM635" s="273"/>
      <x:c r="AO635" s="273"/>
      <x:c r="AP635" s="273"/>
      <x:c r="AR635" s="273"/>
      <x:c r="AT635" s="273"/>
      <x:c r="AV635" s="273"/>
      <x:c r="AW635" s="275"/>
      <x:c r="AX635" s="272"/>
      <x:c r="AZ635" s="272"/>
      <x:c r="BA635" s="272"/>
      <x:c r="BB635" s="272"/>
      <x:c r="BC635" s="272"/>
      <x:c r="BD635" s="272"/>
      <x:c r="BE635" s="272"/>
      <x:c r="BF635" s="272"/>
      <x:c r="BG635" s="274"/>
      <x:c r="BH635" s="272"/>
      <x:c r="BI635" s="276"/>
      <x:c r="BJ635" s="276"/>
      <x:c r="BK635" s="276"/>
      <x:c r="BL635" s="276"/>
    </x:row>
    <x:row r="636" spans="1:81" x14ac:dyDescent="0.3">
      <x:c r="E636" s="272"/>
      <x:c r="AB636" s="272"/>
      <x:c r="AF636" s="275"/>
      <x:c r="AH636" s="275"/>
      <x:c r="AI636" s="273"/>
      <x:c r="AK636" s="273"/>
      <x:c r="AL636" s="273"/>
      <x:c r="AM636" s="273"/>
      <x:c r="AO636" s="273"/>
      <x:c r="AP636" s="273"/>
      <x:c r="AR636" s="273"/>
      <x:c r="AT636" s="273"/>
      <x:c r="AV636" s="273"/>
      <x:c r="AW636" s="275"/>
      <x:c r="AX636" s="272"/>
      <x:c r="AZ636" s="272"/>
      <x:c r="BA636" s="272"/>
      <x:c r="BB636" s="272"/>
      <x:c r="BC636" s="272"/>
      <x:c r="BD636" s="272"/>
      <x:c r="BE636" s="272"/>
      <x:c r="BF636" s="272"/>
      <x:c r="BG636" s="274"/>
      <x:c r="BH636" s="272"/>
      <x:c r="BI636" s="276"/>
      <x:c r="BJ636" s="276"/>
      <x:c r="BK636" s="276"/>
      <x:c r="BL636" s="276"/>
    </x:row>
    <x:row r="637" spans="1:81" x14ac:dyDescent="0.3">
      <x:c r="E637" s="272"/>
      <x:c r="AB637" s="272"/>
      <x:c r="AF637" s="275"/>
      <x:c r="AH637" s="275"/>
      <x:c r="AI637" s="273"/>
      <x:c r="AK637" s="273"/>
      <x:c r="AL637" s="273"/>
      <x:c r="AM637" s="273"/>
      <x:c r="AO637" s="273"/>
      <x:c r="AP637" s="273"/>
      <x:c r="AR637" s="273"/>
      <x:c r="AT637" s="273"/>
      <x:c r="AV637" s="273"/>
      <x:c r="AW637" s="275"/>
      <x:c r="AX637" s="272"/>
      <x:c r="AZ637" s="272"/>
      <x:c r="BA637" s="272"/>
      <x:c r="BB637" s="272"/>
      <x:c r="BC637" s="272"/>
      <x:c r="BD637" s="272"/>
      <x:c r="BE637" s="272"/>
      <x:c r="BF637" s="272"/>
      <x:c r="BG637" s="274"/>
      <x:c r="BH637" s="272"/>
      <x:c r="BI637" s="276"/>
      <x:c r="BJ637" s="276"/>
      <x:c r="BK637" s="276"/>
      <x:c r="BL637" s="276"/>
    </x:row>
    <x:row r="638" spans="1:81" x14ac:dyDescent="0.3">
      <x:c r="E638" s="272"/>
      <x:c r="AB638" s="272"/>
      <x:c r="AF638" s="275"/>
      <x:c r="AH638" s="275"/>
      <x:c r="AI638" s="273"/>
      <x:c r="AK638" s="273"/>
      <x:c r="AL638" s="273"/>
      <x:c r="AM638" s="273"/>
      <x:c r="AO638" s="273"/>
      <x:c r="AP638" s="273"/>
      <x:c r="AR638" s="273"/>
      <x:c r="AT638" s="273"/>
      <x:c r="AV638" s="273"/>
      <x:c r="AW638" s="275"/>
      <x:c r="AX638" s="272"/>
      <x:c r="AZ638" s="272"/>
      <x:c r="BA638" s="272"/>
      <x:c r="BB638" s="272"/>
      <x:c r="BC638" s="272"/>
      <x:c r="BD638" s="272"/>
      <x:c r="BE638" s="272"/>
      <x:c r="BF638" s="272"/>
      <x:c r="BG638" s="274"/>
      <x:c r="BH638" s="272"/>
      <x:c r="BI638" s="276"/>
      <x:c r="BJ638" s="276"/>
      <x:c r="BK638" s="276"/>
      <x:c r="BL638" s="276"/>
    </x:row>
    <x:row r="639" spans="1:81" x14ac:dyDescent="0.3">
      <x:c r="E639" s="272"/>
      <x:c r="AB639" s="272"/>
      <x:c r="AF639" s="275"/>
      <x:c r="AH639" s="275"/>
      <x:c r="AI639" s="273"/>
      <x:c r="AK639" s="273"/>
      <x:c r="AL639" s="273"/>
      <x:c r="AM639" s="273"/>
      <x:c r="AO639" s="273"/>
      <x:c r="AP639" s="273"/>
      <x:c r="AR639" s="273"/>
      <x:c r="AT639" s="273"/>
      <x:c r="AV639" s="273"/>
      <x:c r="AW639" s="275"/>
      <x:c r="AX639" s="272"/>
      <x:c r="AZ639" s="272"/>
      <x:c r="BA639" s="272"/>
      <x:c r="BB639" s="272"/>
      <x:c r="BC639" s="272"/>
      <x:c r="BD639" s="272"/>
      <x:c r="BE639" s="272"/>
      <x:c r="BF639" s="272"/>
      <x:c r="BG639" s="274"/>
      <x:c r="BH639" s="272"/>
      <x:c r="BI639" s="276"/>
      <x:c r="BJ639" s="276"/>
      <x:c r="BK639" s="276"/>
      <x:c r="BL639" s="276"/>
    </x:row>
    <x:row r="640" spans="1:81" x14ac:dyDescent="0.3">
      <x:c r="E640" s="272"/>
      <x:c r="AB640" s="272"/>
      <x:c r="AF640" s="275"/>
      <x:c r="AH640" s="275"/>
      <x:c r="AI640" s="273"/>
      <x:c r="AK640" s="273"/>
      <x:c r="AL640" s="273"/>
      <x:c r="AM640" s="273"/>
      <x:c r="AO640" s="273"/>
      <x:c r="AP640" s="273"/>
      <x:c r="AR640" s="273"/>
      <x:c r="AT640" s="273"/>
      <x:c r="AV640" s="273"/>
      <x:c r="AW640" s="275"/>
      <x:c r="AX640" s="272"/>
      <x:c r="AZ640" s="272"/>
      <x:c r="BA640" s="272"/>
      <x:c r="BB640" s="272"/>
      <x:c r="BC640" s="272"/>
      <x:c r="BD640" s="272"/>
      <x:c r="BE640" s="272"/>
      <x:c r="BF640" s="272"/>
      <x:c r="BG640" s="274"/>
      <x:c r="BH640" s="272"/>
      <x:c r="BI640" s="276"/>
      <x:c r="BJ640" s="276"/>
      <x:c r="BK640" s="276"/>
      <x:c r="BL640" s="276"/>
    </x:row>
    <x:row r="641" spans="1:81" x14ac:dyDescent="0.3">
      <x:c r="E641" s="272"/>
      <x:c r="AB641" s="272"/>
      <x:c r="AF641" s="275"/>
      <x:c r="AH641" s="275"/>
      <x:c r="AI641" s="273"/>
      <x:c r="AK641" s="273"/>
      <x:c r="AL641" s="273"/>
      <x:c r="AM641" s="273"/>
      <x:c r="AO641" s="273"/>
      <x:c r="AP641" s="273"/>
      <x:c r="AR641" s="273"/>
      <x:c r="AT641" s="273"/>
      <x:c r="AV641" s="273"/>
      <x:c r="AW641" s="275"/>
      <x:c r="AX641" s="272"/>
      <x:c r="AZ641" s="272"/>
      <x:c r="BA641" s="272"/>
      <x:c r="BB641" s="272"/>
      <x:c r="BC641" s="272"/>
      <x:c r="BD641" s="272"/>
      <x:c r="BE641" s="272"/>
      <x:c r="BF641" s="272"/>
      <x:c r="BG641" s="274"/>
      <x:c r="BH641" s="272"/>
      <x:c r="BI641" s="276"/>
      <x:c r="BJ641" s="276"/>
      <x:c r="BK641" s="276"/>
      <x:c r="BL641" s="276"/>
    </x:row>
    <x:row r="642" spans="1:81" x14ac:dyDescent="0.3">
      <x:c r="E642" s="272"/>
      <x:c r="AB642" s="272"/>
      <x:c r="AF642" s="275"/>
      <x:c r="AH642" s="275"/>
      <x:c r="AI642" s="273"/>
      <x:c r="AK642" s="273"/>
      <x:c r="AL642" s="273"/>
      <x:c r="AM642" s="273"/>
      <x:c r="AO642" s="273"/>
      <x:c r="AP642" s="273"/>
      <x:c r="AR642" s="273"/>
      <x:c r="AT642" s="273"/>
      <x:c r="AV642" s="273"/>
      <x:c r="AW642" s="275"/>
      <x:c r="AX642" s="272"/>
      <x:c r="AZ642" s="272"/>
      <x:c r="BA642" s="272"/>
      <x:c r="BB642" s="272"/>
      <x:c r="BC642" s="272"/>
      <x:c r="BD642" s="272"/>
      <x:c r="BE642" s="272"/>
      <x:c r="BF642" s="272"/>
      <x:c r="BG642" s="274"/>
      <x:c r="BH642" s="272"/>
      <x:c r="BI642" s="276"/>
      <x:c r="BJ642" s="276"/>
      <x:c r="BK642" s="276"/>
      <x:c r="BL642" s="276"/>
    </x:row>
    <x:row r="643" spans="1:81" x14ac:dyDescent="0.3">
      <x:c r="E643" s="272"/>
      <x:c r="AB643" s="272"/>
      <x:c r="AF643" s="275"/>
      <x:c r="AH643" s="275"/>
      <x:c r="AI643" s="273"/>
      <x:c r="AK643" s="273"/>
      <x:c r="AL643" s="273"/>
      <x:c r="AM643" s="273"/>
      <x:c r="AO643" s="273"/>
      <x:c r="AP643" s="273"/>
      <x:c r="AR643" s="273"/>
      <x:c r="AT643" s="273"/>
      <x:c r="AV643" s="273"/>
      <x:c r="AW643" s="275"/>
      <x:c r="AX643" s="272"/>
      <x:c r="AZ643" s="272"/>
      <x:c r="BA643" s="272"/>
      <x:c r="BB643" s="272"/>
      <x:c r="BC643" s="272"/>
      <x:c r="BD643" s="272"/>
      <x:c r="BE643" s="272"/>
      <x:c r="BF643" s="272"/>
      <x:c r="BG643" s="274"/>
      <x:c r="BH643" s="272"/>
      <x:c r="BI643" s="276"/>
      <x:c r="BJ643" s="276"/>
      <x:c r="BK643" s="276"/>
      <x:c r="BL643" s="276"/>
    </x:row>
    <x:row r="644" spans="1:81" x14ac:dyDescent="0.3">
      <x:c r="E644" s="272"/>
      <x:c r="AB644" s="272"/>
      <x:c r="AF644" s="275"/>
      <x:c r="AH644" s="275"/>
      <x:c r="AI644" s="273"/>
      <x:c r="AK644" s="273"/>
      <x:c r="AL644" s="273"/>
      <x:c r="AM644" s="273"/>
      <x:c r="AO644" s="273"/>
      <x:c r="AP644" s="273"/>
      <x:c r="AR644" s="273"/>
      <x:c r="AT644" s="273"/>
      <x:c r="AV644" s="273"/>
      <x:c r="AW644" s="275"/>
      <x:c r="AX644" s="272"/>
      <x:c r="AZ644" s="272"/>
      <x:c r="BA644" s="272"/>
      <x:c r="BB644" s="272"/>
      <x:c r="BC644" s="272"/>
      <x:c r="BD644" s="272"/>
      <x:c r="BE644" s="272"/>
      <x:c r="BF644" s="272"/>
      <x:c r="BG644" s="274"/>
      <x:c r="BH644" s="272"/>
      <x:c r="BI644" s="276"/>
      <x:c r="BJ644" s="276"/>
      <x:c r="BK644" s="276"/>
      <x:c r="BL644" s="276"/>
    </x:row>
    <x:row r="645" spans="1:81" x14ac:dyDescent="0.3">
      <x:c r="E645" s="272"/>
      <x:c r="AB645" s="272"/>
      <x:c r="AF645" s="275"/>
      <x:c r="AH645" s="275"/>
      <x:c r="AI645" s="273"/>
      <x:c r="AK645" s="273"/>
      <x:c r="AL645" s="273"/>
      <x:c r="AM645" s="273"/>
      <x:c r="AO645" s="273"/>
      <x:c r="AP645" s="273"/>
      <x:c r="AR645" s="273"/>
      <x:c r="AT645" s="273"/>
      <x:c r="AV645" s="273"/>
      <x:c r="AW645" s="275"/>
      <x:c r="AX645" s="272"/>
      <x:c r="AZ645" s="272"/>
      <x:c r="BA645" s="272"/>
      <x:c r="BB645" s="272"/>
      <x:c r="BC645" s="272"/>
      <x:c r="BD645" s="272"/>
      <x:c r="BE645" s="272"/>
      <x:c r="BF645" s="272"/>
      <x:c r="BG645" s="274"/>
      <x:c r="BH645" s="272"/>
      <x:c r="BI645" s="276"/>
      <x:c r="BJ645" s="276"/>
      <x:c r="BK645" s="276"/>
      <x:c r="BL645" s="276"/>
    </x:row>
    <x:row r="646" spans="1:81" x14ac:dyDescent="0.3">
      <x:c r="E646" s="272"/>
      <x:c r="AB646" s="272"/>
      <x:c r="AF646" s="275"/>
      <x:c r="AH646" s="275"/>
      <x:c r="AI646" s="273"/>
      <x:c r="AK646" s="273"/>
      <x:c r="AL646" s="273"/>
      <x:c r="AM646" s="273"/>
      <x:c r="AO646" s="273"/>
      <x:c r="AP646" s="273"/>
      <x:c r="AR646" s="273"/>
      <x:c r="AT646" s="273"/>
      <x:c r="AV646" s="273"/>
      <x:c r="AW646" s="275"/>
      <x:c r="AX646" s="272"/>
      <x:c r="AZ646" s="272"/>
      <x:c r="BA646" s="272"/>
      <x:c r="BB646" s="272"/>
      <x:c r="BC646" s="272"/>
      <x:c r="BD646" s="272"/>
      <x:c r="BE646" s="272"/>
      <x:c r="BF646" s="272"/>
      <x:c r="BG646" s="274"/>
      <x:c r="BH646" s="272"/>
      <x:c r="BI646" s="276"/>
      <x:c r="BJ646" s="276"/>
      <x:c r="BK646" s="276"/>
      <x:c r="BL646" s="276"/>
    </x:row>
    <x:row r="647" spans="1:81" x14ac:dyDescent="0.3">
      <x:c r="E647" s="272"/>
      <x:c r="AB647" s="272"/>
      <x:c r="AF647" s="275"/>
      <x:c r="AH647" s="275"/>
      <x:c r="AI647" s="273"/>
      <x:c r="AK647" s="273"/>
      <x:c r="AL647" s="273"/>
      <x:c r="AM647" s="273"/>
      <x:c r="AO647" s="273"/>
      <x:c r="AP647" s="273"/>
      <x:c r="AR647" s="273"/>
      <x:c r="AT647" s="273"/>
      <x:c r="AV647" s="273"/>
      <x:c r="AW647" s="275"/>
      <x:c r="AX647" s="272"/>
      <x:c r="AZ647" s="272"/>
      <x:c r="BA647" s="272"/>
      <x:c r="BB647" s="272"/>
      <x:c r="BC647" s="272"/>
      <x:c r="BD647" s="272"/>
      <x:c r="BE647" s="272"/>
      <x:c r="BF647" s="272"/>
      <x:c r="BG647" s="274"/>
      <x:c r="BH647" s="272"/>
      <x:c r="BI647" s="276"/>
      <x:c r="BJ647" s="276"/>
      <x:c r="BK647" s="276"/>
      <x:c r="BL647" s="276"/>
    </x:row>
    <x:row r="648" spans="1:81" x14ac:dyDescent="0.3">
      <x:c r="E648" s="272"/>
      <x:c r="AB648" s="272"/>
      <x:c r="AF648" s="275"/>
      <x:c r="AH648" s="275"/>
      <x:c r="AI648" s="273"/>
      <x:c r="AK648" s="273"/>
      <x:c r="AL648" s="273"/>
      <x:c r="AM648" s="273"/>
      <x:c r="AO648" s="273"/>
      <x:c r="AP648" s="273"/>
      <x:c r="AR648" s="273"/>
      <x:c r="AT648" s="273"/>
      <x:c r="AV648" s="273"/>
      <x:c r="AW648" s="275"/>
      <x:c r="AX648" s="272"/>
      <x:c r="AZ648" s="272"/>
      <x:c r="BA648" s="272"/>
      <x:c r="BB648" s="272"/>
      <x:c r="BC648" s="272"/>
      <x:c r="BD648" s="272"/>
      <x:c r="BE648" s="272"/>
      <x:c r="BF648" s="272"/>
      <x:c r="BG648" s="274"/>
      <x:c r="BH648" s="272"/>
      <x:c r="BI648" s="276"/>
      <x:c r="BJ648" s="276"/>
      <x:c r="BK648" s="276"/>
      <x:c r="BL648" s="276"/>
    </x:row>
    <x:row r="649" spans="1:81" x14ac:dyDescent="0.3">
      <x:c r="E649" s="272"/>
      <x:c r="AB649" s="272"/>
      <x:c r="AF649" s="275"/>
      <x:c r="AH649" s="275"/>
      <x:c r="AI649" s="273"/>
      <x:c r="AK649" s="273"/>
      <x:c r="AL649" s="273"/>
      <x:c r="AM649" s="273"/>
      <x:c r="AO649" s="273"/>
      <x:c r="AP649" s="273"/>
      <x:c r="AR649" s="273"/>
      <x:c r="AT649" s="273"/>
      <x:c r="AV649" s="273"/>
      <x:c r="AW649" s="275"/>
      <x:c r="AX649" s="272"/>
      <x:c r="AZ649" s="272"/>
      <x:c r="BA649" s="272"/>
      <x:c r="BB649" s="272"/>
      <x:c r="BC649" s="272"/>
      <x:c r="BD649" s="272"/>
      <x:c r="BE649" s="272"/>
      <x:c r="BF649" s="272"/>
      <x:c r="BG649" s="274"/>
      <x:c r="BH649" s="272"/>
      <x:c r="BI649" s="276"/>
      <x:c r="BJ649" s="276"/>
      <x:c r="BK649" s="276"/>
      <x:c r="BL649" s="276"/>
    </x:row>
    <x:row r="650" spans="1:81" x14ac:dyDescent="0.3">
      <x:c r="E650" s="272"/>
      <x:c r="AB650" s="272"/>
      <x:c r="AF650" s="275"/>
      <x:c r="AH650" s="275"/>
      <x:c r="AI650" s="273"/>
      <x:c r="AK650" s="273"/>
      <x:c r="AL650" s="273"/>
      <x:c r="AM650" s="273"/>
      <x:c r="AO650" s="273"/>
      <x:c r="AP650" s="273"/>
      <x:c r="AR650" s="273"/>
      <x:c r="AT650" s="273"/>
      <x:c r="AV650" s="273"/>
      <x:c r="AW650" s="275"/>
      <x:c r="AX650" s="272"/>
      <x:c r="AZ650" s="272"/>
      <x:c r="BA650" s="272"/>
      <x:c r="BB650" s="272"/>
      <x:c r="BC650" s="272"/>
      <x:c r="BD650" s="272"/>
      <x:c r="BE650" s="272"/>
      <x:c r="BF650" s="272"/>
      <x:c r="BG650" s="274"/>
      <x:c r="BH650" s="272"/>
      <x:c r="BI650" s="276"/>
      <x:c r="BJ650" s="276"/>
      <x:c r="BK650" s="276"/>
      <x:c r="BL650" s="276"/>
    </x:row>
    <x:row r="651" spans="1:81" x14ac:dyDescent="0.3">
      <x:c r="E651" s="272"/>
      <x:c r="AB651" s="272"/>
      <x:c r="AF651" s="275"/>
      <x:c r="AH651" s="275"/>
      <x:c r="AI651" s="273"/>
      <x:c r="AK651" s="273"/>
      <x:c r="AL651" s="273"/>
      <x:c r="AM651" s="273"/>
      <x:c r="AO651" s="273"/>
      <x:c r="AP651" s="273"/>
      <x:c r="AR651" s="273"/>
      <x:c r="AT651" s="273"/>
      <x:c r="AV651" s="273"/>
      <x:c r="AW651" s="275"/>
      <x:c r="AX651" s="272"/>
      <x:c r="AZ651" s="272"/>
      <x:c r="BA651" s="272"/>
      <x:c r="BB651" s="272"/>
      <x:c r="BC651" s="272"/>
      <x:c r="BD651" s="272"/>
      <x:c r="BE651" s="272"/>
      <x:c r="BF651" s="272"/>
      <x:c r="BG651" s="274"/>
      <x:c r="BH651" s="272"/>
      <x:c r="BI651" s="276"/>
      <x:c r="BJ651" s="276"/>
      <x:c r="BK651" s="276"/>
      <x:c r="BL651" s="276"/>
    </x:row>
    <x:row r="652" spans="1:81" x14ac:dyDescent="0.3">
      <x:c r="E652" s="272"/>
      <x:c r="AB652" s="272"/>
      <x:c r="AF652" s="275"/>
      <x:c r="AH652" s="275"/>
      <x:c r="AI652" s="273"/>
      <x:c r="AK652" s="273"/>
      <x:c r="AL652" s="273"/>
      <x:c r="AM652" s="273"/>
      <x:c r="AO652" s="273"/>
      <x:c r="AP652" s="273"/>
      <x:c r="AR652" s="273"/>
      <x:c r="AT652" s="273"/>
      <x:c r="AV652" s="273"/>
      <x:c r="AW652" s="275"/>
      <x:c r="AX652" s="272"/>
      <x:c r="AZ652" s="272"/>
      <x:c r="BA652" s="272"/>
      <x:c r="BB652" s="272"/>
      <x:c r="BC652" s="272"/>
      <x:c r="BD652" s="272"/>
      <x:c r="BE652" s="272"/>
      <x:c r="BF652" s="272"/>
      <x:c r="BG652" s="274"/>
      <x:c r="BH652" s="272"/>
      <x:c r="BI652" s="276"/>
      <x:c r="BJ652" s="276"/>
      <x:c r="BK652" s="276"/>
      <x:c r="BL652" s="276"/>
    </x:row>
    <x:row r="653" spans="1:81" x14ac:dyDescent="0.3">
      <x:c r="E653" s="272"/>
      <x:c r="AB653" s="272"/>
      <x:c r="AF653" s="275"/>
      <x:c r="AH653" s="275"/>
      <x:c r="AI653" s="273"/>
      <x:c r="AK653" s="273"/>
      <x:c r="AL653" s="273"/>
      <x:c r="AM653" s="273"/>
      <x:c r="AO653" s="273"/>
      <x:c r="AP653" s="273"/>
      <x:c r="AR653" s="273"/>
      <x:c r="AT653" s="273"/>
      <x:c r="AV653" s="273"/>
      <x:c r="AW653" s="275"/>
      <x:c r="AX653" s="272"/>
      <x:c r="AZ653" s="272"/>
      <x:c r="BA653" s="272"/>
      <x:c r="BB653" s="272"/>
      <x:c r="BC653" s="272"/>
      <x:c r="BD653" s="272"/>
      <x:c r="BE653" s="272"/>
      <x:c r="BF653" s="272"/>
      <x:c r="BG653" s="274"/>
      <x:c r="BH653" s="272"/>
      <x:c r="BI653" s="276"/>
      <x:c r="BJ653" s="276"/>
      <x:c r="BK653" s="276"/>
      <x:c r="BL653" s="276"/>
    </x:row>
    <x:row r="654" spans="1:81" x14ac:dyDescent="0.3">
      <x:c r="E654" s="272"/>
      <x:c r="AB654" s="272"/>
      <x:c r="AF654" s="275"/>
      <x:c r="AH654" s="275"/>
      <x:c r="AI654" s="273"/>
      <x:c r="AK654" s="273"/>
      <x:c r="AL654" s="273"/>
      <x:c r="AM654" s="273"/>
      <x:c r="AO654" s="273"/>
      <x:c r="AP654" s="273"/>
      <x:c r="AR654" s="273"/>
      <x:c r="AT654" s="273"/>
      <x:c r="AV654" s="273"/>
      <x:c r="AW654" s="275"/>
      <x:c r="AX654" s="272"/>
      <x:c r="AZ654" s="272"/>
      <x:c r="BA654" s="272"/>
      <x:c r="BB654" s="272"/>
      <x:c r="BC654" s="272"/>
      <x:c r="BD654" s="272"/>
      <x:c r="BE654" s="272"/>
      <x:c r="BF654" s="272"/>
      <x:c r="BG654" s="274"/>
      <x:c r="BH654" s="272"/>
      <x:c r="BI654" s="276"/>
      <x:c r="BJ654" s="276"/>
      <x:c r="BK654" s="276"/>
      <x:c r="BL654" s="276"/>
    </x:row>
    <x:row r="655" spans="1:81" x14ac:dyDescent="0.3">
      <x:c r="E655" s="272"/>
      <x:c r="AB655" s="272"/>
      <x:c r="AF655" s="275"/>
      <x:c r="AH655" s="275"/>
      <x:c r="AI655" s="273"/>
      <x:c r="AK655" s="273"/>
      <x:c r="AL655" s="273"/>
      <x:c r="AM655" s="273"/>
      <x:c r="AO655" s="273"/>
      <x:c r="AP655" s="273"/>
      <x:c r="AR655" s="273"/>
      <x:c r="AT655" s="273"/>
      <x:c r="AV655" s="273"/>
      <x:c r="AW655" s="275"/>
      <x:c r="AX655" s="272"/>
      <x:c r="AZ655" s="272"/>
      <x:c r="BA655" s="272"/>
      <x:c r="BB655" s="272"/>
      <x:c r="BC655" s="272"/>
      <x:c r="BD655" s="272"/>
      <x:c r="BE655" s="272"/>
      <x:c r="BF655" s="272"/>
      <x:c r="BG655" s="274"/>
      <x:c r="BH655" s="272"/>
      <x:c r="BI655" s="276"/>
      <x:c r="BJ655" s="276"/>
      <x:c r="BK655" s="276"/>
      <x:c r="BL655" s="276"/>
    </x:row>
    <x:row r="656" spans="1:81" x14ac:dyDescent="0.3">
      <x:c r="E656" s="272"/>
      <x:c r="AB656" s="272"/>
      <x:c r="AF656" s="275"/>
      <x:c r="AH656" s="275"/>
      <x:c r="AI656" s="273"/>
      <x:c r="AK656" s="273"/>
      <x:c r="AL656" s="273"/>
      <x:c r="AM656" s="273"/>
      <x:c r="AO656" s="273"/>
      <x:c r="AP656" s="273"/>
      <x:c r="AR656" s="273"/>
      <x:c r="AT656" s="273"/>
      <x:c r="AV656" s="273"/>
      <x:c r="AW656" s="275"/>
      <x:c r="AX656" s="272"/>
      <x:c r="AZ656" s="272"/>
      <x:c r="BA656" s="272"/>
      <x:c r="BB656" s="272"/>
      <x:c r="BC656" s="272"/>
      <x:c r="BD656" s="272"/>
      <x:c r="BE656" s="272"/>
      <x:c r="BF656" s="272"/>
      <x:c r="BG656" s="274"/>
      <x:c r="BH656" s="272"/>
      <x:c r="BI656" s="276"/>
      <x:c r="BJ656" s="276"/>
      <x:c r="BK656" s="276"/>
      <x:c r="BL656" s="276"/>
    </x:row>
    <x:row r="657" spans="1:81" x14ac:dyDescent="0.3">
      <x:c r="E657" s="272"/>
      <x:c r="AB657" s="272"/>
      <x:c r="AF657" s="275"/>
      <x:c r="AH657" s="275"/>
      <x:c r="AI657" s="273"/>
      <x:c r="AK657" s="273"/>
      <x:c r="AL657" s="273"/>
      <x:c r="AM657" s="273"/>
      <x:c r="AO657" s="273"/>
      <x:c r="AP657" s="273"/>
      <x:c r="AR657" s="273"/>
      <x:c r="AT657" s="273"/>
      <x:c r="AV657" s="273"/>
      <x:c r="AW657" s="275"/>
      <x:c r="AX657" s="272"/>
      <x:c r="AZ657" s="272"/>
      <x:c r="BA657" s="272"/>
      <x:c r="BB657" s="272"/>
      <x:c r="BC657" s="272"/>
      <x:c r="BD657" s="272"/>
      <x:c r="BE657" s="272"/>
      <x:c r="BF657" s="272"/>
      <x:c r="BG657" s="274"/>
      <x:c r="BH657" s="272"/>
      <x:c r="BI657" s="276"/>
      <x:c r="BJ657" s="276"/>
      <x:c r="BK657" s="276"/>
      <x:c r="BL657" s="276"/>
    </x:row>
    <x:row r="658" spans="1:81" x14ac:dyDescent="0.3">
      <x:c r="E658" s="272"/>
      <x:c r="AB658" s="272"/>
      <x:c r="AF658" s="275"/>
      <x:c r="AH658" s="275"/>
      <x:c r="AI658" s="273"/>
      <x:c r="AK658" s="273"/>
      <x:c r="AL658" s="273"/>
      <x:c r="AM658" s="273"/>
      <x:c r="AO658" s="273"/>
      <x:c r="AP658" s="273"/>
      <x:c r="AR658" s="273"/>
      <x:c r="AT658" s="273"/>
      <x:c r="AV658" s="273"/>
      <x:c r="AW658" s="275"/>
      <x:c r="AX658" s="272"/>
      <x:c r="AZ658" s="272"/>
      <x:c r="BA658" s="272"/>
      <x:c r="BB658" s="272"/>
      <x:c r="BC658" s="272"/>
      <x:c r="BD658" s="272"/>
      <x:c r="BE658" s="272"/>
      <x:c r="BF658" s="272"/>
      <x:c r="BG658" s="274"/>
      <x:c r="BH658" s="272"/>
      <x:c r="BI658" s="276"/>
      <x:c r="BJ658" s="276"/>
      <x:c r="BK658" s="276"/>
      <x:c r="BL658" s="276"/>
    </x:row>
    <x:row r="659" spans="1:81" x14ac:dyDescent="0.3">
      <x:c r="E659" s="272"/>
      <x:c r="AB659" s="272"/>
      <x:c r="AF659" s="275"/>
      <x:c r="AH659" s="275"/>
      <x:c r="AI659" s="273"/>
      <x:c r="AK659" s="273"/>
      <x:c r="AL659" s="273"/>
      <x:c r="AM659" s="273"/>
      <x:c r="AO659" s="273"/>
      <x:c r="AP659" s="273"/>
      <x:c r="AR659" s="273"/>
      <x:c r="AT659" s="273"/>
      <x:c r="AV659" s="273"/>
      <x:c r="AW659" s="275"/>
      <x:c r="AX659" s="272"/>
      <x:c r="AZ659" s="272"/>
      <x:c r="BA659" s="272"/>
      <x:c r="BB659" s="272"/>
      <x:c r="BC659" s="272"/>
      <x:c r="BD659" s="272"/>
      <x:c r="BE659" s="272"/>
      <x:c r="BF659" s="272"/>
      <x:c r="BG659" s="274"/>
      <x:c r="BH659" s="272"/>
      <x:c r="BI659" s="276"/>
      <x:c r="BJ659" s="276"/>
      <x:c r="BK659" s="276"/>
      <x:c r="BL659" s="276"/>
    </x:row>
    <x:row r="660" spans="1:81" x14ac:dyDescent="0.3">
      <x:c r="E660" s="272"/>
      <x:c r="AB660" s="272"/>
      <x:c r="AF660" s="275"/>
      <x:c r="AH660" s="275"/>
      <x:c r="AI660" s="273"/>
      <x:c r="AK660" s="273"/>
      <x:c r="AL660" s="273"/>
      <x:c r="AM660" s="273"/>
      <x:c r="AO660" s="273"/>
      <x:c r="AP660" s="273"/>
      <x:c r="AR660" s="273"/>
      <x:c r="AT660" s="273"/>
      <x:c r="AV660" s="273"/>
      <x:c r="AW660" s="275"/>
      <x:c r="AX660" s="272"/>
      <x:c r="AZ660" s="272"/>
      <x:c r="BA660" s="272"/>
      <x:c r="BB660" s="272"/>
      <x:c r="BC660" s="272"/>
      <x:c r="BD660" s="272"/>
      <x:c r="BE660" s="272"/>
      <x:c r="BF660" s="272"/>
      <x:c r="BG660" s="274"/>
      <x:c r="BH660" s="272"/>
      <x:c r="BI660" s="276"/>
      <x:c r="BJ660" s="276"/>
      <x:c r="BK660" s="276"/>
      <x:c r="BL660" s="276"/>
    </x:row>
    <x:row r="661" spans="1:81" x14ac:dyDescent="0.3">
      <x:c r="E661" s="272"/>
      <x:c r="AB661" s="272"/>
      <x:c r="AF661" s="275"/>
      <x:c r="AH661" s="275"/>
      <x:c r="AI661" s="273"/>
      <x:c r="AK661" s="273"/>
      <x:c r="AL661" s="273"/>
      <x:c r="AM661" s="273"/>
      <x:c r="AO661" s="273"/>
      <x:c r="AP661" s="273"/>
      <x:c r="AR661" s="273"/>
      <x:c r="AT661" s="273"/>
      <x:c r="AV661" s="273"/>
      <x:c r="AW661" s="275"/>
      <x:c r="AX661" s="272"/>
      <x:c r="AZ661" s="272"/>
      <x:c r="BA661" s="272"/>
      <x:c r="BB661" s="272"/>
      <x:c r="BC661" s="272"/>
      <x:c r="BD661" s="272"/>
      <x:c r="BE661" s="272"/>
      <x:c r="BF661" s="272"/>
      <x:c r="BG661" s="274"/>
      <x:c r="BH661" s="272"/>
      <x:c r="BI661" s="276"/>
      <x:c r="BJ661" s="276"/>
      <x:c r="BK661" s="276"/>
      <x:c r="BL661" s="276"/>
    </x:row>
    <x:row r="662" spans="1:81" x14ac:dyDescent="0.3">
      <x:c r="E662" s="272"/>
      <x:c r="AB662" s="272"/>
      <x:c r="AF662" s="275"/>
      <x:c r="AH662" s="275"/>
      <x:c r="AI662" s="273"/>
      <x:c r="AK662" s="273"/>
      <x:c r="AL662" s="273"/>
      <x:c r="AM662" s="273"/>
      <x:c r="AO662" s="273"/>
      <x:c r="AP662" s="273"/>
      <x:c r="AR662" s="273"/>
      <x:c r="AT662" s="273"/>
      <x:c r="AV662" s="273"/>
      <x:c r="AW662" s="275"/>
      <x:c r="AX662" s="272"/>
      <x:c r="AZ662" s="272"/>
      <x:c r="BA662" s="272"/>
      <x:c r="BB662" s="272"/>
      <x:c r="BC662" s="272"/>
      <x:c r="BD662" s="272"/>
      <x:c r="BE662" s="272"/>
      <x:c r="BF662" s="272"/>
      <x:c r="BG662" s="274"/>
      <x:c r="BH662" s="272"/>
      <x:c r="BI662" s="276"/>
      <x:c r="BJ662" s="276"/>
      <x:c r="BK662" s="276"/>
      <x:c r="BL662" s="276"/>
    </x:row>
    <x:row r="663" spans="1:81" x14ac:dyDescent="0.3">
      <x:c r="E663" s="272"/>
      <x:c r="AB663" s="272"/>
      <x:c r="AF663" s="275"/>
      <x:c r="AH663" s="275"/>
      <x:c r="AI663" s="273"/>
      <x:c r="AK663" s="273"/>
      <x:c r="AL663" s="273"/>
      <x:c r="AM663" s="273"/>
      <x:c r="AO663" s="273"/>
      <x:c r="AP663" s="273"/>
      <x:c r="AR663" s="273"/>
      <x:c r="AT663" s="273"/>
      <x:c r="AV663" s="273"/>
      <x:c r="AW663" s="275"/>
      <x:c r="AX663" s="272"/>
      <x:c r="AZ663" s="272"/>
      <x:c r="BA663" s="272"/>
      <x:c r="BB663" s="272"/>
      <x:c r="BC663" s="272"/>
      <x:c r="BD663" s="272"/>
      <x:c r="BE663" s="272"/>
      <x:c r="BF663" s="272"/>
      <x:c r="BG663" s="274"/>
      <x:c r="BH663" s="272"/>
      <x:c r="BI663" s="276"/>
      <x:c r="BJ663" s="276"/>
      <x:c r="BK663" s="276"/>
      <x:c r="BL663" s="276"/>
    </x:row>
    <x:row r="664" spans="1:81" x14ac:dyDescent="0.3">
      <x:c r="E664" s="272"/>
      <x:c r="AB664" s="272"/>
      <x:c r="AF664" s="275"/>
      <x:c r="AH664" s="275"/>
      <x:c r="AI664" s="273"/>
      <x:c r="AK664" s="273"/>
      <x:c r="AL664" s="273"/>
      <x:c r="AM664" s="273"/>
      <x:c r="AO664" s="273"/>
      <x:c r="AP664" s="273"/>
      <x:c r="AR664" s="273"/>
      <x:c r="AT664" s="273"/>
      <x:c r="AV664" s="273"/>
      <x:c r="AW664" s="275"/>
      <x:c r="AX664" s="272"/>
      <x:c r="AZ664" s="272"/>
      <x:c r="BA664" s="272"/>
      <x:c r="BB664" s="272"/>
      <x:c r="BC664" s="272"/>
      <x:c r="BD664" s="272"/>
      <x:c r="BE664" s="272"/>
      <x:c r="BF664" s="272"/>
      <x:c r="BG664" s="274"/>
      <x:c r="BH664" s="272"/>
      <x:c r="BI664" s="276"/>
      <x:c r="BJ664" s="276"/>
      <x:c r="BK664" s="276"/>
      <x:c r="BL664" s="276"/>
    </x:row>
    <x:row r="665" spans="1:81" x14ac:dyDescent="0.3">
      <x:c r="E665" s="272"/>
      <x:c r="AB665" s="272"/>
      <x:c r="AF665" s="275"/>
      <x:c r="AH665" s="275"/>
      <x:c r="AI665" s="273"/>
      <x:c r="AK665" s="273"/>
      <x:c r="AL665" s="273"/>
      <x:c r="AM665" s="273"/>
      <x:c r="AO665" s="273"/>
      <x:c r="AP665" s="273"/>
      <x:c r="AR665" s="273"/>
      <x:c r="AT665" s="273"/>
      <x:c r="AV665" s="273"/>
      <x:c r="AW665" s="275"/>
      <x:c r="AX665" s="272"/>
      <x:c r="AZ665" s="272"/>
      <x:c r="BA665" s="272"/>
      <x:c r="BB665" s="272"/>
      <x:c r="BC665" s="272"/>
      <x:c r="BD665" s="272"/>
      <x:c r="BE665" s="272"/>
      <x:c r="BF665" s="272"/>
      <x:c r="BG665" s="274"/>
      <x:c r="BH665" s="272"/>
      <x:c r="BI665" s="276"/>
      <x:c r="BJ665" s="276"/>
      <x:c r="BK665" s="276"/>
      <x:c r="BL665" s="276"/>
    </x:row>
    <x:row r="666" spans="1:81" x14ac:dyDescent="0.3">
      <x:c r="E666" s="272"/>
      <x:c r="AB666" s="272"/>
      <x:c r="AF666" s="275"/>
      <x:c r="AH666" s="275"/>
      <x:c r="AI666" s="273"/>
      <x:c r="AK666" s="273"/>
      <x:c r="AL666" s="273"/>
      <x:c r="AM666" s="273"/>
      <x:c r="AO666" s="273"/>
      <x:c r="AP666" s="273"/>
      <x:c r="AR666" s="273"/>
      <x:c r="AT666" s="273"/>
      <x:c r="AV666" s="273"/>
      <x:c r="AW666" s="275"/>
      <x:c r="AX666" s="272"/>
      <x:c r="AZ666" s="272"/>
      <x:c r="BA666" s="272"/>
      <x:c r="BB666" s="272"/>
      <x:c r="BC666" s="272"/>
      <x:c r="BD666" s="272"/>
      <x:c r="BE666" s="272"/>
      <x:c r="BF666" s="272"/>
      <x:c r="BG666" s="274"/>
      <x:c r="BH666" s="272"/>
      <x:c r="BI666" s="276"/>
      <x:c r="BJ666" s="276"/>
      <x:c r="BK666" s="276"/>
      <x:c r="BL666" s="276"/>
    </x:row>
    <x:row r="667" spans="1:81" x14ac:dyDescent="0.3">
      <x:c r="E667" s="272"/>
      <x:c r="AB667" s="272"/>
      <x:c r="AF667" s="275"/>
      <x:c r="AH667" s="275"/>
      <x:c r="AI667" s="273"/>
      <x:c r="AK667" s="273"/>
      <x:c r="AL667" s="273"/>
      <x:c r="AM667" s="273"/>
      <x:c r="AO667" s="273"/>
      <x:c r="AP667" s="273"/>
      <x:c r="AR667" s="273"/>
      <x:c r="AT667" s="273"/>
      <x:c r="AV667" s="273"/>
      <x:c r="AW667" s="275"/>
      <x:c r="AX667" s="272"/>
      <x:c r="AZ667" s="272"/>
      <x:c r="BA667" s="272"/>
      <x:c r="BB667" s="272"/>
      <x:c r="BC667" s="272"/>
      <x:c r="BD667" s="272"/>
      <x:c r="BE667" s="272"/>
      <x:c r="BF667" s="272"/>
      <x:c r="BG667" s="274"/>
      <x:c r="BH667" s="272"/>
      <x:c r="BI667" s="276"/>
      <x:c r="BJ667" s="276"/>
      <x:c r="BK667" s="276"/>
      <x:c r="BL667" s="276"/>
    </x:row>
    <x:row r="668" spans="1:81" x14ac:dyDescent="0.3">
      <x:c r="E668" s="272"/>
      <x:c r="AB668" s="272"/>
      <x:c r="AF668" s="275"/>
      <x:c r="AH668" s="275"/>
      <x:c r="AI668" s="273"/>
      <x:c r="AK668" s="273"/>
      <x:c r="AL668" s="273"/>
      <x:c r="AM668" s="273"/>
      <x:c r="AO668" s="273"/>
      <x:c r="AP668" s="273"/>
      <x:c r="AR668" s="273"/>
      <x:c r="AT668" s="273"/>
      <x:c r="AV668" s="273"/>
      <x:c r="AW668" s="275"/>
      <x:c r="AX668" s="272"/>
      <x:c r="AZ668" s="272"/>
      <x:c r="BA668" s="272"/>
      <x:c r="BB668" s="272"/>
      <x:c r="BC668" s="272"/>
      <x:c r="BD668" s="272"/>
      <x:c r="BE668" s="272"/>
      <x:c r="BF668" s="272"/>
      <x:c r="BG668" s="274"/>
      <x:c r="BH668" s="272"/>
      <x:c r="BI668" s="276"/>
      <x:c r="BJ668" s="276"/>
      <x:c r="BK668" s="276"/>
      <x:c r="BL668" s="276"/>
    </x:row>
    <x:row r="669" spans="1:81" x14ac:dyDescent="0.3">
      <x:c r="E669" s="272"/>
      <x:c r="AB669" s="272"/>
      <x:c r="AF669" s="275"/>
      <x:c r="AH669" s="275"/>
      <x:c r="AI669" s="273"/>
      <x:c r="AK669" s="273"/>
      <x:c r="AL669" s="273"/>
      <x:c r="AM669" s="273"/>
      <x:c r="AO669" s="273"/>
      <x:c r="AP669" s="273"/>
      <x:c r="AR669" s="273"/>
      <x:c r="AT669" s="273"/>
      <x:c r="AV669" s="273"/>
      <x:c r="AW669" s="275"/>
      <x:c r="AX669" s="272"/>
      <x:c r="AZ669" s="272"/>
      <x:c r="BA669" s="272"/>
      <x:c r="BB669" s="272"/>
      <x:c r="BC669" s="272"/>
      <x:c r="BD669" s="272"/>
      <x:c r="BE669" s="272"/>
      <x:c r="BF669" s="272"/>
      <x:c r="BG669" s="274"/>
      <x:c r="BH669" s="272"/>
      <x:c r="BI669" s="276"/>
      <x:c r="BJ669" s="276"/>
      <x:c r="BK669" s="276"/>
      <x:c r="BL669" s="276"/>
    </x:row>
    <x:row r="670" spans="1:81" x14ac:dyDescent="0.3">
      <x:c r="E670" s="272"/>
      <x:c r="AB670" s="272"/>
      <x:c r="AF670" s="275"/>
      <x:c r="AH670" s="275"/>
      <x:c r="AI670" s="273"/>
      <x:c r="AK670" s="273"/>
      <x:c r="AL670" s="273"/>
      <x:c r="AM670" s="273"/>
      <x:c r="AO670" s="273"/>
      <x:c r="AP670" s="273"/>
      <x:c r="AR670" s="273"/>
      <x:c r="AT670" s="273"/>
      <x:c r="AV670" s="273"/>
      <x:c r="AW670" s="275"/>
      <x:c r="AX670" s="272"/>
      <x:c r="AZ670" s="272"/>
      <x:c r="BA670" s="272"/>
      <x:c r="BB670" s="272"/>
      <x:c r="BC670" s="272"/>
      <x:c r="BD670" s="272"/>
      <x:c r="BE670" s="272"/>
      <x:c r="BF670" s="272"/>
      <x:c r="BG670" s="274"/>
      <x:c r="BH670" s="272"/>
      <x:c r="BI670" s="276"/>
      <x:c r="BJ670" s="276"/>
      <x:c r="BK670" s="276"/>
      <x:c r="BL670" s="276"/>
    </x:row>
    <x:row r="671" spans="1:81" x14ac:dyDescent="0.3">
      <x:c r="E671" s="272"/>
      <x:c r="AB671" s="272"/>
      <x:c r="AF671" s="275"/>
      <x:c r="AH671" s="275"/>
      <x:c r="AI671" s="273"/>
      <x:c r="AK671" s="273"/>
      <x:c r="AL671" s="273"/>
      <x:c r="AM671" s="273"/>
      <x:c r="AO671" s="273"/>
      <x:c r="AP671" s="273"/>
      <x:c r="AR671" s="273"/>
      <x:c r="AT671" s="273"/>
      <x:c r="AV671" s="273"/>
      <x:c r="AW671" s="275"/>
      <x:c r="AX671" s="272"/>
      <x:c r="AZ671" s="272"/>
      <x:c r="BA671" s="272"/>
      <x:c r="BB671" s="272"/>
      <x:c r="BC671" s="272"/>
      <x:c r="BD671" s="272"/>
      <x:c r="BE671" s="272"/>
      <x:c r="BF671" s="272"/>
      <x:c r="BG671" s="274"/>
      <x:c r="BH671" s="272"/>
      <x:c r="BI671" s="276"/>
      <x:c r="BJ671" s="276"/>
      <x:c r="BK671" s="276"/>
      <x:c r="BL671" s="276"/>
    </x:row>
    <x:row r="672" spans="1:81" x14ac:dyDescent="0.3">
      <x:c r="E672" s="272"/>
      <x:c r="AB672" s="272"/>
      <x:c r="AF672" s="275"/>
      <x:c r="AH672" s="275"/>
      <x:c r="AI672" s="273"/>
      <x:c r="AK672" s="273"/>
      <x:c r="AL672" s="273"/>
      <x:c r="AM672" s="273"/>
      <x:c r="AO672" s="273"/>
      <x:c r="AP672" s="273"/>
      <x:c r="AR672" s="273"/>
      <x:c r="AT672" s="273"/>
      <x:c r="AV672" s="273"/>
      <x:c r="AW672" s="275"/>
      <x:c r="AX672" s="272"/>
      <x:c r="AZ672" s="272"/>
      <x:c r="BA672" s="272"/>
      <x:c r="BB672" s="272"/>
      <x:c r="BC672" s="272"/>
      <x:c r="BD672" s="272"/>
      <x:c r="BE672" s="272"/>
      <x:c r="BF672" s="272"/>
      <x:c r="BG672" s="274"/>
      <x:c r="BH672" s="272"/>
      <x:c r="BI672" s="276"/>
      <x:c r="BJ672" s="276"/>
      <x:c r="BK672" s="276"/>
      <x:c r="BL672" s="276"/>
    </x:row>
    <x:row r="673" spans="1:81" x14ac:dyDescent="0.3">
      <x:c r="E673" s="272"/>
      <x:c r="AB673" s="272"/>
      <x:c r="AF673" s="275"/>
      <x:c r="AH673" s="275"/>
      <x:c r="AI673" s="273"/>
      <x:c r="AK673" s="273"/>
      <x:c r="AL673" s="273"/>
      <x:c r="AM673" s="273"/>
      <x:c r="AO673" s="273"/>
      <x:c r="AP673" s="273"/>
      <x:c r="AR673" s="273"/>
      <x:c r="AT673" s="273"/>
      <x:c r="AV673" s="273"/>
      <x:c r="AW673" s="275"/>
      <x:c r="AX673" s="272"/>
      <x:c r="AZ673" s="272"/>
      <x:c r="BA673" s="272"/>
      <x:c r="BB673" s="272"/>
      <x:c r="BC673" s="272"/>
      <x:c r="BD673" s="272"/>
      <x:c r="BE673" s="272"/>
      <x:c r="BF673" s="272"/>
      <x:c r="BG673" s="274"/>
      <x:c r="BH673" s="272"/>
      <x:c r="BI673" s="276"/>
      <x:c r="BJ673" s="276"/>
      <x:c r="BK673" s="276"/>
      <x:c r="BL673" s="276"/>
    </x:row>
    <x:row r="674" spans="1:81" x14ac:dyDescent="0.3">
      <x:c r="E674" s="272"/>
      <x:c r="AB674" s="272"/>
      <x:c r="AF674" s="275"/>
      <x:c r="AH674" s="275"/>
      <x:c r="AI674" s="273"/>
      <x:c r="AK674" s="273"/>
      <x:c r="AL674" s="273"/>
      <x:c r="AM674" s="273"/>
      <x:c r="AO674" s="273"/>
      <x:c r="AP674" s="273"/>
      <x:c r="AR674" s="273"/>
      <x:c r="AT674" s="273"/>
      <x:c r="AV674" s="273"/>
      <x:c r="AW674" s="275"/>
      <x:c r="AX674" s="272"/>
      <x:c r="AZ674" s="272"/>
      <x:c r="BA674" s="272"/>
      <x:c r="BB674" s="272"/>
      <x:c r="BC674" s="272"/>
      <x:c r="BD674" s="272"/>
      <x:c r="BE674" s="272"/>
      <x:c r="BF674" s="272"/>
      <x:c r="BG674" s="274"/>
      <x:c r="BH674" s="272"/>
      <x:c r="BI674" s="276"/>
      <x:c r="BJ674" s="276"/>
      <x:c r="BK674" s="276"/>
      <x:c r="BL674" s="276"/>
    </x:row>
    <x:row r="675" spans="1:81" x14ac:dyDescent="0.3">
      <x:c r="E675" s="272"/>
      <x:c r="AB675" s="272"/>
      <x:c r="AF675" s="275"/>
      <x:c r="AH675" s="275"/>
      <x:c r="AI675" s="273"/>
      <x:c r="AK675" s="273"/>
      <x:c r="AL675" s="273"/>
      <x:c r="AM675" s="273"/>
      <x:c r="AO675" s="273"/>
      <x:c r="AP675" s="273"/>
      <x:c r="AR675" s="273"/>
      <x:c r="AT675" s="273"/>
      <x:c r="AV675" s="273"/>
      <x:c r="AW675" s="275"/>
      <x:c r="AX675" s="272"/>
      <x:c r="AZ675" s="272"/>
      <x:c r="BA675" s="272"/>
      <x:c r="BB675" s="272"/>
      <x:c r="BC675" s="272"/>
      <x:c r="BD675" s="272"/>
      <x:c r="BE675" s="272"/>
      <x:c r="BF675" s="272"/>
      <x:c r="BG675" s="274"/>
      <x:c r="BH675" s="272"/>
      <x:c r="BI675" s="276"/>
      <x:c r="BJ675" s="276"/>
      <x:c r="BK675" s="276"/>
      <x:c r="BL675" s="276"/>
    </x:row>
    <x:row r="676" spans="1:81" x14ac:dyDescent="0.3">
      <x:c r="E676" s="272"/>
      <x:c r="AB676" s="272"/>
      <x:c r="AF676" s="275"/>
      <x:c r="AH676" s="275"/>
      <x:c r="AI676" s="273"/>
      <x:c r="AK676" s="273"/>
      <x:c r="AL676" s="273"/>
      <x:c r="AM676" s="273"/>
      <x:c r="AO676" s="273"/>
      <x:c r="AP676" s="273"/>
      <x:c r="AR676" s="273"/>
      <x:c r="AT676" s="273"/>
      <x:c r="AV676" s="273"/>
      <x:c r="AW676" s="275"/>
      <x:c r="AX676" s="272"/>
      <x:c r="AZ676" s="272"/>
      <x:c r="BA676" s="272"/>
      <x:c r="BB676" s="272"/>
      <x:c r="BC676" s="272"/>
      <x:c r="BD676" s="272"/>
      <x:c r="BE676" s="272"/>
      <x:c r="BF676" s="272"/>
      <x:c r="BG676" s="274"/>
      <x:c r="BH676" s="272"/>
      <x:c r="BI676" s="276"/>
      <x:c r="BJ676" s="276"/>
      <x:c r="BK676" s="276"/>
      <x:c r="BL676" s="276"/>
    </x:row>
    <x:row r="677" spans="1:81" x14ac:dyDescent="0.3">
      <x:c r="E677" s="272"/>
      <x:c r="AB677" s="272"/>
      <x:c r="AF677" s="275"/>
      <x:c r="AH677" s="275"/>
      <x:c r="AI677" s="273"/>
      <x:c r="AK677" s="273"/>
      <x:c r="AL677" s="273"/>
      <x:c r="AM677" s="273"/>
      <x:c r="AO677" s="273"/>
      <x:c r="AP677" s="273"/>
      <x:c r="AR677" s="273"/>
      <x:c r="AT677" s="273"/>
      <x:c r="AV677" s="273"/>
      <x:c r="AW677" s="275"/>
      <x:c r="AX677" s="272"/>
      <x:c r="AZ677" s="272"/>
      <x:c r="BA677" s="272"/>
      <x:c r="BB677" s="272"/>
      <x:c r="BC677" s="272"/>
      <x:c r="BD677" s="272"/>
      <x:c r="BE677" s="272"/>
      <x:c r="BF677" s="272"/>
      <x:c r="BG677" s="274"/>
      <x:c r="BH677" s="272"/>
      <x:c r="BI677" s="276"/>
      <x:c r="BJ677" s="276"/>
      <x:c r="BK677" s="276"/>
      <x:c r="BL677" s="276"/>
    </x:row>
    <x:row r="678" spans="1:81" x14ac:dyDescent="0.3">
      <x:c r="E678" s="272"/>
      <x:c r="AB678" s="272"/>
      <x:c r="AF678" s="275"/>
      <x:c r="AH678" s="275"/>
      <x:c r="AI678" s="273"/>
      <x:c r="AK678" s="273"/>
      <x:c r="AL678" s="273"/>
      <x:c r="AM678" s="273"/>
      <x:c r="AO678" s="273"/>
      <x:c r="AP678" s="273"/>
      <x:c r="AR678" s="273"/>
      <x:c r="AT678" s="273"/>
      <x:c r="AV678" s="273"/>
      <x:c r="AW678" s="275"/>
      <x:c r="AX678" s="272"/>
      <x:c r="AZ678" s="272"/>
      <x:c r="BA678" s="272"/>
      <x:c r="BB678" s="272"/>
      <x:c r="BC678" s="272"/>
      <x:c r="BD678" s="272"/>
      <x:c r="BE678" s="272"/>
      <x:c r="BF678" s="272"/>
      <x:c r="BG678" s="274"/>
      <x:c r="BH678" s="272"/>
      <x:c r="BI678" s="276"/>
      <x:c r="BJ678" s="276"/>
      <x:c r="BK678" s="276"/>
      <x:c r="BL678" s="276"/>
    </x:row>
    <x:row r="679" spans="1:81" x14ac:dyDescent="0.3">
      <x:c r="E679" s="272"/>
      <x:c r="AB679" s="272"/>
      <x:c r="AF679" s="275"/>
      <x:c r="AH679" s="275"/>
      <x:c r="AI679" s="273"/>
      <x:c r="AK679" s="273"/>
      <x:c r="AL679" s="273"/>
      <x:c r="AM679" s="273"/>
      <x:c r="AO679" s="273"/>
      <x:c r="AP679" s="273"/>
      <x:c r="AR679" s="273"/>
      <x:c r="AT679" s="273"/>
      <x:c r="AV679" s="273"/>
      <x:c r="AW679" s="275"/>
      <x:c r="AX679" s="272"/>
      <x:c r="AZ679" s="272"/>
      <x:c r="BA679" s="272"/>
      <x:c r="BB679" s="272"/>
      <x:c r="BC679" s="272"/>
      <x:c r="BD679" s="272"/>
      <x:c r="BE679" s="272"/>
      <x:c r="BF679" s="272"/>
      <x:c r="BG679" s="274"/>
      <x:c r="BH679" s="272"/>
      <x:c r="BI679" s="276"/>
      <x:c r="BJ679" s="276"/>
      <x:c r="BK679" s="276"/>
      <x:c r="BL679" s="276"/>
    </x:row>
    <x:row r="680" spans="1:81" x14ac:dyDescent="0.3">
      <x:c r="E680" s="272"/>
      <x:c r="AB680" s="272"/>
      <x:c r="AF680" s="275"/>
      <x:c r="AH680" s="275"/>
      <x:c r="AI680" s="273"/>
      <x:c r="AK680" s="273"/>
      <x:c r="AL680" s="273"/>
      <x:c r="AM680" s="273"/>
      <x:c r="AO680" s="273"/>
      <x:c r="AP680" s="273"/>
      <x:c r="AR680" s="273"/>
      <x:c r="AT680" s="273"/>
      <x:c r="AV680" s="273"/>
      <x:c r="AW680" s="275"/>
      <x:c r="AX680" s="272"/>
      <x:c r="AZ680" s="272"/>
      <x:c r="BA680" s="272"/>
      <x:c r="BB680" s="272"/>
      <x:c r="BC680" s="272"/>
      <x:c r="BD680" s="272"/>
      <x:c r="BE680" s="272"/>
      <x:c r="BF680" s="272"/>
      <x:c r="BG680" s="274"/>
      <x:c r="BH680" s="272"/>
      <x:c r="BI680" s="276"/>
      <x:c r="BJ680" s="276"/>
      <x:c r="BK680" s="276"/>
      <x:c r="BL680" s="276"/>
    </x:row>
    <x:row r="681" spans="1:81" x14ac:dyDescent="0.3">
      <x:c r="E681" s="272"/>
      <x:c r="AB681" s="272"/>
      <x:c r="AF681" s="275"/>
      <x:c r="AH681" s="275"/>
      <x:c r="AI681" s="273"/>
      <x:c r="AK681" s="273"/>
      <x:c r="AL681" s="273"/>
      <x:c r="AM681" s="273"/>
      <x:c r="AO681" s="273"/>
      <x:c r="AP681" s="273"/>
      <x:c r="AR681" s="273"/>
      <x:c r="AT681" s="273"/>
      <x:c r="AV681" s="273"/>
      <x:c r="AW681" s="275"/>
      <x:c r="AX681" s="272"/>
      <x:c r="AZ681" s="272"/>
      <x:c r="BA681" s="272"/>
      <x:c r="BB681" s="272"/>
      <x:c r="BC681" s="272"/>
      <x:c r="BD681" s="272"/>
      <x:c r="BE681" s="272"/>
      <x:c r="BF681" s="272"/>
      <x:c r="BG681" s="274"/>
      <x:c r="BH681" s="272"/>
      <x:c r="BI681" s="276"/>
      <x:c r="BJ681" s="276"/>
      <x:c r="BK681" s="276"/>
      <x:c r="BL681" s="276"/>
    </x:row>
    <x:row r="682" spans="1:81" x14ac:dyDescent="0.3">
      <x:c r="E682" s="272"/>
      <x:c r="AB682" s="272"/>
      <x:c r="AF682" s="275"/>
      <x:c r="AH682" s="275"/>
      <x:c r="AI682" s="273"/>
      <x:c r="AK682" s="273"/>
      <x:c r="AL682" s="273"/>
      <x:c r="AM682" s="273"/>
      <x:c r="AO682" s="273"/>
      <x:c r="AP682" s="273"/>
      <x:c r="AR682" s="273"/>
      <x:c r="AT682" s="273"/>
      <x:c r="AV682" s="273"/>
      <x:c r="AW682" s="275"/>
      <x:c r="AX682" s="272"/>
      <x:c r="AZ682" s="272"/>
      <x:c r="BA682" s="272"/>
      <x:c r="BB682" s="272"/>
      <x:c r="BC682" s="272"/>
      <x:c r="BD682" s="272"/>
      <x:c r="BE682" s="272"/>
      <x:c r="BF682" s="272"/>
      <x:c r="BG682" s="274"/>
      <x:c r="BH682" s="272"/>
      <x:c r="BI682" s="276"/>
      <x:c r="BJ682" s="276"/>
      <x:c r="BK682" s="276"/>
      <x:c r="BL682" s="276"/>
    </x:row>
    <x:row r="683" spans="1:81" x14ac:dyDescent="0.3">
      <x:c r="E683" s="272"/>
      <x:c r="AB683" s="272"/>
      <x:c r="AF683" s="275"/>
      <x:c r="AH683" s="275"/>
      <x:c r="AI683" s="273"/>
      <x:c r="AK683" s="273"/>
      <x:c r="AL683" s="273"/>
      <x:c r="AM683" s="273"/>
      <x:c r="AO683" s="273"/>
      <x:c r="AP683" s="273"/>
      <x:c r="AR683" s="273"/>
      <x:c r="AT683" s="273"/>
      <x:c r="AV683" s="273"/>
      <x:c r="AW683" s="275"/>
      <x:c r="AX683" s="272"/>
      <x:c r="AZ683" s="272"/>
      <x:c r="BA683" s="272"/>
      <x:c r="BB683" s="272"/>
      <x:c r="BC683" s="272"/>
      <x:c r="BD683" s="272"/>
      <x:c r="BE683" s="272"/>
      <x:c r="BF683" s="272"/>
      <x:c r="BG683" s="274"/>
      <x:c r="BH683" s="272"/>
      <x:c r="BI683" s="276"/>
      <x:c r="BJ683" s="276"/>
      <x:c r="BK683" s="276"/>
      <x:c r="BL683" s="276"/>
    </x:row>
    <x:row r="684" spans="1:81" x14ac:dyDescent="0.3">
      <x:c r="E684" s="272"/>
      <x:c r="AB684" s="272"/>
      <x:c r="AF684" s="275"/>
      <x:c r="AH684" s="275"/>
      <x:c r="AI684" s="273"/>
      <x:c r="AK684" s="273"/>
      <x:c r="AL684" s="273"/>
      <x:c r="AM684" s="273"/>
      <x:c r="AO684" s="273"/>
      <x:c r="AP684" s="273"/>
      <x:c r="AR684" s="273"/>
      <x:c r="AT684" s="273"/>
      <x:c r="AV684" s="273"/>
      <x:c r="AW684" s="275"/>
      <x:c r="AX684" s="272"/>
      <x:c r="AZ684" s="272"/>
      <x:c r="BA684" s="272"/>
      <x:c r="BB684" s="272"/>
      <x:c r="BC684" s="272"/>
      <x:c r="BD684" s="272"/>
      <x:c r="BE684" s="272"/>
      <x:c r="BF684" s="272"/>
      <x:c r="BG684" s="274"/>
      <x:c r="BH684" s="272"/>
      <x:c r="BI684" s="276"/>
      <x:c r="BJ684" s="276"/>
      <x:c r="BK684" s="276"/>
      <x:c r="BL684" s="276"/>
    </x:row>
    <x:row r="685" spans="1:81" x14ac:dyDescent="0.3">
      <x:c r="E685" s="272"/>
      <x:c r="AB685" s="272"/>
      <x:c r="AF685" s="275"/>
      <x:c r="AH685" s="275"/>
      <x:c r="AI685" s="273"/>
      <x:c r="AK685" s="273"/>
      <x:c r="AL685" s="273"/>
      <x:c r="AM685" s="273"/>
      <x:c r="AO685" s="273"/>
      <x:c r="AP685" s="273"/>
      <x:c r="AR685" s="273"/>
      <x:c r="AT685" s="273"/>
      <x:c r="AV685" s="273"/>
      <x:c r="AW685" s="275"/>
      <x:c r="AX685" s="272"/>
      <x:c r="AZ685" s="272"/>
      <x:c r="BA685" s="272"/>
      <x:c r="BB685" s="272"/>
      <x:c r="BC685" s="272"/>
      <x:c r="BD685" s="272"/>
      <x:c r="BE685" s="272"/>
      <x:c r="BF685" s="272"/>
      <x:c r="BG685" s="274"/>
      <x:c r="BH685" s="272"/>
      <x:c r="BI685" s="276"/>
      <x:c r="BJ685" s="276"/>
      <x:c r="BK685" s="276"/>
      <x:c r="BL685" s="276"/>
    </x:row>
    <x:row r="686" spans="1:81" x14ac:dyDescent="0.3">
      <x:c r="E686" s="272"/>
      <x:c r="AB686" s="272"/>
      <x:c r="AF686" s="275"/>
      <x:c r="AH686" s="275"/>
      <x:c r="AI686" s="273"/>
      <x:c r="AK686" s="273"/>
      <x:c r="AL686" s="273"/>
      <x:c r="AM686" s="273"/>
      <x:c r="AO686" s="273"/>
      <x:c r="AP686" s="273"/>
      <x:c r="AR686" s="273"/>
      <x:c r="AT686" s="273"/>
      <x:c r="AV686" s="273"/>
      <x:c r="AW686" s="275"/>
      <x:c r="AX686" s="272"/>
      <x:c r="AZ686" s="272"/>
      <x:c r="BA686" s="272"/>
      <x:c r="BB686" s="272"/>
      <x:c r="BC686" s="272"/>
      <x:c r="BD686" s="272"/>
      <x:c r="BE686" s="272"/>
      <x:c r="BF686" s="272"/>
      <x:c r="BG686" s="274"/>
      <x:c r="BH686" s="272"/>
      <x:c r="BI686" s="276"/>
      <x:c r="BJ686" s="276"/>
      <x:c r="BK686" s="276"/>
      <x:c r="BL686" s="276"/>
    </x:row>
    <x:row r="687" spans="1:81" x14ac:dyDescent="0.3">
      <x:c r="E687" s="272"/>
      <x:c r="AB687" s="272"/>
      <x:c r="AF687" s="275"/>
      <x:c r="AH687" s="275"/>
      <x:c r="AI687" s="273"/>
      <x:c r="AK687" s="273"/>
      <x:c r="AL687" s="273"/>
      <x:c r="AM687" s="273"/>
      <x:c r="AO687" s="273"/>
      <x:c r="AP687" s="273"/>
      <x:c r="AR687" s="273"/>
      <x:c r="AT687" s="273"/>
      <x:c r="AV687" s="273"/>
      <x:c r="AW687" s="275"/>
      <x:c r="AX687" s="272"/>
      <x:c r="AZ687" s="272"/>
      <x:c r="BA687" s="272"/>
      <x:c r="BB687" s="272"/>
      <x:c r="BC687" s="272"/>
      <x:c r="BD687" s="272"/>
      <x:c r="BE687" s="272"/>
      <x:c r="BF687" s="272"/>
      <x:c r="BG687" s="274"/>
      <x:c r="BH687" s="272"/>
      <x:c r="BI687" s="276"/>
      <x:c r="BJ687" s="276"/>
      <x:c r="BK687" s="276"/>
      <x:c r="BL687" s="276"/>
    </x:row>
    <x:row r="688" spans="1:81" x14ac:dyDescent="0.3">
      <x:c r="E688" s="272"/>
      <x:c r="AB688" s="272"/>
      <x:c r="AF688" s="275"/>
      <x:c r="AH688" s="275"/>
      <x:c r="AI688" s="273"/>
      <x:c r="AK688" s="273"/>
      <x:c r="AL688" s="273"/>
      <x:c r="AM688" s="273"/>
      <x:c r="AO688" s="273"/>
      <x:c r="AP688" s="273"/>
      <x:c r="AR688" s="273"/>
      <x:c r="AT688" s="273"/>
      <x:c r="AV688" s="273"/>
      <x:c r="AW688" s="275"/>
      <x:c r="AX688" s="272"/>
      <x:c r="AZ688" s="272"/>
      <x:c r="BA688" s="272"/>
      <x:c r="BB688" s="272"/>
      <x:c r="BC688" s="272"/>
      <x:c r="BD688" s="272"/>
      <x:c r="BE688" s="272"/>
      <x:c r="BF688" s="272"/>
      <x:c r="BG688" s="274"/>
      <x:c r="BH688" s="272"/>
      <x:c r="BI688" s="276"/>
      <x:c r="BJ688" s="276"/>
      <x:c r="BK688" s="276"/>
      <x:c r="BL688" s="276"/>
    </x:row>
    <x:row r="689" spans="1:81" x14ac:dyDescent="0.3">
      <x:c r="E689" s="272"/>
      <x:c r="AB689" s="272"/>
      <x:c r="AF689" s="275"/>
      <x:c r="AH689" s="275"/>
      <x:c r="AI689" s="273"/>
      <x:c r="AK689" s="273"/>
      <x:c r="AL689" s="273"/>
      <x:c r="AM689" s="273"/>
      <x:c r="AO689" s="273"/>
      <x:c r="AP689" s="273"/>
      <x:c r="AR689" s="273"/>
      <x:c r="AT689" s="273"/>
      <x:c r="AV689" s="273"/>
      <x:c r="AW689" s="275"/>
      <x:c r="AX689" s="272"/>
      <x:c r="AZ689" s="272"/>
      <x:c r="BA689" s="272"/>
      <x:c r="BB689" s="272"/>
      <x:c r="BC689" s="272"/>
      <x:c r="BD689" s="272"/>
      <x:c r="BE689" s="272"/>
      <x:c r="BF689" s="272"/>
      <x:c r="BG689" s="274"/>
      <x:c r="BH689" s="272"/>
      <x:c r="BI689" s="276"/>
      <x:c r="BJ689" s="276"/>
      <x:c r="BK689" s="276"/>
      <x:c r="BL689" s="276"/>
    </x:row>
    <x:row r="690" spans="1:81" x14ac:dyDescent="0.3">
      <x:c r="E690" s="272"/>
      <x:c r="AB690" s="272"/>
      <x:c r="AF690" s="275"/>
      <x:c r="AH690" s="275"/>
      <x:c r="AI690" s="273"/>
      <x:c r="AK690" s="273"/>
      <x:c r="AL690" s="273"/>
      <x:c r="AM690" s="273"/>
      <x:c r="AO690" s="273"/>
      <x:c r="AP690" s="273"/>
      <x:c r="AR690" s="273"/>
      <x:c r="AT690" s="273"/>
      <x:c r="AV690" s="273"/>
      <x:c r="AW690" s="275"/>
      <x:c r="AX690" s="272"/>
      <x:c r="AZ690" s="272"/>
      <x:c r="BA690" s="272"/>
      <x:c r="BB690" s="272"/>
      <x:c r="BC690" s="272"/>
      <x:c r="BD690" s="272"/>
      <x:c r="BE690" s="272"/>
      <x:c r="BF690" s="272"/>
      <x:c r="BG690" s="274"/>
      <x:c r="BH690" s="272"/>
      <x:c r="BI690" s="276"/>
      <x:c r="BJ690" s="276"/>
      <x:c r="BK690" s="276"/>
      <x:c r="BL690" s="276"/>
    </x:row>
    <x:row r="691" spans="1:81" x14ac:dyDescent="0.3">
      <x:c r="E691" s="272"/>
      <x:c r="AB691" s="272"/>
      <x:c r="AF691" s="275"/>
      <x:c r="AH691" s="275"/>
      <x:c r="AI691" s="273"/>
      <x:c r="AK691" s="273"/>
      <x:c r="AL691" s="273"/>
      <x:c r="AM691" s="273"/>
      <x:c r="AO691" s="273"/>
      <x:c r="AP691" s="273"/>
      <x:c r="AR691" s="273"/>
      <x:c r="AT691" s="273"/>
      <x:c r="AV691" s="273"/>
      <x:c r="AW691" s="275"/>
      <x:c r="AX691" s="272"/>
      <x:c r="AZ691" s="272"/>
      <x:c r="BA691" s="272"/>
      <x:c r="BB691" s="272"/>
      <x:c r="BC691" s="272"/>
      <x:c r="BD691" s="272"/>
      <x:c r="BE691" s="272"/>
      <x:c r="BF691" s="272"/>
      <x:c r="BG691" s="274"/>
      <x:c r="BH691" s="272"/>
      <x:c r="BI691" s="276"/>
      <x:c r="BJ691" s="276"/>
      <x:c r="BK691" s="276"/>
      <x:c r="BL691" s="276"/>
    </x:row>
    <x:row r="692" spans="1:81" x14ac:dyDescent="0.3">
      <x:c r="E692" s="272"/>
      <x:c r="AB692" s="272"/>
      <x:c r="AF692" s="275"/>
      <x:c r="AH692" s="275"/>
      <x:c r="AI692" s="273"/>
      <x:c r="AK692" s="273"/>
      <x:c r="AL692" s="273"/>
      <x:c r="AM692" s="273"/>
      <x:c r="AO692" s="273"/>
      <x:c r="AP692" s="273"/>
      <x:c r="AR692" s="273"/>
      <x:c r="AT692" s="273"/>
      <x:c r="AV692" s="273"/>
      <x:c r="AW692" s="275"/>
      <x:c r="AX692" s="272"/>
      <x:c r="AZ692" s="272"/>
      <x:c r="BA692" s="272"/>
      <x:c r="BB692" s="272"/>
      <x:c r="BC692" s="272"/>
      <x:c r="BD692" s="272"/>
      <x:c r="BE692" s="272"/>
      <x:c r="BF692" s="272"/>
      <x:c r="BG692" s="274"/>
      <x:c r="BH692" s="272"/>
      <x:c r="BI692" s="276"/>
      <x:c r="BJ692" s="276"/>
      <x:c r="BK692" s="276"/>
      <x:c r="BL692" s="276"/>
    </x:row>
    <x:row r="693" spans="1:81" x14ac:dyDescent="0.3">
      <x:c r="E693" s="272"/>
      <x:c r="AB693" s="272"/>
      <x:c r="AF693" s="275"/>
      <x:c r="AH693" s="275"/>
      <x:c r="AI693" s="273"/>
      <x:c r="AK693" s="273"/>
      <x:c r="AL693" s="273"/>
      <x:c r="AM693" s="273"/>
      <x:c r="AO693" s="273"/>
      <x:c r="AP693" s="273"/>
      <x:c r="AR693" s="273"/>
      <x:c r="AT693" s="273"/>
      <x:c r="AV693" s="273"/>
      <x:c r="AW693" s="275"/>
      <x:c r="AX693" s="272"/>
      <x:c r="AZ693" s="272"/>
      <x:c r="BA693" s="272"/>
      <x:c r="BB693" s="272"/>
      <x:c r="BC693" s="272"/>
      <x:c r="BD693" s="272"/>
      <x:c r="BE693" s="272"/>
      <x:c r="BF693" s="272"/>
      <x:c r="BG693" s="274"/>
      <x:c r="BH693" s="272"/>
      <x:c r="BI693" s="276"/>
      <x:c r="BJ693" s="276"/>
      <x:c r="BK693" s="276"/>
      <x:c r="BL693" s="276"/>
    </x:row>
    <x:row r="694" spans="1:81" x14ac:dyDescent="0.3">
      <x:c r="E694" s="272"/>
      <x:c r="AB694" s="272"/>
      <x:c r="AF694" s="275"/>
      <x:c r="AH694" s="275"/>
      <x:c r="AI694" s="273"/>
      <x:c r="AK694" s="273"/>
      <x:c r="AL694" s="273"/>
      <x:c r="AM694" s="273"/>
      <x:c r="AO694" s="273"/>
      <x:c r="AP694" s="273"/>
      <x:c r="AR694" s="273"/>
      <x:c r="AT694" s="273"/>
      <x:c r="AV694" s="273"/>
      <x:c r="AW694" s="275"/>
      <x:c r="AX694" s="272"/>
      <x:c r="AZ694" s="272"/>
      <x:c r="BA694" s="272"/>
      <x:c r="BB694" s="272"/>
      <x:c r="BC694" s="272"/>
      <x:c r="BD694" s="272"/>
      <x:c r="BE694" s="272"/>
      <x:c r="BF694" s="272"/>
      <x:c r="BG694" s="274"/>
      <x:c r="BH694" s="272"/>
      <x:c r="BI694" s="276"/>
      <x:c r="BJ694" s="276"/>
      <x:c r="BK694" s="276"/>
      <x:c r="BL694" s="276"/>
    </x:row>
    <x:row r="695" spans="1:81" x14ac:dyDescent="0.3">
      <x:c r="E695" s="272"/>
      <x:c r="AB695" s="272"/>
      <x:c r="AF695" s="275"/>
      <x:c r="AH695" s="275"/>
      <x:c r="AI695" s="273"/>
      <x:c r="AK695" s="273"/>
      <x:c r="AL695" s="273"/>
      <x:c r="AM695" s="273"/>
      <x:c r="AO695" s="273"/>
      <x:c r="AP695" s="273"/>
      <x:c r="AR695" s="273"/>
      <x:c r="AT695" s="273"/>
      <x:c r="AV695" s="273"/>
      <x:c r="AW695" s="275"/>
      <x:c r="AX695" s="272"/>
      <x:c r="AZ695" s="272"/>
      <x:c r="BA695" s="272"/>
      <x:c r="BB695" s="272"/>
      <x:c r="BC695" s="272"/>
      <x:c r="BD695" s="272"/>
      <x:c r="BE695" s="272"/>
      <x:c r="BF695" s="272"/>
      <x:c r="BG695" s="274"/>
      <x:c r="BH695" s="272"/>
      <x:c r="BI695" s="276"/>
      <x:c r="BJ695" s="276"/>
      <x:c r="BK695" s="276"/>
      <x:c r="BL695" s="276"/>
    </x:row>
    <x:row r="696" spans="1:81" x14ac:dyDescent="0.3">
      <x:c r="E696" s="272"/>
      <x:c r="AB696" s="272"/>
      <x:c r="AF696" s="275"/>
      <x:c r="AH696" s="275"/>
      <x:c r="AI696" s="273"/>
      <x:c r="AK696" s="273"/>
      <x:c r="AL696" s="273"/>
      <x:c r="AM696" s="273"/>
      <x:c r="AO696" s="273"/>
      <x:c r="AP696" s="273"/>
      <x:c r="AR696" s="273"/>
      <x:c r="AT696" s="273"/>
      <x:c r="AV696" s="273"/>
      <x:c r="AW696" s="275"/>
      <x:c r="AX696" s="272"/>
      <x:c r="AZ696" s="272"/>
      <x:c r="BA696" s="272"/>
      <x:c r="BB696" s="272"/>
      <x:c r="BC696" s="272"/>
      <x:c r="BD696" s="272"/>
      <x:c r="BE696" s="272"/>
      <x:c r="BF696" s="272"/>
      <x:c r="BG696" s="274"/>
      <x:c r="BH696" s="272"/>
      <x:c r="BI696" s="276"/>
      <x:c r="BJ696" s="276"/>
      <x:c r="BK696" s="276"/>
      <x:c r="BL696" s="276"/>
    </x:row>
    <x:row r="697" spans="1:81" x14ac:dyDescent="0.3">
      <x:c r="E697" s="272"/>
      <x:c r="AB697" s="272"/>
      <x:c r="AF697" s="275"/>
      <x:c r="AH697" s="275"/>
      <x:c r="AI697" s="273"/>
      <x:c r="AK697" s="273"/>
      <x:c r="AL697" s="273"/>
      <x:c r="AM697" s="273"/>
      <x:c r="AO697" s="273"/>
      <x:c r="AP697" s="273"/>
      <x:c r="AR697" s="273"/>
      <x:c r="AT697" s="273"/>
      <x:c r="AV697" s="273"/>
      <x:c r="AW697" s="275"/>
      <x:c r="AX697" s="272"/>
      <x:c r="AZ697" s="272"/>
      <x:c r="BA697" s="272"/>
      <x:c r="BB697" s="272"/>
      <x:c r="BC697" s="272"/>
      <x:c r="BD697" s="272"/>
      <x:c r="BE697" s="272"/>
      <x:c r="BF697" s="272"/>
      <x:c r="BG697" s="274"/>
      <x:c r="BH697" s="272"/>
      <x:c r="BI697" s="276"/>
      <x:c r="BJ697" s="276"/>
      <x:c r="BK697" s="276"/>
      <x:c r="BL697" s="276"/>
    </x:row>
    <x:row r="698" spans="1:81" x14ac:dyDescent="0.3">
      <x:c r="E698" s="272"/>
      <x:c r="AB698" s="272"/>
      <x:c r="AF698" s="275"/>
      <x:c r="AH698" s="275"/>
      <x:c r="AI698" s="273"/>
      <x:c r="AK698" s="273"/>
      <x:c r="AL698" s="273"/>
      <x:c r="AM698" s="273"/>
      <x:c r="AO698" s="273"/>
      <x:c r="AP698" s="273"/>
      <x:c r="AR698" s="273"/>
      <x:c r="AT698" s="273"/>
      <x:c r="AV698" s="273"/>
      <x:c r="AW698" s="275"/>
      <x:c r="AX698" s="272"/>
      <x:c r="AZ698" s="272"/>
      <x:c r="BA698" s="272"/>
      <x:c r="BB698" s="272"/>
      <x:c r="BC698" s="272"/>
      <x:c r="BD698" s="272"/>
      <x:c r="BE698" s="272"/>
      <x:c r="BF698" s="272"/>
      <x:c r="BG698" s="274"/>
      <x:c r="BH698" s="272"/>
      <x:c r="BI698" s="276"/>
      <x:c r="BJ698" s="276"/>
      <x:c r="BK698" s="276"/>
      <x:c r="BL698" s="276"/>
    </x:row>
    <x:row r="699" spans="1:81" x14ac:dyDescent="0.3">
      <x:c r="E699" s="272"/>
      <x:c r="AB699" s="272"/>
      <x:c r="AF699" s="275"/>
      <x:c r="AH699" s="275"/>
      <x:c r="AI699" s="273"/>
      <x:c r="AK699" s="273"/>
      <x:c r="AL699" s="273"/>
      <x:c r="AM699" s="273"/>
      <x:c r="AO699" s="273"/>
      <x:c r="AP699" s="273"/>
      <x:c r="AR699" s="273"/>
      <x:c r="AT699" s="273"/>
      <x:c r="AV699" s="273"/>
      <x:c r="AW699" s="275"/>
      <x:c r="AX699" s="272"/>
      <x:c r="AZ699" s="272"/>
      <x:c r="BA699" s="272"/>
      <x:c r="BB699" s="272"/>
      <x:c r="BC699" s="272"/>
      <x:c r="BD699" s="272"/>
      <x:c r="BE699" s="272"/>
      <x:c r="BF699" s="272"/>
      <x:c r="BG699" s="274"/>
      <x:c r="BH699" s="272"/>
      <x:c r="BI699" s="276"/>
      <x:c r="BJ699" s="276"/>
      <x:c r="BK699" s="276"/>
      <x:c r="BL699" s="276"/>
    </x:row>
    <x:row r="700" spans="1:81" x14ac:dyDescent="0.3">
      <x:c r="E700" s="272"/>
      <x:c r="AB700" s="272"/>
      <x:c r="AF700" s="275"/>
      <x:c r="AH700" s="275"/>
      <x:c r="AI700" s="273"/>
      <x:c r="AK700" s="273"/>
      <x:c r="AL700" s="273"/>
      <x:c r="AM700" s="273"/>
      <x:c r="AO700" s="273"/>
      <x:c r="AP700" s="273"/>
      <x:c r="AR700" s="273"/>
      <x:c r="AT700" s="273"/>
      <x:c r="AV700" s="273"/>
      <x:c r="AW700" s="275"/>
      <x:c r="AX700" s="272"/>
      <x:c r="AZ700" s="272"/>
      <x:c r="BA700" s="272"/>
      <x:c r="BB700" s="272"/>
      <x:c r="BC700" s="272"/>
      <x:c r="BD700" s="272"/>
      <x:c r="BE700" s="272"/>
      <x:c r="BF700" s="272"/>
      <x:c r="BG700" s="274"/>
      <x:c r="BH700" s="272"/>
      <x:c r="BI700" s="276"/>
      <x:c r="BJ700" s="276"/>
      <x:c r="BK700" s="276"/>
      <x:c r="BL700" s="276"/>
    </x:row>
    <x:row r="701" spans="1:81" x14ac:dyDescent="0.3">
      <x:c r="E701" s="272"/>
      <x:c r="AB701" s="272"/>
      <x:c r="AF701" s="275"/>
      <x:c r="AH701" s="275"/>
      <x:c r="AI701" s="273"/>
      <x:c r="AK701" s="273"/>
      <x:c r="AL701" s="273"/>
      <x:c r="AM701" s="273"/>
      <x:c r="AO701" s="273"/>
      <x:c r="AP701" s="273"/>
      <x:c r="AR701" s="273"/>
      <x:c r="AT701" s="273"/>
      <x:c r="AV701" s="273"/>
      <x:c r="AW701" s="275"/>
      <x:c r="AX701" s="272"/>
      <x:c r="AZ701" s="272"/>
      <x:c r="BA701" s="272"/>
      <x:c r="BB701" s="272"/>
      <x:c r="BC701" s="272"/>
      <x:c r="BD701" s="272"/>
      <x:c r="BE701" s="272"/>
      <x:c r="BF701" s="272"/>
      <x:c r="BG701" s="274"/>
      <x:c r="BH701" s="272"/>
      <x:c r="BI701" s="276"/>
      <x:c r="BJ701" s="276"/>
      <x:c r="BK701" s="276"/>
      <x:c r="BL701" s="276"/>
    </x:row>
    <x:row r="702" spans="1:81" x14ac:dyDescent="0.3">
      <x:c r="E702" s="272"/>
      <x:c r="AB702" s="272"/>
      <x:c r="AF702" s="275"/>
      <x:c r="AH702" s="275"/>
      <x:c r="AI702" s="273"/>
      <x:c r="AK702" s="273"/>
      <x:c r="AL702" s="273"/>
      <x:c r="AM702" s="273"/>
      <x:c r="AO702" s="273"/>
      <x:c r="AP702" s="273"/>
      <x:c r="AR702" s="273"/>
      <x:c r="AT702" s="273"/>
      <x:c r="AV702" s="273"/>
      <x:c r="AW702" s="275"/>
      <x:c r="AX702" s="272"/>
      <x:c r="AZ702" s="272"/>
      <x:c r="BA702" s="272"/>
      <x:c r="BB702" s="272"/>
      <x:c r="BC702" s="272"/>
      <x:c r="BD702" s="272"/>
      <x:c r="BE702" s="272"/>
      <x:c r="BF702" s="272"/>
      <x:c r="BG702" s="274"/>
      <x:c r="BH702" s="272"/>
      <x:c r="BI702" s="276"/>
      <x:c r="BJ702" s="276"/>
      <x:c r="BK702" s="276"/>
      <x:c r="BL702" s="276"/>
    </x:row>
    <x:row r="703" spans="1:81" x14ac:dyDescent="0.3">
      <x:c r="E703" s="272"/>
      <x:c r="AB703" s="272"/>
      <x:c r="AF703" s="275"/>
      <x:c r="AH703" s="275"/>
      <x:c r="AI703" s="273"/>
      <x:c r="AK703" s="273"/>
      <x:c r="AL703" s="273"/>
      <x:c r="AM703" s="273"/>
      <x:c r="AO703" s="273"/>
      <x:c r="AP703" s="273"/>
      <x:c r="AR703" s="273"/>
      <x:c r="AT703" s="273"/>
      <x:c r="AV703" s="273"/>
      <x:c r="AW703" s="275"/>
      <x:c r="AX703" s="272"/>
      <x:c r="AZ703" s="272"/>
      <x:c r="BA703" s="272"/>
      <x:c r="BB703" s="272"/>
      <x:c r="BC703" s="272"/>
      <x:c r="BD703" s="272"/>
      <x:c r="BE703" s="272"/>
      <x:c r="BF703" s="272"/>
      <x:c r="BG703" s="274"/>
      <x:c r="BH703" s="272"/>
      <x:c r="BI703" s="276"/>
      <x:c r="BJ703" s="276"/>
      <x:c r="BK703" s="276"/>
      <x:c r="BL703" s="276"/>
    </x:row>
    <x:row r="704" spans="1:81" x14ac:dyDescent="0.3">
      <x:c r="E704" s="272"/>
      <x:c r="AB704" s="272"/>
      <x:c r="AF704" s="275"/>
      <x:c r="AH704" s="275"/>
      <x:c r="AI704" s="273"/>
      <x:c r="AK704" s="273"/>
      <x:c r="AL704" s="273"/>
      <x:c r="AM704" s="273"/>
      <x:c r="AO704" s="273"/>
      <x:c r="AP704" s="273"/>
      <x:c r="AR704" s="273"/>
      <x:c r="AT704" s="273"/>
      <x:c r="AV704" s="273"/>
      <x:c r="AW704" s="275"/>
      <x:c r="AX704" s="272"/>
      <x:c r="AZ704" s="272"/>
      <x:c r="BA704" s="272"/>
      <x:c r="BB704" s="272"/>
      <x:c r="BC704" s="272"/>
      <x:c r="BD704" s="272"/>
      <x:c r="BE704" s="272"/>
      <x:c r="BF704" s="272"/>
      <x:c r="BG704" s="274"/>
      <x:c r="BH704" s="272"/>
      <x:c r="BI704" s="276"/>
      <x:c r="BJ704" s="276"/>
      <x:c r="BK704" s="276"/>
      <x:c r="BL704" s="276"/>
    </x:row>
    <x:row r="705" spans="1:81" x14ac:dyDescent="0.3">
      <x:c r="E705" s="272"/>
      <x:c r="AB705" s="272"/>
      <x:c r="AF705" s="275"/>
      <x:c r="AH705" s="275"/>
      <x:c r="AI705" s="273"/>
      <x:c r="AK705" s="273"/>
      <x:c r="AL705" s="273"/>
      <x:c r="AM705" s="273"/>
      <x:c r="AO705" s="273"/>
      <x:c r="AP705" s="273"/>
      <x:c r="AR705" s="273"/>
      <x:c r="AT705" s="273"/>
      <x:c r="AV705" s="273"/>
      <x:c r="AW705" s="275"/>
      <x:c r="AX705" s="272"/>
      <x:c r="AZ705" s="272"/>
      <x:c r="BA705" s="272"/>
      <x:c r="BB705" s="272"/>
      <x:c r="BC705" s="272"/>
      <x:c r="BD705" s="272"/>
      <x:c r="BE705" s="272"/>
      <x:c r="BF705" s="272"/>
      <x:c r="BG705" s="274"/>
      <x:c r="BH705" s="272"/>
      <x:c r="BI705" s="276"/>
      <x:c r="BJ705" s="276"/>
      <x:c r="BK705" s="276"/>
      <x:c r="BL705" s="276"/>
    </x:row>
    <x:row r="706" spans="1:81" x14ac:dyDescent="0.3">
      <x:c r="E706" s="272"/>
      <x:c r="AB706" s="272"/>
      <x:c r="AF706" s="275"/>
      <x:c r="AH706" s="275"/>
      <x:c r="AI706" s="273"/>
      <x:c r="AK706" s="273"/>
      <x:c r="AL706" s="273"/>
      <x:c r="AM706" s="273"/>
      <x:c r="AO706" s="273"/>
      <x:c r="AP706" s="273"/>
      <x:c r="AR706" s="273"/>
      <x:c r="AT706" s="273"/>
      <x:c r="AV706" s="273"/>
      <x:c r="AW706" s="275"/>
      <x:c r="AX706" s="272"/>
      <x:c r="AZ706" s="272"/>
      <x:c r="BA706" s="272"/>
      <x:c r="BB706" s="272"/>
      <x:c r="BC706" s="272"/>
      <x:c r="BD706" s="272"/>
      <x:c r="BE706" s="272"/>
      <x:c r="BF706" s="272"/>
      <x:c r="BG706" s="274"/>
      <x:c r="BH706" s="272"/>
      <x:c r="BI706" s="276"/>
      <x:c r="BJ706" s="276"/>
      <x:c r="BK706" s="276"/>
      <x:c r="BL706" s="276"/>
    </x:row>
    <x:row r="707" spans="1:81" x14ac:dyDescent="0.3">
      <x:c r="E707" s="272"/>
      <x:c r="AB707" s="272"/>
      <x:c r="AF707" s="275"/>
      <x:c r="AH707" s="275"/>
      <x:c r="AI707" s="273"/>
      <x:c r="AK707" s="273"/>
      <x:c r="AL707" s="273"/>
      <x:c r="AM707" s="273"/>
      <x:c r="AO707" s="273"/>
      <x:c r="AP707" s="273"/>
      <x:c r="AR707" s="273"/>
      <x:c r="AT707" s="273"/>
      <x:c r="AV707" s="273"/>
      <x:c r="AW707" s="275"/>
      <x:c r="AX707" s="272"/>
      <x:c r="AZ707" s="272"/>
      <x:c r="BA707" s="272"/>
      <x:c r="BB707" s="272"/>
      <x:c r="BC707" s="272"/>
      <x:c r="BD707" s="272"/>
      <x:c r="BE707" s="272"/>
      <x:c r="BF707" s="272"/>
      <x:c r="BG707" s="274"/>
      <x:c r="BH707" s="272"/>
      <x:c r="BI707" s="276"/>
      <x:c r="BJ707" s="276"/>
      <x:c r="BK707" s="276"/>
      <x:c r="BL707" s="276"/>
    </x:row>
    <x:row r="708" spans="1:81" x14ac:dyDescent="0.3">
      <x:c r="E708" s="272"/>
      <x:c r="AB708" s="272"/>
      <x:c r="AF708" s="275"/>
      <x:c r="AH708" s="275"/>
      <x:c r="AI708" s="273"/>
      <x:c r="AK708" s="273"/>
      <x:c r="AL708" s="273"/>
      <x:c r="AM708" s="273"/>
      <x:c r="AO708" s="273"/>
      <x:c r="AP708" s="273"/>
      <x:c r="AR708" s="273"/>
      <x:c r="AT708" s="273"/>
      <x:c r="AV708" s="273"/>
      <x:c r="AW708" s="275"/>
      <x:c r="AX708" s="272"/>
      <x:c r="AZ708" s="272"/>
      <x:c r="BA708" s="272"/>
      <x:c r="BB708" s="272"/>
      <x:c r="BC708" s="272"/>
      <x:c r="BD708" s="272"/>
      <x:c r="BE708" s="272"/>
      <x:c r="BF708" s="272"/>
      <x:c r="BG708" s="274"/>
      <x:c r="BH708" s="272"/>
      <x:c r="BI708" s="276"/>
      <x:c r="BJ708" s="276"/>
      <x:c r="BK708" s="276"/>
      <x:c r="BL708" s="276"/>
    </x:row>
    <x:row r="709" spans="1:81" x14ac:dyDescent="0.3">
      <x:c r="E709" s="272"/>
      <x:c r="AB709" s="272"/>
      <x:c r="AF709" s="275"/>
      <x:c r="AH709" s="275"/>
      <x:c r="AI709" s="273"/>
      <x:c r="AK709" s="273"/>
      <x:c r="AL709" s="273"/>
      <x:c r="AM709" s="273"/>
      <x:c r="AO709" s="273"/>
      <x:c r="AP709" s="273"/>
      <x:c r="AR709" s="273"/>
      <x:c r="AT709" s="273"/>
      <x:c r="AV709" s="273"/>
      <x:c r="AW709" s="275"/>
      <x:c r="AX709" s="272"/>
      <x:c r="AZ709" s="272"/>
      <x:c r="BA709" s="272"/>
      <x:c r="BB709" s="272"/>
      <x:c r="BC709" s="272"/>
      <x:c r="BD709" s="272"/>
      <x:c r="BE709" s="272"/>
      <x:c r="BF709" s="272"/>
      <x:c r="BG709" s="274"/>
      <x:c r="BH709" s="272"/>
      <x:c r="BI709" s="276"/>
      <x:c r="BJ709" s="276"/>
      <x:c r="BK709" s="276"/>
      <x:c r="BL709" s="276"/>
    </x:row>
    <x:row r="710" spans="1:81" x14ac:dyDescent="0.3">
      <x:c r="E710" s="272"/>
      <x:c r="AB710" s="272"/>
      <x:c r="AF710" s="275"/>
      <x:c r="AH710" s="275"/>
      <x:c r="AI710" s="273"/>
      <x:c r="AK710" s="273"/>
      <x:c r="AL710" s="273"/>
      <x:c r="AM710" s="273"/>
      <x:c r="AO710" s="273"/>
      <x:c r="AP710" s="273"/>
      <x:c r="AR710" s="273"/>
      <x:c r="AT710" s="273"/>
      <x:c r="AV710" s="273"/>
      <x:c r="AW710" s="275"/>
      <x:c r="AX710" s="272"/>
      <x:c r="AZ710" s="272"/>
      <x:c r="BA710" s="272"/>
      <x:c r="BB710" s="272"/>
      <x:c r="BC710" s="272"/>
      <x:c r="BD710" s="272"/>
      <x:c r="BE710" s="272"/>
      <x:c r="BF710" s="272"/>
      <x:c r="BG710" s="274"/>
      <x:c r="BH710" s="272"/>
      <x:c r="BI710" s="276"/>
      <x:c r="BJ710" s="276"/>
      <x:c r="BK710" s="276"/>
      <x:c r="BL710" s="276"/>
    </x:row>
    <x:row r="711" spans="1:81" x14ac:dyDescent="0.3">
      <x:c r="E711" s="272"/>
      <x:c r="AB711" s="272"/>
      <x:c r="AF711" s="275"/>
      <x:c r="AH711" s="275"/>
      <x:c r="AI711" s="273"/>
      <x:c r="AK711" s="273"/>
      <x:c r="AL711" s="273"/>
      <x:c r="AM711" s="273"/>
      <x:c r="AO711" s="273"/>
      <x:c r="AP711" s="273"/>
      <x:c r="AR711" s="273"/>
      <x:c r="AT711" s="273"/>
      <x:c r="AV711" s="273"/>
      <x:c r="AW711" s="275"/>
      <x:c r="AX711" s="272"/>
      <x:c r="AZ711" s="272"/>
      <x:c r="BA711" s="272"/>
      <x:c r="BB711" s="272"/>
      <x:c r="BC711" s="272"/>
      <x:c r="BD711" s="272"/>
      <x:c r="BE711" s="272"/>
      <x:c r="BF711" s="272"/>
      <x:c r="BG711" s="274"/>
      <x:c r="BH711" s="272"/>
      <x:c r="BI711" s="276"/>
      <x:c r="BJ711" s="276"/>
      <x:c r="BK711" s="276"/>
      <x:c r="BL711" s="276"/>
    </x:row>
    <x:row r="712" spans="1:81" x14ac:dyDescent="0.3">
      <x:c r="E712" s="272"/>
      <x:c r="AB712" s="272"/>
      <x:c r="AF712" s="275"/>
      <x:c r="AH712" s="275"/>
      <x:c r="AI712" s="273"/>
      <x:c r="AK712" s="273"/>
      <x:c r="AL712" s="273"/>
      <x:c r="AM712" s="273"/>
      <x:c r="AO712" s="273"/>
      <x:c r="AP712" s="273"/>
      <x:c r="AR712" s="273"/>
      <x:c r="AT712" s="273"/>
      <x:c r="AV712" s="273"/>
      <x:c r="AW712" s="275"/>
      <x:c r="AX712" s="272"/>
      <x:c r="AZ712" s="272"/>
      <x:c r="BA712" s="272"/>
      <x:c r="BB712" s="272"/>
      <x:c r="BC712" s="272"/>
      <x:c r="BD712" s="272"/>
      <x:c r="BE712" s="272"/>
      <x:c r="BF712" s="272"/>
      <x:c r="BG712" s="274"/>
      <x:c r="BH712" s="272"/>
      <x:c r="BI712" s="276"/>
      <x:c r="BJ712" s="276"/>
      <x:c r="BK712" s="276"/>
      <x:c r="BL712" s="276"/>
    </x:row>
    <x:row r="713" spans="1:81" x14ac:dyDescent="0.3">
      <x:c r="E713" s="272"/>
      <x:c r="AB713" s="272"/>
      <x:c r="AF713" s="275"/>
      <x:c r="AH713" s="275"/>
      <x:c r="AI713" s="273"/>
      <x:c r="AK713" s="273"/>
      <x:c r="AL713" s="273"/>
      <x:c r="AM713" s="273"/>
      <x:c r="AO713" s="273"/>
      <x:c r="AP713" s="273"/>
      <x:c r="AR713" s="273"/>
      <x:c r="AT713" s="273"/>
      <x:c r="AV713" s="273"/>
      <x:c r="AW713" s="275"/>
      <x:c r="AX713" s="272"/>
      <x:c r="AZ713" s="272"/>
      <x:c r="BA713" s="272"/>
      <x:c r="BB713" s="272"/>
      <x:c r="BC713" s="272"/>
      <x:c r="BD713" s="272"/>
      <x:c r="BE713" s="272"/>
      <x:c r="BF713" s="272"/>
      <x:c r="BG713" s="274"/>
      <x:c r="BH713" s="272"/>
      <x:c r="BI713" s="276"/>
      <x:c r="BJ713" s="276"/>
      <x:c r="BK713" s="276"/>
      <x:c r="BL713" s="276"/>
    </x:row>
    <x:row r="714" spans="1:81" x14ac:dyDescent="0.3">
      <x:c r="E714" s="272"/>
      <x:c r="AB714" s="272"/>
      <x:c r="AF714" s="275"/>
      <x:c r="AH714" s="275"/>
      <x:c r="AI714" s="273"/>
      <x:c r="AK714" s="273"/>
      <x:c r="AL714" s="273"/>
      <x:c r="AM714" s="273"/>
      <x:c r="AO714" s="273"/>
      <x:c r="AP714" s="273"/>
      <x:c r="AR714" s="273"/>
      <x:c r="AT714" s="273"/>
      <x:c r="AV714" s="273"/>
      <x:c r="AW714" s="275"/>
      <x:c r="AX714" s="272"/>
      <x:c r="AZ714" s="272"/>
      <x:c r="BA714" s="272"/>
      <x:c r="BB714" s="272"/>
      <x:c r="BC714" s="272"/>
      <x:c r="BD714" s="272"/>
      <x:c r="BE714" s="272"/>
      <x:c r="BF714" s="272"/>
      <x:c r="BG714" s="274"/>
      <x:c r="BH714" s="272"/>
      <x:c r="BI714" s="276"/>
      <x:c r="BJ714" s="276"/>
      <x:c r="BK714" s="276"/>
      <x:c r="BL714" s="276"/>
    </x:row>
    <x:row r="715" spans="1:81" x14ac:dyDescent="0.3">
      <x:c r="E715" s="272"/>
      <x:c r="AB715" s="272"/>
      <x:c r="AF715" s="275"/>
      <x:c r="AH715" s="275"/>
      <x:c r="AI715" s="273"/>
      <x:c r="AK715" s="273"/>
      <x:c r="AL715" s="273"/>
      <x:c r="AM715" s="273"/>
      <x:c r="AO715" s="273"/>
      <x:c r="AP715" s="273"/>
      <x:c r="AR715" s="273"/>
      <x:c r="AT715" s="273"/>
      <x:c r="AV715" s="273"/>
      <x:c r="AW715" s="275"/>
      <x:c r="AX715" s="272"/>
      <x:c r="AZ715" s="272"/>
      <x:c r="BA715" s="272"/>
      <x:c r="BB715" s="272"/>
      <x:c r="BC715" s="272"/>
      <x:c r="BD715" s="272"/>
      <x:c r="BE715" s="272"/>
      <x:c r="BF715" s="272"/>
      <x:c r="BG715" s="274"/>
      <x:c r="BH715" s="272"/>
      <x:c r="BI715" s="276"/>
      <x:c r="BJ715" s="276"/>
      <x:c r="BK715" s="276"/>
      <x:c r="BL715" s="276"/>
    </x:row>
    <x:row r="716" spans="1:81" x14ac:dyDescent="0.3">
      <x:c r="E716" s="272"/>
      <x:c r="AB716" s="272"/>
      <x:c r="AF716" s="275"/>
      <x:c r="AH716" s="275"/>
      <x:c r="AI716" s="273"/>
      <x:c r="AK716" s="273"/>
      <x:c r="AL716" s="273"/>
      <x:c r="AM716" s="273"/>
      <x:c r="AO716" s="273"/>
      <x:c r="AP716" s="273"/>
      <x:c r="AR716" s="273"/>
      <x:c r="AT716" s="273"/>
      <x:c r="AV716" s="273"/>
      <x:c r="AW716" s="275"/>
      <x:c r="AX716" s="272"/>
      <x:c r="AZ716" s="272"/>
      <x:c r="BA716" s="272"/>
      <x:c r="BB716" s="272"/>
      <x:c r="BC716" s="272"/>
      <x:c r="BD716" s="272"/>
      <x:c r="BE716" s="272"/>
      <x:c r="BF716" s="272"/>
      <x:c r="BG716" s="274"/>
      <x:c r="BH716" s="272"/>
      <x:c r="BI716" s="276"/>
      <x:c r="BJ716" s="276"/>
      <x:c r="BK716" s="276"/>
      <x:c r="BL716" s="276"/>
    </x:row>
    <x:row r="717" spans="1:81" x14ac:dyDescent="0.3">
      <x:c r="E717" s="272"/>
      <x:c r="AB717" s="272"/>
      <x:c r="AF717" s="275"/>
      <x:c r="AH717" s="275"/>
      <x:c r="AI717" s="273"/>
      <x:c r="AK717" s="273"/>
      <x:c r="AL717" s="273"/>
      <x:c r="AM717" s="273"/>
      <x:c r="AO717" s="273"/>
      <x:c r="AP717" s="273"/>
      <x:c r="AR717" s="273"/>
      <x:c r="AT717" s="273"/>
      <x:c r="AV717" s="273"/>
      <x:c r="AW717" s="275"/>
      <x:c r="AX717" s="272"/>
      <x:c r="AZ717" s="272"/>
      <x:c r="BA717" s="272"/>
      <x:c r="BB717" s="272"/>
      <x:c r="BC717" s="272"/>
      <x:c r="BD717" s="272"/>
      <x:c r="BE717" s="272"/>
      <x:c r="BF717" s="272"/>
      <x:c r="BG717" s="274"/>
      <x:c r="BH717" s="272"/>
      <x:c r="BI717" s="276"/>
      <x:c r="BJ717" s="276"/>
      <x:c r="BK717" s="276"/>
      <x:c r="BL717" s="276"/>
    </x:row>
    <x:row r="718" spans="1:81" x14ac:dyDescent="0.3">
      <x:c r="E718" s="272"/>
      <x:c r="AB718" s="272"/>
      <x:c r="AF718" s="275"/>
      <x:c r="AH718" s="275"/>
      <x:c r="AI718" s="273"/>
      <x:c r="AK718" s="273"/>
      <x:c r="AL718" s="273"/>
      <x:c r="AM718" s="273"/>
      <x:c r="AO718" s="273"/>
      <x:c r="AP718" s="273"/>
      <x:c r="AR718" s="273"/>
      <x:c r="AT718" s="273"/>
      <x:c r="AV718" s="273"/>
      <x:c r="AW718" s="275"/>
      <x:c r="AX718" s="272"/>
      <x:c r="AZ718" s="272"/>
      <x:c r="BA718" s="272"/>
      <x:c r="BB718" s="272"/>
      <x:c r="BC718" s="272"/>
      <x:c r="BD718" s="272"/>
      <x:c r="BE718" s="272"/>
      <x:c r="BF718" s="272"/>
      <x:c r="BG718" s="274"/>
      <x:c r="BH718" s="272"/>
      <x:c r="BI718" s="276"/>
      <x:c r="BJ718" s="276"/>
      <x:c r="BK718" s="276"/>
      <x:c r="BL718" s="276"/>
    </x:row>
    <x:row r="719" spans="1:81" x14ac:dyDescent="0.3">
      <x:c r="E719" s="272"/>
      <x:c r="AB719" s="272"/>
      <x:c r="AF719" s="275"/>
      <x:c r="AH719" s="275"/>
      <x:c r="AI719" s="273"/>
      <x:c r="AK719" s="273"/>
      <x:c r="AL719" s="273"/>
      <x:c r="AM719" s="273"/>
      <x:c r="AO719" s="273"/>
      <x:c r="AP719" s="273"/>
      <x:c r="AR719" s="273"/>
      <x:c r="AT719" s="273"/>
      <x:c r="AV719" s="273"/>
      <x:c r="AW719" s="275"/>
      <x:c r="AX719" s="272"/>
      <x:c r="AZ719" s="272"/>
      <x:c r="BA719" s="272"/>
      <x:c r="BB719" s="272"/>
      <x:c r="BC719" s="272"/>
      <x:c r="BD719" s="272"/>
      <x:c r="BE719" s="272"/>
      <x:c r="BF719" s="272"/>
      <x:c r="BG719" s="274"/>
      <x:c r="BH719" s="272"/>
      <x:c r="BI719" s="276"/>
      <x:c r="BJ719" s="276"/>
      <x:c r="BK719" s="276"/>
      <x:c r="BL719" s="276"/>
    </x:row>
    <x:row r="720" spans="1:81" x14ac:dyDescent="0.3">
      <x:c r="E720" s="272"/>
      <x:c r="AB720" s="272"/>
      <x:c r="AF720" s="275"/>
      <x:c r="AH720" s="275"/>
      <x:c r="AI720" s="273"/>
      <x:c r="AK720" s="273"/>
      <x:c r="AL720" s="273"/>
      <x:c r="AM720" s="273"/>
      <x:c r="AO720" s="273"/>
      <x:c r="AP720" s="273"/>
      <x:c r="AR720" s="273"/>
      <x:c r="AT720" s="273"/>
      <x:c r="AV720" s="273"/>
      <x:c r="AW720" s="275"/>
      <x:c r="AX720" s="272"/>
      <x:c r="AZ720" s="272"/>
      <x:c r="BA720" s="272"/>
      <x:c r="BB720" s="272"/>
      <x:c r="BC720" s="272"/>
      <x:c r="BD720" s="272"/>
      <x:c r="BE720" s="272"/>
      <x:c r="BF720" s="272"/>
      <x:c r="BG720" s="274"/>
      <x:c r="BH720" s="272"/>
      <x:c r="BI720" s="276"/>
      <x:c r="BJ720" s="276"/>
      <x:c r="BK720" s="276"/>
      <x:c r="BL720" s="276"/>
    </x:row>
    <x:row r="721" spans="1:81" x14ac:dyDescent="0.3">
      <x:c r="E721" s="272"/>
      <x:c r="AB721" s="272"/>
      <x:c r="AF721" s="275"/>
      <x:c r="AH721" s="275"/>
      <x:c r="AI721" s="273"/>
      <x:c r="AK721" s="273"/>
      <x:c r="AL721" s="273"/>
      <x:c r="AM721" s="273"/>
      <x:c r="AO721" s="273"/>
      <x:c r="AP721" s="273"/>
      <x:c r="AR721" s="273"/>
      <x:c r="AT721" s="273"/>
      <x:c r="AV721" s="273"/>
      <x:c r="AW721" s="275"/>
      <x:c r="AX721" s="272"/>
      <x:c r="AZ721" s="272"/>
      <x:c r="BA721" s="272"/>
      <x:c r="BB721" s="272"/>
      <x:c r="BC721" s="272"/>
      <x:c r="BD721" s="272"/>
      <x:c r="BE721" s="272"/>
      <x:c r="BF721" s="272"/>
      <x:c r="BG721" s="274"/>
      <x:c r="BH721" s="272"/>
      <x:c r="BI721" s="276"/>
      <x:c r="BJ721" s="276"/>
      <x:c r="BK721" s="276"/>
      <x:c r="BL721" s="276"/>
    </x:row>
    <x:row r="722" spans="1:81" x14ac:dyDescent="0.3">
      <x:c r="E722" s="272"/>
      <x:c r="AB722" s="272"/>
      <x:c r="AF722" s="275"/>
      <x:c r="AH722" s="275"/>
      <x:c r="AI722" s="273"/>
      <x:c r="AK722" s="273"/>
      <x:c r="AL722" s="273"/>
      <x:c r="AM722" s="273"/>
      <x:c r="AO722" s="273"/>
      <x:c r="AP722" s="273"/>
      <x:c r="AR722" s="273"/>
      <x:c r="AT722" s="273"/>
      <x:c r="AV722" s="273"/>
      <x:c r="AW722" s="275"/>
      <x:c r="AX722" s="272"/>
      <x:c r="AZ722" s="272"/>
      <x:c r="BA722" s="272"/>
      <x:c r="BB722" s="272"/>
      <x:c r="BC722" s="272"/>
      <x:c r="BD722" s="272"/>
      <x:c r="BE722" s="272"/>
      <x:c r="BF722" s="272"/>
      <x:c r="BG722" s="274"/>
      <x:c r="BH722" s="272"/>
      <x:c r="BI722" s="276"/>
      <x:c r="BJ722" s="276"/>
      <x:c r="BK722" s="276"/>
      <x:c r="BL722" s="276"/>
    </x:row>
    <x:row r="723" spans="1:81" x14ac:dyDescent="0.3">
      <x:c r="E723" s="272"/>
      <x:c r="AB723" s="272"/>
      <x:c r="AF723" s="275"/>
      <x:c r="AH723" s="275"/>
      <x:c r="AI723" s="273"/>
      <x:c r="AK723" s="273"/>
      <x:c r="AL723" s="273"/>
      <x:c r="AM723" s="273"/>
      <x:c r="AO723" s="273"/>
      <x:c r="AP723" s="273"/>
      <x:c r="AR723" s="273"/>
      <x:c r="AT723" s="273"/>
      <x:c r="AV723" s="273"/>
      <x:c r="AW723" s="275"/>
      <x:c r="AX723" s="272"/>
      <x:c r="AZ723" s="272"/>
      <x:c r="BA723" s="272"/>
      <x:c r="BB723" s="272"/>
      <x:c r="BC723" s="272"/>
      <x:c r="BD723" s="272"/>
      <x:c r="BE723" s="272"/>
      <x:c r="BF723" s="272"/>
      <x:c r="BG723" s="274"/>
      <x:c r="BH723" s="272"/>
      <x:c r="BI723" s="276"/>
      <x:c r="BJ723" s="276"/>
      <x:c r="BK723" s="276"/>
      <x:c r="BL723" s="276"/>
    </x:row>
    <x:row r="724" spans="1:81" x14ac:dyDescent="0.3">
      <x:c r="E724" s="272"/>
      <x:c r="AB724" s="272"/>
      <x:c r="AF724" s="275"/>
      <x:c r="AH724" s="275"/>
      <x:c r="AI724" s="273"/>
      <x:c r="AK724" s="273"/>
      <x:c r="AL724" s="273"/>
      <x:c r="AM724" s="273"/>
      <x:c r="AO724" s="273"/>
      <x:c r="AP724" s="273"/>
      <x:c r="AR724" s="273"/>
      <x:c r="AT724" s="273"/>
      <x:c r="AV724" s="273"/>
      <x:c r="AW724" s="275"/>
      <x:c r="AX724" s="272"/>
      <x:c r="AZ724" s="272"/>
      <x:c r="BA724" s="272"/>
      <x:c r="BB724" s="272"/>
      <x:c r="BC724" s="272"/>
      <x:c r="BD724" s="272"/>
      <x:c r="BE724" s="272"/>
      <x:c r="BF724" s="272"/>
      <x:c r="BG724" s="274"/>
      <x:c r="BH724" s="272"/>
      <x:c r="BI724" s="276"/>
      <x:c r="BJ724" s="276"/>
      <x:c r="BK724" s="276"/>
      <x:c r="BL724" s="276"/>
    </x:row>
    <x:row r="725" spans="1:81" x14ac:dyDescent="0.3">
      <x:c r="E725" s="272"/>
      <x:c r="AB725" s="272"/>
      <x:c r="AF725" s="275"/>
      <x:c r="AH725" s="275"/>
      <x:c r="AI725" s="273"/>
      <x:c r="AK725" s="273"/>
      <x:c r="AL725" s="273"/>
      <x:c r="AM725" s="273"/>
      <x:c r="AO725" s="273"/>
      <x:c r="AP725" s="273"/>
      <x:c r="AR725" s="273"/>
      <x:c r="AT725" s="273"/>
      <x:c r="AV725" s="273"/>
      <x:c r="AW725" s="275"/>
      <x:c r="AX725" s="272"/>
      <x:c r="AZ725" s="272"/>
      <x:c r="BA725" s="272"/>
      <x:c r="BB725" s="272"/>
      <x:c r="BC725" s="272"/>
      <x:c r="BD725" s="272"/>
      <x:c r="BE725" s="272"/>
      <x:c r="BF725" s="272"/>
      <x:c r="BG725" s="274"/>
      <x:c r="BH725" s="272"/>
      <x:c r="BI725" s="276"/>
      <x:c r="BJ725" s="276"/>
      <x:c r="BK725" s="276"/>
      <x:c r="BL725" s="276"/>
    </x:row>
    <x:row r="726" spans="1:81" x14ac:dyDescent="0.3">
      <x:c r="E726" s="272"/>
      <x:c r="AB726" s="272"/>
      <x:c r="AF726" s="275"/>
      <x:c r="AH726" s="275"/>
      <x:c r="AI726" s="273"/>
      <x:c r="AK726" s="273"/>
      <x:c r="AL726" s="273"/>
      <x:c r="AM726" s="273"/>
      <x:c r="AO726" s="273"/>
      <x:c r="AP726" s="273"/>
      <x:c r="AR726" s="273"/>
      <x:c r="AT726" s="273"/>
      <x:c r="AV726" s="273"/>
      <x:c r="AW726" s="275"/>
      <x:c r="AX726" s="272"/>
      <x:c r="AZ726" s="272"/>
      <x:c r="BA726" s="272"/>
      <x:c r="BB726" s="272"/>
      <x:c r="BC726" s="272"/>
      <x:c r="BD726" s="272"/>
      <x:c r="BE726" s="272"/>
      <x:c r="BF726" s="272"/>
      <x:c r="BG726" s="274"/>
      <x:c r="BH726" s="272"/>
      <x:c r="BI726" s="276"/>
      <x:c r="BJ726" s="276"/>
      <x:c r="BK726" s="276"/>
      <x:c r="BL726" s="276"/>
    </x:row>
    <x:row r="727" spans="1:81" x14ac:dyDescent="0.3">
      <x:c r="E727" s="272"/>
      <x:c r="AB727" s="272"/>
      <x:c r="AF727" s="275"/>
      <x:c r="AH727" s="275"/>
      <x:c r="AI727" s="273"/>
      <x:c r="AK727" s="273"/>
      <x:c r="AL727" s="273"/>
      <x:c r="AM727" s="273"/>
      <x:c r="AO727" s="273"/>
      <x:c r="AP727" s="273"/>
      <x:c r="AR727" s="273"/>
      <x:c r="AT727" s="273"/>
      <x:c r="AV727" s="273"/>
      <x:c r="AW727" s="275"/>
      <x:c r="AX727" s="272"/>
      <x:c r="AZ727" s="272"/>
      <x:c r="BA727" s="272"/>
      <x:c r="BB727" s="272"/>
      <x:c r="BC727" s="272"/>
      <x:c r="BD727" s="272"/>
      <x:c r="BE727" s="272"/>
      <x:c r="BF727" s="272"/>
      <x:c r="BG727" s="274"/>
      <x:c r="BH727" s="272"/>
      <x:c r="BI727" s="276"/>
      <x:c r="BJ727" s="276"/>
      <x:c r="BK727" s="276"/>
      <x:c r="BL727" s="276"/>
    </x:row>
    <x:row r="728" spans="1:81" x14ac:dyDescent="0.3">
      <x:c r="E728" s="272"/>
      <x:c r="AB728" s="272"/>
      <x:c r="AF728" s="275"/>
      <x:c r="AH728" s="275"/>
      <x:c r="AI728" s="273"/>
      <x:c r="AK728" s="273"/>
      <x:c r="AL728" s="273"/>
      <x:c r="AM728" s="273"/>
      <x:c r="AO728" s="273"/>
      <x:c r="AP728" s="273"/>
      <x:c r="AR728" s="273"/>
      <x:c r="AT728" s="273"/>
      <x:c r="AV728" s="273"/>
      <x:c r="AW728" s="275"/>
      <x:c r="AX728" s="272"/>
      <x:c r="AZ728" s="272"/>
      <x:c r="BA728" s="272"/>
      <x:c r="BB728" s="272"/>
      <x:c r="BC728" s="272"/>
      <x:c r="BD728" s="272"/>
      <x:c r="BE728" s="272"/>
      <x:c r="BF728" s="272"/>
      <x:c r="BG728" s="274"/>
      <x:c r="BH728" s="272"/>
      <x:c r="BI728" s="276"/>
      <x:c r="BJ728" s="276"/>
      <x:c r="BK728" s="276"/>
      <x:c r="BL728" s="276"/>
    </x:row>
    <x:row r="729" spans="1:81" x14ac:dyDescent="0.3">
      <x:c r="E729" s="272"/>
      <x:c r="AB729" s="272"/>
      <x:c r="AF729" s="275"/>
      <x:c r="AH729" s="275"/>
      <x:c r="AI729" s="273"/>
      <x:c r="AK729" s="273"/>
      <x:c r="AL729" s="273"/>
      <x:c r="AM729" s="273"/>
      <x:c r="AO729" s="273"/>
      <x:c r="AP729" s="273"/>
      <x:c r="AR729" s="273"/>
      <x:c r="AT729" s="273"/>
      <x:c r="AV729" s="273"/>
      <x:c r="AW729" s="275"/>
      <x:c r="AX729" s="272"/>
      <x:c r="AZ729" s="272"/>
      <x:c r="BA729" s="272"/>
      <x:c r="BB729" s="272"/>
      <x:c r="BC729" s="272"/>
      <x:c r="BD729" s="272"/>
      <x:c r="BE729" s="272"/>
      <x:c r="BF729" s="272"/>
      <x:c r="BG729" s="274"/>
      <x:c r="BH729" s="272"/>
      <x:c r="BI729" s="276"/>
      <x:c r="BJ729" s="276"/>
      <x:c r="BK729" s="276"/>
      <x:c r="BL729" s="276"/>
    </x:row>
    <x:row r="730" spans="1:81" x14ac:dyDescent="0.3">
      <x:c r="E730" s="272"/>
      <x:c r="AB730" s="272"/>
      <x:c r="AF730" s="275"/>
      <x:c r="AH730" s="275"/>
      <x:c r="AI730" s="273"/>
      <x:c r="AK730" s="273"/>
      <x:c r="AL730" s="273"/>
      <x:c r="AM730" s="273"/>
      <x:c r="AO730" s="273"/>
      <x:c r="AP730" s="273"/>
      <x:c r="AR730" s="273"/>
      <x:c r="AT730" s="273"/>
      <x:c r="AV730" s="273"/>
      <x:c r="AW730" s="275"/>
      <x:c r="AX730" s="272"/>
      <x:c r="AZ730" s="272"/>
      <x:c r="BA730" s="272"/>
      <x:c r="BB730" s="272"/>
      <x:c r="BC730" s="272"/>
      <x:c r="BD730" s="272"/>
      <x:c r="BE730" s="272"/>
      <x:c r="BF730" s="272"/>
      <x:c r="BG730" s="274"/>
      <x:c r="BH730" s="272"/>
      <x:c r="BI730" s="276"/>
      <x:c r="BJ730" s="276"/>
      <x:c r="BK730" s="276"/>
      <x:c r="BL730" s="276"/>
    </x:row>
    <x:row r="731" spans="1:81" x14ac:dyDescent="0.3">
      <x:c r="E731" s="272"/>
      <x:c r="AB731" s="272"/>
      <x:c r="AF731" s="275"/>
      <x:c r="AH731" s="275"/>
      <x:c r="AI731" s="273"/>
      <x:c r="AK731" s="273"/>
      <x:c r="AL731" s="273"/>
      <x:c r="AM731" s="273"/>
      <x:c r="AO731" s="273"/>
      <x:c r="AP731" s="273"/>
      <x:c r="AR731" s="273"/>
      <x:c r="AT731" s="273"/>
      <x:c r="AV731" s="273"/>
      <x:c r="AW731" s="275"/>
      <x:c r="AX731" s="272"/>
      <x:c r="AZ731" s="272"/>
      <x:c r="BA731" s="272"/>
      <x:c r="BB731" s="272"/>
      <x:c r="BC731" s="272"/>
      <x:c r="BD731" s="272"/>
      <x:c r="BE731" s="272"/>
      <x:c r="BF731" s="272"/>
      <x:c r="BG731" s="274"/>
      <x:c r="BH731" s="272"/>
      <x:c r="BI731" s="276"/>
      <x:c r="BJ731" s="276"/>
      <x:c r="BK731" s="276"/>
      <x:c r="BL731" s="276"/>
    </x:row>
    <x:row r="732" spans="1:81" x14ac:dyDescent="0.3">
      <x:c r="E732" s="272"/>
      <x:c r="AB732" s="272"/>
      <x:c r="AF732" s="275"/>
      <x:c r="AH732" s="275"/>
      <x:c r="AI732" s="273"/>
      <x:c r="AK732" s="273"/>
      <x:c r="AL732" s="273"/>
      <x:c r="AM732" s="273"/>
      <x:c r="AO732" s="273"/>
      <x:c r="AP732" s="273"/>
      <x:c r="AR732" s="273"/>
      <x:c r="AT732" s="273"/>
      <x:c r="AV732" s="273"/>
      <x:c r="AW732" s="275"/>
      <x:c r="AX732" s="272"/>
      <x:c r="AZ732" s="272"/>
      <x:c r="BA732" s="272"/>
      <x:c r="BB732" s="272"/>
      <x:c r="BC732" s="272"/>
      <x:c r="BD732" s="272"/>
      <x:c r="BE732" s="272"/>
      <x:c r="BF732" s="272"/>
      <x:c r="BG732" s="274"/>
      <x:c r="BH732" s="272"/>
      <x:c r="BI732" s="276"/>
      <x:c r="BJ732" s="276"/>
      <x:c r="BK732" s="276"/>
      <x:c r="BL732" s="276"/>
    </x:row>
    <x:row r="733" spans="1:81" x14ac:dyDescent="0.3">
      <x:c r="E733" s="272"/>
      <x:c r="AB733" s="272"/>
      <x:c r="AF733" s="275"/>
      <x:c r="AH733" s="275"/>
      <x:c r="AI733" s="273"/>
      <x:c r="AK733" s="273"/>
      <x:c r="AL733" s="273"/>
      <x:c r="AM733" s="273"/>
      <x:c r="AO733" s="273"/>
      <x:c r="AP733" s="273"/>
      <x:c r="AR733" s="273"/>
      <x:c r="AT733" s="273"/>
      <x:c r="AV733" s="273"/>
      <x:c r="AW733" s="275"/>
      <x:c r="AX733" s="272"/>
      <x:c r="AZ733" s="272"/>
      <x:c r="BA733" s="272"/>
      <x:c r="BB733" s="272"/>
      <x:c r="BC733" s="272"/>
      <x:c r="BD733" s="272"/>
      <x:c r="BE733" s="272"/>
      <x:c r="BF733" s="272"/>
      <x:c r="BG733" s="274"/>
      <x:c r="BH733" s="272"/>
      <x:c r="BI733" s="276"/>
      <x:c r="BJ733" s="276"/>
      <x:c r="BK733" s="276"/>
      <x:c r="BL733" s="276"/>
    </x:row>
    <x:row r="734" spans="1:81" x14ac:dyDescent="0.3">
      <x:c r="E734" s="272"/>
      <x:c r="AB734" s="272"/>
      <x:c r="AF734" s="275"/>
      <x:c r="AH734" s="275"/>
      <x:c r="AI734" s="273"/>
      <x:c r="AK734" s="273"/>
      <x:c r="AL734" s="273"/>
      <x:c r="AM734" s="273"/>
      <x:c r="AO734" s="273"/>
      <x:c r="AP734" s="273"/>
      <x:c r="AR734" s="273"/>
      <x:c r="AT734" s="273"/>
      <x:c r="AV734" s="273"/>
      <x:c r="AW734" s="275"/>
      <x:c r="AX734" s="272"/>
      <x:c r="AZ734" s="272"/>
      <x:c r="BA734" s="272"/>
      <x:c r="BB734" s="272"/>
      <x:c r="BC734" s="272"/>
      <x:c r="BD734" s="272"/>
      <x:c r="BE734" s="272"/>
      <x:c r="BF734" s="272"/>
      <x:c r="BG734" s="274"/>
      <x:c r="BH734" s="272"/>
      <x:c r="BI734" s="276"/>
      <x:c r="BJ734" s="276"/>
      <x:c r="BK734" s="276"/>
      <x:c r="BL734" s="276"/>
    </x:row>
    <x:row r="735" spans="1:81" x14ac:dyDescent="0.3">
      <x:c r="E735" s="272"/>
      <x:c r="AB735" s="272"/>
      <x:c r="AF735" s="275"/>
      <x:c r="AH735" s="275"/>
      <x:c r="AI735" s="273"/>
      <x:c r="AK735" s="273"/>
      <x:c r="AL735" s="273"/>
      <x:c r="AM735" s="273"/>
      <x:c r="AO735" s="273"/>
      <x:c r="AP735" s="273"/>
      <x:c r="AR735" s="273"/>
      <x:c r="AT735" s="273"/>
      <x:c r="AV735" s="273"/>
      <x:c r="AW735" s="275"/>
      <x:c r="AX735" s="272"/>
      <x:c r="AZ735" s="272"/>
      <x:c r="BA735" s="272"/>
      <x:c r="BB735" s="272"/>
      <x:c r="BC735" s="272"/>
      <x:c r="BD735" s="272"/>
      <x:c r="BE735" s="272"/>
      <x:c r="BF735" s="272"/>
      <x:c r="BG735" s="274"/>
      <x:c r="BH735" s="272"/>
      <x:c r="BI735" s="276"/>
      <x:c r="BJ735" s="276"/>
      <x:c r="BK735" s="276"/>
      <x:c r="BL735" s="276"/>
    </x:row>
    <x:row r="736" spans="1:81" x14ac:dyDescent="0.3">
      <x:c r="E736" s="272"/>
      <x:c r="AB736" s="272"/>
      <x:c r="AF736" s="275"/>
      <x:c r="AH736" s="275"/>
      <x:c r="AI736" s="273"/>
      <x:c r="AK736" s="273"/>
      <x:c r="AL736" s="273"/>
      <x:c r="AM736" s="273"/>
      <x:c r="AO736" s="273"/>
      <x:c r="AP736" s="273"/>
      <x:c r="AR736" s="273"/>
      <x:c r="AT736" s="273"/>
      <x:c r="AV736" s="273"/>
      <x:c r="AW736" s="275"/>
      <x:c r="AX736" s="272"/>
      <x:c r="AZ736" s="272"/>
      <x:c r="BA736" s="272"/>
      <x:c r="BB736" s="272"/>
      <x:c r="BC736" s="272"/>
      <x:c r="BD736" s="272"/>
      <x:c r="BE736" s="272"/>
      <x:c r="BF736" s="272"/>
      <x:c r="BG736" s="274"/>
      <x:c r="BH736" s="272"/>
      <x:c r="BI736" s="276"/>
      <x:c r="BJ736" s="276"/>
      <x:c r="BK736" s="276"/>
      <x:c r="BL736" s="276"/>
    </x:row>
    <x:row r="737" spans="1:81" x14ac:dyDescent="0.3">
      <x:c r="E737" s="272"/>
      <x:c r="AB737" s="272"/>
      <x:c r="AF737" s="275"/>
      <x:c r="AH737" s="275"/>
      <x:c r="AI737" s="273"/>
      <x:c r="AK737" s="273"/>
      <x:c r="AL737" s="273"/>
      <x:c r="AM737" s="273"/>
      <x:c r="AO737" s="273"/>
      <x:c r="AP737" s="273"/>
      <x:c r="AR737" s="273"/>
      <x:c r="AT737" s="273"/>
      <x:c r="AV737" s="273"/>
      <x:c r="AW737" s="275"/>
      <x:c r="AX737" s="272"/>
      <x:c r="AZ737" s="272"/>
      <x:c r="BA737" s="272"/>
      <x:c r="BB737" s="272"/>
      <x:c r="BC737" s="272"/>
      <x:c r="BD737" s="272"/>
      <x:c r="BE737" s="272"/>
      <x:c r="BF737" s="272"/>
      <x:c r="BG737" s="274"/>
      <x:c r="BH737" s="272"/>
      <x:c r="BI737" s="276"/>
      <x:c r="BJ737" s="276"/>
      <x:c r="BK737" s="276"/>
      <x:c r="BL737" s="276"/>
    </x:row>
    <x:row r="738" spans="1:81" x14ac:dyDescent="0.3">
      <x:c r="E738" s="272"/>
      <x:c r="AB738" s="272"/>
      <x:c r="AF738" s="275"/>
      <x:c r="AH738" s="275"/>
      <x:c r="AI738" s="273"/>
      <x:c r="AK738" s="273"/>
      <x:c r="AL738" s="273"/>
      <x:c r="AM738" s="273"/>
      <x:c r="AO738" s="273"/>
      <x:c r="AP738" s="273"/>
      <x:c r="AR738" s="273"/>
      <x:c r="AT738" s="273"/>
      <x:c r="AV738" s="273"/>
      <x:c r="AW738" s="275"/>
      <x:c r="AX738" s="272"/>
      <x:c r="AZ738" s="272"/>
      <x:c r="BA738" s="272"/>
      <x:c r="BB738" s="272"/>
      <x:c r="BC738" s="272"/>
      <x:c r="BD738" s="272"/>
      <x:c r="BE738" s="272"/>
      <x:c r="BF738" s="272"/>
      <x:c r="BG738" s="274"/>
      <x:c r="BH738" s="272"/>
      <x:c r="BI738" s="276"/>
      <x:c r="BJ738" s="276"/>
      <x:c r="BK738" s="276"/>
      <x:c r="BL738" s="276"/>
    </x:row>
    <x:row r="739" spans="1:81" x14ac:dyDescent="0.3">
      <x:c r="E739" s="272"/>
      <x:c r="AB739" s="272"/>
      <x:c r="AF739" s="275"/>
      <x:c r="AH739" s="275"/>
      <x:c r="AI739" s="273"/>
      <x:c r="AK739" s="273"/>
      <x:c r="AL739" s="273"/>
      <x:c r="AM739" s="273"/>
      <x:c r="AO739" s="273"/>
      <x:c r="AP739" s="273"/>
      <x:c r="AR739" s="273"/>
      <x:c r="AT739" s="273"/>
      <x:c r="AV739" s="273"/>
      <x:c r="AW739" s="275"/>
      <x:c r="AX739" s="272"/>
      <x:c r="AZ739" s="272"/>
      <x:c r="BA739" s="272"/>
      <x:c r="BB739" s="272"/>
      <x:c r="BC739" s="272"/>
      <x:c r="BD739" s="272"/>
      <x:c r="BE739" s="272"/>
      <x:c r="BF739" s="272"/>
      <x:c r="BG739" s="274"/>
      <x:c r="BH739" s="272"/>
      <x:c r="BI739" s="276"/>
      <x:c r="BJ739" s="276"/>
      <x:c r="BK739" s="276"/>
      <x:c r="BL739" s="276"/>
    </x:row>
    <x:row r="740" spans="1:81" x14ac:dyDescent="0.3">
      <x:c r="E740" s="272"/>
      <x:c r="AB740" s="272"/>
      <x:c r="AF740" s="275"/>
      <x:c r="AH740" s="275"/>
      <x:c r="AI740" s="273"/>
      <x:c r="AK740" s="273"/>
      <x:c r="AL740" s="273"/>
      <x:c r="AM740" s="273"/>
      <x:c r="AO740" s="273"/>
      <x:c r="AP740" s="273"/>
      <x:c r="AR740" s="273"/>
      <x:c r="AT740" s="273"/>
      <x:c r="AV740" s="273"/>
      <x:c r="AW740" s="275"/>
      <x:c r="AX740" s="272"/>
      <x:c r="AZ740" s="272"/>
      <x:c r="BA740" s="272"/>
      <x:c r="BB740" s="272"/>
      <x:c r="BC740" s="272"/>
      <x:c r="BD740" s="272"/>
      <x:c r="BE740" s="272"/>
      <x:c r="BF740" s="272"/>
      <x:c r="BG740" s="274"/>
      <x:c r="BH740" s="272"/>
      <x:c r="BI740" s="276"/>
      <x:c r="BJ740" s="276"/>
      <x:c r="BK740" s="276"/>
      <x:c r="BL740" s="276"/>
    </x:row>
    <x:row r="741" spans="1:81" x14ac:dyDescent="0.3">
      <x:c r="E741" s="272"/>
      <x:c r="AB741" s="272"/>
      <x:c r="AF741" s="275"/>
      <x:c r="AH741" s="275"/>
      <x:c r="AI741" s="273"/>
      <x:c r="AK741" s="273"/>
      <x:c r="AL741" s="273"/>
      <x:c r="AM741" s="273"/>
      <x:c r="AO741" s="273"/>
      <x:c r="AP741" s="273"/>
      <x:c r="AR741" s="273"/>
      <x:c r="AT741" s="273"/>
      <x:c r="AV741" s="273"/>
      <x:c r="AW741" s="275"/>
      <x:c r="AX741" s="272"/>
      <x:c r="AZ741" s="272"/>
      <x:c r="BA741" s="272"/>
      <x:c r="BB741" s="272"/>
      <x:c r="BC741" s="272"/>
      <x:c r="BD741" s="272"/>
      <x:c r="BE741" s="272"/>
      <x:c r="BF741" s="272"/>
      <x:c r="BG741" s="274"/>
      <x:c r="BH741" s="272"/>
      <x:c r="BI741" s="276"/>
      <x:c r="BJ741" s="276"/>
      <x:c r="BK741" s="276"/>
      <x:c r="BL741" s="276"/>
    </x:row>
    <x:row r="742" spans="1:81" x14ac:dyDescent="0.3">
      <x:c r="E742" s="272"/>
      <x:c r="AB742" s="272"/>
      <x:c r="AF742" s="275"/>
      <x:c r="AH742" s="275"/>
      <x:c r="AI742" s="273"/>
      <x:c r="AK742" s="273"/>
      <x:c r="AL742" s="273"/>
      <x:c r="AM742" s="273"/>
      <x:c r="AO742" s="273"/>
      <x:c r="AP742" s="273"/>
      <x:c r="AR742" s="273"/>
      <x:c r="AT742" s="273"/>
      <x:c r="AV742" s="273"/>
      <x:c r="AW742" s="275"/>
      <x:c r="AX742" s="272"/>
      <x:c r="AZ742" s="272"/>
      <x:c r="BA742" s="272"/>
      <x:c r="BB742" s="272"/>
      <x:c r="BC742" s="272"/>
      <x:c r="BD742" s="272"/>
      <x:c r="BE742" s="272"/>
      <x:c r="BF742" s="272"/>
      <x:c r="BG742" s="274"/>
      <x:c r="BH742" s="272"/>
      <x:c r="BI742" s="276"/>
      <x:c r="BJ742" s="276"/>
      <x:c r="BK742" s="276"/>
      <x:c r="BL742" s="276"/>
    </x:row>
    <x:row r="743" spans="1:81" x14ac:dyDescent="0.3">
      <x:c r="E743" s="272"/>
      <x:c r="AB743" s="272"/>
      <x:c r="AF743" s="275"/>
      <x:c r="AH743" s="275"/>
      <x:c r="AI743" s="273"/>
      <x:c r="AK743" s="273"/>
      <x:c r="AL743" s="273"/>
      <x:c r="AM743" s="273"/>
      <x:c r="AO743" s="273"/>
      <x:c r="AP743" s="273"/>
      <x:c r="AR743" s="273"/>
      <x:c r="AT743" s="273"/>
      <x:c r="AV743" s="273"/>
      <x:c r="AW743" s="275"/>
      <x:c r="AX743" s="272"/>
      <x:c r="AZ743" s="272"/>
      <x:c r="BA743" s="272"/>
      <x:c r="BB743" s="272"/>
      <x:c r="BC743" s="272"/>
      <x:c r="BD743" s="272"/>
      <x:c r="BE743" s="272"/>
      <x:c r="BF743" s="272"/>
      <x:c r="BG743" s="274"/>
      <x:c r="BH743" s="272"/>
      <x:c r="BI743" s="276"/>
      <x:c r="BJ743" s="276"/>
      <x:c r="BK743" s="276"/>
      <x:c r="BL743" s="276"/>
    </x:row>
    <x:row r="744" spans="1:81" x14ac:dyDescent="0.3">
      <x:c r="E744" s="272"/>
      <x:c r="AB744" s="272"/>
      <x:c r="AF744" s="275"/>
      <x:c r="AH744" s="275"/>
      <x:c r="AI744" s="273"/>
      <x:c r="AK744" s="273"/>
      <x:c r="AL744" s="273"/>
      <x:c r="AM744" s="273"/>
      <x:c r="AO744" s="273"/>
      <x:c r="AP744" s="273"/>
      <x:c r="AR744" s="273"/>
      <x:c r="AT744" s="273"/>
      <x:c r="AV744" s="273"/>
      <x:c r="AW744" s="275"/>
      <x:c r="AX744" s="272"/>
      <x:c r="AZ744" s="272"/>
      <x:c r="BA744" s="272"/>
      <x:c r="BB744" s="272"/>
      <x:c r="BC744" s="272"/>
      <x:c r="BD744" s="272"/>
      <x:c r="BE744" s="272"/>
      <x:c r="BF744" s="272"/>
      <x:c r="BG744" s="274"/>
      <x:c r="BH744" s="272"/>
      <x:c r="BI744" s="276"/>
      <x:c r="BJ744" s="276"/>
      <x:c r="BK744" s="276"/>
      <x:c r="BL744" s="276"/>
    </x:row>
    <x:row r="745" spans="1:81" x14ac:dyDescent="0.3">
      <x:c r="E745" s="272"/>
      <x:c r="AB745" s="272"/>
      <x:c r="AF745" s="275"/>
      <x:c r="AH745" s="275"/>
      <x:c r="AI745" s="273"/>
      <x:c r="AK745" s="273"/>
      <x:c r="AL745" s="273"/>
      <x:c r="AM745" s="273"/>
      <x:c r="AO745" s="273"/>
      <x:c r="AP745" s="273"/>
      <x:c r="AR745" s="273"/>
      <x:c r="AT745" s="273"/>
      <x:c r="AV745" s="273"/>
      <x:c r="AW745" s="275"/>
      <x:c r="AX745" s="272"/>
      <x:c r="AZ745" s="272"/>
      <x:c r="BA745" s="272"/>
      <x:c r="BB745" s="272"/>
      <x:c r="BC745" s="272"/>
      <x:c r="BD745" s="272"/>
      <x:c r="BE745" s="272"/>
      <x:c r="BF745" s="272"/>
      <x:c r="BG745" s="274"/>
      <x:c r="BH745" s="272"/>
      <x:c r="BI745" s="276"/>
      <x:c r="BJ745" s="276"/>
      <x:c r="BK745" s="276"/>
      <x:c r="BL745" s="276"/>
    </x:row>
    <x:row r="746" spans="1:81" x14ac:dyDescent="0.3">
      <x:c r="E746" s="272"/>
      <x:c r="AB746" s="272"/>
      <x:c r="AF746" s="275"/>
      <x:c r="AH746" s="275"/>
      <x:c r="AI746" s="273"/>
      <x:c r="AK746" s="273"/>
      <x:c r="AL746" s="273"/>
      <x:c r="AM746" s="273"/>
      <x:c r="AO746" s="273"/>
      <x:c r="AP746" s="273"/>
      <x:c r="AR746" s="273"/>
      <x:c r="AT746" s="273"/>
      <x:c r="AV746" s="273"/>
      <x:c r="AW746" s="275"/>
      <x:c r="AX746" s="272"/>
      <x:c r="AZ746" s="272"/>
      <x:c r="BA746" s="272"/>
      <x:c r="BB746" s="272"/>
      <x:c r="BC746" s="272"/>
      <x:c r="BD746" s="272"/>
      <x:c r="BE746" s="272"/>
      <x:c r="BF746" s="272"/>
      <x:c r="BG746" s="274"/>
      <x:c r="BH746" s="272"/>
      <x:c r="BI746" s="276"/>
      <x:c r="BJ746" s="276"/>
      <x:c r="BK746" s="276"/>
      <x:c r="BL746" s="276"/>
    </x:row>
    <x:row r="747" spans="1:81" x14ac:dyDescent="0.3">
      <x:c r="E747" s="272"/>
      <x:c r="AB747" s="272"/>
      <x:c r="AF747" s="275"/>
      <x:c r="AH747" s="275"/>
      <x:c r="AI747" s="273"/>
      <x:c r="AK747" s="273"/>
      <x:c r="AL747" s="273"/>
      <x:c r="AM747" s="273"/>
      <x:c r="AO747" s="273"/>
      <x:c r="AP747" s="273"/>
      <x:c r="AR747" s="273"/>
      <x:c r="AT747" s="273"/>
      <x:c r="AV747" s="273"/>
      <x:c r="AW747" s="275"/>
      <x:c r="AX747" s="272"/>
      <x:c r="AZ747" s="272"/>
      <x:c r="BA747" s="272"/>
      <x:c r="BB747" s="272"/>
      <x:c r="BC747" s="272"/>
      <x:c r="BD747" s="272"/>
      <x:c r="BE747" s="272"/>
      <x:c r="BF747" s="272"/>
      <x:c r="BG747" s="274"/>
      <x:c r="BH747" s="272"/>
      <x:c r="BI747" s="276"/>
      <x:c r="BJ747" s="276"/>
      <x:c r="BK747" s="276"/>
      <x:c r="BL747" s="276"/>
    </x:row>
    <x:row r="748" spans="1:81" x14ac:dyDescent="0.3">
      <x:c r="E748" s="272"/>
      <x:c r="AB748" s="272"/>
      <x:c r="AF748" s="275"/>
      <x:c r="AH748" s="275"/>
      <x:c r="AI748" s="273"/>
      <x:c r="AK748" s="273"/>
      <x:c r="AL748" s="273"/>
      <x:c r="AM748" s="273"/>
      <x:c r="AO748" s="273"/>
      <x:c r="AP748" s="273"/>
      <x:c r="AR748" s="273"/>
      <x:c r="AT748" s="273"/>
      <x:c r="AV748" s="273"/>
      <x:c r="AW748" s="275"/>
      <x:c r="AX748" s="272"/>
      <x:c r="AZ748" s="272"/>
      <x:c r="BA748" s="272"/>
      <x:c r="BB748" s="272"/>
      <x:c r="BC748" s="272"/>
      <x:c r="BD748" s="272"/>
      <x:c r="BE748" s="272"/>
      <x:c r="BF748" s="272"/>
      <x:c r="BG748" s="274"/>
      <x:c r="BH748" s="272"/>
      <x:c r="BI748" s="276"/>
      <x:c r="BJ748" s="276"/>
      <x:c r="BK748" s="276"/>
      <x:c r="BL748" s="276"/>
    </x:row>
    <x:row r="749" spans="1:81" x14ac:dyDescent="0.3">
      <x:c r="E749" s="272"/>
      <x:c r="AB749" s="272"/>
      <x:c r="AF749" s="275"/>
      <x:c r="AH749" s="275"/>
      <x:c r="AI749" s="273"/>
      <x:c r="AK749" s="273"/>
      <x:c r="AL749" s="273"/>
      <x:c r="AM749" s="273"/>
      <x:c r="AO749" s="273"/>
      <x:c r="AP749" s="273"/>
      <x:c r="AR749" s="273"/>
      <x:c r="AT749" s="273"/>
      <x:c r="AV749" s="273"/>
      <x:c r="AW749" s="275"/>
      <x:c r="AX749" s="272"/>
      <x:c r="AZ749" s="272"/>
      <x:c r="BA749" s="272"/>
      <x:c r="BB749" s="272"/>
      <x:c r="BC749" s="272"/>
      <x:c r="BD749" s="272"/>
      <x:c r="BE749" s="272"/>
      <x:c r="BF749" s="272"/>
      <x:c r="BG749" s="274"/>
      <x:c r="BH749" s="272"/>
      <x:c r="BI749" s="276"/>
      <x:c r="BJ749" s="276"/>
      <x:c r="BK749" s="276"/>
      <x:c r="BL749" s="276"/>
    </x:row>
    <x:row r="750" spans="1:81" x14ac:dyDescent="0.3">
      <x:c r="E750" s="272"/>
      <x:c r="AB750" s="272"/>
      <x:c r="AF750" s="275"/>
      <x:c r="AH750" s="275"/>
      <x:c r="AI750" s="273"/>
      <x:c r="AK750" s="273"/>
      <x:c r="AL750" s="273"/>
      <x:c r="AM750" s="273"/>
      <x:c r="AO750" s="273"/>
      <x:c r="AP750" s="273"/>
      <x:c r="AR750" s="273"/>
      <x:c r="AT750" s="273"/>
      <x:c r="AV750" s="273"/>
      <x:c r="AW750" s="275"/>
      <x:c r="AX750" s="272"/>
      <x:c r="AZ750" s="272"/>
      <x:c r="BA750" s="272"/>
      <x:c r="BB750" s="272"/>
      <x:c r="BC750" s="272"/>
      <x:c r="BD750" s="272"/>
      <x:c r="BE750" s="272"/>
      <x:c r="BF750" s="272"/>
      <x:c r="BG750" s="274"/>
      <x:c r="BH750" s="272"/>
      <x:c r="BI750" s="276"/>
      <x:c r="BJ750" s="276"/>
      <x:c r="BK750" s="276"/>
      <x:c r="BL750" s="276"/>
    </x:row>
    <x:row r="751" spans="1:81" x14ac:dyDescent="0.3">
      <x:c r="E751" s="272"/>
      <x:c r="AB751" s="272"/>
      <x:c r="AF751" s="275"/>
      <x:c r="AH751" s="275"/>
      <x:c r="AI751" s="273"/>
      <x:c r="AK751" s="273"/>
      <x:c r="AL751" s="273"/>
      <x:c r="AM751" s="273"/>
      <x:c r="AO751" s="273"/>
      <x:c r="AP751" s="273"/>
      <x:c r="AR751" s="273"/>
      <x:c r="AT751" s="273"/>
      <x:c r="AV751" s="273"/>
      <x:c r="AW751" s="275"/>
      <x:c r="AX751" s="272"/>
      <x:c r="AZ751" s="272"/>
      <x:c r="BA751" s="272"/>
      <x:c r="BB751" s="272"/>
      <x:c r="BC751" s="272"/>
      <x:c r="BD751" s="272"/>
      <x:c r="BE751" s="272"/>
      <x:c r="BF751" s="272"/>
      <x:c r="BG751" s="274"/>
      <x:c r="BH751" s="272"/>
      <x:c r="BI751" s="276"/>
      <x:c r="BJ751" s="276"/>
      <x:c r="BK751" s="276"/>
      <x:c r="BL751" s="276"/>
    </x:row>
    <x:row r="752" spans="1:81" x14ac:dyDescent="0.3">
      <x:c r="E752" s="272"/>
      <x:c r="AB752" s="272"/>
      <x:c r="AF752" s="275"/>
      <x:c r="AH752" s="275"/>
      <x:c r="AI752" s="273"/>
      <x:c r="AK752" s="273"/>
      <x:c r="AL752" s="273"/>
      <x:c r="AM752" s="273"/>
      <x:c r="AO752" s="273"/>
      <x:c r="AP752" s="273"/>
      <x:c r="AR752" s="273"/>
      <x:c r="AT752" s="273"/>
      <x:c r="AV752" s="273"/>
      <x:c r="AW752" s="275"/>
      <x:c r="AX752" s="272"/>
      <x:c r="AZ752" s="272"/>
      <x:c r="BA752" s="272"/>
      <x:c r="BB752" s="272"/>
      <x:c r="BC752" s="272"/>
      <x:c r="BD752" s="272"/>
      <x:c r="BE752" s="272"/>
      <x:c r="BF752" s="272"/>
      <x:c r="BG752" s="274"/>
      <x:c r="BH752" s="272"/>
      <x:c r="BI752" s="276"/>
      <x:c r="BJ752" s="276"/>
      <x:c r="BK752" s="276"/>
      <x:c r="BL752" s="276"/>
    </x:row>
    <x:row r="753" spans="1:81" x14ac:dyDescent="0.3">
      <x:c r="E753" s="272"/>
      <x:c r="AB753" s="272"/>
      <x:c r="AF753" s="275"/>
      <x:c r="AH753" s="275"/>
      <x:c r="AI753" s="273"/>
      <x:c r="AK753" s="273"/>
      <x:c r="AL753" s="273"/>
      <x:c r="AM753" s="273"/>
      <x:c r="AO753" s="273"/>
      <x:c r="AP753" s="273"/>
      <x:c r="AR753" s="273"/>
      <x:c r="AT753" s="273"/>
      <x:c r="AV753" s="273"/>
      <x:c r="AW753" s="275"/>
      <x:c r="AX753" s="272"/>
      <x:c r="AZ753" s="272"/>
      <x:c r="BA753" s="272"/>
      <x:c r="BB753" s="272"/>
      <x:c r="BC753" s="272"/>
      <x:c r="BD753" s="272"/>
      <x:c r="BE753" s="272"/>
      <x:c r="BF753" s="272"/>
      <x:c r="BG753" s="274"/>
      <x:c r="BH753" s="272"/>
      <x:c r="BI753" s="276"/>
      <x:c r="BJ753" s="276"/>
      <x:c r="BK753" s="276"/>
      <x:c r="BL753" s="276"/>
    </x:row>
    <x:row r="754" spans="1:81" x14ac:dyDescent="0.3">
      <x:c r="E754" s="272"/>
      <x:c r="AB754" s="272"/>
      <x:c r="AF754" s="275"/>
      <x:c r="AH754" s="275"/>
      <x:c r="AI754" s="273"/>
      <x:c r="AK754" s="273"/>
      <x:c r="AL754" s="273"/>
      <x:c r="AM754" s="273"/>
      <x:c r="AO754" s="273"/>
      <x:c r="AP754" s="273"/>
      <x:c r="AR754" s="273"/>
      <x:c r="AT754" s="273"/>
      <x:c r="AV754" s="273"/>
      <x:c r="AW754" s="275"/>
      <x:c r="AX754" s="272"/>
      <x:c r="AZ754" s="272"/>
      <x:c r="BA754" s="272"/>
      <x:c r="BB754" s="272"/>
      <x:c r="BC754" s="272"/>
      <x:c r="BD754" s="272"/>
      <x:c r="BE754" s="272"/>
      <x:c r="BF754" s="272"/>
      <x:c r="BG754" s="274"/>
      <x:c r="BH754" s="272"/>
      <x:c r="BI754" s="276"/>
      <x:c r="BJ754" s="276"/>
      <x:c r="BK754" s="276"/>
      <x:c r="BL754" s="276"/>
    </x:row>
    <x:row r="755" spans="1:81" x14ac:dyDescent="0.3">
      <x:c r="E755" s="272"/>
      <x:c r="AB755" s="272"/>
      <x:c r="AF755" s="275"/>
      <x:c r="AH755" s="275"/>
      <x:c r="AI755" s="273"/>
      <x:c r="AK755" s="273"/>
      <x:c r="AL755" s="273"/>
      <x:c r="AM755" s="273"/>
      <x:c r="AO755" s="273"/>
      <x:c r="AP755" s="273"/>
      <x:c r="AR755" s="273"/>
      <x:c r="AT755" s="273"/>
      <x:c r="AV755" s="273"/>
      <x:c r="AW755" s="275"/>
      <x:c r="AX755" s="272"/>
      <x:c r="AZ755" s="272"/>
      <x:c r="BA755" s="272"/>
      <x:c r="BB755" s="272"/>
      <x:c r="BC755" s="272"/>
      <x:c r="BD755" s="272"/>
      <x:c r="BE755" s="272"/>
      <x:c r="BF755" s="272"/>
      <x:c r="BG755" s="274"/>
      <x:c r="BH755" s="272"/>
      <x:c r="BI755" s="276"/>
      <x:c r="BJ755" s="276"/>
      <x:c r="BK755" s="276"/>
      <x:c r="BL755" s="276"/>
    </x:row>
    <x:row r="756" spans="1:81" x14ac:dyDescent="0.3">
      <x:c r="E756" s="272"/>
      <x:c r="AB756" s="272"/>
      <x:c r="AF756" s="275"/>
      <x:c r="AH756" s="275"/>
      <x:c r="AI756" s="273"/>
      <x:c r="AK756" s="273"/>
      <x:c r="AL756" s="273"/>
      <x:c r="AM756" s="273"/>
      <x:c r="AO756" s="273"/>
      <x:c r="AP756" s="273"/>
      <x:c r="AR756" s="273"/>
      <x:c r="AT756" s="273"/>
      <x:c r="AV756" s="273"/>
      <x:c r="AW756" s="275"/>
      <x:c r="AX756" s="272"/>
      <x:c r="AZ756" s="272"/>
      <x:c r="BA756" s="272"/>
      <x:c r="BB756" s="272"/>
      <x:c r="BC756" s="272"/>
      <x:c r="BD756" s="272"/>
      <x:c r="BE756" s="272"/>
      <x:c r="BF756" s="272"/>
      <x:c r="BG756" s="274"/>
      <x:c r="BH756" s="272"/>
      <x:c r="BI756" s="276"/>
      <x:c r="BJ756" s="276"/>
      <x:c r="BK756" s="276"/>
      <x:c r="BL756" s="276"/>
    </x:row>
    <x:row r="757" spans="1:81" x14ac:dyDescent="0.3">
      <x:c r="E757" s="272"/>
      <x:c r="AB757" s="272"/>
      <x:c r="AF757" s="275"/>
      <x:c r="AH757" s="275"/>
      <x:c r="AI757" s="273"/>
      <x:c r="AK757" s="273"/>
      <x:c r="AL757" s="273"/>
      <x:c r="AM757" s="273"/>
      <x:c r="AO757" s="273"/>
      <x:c r="AP757" s="273"/>
      <x:c r="AR757" s="273"/>
      <x:c r="AT757" s="273"/>
      <x:c r="AV757" s="273"/>
      <x:c r="AW757" s="275"/>
      <x:c r="AX757" s="272"/>
      <x:c r="AZ757" s="272"/>
      <x:c r="BA757" s="272"/>
      <x:c r="BB757" s="272"/>
      <x:c r="BC757" s="272"/>
      <x:c r="BD757" s="272"/>
      <x:c r="BE757" s="272"/>
      <x:c r="BF757" s="272"/>
      <x:c r="BG757" s="274"/>
      <x:c r="BH757" s="272"/>
      <x:c r="BI757" s="276"/>
      <x:c r="BJ757" s="276"/>
      <x:c r="BK757" s="276"/>
      <x:c r="BL757" s="276"/>
    </x:row>
    <x:row r="758" spans="1:81" x14ac:dyDescent="0.3">
      <x:c r="E758" s="272"/>
      <x:c r="AB758" s="272"/>
      <x:c r="AF758" s="275"/>
      <x:c r="AH758" s="275"/>
      <x:c r="AI758" s="273"/>
      <x:c r="AK758" s="273"/>
      <x:c r="AL758" s="273"/>
      <x:c r="AM758" s="273"/>
      <x:c r="AO758" s="273"/>
      <x:c r="AP758" s="273"/>
      <x:c r="AR758" s="273"/>
      <x:c r="AT758" s="273"/>
      <x:c r="AV758" s="273"/>
      <x:c r="AW758" s="275"/>
      <x:c r="AX758" s="272"/>
      <x:c r="AZ758" s="272"/>
      <x:c r="BA758" s="272"/>
      <x:c r="BB758" s="272"/>
      <x:c r="BC758" s="272"/>
      <x:c r="BD758" s="272"/>
      <x:c r="BE758" s="272"/>
      <x:c r="BF758" s="272"/>
      <x:c r="BG758" s="274"/>
      <x:c r="BH758" s="272"/>
      <x:c r="BI758" s="276"/>
      <x:c r="BJ758" s="276"/>
      <x:c r="BK758" s="276"/>
      <x:c r="BL758" s="276"/>
    </x:row>
    <x:row r="759" spans="1:81" x14ac:dyDescent="0.3">
      <x:c r="E759" s="272"/>
      <x:c r="AB759" s="272"/>
      <x:c r="AF759" s="275"/>
      <x:c r="AH759" s="275"/>
      <x:c r="AI759" s="273"/>
      <x:c r="AK759" s="273"/>
      <x:c r="AL759" s="273"/>
      <x:c r="AM759" s="273"/>
      <x:c r="AO759" s="273"/>
      <x:c r="AP759" s="273"/>
      <x:c r="AR759" s="273"/>
      <x:c r="AT759" s="273"/>
      <x:c r="AV759" s="273"/>
      <x:c r="AW759" s="275"/>
      <x:c r="AX759" s="272"/>
      <x:c r="AZ759" s="272"/>
      <x:c r="BA759" s="272"/>
      <x:c r="BB759" s="272"/>
      <x:c r="BC759" s="272"/>
      <x:c r="BD759" s="272"/>
      <x:c r="BE759" s="272"/>
      <x:c r="BF759" s="272"/>
      <x:c r="BG759" s="274"/>
      <x:c r="BH759" s="272"/>
      <x:c r="BI759" s="276"/>
      <x:c r="BJ759" s="276"/>
      <x:c r="BK759" s="276"/>
      <x:c r="BL759" s="276"/>
    </x:row>
    <x:row r="760" spans="1:81" x14ac:dyDescent="0.3">
      <x:c r="E760" s="272"/>
      <x:c r="AB760" s="272"/>
      <x:c r="AF760" s="275"/>
      <x:c r="AH760" s="275"/>
      <x:c r="AI760" s="273"/>
      <x:c r="AK760" s="273"/>
      <x:c r="AL760" s="273"/>
      <x:c r="AM760" s="273"/>
      <x:c r="AO760" s="273"/>
      <x:c r="AP760" s="273"/>
      <x:c r="AR760" s="273"/>
      <x:c r="AT760" s="273"/>
      <x:c r="AV760" s="273"/>
      <x:c r="AW760" s="275"/>
      <x:c r="AX760" s="272"/>
      <x:c r="AZ760" s="272"/>
      <x:c r="BA760" s="272"/>
      <x:c r="BB760" s="272"/>
      <x:c r="BC760" s="272"/>
      <x:c r="BD760" s="272"/>
      <x:c r="BE760" s="272"/>
      <x:c r="BF760" s="272"/>
      <x:c r="BG760" s="274"/>
      <x:c r="BH760" s="272"/>
      <x:c r="BI760" s="276"/>
      <x:c r="BJ760" s="276"/>
      <x:c r="BK760" s="276"/>
      <x:c r="BL760" s="276"/>
    </x:row>
    <x:row r="761" spans="1:81" x14ac:dyDescent="0.3">
      <x:c r="E761" s="272"/>
      <x:c r="AB761" s="272"/>
      <x:c r="AF761" s="275"/>
      <x:c r="AH761" s="275"/>
      <x:c r="AI761" s="273"/>
      <x:c r="AK761" s="273"/>
      <x:c r="AL761" s="273"/>
      <x:c r="AM761" s="273"/>
      <x:c r="AO761" s="273"/>
      <x:c r="AP761" s="273"/>
      <x:c r="AR761" s="273"/>
      <x:c r="AT761" s="273"/>
      <x:c r="AV761" s="273"/>
      <x:c r="AW761" s="275"/>
      <x:c r="AX761" s="272"/>
      <x:c r="AZ761" s="272"/>
      <x:c r="BA761" s="272"/>
      <x:c r="BB761" s="272"/>
      <x:c r="BC761" s="272"/>
      <x:c r="BD761" s="272"/>
      <x:c r="BE761" s="272"/>
      <x:c r="BF761" s="272"/>
      <x:c r="BG761" s="274"/>
      <x:c r="BH761" s="272"/>
      <x:c r="BI761" s="276"/>
      <x:c r="BJ761" s="276"/>
      <x:c r="BK761" s="276"/>
      <x:c r="BL761" s="276"/>
    </x:row>
    <x:row r="762" spans="1:81" x14ac:dyDescent="0.3">
      <x:c r="E762" s="272"/>
      <x:c r="AB762" s="272"/>
      <x:c r="AF762" s="275"/>
      <x:c r="AH762" s="275"/>
      <x:c r="AI762" s="273"/>
      <x:c r="AK762" s="273"/>
      <x:c r="AL762" s="273"/>
      <x:c r="AM762" s="273"/>
      <x:c r="AO762" s="273"/>
      <x:c r="AP762" s="273"/>
      <x:c r="AR762" s="273"/>
      <x:c r="AT762" s="273"/>
      <x:c r="AV762" s="273"/>
      <x:c r="AW762" s="275"/>
      <x:c r="AX762" s="272"/>
      <x:c r="AZ762" s="272"/>
      <x:c r="BA762" s="272"/>
      <x:c r="BB762" s="272"/>
      <x:c r="BC762" s="272"/>
      <x:c r="BD762" s="272"/>
      <x:c r="BE762" s="272"/>
      <x:c r="BF762" s="272"/>
      <x:c r="BG762" s="274"/>
      <x:c r="BH762" s="272"/>
      <x:c r="BI762" s="276"/>
      <x:c r="BJ762" s="276"/>
      <x:c r="BK762" s="276"/>
      <x:c r="BL762" s="276"/>
    </x:row>
    <x:row r="763" spans="1:81" x14ac:dyDescent="0.3">
      <x:c r="E763" s="272"/>
      <x:c r="AB763" s="272"/>
      <x:c r="AF763" s="275"/>
      <x:c r="AH763" s="275"/>
      <x:c r="AI763" s="273"/>
      <x:c r="AK763" s="273"/>
      <x:c r="AL763" s="273"/>
      <x:c r="AM763" s="273"/>
      <x:c r="AO763" s="273"/>
      <x:c r="AP763" s="273"/>
      <x:c r="AR763" s="273"/>
      <x:c r="AT763" s="273"/>
      <x:c r="AV763" s="273"/>
      <x:c r="AW763" s="275"/>
      <x:c r="AX763" s="272"/>
      <x:c r="AZ763" s="272"/>
      <x:c r="BA763" s="272"/>
      <x:c r="BB763" s="272"/>
      <x:c r="BC763" s="272"/>
      <x:c r="BD763" s="272"/>
      <x:c r="BE763" s="272"/>
      <x:c r="BF763" s="272"/>
      <x:c r="BG763" s="274"/>
      <x:c r="BH763" s="272"/>
      <x:c r="BI763" s="276"/>
      <x:c r="BJ763" s="276"/>
      <x:c r="BK763" s="276"/>
      <x:c r="BL763" s="276"/>
    </x:row>
    <x:row r="764" spans="1:81" x14ac:dyDescent="0.3">
      <x:c r="E764" s="272"/>
      <x:c r="AB764" s="272"/>
      <x:c r="AF764" s="275"/>
      <x:c r="AH764" s="275"/>
      <x:c r="AI764" s="273"/>
      <x:c r="AK764" s="273"/>
      <x:c r="AL764" s="273"/>
      <x:c r="AM764" s="273"/>
      <x:c r="AO764" s="273"/>
      <x:c r="AP764" s="273"/>
      <x:c r="AR764" s="273"/>
      <x:c r="AT764" s="273"/>
      <x:c r="AV764" s="273"/>
      <x:c r="AW764" s="275"/>
      <x:c r="AX764" s="272"/>
      <x:c r="AZ764" s="272"/>
      <x:c r="BA764" s="272"/>
      <x:c r="BB764" s="272"/>
      <x:c r="BC764" s="272"/>
      <x:c r="BD764" s="272"/>
      <x:c r="BE764" s="272"/>
      <x:c r="BF764" s="272"/>
      <x:c r="BG764" s="274"/>
      <x:c r="BH764" s="272"/>
      <x:c r="BI764" s="276"/>
      <x:c r="BJ764" s="276"/>
      <x:c r="BK764" s="276"/>
      <x:c r="BL764" s="276"/>
    </x:row>
    <x:row r="765" spans="1:81" x14ac:dyDescent="0.3">
      <x:c r="E765" s="272"/>
      <x:c r="AB765" s="272"/>
      <x:c r="AF765" s="275"/>
      <x:c r="AH765" s="275"/>
      <x:c r="AI765" s="273"/>
      <x:c r="AK765" s="273"/>
      <x:c r="AL765" s="273"/>
      <x:c r="AM765" s="273"/>
      <x:c r="AO765" s="273"/>
      <x:c r="AP765" s="273"/>
      <x:c r="AR765" s="273"/>
      <x:c r="AT765" s="273"/>
      <x:c r="AV765" s="273"/>
      <x:c r="AW765" s="275"/>
      <x:c r="AX765" s="272"/>
      <x:c r="AZ765" s="272"/>
      <x:c r="BA765" s="272"/>
      <x:c r="BB765" s="272"/>
      <x:c r="BC765" s="272"/>
      <x:c r="BD765" s="272"/>
      <x:c r="BE765" s="272"/>
      <x:c r="BF765" s="272"/>
      <x:c r="BG765" s="274"/>
      <x:c r="BH765" s="272"/>
      <x:c r="BI765" s="276"/>
      <x:c r="BJ765" s="276"/>
      <x:c r="BK765" s="276"/>
      <x:c r="BL765" s="276"/>
    </x:row>
    <x:row r="766" spans="1:81" x14ac:dyDescent="0.3">
      <x:c r="E766" s="272"/>
      <x:c r="AB766" s="272"/>
      <x:c r="AF766" s="275"/>
      <x:c r="AH766" s="275"/>
      <x:c r="AI766" s="273"/>
      <x:c r="AK766" s="273"/>
      <x:c r="AL766" s="273"/>
      <x:c r="AM766" s="273"/>
      <x:c r="AO766" s="273"/>
      <x:c r="AP766" s="273"/>
      <x:c r="AR766" s="273"/>
      <x:c r="AT766" s="273"/>
      <x:c r="AV766" s="273"/>
      <x:c r="AW766" s="275"/>
      <x:c r="AX766" s="272"/>
      <x:c r="AZ766" s="272"/>
      <x:c r="BA766" s="272"/>
      <x:c r="BB766" s="272"/>
      <x:c r="BC766" s="272"/>
      <x:c r="BD766" s="272"/>
      <x:c r="BE766" s="272"/>
      <x:c r="BF766" s="272"/>
      <x:c r="BG766" s="274"/>
      <x:c r="BH766" s="272"/>
      <x:c r="BI766" s="276"/>
      <x:c r="BJ766" s="276"/>
      <x:c r="BK766" s="276"/>
      <x:c r="BL766" s="276"/>
    </x:row>
    <x:row r="767" spans="1:81" x14ac:dyDescent="0.3">
      <x:c r="E767" s="272"/>
      <x:c r="AB767" s="272"/>
      <x:c r="AF767" s="275"/>
      <x:c r="AH767" s="275"/>
      <x:c r="AI767" s="273"/>
      <x:c r="AK767" s="273"/>
      <x:c r="AL767" s="273"/>
      <x:c r="AM767" s="273"/>
      <x:c r="AO767" s="273"/>
      <x:c r="AP767" s="273"/>
      <x:c r="AR767" s="273"/>
      <x:c r="AT767" s="273"/>
      <x:c r="AV767" s="273"/>
      <x:c r="AW767" s="275"/>
      <x:c r="AX767" s="272"/>
      <x:c r="AZ767" s="272"/>
      <x:c r="BA767" s="272"/>
      <x:c r="BB767" s="272"/>
      <x:c r="BC767" s="272"/>
      <x:c r="BD767" s="272"/>
      <x:c r="BE767" s="272"/>
      <x:c r="BF767" s="272"/>
      <x:c r="BG767" s="274"/>
      <x:c r="BH767" s="272"/>
      <x:c r="BI767" s="276"/>
      <x:c r="BJ767" s="276"/>
      <x:c r="BK767" s="276"/>
      <x:c r="BL767" s="276"/>
    </x:row>
    <x:row r="768" spans="1:81" x14ac:dyDescent="0.3">
      <x:c r="E768" s="272"/>
      <x:c r="AB768" s="272"/>
      <x:c r="AF768" s="275"/>
      <x:c r="AH768" s="275"/>
      <x:c r="AI768" s="273"/>
      <x:c r="AK768" s="273"/>
      <x:c r="AL768" s="273"/>
      <x:c r="AM768" s="273"/>
      <x:c r="AO768" s="273"/>
      <x:c r="AP768" s="273"/>
      <x:c r="AR768" s="273"/>
      <x:c r="AT768" s="273"/>
      <x:c r="AV768" s="273"/>
      <x:c r="AW768" s="275"/>
      <x:c r="AX768" s="272"/>
      <x:c r="AZ768" s="272"/>
      <x:c r="BA768" s="272"/>
      <x:c r="BB768" s="272"/>
      <x:c r="BC768" s="272"/>
      <x:c r="BD768" s="272"/>
      <x:c r="BE768" s="272"/>
      <x:c r="BF768" s="272"/>
      <x:c r="BG768" s="274"/>
      <x:c r="BH768" s="272"/>
      <x:c r="BI768" s="276"/>
      <x:c r="BJ768" s="276"/>
      <x:c r="BK768" s="276"/>
      <x:c r="BL768" s="276"/>
    </x:row>
    <x:row r="769" spans="1:81" x14ac:dyDescent="0.3">
      <x:c r="E769" s="272"/>
      <x:c r="AB769" s="272"/>
      <x:c r="AF769" s="275"/>
      <x:c r="AH769" s="275"/>
      <x:c r="AI769" s="273"/>
      <x:c r="AK769" s="273"/>
      <x:c r="AL769" s="273"/>
      <x:c r="AM769" s="273"/>
      <x:c r="AO769" s="273"/>
      <x:c r="AP769" s="273"/>
      <x:c r="AR769" s="273"/>
      <x:c r="AT769" s="273"/>
      <x:c r="AV769" s="273"/>
      <x:c r="AW769" s="275"/>
      <x:c r="AX769" s="272"/>
      <x:c r="AZ769" s="272"/>
      <x:c r="BA769" s="272"/>
      <x:c r="BB769" s="272"/>
      <x:c r="BC769" s="272"/>
      <x:c r="BD769" s="272"/>
      <x:c r="BE769" s="272"/>
      <x:c r="BF769" s="272"/>
      <x:c r="BG769" s="274"/>
      <x:c r="BH769" s="272"/>
      <x:c r="BI769" s="276"/>
      <x:c r="BJ769" s="276"/>
      <x:c r="BK769" s="276"/>
      <x:c r="BL769" s="276"/>
    </x:row>
    <x:row r="770" spans="1:81" x14ac:dyDescent="0.3">
      <x:c r="E770" s="272"/>
      <x:c r="AB770" s="272"/>
      <x:c r="AF770" s="275"/>
      <x:c r="AH770" s="275"/>
      <x:c r="AI770" s="273"/>
      <x:c r="AK770" s="273"/>
      <x:c r="AL770" s="273"/>
      <x:c r="AM770" s="273"/>
      <x:c r="AO770" s="273"/>
      <x:c r="AP770" s="273"/>
      <x:c r="AR770" s="273"/>
      <x:c r="AT770" s="273"/>
      <x:c r="AV770" s="273"/>
      <x:c r="AW770" s="275"/>
      <x:c r="AX770" s="272"/>
      <x:c r="AZ770" s="272"/>
      <x:c r="BA770" s="272"/>
      <x:c r="BB770" s="272"/>
      <x:c r="BC770" s="272"/>
      <x:c r="BD770" s="272"/>
      <x:c r="BE770" s="272"/>
      <x:c r="BF770" s="272"/>
      <x:c r="BG770" s="274"/>
      <x:c r="BH770" s="272"/>
      <x:c r="BI770" s="276"/>
      <x:c r="BJ770" s="276"/>
      <x:c r="BK770" s="276"/>
      <x:c r="BL770" s="276"/>
    </x:row>
    <x:row r="771" spans="1:81" x14ac:dyDescent="0.3">
      <x:c r="E771" s="272"/>
      <x:c r="AB771" s="272"/>
      <x:c r="AF771" s="275"/>
      <x:c r="AH771" s="275"/>
      <x:c r="AI771" s="273"/>
      <x:c r="AK771" s="273"/>
      <x:c r="AL771" s="273"/>
      <x:c r="AM771" s="273"/>
      <x:c r="AO771" s="273"/>
      <x:c r="AP771" s="273"/>
      <x:c r="AR771" s="273"/>
      <x:c r="AT771" s="273"/>
      <x:c r="AV771" s="273"/>
      <x:c r="AW771" s="275"/>
      <x:c r="AX771" s="272"/>
      <x:c r="AZ771" s="272"/>
      <x:c r="BA771" s="272"/>
      <x:c r="BB771" s="272"/>
      <x:c r="BC771" s="272"/>
      <x:c r="BD771" s="272"/>
      <x:c r="BE771" s="272"/>
      <x:c r="BF771" s="272"/>
      <x:c r="BG771" s="274"/>
      <x:c r="BH771" s="272"/>
      <x:c r="BI771" s="276"/>
      <x:c r="BJ771" s="276"/>
      <x:c r="BK771" s="276"/>
      <x:c r="BL771" s="276"/>
    </x:row>
    <x:row r="772" spans="1:81" x14ac:dyDescent="0.3">
      <x:c r="E772" s="272"/>
      <x:c r="AB772" s="272"/>
      <x:c r="AF772" s="275"/>
      <x:c r="AH772" s="275"/>
      <x:c r="AI772" s="273"/>
      <x:c r="AK772" s="273"/>
      <x:c r="AL772" s="273"/>
      <x:c r="AM772" s="273"/>
      <x:c r="AO772" s="273"/>
      <x:c r="AP772" s="273"/>
      <x:c r="AR772" s="273"/>
      <x:c r="AT772" s="273"/>
      <x:c r="AV772" s="273"/>
      <x:c r="AW772" s="275"/>
      <x:c r="AX772" s="272"/>
      <x:c r="AZ772" s="272"/>
      <x:c r="BA772" s="272"/>
      <x:c r="BB772" s="272"/>
      <x:c r="BC772" s="272"/>
      <x:c r="BD772" s="272"/>
      <x:c r="BE772" s="272"/>
      <x:c r="BF772" s="272"/>
      <x:c r="BG772" s="274"/>
      <x:c r="BH772" s="272"/>
      <x:c r="BI772" s="276"/>
      <x:c r="BJ772" s="276"/>
      <x:c r="BK772" s="276"/>
      <x:c r="BL772" s="276"/>
    </x:row>
    <x:row r="773" spans="1:81" x14ac:dyDescent="0.3">
      <x:c r="E773" s="272"/>
      <x:c r="AB773" s="272"/>
      <x:c r="AF773" s="275"/>
      <x:c r="AH773" s="275"/>
      <x:c r="AI773" s="273"/>
      <x:c r="AK773" s="273"/>
      <x:c r="AL773" s="273"/>
      <x:c r="AM773" s="273"/>
      <x:c r="AO773" s="273"/>
      <x:c r="AP773" s="273"/>
      <x:c r="AR773" s="273"/>
      <x:c r="AT773" s="273"/>
      <x:c r="AV773" s="273"/>
      <x:c r="AW773" s="275"/>
      <x:c r="AX773" s="272"/>
      <x:c r="AZ773" s="272"/>
      <x:c r="BA773" s="272"/>
      <x:c r="BB773" s="272"/>
      <x:c r="BC773" s="272"/>
      <x:c r="BD773" s="272"/>
      <x:c r="BE773" s="272"/>
      <x:c r="BF773" s="272"/>
      <x:c r="BG773" s="274"/>
      <x:c r="BH773" s="272"/>
      <x:c r="BI773" s="276"/>
      <x:c r="BJ773" s="276"/>
      <x:c r="BK773" s="276"/>
      <x:c r="BL773" s="276"/>
    </x:row>
    <x:row r="774" spans="1:81" x14ac:dyDescent="0.3">
      <x:c r="E774" s="272"/>
      <x:c r="AB774" s="272"/>
      <x:c r="AF774" s="275"/>
      <x:c r="AH774" s="275"/>
      <x:c r="AI774" s="273"/>
      <x:c r="AK774" s="273"/>
      <x:c r="AL774" s="273"/>
      <x:c r="AM774" s="273"/>
      <x:c r="AO774" s="273"/>
      <x:c r="AP774" s="273"/>
      <x:c r="AR774" s="273"/>
      <x:c r="AT774" s="273"/>
      <x:c r="AV774" s="273"/>
      <x:c r="AW774" s="275"/>
      <x:c r="AX774" s="272"/>
      <x:c r="AZ774" s="272"/>
      <x:c r="BA774" s="272"/>
      <x:c r="BB774" s="272"/>
      <x:c r="BC774" s="272"/>
      <x:c r="BD774" s="272"/>
      <x:c r="BE774" s="272"/>
      <x:c r="BF774" s="272"/>
      <x:c r="BG774" s="274"/>
      <x:c r="BH774" s="272"/>
      <x:c r="BI774" s="276"/>
      <x:c r="BJ774" s="276"/>
      <x:c r="BK774" s="276"/>
      <x:c r="BL774" s="276"/>
    </x:row>
    <x:row r="775" spans="1:81" x14ac:dyDescent="0.3">
      <x:c r="E775" s="272"/>
      <x:c r="AB775" s="272"/>
      <x:c r="AF775" s="275"/>
      <x:c r="AH775" s="275"/>
      <x:c r="AI775" s="273"/>
      <x:c r="AK775" s="273"/>
      <x:c r="AL775" s="273"/>
      <x:c r="AM775" s="273"/>
      <x:c r="AO775" s="273"/>
      <x:c r="AP775" s="273"/>
      <x:c r="AR775" s="273"/>
      <x:c r="AT775" s="273"/>
      <x:c r="AV775" s="273"/>
      <x:c r="AW775" s="275"/>
      <x:c r="AX775" s="272"/>
      <x:c r="AZ775" s="272"/>
      <x:c r="BA775" s="272"/>
      <x:c r="BB775" s="272"/>
      <x:c r="BC775" s="272"/>
      <x:c r="BD775" s="272"/>
      <x:c r="BE775" s="272"/>
      <x:c r="BF775" s="272"/>
      <x:c r="BG775" s="274"/>
      <x:c r="BH775" s="272"/>
      <x:c r="BI775" s="276"/>
      <x:c r="BJ775" s="276"/>
      <x:c r="BK775" s="276"/>
      <x:c r="BL775" s="276"/>
    </x:row>
    <x:row r="776" spans="1:81" x14ac:dyDescent="0.3">
      <x:c r="E776" s="272"/>
      <x:c r="AB776" s="272"/>
      <x:c r="AF776" s="275"/>
      <x:c r="AH776" s="275"/>
      <x:c r="AI776" s="273"/>
      <x:c r="AK776" s="273"/>
      <x:c r="AL776" s="273"/>
      <x:c r="AM776" s="273"/>
      <x:c r="AO776" s="273"/>
      <x:c r="AP776" s="273"/>
      <x:c r="AR776" s="273"/>
      <x:c r="AT776" s="273"/>
      <x:c r="AV776" s="273"/>
      <x:c r="AW776" s="275"/>
      <x:c r="AX776" s="272"/>
      <x:c r="AZ776" s="272"/>
      <x:c r="BA776" s="272"/>
      <x:c r="BB776" s="272"/>
      <x:c r="BC776" s="272"/>
      <x:c r="BD776" s="272"/>
      <x:c r="BE776" s="272"/>
      <x:c r="BF776" s="272"/>
      <x:c r="BG776" s="274"/>
      <x:c r="BH776" s="272"/>
      <x:c r="BI776" s="276"/>
      <x:c r="BJ776" s="276"/>
      <x:c r="BK776" s="276"/>
      <x:c r="BL776" s="276"/>
    </x:row>
    <x:row r="777" spans="1:81" x14ac:dyDescent="0.3">
      <x:c r="E777" s="272"/>
      <x:c r="AB777" s="272"/>
      <x:c r="AF777" s="275"/>
      <x:c r="AH777" s="275"/>
      <x:c r="AI777" s="273"/>
      <x:c r="AK777" s="273"/>
      <x:c r="AL777" s="273"/>
      <x:c r="AM777" s="273"/>
      <x:c r="AO777" s="273"/>
      <x:c r="AP777" s="273"/>
      <x:c r="AR777" s="273"/>
      <x:c r="AT777" s="273"/>
      <x:c r="AV777" s="273"/>
      <x:c r="AW777" s="275"/>
      <x:c r="AX777" s="272"/>
      <x:c r="AZ777" s="272"/>
      <x:c r="BA777" s="272"/>
      <x:c r="BB777" s="272"/>
      <x:c r="BC777" s="272"/>
      <x:c r="BD777" s="272"/>
      <x:c r="BE777" s="272"/>
      <x:c r="BF777" s="272"/>
      <x:c r="BG777" s="274"/>
      <x:c r="BH777" s="272"/>
      <x:c r="BI777" s="276"/>
      <x:c r="BJ777" s="276"/>
      <x:c r="BK777" s="276"/>
      <x:c r="BL777" s="276"/>
    </x:row>
    <x:row r="778" spans="1:81" x14ac:dyDescent="0.3">
      <x:c r="E778" s="272"/>
      <x:c r="AB778" s="272"/>
      <x:c r="AF778" s="275"/>
      <x:c r="AH778" s="275"/>
      <x:c r="AI778" s="273"/>
      <x:c r="AK778" s="273"/>
      <x:c r="AL778" s="273"/>
      <x:c r="AM778" s="273"/>
      <x:c r="AO778" s="273"/>
      <x:c r="AP778" s="273"/>
      <x:c r="AR778" s="273"/>
      <x:c r="AT778" s="273"/>
      <x:c r="AV778" s="273"/>
      <x:c r="AW778" s="275"/>
      <x:c r="AX778" s="272"/>
      <x:c r="AZ778" s="272"/>
      <x:c r="BA778" s="272"/>
      <x:c r="BB778" s="272"/>
      <x:c r="BC778" s="272"/>
      <x:c r="BD778" s="272"/>
      <x:c r="BE778" s="272"/>
      <x:c r="BF778" s="272"/>
      <x:c r="BG778" s="274"/>
      <x:c r="BH778" s="272"/>
      <x:c r="BI778" s="276"/>
      <x:c r="BJ778" s="276"/>
      <x:c r="BK778" s="276"/>
      <x:c r="BL778" s="276"/>
    </x:row>
    <x:row r="779" spans="1:81" x14ac:dyDescent="0.3">
      <x:c r="E779" s="272"/>
      <x:c r="AB779" s="272"/>
      <x:c r="AF779" s="275"/>
      <x:c r="AH779" s="275"/>
      <x:c r="AI779" s="273"/>
      <x:c r="AK779" s="273"/>
      <x:c r="AL779" s="273"/>
      <x:c r="AM779" s="273"/>
      <x:c r="AO779" s="273"/>
      <x:c r="AP779" s="273"/>
      <x:c r="AR779" s="273"/>
      <x:c r="AT779" s="273"/>
      <x:c r="AV779" s="273"/>
      <x:c r="AW779" s="275"/>
      <x:c r="AX779" s="272"/>
      <x:c r="AZ779" s="272"/>
      <x:c r="BA779" s="272"/>
      <x:c r="BB779" s="272"/>
      <x:c r="BC779" s="272"/>
      <x:c r="BD779" s="272"/>
      <x:c r="BE779" s="272"/>
      <x:c r="BF779" s="272"/>
      <x:c r="BG779" s="274"/>
      <x:c r="BH779" s="272"/>
      <x:c r="BI779" s="276"/>
      <x:c r="BJ779" s="276"/>
      <x:c r="BK779" s="276"/>
      <x:c r="BL779" s="276"/>
    </x:row>
    <x:row r="780" spans="1:81" x14ac:dyDescent="0.3">
      <x:c r="E780" s="272"/>
      <x:c r="AB780" s="272"/>
      <x:c r="AF780" s="275"/>
      <x:c r="AH780" s="275"/>
      <x:c r="AI780" s="273"/>
      <x:c r="AK780" s="273"/>
      <x:c r="AL780" s="273"/>
      <x:c r="AM780" s="273"/>
      <x:c r="AO780" s="273"/>
      <x:c r="AP780" s="273"/>
      <x:c r="AR780" s="273"/>
      <x:c r="AT780" s="273"/>
      <x:c r="AV780" s="273"/>
      <x:c r="AW780" s="275"/>
      <x:c r="AX780" s="272"/>
      <x:c r="AZ780" s="272"/>
      <x:c r="BA780" s="272"/>
      <x:c r="BB780" s="272"/>
      <x:c r="BC780" s="272"/>
      <x:c r="BD780" s="272"/>
      <x:c r="BE780" s="272"/>
      <x:c r="BF780" s="272"/>
      <x:c r="BG780" s="274"/>
      <x:c r="BH780" s="272"/>
      <x:c r="BI780" s="276"/>
      <x:c r="BJ780" s="276"/>
      <x:c r="BK780" s="276"/>
      <x:c r="BL780" s="276"/>
    </x:row>
    <x:row r="781" spans="1:81" x14ac:dyDescent="0.3">
      <x:c r="E781" s="272"/>
      <x:c r="AB781" s="272"/>
      <x:c r="AF781" s="275"/>
      <x:c r="AH781" s="275"/>
      <x:c r="AI781" s="273"/>
      <x:c r="AK781" s="273"/>
      <x:c r="AL781" s="273"/>
      <x:c r="AM781" s="273"/>
      <x:c r="AO781" s="273"/>
      <x:c r="AP781" s="273"/>
      <x:c r="AR781" s="273"/>
      <x:c r="AT781" s="273"/>
      <x:c r="AV781" s="273"/>
      <x:c r="AW781" s="275"/>
      <x:c r="AX781" s="272"/>
      <x:c r="AZ781" s="272"/>
      <x:c r="BA781" s="272"/>
      <x:c r="BB781" s="272"/>
      <x:c r="BC781" s="272"/>
      <x:c r="BD781" s="272"/>
      <x:c r="BE781" s="272"/>
      <x:c r="BF781" s="272"/>
      <x:c r="BG781" s="274"/>
      <x:c r="BH781" s="272"/>
      <x:c r="BI781" s="276"/>
      <x:c r="BJ781" s="276"/>
      <x:c r="BK781" s="276"/>
      <x:c r="BL781" s="276"/>
    </x:row>
    <x:row r="782" spans="1:81" x14ac:dyDescent="0.3">
      <x:c r="E782" s="272"/>
      <x:c r="AB782" s="272"/>
      <x:c r="AF782" s="275"/>
      <x:c r="AH782" s="275"/>
      <x:c r="AI782" s="273"/>
      <x:c r="AK782" s="273"/>
      <x:c r="AL782" s="273"/>
      <x:c r="AM782" s="273"/>
      <x:c r="AO782" s="273"/>
      <x:c r="AP782" s="273"/>
      <x:c r="AR782" s="273"/>
      <x:c r="AT782" s="273"/>
      <x:c r="AV782" s="273"/>
      <x:c r="AW782" s="275"/>
      <x:c r="AX782" s="272"/>
      <x:c r="AZ782" s="272"/>
      <x:c r="BA782" s="272"/>
      <x:c r="BB782" s="272"/>
      <x:c r="BC782" s="272"/>
      <x:c r="BD782" s="272"/>
      <x:c r="BE782" s="272"/>
      <x:c r="BF782" s="272"/>
      <x:c r="BG782" s="274"/>
      <x:c r="BH782" s="272"/>
      <x:c r="BI782" s="276"/>
      <x:c r="BJ782" s="276"/>
      <x:c r="BK782" s="276"/>
      <x:c r="BL782" s="276"/>
    </x:row>
    <x:row r="783" spans="1:81" x14ac:dyDescent="0.3">
      <x:c r="E783" s="272"/>
      <x:c r="AB783" s="272"/>
      <x:c r="AF783" s="275"/>
      <x:c r="AH783" s="275"/>
      <x:c r="AI783" s="273"/>
      <x:c r="AK783" s="273"/>
      <x:c r="AL783" s="273"/>
      <x:c r="AM783" s="273"/>
      <x:c r="AO783" s="273"/>
      <x:c r="AP783" s="273"/>
      <x:c r="AR783" s="273"/>
      <x:c r="AT783" s="273"/>
      <x:c r="AV783" s="273"/>
      <x:c r="AW783" s="275"/>
      <x:c r="AX783" s="272"/>
      <x:c r="AZ783" s="272"/>
      <x:c r="BA783" s="272"/>
      <x:c r="BB783" s="272"/>
      <x:c r="BC783" s="272"/>
      <x:c r="BD783" s="272"/>
      <x:c r="BE783" s="272"/>
      <x:c r="BF783" s="272"/>
      <x:c r="BG783" s="274"/>
      <x:c r="BH783" s="272"/>
      <x:c r="BI783" s="276"/>
      <x:c r="BJ783" s="276"/>
      <x:c r="BK783" s="276"/>
      <x:c r="BL783" s="276"/>
    </x:row>
    <x:row r="784" spans="1:81" x14ac:dyDescent="0.3">
      <x:c r="E784" s="272"/>
      <x:c r="AB784" s="272"/>
      <x:c r="AF784" s="275"/>
      <x:c r="AH784" s="275"/>
      <x:c r="AI784" s="273"/>
      <x:c r="AK784" s="273"/>
      <x:c r="AL784" s="273"/>
      <x:c r="AM784" s="273"/>
      <x:c r="AO784" s="273"/>
      <x:c r="AP784" s="273"/>
      <x:c r="AR784" s="273"/>
      <x:c r="AT784" s="273"/>
      <x:c r="AV784" s="273"/>
      <x:c r="AW784" s="275"/>
      <x:c r="AX784" s="272"/>
      <x:c r="AZ784" s="272"/>
      <x:c r="BA784" s="272"/>
      <x:c r="BB784" s="272"/>
      <x:c r="BC784" s="272"/>
      <x:c r="BD784" s="272"/>
      <x:c r="BE784" s="272"/>
      <x:c r="BF784" s="272"/>
      <x:c r="BG784" s="274"/>
      <x:c r="BH784" s="272"/>
      <x:c r="BI784" s="276"/>
      <x:c r="BJ784" s="276"/>
      <x:c r="BK784" s="276"/>
      <x:c r="BL784" s="276"/>
    </x:row>
    <x:row r="785" spans="1:81" x14ac:dyDescent="0.3">
      <x:c r="E785" s="272"/>
      <x:c r="AB785" s="272"/>
      <x:c r="AF785" s="275"/>
      <x:c r="AH785" s="275"/>
      <x:c r="AI785" s="273"/>
      <x:c r="AK785" s="273"/>
      <x:c r="AL785" s="273"/>
      <x:c r="AM785" s="273"/>
      <x:c r="AO785" s="273"/>
      <x:c r="AP785" s="273"/>
      <x:c r="AR785" s="273"/>
      <x:c r="AT785" s="273"/>
      <x:c r="AV785" s="273"/>
      <x:c r="AW785" s="275"/>
      <x:c r="AX785" s="272"/>
      <x:c r="AZ785" s="272"/>
      <x:c r="BA785" s="272"/>
      <x:c r="BB785" s="272"/>
      <x:c r="BC785" s="272"/>
      <x:c r="BD785" s="272"/>
      <x:c r="BE785" s="272"/>
      <x:c r="BF785" s="272"/>
      <x:c r="BG785" s="274"/>
      <x:c r="BH785" s="272"/>
      <x:c r="BI785" s="276"/>
      <x:c r="BJ785" s="276"/>
      <x:c r="BK785" s="276"/>
      <x:c r="BL785" s="276"/>
    </x:row>
    <x:row r="786" spans="1:81" x14ac:dyDescent="0.3">
      <x:c r="E786" s="272"/>
      <x:c r="AB786" s="272"/>
      <x:c r="AF786" s="275"/>
      <x:c r="AH786" s="275"/>
      <x:c r="AI786" s="273"/>
      <x:c r="AK786" s="273"/>
      <x:c r="AL786" s="273"/>
      <x:c r="AM786" s="273"/>
      <x:c r="AO786" s="273"/>
      <x:c r="AP786" s="273"/>
      <x:c r="AR786" s="273"/>
      <x:c r="AT786" s="273"/>
      <x:c r="AV786" s="273"/>
      <x:c r="AW786" s="275"/>
      <x:c r="AX786" s="272"/>
      <x:c r="AZ786" s="272"/>
      <x:c r="BA786" s="272"/>
      <x:c r="BB786" s="272"/>
      <x:c r="BC786" s="272"/>
      <x:c r="BD786" s="272"/>
      <x:c r="BE786" s="272"/>
      <x:c r="BF786" s="272"/>
      <x:c r="BG786" s="274"/>
      <x:c r="BH786" s="272"/>
      <x:c r="BI786" s="276"/>
      <x:c r="BJ786" s="276"/>
      <x:c r="BK786" s="276"/>
      <x:c r="BL786" s="276"/>
    </x:row>
    <x:row r="787" spans="1:81" x14ac:dyDescent="0.3">
      <x:c r="E787" s="272"/>
      <x:c r="AB787" s="272"/>
      <x:c r="AF787" s="275"/>
      <x:c r="AH787" s="275"/>
      <x:c r="AI787" s="273"/>
      <x:c r="AK787" s="273"/>
      <x:c r="AL787" s="273"/>
      <x:c r="AM787" s="273"/>
      <x:c r="AO787" s="273"/>
      <x:c r="AP787" s="273"/>
      <x:c r="AR787" s="273"/>
      <x:c r="AT787" s="273"/>
      <x:c r="AV787" s="273"/>
      <x:c r="AW787" s="275"/>
      <x:c r="AX787" s="272"/>
      <x:c r="AZ787" s="272"/>
      <x:c r="BA787" s="272"/>
      <x:c r="BB787" s="272"/>
      <x:c r="BC787" s="272"/>
      <x:c r="BD787" s="272"/>
      <x:c r="BE787" s="272"/>
      <x:c r="BF787" s="272"/>
      <x:c r="BG787" s="274"/>
      <x:c r="BH787" s="272"/>
      <x:c r="BI787" s="276"/>
      <x:c r="BJ787" s="276"/>
      <x:c r="BK787" s="276"/>
      <x:c r="BL787" s="276"/>
    </x:row>
    <x:row r="788" spans="1:81" x14ac:dyDescent="0.3">
      <x:c r="E788" s="272"/>
      <x:c r="AB788" s="272"/>
      <x:c r="AF788" s="275"/>
      <x:c r="AH788" s="275"/>
      <x:c r="AI788" s="273"/>
      <x:c r="AK788" s="273"/>
      <x:c r="AL788" s="273"/>
      <x:c r="AM788" s="273"/>
      <x:c r="AO788" s="273"/>
      <x:c r="AP788" s="273"/>
      <x:c r="AR788" s="273"/>
      <x:c r="AT788" s="273"/>
      <x:c r="AV788" s="273"/>
      <x:c r="AW788" s="275"/>
      <x:c r="AX788" s="272"/>
      <x:c r="AZ788" s="272"/>
      <x:c r="BA788" s="272"/>
      <x:c r="BB788" s="272"/>
      <x:c r="BC788" s="272"/>
      <x:c r="BD788" s="272"/>
      <x:c r="BE788" s="272"/>
      <x:c r="BF788" s="272"/>
      <x:c r="BG788" s="274"/>
      <x:c r="BH788" s="272"/>
      <x:c r="BI788" s="276"/>
      <x:c r="BJ788" s="276"/>
      <x:c r="BK788" s="276"/>
      <x:c r="BL788" s="276"/>
    </x:row>
    <x:row r="789" spans="1:81" x14ac:dyDescent="0.3">
      <x:c r="E789" s="272"/>
      <x:c r="AB789" s="272"/>
      <x:c r="AF789" s="275"/>
      <x:c r="AH789" s="275"/>
      <x:c r="AI789" s="273"/>
      <x:c r="AK789" s="273"/>
      <x:c r="AL789" s="273"/>
      <x:c r="AM789" s="273"/>
      <x:c r="AO789" s="273"/>
      <x:c r="AP789" s="273"/>
      <x:c r="AR789" s="273"/>
      <x:c r="AT789" s="273"/>
      <x:c r="AV789" s="273"/>
      <x:c r="AW789" s="275"/>
      <x:c r="AX789" s="272"/>
      <x:c r="AZ789" s="272"/>
      <x:c r="BA789" s="272"/>
      <x:c r="BB789" s="272"/>
      <x:c r="BC789" s="272"/>
      <x:c r="BD789" s="272"/>
      <x:c r="BE789" s="272"/>
      <x:c r="BF789" s="272"/>
      <x:c r="BG789" s="274"/>
      <x:c r="BH789" s="272"/>
      <x:c r="BI789" s="276"/>
      <x:c r="BJ789" s="276"/>
      <x:c r="BK789" s="276"/>
      <x:c r="BL789" s="276"/>
    </x:row>
    <x:row r="790" spans="1:81" x14ac:dyDescent="0.3">
      <x:c r="E790" s="272"/>
      <x:c r="AB790" s="272"/>
      <x:c r="AF790" s="275"/>
      <x:c r="AH790" s="275"/>
      <x:c r="AI790" s="273"/>
      <x:c r="AK790" s="273"/>
      <x:c r="AL790" s="273"/>
      <x:c r="AM790" s="273"/>
      <x:c r="AO790" s="273"/>
      <x:c r="AP790" s="273"/>
      <x:c r="AR790" s="273"/>
      <x:c r="AT790" s="273"/>
      <x:c r="AV790" s="273"/>
      <x:c r="AW790" s="275"/>
      <x:c r="AX790" s="272"/>
      <x:c r="AZ790" s="272"/>
      <x:c r="BA790" s="272"/>
      <x:c r="BB790" s="272"/>
      <x:c r="BC790" s="272"/>
      <x:c r="BD790" s="272"/>
      <x:c r="BE790" s="272"/>
      <x:c r="BF790" s="272"/>
      <x:c r="BG790" s="274"/>
      <x:c r="BH790" s="272"/>
      <x:c r="BI790" s="276"/>
      <x:c r="BJ790" s="276"/>
      <x:c r="BK790" s="276"/>
      <x:c r="BL790" s="276"/>
    </x:row>
    <x:row r="791" spans="1:81" x14ac:dyDescent="0.3">
      <x:c r="E791" s="272"/>
      <x:c r="AB791" s="272"/>
      <x:c r="AF791" s="275"/>
      <x:c r="AH791" s="275"/>
      <x:c r="AI791" s="273"/>
      <x:c r="AK791" s="273"/>
      <x:c r="AL791" s="273"/>
      <x:c r="AM791" s="273"/>
      <x:c r="AO791" s="273"/>
      <x:c r="AP791" s="273"/>
      <x:c r="AR791" s="273"/>
      <x:c r="AT791" s="273"/>
      <x:c r="AV791" s="273"/>
      <x:c r="AW791" s="275"/>
      <x:c r="AX791" s="272"/>
      <x:c r="AZ791" s="272"/>
      <x:c r="BA791" s="272"/>
      <x:c r="BB791" s="272"/>
      <x:c r="BC791" s="272"/>
      <x:c r="BD791" s="272"/>
      <x:c r="BE791" s="272"/>
      <x:c r="BF791" s="272"/>
      <x:c r="BG791" s="274"/>
      <x:c r="BH791" s="272"/>
      <x:c r="BI791" s="276"/>
      <x:c r="BJ791" s="276"/>
      <x:c r="BK791" s="276"/>
      <x:c r="BL791" s="276"/>
    </x:row>
    <x:row r="792" spans="1:81" x14ac:dyDescent="0.3">
      <x:c r="E792" s="272"/>
      <x:c r="AB792" s="272"/>
      <x:c r="AF792" s="275"/>
      <x:c r="AH792" s="275"/>
      <x:c r="AI792" s="273"/>
      <x:c r="AK792" s="273"/>
      <x:c r="AL792" s="273"/>
      <x:c r="AM792" s="273"/>
      <x:c r="AO792" s="273"/>
      <x:c r="AP792" s="273"/>
      <x:c r="AR792" s="273"/>
      <x:c r="AT792" s="273"/>
      <x:c r="AV792" s="273"/>
      <x:c r="AW792" s="275"/>
      <x:c r="AX792" s="272"/>
      <x:c r="AZ792" s="272"/>
      <x:c r="BA792" s="272"/>
      <x:c r="BB792" s="272"/>
      <x:c r="BC792" s="272"/>
      <x:c r="BD792" s="272"/>
      <x:c r="BE792" s="272"/>
      <x:c r="BF792" s="272"/>
      <x:c r="BG792" s="274"/>
      <x:c r="BH792" s="272"/>
      <x:c r="BI792" s="276"/>
      <x:c r="BJ792" s="276"/>
      <x:c r="BK792" s="276"/>
      <x:c r="BL792" s="276"/>
    </x:row>
    <x:row r="793" spans="1:81" x14ac:dyDescent="0.3">
      <x:c r="E793" s="272"/>
      <x:c r="AB793" s="272"/>
      <x:c r="AF793" s="275"/>
      <x:c r="AH793" s="275"/>
      <x:c r="AI793" s="273"/>
      <x:c r="AK793" s="273"/>
      <x:c r="AL793" s="273"/>
      <x:c r="AM793" s="273"/>
      <x:c r="AO793" s="273"/>
      <x:c r="AP793" s="273"/>
      <x:c r="AR793" s="273"/>
      <x:c r="AT793" s="273"/>
      <x:c r="AV793" s="273"/>
      <x:c r="AW793" s="275"/>
      <x:c r="AX793" s="272"/>
      <x:c r="AZ793" s="272"/>
      <x:c r="BA793" s="272"/>
      <x:c r="BB793" s="272"/>
      <x:c r="BC793" s="272"/>
      <x:c r="BD793" s="272"/>
      <x:c r="BE793" s="272"/>
      <x:c r="BF793" s="272"/>
      <x:c r="BG793" s="274"/>
      <x:c r="BH793" s="272"/>
      <x:c r="BI793" s="276"/>
      <x:c r="BJ793" s="276"/>
      <x:c r="BK793" s="276"/>
      <x:c r="BL793" s="276"/>
    </x:row>
    <x:row r="794" spans="1:81" x14ac:dyDescent="0.3">
      <x:c r="E794" s="272"/>
      <x:c r="AB794" s="272"/>
      <x:c r="AF794" s="275"/>
      <x:c r="AH794" s="275"/>
      <x:c r="AI794" s="273"/>
      <x:c r="AK794" s="273"/>
      <x:c r="AL794" s="273"/>
      <x:c r="AM794" s="273"/>
      <x:c r="AO794" s="273"/>
      <x:c r="AP794" s="273"/>
      <x:c r="AR794" s="273"/>
      <x:c r="AT794" s="273"/>
      <x:c r="AV794" s="273"/>
      <x:c r="AW794" s="275"/>
      <x:c r="AX794" s="272"/>
      <x:c r="AZ794" s="272"/>
      <x:c r="BA794" s="272"/>
      <x:c r="BB794" s="272"/>
      <x:c r="BC794" s="272"/>
      <x:c r="BD794" s="272"/>
      <x:c r="BE794" s="272"/>
      <x:c r="BF794" s="272"/>
      <x:c r="BG794" s="274"/>
      <x:c r="BH794" s="272"/>
      <x:c r="BI794" s="276"/>
      <x:c r="BJ794" s="276"/>
      <x:c r="BK794" s="276"/>
      <x:c r="BL794" s="276"/>
    </x:row>
    <x:row r="795" spans="1:81" x14ac:dyDescent="0.3">
      <x:c r="E795" s="272"/>
      <x:c r="AB795" s="272"/>
      <x:c r="AF795" s="275"/>
      <x:c r="AH795" s="275"/>
      <x:c r="AI795" s="273"/>
      <x:c r="AK795" s="273"/>
      <x:c r="AL795" s="273"/>
      <x:c r="AM795" s="273"/>
      <x:c r="AO795" s="273"/>
      <x:c r="AP795" s="273"/>
      <x:c r="AR795" s="273"/>
      <x:c r="AT795" s="273"/>
      <x:c r="AV795" s="273"/>
      <x:c r="AW795" s="275"/>
      <x:c r="AX795" s="272"/>
      <x:c r="AZ795" s="272"/>
      <x:c r="BA795" s="272"/>
      <x:c r="BB795" s="272"/>
      <x:c r="BC795" s="272"/>
      <x:c r="BD795" s="272"/>
      <x:c r="BE795" s="272"/>
      <x:c r="BF795" s="272"/>
      <x:c r="BG795" s="274"/>
      <x:c r="BH795" s="272"/>
      <x:c r="BI795" s="276"/>
      <x:c r="BJ795" s="276"/>
      <x:c r="BK795" s="276"/>
      <x:c r="BL795" s="276"/>
    </x:row>
    <x:row r="796" spans="1:81" x14ac:dyDescent="0.3">
      <x:c r="E796" s="272"/>
      <x:c r="AB796" s="272"/>
      <x:c r="AF796" s="275"/>
      <x:c r="AH796" s="275"/>
      <x:c r="AI796" s="273"/>
      <x:c r="AK796" s="273"/>
      <x:c r="AL796" s="273"/>
      <x:c r="AM796" s="273"/>
      <x:c r="AO796" s="273"/>
      <x:c r="AP796" s="273"/>
      <x:c r="AR796" s="273"/>
      <x:c r="AT796" s="273"/>
      <x:c r="AV796" s="273"/>
      <x:c r="AW796" s="275"/>
      <x:c r="AX796" s="272"/>
      <x:c r="AZ796" s="272"/>
      <x:c r="BA796" s="272"/>
      <x:c r="BB796" s="272"/>
      <x:c r="BC796" s="272"/>
      <x:c r="BD796" s="272"/>
      <x:c r="BE796" s="272"/>
      <x:c r="BF796" s="272"/>
      <x:c r="BG796" s="274"/>
      <x:c r="BH796" s="272"/>
      <x:c r="BI796" s="276"/>
      <x:c r="BJ796" s="276"/>
      <x:c r="BK796" s="276"/>
      <x:c r="BL796" s="276"/>
    </x:row>
    <x:row r="797" spans="1:81" x14ac:dyDescent="0.3">
      <x:c r="E797" s="272"/>
      <x:c r="AB797" s="272"/>
      <x:c r="AF797" s="275"/>
      <x:c r="AH797" s="275"/>
      <x:c r="AI797" s="273"/>
      <x:c r="AK797" s="273"/>
      <x:c r="AL797" s="273"/>
      <x:c r="AM797" s="273"/>
      <x:c r="AO797" s="273"/>
      <x:c r="AP797" s="273"/>
      <x:c r="AR797" s="273"/>
      <x:c r="AT797" s="273"/>
      <x:c r="AV797" s="273"/>
      <x:c r="AW797" s="275"/>
      <x:c r="AX797" s="272"/>
      <x:c r="AZ797" s="272"/>
      <x:c r="BA797" s="272"/>
      <x:c r="BB797" s="272"/>
      <x:c r="BC797" s="272"/>
      <x:c r="BD797" s="272"/>
      <x:c r="BE797" s="272"/>
      <x:c r="BF797" s="272"/>
      <x:c r="BG797" s="274"/>
      <x:c r="BH797" s="272"/>
      <x:c r="BI797" s="276"/>
      <x:c r="BJ797" s="276"/>
      <x:c r="BK797" s="276"/>
      <x:c r="BL797" s="276"/>
    </x:row>
    <x:row r="798" spans="1:81" x14ac:dyDescent="0.3">
      <x:c r="E798" s="272"/>
      <x:c r="AB798" s="272"/>
      <x:c r="AF798" s="275"/>
      <x:c r="AH798" s="275"/>
      <x:c r="AI798" s="273"/>
      <x:c r="AK798" s="273"/>
      <x:c r="AL798" s="273"/>
      <x:c r="AM798" s="273"/>
      <x:c r="AO798" s="273"/>
      <x:c r="AP798" s="273"/>
      <x:c r="AR798" s="273"/>
      <x:c r="AT798" s="273"/>
      <x:c r="AV798" s="273"/>
      <x:c r="AW798" s="275"/>
      <x:c r="AX798" s="272"/>
      <x:c r="AZ798" s="272"/>
      <x:c r="BA798" s="272"/>
      <x:c r="BB798" s="272"/>
      <x:c r="BC798" s="272"/>
      <x:c r="BD798" s="272"/>
      <x:c r="BE798" s="272"/>
      <x:c r="BF798" s="272"/>
      <x:c r="BG798" s="274"/>
      <x:c r="BH798" s="272"/>
      <x:c r="BI798" s="276"/>
      <x:c r="BJ798" s="276"/>
      <x:c r="BK798" s="276"/>
      <x:c r="BL798" s="276"/>
    </x:row>
    <x:row r="799" spans="1:81" x14ac:dyDescent="0.3">
      <x:c r="E799" s="272"/>
      <x:c r="AB799" s="272"/>
      <x:c r="AF799" s="275"/>
      <x:c r="AH799" s="275"/>
      <x:c r="AI799" s="273"/>
      <x:c r="AK799" s="273"/>
      <x:c r="AL799" s="273"/>
      <x:c r="AM799" s="273"/>
      <x:c r="AO799" s="273"/>
      <x:c r="AP799" s="273"/>
      <x:c r="AR799" s="273"/>
      <x:c r="AT799" s="273"/>
      <x:c r="AV799" s="273"/>
      <x:c r="AW799" s="275"/>
      <x:c r="AX799" s="272"/>
      <x:c r="AZ799" s="272"/>
      <x:c r="BA799" s="272"/>
      <x:c r="BB799" s="272"/>
      <x:c r="BC799" s="272"/>
      <x:c r="BD799" s="272"/>
      <x:c r="BE799" s="272"/>
      <x:c r="BF799" s="272"/>
      <x:c r="BG799" s="274"/>
      <x:c r="BH799" s="272"/>
      <x:c r="BI799" s="276"/>
      <x:c r="BJ799" s="276"/>
      <x:c r="BK799" s="276"/>
      <x:c r="BL799" s="276"/>
    </x:row>
    <x:row r="800" spans="1:81" x14ac:dyDescent="0.3">
      <x:c r="E800" s="272"/>
      <x:c r="AB800" s="272"/>
      <x:c r="AF800" s="275"/>
      <x:c r="AH800" s="275"/>
      <x:c r="AI800" s="273"/>
      <x:c r="AK800" s="273"/>
      <x:c r="AL800" s="273"/>
      <x:c r="AM800" s="273"/>
      <x:c r="AO800" s="273"/>
      <x:c r="AP800" s="273"/>
      <x:c r="AR800" s="273"/>
      <x:c r="AT800" s="273"/>
      <x:c r="AV800" s="273"/>
      <x:c r="AW800" s="275"/>
      <x:c r="AX800" s="272"/>
      <x:c r="AZ800" s="272"/>
      <x:c r="BA800" s="272"/>
      <x:c r="BB800" s="272"/>
      <x:c r="BC800" s="272"/>
      <x:c r="BD800" s="272"/>
      <x:c r="BE800" s="272"/>
      <x:c r="BF800" s="272"/>
      <x:c r="BG800" s="274"/>
      <x:c r="BH800" s="272"/>
      <x:c r="BI800" s="276"/>
      <x:c r="BJ800" s="276"/>
      <x:c r="BK800" s="276"/>
      <x:c r="BL800" s="276"/>
    </x:row>
    <x:row r="801" spans="1:81" x14ac:dyDescent="0.3">
      <x:c r="E801" s="272"/>
      <x:c r="AB801" s="272"/>
      <x:c r="AF801" s="275"/>
      <x:c r="AH801" s="275"/>
      <x:c r="AI801" s="273"/>
      <x:c r="AK801" s="273"/>
      <x:c r="AL801" s="273"/>
      <x:c r="AM801" s="273"/>
      <x:c r="AO801" s="273"/>
      <x:c r="AP801" s="273"/>
      <x:c r="AR801" s="273"/>
      <x:c r="AT801" s="273"/>
      <x:c r="AV801" s="273"/>
      <x:c r="AW801" s="275"/>
      <x:c r="AX801" s="272"/>
      <x:c r="AZ801" s="272"/>
      <x:c r="BA801" s="272"/>
      <x:c r="BB801" s="272"/>
      <x:c r="BC801" s="272"/>
      <x:c r="BD801" s="272"/>
      <x:c r="BE801" s="272"/>
      <x:c r="BF801" s="272"/>
      <x:c r="BG801" s="274"/>
      <x:c r="BH801" s="272"/>
      <x:c r="BI801" s="276"/>
      <x:c r="BJ801" s="276"/>
      <x:c r="BK801" s="276"/>
      <x:c r="BL801" s="276"/>
    </x:row>
    <x:row r="802" spans="1:81" x14ac:dyDescent="0.3">
      <x:c r="E802" s="272"/>
      <x:c r="AB802" s="272"/>
      <x:c r="AF802" s="275"/>
      <x:c r="AH802" s="275"/>
      <x:c r="AI802" s="273"/>
      <x:c r="AK802" s="273"/>
      <x:c r="AL802" s="273"/>
      <x:c r="AM802" s="273"/>
      <x:c r="AO802" s="273"/>
      <x:c r="AP802" s="273"/>
      <x:c r="AR802" s="273"/>
      <x:c r="AT802" s="273"/>
      <x:c r="AV802" s="273"/>
      <x:c r="AW802" s="275"/>
      <x:c r="AX802" s="272"/>
      <x:c r="AZ802" s="272"/>
      <x:c r="BA802" s="272"/>
      <x:c r="BB802" s="272"/>
      <x:c r="BC802" s="272"/>
      <x:c r="BD802" s="272"/>
      <x:c r="BE802" s="272"/>
      <x:c r="BF802" s="272"/>
      <x:c r="BG802" s="274"/>
      <x:c r="BH802" s="272"/>
      <x:c r="BI802" s="276"/>
      <x:c r="BJ802" s="276"/>
      <x:c r="BK802" s="276"/>
      <x:c r="BL802" s="276"/>
    </x:row>
    <x:row r="803" spans="1:81" x14ac:dyDescent="0.3">
      <x:c r="E803" s="272"/>
      <x:c r="AB803" s="272"/>
      <x:c r="AF803" s="275"/>
      <x:c r="AH803" s="275"/>
      <x:c r="AI803" s="273"/>
      <x:c r="AK803" s="273"/>
      <x:c r="AL803" s="273"/>
      <x:c r="AM803" s="273"/>
      <x:c r="AO803" s="273"/>
      <x:c r="AP803" s="273"/>
      <x:c r="AR803" s="273"/>
      <x:c r="AT803" s="273"/>
      <x:c r="AV803" s="273"/>
      <x:c r="AW803" s="275"/>
      <x:c r="AX803" s="272"/>
      <x:c r="AZ803" s="272"/>
      <x:c r="BA803" s="272"/>
      <x:c r="BB803" s="272"/>
      <x:c r="BC803" s="272"/>
      <x:c r="BD803" s="272"/>
      <x:c r="BE803" s="272"/>
      <x:c r="BF803" s="272"/>
      <x:c r="BG803" s="274"/>
      <x:c r="BH803" s="272"/>
      <x:c r="BI803" s="276"/>
      <x:c r="BJ803" s="276"/>
      <x:c r="BK803" s="276"/>
      <x:c r="BL803" s="276"/>
    </x:row>
    <x:row r="804" spans="1:81" x14ac:dyDescent="0.3">
      <x:c r="E804" s="272"/>
      <x:c r="AB804" s="272"/>
      <x:c r="AF804" s="275"/>
      <x:c r="AH804" s="275"/>
      <x:c r="AI804" s="273"/>
      <x:c r="AK804" s="273"/>
      <x:c r="AL804" s="273"/>
      <x:c r="AM804" s="273"/>
      <x:c r="AO804" s="273"/>
      <x:c r="AP804" s="273"/>
      <x:c r="AR804" s="273"/>
      <x:c r="AT804" s="273"/>
      <x:c r="AV804" s="273"/>
      <x:c r="AW804" s="275"/>
      <x:c r="AX804" s="272"/>
      <x:c r="AZ804" s="272"/>
      <x:c r="BA804" s="272"/>
      <x:c r="BB804" s="272"/>
      <x:c r="BC804" s="272"/>
      <x:c r="BD804" s="272"/>
      <x:c r="BE804" s="272"/>
      <x:c r="BF804" s="272"/>
      <x:c r="BG804" s="274"/>
      <x:c r="BH804" s="272"/>
      <x:c r="BI804" s="276"/>
      <x:c r="BJ804" s="276"/>
      <x:c r="BK804" s="276"/>
      <x:c r="BL804" s="276"/>
    </x:row>
    <x:row r="805" spans="1:81" x14ac:dyDescent="0.3">
      <x:c r="E805" s="272"/>
      <x:c r="AB805" s="272"/>
      <x:c r="AF805" s="275"/>
      <x:c r="AH805" s="275"/>
      <x:c r="AI805" s="273"/>
      <x:c r="AK805" s="273"/>
      <x:c r="AL805" s="273"/>
      <x:c r="AM805" s="273"/>
      <x:c r="AO805" s="273"/>
      <x:c r="AP805" s="273"/>
      <x:c r="AR805" s="273"/>
      <x:c r="AT805" s="273"/>
      <x:c r="AV805" s="273"/>
      <x:c r="AW805" s="275"/>
      <x:c r="AX805" s="272"/>
      <x:c r="AZ805" s="272"/>
      <x:c r="BA805" s="272"/>
      <x:c r="BB805" s="272"/>
      <x:c r="BC805" s="272"/>
      <x:c r="BD805" s="272"/>
      <x:c r="BE805" s="272"/>
      <x:c r="BF805" s="272"/>
      <x:c r="BG805" s="274"/>
      <x:c r="BH805" s="272"/>
      <x:c r="BI805" s="276"/>
      <x:c r="BJ805" s="276"/>
      <x:c r="BK805" s="276"/>
      <x:c r="BL805" s="276"/>
    </x:row>
    <x:row r="806" spans="1:81" x14ac:dyDescent="0.3">
      <x:c r="E806" s="272"/>
      <x:c r="AB806" s="272"/>
      <x:c r="AF806" s="275"/>
      <x:c r="AH806" s="275"/>
      <x:c r="AI806" s="273"/>
      <x:c r="AK806" s="273"/>
      <x:c r="AL806" s="273"/>
      <x:c r="AM806" s="273"/>
      <x:c r="AO806" s="273"/>
      <x:c r="AP806" s="273"/>
      <x:c r="AR806" s="273"/>
      <x:c r="AT806" s="273"/>
      <x:c r="AV806" s="273"/>
      <x:c r="AW806" s="275"/>
      <x:c r="AX806" s="272"/>
      <x:c r="AZ806" s="272"/>
      <x:c r="BA806" s="272"/>
      <x:c r="BB806" s="272"/>
      <x:c r="BC806" s="272"/>
      <x:c r="BD806" s="272"/>
      <x:c r="BE806" s="272"/>
      <x:c r="BF806" s="272"/>
      <x:c r="BG806" s="274"/>
      <x:c r="BH806" s="272"/>
      <x:c r="BI806" s="276"/>
      <x:c r="BJ806" s="276"/>
      <x:c r="BK806" s="276"/>
      <x:c r="BL806" s="276"/>
    </x:row>
    <x:row r="807" spans="1:81" x14ac:dyDescent="0.3">
      <x:c r="E807" s="272"/>
      <x:c r="AB807" s="272"/>
      <x:c r="AF807" s="275"/>
      <x:c r="AH807" s="275"/>
      <x:c r="AI807" s="273"/>
      <x:c r="AK807" s="273"/>
      <x:c r="AL807" s="273"/>
      <x:c r="AM807" s="273"/>
      <x:c r="AO807" s="273"/>
      <x:c r="AP807" s="273"/>
      <x:c r="AR807" s="273"/>
      <x:c r="AT807" s="273"/>
      <x:c r="AV807" s="273"/>
      <x:c r="AW807" s="275"/>
      <x:c r="AX807" s="272"/>
      <x:c r="AZ807" s="272"/>
      <x:c r="BA807" s="272"/>
      <x:c r="BB807" s="272"/>
      <x:c r="BC807" s="272"/>
      <x:c r="BD807" s="272"/>
      <x:c r="BE807" s="272"/>
      <x:c r="BF807" s="272"/>
      <x:c r="BG807" s="274"/>
      <x:c r="BH807" s="272"/>
      <x:c r="BI807" s="276"/>
      <x:c r="BJ807" s="276"/>
      <x:c r="BK807" s="276"/>
      <x:c r="BL807" s="276"/>
    </x:row>
    <x:row r="808" spans="1:81" x14ac:dyDescent="0.3">
      <x:c r="E808" s="272"/>
      <x:c r="AB808" s="272"/>
      <x:c r="AF808" s="275"/>
      <x:c r="AH808" s="275"/>
      <x:c r="AI808" s="273"/>
      <x:c r="AK808" s="273"/>
      <x:c r="AL808" s="273"/>
      <x:c r="AM808" s="273"/>
      <x:c r="AO808" s="273"/>
      <x:c r="AP808" s="273"/>
      <x:c r="AR808" s="273"/>
      <x:c r="AT808" s="273"/>
      <x:c r="AV808" s="273"/>
      <x:c r="AW808" s="275"/>
      <x:c r="AX808" s="272"/>
      <x:c r="AZ808" s="272"/>
      <x:c r="BA808" s="272"/>
      <x:c r="BB808" s="272"/>
      <x:c r="BC808" s="272"/>
      <x:c r="BD808" s="272"/>
      <x:c r="BE808" s="272"/>
      <x:c r="BF808" s="272"/>
      <x:c r="BG808" s="274"/>
      <x:c r="BH808" s="272"/>
      <x:c r="BI808" s="276"/>
      <x:c r="BJ808" s="276"/>
      <x:c r="BK808" s="276"/>
      <x:c r="BL808" s="276"/>
    </x:row>
    <x:row r="809" spans="1:81" x14ac:dyDescent="0.3">
      <x:c r="E809" s="272"/>
      <x:c r="AB809" s="272"/>
      <x:c r="AF809" s="275"/>
      <x:c r="AH809" s="275"/>
      <x:c r="AI809" s="273"/>
      <x:c r="AK809" s="273"/>
      <x:c r="AL809" s="273"/>
      <x:c r="AM809" s="273"/>
      <x:c r="AO809" s="273"/>
      <x:c r="AP809" s="273"/>
      <x:c r="AR809" s="273"/>
      <x:c r="AT809" s="273"/>
      <x:c r="AV809" s="273"/>
      <x:c r="AW809" s="275"/>
      <x:c r="AX809" s="272"/>
      <x:c r="AZ809" s="272"/>
      <x:c r="BA809" s="272"/>
      <x:c r="BB809" s="272"/>
      <x:c r="BC809" s="272"/>
      <x:c r="BD809" s="272"/>
      <x:c r="BE809" s="272"/>
      <x:c r="BF809" s="272"/>
      <x:c r="BG809" s="274"/>
      <x:c r="BH809" s="272"/>
      <x:c r="BI809" s="276"/>
      <x:c r="BJ809" s="276"/>
      <x:c r="BK809" s="276"/>
      <x:c r="BL809" s="276"/>
    </x:row>
    <x:row r="810" spans="1:81" x14ac:dyDescent="0.3">
      <x:c r="E810" s="272"/>
      <x:c r="AB810" s="272"/>
      <x:c r="AF810" s="275"/>
      <x:c r="AH810" s="275"/>
      <x:c r="AI810" s="273"/>
      <x:c r="AK810" s="273"/>
      <x:c r="AL810" s="273"/>
      <x:c r="AM810" s="273"/>
      <x:c r="AO810" s="273"/>
      <x:c r="AP810" s="273"/>
      <x:c r="AR810" s="273"/>
      <x:c r="AT810" s="273"/>
      <x:c r="AV810" s="273"/>
      <x:c r="AW810" s="275"/>
      <x:c r="AX810" s="272"/>
      <x:c r="AZ810" s="272"/>
      <x:c r="BA810" s="272"/>
      <x:c r="BB810" s="272"/>
      <x:c r="BC810" s="272"/>
      <x:c r="BD810" s="272"/>
      <x:c r="BE810" s="272"/>
      <x:c r="BF810" s="272"/>
      <x:c r="BG810" s="274"/>
      <x:c r="BH810" s="272"/>
      <x:c r="BI810" s="276"/>
      <x:c r="BJ810" s="276"/>
      <x:c r="BK810" s="276"/>
      <x:c r="BL810" s="276"/>
    </x:row>
    <x:row r="811" spans="1:81" x14ac:dyDescent="0.3">
      <x:c r="E811" s="272"/>
      <x:c r="AB811" s="272"/>
      <x:c r="AF811" s="275"/>
      <x:c r="AH811" s="275"/>
      <x:c r="AI811" s="273"/>
      <x:c r="AK811" s="273"/>
      <x:c r="AL811" s="273"/>
      <x:c r="AM811" s="273"/>
      <x:c r="AO811" s="273"/>
      <x:c r="AP811" s="273"/>
      <x:c r="AR811" s="273"/>
      <x:c r="AT811" s="273"/>
      <x:c r="AV811" s="273"/>
      <x:c r="AW811" s="275"/>
      <x:c r="AX811" s="272"/>
      <x:c r="AZ811" s="272"/>
      <x:c r="BA811" s="272"/>
      <x:c r="BB811" s="272"/>
      <x:c r="BC811" s="272"/>
      <x:c r="BD811" s="272"/>
      <x:c r="BE811" s="272"/>
      <x:c r="BF811" s="272"/>
      <x:c r="BG811" s="274"/>
      <x:c r="BH811" s="272"/>
      <x:c r="BI811" s="276"/>
      <x:c r="BJ811" s="276"/>
      <x:c r="BK811" s="276"/>
      <x:c r="BL811" s="276"/>
    </x:row>
    <x:row r="812" spans="1:81" x14ac:dyDescent="0.3">
      <x:c r="E812" s="272"/>
      <x:c r="AB812" s="272"/>
      <x:c r="AF812" s="275"/>
      <x:c r="AH812" s="275"/>
      <x:c r="AI812" s="273"/>
      <x:c r="AK812" s="273"/>
      <x:c r="AL812" s="273"/>
      <x:c r="AM812" s="273"/>
      <x:c r="AO812" s="273"/>
      <x:c r="AP812" s="273"/>
      <x:c r="AR812" s="273"/>
      <x:c r="AT812" s="273"/>
      <x:c r="AV812" s="273"/>
      <x:c r="AW812" s="275"/>
      <x:c r="AX812" s="272"/>
      <x:c r="AZ812" s="272"/>
      <x:c r="BA812" s="272"/>
      <x:c r="BB812" s="272"/>
      <x:c r="BC812" s="272"/>
      <x:c r="BD812" s="272"/>
      <x:c r="BE812" s="272"/>
      <x:c r="BF812" s="272"/>
      <x:c r="BG812" s="274"/>
      <x:c r="BH812" s="272"/>
      <x:c r="BI812" s="276"/>
      <x:c r="BJ812" s="276"/>
      <x:c r="BK812" s="276"/>
      <x:c r="BL812" s="276"/>
    </x:row>
    <x:row r="813" spans="1:81" x14ac:dyDescent="0.3">
      <x:c r="E813" s="272"/>
      <x:c r="AB813" s="272"/>
      <x:c r="AF813" s="275"/>
      <x:c r="AH813" s="275"/>
      <x:c r="AI813" s="273"/>
      <x:c r="AK813" s="273"/>
      <x:c r="AL813" s="273"/>
      <x:c r="AM813" s="273"/>
      <x:c r="AO813" s="273"/>
      <x:c r="AP813" s="273"/>
      <x:c r="AR813" s="273"/>
      <x:c r="AT813" s="273"/>
      <x:c r="AV813" s="273"/>
      <x:c r="AW813" s="275"/>
      <x:c r="AX813" s="272"/>
      <x:c r="AZ813" s="272"/>
      <x:c r="BA813" s="272"/>
      <x:c r="BB813" s="272"/>
      <x:c r="BC813" s="272"/>
      <x:c r="BD813" s="272"/>
      <x:c r="BE813" s="272"/>
      <x:c r="BF813" s="272"/>
      <x:c r="BG813" s="274"/>
      <x:c r="BH813" s="272"/>
      <x:c r="BI813" s="276"/>
      <x:c r="BJ813" s="276"/>
      <x:c r="BK813" s="276"/>
      <x:c r="BL813" s="276"/>
    </x:row>
    <x:row r="814" spans="1:81" x14ac:dyDescent="0.3">
      <x:c r="E814" s="272"/>
      <x:c r="AB814" s="272"/>
      <x:c r="AF814" s="275"/>
      <x:c r="AH814" s="275"/>
      <x:c r="AI814" s="273"/>
      <x:c r="AK814" s="273"/>
      <x:c r="AL814" s="273"/>
      <x:c r="AM814" s="273"/>
      <x:c r="AO814" s="273"/>
      <x:c r="AP814" s="273"/>
      <x:c r="AR814" s="273"/>
      <x:c r="AT814" s="273"/>
      <x:c r="AV814" s="273"/>
      <x:c r="AW814" s="275"/>
      <x:c r="AX814" s="272"/>
      <x:c r="AZ814" s="272"/>
      <x:c r="BA814" s="272"/>
      <x:c r="BB814" s="272"/>
      <x:c r="BC814" s="272"/>
      <x:c r="BD814" s="272"/>
      <x:c r="BE814" s="272"/>
      <x:c r="BF814" s="272"/>
      <x:c r="BG814" s="274"/>
      <x:c r="BH814" s="272"/>
      <x:c r="BI814" s="276"/>
      <x:c r="BJ814" s="276"/>
      <x:c r="BK814" s="276"/>
      <x:c r="BL814" s="276"/>
    </x:row>
    <x:row r="815" spans="1:81" x14ac:dyDescent="0.3">
      <x:c r="E815" s="272"/>
      <x:c r="AB815" s="272"/>
      <x:c r="AF815" s="275"/>
      <x:c r="AH815" s="275"/>
      <x:c r="AI815" s="273"/>
      <x:c r="AK815" s="273"/>
      <x:c r="AL815" s="273"/>
      <x:c r="AM815" s="273"/>
      <x:c r="AO815" s="273"/>
      <x:c r="AP815" s="273"/>
      <x:c r="AR815" s="273"/>
      <x:c r="AT815" s="273"/>
      <x:c r="AV815" s="273"/>
      <x:c r="AW815" s="275"/>
      <x:c r="AX815" s="272"/>
      <x:c r="AZ815" s="272"/>
      <x:c r="BA815" s="272"/>
      <x:c r="BB815" s="272"/>
      <x:c r="BC815" s="272"/>
      <x:c r="BD815" s="272"/>
      <x:c r="BE815" s="272"/>
      <x:c r="BF815" s="272"/>
      <x:c r="BG815" s="274"/>
      <x:c r="BH815" s="272"/>
      <x:c r="BI815" s="276"/>
      <x:c r="BJ815" s="276"/>
      <x:c r="BK815" s="276"/>
      <x:c r="BL815" s="276"/>
    </x:row>
    <x:row r="816" spans="1:81" x14ac:dyDescent="0.3">
      <x:c r="E816" s="272"/>
      <x:c r="AB816" s="272"/>
      <x:c r="AF816" s="275"/>
      <x:c r="AH816" s="275"/>
      <x:c r="AI816" s="273"/>
      <x:c r="AK816" s="273"/>
      <x:c r="AL816" s="273"/>
      <x:c r="AM816" s="273"/>
      <x:c r="AO816" s="273"/>
      <x:c r="AP816" s="273"/>
      <x:c r="AR816" s="273"/>
      <x:c r="AT816" s="273"/>
      <x:c r="AV816" s="273"/>
      <x:c r="AW816" s="275"/>
      <x:c r="AX816" s="272"/>
      <x:c r="AZ816" s="272"/>
      <x:c r="BA816" s="272"/>
      <x:c r="BB816" s="272"/>
      <x:c r="BC816" s="272"/>
      <x:c r="BD816" s="272"/>
      <x:c r="BE816" s="272"/>
      <x:c r="BF816" s="272"/>
      <x:c r="BG816" s="274"/>
      <x:c r="BH816" s="272"/>
      <x:c r="BI816" s="276"/>
      <x:c r="BJ816" s="276"/>
      <x:c r="BK816" s="276"/>
      <x:c r="BL816" s="276"/>
    </x:row>
    <x:row r="817" spans="1:81" x14ac:dyDescent="0.3">
      <x:c r="E817" s="272"/>
      <x:c r="AB817" s="272"/>
      <x:c r="AF817" s="275"/>
      <x:c r="AH817" s="275"/>
      <x:c r="AI817" s="273"/>
      <x:c r="AK817" s="273"/>
      <x:c r="AL817" s="273"/>
      <x:c r="AM817" s="273"/>
      <x:c r="AO817" s="273"/>
      <x:c r="AP817" s="273"/>
      <x:c r="AR817" s="273"/>
      <x:c r="AT817" s="273"/>
      <x:c r="AV817" s="273"/>
      <x:c r="AW817" s="275"/>
      <x:c r="AX817" s="272"/>
      <x:c r="AZ817" s="272"/>
      <x:c r="BA817" s="272"/>
      <x:c r="BB817" s="272"/>
      <x:c r="BC817" s="272"/>
      <x:c r="BD817" s="272"/>
      <x:c r="BE817" s="272"/>
      <x:c r="BF817" s="272"/>
      <x:c r="BG817" s="274"/>
      <x:c r="BH817" s="272"/>
      <x:c r="BI817" s="276"/>
      <x:c r="BJ817" s="276"/>
      <x:c r="BK817" s="276"/>
      <x:c r="BL817" s="276"/>
    </x:row>
    <x:row r="818" spans="1:81" x14ac:dyDescent="0.3">
      <x:c r="E818" s="272"/>
      <x:c r="AB818" s="272"/>
      <x:c r="AF818" s="275"/>
      <x:c r="AH818" s="275"/>
      <x:c r="AI818" s="273"/>
      <x:c r="AK818" s="273"/>
      <x:c r="AL818" s="273"/>
      <x:c r="AM818" s="273"/>
      <x:c r="AO818" s="273"/>
      <x:c r="AP818" s="273"/>
      <x:c r="AR818" s="273"/>
      <x:c r="AT818" s="273"/>
      <x:c r="AV818" s="273"/>
      <x:c r="AW818" s="275"/>
      <x:c r="AX818" s="272"/>
      <x:c r="AZ818" s="272"/>
      <x:c r="BA818" s="272"/>
      <x:c r="BB818" s="272"/>
      <x:c r="BC818" s="272"/>
      <x:c r="BD818" s="272"/>
      <x:c r="BE818" s="272"/>
      <x:c r="BF818" s="272"/>
      <x:c r="BG818" s="274"/>
      <x:c r="BH818" s="272"/>
      <x:c r="BI818" s="276"/>
      <x:c r="BJ818" s="276"/>
      <x:c r="BK818" s="276"/>
      <x:c r="BL818" s="276"/>
    </x:row>
    <x:row r="819" spans="1:81" x14ac:dyDescent="0.3">
      <x:c r="E819" s="272"/>
      <x:c r="AB819" s="272"/>
      <x:c r="AF819" s="275"/>
      <x:c r="AH819" s="275"/>
      <x:c r="AI819" s="273"/>
      <x:c r="AK819" s="273"/>
      <x:c r="AL819" s="273"/>
      <x:c r="AM819" s="273"/>
      <x:c r="AO819" s="273"/>
      <x:c r="AP819" s="273"/>
      <x:c r="AR819" s="273"/>
      <x:c r="AT819" s="273"/>
      <x:c r="AV819" s="273"/>
      <x:c r="AW819" s="275"/>
      <x:c r="AX819" s="272"/>
      <x:c r="AZ819" s="272"/>
      <x:c r="BA819" s="272"/>
      <x:c r="BB819" s="272"/>
      <x:c r="BC819" s="272"/>
      <x:c r="BD819" s="272"/>
      <x:c r="BE819" s="272"/>
      <x:c r="BF819" s="272"/>
      <x:c r="BG819" s="274"/>
      <x:c r="BH819" s="272"/>
      <x:c r="BI819" s="276"/>
      <x:c r="BJ819" s="276"/>
      <x:c r="BK819" s="276"/>
      <x:c r="BL819" s="276"/>
    </x:row>
    <x:row r="820" spans="1:81" x14ac:dyDescent="0.3">
      <x:c r="E820" s="272"/>
      <x:c r="AB820" s="272"/>
      <x:c r="AF820" s="275"/>
      <x:c r="AH820" s="275"/>
      <x:c r="AI820" s="273"/>
      <x:c r="AK820" s="273"/>
      <x:c r="AL820" s="273"/>
      <x:c r="AM820" s="273"/>
      <x:c r="AO820" s="273"/>
      <x:c r="AP820" s="273"/>
      <x:c r="AR820" s="273"/>
      <x:c r="AT820" s="273"/>
      <x:c r="AV820" s="273"/>
      <x:c r="AW820" s="275"/>
      <x:c r="AX820" s="272"/>
      <x:c r="AZ820" s="272"/>
      <x:c r="BA820" s="272"/>
      <x:c r="BB820" s="272"/>
      <x:c r="BC820" s="272"/>
      <x:c r="BD820" s="272"/>
      <x:c r="BE820" s="272"/>
      <x:c r="BF820" s="272"/>
      <x:c r="BG820" s="274"/>
      <x:c r="BH820" s="272"/>
      <x:c r="BI820" s="276"/>
      <x:c r="BJ820" s="276"/>
      <x:c r="BK820" s="276"/>
      <x:c r="BL820" s="276"/>
    </x:row>
    <x:row r="821" spans="1:81" x14ac:dyDescent="0.3">
      <x:c r="E821" s="272"/>
      <x:c r="AB821" s="272"/>
      <x:c r="AF821" s="275"/>
      <x:c r="AH821" s="275"/>
      <x:c r="AI821" s="273"/>
      <x:c r="AK821" s="273"/>
      <x:c r="AL821" s="273"/>
      <x:c r="AM821" s="273"/>
      <x:c r="AO821" s="273"/>
      <x:c r="AP821" s="273"/>
      <x:c r="AR821" s="273"/>
      <x:c r="AT821" s="273"/>
      <x:c r="AV821" s="273"/>
      <x:c r="AW821" s="275"/>
      <x:c r="AX821" s="272"/>
      <x:c r="AZ821" s="272"/>
      <x:c r="BA821" s="272"/>
      <x:c r="BB821" s="272"/>
      <x:c r="BC821" s="272"/>
      <x:c r="BD821" s="272"/>
      <x:c r="BE821" s="272"/>
      <x:c r="BF821" s="272"/>
      <x:c r="BG821" s="274"/>
      <x:c r="BH821" s="272"/>
      <x:c r="BI821" s="276"/>
      <x:c r="BJ821" s="276"/>
      <x:c r="BK821" s="276"/>
      <x:c r="BL821" s="276"/>
    </x:row>
    <x:row r="822" spans="1:81" x14ac:dyDescent="0.3">
      <x:c r="E822" s="272"/>
      <x:c r="AB822" s="272"/>
      <x:c r="AF822" s="275"/>
      <x:c r="AH822" s="275"/>
      <x:c r="AI822" s="273"/>
      <x:c r="AK822" s="273"/>
      <x:c r="AL822" s="273"/>
      <x:c r="AM822" s="273"/>
      <x:c r="AO822" s="273"/>
      <x:c r="AP822" s="273"/>
      <x:c r="AR822" s="273"/>
      <x:c r="AT822" s="273"/>
      <x:c r="AV822" s="273"/>
      <x:c r="AW822" s="275"/>
      <x:c r="AX822" s="272"/>
      <x:c r="AZ822" s="272"/>
      <x:c r="BA822" s="272"/>
      <x:c r="BB822" s="272"/>
      <x:c r="BC822" s="272"/>
      <x:c r="BD822" s="272"/>
      <x:c r="BE822" s="272"/>
      <x:c r="BF822" s="272"/>
      <x:c r="BG822" s="274"/>
      <x:c r="BH822" s="272"/>
      <x:c r="BI822" s="276"/>
      <x:c r="BJ822" s="276"/>
      <x:c r="BK822" s="276"/>
      <x:c r="BL822" s="276"/>
    </x:row>
    <x:row r="823" spans="1:81" x14ac:dyDescent="0.3">
      <x:c r="E823" s="272"/>
      <x:c r="AB823" s="272"/>
      <x:c r="AF823" s="275"/>
      <x:c r="AH823" s="275"/>
      <x:c r="AI823" s="273"/>
      <x:c r="AK823" s="273"/>
      <x:c r="AL823" s="273"/>
      <x:c r="AM823" s="273"/>
      <x:c r="AO823" s="273"/>
      <x:c r="AP823" s="273"/>
      <x:c r="AR823" s="273"/>
      <x:c r="AT823" s="273"/>
      <x:c r="AV823" s="273"/>
      <x:c r="AW823" s="275"/>
      <x:c r="AX823" s="272"/>
      <x:c r="AZ823" s="272"/>
      <x:c r="BA823" s="272"/>
      <x:c r="BB823" s="272"/>
      <x:c r="BC823" s="272"/>
      <x:c r="BD823" s="272"/>
      <x:c r="BE823" s="272"/>
      <x:c r="BF823" s="272"/>
      <x:c r="BG823" s="274"/>
      <x:c r="BH823" s="272"/>
      <x:c r="BI823" s="276"/>
      <x:c r="BJ823" s="276"/>
      <x:c r="BK823" s="276"/>
      <x:c r="BL823" s="276"/>
    </x:row>
    <x:row r="824" spans="1:81" x14ac:dyDescent="0.3">
      <x:c r="E824" s="272"/>
      <x:c r="AB824" s="272"/>
      <x:c r="AF824" s="275"/>
      <x:c r="AH824" s="275"/>
      <x:c r="AI824" s="273"/>
      <x:c r="AK824" s="273"/>
      <x:c r="AL824" s="273"/>
      <x:c r="AM824" s="273"/>
      <x:c r="AO824" s="273"/>
      <x:c r="AP824" s="273"/>
      <x:c r="AR824" s="273"/>
      <x:c r="AT824" s="273"/>
      <x:c r="AV824" s="273"/>
      <x:c r="AW824" s="275"/>
      <x:c r="AX824" s="272"/>
      <x:c r="AZ824" s="272"/>
      <x:c r="BA824" s="272"/>
      <x:c r="BB824" s="272"/>
      <x:c r="BC824" s="272"/>
      <x:c r="BD824" s="272"/>
      <x:c r="BE824" s="272"/>
      <x:c r="BF824" s="272"/>
      <x:c r="BG824" s="274"/>
      <x:c r="BH824" s="272"/>
      <x:c r="BI824" s="276"/>
      <x:c r="BJ824" s="276"/>
      <x:c r="BK824" s="276"/>
      <x:c r="BL824" s="276"/>
    </x:row>
    <x:row r="825" spans="1:81" x14ac:dyDescent="0.3">
      <x:c r="E825" s="272"/>
      <x:c r="AB825" s="272"/>
      <x:c r="AF825" s="275"/>
      <x:c r="AH825" s="275"/>
      <x:c r="AI825" s="273"/>
      <x:c r="AK825" s="273"/>
      <x:c r="AL825" s="273"/>
      <x:c r="AM825" s="273"/>
      <x:c r="AO825" s="273"/>
      <x:c r="AP825" s="273"/>
      <x:c r="AR825" s="273"/>
      <x:c r="AT825" s="273"/>
      <x:c r="AV825" s="273"/>
      <x:c r="AW825" s="275"/>
      <x:c r="AX825" s="272"/>
      <x:c r="AZ825" s="272"/>
      <x:c r="BA825" s="272"/>
      <x:c r="BB825" s="272"/>
      <x:c r="BC825" s="272"/>
      <x:c r="BD825" s="272"/>
      <x:c r="BE825" s="272"/>
      <x:c r="BF825" s="272"/>
      <x:c r="BG825" s="274"/>
      <x:c r="BH825" s="272"/>
      <x:c r="BI825" s="276"/>
      <x:c r="BJ825" s="276"/>
      <x:c r="BK825" s="276"/>
      <x:c r="BL825" s="276"/>
    </x:row>
    <x:row r="826" spans="1:81" x14ac:dyDescent="0.3">
      <x:c r="E826" s="272"/>
      <x:c r="AB826" s="272"/>
      <x:c r="AF826" s="275"/>
      <x:c r="AH826" s="275"/>
      <x:c r="AI826" s="273"/>
      <x:c r="AK826" s="273"/>
      <x:c r="AL826" s="273"/>
      <x:c r="AM826" s="273"/>
      <x:c r="AO826" s="273"/>
      <x:c r="AP826" s="273"/>
      <x:c r="AR826" s="273"/>
      <x:c r="AT826" s="273"/>
      <x:c r="AV826" s="273"/>
      <x:c r="AW826" s="275"/>
      <x:c r="AX826" s="272"/>
      <x:c r="AZ826" s="272"/>
      <x:c r="BA826" s="272"/>
      <x:c r="BB826" s="272"/>
      <x:c r="BC826" s="272"/>
      <x:c r="BD826" s="272"/>
      <x:c r="BE826" s="272"/>
      <x:c r="BF826" s="272"/>
      <x:c r="BG826" s="274"/>
      <x:c r="BH826" s="272"/>
      <x:c r="BI826" s="276"/>
      <x:c r="BJ826" s="276"/>
      <x:c r="BK826" s="276"/>
      <x:c r="BL826" s="276"/>
    </x:row>
    <x:row r="827" spans="1:81" x14ac:dyDescent="0.3">
      <x:c r="E827" s="272"/>
      <x:c r="AB827" s="272"/>
      <x:c r="AF827" s="275"/>
      <x:c r="AH827" s="275"/>
      <x:c r="AI827" s="273"/>
      <x:c r="AK827" s="273"/>
      <x:c r="AL827" s="273"/>
      <x:c r="AM827" s="273"/>
      <x:c r="AO827" s="273"/>
      <x:c r="AP827" s="273"/>
      <x:c r="AR827" s="273"/>
      <x:c r="AT827" s="273"/>
      <x:c r="AV827" s="273"/>
      <x:c r="AW827" s="275"/>
      <x:c r="AX827" s="272"/>
      <x:c r="AZ827" s="272"/>
      <x:c r="BA827" s="272"/>
      <x:c r="BB827" s="272"/>
      <x:c r="BC827" s="272"/>
      <x:c r="BD827" s="272"/>
      <x:c r="BE827" s="272"/>
      <x:c r="BF827" s="272"/>
      <x:c r="BG827" s="274"/>
      <x:c r="BH827" s="272"/>
      <x:c r="BI827" s="276"/>
      <x:c r="BJ827" s="276"/>
      <x:c r="BK827" s="276"/>
      <x:c r="BL827" s="276"/>
    </x:row>
    <x:row r="828" spans="1:81" x14ac:dyDescent="0.3">
      <x:c r="E828" s="272"/>
      <x:c r="AB828" s="272"/>
      <x:c r="AF828" s="275"/>
      <x:c r="AH828" s="275"/>
      <x:c r="AI828" s="273"/>
      <x:c r="AK828" s="273"/>
      <x:c r="AL828" s="273"/>
      <x:c r="AM828" s="273"/>
      <x:c r="AO828" s="273"/>
      <x:c r="AP828" s="273"/>
      <x:c r="AR828" s="273"/>
      <x:c r="AT828" s="273"/>
      <x:c r="AV828" s="273"/>
      <x:c r="AW828" s="275"/>
      <x:c r="AX828" s="272"/>
      <x:c r="AZ828" s="272"/>
      <x:c r="BA828" s="272"/>
      <x:c r="BB828" s="272"/>
      <x:c r="BC828" s="272"/>
      <x:c r="BD828" s="272"/>
      <x:c r="BE828" s="272"/>
      <x:c r="BF828" s="272"/>
      <x:c r="BG828" s="274"/>
      <x:c r="BH828" s="272"/>
      <x:c r="BI828" s="276"/>
      <x:c r="BJ828" s="276"/>
      <x:c r="BK828" s="276"/>
      <x:c r="BL828" s="276"/>
    </x:row>
    <x:row r="829" spans="1:81" x14ac:dyDescent="0.3">
      <x:c r="E829" s="272"/>
      <x:c r="AB829" s="272"/>
      <x:c r="AF829" s="275"/>
      <x:c r="AH829" s="275"/>
      <x:c r="AI829" s="273"/>
      <x:c r="AK829" s="273"/>
      <x:c r="AL829" s="273"/>
      <x:c r="AM829" s="273"/>
      <x:c r="AO829" s="273"/>
      <x:c r="AP829" s="273"/>
      <x:c r="AR829" s="273"/>
      <x:c r="AT829" s="273"/>
      <x:c r="AV829" s="273"/>
      <x:c r="AW829" s="275"/>
      <x:c r="AX829" s="272"/>
      <x:c r="AZ829" s="272"/>
      <x:c r="BA829" s="272"/>
      <x:c r="BB829" s="272"/>
      <x:c r="BC829" s="272"/>
      <x:c r="BD829" s="272"/>
      <x:c r="BE829" s="272"/>
      <x:c r="BF829" s="272"/>
      <x:c r="BG829" s="274"/>
      <x:c r="BH829" s="272"/>
      <x:c r="BI829" s="276"/>
      <x:c r="BJ829" s="276"/>
      <x:c r="BK829" s="276"/>
      <x:c r="BL829" s="276"/>
    </x:row>
    <x:row r="830" spans="1:81" x14ac:dyDescent="0.3">
      <x:c r="E830" s="272"/>
      <x:c r="AB830" s="272"/>
      <x:c r="AF830" s="275"/>
      <x:c r="AH830" s="275"/>
      <x:c r="AI830" s="273"/>
      <x:c r="AK830" s="273"/>
      <x:c r="AL830" s="273"/>
      <x:c r="AM830" s="273"/>
      <x:c r="AO830" s="273"/>
      <x:c r="AP830" s="273"/>
      <x:c r="AR830" s="273"/>
      <x:c r="AT830" s="273"/>
      <x:c r="AV830" s="273"/>
      <x:c r="AW830" s="275"/>
      <x:c r="AX830" s="272"/>
      <x:c r="AZ830" s="272"/>
      <x:c r="BA830" s="272"/>
      <x:c r="BB830" s="272"/>
      <x:c r="BC830" s="272"/>
      <x:c r="BD830" s="272"/>
      <x:c r="BE830" s="272"/>
      <x:c r="BF830" s="272"/>
      <x:c r="BG830" s="274"/>
      <x:c r="BH830" s="272"/>
      <x:c r="BI830" s="276"/>
      <x:c r="BJ830" s="276"/>
      <x:c r="BK830" s="276"/>
      <x:c r="BL830" s="276"/>
    </x:row>
    <x:row r="831" spans="1:81" x14ac:dyDescent="0.3">
      <x:c r="E831" s="272"/>
      <x:c r="AB831" s="272"/>
      <x:c r="AF831" s="275"/>
      <x:c r="AH831" s="275"/>
      <x:c r="AI831" s="273"/>
      <x:c r="AK831" s="273"/>
      <x:c r="AL831" s="273"/>
      <x:c r="AM831" s="273"/>
      <x:c r="AO831" s="273"/>
      <x:c r="AP831" s="273"/>
      <x:c r="AR831" s="273"/>
      <x:c r="AT831" s="273"/>
      <x:c r="AV831" s="273"/>
      <x:c r="AW831" s="275"/>
      <x:c r="AX831" s="272"/>
      <x:c r="AZ831" s="272"/>
      <x:c r="BA831" s="272"/>
      <x:c r="BB831" s="272"/>
      <x:c r="BC831" s="272"/>
      <x:c r="BD831" s="272"/>
      <x:c r="BE831" s="272"/>
      <x:c r="BF831" s="272"/>
      <x:c r="BG831" s="274"/>
      <x:c r="BH831" s="272"/>
      <x:c r="BI831" s="276"/>
      <x:c r="BJ831" s="276"/>
      <x:c r="BK831" s="276"/>
      <x:c r="BL831" s="276"/>
    </x:row>
    <x:row r="832" spans="1:81" x14ac:dyDescent="0.3">
      <x:c r="E832" s="272"/>
      <x:c r="AB832" s="272"/>
      <x:c r="AF832" s="275"/>
      <x:c r="AH832" s="275"/>
      <x:c r="AI832" s="273"/>
      <x:c r="AK832" s="273"/>
      <x:c r="AL832" s="273"/>
      <x:c r="AM832" s="273"/>
      <x:c r="AO832" s="273"/>
      <x:c r="AP832" s="273"/>
      <x:c r="AR832" s="273"/>
      <x:c r="AT832" s="273"/>
      <x:c r="AV832" s="273"/>
      <x:c r="AW832" s="275"/>
      <x:c r="AX832" s="272"/>
      <x:c r="AZ832" s="272"/>
      <x:c r="BA832" s="272"/>
      <x:c r="BB832" s="272"/>
      <x:c r="BC832" s="272"/>
      <x:c r="BD832" s="272"/>
      <x:c r="BE832" s="272"/>
      <x:c r="BF832" s="272"/>
      <x:c r="BG832" s="274"/>
      <x:c r="BH832" s="272"/>
      <x:c r="BI832" s="276"/>
      <x:c r="BJ832" s="276"/>
      <x:c r="BK832" s="276"/>
      <x:c r="BL832" s="276"/>
    </x:row>
    <x:row r="833" spans="1:81" x14ac:dyDescent="0.3">
      <x:c r="E833" s="272"/>
      <x:c r="AB833" s="272"/>
      <x:c r="AF833" s="275"/>
      <x:c r="AH833" s="275"/>
      <x:c r="AI833" s="273"/>
      <x:c r="AK833" s="273"/>
      <x:c r="AL833" s="273"/>
      <x:c r="AM833" s="273"/>
      <x:c r="AO833" s="273"/>
      <x:c r="AP833" s="273"/>
      <x:c r="AR833" s="273"/>
      <x:c r="AT833" s="273"/>
      <x:c r="AV833" s="273"/>
      <x:c r="AW833" s="275"/>
      <x:c r="AX833" s="272"/>
      <x:c r="AZ833" s="272"/>
      <x:c r="BA833" s="272"/>
      <x:c r="BB833" s="272"/>
      <x:c r="BC833" s="272"/>
      <x:c r="BD833" s="272"/>
      <x:c r="BE833" s="272"/>
      <x:c r="BF833" s="272"/>
      <x:c r="BG833" s="274"/>
      <x:c r="BH833" s="272"/>
      <x:c r="BI833" s="276"/>
      <x:c r="BJ833" s="276"/>
      <x:c r="BK833" s="276"/>
      <x:c r="BL833" s="276"/>
    </x:row>
    <x:row r="834" spans="1:81" x14ac:dyDescent="0.3">
      <x:c r="E834" s="272"/>
      <x:c r="AB834" s="272"/>
      <x:c r="AF834" s="275"/>
      <x:c r="AH834" s="275"/>
      <x:c r="AI834" s="273"/>
      <x:c r="AK834" s="273"/>
      <x:c r="AL834" s="273"/>
      <x:c r="AM834" s="273"/>
      <x:c r="AO834" s="273"/>
      <x:c r="AP834" s="273"/>
      <x:c r="AR834" s="273"/>
      <x:c r="AT834" s="273"/>
      <x:c r="AV834" s="273"/>
      <x:c r="AW834" s="275"/>
      <x:c r="AX834" s="272"/>
      <x:c r="AZ834" s="272"/>
      <x:c r="BA834" s="272"/>
      <x:c r="BB834" s="272"/>
      <x:c r="BC834" s="272"/>
      <x:c r="BD834" s="272"/>
      <x:c r="BE834" s="272"/>
      <x:c r="BF834" s="272"/>
      <x:c r="BG834" s="274"/>
      <x:c r="BH834" s="272"/>
      <x:c r="BI834" s="276"/>
      <x:c r="BJ834" s="276"/>
      <x:c r="BK834" s="276"/>
      <x:c r="BL834" s="276"/>
    </x:row>
    <x:row r="835" spans="1:81" x14ac:dyDescent="0.3">
      <x:c r="E835" s="272"/>
      <x:c r="AB835" s="272"/>
      <x:c r="AF835" s="275"/>
      <x:c r="AH835" s="275"/>
      <x:c r="AI835" s="273"/>
      <x:c r="AK835" s="273"/>
      <x:c r="AL835" s="273"/>
      <x:c r="AM835" s="273"/>
      <x:c r="AO835" s="273"/>
      <x:c r="AP835" s="273"/>
      <x:c r="AR835" s="273"/>
      <x:c r="AT835" s="273"/>
      <x:c r="AV835" s="273"/>
      <x:c r="AW835" s="275"/>
      <x:c r="AX835" s="272"/>
      <x:c r="AZ835" s="272"/>
      <x:c r="BA835" s="272"/>
      <x:c r="BB835" s="272"/>
      <x:c r="BC835" s="272"/>
      <x:c r="BD835" s="272"/>
      <x:c r="BE835" s="272"/>
      <x:c r="BF835" s="272"/>
      <x:c r="BG835" s="274"/>
      <x:c r="BH835" s="272"/>
      <x:c r="BI835" s="276"/>
      <x:c r="BJ835" s="276"/>
      <x:c r="BK835" s="276"/>
      <x:c r="BL835" s="276"/>
    </x:row>
    <x:row r="836" spans="1:81" x14ac:dyDescent="0.3">
      <x:c r="E836" s="272"/>
      <x:c r="AB836" s="272"/>
      <x:c r="AF836" s="275"/>
      <x:c r="AH836" s="275"/>
      <x:c r="AI836" s="273"/>
      <x:c r="AK836" s="273"/>
      <x:c r="AL836" s="273"/>
      <x:c r="AM836" s="273"/>
      <x:c r="AO836" s="273"/>
      <x:c r="AP836" s="273"/>
      <x:c r="AR836" s="273"/>
      <x:c r="AT836" s="273"/>
      <x:c r="AV836" s="273"/>
      <x:c r="AW836" s="275"/>
      <x:c r="AX836" s="272"/>
      <x:c r="AZ836" s="272"/>
      <x:c r="BA836" s="272"/>
      <x:c r="BB836" s="272"/>
      <x:c r="BC836" s="272"/>
      <x:c r="BD836" s="272"/>
      <x:c r="BE836" s="272"/>
      <x:c r="BF836" s="272"/>
      <x:c r="BG836" s="274"/>
      <x:c r="BH836" s="272"/>
      <x:c r="BI836" s="276"/>
      <x:c r="BJ836" s="276"/>
      <x:c r="BK836" s="276"/>
      <x:c r="BL836" s="276"/>
    </x:row>
    <x:row r="837" spans="1:81" x14ac:dyDescent="0.3">
      <x:c r="E837" s="272"/>
      <x:c r="AB837" s="272"/>
      <x:c r="AF837" s="275"/>
      <x:c r="AH837" s="275"/>
      <x:c r="AI837" s="273"/>
      <x:c r="AK837" s="273"/>
      <x:c r="AL837" s="273"/>
      <x:c r="AM837" s="273"/>
      <x:c r="AO837" s="273"/>
      <x:c r="AP837" s="273"/>
      <x:c r="AR837" s="273"/>
      <x:c r="AT837" s="273"/>
      <x:c r="AV837" s="273"/>
      <x:c r="AW837" s="275"/>
      <x:c r="AX837" s="272"/>
      <x:c r="AZ837" s="272"/>
      <x:c r="BA837" s="272"/>
      <x:c r="BB837" s="272"/>
      <x:c r="BC837" s="272"/>
      <x:c r="BD837" s="272"/>
      <x:c r="BE837" s="272"/>
      <x:c r="BF837" s="272"/>
      <x:c r="BG837" s="274"/>
      <x:c r="BH837" s="272"/>
      <x:c r="BI837" s="276"/>
      <x:c r="BJ837" s="276"/>
      <x:c r="BK837" s="276"/>
      <x:c r="BL837" s="276"/>
    </x:row>
    <x:row r="838" spans="1:81" x14ac:dyDescent="0.3">
      <x:c r="E838" s="272"/>
      <x:c r="AB838" s="272"/>
      <x:c r="AF838" s="275"/>
      <x:c r="AH838" s="275"/>
      <x:c r="AI838" s="273"/>
      <x:c r="AK838" s="273"/>
      <x:c r="AL838" s="273"/>
      <x:c r="AM838" s="273"/>
      <x:c r="AO838" s="273"/>
      <x:c r="AP838" s="273"/>
      <x:c r="AR838" s="273"/>
      <x:c r="AT838" s="273"/>
      <x:c r="AV838" s="273"/>
      <x:c r="AW838" s="275"/>
      <x:c r="AX838" s="272"/>
      <x:c r="AZ838" s="272"/>
      <x:c r="BA838" s="272"/>
      <x:c r="BB838" s="272"/>
      <x:c r="BC838" s="272"/>
      <x:c r="BD838" s="272"/>
      <x:c r="BE838" s="272"/>
      <x:c r="BF838" s="272"/>
      <x:c r="BG838" s="274"/>
      <x:c r="BH838" s="272"/>
      <x:c r="BI838" s="276"/>
      <x:c r="BJ838" s="276"/>
      <x:c r="BK838" s="276"/>
      <x:c r="BL838" s="276"/>
    </x:row>
    <x:row r="839" spans="1:81" x14ac:dyDescent="0.3">
      <x:c r="E839" s="272"/>
      <x:c r="AB839" s="272"/>
      <x:c r="AF839" s="275"/>
      <x:c r="AH839" s="275"/>
      <x:c r="AI839" s="273"/>
      <x:c r="AK839" s="273"/>
      <x:c r="AL839" s="273"/>
      <x:c r="AM839" s="273"/>
      <x:c r="AO839" s="273"/>
      <x:c r="AP839" s="273"/>
      <x:c r="AR839" s="273"/>
      <x:c r="AT839" s="273"/>
      <x:c r="AV839" s="273"/>
      <x:c r="AW839" s="275"/>
      <x:c r="AX839" s="272"/>
      <x:c r="AZ839" s="272"/>
      <x:c r="BA839" s="272"/>
      <x:c r="BB839" s="272"/>
      <x:c r="BC839" s="272"/>
      <x:c r="BD839" s="272"/>
      <x:c r="BE839" s="272"/>
      <x:c r="BF839" s="272"/>
      <x:c r="BG839" s="274"/>
      <x:c r="BH839" s="272"/>
      <x:c r="BI839" s="276"/>
      <x:c r="BJ839" s="276"/>
      <x:c r="BK839" s="276"/>
      <x:c r="BL839" s="276"/>
    </x:row>
    <x:row r="840" spans="1:81" x14ac:dyDescent="0.3">
      <x:c r="E840" s="272"/>
      <x:c r="AB840" s="272"/>
      <x:c r="AF840" s="275"/>
      <x:c r="AH840" s="275"/>
      <x:c r="AI840" s="273"/>
      <x:c r="AK840" s="273"/>
      <x:c r="AL840" s="273"/>
      <x:c r="AM840" s="273"/>
      <x:c r="AO840" s="273"/>
      <x:c r="AP840" s="273"/>
      <x:c r="AR840" s="273"/>
      <x:c r="AT840" s="273"/>
      <x:c r="AV840" s="273"/>
      <x:c r="AW840" s="275"/>
      <x:c r="AX840" s="272"/>
      <x:c r="AZ840" s="272"/>
      <x:c r="BA840" s="272"/>
      <x:c r="BB840" s="272"/>
      <x:c r="BC840" s="272"/>
      <x:c r="BD840" s="272"/>
      <x:c r="BE840" s="272"/>
      <x:c r="BF840" s="272"/>
      <x:c r="BG840" s="274"/>
      <x:c r="BH840" s="272"/>
      <x:c r="BI840" s="276"/>
      <x:c r="BJ840" s="276"/>
      <x:c r="BK840" s="276"/>
      <x:c r="BL840" s="276"/>
    </x:row>
    <x:row r="841" spans="1:81" x14ac:dyDescent="0.3">
      <x:c r="E841" s="272"/>
      <x:c r="AB841" s="272"/>
      <x:c r="AF841" s="275"/>
      <x:c r="AH841" s="275"/>
      <x:c r="AI841" s="273"/>
      <x:c r="AK841" s="273"/>
      <x:c r="AL841" s="273"/>
      <x:c r="AM841" s="273"/>
      <x:c r="AO841" s="273"/>
      <x:c r="AP841" s="273"/>
      <x:c r="AR841" s="273"/>
      <x:c r="AT841" s="273"/>
      <x:c r="AV841" s="273"/>
      <x:c r="AW841" s="275"/>
      <x:c r="AX841" s="272"/>
      <x:c r="AZ841" s="272"/>
      <x:c r="BA841" s="272"/>
      <x:c r="BB841" s="272"/>
      <x:c r="BC841" s="272"/>
      <x:c r="BD841" s="272"/>
      <x:c r="BE841" s="272"/>
      <x:c r="BF841" s="272"/>
      <x:c r="BG841" s="274"/>
      <x:c r="BH841" s="272"/>
      <x:c r="BI841" s="276"/>
      <x:c r="BJ841" s="276"/>
      <x:c r="BK841" s="276"/>
      <x:c r="BL841" s="276"/>
    </x:row>
    <x:row r="842" spans="1:81" x14ac:dyDescent="0.3">
      <x:c r="E842" s="272"/>
      <x:c r="AB842" s="272"/>
      <x:c r="AF842" s="275"/>
      <x:c r="AH842" s="275"/>
      <x:c r="AI842" s="273"/>
      <x:c r="AK842" s="273"/>
      <x:c r="AL842" s="273"/>
      <x:c r="AM842" s="273"/>
      <x:c r="AO842" s="273"/>
      <x:c r="AP842" s="273"/>
      <x:c r="AR842" s="273"/>
      <x:c r="AT842" s="273"/>
      <x:c r="AV842" s="273"/>
      <x:c r="AW842" s="275"/>
      <x:c r="AX842" s="272"/>
      <x:c r="AZ842" s="272"/>
      <x:c r="BA842" s="272"/>
      <x:c r="BB842" s="272"/>
      <x:c r="BC842" s="272"/>
      <x:c r="BD842" s="272"/>
      <x:c r="BE842" s="272"/>
      <x:c r="BF842" s="272"/>
      <x:c r="BG842" s="274"/>
      <x:c r="BH842" s="272"/>
      <x:c r="BI842" s="276"/>
      <x:c r="BJ842" s="276"/>
      <x:c r="BK842" s="276"/>
      <x:c r="BL842" s="276"/>
    </x:row>
    <x:row r="843" spans="1:81" x14ac:dyDescent="0.3">
      <x:c r="E843" s="272"/>
      <x:c r="AB843" s="272"/>
      <x:c r="AF843" s="275"/>
      <x:c r="AH843" s="275"/>
      <x:c r="AI843" s="273"/>
      <x:c r="AK843" s="273"/>
      <x:c r="AL843" s="273"/>
      <x:c r="AM843" s="273"/>
      <x:c r="AO843" s="273"/>
      <x:c r="AP843" s="273"/>
      <x:c r="AR843" s="273"/>
      <x:c r="AT843" s="273"/>
      <x:c r="AV843" s="273"/>
      <x:c r="AW843" s="275"/>
      <x:c r="AX843" s="272"/>
      <x:c r="AZ843" s="272"/>
      <x:c r="BA843" s="272"/>
      <x:c r="BB843" s="272"/>
      <x:c r="BC843" s="272"/>
      <x:c r="BD843" s="272"/>
      <x:c r="BE843" s="272"/>
      <x:c r="BF843" s="272"/>
      <x:c r="BG843" s="274"/>
      <x:c r="BH843" s="272"/>
      <x:c r="BI843" s="276"/>
      <x:c r="BJ843" s="276"/>
      <x:c r="BK843" s="276"/>
      <x:c r="BL843" s="276"/>
    </x:row>
    <x:row r="844" spans="1:81" x14ac:dyDescent="0.3">
      <x:c r="E844" s="272"/>
      <x:c r="AB844" s="272"/>
      <x:c r="AF844" s="275"/>
      <x:c r="AH844" s="275"/>
      <x:c r="AI844" s="273"/>
      <x:c r="AK844" s="273"/>
      <x:c r="AL844" s="273"/>
      <x:c r="AM844" s="273"/>
      <x:c r="AO844" s="273"/>
      <x:c r="AP844" s="273"/>
      <x:c r="AR844" s="273"/>
      <x:c r="AT844" s="273"/>
      <x:c r="AV844" s="273"/>
      <x:c r="AW844" s="275"/>
      <x:c r="AX844" s="272"/>
      <x:c r="AZ844" s="272"/>
      <x:c r="BA844" s="272"/>
      <x:c r="BB844" s="272"/>
      <x:c r="BC844" s="272"/>
      <x:c r="BD844" s="272"/>
      <x:c r="BE844" s="272"/>
      <x:c r="BF844" s="272"/>
      <x:c r="BG844" s="274"/>
      <x:c r="BH844" s="272"/>
      <x:c r="BI844" s="276"/>
      <x:c r="BJ844" s="276"/>
      <x:c r="BK844" s="276"/>
      <x:c r="BL844" s="276"/>
    </x:row>
    <x:row r="845" spans="1:81" x14ac:dyDescent="0.3">
      <x:c r="E845" s="272"/>
      <x:c r="AB845" s="272"/>
      <x:c r="AF845" s="275"/>
      <x:c r="AH845" s="275"/>
      <x:c r="AI845" s="273"/>
      <x:c r="AK845" s="273"/>
      <x:c r="AL845" s="273"/>
      <x:c r="AM845" s="273"/>
      <x:c r="AO845" s="273"/>
      <x:c r="AP845" s="273"/>
      <x:c r="AR845" s="273"/>
      <x:c r="AT845" s="273"/>
      <x:c r="AV845" s="273"/>
      <x:c r="AW845" s="275"/>
      <x:c r="AX845" s="272"/>
      <x:c r="AZ845" s="272"/>
      <x:c r="BA845" s="272"/>
      <x:c r="BB845" s="272"/>
      <x:c r="BC845" s="272"/>
      <x:c r="BD845" s="272"/>
      <x:c r="BE845" s="272"/>
      <x:c r="BF845" s="272"/>
      <x:c r="BG845" s="274"/>
      <x:c r="BH845" s="272"/>
      <x:c r="BI845" s="276"/>
      <x:c r="BJ845" s="276"/>
      <x:c r="BK845" s="276"/>
      <x:c r="BL845" s="276"/>
    </x:row>
    <x:row r="846" spans="1:81" x14ac:dyDescent="0.3">
      <x:c r="E846" s="272"/>
      <x:c r="AB846" s="272"/>
      <x:c r="AF846" s="275"/>
      <x:c r="AH846" s="275"/>
      <x:c r="AI846" s="273"/>
      <x:c r="AK846" s="273"/>
      <x:c r="AL846" s="273"/>
      <x:c r="AM846" s="273"/>
      <x:c r="AO846" s="273"/>
      <x:c r="AP846" s="273"/>
      <x:c r="AR846" s="273"/>
      <x:c r="AT846" s="273"/>
      <x:c r="AV846" s="273"/>
      <x:c r="AW846" s="275"/>
      <x:c r="AX846" s="272"/>
      <x:c r="AZ846" s="272"/>
      <x:c r="BA846" s="272"/>
      <x:c r="BB846" s="272"/>
      <x:c r="BC846" s="272"/>
      <x:c r="BD846" s="272"/>
      <x:c r="BE846" s="272"/>
      <x:c r="BF846" s="272"/>
      <x:c r="BG846" s="274"/>
      <x:c r="BH846" s="272"/>
      <x:c r="BI846" s="276"/>
      <x:c r="BJ846" s="276"/>
      <x:c r="BK846" s="276"/>
      <x:c r="BL846" s="276"/>
    </x:row>
    <x:row r="847" spans="1:81" x14ac:dyDescent="0.3">
      <x:c r="E847" s="272"/>
      <x:c r="AB847" s="272"/>
      <x:c r="AF847" s="275"/>
      <x:c r="AH847" s="275"/>
      <x:c r="AI847" s="273"/>
      <x:c r="AK847" s="273"/>
      <x:c r="AL847" s="273"/>
      <x:c r="AM847" s="273"/>
      <x:c r="AO847" s="273"/>
      <x:c r="AP847" s="273"/>
      <x:c r="AR847" s="273"/>
      <x:c r="AT847" s="273"/>
      <x:c r="AV847" s="273"/>
      <x:c r="AW847" s="275"/>
      <x:c r="AX847" s="272"/>
      <x:c r="AZ847" s="272"/>
      <x:c r="BA847" s="272"/>
      <x:c r="BB847" s="272"/>
      <x:c r="BC847" s="272"/>
      <x:c r="BD847" s="272"/>
      <x:c r="BE847" s="272"/>
      <x:c r="BF847" s="272"/>
      <x:c r="BG847" s="274"/>
      <x:c r="BH847" s="272"/>
      <x:c r="BI847" s="276"/>
      <x:c r="BJ847" s="276"/>
      <x:c r="BK847" s="276"/>
      <x:c r="BL847" s="276"/>
    </x:row>
    <x:row r="848" spans="1:81" x14ac:dyDescent="0.3">
      <x:c r="E848" s="272"/>
      <x:c r="AB848" s="272"/>
      <x:c r="AF848" s="275"/>
      <x:c r="AH848" s="275"/>
      <x:c r="AI848" s="273"/>
      <x:c r="AK848" s="273"/>
      <x:c r="AL848" s="273"/>
      <x:c r="AM848" s="273"/>
      <x:c r="AO848" s="273"/>
      <x:c r="AP848" s="273"/>
      <x:c r="AR848" s="273"/>
      <x:c r="AT848" s="273"/>
      <x:c r="AV848" s="273"/>
      <x:c r="AW848" s="275"/>
      <x:c r="AX848" s="272"/>
      <x:c r="AZ848" s="272"/>
      <x:c r="BA848" s="272"/>
      <x:c r="BB848" s="272"/>
      <x:c r="BC848" s="272"/>
      <x:c r="BD848" s="272"/>
      <x:c r="BE848" s="272"/>
      <x:c r="BF848" s="272"/>
      <x:c r="BG848" s="274"/>
      <x:c r="BH848" s="272"/>
      <x:c r="BI848" s="276"/>
      <x:c r="BJ848" s="276"/>
      <x:c r="BK848" s="276"/>
      <x:c r="BL848" s="276"/>
    </x:row>
    <x:row r="849" spans="1:81" x14ac:dyDescent="0.3">
      <x:c r="E849" s="272"/>
      <x:c r="AB849" s="272"/>
      <x:c r="AF849" s="275"/>
      <x:c r="AH849" s="275"/>
      <x:c r="AI849" s="273"/>
      <x:c r="AK849" s="273"/>
      <x:c r="AL849" s="273"/>
      <x:c r="AM849" s="273"/>
      <x:c r="AO849" s="273"/>
      <x:c r="AP849" s="273"/>
      <x:c r="AR849" s="273"/>
      <x:c r="AT849" s="273"/>
      <x:c r="AV849" s="273"/>
      <x:c r="AW849" s="275"/>
      <x:c r="AX849" s="272"/>
      <x:c r="AZ849" s="272"/>
      <x:c r="BA849" s="272"/>
      <x:c r="BB849" s="272"/>
      <x:c r="BC849" s="272"/>
      <x:c r="BD849" s="272"/>
      <x:c r="BE849" s="272"/>
      <x:c r="BF849" s="272"/>
      <x:c r="BG849" s="274"/>
      <x:c r="BH849" s="272"/>
      <x:c r="BI849" s="276"/>
      <x:c r="BJ849" s="276"/>
      <x:c r="BK849" s="276"/>
      <x:c r="BL849" s="276"/>
    </x:row>
    <x:row r="850" spans="1:81" x14ac:dyDescent="0.3">
      <x:c r="E850" s="272"/>
      <x:c r="AB850" s="272"/>
      <x:c r="AF850" s="275"/>
      <x:c r="AH850" s="275"/>
      <x:c r="AI850" s="273"/>
      <x:c r="AK850" s="273"/>
      <x:c r="AL850" s="273"/>
      <x:c r="AM850" s="273"/>
      <x:c r="AO850" s="273"/>
      <x:c r="AP850" s="273"/>
      <x:c r="AR850" s="273"/>
      <x:c r="AT850" s="273"/>
      <x:c r="AV850" s="273"/>
      <x:c r="AW850" s="275"/>
      <x:c r="AX850" s="272"/>
      <x:c r="AZ850" s="272"/>
      <x:c r="BA850" s="272"/>
      <x:c r="BB850" s="272"/>
      <x:c r="BC850" s="272"/>
      <x:c r="BD850" s="272"/>
      <x:c r="BE850" s="272"/>
      <x:c r="BF850" s="272"/>
      <x:c r="BG850" s="274"/>
      <x:c r="BH850" s="272"/>
      <x:c r="BI850" s="276"/>
      <x:c r="BJ850" s="276"/>
      <x:c r="BK850" s="276"/>
      <x:c r="BL850" s="276"/>
    </x:row>
    <x:row r="851" spans="1:81" x14ac:dyDescent="0.3">
      <x:c r="E851" s="272"/>
      <x:c r="AB851" s="272"/>
      <x:c r="AF851" s="275"/>
      <x:c r="AH851" s="275"/>
      <x:c r="AI851" s="273"/>
      <x:c r="AK851" s="273"/>
      <x:c r="AL851" s="273"/>
      <x:c r="AM851" s="273"/>
      <x:c r="AO851" s="273"/>
      <x:c r="AP851" s="273"/>
      <x:c r="AR851" s="273"/>
      <x:c r="AT851" s="273"/>
      <x:c r="AV851" s="273"/>
      <x:c r="AW851" s="275"/>
      <x:c r="AX851" s="272"/>
      <x:c r="AZ851" s="272"/>
      <x:c r="BA851" s="272"/>
      <x:c r="BB851" s="272"/>
      <x:c r="BC851" s="272"/>
      <x:c r="BD851" s="272"/>
      <x:c r="BE851" s="272"/>
      <x:c r="BF851" s="272"/>
      <x:c r="BG851" s="274"/>
      <x:c r="BH851" s="272"/>
      <x:c r="BI851" s="276"/>
      <x:c r="BJ851" s="276"/>
      <x:c r="BK851" s="276"/>
      <x:c r="BL851" s="276"/>
    </x:row>
    <x:row r="852" spans="1:81" x14ac:dyDescent="0.3">
      <x:c r="E852" s="272"/>
      <x:c r="AB852" s="272"/>
      <x:c r="AF852" s="275"/>
      <x:c r="AH852" s="275"/>
      <x:c r="AI852" s="273"/>
      <x:c r="AK852" s="273"/>
      <x:c r="AL852" s="273"/>
      <x:c r="AM852" s="273"/>
      <x:c r="AO852" s="273"/>
      <x:c r="AP852" s="273"/>
      <x:c r="AR852" s="273"/>
      <x:c r="AT852" s="273"/>
      <x:c r="AV852" s="273"/>
      <x:c r="AW852" s="275"/>
      <x:c r="AX852" s="272"/>
      <x:c r="AZ852" s="272"/>
      <x:c r="BA852" s="272"/>
      <x:c r="BB852" s="272"/>
      <x:c r="BC852" s="272"/>
      <x:c r="BD852" s="272"/>
      <x:c r="BE852" s="272"/>
      <x:c r="BF852" s="272"/>
      <x:c r="BG852" s="274"/>
      <x:c r="BH852" s="272"/>
      <x:c r="BI852" s="276"/>
      <x:c r="BJ852" s="276"/>
      <x:c r="BK852" s="276"/>
      <x:c r="BL852" s="276"/>
    </x:row>
    <x:row r="853" spans="1:81" x14ac:dyDescent="0.3">
      <x:c r="E853" s="272"/>
      <x:c r="AB853" s="272"/>
      <x:c r="AF853" s="275"/>
      <x:c r="AH853" s="275"/>
      <x:c r="AI853" s="273"/>
      <x:c r="AK853" s="273"/>
      <x:c r="AL853" s="273"/>
      <x:c r="AM853" s="273"/>
      <x:c r="AO853" s="273"/>
      <x:c r="AP853" s="273"/>
      <x:c r="AR853" s="273"/>
      <x:c r="AT853" s="273"/>
      <x:c r="AV853" s="273"/>
      <x:c r="AW853" s="275"/>
      <x:c r="AX853" s="272"/>
      <x:c r="AZ853" s="272"/>
      <x:c r="BA853" s="272"/>
      <x:c r="BB853" s="272"/>
      <x:c r="BC853" s="272"/>
      <x:c r="BD853" s="272"/>
      <x:c r="BE853" s="272"/>
      <x:c r="BF853" s="272"/>
      <x:c r="BG853" s="274"/>
      <x:c r="BH853" s="272"/>
      <x:c r="BI853" s="276"/>
      <x:c r="BJ853" s="276"/>
      <x:c r="BK853" s="276"/>
      <x:c r="BL853" s="276"/>
    </x:row>
    <x:row r="854" spans="1:81" x14ac:dyDescent="0.3">
      <x:c r="E854" s="272"/>
      <x:c r="AB854" s="272"/>
      <x:c r="AF854" s="275"/>
      <x:c r="AH854" s="275"/>
      <x:c r="AI854" s="273"/>
      <x:c r="AK854" s="273"/>
      <x:c r="AL854" s="273"/>
      <x:c r="AM854" s="273"/>
      <x:c r="AO854" s="273"/>
      <x:c r="AP854" s="273"/>
      <x:c r="AR854" s="273"/>
      <x:c r="AT854" s="273"/>
      <x:c r="AV854" s="273"/>
      <x:c r="AW854" s="275"/>
      <x:c r="AX854" s="272"/>
      <x:c r="AZ854" s="272"/>
      <x:c r="BA854" s="272"/>
      <x:c r="BB854" s="272"/>
      <x:c r="BC854" s="272"/>
      <x:c r="BD854" s="272"/>
      <x:c r="BE854" s="272"/>
      <x:c r="BF854" s="272"/>
      <x:c r="BG854" s="274"/>
      <x:c r="BH854" s="272"/>
      <x:c r="BI854" s="276"/>
      <x:c r="BJ854" s="276"/>
      <x:c r="BK854" s="276"/>
      <x:c r="BL854" s="276"/>
    </x:row>
    <x:row r="855" spans="1:81" x14ac:dyDescent="0.3">
      <x:c r="E855" s="272"/>
      <x:c r="AB855" s="272"/>
      <x:c r="AF855" s="275"/>
      <x:c r="AH855" s="275"/>
      <x:c r="AI855" s="273"/>
      <x:c r="AK855" s="273"/>
      <x:c r="AL855" s="273"/>
      <x:c r="AM855" s="273"/>
      <x:c r="AO855" s="273"/>
      <x:c r="AP855" s="273"/>
      <x:c r="AR855" s="273"/>
      <x:c r="AT855" s="273"/>
      <x:c r="AV855" s="273"/>
      <x:c r="AW855" s="275"/>
      <x:c r="AX855" s="272"/>
      <x:c r="AZ855" s="272"/>
      <x:c r="BA855" s="272"/>
      <x:c r="BB855" s="272"/>
      <x:c r="BC855" s="272"/>
      <x:c r="BD855" s="272"/>
      <x:c r="BE855" s="272"/>
      <x:c r="BF855" s="272"/>
      <x:c r="BG855" s="274"/>
      <x:c r="BH855" s="272"/>
      <x:c r="BI855" s="276"/>
      <x:c r="BJ855" s="276"/>
      <x:c r="BK855" s="276"/>
      <x:c r="BL855" s="276"/>
    </x:row>
    <x:row r="856" spans="1:81" x14ac:dyDescent="0.3">
      <x:c r="E856" s="272"/>
      <x:c r="AB856" s="272"/>
      <x:c r="AF856" s="275"/>
      <x:c r="AH856" s="275"/>
      <x:c r="AI856" s="273"/>
      <x:c r="AK856" s="273"/>
      <x:c r="AL856" s="273"/>
      <x:c r="AM856" s="273"/>
      <x:c r="AO856" s="273"/>
      <x:c r="AP856" s="273"/>
      <x:c r="AR856" s="273"/>
      <x:c r="AT856" s="273"/>
      <x:c r="AV856" s="273"/>
      <x:c r="AW856" s="275"/>
      <x:c r="AX856" s="272"/>
      <x:c r="AZ856" s="272"/>
      <x:c r="BA856" s="272"/>
      <x:c r="BB856" s="272"/>
      <x:c r="BC856" s="272"/>
      <x:c r="BD856" s="272"/>
      <x:c r="BE856" s="272"/>
      <x:c r="BF856" s="272"/>
      <x:c r="BG856" s="274"/>
      <x:c r="BH856" s="272"/>
      <x:c r="BI856" s="276"/>
      <x:c r="BJ856" s="276"/>
      <x:c r="BK856" s="276"/>
      <x:c r="BL856" s="276"/>
    </x:row>
    <x:row r="857" spans="1:81" x14ac:dyDescent="0.3">
      <x:c r="E857" s="272"/>
      <x:c r="AB857" s="272"/>
      <x:c r="AF857" s="275"/>
      <x:c r="AH857" s="275"/>
      <x:c r="AI857" s="273"/>
      <x:c r="AK857" s="273"/>
      <x:c r="AL857" s="273"/>
      <x:c r="AM857" s="273"/>
      <x:c r="AO857" s="273"/>
      <x:c r="AP857" s="273"/>
      <x:c r="AR857" s="273"/>
      <x:c r="AT857" s="273"/>
      <x:c r="AV857" s="273"/>
      <x:c r="AW857" s="275"/>
      <x:c r="AX857" s="272"/>
      <x:c r="AZ857" s="272"/>
      <x:c r="BA857" s="272"/>
      <x:c r="BB857" s="272"/>
      <x:c r="BC857" s="272"/>
      <x:c r="BD857" s="272"/>
      <x:c r="BE857" s="272"/>
      <x:c r="BF857" s="272"/>
      <x:c r="BG857" s="274"/>
      <x:c r="BH857" s="272"/>
      <x:c r="BI857" s="276"/>
      <x:c r="BJ857" s="276"/>
      <x:c r="BK857" s="276"/>
      <x:c r="BL857" s="276"/>
    </x:row>
    <x:row r="858" spans="1:81" x14ac:dyDescent="0.3">
      <x:c r="E858" s="272"/>
      <x:c r="AB858" s="272"/>
      <x:c r="AF858" s="275"/>
      <x:c r="AH858" s="275"/>
      <x:c r="AI858" s="273"/>
      <x:c r="AK858" s="273"/>
      <x:c r="AL858" s="273"/>
      <x:c r="AM858" s="273"/>
      <x:c r="AO858" s="273"/>
      <x:c r="AP858" s="273"/>
      <x:c r="AR858" s="273"/>
      <x:c r="AT858" s="273"/>
      <x:c r="AV858" s="273"/>
      <x:c r="AW858" s="275"/>
      <x:c r="AX858" s="272"/>
      <x:c r="AZ858" s="272"/>
      <x:c r="BA858" s="272"/>
      <x:c r="BB858" s="272"/>
      <x:c r="BC858" s="272"/>
      <x:c r="BD858" s="272"/>
      <x:c r="BE858" s="272"/>
      <x:c r="BF858" s="272"/>
      <x:c r="BG858" s="274"/>
      <x:c r="BH858" s="272"/>
      <x:c r="BI858" s="276"/>
      <x:c r="BJ858" s="276"/>
      <x:c r="BK858" s="276"/>
      <x:c r="BL858" s="276"/>
    </x:row>
    <x:row r="859" spans="1:81" x14ac:dyDescent="0.3">
      <x:c r="E859" s="272"/>
      <x:c r="AB859" s="272"/>
      <x:c r="AF859" s="275"/>
      <x:c r="AH859" s="275"/>
      <x:c r="AI859" s="273"/>
      <x:c r="AK859" s="273"/>
      <x:c r="AL859" s="273"/>
      <x:c r="AM859" s="273"/>
      <x:c r="AO859" s="273"/>
      <x:c r="AP859" s="273"/>
      <x:c r="AR859" s="273"/>
      <x:c r="AT859" s="273"/>
      <x:c r="AV859" s="273"/>
      <x:c r="AW859" s="275"/>
      <x:c r="AX859" s="272"/>
      <x:c r="AZ859" s="272"/>
      <x:c r="BA859" s="272"/>
      <x:c r="BB859" s="272"/>
      <x:c r="BC859" s="272"/>
      <x:c r="BD859" s="272"/>
      <x:c r="BE859" s="272"/>
      <x:c r="BF859" s="272"/>
      <x:c r="BG859" s="274"/>
      <x:c r="BH859" s="272"/>
      <x:c r="BI859" s="276"/>
      <x:c r="BJ859" s="276"/>
      <x:c r="BK859" s="276"/>
      <x:c r="BL859" s="276"/>
    </x:row>
    <x:row r="860" spans="1:81" x14ac:dyDescent="0.3">
      <x:c r="E860" s="272"/>
      <x:c r="AB860" s="272"/>
      <x:c r="AF860" s="275"/>
      <x:c r="AH860" s="275"/>
      <x:c r="AI860" s="273"/>
      <x:c r="AK860" s="273"/>
      <x:c r="AL860" s="273"/>
      <x:c r="AM860" s="273"/>
      <x:c r="AO860" s="273"/>
      <x:c r="AP860" s="273"/>
      <x:c r="AR860" s="273"/>
      <x:c r="AT860" s="273"/>
      <x:c r="AV860" s="273"/>
      <x:c r="AW860" s="275"/>
      <x:c r="AX860" s="272"/>
      <x:c r="AZ860" s="272"/>
      <x:c r="BA860" s="272"/>
      <x:c r="BB860" s="272"/>
      <x:c r="BC860" s="272"/>
      <x:c r="BD860" s="272"/>
      <x:c r="BE860" s="272"/>
      <x:c r="BF860" s="272"/>
      <x:c r="BG860" s="274"/>
      <x:c r="BH860" s="272"/>
      <x:c r="BI860" s="276"/>
      <x:c r="BJ860" s="276"/>
      <x:c r="BK860" s="276"/>
      <x:c r="BL860" s="276"/>
    </x:row>
    <x:row r="861" spans="1:81" x14ac:dyDescent="0.3">
      <x:c r="E861" s="272"/>
      <x:c r="AB861" s="272"/>
      <x:c r="AF861" s="275"/>
      <x:c r="AH861" s="275"/>
      <x:c r="AI861" s="273"/>
      <x:c r="AK861" s="273"/>
      <x:c r="AL861" s="273"/>
      <x:c r="AM861" s="273"/>
      <x:c r="AO861" s="273"/>
      <x:c r="AP861" s="273"/>
      <x:c r="AR861" s="273"/>
      <x:c r="AT861" s="273"/>
      <x:c r="AV861" s="273"/>
      <x:c r="AW861" s="275"/>
      <x:c r="AX861" s="272"/>
      <x:c r="AZ861" s="272"/>
      <x:c r="BA861" s="272"/>
      <x:c r="BB861" s="272"/>
      <x:c r="BC861" s="272"/>
      <x:c r="BD861" s="272"/>
      <x:c r="BE861" s="272"/>
      <x:c r="BF861" s="272"/>
      <x:c r="BG861" s="274"/>
      <x:c r="BH861" s="272"/>
      <x:c r="BI861" s="276"/>
      <x:c r="BJ861" s="276"/>
      <x:c r="BK861" s="276"/>
      <x:c r="BL861" s="276"/>
    </x:row>
    <x:row r="862" spans="1:81" x14ac:dyDescent="0.3">
      <x:c r="E862" s="272"/>
      <x:c r="AB862" s="272"/>
      <x:c r="AF862" s="275"/>
      <x:c r="AH862" s="275"/>
      <x:c r="AI862" s="273"/>
      <x:c r="AK862" s="273"/>
      <x:c r="AL862" s="273"/>
      <x:c r="AM862" s="273"/>
      <x:c r="AO862" s="273"/>
      <x:c r="AP862" s="273"/>
      <x:c r="AR862" s="273"/>
      <x:c r="AT862" s="273"/>
      <x:c r="AV862" s="273"/>
      <x:c r="AW862" s="275"/>
      <x:c r="AX862" s="272"/>
      <x:c r="AZ862" s="272"/>
      <x:c r="BA862" s="272"/>
      <x:c r="BB862" s="272"/>
      <x:c r="BC862" s="272"/>
      <x:c r="BD862" s="272"/>
      <x:c r="BE862" s="272"/>
      <x:c r="BF862" s="272"/>
      <x:c r="BG862" s="274"/>
      <x:c r="BH862" s="272"/>
      <x:c r="BI862" s="276"/>
      <x:c r="BJ862" s="276"/>
      <x:c r="BK862" s="276"/>
      <x:c r="BL862" s="276"/>
    </x:row>
    <x:row r="863" spans="1:81" x14ac:dyDescent="0.3">
      <x:c r="E863" s="272"/>
      <x:c r="AB863" s="272"/>
      <x:c r="AF863" s="275"/>
      <x:c r="AH863" s="275"/>
      <x:c r="AI863" s="273"/>
      <x:c r="AK863" s="273"/>
      <x:c r="AL863" s="273"/>
      <x:c r="AM863" s="273"/>
      <x:c r="AO863" s="273"/>
      <x:c r="AP863" s="273"/>
      <x:c r="AR863" s="273"/>
      <x:c r="AT863" s="273"/>
      <x:c r="AV863" s="273"/>
      <x:c r="AW863" s="275"/>
      <x:c r="AX863" s="272"/>
      <x:c r="AZ863" s="272"/>
      <x:c r="BA863" s="272"/>
      <x:c r="BB863" s="272"/>
      <x:c r="BC863" s="272"/>
      <x:c r="BD863" s="272"/>
      <x:c r="BE863" s="272"/>
      <x:c r="BF863" s="272"/>
      <x:c r="BG863" s="274"/>
      <x:c r="BH863" s="272"/>
      <x:c r="BI863" s="276"/>
      <x:c r="BJ863" s="276"/>
      <x:c r="BK863" s="276"/>
      <x:c r="BL863" s="276"/>
    </x:row>
    <x:row r="864" spans="1:81" x14ac:dyDescent="0.3">
      <x:c r="E864" s="272"/>
      <x:c r="AB864" s="272"/>
      <x:c r="AF864" s="275"/>
      <x:c r="AH864" s="275"/>
      <x:c r="AI864" s="273"/>
      <x:c r="AK864" s="273"/>
      <x:c r="AL864" s="273"/>
      <x:c r="AM864" s="273"/>
      <x:c r="AO864" s="273"/>
      <x:c r="AP864" s="273"/>
      <x:c r="AR864" s="273"/>
      <x:c r="AT864" s="273"/>
      <x:c r="AV864" s="273"/>
      <x:c r="AW864" s="275"/>
      <x:c r="AX864" s="272"/>
      <x:c r="AZ864" s="272"/>
      <x:c r="BA864" s="272"/>
      <x:c r="BB864" s="272"/>
      <x:c r="BC864" s="272"/>
      <x:c r="BD864" s="272"/>
      <x:c r="BE864" s="272"/>
      <x:c r="BF864" s="272"/>
      <x:c r="BG864" s="274"/>
      <x:c r="BH864" s="272"/>
      <x:c r="BI864" s="276"/>
      <x:c r="BJ864" s="276"/>
      <x:c r="BK864" s="276"/>
      <x:c r="BL864" s="276"/>
    </x:row>
    <x:row r="865" spans="1:81" x14ac:dyDescent="0.3">
      <x:c r="E865" s="272"/>
      <x:c r="AB865" s="272"/>
      <x:c r="AF865" s="275"/>
      <x:c r="AH865" s="275"/>
      <x:c r="AI865" s="273"/>
      <x:c r="AK865" s="273"/>
      <x:c r="AL865" s="273"/>
      <x:c r="AM865" s="273"/>
      <x:c r="AO865" s="273"/>
      <x:c r="AP865" s="273"/>
      <x:c r="AR865" s="273"/>
      <x:c r="AT865" s="273"/>
      <x:c r="AV865" s="273"/>
      <x:c r="AW865" s="275"/>
      <x:c r="AX865" s="272"/>
      <x:c r="AZ865" s="272"/>
      <x:c r="BA865" s="272"/>
      <x:c r="BB865" s="272"/>
      <x:c r="BC865" s="272"/>
      <x:c r="BD865" s="272"/>
      <x:c r="BE865" s="272"/>
      <x:c r="BF865" s="272"/>
      <x:c r="BG865" s="274"/>
      <x:c r="BH865" s="272"/>
      <x:c r="BI865" s="276"/>
      <x:c r="BJ865" s="276"/>
      <x:c r="BK865" s="276"/>
      <x:c r="BL865" s="276"/>
    </x:row>
    <x:row r="866" spans="1:81" x14ac:dyDescent="0.3">
      <x:c r="E866" s="272"/>
      <x:c r="AB866" s="272"/>
      <x:c r="AF866" s="275"/>
      <x:c r="AH866" s="275"/>
      <x:c r="AI866" s="273"/>
      <x:c r="AK866" s="273"/>
      <x:c r="AL866" s="273"/>
      <x:c r="AM866" s="273"/>
      <x:c r="AO866" s="273"/>
      <x:c r="AP866" s="273"/>
      <x:c r="AR866" s="273"/>
      <x:c r="AT866" s="273"/>
      <x:c r="AV866" s="273"/>
      <x:c r="AW866" s="275"/>
      <x:c r="AX866" s="272"/>
      <x:c r="AZ866" s="272"/>
      <x:c r="BA866" s="272"/>
      <x:c r="BB866" s="272"/>
      <x:c r="BC866" s="272"/>
      <x:c r="BD866" s="272"/>
      <x:c r="BE866" s="272"/>
      <x:c r="BF866" s="272"/>
      <x:c r="BG866" s="274"/>
      <x:c r="BH866" s="272"/>
      <x:c r="BI866" s="276"/>
      <x:c r="BJ866" s="276"/>
      <x:c r="BK866" s="276"/>
      <x:c r="BL866" s="276"/>
    </x:row>
    <x:row r="867" spans="1:81" x14ac:dyDescent="0.3">
      <x:c r="E867" s="272"/>
      <x:c r="AB867" s="272"/>
      <x:c r="AF867" s="275"/>
      <x:c r="AH867" s="275"/>
      <x:c r="AI867" s="273"/>
      <x:c r="AK867" s="273"/>
      <x:c r="AL867" s="273"/>
      <x:c r="AM867" s="273"/>
      <x:c r="AO867" s="273"/>
      <x:c r="AP867" s="273"/>
      <x:c r="AR867" s="273"/>
      <x:c r="AT867" s="273"/>
      <x:c r="AV867" s="273"/>
      <x:c r="AW867" s="275"/>
      <x:c r="AX867" s="272"/>
      <x:c r="AZ867" s="272"/>
      <x:c r="BA867" s="272"/>
      <x:c r="BB867" s="272"/>
      <x:c r="BC867" s="272"/>
      <x:c r="BD867" s="272"/>
      <x:c r="BE867" s="272"/>
      <x:c r="BF867" s="272"/>
      <x:c r="BG867" s="274"/>
      <x:c r="BH867" s="272"/>
      <x:c r="BI867" s="276"/>
      <x:c r="BJ867" s="276"/>
      <x:c r="BK867" s="276"/>
      <x:c r="BL867" s="276"/>
    </x:row>
    <x:row r="868" spans="1:81" x14ac:dyDescent="0.3">
      <x:c r="E868" s="272"/>
      <x:c r="AB868" s="272"/>
      <x:c r="AF868" s="275"/>
      <x:c r="AH868" s="275"/>
      <x:c r="AI868" s="273"/>
      <x:c r="AK868" s="273"/>
      <x:c r="AL868" s="273"/>
      <x:c r="AM868" s="273"/>
      <x:c r="AO868" s="273"/>
      <x:c r="AP868" s="273"/>
      <x:c r="AR868" s="273"/>
      <x:c r="AT868" s="273"/>
      <x:c r="AV868" s="273"/>
      <x:c r="AW868" s="275"/>
      <x:c r="AX868" s="272"/>
      <x:c r="AZ868" s="272"/>
      <x:c r="BA868" s="272"/>
      <x:c r="BB868" s="272"/>
      <x:c r="BC868" s="272"/>
      <x:c r="BD868" s="272"/>
      <x:c r="BE868" s="272"/>
      <x:c r="BF868" s="272"/>
      <x:c r="BG868" s="274"/>
      <x:c r="BH868" s="272"/>
      <x:c r="BI868" s="276"/>
      <x:c r="BJ868" s="276"/>
      <x:c r="BK868" s="276"/>
      <x:c r="BL868" s="276"/>
    </x:row>
    <x:row r="869" spans="1:81" x14ac:dyDescent="0.3">
      <x:c r="E869" s="272"/>
      <x:c r="AB869" s="272"/>
      <x:c r="AF869" s="275"/>
      <x:c r="AH869" s="275"/>
      <x:c r="AI869" s="273"/>
      <x:c r="AK869" s="273"/>
      <x:c r="AL869" s="273"/>
      <x:c r="AM869" s="273"/>
      <x:c r="AO869" s="273"/>
      <x:c r="AP869" s="273"/>
      <x:c r="AR869" s="273"/>
      <x:c r="AT869" s="273"/>
      <x:c r="AV869" s="273"/>
      <x:c r="AW869" s="275"/>
      <x:c r="AX869" s="272"/>
      <x:c r="AZ869" s="272"/>
      <x:c r="BA869" s="272"/>
      <x:c r="BB869" s="272"/>
      <x:c r="BC869" s="272"/>
      <x:c r="BD869" s="272"/>
      <x:c r="BE869" s="272"/>
      <x:c r="BF869" s="272"/>
      <x:c r="BG869" s="274"/>
      <x:c r="BH869" s="272"/>
      <x:c r="BI869" s="276"/>
      <x:c r="BJ869" s="276"/>
      <x:c r="BK869" s="276"/>
      <x:c r="BL869" s="276"/>
    </x:row>
    <x:row r="870" spans="1:81" x14ac:dyDescent="0.3">
      <x:c r="E870" s="272"/>
      <x:c r="AB870" s="272"/>
      <x:c r="AF870" s="275"/>
      <x:c r="AH870" s="275"/>
      <x:c r="AI870" s="273"/>
      <x:c r="AK870" s="273"/>
      <x:c r="AL870" s="273"/>
      <x:c r="AM870" s="273"/>
      <x:c r="AO870" s="273"/>
      <x:c r="AP870" s="273"/>
      <x:c r="AR870" s="273"/>
      <x:c r="AT870" s="273"/>
      <x:c r="AV870" s="273"/>
      <x:c r="AW870" s="275"/>
      <x:c r="AX870" s="272"/>
      <x:c r="AZ870" s="272"/>
      <x:c r="BA870" s="272"/>
      <x:c r="BB870" s="272"/>
      <x:c r="BC870" s="272"/>
      <x:c r="BD870" s="272"/>
      <x:c r="BE870" s="272"/>
      <x:c r="BF870" s="272"/>
      <x:c r="BG870" s="274"/>
      <x:c r="BH870" s="272"/>
      <x:c r="BI870" s="276"/>
      <x:c r="BJ870" s="276"/>
      <x:c r="BK870" s="276"/>
      <x:c r="BL870" s="276"/>
    </x:row>
    <x:row r="871" spans="1:81" x14ac:dyDescent="0.3">
      <x:c r="E871" s="272"/>
      <x:c r="AB871" s="272"/>
      <x:c r="AF871" s="275"/>
      <x:c r="AH871" s="275"/>
      <x:c r="AI871" s="273"/>
      <x:c r="AK871" s="273"/>
      <x:c r="AL871" s="273"/>
      <x:c r="AM871" s="273"/>
      <x:c r="AO871" s="273"/>
      <x:c r="AP871" s="273"/>
      <x:c r="AR871" s="273"/>
      <x:c r="AT871" s="273"/>
      <x:c r="AV871" s="273"/>
      <x:c r="AW871" s="275"/>
      <x:c r="AX871" s="272"/>
      <x:c r="AZ871" s="272"/>
      <x:c r="BA871" s="272"/>
      <x:c r="BB871" s="272"/>
      <x:c r="BC871" s="272"/>
      <x:c r="BD871" s="272"/>
      <x:c r="BE871" s="272"/>
      <x:c r="BF871" s="272"/>
      <x:c r="BG871" s="274"/>
      <x:c r="BH871" s="272"/>
      <x:c r="BI871" s="276"/>
      <x:c r="BJ871" s="276"/>
      <x:c r="BK871" s="276"/>
      <x:c r="BL871" s="276"/>
    </x:row>
    <x:row r="872" spans="1:81" x14ac:dyDescent="0.3">
      <x:c r="E872" s="272"/>
      <x:c r="AB872" s="272"/>
      <x:c r="AF872" s="275"/>
      <x:c r="AH872" s="275"/>
      <x:c r="AI872" s="273"/>
      <x:c r="AK872" s="273"/>
      <x:c r="AL872" s="273"/>
      <x:c r="AM872" s="273"/>
      <x:c r="AO872" s="273"/>
      <x:c r="AP872" s="273"/>
      <x:c r="AR872" s="273"/>
      <x:c r="AT872" s="273"/>
      <x:c r="AV872" s="273"/>
      <x:c r="AW872" s="275"/>
      <x:c r="AX872" s="272"/>
      <x:c r="AZ872" s="272"/>
      <x:c r="BA872" s="272"/>
      <x:c r="BB872" s="272"/>
      <x:c r="BC872" s="272"/>
      <x:c r="BD872" s="272"/>
      <x:c r="BE872" s="272"/>
      <x:c r="BF872" s="272"/>
      <x:c r="BG872" s="274"/>
      <x:c r="BH872" s="272"/>
      <x:c r="BI872" s="276"/>
      <x:c r="BJ872" s="276"/>
      <x:c r="BK872" s="276"/>
      <x:c r="BL872" s="276"/>
    </x:row>
    <x:row r="873" spans="1:81" x14ac:dyDescent="0.3">
      <x:c r="E873" s="272"/>
      <x:c r="AB873" s="272"/>
      <x:c r="AF873" s="275"/>
      <x:c r="AH873" s="275"/>
      <x:c r="AI873" s="273"/>
      <x:c r="AK873" s="273"/>
      <x:c r="AL873" s="273"/>
      <x:c r="AM873" s="273"/>
      <x:c r="AO873" s="273"/>
      <x:c r="AP873" s="273"/>
      <x:c r="AR873" s="273"/>
      <x:c r="AT873" s="273"/>
      <x:c r="AV873" s="273"/>
      <x:c r="AW873" s="275"/>
      <x:c r="AX873" s="272"/>
      <x:c r="AZ873" s="272"/>
      <x:c r="BA873" s="272"/>
      <x:c r="BB873" s="272"/>
      <x:c r="BC873" s="272"/>
      <x:c r="BD873" s="272"/>
      <x:c r="BE873" s="272"/>
      <x:c r="BF873" s="272"/>
      <x:c r="BG873" s="274"/>
      <x:c r="BH873" s="272"/>
      <x:c r="BI873" s="276"/>
      <x:c r="BJ873" s="276"/>
      <x:c r="BK873" s="276"/>
      <x:c r="BL873" s="276"/>
    </x:row>
    <x:row r="874" spans="1:81" x14ac:dyDescent="0.3">
      <x:c r="E874" s="272"/>
      <x:c r="AB874" s="272"/>
      <x:c r="AF874" s="275"/>
      <x:c r="AH874" s="275"/>
      <x:c r="AI874" s="273"/>
      <x:c r="AK874" s="273"/>
      <x:c r="AL874" s="273"/>
      <x:c r="AM874" s="273"/>
      <x:c r="AO874" s="273"/>
      <x:c r="AP874" s="273"/>
      <x:c r="AR874" s="273"/>
      <x:c r="AT874" s="273"/>
      <x:c r="AV874" s="273"/>
      <x:c r="AW874" s="275"/>
      <x:c r="AX874" s="272"/>
      <x:c r="AZ874" s="272"/>
      <x:c r="BA874" s="272"/>
      <x:c r="BB874" s="272"/>
      <x:c r="BC874" s="272"/>
      <x:c r="BD874" s="272"/>
      <x:c r="BE874" s="272"/>
      <x:c r="BF874" s="272"/>
      <x:c r="BG874" s="274"/>
      <x:c r="BH874" s="272"/>
      <x:c r="BI874" s="276"/>
      <x:c r="BJ874" s="276"/>
      <x:c r="BK874" s="276"/>
      <x:c r="BL874" s="276"/>
    </x:row>
    <x:row r="875" spans="1:81" x14ac:dyDescent="0.3">
      <x:c r="E875" s="272"/>
      <x:c r="AB875" s="272"/>
      <x:c r="AF875" s="275"/>
      <x:c r="AH875" s="275"/>
      <x:c r="AI875" s="273"/>
      <x:c r="AK875" s="273"/>
      <x:c r="AL875" s="273"/>
      <x:c r="AM875" s="273"/>
      <x:c r="AO875" s="273"/>
      <x:c r="AP875" s="273"/>
      <x:c r="AR875" s="273"/>
      <x:c r="AT875" s="273"/>
      <x:c r="AV875" s="273"/>
      <x:c r="AW875" s="275"/>
      <x:c r="AX875" s="272"/>
      <x:c r="AZ875" s="272"/>
      <x:c r="BA875" s="272"/>
      <x:c r="BB875" s="272"/>
      <x:c r="BC875" s="272"/>
      <x:c r="BD875" s="272"/>
      <x:c r="BE875" s="272"/>
      <x:c r="BF875" s="272"/>
      <x:c r="BG875" s="274"/>
      <x:c r="BH875" s="272"/>
      <x:c r="BI875" s="276"/>
      <x:c r="BJ875" s="276"/>
      <x:c r="BK875" s="276"/>
      <x:c r="BL875" s="276"/>
    </x:row>
    <x:row r="876" spans="1:81" x14ac:dyDescent="0.3">
      <x:c r="E876" s="272"/>
      <x:c r="AB876" s="272"/>
      <x:c r="AF876" s="275"/>
      <x:c r="AH876" s="275"/>
      <x:c r="AI876" s="273"/>
      <x:c r="AK876" s="273"/>
      <x:c r="AL876" s="273"/>
      <x:c r="AM876" s="273"/>
      <x:c r="AO876" s="273"/>
      <x:c r="AP876" s="273"/>
      <x:c r="AR876" s="273"/>
      <x:c r="AT876" s="273"/>
      <x:c r="AV876" s="273"/>
      <x:c r="AW876" s="275"/>
      <x:c r="AX876" s="272"/>
      <x:c r="AZ876" s="272"/>
      <x:c r="BA876" s="272"/>
      <x:c r="BB876" s="272"/>
      <x:c r="BC876" s="272"/>
      <x:c r="BD876" s="272"/>
      <x:c r="BE876" s="272"/>
      <x:c r="BF876" s="272"/>
      <x:c r="BG876" s="274"/>
      <x:c r="BH876" s="272"/>
      <x:c r="BI876" s="276"/>
      <x:c r="BJ876" s="276"/>
      <x:c r="BK876" s="276"/>
      <x:c r="BL876" s="276"/>
    </x:row>
    <x:row r="877" spans="1:81" x14ac:dyDescent="0.3">
      <x:c r="E877" s="272"/>
      <x:c r="AB877" s="272"/>
      <x:c r="AF877" s="275"/>
      <x:c r="AH877" s="275"/>
      <x:c r="AI877" s="273"/>
      <x:c r="AK877" s="273"/>
      <x:c r="AL877" s="273"/>
      <x:c r="AM877" s="273"/>
      <x:c r="AO877" s="273"/>
      <x:c r="AP877" s="273"/>
      <x:c r="AR877" s="273"/>
      <x:c r="AT877" s="273"/>
      <x:c r="AV877" s="273"/>
      <x:c r="AW877" s="275"/>
      <x:c r="AX877" s="272"/>
      <x:c r="AZ877" s="272"/>
      <x:c r="BA877" s="272"/>
      <x:c r="BB877" s="272"/>
      <x:c r="BC877" s="272"/>
      <x:c r="BD877" s="272"/>
      <x:c r="BE877" s="272"/>
      <x:c r="BF877" s="272"/>
      <x:c r="BG877" s="274"/>
      <x:c r="BH877" s="272"/>
      <x:c r="BI877" s="276"/>
      <x:c r="BJ877" s="276"/>
      <x:c r="BK877" s="276"/>
      <x:c r="BL877" s="276"/>
    </x:row>
    <x:row r="878" spans="1:81" x14ac:dyDescent="0.3">
      <x:c r="E878" s="272"/>
      <x:c r="AB878" s="272"/>
      <x:c r="AF878" s="275"/>
      <x:c r="AH878" s="275"/>
      <x:c r="AI878" s="273"/>
      <x:c r="AK878" s="273"/>
      <x:c r="AL878" s="273"/>
      <x:c r="AM878" s="273"/>
      <x:c r="AO878" s="273"/>
      <x:c r="AP878" s="273"/>
      <x:c r="AR878" s="273"/>
      <x:c r="AT878" s="273"/>
      <x:c r="AV878" s="273"/>
      <x:c r="AW878" s="275"/>
      <x:c r="AX878" s="272"/>
      <x:c r="AZ878" s="272"/>
      <x:c r="BA878" s="272"/>
      <x:c r="BB878" s="272"/>
      <x:c r="BC878" s="272"/>
      <x:c r="BD878" s="272"/>
      <x:c r="BE878" s="272"/>
      <x:c r="BF878" s="272"/>
      <x:c r="BG878" s="274"/>
      <x:c r="BH878" s="272"/>
      <x:c r="BI878" s="276"/>
      <x:c r="BJ878" s="276"/>
      <x:c r="BK878" s="276"/>
      <x:c r="BL878" s="276"/>
    </x:row>
    <x:row r="879" spans="1:81" x14ac:dyDescent="0.3">
      <x:c r="E879" s="272"/>
      <x:c r="AB879" s="272"/>
      <x:c r="AF879" s="275"/>
      <x:c r="AH879" s="275"/>
      <x:c r="AI879" s="273"/>
      <x:c r="AK879" s="273"/>
      <x:c r="AL879" s="273"/>
      <x:c r="AM879" s="273"/>
      <x:c r="AO879" s="273"/>
      <x:c r="AP879" s="273"/>
      <x:c r="AR879" s="273"/>
      <x:c r="AT879" s="273"/>
      <x:c r="AV879" s="273"/>
      <x:c r="AW879" s="275"/>
      <x:c r="AX879" s="272"/>
      <x:c r="AZ879" s="272"/>
      <x:c r="BA879" s="272"/>
      <x:c r="BB879" s="272"/>
      <x:c r="BC879" s="272"/>
      <x:c r="BD879" s="272"/>
      <x:c r="BE879" s="272"/>
      <x:c r="BF879" s="272"/>
      <x:c r="BG879" s="274"/>
      <x:c r="BH879" s="272"/>
      <x:c r="BI879" s="276"/>
      <x:c r="BJ879" s="276"/>
      <x:c r="BK879" s="276"/>
      <x:c r="BL879" s="276"/>
    </x:row>
    <x:row r="880" spans="1:81" x14ac:dyDescent="0.3">
      <x:c r="E880" s="272"/>
      <x:c r="AB880" s="272"/>
      <x:c r="AF880" s="275"/>
      <x:c r="AH880" s="275"/>
      <x:c r="AI880" s="273"/>
      <x:c r="AK880" s="273"/>
      <x:c r="AL880" s="273"/>
      <x:c r="AM880" s="273"/>
      <x:c r="AO880" s="273"/>
      <x:c r="AP880" s="273"/>
      <x:c r="AR880" s="273"/>
      <x:c r="AT880" s="273"/>
      <x:c r="AV880" s="273"/>
      <x:c r="AW880" s="275"/>
      <x:c r="AX880" s="272"/>
      <x:c r="AZ880" s="272"/>
      <x:c r="BA880" s="272"/>
      <x:c r="BB880" s="272"/>
      <x:c r="BC880" s="272"/>
      <x:c r="BD880" s="272"/>
      <x:c r="BE880" s="272"/>
      <x:c r="BF880" s="272"/>
      <x:c r="BG880" s="274"/>
      <x:c r="BH880" s="272"/>
      <x:c r="BI880" s="276"/>
      <x:c r="BJ880" s="276"/>
      <x:c r="BK880" s="276"/>
      <x:c r="BL880" s="276"/>
    </x:row>
    <x:row r="881" spans="1:81" x14ac:dyDescent="0.3">
      <x:c r="E881" s="272"/>
      <x:c r="AB881" s="272"/>
      <x:c r="AF881" s="275"/>
      <x:c r="AH881" s="275"/>
      <x:c r="AI881" s="273"/>
      <x:c r="AK881" s="273"/>
      <x:c r="AL881" s="273"/>
      <x:c r="AM881" s="273"/>
      <x:c r="AO881" s="273"/>
      <x:c r="AP881" s="273"/>
      <x:c r="AR881" s="273"/>
      <x:c r="AT881" s="273"/>
      <x:c r="AV881" s="273"/>
      <x:c r="AW881" s="275"/>
      <x:c r="AX881" s="272"/>
      <x:c r="AZ881" s="272"/>
      <x:c r="BA881" s="272"/>
      <x:c r="BB881" s="272"/>
      <x:c r="BC881" s="272"/>
      <x:c r="BD881" s="272"/>
      <x:c r="BE881" s="272"/>
      <x:c r="BF881" s="272"/>
      <x:c r="BG881" s="274"/>
      <x:c r="BH881" s="272"/>
      <x:c r="BI881" s="276"/>
      <x:c r="BJ881" s="276"/>
      <x:c r="BK881" s="276"/>
      <x:c r="BL881" s="276"/>
    </x:row>
    <x:row r="882" spans="1:81" x14ac:dyDescent="0.3">
      <x:c r="E882" s="272"/>
      <x:c r="AB882" s="272"/>
      <x:c r="AF882" s="275"/>
      <x:c r="AH882" s="275"/>
      <x:c r="AI882" s="273"/>
      <x:c r="AK882" s="273"/>
      <x:c r="AL882" s="273"/>
      <x:c r="AM882" s="273"/>
      <x:c r="AO882" s="273"/>
      <x:c r="AP882" s="273"/>
      <x:c r="AR882" s="273"/>
      <x:c r="AT882" s="273"/>
      <x:c r="AV882" s="273"/>
      <x:c r="AW882" s="275"/>
      <x:c r="AX882" s="272"/>
      <x:c r="AZ882" s="272"/>
      <x:c r="BA882" s="272"/>
      <x:c r="BB882" s="272"/>
      <x:c r="BC882" s="272"/>
      <x:c r="BD882" s="272"/>
      <x:c r="BE882" s="272"/>
      <x:c r="BF882" s="272"/>
      <x:c r="BG882" s="274"/>
      <x:c r="BH882" s="272"/>
      <x:c r="BI882" s="276"/>
      <x:c r="BJ882" s="276"/>
      <x:c r="BK882" s="276"/>
      <x:c r="BL882" s="276"/>
    </x:row>
    <x:row r="883" spans="1:81" x14ac:dyDescent="0.3">
      <x:c r="E883" s="272"/>
      <x:c r="AB883" s="272"/>
      <x:c r="AF883" s="275"/>
      <x:c r="AH883" s="275"/>
      <x:c r="AI883" s="273"/>
      <x:c r="AK883" s="273"/>
      <x:c r="AL883" s="273"/>
      <x:c r="AM883" s="273"/>
      <x:c r="AO883" s="273"/>
      <x:c r="AP883" s="273"/>
      <x:c r="AR883" s="273"/>
      <x:c r="AT883" s="273"/>
      <x:c r="AV883" s="273"/>
      <x:c r="AW883" s="275"/>
      <x:c r="AX883" s="272"/>
      <x:c r="AZ883" s="272"/>
      <x:c r="BA883" s="272"/>
      <x:c r="BB883" s="272"/>
      <x:c r="BC883" s="272"/>
      <x:c r="BD883" s="272"/>
      <x:c r="BE883" s="272"/>
      <x:c r="BF883" s="272"/>
      <x:c r="BG883" s="274"/>
      <x:c r="BH883" s="272"/>
      <x:c r="BI883" s="276"/>
      <x:c r="BJ883" s="276"/>
      <x:c r="BK883" s="276"/>
      <x:c r="BL883" s="276"/>
    </x:row>
    <x:row r="884" spans="1:81" x14ac:dyDescent="0.3">
      <x:c r="E884" s="272"/>
      <x:c r="AB884" s="272"/>
      <x:c r="AF884" s="275"/>
      <x:c r="AH884" s="275"/>
      <x:c r="AI884" s="273"/>
      <x:c r="AK884" s="273"/>
      <x:c r="AL884" s="273"/>
      <x:c r="AM884" s="273"/>
      <x:c r="AO884" s="273"/>
      <x:c r="AP884" s="273"/>
      <x:c r="AR884" s="273"/>
      <x:c r="AT884" s="273"/>
      <x:c r="AV884" s="273"/>
      <x:c r="AW884" s="275"/>
      <x:c r="AX884" s="272"/>
      <x:c r="AZ884" s="272"/>
      <x:c r="BA884" s="272"/>
      <x:c r="BB884" s="272"/>
      <x:c r="BC884" s="272"/>
      <x:c r="BD884" s="272"/>
      <x:c r="BE884" s="272"/>
      <x:c r="BF884" s="272"/>
      <x:c r="BG884" s="274"/>
      <x:c r="BH884" s="272"/>
      <x:c r="BI884" s="276"/>
      <x:c r="BJ884" s="276"/>
      <x:c r="BK884" s="276"/>
      <x:c r="BL884" s="276"/>
    </x:row>
    <x:row r="885" spans="1:81" x14ac:dyDescent="0.3">
      <x:c r="E885" s="272"/>
      <x:c r="AB885" s="272"/>
      <x:c r="AF885" s="275"/>
      <x:c r="AH885" s="275"/>
      <x:c r="AI885" s="273"/>
      <x:c r="AK885" s="273"/>
      <x:c r="AL885" s="273"/>
      <x:c r="AM885" s="273"/>
      <x:c r="AO885" s="273"/>
      <x:c r="AP885" s="273"/>
      <x:c r="AR885" s="273"/>
      <x:c r="AT885" s="273"/>
      <x:c r="AV885" s="273"/>
      <x:c r="AW885" s="275"/>
      <x:c r="AX885" s="272"/>
      <x:c r="AZ885" s="272"/>
      <x:c r="BA885" s="272"/>
      <x:c r="BB885" s="272"/>
      <x:c r="BC885" s="272"/>
      <x:c r="BD885" s="272"/>
      <x:c r="BE885" s="272"/>
      <x:c r="BF885" s="272"/>
      <x:c r="BG885" s="274"/>
      <x:c r="BH885" s="272"/>
      <x:c r="BI885" s="276"/>
      <x:c r="BJ885" s="276"/>
      <x:c r="BK885" s="276"/>
      <x:c r="BL885" s="276"/>
    </x:row>
    <x:row r="886" spans="1:81" x14ac:dyDescent="0.3">
      <x:c r="E886" s="272"/>
      <x:c r="AB886" s="272"/>
      <x:c r="AF886" s="275"/>
      <x:c r="AH886" s="275"/>
      <x:c r="AI886" s="273"/>
      <x:c r="AK886" s="273"/>
      <x:c r="AL886" s="273"/>
      <x:c r="AM886" s="273"/>
      <x:c r="AO886" s="273"/>
      <x:c r="AP886" s="273"/>
      <x:c r="AR886" s="273"/>
      <x:c r="AT886" s="273"/>
      <x:c r="AV886" s="273"/>
      <x:c r="AW886" s="275"/>
      <x:c r="AX886" s="272"/>
      <x:c r="AZ886" s="272"/>
      <x:c r="BA886" s="272"/>
      <x:c r="BB886" s="272"/>
      <x:c r="BC886" s="272"/>
      <x:c r="BD886" s="272"/>
      <x:c r="BE886" s="272"/>
      <x:c r="BF886" s="272"/>
      <x:c r="BG886" s="274"/>
      <x:c r="BH886" s="272"/>
      <x:c r="BI886" s="276"/>
      <x:c r="BJ886" s="276"/>
      <x:c r="BK886" s="276"/>
      <x:c r="BL886" s="276"/>
    </x:row>
    <x:row r="887" spans="1:81" x14ac:dyDescent="0.3">
      <x:c r="E887" s="272"/>
      <x:c r="AB887" s="272"/>
      <x:c r="AF887" s="275"/>
      <x:c r="AH887" s="275"/>
      <x:c r="AI887" s="273"/>
      <x:c r="AK887" s="273"/>
      <x:c r="AL887" s="273"/>
      <x:c r="AM887" s="273"/>
      <x:c r="AO887" s="273"/>
      <x:c r="AP887" s="273"/>
      <x:c r="AR887" s="273"/>
      <x:c r="AT887" s="273"/>
      <x:c r="AV887" s="273"/>
      <x:c r="AW887" s="275"/>
      <x:c r="AX887" s="272"/>
      <x:c r="AZ887" s="272"/>
      <x:c r="BA887" s="272"/>
      <x:c r="BB887" s="272"/>
      <x:c r="BC887" s="272"/>
      <x:c r="BD887" s="272"/>
      <x:c r="BE887" s="272"/>
      <x:c r="BF887" s="272"/>
      <x:c r="BG887" s="274"/>
      <x:c r="BH887" s="272"/>
      <x:c r="BI887" s="276"/>
      <x:c r="BJ887" s="276"/>
      <x:c r="BK887" s="276"/>
      <x:c r="BL887" s="276"/>
    </x:row>
    <x:row r="888" spans="1:81" x14ac:dyDescent="0.3">
      <x:c r="E888" s="272"/>
      <x:c r="AB888" s="272"/>
      <x:c r="AF888" s="275"/>
      <x:c r="AH888" s="275"/>
      <x:c r="AI888" s="273"/>
      <x:c r="AK888" s="273"/>
      <x:c r="AL888" s="273"/>
      <x:c r="AM888" s="273"/>
      <x:c r="AO888" s="273"/>
      <x:c r="AP888" s="273"/>
      <x:c r="AR888" s="273"/>
      <x:c r="AT888" s="273"/>
      <x:c r="AV888" s="273"/>
      <x:c r="AW888" s="275"/>
      <x:c r="AX888" s="272"/>
      <x:c r="AZ888" s="272"/>
      <x:c r="BA888" s="272"/>
      <x:c r="BB888" s="272"/>
      <x:c r="BC888" s="272"/>
      <x:c r="BD888" s="272"/>
      <x:c r="BE888" s="272"/>
      <x:c r="BF888" s="272"/>
      <x:c r="BG888" s="274"/>
      <x:c r="BH888" s="272"/>
      <x:c r="BI888" s="276"/>
      <x:c r="BJ888" s="276"/>
      <x:c r="BK888" s="276"/>
      <x:c r="BL888" s="276"/>
    </x:row>
    <x:row r="889" spans="1:81" x14ac:dyDescent="0.3">
      <x:c r="E889" s="272"/>
      <x:c r="AB889" s="272"/>
      <x:c r="AF889" s="275"/>
      <x:c r="AH889" s="275"/>
      <x:c r="AI889" s="273"/>
      <x:c r="AK889" s="273"/>
      <x:c r="AL889" s="273"/>
      <x:c r="AM889" s="273"/>
      <x:c r="AO889" s="273"/>
      <x:c r="AP889" s="273"/>
      <x:c r="AR889" s="273"/>
      <x:c r="AT889" s="273"/>
      <x:c r="AV889" s="273"/>
      <x:c r="AW889" s="275"/>
      <x:c r="AX889" s="272"/>
      <x:c r="AZ889" s="272"/>
      <x:c r="BA889" s="272"/>
      <x:c r="BB889" s="272"/>
      <x:c r="BC889" s="272"/>
      <x:c r="BD889" s="272"/>
      <x:c r="BE889" s="272"/>
      <x:c r="BF889" s="272"/>
      <x:c r="BG889" s="274"/>
      <x:c r="BH889" s="272"/>
      <x:c r="BI889" s="276"/>
      <x:c r="BJ889" s="276"/>
      <x:c r="BK889" s="276"/>
      <x:c r="BL889" s="276"/>
    </x:row>
    <x:row r="890" spans="1:81" x14ac:dyDescent="0.3">
      <x:c r="E890" s="272"/>
      <x:c r="AB890" s="272"/>
      <x:c r="AF890" s="275"/>
      <x:c r="AH890" s="275"/>
      <x:c r="AI890" s="273"/>
      <x:c r="AK890" s="273"/>
      <x:c r="AL890" s="273"/>
      <x:c r="AM890" s="273"/>
      <x:c r="AO890" s="273"/>
      <x:c r="AP890" s="273"/>
      <x:c r="AR890" s="273"/>
      <x:c r="AT890" s="273"/>
      <x:c r="AV890" s="273"/>
      <x:c r="AW890" s="275"/>
      <x:c r="AX890" s="272"/>
      <x:c r="AZ890" s="272"/>
      <x:c r="BA890" s="272"/>
      <x:c r="BB890" s="272"/>
      <x:c r="BC890" s="272"/>
      <x:c r="BD890" s="272"/>
      <x:c r="BE890" s="272"/>
      <x:c r="BF890" s="272"/>
      <x:c r="BG890" s="274"/>
      <x:c r="BH890" s="272"/>
      <x:c r="BI890" s="276"/>
      <x:c r="BJ890" s="276"/>
      <x:c r="BK890" s="276"/>
      <x:c r="BL890" s="276"/>
    </x:row>
    <x:row r="891" spans="1:81" x14ac:dyDescent="0.3">
      <x:c r="E891" s="272"/>
      <x:c r="AB891" s="272"/>
      <x:c r="AF891" s="275"/>
      <x:c r="AH891" s="275"/>
      <x:c r="AI891" s="273"/>
      <x:c r="AK891" s="273"/>
      <x:c r="AL891" s="273"/>
      <x:c r="AM891" s="273"/>
      <x:c r="AO891" s="273"/>
      <x:c r="AP891" s="273"/>
      <x:c r="AR891" s="273"/>
      <x:c r="AT891" s="273"/>
      <x:c r="AV891" s="273"/>
      <x:c r="AW891" s="275"/>
      <x:c r="AX891" s="272"/>
      <x:c r="AZ891" s="272"/>
      <x:c r="BA891" s="272"/>
      <x:c r="BB891" s="272"/>
      <x:c r="BC891" s="272"/>
      <x:c r="BD891" s="272"/>
      <x:c r="BE891" s="272"/>
      <x:c r="BF891" s="272"/>
      <x:c r="BG891" s="274"/>
      <x:c r="BH891" s="272"/>
      <x:c r="BI891" s="276"/>
      <x:c r="BJ891" s="276"/>
      <x:c r="BK891" s="276"/>
      <x:c r="BL891" s="276"/>
    </x:row>
    <x:row r="892" spans="1:81" x14ac:dyDescent="0.3">
      <x:c r="E892" s="272"/>
      <x:c r="AB892" s="272"/>
      <x:c r="AF892" s="275"/>
      <x:c r="AH892" s="275"/>
      <x:c r="AI892" s="273"/>
      <x:c r="AK892" s="273"/>
      <x:c r="AL892" s="273"/>
      <x:c r="AM892" s="273"/>
      <x:c r="AO892" s="273"/>
      <x:c r="AP892" s="273"/>
      <x:c r="AR892" s="273"/>
      <x:c r="AT892" s="273"/>
      <x:c r="AV892" s="273"/>
      <x:c r="AW892" s="275"/>
      <x:c r="AX892" s="272"/>
      <x:c r="AZ892" s="272"/>
      <x:c r="BA892" s="272"/>
      <x:c r="BB892" s="272"/>
      <x:c r="BC892" s="272"/>
      <x:c r="BD892" s="272"/>
      <x:c r="BE892" s="272"/>
      <x:c r="BF892" s="272"/>
      <x:c r="BG892" s="274"/>
      <x:c r="BH892" s="272"/>
      <x:c r="BI892" s="276"/>
      <x:c r="BJ892" s="276"/>
      <x:c r="BK892" s="276"/>
      <x:c r="BL892" s="276"/>
    </x:row>
    <x:row r="893" spans="1:81" x14ac:dyDescent="0.3">
      <x:c r="E893" s="272"/>
      <x:c r="AB893" s="272"/>
      <x:c r="AF893" s="275"/>
      <x:c r="AH893" s="275"/>
      <x:c r="AI893" s="273"/>
      <x:c r="AK893" s="273"/>
      <x:c r="AL893" s="273"/>
      <x:c r="AM893" s="273"/>
      <x:c r="AO893" s="273"/>
      <x:c r="AP893" s="273"/>
      <x:c r="AR893" s="273"/>
      <x:c r="AT893" s="273"/>
      <x:c r="AV893" s="273"/>
      <x:c r="AW893" s="275"/>
      <x:c r="AX893" s="272"/>
      <x:c r="AZ893" s="272"/>
      <x:c r="BA893" s="272"/>
      <x:c r="BB893" s="272"/>
      <x:c r="BC893" s="272"/>
      <x:c r="BD893" s="272"/>
      <x:c r="BE893" s="272"/>
      <x:c r="BF893" s="272"/>
      <x:c r="BG893" s="274"/>
      <x:c r="BH893" s="272"/>
      <x:c r="BI893" s="276"/>
      <x:c r="BJ893" s="276"/>
      <x:c r="BK893" s="276"/>
      <x:c r="BL893" s="276"/>
    </x:row>
    <x:row r="894" spans="1:81" x14ac:dyDescent="0.3">
      <x:c r="E894" s="272"/>
      <x:c r="AB894" s="272"/>
      <x:c r="AF894" s="275"/>
      <x:c r="AH894" s="275"/>
      <x:c r="AI894" s="273"/>
      <x:c r="AK894" s="273"/>
      <x:c r="AL894" s="273"/>
      <x:c r="AM894" s="273"/>
      <x:c r="AO894" s="273"/>
      <x:c r="AP894" s="273"/>
      <x:c r="AR894" s="273"/>
      <x:c r="AT894" s="273"/>
      <x:c r="AV894" s="273"/>
      <x:c r="AW894" s="275"/>
      <x:c r="AX894" s="272"/>
      <x:c r="AZ894" s="272"/>
      <x:c r="BA894" s="272"/>
      <x:c r="BB894" s="272"/>
      <x:c r="BC894" s="272"/>
      <x:c r="BD894" s="272"/>
      <x:c r="BE894" s="272"/>
      <x:c r="BF894" s="272"/>
      <x:c r="BG894" s="274"/>
      <x:c r="BH894" s="272"/>
      <x:c r="BI894" s="276"/>
      <x:c r="BJ894" s="276"/>
      <x:c r="BK894" s="276"/>
      <x:c r="BL894" s="276"/>
    </x:row>
    <x:row r="895" spans="1:81" x14ac:dyDescent="0.3">
      <x:c r="E895" s="272"/>
      <x:c r="AB895" s="272"/>
      <x:c r="AF895" s="275"/>
      <x:c r="AH895" s="275"/>
      <x:c r="AI895" s="273"/>
      <x:c r="AK895" s="273"/>
      <x:c r="AL895" s="273"/>
      <x:c r="AM895" s="273"/>
      <x:c r="AO895" s="273"/>
      <x:c r="AP895" s="273"/>
      <x:c r="AR895" s="273"/>
      <x:c r="AT895" s="273"/>
      <x:c r="AV895" s="273"/>
      <x:c r="AW895" s="275"/>
      <x:c r="AX895" s="272"/>
      <x:c r="AZ895" s="272"/>
      <x:c r="BA895" s="272"/>
      <x:c r="BB895" s="272"/>
      <x:c r="BC895" s="272"/>
      <x:c r="BD895" s="272"/>
      <x:c r="BE895" s="272"/>
      <x:c r="BF895" s="272"/>
      <x:c r="BG895" s="274"/>
      <x:c r="BH895" s="272"/>
      <x:c r="BI895" s="276"/>
      <x:c r="BJ895" s="276"/>
      <x:c r="BK895" s="276"/>
      <x:c r="BL895" s="276"/>
    </x:row>
    <x:row r="896" spans="1:81" x14ac:dyDescent="0.3">
      <x:c r="E896" s="272"/>
      <x:c r="AB896" s="272"/>
      <x:c r="AF896" s="275"/>
      <x:c r="AH896" s="275"/>
      <x:c r="AI896" s="273"/>
      <x:c r="AK896" s="273"/>
      <x:c r="AL896" s="273"/>
      <x:c r="AM896" s="273"/>
      <x:c r="AO896" s="273"/>
      <x:c r="AP896" s="273"/>
      <x:c r="AR896" s="273"/>
      <x:c r="AT896" s="273"/>
      <x:c r="AV896" s="273"/>
      <x:c r="AW896" s="275"/>
      <x:c r="AX896" s="272"/>
      <x:c r="AZ896" s="272"/>
      <x:c r="BA896" s="272"/>
      <x:c r="BB896" s="272"/>
      <x:c r="BC896" s="272"/>
      <x:c r="BD896" s="272"/>
      <x:c r="BE896" s="272"/>
      <x:c r="BF896" s="272"/>
      <x:c r="BG896" s="274"/>
      <x:c r="BH896" s="272"/>
      <x:c r="BI896" s="276"/>
      <x:c r="BJ896" s="276"/>
      <x:c r="BK896" s="276"/>
      <x:c r="BL896" s="276"/>
    </x:row>
    <x:row r="897" spans="1:81" x14ac:dyDescent="0.3">
      <x:c r="E897" s="272"/>
      <x:c r="AB897" s="272"/>
      <x:c r="AF897" s="275"/>
      <x:c r="AH897" s="275"/>
      <x:c r="AI897" s="273"/>
      <x:c r="AK897" s="273"/>
      <x:c r="AL897" s="273"/>
      <x:c r="AM897" s="273"/>
      <x:c r="AO897" s="273"/>
      <x:c r="AP897" s="273"/>
      <x:c r="AR897" s="273"/>
      <x:c r="AT897" s="273"/>
      <x:c r="AV897" s="273"/>
      <x:c r="AW897" s="275"/>
      <x:c r="AX897" s="272"/>
      <x:c r="AZ897" s="272"/>
      <x:c r="BA897" s="272"/>
      <x:c r="BB897" s="272"/>
      <x:c r="BC897" s="272"/>
      <x:c r="BD897" s="272"/>
      <x:c r="BE897" s="272"/>
      <x:c r="BF897" s="272"/>
      <x:c r="BG897" s="274"/>
      <x:c r="BH897" s="272"/>
      <x:c r="BI897" s="276"/>
      <x:c r="BJ897" s="276"/>
      <x:c r="BK897" s="276"/>
      <x:c r="BL897" s="276"/>
    </x:row>
    <x:row r="898" spans="1:81" x14ac:dyDescent="0.3">
      <x:c r="E898" s="272"/>
      <x:c r="AB898" s="272"/>
      <x:c r="AF898" s="275"/>
      <x:c r="AH898" s="275"/>
      <x:c r="AI898" s="273"/>
      <x:c r="AK898" s="273"/>
      <x:c r="AL898" s="273"/>
      <x:c r="AM898" s="273"/>
      <x:c r="AO898" s="273"/>
      <x:c r="AP898" s="273"/>
      <x:c r="AR898" s="273"/>
      <x:c r="AT898" s="273"/>
      <x:c r="AV898" s="273"/>
      <x:c r="AW898" s="275"/>
      <x:c r="AX898" s="272"/>
      <x:c r="AZ898" s="272"/>
      <x:c r="BA898" s="272"/>
      <x:c r="BB898" s="272"/>
      <x:c r="BC898" s="272"/>
      <x:c r="BD898" s="272"/>
      <x:c r="BE898" s="272"/>
      <x:c r="BF898" s="272"/>
      <x:c r="BG898" s="274"/>
      <x:c r="BH898" s="272"/>
      <x:c r="BI898" s="276"/>
      <x:c r="BJ898" s="276"/>
      <x:c r="BK898" s="276"/>
      <x:c r="BL898" s="276"/>
    </x:row>
    <x:row r="899" spans="1:81" x14ac:dyDescent="0.3">
      <x:c r="E899" s="272"/>
      <x:c r="AB899" s="272"/>
      <x:c r="AF899" s="275"/>
      <x:c r="AH899" s="275"/>
      <x:c r="AI899" s="273"/>
      <x:c r="AK899" s="273"/>
      <x:c r="AL899" s="273"/>
      <x:c r="AM899" s="273"/>
      <x:c r="AO899" s="273"/>
      <x:c r="AP899" s="273"/>
      <x:c r="AR899" s="273"/>
      <x:c r="AT899" s="273"/>
      <x:c r="AV899" s="273"/>
      <x:c r="AW899" s="275"/>
      <x:c r="AX899" s="272"/>
      <x:c r="AZ899" s="272"/>
      <x:c r="BA899" s="272"/>
      <x:c r="BB899" s="272"/>
      <x:c r="BC899" s="272"/>
      <x:c r="BD899" s="272"/>
      <x:c r="BE899" s="272"/>
      <x:c r="BF899" s="272"/>
      <x:c r="BG899" s="274"/>
      <x:c r="BH899" s="272"/>
      <x:c r="BI899" s="276"/>
      <x:c r="BJ899" s="276"/>
      <x:c r="BK899" s="276"/>
      <x:c r="BL899" s="276"/>
    </x:row>
    <x:row r="900" spans="1:81" x14ac:dyDescent="0.3">
      <x:c r="E900" s="272"/>
      <x:c r="AB900" s="272"/>
      <x:c r="AF900" s="275"/>
      <x:c r="AH900" s="275"/>
      <x:c r="AI900" s="273"/>
      <x:c r="AK900" s="273"/>
      <x:c r="AL900" s="273"/>
      <x:c r="AM900" s="273"/>
      <x:c r="AO900" s="273"/>
      <x:c r="AP900" s="273"/>
      <x:c r="AR900" s="273"/>
      <x:c r="AT900" s="273"/>
      <x:c r="AV900" s="273"/>
      <x:c r="AW900" s="275"/>
      <x:c r="AX900" s="272"/>
      <x:c r="AZ900" s="272"/>
      <x:c r="BA900" s="272"/>
      <x:c r="BB900" s="272"/>
      <x:c r="BC900" s="272"/>
      <x:c r="BD900" s="272"/>
      <x:c r="BE900" s="272"/>
      <x:c r="BF900" s="272"/>
      <x:c r="BG900" s="274"/>
      <x:c r="BH900" s="272"/>
      <x:c r="BI900" s="276"/>
      <x:c r="BJ900" s="276"/>
      <x:c r="BK900" s="276"/>
      <x:c r="BL900" s="276"/>
    </x:row>
    <x:row r="901" spans="1:81" x14ac:dyDescent="0.3">
      <x:c r="E901" s="272"/>
      <x:c r="AB901" s="272"/>
      <x:c r="AF901" s="275"/>
      <x:c r="AH901" s="275"/>
      <x:c r="AI901" s="273"/>
      <x:c r="AK901" s="273"/>
      <x:c r="AL901" s="273"/>
      <x:c r="AM901" s="273"/>
      <x:c r="AO901" s="273"/>
      <x:c r="AP901" s="273"/>
      <x:c r="AR901" s="273"/>
      <x:c r="AT901" s="273"/>
      <x:c r="AV901" s="273"/>
      <x:c r="AW901" s="275"/>
      <x:c r="AX901" s="272"/>
      <x:c r="AZ901" s="272"/>
      <x:c r="BA901" s="272"/>
      <x:c r="BB901" s="272"/>
      <x:c r="BC901" s="272"/>
      <x:c r="BD901" s="272"/>
      <x:c r="BE901" s="272"/>
      <x:c r="BF901" s="272"/>
      <x:c r="BG901" s="274"/>
      <x:c r="BH901" s="272"/>
      <x:c r="BI901" s="276"/>
      <x:c r="BJ901" s="276"/>
      <x:c r="BK901" s="276"/>
      <x:c r="BL901" s="276"/>
    </x:row>
    <x:row r="902" spans="1:81" x14ac:dyDescent="0.3">
      <x:c r="E902" s="272"/>
      <x:c r="AB902" s="272"/>
      <x:c r="AF902" s="275"/>
      <x:c r="AH902" s="275"/>
      <x:c r="AI902" s="273"/>
      <x:c r="AK902" s="273"/>
      <x:c r="AL902" s="273"/>
      <x:c r="AM902" s="273"/>
      <x:c r="AO902" s="273"/>
      <x:c r="AP902" s="273"/>
      <x:c r="AR902" s="273"/>
      <x:c r="AT902" s="273"/>
      <x:c r="AV902" s="273"/>
      <x:c r="AW902" s="275"/>
      <x:c r="AX902" s="272"/>
      <x:c r="AZ902" s="272"/>
      <x:c r="BA902" s="272"/>
      <x:c r="BB902" s="272"/>
      <x:c r="BC902" s="272"/>
      <x:c r="BD902" s="272"/>
      <x:c r="BE902" s="272"/>
      <x:c r="BF902" s="272"/>
      <x:c r="BG902" s="274"/>
      <x:c r="BH902" s="272"/>
      <x:c r="BI902" s="276"/>
      <x:c r="BJ902" s="276"/>
      <x:c r="BK902" s="276"/>
      <x:c r="BL902" s="276"/>
    </x:row>
    <x:row r="903" spans="1:81" x14ac:dyDescent="0.3">
      <x:c r="E903" s="272"/>
      <x:c r="AB903" s="272"/>
      <x:c r="AF903" s="275"/>
      <x:c r="AH903" s="275"/>
      <x:c r="AI903" s="273"/>
      <x:c r="AK903" s="273"/>
      <x:c r="AL903" s="273"/>
      <x:c r="AM903" s="273"/>
      <x:c r="AO903" s="273"/>
      <x:c r="AP903" s="273"/>
      <x:c r="AR903" s="273"/>
      <x:c r="AT903" s="273"/>
      <x:c r="AV903" s="273"/>
      <x:c r="AW903" s="275"/>
      <x:c r="AX903" s="272"/>
      <x:c r="AZ903" s="272"/>
      <x:c r="BA903" s="272"/>
      <x:c r="BB903" s="272"/>
      <x:c r="BC903" s="272"/>
      <x:c r="BD903" s="272"/>
      <x:c r="BE903" s="272"/>
      <x:c r="BF903" s="272"/>
      <x:c r="BG903" s="274"/>
      <x:c r="BH903" s="272"/>
      <x:c r="BI903" s="276"/>
      <x:c r="BJ903" s="276"/>
      <x:c r="BK903" s="276"/>
      <x:c r="BL903" s="276"/>
    </x:row>
    <x:row r="904" spans="1:81" x14ac:dyDescent="0.3">
      <x:c r="E904" s="272"/>
      <x:c r="AB904" s="272"/>
      <x:c r="AF904" s="275"/>
      <x:c r="AH904" s="275"/>
      <x:c r="AI904" s="273"/>
      <x:c r="AK904" s="273"/>
      <x:c r="AL904" s="273"/>
      <x:c r="AM904" s="273"/>
      <x:c r="AO904" s="273"/>
      <x:c r="AP904" s="273"/>
      <x:c r="AR904" s="273"/>
      <x:c r="AT904" s="273"/>
      <x:c r="AV904" s="273"/>
      <x:c r="AW904" s="275"/>
      <x:c r="AX904" s="272"/>
      <x:c r="AZ904" s="272"/>
      <x:c r="BA904" s="272"/>
      <x:c r="BB904" s="272"/>
      <x:c r="BC904" s="272"/>
      <x:c r="BD904" s="272"/>
      <x:c r="BE904" s="272"/>
      <x:c r="BF904" s="272"/>
      <x:c r="BG904" s="274"/>
      <x:c r="BH904" s="272"/>
      <x:c r="BI904" s="276"/>
      <x:c r="BJ904" s="276"/>
      <x:c r="BK904" s="276"/>
      <x:c r="BL904" s="276"/>
    </x:row>
    <x:row r="905" spans="1:81" x14ac:dyDescent="0.3">
      <x:c r="E905" s="272"/>
      <x:c r="AB905" s="272"/>
      <x:c r="AF905" s="275"/>
      <x:c r="AH905" s="275"/>
      <x:c r="AI905" s="273"/>
      <x:c r="AK905" s="273"/>
      <x:c r="AL905" s="273"/>
      <x:c r="AM905" s="273"/>
      <x:c r="AO905" s="273"/>
      <x:c r="AP905" s="273"/>
      <x:c r="AR905" s="273"/>
      <x:c r="AT905" s="273"/>
      <x:c r="AV905" s="273"/>
      <x:c r="AW905" s="275"/>
      <x:c r="AX905" s="272"/>
      <x:c r="AZ905" s="272"/>
      <x:c r="BA905" s="272"/>
      <x:c r="BB905" s="272"/>
      <x:c r="BC905" s="272"/>
      <x:c r="BD905" s="272"/>
      <x:c r="BE905" s="272"/>
      <x:c r="BF905" s="272"/>
      <x:c r="BG905" s="274"/>
      <x:c r="BH905" s="272"/>
      <x:c r="BI905" s="276"/>
      <x:c r="BJ905" s="276"/>
      <x:c r="BK905" s="276"/>
      <x:c r="BL905" s="276"/>
    </x:row>
    <x:row r="906" spans="1:81" x14ac:dyDescent="0.3">
      <x:c r="E906" s="272"/>
      <x:c r="AB906" s="272"/>
      <x:c r="AF906" s="275"/>
      <x:c r="AH906" s="275"/>
      <x:c r="AI906" s="273"/>
      <x:c r="AK906" s="273"/>
      <x:c r="AL906" s="273"/>
      <x:c r="AM906" s="273"/>
      <x:c r="AO906" s="273"/>
      <x:c r="AP906" s="273"/>
      <x:c r="AR906" s="273"/>
      <x:c r="AT906" s="273"/>
      <x:c r="AV906" s="273"/>
      <x:c r="AW906" s="275"/>
      <x:c r="AX906" s="272"/>
      <x:c r="AZ906" s="272"/>
      <x:c r="BA906" s="272"/>
      <x:c r="BB906" s="272"/>
      <x:c r="BC906" s="272"/>
      <x:c r="BD906" s="272"/>
      <x:c r="BE906" s="272"/>
      <x:c r="BF906" s="272"/>
      <x:c r="BG906" s="274"/>
      <x:c r="BH906" s="272"/>
      <x:c r="BI906" s="276"/>
      <x:c r="BJ906" s="276"/>
      <x:c r="BK906" s="276"/>
      <x:c r="BL906" s="276"/>
    </x:row>
    <x:row r="907" spans="1:81" x14ac:dyDescent="0.3">
      <x:c r="E907" s="272"/>
      <x:c r="AB907" s="272"/>
      <x:c r="AF907" s="275"/>
      <x:c r="AH907" s="275"/>
      <x:c r="AI907" s="273"/>
      <x:c r="AK907" s="273"/>
      <x:c r="AL907" s="273"/>
      <x:c r="AM907" s="273"/>
      <x:c r="AO907" s="273"/>
      <x:c r="AP907" s="273"/>
      <x:c r="AR907" s="273"/>
      <x:c r="AT907" s="273"/>
      <x:c r="AV907" s="273"/>
      <x:c r="AW907" s="275"/>
      <x:c r="AX907" s="272"/>
      <x:c r="AZ907" s="272"/>
      <x:c r="BA907" s="272"/>
      <x:c r="BB907" s="272"/>
      <x:c r="BC907" s="272"/>
      <x:c r="BD907" s="272"/>
      <x:c r="BE907" s="272"/>
      <x:c r="BF907" s="272"/>
      <x:c r="BG907" s="274"/>
      <x:c r="BH907" s="272"/>
      <x:c r="BI907" s="276"/>
      <x:c r="BJ907" s="276"/>
      <x:c r="BK907" s="276"/>
      <x:c r="BL907" s="276"/>
    </x:row>
    <x:row r="908" spans="1:81" x14ac:dyDescent="0.3">
      <x:c r="E908" s="272"/>
      <x:c r="AB908" s="272"/>
      <x:c r="AF908" s="275"/>
      <x:c r="AH908" s="275"/>
      <x:c r="AI908" s="273"/>
      <x:c r="AK908" s="273"/>
      <x:c r="AL908" s="273"/>
      <x:c r="AM908" s="273"/>
      <x:c r="AO908" s="273"/>
      <x:c r="AP908" s="273"/>
      <x:c r="AR908" s="273"/>
      <x:c r="AT908" s="273"/>
      <x:c r="AV908" s="273"/>
      <x:c r="AW908" s="275"/>
      <x:c r="AX908" s="272"/>
      <x:c r="AZ908" s="272"/>
      <x:c r="BA908" s="272"/>
      <x:c r="BB908" s="272"/>
      <x:c r="BC908" s="272"/>
      <x:c r="BD908" s="272"/>
      <x:c r="BE908" s="272"/>
      <x:c r="BF908" s="272"/>
      <x:c r="BG908" s="274"/>
      <x:c r="BH908" s="272"/>
      <x:c r="BI908" s="276"/>
      <x:c r="BJ908" s="276"/>
      <x:c r="BK908" s="276"/>
      <x:c r="BL908" s="276"/>
    </x:row>
    <x:row r="909" spans="1:81" x14ac:dyDescent="0.3">
      <x:c r="E909" s="272"/>
      <x:c r="AB909" s="272"/>
      <x:c r="AF909" s="275"/>
      <x:c r="AH909" s="275"/>
      <x:c r="AI909" s="273"/>
      <x:c r="AK909" s="273"/>
      <x:c r="AL909" s="273"/>
      <x:c r="AM909" s="273"/>
      <x:c r="AO909" s="273"/>
      <x:c r="AP909" s="273"/>
      <x:c r="AR909" s="273"/>
      <x:c r="AT909" s="273"/>
      <x:c r="AV909" s="273"/>
      <x:c r="AW909" s="275"/>
      <x:c r="AX909" s="272"/>
      <x:c r="AZ909" s="272"/>
      <x:c r="BA909" s="272"/>
      <x:c r="BB909" s="272"/>
      <x:c r="BC909" s="272"/>
      <x:c r="BD909" s="272"/>
      <x:c r="BE909" s="272"/>
      <x:c r="BF909" s="272"/>
      <x:c r="BG909" s="274"/>
      <x:c r="BH909" s="272"/>
      <x:c r="BI909" s="276"/>
      <x:c r="BJ909" s="276"/>
      <x:c r="BK909" s="276"/>
      <x:c r="BL909" s="276"/>
    </x:row>
    <x:row r="910" spans="1:81" x14ac:dyDescent="0.3">
      <x:c r="E910" s="272"/>
      <x:c r="AB910" s="272"/>
      <x:c r="AF910" s="275"/>
      <x:c r="AH910" s="275"/>
      <x:c r="AI910" s="273"/>
      <x:c r="AK910" s="273"/>
      <x:c r="AL910" s="273"/>
      <x:c r="AM910" s="273"/>
      <x:c r="AO910" s="273"/>
      <x:c r="AP910" s="273"/>
      <x:c r="AR910" s="273"/>
      <x:c r="AT910" s="273"/>
      <x:c r="AV910" s="273"/>
      <x:c r="AW910" s="275"/>
      <x:c r="AX910" s="272"/>
      <x:c r="AZ910" s="272"/>
      <x:c r="BA910" s="272"/>
      <x:c r="BB910" s="272"/>
      <x:c r="BC910" s="272"/>
      <x:c r="BD910" s="272"/>
      <x:c r="BE910" s="272"/>
      <x:c r="BF910" s="272"/>
      <x:c r="BG910" s="274"/>
      <x:c r="BH910" s="272"/>
      <x:c r="BI910" s="276"/>
      <x:c r="BJ910" s="276"/>
      <x:c r="BK910" s="276"/>
      <x:c r="BL910" s="276"/>
    </x:row>
    <x:row r="911" spans="1:81" x14ac:dyDescent="0.3">
      <x:c r="E911" s="272"/>
      <x:c r="AB911" s="272"/>
      <x:c r="AF911" s="275"/>
      <x:c r="AH911" s="275"/>
      <x:c r="AI911" s="273"/>
      <x:c r="AK911" s="273"/>
      <x:c r="AL911" s="273"/>
      <x:c r="AM911" s="273"/>
      <x:c r="AO911" s="273"/>
      <x:c r="AP911" s="273"/>
      <x:c r="AR911" s="273"/>
      <x:c r="AT911" s="273"/>
      <x:c r="AV911" s="273"/>
      <x:c r="AW911" s="275"/>
      <x:c r="AX911" s="272"/>
      <x:c r="AZ911" s="272"/>
      <x:c r="BA911" s="272"/>
      <x:c r="BB911" s="272"/>
      <x:c r="BC911" s="272"/>
      <x:c r="BD911" s="272"/>
      <x:c r="BE911" s="272"/>
      <x:c r="BF911" s="272"/>
      <x:c r="BG911" s="274"/>
      <x:c r="BH911" s="272"/>
      <x:c r="BI911" s="276"/>
      <x:c r="BJ911" s="276"/>
      <x:c r="BK911" s="276"/>
      <x:c r="BL911" s="276"/>
    </x:row>
    <x:row r="912" spans="1:81" x14ac:dyDescent="0.3">
      <x:c r="E912" s="272"/>
      <x:c r="AB912" s="272"/>
      <x:c r="AF912" s="275"/>
      <x:c r="AH912" s="275"/>
      <x:c r="AI912" s="273"/>
      <x:c r="AK912" s="273"/>
      <x:c r="AL912" s="273"/>
      <x:c r="AM912" s="273"/>
      <x:c r="AO912" s="273"/>
      <x:c r="AP912" s="273"/>
      <x:c r="AR912" s="273"/>
      <x:c r="AT912" s="273"/>
      <x:c r="AV912" s="273"/>
      <x:c r="AW912" s="275"/>
      <x:c r="AX912" s="272"/>
      <x:c r="AZ912" s="272"/>
      <x:c r="BA912" s="272"/>
      <x:c r="BB912" s="272"/>
      <x:c r="BC912" s="272"/>
      <x:c r="BD912" s="272"/>
      <x:c r="BE912" s="272"/>
      <x:c r="BF912" s="272"/>
      <x:c r="BG912" s="274"/>
      <x:c r="BH912" s="272"/>
      <x:c r="BI912" s="276"/>
      <x:c r="BJ912" s="276"/>
      <x:c r="BK912" s="276"/>
      <x:c r="BL912" s="276"/>
    </x:row>
    <x:row r="913" spans="1:81" x14ac:dyDescent="0.3">
      <x:c r="E913" s="272"/>
      <x:c r="AB913" s="272"/>
      <x:c r="AF913" s="275"/>
      <x:c r="AH913" s="275"/>
      <x:c r="AI913" s="273"/>
      <x:c r="AK913" s="273"/>
      <x:c r="AL913" s="273"/>
      <x:c r="AM913" s="273"/>
      <x:c r="AO913" s="273"/>
      <x:c r="AP913" s="273"/>
      <x:c r="AR913" s="273"/>
      <x:c r="AT913" s="273"/>
      <x:c r="AV913" s="273"/>
      <x:c r="AW913" s="275"/>
      <x:c r="AX913" s="272"/>
      <x:c r="AZ913" s="272"/>
      <x:c r="BA913" s="272"/>
      <x:c r="BB913" s="272"/>
      <x:c r="BC913" s="272"/>
      <x:c r="BD913" s="272"/>
      <x:c r="BE913" s="272"/>
      <x:c r="BF913" s="272"/>
      <x:c r="BG913" s="274"/>
      <x:c r="BH913" s="272"/>
      <x:c r="BI913" s="276"/>
      <x:c r="BJ913" s="276"/>
      <x:c r="BK913" s="276"/>
      <x:c r="BL913" s="276"/>
    </x:row>
    <x:row r="914" spans="1:81" x14ac:dyDescent="0.3">
      <x:c r="E914" s="272"/>
      <x:c r="AB914" s="272"/>
      <x:c r="AF914" s="275"/>
      <x:c r="AH914" s="275"/>
      <x:c r="AI914" s="273"/>
      <x:c r="AK914" s="273"/>
      <x:c r="AL914" s="273"/>
      <x:c r="AM914" s="273"/>
      <x:c r="AO914" s="273"/>
      <x:c r="AP914" s="273"/>
      <x:c r="AR914" s="273"/>
      <x:c r="AT914" s="273"/>
      <x:c r="AV914" s="273"/>
      <x:c r="AW914" s="275"/>
      <x:c r="AX914" s="272"/>
      <x:c r="AZ914" s="272"/>
      <x:c r="BA914" s="272"/>
      <x:c r="BB914" s="272"/>
      <x:c r="BC914" s="272"/>
      <x:c r="BD914" s="272"/>
      <x:c r="BE914" s="272"/>
      <x:c r="BF914" s="272"/>
      <x:c r="BG914" s="274"/>
      <x:c r="BH914" s="272"/>
      <x:c r="BI914" s="276"/>
      <x:c r="BJ914" s="276"/>
      <x:c r="BK914" s="276"/>
      <x:c r="BL914" s="276"/>
    </x:row>
    <x:row r="915" spans="1:81" x14ac:dyDescent="0.3">
      <x:c r="E915" s="272"/>
      <x:c r="AB915" s="272"/>
      <x:c r="AF915" s="275"/>
      <x:c r="AH915" s="275"/>
      <x:c r="AI915" s="273"/>
      <x:c r="AK915" s="273"/>
      <x:c r="AL915" s="273"/>
      <x:c r="AM915" s="273"/>
      <x:c r="AO915" s="273"/>
      <x:c r="AP915" s="273"/>
      <x:c r="AR915" s="273"/>
      <x:c r="AT915" s="273"/>
      <x:c r="AV915" s="273"/>
      <x:c r="AW915" s="275"/>
      <x:c r="AX915" s="272"/>
      <x:c r="AZ915" s="272"/>
      <x:c r="BA915" s="272"/>
      <x:c r="BB915" s="272"/>
      <x:c r="BC915" s="272"/>
      <x:c r="BD915" s="272"/>
      <x:c r="BE915" s="272"/>
      <x:c r="BF915" s="272"/>
      <x:c r="BG915" s="274"/>
      <x:c r="BH915" s="272"/>
      <x:c r="BI915" s="276"/>
      <x:c r="BJ915" s="276"/>
      <x:c r="BK915" s="276"/>
      <x:c r="BL915" s="276"/>
    </x:row>
    <x:row r="916" spans="1:81" x14ac:dyDescent="0.3">
      <x:c r="E916" s="272"/>
      <x:c r="AB916" s="272"/>
      <x:c r="AF916" s="275"/>
      <x:c r="AH916" s="275"/>
      <x:c r="AI916" s="273"/>
      <x:c r="AK916" s="273"/>
      <x:c r="AL916" s="273"/>
      <x:c r="AM916" s="273"/>
      <x:c r="AO916" s="273"/>
      <x:c r="AP916" s="273"/>
      <x:c r="AR916" s="273"/>
      <x:c r="AT916" s="273"/>
      <x:c r="AV916" s="273"/>
      <x:c r="AW916" s="275"/>
      <x:c r="AX916" s="272"/>
      <x:c r="AZ916" s="272"/>
      <x:c r="BA916" s="272"/>
      <x:c r="BB916" s="272"/>
      <x:c r="BC916" s="272"/>
      <x:c r="BD916" s="272"/>
      <x:c r="BE916" s="272"/>
      <x:c r="BF916" s="272"/>
      <x:c r="BG916" s="274"/>
      <x:c r="BH916" s="272"/>
      <x:c r="BI916" s="276"/>
      <x:c r="BJ916" s="276"/>
      <x:c r="BK916" s="276"/>
      <x:c r="BL916" s="276"/>
    </x:row>
    <x:row r="917" spans="1:81" x14ac:dyDescent="0.3">
      <x:c r="E917" s="272"/>
      <x:c r="AB917" s="272"/>
      <x:c r="AF917" s="275"/>
      <x:c r="AH917" s="275"/>
      <x:c r="AI917" s="273"/>
      <x:c r="AK917" s="273"/>
      <x:c r="AL917" s="273"/>
      <x:c r="AM917" s="273"/>
      <x:c r="AO917" s="273"/>
      <x:c r="AP917" s="273"/>
      <x:c r="AR917" s="273"/>
      <x:c r="AT917" s="273"/>
      <x:c r="AV917" s="273"/>
      <x:c r="AW917" s="275"/>
      <x:c r="AX917" s="272"/>
      <x:c r="AZ917" s="272"/>
      <x:c r="BA917" s="272"/>
      <x:c r="BB917" s="272"/>
      <x:c r="BC917" s="272"/>
      <x:c r="BD917" s="272"/>
      <x:c r="BE917" s="272"/>
      <x:c r="BF917" s="272"/>
      <x:c r="BG917" s="274"/>
      <x:c r="BH917" s="272"/>
      <x:c r="BI917" s="276"/>
      <x:c r="BJ917" s="276"/>
      <x:c r="BK917" s="276"/>
      <x:c r="BL917" s="276"/>
    </x:row>
    <x:row r="918" spans="1:81" x14ac:dyDescent="0.3">
      <x:c r="E918" s="272"/>
      <x:c r="AB918" s="272"/>
      <x:c r="AF918" s="275"/>
      <x:c r="AH918" s="275"/>
      <x:c r="AI918" s="273"/>
      <x:c r="AK918" s="273"/>
      <x:c r="AL918" s="273"/>
      <x:c r="AM918" s="273"/>
      <x:c r="AO918" s="273"/>
      <x:c r="AP918" s="273"/>
      <x:c r="AR918" s="273"/>
      <x:c r="AT918" s="273"/>
      <x:c r="AV918" s="273"/>
      <x:c r="AW918" s="275"/>
      <x:c r="AX918" s="272"/>
      <x:c r="AZ918" s="272"/>
      <x:c r="BA918" s="272"/>
      <x:c r="BB918" s="272"/>
      <x:c r="BC918" s="272"/>
      <x:c r="BD918" s="272"/>
      <x:c r="BE918" s="272"/>
      <x:c r="BF918" s="272"/>
      <x:c r="BG918" s="274"/>
      <x:c r="BH918" s="272"/>
      <x:c r="BI918" s="276"/>
      <x:c r="BJ918" s="276"/>
      <x:c r="BK918" s="276"/>
      <x:c r="BL918" s="276"/>
    </x:row>
    <x:row r="919" spans="1:81" x14ac:dyDescent="0.3">
      <x:c r="E919" s="272"/>
      <x:c r="AB919" s="272"/>
      <x:c r="AF919" s="275"/>
      <x:c r="AH919" s="275"/>
      <x:c r="AI919" s="273"/>
      <x:c r="AK919" s="273"/>
      <x:c r="AL919" s="273"/>
      <x:c r="AM919" s="273"/>
      <x:c r="AO919" s="273"/>
      <x:c r="AP919" s="273"/>
      <x:c r="AR919" s="273"/>
      <x:c r="AT919" s="273"/>
      <x:c r="AV919" s="273"/>
      <x:c r="AW919" s="275"/>
      <x:c r="AX919" s="272"/>
      <x:c r="AZ919" s="272"/>
      <x:c r="BA919" s="272"/>
      <x:c r="BB919" s="272"/>
      <x:c r="BC919" s="272"/>
      <x:c r="BD919" s="272"/>
      <x:c r="BE919" s="272"/>
      <x:c r="BF919" s="272"/>
      <x:c r="BG919" s="274"/>
      <x:c r="BH919" s="272"/>
      <x:c r="BI919" s="276"/>
      <x:c r="BJ919" s="276"/>
      <x:c r="BK919" s="276"/>
      <x:c r="BL919" s="276"/>
    </x:row>
    <x:row r="920" spans="1:81" x14ac:dyDescent="0.3">
      <x:c r="E920" s="272"/>
      <x:c r="AB920" s="272"/>
      <x:c r="AF920" s="275"/>
      <x:c r="AH920" s="275"/>
      <x:c r="AI920" s="273"/>
      <x:c r="AK920" s="273"/>
      <x:c r="AL920" s="273"/>
      <x:c r="AM920" s="273"/>
      <x:c r="AO920" s="273"/>
      <x:c r="AP920" s="273"/>
      <x:c r="AR920" s="273"/>
      <x:c r="AT920" s="273"/>
      <x:c r="AV920" s="273"/>
      <x:c r="AW920" s="275"/>
      <x:c r="AX920" s="272"/>
      <x:c r="AZ920" s="272"/>
      <x:c r="BA920" s="272"/>
      <x:c r="BB920" s="272"/>
      <x:c r="BC920" s="272"/>
      <x:c r="BD920" s="272"/>
      <x:c r="BE920" s="272"/>
      <x:c r="BF920" s="272"/>
      <x:c r="BG920" s="274"/>
      <x:c r="BH920" s="272"/>
      <x:c r="BI920" s="276"/>
      <x:c r="BJ920" s="276"/>
      <x:c r="BK920" s="276"/>
      <x:c r="BL920" s="276"/>
    </x:row>
    <x:row r="921" spans="1:81" x14ac:dyDescent="0.3">
      <x:c r="E921" s="272"/>
      <x:c r="AB921" s="272"/>
      <x:c r="AF921" s="275"/>
      <x:c r="AH921" s="275"/>
      <x:c r="AI921" s="273"/>
      <x:c r="AK921" s="273"/>
      <x:c r="AL921" s="273"/>
      <x:c r="AM921" s="273"/>
      <x:c r="AO921" s="273"/>
      <x:c r="AP921" s="273"/>
      <x:c r="AR921" s="273"/>
      <x:c r="AT921" s="273"/>
      <x:c r="AV921" s="273"/>
      <x:c r="AW921" s="275"/>
      <x:c r="AX921" s="272"/>
      <x:c r="AZ921" s="272"/>
      <x:c r="BA921" s="272"/>
      <x:c r="BB921" s="272"/>
      <x:c r="BC921" s="272"/>
      <x:c r="BD921" s="272"/>
      <x:c r="BE921" s="272"/>
      <x:c r="BF921" s="272"/>
      <x:c r="BG921" s="274"/>
      <x:c r="BH921" s="272"/>
      <x:c r="BI921" s="276"/>
      <x:c r="BJ921" s="276"/>
      <x:c r="BK921" s="276"/>
      <x:c r="BL921" s="276"/>
    </x:row>
    <x:row r="922" spans="1:81" x14ac:dyDescent="0.3">
      <x:c r="E922" s="272"/>
      <x:c r="AB922" s="272"/>
      <x:c r="AF922" s="275"/>
      <x:c r="AH922" s="275"/>
      <x:c r="AI922" s="273"/>
      <x:c r="AK922" s="273"/>
      <x:c r="AL922" s="273"/>
      <x:c r="AM922" s="273"/>
      <x:c r="AO922" s="273"/>
      <x:c r="AP922" s="273"/>
      <x:c r="AR922" s="273"/>
      <x:c r="AT922" s="273"/>
      <x:c r="AV922" s="273"/>
      <x:c r="AW922" s="275"/>
      <x:c r="AX922" s="272"/>
      <x:c r="AZ922" s="272"/>
      <x:c r="BA922" s="272"/>
      <x:c r="BB922" s="272"/>
      <x:c r="BC922" s="272"/>
      <x:c r="BD922" s="272"/>
      <x:c r="BE922" s="272"/>
      <x:c r="BF922" s="272"/>
      <x:c r="BG922" s="274"/>
      <x:c r="BH922" s="272"/>
      <x:c r="BI922" s="276"/>
      <x:c r="BJ922" s="276"/>
      <x:c r="BK922" s="276"/>
      <x:c r="BL922" s="276"/>
    </x:row>
    <x:row r="923" spans="1:81" x14ac:dyDescent="0.3">
      <x:c r="E923" s="272"/>
      <x:c r="AB923" s="272"/>
      <x:c r="AF923" s="275"/>
      <x:c r="AH923" s="275"/>
      <x:c r="AI923" s="273"/>
      <x:c r="AK923" s="273"/>
      <x:c r="AL923" s="273"/>
      <x:c r="AM923" s="273"/>
      <x:c r="AO923" s="273"/>
      <x:c r="AP923" s="273"/>
      <x:c r="AR923" s="273"/>
      <x:c r="AT923" s="273"/>
      <x:c r="AV923" s="273"/>
      <x:c r="AW923" s="275"/>
      <x:c r="AX923" s="272"/>
      <x:c r="AZ923" s="272"/>
      <x:c r="BA923" s="272"/>
      <x:c r="BB923" s="272"/>
      <x:c r="BC923" s="272"/>
      <x:c r="BD923" s="272"/>
      <x:c r="BE923" s="272"/>
      <x:c r="BF923" s="272"/>
      <x:c r="BG923" s="274"/>
      <x:c r="BH923" s="272"/>
      <x:c r="BI923" s="276"/>
      <x:c r="BJ923" s="276"/>
      <x:c r="BK923" s="276"/>
      <x:c r="BL923" s="276"/>
    </x:row>
    <x:row r="924" spans="1:81" x14ac:dyDescent="0.3">
      <x:c r="E924" s="272"/>
      <x:c r="AB924" s="272"/>
      <x:c r="AF924" s="275"/>
      <x:c r="AH924" s="275"/>
      <x:c r="AI924" s="273"/>
      <x:c r="AK924" s="273"/>
      <x:c r="AL924" s="273"/>
      <x:c r="AM924" s="273"/>
      <x:c r="AO924" s="273"/>
      <x:c r="AP924" s="273"/>
      <x:c r="AR924" s="273"/>
      <x:c r="AT924" s="273"/>
      <x:c r="AV924" s="273"/>
      <x:c r="AW924" s="275"/>
      <x:c r="AX924" s="272"/>
      <x:c r="AZ924" s="272"/>
      <x:c r="BA924" s="272"/>
      <x:c r="BB924" s="272"/>
      <x:c r="BC924" s="272"/>
      <x:c r="BD924" s="272"/>
      <x:c r="BE924" s="272"/>
      <x:c r="BF924" s="272"/>
      <x:c r="BG924" s="274"/>
      <x:c r="BH924" s="272"/>
      <x:c r="BI924" s="276"/>
      <x:c r="BJ924" s="276"/>
      <x:c r="BK924" s="276"/>
      <x:c r="BL924" s="276"/>
    </x:row>
    <x:row r="925" spans="1:81" x14ac:dyDescent="0.3">
      <x:c r="E925" s="272"/>
      <x:c r="AB925" s="272"/>
      <x:c r="AF925" s="275"/>
      <x:c r="AH925" s="275"/>
      <x:c r="AI925" s="273"/>
      <x:c r="AK925" s="273"/>
      <x:c r="AL925" s="273"/>
      <x:c r="AM925" s="273"/>
      <x:c r="AO925" s="273"/>
      <x:c r="AP925" s="273"/>
      <x:c r="AR925" s="273"/>
      <x:c r="AT925" s="273"/>
      <x:c r="AV925" s="273"/>
      <x:c r="AW925" s="275"/>
      <x:c r="AX925" s="272"/>
      <x:c r="AZ925" s="272"/>
      <x:c r="BA925" s="272"/>
      <x:c r="BB925" s="272"/>
      <x:c r="BC925" s="272"/>
      <x:c r="BD925" s="272"/>
      <x:c r="BE925" s="272"/>
      <x:c r="BF925" s="272"/>
      <x:c r="BG925" s="274"/>
      <x:c r="BH925" s="272"/>
      <x:c r="BI925" s="276"/>
      <x:c r="BJ925" s="276"/>
      <x:c r="BK925" s="276"/>
      <x:c r="BL925" s="276"/>
    </x:row>
    <x:row r="926" spans="1:81" x14ac:dyDescent="0.3">
      <x:c r="E926" s="272"/>
      <x:c r="AB926" s="272"/>
      <x:c r="AF926" s="275"/>
      <x:c r="AH926" s="275"/>
      <x:c r="AI926" s="273"/>
      <x:c r="AK926" s="273"/>
      <x:c r="AL926" s="273"/>
      <x:c r="AM926" s="273"/>
      <x:c r="AO926" s="273"/>
      <x:c r="AP926" s="273"/>
      <x:c r="AR926" s="273"/>
      <x:c r="AT926" s="273"/>
      <x:c r="AV926" s="273"/>
      <x:c r="AW926" s="275"/>
      <x:c r="AX926" s="272"/>
      <x:c r="AZ926" s="272"/>
      <x:c r="BA926" s="272"/>
      <x:c r="BB926" s="272"/>
      <x:c r="BC926" s="272"/>
      <x:c r="BD926" s="272"/>
      <x:c r="BE926" s="272"/>
      <x:c r="BF926" s="272"/>
      <x:c r="BG926" s="274"/>
      <x:c r="BH926" s="272"/>
      <x:c r="BI926" s="276"/>
      <x:c r="BJ926" s="276"/>
      <x:c r="BK926" s="276"/>
      <x:c r="BL926" s="276"/>
    </x:row>
    <x:row r="927" spans="1:81" x14ac:dyDescent="0.3">
      <x:c r="E927" s="272"/>
      <x:c r="AB927" s="272"/>
      <x:c r="AF927" s="275"/>
      <x:c r="AH927" s="275"/>
      <x:c r="AI927" s="273"/>
      <x:c r="AK927" s="273"/>
      <x:c r="AL927" s="273"/>
      <x:c r="AM927" s="273"/>
      <x:c r="AO927" s="273"/>
      <x:c r="AP927" s="273"/>
      <x:c r="AR927" s="273"/>
      <x:c r="AT927" s="273"/>
      <x:c r="AV927" s="273"/>
      <x:c r="AW927" s="275"/>
      <x:c r="AX927" s="272"/>
      <x:c r="AZ927" s="272"/>
      <x:c r="BA927" s="272"/>
      <x:c r="BB927" s="272"/>
      <x:c r="BC927" s="272"/>
      <x:c r="BD927" s="272"/>
      <x:c r="BE927" s="272"/>
      <x:c r="BF927" s="272"/>
      <x:c r="BG927" s="274"/>
      <x:c r="BH927" s="272"/>
      <x:c r="BI927" s="276"/>
      <x:c r="BJ927" s="276"/>
      <x:c r="BK927" s="276"/>
      <x:c r="BL927" s="276"/>
    </x:row>
    <x:row r="928" spans="1:81" x14ac:dyDescent="0.3">
      <x:c r="E928" s="272"/>
      <x:c r="AB928" s="272"/>
      <x:c r="AF928" s="275"/>
      <x:c r="AH928" s="275"/>
      <x:c r="AI928" s="273"/>
      <x:c r="AK928" s="273"/>
      <x:c r="AL928" s="273"/>
      <x:c r="AM928" s="273"/>
      <x:c r="AO928" s="273"/>
      <x:c r="AP928" s="273"/>
      <x:c r="AR928" s="273"/>
      <x:c r="AT928" s="273"/>
      <x:c r="AV928" s="273"/>
      <x:c r="AW928" s="275"/>
      <x:c r="AX928" s="272"/>
      <x:c r="AZ928" s="272"/>
      <x:c r="BA928" s="272"/>
      <x:c r="BB928" s="272"/>
      <x:c r="BC928" s="272"/>
      <x:c r="BD928" s="272"/>
      <x:c r="BE928" s="272"/>
      <x:c r="BF928" s="272"/>
      <x:c r="BG928" s="274"/>
      <x:c r="BH928" s="272"/>
      <x:c r="BI928" s="276"/>
      <x:c r="BJ928" s="276"/>
      <x:c r="BK928" s="276"/>
      <x:c r="BL928" s="276"/>
    </x:row>
    <x:row r="929" spans="1:81" x14ac:dyDescent="0.3">
      <x:c r="E929" s="272"/>
      <x:c r="AB929" s="272"/>
      <x:c r="AF929" s="275"/>
      <x:c r="AH929" s="275"/>
      <x:c r="AI929" s="273"/>
      <x:c r="AK929" s="273"/>
      <x:c r="AL929" s="273"/>
      <x:c r="AM929" s="273"/>
      <x:c r="AO929" s="273"/>
      <x:c r="AP929" s="273"/>
      <x:c r="AR929" s="273"/>
      <x:c r="AT929" s="273"/>
      <x:c r="AV929" s="273"/>
      <x:c r="AW929" s="275"/>
      <x:c r="AX929" s="272"/>
      <x:c r="AZ929" s="272"/>
      <x:c r="BA929" s="272"/>
      <x:c r="BB929" s="272"/>
      <x:c r="BC929" s="272"/>
      <x:c r="BD929" s="272"/>
      <x:c r="BE929" s="272"/>
      <x:c r="BF929" s="272"/>
      <x:c r="BG929" s="274"/>
      <x:c r="BH929" s="272"/>
      <x:c r="BI929" s="276"/>
      <x:c r="BJ929" s="276"/>
      <x:c r="BK929" s="276"/>
      <x:c r="BL929" s="276"/>
    </x:row>
    <x:row r="930" spans="1:81" x14ac:dyDescent="0.3">
      <x:c r="E930" s="272"/>
      <x:c r="AB930" s="272"/>
      <x:c r="AF930" s="275"/>
      <x:c r="AH930" s="275"/>
      <x:c r="AI930" s="273"/>
      <x:c r="AK930" s="273"/>
      <x:c r="AL930" s="273"/>
      <x:c r="AM930" s="273"/>
      <x:c r="AO930" s="273"/>
      <x:c r="AP930" s="273"/>
      <x:c r="AR930" s="273"/>
      <x:c r="AT930" s="273"/>
      <x:c r="AV930" s="273"/>
      <x:c r="AW930" s="275"/>
      <x:c r="AX930" s="272"/>
      <x:c r="AZ930" s="272"/>
      <x:c r="BA930" s="272"/>
      <x:c r="BB930" s="272"/>
      <x:c r="BC930" s="272"/>
      <x:c r="BD930" s="272"/>
      <x:c r="BE930" s="272"/>
      <x:c r="BF930" s="272"/>
      <x:c r="BG930" s="274"/>
      <x:c r="BH930" s="272"/>
      <x:c r="BI930" s="276"/>
      <x:c r="BJ930" s="276"/>
      <x:c r="BK930" s="276"/>
      <x:c r="BL930" s="276"/>
    </x:row>
    <x:row r="931" spans="1:81" x14ac:dyDescent="0.3">
      <x:c r="E931" s="272"/>
      <x:c r="AB931" s="272"/>
      <x:c r="AF931" s="275"/>
      <x:c r="AH931" s="275"/>
      <x:c r="AI931" s="273"/>
      <x:c r="AK931" s="273"/>
      <x:c r="AL931" s="273"/>
      <x:c r="AM931" s="273"/>
      <x:c r="AO931" s="273"/>
      <x:c r="AP931" s="273"/>
      <x:c r="AR931" s="273"/>
      <x:c r="AT931" s="273"/>
      <x:c r="AV931" s="273"/>
      <x:c r="AW931" s="275"/>
      <x:c r="AX931" s="272"/>
      <x:c r="AZ931" s="272"/>
      <x:c r="BA931" s="272"/>
      <x:c r="BB931" s="272"/>
      <x:c r="BC931" s="272"/>
      <x:c r="BD931" s="272"/>
      <x:c r="BE931" s="272"/>
      <x:c r="BF931" s="272"/>
      <x:c r="BG931" s="274"/>
      <x:c r="BH931" s="272"/>
      <x:c r="BI931" s="276"/>
      <x:c r="BJ931" s="276"/>
      <x:c r="BK931" s="276"/>
      <x:c r="BL931" s="276"/>
    </x:row>
    <x:row r="932" spans="1:81" x14ac:dyDescent="0.3">
      <x:c r="E932" s="272"/>
      <x:c r="AB932" s="272"/>
      <x:c r="AF932" s="275"/>
      <x:c r="AH932" s="275"/>
      <x:c r="AI932" s="273"/>
      <x:c r="AK932" s="273"/>
      <x:c r="AL932" s="273"/>
      <x:c r="AM932" s="273"/>
      <x:c r="AO932" s="273"/>
      <x:c r="AP932" s="273"/>
      <x:c r="AR932" s="273"/>
      <x:c r="AT932" s="273"/>
      <x:c r="AV932" s="273"/>
      <x:c r="AW932" s="275"/>
      <x:c r="AX932" s="272"/>
      <x:c r="AZ932" s="272"/>
      <x:c r="BA932" s="272"/>
      <x:c r="BB932" s="272"/>
      <x:c r="BC932" s="272"/>
      <x:c r="BD932" s="272"/>
      <x:c r="BE932" s="272"/>
      <x:c r="BF932" s="272"/>
      <x:c r="BG932" s="274"/>
      <x:c r="BH932" s="272"/>
      <x:c r="BI932" s="276"/>
      <x:c r="BJ932" s="276"/>
      <x:c r="BK932" s="276"/>
      <x:c r="BL932" s="276"/>
    </x:row>
    <x:row r="933" spans="1:81" x14ac:dyDescent="0.3">
      <x:c r="E933" s="272"/>
      <x:c r="AB933" s="272"/>
      <x:c r="AF933" s="275"/>
      <x:c r="AH933" s="275"/>
      <x:c r="AI933" s="273"/>
      <x:c r="AK933" s="273"/>
      <x:c r="AL933" s="273"/>
      <x:c r="AM933" s="273"/>
      <x:c r="AO933" s="273"/>
      <x:c r="AP933" s="273"/>
      <x:c r="AR933" s="273"/>
      <x:c r="AT933" s="273"/>
      <x:c r="AV933" s="273"/>
      <x:c r="AW933" s="275"/>
      <x:c r="AX933" s="272"/>
      <x:c r="AZ933" s="272"/>
      <x:c r="BA933" s="272"/>
      <x:c r="BB933" s="272"/>
      <x:c r="BC933" s="272"/>
      <x:c r="BD933" s="272"/>
      <x:c r="BE933" s="272"/>
      <x:c r="BF933" s="272"/>
      <x:c r="BG933" s="274"/>
      <x:c r="BH933" s="272"/>
      <x:c r="BI933" s="276"/>
      <x:c r="BJ933" s="276"/>
      <x:c r="BK933" s="276"/>
      <x:c r="BL933" s="276"/>
    </x:row>
    <x:row r="934" spans="1:81" x14ac:dyDescent="0.3">
      <x:c r="E934" s="272"/>
      <x:c r="AB934" s="272"/>
      <x:c r="AF934" s="275"/>
      <x:c r="AH934" s="275"/>
      <x:c r="AI934" s="273"/>
      <x:c r="AK934" s="273"/>
      <x:c r="AL934" s="273"/>
      <x:c r="AM934" s="273"/>
      <x:c r="AO934" s="273"/>
      <x:c r="AP934" s="273"/>
      <x:c r="AR934" s="273"/>
      <x:c r="AT934" s="273"/>
      <x:c r="AV934" s="273"/>
      <x:c r="AW934" s="275"/>
      <x:c r="AX934" s="272"/>
      <x:c r="AZ934" s="272"/>
      <x:c r="BA934" s="272"/>
      <x:c r="BB934" s="272"/>
      <x:c r="BC934" s="272"/>
      <x:c r="BD934" s="272"/>
      <x:c r="BE934" s="272"/>
      <x:c r="BF934" s="272"/>
      <x:c r="BG934" s="274"/>
      <x:c r="BH934" s="272"/>
      <x:c r="BI934" s="276"/>
      <x:c r="BJ934" s="276"/>
      <x:c r="BK934" s="276"/>
      <x:c r="BL934" s="276"/>
    </x:row>
    <x:row r="935" spans="1:81" x14ac:dyDescent="0.3">
      <x:c r="E935" s="272"/>
      <x:c r="AB935" s="272"/>
      <x:c r="AF935" s="275"/>
      <x:c r="AH935" s="275"/>
      <x:c r="AI935" s="273"/>
      <x:c r="AK935" s="273"/>
      <x:c r="AL935" s="273"/>
      <x:c r="AM935" s="273"/>
      <x:c r="AO935" s="273"/>
      <x:c r="AP935" s="273"/>
      <x:c r="AR935" s="273"/>
      <x:c r="AT935" s="273"/>
      <x:c r="AV935" s="273"/>
      <x:c r="AW935" s="275"/>
      <x:c r="AX935" s="272"/>
      <x:c r="AZ935" s="272"/>
      <x:c r="BA935" s="272"/>
      <x:c r="BB935" s="272"/>
      <x:c r="BC935" s="272"/>
      <x:c r="BD935" s="272"/>
      <x:c r="BE935" s="272"/>
      <x:c r="BF935" s="272"/>
      <x:c r="BG935" s="274"/>
      <x:c r="BH935" s="272"/>
      <x:c r="BI935" s="276"/>
      <x:c r="BJ935" s="276"/>
      <x:c r="BK935" s="276"/>
      <x:c r="BL935" s="276"/>
    </x:row>
    <x:row r="936" spans="1:81" x14ac:dyDescent="0.3">
      <x:c r="E936" s="272"/>
      <x:c r="AB936" s="272"/>
      <x:c r="AF936" s="275"/>
      <x:c r="AH936" s="275"/>
      <x:c r="AI936" s="273"/>
      <x:c r="AK936" s="273"/>
      <x:c r="AL936" s="273"/>
      <x:c r="AM936" s="273"/>
      <x:c r="AO936" s="273"/>
      <x:c r="AP936" s="273"/>
      <x:c r="AR936" s="273"/>
      <x:c r="AT936" s="273"/>
      <x:c r="AV936" s="273"/>
      <x:c r="AW936" s="275"/>
      <x:c r="AX936" s="272"/>
      <x:c r="AZ936" s="272"/>
      <x:c r="BA936" s="272"/>
      <x:c r="BB936" s="272"/>
      <x:c r="BC936" s="272"/>
      <x:c r="BD936" s="272"/>
      <x:c r="BE936" s="272"/>
      <x:c r="BF936" s="272"/>
      <x:c r="BG936" s="274"/>
      <x:c r="BH936" s="272"/>
      <x:c r="BI936" s="276"/>
      <x:c r="BJ936" s="276"/>
      <x:c r="BK936" s="276"/>
      <x:c r="BL936" s="276"/>
    </x:row>
    <x:row r="937" spans="1:81" x14ac:dyDescent="0.3">
      <x:c r="E937" s="272"/>
      <x:c r="AB937" s="272"/>
      <x:c r="AF937" s="275"/>
      <x:c r="AH937" s="275"/>
      <x:c r="AI937" s="273"/>
      <x:c r="AK937" s="273"/>
      <x:c r="AL937" s="273"/>
      <x:c r="AM937" s="273"/>
      <x:c r="AO937" s="273"/>
      <x:c r="AP937" s="273"/>
      <x:c r="AR937" s="273"/>
      <x:c r="AT937" s="273"/>
      <x:c r="AV937" s="273"/>
      <x:c r="AW937" s="275"/>
      <x:c r="AX937" s="272"/>
      <x:c r="AZ937" s="272"/>
      <x:c r="BA937" s="272"/>
      <x:c r="BB937" s="272"/>
      <x:c r="BC937" s="272"/>
      <x:c r="BD937" s="272"/>
      <x:c r="BE937" s="272"/>
      <x:c r="BF937" s="272"/>
      <x:c r="BG937" s="274"/>
      <x:c r="BH937" s="272"/>
      <x:c r="BI937" s="276"/>
      <x:c r="BJ937" s="276"/>
      <x:c r="BK937" s="276"/>
      <x:c r="BL937" s="276"/>
    </x:row>
    <x:row r="938" spans="1:81" x14ac:dyDescent="0.3">
      <x:c r="E938" s="272"/>
      <x:c r="AB938" s="272"/>
      <x:c r="AF938" s="275"/>
      <x:c r="AH938" s="275"/>
      <x:c r="AI938" s="273"/>
      <x:c r="AK938" s="273"/>
      <x:c r="AL938" s="273"/>
      <x:c r="AM938" s="273"/>
      <x:c r="AO938" s="273"/>
      <x:c r="AP938" s="273"/>
      <x:c r="AR938" s="273"/>
      <x:c r="AT938" s="273"/>
      <x:c r="AV938" s="273"/>
      <x:c r="AW938" s="275"/>
      <x:c r="AX938" s="272"/>
      <x:c r="AZ938" s="272"/>
      <x:c r="BA938" s="272"/>
      <x:c r="BB938" s="272"/>
      <x:c r="BC938" s="272"/>
      <x:c r="BD938" s="272"/>
      <x:c r="BE938" s="272"/>
      <x:c r="BF938" s="272"/>
      <x:c r="BG938" s="274"/>
      <x:c r="BH938" s="272"/>
      <x:c r="BI938" s="276"/>
      <x:c r="BJ938" s="276"/>
      <x:c r="BK938" s="276"/>
      <x:c r="BL938" s="276"/>
    </x:row>
    <x:row r="939" spans="1:81" x14ac:dyDescent="0.3">
      <x:c r="E939" s="272"/>
      <x:c r="AB939" s="272"/>
      <x:c r="AF939" s="275"/>
      <x:c r="AH939" s="275"/>
      <x:c r="AI939" s="273"/>
      <x:c r="AK939" s="273"/>
      <x:c r="AL939" s="273"/>
      <x:c r="AM939" s="273"/>
      <x:c r="AO939" s="273"/>
      <x:c r="AP939" s="273"/>
      <x:c r="AR939" s="273"/>
      <x:c r="AT939" s="273"/>
      <x:c r="AV939" s="273"/>
      <x:c r="AW939" s="275"/>
      <x:c r="AX939" s="272"/>
      <x:c r="AZ939" s="272"/>
      <x:c r="BA939" s="272"/>
      <x:c r="BB939" s="272"/>
      <x:c r="BC939" s="272"/>
      <x:c r="BD939" s="272"/>
      <x:c r="BE939" s="272"/>
      <x:c r="BF939" s="272"/>
      <x:c r="BG939" s="274"/>
      <x:c r="BH939" s="272"/>
      <x:c r="BI939" s="276"/>
      <x:c r="BJ939" s="276"/>
      <x:c r="BK939" s="276"/>
      <x:c r="BL939" s="276"/>
    </x:row>
    <x:row r="940" spans="1:81" x14ac:dyDescent="0.3">
      <x:c r="E940" s="272"/>
      <x:c r="AB940" s="272"/>
      <x:c r="AF940" s="275"/>
      <x:c r="AH940" s="275"/>
      <x:c r="AI940" s="273"/>
      <x:c r="AK940" s="273"/>
      <x:c r="AL940" s="273"/>
      <x:c r="AM940" s="273"/>
      <x:c r="AO940" s="273"/>
      <x:c r="AP940" s="273"/>
      <x:c r="AR940" s="273"/>
      <x:c r="AT940" s="273"/>
      <x:c r="AV940" s="273"/>
      <x:c r="AW940" s="275"/>
      <x:c r="AX940" s="272"/>
      <x:c r="AZ940" s="272"/>
      <x:c r="BA940" s="272"/>
      <x:c r="BB940" s="272"/>
      <x:c r="BC940" s="272"/>
      <x:c r="BD940" s="272"/>
      <x:c r="BE940" s="272"/>
      <x:c r="BF940" s="272"/>
      <x:c r="BG940" s="274"/>
      <x:c r="BH940" s="272"/>
      <x:c r="BI940" s="276"/>
      <x:c r="BJ940" s="276"/>
      <x:c r="BK940" s="276"/>
      <x:c r="BL940" s="276"/>
    </x:row>
    <x:row r="941" spans="1:81" x14ac:dyDescent="0.3">
      <x:c r="E941" s="272"/>
      <x:c r="AB941" s="272"/>
      <x:c r="AF941" s="275"/>
      <x:c r="AH941" s="275"/>
      <x:c r="AI941" s="273"/>
      <x:c r="AK941" s="273"/>
      <x:c r="AL941" s="273"/>
      <x:c r="AM941" s="273"/>
      <x:c r="AO941" s="273"/>
      <x:c r="AP941" s="273"/>
      <x:c r="AR941" s="273"/>
      <x:c r="AT941" s="273"/>
      <x:c r="AV941" s="273"/>
      <x:c r="AW941" s="275"/>
      <x:c r="AX941" s="272"/>
      <x:c r="AZ941" s="272"/>
      <x:c r="BA941" s="272"/>
      <x:c r="BB941" s="272"/>
      <x:c r="BC941" s="272"/>
      <x:c r="BD941" s="272"/>
      <x:c r="BE941" s="272"/>
      <x:c r="BF941" s="272"/>
      <x:c r="BG941" s="274"/>
      <x:c r="BH941" s="272"/>
      <x:c r="BI941" s="276"/>
      <x:c r="BJ941" s="276"/>
      <x:c r="BK941" s="276"/>
      <x:c r="BL941" s="276"/>
    </x:row>
    <x:row r="942" spans="1:81" x14ac:dyDescent="0.3">
      <x:c r="E942" s="272"/>
      <x:c r="AB942" s="272"/>
      <x:c r="AF942" s="275"/>
      <x:c r="AH942" s="275"/>
      <x:c r="AI942" s="273"/>
      <x:c r="AK942" s="273"/>
      <x:c r="AL942" s="273"/>
      <x:c r="AM942" s="273"/>
      <x:c r="AO942" s="273"/>
      <x:c r="AP942" s="273"/>
      <x:c r="AR942" s="273"/>
      <x:c r="AT942" s="273"/>
      <x:c r="AV942" s="273"/>
      <x:c r="AW942" s="275"/>
      <x:c r="AX942" s="272"/>
      <x:c r="AZ942" s="272"/>
      <x:c r="BA942" s="272"/>
      <x:c r="BB942" s="272"/>
      <x:c r="BC942" s="272"/>
      <x:c r="BD942" s="272"/>
      <x:c r="BE942" s="272"/>
      <x:c r="BF942" s="272"/>
      <x:c r="BG942" s="274"/>
      <x:c r="BH942" s="272"/>
      <x:c r="BI942" s="276"/>
      <x:c r="BJ942" s="276"/>
      <x:c r="BK942" s="276"/>
      <x:c r="BL942" s="276"/>
    </x:row>
    <x:row r="943" spans="1:81" x14ac:dyDescent="0.3">
      <x:c r="E943" s="272"/>
      <x:c r="AB943" s="272"/>
      <x:c r="AF943" s="275"/>
      <x:c r="AH943" s="275"/>
      <x:c r="AI943" s="273"/>
      <x:c r="AK943" s="273"/>
      <x:c r="AL943" s="273"/>
      <x:c r="AM943" s="273"/>
      <x:c r="AO943" s="273"/>
      <x:c r="AP943" s="273"/>
      <x:c r="AR943" s="273"/>
      <x:c r="AT943" s="273"/>
      <x:c r="AV943" s="273"/>
      <x:c r="AW943" s="275"/>
      <x:c r="AX943" s="272"/>
      <x:c r="AZ943" s="272"/>
      <x:c r="BA943" s="272"/>
      <x:c r="BB943" s="272"/>
      <x:c r="BC943" s="272"/>
      <x:c r="BD943" s="272"/>
      <x:c r="BE943" s="272"/>
      <x:c r="BF943" s="272"/>
      <x:c r="BG943" s="274"/>
      <x:c r="BH943" s="272"/>
      <x:c r="BI943" s="276"/>
      <x:c r="BJ943" s="276"/>
      <x:c r="BK943" s="276"/>
      <x:c r="BL943" s="276"/>
    </x:row>
    <x:row r="944" spans="1:81" x14ac:dyDescent="0.3">
      <x:c r="E944" s="272"/>
      <x:c r="AB944" s="272"/>
      <x:c r="AF944" s="275"/>
      <x:c r="AH944" s="275"/>
      <x:c r="AI944" s="273"/>
      <x:c r="AK944" s="273"/>
      <x:c r="AL944" s="273"/>
      <x:c r="AM944" s="273"/>
      <x:c r="AO944" s="273"/>
      <x:c r="AP944" s="273"/>
      <x:c r="AR944" s="273"/>
      <x:c r="AT944" s="273"/>
      <x:c r="AV944" s="273"/>
      <x:c r="AW944" s="275"/>
      <x:c r="AX944" s="272"/>
      <x:c r="AZ944" s="272"/>
      <x:c r="BA944" s="272"/>
      <x:c r="BB944" s="272"/>
      <x:c r="BC944" s="272"/>
      <x:c r="BD944" s="272"/>
      <x:c r="BE944" s="272"/>
      <x:c r="BF944" s="272"/>
      <x:c r="BG944" s="274"/>
      <x:c r="BH944" s="272"/>
      <x:c r="BI944" s="276"/>
      <x:c r="BJ944" s="276"/>
      <x:c r="BK944" s="276"/>
      <x:c r="BL944" s="276"/>
    </x:row>
    <x:row r="945" spans="1:81" x14ac:dyDescent="0.3">
      <x:c r="E945" s="272"/>
      <x:c r="AB945" s="272"/>
      <x:c r="AF945" s="275"/>
      <x:c r="AH945" s="275"/>
      <x:c r="AI945" s="273"/>
      <x:c r="AK945" s="273"/>
      <x:c r="AL945" s="273"/>
      <x:c r="AM945" s="273"/>
      <x:c r="AO945" s="273"/>
      <x:c r="AP945" s="273"/>
      <x:c r="AR945" s="273"/>
      <x:c r="AT945" s="273"/>
      <x:c r="AV945" s="273"/>
      <x:c r="AW945" s="275"/>
      <x:c r="AX945" s="272"/>
      <x:c r="AZ945" s="272"/>
      <x:c r="BA945" s="272"/>
      <x:c r="BB945" s="272"/>
      <x:c r="BC945" s="272"/>
      <x:c r="BD945" s="272"/>
      <x:c r="BE945" s="272"/>
      <x:c r="BF945" s="272"/>
      <x:c r="BG945" s="274"/>
      <x:c r="BH945" s="272"/>
      <x:c r="BI945" s="276"/>
      <x:c r="BJ945" s="276"/>
      <x:c r="BK945" s="276"/>
      <x:c r="BL945" s="276"/>
    </x:row>
    <x:row r="946" spans="1:81" x14ac:dyDescent="0.3">
      <x:c r="E946" s="272"/>
      <x:c r="AB946" s="272"/>
      <x:c r="AF946" s="275"/>
      <x:c r="AH946" s="275"/>
      <x:c r="AI946" s="273"/>
      <x:c r="AK946" s="273"/>
      <x:c r="AL946" s="273"/>
      <x:c r="AM946" s="273"/>
      <x:c r="AO946" s="273"/>
      <x:c r="AP946" s="273"/>
      <x:c r="AR946" s="273"/>
      <x:c r="AT946" s="273"/>
      <x:c r="AV946" s="273"/>
      <x:c r="AW946" s="275"/>
      <x:c r="AX946" s="272"/>
      <x:c r="AZ946" s="272"/>
      <x:c r="BA946" s="272"/>
      <x:c r="BB946" s="272"/>
      <x:c r="BC946" s="272"/>
      <x:c r="BD946" s="272"/>
      <x:c r="BE946" s="272"/>
      <x:c r="BF946" s="272"/>
      <x:c r="BG946" s="274"/>
      <x:c r="BH946" s="272"/>
      <x:c r="BI946" s="276"/>
      <x:c r="BJ946" s="276"/>
      <x:c r="BK946" s="276"/>
      <x:c r="BL946" s="276"/>
    </x:row>
    <x:row r="947" spans="1:81" x14ac:dyDescent="0.3">
      <x:c r="E947" s="272"/>
      <x:c r="AB947" s="272"/>
      <x:c r="AF947" s="275"/>
      <x:c r="AH947" s="275"/>
      <x:c r="AI947" s="273"/>
      <x:c r="AK947" s="273"/>
      <x:c r="AL947" s="273"/>
      <x:c r="AM947" s="273"/>
      <x:c r="AO947" s="273"/>
      <x:c r="AP947" s="273"/>
      <x:c r="AR947" s="273"/>
      <x:c r="AT947" s="273"/>
      <x:c r="AV947" s="273"/>
      <x:c r="AW947" s="275"/>
      <x:c r="AX947" s="272"/>
      <x:c r="AZ947" s="272"/>
      <x:c r="BA947" s="272"/>
      <x:c r="BB947" s="272"/>
      <x:c r="BC947" s="272"/>
      <x:c r="BD947" s="272"/>
      <x:c r="BE947" s="272"/>
      <x:c r="BF947" s="272"/>
      <x:c r="BG947" s="274"/>
      <x:c r="BH947" s="272"/>
      <x:c r="BI947" s="276"/>
      <x:c r="BJ947" s="276"/>
      <x:c r="BK947" s="276"/>
      <x:c r="BL947" s="276"/>
    </x:row>
    <x:row r="948" spans="1:81" x14ac:dyDescent="0.3">
      <x:c r="E948" s="272"/>
      <x:c r="AB948" s="272"/>
      <x:c r="AF948" s="275"/>
      <x:c r="AH948" s="275"/>
      <x:c r="AI948" s="273"/>
      <x:c r="AK948" s="273"/>
      <x:c r="AL948" s="273"/>
      <x:c r="AM948" s="273"/>
      <x:c r="AO948" s="273"/>
      <x:c r="AP948" s="273"/>
      <x:c r="AR948" s="273"/>
      <x:c r="AT948" s="273"/>
      <x:c r="AV948" s="273"/>
      <x:c r="AW948" s="275"/>
      <x:c r="AX948" s="272"/>
      <x:c r="AZ948" s="272"/>
      <x:c r="BA948" s="272"/>
      <x:c r="BB948" s="272"/>
      <x:c r="BC948" s="272"/>
      <x:c r="BD948" s="272"/>
      <x:c r="BE948" s="272"/>
      <x:c r="BF948" s="272"/>
      <x:c r="BG948" s="274"/>
      <x:c r="BH948" s="272"/>
      <x:c r="BI948" s="276"/>
      <x:c r="BJ948" s="276"/>
      <x:c r="BK948" s="276"/>
      <x:c r="BL948" s="276"/>
    </x:row>
    <x:row r="949" spans="1:81" x14ac:dyDescent="0.3">
      <x:c r="E949" s="272"/>
      <x:c r="AB949" s="272"/>
      <x:c r="AF949" s="275"/>
      <x:c r="AH949" s="275"/>
      <x:c r="AI949" s="273"/>
      <x:c r="AK949" s="273"/>
      <x:c r="AL949" s="273"/>
      <x:c r="AM949" s="273"/>
      <x:c r="AO949" s="273"/>
      <x:c r="AP949" s="273"/>
      <x:c r="AR949" s="273"/>
      <x:c r="AT949" s="273"/>
      <x:c r="AV949" s="273"/>
      <x:c r="AW949" s="275"/>
      <x:c r="AX949" s="272"/>
      <x:c r="AZ949" s="272"/>
      <x:c r="BA949" s="272"/>
      <x:c r="BB949" s="272"/>
      <x:c r="BC949" s="272"/>
      <x:c r="BD949" s="272"/>
      <x:c r="BE949" s="272"/>
      <x:c r="BF949" s="272"/>
      <x:c r="BG949" s="274"/>
      <x:c r="BH949" s="272"/>
      <x:c r="BI949" s="276"/>
      <x:c r="BJ949" s="276"/>
      <x:c r="BK949" s="276"/>
      <x:c r="BL949" s="276"/>
    </x:row>
    <x:row r="950" spans="1:81" x14ac:dyDescent="0.3">
      <x:c r="E950" s="272"/>
      <x:c r="AB950" s="272"/>
      <x:c r="AF950" s="275"/>
      <x:c r="AH950" s="275"/>
      <x:c r="AI950" s="273"/>
      <x:c r="AK950" s="273"/>
      <x:c r="AL950" s="273"/>
      <x:c r="AM950" s="273"/>
      <x:c r="AO950" s="273"/>
      <x:c r="AP950" s="273"/>
      <x:c r="AR950" s="273"/>
      <x:c r="AT950" s="273"/>
      <x:c r="AV950" s="273"/>
      <x:c r="AW950" s="275"/>
      <x:c r="AX950" s="272"/>
      <x:c r="AZ950" s="272"/>
      <x:c r="BA950" s="272"/>
      <x:c r="BB950" s="272"/>
      <x:c r="BC950" s="272"/>
      <x:c r="BD950" s="272"/>
      <x:c r="BE950" s="272"/>
      <x:c r="BF950" s="272"/>
      <x:c r="BG950" s="274"/>
      <x:c r="BH950" s="272"/>
      <x:c r="BI950" s="276"/>
      <x:c r="BJ950" s="276"/>
      <x:c r="BK950" s="276"/>
      <x:c r="BL950" s="276"/>
    </x:row>
    <x:row r="951" spans="1:81" x14ac:dyDescent="0.3">
      <x:c r="E951" s="272"/>
      <x:c r="AB951" s="272"/>
      <x:c r="AF951" s="275"/>
      <x:c r="AH951" s="275"/>
      <x:c r="AI951" s="273"/>
      <x:c r="AK951" s="273"/>
      <x:c r="AL951" s="273"/>
      <x:c r="AM951" s="273"/>
      <x:c r="AO951" s="273"/>
      <x:c r="AP951" s="273"/>
      <x:c r="AR951" s="273"/>
      <x:c r="AT951" s="273"/>
      <x:c r="AV951" s="273"/>
      <x:c r="AW951" s="275"/>
      <x:c r="AX951" s="272"/>
      <x:c r="AZ951" s="272"/>
      <x:c r="BA951" s="272"/>
      <x:c r="BB951" s="272"/>
      <x:c r="BC951" s="272"/>
      <x:c r="BD951" s="272"/>
      <x:c r="BE951" s="272"/>
      <x:c r="BF951" s="272"/>
      <x:c r="BG951" s="274"/>
      <x:c r="BH951" s="272"/>
      <x:c r="BI951" s="276"/>
      <x:c r="BJ951" s="276"/>
      <x:c r="BK951" s="276"/>
      <x:c r="BL951" s="276"/>
    </x:row>
    <x:row r="952" spans="1:81" x14ac:dyDescent="0.3">
      <x:c r="E952" s="272"/>
      <x:c r="AB952" s="272"/>
      <x:c r="AF952" s="275"/>
      <x:c r="AH952" s="275"/>
      <x:c r="AI952" s="273"/>
      <x:c r="AK952" s="273"/>
      <x:c r="AL952" s="273"/>
      <x:c r="AM952" s="273"/>
      <x:c r="AO952" s="273"/>
      <x:c r="AP952" s="273"/>
      <x:c r="AR952" s="273"/>
      <x:c r="AT952" s="273"/>
      <x:c r="AV952" s="273"/>
      <x:c r="AW952" s="275"/>
      <x:c r="AX952" s="272"/>
      <x:c r="AZ952" s="272"/>
      <x:c r="BA952" s="272"/>
      <x:c r="BB952" s="272"/>
      <x:c r="BC952" s="272"/>
      <x:c r="BD952" s="272"/>
      <x:c r="BE952" s="272"/>
      <x:c r="BF952" s="272"/>
      <x:c r="BG952" s="274"/>
      <x:c r="BH952" s="272"/>
      <x:c r="BI952" s="276"/>
      <x:c r="BJ952" s="276"/>
      <x:c r="BK952" s="276"/>
      <x:c r="BL952" s="276"/>
    </x:row>
    <x:row r="953" spans="1:81" x14ac:dyDescent="0.3">
      <x:c r="E953" s="272"/>
      <x:c r="AB953" s="272"/>
      <x:c r="AF953" s="275"/>
      <x:c r="AH953" s="275"/>
      <x:c r="AI953" s="273"/>
      <x:c r="AK953" s="273"/>
      <x:c r="AL953" s="273"/>
      <x:c r="AM953" s="273"/>
      <x:c r="AO953" s="273"/>
      <x:c r="AP953" s="273"/>
      <x:c r="AR953" s="273"/>
      <x:c r="AT953" s="273"/>
      <x:c r="AV953" s="273"/>
      <x:c r="AW953" s="275"/>
      <x:c r="AX953" s="272"/>
      <x:c r="AZ953" s="272"/>
      <x:c r="BA953" s="272"/>
      <x:c r="BB953" s="272"/>
      <x:c r="BC953" s="272"/>
      <x:c r="BD953" s="272"/>
      <x:c r="BE953" s="272"/>
      <x:c r="BF953" s="272"/>
      <x:c r="BG953" s="274"/>
      <x:c r="BH953" s="272"/>
      <x:c r="BI953" s="276"/>
      <x:c r="BJ953" s="276"/>
      <x:c r="BK953" s="276"/>
      <x:c r="BL953" s="276"/>
    </x:row>
    <x:row r="954" spans="1:81" x14ac:dyDescent="0.3">
      <x:c r="E954" s="272"/>
      <x:c r="AB954" s="272"/>
      <x:c r="AF954" s="275"/>
      <x:c r="AH954" s="275"/>
      <x:c r="AI954" s="273"/>
      <x:c r="AK954" s="273"/>
      <x:c r="AL954" s="273"/>
      <x:c r="AM954" s="273"/>
      <x:c r="AO954" s="273"/>
      <x:c r="AP954" s="273"/>
      <x:c r="AR954" s="273"/>
      <x:c r="AT954" s="273"/>
      <x:c r="AV954" s="273"/>
      <x:c r="AW954" s="275"/>
      <x:c r="AX954" s="272"/>
      <x:c r="AZ954" s="272"/>
      <x:c r="BA954" s="272"/>
      <x:c r="BB954" s="272"/>
      <x:c r="BC954" s="272"/>
      <x:c r="BD954" s="272"/>
      <x:c r="BE954" s="272"/>
      <x:c r="BF954" s="272"/>
      <x:c r="BG954" s="274"/>
      <x:c r="BH954" s="272"/>
      <x:c r="BI954" s="276"/>
      <x:c r="BJ954" s="276"/>
      <x:c r="BK954" s="276"/>
      <x:c r="BL954" s="276"/>
    </x:row>
    <x:row r="955" spans="1:81" x14ac:dyDescent="0.3">
      <x:c r="E955" s="272"/>
      <x:c r="AB955" s="272"/>
      <x:c r="AF955" s="275"/>
      <x:c r="AH955" s="275"/>
      <x:c r="AI955" s="273"/>
      <x:c r="AK955" s="273"/>
      <x:c r="AL955" s="273"/>
      <x:c r="AM955" s="273"/>
      <x:c r="AO955" s="273"/>
      <x:c r="AP955" s="273"/>
      <x:c r="AR955" s="273"/>
      <x:c r="AT955" s="273"/>
      <x:c r="AV955" s="273"/>
      <x:c r="AW955" s="275"/>
      <x:c r="AX955" s="272"/>
      <x:c r="AZ955" s="272"/>
      <x:c r="BA955" s="272"/>
      <x:c r="BB955" s="272"/>
      <x:c r="BC955" s="272"/>
      <x:c r="BD955" s="272"/>
      <x:c r="BE955" s="272"/>
      <x:c r="BF955" s="272"/>
      <x:c r="BG955" s="274"/>
      <x:c r="BH955" s="272"/>
      <x:c r="BI955" s="276"/>
      <x:c r="BJ955" s="276"/>
      <x:c r="BK955" s="276"/>
      <x:c r="BL955" s="276"/>
    </x:row>
    <x:row r="956" spans="1:81" x14ac:dyDescent="0.3">
      <x:c r="E956" s="272"/>
      <x:c r="AB956" s="272"/>
      <x:c r="AF956" s="275"/>
      <x:c r="AH956" s="275"/>
      <x:c r="AI956" s="273"/>
      <x:c r="AK956" s="273"/>
      <x:c r="AL956" s="273"/>
      <x:c r="AM956" s="273"/>
      <x:c r="AO956" s="273"/>
      <x:c r="AP956" s="273"/>
      <x:c r="AR956" s="273"/>
      <x:c r="AT956" s="273"/>
      <x:c r="AV956" s="273"/>
      <x:c r="AW956" s="275"/>
      <x:c r="AX956" s="272"/>
      <x:c r="AZ956" s="272"/>
      <x:c r="BA956" s="272"/>
      <x:c r="BB956" s="272"/>
      <x:c r="BC956" s="272"/>
      <x:c r="BD956" s="272"/>
      <x:c r="BE956" s="272"/>
      <x:c r="BF956" s="272"/>
      <x:c r="BG956" s="274"/>
      <x:c r="BH956" s="272"/>
      <x:c r="BI956" s="276"/>
      <x:c r="BJ956" s="276"/>
      <x:c r="BK956" s="276"/>
      <x:c r="BL956" s="276"/>
    </x:row>
    <x:row r="957" spans="1:81" x14ac:dyDescent="0.3">
      <x:c r="E957" s="272"/>
      <x:c r="AB957" s="272"/>
      <x:c r="AF957" s="275"/>
      <x:c r="AH957" s="275"/>
      <x:c r="AI957" s="273"/>
      <x:c r="AK957" s="273"/>
      <x:c r="AL957" s="273"/>
      <x:c r="AM957" s="273"/>
      <x:c r="AO957" s="273"/>
      <x:c r="AP957" s="273"/>
      <x:c r="AR957" s="273"/>
      <x:c r="AT957" s="273"/>
      <x:c r="AV957" s="273"/>
      <x:c r="AW957" s="275"/>
      <x:c r="AX957" s="272"/>
      <x:c r="AZ957" s="272"/>
      <x:c r="BA957" s="272"/>
      <x:c r="BB957" s="272"/>
      <x:c r="BC957" s="272"/>
      <x:c r="BD957" s="272"/>
      <x:c r="BE957" s="272"/>
      <x:c r="BF957" s="272"/>
      <x:c r="BG957" s="274"/>
      <x:c r="BH957" s="272"/>
      <x:c r="BI957" s="276"/>
      <x:c r="BJ957" s="276"/>
      <x:c r="BK957" s="276"/>
      <x:c r="BL957" s="276"/>
    </x:row>
    <x:row r="958" spans="1:81" x14ac:dyDescent="0.3">
      <x:c r="E958" s="272"/>
      <x:c r="AB958" s="272"/>
      <x:c r="AF958" s="275"/>
      <x:c r="AH958" s="275"/>
      <x:c r="AI958" s="273"/>
      <x:c r="AK958" s="273"/>
      <x:c r="AL958" s="273"/>
      <x:c r="AM958" s="273"/>
      <x:c r="AO958" s="273"/>
      <x:c r="AP958" s="273"/>
      <x:c r="AR958" s="273"/>
      <x:c r="AT958" s="273"/>
      <x:c r="AV958" s="273"/>
      <x:c r="AW958" s="275"/>
      <x:c r="AX958" s="272"/>
      <x:c r="AZ958" s="272"/>
      <x:c r="BA958" s="272"/>
      <x:c r="BB958" s="272"/>
      <x:c r="BC958" s="272"/>
      <x:c r="BD958" s="272"/>
      <x:c r="BE958" s="272"/>
      <x:c r="BF958" s="272"/>
      <x:c r="BG958" s="274"/>
      <x:c r="BH958" s="272"/>
      <x:c r="BI958" s="276"/>
      <x:c r="BJ958" s="276"/>
      <x:c r="BK958" s="276"/>
      <x:c r="BL958" s="276"/>
    </x:row>
    <x:row r="959" spans="1:81" x14ac:dyDescent="0.3">
      <x:c r="E959" s="272"/>
      <x:c r="AB959" s="272"/>
      <x:c r="AF959" s="275"/>
      <x:c r="AH959" s="275"/>
      <x:c r="AI959" s="273"/>
      <x:c r="AK959" s="273"/>
      <x:c r="AL959" s="273"/>
      <x:c r="AM959" s="273"/>
      <x:c r="AO959" s="273"/>
      <x:c r="AP959" s="273"/>
      <x:c r="AR959" s="273"/>
      <x:c r="AT959" s="273"/>
      <x:c r="AV959" s="273"/>
      <x:c r="AW959" s="275"/>
      <x:c r="AX959" s="272"/>
      <x:c r="AZ959" s="272"/>
      <x:c r="BA959" s="272"/>
      <x:c r="BB959" s="272"/>
      <x:c r="BC959" s="272"/>
      <x:c r="BD959" s="272"/>
      <x:c r="BE959" s="272"/>
      <x:c r="BF959" s="272"/>
      <x:c r="BG959" s="274"/>
      <x:c r="BH959" s="272"/>
      <x:c r="BI959" s="276"/>
      <x:c r="BJ959" s="276"/>
      <x:c r="BK959" s="276"/>
      <x:c r="BL959" s="276"/>
    </x:row>
    <x:row r="960" spans="1:81" x14ac:dyDescent="0.3">
      <x:c r="E960" s="272"/>
      <x:c r="AB960" s="272"/>
      <x:c r="AF960" s="275"/>
      <x:c r="AH960" s="275"/>
      <x:c r="AI960" s="273"/>
      <x:c r="AK960" s="273"/>
      <x:c r="AL960" s="273"/>
      <x:c r="AM960" s="273"/>
      <x:c r="AO960" s="273"/>
      <x:c r="AP960" s="273"/>
      <x:c r="AR960" s="273"/>
      <x:c r="AT960" s="273"/>
      <x:c r="AV960" s="273"/>
      <x:c r="AW960" s="275"/>
      <x:c r="AX960" s="272"/>
      <x:c r="AZ960" s="272"/>
      <x:c r="BA960" s="272"/>
      <x:c r="BB960" s="272"/>
      <x:c r="BC960" s="272"/>
      <x:c r="BD960" s="272"/>
      <x:c r="BE960" s="272"/>
      <x:c r="BF960" s="272"/>
      <x:c r="BG960" s="274"/>
      <x:c r="BH960" s="272"/>
      <x:c r="BI960" s="276"/>
      <x:c r="BJ960" s="276"/>
      <x:c r="BK960" s="276"/>
      <x:c r="BL960" s="276"/>
    </x:row>
    <x:row r="961" spans="1:81" x14ac:dyDescent="0.3">
      <x:c r="E961" s="272"/>
      <x:c r="AB961" s="272"/>
      <x:c r="AF961" s="275"/>
      <x:c r="AH961" s="275"/>
      <x:c r="AI961" s="273"/>
      <x:c r="AK961" s="273"/>
      <x:c r="AL961" s="273"/>
      <x:c r="AM961" s="273"/>
      <x:c r="AO961" s="273"/>
      <x:c r="AP961" s="273"/>
      <x:c r="AR961" s="273"/>
      <x:c r="AT961" s="273"/>
      <x:c r="AV961" s="273"/>
      <x:c r="AW961" s="275"/>
      <x:c r="AX961" s="272"/>
      <x:c r="AZ961" s="272"/>
      <x:c r="BA961" s="272"/>
      <x:c r="BB961" s="272"/>
      <x:c r="BC961" s="272"/>
      <x:c r="BD961" s="272"/>
      <x:c r="BE961" s="272"/>
      <x:c r="BF961" s="272"/>
      <x:c r="BG961" s="274"/>
      <x:c r="BH961" s="272"/>
      <x:c r="BI961" s="276"/>
      <x:c r="BJ961" s="276"/>
      <x:c r="BK961" s="276"/>
      <x:c r="BL961" s="276"/>
    </x:row>
    <x:row r="962" spans="1:81" x14ac:dyDescent="0.3">
      <x:c r="E962" s="272"/>
      <x:c r="AB962" s="272"/>
      <x:c r="AF962" s="275"/>
      <x:c r="AH962" s="275"/>
      <x:c r="AI962" s="273"/>
      <x:c r="AK962" s="273"/>
      <x:c r="AL962" s="273"/>
      <x:c r="AM962" s="273"/>
      <x:c r="AO962" s="273"/>
      <x:c r="AP962" s="273"/>
      <x:c r="AR962" s="273"/>
      <x:c r="AT962" s="273"/>
      <x:c r="AV962" s="273"/>
      <x:c r="AW962" s="275"/>
      <x:c r="AX962" s="272"/>
      <x:c r="AZ962" s="272"/>
      <x:c r="BA962" s="272"/>
      <x:c r="BB962" s="272"/>
      <x:c r="BC962" s="272"/>
      <x:c r="BD962" s="272"/>
      <x:c r="BE962" s="272"/>
      <x:c r="BF962" s="272"/>
      <x:c r="BG962" s="274"/>
      <x:c r="BH962" s="272"/>
      <x:c r="BI962" s="276"/>
      <x:c r="BJ962" s="276"/>
      <x:c r="BK962" s="276"/>
      <x:c r="BL962" s="276"/>
    </x:row>
    <x:row r="963" spans="1:81" x14ac:dyDescent="0.3">
      <x:c r="E963" s="272"/>
      <x:c r="AB963" s="272"/>
      <x:c r="AF963" s="275"/>
      <x:c r="AH963" s="275"/>
      <x:c r="AI963" s="273"/>
      <x:c r="AK963" s="273"/>
      <x:c r="AL963" s="273"/>
      <x:c r="AM963" s="273"/>
      <x:c r="AO963" s="273"/>
      <x:c r="AP963" s="273"/>
      <x:c r="AR963" s="273"/>
      <x:c r="AT963" s="273"/>
      <x:c r="AV963" s="273"/>
      <x:c r="AW963" s="275"/>
      <x:c r="AX963" s="272"/>
      <x:c r="AZ963" s="272"/>
      <x:c r="BA963" s="272"/>
      <x:c r="BB963" s="272"/>
      <x:c r="BC963" s="272"/>
      <x:c r="BD963" s="272"/>
      <x:c r="BE963" s="272"/>
      <x:c r="BF963" s="272"/>
      <x:c r="BG963" s="274"/>
      <x:c r="BH963" s="272"/>
      <x:c r="BI963" s="276"/>
      <x:c r="BJ963" s="276"/>
      <x:c r="BK963" s="276"/>
      <x:c r="BL963" s="276"/>
    </x:row>
    <x:row r="964" spans="1:81" x14ac:dyDescent="0.3">
      <x:c r="E964" s="272"/>
      <x:c r="AB964" s="272"/>
      <x:c r="AF964" s="275"/>
      <x:c r="AH964" s="275"/>
      <x:c r="AI964" s="273"/>
      <x:c r="AK964" s="273"/>
      <x:c r="AL964" s="273"/>
      <x:c r="AM964" s="273"/>
      <x:c r="AO964" s="273"/>
      <x:c r="AP964" s="273"/>
      <x:c r="AR964" s="273"/>
      <x:c r="AT964" s="273"/>
      <x:c r="AV964" s="273"/>
      <x:c r="AW964" s="275"/>
      <x:c r="AX964" s="272"/>
      <x:c r="AZ964" s="272"/>
      <x:c r="BA964" s="272"/>
      <x:c r="BB964" s="272"/>
      <x:c r="BC964" s="272"/>
      <x:c r="BD964" s="272"/>
      <x:c r="BE964" s="272"/>
      <x:c r="BF964" s="272"/>
      <x:c r="BG964" s="274"/>
      <x:c r="BH964" s="272"/>
      <x:c r="BI964" s="276"/>
      <x:c r="BJ964" s="276"/>
      <x:c r="BK964" s="276"/>
      <x:c r="BL964" s="276"/>
    </x:row>
    <x:row r="965" spans="1:81" x14ac:dyDescent="0.3">
      <x:c r="E965" s="272"/>
      <x:c r="AB965" s="272"/>
      <x:c r="AF965" s="275"/>
      <x:c r="AH965" s="275"/>
      <x:c r="AI965" s="273"/>
      <x:c r="AK965" s="273"/>
      <x:c r="AL965" s="273"/>
      <x:c r="AM965" s="273"/>
      <x:c r="AO965" s="273"/>
      <x:c r="AP965" s="273"/>
      <x:c r="AR965" s="273"/>
      <x:c r="AT965" s="273"/>
      <x:c r="AV965" s="273"/>
      <x:c r="AW965" s="275"/>
      <x:c r="AX965" s="272"/>
      <x:c r="AZ965" s="272"/>
      <x:c r="BA965" s="272"/>
      <x:c r="BB965" s="272"/>
      <x:c r="BC965" s="272"/>
      <x:c r="BD965" s="272"/>
      <x:c r="BE965" s="272"/>
      <x:c r="BF965" s="272"/>
      <x:c r="BG965" s="274"/>
      <x:c r="BH965" s="272"/>
      <x:c r="BI965" s="276"/>
      <x:c r="BJ965" s="276"/>
      <x:c r="BK965" s="276"/>
      <x:c r="BL965" s="276"/>
    </x:row>
    <x:row r="966" spans="1:81" x14ac:dyDescent="0.3">
      <x:c r="E966" s="272"/>
      <x:c r="AB966" s="272"/>
      <x:c r="AF966" s="275"/>
      <x:c r="AH966" s="275"/>
      <x:c r="AI966" s="273"/>
      <x:c r="AK966" s="273"/>
      <x:c r="AL966" s="273"/>
      <x:c r="AM966" s="273"/>
      <x:c r="AO966" s="273"/>
      <x:c r="AP966" s="273"/>
      <x:c r="AR966" s="273"/>
      <x:c r="AT966" s="273"/>
      <x:c r="AV966" s="273"/>
      <x:c r="AW966" s="275"/>
      <x:c r="AX966" s="272"/>
      <x:c r="AZ966" s="272"/>
      <x:c r="BA966" s="272"/>
      <x:c r="BB966" s="272"/>
      <x:c r="BC966" s="272"/>
      <x:c r="BD966" s="272"/>
      <x:c r="BE966" s="272"/>
      <x:c r="BF966" s="272"/>
      <x:c r="BG966" s="274"/>
      <x:c r="BH966" s="272"/>
      <x:c r="BI966" s="276"/>
      <x:c r="BJ966" s="276"/>
      <x:c r="BK966" s="276"/>
      <x:c r="BL966" s="276"/>
    </x:row>
    <x:row r="967" spans="1:81" x14ac:dyDescent="0.3">
      <x:c r="E967" s="272"/>
      <x:c r="AB967" s="272"/>
      <x:c r="AF967" s="275"/>
      <x:c r="AH967" s="275"/>
      <x:c r="AI967" s="273"/>
      <x:c r="AK967" s="273"/>
      <x:c r="AL967" s="273"/>
      <x:c r="AM967" s="273"/>
      <x:c r="AO967" s="273"/>
      <x:c r="AP967" s="273"/>
      <x:c r="AR967" s="273"/>
      <x:c r="AT967" s="273"/>
      <x:c r="AV967" s="273"/>
      <x:c r="AW967" s="275"/>
      <x:c r="AX967" s="272"/>
      <x:c r="AZ967" s="272"/>
      <x:c r="BA967" s="272"/>
      <x:c r="BB967" s="272"/>
      <x:c r="BC967" s="272"/>
      <x:c r="BD967" s="272"/>
      <x:c r="BE967" s="272"/>
      <x:c r="BF967" s="272"/>
      <x:c r="BG967" s="274"/>
      <x:c r="BH967" s="272"/>
      <x:c r="BI967" s="276"/>
      <x:c r="BJ967" s="276"/>
      <x:c r="BK967" s="276"/>
      <x:c r="BL967" s="276"/>
    </x:row>
    <x:row r="968" spans="1:81" x14ac:dyDescent="0.3">
      <x:c r="E968" s="272"/>
      <x:c r="AB968" s="272"/>
      <x:c r="AF968" s="275"/>
      <x:c r="AH968" s="275"/>
      <x:c r="AI968" s="273"/>
      <x:c r="AK968" s="273"/>
      <x:c r="AL968" s="273"/>
      <x:c r="AM968" s="273"/>
      <x:c r="AO968" s="273"/>
      <x:c r="AP968" s="273"/>
      <x:c r="AR968" s="273"/>
      <x:c r="AT968" s="273"/>
      <x:c r="AV968" s="273"/>
      <x:c r="AW968" s="275"/>
      <x:c r="AX968" s="272"/>
      <x:c r="AZ968" s="272"/>
      <x:c r="BA968" s="272"/>
      <x:c r="BB968" s="272"/>
      <x:c r="BC968" s="272"/>
      <x:c r="BD968" s="272"/>
      <x:c r="BE968" s="272"/>
      <x:c r="BF968" s="272"/>
      <x:c r="BG968" s="274"/>
      <x:c r="BH968" s="272"/>
      <x:c r="BI968" s="276"/>
      <x:c r="BJ968" s="276"/>
      <x:c r="BK968" s="276"/>
      <x:c r="BL968" s="276"/>
    </x:row>
    <x:row r="969" spans="1:81" x14ac:dyDescent="0.3">
      <x:c r="E969" s="272"/>
      <x:c r="AB969" s="272"/>
      <x:c r="AF969" s="275"/>
      <x:c r="AH969" s="275"/>
      <x:c r="AI969" s="273"/>
      <x:c r="AK969" s="273"/>
      <x:c r="AL969" s="273"/>
      <x:c r="AM969" s="273"/>
      <x:c r="AO969" s="273"/>
      <x:c r="AP969" s="273"/>
      <x:c r="AR969" s="273"/>
      <x:c r="AT969" s="273"/>
      <x:c r="AV969" s="273"/>
      <x:c r="AW969" s="275"/>
      <x:c r="AX969" s="272"/>
      <x:c r="AZ969" s="272"/>
      <x:c r="BA969" s="272"/>
      <x:c r="BB969" s="272"/>
      <x:c r="BC969" s="272"/>
      <x:c r="BD969" s="272"/>
      <x:c r="BE969" s="272"/>
      <x:c r="BF969" s="272"/>
      <x:c r="BG969" s="274"/>
      <x:c r="BH969" s="272"/>
      <x:c r="BI969" s="276"/>
      <x:c r="BJ969" s="276"/>
      <x:c r="BK969" s="276"/>
      <x:c r="BL969" s="276"/>
    </x:row>
    <x:row r="970" spans="1:81" x14ac:dyDescent="0.3">
      <x:c r="E970" s="272"/>
      <x:c r="AB970" s="272"/>
      <x:c r="AF970" s="275"/>
      <x:c r="AH970" s="275"/>
      <x:c r="AI970" s="273"/>
      <x:c r="AK970" s="273"/>
      <x:c r="AL970" s="273"/>
      <x:c r="AM970" s="273"/>
      <x:c r="AO970" s="273"/>
      <x:c r="AP970" s="273"/>
      <x:c r="AR970" s="273"/>
      <x:c r="AT970" s="273"/>
      <x:c r="AV970" s="273"/>
      <x:c r="AW970" s="275"/>
      <x:c r="AX970" s="272"/>
      <x:c r="AZ970" s="272"/>
      <x:c r="BA970" s="272"/>
      <x:c r="BB970" s="272"/>
      <x:c r="BC970" s="272"/>
      <x:c r="BD970" s="272"/>
      <x:c r="BE970" s="272"/>
      <x:c r="BF970" s="272"/>
      <x:c r="BG970" s="274"/>
      <x:c r="BH970" s="272"/>
      <x:c r="BI970" s="276"/>
      <x:c r="BJ970" s="276"/>
      <x:c r="BK970" s="276"/>
      <x:c r="BL970" s="276"/>
    </x:row>
    <x:row r="971" spans="1:81" x14ac:dyDescent="0.3">
      <x:c r="E971" s="272"/>
      <x:c r="AB971" s="272"/>
      <x:c r="AF971" s="275"/>
      <x:c r="AH971" s="275"/>
      <x:c r="AI971" s="273"/>
      <x:c r="AK971" s="273"/>
      <x:c r="AL971" s="273"/>
      <x:c r="AM971" s="273"/>
      <x:c r="AO971" s="273"/>
      <x:c r="AP971" s="273"/>
      <x:c r="AR971" s="273"/>
      <x:c r="AT971" s="273"/>
      <x:c r="AV971" s="273"/>
      <x:c r="AW971" s="275"/>
      <x:c r="AX971" s="272"/>
      <x:c r="AZ971" s="272"/>
      <x:c r="BA971" s="272"/>
      <x:c r="BB971" s="272"/>
      <x:c r="BC971" s="272"/>
      <x:c r="BD971" s="272"/>
      <x:c r="BE971" s="272"/>
      <x:c r="BF971" s="272"/>
      <x:c r="BG971" s="274"/>
      <x:c r="BH971" s="272"/>
      <x:c r="BI971" s="276"/>
      <x:c r="BJ971" s="276"/>
      <x:c r="BK971" s="276"/>
      <x:c r="BL971" s="276"/>
    </x:row>
    <x:row r="972" spans="1:81" x14ac:dyDescent="0.3">
      <x:c r="E972" s="272"/>
      <x:c r="AB972" s="272"/>
      <x:c r="AF972" s="275"/>
      <x:c r="AH972" s="275"/>
      <x:c r="AI972" s="273"/>
      <x:c r="AK972" s="273"/>
      <x:c r="AL972" s="273"/>
      <x:c r="AM972" s="273"/>
      <x:c r="AO972" s="273"/>
      <x:c r="AP972" s="273"/>
      <x:c r="AR972" s="273"/>
      <x:c r="AT972" s="273"/>
      <x:c r="AV972" s="273"/>
      <x:c r="AW972" s="275"/>
      <x:c r="AX972" s="272"/>
      <x:c r="AZ972" s="272"/>
      <x:c r="BA972" s="272"/>
      <x:c r="BB972" s="272"/>
      <x:c r="BC972" s="272"/>
      <x:c r="BD972" s="272"/>
      <x:c r="BE972" s="272"/>
      <x:c r="BF972" s="272"/>
      <x:c r="BG972" s="274"/>
      <x:c r="BH972" s="272"/>
      <x:c r="BI972" s="276"/>
      <x:c r="BJ972" s="276"/>
      <x:c r="BK972" s="276"/>
      <x:c r="BL972" s="276"/>
    </x:row>
    <x:row r="973" spans="1:81" x14ac:dyDescent="0.3">
      <x:c r="E973" s="272"/>
      <x:c r="AB973" s="272"/>
      <x:c r="AF973" s="275"/>
      <x:c r="AH973" s="275"/>
      <x:c r="AI973" s="273"/>
      <x:c r="AK973" s="273"/>
      <x:c r="AL973" s="273"/>
      <x:c r="AM973" s="273"/>
      <x:c r="AO973" s="273"/>
      <x:c r="AP973" s="273"/>
      <x:c r="AR973" s="273"/>
      <x:c r="AT973" s="273"/>
      <x:c r="AV973" s="273"/>
      <x:c r="AW973" s="275"/>
      <x:c r="AX973" s="272"/>
      <x:c r="AZ973" s="272"/>
      <x:c r="BA973" s="272"/>
      <x:c r="BB973" s="272"/>
      <x:c r="BC973" s="272"/>
      <x:c r="BD973" s="272"/>
      <x:c r="BE973" s="272"/>
      <x:c r="BF973" s="272"/>
      <x:c r="BG973" s="274"/>
      <x:c r="BH973" s="272"/>
      <x:c r="BI973" s="276"/>
      <x:c r="BJ973" s="276"/>
      <x:c r="BK973" s="276"/>
      <x:c r="BL973" s="276"/>
    </x:row>
    <x:row r="974" spans="1:81" x14ac:dyDescent="0.3">
      <x:c r="E974" s="272"/>
      <x:c r="AB974" s="272"/>
      <x:c r="AF974" s="275"/>
      <x:c r="AH974" s="275"/>
      <x:c r="AI974" s="273"/>
      <x:c r="AK974" s="273"/>
      <x:c r="AL974" s="273"/>
      <x:c r="AM974" s="273"/>
      <x:c r="AO974" s="273"/>
      <x:c r="AP974" s="273"/>
      <x:c r="AR974" s="273"/>
      <x:c r="AT974" s="273"/>
      <x:c r="AV974" s="273"/>
      <x:c r="AW974" s="275"/>
      <x:c r="AX974" s="272"/>
      <x:c r="AZ974" s="272"/>
      <x:c r="BA974" s="272"/>
      <x:c r="BB974" s="272"/>
      <x:c r="BC974" s="272"/>
      <x:c r="BD974" s="272"/>
      <x:c r="BE974" s="272"/>
      <x:c r="BF974" s="272"/>
      <x:c r="BG974" s="274"/>
      <x:c r="BH974" s="272"/>
      <x:c r="BI974" s="276"/>
      <x:c r="BJ974" s="276"/>
      <x:c r="BK974" s="276"/>
      <x:c r="BL974" s="276"/>
    </x:row>
    <x:row r="975" spans="1:81" x14ac:dyDescent="0.3">
      <x:c r="E975" s="272"/>
      <x:c r="AB975" s="272"/>
      <x:c r="AF975" s="275"/>
      <x:c r="AH975" s="275"/>
      <x:c r="AI975" s="273"/>
      <x:c r="AK975" s="273"/>
      <x:c r="AL975" s="273"/>
      <x:c r="AM975" s="273"/>
      <x:c r="AO975" s="273"/>
      <x:c r="AP975" s="273"/>
      <x:c r="AR975" s="273"/>
      <x:c r="AT975" s="273"/>
      <x:c r="AV975" s="273"/>
      <x:c r="AW975" s="275"/>
      <x:c r="AX975" s="272"/>
      <x:c r="AZ975" s="272"/>
      <x:c r="BA975" s="272"/>
      <x:c r="BB975" s="272"/>
      <x:c r="BC975" s="272"/>
      <x:c r="BD975" s="272"/>
      <x:c r="BE975" s="272"/>
      <x:c r="BF975" s="272"/>
      <x:c r="BG975" s="274"/>
      <x:c r="BH975" s="272"/>
      <x:c r="BI975" s="276"/>
      <x:c r="BJ975" s="276"/>
      <x:c r="BK975" s="276"/>
      <x:c r="BL975" s="276"/>
    </x:row>
    <x:row r="976" spans="1:81" x14ac:dyDescent="0.3">
      <x:c r="E976" s="272"/>
      <x:c r="AB976" s="272"/>
      <x:c r="AF976" s="275"/>
      <x:c r="AH976" s="275"/>
      <x:c r="AI976" s="273"/>
      <x:c r="AK976" s="273"/>
      <x:c r="AL976" s="273"/>
      <x:c r="AM976" s="273"/>
      <x:c r="AO976" s="273"/>
      <x:c r="AP976" s="273"/>
      <x:c r="AR976" s="273"/>
      <x:c r="AT976" s="273"/>
      <x:c r="AV976" s="273"/>
      <x:c r="AW976" s="275"/>
      <x:c r="AX976" s="272"/>
      <x:c r="AZ976" s="272"/>
      <x:c r="BA976" s="272"/>
      <x:c r="BB976" s="272"/>
      <x:c r="BC976" s="272"/>
      <x:c r="BD976" s="272"/>
      <x:c r="BE976" s="272"/>
      <x:c r="BF976" s="272"/>
      <x:c r="BG976" s="274"/>
      <x:c r="BH976" s="272"/>
      <x:c r="BI976" s="276"/>
      <x:c r="BJ976" s="276"/>
      <x:c r="BK976" s="276"/>
      <x:c r="BL976" s="276"/>
    </x:row>
    <x:row r="977" spans="1:81" x14ac:dyDescent="0.3">
      <x:c r="E977" s="272"/>
      <x:c r="AB977" s="272"/>
      <x:c r="AF977" s="275"/>
      <x:c r="AH977" s="275"/>
      <x:c r="AI977" s="273"/>
      <x:c r="AK977" s="273"/>
      <x:c r="AL977" s="273"/>
      <x:c r="AM977" s="273"/>
      <x:c r="AO977" s="273"/>
      <x:c r="AP977" s="273"/>
      <x:c r="AR977" s="273"/>
      <x:c r="AT977" s="273"/>
      <x:c r="AV977" s="273"/>
      <x:c r="AW977" s="275"/>
      <x:c r="AX977" s="272"/>
      <x:c r="AZ977" s="272"/>
      <x:c r="BA977" s="272"/>
      <x:c r="BB977" s="272"/>
      <x:c r="BC977" s="272"/>
      <x:c r="BD977" s="272"/>
      <x:c r="BE977" s="272"/>
      <x:c r="BF977" s="272"/>
      <x:c r="BG977" s="274"/>
      <x:c r="BH977" s="272"/>
      <x:c r="BI977" s="276"/>
      <x:c r="BJ977" s="276"/>
      <x:c r="BK977" s="276"/>
      <x:c r="BL977" s="276"/>
    </x:row>
    <x:row r="978" spans="1:81" x14ac:dyDescent="0.3">
      <x:c r="E978" s="272"/>
      <x:c r="AB978" s="272"/>
      <x:c r="AF978" s="275"/>
      <x:c r="AH978" s="275"/>
      <x:c r="AI978" s="273"/>
      <x:c r="AK978" s="273"/>
      <x:c r="AL978" s="273"/>
      <x:c r="AM978" s="273"/>
      <x:c r="AO978" s="273"/>
      <x:c r="AP978" s="273"/>
      <x:c r="AR978" s="273"/>
      <x:c r="AT978" s="273"/>
      <x:c r="AV978" s="273"/>
      <x:c r="AW978" s="275"/>
      <x:c r="AX978" s="272"/>
      <x:c r="AZ978" s="272"/>
      <x:c r="BA978" s="272"/>
      <x:c r="BB978" s="272"/>
      <x:c r="BC978" s="272"/>
      <x:c r="BD978" s="272"/>
      <x:c r="BE978" s="272"/>
      <x:c r="BF978" s="272"/>
      <x:c r="BG978" s="274"/>
      <x:c r="BH978" s="272"/>
      <x:c r="BI978" s="276"/>
      <x:c r="BJ978" s="276"/>
      <x:c r="BK978" s="276"/>
      <x:c r="BL978" s="276"/>
    </x:row>
    <x:row r="979" spans="1:81" x14ac:dyDescent="0.3">
      <x:c r="E979" s="272"/>
      <x:c r="AB979" s="272"/>
      <x:c r="AF979" s="275"/>
      <x:c r="AH979" s="275"/>
      <x:c r="AI979" s="273"/>
      <x:c r="AK979" s="273"/>
      <x:c r="AL979" s="273"/>
      <x:c r="AM979" s="273"/>
      <x:c r="AO979" s="273"/>
      <x:c r="AP979" s="273"/>
      <x:c r="AR979" s="273"/>
      <x:c r="AT979" s="273"/>
      <x:c r="AV979" s="273"/>
      <x:c r="AW979" s="275"/>
      <x:c r="AX979" s="272"/>
      <x:c r="AZ979" s="272"/>
      <x:c r="BA979" s="272"/>
      <x:c r="BB979" s="272"/>
      <x:c r="BC979" s="272"/>
      <x:c r="BD979" s="272"/>
      <x:c r="BE979" s="272"/>
      <x:c r="BF979" s="272"/>
      <x:c r="BG979" s="274"/>
      <x:c r="BH979" s="272"/>
      <x:c r="BI979" s="276"/>
      <x:c r="BJ979" s="276"/>
      <x:c r="BK979" s="276"/>
      <x:c r="BL979" s="276"/>
    </x:row>
    <x:row r="980" spans="1:81" x14ac:dyDescent="0.3">
      <x:c r="E980" s="272"/>
      <x:c r="AB980" s="272"/>
      <x:c r="AF980" s="275"/>
      <x:c r="AH980" s="275"/>
      <x:c r="AI980" s="273"/>
      <x:c r="AK980" s="273"/>
      <x:c r="AL980" s="273"/>
      <x:c r="AM980" s="273"/>
      <x:c r="AO980" s="273"/>
      <x:c r="AP980" s="273"/>
      <x:c r="AR980" s="273"/>
      <x:c r="AT980" s="273"/>
      <x:c r="AV980" s="273"/>
      <x:c r="AW980" s="275"/>
      <x:c r="AX980" s="272"/>
      <x:c r="AZ980" s="272"/>
      <x:c r="BA980" s="272"/>
      <x:c r="BB980" s="272"/>
      <x:c r="BC980" s="272"/>
      <x:c r="BD980" s="272"/>
      <x:c r="BE980" s="272"/>
      <x:c r="BF980" s="272"/>
      <x:c r="BG980" s="274"/>
      <x:c r="BH980" s="272"/>
      <x:c r="BI980" s="276"/>
      <x:c r="BJ980" s="276"/>
      <x:c r="BK980" s="276"/>
      <x:c r="BL980" s="276"/>
    </x:row>
    <x:row r="981" spans="1:81" x14ac:dyDescent="0.3">
      <x:c r="E981" s="272"/>
      <x:c r="AB981" s="272"/>
      <x:c r="AF981" s="275"/>
      <x:c r="AH981" s="275"/>
      <x:c r="AI981" s="273"/>
      <x:c r="AK981" s="273"/>
      <x:c r="AL981" s="273"/>
      <x:c r="AM981" s="273"/>
      <x:c r="AO981" s="273"/>
      <x:c r="AP981" s="273"/>
      <x:c r="AR981" s="273"/>
      <x:c r="AT981" s="273"/>
      <x:c r="AV981" s="273"/>
      <x:c r="AW981" s="275"/>
      <x:c r="AX981" s="272"/>
      <x:c r="AZ981" s="272"/>
      <x:c r="BA981" s="272"/>
      <x:c r="BB981" s="272"/>
      <x:c r="BC981" s="272"/>
      <x:c r="BD981" s="272"/>
      <x:c r="BE981" s="272"/>
      <x:c r="BF981" s="272"/>
      <x:c r="BG981" s="274"/>
      <x:c r="BH981" s="272"/>
      <x:c r="BI981" s="276"/>
      <x:c r="BJ981" s="276"/>
      <x:c r="BK981" s="276"/>
      <x:c r="BL981" s="276"/>
    </x:row>
    <x:row r="982" spans="1:81" x14ac:dyDescent="0.3">
      <x:c r="E982" s="272"/>
      <x:c r="AB982" s="272"/>
      <x:c r="AF982" s="275"/>
      <x:c r="AH982" s="275"/>
      <x:c r="AI982" s="273"/>
      <x:c r="AK982" s="273"/>
      <x:c r="AL982" s="273"/>
      <x:c r="AM982" s="273"/>
      <x:c r="AO982" s="273"/>
      <x:c r="AP982" s="273"/>
      <x:c r="AR982" s="273"/>
      <x:c r="AT982" s="273"/>
      <x:c r="AV982" s="273"/>
      <x:c r="AW982" s="275"/>
      <x:c r="AX982" s="272"/>
      <x:c r="AZ982" s="272"/>
      <x:c r="BA982" s="272"/>
      <x:c r="BB982" s="272"/>
      <x:c r="BC982" s="272"/>
      <x:c r="BD982" s="272"/>
      <x:c r="BE982" s="272"/>
      <x:c r="BF982" s="272"/>
      <x:c r="BG982" s="274"/>
      <x:c r="BH982" s="272"/>
      <x:c r="BI982" s="276"/>
      <x:c r="BJ982" s="276"/>
      <x:c r="BK982" s="276"/>
      <x:c r="BL982" s="276"/>
    </x:row>
    <x:row r="983" spans="1:81" x14ac:dyDescent="0.3">
      <x:c r="E983" s="272"/>
      <x:c r="AB983" s="272"/>
      <x:c r="AF983" s="275"/>
      <x:c r="AH983" s="275"/>
      <x:c r="AI983" s="273"/>
      <x:c r="AK983" s="273"/>
      <x:c r="AL983" s="273"/>
      <x:c r="AM983" s="273"/>
      <x:c r="AO983" s="273"/>
      <x:c r="AP983" s="273"/>
      <x:c r="AR983" s="273"/>
      <x:c r="AT983" s="273"/>
      <x:c r="AV983" s="273"/>
      <x:c r="AW983" s="275"/>
      <x:c r="AX983" s="272"/>
      <x:c r="AZ983" s="272"/>
      <x:c r="BA983" s="272"/>
      <x:c r="BB983" s="272"/>
      <x:c r="BC983" s="272"/>
      <x:c r="BD983" s="272"/>
      <x:c r="BE983" s="272"/>
      <x:c r="BF983" s="272"/>
      <x:c r="BG983" s="274"/>
      <x:c r="BH983" s="272"/>
      <x:c r="BI983" s="276"/>
      <x:c r="BJ983" s="276"/>
      <x:c r="BK983" s="276"/>
      <x:c r="BL983" s="276"/>
    </x:row>
    <x:row r="984" spans="1:81" x14ac:dyDescent="0.3">
      <x:c r="E984" s="272"/>
      <x:c r="AB984" s="272"/>
      <x:c r="AF984" s="275"/>
      <x:c r="AH984" s="275"/>
      <x:c r="AI984" s="273"/>
      <x:c r="AK984" s="273"/>
      <x:c r="AL984" s="273"/>
      <x:c r="AM984" s="273"/>
      <x:c r="AO984" s="273"/>
      <x:c r="AP984" s="273"/>
      <x:c r="AR984" s="273"/>
      <x:c r="AT984" s="273"/>
      <x:c r="AV984" s="273"/>
      <x:c r="AW984" s="275"/>
      <x:c r="AX984" s="272"/>
      <x:c r="AZ984" s="272"/>
      <x:c r="BA984" s="272"/>
      <x:c r="BB984" s="272"/>
      <x:c r="BC984" s="272"/>
      <x:c r="BD984" s="272"/>
      <x:c r="BE984" s="272"/>
      <x:c r="BF984" s="272"/>
      <x:c r="BG984" s="274"/>
      <x:c r="BH984" s="272"/>
      <x:c r="BI984" s="276"/>
      <x:c r="BJ984" s="276"/>
      <x:c r="BK984" s="276"/>
      <x:c r="BL984" s="276"/>
    </x:row>
    <x:row r="985" spans="1:81" x14ac:dyDescent="0.3">
      <x:c r="E985" s="272"/>
      <x:c r="AB985" s="272"/>
      <x:c r="AF985" s="275"/>
      <x:c r="AH985" s="275"/>
      <x:c r="AI985" s="273"/>
      <x:c r="AK985" s="273"/>
      <x:c r="AL985" s="273"/>
      <x:c r="AM985" s="273"/>
      <x:c r="AO985" s="273"/>
      <x:c r="AP985" s="273"/>
      <x:c r="AR985" s="273"/>
      <x:c r="AT985" s="273"/>
      <x:c r="AV985" s="273"/>
      <x:c r="AW985" s="275"/>
      <x:c r="AX985" s="272"/>
      <x:c r="AZ985" s="272"/>
      <x:c r="BA985" s="272"/>
      <x:c r="BB985" s="272"/>
      <x:c r="BC985" s="272"/>
      <x:c r="BD985" s="272"/>
      <x:c r="BE985" s="272"/>
      <x:c r="BF985" s="272"/>
      <x:c r="BG985" s="274"/>
      <x:c r="BH985" s="272"/>
      <x:c r="BI985" s="276"/>
      <x:c r="BJ985" s="276"/>
      <x:c r="BK985" s="276"/>
      <x:c r="BL985" s="276"/>
    </x:row>
    <x:row r="986" spans="1:81" x14ac:dyDescent="0.3">
      <x:c r="E986" s="272"/>
      <x:c r="AB986" s="272"/>
      <x:c r="AF986" s="275"/>
      <x:c r="AH986" s="275"/>
      <x:c r="AI986" s="273"/>
      <x:c r="AK986" s="273"/>
      <x:c r="AL986" s="273"/>
      <x:c r="AM986" s="273"/>
      <x:c r="AO986" s="273"/>
      <x:c r="AP986" s="273"/>
      <x:c r="AR986" s="273"/>
      <x:c r="AT986" s="273"/>
      <x:c r="AV986" s="273"/>
      <x:c r="AW986" s="275"/>
      <x:c r="AX986" s="272"/>
      <x:c r="AZ986" s="272"/>
      <x:c r="BA986" s="272"/>
      <x:c r="BB986" s="272"/>
      <x:c r="BC986" s="272"/>
      <x:c r="BD986" s="272"/>
      <x:c r="BE986" s="272"/>
      <x:c r="BF986" s="272"/>
      <x:c r="BG986" s="274"/>
      <x:c r="BH986" s="272"/>
      <x:c r="BI986" s="276"/>
      <x:c r="BJ986" s="276"/>
      <x:c r="BK986" s="276"/>
      <x:c r="BL986" s="276"/>
    </x:row>
    <x:row r="987" spans="1:81" x14ac:dyDescent="0.3">
      <x:c r="E987" s="272"/>
      <x:c r="AB987" s="272"/>
      <x:c r="AF987" s="275"/>
      <x:c r="AH987" s="275"/>
      <x:c r="AI987" s="273"/>
      <x:c r="AK987" s="273"/>
      <x:c r="AL987" s="273"/>
      <x:c r="AM987" s="273"/>
      <x:c r="AO987" s="273"/>
      <x:c r="AP987" s="273"/>
      <x:c r="AR987" s="273"/>
      <x:c r="AT987" s="273"/>
      <x:c r="AV987" s="273"/>
      <x:c r="AW987" s="275"/>
      <x:c r="AX987" s="272"/>
      <x:c r="AZ987" s="272"/>
      <x:c r="BA987" s="272"/>
      <x:c r="BB987" s="272"/>
      <x:c r="BC987" s="272"/>
      <x:c r="BD987" s="272"/>
      <x:c r="BE987" s="272"/>
      <x:c r="BF987" s="272"/>
      <x:c r="BG987" s="274"/>
      <x:c r="BH987" s="272"/>
      <x:c r="BI987" s="276"/>
      <x:c r="BJ987" s="276"/>
      <x:c r="BK987" s="276"/>
      <x:c r="BL987" s="276"/>
    </x:row>
    <x:row r="988" spans="1:81" x14ac:dyDescent="0.3">
      <x:c r="E988" s="272"/>
      <x:c r="AB988" s="272"/>
      <x:c r="AF988" s="275"/>
      <x:c r="AH988" s="275"/>
      <x:c r="AI988" s="273"/>
      <x:c r="AK988" s="273"/>
      <x:c r="AL988" s="273"/>
      <x:c r="AM988" s="273"/>
      <x:c r="AO988" s="273"/>
      <x:c r="AP988" s="273"/>
      <x:c r="AR988" s="273"/>
      <x:c r="AT988" s="273"/>
      <x:c r="AV988" s="273"/>
      <x:c r="AW988" s="275"/>
      <x:c r="AX988" s="272"/>
      <x:c r="AZ988" s="272"/>
      <x:c r="BA988" s="272"/>
      <x:c r="BB988" s="272"/>
      <x:c r="BC988" s="272"/>
      <x:c r="BD988" s="272"/>
      <x:c r="BE988" s="272"/>
      <x:c r="BF988" s="272"/>
      <x:c r="BG988" s="274"/>
      <x:c r="BH988" s="272"/>
      <x:c r="BI988" s="276"/>
      <x:c r="BJ988" s="276"/>
      <x:c r="BK988" s="276"/>
      <x:c r="BL988" s="276"/>
    </x:row>
    <x:row r="989" spans="1:81" x14ac:dyDescent="0.3">
      <x:c r="E989" s="272"/>
      <x:c r="AB989" s="272"/>
      <x:c r="AF989" s="275"/>
      <x:c r="AH989" s="275"/>
      <x:c r="AI989" s="273"/>
      <x:c r="AK989" s="273"/>
      <x:c r="AL989" s="273"/>
      <x:c r="AM989" s="273"/>
      <x:c r="AO989" s="273"/>
      <x:c r="AP989" s="273"/>
      <x:c r="AR989" s="273"/>
      <x:c r="AT989" s="273"/>
      <x:c r="AV989" s="273"/>
      <x:c r="AW989" s="275"/>
      <x:c r="AX989" s="272"/>
      <x:c r="AZ989" s="272"/>
      <x:c r="BA989" s="272"/>
      <x:c r="BB989" s="272"/>
      <x:c r="BC989" s="272"/>
      <x:c r="BD989" s="272"/>
      <x:c r="BE989" s="272"/>
      <x:c r="BF989" s="272"/>
      <x:c r="BG989" s="274"/>
      <x:c r="BH989" s="272"/>
      <x:c r="BI989" s="276"/>
      <x:c r="BJ989" s="276"/>
      <x:c r="BK989" s="276"/>
      <x:c r="BL989" s="276"/>
    </x:row>
    <x:row r="990" spans="1:81" x14ac:dyDescent="0.3">
      <x:c r="E990" s="272"/>
      <x:c r="AB990" s="272"/>
      <x:c r="AF990" s="275"/>
      <x:c r="AH990" s="275"/>
      <x:c r="AI990" s="273"/>
      <x:c r="AK990" s="273"/>
      <x:c r="AL990" s="273"/>
      <x:c r="AM990" s="273"/>
      <x:c r="AO990" s="273"/>
      <x:c r="AP990" s="273"/>
      <x:c r="AR990" s="273"/>
      <x:c r="AT990" s="273"/>
      <x:c r="AV990" s="273"/>
      <x:c r="AW990" s="275"/>
      <x:c r="AX990" s="272"/>
      <x:c r="AZ990" s="272"/>
      <x:c r="BA990" s="272"/>
      <x:c r="BB990" s="272"/>
      <x:c r="BC990" s="272"/>
      <x:c r="BD990" s="272"/>
      <x:c r="BE990" s="272"/>
      <x:c r="BF990" s="272"/>
      <x:c r="BG990" s="274"/>
      <x:c r="BH990" s="272"/>
      <x:c r="BI990" s="276"/>
      <x:c r="BJ990" s="276"/>
      <x:c r="BK990" s="276"/>
      <x:c r="BL990" s="276"/>
    </x:row>
    <x:row r="991" spans="1:81" x14ac:dyDescent="0.3">
      <x:c r="E991" s="272"/>
      <x:c r="AB991" s="272"/>
      <x:c r="AF991" s="275"/>
      <x:c r="AH991" s="275"/>
      <x:c r="AI991" s="273"/>
      <x:c r="AK991" s="273"/>
      <x:c r="AL991" s="273"/>
      <x:c r="AM991" s="273"/>
      <x:c r="AO991" s="273"/>
      <x:c r="AP991" s="273"/>
      <x:c r="AR991" s="273"/>
      <x:c r="AT991" s="273"/>
      <x:c r="AV991" s="273"/>
      <x:c r="AW991" s="275"/>
      <x:c r="AX991" s="272"/>
      <x:c r="AZ991" s="272"/>
      <x:c r="BA991" s="272"/>
      <x:c r="BB991" s="272"/>
      <x:c r="BC991" s="272"/>
      <x:c r="BD991" s="272"/>
      <x:c r="BE991" s="272"/>
      <x:c r="BF991" s="272"/>
      <x:c r="BG991" s="274"/>
      <x:c r="BH991" s="272"/>
      <x:c r="BI991" s="276"/>
      <x:c r="BJ991" s="276"/>
      <x:c r="BK991" s="276"/>
      <x:c r="BL991" s="276"/>
    </x:row>
    <x:row r="992" spans="1:81" x14ac:dyDescent="0.3">
      <x:c r="E992" s="272"/>
      <x:c r="AB992" s="272"/>
      <x:c r="AF992" s="275"/>
      <x:c r="AH992" s="275"/>
      <x:c r="AI992" s="273"/>
      <x:c r="AK992" s="273"/>
      <x:c r="AL992" s="273"/>
      <x:c r="AM992" s="273"/>
      <x:c r="AO992" s="273"/>
      <x:c r="AP992" s="273"/>
      <x:c r="AR992" s="273"/>
      <x:c r="AT992" s="273"/>
      <x:c r="AV992" s="273"/>
      <x:c r="AW992" s="275"/>
      <x:c r="AX992" s="272"/>
      <x:c r="AZ992" s="272"/>
      <x:c r="BA992" s="272"/>
      <x:c r="BB992" s="272"/>
      <x:c r="BC992" s="272"/>
      <x:c r="BD992" s="272"/>
      <x:c r="BE992" s="272"/>
      <x:c r="BF992" s="272"/>
      <x:c r="BG992" s="274"/>
      <x:c r="BH992" s="272"/>
      <x:c r="BI992" s="276"/>
      <x:c r="BJ992" s="276"/>
      <x:c r="BK992" s="276"/>
      <x:c r="BL992" s="276"/>
    </x:row>
    <x:row r="993" spans="1:81" x14ac:dyDescent="0.3">
      <x:c r="E993" s="272"/>
      <x:c r="AB993" s="272"/>
      <x:c r="AF993" s="275"/>
      <x:c r="AH993" s="275"/>
      <x:c r="AI993" s="273"/>
      <x:c r="AK993" s="273"/>
      <x:c r="AL993" s="273"/>
      <x:c r="AM993" s="273"/>
      <x:c r="AO993" s="273"/>
      <x:c r="AP993" s="273"/>
      <x:c r="AR993" s="273"/>
      <x:c r="AT993" s="273"/>
      <x:c r="AV993" s="273"/>
      <x:c r="AW993" s="275"/>
      <x:c r="AX993" s="272"/>
      <x:c r="AZ993" s="272"/>
      <x:c r="BA993" s="272"/>
      <x:c r="BB993" s="272"/>
      <x:c r="BC993" s="272"/>
      <x:c r="BD993" s="272"/>
      <x:c r="BE993" s="272"/>
      <x:c r="BF993" s="272"/>
      <x:c r="BG993" s="274"/>
      <x:c r="BH993" s="272"/>
      <x:c r="BI993" s="276"/>
      <x:c r="BJ993" s="276"/>
      <x:c r="BK993" s="276"/>
      <x:c r="BL993" s="276"/>
    </x:row>
    <x:row r="994" spans="1:81" x14ac:dyDescent="0.3">
      <x:c r="E994" s="272"/>
      <x:c r="AB994" s="272"/>
      <x:c r="AF994" s="275"/>
      <x:c r="AH994" s="275"/>
      <x:c r="AI994" s="273"/>
      <x:c r="AK994" s="273"/>
      <x:c r="AL994" s="273"/>
      <x:c r="AM994" s="273"/>
      <x:c r="AO994" s="273"/>
      <x:c r="AP994" s="273"/>
      <x:c r="AR994" s="273"/>
      <x:c r="AT994" s="273"/>
      <x:c r="AV994" s="273"/>
      <x:c r="AW994" s="275"/>
      <x:c r="AX994" s="272"/>
      <x:c r="AZ994" s="272"/>
      <x:c r="BA994" s="272"/>
      <x:c r="BB994" s="272"/>
      <x:c r="BC994" s="272"/>
      <x:c r="BD994" s="272"/>
      <x:c r="BE994" s="272"/>
      <x:c r="BF994" s="272"/>
      <x:c r="BG994" s="274"/>
      <x:c r="BH994" s="272"/>
      <x:c r="BI994" s="276"/>
      <x:c r="BJ994" s="276"/>
      <x:c r="BK994" s="276"/>
      <x:c r="BL994" s="276"/>
    </x:row>
    <x:row r="995" spans="1:81" x14ac:dyDescent="0.3">
      <x:c r="E995" s="272"/>
      <x:c r="AB995" s="272"/>
      <x:c r="AF995" s="275"/>
      <x:c r="AH995" s="275"/>
      <x:c r="AI995" s="273"/>
      <x:c r="AK995" s="273"/>
      <x:c r="AL995" s="273"/>
      <x:c r="AM995" s="273"/>
      <x:c r="AO995" s="273"/>
      <x:c r="AP995" s="273"/>
      <x:c r="AR995" s="273"/>
      <x:c r="AT995" s="273"/>
      <x:c r="AV995" s="273"/>
      <x:c r="AW995" s="275"/>
      <x:c r="AX995" s="272"/>
      <x:c r="AZ995" s="272"/>
      <x:c r="BA995" s="272"/>
      <x:c r="BB995" s="272"/>
      <x:c r="BC995" s="272"/>
      <x:c r="BD995" s="272"/>
      <x:c r="BE995" s="272"/>
      <x:c r="BF995" s="272"/>
      <x:c r="BG995" s="274"/>
      <x:c r="BH995" s="272"/>
      <x:c r="BI995" s="276"/>
      <x:c r="BJ995" s="276"/>
      <x:c r="BK995" s="276"/>
      <x:c r="BL995" s="276"/>
    </x:row>
    <x:row r="996" spans="1:81" x14ac:dyDescent="0.3">
      <x:c r="E996" s="272"/>
      <x:c r="AB996" s="272"/>
      <x:c r="AF996" s="275"/>
      <x:c r="AH996" s="275"/>
      <x:c r="AI996" s="273"/>
      <x:c r="AK996" s="273"/>
      <x:c r="AL996" s="273"/>
      <x:c r="AM996" s="273"/>
      <x:c r="AO996" s="273"/>
      <x:c r="AP996" s="273"/>
      <x:c r="AR996" s="273"/>
      <x:c r="AT996" s="273"/>
      <x:c r="AV996" s="273"/>
      <x:c r="AW996" s="275"/>
      <x:c r="AX996" s="272"/>
      <x:c r="AZ996" s="272"/>
      <x:c r="BA996" s="272"/>
      <x:c r="BB996" s="272"/>
      <x:c r="BC996" s="272"/>
      <x:c r="BD996" s="272"/>
      <x:c r="BE996" s="272"/>
      <x:c r="BF996" s="272"/>
      <x:c r="BG996" s="274"/>
      <x:c r="BH996" s="272"/>
      <x:c r="BI996" s="276"/>
      <x:c r="BJ996" s="276"/>
      <x:c r="BK996" s="276"/>
      <x:c r="BL996" s="276"/>
    </x:row>
    <x:row r="997" spans="1:81" x14ac:dyDescent="0.3">
      <x:c r="E997" s="272"/>
      <x:c r="AB997" s="272"/>
      <x:c r="AF997" s="275"/>
      <x:c r="AH997" s="275"/>
      <x:c r="AI997" s="273"/>
      <x:c r="AK997" s="273"/>
      <x:c r="AL997" s="273"/>
      <x:c r="AM997" s="273"/>
      <x:c r="AO997" s="273"/>
      <x:c r="AP997" s="273"/>
      <x:c r="AR997" s="273"/>
      <x:c r="AT997" s="273"/>
      <x:c r="AV997" s="273"/>
      <x:c r="AW997" s="275"/>
      <x:c r="AX997" s="272"/>
      <x:c r="AZ997" s="272"/>
      <x:c r="BA997" s="272"/>
      <x:c r="BB997" s="272"/>
      <x:c r="BC997" s="272"/>
      <x:c r="BD997" s="272"/>
      <x:c r="BE997" s="272"/>
      <x:c r="BF997" s="272"/>
      <x:c r="BG997" s="274"/>
      <x:c r="BH997" s="272"/>
      <x:c r="BI997" s="276"/>
      <x:c r="BJ997" s="276"/>
      <x:c r="BK997" s="276"/>
      <x:c r="BL997" s="276"/>
    </x:row>
    <x:row r="998" spans="1:81" x14ac:dyDescent="0.3">
      <x:c r="E998" s="272"/>
      <x:c r="AB998" s="272"/>
      <x:c r="AF998" s="275"/>
      <x:c r="AH998" s="275"/>
      <x:c r="AI998" s="273"/>
      <x:c r="AK998" s="273"/>
      <x:c r="AL998" s="273"/>
      <x:c r="AM998" s="273"/>
      <x:c r="AO998" s="273"/>
      <x:c r="AP998" s="273"/>
      <x:c r="AR998" s="273"/>
      <x:c r="AT998" s="273"/>
      <x:c r="AV998" s="273"/>
      <x:c r="AW998" s="275"/>
      <x:c r="AX998" s="272"/>
      <x:c r="AZ998" s="272"/>
      <x:c r="BA998" s="272"/>
      <x:c r="BB998" s="272"/>
      <x:c r="BC998" s="272"/>
      <x:c r="BD998" s="272"/>
      <x:c r="BE998" s="272"/>
      <x:c r="BF998" s="272"/>
      <x:c r="BG998" s="274"/>
      <x:c r="BH998" s="272"/>
      <x:c r="BI998" s="276"/>
      <x:c r="BJ998" s="276"/>
      <x:c r="BK998" s="276"/>
      <x:c r="BL998" s="276"/>
    </x:row>
    <x:row r="999" spans="1:81" x14ac:dyDescent="0.3">
      <x:c r="E999" s="272"/>
      <x:c r="AB999" s="272"/>
      <x:c r="AF999" s="275"/>
      <x:c r="AH999" s="275"/>
      <x:c r="AI999" s="273"/>
      <x:c r="AK999" s="273"/>
      <x:c r="AL999" s="273"/>
      <x:c r="AM999" s="273"/>
      <x:c r="AO999" s="273"/>
      <x:c r="AP999" s="273"/>
      <x:c r="AR999" s="273"/>
      <x:c r="AT999" s="273"/>
      <x:c r="AV999" s="273"/>
      <x:c r="AW999" s="275"/>
      <x:c r="AX999" s="272"/>
      <x:c r="AZ999" s="272"/>
      <x:c r="BA999" s="272"/>
      <x:c r="BB999" s="272"/>
      <x:c r="BC999" s="272"/>
      <x:c r="BD999" s="272"/>
      <x:c r="BE999" s="272"/>
      <x:c r="BF999" s="272"/>
      <x:c r="BG999" s="274"/>
      <x:c r="BH999" s="272"/>
      <x:c r="BI999" s="276"/>
      <x:c r="BJ999" s="276"/>
      <x:c r="BK999" s="276"/>
      <x:c r="BL999" s="276"/>
    </x:row>
    <x:row r="1000" spans="1:81" x14ac:dyDescent="0.3">
      <x:c r="E1000" s="272"/>
      <x:c r="AB1000" s="272"/>
      <x:c r="AF1000" s="275"/>
      <x:c r="AH1000" s="275"/>
      <x:c r="AI1000" s="273"/>
      <x:c r="AK1000" s="273"/>
      <x:c r="AL1000" s="273"/>
      <x:c r="AM1000" s="273"/>
      <x:c r="AO1000" s="273"/>
      <x:c r="AP1000" s="273"/>
      <x:c r="AR1000" s="273"/>
      <x:c r="AT1000" s="273"/>
      <x:c r="AV1000" s="273"/>
      <x:c r="AW1000" s="275"/>
      <x:c r="AX1000" s="272"/>
      <x:c r="AZ1000" s="272"/>
      <x:c r="BA1000" s="272"/>
      <x:c r="BB1000" s="272"/>
      <x:c r="BC1000" s="272"/>
      <x:c r="BD1000" s="272"/>
      <x:c r="BE1000" s="272"/>
      <x:c r="BF1000" s="272"/>
      <x:c r="BG1000" s="274"/>
      <x:c r="BH1000" s="272"/>
      <x:c r="BI1000" s="276"/>
      <x:c r="BJ1000" s="276"/>
      <x:c r="BK1000" s="276"/>
      <x:c r="BL1000" s="276"/>
    </x:row>
    <x:row r="1001" spans="1:81" x14ac:dyDescent="0.3">
      <x:c r="E1001" s="272"/>
      <x:c r="AF1001" s="275"/>
      <x:c r="AH1001" s="275"/>
      <x:c r="AI1001" s="273"/>
      <x:c r="AK1001" s="273"/>
      <x:c r="AL1001" s="273"/>
      <x:c r="AM1001" s="273"/>
      <x:c r="AO1001" s="273"/>
      <x:c r="AP1001" s="273"/>
      <x:c r="AR1001" s="273"/>
      <x:c r="AT1001" s="273"/>
      <x:c r="AV1001" s="273"/>
      <x:c r="AW1001" s="275"/>
      <x:c r="AX1001" s="272"/>
      <x:c r="AZ1001" s="272"/>
      <x:c r="BA1001" s="272"/>
      <x:c r="BB1001" s="272"/>
      <x:c r="BC1001" s="272"/>
      <x:c r="BD1001" s="272"/>
      <x:c r="BE1001" s="272"/>
      <x:c r="BF1001" s="272"/>
      <x:c r="BG1001" s="274"/>
      <x:c r="BH1001" s="272"/>
      <x:c r="BI1001" s="276"/>
      <x:c r="BJ1001" s="276"/>
      <x:c r="BK1001" s="276"/>
      <x:c r="BL1001" s="276"/>
    </x:row>
    <x:row r="1002" spans="1:81" x14ac:dyDescent="0.3">
      <x:c r="E1002" s="272"/>
      <x:c r="AF1002" s="275"/>
      <x:c r="AH1002" s="275"/>
      <x:c r="AI1002" s="273"/>
      <x:c r="AK1002" s="273"/>
      <x:c r="AL1002" s="273"/>
      <x:c r="AM1002" s="273"/>
      <x:c r="AO1002" s="273"/>
      <x:c r="AP1002" s="273"/>
      <x:c r="AR1002" s="273"/>
      <x:c r="AT1002" s="273"/>
      <x:c r="AV1002" s="273"/>
      <x:c r="AW1002" s="275"/>
      <x:c r="AX1002" s="272"/>
      <x:c r="AZ1002" s="272"/>
      <x:c r="BA1002" s="272"/>
      <x:c r="BB1002" s="272"/>
      <x:c r="BC1002" s="272"/>
      <x:c r="BD1002" s="272"/>
      <x:c r="BE1002" s="272"/>
      <x:c r="BF1002" s="272"/>
      <x:c r="BG1002" s="274"/>
      <x:c r="BH1002" s="272"/>
      <x:c r="BI1002" s="276"/>
      <x:c r="BJ1002" s="276"/>
      <x:c r="BK1002" s="276"/>
      <x:c r="BL1002" s="276"/>
    </x:row>
    <x:row r="1003" spans="1:81" x14ac:dyDescent="0.3">
      <x:c r="E1003" s="272"/>
      <x:c r="AF1003" s="275"/>
      <x:c r="AH1003" s="275"/>
      <x:c r="AI1003" s="273"/>
      <x:c r="AK1003" s="273"/>
      <x:c r="AL1003" s="273"/>
      <x:c r="AM1003" s="273"/>
      <x:c r="AO1003" s="273"/>
      <x:c r="AP1003" s="273"/>
      <x:c r="AR1003" s="273"/>
      <x:c r="AT1003" s="273"/>
      <x:c r="AV1003" s="273"/>
      <x:c r="AW1003" s="275"/>
      <x:c r="AX1003" s="272"/>
      <x:c r="AZ1003" s="272"/>
      <x:c r="BA1003" s="272"/>
      <x:c r="BB1003" s="272"/>
      <x:c r="BC1003" s="272"/>
      <x:c r="BD1003" s="272"/>
      <x:c r="BE1003" s="272"/>
      <x:c r="BF1003" s="272"/>
      <x:c r="BG1003" s="274"/>
      <x:c r="BH1003" s="272"/>
      <x:c r="BI1003" s="276"/>
      <x:c r="BJ1003" s="276"/>
      <x:c r="BK1003" s="276"/>
      <x:c r="BL1003" s="276"/>
    </x:row>
    <x:row r="1004" spans="1:81" x14ac:dyDescent="0.3">
      <x:c r="E1004" s="272"/>
      <x:c r="AF1004" s="275"/>
      <x:c r="AH1004" s="275"/>
      <x:c r="AI1004" s="273"/>
      <x:c r="AK1004" s="273"/>
      <x:c r="AL1004" s="273"/>
      <x:c r="AM1004" s="273"/>
      <x:c r="AO1004" s="273"/>
      <x:c r="AP1004" s="273"/>
      <x:c r="AR1004" s="273"/>
      <x:c r="AT1004" s="273"/>
      <x:c r="AV1004" s="273"/>
      <x:c r="AW1004" s="275"/>
      <x:c r="AX1004" s="272"/>
      <x:c r="AZ1004" s="272"/>
      <x:c r="BA1004" s="272"/>
      <x:c r="BB1004" s="272"/>
      <x:c r="BC1004" s="272"/>
      <x:c r="BD1004" s="272"/>
      <x:c r="BE1004" s="272"/>
      <x:c r="BF1004" s="272"/>
      <x:c r="BG1004" s="274"/>
      <x:c r="BH1004" s="272"/>
      <x:c r="BI1004" s="276"/>
      <x:c r="BJ1004" s="276"/>
      <x:c r="BK1004" s="276"/>
      <x:c r="BL1004" s="276"/>
    </x:row>
    <x:row r="1005" spans="1:81" x14ac:dyDescent="0.3">
      <x:c r="E1005" s="272"/>
      <x:c r="AF1005" s="275"/>
      <x:c r="AH1005" s="275"/>
      <x:c r="AI1005" s="273"/>
      <x:c r="AK1005" s="273"/>
      <x:c r="AL1005" s="273"/>
      <x:c r="AM1005" s="273"/>
      <x:c r="AO1005" s="273"/>
      <x:c r="AP1005" s="273"/>
      <x:c r="AR1005" s="273"/>
      <x:c r="AT1005" s="273"/>
      <x:c r="AV1005" s="273"/>
      <x:c r="AW1005" s="275"/>
      <x:c r="AX1005" s="272"/>
      <x:c r="AZ1005" s="272"/>
      <x:c r="BA1005" s="272"/>
      <x:c r="BB1005" s="272"/>
      <x:c r="BC1005" s="272"/>
      <x:c r="BD1005" s="272"/>
      <x:c r="BE1005" s="272"/>
      <x:c r="BF1005" s="272"/>
      <x:c r="BG1005" s="274"/>
      <x:c r="BH1005" s="272"/>
      <x:c r="BI1005" s="276"/>
      <x:c r="BJ1005" s="276"/>
      <x:c r="BK1005" s="276"/>
      <x:c r="BL1005" s="276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22BC560-847A-4F94-ACD2-D2DF413069B7}" mc:Ignorable="x14ac xr xr2 xr3">
  <x:sheetPr>
    <x:tabColor rgb="FF00B0F0"/>
    <x:outlinePr summaryBelow="1" summaryRight="1"/>
  </x:sheetPr>
  <x:dimension ref="A1:BC4000"/>
  <x:sheetViews>
    <x:sheetView workbookViewId="0">
      <x:selection activeCell="A1" sqref="A1 1:1048576"/>
    </x:sheetView>
  </x:sheetViews>
  <x:sheetFormatPr defaultColWidth="8.567768" defaultRowHeight="14.4" x14ac:dyDescent="0.3"/>
  <x:cols>
    <x:col min="1" max="1" width="23.109375" style="0" bestFit="1" customWidth="1"/>
    <x:col min="2" max="2" width="22.441406" style="0" customWidth="1"/>
    <x:col min="3" max="3" width="27.664062" style="0" customWidth="1"/>
    <x:col min="4" max="4" width="87.332031" style="0" customWidth="1"/>
    <x:col min="5" max="5" width="22.664062" style="0" customWidth="1"/>
    <x:col min="6" max="6" width="19" style="0" customWidth="1"/>
    <x:col min="7" max="7" width="88" style="0" customWidth="1"/>
    <x:col min="8" max="8" width="22.886719" style="0" customWidth="1"/>
    <x:col min="9" max="9" width="19.332031" style="0" customWidth="1"/>
    <x:col min="10" max="10" width="16.886719" style="0" customWidth="1"/>
    <x:col min="11" max="11" width="43.554688" style="0" customWidth="1"/>
    <x:col min="12" max="12" width="42.441406" style="0" customWidth="1"/>
    <x:col min="13" max="13" width="255" style="0" customWidth="1"/>
    <x:col min="14" max="14" width="17.332031" style="0" customWidth="1"/>
    <x:col min="15" max="15" width="13.441406" style="0" customWidth="1"/>
    <x:col min="16" max="16" width="13" style="0" customWidth="1"/>
    <x:col min="17" max="17" width="11.886719" style="0" customWidth="1"/>
    <x:col min="18" max="18" width="14.109375" style="0" customWidth="1"/>
    <x:col min="19" max="19" width="13.332031" style="0" customWidth="1"/>
    <x:col min="20" max="20" width="16.554688" style="0" customWidth="1"/>
    <x:col min="21" max="21" width="17.332031" style="0" customWidth="1"/>
    <x:col min="22" max="22" width="14.109375" style="0" customWidth="1"/>
    <x:col min="23" max="23" width="17.441406" style="0" customWidth="1"/>
    <x:col min="24" max="24" width="8.886719" style="0" customWidth="1"/>
    <x:col min="25" max="25" width="12.886719" style="0" customWidth="1"/>
    <x:col min="26" max="27" width="14" style="0" customWidth="1"/>
    <x:col min="28" max="28" width="21" style="0" customWidth="1"/>
    <x:col min="29" max="29" width="14" style="0" customWidth="1"/>
    <x:col min="30" max="30" width="19.109375" style="0" customWidth="1"/>
    <x:col min="31" max="31" width="14.554688" style="0" customWidth="1"/>
    <x:col min="32" max="32" width="16.886719" style="0" customWidth="1"/>
    <x:col min="33" max="33" width="14.441406" style="0" customWidth="1"/>
    <x:col min="34" max="34" width="12.886719" style="0" customWidth="1"/>
    <x:col min="35" max="35" width="10.664062" style="0" customWidth="1"/>
    <x:col min="36" max="36" width="26.886719" style="0" customWidth="1"/>
    <x:col min="37" max="37" width="25" style="0" customWidth="1"/>
    <x:col min="38" max="38" width="14.109375" style="0" customWidth="1"/>
    <x:col min="39" max="39" width="14.441406" style="0" customWidth="1"/>
    <x:col min="40" max="40" width="26.554688" style="0" customWidth="1"/>
    <x:col min="41" max="41" width="24.664062" style="0" customWidth="1"/>
    <x:col min="42" max="42" width="8.567768" style="0" customWidth="1"/>
    <x:col min="43" max="43" width="11.886719" style="0" customWidth="1"/>
    <x:col min="44" max="44" width="15.332031" style="0" customWidth="1"/>
    <x:col min="45" max="45" width="13.554688" style="0" customWidth="1"/>
    <x:col min="46" max="46" width="19.886719" style="0" customWidth="1"/>
    <x:col min="47" max="47" width="28.441406" style="0" customWidth="1"/>
    <x:col min="48" max="48" width="39.886719" style="0" customWidth="1"/>
    <x:col min="49" max="49" width="28.109375" style="0" customWidth="1"/>
    <x:col min="50" max="50" width="30.886719" style="0" customWidth="1"/>
    <x:col min="51" max="51" width="31.554688" style="0" customWidth="1"/>
    <x:col min="52" max="52" width="8.567768" style="0" customWidth="1"/>
    <x:col min="53" max="53" width="13.664062" style="0" customWidth="1"/>
    <x:col min="54" max="54" width="12.554688" style="0" customWidth="1"/>
    <x:col min="55" max="55" width="12.664062" style="0" customWidth="1"/>
    <x:col min="56" max="57" width="13.441406" style="0" bestFit="1" customWidth="1"/>
  </x:cols>
  <x:sheetData>
    <x:row r="1" spans="1:57" x14ac:dyDescent="0.3">
      <x:c r="C1" s="426"/>
      <x:c r="D1" s="427"/>
    </x:row>
    <x:row r="4" spans="1:57" ht="15.75" customHeight="1" x14ac:dyDescent="0.3"/>
    <x:row r="5" spans="1:57" ht="15" customHeight="1" s="22" customFormat="1" x14ac:dyDescent="0.35"/>
    <x:row r="6" spans="1:57" x14ac:dyDescent="0.3">
      <x:c r="A6" s="226"/>
      <x:c r="J6" s="23"/>
      <x:c r="Q6" s="23"/>
      <x:c r="R6" s="23"/>
      <x:c r="T6" s="226"/>
      <x:c r="U6" s="226"/>
      <x:c r="V6" s="226"/>
      <x:c r="W6" s="226"/>
      <x:c r="X6" s="226"/>
      <x:c r="Y6" s="226"/>
      <x:c r="Z6" s="226"/>
      <x:c r="AA6" s="226"/>
      <x:c r="AC6" s="226"/>
      <x:c r="AE6" s="222"/>
      <x:c r="AF6" s="226"/>
      <x:c r="AH6" s="222"/>
      <x:c r="AI6" s="23"/>
      <x:c r="AJ6" s="226"/>
      <x:c r="AK6" s="226"/>
      <x:c r="AM6" s="222"/>
      <x:c r="AN6" s="222"/>
      <x:c r="AO6" s="222"/>
    </x:row>
    <x:row r="7" spans="1:57" x14ac:dyDescent="0.3">
      <x:c r="A7" s="226"/>
      <x:c r="E7" s="226"/>
      <x:c r="J7" s="23"/>
      <x:c r="Q7" s="23"/>
      <x:c r="R7" s="23"/>
      <x:c r="T7" s="226"/>
      <x:c r="U7" s="226"/>
      <x:c r="V7" s="226"/>
      <x:c r="W7" s="226"/>
      <x:c r="X7" s="226"/>
      <x:c r="Y7" s="226"/>
      <x:c r="Z7" s="226"/>
      <x:c r="AA7" s="226"/>
      <x:c r="AC7" s="226"/>
      <x:c r="AE7" s="226"/>
      <x:c r="AF7" s="226"/>
      <x:c r="AH7" s="222"/>
      <x:c r="AI7" s="23"/>
      <x:c r="AJ7" s="226"/>
      <x:c r="AK7" s="226"/>
      <x:c r="AM7" s="222"/>
      <x:c r="AN7" s="222"/>
      <x:c r="AO7" s="222"/>
    </x:row>
    <x:row r="8" spans="1:57" x14ac:dyDescent="0.3">
      <x:c r="A8" s="226"/>
      <x:c r="E8" s="226"/>
      <x:c r="J8" s="23"/>
      <x:c r="Q8" s="23"/>
      <x:c r="R8" s="23"/>
      <x:c r="T8" s="226"/>
      <x:c r="U8" s="226"/>
      <x:c r="V8" s="226"/>
      <x:c r="W8" s="226"/>
      <x:c r="X8" s="226"/>
      <x:c r="Y8" s="226"/>
      <x:c r="Z8" s="226"/>
      <x:c r="AA8" s="226"/>
      <x:c r="AC8" s="226"/>
      <x:c r="AE8" s="226"/>
      <x:c r="AF8" s="226"/>
      <x:c r="AH8" s="222"/>
      <x:c r="AI8" s="23"/>
      <x:c r="AJ8" s="222"/>
      <x:c r="AK8" s="222"/>
      <x:c r="AM8" s="222"/>
      <x:c r="AN8" s="222"/>
      <x:c r="AO8" s="222"/>
    </x:row>
    <x:row r="9" spans="1:57" x14ac:dyDescent="0.3">
      <x:c r="A9" s="226"/>
      <x:c r="C9" s="226"/>
      <x:c r="J9" s="23"/>
      <x:c r="Q9" s="23"/>
      <x:c r="R9" s="23"/>
      <x:c r="Z9" s="222"/>
      <x:c r="AA9" s="222"/>
      <x:c r="AC9" s="222"/>
      <x:c r="AI9" s="23"/>
      <x:c r="AJ9" s="222"/>
      <x:c r="AK9" s="222"/>
      <x:c r="AM9" s="222"/>
      <x:c r="AN9" s="222"/>
      <x:c r="AO9" s="222"/>
      <x:c r="BC9" s="226"/>
    </x:row>
    <x:row r="10" spans="1:57" x14ac:dyDescent="0.3">
      <x:c r="E10" s="226"/>
      <x:c r="F10" s="226"/>
      <x:c r="J10" s="23"/>
      <x:c r="Q10" s="23"/>
      <x:c r="R10" s="23"/>
      <x:c r="T10" s="226"/>
      <x:c r="U10" s="226"/>
      <x:c r="V10" s="226"/>
      <x:c r="W10" s="226"/>
      <x:c r="X10" s="226"/>
      <x:c r="Y10" s="226"/>
      <x:c r="Z10" s="226"/>
      <x:c r="AA10" s="226"/>
      <x:c r="AC10" s="226"/>
      <x:c r="AE10" s="222"/>
      <x:c r="AF10" s="226"/>
      <x:c r="AH10" s="222"/>
      <x:c r="AI10" s="23"/>
      <x:c r="AJ10" s="222"/>
      <x:c r="AK10" s="222"/>
      <x:c r="AM10" s="222"/>
      <x:c r="AN10" s="222"/>
      <x:c r="AO10" s="222"/>
    </x:row>
    <x:row r="11" spans="1:57" x14ac:dyDescent="0.3">
      <x:c r="F11" s="226"/>
      <x:c r="J11" s="23"/>
      <x:c r="M11" s="226"/>
      <x:c r="Q11" s="23"/>
      <x:c r="R11" s="23"/>
      <x:c r="T11" s="226"/>
      <x:c r="U11" s="226"/>
      <x:c r="V11" s="226"/>
      <x:c r="W11" s="226"/>
      <x:c r="X11" s="226"/>
      <x:c r="Y11" s="226"/>
      <x:c r="Z11" s="226"/>
      <x:c r="AA11" s="226"/>
      <x:c r="AC11" s="226"/>
      <x:c r="AE11" s="222"/>
      <x:c r="AF11" s="226"/>
      <x:c r="AH11" s="222"/>
      <x:c r="AI11" s="23"/>
      <x:c r="AJ11" s="222"/>
      <x:c r="AK11" s="222"/>
      <x:c r="AM11" s="222"/>
      <x:c r="AN11" s="222"/>
      <x:c r="AO11" s="222"/>
    </x:row>
    <x:row r="12" spans="1:57" x14ac:dyDescent="0.3">
      <x:c r="E12" s="226"/>
      <x:c r="F12" s="226"/>
      <x:c r="J12" s="23"/>
      <x:c r="Q12" s="23"/>
      <x:c r="R12" s="23"/>
      <x:c r="T12" s="226"/>
      <x:c r="U12" s="226"/>
      <x:c r="V12" s="226"/>
      <x:c r="W12" s="226"/>
      <x:c r="X12" s="226"/>
      <x:c r="Y12" s="226"/>
      <x:c r="Z12" s="226"/>
      <x:c r="AA12" s="226"/>
      <x:c r="AC12" s="226"/>
      <x:c r="AE12" s="226"/>
      <x:c r="AF12" s="226"/>
      <x:c r="AH12" s="222"/>
      <x:c r="AI12" s="23"/>
      <x:c r="AJ12" s="222"/>
      <x:c r="AK12" s="222"/>
      <x:c r="AM12" s="222"/>
      <x:c r="AN12" s="222"/>
      <x:c r="AO12" s="222"/>
    </x:row>
    <x:row r="13" spans="1:57" x14ac:dyDescent="0.3">
      <x:c r="J13" s="23"/>
      <x:c r="M13" s="226"/>
      <x:c r="Q13" s="23"/>
      <x:c r="R13" s="23"/>
      <x:c r="T13" s="226"/>
      <x:c r="U13" s="226"/>
      <x:c r="V13" s="226"/>
      <x:c r="W13" s="226"/>
      <x:c r="X13" s="226"/>
      <x:c r="Y13" s="226"/>
      <x:c r="Z13" s="226"/>
      <x:c r="AA13" s="226"/>
      <x:c r="AC13" s="226"/>
      <x:c r="AE13" s="226"/>
      <x:c r="AF13" s="226"/>
      <x:c r="AH13" s="222"/>
      <x:c r="AI13" s="23"/>
      <x:c r="AJ13" s="222"/>
      <x:c r="AK13" s="222"/>
      <x:c r="AM13" s="222"/>
      <x:c r="AN13" s="222"/>
      <x:c r="AO13" s="222"/>
    </x:row>
    <x:row r="14" spans="1:57" x14ac:dyDescent="0.3">
      <x:c r="J14" s="23"/>
      <x:c r="M14" s="226"/>
      <x:c r="O14" s="226"/>
      <x:c r="Q14" s="23"/>
      <x:c r="R14" s="23"/>
      <x:c r="T14" s="226"/>
      <x:c r="U14" s="226"/>
      <x:c r="V14" s="226"/>
      <x:c r="W14" s="226"/>
      <x:c r="X14" s="226"/>
      <x:c r="Y14" s="226"/>
      <x:c r="Z14" s="226"/>
      <x:c r="AA14" s="226"/>
      <x:c r="AC14" s="226"/>
      <x:c r="AE14" s="226"/>
      <x:c r="AF14" s="226"/>
      <x:c r="AH14" s="226"/>
      <x:c r="AI14" s="23"/>
      <x:c r="AJ14" s="226"/>
      <x:c r="AK14" s="226"/>
      <x:c r="AM14" s="222"/>
      <x:c r="AN14" s="222"/>
      <x:c r="AO14" s="222"/>
    </x:row>
    <x:row r="15" spans="1:57" x14ac:dyDescent="0.3">
      <x:c r="E15" s="226"/>
      <x:c r="F15" s="226"/>
      <x:c r="J15" s="23"/>
      <x:c r="Q15" s="23"/>
      <x:c r="R15" s="23"/>
      <x:c r="T15" s="226"/>
      <x:c r="U15" s="226"/>
      <x:c r="V15" s="226"/>
      <x:c r="W15" s="226"/>
      <x:c r="X15" s="226"/>
      <x:c r="Y15" s="226"/>
      <x:c r="Z15" s="226"/>
      <x:c r="AA15" s="226"/>
      <x:c r="AC15" s="226"/>
      <x:c r="AE15" s="222"/>
      <x:c r="AF15" s="226"/>
      <x:c r="AH15" s="222"/>
      <x:c r="AI15" s="23"/>
      <x:c r="AJ15" s="222"/>
      <x:c r="AK15" s="222"/>
      <x:c r="AM15" s="222"/>
      <x:c r="AN15" s="222"/>
      <x:c r="AO15" s="222"/>
    </x:row>
    <x:row r="16" spans="1:57" x14ac:dyDescent="0.3">
      <x:c r="E16" s="226"/>
      <x:c r="F16" s="226"/>
      <x:c r="J16" s="23"/>
      <x:c r="M16" s="226"/>
      <x:c r="Q16" s="23"/>
      <x:c r="R16" s="23"/>
      <x:c r="T16" s="226"/>
      <x:c r="U16" s="226"/>
      <x:c r="V16" s="226"/>
      <x:c r="W16" s="226"/>
      <x:c r="X16" s="226"/>
      <x:c r="Y16" s="226"/>
      <x:c r="Z16" s="226"/>
      <x:c r="AA16" s="226"/>
      <x:c r="AC16" s="226"/>
      <x:c r="AE16" s="226"/>
      <x:c r="AF16" s="226"/>
      <x:c r="AH16" s="222"/>
      <x:c r="AI16" s="23"/>
      <x:c r="AJ16" s="222"/>
      <x:c r="AK16" s="222"/>
      <x:c r="AM16" s="222"/>
      <x:c r="AN16" s="222"/>
      <x:c r="AO16" s="222"/>
    </x:row>
    <x:row r="17" spans="1:57" x14ac:dyDescent="0.3">
      <x:c r="E17" s="226"/>
      <x:c r="F17" s="226"/>
      <x:c r="J17" s="23"/>
      <x:c r="Q17" s="23"/>
      <x:c r="R17" s="23"/>
      <x:c r="T17" s="226"/>
      <x:c r="U17" s="226"/>
      <x:c r="V17" s="226"/>
      <x:c r="W17" s="226"/>
      <x:c r="X17" s="226"/>
      <x:c r="Y17" s="226"/>
      <x:c r="Z17" s="226"/>
      <x:c r="AA17" s="226"/>
      <x:c r="AC17" s="226"/>
      <x:c r="AE17" s="222"/>
      <x:c r="AF17" s="226"/>
      <x:c r="AH17" s="222"/>
      <x:c r="AI17" s="23"/>
      <x:c r="AJ17" s="226"/>
      <x:c r="AK17" s="226"/>
      <x:c r="AM17" s="222"/>
      <x:c r="AN17" s="222"/>
      <x:c r="AO17" s="222"/>
    </x:row>
    <x:row r="18" spans="1:57" x14ac:dyDescent="0.3">
      <x:c r="F18" s="226"/>
      <x:c r="J18" s="23"/>
      <x:c r="M18" s="226"/>
      <x:c r="Q18" s="23"/>
      <x:c r="R18" s="23"/>
      <x:c r="T18" s="226"/>
      <x:c r="U18" s="226"/>
      <x:c r="V18" s="226"/>
      <x:c r="W18" s="226"/>
      <x:c r="X18" s="226"/>
      <x:c r="Y18" s="226"/>
      <x:c r="Z18" s="226"/>
      <x:c r="AA18" s="226"/>
      <x:c r="AC18" s="226"/>
      <x:c r="AE18" s="226"/>
      <x:c r="AF18" s="226"/>
      <x:c r="AH18" s="226"/>
      <x:c r="AI18" s="23"/>
      <x:c r="AJ18" s="226"/>
      <x:c r="AK18" s="226"/>
      <x:c r="AM18" s="222"/>
      <x:c r="AN18" s="222"/>
      <x:c r="AO18" s="222"/>
    </x:row>
    <x:row r="19" spans="1:57" x14ac:dyDescent="0.3">
      <x:c r="E19" s="226"/>
      <x:c r="F19" s="226"/>
      <x:c r="J19" s="23"/>
      <x:c r="M19" s="226"/>
      <x:c r="O19" s="226"/>
      <x:c r="Q19" s="23"/>
      <x:c r="R19" s="23"/>
      <x:c r="T19" s="226"/>
      <x:c r="U19" s="226"/>
      <x:c r="V19" s="226"/>
      <x:c r="W19" s="226"/>
      <x:c r="X19" s="226"/>
      <x:c r="Y19" s="226"/>
      <x:c r="Z19" s="226"/>
      <x:c r="AA19" s="226"/>
      <x:c r="AC19" s="226"/>
      <x:c r="AE19" s="226"/>
      <x:c r="AF19" s="226"/>
      <x:c r="AH19" s="226"/>
      <x:c r="AI19" s="23"/>
      <x:c r="AJ19" s="226"/>
      <x:c r="AK19" s="226"/>
      <x:c r="AM19" s="222"/>
      <x:c r="AN19" s="222"/>
      <x:c r="AO19" s="222"/>
    </x:row>
    <x:row r="20" spans="1:57" x14ac:dyDescent="0.3">
      <x:c r="F20" s="226"/>
      <x:c r="J20" s="23"/>
      <x:c r="Q20" s="23"/>
      <x:c r="R20" s="23"/>
      <x:c r="T20" s="226"/>
      <x:c r="U20" s="226"/>
      <x:c r="V20" s="226"/>
      <x:c r="W20" s="226"/>
      <x:c r="X20" s="226"/>
      <x:c r="Y20" s="226"/>
      <x:c r="Z20" s="226"/>
      <x:c r="AA20" s="226"/>
      <x:c r="AC20" s="226"/>
      <x:c r="AE20" s="222"/>
      <x:c r="AF20" s="226"/>
      <x:c r="AH20" s="222"/>
      <x:c r="AI20" s="23"/>
      <x:c r="AJ20" s="222"/>
      <x:c r="AK20" s="222"/>
      <x:c r="AM20" s="222"/>
      <x:c r="AN20" s="222"/>
      <x:c r="AO20" s="222"/>
    </x:row>
    <x:row r="21" spans="1:57" x14ac:dyDescent="0.3">
      <x:c r="E21" s="226"/>
      <x:c r="F21" s="226"/>
      <x:c r="J21" s="23"/>
      <x:c r="Q21" s="23"/>
      <x:c r="R21" s="23"/>
      <x:c r="T21" s="226"/>
      <x:c r="U21" s="226"/>
      <x:c r="V21" s="226"/>
      <x:c r="W21" s="226"/>
      <x:c r="X21" s="226"/>
      <x:c r="Y21" s="226"/>
      <x:c r="Z21" s="226"/>
      <x:c r="AA21" s="226"/>
      <x:c r="AC21" s="226"/>
      <x:c r="AE21" s="226"/>
      <x:c r="AF21" s="226"/>
      <x:c r="AH21" s="222"/>
      <x:c r="AI21" s="23"/>
      <x:c r="AJ21" s="222"/>
      <x:c r="AK21" s="222"/>
      <x:c r="AM21" s="222"/>
      <x:c r="AN21" s="222"/>
      <x:c r="AO21" s="222"/>
    </x:row>
    <x:row r="22" spans="1:57" x14ac:dyDescent="0.3">
      <x:c r="E22" s="226"/>
      <x:c r="F22" s="226"/>
      <x:c r="J22" s="23"/>
      <x:c r="M22" s="226"/>
      <x:c r="O22" s="226"/>
      <x:c r="Q22" s="23"/>
      <x:c r="R22" s="23"/>
      <x:c r="T22" s="226"/>
      <x:c r="U22" s="226"/>
      <x:c r="V22" s="226"/>
      <x:c r="W22" s="226"/>
      <x:c r="X22" s="226"/>
      <x:c r="Y22" s="226"/>
      <x:c r="Z22" s="226"/>
      <x:c r="AA22" s="226"/>
      <x:c r="AC22" s="226"/>
      <x:c r="AE22" s="226"/>
      <x:c r="AF22" s="226"/>
      <x:c r="AH22" s="226"/>
      <x:c r="AI22" s="23"/>
      <x:c r="AJ22" s="226"/>
      <x:c r="AK22" s="226"/>
      <x:c r="AM22" s="222"/>
      <x:c r="AN22" s="222"/>
      <x:c r="AO22" s="222"/>
    </x:row>
    <x:row r="23" spans="1:57" x14ac:dyDescent="0.3">
      <x:c r="F23" s="226"/>
      <x:c r="J23" s="23"/>
      <x:c r="Q23" s="23"/>
      <x:c r="R23" s="23"/>
      <x:c r="T23" s="226"/>
      <x:c r="U23" s="226"/>
      <x:c r="V23" s="226"/>
      <x:c r="W23" s="226"/>
      <x:c r="X23" s="226"/>
      <x:c r="Y23" s="226"/>
      <x:c r="Z23" s="226"/>
      <x:c r="AA23" s="226"/>
      <x:c r="AC23" s="226"/>
      <x:c r="AE23" s="226"/>
      <x:c r="AF23" s="226"/>
      <x:c r="AH23" s="222"/>
      <x:c r="AI23" s="23"/>
      <x:c r="AJ23" s="222"/>
      <x:c r="AK23" s="222"/>
      <x:c r="AM23" s="222"/>
      <x:c r="AN23" s="222"/>
      <x:c r="AO23" s="222"/>
    </x:row>
    <x:row r="24" spans="1:57" x14ac:dyDescent="0.3">
      <x:c r="E24" s="226"/>
      <x:c r="F24" s="226"/>
      <x:c r="J24" s="23"/>
      <x:c r="M24" s="226"/>
      <x:c r="Q24" s="23"/>
      <x:c r="R24" s="23"/>
      <x:c r="T24" s="226"/>
      <x:c r="U24" s="226"/>
      <x:c r="V24" s="226"/>
      <x:c r="W24" s="226"/>
      <x:c r="X24" s="226"/>
      <x:c r="Y24" s="226"/>
      <x:c r="Z24" s="226"/>
      <x:c r="AA24" s="226"/>
      <x:c r="AC24" s="226"/>
      <x:c r="AE24" s="226"/>
      <x:c r="AF24" s="226"/>
      <x:c r="AH24" s="222"/>
      <x:c r="AI24" s="23"/>
      <x:c r="AJ24" s="222"/>
      <x:c r="AK24" s="222"/>
      <x:c r="AM24" s="222"/>
      <x:c r="AN24" s="222"/>
      <x:c r="AO24" s="222"/>
    </x:row>
    <x:row r="25" spans="1:57" x14ac:dyDescent="0.3">
      <x:c r="F25" s="226"/>
      <x:c r="J25" s="23"/>
      <x:c r="O25" s="226"/>
      <x:c r="Q25" s="23"/>
      <x:c r="R25" s="23"/>
      <x:c r="T25" s="226"/>
      <x:c r="U25" s="226"/>
      <x:c r="V25" s="226"/>
      <x:c r="W25" s="226"/>
      <x:c r="X25" s="226"/>
      <x:c r="Y25" s="226"/>
      <x:c r="Z25" s="226"/>
      <x:c r="AA25" s="226"/>
      <x:c r="AC25" s="226"/>
      <x:c r="AE25" s="226"/>
      <x:c r="AF25" s="226"/>
      <x:c r="AH25" s="222"/>
      <x:c r="AI25" s="23"/>
      <x:c r="AJ25" s="222"/>
      <x:c r="AK25" s="222"/>
      <x:c r="AM25" s="222"/>
      <x:c r="AN25" s="222"/>
      <x:c r="AO25" s="222"/>
    </x:row>
    <x:row r="26" spans="1:57" x14ac:dyDescent="0.3">
      <x:c r="F26" s="226"/>
      <x:c r="J26" s="23"/>
      <x:c r="O26" s="226"/>
      <x:c r="Q26" s="23"/>
      <x:c r="R26" s="23"/>
      <x:c r="T26" s="226"/>
      <x:c r="U26" s="226"/>
      <x:c r="V26" s="226"/>
      <x:c r="W26" s="226"/>
      <x:c r="X26" s="226"/>
      <x:c r="Y26" s="226"/>
      <x:c r="Z26" s="226"/>
      <x:c r="AA26" s="226"/>
      <x:c r="AC26" s="226"/>
      <x:c r="AE26" s="226"/>
      <x:c r="AF26" s="226"/>
      <x:c r="AH26" s="222"/>
      <x:c r="AI26" s="23"/>
      <x:c r="AJ26" s="222"/>
      <x:c r="AK26" s="222"/>
      <x:c r="AM26" s="222"/>
      <x:c r="AN26" s="222"/>
      <x:c r="AO26" s="222"/>
    </x:row>
    <x:row r="27" spans="1:57" x14ac:dyDescent="0.3">
      <x:c r="J27" s="23"/>
      <x:c r="Q27" s="23"/>
      <x:c r="R27" s="23"/>
      <x:c r="T27" s="226"/>
      <x:c r="U27" s="226"/>
      <x:c r="V27" s="226"/>
      <x:c r="W27" s="226"/>
      <x:c r="X27" s="226"/>
      <x:c r="Y27" s="226"/>
      <x:c r="Z27" s="226"/>
      <x:c r="AA27" s="226"/>
      <x:c r="AC27" s="226"/>
      <x:c r="AE27" s="222"/>
      <x:c r="AF27" s="226"/>
      <x:c r="AH27" s="222"/>
      <x:c r="AI27" s="23"/>
      <x:c r="AJ27" s="222"/>
      <x:c r="AK27" s="222"/>
      <x:c r="AM27" s="222"/>
      <x:c r="AN27" s="222"/>
      <x:c r="AO27" s="222"/>
    </x:row>
    <x:row r="28" spans="1:57" x14ac:dyDescent="0.3">
      <x:c r="J28" s="23"/>
      <x:c r="M28" s="226"/>
      <x:c r="Q28" s="23"/>
      <x:c r="R28" s="23"/>
      <x:c r="T28" s="226"/>
      <x:c r="U28" s="226"/>
      <x:c r="V28" s="226"/>
      <x:c r="W28" s="226"/>
      <x:c r="X28" s="226"/>
      <x:c r="Y28" s="226"/>
      <x:c r="Z28" s="226"/>
      <x:c r="AA28" s="226"/>
      <x:c r="AC28" s="226"/>
      <x:c r="AE28" s="226"/>
      <x:c r="AF28" s="226"/>
      <x:c r="AH28" s="222"/>
      <x:c r="AI28" s="23"/>
      <x:c r="AJ28" s="222"/>
      <x:c r="AK28" s="222"/>
      <x:c r="AM28" s="222"/>
      <x:c r="AN28" s="222"/>
      <x:c r="AO28" s="222"/>
    </x:row>
    <x:row r="29" spans="1:57" x14ac:dyDescent="0.3">
      <x:c r="E29" s="226"/>
      <x:c r="F29" s="226"/>
      <x:c r="J29" s="23"/>
      <x:c r="M29" s="226"/>
      <x:c r="O29" s="226"/>
      <x:c r="Q29" s="23"/>
      <x:c r="R29" s="23"/>
      <x:c r="T29" s="226"/>
      <x:c r="U29" s="226"/>
      <x:c r="V29" s="226"/>
      <x:c r="W29" s="226"/>
      <x:c r="X29" s="226"/>
      <x:c r="Y29" s="226"/>
      <x:c r="Z29" s="226"/>
      <x:c r="AA29" s="226"/>
      <x:c r="AC29" s="226"/>
      <x:c r="AE29" s="226"/>
      <x:c r="AF29" s="226"/>
      <x:c r="AH29" s="226"/>
      <x:c r="AI29" s="23"/>
      <x:c r="AJ29" s="226"/>
      <x:c r="AK29" s="226"/>
      <x:c r="AM29" s="222"/>
      <x:c r="AN29" s="222"/>
      <x:c r="AO29" s="222"/>
    </x:row>
    <x:row r="30" spans="1:57" x14ac:dyDescent="0.3">
      <x:c r="F30" s="226"/>
      <x:c r="J30" s="23"/>
      <x:c r="Q30" s="23"/>
      <x:c r="R30" s="23"/>
      <x:c r="T30" s="226"/>
      <x:c r="U30" s="226"/>
      <x:c r="V30" s="226"/>
      <x:c r="W30" s="226"/>
      <x:c r="X30" s="226"/>
      <x:c r="Y30" s="226"/>
      <x:c r="Z30" s="226"/>
      <x:c r="AA30" s="226"/>
      <x:c r="AC30" s="226"/>
      <x:c r="AE30" s="222"/>
      <x:c r="AF30" s="226"/>
      <x:c r="AH30" s="222"/>
      <x:c r="AI30" s="23"/>
      <x:c r="AJ30" s="222"/>
      <x:c r="AK30" s="222"/>
      <x:c r="AM30" s="222"/>
      <x:c r="AN30" s="222"/>
      <x:c r="AO30" s="222"/>
    </x:row>
    <x:row r="31" spans="1:57" x14ac:dyDescent="0.3">
      <x:c r="F31" s="226"/>
      <x:c r="J31" s="23"/>
      <x:c r="M31" s="226"/>
      <x:c r="Q31" s="23"/>
      <x:c r="R31" s="23"/>
      <x:c r="T31" s="226"/>
      <x:c r="U31" s="226"/>
      <x:c r="V31" s="226"/>
      <x:c r="W31" s="226"/>
      <x:c r="X31" s="226"/>
      <x:c r="Y31" s="226"/>
      <x:c r="Z31" s="226"/>
      <x:c r="AA31" s="226"/>
      <x:c r="AC31" s="226"/>
      <x:c r="AE31" s="222"/>
      <x:c r="AF31" s="226"/>
      <x:c r="AH31" s="222"/>
      <x:c r="AI31" s="23"/>
      <x:c r="AJ31" s="222"/>
      <x:c r="AK31" s="222"/>
      <x:c r="AM31" s="222"/>
      <x:c r="AN31" s="222"/>
      <x:c r="AO31" s="222"/>
    </x:row>
    <x:row r="32" spans="1:57" x14ac:dyDescent="0.3">
      <x:c r="F32" s="226"/>
      <x:c r="J32" s="23"/>
      <x:c r="O32" s="226"/>
      <x:c r="Q32" s="23"/>
      <x:c r="R32" s="23"/>
      <x:c r="T32" s="226"/>
      <x:c r="U32" s="226"/>
      <x:c r="V32" s="226"/>
      <x:c r="W32" s="226"/>
      <x:c r="X32" s="226"/>
      <x:c r="Y32" s="226"/>
      <x:c r="Z32" s="226"/>
      <x:c r="AA32" s="226"/>
      <x:c r="AC32" s="226"/>
      <x:c r="AE32" s="226"/>
      <x:c r="AF32" s="226"/>
      <x:c r="AH32" s="226"/>
      <x:c r="AI32" s="23"/>
      <x:c r="AJ32" s="226"/>
      <x:c r="AK32" s="226"/>
      <x:c r="AM32" s="222"/>
      <x:c r="AN32" s="222"/>
      <x:c r="AO32" s="222"/>
    </x:row>
    <x:row r="33" spans="1:57" x14ac:dyDescent="0.3">
      <x:c r="E33" s="226"/>
      <x:c r="F33" s="226"/>
      <x:c r="J33" s="23"/>
      <x:c r="Q33" s="23"/>
      <x:c r="R33" s="23"/>
      <x:c r="T33" s="226"/>
      <x:c r="U33" s="226"/>
      <x:c r="V33" s="226"/>
      <x:c r="W33" s="226"/>
      <x:c r="X33" s="226"/>
      <x:c r="Y33" s="226"/>
      <x:c r="Z33" s="226"/>
      <x:c r="AA33" s="226"/>
      <x:c r="AC33" s="226"/>
      <x:c r="AE33" s="226"/>
      <x:c r="AF33" s="226"/>
      <x:c r="AH33" s="222"/>
      <x:c r="AI33" s="23"/>
      <x:c r="AJ33" s="222"/>
      <x:c r="AK33" s="222"/>
      <x:c r="AM33" s="222"/>
      <x:c r="AN33" s="222"/>
      <x:c r="AO33" s="222"/>
    </x:row>
    <x:row r="34" spans="1:57" x14ac:dyDescent="0.3">
      <x:c r="E34" s="226"/>
      <x:c r="F34" s="226"/>
      <x:c r="J34" s="23"/>
      <x:c r="M34" s="226"/>
      <x:c r="Q34" s="23"/>
      <x:c r="R34" s="23"/>
      <x:c r="T34" s="226"/>
      <x:c r="U34" s="226"/>
      <x:c r="V34" s="226"/>
      <x:c r="W34" s="226"/>
      <x:c r="X34" s="226"/>
      <x:c r="Y34" s="226"/>
      <x:c r="Z34" s="226"/>
      <x:c r="AA34" s="226"/>
      <x:c r="AC34" s="226"/>
      <x:c r="AE34" s="226"/>
      <x:c r="AF34" s="226"/>
      <x:c r="AH34" s="226"/>
      <x:c r="AI34" s="23"/>
      <x:c r="AJ34" s="226"/>
      <x:c r="AK34" s="226"/>
      <x:c r="AM34" s="222"/>
      <x:c r="AN34" s="222"/>
      <x:c r="AO34" s="222"/>
    </x:row>
    <x:row r="35" spans="1:57" x14ac:dyDescent="0.3">
      <x:c r="E35" s="226"/>
      <x:c r="J35" s="23"/>
      <x:c r="Q35" s="23"/>
      <x:c r="R35" s="23"/>
      <x:c r="T35" s="226"/>
      <x:c r="U35" s="226"/>
      <x:c r="V35" s="226"/>
      <x:c r="W35" s="226"/>
      <x:c r="X35" s="226"/>
      <x:c r="Y35" s="226"/>
      <x:c r="Z35" s="226"/>
      <x:c r="AA35" s="226"/>
      <x:c r="AC35" s="226"/>
      <x:c r="AE35" s="226"/>
      <x:c r="AF35" s="226"/>
      <x:c r="AH35" s="226"/>
      <x:c r="AI35" s="23"/>
      <x:c r="AJ35" s="226"/>
      <x:c r="AK35" s="226"/>
      <x:c r="AM35" s="222"/>
      <x:c r="AN35" s="222"/>
      <x:c r="AO35" s="222"/>
    </x:row>
    <x:row r="36" spans="1:57" x14ac:dyDescent="0.3">
      <x:c r="E36" s="226"/>
      <x:c r="F36" s="226"/>
      <x:c r="J36" s="23"/>
      <x:c r="Q36" s="23"/>
      <x:c r="R36" s="23"/>
      <x:c r="T36" s="226"/>
      <x:c r="U36" s="226"/>
      <x:c r="V36" s="226"/>
      <x:c r="W36" s="226"/>
      <x:c r="X36" s="226"/>
      <x:c r="Y36" s="226"/>
      <x:c r="Z36" s="226"/>
      <x:c r="AA36" s="226"/>
      <x:c r="AC36" s="226"/>
      <x:c r="AE36" s="222"/>
      <x:c r="AF36" s="226"/>
      <x:c r="AH36" s="222"/>
      <x:c r="AI36" s="23"/>
      <x:c r="AJ36" s="222"/>
      <x:c r="AK36" s="222"/>
      <x:c r="AM36" s="222"/>
      <x:c r="AN36" s="222"/>
      <x:c r="AO36" s="222"/>
    </x:row>
    <x:row r="37" spans="1:57" x14ac:dyDescent="0.3">
      <x:c r="E37" s="226"/>
      <x:c r="J37" s="23"/>
      <x:c r="Q37" s="23"/>
      <x:c r="R37" s="23"/>
      <x:c r="T37" s="226"/>
      <x:c r="U37" s="226"/>
      <x:c r="V37" s="226"/>
      <x:c r="W37" s="226"/>
      <x:c r="X37" s="226"/>
      <x:c r="Y37" s="226"/>
      <x:c r="Z37" s="226"/>
      <x:c r="AA37" s="226"/>
      <x:c r="AC37" s="226"/>
      <x:c r="AE37" s="226"/>
      <x:c r="AF37" s="226"/>
      <x:c r="AH37" s="222"/>
      <x:c r="AI37" s="23"/>
      <x:c r="AJ37" s="222"/>
      <x:c r="AK37" s="222"/>
      <x:c r="AM37" s="222"/>
      <x:c r="AN37" s="222"/>
      <x:c r="AO37" s="222"/>
    </x:row>
    <x:row r="38" spans="1:57" x14ac:dyDescent="0.3">
      <x:c r="E38" s="226"/>
      <x:c r="F38" s="226"/>
      <x:c r="J38" s="23"/>
      <x:c r="Q38" s="23"/>
      <x:c r="R38" s="23"/>
      <x:c r="T38" s="226"/>
      <x:c r="U38" s="226"/>
      <x:c r="V38" s="226"/>
      <x:c r="W38" s="226"/>
      <x:c r="X38" s="226"/>
      <x:c r="Y38" s="226"/>
      <x:c r="Z38" s="226"/>
      <x:c r="AA38" s="226"/>
      <x:c r="AC38" s="226"/>
      <x:c r="AE38" s="226"/>
      <x:c r="AF38" s="226"/>
      <x:c r="AH38" s="222"/>
      <x:c r="AI38" s="23"/>
      <x:c r="AJ38" s="222"/>
      <x:c r="AK38" s="222"/>
      <x:c r="AM38" s="222"/>
      <x:c r="AN38" s="222"/>
      <x:c r="AO38" s="222"/>
    </x:row>
    <x:row r="39" spans="1:57" x14ac:dyDescent="0.3">
      <x:c r="E39" s="226"/>
      <x:c r="F39" s="226"/>
      <x:c r="J39" s="23"/>
      <x:c r="Q39" s="23"/>
      <x:c r="R39" s="23"/>
      <x:c r="T39" s="226"/>
      <x:c r="U39" s="226"/>
      <x:c r="V39" s="226"/>
      <x:c r="W39" s="226"/>
      <x:c r="X39" s="226"/>
      <x:c r="Y39" s="226"/>
      <x:c r="Z39" s="226"/>
      <x:c r="AA39" s="226"/>
      <x:c r="AC39" s="226"/>
      <x:c r="AE39" s="222"/>
      <x:c r="AF39" s="226"/>
      <x:c r="AH39" s="222"/>
      <x:c r="AI39" s="23"/>
      <x:c r="AJ39" s="222"/>
      <x:c r="AK39" s="222"/>
      <x:c r="AM39" s="222"/>
      <x:c r="AN39" s="222"/>
      <x:c r="AO39" s="222"/>
    </x:row>
    <x:row r="40" spans="1:57" x14ac:dyDescent="0.3">
      <x:c r="E40" s="226"/>
      <x:c r="F40" s="226"/>
      <x:c r="J40" s="23"/>
      <x:c r="Q40" s="23"/>
      <x:c r="R40" s="23"/>
      <x:c r="T40" s="226"/>
      <x:c r="U40" s="226"/>
      <x:c r="V40" s="226"/>
      <x:c r="W40" s="226"/>
      <x:c r="X40" s="226"/>
      <x:c r="Y40" s="226"/>
      <x:c r="Z40" s="226"/>
      <x:c r="AA40" s="226"/>
      <x:c r="AC40" s="226"/>
      <x:c r="AE40" s="226"/>
      <x:c r="AF40" s="226"/>
      <x:c r="AH40" s="222"/>
      <x:c r="AI40" s="23"/>
      <x:c r="AJ40" s="226"/>
      <x:c r="AK40" s="226"/>
      <x:c r="AM40" s="222"/>
      <x:c r="AN40" s="222"/>
      <x:c r="AO40" s="222"/>
    </x:row>
    <x:row r="41" spans="1:57" x14ac:dyDescent="0.3">
      <x:c r="F41" s="226"/>
      <x:c r="J41" s="23"/>
      <x:c r="Q41" s="23"/>
      <x:c r="R41" s="23"/>
      <x:c r="T41" s="226"/>
      <x:c r="U41" s="226"/>
      <x:c r="V41" s="226"/>
      <x:c r="W41" s="226"/>
      <x:c r="X41" s="226"/>
      <x:c r="Y41" s="226"/>
      <x:c r="Z41" s="226"/>
      <x:c r="AA41" s="226"/>
      <x:c r="AC41" s="226"/>
      <x:c r="AE41" s="226"/>
      <x:c r="AF41" s="226"/>
      <x:c r="AH41" s="222"/>
      <x:c r="AI41" s="23"/>
      <x:c r="AJ41" s="222"/>
      <x:c r="AK41" s="222"/>
      <x:c r="AM41" s="222"/>
      <x:c r="AN41" s="222"/>
      <x:c r="AO41" s="222"/>
    </x:row>
    <x:row r="42" spans="1:57" x14ac:dyDescent="0.3">
      <x:c r="F42" s="226"/>
      <x:c r="J42" s="23"/>
      <x:c r="O42" s="226"/>
      <x:c r="Q42" s="23"/>
      <x:c r="R42" s="23"/>
      <x:c r="T42" s="226"/>
      <x:c r="U42" s="226"/>
      <x:c r="V42" s="226"/>
      <x:c r="W42" s="226"/>
      <x:c r="X42" s="226"/>
      <x:c r="Y42" s="226"/>
      <x:c r="Z42" s="226"/>
      <x:c r="AA42" s="226"/>
      <x:c r="AC42" s="226"/>
      <x:c r="AE42" s="222"/>
      <x:c r="AF42" s="226"/>
      <x:c r="AH42" s="222"/>
      <x:c r="AI42" s="23"/>
      <x:c r="AJ42" s="222"/>
      <x:c r="AK42" s="222"/>
      <x:c r="AM42" s="222"/>
      <x:c r="AN42" s="222"/>
      <x:c r="AO42" s="222"/>
    </x:row>
    <x:row r="43" spans="1:57" x14ac:dyDescent="0.3">
      <x:c r="E43" s="226"/>
      <x:c r="F43" s="226"/>
      <x:c r="J43" s="23"/>
      <x:c r="M43" s="226"/>
      <x:c r="Q43" s="23"/>
      <x:c r="R43" s="23"/>
      <x:c r="T43" s="226"/>
      <x:c r="U43" s="226"/>
      <x:c r="V43" s="226"/>
      <x:c r="W43" s="226"/>
      <x:c r="X43" s="226"/>
      <x:c r="Y43" s="226"/>
      <x:c r="Z43" s="226"/>
      <x:c r="AA43" s="226"/>
      <x:c r="AC43" s="226"/>
      <x:c r="AE43" s="226"/>
      <x:c r="AF43" s="226"/>
      <x:c r="AH43" s="222"/>
      <x:c r="AI43" s="23"/>
      <x:c r="AJ43" s="222"/>
      <x:c r="AK43" s="222"/>
      <x:c r="AM43" s="222"/>
      <x:c r="AN43" s="222"/>
      <x:c r="AO43" s="222"/>
    </x:row>
    <x:row r="44" spans="1:57" x14ac:dyDescent="0.3">
      <x:c r="F44" s="226"/>
      <x:c r="J44" s="23"/>
      <x:c r="M44" s="226"/>
      <x:c r="Q44" s="23"/>
      <x:c r="R44" s="23"/>
      <x:c r="T44" s="226"/>
      <x:c r="U44" s="226"/>
      <x:c r="V44" s="226"/>
      <x:c r="W44" s="226"/>
      <x:c r="X44" s="226"/>
      <x:c r="Y44" s="226"/>
      <x:c r="Z44" s="226"/>
      <x:c r="AA44" s="226"/>
      <x:c r="AC44" s="226"/>
      <x:c r="AE44" s="226"/>
      <x:c r="AF44" s="226"/>
      <x:c r="AH44" s="226"/>
      <x:c r="AI44" s="23"/>
      <x:c r="AJ44" s="226"/>
      <x:c r="AK44" s="226"/>
      <x:c r="AM44" s="222"/>
      <x:c r="AN44" s="222"/>
      <x:c r="AO44" s="222"/>
    </x:row>
    <x:row r="45" spans="1:57" x14ac:dyDescent="0.3">
      <x:c r="E45" s="226"/>
      <x:c r="J45" s="23"/>
      <x:c r="M45" s="226"/>
      <x:c r="Q45" s="23"/>
      <x:c r="R45" s="23"/>
      <x:c r="T45" s="226"/>
      <x:c r="U45" s="226"/>
      <x:c r="V45" s="226"/>
      <x:c r="W45" s="226"/>
      <x:c r="X45" s="226"/>
      <x:c r="Y45" s="226"/>
      <x:c r="Z45" s="226"/>
      <x:c r="AA45" s="226"/>
      <x:c r="AC45" s="226"/>
      <x:c r="AE45" s="226"/>
      <x:c r="AF45" s="226"/>
      <x:c r="AH45" s="222"/>
      <x:c r="AI45" s="23"/>
      <x:c r="AJ45" s="222"/>
      <x:c r="AK45" s="222"/>
      <x:c r="AM45" s="222"/>
      <x:c r="AN45" s="222"/>
      <x:c r="AO45" s="222"/>
    </x:row>
    <x:row r="46" spans="1:57" x14ac:dyDescent="0.3">
      <x:c r="E46" s="226"/>
      <x:c r="F46" s="226"/>
      <x:c r="J46" s="23"/>
      <x:c r="Q46" s="23"/>
      <x:c r="R46" s="23"/>
      <x:c r="T46" s="226"/>
      <x:c r="U46" s="226"/>
      <x:c r="V46" s="226"/>
      <x:c r="W46" s="226"/>
      <x:c r="X46" s="226"/>
      <x:c r="Y46" s="226"/>
      <x:c r="Z46" s="226"/>
      <x:c r="AA46" s="226"/>
      <x:c r="AC46" s="226"/>
      <x:c r="AE46" s="226"/>
      <x:c r="AF46" s="226"/>
      <x:c r="AH46" s="222"/>
      <x:c r="AI46" s="23"/>
      <x:c r="AJ46" s="222"/>
      <x:c r="AK46" s="222"/>
      <x:c r="AM46" s="222"/>
      <x:c r="AN46" s="222"/>
      <x:c r="AO46" s="222"/>
    </x:row>
    <x:row r="47" spans="1:57" x14ac:dyDescent="0.3">
      <x:c r="F47" s="226"/>
      <x:c r="J47" s="23"/>
      <x:c r="Q47" s="23"/>
      <x:c r="R47" s="23"/>
      <x:c r="T47" s="226"/>
      <x:c r="U47" s="226"/>
      <x:c r="V47" s="226"/>
      <x:c r="W47" s="226"/>
      <x:c r="X47" s="226"/>
      <x:c r="Y47" s="226"/>
      <x:c r="Z47" s="226"/>
      <x:c r="AA47" s="226"/>
      <x:c r="AC47" s="226"/>
      <x:c r="AE47" s="226"/>
      <x:c r="AF47" s="226"/>
      <x:c r="AH47" s="222"/>
      <x:c r="AI47" s="23"/>
      <x:c r="AJ47" s="222"/>
      <x:c r="AK47" s="222"/>
      <x:c r="AM47" s="222"/>
      <x:c r="AN47" s="222"/>
      <x:c r="AO47" s="222"/>
    </x:row>
    <x:row r="48" spans="1:57" x14ac:dyDescent="0.3">
      <x:c r="F48" s="226"/>
      <x:c r="J48" s="23"/>
      <x:c r="Q48" s="23"/>
      <x:c r="R48" s="23"/>
      <x:c r="T48" s="226"/>
      <x:c r="U48" s="226"/>
      <x:c r="V48" s="226"/>
      <x:c r="W48" s="226"/>
      <x:c r="X48" s="226"/>
      <x:c r="Y48" s="226"/>
      <x:c r="Z48" s="226"/>
      <x:c r="AA48" s="226"/>
      <x:c r="AC48" s="226"/>
      <x:c r="AE48" s="222"/>
      <x:c r="AF48" s="226"/>
      <x:c r="AH48" s="222"/>
      <x:c r="AI48" s="23"/>
      <x:c r="AJ48" s="222"/>
      <x:c r="AK48" s="222"/>
      <x:c r="AM48" s="222"/>
      <x:c r="AN48" s="222"/>
      <x:c r="AO48" s="222"/>
    </x:row>
    <x:row r="49" spans="1:57" x14ac:dyDescent="0.3">
      <x:c r="E49" s="226"/>
      <x:c r="F49" s="226"/>
      <x:c r="J49" s="23"/>
      <x:c r="M49" s="226"/>
      <x:c r="Q49" s="23"/>
      <x:c r="R49" s="23"/>
      <x:c r="T49" s="226"/>
      <x:c r="U49" s="226"/>
      <x:c r="V49" s="226"/>
      <x:c r="W49" s="226"/>
      <x:c r="X49" s="226"/>
      <x:c r="Y49" s="226"/>
      <x:c r="Z49" s="226"/>
      <x:c r="AA49" s="226"/>
      <x:c r="AC49" s="226"/>
      <x:c r="AE49" s="226"/>
      <x:c r="AF49" s="226"/>
      <x:c r="AH49" s="222"/>
      <x:c r="AI49" s="23"/>
      <x:c r="AJ49" s="222"/>
      <x:c r="AK49" s="222"/>
      <x:c r="AM49" s="222"/>
      <x:c r="AN49" s="222"/>
      <x:c r="AO49" s="222"/>
    </x:row>
    <x:row r="50" spans="1:57" x14ac:dyDescent="0.3">
      <x:c r="E50" s="226"/>
      <x:c r="F50" s="226"/>
      <x:c r="J50" s="23"/>
      <x:c r="M50" s="226"/>
      <x:c r="O50" s="226"/>
      <x:c r="Q50" s="23"/>
      <x:c r="R50" s="23"/>
      <x:c r="T50" s="226"/>
      <x:c r="U50" s="226"/>
      <x:c r="V50" s="226"/>
      <x:c r="W50" s="226"/>
      <x:c r="X50" s="226"/>
      <x:c r="Y50" s="226"/>
      <x:c r="Z50" s="226"/>
      <x:c r="AA50" s="226"/>
      <x:c r="AC50" s="226"/>
      <x:c r="AE50" s="226"/>
      <x:c r="AF50" s="226"/>
      <x:c r="AH50" s="226"/>
      <x:c r="AI50" s="23"/>
      <x:c r="AJ50" s="226"/>
      <x:c r="AK50" s="226"/>
      <x:c r="AM50" s="222"/>
      <x:c r="AN50" s="222"/>
      <x:c r="AO50" s="222"/>
    </x:row>
    <x:row r="51" spans="1:57" x14ac:dyDescent="0.3">
      <x:c r="E51" s="226"/>
      <x:c r="F51" s="226"/>
      <x:c r="J51" s="23"/>
      <x:c r="M51" s="226"/>
      <x:c r="O51" s="226"/>
      <x:c r="Q51" s="23"/>
      <x:c r="R51" s="23"/>
      <x:c r="T51" s="226"/>
      <x:c r="U51" s="226"/>
      <x:c r="V51" s="226"/>
      <x:c r="W51" s="226"/>
      <x:c r="X51" s="226"/>
      <x:c r="Y51" s="226"/>
      <x:c r="Z51" s="226"/>
      <x:c r="AA51" s="226"/>
      <x:c r="AC51" s="226"/>
      <x:c r="AE51" s="226"/>
      <x:c r="AF51" s="226"/>
      <x:c r="AH51" s="222"/>
      <x:c r="AI51" s="23"/>
      <x:c r="AJ51" s="222"/>
      <x:c r="AK51" s="222"/>
      <x:c r="AM51" s="222"/>
      <x:c r="AN51" s="222"/>
      <x:c r="AO51" s="222"/>
    </x:row>
    <x:row r="52" spans="1:57" x14ac:dyDescent="0.3">
      <x:c r="J52" s="23"/>
      <x:c r="Q52" s="23"/>
      <x:c r="R52" s="23"/>
      <x:c r="T52" s="226"/>
      <x:c r="U52" s="226"/>
      <x:c r="V52" s="226"/>
      <x:c r="W52" s="226"/>
      <x:c r="X52" s="226"/>
      <x:c r="Y52" s="226"/>
      <x:c r="Z52" s="226"/>
      <x:c r="AA52" s="226"/>
      <x:c r="AC52" s="226"/>
      <x:c r="AE52" s="226"/>
      <x:c r="AF52" s="226"/>
      <x:c r="AH52" s="222"/>
      <x:c r="AI52" s="23"/>
      <x:c r="AJ52" s="226"/>
      <x:c r="AK52" s="226"/>
      <x:c r="AM52" s="222"/>
      <x:c r="AN52" s="222"/>
      <x:c r="AO52" s="222"/>
    </x:row>
    <x:row r="53" spans="1:57" x14ac:dyDescent="0.3">
      <x:c r="E53" s="226"/>
      <x:c r="F53" s="226"/>
      <x:c r="J53" s="23"/>
      <x:c r="M53" s="226"/>
      <x:c r="Q53" s="23"/>
      <x:c r="R53" s="23"/>
      <x:c r="T53" s="226"/>
      <x:c r="U53" s="226"/>
      <x:c r="V53" s="226"/>
      <x:c r="W53" s="226"/>
      <x:c r="X53" s="226"/>
      <x:c r="Y53" s="226"/>
      <x:c r="Z53" s="226"/>
      <x:c r="AA53" s="226"/>
      <x:c r="AC53" s="226"/>
      <x:c r="AE53" s="222"/>
      <x:c r="AF53" s="226"/>
      <x:c r="AH53" s="222"/>
      <x:c r="AI53" s="23"/>
      <x:c r="AJ53" s="222"/>
      <x:c r="AK53" s="222"/>
      <x:c r="AM53" s="222"/>
      <x:c r="AN53" s="222"/>
      <x:c r="AO53" s="222"/>
    </x:row>
    <x:row r="54" spans="1:57" x14ac:dyDescent="0.3">
      <x:c r="E54" s="226"/>
      <x:c r="J54" s="23"/>
      <x:c r="Q54" s="23"/>
      <x:c r="R54" s="23"/>
      <x:c r="T54" s="226"/>
      <x:c r="U54" s="226"/>
      <x:c r="V54" s="226"/>
      <x:c r="W54" s="226"/>
      <x:c r="X54" s="226"/>
      <x:c r="Y54" s="226"/>
      <x:c r="Z54" s="226"/>
      <x:c r="AA54" s="226"/>
      <x:c r="AC54" s="226"/>
      <x:c r="AE54" s="226"/>
      <x:c r="AF54" s="226"/>
      <x:c r="AH54" s="222"/>
      <x:c r="AI54" s="23"/>
      <x:c r="AJ54" s="226"/>
      <x:c r="AK54" s="226"/>
      <x:c r="AM54" s="222"/>
      <x:c r="AN54" s="222"/>
      <x:c r="AO54" s="222"/>
    </x:row>
    <x:row r="55" spans="1:57" x14ac:dyDescent="0.3">
      <x:c r="E55" s="226"/>
      <x:c r="F55" s="226"/>
      <x:c r="J55" s="23"/>
      <x:c r="M55" s="226"/>
      <x:c r="O55" s="226"/>
      <x:c r="Q55" s="23"/>
      <x:c r="R55" s="23"/>
      <x:c r="T55" s="226"/>
      <x:c r="U55" s="226"/>
      <x:c r="V55" s="226"/>
      <x:c r="W55" s="226"/>
      <x:c r="X55" s="226"/>
      <x:c r="Y55" s="226"/>
      <x:c r="Z55" s="226"/>
      <x:c r="AA55" s="226"/>
      <x:c r="AC55" s="226"/>
      <x:c r="AE55" s="226"/>
      <x:c r="AF55" s="226"/>
      <x:c r="AH55" s="226"/>
      <x:c r="AI55" s="23"/>
      <x:c r="AJ55" s="226"/>
      <x:c r="AK55" s="226"/>
      <x:c r="AM55" s="222"/>
      <x:c r="AN55" s="222"/>
      <x:c r="AO55" s="222"/>
    </x:row>
    <x:row r="56" spans="1:57" x14ac:dyDescent="0.3">
      <x:c r="F56" s="226"/>
      <x:c r="J56" s="23"/>
      <x:c r="M56" s="226"/>
      <x:c r="Q56" s="23"/>
      <x:c r="R56" s="23"/>
      <x:c r="T56" s="226"/>
      <x:c r="U56" s="226"/>
      <x:c r="V56" s="226"/>
      <x:c r="W56" s="226"/>
      <x:c r="X56" s="226"/>
      <x:c r="Y56" s="226"/>
      <x:c r="Z56" s="226"/>
      <x:c r="AA56" s="226"/>
      <x:c r="AC56" s="226"/>
      <x:c r="AE56" s="222"/>
      <x:c r="AF56" s="226"/>
      <x:c r="AH56" s="222"/>
      <x:c r="AI56" s="23"/>
      <x:c r="AJ56" s="222"/>
      <x:c r="AK56" s="222"/>
      <x:c r="AM56" s="222"/>
      <x:c r="AN56" s="222"/>
      <x:c r="AO56" s="222"/>
    </x:row>
    <x:row r="57" spans="1:57" x14ac:dyDescent="0.3">
      <x:c r="F57" s="226"/>
      <x:c r="J57" s="23"/>
      <x:c r="Q57" s="23"/>
      <x:c r="R57" s="23"/>
      <x:c r="T57" s="226"/>
      <x:c r="U57" s="226"/>
      <x:c r="V57" s="226"/>
      <x:c r="W57" s="226"/>
      <x:c r="X57" s="226"/>
      <x:c r="Y57" s="226"/>
      <x:c r="Z57" s="226"/>
      <x:c r="AA57" s="226"/>
      <x:c r="AC57" s="226"/>
      <x:c r="AE57" s="222"/>
      <x:c r="AF57" s="226"/>
      <x:c r="AH57" s="222"/>
      <x:c r="AI57" s="23"/>
      <x:c r="AJ57" s="226"/>
      <x:c r="AK57" s="226"/>
      <x:c r="AM57" s="222"/>
      <x:c r="AN57" s="222"/>
      <x:c r="AO57" s="222"/>
    </x:row>
    <x:row r="58" spans="1:57" x14ac:dyDescent="0.3">
      <x:c r="F58" s="226"/>
      <x:c r="J58" s="23"/>
      <x:c r="Q58" s="23"/>
      <x:c r="R58" s="23"/>
      <x:c r="T58" s="226"/>
      <x:c r="U58" s="226"/>
      <x:c r="V58" s="226"/>
      <x:c r="W58" s="226"/>
      <x:c r="X58" s="226"/>
      <x:c r="Y58" s="226"/>
      <x:c r="Z58" s="226"/>
      <x:c r="AA58" s="226"/>
      <x:c r="AC58" s="226"/>
      <x:c r="AE58" s="226"/>
      <x:c r="AF58" s="226"/>
      <x:c r="AH58" s="222"/>
      <x:c r="AI58" s="23"/>
      <x:c r="AJ58" s="222"/>
      <x:c r="AK58" s="222"/>
      <x:c r="AM58" s="222"/>
      <x:c r="AN58" s="222"/>
      <x:c r="AO58" s="222"/>
    </x:row>
    <x:row r="59" spans="1:57" x14ac:dyDescent="0.3">
      <x:c r="E59" s="226"/>
      <x:c r="F59" s="226"/>
      <x:c r="J59" s="23"/>
      <x:c r="M59" s="226"/>
      <x:c r="O59" s="226"/>
      <x:c r="Q59" s="23"/>
      <x:c r="R59" s="23"/>
      <x:c r="T59" s="226"/>
      <x:c r="U59" s="226"/>
      <x:c r="V59" s="226"/>
      <x:c r="W59" s="226"/>
      <x:c r="X59" s="226"/>
      <x:c r="Y59" s="226"/>
      <x:c r="Z59" s="226"/>
      <x:c r="AA59" s="226"/>
      <x:c r="AC59" s="226"/>
      <x:c r="AE59" s="226"/>
      <x:c r="AF59" s="226"/>
      <x:c r="AH59" s="222"/>
      <x:c r="AI59" s="23"/>
      <x:c r="AJ59" s="226"/>
      <x:c r="AK59" s="226"/>
      <x:c r="AM59" s="222"/>
      <x:c r="AN59" s="222"/>
      <x:c r="AO59" s="222"/>
    </x:row>
    <x:row r="60" spans="1:57" x14ac:dyDescent="0.3">
      <x:c r="E60" s="226"/>
      <x:c r="F60" s="226"/>
      <x:c r="J60" s="23"/>
      <x:c r="M60" s="226"/>
      <x:c r="Q60" s="23"/>
      <x:c r="R60" s="23"/>
      <x:c r="T60" s="226"/>
      <x:c r="U60" s="226"/>
      <x:c r="V60" s="226"/>
      <x:c r="W60" s="226"/>
      <x:c r="X60" s="226"/>
      <x:c r="Y60" s="226"/>
      <x:c r="Z60" s="226"/>
      <x:c r="AA60" s="226"/>
      <x:c r="AC60" s="226"/>
      <x:c r="AE60" s="222"/>
      <x:c r="AF60" s="226"/>
      <x:c r="AH60" s="222"/>
      <x:c r="AI60" s="23"/>
      <x:c r="AJ60" s="222"/>
      <x:c r="AK60" s="222"/>
      <x:c r="AM60" s="222"/>
      <x:c r="AN60" s="222"/>
      <x:c r="AO60" s="222"/>
    </x:row>
    <x:row r="61" spans="1:57" x14ac:dyDescent="0.3">
      <x:c r="J61" s="23"/>
      <x:c r="M61" s="226"/>
      <x:c r="O61" s="226"/>
      <x:c r="Q61" s="23"/>
      <x:c r="R61" s="23"/>
      <x:c r="T61" s="226"/>
      <x:c r="U61" s="226"/>
      <x:c r="V61" s="226"/>
      <x:c r="W61" s="226"/>
      <x:c r="X61" s="226"/>
      <x:c r="Y61" s="226"/>
      <x:c r="Z61" s="226"/>
      <x:c r="AA61" s="226"/>
      <x:c r="AC61" s="226"/>
      <x:c r="AE61" s="226"/>
      <x:c r="AF61" s="226"/>
      <x:c r="AH61" s="226"/>
      <x:c r="AI61" s="23"/>
      <x:c r="AJ61" s="226"/>
      <x:c r="AK61" s="226"/>
      <x:c r="AM61" s="222"/>
      <x:c r="AN61" s="222"/>
      <x:c r="AO61" s="222"/>
    </x:row>
    <x:row r="62" spans="1:57" x14ac:dyDescent="0.3">
      <x:c r="F62" s="226"/>
      <x:c r="J62" s="23"/>
      <x:c r="Q62" s="23"/>
      <x:c r="R62" s="23"/>
      <x:c r="T62" s="226"/>
      <x:c r="U62" s="226"/>
      <x:c r="V62" s="226"/>
      <x:c r="W62" s="226"/>
      <x:c r="X62" s="226"/>
      <x:c r="Y62" s="226"/>
      <x:c r="Z62" s="226"/>
      <x:c r="AA62" s="226"/>
      <x:c r="AC62" s="226"/>
      <x:c r="AE62" s="222"/>
      <x:c r="AF62" s="226"/>
      <x:c r="AH62" s="222"/>
      <x:c r="AI62" s="23"/>
      <x:c r="AJ62" s="222"/>
      <x:c r="AK62" s="222"/>
      <x:c r="AM62" s="222"/>
      <x:c r="AN62" s="222"/>
      <x:c r="AO62" s="222"/>
    </x:row>
    <x:row r="63" spans="1:57" x14ac:dyDescent="0.3">
      <x:c r="E63" s="226"/>
      <x:c r="F63" s="226"/>
      <x:c r="J63" s="23"/>
      <x:c r="Q63" s="23"/>
      <x:c r="R63" s="23"/>
      <x:c r="T63" s="226"/>
      <x:c r="U63" s="226"/>
      <x:c r="V63" s="226"/>
      <x:c r="W63" s="226"/>
      <x:c r="X63" s="226"/>
      <x:c r="Y63" s="226"/>
      <x:c r="Z63" s="226"/>
      <x:c r="AA63" s="226"/>
      <x:c r="AC63" s="226"/>
      <x:c r="AE63" s="222"/>
      <x:c r="AF63" s="226"/>
      <x:c r="AH63" s="222"/>
      <x:c r="AI63" s="23"/>
      <x:c r="AJ63" s="222"/>
      <x:c r="AK63" s="222"/>
      <x:c r="AM63" s="222"/>
      <x:c r="AN63" s="222"/>
      <x:c r="AO63" s="222"/>
    </x:row>
    <x:row r="64" spans="1:57" x14ac:dyDescent="0.3">
      <x:c r="J64" s="23"/>
      <x:c r="M64" s="226"/>
      <x:c r="Q64" s="23"/>
      <x:c r="R64" s="23"/>
      <x:c r="T64" s="226"/>
      <x:c r="U64" s="226"/>
      <x:c r="V64" s="226"/>
      <x:c r="W64" s="226"/>
      <x:c r="X64" s="226"/>
      <x:c r="Y64" s="226"/>
      <x:c r="Z64" s="226"/>
      <x:c r="AA64" s="226"/>
      <x:c r="AC64" s="226"/>
      <x:c r="AE64" s="222"/>
      <x:c r="AF64" s="226"/>
      <x:c r="AH64" s="222"/>
      <x:c r="AI64" s="23"/>
      <x:c r="AJ64" s="222"/>
      <x:c r="AK64" s="222"/>
      <x:c r="AM64" s="222"/>
      <x:c r="AN64" s="222"/>
      <x:c r="AO64" s="222"/>
    </x:row>
    <x:row r="65" spans="1:57" x14ac:dyDescent="0.3">
      <x:c r="E65" s="226"/>
      <x:c r="J65" s="23"/>
      <x:c r="Q65" s="23"/>
      <x:c r="R65" s="23"/>
      <x:c r="T65" s="226"/>
      <x:c r="U65" s="226"/>
      <x:c r="V65" s="226"/>
      <x:c r="W65" s="226"/>
      <x:c r="X65" s="226"/>
      <x:c r="Y65" s="226"/>
      <x:c r="Z65" s="226"/>
      <x:c r="AA65" s="226"/>
      <x:c r="AC65" s="226"/>
      <x:c r="AE65" s="226"/>
      <x:c r="AF65" s="226"/>
      <x:c r="AH65" s="222"/>
      <x:c r="AI65" s="23"/>
      <x:c r="AJ65" s="222"/>
      <x:c r="AK65" s="222"/>
      <x:c r="AM65" s="222"/>
      <x:c r="AN65" s="222"/>
      <x:c r="AO65" s="222"/>
    </x:row>
    <x:row r="66" spans="1:57" x14ac:dyDescent="0.3">
      <x:c r="E66" s="226"/>
      <x:c r="J66" s="23"/>
      <x:c r="Q66" s="23"/>
      <x:c r="R66" s="23"/>
      <x:c r="T66" s="226"/>
      <x:c r="U66" s="226"/>
      <x:c r="V66" s="226"/>
      <x:c r="W66" s="226"/>
      <x:c r="X66" s="226"/>
      <x:c r="Y66" s="226"/>
      <x:c r="Z66" s="226"/>
      <x:c r="AA66" s="226"/>
      <x:c r="AC66" s="226"/>
      <x:c r="AE66" s="226"/>
      <x:c r="AF66" s="226"/>
      <x:c r="AH66" s="222"/>
      <x:c r="AI66" s="23"/>
      <x:c r="AJ66" s="222"/>
      <x:c r="AK66" s="222"/>
      <x:c r="AM66" s="222"/>
      <x:c r="AN66" s="222"/>
      <x:c r="AO66" s="222"/>
    </x:row>
    <x:row r="67" spans="1:57" x14ac:dyDescent="0.3">
      <x:c r="E67" s="226"/>
      <x:c r="F67" s="226"/>
      <x:c r="J67" s="23"/>
      <x:c r="M67" s="226"/>
      <x:c r="Q67" s="23"/>
      <x:c r="R67" s="23"/>
      <x:c r="T67" s="226"/>
      <x:c r="U67" s="226"/>
      <x:c r="V67" s="226"/>
      <x:c r="W67" s="226"/>
      <x:c r="X67" s="226"/>
      <x:c r="Y67" s="226"/>
      <x:c r="Z67" s="226"/>
      <x:c r="AA67" s="226"/>
      <x:c r="AC67" s="226"/>
      <x:c r="AE67" s="222"/>
      <x:c r="AF67" s="226"/>
      <x:c r="AH67" s="222"/>
      <x:c r="AI67" s="23"/>
      <x:c r="AJ67" s="222"/>
      <x:c r="AK67" s="222"/>
      <x:c r="AM67" s="222"/>
      <x:c r="AN67" s="222"/>
      <x:c r="AO67" s="222"/>
    </x:row>
    <x:row r="68" spans="1:57" x14ac:dyDescent="0.3">
      <x:c r="F68" s="226"/>
      <x:c r="J68" s="23"/>
      <x:c r="O68" s="226"/>
      <x:c r="Q68" s="23"/>
      <x:c r="R68" s="23"/>
      <x:c r="T68" s="226"/>
      <x:c r="U68" s="226"/>
      <x:c r="V68" s="226"/>
      <x:c r="W68" s="226"/>
      <x:c r="X68" s="226"/>
      <x:c r="Y68" s="226"/>
      <x:c r="Z68" s="226"/>
      <x:c r="AA68" s="226"/>
      <x:c r="AC68" s="226"/>
      <x:c r="AE68" s="222"/>
      <x:c r="AF68" s="226"/>
      <x:c r="AH68" s="222"/>
      <x:c r="AI68" s="23"/>
      <x:c r="AJ68" s="222"/>
      <x:c r="AK68" s="222"/>
      <x:c r="AM68" s="222"/>
      <x:c r="AN68" s="222"/>
      <x:c r="AO68" s="222"/>
    </x:row>
    <x:row r="69" spans="1:57" x14ac:dyDescent="0.3">
      <x:c r="E69" s="226"/>
      <x:c r="J69" s="23"/>
      <x:c r="Q69" s="23"/>
      <x:c r="R69" s="23"/>
      <x:c r="T69" s="226"/>
      <x:c r="U69" s="226"/>
      <x:c r="V69" s="226"/>
      <x:c r="W69" s="226"/>
      <x:c r="X69" s="226"/>
      <x:c r="Y69" s="226"/>
      <x:c r="Z69" s="226"/>
      <x:c r="AA69" s="226"/>
      <x:c r="AC69" s="226"/>
      <x:c r="AE69" s="226"/>
      <x:c r="AF69" s="226"/>
      <x:c r="AH69" s="222"/>
      <x:c r="AI69" s="23"/>
      <x:c r="AJ69" s="222"/>
      <x:c r="AK69" s="222"/>
      <x:c r="AM69" s="222"/>
      <x:c r="AN69" s="222"/>
      <x:c r="AO69" s="222"/>
    </x:row>
    <x:row r="70" spans="1:57" x14ac:dyDescent="0.3">
      <x:c r="E70" s="226"/>
      <x:c r="J70" s="23"/>
      <x:c r="Q70" s="23"/>
      <x:c r="R70" s="23"/>
      <x:c r="T70" s="226"/>
      <x:c r="U70" s="226"/>
      <x:c r="V70" s="226"/>
      <x:c r="W70" s="226"/>
      <x:c r="X70" s="226"/>
      <x:c r="Y70" s="226"/>
      <x:c r="Z70" s="226"/>
      <x:c r="AA70" s="226"/>
      <x:c r="AC70" s="226"/>
      <x:c r="AE70" s="226"/>
      <x:c r="AF70" s="226"/>
      <x:c r="AH70" s="222"/>
      <x:c r="AI70" s="23"/>
      <x:c r="AJ70" s="226"/>
      <x:c r="AK70" s="226"/>
      <x:c r="AM70" s="222"/>
      <x:c r="AN70" s="222"/>
      <x:c r="AO70" s="222"/>
    </x:row>
    <x:row r="71" spans="1:57" x14ac:dyDescent="0.3">
      <x:c r="E71" s="226"/>
      <x:c r="J71" s="23"/>
      <x:c r="Q71" s="23"/>
      <x:c r="R71" s="23"/>
      <x:c r="T71" s="226"/>
      <x:c r="U71" s="226"/>
      <x:c r="V71" s="226"/>
      <x:c r="W71" s="226"/>
      <x:c r="X71" s="226"/>
      <x:c r="Y71" s="226"/>
      <x:c r="Z71" s="226"/>
      <x:c r="AA71" s="226"/>
      <x:c r="AC71" s="226"/>
      <x:c r="AE71" s="226"/>
      <x:c r="AF71" s="226"/>
      <x:c r="AH71" s="222"/>
      <x:c r="AI71" s="23"/>
      <x:c r="AJ71" s="222"/>
      <x:c r="AK71" s="222"/>
      <x:c r="AM71" s="222"/>
      <x:c r="AN71" s="222"/>
      <x:c r="AO71" s="222"/>
    </x:row>
    <x:row r="72" spans="1:57" x14ac:dyDescent="0.3">
      <x:c r="F72" s="226"/>
      <x:c r="J72" s="23"/>
      <x:c r="M72" s="226"/>
      <x:c r="Q72" s="23"/>
      <x:c r="R72" s="23"/>
      <x:c r="T72" s="226"/>
      <x:c r="U72" s="226"/>
      <x:c r="V72" s="226"/>
      <x:c r="W72" s="226"/>
      <x:c r="X72" s="226"/>
      <x:c r="Y72" s="226"/>
      <x:c r="Z72" s="226"/>
      <x:c r="AA72" s="226"/>
      <x:c r="AC72" s="226"/>
      <x:c r="AE72" s="222"/>
      <x:c r="AF72" s="226"/>
      <x:c r="AH72" s="226"/>
      <x:c r="AI72" s="23"/>
      <x:c r="AJ72" s="226"/>
      <x:c r="AK72" s="226"/>
      <x:c r="AM72" s="222"/>
      <x:c r="AN72" s="222"/>
      <x:c r="AO72" s="222"/>
    </x:row>
    <x:row r="73" spans="1:57" x14ac:dyDescent="0.3">
      <x:c r="E73" s="226"/>
      <x:c r="F73" s="226"/>
      <x:c r="J73" s="23"/>
      <x:c r="M73" s="226"/>
      <x:c r="Q73" s="23"/>
      <x:c r="R73" s="23"/>
      <x:c r="T73" s="226"/>
      <x:c r="U73" s="226"/>
      <x:c r="V73" s="226"/>
      <x:c r="W73" s="226"/>
      <x:c r="X73" s="226"/>
      <x:c r="Y73" s="226"/>
      <x:c r="Z73" s="226"/>
      <x:c r="AA73" s="226"/>
      <x:c r="AC73" s="226"/>
      <x:c r="AE73" s="222"/>
      <x:c r="AF73" s="226"/>
      <x:c r="AH73" s="222"/>
      <x:c r="AI73" s="23"/>
      <x:c r="AJ73" s="222"/>
      <x:c r="AK73" s="222"/>
      <x:c r="AM73" s="222"/>
      <x:c r="AN73" s="222"/>
      <x:c r="AO73" s="222"/>
    </x:row>
    <x:row r="74" spans="1:57" x14ac:dyDescent="0.3">
      <x:c r="E74" s="226"/>
      <x:c r="F74" s="226"/>
      <x:c r="J74" s="23"/>
      <x:c r="Q74" s="23"/>
      <x:c r="R74" s="23"/>
      <x:c r="T74" s="226"/>
      <x:c r="U74" s="226"/>
      <x:c r="V74" s="226"/>
      <x:c r="W74" s="226"/>
      <x:c r="X74" s="226"/>
      <x:c r="Y74" s="226"/>
      <x:c r="Z74" s="226"/>
      <x:c r="AA74" s="226"/>
      <x:c r="AC74" s="226"/>
      <x:c r="AE74" s="226"/>
      <x:c r="AF74" s="226"/>
      <x:c r="AH74" s="222"/>
      <x:c r="AI74" s="23"/>
      <x:c r="AJ74" s="222"/>
      <x:c r="AK74" s="222"/>
      <x:c r="AM74" s="222"/>
      <x:c r="AN74" s="222"/>
      <x:c r="AO74" s="222"/>
    </x:row>
    <x:row r="75" spans="1:57" x14ac:dyDescent="0.3">
      <x:c r="E75" s="226"/>
      <x:c r="J75" s="23"/>
      <x:c r="Q75" s="23"/>
      <x:c r="R75" s="23"/>
      <x:c r="T75" s="226"/>
      <x:c r="U75" s="226"/>
      <x:c r="V75" s="226"/>
      <x:c r="W75" s="226"/>
      <x:c r="X75" s="226"/>
      <x:c r="Y75" s="226"/>
      <x:c r="Z75" s="226"/>
      <x:c r="AA75" s="226"/>
      <x:c r="AC75" s="226"/>
      <x:c r="AE75" s="226"/>
      <x:c r="AF75" s="226"/>
      <x:c r="AH75" s="222"/>
      <x:c r="AI75" s="23"/>
      <x:c r="AJ75" s="222"/>
      <x:c r="AK75" s="222"/>
      <x:c r="AM75" s="222"/>
      <x:c r="AN75" s="222"/>
      <x:c r="AO75" s="222"/>
    </x:row>
    <x:row r="76" spans="1:57" x14ac:dyDescent="0.3">
      <x:c r="E76" s="226"/>
      <x:c r="J76" s="23"/>
      <x:c r="M76" s="226"/>
      <x:c r="Q76" s="23"/>
      <x:c r="R76" s="23"/>
      <x:c r="T76" s="226"/>
      <x:c r="U76" s="226"/>
      <x:c r="V76" s="226"/>
      <x:c r="W76" s="226"/>
      <x:c r="X76" s="226"/>
      <x:c r="Y76" s="226"/>
      <x:c r="Z76" s="226"/>
      <x:c r="AA76" s="226"/>
      <x:c r="AC76" s="226"/>
      <x:c r="AE76" s="226"/>
      <x:c r="AF76" s="226"/>
      <x:c r="AH76" s="222"/>
      <x:c r="AI76" s="23"/>
      <x:c r="AJ76" s="222"/>
      <x:c r="AK76" s="222"/>
      <x:c r="AM76" s="222"/>
      <x:c r="AN76" s="222"/>
      <x:c r="AO76" s="222"/>
    </x:row>
    <x:row r="77" spans="1:57" x14ac:dyDescent="0.3">
      <x:c r="E77" s="226"/>
      <x:c r="F77" s="226"/>
      <x:c r="J77" s="23"/>
      <x:c r="Q77" s="23"/>
      <x:c r="R77" s="23"/>
      <x:c r="T77" s="226"/>
      <x:c r="U77" s="226"/>
      <x:c r="V77" s="226"/>
      <x:c r="W77" s="226"/>
      <x:c r="X77" s="226"/>
      <x:c r="Y77" s="226"/>
      <x:c r="Z77" s="226"/>
      <x:c r="AA77" s="226"/>
      <x:c r="AC77" s="226"/>
      <x:c r="AE77" s="222"/>
      <x:c r="AF77" s="226"/>
      <x:c r="AH77" s="222"/>
      <x:c r="AI77" s="23"/>
      <x:c r="AJ77" s="222"/>
      <x:c r="AK77" s="222"/>
      <x:c r="AM77" s="222"/>
      <x:c r="AN77" s="222"/>
      <x:c r="AO77" s="222"/>
    </x:row>
    <x:row r="78" spans="1:57" x14ac:dyDescent="0.3">
      <x:c r="E78" s="226"/>
      <x:c r="J78" s="23"/>
      <x:c r="M78" s="226"/>
      <x:c r="Q78" s="23"/>
      <x:c r="R78" s="23"/>
      <x:c r="T78" s="226"/>
      <x:c r="U78" s="226"/>
      <x:c r="V78" s="226"/>
      <x:c r="W78" s="226"/>
      <x:c r="X78" s="226"/>
      <x:c r="Y78" s="226"/>
      <x:c r="Z78" s="226"/>
      <x:c r="AA78" s="226"/>
      <x:c r="AC78" s="226"/>
      <x:c r="AE78" s="226"/>
      <x:c r="AF78" s="226"/>
      <x:c r="AH78" s="222"/>
      <x:c r="AI78" s="23"/>
      <x:c r="AJ78" s="222"/>
      <x:c r="AK78" s="222"/>
      <x:c r="AM78" s="222"/>
      <x:c r="AN78" s="222"/>
      <x:c r="AO78" s="222"/>
    </x:row>
    <x:row r="79" spans="1:57" x14ac:dyDescent="0.3">
      <x:c r="E79" s="226"/>
      <x:c r="J79" s="23"/>
      <x:c r="M79" s="226"/>
      <x:c r="Q79" s="23"/>
      <x:c r="R79" s="23"/>
      <x:c r="T79" s="226"/>
      <x:c r="U79" s="226"/>
      <x:c r="V79" s="226"/>
      <x:c r="W79" s="226"/>
      <x:c r="X79" s="226"/>
      <x:c r="Y79" s="226"/>
      <x:c r="Z79" s="226"/>
      <x:c r="AA79" s="226"/>
      <x:c r="AC79" s="226"/>
      <x:c r="AE79" s="226"/>
      <x:c r="AF79" s="226"/>
      <x:c r="AH79" s="222"/>
      <x:c r="AI79" s="23"/>
      <x:c r="AJ79" s="226"/>
      <x:c r="AK79" s="226"/>
      <x:c r="AM79" s="222"/>
      <x:c r="AN79" s="222"/>
      <x:c r="AO79" s="222"/>
    </x:row>
    <x:row r="80" spans="1:57" x14ac:dyDescent="0.3">
      <x:c r="E80" s="226"/>
      <x:c r="F80" s="226"/>
      <x:c r="J80" s="23"/>
      <x:c r="M80" s="226"/>
      <x:c r="Q80" s="23"/>
      <x:c r="R80" s="23"/>
      <x:c r="T80" s="226"/>
      <x:c r="U80" s="226"/>
      <x:c r="V80" s="226"/>
      <x:c r="W80" s="226"/>
      <x:c r="X80" s="226"/>
      <x:c r="Y80" s="226"/>
      <x:c r="Z80" s="226"/>
      <x:c r="AA80" s="226"/>
      <x:c r="AC80" s="226"/>
      <x:c r="AE80" s="222"/>
      <x:c r="AF80" s="226"/>
      <x:c r="AH80" s="222"/>
      <x:c r="AI80" s="23"/>
      <x:c r="AJ80" s="222"/>
      <x:c r="AK80" s="222"/>
      <x:c r="AM80" s="222"/>
      <x:c r="AN80" s="222"/>
      <x:c r="AO80" s="222"/>
    </x:row>
    <x:row r="81" spans="1:57" x14ac:dyDescent="0.3">
      <x:c r="E81" s="226"/>
      <x:c r="F81" s="226"/>
      <x:c r="J81" s="23"/>
      <x:c r="O81" s="226"/>
      <x:c r="Q81" s="23"/>
      <x:c r="R81" s="23"/>
      <x:c r="T81" s="226"/>
      <x:c r="U81" s="226"/>
      <x:c r="V81" s="226"/>
      <x:c r="W81" s="226"/>
      <x:c r="X81" s="226"/>
      <x:c r="Y81" s="226"/>
      <x:c r="Z81" s="226"/>
      <x:c r="AA81" s="226"/>
      <x:c r="AC81" s="226"/>
      <x:c r="AE81" s="226"/>
      <x:c r="AF81" s="226"/>
      <x:c r="AH81" s="226"/>
      <x:c r="AI81" s="23"/>
      <x:c r="AJ81" s="226"/>
      <x:c r="AK81" s="226"/>
      <x:c r="AM81" s="222"/>
      <x:c r="AN81" s="222"/>
      <x:c r="AO81" s="222"/>
    </x:row>
    <x:row r="82" spans="1:57" x14ac:dyDescent="0.3">
      <x:c r="F82" s="226"/>
      <x:c r="J82" s="23"/>
      <x:c r="Q82" s="23"/>
      <x:c r="R82" s="23"/>
      <x:c r="T82" s="226"/>
      <x:c r="U82" s="226"/>
      <x:c r="V82" s="226"/>
      <x:c r="W82" s="226"/>
      <x:c r="X82" s="226"/>
      <x:c r="Y82" s="226"/>
      <x:c r="Z82" s="226"/>
      <x:c r="AA82" s="226"/>
      <x:c r="AC82" s="226"/>
      <x:c r="AE82" s="222"/>
      <x:c r="AF82" s="226"/>
      <x:c r="AH82" s="222"/>
      <x:c r="AI82" s="23"/>
      <x:c r="AJ82" s="222"/>
      <x:c r="AK82" s="222"/>
      <x:c r="AM82" s="222"/>
      <x:c r="AN82" s="222"/>
      <x:c r="AO82" s="222"/>
    </x:row>
    <x:row r="83" spans="1:57" x14ac:dyDescent="0.3">
      <x:c r="E83" s="226"/>
      <x:c r="F83" s="226"/>
      <x:c r="J83" s="23"/>
      <x:c r="Q83" s="23"/>
      <x:c r="R83" s="23"/>
      <x:c r="T83" s="226"/>
      <x:c r="U83" s="226"/>
      <x:c r="V83" s="226"/>
      <x:c r="W83" s="226"/>
      <x:c r="X83" s="226"/>
      <x:c r="Y83" s="226"/>
      <x:c r="Z83" s="226"/>
      <x:c r="AA83" s="226"/>
      <x:c r="AC83" s="226"/>
      <x:c r="AE83" s="222"/>
      <x:c r="AF83" s="226"/>
      <x:c r="AH83" s="226"/>
      <x:c r="AI83" s="23"/>
      <x:c r="AJ83" s="226"/>
      <x:c r="AK83" s="226"/>
      <x:c r="AM83" s="222"/>
      <x:c r="AN83" s="222"/>
      <x:c r="AO83" s="222"/>
    </x:row>
    <x:row r="84" spans="1:57" x14ac:dyDescent="0.3">
      <x:c r="E84" s="226"/>
      <x:c r="F84" s="226"/>
      <x:c r="J84" s="23"/>
      <x:c r="M84" s="226"/>
      <x:c r="Q84" s="23"/>
      <x:c r="R84" s="23"/>
      <x:c r="T84" s="226"/>
      <x:c r="U84" s="226"/>
      <x:c r="V84" s="226"/>
      <x:c r="W84" s="226"/>
      <x:c r="X84" s="226"/>
      <x:c r="Y84" s="226"/>
      <x:c r="Z84" s="226"/>
      <x:c r="AA84" s="226"/>
      <x:c r="AC84" s="226"/>
      <x:c r="AE84" s="226"/>
      <x:c r="AF84" s="226"/>
      <x:c r="AH84" s="222"/>
      <x:c r="AI84" s="23"/>
      <x:c r="AJ84" s="222"/>
      <x:c r="AK84" s="222"/>
      <x:c r="AM84" s="222"/>
      <x:c r="AN84" s="222"/>
      <x:c r="AO84" s="222"/>
    </x:row>
    <x:row r="85" spans="1:57" x14ac:dyDescent="0.3">
      <x:c r="E85" s="226"/>
      <x:c r="F85" s="226"/>
      <x:c r="J85" s="23"/>
      <x:c r="M85" s="226"/>
      <x:c r="Q85" s="23"/>
      <x:c r="R85" s="23"/>
      <x:c r="T85" s="226"/>
      <x:c r="U85" s="226"/>
      <x:c r="V85" s="226"/>
      <x:c r="W85" s="226"/>
      <x:c r="X85" s="226"/>
      <x:c r="Y85" s="226"/>
      <x:c r="Z85" s="226"/>
      <x:c r="AA85" s="226"/>
      <x:c r="AC85" s="226"/>
      <x:c r="AE85" s="222"/>
      <x:c r="AF85" s="226"/>
      <x:c r="AH85" s="222"/>
      <x:c r="AI85" s="23"/>
      <x:c r="AJ85" s="222"/>
      <x:c r="AK85" s="222"/>
      <x:c r="AM85" s="222"/>
      <x:c r="AN85" s="222"/>
      <x:c r="AO85" s="222"/>
    </x:row>
    <x:row r="86" spans="1:57" x14ac:dyDescent="0.3">
      <x:c r="E86" s="226"/>
      <x:c r="F86" s="226"/>
      <x:c r="J86" s="23"/>
      <x:c r="M86" s="226"/>
      <x:c r="Q86" s="23"/>
      <x:c r="R86" s="23"/>
      <x:c r="T86" s="226"/>
      <x:c r="U86" s="226"/>
      <x:c r="V86" s="226"/>
      <x:c r="W86" s="226"/>
      <x:c r="X86" s="226"/>
      <x:c r="Y86" s="226"/>
      <x:c r="Z86" s="226"/>
      <x:c r="AA86" s="226"/>
      <x:c r="AC86" s="226"/>
      <x:c r="AE86" s="226"/>
      <x:c r="AF86" s="226"/>
      <x:c r="AH86" s="226"/>
      <x:c r="AI86" s="23"/>
      <x:c r="AJ86" s="226"/>
      <x:c r="AK86" s="226"/>
      <x:c r="AM86" s="222"/>
      <x:c r="AN86" s="222"/>
      <x:c r="AO86" s="222"/>
    </x:row>
    <x:row r="87" spans="1:57" x14ac:dyDescent="0.3">
      <x:c r="F87" s="226"/>
      <x:c r="J87" s="23"/>
      <x:c r="O87" s="226"/>
      <x:c r="Q87" s="23"/>
      <x:c r="R87" s="23"/>
      <x:c r="T87" s="226"/>
      <x:c r="U87" s="226"/>
      <x:c r="V87" s="226"/>
      <x:c r="W87" s="226"/>
      <x:c r="X87" s="226"/>
      <x:c r="Y87" s="226"/>
      <x:c r="Z87" s="226"/>
      <x:c r="AA87" s="226"/>
      <x:c r="AC87" s="226"/>
      <x:c r="AE87" s="226"/>
      <x:c r="AF87" s="226"/>
      <x:c r="AH87" s="222"/>
      <x:c r="AI87" s="23"/>
      <x:c r="AJ87" s="222"/>
      <x:c r="AK87" s="222"/>
      <x:c r="AM87" s="222"/>
      <x:c r="AN87" s="222"/>
      <x:c r="AO87" s="222"/>
    </x:row>
    <x:row r="88" spans="1:57" x14ac:dyDescent="0.3">
      <x:c r="E88" s="226"/>
      <x:c r="F88" s="226"/>
      <x:c r="J88" s="23"/>
      <x:c r="M88" s="226"/>
      <x:c r="Q88" s="23"/>
      <x:c r="R88" s="23"/>
      <x:c r="T88" s="226"/>
      <x:c r="U88" s="226"/>
      <x:c r="V88" s="226"/>
      <x:c r="W88" s="226"/>
      <x:c r="X88" s="226"/>
      <x:c r="Y88" s="226"/>
      <x:c r="Z88" s="226"/>
      <x:c r="AA88" s="226"/>
      <x:c r="AC88" s="226"/>
      <x:c r="AE88" s="226"/>
      <x:c r="AF88" s="226"/>
      <x:c r="AH88" s="222"/>
      <x:c r="AI88" s="23"/>
      <x:c r="AJ88" s="222"/>
      <x:c r="AK88" s="222"/>
      <x:c r="AM88" s="222"/>
      <x:c r="AN88" s="222"/>
      <x:c r="AO88" s="222"/>
    </x:row>
    <x:row r="89" spans="1:57" x14ac:dyDescent="0.3">
      <x:c r="E89" s="226"/>
      <x:c r="F89" s="226"/>
      <x:c r="J89" s="23"/>
      <x:c r="M89" s="226"/>
      <x:c r="Q89" s="23"/>
      <x:c r="R89" s="23"/>
      <x:c r="T89" s="226"/>
      <x:c r="U89" s="226"/>
      <x:c r="V89" s="226"/>
      <x:c r="W89" s="226"/>
      <x:c r="X89" s="226"/>
      <x:c r="Y89" s="226"/>
      <x:c r="Z89" s="226"/>
      <x:c r="AA89" s="226"/>
      <x:c r="AC89" s="226"/>
      <x:c r="AE89" s="226"/>
      <x:c r="AF89" s="226"/>
      <x:c r="AH89" s="222"/>
      <x:c r="AI89" s="23"/>
      <x:c r="AJ89" s="222"/>
      <x:c r="AK89" s="222"/>
      <x:c r="AM89" s="222"/>
      <x:c r="AN89" s="222"/>
      <x:c r="AO89" s="222"/>
    </x:row>
    <x:row r="90" spans="1:57" x14ac:dyDescent="0.3">
      <x:c r="E90" s="226"/>
      <x:c r="J90" s="23"/>
      <x:c r="M90" s="226"/>
      <x:c r="Q90" s="23"/>
      <x:c r="R90" s="23"/>
      <x:c r="T90" s="226"/>
      <x:c r="U90" s="226"/>
      <x:c r="V90" s="226"/>
      <x:c r="W90" s="226"/>
      <x:c r="X90" s="226"/>
      <x:c r="Y90" s="226"/>
      <x:c r="Z90" s="226"/>
      <x:c r="AA90" s="226"/>
      <x:c r="AC90" s="226"/>
      <x:c r="AE90" s="226"/>
      <x:c r="AF90" s="226"/>
      <x:c r="AH90" s="226"/>
      <x:c r="AI90" s="23"/>
      <x:c r="AJ90" s="226"/>
      <x:c r="AK90" s="226"/>
      <x:c r="AM90" s="222"/>
      <x:c r="AN90" s="222"/>
      <x:c r="AO90" s="222"/>
    </x:row>
    <x:row r="91" spans="1:57" x14ac:dyDescent="0.3">
      <x:c r="E91" s="226"/>
      <x:c r="F91" s="226"/>
      <x:c r="J91" s="23"/>
      <x:c r="M91" s="226"/>
      <x:c r="Q91" s="23"/>
      <x:c r="R91" s="23"/>
      <x:c r="T91" s="226"/>
      <x:c r="U91" s="226"/>
      <x:c r="V91" s="226"/>
      <x:c r="W91" s="226"/>
      <x:c r="X91" s="226"/>
      <x:c r="Y91" s="226"/>
      <x:c r="Z91" s="226"/>
      <x:c r="AA91" s="226"/>
      <x:c r="AC91" s="226"/>
      <x:c r="AE91" s="226"/>
      <x:c r="AF91" s="226"/>
      <x:c r="AH91" s="226"/>
      <x:c r="AI91" s="23"/>
      <x:c r="AJ91" s="226"/>
      <x:c r="AK91" s="226"/>
      <x:c r="AM91" s="222"/>
      <x:c r="AN91" s="222"/>
      <x:c r="AO91" s="222"/>
    </x:row>
    <x:row r="92" spans="1:57" x14ac:dyDescent="0.3">
      <x:c r="E92" s="226"/>
      <x:c r="F92" s="226"/>
      <x:c r="J92" s="23"/>
      <x:c r="M92" s="226"/>
      <x:c r="Q92" s="23"/>
      <x:c r="R92" s="23"/>
      <x:c r="T92" s="226"/>
      <x:c r="U92" s="226"/>
      <x:c r="V92" s="226"/>
      <x:c r="W92" s="226"/>
      <x:c r="X92" s="226"/>
      <x:c r="Y92" s="226"/>
      <x:c r="Z92" s="226"/>
      <x:c r="AA92" s="226"/>
      <x:c r="AC92" s="226"/>
      <x:c r="AE92" s="222"/>
      <x:c r="AF92" s="226"/>
      <x:c r="AH92" s="222"/>
      <x:c r="AI92" s="23"/>
      <x:c r="AJ92" s="222"/>
      <x:c r="AK92" s="222"/>
      <x:c r="AM92" s="222"/>
      <x:c r="AN92" s="222"/>
      <x:c r="AO92" s="222"/>
    </x:row>
    <x:row r="93" spans="1:57" x14ac:dyDescent="0.3">
      <x:c r="E93" s="226"/>
      <x:c r="F93" s="226"/>
      <x:c r="J93" s="23"/>
      <x:c r="M93" s="226"/>
      <x:c r="Q93" s="23"/>
      <x:c r="R93" s="23"/>
      <x:c r="T93" s="226"/>
      <x:c r="U93" s="226"/>
      <x:c r="V93" s="226"/>
      <x:c r="W93" s="226"/>
      <x:c r="X93" s="226"/>
      <x:c r="Y93" s="226"/>
      <x:c r="Z93" s="226"/>
      <x:c r="AA93" s="226"/>
      <x:c r="AC93" s="226"/>
      <x:c r="AE93" s="226"/>
      <x:c r="AF93" s="226"/>
      <x:c r="AH93" s="222"/>
      <x:c r="AI93" s="23"/>
      <x:c r="AJ93" s="222"/>
      <x:c r="AK93" s="222"/>
      <x:c r="AM93" s="222"/>
      <x:c r="AN93" s="222"/>
      <x:c r="AO93" s="222"/>
    </x:row>
    <x:row r="94" spans="1:57" x14ac:dyDescent="0.3">
      <x:c r="E94" s="226"/>
      <x:c r="F94" s="226"/>
      <x:c r="J94" s="23"/>
      <x:c r="M94" s="226"/>
      <x:c r="Q94" s="23"/>
      <x:c r="R94" s="23"/>
      <x:c r="T94" s="226"/>
      <x:c r="U94" s="226"/>
      <x:c r="V94" s="226"/>
      <x:c r="W94" s="226"/>
      <x:c r="X94" s="226"/>
      <x:c r="Y94" s="226"/>
      <x:c r="Z94" s="226"/>
      <x:c r="AA94" s="226"/>
      <x:c r="AC94" s="226"/>
      <x:c r="AE94" s="226"/>
      <x:c r="AF94" s="226"/>
      <x:c r="AH94" s="222"/>
      <x:c r="AI94" s="23"/>
      <x:c r="AJ94" s="222"/>
      <x:c r="AK94" s="222"/>
      <x:c r="AM94" s="222"/>
      <x:c r="AN94" s="222"/>
      <x:c r="AO94" s="222"/>
    </x:row>
    <x:row r="95" spans="1:57" x14ac:dyDescent="0.3">
      <x:c r="E95" s="226"/>
      <x:c r="F95" s="226"/>
      <x:c r="J95" s="23"/>
      <x:c r="M95" s="226"/>
      <x:c r="Q95" s="23"/>
      <x:c r="R95" s="23"/>
      <x:c r="T95" s="226"/>
      <x:c r="U95" s="226"/>
      <x:c r="V95" s="226"/>
      <x:c r="W95" s="226"/>
      <x:c r="X95" s="226"/>
      <x:c r="Y95" s="226"/>
      <x:c r="Z95" s="226"/>
      <x:c r="AA95" s="226"/>
      <x:c r="AC95" s="226"/>
      <x:c r="AE95" s="226"/>
      <x:c r="AF95" s="226"/>
      <x:c r="AH95" s="222"/>
      <x:c r="AI95" s="23"/>
      <x:c r="AJ95" s="222"/>
      <x:c r="AK95" s="222"/>
      <x:c r="AM95" s="222"/>
      <x:c r="AN95" s="222"/>
      <x:c r="AO95" s="222"/>
    </x:row>
    <x:row r="96" spans="1:57" x14ac:dyDescent="0.3">
      <x:c r="E96" s="226"/>
      <x:c r="F96" s="226"/>
      <x:c r="J96" s="23"/>
      <x:c r="M96" s="226"/>
      <x:c r="Q96" s="23"/>
      <x:c r="R96" s="23"/>
      <x:c r="T96" s="226"/>
      <x:c r="U96" s="226"/>
      <x:c r="V96" s="226"/>
      <x:c r="W96" s="226"/>
      <x:c r="X96" s="226"/>
      <x:c r="Y96" s="226"/>
      <x:c r="Z96" s="226"/>
      <x:c r="AA96" s="226"/>
      <x:c r="AC96" s="226"/>
      <x:c r="AE96" s="226"/>
      <x:c r="AF96" s="226"/>
      <x:c r="AH96" s="222"/>
      <x:c r="AI96" s="23"/>
      <x:c r="AJ96" s="222"/>
      <x:c r="AK96" s="222"/>
      <x:c r="AM96" s="222"/>
      <x:c r="AN96" s="222"/>
      <x:c r="AO96" s="222"/>
    </x:row>
    <x:row r="97" spans="1:57" x14ac:dyDescent="0.3">
      <x:c r="E97" s="226"/>
      <x:c r="F97" s="226"/>
      <x:c r="J97" s="23"/>
      <x:c r="M97" s="226"/>
      <x:c r="Q97" s="23"/>
      <x:c r="R97" s="23"/>
      <x:c r="T97" s="226"/>
      <x:c r="U97" s="226"/>
      <x:c r="V97" s="226"/>
      <x:c r="W97" s="226"/>
      <x:c r="X97" s="226"/>
      <x:c r="Y97" s="226"/>
      <x:c r="Z97" s="226"/>
      <x:c r="AA97" s="226"/>
      <x:c r="AC97" s="226"/>
      <x:c r="AE97" s="226"/>
      <x:c r="AF97" s="226"/>
      <x:c r="AH97" s="222"/>
      <x:c r="AI97" s="23"/>
      <x:c r="AJ97" s="222"/>
      <x:c r="AK97" s="222"/>
      <x:c r="AM97" s="222"/>
      <x:c r="AN97" s="222"/>
      <x:c r="AO97" s="222"/>
    </x:row>
    <x:row r="98" spans="1:57" x14ac:dyDescent="0.3">
      <x:c r="F98" s="226"/>
      <x:c r="J98" s="23"/>
      <x:c r="O98" s="226"/>
      <x:c r="Q98" s="23"/>
      <x:c r="R98" s="23"/>
      <x:c r="T98" s="226"/>
      <x:c r="U98" s="226"/>
      <x:c r="V98" s="226"/>
      <x:c r="W98" s="226"/>
      <x:c r="X98" s="226"/>
      <x:c r="Y98" s="226"/>
      <x:c r="Z98" s="226"/>
      <x:c r="AA98" s="226"/>
      <x:c r="AC98" s="226"/>
      <x:c r="AE98" s="222"/>
      <x:c r="AF98" s="226"/>
      <x:c r="AH98" s="222"/>
      <x:c r="AI98" s="23"/>
      <x:c r="AJ98" s="222"/>
      <x:c r="AK98" s="222"/>
      <x:c r="AM98" s="222"/>
      <x:c r="AN98" s="222"/>
      <x:c r="AO98" s="222"/>
    </x:row>
    <x:row r="99" spans="1:57" x14ac:dyDescent="0.3">
      <x:c r="E99" s="226"/>
      <x:c r="J99" s="23"/>
      <x:c r="Q99" s="23"/>
      <x:c r="R99" s="23"/>
      <x:c r="T99" s="226"/>
      <x:c r="U99" s="226"/>
      <x:c r="V99" s="226"/>
      <x:c r="W99" s="226"/>
      <x:c r="X99" s="226"/>
      <x:c r="Y99" s="226"/>
      <x:c r="Z99" s="226"/>
      <x:c r="AA99" s="226"/>
      <x:c r="AC99" s="226"/>
      <x:c r="AE99" s="226"/>
      <x:c r="AF99" s="226"/>
      <x:c r="AH99" s="226"/>
      <x:c r="AI99" s="23"/>
      <x:c r="AJ99" s="226"/>
      <x:c r="AK99" s="226"/>
      <x:c r="AM99" s="222"/>
      <x:c r="AN99" s="222"/>
      <x:c r="AO99" s="222"/>
    </x:row>
    <x:row r="100" spans="1:57" x14ac:dyDescent="0.3">
      <x:c r="E100" s="226"/>
      <x:c r="J100" s="23"/>
      <x:c r="M100" s="226"/>
      <x:c r="Q100" s="23"/>
      <x:c r="R100" s="23"/>
      <x:c r="T100" s="226"/>
      <x:c r="U100" s="226"/>
      <x:c r="V100" s="226"/>
      <x:c r="W100" s="226"/>
      <x:c r="X100" s="226"/>
      <x:c r="Y100" s="226"/>
      <x:c r="Z100" s="226"/>
      <x:c r="AA100" s="226"/>
      <x:c r="AC100" s="226"/>
      <x:c r="AE100" s="226"/>
      <x:c r="AF100" s="226"/>
      <x:c r="AH100" s="222"/>
      <x:c r="AI100" s="23"/>
      <x:c r="AJ100" s="222"/>
      <x:c r="AK100" s="222"/>
      <x:c r="AM100" s="222"/>
      <x:c r="AN100" s="222"/>
      <x:c r="AO100" s="222"/>
    </x:row>
    <x:row r="101" spans="1:57" x14ac:dyDescent="0.3">
      <x:c r="E101" s="226"/>
      <x:c r="F101" s="226"/>
      <x:c r="J101" s="23"/>
      <x:c r="M101" s="226"/>
      <x:c r="Q101" s="23"/>
      <x:c r="R101" s="23"/>
      <x:c r="T101" s="226"/>
      <x:c r="U101" s="226"/>
      <x:c r="V101" s="226"/>
      <x:c r="W101" s="226"/>
      <x:c r="X101" s="226"/>
      <x:c r="Y101" s="226"/>
      <x:c r="Z101" s="226"/>
      <x:c r="AA101" s="226"/>
      <x:c r="AC101" s="226"/>
      <x:c r="AE101" s="226"/>
      <x:c r="AF101" s="226"/>
      <x:c r="AH101" s="222"/>
      <x:c r="AI101" s="23"/>
      <x:c r="AJ101" s="222"/>
      <x:c r="AK101" s="222"/>
      <x:c r="AM101" s="222"/>
      <x:c r="AN101" s="222"/>
      <x:c r="AO101" s="222"/>
    </x:row>
    <x:row r="102" spans="1:57" x14ac:dyDescent="0.3">
      <x:c r="J102" s="23"/>
      <x:c r="M102" s="226"/>
      <x:c r="Q102" s="23"/>
      <x:c r="R102" s="23"/>
      <x:c r="T102" s="226"/>
      <x:c r="U102" s="226"/>
      <x:c r="V102" s="226"/>
      <x:c r="W102" s="226"/>
      <x:c r="X102" s="226"/>
      <x:c r="Y102" s="226"/>
      <x:c r="Z102" s="226"/>
      <x:c r="AA102" s="226"/>
      <x:c r="AC102" s="226"/>
      <x:c r="AE102" s="226"/>
      <x:c r="AF102" s="226"/>
      <x:c r="AH102" s="222"/>
      <x:c r="AI102" s="23"/>
      <x:c r="AJ102" s="222"/>
      <x:c r="AK102" s="222"/>
      <x:c r="AM102" s="222"/>
      <x:c r="AN102" s="222"/>
      <x:c r="AO102" s="222"/>
    </x:row>
    <x:row r="103" spans="1:57" x14ac:dyDescent="0.3">
      <x:c r="F103" s="226"/>
      <x:c r="J103" s="23"/>
      <x:c r="M103" s="226"/>
      <x:c r="O103" s="226"/>
      <x:c r="Q103" s="23"/>
      <x:c r="R103" s="23"/>
      <x:c r="T103" s="226"/>
      <x:c r="U103" s="226"/>
      <x:c r="V103" s="226"/>
      <x:c r="W103" s="226"/>
      <x:c r="X103" s="226"/>
      <x:c r="Y103" s="226"/>
      <x:c r="Z103" s="226"/>
      <x:c r="AA103" s="226"/>
      <x:c r="AC103" s="226"/>
      <x:c r="AE103" s="226"/>
      <x:c r="AF103" s="226"/>
      <x:c r="AH103" s="226"/>
      <x:c r="AI103" s="23"/>
      <x:c r="AJ103" s="226"/>
      <x:c r="AK103" s="226"/>
      <x:c r="AM103" s="222"/>
      <x:c r="AN103" s="222"/>
      <x:c r="AO103" s="222"/>
    </x:row>
    <x:row r="104" spans="1:57" x14ac:dyDescent="0.3">
      <x:c r="J104" s="23"/>
      <x:c r="M104" s="226"/>
      <x:c r="Q104" s="23"/>
      <x:c r="R104" s="23"/>
      <x:c r="T104" s="226"/>
      <x:c r="U104" s="226"/>
      <x:c r="V104" s="226"/>
      <x:c r="W104" s="226"/>
      <x:c r="X104" s="226"/>
      <x:c r="Y104" s="226"/>
      <x:c r="Z104" s="226"/>
      <x:c r="AA104" s="226"/>
      <x:c r="AC104" s="226"/>
      <x:c r="AE104" s="222"/>
      <x:c r="AF104" s="226"/>
      <x:c r="AH104" s="222"/>
      <x:c r="AI104" s="23"/>
      <x:c r="AJ104" s="222"/>
      <x:c r="AK104" s="222"/>
      <x:c r="AM104" s="222"/>
      <x:c r="AN104" s="222"/>
      <x:c r="AO104" s="222"/>
    </x:row>
    <x:row r="105" spans="1:57" x14ac:dyDescent="0.3">
      <x:c r="E105" s="226"/>
      <x:c r="F105" s="226"/>
      <x:c r="J105" s="23"/>
      <x:c r="M105" s="226"/>
      <x:c r="Q105" s="23"/>
      <x:c r="R105" s="23"/>
      <x:c r="T105" s="226"/>
      <x:c r="U105" s="226"/>
      <x:c r="V105" s="226"/>
      <x:c r="W105" s="226"/>
      <x:c r="X105" s="226"/>
      <x:c r="Y105" s="226"/>
      <x:c r="Z105" s="226"/>
      <x:c r="AA105" s="226"/>
      <x:c r="AC105" s="226"/>
      <x:c r="AE105" s="222"/>
      <x:c r="AF105" s="226"/>
      <x:c r="AH105" s="222"/>
      <x:c r="AI105" s="23"/>
      <x:c r="AJ105" s="222"/>
      <x:c r="AK105" s="222"/>
      <x:c r="AM105" s="222"/>
      <x:c r="AN105" s="222"/>
      <x:c r="AO105" s="222"/>
    </x:row>
    <x:row r="106" spans="1:57" x14ac:dyDescent="0.3">
      <x:c r="E106" s="226"/>
      <x:c r="F106" s="226"/>
      <x:c r="J106" s="23"/>
      <x:c r="Q106" s="23"/>
      <x:c r="R106" s="23"/>
      <x:c r="T106" s="226"/>
      <x:c r="U106" s="226"/>
      <x:c r="V106" s="226"/>
      <x:c r="W106" s="226"/>
      <x:c r="X106" s="226"/>
      <x:c r="Y106" s="226"/>
      <x:c r="Z106" s="226"/>
      <x:c r="AA106" s="226"/>
      <x:c r="AC106" s="226"/>
      <x:c r="AE106" s="226"/>
      <x:c r="AF106" s="226"/>
      <x:c r="AH106" s="222"/>
      <x:c r="AI106" s="23"/>
      <x:c r="AJ106" s="222"/>
      <x:c r="AK106" s="222"/>
      <x:c r="AM106" s="222"/>
      <x:c r="AN106" s="222"/>
      <x:c r="AO106" s="222"/>
    </x:row>
    <x:row r="107" spans="1:57" x14ac:dyDescent="0.3">
      <x:c r="E107" s="226"/>
      <x:c r="F107" s="226"/>
      <x:c r="J107" s="23"/>
      <x:c r="M107" s="226"/>
      <x:c r="O107" s="226"/>
      <x:c r="Q107" s="23"/>
      <x:c r="R107" s="23"/>
      <x:c r="T107" s="226"/>
      <x:c r="U107" s="226"/>
      <x:c r="V107" s="226"/>
      <x:c r="W107" s="226"/>
      <x:c r="X107" s="226"/>
      <x:c r="Y107" s="226"/>
      <x:c r="Z107" s="226"/>
      <x:c r="AA107" s="226"/>
      <x:c r="AC107" s="226"/>
      <x:c r="AE107" s="226"/>
      <x:c r="AF107" s="226"/>
      <x:c r="AH107" s="226"/>
      <x:c r="AI107" s="23"/>
      <x:c r="AJ107" s="226"/>
      <x:c r="AK107" s="226"/>
      <x:c r="AM107" s="222"/>
      <x:c r="AN107" s="222"/>
      <x:c r="AO107" s="222"/>
    </x:row>
    <x:row r="108" spans="1:57" x14ac:dyDescent="0.3">
      <x:c r="E108" s="226"/>
      <x:c r="F108" s="226"/>
      <x:c r="J108" s="23"/>
      <x:c r="Q108" s="23"/>
      <x:c r="R108" s="23"/>
      <x:c r="T108" s="226"/>
      <x:c r="U108" s="226"/>
      <x:c r="V108" s="226"/>
      <x:c r="W108" s="226"/>
      <x:c r="X108" s="226"/>
      <x:c r="Y108" s="226"/>
      <x:c r="Z108" s="226"/>
      <x:c r="AA108" s="226"/>
      <x:c r="AC108" s="226"/>
      <x:c r="AE108" s="226"/>
      <x:c r="AF108" s="226"/>
      <x:c r="AH108" s="222"/>
      <x:c r="AI108" s="23"/>
      <x:c r="AJ108" s="222"/>
      <x:c r="AK108" s="222"/>
      <x:c r="AM108" s="222"/>
      <x:c r="AN108" s="222"/>
      <x:c r="AO108" s="222"/>
    </x:row>
    <x:row r="109" spans="1:57" x14ac:dyDescent="0.3">
      <x:c r="E109" s="226"/>
      <x:c r="F109" s="226"/>
      <x:c r="J109" s="23"/>
      <x:c r="Q109" s="23"/>
      <x:c r="R109" s="23"/>
      <x:c r="T109" s="226"/>
      <x:c r="U109" s="226"/>
      <x:c r="V109" s="226"/>
      <x:c r="W109" s="226"/>
      <x:c r="X109" s="226"/>
      <x:c r="Y109" s="226"/>
      <x:c r="Z109" s="226"/>
      <x:c r="AA109" s="226"/>
      <x:c r="AC109" s="226"/>
      <x:c r="AE109" s="226"/>
      <x:c r="AF109" s="226"/>
      <x:c r="AH109" s="222"/>
      <x:c r="AI109" s="23"/>
      <x:c r="AJ109" s="222"/>
      <x:c r="AK109" s="222"/>
      <x:c r="AM109" s="222"/>
      <x:c r="AN109" s="222"/>
      <x:c r="AO109" s="222"/>
    </x:row>
    <x:row r="110" spans="1:57" x14ac:dyDescent="0.3">
      <x:c r="E110" s="226"/>
      <x:c r="F110" s="226"/>
      <x:c r="J110" s="23"/>
      <x:c r="M110" s="226"/>
      <x:c r="Q110" s="23"/>
      <x:c r="R110" s="23"/>
      <x:c r="T110" s="226"/>
      <x:c r="U110" s="226"/>
      <x:c r="V110" s="226"/>
      <x:c r="W110" s="226"/>
      <x:c r="X110" s="226"/>
      <x:c r="Y110" s="226"/>
      <x:c r="Z110" s="226"/>
      <x:c r="AA110" s="226"/>
      <x:c r="AC110" s="226"/>
      <x:c r="AE110" s="222"/>
      <x:c r="AF110" s="226"/>
      <x:c r="AH110" s="222"/>
      <x:c r="AI110" s="23"/>
      <x:c r="AJ110" s="222"/>
      <x:c r="AK110" s="222"/>
      <x:c r="AM110" s="222"/>
      <x:c r="AN110" s="222"/>
      <x:c r="AO110" s="222"/>
    </x:row>
    <x:row r="111" spans="1:57" x14ac:dyDescent="0.3">
      <x:c r="E111" s="226"/>
      <x:c r="F111" s="226"/>
      <x:c r="J111" s="23"/>
      <x:c r="Q111" s="23"/>
      <x:c r="R111" s="23"/>
      <x:c r="T111" s="226"/>
      <x:c r="U111" s="226"/>
      <x:c r="V111" s="226"/>
      <x:c r="W111" s="226"/>
      <x:c r="X111" s="226"/>
      <x:c r="Y111" s="226"/>
      <x:c r="Z111" s="226"/>
      <x:c r="AA111" s="226"/>
      <x:c r="AC111" s="226"/>
      <x:c r="AE111" s="222"/>
      <x:c r="AF111" s="226"/>
      <x:c r="AH111" s="222"/>
      <x:c r="AI111" s="23"/>
      <x:c r="AJ111" s="222"/>
      <x:c r="AK111" s="222"/>
      <x:c r="AM111" s="222"/>
      <x:c r="AN111" s="222"/>
      <x:c r="AO111" s="222"/>
    </x:row>
    <x:row r="112" spans="1:57" x14ac:dyDescent="0.3">
      <x:c r="J112" s="23"/>
      <x:c r="Q112" s="23"/>
      <x:c r="R112" s="23"/>
      <x:c r="T112" s="226"/>
      <x:c r="U112" s="226"/>
      <x:c r="V112" s="226"/>
      <x:c r="W112" s="226"/>
      <x:c r="X112" s="226"/>
      <x:c r="Y112" s="226"/>
      <x:c r="Z112" s="226"/>
      <x:c r="AA112" s="226"/>
      <x:c r="AC112" s="226"/>
      <x:c r="AE112" s="222"/>
      <x:c r="AF112" s="226"/>
      <x:c r="AH112" s="222"/>
      <x:c r="AI112" s="23"/>
      <x:c r="AJ112" s="222"/>
      <x:c r="AK112" s="222"/>
      <x:c r="AM112" s="222"/>
      <x:c r="AN112" s="222"/>
      <x:c r="AO112" s="222"/>
    </x:row>
    <x:row r="113" spans="1:57" x14ac:dyDescent="0.3">
      <x:c r="F113" s="226"/>
      <x:c r="J113" s="23"/>
      <x:c r="M113" s="226"/>
      <x:c r="O113" s="226"/>
      <x:c r="Q113" s="23"/>
      <x:c r="R113" s="23"/>
      <x:c r="T113" s="226"/>
      <x:c r="U113" s="226"/>
      <x:c r="V113" s="226"/>
      <x:c r="W113" s="226"/>
      <x:c r="X113" s="226"/>
      <x:c r="Y113" s="226"/>
      <x:c r="Z113" s="226"/>
      <x:c r="AA113" s="226"/>
      <x:c r="AC113" s="226"/>
      <x:c r="AE113" s="226"/>
      <x:c r="AF113" s="226"/>
      <x:c r="AH113" s="222"/>
      <x:c r="AI113" s="23"/>
      <x:c r="AJ113" s="222"/>
      <x:c r="AK113" s="222"/>
      <x:c r="AM113" s="222"/>
      <x:c r="AN113" s="222"/>
      <x:c r="AO113" s="222"/>
    </x:row>
    <x:row r="114" spans="1:57" x14ac:dyDescent="0.3">
      <x:c r="E114" s="226"/>
      <x:c r="F114" s="226"/>
      <x:c r="J114" s="23"/>
      <x:c r="Q114" s="23"/>
      <x:c r="R114" s="23"/>
      <x:c r="T114" s="226"/>
      <x:c r="U114" s="226"/>
      <x:c r="V114" s="226"/>
      <x:c r="W114" s="226"/>
      <x:c r="X114" s="226"/>
      <x:c r="Y114" s="226"/>
      <x:c r="Z114" s="226"/>
      <x:c r="AA114" s="226"/>
      <x:c r="AC114" s="226"/>
      <x:c r="AE114" s="226"/>
      <x:c r="AF114" s="226"/>
      <x:c r="AH114" s="222"/>
      <x:c r="AI114" s="23"/>
      <x:c r="AJ114" s="222"/>
      <x:c r="AK114" s="222"/>
      <x:c r="AM114" s="222"/>
      <x:c r="AN114" s="222"/>
      <x:c r="AO114" s="222"/>
    </x:row>
    <x:row r="115" spans="1:57" x14ac:dyDescent="0.3">
      <x:c r="E115" s="226"/>
      <x:c r="F115" s="226"/>
      <x:c r="J115" s="23"/>
      <x:c r="M115" s="226"/>
      <x:c r="Q115" s="23"/>
      <x:c r="R115" s="23"/>
      <x:c r="T115" s="226"/>
      <x:c r="U115" s="226"/>
      <x:c r="V115" s="226"/>
      <x:c r="W115" s="226"/>
      <x:c r="X115" s="226"/>
      <x:c r="Y115" s="226"/>
      <x:c r="Z115" s="226"/>
      <x:c r="AA115" s="226"/>
      <x:c r="AC115" s="226"/>
      <x:c r="AE115" s="226"/>
      <x:c r="AF115" s="226"/>
      <x:c r="AH115" s="222"/>
      <x:c r="AI115" s="23"/>
      <x:c r="AJ115" s="222"/>
      <x:c r="AK115" s="222"/>
      <x:c r="AM115" s="222"/>
      <x:c r="AN115" s="222"/>
      <x:c r="AO115" s="222"/>
    </x:row>
    <x:row r="116" spans="1:57" x14ac:dyDescent="0.3">
      <x:c r="E116" s="226"/>
      <x:c r="F116" s="226"/>
      <x:c r="J116" s="23"/>
      <x:c r="M116" s="226"/>
      <x:c r="Q116" s="23"/>
      <x:c r="R116" s="23"/>
      <x:c r="T116" s="226"/>
      <x:c r="U116" s="226"/>
      <x:c r="V116" s="226"/>
      <x:c r="W116" s="226"/>
      <x:c r="X116" s="226"/>
      <x:c r="Y116" s="226"/>
      <x:c r="Z116" s="226"/>
      <x:c r="AA116" s="226"/>
      <x:c r="AC116" s="226"/>
      <x:c r="AE116" s="226"/>
      <x:c r="AF116" s="226"/>
      <x:c r="AH116" s="222"/>
      <x:c r="AI116" s="23"/>
      <x:c r="AJ116" s="222"/>
      <x:c r="AK116" s="222"/>
      <x:c r="AM116" s="222"/>
      <x:c r="AN116" s="222"/>
      <x:c r="AO116" s="222"/>
    </x:row>
    <x:row r="117" spans="1:57" x14ac:dyDescent="0.3">
      <x:c r="E117" s="226"/>
      <x:c r="F117" s="226"/>
      <x:c r="J117" s="23"/>
      <x:c r="M117" s="226"/>
      <x:c r="Q117" s="23"/>
      <x:c r="R117" s="23"/>
      <x:c r="T117" s="226"/>
      <x:c r="U117" s="226"/>
      <x:c r="V117" s="226"/>
      <x:c r="W117" s="226"/>
      <x:c r="X117" s="226"/>
      <x:c r="Y117" s="226"/>
      <x:c r="Z117" s="226"/>
      <x:c r="AA117" s="226"/>
      <x:c r="AC117" s="226"/>
      <x:c r="AE117" s="226"/>
      <x:c r="AF117" s="226"/>
      <x:c r="AH117" s="222"/>
      <x:c r="AI117" s="23"/>
      <x:c r="AJ117" s="222"/>
      <x:c r="AK117" s="222"/>
      <x:c r="AM117" s="222"/>
      <x:c r="AN117" s="222"/>
      <x:c r="AO117" s="222"/>
    </x:row>
    <x:row r="118" spans="1:57" x14ac:dyDescent="0.3">
      <x:c r="E118" s="226"/>
      <x:c r="F118" s="226"/>
      <x:c r="J118" s="23"/>
      <x:c r="M118" s="226"/>
      <x:c r="Q118" s="23"/>
      <x:c r="R118" s="23"/>
      <x:c r="T118" s="226"/>
      <x:c r="U118" s="226"/>
      <x:c r="V118" s="226"/>
      <x:c r="W118" s="226"/>
      <x:c r="X118" s="226"/>
      <x:c r="Y118" s="226"/>
      <x:c r="Z118" s="226"/>
      <x:c r="AA118" s="226"/>
      <x:c r="AC118" s="226"/>
      <x:c r="AE118" s="226"/>
      <x:c r="AF118" s="226"/>
      <x:c r="AH118" s="222"/>
      <x:c r="AI118" s="23"/>
      <x:c r="AJ118" s="222"/>
      <x:c r="AK118" s="222"/>
      <x:c r="AM118" s="222"/>
      <x:c r="AN118" s="222"/>
      <x:c r="AO118" s="222"/>
    </x:row>
    <x:row r="119" spans="1:57" x14ac:dyDescent="0.3">
      <x:c r="E119" s="226"/>
      <x:c r="F119" s="226"/>
      <x:c r="J119" s="23"/>
      <x:c r="Q119" s="23"/>
      <x:c r="R119" s="23"/>
      <x:c r="T119" s="226"/>
      <x:c r="U119" s="226"/>
      <x:c r="V119" s="226"/>
      <x:c r="W119" s="226"/>
      <x:c r="X119" s="226"/>
      <x:c r="Y119" s="226"/>
      <x:c r="Z119" s="226"/>
      <x:c r="AA119" s="226"/>
      <x:c r="AC119" s="226"/>
      <x:c r="AE119" s="226"/>
      <x:c r="AF119" s="226"/>
      <x:c r="AH119" s="222"/>
      <x:c r="AI119" s="23"/>
      <x:c r="AJ119" s="222"/>
      <x:c r="AK119" s="222"/>
      <x:c r="AM119" s="222"/>
      <x:c r="AN119" s="222"/>
      <x:c r="AO119" s="222"/>
    </x:row>
    <x:row r="120" spans="1:57" x14ac:dyDescent="0.3">
      <x:c r="E120" s="226"/>
      <x:c r="F120" s="226"/>
      <x:c r="J120" s="23"/>
      <x:c r="M120" s="226"/>
      <x:c r="O120" s="226"/>
      <x:c r="Q120" s="23"/>
      <x:c r="R120" s="23"/>
      <x:c r="T120" s="226"/>
      <x:c r="U120" s="226"/>
      <x:c r="V120" s="226"/>
      <x:c r="W120" s="226"/>
      <x:c r="X120" s="226"/>
      <x:c r="Y120" s="226"/>
      <x:c r="Z120" s="226"/>
      <x:c r="AA120" s="226"/>
      <x:c r="AC120" s="226"/>
      <x:c r="AE120" s="226"/>
      <x:c r="AF120" s="226"/>
      <x:c r="AH120" s="226"/>
      <x:c r="AI120" s="23"/>
      <x:c r="AJ120" s="226"/>
      <x:c r="AK120" s="226"/>
      <x:c r="AM120" s="222"/>
      <x:c r="AN120" s="222"/>
      <x:c r="AO120" s="222"/>
    </x:row>
    <x:row r="121" spans="1:57" x14ac:dyDescent="0.3">
      <x:c r="J121" s="23"/>
      <x:c r="M121" s="226"/>
      <x:c r="Q121" s="23"/>
      <x:c r="R121" s="23"/>
      <x:c r="T121" s="226"/>
      <x:c r="U121" s="226"/>
      <x:c r="V121" s="226"/>
      <x:c r="W121" s="226"/>
      <x:c r="X121" s="226"/>
      <x:c r="Y121" s="226"/>
      <x:c r="Z121" s="226"/>
      <x:c r="AA121" s="226"/>
      <x:c r="AC121" s="226"/>
      <x:c r="AE121" s="226"/>
      <x:c r="AF121" s="226"/>
      <x:c r="AH121" s="222"/>
      <x:c r="AI121" s="23"/>
      <x:c r="AJ121" s="222"/>
      <x:c r="AK121" s="222"/>
      <x:c r="AM121" s="222"/>
      <x:c r="AN121" s="222"/>
      <x:c r="AO121" s="222"/>
    </x:row>
    <x:row r="122" spans="1:57" x14ac:dyDescent="0.3">
      <x:c r="E122" s="226"/>
      <x:c r="F122" s="226"/>
      <x:c r="J122" s="23"/>
      <x:c r="M122" s="226"/>
      <x:c r="Q122" s="23"/>
      <x:c r="R122" s="23"/>
      <x:c r="T122" s="226"/>
      <x:c r="U122" s="226"/>
      <x:c r="V122" s="226"/>
      <x:c r="W122" s="226"/>
      <x:c r="X122" s="226"/>
      <x:c r="Y122" s="226"/>
      <x:c r="Z122" s="226"/>
      <x:c r="AA122" s="226"/>
      <x:c r="AC122" s="226"/>
      <x:c r="AE122" s="222"/>
      <x:c r="AF122" s="226"/>
      <x:c r="AH122" s="222"/>
      <x:c r="AI122" s="23"/>
      <x:c r="AJ122" s="222"/>
      <x:c r="AK122" s="222"/>
      <x:c r="AM122" s="222"/>
      <x:c r="AN122" s="222"/>
      <x:c r="AO122" s="222"/>
    </x:row>
    <x:row r="123" spans="1:57" x14ac:dyDescent="0.3">
      <x:c r="F123" s="226"/>
      <x:c r="J123" s="23"/>
      <x:c r="M123" s="226"/>
      <x:c r="Q123" s="23"/>
      <x:c r="R123" s="23"/>
      <x:c r="T123" s="226"/>
      <x:c r="U123" s="226"/>
      <x:c r="V123" s="226"/>
      <x:c r="W123" s="226"/>
      <x:c r="X123" s="226"/>
      <x:c r="Y123" s="226"/>
      <x:c r="Z123" s="226"/>
      <x:c r="AA123" s="226"/>
      <x:c r="AC123" s="226"/>
      <x:c r="AE123" s="226"/>
      <x:c r="AF123" s="226"/>
      <x:c r="AH123" s="222"/>
      <x:c r="AI123" s="23"/>
      <x:c r="AJ123" s="222"/>
      <x:c r="AK123" s="222"/>
      <x:c r="AM123" s="222"/>
      <x:c r="AN123" s="222"/>
      <x:c r="AO123" s="222"/>
    </x:row>
    <x:row r="124" spans="1:57" x14ac:dyDescent="0.3">
      <x:c r="J124" s="23"/>
      <x:c r="M124" s="226"/>
      <x:c r="O124" s="226"/>
      <x:c r="Q124" s="23"/>
      <x:c r="R124" s="23"/>
      <x:c r="T124" s="226"/>
      <x:c r="U124" s="226"/>
      <x:c r="V124" s="226"/>
      <x:c r="W124" s="226"/>
      <x:c r="X124" s="226"/>
      <x:c r="Y124" s="226"/>
      <x:c r="Z124" s="226"/>
      <x:c r="AA124" s="226"/>
      <x:c r="AC124" s="226"/>
      <x:c r="AE124" s="226"/>
      <x:c r="AF124" s="226"/>
      <x:c r="AH124" s="222"/>
      <x:c r="AI124" s="23"/>
      <x:c r="AJ124" s="222"/>
      <x:c r="AK124" s="222"/>
      <x:c r="AM124" s="222"/>
      <x:c r="AN124" s="222"/>
      <x:c r="AO124" s="222"/>
    </x:row>
    <x:row r="125" spans="1:57" x14ac:dyDescent="0.3">
      <x:c r="E125" s="226"/>
      <x:c r="F125" s="226"/>
      <x:c r="J125" s="23"/>
      <x:c r="M125" s="226"/>
      <x:c r="Q125" s="23"/>
      <x:c r="R125" s="23"/>
      <x:c r="T125" s="226"/>
      <x:c r="U125" s="226"/>
      <x:c r="V125" s="226"/>
      <x:c r="W125" s="226"/>
      <x:c r="X125" s="226"/>
      <x:c r="Y125" s="226"/>
      <x:c r="Z125" s="226"/>
      <x:c r="AA125" s="226"/>
      <x:c r="AC125" s="226"/>
      <x:c r="AE125" s="226"/>
      <x:c r="AF125" s="226"/>
      <x:c r="AH125" s="222"/>
      <x:c r="AI125" s="23"/>
      <x:c r="AJ125" s="222"/>
      <x:c r="AK125" s="222"/>
      <x:c r="AM125" s="222"/>
      <x:c r="AN125" s="222"/>
      <x:c r="AO125" s="222"/>
    </x:row>
    <x:row r="126" spans="1:57" x14ac:dyDescent="0.3">
      <x:c r="E126" s="226"/>
      <x:c r="F126" s="226"/>
      <x:c r="J126" s="23"/>
      <x:c r="Q126" s="23"/>
      <x:c r="R126" s="23"/>
      <x:c r="T126" s="226"/>
      <x:c r="U126" s="226"/>
      <x:c r="V126" s="226"/>
      <x:c r="W126" s="226"/>
      <x:c r="X126" s="226"/>
      <x:c r="Y126" s="226"/>
      <x:c r="Z126" s="226"/>
      <x:c r="AA126" s="226"/>
      <x:c r="AC126" s="226"/>
      <x:c r="AE126" s="226"/>
      <x:c r="AF126" s="226"/>
      <x:c r="AH126" s="222"/>
      <x:c r="AI126" s="23"/>
      <x:c r="AJ126" s="222"/>
      <x:c r="AK126" s="222"/>
      <x:c r="AM126" s="222"/>
      <x:c r="AN126" s="222"/>
      <x:c r="AO126" s="222"/>
    </x:row>
    <x:row r="127" spans="1:57" x14ac:dyDescent="0.3">
      <x:c r="E127" s="226"/>
      <x:c r="F127" s="226"/>
      <x:c r="J127" s="23"/>
      <x:c r="Q127" s="23"/>
      <x:c r="R127" s="23"/>
      <x:c r="T127" s="226"/>
      <x:c r="U127" s="226"/>
      <x:c r="V127" s="226"/>
      <x:c r="W127" s="226"/>
      <x:c r="X127" s="226"/>
      <x:c r="Y127" s="226"/>
      <x:c r="Z127" s="226"/>
      <x:c r="AA127" s="226"/>
      <x:c r="AC127" s="226"/>
      <x:c r="AE127" s="222"/>
      <x:c r="AF127" s="226"/>
      <x:c r="AH127" s="222"/>
      <x:c r="AI127" s="23"/>
      <x:c r="AJ127" s="222"/>
      <x:c r="AK127" s="222"/>
      <x:c r="AM127" s="222"/>
      <x:c r="AN127" s="222"/>
      <x:c r="AO127" s="222"/>
    </x:row>
    <x:row r="128" spans="1:57" x14ac:dyDescent="0.3">
      <x:c r="E128" s="226"/>
      <x:c r="J128" s="23"/>
      <x:c r="Q128" s="23"/>
      <x:c r="R128" s="23"/>
      <x:c r="T128" s="226"/>
      <x:c r="U128" s="226"/>
      <x:c r="V128" s="226"/>
      <x:c r="W128" s="226"/>
      <x:c r="X128" s="226"/>
      <x:c r="Y128" s="226"/>
      <x:c r="Z128" s="226"/>
      <x:c r="AA128" s="226"/>
      <x:c r="AC128" s="226"/>
      <x:c r="AE128" s="226"/>
      <x:c r="AF128" s="226"/>
      <x:c r="AH128" s="226"/>
      <x:c r="AI128" s="23"/>
      <x:c r="AJ128" s="226"/>
      <x:c r="AK128" s="226"/>
      <x:c r="AM128" s="222"/>
      <x:c r="AN128" s="222"/>
      <x:c r="AO128" s="222"/>
    </x:row>
    <x:row r="129" spans="1:57" x14ac:dyDescent="0.3">
      <x:c r="E129" s="226"/>
      <x:c r="F129" s="226"/>
      <x:c r="J129" s="23"/>
      <x:c r="Q129" s="23"/>
      <x:c r="R129" s="23"/>
      <x:c r="T129" s="226"/>
      <x:c r="U129" s="226"/>
      <x:c r="V129" s="226"/>
      <x:c r="W129" s="226"/>
      <x:c r="X129" s="226"/>
      <x:c r="Y129" s="226"/>
      <x:c r="Z129" s="226"/>
      <x:c r="AA129" s="226"/>
      <x:c r="AC129" s="226"/>
      <x:c r="AE129" s="226"/>
      <x:c r="AF129" s="226"/>
      <x:c r="AH129" s="222"/>
      <x:c r="AI129" s="23"/>
      <x:c r="AJ129" s="222"/>
      <x:c r="AK129" s="222"/>
      <x:c r="AM129" s="222"/>
      <x:c r="AN129" s="222"/>
      <x:c r="AO129" s="222"/>
    </x:row>
    <x:row r="130" spans="1:57" x14ac:dyDescent="0.3">
      <x:c r="E130" s="226"/>
      <x:c r="J130" s="23"/>
      <x:c r="M130" s="226"/>
      <x:c r="Q130" s="23"/>
      <x:c r="R130" s="23"/>
      <x:c r="T130" s="226"/>
      <x:c r="U130" s="226"/>
      <x:c r="V130" s="226"/>
      <x:c r="W130" s="226"/>
      <x:c r="X130" s="226"/>
      <x:c r="Y130" s="226"/>
      <x:c r="Z130" s="226"/>
      <x:c r="AA130" s="226"/>
      <x:c r="AC130" s="226"/>
      <x:c r="AE130" s="226"/>
      <x:c r="AF130" s="226"/>
      <x:c r="AH130" s="222"/>
      <x:c r="AI130" s="23"/>
      <x:c r="AJ130" s="222"/>
      <x:c r="AK130" s="222"/>
      <x:c r="AM130" s="222"/>
      <x:c r="AN130" s="222"/>
      <x:c r="AO130" s="222"/>
    </x:row>
    <x:row r="131" spans="1:57" x14ac:dyDescent="0.3">
      <x:c r="E131" s="226"/>
      <x:c r="F131" s="226"/>
      <x:c r="J131" s="23"/>
      <x:c r="M131" s="226"/>
      <x:c r="O131" s="226"/>
      <x:c r="Q131" s="23"/>
      <x:c r="R131" s="23"/>
      <x:c r="T131" s="226"/>
      <x:c r="U131" s="226"/>
      <x:c r="V131" s="226"/>
      <x:c r="W131" s="226"/>
      <x:c r="X131" s="226"/>
      <x:c r="Y131" s="226"/>
      <x:c r="Z131" s="226"/>
      <x:c r="AA131" s="226"/>
      <x:c r="AC131" s="226"/>
      <x:c r="AE131" s="226"/>
      <x:c r="AF131" s="226"/>
      <x:c r="AH131" s="222"/>
      <x:c r="AI131" s="23"/>
      <x:c r="AJ131" s="226"/>
      <x:c r="AK131" s="226"/>
      <x:c r="AM131" s="222"/>
      <x:c r="AN131" s="222"/>
      <x:c r="AO131" s="222"/>
    </x:row>
    <x:row r="132" spans="1:57" x14ac:dyDescent="0.3">
      <x:c r="E132" s="226"/>
      <x:c r="F132" s="226"/>
      <x:c r="J132" s="23"/>
      <x:c r="M132" s="226"/>
      <x:c r="Q132" s="23"/>
      <x:c r="R132" s="23"/>
      <x:c r="T132" s="226"/>
      <x:c r="U132" s="226"/>
      <x:c r="V132" s="226"/>
      <x:c r="W132" s="226"/>
      <x:c r="X132" s="226"/>
      <x:c r="Y132" s="226"/>
      <x:c r="Z132" s="226"/>
      <x:c r="AA132" s="226"/>
      <x:c r="AC132" s="226"/>
      <x:c r="AE132" s="226"/>
      <x:c r="AF132" s="226"/>
      <x:c r="AH132" s="226"/>
      <x:c r="AI132" s="23"/>
      <x:c r="AJ132" s="226"/>
      <x:c r="AK132" s="226"/>
      <x:c r="AM132" s="222"/>
      <x:c r="AN132" s="222"/>
      <x:c r="AO132" s="222"/>
    </x:row>
    <x:row r="133" spans="1:57" x14ac:dyDescent="0.3">
      <x:c r="E133" s="226"/>
      <x:c r="F133" s="226"/>
      <x:c r="J133" s="23"/>
      <x:c r="Q133" s="23"/>
      <x:c r="R133" s="23"/>
      <x:c r="T133" s="226"/>
      <x:c r="U133" s="226"/>
      <x:c r="V133" s="226"/>
      <x:c r="W133" s="226"/>
      <x:c r="X133" s="226"/>
      <x:c r="Y133" s="226"/>
      <x:c r="Z133" s="226"/>
      <x:c r="AA133" s="226"/>
      <x:c r="AC133" s="226"/>
      <x:c r="AE133" s="226"/>
      <x:c r="AF133" s="226"/>
      <x:c r="AH133" s="222"/>
      <x:c r="AI133" s="23"/>
      <x:c r="AJ133" s="222"/>
      <x:c r="AK133" s="222"/>
      <x:c r="AM133" s="222"/>
      <x:c r="AN133" s="222"/>
      <x:c r="AO133" s="222"/>
    </x:row>
    <x:row r="134" spans="1:57" x14ac:dyDescent="0.3">
      <x:c r="F134" s="226"/>
      <x:c r="J134" s="23"/>
      <x:c r="O134" s="226"/>
      <x:c r="Q134" s="23"/>
      <x:c r="R134" s="23"/>
      <x:c r="T134" s="226"/>
      <x:c r="U134" s="226"/>
      <x:c r="V134" s="226"/>
      <x:c r="W134" s="226"/>
      <x:c r="X134" s="226"/>
      <x:c r="Y134" s="226"/>
      <x:c r="Z134" s="226"/>
      <x:c r="AA134" s="226"/>
      <x:c r="AC134" s="226"/>
      <x:c r="AE134" s="226"/>
      <x:c r="AF134" s="226"/>
      <x:c r="AH134" s="222"/>
      <x:c r="AI134" s="23"/>
      <x:c r="AJ134" s="222"/>
      <x:c r="AK134" s="222"/>
      <x:c r="AM134" s="222"/>
      <x:c r="AN134" s="222"/>
      <x:c r="AO134" s="222"/>
    </x:row>
    <x:row r="135" spans="1:57" x14ac:dyDescent="0.3">
      <x:c r="F135" s="226"/>
      <x:c r="J135" s="23"/>
      <x:c r="M135" s="226"/>
      <x:c r="O135" s="226"/>
      <x:c r="Q135" s="23"/>
      <x:c r="R135" s="23"/>
      <x:c r="T135" s="226"/>
      <x:c r="U135" s="226"/>
      <x:c r="V135" s="226"/>
      <x:c r="W135" s="226"/>
      <x:c r="X135" s="226"/>
      <x:c r="Y135" s="226"/>
      <x:c r="Z135" s="226"/>
      <x:c r="AA135" s="226"/>
      <x:c r="AC135" s="226"/>
      <x:c r="AE135" s="226"/>
      <x:c r="AF135" s="226"/>
      <x:c r="AH135" s="222"/>
      <x:c r="AI135" s="23"/>
      <x:c r="AJ135" s="222"/>
      <x:c r="AK135" s="222"/>
      <x:c r="AM135" s="222"/>
      <x:c r="AN135" s="222"/>
      <x:c r="AO135" s="222"/>
    </x:row>
    <x:row r="136" spans="1:57" x14ac:dyDescent="0.3">
      <x:c r="F136" s="226"/>
      <x:c r="J136" s="23"/>
      <x:c r="O136" s="226"/>
      <x:c r="Q136" s="23"/>
      <x:c r="R136" s="23"/>
      <x:c r="T136" s="226"/>
      <x:c r="U136" s="226"/>
      <x:c r="V136" s="226"/>
      <x:c r="W136" s="226"/>
      <x:c r="X136" s="226"/>
      <x:c r="Y136" s="226"/>
      <x:c r="Z136" s="226"/>
      <x:c r="AA136" s="226"/>
      <x:c r="AC136" s="226"/>
      <x:c r="AE136" s="226"/>
      <x:c r="AF136" s="226"/>
      <x:c r="AH136" s="222"/>
      <x:c r="AI136" s="23"/>
      <x:c r="AJ136" s="222"/>
      <x:c r="AK136" s="222"/>
      <x:c r="AM136" s="222"/>
      <x:c r="AN136" s="222"/>
      <x:c r="AO136" s="222"/>
    </x:row>
    <x:row r="137" spans="1:57" x14ac:dyDescent="0.3">
      <x:c r="F137" s="226"/>
      <x:c r="J137" s="23"/>
      <x:c r="M137" s="226"/>
      <x:c r="O137" s="226"/>
      <x:c r="Q137" s="23"/>
      <x:c r="R137" s="23"/>
      <x:c r="T137" s="226"/>
      <x:c r="U137" s="226"/>
      <x:c r="V137" s="226"/>
      <x:c r="W137" s="226"/>
      <x:c r="X137" s="226"/>
      <x:c r="Y137" s="226"/>
      <x:c r="Z137" s="226"/>
      <x:c r="AA137" s="226"/>
      <x:c r="AC137" s="226"/>
      <x:c r="AE137" s="222"/>
      <x:c r="AF137" s="226"/>
      <x:c r="AH137" s="222"/>
      <x:c r="AI137" s="23"/>
      <x:c r="AJ137" s="222"/>
      <x:c r="AK137" s="222"/>
      <x:c r="AM137" s="222"/>
      <x:c r="AN137" s="222"/>
      <x:c r="AO137" s="222"/>
    </x:row>
    <x:row r="138" spans="1:57" x14ac:dyDescent="0.3">
      <x:c r="F138" s="226"/>
      <x:c r="J138" s="23"/>
      <x:c r="O138" s="226"/>
      <x:c r="Q138" s="23"/>
      <x:c r="R138" s="23"/>
      <x:c r="T138" s="226"/>
      <x:c r="U138" s="226"/>
      <x:c r="V138" s="226"/>
      <x:c r="W138" s="226"/>
      <x:c r="X138" s="226"/>
      <x:c r="Y138" s="226"/>
      <x:c r="Z138" s="226"/>
      <x:c r="AA138" s="226"/>
      <x:c r="AC138" s="226"/>
      <x:c r="AE138" s="226"/>
      <x:c r="AF138" s="226"/>
      <x:c r="AH138" s="222"/>
      <x:c r="AI138" s="23"/>
      <x:c r="AJ138" s="222"/>
      <x:c r="AK138" s="222"/>
      <x:c r="AM138" s="222"/>
      <x:c r="AN138" s="222"/>
      <x:c r="AO138" s="222"/>
    </x:row>
    <x:row r="139" spans="1:57" x14ac:dyDescent="0.3">
      <x:c r="F139" s="226"/>
      <x:c r="J139" s="23"/>
      <x:c r="M139" s="226"/>
      <x:c r="Q139" s="23"/>
      <x:c r="R139" s="23"/>
      <x:c r="T139" s="226"/>
      <x:c r="U139" s="226"/>
      <x:c r="V139" s="226"/>
      <x:c r="W139" s="226"/>
      <x:c r="X139" s="226"/>
      <x:c r="Y139" s="226"/>
      <x:c r="Z139" s="226"/>
      <x:c r="AA139" s="226"/>
      <x:c r="AC139" s="226"/>
      <x:c r="AE139" s="226"/>
      <x:c r="AF139" s="226"/>
      <x:c r="AH139" s="226"/>
      <x:c r="AI139" s="23"/>
      <x:c r="AJ139" s="226"/>
      <x:c r="AK139" s="226"/>
      <x:c r="AM139" s="222"/>
      <x:c r="AN139" s="222"/>
      <x:c r="AO139" s="222"/>
    </x:row>
    <x:row r="140" spans="1:57" x14ac:dyDescent="0.3">
      <x:c r="E140" s="226"/>
      <x:c r="F140" s="226"/>
      <x:c r="J140" s="23"/>
      <x:c r="M140" s="226"/>
      <x:c r="O140" s="226"/>
      <x:c r="Q140" s="23"/>
      <x:c r="R140" s="23"/>
      <x:c r="T140" s="226"/>
      <x:c r="U140" s="226"/>
      <x:c r="V140" s="226"/>
      <x:c r="W140" s="226"/>
      <x:c r="X140" s="226"/>
      <x:c r="Y140" s="226"/>
      <x:c r="Z140" s="226"/>
      <x:c r="AA140" s="226"/>
      <x:c r="AC140" s="226"/>
      <x:c r="AE140" s="226"/>
      <x:c r="AF140" s="226"/>
      <x:c r="AH140" s="226"/>
      <x:c r="AI140" s="23"/>
      <x:c r="AJ140" s="226"/>
      <x:c r="AK140" s="226"/>
      <x:c r="AM140" s="222"/>
      <x:c r="AN140" s="222"/>
      <x:c r="AO140" s="222"/>
    </x:row>
    <x:row r="141" spans="1:57" x14ac:dyDescent="0.3">
      <x:c r="J141" s="23"/>
      <x:c r="M141" s="226"/>
      <x:c r="O141" s="226"/>
      <x:c r="Q141" s="23"/>
      <x:c r="R141" s="23"/>
      <x:c r="T141" s="226"/>
      <x:c r="U141" s="226"/>
      <x:c r="V141" s="226"/>
      <x:c r="W141" s="226"/>
      <x:c r="X141" s="226"/>
      <x:c r="Y141" s="226"/>
      <x:c r="Z141" s="226"/>
      <x:c r="AA141" s="226"/>
      <x:c r="AC141" s="226"/>
      <x:c r="AE141" s="226"/>
      <x:c r="AF141" s="226"/>
      <x:c r="AH141" s="222"/>
      <x:c r="AI141" s="23"/>
      <x:c r="AJ141" s="222"/>
      <x:c r="AK141" s="222"/>
      <x:c r="AM141" s="222"/>
      <x:c r="AN141" s="222"/>
      <x:c r="AO141" s="222"/>
    </x:row>
    <x:row r="142" spans="1:57" x14ac:dyDescent="0.3">
      <x:c r="J142" s="23"/>
      <x:c r="M142" s="226"/>
      <x:c r="Q142" s="23"/>
      <x:c r="R142" s="23"/>
      <x:c r="T142" s="226"/>
      <x:c r="U142" s="226"/>
      <x:c r="V142" s="226"/>
      <x:c r="W142" s="226"/>
      <x:c r="X142" s="226"/>
      <x:c r="Y142" s="226"/>
      <x:c r="Z142" s="226"/>
      <x:c r="AA142" s="226"/>
      <x:c r="AC142" s="226"/>
      <x:c r="AE142" s="226"/>
      <x:c r="AF142" s="226"/>
      <x:c r="AH142" s="222"/>
      <x:c r="AI142" s="23"/>
      <x:c r="AJ142" s="222"/>
      <x:c r="AK142" s="222"/>
      <x:c r="AM142" s="222"/>
      <x:c r="AN142" s="222"/>
      <x:c r="AO142" s="222"/>
    </x:row>
    <x:row r="143" spans="1:57" x14ac:dyDescent="0.3">
      <x:c r="F143" s="226"/>
      <x:c r="J143" s="23"/>
      <x:c r="Q143" s="23"/>
      <x:c r="R143" s="23"/>
      <x:c r="T143" s="226"/>
      <x:c r="U143" s="226"/>
      <x:c r="V143" s="226"/>
      <x:c r="W143" s="226"/>
      <x:c r="X143" s="226"/>
      <x:c r="Y143" s="226"/>
      <x:c r="Z143" s="226"/>
      <x:c r="AA143" s="226"/>
      <x:c r="AC143" s="226"/>
      <x:c r="AE143" s="226"/>
      <x:c r="AF143" s="226"/>
      <x:c r="AH143" s="222"/>
      <x:c r="AI143" s="23"/>
      <x:c r="AJ143" s="222"/>
      <x:c r="AK143" s="222"/>
      <x:c r="AM143" s="222"/>
      <x:c r="AN143" s="222"/>
      <x:c r="AO143" s="222"/>
    </x:row>
    <x:row r="144" spans="1:57" x14ac:dyDescent="0.3">
      <x:c r="J144" s="23"/>
      <x:c r="Q144" s="23"/>
      <x:c r="R144" s="23"/>
      <x:c r="T144" s="226"/>
      <x:c r="U144" s="226"/>
      <x:c r="V144" s="226"/>
      <x:c r="W144" s="226"/>
      <x:c r="X144" s="226"/>
      <x:c r="Y144" s="226"/>
      <x:c r="Z144" s="226"/>
      <x:c r="AA144" s="226"/>
      <x:c r="AC144" s="226"/>
      <x:c r="AE144" s="222"/>
      <x:c r="AF144" s="226"/>
      <x:c r="AH144" s="222"/>
      <x:c r="AI144" s="23"/>
      <x:c r="AJ144" s="222"/>
      <x:c r="AK144" s="222"/>
      <x:c r="AM144" s="222"/>
      <x:c r="AN144" s="222"/>
      <x:c r="AO144" s="222"/>
    </x:row>
    <x:row r="145" spans="1:57" x14ac:dyDescent="0.3">
      <x:c r="E145" s="226"/>
      <x:c r="F145" s="226"/>
      <x:c r="J145" s="23"/>
      <x:c r="M145" s="226"/>
      <x:c r="O145" s="226"/>
      <x:c r="Q145" s="23"/>
      <x:c r="R145" s="23"/>
      <x:c r="T145" s="226"/>
      <x:c r="U145" s="226"/>
      <x:c r="V145" s="226"/>
      <x:c r="W145" s="226"/>
      <x:c r="X145" s="226"/>
      <x:c r="Y145" s="226"/>
      <x:c r="Z145" s="226"/>
      <x:c r="AA145" s="226"/>
      <x:c r="AC145" s="226"/>
      <x:c r="AE145" s="226"/>
      <x:c r="AF145" s="226"/>
      <x:c r="AH145" s="222"/>
      <x:c r="AI145" s="23"/>
      <x:c r="AJ145" s="222"/>
      <x:c r="AK145" s="222"/>
      <x:c r="AM145" s="222"/>
      <x:c r="AN145" s="222"/>
      <x:c r="AO145" s="222"/>
    </x:row>
    <x:row r="146" spans="1:57" x14ac:dyDescent="0.3">
      <x:c r="E146" s="226"/>
      <x:c r="J146" s="23"/>
      <x:c r="Q146" s="23"/>
      <x:c r="R146" s="23"/>
      <x:c r="T146" s="226"/>
      <x:c r="U146" s="226"/>
      <x:c r="V146" s="226"/>
      <x:c r="W146" s="226"/>
      <x:c r="X146" s="226"/>
      <x:c r="Y146" s="226"/>
      <x:c r="Z146" s="226"/>
      <x:c r="AA146" s="226"/>
      <x:c r="AC146" s="226"/>
      <x:c r="AE146" s="226"/>
      <x:c r="AF146" s="226"/>
      <x:c r="AH146" s="222"/>
      <x:c r="AI146" s="23"/>
      <x:c r="AJ146" s="222"/>
      <x:c r="AK146" s="222"/>
      <x:c r="AM146" s="222"/>
      <x:c r="AN146" s="222"/>
      <x:c r="AO146" s="222"/>
    </x:row>
    <x:row r="147" spans="1:57" x14ac:dyDescent="0.3">
      <x:c r="F147" s="226"/>
      <x:c r="J147" s="23"/>
      <x:c r="M147" s="226"/>
      <x:c r="O147" s="226"/>
      <x:c r="Q147" s="23"/>
      <x:c r="R147" s="23"/>
      <x:c r="T147" s="226"/>
      <x:c r="U147" s="226"/>
      <x:c r="V147" s="226"/>
      <x:c r="W147" s="226"/>
      <x:c r="X147" s="226"/>
      <x:c r="Y147" s="226"/>
      <x:c r="Z147" s="226"/>
      <x:c r="AA147" s="226"/>
      <x:c r="AC147" s="226"/>
      <x:c r="AE147" s="226"/>
      <x:c r="AF147" s="226"/>
      <x:c r="AH147" s="222"/>
      <x:c r="AI147" s="23"/>
      <x:c r="AJ147" s="226"/>
      <x:c r="AK147" s="226"/>
      <x:c r="AM147" s="222"/>
      <x:c r="AN147" s="222"/>
      <x:c r="AO147" s="222"/>
    </x:row>
    <x:row r="148" spans="1:57" x14ac:dyDescent="0.3">
      <x:c r="E148" s="226"/>
      <x:c r="F148" s="226"/>
      <x:c r="J148" s="23"/>
      <x:c r="Q148" s="23"/>
      <x:c r="R148" s="23"/>
      <x:c r="T148" s="226"/>
      <x:c r="U148" s="226"/>
      <x:c r="V148" s="226"/>
      <x:c r="W148" s="226"/>
      <x:c r="X148" s="226"/>
      <x:c r="Y148" s="226"/>
      <x:c r="Z148" s="226"/>
      <x:c r="AA148" s="226"/>
      <x:c r="AC148" s="226"/>
      <x:c r="AE148" s="222"/>
      <x:c r="AF148" s="226"/>
      <x:c r="AH148" s="222"/>
      <x:c r="AI148" s="23"/>
      <x:c r="AJ148" s="222"/>
      <x:c r="AK148" s="222"/>
      <x:c r="AM148" s="222"/>
      <x:c r="AN148" s="222"/>
      <x:c r="AO148" s="222"/>
    </x:row>
    <x:row r="149" spans="1:57" x14ac:dyDescent="0.3">
      <x:c r="E149" s="226"/>
      <x:c r="F149" s="226"/>
      <x:c r="J149" s="23"/>
      <x:c r="M149" s="226"/>
      <x:c r="Q149" s="23"/>
      <x:c r="R149" s="23"/>
      <x:c r="T149" s="226"/>
      <x:c r="U149" s="226"/>
      <x:c r="V149" s="226"/>
      <x:c r="W149" s="226"/>
      <x:c r="X149" s="226"/>
      <x:c r="Y149" s="226"/>
      <x:c r="Z149" s="226"/>
      <x:c r="AA149" s="226"/>
      <x:c r="AC149" s="226"/>
      <x:c r="AE149" s="226"/>
      <x:c r="AF149" s="226"/>
      <x:c r="AH149" s="222"/>
      <x:c r="AI149" s="23"/>
      <x:c r="AJ149" s="222"/>
      <x:c r="AK149" s="222"/>
      <x:c r="AM149" s="222"/>
      <x:c r="AN149" s="222"/>
      <x:c r="AO149" s="222"/>
    </x:row>
    <x:row r="150" spans="1:57" x14ac:dyDescent="0.3">
      <x:c r="E150" s="226"/>
      <x:c r="F150" s="226"/>
      <x:c r="J150" s="23"/>
      <x:c r="Q150" s="23"/>
      <x:c r="R150" s="23"/>
      <x:c r="T150" s="226"/>
      <x:c r="U150" s="226"/>
      <x:c r="V150" s="226"/>
      <x:c r="W150" s="226"/>
      <x:c r="X150" s="226"/>
      <x:c r="Y150" s="226"/>
      <x:c r="Z150" s="226"/>
      <x:c r="AA150" s="226"/>
      <x:c r="AC150" s="226"/>
      <x:c r="AE150" s="226"/>
      <x:c r="AF150" s="226"/>
      <x:c r="AH150" s="222"/>
      <x:c r="AI150" s="23"/>
      <x:c r="AJ150" s="222"/>
      <x:c r="AK150" s="222"/>
      <x:c r="AM150" s="222"/>
      <x:c r="AN150" s="222"/>
      <x:c r="AO150" s="222"/>
    </x:row>
    <x:row r="151" spans="1:57" x14ac:dyDescent="0.3">
      <x:c r="F151" s="226"/>
      <x:c r="J151" s="23"/>
      <x:c r="Q151" s="23"/>
      <x:c r="R151" s="23"/>
      <x:c r="T151" s="226"/>
      <x:c r="U151" s="226"/>
      <x:c r="V151" s="226"/>
      <x:c r="W151" s="226"/>
      <x:c r="X151" s="226"/>
      <x:c r="Y151" s="226"/>
      <x:c r="Z151" s="226"/>
      <x:c r="AA151" s="226"/>
      <x:c r="AC151" s="226"/>
      <x:c r="AE151" s="226"/>
      <x:c r="AF151" s="226"/>
      <x:c r="AH151" s="222"/>
      <x:c r="AI151" s="23"/>
      <x:c r="AJ151" s="222"/>
      <x:c r="AK151" s="222"/>
      <x:c r="AM151" s="222"/>
      <x:c r="AN151" s="222"/>
      <x:c r="AO151" s="222"/>
    </x:row>
    <x:row r="152" spans="1:57" x14ac:dyDescent="0.3">
      <x:c r="E152" s="226"/>
      <x:c r="F152" s="226"/>
      <x:c r="J152" s="23"/>
      <x:c r="Q152" s="23"/>
      <x:c r="R152" s="23"/>
      <x:c r="T152" s="226"/>
      <x:c r="U152" s="226"/>
      <x:c r="V152" s="226"/>
      <x:c r="W152" s="226"/>
      <x:c r="X152" s="226"/>
      <x:c r="Y152" s="226"/>
      <x:c r="Z152" s="226"/>
      <x:c r="AA152" s="226"/>
      <x:c r="AC152" s="226"/>
      <x:c r="AE152" s="226"/>
      <x:c r="AF152" s="226"/>
      <x:c r="AH152" s="222"/>
      <x:c r="AI152" s="23"/>
      <x:c r="AJ152" s="222"/>
      <x:c r="AK152" s="222"/>
      <x:c r="AM152" s="222"/>
      <x:c r="AN152" s="222"/>
      <x:c r="AO152" s="222"/>
    </x:row>
    <x:row r="153" spans="1:57" x14ac:dyDescent="0.3">
      <x:c r="E153" s="226"/>
      <x:c r="F153" s="226"/>
      <x:c r="J153" s="23"/>
      <x:c r="M153" s="226"/>
      <x:c r="Q153" s="23"/>
      <x:c r="R153" s="23"/>
      <x:c r="T153" s="226"/>
      <x:c r="U153" s="226"/>
      <x:c r="V153" s="226"/>
      <x:c r="W153" s="226"/>
      <x:c r="X153" s="226"/>
      <x:c r="Y153" s="226"/>
      <x:c r="Z153" s="226"/>
      <x:c r="AA153" s="226"/>
      <x:c r="AC153" s="226"/>
      <x:c r="AE153" s="226"/>
      <x:c r="AF153" s="226"/>
      <x:c r="AH153" s="222"/>
      <x:c r="AI153" s="23"/>
      <x:c r="AJ153" s="222"/>
      <x:c r="AK153" s="222"/>
      <x:c r="AM153" s="222"/>
      <x:c r="AN153" s="222"/>
      <x:c r="AO153" s="222"/>
    </x:row>
    <x:row r="154" spans="1:57" x14ac:dyDescent="0.3">
      <x:c r="E154" s="226"/>
      <x:c r="F154" s="226"/>
      <x:c r="J154" s="23"/>
      <x:c r="Q154" s="23"/>
      <x:c r="R154" s="23"/>
      <x:c r="T154" s="226"/>
      <x:c r="U154" s="226"/>
      <x:c r="V154" s="226"/>
      <x:c r="W154" s="226"/>
      <x:c r="X154" s="226"/>
      <x:c r="Y154" s="226"/>
      <x:c r="Z154" s="226"/>
      <x:c r="AA154" s="226"/>
      <x:c r="AC154" s="226"/>
      <x:c r="AE154" s="222"/>
      <x:c r="AF154" s="226"/>
      <x:c r="AH154" s="222"/>
      <x:c r="AI154" s="23"/>
      <x:c r="AJ154" s="222"/>
      <x:c r="AK154" s="222"/>
      <x:c r="AM154" s="222"/>
      <x:c r="AN154" s="222"/>
      <x:c r="AO154" s="222"/>
    </x:row>
    <x:row r="155" spans="1:57" x14ac:dyDescent="0.3">
      <x:c r="E155" s="226"/>
      <x:c r="F155" s="226"/>
      <x:c r="J155" s="23"/>
      <x:c r="M155" s="226"/>
      <x:c r="Q155" s="23"/>
      <x:c r="R155" s="23"/>
      <x:c r="T155" s="226"/>
      <x:c r="U155" s="226"/>
      <x:c r="V155" s="226"/>
      <x:c r="W155" s="226"/>
      <x:c r="X155" s="226"/>
      <x:c r="Y155" s="226"/>
      <x:c r="Z155" s="226"/>
      <x:c r="AA155" s="226"/>
      <x:c r="AC155" s="226"/>
      <x:c r="AE155" s="226"/>
      <x:c r="AF155" s="226"/>
      <x:c r="AH155" s="222"/>
      <x:c r="AI155" s="23"/>
      <x:c r="AJ155" s="222"/>
      <x:c r="AK155" s="222"/>
      <x:c r="AM155" s="222"/>
      <x:c r="AN155" s="222"/>
      <x:c r="AO155" s="222"/>
    </x:row>
    <x:row r="156" spans="1:57" x14ac:dyDescent="0.3">
      <x:c r="E156" s="226"/>
      <x:c r="F156" s="226"/>
      <x:c r="J156" s="23"/>
      <x:c r="Q156" s="23"/>
      <x:c r="R156" s="23"/>
      <x:c r="T156" s="226"/>
      <x:c r="U156" s="226"/>
      <x:c r="V156" s="226"/>
      <x:c r="W156" s="226"/>
      <x:c r="X156" s="226"/>
      <x:c r="Y156" s="226"/>
      <x:c r="Z156" s="226"/>
      <x:c r="AA156" s="226"/>
      <x:c r="AC156" s="226"/>
      <x:c r="AE156" s="226"/>
      <x:c r="AF156" s="226"/>
      <x:c r="AH156" s="222"/>
      <x:c r="AI156" s="23"/>
      <x:c r="AJ156" s="222"/>
      <x:c r="AK156" s="222"/>
      <x:c r="AM156" s="222"/>
      <x:c r="AN156" s="222"/>
      <x:c r="AO156" s="222"/>
    </x:row>
    <x:row r="157" spans="1:57" x14ac:dyDescent="0.3">
      <x:c r="E157" s="226"/>
      <x:c r="F157" s="226"/>
      <x:c r="J157" s="23"/>
      <x:c r="Q157" s="23"/>
      <x:c r="R157" s="23"/>
      <x:c r="T157" s="226"/>
      <x:c r="U157" s="226"/>
      <x:c r="V157" s="226"/>
      <x:c r="W157" s="226"/>
      <x:c r="X157" s="226"/>
      <x:c r="Y157" s="226"/>
      <x:c r="Z157" s="226"/>
      <x:c r="AA157" s="226"/>
      <x:c r="AC157" s="226"/>
      <x:c r="AE157" s="226"/>
      <x:c r="AF157" s="226"/>
      <x:c r="AH157" s="226"/>
      <x:c r="AI157" s="23"/>
      <x:c r="AJ157" s="226"/>
      <x:c r="AK157" s="226"/>
      <x:c r="AM157" s="222"/>
      <x:c r="AN157" s="226"/>
      <x:c r="AO157" s="226"/>
    </x:row>
    <x:row r="158" spans="1:57" x14ac:dyDescent="0.3">
      <x:c r="F158" s="226"/>
      <x:c r="J158" s="23"/>
      <x:c r="Q158" s="23"/>
      <x:c r="R158" s="23"/>
      <x:c r="T158" s="226"/>
      <x:c r="U158" s="226"/>
      <x:c r="V158" s="226"/>
      <x:c r="W158" s="226"/>
      <x:c r="X158" s="226"/>
      <x:c r="Y158" s="226"/>
      <x:c r="Z158" s="226"/>
      <x:c r="AA158" s="226"/>
      <x:c r="AC158" s="226"/>
      <x:c r="AE158" s="226"/>
      <x:c r="AF158" s="226"/>
      <x:c r="AH158" s="226"/>
      <x:c r="AI158" s="23"/>
      <x:c r="AJ158" s="226"/>
      <x:c r="AK158" s="226"/>
      <x:c r="AM158" s="222"/>
      <x:c r="AN158" s="222"/>
      <x:c r="AO158" s="222"/>
    </x:row>
    <x:row r="159" spans="1:57" x14ac:dyDescent="0.3">
      <x:c r="J159" s="23"/>
      <x:c r="M159" s="226"/>
      <x:c r="Q159" s="23"/>
      <x:c r="R159" s="23"/>
      <x:c r="T159" s="226"/>
      <x:c r="U159" s="226"/>
      <x:c r="V159" s="226"/>
      <x:c r="W159" s="226"/>
      <x:c r="X159" s="226"/>
      <x:c r="Y159" s="226"/>
      <x:c r="Z159" s="226"/>
      <x:c r="AA159" s="226"/>
      <x:c r="AC159" s="226"/>
      <x:c r="AE159" s="226"/>
      <x:c r="AF159" s="226"/>
      <x:c r="AH159" s="222"/>
      <x:c r="AI159" s="23"/>
      <x:c r="AJ159" s="222"/>
      <x:c r="AK159" s="222"/>
      <x:c r="AM159" s="222"/>
      <x:c r="AN159" s="222"/>
      <x:c r="AO159" s="222"/>
    </x:row>
    <x:row r="160" spans="1:57" x14ac:dyDescent="0.3">
      <x:c r="E160" s="226"/>
      <x:c r="F160" s="226"/>
      <x:c r="J160" s="23"/>
      <x:c r="M160" s="226"/>
      <x:c r="Q160" s="23"/>
      <x:c r="R160" s="23"/>
      <x:c r="T160" s="226"/>
      <x:c r="U160" s="226"/>
      <x:c r="V160" s="226"/>
      <x:c r="W160" s="226"/>
      <x:c r="X160" s="226"/>
      <x:c r="Y160" s="226"/>
      <x:c r="Z160" s="226"/>
      <x:c r="AA160" s="226"/>
      <x:c r="AC160" s="226"/>
      <x:c r="AE160" s="226"/>
      <x:c r="AF160" s="226"/>
      <x:c r="AH160" s="222"/>
      <x:c r="AI160" s="23"/>
      <x:c r="AJ160" s="222"/>
      <x:c r="AK160" s="222"/>
      <x:c r="AM160" s="222"/>
      <x:c r="AN160" s="222"/>
      <x:c r="AO160" s="222"/>
    </x:row>
    <x:row r="161" spans="1:57" x14ac:dyDescent="0.3">
      <x:c r="J161" s="23"/>
      <x:c r="M161" s="226"/>
      <x:c r="O161" s="226"/>
      <x:c r="Q161" s="23"/>
      <x:c r="R161" s="23"/>
      <x:c r="T161" s="226"/>
      <x:c r="U161" s="226"/>
      <x:c r="V161" s="226"/>
      <x:c r="W161" s="226"/>
      <x:c r="X161" s="226"/>
      <x:c r="Y161" s="226"/>
      <x:c r="Z161" s="226"/>
      <x:c r="AA161" s="226"/>
      <x:c r="AC161" s="226"/>
      <x:c r="AE161" s="226"/>
      <x:c r="AF161" s="226"/>
      <x:c r="AH161" s="222"/>
      <x:c r="AI161" s="23"/>
      <x:c r="AJ161" s="222"/>
      <x:c r="AK161" s="222"/>
      <x:c r="AM161" s="222"/>
      <x:c r="AN161" s="222"/>
      <x:c r="AO161" s="222"/>
    </x:row>
    <x:row r="162" spans="1:57" x14ac:dyDescent="0.3">
      <x:c r="E162" s="226"/>
      <x:c r="F162" s="226"/>
      <x:c r="J162" s="23"/>
      <x:c r="O162" s="226"/>
      <x:c r="Q162" s="23"/>
      <x:c r="R162" s="23"/>
      <x:c r="T162" s="226"/>
      <x:c r="U162" s="226"/>
      <x:c r="V162" s="226"/>
      <x:c r="W162" s="226"/>
      <x:c r="X162" s="226"/>
      <x:c r="Y162" s="226"/>
      <x:c r="Z162" s="226"/>
      <x:c r="AA162" s="226"/>
      <x:c r="AC162" s="226"/>
      <x:c r="AE162" s="226"/>
      <x:c r="AF162" s="226"/>
      <x:c r="AH162" s="222"/>
      <x:c r="AI162" s="23"/>
      <x:c r="AJ162" s="222"/>
      <x:c r="AK162" s="222"/>
      <x:c r="AM162" s="222"/>
      <x:c r="AN162" s="222"/>
      <x:c r="AO162" s="222"/>
    </x:row>
    <x:row r="163" spans="1:57" x14ac:dyDescent="0.3">
      <x:c r="E163" s="226"/>
      <x:c r="F163" s="226"/>
      <x:c r="J163" s="23"/>
      <x:c r="O163" s="226"/>
      <x:c r="Q163" s="23"/>
      <x:c r="R163" s="23"/>
      <x:c r="T163" s="226"/>
      <x:c r="U163" s="226"/>
      <x:c r="V163" s="226"/>
      <x:c r="W163" s="226"/>
      <x:c r="X163" s="226"/>
      <x:c r="Y163" s="226"/>
      <x:c r="Z163" s="226"/>
      <x:c r="AA163" s="226"/>
      <x:c r="AC163" s="226"/>
      <x:c r="AE163" s="226"/>
      <x:c r="AF163" s="226"/>
      <x:c r="AH163" s="226"/>
      <x:c r="AI163" s="23"/>
      <x:c r="AJ163" s="226"/>
      <x:c r="AK163" s="226"/>
      <x:c r="AM163" s="222"/>
      <x:c r="AN163" s="222"/>
      <x:c r="AO163" s="222"/>
    </x:row>
    <x:row r="164" spans="1:57" x14ac:dyDescent="0.3">
      <x:c r="E164" s="226"/>
      <x:c r="F164" s="226"/>
      <x:c r="J164" s="23"/>
      <x:c r="M164" s="226"/>
      <x:c r="O164" s="226"/>
      <x:c r="Q164" s="23"/>
      <x:c r="R164" s="23"/>
      <x:c r="T164" s="226"/>
      <x:c r="U164" s="226"/>
      <x:c r="V164" s="226"/>
      <x:c r="W164" s="226"/>
      <x:c r="X164" s="226"/>
      <x:c r="Y164" s="226"/>
      <x:c r="Z164" s="226"/>
      <x:c r="AA164" s="226"/>
      <x:c r="AC164" s="226"/>
      <x:c r="AE164" s="226"/>
      <x:c r="AF164" s="226"/>
      <x:c r="AH164" s="226"/>
      <x:c r="AI164" s="23"/>
      <x:c r="AJ164" s="226"/>
      <x:c r="AK164" s="226"/>
      <x:c r="AM164" s="222"/>
      <x:c r="AN164" s="222"/>
      <x:c r="AO164" s="222"/>
    </x:row>
    <x:row r="165" spans="1:57" x14ac:dyDescent="0.3">
      <x:c r="E165" s="226"/>
      <x:c r="F165" s="226"/>
      <x:c r="J165" s="23"/>
      <x:c r="Q165" s="23"/>
      <x:c r="R165" s="23"/>
      <x:c r="T165" s="226"/>
      <x:c r="U165" s="226"/>
      <x:c r="V165" s="226"/>
      <x:c r="W165" s="226"/>
      <x:c r="X165" s="226"/>
      <x:c r="Y165" s="226"/>
      <x:c r="Z165" s="226"/>
      <x:c r="AA165" s="226"/>
      <x:c r="AC165" s="226"/>
      <x:c r="AE165" s="226"/>
      <x:c r="AF165" s="226"/>
      <x:c r="AH165" s="222"/>
      <x:c r="AI165" s="23"/>
      <x:c r="AJ165" s="222"/>
      <x:c r="AK165" s="222"/>
      <x:c r="AM165" s="222"/>
      <x:c r="AN165" s="222"/>
      <x:c r="AO165" s="222"/>
    </x:row>
    <x:row r="166" spans="1:57" x14ac:dyDescent="0.3">
      <x:c r="E166" s="226"/>
      <x:c r="F166" s="226"/>
      <x:c r="J166" s="23"/>
      <x:c r="M166" s="226"/>
      <x:c r="O166" s="226"/>
      <x:c r="Q166" s="23"/>
      <x:c r="R166" s="23"/>
      <x:c r="T166" s="226"/>
      <x:c r="U166" s="226"/>
      <x:c r="V166" s="226"/>
      <x:c r="W166" s="226"/>
      <x:c r="X166" s="226"/>
      <x:c r="Y166" s="226"/>
      <x:c r="Z166" s="226"/>
      <x:c r="AA166" s="226"/>
      <x:c r="AC166" s="226"/>
      <x:c r="AE166" s="226"/>
      <x:c r="AF166" s="226"/>
      <x:c r="AH166" s="226"/>
      <x:c r="AI166" s="23"/>
      <x:c r="AJ166" s="226"/>
      <x:c r="AK166" s="226"/>
      <x:c r="AM166" s="222"/>
      <x:c r="AN166" s="222"/>
      <x:c r="AO166" s="222"/>
    </x:row>
    <x:row r="167" spans="1:57" x14ac:dyDescent="0.3">
      <x:c r="J167" s="23"/>
      <x:c r="Q167" s="23"/>
      <x:c r="R167" s="23"/>
      <x:c r="T167" s="226"/>
      <x:c r="U167" s="226"/>
      <x:c r="V167" s="226"/>
      <x:c r="W167" s="226"/>
      <x:c r="X167" s="226"/>
      <x:c r="Y167" s="226"/>
      <x:c r="Z167" s="226"/>
      <x:c r="AA167" s="226"/>
      <x:c r="AC167" s="226"/>
      <x:c r="AE167" s="222"/>
      <x:c r="AF167" s="226"/>
      <x:c r="AH167" s="222"/>
      <x:c r="AI167" s="23"/>
      <x:c r="AJ167" s="222"/>
      <x:c r="AK167" s="222"/>
      <x:c r="AM167" s="222"/>
      <x:c r="AN167" s="222"/>
      <x:c r="AO167" s="222"/>
    </x:row>
    <x:row r="168" spans="1:57" x14ac:dyDescent="0.3">
      <x:c r="F168" s="226"/>
      <x:c r="J168" s="23"/>
      <x:c r="M168" s="226"/>
      <x:c r="Q168" s="23"/>
      <x:c r="R168" s="23"/>
      <x:c r="T168" s="226"/>
      <x:c r="U168" s="226"/>
      <x:c r="V168" s="226"/>
      <x:c r="W168" s="226"/>
      <x:c r="X168" s="226"/>
      <x:c r="Y168" s="226"/>
      <x:c r="Z168" s="226"/>
      <x:c r="AA168" s="226"/>
      <x:c r="AC168" s="226"/>
      <x:c r="AE168" s="226"/>
      <x:c r="AF168" s="226"/>
      <x:c r="AH168" s="226"/>
      <x:c r="AI168" s="23"/>
      <x:c r="AJ168" s="226"/>
      <x:c r="AK168" s="226"/>
      <x:c r="AM168" s="222"/>
      <x:c r="AN168" s="222"/>
      <x:c r="AO168" s="222"/>
    </x:row>
    <x:row r="169" spans="1:57" x14ac:dyDescent="0.3">
      <x:c r="J169" s="23"/>
      <x:c r="Q169" s="23"/>
      <x:c r="R169" s="23"/>
      <x:c r="T169" s="226"/>
      <x:c r="U169" s="226"/>
      <x:c r="V169" s="226"/>
      <x:c r="W169" s="226"/>
      <x:c r="X169" s="226"/>
      <x:c r="Y169" s="226"/>
      <x:c r="Z169" s="226"/>
      <x:c r="AA169" s="226"/>
      <x:c r="AC169" s="226"/>
      <x:c r="AE169" s="226"/>
      <x:c r="AF169" s="226"/>
      <x:c r="AH169" s="222"/>
      <x:c r="AI169" s="23"/>
      <x:c r="AJ169" s="222"/>
      <x:c r="AK169" s="222"/>
      <x:c r="AM169" s="222"/>
      <x:c r="AN169" s="222"/>
      <x:c r="AO169" s="222"/>
    </x:row>
    <x:row r="170" spans="1:57" x14ac:dyDescent="0.3">
      <x:c r="E170" s="226"/>
      <x:c r="F170" s="226"/>
      <x:c r="J170" s="23"/>
      <x:c r="M170" s="226"/>
      <x:c r="Q170" s="23"/>
      <x:c r="R170" s="23"/>
      <x:c r="T170" s="226"/>
      <x:c r="U170" s="226"/>
      <x:c r="V170" s="226"/>
      <x:c r="W170" s="226"/>
      <x:c r="X170" s="226"/>
      <x:c r="Y170" s="226"/>
      <x:c r="Z170" s="226"/>
      <x:c r="AA170" s="226"/>
      <x:c r="AC170" s="226"/>
      <x:c r="AE170" s="226"/>
      <x:c r="AF170" s="226"/>
      <x:c r="AH170" s="222"/>
      <x:c r="AI170" s="23"/>
      <x:c r="AJ170" s="222"/>
      <x:c r="AK170" s="222"/>
      <x:c r="AM170" s="222"/>
      <x:c r="AN170" s="222"/>
      <x:c r="AO170" s="222"/>
    </x:row>
    <x:row r="171" spans="1:57" x14ac:dyDescent="0.3">
      <x:c r="J171" s="23"/>
      <x:c r="M171" s="226"/>
      <x:c r="O171" s="226"/>
      <x:c r="Q171" s="23"/>
      <x:c r="R171" s="23"/>
      <x:c r="T171" s="226"/>
      <x:c r="U171" s="226"/>
      <x:c r="V171" s="226"/>
      <x:c r="W171" s="226"/>
      <x:c r="X171" s="226"/>
      <x:c r="Y171" s="226"/>
      <x:c r="Z171" s="226"/>
      <x:c r="AA171" s="226"/>
      <x:c r="AC171" s="226"/>
      <x:c r="AE171" s="226"/>
      <x:c r="AF171" s="226"/>
      <x:c r="AH171" s="226"/>
      <x:c r="AI171" s="23"/>
      <x:c r="AJ171" s="226"/>
      <x:c r="AK171" s="226"/>
      <x:c r="AM171" s="222"/>
      <x:c r="AN171" s="222"/>
      <x:c r="AO171" s="222"/>
    </x:row>
    <x:row r="172" spans="1:57" x14ac:dyDescent="0.3">
      <x:c r="E172" s="226"/>
      <x:c r="F172" s="226"/>
      <x:c r="J172" s="23"/>
      <x:c r="M172" s="226"/>
      <x:c r="O172" s="226"/>
      <x:c r="Q172" s="23"/>
      <x:c r="R172" s="23"/>
      <x:c r="T172" s="226"/>
      <x:c r="U172" s="226"/>
      <x:c r="V172" s="226"/>
      <x:c r="W172" s="226"/>
      <x:c r="X172" s="226"/>
      <x:c r="Y172" s="226"/>
      <x:c r="Z172" s="226"/>
      <x:c r="AA172" s="226"/>
      <x:c r="AC172" s="226"/>
      <x:c r="AE172" s="226"/>
      <x:c r="AF172" s="226"/>
      <x:c r="AH172" s="222"/>
      <x:c r="AI172" s="23"/>
      <x:c r="AJ172" s="222"/>
      <x:c r="AK172" s="222"/>
      <x:c r="AM172" s="222"/>
      <x:c r="AN172" s="222"/>
      <x:c r="AO172" s="222"/>
    </x:row>
    <x:row r="173" spans="1:57" x14ac:dyDescent="0.3">
      <x:c r="E173" s="226"/>
      <x:c r="F173" s="226"/>
      <x:c r="J173" s="23"/>
      <x:c r="M173" s="226"/>
      <x:c r="Q173" s="23"/>
      <x:c r="R173" s="23"/>
      <x:c r="T173" s="226"/>
      <x:c r="U173" s="226"/>
      <x:c r="V173" s="226"/>
      <x:c r="W173" s="226"/>
      <x:c r="X173" s="226"/>
      <x:c r="Y173" s="226"/>
      <x:c r="Z173" s="226"/>
      <x:c r="AA173" s="226"/>
      <x:c r="AC173" s="226"/>
      <x:c r="AE173" s="226"/>
      <x:c r="AF173" s="226"/>
      <x:c r="AH173" s="222"/>
      <x:c r="AI173" s="23"/>
      <x:c r="AJ173" s="222"/>
      <x:c r="AK173" s="222"/>
      <x:c r="AM173" s="222"/>
      <x:c r="AN173" s="222"/>
      <x:c r="AO173" s="222"/>
    </x:row>
    <x:row r="174" spans="1:57" x14ac:dyDescent="0.3">
      <x:c r="E174" s="226"/>
      <x:c r="F174" s="226"/>
      <x:c r="J174" s="23"/>
      <x:c r="M174" s="226"/>
      <x:c r="Q174" s="23"/>
      <x:c r="R174" s="23"/>
      <x:c r="T174" s="226"/>
      <x:c r="U174" s="226"/>
      <x:c r="V174" s="226"/>
      <x:c r="W174" s="226"/>
      <x:c r="X174" s="226"/>
      <x:c r="Y174" s="226"/>
      <x:c r="Z174" s="226"/>
      <x:c r="AA174" s="226"/>
      <x:c r="AC174" s="226"/>
      <x:c r="AE174" s="226"/>
      <x:c r="AF174" s="226"/>
      <x:c r="AH174" s="222"/>
      <x:c r="AI174" s="23"/>
      <x:c r="AJ174" s="222"/>
      <x:c r="AK174" s="222"/>
      <x:c r="AM174" s="222"/>
      <x:c r="AN174" s="222"/>
      <x:c r="AO174" s="222"/>
    </x:row>
    <x:row r="175" spans="1:57" x14ac:dyDescent="0.3">
      <x:c r="E175" s="226"/>
      <x:c r="F175" s="226"/>
      <x:c r="J175" s="23"/>
      <x:c r="M175" s="226"/>
      <x:c r="Q175" s="23"/>
      <x:c r="R175" s="23"/>
      <x:c r="T175" s="226"/>
      <x:c r="U175" s="226"/>
      <x:c r="V175" s="226"/>
      <x:c r="W175" s="226"/>
      <x:c r="X175" s="226"/>
      <x:c r="Y175" s="226"/>
      <x:c r="Z175" s="226"/>
      <x:c r="AA175" s="226"/>
      <x:c r="AC175" s="226"/>
      <x:c r="AE175" s="226"/>
      <x:c r="AF175" s="226"/>
      <x:c r="AH175" s="222"/>
      <x:c r="AI175" s="23"/>
      <x:c r="AJ175" s="222"/>
      <x:c r="AK175" s="222"/>
      <x:c r="AM175" s="222"/>
      <x:c r="AN175" s="222"/>
      <x:c r="AO175" s="222"/>
    </x:row>
    <x:row r="176" spans="1:57" x14ac:dyDescent="0.3">
      <x:c r="E176" s="226"/>
      <x:c r="F176" s="226"/>
      <x:c r="J176" s="23"/>
      <x:c r="M176" s="226"/>
      <x:c r="Q176" s="23"/>
      <x:c r="R176" s="23"/>
      <x:c r="T176" s="226"/>
      <x:c r="U176" s="226"/>
      <x:c r="V176" s="226"/>
      <x:c r="W176" s="226"/>
      <x:c r="X176" s="226"/>
      <x:c r="Y176" s="226"/>
      <x:c r="Z176" s="226"/>
      <x:c r="AA176" s="226"/>
      <x:c r="AC176" s="226"/>
      <x:c r="AE176" s="226"/>
      <x:c r="AF176" s="226"/>
      <x:c r="AH176" s="222"/>
      <x:c r="AI176" s="23"/>
      <x:c r="AJ176" s="222"/>
      <x:c r="AK176" s="222"/>
      <x:c r="AM176" s="222"/>
      <x:c r="AN176" s="222"/>
      <x:c r="AO176" s="222"/>
    </x:row>
    <x:row r="177" spans="1:57" x14ac:dyDescent="0.3">
      <x:c r="E177" s="226"/>
      <x:c r="F177" s="226"/>
      <x:c r="J177" s="23"/>
      <x:c r="M177" s="226"/>
      <x:c r="Q177" s="23"/>
      <x:c r="R177" s="23"/>
      <x:c r="T177" s="226"/>
      <x:c r="U177" s="226"/>
      <x:c r="V177" s="226"/>
      <x:c r="W177" s="226"/>
      <x:c r="X177" s="226"/>
      <x:c r="Y177" s="226"/>
      <x:c r="Z177" s="226"/>
      <x:c r="AA177" s="226"/>
      <x:c r="AC177" s="226"/>
      <x:c r="AE177" s="226"/>
      <x:c r="AF177" s="226"/>
      <x:c r="AH177" s="222"/>
      <x:c r="AI177" s="23"/>
      <x:c r="AJ177" s="222"/>
      <x:c r="AK177" s="222"/>
      <x:c r="AM177" s="222"/>
      <x:c r="AN177" s="222"/>
      <x:c r="AO177" s="222"/>
    </x:row>
    <x:row r="178" spans="1:57" x14ac:dyDescent="0.3">
      <x:c r="E178" s="226"/>
      <x:c r="F178" s="226"/>
      <x:c r="J178" s="23"/>
      <x:c r="M178" s="226"/>
      <x:c r="Q178" s="23"/>
      <x:c r="R178" s="23"/>
      <x:c r="T178" s="226"/>
      <x:c r="U178" s="226"/>
      <x:c r="V178" s="226"/>
      <x:c r="W178" s="226"/>
      <x:c r="X178" s="226"/>
      <x:c r="Y178" s="226"/>
      <x:c r="Z178" s="226"/>
      <x:c r="AA178" s="226"/>
      <x:c r="AC178" s="226"/>
      <x:c r="AE178" s="222"/>
      <x:c r="AF178" s="226"/>
      <x:c r="AH178" s="222"/>
      <x:c r="AI178" s="23"/>
      <x:c r="AJ178" s="226"/>
      <x:c r="AK178" s="226"/>
      <x:c r="AM178" s="222"/>
      <x:c r="AN178" s="222"/>
      <x:c r="AO178" s="222"/>
    </x:row>
    <x:row r="179" spans="1:57" x14ac:dyDescent="0.3">
      <x:c r="E179" s="226"/>
      <x:c r="F179" s="226"/>
      <x:c r="J179" s="23"/>
      <x:c r="M179" s="226"/>
      <x:c r="O179" s="226"/>
      <x:c r="Q179" s="23"/>
      <x:c r="R179" s="23"/>
      <x:c r="T179" s="226"/>
      <x:c r="U179" s="226"/>
      <x:c r="V179" s="226"/>
      <x:c r="W179" s="226"/>
      <x:c r="X179" s="226"/>
      <x:c r="Y179" s="226"/>
      <x:c r="Z179" s="226"/>
      <x:c r="AA179" s="226"/>
      <x:c r="AC179" s="226"/>
      <x:c r="AE179" s="226"/>
      <x:c r="AF179" s="226"/>
      <x:c r="AH179" s="226"/>
      <x:c r="AI179" s="23"/>
      <x:c r="AJ179" s="226"/>
      <x:c r="AK179" s="226"/>
      <x:c r="AM179" s="222"/>
      <x:c r="AN179" s="222"/>
      <x:c r="AO179" s="222"/>
    </x:row>
    <x:row r="180" spans="1:57" x14ac:dyDescent="0.3">
      <x:c r="F180" s="226"/>
      <x:c r="J180" s="23"/>
      <x:c r="Q180" s="23"/>
      <x:c r="R180" s="23"/>
      <x:c r="T180" s="226"/>
      <x:c r="U180" s="226"/>
      <x:c r="V180" s="226"/>
      <x:c r="W180" s="226"/>
      <x:c r="X180" s="226"/>
      <x:c r="Y180" s="226"/>
      <x:c r="Z180" s="226"/>
      <x:c r="AA180" s="226"/>
      <x:c r="AC180" s="226"/>
      <x:c r="AE180" s="222"/>
      <x:c r="AF180" s="226"/>
      <x:c r="AH180" s="222"/>
      <x:c r="AI180" s="23"/>
      <x:c r="AJ180" s="226"/>
      <x:c r="AK180" s="226"/>
      <x:c r="AM180" s="222"/>
      <x:c r="AN180" s="222"/>
      <x:c r="AO180" s="222"/>
    </x:row>
    <x:row r="181" spans="1:57" x14ac:dyDescent="0.3">
      <x:c r="E181" s="226"/>
      <x:c r="F181" s="226"/>
      <x:c r="J181" s="23"/>
      <x:c r="Q181" s="23"/>
      <x:c r="R181" s="23"/>
      <x:c r="T181" s="226"/>
      <x:c r="U181" s="226"/>
      <x:c r="V181" s="226"/>
      <x:c r="W181" s="226"/>
      <x:c r="X181" s="226"/>
      <x:c r="Y181" s="226"/>
      <x:c r="Z181" s="226"/>
      <x:c r="AA181" s="226"/>
      <x:c r="AC181" s="226"/>
      <x:c r="AE181" s="226"/>
      <x:c r="AF181" s="226"/>
      <x:c r="AH181" s="222"/>
      <x:c r="AI181" s="23"/>
      <x:c r="AJ181" s="222"/>
      <x:c r="AK181" s="222"/>
      <x:c r="AM181" s="222"/>
      <x:c r="AN181" s="222"/>
      <x:c r="AO181" s="222"/>
    </x:row>
    <x:row r="182" spans="1:57" x14ac:dyDescent="0.3">
      <x:c r="E182" s="226"/>
      <x:c r="J182" s="23"/>
      <x:c r="Q182" s="23"/>
      <x:c r="R182" s="23"/>
      <x:c r="T182" s="226"/>
      <x:c r="U182" s="226"/>
      <x:c r="V182" s="226"/>
      <x:c r="W182" s="226"/>
      <x:c r="X182" s="226"/>
      <x:c r="Y182" s="226"/>
      <x:c r="Z182" s="226"/>
      <x:c r="AA182" s="226"/>
      <x:c r="AC182" s="226"/>
      <x:c r="AE182" s="226"/>
      <x:c r="AF182" s="226"/>
      <x:c r="AH182" s="222"/>
      <x:c r="AI182" s="23"/>
      <x:c r="AJ182" s="226"/>
      <x:c r="AK182" s="226"/>
      <x:c r="AM182" s="222"/>
      <x:c r="AN182" s="222"/>
      <x:c r="AO182" s="222"/>
    </x:row>
    <x:row r="183" spans="1:57" x14ac:dyDescent="0.3">
      <x:c r="F183" s="226"/>
      <x:c r="J183" s="23"/>
      <x:c r="Q183" s="23"/>
      <x:c r="R183" s="23"/>
      <x:c r="T183" s="226"/>
      <x:c r="U183" s="226"/>
      <x:c r="V183" s="226"/>
      <x:c r="W183" s="226"/>
      <x:c r="X183" s="226"/>
      <x:c r="Y183" s="226"/>
      <x:c r="Z183" s="226"/>
      <x:c r="AA183" s="226"/>
      <x:c r="AC183" s="226"/>
      <x:c r="AE183" s="222"/>
      <x:c r="AF183" s="226"/>
      <x:c r="AH183" s="222"/>
      <x:c r="AI183" s="23"/>
      <x:c r="AJ183" s="222"/>
      <x:c r="AK183" s="222"/>
      <x:c r="AM183" s="222"/>
      <x:c r="AN183" s="222"/>
      <x:c r="AO183" s="222"/>
    </x:row>
    <x:row r="184" spans="1:57" x14ac:dyDescent="0.3">
      <x:c r="F184" s="226"/>
      <x:c r="J184" s="23"/>
      <x:c r="Q184" s="23"/>
      <x:c r="R184" s="23"/>
      <x:c r="T184" s="226"/>
      <x:c r="U184" s="226"/>
      <x:c r="V184" s="226"/>
      <x:c r="W184" s="226"/>
      <x:c r="X184" s="226"/>
      <x:c r="Y184" s="226"/>
      <x:c r="Z184" s="226"/>
      <x:c r="AA184" s="226"/>
      <x:c r="AC184" s="226"/>
      <x:c r="AE184" s="226"/>
      <x:c r="AF184" s="226"/>
      <x:c r="AH184" s="226"/>
      <x:c r="AI184" s="23"/>
      <x:c r="AJ184" s="226"/>
      <x:c r="AK184" s="226"/>
      <x:c r="AM184" s="222"/>
      <x:c r="AN184" s="222"/>
      <x:c r="AO184" s="222"/>
    </x:row>
    <x:row r="185" spans="1:57" x14ac:dyDescent="0.3">
      <x:c r="E185" s="226"/>
      <x:c r="F185" s="226"/>
      <x:c r="J185" s="23"/>
      <x:c r="M185" s="226"/>
      <x:c r="Q185" s="23"/>
      <x:c r="R185" s="23"/>
      <x:c r="T185" s="226"/>
      <x:c r="U185" s="226"/>
      <x:c r="V185" s="226"/>
      <x:c r="W185" s="226"/>
      <x:c r="X185" s="226"/>
      <x:c r="Y185" s="226"/>
      <x:c r="Z185" s="226"/>
      <x:c r="AA185" s="226"/>
      <x:c r="AC185" s="226"/>
      <x:c r="AE185" s="226"/>
      <x:c r="AF185" s="226"/>
      <x:c r="AH185" s="222"/>
      <x:c r="AI185" s="23"/>
      <x:c r="AJ185" s="222"/>
      <x:c r="AK185" s="222"/>
      <x:c r="AM185" s="222"/>
      <x:c r="AN185" s="222"/>
      <x:c r="AO185" s="222"/>
    </x:row>
    <x:row r="186" spans="1:57" x14ac:dyDescent="0.3">
      <x:c r="J186" s="23"/>
      <x:c r="M186" s="226"/>
      <x:c r="O186" s="226"/>
      <x:c r="Q186" s="23"/>
      <x:c r="R186" s="23"/>
      <x:c r="T186" s="226"/>
      <x:c r="U186" s="226"/>
      <x:c r="V186" s="226"/>
      <x:c r="W186" s="226"/>
      <x:c r="X186" s="226"/>
      <x:c r="Y186" s="226"/>
      <x:c r="Z186" s="226"/>
      <x:c r="AA186" s="226"/>
      <x:c r="AC186" s="226"/>
      <x:c r="AE186" s="226"/>
      <x:c r="AF186" s="226"/>
      <x:c r="AH186" s="222"/>
      <x:c r="AI186" s="23"/>
      <x:c r="AJ186" s="222"/>
      <x:c r="AK186" s="222"/>
      <x:c r="AM186" s="222"/>
      <x:c r="AN186" s="222"/>
      <x:c r="AO186" s="222"/>
    </x:row>
    <x:row r="187" spans="1:57" x14ac:dyDescent="0.3">
      <x:c r="E187" s="226"/>
      <x:c r="F187" s="226"/>
      <x:c r="J187" s="23"/>
      <x:c r="M187" s="226"/>
      <x:c r="O187" s="226"/>
      <x:c r="Q187" s="23"/>
      <x:c r="R187" s="23"/>
      <x:c r="T187" s="226"/>
      <x:c r="U187" s="226"/>
      <x:c r="V187" s="226"/>
      <x:c r="W187" s="226"/>
      <x:c r="X187" s="226"/>
      <x:c r="Y187" s="226"/>
      <x:c r="Z187" s="226"/>
      <x:c r="AA187" s="226"/>
      <x:c r="AC187" s="226"/>
      <x:c r="AE187" s="226"/>
      <x:c r="AF187" s="226"/>
      <x:c r="AH187" s="226"/>
      <x:c r="AI187" s="23"/>
      <x:c r="AJ187" s="226"/>
      <x:c r="AK187" s="226"/>
      <x:c r="AM187" s="222"/>
      <x:c r="AN187" s="222"/>
      <x:c r="AO187" s="222"/>
    </x:row>
    <x:row r="188" spans="1:57" x14ac:dyDescent="0.3">
      <x:c r="J188" s="23"/>
      <x:c r="Q188" s="23"/>
      <x:c r="R188" s="23"/>
      <x:c r="T188" s="226"/>
      <x:c r="U188" s="226"/>
      <x:c r="V188" s="226"/>
      <x:c r="W188" s="226"/>
      <x:c r="X188" s="226"/>
      <x:c r="Y188" s="226"/>
      <x:c r="Z188" s="226"/>
      <x:c r="AA188" s="226"/>
      <x:c r="AC188" s="226"/>
      <x:c r="AE188" s="226"/>
      <x:c r="AF188" s="226"/>
      <x:c r="AH188" s="222"/>
      <x:c r="AI188" s="23"/>
      <x:c r="AJ188" s="222"/>
      <x:c r="AK188" s="222"/>
      <x:c r="AM188" s="222"/>
      <x:c r="AN188" s="222"/>
      <x:c r="AO188" s="222"/>
    </x:row>
    <x:row r="189" spans="1:57" x14ac:dyDescent="0.3">
      <x:c r="E189" s="226"/>
      <x:c r="F189" s="226"/>
      <x:c r="J189" s="23"/>
      <x:c r="M189" s="226"/>
      <x:c r="Q189" s="23"/>
      <x:c r="R189" s="23"/>
      <x:c r="T189" s="226"/>
      <x:c r="U189" s="226"/>
      <x:c r="V189" s="226"/>
      <x:c r="W189" s="226"/>
      <x:c r="X189" s="226"/>
      <x:c r="Y189" s="226"/>
      <x:c r="Z189" s="226"/>
      <x:c r="AA189" s="226"/>
      <x:c r="AC189" s="226"/>
      <x:c r="AE189" s="226"/>
      <x:c r="AF189" s="226"/>
      <x:c r="AH189" s="222"/>
      <x:c r="AI189" s="23"/>
      <x:c r="AJ189" s="222"/>
      <x:c r="AK189" s="222"/>
      <x:c r="AM189" s="222"/>
      <x:c r="AN189" s="222"/>
      <x:c r="AO189" s="222"/>
    </x:row>
    <x:row r="190" spans="1:57" x14ac:dyDescent="0.3">
      <x:c r="E190" s="226"/>
      <x:c r="J190" s="23"/>
      <x:c r="Q190" s="23"/>
      <x:c r="R190" s="23"/>
      <x:c r="T190" s="226"/>
      <x:c r="U190" s="226"/>
      <x:c r="V190" s="226"/>
      <x:c r="W190" s="226"/>
      <x:c r="X190" s="226"/>
      <x:c r="Y190" s="226"/>
      <x:c r="Z190" s="226"/>
      <x:c r="AA190" s="226"/>
      <x:c r="AC190" s="226"/>
      <x:c r="AE190" s="226"/>
      <x:c r="AF190" s="226"/>
      <x:c r="AH190" s="222"/>
      <x:c r="AI190" s="23"/>
      <x:c r="AJ190" s="222"/>
      <x:c r="AK190" s="222"/>
      <x:c r="AM190" s="222"/>
      <x:c r="AN190" s="222"/>
      <x:c r="AO190" s="222"/>
    </x:row>
    <x:row r="191" spans="1:57" x14ac:dyDescent="0.3">
      <x:c r="J191" s="23"/>
      <x:c r="Q191" s="23"/>
      <x:c r="R191" s="23"/>
      <x:c r="T191" s="226"/>
      <x:c r="U191" s="226"/>
      <x:c r="V191" s="226"/>
      <x:c r="W191" s="226"/>
      <x:c r="X191" s="226"/>
      <x:c r="Y191" s="226"/>
      <x:c r="Z191" s="226"/>
      <x:c r="AA191" s="226"/>
      <x:c r="AC191" s="226"/>
      <x:c r="AE191" s="226"/>
      <x:c r="AF191" s="226"/>
      <x:c r="AH191" s="222"/>
      <x:c r="AI191" s="23"/>
      <x:c r="AJ191" s="222"/>
      <x:c r="AK191" s="222"/>
      <x:c r="AM191" s="222"/>
      <x:c r="AN191" s="222"/>
      <x:c r="AO191" s="222"/>
    </x:row>
    <x:row r="192" spans="1:57" x14ac:dyDescent="0.3">
      <x:c r="E192" s="226"/>
      <x:c r="F192" s="226"/>
      <x:c r="J192" s="23"/>
      <x:c r="M192" s="226"/>
      <x:c r="Q192" s="23"/>
      <x:c r="R192" s="23"/>
      <x:c r="T192" s="226"/>
      <x:c r="U192" s="226"/>
      <x:c r="V192" s="226"/>
      <x:c r="W192" s="226"/>
      <x:c r="X192" s="226"/>
      <x:c r="Y192" s="226"/>
      <x:c r="Z192" s="226"/>
      <x:c r="AA192" s="226"/>
      <x:c r="AC192" s="226"/>
      <x:c r="AE192" s="226"/>
      <x:c r="AF192" s="226"/>
      <x:c r="AH192" s="222"/>
      <x:c r="AI192" s="23"/>
      <x:c r="AJ192" s="222"/>
      <x:c r="AK192" s="222"/>
      <x:c r="AM192" s="222"/>
      <x:c r="AN192" s="222"/>
      <x:c r="AO192" s="222"/>
    </x:row>
    <x:row r="193" spans="1:57" x14ac:dyDescent="0.3">
      <x:c r="E193" s="226"/>
      <x:c r="F193" s="226"/>
      <x:c r="J193" s="23"/>
      <x:c r="Q193" s="23"/>
      <x:c r="R193" s="23"/>
      <x:c r="T193" s="226"/>
      <x:c r="U193" s="226"/>
      <x:c r="V193" s="226"/>
      <x:c r="W193" s="226"/>
      <x:c r="X193" s="226"/>
      <x:c r="Y193" s="226"/>
      <x:c r="Z193" s="226"/>
      <x:c r="AA193" s="226"/>
      <x:c r="AC193" s="226"/>
      <x:c r="AE193" s="226"/>
      <x:c r="AF193" s="226"/>
      <x:c r="AH193" s="226"/>
      <x:c r="AI193" s="23"/>
      <x:c r="AJ193" s="226"/>
      <x:c r="AK193" s="226"/>
      <x:c r="AM193" s="222"/>
      <x:c r="AN193" s="222"/>
      <x:c r="AO193" s="222"/>
    </x:row>
    <x:row r="194" spans="1:57" x14ac:dyDescent="0.3">
      <x:c r="E194" s="226"/>
      <x:c r="F194" s="226"/>
      <x:c r="J194" s="23"/>
      <x:c r="M194" s="226"/>
      <x:c r="Q194" s="23"/>
      <x:c r="R194" s="23"/>
      <x:c r="T194" s="226"/>
      <x:c r="U194" s="226"/>
      <x:c r="V194" s="226"/>
      <x:c r="W194" s="226"/>
      <x:c r="X194" s="226"/>
      <x:c r="Y194" s="226"/>
      <x:c r="Z194" s="226"/>
      <x:c r="AA194" s="226"/>
      <x:c r="AC194" s="226"/>
      <x:c r="AE194" s="226"/>
      <x:c r="AF194" s="226"/>
      <x:c r="AH194" s="222"/>
      <x:c r="AI194" s="23"/>
      <x:c r="AJ194" s="222"/>
      <x:c r="AK194" s="222"/>
      <x:c r="AM194" s="222"/>
      <x:c r="AN194" s="222"/>
      <x:c r="AO194" s="222"/>
    </x:row>
    <x:row r="195" spans="1:57" x14ac:dyDescent="0.3">
      <x:c r="F195" s="226"/>
      <x:c r="J195" s="23"/>
      <x:c r="M195" s="226"/>
      <x:c r="Q195" s="23"/>
      <x:c r="R195" s="23"/>
      <x:c r="T195" s="226"/>
      <x:c r="U195" s="226"/>
      <x:c r="V195" s="226"/>
      <x:c r="W195" s="226"/>
      <x:c r="X195" s="226"/>
      <x:c r="Y195" s="226"/>
      <x:c r="Z195" s="226"/>
      <x:c r="AA195" s="226"/>
      <x:c r="AC195" s="226"/>
      <x:c r="AE195" s="222"/>
      <x:c r="AF195" s="226"/>
      <x:c r="AH195" s="222"/>
      <x:c r="AI195" s="23"/>
      <x:c r="AJ195" s="226"/>
      <x:c r="AK195" s="226"/>
      <x:c r="AM195" s="222"/>
      <x:c r="AN195" s="222"/>
      <x:c r="AO195" s="222"/>
    </x:row>
    <x:row r="196" spans="1:57" x14ac:dyDescent="0.3">
      <x:c r="E196" s="226"/>
      <x:c r="F196" s="226"/>
      <x:c r="J196" s="23"/>
      <x:c r="M196" s="226"/>
      <x:c r="Q196" s="23"/>
      <x:c r="R196" s="23"/>
      <x:c r="T196" s="226"/>
      <x:c r="U196" s="226"/>
      <x:c r="V196" s="226"/>
      <x:c r="W196" s="226"/>
      <x:c r="X196" s="226"/>
      <x:c r="Y196" s="226"/>
      <x:c r="Z196" s="226"/>
      <x:c r="AA196" s="226"/>
      <x:c r="AC196" s="226"/>
      <x:c r="AE196" s="226"/>
      <x:c r="AF196" s="226"/>
      <x:c r="AH196" s="222"/>
      <x:c r="AI196" s="23"/>
      <x:c r="AJ196" s="222"/>
      <x:c r="AK196" s="222"/>
      <x:c r="AM196" s="222"/>
      <x:c r="AN196" s="222"/>
      <x:c r="AO196" s="222"/>
    </x:row>
    <x:row r="197" spans="1:57" x14ac:dyDescent="0.3">
      <x:c r="E197" s="226"/>
      <x:c r="F197" s="226"/>
      <x:c r="J197" s="23"/>
      <x:c r="M197" s="226"/>
      <x:c r="Q197" s="23"/>
      <x:c r="R197" s="23"/>
      <x:c r="T197" s="226"/>
      <x:c r="U197" s="226"/>
      <x:c r="V197" s="226"/>
      <x:c r="W197" s="226"/>
      <x:c r="X197" s="226"/>
      <x:c r="Y197" s="226"/>
      <x:c r="Z197" s="226"/>
      <x:c r="AA197" s="226"/>
      <x:c r="AC197" s="226"/>
      <x:c r="AE197" s="222"/>
      <x:c r="AF197" s="226"/>
      <x:c r="AH197" s="222"/>
      <x:c r="AI197" s="23"/>
      <x:c r="AJ197" s="222"/>
      <x:c r="AK197" s="222"/>
      <x:c r="AM197" s="222"/>
      <x:c r="AN197" s="222"/>
      <x:c r="AO197" s="222"/>
    </x:row>
    <x:row r="198" spans="1:57" x14ac:dyDescent="0.3">
      <x:c r="E198" s="226"/>
      <x:c r="F198" s="226"/>
      <x:c r="J198" s="23"/>
      <x:c r="M198" s="226"/>
      <x:c r="Q198" s="23"/>
      <x:c r="R198" s="23"/>
      <x:c r="T198" s="226"/>
      <x:c r="U198" s="226"/>
      <x:c r="V198" s="226"/>
      <x:c r="W198" s="226"/>
      <x:c r="X198" s="226"/>
      <x:c r="Y198" s="226"/>
      <x:c r="Z198" s="226"/>
      <x:c r="AA198" s="226"/>
      <x:c r="AC198" s="226"/>
      <x:c r="AE198" s="226"/>
      <x:c r="AF198" s="226"/>
      <x:c r="AH198" s="222"/>
      <x:c r="AI198" s="23"/>
      <x:c r="AJ198" s="222"/>
      <x:c r="AK198" s="222"/>
      <x:c r="AM198" s="222"/>
      <x:c r="AN198" s="222"/>
      <x:c r="AO198" s="222"/>
    </x:row>
    <x:row r="199" spans="1:57" x14ac:dyDescent="0.3">
      <x:c r="E199" s="226"/>
      <x:c r="F199" s="226"/>
      <x:c r="J199" s="23"/>
      <x:c r="O199" s="226"/>
      <x:c r="Q199" s="23"/>
      <x:c r="R199" s="23"/>
      <x:c r="T199" s="226"/>
      <x:c r="U199" s="226"/>
      <x:c r="V199" s="226"/>
      <x:c r="W199" s="226"/>
      <x:c r="X199" s="226"/>
      <x:c r="Y199" s="226"/>
      <x:c r="Z199" s="226"/>
      <x:c r="AA199" s="226"/>
      <x:c r="AC199" s="226"/>
      <x:c r="AE199" s="226"/>
      <x:c r="AF199" s="226"/>
      <x:c r="AH199" s="222"/>
      <x:c r="AI199" s="23"/>
      <x:c r="AJ199" s="226"/>
      <x:c r="AK199" s="226"/>
      <x:c r="AM199" s="222"/>
      <x:c r="AN199" s="222"/>
      <x:c r="AO199" s="222"/>
    </x:row>
    <x:row r="200" spans="1:57" x14ac:dyDescent="0.3">
      <x:c r="J200" s="23"/>
      <x:c r="Q200" s="23"/>
      <x:c r="R200" s="23"/>
      <x:c r="T200" s="226"/>
      <x:c r="U200" s="226"/>
      <x:c r="V200" s="226"/>
      <x:c r="W200" s="226"/>
      <x:c r="X200" s="226"/>
      <x:c r="Y200" s="226"/>
      <x:c r="Z200" s="226"/>
      <x:c r="AA200" s="226"/>
      <x:c r="AC200" s="226"/>
      <x:c r="AE200" s="226"/>
      <x:c r="AF200" s="226"/>
      <x:c r="AH200" s="222"/>
      <x:c r="AI200" s="23"/>
      <x:c r="AJ200" s="222"/>
      <x:c r="AK200" s="222"/>
      <x:c r="AM200" s="222"/>
      <x:c r="AN200" s="222"/>
      <x:c r="AO200" s="222"/>
    </x:row>
    <x:row r="201" spans="1:57" x14ac:dyDescent="0.3">
      <x:c r="E201" s="226"/>
      <x:c r="F201" s="226"/>
      <x:c r="J201" s="23"/>
      <x:c r="M201" s="226"/>
      <x:c r="Q201" s="23"/>
      <x:c r="R201" s="23"/>
      <x:c r="T201" s="226"/>
      <x:c r="U201" s="226"/>
      <x:c r="V201" s="226"/>
      <x:c r="W201" s="226"/>
      <x:c r="X201" s="226"/>
      <x:c r="Y201" s="226"/>
      <x:c r="Z201" s="226"/>
      <x:c r="AA201" s="226"/>
      <x:c r="AC201" s="226"/>
      <x:c r="AE201" s="226"/>
      <x:c r="AF201" s="226"/>
      <x:c r="AH201" s="222"/>
      <x:c r="AI201" s="23"/>
      <x:c r="AJ201" s="222"/>
      <x:c r="AK201" s="222"/>
      <x:c r="AM201" s="222"/>
      <x:c r="AN201" s="222"/>
      <x:c r="AO201" s="222"/>
    </x:row>
    <x:row r="202" spans="1:57" x14ac:dyDescent="0.3">
      <x:c r="F202" s="226"/>
      <x:c r="J202" s="23"/>
      <x:c r="Q202" s="23"/>
      <x:c r="R202" s="23"/>
      <x:c r="T202" s="226"/>
      <x:c r="U202" s="226"/>
      <x:c r="V202" s="226"/>
      <x:c r="W202" s="226"/>
      <x:c r="X202" s="226"/>
      <x:c r="Y202" s="226"/>
      <x:c r="Z202" s="226"/>
      <x:c r="AA202" s="226"/>
      <x:c r="AC202" s="226"/>
      <x:c r="AE202" s="222"/>
      <x:c r="AF202" s="226"/>
      <x:c r="AH202" s="226"/>
      <x:c r="AI202" s="23"/>
      <x:c r="AJ202" s="226"/>
      <x:c r="AK202" s="226"/>
      <x:c r="AM202" s="222"/>
      <x:c r="AN202" s="222"/>
      <x:c r="AO202" s="222"/>
    </x:row>
    <x:row r="203" spans="1:57" x14ac:dyDescent="0.3">
      <x:c r="F203" s="226"/>
      <x:c r="J203" s="23"/>
      <x:c r="Q203" s="23"/>
      <x:c r="R203" s="23"/>
      <x:c r="T203" s="226"/>
      <x:c r="U203" s="226"/>
      <x:c r="V203" s="226"/>
      <x:c r="W203" s="226"/>
      <x:c r="X203" s="226"/>
      <x:c r="Y203" s="226"/>
      <x:c r="Z203" s="226"/>
      <x:c r="AA203" s="226"/>
      <x:c r="AC203" s="226"/>
      <x:c r="AE203" s="222"/>
      <x:c r="AF203" s="226"/>
      <x:c r="AH203" s="222"/>
      <x:c r="AI203" s="23"/>
      <x:c r="AJ203" s="222"/>
      <x:c r="AK203" s="222"/>
      <x:c r="AM203" s="222"/>
      <x:c r="AN203" s="222"/>
      <x:c r="AO203" s="222"/>
    </x:row>
    <x:row r="204" spans="1:57" x14ac:dyDescent="0.3">
      <x:c r="E204" s="226"/>
      <x:c r="J204" s="23"/>
      <x:c r="Q204" s="23"/>
      <x:c r="R204" s="23"/>
      <x:c r="T204" s="226"/>
      <x:c r="U204" s="226"/>
      <x:c r="V204" s="226"/>
      <x:c r="W204" s="226"/>
      <x:c r="X204" s="226"/>
      <x:c r="Y204" s="226"/>
      <x:c r="Z204" s="226"/>
      <x:c r="AA204" s="226"/>
      <x:c r="AC204" s="226"/>
      <x:c r="AE204" s="226"/>
      <x:c r="AF204" s="226"/>
      <x:c r="AH204" s="222"/>
      <x:c r="AI204" s="23"/>
      <x:c r="AJ204" s="222"/>
      <x:c r="AK204" s="222"/>
      <x:c r="AM204" s="222"/>
      <x:c r="AN204" s="222"/>
      <x:c r="AO204" s="222"/>
    </x:row>
    <x:row r="205" spans="1:57" x14ac:dyDescent="0.3">
      <x:c r="F205" s="226"/>
      <x:c r="J205" s="23"/>
      <x:c r="M205" s="226"/>
      <x:c r="Q205" s="23"/>
      <x:c r="R205" s="23"/>
      <x:c r="T205" s="226"/>
      <x:c r="U205" s="226"/>
      <x:c r="V205" s="226"/>
      <x:c r="W205" s="226"/>
      <x:c r="X205" s="226"/>
      <x:c r="Y205" s="226"/>
      <x:c r="Z205" s="226"/>
      <x:c r="AA205" s="226"/>
      <x:c r="AC205" s="226"/>
      <x:c r="AE205" s="222"/>
      <x:c r="AF205" s="226"/>
      <x:c r="AH205" s="222"/>
      <x:c r="AI205" s="23"/>
      <x:c r="AJ205" s="222"/>
      <x:c r="AK205" s="222"/>
      <x:c r="AM205" s="222"/>
      <x:c r="AN205" s="222"/>
      <x:c r="AO205" s="222"/>
    </x:row>
    <x:row r="206" spans="1:57" x14ac:dyDescent="0.3">
      <x:c r="E206" s="226"/>
      <x:c r="F206" s="226"/>
      <x:c r="J206" s="23"/>
      <x:c r="M206" s="226"/>
      <x:c r="Q206" s="23"/>
      <x:c r="R206" s="23"/>
      <x:c r="T206" s="226"/>
      <x:c r="U206" s="226"/>
      <x:c r="V206" s="226"/>
      <x:c r="W206" s="226"/>
      <x:c r="X206" s="226"/>
      <x:c r="Y206" s="226"/>
      <x:c r="Z206" s="226"/>
      <x:c r="AA206" s="226"/>
      <x:c r="AC206" s="226"/>
      <x:c r="AE206" s="226"/>
      <x:c r="AF206" s="226"/>
      <x:c r="AH206" s="222"/>
      <x:c r="AI206" s="23"/>
      <x:c r="AJ206" s="222"/>
      <x:c r="AK206" s="222"/>
      <x:c r="AM206" s="222"/>
      <x:c r="AN206" s="222"/>
      <x:c r="AO206" s="222"/>
    </x:row>
    <x:row r="207" spans="1:57" x14ac:dyDescent="0.3">
      <x:c r="J207" s="23"/>
      <x:c r="M207" s="226"/>
      <x:c r="Q207" s="23"/>
      <x:c r="R207" s="23"/>
      <x:c r="T207" s="226"/>
      <x:c r="U207" s="226"/>
      <x:c r="V207" s="226"/>
      <x:c r="W207" s="226"/>
      <x:c r="X207" s="226"/>
      <x:c r="Y207" s="226"/>
      <x:c r="Z207" s="226"/>
      <x:c r="AA207" s="226"/>
      <x:c r="AC207" s="226"/>
      <x:c r="AE207" s="222"/>
      <x:c r="AF207" s="226"/>
      <x:c r="AH207" s="222"/>
      <x:c r="AI207" s="23"/>
      <x:c r="AJ207" s="222"/>
      <x:c r="AK207" s="222"/>
      <x:c r="AM207" s="222"/>
      <x:c r="AN207" s="222"/>
      <x:c r="AO207" s="222"/>
    </x:row>
    <x:row r="208" spans="1:57" x14ac:dyDescent="0.3">
      <x:c r="F208" s="226"/>
      <x:c r="J208" s="23"/>
      <x:c r="Q208" s="23"/>
      <x:c r="R208" s="23"/>
      <x:c r="T208" s="226"/>
      <x:c r="U208" s="226"/>
      <x:c r="V208" s="226"/>
      <x:c r="W208" s="226"/>
      <x:c r="X208" s="226"/>
      <x:c r="Y208" s="226"/>
      <x:c r="Z208" s="226"/>
      <x:c r="AA208" s="226"/>
      <x:c r="AC208" s="226"/>
      <x:c r="AE208" s="222"/>
      <x:c r="AF208" s="226"/>
      <x:c r="AH208" s="222"/>
      <x:c r="AI208" s="23"/>
      <x:c r="AJ208" s="226"/>
      <x:c r="AK208" s="226"/>
      <x:c r="AM208" s="222"/>
      <x:c r="AN208" s="222"/>
      <x:c r="AO208" s="222"/>
    </x:row>
    <x:row r="209" spans="1:57" x14ac:dyDescent="0.3">
      <x:c r="E209" s="226"/>
      <x:c r="J209" s="23"/>
      <x:c r="Q209" s="23"/>
      <x:c r="R209" s="23"/>
      <x:c r="T209" s="226"/>
      <x:c r="U209" s="226"/>
      <x:c r="V209" s="226"/>
      <x:c r="W209" s="226"/>
      <x:c r="X209" s="226"/>
      <x:c r="Y209" s="226"/>
      <x:c r="Z209" s="226"/>
      <x:c r="AA209" s="226"/>
      <x:c r="AC209" s="226"/>
      <x:c r="AE209" s="226"/>
      <x:c r="AF209" s="226"/>
      <x:c r="AH209" s="222"/>
      <x:c r="AI209" s="23"/>
      <x:c r="AJ209" s="222"/>
      <x:c r="AK209" s="222"/>
      <x:c r="AM209" s="222"/>
      <x:c r="AN209" s="222"/>
      <x:c r="AO209" s="222"/>
    </x:row>
    <x:row r="210" spans="1:57" x14ac:dyDescent="0.3">
      <x:c r="J210" s="23"/>
      <x:c r="Q210" s="23"/>
      <x:c r="R210" s="23"/>
      <x:c r="T210" s="226"/>
      <x:c r="U210" s="226"/>
      <x:c r="V210" s="226"/>
      <x:c r="W210" s="226"/>
      <x:c r="X210" s="226"/>
      <x:c r="Y210" s="226"/>
      <x:c r="Z210" s="226"/>
      <x:c r="AA210" s="226"/>
      <x:c r="AC210" s="226"/>
      <x:c r="AE210" s="222"/>
      <x:c r="AF210" s="226"/>
      <x:c r="AH210" s="222"/>
      <x:c r="AI210" s="23"/>
      <x:c r="AJ210" s="222"/>
      <x:c r="AK210" s="222"/>
      <x:c r="AM210" s="222"/>
      <x:c r="AN210" s="222"/>
      <x:c r="AO210" s="222"/>
    </x:row>
    <x:row r="211" spans="1:57" x14ac:dyDescent="0.3">
      <x:c r="F211" s="226"/>
      <x:c r="J211" s="23"/>
      <x:c r="Q211" s="23"/>
      <x:c r="R211" s="23"/>
      <x:c r="T211" s="226"/>
      <x:c r="U211" s="226"/>
      <x:c r="V211" s="226"/>
      <x:c r="W211" s="226"/>
      <x:c r="X211" s="226"/>
      <x:c r="Y211" s="226"/>
      <x:c r="Z211" s="226"/>
      <x:c r="AA211" s="226"/>
      <x:c r="AC211" s="226"/>
      <x:c r="AE211" s="222"/>
      <x:c r="AF211" s="226"/>
      <x:c r="AH211" s="222"/>
      <x:c r="AI211" s="23"/>
      <x:c r="AJ211" s="222"/>
      <x:c r="AK211" s="222"/>
      <x:c r="AM211" s="222"/>
      <x:c r="AN211" s="222"/>
      <x:c r="AO211" s="222"/>
    </x:row>
    <x:row r="212" spans="1:57" x14ac:dyDescent="0.3">
      <x:c r="J212" s="23"/>
      <x:c r="Q212" s="23"/>
      <x:c r="R212" s="23"/>
      <x:c r="T212" s="226"/>
      <x:c r="U212" s="226"/>
      <x:c r="V212" s="226"/>
      <x:c r="W212" s="226"/>
      <x:c r="X212" s="226"/>
      <x:c r="Y212" s="226"/>
      <x:c r="Z212" s="226"/>
      <x:c r="AA212" s="226"/>
      <x:c r="AC212" s="226"/>
      <x:c r="AE212" s="222"/>
      <x:c r="AF212" s="226"/>
      <x:c r="AH212" s="222"/>
      <x:c r="AI212" s="23"/>
      <x:c r="AJ212" s="222"/>
      <x:c r="AK212" s="222"/>
      <x:c r="AM212" s="222"/>
      <x:c r="AN212" s="222"/>
      <x:c r="AO212" s="222"/>
    </x:row>
    <x:row r="213" spans="1:57" x14ac:dyDescent="0.3">
      <x:c r="E213" s="226"/>
      <x:c r="F213" s="226"/>
      <x:c r="J213" s="23"/>
      <x:c r="Q213" s="23"/>
      <x:c r="R213" s="23"/>
      <x:c r="T213" s="226"/>
      <x:c r="U213" s="226"/>
      <x:c r="V213" s="226"/>
      <x:c r="W213" s="226"/>
      <x:c r="X213" s="226"/>
      <x:c r="Y213" s="226"/>
      <x:c r="Z213" s="226"/>
      <x:c r="AA213" s="226"/>
      <x:c r="AC213" s="226"/>
      <x:c r="AE213" s="222"/>
      <x:c r="AF213" s="226"/>
      <x:c r="AH213" s="222"/>
      <x:c r="AI213" s="23"/>
      <x:c r="AJ213" s="222"/>
      <x:c r="AK213" s="222"/>
      <x:c r="AM213" s="222"/>
      <x:c r="AN213" s="222"/>
      <x:c r="AO213" s="222"/>
    </x:row>
    <x:row r="214" spans="1:57" x14ac:dyDescent="0.3">
      <x:c r="E214" s="226"/>
      <x:c r="F214" s="226"/>
      <x:c r="J214" s="23"/>
      <x:c r="M214" s="226"/>
      <x:c r="Q214" s="23"/>
      <x:c r="R214" s="23"/>
      <x:c r="T214" s="226"/>
      <x:c r="U214" s="226"/>
      <x:c r="V214" s="226"/>
      <x:c r="W214" s="226"/>
      <x:c r="X214" s="226"/>
      <x:c r="Y214" s="226"/>
      <x:c r="Z214" s="226"/>
      <x:c r="AA214" s="226"/>
      <x:c r="AC214" s="226"/>
      <x:c r="AE214" s="226"/>
      <x:c r="AF214" s="226"/>
      <x:c r="AH214" s="222"/>
      <x:c r="AI214" s="23"/>
      <x:c r="AJ214" s="222"/>
      <x:c r="AK214" s="222"/>
      <x:c r="AM214" s="222"/>
      <x:c r="AN214" s="222"/>
      <x:c r="AO214" s="222"/>
    </x:row>
    <x:row r="215" spans="1:57" x14ac:dyDescent="0.3">
      <x:c r="E215" s="226"/>
      <x:c r="F215" s="226"/>
      <x:c r="J215" s="23"/>
      <x:c r="M215" s="226"/>
      <x:c r="O215" s="226"/>
      <x:c r="Q215" s="23"/>
      <x:c r="R215" s="23"/>
      <x:c r="T215" s="226"/>
      <x:c r="U215" s="226"/>
      <x:c r="V215" s="226"/>
      <x:c r="W215" s="226"/>
      <x:c r="X215" s="226"/>
      <x:c r="Y215" s="226"/>
      <x:c r="Z215" s="226"/>
      <x:c r="AA215" s="226"/>
      <x:c r="AC215" s="226"/>
      <x:c r="AE215" s="226"/>
      <x:c r="AF215" s="226"/>
      <x:c r="AH215" s="226"/>
      <x:c r="AI215" s="23"/>
      <x:c r="AJ215" s="226"/>
      <x:c r="AK215" s="226"/>
      <x:c r="AM215" s="222"/>
      <x:c r="AN215" s="222"/>
      <x:c r="AO215" s="222"/>
    </x:row>
    <x:row r="216" spans="1:57" x14ac:dyDescent="0.3">
      <x:c r="E216" s="226"/>
      <x:c r="F216" s="226"/>
      <x:c r="J216" s="23"/>
      <x:c r="M216" s="226"/>
      <x:c r="O216" s="226"/>
      <x:c r="Q216" s="23"/>
      <x:c r="R216" s="23"/>
      <x:c r="T216" s="226"/>
      <x:c r="U216" s="226"/>
      <x:c r="V216" s="226"/>
      <x:c r="W216" s="226"/>
      <x:c r="X216" s="226"/>
      <x:c r="Y216" s="226"/>
      <x:c r="Z216" s="226"/>
      <x:c r="AA216" s="226"/>
      <x:c r="AC216" s="226"/>
      <x:c r="AE216" s="226"/>
      <x:c r="AF216" s="226"/>
      <x:c r="AH216" s="226"/>
      <x:c r="AI216" s="23"/>
      <x:c r="AJ216" s="226"/>
      <x:c r="AK216" s="226"/>
      <x:c r="AM216" s="222"/>
      <x:c r="AN216" s="222"/>
      <x:c r="AO216" s="222"/>
    </x:row>
    <x:row r="217" spans="1:57" x14ac:dyDescent="0.3">
      <x:c r="E217" s="226"/>
      <x:c r="F217" s="226"/>
      <x:c r="J217" s="23"/>
      <x:c r="Q217" s="23"/>
      <x:c r="R217" s="23"/>
      <x:c r="T217" s="226"/>
      <x:c r="U217" s="226"/>
      <x:c r="V217" s="226"/>
      <x:c r="W217" s="226"/>
      <x:c r="X217" s="226"/>
      <x:c r="Y217" s="226"/>
      <x:c r="Z217" s="226"/>
      <x:c r="AA217" s="226"/>
      <x:c r="AC217" s="226"/>
      <x:c r="AE217" s="222"/>
      <x:c r="AF217" s="226"/>
      <x:c r="AH217" s="222"/>
      <x:c r="AI217" s="23"/>
      <x:c r="AJ217" s="222"/>
      <x:c r="AK217" s="222"/>
      <x:c r="AM217" s="222"/>
      <x:c r="AN217" s="222"/>
      <x:c r="AO217" s="222"/>
    </x:row>
    <x:row r="218" spans="1:57" x14ac:dyDescent="0.3">
      <x:c r="E218" s="226"/>
      <x:c r="F218" s="226"/>
      <x:c r="J218" s="23"/>
      <x:c r="Q218" s="23"/>
      <x:c r="R218" s="23"/>
      <x:c r="T218" s="226"/>
      <x:c r="U218" s="226"/>
      <x:c r="V218" s="226"/>
      <x:c r="W218" s="226"/>
      <x:c r="X218" s="226"/>
      <x:c r="Y218" s="226"/>
      <x:c r="Z218" s="226"/>
      <x:c r="AA218" s="226"/>
      <x:c r="AC218" s="226"/>
      <x:c r="AE218" s="222"/>
      <x:c r="AF218" s="226"/>
      <x:c r="AH218" s="222"/>
      <x:c r="AI218" s="23"/>
      <x:c r="AJ218" s="222"/>
      <x:c r="AK218" s="222"/>
      <x:c r="AM218" s="222"/>
      <x:c r="AN218" s="222"/>
      <x:c r="AO218" s="222"/>
    </x:row>
    <x:row r="219" spans="1:57" x14ac:dyDescent="0.3">
      <x:c r="E219" s="226"/>
      <x:c r="F219" s="226"/>
      <x:c r="J219" s="23"/>
      <x:c r="Q219" s="23"/>
      <x:c r="R219" s="23"/>
      <x:c r="T219" s="226"/>
      <x:c r="U219" s="226"/>
      <x:c r="V219" s="226"/>
      <x:c r="W219" s="226"/>
      <x:c r="X219" s="226"/>
      <x:c r="Y219" s="226"/>
      <x:c r="Z219" s="226"/>
      <x:c r="AA219" s="226"/>
      <x:c r="AC219" s="226"/>
      <x:c r="AE219" s="222"/>
      <x:c r="AF219" s="226"/>
      <x:c r="AH219" s="222"/>
      <x:c r="AI219" s="23"/>
      <x:c r="AJ219" s="222"/>
      <x:c r="AK219" s="222"/>
      <x:c r="AM219" s="222"/>
      <x:c r="AN219" s="222"/>
      <x:c r="AO219" s="222"/>
    </x:row>
    <x:row r="220" spans="1:57" x14ac:dyDescent="0.3">
      <x:c r="J220" s="23"/>
      <x:c r="M220" s="226"/>
      <x:c r="O220" s="226"/>
      <x:c r="Q220" s="23"/>
      <x:c r="R220" s="23"/>
      <x:c r="T220" s="226"/>
      <x:c r="U220" s="226"/>
      <x:c r="V220" s="226"/>
      <x:c r="W220" s="226"/>
      <x:c r="X220" s="226"/>
      <x:c r="Y220" s="226"/>
      <x:c r="Z220" s="226"/>
      <x:c r="AA220" s="226"/>
      <x:c r="AC220" s="226"/>
      <x:c r="AE220" s="226"/>
      <x:c r="AF220" s="226"/>
      <x:c r="AH220" s="222"/>
      <x:c r="AI220" s="23"/>
      <x:c r="AJ220" s="222"/>
      <x:c r="AK220" s="222"/>
      <x:c r="AM220" s="222"/>
      <x:c r="AN220" s="222"/>
      <x:c r="AO220" s="222"/>
    </x:row>
    <x:row r="221" spans="1:57" x14ac:dyDescent="0.3">
      <x:c r="E221" s="226"/>
      <x:c r="F221" s="226"/>
      <x:c r="J221" s="23"/>
      <x:c r="M221" s="226"/>
      <x:c r="Q221" s="23"/>
      <x:c r="R221" s="23"/>
      <x:c r="T221" s="226"/>
      <x:c r="U221" s="226"/>
      <x:c r="V221" s="226"/>
      <x:c r="W221" s="226"/>
      <x:c r="X221" s="226"/>
      <x:c r="Y221" s="226"/>
      <x:c r="Z221" s="226"/>
      <x:c r="AA221" s="226"/>
      <x:c r="AC221" s="226"/>
      <x:c r="AE221" s="226"/>
      <x:c r="AF221" s="226"/>
      <x:c r="AH221" s="222"/>
      <x:c r="AI221" s="23"/>
      <x:c r="AJ221" s="222"/>
      <x:c r="AK221" s="222"/>
      <x:c r="AM221" s="222"/>
      <x:c r="AN221" s="222"/>
      <x:c r="AO221" s="222"/>
    </x:row>
    <x:row r="222" spans="1:57" x14ac:dyDescent="0.3">
      <x:c r="E222" s="226"/>
      <x:c r="F222" s="226"/>
      <x:c r="J222" s="23"/>
      <x:c r="M222" s="226"/>
      <x:c r="Q222" s="23"/>
      <x:c r="R222" s="23"/>
      <x:c r="T222" s="226"/>
      <x:c r="U222" s="226"/>
      <x:c r="V222" s="226"/>
      <x:c r="W222" s="226"/>
      <x:c r="X222" s="226"/>
      <x:c r="Y222" s="226"/>
      <x:c r="Z222" s="226"/>
      <x:c r="AA222" s="226"/>
      <x:c r="AC222" s="226"/>
      <x:c r="AE222" s="222"/>
      <x:c r="AF222" s="226"/>
      <x:c r="AH222" s="222"/>
      <x:c r="AI222" s="23"/>
      <x:c r="AJ222" s="222"/>
      <x:c r="AK222" s="222"/>
      <x:c r="AM222" s="222"/>
      <x:c r="AN222" s="222"/>
      <x:c r="AO222" s="222"/>
    </x:row>
    <x:row r="223" spans="1:57" x14ac:dyDescent="0.3">
      <x:c r="E223" s="226"/>
      <x:c r="F223" s="226"/>
      <x:c r="J223" s="23"/>
      <x:c r="Q223" s="23"/>
      <x:c r="R223" s="23"/>
      <x:c r="T223" s="226"/>
      <x:c r="U223" s="226"/>
      <x:c r="V223" s="226"/>
      <x:c r="W223" s="226"/>
      <x:c r="X223" s="226"/>
      <x:c r="Y223" s="226"/>
      <x:c r="Z223" s="226"/>
      <x:c r="AA223" s="226"/>
      <x:c r="AC223" s="226"/>
      <x:c r="AE223" s="226"/>
      <x:c r="AF223" s="226"/>
      <x:c r="AH223" s="222"/>
      <x:c r="AI223" s="23"/>
      <x:c r="AJ223" s="222"/>
      <x:c r="AK223" s="222"/>
      <x:c r="AM223" s="222"/>
      <x:c r="AN223" s="222"/>
      <x:c r="AO223" s="222"/>
    </x:row>
    <x:row r="224" spans="1:57" x14ac:dyDescent="0.3">
      <x:c r="E224" s="226"/>
      <x:c r="F224" s="226"/>
      <x:c r="J224" s="23"/>
      <x:c r="M224" s="226"/>
      <x:c r="Q224" s="23"/>
      <x:c r="R224" s="23"/>
      <x:c r="T224" s="226"/>
      <x:c r="U224" s="226"/>
      <x:c r="V224" s="226"/>
      <x:c r="W224" s="226"/>
      <x:c r="X224" s="226"/>
      <x:c r="Y224" s="226"/>
      <x:c r="Z224" s="226"/>
      <x:c r="AA224" s="226"/>
      <x:c r="AC224" s="226"/>
      <x:c r="AE224" s="226"/>
      <x:c r="AF224" s="226"/>
      <x:c r="AH224" s="222"/>
      <x:c r="AI224" s="23"/>
      <x:c r="AJ224" s="226"/>
      <x:c r="AK224" s="226"/>
      <x:c r="AM224" s="222"/>
      <x:c r="AN224" s="222"/>
      <x:c r="AO224" s="222"/>
    </x:row>
    <x:row r="225" spans="1:57" x14ac:dyDescent="0.3">
      <x:c r="E225" s="226"/>
      <x:c r="F225" s="226"/>
      <x:c r="J225" s="23"/>
      <x:c r="M225" s="226"/>
      <x:c r="Q225" s="23"/>
      <x:c r="R225" s="23"/>
      <x:c r="T225" s="226"/>
      <x:c r="U225" s="226"/>
      <x:c r="V225" s="226"/>
      <x:c r="W225" s="226"/>
      <x:c r="X225" s="226"/>
      <x:c r="Y225" s="226"/>
      <x:c r="Z225" s="226"/>
      <x:c r="AA225" s="226"/>
      <x:c r="AC225" s="226"/>
      <x:c r="AE225" s="226"/>
      <x:c r="AF225" s="226"/>
      <x:c r="AH225" s="222"/>
      <x:c r="AI225" s="23"/>
      <x:c r="AJ225" s="222"/>
      <x:c r="AK225" s="222"/>
      <x:c r="AM225" s="222"/>
      <x:c r="AN225" s="222"/>
      <x:c r="AO225" s="222"/>
    </x:row>
    <x:row r="226" spans="1:57" x14ac:dyDescent="0.3">
      <x:c r="E226" s="226"/>
      <x:c r="F226" s="226"/>
      <x:c r="J226" s="23"/>
      <x:c r="M226" s="226"/>
      <x:c r="Q226" s="23"/>
      <x:c r="R226" s="23"/>
      <x:c r="T226" s="226"/>
      <x:c r="U226" s="226"/>
      <x:c r="V226" s="226"/>
      <x:c r="W226" s="226"/>
      <x:c r="X226" s="226"/>
      <x:c r="Y226" s="226"/>
      <x:c r="Z226" s="226"/>
      <x:c r="AA226" s="226"/>
      <x:c r="AC226" s="226"/>
      <x:c r="AE226" s="226"/>
      <x:c r="AF226" s="226"/>
      <x:c r="AH226" s="222"/>
      <x:c r="AI226" s="23"/>
      <x:c r="AJ226" s="222"/>
      <x:c r="AK226" s="222"/>
      <x:c r="AM226" s="222"/>
      <x:c r="AN226" s="222"/>
      <x:c r="AO226" s="222"/>
    </x:row>
    <x:row r="227" spans="1:57" x14ac:dyDescent="0.3">
      <x:c r="E227" s="226"/>
      <x:c r="F227" s="226"/>
      <x:c r="J227" s="23"/>
      <x:c r="M227" s="226"/>
      <x:c r="Q227" s="23"/>
      <x:c r="R227" s="23"/>
      <x:c r="T227" s="226"/>
      <x:c r="U227" s="226"/>
      <x:c r="V227" s="226"/>
      <x:c r="W227" s="226"/>
      <x:c r="X227" s="226"/>
      <x:c r="Y227" s="226"/>
      <x:c r="Z227" s="226"/>
      <x:c r="AA227" s="226"/>
      <x:c r="AC227" s="226"/>
      <x:c r="AE227" s="226"/>
      <x:c r="AF227" s="226"/>
      <x:c r="AH227" s="222"/>
      <x:c r="AI227" s="23"/>
      <x:c r="AJ227" s="222"/>
      <x:c r="AK227" s="222"/>
      <x:c r="AM227" s="222"/>
      <x:c r="AN227" s="222"/>
      <x:c r="AO227" s="222"/>
    </x:row>
    <x:row r="228" spans="1:57" x14ac:dyDescent="0.3">
      <x:c r="E228" s="226"/>
      <x:c r="F228" s="226"/>
      <x:c r="J228" s="23"/>
      <x:c r="Q228" s="23"/>
      <x:c r="R228" s="23"/>
      <x:c r="T228" s="226"/>
      <x:c r="U228" s="226"/>
      <x:c r="V228" s="226"/>
      <x:c r="W228" s="226"/>
      <x:c r="X228" s="226"/>
      <x:c r="Y228" s="226"/>
      <x:c r="Z228" s="226"/>
      <x:c r="AA228" s="226"/>
      <x:c r="AC228" s="226"/>
      <x:c r="AE228" s="226"/>
      <x:c r="AF228" s="226"/>
      <x:c r="AH228" s="222"/>
      <x:c r="AI228" s="23"/>
      <x:c r="AJ228" s="222"/>
      <x:c r="AK228" s="222"/>
      <x:c r="AM228" s="222"/>
      <x:c r="AN228" s="222"/>
      <x:c r="AO228" s="222"/>
    </x:row>
    <x:row r="229" spans="1:57" x14ac:dyDescent="0.3">
      <x:c r="E229" s="226"/>
      <x:c r="F229" s="226"/>
      <x:c r="J229" s="23"/>
      <x:c r="M229" s="226"/>
      <x:c r="Q229" s="23"/>
      <x:c r="R229" s="23"/>
      <x:c r="T229" s="226"/>
      <x:c r="U229" s="226"/>
      <x:c r="V229" s="226"/>
      <x:c r="W229" s="226"/>
      <x:c r="X229" s="226"/>
      <x:c r="Y229" s="226"/>
      <x:c r="Z229" s="226"/>
      <x:c r="AA229" s="226"/>
      <x:c r="AC229" s="226"/>
      <x:c r="AE229" s="226"/>
      <x:c r="AF229" s="226"/>
      <x:c r="AH229" s="222"/>
      <x:c r="AI229" s="23"/>
      <x:c r="AJ229" s="222"/>
      <x:c r="AK229" s="222"/>
      <x:c r="AM229" s="222"/>
      <x:c r="AN229" s="222"/>
      <x:c r="AO229" s="222"/>
    </x:row>
    <x:row r="230" spans="1:57" x14ac:dyDescent="0.3">
      <x:c r="J230" s="23"/>
      <x:c r="M230" s="226"/>
      <x:c r="O230" s="226"/>
      <x:c r="Q230" s="23"/>
      <x:c r="R230" s="23"/>
      <x:c r="T230" s="226"/>
      <x:c r="U230" s="226"/>
      <x:c r="V230" s="226"/>
      <x:c r="W230" s="226"/>
      <x:c r="X230" s="226"/>
      <x:c r="Y230" s="226"/>
      <x:c r="Z230" s="226"/>
      <x:c r="AA230" s="226"/>
      <x:c r="AC230" s="226"/>
      <x:c r="AE230" s="226"/>
      <x:c r="AF230" s="226"/>
      <x:c r="AH230" s="222"/>
      <x:c r="AI230" s="23"/>
      <x:c r="AJ230" s="222"/>
      <x:c r="AK230" s="222"/>
      <x:c r="AM230" s="222"/>
      <x:c r="AN230" s="226"/>
      <x:c r="AO230" s="226"/>
    </x:row>
    <x:row r="231" spans="1:57" x14ac:dyDescent="0.3">
      <x:c r="E231" s="226"/>
      <x:c r="F231" s="226"/>
      <x:c r="J231" s="23"/>
      <x:c r="M231" s="226"/>
      <x:c r="O231" s="226"/>
      <x:c r="Q231" s="23"/>
      <x:c r="R231" s="23"/>
      <x:c r="T231" s="226"/>
      <x:c r="U231" s="226"/>
      <x:c r="V231" s="226"/>
      <x:c r="W231" s="226"/>
      <x:c r="X231" s="226"/>
      <x:c r="Y231" s="226"/>
      <x:c r="Z231" s="226"/>
      <x:c r="AA231" s="226"/>
      <x:c r="AC231" s="226"/>
      <x:c r="AE231" s="226"/>
      <x:c r="AF231" s="226"/>
      <x:c r="AH231" s="222"/>
      <x:c r="AI231" s="23"/>
      <x:c r="AJ231" s="222"/>
      <x:c r="AK231" s="222"/>
      <x:c r="AM231" s="222"/>
      <x:c r="AN231" s="222"/>
      <x:c r="AO231" s="222"/>
    </x:row>
    <x:row r="232" spans="1:57" x14ac:dyDescent="0.3">
      <x:c r="E232" s="226"/>
      <x:c r="F232" s="226"/>
      <x:c r="J232" s="23"/>
      <x:c r="M232" s="226"/>
      <x:c r="O232" s="226"/>
      <x:c r="Q232" s="23"/>
      <x:c r="R232" s="23"/>
      <x:c r="T232" s="226"/>
      <x:c r="U232" s="226"/>
      <x:c r="V232" s="226"/>
      <x:c r="W232" s="226"/>
      <x:c r="X232" s="226"/>
      <x:c r="Y232" s="226"/>
      <x:c r="Z232" s="226"/>
      <x:c r="AA232" s="226"/>
      <x:c r="AC232" s="226"/>
      <x:c r="AE232" s="226"/>
      <x:c r="AF232" s="226"/>
      <x:c r="AH232" s="226"/>
      <x:c r="AI232" s="23"/>
      <x:c r="AJ232" s="226"/>
      <x:c r="AK232" s="226"/>
      <x:c r="AM232" s="222"/>
      <x:c r="AN232" s="222"/>
      <x:c r="AO232" s="222"/>
    </x:row>
    <x:row r="233" spans="1:57" x14ac:dyDescent="0.3">
      <x:c r="F233" s="226"/>
      <x:c r="J233" s="23"/>
      <x:c r="Q233" s="23"/>
      <x:c r="R233" s="23"/>
      <x:c r="T233" s="226"/>
      <x:c r="U233" s="226"/>
      <x:c r="V233" s="226"/>
      <x:c r="W233" s="226"/>
      <x:c r="X233" s="226"/>
      <x:c r="Y233" s="226"/>
      <x:c r="Z233" s="226"/>
      <x:c r="AA233" s="226"/>
      <x:c r="AC233" s="226"/>
      <x:c r="AE233" s="222"/>
      <x:c r="AF233" s="226"/>
      <x:c r="AH233" s="222"/>
      <x:c r="AI233" s="23"/>
      <x:c r="AJ233" s="222"/>
      <x:c r="AK233" s="222"/>
      <x:c r="AM233" s="222"/>
      <x:c r="AN233" s="222"/>
      <x:c r="AO233" s="222"/>
    </x:row>
    <x:row r="234" spans="1:57" x14ac:dyDescent="0.3">
      <x:c r="F234" s="226"/>
      <x:c r="J234" s="23"/>
      <x:c r="Q234" s="23"/>
      <x:c r="R234" s="23"/>
      <x:c r="T234" s="226"/>
      <x:c r="U234" s="226"/>
      <x:c r="V234" s="226"/>
      <x:c r="W234" s="226"/>
      <x:c r="X234" s="226"/>
      <x:c r="Y234" s="226"/>
      <x:c r="Z234" s="226"/>
      <x:c r="AA234" s="226"/>
      <x:c r="AC234" s="226"/>
      <x:c r="AE234" s="222"/>
      <x:c r="AF234" s="226"/>
      <x:c r="AH234" s="226"/>
      <x:c r="AI234" s="23"/>
      <x:c r="AJ234" s="226"/>
      <x:c r="AK234" s="226"/>
      <x:c r="AM234" s="222"/>
      <x:c r="AN234" s="222"/>
      <x:c r="AO234" s="222"/>
    </x:row>
    <x:row r="235" spans="1:57" x14ac:dyDescent="0.3">
      <x:c r="F235" s="226"/>
      <x:c r="J235" s="23"/>
      <x:c r="M235" s="226"/>
      <x:c r="O235" s="226"/>
      <x:c r="Q235" s="23"/>
      <x:c r="R235" s="23"/>
      <x:c r="T235" s="226"/>
      <x:c r="U235" s="226"/>
      <x:c r="V235" s="226"/>
      <x:c r="W235" s="226"/>
      <x:c r="X235" s="226"/>
      <x:c r="Y235" s="226"/>
      <x:c r="Z235" s="226"/>
      <x:c r="AA235" s="226"/>
      <x:c r="AC235" s="226"/>
      <x:c r="AE235" s="222"/>
      <x:c r="AF235" s="226"/>
      <x:c r="AH235" s="222"/>
      <x:c r="AI235" s="23"/>
      <x:c r="AJ235" s="222"/>
      <x:c r="AK235" s="222"/>
      <x:c r="AM235" s="222"/>
      <x:c r="AN235" s="222"/>
      <x:c r="AO235" s="222"/>
    </x:row>
    <x:row r="236" spans="1:57" x14ac:dyDescent="0.3">
      <x:c r="E236" s="226"/>
      <x:c r="F236" s="226"/>
      <x:c r="J236" s="23"/>
      <x:c r="M236" s="226"/>
      <x:c r="Q236" s="23"/>
      <x:c r="R236" s="23"/>
      <x:c r="T236" s="226"/>
      <x:c r="U236" s="226"/>
      <x:c r="V236" s="226"/>
      <x:c r="W236" s="226"/>
      <x:c r="X236" s="226"/>
      <x:c r="Y236" s="226"/>
      <x:c r="Z236" s="226"/>
      <x:c r="AA236" s="226"/>
      <x:c r="AC236" s="226"/>
      <x:c r="AE236" s="226"/>
      <x:c r="AF236" s="226"/>
      <x:c r="AH236" s="222"/>
      <x:c r="AI236" s="23"/>
      <x:c r="AJ236" s="226"/>
      <x:c r="AK236" s="226"/>
      <x:c r="AM236" s="222"/>
      <x:c r="AN236" s="222"/>
      <x:c r="AO236" s="222"/>
    </x:row>
    <x:row r="237" spans="1:57" x14ac:dyDescent="0.3">
      <x:c r="F237" s="226"/>
      <x:c r="J237" s="23"/>
      <x:c r="M237" s="226"/>
      <x:c r="Q237" s="23"/>
      <x:c r="R237" s="23"/>
      <x:c r="T237" s="226"/>
      <x:c r="U237" s="226"/>
      <x:c r="V237" s="226"/>
      <x:c r="W237" s="226"/>
      <x:c r="X237" s="226"/>
      <x:c r="Y237" s="226"/>
      <x:c r="Z237" s="226"/>
      <x:c r="AA237" s="226"/>
      <x:c r="AC237" s="226"/>
      <x:c r="AE237" s="226"/>
      <x:c r="AF237" s="226"/>
      <x:c r="AH237" s="226"/>
      <x:c r="AI237" s="23"/>
      <x:c r="AJ237" s="226"/>
      <x:c r="AK237" s="226"/>
      <x:c r="AM237" s="222"/>
      <x:c r="AN237" s="222"/>
      <x:c r="AO237" s="222"/>
    </x:row>
    <x:row r="238" spans="1:57" x14ac:dyDescent="0.3">
      <x:c r="E238" s="226"/>
      <x:c r="F238" s="226"/>
      <x:c r="J238" s="23"/>
      <x:c r="M238" s="226"/>
      <x:c r="Q238" s="23"/>
      <x:c r="R238" s="23"/>
      <x:c r="T238" s="226"/>
      <x:c r="U238" s="226"/>
      <x:c r="V238" s="226"/>
      <x:c r="W238" s="226"/>
      <x:c r="X238" s="226"/>
      <x:c r="Y238" s="226"/>
      <x:c r="Z238" s="226"/>
      <x:c r="AA238" s="226"/>
      <x:c r="AC238" s="226"/>
      <x:c r="AE238" s="226"/>
      <x:c r="AF238" s="226"/>
      <x:c r="AH238" s="222"/>
      <x:c r="AI238" s="23"/>
      <x:c r="AJ238" s="222"/>
      <x:c r="AK238" s="222"/>
      <x:c r="AM238" s="222"/>
      <x:c r="AN238" s="222"/>
      <x:c r="AO238" s="222"/>
    </x:row>
    <x:row r="239" spans="1:57" x14ac:dyDescent="0.3">
      <x:c r="J239" s="23"/>
      <x:c r="Q239" s="23"/>
      <x:c r="R239" s="23"/>
      <x:c r="T239" s="226"/>
      <x:c r="U239" s="226"/>
      <x:c r="V239" s="226"/>
      <x:c r="W239" s="226"/>
      <x:c r="X239" s="226"/>
      <x:c r="Y239" s="226"/>
      <x:c r="Z239" s="226"/>
      <x:c r="AA239" s="226"/>
      <x:c r="AC239" s="226"/>
      <x:c r="AE239" s="222"/>
      <x:c r="AF239" s="226"/>
      <x:c r="AH239" s="222"/>
      <x:c r="AI239" s="23"/>
      <x:c r="AJ239" s="222"/>
      <x:c r="AK239" s="222"/>
      <x:c r="AM239" s="222"/>
      <x:c r="AN239" s="222"/>
      <x:c r="AO239" s="222"/>
    </x:row>
    <x:row r="240" spans="1:57" x14ac:dyDescent="0.3">
      <x:c r="E240" s="226"/>
      <x:c r="F240" s="226"/>
      <x:c r="J240" s="23"/>
      <x:c r="Q240" s="23"/>
      <x:c r="R240" s="23"/>
      <x:c r="T240" s="226"/>
      <x:c r="U240" s="226"/>
      <x:c r="V240" s="226"/>
      <x:c r="W240" s="226"/>
      <x:c r="X240" s="226"/>
      <x:c r="Y240" s="226"/>
      <x:c r="Z240" s="226"/>
      <x:c r="AA240" s="226"/>
      <x:c r="AC240" s="226"/>
      <x:c r="AE240" s="226"/>
      <x:c r="AF240" s="226"/>
      <x:c r="AH240" s="222"/>
      <x:c r="AI240" s="23"/>
      <x:c r="AJ240" s="222"/>
      <x:c r="AK240" s="222"/>
      <x:c r="AM240" s="222"/>
      <x:c r="AN240" s="222"/>
      <x:c r="AO240" s="222"/>
    </x:row>
    <x:row r="241" spans="1:57" x14ac:dyDescent="0.3">
      <x:c r="E241" s="226"/>
      <x:c r="F241" s="226"/>
      <x:c r="J241" s="23"/>
      <x:c r="M241" s="226"/>
      <x:c r="Q241" s="23"/>
      <x:c r="R241" s="23"/>
      <x:c r="T241" s="226"/>
      <x:c r="U241" s="226"/>
      <x:c r="V241" s="226"/>
      <x:c r="W241" s="226"/>
      <x:c r="X241" s="226"/>
      <x:c r="Y241" s="226"/>
      <x:c r="Z241" s="226"/>
      <x:c r="AA241" s="226"/>
      <x:c r="AC241" s="226"/>
      <x:c r="AE241" s="226"/>
      <x:c r="AF241" s="226"/>
      <x:c r="AH241" s="222"/>
      <x:c r="AI241" s="23"/>
      <x:c r="AJ241" s="226"/>
      <x:c r="AK241" s="226"/>
      <x:c r="AM241" s="222"/>
      <x:c r="AN241" s="222"/>
      <x:c r="AO241" s="222"/>
    </x:row>
    <x:row r="242" spans="1:57" x14ac:dyDescent="0.3">
      <x:c r="F242" s="226"/>
      <x:c r="J242" s="23"/>
      <x:c r="M242" s="226"/>
      <x:c r="Q242" s="23"/>
      <x:c r="R242" s="23"/>
      <x:c r="T242" s="226"/>
      <x:c r="U242" s="226"/>
      <x:c r="V242" s="226"/>
      <x:c r="W242" s="226"/>
      <x:c r="X242" s="226"/>
      <x:c r="Y242" s="226"/>
      <x:c r="Z242" s="226"/>
      <x:c r="AA242" s="226"/>
      <x:c r="AC242" s="226"/>
      <x:c r="AE242" s="226"/>
      <x:c r="AF242" s="226"/>
      <x:c r="AH242" s="226"/>
      <x:c r="AI242" s="23"/>
      <x:c r="AJ242" s="226"/>
      <x:c r="AK242" s="226"/>
      <x:c r="AM242" s="222"/>
      <x:c r="AN242" s="222"/>
      <x:c r="AO242" s="222"/>
    </x:row>
    <x:row r="243" spans="1:57" x14ac:dyDescent="0.3">
      <x:c r="E243" s="226"/>
      <x:c r="F243" s="226"/>
      <x:c r="J243" s="23"/>
      <x:c r="Q243" s="23"/>
      <x:c r="R243" s="23"/>
      <x:c r="T243" s="226"/>
      <x:c r="U243" s="226"/>
      <x:c r="V243" s="226"/>
      <x:c r="W243" s="226"/>
      <x:c r="X243" s="226"/>
      <x:c r="Y243" s="226"/>
      <x:c r="Z243" s="226"/>
      <x:c r="AA243" s="226"/>
      <x:c r="AC243" s="226"/>
      <x:c r="AE243" s="222"/>
      <x:c r="AF243" s="226"/>
      <x:c r="AH243" s="222"/>
      <x:c r="AI243" s="23"/>
      <x:c r="AJ243" s="222"/>
      <x:c r="AK243" s="222"/>
      <x:c r="AM243" s="222"/>
      <x:c r="AN243" s="222"/>
      <x:c r="AO243" s="222"/>
    </x:row>
    <x:row r="244" spans="1:57" x14ac:dyDescent="0.3">
      <x:c r="E244" s="226"/>
      <x:c r="F244" s="226"/>
      <x:c r="J244" s="23"/>
      <x:c r="M244" s="226"/>
      <x:c r="Q244" s="23"/>
      <x:c r="R244" s="23"/>
      <x:c r="T244" s="226"/>
      <x:c r="U244" s="226"/>
      <x:c r="V244" s="226"/>
      <x:c r="W244" s="226"/>
      <x:c r="X244" s="226"/>
      <x:c r="Y244" s="226"/>
      <x:c r="Z244" s="226"/>
      <x:c r="AA244" s="226"/>
      <x:c r="AC244" s="226"/>
      <x:c r="AE244" s="222"/>
      <x:c r="AF244" s="226"/>
      <x:c r="AH244" s="222"/>
      <x:c r="AI244" s="23"/>
      <x:c r="AJ244" s="222"/>
      <x:c r="AK244" s="222"/>
      <x:c r="AM244" s="222"/>
      <x:c r="AN244" s="222"/>
      <x:c r="AO244" s="222"/>
    </x:row>
    <x:row r="245" spans="1:57" x14ac:dyDescent="0.3">
      <x:c r="E245" s="226"/>
      <x:c r="F245" s="226"/>
      <x:c r="J245" s="23"/>
      <x:c r="Q245" s="23"/>
      <x:c r="R245" s="23"/>
      <x:c r="T245" s="226"/>
      <x:c r="U245" s="226"/>
      <x:c r="V245" s="226"/>
      <x:c r="W245" s="226"/>
      <x:c r="X245" s="226"/>
      <x:c r="Y245" s="226"/>
      <x:c r="Z245" s="226"/>
      <x:c r="AA245" s="226"/>
      <x:c r="AC245" s="226"/>
      <x:c r="AE245" s="226"/>
      <x:c r="AF245" s="226"/>
      <x:c r="AH245" s="222"/>
      <x:c r="AI245" s="23"/>
      <x:c r="AJ245" s="222"/>
      <x:c r="AK245" s="222"/>
      <x:c r="AM245" s="222"/>
      <x:c r="AN245" s="222"/>
      <x:c r="AO245" s="222"/>
    </x:row>
    <x:row r="246" spans="1:57" x14ac:dyDescent="0.3">
      <x:c r="E246" s="226"/>
      <x:c r="J246" s="23"/>
      <x:c r="Q246" s="23"/>
      <x:c r="R246" s="23"/>
      <x:c r="T246" s="226"/>
      <x:c r="U246" s="226"/>
      <x:c r="V246" s="226"/>
      <x:c r="W246" s="226"/>
      <x:c r="X246" s="226"/>
      <x:c r="Y246" s="226"/>
      <x:c r="Z246" s="226"/>
      <x:c r="AA246" s="226"/>
      <x:c r="AC246" s="226"/>
      <x:c r="AE246" s="226"/>
      <x:c r="AF246" s="226"/>
      <x:c r="AH246" s="222"/>
      <x:c r="AI246" s="23"/>
      <x:c r="AJ246" s="222"/>
      <x:c r="AK246" s="222"/>
      <x:c r="AM246" s="222"/>
      <x:c r="AN246" s="222"/>
      <x:c r="AO246" s="222"/>
    </x:row>
    <x:row r="247" spans="1:57" x14ac:dyDescent="0.3">
      <x:c r="E247" s="226"/>
      <x:c r="F247" s="226"/>
      <x:c r="J247" s="23"/>
      <x:c r="M247" s="226"/>
      <x:c r="Q247" s="23"/>
      <x:c r="R247" s="23"/>
      <x:c r="T247" s="226"/>
      <x:c r="U247" s="226"/>
      <x:c r="V247" s="226"/>
      <x:c r="W247" s="226"/>
      <x:c r="X247" s="226"/>
      <x:c r="Y247" s="226"/>
      <x:c r="Z247" s="226"/>
      <x:c r="AA247" s="226"/>
      <x:c r="AC247" s="226"/>
      <x:c r="AE247" s="226"/>
      <x:c r="AF247" s="226"/>
      <x:c r="AH247" s="226"/>
      <x:c r="AI247" s="23"/>
      <x:c r="AJ247" s="226"/>
      <x:c r="AK247" s="226"/>
      <x:c r="AM247" s="222"/>
      <x:c r="AN247" s="222"/>
      <x:c r="AO247" s="222"/>
    </x:row>
    <x:row r="248" spans="1:57" x14ac:dyDescent="0.3">
      <x:c r="E248" s="226"/>
      <x:c r="F248" s="226"/>
      <x:c r="J248" s="23"/>
      <x:c r="M248" s="226"/>
      <x:c r="Q248" s="23"/>
      <x:c r="R248" s="23"/>
      <x:c r="T248" s="226"/>
      <x:c r="U248" s="226"/>
      <x:c r="V248" s="226"/>
      <x:c r="W248" s="226"/>
      <x:c r="X248" s="226"/>
      <x:c r="Y248" s="226"/>
      <x:c r="Z248" s="226"/>
      <x:c r="AA248" s="226"/>
      <x:c r="AC248" s="226"/>
      <x:c r="AE248" s="222"/>
      <x:c r="AF248" s="226"/>
      <x:c r="AH248" s="222"/>
      <x:c r="AI248" s="23"/>
      <x:c r="AJ248" s="222"/>
      <x:c r="AK248" s="222"/>
      <x:c r="AM248" s="222"/>
      <x:c r="AN248" s="222"/>
      <x:c r="AO248" s="222"/>
    </x:row>
    <x:row r="249" spans="1:57" x14ac:dyDescent="0.3">
      <x:c r="E249" s="226"/>
      <x:c r="F249" s="226"/>
      <x:c r="J249" s="23"/>
      <x:c r="M249" s="226"/>
      <x:c r="Q249" s="23"/>
      <x:c r="R249" s="23"/>
      <x:c r="T249" s="226"/>
      <x:c r="U249" s="226"/>
      <x:c r="V249" s="226"/>
      <x:c r="W249" s="226"/>
      <x:c r="X249" s="226"/>
      <x:c r="Y249" s="226"/>
      <x:c r="Z249" s="226"/>
      <x:c r="AA249" s="226"/>
      <x:c r="AC249" s="226"/>
      <x:c r="AE249" s="226"/>
      <x:c r="AF249" s="226"/>
      <x:c r="AH249" s="222"/>
      <x:c r="AI249" s="23"/>
      <x:c r="AJ249" s="222"/>
      <x:c r="AK249" s="222"/>
      <x:c r="AM249" s="222"/>
      <x:c r="AN249" s="222"/>
      <x:c r="AO249" s="222"/>
    </x:row>
    <x:row r="250" spans="1:57" x14ac:dyDescent="0.3">
      <x:c r="E250" s="226"/>
      <x:c r="F250" s="226"/>
      <x:c r="J250" s="23"/>
      <x:c r="Q250" s="23"/>
      <x:c r="R250" s="23"/>
      <x:c r="T250" s="226"/>
      <x:c r="U250" s="226"/>
      <x:c r="V250" s="226"/>
      <x:c r="W250" s="226"/>
      <x:c r="X250" s="226"/>
      <x:c r="Y250" s="226"/>
      <x:c r="Z250" s="226"/>
      <x:c r="AA250" s="226"/>
      <x:c r="AC250" s="226"/>
      <x:c r="AE250" s="222"/>
      <x:c r="AF250" s="226"/>
      <x:c r="AH250" s="222"/>
      <x:c r="AI250" s="23"/>
      <x:c r="AJ250" s="222"/>
      <x:c r="AK250" s="222"/>
      <x:c r="AM250" s="222"/>
      <x:c r="AN250" s="222"/>
      <x:c r="AO250" s="222"/>
    </x:row>
    <x:row r="251" spans="1:57" x14ac:dyDescent="0.3">
      <x:c r="E251" s="226"/>
      <x:c r="F251" s="226"/>
      <x:c r="J251" s="23"/>
      <x:c r="Q251" s="23"/>
      <x:c r="R251" s="23"/>
      <x:c r="T251" s="226"/>
      <x:c r="U251" s="226"/>
      <x:c r="V251" s="226"/>
      <x:c r="W251" s="226"/>
      <x:c r="X251" s="226"/>
      <x:c r="Y251" s="226"/>
      <x:c r="Z251" s="226"/>
      <x:c r="AA251" s="226"/>
      <x:c r="AC251" s="226"/>
      <x:c r="AE251" s="222"/>
      <x:c r="AF251" s="226"/>
      <x:c r="AH251" s="222"/>
      <x:c r="AI251" s="23"/>
      <x:c r="AJ251" s="222"/>
      <x:c r="AK251" s="222"/>
      <x:c r="AM251" s="222"/>
      <x:c r="AN251" s="222"/>
      <x:c r="AO251" s="222"/>
    </x:row>
    <x:row r="252" spans="1:57" x14ac:dyDescent="0.3">
      <x:c r="E252" s="226"/>
      <x:c r="F252" s="226"/>
      <x:c r="J252" s="23"/>
      <x:c r="M252" s="226"/>
      <x:c r="Q252" s="23"/>
      <x:c r="R252" s="23"/>
      <x:c r="T252" s="226"/>
      <x:c r="U252" s="226"/>
      <x:c r="V252" s="226"/>
      <x:c r="W252" s="226"/>
      <x:c r="X252" s="226"/>
      <x:c r="Y252" s="226"/>
      <x:c r="Z252" s="226"/>
      <x:c r="AA252" s="226"/>
      <x:c r="AC252" s="226"/>
      <x:c r="AE252" s="222"/>
      <x:c r="AF252" s="226"/>
      <x:c r="AH252" s="222"/>
      <x:c r="AI252" s="23"/>
      <x:c r="AJ252" s="222"/>
      <x:c r="AK252" s="222"/>
      <x:c r="AM252" s="222"/>
      <x:c r="AN252" s="222"/>
      <x:c r="AO252" s="222"/>
    </x:row>
    <x:row r="253" spans="1:57" x14ac:dyDescent="0.3">
      <x:c r="E253" s="226"/>
      <x:c r="J253" s="23"/>
      <x:c r="Q253" s="23"/>
      <x:c r="R253" s="23"/>
      <x:c r="T253" s="226"/>
      <x:c r="U253" s="226"/>
      <x:c r="V253" s="226"/>
      <x:c r="W253" s="226"/>
      <x:c r="X253" s="226"/>
      <x:c r="Y253" s="226"/>
      <x:c r="Z253" s="226"/>
      <x:c r="AA253" s="226"/>
      <x:c r="AC253" s="226"/>
      <x:c r="AE253" s="226"/>
      <x:c r="AF253" s="226"/>
      <x:c r="AH253" s="226"/>
      <x:c r="AI253" s="23"/>
      <x:c r="AJ253" s="226"/>
      <x:c r="AK253" s="226"/>
      <x:c r="AM253" s="222"/>
      <x:c r="AN253" s="222"/>
      <x:c r="AO253" s="222"/>
    </x:row>
    <x:row r="254" spans="1:57" x14ac:dyDescent="0.3">
      <x:c r="F254" s="226"/>
      <x:c r="J254" s="23"/>
      <x:c r="M254" s="226"/>
      <x:c r="O254" s="226"/>
      <x:c r="Q254" s="23"/>
      <x:c r="R254" s="23"/>
      <x:c r="T254" s="226"/>
      <x:c r="U254" s="226"/>
      <x:c r="V254" s="226"/>
      <x:c r="W254" s="226"/>
      <x:c r="X254" s="226"/>
      <x:c r="Y254" s="226"/>
      <x:c r="Z254" s="226"/>
      <x:c r="AA254" s="226"/>
      <x:c r="AC254" s="226"/>
      <x:c r="AE254" s="226"/>
      <x:c r="AF254" s="226"/>
      <x:c r="AH254" s="222"/>
      <x:c r="AI254" s="23"/>
      <x:c r="AJ254" s="222"/>
      <x:c r="AK254" s="222"/>
      <x:c r="AM254" s="222"/>
      <x:c r="AN254" s="222"/>
      <x:c r="AO254" s="222"/>
    </x:row>
    <x:row r="255" spans="1:57" x14ac:dyDescent="0.3">
      <x:c r="E255" s="226"/>
      <x:c r="F255" s="226"/>
      <x:c r="J255" s="23"/>
      <x:c r="M255" s="226"/>
      <x:c r="Q255" s="23"/>
      <x:c r="R255" s="23"/>
      <x:c r="T255" s="226"/>
      <x:c r="U255" s="226"/>
      <x:c r="V255" s="226"/>
      <x:c r="W255" s="226"/>
      <x:c r="X255" s="226"/>
      <x:c r="Y255" s="226"/>
      <x:c r="Z255" s="226"/>
      <x:c r="AA255" s="226"/>
      <x:c r="AC255" s="226"/>
      <x:c r="AE255" s="226"/>
      <x:c r="AF255" s="226"/>
      <x:c r="AH255" s="222"/>
      <x:c r="AI255" s="23"/>
      <x:c r="AJ255" s="222"/>
      <x:c r="AK255" s="222"/>
      <x:c r="AM255" s="222"/>
      <x:c r="AN255" s="222"/>
      <x:c r="AO255" s="222"/>
    </x:row>
    <x:row r="256" spans="1:57" x14ac:dyDescent="0.3">
      <x:c r="E256" s="226"/>
      <x:c r="J256" s="23"/>
      <x:c r="M256" s="226"/>
      <x:c r="Q256" s="23"/>
      <x:c r="R256" s="23"/>
      <x:c r="T256" s="226"/>
      <x:c r="U256" s="226"/>
      <x:c r="V256" s="226"/>
      <x:c r="W256" s="226"/>
      <x:c r="X256" s="226"/>
      <x:c r="Y256" s="226"/>
      <x:c r="Z256" s="226"/>
      <x:c r="AA256" s="226"/>
      <x:c r="AC256" s="226"/>
      <x:c r="AE256" s="226"/>
      <x:c r="AF256" s="226"/>
      <x:c r="AH256" s="226"/>
      <x:c r="AI256" s="23"/>
      <x:c r="AJ256" s="226"/>
      <x:c r="AK256" s="226"/>
      <x:c r="AM256" s="222"/>
      <x:c r="AN256" s="222"/>
      <x:c r="AO256" s="222"/>
    </x:row>
    <x:row r="257" spans="1:57" x14ac:dyDescent="0.3">
      <x:c r="E257" s="226"/>
      <x:c r="J257" s="23"/>
      <x:c r="M257" s="226"/>
      <x:c r="Q257" s="23"/>
      <x:c r="R257" s="23"/>
      <x:c r="T257" s="226"/>
      <x:c r="U257" s="226"/>
      <x:c r="V257" s="226"/>
      <x:c r="W257" s="226"/>
      <x:c r="X257" s="226"/>
      <x:c r="Y257" s="226"/>
      <x:c r="Z257" s="226"/>
      <x:c r="AA257" s="226"/>
      <x:c r="AC257" s="226"/>
      <x:c r="AE257" s="226"/>
      <x:c r="AF257" s="226"/>
      <x:c r="AH257" s="222"/>
      <x:c r="AI257" s="23"/>
      <x:c r="AJ257" s="226"/>
      <x:c r="AK257" s="226"/>
      <x:c r="AM257" s="222"/>
      <x:c r="AN257" s="222"/>
      <x:c r="AO257" s="222"/>
    </x:row>
    <x:row r="258" spans="1:57" x14ac:dyDescent="0.3">
      <x:c r="E258" s="226"/>
      <x:c r="J258" s="23"/>
      <x:c r="Q258" s="23"/>
      <x:c r="R258" s="23"/>
      <x:c r="T258" s="226"/>
      <x:c r="U258" s="226"/>
      <x:c r="V258" s="226"/>
      <x:c r="W258" s="226"/>
      <x:c r="X258" s="226"/>
      <x:c r="Y258" s="226"/>
      <x:c r="Z258" s="226"/>
      <x:c r="AA258" s="226"/>
      <x:c r="AC258" s="226"/>
      <x:c r="AE258" s="226"/>
      <x:c r="AF258" s="226"/>
      <x:c r="AH258" s="222"/>
      <x:c r="AI258" s="23"/>
      <x:c r="AJ258" s="222"/>
      <x:c r="AK258" s="222"/>
      <x:c r="AM258" s="222"/>
      <x:c r="AN258" s="222"/>
      <x:c r="AO258" s="222"/>
    </x:row>
    <x:row r="259" spans="1:57" x14ac:dyDescent="0.3">
      <x:c r="E259" s="226"/>
      <x:c r="F259" s="226"/>
      <x:c r="J259" s="23"/>
      <x:c r="M259" s="226"/>
      <x:c r="Q259" s="23"/>
      <x:c r="R259" s="23"/>
      <x:c r="T259" s="226"/>
      <x:c r="U259" s="226"/>
      <x:c r="V259" s="226"/>
      <x:c r="W259" s="226"/>
      <x:c r="X259" s="226"/>
      <x:c r="Y259" s="226"/>
      <x:c r="Z259" s="226"/>
      <x:c r="AA259" s="226"/>
      <x:c r="AC259" s="226"/>
      <x:c r="AE259" s="226"/>
      <x:c r="AF259" s="226"/>
      <x:c r="AH259" s="222"/>
      <x:c r="AI259" s="23"/>
      <x:c r="AJ259" s="222"/>
      <x:c r="AK259" s="222"/>
      <x:c r="AM259" s="222"/>
      <x:c r="AN259" s="222"/>
      <x:c r="AO259" s="222"/>
    </x:row>
    <x:row r="260" spans="1:57" x14ac:dyDescent="0.3">
      <x:c r="F260" s="226"/>
      <x:c r="J260" s="23"/>
      <x:c r="M260" s="226"/>
      <x:c r="Q260" s="23"/>
      <x:c r="R260" s="23"/>
      <x:c r="T260" s="226"/>
      <x:c r="U260" s="226"/>
      <x:c r="V260" s="226"/>
      <x:c r="W260" s="226"/>
      <x:c r="X260" s="226"/>
      <x:c r="Y260" s="226"/>
      <x:c r="Z260" s="226"/>
      <x:c r="AA260" s="226"/>
      <x:c r="AC260" s="226"/>
      <x:c r="AE260" s="222"/>
      <x:c r="AF260" s="226"/>
      <x:c r="AH260" s="226"/>
      <x:c r="AI260" s="23"/>
      <x:c r="AJ260" s="226"/>
      <x:c r="AK260" s="226"/>
      <x:c r="AM260" s="222"/>
      <x:c r="AN260" s="222"/>
      <x:c r="AO260" s="222"/>
    </x:row>
    <x:row r="261" spans="1:57" x14ac:dyDescent="0.3">
      <x:c r="F261" s="226"/>
      <x:c r="J261" s="23"/>
      <x:c r="Q261" s="23"/>
      <x:c r="R261" s="23"/>
      <x:c r="T261" s="226"/>
      <x:c r="U261" s="226"/>
      <x:c r="V261" s="226"/>
      <x:c r="W261" s="226"/>
      <x:c r="X261" s="226"/>
      <x:c r="Y261" s="226"/>
      <x:c r="Z261" s="226"/>
      <x:c r="AA261" s="226"/>
      <x:c r="AC261" s="226"/>
      <x:c r="AE261" s="222"/>
      <x:c r="AF261" s="226"/>
      <x:c r="AH261" s="222"/>
      <x:c r="AI261" s="23"/>
      <x:c r="AJ261" s="226"/>
      <x:c r="AK261" s="226"/>
      <x:c r="AM261" s="222"/>
      <x:c r="AN261" s="222"/>
      <x:c r="AO261" s="222"/>
    </x:row>
    <x:row r="262" spans="1:57" x14ac:dyDescent="0.3">
      <x:c r="E262" s="226"/>
      <x:c r="F262" s="226"/>
      <x:c r="J262" s="23"/>
      <x:c r="M262" s="226"/>
      <x:c r="Q262" s="23"/>
      <x:c r="R262" s="23"/>
      <x:c r="T262" s="226"/>
      <x:c r="U262" s="226"/>
      <x:c r="V262" s="226"/>
      <x:c r="W262" s="226"/>
      <x:c r="X262" s="226"/>
      <x:c r="Y262" s="226"/>
      <x:c r="Z262" s="226"/>
      <x:c r="AA262" s="226"/>
      <x:c r="AC262" s="226"/>
      <x:c r="AE262" s="226"/>
      <x:c r="AF262" s="226"/>
      <x:c r="AH262" s="222"/>
      <x:c r="AI262" s="23"/>
      <x:c r="AJ262" s="222"/>
      <x:c r="AK262" s="222"/>
      <x:c r="AM262" s="222"/>
      <x:c r="AN262" s="222"/>
      <x:c r="AO262" s="222"/>
    </x:row>
    <x:row r="263" spans="1:57" x14ac:dyDescent="0.3">
      <x:c r="J263" s="23"/>
      <x:c r="M263" s="226"/>
      <x:c r="Q263" s="23"/>
      <x:c r="R263" s="23"/>
      <x:c r="T263" s="226"/>
      <x:c r="U263" s="226"/>
      <x:c r="V263" s="226"/>
      <x:c r="W263" s="226"/>
      <x:c r="X263" s="226"/>
      <x:c r="Y263" s="226"/>
      <x:c r="Z263" s="226"/>
      <x:c r="AA263" s="226"/>
      <x:c r="AC263" s="226"/>
      <x:c r="AE263" s="226"/>
      <x:c r="AF263" s="226"/>
      <x:c r="AH263" s="226"/>
      <x:c r="AI263" s="23"/>
      <x:c r="AJ263" s="226"/>
      <x:c r="AK263" s="226"/>
      <x:c r="AM263" s="222"/>
      <x:c r="AN263" s="222"/>
      <x:c r="AO263" s="222"/>
    </x:row>
    <x:row r="264" spans="1:57" x14ac:dyDescent="0.3">
      <x:c r="F264" s="226"/>
      <x:c r="J264" s="23"/>
      <x:c r="Q264" s="23"/>
      <x:c r="R264" s="23"/>
      <x:c r="T264" s="226"/>
      <x:c r="U264" s="226"/>
      <x:c r="V264" s="226"/>
      <x:c r="W264" s="226"/>
      <x:c r="X264" s="226"/>
      <x:c r="Y264" s="226"/>
      <x:c r="Z264" s="226"/>
      <x:c r="AA264" s="226"/>
      <x:c r="AC264" s="226"/>
      <x:c r="AE264" s="222"/>
      <x:c r="AF264" s="226"/>
      <x:c r="AH264" s="222"/>
      <x:c r="AI264" s="23"/>
      <x:c r="AJ264" s="222"/>
      <x:c r="AK264" s="222"/>
      <x:c r="AM264" s="222"/>
      <x:c r="AN264" s="222"/>
      <x:c r="AO264" s="222"/>
    </x:row>
    <x:row r="265" spans="1:57" x14ac:dyDescent="0.3">
      <x:c r="E265" s="226"/>
      <x:c r="J265" s="23"/>
      <x:c r="Q265" s="23"/>
      <x:c r="R265" s="23"/>
      <x:c r="T265" s="226"/>
      <x:c r="U265" s="226"/>
      <x:c r="V265" s="226"/>
      <x:c r="W265" s="226"/>
      <x:c r="X265" s="226"/>
      <x:c r="Y265" s="226"/>
      <x:c r="Z265" s="226"/>
      <x:c r="AA265" s="226"/>
      <x:c r="AC265" s="226"/>
      <x:c r="AE265" s="226"/>
      <x:c r="AF265" s="226"/>
      <x:c r="AH265" s="222"/>
      <x:c r="AI265" s="23"/>
      <x:c r="AJ265" s="222"/>
      <x:c r="AK265" s="222"/>
      <x:c r="AM265" s="222"/>
      <x:c r="AN265" s="222"/>
      <x:c r="AO265" s="222"/>
    </x:row>
    <x:row r="266" spans="1:57" x14ac:dyDescent="0.3">
      <x:c r="E266" s="226"/>
      <x:c r="J266" s="23"/>
      <x:c r="M266" s="226"/>
      <x:c r="Q266" s="23"/>
      <x:c r="R266" s="23"/>
      <x:c r="T266" s="226"/>
      <x:c r="U266" s="226"/>
      <x:c r="V266" s="226"/>
      <x:c r="W266" s="226"/>
      <x:c r="X266" s="226"/>
      <x:c r="Y266" s="226"/>
      <x:c r="Z266" s="226"/>
      <x:c r="AA266" s="226"/>
      <x:c r="AC266" s="226"/>
      <x:c r="AE266" s="226"/>
      <x:c r="AF266" s="226"/>
      <x:c r="AH266" s="222"/>
      <x:c r="AI266" s="23"/>
      <x:c r="AJ266" s="222"/>
      <x:c r="AK266" s="222"/>
      <x:c r="AM266" s="222"/>
      <x:c r="AN266" s="222"/>
      <x:c r="AO266" s="222"/>
    </x:row>
    <x:row r="267" spans="1:57" x14ac:dyDescent="0.3">
      <x:c r="E267" s="226"/>
      <x:c r="F267" s="226"/>
      <x:c r="J267" s="23"/>
      <x:c r="M267" s="226"/>
      <x:c r="O267" s="226"/>
      <x:c r="Q267" s="23"/>
      <x:c r="R267" s="23"/>
      <x:c r="T267" s="226"/>
      <x:c r="U267" s="226"/>
      <x:c r="V267" s="226"/>
      <x:c r="W267" s="226"/>
      <x:c r="X267" s="226"/>
      <x:c r="Y267" s="226"/>
      <x:c r="Z267" s="226"/>
      <x:c r="AA267" s="226"/>
      <x:c r="AC267" s="226"/>
      <x:c r="AE267" s="226"/>
      <x:c r="AF267" s="226"/>
      <x:c r="AH267" s="226"/>
      <x:c r="AI267" s="23"/>
      <x:c r="AJ267" s="226"/>
      <x:c r="AK267" s="226"/>
      <x:c r="AM267" s="222"/>
      <x:c r="AN267" s="222"/>
      <x:c r="AO267" s="222"/>
    </x:row>
    <x:row r="268" spans="1:57" x14ac:dyDescent="0.3">
      <x:c r="F268" s="226"/>
      <x:c r="J268" s="23"/>
      <x:c r="O268" s="226"/>
      <x:c r="Q268" s="23"/>
      <x:c r="R268" s="23"/>
      <x:c r="T268" s="226"/>
      <x:c r="U268" s="226"/>
      <x:c r="V268" s="226"/>
      <x:c r="W268" s="226"/>
      <x:c r="X268" s="226"/>
      <x:c r="Y268" s="226"/>
      <x:c r="Z268" s="226"/>
      <x:c r="AA268" s="226"/>
      <x:c r="AC268" s="226"/>
      <x:c r="AE268" s="222"/>
      <x:c r="AF268" s="226"/>
      <x:c r="AH268" s="222"/>
      <x:c r="AI268" s="23"/>
      <x:c r="AJ268" s="222"/>
      <x:c r="AK268" s="222"/>
      <x:c r="AM268" s="222"/>
      <x:c r="AN268" s="222"/>
      <x:c r="AO268" s="222"/>
    </x:row>
    <x:row r="269" spans="1:57" x14ac:dyDescent="0.3">
      <x:c r="F269" s="226"/>
      <x:c r="J269" s="23"/>
      <x:c r="M269" s="226"/>
      <x:c r="Q269" s="23"/>
      <x:c r="R269" s="23"/>
      <x:c r="T269" s="226"/>
      <x:c r="U269" s="226"/>
      <x:c r="V269" s="226"/>
      <x:c r="W269" s="226"/>
      <x:c r="X269" s="226"/>
      <x:c r="Y269" s="226"/>
      <x:c r="Z269" s="226"/>
      <x:c r="AA269" s="226"/>
      <x:c r="AC269" s="226"/>
      <x:c r="AE269" s="226"/>
      <x:c r="AF269" s="226"/>
      <x:c r="AH269" s="222"/>
      <x:c r="AI269" s="23"/>
      <x:c r="AJ269" s="226"/>
      <x:c r="AK269" s="226"/>
      <x:c r="AM269" s="222"/>
      <x:c r="AN269" s="222"/>
      <x:c r="AO269" s="222"/>
    </x:row>
    <x:row r="270" spans="1:57" x14ac:dyDescent="0.3">
      <x:c r="J270" s="23"/>
      <x:c r="M270" s="226"/>
      <x:c r="O270" s="226"/>
      <x:c r="Q270" s="23"/>
      <x:c r="R270" s="23"/>
      <x:c r="T270" s="226"/>
      <x:c r="U270" s="226"/>
      <x:c r="V270" s="226"/>
      <x:c r="W270" s="226"/>
      <x:c r="X270" s="226"/>
      <x:c r="Y270" s="226"/>
      <x:c r="Z270" s="226"/>
      <x:c r="AA270" s="226"/>
      <x:c r="AC270" s="226"/>
      <x:c r="AE270" s="226"/>
      <x:c r="AF270" s="226"/>
      <x:c r="AH270" s="222"/>
      <x:c r="AI270" s="23"/>
      <x:c r="AJ270" s="226"/>
      <x:c r="AK270" s="226"/>
      <x:c r="AM270" s="222"/>
      <x:c r="AN270" s="222"/>
      <x:c r="AO270" s="222"/>
    </x:row>
    <x:row r="271" spans="1:57" x14ac:dyDescent="0.3">
      <x:c r="E271" s="226"/>
      <x:c r="F271" s="226"/>
      <x:c r="J271" s="23"/>
      <x:c r="M271" s="226"/>
      <x:c r="O271" s="226"/>
      <x:c r="Q271" s="23"/>
      <x:c r="R271" s="23"/>
      <x:c r="T271" s="226"/>
      <x:c r="U271" s="226"/>
      <x:c r="V271" s="226"/>
      <x:c r="W271" s="226"/>
      <x:c r="X271" s="226"/>
      <x:c r="Y271" s="226"/>
      <x:c r="Z271" s="226"/>
      <x:c r="AA271" s="226"/>
      <x:c r="AC271" s="226"/>
      <x:c r="AE271" s="226"/>
      <x:c r="AF271" s="226"/>
      <x:c r="AH271" s="226"/>
      <x:c r="AI271" s="23"/>
      <x:c r="AJ271" s="226"/>
      <x:c r="AK271" s="226"/>
      <x:c r="AM271" s="222"/>
      <x:c r="AN271" s="222"/>
      <x:c r="AO271" s="222"/>
    </x:row>
    <x:row r="272" spans="1:57" x14ac:dyDescent="0.3">
      <x:c r="F272" s="226"/>
      <x:c r="J272" s="23"/>
      <x:c r="M272" s="226"/>
      <x:c r="O272" s="226"/>
      <x:c r="Q272" s="23"/>
      <x:c r="R272" s="23"/>
      <x:c r="T272" s="226"/>
      <x:c r="U272" s="226"/>
      <x:c r="V272" s="226"/>
      <x:c r="W272" s="226"/>
      <x:c r="X272" s="226"/>
      <x:c r="Y272" s="226"/>
      <x:c r="Z272" s="226"/>
      <x:c r="AA272" s="226"/>
      <x:c r="AC272" s="226"/>
      <x:c r="AE272" s="226"/>
      <x:c r="AF272" s="226"/>
      <x:c r="AH272" s="222"/>
      <x:c r="AI272" s="23"/>
      <x:c r="AJ272" s="226"/>
      <x:c r="AK272" s="226"/>
      <x:c r="AM272" s="222"/>
      <x:c r="AN272" s="222"/>
      <x:c r="AO272" s="222"/>
    </x:row>
    <x:row r="273" spans="1:57" x14ac:dyDescent="0.3">
      <x:c r="F273" s="226"/>
      <x:c r="J273" s="23"/>
      <x:c r="M273" s="226"/>
      <x:c r="O273" s="226"/>
      <x:c r="Q273" s="23"/>
      <x:c r="R273" s="23"/>
      <x:c r="T273" s="226"/>
      <x:c r="U273" s="226"/>
      <x:c r="V273" s="226"/>
      <x:c r="W273" s="226"/>
      <x:c r="X273" s="226"/>
      <x:c r="Y273" s="226"/>
      <x:c r="Z273" s="226"/>
      <x:c r="AA273" s="226"/>
      <x:c r="AC273" s="226"/>
      <x:c r="AE273" s="226"/>
      <x:c r="AF273" s="226"/>
      <x:c r="AH273" s="222"/>
      <x:c r="AI273" s="23"/>
      <x:c r="AJ273" s="222"/>
      <x:c r="AK273" s="222"/>
      <x:c r="AM273" s="222"/>
      <x:c r="AN273" s="222"/>
      <x:c r="AO273" s="222"/>
    </x:row>
    <x:row r="274" spans="1:57" x14ac:dyDescent="0.3">
      <x:c r="J274" s="23"/>
      <x:c r="M274" s="226"/>
      <x:c r="O274" s="226"/>
      <x:c r="Q274" s="23"/>
      <x:c r="R274" s="23"/>
      <x:c r="T274" s="226"/>
      <x:c r="U274" s="226"/>
      <x:c r="V274" s="226"/>
      <x:c r="W274" s="226"/>
      <x:c r="X274" s="226"/>
      <x:c r="Y274" s="226"/>
      <x:c r="Z274" s="226"/>
      <x:c r="AA274" s="226"/>
      <x:c r="AC274" s="226"/>
      <x:c r="AE274" s="226"/>
      <x:c r="AF274" s="226"/>
      <x:c r="AH274" s="226"/>
      <x:c r="AI274" s="23"/>
      <x:c r="AJ274" s="226"/>
      <x:c r="AK274" s="226"/>
      <x:c r="AM274" s="222"/>
      <x:c r="AN274" s="222"/>
      <x:c r="AO274" s="222"/>
    </x:row>
    <x:row r="275" spans="1:57" x14ac:dyDescent="0.3">
      <x:c r="E275" s="226"/>
      <x:c r="F275" s="226"/>
      <x:c r="J275" s="23"/>
      <x:c r="M275" s="226"/>
      <x:c r="O275" s="226"/>
      <x:c r="Q275" s="23"/>
      <x:c r="R275" s="23"/>
      <x:c r="T275" s="226"/>
      <x:c r="U275" s="226"/>
      <x:c r="V275" s="226"/>
      <x:c r="W275" s="226"/>
      <x:c r="X275" s="226"/>
      <x:c r="Y275" s="226"/>
      <x:c r="Z275" s="226"/>
      <x:c r="AA275" s="226"/>
      <x:c r="AC275" s="226"/>
      <x:c r="AE275" s="226"/>
      <x:c r="AF275" s="226"/>
      <x:c r="AH275" s="226"/>
      <x:c r="AI275" s="23"/>
      <x:c r="AJ275" s="226"/>
      <x:c r="AK275" s="226"/>
      <x:c r="AM275" s="222"/>
      <x:c r="AN275" s="222"/>
      <x:c r="AO275" s="222"/>
    </x:row>
    <x:row r="276" spans="1:57" x14ac:dyDescent="0.3">
      <x:c r="E276" s="226"/>
      <x:c r="F276" s="226"/>
      <x:c r="J276" s="23"/>
      <x:c r="M276" s="226"/>
      <x:c r="Q276" s="23"/>
      <x:c r="R276" s="23"/>
      <x:c r="T276" s="226"/>
      <x:c r="U276" s="226"/>
      <x:c r="V276" s="226"/>
      <x:c r="W276" s="226"/>
      <x:c r="X276" s="226"/>
      <x:c r="Y276" s="226"/>
      <x:c r="Z276" s="226"/>
      <x:c r="AA276" s="226"/>
      <x:c r="AC276" s="226"/>
      <x:c r="AE276" s="222"/>
      <x:c r="AF276" s="226"/>
      <x:c r="AH276" s="222"/>
      <x:c r="AI276" s="23"/>
      <x:c r="AJ276" s="222"/>
      <x:c r="AK276" s="222"/>
      <x:c r="AM276" s="222"/>
      <x:c r="AN276" s="222"/>
      <x:c r="AO276" s="222"/>
    </x:row>
    <x:row r="277" spans="1:57" x14ac:dyDescent="0.3">
      <x:c r="J277" s="23"/>
      <x:c r="M277" s="226"/>
      <x:c r="O277" s="226"/>
      <x:c r="Q277" s="23"/>
      <x:c r="R277" s="23"/>
      <x:c r="T277" s="226"/>
      <x:c r="U277" s="226"/>
      <x:c r="V277" s="226"/>
      <x:c r="W277" s="226"/>
      <x:c r="X277" s="226"/>
      <x:c r="Y277" s="226"/>
      <x:c r="Z277" s="226"/>
      <x:c r="AA277" s="226"/>
      <x:c r="AC277" s="226"/>
      <x:c r="AE277" s="226"/>
      <x:c r="AF277" s="226"/>
      <x:c r="AH277" s="222"/>
      <x:c r="AI277" s="23"/>
      <x:c r="AJ277" s="222"/>
      <x:c r="AK277" s="222"/>
      <x:c r="AM277" s="222"/>
      <x:c r="AN277" s="222"/>
      <x:c r="AO277" s="222"/>
    </x:row>
    <x:row r="278" spans="1:57" x14ac:dyDescent="0.3">
      <x:c r="E278" s="226"/>
      <x:c r="F278" s="226"/>
      <x:c r="J278" s="23"/>
      <x:c r="Q278" s="23"/>
      <x:c r="R278" s="23"/>
      <x:c r="T278" s="226"/>
      <x:c r="U278" s="226"/>
      <x:c r="V278" s="226"/>
      <x:c r="W278" s="226"/>
      <x:c r="X278" s="226"/>
      <x:c r="Y278" s="226"/>
      <x:c r="Z278" s="226"/>
      <x:c r="AA278" s="226"/>
      <x:c r="AC278" s="226"/>
      <x:c r="AE278" s="226"/>
      <x:c r="AF278" s="226"/>
      <x:c r="AH278" s="222"/>
      <x:c r="AI278" s="23"/>
      <x:c r="AJ278" s="222"/>
      <x:c r="AK278" s="222"/>
      <x:c r="AM278" s="222"/>
      <x:c r="AN278" s="222"/>
      <x:c r="AO278" s="222"/>
    </x:row>
    <x:row r="279" spans="1:57" x14ac:dyDescent="0.3">
      <x:c r="E279" s="226"/>
      <x:c r="J279" s="23"/>
      <x:c r="M279" s="226"/>
      <x:c r="Q279" s="23"/>
      <x:c r="R279" s="23"/>
      <x:c r="T279" s="226"/>
      <x:c r="U279" s="226"/>
      <x:c r="V279" s="226"/>
      <x:c r="W279" s="226"/>
      <x:c r="X279" s="226"/>
      <x:c r="Y279" s="226"/>
      <x:c r="Z279" s="226"/>
      <x:c r="AA279" s="226"/>
      <x:c r="AC279" s="226"/>
      <x:c r="AE279" s="226"/>
      <x:c r="AF279" s="226"/>
      <x:c r="AH279" s="226"/>
      <x:c r="AI279" s="23"/>
      <x:c r="AJ279" s="226"/>
      <x:c r="AK279" s="226"/>
      <x:c r="AM279" s="222"/>
      <x:c r="AN279" s="222"/>
      <x:c r="AO279" s="222"/>
    </x:row>
    <x:row r="280" spans="1:57" x14ac:dyDescent="0.3">
      <x:c r="E280" s="226"/>
      <x:c r="J280" s="23"/>
      <x:c r="M280" s="226"/>
      <x:c r="Q280" s="23"/>
      <x:c r="R280" s="23"/>
      <x:c r="T280" s="226"/>
      <x:c r="U280" s="226"/>
      <x:c r="V280" s="226"/>
      <x:c r="W280" s="226"/>
      <x:c r="X280" s="226"/>
      <x:c r="Y280" s="226"/>
      <x:c r="Z280" s="226"/>
      <x:c r="AA280" s="226"/>
      <x:c r="AC280" s="226"/>
      <x:c r="AE280" s="226"/>
      <x:c r="AF280" s="226"/>
      <x:c r="AH280" s="226"/>
      <x:c r="AI280" s="23"/>
      <x:c r="AJ280" s="226"/>
      <x:c r="AK280" s="226"/>
      <x:c r="AM280" s="222"/>
      <x:c r="AN280" s="222"/>
      <x:c r="AO280" s="222"/>
    </x:row>
    <x:row r="281" spans="1:57" x14ac:dyDescent="0.3">
      <x:c r="E281" s="226"/>
      <x:c r="F281" s="226"/>
      <x:c r="J281" s="23"/>
      <x:c r="Q281" s="23"/>
      <x:c r="R281" s="23"/>
      <x:c r="T281" s="226"/>
      <x:c r="U281" s="226"/>
      <x:c r="V281" s="226"/>
      <x:c r="W281" s="226"/>
      <x:c r="X281" s="226"/>
      <x:c r="Y281" s="226"/>
      <x:c r="Z281" s="226"/>
      <x:c r="AA281" s="226"/>
      <x:c r="AC281" s="226"/>
      <x:c r="AE281" s="222"/>
      <x:c r="AF281" s="226"/>
      <x:c r="AH281" s="222"/>
      <x:c r="AI281" s="23"/>
      <x:c r="AJ281" s="222"/>
      <x:c r="AK281" s="222"/>
      <x:c r="AM281" s="222"/>
      <x:c r="AN281" s="222"/>
      <x:c r="AO281" s="222"/>
    </x:row>
    <x:row r="282" spans="1:57" x14ac:dyDescent="0.3">
      <x:c r="E282" s="226"/>
      <x:c r="J282" s="23"/>
      <x:c r="Q282" s="23"/>
      <x:c r="R282" s="23"/>
      <x:c r="T282" s="226"/>
      <x:c r="U282" s="226"/>
      <x:c r="V282" s="226"/>
      <x:c r="W282" s="226"/>
      <x:c r="X282" s="226"/>
      <x:c r="Y282" s="226"/>
      <x:c r="Z282" s="226"/>
      <x:c r="AA282" s="226"/>
      <x:c r="AC282" s="226"/>
      <x:c r="AE282" s="226"/>
      <x:c r="AF282" s="226"/>
      <x:c r="AH282" s="222"/>
      <x:c r="AI282" s="23"/>
      <x:c r="AJ282" s="222"/>
      <x:c r="AK282" s="222"/>
      <x:c r="AM282" s="222"/>
      <x:c r="AN282" s="222"/>
      <x:c r="AO282" s="222"/>
    </x:row>
    <x:row r="283" spans="1:57" x14ac:dyDescent="0.3">
      <x:c r="E283" s="226"/>
      <x:c r="F283" s="226"/>
      <x:c r="J283" s="23"/>
      <x:c r="M283" s="226"/>
      <x:c r="Q283" s="23"/>
      <x:c r="R283" s="23"/>
      <x:c r="T283" s="226"/>
      <x:c r="U283" s="226"/>
      <x:c r="V283" s="226"/>
      <x:c r="W283" s="226"/>
      <x:c r="X283" s="226"/>
      <x:c r="Y283" s="226"/>
      <x:c r="Z283" s="226"/>
      <x:c r="AA283" s="226"/>
      <x:c r="AC283" s="226"/>
      <x:c r="AE283" s="226"/>
      <x:c r="AF283" s="226"/>
      <x:c r="AH283" s="222"/>
      <x:c r="AI283" s="23"/>
      <x:c r="AJ283" s="222"/>
      <x:c r="AK283" s="222"/>
      <x:c r="AM283" s="222"/>
      <x:c r="AN283" s="222"/>
      <x:c r="AO283" s="222"/>
    </x:row>
    <x:row r="284" spans="1:57" x14ac:dyDescent="0.3">
      <x:c r="E284" s="226"/>
      <x:c r="F284" s="226"/>
      <x:c r="J284" s="23"/>
      <x:c r="Q284" s="23"/>
      <x:c r="R284" s="23"/>
      <x:c r="T284" s="226"/>
      <x:c r="U284" s="226"/>
      <x:c r="V284" s="226"/>
      <x:c r="W284" s="226"/>
      <x:c r="X284" s="226"/>
      <x:c r="Y284" s="226"/>
      <x:c r="Z284" s="226"/>
      <x:c r="AA284" s="226"/>
      <x:c r="AC284" s="226"/>
      <x:c r="AE284" s="222"/>
      <x:c r="AF284" s="226"/>
      <x:c r="AH284" s="222"/>
      <x:c r="AI284" s="23"/>
      <x:c r="AJ284" s="222"/>
      <x:c r="AK284" s="222"/>
      <x:c r="AM284" s="222"/>
      <x:c r="AN284" s="222"/>
      <x:c r="AO284" s="222"/>
    </x:row>
    <x:row r="285" spans="1:57" x14ac:dyDescent="0.3">
      <x:c r="F285" s="226"/>
      <x:c r="J285" s="23"/>
      <x:c r="O285" s="226"/>
      <x:c r="Q285" s="23"/>
      <x:c r="R285" s="23"/>
      <x:c r="T285" s="226"/>
      <x:c r="U285" s="226"/>
      <x:c r="V285" s="226"/>
      <x:c r="W285" s="226"/>
      <x:c r="X285" s="226"/>
      <x:c r="Y285" s="226"/>
      <x:c r="Z285" s="226"/>
      <x:c r="AA285" s="226"/>
      <x:c r="AC285" s="226"/>
      <x:c r="AE285" s="226"/>
      <x:c r="AF285" s="226"/>
      <x:c r="AH285" s="222"/>
      <x:c r="AI285" s="23"/>
      <x:c r="AJ285" s="222"/>
      <x:c r="AK285" s="222"/>
      <x:c r="AM285" s="222"/>
      <x:c r="AN285" s="222"/>
      <x:c r="AO285" s="222"/>
    </x:row>
    <x:row r="286" spans="1:57" x14ac:dyDescent="0.3">
      <x:c r="E286" s="226"/>
      <x:c r="F286" s="226"/>
      <x:c r="J286" s="23"/>
      <x:c r="M286" s="226"/>
      <x:c r="Q286" s="23"/>
      <x:c r="R286" s="23"/>
      <x:c r="T286" s="226"/>
      <x:c r="U286" s="226"/>
      <x:c r="V286" s="226"/>
      <x:c r="W286" s="226"/>
      <x:c r="X286" s="226"/>
      <x:c r="Y286" s="226"/>
      <x:c r="Z286" s="226"/>
      <x:c r="AA286" s="226"/>
      <x:c r="AC286" s="226"/>
      <x:c r="AE286" s="226"/>
      <x:c r="AF286" s="226"/>
      <x:c r="AH286" s="222"/>
      <x:c r="AI286" s="23"/>
      <x:c r="AJ286" s="222"/>
      <x:c r="AK286" s="222"/>
      <x:c r="AM286" s="222"/>
      <x:c r="AN286" s="222"/>
      <x:c r="AO286" s="222"/>
    </x:row>
    <x:row r="287" spans="1:57" x14ac:dyDescent="0.3">
      <x:c r="E287" s="226"/>
      <x:c r="F287" s="226"/>
      <x:c r="J287" s="23"/>
      <x:c r="Q287" s="23"/>
      <x:c r="R287" s="23"/>
      <x:c r="T287" s="226"/>
      <x:c r="U287" s="226"/>
      <x:c r="V287" s="226"/>
      <x:c r="W287" s="226"/>
      <x:c r="X287" s="226"/>
      <x:c r="Y287" s="226"/>
      <x:c r="Z287" s="226"/>
      <x:c r="AA287" s="226"/>
      <x:c r="AC287" s="226"/>
      <x:c r="AE287" s="222"/>
      <x:c r="AF287" s="226"/>
      <x:c r="AH287" s="222"/>
      <x:c r="AI287" s="23"/>
      <x:c r="AJ287" s="222"/>
      <x:c r="AK287" s="222"/>
      <x:c r="AM287" s="222"/>
      <x:c r="AN287" s="226"/>
      <x:c r="AO287" s="226"/>
    </x:row>
    <x:row r="288" spans="1:57" x14ac:dyDescent="0.3">
      <x:c r="E288" s="226"/>
      <x:c r="J288" s="23"/>
      <x:c r="M288" s="226"/>
      <x:c r="Q288" s="23"/>
      <x:c r="R288" s="23"/>
      <x:c r="T288" s="226"/>
      <x:c r="U288" s="226"/>
      <x:c r="V288" s="226"/>
      <x:c r="W288" s="226"/>
      <x:c r="X288" s="226"/>
      <x:c r="Y288" s="226"/>
      <x:c r="Z288" s="226"/>
      <x:c r="AA288" s="226"/>
      <x:c r="AC288" s="226"/>
      <x:c r="AE288" s="226"/>
      <x:c r="AF288" s="226"/>
      <x:c r="AH288" s="222"/>
      <x:c r="AI288" s="23"/>
      <x:c r="AJ288" s="222"/>
      <x:c r="AK288" s="222"/>
      <x:c r="AM288" s="222"/>
      <x:c r="AN288" s="222"/>
      <x:c r="AO288" s="222"/>
    </x:row>
    <x:row r="289" spans="1:57" x14ac:dyDescent="0.3">
      <x:c r="F289" s="226"/>
      <x:c r="J289" s="23"/>
      <x:c r="Q289" s="23"/>
      <x:c r="R289" s="23"/>
      <x:c r="T289" s="226"/>
      <x:c r="U289" s="226"/>
      <x:c r="V289" s="226"/>
      <x:c r="W289" s="226"/>
      <x:c r="X289" s="226"/>
      <x:c r="Y289" s="226"/>
      <x:c r="Z289" s="226"/>
      <x:c r="AA289" s="226"/>
      <x:c r="AC289" s="226"/>
      <x:c r="AE289" s="222"/>
      <x:c r="AF289" s="226"/>
      <x:c r="AH289" s="222"/>
      <x:c r="AI289" s="23"/>
      <x:c r="AJ289" s="222"/>
      <x:c r="AK289" s="222"/>
      <x:c r="AM289" s="222"/>
      <x:c r="AN289" s="222"/>
      <x:c r="AO289" s="222"/>
    </x:row>
    <x:row r="290" spans="1:57" x14ac:dyDescent="0.3">
      <x:c r="E290" s="226"/>
      <x:c r="F290" s="226"/>
      <x:c r="J290" s="23"/>
      <x:c r="O290" s="226"/>
      <x:c r="Q290" s="23"/>
      <x:c r="R290" s="23"/>
      <x:c r="T290" s="226"/>
      <x:c r="U290" s="226"/>
      <x:c r="V290" s="226"/>
      <x:c r="W290" s="226"/>
      <x:c r="X290" s="226"/>
      <x:c r="Y290" s="226"/>
      <x:c r="Z290" s="226"/>
      <x:c r="AA290" s="226"/>
      <x:c r="AC290" s="226"/>
      <x:c r="AE290" s="226"/>
      <x:c r="AF290" s="226"/>
      <x:c r="AH290" s="222"/>
      <x:c r="AI290" s="23"/>
      <x:c r="AJ290" s="226"/>
      <x:c r="AK290" s="226"/>
      <x:c r="AM290" s="222"/>
      <x:c r="AN290" s="222"/>
      <x:c r="AO290" s="222"/>
    </x:row>
    <x:row r="291" spans="1:57" x14ac:dyDescent="0.3">
      <x:c r="E291" s="226"/>
      <x:c r="F291" s="226"/>
      <x:c r="J291" s="23"/>
      <x:c r="M291" s="226"/>
      <x:c r="Q291" s="23"/>
      <x:c r="R291" s="23"/>
      <x:c r="T291" s="226"/>
      <x:c r="U291" s="226"/>
      <x:c r="V291" s="226"/>
      <x:c r="W291" s="226"/>
      <x:c r="X291" s="226"/>
      <x:c r="Y291" s="226"/>
      <x:c r="Z291" s="226"/>
      <x:c r="AA291" s="226"/>
      <x:c r="AC291" s="226"/>
      <x:c r="AE291" s="226"/>
      <x:c r="AF291" s="226"/>
      <x:c r="AH291" s="222"/>
      <x:c r="AI291" s="23"/>
      <x:c r="AJ291" s="222"/>
      <x:c r="AK291" s="222"/>
      <x:c r="AM291" s="222"/>
      <x:c r="AN291" s="222"/>
      <x:c r="AO291" s="222"/>
    </x:row>
    <x:row r="292" spans="1:57" x14ac:dyDescent="0.3">
      <x:c r="E292" s="226"/>
      <x:c r="F292" s="226"/>
      <x:c r="J292" s="23"/>
      <x:c r="Q292" s="23"/>
      <x:c r="R292" s="23"/>
      <x:c r="T292" s="226"/>
      <x:c r="U292" s="226"/>
      <x:c r="V292" s="226"/>
      <x:c r="W292" s="226"/>
      <x:c r="X292" s="226"/>
      <x:c r="Y292" s="226"/>
      <x:c r="Z292" s="226"/>
      <x:c r="AA292" s="226"/>
      <x:c r="AC292" s="226"/>
      <x:c r="AE292" s="226"/>
      <x:c r="AF292" s="226"/>
      <x:c r="AH292" s="222"/>
      <x:c r="AI292" s="23"/>
      <x:c r="AJ292" s="222"/>
      <x:c r="AK292" s="222"/>
      <x:c r="AM292" s="222"/>
      <x:c r="AN292" s="222"/>
      <x:c r="AO292" s="222"/>
    </x:row>
    <x:row r="293" spans="1:57" x14ac:dyDescent="0.3">
      <x:c r="E293" s="226"/>
      <x:c r="F293" s="226"/>
      <x:c r="J293" s="23"/>
      <x:c r="Q293" s="23"/>
      <x:c r="R293" s="23"/>
      <x:c r="T293" s="226"/>
      <x:c r="U293" s="226"/>
      <x:c r="V293" s="226"/>
      <x:c r="W293" s="226"/>
      <x:c r="X293" s="226"/>
      <x:c r="Y293" s="226"/>
      <x:c r="Z293" s="226"/>
      <x:c r="AA293" s="226"/>
      <x:c r="AC293" s="226"/>
      <x:c r="AE293" s="226"/>
      <x:c r="AF293" s="226"/>
      <x:c r="AH293" s="222"/>
      <x:c r="AI293" s="23"/>
      <x:c r="AJ293" s="222"/>
      <x:c r="AK293" s="222"/>
      <x:c r="AM293" s="222"/>
      <x:c r="AN293" s="222"/>
      <x:c r="AO293" s="222"/>
    </x:row>
    <x:row r="294" spans="1:57" x14ac:dyDescent="0.3">
      <x:c r="E294" s="226"/>
      <x:c r="J294" s="23"/>
      <x:c r="Q294" s="23"/>
      <x:c r="R294" s="23"/>
      <x:c r="T294" s="226"/>
      <x:c r="U294" s="226"/>
      <x:c r="V294" s="226"/>
      <x:c r="W294" s="226"/>
      <x:c r="X294" s="226"/>
      <x:c r="Y294" s="226"/>
      <x:c r="Z294" s="226"/>
      <x:c r="AA294" s="226"/>
      <x:c r="AC294" s="226"/>
      <x:c r="AE294" s="226"/>
      <x:c r="AF294" s="226"/>
      <x:c r="AH294" s="222"/>
      <x:c r="AI294" s="23"/>
      <x:c r="AJ294" s="222"/>
      <x:c r="AK294" s="222"/>
      <x:c r="AM294" s="222"/>
      <x:c r="AN294" s="222"/>
      <x:c r="AO294" s="222"/>
    </x:row>
    <x:row r="295" spans="1:57" x14ac:dyDescent="0.3">
      <x:c r="E295" s="226"/>
      <x:c r="F295" s="226"/>
      <x:c r="J295" s="23"/>
      <x:c r="M295" s="226"/>
      <x:c r="Q295" s="23"/>
      <x:c r="R295" s="23"/>
      <x:c r="T295" s="226"/>
      <x:c r="U295" s="226"/>
      <x:c r="V295" s="226"/>
      <x:c r="W295" s="226"/>
      <x:c r="X295" s="226"/>
      <x:c r="Y295" s="226"/>
      <x:c r="Z295" s="226"/>
      <x:c r="AA295" s="226"/>
      <x:c r="AC295" s="226"/>
      <x:c r="AE295" s="222"/>
      <x:c r="AF295" s="226"/>
      <x:c r="AH295" s="222"/>
      <x:c r="AI295" s="23"/>
      <x:c r="AJ295" s="222"/>
      <x:c r="AK295" s="222"/>
      <x:c r="AM295" s="222"/>
      <x:c r="AN295" s="222"/>
      <x:c r="AO295" s="222"/>
    </x:row>
    <x:row r="296" spans="1:57" x14ac:dyDescent="0.3">
      <x:c r="E296" s="226"/>
      <x:c r="F296" s="226"/>
      <x:c r="J296" s="23"/>
      <x:c r="M296" s="226"/>
      <x:c r="Q296" s="23"/>
      <x:c r="R296" s="23"/>
      <x:c r="T296" s="226"/>
      <x:c r="U296" s="226"/>
      <x:c r="V296" s="226"/>
      <x:c r="W296" s="226"/>
      <x:c r="X296" s="226"/>
      <x:c r="Y296" s="226"/>
      <x:c r="Z296" s="226"/>
      <x:c r="AA296" s="226"/>
      <x:c r="AC296" s="226"/>
      <x:c r="AE296" s="226"/>
      <x:c r="AF296" s="226"/>
      <x:c r="AH296" s="222"/>
      <x:c r="AI296" s="23"/>
      <x:c r="AJ296" s="222"/>
      <x:c r="AK296" s="222"/>
      <x:c r="AM296" s="222"/>
      <x:c r="AN296" s="222"/>
      <x:c r="AO296" s="222"/>
    </x:row>
    <x:row r="297" spans="1:57" x14ac:dyDescent="0.3">
      <x:c r="F297" s="226"/>
      <x:c r="J297" s="23"/>
      <x:c r="Q297" s="23"/>
      <x:c r="R297" s="23"/>
      <x:c r="T297" s="226"/>
      <x:c r="U297" s="226"/>
      <x:c r="V297" s="226"/>
      <x:c r="W297" s="226"/>
      <x:c r="X297" s="226"/>
      <x:c r="Y297" s="226"/>
      <x:c r="Z297" s="226"/>
      <x:c r="AA297" s="226"/>
      <x:c r="AC297" s="226"/>
      <x:c r="AE297" s="222"/>
      <x:c r="AF297" s="226"/>
      <x:c r="AH297" s="222"/>
      <x:c r="AI297" s="23"/>
      <x:c r="AJ297" s="222"/>
      <x:c r="AK297" s="222"/>
      <x:c r="AM297" s="222"/>
      <x:c r="AN297" s="222"/>
      <x:c r="AO297" s="222"/>
    </x:row>
    <x:row r="298" spans="1:57" x14ac:dyDescent="0.3">
      <x:c r="E298" s="226"/>
      <x:c r="F298" s="226"/>
      <x:c r="J298" s="23"/>
      <x:c r="O298" s="226"/>
      <x:c r="Q298" s="23"/>
      <x:c r="R298" s="23"/>
      <x:c r="T298" s="226"/>
      <x:c r="U298" s="226"/>
      <x:c r="V298" s="226"/>
      <x:c r="W298" s="226"/>
      <x:c r="X298" s="226"/>
      <x:c r="Y298" s="226"/>
      <x:c r="Z298" s="226"/>
      <x:c r="AA298" s="226"/>
      <x:c r="AC298" s="226"/>
      <x:c r="AE298" s="226"/>
      <x:c r="AF298" s="226"/>
      <x:c r="AH298" s="222"/>
      <x:c r="AI298" s="23"/>
      <x:c r="AJ298" s="222"/>
      <x:c r="AK298" s="222"/>
      <x:c r="AM298" s="222"/>
      <x:c r="AN298" s="222"/>
      <x:c r="AO298" s="222"/>
    </x:row>
    <x:row r="299" spans="1:57" x14ac:dyDescent="0.3">
      <x:c r="E299" s="226"/>
      <x:c r="F299" s="226"/>
      <x:c r="J299" s="23"/>
      <x:c r="M299" s="226"/>
      <x:c r="Q299" s="23"/>
      <x:c r="R299" s="23"/>
      <x:c r="T299" s="226"/>
      <x:c r="U299" s="226"/>
      <x:c r="V299" s="226"/>
      <x:c r="W299" s="226"/>
      <x:c r="X299" s="226"/>
      <x:c r="Y299" s="226"/>
      <x:c r="Z299" s="226"/>
      <x:c r="AA299" s="226"/>
      <x:c r="AC299" s="226"/>
      <x:c r="AE299" s="222"/>
      <x:c r="AF299" s="226"/>
      <x:c r="AH299" s="222"/>
      <x:c r="AI299" s="23"/>
      <x:c r="AJ299" s="222"/>
      <x:c r="AK299" s="222"/>
      <x:c r="AM299" s="222"/>
      <x:c r="AN299" s="222"/>
      <x:c r="AO299" s="222"/>
    </x:row>
    <x:row r="300" spans="1:57" x14ac:dyDescent="0.3">
      <x:c r="E300" s="226"/>
      <x:c r="F300" s="226"/>
      <x:c r="J300" s="23"/>
      <x:c r="M300" s="226"/>
      <x:c r="O300" s="226"/>
      <x:c r="Q300" s="23"/>
      <x:c r="R300" s="23"/>
      <x:c r="T300" s="226"/>
      <x:c r="U300" s="226"/>
      <x:c r="V300" s="226"/>
      <x:c r="W300" s="226"/>
      <x:c r="X300" s="226"/>
      <x:c r="Y300" s="226"/>
      <x:c r="Z300" s="226"/>
      <x:c r="AA300" s="226"/>
      <x:c r="AC300" s="226"/>
      <x:c r="AE300" s="226"/>
      <x:c r="AF300" s="226"/>
      <x:c r="AH300" s="222"/>
      <x:c r="AI300" s="23"/>
      <x:c r="AJ300" s="226"/>
      <x:c r="AK300" s="226"/>
      <x:c r="AM300" s="222"/>
      <x:c r="AN300" s="222"/>
      <x:c r="AO300" s="222"/>
    </x:row>
    <x:row r="301" spans="1:57" x14ac:dyDescent="0.3">
      <x:c r="E301" s="226"/>
      <x:c r="J301" s="23"/>
      <x:c r="Q301" s="23"/>
      <x:c r="R301" s="23"/>
      <x:c r="T301" s="226"/>
      <x:c r="U301" s="226"/>
      <x:c r="V301" s="226"/>
      <x:c r="W301" s="226"/>
      <x:c r="X301" s="226"/>
      <x:c r="Y301" s="226"/>
      <x:c r="Z301" s="226"/>
      <x:c r="AA301" s="226"/>
      <x:c r="AC301" s="226"/>
      <x:c r="AE301" s="226"/>
      <x:c r="AF301" s="226"/>
      <x:c r="AH301" s="222"/>
      <x:c r="AI301" s="23"/>
      <x:c r="AJ301" s="222"/>
      <x:c r="AK301" s="222"/>
      <x:c r="AM301" s="222"/>
      <x:c r="AN301" s="222"/>
      <x:c r="AO301" s="222"/>
    </x:row>
    <x:row r="302" spans="1:57" x14ac:dyDescent="0.3">
      <x:c r="E302" s="226"/>
      <x:c r="J302" s="23"/>
      <x:c r="M302" s="226"/>
      <x:c r="Q302" s="23"/>
      <x:c r="R302" s="23"/>
      <x:c r="T302" s="226"/>
      <x:c r="U302" s="226"/>
      <x:c r="V302" s="226"/>
      <x:c r="W302" s="226"/>
      <x:c r="X302" s="226"/>
      <x:c r="Y302" s="226"/>
      <x:c r="Z302" s="226"/>
      <x:c r="AA302" s="226"/>
      <x:c r="AC302" s="226"/>
      <x:c r="AE302" s="226"/>
      <x:c r="AF302" s="226"/>
      <x:c r="AH302" s="222"/>
      <x:c r="AI302" s="23"/>
      <x:c r="AJ302" s="222"/>
      <x:c r="AK302" s="222"/>
      <x:c r="AM302" s="222"/>
      <x:c r="AN302" s="222"/>
      <x:c r="AO302" s="222"/>
    </x:row>
    <x:row r="303" spans="1:57" x14ac:dyDescent="0.3">
      <x:c r="E303" s="226"/>
      <x:c r="F303" s="226"/>
      <x:c r="J303" s="23"/>
      <x:c r="M303" s="226"/>
      <x:c r="O303" s="226"/>
      <x:c r="Q303" s="23"/>
      <x:c r="R303" s="23"/>
      <x:c r="T303" s="226"/>
      <x:c r="U303" s="226"/>
      <x:c r="V303" s="226"/>
      <x:c r="W303" s="226"/>
      <x:c r="X303" s="226"/>
      <x:c r="Y303" s="226"/>
      <x:c r="Z303" s="226"/>
      <x:c r="AA303" s="226"/>
      <x:c r="AC303" s="226"/>
      <x:c r="AE303" s="226"/>
      <x:c r="AF303" s="226"/>
      <x:c r="AH303" s="226"/>
      <x:c r="AI303" s="23"/>
      <x:c r="AJ303" s="226"/>
      <x:c r="AK303" s="226"/>
      <x:c r="AM303" s="222"/>
      <x:c r="AN303" s="222"/>
      <x:c r="AO303" s="222"/>
    </x:row>
    <x:row r="304" spans="1:57" x14ac:dyDescent="0.3">
      <x:c r="E304" s="226"/>
      <x:c r="F304" s="226"/>
      <x:c r="J304" s="23"/>
      <x:c r="Q304" s="23"/>
      <x:c r="R304" s="23"/>
      <x:c r="T304" s="226"/>
      <x:c r="U304" s="226"/>
      <x:c r="V304" s="226"/>
      <x:c r="W304" s="226"/>
      <x:c r="X304" s="226"/>
      <x:c r="Y304" s="226"/>
      <x:c r="Z304" s="226"/>
      <x:c r="AA304" s="226"/>
      <x:c r="AC304" s="226"/>
      <x:c r="AE304" s="222"/>
      <x:c r="AF304" s="226"/>
      <x:c r="AH304" s="222"/>
      <x:c r="AI304" s="23"/>
      <x:c r="AJ304" s="222"/>
      <x:c r="AK304" s="222"/>
      <x:c r="AM304" s="222"/>
      <x:c r="AN304" s="222"/>
      <x:c r="AO304" s="222"/>
    </x:row>
    <x:row r="305" spans="1:57" x14ac:dyDescent="0.3">
      <x:c r="E305" s="226"/>
      <x:c r="F305" s="226"/>
      <x:c r="J305" s="23"/>
      <x:c r="M305" s="226"/>
      <x:c r="O305" s="226"/>
      <x:c r="Q305" s="23"/>
      <x:c r="R305" s="23"/>
      <x:c r="T305" s="226"/>
      <x:c r="U305" s="226"/>
      <x:c r="V305" s="226"/>
      <x:c r="W305" s="226"/>
      <x:c r="X305" s="226"/>
      <x:c r="Y305" s="226"/>
      <x:c r="Z305" s="226"/>
      <x:c r="AA305" s="226"/>
      <x:c r="AC305" s="226"/>
      <x:c r="AE305" s="226"/>
      <x:c r="AF305" s="226"/>
      <x:c r="AH305" s="222"/>
      <x:c r="AI305" s="23"/>
      <x:c r="AJ305" s="226"/>
      <x:c r="AK305" s="226"/>
      <x:c r="AM305" s="222"/>
      <x:c r="AN305" s="222"/>
      <x:c r="AO305" s="222"/>
    </x:row>
    <x:row r="306" spans="1:57" x14ac:dyDescent="0.3">
      <x:c r="E306" s="226"/>
      <x:c r="F306" s="226"/>
      <x:c r="J306" s="23"/>
      <x:c r="O306" s="226"/>
      <x:c r="Q306" s="23"/>
      <x:c r="R306" s="23"/>
      <x:c r="T306" s="226"/>
      <x:c r="U306" s="226"/>
      <x:c r="V306" s="226"/>
      <x:c r="W306" s="226"/>
      <x:c r="X306" s="226"/>
      <x:c r="Y306" s="226"/>
      <x:c r="Z306" s="226"/>
      <x:c r="AA306" s="226"/>
      <x:c r="AC306" s="226"/>
      <x:c r="AE306" s="226"/>
      <x:c r="AF306" s="226"/>
      <x:c r="AH306" s="226"/>
      <x:c r="AI306" s="23"/>
      <x:c r="AJ306" s="226"/>
      <x:c r="AK306" s="226"/>
      <x:c r="AM306" s="222"/>
      <x:c r="AN306" s="222"/>
      <x:c r="AO306" s="222"/>
    </x:row>
    <x:row r="307" spans="1:57" x14ac:dyDescent="0.3">
      <x:c r="E307" s="226"/>
      <x:c r="F307" s="226"/>
      <x:c r="J307" s="23"/>
      <x:c r="O307" s="226"/>
      <x:c r="Q307" s="23"/>
      <x:c r="R307" s="23"/>
      <x:c r="T307" s="226"/>
      <x:c r="U307" s="226"/>
      <x:c r="V307" s="226"/>
      <x:c r="W307" s="226"/>
      <x:c r="X307" s="226"/>
      <x:c r="Y307" s="226"/>
      <x:c r="Z307" s="226"/>
      <x:c r="AA307" s="226"/>
      <x:c r="AC307" s="226"/>
      <x:c r="AE307" s="226"/>
      <x:c r="AF307" s="226"/>
      <x:c r="AH307" s="226"/>
      <x:c r="AI307" s="23"/>
      <x:c r="AJ307" s="226"/>
      <x:c r="AK307" s="226"/>
      <x:c r="AM307" s="222"/>
      <x:c r="AN307" s="222"/>
      <x:c r="AO307" s="222"/>
    </x:row>
    <x:row r="308" spans="1:57" x14ac:dyDescent="0.3">
      <x:c r="F308" s="226"/>
      <x:c r="J308" s="23"/>
      <x:c r="O308" s="226"/>
      <x:c r="Q308" s="23"/>
      <x:c r="R308" s="23"/>
      <x:c r="T308" s="226"/>
      <x:c r="U308" s="226"/>
      <x:c r="V308" s="226"/>
      <x:c r="W308" s="226"/>
      <x:c r="X308" s="226"/>
      <x:c r="Y308" s="226"/>
      <x:c r="Z308" s="226"/>
      <x:c r="AA308" s="226"/>
      <x:c r="AC308" s="226"/>
      <x:c r="AE308" s="222"/>
      <x:c r="AF308" s="226"/>
      <x:c r="AH308" s="222"/>
      <x:c r="AI308" s="23"/>
      <x:c r="AJ308" s="222"/>
      <x:c r="AK308" s="222"/>
      <x:c r="AM308" s="222"/>
      <x:c r="AN308" s="222"/>
      <x:c r="AO308" s="222"/>
    </x:row>
    <x:row r="309" spans="1:57" x14ac:dyDescent="0.3">
      <x:c r="F309" s="226"/>
      <x:c r="J309" s="23"/>
      <x:c r="Q309" s="23"/>
      <x:c r="R309" s="23"/>
      <x:c r="T309" s="226"/>
      <x:c r="U309" s="226"/>
      <x:c r="V309" s="226"/>
      <x:c r="W309" s="226"/>
      <x:c r="X309" s="226"/>
      <x:c r="Y309" s="226"/>
      <x:c r="Z309" s="226"/>
      <x:c r="AA309" s="226"/>
      <x:c r="AC309" s="226"/>
      <x:c r="AE309" s="222"/>
      <x:c r="AF309" s="226"/>
      <x:c r="AH309" s="222"/>
      <x:c r="AI309" s="23"/>
      <x:c r="AJ309" s="222"/>
      <x:c r="AK309" s="222"/>
      <x:c r="AM309" s="222"/>
      <x:c r="AN309" s="222"/>
      <x:c r="AO309" s="222"/>
    </x:row>
    <x:row r="310" spans="1:57" x14ac:dyDescent="0.3">
      <x:c r="E310" s="226"/>
      <x:c r="F310" s="226"/>
      <x:c r="J310" s="23"/>
      <x:c r="M310" s="226"/>
      <x:c r="O310" s="226"/>
      <x:c r="Q310" s="23"/>
      <x:c r="R310" s="23"/>
      <x:c r="T310" s="226"/>
      <x:c r="U310" s="226"/>
      <x:c r="V310" s="226"/>
      <x:c r="W310" s="226"/>
      <x:c r="X310" s="226"/>
      <x:c r="Y310" s="226"/>
      <x:c r="Z310" s="226"/>
      <x:c r="AA310" s="226"/>
      <x:c r="AC310" s="226"/>
      <x:c r="AE310" s="226"/>
      <x:c r="AF310" s="226"/>
      <x:c r="AH310" s="226"/>
      <x:c r="AI310" s="23"/>
      <x:c r="AJ310" s="226"/>
      <x:c r="AK310" s="226"/>
      <x:c r="AM310" s="222"/>
      <x:c r="AN310" s="222"/>
      <x:c r="AO310" s="222"/>
    </x:row>
    <x:row r="311" spans="1:57" x14ac:dyDescent="0.3">
      <x:c r="E311" s="226"/>
      <x:c r="F311" s="226"/>
      <x:c r="J311" s="23"/>
      <x:c r="M311" s="226"/>
      <x:c r="O311" s="226"/>
      <x:c r="Q311" s="23"/>
      <x:c r="R311" s="23"/>
      <x:c r="T311" s="226"/>
      <x:c r="U311" s="226"/>
      <x:c r="V311" s="226"/>
      <x:c r="W311" s="226"/>
      <x:c r="X311" s="226"/>
      <x:c r="Y311" s="226"/>
      <x:c r="Z311" s="226"/>
      <x:c r="AA311" s="226"/>
      <x:c r="AC311" s="226"/>
      <x:c r="AE311" s="226"/>
      <x:c r="AF311" s="226"/>
      <x:c r="AH311" s="226"/>
      <x:c r="AI311" s="23"/>
      <x:c r="AJ311" s="226"/>
      <x:c r="AK311" s="226"/>
      <x:c r="AM311" s="222"/>
      <x:c r="AN311" s="222"/>
      <x:c r="AO311" s="222"/>
    </x:row>
    <x:row r="312" spans="1:57" x14ac:dyDescent="0.3">
      <x:c r="E312" s="226"/>
      <x:c r="J312" s="23"/>
      <x:c r="Q312" s="23"/>
      <x:c r="R312" s="23"/>
      <x:c r="T312" s="226"/>
      <x:c r="U312" s="226"/>
      <x:c r="V312" s="226"/>
      <x:c r="W312" s="226"/>
      <x:c r="X312" s="226"/>
      <x:c r="Y312" s="226"/>
      <x:c r="Z312" s="226"/>
      <x:c r="AA312" s="226"/>
      <x:c r="AC312" s="226"/>
      <x:c r="AE312" s="226"/>
      <x:c r="AF312" s="226"/>
      <x:c r="AH312" s="226"/>
      <x:c r="AI312" s="23"/>
      <x:c r="AJ312" s="226"/>
      <x:c r="AK312" s="226"/>
      <x:c r="AM312" s="222"/>
      <x:c r="AN312" s="222"/>
      <x:c r="AO312" s="222"/>
    </x:row>
    <x:row r="313" spans="1:57" x14ac:dyDescent="0.3">
      <x:c r="F313" s="226"/>
      <x:c r="J313" s="23"/>
      <x:c r="M313" s="226"/>
      <x:c r="Q313" s="23"/>
      <x:c r="R313" s="23"/>
      <x:c r="T313" s="226"/>
      <x:c r="U313" s="226"/>
      <x:c r="V313" s="226"/>
      <x:c r="W313" s="226"/>
      <x:c r="X313" s="226"/>
      <x:c r="Y313" s="226"/>
      <x:c r="Z313" s="226"/>
      <x:c r="AA313" s="226"/>
      <x:c r="AC313" s="226"/>
      <x:c r="AE313" s="226"/>
      <x:c r="AF313" s="226"/>
      <x:c r="AH313" s="222"/>
      <x:c r="AI313" s="23"/>
      <x:c r="AJ313" s="222"/>
      <x:c r="AK313" s="222"/>
      <x:c r="AM313" s="222"/>
      <x:c r="AN313" s="222"/>
      <x:c r="AO313" s="222"/>
    </x:row>
    <x:row r="314" spans="1:57" x14ac:dyDescent="0.3">
      <x:c r="E314" s="226"/>
      <x:c r="F314" s="226"/>
      <x:c r="J314" s="23"/>
      <x:c r="M314" s="226"/>
      <x:c r="O314" s="226"/>
      <x:c r="Q314" s="23"/>
      <x:c r="R314" s="23"/>
      <x:c r="T314" s="226"/>
      <x:c r="U314" s="226"/>
      <x:c r="V314" s="226"/>
      <x:c r="W314" s="226"/>
      <x:c r="X314" s="226"/>
      <x:c r="Y314" s="226"/>
      <x:c r="Z314" s="226"/>
      <x:c r="AA314" s="226"/>
      <x:c r="AC314" s="226"/>
      <x:c r="AE314" s="226"/>
      <x:c r="AF314" s="226"/>
      <x:c r="AH314" s="226"/>
      <x:c r="AI314" s="23"/>
      <x:c r="AJ314" s="226"/>
      <x:c r="AK314" s="226"/>
      <x:c r="AM314" s="222"/>
      <x:c r="AN314" s="222"/>
      <x:c r="AO314" s="222"/>
    </x:row>
    <x:row r="315" spans="1:57" x14ac:dyDescent="0.3">
      <x:c r="J315" s="23"/>
      <x:c r="M315" s="226"/>
      <x:c r="Q315" s="23"/>
      <x:c r="R315" s="23"/>
      <x:c r="T315" s="226"/>
      <x:c r="U315" s="226"/>
      <x:c r="V315" s="226"/>
      <x:c r="W315" s="226"/>
      <x:c r="X315" s="226"/>
      <x:c r="Y315" s="226"/>
      <x:c r="Z315" s="226"/>
      <x:c r="AA315" s="226"/>
      <x:c r="AC315" s="226"/>
      <x:c r="AE315" s="226"/>
      <x:c r="AF315" s="226"/>
      <x:c r="AH315" s="222"/>
      <x:c r="AI315" s="23"/>
      <x:c r="AJ315" s="222"/>
      <x:c r="AK315" s="222"/>
      <x:c r="AM315" s="222"/>
      <x:c r="AN315" s="222"/>
      <x:c r="AO315" s="222"/>
    </x:row>
    <x:row r="316" spans="1:57" x14ac:dyDescent="0.3">
      <x:c r="E316" s="226"/>
      <x:c r="F316" s="226"/>
      <x:c r="J316" s="23"/>
      <x:c r="M316" s="226"/>
      <x:c r="O316" s="226"/>
      <x:c r="Q316" s="23"/>
      <x:c r="R316" s="23"/>
      <x:c r="T316" s="226"/>
      <x:c r="U316" s="226"/>
      <x:c r="V316" s="226"/>
      <x:c r="W316" s="226"/>
      <x:c r="X316" s="226"/>
      <x:c r="Y316" s="226"/>
      <x:c r="Z316" s="226"/>
      <x:c r="AA316" s="226"/>
      <x:c r="AC316" s="226"/>
      <x:c r="AE316" s="226"/>
      <x:c r="AF316" s="226"/>
      <x:c r="AH316" s="226"/>
      <x:c r="AI316" s="23"/>
      <x:c r="AJ316" s="226"/>
      <x:c r="AK316" s="226"/>
      <x:c r="AM316" s="222"/>
      <x:c r="AN316" s="222"/>
      <x:c r="AO316" s="222"/>
    </x:row>
    <x:row r="317" spans="1:57" x14ac:dyDescent="0.3">
      <x:c r="E317" s="226"/>
      <x:c r="F317" s="226"/>
      <x:c r="J317" s="23"/>
      <x:c r="Q317" s="23"/>
      <x:c r="R317" s="23"/>
      <x:c r="T317" s="226"/>
      <x:c r="U317" s="226"/>
      <x:c r="V317" s="226"/>
      <x:c r="W317" s="226"/>
      <x:c r="X317" s="226"/>
      <x:c r="Y317" s="226"/>
      <x:c r="Z317" s="226"/>
      <x:c r="AA317" s="226"/>
      <x:c r="AC317" s="226"/>
      <x:c r="AE317" s="226"/>
      <x:c r="AF317" s="226"/>
      <x:c r="AH317" s="222"/>
      <x:c r="AI317" s="23"/>
      <x:c r="AJ317" s="222"/>
      <x:c r="AK317" s="222"/>
      <x:c r="AM317" s="222"/>
      <x:c r="AN317" s="222"/>
      <x:c r="AO317" s="222"/>
    </x:row>
    <x:row r="318" spans="1:57" x14ac:dyDescent="0.3">
      <x:c r="J318" s="23"/>
      <x:c r="M318" s="226"/>
      <x:c r="O318" s="226"/>
      <x:c r="Q318" s="23"/>
      <x:c r="R318" s="23"/>
      <x:c r="T318" s="226"/>
      <x:c r="U318" s="226"/>
      <x:c r="V318" s="226"/>
      <x:c r="W318" s="226"/>
      <x:c r="X318" s="226"/>
      <x:c r="Y318" s="226"/>
      <x:c r="Z318" s="226"/>
      <x:c r="AA318" s="226"/>
      <x:c r="AC318" s="226"/>
      <x:c r="AE318" s="226"/>
      <x:c r="AF318" s="226"/>
      <x:c r="AH318" s="222"/>
      <x:c r="AI318" s="23"/>
      <x:c r="AJ318" s="226"/>
      <x:c r="AK318" s="226"/>
      <x:c r="AM318" s="222"/>
      <x:c r="AN318" s="222"/>
      <x:c r="AO318" s="222"/>
    </x:row>
    <x:row r="319" spans="1:57" x14ac:dyDescent="0.3">
      <x:c r="E319" s="226"/>
      <x:c r="J319" s="23"/>
      <x:c r="M319" s="226"/>
      <x:c r="Q319" s="23"/>
      <x:c r="R319" s="23"/>
      <x:c r="T319" s="226"/>
      <x:c r="U319" s="226"/>
      <x:c r="V319" s="226"/>
      <x:c r="W319" s="226"/>
      <x:c r="X319" s="226"/>
      <x:c r="Y319" s="226"/>
      <x:c r="Z319" s="226"/>
      <x:c r="AA319" s="226"/>
      <x:c r="AC319" s="226"/>
      <x:c r="AE319" s="226"/>
      <x:c r="AF319" s="226"/>
      <x:c r="AH319" s="226"/>
      <x:c r="AI319" s="23"/>
      <x:c r="AJ319" s="226"/>
      <x:c r="AK319" s="226"/>
      <x:c r="AM319" s="222"/>
      <x:c r="AN319" s="222"/>
      <x:c r="AO319" s="222"/>
    </x:row>
    <x:row r="320" spans="1:57" x14ac:dyDescent="0.3">
      <x:c r="E320" s="226"/>
      <x:c r="F320" s="226"/>
      <x:c r="J320" s="23"/>
      <x:c r="Q320" s="23"/>
      <x:c r="R320" s="23"/>
      <x:c r="T320" s="226"/>
      <x:c r="U320" s="226"/>
      <x:c r="V320" s="226"/>
      <x:c r="W320" s="226"/>
      <x:c r="X320" s="226"/>
      <x:c r="Y320" s="226"/>
      <x:c r="Z320" s="226"/>
      <x:c r="AA320" s="226"/>
      <x:c r="AC320" s="226"/>
      <x:c r="AE320" s="226"/>
      <x:c r="AF320" s="226"/>
      <x:c r="AH320" s="222"/>
      <x:c r="AI320" s="23"/>
      <x:c r="AJ320" s="222"/>
      <x:c r="AK320" s="222"/>
      <x:c r="AM320" s="222"/>
      <x:c r="AN320" s="222"/>
      <x:c r="AO320" s="222"/>
    </x:row>
    <x:row r="321" spans="1:57" x14ac:dyDescent="0.3">
      <x:c r="E321" s="226"/>
      <x:c r="F321" s="226"/>
      <x:c r="J321" s="23"/>
      <x:c r="M321" s="226"/>
      <x:c r="O321" s="226"/>
      <x:c r="Q321" s="23"/>
      <x:c r="R321" s="23"/>
      <x:c r="T321" s="226"/>
      <x:c r="U321" s="226"/>
      <x:c r="V321" s="226"/>
      <x:c r="W321" s="226"/>
      <x:c r="X321" s="226"/>
      <x:c r="Y321" s="226"/>
      <x:c r="Z321" s="226"/>
      <x:c r="AA321" s="226"/>
      <x:c r="AC321" s="226"/>
      <x:c r="AE321" s="226"/>
      <x:c r="AF321" s="226"/>
      <x:c r="AH321" s="222"/>
      <x:c r="AI321" s="23"/>
      <x:c r="AJ321" s="222"/>
      <x:c r="AK321" s="222"/>
      <x:c r="AM321" s="222"/>
      <x:c r="AN321" s="222"/>
      <x:c r="AO321" s="222"/>
    </x:row>
    <x:row r="322" spans="1:57" x14ac:dyDescent="0.3">
      <x:c r="E322" s="226"/>
      <x:c r="J322" s="23"/>
      <x:c r="Q322" s="23"/>
      <x:c r="R322" s="23"/>
      <x:c r="T322" s="226"/>
      <x:c r="U322" s="226"/>
      <x:c r="V322" s="226"/>
      <x:c r="W322" s="226"/>
      <x:c r="X322" s="226"/>
      <x:c r="Y322" s="226"/>
      <x:c r="Z322" s="226"/>
      <x:c r="AA322" s="226"/>
      <x:c r="AC322" s="226"/>
      <x:c r="AE322" s="226"/>
      <x:c r="AF322" s="226"/>
      <x:c r="AH322" s="222"/>
      <x:c r="AI322" s="23"/>
      <x:c r="AJ322" s="222"/>
      <x:c r="AK322" s="222"/>
      <x:c r="AM322" s="222"/>
      <x:c r="AN322" s="222"/>
      <x:c r="AO322" s="222"/>
    </x:row>
    <x:row r="323" spans="1:57" x14ac:dyDescent="0.3">
      <x:c r="E323" s="226"/>
      <x:c r="F323" s="226"/>
      <x:c r="J323" s="23"/>
      <x:c r="M323" s="226"/>
      <x:c r="O323" s="226"/>
      <x:c r="Q323" s="23"/>
      <x:c r="R323" s="23"/>
      <x:c r="T323" s="226"/>
      <x:c r="U323" s="226"/>
      <x:c r="V323" s="226"/>
      <x:c r="W323" s="226"/>
      <x:c r="X323" s="226"/>
      <x:c r="Y323" s="226"/>
      <x:c r="Z323" s="226"/>
      <x:c r="AA323" s="226"/>
      <x:c r="AC323" s="226"/>
      <x:c r="AE323" s="226"/>
      <x:c r="AF323" s="226"/>
      <x:c r="AH323" s="226"/>
      <x:c r="AI323" s="23"/>
      <x:c r="AJ323" s="226"/>
      <x:c r="AK323" s="226"/>
      <x:c r="AM323" s="222"/>
      <x:c r="AN323" s="222"/>
      <x:c r="AO323" s="222"/>
    </x:row>
    <x:row r="324" spans="1:57" x14ac:dyDescent="0.3">
      <x:c r="E324" s="226"/>
      <x:c r="F324" s="226"/>
      <x:c r="J324" s="23"/>
      <x:c r="M324" s="226"/>
      <x:c r="Q324" s="23"/>
      <x:c r="R324" s="23"/>
      <x:c r="T324" s="226"/>
      <x:c r="U324" s="226"/>
      <x:c r="V324" s="226"/>
      <x:c r="W324" s="226"/>
      <x:c r="X324" s="226"/>
      <x:c r="Y324" s="226"/>
      <x:c r="Z324" s="226"/>
      <x:c r="AA324" s="226"/>
      <x:c r="AC324" s="226"/>
      <x:c r="AE324" s="226"/>
      <x:c r="AF324" s="226"/>
      <x:c r="AH324" s="226"/>
      <x:c r="AI324" s="23"/>
      <x:c r="AJ324" s="226"/>
      <x:c r="AK324" s="226"/>
      <x:c r="AM324" s="222"/>
      <x:c r="AN324" s="222"/>
      <x:c r="AO324" s="222"/>
    </x:row>
    <x:row r="325" spans="1:57" x14ac:dyDescent="0.3">
      <x:c r="E325" s="226"/>
      <x:c r="F325" s="226"/>
      <x:c r="J325" s="23"/>
      <x:c r="M325" s="226"/>
      <x:c r="O325" s="226"/>
      <x:c r="Q325" s="23"/>
      <x:c r="R325" s="23"/>
      <x:c r="T325" s="226"/>
      <x:c r="U325" s="226"/>
      <x:c r="V325" s="226"/>
      <x:c r="W325" s="226"/>
      <x:c r="X325" s="226"/>
      <x:c r="Y325" s="226"/>
      <x:c r="Z325" s="226"/>
      <x:c r="AA325" s="226"/>
      <x:c r="AC325" s="226"/>
      <x:c r="AE325" s="226"/>
      <x:c r="AF325" s="226"/>
      <x:c r="AH325" s="226"/>
      <x:c r="AI325" s="23"/>
      <x:c r="AJ325" s="226"/>
      <x:c r="AK325" s="226"/>
      <x:c r="AM325" s="222"/>
      <x:c r="AN325" s="222"/>
      <x:c r="AO325" s="222"/>
    </x:row>
    <x:row r="326" spans="1:57" x14ac:dyDescent="0.3">
      <x:c r="F326" s="226"/>
      <x:c r="J326" s="23"/>
      <x:c r="Q326" s="23"/>
      <x:c r="R326" s="23"/>
      <x:c r="T326" s="226"/>
      <x:c r="U326" s="226"/>
      <x:c r="V326" s="226"/>
      <x:c r="W326" s="226"/>
      <x:c r="X326" s="226"/>
      <x:c r="Y326" s="226"/>
      <x:c r="Z326" s="226"/>
      <x:c r="AA326" s="226"/>
      <x:c r="AC326" s="226"/>
      <x:c r="AE326" s="226"/>
      <x:c r="AF326" s="226"/>
      <x:c r="AH326" s="222"/>
      <x:c r="AI326" s="23"/>
      <x:c r="AJ326" s="222"/>
      <x:c r="AK326" s="222"/>
      <x:c r="AM326" s="222"/>
      <x:c r="AN326" s="222"/>
      <x:c r="AO326" s="222"/>
    </x:row>
    <x:row r="327" spans="1:57" x14ac:dyDescent="0.3">
      <x:c r="F327" s="226"/>
      <x:c r="J327" s="23"/>
      <x:c r="M327" s="226"/>
      <x:c r="Q327" s="23"/>
      <x:c r="R327" s="23"/>
      <x:c r="T327" s="226"/>
      <x:c r="U327" s="226"/>
      <x:c r="V327" s="226"/>
      <x:c r="W327" s="226"/>
      <x:c r="X327" s="226"/>
      <x:c r="Y327" s="226"/>
      <x:c r="Z327" s="226"/>
      <x:c r="AA327" s="226"/>
      <x:c r="AC327" s="226"/>
      <x:c r="AE327" s="222"/>
      <x:c r="AF327" s="226"/>
      <x:c r="AH327" s="226"/>
      <x:c r="AI327" s="23"/>
      <x:c r="AJ327" s="226"/>
      <x:c r="AK327" s="226"/>
      <x:c r="AM327" s="222"/>
      <x:c r="AN327" s="222"/>
      <x:c r="AO327" s="222"/>
    </x:row>
    <x:row r="328" spans="1:57" x14ac:dyDescent="0.3">
      <x:c r="F328" s="226"/>
      <x:c r="J328" s="23"/>
      <x:c r="Q328" s="23"/>
      <x:c r="R328" s="23"/>
      <x:c r="T328" s="226"/>
      <x:c r="U328" s="226"/>
      <x:c r="V328" s="226"/>
      <x:c r="W328" s="226"/>
      <x:c r="X328" s="226"/>
      <x:c r="Y328" s="226"/>
      <x:c r="Z328" s="226"/>
      <x:c r="AA328" s="226"/>
      <x:c r="AC328" s="226"/>
      <x:c r="AE328" s="222"/>
      <x:c r="AF328" s="226"/>
      <x:c r="AH328" s="222"/>
      <x:c r="AI328" s="23"/>
      <x:c r="AJ328" s="226"/>
      <x:c r="AK328" s="226"/>
      <x:c r="AM328" s="222"/>
      <x:c r="AN328" s="222"/>
      <x:c r="AO328" s="222"/>
    </x:row>
    <x:row r="329" spans="1:57" x14ac:dyDescent="0.3">
      <x:c r="F329" s="226"/>
      <x:c r="J329" s="23"/>
      <x:c r="M329" s="226"/>
      <x:c r="Q329" s="23"/>
      <x:c r="R329" s="23"/>
      <x:c r="T329" s="226"/>
      <x:c r="U329" s="226"/>
      <x:c r="V329" s="226"/>
      <x:c r="W329" s="226"/>
      <x:c r="X329" s="226"/>
      <x:c r="Y329" s="226"/>
      <x:c r="Z329" s="226"/>
      <x:c r="AA329" s="226"/>
      <x:c r="AC329" s="226"/>
      <x:c r="AE329" s="222"/>
      <x:c r="AF329" s="226"/>
      <x:c r="AH329" s="222"/>
      <x:c r="AI329" s="23"/>
      <x:c r="AJ329" s="222"/>
      <x:c r="AK329" s="222"/>
      <x:c r="AM329" s="222"/>
      <x:c r="AN329" s="222"/>
      <x:c r="AO329" s="222"/>
    </x:row>
    <x:row r="330" spans="1:57" x14ac:dyDescent="0.3">
      <x:c r="E330" s="226"/>
      <x:c r="J330" s="23"/>
      <x:c r="M330" s="226"/>
      <x:c r="Q330" s="23"/>
      <x:c r="R330" s="23"/>
      <x:c r="T330" s="226"/>
      <x:c r="U330" s="226"/>
      <x:c r="V330" s="226"/>
      <x:c r="W330" s="226"/>
      <x:c r="X330" s="226"/>
      <x:c r="Y330" s="226"/>
      <x:c r="Z330" s="226"/>
      <x:c r="AA330" s="226"/>
      <x:c r="AC330" s="226"/>
      <x:c r="AE330" s="226"/>
      <x:c r="AF330" s="226"/>
      <x:c r="AH330" s="222"/>
      <x:c r="AI330" s="23"/>
      <x:c r="AJ330" s="222"/>
      <x:c r="AK330" s="222"/>
      <x:c r="AM330" s="222"/>
      <x:c r="AN330" s="222"/>
      <x:c r="AO330" s="222"/>
    </x:row>
    <x:row r="331" spans="1:57" x14ac:dyDescent="0.3">
      <x:c r="F331" s="226"/>
      <x:c r="J331" s="23"/>
      <x:c r="O331" s="226"/>
      <x:c r="Q331" s="23"/>
      <x:c r="R331" s="23"/>
      <x:c r="T331" s="226"/>
      <x:c r="U331" s="226"/>
      <x:c r="V331" s="226"/>
      <x:c r="W331" s="226"/>
      <x:c r="X331" s="226"/>
      <x:c r="Y331" s="226"/>
      <x:c r="Z331" s="226"/>
      <x:c r="AA331" s="226"/>
      <x:c r="AC331" s="226"/>
      <x:c r="AE331" s="226"/>
      <x:c r="AF331" s="226"/>
      <x:c r="AH331" s="222"/>
      <x:c r="AI331" s="23"/>
      <x:c r="AJ331" s="222"/>
      <x:c r="AK331" s="222"/>
      <x:c r="AM331" s="222"/>
      <x:c r="AN331" s="222"/>
      <x:c r="AO331" s="222"/>
    </x:row>
    <x:row r="332" spans="1:57" x14ac:dyDescent="0.3">
      <x:c r="E332" s="226"/>
      <x:c r="F332" s="226"/>
      <x:c r="J332" s="23"/>
      <x:c r="M332" s="226"/>
      <x:c r="O332" s="226"/>
      <x:c r="Q332" s="23"/>
      <x:c r="R332" s="23"/>
      <x:c r="T332" s="226"/>
      <x:c r="U332" s="226"/>
      <x:c r="V332" s="226"/>
      <x:c r="W332" s="226"/>
      <x:c r="X332" s="226"/>
      <x:c r="Y332" s="226"/>
      <x:c r="Z332" s="226"/>
      <x:c r="AA332" s="226"/>
      <x:c r="AC332" s="226"/>
      <x:c r="AE332" s="226"/>
      <x:c r="AF332" s="226"/>
      <x:c r="AH332" s="226"/>
      <x:c r="AI332" s="23"/>
      <x:c r="AJ332" s="226"/>
      <x:c r="AK332" s="226"/>
      <x:c r="AM332" s="222"/>
      <x:c r="AN332" s="222"/>
      <x:c r="AO332" s="222"/>
    </x:row>
    <x:row r="333" spans="1:57" x14ac:dyDescent="0.3">
      <x:c r="F333" s="226"/>
      <x:c r="J333" s="23"/>
      <x:c r="Q333" s="23"/>
      <x:c r="R333" s="23"/>
      <x:c r="T333" s="226"/>
      <x:c r="U333" s="226"/>
      <x:c r="V333" s="226"/>
      <x:c r="W333" s="226"/>
      <x:c r="X333" s="226"/>
      <x:c r="Y333" s="226"/>
      <x:c r="Z333" s="226"/>
      <x:c r="AA333" s="226"/>
      <x:c r="AC333" s="226"/>
      <x:c r="AE333" s="226"/>
      <x:c r="AF333" s="226"/>
      <x:c r="AH333" s="222"/>
      <x:c r="AI333" s="23"/>
      <x:c r="AJ333" s="222"/>
      <x:c r="AK333" s="222"/>
      <x:c r="AM333" s="222"/>
      <x:c r="AN333" s="222"/>
      <x:c r="AO333" s="222"/>
    </x:row>
    <x:row r="334" spans="1:57" x14ac:dyDescent="0.3">
      <x:c r="E334" s="226"/>
      <x:c r="F334" s="226"/>
      <x:c r="J334" s="23"/>
      <x:c r="M334" s="226"/>
      <x:c r="O334" s="226"/>
      <x:c r="Q334" s="23"/>
      <x:c r="R334" s="23"/>
      <x:c r="T334" s="226"/>
      <x:c r="U334" s="226"/>
      <x:c r="V334" s="226"/>
      <x:c r="W334" s="226"/>
      <x:c r="X334" s="226"/>
      <x:c r="Y334" s="226"/>
      <x:c r="Z334" s="226"/>
      <x:c r="AA334" s="226"/>
      <x:c r="AC334" s="226"/>
      <x:c r="AE334" s="226"/>
      <x:c r="AF334" s="226"/>
      <x:c r="AH334" s="222"/>
      <x:c r="AI334" s="23"/>
      <x:c r="AJ334" s="222"/>
      <x:c r="AK334" s="222"/>
      <x:c r="AM334" s="222"/>
      <x:c r="AN334" s="222"/>
      <x:c r="AO334" s="222"/>
    </x:row>
    <x:row r="335" spans="1:57" x14ac:dyDescent="0.3">
      <x:c r="J335" s="23"/>
      <x:c r="M335" s="226"/>
      <x:c r="Q335" s="23"/>
      <x:c r="R335" s="23"/>
      <x:c r="T335" s="226"/>
      <x:c r="U335" s="226"/>
      <x:c r="V335" s="226"/>
      <x:c r="W335" s="226"/>
      <x:c r="X335" s="226"/>
      <x:c r="Y335" s="226"/>
      <x:c r="Z335" s="226"/>
      <x:c r="AA335" s="226"/>
      <x:c r="AC335" s="226"/>
      <x:c r="AE335" s="222"/>
      <x:c r="AF335" s="226"/>
      <x:c r="AH335" s="222"/>
      <x:c r="AI335" s="23"/>
      <x:c r="AJ335" s="222"/>
      <x:c r="AK335" s="222"/>
      <x:c r="AM335" s="222"/>
      <x:c r="AN335" s="222"/>
      <x:c r="AO335" s="222"/>
    </x:row>
    <x:row r="336" spans="1:57" x14ac:dyDescent="0.3">
      <x:c r="E336" s="226"/>
      <x:c r="J336" s="23"/>
      <x:c r="Q336" s="23"/>
      <x:c r="R336" s="23"/>
      <x:c r="T336" s="226"/>
      <x:c r="U336" s="226"/>
      <x:c r="V336" s="226"/>
      <x:c r="W336" s="226"/>
      <x:c r="X336" s="226"/>
      <x:c r="Y336" s="226"/>
      <x:c r="Z336" s="226"/>
      <x:c r="AA336" s="226"/>
      <x:c r="AC336" s="226"/>
      <x:c r="AE336" s="226"/>
      <x:c r="AF336" s="226"/>
      <x:c r="AH336" s="222"/>
      <x:c r="AI336" s="23"/>
      <x:c r="AJ336" s="222"/>
      <x:c r="AK336" s="222"/>
      <x:c r="AM336" s="222"/>
      <x:c r="AN336" s="222"/>
      <x:c r="AO336" s="222"/>
    </x:row>
    <x:row r="337" spans="1:57" x14ac:dyDescent="0.3">
      <x:c r="E337" s="226"/>
      <x:c r="F337" s="226"/>
      <x:c r="J337" s="23"/>
      <x:c r="M337" s="226"/>
      <x:c r="Q337" s="23"/>
      <x:c r="R337" s="23"/>
      <x:c r="T337" s="226"/>
      <x:c r="U337" s="226"/>
      <x:c r="V337" s="226"/>
      <x:c r="W337" s="226"/>
      <x:c r="X337" s="226"/>
      <x:c r="Y337" s="226"/>
      <x:c r="Z337" s="226"/>
      <x:c r="AA337" s="226"/>
      <x:c r="AC337" s="226"/>
      <x:c r="AE337" s="222"/>
      <x:c r="AF337" s="226"/>
      <x:c r="AH337" s="222"/>
      <x:c r="AI337" s="23"/>
      <x:c r="AJ337" s="222"/>
      <x:c r="AK337" s="222"/>
      <x:c r="AM337" s="222"/>
      <x:c r="AN337" s="222"/>
      <x:c r="AO337" s="222"/>
    </x:row>
    <x:row r="338" spans="1:57" x14ac:dyDescent="0.3">
      <x:c r="J338" s="23"/>
      <x:c r="Q338" s="23"/>
      <x:c r="R338" s="23"/>
      <x:c r="T338" s="226"/>
      <x:c r="U338" s="226"/>
      <x:c r="V338" s="226"/>
      <x:c r="W338" s="226"/>
      <x:c r="X338" s="226"/>
      <x:c r="Y338" s="226"/>
      <x:c r="Z338" s="226"/>
      <x:c r="AA338" s="226"/>
      <x:c r="AC338" s="226"/>
      <x:c r="AE338" s="226"/>
      <x:c r="AF338" s="226"/>
      <x:c r="AH338" s="222"/>
      <x:c r="AI338" s="23"/>
      <x:c r="AJ338" s="222"/>
      <x:c r="AK338" s="222"/>
      <x:c r="AM338" s="222"/>
      <x:c r="AN338" s="222"/>
      <x:c r="AO338" s="222"/>
    </x:row>
    <x:row r="339" spans="1:57" x14ac:dyDescent="0.3">
      <x:c r="F339" s="226"/>
      <x:c r="J339" s="23"/>
      <x:c r="M339" s="226"/>
      <x:c r="O339" s="226"/>
      <x:c r="Q339" s="23"/>
      <x:c r="R339" s="23"/>
      <x:c r="T339" s="226"/>
      <x:c r="U339" s="226"/>
      <x:c r="V339" s="226"/>
      <x:c r="W339" s="226"/>
      <x:c r="X339" s="226"/>
      <x:c r="Y339" s="226"/>
      <x:c r="Z339" s="226"/>
      <x:c r="AA339" s="226"/>
      <x:c r="AC339" s="226"/>
      <x:c r="AE339" s="226"/>
      <x:c r="AF339" s="226"/>
      <x:c r="AH339" s="222"/>
      <x:c r="AI339" s="23"/>
      <x:c r="AJ339" s="222"/>
      <x:c r="AK339" s="222"/>
      <x:c r="AM339" s="222"/>
      <x:c r="AN339" s="222"/>
      <x:c r="AO339" s="222"/>
    </x:row>
    <x:row r="340" spans="1:57" x14ac:dyDescent="0.3">
      <x:c r="E340" s="226"/>
      <x:c r="F340" s="226"/>
      <x:c r="J340" s="23"/>
      <x:c r="Q340" s="23"/>
      <x:c r="R340" s="23"/>
      <x:c r="T340" s="226"/>
      <x:c r="U340" s="226"/>
      <x:c r="V340" s="226"/>
      <x:c r="W340" s="226"/>
      <x:c r="X340" s="226"/>
      <x:c r="Y340" s="226"/>
      <x:c r="Z340" s="226"/>
      <x:c r="AA340" s="226"/>
      <x:c r="AC340" s="226"/>
      <x:c r="AE340" s="222"/>
      <x:c r="AF340" s="226"/>
      <x:c r="AH340" s="222"/>
      <x:c r="AI340" s="23"/>
      <x:c r="AJ340" s="222"/>
      <x:c r="AK340" s="222"/>
      <x:c r="AM340" s="222"/>
      <x:c r="AN340" s="222"/>
      <x:c r="AO340" s="222"/>
    </x:row>
    <x:row r="341" spans="1:57" x14ac:dyDescent="0.3">
      <x:c r="E341" s="226"/>
      <x:c r="J341" s="23"/>
      <x:c r="M341" s="226"/>
      <x:c r="Q341" s="23"/>
      <x:c r="R341" s="23"/>
      <x:c r="T341" s="226"/>
      <x:c r="U341" s="226"/>
      <x:c r="V341" s="226"/>
      <x:c r="W341" s="226"/>
      <x:c r="X341" s="226"/>
      <x:c r="Y341" s="226"/>
      <x:c r="Z341" s="226"/>
      <x:c r="AA341" s="226"/>
      <x:c r="AC341" s="226"/>
      <x:c r="AE341" s="226"/>
      <x:c r="AF341" s="226"/>
      <x:c r="AH341" s="226"/>
      <x:c r="AI341" s="23"/>
      <x:c r="AJ341" s="226"/>
      <x:c r="AK341" s="226"/>
      <x:c r="AM341" s="222"/>
      <x:c r="AN341" s="222"/>
      <x:c r="AO341" s="222"/>
    </x:row>
    <x:row r="342" spans="1:57" x14ac:dyDescent="0.3">
      <x:c r="E342" s="226"/>
      <x:c r="J342" s="23"/>
      <x:c r="Q342" s="23"/>
      <x:c r="R342" s="23"/>
      <x:c r="T342" s="226"/>
      <x:c r="U342" s="226"/>
      <x:c r="V342" s="226"/>
      <x:c r="W342" s="226"/>
      <x:c r="X342" s="226"/>
      <x:c r="Y342" s="226"/>
      <x:c r="Z342" s="226"/>
      <x:c r="AA342" s="226"/>
      <x:c r="AC342" s="226"/>
      <x:c r="AE342" s="226"/>
      <x:c r="AF342" s="226"/>
      <x:c r="AH342" s="226"/>
      <x:c r="AI342" s="23"/>
      <x:c r="AJ342" s="226"/>
      <x:c r="AK342" s="226"/>
      <x:c r="AM342" s="222"/>
      <x:c r="AN342" s="222"/>
      <x:c r="AO342" s="222"/>
    </x:row>
    <x:row r="343" spans="1:57" x14ac:dyDescent="0.3">
      <x:c r="F343" s="226"/>
      <x:c r="J343" s="23"/>
      <x:c r="O343" s="226"/>
      <x:c r="Q343" s="23"/>
      <x:c r="R343" s="23"/>
      <x:c r="T343" s="226"/>
      <x:c r="U343" s="226"/>
      <x:c r="V343" s="226"/>
      <x:c r="W343" s="226"/>
      <x:c r="X343" s="226"/>
      <x:c r="Y343" s="226"/>
      <x:c r="Z343" s="226"/>
      <x:c r="AA343" s="226"/>
      <x:c r="AC343" s="226"/>
      <x:c r="AE343" s="222"/>
      <x:c r="AF343" s="226"/>
      <x:c r="AH343" s="222"/>
      <x:c r="AI343" s="23"/>
      <x:c r="AJ343" s="222"/>
      <x:c r="AK343" s="222"/>
      <x:c r="AM343" s="222"/>
      <x:c r="AN343" s="222"/>
      <x:c r="AO343" s="222"/>
    </x:row>
    <x:row r="344" spans="1:57" x14ac:dyDescent="0.3">
      <x:c r="F344" s="226"/>
      <x:c r="J344" s="23"/>
      <x:c r="O344" s="226"/>
      <x:c r="Q344" s="23"/>
      <x:c r="R344" s="23"/>
      <x:c r="T344" s="226"/>
      <x:c r="U344" s="226"/>
      <x:c r="V344" s="226"/>
      <x:c r="W344" s="226"/>
      <x:c r="X344" s="226"/>
      <x:c r="Y344" s="226"/>
      <x:c r="Z344" s="226"/>
      <x:c r="AA344" s="226"/>
      <x:c r="AC344" s="226"/>
      <x:c r="AE344" s="226"/>
      <x:c r="AF344" s="226"/>
      <x:c r="AH344" s="222"/>
      <x:c r="AI344" s="23"/>
      <x:c r="AJ344" s="222"/>
      <x:c r="AK344" s="222"/>
      <x:c r="AM344" s="222"/>
      <x:c r="AN344" s="222"/>
      <x:c r="AO344" s="222"/>
    </x:row>
    <x:row r="345" spans="1:57" x14ac:dyDescent="0.3">
      <x:c r="E345" s="226"/>
      <x:c r="F345" s="226"/>
      <x:c r="J345" s="23"/>
      <x:c r="M345" s="226"/>
      <x:c r="Q345" s="23"/>
      <x:c r="R345" s="23"/>
      <x:c r="T345" s="226"/>
      <x:c r="U345" s="226"/>
      <x:c r="V345" s="226"/>
      <x:c r="W345" s="226"/>
      <x:c r="X345" s="226"/>
      <x:c r="Y345" s="226"/>
      <x:c r="Z345" s="226"/>
      <x:c r="AA345" s="226"/>
      <x:c r="AC345" s="226"/>
      <x:c r="AE345" s="222"/>
      <x:c r="AF345" s="226"/>
      <x:c r="AH345" s="222"/>
      <x:c r="AI345" s="23"/>
      <x:c r="AJ345" s="222"/>
      <x:c r="AK345" s="222"/>
      <x:c r="AM345" s="222"/>
      <x:c r="AN345" s="222"/>
      <x:c r="AO345" s="222"/>
    </x:row>
    <x:row r="346" spans="1:57" x14ac:dyDescent="0.3">
      <x:c r="E346" s="226"/>
      <x:c r="F346" s="226"/>
      <x:c r="J346" s="23"/>
      <x:c r="M346" s="226"/>
      <x:c r="Q346" s="23"/>
      <x:c r="R346" s="23"/>
      <x:c r="T346" s="226"/>
      <x:c r="U346" s="226"/>
      <x:c r="V346" s="226"/>
      <x:c r="W346" s="226"/>
      <x:c r="X346" s="226"/>
      <x:c r="Y346" s="226"/>
      <x:c r="Z346" s="226"/>
      <x:c r="AA346" s="226"/>
      <x:c r="AC346" s="226"/>
      <x:c r="AE346" s="226"/>
      <x:c r="AF346" s="226"/>
      <x:c r="AH346" s="222"/>
      <x:c r="AI346" s="23"/>
      <x:c r="AJ346" s="226"/>
      <x:c r="AK346" s="226"/>
      <x:c r="AM346" s="222"/>
      <x:c r="AN346" s="222"/>
      <x:c r="AO346" s="222"/>
    </x:row>
    <x:row r="347" spans="1:57" x14ac:dyDescent="0.3">
      <x:c r="F347" s="226"/>
      <x:c r="J347" s="23"/>
      <x:c r="Q347" s="23"/>
      <x:c r="R347" s="23"/>
      <x:c r="T347" s="226"/>
      <x:c r="U347" s="226"/>
      <x:c r="V347" s="226"/>
      <x:c r="W347" s="226"/>
      <x:c r="X347" s="226"/>
      <x:c r="Y347" s="226"/>
      <x:c r="Z347" s="226"/>
      <x:c r="AA347" s="226"/>
      <x:c r="AC347" s="226"/>
      <x:c r="AE347" s="222"/>
      <x:c r="AF347" s="226"/>
      <x:c r="AH347" s="222"/>
      <x:c r="AI347" s="23"/>
      <x:c r="AJ347" s="222"/>
      <x:c r="AK347" s="222"/>
      <x:c r="AM347" s="222"/>
      <x:c r="AN347" s="222"/>
      <x:c r="AO347" s="222"/>
    </x:row>
    <x:row r="348" spans="1:57" x14ac:dyDescent="0.3">
      <x:c r="E348" s="226"/>
      <x:c r="F348" s="226"/>
      <x:c r="J348" s="23"/>
      <x:c r="Q348" s="23"/>
      <x:c r="R348" s="23"/>
      <x:c r="T348" s="226"/>
      <x:c r="U348" s="226"/>
      <x:c r="V348" s="226"/>
      <x:c r="W348" s="226"/>
      <x:c r="X348" s="226"/>
      <x:c r="Y348" s="226"/>
      <x:c r="Z348" s="226"/>
      <x:c r="AA348" s="226"/>
      <x:c r="AC348" s="226"/>
      <x:c r="AE348" s="222"/>
      <x:c r="AF348" s="226"/>
      <x:c r="AH348" s="222"/>
      <x:c r="AI348" s="23"/>
      <x:c r="AJ348" s="222"/>
      <x:c r="AK348" s="222"/>
      <x:c r="AM348" s="222"/>
      <x:c r="AN348" s="222"/>
      <x:c r="AO348" s="222"/>
    </x:row>
    <x:row r="349" spans="1:57" x14ac:dyDescent="0.3">
      <x:c r="F349" s="226"/>
      <x:c r="J349" s="23"/>
      <x:c r="M349" s="226"/>
      <x:c r="Q349" s="23"/>
      <x:c r="R349" s="23"/>
      <x:c r="T349" s="226"/>
      <x:c r="U349" s="226"/>
      <x:c r="V349" s="226"/>
      <x:c r="W349" s="226"/>
      <x:c r="X349" s="226"/>
      <x:c r="Y349" s="226"/>
      <x:c r="Z349" s="226"/>
      <x:c r="AA349" s="226"/>
      <x:c r="AC349" s="226"/>
      <x:c r="AE349" s="226"/>
      <x:c r="AF349" s="226"/>
      <x:c r="AH349" s="222"/>
      <x:c r="AI349" s="23"/>
      <x:c r="AJ349" s="222"/>
      <x:c r="AK349" s="222"/>
      <x:c r="AM349" s="222"/>
      <x:c r="AN349" s="222"/>
      <x:c r="AO349" s="222"/>
    </x:row>
    <x:row r="350" spans="1:57" x14ac:dyDescent="0.3">
      <x:c r="J350" s="23"/>
      <x:c r="M350" s="226"/>
      <x:c r="Q350" s="23"/>
      <x:c r="R350" s="23"/>
      <x:c r="T350" s="226"/>
      <x:c r="U350" s="226"/>
      <x:c r="V350" s="226"/>
      <x:c r="W350" s="226"/>
      <x:c r="X350" s="226"/>
      <x:c r="Y350" s="226"/>
      <x:c r="Z350" s="226"/>
      <x:c r="AA350" s="226"/>
      <x:c r="AC350" s="226"/>
      <x:c r="AE350" s="222"/>
      <x:c r="AF350" s="226"/>
      <x:c r="AH350" s="222"/>
      <x:c r="AI350" s="23"/>
      <x:c r="AJ350" s="222"/>
      <x:c r="AK350" s="222"/>
      <x:c r="AM350" s="222"/>
      <x:c r="AN350" s="222"/>
      <x:c r="AO350" s="222"/>
    </x:row>
    <x:row r="351" spans="1:57" x14ac:dyDescent="0.3">
      <x:c r="E351" s="226"/>
      <x:c r="F351" s="226"/>
      <x:c r="J351" s="23"/>
      <x:c r="Q351" s="23"/>
      <x:c r="R351" s="23"/>
      <x:c r="T351" s="226"/>
      <x:c r="U351" s="226"/>
      <x:c r="V351" s="226"/>
      <x:c r="W351" s="226"/>
      <x:c r="X351" s="226"/>
      <x:c r="Y351" s="226"/>
      <x:c r="Z351" s="226"/>
      <x:c r="AA351" s="226"/>
      <x:c r="AC351" s="226"/>
      <x:c r="AE351" s="226"/>
      <x:c r="AF351" s="226"/>
      <x:c r="AH351" s="222"/>
      <x:c r="AI351" s="23"/>
      <x:c r="AJ351" s="222"/>
      <x:c r="AK351" s="222"/>
      <x:c r="AM351" s="222"/>
      <x:c r="AN351" s="222"/>
      <x:c r="AO351" s="222"/>
    </x:row>
    <x:row r="352" spans="1:57" x14ac:dyDescent="0.3">
      <x:c r="E352" s="226"/>
      <x:c r="J352" s="23"/>
      <x:c r="M352" s="226"/>
      <x:c r="Q352" s="23"/>
      <x:c r="R352" s="23"/>
      <x:c r="T352" s="226"/>
      <x:c r="U352" s="226"/>
      <x:c r="V352" s="226"/>
      <x:c r="W352" s="226"/>
      <x:c r="X352" s="226"/>
      <x:c r="Y352" s="226"/>
      <x:c r="Z352" s="226"/>
      <x:c r="AA352" s="226"/>
      <x:c r="AC352" s="226"/>
      <x:c r="AE352" s="226"/>
      <x:c r="AF352" s="226"/>
      <x:c r="AH352" s="222"/>
      <x:c r="AI352" s="23"/>
      <x:c r="AJ352" s="222"/>
      <x:c r="AK352" s="222"/>
      <x:c r="AM352" s="222"/>
      <x:c r="AN352" s="222"/>
      <x:c r="AO352" s="222"/>
    </x:row>
    <x:row r="353" spans="1:57" x14ac:dyDescent="0.3">
      <x:c r="E353" s="226"/>
      <x:c r="F353" s="226"/>
      <x:c r="J353" s="23"/>
      <x:c r="M353" s="226"/>
      <x:c r="O353" s="226"/>
      <x:c r="Q353" s="23"/>
      <x:c r="R353" s="23"/>
      <x:c r="T353" s="226"/>
      <x:c r="U353" s="226"/>
      <x:c r="V353" s="226"/>
      <x:c r="W353" s="226"/>
      <x:c r="X353" s="226"/>
      <x:c r="Y353" s="226"/>
      <x:c r="Z353" s="226"/>
      <x:c r="AA353" s="226"/>
      <x:c r="AC353" s="226"/>
      <x:c r="AE353" s="226"/>
      <x:c r="AF353" s="226"/>
      <x:c r="AH353" s="222"/>
      <x:c r="AI353" s="23"/>
      <x:c r="AJ353" s="222"/>
      <x:c r="AK353" s="222"/>
      <x:c r="AM353" s="222"/>
      <x:c r="AN353" s="222"/>
      <x:c r="AO353" s="222"/>
    </x:row>
    <x:row r="354" spans="1:57" x14ac:dyDescent="0.3">
      <x:c r="E354" s="226"/>
      <x:c r="F354" s="226"/>
      <x:c r="J354" s="23"/>
      <x:c r="M354" s="226"/>
      <x:c r="Q354" s="23"/>
      <x:c r="R354" s="23"/>
      <x:c r="T354" s="226"/>
      <x:c r="U354" s="226"/>
      <x:c r="V354" s="226"/>
      <x:c r="W354" s="226"/>
      <x:c r="X354" s="226"/>
      <x:c r="Y354" s="226"/>
      <x:c r="Z354" s="226"/>
      <x:c r="AA354" s="226"/>
      <x:c r="AC354" s="226"/>
      <x:c r="AE354" s="226"/>
      <x:c r="AF354" s="226"/>
      <x:c r="AH354" s="222"/>
      <x:c r="AI354" s="23"/>
      <x:c r="AJ354" s="222"/>
      <x:c r="AK354" s="222"/>
      <x:c r="AM354" s="222"/>
      <x:c r="AN354" s="222"/>
      <x:c r="AO354" s="222"/>
    </x:row>
    <x:row r="355" spans="1:57" x14ac:dyDescent="0.3">
      <x:c r="E355" s="226"/>
      <x:c r="F355" s="226"/>
      <x:c r="J355" s="23"/>
      <x:c r="M355" s="226"/>
      <x:c r="Q355" s="23"/>
      <x:c r="R355" s="23"/>
      <x:c r="T355" s="226"/>
      <x:c r="U355" s="226"/>
      <x:c r="V355" s="226"/>
      <x:c r="W355" s="226"/>
      <x:c r="X355" s="226"/>
      <x:c r="Y355" s="226"/>
      <x:c r="Z355" s="226"/>
      <x:c r="AA355" s="226"/>
      <x:c r="AC355" s="226"/>
      <x:c r="AE355" s="222"/>
      <x:c r="AF355" s="226"/>
      <x:c r="AH355" s="222"/>
      <x:c r="AI355" s="23"/>
      <x:c r="AJ355" s="222"/>
      <x:c r="AK355" s="222"/>
      <x:c r="AM355" s="222"/>
      <x:c r="AN355" s="222"/>
      <x:c r="AO355" s="222"/>
    </x:row>
    <x:row r="356" spans="1:57" x14ac:dyDescent="0.3">
      <x:c r="E356" s="226"/>
      <x:c r="F356" s="226"/>
      <x:c r="J356" s="23"/>
      <x:c r="M356" s="226"/>
      <x:c r="O356" s="226"/>
      <x:c r="Q356" s="23"/>
      <x:c r="R356" s="23"/>
      <x:c r="T356" s="226"/>
      <x:c r="U356" s="226"/>
      <x:c r="V356" s="226"/>
      <x:c r="W356" s="226"/>
      <x:c r="X356" s="226"/>
      <x:c r="Y356" s="226"/>
      <x:c r="Z356" s="226"/>
      <x:c r="AA356" s="226"/>
      <x:c r="AC356" s="226"/>
      <x:c r="AE356" s="226"/>
      <x:c r="AF356" s="226"/>
      <x:c r="AH356" s="226"/>
      <x:c r="AI356" s="23"/>
      <x:c r="AJ356" s="226"/>
      <x:c r="AK356" s="226"/>
      <x:c r="AM356" s="222"/>
      <x:c r="AN356" s="222"/>
      <x:c r="AO356" s="222"/>
    </x:row>
    <x:row r="357" spans="1:57" x14ac:dyDescent="0.3">
      <x:c r="E357" s="226"/>
      <x:c r="J357" s="23"/>
      <x:c r="M357" s="226"/>
      <x:c r="Q357" s="23"/>
      <x:c r="R357" s="23"/>
      <x:c r="T357" s="226"/>
      <x:c r="U357" s="226"/>
      <x:c r="V357" s="226"/>
      <x:c r="W357" s="226"/>
      <x:c r="X357" s="226"/>
      <x:c r="Y357" s="226"/>
      <x:c r="Z357" s="226"/>
      <x:c r="AA357" s="226"/>
      <x:c r="AC357" s="226"/>
      <x:c r="AE357" s="226"/>
      <x:c r="AF357" s="226"/>
      <x:c r="AH357" s="222"/>
      <x:c r="AI357" s="23"/>
      <x:c r="AJ357" s="222"/>
      <x:c r="AK357" s="222"/>
      <x:c r="AM357" s="222"/>
      <x:c r="AN357" s="222"/>
      <x:c r="AO357" s="222"/>
    </x:row>
    <x:row r="358" spans="1:57" x14ac:dyDescent="0.3">
      <x:c r="E358" s="226"/>
      <x:c r="J358" s="23"/>
      <x:c r="Q358" s="23"/>
      <x:c r="R358" s="23"/>
      <x:c r="T358" s="226"/>
      <x:c r="U358" s="226"/>
      <x:c r="V358" s="226"/>
      <x:c r="W358" s="226"/>
      <x:c r="X358" s="226"/>
      <x:c r="Y358" s="226"/>
      <x:c r="Z358" s="226"/>
      <x:c r="AA358" s="226"/>
      <x:c r="AC358" s="226"/>
      <x:c r="AE358" s="226"/>
      <x:c r="AF358" s="226"/>
      <x:c r="AH358" s="222"/>
      <x:c r="AI358" s="23"/>
      <x:c r="AJ358" s="222"/>
      <x:c r="AK358" s="222"/>
      <x:c r="AM358" s="222"/>
      <x:c r="AN358" s="226"/>
      <x:c r="AO358" s="226"/>
    </x:row>
    <x:row r="359" spans="1:57" x14ac:dyDescent="0.3">
      <x:c r="J359" s="23"/>
      <x:c r="M359" s="226"/>
      <x:c r="O359" s="226"/>
      <x:c r="Q359" s="23"/>
      <x:c r="R359" s="23"/>
      <x:c r="T359" s="226"/>
      <x:c r="U359" s="226"/>
      <x:c r="V359" s="226"/>
      <x:c r="W359" s="226"/>
      <x:c r="X359" s="226"/>
      <x:c r="Y359" s="226"/>
      <x:c r="Z359" s="226"/>
      <x:c r="AA359" s="226"/>
      <x:c r="AC359" s="226"/>
      <x:c r="AE359" s="226"/>
      <x:c r="AF359" s="226"/>
      <x:c r="AH359" s="226"/>
      <x:c r="AI359" s="23"/>
      <x:c r="AJ359" s="226"/>
      <x:c r="AK359" s="226"/>
      <x:c r="AM359" s="222"/>
      <x:c r="AN359" s="222"/>
      <x:c r="AO359" s="222"/>
    </x:row>
    <x:row r="360" spans="1:57" x14ac:dyDescent="0.3">
      <x:c r="E360" s="226"/>
      <x:c r="F360" s="226"/>
      <x:c r="J360" s="23"/>
      <x:c r="M360" s="226"/>
      <x:c r="Q360" s="23"/>
      <x:c r="R360" s="23"/>
      <x:c r="T360" s="226"/>
      <x:c r="U360" s="226"/>
      <x:c r="V360" s="226"/>
      <x:c r="W360" s="226"/>
      <x:c r="X360" s="226"/>
      <x:c r="Y360" s="226"/>
      <x:c r="Z360" s="226"/>
      <x:c r="AA360" s="226"/>
      <x:c r="AC360" s="226"/>
      <x:c r="AE360" s="226"/>
      <x:c r="AF360" s="226"/>
      <x:c r="AH360" s="222"/>
      <x:c r="AI360" s="23"/>
      <x:c r="AJ360" s="222"/>
      <x:c r="AK360" s="222"/>
      <x:c r="AM360" s="222"/>
      <x:c r="AN360" s="222"/>
      <x:c r="AO360" s="222"/>
    </x:row>
    <x:row r="361" spans="1:57" x14ac:dyDescent="0.3">
      <x:c r="J361" s="23"/>
      <x:c r="M361" s="226"/>
      <x:c r="O361" s="226"/>
      <x:c r="Q361" s="23"/>
      <x:c r="R361" s="23"/>
      <x:c r="T361" s="226"/>
      <x:c r="U361" s="226"/>
      <x:c r="V361" s="226"/>
      <x:c r="W361" s="226"/>
      <x:c r="X361" s="226"/>
      <x:c r="Y361" s="226"/>
      <x:c r="Z361" s="226"/>
      <x:c r="AA361" s="226"/>
      <x:c r="AC361" s="226"/>
      <x:c r="AE361" s="226"/>
      <x:c r="AF361" s="226"/>
      <x:c r="AH361" s="222"/>
      <x:c r="AI361" s="23"/>
      <x:c r="AJ361" s="222"/>
      <x:c r="AK361" s="222"/>
      <x:c r="AM361" s="222"/>
      <x:c r="AN361" s="222"/>
      <x:c r="AO361" s="222"/>
    </x:row>
    <x:row r="362" spans="1:57" x14ac:dyDescent="0.3">
      <x:c r="F362" s="226"/>
      <x:c r="J362" s="23"/>
      <x:c r="O362" s="226"/>
      <x:c r="Q362" s="23"/>
      <x:c r="R362" s="23"/>
      <x:c r="T362" s="226"/>
      <x:c r="U362" s="226"/>
      <x:c r="V362" s="226"/>
      <x:c r="W362" s="226"/>
      <x:c r="X362" s="226"/>
      <x:c r="Y362" s="226"/>
      <x:c r="Z362" s="226"/>
      <x:c r="AA362" s="226"/>
      <x:c r="AC362" s="226"/>
      <x:c r="AE362" s="222"/>
      <x:c r="AF362" s="226"/>
      <x:c r="AH362" s="222"/>
      <x:c r="AI362" s="23"/>
      <x:c r="AJ362" s="226"/>
      <x:c r="AK362" s="226"/>
      <x:c r="AM362" s="222"/>
      <x:c r="AN362" s="222"/>
      <x:c r="AO362" s="222"/>
    </x:row>
    <x:row r="363" spans="1:57" x14ac:dyDescent="0.3">
      <x:c r="E363" s="226"/>
      <x:c r="F363" s="226"/>
      <x:c r="J363" s="23"/>
      <x:c r="M363" s="226"/>
      <x:c r="Q363" s="23"/>
      <x:c r="R363" s="23"/>
      <x:c r="T363" s="226"/>
      <x:c r="U363" s="226"/>
      <x:c r="V363" s="226"/>
      <x:c r="W363" s="226"/>
      <x:c r="X363" s="226"/>
      <x:c r="Y363" s="226"/>
      <x:c r="Z363" s="226"/>
      <x:c r="AA363" s="226"/>
      <x:c r="AC363" s="226"/>
      <x:c r="AE363" s="226"/>
      <x:c r="AF363" s="226"/>
      <x:c r="AH363" s="222"/>
      <x:c r="AI363" s="23"/>
      <x:c r="AJ363" s="222"/>
      <x:c r="AK363" s="222"/>
      <x:c r="AM363" s="222"/>
      <x:c r="AN363" s="222"/>
      <x:c r="AO363" s="222"/>
    </x:row>
    <x:row r="364" spans="1:57" x14ac:dyDescent="0.3">
      <x:c r="E364" s="226"/>
      <x:c r="F364" s="226"/>
      <x:c r="J364" s="23"/>
      <x:c r="M364" s="226"/>
      <x:c r="Q364" s="23"/>
      <x:c r="R364" s="23"/>
      <x:c r="T364" s="226"/>
      <x:c r="U364" s="226"/>
      <x:c r="V364" s="226"/>
      <x:c r="W364" s="226"/>
      <x:c r="X364" s="226"/>
      <x:c r="Y364" s="226"/>
      <x:c r="Z364" s="226"/>
      <x:c r="AA364" s="226"/>
      <x:c r="AC364" s="226"/>
      <x:c r="AE364" s="226"/>
      <x:c r="AF364" s="226"/>
      <x:c r="AH364" s="222"/>
      <x:c r="AI364" s="23"/>
      <x:c r="AJ364" s="222"/>
      <x:c r="AK364" s="222"/>
      <x:c r="AM364" s="222"/>
      <x:c r="AN364" s="222"/>
      <x:c r="AO364" s="222"/>
    </x:row>
    <x:row r="365" spans="1:57" x14ac:dyDescent="0.3">
      <x:c r="E365" s="226"/>
      <x:c r="F365" s="226"/>
      <x:c r="J365" s="23"/>
      <x:c r="M365" s="226"/>
      <x:c r="Q365" s="23"/>
      <x:c r="R365" s="23"/>
      <x:c r="T365" s="226"/>
      <x:c r="U365" s="226"/>
      <x:c r="V365" s="226"/>
      <x:c r="W365" s="226"/>
      <x:c r="X365" s="226"/>
      <x:c r="Y365" s="226"/>
      <x:c r="Z365" s="226"/>
      <x:c r="AA365" s="226"/>
      <x:c r="AC365" s="226"/>
      <x:c r="AE365" s="226"/>
      <x:c r="AF365" s="226"/>
      <x:c r="AH365" s="222"/>
      <x:c r="AI365" s="23"/>
      <x:c r="AJ365" s="226"/>
      <x:c r="AK365" s="226"/>
      <x:c r="AM365" s="222"/>
      <x:c r="AN365" s="222"/>
      <x:c r="AO365" s="222"/>
    </x:row>
    <x:row r="366" spans="1:57" x14ac:dyDescent="0.3">
      <x:c r="E366" s="226"/>
      <x:c r="F366" s="226"/>
      <x:c r="J366" s="23"/>
      <x:c r="M366" s="226"/>
      <x:c r="O366" s="226"/>
      <x:c r="Q366" s="23"/>
      <x:c r="R366" s="23"/>
      <x:c r="T366" s="226"/>
      <x:c r="U366" s="226"/>
      <x:c r="V366" s="226"/>
      <x:c r="W366" s="226"/>
      <x:c r="X366" s="226"/>
      <x:c r="Y366" s="226"/>
      <x:c r="Z366" s="226"/>
      <x:c r="AA366" s="226"/>
      <x:c r="AC366" s="226"/>
      <x:c r="AE366" s="226"/>
      <x:c r="AF366" s="226"/>
      <x:c r="AH366" s="226"/>
      <x:c r="AI366" s="23"/>
      <x:c r="AJ366" s="226"/>
      <x:c r="AK366" s="226"/>
      <x:c r="AM366" s="222"/>
      <x:c r="AN366" s="222"/>
      <x:c r="AO366" s="222"/>
    </x:row>
    <x:row r="367" spans="1:57" x14ac:dyDescent="0.3">
      <x:c r="E367" s="226"/>
      <x:c r="F367" s="226"/>
      <x:c r="J367" s="23"/>
      <x:c r="M367" s="226"/>
      <x:c r="O367" s="226"/>
      <x:c r="Q367" s="23"/>
      <x:c r="R367" s="23"/>
      <x:c r="T367" s="226"/>
      <x:c r="U367" s="226"/>
      <x:c r="V367" s="226"/>
      <x:c r="W367" s="226"/>
      <x:c r="X367" s="226"/>
      <x:c r="Y367" s="226"/>
      <x:c r="Z367" s="226"/>
      <x:c r="AA367" s="226"/>
      <x:c r="AC367" s="226"/>
      <x:c r="AE367" s="226"/>
      <x:c r="AF367" s="226"/>
      <x:c r="AH367" s="222"/>
      <x:c r="AI367" s="23"/>
      <x:c r="AJ367" s="226"/>
      <x:c r="AK367" s="226"/>
      <x:c r="AM367" s="222"/>
      <x:c r="AN367" s="222"/>
      <x:c r="AO367" s="222"/>
    </x:row>
    <x:row r="368" spans="1:57" x14ac:dyDescent="0.3">
      <x:c r="E368" s="226"/>
      <x:c r="F368" s="226"/>
      <x:c r="J368" s="23"/>
      <x:c r="M368" s="226"/>
      <x:c r="O368" s="226"/>
      <x:c r="Q368" s="23"/>
      <x:c r="R368" s="23"/>
      <x:c r="T368" s="226"/>
      <x:c r="U368" s="226"/>
      <x:c r="V368" s="226"/>
      <x:c r="W368" s="226"/>
      <x:c r="X368" s="226"/>
      <x:c r="Y368" s="226"/>
      <x:c r="Z368" s="226"/>
      <x:c r="AA368" s="226"/>
      <x:c r="AC368" s="226"/>
      <x:c r="AE368" s="226"/>
      <x:c r="AF368" s="226"/>
      <x:c r="AH368" s="222"/>
      <x:c r="AI368" s="23"/>
      <x:c r="AJ368" s="222"/>
      <x:c r="AK368" s="222"/>
      <x:c r="AM368" s="222"/>
      <x:c r="AN368" s="222"/>
      <x:c r="AO368" s="222"/>
    </x:row>
    <x:row r="369" spans="1:57" x14ac:dyDescent="0.3">
      <x:c r="E369" s="226"/>
      <x:c r="F369" s="226"/>
      <x:c r="J369" s="23"/>
      <x:c r="M369" s="226"/>
      <x:c r="O369" s="226"/>
      <x:c r="Q369" s="23"/>
      <x:c r="R369" s="23"/>
      <x:c r="T369" s="226"/>
      <x:c r="U369" s="226"/>
      <x:c r="V369" s="226"/>
      <x:c r="W369" s="226"/>
      <x:c r="X369" s="226"/>
      <x:c r="Y369" s="226"/>
      <x:c r="Z369" s="226"/>
      <x:c r="AA369" s="226"/>
      <x:c r="AC369" s="226"/>
      <x:c r="AE369" s="226"/>
      <x:c r="AF369" s="226"/>
      <x:c r="AH369" s="222"/>
      <x:c r="AI369" s="23"/>
      <x:c r="AJ369" s="226"/>
      <x:c r="AK369" s="226"/>
      <x:c r="AM369" s="222"/>
      <x:c r="AN369" s="222"/>
      <x:c r="AO369" s="222"/>
    </x:row>
    <x:row r="370" spans="1:57" x14ac:dyDescent="0.3">
      <x:c r="E370" s="226"/>
      <x:c r="F370" s="226"/>
      <x:c r="J370" s="23"/>
      <x:c r="M370" s="226"/>
      <x:c r="O370" s="226"/>
      <x:c r="Q370" s="23"/>
      <x:c r="R370" s="23"/>
      <x:c r="T370" s="226"/>
      <x:c r="U370" s="226"/>
      <x:c r="V370" s="226"/>
      <x:c r="W370" s="226"/>
      <x:c r="X370" s="226"/>
      <x:c r="Y370" s="226"/>
      <x:c r="Z370" s="226"/>
      <x:c r="AA370" s="226"/>
      <x:c r="AC370" s="226"/>
      <x:c r="AE370" s="226"/>
      <x:c r="AF370" s="226"/>
      <x:c r="AH370" s="222"/>
      <x:c r="AI370" s="23"/>
      <x:c r="AJ370" s="222"/>
      <x:c r="AK370" s="222"/>
      <x:c r="AM370" s="222"/>
      <x:c r="AN370" s="222"/>
      <x:c r="AO370" s="222"/>
    </x:row>
    <x:row r="371" spans="1:57" x14ac:dyDescent="0.3">
      <x:c r="E371" s="226"/>
      <x:c r="F371" s="226"/>
      <x:c r="J371" s="23"/>
      <x:c r="M371" s="226"/>
      <x:c r="O371" s="226"/>
      <x:c r="Q371" s="23"/>
      <x:c r="R371" s="23"/>
      <x:c r="T371" s="226"/>
      <x:c r="U371" s="226"/>
      <x:c r="V371" s="226"/>
      <x:c r="W371" s="226"/>
      <x:c r="X371" s="226"/>
      <x:c r="Y371" s="226"/>
      <x:c r="Z371" s="226"/>
      <x:c r="AA371" s="226"/>
      <x:c r="AC371" s="226"/>
      <x:c r="AE371" s="226"/>
      <x:c r="AF371" s="226"/>
      <x:c r="AH371" s="226"/>
      <x:c r="AI371" s="23"/>
      <x:c r="AJ371" s="226"/>
      <x:c r="AK371" s="226"/>
      <x:c r="AM371" s="222"/>
      <x:c r="AN371" s="222"/>
      <x:c r="AO371" s="222"/>
    </x:row>
    <x:row r="372" spans="1:57" x14ac:dyDescent="0.3">
      <x:c r="E372" s="226"/>
      <x:c r="F372" s="226"/>
      <x:c r="J372" s="23"/>
      <x:c r="M372" s="226"/>
      <x:c r="O372" s="226"/>
      <x:c r="Q372" s="23"/>
      <x:c r="R372" s="23"/>
      <x:c r="T372" s="226"/>
      <x:c r="U372" s="226"/>
      <x:c r="V372" s="226"/>
      <x:c r="W372" s="226"/>
      <x:c r="X372" s="226"/>
      <x:c r="Y372" s="226"/>
      <x:c r="Z372" s="226"/>
      <x:c r="AA372" s="226"/>
      <x:c r="AC372" s="226"/>
      <x:c r="AE372" s="226"/>
      <x:c r="AF372" s="226"/>
      <x:c r="AH372" s="226"/>
      <x:c r="AI372" s="23"/>
      <x:c r="AJ372" s="226"/>
      <x:c r="AK372" s="226"/>
      <x:c r="AM372" s="222"/>
      <x:c r="AN372" s="222"/>
      <x:c r="AO372" s="222"/>
    </x:row>
    <x:row r="373" spans="1:57" x14ac:dyDescent="0.3">
      <x:c r="E373" s="226"/>
      <x:c r="F373" s="226"/>
      <x:c r="J373" s="23"/>
      <x:c r="M373" s="226"/>
      <x:c r="O373" s="226"/>
      <x:c r="Q373" s="23"/>
      <x:c r="R373" s="23"/>
      <x:c r="T373" s="226"/>
      <x:c r="U373" s="226"/>
      <x:c r="V373" s="226"/>
      <x:c r="W373" s="226"/>
      <x:c r="X373" s="226"/>
      <x:c r="Y373" s="226"/>
      <x:c r="Z373" s="226"/>
      <x:c r="AA373" s="226"/>
      <x:c r="AC373" s="226"/>
      <x:c r="AE373" s="226"/>
      <x:c r="AF373" s="226"/>
      <x:c r="AH373" s="226"/>
      <x:c r="AI373" s="23"/>
      <x:c r="AJ373" s="226"/>
      <x:c r="AK373" s="226"/>
      <x:c r="AM373" s="222"/>
      <x:c r="AN373" s="222"/>
      <x:c r="AO373" s="222"/>
    </x:row>
    <x:row r="374" spans="1:57" x14ac:dyDescent="0.3">
      <x:c r="E374" s="226"/>
      <x:c r="F374" s="226"/>
      <x:c r="J374" s="23"/>
      <x:c r="M374" s="226"/>
      <x:c r="Q374" s="23"/>
      <x:c r="R374" s="23"/>
      <x:c r="T374" s="226"/>
      <x:c r="U374" s="226"/>
      <x:c r="V374" s="226"/>
      <x:c r="W374" s="226"/>
      <x:c r="X374" s="226"/>
      <x:c r="Y374" s="226"/>
      <x:c r="Z374" s="226"/>
      <x:c r="AA374" s="226"/>
      <x:c r="AC374" s="226"/>
      <x:c r="AE374" s="222"/>
      <x:c r="AF374" s="226"/>
      <x:c r="AH374" s="222"/>
      <x:c r="AI374" s="23"/>
      <x:c r="AJ374" s="226"/>
      <x:c r="AK374" s="226"/>
      <x:c r="AM374" s="222"/>
      <x:c r="AN374" s="222"/>
      <x:c r="AO374" s="222"/>
    </x:row>
    <x:row r="375" spans="1:57" x14ac:dyDescent="0.3">
      <x:c r="E375" s="226"/>
      <x:c r="F375" s="226"/>
      <x:c r="J375" s="23"/>
      <x:c r="M375" s="226"/>
      <x:c r="O375" s="226"/>
      <x:c r="Q375" s="23"/>
      <x:c r="R375" s="23"/>
      <x:c r="T375" s="226"/>
      <x:c r="U375" s="226"/>
      <x:c r="V375" s="226"/>
      <x:c r="W375" s="226"/>
      <x:c r="X375" s="226"/>
      <x:c r="Y375" s="226"/>
      <x:c r="Z375" s="226"/>
      <x:c r="AA375" s="226"/>
      <x:c r="AC375" s="226"/>
      <x:c r="AE375" s="226"/>
      <x:c r="AF375" s="226"/>
      <x:c r="AH375" s="226"/>
      <x:c r="AI375" s="23"/>
      <x:c r="AJ375" s="226"/>
      <x:c r="AK375" s="226"/>
      <x:c r="AM375" s="222"/>
      <x:c r="AN375" s="222"/>
      <x:c r="AO375" s="222"/>
    </x:row>
    <x:row r="376" spans="1:57" x14ac:dyDescent="0.3">
      <x:c r="E376" s="226"/>
      <x:c r="F376" s="226"/>
      <x:c r="J376" s="23"/>
      <x:c r="Q376" s="23"/>
      <x:c r="R376" s="23"/>
      <x:c r="T376" s="226"/>
      <x:c r="U376" s="226"/>
      <x:c r="V376" s="226"/>
      <x:c r="W376" s="226"/>
      <x:c r="X376" s="226"/>
      <x:c r="Y376" s="226"/>
      <x:c r="Z376" s="226"/>
      <x:c r="AA376" s="226"/>
      <x:c r="AC376" s="226"/>
      <x:c r="AE376" s="226"/>
      <x:c r="AF376" s="226"/>
      <x:c r="AH376" s="222"/>
      <x:c r="AI376" s="23"/>
      <x:c r="AJ376" s="222"/>
      <x:c r="AK376" s="222"/>
      <x:c r="AM376" s="222"/>
      <x:c r="AN376" s="222"/>
      <x:c r="AO376" s="222"/>
    </x:row>
    <x:row r="377" spans="1:57" x14ac:dyDescent="0.3">
      <x:c r="F377" s="226"/>
      <x:c r="J377" s="23"/>
      <x:c r="Q377" s="23"/>
      <x:c r="R377" s="23"/>
      <x:c r="T377" s="226"/>
      <x:c r="U377" s="226"/>
      <x:c r="V377" s="226"/>
      <x:c r="W377" s="226"/>
      <x:c r="X377" s="226"/>
      <x:c r="Y377" s="226"/>
      <x:c r="Z377" s="226"/>
      <x:c r="AA377" s="226"/>
      <x:c r="AC377" s="226"/>
      <x:c r="AE377" s="222"/>
      <x:c r="AF377" s="226"/>
      <x:c r="AH377" s="222"/>
      <x:c r="AI377" s="23"/>
      <x:c r="AJ377" s="222"/>
      <x:c r="AK377" s="222"/>
      <x:c r="AM377" s="222"/>
      <x:c r="AN377" s="222"/>
      <x:c r="AO377" s="222"/>
    </x:row>
    <x:row r="378" spans="1:57" x14ac:dyDescent="0.3">
      <x:c r="E378" s="226"/>
      <x:c r="F378" s="226"/>
      <x:c r="J378" s="23"/>
      <x:c r="O378" s="226"/>
      <x:c r="Q378" s="23"/>
      <x:c r="R378" s="23"/>
      <x:c r="T378" s="226"/>
      <x:c r="U378" s="226"/>
      <x:c r="V378" s="226"/>
      <x:c r="W378" s="226"/>
      <x:c r="X378" s="226"/>
      <x:c r="Y378" s="226"/>
      <x:c r="Z378" s="226"/>
      <x:c r="AA378" s="226"/>
      <x:c r="AC378" s="226"/>
      <x:c r="AE378" s="226"/>
      <x:c r="AF378" s="226"/>
      <x:c r="AH378" s="226"/>
      <x:c r="AI378" s="23"/>
      <x:c r="AJ378" s="226"/>
      <x:c r="AK378" s="226"/>
      <x:c r="AM378" s="222"/>
      <x:c r="AN378" s="222"/>
      <x:c r="AO378" s="222"/>
    </x:row>
    <x:row r="379" spans="1:57" x14ac:dyDescent="0.3">
      <x:c r="E379" s="226"/>
      <x:c r="F379" s="226"/>
      <x:c r="J379" s="23"/>
      <x:c r="M379" s="226"/>
      <x:c r="Q379" s="23"/>
      <x:c r="R379" s="23"/>
      <x:c r="T379" s="226"/>
      <x:c r="U379" s="226"/>
      <x:c r="V379" s="226"/>
      <x:c r="W379" s="226"/>
      <x:c r="X379" s="226"/>
      <x:c r="Y379" s="226"/>
      <x:c r="Z379" s="226"/>
      <x:c r="AA379" s="226"/>
      <x:c r="AC379" s="226"/>
      <x:c r="AE379" s="222"/>
      <x:c r="AF379" s="226"/>
      <x:c r="AH379" s="222"/>
      <x:c r="AI379" s="23"/>
      <x:c r="AJ379" s="222"/>
      <x:c r="AK379" s="222"/>
      <x:c r="AM379" s="222"/>
      <x:c r="AN379" s="222"/>
      <x:c r="AO379" s="222"/>
    </x:row>
    <x:row r="380" spans="1:57" x14ac:dyDescent="0.3">
      <x:c r="E380" s="226"/>
      <x:c r="F380" s="226"/>
      <x:c r="J380" s="23"/>
      <x:c r="Q380" s="23"/>
      <x:c r="R380" s="23"/>
      <x:c r="T380" s="226"/>
      <x:c r="U380" s="226"/>
      <x:c r="V380" s="226"/>
      <x:c r="W380" s="226"/>
      <x:c r="X380" s="226"/>
      <x:c r="Y380" s="226"/>
      <x:c r="Z380" s="226"/>
      <x:c r="AA380" s="226"/>
      <x:c r="AC380" s="226"/>
      <x:c r="AE380" s="226"/>
      <x:c r="AF380" s="226"/>
      <x:c r="AH380" s="222"/>
      <x:c r="AI380" s="23"/>
      <x:c r="AJ380" s="222"/>
      <x:c r="AK380" s="222"/>
      <x:c r="AM380" s="222"/>
      <x:c r="AN380" s="222"/>
      <x:c r="AO380" s="222"/>
    </x:row>
    <x:row r="381" spans="1:57" x14ac:dyDescent="0.3">
      <x:c r="E381" s="226"/>
      <x:c r="F381" s="226"/>
      <x:c r="J381" s="23"/>
      <x:c r="M381" s="226"/>
      <x:c r="Q381" s="23"/>
      <x:c r="R381" s="23"/>
      <x:c r="T381" s="226"/>
      <x:c r="U381" s="226"/>
      <x:c r="V381" s="226"/>
      <x:c r="W381" s="226"/>
      <x:c r="X381" s="226"/>
      <x:c r="Y381" s="226"/>
      <x:c r="Z381" s="226"/>
      <x:c r="AA381" s="226"/>
      <x:c r="AC381" s="226"/>
      <x:c r="AE381" s="226"/>
      <x:c r="AF381" s="226"/>
      <x:c r="AH381" s="222"/>
      <x:c r="AI381" s="23"/>
      <x:c r="AJ381" s="226"/>
      <x:c r="AK381" s="226"/>
      <x:c r="AM381" s="222"/>
      <x:c r="AN381" s="222"/>
      <x:c r="AO381" s="222"/>
    </x:row>
    <x:row r="382" spans="1:57" x14ac:dyDescent="0.3">
      <x:c r="E382" s="226"/>
      <x:c r="F382" s="226"/>
      <x:c r="J382" s="23"/>
      <x:c r="M382" s="226"/>
      <x:c r="O382" s="226"/>
      <x:c r="Q382" s="23"/>
      <x:c r="R382" s="23"/>
      <x:c r="T382" s="226"/>
      <x:c r="U382" s="226"/>
      <x:c r="V382" s="226"/>
      <x:c r="W382" s="226"/>
      <x:c r="X382" s="226"/>
      <x:c r="Y382" s="226"/>
      <x:c r="Z382" s="226"/>
      <x:c r="AA382" s="226"/>
      <x:c r="AC382" s="226"/>
      <x:c r="AE382" s="226"/>
      <x:c r="AF382" s="226"/>
      <x:c r="AH382" s="222"/>
      <x:c r="AI382" s="23"/>
      <x:c r="AJ382" s="222"/>
      <x:c r="AK382" s="222"/>
      <x:c r="AM382" s="222"/>
      <x:c r="AN382" s="222"/>
      <x:c r="AO382" s="222"/>
    </x:row>
    <x:row r="383" spans="1:57" x14ac:dyDescent="0.3">
      <x:c r="E383" s="226"/>
      <x:c r="F383" s="226"/>
      <x:c r="J383" s="23"/>
      <x:c r="Q383" s="23"/>
      <x:c r="R383" s="23"/>
      <x:c r="T383" s="226"/>
      <x:c r="U383" s="226"/>
      <x:c r="V383" s="226"/>
      <x:c r="W383" s="226"/>
      <x:c r="X383" s="226"/>
      <x:c r="Y383" s="226"/>
      <x:c r="Z383" s="226"/>
      <x:c r="AA383" s="226"/>
      <x:c r="AC383" s="226"/>
      <x:c r="AE383" s="222"/>
      <x:c r="AF383" s="226"/>
      <x:c r="AH383" s="222"/>
      <x:c r="AI383" s="23"/>
      <x:c r="AJ383" s="222"/>
      <x:c r="AK383" s="222"/>
      <x:c r="AM383" s="222"/>
      <x:c r="AN383" s="222"/>
      <x:c r="AO383" s="222"/>
    </x:row>
    <x:row r="384" spans="1:57" x14ac:dyDescent="0.3">
      <x:c r="E384" s="226"/>
      <x:c r="F384" s="226"/>
      <x:c r="J384" s="23"/>
      <x:c r="M384" s="226"/>
      <x:c r="Q384" s="23"/>
      <x:c r="R384" s="23"/>
      <x:c r="T384" s="226"/>
      <x:c r="U384" s="226"/>
      <x:c r="V384" s="226"/>
      <x:c r="W384" s="226"/>
      <x:c r="X384" s="226"/>
      <x:c r="Y384" s="226"/>
      <x:c r="Z384" s="226"/>
      <x:c r="AA384" s="226"/>
      <x:c r="AC384" s="226"/>
      <x:c r="AE384" s="226"/>
      <x:c r="AF384" s="226"/>
      <x:c r="AH384" s="222"/>
      <x:c r="AI384" s="23"/>
      <x:c r="AJ384" s="222"/>
      <x:c r="AK384" s="222"/>
      <x:c r="AM384" s="222"/>
      <x:c r="AN384" s="222"/>
      <x:c r="AO384" s="222"/>
    </x:row>
    <x:row r="385" spans="1:57" x14ac:dyDescent="0.3">
      <x:c r="E385" s="226"/>
      <x:c r="F385" s="226"/>
      <x:c r="J385" s="23"/>
      <x:c r="M385" s="226"/>
      <x:c r="Q385" s="23"/>
      <x:c r="R385" s="23"/>
      <x:c r="T385" s="226"/>
      <x:c r="U385" s="226"/>
      <x:c r="V385" s="226"/>
      <x:c r="W385" s="226"/>
      <x:c r="X385" s="226"/>
      <x:c r="Y385" s="226"/>
      <x:c r="Z385" s="226"/>
      <x:c r="AA385" s="226"/>
      <x:c r="AC385" s="226"/>
      <x:c r="AE385" s="226"/>
      <x:c r="AF385" s="226"/>
      <x:c r="AH385" s="222"/>
      <x:c r="AI385" s="23"/>
      <x:c r="AJ385" s="222"/>
      <x:c r="AK385" s="222"/>
      <x:c r="AM385" s="222"/>
      <x:c r="AN385" s="222"/>
      <x:c r="AO385" s="222"/>
    </x:row>
    <x:row r="386" spans="1:57" x14ac:dyDescent="0.3">
      <x:c r="J386" s="23"/>
      <x:c r="Q386" s="23"/>
      <x:c r="R386" s="23"/>
      <x:c r="T386" s="226"/>
      <x:c r="U386" s="226"/>
      <x:c r="V386" s="226"/>
      <x:c r="W386" s="226"/>
      <x:c r="X386" s="226"/>
      <x:c r="Y386" s="226"/>
      <x:c r="Z386" s="226"/>
      <x:c r="AA386" s="226"/>
      <x:c r="AC386" s="226"/>
      <x:c r="AE386" s="226"/>
      <x:c r="AF386" s="226"/>
      <x:c r="AH386" s="222"/>
      <x:c r="AI386" s="23"/>
      <x:c r="AJ386" s="222"/>
      <x:c r="AK386" s="222"/>
      <x:c r="AM386" s="222"/>
      <x:c r="AN386" s="222"/>
      <x:c r="AO386" s="222"/>
    </x:row>
    <x:row r="387" spans="1:57" x14ac:dyDescent="0.3">
      <x:c r="E387" s="226"/>
      <x:c r="F387" s="226"/>
      <x:c r="J387" s="23"/>
      <x:c r="Q387" s="23"/>
      <x:c r="R387" s="23"/>
      <x:c r="T387" s="226"/>
      <x:c r="U387" s="226"/>
      <x:c r="V387" s="226"/>
      <x:c r="W387" s="226"/>
      <x:c r="X387" s="226"/>
      <x:c r="Y387" s="226"/>
      <x:c r="Z387" s="226"/>
      <x:c r="AA387" s="226"/>
      <x:c r="AC387" s="226"/>
      <x:c r="AE387" s="226"/>
      <x:c r="AF387" s="226"/>
      <x:c r="AH387" s="222"/>
      <x:c r="AI387" s="23"/>
      <x:c r="AJ387" s="226"/>
      <x:c r="AK387" s="226"/>
      <x:c r="AM387" s="222"/>
      <x:c r="AN387" s="222"/>
      <x:c r="AO387" s="222"/>
    </x:row>
    <x:row r="388" spans="1:57" x14ac:dyDescent="0.3">
      <x:c r="E388" s="226"/>
      <x:c r="F388" s="226"/>
      <x:c r="J388" s="23"/>
      <x:c r="Q388" s="23"/>
      <x:c r="R388" s="23"/>
      <x:c r="T388" s="226"/>
      <x:c r="U388" s="226"/>
      <x:c r="V388" s="226"/>
      <x:c r="W388" s="226"/>
      <x:c r="X388" s="226"/>
      <x:c r="Y388" s="226"/>
      <x:c r="Z388" s="226"/>
      <x:c r="AA388" s="226"/>
      <x:c r="AC388" s="226"/>
      <x:c r="AE388" s="222"/>
      <x:c r="AF388" s="226"/>
      <x:c r="AH388" s="222"/>
      <x:c r="AI388" s="23"/>
      <x:c r="AJ388" s="222"/>
      <x:c r="AK388" s="222"/>
      <x:c r="AM388" s="222"/>
      <x:c r="AN388" s="222"/>
      <x:c r="AO388" s="222"/>
    </x:row>
    <x:row r="389" spans="1:57" x14ac:dyDescent="0.3">
      <x:c r="E389" s="226"/>
      <x:c r="J389" s="23"/>
      <x:c r="M389" s="226"/>
      <x:c r="Q389" s="23"/>
      <x:c r="R389" s="23"/>
      <x:c r="T389" s="226"/>
      <x:c r="U389" s="226"/>
      <x:c r="V389" s="226"/>
      <x:c r="W389" s="226"/>
      <x:c r="X389" s="226"/>
      <x:c r="Y389" s="226"/>
      <x:c r="Z389" s="226"/>
      <x:c r="AA389" s="226"/>
      <x:c r="AC389" s="226"/>
      <x:c r="AE389" s="226"/>
      <x:c r="AF389" s="226"/>
      <x:c r="AH389" s="226"/>
      <x:c r="AI389" s="23"/>
      <x:c r="AJ389" s="226"/>
      <x:c r="AK389" s="226"/>
      <x:c r="AM389" s="222"/>
      <x:c r="AN389" s="222"/>
      <x:c r="AO389" s="222"/>
    </x:row>
    <x:row r="390" spans="1:57" x14ac:dyDescent="0.3">
      <x:c r="E390" s="226"/>
      <x:c r="F390" s="226"/>
      <x:c r="J390" s="23"/>
      <x:c r="M390" s="226"/>
      <x:c r="O390" s="226"/>
      <x:c r="Q390" s="23"/>
      <x:c r="R390" s="23"/>
      <x:c r="T390" s="226"/>
      <x:c r="U390" s="226"/>
      <x:c r="V390" s="226"/>
      <x:c r="W390" s="226"/>
      <x:c r="X390" s="226"/>
      <x:c r="Y390" s="226"/>
      <x:c r="Z390" s="226"/>
      <x:c r="AA390" s="226"/>
      <x:c r="AC390" s="226"/>
      <x:c r="AE390" s="226"/>
      <x:c r="AF390" s="226"/>
      <x:c r="AH390" s="222"/>
      <x:c r="AI390" s="23"/>
      <x:c r="AJ390" s="222"/>
      <x:c r="AK390" s="222"/>
      <x:c r="AM390" s="222"/>
      <x:c r="AN390" s="222"/>
      <x:c r="AO390" s="222"/>
    </x:row>
    <x:row r="391" spans="1:57" x14ac:dyDescent="0.3">
      <x:c r="E391" s="226"/>
      <x:c r="F391" s="226"/>
      <x:c r="J391" s="23"/>
      <x:c r="M391" s="226"/>
      <x:c r="Q391" s="23"/>
      <x:c r="R391" s="23"/>
      <x:c r="T391" s="226"/>
      <x:c r="U391" s="226"/>
      <x:c r="V391" s="226"/>
      <x:c r="W391" s="226"/>
      <x:c r="X391" s="226"/>
      <x:c r="Y391" s="226"/>
      <x:c r="Z391" s="226"/>
      <x:c r="AA391" s="226"/>
      <x:c r="AC391" s="226"/>
      <x:c r="AE391" s="226"/>
      <x:c r="AF391" s="226"/>
      <x:c r="AH391" s="222"/>
      <x:c r="AI391" s="23"/>
      <x:c r="AJ391" s="222"/>
      <x:c r="AK391" s="222"/>
      <x:c r="AM391" s="222"/>
      <x:c r="AN391" s="222"/>
      <x:c r="AO391" s="222"/>
    </x:row>
    <x:row r="392" spans="1:57" x14ac:dyDescent="0.3">
      <x:c r="E392" s="226"/>
      <x:c r="J392" s="23"/>
      <x:c r="Q392" s="23"/>
      <x:c r="R392" s="23"/>
      <x:c r="T392" s="226"/>
      <x:c r="U392" s="226"/>
      <x:c r="V392" s="226"/>
      <x:c r="W392" s="226"/>
      <x:c r="X392" s="226"/>
      <x:c r="Y392" s="226"/>
      <x:c r="Z392" s="226"/>
      <x:c r="AA392" s="226"/>
      <x:c r="AC392" s="226"/>
      <x:c r="AE392" s="226"/>
      <x:c r="AF392" s="226"/>
      <x:c r="AH392" s="222"/>
      <x:c r="AI392" s="23"/>
      <x:c r="AJ392" s="222"/>
      <x:c r="AK392" s="222"/>
      <x:c r="AM392" s="222"/>
      <x:c r="AN392" s="222"/>
      <x:c r="AO392" s="222"/>
    </x:row>
    <x:row r="393" spans="1:57" x14ac:dyDescent="0.3">
      <x:c r="F393" s="226"/>
      <x:c r="J393" s="23"/>
      <x:c r="M393" s="226"/>
      <x:c r="Q393" s="23"/>
      <x:c r="R393" s="23"/>
      <x:c r="T393" s="226"/>
      <x:c r="U393" s="226"/>
      <x:c r="V393" s="226"/>
      <x:c r="W393" s="226"/>
      <x:c r="X393" s="226"/>
      <x:c r="Y393" s="226"/>
      <x:c r="Z393" s="226"/>
      <x:c r="AA393" s="226"/>
      <x:c r="AC393" s="226"/>
      <x:c r="AE393" s="222"/>
      <x:c r="AF393" s="226"/>
      <x:c r="AH393" s="222"/>
      <x:c r="AI393" s="23"/>
      <x:c r="AJ393" s="222"/>
      <x:c r="AK393" s="222"/>
      <x:c r="AM393" s="222"/>
      <x:c r="AN393" s="222"/>
      <x:c r="AO393" s="222"/>
    </x:row>
    <x:row r="394" spans="1:57" x14ac:dyDescent="0.3">
      <x:c r="F394" s="226"/>
      <x:c r="J394" s="23"/>
      <x:c r="O394" s="226"/>
      <x:c r="Q394" s="23"/>
      <x:c r="R394" s="23"/>
      <x:c r="T394" s="226"/>
      <x:c r="U394" s="226"/>
      <x:c r="V394" s="226"/>
      <x:c r="W394" s="226"/>
      <x:c r="X394" s="226"/>
      <x:c r="Y394" s="226"/>
      <x:c r="Z394" s="226"/>
      <x:c r="AA394" s="226"/>
      <x:c r="AC394" s="226"/>
      <x:c r="AE394" s="222"/>
      <x:c r="AF394" s="226"/>
      <x:c r="AH394" s="222"/>
      <x:c r="AI394" s="23"/>
      <x:c r="AJ394" s="222"/>
      <x:c r="AK394" s="222"/>
      <x:c r="AM394" s="222"/>
      <x:c r="AN394" s="222"/>
      <x:c r="AO394" s="222"/>
    </x:row>
    <x:row r="395" spans="1:57" x14ac:dyDescent="0.3">
      <x:c r="F395" s="226"/>
      <x:c r="J395" s="23"/>
      <x:c r="O395" s="226"/>
      <x:c r="Q395" s="23"/>
      <x:c r="R395" s="23"/>
      <x:c r="T395" s="226"/>
      <x:c r="U395" s="226"/>
      <x:c r="V395" s="226"/>
      <x:c r="W395" s="226"/>
      <x:c r="X395" s="226"/>
      <x:c r="Y395" s="226"/>
      <x:c r="Z395" s="226"/>
      <x:c r="AA395" s="226"/>
      <x:c r="AC395" s="226"/>
      <x:c r="AE395" s="222"/>
      <x:c r="AF395" s="226"/>
      <x:c r="AH395" s="226"/>
      <x:c r="AI395" s="23"/>
      <x:c r="AJ395" s="226"/>
      <x:c r="AK395" s="226"/>
      <x:c r="AM395" s="222"/>
      <x:c r="AN395" s="222"/>
      <x:c r="AO395" s="222"/>
    </x:row>
    <x:row r="396" spans="1:57" x14ac:dyDescent="0.3">
      <x:c r="E396" s="226"/>
      <x:c r="F396" s="226"/>
      <x:c r="J396" s="23"/>
      <x:c r="M396" s="226"/>
      <x:c r="Q396" s="23"/>
      <x:c r="R396" s="23"/>
      <x:c r="T396" s="226"/>
      <x:c r="U396" s="226"/>
      <x:c r="V396" s="226"/>
      <x:c r="W396" s="226"/>
      <x:c r="X396" s="226"/>
      <x:c r="Y396" s="226"/>
      <x:c r="Z396" s="226"/>
      <x:c r="AA396" s="226"/>
      <x:c r="AC396" s="226"/>
      <x:c r="AE396" s="222"/>
      <x:c r="AF396" s="226"/>
      <x:c r="AH396" s="222"/>
      <x:c r="AI396" s="23"/>
      <x:c r="AJ396" s="222"/>
      <x:c r="AK396" s="222"/>
      <x:c r="AM396" s="222"/>
      <x:c r="AN396" s="222"/>
      <x:c r="AO396" s="222"/>
    </x:row>
    <x:row r="397" spans="1:57" x14ac:dyDescent="0.3">
      <x:c r="E397" s="226"/>
      <x:c r="F397" s="226"/>
      <x:c r="J397" s="23"/>
      <x:c r="M397" s="226"/>
      <x:c r="Q397" s="23"/>
      <x:c r="R397" s="23"/>
      <x:c r="T397" s="226"/>
      <x:c r="U397" s="226"/>
      <x:c r="V397" s="226"/>
      <x:c r="W397" s="226"/>
      <x:c r="X397" s="226"/>
      <x:c r="Y397" s="226"/>
      <x:c r="Z397" s="226"/>
      <x:c r="AA397" s="226"/>
      <x:c r="AC397" s="226"/>
      <x:c r="AE397" s="226"/>
      <x:c r="AF397" s="226"/>
      <x:c r="AH397" s="222"/>
      <x:c r="AI397" s="23"/>
      <x:c r="AJ397" s="222"/>
      <x:c r="AK397" s="222"/>
      <x:c r="AM397" s="222"/>
      <x:c r="AN397" s="222"/>
      <x:c r="AO397" s="222"/>
    </x:row>
    <x:row r="398" spans="1:57" x14ac:dyDescent="0.3">
      <x:c r="E398" s="226"/>
      <x:c r="F398" s="226"/>
      <x:c r="J398" s="23"/>
      <x:c r="M398" s="226"/>
      <x:c r="O398" s="226"/>
      <x:c r="Q398" s="23"/>
      <x:c r="R398" s="23"/>
      <x:c r="T398" s="226"/>
      <x:c r="U398" s="226"/>
      <x:c r="V398" s="226"/>
      <x:c r="W398" s="226"/>
      <x:c r="X398" s="226"/>
      <x:c r="Y398" s="226"/>
      <x:c r="Z398" s="226"/>
      <x:c r="AA398" s="226"/>
      <x:c r="AC398" s="226"/>
      <x:c r="AE398" s="226"/>
      <x:c r="AF398" s="226"/>
      <x:c r="AH398" s="222"/>
      <x:c r="AI398" s="23"/>
      <x:c r="AJ398" s="222"/>
      <x:c r="AK398" s="222"/>
      <x:c r="AM398" s="222"/>
      <x:c r="AN398" s="222"/>
      <x:c r="AO398" s="222"/>
    </x:row>
    <x:row r="399" spans="1:57" x14ac:dyDescent="0.3">
      <x:c r="E399" s="226"/>
      <x:c r="F399" s="226"/>
      <x:c r="J399" s="23"/>
      <x:c r="M399" s="226"/>
      <x:c r="O399" s="226"/>
      <x:c r="Q399" s="23"/>
      <x:c r="R399" s="23"/>
      <x:c r="T399" s="226"/>
      <x:c r="U399" s="226"/>
      <x:c r="V399" s="226"/>
      <x:c r="W399" s="226"/>
      <x:c r="X399" s="226"/>
      <x:c r="Y399" s="226"/>
      <x:c r="Z399" s="226"/>
      <x:c r="AA399" s="226"/>
      <x:c r="AC399" s="226"/>
      <x:c r="AE399" s="226"/>
      <x:c r="AF399" s="226"/>
      <x:c r="AH399" s="226"/>
      <x:c r="AI399" s="23"/>
      <x:c r="AJ399" s="226"/>
      <x:c r="AK399" s="226"/>
      <x:c r="AM399" s="222"/>
      <x:c r="AN399" s="222"/>
      <x:c r="AO399" s="222"/>
    </x:row>
    <x:row r="400" spans="1:57" x14ac:dyDescent="0.3">
      <x:c r="E400" s="226"/>
      <x:c r="F400" s="226"/>
      <x:c r="J400" s="23"/>
      <x:c r="M400" s="226"/>
      <x:c r="O400" s="226"/>
      <x:c r="Q400" s="23"/>
      <x:c r="R400" s="23"/>
      <x:c r="T400" s="226"/>
      <x:c r="U400" s="226"/>
      <x:c r="V400" s="226"/>
      <x:c r="W400" s="226"/>
      <x:c r="X400" s="226"/>
      <x:c r="Y400" s="226"/>
      <x:c r="Z400" s="226"/>
      <x:c r="AA400" s="226"/>
      <x:c r="AC400" s="226"/>
      <x:c r="AE400" s="226"/>
      <x:c r="AF400" s="226"/>
      <x:c r="AH400" s="226"/>
      <x:c r="AI400" s="23"/>
      <x:c r="AJ400" s="226"/>
      <x:c r="AK400" s="226"/>
      <x:c r="AM400" s="222"/>
      <x:c r="AN400" s="222"/>
      <x:c r="AO400" s="222"/>
    </x:row>
    <x:row r="401" spans="1:57" x14ac:dyDescent="0.3">
      <x:c r="E401" s="226"/>
      <x:c r="F401" s="226"/>
      <x:c r="J401" s="23"/>
      <x:c r="M401" s="226"/>
      <x:c r="O401" s="226"/>
      <x:c r="Q401" s="23"/>
      <x:c r="R401" s="23"/>
      <x:c r="T401" s="226"/>
      <x:c r="U401" s="226"/>
      <x:c r="V401" s="226"/>
      <x:c r="W401" s="226"/>
      <x:c r="X401" s="226"/>
      <x:c r="Y401" s="226"/>
      <x:c r="Z401" s="226"/>
      <x:c r="AA401" s="226"/>
      <x:c r="AC401" s="226"/>
      <x:c r="AE401" s="226"/>
      <x:c r="AF401" s="226"/>
      <x:c r="AH401" s="222"/>
      <x:c r="AI401" s="23"/>
      <x:c r="AJ401" s="222"/>
      <x:c r="AK401" s="222"/>
      <x:c r="AM401" s="222"/>
      <x:c r="AN401" s="222"/>
      <x:c r="AO401" s="222"/>
    </x:row>
    <x:row r="402" spans="1:57" x14ac:dyDescent="0.3">
      <x:c r="E402" s="226"/>
      <x:c r="F402" s="226"/>
      <x:c r="J402" s="23"/>
      <x:c r="M402" s="226"/>
      <x:c r="O402" s="226"/>
      <x:c r="Q402" s="23"/>
      <x:c r="R402" s="23"/>
      <x:c r="T402" s="226"/>
      <x:c r="U402" s="226"/>
      <x:c r="V402" s="226"/>
      <x:c r="W402" s="226"/>
      <x:c r="X402" s="226"/>
      <x:c r="Y402" s="226"/>
      <x:c r="Z402" s="226"/>
      <x:c r="AA402" s="226"/>
      <x:c r="AC402" s="226"/>
      <x:c r="AE402" s="226"/>
      <x:c r="AF402" s="226"/>
      <x:c r="AH402" s="226"/>
      <x:c r="AI402" s="23"/>
      <x:c r="AJ402" s="226"/>
      <x:c r="AK402" s="226"/>
      <x:c r="AM402" s="222"/>
      <x:c r="AN402" s="222"/>
      <x:c r="AO402" s="222"/>
    </x:row>
    <x:row r="403" spans="1:57" x14ac:dyDescent="0.3">
      <x:c r="E403" s="226"/>
      <x:c r="F403" s="226"/>
      <x:c r="J403" s="23"/>
      <x:c r="M403" s="226"/>
      <x:c r="O403" s="226"/>
      <x:c r="Q403" s="23"/>
      <x:c r="R403" s="23"/>
      <x:c r="T403" s="226"/>
      <x:c r="U403" s="226"/>
      <x:c r="V403" s="226"/>
      <x:c r="W403" s="226"/>
      <x:c r="X403" s="226"/>
      <x:c r="Y403" s="226"/>
      <x:c r="Z403" s="226"/>
      <x:c r="AA403" s="226"/>
      <x:c r="AC403" s="226"/>
      <x:c r="AE403" s="226"/>
      <x:c r="AF403" s="226"/>
      <x:c r="AH403" s="226"/>
      <x:c r="AI403" s="23"/>
      <x:c r="AJ403" s="226"/>
      <x:c r="AK403" s="226"/>
      <x:c r="AM403" s="222"/>
      <x:c r="AN403" s="222"/>
      <x:c r="AO403" s="222"/>
    </x:row>
    <x:row r="404" spans="1:57" x14ac:dyDescent="0.3">
      <x:c r="F404" s="226"/>
      <x:c r="J404" s="23"/>
      <x:c r="M404" s="226"/>
      <x:c r="Q404" s="23"/>
      <x:c r="R404" s="23"/>
      <x:c r="T404" s="226"/>
      <x:c r="U404" s="226"/>
      <x:c r="V404" s="226"/>
      <x:c r="W404" s="226"/>
      <x:c r="X404" s="226"/>
      <x:c r="Y404" s="226"/>
      <x:c r="Z404" s="226"/>
      <x:c r="AA404" s="226"/>
      <x:c r="AC404" s="226"/>
      <x:c r="AE404" s="226"/>
      <x:c r="AF404" s="226"/>
      <x:c r="AH404" s="222"/>
      <x:c r="AI404" s="23"/>
      <x:c r="AJ404" s="222"/>
      <x:c r="AK404" s="222"/>
      <x:c r="AM404" s="222"/>
      <x:c r="AN404" s="222"/>
      <x:c r="AO404" s="222"/>
    </x:row>
    <x:row r="405" spans="1:57" x14ac:dyDescent="0.3">
      <x:c r="E405" s="226"/>
      <x:c r="F405" s="226"/>
      <x:c r="J405" s="23"/>
      <x:c r="M405" s="226"/>
      <x:c r="O405" s="226"/>
      <x:c r="Q405" s="23"/>
      <x:c r="R405" s="23"/>
      <x:c r="T405" s="226"/>
      <x:c r="U405" s="226"/>
      <x:c r="V405" s="226"/>
      <x:c r="W405" s="226"/>
      <x:c r="X405" s="226"/>
      <x:c r="Y405" s="226"/>
      <x:c r="Z405" s="226"/>
      <x:c r="AA405" s="226"/>
      <x:c r="AC405" s="226"/>
      <x:c r="AE405" s="226"/>
      <x:c r="AF405" s="226"/>
      <x:c r="AH405" s="226"/>
      <x:c r="AI405" s="23"/>
      <x:c r="AJ405" s="226"/>
      <x:c r="AK405" s="226"/>
      <x:c r="AM405" s="222"/>
      <x:c r="AN405" s="222"/>
      <x:c r="AO405" s="222"/>
    </x:row>
    <x:row r="406" spans="1:57" x14ac:dyDescent="0.3">
      <x:c r="E406" s="226"/>
      <x:c r="F406" s="226"/>
      <x:c r="J406" s="23"/>
      <x:c r="M406" s="226"/>
      <x:c r="O406" s="226"/>
      <x:c r="Q406" s="23"/>
      <x:c r="R406" s="23"/>
      <x:c r="T406" s="226"/>
      <x:c r="U406" s="226"/>
      <x:c r="V406" s="226"/>
      <x:c r="W406" s="226"/>
      <x:c r="X406" s="226"/>
      <x:c r="Y406" s="226"/>
      <x:c r="Z406" s="226"/>
      <x:c r="AA406" s="226"/>
      <x:c r="AC406" s="226"/>
      <x:c r="AE406" s="226"/>
      <x:c r="AF406" s="226"/>
      <x:c r="AH406" s="226"/>
      <x:c r="AI406" s="23"/>
      <x:c r="AJ406" s="226"/>
      <x:c r="AK406" s="226"/>
      <x:c r="AM406" s="222"/>
      <x:c r="AN406" s="222"/>
      <x:c r="AO406" s="222"/>
    </x:row>
    <x:row r="407" spans="1:57" x14ac:dyDescent="0.3">
      <x:c r="F407" s="226"/>
      <x:c r="J407" s="23"/>
      <x:c r="O407" s="226"/>
      <x:c r="Q407" s="23"/>
      <x:c r="R407" s="23"/>
      <x:c r="T407" s="226"/>
      <x:c r="U407" s="226"/>
      <x:c r="V407" s="226"/>
      <x:c r="W407" s="226"/>
      <x:c r="X407" s="226"/>
      <x:c r="Y407" s="226"/>
      <x:c r="Z407" s="226"/>
      <x:c r="AA407" s="226"/>
      <x:c r="AC407" s="226"/>
      <x:c r="AE407" s="222"/>
      <x:c r="AF407" s="226"/>
      <x:c r="AH407" s="222"/>
      <x:c r="AI407" s="23"/>
      <x:c r="AJ407" s="222"/>
      <x:c r="AK407" s="222"/>
      <x:c r="AM407" s="222"/>
      <x:c r="AN407" s="222"/>
      <x:c r="AO407" s="222"/>
    </x:row>
    <x:row r="408" spans="1:57" x14ac:dyDescent="0.3">
      <x:c r="F408" s="226"/>
      <x:c r="J408" s="23"/>
      <x:c r="Q408" s="23"/>
      <x:c r="R408" s="23"/>
      <x:c r="T408" s="226"/>
      <x:c r="U408" s="226"/>
      <x:c r="V408" s="226"/>
      <x:c r="W408" s="226"/>
      <x:c r="X408" s="226"/>
      <x:c r="Y408" s="226"/>
      <x:c r="Z408" s="226"/>
      <x:c r="AA408" s="226"/>
      <x:c r="AC408" s="226"/>
      <x:c r="AE408" s="226"/>
      <x:c r="AF408" s="226"/>
      <x:c r="AH408" s="222"/>
      <x:c r="AI408" s="23"/>
      <x:c r="AJ408" s="222"/>
      <x:c r="AK408" s="222"/>
      <x:c r="AM408" s="222"/>
      <x:c r="AN408" s="222"/>
      <x:c r="AO408" s="222"/>
    </x:row>
    <x:row r="409" spans="1:57" x14ac:dyDescent="0.3">
      <x:c r="E409" s="226"/>
      <x:c r="F409" s="226"/>
      <x:c r="J409" s="23"/>
      <x:c r="M409" s="226"/>
      <x:c r="Q409" s="23"/>
      <x:c r="R409" s="23"/>
      <x:c r="T409" s="226"/>
      <x:c r="U409" s="226"/>
      <x:c r="V409" s="226"/>
      <x:c r="W409" s="226"/>
      <x:c r="X409" s="226"/>
      <x:c r="Y409" s="226"/>
      <x:c r="Z409" s="226"/>
      <x:c r="AA409" s="226"/>
      <x:c r="AC409" s="226"/>
      <x:c r="AE409" s="226"/>
      <x:c r="AF409" s="226"/>
      <x:c r="AH409" s="222"/>
      <x:c r="AI409" s="23"/>
      <x:c r="AJ409" s="222"/>
      <x:c r="AK409" s="222"/>
      <x:c r="AM409" s="222"/>
      <x:c r="AN409" s="222"/>
      <x:c r="AO409" s="222"/>
    </x:row>
    <x:row r="410" spans="1:57" x14ac:dyDescent="0.3">
      <x:c r="F410" s="226"/>
      <x:c r="J410" s="23"/>
      <x:c r="M410" s="226"/>
      <x:c r="Q410" s="23"/>
      <x:c r="R410" s="23"/>
      <x:c r="T410" s="226"/>
      <x:c r="U410" s="226"/>
      <x:c r="V410" s="226"/>
      <x:c r="W410" s="226"/>
      <x:c r="X410" s="226"/>
      <x:c r="Y410" s="226"/>
      <x:c r="Z410" s="226"/>
      <x:c r="AA410" s="226"/>
      <x:c r="AC410" s="226"/>
      <x:c r="AE410" s="222"/>
      <x:c r="AF410" s="226"/>
      <x:c r="AH410" s="222"/>
      <x:c r="AI410" s="23"/>
      <x:c r="AJ410" s="222"/>
      <x:c r="AK410" s="222"/>
      <x:c r="AM410" s="222"/>
      <x:c r="AN410" s="222"/>
      <x:c r="AO410" s="222"/>
    </x:row>
    <x:row r="411" spans="1:57" x14ac:dyDescent="0.3">
      <x:c r="F411" s="226"/>
      <x:c r="J411" s="23"/>
      <x:c r="Q411" s="23"/>
      <x:c r="R411" s="23"/>
      <x:c r="T411" s="226"/>
      <x:c r="U411" s="226"/>
      <x:c r="V411" s="226"/>
      <x:c r="W411" s="226"/>
      <x:c r="X411" s="226"/>
      <x:c r="Y411" s="226"/>
      <x:c r="Z411" s="226"/>
      <x:c r="AA411" s="226"/>
      <x:c r="AC411" s="226"/>
      <x:c r="AE411" s="222"/>
      <x:c r="AF411" s="226"/>
      <x:c r="AH411" s="222"/>
      <x:c r="AI411" s="23"/>
      <x:c r="AJ411" s="222"/>
      <x:c r="AK411" s="222"/>
      <x:c r="AM411" s="222"/>
      <x:c r="AN411" s="222"/>
      <x:c r="AO411" s="222"/>
    </x:row>
    <x:row r="412" spans="1:57" x14ac:dyDescent="0.3">
      <x:c r="F412" s="226"/>
      <x:c r="J412" s="23"/>
      <x:c r="Q412" s="23"/>
      <x:c r="R412" s="23"/>
      <x:c r="T412" s="226"/>
      <x:c r="U412" s="226"/>
      <x:c r="V412" s="226"/>
      <x:c r="W412" s="226"/>
      <x:c r="X412" s="226"/>
      <x:c r="Y412" s="226"/>
      <x:c r="Z412" s="226"/>
      <x:c r="AA412" s="226"/>
      <x:c r="AC412" s="226"/>
      <x:c r="AE412" s="226"/>
      <x:c r="AF412" s="226"/>
      <x:c r="AH412" s="222"/>
      <x:c r="AI412" s="23"/>
      <x:c r="AJ412" s="222"/>
      <x:c r="AK412" s="222"/>
      <x:c r="AM412" s="222"/>
      <x:c r="AN412" s="222"/>
      <x:c r="AO412" s="222"/>
    </x:row>
    <x:row r="413" spans="1:57" x14ac:dyDescent="0.3">
      <x:c r="E413" s="226"/>
      <x:c r="J413" s="23"/>
      <x:c r="Q413" s="23"/>
      <x:c r="R413" s="23"/>
      <x:c r="T413" s="226"/>
      <x:c r="U413" s="226"/>
      <x:c r="V413" s="226"/>
      <x:c r="W413" s="226"/>
      <x:c r="X413" s="226"/>
      <x:c r="Y413" s="226"/>
      <x:c r="Z413" s="226"/>
      <x:c r="AA413" s="226"/>
      <x:c r="AC413" s="226"/>
      <x:c r="AE413" s="226"/>
      <x:c r="AF413" s="226"/>
      <x:c r="AH413" s="222"/>
      <x:c r="AI413" s="23"/>
      <x:c r="AJ413" s="222"/>
      <x:c r="AK413" s="222"/>
      <x:c r="AM413" s="222"/>
      <x:c r="AN413" s="222"/>
      <x:c r="AO413" s="222"/>
    </x:row>
    <x:row r="414" spans="1:57" x14ac:dyDescent="0.3">
      <x:c r="E414" s="226"/>
      <x:c r="F414" s="226"/>
      <x:c r="J414" s="23"/>
      <x:c r="M414" s="226"/>
      <x:c r="O414" s="226"/>
      <x:c r="Q414" s="23"/>
      <x:c r="R414" s="23"/>
      <x:c r="T414" s="226"/>
      <x:c r="U414" s="226"/>
      <x:c r="V414" s="226"/>
      <x:c r="W414" s="226"/>
      <x:c r="X414" s="226"/>
      <x:c r="Y414" s="226"/>
      <x:c r="Z414" s="226"/>
      <x:c r="AA414" s="226"/>
      <x:c r="AC414" s="226"/>
      <x:c r="AE414" s="226"/>
      <x:c r="AF414" s="226"/>
      <x:c r="AH414" s="226"/>
      <x:c r="AI414" s="23"/>
      <x:c r="AJ414" s="226"/>
      <x:c r="AK414" s="226"/>
      <x:c r="AM414" s="222"/>
      <x:c r="AN414" s="222"/>
      <x:c r="AO414" s="222"/>
    </x:row>
    <x:row r="415" spans="1:57" x14ac:dyDescent="0.3">
      <x:c r="E415" s="226"/>
      <x:c r="F415" s="226"/>
      <x:c r="J415" s="23"/>
      <x:c r="Q415" s="23"/>
      <x:c r="R415" s="23"/>
      <x:c r="T415" s="226"/>
      <x:c r="U415" s="226"/>
      <x:c r="V415" s="226"/>
      <x:c r="W415" s="226"/>
      <x:c r="X415" s="226"/>
      <x:c r="Y415" s="226"/>
      <x:c r="Z415" s="226"/>
      <x:c r="AA415" s="226"/>
      <x:c r="AC415" s="226"/>
      <x:c r="AE415" s="226"/>
      <x:c r="AF415" s="226"/>
      <x:c r="AH415" s="226"/>
      <x:c r="AI415" s="23"/>
      <x:c r="AJ415" s="226"/>
      <x:c r="AK415" s="226"/>
      <x:c r="AM415" s="222"/>
      <x:c r="AN415" s="222"/>
      <x:c r="AO415" s="222"/>
    </x:row>
    <x:row r="416" spans="1:57" x14ac:dyDescent="0.3">
      <x:c r="E416" s="226"/>
      <x:c r="F416" s="226"/>
      <x:c r="J416" s="23"/>
      <x:c r="M416" s="226"/>
      <x:c r="O416" s="226"/>
      <x:c r="Q416" s="23"/>
      <x:c r="R416" s="23"/>
      <x:c r="T416" s="226"/>
      <x:c r="U416" s="226"/>
      <x:c r="V416" s="226"/>
      <x:c r="W416" s="226"/>
      <x:c r="X416" s="226"/>
      <x:c r="Y416" s="226"/>
      <x:c r="Z416" s="226"/>
      <x:c r="AA416" s="226"/>
      <x:c r="AC416" s="226"/>
      <x:c r="AE416" s="226"/>
      <x:c r="AF416" s="226"/>
      <x:c r="AH416" s="226"/>
      <x:c r="AI416" s="23"/>
      <x:c r="AJ416" s="226"/>
      <x:c r="AK416" s="226"/>
      <x:c r="AM416" s="222"/>
      <x:c r="AN416" s="222"/>
      <x:c r="AO416" s="222"/>
    </x:row>
    <x:row r="417" spans="1:57" x14ac:dyDescent="0.3">
      <x:c r="E417" s="226"/>
      <x:c r="F417" s="226"/>
      <x:c r="J417" s="23"/>
      <x:c r="M417" s="226"/>
      <x:c r="O417" s="226"/>
      <x:c r="Q417" s="23"/>
      <x:c r="R417" s="23"/>
      <x:c r="T417" s="226"/>
      <x:c r="U417" s="226"/>
      <x:c r="V417" s="226"/>
      <x:c r="W417" s="226"/>
      <x:c r="X417" s="226"/>
      <x:c r="Y417" s="226"/>
      <x:c r="Z417" s="226"/>
      <x:c r="AA417" s="226"/>
      <x:c r="AC417" s="226"/>
      <x:c r="AE417" s="226"/>
      <x:c r="AF417" s="226"/>
      <x:c r="AH417" s="226"/>
      <x:c r="AI417" s="23"/>
      <x:c r="AJ417" s="226"/>
      <x:c r="AK417" s="226"/>
      <x:c r="AM417" s="222"/>
      <x:c r="AN417" s="222"/>
      <x:c r="AO417" s="222"/>
    </x:row>
    <x:row r="418" spans="1:57" x14ac:dyDescent="0.3">
      <x:c r="J418" s="23"/>
      <x:c r="M418" s="226"/>
      <x:c r="Q418" s="23"/>
      <x:c r="R418" s="23"/>
      <x:c r="T418" s="226"/>
      <x:c r="U418" s="226"/>
      <x:c r="V418" s="226"/>
      <x:c r="W418" s="226"/>
      <x:c r="X418" s="226"/>
      <x:c r="Y418" s="226"/>
      <x:c r="Z418" s="226"/>
      <x:c r="AA418" s="226"/>
      <x:c r="AC418" s="226"/>
      <x:c r="AE418" s="226"/>
      <x:c r="AF418" s="226"/>
      <x:c r="AH418" s="222"/>
      <x:c r="AI418" s="23"/>
      <x:c r="AJ418" s="222"/>
      <x:c r="AK418" s="222"/>
      <x:c r="AM418" s="222"/>
      <x:c r="AN418" s="222"/>
      <x:c r="AO418" s="222"/>
    </x:row>
    <x:row r="419" spans="1:57" x14ac:dyDescent="0.3">
      <x:c r="E419" s="226"/>
      <x:c r="F419" s="226"/>
      <x:c r="J419" s="23"/>
      <x:c r="M419" s="226"/>
      <x:c r="O419" s="226"/>
      <x:c r="Q419" s="23"/>
      <x:c r="R419" s="23"/>
      <x:c r="T419" s="226"/>
      <x:c r="U419" s="226"/>
      <x:c r="V419" s="226"/>
      <x:c r="W419" s="226"/>
      <x:c r="X419" s="226"/>
      <x:c r="Y419" s="226"/>
      <x:c r="Z419" s="226"/>
      <x:c r="AA419" s="226"/>
      <x:c r="AC419" s="226"/>
      <x:c r="AE419" s="226"/>
      <x:c r="AF419" s="226"/>
      <x:c r="AH419" s="226"/>
      <x:c r="AI419" s="23"/>
      <x:c r="AJ419" s="226"/>
      <x:c r="AK419" s="226"/>
      <x:c r="AM419" s="222"/>
      <x:c r="AN419" s="222"/>
      <x:c r="AO419" s="222"/>
    </x:row>
    <x:row r="420" spans="1:57" x14ac:dyDescent="0.3">
      <x:c r="E420" s="226"/>
      <x:c r="F420" s="226"/>
      <x:c r="J420" s="23"/>
      <x:c r="M420" s="226"/>
      <x:c r="Q420" s="23"/>
      <x:c r="R420" s="23"/>
      <x:c r="T420" s="226"/>
      <x:c r="U420" s="226"/>
      <x:c r="V420" s="226"/>
      <x:c r="W420" s="226"/>
      <x:c r="X420" s="226"/>
      <x:c r="Y420" s="226"/>
      <x:c r="Z420" s="226"/>
      <x:c r="AA420" s="226"/>
      <x:c r="AC420" s="226"/>
      <x:c r="AE420" s="226"/>
      <x:c r="AF420" s="226"/>
      <x:c r="AH420" s="226"/>
      <x:c r="AI420" s="23"/>
      <x:c r="AJ420" s="226"/>
      <x:c r="AK420" s="226"/>
      <x:c r="AM420" s="222"/>
      <x:c r="AN420" s="222"/>
      <x:c r="AO420" s="222"/>
    </x:row>
    <x:row r="421" spans="1:57" x14ac:dyDescent="0.3">
      <x:c r="E421" s="226"/>
      <x:c r="F421" s="226"/>
      <x:c r="J421" s="23"/>
      <x:c r="M421" s="226"/>
      <x:c r="O421" s="226"/>
      <x:c r="Q421" s="23"/>
      <x:c r="R421" s="23"/>
      <x:c r="T421" s="226"/>
      <x:c r="U421" s="226"/>
      <x:c r="V421" s="226"/>
      <x:c r="W421" s="226"/>
      <x:c r="X421" s="226"/>
      <x:c r="Y421" s="226"/>
      <x:c r="Z421" s="226"/>
      <x:c r="AA421" s="226"/>
      <x:c r="AC421" s="226"/>
      <x:c r="AE421" s="226"/>
      <x:c r="AF421" s="226"/>
      <x:c r="AH421" s="222"/>
      <x:c r="AI421" s="23"/>
      <x:c r="AJ421" s="222"/>
      <x:c r="AK421" s="222"/>
      <x:c r="AM421" s="222"/>
      <x:c r="AN421" s="222"/>
      <x:c r="AO421" s="222"/>
    </x:row>
    <x:row r="422" spans="1:57" x14ac:dyDescent="0.3">
      <x:c r="F422" s="226"/>
      <x:c r="J422" s="23"/>
      <x:c r="Q422" s="23"/>
      <x:c r="R422" s="23"/>
      <x:c r="T422" s="226"/>
      <x:c r="U422" s="226"/>
      <x:c r="V422" s="226"/>
      <x:c r="W422" s="226"/>
      <x:c r="X422" s="226"/>
      <x:c r="Y422" s="226"/>
      <x:c r="Z422" s="226"/>
      <x:c r="AA422" s="226"/>
      <x:c r="AC422" s="226"/>
      <x:c r="AE422" s="222"/>
      <x:c r="AF422" s="226"/>
      <x:c r="AH422" s="222"/>
      <x:c r="AI422" s="23"/>
      <x:c r="AJ422" s="222"/>
      <x:c r="AK422" s="222"/>
      <x:c r="AM422" s="222"/>
      <x:c r="AN422" s="222"/>
      <x:c r="AO422" s="222"/>
    </x:row>
    <x:row r="423" spans="1:57" x14ac:dyDescent="0.3">
      <x:c r="F423" s="226"/>
      <x:c r="J423" s="23"/>
      <x:c r="Q423" s="23"/>
      <x:c r="R423" s="23"/>
      <x:c r="T423" s="226"/>
      <x:c r="U423" s="226"/>
      <x:c r="V423" s="226"/>
      <x:c r="W423" s="226"/>
      <x:c r="X423" s="226"/>
      <x:c r="Y423" s="226"/>
      <x:c r="Z423" s="226"/>
      <x:c r="AA423" s="226"/>
      <x:c r="AC423" s="226"/>
      <x:c r="AE423" s="226"/>
      <x:c r="AF423" s="226"/>
      <x:c r="AH423" s="222"/>
      <x:c r="AI423" s="23"/>
      <x:c r="AJ423" s="226"/>
      <x:c r="AK423" s="226"/>
      <x:c r="AM423" s="222"/>
      <x:c r="AN423" s="222"/>
      <x:c r="AO423" s="222"/>
    </x:row>
    <x:row r="424" spans="1:57" x14ac:dyDescent="0.3">
      <x:c r="E424" s="226"/>
      <x:c r="F424" s="226"/>
      <x:c r="J424" s="23"/>
      <x:c r="M424" s="226"/>
      <x:c r="Q424" s="23"/>
      <x:c r="R424" s="23"/>
      <x:c r="T424" s="226"/>
      <x:c r="U424" s="226"/>
      <x:c r="V424" s="226"/>
      <x:c r="W424" s="226"/>
      <x:c r="X424" s="226"/>
      <x:c r="Y424" s="226"/>
      <x:c r="Z424" s="226"/>
      <x:c r="AA424" s="226"/>
      <x:c r="AC424" s="226"/>
      <x:c r="AE424" s="226"/>
      <x:c r="AF424" s="226"/>
      <x:c r="AH424" s="226"/>
      <x:c r="AI424" s="23"/>
      <x:c r="AJ424" s="226"/>
      <x:c r="AK424" s="226"/>
      <x:c r="AM424" s="222"/>
      <x:c r="AN424" s="222"/>
      <x:c r="AO424" s="222"/>
    </x:row>
    <x:row r="425" spans="1:57" x14ac:dyDescent="0.3">
      <x:c r="E425" s="226"/>
      <x:c r="F425" s="226"/>
      <x:c r="J425" s="23"/>
      <x:c r="O425" s="226"/>
      <x:c r="Q425" s="23"/>
      <x:c r="R425" s="23"/>
      <x:c r="T425" s="226"/>
      <x:c r="U425" s="226"/>
      <x:c r="V425" s="226"/>
      <x:c r="W425" s="226"/>
      <x:c r="X425" s="226"/>
      <x:c r="Y425" s="226"/>
      <x:c r="Z425" s="226"/>
      <x:c r="AA425" s="226"/>
      <x:c r="AC425" s="226"/>
      <x:c r="AE425" s="226"/>
      <x:c r="AF425" s="226"/>
      <x:c r="AH425" s="226"/>
      <x:c r="AI425" s="23"/>
      <x:c r="AJ425" s="226"/>
      <x:c r="AK425" s="226"/>
      <x:c r="AM425" s="222"/>
      <x:c r="AN425" s="222"/>
      <x:c r="AO425" s="222"/>
    </x:row>
    <x:row r="426" spans="1:57" x14ac:dyDescent="0.3">
      <x:c r="E426" s="226"/>
      <x:c r="F426" s="226"/>
      <x:c r="J426" s="23"/>
      <x:c r="Q426" s="23"/>
      <x:c r="R426" s="23"/>
      <x:c r="T426" s="226"/>
      <x:c r="U426" s="226"/>
      <x:c r="V426" s="226"/>
      <x:c r="W426" s="226"/>
      <x:c r="X426" s="226"/>
      <x:c r="Y426" s="226"/>
      <x:c r="Z426" s="226"/>
      <x:c r="AA426" s="226"/>
      <x:c r="AC426" s="226"/>
      <x:c r="AE426" s="226"/>
      <x:c r="AF426" s="226"/>
      <x:c r="AH426" s="222"/>
      <x:c r="AI426" s="23"/>
      <x:c r="AJ426" s="222"/>
      <x:c r="AK426" s="222"/>
      <x:c r="AM426" s="222"/>
      <x:c r="AN426" s="222"/>
      <x:c r="AO426" s="222"/>
    </x:row>
    <x:row r="427" spans="1:57" x14ac:dyDescent="0.3">
      <x:c r="E427" s="226"/>
      <x:c r="F427" s="226"/>
      <x:c r="J427" s="23"/>
      <x:c r="M427" s="226"/>
      <x:c r="O427" s="226"/>
      <x:c r="Q427" s="23"/>
      <x:c r="R427" s="23"/>
      <x:c r="T427" s="226"/>
      <x:c r="U427" s="226"/>
      <x:c r="V427" s="226"/>
      <x:c r="W427" s="226"/>
      <x:c r="X427" s="226"/>
      <x:c r="Y427" s="226"/>
      <x:c r="Z427" s="226"/>
      <x:c r="AA427" s="226"/>
      <x:c r="AC427" s="226"/>
      <x:c r="AE427" s="226"/>
      <x:c r="AF427" s="226"/>
      <x:c r="AH427" s="222"/>
      <x:c r="AI427" s="23"/>
      <x:c r="AJ427" s="226"/>
      <x:c r="AK427" s="226"/>
      <x:c r="AM427" s="222"/>
      <x:c r="AN427" s="222"/>
      <x:c r="AO427" s="222"/>
    </x:row>
    <x:row r="428" spans="1:57" x14ac:dyDescent="0.3">
      <x:c r="F428" s="226"/>
      <x:c r="J428" s="23"/>
      <x:c r="Q428" s="23"/>
      <x:c r="R428" s="23"/>
      <x:c r="T428" s="226"/>
      <x:c r="U428" s="226"/>
      <x:c r="V428" s="226"/>
      <x:c r="W428" s="226"/>
      <x:c r="X428" s="226"/>
      <x:c r="Y428" s="226"/>
      <x:c r="Z428" s="226"/>
      <x:c r="AA428" s="226"/>
      <x:c r="AC428" s="226"/>
      <x:c r="AE428" s="222"/>
      <x:c r="AF428" s="226"/>
      <x:c r="AH428" s="222"/>
      <x:c r="AI428" s="23"/>
      <x:c r="AJ428" s="226"/>
      <x:c r="AK428" s="226"/>
      <x:c r="AM428" s="222"/>
      <x:c r="AN428" s="222"/>
      <x:c r="AO428" s="222"/>
    </x:row>
    <x:row r="429" spans="1:57" x14ac:dyDescent="0.3">
      <x:c r="F429" s="226"/>
      <x:c r="J429" s="23"/>
      <x:c r="Q429" s="23"/>
      <x:c r="R429" s="23"/>
      <x:c r="T429" s="226"/>
      <x:c r="U429" s="226"/>
      <x:c r="V429" s="226"/>
      <x:c r="W429" s="226"/>
      <x:c r="X429" s="226"/>
      <x:c r="Y429" s="226"/>
      <x:c r="Z429" s="226"/>
      <x:c r="AA429" s="226"/>
      <x:c r="AC429" s="226"/>
      <x:c r="AE429" s="222"/>
      <x:c r="AF429" s="226"/>
      <x:c r="AH429" s="226"/>
      <x:c r="AI429" s="23"/>
      <x:c r="AJ429" s="226"/>
      <x:c r="AK429" s="226"/>
      <x:c r="AM429" s="222"/>
      <x:c r="AN429" s="222"/>
      <x:c r="AO429" s="222"/>
    </x:row>
    <x:row r="430" spans="1:57" x14ac:dyDescent="0.3">
      <x:c r="E430" s="226"/>
      <x:c r="F430" s="226"/>
      <x:c r="J430" s="23"/>
      <x:c r="M430" s="226"/>
      <x:c r="Q430" s="23"/>
      <x:c r="R430" s="23"/>
      <x:c r="T430" s="226"/>
      <x:c r="U430" s="226"/>
      <x:c r="V430" s="226"/>
      <x:c r="W430" s="226"/>
      <x:c r="X430" s="226"/>
      <x:c r="Y430" s="226"/>
      <x:c r="Z430" s="226"/>
      <x:c r="AA430" s="226"/>
      <x:c r="AC430" s="226"/>
      <x:c r="AE430" s="222"/>
      <x:c r="AF430" s="226"/>
      <x:c r="AH430" s="222"/>
      <x:c r="AI430" s="23"/>
      <x:c r="AJ430" s="222"/>
      <x:c r="AK430" s="222"/>
      <x:c r="AM430" s="222"/>
      <x:c r="AN430" s="222"/>
      <x:c r="AO430" s="222"/>
    </x:row>
    <x:row r="431" spans="1:57" x14ac:dyDescent="0.3">
      <x:c r="E431" s="226"/>
      <x:c r="F431" s="226"/>
      <x:c r="J431" s="23"/>
      <x:c r="Q431" s="23"/>
      <x:c r="R431" s="23"/>
      <x:c r="T431" s="226"/>
      <x:c r="U431" s="226"/>
      <x:c r="V431" s="226"/>
      <x:c r="W431" s="226"/>
      <x:c r="X431" s="226"/>
      <x:c r="Y431" s="226"/>
      <x:c r="Z431" s="226"/>
      <x:c r="AA431" s="226"/>
      <x:c r="AC431" s="226"/>
      <x:c r="AE431" s="226"/>
      <x:c r="AF431" s="226"/>
      <x:c r="AH431" s="222"/>
      <x:c r="AI431" s="23"/>
      <x:c r="AJ431" s="222"/>
      <x:c r="AK431" s="222"/>
      <x:c r="AM431" s="222"/>
      <x:c r="AN431" s="222"/>
      <x:c r="AO431" s="222"/>
    </x:row>
    <x:row r="432" spans="1:57" x14ac:dyDescent="0.3">
      <x:c r="J432" s="23"/>
      <x:c r="M432" s="226"/>
      <x:c r="Q432" s="23"/>
      <x:c r="R432" s="23"/>
      <x:c r="T432" s="226"/>
      <x:c r="U432" s="226"/>
      <x:c r="V432" s="226"/>
      <x:c r="W432" s="226"/>
      <x:c r="X432" s="226"/>
      <x:c r="Y432" s="226"/>
      <x:c r="Z432" s="226"/>
      <x:c r="AA432" s="226"/>
      <x:c r="AC432" s="226"/>
      <x:c r="AE432" s="222"/>
      <x:c r="AF432" s="226"/>
      <x:c r="AH432" s="222"/>
      <x:c r="AI432" s="23"/>
      <x:c r="AJ432" s="222"/>
      <x:c r="AK432" s="222"/>
      <x:c r="AM432" s="222"/>
      <x:c r="AN432" s="222"/>
      <x:c r="AO432" s="222"/>
    </x:row>
    <x:row r="433" spans="1:57" x14ac:dyDescent="0.3">
      <x:c r="E433" s="226"/>
      <x:c r="J433" s="23"/>
      <x:c r="M433" s="226"/>
      <x:c r="Q433" s="23"/>
      <x:c r="R433" s="23"/>
      <x:c r="T433" s="226"/>
      <x:c r="U433" s="226"/>
      <x:c r="V433" s="226"/>
      <x:c r="W433" s="226"/>
      <x:c r="X433" s="226"/>
      <x:c r="Y433" s="226"/>
      <x:c r="Z433" s="226"/>
      <x:c r="AA433" s="226"/>
      <x:c r="AC433" s="226"/>
      <x:c r="AE433" s="226"/>
      <x:c r="AF433" s="226"/>
      <x:c r="AH433" s="222"/>
      <x:c r="AI433" s="23"/>
      <x:c r="AJ433" s="226"/>
      <x:c r="AK433" s="226"/>
      <x:c r="AM433" s="222"/>
      <x:c r="AN433" s="222"/>
      <x:c r="AO433" s="222"/>
    </x:row>
    <x:row r="434" spans="1:57" x14ac:dyDescent="0.3">
      <x:c r="E434" s="226"/>
      <x:c r="J434" s="23"/>
      <x:c r="M434" s="226"/>
      <x:c r="Q434" s="23"/>
      <x:c r="R434" s="23"/>
      <x:c r="T434" s="226"/>
      <x:c r="U434" s="226"/>
      <x:c r="V434" s="226"/>
      <x:c r="W434" s="226"/>
      <x:c r="X434" s="226"/>
      <x:c r="Y434" s="226"/>
      <x:c r="Z434" s="226"/>
      <x:c r="AA434" s="226"/>
      <x:c r="AC434" s="226"/>
      <x:c r="AE434" s="226"/>
      <x:c r="AF434" s="226"/>
      <x:c r="AH434" s="222"/>
      <x:c r="AI434" s="23"/>
      <x:c r="AJ434" s="222"/>
      <x:c r="AK434" s="222"/>
      <x:c r="AM434" s="222"/>
      <x:c r="AN434" s="222"/>
      <x:c r="AO434" s="222"/>
    </x:row>
    <x:row r="435" spans="1:57" x14ac:dyDescent="0.3">
      <x:c r="F435" s="226"/>
      <x:c r="J435" s="23"/>
      <x:c r="M435" s="226"/>
      <x:c r="O435" s="226"/>
      <x:c r="Q435" s="23"/>
      <x:c r="R435" s="23"/>
      <x:c r="T435" s="226"/>
      <x:c r="U435" s="226"/>
      <x:c r="V435" s="226"/>
      <x:c r="W435" s="226"/>
      <x:c r="X435" s="226"/>
      <x:c r="Y435" s="226"/>
      <x:c r="Z435" s="226"/>
      <x:c r="AA435" s="226"/>
      <x:c r="AC435" s="226"/>
      <x:c r="AE435" s="226"/>
      <x:c r="AF435" s="226"/>
      <x:c r="AH435" s="222"/>
      <x:c r="AI435" s="23"/>
      <x:c r="AJ435" s="222"/>
      <x:c r="AK435" s="222"/>
      <x:c r="AM435" s="222"/>
      <x:c r="AN435" s="222"/>
      <x:c r="AO435" s="222"/>
    </x:row>
    <x:row r="436" spans="1:57" x14ac:dyDescent="0.3">
      <x:c r="F436" s="226"/>
      <x:c r="J436" s="23"/>
      <x:c r="O436" s="226"/>
      <x:c r="Q436" s="23"/>
      <x:c r="R436" s="23"/>
      <x:c r="T436" s="226"/>
      <x:c r="U436" s="226"/>
      <x:c r="V436" s="226"/>
      <x:c r="W436" s="226"/>
      <x:c r="X436" s="226"/>
      <x:c r="Y436" s="226"/>
      <x:c r="Z436" s="226"/>
      <x:c r="AA436" s="226"/>
      <x:c r="AC436" s="226"/>
      <x:c r="AE436" s="226"/>
      <x:c r="AF436" s="226"/>
      <x:c r="AH436" s="222"/>
      <x:c r="AI436" s="23"/>
      <x:c r="AJ436" s="222"/>
      <x:c r="AK436" s="222"/>
      <x:c r="AM436" s="222"/>
      <x:c r="AN436" s="222"/>
      <x:c r="AO436" s="222"/>
    </x:row>
    <x:row r="437" spans="1:57" x14ac:dyDescent="0.3">
      <x:c r="E437" s="226"/>
      <x:c r="J437" s="23"/>
      <x:c r="M437" s="226"/>
      <x:c r="Q437" s="23"/>
      <x:c r="R437" s="23"/>
      <x:c r="T437" s="226"/>
      <x:c r="U437" s="226"/>
      <x:c r="V437" s="226"/>
      <x:c r="W437" s="226"/>
      <x:c r="X437" s="226"/>
      <x:c r="Y437" s="226"/>
      <x:c r="Z437" s="226"/>
      <x:c r="AA437" s="226"/>
      <x:c r="AC437" s="226"/>
      <x:c r="AE437" s="226"/>
      <x:c r="AF437" s="226"/>
      <x:c r="AH437" s="226"/>
      <x:c r="AI437" s="23"/>
      <x:c r="AJ437" s="226"/>
      <x:c r="AK437" s="226"/>
      <x:c r="AM437" s="222"/>
      <x:c r="AN437" s="222"/>
      <x:c r="AO437" s="222"/>
    </x:row>
    <x:row r="438" spans="1:57" x14ac:dyDescent="0.3">
      <x:c r="E438" s="226"/>
      <x:c r="F438" s="226"/>
      <x:c r="J438" s="23"/>
      <x:c r="Q438" s="23"/>
      <x:c r="R438" s="23"/>
      <x:c r="T438" s="226"/>
      <x:c r="U438" s="226"/>
      <x:c r="V438" s="226"/>
      <x:c r="W438" s="226"/>
      <x:c r="X438" s="226"/>
      <x:c r="Y438" s="226"/>
      <x:c r="Z438" s="226"/>
      <x:c r="AA438" s="226"/>
      <x:c r="AC438" s="226"/>
      <x:c r="AE438" s="226"/>
      <x:c r="AF438" s="226"/>
      <x:c r="AH438" s="222"/>
      <x:c r="AI438" s="23"/>
      <x:c r="AJ438" s="222"/>
      <x:c r="AK438" s="222"/>
      <x:c r="AM438" s="222"/>
      <x:c r="AN438" s="222"/>
      <x:c r="AO438" s="222"/>
    </x:row>
    <x:row r="439" spans="1:57" x14ac:dyDescent="0.3">
      <x:c r="F439" s="226"/>
      <x:c r="J439" s="23"/>
      <x:c r="M439" s="226"/>
      <x:c r="O439" s="226"/>
      <x:c r="Q439" s="23"/>
      <x:c r="R439" s="23"/>
      <x:c r="T439" s="226"/>
      <x:c r="U439" s="226"/>
      <x:c r="V439" s="226"/>
      <x:c r="W439" s="226"/>
      <x:c r="X439" s="226"/>
      <x:c r="Y439" s="226"/>
      <x:c r="Z439" s="226"/>
      <x:c r="AA439" s="226"/>
      <x:c r="AC439" s="226"/>
      <x:c r="AE439" s="226"/>
      <x:c r="AF439" s="226"/>
      <x:c r="AH439" s="222"/>
      <x:c r="AI439" s="23"/>
      <x:c r="AJ439" s="222"/>
      <x:c r="AK439" s="222"/>
      <x:c r="AM439" s="222"/>
      <x:c r="AN439" s="222"/>
      <x:c r="AO439" s="222"/>
    </x:row>
    <x:row r="440" spans="1:57" x14ac:dyDescent="0.3">
      <x:c r="E440" s="226"/>
      <x:c r="F440" s="226"/>
      <x:c r="J440" s="23"/>
      <x:c r="M440" s="226"/>
      <x:c r="Q440" s="23"/>
      <x:c r="R440" s="23"/>
      <x:c r="T440" s="226"/>
      <x:c r="U440" s="226"/>
      <x:c r="V440" s="226"/>
      <x:c r="W440" s="226"/>
      <x:c r="X440" s="226"/>
      <x:c r="Y440" s="226"/>
      <x:c r="Z440" s="226"/>
      <x:c r="AA440" s="226"/>
      <x:c r="AC440" s="226"/>
      <x:c r="AE440" s="226"/>
      <x:c r="AF440" s="226"/>
      <x:c r="AH440" s="222"/>
      <x:c r="AI440" s="23"/>
      <x:c r="AJ440" s="222"/>
      <x:c r="AK440" s="222"/>
      <x:c r="AM440" s="222"/>
      <x:c r="AN440" s="222"/>
      <x:c r="AO440" s="222"/>
    </x:row>
    <x:row r="441" spans="1:57" x14ac:dyDescent="0.3">
      <x:c r="E441" s="226"/>
      <x:c r="J441" s="23"/>
      <x:c r="Q441" s="23"/>
      <x:c r="R441" s="23"/>
      <x:c r="T441" s="226"/>
      <x:c r="U441" s="226"/>
      <x:c r="V441" s="226"/>
      <x:c r="W441" s="226"/>
      <x:c r="X441" s="226"/>
      <x:c r="Y441" s="226"/>
      <x:c r="Z441" s="226"/>
      <x:c r="AA441" s="226"/>
      <x:c r="AC441" s="226"/>
      <x:c r="AE441" s="226"/>
      <x:c r="AF441" s="226"/>
      <x:c r="AH441" s="222"/>
      <x:c r="AI441" s="23"/>
      <x:c r="AJ441" s="222"/>
      <x:c r="AK441" s="222"/>
      <x:c r="AM441" s="222"/>
      <x:c r="AN441" s="222"/>
      <x:c r="AO441" s="222"/>
    </x:row>
    <x:row r="442" spans="1:57" x14ac:dyDescent="0.3">
      <x:c r="E442" s="226"/>
      <x:c r="J442" s="23"/>
      <x:c r="Q442" s="23"/>
      <x:c r="R442" s="23"/>
      <x:c r="T442" s="226"/>
      <x:c r="U442" s="226"/>
      <x:c r="V442" s="226"/>
      <x:c r="W442" s="226"/>
      <x:c r="X442" s="226"/>
      <x:c r="Y442" s="226"/>
      <x:c r="Z442" s="226"/>
      <x:c r="AA442" s="226"/>
      <x:c r="AC442" s="226"/>
      <x:c r="AE442" s="226"/>
      <x:c r="AF442" s="226"/>
      <x:c r="AH442" s="222"/>
      <x:c r="AI442" s="23"/>
      <x:c r="AJ442" s="222"/>
      <x:c r="AK442" s="222"/>
      <x:c r="AM442" s="222"/>
      <x:c r="AN442" s="222"/>
      <x:c r="AO442" s="222"/>
    </x:row>
    <x:row r="443" spans="1:57" x14ac:dyDescent="0.3">
      <x:c r="E443" s="226"/>
      <x:c r="J443" s="23"/>
      <x:c r="Q443" s="23"/>
      <x:c r="R443" s="23"/>
      <x:c r="T443" s="226"/>
      <x:c r="U443" s="226"/>
      <x:c r="V443" s="226"/>
      <x:c r="W443" s="226"/>
      <x:c r="X443" s="226"/>
      <x:c r="Y443" s="226"/>
      <x:c r="Z443" s="226"/>
      <x:c r="AA443" s="226"/>
      <x:c r="AC443" s="226"/>
      <x:c r="AE443" s="222"/>
      <x:c r="AF443" s="226"/>
      <x:c r="AH443" s="222"/>
      <x:c r="AI443" s="23"/>
      <x:c r="AJ443" s="222"/>
      <x:c r="AK443" s="222"/>
      <x:c r="AM443" s="222"/>
      <x:c r="AN443" s="222"/>
      <x:c r="AO443" s="222"/>
    </x:row>
    <x:row r="444" spans="1:57" x14ac:dyDescent="0.3">
      <x:c r="E444" s="226"/>
      <x:c r="F444" s="226"/>
      <x:c r="J444" s="23"/>
      <x:c r="M444" s="226"/>
      <x:c r="Q444" s="23"/>
      <x:c r="R444" s="23"/>
      <x:c r="T444" s="226"/>
      <x:c r="U444" s="226"/>
      <x:c r="V444" s="226"/>
      <x:c r="W444" s="226"/>
      <x:c r="X444" s="226"/>
      <x:c r="Y444" s="226"/>
      <x:c r="Z444" s="226"/>
      <x:c r="AA444" s="226"/>
      <x:c r="AC444" s="226"/>
      <x:c r="AE444" s="226"/>
      <x:c r="AF444" s="226"/>
      <x:c r="AH444" s="222"/>
      <x:c r="AI444" s="23"/>
      <x:c r="AJ444" s="222"/>
      <x:c r="AK444" s="222"/>
      <x:c r="AM444" s="222"/>
      <x:c r="AN444" s="222"/>
      <x:c r="AO444" s="222"/>
    </x:row>
    <x:row r="445" spans="1:57" x14ac:dyDescent="0.3">
      <x:c r="F445" s="226"/>
      <x:c r="J445" s="23"/>
      <x:c r="Q445" s="23"/>
      <x:c r="R445" s="23"/>
      <x:c r="T445" s="226"/>
      <x:c r="U445" s="226"/>
      <x:c r="V445" s="226"/>
      <x:c r="W445" s="226"/>
      <x:c r="X445" s="226"/>
      <x:c r="Y445" s="226"/>
      <x:c r="Z445" s="226"/>
      <x:c r="AA445" s="226"/>
      <x:c r="AC445" s="226"/>
      <x:c r="AE445" s="222"/>
      <x:c r="AF445" s="226"/>
      <x:c r="AH445" s="222"/>
      <x:c r="AI445" s="23"/>
      <x:c r="AJ445" s="222"/>
      <x:c r="AK445" s="222"/>
      <x:c r="AM445" s="222"/>
      <x:c r="AN445" s="222"/>
      <x:c r="AO445" s="222"/>
    </x:row>
    <x:row r="446" spans="1:57" x14ac:dyDescent="0.3">
      <x:c r="E446" s="226"/>
      <x:c r="F446" s="226"/>
      <x:c r="J446" s="23"/>
      <x:c r="M446" s="226"/>
      <x:c r="Q446" s="23"/>
      <x:c r="R446" s="23"/>
      <x:c r="T446" s="226"/>
      <x:c r="U446" s="226"/>
      <x:c r="V446" s="226"/>
      <x:c r="W446" s="226"/>
      <x:c r="X446" s="226"/>
      <x:c r="Y446" s="226"/>
      <x:c r="Z446" s="226"/>
      <x:c r="AA446" s="226"/>
      <x:c r="AC446" s="226"/>
      <x:c r="AE446" s="222"/>
      <x:c r="AF446" s="226"/>
      <x:c r="AH446" s="222"/>
      <x:c r="AI446" s="23"/>
      <x:c r="AJ446" s="222"/>
      <x:c r="AK446" s="222"/>
      <x:c r="AM446" s="222"/>
      <x:c r="AN446" s="222"/>
      <x:c r="AO446" s="222"/>
    </x:row>
    <x:row r="447" spans="1:57" x14ac:dyDescent="0.3">
      <x:c r="E447" s="226"/>
      <x:c r="F447" s="226"/>
      <x:c r="J447" s="23"/>
      <x:c r="Q447" s="23"/>
      <x:c r="R447" s="23"/>
      <x:c r="T447" s="226"/>
      <x:c r="U447" s="226"/>
      <x:c r="V447" s="226"/>
      <x:c r="W447" s="226"/>
      <x:c r="X447" s="226"/>
      <x:c r="Y447" s="226"/>
      <x:c r="Z447" s="226"/>
      <x:c r="AA447" s="226"/>
      <x:c r="AC447" s="226"/>
      <x:c r="AE447" s="226"/>
      <x:c r="AF447" s="226"/>
      <x:c r="AH447" s="226"/>
      <x:c r="AI447" s="23"/>
      <x:c r="AJ447" s="226"/>
      <x:c r="AK447" s="226"/>
      <x:c r="AM447" s="222"/>
      <x:c r="AN447" s="226"/>
      <x:c r="AO447" s="226"/>
    </x:row>
    <x:row r="448" spans="1:57" x14ac:dyDescent="0.3">
      <x:c r="E448" s="226"/>
      <x:c r="F448" s="226"/>
      <x:c r="J448" s="23"/>
      <x:c r="Q448" s="23"/>
      <x:c r="R448" s="23"/>
      <x:c r="T448" s="226"/>
      <x:c r="U448" s="226"/>
      <x:c r="V448" s="226"/>
      <x:c r="W448" s="226"/>
      <x:c r="X448" s="226"/>
      <x:c r="Y448" s="226"/>
      <x:c r="Z448" s="226"/>
      <x:c r="AA448" s="226"/>
      <x:c r="AC448" s="226"/>
      <x:c r="AE448" s="222"/>
      <x:c r="AF448" s="226"/>
      <x:c r="AH448" s="222"/>
      <x:c r="AI448" s="23"/>
      <x:c r="AJ448" s="222"/>
      <x:c r="AK448" s="222"/>
      <x:c r="AM448" s="222"/>
      <x:c r="AN448" s="222"/>
      <x:c r="AO448" s="222"/>
    </x:row>
    <x:row r="449" spans="1:57" x14ac:dyDescent="0.3">
      <x:c r="F449" s="226"/>
      <x:c r="J449" s="23"/>
      <x:c r="Q449" s="23"/>
      <x:c r="R449" s="23"/>
      <x:c r="T449" s="226"/>
      <x:c r="U449" s="226"/>
      <x:c r="V449" s="226"/>
      <x:c r="W449" s="226"/>
      <x:c r="X449" s="226"/>
      <x:c r="Y449" s="226"/>
      <x:c r="Z449" s="226"/>
      <x:c r="AA449" s="226"/>
      <x:c r="AC449" s="226"/>
      <x:c r="AE449" s="226"/>
      <x:c r="AF449" s="226"/>
      <x:c r="AH449" s="222"/>
      <x:c r="AI449" s="23"/>
      <x:c r="AJ449" s="226"/>
      <x:c r="AK449" s="226"/>
      <x:c r="AM449" s="222"/>
      <x:c r="AN449" s="222"/>
      <x:c r="AO449" s="222"/>
    </x:row>
    <x:row r="450" spans="1:57" x14ac:dyDescent="0.3">
      <x:c r="E450" s="226"/>
      <x:c r="F450" s="226"/>
      <x:c r="J450" s="23"/>
      <x:c r="O450" s="226"/>
      <x:c r="Q450" s="23"/>
      <x:c r="R450" s="23"/>
      <x:c r="T450" s="226"/>
      <x:c r="U450" s="226"/>
      <x:c r="V450" s="226"/>
      <x:c r="W450" s="226"/>
      <x:c r="X450" s="226"/>
      <x:c r="Y450" s="226"/>
      <x:c r="Z450" s="226"/>
      <x:c r="AA450" s="226"/>
      <x:c r="AC450" s="226"/>
      <x:c r="AE450" s="226"/>
      <x:c r="AF450" s="226"/>
      <x:c r="AH450" s="222"/>
      <x:c r="AI450" s="23"/>
      <x:c r="AJ450" s="222"/>
      <x:c r="AK450" s="222"/>
      <x:c r="AM450" s="222"/>
      <x:c r="AN450" s="222"/>
      <x:c r="AO450" s="222"/>
    </x:row>
    <x:row r="451" spans="1:57" x14ac:dyDescent="0.3">
      <x:c r="J451" s="23"/>
      <x:c r="M451" s="226"/>
      <x:c r="Q451" s="23"/>
      <x:c r="R451" s="23"/>
      <x:c r="T451" s="226"/>
      <x:c r="U451" s="226"/>
      <x:c r="V451" s="226"/>
      <x:c r="W451" s="226"/>
      <x:c r="X451" s="226"/>
      <x:c r="Y451" s="226"/>
      <x:c r="Z451" s="226"/>
      <x:c r="AA451" s="226"/>
      <x:c r="AC451" s="226"/>
      <x:c r="AE451" s="222"/>
      <x:c r="AF451" s="226"/>
      <x:c r="AH451" s="222"/>
      <x:c r="AI451" s="23"/>
      <x:c r="AJ451" s="222"/>
      <x:c r="AK451" s="222"/>
      <x:c r="AM451" s="222"/>
      <x:c r="AN451" s="222"/>
      <x:c r="AO451" s="222"/>
    </x:row>
    <x:row r="452" spans="1:57" x14ac:dyDescent="0.3">
      <x:c r="E452" s="226"/>
      <x:c r="F452" s="226"/>
      <x:c r="J452" s="23"/>
      <x:c r="M452" s="226"/>
      <x:c r="Q452" s="23"/>
      <x:c r="R452" s="23"/>
      <x:c r="T452" s="226"/>
      <x:c r="U452" s="226"/>
      <x:c r="V452" s="226"/>
      <x:c r="W452" s="226"/>
      <x:c r="X452" s="226"/>
      <x:c r="Y452" s="226"/>
      <x:c r="Z452" s="226"/>
      <x:c r="AA452" s="226"/>
      <x:c r="AC452" s="226"/>
      <x:c r="AE452" s="226"/>
      <x:c r="AF452" s="226"/>
      <x:c r="AH452" s="222"/>
      <x:c r="AI452" s="23"/>
      <x:c r="AJ452" s="222"/>
      <x:c r="AK452" s="222"/>
      <x:c r="AM452" s="222"/>
      <x:c r="AN452" s="222"/>
      <x:c r="AO452" s="222"/>
    </x:row>
    <x:row r="453" spans="1:57" x14ac:dyDescent="0.3">
      <x:c r="J453" s="23"/>
      <x:c r="M453" s="226"/>
      <x:c r="O453" s="226"/>
      <x:c r="Q453" s="23"/>
      <x:c r="R453" s="23"/>
      <x:c r="T453" s="226"/>
      <x:c r="U453" s="226"/>
      <x:c r="V453" s="226"/>
      <x:c r="W453" s="226"/>
      <x:c r="X453" s="226"/>
      <x:c r="Y453" s="226"/>
      <x:c r="Z453" s="226"/>
      <x:c r="AA453" s="226"/>
      <x:c r="AC453" s="226"/>
      <x:c r="AE453" s="226"/>
      <x:c r="AF453" s="226"/>
      <x:c r="AH453" s="222"/>
      <x:c r="AI453" s="23"/>
      <x:c r="AJ453" s="222"/>
      <x:c r="AK453" s="222"/>
      <x:c r="AM453" s="222"/>
      <x:c r="AN453" s="222"/>
      <x:c r="AO453" s="222"/>
    </x:row>
    <x:row r="454" spans="1:57" x14ac:dyDescent="0.3">
      <x:c r="E454" s="226"/>
      <x:c r="F454" s="226"/>
      <x:c r="J454" s="23"/>
      <x:c r="Q454" s="23"/>
      <x:c r="R454" s="23"/>
      <x:c r="T454" s="226"/>
      <x:c r="U454" s="226"/>
      <x:c r="V454" s="226"/>
      <x:c r="W454" s="226"/>
      <x:c r="X454" s="226"/>
      <x:c r="Y454" s="226"/>
      <x:c r="Z454" s="226"/>
      <x:c r="AA454" s="226"/>
      <x:c r="AC454" s="226"/>
      <x:c r="AE454" s="226"/>
      <x:c r="AF454" s="226"/>
      <x:c r="AH454" s="222"/>
      <x:c r="AI454" s="23"/>
      <x:c r="AJ454" s="222"/>
      <x:c r="AK454" s="222"/>
      <x:c r="AM454" s="222"/>
      <x:c r="AN454" s="222"/>
      <x:c r="AO454" s="222"/>
    </x:row>
    <x:row r="455" spans="1:57" x14ac:dyDescent="0.3">
      <x:c r="E455" s="226"/>
      <x:c r="F455" s="226"/>
      <x:c r="J455" s="23"/>
      <x:c r="Q455" s="23"/>
      <x:c r="R455" s="23"/>
      <x:c r="T455" s="226"/>
      <x:c r="U455" s="226"/>
      <x:c r="V455" s="226"/>
      <x:c r="W455" s="226"/>
      <x:c r="X455" s="226"/>
      <x:c r="Y455" s="226"/>
      <x:c r="Z455" s="226"/>
      <x:c r="AA455" s="226"/>
      <x:c r="AC455" s="226"/>
      <x:c r="AE455" s="222"/>
      <x:c r="AF455" s="226"/>
      <x:c r="AH455" s="222"/>
      <x:c r="AI455" s="23"/>
      <x:c r="AJ455" s="222"/>
      <x:c r="AK455" s="222"/>
      <x:c r="AM455" s="222"/>
      <x:c r="AN455" s="222"/>
      <x:c r="AO455" s="222"/>
    </x:row>
    <x:row r="456" spans="1:57" x14ac:dyDescent="0.3">
      <x:c r="E456" s="226"/>
      <x:c r="F456" s="226"/>
      <x:c r="J456" s="23"/>
      <x:c r="Q456" s="23"/>
      <x:c r="R456" s="23"/>
      <x:c r="T456" s="226"/>
      <x:c r="U456" s="226"/>
      <x:c r="V456" s="226"/>
      <x:c r="W456" s="226"/>
      <x:c r="X456" s="226"/>
      <x:c r="Y456" s="226"/>
      <x:c r="Z456" s="226"/>
      <x:c r="AA456" s="226"/>
      <x:c r="AC456" s="226"/>
      <x:c r="AE456" s="222"/>
      <x:c r="AF456" s="226"/>
      <x:c r="AH456" s="222"/>
      <x:c r="AI456" s="23"/>
      <x:c r="AJ456" s="222"/>
      <x:c r="AK456" s="222"/>
      <x:c r="AM456" s="222"/>
      <x:c r="AN456" s="222"/>
      <x:c r="AO456" s="222"/>
    </x:row>
    <x:row r="457" spans="1:57" x14ac:dyDescent="0.3">
      <x:c r="E457" s="226"/>
      <x:c r="F457" s="226"/>
      <x:c r="J457" s="23"/>
      <x:c r="O457" s="226"/>
      <x:c r="Q457" s="23"/>
      <x:c r="R457" s="23"/>
      <x:c r="T457" s="226"/>
      <x:c r="U457" s="226"/>
      <x:c r="V457" s="226"/>
      <x:c r="W457" s="226"/>
      <x:c r="X457" s="226"/>
      <x:c r="Y457" s="226"/>
      <x:c r="Z457" s="226"/>
      <x:c r="AA457" s="226"/>
      <x:c r="AC457" s="226"/>
      <x:c r="AE457" s="226"/>
      <x:c r="AF457" s="226"/>
      <x:c r="AH457" s="226"/>
      <x:c r="AI457" s="23"/>
      <x:c r="AJ457" s="226"/>
      <x:c r="AK457" s="226"/>
      <x:c r="AM457" s="222"/>
      <x:c r="AN457" s="222"/>
      <x:c r="AO457" s="222"/>
    </x:row>
    <x:row r="458" spans="1:57" x14ac:dyDescent="0.3">
      <x:c r="E458" s="226"/>
      <x:c r="F458" s="226"/>
      <x:c r="J458" s="23"/>
      <x:c r="Q458" s="23"/>
      <x:c r="R458" s="23"/>
      <x:c r="T458" s="226"/>
      <x:c r="U458" s="226"/>
      <x:c r="V458" s="226"/>
      <x:c r="W458" s="226"/>
      <x:c r="X458" s="226"/>
      <x:c r="Y458" s="226"/>
      <x:c r="Z458" s="226"/>
      <x:c r="AA458" s="226"/>
      <x:c r="AC458" s="226"/>
      <x:c r="AE458" s="222"/>
      <x:c r="AF458" s="226"/>
      <x:c r="AH458" s="222"/>
      <x:c r="AI458" s="23"/>
      <x:c r="AJ458" s="222"/>
      <x:c r="AK458" s="222"/>
      <x:c r="AM458" s="222"/>
      <x:c r="AN458" s="222"/>
      <x:c r="AO458" s="222"/>
    </x:row>
    <x:row r="459" spans="1:57" x14ac:dyDescent="0.3">
      <x:c r="E459" s="226"/>
      <x:c r="J459" s="23"/>
      <x:c r="M459" s="226"/>
      <x:c r="Q459" s="23"/>
      <x:c r="R459" s="23"/>
      <x:c r="T459" s="226"/>
      <x:c r="U459" s="226"/>
      <x:c r="V459" s="226"/>
      <x:c r="W459" s="226"/>
      <x:c r="X459" s="226"/>
      <x:c r="Y459" s="226"/>
      <x:c r="Z459" s="226"/>
      <x:c r="AA459" s="226"/>
      <x:c r="AC459" s="226"/>
      <x:c r="AE459" s="226"/>
      <x:c r="AF459" s="226"/>
      <x:c r="AH459" s="222"/>
      <x:c r="AI459" s="23"/>
      <x:c r="AJ459" s="222"/>
      <x:c r="AK459" s="222"/>
      <x:c r="AM459" s="222"/>
      <x:c r="AN459" s="222"/>
      <x:c r="AO459" s="222"/>
    </x:row>
    <x:row r="460" spans="1:57" x14ac:dyDescent="0.3">
      <x:c r="E460" s="226"/>
      <x:c r="F460" s="226"/>
      <x:c r="J460" s="23"/>
      <x:c r="Q460" s="23"/>
      <x:c r="R460" s="23"/>
      <x:c r="T460" s="226"/>
      <x:c r="U460" s="226"/>
      <x:c r="V460" s="226"/>
      <x:c r="W460" s="226"/>
      <x:c r="X460" s="226"/>
      <x:c r="Y460" s="226"/>
      <x:c r="Z460" s="226"/>
      <x:c r="AA460" s="226"/>
      <x:c r="AC460" s="226"/>
      <x:c r="AE460" s="222"/>
      <x:c r="AF460" s="226"/>
      <x:c r="AH460" s="222"/>
      <x:c r="AI460" s="23"/>
      <x:c r="AJ460" s="222"/>
      <x:c r="AK460" s="222"/>
      <x:c r="AM460" s="222"/>
      <x:c r="AN460" s="222"/>
      <x:c r="AO460" s="222"/>
    </x:row>
    <x:row r="461" spans="1:57" x14ac:dyDescent="0.3">
      <x:c r="J461" s="23"/>
      <x:c r="M461" s="226"/>
      <x:c r="Q461" s="23"/>
      <x:c r="R461" s="23"/>
      <x:c r="T461" s="226"/>
      <x:c r="U461" s="226"/>
      <x:c r="V461" s="226"/>
      <x:c r="W461" s="226"/>
      <x:c r="X461" s="226"/>
      <x:c r="Y461" s="226"/>
      <x:c r="Z461" s="226"/>
      <x:c r="AA461" s="226"/>
      <x:c r="AC461" s="226"/>
      <x:c r="AE461" s="222"/>
      <x:c r="AF461" s="226"/>
      <x:c r="AH461" s="222"/>
      <x:c r="AI461" s="23"/>
      <x:c r="AJ461" s="222"/>
      <x:c r="AK461" s="222"/>
      <x:c r="AM461" s="222"/>
      <x:c r="AN461" s="222"/>
      <x:c r="AO461" s="222"/>
    </x:row>
    <x:row r="462" spans="1:57" x14ac:dyDescent="0.3">
      <x:c r="E462" s="226"/>
      <x:c r="F462" s="226"/>
      <x:c r="J462" s="23"/>
      <x:c r="M462" s="226"/>
      <x:c r="O462" s="226"/>
      <x:c r="Q462" s="23"/>
      <x:c r="R462" s="23"/>
      <x:c r="T462" s="226"/>
      <x:c r="U462" s="226"/>
      <x:c r="V462" s="226"/>
      <x:c r="W462" s="226"/>
      <x:c r="X462" s="226"/>
      <x:c r="Y462" s="226"/>
      <x:c r="Z462" s="226"/>
      <x:c r="AA462" s="226"/>
      <x:c r="AC462" s="226"/>
      <x:c r="AE462" s="226"/>
      <x:c r="AF462" s="226"/>
      <x:c r="AH462" s="226"/>
      <x:c r="AI462" s="23"/>
      <x:c r="AJ462" s="226"/>
      <x:c r="AK462" s="226"/>
      <x:c r="AM462" s="222"/>
      <x:c r="AN462" s="222"/>
      <x:c r="AO462" s="222"/>
    </x:row>
    <x:row r="463" spans="1:57" x14ac:dyDescent="0.3">
      <x:c r="E463" s="226"/>
      <x:c r="F463" s="226"/>
      <x:c r="J463" s="23"/>
      <x:c r="Q463" s="23"/>
      <x:c r="R463" s="23"/>
      <x:c r="T463" s="226"/>
      <x:c r="U463" s="226"/>
      <x:c r="V463" s="226"/>
      <x:c r="W463" s="226"/>
      <x:c r="X463" s="226"/>
      <x:c r="Y463" s="226"/>
      <x:c r="Z463" s="226"/>
      <x:c r="AA463" s="226"/>
      <x:c r="AC463" s="226"/>
      <x:c r="AE463" s="222"/>
      <x:c r="AF463" s="226"/>
      <x:c r="AH463" s="222"/>
      <x:c r="AI463" s="23"/>
      <x:c r="AJ463" s="222"/>
      <x:c r="AK463" s="222"/>
      <x:c r="AM463" s="222"/>
      <x:c r="AN463" s="222"/>
      <x:c r="AO463" s="222"/>
    </x:row>
    <x:row r="464" spans="1:57" x14ac:dyDescent="0.3">
      <x:c r="E464" s="226"/>
      <x:c r="F464" s="226"/>
      <x:c r="J464" s="23"/>
      <x:c r="M464" s="226"/>
      <x:c r="Q464" s="23"/>
      <x:c r="R464" s="23"/>
      <x:c r="T464" s="226"/>
      <x:c r="U464" s="226"/>
      <x:c r="V464" s="226"/>
      <x:c r="W464" s="226"/>
      <x:c r="X464" s="226"/>
      <x:c r="Y464" s="226"/>
      <x:c r="Z464" s="226"/>
      <x:c r="AA464" s="226"/>
      <x:c r="AC464" s="226"/>
      <x:c r="AE464" s="226"/>
      <x:c r="AF464" s="226"/>
      <x:c r="AH464" s="222"/>
      <x:c r="AI464" s="23"/>
      <x:c r="AJ464" s="222"/>
      <x:c r="AK464" s="222"/>
      <x:c r="AM464" s="222"/>
      <x:c r="AN464" s="222"/>
      <x:c r="AO464" s="222"/>
    </x:row>
    <x:row r="465" spans="1:57" x14ac:dyDescent="0.3">
      <x:c r="E465" s="226"/>
      <x:c r="F465" s="226"/>
      <x:c r="J465" s="23"/>
      <x:c r="M465" s="226"/>
      <x:c r="O465" s="226"/>
      <x:c r="Q465" s="23"/>
      <x:c r="R465" s="23"/>
      <x:c r="T465" s="226"/>
      <x:c r="U465" s="226"/>
      <x:c r="V465" s="226"/>
      <x:c r="W465" s="226"/>
      <x:c r="X465" s="226"/>
      <x:c r="Y465" s="226"/>
      <x:c r="Z465" s="226"/>
      <x:c r="AA465" s="226"/>
      <x:c r="AC465" s="226"/>
      <x:c r="AE465" s="226"/>
      <x:c r="AF465" s="226"/>
      <x:c r="AH465" s="222"/>
      <x:c r="AI465" s="23"/>
      <x:c r="AJ465" s="222"/>
      <x:c r="AK465" s="222"/>
      <x:c r="AM465" s="222"/>
      <x:c r="AN465" s="222"/>
      <x:c r="AO465" s="222"/>
    </x:row>
    <x:row r="466" spans="1:57" x14ac:dyDescent="0.3">
      <x:c r="E466" s="226"/>
      <x:c r="F466" s="226"/>
      <x:c r="J466" s="23"/>
      <x:c r="Q466" s="23"/>
      <x:c r="R466" s="23"/>
      <x:c r="T466" s="226"/>
      <x:c r="U466" s="226"/>
      <x:c r="V466" s="226"/>
      <x:c r="W466" s="226"/>
      <x:c r="X466" s="226"/>
      <x:c r="Y466" s="226"/>
      <x:c r="Z466" s="226"/>
      <x:c r="AA466" s="226"/>
      <x:c r="AC466" s="226"/>
      <x:c r="AE466" s="226"/>
      <x:c r="AF466" s="226"/>
      <x:c r="AH466" s="222"/>
      <x:c r="AI466" s="23"/>
      <x:c r="AJ466" s="222"/>
      <x:c r="AK466" s="222"/>
      <x:c r="AM466" s="222"/>
      <x:c r="AN466" s="222"/>
      <x:c r="AO466" s="222"/>
    </x:row>
    <x:row r="467" spans="1:57" x14ac:dyDescent="0.3">
      <x:c r="E467" s="226"/>
      <x:c r="F467" s="226"/>
      <x:c r="J467" s="23"/>
      <x:c r="M467" s="226"/>
      <x:c r="Q467" s="23"/>
      <x:c r="R467" s="23"/>
      <x:c r="T467" s="226"/>
      <x:c r="U467" s="226"/>
      <x:c r="V467" s="226"/>
      <x:c r="W467" s="226"/>
      <x:c r="X467" s="226"/>
      <x:c r="Y467" s="226"/>
      <x:c r="Z467" s="226"/>
      <x:c r="AA467" s="226"/>
      <x:c r="AC467" s="226"/>
      <x:c r="AE467" s="226"/>
      <x:c r="AF467" s="226"/>
      <x:c r="AH467" s="222"/>
      <x:c r="AI467" s="23"/>
      <x:c r="AJ467" s="226"/>
      <x:c r="AK467" s="226"/>
      <x:c r="AM467" s="222"/>
      <x:c r="AN467" s="222"/>
      <x:c r="AO467" s="222"/>
    </x:row>
    <x:row r="468" spans="1:57" x14ac:dyDescent="0.3">
      <x:c r="E468" s="226"/>
      <x:c r="F468" s="226"/>
      <x:c r="J468" s="23"/>
      <x:c r="Q468" s="23"/>
      <x:c r="R468" s="23"/>
      <x:c r="T468" s="226"/>
      <x:c r="U468" s="226"/>
      <x:c r="V468" s="226"/>
      <x:c r="W468" s="226"/>
      <x:c r="X468" s="226"/>
      <x:c r="Y468" s="226"/>
      <x:c r="Z468" s="226"/>
      <x:c r="AA468" s="226"/>
      <x:c r="AC468" s="226"/>
      <x:c r="AE468" s="226"/>
      <x:c r="AF468" s="226"/>
      <x:c r="AH468" s="226"/>
      <x:c r="AI468" s="23"/>
      <x:c r="AJ468" s="226"/>
      <x:c r="AK468" s="226"/>
      <x:c r="AM468" s="222"/>
      <x:c r="AN468" s="222"/>
      <x:c r="AO468" s="222"/>
    </x:row>
    <x:row r="469" spans="1:57" x14ac:dyDescent="0.3">
      <x:c r="E469" s="226"/>
      <x:c r="F469" s="226"/>
      <x:c r="J469" s="23"/>
      <x:c r="M469" s="226"/>
      <x:c r="Q469" s="23"/>
      <x:c r="R469" s="23"/>
      <x:c r="T469" s="226"/>
      <x:c r="U469" s="226"/>
      <x:c r="V469" s="226"/>
      <x:c r="W469" s="226"/>
      <x:c r="X469" s="226"/>
      <x:c r="Y469" s="226"/>
      <x:c r="Z469" s="226"/>
      <x:c r="AA469" s="226"/>
      <x:c r="AC469" s="226"/>
      <x:c r="AE469" s="226"/>
      <x:c r="AF469" s="226"/>
      <x:c r="AH469" s="222"/>
      <x:c r="AI469" s="23"/>
      <x:c r="AJ469" s="222"/>
      <x:c r="AK469" s="222"/>
      <x:c r="AM469" s="222"/>
      <x:c r="AN469" s="222"/>
      <x:c r="AO469" s="222"/>
    </x:row>
    <x:row r="470" spans="1:57" x14ac:dyDescent="0.3">
      <x:c r="E470" s="226"/>
      <x:c r="F470" s="226"/>
      <x:c r="J470" s="23"/>
      <x:c r="M470" s="226"/>
      <x:c r="Q470" s="23"/>
      <x:c r="R470" s="23"/>
      <x:c r="T470" s="226"/>
      <x:c r="U470" s="226"/>
      <x:c r="V470" s="226"/>
      <x:c r="W470" s="226"/>
      <x:c r="X470" s="226"/>
      <x:c r="Y470" s="226"/>
      <x:c r="Z470" s="226"/>
      <x:c r="AA470" s="226"/>
      <x:c r="AC470" s="226"/>
      <x:c r="AE470" s="222"/>
      <x:c r="AF470" s="226"/>
      <x:c r="AH470" s="222"/>
      <x:c r="AI470" s="23"/>
      <x:c r="AJ470" s="222"/>
      <x:c r="AK470" s="222"/>
      <x:c r="AM470" s="222"/>
      <x:c r="AN470" s="222"/>
      <x:c r="AO470" s="222"/>
    </x:row>
    <x:row r="471" spans="1:57" x14ac:dyDescent="0.3">
      <x:c r="F471" s="226"/>
      <x:c r="J471" s="23"/>
      <x:c r="M471" s="226"/>
      <x:c r="Q471" s="23"/>
      <x:c r="R471" s="23"/>
      <x:c r="T471" s="226"/>
      <x:c r="U471" s="226"/>
      <x:c r="V471" s="226"/>
      <x:c r="W471" s="226"/>
      <x:c r="X471" s="226"/>
      <x:c r="Y471" s="226"/>
      <x:c r="Z471" s="226"/>
      <x:c r="AA471" s="226"/>
      <x:c r="AC471" s="226"/>
      <x:c r="AE471" s="226"/>
      <x:c r="AF471" s="226"/>
      <x:c r="AH471" s="222"/>
      <x:c r="AI471" s="23"/>
      <x:c r="AJ471" s="222"/>
      <x:c r="AK471" s="222"/>
      <x:c r="AM471" s="222"/>
      <x:c r="AN471" s="222"/>
      <x:c r="AO471" s="222"/>
    </x:row>
    <x:row r="472" spans="1:57" x14ac:dyDescent="0.3">
      <x:c r="F472" s="226"/>
      <x:c r="J472" s="23"/>
      <x:c r="M472" s="226"/>
      <x:c r="Q472" s="23"/>
      <x:c r="R472" s="23"/>
      <x:c r="T472" s="226"/>
      <x:c r="U472" s="226"/>
      <x:c r="V472" s="226"/>
      <x:c r="W472" s="226"/>
      <x:c r="X472" s="226"/>
      <x:c r="Y472" s="226"/>
      <x:c r="Z472" s="226"/>
      <x:c r="AA472" s="226"/>
      <x:c r="AC472" s="226"/>
      <x:c r="AE472" s="226"/>
      <x:c r="AF472" s="226"/>
      <x:c r="AH472" s="222"/>
      <x:c r="AI472" s="23"/>
      <x:c r="AJ472" s="222"/>
      <x:c r="AK472" s="222"/>
      <x:c r="AM472" s="222"/>
      <x:c r="AN472" s="222"/>
      <x:c r="AO472" s="222"/>
    </x:row>
    <x:row r="473" spans="1:57" x14ac:dyDescent="0.3">
      <x:c r="E473" s="226"/>
      <x:c r="F473" s="226"/>
      <x:c r="J473" s="23"/>
      <x:c r="M473" s="226"/>
      <x:c r="Q473" s="23"/>
      <x:c r="R473" s="23"/>
      <x:c r="T473" s="226"/>
      <x:c r="U473" s="226"/>
      <x:c r="V473" s="226"/>
      <x:c r="W473" s="226"/>
      <x:c r="X473" s="226"/>
      <x:c r="Y473" s="226"/>
      <x:c r="Z473" s="226"/>
      <x:c r="AA473" s="226"/>
      <x:c r="AC473" s="226"/>
      <x:c r="AE473" s="226"/>
      <x:c r="AF473" s="226"/>
      <x:c r="AH473" s="222"/>
      <x:c r="AI473" s="23"/>
      <x:c r="AJ473" s="222"/>
      <x:c r="AK473" s="222"/>
      <x:c r="AM473" s="222"/>
      <x:c r="AN473" s="222"/>
      <x:c r="AO473" s="222"/>
    </x:row>
    <x:row r="474" spans="1:57" x14ac:dyDescent="0.3">
      <x:c r="E474" s="226"/>
      <x:c r="F474" s="226"/>
      <x:c r="J474" s="23"/>
      <x:c r="Q474" s="23"/>
      <x:c r="R474" s="23"/>
      <x:c r="T474" s="226"/>
      <x:c r="U474" s="226"/>
      <x:c r="V474" s="226"/>
      <x:c r="W474" s="226"/>
      <x:c r="X474" s="226"/>
      <x:c r="Y474" s="226"/>
      <x:c r="Z474" s="226"/>
      <x:c r="AA474" s="226"/>
      <x:c r="AC474" s="226"/>
      <x:c r="AE474" s="222"/>
      <x:c r="AF474" s="226"/>
      <x:c r="AH474" s="222"/>
      <x:c r="AI474" s="23"/>
      <x:c r="AJ474" s="222"/>
      <x:c r="AK474" s="222"/>
      <x:c r="AM474" s="222"/>
      <x:c r="AN474" s="222"/>
      <x:c r="AO474" s="222"/>
    </x:row>
    <x:row r="475" spans="1:57" x14ac:dyDescent="0.3">
      <x:c r="E475" s="226"/>
      <x:c r="F475" s="226"/>
      <x:c r="J475" s="23"/>
      <x:c r="M475" s="226"/>
      <x:c r="Q475" s="23"/>
      <x:c r="R475" s="23"/>
      <x:c r="T475" s="226"/>
      <x:c r="U475" s="226"/>
      <x:c r="V475" s="226"/>
      <x:c r="W475" s="226"/>
      <x:c r="X475" s="226"/>
      <x:c r="Y475" s="226"/>
      <x:c r="Z475" s="226"/>
      <x:c r="AA475" s="226"/>
      <x:c r="AC475" s="226"/>
      <x:c r="AE475" s="226"/>
      <x:c r="AF475" s="226"/>
      <x:c r="AH475" s="222"/>
      <x:c r="AI475" s="23"/>
      <x:c r="AJ475" s="222"/>
      <x:c r="AK475" s="222"/>
      <x:c r="AM475" s="222"/>
      <x:c r="AN475" s="222"/>
      <x:c r="AO475" s="222"/>
    </x:row>
    <x:row r="476" spans="1:57" x14ac:dyDescent="0.3">
      <x:c r="E476" s="226"/>
      <x:c r="F476" s="226"/>
      <x:c r="J476" s="23"/>
      <x:c r="M476" s="226"/>
      <x:c r="Q476" s="23"/>
      <x:c r="R476" s="23"/>
      <x:c r="T476" s="226"/>
      <x:c r="U476" s="226"/>
      <x:c r="V476" s="226"/>
      <x:c r="W476" s="226"/>
      <x:c r="X476" s="226"/>
      <x:c r="Y476" s="226"/>
      <x:c r="Z476" s="226"/>
      <x:c r="AA476" s="226"/>
      <x:c r="AC476" s="226"/>
      <x:c r="AE476" s="226"/>
      <x:c r="AF476" s="226"/>
      <x:c r="AH476" s="222"/>
      <x:c r="AI476" s="23"/>
      <x:c r="AJ476" s="222"/>
      <x:c r="AK476" s="222"/>
      <x:c r="AM476" s="222"/>
      <x:c r="AN476" s="222"/>
      <x:c r="AO476" s="222"/>
    </x:row>
    <x:row r="477" spans="1:57" x14ac:dyDescent="0.3">
      <x:c r="F477" s="226"/>
      <x:c r="J477" s="23"/>
      <x:c r="Q477" s="23"/>
      <x:c r="R477" s="23"/>
      <x:c r="T477" s="226"/>
      <x:c r="U477" s="226"/>
      <x:c r="V477" s="226"/>
      <x:c r="W477" s="226"/>
      <x:c r="X477" s="226"/>
      <x:c r="Y477" s="226"/>
      <x:c r="Z477" s="226"/>
      <x:c r="AA477" s="226"/>
      <x:c r="AC477" s="226"/>
      <x:c r="AE477" s="226"/>
      <x:c r="AF477" s="226"/>
      <x:c r="AH477" s="222"/>
      <x:c r="AI477" s="23"/>
      <x:c r="AJ477" s="222"/>
      <x:c r="AK477" s="222"/>
      <x:c r="AM477" s="222"/>
      <x:c r="AN477" s="222"/>
      <x:c r="AO477" s="222"/>
    </x:row>
    <x:row r="478" spans="1:57" x14ac:dyDescent="0.3">
      <x:c r="J478" s="23"/>
      <x:c r="Q478" s="23"/>
      <x:c r="R478" s="23"/>
      <x:c r="T478" s="226"/>
      <x:c r="U478" s="226"/>
      <x:c r="V478" s="226"/>
      <x:c r="W478" s="226"/>
      <x:c r="X478" s="226"/>
      <x:c r="Y478" s="226"/>
      <x:c r="Z478" s="226"/>
      <x:c r="AA478" s="226"/>
      <x:c r="AC478" s="226"/>
      <x:c r="AE478" s="222"/>
      <x:c r="AF478" s="226"/>
      <x:c r="AH478" s="222"/>
      <x:c r="AI478" s="23"/>
      <x:c r="AJ478" s="222"/>
      <x:c r="AK478" s="222"/>
      <x:c r="AM478" s="222"/>
      <x:c r="AN478" s="222"/>
      <x:c r="AO478" s="222"/>
    </x:row>
    <x:row r="479" spans="1:57" x14ac:dyDescent="0.3">
      <x:c r="E479" s="226"/>
      <x:c r="F479" s="226"/>
      <x:c r="J479" s="23"/>
      <x:c r="Q479" s="23"/>
      <x:c r="R479" s="23"/>
      <x:c r="T479" s="226"/>
      <x:c r="U479" s="226"/>
      <x:c r="V479" s="226"/>
      <x:c r="W479" s="226"/>
      <x:c r="X479" s="226"/>
      <x:c r="Y479" s="226"/>
      <x:c r="Z479" s="226"/>
      <x:c r="AA479" s="226"/>
      <x:c r="AC479" s="226"/>
      <x:c r="AE479" s="226"/>
      <x:c r="AF479" s="226"/>
      <x:c r="AH479" s="222"/>
      <x:c r="AI479" s="23"/>
      <x:c r="AJ479" s="222"/>
      <x:c r="AK479" s="222"/>
      <x:c r="AM479" s="222"/>
      <x:c r="AN479" s="222"/>
      <x:c r="AO479" s="222"/>
    </x:row>
    <x:row r="480" spans="1:57" x14ac:dyDescent="0.3">
      <x:c r="F480" s="226"/>
      <x:c r="J480" s="23"/>
      <x:c r="Q480" s="23"/>
      <x:c r="R480" s="23"/>
      <x:c r="T480" s="226"/>
      <x:c r="U480" s="226"/>
      <x:c r="V480" s="226"/>
      <x:c r="W480" s="226"/>
      <x:c r="X480" s="226"/>
      <x:c r="Y480" s="226"/>
      <x:c r="Z480" s="226"/>
      <x:c r="AA480" s="226"/>
      <x:c r="AC480" s="226"/>
      <x:c r="AE480" s="226"/>
      <x:c r="AF480" s="226"/>
      <x:c r="AH480" s="222"/>
      <x:c r="AI480" s="23"/>
      <x:c r="AJ480" s="222"/>
      <x:c r="AK480" s="222"/>
      <x:c r="AM480" s="222"/>
      <x:c r="AN480" s="222"/>
      <x:c r="AO480" s="222"/>
    </x:row>
    <x:row r="481" spans="1:57" x14ac:dyDescent="0.3">
      <x:c r="E481" s="226"/>
      <x:c r="J481" s="23"/>
      <x:c r="Q481" s="23"/>
      <x:c r="R481" s="23"/>
      <x:c r="T481" s="226"/>
      <x:c r="U481" s="226"/>
      <x:c r="V481" s="226"/>
      <x:c r="W481" s="226"/>
      <x:c r="X481" s="226"/>
      <x:c r="Y481" s="226"/>
      <x:c r="Z481" s="226"/>
      <x:c r="AA481" s="226"/>
      <x:c r="AC481" s="226"/>
      <x:c r="AE481" s="226"/>
      <x:c r="AF481" s="226"/>
      <x:c r="AH481" s="226"/>
      <x:c r="AI481" s="23"/>
      <x:c r="AJ481" s="226"/>
      <x:c r="AK481" s="226"/>
      <x:c r="AM481" s="222"/>
      <x:c r="AN481" s="222"/>
      <x:c r="AO481" s="222"/>
    </x:row>
    <x:row r="482" spans="1:57" x14ac:dyDescent="0.3">
      <x:c r="E482" s="226"/>
      <x:c r="J482" s="23"/>
      <x:c r="M482" s="226"/>
      <x:c r="Q482" s="23"/>
      <x:c r="R482" s="23"/>
      <x:c r="T482" s="226"/>
      <x:c r="U482" s="226"/>
      <x:c r="V482" s="226"/>
      <x:c r="W482" s="226"/>
      <x:c r="X482" s="226"/>
      <x:c r="Y482" s="226"/>
      <x:c r="Z482" s="226"/>
      <x:c r="AA482" s="226"/>
      <x:c r="AC482" s="226"/>
      <x:c r="AE482" s="226"/>
      <x:c r="AF482" s="226"/>
      <x:c r="AH482" s="226"/>
      <x:c r="AI482" s="23"/>
      <x:c r="AJ482" s="226"/>
      <x:c r="AK482" s="226"/>
      <x:c r="AM482" s="222"/>
      <x:c r="AN482" s="222"/>
      <x:c r="AO482" s="222"/>
    </x:row>
    <x:row r="483" spans="1:57" x14ac:dyDescent="0.3">
      <x:c r="E483" s="226"/>
      <x:c r="J483" s="23"/>
      <x:c r="M483" s="226"/>
      <x:c r="Q483" s="23"/>
      <x:c r="R483" s="23"/>
      <x:c r="T483" s="226"/>
      <x:c r="U483" s="226"/>
      <x:c r="V483" s="226"/>
      <x:c r="W483" s="226"/>
      <x:c r="X483" s="226"/>
      <x:c r="Y483" s="226"/>
      <x:c r="Z483" s="226"/>
      <x:c r="AA483" s="226"/>
      <x:c r="AC483" s="226"/>
      <x:c r="AE483" s="226"/>
      <x:c r="AF483" s="226"/>
      <x:c r="AH483" s="226"/>
      <x:c r="AI483" s="23"/>
      <x:c r="AJ483" s="226"/>
      <x:c r="AK483" s="226"/>
      <x:c r="AM483" s="222"/>
      <x:c r="AN483" s="222"/>
      <x:c r="AO483" s="222"/>
    </x:row>
    <x:row r="484" spans="1:57" x14ac:dyDescent="0.3">
      <x:c r="E484" s="226"/>
      <x:c r="J484" s="23"/>
      <x:c r="M484" s="226"/>
      <x:c r="Q484" s="23"/>
      <x:c r="R484" s="23"/>
      <x:c r="T484" s="226"/>
      <x:c r="U484" s="226"/>
      <x:c r="V484" s="226"/>
      <x:c r="W484" s="226"/>
      <x:c r="X484" s="226"/>
      <x:c r="Y484" s="226"/>
      <x:c r="Z484" s="226"/>
      <x:c r="AA484" s="226"/>
      <x:c r="AC484" s="226"/>
      <x:c r="AE484" s="226"/>
      <x:c r="AF484" s="226"/>
      <x:c r="AH484" s="226"/>
      <x:c r="AI484" s="23"/>
      <x:c r="AJ484" s="226"/>
      <x:c r="AK484" s="226"/>
      <x:c r="AM484" s="222"/>
      <x:c r="AN484" s="222"/>
      <x:c r="AO484" s="222"/>
    </x:row>
    <x:row r="485" spans="1:57" x14ac:dyDescent="0.3">
      <x:c r="E485" s="226"/>
      <x:c r="J485" s="23"/>
      <x:c r="Q485" s="23"/>
      <x:c r="R485" s="23"/>
      <x:c r="T485" s="226"/>
      <x:c r="U485" s="226"/>
      <x:c r="V485" s="226"/>
      <x:c r="W485" s="226"/>
      <x:c r="X485" s="226"/>
      <x:c r="Y485" s="226"/>
      <x:c r="Z485" s="226"/>
      <x:c r="AA485" s="226"/>
      <x:c r="AC485" s="226"/>
      <x:c r="AE485" s="226"/>
      <x:c r="AF485" s="226"/>
      <x:c r="AI485" s="23"/>
    </x:row>
    <x:row r="486" spans="1:57" x14ac:dyDescent="0.3">
      <x:c r="F486" s="226"/>
      <x:c r="J486" s="23"/>
      <x:c r="Q486" s="23"/>
      <x:c r="R486" s="23"/>
      <x:c r="T486" s="226"/>
      <x:c r="U486" s="226"/>
      <x:c r="V486" s="226"/>
      <x:c r="W486" s="226"/>
      <x:c r="X486" s="226"/>
      <x:c r="Y486" s="226"/>
      <x:c r="Z486" s="226"/>
      <x:c r="AA486" s="226"/>
      <x:c r="AC486" s="226"/>
      <x:c r="AE486" s="222"/>
      <x:c r="AF486" s="226"/>
      <x:c r="AH486" s="222"/>
      <x:c r="AI486" s="23"/>
      <x:c r="AJ486" s="222"/>
      <x:c r="AK486" s="222"/>
      <x:c r="AM486" s="222"/>
      <x:c r="AN486" s="222"/>
      <x:c r="AO486" s="222"/>
    </x:row>
    <x:row r="487" spans="1:57" x14ac:dyDescent="0.3">
      <x:c r="F487" s="226"/>
      <x:c r="J487" s="23"/>
      <x:c r="Q487" s="23"/>
      <x:c r="R487" s="23"/>
      <x:c r="T487" s="226"/>
      <x:c r="U487" s="226"/>
      <x:c r="V487" s="226"/>
      <x:c r="W487" s="226"/>
      <x:c r="X487" s="226"/>
      <x:c r="Y487" s="226"/>
      <x:c r="Z487" s="226"/>
      <x:c r="AA487" s="226"/>
      <x:c r="AC487" s="226"/>
      <x:c r="AE487" s="222"/>
      <x:c r="AF487" s="226"/>
      <x:c r="AH487" s="222"/>
      <x:c r="AI487" s="23"/>
      <x:c r="AJ487" s="222"/>
      <x:c r="AK487" s="222"/>
      <x:c r="AM487" s="222"/>
      <x:c r="AN487" s="222"/>
      <x:c r="AO487" s="222"/>
    </x:row>
    <x:row r="488" spans="1:57" x14ac:dyDescent="0.3">
      <x:c r="E488" s="226"/>
      <x:c r="F488" s="226"/>
      <x:c r="J488" s="23"/>
      <x:c r="Q488" s="23"/>
      <x:c r="R488" s="23"/>
      <x:c r="T488" s="226"/>
      <x:c r="U488" s="226"/>
      <x:c r="V488" s="226"/>
      <x:c r="W488" s="226"/>
      <x:c r="X488" s="226"/>
      <x:c r="Y488" s="226"/>
      <x:c r="Z488" s="226"/>
      <x:c r="AA488" s="226"/>
      <x:c r="AC488" s="226"/>
      <x:c r="AE488" s="222"/>
      <x:c r="AF488" s="226"/>
      <x:c r="AH488" s="222"/>
      <x:c r="AI488" s="23"/>
      <x:c r="AJ488" s="222"/>
      <x:c r="AK488" s="222"/>
      <x:c r="AM488" s="222"/>
      <x:c r="AN488" s="226"/>
      <x:c r="AO488" s="226"/>
    </x:row>
    <x:row r="489" spans="1:57" x14ac:dyDescent="0.3">
      <x:c r="J489" s="23"/>
      <x:c r="M489" s="226"/>
      <x:c r="Q489" s="23"/>
      <x:c r="R489" s="23"/>
      <x:c r="T489" s="226"/>
      <x:c r="U489" s="226"/>
      <x:c r="V489" s="226"/>
      <x:c r="W489" s="226"/>
      <x:c r="X489" s="226"/>
      <x:c r="Y489" s="226"/>
      <x:c r="Z489" s="226"/>
      <x:c r="AA489" s="226"/>
      <x:c r="AC489" s="226"/>
      <x:c r="AE489" s="226"/>
      <x:c r="AF489" s="226"/>
      <x:c r="AH489" s="222"/>
      <x:c r="AI489" s="23"/>
      <x:c r="AJ489" s="222"/>
      <x:c r="AK489" s="222"/>
      <x:c r="AM489" s="222"/>
      <x:c r="AN489" s="222"/>
      <x:c r="AO489" s="222"/>
    </x:row>
    <x:row r="490" spans="1:57" x14ac:dyDescent="0.3">
      <x:c r="E490" s="226"/>
      <x:c r="F490" s="226"/>
      <x:c r="J490" s="23"/>
      <x:c r="M490" s="226"/>
      <x:c r="Q490" s="23"/>
      <x:c r="R490" s="23"/>
      <x:c r="T490" s="226"/>
      <x:c r="U490" s="226"/>
      <x:c r="V490" s="226"/>
      <x:c r="W490" s="226"/>
      <x:c r="X490" s="226"/>
      <x:c r="Y490" s="226"/>
      <x:c r="Z490" s="226"/>
      <x:c r="AA490" s="226"/>
      <x:c r="AC490" s="226"/>
      <x:c r="AE490" s="226"/>
      <x:c r="AF490" s="226"/>
      <x:c r="AH490" s="222"/>
      <x:c r="AI490" s="23"/>
      <x:c r="AJ490" s="222"/>
      <x:c r="AK490" s="222"/>
      <x:c r="AM490" s="222"/>
      <x:c r="AN490" s="222"/>
      <x:c r="AO490" s="222"/>
    </x:row>
    <x:row r="491" spans="1:57" x14ac:dyDescent="0.3">
      <x:c r="E491" s="226"/>
      <x:c r="F491" s="226"/>
      <x:c r="J491" s="23"/>
      <x:c r="M491" s="226"/>
      <x:c r="Q491" s="23"/>
      <x:c r="R491" s="23"/>
      <x:c r="T491" s="226"/>
      <x:c r="U491" s="226"/>
      <x:c r="V491" s="226"/>
      <x:c r="W491" s="226"/>
      <x:c r="X491" s="226"/>
      <x:c r="Y491" s="226"/>
      <x:c r="Z491" s="226"/>
      <x:c r="AA491" s="226"/>
      <x:c r="AC491" s="226"/>
      <x:c r="AE491" s="226"/>
      <x:c r="AF491" s="226"/>
      <x:c r="AH491" s="222"/>
      <x:c r="AI491" s="23"/>
      <x:c r="AJ491" s="222"/>
      <x:c r="AK491" s="222"/>
      <x:c r="AM491" s="222"/>
      <x:c r="AN491" s="222"/>
      <x:c r="AO491" s="222"/>
    </x:row>
    <x:row r="492" spans="1:57" x14ac:dyDescent="0.3">
      <x:c r="E492" s="226"/>
      <x:c r="J492" s="23"/>
      <x:c r="Q492" s="23"/>
      <x:c r="R492" s="23"/>
      <x:c r="T492" s="226"/>
      <x:c r="U492" s="226"/>
      <x:c r="V492" s="226"/>
      <x:c r="W492" s="226"/>
      <x:c r="X492" s="226"/>
      <x:c r="Y492" s="226"/>
      <x:c r="Z492" s="226"/>
      <x:c r="AA492" s="226"/>
      <x:c r="AC492" s="226"/>
      <x:c r="AE492" s="226"/>
      <x:c r="AF492" s="226"/>
      <x:c r="AH492" s="222"/>
      <x:c r="AI492" s="23"/>
      <x:c r="AJ492" s="222"/>
      <x:c r="AK492" s="222"/>
      <x:c r="AM492" s="222"/>
      <x:c r="AN492" s="222"/>
      <x:c r="AO492" s="222"/>
    </x:row>
    <x:row r="493" spans="1:57" x14ac:dyDescent="0.3">
      <x:c r="F493" s="226"/>
      <x:c r="J493" s="23"/>
      <x:c r="Q493" s="23"/>
      <x:c r="R493" s="23"/>
      <x:c r="T493" s="226"/>
      <x:c r="U493" s="226"/>
      <x:c r="V493" s="226"/>
      <x:c r="W493" s="226"/>
      <x:c r="X493" s="226"/>
      <x:c r="Y493" s="226"/>
      <x:c r="Z493" s="226"/>
      <x:c r="AA493" s="226"/>
      <x:c r="AC493" s="226"/>
      <x:c r="AE493" s="222"/>
      <x:c r="AF493" s="226"/>
      <x:c r="AH493" s="222"/>
      <x:c r="AI493" s="23"/>
      <x:c r="AJ493" s="222"/>
      <x:c r="AK493" s="222"/>
      <x:c r="AM493" s="222"/>
      <x:c r="AN493" s="222"/>
      <x:c r="AO493" s="222"/>
    </x:row>
    <x:row r="494" spans="1:57" x14ac:dyDescent="0.3">
      <x:c r="F494" s="226"/>
      <x:c r="J494" s="23"/>
      <x:c r="Q494" s="23"/>
      <x:c r="R494" s="23"/>
      <x:c r="T494" s="226"/>
      <x:c r="U494" s="226"/>
      <x:c r="V494" s="226"/>
      <x:c r="W494" s="226"/>
      <x:c r="X494" s="226"/>
      <x:c r="Y494" s="226"/>
      <x:c r="Z494" s="226"/>
      <x:c r="AA494" s="226"/>
      <x:c r="AC494" s="226"/>
      <x:c r="AE494" s="222"/>
      <x:c r="AF494" s="226"/>
      <x:c r="AH494" s="222"/>
      <x:c r="AI494" s="23"/>
      <x:c r="AJ494" s="222"/>
      <x:c r="AK494" s="222"/>
      <x:c r="AM494" s="222"/>
      <x:c r="AN494" s="222"/>
      <x:c r="AO494" s="222"/>
    </x:row>
    <x:row r="495" spans="1:57" x14ac:dyDescent="0.3">
      <x:c r="J495" s="23"/>
      <x:c r="M495" s="226"/>
      <x:c r="Q495" s="23"/>
      <x:c r="R495" s="23"/>
      <x:c r="T495" s="226"/>
      <x:c r="U495" s="226"/>
      <x:c r="V495" s="226"/>
      <x:c r="W495" s="226"/>
      <x:c r="X495" s="226"/>
      <x:c r="Y495" s="226"/>
      <x:c r="Z495" s="226"/>
      <x:c r="AA495" s="226"/>
      <x:c r="AC495" s="226"/>
      <x:c r="AE495" s="226"/>
      <x:c r="AF495" s="226"/>
      <x:c r="AH495" s="226"/>
      <x:c r="AI495" s="23"/>
      <x:c r="AJ495" s="226"/>
      <x:c r="AK495" s="226"/>
      <x:c r="AM495" s="222"/>
      <x:c r="AN495" s="222"/>
      <x:c r="AO495" s="222"/>
    </x:row>
    <x:row r="496" spans="1:57" x14ac:dyDescent="0.3">
      <x:c r="E496" s="226"/>
      <x:c r="F496" s="226"/>
      <x:c r="J496" s="23"/>
      <x:c r="M496" s="226"/>
      <x:c r="O496" s="226"/>
      <x:c r="Q496" s="23"/>
      <x:c r="R496" s="23"/>
      <x:c r="T496" s="226"/>
      <x:c r="U496" s="226"/>
      <x:c r="V496" s="226"/>
      <x:c r="W496" s="226"/>
      <x:c r="X496" s="226"/>
      <x:c r="Y496" s="226"/>
      <x:c r="Z496" s="226"/>
      <x:c r="AA496" s="226"/>
      <x:c r="AC496" s="226"/>
      <x:c r="AE496" s="226"/>
      <x:c r="AF496" s="226"/>
      <x:c r="AH496" s="226"/>
      <x:c r="AI496" s="23"/>
      <x:c r="AJ496" s="226"/>
      <x:c r="AK496" s="226"/>
      <x:c r="AM496" s="222"/>
      <x:c r="AN496" s="222"/>
      <x:c r="AO496" s="222"/>
    </x:row>
    <x:row r="497" spans="1:57" x14ac:dyDescent="0.3">
      <x:c r="E497" s="226"/>
      <x:c r="F497" s="226"/>
      <x:c r="J497" s="23"/>
      <x:c r="M497" s="226"/>
      <x:c r="O497" s="226"/>
      <x:c r="Q497" s="23"/>
      <x:c r="R497" s="23"/>
      <x:c r="T497" s="226"/>
      <x:c r="U497" s="226"/>
      <x:c r="V497" s="226"/>
      <x:c r="W497" s="226"/>
      <x:c r="X497" s="226"/>
      <x:c r="Y497" s="226"/>
      <x:c r="Z497" s="226"/>
      <x:c r="AA497" s="226"/>
      <x:c r="AC497" s="226"/>
      <x:c r="AE497" s="226"/>
      <x:c r="AF497" s="226"/>
      <x:c r="AH497" s="226"/>
      <x:c r="AI497" s="23"/>
      <x:c r="AJ497" s="226"/>
      <x:c r="AK497" s="226"/>
      <x:c r="AM497" s="222"/>
      <x:c r="AN497" s="222"/>
      <x:c r="AO497" s="222"/>
    </x:row>
    <x:row r="498" spans="1:57" x14ac:dyDescent="0.3">
      <x:c r="E498" s="226"/>
      <x:c r="F498" s="226"/>
      <x:c r="J498" s="23"/>
      <x:c r="O498" s="226"/>
      <x:c r="Q498" s="23"/>
      <x:c r="R498" s="23"/>
      <x:c r="T498" s="226"/>
      <x:c r="U498" s="226"/>
      <x:c r="V498" s="226"/>
      <x:c r="W498" s="226"/>
      <x:c r="X498" s="226"/>
      <x:c r="Y498" s="226"/>
      <x:c r="Z498" s="226"/>
      <x:c r="AA498" s="226"/>
      <x:c r="AC498" s="226"/>
      <x:c r="AE498" s="226"/>
      <x:c r="AF498" s="226"/>
      <x:c r="AH498" s="226"/>
      <x:c r="AI498" s="23"/>
      <x:c r="AJ498" s="226"/>
      <x:c r="AK498" s="226"/>
      <x:c r="AM498" s="222"/>
      <x:c r="AN498" s="222"/>
      <x:c r="AO498" s="222"/>
    </x:row>
    <x:row r="499" spans="1:57" x14ac:dyDescent="0.3">
      <x:c r="F499" s="226"/>
      <x:c r="J499" s="23"/>
      <x:c r="Q499" s="23"/>
      <x:c r="R499" s="23"/>
      <x:c r="T499" s="226"/>
      <x:c r="U499" s="226"/>
      <x:c r="V499" s="226"/>
      <x:c r="W499" s="226"/>
      <x:c r="X499" s="226"/>
      <x:c r="Y499" s="226"/>
      <x:c r="Z499" s="226"/>
      <x:c r="AA499" s="226"/>
      <x:c r="AC499" s="226"/>
      <x:c r="AE499" s="222"/>
      <x:c r="AF499" s="226"/>
      <x:c r="AH499" s="222"/>
      <x:c r="AI499" s="23"/>
      <x:c r="AJ499" s="222"/>
      <x:c r="AK499" s="222"/>
      <x:c r="AM499" s="222"/>
      <x:c r="AN499" s="222"/>
      <x:c r="AO499" s="222"/>
    </x:row>
    <x:row r="500" spans="1:57" x14ac:dyDescent="0.3">
      <x:c r="F500" s="226"/>
      <x:c r="J500" s="23"/>
      <x:c r="Q500" s="23"/>
      <x:c r="R500" s="23"/>
      <x:c r="T500" s="226"/>
      <x:c r="U500" s="226"/>
      <x:c r="V500" s="226"/>
      <x:c r="W500" s="226"/>
      <x:c r="X500" s="226"/>
      <x:c r="Y500" s="226"/>
      <x:c r="Z500" s="226"/>
      <x:c r="AA500" s="226"/>
      <x:c r="AC500" s="226"/>
      <x:c r="AE500" s="226"/>
      <x:c r="AF500" s="226"/>
      <x:c r="AH500" s="226"/>
      <x:c r="AI500" s="23"/>
      <x:c r="AJ500" s="226"/>
      <x:c r="AK500" s="226"/>
      <x:c r="AM500" s="222"/>
      <x:c r="AN500" s="226"/>
      <x:c r="AO500" s="226"/>
    </x:row>
    <x:row r="501" spans="1:57" x14ac:dyDescent="0.3">
      <x:c r="E501" s="226"/>
      <x:c r="F501" s="226"/>
      <x:c r="J501" s="23"/>
      <x:c r="Q501" s="23"/>
      <x:c r="R501" s="23"/>
      <x:c r="T501" s="226"/>
      <x:c r="U501" s="226"/>
      <x:c r="V501" s="226"/>
      <x:c r="W501" s="226"/>
      <x:c r="X501" s="226"/>
      <x:c r="Y501" s="226"/>
      <x:c r="Z501" s="226"/>
      <x:c r="AA501" s="226"/>
      <x:c r="AC501" s="226"/>
      <x:c r="AE501" s="222"/>
      <x:c r="AF501" s="226"/>
      <x:c r="AH501" s="222"/>
      <x:c r="AI501" s="23"/>
      <x:c r="AJ501" s="222"/>
      <x:c r="AK501" s="222"/>
      <x:c r="AM501" s="222"/>
      <x:c r="AN501" s="222"/>
      <x:c r="AO501" s="222"/>
    </x:row>
    <x:row r="502" spans="1:57" x14ac:dyDescent="0.3">
      <x:c r="E502" s="226"/>
      <x:c r="F502" s="226"/>
      <x:c r="J502" s="23"/>
      <x:c r="M502" s="226"/>
      <x:c r="O502" s="226"/>
      <x:c r="Q502" s="23"/>
      <x:c r="R502" s="23"/>
      <x:c r="T502" s="226"/>
      <x:c r="U502" s="226"/>
      <x:c r="V502" s="226"/>
      <x:c r="W502" s="226"/>
      <x:c r="X502" s="226"/>
      <x:c r="Y502" s="226"/>
      <x:c r="Z502" s="226"/>
      <x:c r="AA502" s="226"/>
      <x:c r="AC502" s="226"/>
      <x:c r="AE502" s="226"/>
      <x:c r="AF502" s="226"/>
      <x:c r="AH502" s="226"/>
      <x:c r="AI502" s="23"/>
      <x:c r="AJ502" s="226"/>
      <x:c r="AK502" s="226"/>
      <x:c r="AM502" s="222"/>
      <x:c r="AN502" s="222"/>
      <x:c r="AO502" s="222"/>
    </x:row>
    <x:row r="503" spans="1:57" x14ac:dyDescent="0.3">
      <x:c r="E503" s="226"/>
      <x:c r="F503" s="226"/>
      <x:c r="J503" s="23"/>
      <x:c r="M503" s="226"/>
      <x:c r="O503" s="226"/>
      <x:c r="Q503" s="23"/>
      <x:c r="R503" s="23"/>
      <x:c r="T503" s="226"/>
      <x:c r="U503" s="226"/>
      <x:c r="V503" s="226"/>
      <x:c r="W503" s="226"/>
      <x:c r="X503" s="226"/>
      <x:c r="Y503" s="226"/>
      <x:c r="Z503" s="226"/>
      <x:c r="AA503" s="226"/>
      <x:c r="AC503" s="226"/>
      <x:c r="AE503" s="226"/>
      <x:c r="AF503" s="226"/>
      <x:c r="AH503" s="226"/>
      <x:c r="AI503" s="23"/>
      <x:c r="AJ503" s="226"/>
      <x:c r="AK503" s="226"/>
      <x:c r="AM503" s="222"/>
      <x:c r="AN503" s="222"/>
      <x:c r="AO503" s="222"/>
    </x:row>
    <x:row r="504" spans="1:57" x14ac:dyDescent="0.3">
      <x:c r="E504" s="226"/>
      <x:c r="J504" s="23"/>
      <x:c r="M504" s="226"/>
      <x:c r="Q504" s="23"/>
      <x:c r="R504" s="23"/>
      <x:c r="T504" s="226"/>
      <x:c r="U504" s="226"/>
      <x:c r="V504" s="226"/>
      <x:c r="W504" s="226"/>
      <x:c r="X504" s="226"/>
      <x:c r="Y504" s="226"/>
      <x:c r="Z504" s="226"/>
      <x:c r="AA504" s="226"/>
      <x:c r="AC504" s="226"/>
      <x:c r="AE504" s="226"/>
      <x:c r="AF504" s="226"/>
      <x:c r="AH504" s="226"/>
      <x:c r="AI504" s="23"/>
      <x:c r="AJ504" s="226"/>
      <x:c r="AK504" s="226"/>
      <x:c r="AM504" s="222"/>
      <x:c r="AN504" s="222"/>
      <x:c r="AO504" s="222"/>
    </x:row>
    <x:row r="505" spans="1:57" x14ac:dyDescent="0.3">
      <x:c r="E505" s="226"/>
      <x:c r="F505" s="226"/>
      <x:c r="J505" s="23"/>
      <x:c r="M505" s="226"/>
      <x:c r="O505" s="226"/>
      <x:c r="Q505" s="23"/>
      <x:c r="R505" s="23"/>
      <x:c r="T505" s="226"/>
      <x:c r="U505" s="226"/>
      <x:c r="V505" s="226"/>
      <x:c r="W505" s="226"/>
      <x:c r="X505" s="226"/>
      <x:c r="Y505" s="226"/>
      <x:c r="Z505" s="226"/>
      <x:c r="AA505" s="226"/>
      <x:c r="AC505" s="226"/>
      <x:c r="AE505" s="226"/>
      <x:c r="AF505" s="226"/>
      <x:c r="AH505" s="222"/>
      <x:c r="AI505" s="23"/>
      <x:c r="AJ505" s="226"/>
      <x:c r="AK505" s="226"/>
      <x:c r="AM505" s="222"/>
      <x:c r="AN505" s="222"/>
      <x:c r="AO505" s="222"/>
    </x:row>
    <x:row r="506" spans="1:57" x14ac:dyDescent="0.3">
      <x:c r="E506" s="226"/>
      <x:c r="F506" s="226"/>
      <x:c r="J506" s="23"/>
      <x:c r="Q506" s="23"/>
      <x:c r="R506" s="23"/>
      <x:c r="T506" s="226"/>
      <x:c r="U506" s="226"/>
      <x:c r="V506" s="226"/>
      <x:c r="W506" s="226"/>
      <x:c r="X506" s="226"/>
      <x:c r="Y506" s="226"/>
      <x:c r="Z506" s="226"/>
      <x:c r="AA506" s="226"/>
      <x:c r="AC506" s="226"/>
      <x:c r="AE506" s="226"/>
      <x:c r="AF506" s="226"/>
      <x:c r="AH506" s="222"/>
      <x:c r="AI506" s="23"/>
      <x:c r="AJ506" s="222"/>
      <x:c r="AK506" s="222"/>
      <x:c r="AM506" s="222"/>
      <x:c r="AN506" s="222"/>
      <x:c r="AO506" s="222"/>
    </x:row>
    <x:row r="507" spans="1:57" x14ac:dyDescent="0.3">
      <x:c r="E507" s="226"/>
      <x:c r="J507" s="23"/>
      <x:c r="Q507" s="23"/>
      <x:c r="R507" s="23"/>
      <x:c r="T507" s="226"/>
      <x:c r="U507" s="226"/>
      <x:c r="V507" s="226"/>
      <x:c r="W507" s="226"/>
      <x:c r="X507" s="226"/>
      <x:c r="Y507" s="226"/>
      <x:c r="Z507" s="226"/>
      <x:c r="AA507" s="226"/>
      <x:c r="AC507" s="226"/>
      <x:c r="AE507" s="226"/>
      <x:c r="AF507" s="226"/>
      <x:c r="AH507" s="222"/>
      <x:c r="AI507" s="23"/>
      <x:c r="AJ507" s="222"/>
      <x:c r="AK507" s="222"/>
      <x:c r="AM507" s="222"/>
      <x:c r="AN507" s="222"/>
      <x:c r="AO507" s="222"/>
    </x:row>
    <x:row r="508" spans="1:57" x14ac:dyDescent="0.3">
      <x:c r="E508" s="226"/>
      <x:c r="F508" s="226"/>
      <x:c r="J508" s="23"/>
      <x:c r="M508" s="226"/>
      <x:c r="Q508" s="23"/>
      <x:c r="R508" s="23"/>
      <x:c r="T508" s="226"/>
      <x:c r="U508" s="226"/>
      <x:c r="V508" s="226"/>
      <x:c r="W508" s="226"/>
      <x:c r="X508" s="226"/>
      <x:c r="Y508" s="226"/>
      <x:c r="Z508" s="226"/>
      <x:c r="AA508" s="226"/>
      <x:c r="AC508" s="226"/>
      <x:c r="AE508" s="226"/>
      <x:c r="AF508" s="226"/>
      <x:c r="AH508" s="222"/>
      <x:c r="AI508" s="23"/>
      <x:c r="AJ508" s="222"/>
      <x:c r="AK508" s="222"/>
      <x:c r="AM508" s="222"/>
      <x:c r="AN508" s="222"/>
      <x:c r="AO508" s="222"/>
    </x:row>
    <x:row r="509" spans="1:57" x14ac:dyDescent="0.3">
      <x:c r="E509" s="226"/>
      <x:c r="F509" s="226"/>
      <x:c r="J509" s="23"/>
      <x:c r="Q509" s="23"/>
      <x:c r="R509" s="23"/>
      <x:c r="T509" s="226"/>
      <x:c r="U509" s="226"/>
      <x:c r="V509" s="226"/>
      <x:c r="W509" s="226"/>
      <x:c r="X509" s="226"/>
      <x:c r="Y509" s="226"/>
      <x:c r="Z509" s="226"/>
      <x:c r="AA509" s="226"/>
      <x:c r="AC509" s="226"/>
      <x:c r="AE509" s="226"/>
      <x:c r="AF509" s="226"/>
      <x:c r="AH509" s="222"/>
      <x:c r="AI509" s="23"/>
      <x:c r="AJ509" s="222"/>
      <x:c r="AK509" s="222"/>
      <x:c r="AM509" s="222"/>
      <x:c r="AN509" s="222"/>
      <x:c r="AO509" s="222"/>
    </x:row>
    <x:row r="510" spans="1:57" x14ac:dyDescent="0.3">
      <x:c r="E510" s="226"/>
      <x:c r="F510" s="226"/>
      <x:c r="J510" s="23"/>
      <x:c r="Q510" s="23"/>
      <x:c r="R510" s="23"/>
      <x:c r="T510" s="226"/>
      <x:c r="U510" s="226"/>
      <x:c r="V510" s="226"/>
      <x:c r="W510" s="226"/>
      <x:c r="X510" s="226"/>
      <x:c r="Y510" s="226"/>
      <x:c r="Z510" s="226"/>
      <x:c r="AA510" s="226"/>
      <x:c r="AC510" s="226"/>
      <x:c r="AE510" s="226"/>
      <x:c r="AF510" s="226"/>
      <x:c r="AH510" s="222"/>
      <x:c r="AI510" s="23"/>
      <x:c r="AJ510" s="222"/>
      <x:c r="AK510" s="222"/>
      <x:c r="AM510" s="222"/>
      <x:c r="AN510" s="222"/>
      <x:c r="AO510" s="222"/>
    </x:row>
    <x:row r="511" spans="1:57" x14ac:dyDescent="0.3">
      <x:c r="F511" s="226"/>
      <x:c r="J511" s="23"/>
      <x:c r="Q511" s="23"/>
      <x:c r="R511" s="23"/>
      <x:c r="T511" s="226"/>
      <x:c r="U511" s="226"/>
      <x:c r="V511" s="226"/>
      <x:c r="W511" s="226"/>
      <x:c r="X511" s="226"/>
      <x:c r="Y511" s="226"/>
      <x:c r="Z511" s="226"/>
      <x:c r="AA511" s="226"/>
      <x:c r="AC511" s="226"/>
      <x:c r="AE511" s="222"/>
      <x:c r="AF511" s="226"/>
      <x:c r="AH511" s="222"/>
      <x:c r="AI511" s="23"/>
      <x:c r="AJ511" s="222"/>
      <x:c r="AK511" s="222"/>
      <x:c r="AM511" s="222"/>
      <x:c r="AN511" s="222"/>
      <x:c r="AO511" s="222"/>
    </x:row>
    <x:row r="512" spans="1:57" x14ac:dyDescent="0.3">
      <x:c r="E512" s="226"/>
      <x:c r="F512" s="226"/>
      <x:c r="J512" s="23"/>
      <x:c r="M512" s="226"/>
      <x:c r="Q512" s="23"/>
      <x:c r="R512" s="23"/>
      <x:c r="T512" s="226"/>
      <x:c r="U512" s="226"/>
      <x:c r="V512" s="226"/>
      <x:c r="W512" s="226"/>
      <x:c r="X512" s="226"/>
      <x:c r="Y512" s="226"/>
      <x:c r="Z512" s="226"/>
      <x:c r="AA512" s="226"/>
      <x:c r="AC512" s="226"/>
      <x:c r="AE512" s="226"/>
      <x:c r="AF512" s="226"/>
      <x:c r="AH512" s="222"/>
      <x:c r="AI512" s="23"/>
      <x:c r="AJ512" s="222"/>
      <x:c r="AK512" s="222"/>
      <x:c r="AM512" s="222"/>
      <x:c r="AN512" s="222"/>
      <x:c r="AO512" s="222"/>
    </x:row>
    <x:row r="513" spans="1:57" x14ac:dyDescent="0.3">
      <x:c r="E513" s="226"/>
      <x:c r="F513" s="226"/>
      <x:c r="J513" s="23"/>
      <x:c r="Q513" s="23"/>
      <x:c r="R513" s="23"/>
      <x:c r="T513" s="226"/>
      <x:c r="U513" s="226"/>
      <x:c r="V513" s="226"/>
      <x:c r="W513" s="226"/>
      <x:c r="X513" s="226"/>
      <x:c r="Y513" s="226"/>
      <x:c r="Z513" s="226"/>
      <x:c r="AA513" s="226"/>
      <x:c r="AC513" s="226"/>
      <x:c r="AE513" s="226"/>
      <x:c r="AF513" s="226"/>
      <x:c r="AH513" s="222"/>
      <x:c r="AI513" s="23"/>
      <x:c r="AJ513" s="226"/>
      <x:c r="AK513" s="226"/>
      <x:c r="AM513" s="222"/>
      <x:c r="AN513" s="222"/>
      <x:c r="AO513" s="222"/>
    </x:row>
    <x:row r="514" spans="1:57" x14ac:dyDescent="0.3">
      <x:c r="J514" s="23"/>
      <x:c r="M514" s="226"/>
      <x:c r="O514" s="226"/>
      <x:c r="Q514" s="23"/>
      <x:c r="R514" s="23"/>
      <x:c r="T514" s="226"/>
      <x:c r="U514" s="226"/>
      <x:c r="V514" s="226"/>
      <x:c r="W514" s="226"/>
      <x:c r="X514" s="226"/>
      <x:c r="Y514" s="226"/>
      <x:c r="Z514" s="226"/>
      <x:c r="AA514" s="226"/>
      <x:c r="AC514" s="226"/>
      <x:c r="AE514" s="226"/>
      <x:c r="AF514" s="226"/>
      <x:c r="AH514" s="222"/>
      <x:c r="AI514" s="23"/>
      <x:c r="AJ514" s="222"/>
      <x:c r="AK514" s="222"/>
      <x:c r="AM514" s="222"/>
      <x:c r="AN514" s="222"/>
      <x:c r="AO514" s="222"/>
    </x:row>
    <x:row r="515" spans="1:57" x14ac:dyDescent="0.3">
      <x:c r="E515" s="226"/>
      <x:c r="J515" s="23"/>
      <x:c r="M515" s="226"/>
      <x:c r="Q515" s="23"/>
      <x:c r="R515" s="23"/>
      <x:c r="T515" s="226"/>
      <x:c r="U515" s="226"/>
      <x:c r="V515" s="226"/>
      <x:c r="W515" s="226"/>
      <x:c r="X515" s="226"/>
      <x:c r="Y515" s="226"/>
      <x:c r="Z515" s="226"/>
      <x:c r="AA515" s="226"/>
      <x:c r="AC515" s="226"/>
      <x:c r="AE515" s="226"/>
      <x:c r="AF515" s="226"/>
      <x:c r="AH515" s="226"/>
      <x:c r="AI515" s="23"/>
      <x:c r="AJ515" s="226"/>
      <x:c r="AK515" s="226"/>
      <x:c r="AM515" s="222"/>
      <x:c r="AN515" s="222"/>
      <x:c r="AO515" s="222"/>
    </x:row>
    <x:row r="516" spans="1:57" x14ac:dyDescent="0.3">
      <x:c r="F516" s="226"/>
      <x:c r="J516" s="23"/>
      <x:c r="M516" s="226"/>
      <x:c r="Q516" s="23"/>
      <x:c r="R516" s="23"/>
      <x:c r="T516" s="226"/>
      <x:c r="U516" s="226"/>
      <x:c r="V516" s="226"/>
      <x:c r="W516" s="226"/>
      <x:c r="X516" s="226"/>
      <x:c r="Y516" s="226"/>
      <x:c r="Z516" s="226"/>
      <x:c r="AA516" s="226"/>
      <x:c r="AC516" s="226"/>
      <x:c r="AE516" s="226"/>
      <x:c r="AF516" s="226"/>
      <x:c r="AH516" s="222"/>
      <x:c r="AI516" s="23"/>
      <x:c r="AJ516" s="222"/>
      <x:c r="AK516" s="222"/>
      <x:c r="AM516" s="222"/>
      <x:c r="AN516" s="222"/>
      <x:c r="AO516" s="222"/>
    </x:row>
    <x:row r="517" spans="1:57" x14ac:dyDescent="0.3">
      <x:c r="E517" s="226"/>
      <x:c r="F517" s="226"/>
      <x:c r="J517" s="23"/>
      <x:c r="M517" s="226"/>
      <x:c r="O517" s="226"/>
      <x:c r="Q517" s="23"/>
      <x:c r="R517" s="23"/>
      <x:c r="T517" s="226"/>
      <x:c r="U517" s="226"/>
      <x:c r="V517" s="226"/>
      <x:c r="W517" s="226"/>
      <x:c r="X517" s="226"/>
      <x:c r="Y517" s="226"/>
      <x:c r="Z517" s="226"/>
      <x:c r="AA517" s="226"/>
      <x:c r="AC517" s="226"/>
      <x:c r="AE517" s="226"/>
      <x:c r="AF517" s="226"/>
      <x:c r="AH517" s="226"/>
      <x:c r="AI517" s="23"/>
      <x:c r="AJ517" s="226"/>
      <x:c r="AK517" s="226"/>
      <x:c r="AM517" s="222"/>
      <x:c r="AN517" s="222"/>
      <x:c r="AO517" s="222"/>
    </x:row>
    <x:row r="518" spans="1:57" x14ac:dyDescent="0.3">
      <x:c r="E518" s="226"/>
      <x:c r="F518" s="226"/>
      <x:c r="J518" s="23"/>
      <x:c r="M518" s="226"/>
      <x:c r="Q518" s="23"/>
      <x:c r="R518" s="23"/>
      <x:c r="T518" s="226"/>
      <x:c r="U518" s="226"/>
      <x:c r="V518" s="226"/>
      <x:c r="W518" s="226"/>
      <x:c r="X518" s="226"/>
      <x:c r="Y518" s="226"/>
      <x:c r="Z518" s="226"/>
      <x:c r="AA518" s="226"/>
      <x:c r="AC518" s="226"/>
      <x:c r="AE518" s="222"/>
      <x:c r="AF518" s="226"/>
      <x:c r="AH518" s="222"/>
      <x:c r="AI518" s="23"/>
      <x:c r="AJ518" s="222"/>
      <x:c r="AK518" s="222"/>
      <x:c r="AM518" s="222"/>
      <x:c r="AN518" s="222"/>
      <x:c r="AO518" s="222"/>
    </x:row>
    <x:row r="519" spans="1:57" x14ac:dyDescent="0.3">
      <x:c r="E519" s="226"/>
      <x:c r="F519" s="226"/>
      <x:c r="J519" s="23"/>
      <x:c r="M519" s="226"/>
      <x:c r="Q519" s="23"/>
      <x:c r="R519" s="23"/>
      <x:c r="T519" s="226"/>
      <x:c r="U519" s="226"/>
      <x:c r="V519" s="226"/>
      <x:c r="W519" s="226"/>
      <x:c r="X519" s="226"/>
      <x:c r="Y519" s="226"/>
      <x:c r="Z519" s="226"/>
      <x:c r="AA519" s="226"/>
      <x:c r="AC519" s="226"/>
      <x:c r="AE519" s="226"/>
      <x:c r="AF519" s="226"/>
      <x:c r="AH519" s="222"/>
      <x:c r="AI519" s="23"/>
      <x:c r="AJ519" s="222"/>
      <x:c r="AK519" s="222"/>
      <x:c r="AM519" s="222"/>
      <x:c r="AN519" s="222"/>
      <x:c r="AO519" s="222"/>
    </x:row>
    <x:row r="520" spans="1:57" x14ac:dyDescent="0.3">
      <x:c r="J520" s="23"/>
      <x:c r="M520" s="226"/>
      <x:c r="Q520" s="23"/>
      <x:c r="R520" s="23"/>
      <x:c r="T520" s="226"/>
      <x:c r="U520" s="226"/>
      <x:c r="V520" s="226"/>
      <x:c r="W520" s="226"/>
      <x:c r="X520" s="226"/>
      <x:c r="Y520" s="226"/>
      <x:c r="Z520" s="226"/>
      <x:c r="AA520" s="226"/>
      <x:c r="AC520" s="226"/>
      <x:c r="AE520" s="222"/>
      <x:c r="AF520" s="226"/>
      <x:c r="AH520" s="222"/>
      <x:c r="AI520" s="23"/>
      <x:c r="AJ520" s="222"/>
      <x:c r="AK520" s="222"/>
      <x:c r="AM520" s="222"/>
      <x:c r="AN520" s="222"/>
      <x:c r="AO520" s="222"/>
    </x:row>
    <x:row r="521" spans="1:57" x14ac:dyDescent="0.3">
      <x:c r="J521" s="23"/>
      <x:c r="M521" s="226"/>
      <x:c r="Q521" s="23"/>
      <x:c r="R521" s="23"/>
      <x:c r="T521" s="226"/>
      <x:c r="U521" s="226"/>
      <x:c r="V521" s="226"/>
      <x:c r="W521" s="226"/>
      <x:c r="X521" s="226"/>
      <x:c r="Y521" s="226"/>
      <x:c r="Z521" s="226"/>
      <x:c r="AA521" s="226"/>
      <x:c r="AC521" s="226"/>
      <x:c r="AE521" s="226"/>
      <x:c r="AF521" s="226"/>
      <x:c r="AH521" s="222"/>
      <x:c r="AI521" s="23"/>
      <x:c r="AJ521" s="222"/>
      <x:c r="AK521" s="222"/>
      <x:c r="AM521" s="222"/>
      <x:c r="AN521" s="222"/>
      <x:c r="AO521" s="222"/>
    </x:row>
    <x:row r="522" spans="1:57" x14ac:dyDescent="0.3">
      <x:c r="E522" s="226"/>
      <x:c r="F522" s="226"/>
      <x:c r="J522" s="23"/>
      <x:c r="O522" s="226"/>
      <x:c r="Q522" s="23"/>
      <x:c r="R522" s="23"/>
      <x:c r="T522" s="226"/>
      <x:c r="U522" s="226"/>
      <x:c r="V522" s="226"/>
      <x:c r="W522" s="226"/>
      <x:c r="X522" s="226"/>
      <x:c r="Y522" s="226"/>
      <x:c r="Z522" s="226"/>
      <x:c r="AA522" s="226"/>
      <x:c r="AC522" s="226"/>
      <x:c r="AE522" s="226"/>
      <x:c r="AF522" s="226"/>
      <x:c r="AH522" s="222"/>
      <x:c r="AI522" s="23"/>
      <x:c r="AJ522" s="222"/>
      <x:c r="AK522" s="222"/>
      <x:c r="AM522" s="222"/>
      <x:c r="AN522" s="222"/>
      <x:c r="AO522" s="222"/>
    </x:row>
    <x:row r="523" spans="1:57" x14ac:dyDescent="0.3">
      <x:c r="E523" s="226"/>
      <x:c r="F523" s="226"/>
      <x:c r="J523" s="23"/>
      <x:c r="M523" s="226"/>
      <x:c r="O523" s="226"/>
      <x:c r="Q523" s="23"/>
      <x:c r="R523" s="23"/>
      <x:c r="T523" s="226"/>
      <x:c r="U523" s="226"/>
      <x:c r="V523" s="226"/>
      <x:c r="W523" s="226"/>
      <x:c r="X523" s="226"/>
      <x:c r="Y523" s="226"/>
      <x:c r="Z523" s="226"/>
      <x:c r="AA523" s="226"/>
      <x:c r="AC523" s="226"/>
      <x:c r="AE523" s="226"/>
      <x:c r="AF523" s="226"/>
      <x:c r="AH523" s="226"/>
      <x:c r="AI523" s="23"/>
      <x:c r="AJ523" s="226"/>
      <x:c r="AK523" s="226"/>
      <x:c r="AM523" s="222"/>
      <x:c r="AN523" s="222"/>
      <x:c r="AO523" s="222"/>
    </x:row>
    <x:row r="524" spans="1:57" x14ac:dyDescent="0.3">
      <x:c r="E524" s="226"/>
      <x:c r="F524" s="226"/>
      <x:c r="J524" s="23"/>
      <x:c r="O524" s="226"/>
      <x:c r="Q524" s="23"/>
      <x:c r="R524" s="23"/>
      <x:c r="T524" s="226"/>
      <x:c r="U524" s="226"/>
      <x:c r="V524" s="226"/>
      <x:c r="W524" s="226"/>
      <x:c r="X524" s="226"/>
      <x:c r="Y524" s="226"/>
      <x:c r="Z524" s="226"/>
      <x:c r="AA524" s="226"/>
      <x:c r="AC524" s="226"/>
      <x:c r="AE524" s="226"/>
      <x:c r="AF524" s="226"/>
      <x:c r="AH524" s="226"/>
      <x:c r="AI524" s="23"/>
      <x:c r="AJ524" s="226"/>
      <x:c r="AK524" s="226"/>
      <x:c r="AM524" s="222"/>
      <x:c r="AN524" s="222"/>
      <x:c r="AO524" s="222"/>
    </x:row>
    <x:row r="525" spans="1:57" x14ac:dyDescent="0.3">
      <x:c r="F525" s="226"/>
      <x:c r="J525" s="23"/>
      <x:c r="M525" s="226"/>
      <x:c r="Q525" s="23"/>
      <x:c r="R525" s="23"/>
      <x:c r="T525" s="226"/>
      <x:c r="U525" s="226"/>
      <x:c r="V525" s="226"/>
      <x:c r="W525" s="226"/>
      <x:c r="X525" s="226"/>
      <x:c r="Y525" s="226"/>
      <x:c r="Z525" s="226"/>
      <x:c r="AA525" s="226"/>
      <x:c r="AC525" s="226"/>
      <x:c r="AE525" s="222"/>
      <x:c r="AF525" s="226"/>
      <x:c r="AH525" s="222"/>
      <x:c r="AI525" s="23"/>
      <x:c r="AJ525" s="222"/>
      <x:c r="AK525" s="222"/>
      <x:c r="AM525" s="222"/>
      <x:c r="AN525" s="222"/>
      <x:c r="AO525" s="222"/>
    </x:row>
    <x:row r="526" spans="1:57" x14ac:dyDescent="0.3">
      <x:c r="E526" s="226"/>
      <x:c r="F526" s="226"/>
      <x:c r="J526" s="23"/>
      <x:c r="M526" s="226"/>
      <x:c r="O526" s="226"/>
      <x:c r="Q526" s="23"/>
      <x:c r="R526" s="23"/>
      <x:c r="T526" s="226"/>
      <x:c r="U526" s="226"/>
      <x:c r="V526" s="226"/>
      <x:c r="W526" s="226"/>
      <x:c r="X526" s="226"/>
      <x:c r="Y526" s="226"/>
      <x:c r="Z526" s="226"/>
      <x:c r="AA526" s="226"/>
      <x:c r="AC526" s="226"/>
      <x:c r="AE526" s="226"/>
      <x:c r="AF526" s="226"/>
      <x:c r="AH526" s="226"/>
      <x:c r="AI526" s="23"/>
      <x:c r="AJ526" s="226"/>
      <x:c r="AK526" s="226"/>
      <x:c r="AM526" s="222"/>
      <x:c r="AN526" s="222"/>
      <x:c r="AO526" s="222"/>
    </x:row>
    <x:row r="527" spans="1:57" x14ac:dyDescent="0.3">
      <x:c r="E527" s="226"/>
      <x:c r="F527" s="226"/>
      <x:c r="J527" s="23"/>
      <x:c r="M527" s="226"/>
      <x:c r="Q527" s="23"/>
      <x:c r="R527" s="23"/>
      <x:c r="T527" s="226"/>
      <x:c r="U527" s="226"/>
      <x:c r="V527" s="226"/>
      <x:c r="W527" s="226"/>
      <x:c r="X527" s="226"/>
      <x:c r="Y527" s="226"/>
      <x:c r="Z527" s="226"/>
      <x:c r="AA527" s="226"/>
      <x:c r="AC527" s="226"/>
      <x:c r="AE527" s="222"/>
      <x:c r="AF527" s="226"/>
      <x:c r="AH527" s="222"/>
      <x:c r="AI527" s="23"/>
      <x:c r="AJ527" s="222"/>
      <x:c r="AK527" s="222"/>
      <x:c r="AM527" s="222"/>
      <x:c r="AN527" s="222"/>
      <x:c r="AO527" s="222"/>
    </x:row>
    <x:row r="528" spans="1:57" x14ac:dyDescent="0.3">
      <x:c r="E528" s="226"/>
      <x:c r="F528" s="226"/>
      <x:c r="J528" s="23"/>
      <x:c r="Q528" s="23"/>
      <x:c r="R528" s="23"/>
      <x:c r="T528" s="226"/>
      <x:c r="U528" s="226"/>
      <x:c r="V528" s="226"/>
      <x:c r="W528" s="226"/>
      <x:c r="X528" s="226"/>
      <x:c r="Y528" s="226"/>
      <x:c r="Z528" s="226"/>
      <x:c r="AA528" s="226"/>
      <x:c r="AC528" s="226"/>
      <x:c r="AE528" s="222"/>
      <x:c r="AF528" s="226"/>
      <x:c r="AH528" s="222"/>
      <x:c r="AI528" s="23"/>
      <x:c r="AJ528" s="222"/>
      <x:c r="AK528" s="222"/>
      <x:c r="AM528" s="222"/>
      <x:c r="AN528" s="222"/>
      <x:c r="AO528" s="222"/>
    </x:row>
    <x:row r="529" spans="1:57" x14ac:dyDescent="0.3">
      <x:c r="E529" s="226"/>
      <x:c r="F529" s="226"/>
      <x:c r="J529" s="23"/>
      <x:c r="M529" s="226"/>
      <x:c r="Q529" s="23"/>
      <x:c r="R529" s="23"/>
      <x:c r="T529" s="226"/>
      <x:c r="U529" s="226"/>
      <x:c r="V529" s="226"/>
      <x:c r="W529" s="226"/>
      <x:c r="X529" s="226"/>
      <x:c r="Y529" s="226"/>
      <x:c r="Z529" s="226"/>
      <x:c r="AA529" s="226"/>
      <x:c r="AC529" s="226"/>
      <x:c r="AE529" s="222"/>
      <x:c r="AF529" s="226"/>
      <x:c r="AH529" s="222"/>
      <x:c r="AI529" s="23"/>
      <x:c r="AJ529" s="222"/>
      <x:c r="AK529" s="222"/>
      <x:c r="AM529" s="222"/>
      <x:c r="AN529" s="222"/>
      <x:c r="AO529" s="222"/>
    </x:row>
    <x:row r="530" spans="1:57" x14ac:dyDescent="0.3">
      <x:c r="E530" s="226"/>
      <x:c r="F530" s="226"/>
      <x:c r="J530" s="23"/>
      <x:c r="M530" s="226"/>
      <x:c r="Q530" s="23"/>
      <x:c r="R530" s="23"/>
      <x:c r="T530" s="226"/>
      <x:c r="U530" s="226"/>
      <x:c r="V530" s="226"/>
      <x:c r="W530" s="226"/>
      <x:c r="X530" s="226"/>
      <x:c r="Y530" s="226"/>
      <x:c r="Z530" s="226"/>
      <x:c r="AA530" s="226"/>
      <x:c r="AC530" s="226"/>
      <x:c r="AE530" s="226"/>
      <x:c r="AF530" s="226"/>
      <x:c r="AH530" s="222"/>
      <x:c r="AI530" s="23"/>
      <x:c r="AJ530" s="222"/>
      <x:c r="AK530" s="222"/>
      <x:c r="AM530" s="222"/>
      <x:c r="AN530" s="222"/>
      <x:c r="AO530" s="222"/>
    </x:row>
    <x:row r="531" spans="1:57" x14ac:dyDescent="0.3">
      <x:c r="E531" s="226"/>
      <x:c r="J531" s="23"/>
      <x:c r="Q531" s="23"/>
      <x:c r="R531" s="23"/>
      <x:c r="T531" s="226"/>
      <x:c r="U531" s="226"/>
      <x:c r="V531" s="226"/>
      <x:c r="W531" s="226"/>
      <x:c r="X531" s="226"/>
      <x:c r="Y531" s="226"/>
      <x:c r="Z531" s="226"/>
      <x:c r="AA531" s="226"/>
      <x:c r="AC531" s="226"/>
      <x:c r="AE531" s="226"/>
      <x:c r="AF531" s="226"/>
      <x:c r="AH531" s="222"/>
      <x:c r="AI531" s="23"/>
      <x:c r="AJ531" s="226"/>
      <x:c r="AK531" s="226"/>
      <x:c r="AM531" s="222"/>
      <x:c r="AN531" s="222"/>
      <x:c r="AO531" s="222"/>
    </x:row>
    <x:row r="532" spans="1:57" x14ac:dyDescent="0.3">
      <x:c r="E532" s="226"/>
      <x:c r="F532" s="226"/>
      <x:c r="J532" s="23"/>
      <x:c r="Q532" s="23"/>
      <x:c r="R532" s="23"/>
      <x:c r="T532" s="226"/>
      <x:c r="U532" s="226"/>
      <x:c r="V532" s="226"/>
      <x:c r="W532" s="226"/>
      <x:c r="X532" s="226"/>
      <x:c r="Y532" s="226"/>
      <x:c r="Z532" s="226"/>
      <x:c r="AA532" s="226"/>
      <x:c r="AC532" s="226"/>
      <x:c r="AE532" s="222"/>
      <x:c r="AF532" s="226"/>
      <x:c r="AH532" s="222"/>
      <x:c r="AI532" s="23"/>
      <x:c r="AJ532" s="222"/>
      <x:c r="AK532" s="222"/>
      <x:c r="AM532" s="222"/>
      <x:c r="AN532" s="222"/>
      <x:c r="AO532" s="222"/>
    </x:row>
    <x:row r="533" spans="1:57" x14ac:dyDescent="0.3">
      <x:c r="J533" s="23"/>
      <x:c r="M533" s="226"/>
      <x:c r="Q533" s="23"/>
      <x:c r="R533" s="23"/>
      <x:c r="T533" s="226"/>
      <x:c r="U533" s="226"/>
      <x:c r="V533" s="226"/>
      <x:c r="W533" s="226"/>
      <x:c r="X533" s="226"/>
      <x:c r="Y533" s="226"/>
      <x:c r="Z533" s="226"/>
      <x:c r="AA533" s="226"/>
      <x:c r="AC533" s="226"/>
      <x:c r="AE533" s="222"/>
      <x:c r="AF533" s="226"/>
      <x:c r="AH533" s="222"/>
      <x:c r="AI533" s="23"/>
      <x:c r="AJ533" s="222"/>
      <x:c r="AK533" s="222"/>
      <x:c r="AM533" s="222"/>
      <x:c r="AN533" s="222"/>
      <x:c r="AO533" s="222"/>
    </x:row>
    <x:row r="534" spans="1:57" x14ac:dyDescent="0.3">
      <x:c r="F534" s="226"/>
      <x:c r="J534" s="23"/>
      <x:c r="Q534" s="23"/>
      <x:c r="R534" s="23"/>
      <x:c r="T534" s="226"/>
      <x:c r="U534" s="226"/>
      <x:c r="V534" s="226"/>
      <x:c r="W534" s="226"/>
      <x:c r="X534" s="226"/>
      <x:c r="Y534" s="226"/>
      <x:c r="Z534" s="226"/>
      <x:c r="AA534" s="226"/>
      <x:c r="AC534" s="226"/>
      <x:c r="AE534" s="222"/>
      <x:c r="AF534" s="226"/>
      <x:c r="AH534" s="222"/>
      <x:c r="AI534" s="23"/>
      <x:c r="AJ534" s="222"/>
      <x:c r="AK534" s="222"/>
      <x:c r="AM534" s="222"/>
      <x:c r="AN534" s="222"/>
      <x:c r="AO534" s="222"/>
    </x:row>
    <x:row r="535" spans="1:57" x14ac:dyDescent="0.3">
      <x:c r="E535" s="226"/>
      <x:c r="F535" s="226"/>
      <x:c r="J535" s="23"/>
      <x:c r="M535" s="226"/>
      <x:c r="O535" s="226"/>
      <x:c r="Q535" s="23"/>
      <x:c r="R535" s="23"/>
      <x:c r="T535" s="226"/>
      <x:c r="U535" s="226"/>
      <x:c r="V535" s="226"/>
      <x:c r="W535" s="226"/>
      <x:c r="X535" s="226"/>
      <x:c r="Y535" s="226"/>
      <x:c r="Z535" s="226"/>
      <x:c r="AA535" s="226"/>
      <x:c r="AC535" s="226"/>
      <x:c r="AE535" s="226"/>
      <x:c r="AF535" s="226"/>
      <x:c r="AH535" s="226"/>
      <x:c r="AI535" s="23"/>
      <x:c r="AJ535" s="226"/>
      <x:c r="AK535" s="226"/>
      <x:c r="AM535" s="222"/>
      <x:c r="AN535" s="222"/>
      <x:c r="AO535" s="222"/>
    </x:row>
    <x:row r="536" spans="1:57" x14ac:dyDescent="0.3">
      <x:c r="E536" s="226"/>
      <x:c r="F536" s="226"/>
      <x:c r="J536" s="23"/>
      <x:c r="M536" s="226"/>
      <x:c r="O536" s="226"/>
      <x:c r="Q536" s="23"/>
      <x:c r="R536" s="23"/>
      <x:c r="T536" s="226"/>
      <x:c r="U536" s="226"/>
      <x:c r="V536" s="226"/>
      <x:c r="W536" s="226"/>
      <x:c r="X536" s="226"/>
      <x:c r="Y536" s="226"/>
      <x:c r="Z536" s="226"/>
      <x:c r="AA536" s="226"/>
      <x:c r="AC536" s="226"/>
      <x:c r="AE536" s="226"/>
      <x:c r="AF536" s="226"/>
      <x:c r="AH536" s="226"/>
      <x:c r="AI536" s="23"/>
      <x:c r="AJ536" s="226"/>
      <x:c r="AK536" s="226"/>
      <x:c r="AM536" s="222"/>
      <x:c r="AN536" s="222"/>
      <x:c r="AO536" s="222"/>
    </x:row>
    <x:row r="537" spans="1:57" x14ac:dyDescent="0.3">
      <x:c r="E537" s="226"/>
      <x:c r="F537" s="226"/>
      <x:c r="J537" s="23"/>
      <x:c r="M537" s="226"/>
      <x:c r="O537" s="226"/>
      <x:c r="Q537" s="23"/>
      <x:c r="R537" s="23"/>
      <x:c r="T537" s="226"/>
      <x:c r="U537" s="226"/>
      <x:c r="V537" s="226"/>
      <x:c r="W537" s="226"/>
      <x:c r="X537" s="226"/>
      <x:c r="Y537" s="226"/>
      <x:c r="Z537" s="226"/>
      <x:c r="AA537" s="226"/>
      <x:c r="AC537" s="226"/>
      <x:c r="AE537" s="226"/>
      <x:c r="AF537" s="226"/>
      <x:c r="AH537" s="222"/>
      <x:c r="AI537" s="23"/>
      <x:c r="AJ537" s="226"/>
      <x:c r="AK537" s="226"/>
      <x:c r="AM537" s="222"/>
      <x:c r="AN537" s="222"/>
      <x:c r="AO537" s="222"/>
    </x:row>
    <x:row r="538" spans="1:57" x14ac:dyDescent="0.3">
      <x:c r="E538" s="226"/>
      <x:c r="F538" s="226"/>
      <x:c r="J538" s="23"/>
      <x:c r="M538" s="226"/>
      <x:c r="O538" s="226"/>
      <x:c r="Q538" s="23"/>
      <x:c r="R538" s="23"/>
      <x:c r="T538" s="226"/>
      <x:c r="U538" s="226"/>
      <x:c r="V538" s="226"/>
      <x:c r="W538" s="226"/>
      <x:c r="X538" s="226"/>
      <x:c r="Y538" s="226"/>
      <x:c r="Z538" s="226"/>
      <x:c r="AA538" s="226"/>
      <x:c r="AC538" s="226"/>
      <x:c r="AE538" s="226"/>
      <x:c r="AF538" s="226"/>
      <x:c r="AH538" s="226"/>
      <x:c r="AI538" s="23"/>
      <x:c r="AJ538" s="226"/>
      <x:c r="AK538" s="226"/>
      <x:c r="AM538" s="222"/>
      <x:c r="AN538" s="222"/>
      <x:c r="AO538" s="222"/>
    </x:row>
    <x:row r="539" spans="1:57" x14ac:dyDescent="0.3">
      <x:c r="E539" s="226"/>
      <x:c r="F539" s="226"/>
      <x:c r="J539" s="23"/>
      <x:c r="M539" s="226"/>
      <x:c r="O539" s="226"/>
      <x:c r="Q539" s="23"/>
      <x:c r="R539" s="23"/>
      <x:c r="T539" s="226"/>
      <x:c r="U539" s="226"/>
      <x:c r="V539" s="226"/>
      <x:c r="W539" s="226"/>
      <x:c r="X539" s="226"/>
      <x:c r="Y539" s="226"/>
      <x:c r="Z539" s="226"/>
      <x:c r="AA539" s="226"/>
      <x:c r="AC539" s="226"/>
      <x:c r="AE539" s="226"/>
      <x:c r="AF539" s="226"/>
      <x:c r="AH539" s="226"/>
      <x:c r="AI539" s="23"/>
      <x:c r="AJ539" s="226"/>
      <x:c r="AK539" s="226"/>
      <x:c r="AM539" s="222"/>
      <x:c r="AN539" s="222"/>
      <x:c r="AO539" s="222"/>
    </x:row>
    <x:row r="540" spans="1:57" x14ac:dyDescent="0.3">
      <x:c r="E540" s="226"/>
      <x:c r="F540" s="226"/>
      <x:c r="J540" s="23"/>
      <x:c r="M540" s="226"/>
      <x:c r="O540" s="226"/>
      <x:c r="Q540" s="23"/>
      <x:c r="R540" s="23"/>
      <x:c r="T540" s="226"/>
      <x:c r="U540" s="226"/>
      <x:c r="V540" s="226"/>
      <x:c r="W540" s="226"/>
      <x:c r="X540" s="226"/>
      <x:c r="Y540" s="226"/>
      <x:c r="Z540" s="226"/>
      <x:c r="AA540" s="226"/>
      <x:c r="AC540" s="226"/>
      <x:c r="AE540" s="226"/>
      <x:c r="AF540" s="226"/>
      <x:c r="AH540" s="226"/>
      <x:c r="AI540" s="23"/>
      <x:c r="AJ540" s="226"/>
      <x:c r="AK540" s="226"/>
      <x:c r="AM540" s="222"/>
      <x:c r="AN540" s="222"/>
      <x:c r="AO540" s="222"/>
    </x:row>
    <x:row r="541" spans="1:57" x14ac:dyDescent="0.3">
      <x:c r="F541" s="226"/>
      <x:c r="J541" s="23"/>
      <x:c r="M541" s="226"/>
      <x:c r="O541" s="226"/>
      <x:c r="Q541" s="23"/>
      <x:c r="R541" s="23"/>
      <x:c r="T541" s="226"/>
      <x:c r="U541" s="226"/>
      <x:c r="V541" s="226"/>
      <x:c r="W541" s="226"/>
      <x:c r="X541" s="226"/>
      <x:c r="Y541" s="226"/>
      <x:c r="Z541" s="226"/>
      <x:c r="AA541" s="226"/>
      <x:c r="AC541" s="226"/>
      <x:c r="AE541" s="226"/>
      <x:c r="AF541" s="226"/>
      <x:c r="AH541" s="222"/>
      <x:c r="AI541" s="23"/>
      <x:c r="AJ541" s="222"/>
      <x:c r="AK541" s="222"/>
      <x:c r="AM541" s="222"/>
      <x:c r="AN541" s="222"/>
      <x:c r="AO541" s="222"/>
    </x:row>
    <x:row r="542" spans="1:57" x14ac:dyDescent="0.3">
      <x:c r="E542" s="226"/>
      <x:c r="F542" s="226"/>
      <x:c r="J542" s="23"/>
      <x:c r="M542" s="226"/>
      <x:c r="Q542" s="23"/>
      <x:c r="R542" s="23"/>
      <x:c r="T542" s="226"/>
      <x:c r="U542" s="226"/>
      <x:c r="V542" s="226"/>
      <x:c r="W542" s="226"/>
      <x:c r="X542" s="226"/>
      <x:c r="Y542" s="226"/>
      <x:c r="Z542" s="226"/>
      <x:c r="AA542" s="226"/>
      <x:c r="AC542" s="226"/>
      <x:c r="AE542" s="226"/>
      <x:c r="AF542" s="226"/>
      <x:c r="AH542" s="222"/>
      <x:c r="AI542" s="23"/>
      <x:c r="AJ542" s="222"/>
      <x:c r="AK542" s="222"/>
      <x:c r="AM542" s="222"/>
      <x:c r="AN542" s="222"/>
      <x:c r="AO542" s="222"/>
    </x:row>
    <x:row r="543" spans="1:57" x14ac:dyDescent="0.3">
      <x:c r="E543" s="226"/>
      <x:c r="J543" s="23"/>
      <x:c r="M543" s="226"/>
      <x:c r="Q543" s="23"/>
      <x:c r="R543" s="23"/>
      <x:c r="T543" s="226"/>
      <x:c r="U543" s="226"/>
      <x:c r="V543" s="226"/>
      <x:c r="W543" s="226"/>
      <x:c r="X543" s="226"/>
      <x:c r="Y543" s="226"/>
      <x:c r="Z543" s="226"/>
      <x:c r="AA543" s="226"/>
      <x:c r="AC543" s="226"/>
      <x:c r="AE543" s="226"/>
      <x:c r="AF543" s="226"/>
      <x:c r="AH543" s="222"/>
      <x:c r="AI543" s="23"/>
      <x:c r="AJ543" s="222"/>
      <x:c r="AK543" s="222"/>
      <x:c r="AM543" s="222"/>
      <x:c r="AN543" s="222"/>
      <x:c r="AO543" s="222"/>
    </x:row>
    <x:row r="544" spans="1:57" x14ac:dyDescent="0.3">
      <x:c r="E544" s="226"/>
      <x:c r="F544" s="226"/>
      <x:c r="J544" s="23"/>
      <x:c r="Q544" s="23"/>
      <x:c r="R544" s="23"/>
      <x:c r="T544" s="226"/>
      <x:c r="U544" s="226"/>
      <x:c r="V544" s="226"/>
      <x:c r="W544" s="226"/>
      <x:c r="X544" s="226"/>
      <x:c r="Y544" s="226"/>
      <x:c r="Z544" s="226"/>
      <x:c r="AA544" s="226"/>
      <x:c r="AC544" s="226"/>
      <x:c r="AE544" s="226"/>
      <x:c r="AF544" s="226"/>
      <x:c r="AH544" s="222"/>
      <x:c r="AI544" s="23"/>
      <x:c r="AJ544" s="222"/>
      <x:c r="AK544" s="222"/>
      <x:c r="AM544" s="222"/>
      <x:c r="AN544" s="222"/>
      <x:c r="AO544" s="222"/>
    </x:row>
    <x:row r="545" spans="1:57" x14ac:dyDescent="0.3">
      <x:c r="E545" s="226"/>
      <x:c r="F545" s="226"/>
      <x:c r="J545" s="23"/>
      <x:c r="M545" s="226"/>
      <x:c r="Q545" s="23"/>
      <x:c r="R545" s="23"/>
      <x:c r="T545" s="226"/>
      <x:c r="U545" s="226"/>
      <x:c r="V545" s="226"/>
      <x:c r="W545" s="226"/>
      <x:c r="X545" s="226"/>
      <x:c r="Y545" s="226"/>
      <x:c r="Z545" s="226"/>
      <x:c r="AA545" s="226"/>
      <x:c r="AC545" s="226"/>
      <x:c r="AE545" s="226"/>
      <x:c r="AF545" s="226"/>
      <x:c r="AH545" s="222"/>
      <x:c r="AI545" s="23"/>
      <x:c r="AJ545" s="222"/>
      <x:c r="AK545" s="222"/>
      <x:c r="AM545" s="222"/>
      <x:c r="AN545" s="222"/>
      <x:c r="AO545" s="222"/>
    </x:row>
    <x:row r="546" spans="1:57" x14ac:dyDescent="0.3">
      <x:c r="E546" s="226"/>
      <x:c r="F546" s="226"/>
      <x:c r="J546" s="23"/>
      <x:c r="M546" s="226"/>
      <x:c r="O546" s="226"/>
      <x:c r="Q546" s="23"/>
      <x:c r="R546" s="23"/>
      <x:c r="T546" s="226"/>
      <x:c r="U546" s="226"/>
      <x:c r="V546" s="226"/>
      <x:c r="W546" s="226"/>
      <x:c r="X546" s="226"/>
      <x:c r="Y546" s="226"/>
      <x:c r="Z546" s="226"/>
      <x:c r="AA546" s="226"/>
      <x:c r="AC546" s="226"/>
      <x:c r="AE546" s="226"/>
      <x:c r="AF546" s="226"/>
      <x:c r="AH546" s="226"/>
      <x:c r="AI546" s="23"/>
      <x:c r="AJ546" s="226"/>
      <x:c r="AK546" s="226"/>
      <x:c r="AM546" s="222"/>
      <x:c r="AN546" s="222"/>
      <x:c r="AO546" s="222"/>
    </x:row>
    <x:row r="547" spans="1:57" x14ac:dyDescent="0.3">
      <x:c r="F547" s="226"/>
      <x:c r="J547" s="23"/>
      <x:c r="Q547" s="23"/>
      <x:c r="R547" s="23"/>
      <x:c r="T547" s="226"/>
      <x:c r="U547" s="226"/>
      <x:c r="V547" s="226"/>
      <x:c r="W547" s="226"/>
      <x:c r="X547" s="226"/>
      <x:c r="Y547" s="226"/>
      <x:c r="Z547" s="226"/>
      <x:c r="AA547" s="226"/>
      <x:c r="AC547" s="226"/>
      <x:c r="AE547" s="222"/>
      <x:c r="AF547" s="226"/>
      <x:c r="AH547" s="222"/>
      <x:c r="AI547" s="23"/>
      <x:c r="AJ547" s="222"/>
      <x:c r="AK547" s="222"/>
      <x:c r="AM547" s="222"/>
      <x:c r="AN547" s="222"/>
      <x:c r="AO547" s="222"/>
    </x:row>
    <x:row r="548" spans="1:57" x14ac:dyDescent="0.3">
      <x:c r="F548" s="226"/>
      <x:c r="J548" s="23"/>
      <x:c r="M548" s="226"/>
      <x:c r="Q548" s="23"/>
      <x:c r="R548" s="23"/>
      <x:c r="T548" s="226"/>
      <x:c r="U548" s="226"/>
      <x:c r="V548" s="226"/>
      <x:c r="W548" s="226"/>
      <x:c r="X548" s="226"/>
      <x:c r="Y548" s="226"/>
      <x:c r="Z548" s="226"/>
      <x:c r="AA548" s="226"/>
      <x:c r="AC548" s="226"/>
      <x:c r="AE548" s="226"/>
      <x:c r="AF548" s="226"/>
      <x:c r="AH548" s="226"/>
      <x:c r="AI548" s="23"/>
      <x:c r="AJ548" s="226"/>
      <x:c r="AK548" s="226"/>
      <x:c r="AM548" s="222"/>
      <x:c r="AN548" s="222"/>
      <x:c r="AO548" s="222"/>
    </x:row>
    <x:row r="549" spans="1:57" x14ac:dyDescent="0.3">
      <x:c r="F549" s="226"/>
      <x:c r="J549" s="23"/>
      <x:c r="M549" s="226"/>
      <x:c r="Q549" s="23"/>
      <x:c r="R549" s="23"/>
      <x:c r="T549" s="226"/>
      <x:c r="U549" s="226"/>
      <x:c r="V549" s="226"/>
      <x:c r="W549" s="226"/>
      <x:c r="X549" s="226"/>
      <x:c r="Y549" s="226"/>
      <x:c r="Z549" s="226"/>
      <x:c r="AA549" s="226"/>
      <x:c r="AC549" s="226"/>
      <x:c r="AE549" s="222"/>
      <x:c r="AF549" s="226"/>
      <x:c r="AH549" s="226"/>
      <x:c r="AI549" s="23"/>
      <x:c r="AJ549" s="226"/>
      <x:c r="AK549" s="226"/>
      <x:c r="AM549" s="222"/>
      <x:c r="AN549" s="222"/>
      <x:c r="AO549" s="222"/>
    </x:row>
    <x:row r="550" spans="1:57" x14ac:dyDescent="0.3">
      <x:c r="F550" s="226"/>
      <x:c r="J550" s="23"/>
      <x:c r="Q550" s="23"/>
      <x:c r="R550" s="23"/>
      <x:c r="T550" s="226"/>
      <x:c r="U550" s="226"/>
      <x:c r="V550" s="226"/>
      <x:c r="W550" s="226"/>
      <x:c r="X550" s="226"/>
      <x:c r="Y550" s="226"/>
      <x:c r="Z550" s="226"/>
      <x:c r="AA550" s="226"/>
      <x:c r="AC550" s="226"/>
      <x:c r="AE550" s="226"/>
      <x:c r="AF550" s="226"/>
      <x:c r="AH550" s="222"/>
      <x:c r="AI550" s="23"/>
      <x:c r="AJ550" s="222"/>
      <x:c r="AK550" s="222"/>
      <x:c r="AM550" s="222"/>
      <x:c r="AN550" s="222"/>
      <x:c r="AO550" s="222"/>
    </x:row>
    <x:row r="551" spans="1:57" x14ac:dyDescent="0.3">
      <x:c r="F551" s="226"/>
      <x:c r="J551" s="23"/>
      <x:c r="Q551" s="23"/>
      <x:c r="R551" s="23"/>
      <x:c r="T551" s="226"/>
      <x:c r="U551" s="226"/>
      <x:c r="V551" s="226"/>
      <x:c r="W551" s="226"/>
      <x:c r="X551" s="226"/>
      <x:c r="Y551" s="226"/>
      <x:c r="Z551" s="226"/>
      <x:c r="AA551" s="226"/>
      <x:c r="AC551" s="226"/>
      <x:c r="AE551" s="222"/>
      <x:c r="AF551" s="226"/>
      <x:c r="AH551" s="222"/>
      <x:c r="AI551" s="23"/>
      <x:c r="AJ551" s="222"/>
      <x:c r="AK551" s="222"/>
      <x:c r="AM551" s="222"/>
      <x:c r="AN551" s="222"/>
      <x:c r="AO551" s="222"/>
    </x:row>
    <x:row r="552" spans="1:57" x14ac:dyDescent="0.3">
      <x:c r="F552" s="226"/>
      <x:c r="J552" s="23"/>
      <x:c r="M552" s="226"/>
      <x:c r="Q552" s="23"/>
      <x:c r="R552" s="23"/>
      <x:c r="T552" s="226"/>
      <x:c r="U552" s="226"/>
      <x:c r="V552" s="226"/>
      <x:c r="W552" s="226"/>
      <x:c r="X552" s="226"/>
      <x:c r="Y552" s="226"/>
      <x:c r="Z552" s="226"/>
      <x:c r="AA552" s="226"/>
      <x:c r="AC552" s="226"/>
      <x:c r="AE552" s="226"/>
      <x:c r="AF552" s="226"/>
      <x:c r="AH552" s="222"/>
      <x:c r="AI552" s="23"/>
      <x:c r="AJ552" s="226"/>
      <x:c r="AK552" s="226"/>
      <x:c r="AM552" s="222"/>
      <x:c r="AN552" s="222"/>
      <x:c r="AO552" s="222"/>
    </x:row>
    <x:row r="553" spans="1:57" x14ac:dyDescent="0.3">
      <x:c r="E553" s="226"/>
      <x:c r="F553" s="226"/>
      <x:c r="J553" s="23"/>
      <x:c r="Q553" s="23"/>
      <x:c r="R553" s="23"/>
      <x:c r="T553" s="226"/>
      <x:c r="U553" s="226"/>
      <x:c r="V553" s="226"/>
      <x:c r="W553" s="226"/>
      <x:c r="X553" s="226"/>
      <x:c r="Y553" s="226"/>
      <x:c r="Z553" s="226"/>
      <x:c r="AA553" s="226"/>
      <x:c r="AC553" s="226"/>
      <x:c r="AE553" s="226"/>
      <x:c r="AF553" s="226"/>
      <x:c r="AH553" s="222"/>
      <x:c r="AI553" s="23"/>
      <x:c r="AJ553" s="222"/>
      <x:c r="AK553" s="222"/>
      <x:c r="AM553" s="222"/>
      <x:c r="AN553" s="222"/>
      <x:c r="AO553" s="222"/>
    </x:row>
    <x:row r="554" spans="1:57" x14ac:dyDescent="0.3">
      <x:c r="E554" s="226"/>
      <x:c r="F554" s="226"/>
      <x:c r="J554" s="23"/>
      <x:c r="M554" s="226"/>
      <x:c r="O554" s="226"/>
      <x:c r="Q554" s="23"/>
      <x:c r="R554" s="23"/>
      <x:c r="T554" s="226"/>
      <x:c r="U554" s="226"/>
      <x:c r="V554" s="226"/>
      <x:c r="W554" s="226"/>
      <x:c r="X554" s="226"/>
      <x:c r="Y554" s="226"/>
      <x:c r="Z554" s="226"/>
      <x:c r="AA554" s="226"/>
      <x:c r="AC554" s="226"/>
      <x:c r="AE554" s="226"/>
      <x:c r="AF554" s="226"/>
      <x:c r="AH554" s="222"/>
      <x:c r="AI554" s="23"/>
      <x:c r="AJ554" s="226"/>
      <x:c r="AK554" s="226"/>
      <x:c r="AM554" s="222"/>
      <x:c r="AN554" s="222"/>
      <x:c r="AO554" s="222"/>
    </x:row>
    <x:row r="555" spans="1:57" x14ac:dyDescent="0.3">
      <x:c r="E555" s="226"/>
      <x:c r="F555" s="226"/>
      <x:c r="J555" s="23"/>
      <x:c r="M555" s="226"/>
      <x:c r="O555" s="226"/>
      <x:c r="Q555" s="23"/>
      <x:c r="R555" s="23"/>
      <x:c r="T555" s="226"/>
      <x:c r="U555" s="226"/>
      <x:c r="V555" s="226"/>
      <x:c r="W555" s="226"/>
      <x:c r="X555" s="226"/>
      <x:c r="Y555" s="226"/>
      <x:c r="Z555" s="226"/>
      <x:c r="AA555" s="226"/>
      <x:c r="AC555" s="226"/>
      <x:c r="AE555" s="226"/>
      <x:c r="AF555" s="226"/>
      <x:c r="AH555" s="226"/>
      <x:c r="AI555" s="23"/>
      <x:c r="AJ555" s="226"/>
      <x:c r="AK555" s="226"/>
      <x:c r="AM555" s="222"/>
      <x:c r="AN555" s="222"/>
      <x:c r="AO555" s="222"/>
    </x:row>
    <x:row r="556" spans="1:57" x14ac:dyDescent="0.3">
      <x:c r="J556" s="23"/>
      <x:c r="O556" s="226"/>
      <x:c r="Q556" s="23"/>
      <x:c r="R556" s="23"/>
      <x:c r="T556" s="226"/>
      <x:c r="U556" s="226"/>
      <x:c r="V556" s="226"/>
      <x:c r="W556" s="226"/>
      <x:c r="X556" s="226"/>
      <x:c r="Y556" s="226"/>
      <x:c r="Z556" s="226"/>
      <x:c r="AA556" s="226"/>
      <x:c r="AC556" s="226"/>
      <x:c r="AE556" s="226"/>
      <x:c r="AF556" s="226"/>
      <x:c r="AH556" s="222"/>
      <x:c r="AI556" s="23"/>
      <x:c r="AJ556" s="222"/>
      <x:c r="AK556" s="222"/>
      <x:c r="AM556" s="222"/>
      <x:c r="AN556" s="222"/>
      <x:c r="AO556" s="222"/>
    </x:row>
    <x:row r="557" spans="1:57" x14ac:dyDescent="0.3">
      <x:c r="J557" s="23"/>
      <x:c r="M557" s="226"/>
      <x:c r="O557" s="226"/>
      <x:c r="Q557" s="23"/>
      <x:c r="R557" s="23"/>
      <x:c r="T557" s="226"/>
      <x:c r="U557" s="226"/>
      <x:c r="V557" s="226"/>
      <x:c r="W557" s="226"/>
      <x:c r="X557" s="226"/>
      <x:c r="Y557" s="226"/>
      <x:c r="Z557" s="226"/>
      <x:c r="AA557" s="226"/>
      <x:c r="AC557" s="226"/>
      <x:c r="AE557" s="226"/>
      <x:c r="AF557" s="226"/>
      <x:c r="AH557" s="226"/>
      <x:c r="AI557" s="23"/>
      <x:c r="AJ557" s="226"/>
      <x:c r="AK557" s="226"/>
      <x:c r="AM557" s="222"/>
      <x:c r="AN557" s="222"/>
      <x:c r="AO557" s="222"/>
    </x:row>
    <x:row r="558" spans="1:57" x14ac:dyDescent="0.3">
      <x:c r="E558" s="226"/>
      <x:c r="F558" s="226"/>
      <x:c r="J558" s="23"/>
      <x:c r="M558" s="226"/>
      <x:c r="O558" s="226"/>
      <x:c r="Q558" s="23"/>
      <x:c r="R558" s="23"/>
      <x:c r="T558" s="226"/>
      <x:c r="U558" s="226"/>
      <x:c r="V558" s="226"/>
      <x:c r="W558" s="226"/>
      <x:c r="X558" s="226"/>
      <x:c r="Y558" s="226"/>
      <x:c r="Z558" s="226"/>
      <x:c r="AA558" s="226"/>
      <x:c r="AC558" s="226"/>
      <x:c r="AE558" s="226"/>
      <x:c r="AF558" s="226"/>
      <x:c r="AH558" s="226"/>
      <x:c r="AI558" s="23"/>
      <x:c r="AJ558" s="226"/>
      <x:c r="AK558" s="226"/>
      <x:c r="AM558" s="222"/>
      <x:c r="AN558" s="222"/>
      <x:c r="AO558" s="222"/>
    </x:row>
    <x:row r="559" spans="1:57" x14ac:dyDescent="0.3">
      <x:c r="E559" s="226"/>
      <x:c r="J559" s="23"/>
      <x:c r="Q559" s="23"/>
      <x:c r="R559" s="23"/>
      <x:c r="T559" s="226"/>
      <x:c r="U559" s="226"/>
      <x:c r="V559" s="226"/>
      <x:c r="W559" s="226"/>
      <x:c r="X559" s="226"/>
      <x:c r="Y559" s="226"/>
      <x:c r="Z559" s="226"/>
      <x:c r="AA559" s="226"/>
      <x:c r="AC559" s="226"/>
      <x:c r="AE559" s="226"/>
      <x:c r="AF559" s="226"/>
      <x:c r="AH559" s="222"/>
      <x:c r="AI559" s="23"/>
      <x:c r="AJ559" s="222"/>
      <x:c r="AK559" s="222"/>
      <x:c r="AM559" s="222"/>
      <x:c r="AN559" s="222"/>
      <x:c r="AO559" s="222"/>
    </x:row>
    <x:row r="560" spans="1:57" x14ac:dyDescent="0.3">
      <x:c r="E560" s="226"/>
      <x:c r="J560" s="23"/>
      <x:c r="Q560" s="23"/>
      <x:c r="R560" s="23"/>
      <x:c r="T560" s="226"/>
      <x:c r="U560" s="226"/>
      <x:c r="V560" s="226"/>
      <x:c r="W560" s="226"/>
      <x:c r="X560" s="226"/>
      <x:c r="Y560" s="226"/>
      <x:c r="Z560" s="226"/>
      <x:c r="AA560" s="226"/>
      <x:c r="AC560" s="226"/>
      <x:c r="AE560" s="226"/>
      <x:c r="AF560" s="226"/>
      <x:c r="AH560" s="222"/>
      <x:c r="AI560" s="23"/>
      <x:c r="AJ560" s="222"/>
      <x:c r="AK560" s="222"/>
      <x:c r="AM560" s="222"/>
      <x:c r="AN560" s="222"/>
      <x:c r="AO560" s="222"/>
    </x:row>
    <x:row r="561" spans="1:57" x14ac:dyDescent="0.3">
      <x:c r="E561" s="226"/>
      <x:c r="J561" s="23"/>
      <x:c r="Q561" s="23"/>
      <x:c r="R561" s="23"/>
      <x:c r="T561" s="226"/>
      <x:c r="U561" s="226"/>
      <x:c r="V561" s="226"/>
      <x:c r="W561" s="226"/>
      <x:c r="X561" s="226"/>
      <x:c r="Y561" s="226"/>
      <x:c r="Z561" s="226"/>
      <x:c r="AA561" s="226"/>
      <x:c r="AC561" s="226"/>
      <x:c r="AE561" s="226"/>
      <x:c r="AF561" s="226"/>
      <x:c r="AH561" s="222"/>
      <x:c r="AI561" s="23"/>
      <x:c r="AJ561" s="222"/>
      <x:c r="AK561" s="222"/>
      <x:c r="AM561" s="222"/>
      <x:c r="AN561" s="222"/>
      <x:c r="AO561" s="222"/>
    </x:row>
    <x:row r="562" spans="1:57" x14ac:dyDescent="0.3">
      <x:c r="E562" s="226"/>
      <x:c r="F562" s="226"/>
      <x:c r="J562" s="23"/>
      <x:c r="Q562" s="23"/>
      <x:c r="R562" s="23"/>
      <x:c r="T562" s="226"/>
      <x:c r="U562" s="226"/>
      <x:c r="V562" s="226"/>
      <x:c r="W562" s="226"/>
      <x:c r="X562" s="226"/>
      <x:c r="Y562" s="226"/>
      <x:c r="Z562" s="226"/>
      <x:c r="AA562" s="226"/>
      <x:c r="AC562" s="226"/>
      <x:c r="AE562" s="226"/>
      <x:c r="AF562" s="226"/>
      <x:c r="AH562" s="222"/>
      <x:c r="AI562" s="23"/>
      <x:c r="AJ562" s="222"/>
      <x:c r="AK562" s="222"/>
      <x:c r="AM562" s="222"/>
      <x:c r="AN562" s="222"/>
      <x:c r="AO562" s="222"/>
    </x:row>
    <x:row r="563" spans="1:57" x14ac:dyDescent="0.3">
      <x:c r="J563" s="23"/>
      <x:c r="M563" s="226"/>
      <x:c r="O563" s="226"/>
      <x:c r="Q563" s="23"/>
      <x:c r="R563" s="23"/>
      <x:c r="T563" s="226"/>
      <x:c r="U563" s="226"/>
      <x:c r="V563" s="226"/>
      <x:c r="W563" s="226"/>
      <x:c r="X563" s="226"/>
      <x:c r="Y563" s="226"/>
      <x:c r="Z563" s="226"/>
      <x:c r="AA563" s="226"/>
      <x:c r="AC563" s="226"/>
      <x:c r="AE563" s="226"/>
      <x:c r="AF563" s="226"/>
      <x:c r="AH563" s="226"/>
      <x:c r="AI563" s="23"/>
      <x:c r="AJ563" s="226"/>
      <x:c r="AK563" s="226"/>
      <x:c r="AM563" s="222"/>
      <x:c r="AN563" s="222"/>
      <x:c r="AO563" s="222"/>
    </x:row>
    <x:row r="564" spans="1:57" x14ac:dyDescent="0.3">
      <x:c r="E564" s="226"/>
      <x:c r="F564" s="226"/>
      <x:c r="J564" s="23"/>
      <x:c r="M564" s="226"/>
      <x:c r="O564" s="226"/>
      <x:c r="Q564" s="23"/>
      <x:c r="R564" s="23"/>
      <x:c r="T564" s="226"/>
      <x:c r="U564" s="226"/>
      <x:c r="V564" s="226"/>
      <x:c r="W564" s="226"/>
      <x:c r="X564" s="226"/>
      <x:c r="Y564" s="226"/>
      <x:c r="Z564" s="226"/>
      <x:c r="AA564" s="226"/>
      <x:c r="AC564" s="226"/>
      <x:c r="AE564" s="226"/>
      <x:c r="AF564" s="226"/>
      <x:c r="AH564" s="226"/>
      <x:c r="AI564" s="23"/>
      <x:c r="AJ564" s="226"/>
      <x:c r="AK564" s="226"/>
      <x:c r="AM564" s="222"/>
      <x:c r="AN564" s="222"/>
      <x:c r="AO564" s="222"/>
    </x:row>
    <x:row r="565" spans="1:57" x14ac:dyDescent="0.3">
      <x:c r="E565" s="226"/>
      <x:c r="J565" s="23"/>
      <x:c r="Q565" s="23"/>
      <x:c r="R565" s="23"/>
      <x:c r="T565" s="226"/>
      <x:c r="U565" s="226"/>
      <x:c r="V565" s="226"/>
      <x:c r="W565" s="226"/>
      <x:c r="X565" s="226"/>
      <x:c r="Y565" s="226"/>
      <x:c r="Z565" s="226"/>
      <x:c r="AA565" s="226"/>
      <x:c r="AC565" s="226"/>
      <x:c r="AE565" s="226"/>
      <x:c r="AF565" s="226"/>
      <x:c r="AH565" s="222"/>
      <x:c r="AI565" s="23"/>
      <x:c r="AJ565" s="222"/>
      <x:c r="AK565" s="222"/>
      <x:c r="AM565" s="222"/>
      <x:c r="AN565" s="222"/>
      <x:c r="AO565" s="222"/>
    </x:row>
    <x:row r="566" spans="1:57" x14ac:dyDescent="0.3">
      <x:c r="F566" s="226"/>
      <x:c r="J566" s="23"/>
      <x:c r="O566" s="226"/>
      <x:c r="Q566" s="23"/>
      <x:c r="R566" s="23"/>
      <x:c r="T566" s="226"/>
      <x:c r="U566" s="226"/>
      <x:c r="V566" s="226"/>
      <x:c r="W566" s="226"/>
      <x:c r="X566" s="226"/>
      <x:c r="Y566" s="226"/>
      <x:c r="Z566" s="226"/>
      <x:c r="AA566" s="226"/>
      <x:c r="AC566" s="226"/>
      <x:c r="AE566" s="226"/>
      <x:c r="AF566" s="226"/>
      <x:c r="AH566" s="222"/>
      <x:c r="AI566" s="23"/>
      <x:c r="AJ566" s="226"/>
      <x:c r="AK566" s="226"/>
      <x:c r="AM566" s="222"/>
      <x:c r="AN566" s="222"/>
      <x:c r="AO566" s="222"/>
    </x:row>
    <x:row r="567" spans="1:57" x14ac:dyDescent="0.3">
      <x:c r="E567" s="226"/>
      <x:c r="F567" s="226"/>
      <x:c r="J567" s="23"/>
      <x:c r="M567" s="226"/>
      <x:c r="Q567" s="23"/>
      <x:c r="R567" s="23"/>
      <x:c r="T567" s="226"/>
      <x:c r="U567" s="226"/>
      <x:c r="V567" s="226"/>
      <x:c r="W567" s="226"/>
      <x:c r="X567" s="226"/>
      <x:c r="Y567" s="226"/>
      <x:c r="Z567" s="226"/>
      <x:c r="AA567" s="226"/>
      <x:c r="AC567" s="226"/>
      <x:c r="AE567" s="226"/>
      <x:c r="AF567" s="226"/>
      <x:c r="AH567" s="222"/>
      <x:c r="AI567" s="23"/>
      <x:c r="AJ567" s="222"/>
      <x:c r="AK567" s="222"/>
      <x:c r="AM567" s="222"/>
      <x:c r="AN567" s="222"/>
      <x:c r="AO567" s="222"/>
    </x:row>
    <x:row r="568" spans="1:57" x14ac:dyDescent="0.3">
      <x:c r="F568" s="226"/>
      <x:c r="J568" s="23"/>
      <x:c r="M568" s="226"/>
      <x:c r="Q568" s="23"/>
      <x:c r="R568" s="23"/>
      <x:c r="T568" s="226"/>
      <x:c r="U568" s="226"/>
      <x:c r="V568" s="226"/>
      <x:c r="W568" s="226"/>
      <x:c r="X568" s="226"/>
      <x:c r="Y568" s="226"/>
      <x:c r="Z568" s="226"/>
      <x:c r="AA568" s="226"/>
      <x:c r="AC568" s="226"/>
      <x:c r="AE568" s="226"/>
      <x:c r="AF568" s="226"/>
      <x:c r="AH568" s="222"/>
      <x:c r="AI568" s="23"/>
      <x:c r="AJ568" s="222"/>
      <x:c r="AK568" s="222"/>
      <x:c r="AM568" s="222"/>
      <x:c r="AN568" s="222"/>
      <x:c r="AO568" s="222"/>
    </x:row>
    <x:row r="569" spans="1:57" x14ac:dyDescent="0.3">
      <x:c r="E569" s="226"/>
      <x:c r="F569" s="226"/>
      <x:c r="J569" s="23"/>
      <x:c r="M569" s="226"/>
      <x:c r="Q569" s="23"/>
      <x:c r="R569" s="23"/>
      <x:c r="T569" s="226"/>
      <x:c r="U569" s="226"/>
      <x:c r="V569" s="226"/>
      <x:c r="W569" s="226"/>
      <x:c r="X569" s="226"/>
      <x:c r="Y569" s="226"/>
      <x:c r="Z569" s="226"/>
      <x:c r="AA569" s="226"/>
      <x:c r="AC569" s="226"/>
      <x:c r="AE569" s="226"/>
      <x:c r="AF569" s="226"/>
      <x:c r="AH569" s="222"/>
      <x:c r="AI569" s="23"/>
      <x:c r="AJ569" s="222"/>
      <x:c r="AK569" s="222"/>
      <x:c r="AM569" s="222"/>
      <x:c r="AN569" s="222"/>
      <x:c r="AO569" s="222"/>
    </x:row>
    <x:row r="570" spans="1:57" x14ac:dyDescent="0.3">
      <x:c r="F570" s="226"/>
      <x:c r="J570" s="23"/>
      <x:c r="M570" s="226"/>
      <x:c r="Q570" s="23"/>
      <x:c r="R570" s="23"/>
      <x:c r="T570" s="226"/>
      <x:c r="U570" s="226"/>
      <x:c r="V570" s="226"/>
      <x:c r="W570" s="226"/>
      <x:c r="X570" s="226"/>
      <x:c r="Y570" s="226"/>
      <x:c r="Z570" s="226"/>
      <x:c r="AA570" s="226"/>
      <x:c r="AC570" s="226"/>
      <x:c r="AE570" s="226"/>
      <x:c r="AF570" s="226"/>
      <x:c r="AH570" s="222"/>
      <x:c r="AI570" s="23"/>
      <x:c r="AJ570" s="222"/>
      <x:c r="AK570" s="222"/>
      <x:c r="AM570" s="222"/>
      <x:c r="AN570" s="222"/>
      <x:c r="AO570" s="222"/>
    </x:row>
    <x:row r="571" spans="1:57" x14ac:dyDescent="0.3">
      <x:c r="F571" s="226"/>
      <x:c r="J571" s="23"/>
      <x:c r="M571" s="226"/>
      <x:c r="Q571" s="23"/>
      <x:c r="R571" s="23"/>
      <x:c r="T571" s="226"/>
      <x:c r="U571" s="226"/>
      <x:c r="V571" s="226"/>
      <x:c r="W571" s="226"/>
      <x:c r="X571" s="226"/>
      <x:c r="Y571" s="226"/>
      <x:c r="Z571" s="226"/>
      <x:c r="AA571" s="226"/>
      <x:c r="AC571" s="226"/>
      <x:c r="AE571" s="222"/>
      <x:c r="AF571" s="226"/>
      <x:c r="AH571" s="222"/>
      <x:c r="AI571" s="23"/>
      <x:c r="AJ571" s="222"/>
      <x:c r="AK571" s="222"/>
      <x:c r="AM571" s="222"/>
      <x:c r="AN571" s="222"/>
      <x:c r="AO571" s="222"/>
    </x:row>
    <x:row r="572" spans="1:57" x14ac:dyDescent="0.3">
      <x:c r="E572" s="226"/>
      <x:c r="F572" s="226"/>
      <x:c r="J572" s="23"/>
      <x:c r="Q572" s="23"/>
      <x:c r="R572" s="23"/>
      <x:c r="T572" s="226"/>
      <x:c r="U572" s="226"/>
      <x:c r="V572" s="226"/>
      <x:c r="W572" s="226"/>
      <x:c r="X572" s="226"/>
      <x:c r="Y572" s="226"/>
      <x:c r="Z572" s="226"/>
      <x:c r="AA572" s="226"/>
      <x:c r="AC572" s="226"/>
      <x:c r="AE572" s="226"/>
      <x:c r="AF572" s="226"/>
      <x:c r="AH572" s="226"/>
      <x:c r="AI572" s="23"/>
      <x:c r="AJ572" s="226"/>
      <x:c r="AK572" s="226"/>
      <x:c r="AM572" s="222"/>
      <x:c r="AN572" s="222"/>
      <x:c r="AO572" s="222"/>
    </x:row>
    <x:row r="573" spans="1:57" x14ac:dyDescent="0.3">
      <x:c r="E573" s="226"/>
      <x:c r="F573" s="226"/>
      <x:c r="J573" s="23"/>
      <x:c r="M573" s="226"/>
      <x:c r="Q573" s="23"/>
      <x:c r="R573" s="23"/>
      <x:c r="T573" s="226"/>
      <x:c r="U573" s="226"/>
      <x:c r="V573" s="226"/>
      <x:c r="W573" s="226"/>
      <x:c r="X573" s="226"/>
      <x:c r="Y573" s="226"/>
      <x:c r="Z573" s="226"/>
      <x:c r="AA573" s="226"/>
      <x:c r="AC573" s="226"/>
      <x:c r="AE573" s="226"/>
      <x:c r="AF573" s="226"/>
      <x:c r="AH573" s="222"/>
      <x:c r="AI573" s="23"/>
      <x:c r="AJ573" s="222"/>
      <x:c r="AK573" s="222"/>
      <x:c r="AM573" s="222"/>
      <x:c r="AN573" s="222"/>
      <x:c r="AO573" s="222"/>
    </x:row>
    <x:row r="574" spans="1:57" x14ac:dyDescent="0.3">
      <x:c r="E574" s="226"/>
      <x:c r="F574" s="226"/>
      <x:c r="J574" s="23"/>
      <x:c r="Q574" s="23"/>
      <x:c r="R574" s="23"/>
      <x:c r="T574" s="226"/>
      <x:c r="U574" s="226"/>
      <x:c r="V574" s="226"/>
      <x:c r="W574" s="226"/>
      <x:c r="X574" s="226"/>
      <x:c r="Y574" s="226"/>
      <x:c r="Z574" s="226"/>
      <x:c r="AA574" s="226"/>
      <x:c r="AC574" s="226"/>
      <x:c r="AE574" s="226"/>
      <x:c r="AF574" s="226"/>
      <x:c r="AH574" s="222"/>
      <x:c r="AI574" s="23"/>
      <x:c r="AJ574" s="222"/>
      <x:c r="AK574" s="222"/>
      <x:c r="AM574" s="222"/>
      <x:c r="AN574" s="222"/>
      <x:c r="AO574" s="222"/>
    </x:row>
    <x:row r="575" spans="1:57" x14ac:dyDescent="0.3">
      <x:c r="E575" s="226"/>
      <x:c r="F575" s="226"/>
      <x:c r="J575" s="23"/>
      <x:c r="M575" s="226"/>
      <x:c r="O575" s="226"/>
      <x:c r="Q575" s="23"/>
      <x:c r="R575" s="23"/>
      <x:c r="T575" s="226"/>
      <x:c r="U575" s="226"/>
      <x:c r="V575" s="226"/>
      <x:c r="W575" s="226"/>
      <x:c r="X575" s="226"/>
      <x:c r="Y575" s="226"/>
      <x:c r="Z575" s="226"/>
      <x:c r="AA575" s="226"/>
      <x:c r="AC575" s="226"/>
      <x:c r="AE575" s="226"/>
      <x:c r="AF575" s="226"/>
      <x:c r="AH575" s="222"/>
      <x:c r="AI575" s="23"/>
      <x:c r="AJ575" s="222"/>
      <x:c r="AK575" s="222"/>
      <x:c r="AM575" s="222"/>
      <x:c r="AN575" s="222"/>
      <x:c r="AO575" s="222"/>
    </x:row>
    <x:row r="576" spans="1:57" x14ac:dyDescent="0.3">
      <x:c r="E576" s="226"/>
      <x:c r="F576" s="226"/>
      <x:c r="J576" s="23"/>
      <x:c r="Q576" s="23"/>
      <x:c r="R576" s="23"/>
      <x:c r="T576" s="226"/>
      <x:c r="U576" s="226"/>
      <x:c r="V576" s="226"/>
      <x:c r="W576" s="226"/>
      <x:c r="X576" s="226"/>
      <x:c r="Y576" s="226"/>
      <x:c r="Z576" s="226"/>
      <x:c r="AA576" s="226"/>
      <x:c r="AC576" s="226"/>
      <x:c r="AE576" s="226"/>
      <x:c r="AF576" s="226"/>
      <x:c r="AH576" s="222"/>
      <x:c r="AI576" s="23"/>
      <x:c r="AJ576" s="222"/>
      <x:c r="AK576" s="222"/>
      <x:c r="AM576" s="222"/>
      <x:c r="AN576" s="222"/>
      <x:c r="AO576" s="222"/>
    </x:row>
    <x:row r="577" spans="1:57" x14ac:dyDescent="0.3">
      <x:c r="F577" s="226"/>
      <x:c r="J577" s="23"/>
      <x:c r="O577" s="226"/>
      <x:c r="Q577" s="23"/>
      <x:c r="R577" s="23"/>
      <x:c r="T577" s="226"/>
      <x:c r="U577" s="226"/>
      <x:c r="V577" s="226"/>
      <x:c r="W577" s="226"/>
      <x:c r="X577" s="226"/>
      <x:c r="Y577" s="226"/>
      <x:c r="Z577" s="226"/>
      <x:c r="AA577" s="226"/>
      <x:c r="AC577" s="226"/>
      <x:c r="AE577" s="222"/>
      <x:c r="AF577" s="226"/>
      <x:c r="AH577" s="222"/>
      <x:c r="AI577" s="23"/>
      <x:c r="AJ577" s="222"/>
      <x:c r="AK577" s="222"/>
      <x:c r="AM577" s="222"/>
      <x:c r="AN577" s="222"/>
      <x:c r="AO577" s="222"/>
    </x:row>
    <x:row r="578" spans="1:57" x14ac:dyDescent="0.3">
      <x:c r="E578" s="226"/>
      <x:c r="F578" s="226"/>
      <x:c r="J578" s="23"/>
      <x:c r="Q578" s="23"/>
      <x:c r="R578" s="23"/>
      <x:c r="T578" s="226"/>
      <x:c r="U578" s="226"/>
      <x:c r="V578" s="226"/>
      <x:c r="W578" s="226"/>
      <x:c r="X578" s="226"/>
      <x:c r="Y578" s="226"/>
      <x:c r="Z578" s="226"/>
      <x:c r="AA578" s="226"/>
      <x:c r="AC578" s="226"/>
      <x:c r="AE578" s="222"/>
      <x:c r="AF578" s="226"/>
      <x:c r="AH578" s="222"/>
      <x:c r="AI578" s="23"/>
      <x:c r="AJ578" s="222"/>
      <x:c r="AK578" s="222"/>
      <x:c r="AM578" s="222"/>
      <x:c r="AN578" s="222"/>
      <x:c r="AO578" s="222"/>
    </x:row>
    <x:row r="579" spans="1:57" x14ac:dyDescent="0.3">
      <x:c r="E579" s="226"/>
      <x:c r="F579" s="226"/>
      <x:c r="J579" s="23"/>
      <x:c r="M579" s="226"/>
      <x:c r="O579" s="226"/>
      <x:c r="Q579" s="23"/>
      <x:c r="R579" s="23"/>
      <x:c r="T579" s="226"/>
      <x:c r="U579" s="226"/>
      <x:c r="V579" s="226"/>
      <x:c r="W579" s="226"/>
      <x:c r="X579" s="226"/>
      <x:c r="Y579" s="226"/>
      <x:c r="Z579" s="226"/>
      <x:c r="AA579" s="226"/>
      <x:c r="AC579" s="226"/>
      <x:c r="AE579" s="226"/>
      <x:c r="AF579" s="226"/>
      <x:c r="AH579" s="222"/>
      <x:c r="AI579" s="23"/>
      <x:c r="AJ579" s="222"/>
      <x:c r="AK579" s="222"/>
      <x:c r="AM579" s="222"/>
      <x:c r="AN579" s="222"/>
      <x:c r="AO579" s="222"/>
    </x:row>
    <x:row r="580" spans="1:57" x14ac:dyDescent="0.3">
      <x:c r="E580" s="226"/>
      <x:c r="F580" s="226"/>
      <x:c r="J580" s="23"/>
      <x:c r="Q580" s="23"/>
      <x:c r="R580" s="23"/>
      <x:c r="T580" s="226"/>
      <x:c r="U580" s="226"/>
      <x:c r="V580" s="226"/>
      <x:c r="W580" s="226"/>
      <x:c r="X580" s="226"/>
      <x:c r="Y580" s="226"/>
      <x:c r="Z580" s="226"/>
      <x:c r="AA580" s="226"/>
      <x:c r="AC580" s="226"/>
      <x:c r="AE580" s="222"/>
      <x:c r="AF580" s="226"/>
      <x:c r="AH580" s="222"/>
      <x:c r="AI580" s="23"/>
      <x:c r="AJ580" s="226"/>
      <x:c r="AK580" s="226"/>
      <x:c r="AM580" s="222"/>
      <x:c r="AN580" s="222"/>
      <x:c r="AO580" s="222"/>
    </x:row>
    <x:row r="581" spans="1:57" x14ac:dyDescent="0.3">
      <x:c r="E581" s="226"/>
      <x:c r="F581" s="226"/>
      <x:c r="J581" s="23"/>
      <x:c r="Q581" s="23"/>
      <x:c r="R581" s="23"/>
      <x:c r="T581" s="226"/>
      <x:c r="U581" s="226"/>
      <x:c r="V581" s="226"/>
      <x:c r="W581" s="226"/>
      <x:c r="X581" s="226"/>
      <x:c r="Y581" s="226"/>
      <x:c r="Z581" s="226"/>
      <x:c r="AA581" s="226"/>
      <x:c r="AC581" s="226"/>
      <x:c r="AE581" s="226"/>
      <x:c r="AF581" s="226"/>
      <x:c r="AH581" s="222"/>
      <x:c r="AI581" s="23"/>
      <x:c r="AJ581" s="222"/>
      <x:c r="AK581" s="222"/>
      <x:c r="AM581" s="222"/>
      <x:c r="AN581" s="222"/>
      <x:c r="AO581" s="222"/>
    </x:row>
    <x:row r="582" spans="1:57" x14ac:dyDescent="0.3">
      <x:c r="J582" s="23"/>
      <x:c r="M582" s="226"/>
      <x:c r="Q582" s="23"/>
      <x:c r="R582" s="23"/>
      <x:c r="T582" s="226"/>
      <x:c r="U582" s="226"/>
      <x:c r="V582" s="226"/>
      <x:c r="W582" s="226"/>
      <x:c r="X582" s="226"/>
      <x:c r="Y582" s="226"/>
      <x:c r="Z582" s="226"/>
      <x:c r="AA582" s="226"/>
      <x:c r="AC582" s="226"/>
      <x:c r="AE582" s="226"/>
      <x:c r="AF582" s="226"/>
      <x:c r="AH582" s="222"/>
      <x:c r="AI582" s="23"/>
      <x:c r="AJ582" s="222"/>
      <x:c r="AK582" s="222"/>
      <x:c r="AM582" s="222"/>
      <x:c r="AN582" s="222"/>
      <x:c r="AO582" s="222"/>
    </x:row>
    <x:row r="583" spans="1:57" x14ac:dyDescent="0.3">
      <x:c r="E583" s="226"/>
      <x:c r="F583" s="226"/>
      <x:c r="J583" s="23"/>
      <x:c r="Q583" s="23"/>
      <x:c r="R583" s="23"/>
      <x:c r="T583" s="226"/>
      <x:c r="U583" s="226"/>
      <x:c r="V583" s="226"/>
      <x:c r="W583" s="226"/>
      <x:c r="X583" s="226"/>
      <x:c r="Y583" s="226"/>
      <x:c r="Z583" s="226"/>
      <x:c r="AA583" s="226"/>
      <x:c r="AC583" s="226"/>
      <x:c r="AE583" s="226"/>
      <x:c r="AF583" s="226"/>
      <x:c r="AH583" s="222"/>
      <x:c r="AI583" s="23"/>
      <x:c r="AJ583" s="222"/>
      <x:c r="AK583" s="222"/>
      <x:c r="AM583" s="222"/>
      <x:c r="AN583" s="222"/>
      <x:c r="AO583" s="222"/>
    </x:row>
    <x:row r="584" spans="1:57" x14ac:dyDescent="0.3">
      <x:c r="E584" s="226"/>
      <x:c r="J584" s="23"/>
      <x:c r="M584" s="226"/>
      <x:c r="Q584" s="23"/>
      <x:c r="R584" s="23"/>
      <x:c r="T584" s="226"/>
      <x:c r="U584" s="226"/>
      <x:c r="V584" s="226"/>
      <x:c r="W584" s="226"/>
      <x:c r="X584" s="226"/>
      <x:c r="Y584" s="226"/>
      <x:c r="Z584" s="226"/>
      <x:c r="AA584" s="226"/>
      <x:c r="AC584" s="226"/>
      <x:c r="AE584" s="226"/>
      <x:c r="AF584" s="226"/>
      <x:c r="AH584" s="222"/>
      <x:c r="AI584" s="23"/>
      <x:c r="AJ584" s="222"/>
      <x:c r="AK584" s="222"/>
      <x:c r="AM584" s="222"/>
      <x:c r="AN584" s="222"/>
      <x:c r="AO584" s="222"/>
    </x:row>
    <x:row r="585" spans="1:57" x14ac:dyDescent="0.3">
      <x:c r="E585" s="226"/>
      <x:c r="F585" s="226"/>
      <x:c r="J585" s="23"/>
      <x:c r="Q585" s="23"/>
      <x:c r="R585" s="23"/>
      <x:c r="T585" s="226"/>
      <x:c r="U585" s="226"/>
      <x:c r="V585" s="226"/>
      <x:c r="W585" s="226"/>
      <x:c r="X585" s="226"/>
      <x:c r="Y585" s="226"/>
      <x:c r="Z585" s="226"/>
      <x:c r="AA585" s="226"/>
      <x:c r="AC585" s="226"/>
      <x:c r="AE585" s="226"/>
      <x:c r="AF585" s="226"/>
      <x:c r="AH585" s="222"/>
      <x:c r="AI585" s="23"/>
      <x:c r="AJ585" s="222"/>
      <x:c r="AK585" s="222"/>
      <x:c r="AM585" s="222"/>
      <x:c r="AN585" s="222"/>
      <x:c r="AO585" s="222"/>
    </x:row>
    <x:row r="586" spans="1:57" x14ac:dyDescent="0.3">
      <x:c r="E586" s="226"/>
      <x:c r="F586" s="226"/>
      <x:c r="J586" s="23"/>
      <x:c r="M586" s="226"/>
      <x:c r="O586" s="226"/>
      <x:c r="Q586" s="23"/>
      <x:c r="R586" s="23"/>
      <x:c r="T586" s="226"/>
      <x:c r="U586" s="226"/>
      <x:c r="V586" s="226"/>
      <x:c r="W586" s="226"/>
      <x:c r="X586" s="226"/>
      <x:c r="Y586" s="226"/>
      <x:c r="Z586" s="226"/>
      <x:c r="AA586" s="226"/>
      <x:c r="AC586" s="226"/>
      <x:c r="AE586" s="226"/>
      <x:c r="AF586" s="226"/>
      <x:c r="AH586" s="226"/>
      <x:c r="AI586" s="23"/>
      <x:c r="AJ586" s="226"/>
      <x:c r="AK586" s="226"/>
      <x:c r="AM586" s="222"/>
      <x:c r="AN586" s="222"/>
      <x:c r="AO586" s="222"/>
    </x:row>
    <x:row r="587" spans="1:57" x14ac:dyDescent="0.3">
      <x:c r="E587" s="226"/>
      <x:c r="F587" s="226"/>
      <x:c r="J587" s="23"/>
      <x:c r="M587" s="226"/>
      <x:c r="O587" s="226"/>
      <x:c r="Q587" s="23"/>
      <x:c r="R587" s="23"/>
      <x:c r="T587" s="226"/>
      <x:c r="U587" s="226"/>
      <x:c r="V587" s="226"/>
      <x:c r="W587" s="226"/>
      <x:c r="X587" s="226"/>
      <x:c r="Y587" s="226"/>
      <x:c r="Z587" s="226"/>
      <x:c r="AA587" s="226"/>
      <x:c r="AC587" s="226"/>
      <x:c r="AE587" s="226"/>
      <x:c r="AF587" s="226"/>
      <x:c r="AH587" s="226"/>
      <x:c r="AI587" s="23"/>
      <x:c r="AJ587" s="226"/>
      <x:c r="AK587" s="226"/>
      <x:c r="AM587" s="222"/>
      <x:c r="AN587" s="222"/>
      <x:c r="AO587" s="222"/>
    </x:row>
    <x:row r="588" spans="1:57" x14ac:dyDescent="0.3">
      <x:c r="E588" s="226"/>
      <x:c r="F588" s="226"/>
      <x:c r="J588" s="23"/>
      <x:c r="M588" s="226"/>
      <x:c r="O588" s="226"/>
      <x:c r="Q588" s="23"/>
      <x:c r="R588" s="23"/>
      <x:c r="T588" s="226"/>
      <x:c r="U588" s="226"/>
      <x:c r="V588" s="226"/>
      <x:c r="W588" s="226"/>
      <x:c r="X588" s="226"/>
      <x:c r="Y588" s="226"/>
      <x:c r="Z588" s="226"/>
      <x:c r="AA588" s="226"/>
      <x:c r="AC588" s="226"/>
      <x:c r="AE588" s="226"/>
      <x:c r="AF588" s="226"/>
      <x:c r="AH588" s="226"/>
      <x:c r="AI588" s="23"/>
      <x:c r="AJ588" s="226"/>
      <x:c r="AK588" s="226"/>
      <x:c r="AM588" s="222"/>
      <x:c r="AN588" s="222"/>
      <x:c r="AO588" s="222"/>
    </x:row>
    <x:row r="589" spans="1:57" x14ac:dyDescent="0.3">
      <x:c r="E589" s="226"/>
      <x:c r="F589" s="226"/>
      <x:c r="J589" s="23"/>
      <x:c r="M589" s="226"/>
      <x:c r="O589" s="226"/>
      <x:c r="Q589" s="23"/>
      <x:c r="R589" s="23"/>
      <x:c r="T589" s="226"/>
      <x:c r="U589" s="226"/>
      <x:c r="V589" s="226"/>
      <x:c r="W589" s="226"/>
      <x:c r="X589" s="226"/>
      <x:c r="Y589" s="226"/>
      <x:c r="Z589" s="226"/>
      <x:c r="AA589" s="226"/>
      <x:c r="AC589" s="226"/>
      <x:c r="AE589" s="226"/>
      <x:c r="AF589" s="226"/>
      <x:c r="AH589" s="222"/>
      <x:c r="AI589" s="23"/>
      <x:c r="AJ589" s="222"/>
      <x:c r="AK589" s="222"/>
      <x:c r="AM589" s="222"/>
      <x:c r="AN589" s="222"/>
      <x:c r="AO589" s="222"/>
    </x:row>
    <x:row r="590" spans="1:57" x14ac:dyDescent="0.3">
      <x:c r="E590" s="226"/>
      <x:c r="F590" s="226"/>
      <x:c r="J590" s="23"/>
      <x:c r="M590" s="226"/>
      <x:c r="Q590" s="23"/>
      <x:c r="R590" s="23"/>
      <x:c r="T590" s="226"/>
      <x:c r="U590" s="226"/>
      <x:c r="V590" s="226"/>
      <x:c r="W590" s="226"/>
      <x:c r="X590" s="226"/>
      <x:c r="Y590" s="226"/>
      <x:c r="Z590" s="226"/>
      <x:c r="AA590" s="226"/>
      <x:c r="AC590" s="226"/>
      <x:c r="AE590" s="226"/>
      <x:c r="AF590" s="226"/>
      <x:c r="AH590" s="222"/>
      <x:c r="AI590" s="23"/>
      <x:c r="AJ590" s="222"/>
      <x:c r="AK590" s="222"/>
      <x:c r="AM590" s="222"/>
      <x:c r="AN590" s="222"/>
      <x:c r="AO590" s="222"/>
    </x:row>
    <x:row r="591" spans="1:57" x14ac:dyDescent="0.3">
      <x:c r="J591" s="23"/>
      <x:c r="Q591" s="23"/>
      <x:c r="R591" s="23"/>
      <x:c r="T591" s="226"/>
      <x:c r="U591" s="226"/>
      <x:c r="V591" s="226"/>
      <x:c r="W591" s="226"/>
      <x:c r="X591" s="226"/>
      <x:c r="Y591" s="226"/>
      <x:c r="Z591" s="226"/>
      <x:c r="AA591" s="226"/>
      <x:c r="AC591" s="226"/>
      <x:c r="AE591" s="222"/>
      <x:c r="AF591" s="226"/>
      <x:c r="AH591" s="222"/>
      <x:c r="AI591" s="23"/>
      <x:c r="AJ591" s="222"/>
      <x:c r="AK591" s="222"/>
      <x:c r="AM591" s="222"/>
      <x:c r="AN591" s="222"/>
      <x:c r="AO591" s="222"/>
    </x:row>
    <x:row r="592" spans="1:57" x14ac:dyDescent="0.3">
      <x:c r="E592" s="226"/>
      <x:c r="F592" s="226"/>
      <x:c r="J592" s="23"/>
      <x:c r="Q592" s="23"/>
      <x:c r="R592" s="23"/>
      <x:c r="T592" s="226"/>
      <x:c r="U592" s="226"/>
      <x:c r="V592" s="226"/>
      <x:c r="W592" s="226"/>
      <x:c r="X592" s="226"/>
      <x:c r="Y592" s="226"/>
      <x:c r="Z592" s="226"/>
      <x:c r="AA592" s="226"/>
      <x:c r="AC592" s="226"/>
      <x:c r="AE592" s="226"/>
      <x:c r="AF592" s="226"/>
      <x:c r="AH592" s="222"/>
      <x:c r="AI592" s="23"/>
      <x:c r="AJ592" s="222"/>
      <x:c r="AK592" s="222"/>
      <x:c r="AM592" s="222"/>
      <x:c r="AN592" s="222"/>
      <x:c r="AO592" s="222"/>
    </x:row>
    <x:row r="593" spans="1:57" x14ac:dyDescent="0.3">
      <x:c r="E593" s="226"/>
      <x:c r="F593" s="226"/>
      <x:c r="J593" s="23"/>
      <x:c r="M593" s="226"/>
      <x:c r="O593" s="226"/>
      <x:c r="Q593" s="23"/>
      <x:c r="R593" s="23"/>
      <x:c r="T593" s="226"/>
      <x:c r="U593" s="226"/>
      <x:c r="V593" s="226"/>
      <x:c r="W593" s="226"/>
      <x:c r="X593" s="226"/>
      <x:c r="Y593" s="226"/>
      <x:c r="Z593" s="226"/>
      <x:c r="AA593" s="226"/>
      <x:c r="AC593" s="226"/>
      <x:c r="AE593" s="226"/>
      <x:c r="AF593" s="226"/>
      <x:c r="AH593" s="226"/>
      <x:c r="AI593" s="23"/>
      <x:c r="AJ593" s="226"/>
      <x:c r="AK593" s="226"/>
      <x:c r="AM593" s="222"/>
      <x:c r="AN593" s="222"/>
      <x:c r="AO593" s="222"/>
    </x:row>
    <x:row r="594" spans="1:57" x14ac:dyDescent="0.3">
      <x:c r="E594" s="226"/>
      <x:c r="F594" s="226"/>
      <x:c r="J594" s="23"/>
      <x:c r="M594" s="226"/>
      <x:c r="O594" s="226"/>
      <x:c r="Q594" s="23"/>
      <x:c r="R594" s="23"/>
      <x:c r="T594" s="226"/>
      <x:c r="U594" s="226"/>
      <x:c r="V594" s="226"/>
      <x:c r="W594" s="226"/>
      <x:c r="X594" s="226"/>
      <x:c r="Y594" s="226"/>
      <x:c r="Z594" s="226"/>
      <x:c r="AA594" s="226"/>
      <x:c r="AC594" s="226"/>
      <x:c r="AE594" s="226"/>
      <x:c r="AF594" s="226"/>
      <x:c r="AH594" s="226"/>
      <x:c r="AI594" s="23"/>
      <x:c r="AJ594" s="226"/>
      <x:c r="AK594" s="226"/>
      <x:c r="AM594" s="222"/>
      <x:c r="AN594" s="222"/>
      <x:c r="AO594" s="222"/>
    </x:row>
    <x:row r="595" spans="1:57" x14ac:dyDescent="0.3">
      <x:c r="E595" s="226"/>
      <x:c r="F595" s="226"/>
      <x:c r="J595" s="23"/>
      <x:c r="M595" s="226"/>
      <x:c r="Q595" s="23"/>
      <x:c r="R595" s="23"/>
      <x:c r="T595" s="226"/>
      <x:c r="U595" s="226"/>
      <x:c r="V595" s="226"/>
      <x:c r="W595" s="226"/>
      <x:c r="X595" s="226"/>
      <x:c r="Y595" s="226"/>
      <x:c r="Z595" s="226"/>
      <x:c r="AA595" s="226"/>
      <x:c r="AC595" s="226"/>
      <x:c r="AE595" s="226"/>
      <x:c r="AF595" s="226"/>
      <x:c r="AH595" s="222"/>
      <x:c r="AI595" s="23"/>
      <x:c r="AJ595" s="222"/>
      <x:c r="AK595" s="222"/>
      <x:c r="AM595" s="222"/>
      <x:c r="AN595" s="222"/>
      <x:c r="AO595" s="222"/>
    </x:row>
    <x:row r="596" spans="1:57" x14ac:dyDescent="0.3">
      <x:c r="E596" s="226"/>
      <x:c r="F596" s="226"/>
      <x:c r="J596" s="23"/>
      <x:c r="M596" s="226"/>
      <x:c r="O596" s="226"/>
      <x:c r="Q596" s="23"/>
      <x:c r="R596" s="23"/>
      <x:c r="T596" s="226"/>
      <x:c r="U596" s="226"/>
      <x:c r="V596" s="226"/>
      <x:c r="W596" s="226"/>
      <x:c r="X596" s="226"/>
      <x:c r="Y596" s="226"/>
      <x:c r="Z596" s="226"/>
      <x:c r="AA596" s="226"/>
      <x:c r="AC596" s="226"/>
      <x:c r="AE596" s="226"/>
      <x:c r="AF596" s="226"/>
      <x:c r="AH596" s="226"/>
      <x:c r="AI596" s="23"/>
      <x:c r="AJ596" s="226"/>
      <x:c r="AK596" s="226"/>
      <x:c r="AM596" s="222"/>
      <x:c r="AN596" s="222"/>
      <x:c r="AO596" s="222"/>
    </x:row>
    <x:row r="597" spans="1:57" x14ac:dyDescent="0.3">
      <x:c r="E597" s="226"/>
      <x:c r="J597" s="23"/>
      <x:c r="Q597" s="23"/>
      <x:c r="R597" s="23"/>
      <x:c r="T597" s="226"/>
      <x:c r="U597" s="226"/>
      <x:c r="V597" s="226"/>
      <x:c r="W597" s="226"/>
      <x:c r="X597" s="226"/>
      <x:c r="Y597" s="226"/>
      <x:c r="Z597" s="226"/>
      <x:c r="AA597" s="226"/>
      <x:c r="AC597" s="226"/>
      <x:c r="AE597" s="226"/>
      <x:c r="AF597" s="226"/>
      <x:c r="AH597" s="222"/>
      <x:c r="AI597" s="23"/>
      <x:c r="AJ597" s="222"/>
      <x:c r="AK597" s="222"/>
      <x:c r="AM597" s="222"/>
      <x:c r="AN597" s="222"/>
      <x:c r="AO597" s="222"/>
    </x:row>
    <x:row r="598" spans="1:57" x14ac:dyDescent="0.3">
      <x:c r="F598" s="226"/>
      <x:c r="J598" s="23"/>
      <x:c r="O598" s="226"/>
      <x:c r="Q598" s="23"/>
      <x:c r="R598" s="23"/>
      <x:c r="T598" s="226"/>
      <x:c r="U598" s="226"/>
      <x:c r="V598" s="226"/>
      <x:c r="W598" s="226"/>
      <x:c r="X598" s="226"/>
      <x:c r="Y598" s="226"/>
      <x:c r="Z598" s="226"/>
      <x:c r="AA598" s="226"/>
      <x:c r="AC598" s="226"/>
      <x:c r="AE598" s="222"/>
      <x:c r="AF598" s="226"/>
      <x:c r="AH598" s="222"/>
      <x:c r="AI598" s="23"/>
      <x:c r="AJ598" s="222"/>
      <x:c r="AK598" s="222"/>
      <x:c r="AM598" s="222"/>
      <x:c r="AN598" s="222"/>
      <x:c r="AO598" s="222"/>
    </x:row>
    <x:row r="599" spans="1:57" x14ac:dyDescent="0.3">
      <x:c r="E599" s="226"/>
      <x:c r="J599" s="23"/>
      <x:c r="Q599" s="23"/>
      <x:c r="R599" s="23"/>
      <x:c r="T599" s="226"/>
      <x:c r="U599" s="226"/>
      <x:c r="V599" s="226"/>
      <x:c r="W599" s="226"/>
      <x:c r="X599" s="226"/>
      <x:c r="Y599" s="226"/>
      <x:c r="Z599" s="226"/>
      <x:c r="AA599" s="226"/>
      <x:c r="AC599" s="226"/>
      <x:c r="AE599" s="226"/>
      <x:c r="AF599" s="226"/>
      <x:c r="AH599" s="226"/>
      <x:c r="AI599" s="23"/>
      <x:c r="AJ599" s="226"/>
      <x:c r="AK599" s="226"/>
      <x:c r="AM599" s="222"/>
      <x:c r="AN599" s="222"/>
      <x:c r="AO599" s="222"/>
    </x:row>
    <x:row r="600" spans="1:57" x14ac:dyDescent="0.3">
      <x:c r="F600" s="226"/>
      <x:c r="J600" s="23"/>
      <x:c r="Q600" s="23"/>
      <x:c r="R600" s="23"/>
      <x:c r="T600" s="226"/>
      <x:c r="U600" s="226"/>
      <x:c r="V600" s="226"/>
      <x:c r="W600" s="226"/>
      <x:c r="X600" s="226"/>
      <x:c r="Y600" s="226"/>
      <x:c r="Z600" s="226"/>
      <x:c r="AA600" s="226"/>
      <x:c r="AC600" s="226"/>
      <x:c r="AE600" s="222"/>
      <x:c r="AF600" s="226"/>
      <x:c r="AH600" s="222"/>
      <x:c r="AI600" s="23"/>
      <x:c r="AJ600" s="222"/>
      <x:c r="AK600" s="222"/>
      <x:c r="AM600" s="222"/>
      <x:c r="AN600" s="222"/>
      <x:c r="AO600" s="222"/>
    </x:row>
    <x:row r="601" spans="1:57" x14ac:dyDescent="0.3">
      <x:c r="F601" s="226"/>
      <x:c r="J601" s="23"/>
      <x:c r="M601" s="226"/>
      <x:c r="Q601" s="23"/>
      <x:c r="R601" s="23"/>
      <x:c r="T601" s="226"/>
      <x:c r="U601" s="226"/>
      <x:c r="V601" s="226"/>
      <x:c r="W601" s="226"/>
      <x:c r="X601" s="226"/>
      <x:c r="Y601" s="226"/>
      <x:c r="Z601" s="226"/>
      <x:c r="AA601" s="226"/>
      <x:c r="AC601" s="226"/>
      <x:c r="AE601" s="226"/>
      <x:c r="AF601" s="226"/>
      <x:c r="AH601" s="222"/>
      <x:c r="AI601" s="23"/>
      <x:c r="AJ601" s="226"/>
      <x:c r="AK601" s="226"/>
      <x:c r="AM601" s="222"/>
      <x:c r="AN601" s="222"/>
      <x:c r="AO601" s="222"/>
    </x:row>
    <x:row r="602" spans="1:57" x14ac:dyDescent="0.3">
      <x:c r="E602" s="226"/>
      <x:c r="J602" s="23"/>
      <x:c r="Q602" s="23"/>
      <x:c r="R602" s="23"/>
      <x:c r="T602" s="226"/>
      <x:c r="U602" s="226"/>
      <x:c r="V602" s="226"/>
      <x:c r="W602" s="226"/>
      <x:c r="X602" s="226"/>
      <x:c r="Y602" s="226"/>
      <x:c r="Z602" s="226"/>
      <x:c r="AA602" s="226"/>
      <x:c r="AC602" s="226"/>
      <x:c r="AE602" s="226"/>
      <x:c r="AF602" s="226"/>
      <x:c r="AH602" s="222"/>
      <x:c r="AI602" s="23"/>
      <x:c r="AJ602" s="222"/>
      <x:c r="AK602" s="222"/>
      <x:c r="AM602" s="222"/>
      <x:c r="AN602" s="222"/>
      <x:c r="AO602" s="222"/>
    </x:row>
    <x:row r="603" spans="1:57" x14ac:dyDescent="0.3">
      <x:c r="J603" s="23"/>
      <x:c r="M603" s="226"/>
      <x:c r="O603" s="226"/>
      <x:c r="Q603" s="23"/>
      <x:c r="R603" s="23"/>
      <x:c r="T603" s="226"/>
      <x:c r="U603" s="226"/>
      <x:c r="V603" s="226"/>
      <x:c r="W603" s="226"/>
      <x:c r="X603" s="226"/>
      <x:c r="Y603" s="226"/>
      <x:c r="Z603" s="226"/>
      <x:c r="AA603" s="226"/>
      <x:c r="AC603" s="226"/>
      <x:c r="AE603" s="226"/>
      <x:c r="AF603" s="226"/>
      <x:c r="AH603" s="226"/>
      <x:c r="AI603" s="23"/>
      <x:c r="AJ603" s="226"/>
      <x:c r="AK603" s="226"/>
      <x:c r="AM603" s="222"/>
      <x:c r="AN603" s="222"/>
      <x:c r="AO603" s="222"/>
    </x:row>
    <x:row r="604" spans="1:57" x14ac:dyDescent="0.3">
      <x:c r="J604" s="23"/>
      <x:c r="Q604" s="23"/>
      <x:c r="R604" s="23"/>
      <x:c r="T604" s="226"/>
      <x:c r="U604" s="226"/>
      <x:c r="V604" s="226"/>
      <x:c r="W604" s="226"/>
      <x:c r="X604" s="226"/>
      <x:c r="Y604" s="226"/>
      <x:c r="Z604" s="226"/>
      <x:c r="AA604" s="226"/>
      <x:c r="AC604" s="226"/>
      <x:c r="AE604" s="226"/>
      <x:c r="AF604" s="226"/>
      <x:c r="AH604" s="222"/>
      <x:c r="AI604" s="23"/>
      <x:c r="AJ604" s="222"/>
      <x:c r="AK604" s="222"/>
      <x:c r="AM604" s="222"/>
      <x:c r="AN604" s="222"/>
      <x:c r="AO604" s="222"/>
    </x:row>
    <x:row r="605" spans="1:57" x14ac:dyDescent="0.3">
      <x:c r="E605" s="226"/>
      <x:c r="F605" s="226"/>
      <x:c r="J605" s="23"/>
      <x:c r="Q605" s="23"/>
      <x:c r="R605" s="23"/>
      <x:c r="T605" s="226"/>
      <x:c r="U605" s="226"/>
      <x:c r="V605" s="226"/>
      <x:c r="W605" s="226"/>
      <x:c r="X605" s="226"/>
      <x:c r="Y605" s="226"/>
      <x:c r="Z605" s="226"/>
      <x:c r="AA605" s="226"/>
      <x:c r="AC605" s="226"/>
      <x:c r="AE605" s="226"/>
      <x:c r="AF605" s="226"/>
      <x:c r="AH605" s="222"/>
      <x:c r="AI605" s="23"/>
      <x:c r="AJ605" s="222"/>
      <x:c r="AK605" s="222"/>
      <x:c r="AM605" s="222"/>
      <x:c r="AN605" s="222"/>
      <x:c r="AO605" s="222"/>
    </x:row>
    <x:row r="606" spans="1:57" x14ac:dyDescent="0.3">
      <x:c r="E606" s="226"/>
      <x:c r="F606" s="226"/>
      <x:c r="J606" s="23"/>
      <x:c r="Q606" s="23"/>
      <x:c r="R606" s="23"/>
      <x:c r="T606" s="226"/>
      <x:c r="U606" s="226"/>
      <x:c r="V606" s="226"/>
      <x:c r="W606" s="226"/>
      <x:c r="X606" s="226"/>
      <x:c r="Y606" s="226"/>
      <x:c r="Z606" s="226"/>
      <x:c r="AA606" s="226"/>
      <x:c r="AC606" s="226"/>
      <x:c r="AE606" s="222"/>
      <x:c r="AF606" s="226"/>
      <x:c r="AH606" s="222"/>
      <x:c r="AI606" s="23"/>
      <x:c r="AJ606" s="222"/>
      <x:c r="AK606" s="222"/>
      <x:c r="AM606" s="222"/>
      <x:c r="AN606" s="222"/>
      <x:c r="AO606" s="222"/>
    </x:row>
    <x:row r="607" spans="1:57" x14ac:dyDescent="0.3">
      <x:c r="J607" s="23"/>
      <x:c r="M607" s="226"/>
      <x:c r="O607" s="226"/>
      <x:c r="Q607" s="23"/>
      <x:c r="R607" s="23"/>
      <x:c r="T607" s="226"/>
      <x:c r="U607" s="226"/>
      <x:c r="V607" s="226"/>
      <x:c r="W607" s="226"/>
      <x:c r="X607" s="226"/>
      <x:c r="Y607" s="226"/>
      <x:c r="Z607" s="226"/>
      <x:c r="AA607" s="226"/>
      <x:c r="AC607" s="226"/>
      <x:c r="AE607" s="226"/>
      <x:c r="AF607" s="226"/>
      <x:c r="AH607" s="222"/>
      <x:c r="AI607" s="23"/>
      <x:c r="AJ607" s="222"/>
      <x:c r="AK607" s="222"/>
      <x:c r="AM607" s="222"/>
      <x:c r="AN607" s="222"/>
      <x:c r="AO607" s="222"/>
    </x:row>
    <x:row r="608" spans="1:57" x14ac:dyDescent="0.3">
      <x:c r="E608" s="226"/>
      <x:c r="F608" s="226"/>
      <x:c r="J608" s="23"/>
      <x:c r="M608" s="226"/>
      <x:c r="Q608" s="23"/>
      <x:c r="R608" s="23"/>
      <x:c r="T608" s="226"/>
      <x:c r="U608" s="226"/>
      <x:c r="V608" s="226"/>
      <x:c r="W608" s="226"/>
      <x:c r="X608" s="226"/>
      <x:c r="Y608" s="226"/>
      <x:c r="Z608" s="226"/>
      <x:c r="AA608" s="226"/>
      <x:c r="AC608" s="226"/>
      <x:c r="AE608" s="226"/>
      <x:c r="AF608" s="226"/>
      <x:c r="AH608" s="222"/>
      <x:c r="AI608" s="23"/>
      <x:c r="AJ608" s="222"/>
      <x:c r="AK608" s="222"/>
      <x:c r="AM608" s="222"/>
      <x:c r="AN608" s="222"/>
      <x:c r="AO608" s="222"/>
    </x:row>
    <x:row r="609" spans="1:57" x14ac:dyDescent="0.3">
      <x:c r="F609" s="226"/>
      <x:c r="J609" s="23"/>
      <x:c r="Q609" s="23"/>
      <x:c r="R609" s="23"/>
      <x:c r="T609" s="226"/>
      <x:c r="U609" s="226"/>
      <x:c r="V609" s="226"/>
      <x:c r="W609" s="226"/>
      <x:c r="X609" s="226"/>
      <x:c r="Y609" s="226"/>
      <x:c r="Z609" s="226"/>
      <x:c r="AA609" s="226"/>
      <x:c r="AC609" s="226"/>
      <x:c r="AE609" s="226"/>
      <x:c r="AF609" s="226"/>
      <x:c r="AH609" s="222"/>
      <x:c r="AI609" s="23"/>
      <x:c r="AJ609" s="222"/>
      <x:c r="AK609" s="222"/>
      <x:c r="AM609" s="222"/>
      <x:c r="AN609" s="222"/>
      <x:c r="AO609" s="222"/>
    </x:row>
    <x:row r="610" spans="1:57" x14ac:dyDescent="0.3">
      <x:c r="E610" s="226"/>
      <x:c r="J610" s="23"/>
      <x:c r="M610" s="226"/>
      <x:c r="Q610" s="23"/>
      <x:c r="R610" s="23"/>
      <x:c r="T610" s="226"/>
      <x:c r="U610" s="226"/>
      <x:c r="V610" s="226"/>
      <x:c r="W610" s="226"/>
      <x:c r="X610" s="226"/>
      <x:c r="Y610" s="226"/>
      <x:c r="Z610" s="226"/>
      <x:c r="AA610" s="226"/>
      <x:c r="AC610" s="226"/>
      <x:c r="AE610" s="226"/>
      <x:c r="AF610" s="226"/>
      <x:c r="AH610" s="222"/>
      <x:c r="AI610" s="23"/>
      <x:c r="AJ610" s="226"/>
      <x:c r="AK610" s="226"/>
      <x:c r="AM610" s="222"/>
      <x:c r="AN610" s="222"/>
      <x:c r="AO610" s="222"/>
    </x:row>
    <x:row r="611" spans="1:57" x14ac:dyDescent="0.3">
      <x:c r="F611" s="226"/>
      <x:c r="J611" s="23"/>
      <x:c r="Q611" s="23"/>
      <x:c r="R611" s="23"/>
      <x:c r="T611" s="226"/>
      <x:c r="U611" s="226"/>
      <x:c r="V611" s="226"/>
      <x:c r="W611" s="226"/>
      <x:c r="X611" s="226"/>
      <x:c r="Y611" s="226"/>
      <x:c r="Z611" s="226"/>
      <x:c r="AA611" s="226"/>
      <x:c r="AC611" s="226"/>
      <x:c r="AE611" s="222"/>
      <x:c r="AF611" s="226"/>
      <x:c r="AH611" s="222"/>
      <x:c r="AI611" s="23"/>
      <x:c r="AJ611" s="226"/>
      <x:c r="AK611" s="226"/>
      <x:c r="AM611" s="222"/>
      <x:c r="AN611" s="222"/>
      <x:c r="AO611" s="222"/>
    </x:row>
    <x:row r="612" spans="1:57" x14ac:dyDescent="0.3">
      <x:c r="J612" s="23"/>
      <x:c r="M612" s="226"/>
      <x:c r="Q612" s="23"/>
      <x:c r="R612" s="23"/>
      <x:c r="T612" s="226"/>
      <x:c r="U612" s="226"/>
      <x:c r="V612" s="226"/>
      <x:c r="W612" s="226"/>
      <x:c r="X612" s="226"/>
      <x:c r="Y612" s="226"/>
      <x:c r="Z612" s="226"/>
      <x:c r="AA612" s="226"/>
      <x:c r="AC612" s="226"/>
      <x:c r="AE612" s="226"/>
      <x:c r="AF612" s="226"/>
      <x:c r="AH612" s="222"/>
      <x:c r="AI612" s="23"/>
      <x:c r="AJ612" s="222"/>
      <x:c r="AK612" s="222"/>
      <x:c r="AM612" s="222"/>
      <x:c r="AN612" s="222"/>
      <x:c r="AO612" s="222"/>
    </x:row>
    <x:row r="613" spans="1:57" x14ac:dyDescent="0.3">
      <x:c r="F613" s="226"/>
      <x:c r="J613" s="23"/>
      <x:c r="Q613" s="23"/>
      <x:c r="R613" s="23"/>
      <x:c r="T613" s="226"/>
      <x:c r="U613" s="226"/>
      <x:c r="V613" s="226"/>
      <x:c r="W613" s="226"/>
      <x:c r="X613" s="226"/>
      <x:c r="Y613" s="226"/>
      <x:c r="Z613" s="226"/>
      <x:c r="AA613" s="226"/>
      <x:c r="AC613" s="226"/>
      <x:c r="AE613" s="222"/>
      <x:c r="AF613" s="226"/>
      <x:c r="AH613" s="222"/>
      <x:c r="AI613" s="23"/>
      <x:c r="AJ613" s="222"/>
      <x:c r="AK613" s="222"/>
      <x:c r="AM613" s="222"/>
      <x:c r="AN613" s="222"/>
      <x:c r="AO613" s="222"/>
    </x:row>
    <x:row r="614" spans="1:57" x14ac:dyDescent="0.3">
      <x:c r="J614" s="23"/>
      <x:c r="Q614" s="23"/>
      <x:c r="R614" s="23"/>
      <x:c r="T614" s="226"/>
      <x:c r="U614" s="226"/>
      <x:c r="V614" s="226"/>
      <x:c r="W614" s="226"/>
      <x:c r="X614" s="226"/>
      <x:c r="Y614" s="226"/>
      <x:c r="Z614" s="226"/>
      <x:c r="AA614" s="226"/>
      <x:c r="AC614" s="226"/>
      <x:c r="AE614" s="222"/>
      <x:c r="AF614" s="226"/>
      <x:c r="AH614" s="222"/>
      <x:c r="AI614" s="23"/>
      <x:c r="AJ614" s="222"/>
      <x:c r="AK614" s="222"/>
      <x:c r="AM614" s="222"/>
      <x:c r="AN614" s="222"/>
      <x:c r="AO614" s="222"/>
    </x:row>
    <x:row r="615" spans="1:57" x14ac:dyDescent="0.3">
      <x:c r="E615" s="226"/>
      <x:c r="F615" s="226"/>
      <x:c r="J615" s="23"/>
      <x:c r="Q615" s="23"/>
      <x:c r="R615" s="23"/>
      <x:c r="T615" s="226"/>
      <x:c r="U615" s="226"/>
      <x:c r="V615" s="226"/>
      <x:c r="W615" s="226"/>
      <x:c r="X615" s="226"/>
      <x:c r="Y615" s="226"/>
      <x:c r="Z615" s="226"/>
      <x:c r="AA615" s="226"/>
      <x:c r="AC615" s="226"/>
      <x:c r="AE615" s="222"/>
      <x:c r="AF615" s="226"/>
      <x:c r="AH615" s="222"/>
      <x:c r="AI615" s="23"/>
      <x:c r="AJ615" s="222"/>
      <x:c r="AK615" s="222"/>
      <x:c r="AM615" s="222"/>
      <x:c r="AN615" s="222"/>
      <x:c r="AO615" s="222"/>
    </x:row>
    <x:row r="616" spans="1:57" x14ac:dyDescent="0.3">
      <x:c r="E616" s="226"/>
      <x:c r="F616" s="226"/>
      <x:c r="J616" s="23"/>
      <x:c r="M616" s="226"/>
      <x:c r="Q616" s="23"/>
      <x:c r="R616" s="23"/>
      <x:c r="T616" s="226"/>
      <x:c r="U616" s="226"/>
      <x:c r="V616" s="226"/>
      <x:c r="W616" s="226"/>
      <x:c r="X616" s="226"/>
      <x:c r="Y616" s="226"/>
      <x:c r="Z616" s="226"/>
      <x:c r="AA616" s="226"/>
      <x:c r="AC616" s="226"/>
      <x:c r="AE616" s="226"/>
      <x:c r="AF616" s="226"/>
      <x:c r="AH616" s="222"/>
      <x:c r="AI616" s="23"/>
      <x:c r="AJ616" s="222"/>
      <x:c r="AK616" s="222"/>
      <x:c r="AM616" s="222"/>
      <x:c r="AN616" s="222"/>
      <x:c r="AO616" s="222"/>
    </x:row>
    <x:row r="617" spans="1:57" x14ac:dyDescent="0.3">
      <x:c r="F617" s="226"/>
      <x:c r="J617" s="23"/>
      <x:c r="Q617" s="23"/>
      <x:c r="R617" s="23"/>
      <x:c r="T617" s="226"/>
      <x:c r="U617" s="226"/>
      <x:c r="V617" s="226"/>
      <x:c r="W617" s="226"/>
      <x:c r="X617" s="226"/>
      <x:c r="Y617" s="226"/>
      <x:c r="Z617" s="226"/>
      <x:c r="AA617" s="226"/>
      <x:c r="AC617" s="226"/>
      <x:c r="AE617" s="222"/>
      <x:c r="AF617" s="226"/>
      <x:c r="AH617" s="222"/>
      <x:c r="AI617" s="23"/>
      <x:c r="AJ617" s="222"/>
      <x:c r="AK617" s="222"/>
      <x:c r="AM617" s="222"/>
      <x:c r="AN617" s="222"/>
      <x:c r="AO617" s="222"/>
    </x:row>
    <x:row r="618" spans="1:57" x14ac:dyDescent="0.3">
      <x:c r="E618" s="226"/>
      <x:c r="F618" s="226"/>
      <x:c r="J618" s="23"/>
      <x:c r="Q618" s="23"/>
      <x:c r="R618" s="23"/>
      <x:c r="T618" s="226"/>
      <x:c r="U618" s="226"/>
      <x:c r="V618" s="226"/>
      <x:c r="W618" s="226"/>
      <x:c r="X618" s="226"/>
      <x:c r="Y618" s="226"/>
      <x:c r="Z618" s="226"/>
      <x:c r="AA618" s="226"/>
      <x:c r="AC618" s="226"/>
      <x:c r="AE618" s="226"/>
      <x:c r="AF618" s="226"/>
      <x:c r="AH618" s="222"/>
      <x:c r="AI618" s="23"/>
      <x:c r="AJ618" s="222"/>
      <x:c r="AK618" s="222"/>
      <x:c r="AM618" s="222"/>
      <x:c r="AN618" s="222"/>
      <x:c r="AO618" s="222"/>
    </x:row>
    <x:row r="619" spans="1:57" x14ac:dyDescent="0.3">
      <x:c r="E619" s="226"/>
      <x:c r="F619" s="226"/>
      <x:c r="J619" s="23"/>
      <x:c r="Q619" s="23"/>
      <x:c r="R619" s="23"/>
      <x:c r="T619" s="226"/>
      <x:c r="U619" s="226"/>
      <x:c r="V619" s="226"/>
      <x:c r="W619" s="226"/>
      <x:c r="X619" s="226"/>
      <x:c r="Y619" s="226"/>
      <x:c r="Z619" s="226"/>
      <x:c r="AA619" s="226"/>
      <x:c r="AC619" s="226"/>
      <x:c r="AE619" s="226"/>
      <x:c r="AF619" s="226"/>
      <x:c r="AH619" s="222"/>
      <x:c r="AI619" s="23"/>
      <x:c r="AJ619" s="222"/>
      <x:c r="AK619" s="222"/>
      <x:c r="AM619" s="222"/>
      <x:c r="AN619" s="222"/>
      <x:c r="AO619" s="222"/>
    </x:row>
    <x:row r="620" spans="1:57" x14ac:dyDescent="0.3">
      <x:c r="E620" s="226"/>
      <x:c r="J620" s="23"/>
      <x:c r="M620" s="226"/>
      <x:c r="Q620" s="23"/>
      <x:c r="R620" s="23"/>
      <x:c r="T620" s="226"/>
      <x:c r="U620" s="226"/>
      <x:c r="V620" s="226"/>
      <x:c r="W620" s="226"/>
      <x:c r="X620" s="226"/>
      <x:c r="Y620" s="226"/>
      <x:c r="Z620" s="226"/>
      <x:c r="AA620" s="226"/>
      <x:c r="AC620" s="226"/>
      <x:c r="AE620" s="226"/>
      <x:c r="AF620" s="226"/>
      <x:c r="AH620" s="222"/>
      <x:c r="AI620" s="23"/>
      <x:c r="AJ620" s="222"/>
      <x:c r="AK620" s="222"/>
      <x:c r="AM620" s="222"/>
      <x:c r="AN620" s="222"/>
      <x:c r="AO620" s="222"/>
    </x:row>
    <x:row r="621" spans="1:57" x14ac:dyDescent="0.3">
      <x:c r="E621" s="226"/>
      <x:c r="F621" s="226"/>
      <x:c r="J621" s="23"/>
      <x:c r="M621" s="226"/>
      <x:c r="Q621" s="23"/>
      <x:c r="R621" s="23"/>
      <x:c r="T621" s="226"/>
      <x:c r="U621" s="226"/>
      <x:c r="V621" s="226"/>
      <x:c r="W621" s="226"/>
      <x:c r="X621" s="226"/>
      <x:c r="Y621" s="226"/>
      <x:c r="Z621" s="226"/>
      <x:c r="AA621" s="226"/>
      <x:c r="AC621" s="226"/>
      <x:c r="AE621" s="226"/>
      <x:c r="AF621" s="226"/>
      <x:c r="AH621" s="222"/>
      <x:c r="AI621" s="23"/>
      <x:c r="AJ621" s="222"/>
      <x:c r="AK621" s="222"/>
      <x:c r="AM621" s="222"/>
      <x:c r="AN621" s="222"/>
      <x:c r="AO621" s="222"/>
    </x:row>
    <x:row r="622" spans="1:57" x14ac:dyDescent="0.3">
      <x:c r="E622" s="226"/>
      <x:c r="F622" s="226"/>
      <x:c r="J622" s="23"/>
      <x:c r="M622" s="226"/>
      <x:c r="Q622" s="23"/>
      <x:c r="R622" s="23"/>
      <x:c r="T622" s="226"/>
      <x:c r="U622" s="226"/>
      <x:c r="V622" s="226"/>
      <x:c r="W622" s="226"/>
      <x:c r="X622" s="226"/>
      <x:c r="Y622" s="226"/>
      <x:c r="Z622" s="226"/>
      <x:c r="AA622" s="226"/>
      <x:c r="AC622" s="226"/>
      <x:c r="AE622" s="226"/>
      <x:c r="AF622" s="226"/>
      <x:c r="AH622" s="222"/>
      <x:c r="AI622" s="23"/>
      <x:c r="AJ622" s="222"/>
      <x:c r="AK622" s="222"/>
      <x:c r="AM622" s="222"/>
      <x:c r="AN622" s="222"/>
      <x:c r="AO622" s="222"/>
    </x:row>
    <x:row r="623" spans="1:57" x14ac:dyDescent="0.3">
      <x:c r="F623" s="226"/>
      <x:c r="J623" s="23"/>
      <x:c r="O623" s="226"/>
      <x:c r="Q623" s="23"/>
      <x:c r="R623" s="23"/>
      <x:c r="T623" s="226"/>
      <x:c r="U623" s="226"/>
      <x:c r="V623" s="226"/>
      <x:c r="W623" s="226"/>
      <x:c r="X623" s="226"/>
      <x:c r="Y623" s="226"/>
      <x:c r="Z623" s="226"/>
      <x:c r="AA623" s="226"/>
      <x:c r="AC623" s="226"/>
      <x:c r="AE623" s="222"/>
      <x:c r="AF623" s="226"/>
      <x:c r="AH623" s="222"/>
      <x:c r="AI623" s="23"/>
      <x:c r="AJ623" s="222"/>
      <x:c r="AK623" s="222"/>
      <x:c r="AM623" s="222"/>
      <x:c r="AN623" s="222"/>
      <x:c r="AO623" s="222"/>
    </x:row>
    <x:row r="624" spans="1:57" x14ac:dyDescent="0.3">
      <x:c r="E624" s="226"/>
      <x:c r="F624" s="226"/>
      <x:c r="J624" s="23"/>
      <x:c r="Q624" s="23"/>
      <x:c r="R624" s="23"/>
      <x:c r="T624" s="226"/>
      <x:c r="U624" s="226"/>
      <x:c r="V624" s="226"/>
      <x:c r="W624" s="226"/>
      <x:c r="X624" s="226"/>
      <x:c r="Y624" s="226"/>
      <x:c r="Z624" s="226"/>
      <x:c r="AA624" s="226"/>
      <x:c r="AC624" s="226"/>
      <x:c r="AE624" s="226"/>
      <x:c r="AF624" s="226"/>
      <x:c r="AH624" s="222"/>
      <x:c r="AI624" s="23"/>
      <x:c r="AJ624" s="222"/>
      <x:c r="AK624" s="222"/>
      <x:c r="AM624" s="222"/>
      <x:c r="AN624" s="222"/>
      <x:c r="AO624" s="222"/>
    </x:row>
    <x:row r="625" spans="1:57" x14ac:dyDescent="0.3">
      <x:c r="E625" s="226"/>
      <x:c r="J625" s="23"/>
      <x:c r="M625" s="226"/>
      <x:c r="Q625" s="23"/>
      <x:c r="R625" s="23"/>
      <x:c r="T625" s="226"/>
      <x:c r="U625" s="226"/>
      <x:c r="V625" s="226"/>
      <x:c r="W625" s="226"/>
      <x:c r="X625" s="226"/>
      <x:c r="Y625" s="226"/>
      <x:c r="Z625" s="226"/>
      <x:c r="AA625" s="226"/>
      <x:c r="AC625" s="226"/>
      <x:c r="AE625" s="226"/>
      <x:c r="AF625" s="226"/>
      <x:c r="AH625" s="222"/>
      <x:c r="AI625" s="23"/>
      <x:c r="AJ625" s="226"/>
      <x:c r="AK625" s="226"/>
      <x:c r="AM625" s="222"/>
      <x:c r="AN625" s="222"/>
      <x:c r="AO625" s="222"/>
    </x:row>
    <x:row r="626" spans="1:57" x14ac:dyDescent="0.3">
      <x:c r="E626" s="226"/>
      <x:c r="F626" s="226"/>
      <x:c r="J626" s="23"/>
      <x:c r="Q626" s="23"/>
      <x:c r="R626" s="23"/>
      <x:c r="T626" s="226"/>
      <x:c r="U626" s="226"/>
      <x:c r="V626" s="226"/>
      <x:c r="W626" s="226"/>
      <x:c r="X626" s="226"/>
      <x:c r="Y626" s="226"/>
      <x:c r="Z626" s="226"/>
      <x:c r="AA626" s="226"/>
      <x:c r="AC626" s="226"/>
      <x:c r="AE626" s="226"/>
      <x:c r="AF626" s="226"/>
      <x:c r="AH626" s="222"/>
      <x:c r="AI626" s="23"/>
      <x:c r="AJ626" s="222"/>
      <x:c r="AK626" s="222"/>
      <x:c r="AM626" s="222"/>
      <x:c r="AN626" s="222"/>
      <x:c r="AO626" s="222"/>
    </x:row>
    <x:row r="627" spans="1:57" x14ac:dyDescent="0.3">
      <x:c r="F627" s="226"/>
      <x:c r="J627" s="23"/>
      <x:c r="M627" s="226"/>
      <x:c r="Q627" s="23"/>
      <x:c r="R627" s="23"/>
      <x:c r="T627" s="226"/>
      <x:c r="U627" s="226"/>
      <x:c r="V627" s="226"/>
      <x:c r="W627" s="226"/>
      <x:c r="X627" s="226"/>
      <x:c r="Y627" s="226"/>
      <x:c r="Z627" s="226"/>
      <x:c r="AA627" s="226"/>
      <x:c r="AC627" s="226"/>
      <x:c r="AE627" s="222"/>
      <x:c r="AF627" s="226"/>
      <x:c r="AH627" s="226"/>
      <x:c r="AI627" s="23"/>
      <x:c r="AJ627" s="226"/>
      <x:c r="AK627" s="226"/>
      <x:c r="AM627" s="222"/>
      <x:c r="AN627" s="222"/>
      <x:c r="AO627" s="222"/>
    </x:row>
    <x:row r="628" spans="1:57" x14ac:dyDescent="0.3">
      <x:c r="E628" s="226"/>
      <x:c r="F628" s="226"/>
      <x:c r="J628" s="23"/>
      <x:c r="Q628" s="23"/>
      <x:c r="R628" s="23"/>
      <x:c r="T628" s="226"/>
      <x:c r="U628" s="226"/>
      <x:c r="V628" s="226"/>
      <x:c r="W628" s="226"/>
      <x:c r="X628" s="226"/>
      <x:c r="Y628" s="226"/>
      <x:c r="Z628" s="226"/>
      <x:c r="AA628" s="226"/>
      <x:c r="AC628" s="226"/>
      <x:c r="AE628" s="226"/>
      <x:c r="AF628" s="226"/>
      <x:c r="AH628" s="222"/>
      <x:c r="AI628" s="23"/>
      <x:c r="AJ628" s="222"/>
      <x:c r="AK628" s="222"/>
      <x:c r="AM628" s="222"/>
      <x:c r="AN628" s="222"/>
      <x:c r="AO628" s="222"/>
    </x:row>
    <x:row r="629" spans="1:57" x14ac:dyDescent="0.3">
      <x:c r="E629" s="226"/>
      <x:c r="F629" s="226"/>
      <x:c r="J629" s="23"/>
      <x:c r="M629" s="226"/>
      <x:c r="Q629" s="23"/>
      <x:c r="R629" s="23"/>
      <x:c r="T629" s="226"/>
      <x:c r="U629" s="226"/>
      <x:c r="V629" s="226"/>
      <x:c r="W629" s="226"/>
      <x:c r="X629" s="226"/>
      <x:c r="Y629" s="226"/>
      <x:c r="Z629" s="226"/>
      <x:c r="AA629" s="226"/>
      <x:c r="AC629" s="226"/>
      <x:c r="AE629" s="226"/>
      <x:c r="AF629" s="226"/>
      <x:c r="AH629" s="222"/>
      <x:c r="AI629" s="23"/>
      <x:c r="AJ629" s="222"/>
      <x:c r="AK629" s="222"/>
      <x:c r="AM629" s="222"/>
      <x:c r="AN629" s="222"/>
      <x:c r="AO629" s="222"/>
    </x:row>
    <x:row r="630" spans="1:57" x14ac:dyDescent="0.3">
      <x:c r="E630" s="226"/>
      <x:c r="F630" s="226"/>
      <x:c r="J630" s="23"/>
      <x:c r="Q630" s="23"/>
      <x:c r="R630" s="23"/>
      <x:c r="T630" s="226"/>
      <x:c r="U630" s="226"/>
      <x:c r="V630" s="226"/>
      <x:c r="W630" s="226"/>
      <x:c r="X630" s="226"/>
      <x:c r="Y630" s="226"/>
      <x:c r="Z630" s="226"/>
      <x:c r="AA630" s="226"/>
      <x:c r="AC630" s="226"/>
      <x:c r="AE630" s="222"/>
      <x:c r="AF630" s="226"/>
      <x:c r="AH630" s="222"/>
      <x:c r="AI630" s="23"/>
      <x:c r="AJ630" s="222"/>
      <x:c r="AK630" s="222"/>
      <x:c r="AM630" s="222"/>
      <x:c r="AN630" s="222"/>
      <x:c r="AO630" s="222"/>
    </x:row>
    <x:row r="631" spans="1:57" x14ac:dyDescent="0.3">
      <x:c r="E631" s="226"/>
      <x:c r="F631" s="226"/>
      <x:c r="J631" s="23"/>
      <x:c r="Q631" s="23"/>
      <x:c r="R631" s="23"/>
      <x:c r="T631" s="226"/>
      <x:c r="U631" s="226"/>
      <x:c r="V631" s="226"/>
      <x:c r="W631" s="226"/>
      <x:c r="X631" s="226"/>
      <x:c r="Y631" s="226"/>
      <x:c r="Z631" s="226"/>
      <x:c r="AA631" s="226"/>
      <x:c r="AC631" s="226"/>
      <x:c r="AE631" s="226"/>
      <x:c r="AF631" s="226"/>
      <x:c r="AH631" s="222"/>
      <x:c r="AI631" s="23"/>
      <x:c r="AJ631" s="222"/>
      <x:c r="AK631" s="222"/>
      <x:c r="AM631" s="222"/>
      <x:c r="AN631" s="222"/>
      <x:c r="AO631" s="222"/>
    </x:row>
    <x:row r="632" spans="1:57" x14ac:dyDescent="0.3">
      <x:c r="E632" s="226"/>
      <x:c r="F632" s="226"/>
      <x:c r="J632" s="23"/>
      <x:c r="Q632" s="23"/>
      <x:c r="R632" s="23"/>
      <x:c r="T632" s="226"/>
      <x:c r="U632" s="226"/>
      <x:c r="V632" s="226"/>
      <x:c r="W632" s="226"/>
      <x:c r="X632" s="226"/>
      <x:c r="Y632" s="226"/>
      <x:c r="Z632" s="226"/>
      <x:c r="AA632" s="226"/>
      <x:c r="AC632" s="226"/>
      <x:c r="AE632" s="226"/>
      <x:c r="AF632" s="226"/>
      <x:c r="AH632" s="222"/>
      <x:c r="AI632" s="23"/>
      <x:c r="AJ632" s="222"/>
      <x:c r="AK632" s="222"/>
      <x:c r="AM632" s="222"/>
      <x:c r="AN632" s="222"/>
      <x:c r="AO632" s="222"/>
    </x:row>
    <x:row r="633" spans="1:57" x14ac:dyDescent="0.3">
      <x:c r="F633" s="226"/>
      <x:c r="J633" s="23"/>
      <x:c r="O633" s="226"/>
      <x:c r="Q633" s="23"/>
      <x:c r="R633" s="23"/>
      <x:c r="T633" s="226"/>
      <x:c r="U633" s="226"/>
      <x:c r="V633" s="226"/>
      <x:c r="W633" s="226"/>
      <x:c r="X633" s="226"/>
      <x:c r="Y633" s="226"/>
      <x:c r="Z633" s="226"/>
      <x:c r="AA633" s="226"/>
      <x:c r="AC633" s="226"/>
      <x:c r="AE633" s="226"/>
      <x:c r="AF633" s="226"/>
      <x:c r="AH633" s="222"/>
      <x:c r="AI633" s="23"/>
      <x:c r="AJ633" s="222"/>
      <x:c r="AK633" s="222"/>
      <x:c r="AM633" s="222"/>
      <x:c r="AN633" s="222"/>
      <x:c r="AO633" s="222"/>
    </x:row>
    <x:row r="634" spans="1:57" x14ac:dyDescent="0.3">
      <x:c r="F634" s="226"/>
      <x:c r="J634" s="23"/>
      <x:c r="O634" s="226"/>
      <x:c r="Q634" s="23"/>
      <x:c r="R634" s="23"/>
      <x:c r="T634" s="226"/>
      <x:c r="U634" s="226"/>
      <x:c r="V634" s="226"/>
      <x:c r="W634" s="226"/>
      <x:c r="X634" s="226"/>
      <x:c r="Y634" s="226"/>
      <x:c r="Z634" s="226"/>
      <x:c r="AA634" s="226"/>
      <x:c r="AC634" s="226"/>
      <x:c r="AE634" s="222"/>
      <x:c r="AF634" s="226"/>
      <x:c r="AH634" s="222"/>
      <x:c r="AI634" s="23"/>
      <x:c r="AJ634" s="222"/>
      <x:c r="AK634" s="222"/>
      <x:c r="AM634" s="222"/>
      <x:c r="AN634" s="222"/>
      <x:c r="AO634" s="222"/>
    </x:row>
    <x:row r="635" spans="1:57" x14ac:dyDescent="0.3">
      <x:c r="J635" s="23"/>
      <x:c r="M635" s="226"/>
      <x:c r="O635" s="226"/>
      <x:c r="Q635" s="23"/>
      <x:c r="R635" s="23"/>
      <x:c r="T635" s="226"/>
      <x:c r="U635" s="226"/>
      <x:c r="V635" s="226"/>
      <x:c r="W635" s="226"/>
      <x:c r="X635" s="226"/>
      <x:c r="Y635" s="226"/>
      <x:c r="Z635" s="226"/>
      <x:c r="AA635" s="226"/>
      <x:c r="AC635" s="226"/>
      <x:c r="AE635" s="226"/>
      <x:c r="AF635" s="226"/>
      <x:c r="AH635" s="226"/>
      <x:c r="AI635" s="23"/>
      <x:c r="AJ635" s="226"/>
      <x:c r="AK635" s="226"/>
      <x:c r="AM635" s="222"/>
      <x:c r="AN635" s="222"/>
      <x:c r="AO635" s="222"/>
    </x:row>
    <x:row r="636" spans="1:57" x14ac:dyDescent="0.3">
      <x:c r="J636" s="23"/>
      <x:c r="M636" s="226"/>
      <x:c r="O636" s="226"/>
      <x:c r="Q636" s="23"/>
      <x:c r="R636" s="23"/>
      <x:c r="T636" s="226"/>
      <x:c r="U636" s="226"/>
      <x:c r="V636" s="226"/>
      <x:c r="W636" s="226"/>
      <x:c r="X636" s="226"/>
      <x:c r="Y636" s="226"/>
      <x:c r="Z636" s="226"/>
      <x:c r="AA636" s="226"/>
      <x:c r="AC636" s="226"/>
      <x:c r="AE636" s="226"/>
      <x:c r="AF636" s="226"/>
      <x:c r="AH636" s="222"/>
      <x:c r="AI636" s="23"/>
      <x:c r="AJ636" s="222"/>
      <x:c r="AK636" s="222"/>
      <x:c r="AM636" s="222"/>
      <x:c r="AN636" s="222"/>
      <x:c r="AO636" s="222"/>
    </x:row>
    <x:row r="637" spans="1:57" x14ac:dyDescent="0.3">
      <x:c r="F637" s="226"/>
      <x:c r="J637" s="23"/>
      <x:c r="O637" s="226"/>
      <x:c r="Q637" s="23"/>
      <x:c r="R637" s="23"/>
      <x:c r="T637" s="226"/>
      <x:c r="U637" s="226"/>
      <x:c r="V637" s="226"/>
      <x:c r="W637" s="226"/>
      <x:c r="X637" s="226"/>
      <x:c r="Y637" s="226"/>
      <x:c r="Z637" s="226"/>
      <x:c r="AA637" s="226"/>
      <x:c r="AC637" s="226"/>
      <x:c r="AE637" s="222"/>
      <x:c r="AF637" s="226"/>
      <x:c r="AH637" s="222"/>
      <x:c r="AI637" s="23"/>
      <x:c r="AJ637" s="222"/>
      <x:c r="AK637" s="222"/>
      <x:c r="AM637" s="222"/>
      <x:c r="AN637" s="222"/>
      <x:c r="AO637" s="222"/>
    </x:row>
    <x:row r="638" spans="1:57" x14ac:dyDescent="0.3">
      <x:c r="F638" s="226"/>
      <x:c r="J638" s="23"/>
      <x:c r="M638" s="226"/>
      <x:c r="Q638" s="23"/>
      <x:c r="R638" s="23"/>
      <x:c r="T638" s="226"/>
      <x:c r="U638" s="226"/>
      <x:c r="V638" s="226"/>
      <x:c r="W638" s="226"/>
      <x:c r="X638" s="226"/>
      <x:c r="Y638" s="226"/>
      <x:c r="Z638" s="226"/>
      <x:c r="AA638" s="226"/>
      <x:c r="AC638" s="226"/>
      <x:c r="AE638" s="222"/>
      <x:c r="AF638" s="226"/>
      <x:c r="AH638" s="222"/>
      <x:c r="AI638" s="23"/>
      <x:c r="AJ638" s="222"/>
      <x:c r="AK638" s="222"/>
      <x:c r="AM638" s="222"/>
      <x:c r="AN638" s="222"/>
      <x:c r="AO638" s="222"/>
    </x:row>
    <x:row r="639" spans="1:57" x14ac:dyDescent="0.3">
      <x:c r="C639" s="226"/>
      <x:c r="J639" s="23"/>
      <x:c r="Q639" s="23"/>
      <x:c r="R639" s="23"/>
      <x:c r="Z639" s="222"/>
      <x:c r="AA639" s="222"/>
      <x:c r="AC639" s="222"/>
      <x:c r="AI639" s="23"/>
      <x:c r="AJ639" s="222"/>
      <x:c r="AK639" s="222"/>
      <x:c r="AM639" s="222"/>
      <x:c r="AN639" s="222"/>
      <x:c r="AO639" s="222"/>
      <x:c r="BC639" s="226"/>
    </x:row>
    <x:row r="640" spans="1:57" x14ac:dyDescent="0.3">
      <x:c r="C640" s="226"/>
      <x:c r="J640" s="23"/>
      <x:c r="Q640" s="23"/>
      <x:c r="R640" s="23"/>
      <x:c r="Z640" s="222"/>
      <x:c r="AA640" s="222"/>
      <x:c r="AC640" s="222"/>
      <x:c r="AI640" s="23"/>
      <x:c r="AJ640" s="222"/>
      <x:c r="AK640" s="222"/>
      <x:c r="AM640" s="222"/>
      <x:c r="AN640" s="222"/>
      <x:c r="AO640" s="222"/>
      <x:c r="BC640" s="226"/>
    </x:row>
    <x:row r="641" spans="1:57" x14ac:dyDescent="0.3">
      <x:c r="C641" s="226"/>
      <x:c r="J641" s="23"/>
      <x:c r="Q641" s="23"/>
      <x:c r="R641" s="23"/>
      <x:c r="Z641" s="222"/>
      <x:c r="AA641" s="222"/>
      <x:c r="AC641" s="222"/>
      <x:c r="AI641" s="23"/>
      <x:c r="AJ641" s="222"/>
      <x:c r="AK641" s="222"/>
      <x:c r="AM641" s="222"/>
      <x:c r="AN641" s="222"/>
      <x:c r="AO641" s="222"/>
      <x:c r="BC641" s="226"/>
    </x:row>
    <x:row r="642" spans="1:57" x14ac:dyDescent="0.3">
      <x:c r="C642" s="226"/>
      <x:c r="J642" s="23"/>
      <x:c r="Q642" s="23"/>
      <x:c r="R642" s="23"/>
      <x:c r="Z642" s="222"/>
      <x:c r="AA642" s="222"/>
      <x:c r="AC642" s="222"/>
      <x:c r="AI642" s="23"/>
      <x:c r="AJ642" s="222"/>
      <x:c r="AK642" s="222"/>
      <x:c r="AM642" s="222"/>
      <x:c r="AN642" s="222"/>
      <x:c r="AO642" s="222"/>
      <x:c r="BC642" s="226"/>
    </x:row>
    <x:row r="643" spans="1:57" x14ac:dyDescent="0.3">
      <x:c r="C643" s="226"/>
      <x:c r="J643" s="23"/>
      <x:c r="Q643" s="23"/>
      <x:c r="R643" s="23"/>
      <x:c r="Z643" s="222"/>
      <x:c r="AA643" s="222"/>
      <x:c r="AC643" s="222"/>
      <x:c r="AI643" s="23"/>
      <x:c r="AJ643" s="222"/>
      <x:c r="AK643" s="222"/>
      <x:c r="AM643" s="222"/>
      <x:c r="AN643" s="222"/>
      <x:c r="AO643" s="222"/>
      <x:c r="BC643" s="226"/>
    </x:row>
    <x:row r="644" spans="1:57" x14ac:dyDescent="0.3">
      <x:c r="C644" s="226"/>
      <x:c r="J644" s="23"/>
      <x:c r="Q644" s="23"/>
      <x:c r="R644" s="23"/>
      <x:c r="Z644" s="222"/>
      <x:c r="AA644" s="222"/>
      <x:c r="AC644" s="222"/>
      <x:c r="AI644" s="23"/>
      <x:c r="AJ644" s="222"/>
      <x:c r="AK644" s="222"/>
      <x:c r="AM644" s="222"/>
      <x:c r="AN644" s="222"/>
      <x:c r="AO644" s="222"/>
      <x:c r="BC644" s="226"/>
    </x:row>
    <x:row r="645" spans="1:57" x14ac:dyDescent="0.3">
      <x:c r="C645" s="226"/>
      <x:c r="J645" s="23"/>
      <x:c r="Q645" s="23"/>
      <x:c r="R645" s="23"/>
      <x:c r="Z645" s="222"/>
      <x:c r="AA645" s="222"/>
      <x:c r="AC645" s="222"/>
      <x:c r="AI645" s="23"/>
      <x:c r="AJ645" s="222"/>
      <x:c r="AK645" s="222"/>
      <x:c r="AM645" s="222"/>
      <x:c r="AN645" s="222"/>
      <x:c r="AO645" s="222"/>
      <x:c r="BC645" s="226"/>
    </x:row>
    <x:row r="646" spans="1:57" x14ac:dyDescent="0.3">
      <x:c r="C646" s="226"/>
      <x:c r="J646" s="23"/>
      <x:c r="Q646" s="23"/>
      <x:c r="R646" s="23"/>
      <x:c r="Z646" s="222"/>
      <x:c r="AA646" s="222"/>
      <x:c r="AC646" s="222"/>
      <x:c r="AI646" s="23"/>
      <x:c r="AJ646" s="222"/>
      <x:c r="AK646" s="222"/>
      <x:c r="AM646" s="222"/>
      <x:c r="AN646" s="222"/>
      <x:c r="AO646" s="222"/>
      <x:c r="BC646" s="226"/>
    </x:row>
    <x:row r="647" spans="1:57" x14ac:dyDescent="0.3">
      <x:c r="C647" s="226"/>
      <x:c r="J647" s="23"/>
      <x:c r="Q647" s="23"/>
      <x:c r="R647" s="23"/>
      <x:c r="Z647" s="222"/>
      <x:c r="AA647" s="222"/>
      <x:c r="AC647" s="222"/>
      <x:c r="AI647" s="23"/>
      <x:c r="AJ647" s="222"/>
      <x:c r="AK647" s="222"/>
      <x:c r="AM647" s="222"/>
      <x:c r="AN647" s="222"/>
      <x:c r="AO647" s="222"/>
      <x:c r="BC647" s="226"/>
    </x:row>
    <x:row r="648" spans="1:57" x14ac:dyDescent="0.3">
      <x:c r="C648" s="226"/>
      <x:c r="J648" s="23"/>
      <x:c r="Q648" s="23"/>
      <x:c r="R648" s="23"/>
      <x:c r="Z648" s="226"/>
      <x:c r="AA648" s="226"/>
      <x:c r="AC648" s="226"/>
      <x:c r="AI648" s="23"/>
      <x:c r="AJ648" s="226"/>
      <x:c r="AK648" s="226"/>
      <x:c r="AM648" s="222"/>
      <x:c r="AN648" s="222"/>
      <x:c r="AO648" s="222"/>
      <x:c r="BC648" s="226"/>
    </x:row>
    <x:row r="649" spans="1:57" x14ac:dyDescent="0.3">
      <x:c r="C649" s="226"/>
      <x:c r="J649" s="23"/>
      <x:c r="Q649" s="23"/>
      <x:c r="R649" s="23"/>
      <x:c r="Z649" s="222"/>
      <x:c r="AA649" s="222"/>
      <x:c r="AC649" s="222"/>
      <x:c r="AI649" s="23"/>
      <x:c r="AJ649" s="222"/>
      <x:c r="AK649" s="222"/>
      <x:c r="AM649" s="222"/>
      <x:c r="AN649" s="222"/>
      <x:c r="AO649" s="222"/>
      <x:c r="BC649" s="226"/>
    </x:row>
    <x:row r="650" spans="1:57" x14ac:dyDescent="0.3">
      <x:c r="C650" s="226"/>
      <x:c r="J650" s="23"/>
      <x:c r="Q650" s="23"/>
      <x:c r="R650" s="23"/>
      <x:c r="Z650" s="222"/>
      <x:c r="AA650" s="222"/>
      <x:c r="AC650" s="222"/>
      <x:c r="AI650" s="23"/>
      <x:c r="AJ650" s="222"/>
      <x:c r="AK650" s="222"/>
      <x:c r="AM650" s="222"/>
      <x:c r="AN650" s="222"/>
      <x:c r="AO650" s="222"/>
      <x:c r="BC650" s="226"/>
    </x:row>
    <x:row r="651" spans="1:57" x14ac:dyDescent="0.3">
      <x:c r="C651" s="226"/>
      <x:c r="J651" s="23"/>
      <x:c r="Q651" s="23"/>
      <x:c r="R651" s="23"/>
      <x:c r="Z651" s="226"/>
      <x:c r="AA651" s="226"/>
      <x:c r="AC651" s="226"/>
      <x:c r="AI651" s="23"/>
      <x:c r="AJ651" s="226"/>
      <x:c r="AK651" s="226"/>
      <x:c r="AM651" s="222"/>
      <x:c r="AN651" s="222"/>
      <x:c r="AO651" s="222"/>
      <x:c r="BC651" s="226"/>
    </x:row>
    <x:row r="652" spans="1:57" x14ac:dyDescent="0.3">
      <x:c r="C652" s="226"/>
      <x:c r="J652" s="23"/>
      <x:c r="Q652" s="23"/>
      <x:c r="R652" s="23"/>
      <x:c r="Z652" s="226"/>
      <x:c r="AA652" s="226"/>
      <x:c r="AC652" s="226"/>
      <x:c r="AI652" s="23"/>
      <x:c r="AJ652" s="226"/>
      <x:c r="AK652" s="226"/>
      <x:c r="AM652" s="222"/>
      <x:c r="AN652" s="222"/>
      <x:c r="AO652" s="222"/>
      <x:c r="BC652" s="226"/>
    </x:row>
    <x:row r="653" spans="1:57" x14ac:dyDescent="0.3">
      <x:c r="C653" s="226"/>
      <x:c r="J653" s="23"/>
      <x:c r="Q653" s="23"/>
      <x:c r="R653" s="23"/>
      <x:c r="Z653" s="222"/>
      <x:c r="AA653" s="222"/>
      <x:c r="AC653" s="222"/>
      <x:c r="AI653" s="23"/>
      <x:c r="AJ653" s="222"/>
      <x:c r="AK653" s="222"/>
      <x:c r="AM653" s="222"/>
      <x:c r="AN653" s="222"/>
      <x:c r="AO653" s="222"/>
      <x:c r="BC653" s="226"/>
    </x:row>
    <x:row r="654" spans="1:57" x14ac:dyDescent="0.3">
      <x:c r="C654" s="226"/>
      <x:c r="J654" s="23"/>
      <x:c r="Q654" s="23"/>
      <x:c r="R654" s="23"/>
      <x:c r="Z654" s="222"/>
      <x:c r="AA654" s="222"/>
      <x:c r="AC654" s="222"/>
      <x:c r="AI654" s="23"/>
      <x:c r="AJ654" s="222"/>
      <x:c r="AK654" s="222"/>
      <x:c r="AM654" s="222"/>
      <x:c r="AN654" s="222"/>
      <x:c r="AO654" s="222"/>
      <x:c r="BC654" s="226"/>
    </x:row>
    <x:row r="655" spans="1:57" x14ac:dyDescent="0.3">
      <x:c r="C655" s="226"/>
      <x:c r="J655" s="23"/>
      <x:c r="Q655" s="23"/>
      <x:c r="R655" s="23"/>
      <x:c r="Z655" s="222"/>
      <x:c r="AA655" s="222"/>
      <x:c r="AC655" s="222"/>
      <x:c r="AI655" s="23"/>
      <x:c r="AJ655" s="222"/>
      <x:c r="AK655" s="222"/>
      <x:c r="AM655" s="222"/>
      <x:c r="AN655" s="222"/>
      <x:c r="AO655" s="222"/>
      <x:c r="BC655" s="226"/>
    </x:row>
    <x:row r="656" spans="1:57" x14ac:dyDescent="0.3">
      <x:c r="C656" s="226"/>
      <x:c r="J656" s="23"/>
      <x:c r="Q656" s="23"/>
      <x:c r="R656" s="23"/>
      <x:c r="Z656" s="222"/>
      <x:c r="AA656" s="222"/>
      <x:c r="AC656" s="222"/>
      <x:c r="AI656" s="23"/>
      <x:c r="AJ656" s="222"/>
      <x:c r="AK656" s="222"/>
      <x:c r="AM656" s="222"/>
      <x:c r="AN656" s="222"/>
      <x:c r="AO656" s="222"/>
      <x:c r="BC656" s="226"/>
    </x:row>
    <x:row r="657" spans="1:57" x14ac:dyDescent="0.3">
      <x:c r="C657" s="226"/>
      <x:c r="J657" s="23"/>
      <x:c r="Q657" s="23"/>
      <x:c r="R657" s="23"/>
      <x:c r="Z657" s="222"/>
      <x:c r="AA657" s="222"/>
      <x:c r="AC657" s="222"/>
      <x:c r="AI657" s="23"/>
      <x:c r="AJ657" s="222"/>
      <x:c r="AK657" s="222"/>
      <x:c r="AM657" s="222"/>
      <x:c r="AN657" s="222"/>
      <x:c r="AO657" s="222"/>
      <x:c r="BC657" s="226"/>
    </x:row>
    <x:row r="658" spans="1:57" x14ac:dyDescent="0.3">
      <x:c r="C658" s="226"/>
      <x:c r="J658" s="23"/>
      <x:c r="Q658" s="23"/>
      <x:c r="R658" s="23"/>
      <x:c r="Z658" s="222"/>
      <x:c r="AA658" s="222"/>
      <x:c r="AC658" s="222"/>
      <x:c r="AI658" s="23"/>
      <x:c r="AJ658" s="222"/>
      <x:c r="AK658" s="222"/>
      <x:c r="AM658" s="222"/>
      <x:c r="AN658" s="222"/>
      <x:c r="AO658" s="222"/>
      <x:c r="BC658" s="226"/>
    </x:row>
    <x:row r="659" spans="1:57" x14ac:dyDescent="0.3">
      <x:c r="C659" s="226"/>
      <x:c r="J659" s="23"/>
      <x:c r="Q659" s="23"/>
      <x:c r="R659" s="23"/>
      <x:c r="Z659" s="222"/>
      <x:c r="AA659" s="222"/>
      <x:c r="AC659" s="222"/>
      <x:c r="AI659" s="23"/>
      <x:c r="AJ659" s="222"/>
      <x:c r="AK659" s="222"/>
      <x:c r="AM659" s="222"/>
      <x:c r="AN659" s="222"/>
      <x:c r="AO659" s="222"/>
      <x:c r="BC659" s="226"/>
    </x:row>
    <x:row r="660" spans="1:57" x14ac:dyDescent="0.3">
      <x:c r="C660" s="226"/>
      <x:c r="J660" s="23"/>
      <x:c r="Q660" s="23"/>
      <x:c r="R660" s="23"/>
      <x:c r="Z660" s="226"/>
      <x:c r="AA660" s="226"/>
      <x:c r="AC660" s="226"/>
      <x:c r="AI660" s="23"/>
      <x:c r="AJ660" s="226"/>
      <x:c r="AK660" s="226"/>
      <x:c r="AM660" s="222"/>
      <x:c r="AN660" s="222"/>
      <x:c r="AO660" s="222"/>
      <x:c r="BC660" s="226"/>
    </x:row>
    <x:row r="661" spans="1:57" x14ac:dyDescent="0.3">
      <x:c r="C661" s="226"/>
      <x:c r="J661" s="23"/>
      <x:c r="Q661" s="23"/>
      <x:c r="R661" s="23"/>
      <x:c r="Z661" s="222"/>
      <x:c r="AA661" s="222"/>
      <x:c r="AC661" s="222"/>
      <x:c r="AI661" s="23"/>
      <x:c r="AJ661" s="222"/>
      <x:c r="AK661" s="222"/>
      <x:c r="AM661" s="222"/>
      <x:c r="AN661" s="222"/>
      <x:c r="AO661" s="222"/>
      <x:c r="BC661" s="226"/>
    </x:row>
    <x:row r="662" spans="1:57" x14ac:dyDescent="0.3">
      <x:c r="C662" s="226"/>
      <x:c r="J662" s="23"/>
      <x:c r="Q662" s="23"/>
      <x:c r="R662" s="23"/>
      <x:c r="Z662" s="222"/>
      <x:c r="AA662" s="222"/>
      <x:c r="AC662" s="222"/>
      <x:c r="AI662" s="23"/>
      <x:c r="AJ662" s="222"/>
      <x:c r="AK662" s="222"/>
      <x:c r="AM662" s="222"/>
      <x:c r="AN662" s="222"/>
      <x:c r="AO662" s="222"/>
      <x:c r="BC662" s="226"/>
    </x:row>
    <x:row r="663" spans="1:57" x14ac:dyDescent="0.3">
      <x:c r="J663" s="23"/>
      <x:c r="Q663" s="23"/>
      <x:c r="R663" s="23"/>
      <x:c r="T663" s="226"/>
      <x:c r="U663" s="226"/>
      <x:c r="V663" s="226"/>
      <x:c r="W663" s="226"/>
      <x:c r="X663" s="226"/>
      <x:c r="Y663" s="226"/>
      <x:c r="Z663" s="226"/>
      <x:c r="AA663" s="226"/>
      <x:c r="AC663" s="226"/>
      <x:c r="AE663" s="222"/>
      <x:c r="AF663" s="226"/>
      <x:c r="AH663" s="222"/>
      <x:c r="AI663" s="23"/>
      <x:c r="AJ663" s="226"/>
      <x:c r="AK663" s="226"/>
      <x:c r="AM663" s="222"/>
      <x:c r="AN663" s="222"/>
      <x:c r="AO663" s="222"/>
    </x:row>
    <x:row r="664" spans="1:57" x14ac:dyDescent="0.3">
      <x:c r="J664" s="23"/>
      <x:c r="Q664" s="23"/>
      <x:c r="R664" s="23"/>
      <x:c r="T664" s="226"/>
      <x:c r="U664" s="226"/>
      <x:c r="V664" s="226"/>
      <x:c r="W664" s="226"/>
      <x:c r="X664" s="226"/>
      <x:c r="Y664" s="226"/>
      <x:c r="Z664" s="226"/>
      <x:c r="AA664" s="226"/>
      <x:c r="AC664" s="226"/>
      <x:c r="AE664" s="222"/>
      <x:c r="AF664" s="226"/>
      <x:c r="AH664" s="222"/>
      <x:c r="AI664" s="23"/>
      <x:c r="AJ664" s="222"/>
      <x:c r="AK664" s="222"/>
      <x:c r="AM664" s="226"/>
      <x:c r="AN664" s="222"/>
      <x:c r="AO664" s="222"/>
    </x:row>
    <x:row r="665" spans="1:57" x14ac:dyDescent="0.3">
      <x:c r="J665" s="23"/>
      <x:c r="M665" s="226"/>
      <x:c r="Q665" s="23"/>
      <x:c r="R665" s="23"/>
      <x:c r="T665" s="226"/>
      <x:c r="U665" s="226"/>
      <x:c r="V665" s="226"/>
      <x:c r="W665" s="226"/>
      <x:c r="X665" s="226"/>
      <x:c r="Y665" s="226"/>
      <x:c r="Z665" s="226"/>
      <x:c r="AA665" s="226"/>
      <x:c r="AC665" s="226"/>
      <x:c r="AE665" s="226"/>
      <x:c r="AF665" s="226"/>
      <x:c r="AH665" s="222"/>
      <x:c r="AI665" s="23"/>
      <x:c r="AJ665" s="226"/>
      <x:c r="AK665" s="226"/>
      <x:c r="AM665" s="226"/>
      <x:c r="AN665" s="226"/>
      <x:c r="AO665" s="226"/>
    </x:row>
    <x:row r="666" spans="1:57" x14ac:dyDescent="0.3">
      <x:c r="J666" s="23"/>
      <x:c r="M666" s="226"/>
      <x:c r="Q666" s="23"/>
      <x:c r="R666" s="23"/>
      <x:c r="T666" s="226"/>
      <x:c r="U666" s="226"/>
      <x:c r="V666" s="226"/>
      <x:c r="W666" s="226"/>
      <x:c r="X666" s="226"/>
      <x:c r="Y666" s="226"/>
      <x:c r="Z666" s="226"/>
      <x:c r="AA666" s="226"/>
      <x:c r="AC666" s="226"/>
      <x:c r="AE666" s="226"/>
      <x:c r="AF666" s="226"/>
      <x:c r="AH666" s="222"/>
      <x:c r="AI666" s="23"/>
      <x:c r="AJ666" s="222"/>
      <x:c r="AK666" s="222"/>
      <x:c r="AM666" s="226"/>
      <x:c r="AN666" s="222"/>
      <x:c r="AO666" s="222"/>
    </x:row>
    <x:row r="667" spans="1:57" x14ac:dyDescent="0.3">
      <x:c r="J667" s="23"/>
      <x:c r="Q667" s="23"/>
      <x:c r="R667" s="23"/>
      <x:c r="T667" s="226"/>
      <x:c r="U667" s="226"/>
      <x:c r="V667" s="226"/>
      <x:c r="W667" s="226"/>
      <x:c r="X667" s="226"/>
      <x:c r="Y667" s="226"/>
      <x:c r="Z667" s="226"/>
      <x:c r="AA667" s="226"/>
      <x:c r="AC667" s="226"/>
      <x:c r="AE667" s="222"/>
      <x:c r="AF667" s="226"/>
      <x:c r="AH667" s="222"/>
      <x:c r="AI667" s="23"/>
      <x:c r="AJ667" s="222"/>
      <x:c r="AK667" s="222"/>
      <x:c r="AM667" s="226"/>
      <x:c r="AN667" s="222"/>
      <x:c r="AO667" s="222"/>
    </x:row>
    <x:row r="668" spans="1:57" x14ac:dyDescent="0.3">
      <x:c r="J668" s="23"/>
      <x:c r="Q668" s="23"/>
      <x:c r="R668" s="23"/>
      <x:c r="T668" s="226"/>
      <x:c r="U668" s="226"/>
      <x:c r="V668" s="226"/>
      <x:c r="W668" s="226"/>
      <x:c r="X668" s="226"/>
      <x:c r="Y668" s="226"/>
      <x:c r="Z668" s="226"/>
      <x:c r="AA668" s="226"/>
      <x:c r="AC668" s="226"/>
      <x:c r="AE668" s="226"/>
      <x:c r="AF668" s="226"/>
      <x:c r="AH668" s="226"/>
      <x:c r="AI668" s="23"/>
      <x:c r="AJ668" s="226"/>
      <x:c r="AK668" s="226"/>
      <x:c r="AM668" s="226"/>
      <x:c r="AN668" s="226"/>
      <x:c r="AO668" s="226"/>
    </x:row>
    <x:row r="669" spans="1:57" x14ac:dyDescent="0.3">
      <x:c r="J669" s="23"/>
      <x:c r="Q669" s="23"/>
      <x:c r="R669" s="23"/>
      <x:c r="T669" s="226"/>
      <x:c r="U669" s="226"/>
      <x:c r="V669" s="226"/>
      <x:c r="W669" s="226"/>
      <x:c r="X669" s="226"/>
      <x:c r="Y669" s="226"/>
      <x:c r="Z669" s="226"/>
      <x:c r="AA669" s="226"/>
      <x:c r="AC669" s="226"/>
      <x:c r="AE669" s="222"/>
      <x:c r="AF669" s="226"/>
      <x:c r="AH669" s="222"/>
      <x:c r="AI669" s="23"/>
      <x:c r="AJ669" s="222"/>
      <x:c r="AK669" s="222"/>
      <x:c r="AM669" s="226"/>
      <x:c r="AN669" s="222"/>
      <x:c r="AO669" s="222"/>
    </x:row>
    <x:row r="670" spans="1:57" x14ac:dyDescent="0.3">
      <x:c r="J670" s="23"/>
      <x:c r="Q670" s="23"/>
      <x:c r="R670" s="23"/>
      <x:c r="T670" s="226"/>
      <x:c r="U670" s="226"/>
      <x:c r="V670" s="226"/>
      <x:c r="W670" s="226"/>
      <x:c r="X670" s="226"/>
      <x:c r="Y670" s="226"/>
      <x:c r="Z670" s="226"/>
      <x:c r="AA670" s="226"/>
      <x:c r="AC670" s="226"/>
      <x:c r="AE670" s="222"/>
      <x:c r="AF670" s="226"/>
      <x:c r="AH670" s="222"/>
      <x:c r="AI670" s="23"/>
      <x:c r="AJ670" s="222"/>
      <x:c r="AK670" s="222"/>
      <x:c r="AM670" s="226"/>
      <x:c r="AN670" s="222"/>
      <x:c r="AO670" s="222"/>
    </x:row>
    <x:row r="671" spans="1:57" x14ac:dyDescent="0.3">
      <x:c r="J671" s="23"/>
      <x:c r="M671" s="226"/>
      <x:c r="Q671" s="23"/>
      <x:c r="R671" s="23"/>
      <x:c r="T671" s="226"/>
      <x:c r="U671" s="226"/>
      <x:c r="V671" s="226"/>
      <x:c r="W671" s="226"/>
      <x:c r="X671" s="226"/>
      <x:c r="Y671" s="226"/>
      <x:c r="Z671" s="226"/>
      <x:c r="AA671" s="226"/>
      <x:c r="AC671" s="226"/>
      <x:c r="AE671" s="222"/>
      <x:c r="AF671" s="226"/>
      <x:c r="AH671" s="222"/>
      <x:c r="AI671" s="23"/>
      <x:c r="AJ671" s="222"/>
      <x:c r="AK671" s="222"/>
      <x:c r="AM671" s="226"/>
      <x:c r="AN671" s="222"/>
      <x:c r="AO671" s="222"/>
    </x:row>
    <x:row r="672" spans="1:57" x14ac:dyDescent="0.3">
      <x:c r="J672" s="23"/>
      <x:c r="Q672" s="23"/>
      <x:c r="R672" s="23"/>
      <x:c r="T672" s="226"/>
      <x:c r="U672" s="226"/>
      <x:c r="V672" s="226"/>
      <x:c r="W672" s="226"/>
      <x:c r="X672" s="226"/>
      <x:c r="Y672" s="226"/>
      <x:c r="Z672" s="226"/>
      <x:c r="AA672" s="226"/>
      <x:c r="AC672" s="226"/>
      <x:c r="AE672" s="222"/>
      <x:c r="AF672" s="226"/>
      <x:c r="AH672" s="222"/>
      <x:c r="AI672" s="23"/>
      <x:c r="AJ672" s="226"/>
      <x:c r="AK672" s="226"/>
      <x:c r="AM672" s="226"/>
      <x:c r="AN672" s="226"/>
      <x:c r="AO672" s="226"/>
    </x:row>
    <x:row r="673" spans="1:57" x14ac:dyDescent="0.3">
      <x:c r="J673" s="23"/>
      <x:c r="Q673" s="23"/>
      <x:c r="R673" s="23"/>
      <x:c r="T673" s="226"/>
      <x:c r="U673" s="226"/>
      <x:c r="V673" s="226"/>
      <x:c r="W673" s="226"/>
      <x:c r="X673" s="226"/>
      <x:c r="Y673" s="226"/>
      <x:c r="Z673" s="226"/>
      <x:c r="AA673" s="226"/>
      <x:c r="AC673" s="226"/>
      <x:c r="AE673" s="226"/>
      <x:c r="AF673" s="226"/>
      <x:c r="AH673" s="222"/>
      <x:c r="AI673" s="23"/>
      <x:c r="AJ673" s="222"/>
      <x:c r="AK673" s="222"/>
      <x:c r="AM673" s="226"/>
      <x:c r="AN673" s="222"/>
      <x:c r="AO673" s="222"/>
    </x:row>
    <x:row r="674" spans="1:57" x14ac:dyDescent="0.3">
      <x:c r="J674" s="23"/>
      <x:c r="M674" s="226"/>
      <x:c r="Q674" s="23"/>
      <x:c r="R674" s="23"/>
      <x:c r="T674" s="226"/>
      <x:c r="U674" s="226"/>
      <x:c r="V674" s="226"/>
      <x:c r="W674" s="226"/>
      <x:c r="X674" s="226"/>
      <x:c r="Y674" s="226"/>
      <x:c r="Z674" s="226"/>
      <x:c r="AA674" s="226"/>
      <x:c r="AC674" s="226"/>
      <x:c r="AE674" s="222"/>
      <x:c r="AF674" s="226"/>
      <x:c r="AH674" s="222"/>
      <x:c r="AI674" s="23"/>
      <x:c r="AJ674" s="222"/>
      <x:c r="AK674" s="222"/>
      <x:c r="AM674" s="226"/>
      <x:c r="AN674" s="222"/>
      <x:c r="AO674" s="222"/>
    </x:row>
    <x:row r="675" spans="1:57" x14ac:dyDescent="0.3">
      <x:c r="J675" s="23"/>
      <x:c r="Q675" s="23"/>
      <x:c r="R675" s="23"/>
      <x:c r="T675" s="226"/>
      <x:c r="U675" s="226"/>
      <x:c r="V675" s="226"/>
      <x:c r="W675" s="226"/>
      <x:c r="X675" s="226"/>
      <x:c r="Y675" s="226"/>
      <x:c r="Z675" s="226"/>
      <x:c r="AA675" s="226"/>
      <x:c r="AC675" s="226"/>
      <x:c r="AE675" s="222"/>
      <x:c r="AF675" s="226"/>
      <x:c r="AH675" s="222"/>
      <x:c r="AI675" s="23"/>
      <x:c r="AJ675" s="222"/>
      <x:c r="AK675" s="222"/>
      <x:c r="AM675" s="226"/>
      <x:c r="AN675" s="222"/>
      <x:c r="AO675" s="222"/>
    </x:row>
    <x:row r="676" spans="1:57" x14ac:dyDescent="0.3">
      <x:c r="J676" s="23"/>
      <x:c r="M676" s="226"/>
      <x:c r="Q676" s="23"/>
      <x:c r="R676" s="23"/>
      <x:c r="T676" s="226"/>
      <x:c r="U676" s="226"/>
      <x:c r="V676" s="226"/>
      <x:c r="W676" s="226"/>
      <x:c r="X676" s="226"/>
      <x:c r="Y676" s="226"/>
      <x:c r="Z676" s="226"/>
      <x:c r="AA676" s="226"/>
      <x:c r="AC676" s="226"/>
      <x:c r="AE676" s="226"/>
      <x:c r="AF676" s="226"/>
      <x:c r="AH676" s="222"/>
      <x:c r="AI676" s="23"/>
      <x:c r="AJ676" s="222"/>
      <x:c r="AK676" s="222"/>
      <x:c r="AM676" s="226"/>
      <x:c r="AN676" s="222"/>
      <x:c r="AO676" s="222"/>
    </x:row>
    <x:row r="677" spans="1:57" x14ac:dyDescent="0.3">
      <x:c r="J677" s="23"/>
      <x:c r="M677" s="226"/>
      <x:c r="Q677" s="23"/>
      <x:c r="R677" s="23"/>
      <x:c r="T677" s="226"/>
      <x:c r="U677" s="226"/>
      <x:c r="V677" s="226"/>
      <x:c r="W677" s="226"/>
      <x:c r="X677" s="226"/>
      <x:c r="Y677" s="226"/>
      <x:c r="Z677" s="226"/>
      <x:c r="AA677" s="226"/>
      <x:c r="AC677" s="226"/>
      <x:c r="AE677" s="222"/>
      <x:c r="AF677" s="226"/>
      <x:c r="AH677" s="222"/>
      <x:c r="AI677" s="23"/>
      <x:c r="AJ677" s="222"/>
      <x:c r="AK677" s="222"/>
      <x:c r="AM677" s="226"/>
      <x:c r="AN677" s="222"/>
      <x:c r="AO677" s="222"/>
    </x:row>
    <x:row r="678" spans="1:57" x14ac:dyDescent="0.3">
      <x:c r="J678" s="23"/>
      <x:c r="Q678" s="23"/>
      <x:c r="R678" s="23"/>
      <x:c r="T678" s="226"/>
      <x:c r="U678" s="226"/>
      <x:c r="V678" s="226"/>
      <x:c r="W678" s="226"/>
      <x:c r="X678" s="226"/>
      <x:c r="Y678" s="226"/>
      <x:c r="Z678" s="226"/>
      <x:c r="AA678" s="226"/>
      <x:c r="AC678" s="226"/>
      <x:c r="AE678" s="222"/>
      <x:c r="AF678" s="226"/>
      <x:c r="AH678" s="222"/>
      <x:c r="AI678" s="23"/>
      <x:c r="AJ678" s="222"/>
      <x:c r="AK678" s="222"/>
      <x:c r="AM678" s="226"/>
      <x:c r="AN678" s="222"/>
      <x:c r="AO678" s="222"/>
    </x:row>
    <x:row r="679" spans="1:57" x14ac:dyDescent="0.3">
      <x:c r="J679" s="23"/>
      <x:c r="M679" s="226"/>
      <x:c r="Q679" s="23"/>
      <x:c r="R679" s="23"/>
      <x:c r="T679" s="226"/>
      <x:c r="U679" s="226"/>
      <x:c r="V679" s="226"/>
      <x:c r="W679" s="226"/>
      <x:c r="X679" s="226"/>
      <x:c r="Y679" s="226"/>
      <x:c r="Z679" s="226"/>
      <x:c r="AA679" s="226"/>
      <x:c r="AC679" s="226"/>
      <x:c r="AE679" s="222"/>
      <x:c r="AF679" s="226"/>
      <x:c r="AH679" s="222"/>
      <x:c r="AI679" s="23"/>
      <x:c r="AJ679" s="222"/>
      <x:c r="AK679" s="222"/>
      <x:c r="AM679" s="226"/>
      <x:c r="AN679" s="222"/>
      <x:c r="AO679" s="222"/>
    </x:row>
    <x:row r="680" spans="1:57" x14ac:dyDescent="0.3">
      <x:c r="J680" s="23"/>
      <x:c r="M680" s="226"/>
      <x:c r="Q680" s="23"/>
      <x:c r="R680" s="23"/>
      <x:c r="T680" s="226"/>
      <x:c r="U680" s="226"/>
      <x:c r="V680" s="226"/>
      <x:c r="W680" s="226"/>
      <x:c r="X680" s="226"/>
      <x:c r="Y680" s="226"/>
      <x:c r="Z680" s="226"/>
      <x:c r="AA680" s="226"/>
      <x:c r="AC680" s="226"/>
      <x:c r="AE680" s="222"/>
      <x:c r="AF680" s="226"/>
      <x:c r="AH680" s="222"/>
      <x:c r="AI680" s="23"/>
      <x:c r="AJ680" s="222"/>
      <x:c r="AK680" s="222"/>
      <x:c r="AM680" s="226"/>
      <x:c r="AN680" s="222"/>
      <x:c r="AO680" s="222"/>
    </x:row>
    <x:row r="681" spans="1:57" x14ac:dyDescent="0.3">
      <x:c r="J681" s="23"/>
      <x:c r="M681" s="226"/>
      <x:c r="Q681" s="23"/>
      <x:c r="R681" s="23"/>
      <x:c r="T681" s="226"/>
      <x:c r="U681" s="226"/>
      <x:c r="V681" s="226"/>
      <x:c r="W681" s="226"/>
      <x:c r="X681" s="226"/>
      <x:c r="Y681" s="226"/>
      <x:c r="Z681" s="226"/>
      <x:c r="AA681" s="226"/>
      <x:c r="AC681" s="226"/>
      <x:c r="AE681" s="222"/>
      <x:c r="AF681" s="226"/>
      <x:c r="AH681" s="222"/>
      <x:c r="AI681" s="23"/>
      <x:c r="AJ681" s="222"/>
      <x:c r="AK681" s="222"/>
      <x:c r="AM681" s="226"/>
      <x:c r="AN681" s="222"/>
      <x:c r="AO681" s="222"/>
    </x:row>
    <x:row r="682" spans="1:57" x14ac:dyDescent="0.3">
      <x:c r="J682" s="23"/>
      <x:c r="M682" s="226"/>
      <x:c r="Q682" s="23"/>
      <x:c r="R682" s="23"/>
      <x:c r="T682" s="226"/>
      <x:c r="U682" s="226"/>
      <x:c r="V682" s="226"/>
      <x:c r="W682" s="226"/>
      <x:c r="X682" s="226"/>
      <x:c r="Y682" s="226"/>
      <x:c r="Z682" s="226"/>
      <x:c r="AA682" s="226"/>
      <x:c r="AC682" s="226"/>
      <x:c r="AE682" s="222"/>
      <x:c r="AF682" s="226"/>
      <x:c r="AH682" s="222"/>
      <x:c r="AI682" s="23"/>
      <x:c r="AJ682" s="222"/>
      <x:c r="AK682" s="222"/>
      <x:c r="AM682" s="226"/>
      <x:c r="AN682" s="222"/>
      <x:c r="AO682" s="222"/>
    </x:row>
    <x:row r="683" spans="1:57" x14ac:dyDescent="0.3">
      <x:c r="J683" s="23"/>
      <x:c r="Q683" s="23"/>
      <x:c r="R683" s="23"/>
      <x:c r="T683" s="226"/>
      <x:c r="U683" s="226"/>
      <x:c r="V683" s="226"/>
      <x:c r="W683" s="226"/>
      <x:c r="X683" s="226"/>
      <x:c r="Y683" s="226"/>
      <x:c r="Z683" s="226"/>
      <x:c r="AA683" s="226"/>
      <x:c r="AC683" s="226"/>
      <x:c r="AE683" s="222"/>
      <x:c r="AF683" s="226"/>
      <x:c r="AH683" s="222"/>
      <x:c r="AI683" s="23"/>
      <x:c r="AJ683" s="222"/>
      <x:c r="AK683" s="222"/>
      <x:c r="AM683" s="226"/>
      <x:c r="AN683" s="222"/>
      <x:c r="AO683" s="222"/>
    </x:row>
    <x:row r="684" spans="1:57" x14ac:dyDescent="0.3">
      <x:c r="J684" s="23"/>
      <x:c r="M684" s="226"/>
      <x:c r="Q684" s="23"/>
      <x:c r="R684" s="23"/>
      <x:c r="T684" s="226"/>
      <x:c r="U684" s="226"/>
      <x:c r="V684" s="226"/>
      <x:c r="W684" s="226"/>
      <x:c r="X684" s="226"/>
      <x:c r="Y684" s="226"/>
      <x:c r="Z684" s="226"/>
      <x:c r="AA684" s="226"/>
      <x:c r="AC684" s="226"/>
      <x:c r="AE684" s="222"/>
      <x:c r="AF684" s="226"/>
      <x:c r="AH684" s="222"/>
      <x:c r="AI684" s="23"/>
      <x:c r="AJ684" s="222"/>
      <x:c r="AK684" s="222"/>
      <x:c r="AM684" s="226"/>
      <x:c r="AN684" s="222"/>
      <x:c r="AO684" s="222"/>
    </x:row>
    <x:row r="685" spans="1:57" x14ac:dyDescent="0.3">
      <x:c r="J685" s="23"/>
      <x:c r="Q685" s="23"/>
      <x:c r="R685" s="23"/>
      <x:c r="T685" s="226"/>
      <x:c r="U685" s="226"/>
      <x:c r="V685" s="226"/>
      <x:c r="W685" s="226"/>
      <x:c r="X685" s="226"/>
      <x:c r="Y685" s="226"/>
      <x:c r="Z685" s="226"/>
      <x:c r="AA685" s="226"/>
      <x:c r="AC685" s="226"/>
      <x:c r="AE685" s="222"/>
      <x:c r="AF685" s="226"/>
      <x:c r="AH685" s="222"/>
      <x:c r="AI685" s="23"/>
      <x:c r="AJ685" s="222"/>
      <x:c r="AK685" s="222"/>
      <x:c r="AM685" s="226"/>
      <x:c r="AN685" s="222"/>
      <x:c r="AO685" s="222"/>
    </x:row>
    <x:row r="686" spans="1:57" x14ac:dyDescent="0.3">
      <x:c r="J686" s="23"/>
      <x:c r="Q686" s="23"/>
      <x:c r="R686" s="23"/>
      <x:c r="T686" s="226"/>
      <x:c r="U686" s="226"/>
      <x:c r="V686" s="226"/>
      <x:c r="W686" s="226"/>
      <x:c r="X686" s="226"/>
      <x:c r="Y686" s="226"/>
      <x:c r="Z686" s="226"/>
      <x:c r="AA686" s="226"/>
      <x:c r="AC686" s="226"/>
      <x:c r="AE686" s="222"/>
      <x:c r="AF686" s="226"/>
      <x:c r="AH686" s="222"/>
      <x:c r="AI686" s="23"/>
      <x:c r="AJ686" s="222"/>
      <x:c r="AK686" s="222"/>
      <x:c r="AM686" s="226"/>
      <x:c r="AN686" s="222"/>
      <x:c r="AO686" s="222"/>
    </x:row>
    <x:row r="687" spans="1:57" x14ac:dyDescent="0.3">
      <x:c r="J687" s="23"/>
      <x:c r="Q687" s="23"/>
      <x:c r="R687" s="23"/>
      <x:c r="T687" s="226"/>
      <x:c r="U687" s="226"/>
      <x:c r="V687" s="226"/>
      <x:c r="W687" s="226"/>
      <x:c r="X687" s="226"/>
      <x:c r="Y687" s="226"/>
      <x:c r="Z687" s="226"/>
      <x:c r="AA687" s="226"/>
      <x:c r="AC687" s="226"/>
      <x:c r="AE687" s="222"/>
      <x:c r="AF687" s="226"/>
      <x:c r="AH687" s="222"/>
      <x:c r="AI687" s="23"/>
      <x:c r="AJ687" s="222"/>
      <x:c r="AK687" s="222"/>
      <x:c r="AM687" s="226"/>
      <x:c r="AN687" s="222"/>
      <x:c r="AO687" s="222"/>
    </x:row>
    <x:row r="688" spans="1:57" x14ac:dyDescent="0.3">
      <x:c r="J688" s="23"/>
      <x:c r="Q688" s="23"/>
      <x:c r="R688" s="23"/>
      <x:c r="T688" s="226"/>
      <x:c r="U688" s="226"/>
      <x:c r="V688" s="226"/>
      <x:c r="W688" s="226"/>
      <x:c r="X688" s="226"/>
      <x:c r="Y688" s="226"/>
      <x:c r="Z688" s="226"/>
      <x:c r="AA688" s="226"/>
      <x:c r="AC688" s="226"/>
      <x:c r="AE688" s="222"/>
      <x:c r="AF688" s="226"/>
      <x:c r="AH688" s="222"/>
      <x:c r="AI688" s="23"/>
      <x:c r="AJ688" s="222"/>
      <x:c r="AK688" s="222"/>
      <x:c r="AM688" s="226"/>
      <x:c r="AN688" s="222"/>
      <x:c r="AO688" s="222"/>
    </x:row>
    <x:row r="689" spans="1:57" x14ac:dyDescent="0.3">
      <x:c r="J689" s="23"/>
      <x:c r="M689" s="226"/>
      <x:c r="Q689" s="23"/>
      <x:c r="R689" s="23"/>
      <x:c r="T689" s="226"/>
      <x:c r="U689" s="226"/>
      <x:c r="V689" s="226"/>
      <x:c r="W689" s="226"/>
      <x:c r="X689" s="226"/>
      <x:c r="Y689" s="226"/>
      <x:c r="Z689" s="226"/>
      <x:c r="AA689" s="226"/>
      <x:c r="AC689" s="226"/>
      <x:c r="AE689" s="222"/>
      <x:c r="AF689" s="226"/>
      <x:c r="AH689" s="222"/>
      <x:c r="AI689" s="23"/>
      <x:c r="AJ689" s="222"/>
      <x:c r="AK689" s="222"/>
      <x:c r="AM689" s="226"/>
      <x:c r="AN689" s="222"/>
      <x:c r="AO689" s="222"/>
    </x:row>
    <x:row r="690" spans="1:57" x14ac:dyDescent="0.3">
      <x:c r="J690" s="23"/>
      <x:c r="Q690" s="23"/>
      <x:c r="R690" s="23"/>
      <x:c r="T690" s="226"/>
      <x:c r="U690" s="226"/>
      <x:c r="V690" s="226"/>
      <x:c r="W690" s="226"/>
      <x:c r="X690" s="226"/>
      <x:c r="Y690" s="226"/>
      <x:c r="Z690" s="226"/>
      <x:c r="AA690" s="226"/>
      <x:c r="AC690" s="226"/>
      <x:c r="AE690" s="222"/>
      <x:c r="AF690" s="226"/>
      <x:c r="AH690" s="222"/>
      <x:c r="AI690" s="23"/>
      <x:c r="AJ690" s="222"/>
      <x:c r="AK690" s="222"/>
      <x:c r="AM690" s="226"/>
      <x:c r="AN690" s="222"/>
      <x:c r="AO690" s="222"/>
    </x:row>
    <x:row r="691" spans="1:57" x14ac:dyDescent="0.3">
      <x:c r="J691" s="23"/>
      <x:c r="M691" s="226"/>
      <x:c r="Q691" s="23"/>
      <x:c r="R691" s="23"/>
      <x:c r="T691" s="226"/>
      <x:c r="U691" s="226"/>
      <x:c r="V691" s="226"/>
      <x:c r="W691" s="226"/>
      <x:c r="X691" s="226"/>
      <x:c r="Y691" s="226"/>
      <x:c r="Z691" s="226"/>
      <x:c r="AA691" s="226"/>
      <x:c r="AC691" s="226"/>
      <x:c r="AE691" s="222"/>
      <x:c r="AF691" s="226"/>
      <x:c r="AH691" s="222"/>
      <x:c r="AI691" s="23"/>
      <x:c r="AJ691" s="222"/>
      <x:c r="AK691" s="222"/>
      <x:c r="AM691" s="226"/>
      <x:c r="AN691" s="222"/>
      <x:c r="AO691" s="222"/>
    </x:row>
    <x:row r="692" spans="1:57" x14ac:dyDescent="0.3">
      <x:c r="J692" s="23"/>
      <x:c r="M692" s="226"/>
      <x:c r="Q692" s="23"/>
      <x:c r="R692" s="23"/>
      <x:c r="T692" s="226"/>
      <x:c r="U692" s="226"/>
      <x:c r="V692" s="226"/>
      <x:c r="W692" s="226"/>
      <x:c r="X692" s="226"/>
      <x:c r="Y692" s="226"/>
      <x:c r="Z692" s="226"/>
      <x:c r="AA692" s="226"/>
      <x:c r="AC692" s="226"/>
      <x:c r="AE692" s="222"/>
      <x:c r="AF692" s="226"/>
      <x:c r="AH692" s="222"/>
      <x:c r="AI692" s="23"/>
      <x:c r="AJ692" s="222"/>
      <x:c r="AK692" s="222"/>
      <x:c r="AM692" s="226"/>
      <x:c r="AN692" s="222"/>
      <x:c r="AO692" s="222"/>
    </x:row>
    <x:row r="693" spans="1:57" x14ac:dyDescent="0.3">
      <x:c r="J693" s="23"/>
      <x:c r="M693" s="226"/>
      <x:c r="Q693" s="23"/>
      <x:c r="R693" s="23"/>
      <x:c r="T693" s="226"/>
      <x:c r="U693" s="226"/>
      <x:c r="V693" s="226"/>
      <x:c r="W693" s="226"/>
      <x:c r="X693" s="226"/>
      <x:c r="Y693" s="226"/>
      <x:c r="Z693" s="226"/>
      <x:c r="AA693" s="226"/>
      <x:c r="AC693" s="226"/>
      <x:c r="AE693" s="222"/>
      <x:c r="AF693" s="226"/>
      <x:c r="AH693" s="222"/>
      <x:c r="AI693" s="23"/>
      <x:c r="AJ693" s="222"/>
      <x:c r="AK693" s="222"/>
      <x:c r="AM693" s="226"/>
      <x:c r="AN693" s="222"/>
      <x:c r="AO693" s="222"/>
    </x:row>
    <x:row r="694" spans="1:57" x14ac:dyDescent="0.3">
      <x:c r="J694" s="23"/>
      <x:c r="M694" s="226"/>
      <x:c r="Q694" s="23"/>
      <x:c r="R694" s="23"/>
      <x:c r="T694" s="226"/>
      <x:c r="U694" s="226"/>
      <x:c r="V694" s="226"/>
      <x:c r="W694" s="226"/>
      <x:c r="X694" s="226"/>
      <x:c r="Y694" s="226"/>
      <x:c r="Z694" s="226"/>
      <x:c r="AA694" s="226"/>
      <x:c r="AC694" s="226"/>
      <x:c r="AE694" s="226"/>
      <x:c r="AF694" s="226"/>
      <x:c r="AH694" s="222"/>
      <x:c r="AI694" s="23"/>
      <x:c r="AJ694" s="226"/>
      <x:c r="AK694" s="226"/>
      <x:c r="AM694" s="226"/>
      <x:c r="AN694" s="226"/>
      <x:c r="AO694" s="226"/>
    </x:row>
    <x:row r="695" spans="1:57" x14ac:dyDescent="0.3">
      <x:c r="J695" s="23"/>
      <x:c r="Q695" s="23"/>
      <x:c r="R695" s="23"/>
      <x:c r="T695" s="226"/>
      <x:c r="U695" s="226"/>
      <x:c r="V695" s="226"/>
      <x:c r="W695" s="226"/>
      <x:c r="X695" s="226"/>
      <x:c r="Y695" s="226"/>
      <x:c r="Z695" s="226"/>
      <x:c r="AA695" s="226"/>
      <x:c r="AC695" s="226"/>
      <x:c r="AE695" s="222"/>
      <x:c r="AF695" s="226"/>
      <x:c r="AH695" s="222"/>
      <x:c r="AI695" s="23"/>
      <x:c r="AJ695" s="222"/>
      <x:c r="AK695" s="222"/>
      <x:c r="AM695" s="226"/>
      <x:c r="AN695" s="222"/>
      <x:c r="AO695" s="222"/>
    </x:row>
    <x:row r="696" spans="1:57" x14ac:dyDescent="0.3">
      <x:c r="J696" s="23"/>
      <x:c r="M696" s="226"/>
      <x:c r="Q696" s="23"/>
      <x:c r="R696" s="23"/>
      <x:c r="T696" s="226"/>
      <x:c r="U696" s="226"/>
      <x:c r="V696" s="226"/>
      <x:c r="W696" s="226"/>
      <x:c r="X696" s="226"/>
      <x:c r="Y696" s="226"/>
      <x:c r="Z696" s="226"/>
      <x:c r="AA696" s="226"/>
      <x:c r="AC696" s="226"/>
      <x:c r="AE696" s="222"/>
      <x:c r="AF696" s="226"/>
      <x:c r="AH696" s="222"/>
      <x:c r="AI696" s="23"/>
      <x:c r="AJ696" s="222"/>
      <x:c r="AK696" s="222"/>
      <x:c r="AM696" s="226"/>
      <x:c r="AN696" s="222"/>
      <x:c r="AO696" s="222"/>
    </x:row>
    <x:row r="697" spans="1:57" x14ac:dyDescent="0.3">
      <x:c r="J697" s="23"/>
      <x:c r="Q697" s="23"/>
      <x:c r="R697" s="23"/>
      <x:c r="T697" s="226"/>
      <x:c r="U697" s="226"/>
      <x:c r="V697" s="226"/>
      <x:c r="W697" s="226"/>
      <x:c r="X697" s="226"/>
      <x:c r="Y697" s="226"/>
      <x:c r="Z697" s="226"/>
      <x:c r="AA697" s="226"/>
      <x:c r="AC697" s="226"/>
      <x:c r="AE697" s="222"/>
      <x:c r="AF697" s="226"/>
      <x:c r="AH697" s="222"/>
      <x:c r="AI697" s="23"/>
      <x:c r="AJ697" s="222"/>
      <x:c r="AK697" s="222"/>
      <x:c r="AM697" s="226"/>
      <x:c r="AN697" s="222"/>
      <x:c r="AO697" s="222"/>
    </x:row>
    <x:row r="698" spans="1:57" x14ac:dyDescent="0.3">
      <x:c r="J698" s="23"/>
      <x:c r="M698" s="226"/>
      <x:c r="Q698" s="23"/>
      <x:c r="R698" s="23"/>
      <x:c r="T698" s="226"/>
      <x:c r="U698" s="226"/>
      <x:c r="V698" s="226"/>
      <x:c r="W698" s="226"/>
      <x:c r="X698" s="226"/>
      <x:c r="Y698" s="226"/>
      <x:c r="Z698" s="226"/>
      <x:c r="AA698" s="226"/>
      <x:c r="AC698" s="226"/>
      <x:c r="AE698" s="222"/>
      <x:c r="AF698" s="226"/>
      <x:c r="AH698" s="222"/>
      <x:c r="AI698" s="23"/>
      <x:c r="AJ698" s="222"/>
      <x:c r="AK698" s="222"/>
      <x:c r="AM698" s="226"/>
      <x:c r="AN698" s="222"/>
      <x:c r="AO698" s="222"/>
    </x:row>
    <x:row r="699" spans="1:57" x14ac:dyDescent="0.3">
      <x:c r="J699" s="23"/>
      <x:c r="Q699" s="23"/>
      <x:c r="R699" s="23"/>
      <x:c r="T699" s="226"/>
      <x:c r="U699" s="226"/>
      <x:c r="V699" s="226"/>
      <x:c r="W699" s="226"/>
      <x:c r="X699" s="226"/>
      <x:c r="Y699" s="226"/>
      <x:c r="Z699" s="226"/>
      <x:c r="AA699" s="226"/>
      <x:c r="AC699" s="226"/>
      <x:c r="AE699" s="222"/>
      <x:c r="AF699" s="226"/>
      <x:c r="AH699" s="222"/>
      <x:c r="AI699" s="23"/>
      <x:c r="AJ699" s="222"/>
      <x:c r="AK699" s="222"/>
      <x:c r="AM699" s="226"/>
      <x:c r="AN699" s="222"/>
      <x:c r="AO699" s="222"/>
    </x:row>
    <x:row r="700" spans="1:57" x14ac:dyDescent="0.3">
      <x:c r="J700" s="23"/>
      <x:c r="M700" s="226"/>
      <x:c r="Q700" s="23"/>
      <x:c r="R700" s="23"/>
      <x:c r="T700" s="226"/>
      <x:c r="U700" s="226"/>
      <x:c r="V700" s="226"/>
      <x:c r="W700" s="226"/>
      <x:c r="X700" s="226"/>
      <x:c r="Y700" s="226"/>
      <x:c r="Z700" s="226"/>
      <x:c r="AA700" s="226"/>
      <x:c r="AC700" s="226"/>
      <x:c r="AE700" s="222"/>
      <x:c r="AF700" s="226"/>
      <x:c r="AH700" s="222"/>
      <x:c r="AI700" s="23"/>
      <x:c r="AJ700" s="222"/>
      <x:c r="AK700" s="222"/>
      <x:c r="AM700" s="226"/>
      <x:c r="AN700" s="222"/>
      <x:c r="AO700" s="222"/>
    </x:row>
    <x:row r="701" spans="1:57" x14ac:dyDescent="0.3">
      <x:c r="J701" s="23"/>
      <x:c r="M701" s="226"/>
      <x:c r="Q701" s="23"/>
      <x:c r="R701" s="23"/>
      <x:c r="T701" s="226"/>
      <x:c r="U701" s="226"/>
      <x:c r="V701" s="226"/>
      <x:c r="W701" s="226"/>
      <x:c r="X701" s="226"/>
      <x:c r="Y701" s="226"/>
      <x:c r="Z701" s="226"/>
      <x:c r="AA701" s="226"/>
      <x:c r="AC701" s="226"/>
      <x:c r="AE701" s="222"/>
      <x:c r="AF701" s="226"/>
      <x:c r="AH701" s="222"/>
      <x:c r="AI701" s="23"/>
      <x:c r="AJ701" s="222"/>
      <x:c r="AK701" s="222"/>
      <x:c r="AM701" s="226"/>
      <x:c r="AN701" s="222"/>
      <x:c r="AO701" s="222"/>
    </x:row>
    <x:row r="702" spans="1:57" x14ac:dyDescent="0.3">
      <x:c r="J702" s="23"/>
      <x:c r="M702" s="226"/>
      <x:c r="Q702" s="23"/>
      <x:c r="R702" s="23"/>
      <x:c r="T702" s="226"/>
      <x:c r="U702" s="226"/>
      <x:c r="V702" s="226"/>
      <x:c r="W702" s="226"/>
      <x:c r="X702" s="226"/>
      <x:c r="Y702" s="226"/>
      <x:c r="Z702" s="226"/>
      <x:c r="AA702" s="226"/>
      <x:c r="AC702" s="226"/>
      <x:c r="AE702" s="222"/>
      <x:c r="AF702" s="226"/>
      <x:c r="AH702" s="222"/>
      <x:c r="AI702" s="23"/>
      <x:c r="AJ702" s="222"/>
      <x:c r="AK702" s="222"/>
      <x:c r="AM702" s="226"/>
      <x:c r="AN702" s="222"/>
      <x:c r="AO702" s="222"/>
    </x:row>
    <x:row r="703" spans="1:57" x14ac:dyDescent="0.3">
      <x:c r="J703" s="23"/>
      <x:c r="M703" s="226"/>
      <x:c r="Q703" s="23"/>
      <x:c r="R703" s="23"/>
      <x:c r="T703" s="226"/>
      <x:c r="U703" s="226"/>
      <x:c r="V703" s="226"/>
      <x:c r="W703" s="226"/>
      <x:c r="X703" s="226"/>
      <x:c r="Y703" s="226"/>
      <x:c r="Z703" s="226"/>
      <x:c r="AA703" s="226"/>
      <x:c r="AC703" s="226"/>
      <x:c r="AE703" s="222"/>
      <x:c r="AF703" s="226"/>
      <x:c r="AH703" s="222"/>
      <x:c r="AI703" s="23"/>
      <x:c r="AJ703" s="222"/>
      <x:c r="AK703" s="222"/>
      <x:c r="AM703" s="226"/>
      <x:c r="AN703" s="222"/>
      <x:c r="AO703" s="222"/>
    </x:row>
    <x:row r="704" spans="1:57" x14ac:dyDescent="0.3">
      <x:c r="J704" s="23"/>
      <x:c r="M704" s="226"/>
      <x:c r="Q704" s="23"/>
      <x:c r="R704" s="23"/>
      <x:c r="T704" s="226"/>
      <x:c r="U704" s="226"/>
      <x:c r="V704" s="226"/>
      <x:c r="W704" s="226"/>
      <x:c r="X704" s="226"/>
      <x:c r="Y704" s="226"/>
      <x:c r="Z704" s="226"/>
      <x:c r="AA704" s="226"/>
      <x:c r="AC704" s="226"/>
      <x:c r="AE704" s="222"/>
      <x:c r="AF704" s="226"/>
      <x:c r="AH704" s="222"/>
      <x:c r="AI704" s="23"/>
      <x:c r="AJ704" s="222"/>
      <x:c r="AK704" s="222"/>
      <x:c r="AM704" s="226"/>
      <x:c r="AN704" s="222"/>
      <x:c r="AO704" s="222"/>
    </x:row>
    <x:row r="705" spans="1:57" x14ac:dyDescent="0.3">
      <x:c r="J705" s="23"/>
      <x:c r="Q705" s="23"/>
      <x:c r="R705" s="23"/>
      <x:c r="T705" s="226"/>
      <x:c r="U705" s="226"/>
      <x:c r="V705" s="226"/>
      <x:c r="W705" s="226"/>
      <x:c r="X705" s="226"/>
      <x:c r="Y705" s="226"/>
      <x:c r="Z705" s="226"/>
      <x:c r="AA705" s="226"/>
      <x:c r="AC705" s="226"/>
      <x:c r="AE705" s="222"/>
      <x:c r="AF705" s="226"/>
      <x:c r="AH705" s="222"/>
      <x:c r="AI705" s="23"/>
      <x:c r="AJ705" s="222"/>
      <x:c r="AK705" s="222"/>
      <x:c r="AM705" s="226"/>
      <x:c r="AN705" s="222"/>
      <x:c r="AO705" s="222"/>
    </x:row>
    <x:row r="706" spans="1:57" x14ac:dyDescent="0.3">
      <x:c r="J706" s="23"/>
      <x:c r="Q706" s="23"/>
      <x:c r="R706" s="23"/>
      <x:c r="T706" s="226"/>
      <x:c r="U706" s="226"/>
      <x:c r="V706" s="226"/>
      <x:c r="W706" s="226"/>
      <x:c r="X706" s="226"/>
      <x:c r="Y706" s="226"/>
      <x:c r="Z706" s="226"/>
      <x:c r="AA706" s="226"/>
      <x:c r="AC706" s="226"/>
      <x:c r="AE706" s="226"/>
      <x:c r="AF706" s="226"/>
      <x:c r="AH706" s="222"/>
      <x:c r="AI706" s="23"/>
      <x:c r="AJ706" s="222"/>
      <x:c r="AK706" s="222"/>
      <x:c r="AM706" s="226"/>
      <x:c r="AN706" s="222"/>
      <x:c r="AO706" s="222"/>
    </x:row>
    <x:row r="707" spans="1:57" x14ac:dyDescent="0.3">
      <x:c r="J707" s="23"/>
      <x:c r="Q707" s="23"/>
      <x:c r="R707" s="23"/>
      <x:c r="T707" s="226"/>
      <x:c r="U707" s="226"/>
      <x:c r="V707" s="226"/>
      <x:c r="W707" s="226"/>
      <x:c r="X707" s="226"/>
      <x:c r="Y707" s="226"/>
      <x:c r="Z707" s="226"/>
      <x:c r="AA707" s="226"/>
      <x:c r="AC707" s="226"/>
      <x:c r="AE707" s="222"/>
      <x:c r="AF707" s="226"/>
      <x:c r="AH707" s="222"/>
      <x:c r="AI707" s="23"/>
      <x:c r="AJ707" s="222"/>
      <x:c r="AK707" s="222"/>
      <x:c r="AM707" s="226"/>
      <x:c r="AN707" s="222"/>
      <x:c r="AO707" s="222"/>
    </x:row>
    <x:row r="708" spans="1:57" x14ac:dyDescent="0.3">
      <x:c r="J708" s="23"/>
      <x:c r="M708" s="226"/>
      <x:c r="Q708" s="23"/>
      <x:c r="R708" s="23"/>
      <x:c r="T708" s="226"/>
      <x:c r="U708" s="226"/>
      <x:c r="V708" s="226"/>
      <x:c r="W708" s="226"/>
      <x:c r="X708" s="226"/>
      <x:c r="Y708" s="226"/>
      <x:c r="Z708" s="226"/>
      <x:c r="AA708" s="226"/>
      <x:c r="AC708" s="226"/>
      <x:c r="AE708" s="222"/>
      <x:c r="AF708" s="226"/>
      <x:c r="AH708" s="222"/>
      <x:c r="AI708" s="23"/>
      <x:c r="AJ708" s="222"/>
      <x:c r="AK708" s="222"/>
      <x:c r="AM708" s="226"/>
      <x:c r="AN708" s="222"/>
      <x:c r="AO708" s="222"/>
    </x:row>
    <x:row r="709" spans="1:57" x14ac:dyDescent="0.3">
      <x:c r="J709" s="23"/>
      <x:c r="M709" s="226"/>
      <x:c r="Q709" s="23"/>
      <x:c r="R709" s="23"/>
      <x:c r="T709" s="226"/>
      <x:c r="U709" s="226"/>
      <x:c r="V709" s="226"/>
      <x:c r="W709" s="226"/>
      <x:c r="X709" s="226"/>
      <x:c r="Y709" s="226"/>
      <x:c r="Z709" s="226"/>
      <x:c r="AA709" s="226"/>
      <x:c r="AC709" s="226"/>
      <x:c r="AE709" s="222"/>
      <x:c r="AF709" s="226"/>
      <x:c r="AH709" s="222"/>
      <x:c r="AI709" s="23"/>
      <x:c r="AJ709" s="222"/>
      <x:c r="AK709" s="222"/>
      <x:c r="AM709" s="226"/>
      <x:c r="AN709" s="222"/>
      <x:c r="AO709" s="222"/>
    </x:row>
    <x:row r="710" spans="1:57" x14ac:dyDescent="0.3">
      <x:c r="J710" s="23"/>
      <x:c r="Q710" s="23"/>
      <x:c r="R710" s="23"/>
      <x:c r="T710" s="226"/>
      <x:c r="U710" s="226"/>
      <x:c r="V710" s="226"/>
      <x:c r="W710" s="226"/>
      <x:c r="X710" s="226"/>
      <x:c r="Y710" s="226"/>
      <x:c r="Z710" s="226"/>
      <x:c r="AA710" s="226"/>
      <x:c r="AC710" s="226"/>
      <x:c r="AE710" s="222"/>
      <x:c r="AF710" s="226"/>
      <x:c r="AH710" s="222"/>
      <x:c r="AI710" s="23"/>
      <x:c r="AJ710" s="222"/>
      <x:c r="AK710" s="222"/>
      <x:c r="AM710" s="226"/>
      <x:c r="AN710" s="222"/>
      <x:c r="AO710" s="222"/>
    </x:row>
    <x:row r="711" spans="1:57" x14ac:dyDescent="0.3">
      <x:c r="J711" s="23"/>
      <x:c r="Q711" s="23"/>
      <x:c r="R711" s="23"/>
      <x:c r="T711" s="226"/>
      <x:c r="U711" s="226"/>
      <x:c r="V711" s="226"/>
      <x:c r="W711" s="226"/>
      <x:c r="X711" s="226"/>
      <x:c r="Y711" s="226"/>
      <x:c r="Z711" s="226"/>
      <x:c r="AA711" s="226"/>
      <x:c r="AC711" s="226"/>
      <x:c r="AE711" s="222"/>
      <x:c r="AF711" s="226"/>
      <x:c r="AH711" s="222"/>
      <x:c r="AI711" s="23"/>
      <x:c r="AJ711" s="222"/>
      <x:c r="AK711" s="222"/>
      <x:c r="AM711" s="226"/>
      <x:c r="AN711" s="222"/>
      <x:c r="AO711" s="222"/>
    </x:row>
    <x:row r="712" spans="1:57" x14ac:dyDescent="0.3">
      <x:c r="J712" s="23"/>
      <x:c r="Q712" s="23"/>
      <x:c r="R712" s="23"/>
      <x:c r="T712" s="226"/>
      <x:c r="U712" s="226"/>
      <x:c r="V712" s="226"/>
      <x:c r="W712" s="226"/>
      <x:c r="X712" s="226"/>
      <x:c r="Y712" s="226"/>
      <x:c r="Z712" s="226"/>
      <x:c r="AA712" s="226"/>
      <x:c r="AC712" s="226"/>
      <x:c r="AE712" s="222"/>
      <x:c r="AF712" s="226"/>
      <x:c r="AH712" s="222"/>
      <x:c r="AI712" s="23"/>
      <x:c r="AJ712" s="222"/>
      <x:c r="AK712" s="222"/>
      <x:c r="AM712" s="226"/>
      <x:c r="AN712" s="222"/>
      <x:c r="AO712" s="222"/>
    </x:row>
    <x:row r="713" spans="1:57" x14ac:dyDescent="0.3">
      <x:c r="J713" s="23"/>
      <x:c r="M713" s="226"/>
      <x:c r="Q713" s="23"/>
      <x:c r="R713" s="23"/>
      <x:c r="T713" s="226"/>
      <x:c r="U713" s="226"/>
      <x:c r="V713" s="226"/>
      <x:c r="W713" s="226"/>
      <x:c r="X713" s="226"/>
      <x:c r="Y713" s="226"/>
      <x:c r="Z713" s="226"/>
      <x:c r="AA713" s="226"/>
      <x:c r="AC713" s="226"/>
      <x:c r="AE713" s="226"/>
      <x:c r="AF713" s="226"/>
      <x:c r="AH713" s="222"/>
      <x:c r="AI713" s="23"/>
      <x:c r="AJ713" s="222"/>
      <x:c r="AK713" s="222"/>
      <x:c r="AM713" s="226"/>
      <x:c r="AN713" s="222"/>
      <x:c r="AO713" s="222"/>
    </x:row>
    <x:row r="714" spans="1:57" x14ac:dyDescent="0.3">
      <x:c r="J714" s="23"/>
      <x:c r="Q714" s="23"/>
      <x:c r="R714" s="23"/>
      <x:c r="T714" s="226"/>
      <x:c r="U714" s="226"/>
      <x:c r="V714" s="226"/>
      <x:c r="W714" s="226"/>
      <x:c r="X714" s="226"/>
      <x:c r="Y714" s="226"/>
      <x:c r="Z714" s="226"/>
      <x:c r="AA714" s="226"/>
      <x:c r="AC714" s="226"/>
      <x:c r="AE714" s="226"/>
      <x:c r="AF714" s="226"/>
      <x:c r="AH714" s="222"/>
      <x:c r="AI714" s="23"/>
      <x:c r="AJ714" s="222"/>
      <x:c r="AK714" s="222"/>
      <x:c r="AM714" s="226"/>
      <x:c r="AN714" s="222"/>
      <x:c r="AO714" s="222"/>
    </x:row>
    <x:row r="715" spans="1:57" x14ac:dyDescent="0.3">
      <x:c r="J715" s="23"/>
      <x:c r="M715" s="226"/>
      <x:c r="Q715" s="23"/>
      <x:c r="R715" s="23"/>
      <x:c r="T715" s="226"/>
      <x:c r="U715" s="226"/>
      <x:c r="V715" s="226"/>
      <x:c r="W715" s="226"/>
      <x:c r="X715" s="226"/>
      <x:c r="Y715" s="226"/>
      <x:c r="Z715" s="226"/>
      <x:c r="AA715" s="226"/>
      <x:c r="AC715" s="226"/>
      <x:c r="AE715" s="222"/>
      <x:c r="AF715" s="226"/>
      <x:c r="AH715" s="222"/>
      <x:c r="AI715" s="23"/>
      <x:c r="AJ715" s="222"/>
      <x:c r="AK715" s="222"/>
      <x:c r="AM715" s="226"/>
      <x:c r="AN715" s="222"/>
      <x:c r="AO715" s="222"/>
    </x:row>
    <x:row r="716" spans="1:57" x14ac:dyDescent="0.3">
      <x:c r="J716" s="23"/>
      <x:c r="M716" s="226"/>
      <x:c r="Q716" s="23"/>
      <x:c r="R716" s="23"/>
      <x:c r="T716" s="226"/>
      <x:c r="U716" s="226"/>
      <x:c r="V716" s="226"/>
      <x:c r="W716" s="226"/>
      <x:c r="X716" s="226"/>
      <x:c r="Y716" s="226"/>
      <x:c r="Z716" s="226"/>
      <x:c r="AA716" s="226"/>
      <x:c r="AC716" s="226"/>
      <x:c r="AE716" s="226"/>
      <x:c r="AF716" s="226"/>
      <x:c r="AH716" s="222"/>
      <x:c r="AI716" s="23"/>
      <x:c r="AJ716" s="222"/>
      <x:c r="AK716" s="222"/>
      <x:c r="AM716" s="226"/>
      <x:c r="AN716" s="222"/>
      <x:c r="AO716" s="222"/>
    </x:row>
    <x:row r="717" spans="1:57" x14ac:dyDescent="0.3">
      <x:c r="J717" s="23"/>
      <x:c r="Q717" s="23"/>
      <x:c r="R717" s="23"/>
      <x:c r="T717" s="226"/>
      <x:c r="U717" s="226"/>
      <x:c r="V717" s="226"/>
      <x:c r="W717" s="226"/>
      <x:c r="X717" s="226"/>
      <x:c r="Y717" s="226"/>
      <x:c r="Z717" s="226"/>
      <x:c r="AA717" s="226"/>
      <x:c r="AC717" s="226"/>
      <x:c r="AE717" s="222"/>
      <x:c r="AF717" s="226"/>
      <x:c r="AH717" s="222"/>
      <x:c r="AI717" s="23"/>
      <x:c r="AJ717" s="222"/>
      <x:c r="AK717" s="222"/>
      <x:c r="AM717" s="226"/>
      <x:c r="AN717" s="222"/>
      <x:c r="AO717" s="222"/>
    </x:row>
    <x:row r="718" spans="1:57" x14ac:dyDescent="0.3">
      <x:c r="J718" s="23"/>
      <x:c r="Q718" s="23"/>
      <x:c r="R718" s="23"/>
      <x:c r="T718" s="226"/>
      <x:c r="U718" s="226"/>
      <x:c r="V718" s="226"/>
      <x:c r="W718" s="226"/>
      <x:c r="X718" s="226"/>
      <x:c r="Y718" s="226"/>
      <x:c r="Z718" s="226"/>
      <x:c r="AA718" s="226"/>
      <x:c r="AC718" s="226"/>
      <x:c r="AE718" s="226"/>
      <x:c r="AF718" s="226"/>
      <x:c r="AH718" s="222"/>
      <x:c r="AI718" s="23"/>
      <x:c r="AJ718" s="222"/>
      <x:c r="AK718" s="222"/>
      <x:c r="AM718" s="226"/>
      <x:c r="AN718" s="222"/>
      <x:c r="AO718" s="222"/>
    </x:row>
    <x:row r="719" spans="1:57" x14ac:dyDescent="0.3">
      <x:c r="J719" s="23"/>
      <x:c r="M719" s="226"/>
      <x:c r="Q719" s="23"/>
      <x:c r="R719" s="23"/>
      <x:c r="T719" s="226"/>
      <x:c r="U719" s="226"/>
      <x:c r="V719" s="226"/>
      <x:c r="W719" s="226"/>
      <x:c r="X719" s="226"/>
      <x:c r="Y719" s="226"/>
      <x:c r="Z719" s="226"/>
      <x:c r="AA719" s="226"/>
      <x:c r="AC719" s="226"/>
      <x:c r="AE719" s="222"/>
      <x:c r="AF719" s="226"/>
      <x:c r="AH719" s="222"/>
      <x:c r="AI719" s="23"/>
      <x:c r="AJ719" s="222"/>
      <x:c r="AK719" s="222"/>
      <x:c r="AM719" s="226"/>
      <x:c r="AN719" s="222"/>
      <x:c r="AO719" s="222"/>
    </x:row>
    <x:row r="720" spans="1:57" x14ac:dyDescent="0.3">
      <x:c r="J720" s="23"/>
      <x:c r="M720" s="226"/>
      <x:c r="Q720" s="23"/>
      <x:c r="R720" s="23"/>
      <x:c r="T720" s="226"/>
      <x:c r="U720" s="226"/>
      <x:c r="V720" s="226"/>
      <x:c r="W720" s="226"/>
      <x:c r="X720" s="226"/>
      <x:c r="Y720" s="226"/>
      <x:c r="Z720" s="226"/>
      <x:c r="AA720" s="226"/>
      <x:c r="AC720" s="226"/>
      <x:c r="AE720" s="226"/>
      <x:c r="AF720" s="226"/>
      <x:c r="AH720" s="222"/>
      <x:c r="AI720" s="23"/>
      <x:c r="AJ720" s="222"/>
      <x:c r="AK720" s="222"/>
      <x:c r="AM720" s="226"/>
      <x:c r="AN720" s="222"/>
      <x:c r="AO720" s="222"/>
    </x:row>
    <x:row r="721" spans="1:57" x14ac:dyDescent="0.3">
      <x:c r="J721" s="23"/>
      <x:c r="M721" s="226"/>
      <x:c r="Q721" s="23"/>
      <x:c r="R721" s="23"/>
      <x:c r="T721" s="226"/>
      <x:c r="U721" s="226"/>
      <x:c r="V721" s="226"/>
      <x:c r="W721" s="226"/>
      <x:c r="X721" s="226"/>
      <x:c r="Y721" s="226"/>
      <x:c r="Z721" s="226"/>
      <x:c r="AA721" s="226"/>
      <x:c r="AC721" s="226"/>
      <x:c r="AE721" s="222"/>
      <x:c r="AF721" s="226"/>
      <x:c r="AH721" s="222"/>
      <x:c r="AI721" s="23"/>
      <x:c r="AJ721" s="222"/>
      <x:c r="AK721" s="222"/>
      <x:c r="AM721" s="226"/>
      <x:c r="AN721" s="222"/>
      <x:c r="AO721" s="222"/>
    </x:row>
    <x:row r="722" spans="1:57" x14ac:dyDescent="0.3">
      <x:c r="J722" s="23"/>
      <x:c r="M722" s="226"/>
      <x:c r="Q722" s="23"/>
      <x:c r="R722" s="23"/>
      <x:c r="T722" s="226"/>
      <x:c r="U722" s="226"/>
      <x:c r="V722" s="226"/>
      <x:c r="W722" s="226"/>
      <x:c r="X722" s="226"/>
      <x:c r="Y722" s="226"/>
      <x:c r="Z722" s="226"/>
      <x:c r="AA722" s="226"/>
      <x:c r="AC722" s="226"/>
      <x:c r="AE722" s="222"/>
      <x:c r="AF722" s="226"/>
      <x:c r="AH722" s="222"/>
      <x:c r="AI722" s="23"/>
      <x:c r="AJ722" s="222"/>
      <x:c r="AK722" s="222"/>
      <x:c r="AM722" s="226"/>
      <x:c r="AN722" s="222"/>
      <x:c r="AO722" s="222"/>
    </x:row>
    <x:row r="723" spans="1:57" x14ac:dyDescent="0.3">
      <x:c r="J723" s="23"/>
      <x:c r="M723" s="226"/>
      <x:c r="Q723" s="23"/>
      <x:c r="R723" s="23"/>
      <x:c r="T723" s="226"/>
      <x:c r="U723" s="226"/>
      <x:c r="V723" s="226"/>
      <x:c r="W723" s="226"/>
      <x:c r="X723" s="226"/>
      <x:c r="Y723" s="226"/>
      <x:c r="Z723" s="226"/>
      <x:c r="AA723" s="226"/>
      <x:c r="AC723" s="226"/>
      <x:c r="AE723" s="222"/>
      <x:c r="AF723" s="226"/>
      <x:c r="AH723" s="222"/>
      <x:c r="AI723" s="23"/>
      <x:c r="AJ723" s="226"/>
      <x:c r="AK723" s="226"/>
      <x:c r="AM723" s="226"/>
      <x:c r="AN723" s="226"/>
      <x:c r="AO723" s="226"/>
    </x:row>
    <x:row r="724" spans="1:57" x14ac:dyDescent="0.3">
      <x:c r="J724" s="23"/>
      <x:c r="M724" s="226"/>
      <x:c r="Q724" s="23"/>
      <x:c r="R724" s="23"/>
      <x:c r="T724" s="226"/>
      <x:c r="U724" s="226"/>
      <x:c r="V724" s="226"/>
      <x:c r="W724" s="226"/>
      <x:c r="X724" s="226"/>
      <x:c r="Y724" s="226"/>
      <x:c r="Z724" s="226"/>
      <x:c r="AA724" s="226"/>
      <x:c r="AC724" s="226"/>
      <x:c r="AE724" s="222"/>
      <x:c r="AF724" s="226"/>
      <x:c r="AH724" s="226"/>
      <x:c r="AI724" s="23"/>
      <x:c r="AJ724" s="226"/>
      <x:c r="AK724" s="226"/>
      <x:c r="AM724" s="226"/>
      <x:c r="AN724" s="226"/>
      <x:c r="AO724" s="226"/>
    </x:row>
    <x:row r="725" spans="1:57" x14ac:dyDescent="0.3">
      <x:c r="J725" s="23"/>
      <x:c r="Q725" s="23"/>
      <x:c r="R725" s="23"/>
      <x:c r="T725" s="226"/>
      <x:c r="U725" s="226"/>
      <x:c r="V725" s="226"/>
      <x:c r="W725" s="226"/>
      <x:c r="X725" s="226"/>
      <x:c r="Y725" s="226"/>
      <x:c r="Z725" s="226"/>
      <x:c r="AA725" s="226"/>
      <x:c r="AC725" s="226"/>
      <x:c r="AE725" s="222"/>
      <x:c r="AF725" s="226"/>
      <x:c r="AH725" s="222"/>
      <x:c r="AI725" s="23"/>
      <x:c r="AJ725" s="222"/>
      <x:c r="AK725" s="222"/>
      <x:c r="AM725" s="226"/>
      <x:c r="AN725" s="222"/>
      <x:c r="AO725" s="222"/>
    </x:row>
    <x:row r="726" spans="1:57" x14ac:dyDescent="0.3">
      <x:c r="J726" s="23"/>
      <x:c r="M726" s="226"/>
      <x:c r="Q726" s="23"/>
      <x:c r="R726" s="23"/>
      <x:c r="T726" s="226"/>
      <x:c r="U726" s="226"/>
      <x:c r="V726" s="226"/>
      <x:c r="W726" s="226"/>
      <x:c r="X726" s="226"/>
      <x:c r="Y726" s="226"/>
      <x:c r="Z726" s="226"/>
      <x:c r="AA726" s="226"/>
      <x:c r="AC726" s="226"/>
      <x:c r="AE726" s="226"/>
      <x:c r="AF726" s="226"/>
      <x:c r="AH726" s="222"/>
      <x:c r="AI726" s="23"/>
      <x:c r="AJ726" s="222"/>
      <x:c r="AK726" s="222"/>
      <x:c r="AM726" s="226"/>
      <x:c r="AN726" s="222"/>
      <x:c r="AO726" s="222"/>
    </x:row>
    <x:row r="727" spans="1:57" x14ac:dyDescent="0.3">
      <x:c r="J727" s="23"/>
      <x:c r="Q727" s="23"/>
      <x:c r="R727" s="23"/>
      <x:c r="T727" s="226"/>
      <x:c r="U727" s="226"/>
      <x:c r="V727" s="226"/>
      <x:c r="W727" s="226"/>
      <x:c r="X727" s="226"/>
      <x:c r="Y727" s="226"/>
      <x:c r="Z727" s="226"/>
      <x:c r="AA727" s="226"/>
      <x:c r="AC727" s="226"/>
      <x:c r="AE727" s="222"/>
      <x:c r="AF727" s="226"/>
      <x:c r="AH727" s="222"/>
      <x:c r="AI727" s="23"/>
      <x:c r="AJ727" s="222"/>
      <x:c r="AK727" s="222"/>
      <x:c r="AM727" s="226"/>
      <x:c r="AN727" s="222"/>
      <x:c r="AO727" s="222"/>
    </x:row>
    <x:row r="728" spans="1:57" x14ac:dyDescent="0.3">
      <x:c r="J728" s="23"/>
      <x:c r="Q728" s="23"/>
      <x:c r="R728" s="23"/>
      <x:c r="T728" s="226"/>
      <x:c r="U728" s="226"/>
      <x:c r="V728" s="226"/>
      <x:c r="W728" s="226"/>
      <x:c r="X728" s="226"/>
      <x:c r="Y728" s="226"/>
      <x:c r="Z728" s="226"/>
      <x:c r="AA728" s="226"/>
      <x:c r="AC728" s="226"/>
      <x:c r="AE728" s="222"/>
      <x:c r="AF728" s="226"/>
      <x:c r="AH728" s="222"/>
      <x:c r="AI728" s="23"/>
      <x:c r="AJ728" s="222"/>
      <x:c r="AK728" s="222"/>
      <x:c r="AM728" s="226"/>
      <x:c r="AN728" s="222"/>
      <x:c r="AO728" s="222"/>
    </x:row>
    <x:row r="729" spans="1:57" x14ac:dyDescent="0.3">
      <x:c r="J729" s="23"/>
      <x:c r="M729" s="226"/>
      <x:c r="Q729" s="23"/>
      <x:c r="R729" s="23"/>
      <x:c r="T729" s="226"/>
      <x:c r="U729" s="226"/>
      <x:c r="V729" s="226"/>
      <x:c r="W729" s="226"/>
      <x:c r="X729" s="226"/>
      <x:c r="Y729" s="226"/>
      <x:c r="Z729" s="226"/>
      <x:c r="AA729" s="226"/>
      <x:c r="AC729" s="226"/>
      <x:c r="AE729" s="226"/>
      <x:c r="AF729" s="226"/>
      <x:c r="AH729" s="222"/>
      <x:c r="AI729" s="23"/>
      <x:c r="AJ729" s="222"/>
      <x:c r="AK729" s="222"/>
      <x:c r="AM729" s="226"/>
      <x:c r="AN729" s="222"/>
      <x:c r="AO729" s="222"/>
    </x:row>
    <x:row r="730" spans="1:57" x14ac:dyDescent="0.3">
      <x:c r="J730" s="23"/>
      <x:c r="M730" s="226"/>
      <x:c r="Q730" s="23"/>
      <x:c r="R730" s="23"/>
      <x:c r="T730" s="226"/>
      <x:c r="U730" s="226"/>
      <x:c r="V730" s="226"/>
      <x:c r="W730" s="226"/>
      <x:c r="X730" s="226"/>
      <x:c r="Y730" s="226"/>
      <x:c r="Z730" s="226"/>
      <x:c r="AA730" s="226"/>
      <x:c r="AC730" s="226"/>
      <x:c r="AE730" s="222"/>
      <x:c r="AF730" s="226"/>
      <x:c r="AH730" s="222"/>
      <x:c r="AI730" s="23"/>
      <x:c r="AJ730" s="222"/>
      <x:c r="AK730" s="222"/>
      <x:c r="AM730" s="226"/>
      <x:c r="AN730" s="222"/>
      <x:c r="AO730" s="222"/>
    </x:row>
    <x:row r="731" spans="1:57" x14ac:dyDescent="0.3">
      <x:c r="J731" s="23"/>
      <x:c r="M731" s="226"/>
      <x:c r="Q731" s="23"/>
      <x:c r="R731" s="23"/>
      <x:c r="T731" s="226"/>
      <x:c r="U731" s="226"/>
      <x:c r="V731" s="226"/>
      <x:c r="W731" s="226"/>
      <x:c r="X731" s="226"/>
      <x:c r="Y731" s="226"/>
      <x:c r="Z731" s="226"/>
      <x:c r="AA731" s="226"/>
      <x:c r="AC731" s="226"/>
      <x:c r="AE731" s="222"/>
      <x:c r="AF731" s="226"/>
      <x:c r="AH731" s="222"/>
      <x:c r="AI731" s="23"/>
      <x:c r="AJ731" s="222"/>
      <x:c r="AK731" s="222"/>
      <x:c r="AM731" s="226"/>
      <x:c r="AN731" s="222"/>
      <x:c r="AO731" s="222"/>
    </x:row>
    <x:row r="732" spans="1:57" x14ac:dyDescent="0.3">
      <x:c r="J732" s="23"/>
      <x:c r="M732" s="226"/>
      <x:c r="Q732" s="23"/>
      <x:c r="R732" s="23"/>
      <x:c r="T732" s="226"/>
      <x:c r="U732" s="226"/>
      <x:c r="V732" s="226"/>
      <x:c r="W732" s="226"/>
      <x:c r="X732" s="226"/>
      <x:c r="Y732" s="226"/>
      <x:c r="Z732" s="226"/>
      <x:c r="AA732" s="226"/>
      <x:c r="AC732" s="226"/>
      <x:c r="AE732" s="226"/>
      <x:c r="AF732" s="226"/>
      <x:c r="AH732" s="222"/>
      <x:c r="AI732" s="23"/>
      <x:c r="AJ732" s="222"/>
      <x:c r="AK732" s="222"/>
      <x:c r="AM732" s="226"/>
      <x:c r="AN732" s="222"/>
      <x:c r="AO732" s="222"/>
    </x:row>
    <x:row r="733" spans="1:57" x14ac:dyDescent="0.3">
      <x:c r="J733" s="23"/>
      <x:c r="M733" s="226"/>
      <x:c r="Q733" s="23"/>
      <x:c r="R733" s="23"/>
      <x:c r="T733" s="226"/>
      <x:c r="U733" s="226"/>
      <x:c r="V733" s="226"/>
      <x:c r="W733" s="226"/>
      <x:c r="X733" s="226"/>
      <x:c r="Y733" s="226"/>
      <x:c r="Z733" s="226"/>
      <x:c r="AA733" s="226"/>
      <x:c r="AC733" s="226"/>
      <x:c r="AE733" s="226"/>
      <x:c r="AF733" s="226"/>
      <x:c r="AH733" s="222"/>
      <x:c r="AI733" s="23"/>
      <x:c r="AJ733" s="222"/>
      <x:c r="AK733" s="222"/>
      <x:c r="AM733" s="226"/>
      <x:c r="AN733" s="222"/>
      <x:c r="AO733" s="222"/>
    </x:row>
    <x:row r="734" spans="1:57" x14ac:dyDescent="0.3">
      <x:c r="J734" s="23"/>
      <x:c r="Q734" s="23"/>
      <x:c r="R734" s="23"/>
      <x:c r="T734" s="226"/>
      <x:c r="U734" s="226"/>
      <x:c r="V734" s="226"/>
      <x:c r="W734" s="226"/>
      <x:c r="X734" s="226"/>
      <x:c r="Y734" s="226"/>
      <x:c r="Z734" s="226"/>
      <x:c r="AA734" s="226"/>
      <x:c r="AC734" s="226"/>
      <x:c r="AE734" s="222"/>
      <x:c r="AF734" s="226"/>
      <x:c r="AH734" s="222"/>
      <x:c r="AI734" s="23"/>
      <x:c r="AJ734" s="222"/>
      <x:c r="AK734" s="222"/>
      <x:c r="AM734" s="226"/>
      <x:c r="AN734" s="222"/>
      <x:c r="AO734" s="222"/>
    </x:row>
    <x:row r="735" spans="1:57" x14ac:dyDescent="0.3">
      <x:c r="J735" s="23"/>
      <x:c r="M735" s="226"/>
      <x:c r="Q735" s="23"/>
      <x:c r="R735" s="23"/>
      <x:c r="T735" s="226"/>
      <x:c r="U735" s="226"/>
      <x:c r="V735" s="226"/>
      <x:c r="W735" s="226"/>
      <x:c r="X735" s="226"/>
      <x:c r="Y735" s="226"/>
      <x:c r="Z735" s="226"/>
      <x:c r="AA735" s="226"/>
      <x:c r="AC735" s="226"/>
      <x:c r="AE735" s="222"/>
      <x:c r="AF735" s="226"/>
      <x:c r="AH735" s="222"/>
      <x:c r="AI735" s="23"/>
      <x:c r="AJ735" s="222"/>
      <x:c r="AK735" s="222"/>
      <x:c r="AM735" s="226"/>
      <x:c r="AN735" s="222"/>
      <x:c r="AO735" s="222"/>
    </x:row>
    <x:row r="736" spans="1:57" x14ac:dyDescent="0.3">
      <x:c r="J736" s="23"/>
      <x:c r="M736" s="226"/>
      <x:c r="Q736" s="23"/>
      <x:c r="R736" s="23"/>
      <x:c r="T736" s="226"/>
      <x:c r="U736" s="226"/>
      <x:c r="V736" s="226"/>
      <x:c r="W736" s="226"/>
      <x:c r="X736" s="226"/>
      <x:c r="Y736" s="226"/>
      <x:c r="Z736" s="226"/>
      <x:c r="AA736" s="226"/>
      <x:c r="AC736" s="226"/>
      <x:c r="AE736" s="222"/>
      <x:c r="AF736" s="226"/>
      <x:c r="AH736" s="222"/>
      <x:c r="AI736" s="23"/>
      <x:c r="AJ736" s="222"/>
      <x:c r="AK736" s="222"/>
      <x:c r="AM736" s="226"/>
      <x:c r="AN736" s="222"/>
      <x:c r="AO736" s="222"/>
    </x:row>
    <x:row r="737" spans="1:57" x14ac:dyDescent="0.3">
      <x:c r="J737" s="23"/>
      <x:c r="Q737" s="23"/>
      <x:c r="R737" s="23"/>
      <x:c r="T737" s="226"/>
      <x:c r="U737" s="226"/>
      <x:c r="V737" s="226"/>
      <x:c r="W737" s="226"/>
      <x:c r="X737" s="226"/>
      <x:c r="Y737" s="226"/>
      <x:c r="Z737" s="226"/>
      <x:c r="AA737" s="226"/>
      <x:c r="AC737" s="226"/>
      <x:c r="AE737" s="222"/>
      <x:c r="AF737" s="226"/>
      <x:c r="AH737" s="222"/>
      <x:c r="AI737" s="23"/>
      <x:c r="AJ737" s="222"/>
      <x:c r="AK737" s="222"/>
      <x:c r="AM737" s="226"/>
      <x:c r="AN737" s="222"/>
      <x:c r="AO737" s="222"/>
    </x:row>
    <x:row r="738" spans="1:57" x14ac:dyDescent="0.3">
      <x:c r="J738" s="23"/>
      <x:c r="Q738" s="23"/>
      <x:c r="R738" s="23"/>
      <x:c r="T738" s="226"/>
      <x:c r="U738" s="226"/>
      <x:c r="V738" s="226"/>
      <x:c r="W738" s="226"/>
      <x:c r="X738" s="226"/>
      <x:c r="Y738" s="226"/>
      <x:c r="Z738" s="226"/>
      <x:c r="AA738" s="226"/>
      <x:c r="AC738" s="226"/>
      <x:c r="AE738" s="222"/>
      <x:c r="AF738" s="226"/>
      <x:c r="AH738" s="222"/>
      <x:c r="AI738" s="23"/>
      <x:c r="AJ738" s="222"/>
      <x:c r="AK738" s="222"/>
      <x:c r="AM738" s="226"/>
      <x:c r="AN738" s="222"/>
      <x:c r="AO738" s="222"/>
    </x:row>
    <x:row r="739" spans="1:57" x14ac:dyDescent="0.3">
      <x:c r="J739" s="23"/>
      <x:c r="Q739" s="23"/>
      <x:c r="R739" s="23"/>
      <x:c r="T739" s="226"/>
      <x:c r="U739" s="226"/>
      <x:c r="V739" s="226"/>
      <x:c r="W739" s="226"/>
      <x:c r="X739" s="226"/>
      <x:c r="Y739" s="226"/>
      <x:c r="Z739" s="226"/>
      <x:c r="AA739" s="226"/>
      <x:c r="AC739" s="226"/>
      <x:c r="AE739" s="226"/>
      <x:c r="AF739" s="226"/>
      <x:c r="AH739" s="222"/>
      <x:c r="AI739" s="23"/>
      <x:c r="AJ739" s="222"/>
      <x:c r="AK739" s="222"/>
      <x:c r="AM739" s="226"/>
      <x:c r="AN739" s="222"/>
      <x:c r="AO739" s="222"/>
    </x:row>
    <x:row r="740" spans="1:57" x14ac:dyDescent="0.3">
      <x:c r="J740" s="23"/>
      <x:c r="Q740" s="23"/>
      <x:c r="R740" s="23"/>
      <x:c r="T740" s="226"/>
      <x:c r="U740" s="226"/>
      <x:c r="V740" s="226"/>
      <x:c r="W740" s="226"/>
      <x:c r="X740" s="226"/>
      <x:c r="Y740" s="226"/>
      <x:c r="Z740" s="226"/>
      <x:c r="AA740" s="226"/>
      <x:c r="AC740" s="226"/>
      <x:c r="AE740" s="226"/>
      <x:c r="AF740" s="226"/>
      <x:c r="AH740" s="222"/>
      <x:c r="AI740" s="23"/>
      <x:c r="AJ740" s="222"/>
      <x:c r="AK740" s="222"/>
      <x:c r="AM740" s="226"/>
      <x:c r="AN740" s="222"/>
      <x:c r="AO740" s="222"/>
    </x:row>
    <x:row r="741" spans="1:57" x14ac:dyDescent="0.3">
      <x:c r="J741" s="23"/>
      <x:c r="M741" s="226"/>
      <x:c r="Q741" s="23"/>
      <x:c r="R741" s="23"/>
      <x:c r="T741" s="226"/>
      <x:c r="U741" s="226"/>
      <x:c r="V741" s="226"/>
      <x:c r="W741" s="226"/>
      <x:c r="X741" s="226"/>
      <x:c r="Y741" s="226"/>
      <x:c r="Z741" s="226"/>
      <x:c r="AA741" s="226"/>
      <x:c r="AC741" s="226"/>
      <x:c r="AE741" s="226"/>
      <x:c r="AF741" s="226"/>
      <x:c r="AH741" s="222"/>
      <x:c r="AI741" s="23"/>
      <x:c r="AJ741" s="222"/>
      <x:c r="AK741" s="222"/>
      <x:c r="AM741" s="226"/>
      <x:c r="AN741" s="222"/>
      <x:c r="AO741" s="222"/>
    </x:row>
    <x:row r="742" spans="1:57" x14ac:dyDescent="0.3">
      <x:c r="J742" s="23"/>
      <x:c r="M742" s="226"/>
      <x:c r="Q742" s="23"/>
      <x:c r="R742" s="23"/>
      <x:c r="T742" s="226"/>
      <x:c r="U742" s="226"/>
      <x:c r="V742" s="226"/>
      <x:c r="W742" s="226"/>
      <x:c r="X742" s="226"/>
      <x:c r="Y742" s="226"/>
      <x:c r="Z742" s="226"/>
      <x:c r="AA742" s="226"/>
      <x:c r="AC742" s="226"/>
      <x:c r="AE742" s="226"/>
      <x:c r="AF742" s="226"/>
      <x:c r="AH742" s="222"/>
      <x:c r="AI742" s="23"/>
      <x:c r="AJ742" s="222"/>
      <x:c r="AK742" s="222"/>
      <x:c r="AM742" s="226"/>
      <x:c r="AN742" s="222"/>
      <x:c r="AO742" s="222"/>
    </x:row>
    <x:row r="743" spans="1:57" x14ac:dyDescent="0.3">
      <x:c r="J743" s="23"/>
      <x:c r="Q743" s="23"/>
      <x:c r="R743" s="23"/>
      <x:c r="T743" s="226"/>
      <x:c r="U743" s="226"/>
      <x:c r="V743" s="226"/>
      <x:c r="W743" s="226"/>
      <x:c r="X743" s="226"/>
      <x:c r="Y743" s="226"/>
      <x:c r="Z743" s="226"/>
      <x:c r="AA743" s="226"/>
      <x:c r="AC743" s="226"/>
      <x:c r="AE743" s="222"/>
      <x:c r="AF743" s="226"/>
      <x:c r="AH743" s="222"/>
      <x:c r="AI743" s="23"/>
      <x:c r="AJ743" s="222"/>
      <x:c r="AK743" s="222"/>
      <x:c r="AM743" s="226"/>
      <x:c r="AN743" s="222"/>
      <x:c r="AO743" s="222"/>
    </x:row>
    <x:row r="744" spans="1:57" x14ac:dyDescent="0.3">
      <x:c r="J744" s="23"/>
      <x:c r="M744" s="226"/>
      <x:c r="Q744" s="23"/>
      <x:c r="R744" s="23"/>
      <x:c r="T744" s="226"/>
      <x:c r="U744" s="226"/>
      <x:c r="V744" s="226"/>
      <x:c r="W744" s="226"/>
      <x:c r="X744" s="226"/>
      <x:c r="Y744" s="226"/>
      <x:c r="Z744" s="226"/>
      <x:c r="AA744" s="226"/>
      <x:c r="AC744" s="226"/>
      <x:c r="AE744" s="222"/>
      <x:c r="AF744" s="226"/>
      <x:c r="AH744" s="222"/>
      <x:c r="AI744" s="23"/>
      <x:c r="AJ744" s="222"/>
      <x:c r="AK744" s="222"/>
      <x:c r="AM744" s="226"/>
      <x:c r="AN744" s="222"/>
      <x:c r="AO744" s="222"/>
    </x:row>
    <x:row r="745" spans="1:57" x14ac:dyDescent="0.3">
      <x:c r="J745" s="23"/>
      <x:c r="M745" s="226"/>
      <x:c r="Q745" s="23"/>
      <x:c r="R745" s="23"/>
      <x:c r="T745" s="226"/>
      <x:c r="U745" s="226"/>
      <x:c r="V745" s="226"/>
      <x:c r="W745" s="226"/>
      <x:c r="X745" s="226"/>
      <x:c r="Y745" s="226"/>
      <x:c r="Z745" s="226"/>
      <x:c r="AA745" s="226"/>
      <x:c r="AC745" s="226"/>
      <x:c r="AE745" s="222"/>
      <x:c r="AF745" s="226"/>
      <x:c r="AH745" s="222"/>
      <x:c r="AI745" s="23"/>
      <x:c r="AJ745" s="222"/>
      <x:c r="AK745" s="222"/>
      <x:c r="AM745" s="226"/>
      <x:c r="AN745" s="222"/>
      <x:c r="AO745" s="222"/>
    </x:row>
    <x:row r="746" spans="1:57" x14ac:dyDescent="0.3">
      <x:c r="J746" s="23"/>
      <x:c r="M746" s="226"/>
      <x:c r="Q746" s="23"/>
      <x:c r="R746" s="23"/>
      <x:c r="T746" s="226"/>
      <x:c r="U746" s="226"/>
      <x:c r="V746" s="226"/>
      <x:c r="W746" s="226"/>
      <x:c r="X746" s="226"/>
      <x:c r="Y746" s="226"/>
      <x:c r="Z746" s="226"/>
      <x:c r="AA746" s="226"/>
      <x:c r="AC746" s="226"/>
      <x:c r="AE746" s="222"/>
      <x:c r="AF746" s="226"/>
      <x:c r="AH746" s="222"/>
      <x:c r="AI746" s="23"/>
      <x:c r="AJ746" s="222"/>
      <x:c r="AK746" s="222"/>
      <x:c r="AM746" s="226"/>
      <x:c r="AN746" s="222"/>
      <x:c r="AO746" s="222"/>
    </x:row>
    <x:row r="747" spans="1:57" x14ac:dyDescent="0.3">
      <x:c r="J747" s="23"/>
      <x:c r="Q747" s="23"/>
      <x:c r="R747" s="23"/>
      <x:c r="T747" s="226"/>
      <x:c r="U747" s="226"/>
      <x:c r="V747" s="226"/>
      <x:c r="W747" s="226"/>
      <x:c r="X747" s="226"/>
      <x:c r="Y747" s="226"/>
      <x:c r="Z747" s="226"/>
      <x:c r="AA747" s="226"/>
      <x:c r="AC747" s="226"/>
      <x:c r="AE747" s="226"/>
      <x:c r="AF747" s="226"/>
      <x:c r="AH747" s="222"/>
      <x:c r="AI747" s="23"/>
      <x:c r="AJ747" s="226"/>
      <x:c r="AK747" s="226"/>
      <x:c r="AM747" s="226"/>
      <x:c r="AN747" s="226"/>
      <x:c r="AO747" s="226"/>
    </x:row>
    <x:row r="748" spans="1:57" x14ac:dyDescent="0.3">
      <x:c r="J748" s="23"/>
      <x:c r="Q748" s="23"/>
      <x:c r="R748" s="23"/>
      <x:c r="T748" s="226"/>
      <x:c r="U748" s="226"/>
      <x:c r="V748" s="226"/>
      <x:c r="W748" s="226"/>
      <x:c r="X748" s="226"/>
      <x:c r="Y748" s="226"/>
      <x:c r="Z748" s="226"/>
      <x:c r="AA748" s="226"/>
      <x:c r="AC748" s="226"/>
      <x:c r="AE748" s="222"/>
      <x:c r="AF748" s="226"/>
      <x:c r="AH748" s="222"/>
      <x:c r="AI748" s="23"/>
      <x:c r="AJ748" s="222"/>
      <x:c r="AK748" s="222"/>
      <x:c r="AM748" s="226"/>
      <x:c r="AN748" s="222"/>
      <x:c r="AO748" s="222"/>
    </x:row>
    <x:row r="749" spans="1:57" x14ac:dyDescent="0.3">
      <x:c r="J749" s="23"/>
      <x:c r="M749" s="226"/>
      <x:c r="Q749" s="23"/>
      <x:c r="R749" s="23"/>
      <x:c r="T749" s="226"/>
      <x:c r="U749" s="226"/>
      <x:c r="V749" s="226"/>
      <x:c r="W749" s="226"/>
      <x:c r="X749" s="226"/>
      <x:c r="Y749" s="226"/>
      <x:c r="Z749" s="226"/>
      <x:c r="AA749" s="226"/>
      <x:c r="AC749" s="226"/>
      <x:c r="AE749" s="222"/>
      <x:c r="AF749" s="226"/>
      <x:c r="AH749" s="222"/>
      <x:c r="AI749" s="23"/>
      <x:c r="AJ749" s="222"/>
      <x:c r="AK749" s="222"/>
      <x:c r="AM749" s="226"/>
      <x:c r="AN749" s="222"/>
      <x:c r="AO749" s="222"/>
    </x:row>
    <x:row r="750" spans="1:57" x14ac:dyDescent="0.3">
      <x:c r="J750" s="23"/>
      <x:c r="Q750" s="23"/>
      <x:c r="R750" s="23"/>
      <x:c r="T750" s="226"/>
      <x:c r="U750" s="226"/>
      <x:c r="V750" s="226"/>
      <x:c r="W750" s="226"/>
      <x:c r="X750" s="226"/>
      <x:c r="Y750" s="226"/>
      <x:c r="Z750" s="226"/>
      <x:c r="AA750" s="226"/>
      <x:c r="AC750" s="226"/>
      <x:c r="AE750" s="222"/>
      <x:c r="AF750" s="226"/>
      <x:c r="AH750" s="222"/>
      <x:c r="AI750" s="23"/>
      <x:c r="AJ750" s="222"/>
      <x:c r="AK750" s="222"/>
      <x:c r="AM750" s="226"/>
      <x:c r="AN750" s="222"/>
      <x:c r="AO750" s="222"/>
    </x:row>
    <x:row r="751" spans="1:57" x14ac:dyDescent="0.3">
      <x:c r="J751" s="23"/>
      <x:c r="Q751" s="23"/>
      <x:c r="R751" s="23"/>
      <x:c r="T751" s="226"/>
      <x:c r="U751" s="226"/>
      <x:c r="V751" s="226"/>
      <x:c r="W751" s="226"/>
      <x:c r="X751" s="226"/>
      <x:c r="Y751" s="226"/>
      <x:c r="Z751" s="226"/>
      <x:c r="AA751" s="226"/>
      <x:c r="AC751" s="226"/>
      <x:c r="AE751" s="222"/>
      <x:c r="AF751" s="226"/>
      <x:c r="AH751" s="222"/>
      <x:c r="AI751" s="23"/>
      <x:c r="AJ751" s="222"/>
      <x:c r="AK751" s="222"/>
      <x:c r="AM751" s="226"/>
      <x:c r="AN751" s="222"/>
      <x:c r="AO751" s="222"/>
    </x:row>
    <x:row r="752" spans="1:57" x14ac:dyDescent="0.3">
      <x:c r="J752" s="23"/>
      <x:c r="M752" s="226"/>
      <x:c r="Q752" s="23"/>
      <x:c r="R752" s="23"/>
      <x:c r="T752" s="226"/>
      <x:c r="U752" s="226"/>
      <x:c r="V752" s="226"/>
      <x:c r="W752" s="226"/>
      <x:c r="X752" s="226"/>
      <x:c r="Y752" s="226"/>
      <x:c r="Z752" s="226"/>
      <x:c r="AA752" s="226"/>
      <x:c r="AC752" s="226"/>
      <x:c r="AE752" s="222"/>
      <x:c r="AF752" s="226"/>
      <x:c r="AH752" s="222"/>
      <x:c r="AI752" s="23"/>
      <x:c r="AJ752" s="222"/>
      <x:c r="AK752" s="222"/>
      <x:c r="AM752" s="226"/>
      <x:c r="AN752" s="222"/>
      <x:c r="AO752" s="222"/>
    </x:row>
    <x:row r="753" spans="1:57" x14ac:dyDescent="0.3">
      <x:c r="J753" s="23"/>
      <x:c r="M753" s="226"/>
      <x:c r="Q753" s="23"/>
      <x:c r="R753" s="23"/>
      <x:c r="T753" s="226"/>
      <x:c r="U753" s="226"/>
      <x:c r="V753" s="226"/>
      <x:c r="W753" s="226"/>
      <x:c r="X753" s="226"/>
      <x:c r="Y753" s="226"/>
      <x:c r="Z753" s="226"/>
      <x:c r="AA753" s="226"/>
      <x:c r="AC753" s="226"/>
      <x:c r="AE753" s="222"/>
      <x:c r="AF753" s="226"/>
      <x:c r="AH753" s="222"/>
      <x:c r="AI753" s="23"/>
      <x:c r="AJ753" s="222"/>
      <x:c r="AK753" s="222"/>
      <x:c r="AM753" s="226"/>
      <x:c r="AN753" s="222"/>
      <x:c r="AO753" s="222"/>
    </x:row>
    <x:row r="754" spans="1:57" x14ac:dyDescent="0.3">
      <x:c r="J754" s="23"/>
      <x:c r="M754" s="226"/>
      <x:c r="Q754" s="23"/>
      <x:c r="R754" s="23"/>
      <x:c r="T754" s="226"/>
      <x:c r="U754" s="226"/>
      <x:c r="V754" s="226"/>
      <x:c r="W754" s="226"/>
      <x:c r="X754" s="226"/>
      <x:c r="Y754" s="226"/>
      <x:c r="Z754" s="226"/>
      <x:c r="AA754" s="226"/>
      <x:c r="AC754" s="226"/>
      <x:c r="AE754" s="222"/>
      <x:c r="AF754" s="226"/>
      <x:c r="AH754" s="222"/>
      <x:c r="AI754" s="23"/>
      <x:c r="AJ754" s="222"/>
      <x:c r="AK754" s="222"/>
      <x:c r="AM754" s="226"/>
      <x:c r="AN754" s="222"/>
      <x:c r="AO754" s="222"/>
    </x:row>
    <x:row r="755" spans="1:57" x14ac:dyDescent="0.3">
      <x:c r="J755" s="23"/>
      <x:c r="M755" s="226"/>
      <x:c r="Q755" s="23"/>
      <x:c r="R755" s="23"/>
      <x:c r="T755" s="226"/>
      <x:c r="U755" s="226"/>
      <x:c r="V755" s="226"/>
      <x:c r="W755" s="226"/>
      <x:c r="X755" s="226"/>
      <x:c r="Y755" s="226"/>
      <x:c r="Z755" s="226"/>
      <x:c r="AA755" s="226"/>
      <x:c r="AC755" s="226"/>
      <x:c r="AE755" s="222"/>
      <x:c r="AF755" s="226"/>
      <x:c r="AH755" s="222"/>
      <x:c r="AI755" s="23"/>
      <x:c r="AJ755" s="222"/>
      <x:c r="AK755" s="222"/>
      <x:c r="AM755" s="226"/>
      <x:c r="AN755" s="222"/>
      <x:c r="AO755" s="222"/>
    </x:row>
    <x:row r="756" spans="1:57" x14ac:dyDescent="0.3">
      <x:c r="J756" s="23"/>
      <x:c r="Q756" s="23"/>
      <x:c r="R756" s="23"/>
      <x:c r="T756" s="226"/>
      <x:c r="U756" s="226"/>
      <x:c r="V756" s="226"/>
      <x:c r="W756" s="226"/>
      <x:c r="X756" s="226"/>
      <x:c r="Y756" s="226"/>
      <x:c r="Z756" s="226"/>
      <x:c r="AA756" s="226"/>
      <x:c r="AC756" s="226"/>
      <x:c r="AE756" s="222"/>
      <x:c r="AF756" s="226"/>
      <x:c r="AH756" s="222"/>
      <x:c r="AI756" s="23"/>
      <x:c r="AJ756" s="222"/>
      <x:c r="AK756" s="222"/>
      <x:c r="AM756" s="226"/>
      <x:c r="AN756" s="222"/>
      <x:c r="AO756" s="222"/>
    </x:row>
    <x:row r="757" spans="1:57" x14ac:dyDescent="0.3">
      <x:c r="J757" s="23"/>
      <x:c r="Q757" s="23"/>
      <x:c r="R757" s="23"/>
      <x:c r="T757" s="226"/>
      <x:c r="U757" s="226"/>
      <x:c r="V757" s="226"/>
      <x:c r="W757" s="226"/>
      <x:c r="X757" s="226"/>
      <x:c r="Y757" s="226"/>
      <x:c r="Z757" s="226"/>
      <x:c r="AA757" s="226"/>
      <x:c r="AC757" s="226"/>
      <x:c r="AE757" s="226"/>
      <x:c r="AF757" s="226"/>
      <x:c r="AH757" s="222"/>
      <x:c r="AI757" s="23"/>
      <x:c r="AJ757" s="222"/>
      <x:c r="AK757" s="222"/>
      <x:c r="AM757" s="226"/>
      <x:c r="AN757" s="222"/>
      <x:c r="AO757" s="222"/>
    </x:row>
    <x:row r="758" spans="1:57" x14ac:dyDescent="0.3">
      <x:c r="J758" s="23"/>
      <x:c r="M758" s="226"/>
      <x:c r="Q758" s="23"/>
      <x:c r="R758" s="23"/>
      <x:c r="T758" s="226"/>
      <x:c r="U758" s="226"/>
      <x:c r="V758" s="226"/>
      <x:c r="W758" s="226"/>
      <x:c r="X758" s="226"/>
      <x:c r="Y758" s="226"/>
      <x:c r="Z758" s="226"/>
      <x:c r="AA758" s="226"/>
      <x:c r="AC758" s="226"/>
      <x:c r="AE758" s="226"/>
      <x:c r="AF758" s="226"/>
      <x:c r="AH758" s="222"/>
      <x:c r="AI758" s="23"/>
      <x:c r="AJ758" s="222"/>
      <x:c r="AK758" s="222"/>
      <x:c r="AM758" s="226"/>
      <x:c r="AN758" s="222"/>
      <x:c r="AO758" s="222"/>
    </x:row>
    <x:row r="759" spans="1:57" x14ac:dyDescent="0.3">
      <x:c r="J759" s="23"/>
      <x:c r="Q759" s="23"/>
      <x:c r="R759" s="23"/>
      <x:c r="T759" s="226"/>
      <x:c r="U759" s="226"/>
      <x:c r="V759" s="226"/>
      <x:c r="W759" s="226"/>
      <x:c r="X759" s="226"/>
      <x:c r="Y759" s="226"/>
      <x:c r="Z759" s="226"/>
      <x:c r="AA759" s="226"/>
      <x:c r="AC759" s="226"/>
      <x:c r="AE759" s="226"/>
      <x:c r="AF759" s="226"/>
      <x:c r="AH759" s="222"/>
      <x:c r="AI759" s="23"/>
      <x:c r="AJ759" s="222"/>
      <x:c r="AK759" s="222"/>
      <x:c r="AM759" s="226"/>
      <x:c r="AN759" s="222"/>
      <x:c r="AO759" s="222"/>
    </x:row>
    <x:row r="760" spans="1:57" x14ac:dyDescent="0.3">
      <x:c r="J760" s="23"/>
      <x:c r="M760" s="226"/>
      <x:c r="Q760" s="23"/>
      <x:c r="R760" s="23"/>
      <x:c r="T760" s="226"/>
      <x:c r="U760" s="226"/>
      <x:c r="V760" s="226"/>
      <x:c r="W760" s="226"/>
      <x:c r="X760" s="226"/>
      <x:c r="Y760" s="226"/>
      <x:c r="Z760" s="226"/>
      <x:c r="AA760" s="226"/>
      <x:c r="AC760" s="226"/>
      <x:c r="AE760" s="222"/>
      <x:c r="AF760" s="226"/>
      <x:c r="AH760" s="222"/>
      <x:c r="AI760" s="23"/>
      <x:c r="AJ760" s="222"/>
      <x:c r="AK760" s="222"/>
      <x:c r="AM760" s="226"/>
      <x:c r="AN760" s="222"/>
      <x:c r="AO760" s="222"/>
    </x:row>
    <x:row r="761" spans="1:57" x14ac:dyDescent="0.3">
      <x:c r="J761" s="23"/>
      <x:c r="M761" s="226"/>
      <x:c r="Q761" s="23"/>
      <x:c r="R761" s="23"/>
      <x:c r="T761" s="226"/>
      <x:c r="U761" s="226"/>
      <x:c r="V761" s="226"/>
      <x:c r="W761" s="226"/>
      <x:c r="X761" s="226"/>
      <x:c r="Y761" s="226"/>
      <x:c r="Z761" s="226"/>
      <x:c r="AA761" s="226"/>
      <x:c r="AC761" s="226"/>
      <x:c r="AE761" s="222"/>
      <x:c r="AF761" s="226"/>
      <x:c r="AH761" s="222"/>
      <x:c r="AI761" s="23"/>
      <x:c r="AJ761" s="222"/>
      <x:c r="AK761" s="222"/>
      <x:c r="AM761" s="226"/>
      <x:c r="AN761" s="222"/>
      <x:c r="AO761" s="222"/>
    </x:row>
    <x:row r="762" spans="1:57" x14ac:dyDescent="0.3">
      <x:c r="J762" s="23"/>
      <x:c r="Q762" s="23"/>
      <x:c r="R762" s="23"/>
      <x:c r="T762" s="226"/>
      <x:c r="U762" s="226"/>
      <x:c r="V762" s="226"/>
      <x:c r="W762" s="226"/>
      <x:c r="X762" s="226"/>
      <x:c r="Y762" s="226"/>
      <x:c r="Z762" s="226"/>
      <x:c r="AA762" s="226"/>
      <x:c r="AC762" s="226"/>
      <x:c r="AE762" s="222"/>
      <x:c r="AF762" s="226"/>
      <x:c r="AH762" s="222"/>
      <x:c r="AI762" s="23"/>
      <x:c r="AJ762" s="222"/>
      <x:c r="AK762" s="222"/>
      <x:c r="AM762" s="226"/>
      <x:c r="AN762" s="222"/>
      <x:c r="AO762" s="222"/>
    </x:row>
    <x:row r="763" spans="1:57" x14ac:dyDescent="0.3">
      <x:c r="J763" s="23"/>
      <x:c r="M763" s="226"/>
      <x:c r="Q763" s="23"/>
      <x:c r="R763" s="23"/>
      <x:c r="T763" s="226"/>
      <x:c r="U763" s="226"/>
      <x:c r="V763" s="226"/>
      <x:c r="W763" s="226"/>
      <x:c r="X763" s="226"/>
      <x:c r="Y763" s="226"/>
      <x:c r="Z763" s="226"/>
      <x:c r="AA763" s="226"/>
      <x:c r="AC763" s="226"/>
      <x:c r="AE763" s="222"/>
      <x:c r="AF763" s="226"/>
      <x:c r="AH763" s="222"/>
      <x:c r="AI763" s="23"/>
      <x:c r="AJ763" s="226"/>
      <x:c r="AK763" s="226"/>
      <x:c r="AM763" s="226"/>
      <x:c r="AN763" s="226"/>
      <x:c r="AO763" s="226"/>
    </x:row>
    <x:row r="764" spans="1:57" x14ac:dyDescent="0.3">
      <x:c r="J764" s="23"/>
      <x:c r="M764" s="226"/>
      <x:c r="Q764" s="23"/>
      <x:c r="R764" s="23"/>
      <x:c r="T764" s="226"/>
      <x:c r="U764" s="226"/>
      <x:c r="V764" s="226"/>
      <x:c r="W764" s="226"/>
      <x:c r="X764" s="226"/>
      <x:c r="Y764" s="226"/>
      <x:c r="Z764" s="226"/>
      <x:c r="AA764" s="226"/>
      <x:c r="AC764" s="226"/>
      <x:c r="AE764" s="226"/>
      <x:c r="AF764" s="226"/>
      <x:c r="AH764" s="222"/>
      <x:c r="AI764" s="23"/>
      <x:c r="AJ764" s="222"/>
      <x:c r="AK764" s="222"/>
      <x:c r="AM764" s="226"/>
      <x:c r="AN764" s="222"/>
      <x:c r="AO764" s="222"/>
    </x:row>
    <x:row r="765" spans="1:57" x14ac:dyDescent="0.3">
      <x:c r="J765" s="23"/>
      <x:c r="Q765" s="23"/>
      <x:c r="R765" s="23"/>
      <x:c r="T765" s="226"/>
      <x:c r="U765" s="226"/>
      <x:c r="V765" s="226"/>
      <x:c r="W765" s="226"/>
      <x:c r="X765" s="226"/>
      <x:c r="Y765" s="226"/>
      <x:c r="Z765" s="226"/>
      <x:c r="AA765" s="226"/>
      <x:c r="AC765" s="226"/>
      <x:c r="AE765" s="226"/>
      <x:c r="AF765" s="226"/>
      <x:c r="AH765" s="222"/>
      <x:c r="AI765" s="23"/>
      <x:c r="AJ765" s="222"/>
      <x:c r="AK765" s="222"/>
      <x:c r="AM765" s="226"/>
      <x:c r="AN765" s="222"/>
      <x:c r="AO765" s="222"/>
    </x:row>
    <x:row r="766" spans="1:57" x14ac:dyDescent="0.3">
      <x:c r="J766" s="23"/>
      <x:c r="Q766" s="23"/>
      <x:c r="R766" s="23"/>
      <x:c r="T766" s="226"/>
      <x:c r="U766" s="226"/>
      <x:c r="V766" s="226"/>
      <x:c r="W766" s="226"/>
      <x:c r="X766" s="226"/>
      <x:c r="Y766" s="226"/>
      <x:c r="Z766" s="226"/>
      <x:c r="AA766" s="226"/>
      <x:c r="AC766" s="226"/>
      <x:c r="AE766" s="222"/>
      <x:c r="AF766" s="226"/>
      <x:c r="AH766" s="222"/>
      <x:c r="AI766" s="23"/>
      <x:c r="AJ766" s="222"/>
      <x:c r="AK766" s="222"/>
      <x:c r="AM766" s="226"/>
      <x:c r="AN766" s="222"/>
      <x:c r="AO766" s="222"/>
    </x:row>
    <x:row r="767" spans="1:57" x14ac:dyDescent="0.3">
      <x:c r="J767" s="23"/>
      <x:c r="Q767" s="23"/>
      <x:c r="R767" s="23"/>
      <x:c r="T767" s="226"/>
      <x:c r="U767" s="226"/>
      <x:c r="V767" s="226"/>
      <x:c r="W767" s="226"/>
      <x:c r="X767" s="226"/>
      <x:c r="Y767" s="226"/>
      <x:c r="Z767" s="226"/>
      <x:c r="AA767" s="226"/>
      <x:c r="AC767" s="226"/>
      <x:c r="AE767" s="222"/>
      <x:c r="AF767" s="226"/>
      <x:c r="AH767" s="222"/>
      <x:c r="AI767" s="23"/>
      <x:c r="AJ767" s="222"/>
      <x:c r="AK767" s="222"/>
      <x:c r="AM767" s="226"/>
      <x:c r="AN767" s="222"/>
      <x:c r="AO767" s="222"/>
    </x:row>
    <x:row r="768" spans="1:57" x14ac:dyDescent="0.3">
      <x:c r="J768" s="23"/>
      <x:c r="M768" s="226"/>
      <x:c r="Q768" s="23"/>
      <x:c r="R768" s="23"/>
      <x:c r="T768" s="226"/>
      <x:c r="U768" s="226"/>
      <x:c r="V768" s="226"/>
      <x:c r="W768" s="226"/>
      <x:c r="X768" s="226"/>
      <x:c r="Y768" s="226"/>
      <x:c r="Z768" s="226"/>
      <x:c r="AA768" s="226"/>
      <x:c r="AC768" s="226"/>
      <x:c r="AE768" s="222"/>
      <x:c r="AF768" s="226"/>
      <x:c r="AH768" s="222"/>
      <x:c r="AI768" s="23"/>
      <x:c r="AJ768" s="222"/>
      <x:c r="AK768" s="222"/>
      <x:c r="AM768" s="226"/>
      <x:c r="AN768" s="222"/>
      <x:c r="AO768" s="222"/>
    </x:row>
    <x:row r="769" spans="1:57" x14ac:dyDescent="0.3">
      <x:c r="J769" s="23"/>
      <x:c r="Q769" s="23"/>
      <x:c r="R769" s="23"/>
      <x:c r="T769" s="226"/>
      <x:c r="U769" s="226"/>
      <x:c r="V769" s="226"/>
      <x:c r="W769" s="226"/>
      <x:c r="X769" s="226"/>
      <x:c r="Y769" s="226"/>
      <x:c r="Z769" s="226"/>
      <x:c r="AA769" s="226"/>
      <x:c r="AC769" s="226"/>
      <x:c r="AE769" s="222"/>
      <x:c r="AF769" s="226"/>
      <x:c r="AH769" s="222"/>
      <x:c r="AI769" s="23"/>
      <x:c r="AJ769" s="222"/>
      <x:c r="AK769" s="222"/>
      <x:c r="AM769" s="226"/>
      <x:c r="AN769" s="222"/>
      <x:c r="AO769" s="222"/>
    </x:row>
    <x:row r="770" spans="1:57" x14ac:dyDescent="0.3">
      <x:c r="J770" s="23"/>
      <x:c r="Q770" s="23"/>
      <x:c r="R770" s="23"/>
      <x:c r="T770" s="226"/>
      <x:c r="U770" s="226"/>
      <x:c r="V770" s="226"/>
      <x:c r="W770" s="226"/>
      <x:c r="X770" s="226"/>
      <x:c r="Y770" s="226"/>
      <x:c r="Z770" s="226"/>
      <x:c r="AA770" s="226"/>
      <x:c r="AC770" s="226"/>
      <x:c r="AE770" s="222"/>
      <x:c r="AF770" s="226"/>
      <x:c r="AH770" s="222"/>
      <x:c r="AI770" s="23"/>
      <x:c r="AJ770" s="222"/>
      <x:c r="AK770" s="222"/>
      <x:c r="AM770" s="226"/>
      <x:c r="AN770" s="222"/>
      <x:c r="AO770" s="222"/>
    </x:row>
    <x:row r="771" spans="1:57" x14ac:dyDescent="0.3">
      <x:c r="J771" s="23"/>
      <x:c r="M771" s="226"/>
      <x:c r="Q771" s="23"/>
      <x:c r="R771" s="23"/>
      <x:c r="T771" s="226"/>
      <x:c r="U771" s="226"/>
      <x:c r="V771" s="226"/>
      <x:c r="W771" s="226"/>
      <x:c r="X771" s="226"/>
      <x:c r="Y771" s="226"/>
      <x:c r="Z771" s="226"/>
      <x:c r="AA771" s="226"/>
      <x:c r="AC771" s="226"/>
      <x:c r="AE771" s="222"/>
      <x:c r="AF771" s="226"/>
      <x:c r="AH771" s="226"/>
      <x:c r="AI771" s="23"/>
      <x:c r="AJ771" s="226"/>
      <x:c r="AK771" s="226"/>
      <x:c r="AM771" s="226"/>
      <x:c r="AN771" s="226"/>
      <x:c r="AO771" s="226"/>
    </x:row>
    <x:row r="772" spans="1:57" x14ac:dyDescent="0.3">
      <x:c r="J772" s="23"/>
      <x:c r="Q772" s="23"/>
      <x:c r="R772" s="23"/>
      <x:c r="T772" s="226"/>
      <x:c r="U772" s="226"/>
      <x:c r="V772" s="226"/>
      <x:c r="W772" s="226"/>
      <x:c r="X772" s="226"/>
      <x:c r="Y772" s="226"/>
      <x:c r="Z772" s="226"/>
      <x:c r="AA772" s="226"/>
      <x:c r="AC772" s="226"/>
      <x:c r="AE772" s="222"/>
      <x:c r="AF772" s="226"/>
      <x:c r="AH772" s="222"/>
      <x:c r="AI772" s="23"/>
      <x:c r="AJ772" s="222"/>
      <x:c r="AK772" s="222"/>
      <x:c r="AM772" s="226"/>
      <x:c r="AN772" s="222"/>
      <x:c r="AO772" s="222"/>
    </x:row>
    <x:row r="773" spans="1:57" x14ac:dyDescent="0.3">
      <x:c r="J773" s="23"/>
      <x:c r="M773" s="226"/>
      <x:c r="Q773" s="23"/>
      <x:c r="R773" s="23"/>
      <x:c r="T773" s="226"/>
      <x:c r="U773" s="226"/>
      <x:c r="V773" s="226"/>
      <x:c r="W773" s="226"/>
      <x:c r="X773" s="226"/>
      <x:c r="Y773" s="226"/>
      <x:c r="Z773" s="226"/>
      <x:c r="AA773" s="226"/>
      <x:c r="AC773" s="226"/>
      <x:c r="AE773" s="222"/>
      <x:c r="AF773" s="226"/>
      <x:c r="AH773" s="222"/>
      <x:c r="AI773" s="23"/>
      <x:c r="AJ773" s="222"/>
      <x:c r="AK773" s="222"/>
      <x:c r="AM773" s="226"/>
      <x:c r="AN773" s="222"/>
      <x:c r="AO773" s="222"/>
    </x:row>
    <x:row r="774" spans="1:57" x14ac:dyDescent="0.3">
      <x:c r="J774" s="23"/>
      <x:c r="Q774" s="23"/>
      <x:c r="R774" s="23"/>
      <x:c r="T774" s="226"/>
      <x:c r="U774" s="226"/>
      <x:c r="V774" s="226"/>
      <x:c r="W774" s="226"/>
      <x:c r="X774" s="226"/>
      <x:c r="Y774" s="226"/>
      <x:c r="Z774" s="226"/>
      <x:c r="AA774" s="226"/>
      <x:c r="AC774" s="226"/>
      <x:c r="AE774" s="222"/>
      <x:c r="AF774" s="226"/>
      <x:c r="AH774" s="222"/>
      <x:c r="AI774" s="23"/>
      <x:c r="AJ774" s="222"/>
      <x:c r="AK774" s="222"/>
      <x:c r="AM774" s="226"/>
      <x:c r="AN774" s="222"/>
      <x:c r="AO774" s="222"/>
    </x:row>
    <x:row r="775" spans="1:57" x14ac:dyDescent="0.3">
      <x:c r="J775" s="23"/>
      <x:c r="Q775" s="23"/>
      <x:c r="R775" s="23"/>
      <x:c r="T775" s="226"/>
      <x:c r="U775" s="226"/>
      <x:c r="V775" s="226"/>
      <x:c r="W775" s="226"/>
      <x:c r="X775" s="226"/>
      <x:c r="Y775" s="226"/>
      <x:c r="Z775" s="226"/>
      <x:c r="AA775" s="226"/>
      <x:c r="AC775" s="226"/>
      <x:c r="AE775" s="222"/>
      <x:c r="AF775" s="226"/>
      <x:c r="AH775" s="222"/>
      <x:c r="AI775" s="23"/>
      <x:c r="AJ775" s="222"/>
      <x:c r="AK775" s="222"/>
      <x:c r="AM775" s="226"/>
      <x:c r="AN775" s="222"/>
      <x:c r="AO775" s="222"/>
    </x:row>
    <x:row r="776" spans="1:57" x14ac:dyDescent="0.3">
      <x:c r="J776" s="23"/>
      <x:c r="Q776" s="23"/>
      <x:c r="R776" s="23"/>
      <x:c r="T776" s="226"/>
      <x:c r="U776" s="226"/>
      <x:c r="V776" s="226"/>
      <x:c r="W776" s="226"/>
      <x:c r="X776" s="226"/>
      <x:c r="Y776" s="226"/>
      <x:c r="Z776" s="226"/>
      <x:c r="AA776" s="226"/>
      <x:c r="AC776" s="226"/>
      <x:c r="AE776" s="222"/>
      <x:c r="AF776" s="226"/>
      <x:c r="AH776" s="222"/>
      <x:c r="AI776" s="23"/>
      <x:c r="AJ776" s="222"/>
      <x:c r="AK776" s="222"/>
      <x:c r="AM776" s="226"/>
      <x:c r="AN776" s="222"/>
      <x:c r="AO776" s="222"/>
    </x:row>
    <x:row r="777" spans="1:57" x14ac:dyDescent="0.3">
      <x:c r="J777" s="23"/>
      <x:c r="M777" s="226"/>
      <x:c r="Q777" s="23"/>
      <x:c r="R777" s="23"/>
      <x:c r="T777" s="226"/>
      <x:c r="U777" s="226"/>
      <x:c r="V777" s="226"/>
      <x:c r="W777" s="226"/>
      <x:c r="X777" s="226"/>
      <x:c r="Y777" s="226"/>
      <x:c r="Z777" s="226"/>
      <x:c r="AA777" s="226"/>
      <x:c r="AC777" s="226"/>
      <x:c r="AE777" s="222"/>
      <x:c r="AF777" s="226"/>
      <x:c r="AH777" s="222"/>
      <x:c r="AI777" s="23"/>
      <x:c r="AJ777" s="222"/>
      <x:c r="AK777" s="222"/>
      <x:c r="AM777" s="226"/>
      <x:c r="AN777" s="222"/>
      <x:c r="AO777" s="222"/>
    </x:row>
    <x:row r="778" spans="1:57" x14ac:dyDescent="0.3">
      <x:c r="J778" s="23"/>
      <x:c r="M778" s="226"/>
      <x:c r="Q778" s="23"/>
      <x:c r="R778" s="23"/>
      <x:c r="T778" s="226"/>
      <x:c r="U778" s="226"/>
      <x:c r="V778" s="226"/>
      <x:c r="W778" s="226"/>
      <x:c r="X778" s="226"/>
      <x:c r="Y778" s="226"/>
      <x:c r="Z778" s="226"/>
      <x:c r="AA778" s="226"/>
      <x:c r="AC778" s="226"/>
      <x:c r="AE778" s="222"/>
      <x:c r="AF778" s="226"/>
      <x:c r="AH778" s="222"/>
      <x:c r="AI778" s="23"/>
      <x:c r="AJ778" s="226"/>
      <x:c r="AK778" s="226"/>
      <x:c r="AM778" s="226"/>
      <x:c r="AN778" s="226"/>
      <x:c r="AO778" s="226"/>
    </x:row>
    <x:row r="779" spans="1:57" x14ac:dyDescent="0.3">
      <x:c r="J779" s="23"/>
      <x:c r="Q779" s="23"/>
      <x:c r="R779" s="23"/>
      <x:c r="T779" s="226"/>
      <x:c r="U779" s="226"/>
      <x:c r="V779" s="226"/>
      <x:c r="W779" s="226"/>
      <x:c r="X779" s="226"/>
      <x:c r="Y779" s="226"/>
      <x:c r="Z779" s="226"/>
      <x:c r="AA779" s="226"/>
      <x:c r="AC779" s="226"/>
      <x:c r="AE779" s="226"/>
      <x:c r="AF779" s="226"/>
      <x:c r="AH779" s="222"/>
      <x:c r="AI779" s="23"/>
      <x:c r="AJ779" s="222"/>
      <x:c r="AK779" s="222"/>
      <x:c r="AM779" s="226"/>
      <x:c r="AN779" s="222"/>
      <x:c r="AO779" s="222"/>
    </x:row>
    <x:row r="780" spans="1:57" x14ac:dyDescent="0.3">
      <x:c r="J780" s="23"/>
      <x:c r="M780" s="226"/>
      <x:c r="Q780" s="23"/>
      <x:c r="R780" s="23"/>
      <x:c r="T780" s="226"/>
      <x:c r="U780" s="226"/>
      <x:c r="V780" s="226"/>
      <x:c r="W780" s="226"/>
      <x:c r="X780" s="226"/>
      <x:c r="Y780" s="226"/>
      <x:c r="Z780" s="226"/>
      <x:c r="AA780" s="226"/>
      <x:c r="AC780" s="226"/>
      <x:c r="AE780" s="226"/>
      <x:c r="AF780" s="226"/>
      <x:c r="AH780" s="222"/>
      <x:c r="AI780" s="23"/>
      <x:c r="AJ780" s="222"/>
      <x:c r="AK780" s="222"/>
      <x:c r="AM780" s="226"/>
      <x:c r="AN780" s="222"/>
      <x:c r="AO780" s="222"/>
    </x:row>
    <x:row r="781" spans="1:57" x14ac:dyDescent="0.3">
      <x:c r="J781" s="23"/>
      <x:c r="M781" s="226"/>
      <x:c r="Q781" s="23"/>
      <x:c r="R781" s="23"/>
      <x:c r="T781" s="226"/>
      <x:c r="U781" s="226"/>
      <x:c r="V781" s="226"/>
      <x:c r="W781" s="226"/>
      <x:c r="X781" s="226"/>
      <x:c r="Y781" s="226"/>
      <x:c r="Z781" s="226"/>
      <x:c r="AA781" s="226"/>
      <x:c r="AC781" s="226"/>
      <x:c r="AE781" s="222"/>
      <x:c r="AF781" s="226"/>
      <x:c r="AH781" s="222"/>
      <x:c r="AI781" s="23"/>
      <x:c r="AJ781" s="222"/>
      <x:c r="AK781" s="222"/>
      <x:c r="AM781" s="226"/>
      <x:c r="AN781" s="222"/>
      <x:c r="AO781" s="222"/>
    </x:row>
    <x:row r="782" spans="1:57" x14ac:dyDescent="0.3">
      <x:c r="J782" s="23"/>
      <x:c r="M782" s="226"/>
      <x:c r="Q782" s="23"/>
      <x:c r="R782" s="23"/>
      <x:c r="T782" s="226"/>
      <x:c r="U782" s="226"/>
      <x:c r="V782" s="226"/>
      <x:c r="W782" s="226"/>
      <x:c r="X782" s="226"/>
      <x:c r="Y782" s="226"/>
      <x:c r="Z782" s="226"/>
      <x:c r="AA782" s="226"/>
      <x:c r="AC782" s="226"/>
      <x:c r="AE782" s="226"/>
      <x:c r="AF782" s="226"/>
      <x:c r="AH782" s="222"/>
      <x:c r="AI782" s="23"/>
      <x:c r="AJ782" s="222"/>
      <x:c r="AK782" s="222"/>
      <x:c r="AM782" s="226"/>
      <x:c r="AN782" s="222"/>
      <x:c r="AO782" s="222"/>
    </x:row>
    <x:row r="783" spans="1:57" x14ac:dyDescent="0.3">
      <x:c r="J783" s="23"/>
      <x:c r="M783" s="226"/>
      <x:c r="Q783" s="23"/>
      <x:c r="R783" s="23"/>
      <x:c r="T783" s="226"/>
      <x:c r="U783" s="226"/>
      <x:c r="V783" s="226"/>
      <x:c r="W783" s="226"/>
      <x:c r="X783" s="226"/>
      <x:c r="Y783" s="226"/>
      <x:c r="Z783" s="226"/>
      <x:c r="AA783" s="226"/>
      <x:c r="AC783" s="226"/>
      <x:c r="AE783" s="226"/>
      <x:c r="AF783" s="226"/>
      <x:c r="AH783" s="222"/>
      <x:c r="AI783" s="23"/>
      <x:c r="AJ783" s="222"/>
      <x:c r="AK783" s="222"/>
      <x:c r="AM783" s="226"/>
      <x:c r="AN783" s="222"/>
      <x:c r="AO783" s="222"/>
    </x:row>
    <x:row r="784" spans="1:57" x14ac:dyDescent="0.3">
      <x:c r="J784" s="23"/>
      <x:c r="Q784" s="23"/>
      <x:c r="R784" s="23"/>
      <x:c r="T784" s="226"/>
      <x:c r="U784" s="226"/>
      <x:c r="V784" s="226"/>
      <x:c r="W784" s="226"/>
      <x:c r="X784" s="226"/>
      <x:c r="Y784" s="226"/>
      <x:c r="Z784" s="226"/>
      <x:c r="AA784" s="226"/>
      <x:c r="AC784" s="226"/>
      <x:c r="AE784" s="222"/>
      <x:c r="AF784" s="226"/>
      <x:c r="AH784" s="222"/>
      <x:c r="AI784" s="23"/>
      <x:c r="AJ784" s="222"/>
      <x:c r="AK784" s="222"/>
      <x:c r="AM784" s="226"/>
      <x:c r="AN784" s="222"/>
      <x:c r="AO784" s="222"/>
    </x:row>
    <x:row r="785" spans="1:57" x14ac:dyDescent="0.3">
      <x:c r="J785" s="23"/>
      <x:c r="M785" s="226"/>
      <x:c r="Q785" s="23"/>
      <x:c r="R785" s="23"/>
      <x:c r="T785" s="226"/>
      <x:c r="U785" s="226"/>
      <x:c r="V785" s="226"/>
      <x:c r="W785" s="226"/>
      <x:c r="X785" s="226"/>
      <x:c r="Y785" s="226"/>
      <x:c r="Z785" s="226"/>
      <x:c r="AA785" s="226"/>
      <x:c r="AC785" s="226"/>
      <x:c r="AE785" s="222"/>
      <x:c r="AF785" s="226"/>
      <x:c r="AH785" s="222"/>
      <x:c r="AI785" s="23"/>
      <x:c r="AJ785" s="222"/>
      <x:c r="AK785" s="222"/>
      <x:c r="AM785" s="226"/>
      <x:c r="AN785" s="222"/>
      <x:c r="AO785" s="222"/>
    </x:row>
    <x:row r="786" spans="1:57" x14ac:dyDescent="0.3">
      <x:c r="J786" s="23"/>
      <x:c r="M786" s="226"/>
      <x:c r="Q786" s="23"/>
      <x:c r="R786" s="23"/>
      <x:c r="T786" s="226"/>
      <x:c r="U786" s="226"/>
      <x:c r="V786" s="226"/>
      <x:c r="W786" s="226"/>
      <x:c r="X786" s="226"/>
      <x:c r="Y786" s="226"/>
      <x:c r="Z786" s="226"/>
      <x:c r="AA786" s="226"/>
      <x:c r="AC786" s="226"/>
      <x:c r="AE786" s="222"/>
      <x:c r="AF786" s="226"/>
      <x:c r="AH786" s="222"/>
      <x:c r="AI786" s="23"/>
      <x:c r="AJ786" s="222"/>
      <x:c r="AK786" s="222"/>
      <x:c r="AM786" s="226"/>
      <x:c r="AN786" s="222"/>
      <x:c r="AO786" s="222"/>
    </x:row>
    <x:row r="787" spans="1:57" x14ac:dyDescent="0.3">
      <x:c r="J787" s="23"/>
      <x:c r="M787" s="226"/>
      <x:c r="Q787" s="23"/>
      <x:c r="R787" s="23"/>
      <x:c r="T787" s="226"/>
      <x:c r="U787" s="226"/>
      <x:c r="V787" s="226"/>
      <x:c r="W787" s="226"/>
      <x:c r="X787" s="226"/>
      <x:c r="Y787" s="226"/>
      <x:c r="Z787" s="226"/>
      <x:c r="AA787" s="226"/>
      <x:c r="AC787" s="226"/>
      <x:c r="AE787" s="226"/>
      <x:c r="AF787" s="226"/>
      <x:c r="AH787" s="222"/>
      <x:c r="AI787" s="23"/>
      <x:c r="AJ787" s="222"/>
      <x:c r="AK787" s="222"/>
      <x:c r="AM787" s="226"/>
      <x:c r="AN787" s="222"/>
      <x:c r="AO787" s="222"/>
    </x:row>
    <x:row r="788" spans="1:57" x14ac:dyDescent="0.3">
      <x:c r="J788" s="23"/>
      <x:c r="Q788" s="23"/>
      <x:c r="R788" s="23"/>
      <x:c r="T788" s="226"/>
      <x:c r="U788" s="226"/>
      <x:c r="V788" s="226"/>
      <x:c r="W788" s="226"/>
      <x:c r="X788" s="226"/>
      <x:c r="Y788" s="226"/>
      <x:c r="Z788" s="226"/>
      <x:c r="AA788" s="226"/>
      <x:c r="AC788" s="226"/>
      <x:c r="AE788" s="222"/>
      <x:c r="AF788" s="226"/>
      <x:c r="AH788" s="222"/>
      <x:c r="AI788" s="23"/>
      <x:c r="AJ788" s="226"/>
      <x:c r="AK788" s="226"/>
      <x:c r="AM788" s="226"/>
      <x:c r="AN788" s="226"/>
      <x:c r="AO788" s="226"/>
    </x:row>
    <x:row r="789" spans="1:57" x14ac:dyDescent="0.3">
      <x:c r="J789" s="23"/>
      <x:c r="Q789" s="23"/>
      <x:c r="R789" s="23"/>
      <x:c r="T789" s="226"/>
      <x:c r="U789" s="226"/>
      <x:c r="V789" s="226"/>
      <x:c r="W789" s="226"/>
      <x:c r="X789" s="226"/>
      <x:c r="Y789" s="226"/>
      <x:c r="Z789" s="226"/>
      <x:c r="AA789" s="226"/>
      <x:c r="AC789" s="226"/>
      <x:c r="AE789" s="222"/>
      <x:c r="AF789" s="226"/>
      <x:c r="AH789" s="222"/>
      <x:c r="AI789" s="23"/>
      <x:c r="AJ789" s="222"/>
      <x:c r="AK789" s="222"/>
      <x:c r="AM789" s="226"/>
      <x:c r="AN789" s="222"/>
      <x:c r="AO789" s="222"/>
    </x:row>
    <x:row r="790" spans="1:57" x14ac:dyDescent="0.3">
      <x:c r="J790" s="23"/>
      <x:c r="M790" s="226"/>
      <x:c r="Q790" s="23"/>
      <x:c r="R790" s="23"/>
      <x:c r="T790" s="226"/>
      <x:c r="U790" s="226"/>
      <x:c r="V790" s="226"/>
      <x:c r="W790" s="226"/>
      <x:c r="X790" s="226"/>
      <x:c r="Y790" s="226"/>
      <x:c r="Z790" s="226"/>
      <x:c r="AA790" s="226"/>
      <x:c r="AC790" s="226"/>
      <x:c r="AE790" s="222"/>
      <x:c r="AF790" s="226"/>
      <x:c r="AH790" s="222"/>
      <x:c r="AI790" s="23"/>
      <x:c r="AJ790" s="222"/>
      <x:c r="AK790" s="222"/>
      <x:c r="AM790" s="226"/>
      <x:c r="AN790" s="222"/>
      <x:c r="AO790" s="222"/>
    </x:row>
    <x:row r="791" spans="1:57" x14ac:dyDescent="0.3">
      <x:c r="J791" s="23"/>
      <x:c r="Q791" s="23"/>
      <x:c r="R791" s="23"/>
      <x:c r="T791" s="226"/>
      <x:c r="U791" s="226"/>
      <x:c r="V791" s="226"/>
      <x:c r="W791" s="226"/>
      <x:c r="X791" s="226"/>
      <x:c r="Y791" s="226"/>
      <x:c r="Z791" s="226"/>
      <x:c r="AA791" s="226"/>
      <x:c r="AC791" s="226"/>
      <x:c r="AE791" s="226"/>
      <x:c r="AF791" s="226"/>
      <x:c r="AH791" s="222"/>
      <x:c r="AI791" s="23"/>
      <x:c r="AJ791" s="222"/>
      <x:c r="AK791" s="222"/>
      <x:c r="AM791" s="226"/>
      <x:c r="AN791" s="222"/>
      <x:c r="AO791" s="222"/>
    </x:row>
    <x:row r="792" spans="1:57" x14ac:dyDescent="0.3">
      <x:c r="J792" s="23"/>
      <x:c r="Q792" s="23"/>
      <x:c r="R792" s="23"/>
      <x:c r="T792" s="226"/>
      <x:c r="U792" s="226"/>
      <x:c r="V792" s="226"/>
      <x:c r="W792" s="226"/>
      <x:c r="X792" s="226"/>
      <x:c r="Y792" s="226"/>
      <x:c r="Z792" s="226"/>
      <x:c r="AA792" s="226"/>
      <x:c r="AC792" s="226"/>
      <x:c r="AE792" s="226"/>
      <x:c r="AF792" s="226"/>
      <x:c r="AH792" s="222"/>
      <x:c r="AI792" s="23"/>
      <x:c r="AJ792" s="222"/>
      <x:c r="AK792" s="222"/>
      <x:c r="AM792" s="226"/>
      <x:c r="AN792" s="222"/>
      <x:c r="AO792" s="222"/>
    </x:row>
    <x:row r="793" spans="1:57" x14ac:dyDescent="0.3">
      <x:c r="J793" s="23"/>
      <x:c r="M793" s="226"/>
      <x:c r="Q793" s="23"/>
      <x:c r="R793" s="23"/>
      <x:c r="T793" s="226"/>
      <x:c r="U793" s="226"/>
      <x:c r="V793" s="226"/>
      <x:c r="W793" s="226"/>
      <x:c r="X793" s="226"/>
      <x:c r="Y793" s="226"/>
      <x:c r="Z793" s="226"/>
      <x:c r="AA793" s="226"/>
      <x:c r="AC793" s="226"/>
      <x:c r="AE793" s="222"/>
      <x:c r="AF793" s="226"/>
      <x:c r="AH793" s="222"/>
      <x:c r="AI793" s="23"/>
      <x:c r="AJ793" s="222"/>
      <x:c r="AK793" s="222"/>
      <x:c r="AM793" s="226"/>
      <x:c r="AN793" s="222"/>
      <x:c r="AO793" s="222"/>
    </x:row>
    <x:row r="794" spans="1:57" x14ac:dyDescent="0.3">
      <x:c r="J794" s="23"/>
      <x:c r="Q794" s="23"/>
      <x:c r="R794" s="23"/>
      <x:c r="T794" s="226"/>
      <x:c r="U794" s="226"/>
      <x:c r="V794" s="226"/>
      <x:c r="W794" s="226"/>
      <x:c r="X794" s="226"/>
      <x:c r="Y794" s="226"/>
      <x:c r="Z794" s="226"/>
      <x:c r="AA794" s="226"/>
      <x:c r="AC794" s="226"/>
      <x:c r="AE794" s="222"/>
      <x:c r="AF794" s="226"/>
      <x:c r="AH794" s="222"/>
      <x:c r="AI794" s="23"/>
      <x:c r="AJ794" s="222"/>
      <x:c r="AK794" s="222"/>
      <x:c r="AM794" s="226"/>
      <x:c r="AN794" s="222"/>
      <x:c r="AO794" s="222"/>
    </x:row>
    <x:row r="795" spans="1:57" x14ac:dyDescent="0.3">
      <x:c r="J795" s="23"/>
      <x:c r="M795" s="226"/>
      <x:c r="Q795" s="23"/>
      <x:c r="R795" s="23"/>
      <x:c r="T795" s="226"/>
      <x:c r="U795" s="226"/>
      <x:c r="V795" s="226"/>
      <x:c r="W795" s="226"/>
      <x:c r="X795" s="226"/>
      <x:c r="Y795" s="226"/>
      <x:c r="Z795" s="226"/>
      <x:c r="AA795" s="226"/>
      <x:c r="AC795" s="226"/>
      <x:c r="AE795" s="226"/>
      <x:c r="AF795" s="226"/>
      <x:c r="AH795" s="226"/>
      <x:c r="AI795" s="23"/>
      <x:c r="AJ795" s="226"/>
      <x:c r="AK795" s="226"/>
      <x:c r="AM795" s="226"/>
      <x:c r="AN795" s="226"/>
      <x:c r="AO795" s="226"/>
    </x:row>
    <x:row r="796" spans="1:57" x14ac:dyDescent="0.3">
      <x:c r="J796" s="23"/>
      <x:c r="Q796" s="23"/>
      <x:c r="R796" s="23"/>
      <x:c r="T796" s="226"/>
      <x:c r="U796" s="226"/>
      <x:c r="V796" s="226"/>
      <x:c r="W796" s="226"/>
      <x:c r="X796" s="226"/>
      <x:c r="Y796" s="226"/>
      <x:c r="Z796" s="226"/>
      <x:c r="AA796" s="226"/>
      <x:c r="AC796" s="226"/>
      <x:c r="AE796" s="222"/>
      <x:c r="AF796" s="226"/>
      <x:c r="AH796" s="222"/>
      <x:c r="AI796" s="23"/>
      <x:c r="AJ796" s="222"/>
      <x:c r="AK796" s="222"/>
      <x:c r="AM796" s="226"/>
      <x:c r="AN796" s="222"/>
      <x:c r="AO796" s="222"/>
    </x:row>
    <x:row r="797" spans="1:57" x14ac:dyDescent="0.3">
      <x:c r="J797" s="23"/>
      <x:c r="M797" s="226"/>
      <x:c r="Q797" s="23"/>
      <x:c r="R797" s="23"/>
      <x:c r="T797" s="226"/>
      <x:c r="U797" s="226"/>
      <x:c r="V797" s="226"/>
      <x:c r="W797" s="226"/>
      <x:c r="X797" s="226"/>
      <x:c r="Y797" s="226"/>
      <x:c r="Z797" s="226"/>
      <x:c r="AA797" s="226"/>
      <x:c r="AC797" s="226"/>
      <x:c r="AE797" s="226"/>
      <x:c r="AF797" s="226"/>
      <x:c r="AH797" s="222"/>
      <x:c r="AI797" s="23"/>
      <x:c r="AJ797" s="222"/>
      <x:c r="AK797" s="222"/>
      <x:c r="AM797" s="226"/>
      <x:c r="AN797" s="222"/>
      <x:c r="AO797" s="222"/>
    </x:row>
    <x:row r="798" spans="1:57" x14ac:dyDescent="0.3">
      <x:c r="J798" s="23"/>
      <x:c r="Q798" s="23"/>
      <x:c r="R798" s="23"/>
      <x:c r="T798" s="226"/>
      <x:c r="U798" s="226"/>
      <x:c r="V798" s="226"/>
      <x:c r="W798" s="226"/>
      <x:c r="X798" s="226"/>
      <x:c r="Y798" s="226"/>
      <x:c r="Z798" s="226"/>
      <x:c r="AA798" s="226"/>
      <x:c r="AC798" s="226"/>
      <x:c r="AE798" s="222"/>
      <x:c r="AF798" s="226"/>
      <x:c r="AH798" s="222"/>
      <x:c r="AI798" s="23"/>
      <x:c r="AJ798" s="222"/>
      <x:c r="AK798" s="222"/>
      <x:c r="AM798" s="226"/>
      <x:c r="AN798" s="222"/>
      <x:c r="AO798" s="222"/>
    </x:row>
    <x:row r="799" spans="1:57" x14ac:dyDescent="0.3">
      <x:c r="J799" s="23"/>
      <x:c r="M799" s="226"/>
      <x:c r="Q799" s="23"/>
      <x:c r="R799" s="23"/>
      <x:c r="T799" s="226"/>
      <x:c r="U799" s="226"/>
      <x:c r="V799" s="226"/>
      <x:c r="W799" s="226"/>
      <x:c r="X799" s="226"/>
      <x:c r="Y799" s="226"/>
      <x:c r="Z799" s="226"/>
      <x:c r="AA799" s="226"/>
      <x:c r="AC799" s="226"/>
      <x:c r="AE799" s="222"/>
      <x:c r="AF799" s="226"/>
      <x:c r="AH799" s="222"/>
      <x:c r="AI799" s="23"/>
      <x:c r="AJ799" s="222"/>
      <x:c r="AK799" s="222"/>
      <x:c r="AM799" s="226"/>
      <x:c r="AN799" s="222"/>
      <x:c r="AO799" s="222"/>
    </x:row>
    <x:row r="800" spans="1:57" x14ac:dyDescent="0.3">
      <x:c r="J800" s="23"/>
      <x:c r="Q800" s="23"/>
      <x:c r="R800" s="23"/>
      <x:c r="T800" s="226"/>
      <x:c r="U800" s="226"/>
      <x:c r="V800" s="226"/>
      <x:c r="W800" s="226"/>
      <x:c r="X800" s="226"/>
      <x:c r="Y800" s="226"/>
      <x:c r="Z800" s="226"/>
      <x:c r="AA800" s="226"/>
      <x:c r="AC800" s="226"/>
      <x:c r="AE800" s="222"/>
      <x:c r="AF800" s="226"/>
      <x:c r="AH800" s="222"/>
      <x:c r="AI800" s="23"/>
      <x:c r="AJ800" s="222"/>
      <x:c r="AK800" s="222"/>
      <x:c r="AM800" s="226"/>
      <x:c r="AN800" s="222"/>
      <x:c r="AO800" s="222"/>
    </x:row>
    <x:row r="801" spans="1:57" x14ac:dyDescent="0.3">
      <x:c r="J801" s="23"/>
      <x:c r="Q801" s="23"/>
      <x:c r="R801" s="23"/>
      <x:c r="T801" s="226"/>
      <x:c r="U801" s="226"/>
      <x:c r="V801" s="226"/>
      <x:c r="W801" s="226"/>
      <x:c r="X801" s="226"/>
      <x:c r="Y801" s="226"/>
      <x:c r="Z801" s="226"/>
      <x:c r="AA801" s="226"/>
      <x:c r="AC801" s="226"/>
      <x:c r="AE801" s="226"/>
      <x:c r="AF801" s="226"/>
      <x:c r="AH801" s="222"/>
      <x:c r="AI801" s="23"/>
      <x:c r="AJ801" s="222"/>
      <x:c r="AK801" s="222"/>
      <x:c r="AM801" s="226"/>
      <x:c r="AN801" s="222"/>
      <x:c r="AO801" s="222"/>
    </x:row>
    <x:row r="802" spans="1:57" x14ac:dyDescent="0.3">
      <x:c r="J802" s="23"/>
      <x:c r="M802" s="226"/>
      <x:c r="Q802" s="23"/>
      <x:c r="R802" s="23"/>
      <x:c r="T802" s="226"/>
      <x:c r="U802" s="226"/>
      <x:c r="V802" s="226"/>
      <x:c r="W802" s="226"/>
      <x:c r="X802" s="226"/>
      <x:c r="Y802" s="226"/>
      <x:c r="Z802" s="226"/>
      <x:c r="AA802" s="226"/>
      <x:c r="AC802" s="226"/>
      <x:c r="AE802" s="222"/>
      <x:c r="AF802" s="226"/>
      <x:c r="AH802" s="222"/>
      <x:c r="AI802" s="23"/>
      <x:c r="AJ802" s="226"/>
      <x:c r="AK802" s="226"/>
      <x:c r="AM802" s="226"/>
      <x:c r="AN802" s="226"/>
      <x:c r="AO802" s="226"/>
    </x:row>
    <x:row r="803" spans="1:57" x14ac:dyDescent="0.3">
      <x:c r="J803" s="23"/>
      <x:c r="M803" s="226"/>
      <x:c r="Q803" s="23"/>
      <x:c r="R803" s="23"/>
      <x:c r="T803" s="226"/>
      <x:c r="U803" s="226"/>
      <x:c r="V803" s="226"/>
      <x:c r="W803" s="226"/>
      <x:c r="X803" s="226"/>
      <x:c r="Y803" s="226"/>
      <x:c r="Z803" s="226"/>
      <x:c r="AA803" s="226"/>
      <x:c r="AC803" s="226"/>
      <x:c r="AE803" s="226"/>
      <x:c r="AF803" s="226"/>
      <x:c r="AH803" s="222"/>
      <x:c r="AI803" s="23"/>
      <x:c r="AJ803" s="222"/>
      <x:c r="AK803" s="222"/>
      <x:c r="AM803" s="226"/>
      <x:c r="AN803" s="222"/>
      <x:c r="AO803" s="222"/>
    </x:row>
    <x:row r="804" spans="1:57" x14ac:dyDescent="0.3">
      <x:c r="J804" s="23"/>
      <x:c r="Q804" s="23"/>
      <x:c r="R804" s="23"/>
      <x:c r="T804" s="226"/>
      <x:c r="U804" s="226"/>
      <x:c r="V804" s="226"/>
      <x:c r="W804" s="226"/>
      <x:c r="X804" s="226"/>
      <x:c r="Y804" s="226"/>
      <x:c r="Z804" s="226"/>
      <x:c r="AA804" s="226"/>
      <x:c r="AC804" s="226"/>
      <x:c r="AE804" s="222"/>
      <x:c r="AF804" s="226"/>
      <x:c r="AH804" s="222"/>
      <x:c r="AI804" s="23"/>
      <x:c r="AJ804" s="222"/>
      <x:c r="AK804" s="222"/>
      <x:c r="AM804" s="226"/>
      <x:c r="AN804" s="222"/>
      <x:c r="AO804" s="222"/>
    </x:row>
    <x:row r="805" spans="1:57" x14ac:dyDescent="0.3">
      <x:c r="J805" s="23"/>
      <x:c r="M805" s="226"/>
      <x:c r="Q805" s="23"/>
      <x:c r="R805" s="23"/>
      <x:c r="T805" s="226"/>
      <x:c r="U805" s="226"/>
      <x:c r="V805" s="226"/>
      <x:c r="W805" s="226"/>
      <x:c r="X805" s="226"/>
      <x:c r="Y805" s="226"/>
      <x:c r="Z805" s="226"/>
      <x:c r="AA805" s="226"/>
      <x:c r="AC805" s="226"/>
      <x:c r="AE805" s="222"/>
      <x:c r="AF805" s="226"/>
      <x:c r="AH805" s="222"/>
      <x:c r="AI805" s="23"/>
      <x:c r="AJ805" s="222"/>
      <x:c r="AK805" s="222"/>
      <x:c r="AM805" s="226"/>
      <x:c r="AN805" s="222"/>
      <x:c r="AO805" s="222"/>
    </x:row>
    <x:row r="806" spans="1:57" x14ac:dyDescent="0.3">
      <x:c r="J806" s="23"/>
      <x:c r="M806" s="226"/>
      <x:c r="Q806" s="23"/>
      <x:c r="R806" s="23"/>
      <x:c r="T806" s="226"/>
      <x:c r="U806" s="226"/>
      <x:c r="V806" s="226"/>
      <x:c r="W806" s="226"/>
      <x:c r="X806" s="226"/>
      <x:c r="Y806" s="226"/>
      <x:c r="Z806" s="226"/>
      <x:c r="AA806" s="226"/>
      <x:c r="AC806" s="226"/>
      <x:c r="AE806" s="222"/>
      <x:c r="AF806" s="226"/>
      <x:c r="AH806" s="222"/>
      <x:c r="AI806" s="23"/>
      <x:c r="AJ806" s="222"/>
      <x:c r="AK806" s="222"/>
      <x:c r="AM806" s="226"/>
      <x:c r="AN806" s="222"/>
      <x:c r="AO806" s="222"/>
    </x:row>
    <x:row r="807" spans="1:57" x14ac:dyDescent="0.3">
      <x:c r="J807" s="23"/>
      <x:c r="Q807" s="23"/>
      <x:c r="R807" s="23"/>
      <x:c r="T807" s="226"/>
      <x:c r="U807" s="226"/>
      <x:c r="V807" s="226"/>
      <x:c r="W807" s="226"/>
      <x:c r="X807" s="226"/>
      <x:c r="Y807" s="226"/>
      <x:c r="Z807" s="226"/>
      <x:c r="AA807" s="226"/>
      <x:c r="AC807" s="226"/>
      <x:c r="AE807" s="222"/>
      <x:c r="AF807" s="226"/>
      <x:c r="AH807" s="222"/>
      <x:c r="AI807" s="23"/>
      <x:c r="AJ807" s="222"/>
      <x:c r="AK807" s="222"/>
      <x:c r="AM807" s="226"/>
      <x:c r="AN807" s="222"/>
      <x:c r="AO807" s="222"/>
    </x:row>
    <x:row r="808" spans="1:57" x14ac:dyDescent="0.3">
      <x:c r="J808" s="23"/>
      <x:c r="Q808" s="23"/>
      <x:c r="R808" s="23"/>
      <x:c r="T808" s="226"/>
      <x:c r="U808" s="226"/>
      <x:c r="V808" s="226"/>
      <x:c r="W808" s="226"/>
      <x:c r="X808" s="226"/>
      <x:c r="Y808" s="226"/>
      <x:c r="Z808" s="226"/>
      <x:c r="AA808" s="226"/>
      <x:c r="AC808" s="226"/>
      <x:c r="AE808" s="222"/>
      <x:c r="AF808" s="226"/>
      <x:c r="AH808" s="222"/>
      <x:c r="AI808" s="23"/>
      <x:c r="AJ808" s="222"/>
      <x:c r="AK808" s="222"/>
      <x:c r="AM808" s="226"/>
      <x:c r="AN808" s="222"/>
      <x:c r="AO808" s="222"/>
    </x:row>
    <x:row r="809" spans="1:57" x14ac:dyDescent="0.3">
      <x:c r="J809" s="23"/>
      <x:c r="Q809" s="23"/>
      <x:c r="R809" s="23"/>
      <x:c r="T809" s="226"/>
      <x:c r="U809" s="226"/>
      <x:c r="V809" s="226"/>
      <x:c r="W809" s="226"/>
      <x:c r="X809" s="226"/>
      <x:c r="Y809" s="226"/>
      <x:c r="Z809" s="226"/>
      <x:c r="AA809" s="226"/>
      <x:c r="AC809" s="226"/>
      <x:c r="AE809" s="222"/>
      <x:c r="AF809" s="226"/>
      <x:c r="AH809" s="222"/>
      <x:c r="AI809" s="23"/>
      <x:c r="AJ809" s="222"/>
      <x:c r="AK809" s="222"/>
      <x:c r="AM809" s="226"/>
      <x:c r="AN809" s="222"/>
      <x:c r="AO809" s="222"/>
    </x:row>
    <x:row r="810" spans="1:57" x14ac:dyDescent="0.3">
      <x:c r="J810" s="23"/>
      <x:c r="M810" s="226"/>
      <x:c r="Q810" s="23"/>
      <x:c r="R810" s="23"/>
      <x:c r="T810" s="226"/>
      <x:c r="U810" s="226"/>
      <x:c r="V810" s="226"/>
      <x:c r="W810" s="226"/>
      <x:c r="X810" s="226"/>
      <x:c r="Y810" s="226"/>
      <x:c r="Z810" s="226"/>
      <x:c r="AA810" s="226"/>
      <x:c r="AC810" s="226"/>
      <x:c r="AE810" s="222"/>
      <x:c r="AF810" s="226"/>
      <x:c r="AH810" s="222"/>
      <x:c r="AI810" s="23"/>
      <x:c r="AJ810" s="222"/>
      <x:c r="AK810" s="222"/>
      <x:c r="AM810" s="226"/>
      <x:c r="AN810" s="222"/>
      <x:c r="AO810" s="222"/>
    </x:row>
    <x:row r="811" spans="1:57" x14ac:dyDescent="0.3">
      <x:c r="J811" s="23"/>
      <x:c r="Q811" s="23"/>
      <x:c r="R811" s="23"/>
      <x:c r="T811" s="226"/>
      <x:c r="U811" s="226"/>
      <x:c r="V811" s="226"/>
      <x:c r="W811" s="226"/>
      <x:c r="X811" s="226"/>
      <x:c r="Y811" s="226"/>
      <x:c r="Z811" s="226"/>
      <x:c r="AA811" s="226"/>
      <x:c r="AC811" s="226"/>
      <x:c r="AE811" s="226"/>
      <x:c r="AF811" s="226"/>
      <x:c r="AH811" s="222"/>
      <x:c r="AI811" s="23"/>
      <x:c r="AJ811" s="222"/>
      <x:c r="AK811" s="222"/>
      <x:c r="AM811" s="226"/>
      <x:c r="AN811" s="222"/>
      <x:c r="AO811" s="222"/>
    </x:row>
    <x:row r="812" spans="1:57" x14ac:dyDescent="0.3">
      <x:c r="J812" s="23"/>
      <x:c r="Q812" s="23"/>
      <x:c r="R812" s="23"/>
      <x:c r="T812" s="226"/>
      <x:c r="U812" s="226"/>
      <x:c r="V812" s="226"/>
      <x:c r="W812" s="226"/>
      <x:c r="X812" s="226"/>
      <x:c r="Y812" s="226"/>
      <x:c r="Z812" s="226"/>
      <x:c r="AA812" s="226"/>
      <x:c r="AC812" s="226"/>
      <x:c r="AE812" s="226"/>
      <x:c r="AF812" s="226"/>
      <x:c r="AH812" s="222"/>
      <x:c r="AI812" s="23"/>
      <x:c r="AJ812" s="222"/>
      <x:c r="AK812" s="222"/>
      <x:c r="AM812" s="226"/>
      <x:c r="AN812" s="222"/>
      <x:c r="AO812" s="222"/>
    </x:row>
    <x:row r="813" spans="1:57" x14ac:dyDescent="0.3">
      <x:c r="J813" s="23"/>
      <x:c r="Q813" s="23"/>
      <x:c r="R813" s="23"/>
      <x:c r="T813" s="226"/>
      <x:c r="U813" s="226"/>
      <x:c r="V813" s="226"/>
      <x:c r="W813" s="226"/>
      <x:c r="X813" s="226"/>
      <x:c r="Y813" s="226"/>
      <x:c r="Z813" s="226"/>
      <x:c r="AA813" s="226"/>
      <x:c r="AC813" s="226"/>
      <x:c r="AE813" s="222"/>
      <x:c r="AF813" s="226"/>
      <x:c r="AH813" s="222"/>
      <x:c r="AI813" s="23"/>
      <x:c r="AJ813" s="222"/>
      <x:c r="AK813" s="222"/>
      <x:c r="AM813" s="226"/>
      <x:c r="AN813" s="222"/>
      <x:c r="AO813" s="222"/>
    </x:row>
    <x:row r="814" spans="1:57" x14ac:dyDescent="0.3">
      <x:c r="J814" s="23"/>
      <x:c r="M814" s="226"/>
      <x:c r="Q814" s="23"/>
      <x:c r="R814" s="23"/>
      <x:c r="T814" s="226"/>
      <x:c r="U814" s="226"/>
      <x:c r="V814" s="226"/>
      <x:c r="W814" s="226"/>
      <x:c r="X814" s="226"/>
      <x:c r="Y814" s="226"/>
      <x:c r="Z814" s="226"/>
      <x:c r="AA814" s="226"/>
      <x:c r="AC814" s="226"/>
      <x:c r="AE814" s="226"/>
      <x:c r="AF814" s="226"/>
      <x:c r="AH814" s="222"/>
      <x:c r="AI814" s="23"/>
      <x:c r="AJ814" s="222"/>
      <x:c r="AK814" s="222"/>
      <x:c r="AM814" s="226"/>
      <x:c r="AN814" s="222"/>
      <x:c r="AO814" s="222"/>
    </x:row>
    <x:row r="815" spans="1:57" x14ac:dyDescent="0.3">
      <x:c r="J815" s="23"/>
      <x:c r="M815" s="226"/>
      <x:c r="Q815" s="23"/>
      <x:c r="R815" s="23"/>
      <x:c r="T815" s="226"/>
      <x:c r="U815" s="226"/>
      <x:c r="V815" s="226"/>
      <x:c r="W815" s="226"/>
      <x:c r="X815" s="226"/>
      <x:c r="Y815" s="226"/>
      <x:c r="Z815" s="226"/>
      <x:c r="AA815" s="226"/>
      <x:c r="AC815" s="226"/>
      <x:c r="AE815" s="226"/>
      <x:c r="AF815" s="226"/>
      <x:c r="AH815" s="222"/>
      <x:c r="AI815" s="23"/>
      <x:c r="AJ815" s="222"/>
      <x:c r="AK815" s="222"/>
      <x:c r="AM815" s="226"/>
      <x:c r="AN815" s="222"/>
      <x:c r="AO815" s="222"/>
    </x:row>
    <x:row r="816" spans="1:57" x14ac:dyDescent="0.3">
      <x:c r="J816" s="23"/>
      <x:c r="M816" s="226"/>
      <x:c r="Q816" s="23"/>
      <x:c r="R816" s="23"/>
      <x:c r="T816" s="226"/>
      <x:c r="U816" s="226"/>
      <x:c r="V816" s="226"/>
      <x:c r="W816" s="226"/>
      <x:c r="X816" s="226"/>
      <x:c r="Y816" s="226"/>
      <x:c r="Z816" s="226"/>
      <x:c r="AA816" s="226"/>
      <x:c r="AC816" s="226"/>
      <x:c r="AE816" s="222"/>
      <x:c r="AF816" s="226"/>
      <x:c r="AH816" s="222"/>
      <x:c r="AI816" s="23"/>
      <x:c r="AJ816" s="222"/>
      <x:c r="AK816" s="222"/>
      <x:c r="AM816" s="226"/>
      <x:c r="AN816" s="222"/>
      <x:c r="AO816" s="222"/>
    </x:row>
    <x:row r="817" spans="1:57" x14ac:dyDescent="0.3">
      <x:c r="J817" s="23"/>
      <x:c r="M817" s="226"/>
      <x:c r="Q817" s="23"/>
      <x:c r="R817" s="23"/>
      <x:c r="T817" s="226"/>
      <x:c r="U817" s="226"/>
      <x:c r="V817" s="226"/>
      <x:c r="W817" s="226"/>
      <x:c r="X817" s="226"/>
      <x:c r="Y817" s="226"/>
      <x:c r="Z817" s="226"/>
      <x:c r="AA817" s="226"/>
      <x:c r="AC817" s="226"/>
      <x:c r="AE817" s="222"/>
      <x:c r="AF817" s="226"/>
      <x:c r="AH817" s="222"/>
      <x:c r="AI817" s="23"/>
      <x:c r="AJ817" s="222"/>
      <x:c r="AK817" s="222"/>
      <x:c r="AM817" s="226"/>
      <x:c r="AN817" s="222"/>
      <x:c r="AO817" s="222"/>
    </x:row>
    <x:row r="818" spans="1:57" x14ac:dyDescent="0.3">
      <x:c r="J818" s="23"/>
      <x:c r="Q818" s="23"/>
      <x:c r="R818" s="23"/>
      <x:c r="T818" s="226"/>
      <x:c r="U818" s="226"/>
      <x:c r="V818" s="226"/>
      <x:c r="W818" s="226"/>
      <x:c r="X818" s="226"/>
      <x:c r="Y818" s="226"/>
      <x:c r="Z818" s="226"/>
      <x:c r="AA818" s="226"/>
      <x:c r="AC818" s="226"/>
      <x:c r="AE818" s="226"/>
      <x:c r="AF818" s="226"/>
      <x:c r="AH818" s="222"/>
      <x:c r="AI818" s="23"/>
      <x:c r="AJ818" s="226"/>
      <x:c r="AK818" s="226"/>
      <x:c r="AM818" s="226"/>
      <x:c r="AN818" s="226"/>
      <x:c r="AO818" s="226"/>
    </x:row>
    <x:row r="819" spans="1:57" x14ac:dyDescent="0.3">
      <x:c r="J819" s="23"/>
      <x:c r="M819" s="226"/>
      <x:c r="Q819" s="23"/>
      <x:c r="R819" s="23"/>
      <x:c r="T819" s="226"/>
      <x:c r="U819" s="226"/>
      <x:c r="V819" s="226"/>
      <x:c r="W819" s="226"/>
      <x:c r="X819" s="226"/>
      <x:c r="Y819" s="226"/>
      <x:c r="Z819" s="226"/>
      <x:c r="AA819" s="226"/>
      <x:c r="AC819" s="226"/>
      <x:c r="AE819" s="222"/>
      <x:c r="AF819" s="226"/>
      <x:c r="AH819" s="222"/>
      <x:c r="AI819" s="23"/>
      <x:c r="AJ819" s="222"/>
      <x:c r="AK819" s="222"/>
      <x:c r="AM819" s="226"/>
      <x:c r="AN819" s="222"/>
      <x:c r="AO819" s="222"/>
    </x:row>
    <x:row r="820" spans="1:57" x14ac:dyDescent="0.3">
      <x:c r="J820" s="23"/>
      <x:c r="M820" s="226"/>
      <x:c r="Q820" s="23"/>
      <x:c r="R820" s="23"/>
      <x:c r="T820" s="226"/>
      <x:c r="U820" s="226"/>
      <x:c r="V820" s="226"/>
      <x:c r="W820" s="226"/>
      <x:c r="X820" s="226"/>
      <x:c r="Y820" s="226"/>
      <x:c r="Z820" s="226"/>
      <x:c r="AA820" s="226"/>
      <x:c r="AC820" s="226"/>
      <x:c r="AE820" s="226"/>
      <x:c r="AF820" s="226"/>
      <x:c r="AH820" s="222"/>
      <x:c r="AI820" s="23"/>
      <x:c r="AJ820" s="222"/>
      <x:c r="AK820" s="222"/>
      <x:c r="AM820" s="226"/>
      <x:c r="AN820" s="222"/>
      <x:c r="AO820" s="222"/>
    </x:row>
    <x:row r="821" spans="1:57" x14ac:dyDescent="0.3">
      <x:c r="J821" s="23"/>
      <x:c r="Q821" s="23"/>
      <x:c r="R821" s="23"/>
      <x:c r="T821" s="226"/>
      <x:c r="U821" s="226"/>
      <x:c r="V821" s="226"/>
      <x:c r="W821" s="226"/>
      <x:c r="X821" s="226"/>
      <x:c r="Y821" s="226"/>
      <x:c r="Z821" s="226"/>
      <x:c r="AA821" s="226"/>
      <x:c r="AC821" s="226"/>
      <x:c r="AE821" s="222"/>
      <x:c r="AF821" s="226"/>
      <x:c r="AH821" s="222"/>
      <x:c r="AI821" s="23"/>
      <x:c r="AJ821" s="222"/>
      <x:c r="AK821" s="222"/>
      <x:c r="AM821" s="226"/>
      <x:c r="AN821" s="222"/>
      <x:c r="AO821" s="222"/>
    </x:row>
    <x:row r="822" spans="1:57" x14ac:dyDescent="0.3">
      <x:c r="J822" s="23"/>
      <x:c r="Q822" s="23"/>
      <x:c r="R822" s="23"/>
      <x:c r="T822" s="226"/>
      <x:c r="U822" s="226"/>
      <x:c r="V822" s="226"/>
      <x:c r="W822" s="226"/>
      <x:c r="X822" s="226"/>
      <x:c r="Y822" s="226"/>
      <x:c r="Z822" s="226"/>
      <x:c r="AA822" s="226"/>
      <x:c r="AC822" s="226"/>
      <x:c r="AE822" s="222"/>
      <x:c r="AF822" s="226"/>
      <x:c r="AH822" s="222"/>
      <x:c r="AI822" s="23"/>
      <x:c r="AJ822" s="222"/>
      <x:c r="AK822" s="222"/>
      <x:c r="AM822" s="226"/>
      <x:c r="AN822" s="222"/>
      <x:c r="AO822" s="222"/>
    </x:row>
    <x:row r="823" spans="1:57" x14ac:dyDescent="0.3">
      <x:c r="J823" s="23"/>
      <x:c r="M823" s="226"/>
      <x:c r="Q823" s="23"/>
      <x:c r="R823" s="23"/>
      <x:c r="T823" s="226"/>
      <x:c r="U823" s="226"/>
      <x:c r="V823" s="226"/>
      <x:c r="W823" s="226"/>
      <x:c r="X823" s="226"/>
      <x:c r="Y823" s="226"/>
      <x:c r="Z823" s="226"/>
      <x:c r="AA823" s="226"/>
      <x:c r="AC823" s="226"/>
      <x:c r="AE823" s="222"/>
      <x:c r="AF823" s="226"/>
      <x:c r="AH823" s="222"/>
      <x:c r="AI823" s="23"/>
      <x:c r="AJ823" s="222"/>
      <x:c r="AK823" s="222"/>
      <x:c r="AM823" s="226"/>
      <x:c r="AN823" s="222"/>
      <x:c r="AO823" s="222"/>
    </x:row>
    <x:row r="824" spans="1:57" x14ac:dyDescent="0.3">
      <x:c r="J824" s="23"/>
      <x:c r="M824" s="226"/>
      <x:c r="Q824" s="23"/>
      <x:c r="R824" s="23"/>
      <x:c r="T824" s="226"/>
      <x:c r="U824" s="226"/>
      <x:c r="V824" s="226"/>
      <x:c r="W824" s="226"/>
      <x:c r="X824" s="226"/>
      <x:c r="Y824" s="226"/>
      <x:c r="Z824" s="226"/>
      <x:c r="AA824" s="226"/>
      <x:c r="AC824" s="226"/>
      <x:c r="AE824" s="226"/>
      <x:c r="AF824" s="226"/>
      <x:c r="AH824" s="222"/>
      <x:c r="AI824" s="23"/>
      <x:c r="AJ824" s="222"/>
      <x:c r="AK824" s="222"/>
      <x:c r="AM824" s="226"/>
      <x:c r="AN824" s="222"/>
      <x:c r="AO824" s="222"/>
    </x:row>
    <x:row r="825" spans="1:57" x14ac:dyDescent="0.3">
      <x:c r="J825" s="23"/>
      <x:c r="Q825" s="23"/>
      <x:c r="R825" s="23"/>
      <x:c r="T825" s="226"/>
      <x:c r="U825" s="226"/>
      <x:c r="V825" s="226"/>
      <x:c r="W825" s="226"/>
      <x:c r="X825" s="226"/>
      <x:c r="Y825" s="226"/>
      <x:c r="Z825" s="226"/>
      <x:c r="AA825" s="226"/>
      <x:c r="AC825" s="226"/>
      <x:c r="AE825" s="226"/>
      <x:c r="AF825" s="226"/>
      <x:c r="AH825" s="222"/>
      <x:c r="AI825" s="23"/>
      <x:c r="AJ825" s="222"/>
      <x:c r="AK825" s="222"/>
      <x:c r="AM825" s="226"/>
      <x:c r="AN825" s="222"/>
      <x:c r="AO825" s="222"/>
    </x:row>
    <x:row r="826" spans="1:57" x14ac:dyDescent="0.3">
      <x:c r="J826" s="23"/>
      <x:c r="M826" s="226"/>
      <x:c r="Q826" s="23"/>
      <x:c r="R826" s="23"/>
      <x:c r="T826" s="226"/>
      <x:c r="U826" s="226"/>
      <x:c r="V826" s="226"/>
      <x:c r="W826" s="226"/>
      <x:c r="X826" s="226"/>
      <x:c r="Y826" s="226"/>
      <x:c r="Z826" s="226"/>
      <x:c r="AA826" s="226"/>
      <x:c r="AC826" s="226"/>
      <x:c r="AE826" s="222"/>
      <x:c r="AF826" s="226"/>
      <x:c r="AH826" s="222"/>
      <x:c r="AI826" s="23"/>
      <x:c r="AJ826" s="222"/>
      <x:c r="AK826" s="222"/>
      <x:c r="AM826" s="226"/>
      <x:c r="AN826" s="222"/>
      <x:c r="AO826" s="222"/>
    </x:row>
    <x:row r="827" spans="1:57" x14ac:dyDescent="0.3">
      <x:c r="J827" s="23"/>
      <x:c r="Q827" s="23"/>
      <x:c r="R827" s="23"/>
      <x:c r="T827" s="226"/>
      <x:c r="U827" s="226"/>
      <x:c r="V827" s="226"/>
      <x:c r="W827" s="226"/>
      <x:c r="X827" s="226"/>
      <x:c r="Y827" s="226"/>
      <x:c r="Z827" s="226"/>
      <x:c r="AA827" s="226"/>
      <x:c r="AC827" s="226"/>
      <x:c r="AE827" s="222"/>
      <x:c r="AF827" s="226"/>
      <x:c r="AH827" s="222"/>
      <x:c r="AI827" s="23"/>
      <x:c r="AJ827" s="222"/>
      <x:c r="AK827" s="222"/>
      <x:c r="AM827" s="226"/>
      <x:c r="AN827" s="222"/>
      <x:c r="AO827" s="222"/>
    </x:row>
    <x:row r="828" spans="1:57" x14ac:dyDescent="0.3">
      <x:c r="J828" s="23"/>
      <x:c r="M828" s="226"/>
      <x:c r="Q828" s="23"/>
      <x:c r="R828" s="23"/>
      <x:c r="T828" s="226"/>
      <x:c r="U828" s="226"/>
      <x:c r="V828" s="226"/>
      <x:c r="W828" s="226"/>
      <x:c r="X828" s="226"/>
      <x:c r="Y828" s="226"/>
      <x:c r="Z828" s="226"/>
      <x:c r="AA828" s="226"/>
      <x:c r="AC828" s="226"/>
      <x:c r="AE828" s="222"/>
      <x:c r="AF828" s="226"/>
      <x:c r="AH828" s="222"/>
      <x:c r="AI828" s="23"/>
      <x:c r="AJ828" s="222"/>
      <x:c r="AK828" s="222"/>
      <x:c r="AM828" s="226"/>
      <x:c r="AN828" s="222"/>
      <x:c r="AO828" s="222"/>
    </x:row>
    <x:row r="829" spans="1:57" x14ac:dyDescent="0.3">
      <x:c r="J829" s="23"/>
      <x:c r="Q829" s="23"/>
      <x:c r="R829" s="23"/>
      <x:c r="T829" s="226"/>
      <x:c r="U829" s="226"/>
      <x:c r="V829" s="226"/>
      <x:c r="W829" s="226"/>
      <x:c r="X829" s="226"/>
      <x:c r="Y829" s="226"/>
      <x:c r="Z829" s="226"/>
      <x:c r="AA829" s="226"/>
      <x:c r="AC829" s="226"/>
      <x:c r="AE829" s="222"/>
      <x:c r="AF829" s="226"/>
      <x:c r="AH829" s="222"/>
      <x:c r="AI829" s="23"/>
      <x:c r="AJ829" s="222"/>
      <x:c r="AK829" s="222"/>
      <x:c r="AM829" s="226"/>
      <x:c r="AN829" s="222"/>
      <x:c r="AO829" s="222"/>
    </x:row>
    <x:row r="830" spans="1:57" x14ac:dyDescent="0.3">
      <x:c r="J830" s="23"/>
      <x:c r="M830" s="226"/>
      <x:c r="Q830" s="23"/>
      <x:c r="R830" s="23"/>
      <x:c r="T830" s="226"/>
      <x:c r="U830" s="226"/>
      <x:c r="V830" s="226"/>
      <x:c r="W830" s="226"/>
      <x:c r="X830" s="226"/>
      <x:c r="Y830" s="226"/>
      <x:c r="Z830" s="226"/>
      <x:c r="AA830" s="226"/>
      <x:c r="AC830" s="226"/>
      <x:c r="AE830" s="222"/>
      <x:c r="AF830" s="226"/>
      <x:c r="AH830" s="222"/>
      <x:c r="AI830" s="23"/>
      <x:c r="AJ830" s="222"/>
      <x:c r="AK830" s="222"/>
      <x:c r="AM830" s="226"/>
      <x:c r="AN830" s="222"/>
      <x:c r="AO830" s="222"/>
    </x:row>
    <x:row r="831" spans="1:57" x14ac:dyDescent="0.3">
      <x:c r="J831" s="23"/>
      <x:c r="M831" s="226"/>
      <x:c r="Q831" s="23"/>
      <x:c r="R831" s="23"/>
      <x:c r="T831" s="226"/>
      <x:c r="U831" s="226"/>
      <x:c r="V831" s="226"/>
      <x:c r="W831" s="226"/>
      <x:c r="X831" s="226"/>
      <x:c r="Y831" s="226"/>
      <x:c r="Z831" s="226"/>
      <x:c r="AA831" s="226"/>
      <x:c r="AC831" s="226"/>
      <x:c r="AE831" s="222"/>
      <x:c r="AF831" s="226"/>
      <x:c r="AH831" s="222"/>
      <x:c r="AI831" s="23"/>
      <x:c r="AJ831" s="222"/>
      <x:c r="AK831" s="222"/>
      <x:c r="AM831" s="226"/>
      <x:c r="AN831" s="222"/>
      <x:c r="AO831" s="222"/>
    </x:row>
    <x:row r="832" spans="1:57" x14ac:dyDescent="0.3">
      <x:c r="J832" s="23"/>
      <x:c r="M832" s="226"/>
      <x:c r="Q832" s="23"/>
      <x:c r="R832" s="23"/>
      <x:c r="T832" s="226"/>
      <x:c r="U832" s="226"/>
      <x:c r="V832" s="226"/>
      <x:c r="W832" s="226"/>
      <x:c r="X832" s="226"/>
      <x:c r="Y832" s="226"/>
      <x:c r="Z832" s="226"/>
      <x:c r="AA832" s="226"/>
      <x:c r="AC832" s="226"/>
      <x:c r="AE832" s="222"/>
      <x:c r="AF832" s="226"/>
      <x:c r="AH832" s="222"/>
      <x:c r="AI832" s="23"/>
      <x:c r="AJ832" s="222"/>
      <x:c r="AK832" s="222"/>
      <x:c r="AM832" s="226"/>
      <x:c r="AN832" s="222"/>
      <x:c r="AO832" s="222"/>
    </x:row>
    <x:row r="833" spans="1:57" x14ac:dyDescent="0.3">
      <x:c r="J833" s="23"/>
      <x:c r="M833" s="226"/>
      <x:c r="Q833" s="23"/>
      <x:c r="R833" s="23"/>
      <x:c r="T833" s="226"/>
      <x:c r="U833" s="226"/>
      <x:c r="V833" s="226"/>
      <x:c r="W833" s="226"/>
      <x:c r="X833" s="226"/>
      <x:c r="Y833" s="226"/>
      <x:c r="Z833" s="226"/>
      <x:c r="AA833" s="226"/>
      <x:c r="AC833" s="226"/>
      <x:c r="AE833" s="222"/>
      <x:c r="AF833" s="226"/>
      <x:c r="AH833" s="222"/>
      <x:c r="AI833" s="23"/>
      <x:c r="AJ833" s="222"/>
      <x:c r="AK833" s="222"/>
      <x:c r="AM833" s="226"/>
      <x:c r="AN833" s="222"/>
      <x:c r="AO833" s="222"/>
    </x:row>
    <x:row r="834" spans="1:57" x14ac:dyDescent="0.3">
      <x:c r="J834" s="23"/>
      <x:c r="M834" s="226"/>
      <x:c r="Q834" s="23"/>
      <x:c r="R834" s="23"/>
      <x:c r="T834" s="226"/>
      <x:c r="U834" s="226"/>
      <x:c r="V834" s="226"/>
      <x:c r="W834" s="226"/>
      <x:c r="X834" s="226"/>
      <x:c r="Y834" s="226"/>
      <x:c r="Z834" s="226"/>
      <x:c r="AA834" s="226"/>
      <x:c r="AC834" s="226"/>
      <x:c r="AE834" s="222"/>
      <x:c r="AF834" s="226"/>
      <x:c r="AH834" s="222"/>
      <x:c r="AI834" s="23"/>
      <x:c r="AJ834" s="222"/>
      <x:c r="AK834" s="222"/>
      <x:c r="AM834" s="226"/>
      <x:c r="AN834" s="222"/>
      <x:c r="AO834" s="222"/>
    </x:row>
    <x:row r="835" spans="1:57" x14ac:dyDescent="0.3">
      <x:c r="J835" s="23"/>
      <x:c r="M835" s="226"/>
      <x:c r="Q835" s="23"/>
      <x:c r="R835" s="23"/>
      <x:c r="T835" s="226"/>
      <x:c r="U835" s="226"/>
      <x:c r="V835" s="226"/>
      <x:c r="W835" s="226"/>
      <x:c r="X835" s="226"/>
      <x:c r="Y835" s="226"/>
      <x:c r="Z835" s="226"/>
      <x:c r="AA835" s="226"/>
      <x:c r="AC835" s="226"/>
      <x:c r="AE835" s="222"/>
      <x:c r="AF835" s="226"/>
      <x:c r="AH835" s="222"/>
      <x:c r="AI835" s="23"/>
      <x:c r="AJ835" s="222"/>
      <x:c r="AK835" s="222"/>
      <x:c r="AM835" s="226"/>
      <x:c r="AN835" s="222"/>
      <x:c r="AO835" s="222"/>
    </x:row>
    <x:row r="836" spans="1:57" x14ac:dyDescent="0.3">
      <x:c r="J836" s="23"/>
      <x:c r="Q836" s="23"/>
      <x:c r="R836" s="23"/>
      <x:c r="T836" s="226"/>
      <x:c r="U836" s="226"/>
      <x:c r="V836" s="226"/>
      <x:c r="W836" s="226"/>
      <x:c r="X836" s="226"/>
      <x:c r="Y836" s="226"/>
      <x:c r="Z836" s="226"/>
      <x:c r="AA836" s="226"/>
      <x:c r="AC836" s="226"/>
      <x:c r="AE836" s="226"/>
      <x:c r="AF836" s="226"/>
      <x:c r="AH836" s="222"/>
      <x:c r="AI836" s="23"/>
      <x:c r="AJ836" s="222"/>
      <x:c r="AK836" s="222"/>
      <x:c r="AM836" s="226"/>
      <x:c r="AN836" s="222"/>
      <x:c r="AO836" s="222"/>
    </x:row>
    <x:row r="837" spans="1:57" x14ac:dyDescent="0.3">
      <x:c r="J837" s="23"/>
      <x:c r="Q837" s="23"/>
      <x:c r="R837" s="23"/>
      <x:c r="T837" s="226"/>
      <x:c r="U837" s="226"/>
      <x:c r="V837" s="226"/>
      <x:c r="W837" s="226"/>
      <x:c r="X837" s="226"/>
      <x:c r="Y837" s="226"/>
      <x:c r="Z837" s="226"/>
      <x:c r="AA837" s="226"/>
      <x:c r="AC837" s="226"/>
      <x:c r="AE837" s="222"/>
      <x:c r="AF837" s="226"/>
      <x:c r="AH837" s="222"/>
      <x:c r="AI837" s="23"/>
      <x:c r="AJ837" s="222"/>
      <x:c r="AK837" s="222"/>
      <x:c r="AM837" s="226"/>
      <x:c r="AN837" s="222"/>
      <x:c r="AO837" s="222"/>
    </x:row>
    <x:row r="838" spans="1:57" x14ac:dyDescent="0.3">
      <x:c r="J838" s="23"/>
      <x:c r="Q838" s="23"/>
      <x:c r="R838" s="23"/>
      <x:c r="T838" s="226"/>
      <x:c r="U838" s="226"/>
      <x:c r="V838" s="226"/>
      <x:c r="W838" s="226"/>
      <x:c r="X838" s="226"/>
      <x:c r="Y838" s="226"/>
      <x:c r="Z838" s="226"/>
      <x:c r="AA838" s="226"/>
      <x:c r="AC838" s="226"/>
      <x:c r="AE838" s="222"/>
      <x:c r="AF838" s="226"/>
      <x:c r="AH838" s="222"/>
      <x:c r="AI838" s="23"/>
      <x:c r="AJ838" s="222"/>
      <x:c r="AK838" s="222"/>
      <x:c r="AM838" s="226"/>
      <x:c r="AN838" s="222"/>
      <x:c r="AO838" s="222"/>
    </x:row>
    <x:row r="839" spans="1:57" x14ac:dyDescent="0.3">
      <x:c r="J839" s="23"/>
      <x:c r="M839" s="226"/>
      <x:c r="Q839" s="23"/>
      <x:c r="R839" s="23"/>
      <x:c r="T839" s="226"/>
      <x:c r="U839" s="226"/>
      <x:c r="V839" s="226"/>
      <x:c r="W839" s="226"/>
      <x:c r="X839" s="226"/>
      <x:c r="Y839" s="226"/>
      <x:c r="Z839" s="226"/>
      <x:c r="AA839" s="226"/>
      <x:c r="AC839" s="226"/>
      <x:c r="AE839" s="226"/>
      <x:c r="AF839" s="226"/>
      <x:c r="AH839" s="222"/>
      <x:c r="AI839" s="23"/>
      <x:c r="AJ839" s="222"/>
      <x:c r="AK839" s="222"/>
      <x:c r="AM839" s="226"/>
      <x:c r="AN839" s="222"/>
      <x:c r="AO839" s="222"/>
    </x:row>
    <x:row r="840" spans="1:57" x14ac:dyDescent="0.3">
      <x:c r="J840" s="23"/>
      <x:c r="M840" s="226"/>
      <x:c r="Q840" s="23"/>
      <x:c r="R840" s="23"/>
      <x:c r="T840" s="226"/>
      <x:c r="U840" s="226"/>
      <x:c r="V840" s="226"/>
      <x:c r="W840" s="226"/>
      <x:c r="X840" s="226"/>
      <x:c r="Y840" s="226"/>
      <x:c r="Z840" s="226"/>
      <x:c r="AA840" s="226"/>
      <x:c r="AC840" s="226"/>
      <x:c r="AE840" s="222"/>
      <x:c r="AF840" s="226"/>
      <x:c r="AH840" s="222"/>
      <x:c r="AI840" s="23"/>
      <x:c r="AJ840" s="222"/>
      <x:c r="AK840" s="222"/>
      <x:c r="AM840" s="226"/>
      <x:c r="AN840" s="222"/>
      <x:c r="AO840" s="222"/>
    </x:row>
    <x:row r="841" spans="1:57" x14ac:dyDescent="0.3">
      <x:c r="J841" s="23"/>
      <x:c r="Q841" s="23"/>
      <x:c r="R841" s="23"/>
      <x:c r="T841" s="226"/>
      <x:c r="U841" s="226"/>
      <x:c r="V841" s="226"/>
      <x:c r="W841" s="226"/>
      <x:c r="X841" s="226"/>
      <x:c r="Y841" s="226"/>
      <x:c r="Z841" s="226"/>
      <x:c r="AA841" s="226"/>
      <x:c r="AC841" s="226"/>
      <x:c r="AE841" s="222"/>
      <x:c r="AF841" s="226"/>
      <x:c r="AH841" s="222"/>
      <x:c r="AI841" s="23"/>
      <x:c r="AJ841" s="222"/>
      <x:c r="AK841" s="222"/>
      <x:c r="AM841" s="226"/>
      <x:c r="AN841" s="222"/>
      <x:c r="AO841" s="222"/>
    </x:row>
    <x:row r="842" spans="1:57" x14ac:dyDescent="0.3">
      <x:c r="J842" s="23"/>
      <x:c r="Q842" s="23"/>
      <x:c r="R842" s="23"/>
      <x:c r="T842" s="226"/>
      <x:c r="U842" s="226"/>
      <x:c r="V842" s="226"/>
      <x:c r="W842" s="226"/>
      <x:c r="X842" s="226"/>
      <x:c r="Y842" s="226"/>
      <x:c r="Z842" s="226"/>
      <x:c r="AA842" s="226"/>
      <x:c r="AC842" s="226"/>
      <x:c r="AE842" s="222"/>
      <x:c r="AF842" s="226"/>
      <x:c r="AH842" s="222"/>
      <x:c r="AI842" s="23"/>
      <x:c r="AJ842" s="222"/>
      <x:c r="AK842" s="222"/>
      <x:c r="AM842" s="226"/>
      <x:c r="AN842" s="222"/>
      <x:c r="AO842" s="222"/>
    </x:row>
    <x:row r="843" spans="1:57" x14ac:dyDescent="0.3">
      <x:c r="J843" s="23"/>
      <x:c r="Q843" s="23"/>
      <x:c r="R843" s="23"/>
      <x:c r="T843" s="226"/>
      <x:c r="U843" s="226"/>
      <x:c r="V843" s="226"/>
      <x:c r="W843" s="226"/>
      <x:c r="X843" s="226"/>
      <x:c r="Y843" s="226"/>
      <x:c r="Z843" s="226"/>
      <x:c r="AA843" s="226"/>
      <x:c r="AC843" s="226"/>
      <x:c r="AE843" s="222"/>
      <x:c r="AF843" s="226"/>
      <x:c r="AH843" s="222"/>
      <x:c r="AI843" s="23"/>
      <x:c r="AJ843" s="222"/>
      <x:c r="AK843" s="222"/>
      <x:c r="AM843" s="226"/>
      <x:c r="AN843" s="222"/>
      <x:c r="AO843" s="222"/>
    </x:row>
    <x:row r="844" spans="1:57" x14ac:dyDescent="0.3">
      <x:c r="J844" s="23"/>
      <x:c r="Q844" s="23"/>
      <x:c r="R844" s="23"/>
      <x:c r="T844" s="226"/>
      <x:c r="U844" s="226"/>
      <x:c r="V844" s="226"/>
      <x:c r="W844" s="226"/>
      <x:c r="X844" s="226"/>
      <x:c r="Y844" s="226"/>
      <x:c r="Z844" s="226"/>
      <x:c r="AA844" s="226"/>
      <x:c r="AC844" s="226"/>
      <x:c r="AE844" s="222"/>
      <x:c r="AF844" s="226"/>
      <x:c r="AH844" s="222"/>
      <x:c r="AI844" s="23"/>
      <x:c r="AJ844" s="222"/>
      <x:c r="AK844" s="222"/>
      <x:c r="AM844" s="226"/>
      <x:c r="AN844" s="222"/>
      <x:c r="AO844" s="222"/>
    </x:row>
    <x:row r="845" spans="1:57" x14ac:dyDescent="0.3">
      <x:c r="J845" s="23"/>
      <x:c r="M845" s="226"/>
      <x:c r="Q845" s="23"/>
      <x:c r="R845" s="23"/>
      <x:c r="T845" s="226"/>
      <x:c r="U845" s="226"/>
      <x:c r="V845" s="226"/>
      <x:c r="W845" s="226"/>
      <x:c r="X845" s="226"/>
      <x:c r="Y845" s="226"/>
      <x:c r="Z845" s="226"/>
      <x:c r="AA845" s="226"/>
      <x:c r="AC845" s="226"/>
      <x:c r="AE845" s="222"/>
      <x:c r="AF845" s="226"/>
      <x:c r="AH845" s="222"/>
      <x:c r="AI845" s="23"/>
      <x:c r="AJ845" s="222"/>
      <x:c r="AK845" s="222"/>
      <x:c r="AM845" s="226"/>
      <x:c r="AN845" s="222"/>
      <x:c r="AO845" s="222"/>
    </x:row>
    <x:row r="846" spans="1:57" x14ac:dyDescent="0.3">
      <x:c r="J846" s="23"/>
      <x:c r="M846" s="226"/>
      <x:c r="Q846" s="23"/>
      <x:c r="R846" s="23"/>
      <x:c r="T846" s="226"/>
      <x:c r="U846" s="226"/>
      <x:c r="V846" s="226"/>
      <x:c r="W846" s="226"/>
      <x:c r="X846" s="226"/>
      <x:c r="Y846" s="226"/>
      <x:c r="Z846" s="226"/>
      <x:c r="AA846" s="226"/>
      <x:c r="AC846" s="226"/>
      <x:c r="AE846" s="222"/>
      <x:c r="AF846" s="226"/>
      <x:c r="AH846" s="222"/>
      <x:c r="AI846" s="23"/>
      <x:c r="AJ846" s="222"/>
      <x:c r="AK846" s="222"/>
      <x:c r="AM846" s="226"/>
      <x:c r="AN846" s="222"/>
      <x:c r="AO846" s="222"/>
    </x:row>
    <x:row r="847" spans="1:57" x14ac:dyDescent="0.3">
      <x:c r="J847" s="23"/>
      <x:c r="Q847" s="23"/>
      <x:c r="R847" s="23"/>
      <x:c r="T847" s="226"/>
      <x:c r="U847" s="226"/>
      <x:c r="V847" s="226"/>
      <x:c r="W847" s="226"/>
      <x:c r="X847" s="226"/>
      <x:c r="Y847" s="226"/>
      <x:c r="Z847" s="226"/>
      <x:c r="AA847" s="226"/>
      <x:c r="AC847" s="226"/>
      <x:c r="AE847" s="222"/>
      <x:c r="AF847" s="226"/>
      <x:c r="AH847" s="222"/>
      <x:c r="AI847" s="23"/>
      <x:c r="AJ847" s="222"/>
      <x:c r="AK847" s="222"/>
      <x:c r="AM847" s="226"/>
      <x:c r="AN847" s="222"/>
      <x:c r="AO847" s="222"/>
    </x:row>
    <x:row r="848" spans="1:57" x14ac:dyDescent="0.3">
      <x:c r="J848" s="23"/>
      <x:c r="M848" s="226"/>
      <x:c r="Q848" s="23"/>
      <x:c r="R848" s="23"/>
      <x:c r="T848" s="226"/>
      <x:c r="U848" s="226"/>
      <x:c r="V848" s="226"/>
      <x:c r="W848" s="226"/>
      <x:c r="X848" s="226"/>
      <x:c r="Y848" s="226"/>
      <x:c r="Z848" s="226"/>
      <x:c r="AA848" s="226"/>
      <x:c r="AC848" s="226"/>
      <x:c r="AE848" s="222"/>
      <x:c r="AF848" s="226"/>
      <x:c r="AH848" s="222"/>
      <x:c r="AI848" s="23"/>
      <x:c r="AJ848" s="222"/>
      <x:c r="AK848" s="222"/>
      <x:c r="AM848" s="226"/>
      <x:c r="AN848" s="222"/>
      <x:c r="AO848" s="222"/>
    </x:row>
    <x:row r="849" spans="1:57" x14ac:dyDescent="0.3">
      <x:c r="J849" s="23"/>
      <x:c r="M849" s="226"/>
      <x:c r="Q849" s="23"/>
      <x:c r="R849" s="23"/>
      <x:c r="T849" s="226"/>
      <x:c r="U849" s="226"/>
      <x:c r="V849" s="226"/>
      <x:c r="W849" s="226"/>
      <x:c r="X849" s="226"/>
      <x:c r="Y849" s="226"/>
      <x:c r="Z849" s="226"/>
      <x:c r="AA849" s="226"/>
      <x:c r="AC849" s="226"/>
      <x:c r="AE849" s="226"/>
      <x:c r="AF849" s="226"/>
      <x:c r="AH849" s="222"/>
      <x:c r="AI849" s="23"/>
      <x:c r="AJ849" s="222"/>
      <x:c r="AK849" s="222"/>
      <x:c r="AM849" s="226"/>
      <x:c r="AN849" s="222"/>
      <x:c r="AO849" s="222"/>
    </x:row>
    <x:row r="850" spans="1:57" x14ac:dyDescent="0.3">
      <x:c r="J850" s="23"/>
      <x:c r="M850" s="226"/>
      <x:c r="Q850" s="23"/>
      <x:c r="R850" s="23"/>
      <x:c r="T850" s="226"/>
      <x:c r="U850" s="226"/>
      <x:c r="V850" s="226"/>
      <x:c r="W850" s="226"/>
      <x:c r="X850" s="226"/>
      <x:c r="Y850" s="226"/>
      <x:c r="Z850" s="226"/>
      <x:c r="AA850" s="226"/>
      <x:c r="AC850" s="226"/>
      <x:c r="AE850" s="226"/>
      <x:c r="AF850" s="226"/>
      <x:c r="AH850" s="222"/>
      <x:c r="AI850" s="23"/>
      <x:c r="AJ850" s="222"/>
      <x:c r="AK850" s="222"/>
      <x:c r="AM850" s="226"/>
      <x:c r="AN850" s="222"/>
      <x:c r="AO850" s="222"/>
    </x:row>
    <x:row r="851" spans="1:57" x14ac:dyDescent="0.3">
      <x:c r="J851" s="23"/>
      <x:c r="M851" s="226"/>
      <x:c r="Q851" s="23"/>
      <x:c r="R851" s="23"/>
      <x:c r="T851" s="226"/>
      <x:c r="U851" s="226"/>
      <x:c r="V851" s="226"/>
      <x:c r="W851" s="226"/>
      <x:c r="X851" s="226"/>
      <x:c r="Y851" s="226"/>
      <x:c r="Z851" s="226"/>
      <x:c r="AA851" s="226"/>
      <x:c r="AC851" s="226"/>
      <x:c r="AE851" s="226"/>
      <x:c r="AF851" s="226"/>
      <x:c r="AH851" s="222"/>
      <x:c r="AI851" s="23"/>
      <x:c r="AJ851" s="222"/>
      <x:c r="AK851" s="222"/>
      <x:c r="AM851" s="226"/>
      <x:c r="AN851" s="222"/>
      <x:c r="AO851" s="222"/>
    </x:row>
    <x:row r="852" spans="1:57" x14ac:dyDescent="0.3">
      <x:c r="J852" s="23"/>
      <x:c r="M852" s="226"/>
      <x:c r="Q852" s="23"/>
      <x:c r="R852" s="23"/>
      <x:c r="T852" s="226"/>
      <x:c r="U852" s="226"/>
      <x:c r="V852" s="226"/>
      <x:c r="W852" s="226"/>
      <x:c r="X852" s="226"/>
      <x:c r="Y852" s="226"/>
      <x:c r="Z852" s="226"/>
      <x:c r="AA852" s="226"/>
      <x:c r="AC852" s="226"/>
      <x:c r="AE852" s="222"/>
      <x:c r="AF852" s="226"/>
      <x:c r="AH852" s="222"/>
      <x:c r="AI852" s="23"/>
      <x:c r="AJ852" s="222"/>
      <x:c r="AK852" s="222"/>
      <x:c r="AM852" s="226"/>
      <x:c r="AN852" s="222"/>
      <x:c r="AO852" s="222"/>
    </x:row>
    <x:row r="853" spans="1:57" x14ac:dyDescent="0.3">
      <x:c r="J853" s="23"/>
      <x:c r="M853" s="226"/>
      <x:c r="Q853" s="23"/>
      <x:c r="R853" s="23"/>
      <x:c r="T853" s="226"/>
      <x:c r="U853" s="226"/>
      <x:c r="V853" s="226"/>
      <x:c r="W853" s="226"/>
      <x:c r="X853" s="226"/>
      <x:c r="Y853" s="226"/>
      <x:c r="Z853" s="226"/>
      <x:c r="AA853" s="226"/>
      <x:c r="AC853" s="226"/>
      <x:c r="AE853" s="222"/>
      <x:c r="AF853" s="226"/>
      <x:c r="AH853" s="222"/>
      <x:c r="AI853" s="23"/>
      <x:c r="AJ853" s="222"/>
      <x:c r="AK853" s="222"/>
      <x:c r="AM853" s="226"/>
      <x:c r="AN853" s="222"/>
      <x:c r="AO853" s="222"/>
    </x:row>
    <x:row r="854" spans="1:57" x14ac:dyDescent="0.3">
      <x:c r="J854" s="23"/>
      <x:c r="M854" s="226"/>
      <x:c r="Q854" s="23"/>
      <x:c r="R854" s="23"/>
      <x:c r="T854" s="226"/>
      <x:c r="U854" s="226"/>
      <x:c r="V854" s="226"/>
      <x:c r="W854" s="226"/>
      <x:c r="X854" s="226"/>
      <x:c r="Y854" s="226"/>
      <x:c r="Z854" s="226"/>
      <x:c r="AA854" s="226"/>
      <x:c r="AC854" s="226"/>
      <x:c r="AE854" s="226"/>
      <x:c r="AF854" s="226"/>
      <x:c r="AH854" s="222"/>
      <x:c r="AI854" s="23"/>
      <x:c r="AJ854" s="222"/>
      <x:c r="AK854" s="222"/>
      <x:c r="AM854" s="226"/>
      <x:c r="AN854" s="222"/>
      <x:c r="AO854" s="222"/>
    </x:row>
    <x:row r="855" spans="1:57" x14ac:dyDescent="0.3">
      <x:c r="J855" s="23"/>
      <x:c r="Q855" s="23"/>
      <x:c r="R855" s="23"/>
      <x:c r="T855" s="226"/>
      <x:c r="U855" s="226"/>
      <x:c r="V855" s="226"/>
      <x:c r="W855" s="226"/>
      <x:c r="X855" s="226"/>
      <x:c r="Y855" s="226"/>
      <x:c r="Z855" s="226"/>
      <x:c r="AA855" s="226"/>
      <x:c r="AC855" s="226"/>
      <x:c r="AE855" s="222"/>
      <x:c r="AF855" s="226"/>
      <x:c r="AH855" s="222"/>
      <x:c r="AI855" s="23"/>
      <x:c r="AJ855" s="222"/>
      <x:c r="AK855" s="222"/>
      <x:c r="AM855" s="226"/>
      <x:c r="AN855" s="222"/>
      <x:c r="AO855" s="222"/>
    </x:row>
    <x:row r="856" spans="1:57" x14ac:dyDescent="0.3">
      <x:c r="J856" s="23"/>
      <x:c r="M856" s="226"/>
      <x:c r="Q856" s="23"/>
      <x:c r="R856" s="23"/>
      <x:c r="T856" s="226"/>
      <x:c r="U856" s="226"/>
      <x:c r="V856" s="226"/>
      <x:c r="W856" s="226"/>
      <x:c r="X856" s="226"/>
      <x:c r="Y856" s="226"/>
      <x:c r="Z856" s="226"/>
      <x:c r="AA856" s="226"/>
      <x:c r="AC856" s="226"/>
      <x:c r="AE856" s="222"/>
      <x:c r="AF856" s="226"/>
      <x:c r="AH856" s="222"/>
      <x:c r="AI856" s="23"/>
      <x:c r="AJ856" s="222"/>
      <x:c r="AK856" s="222"/>
      <x:c r="AM856" s="226"/>
      <x:c r="AN856" s="222"/>
      <x:c r="AO856" s="222"/>
    </x:row>
    <x:row r="857" spans="1:57" x14ac:dyDescent="0.3">
      <x:c r="J857" s="23"/>
      <x:c r="Q857" s="23"/>
      <x:c r="R857" s="23"/>
      <x:c r="T857" s="226"/>
      <x:c r="U857" s="226"/>
      <x:c r="V857" s="226"/>
      <x:c r="W857" s="226"/>
      <x:c r="X857" s="226"/>
      <x:c r="Y857" s="226"/>
      <x:c r="Z857" s="226"/>
      <x:c r="AA857" s="226"/>
      <x:c r="AC857" s="226"/>
      <x:c r="AE857" s="222"/>
      <x:c r="AF857" s="226"/>
      <x:c r="AH857" s="222"/>
      <x:c r="AI857" s="23"/>
      <x:c r="AJ857" s="222"/>
      <x:c r="AK857" s="222"/>
      <x:c r="AM857" s="226"/>
      <x:c r="AN857" s="222"/>
      <x:c r="AO857" s="222"/>
    </x:row>
    <x:row r="858" spans="1:57" x14ac:dyDescent="0.3">
      <x:c r="J858" s="23"/>
      <x:c r="Q858" s="23"/>
      <x:c r="R858" s="23"/>
      <x:c r="T858" s="226"/>
      <x:c r="U858" s="226"/>
      <x:c r="V858" s="226"/>
      <x:c r="W858" s="226"/>
      <x:c r="X858" s="226"/>
      <x:c r="Y858" s="226"/>
      <x:c r="Z858" s="226"/>
      <x:c r="AA858" s="226"/>
      <x:c r="AC858" s="226"/>
      <x:c r="AE858" s="222"/>
      <x:c r="AF858" s="226"/>
      <x:c r="AH858" s="222"/>
      <x:c r="AI858" s="23"/>
      <x:c r="AJ858" s="222"/>
      <x:c r="AK858" s="222"/>
      <x:c r="AM858" s="226"/>
      <x:c r="AN858" s="222"/>
      <x:c r="AO858" s="222"/>
    </x:row>
    <x:row r="859" spans="1:57" x14ac:dyDescent="0.3">
      <x:c r="J859" s="23"/>
      <x:c r="Q859" s="23"/>
      <x:c r="R859" s="23"/>
      <x:c r="T859" s="226"/>
      <x:c r="U859" s="226"/>
      <x:c r="V859" s="226"/>
      <x:c r="W859" s="226"/>
      <x:c r="X859" s="226"/>
      <x:c r="Y859" s="226"/>
      <x:c r="Z859" s="226"/>
      <x:c r="AA859" s="226"/>
      <x:c r="AC859" s="226"/>
      <x:c r="AE859" s="222"/>
      <x:c r="AF859" s="226"/>
      <x:c r="AH859" s="222"/>
      <x:c r="AI859" s="23"/>
      <x:c r="AJ859" s="222"/>
      <x:c r="AK859" s="222"/>
      <x:c r="AM859" s="226"/>
      <x:c r="AN859" s="222"/>
      <x:c r="AO859" s="222"/>
    </x:row>
    <x:row r="860" spans="1:57" x14ac:dyDescent="0.3">
      <x:c r="J860" s="23"/>
      <x:c r="Q860" s="23"/>
      <x:c r="R860" s="23"/>
      <x:c r="T860" s="226"/>
      <x:c r="U860" s="226"/>
      <x:c r="V860" s="226"/>
      <x:c r="W860" s="226"/>
      <x:c r="X860" s="226"/>
      <x:c r="Y860" s="226"/>
      <x:c r="Z860" s="226"/>
      <x:c r="AA860" s="226"/>
      <x:c r="AC860" s="226"/>
      <x:c r="AE860" s="222"/>
      <x:c r="AF860" s="226"/>
      <x:c r="AH860" s="222"/>
      <x:c r="AI860" s="23"/>
      <x:c r="AJ860" s="222"/>
      <x:c r="AK860" s="222"/>
      <x:c r="AM860" s="226"/>
      <x:c r="AN860" s="222"/>
      <x:c r="AO860" s="222"/>
    </x:row>
    <x:row r="861" spans="1:57" x14ac:dyDescent="0.3">
      <x:c r="J861" s="23"/>
      <x:c r="Q861" s="23"/>
      <x:c r="R861" s="23"/>
      <x:c r="T861" s="226"/>
      <x:c r="U861" s="226"/>
      <x:c r="V861" s="226"/>
      <x:c r="W861" s="226"/>
      <x:c r="X861" s="226"/>
      <x:c r="Y861" s="226"/>
      <x:c r="Z861" s="226"/>
      <x:c r="AA861" s="226"/>
      <x:c r="AC861" s="226"/>
      <x:c r="AE861" s="226"/>
      <x:c r="AF861" s="226"/>
      <x:c r="AH861" s="222"/>
      <x:c r="AI861" s="23"/>
      <x:c r="AJ861" s="222"/>
      <x:c r="AK861" s="222"/>
      <x:c r="AM861" s="226"/>
      <x:c r="AN861" s="222"/>
      <x:c r="AO861" s="222"/>
    </x:row>
    <x:row r="862" spans="1:57" x14ac:dyDescent="0.3">
      <x:c r="J862" s="23"/>
      <x:c r="M862" s="226"/>
      <x:c r="Q862" s="23"/>
      <x:c r="R862" s="23"/>
      <x:c r="T862" s="226"/>
      <x:c r="U862" s="226"/>
      <x:c r="V862" s="226"/>
      <x:c r="W862" s="226"/>
      <x:c r="X862" s="226"/>
      <x:c r="Y862" s="226"/>
      <x:c r="Z862" s="226"/>
      <x:c r="AA862" s="226"/>
      <x:c r="AC862" s="226"/>
      <x:c r="AE862" s="222"/>
      <x:c r="AF862" s="226"/>
      <x:c r="AH862" s="222"/>
      <x:c r="AI862" s="23"/>
      <x:c r="AJ862" s="222"/>
      <x:c r="AK862" s="222"/>
      <x:c r="AM862" s="226"/>
      <x:c r="AN862" s="222"/>
      <x:c r="AO862" s="222"/>
    </x:row>
    <x:row r="863" spans="1:57" x14ac:dyDescent="0.3">
      <x:c r="J863" s="23"/>
      <x:c r="Q863" s="23"/>
      <x:c r="R863" s="23"/>
      <x:c r="T863" s="226"/>
      <x:c r="U863" s="226"/>
      <x:c r="V863" s="226"/>
      <x:c r="W863" s="226"/>
      <x:c r="X863" s="226"/>
      <x:c r="Y863" s="226"/>
      <x:c r="Z863" s="226"/>
      <x:c r="AA863" s="226"/>
      <x:c r="AC863" s="226"/>
      <x:c r="AE863" s="222"/>
      <x:c r="AF863" s="226"/>
      <x:c r="AH863" s="222"/>
      <x:c r="AI863" s="23"/>
      <x:c r="AJ863" s="222"/>
      <x:c r="AK863" s="222"/>
      <x:c r="AM863" s="226"/>
      <x:c r="AN863" s="222"/>
      <x:c r="AO863" s="222"/>
    </x:row>
    <x:row r="864" spans="1:57" x14ac:dyDescent="0.3">
      <x:c r="J864" s="23"/>
      <x:c r="M864" s="226"/>
      <x:c r="Q864" s="23"/>
      <x:c r="R864" s="23"/>
      <x:c r="T864" s="226"/>
      <x:c r="U864" s="226"/>
      <x:c r="V864" s="226"/>
      <x:c r="W864" s="226"/>
      <x:c r="X864" s="226"/>
      <x:c r="Y864" s="226"/>
      <x:c r="Z864" s="226"/>
      <x:c r="AA864" s="226"/>
      <x:c r="AC864" s="226"/>
      <x:c r="AE864" s="222"/>
      <x:c r="AF864" s="226"/>
      <x:c r="AH864" s="222"/>
      <x:c r="AI864" s="23"/>
      <x:c r="AJ864" s="222"/>
      <x:c r="AK864" s="222"/>
      <x:c r="AM864" s="226"/>
      <x:c r="AN864" s="222"/>
      <x:c r="AO864" s="222"/>
    </x:row>
    <x:row r="865" spans="1:57" x14ac:dyDescent="0.3">
      <x:c r="J865" s="23"/>
      <x:c r="Q865" s="23"/>
      <x:c r="R865" s="23"/>
      <x:c r="T865" s="226"/>
      <x:c r="U865" s="226"/>
      <x:c r="V865" s="226"/>
      <x:c r="W865" s="226"/>
      <x:c r="X865" s="226"/>
      <x:c r="Y865" s="226"/>
      <x:c r="Z865" s="226"/>
      <x:c r="AA865" s="226"/>
      <x:c r="AC865" s="226"/>
      <x:c r="AE865" s="222"/>
      <x:c r="AF865" s="226"/>
      <x:c r="AH865" s="222"/>
      <x:c r="AI865" s="23"/>
      <x:c r="AJ865" s="222"/>
      <x:c r="AK865" s="222"/>
      <x:c r="AM865" s="226"/>
      <x:c r="AN865" s="222"/>
      <x:c r="AO865" s="222"/>
    </x:row>
    <x:row r="866" spans="1:57" x14ac:dyDescent="0.3">
      <x:c r="J866" s="23"/>
      <x:c r="Q866" s="23"/>
      <x:c r="R866" s="23"/>
      <x:c r="T866" s="226"/>
      <x:c r="U866" s="226"/>
      <x:c r="V866" s="226"/>
      <x:c r="W866" s="226"/>
      <x:c r="X866" s="226"/>
      <x:c r="Y866" s="226"/>
      <x:c r="Z866" s="226"/>
      <x:c r="AA866" s="226"/>
      <x:c r="AC866" s="226"/>
      <x:c r="AE866" s="222"/>
      <x:c r="AF866" s="226"/>
      <x:c r="AH866" s="222"/>
      <x:c r="AI866" s="23"/>
      <x:c r="AJ866" s="222"/>
      <x:c r="AK866" s="222"/>
      <x:c r="AM866" s="226"/>
      <x:c r="AN866" s="222"/>
      <x:c r="AO866" s="222"/>
    </x:row>
    <x:row r="867" spans="1:57" x14ac:dyDescent="0.3">
      <x:c r="J867" s="23"/>
      <x:c r="Q867" s="23"/>
      <x:c r="R867" s="23"/>
      <x:c r="T867" s="226"/>
      <x:c r="U867" s="226"/>
      <x:c r="V867" s="226"/>
      <x:c r="W867" s="226"/>
      <x:c r="X867" s="226"/>
      <x:c r="Y867" s="226"/>
      <x:c r="Z867" s="226"/>
      <x:c r="AA867" s="226"/>
      <x:c r="AC867" s="226"/>
      <x:c r="AE867" s="226"/>
      <x:c r="AF867" s="226"/>
      <x:c r="AH867" s="222"/>
      <x:c r="AI867" s="23"/>
      <x:c r="AJ867" s="222"/>
      <x:c r="AK867" s="222"/>
      <x:c r="AM867" s="226"/>
      <x:c r="AN867" s="222"/>
      <x:c r="AO867" s="222"/>
    </x:row>
    <x:row r="868" spans="1:57" x14ac:dyDescent="0.3">
      <x:c r="J868" s="23"/>
      <x:c r="Q868" s="23"/>
      <x:c r="R868" s="23"/>
      <x:c r="T868" s="226"/>
      <x:c r="U868" s="226"/>
      <x:c r="V868" s="226"/>
      <x:c r="W868" s="226"/>
      <x:c r="X868" s="226"/>
      <x:c r="Y868" s="226"/>
      <x:c r="Z868" s="226"/>
      <x:c r="AA868" s="226"/>
      <x:c r="AC868" s="226"/>
      <x:c r="AE868" s="222"/>
      <x:c r="AF868" s="226"/>
      <x:c r="AH868" s="222"/>
      <x:c r="AI868" s="23"/>
      <x:c r="AJ868" s="222"/>
      <x:c r="AK868" s="222"/>
      <x:c r="AM868" s="226"/>
      <x:c r="AN868" s="222"/>
      <x:c r="AO868" s="222"/>
    </x:row>
    <x:row r="869" spans="1:57" x14ac:dyDescent="0.3">
      <x:c r="J869" s="23"/>
      <x:c r="M869" s="226"/>
      <x:c r="Q869" s="23"/>
      <x:c r="R869" s="23"/>
      <x:c r="T869" s="226"/>
      <x:c r="U869" s="226"/>
      <x:c r="V869" s="226"/>
      <x:c r="W869" s="226"/>
      <x:c r="X869" s="226"/>
      <x:c r="Y869" s="226"/>
      <x:c r="Z869" s="226"/>
      <x:c r="AA869" s="226"/>
      <x:c r="AC869" s="226"/>
      <x:c r="AE869" s="222"/>
      <x:c r="AF869" s="226"/>
      <x:c r="AH869" s="222"/>
      <x:c r="AI869" s="23"/>
      <x:c r="AJ869" s="222"/>
      <x:c r="AK869" s="222"/>
      <x:c r="AM869" s="226"/>
      <x:c r="AN869" s="222"/>
      <x:c r="AO869" s="222"/>
    </x:row>
    <x:row r="870" spans="1:57" x14ac:dyDescent="0.3">
      <x:c r="J870" s="23"/>
      <x:c r="M870" s="226"/>
      <x:c r="Q870" s="23"/>
      <x:c r="R870" s="23"/>
      <x:c r="T870" s="226"/>
      <x:c r="U870" s="226"/>
      <x:c r="V870" s="226"/>
      <x:c r="W870" s="226"/>
      <x:c r="X870" s="226"/>
      <x:c r="Y870" s="226"/>
      <x:c r="Z870" s="226"/>
      <x:c r="AA870" s="226"/>
      <x:c r="AC870" s="226"/>
      <x:c r="AE870" s="222"/>
      <x:c r="AF870" s="226"/>
      <x:c r="AH870" s="222"/>
      <x:c r="AI870" s="23"/>
      <x:c r="AJ870" s="222"/>
      <x:c r="AK870" s="222"/>
      <x:c r="AM870" s="226"/>
      <x:c r="AN870" s="222"/>
      <x:c r="AO870" s="222"/>
    </x:row>
    <x:row r="871" spans="1:57" x14ac:dyDescent="0.3">
      <x:c r="J871" s="23"/>
      <x:c r="Q871" s="23"/>
      <x:c r="R871" s="23"/>
      <x:c r="T871" s="226"/>
      <x:c r="U871" s="226"/>
      <x:c r="V871" s="226"/>
      <x:c r="W871" s="226"/>
      <x:c r="X871" s="226"/>
      <x:c r="Y871" s="226"/>
      <x:c r="Z871" s="226"/>
      <x:c r="AA871" s="226"/>
      <x:c r="AC871" s="226"/>
      <x:c r="AE871" s="222"/>
      <x:c r="AF871" s="226"/>
      <x:c r="AH871" s="222"/>
      <x:c r="AI871" s="23"/>
      <x:c r="AJ871" s="222"/>
      <x:c r="AK871" s="222"/>
      <x:c r="AM871" s="226"/>
      <x:c r="AN871" s="222"/>
      <x:c r="AO871" s="222"/>
    </x:row>
    <x:row r="872" spans="1:57" x14ac:dyDescent="0.3">
      <x:c r="J872" s="23"/>
      <x:c r="Q872" s="23"/>
      <x:c r="R872" s="23"/>
      <x:c r="T872" s="226"/>
      <x:c r="U872" s="226"/>
      <x:c r="V872" s="226"/>
      <x:c r="W872" s="226"/>
      <x:c r="X872" s="226"/>
      <x:c r="Y872" s="226"/>
      <x:c r="Z872" s="226"/>
      <x:c r="AA872" s="226"/>
      <x:c r="AC872" s="226"/>
      <x:c r="AE872" s="226"/>
      <x:c r="AF872" s="226"/>
      <x:c r="AH872" s="222"/>
      <x:c r="AI872" s="23"/>
      <x:c r="AJ872" s="222"/>
      <x:c r="AK872" s="222"/>
      <x:c r="AM872" s="226"/>
      <x:c r="AN872" s="222"/>
      <x:c r="AO872" s="222"/>
    </x:row>
    <x:row r="873" spans="1:57" x14ac:dyDescent="0.3">
      <x:c r="J873" s="23"/>
      <x:c r="Q873" s="23"/>
      <x:c r="R873" s="23"/>
      <x:c r="T873" s="226"/>
      <x:c r="U873" s="226"/>
      <x:c r="V873" s="226"/>
      <x:c r="W873" s="226"/>
      <x:c r="X873" s="226"/>
      <x:c r="Y873" s="226"/>
      <x:c r="Z873" s="226"/>
      <x:c r="AA873" s="226"/>
      <x:c r="AC873" s="226"/>
      <x:c r="AE873" s="226"/>
      <x:c r="AF873" s="226"/>
      <x:c r="AH873" s="222"/>
      <x:c r="AI873" s="23"/>
      <x:c r="AJ873" s="222"/>
      <x:c r="AK873" s="222"/>
      <x:c r="AM873" s="226"/>
      <x:c r="AN873" s="222"/>
      <x:c r="AO873" s="222"/>
    </x:row>
    <x:row r="874" spans="1:57" x14ac:dyDescent="0.3">
      <x:c r="J874" s="23"/>
      <x:c r="Q874" s="23"/>
      <x:c r="R874" s="23"/>
      <x:c r="T874" s="226"/>
      <x:c r="U874" s="226"/>
      <x:c r="V874" s="226"/>
      <x:c r="W874" s="226"/>
      <x:c r="X874" s="226"/>
      <x:c r="Y874" s="226"/>
      <x:c r="Z874" s="226"/>
      <x:c r="AA874" s="226"/>
      <x:c r="AC874" s="226"/>
      <x:c r="AE874" s="226"/>
      <x:c r="AF874" s="226"/>
      <x:c r="AH874" s="226"/>
      <x:c r="AI874" s="23"/>
      <x:c r="AJ874" s="226"/>
      <x:c r="AK874" s="226"/>
      <x:c r="AM874" s="226"/>
      <x:c r="AN874" s="226"/>
      <x:c r="AO874" s="226"/>
    </x:row>
    <x:row r="875" spans="1:57" x14ac:dyDescent="0.3">
      <x:c r="J875" s="23"/>
      <x:c r="M875" s="226"/>
      <x:c r="Q875" s="23"/>
      <x:c r="R875" s="23"/>
      <x:c r="T875" s="226"/>
      <x:c r="U875" s="226"/>
      <x:c r="V875" s="226"/>
      <x:c r="W875" s="226"/>
      <x:c r="X875" s="226"/>
      <x:c r="Y875" s="226"/>
      <x:c r="Z875" s="226"/>
      <x:c r="AA875" s="226"/>
      <x:c r="AC875" s="226"/>
      <x:c r="AE875" s="222"/>
      <x:c r="AF875" s="226"/>
      <x:c r="AH875" s="222"/>
      <x:c r="AI875" s="23"/>
      <x:c r="AJ875" s="222"/>
      <x:c r="AK875" s="222"/>
      <x:c r="AM875" s="226"/>
      <x:c r="AN875" s="222"/>
      <x:c r="AO875" s="222"/>
    </x:row>
    <x:row r="876" spans="1:57" x14ac:dyDescent="0.3">
      <x:c r="J876" s="23"/>
      <x:c r="Q876" s="23"/>
      <x:c r="R876" s="23"/>
      <x:c r="T876" s="226"/>
      <x:c r="U876" s="226"/>
      <x:c r="V876" s="226"/>
      <x:c r="W876" s="226"/>
      <x:c r="X876" s="226"/>
      <x:c r="Y876" s="226"/>
      <x:c r="Z876" s="226"/>
      <x:c r="AA876" s="226"/>
      <x:c r="AC876" s="226"/>
      <x:c r="AE876" s="222"/>
      <x:c r="AF876" s="226"/>
      <x:c r="AH876" s="222"/>
      <x:c r="AI876" s="23"/>
      <x:c r="AJ876" s="222"/>
      <x:c r="AK876" s="222"/>
      <x:c r="AM876" s="226"/>
      <x:c r="AN876" s="222"/>
      <x:c r="AO876" s="222"/>
    </x:row>
    <x:row r="877" spans="1:57" x14ac:dyDescent="0.3">
      <x:c r="J877" s="23"/>
      <x:c r="M877" s="226"/>
      <x:c r="Q877" s="23"/>
      <x:c r="R877" s="23"/>
      <x:c r="T877" s="226"/>
      <x:c r="U877" s="226"/>
      <x:c r="V877" s="226"/>
      <x:c r="W877" s="226"/>
      <x:c r="X877" s="226"/>
      <x:c r="Y877" s="226"/>
      <x:c r="Z877" s="226"/>
      <x:c r="AA877" s="226"/>
      <x:c r="AC877" s="226"/>
      <x:c r="AE877" s="222"/>
      <x:c r="AF877" s="226"/>
      <x:c r="AH877" s="222"/>
      <x:c r="AI877" s="23"/>
      <x:c r="AJ877" s="222"/>
      <x:c r="AK877" s="222"/>
      <x:c r="AM877" s="226"/>
      <x:c r="AN877" s="222"/>
      <x:c r="AO877" s="222"/>
    </x:row>
    <x:row r="878" spans="1:57" x14ac:dyDescent="0.3">
      <x:c r="J878" s="23"/>
      <x:c r="Q878" s="23"/>
      <x:c r="R878" s="23"/>
      <x:c r="T878" s="226"/>
      <x:c r="U878" s="226"/>
      <x:c r="V878" s="226"/>
      <x:c r="W878" s="226"/>
      <x:c r="X878" s="226"/>
      <x:c r="Y878" s="226"/>
      <x:c r="Z878" s="226"/>
      <x:c r="AA878" s="226"/>
      <x:c r="AC878" s="226"/>
      <x:c r="AE878" s="222"/>
      <x:c r="AF878" s="226"/>
      <x:c r="AH878" s="222"/>
      <x:c r="AI878" s="23"/>
      <x:c r="AJ878" s="222"/>
      <x:c r="AK878" s="222"/>
      <x:c r="AM878" s="226"/>
      <x:c r="AN878" s="222"/>
      <x:c r="AO878" s="222"/>
    </x:row>
    <x:row r="879" spans="1:57" x14ac:dyDescent="0.3">
      <x:c r="J879" s="23"/>
      <x:c r="Q879" s="23"/>
      <x:c r="R879" s="23"/>
      <x:c r="T879" s="226"/>
      <x:c r="U879" s="226"/>
      <x:c r="V879" s="226"/>
      <x:c r="W879" s="226"/>
      <x:c r="X879" s="226"/>
      <x:c r="Y879" s="226"/>
      <x:c r="Z879" s="226"/>
      <x:c r="AA879" s="226"/>
      <x:c r="AC879" s="226"/>
      <x:c r="AE879" s="226"/>
      <x:c r="AF879" s="226"/>
      <x:c r="AH879" s="222"/>
      <x:c r="AI879" s="23"/>
      <x:c r="AJ879" s="222"/>
      <x:c r="AK879" s="222"/>
      <x:c r="AM879" s="226"/>
      <x:c r="AN879" s="222"/>
      <x:c r="AO879" s="222"/>
    </x:row>
    <x:row r="880" spans="1:57" x14ac:dyDescent="0.3">
      <x:c r="J880" s="23"/>
      <x:c r="M880" s="226"/>
      <x:c r="Q880" s="23"/>
      <x:c r="R880" s="23"/>
      <x:c r="T880" s="226"/>
      <x:c r="U880" s="226"/>
      <x:c r="V880" s="226"/>
      <x:c r="W880" s="226"/>
      <x:c r="X880" s="226"/>
      <x:c r="Y880" s="226"/>
      <x:c r="Z880" s="226"/>
      <x:c r="AA880" s="226"/>
      <x:c r="AC880" s="226"/>
      <x:c r="AE880" s="226"/>
      <x:c r="AF880" s="226"/>
      <x:c r="AH880" s="222"/>
      <x:c r="AI880" s="23"/>
      <x:c r="AJ880" s="222"/>
      <x:c r="AK880" s="222"/>
      <x:c r="AM880" s="226"/>
      <x:c r="AN880" s="222"/>
      <x:c r="AO880" s="222"/>
    </x:row>
    <x:row r="881" spans="1:57" x14ac:dyDescent="0.3">
      <x:c r="J881" s="23"/>
      <x:c r="M881" s="226"/>
      <x:c r="Q881" s="23"/>
      <x:c r="R881" s="23"/>
      <x:c r="T881" s="226"/>
      <x:c r="U881" s="226"/>
      <x:c r="V881" s="226"/>
      <x:c r="W881" s="226"/>
      <x:c r="X881" s="226"/>
      <x:c r="Y881" s="226"/>
      <x:c r="Z881" s="226"/>
      <x:c r="AA881" s="226"/>
      <x:c r="AC881" s="226"/>
      <x:c r="AE881" s="222"/>
      <x:c r="AF881" s="226"/>
      <x:c r="AH881" s="222"/>
      <x:c r="AI881" s="23"/>
      <x:c r="AJ881" s="222"/>
      <x:c r="AK881" s="222"/>
      <x:c r="AM881" s="226"/>
      <x:c r="AN881" s="222"/>
      <x:c r="AO881" s="222"/>
    </x:row>
    <x:row r="882" spans="1:57" x14ac:dyDescent="0.3">
      <x:c r="J882" s="23"/>
      <x:c r="M882" s="226"/>
      <x:c r="Q882" s="23"/>
      <x:c r="R882" s="23"/>
      <x:c r="T882" s="226"/>
      <x:c r="U882" s="226"/>
      <x:c r="V882" s="226"/>
      <x:c r="W882" s="226"/>
      <x:c r="X882" s="226"/>
      <x:c r="Y882" s="226"/>
      <x:c r="Z882" s="226"/>
      <x:c r="AA882" s="226"/>
      <x:c r="AC882" s="226"/>
      <x:c r="AE882" s="222"/>
      <x:c r="AF882" s="226"/>
      <x:c r="AH882" s="222"/>
      <x:c r="AI882" s="23"/>
      <x:c r="AJ882" s="222"/>
      <x:c r="AK882" s="222"/>
      <x:c r="AM882" s="226"/>
      <x:c r="AN882" s="222"/>
      <x:c r="AO882" s="222"/>
    </x:row>
    <x:row r="883" spans="1:57" x14ac:dyDescent="0.3">
      <x:c r="J883" s="23"/>
      <x:c r="M883" s="226"/>
      <x:c r="Q883" s="23"/>
      <x:c r="R883" s="23"/>
      <x:c r="T883" s="226"/>
      <x:c r="U883" s="226"/>
      <x:c r="V883" s="226"/>
      <x:c r="W883" s="226"/>
      <x:c r="X883" s="226"/>
      <x:c r="Y883" s="226"/>
      <x:c r="Z883" s="226"/>
      <x:c r="AA883" s="226"/>
      <x:c r="AC883" s="226"/>
      <x:c r="AE883" s="222"/>
      <x:c r="AF883" s="226"/>
      <x:c r="AH883" s="222"/>
      <x:c r="AI883" s="23"/>
      <x:c r="AJ883" s="222"/>
      <x:c r="AK883" s="222"/>
      <x:c r="AM883" s="226"/>
      <x:c r="AN883" s="222"/>
      <x:c r="AO883" s="222"/>
    </x:row>
    <x:row r="884" spans="1:57" x14ac:dyDescent="0.3">
      <x:c r="J884" s="23"/>
      <x:c r="Q884" s="23"/>
      <x:c r="R884" s="23"/>
      <x:c r="T884" s="226"/>
      <x:c r="U884" s="226"/>
      <x:c r="V884" s="226"/>
      <x:c r="W884" s="226"/>
      <x:c r="X884" s="226"/>
      <x:c r="Y884" s="226"/>
      <x:c r="Z884" s="226"/>
      <x:c r="AA884" s="226"/>
      <x:c r="AC884" s="226"/>
      <x:c r="AE884" s="222"/>
      <x:c r="AF884" s="226"/>
      <x:c r="AH884" s="222"/>
      <x:c r="AI884" s="23"/>
      <x:c r="AJ884" s="222"/>
      <x:c r="AK884" s="222"/>
      <x:c r="AM884" s="226"/>
      <x:c r="AN884" s="222"/>
      <x:c r="AO884" s="222"/>
    </x:row>
    <x:row r="885" spans="1:57" x14ac:dyDescent="0.3">
      <x:c r="J885" s="23"/>
      <x:c r="Q885" s="23"/>
      <x:c r="R885" s="23"/>
      <x:c r="T885" s="226"/>
      <x:c r="U885" s="226"/>
      <x:c r="V885" s="226"/>
      <x:c r="W885" s="226"/>
      <x:c r="X885" s="226"/>
      <x:c r="Y885" s="226"/>
      <x:c r="Z885" s="226"/>
      <x:c r="AA885" s="226"/>
      <x:c r="AC885" s="226"/>
      <x:c r="AE885" s="222"/>
      <x:c r="AF885" s="226"/>
      <x:c r="AH885" s="222"/>
      <x:c r="AI885" s="23"/>
      <x:c r="AJ885" s="222"/>
      <x:c r="AK885" s="222"/>
      <x:c r="AM885" s="226"/>
      <x:c r="AN885" s="222"/>
      <x:c r="AO885" s="222"/>
    </x:row>
    <x:row r="886" spans="1:57" x14ac:dyDescent="0.3">
      <x:c r="J886" s="23"/>
      <x:c r="Q886" s="23"/>
      <x:c r="R886" s="23"/>
      <x:c r="T886" s="226"/>
      <x:c r="U886" s="226"/>
      <x:c r="V886" s="226"/>
      <x:c r="W886" s="226"/>
      <x:c r="X886" s="226"/>
      <x:c r="Y886" s="226"/>
      <x:c r="Z886" s="226"/>
      <x:c r="AA886" s="226"/>
      <x:c r="AC886" s="226"/>
      <x:c r="AE886" s="222"/>
      <x:c r="AF886" s="226"/>
      <x:c r="AH886" s="222"/>
      <x:c r="AI886" s="23"/>
      <x:c r="AJ886" s="222"/>
      <x:c r="AK886" s="222"/>
      <x:c r="AM886" s="226"/>
      <x:c r="AN886" s="222"/>
      <x:c r="AO886" s="222"/>
    </x:row>
    <x:row r="887" spans="1:57" x14ac:dyDescent="0.3">
      <x:c r="J887" s="23"/>
      <x:c r="Q887" s="23"/>
      <x:c r="R887" s="23"/>
      <x:c r="T887" s="226"/>
      <x:c r="U887" s="226"/>
      <x:c r="V887" s="226"/>
      <x:c r="W887" s="226"/>
      <x:c r="X887" s="226"/>
      <x:c r="Y887" s="226"/>
      <x:c r="Z887" s="226"/>
      <x:c r="AA887" s="226"/>
      <x:c r="AC887" s="226"/>
      <x:c r="AE887" s="222"/>
      <x:c r="AF887" s="226"/>
      <x:c r="AH887" s="222"/>
      <x:c r="AI887" s="23"/>
      <x:c r="AJ887" s="222"/>
      <x:c r="AK887" s="222"/>
      <x:c r="AM887" s="226"/>
      <x:c r="AN887" s="222"/>
      <x:c r="AO887" s="222"/>
    </x:row>
    <x:row r="888" spans="1:57" x14ac:dyDescent="0.3">
      <x:c r="J888" s="23"/>
      <x:c r="M888" s="226"/>
      <x:c r="Q888" s="23"/>
      <x:c r="R888" s="23"/>
      <x:c r="T888" s="226"/>
      <x:c r="U888" s="226"/>
      <x:c r="V888" s="226"/>
      <x:c r="W888" s="226"/>
      <x:c r="X888" s="226"/>
      <x:c r="Y888" s="226"/>
      <x:c r="Z888" s="226"/>
      <x:c r="AA888" s="226"/>
      <x:c r="AC888" s="226"/>
      <x:c r="AE888" s="226"/>
      <x:c r="AF888" s="226"/>
      <x:c r="AH888" s="222"/>
      <x:c r="AI888" s="23"/>
      <x:c r="AJ888" s="222"/>
      <x:c r="AK888" s="222"/>
      <x:c r="AM888" s="226"/>
      <x:c r="AN888" s="222"/>
      <x:c r="AO888" s="222"/>
    </x:row>
    <x:row r="889" spans="1:57" x14ac:dyDescent="0.3">
      <x:c r="J889" s="23"/>
      <x:c r="Q889" s="23"/>
      <x:c r="R889" s="23"/>
      <x:c r="T889" s="226"/>
      <x:c r="U889" s="226"/>
      <x:c r="V889" s="226"/>
      <x:c r="W889" s="226"/>
      <x:c r="X889" s="226"/>
      <x:c r="Y889" s="226"/>
      <x:c r="Z889" s="226"/>
      <x:c r="AA889" s="226"/>
      <x:c r="AC889" s="226"/>
      <x:c r="AE889" s="226"/>
      <x:c r="AF889" s="226"/>
      <x:c r="AH889" s="222"/>
      <x:c r="AI889" s="23"/>
      <x:c r="AJ889" s="222"/>
      <x:c r="AK889" s="222"/>
      <x:c r="AM889" s="226"/>
      <x:c r="AN889" s="222"/>
      <x:c r="AO889" s="222"/>
    </x:row>
    <x:row r="890" spans="1:57" x14ac:dyDescent="0.3">
      <x:c r="J890" s="23"/>
      <x:c r="M890" s="226"/>
      <x:c r="Q890" s="23"/>
      <x:c r="R890" s="23"/>
      <x:c r="T890" s="226"/>
      <x:c r="U890" s="226"/>
      <x:c r="V890" s="226"/>
      <x:c r="W890" s="226"/>
      <x:c r="X890" s="226"/>
      <x:c r="Y890" s="226"/>
      <x:c r="Z890" s="226"/>
      <x:c r="AA890" s="226"/>
      <x:c r="AC890" s="226"/>
      <x:c r="AE890" s="222"/>
      <x:c r="AF890" s="226"/>
      <x:c r="AH890" s="222"/>
      <x:c r="AI890" s="23"/>
      <x:c r="AJ890" s="222"/>
      <x:c r="AK890" s="222"/>
      <x:c r="AM890" s="226"/>
      <x:c r="AN890" s="222"/>
      <x:c r="AO890" s="222"/>
    </x:row>
    <x:row r="891" spans="1:57" x14ac:dyDescent="0.3">
      <x:c r="J891" s="23"/>
      <x:c r="M891" s="226"/>
      <x:c r="Q891" s="23"/>
      <x:c r="R891" s="23"/>
      <x:c r="T891" s="226"/>
      <x:c r="U891" s="226"/>
      <x:c r="V891" s="226"/>
      <x:c r="W891" s="226"/>
      <x:c r="X891" s="226"/>
      <x:c r="Y891" s="226"/>
      <x:c r="Z891" s="226"/>
      <x:c r="AA891" s="226"/>
      <x:c r="AC891" s="226"/>
      <x:c r="AE891" s="222"/>
      <x:c r="AF891" s="226"/>
      <x:c r="AH891" s="222"/>
      <x:c r="AI891" s="23"/>
      <x:c r="AJ891" s="222"/>
      <x:c r="AK891" s="222"/>
      <x:c r="AM891" s="226"/>
      <x:c r="AN891" s="222"/>
      <x:c r="AO891" s="222"/>
    </x:row>
    <x:row r="892" spans="1:57" x14ac:dyDescent="0.3">
      <x:c r="J892" s="23"/>
      <x:c r="M892" s="226"/>
      <x:c r="Q892" s="23"/>
      <x:c r="R892" s="23"/>
      <x:c r="T892" s="226"/>
      <x:c r="U892" s="226"/>
      <x:c r="V892" s="226"/>
      <x:c r="W892" s="226"/>
      <x:c r="X892" s="226"/>
      <x:c r="Y892" s="226"/>
      <x:c r="Z892" s="226"/>
      <x:c r="AA892" s="226"/>
      <x:c r="AC892" s="226"/>
      <x:c r="AE892" s="222"/>
      <x:c r="AF892" s="226"/>
      <x:c r="AH892" s="222"/>
      <x:c r="AI892" s="23"/>
      <x:c r="AJ892" s="222"/>
      <x:c r="AK892" s="222"/>
      <x:c r="AM892" s="226"/>
      <x:c r="AN892" s="222"/>
      <x:c r="AO892" s="222"/>
    </x:row>
    <x:row r="893" spans="1:57" x14ac:dyDescent="0.3">
      <x:c r="J893" s="23"/>
      <x:c r="M893" s="226"/>
      <x:c r="Q893" s="23"/>
      <x:c r="R893" s="23"/>
      <x:c r="T893" s="226"/>
      <x:c r="U893" s="226"/>
      <x:c r="V893" s="226"/>
      <x:c r="W893" s="226"/>
      <x:c r="X893" s="226"/>
      <x:c r="Y893" s="226"/>
      <x:c r="Z893" s="226"/>
      <x:c r="AA893" s="226"/>
      <x:c r="AC893" s="226"/>
      <x:c r="AE893" s="222"/>
      <x:c r="AF893" s="226"/>
      <x:c r="AH893" s="222"/>
      <x:c r="AI893" s="23"/>
      <x:c r="AJ893" s="222"/>
      <x:c r="AK893" s="222"/>
      <x:c r="AM893" s="226"/>
      <x:c r="AN893" s="222"/>
      <x:c r="AO893" s="222"/>
    </x:row>
    <x:row r="894" spans="1:57" x14ac:dyDescent="0.3">
      <x:c r="J894" s="23"/>
      <x:c r="M894" s="226"/>
      <x:c r="Q894" s="23"/>
      <x:c r="R894" s="23"/>
      <x:c r="T894" s="226"/>
      <x:c r="U894" s="226"/>
      <x:c r="V894" s="226"/>
      <x:c r="W894" s="226"/>
      <x:c r="X894" s="226"/>
      <x:c r="Y894" s="226"/>
      <x:c r="Z894" s="226"/>
      <x:c r="AA894" s="226"/>
      <x:c r="AC894" s="226"/>
      <x:c r="AE894" s="222"/>
      <x:c r="AF894" s="226"/>
      <x:c r="AH894" s="222"/>
      <x:c r="AI894" s="23"/>
      <x:c r="AJ894" s="222"/>
      <x:c r="AK894" s="222"/>
      <x:c r="AM894" s="226"/>
      <x:c r="AN894" s="222"/>
      <x:c r="AO894" s="222"/>
    </x:row>
    <x:row r="895" spans="1:57" x14ac:dyDescent="0.3">
      <x:c r="J895" s="23"/>
      <x:c r="Q895" s="23"/>
      <x:c r="R895" s="23"/>
      <x:c r="T895" s="226"/>
      <x:c r="U895" s="226"/>
      <x:c r="V895" s="226"/>
      <x:c r="W895" s="226"/>
      <x:c r="X895" s="226"/>
      <x:c r="Y895" s="226"/>
      <x:c r="Z895" s="226"/>
      <x:c r="AA895" s="226"/>
      <x:c r="AC895" s="226"/>
      <x:c r="AE895" s="222"/>
      <x:c r="AF895" s="226"/>
      <x:c r="AH895" s="222"/>
      <x:c r="AI895" s="23"/>
      <x:c r="AJ895" s="222"/>
      <x:c r="AK895" s="222"/>
      <x:c r="AM895" s="226"/>
      <x:c r="AN895" s="222"/>
      <x:c r="AO895" s="222"/>
    </x:row>
    <x:row r="896" spans="1:57" x14ac:dyDescent="0.3">
      <x:c r="J896" s="23"/>
      <x:c r="Q896" s="23"/>
      <x:c r="R896" s="23"/>
      <x:c r="T896" s="226"/>
      <x:c r="U896" s="226"/>
      <x:c r="V896" s="226"/>
      <x:c r="W896" s="226"/>
      <x:c r="X896" s="226"/>
      <x:c r="Y896" s="226"/>
      <x:c r="Z896" s="226"/>
      <x:c r="AA896" s="226"/>
      <x:c r="AC896" s="226"/>
      <x:c r="AE896" s="222"/>
      <x:c r="AF896" s="226"/>
      <x:c r="AH896" s="222"/>
      <x:c r="AI896" s="23"/>
      <x:c r="AJ896" s="222"/>
      <x:c r="AK896" s="222"/>
      <x:c r="AM896" s="226"/>
      <x:c r="AN896" s="222"/>
      <x:c r="AO896" s="222"/>
    </x:row>
    <x:row r="897" spans="1:57" x14ac:dyDescent="0.3">
      <x:c r="J897" s="23"/>
      <x:c r="Q897" s="23"/>
      <x:c r="R897" s="23"/>
      <x:c r="T897" s="226"/>
      <x:c r="U897" s="226"/>
      <x:c r="V897" s="226"/>
      <x:c r="W897" s="226"/>
      <x:c r="X897" s="226"/>
      <x:c r="Y897" s="226"/>
      <x:c r="Z897" s="226"/>
      <x:c r="AA897" s="226"/>
      <x:c r="AC897" s="226"/>
      <x:c r="AE897" s="222"/>
      <x:c r="AF897" s="226"/>
      <x:c r="AH897" s="222"/>
      <x:c r="AI897" s="23"/>
      <x:c r="AJ897" s="222"/>
      <x:c r="AK897" s="222"/>
      <x:c r="AM897" s="226"/>
      <x:c r="AN897" s="222"/>
      <x:c r="AO897" s="222"/>
    </x:row>
    <x:row r="898" spans="1:57" x14ac:dyDescent="0.3">
      <x:c r="J898" s="23"/>
      <x:c r="Q898" s="23"/>
      <x:c r="R898" s="23"/>
      <x:c r="T898" s="226"/>
      <x:c r="U898" s="226"/>
      <x:c r="V898" s="226"/>
      <x:c r="W898" s="226"/>
      <x:c r="X898" s="226"/>
      <x:c r="Y898" s="226"/>
      <x:c r="Z898" s="226"/>
      <x:c r="AA898" s="226"/>
      <x:c r="AC898" s="226"/>
      <x:c r="AE898" s="222"/>
      <x:c r="AF898" s="226"/>
      <x:c r="AH898" s="222"/>
      <x:c r="AI898" s="23"/>
      <x:c r="AJ898" s="222"/>
      <x:c r="AK898" s="222"/>
      <x:c r="AM898" s="226"/>
      <x:c r="AN898" s="222"/>
      <x:c r="AO898" s="222"/>
    </x:row>
    <x:row r="899" spans="1:57" x14ac:dyDescent="0.3">
      <x:c r="J899" s="23"/>
      <x:c r="Q899" s="23"/>
      <x:c r="R899" s="23"/>
      <x:c r="T899" s="226"/>
      <x:c r="U899" s="226"/>
      <x:c r="V899" s="226"/>
      <x:c r="W899" s="226"/>
      <x:c r="X899" s="226"/>
      <x:c r="Y899" s="226"/>
      <x:c r="Z899" s="226"/>
      <x:c r="AA899" s="226"/>
      <x:c r="AC899" s="226"/>
      <x:c r="AE899" s="226"/>
      <x:c r="AF899" s="226"/>
      <x:c r="AH899" s="222"/>
      <x:c r="AI899" s="23"/>
      <x:c r="AJ899" s="222"/>
      <x:c r="AK899" s="222"/>
      <x:c r="AM899" s="226"/>
      <x:c r="AN899" s="222"/>
      <x:c r="AO899" s="222"/>
    </x:row>
    <x:row r="900" spans="1:57" x14ac:dyDescent="0.3">
      <x:c r="J900" s="23"/>
      <x:c r="Q900" s="23"/>
      <x:c r="R900" s="23"/>
      <x:c r="T900" s="226"/>
      <x:c r="U900" s="226"/>
      <x:c r="V900" s="226"/>
      <x:c r="W900" s="226"/>
      <x:c r="X900" s="226"/>
      <x:c r="Y900" s="226"/>
      <x:c r="Z900" s="226"/>
      <x:c r="AA900" s="226"/>
      <x:c r="AC900" s="226"/>
      <x:c r="AE900" s="226"/>
      <x:c r="AF900" s="226"/>
      <x:c r="AH900" s="222"/>
      <x:c r="AI900" s="23"/>
      <x:c r="AJ900" s="222"/>
      <x:c r="AK900" s="222"/>
      <x:c r="AM900" s="226"/>
      <x:c r="AN900" s="222"/>
      <x:c r="AO900" s="222"/>
    </x:row>
    <x:row r="901" spans="1:57" x14ac:dyDescent="0.3">
      <x:c r="J901" s="23"/>
      <x:c r="M901" s="226"/>
      <x:c r="Q901" s="23"/>
      <x:c r="R901" s="23"/>
      <x:c r="T901" s="226"/>
      <x:c r="U901" s="226"/>
      <x:c r="V901" s="226"/>
      <x:c r="W901" s="226"/>
      <x:c r="X901" s="226"/>
      <x:c r="Y901" s="226"/>
      <x:c r="Z901" s="226"/>
      <x:c r="AA901" s="226"/>
      <x:c r="AC901" s="226"/>
      <x:c r="AE901" s="222"/>
      <x:c r="AF901" s="226"/>
      <x:c r="AH901" s="222"/>
      <x:c r="AI901" s="23"/>
      <x:c r="AJ901" s="222"/>
      <x:c r="AK901" s="222"/>
      <x:c r="AM901" s="226"/>
      <x:c r="AN901" s="222"/>
      <x:c r="AO901" s="222"/>
    </x:row>
    <x:row r="902" spans="1:57" x14ac:dyDescent="0.3">
      <x:c r="J902" s="23"/>
      <x:c r="M902" s="226"/>
      <x:c r="Q902" s="23"/>
      <x:c r="R902" s="23"/>
      <x:c r="T902" s="226"/>
      <x:c r="U902" s="226"/>
      <x:c r="V902" s="226"/>
      <x:c r="W902" s="226"/>
      <x:c r="X902" s="226"/>
      <x:c r="Y902" s="226"/>
      <x:c r="Z902" s="226"/>
      <x:c r="AA902" s="226"/>
      <x:c r="AC902" s="226"/>
      <x:c r="AE902" s="222"/>
      <x:c r="AF902" s="226"/>
      <x:c r="AH902" s="222"/>
      <x:c r="AI902" s="23"/>
      <x:c r="AJ902" s="222"/>
      <x:c r="AK902" s="222"/>
      <x:c r="AM902" s="226"/>
      <x:c r="AN902" s="222"/>
      <x:c r="AO902" s="222"/>
    </x:row>
    <x:row r="903" spans="1:57" x14ac:dyDescent="0.3">
      <x:c r="J903" s="23"/>
      <x:c r="Q903" s="23"/>
      <x:c r="R903" s="23"/>
      <x:c r="T903" s="226"/>
      <x:c r="U903" s="226"/>
      <x:c r="V903" s="226"/>
      <x:c r="W903" s="226"/>
      <x:c r="X903" s="226"/>
      <x:c r="Y903" s="226"/>
      <x:c r="Z903" s="226"/>
      <x:c r="AA903" s="226"/>
      <x:c r="AC903" s="226"/>
      <x:c r="AE903" s="222"/>
      <x:c r="AF903" s="226"/>
      <x:c r="AH903" s="222"/>
      <x:c r="AI903" s="23"/>
      <x:c r="AJ903" s="222"/>
      <x:c r="AK903" s="222"/>
      <x:c r="AM903" s="226"/>
      <x:c r="AN903" s="222"/>
      <x:c r="AO903" s="222"/>
    </x:row>
    <x:row r="904" spans="1:57" x14ac:dyDescent="0.3">
      <x:c r="J904" s="23"/>
      <x:c r="Q904" s="23"/>
      <x:c r="R904" s="23"/>
      <x:c r="T904" s="226"/>
      <x:c r="U904" s="226"/>
      <x:c r="V904" s="226"/>
      <x:c r="W904" s="226"/>
      <x:c r="X904" s="226"/>
      <x:c r="Y904" s="226"/>
      <x:c r="Z904" s="226"/>
      <x:c r="AA904" s="226"/>
      <x:c r="AC904" s="226"/>
      <x:c r="AE904" s="222"/>
      <x:c r="AF904" s="226"/>
      <x:c r="AH904" s="222"/>
      <x:c r="AI904" s="23"/>
      <x:c r="AJ904" s="222"/>
      <x:c r="AK904" s="222"/>
      <x:c r="AM904" s="226"/>
      <x:c r="AN904" s="222"/>
      <x:c r="AO904" s="222"/>
    </x:row>
    <x:row r="905" spans="1:57" x14ac:dyDescent="0.3">
      <x:c r="J905" s="23"/>
      <x:c r="M905" s="226"/>
      <x:c r="Q905" s="23"/>
      <x:c r="R905" s="23"/>
      <x:c r="T905" s="226"/>
      <x:c r="U905" s="226"/>
      <x:c r="V905" s="226"/>
      <x:c r="W905" s="226"/>
      <x:c r="X905" s="226"/>
      <x:c r="Y905" s="226"/>
      <x:c r="Z905" s="226"/>
      <x:c r="AA905" s="226"/>
      <x:c r="AC905" s="226"/>
      <x:c r="AE905" s="222"/>
      <x:c r="AF905" s="226"/>
      <x:c r="AH905" s="222"/>
      <x:c r="AI905" s="23"/>
      <x:c r="AJ905" s="222"/>
      <x:c r="AK905" s="222"/>
      <x:c r="AM905" s="226"/>
      <x:c r="AN905" s="222"/>
      <x:c r="AO905" s="222"/>
    </x:row>
    <x:row r="906" spans="1:57" x14ac:dyDescent="0.3">
      <x:c r="J906" s="23"/>
      <x:c r="M906" s="226"/>
      <x:c r="Q906" s="23"/>
      <x:c r="R906" s="23"/>
      <x:c r="T906" s="226"/>
      <x:c r="U906" s="226"/>
      <x:c r="V906" s="226"/>
      <x:c r="W906" s="226"/>
      <x:c r="X906" s="226"/>
      <x:c r="Y906" s="226"/>
      <x:c r="Z906" s="226"/>
      <x:c r="AA906" s="226"/>
      <x:c r="AC906" s="226"/>
      <x:c r="AE906" s="226"/>
      <x:c r="AF906" s="226"/>
      <x:c r="AH906" s="222"/>
      <x:c r="AI906" s="23"/>
      <x:c r="AJ906" s="222"/>
      <x:c r="AK906" s="222"/>
      <x:c r="AM906" s="226"/>
      <x:c r="AN906" s="222"/>
      <x:c r="AO906" s="222"/>
    </x:row>
    <x:row r="907" spans="1:57" x14ac:dyDescent="0.3">
      <x:c r="J907" s="23"/>
      <x:c r="M907" s="226"/>
      <x:c r="Q907" s="23"/>
      <x:c r="R907" s="23"/>
      <x:c r="T907" s="226"/>
      <x:c r="U907" s="226"/>
      <x:c r="V907" s="226"/>
      <x:c r="W907" s="226"/>
      <x:c r="X907" s="226"/>
      <x:c r="Y907" s="226"/>
      <x:c r="Z907" s="226"/>
      <x:c r="AA907" s="226"/>
      <x:c r="AC907" s="226"/>
      <x:c r="AE907" s="222"/>
      <x:c r="AF907" s="226"/>
      <x:c r="AH907" s="222"/>
      <x:c r="AI907" s="23"/>
      <x:c r="AJ907" s="222"/>
      <x:c r="AK907" s="222"/>
      <x:c r="AM907" s="226"/>
      <x:c r="AN907" s="222"/>
      <x:c r="AO907" s="222"/>
    </x:row>
    <x:row r="908" spans="1:57" x14ac:dyDescent="0.3">
      <x:c r="J908" s="23"/>
      <x:c r="Q908" s="23"/>
      <x:c r="R908" s="23"/>
      <x:c r="T908" s="226"/>
      <x:c r="U908" s="226"/>
      <x:c r="V908" s="226"/>
      <x:c r="W908" s="226"/>
      <x:c r="X908" s="226"/>
      <x:c r="Y908" s="226"/>
      <x:c r="Z908" s="226"/>
      <x:c r="AA908" s="226"/>
      <x:c r="AC908" s="226"/>
      <x:c r="AE908" s="222"/>
      <x:c r="AF908" s="226"/>
      <x:c r="AH908" s="222"/>
      <x:c r="AI908" s="23"/>
      <x:c r="AJ908" s="222"/>
      <x:c r="AK908" s="222"/>
      <x:c r="AM908" s="226"/>
      <x:c r="AN908" s="222"/>
      <x:c r="AO908" s="222"/>
    </x:row>
    <x:row r="909" spans="1:57" x14ac:dyDescent="0.3">
      <x:c r="J909" s="23"/>
      <x:c r="M909" s="226"/>
      <x:c r="Q909" s="23"/>
      <x:c r="R909" s="23"/>
      <x:c r="T909" s="226"/>
      <x:c r="U909" s="226"/>
      <x:c r="V909" s="226"/>
      <x:c r="W909" s="226"/>
      <x:c r="X909" s="226"/>
      <x:c r="Y909" s="226"/>
      <x:c r="Z909" s="226"/>
      <x:c r="AA909" s="226"/>
      <x:c r="AC909" s="226"/>
      <x:c r="AE909" s="226"/>
      <x:c r="AF909" s="226"/>
      <x:c r="AH909" s="222"/>
      <x:c r="AI909" s="23"/>
      <x:c r="AJ909" s="222"/>
      <x:c r="AK909" s="222"/>
      <x:c r="AM909" s="226"/>
      <x:c r="AN909" s="222"/>
      <x:c r="AO909" s="222"/>
    </x:row>
    <x:row r="910" spans="1:57" x14ac:dyDescent="0.3">
      <x:c r="J910" s="23"/>
      <x:c r="M910" s="226"/>
      <x:c r="Q910" s="23"/>
      <x:c r="R910" s="23"/>
      <x:c r="T910" s="226"/>
      <x:c r="U910" s="226"/>
      <x:c r="V910" s="226"/>
      <x:c r="W910" s="226"/>
      <x:c r="X910" s="226"/>
      <x:c r="Y910" s="226"/>
      <x:c r="Z910" s="226"/>
      <x:c r="AA910" s="226"/>
      <x:c r="AC910" s="226"/>
      <x:c r="AE910" s="222"/>
      <x:c r="AF910" s="226"/>
      <x:c r="AH910" s="222"/>
      <x:c r="AI910" s="23"/>
      <x:c r="AJ910" s="222"/>
      <x:c r="AK910" s="222"/>
      <x:c r="AM910" s="226"/>
      <x:c r="AN910" s="222"/>
      <x:c r="AO910" s="222"/>
    </x:row>
    <x:row r="911" spans="1:57" x14ac:dyDescent="0.3">
      <x:c r="J911" s="23"/>
      <x:c r="Q911" s="23"/>
      <x:c r="R911" s="23"/>
      <x:c r="T911" s="226"/>
      <x:c r="U911" s="226"/>
      <x:c r="V911" s="226"/>
      <x:c r="W911" s="226"/>
      <x:c r="X911" s="226"/>
      <x:c r="Y911" s="226"/>
      <x:c r="Z911" s="226"/>
      <x:c r="AA911" s="226"/>
      <x:c r="AC911" s="226"/>
      <x:c r="AE911" s="226"/>
      <x:c r="AF911" s="226"/>
      <x:c r="AH911" s="222"/>
      <x:c r="AI911" s="23"/>
      <x:c r="AJ911" s="222"/>
      <x:c r="AK911" s="222"/>
      <x:c r="AM911" s="226"/>
      <x:c r="AN911" s="222"/>
      <x:c r="AO911" s="222"/>
    </x:row>
    <x:row r="912" spans="1:57" x14ac:dyDescent="0.3">
      <x:c r="J912" s="23"/>
      <x:c r="M912" s="226"/>
      <x:c r="Q912" s="23"/>
      <x:c r="R912" s="23"/>
      <x:c r="T912" s="226"/>
      <x:c r="U912" s="226"/>
      <x:c r="V912" s="226"/>
      <x:c r="W912" s="226"/>
      <x:c r="X912" s="226"/>
      <x:c r="Y912" s="226"/>
      <x:c r="Z912" s="226"/>
      <x:c r="AA912" s="226"/>
      <x:c r="AC912" s="226"/>
      <x:c r="AE912" s="222"/>
      <x:c r="AF912" s="226"/>
      <x:c r="AH912" s="226"/>
      <x:c r="AI912" s="23"/>
      <x:c r="AJ912" s="226"/>
      <x:c r="AK912" s="226"/>
      <x:c r="AM912" s="226"/>
      <x:c r="AN912" s="226"/>
      <x:c r="AO912" s="226"/>
    </x:row>
    <x:row r="913" spans="1:57" x14ac:dyDescent="0.3">
      <x:c r="J913" s="23"/>
      <x:c r="Q913" s="23"/>
      <x:c r="R913" s="23"/>
      <x:c r="T913" s="226"/>
      <x:c r="U913" s="226"/>
      <x:c r="V913" s="226"/>
      <x:c r="W913" s="226"/>
      <x:c r="X913" s="226"/>
      <x:c r="Y913" s="226"/>
      <x:c r="Z913" s="226"/>
      <x:c r="AA913" s="226"/>
      <x:c r="AC913" s="226"/>
      <x:c r="AE913" s="222"/>
      <x:c r="AF913" s="226"/>
      <x:c r="AH913" s="222"/>
      <x:c r="AI913" s="23"/>
      <x:c r="AJ913" s="222"/>
      <x:c r="AK913" s="222"/>
      <x:c r="AM913" s="226"/>
      <x:c r="AN913" s="222"/>
      <x:c r="AO913" s="222"/>
    </x:row>
    <x:row r="914" spans="1:57" x14ac:dyDescent="0.3">
      <x:c r="J914" s="23"/>
      <x:c r="Q914" s="23"/>
      <x:c r="R914" s="23"/>
      <x:c r="T914" s="226"/>
      <x:c r="U914" s="226"/>
      <x:c r="V914" s="226"/>
      <x:c r="W914" s="226"/>
      <x:c r="X914" s="226"/>
      <x:c r="Y914" s="226"/>
      <x:c r="Z914" s="226"/>
      <x:c r="AA914" s="226"/>
      <x:c r="AC914" s="226"/>
      <x:c r="AE914" s="222"/>
      <x:c r="AF914" s="226"/>
      <x:c r="AH914" s="222"/>
      <x:c r="AI914" s="23"/>
      <x:c r="AJ914" s="222"/>
      <x:c r="AK914" s="222"/>
      <x:c r="AM914" s="226"/>
      <x:c r="AN914" s="222"/>
      <x:c r="AO914" s="222"/>
    </x:row>
    <x:row r="915" spans="1:57" x14ac:dyDescent="0.3">
      <x:c r="J915" s="23"/>
      <x:c r="M915" s="226"/>
      <x:c r="Q915" s="23"/>
      <x:c r="R915" s="23"/>
      <x:c r="T915" s="226"/>
      <x:c r="U915" s="226"/>
      <x:c r="V915" s="226"/>
      <x:c r="W915" s="226"/>
      <x:c r="X915" s="226"/>
      <x:c r="Y915" s="226"/>
      <x:c r="Z915" s="226"/>
      <x:c r="AA915" s="226"/>
      <x:c r="AC915" s="226"/>
      <x:c r="AE915" s="226"/>
      <x:c r="AF915" s="226"/>
      <x:c r="AH915" s="222"/>
      <x:c r="AI915" s="23"/>
      <x:c r="AJ915" s="222"/>
      <x:c r="AK915" s="222"/>
      <x:c r="AM915" s="226"/>
      <x:c r="AN915" s="222"/>
      <x:c r="AO915" s="222"/>
    </x:row>
    <x:row r="916" spans="1:57" x14ac:dyDescent="0.3">
      <x:c r="J916" s="23"/>
      <x:c r="M916" s="226"/>
      <x:c r="Q916" s="23"/>
      <x:c r="R916" s="23"/>
      <x:c r="T916" s="226"/>
      <x:c r="U916" s="226"/>
      <x:c r="V916" s="226"/>
      <x:c r="W916" s="226"/>
      <x:c r="X916" s="226"/>
      <x:c r="Y916" s="226"/>
      <x:c r="Z916" s="226"/>
      <x:c r="AA916" s="226"/>
      <x:c r="AC916" s="226"/>
      <x:c r="AE916" s="222"/>
      <x:c r="AF916" s="226"/>
      <x:c r="AH916" s="222"/>
      <x:c r="AI916" s="23"/>
      <x:c r="AJ916" s="222"/>
      <x:c r="AK916" s="222"/>
      <x:c r="AM916" s="226"/>
      <x:c r="AN916" s="222"/>
      <x:c r="AO916" s="222"/>
    </x:row>
    <x:row r="917" spans="1:57" x14ac:dyDescent="0.3">
      <x:c r="J917" s="23"/>
      <x:c r="M917" s="226"/>
      <x:c r="Q917" s="23"/>
      <x:c r="R917" s="23"/>
      <x:c r="T917" s="226"/>
      <x:c r="U917" s="226"/>
      <x:c r="V917" s="226"/>
      <x:c r="W917" s="226"/>
      <x:c r="X917" s="226"/>
      <x:c r="Y917" s="226"/>
      <x:c r="Z917" s="226"/>
      <x:c r="AA917" s="226"/>
      <x:c r="AC917" s="226"/>
      <x:c r="AE917" s="222"/>
      <x:c r="AF917" s="226"/>
      <x:c r="AH917" s="222"/>
      <x:c r="AI917" s="23"/>
      <x:c r="AJ917" s="222"/>
      <x:c r="AK917" s="222"/>
      <x:c r="AM917" s="226"/>
      <x:c r="AN917" s="222"/>
      <x:c r="AO917" s="222"/>
    </x:row>
    <x:row r="918" spans="1:57" x14ac:dyDescent="0.3">
      <x:c r="J918" s="23"/>
      <x:c r="Q918" s="23"/>
      <x:c r="R918" s="23"/>
      <x:c r="T918" s="226"/>
      <x:c r="U918" s="226"/>
      <x:c r="V918" s="226"/>
      <x:c r="W918" s="226"/>
      <x:c r="X918" s="226"/>
      <x:c r="Y918" s="226"/>
      <x:c r="Z918" s="226"/>
      <x:c r="AA918" s="226"/>
      <x:c r="AC918" s="226"/>
      <x:c r="AE918" s="222"/>
      <x:c r="AF918" s="226"/>
      <x:c r="AH918" s="222"/>
      <x:c r="AI918" s="23"/>
      <x:c r="AJ918" s="222"/>
      <x:c r="AK918" s="222"/>
      <x:c r="AM918" s="226"/>
      <x:c r="AN918" s="222"/>
      <x:c r="AO918" s="222"/>
    </x:row>
    <x:row r="919" spans="1:57" x14ac:dyDescent="0.3">
      <x:c r="J919" s="23"/>
      <x:c r="Q919" s="23"/>
      <x:c r="R919" s="23"/>
      <x:c r="T919" s="226"/>
      <x:c r="U919" s="226"/>
      <x:c r="V919" s="226"/>
      <x:c r="W919" s="226"/>
      <x:c r="X919" s="226"/>
      <x:c r="Y919" s="226"/>
      <x:c r="Z919" s="226"/>
      <x:c r="AA919" s="226"/>
      <x:c r="AC919" s="226"/>
      <x:c r="AE919" s="226"/>
      <x:c r="AF919" s="226"/>
      <x:c r="AH919" s="222"/>
      <x:c r="AI919" s="23"/>
      <x:c r="AJ919" s="222"/>
      <x:c r="AK919" s="222"/>
      <x:c r="AM919" s="226"/>
      <x:c r="AN919" s="222"/>
      <x:c r="AO919" s="222"/>
    </x:row>
    <x:row r="920" spans="1:57" x14ac:dyDescent="0.3">
      <x:c r="J920" s="23"/>
      <x:c r="M920" s="226"/>
      <x:c r="Q920" s="23"/>
      <x:c r="R920" s="23"/>
      <x:c r="T920" s="226"/>
      <x:c r="U920" s="226"/>
      <x:c r="V920" s="226"/>
      <x:c r="W920" s="226"/>
      <x:c r="X920" s="226"/>
      <x:c r="Y920" s="226"/>
      <x:c r="Z920" s="226"/>
      <x:c r="AA920" s="226"/>
      <x:c r="AC920" s="226"/>
      <x:c r="AE920" s="222"/>
      <x:c r="AF920" s="226"/>
      <x:c r="AH920" s="222"/>
      <x:c r="AI920" s="23"/>
      <x:c r="AJ920" s="222"/>
      <x:c r="AK920" s="222"/>
      <x:c r="AM920" s="226"/>
      <x:c r="AN920" s="222"/>
      <x:c r="AO920" s="222"/>
    </x:row>
    <x:row r="921" spans="1:57" x14ac:dyDescent="0.3">
      <x:c r="J921" s="23"/>
      <x:c r="M921" s="226"/>
      <x:c r="Q921" s="23"/>
      <x:c r="R921" s="23"/>
      <x:c r="T921" s="226"/>
      <x:c r="U921" s="226"/>
      <x:c r="V921" s="226"/>
      <x:c r="W921" s="226"/>
      <x:c r="X921" s="226"/>
      <x:c r="Y921" s="226"/>
      <x:c r="Z921" s="226"/>
      <x:c r="AA921" s="226"/>
      <x:c r="AC921" s="226"/>
      <x:c r="AE921" s="226"/>
      <x:c r="AF921" s="226"/>
      <x:c r="AH921" s="222"/>
      <x:c r="AI921" s="23"/>
      <x:c r="AJ921" s="222"/>
      <x:c r="AK921" s="222"/>
      <x:c r="AM921" s="226"/>
      <x:c r="AN921" s="222"/>
      <x:c r="AO921" s="222"/>
    </x:row>
    <x:row r="922" spans="1:57" x14ac:dyDescent="0.3">
      <x:c r="J922" s="23"/>
      <x:c r="Q922" s="23"/>
      <x:c r="R922" s="23"/>
      <x:c r="T922" s="226"/>
      <x:c r="U922" s="226"/>
      <x:c r="V922" s="226"/>
      <x:c r="W922" s="226"/>
      <x:c r="X922" s="226"/>
      <x:c r="Y922" s="226"/>
      <x:c r="Z922" s="226"/>
      <x:c r="AA922" s="226"/>
      <x:c r="AC922" s="226"/>
      <x:c r="AE922" s="226"/>
      <x:c r="AF922" s="226"/>
      <x:c r="AH922" s="222"/>
      <x:c r="AI922" s="23"/>
      <x:c r="AJ922" s="222"/>
      <x:c r="AK922" s="222"/>
      <x:c r="AM922" s="226"/>
      <x:c r="AN922" s="222"/>
      <x:c r="AO922" s="222"/>
    </x:row>
    <x:row r="923" spans="1:57" x14ac:dyDescent="0.3">
      <x:c r="J923" s="23"/>
      <x:c r="Q923" s="23"/>
      <x:c r="R923" s="23"/>
      <x:c r="T923" s="226"/>
      <x:c r="U923" s="226"/>
      <x:c r="V923" s="226"/>
      <x:c r="W923" s="226"/>
      <x:c r="X923" s="226"/>
      <x:c r="Y923" s="226"/>
      <x:c r="Z923" s="226"/>
      <x:c r="AA923" s="226"/>
      <x:c r="AC923" s="226"/>
      <x:c r="AE923" s="222"/>
      <x:c r="AF923" s="226"/>
      <x:c r="AH923" s="222"/>
      <x:c r="AI923" s="23"/>
      <x:c r="AJ923" s="222"/>
      <x:c r="AK923" s="222"/>
      <x:c r="AM923" s="226"/>
      <x:c r="AN923" s="222"/>
      <x:c r="AO923" s="222"/>
    </x:row>
    <x:row r="924" spans="1:57" x14ac:dyDescent="0.3">
      <x:c r="J924" s="23"/>
      <x:c r="Q924" s="23"/>
      <x:c r="R924" s="23"/>
      <x:c r="T924" s="226"/>
      <x:c r="U924" s="226"/>
      <x:c r="V924" s="226"/>
      <x:c r="W924" s="226"/>
      <x:c r="X924" s="226"/>
      <x:c r="Y924" s="226"/>
      <x:c r="Z924" s="226"/>
      <x:c r="AA924" s="226"/>
      <x:c r="AC924" s="226"/>
      <x:c r="AE924" s="222"/>
      <x:c r="AF924" s="226"/>
      <x:c r="AH924" s="222"/>
      <x:c r="AI924" s="23"/>
      <x:c r="AJ924" s="222"/>
      <x:c r="AK924" s="222"/>
      <x:c r="AM924" s="226"/>
      <x:c r="AN924" s="222"/>
      <x:c r="AO924" s="222"/>
    </x:row>
    <x:row r="925" spans="1:57" x14ac:dyDescent="0.3">
      <x:c r="J925" s="23"/>
      <x:c r="M925" s="226"/>
      <x:c r="Q925" s="23"/>
      <x:c r="R925" s="23"/>
      <x:c r="T925" s="226"/>
      <x:c r="U925" s="226"/>
      <x:c r="V925" s="226"/>
      <x:c r="W925" s="226"/>
      <x:c r="X925" s="226"/>
      <x:c r="Y925" s="226"/>
      <x:c r="Z925" s="226"/>
      <x:c r="AA925" s="226"/>
      <x:c r="AC925" s="226"/>
      <x:c r="AE925" s="222"/>
      <x:c r="AF925" s="226"/>
      <x:c r="AH925" s="222"/>
      <x:c r="AI925" s="23"/>
      <x:c r="AJ925" s="222"/>
      <x:c r="AK925" s="222"/>
      <x:c r="AM925" s="226"/>
      <x:c r="AN925" s="222"/>
      <x:c r="AO925" s="222"/>
    </x:row>
    <x:row r="926" spans="1:57" x14ac:dyDescent="0.3">
      <x:c r="J926" s="23"/>
      <x:c r="M926" s="226"/>
      <x:c r="Q926" s="23"/>
      <x:c r="R926" s="23"/>
      <x:c r="T926" s="226"/>
      <x:c r="U926" s="226"/>
      <x:c r="V926" s="226"/>
      <x:c r="W926" s="226"/>
      <x:c r="X926" s="226"/>
      <x:c r="Y926" s="226"/>
      <x:c r="Z926" s="226"/>
      <x:c r="AA926" s="226"/>
      <x:c r="AC926" s="226"/>
      <x:c r="AE926" s="222"/>
      <x:c r="AF926" s="226"/>
      <x:c r="AH926" s="222"/>
      <x:c r="AI926" s="23"/>
      <x:c r="AJ926" s="222"/>
      <x:c r="AK926" s="222"/>
      <x:c r="AM926" s="226"/>
      <x:c r="AN926" s="222"/>
      <x:c r="AO926" s="222"/>
    </x:row>
    <x:row r="927" spans="1:57" x14ac:dyDescent="0.3">
      <x:c r="J927" s="23"/>
      <x:c r="M927" s="226"/>
      <x:c r="Q927" s="23"/>
      <x:c r="R927" s="23"/>
      <x:c r="T927" s="226"/>
      <x:c r="U927" s="226"/>
      <x:c r="V927" s="226"/>
      <x:c r="W927" s="226"/>
      <x:c r="X927" s="226"/>
      <x:c r="Y927" s="226"/>
      <x:c r="Z927" s="226"/>
      <x:c r="AA927" s="226"/>
      <x:c r="AC927" s="226"/>
      <x:c r="AE927" s="226"/>
      <x:c r="AF927" s="226"/>
      <x:c r="AH927" s="222"/>
      <x:c r="AI927" s="23"/>
      <x:c r="AJ927" s="222"/>
      <x:c r="AK927" s="222"/>
      <x:c r="AM927" s="226"/>
      <x:c r="AN927" s="222"/>
      <x:c r="AO927" s="222"/>
    </x:row>
    <x:row r="928" spans="1:57" x14ac:dyDescent="0.3">
      <x:c r="J928" s="23"/>
      <x:c r="M928" s="226"/>
      <x:c r="Q928" s="23"/>
      <x:c r="R928" s="23"/>
      <x:c r="T928" s="226"/>
      <x:c r="U928" s="226"/>
      <x:c r="V928" s="226"/>
      <x:c r="W928" s="226"/>
      <x:c r="X928" s="226"/>
      <x:c r="Y928" s="226"/>
      <x:c r="Z928" s="226"/>
      <x:c r="AA928" s="226"/>
      <x:c r="AC928" s="226"/>
      <x:c r="AE928" s="222"/>
      <x:c r="AF928" s="226"/>
      <x:c r="AH928" s="222"/>
      <x:c r="AI928" s="23"/>
      <x:c r="AJ928" s="222"/>
      <x:c r="AK928" s="222"/>
      <x:c r="AM928" s="226"/>
      <x:c r="AN928" s="222"/>
      <x:c r="AO928" s="222"/>
    </x:row>
    <x:row r="929" spans="1:57" x14ac:dyDescent="0.3">
      <x:c r="J929" s="23"/>
      <x:c r="Q929" s="23"/>
      <x:c r="R929" s="23"/>
      <x:c r="T929" s="226"/>
      <x:c r="U929" s="226"/>
      <x:c r="V929" s="226"/>
      <x:c r="W929" s="226"/>
      <x:c r="X929" s="226"/>
      <x:c r="Y929" s="226"/>
      <x:c r="Z929" s="226"/>
      <x:c r="AA929" s="226"/>
      <x:c r="AC929" s="226"/>
      <x:c r="AE929" s="222"/>
      <x:c r="AF929" s="226"/>
      <x:c r="AH929" s="222"/>
      <x:c r="AI929" s="23"/>
      <x:c r="AJ929" s="222"/>
      <x:c r="AK929" s="222"/>
      <x:c r="AM929" s="226"/>
      <x:c r="AN929" s="222"/>
      <x:c r="AO929" s="222"/>
    </x:row>
    <x:row r="930" spans="1:57" x14ac:dyDescent="0.3">
      <x:c r="J930" s="23"/>
      <x:c r="M930" s="226"/>
      <x:c r="Q930" s="23"/>
      <x:c r="R930" s="23"/>
      <x:c r="T930" s="226"/>
      <x:c r="U930" s="226"/>
      <x:c r="V930" s="226"/>
      <x:c r="W930" s="226"/>
      <x:c r="X930" s="226"/>
      <x:c r="Y930" s="226"/>
      <x:c r="Z930" s="226"/>
      <x:c r="AA930" s="226"/>
      <x:c r="AC930" s="226"/>
      <x:c r="AE930" s="226"/>
      <x:c r="AF930" s="226"/>
      <x:c r="AH930" s="222"/>
      <x:c r="AI930" s="23"/>
      <x:c r="AJ930" s="222"/>
      <x:c r="AK930" s="222"/>
      <x:c r="AM930" s="226"/>
      <x:c r="AN930" s="222"/>
      <x:c r="AO930" s="222"/>
    </x:row>
    <x:row r="931" spans="1:57" x14ac:dyDescent="0.3">
      <x:c r="J931" s="23"/>
      <x:c r="Q931" s="23"/>
      <x:c r="R931" s="23"/>
      <x:c r="T931" s="226"/>
      <x:c r="U931" s="226"/>
      <x:c r="V931" s="226"/>
      <x:c r="W931" s="226"/>
      <x:c r="X931" s="226"/>
      <x:c r="Y931" s="226"/>
      <x:c r="Z931" s="226"/>
      <x:c r="AA931" s="226"/>
      <x:c r="AC931" s="226"/>
      <x:c r="AE931" s="222"/>
      <x:c r="AF931" s="226"/>
      <x:c r="AH931" s="222"/>
      <x:c r="AI931" s="23"/>
      <x:c r="AJ931" s="222"/>
      <x:c r="AK931" s="222"/>
      <x:c r="AM931" s="226"/>
      <x:c r="AN931" s="222"/>
      <x:c r="AO931" s="222"/>
    </x:row>
    <x:row r="932" spans="1:57" x14ac:dyDescent="0.3">
      <x:c r="J932" s="23"/>
      <x:c r="M932" s="226"/>
      <x:c r="Q932" s="23"/>
      <x:c r="R932" s="23"/>
      <x:c r="T932" s="226"/>
      <x:c r="U932" s="226"/>
      <x:c r="V932" s="226"/>
      <x:c r="W932" s="226"/>
      <x:c r="X932" s="226"/>
      <x:c r="Y932" s="226"/>
      <x:c r="Z932" s="226"/>
      <x:c r="AA932" s="226"/>
      <x:c r="AC932" s="226"/>
      <x:c r="AE932" s="222"/>
      <x:c r="AF932" s="226"/>
      <x:c r="AH932" s="222"/>
      <x:c r="AI932" s="23"/>
      <x:c r="AJ932" s="222"/>
      <x:c r="AK932" s="222"/>
      <x:c r="AM932" s="226"/>
      <x:c r="AN932" s="222"/>
      <x:c r="AO932" s="222"/>
    </x:row>
    <x:row r="933" spans="1:57" x14ac:dyDescent="0.3">
      <x:c r="J933" s="23"/>
      <x:c r="M933" s="226"/>
      <x:c r="Q933" s="23"/>
      <x:c r="R933" s="23"/>
      <x:c r="T933" s="226"/>
      <x:c r="U933" s="226"/>
      <x:c r="V933" s="226"/>
      <x:c r="W933" s="226"/>
      <x:c r="X933" s="226"/>
      <x:c r="Y933" s="226"/>
      <x:c r="Z933" s="226"/>
      <x:c r="AA933" s="226"/>
      <x:c r="AC933" s="226"/>
      <x:c r="AE933" s="222"/>
      <x:c r="AF933" s="226"/>
      <x:c r="AH933" s="222"/>
      <x:c r="AI933" s="23"/>
      <x:c r="AJ933" s="222"/>
      <x:c r="AK933" s="222"/>
      <x:c r="AM933" s="226"/>
      <x:c r="AN933" s="222"/>
      <x:c r="AO933" s="222"/>
    </x:row>
    <x:row r="934" spans="1:57" x14ac:dyDescent="0.3">
      <x:c r="J934" s="23"/>
      <x:c r="M934" s="226"/>
      <x:c r="Q934" s="23"/>
      <x:c r="R934" s="23"/>
      <x:c r="T934" s="226"/>
      <x:c r="U934" s="226"/>
      <x:c r="V934" s="226"/>
      <x:c r="W934" s="226"/>
      <x:c r="X934" s="226"/>
      <x:c r="Y934" s="226"/>
      <x:c r="Z934" s="226"/>
      <x:c r="AA934" s="226"/>
      <x:c r="AC934" s="226"/>
      <x:c r="AE934" s="222"/>
      <x:c r="AF934" s="226"/>
      <x:c r="AH934" s="222"/>
      <x:c r="AI934" s="23"/>
      <x:c r="AJ934" s="226"/>
      <x:c r="AK934" s="226"/>
      <x:c r="AM934" s="226"/>
      <x:c r="AN934" s="226"/>
      <x:c r="AO934" s="226"/>
    </x:row>
    <x:row r="935" spans="1:57" x14ac:dyDescent="0.3">
      <x:c r="J935" s="23"/>
      <x:c r="M935" s="226"/>
      <x:c r="Q935" s="23"/>
      <x:c r="R935" s="23"/>
      <x:c r="T935" s="226"/>
      <x:c r="U935" s="226"/>
      <x:c r="V935" s="226"/>
      <x:c r="W935" s="226"/>
      <x:c r="X935" s="226"/>
      <x:c r="Y935" s="226"/>
      <x:c r="Z935" s="226"/>
      <x:c r="AA935" s="226"/>
      <x:c r="AC935" s="226"/>
      <x:c r="AE935" s="222"/>
      <x:c r="AF935" s="226"/>
      <x:c r="AH935" s="222"/>
      <x:c r="AI935" s="23"/>
      <x:c r="AJ935" s="222"/>
      <x:c r="AK935" s="222"/>
      <x:c r="AM935" s="226"/>
      <x:c r="AN935" s="222"/>
      <x:c r="AO935" s="222"/>
    </x:row>
    <x:row r="936" spans="1:57" x14ac:dyDescent="0.3">
      <x:c r="J936" s="23"/>
      <x:c r="Q936" s="23"/>
      <x:c r="R936" s="23"/>
      <x:c r="T936" s="226"/>
      <x:c r="U936" s="226"/>
      <x:c r="V936" s="226"/>
      <x:c r="W936" s="226"/>
      <x:c r="X936" s="226"/>
      <x:c r="Y936" s="226"/>
      <x:c r="Z936" s="226"/>
      <x:c r="AA936" s="226"/>
      <x:c r="AC936" s="226"/>
      <x:c r="AE936" s="222"/>
      <x:c r="AF936" s="226"/>
      <x:c r="AH936" s="222"/>
      <x:c r="AI936" s="23"/>
      <x:c r="AJ936" s="222"/>
      <x:c r="AK936" s="222"/>
      <x:c r="AM936" s="226"/>
      <x:c r="AN936" s="222"/>
      <x:c r="AO936" s="222"/>
    </x:row>
    <x:row r="937" spans="1:57" x14ac:dyDescent="0.3">
      <x:c r="J937" s="23"/>
      <x:c r="Q937" s="23"/>
      <x:c r="R937" s="23"/>
      <x:c r="T937" s="226"/>
      <x:c r="U937" s="226"/>
      <x:c r="V937" s="226"/>
      <x:c r="W937" s="226"/>
      <x:c r="X937" s="226"/>
      <x:c r="Y937" s="226"/>
      <x:c r="Z937" s="226"/>
      <x:c r="AA937" s="226"/>
      <x:c r="AC937" s="226"/>
      <x:c r="AE937" s="222"/>
      <x:c r="AF937" s="226"/>
      <x:c r="AH937" s="222"/>
      <x:c r="AI937" s="23"/>
      <x:c r="AJ937" s="222"/>
      <x:c r="AK937" s="222"/>
      <x:c r="AM937" s="226"/>
      <x:c r="AN937" s="222"/>
      <x:c r="AO937" s="222"/>
    </x:row>
    <x:row r="938" spans="1:57" x14ac:dyDescent="0.3">
      <x:c r="J938" s="23"/>
      <x:c r="M938" s="226"/>
      <x:c r="Q938" s="23"/>
      <x:c r="R938" s="23"/>
      <x:c r="T938" s="226"/>
      <x:c r="U938" s="226"/>
      <x:c r="V938" s="226"/>
      <x:c r="W938" s="226"/>
      <x:c r="X938" s="226"/>
      <x:c r="Y938" s="226"/>
      <x:c r="Z938" s="226"/>
      <x:c r="AA938" s="226"/>
      <x:c r="AC938" s="226"/>
      <x:c r="AE938" s="222"/>
      <x:c r="AF938" s="226"/>
      <x:c r="AH938" s="222"/>
      <x:c r="AI938" s="23"/>
      <x:c r="AJ938" s="222"/>
      <x:c r="AK938" s="222"/>
      <x:c r="AM938" s="226"/>
      <x:c r="AN938" s="222"/>
      <x:c r="AO938" s="222"/>
    </x:row>
    <x:row r="939" spans="1:57" x14ac:dyDescent="0.3">
      <x:c r="J939" s="23"/>
      <x:c r="M939" s="226"/>
      <x:c r="Q939" s="23"/>
      <x:c r="R939" s="23"/>
      <x:c r="T939" s="226"/>
      <x:c r="U939" s="226"/>
      <x:c r="V939" s="226"/>
      <x:c r="W939" s="226"/>
      <x:c r="X939" s="226"/>
      <x:c r="Y939" s="226"/>
      <x:c r="Z939" s="226"/>
      <x:c r="AA939" s="226"/>
      <x:c r="AC939" s="226"/>
      <x:c r="AE939" s="222"/>
      <x:c r="AF939" s="226"/>
      <x:c r="AH939" s="222"/>
      <x:c r="AI939" s="23"/>
      <x:c r="AJ939" s="222"/>
      <x:c r="AK939" s="222"/>
      <x:c r="AM939" s="226"/>
      <x:c r="AN939" s="222"/>
      <x:c r="AO939" s="222"/>
    </x:row>
    <x:row r="940" spans="1:57" x14ac:dyDescent="0.3">
      <x:c r="J940" s="23"/>
      <x:c r="Q940" s="23"/>
      <x:c r="R940" s="23"/>
      <x:c r="T940" s="226"/>
      <x:c r="U940" s="226"/>
      <x:c r="V940" s="226"/>
      <x:c r="W940" s="226"/>
      <x:c r="X940" s="226"/>
      <x:c r="Y940" s="226"/>
      <x:c r="Z940" s="226"/>
      <x:c r="AA940" s="226"/>
      <x:c r="AC940" s="226"/>
      <x:c r="AE940" s="222"/>
      <x:c r="AF940" s="226"/>
      <x:c r="AH940" s="222"/>
      <x:c r="AI940" s="23"/>
      <x:c r="AJ940" s="222"/>
      <x:c r="AK940" s="222"/>
      <x:c r="AM940" s="226"/>
      <x:c r="AN940" s="222"/>
      <x:c r="AO940" s="222"/>
    </x:row>
    <x:row r="941" spans="1:57" x14ac:dyDescent="0.3">
      <x:c r="J941" s="23"/>
      <x:c r="Q941" s="23"/>
      <x:c r="R941" s="23"/>
      <x:c r="T941" s="226"/>
      <x:c r="U941" s="226"/>
      <x:c r="V941" s="226"/>
      <x:c r="W941" s="226"/>
      <x:c r="X941" s="226"/>
      <x:c r="Y941" s="226"/>
      <x:c r="Z941" s="226"/>
      <x:c r="AA941" s="226"/>
      <x:c r="AC941" s="226"/>
      <x:c r="AE941" s="222"/>
      <x:c r="AF941" s="226"/>
      <x:c r="AH941" s="226"/>
      <x:c r="AI941" s="23"/>
      <x:c r="AJ941" s="226"/>
      <x:c r="AK941" s="226"/>
      <x:c r="AM941" s="226"/>
      <x:c r="AN941" s="226"/>
      <x:c r="AO941" s="226"/>
    </x:row>
    <x:row r="942" spans="1:57" x14ac:dyDescent="0.3">
      <x:c r="J942" s="23"/>
      <x:c r="Q942" s="23"/>
      <x:c r="R942" s="23"/>
      <x:c r="T942" s="226"/>
      <x:c r="U942" s="226"/>
      <x:c r="V942" s="226"/>
      <x:c r="W942" s="226"/>
      <x:c r="X942" s="226"/>
      <x:c r="Y942" s="226"/>
      <x:c r="Z942" s="226"/>
      <x:c r="AA942" s="226"/>
      <x:c r="AC942" s="226"/>
      <x:c r="AE942" s="222"/>
      <x:c r="AF942" s="226"/>
      <x:c r="AH942" s="222"/>
      <x:c r="AI942" s="23"/>
      <x:c r="AJ942" s="222"/>
      <x:c r="AK942" s="222"/>
      <x:c r="AM942" s="226"/>
      <x:c r="AN942" s="222"/>
      <x:c r="AO942" s="222"/>
    </x:row>
    <x:row r="943" spans="1:57" x14ac:dyDescent="0.3">
      <x:c r="J943" s="23"/>
      <x:c r="M943" s="226"/>
      <x:c r="Q943" s="23"/>
      <x:c r="R943" s="23"/>
      <x:c r="T943" s="226"/>
      <x:c r="U943" s="226"/>
      <x:c r="V943" s="226"/>
      <x:c r="W943" s="226"/>
      <x:c r="X943" s="226"/>
      <x:c r="Y943" s="226"/>
      <x:c r="Z943" s="226"/>
      <x:c r="AA943" s="226"/>
      <x:c r="AC943" s="226"/>
      <x:c r="AE943" s="222"/>
      <x:c r="AF943" s="226"/>
      <x:c r="AH943" s="222"/>
      <x:c r="AI943" s="23"/>
      <x:c r="AJ943" s="222"/>
      <x:c r="AK943" s="222"/>
      <x:c r="AM943" s="226"/>
      <x:c r="AN943" s="222"/>
      <x:c r="AO943" s="222"/>
    </x:row>
    <x:row r="944" spans="1:57" x14ac:dyDescent="0.3">
      <x:c r="J944" s="23"/>
      <x:c r="Q944" s="23"/>
      <x:c r="R944" s="23"/>
      <x:c r="T944" s="226"/>
      <x:c r="U944" s="226"/>
      <x:c r="V944" s="226"/>
      <x:c r="W944" s="226"/>
      <x:c r="X944" s="226"/>
      <x:c r="Y944" s="226"/>
      <x:c r="Z944" s="226"/>
      <x:c r="AA944" s="226"/>
      <x:c r="AC944" s="226"/>
      <x:c r="AE944" s="222"/>
      <x:c r="AF944" s="226"/>
      <x:c r="AH944" s="222"/>
      <x:c r="AI944" s="23"/>
      <x:c r="AJ944" s="222"/>
      <x:c r="AK944" s="222"/>
      <x:c r="AM944" s="226"/>
      <x:c r="AN944" s="222"/>
      <x:c r="AO944" s="222"/>
    </x:row>
    <x:row r="945" spans="1:57" x14ac:dyDescent="0.3">
      <x:c r="J945" s="23"/>
      <x:c r="Q945" s="23"/>
      <x:c r="R945" s="23"/>
      <x:c r="T945" s="226"/>
      <x:c r="U945" s="226"/>
      <x:c r="V945" s="226"/>
      <x:c r="W945" s="226"/>
      <x:c r="X945" s="226"/>
      <x:c r="Y945" s="226"/>
      <x:c r="Z945" s="226"/>
      <x:c r="AA945" s="226"/>
      <x:c r="AC945" s="226"/>
      <x:c r="AE945" s="222"/>
      <x:c r="AF945" s="226"/>
      <x:c r="AH945" s="222"/>
      <x:c r="AI945" s="23"/>
      <x:c r="AJ945" s="222"/>
      <x:c r="AK945" s="222"/>
      <x:c r="AM945" s="226"/>
      <x:c r="AN945" s="222"/>
      <x:c r="AO945" s="222"/>
    </x:row>
    <x:row r="946" spans="1:57" x14ac:dyDescent="0.3">
      <x:c r="J946" s="23"/>
      <x:c r="M946" s="226"/>
      <x:c r="Q946" s="23"/>
      <x:c r="R946" s="23"/>
      <x:c r="T946" s="226"/>
      <x:c r="U946" s="226"/>
      <x:c r="V946" s="226"/>
      <x:c r="W946" s="226"/>
      <x:c r="X946" s="226"/>
      <x:c r="Y946" s="226"/>
      <x:c r="Z946" s="226"/>
      <x:c r="AA946" s="226"/>
      <x:c r="AC946" s="226"/>
      <x:c r="AE946" s="222"/>
      <x:c r="AF946" s="226"/>
      <x:c r="AH946" s="222"/>
      <x:c r="AI946" s="23"/>
      <x:c r="AJ946" s="222"/>
      <x:c r="AK946" s="222"/>
      <x:c r="AM946" s="226"/>
      <x:c r="AN946" s="222"/>
      <x:c r="AO946" s="222"/>
    </x:row>
    <x:row r="947" spans="1:57" x14ac:dyDescent="0.3">
      <x:c r="J947" s="23"/>
      <x:c r="M947" s="226"/>
      <x:c r="Q947" s="23"/>
      <x:c r="R947" s="23"/>
      <x:c r="T947" s="226"/>
      <x:c r="U947" s="226"/>
      <x:c r="V947" s="226"/>
      <x:c r="W947" s="226"/>
      <x:c r="X947" s="226"/>
      <x:c r="Y947" s="226"/>
      <x:c r="Z947" s="226"/>
      <x:c r="AA947" s="226"/>
      <x:c r="AC947" s="226"/>
      <x:c r="AE947" s="222"/>
      <x:c r="AF947" s="226"/>
      <x:c r="AH947" s="222"/>
      <x:c r="AI947" s="23"/>
      <x:c r="AJ947" s="222"/>
      <x:c r="AK947" s="222"/>
      <x:c r="AM947" s="226"/>
      <x:c r="AN947" s="222"/>
      <x:c r="AO947" s="222"/>
    </x:row>
    <x:row r="948" spans="1:57" x14ac:dyDescent="0.3">
      <x:c r="J948" s="23"/>
      <x:c r="M948" s="226"/>
      <x:c r="Q948" s="23"/>
      <x:c r="R948" s="23"/>
      <x:c r="T948" s="226"/>
      <x:c r="U948" s="226"/>
      <x:c r="V948" s="226"/>
      <x:c r="W948" s="226"/>
      <x:c r="X948" s="226"/>
      <x:c r="Y948" s="226"/>
      <x:c r="Z948" s="226"/>
      <x:c r="AA948" s="226"/>
      <x:c r="AC948" s="226"/>
      <x:c r="AE948" s="226"/>
      <x:c r="AF948" s="226"/>
      <x:c r="AH948" s="222"/>
      <x:c r="AI948" s="23"/>
      <x:c r="AJ948" s="222"/>
      <x:c r="AK948" s="222"/>
      <x:c r="AM948" s="226"/>
      <x:c r="AN948" s="222"/>
      <x:c r="AO948" s="222"/>
    </x:row>
    <x:row r="949" spans="1:57" x14ac:dyDescent="0.3">
      <x:c r="J949" s="23"/>
      <x:c r="M949" s="226"/>
      <x:c r="Q949" s="23"/>
      <x:c r="R949" s="23"/>
      <x:c r="T949" s="226"/>
      <x:c r="U949" s="226"/>
      <x:c r="V949" s="226"/>
      <x:c r="W949" s="226"/>
      <x:c r="X949" s="226"/>
      <x:c r="Y949" s="226"/>
      <x:c r="Z949" s="226"/>
      <x:c r="AA949" s="226"/>
      <x:c r="AC949" s="226"/>
      <x:c r="AE949" s="222"/>
      <x:c r="AF949" s="226"/>
      <x:c r="AH949" s="222"/>
      <x:c r="AI949" s="23"/>
      <x:c r="AJ949" s="222"/>
      <x:c r="AK949" s="222"/>
      <x:c r="AM949" s="226"/>
      <x:c r="AN949" s="222"/>
      <x:c r="AO949" s="222"/>
    </x:row>
    <x:row r="950" spans="1:57" x14ac:dyDescent="0.3">
      <x:c r="J950" s="23"/>
      <x:c r="Q950" s="23"/>
      <x:c r="R950" s="23"/>
      <x:c r="T950" s="226"/>
      <x:c r="U950" s="226"/>
      <x:c r="V950" s="226"/>
      <x:c r="W950" s="226"/>
      <x:c r="X950" s="226"/>
      <x:c r="Y950" s="226"/>
      <x:c r="Z950" s="226"/>
      <x:c r="AA950" s="226"/>
      <x:c r="AC950" s="226"/>
      <x:c r="AE950" s="222"/>
      <x:c r="AF950" s="226"/>
      <x:c r="AH950" s="222"/>
      <x:c r="AI950" s="23"/>
      <x:c r="AJ950" s="222"/>
      <x:c r="AK950" s="222"/>
      <x:c r="AM950" s="226"/>
      <x:c r="AN950" s="222"/>
      <x:c r="AO950" s="222"/>
    </x:row>
    <x:row r="951" spans="1:57" x14ac:dyDescent="0.3">
      <x:c r="J951" s="23"/>
      <x:c r="Q951" s="23"/>
      <x:c r="R951" s="23"/>
      <x:c r="T951" s="226"/>
      <x:c r="U951" s="226"/>
      <x:c r="V951" s="226"/>
      <x:c r="W951" s="226"/>
      <x:c r="X951" s="226"/>
      <x:c r="Y951" s="226"/>
      <x:c r="Z951" s="226"/>
      <x:c r="AA951" s="226"/>
      <x:c r="AC951" s="226"/>
      <x:c r="AE951" s="222"/>
      <x:c r="AF951" s="226"/>
      <x:c r="AH951" s="222"/>
      <x:c r="AI951" s="23"/>
      <x:c r="AJ951" s="222"/>
      <x:c r="AK951" s="222"/>
      <x:c r="AM951" s="226"/>
      <x:c r="AN951" s="222"/>
      <x:c r="AO951" s="222"/>
    </x:row>
    <x:row r="952" spans="1:57" x14ac:dyDescent="0.3">
      <x:c r="J952" s="23"/>
      <x:c r="Q952" s="23"/>
      <x:c r="R952" s="23"/>
      <x:c r="T952" s="226"/>
      <x:c r="U952" s="226"/>
      <x:c r="V952" s="226"/>
      <x:c r="W952" s="226"/>
      <x:c r="X952" s="226"/>
      <x:c r="Y952" s="226"/>
      <x:c r="Z952" s="226"/>
      <x:c r="AA952" s="226"/>
      <x:c r="AC952" s="226"/>
      <x:c r="AE952" s="222"/>
      <x:c r="AF952" s="226"/>
      <x:c r="AH952" s="222"/>
      <x:c r="AI952" s="23"/>
      <x:c r="AJ952" s="222"/>
      <x:c r="AK952" s="222"/>
      <x:c r="AM952" s="226"/>
      <x:c r="AN952" s="222"/>
      <x:c r="AO952" s="222"/>
    </x:row>
    <x:row r="953" spans="1:57" x14ac:dyDescent="0.3">
      <x:c r="J953" s="23"/>
      <x:c r="Q953" s="23"/>
      <x:c r="R953" s="23"/>
      <x:c r="T953" s="226"/>
      <x:c r="U953" s="226"/>
      <x:c r="V953" s="226"/>
      <x:c r="W953" s="226"/>
      <x:c r="X953" s="226"/>
      <x:c r="Y953" s="226"/>
      <x:c r="Z953" s="226"/>
      <x:c r="AA953" s="226"/>
      <x:c r="AC953" s="226"/>
      <x:c r="AE953" s="222"/>
      <x:c r="AF953" s="226"/>
      <x:c r="AH953" s="222"/>
      <x:c r="AI953" s="23"/>
      <x:c r="AJ953" s="222"/>
      <x:c r="AK953" s="222"/>
      <x:c r="AM953" s="226"/>
      <x:c r="AN953" s="222"/>
      <x:c r="AO953" s="222"/>
    </x:row>
    <x:row r="954" spans="1:57" x14ac:dyDescent="0.3">
      <x:c r="J954" s="23"/>
      <x:c r="M954" s="226"/>
      <x:c r="Q954" s="23"/>
      <x:c r="R954" s="23"/>
      <x:c r="T954" s="226"/>
      <x:c r="U954" s="226"/>
      <x:c r="V954" s="226"/>
      <x:c r="W954" s="226"/>
      <x:c r="X954" s="226"/>
      <x:c r="Y954" s="226"/>
      <x:c r="Z954" s="226"/>
      <x:c r="AA954" s="226"/>
      <x:c r="AC954" s="226"/>
      <x:c r="AE954" s="226"/>
      <x:c r="AF954" s="226"/>
      <x:c r="AH954" s="222"/>
      <x:c r="AI954" s="23"/>
      <x:c r="AJ954" s="222"/>
      <x:c r="AK954" s="222"/>
      <x:c r="AM954" s="226"/>
      <x:c r="AN954" s="222"/>
      <x:c r="AO954" s="222"/>
    </x:row>
    <x:row r="955" spans="1:57" x14ac:dyDescent="0.3">
      <x:c r="J955" s="23"/>
      <x:c r="M955" s="226"/>
      <x:c r="Q955" s="23"/>
      <x:c r="R955" s="23"/>
      <x:c r="T955" s="226"/>
      <x:c r="U955" s="226"/>
      <x:c r="V955" s="226"/>
      <x:c r="W955" s="226"/>
      <x:c r="X955" s="226"/>
      <x:c r="Y955" s="226"/>
      <x:c r="Z955" s="226"/>
      <x:c r="AA955" s="226"/>
      <x:c r="AC955" s="226"/>
      <x:c r="AE955" s="226"/>
      <x:c r="AF955" s="226"/>
      <x:c r="AH955" s="222"/>
      <x:c r="AI955" s="23"/>
      <x:c r="AJ955" s="222"/>
      <x:c r="AK955" s="222"/>
      <x:c r="AM955" s="226"/>
      <x:c r="AN955" s="222"/>
      <x:c r="AO955" s="222"/>
    </x:row>
    <x:row r="956" spans="1:57" x14ac:dyDescent="0.3">
      <x:c r="J956" s="23"/>
      <x:c r="M956" s="226"/>
      <x:c r="Q956" s="23"/>
      <x:c r="R956" s="23"/>
      <x:c r="T956" s="226"/>
      <x:c r="U956" s="226"/>
      <x:c r="V956" s="226"/>
      <x:c r="W956" s="226"/>
      <x:c r="X956" s="226"/>
      <x:c r="Y956" s="226"/>
      <x:c r="Z956" s="226"/>
      <x:c r="AA956" s="226"/>
      <x:c r="AC956" s="226"/>
      <x:c r="AE956" s="222"/>
      <x:c r="AF956" s="226"/>
      <x:c r="AH956" s="222"/>
      <x:c r="AI956" s="23"/>
      <x:c r="AJ956" s="222"/>
      <x:c r="AK956" s="222"/>
      <x:c r="AM956" s="226"/>
      <x:c r="AN956" s="222"/>
      <x:c r="AO956" s="222"/>
    </x:row>
    <x:row r="957" spans="1:57" x14ac:dyDescent="0.3">
      <x:c r="J957" s="23"/>
      <x:c r="M957" s="226"/>
      <x:c r="Q957" s="23"/>
      <x:c r="R957" s="23"/>
      <x:c r="T957" s="226"/>
      <x:c r="U957" s="226"/>
      <x:c r="V957" s="226"/>
      <x:c r="W957" s="226"/>
      <x:c r="X957" s="226"/>
      <x:c r="Y957" s="226"/>
      <x:c r="Z957" s="226"/>
      <x:c r="AA957" s="226"/>
      <x:c r="AC957" s="226"/>
      <x:c r="AE957" s="222"/>
      <x:c r="AF957" s="226"/>
      <x:c r="AH957" s="222"/>
      <x:c r="AI957" s="23"/>
      <x:c r="AJ957" s="222"/>
      <x:c r="AK957" s="222"/>
      <x:c r="AM957" s="226"/>
      <x:c r="AN957" s="222"/>
      <x:c r="AO957" s="222"/>
    </x:row>
    <x:row r="958" spans="1:57" x14ac:dyDescent="0.3">
      <x:c r="J958" s="23"/>
      <x:c r="Q958" s="23"/>
      <x:c r="R958" s="23"/>
      <x:c r="T958" s="226"/>
      <x:c r="U958" s="226"/>
      <x:c r="V958" s="226"/>
      <x:c r="W958" s="226"/>
      <x:c r="X958" s="226"/>
      <x:c r="Y958" s="226"/>
      <x:c r="Z958" s="226"/>
      <x:c r="AA958" s="226"/>
      <x:c r="AC958" s="226"/>
      <x:c r="AE958" s="226"/>
      <x:c r="AF958" s="226"/>
      <x:c r="AH958" s="222"/>
      <x:c r="AI958" s="23"/>
      <x:c r="AJ958" s="222"/>
      <x:c r="AK958" s="222"/>
      <x:c r="AM958" s="226"/>
      <x:c r="AN958" s="222"/>
      <x:c r="AO958" s="222"/>
    </x:row>
    <x:row r="959" spans="1:57" x14ac:dyDescent="0.3">
      <x:c r="J959" s="23"/>
      <x:c r="M959" s="226"/>
      <x:c r="Q959" s="23"/>
      <x:c r="R959" s="23"/>
      <x:c r="T959" s="226"/>
      <x:c r="U959" s="226"/>
      <x:c r="V959" s="226"/>
      <x:c r="W959" s="226"/>
      <x:c r="X959" s="226"/>
      <x:c r="Y959" s="226"/>
      <x:c r="Z959" s="226"/>
      <x:c r="AA959" s="226"/>
      <x:c r="AC959" s="226"/>
      <x:c r="AE959" s="222"/>
      <x:c r="AF959" s="226"/>
      <x:c r="AH959" s="222"/>
      <x:c r="AI959" s="23"/>
      <x:c r="AJ959" s="222"/>
      <x:c r="AK959" s="222"/>
      <x:c r="AM959" s="226"/>
      <x:c r="AN959" s="222"/>
      <x:c r="AO959" s="222"/>
    </x:row>
    <x:row r="960" spans="1:57" x14ac:dyDescent="0.3">
      <x:c r="J960" s="23"/>
      <x:c r="M960" s="226"/>
      <x:c r="Q960" s="23"/>
      <x:c r="R960" s="23"/>
      <x:c r="T960" s="226"/>
      <x:c r="U960" s="226"/>
      <x:c r="V960" s="226"/>
      <x:c r="W960" s="226"/>
      <x:c r="X960" s="226"/>
      <x:c r="Y960" s="226"/>
      <x:c r="Z960" s="226"/>
      <x:c r="AA960" s="226"/>
      <x:c r="AC960" s="226"/>
      <x:c r="AE960" s="226"/>
      <x:c r="AF960" s="226"/>
      <x:c r="AH960" s="222"/>
      <x:c r="AI960" s="23"/>
      <x:c r="AJ960" s="222"/>
      <x:c r="AK960" s="222"/>
      <x:c r="AM960" s="226"/>
      <x:c r="AN960" s="222"/>
      <x:c r="AO960" s="222"/>
    </x:row>
    <x:row r="961" spans="1:57" x14ac:dyDescent="0.3">
      <x:c r="J961" s="23"/>
      <x:c r="Q961" s="23"/>
      <x:c r="R961" s="23"/>
      <x:c r="T961" s="226"/>
      <x:c r="U961" s="226"/>
      <x:c r="V961" s="226"/>
      <x:c r="W961" s="226"/>
      <x:c r="X961" s="226"/>
      <x:c r="Y961" s="226"/>
      <x:c r="Z961" s="226"/>
      <x:c r="AA961" s="226"/>
      <x:c r="AC961" s="226"/>
      <x:c r="AE961" s="222"/>
      <x:c r="AF961" s="226"/>
      <x:c r="AH961" s="222"/>
      <x:c r="AI961" s="23"/>
      <x:c r="AJ961" s="222"/>
      <x:c r="AK961" s="222"/>
      <x:c r="AM961" s="226"/>
      <x:c r="AN961" s="222"/>
      <x:c r="AO961" s="222"/>
    </x:row>
    <x:row r="962" spans="1:57" x14ac:dyDescent="0.3">
      <x:c r="J962" s="23"/>
      <x:c r="Q962" s="23"/>
      <x:c r="R962" s="23"/>
      <x:c r="T962" s="226"/>
      <x:c r="U962" s="226"/>
      <x:c r="V962" s="226"/>
      <x:c r="W962" s="226"/>
      <x:c r="X962" s="226"/>
      <x:c r="Y962" s="226"/>
      <x:c r="Z962" s="226"/>
      <x:c r="AA962" s="226"/>
      <x:c r="AC962" s="226"/>
      <x:c r="AE962" s="226"/>
      <x:c r="AF962" s="226"/>
      <x:c r="AH962" s="222"/>
      <x:c r="AI962" s="23"/>
      <x:c r="AJ962" s="222"/>
      <x:c r="AK962" s="222"/>
      <x:c r="AM962" s="226"/>
      <x:c r="AN962" s="222"/>
      <x:c r="AO962" s="222"/>
    </x:row>
    <x:row r="963" spans="1:57" x14ac:dyDescent="0.3">
      <x:c r="J963" s="23"/>
      <x:c r="Q963" s="23"/>
      <x:c r="R963" s="23"/>
      <x:c r="T963" s="226"/>
      <x:c r="U963" s="226"/>
      <x:c r="V963" s="226"/>
      <x:c r="W963" s="226"/>
      <x:c r="X963" s="226"/>
      <x:c r="Y963" s="226"/>
      <x:c r="Z963" s="222"/>
      <x:c r="AA963" s="222"/>
      <x:c r="AC963" s="222"/>
      <x:c r="AE963" s="226"/>
      <x:c r="AF963" s="226"/>
      <x:c r="AH963" s="226"/>
      <x:c r="AI963" s="23"/>
      <x:c r="AJ963" s="222"/>
      <x:c r="AK963" s="222"/>
      <x:c r="AM963" s="226"/>
      <x:c r="AN963" s="222"/>
      <x:c r="AO963" s="222"/>
    </x:row>
    <x:row r="964" spans="1:57" x14ac:dyDescent="0.3">
      <x:c r="J964" s="23"/>
      <x:c r="Q964" s="23"/>
      <x:c r="R964" s="23"/>
      <x:c r="T964" s="226"/>
      <x:c r="U964" s="226"/>
      <x:c r="V964" s="226"/>
      <x:c r="W964" s="226"/>
      <x:c r="X964" s="226"/>
      <x:c r="Y964" s="226"/>
      <x:c r="Z964" s="226"/>
      <x:c r="AA964" s="226"/>
      <x:c r="AC964" s="226"/>
      <x:c r="AE964" s="222"/>
      <x:c r="AF964" s="226"/>
      <x:c r="AH964" s="222"/>
      <x:c r="AI964" s="23"/>
      <x:c r="AJ964" s="222"/>
      <x:c r="AK964" s="222"/>
      <x:c r="AM964" s="226"/>
      <x:c r="AN964" s="222"/>
      <x:c r="AO964" s="222"/>
    </x:row>
    <x:row r="965" spans="1:57" x14ac:dyDescent="0.3">
      <x:c r="J965" s="23"/>
      <x:c r="M965" s="226"/>
      <x:c r="Q965" s="23"/>
      <x:c r="R965" s="23"/>
      <x:c r="T965" s="226"/>
      <x:c r="U965" s="226"/>
      <x:c r="V965" s="226"/>
      <x:c r="W965" s="226"/>
      <x:c r="X965" s="226"/>
      <x:c r="Y965" s="226"/>
      <x:c r="Z965" s="226"/>
      <x:c r="AA965" s="226"/>
      <x:c r="AC965" s="226"/>
      <x:c r="AE965" s="222"/>
      <x:c r="AF965" s="226"/>
      <x:c r="AH965" s="222"/>
      <x:c r="AI965" s="23"/>
      <x:c r="AJ965" s="222"/>
      <x:c r="AK965" s="222"/>
      <x:c r="AM965" s="226"/>
      <x:c r="AN965" s="222"/>
      <x:c r="AO965" s="222"/>
    </x:row>
    <x:row r="966" spans="1:57" x14ac:dyDescent="0.3">
      <x:c r="J966" s="23"/>
      <x:c r="M966" s="226"/>
      <x:c r="Q966" s="23"/>
      <x:c r="R966" s="23"/>
      <x:c r="T966" s="226"/>
      <x:c r="U966" s="226"/>
      <x:c r="V966" s="226"/>
      <x:c r="W966" s="226"/>
      <x:c r="X966" s="226"/>
      <x:c r="Y966" s="226"/>
      <x:c r="Z966" s="226"/>
      <x:c r="AA966" s="226"/>
      <x:c r="AC966" s="226"/>
      <x:c r="AE966" s="222"/>
      <x:c r="AF966" s="226"/>
      <x:c r="AH966" s="222"/>
      <x:c r="AI966" s="23"/>
      <x:c r="AJ966" s="222"/>
      <x:c r="AK966" s="222"/>
      <x:c r="AM966" s="226"/>
      <x:c r="AN966" s="222"/>
      <x:c r="AO966" s="222"/>
    </x:row>
    <x:row r="967" spans="1:57" x14ac:dyDescent="0.3">
      <x:c r="J967" s="23"/>
      <x:c r="Q967" s="23"/>
      <x:c r="R967" s="23"/>
      <x:c r="T967" s="226"/>
      <x:c r="U967" s="226"/>
      <x:c r="V967" s="226"/>
      <x:c r="W967" s="226"/>
      <x:c r="X967" s="226"/>
      <x:c r="Y967" s="226"/>
      <x:c r="Z967" s="226"/>
      <x:c r="AA967" s="226"/>
      <x:c r="AC967" s="226"/>
      <x:c r="AE967" s="222"/>
      <x:c r="AF967" s="226"/>
      <x:c r="AH967" s="222"/>
      <x:c r="AI967" s="23"/>
      <x:c r="AJ967" s="222"/>
      <x:c r="AK967" s="222"/>
      <x:c r="AM967" s="226"/>
      <x:c r="AN967" s="222"/>
      <x:c r="AO967" s="222"/>
    </x:row>
    <x:row r="968" spans="1:57" x14ac:dyDescent="0.3">
      <x:c r="J968" s="23"/>
      <x:c r="Q968" s="23"/>
      <x:c r="R968" s="23"/>
      <x:c r="T968" s="226"/>
      <x:c r="U968" s="226"/>
      <x:c r="V968" s="226"/>
      <x:c r="W968" s="226"/>
      <x:c r="X968" s="226"/>
      <x:c r="Y968" s="226"/>
      <x:c r="Z968" s="226"/>
      <x:c r="AA968" s="226"/>
      <x:c r="AC968" s="226"/>
      <x:c r="AE968" s="222"/>
      <x:c r="AF968" s="226"/>
      <x:c r="AH968" s="222"/>
      <x:c r="AI968" s="23"/>
      <x:c r="AJ968" s="222"/>
      <x:c r="AK968" s="222"/>
      <x:c r="AM968" s="226"/>
      <x:c r="AN968" s="222"/>
      <x:c r="AO968" s="222"/>
    </x:row>
    <x:row r="969" spans="1:57" x14ac:dyDescent="0.3">
      <x:c r="J969" s="23"/>
      <x:c r="M969" s="226"/>
      <x:c r="Q969" s="23"/>
      <x:c r="R969" s="23"/>
      <x:c r="T969" s="226"/>
      <x:c r="U969" s="226"/>
      <x:c r="V969" s="226"/>
      <x:c r="W969" s="226"/>
      <x:c r="X969" s="226"/>
      <x:c r="Y969" s="226"/>
      <x:c r="Z969" s="226"/>
      <x:c r="AA969" s="226"/>
      <x:c r="AC969" s="226"/>
      <x:c r="AE969" s="226"/>
      <x:c r="AF969" s="226"/>
      <x:c r="AH969" s="222"/>
      <x:c r="AI969" s="23"/>
      <x:c r="AJ969" s="222"/>
      <x:c r="AK969" s="222"/>
      <x:c r="AM969" s="226"/>
      <x:c r="AN969" s="222"/>
      <x:c r="AO969" s="222"/>
    </x:row>
    <x:row r="970" spans="1:57" x14ac:dyDescent="0.3">
      <x:c r="J970" s="23"/>
      <x:c r="Q970" s="23"/>
      <x:c r="R970" s="23"/>
      <x:c r="T970" s="226"/>
      <x:c r="U970" s="226"/>
      <x:c r="V970" s="226"/>
      <x:c r="W970" s="226"/>
      <x:c r="X970" s="226"/>
      <x:c r="Y970" s="226"/>
      <x:c r="Z970" s="226"/>
      <x:c r="AA970" s="226"/>
      <x:c r="AC970" s="226"/>
      <x:c r="AE970" s="222"/>
      <x:c r="AF970" s="226"/>
      <x:c r="AH970" s="222"/>
      <x:c r="AI970" s="23"/>
      <x:c r="AJ970" s="222"/>
      <x:c r="AK970" s="222"/>
      <x:c r="AM970" s="226"/>
      <x:c r="AN970" s="222"/>
      <x:c r="AO970" s="222"/>
    </x:row>
    <x:row r="971" spans="1:57" x14ac:dyDescent="0.3">
      <x:c r="J971" s="23"/>
      <x:c r="M971" s="226"/>
      <x:c r="Q971" s="23"/>
      <x:c r="R971" s="23"/>
      <x:c r="T971" s="226"/>
      <x:c r="U971" s="226"/>
      <x:c r="V971" s="226"/>
      <x:c r="W971" s="226"/>
      <x:c r="X971" s="226"/>
      <x:c r="Y971" s="226"/>
      <x:c r="Z971" s="226"/>
      <x:c r="AA971" s="226"/>
      <x:c r="AC971" s="226"/>
      <x:c r="AE971" s="222"/>
      <x:c r="AF971" s="226"/>
      <x:c r="AH971" s="222"/>
      <x:c r="AI971" s="23"/>
      <x:c r="AJ971" s="222"/>
      <x:c r="AK971" s="222"/>
      <x:c r="AM971" s="226"/>
      <x:c r="AN971" s="222"/>
      <x:c r="AO971" s="222"/>
    </x:row>
    <x:row r="972" spans="1:57" x14ac:dyDescent="0.3">
      <x:c r="J972" s="23"/>
      <x:c r="Q972" s="23"/>
      <x:c r="R972" s="23"/>
      <x:c r="T972" s="226"/>
      <x:c r="U972" s="226"/>
      <x:c r="V972" s="226"/>
      <x:c r="W972" s="226"/>
      <x:c r="X972" s="226"/>
      <x:c r="Y972" s="226"/>
      <x:c r="Z972" s="226"/>
      <x:c r="AA972" s="226"/>
      <x:c r="AC972" s="226"/>
      <x:c r="AE972" s="222"/>
      <x:c r="AF972" s="226"/>
      <x:c r="AH972" s="222"/>
      <x:c r="AI972" s="23"/>
      <x:c r="AJ972" s="222"/>
      <x:c r="AK972" s="222"/>
      <x:c r="AM972" s="226"/>
      <x:c r="AN972" s="222"/>
      <x:c r="AO972" s="222"/>
    </x:row>
    <x:row r="973" spans="1:57" x14ac:dyDescent="0.3">
      <x:c r="J973" s="23"/>
      <x:c r="Q973" s="23"/>
      <x:c r="R973" s="23"/>
      <x:c r="T973" s="226"/>
      <x:c r="U973" s="226"/>
      <x:c r="V973" s="226"/>
      <x:c r="W973" s="226"/>
      <x:c r="X973" s="226"/>
      <x:c r="Y973" s="226"/>
      <x:c r="Z973" s="226"/>
      <x:c r="AA973" s="226"/>
      <x:c r="AC973" s="226"/>
      <x:c r="AE973" s="222"/>
      <x:c r="AF973" s="226"/>
      <x:c r="AH973" s="222"/>
      <x:c r="AI973" s="23"/>
      <x:c r="AJ973" s="222"/>
      <x:c r="AK973" s="222"/>
      <x:c r="AM973" s="226"/>
      <x:c r="AN973" s="222"/>
      <x:c r="AO973" s="222"/>
    </x:row>
    <x:row r="974" spans="1:57" x14ac:dyDescent="0.3">
      <x:c r="J974" s="23"/>
      <x:c r="Q974" s="23"/>
      <x:c r="R974" s="23"/>
      <x:c r="T974" s="226"/>
      <x:c r="U974" s="226"/>
      <x:c r="V974" s="226"/>
      <x:c r="W974" s="226"/>
      <x:c r="X974" s="226"/>
      <x:c r="Y974" s="226"/>
      <x:c r="Z974" s="226"/>
      <x:c r="AA974" s="226"/>
      <x:c r="AC974" s="226"/>
      <x:c r="AE974" s="222"/>
      <x:c r="AF974" s="226"/>
      <x:c r="AH974" s="222"/>
      <x:c r="AI974" s="23"/>
      <x:c r="AJ974" s="222"/>
      <x:c r="AK974" s="222"/>
      <x:c r="AM974" s="226"/>
      <x:c r="AN974" s="222"/>
      <x:c r="AO974" s="222"/>
    </x:row>
    <x:row r="975" spans="1:57" x14ac:dyDescent="0.3">
      <x:c r="J975" s="23"/>
      <x:c r="M975" s="226"/>
      <x:c r="Q975" s="23"/>
      <x:c r="R975" s="23"/>
      <x:c r="T975" s="226"/>
      <x:c r="U975" s="226"/>
      <x:c r="V975" s="226"/>
      <x:c r="W975" s="226"/>
      <x:c r="X975" s="226"/>
      <x:c r="Y975" s="226"/>
      <x:c r="Z975" s="226"/>
      <x:c r="AA975" s="226"/>
      <x:c r="AC975" s="226"/>
      <x:c r="AE975" s="222"/>
      <x:c r="AF975" s="226"/>
      <x:c r="AH975" s="222"/>
      <x:c r="AI975" s="23"/>
      <x:c r="AJ975" s="226"/>
      <x:c r="AK975" s="226"/>
      <x:c r="AM975" s="226"/>
      <x:c r="AN975" s="226"/>
      <x:c r="AO975" s="226"/>
    </x:row>
    <x:row r="976" spans="1:57" x14ac:dyDescent="0.3">
      <x:c r="J976" s="23"/>
      <x:c r="M976" s="226"/>
      <x:c r="Q976" s="23"/>
      <x:c r="R976" s="23"/>
      <x:c r="T976" s="226"/>
      <x:c r="U976" s="226"/>
      <x:c r="V976" s="226"/>
      <x:c r="W976" s="226"/>
      <x:c r="X976" s="226"/>
      <x:c r="Y976" s="226"/>
      <x:c r="Z976" s="226"/>
      <x:c r="AA976" s="226"/>
      <x:c r="AC976" s="226"/>
      <x:c r="AE976" s="222"/>
      <x:c r="AF976" s="226"/>
      <x:c r="AH976" s="222"/>
      <x:c r="AI976" s="23"/>
      <x:c r="AJ976" s="222"/>
      <x:c r="AK976" s="222"/>
      <x:c r="AM976" s="226"/>
      <x:c r="AN976" s="222"/>
      <x:c r="AO976" s="222"/>
    </x:row>
    <x:row r="977" spans="1:57" x14ac:dyDescent="0.3">
      <x:c r="J977" s="23"/>
      <x:c r="M977" s="226"/>
      <x:c r="Q977" s="23"/>
      <x:c r="R977" s="23"/>
      <x:c r="T977" s="226"/>
      <x:c r="U977" s="226"/>
      <x:c r="V977" s="226"/>
      <x:c r="W977" s="226"/>
      <x:c r="X977" s="226"/>
      <x:c r="Y977" s="226"/>
      <x:c r="Z977" s="226"/>
      <x:c r="AA977" s="226"/>
      <x:c r="AC977" s="226"/>
      <x:c r="AE977" s="226"/>
      <x:c r="AF977" s="226"/>
      <x:c r="AH977" s="222"/>
      <x:c r="AI977" s="23"/>
      <x:c r="AJ977" s="222"/>
      <x:c r="AK977" s="222"/>
      <x:c r="AM977" s="226"/>
      <x:c r="AN977" s="222"/>
      <x:c r="AO977" s="222"/>
    </x:row>
    <x:row r="978" spans="1:57" x14ac:dyDescent="0.3">
      <x:c r="J978" s="23"/>
      <x:c r="M978" s="226"/>
      <x:c r="Q978" s="23"/>
      <x:c r="R978" s="23"/>
      <x:c r="T978" s="226"/>
      <x:c r="U978" s="226"/>
      <x:c r="V978" s="226"/>
      <x:c r="W978" s="226"/>
      <x:c r="X978" s="226"/>
      <x:c r="Y978" s="226"/>
      <x:c r="Z978" s="226"/>
      <x:c r="AA978" s="226"/>
      <x:c r="AC978" s="226"/>
      <x:c r="AE978" s="226"/>
      <x:c r="AF978" s="226"/>
      <x:c r="AH978" s="222"/>
      <x:c r="AI978" s="23"/>
      <x:c r="AJ978" s="222"/>
      <x:c r="AK978" s="222"/>
      <x:c r="AM978" s="226"/>
      <x:c r="AN978" s="222"/>
      <x:c r="AO978" s="222"/>
    </x:row>
    <x:row r="979" spans="1:57" x14ac:dyDescent="0.3">
      <x:c r="J979" s="23"/>
      <x:c r="M979" s="226"/>
      <x:c r="Q979" s="23"/>
      <x:c r="R979" s="23"/>
      <x:c r="T979" s="226"/>
      <x:c r="U979" s="226"/>
      <x:c r="V979" s="226"/>
      <x:c r="W979" s="226"/>
      <x:c r="X979" s="226"/>
      <x:c r="Y979" s="226"/>
      <x:c r="Z979" s="226"/>
      <x:c r="AA979" s="226"/>
      <x:c r="AC979" s="226"/>
      <x:c r="AE979" s="222"/>
      <x:c r="AF979" s="226"/>
      <x:c r="AH979" s="222"/>
      <x:c r="AI979" s="23"/>
      <x:c r="AJ979" s="222"/>
      <x:c r="AK979" s="222"/>
      <x:c r="AM979" s="226"/>
      <x:c r="AN979" s="222"/>
      <x:c r="AO979" s="222"/>
    </x:row>
    <x:row r="980" spans="1:57" x14ac:dyDescent="0.3">
      <x:c r="J980" s="23"/>
      <x:c r="M980" s="226"/>
      <x:c r="Q980" s="23"/>
      <x:c r="R980" s="23"/>
      <x:c r="T980" s="226"/>
      <x:c r="U980" s="226"/>
      <x:c r="V980" s="226"/>
      <x:c r="W980" s="226"/>
      <x:c r="X980" s="226"/>
      <x:c r="Y980" s="226"/>
      <x:c r="Z980" s="226"/>
      <x:c r="AA980" s="226"/>
      <x:c r="AC980" s="226"/>
      <x:c r="AE980" s="222"/>
      <x:c r="AF980" s="226"/>
      <x:c r="AH980" s="222"/>
      <x:c r="AI980" s="23"/>
      <x:c r="AJ980" s="222"/>
      <x:c r="AK980" s="222"/>
      <x:c r="AM980" s="226"/>
      <x:c r="AN980" s="222"/>
      <x:c r="AO980" s="222"/>
    </x:row>
    <x:row r="981" spans="1:57" x14ac:dyDescent="0.3">
      <x:c r="J981" s="23"/>
      <x:c r="M981" s="226"/>
      <x:c r="Q981" s="23"/>
      <x:c r="R981" s="23"/>
      <x:c r="T981" s="226"/>
      <x:c r="U981" s="226"/>
      <x:c r="V981" s="226"/>
      <x:c r="W981" s="226"/>
      <x:c r="X981" s="226"/>
      <x:c r="Y981" s="226"/>
      <x:c r="Z981" s="226"/>
      <x:c r="AA981" s="226"/>
      <x:c r="AC981" s="226"/>
      <x:c r="AE981" s="222"/>
      <x:c r="AF981" s="226"/>
      <x:c r="AH981" s="222"/>
      <x:c r="AI981" s="23"/>
      <x:c r="AJ981" s="222"/>
      <x:c r="AK981" s="222"/>
      <x:c r="AM981" s="226"/>
      <x:c r="AN981" s="222"/>
      <x:c r="AO981" s="222"/>
    </x:row>
    <x:row r="982" spans="1:57" x14ac:dyDescent="0.3">
      <x:c r="J982" s="23"/>
      <x:c r="M982" s="226"/>
      <x:c r="Q982" s="23"/>
      <x:c r="R982" s="23"/>
      <x:c r="T982" s="226"/>
      <x:c r="U982" s="226"/>
      <x:c r="V982" s="226"/>
      <x:c r="W982" s="226"/>
      <x:c r="X982" s="226"/>
      <x:c r="Y982" s="226"/>
      <x:c r="Z982" s="226"/>
      <x:c r="AA982" s="226"/>
      <x:c r="AC982" s="226"/>
      <x:c r="AE982" s="222"/>
      <x:c r="AF982" s="226"/>
      <x:c r="AH982" s="222"/>
      <x:c r="AI982" s="23"/>
      <x:c r="AJ982" s="222"/>
      <x:c r="AK982" s="222"/>
      <x:c r="AM982" s="226"/>
      <x:c r="AN982" s="222"/>
      <x:c r="AO982" s="222"/>
    </x:row>
    <x:row r="983" spans="1:57" x14ac:dyDescent="0.3">
      <x:c r="J983" s="23"/>
      <x:c r="M983" s="226"/>
      <x:c r="Q983" s="23"/>
      <x:c r="R983" s="23"/>
      <x:c r="T983" s="226"/>
      <x:c r="U983" s="226"/>
      <x:c r="V983" s="226"/>
      <x:c r="W983" s="226"/>
      <x:c r="X983" s="226"/>
      <x:c r="Y983" s="226"/>
      <x:c r="Z983" s="226"/>
      <x:c r="AA983" s="226"/>
      <x:c r="AC983" s="226"/>
      <x:c r="AE983" s="222"/>
      <x:c r="AF983" s="226"/>
      <x:c r="AH983" s="222"/>
      <x:c r="AI983" s="23"/>
      <x:c r="AJ983" s="222"/>
      <x:c r="AK983" s="222"/>
      <x:c r="AM983" s="226"/>
      <x:c r="AN983" s="222"/>
      <x:c r="AO983" s="222"/>
    </x:row>
    <x:row r="984" spans="1:57" x14ac:dyDescent="0.3">
      <x:c r="J984" s="23"/>
      <x:c r="M984" s="226"/>
      <x:c r="Q984" s="23"/>
      <x:c r="R984" s="23"/>
      <x:c r="T984" s="226"/>
      <x:c r="U984" s="226"/>
      <x:c r="V984" s="226"/>
      <x:c r="W984" s="226"/>
      <x:c r="X984" s="226"/>
      <x:c r="Y984" s="226"/>
      <x:c r="Z984" s="226"/>
      <x:c r="AA984" s="226"/>
      <x:c r="AC984" s="226"/>
      <x:c r="AE984" s="222"/>
      <x:c r="AF984" s="226"/>
      <x:c r="AH984" s="222"/>
      <x:c r="AI984" s="23"/>
      <x:c r="AJ984" s="222"/>
      <x:c r="AK984" s="222"/>
      <x:c r="AM984" s="226"/>
      <x:c r="AN984" s="222"/>
      <x:c r="AO984" s="222"/>
    </x:row>
    <x:row r="985" spans="1:57" x14ac:dyDescent="0.3">
      <x:c r="J985" s="23"/>
      <x:c r="M985" s="226"/>
      <x:c r="Q985" s="23"/>
      <x:c r="R985" s="23"/>
      <x:c r="T985" s="226"/>
      <x:c r="U985" s="226"/>
      <x:c r="V985" s="226"/>
      <x:c r="W985" s="226"/>
      <x:c r="X985" s="226"/>
      <x:c r="Y985" s="226"/>
      <x:c r="Z985" s="226"/>
      <x:c r="AA985" s="226"/>
      <x:c r="AC985" s="226"/>
      <x:c r="AE985" s="226"/>
      <x:c r="AF985" s="226"/>
      <x:c r="AH985" s="222"/>
      <x:c r="AI985" s="23"/>
      <x:c r="AJ985" s="222"/>
      <x:c r="AK985" s="222"/>
      <x:c r="AM985" s="226"/>
      <x:c r="AN985" s="222"/>
      <x:c r="AO985" s="222"/>
    </x:row>
    <x:row r="986" spans="1:57" x14ac:dyDescent="0.3">
      <x:c r="J986" s="23"/>
      <x:c r="Q986" s="23"/>
      <x:c r="R986" s="23"/>
      <x:c r="T986" s="226"/>
      <x:c r="U986" s="226"/>
      <x:c r="V986" s="226"/>
      <x:c r="W986" s="226"/>
      <x:c r="X986" s="226"/>
      <x:c r="Y986" s="226"/>
      <x:c r="Z986" s="226"/>
      <x:c r="AA986" s="226"/>
      <x:c r="AC986" s="226"/>
      <x:c r="AE986" s="226"/>
      <x:c r="AF986" s="226"/>
      <x:c r="AH986" s="222"/>
      <x:c r="AI986" s="23"/>
      <x:c r="AJ986" s="222"/>
      <x:c r="AK986" s="222"/>
      <x:c r="AM986" s="226"/>
      <x:c r="AN986" s="222"/>
      <x:c r="AO986" s="222"/>
    </x:row>
    <x:row r="987" spans="1:57" x14ac:dyDescent="0.3">
      <x:c r="J987" s="23"/>
      <x:c r="M987" s="226"/>
      <x:c r="Q987" s="23"/>
      <x:c r="R987" s="23"/>
      <x:c r="T987" s="226"/>
      <x:c r="U987" s="226"/>
      <x:c r="V987" s="226"/>
      <x:c r="W987" s="226"/>
      <x:c r="X987" s="226"/>
      <x:c r="Y987" s="226"/>
      <x:c r="Z987" s="226"/>
      <x:c r="AA987" s="226"/>
      <x:c r="AC987" s="226"/>
      <x:c r="AE987" s="222"/>
      <x:c r="AF987" s="226"/>
      <x:c r="AH987" s="222"/>
      <x:c r="AI987" s="23"/>
      <x:c r="AJ987" s="226"/>
      <x:c r="AK987" s="226"/>
      <x:c r="AM987" s="226"/>
      <x:c r="AN987" s="226"/>
      <x:c r="AO987" s="226"/>
    </x:row>
    <x:row r="988" spans="1:57" x14ac:dyDescent="0.3">
      <x:c r="J988" s="23"/>
      <x:c r="M988" s="226"/>
      <x:c r="Q988" s="23"/>
      <x:c r="R988" s="23"/>
      <x:c r="T988" s="226"/>
      <x:c r="U988" s="226"/>
      <x:c r="V988" s="226"/>
      <x:c r="W988" s="226"/>
      <x:c r="X988" s="226"/>
      <x:c r="Y988" s="226"/>
      <x:c r="Z988" s="226"/>
      <x:c r="AA988" s="226"/>
      <x:c r="AC988" s="226"/>
      <x:c r="AE988" s="222"/>
      <x:c r="AF988" s="226"/>
      <x:c r="AH988" s="222"/>
      <x:c r="AI988" s="23"/>
      <x:c r="AJ988" s="222"/>
      <x:c r="AK988" s="222"/>
      <x:c r="AM988" s="226"/>
      <x:c r="AN988" s="222"/>
      <x:c r="AO988" s="222"/>
    </x:row>
    <x:row r="989" spans="1:57" x14ac:dyDescent="0.3">
      <x:c r="J989" s="23"/>
      <x:c r="M989" s="226"/>
      <x:c r="Q989" s="23"/>
      <x:c r="R989" s="23"/>
      <x:c r="T989" s="226"/>
      <x:c r="U989" s="226"/>
      <x:c r="V989" s="226"/>
      <x:c r="W989" s="226"/>
      <x:c r="X989" s="226"/>
      <x:c r="Y989" s="226"/>
      <x:c r="Z989" s="226"/>
      <x:c r="AA989" s="226"/>
      <x:c r="AC989" s="226"/>
      <x:c r="AE989" s="226"/>
      <x:c r="AF989" s="226"/>
      <x:c r="AH989" s="222"/>
      <x:c r="AI989" s="23"/>
      <x:c r="AJ989" s="222"/>
      <x:c r="AK989" s="222"/>
      <x:c r="AM989" s="226"/>
      <x:c r="AN989" s="222"/>
      <x:c r="AO989" s="222"/>
    </x:row>
    <x:row r="990" spans="1:57" x14ac:dyDescent="0.3">
      <x:c r="J990" s="23"/>
      <x:c r="M990" s="226"/>
      <x:c r="Q990" s="23"/>
      <x:c r="R990" s="23"/>
      <x:c r="T990" s="226"/>
      <x:c r="U990" s="226"/>
      <x:c r="V990" s="226"/>
      <x:c r="W990" s="226"/>
      <x:c r="X990" s="226"/>
      <x:c r="Y990" s="226"/>
      <x:c r="Z990" s="226"/>
      <x:c r="AA990" s="226"/>
      <x:c r="AC990" s="226"/>
      <x:c r="AE990" s="222"/>
      <x:c r="AF990" s="226"/>
      <x:c r="AH990" s="222"/>
      <x:c r="AI990" s="23"/>
      <x:c r="AJ990" s="222"/>
      <x:c r="AK990" s="222"/>
      <x:c r="AM990" s="226"/>
      <x:c r="AN990" s="222"/>
      <x:c r="AO990" s="222"/>
    </x:row>
    <x:row r="991" spans="1:57" x14ac:dyDescent="0.3">
      <x:c r="J991" s="23"/>
      <x:c r="M991" s="226"/>
      <x:c r="Q991" s="23"/>
      <x:c r="R991" s="23"/>
      <x:c r="T991" s="226"/>
      <x:c r="U991" s="226"/>
      <x:c r="V991" s="226"/>
      <x:c r="W991" s="226"/>
      <x:c r="X991" s="226"/>
      <x:c r="Y991" s="226"/>
      <x:c r="Z991" s="226"/>
      <x:c r="AA991" s="226"/>
      <x:c r="AC991" s="226"/>
      <x:c r="AE991" s="222"/>
      <x:c r="AF991" s="226"/>
      <x:c r="AH991" s="222"/>
      <x:c r="AI991" s="23"/>
      <x:c r="AJ991" s="222"/>
      <x:c r="AK991" s="222"/>
      <x:c r="AM991" s="226"/>
      <x:c r="AN991" s="222"/>
      <x:c r="AO991" s="222"/>
    </x:row>
    <x:row r="992" spans="1:57" x14ac:dyDescent="0.3">
      <x:c r="J992" s="23"/>
      <x:c r="Q992" s="23"/>
      <x:c r="R992" s="23"/>
      <x:c r="T992" s="226"/>
      <x:c r="U992" s="226"/>
      <x:c r="V992" s="226"/>
      <x:c r="W992" s="226"/>
      <x:c r="X992" s="226"/>
      <x:c r="Y992" s="226"/>
      <x:c r="Z992" s="226"/>
      <x:c r="AA992" s="226"/>
      <x:c r="AC992" s="226"/>
      <x:c r="AE992" s="226"/>
      <x:c r="AF992" s="226"/>
      <x:c r="AH992" s="222"/>
      <x:c r="AI992" s="23"/>
      <x:c r="AJ992" s="222"/>
      <x:c r="AK992" s="222"/>
      <x:c r="AM992" s="226"/>
      <x:c r="AN992" s="222"/>
      <x:c r="AO992" s="222"/>
    </x:row>
    <x:row r="993" spans="1:57" x14ac:dyDescent="0.3">
      <x:c r="J993" s="23"/>
      <x:c r="M993" s="226"/>
      <x:c r="Q993" s="23"/>
      <x:c r="R993" s="23"/>
      <x:c r="T993" s="226"/>
      <x:c r="U993" s="226"/>
      <x:c r="V993" s="226"/>
      <x:c r="W993" s="226"/>
      <x:c r="X993" s="226"/>
      <x:c r="Y993" s="226"/>
      <x:c r="Z993" s="226"/>
      <x:c r="AA993" s="226"/>
      <x:c r="AC993" s="226"/>
      <x:c r="AE993" s="222"/>
      <x:c r="AF993" s="226"/>
      <x:c r="AH993" s="222"/>
      <x:c r="AI993" s="23"/>
      <x:c r="AJ993" s="222"/>
      <x:c r="AK993" s="222"/>
      <x:c r="AM993" s="226"/>
      <x:c r="AN993" s="222"/>
      <x:c r="AO993" s="222"/>
    </x:row>
    <x:row r="994" spans="1:57" x14ac:dyDescent="0.3">
      <x:c r="J994" s="23"/>
      <x:c r="Q994" s="23"/>
      <x:c r="R994" s="23"/>
      <x:c r="T994" s="226"/>
      <x:c r="U994" s="226"/>
      <x:c r="V994" s="226"/>
      <x:c r="W994" s="226"/>
      <x:c r="X994" s="226"/>
      <x:c r="Y994" s="226"/>
      <x:c r="Z994" s="226"/>
      <x:c r="AA994" s="226"/>
      <x:c r="AC994" s="226"/>
      <x:c r="AE994" s="222"/>
      <x:c r="AF994" s="226"/>
      <x:c r="AH994" s="222"/>
      <x:c r="AI994" s="23"/>
      <x:c r="AJ994" s="222"/>
      <x:c r="AK994" s="222"/>
      <x:c r="AM994" s="226"/>
      <x:c r="AN994" s="222"/>
      <x:c r="AO994" s="222"/>
    </x:row>
    <x:row r="995" spans="1:57" x14ac:dyDescent="0.3">
      <x:c r="J995" s="23"/>
      <x:c r="Q995" s="23"/>
      <x:c r="R995" s="23"/>
      <x:c r="T995" s="226"/>
      <x:c r="U995" s="226"/>
      <x:c r="V995" s="226"/>
      <x:c r="W995" s="226"/>
      <x:c r="X995" s="226"/>
      <x:c r="Y995" s="226"/>
      <x:c r="Z995" s="226"/>
      <x:c r="AA995" s="226"/>
      <x:c r="AC995" s="226"/>
      <x:c r="AE995" s="222"/>
      <x:c r="AF995" s="226"/>
      <x:c r="AH995" s="222"/>
      <x:c r="AI995" s="23"/>
      <x:c r="AJ995" s="222"/>
      <x:c r="AK995" s="222"/>
      <x:c r="AM995" s="226"/>
      <x:c r="AN995" s="222"/>
      <x:c r="AO995" s="222"/>
    </x:row>
    <x:row r="996" spans="1:57" x14ac:dyDescent="0.3">
      <x:c r="J996" s="23"/>
      <x:c r="M996" s="226"/>
      <x:c r="Q996" s="23"/>
      <x:c r="R996" s="23"/>
      <x:c r="T996" s="226"/>
      <x:c r="U996" s="226"/>
      <x:c r="V996" s="226"/>
      <x:c r="W996" s="226"/>
      <x:c r="X996" s="226"/>
      <x:c r="Y996" s="226"/>
      <x:c r="Z996" s="226"/>
      <x:c r="AA996" s="226"/>
      <x:c r="AC996" s="226"/>
      <x:c r="AE996" s="222"/>
      <x:c r="AF996" s="226"/>
      <x:c r="AH996" s="222"/>
      <x:c r="AI996" s="23"/>
      <x:c r="AJ996" s="222"/>
      <x:c r="AK996" s="222"/>
      <x:c r="AM996" s="226"/>
      <x:c r="AN996" s="222"/>
      <x:c r="AO996" s="222"/>
    </x:row>
    <x:row r="997" spans="1:57" x14ac:dyDescent="0.3">
      <x:c r="J997" s="23"/>
      <x:c r="Q997" s="23"/>
      <x:c r="R997" s="23"/>
      <x:c r="T997" s="226"/>
      <x:c r="U997" s="226"/>
      <x:c r="V997" s="226"/>
      <x:c r="W997" s="226"/>
      <x:c r="X997" s="226"/>
      <x:c r="Y997" s="226"/>
      <x:c r="Z997" s="226"/>
      <x:c r="AA997" s="226"/>
      <x:c r="AC997" s="226"/>
      <x:c r="AE997" s="222"/>
      <x:c r="AF997" s="226"/>
      <x:c r="AH997" s="222"/>
      <x:c r="AI997" s="23"/>
      <x:c r="AJ997" s="222"/>
      <x:c r="AK997" s="222"/>
      <x:c r="AM997" s="226"/>
      <x:c r="AN997" s="222"/>
      <x:c r="AO997" s="222"/>
    </x:row>
    <x:row r="998" spans="1:57" x14ac:dyDescent="0.3">
      <x:c r="J998" s="23"/>
      <x:c r="M998" s="226"/>
      <x:c r="Q998" s="23"/>
      <x:c r="R998" s="23"/>
      <x:c r="T998" s="226"/>
      <x:c r="U998" s="226"/>
      <x:c r="V998" s="226"/>
      <x:c r="W998" s="226"/>
      <x:c r="X998" s="226"/>
      <x:c r="Y998" s="226"/>
      <x:c r="Z998" s="226"/>
      <x:c r="AA998" s="226"/>
      <x:c r="AC998" s="226"/>
      <x:c r="AE998" s="226"/>
      <x:c r="AF998" s="226"/>
      <x:c r="AH998" s="222"/>
      <x:c r="AI998" s="23"/>
      <x:c r="AJ998" s="222"/>
      <x:c r="AK998" s="222"/>
      <x:c r="AM998" s="226"/>
      <x:c r="AN998" s="222"/>
      <x:c r="AO998" s="222"/>
    </x:row>
    <x:row r="999" spans="1:57" x14ac:dyDescent="0.3">
      <x:c r="J999" s="23"/>
      <x:c r="M999" s="226"/>
      <x:c r="Q999" s="23"/>
      <x:c r="R999" s="23"/>
      <x:c r="T999" s="226"/>
      <x:c r="U999" s="226"/>
      <x:c r="V999" s="226"/>
      <x:c r="W999" s="226"/>
      <x:c r="X999" s="226"/>
      <x:c r="Y999" s="226"/>
      <x:c r="Z999" s="226"/>
      <x:c r="AA999" s="226"/>
      <x:c r="AC999" s="226"/>
      <x:c r="AE999" s="222"/>
      <x:c r="AF999" s="226"/>
      <x:c r="AH999" s="222"/>
      <x:c r="AI999" s="23"/>
      <x:c r="AJ999" s="222"/>
      <x:c r="AK999" s="222"/>
      <x:c r="AM999" s="226"/>
      <x:c r="AN999" s="222"/>
      <x:c r="AO999" s="222"/>
    </x:row>
    <x:row r="1000" spans="1:57" x14ac:dyDescent="0.3">
      <x:c r="J1000" s="23"/>
      <x:c r="M1000" s="226"/>
      <x:c r="Q1000" s="23"/>
      <x:c r="R1000" s="23"/>
      <x:c r="T1000" s="226"/>
      <x:c r="U1000" s="226"/>
      <x:c r="V1000" s="226"/>
      <x:c r="W1000" s="226"/>
      <x:c r="X1000" s="226"/>
      <x:c r="Y1000" s="226"/>
      <x:c r="Z1000" s="226"/>
      <x:c r="AA1000" s="226"/>
      <x:c r="AC1000" s="226"/>
      <x:c r="AE1000" s="226"/>
      <x:c r="AF1000" s="226"/>
      <x:c r="AH1000" s="222"/>
      <x:c r="AI1000" s="23"/>
      <x:c r="AJ1000" s="222"/>
      <x:c r="AK1000" s="222"/>
      <x:c r="AM1000" s="226"/>
      <x:c r="AN1000" s="222"/>
      <x:c r="AO1000" s="222"/>
    </x:row>
    <x:row r="1001" spans="1:57" x14ac:dyDescent="0.3">
      <x:c r="J1001" s="23"/>
      <x:c r="M1001" s="226"/>
      <x:c r="Q1001" s="23"/>
      <x:c r="R1001" s="23"/>
      <x:c r="T1001" s="226"/>
      <x:c r="U1001" s="226"/>
      <x:c r="V1001" s="226"/>
      <x:c r="W1001" s="226"/>
      <x:c r="X1001" s="226"/>
      <x:c r="Y1001" s="226"/>
      <x:c r="Z1001" s="226"/>
      <x:c r="AA1001" s="226"/>
      <x:c r="AC1001" s="226"/>
      <x:c r="AE1001" s="222"/>
      <x:c r="AF1001" s="226"/>
      <x:c r="AH1001" s="222"/>
      <x:c r="AI1001" s="23"/>
      <x:c r="AJ1001" s="222"/>
      <x:c r="AK1001" s="222"/>
      <x:c r="AM1001" s="226"/>
      <x:c r="AN1001" s="222"/>
      <x:c r="AO1001" s="222"/>
    </x:row>
    <x:row r="1002" spans="1:57" x14ac:dyDescent="0.3">
      <x:c r="J1002" s="23"/>
      <x:c r="M1002" s="226"/>
      <x:c r="Q1002" s="23"/>
      <x:c r="R1002" s="23"/>
      <x:c r="T1002" s="226"/>
      <x:c r="U1002" s="226"/>
      <x:c r="V1002" s="226"/>
      <x:c r="W1002" s="226"/>
      <x:c r="X1002" s="226"/>
      <x:c r="Y1002" s="226"/>
      <x:c r="Z1002" s="226"/>
      <x:c r="AA1002" s="226"/>
      <x:c r="AC1002" s="226"/>
      <x:c r="AE1002" s="222"/>
      <x:c r="AF1002" s="226"/>
      <x:c r="AH1002" s="222"/>
      <x:c r="AI1002" s="23"/>
      <x:c r="AJ1002" s="222"/>
      <x:c r="AK1002" s="222"/>
      <x:c r="AM1002" s="226"/>
      <x:c r="AN1002" s="222"/>
      <x:c r="AO1002" s="222"/>
    </x:row>
    <x:row r="1003" spans="1:57" x14ac:dyDescent="0.3">
      <x:c r="J1003" s="23"/>
      <x:c r="M1003" s="226"/>
      <x:c r="Q1003" s="23"/>
      <x:c r="R1003" s="23"/>
      <x:c r="T1003" s="226"/>
      <x:c r="U1003" s="226"/>
      <x:c r="V1003" s="226"/>
      <x:c r="W1003" s="226"/>
      <x:c r="X1003" s="226"/>
      <x:c r="Y1003" s="226"/>
      <x:c r="Z1003" s="226"/>
      <x:c r="AA1003" s="226"/>
      <x:c r="AC1003" s="226"/>
      <x:c r="AE1003" s="226"/>
      <x:c r="AF1003" s="226"/>
      <x:c r="AH1003" s="222"/>
      <x:c r="AI1003" s="23"/>
      <x:c r="AJ1003" s="222"/>
      <x:c r="AK1003" s="222"/>
      <x:c r="AM1003" s="226"/>
      <x:c r="AN1003" s="222"/>
      <x:c r="AO1003" s="222"/>
    </x:row>
    <x:row r="1004" spans="1:57" x14ac:dyDescent="0.3">
      <x:c r="J1004" s="23"/>
      <x:c r="Q1004" s="23"/>
      <x:c r="R1004" s="23"/>
      <x:c r="T1004" s="226"/>
      <x:c r="U1004" s="226"/>
      <x:c r="V1004" s="226"/>
      <x:c r="W1004" s="226"/>
      <x:c r="X1004" s="226"/>
      <x:c r="Y1004" s="226"/>
      <x:c r="Z1004" s="226"/>
      <x:c r="AA1004" s="226"/>
      <x:c r="AC1004" s="226"/>
      <x:c r="AE1004" s="222"/>
      <x:c r="AF1004" s="226"/>
      <x:c r="AH1004" s="222"/>
      <x:c r="AI1004" s="23"/>
      <x:c r="AJ1004" s="226"/>
      <x:c r="AK1004" s="226"/>
      <x:c r="AM1004" s="226"/>
      <x:c r="AN1004" s="226"/>
      <x:c r="AO1004" s="226"/>
    </x:row>
    <x:row r="1005" spans="1:57" x14ac:dyDescent="0.3">
      <x:c r="J1005" s="23"/>
      <x:c r="M1005" s="226"/>
      <x:c r="Q1005" s="23"/>
      <x:c r="R1005" s="23"/>
      <x:c r="T1005" s="226"/>
      <x:c r="U1005" s="226"/>
      <x:c r="V1005" s="226"/>
      <x:c r="W1005" s="226"/>
      <x:c r="X1005" s="226"/>
      <x:c r="Y1005" s="226"/>
      <x:c r="Z1005" s="226"/>
      <x:c r="AA1005" s="226"/>
      <x:c r="AC1005" s="226"/>
      <x:c r="AE1005" s="222"/>
      <x:c r="AF1005" s="226"/>
      <x:c r="AH1005" s="222"/>
      <x:c r="AI1005" s="23"/>
      <x:c r="AJ1005" s="222"/>
      <x:c r="AK1005" s="222"/>
      <x:c r="AM1005" s="226"/>
      <x:c r="AN1005" s="222"/>
      <x:c r="AO1005" s="222"/>
    </x:row>
    <x:row r="1006" spans="1:57" x14ac:dyDescent="0.3">
      <x:c r="J1006" s="23"/>
      <x:c r="M1006" s="226"/>
      <x:c r="Q1006" s="23"/>
      <x:c r="R1006" s="23"/>
      <x:c r="T1006" s="226"/>
      <x:c r="U1006" s="226"/>
      <x:c r="V1006" s="226"/>
      <x:c r="W1006" s="226"/>
      <x:c r="X1006" s="226"/>
      <x:c r="Y1006" s="226"/>
      <x:c r="Z1006" s="226"/>
      <x:c r="AA1006" s="226"/>
      <x:c r="AC1006" s="226"/>
      <x:c r="AE1006" s="222"/>
      <x:c r="AF1006" s="226"/>
      <x:c r="AH1006" s="222"/>
      <x:c r="AI1006" s="23"/>
      <x:c r="AJ1006" s="222"/>
      <x:c r="AK1006" s="222"/>
      <x:c r="AM1006" s="226"/>
      <x:c r="AN1006" s="222"/>
      <x:c r="AO1006" s="222"/>
    </x:row>
    <x:row r="1007" spans="1:57" x14ac:dyDescent="0.3">
      <x:c r="J1007" s="23"/>
      <x:c r="Q1007" s="23"/>
      <x:c r="R1007" s="23"/>
      <x:c r="T1007" s="226"/>
      <x:c r="U1007" s="226"/>
      <x:c r="V1007" s="226"/>
      <x:c r="W1007" s="226"/>
      <x:c r="X1007" s="226"/>
      <x:c r="Y1007" s="226"/>
      <x:c r="Z1007" s="226"/>
      <x:c r="AA1007" s="226"/>
      <x:c r="AC1007" s="226"/>
      <x:c r="AE1007" s="222"/>
      <x:c r="AF1007" s="226"/>
      <x:c r="AH1007" s="222"/>
      <x:c r="AI1007" s="23"/>
      <x:c r="AJ1007" s="222"/>
      <x:c r="AK1007" s="222"/>
      <x:c r="AM1007" s="226"/>
      <x:c r="AN1007" s="222"/>
      <x:c r="AO1007" s="222"/>
    </x:row>
    <x:row r="1008" spans="1:57" x14ac:dyDescent="0.3">
      <x:c r="J1008" s="23"/>
      <x:c r="Q1008" s="23"/>
      <x:c r="R1008" s="23"/>
      <x:c r="T1008" s="226"/>
      <x:c r="U1008" s="226"/>
      <x:c r="V1008" s="226"/>
      <x:c r="W1008" s="226"/>
      <x:c r="X1008" s="226"/>
      <x:c r="Y1008" s="226"/>
      <x:c r="Z1008" s="226"/>
      <x:c r="AA1008" s="226"/>
      <x:c r="AC1008" s="226"/>
      <x:c r="AE1008" s="222"/>
      <x:c r="AF1008" s="226"/>
      <x:c r="AH1008" s="222"/>
      <x:c r="AI1008" s="23"/>
      <x:c r="AJ1008" s="222"/>
      <x:c r="AK1008" s="222"/>
      <x:c r="AM1008" s="226"/>
      <x:c r="AN1008" s="222"/>
      <x:c r="AO1008" s="222"/>
    </x:row>
    <x:row r="1009" spans="1:57" x14ac:dyDescent="0.3">
      <x:c r="J1009" s="23"/>
      <x:c r="Q1009" s="23"/>
      <x:c r="R1009" s="23"/>
      <x:c r="T1009" s="226"/>
      <x:c r="U1009" s="226"/>
      <x:c r="V1009" s="226"/>
      <x:c r="W1009" s="226"/>
      <x:c r="X1009" s="226"/>
      <x:c r="Y1009" s="226"/>
      <x:c r="Z1009" s="226"/>
      <x:c r="AA1009" s="226"/>
      <x:c r="AC1009" s="226"/>
      <x:c r="AE1009" s="222"/>
      <x:c r="AF1009" s="226"/>
      <x:c r="AH1009" s="222"/>
      <x:c r="AI1009" s="23"/>
      <x:c r="AJ1009" s="222"/>
      <x:c r="AK1009" s="222"/>
      <x:c r="AM1009" s="226"/>
      <x:c r="AN1009" s="222"/>
      <x:c r="AO1009" s="222"/>
    </x:row>
    <x:row r="1010" spans="1:57" x14ac:dyDescent="0.3">
      <x:c r="J1010" s="23"/>
      <x:c r="Q1010" s="23"/>
      <x:c r="R1010" s="23"/>
      <x:c r="T1010" s="226"/>
      <x:c r="U1010" s="226"/>
      <x:c r="V1010" s="226"/>
      <x:c r="W1010" s="226"/>
      <x:c r="X1010" s="226"/>
      <x:c r="Y1010" s="226"/>
      <x:c r="Z1010" s="226"/>
      <x:c r="AA1010" s="226"/>
      <x:c r="AC1010" s="226"/>
      <x:c r="AE1010" s="222"/>
      <x:c r="AF1010" s="226"/>
      <x:c r="AH1010" s="222"/>
      <x:c r="AI1010" s="23"/>
      <x:c r="AJ1010" s="222"/>
      <x:c r="AK1010" s="222"/>
      <x:c r="AM1010" s="226"/>
      <x:c r="AN1010" s="222"/>
      <x:c r="AO1010" s="222"/>
    </x:row>
    <x:row r="1011" spans="1:57" x14ac:dyDescent="0.3">
      <x:c r="J1011" s="23"/>
      <x:c r="Q1011" s="23"/>
      <x:c r="R1011" s="23"/>
      <x:c r="T1011" s="226"/>
      <x:c r="U1011" s="226"/>
      <x:c r="V1011" s="226"/>
      <x:c r="W1011" s="226"/>
      <x:c r="X1011" s="226"/>
      <x:c r="Y1011" s="226"/>
      <x:c r="Z1011" s="226"/>
      <x:c r="AA1011" s="226"/>
      <x:c r="AC1011" s="226"/>
      <x:c r="AE1011" s="222"/>
      <x:c r="AF1011" s="226"/>
      <x:c r="AH1011" s="222"/>
      <x:c r="AI1011" s="23"/>
      <x:c r="AJ1011" s="222"/>
      <x:c r="AK1011" s="222"/>
      <x:c r="AM1011" s="226"/>
      <x:c r="AN1011" s="222"/>
      <x:c r="AO1011" s="222"/>
    </x:row>
    <x:row r="1012" spans="1:57" x14ac:dyDescent="0.3">
      <x:c r="J1012" s="23"/>
      <x:c r="Q1012" s="23"/>
      <x:c r="R1012" s="23"/>
      <x:c r="T1012" s="226"/>
      <x:c r="U1012" s="226"/>
      <x:c r="V1012" s="226"/>
      <x:c r="W1012" s="226"/>
      <x:c r="X1012" s="226"/>
      <x:c r="Y1012" s="226"/>
      <x:c r="Z1012" s="226"/>
      <x:c r="AA1012" s="226"/>
      <x:c r="AC1012" s="226"/>
      <x:c r="AE1012" s="222"/>
      <x:c r="AF1012" s="226"/>
      <x:c r="AH1012" s="222"/>
      <x:c r="AI1012" s="23"/>
      <x:c r="AJ1012" s="222"/>
      <x:c r="AK1012" s="222"/>
      <x:c r="AM1012" s="226"/>
      <x:c r="AN1012" s="222"/>
      <x:c r="AO1012" s="222"/>
    </x:row>
    <x:row r="1013" spans="1:57" x14ac:dyDescent="0.3">
      <x:c r="J1013" s="23"/>
      <x:c r="M1013" s="226"/>
      <x:c r="Q1013" s="23"/>
      <x:c r="R1013" s="23"/>
      <x:c r="T1013" s="226"/>
      <x:c r="U1013" s="226"/>
      <x:c r="V1013" s="226"/>
      <x:c r="W1013" s="226"/>
      <x:c r="X1013" s="226"/>
      <x:c r="Y1013" s="226"/>
      <x:c r="Z1013" s="226"/>
      <x:c r="AA1013" s="226"/>
      <x:c r="AC1013" s="226"/>
      <x:c r="AE1013" s="222"/>
      <x:c r="AF1013" s="226"/>
      <x:c r="AH1013" s="222"/>
      <x:c r="AI1013" s="23"/>
      <x:c r="AJ1013" s="222"/>
      <x:c r="AK1013" s="222"/>
      <x:c r="AM1013" s="226"/>
      <x:c r="AN1013" s="222"/>
      <x:c r="AO1013" s="222"/>
    </x:row>
    <x:row r="1014" spans="1:57" x14ac:dyDescent="0.3">
      <x:c r="J1014" s="23"/>
      <x:c r="M1014" s="226"/>
      <x:c r="Q1014" s="23"/>
      <x:c r="R1014" s="23"/>
      <x:c r="T1014" s="226"/>
      <x:c r="U1014" s="226"/>
      <x:c r="V1014" s="226"/>
      <x:c r="W1014" s="226"/>
      <x:c r="X1014" s="226"/>
      <x:c r="Y1014" s="226"/>
      <x:c r="Z1014" s="226"/>
      <x:c r="AA1014" s="226"/>
      <x:c r="AC1014" s="226"/>
      <x:c r="AE1014" s="222"/>
      <x:c r="AF1014" s="226"/>
      <x:c r="AH1014" s="222"/>
      <x:c r="AI1014" s="23"/>
      <x:c r="AJ1014" s="222"/>
      <x:c r="AK1014" s="222"/>
      <x:c r="AM1014" s="226"/>
      <x:c r="AN1014" s="222"/>
      <x:c r="AO1014" s="222"/>
    </x:row>
    <x:row r="1015" spans="1:57" x14ac:dyDescent="0.3">
      <x:c r="J1015" s="23"/>
      <x:c r="M1015" s="226"/>
      <x:c r="Q1015" s="23"/>
      <x:c r="R1015" s="23"/>
      <x:c r="T1015" s="226"/>
      <x:c r="U1015" s="226"/>
      <x:c r="V1015" s="226"/>
      <x:c r="W1015" s="226"/>
      <x:c r="X1015" s="226"/>
      <x:c r="Y1015" s="226"/>
      <x:c r="Z1015" s="226"/>
      <x:c r="AA1015" s="226"/>
      <x:c r="AC1015" s="226"/>
      <x:c r="AE1015" s="222"/>
      <x:c r="AF1015" s="226"/>
      <x:c r="AH1015" s="222"/>
      <x:c r="AI1015" s="23"/>
      <x:c r="AJ1015" s="222"/>
      <x:c r="AK1015" s="222"/>
      <x:c r="AM1015" s="226"/>
      <x:c r="AN1015" s="222"/>
      <x:c r="AO1015" s="222"/>
    </x:row>
    <x:row r="1016" spans="1:57" x14ac:dyDescent="0.3">
      <x:c r="J1016" s="23"/>
      <x:c r="M1016" s="226"/>
      <x:c r="Q1016" s="23"/>
      <x:c r="R1016" s="23"/>
      <x:c r="T1016" s="226"/>
      <x:c r="U1016" s="226"/>
      <x:c r="V1016" s="226"/>
      <x:c r="W1016" s="226"/>
      <x:c r="X1016" s="226"/>
      <x:c r="Y1016" s="226"/>
      <x:c r="Z1016" s="226"/>
      <x:c r="AA1016" s="226"/>
      <x:c r="AC1016" s="226"/>
      <x:c r="AE1016" s="222"/>
      <x:c r="AF1016" s="226"/>
      <x:c r="AH1016" s="222"/>
      <x:c r="AI1016" s="23"/>
      <x:c r="AJ1016" s="222"/>
      <x:c r="AK1016" s="222"/>
      <x:c r="AM1016" s="226"/>
      <x:c r="AN1016" s="222"/>
      <x:c r="AO1016" s="222"/>
    </x:row>
    <x:row r="1017" spans="1:57" x14ac:dyDescent="0.3">
      <x:c r="J1017" s="23"/>
      <x:c r="M1017" s="226"/>
      <x:c r="Q1017" s="23"/>
      <x:c r="R1017" s="23"/>
      <x:c r="T1017" s="226"/>
      <x:c r="U1017" s="226"/>
      <x:c r="V1017" s="226"/>
      <x:c r="W1017" s="226"/>
      <x:c r="X1017" s="226"/>
      <x:c r="Y1017" s="226"/>
      <x:c r="Z1017" s="226"/>
      <x:c r="AA1017" s="226"/>
      <x:c r="AC1017" s="226"/>
      <x:c r="AE1017" s="222"/>
      <x:c r="AF1017" s="226"/>
      <x:c r="AH1017" s="222"/>
      <x:c r="AI1017" s="23"/>
      <x:c r="AJ1017" s="222"/>
      <x:c r="AK1017" s="222"/>
      <x:c r="AM1017" s="226"/>
      <x:c r="AN1017" s="222"/>
      <x:c r="AO1017" s="222"/>
    </x:row>
    <x:row r="1018" spans="1:57" x14ac:dyDescent="0.3">
      <x:c r="J1018" s="23"/>
      <x:c r="Q1018" s="23"/>
      <x:c r="R1018" s="23"/>
      <x:c r="T1018" s="226"/>
      <x:c r="U1018" s="226"/>
      <x:c r="V1018" s="226"/>
      <x:c r="W1018" s="226"/>
      <x:c r="X1018" s="226"/>
      <x:c r="Y1018" s="226"/>
      <x:c r="Z1018" s="226"/>
      <x:c r="AA1018" s="226"/>
      <x:c r="AC1018" s="226"/>
      <x:c r="AE1018" s="222"/>
      <x:c r="AF1018" s="226"/>
      <x:c r="AH1018" s="222"/>
      <x:c r="AI1018" s="23"/>
      <x:c r="AJ1018" s="222"/>
      <x:c r="AK1018" s="222"/>
      <x:c r="AM1018" s="226"/>
      <x:c r="AN1018" s="222"/>
      <x:c r="AO1018" s="222"/>
    </x:row>
    <x:row r="1019" spans="1:57" x14ac:dyDescent="0.3">
      <x:c r="J1019" s="23"/>
      <x:c r="Q1019" s="23"/>
      <x:c r="R1019" s="23"/>
      <x:c r="T1019" s="226"/>
      <x:c r="U1019" s="226"/>
      <x:c r="V1019" s="226"/>
      <x:c r="W1019" s="226"/>
      <x:c r="X1019" s="226"/>
      <x:c r="Y1019" s="226"/>
      <x:c r="Z1019" s="226"/>
      <x:c r="AA1019" s="226"/>
      <x:c r="AC1019" s="226"/>
      <x:c r="AE1019" s="222"/>
      <x:c r="AF1019" s="226"/>
      <x:c r="AH1019" s="222"/>
      <x:c r="AI1019" s="23"/>
      <x:c r="AJ1019" s="226"/>
      <x:c r="AK1019" s="226"/>
      <x:c r="AM1019" s="226"/>
      <x:c r="AN1019" s="226"/>
      <x:c r="AO1019" s="226"/>
    </x:row>
    <x:row r="1020" spans="1:57" x14ac:dyDescent="0.3">
      <x:c r="J1020" s="23"/>
      <x:c r="Q1020" s="23"/>
      <x:c r="R1020" s="23"/>
      <x:c r="T1020" s="226"/>
      <x:c r="U1020" s="226"/>
      <x:c r="V1020" s="226"/>
      <x:c r="W1020" s="226"/>
      <x:c r="X1020" s="226"/>
      <x:c r="Y1020" s="226"/>
      <x:c r="Z1020" s="226"/>
      <x:c r="AA1020" s="226"/>
      <x:c r="AC1020" s="226"/>
      <x:c r="AE1020" s="222"/>
      <x:c r="AF1020" s="226"/>
      <x:c r="AH1020" s="226"/>
      <x:c r="AI1020" s="23"/>
      <x:c r="AJ1020" s="226"/>
      <x:c r="AK1020" s="226"/>
      <x:c r="AM1020" s="226"/>
      <x:c r="AN1020" s="226"/>
      <x:c r="AO1020" s="226"/>
    </x:row>
    <x:row r="1021" spans="1:57" x14ac:dyDescent="0.3">
      <x:c r="J1021" s="23"/>
      <x:c r="Q1021" s="23"/>
      <x:c r="R1021" s="23"/>
      <x:c r="T1021" s="226"/>
      <x:c r="U1021" s="226"/>
      <x:c r="V1021" s="226"/>
      <x:c r="W1021" s="226"/>
      <x:c r="X1021" s="226"/>
      <x:c r="Y1021" s="226"/>
      <x:c r="Z1021" s="226"/>
      <x:c r="AA1021" s="226"/>
      <x:c r="AC1021" s="226"/>
      <x:c r="AE1021" s="222"/>
      <x:c r="AF1021" s="226"/>
      <x:c r="AH1021" s="222"/>
      <x:c r="AI1021" s="23"/>
      <x:c r="AJ1021" s="222"/>
      <x:c r="AK1021" s="222"/>
      <x:c r="AM1021" s="226"/>
      <x:c r="AN1021" s="222"/>
      <x:c r="AO1021" s="222"/>
    </x:row>
    <x:row r="1022" spans="1:57" x14ac:dyDescent="0.3">
      <x:c r="J1022" s="23"/>
      <x:c r="Q1022" s="23"/>
      <x:c r="R1022" s="23"/>
      <x:c r="T1022" s="226"/>
      <x:c r="U1022" s="226"/>
      <x:c r="V1022" s="226"/>
      <x:c r="W1022" s="226"/>
      <x:c r="X1022" s="226"/>
      <x:c r="Y1022" s="226"/>
      <x:c r="Z1022" s="226"/>
      <x:c r="AA1022" s="226"/>
      <x:c r="AC1022" s="226"/>
      <x:c r="AE1022" s="226"/>
      <x:c r="AF1022" s="226"/>
      <x:c r="AH1022" s="222"/>
      <x:c r="AI1022" s="23"/>
      <x:c r="AJ1022" s="222"/>
      <x:c r="AK1022" s="222"/>
      <x:c r="AM1022" s="226"/>
      <x:c r="AN1022" s="222"/>
      <x:c r="AO1022" s="222"/>
    </x:row>
    <x:row r="1023" spans="1:57" x14ac:dyDescent="0.3">
      <x:c r="J1023" s="23"/>
      <x:c r="M1023" s="226"/>
      <x:c r="Q1023" s="23"/>
      <x:c r="R1023" s="23"/>
      <x:c r="T1023" s="226"/>
      <x:c r="U1023" s="226"/>
      <x:c r="V1023" s="226"/>
      <x:c r="W1023" s="226"/>
      <x:c r="X1023" s="226"/>
      <x:c r="Y1023" s="226"/>
      <x:c r="Z1023" s="226"/>
      <x:c r="AA1023" s="226"/>
      <x:c r="AC1023" s="226"/>
      <x:c r="AE1023" s="226"/>
      <x:c r="AF1023" s="226"/>
      <x:c r="AH1023" s="222"/>
      <x:c r="AI1023" s="23"/>
      <x:c r="AJ1023" s="222"/>
      <x:c r="AK1023" s="222"/>
      <x:c r="AM1023" s="226"/>
      <x:c r="AN1023" s="222"/>
      <x:c r="AO1023" s="222"/>
    </x:row>
    <x:row r="1024" spans="1:57" x14ac:dyDescent="0.3">
      <x:c r="J1024" s="23"/>
      <x:c r="Q1024" s="23"/>
      <x:c r="R1024" s="23"/>
      <x:c r="T1024" s="226"/>
      <x:c r="U1024" s="226"/>
      <x:c r="V1024" s="226"/>
      <x:c r="W1024" s="226"/>
      <x:c r="X1024" s="226"/>
      <x:c r="Y1024" s="226"/>
      <x:c r="Z1024" s="226"/>
      <x:c r="AA1024" s="226"/>
      <x:c r="AC1024" s="226"/>
      <x:c r="AE1024" s="222"/>
      <x:c r="AF1024" s="226"/>
      <x:c r="AH1024" s="222"/>
      <x:c r="AI1024" s="23"/>
      <x:c r="AJ1024" s="222"/>
      <x:c r="AK1024" s="222"/>
      <x:c r="AM1024" s="226"/>
      <x:c r="AN1024" s="222"/>
      <x:c r="AO1024" s="222"/>
    </x:row>
    <x:row r="1025" spans="1:57" x14ac:dyDescent="0.3">
      <x:c r="J1025" s="23"/>
      <x:c r="M1025" s="226"/>
      <x:c r="Q1025" s="23"/>
      <x:c r="R1025" s="23"/>
      <x:c r="T1025" s="226"/>
      <x:c r="U1025" s="226"/>
      <x:c r="V1025" s="226"/>
      <x:c r="W1025" s="226"/>
      <x:c r="X1025" s="226"/>
      <x:c r="Y1025" s="226"/>
      <x:c r="Z1025" s="226"/>
      <x:c r="AA1025" s="226"/>
      <x:c r="AC1025" s="226"/>
      <x:c r="AE1025" s="222"/>
      <x:c r="AF1025" s="226"/>
      <x:c r="AH1025" s="222"/>
      <x:c r="AI1025" s="23"/>
      <x:c r="AJ1025" s="222"/>
      <x:c r="AK1025" s="222"/>
      <x:c r="AM1025" s="226"/>
      <x:c r="AN1025" s="222"/>
      <x:c r="AO1025" s="222"/>
    </x:row>
    <x:row r="1026" spans="1:57" x14ac:dyDescent="0.3">
      <x:c r="J1026" s="23"/>
      <x:c r="Q1026" s="23"/>
      <x:c r="R1026" s="23"/>
      <x:c r="T1026" s="226"/>
      <x:c r="U1026" s="226"/>
      <x:c r="V1026" s="226"/>
      <x:c r="W1026" s="226"/>
      <x:c r="X1026" s="226"/>
      <x:c r="Y1026" s="226"/>
      <x:c r="Z1026" s="226"/>
      <x:c r="AA1026" s="226"/>
      <x:c r="AC1026" s="226"/>
      <x:c r="AE1026" s="222"/>
      <x:c r="AF1026" s="226"/>
      <x:c r="AH1026" s="222"/>
      <x:c r="AI1026" s="23"/>
      <x:c r="AJ1026" s="222"/>
      <x:c r="AK1026" s="222"/>
      <x:c r="AM1026" s="226"/>
      <x:c r="AN1026" s="222"/>
      <x:c r="AO1026" s="222"/>
    </x:row>
    <x:row r="1027" spans="1:57" x14ac:dyDescent="0.3">
      <x:c r="J1027" s="23"/>
      <x:c r="M1027" s="226"/>
      <x:c r="Q1027" s="23"/>
      <x:c r="R1027" s="23"/>
      <x:c r="T1027" s="226"/>
      <x:c r="U1027" s="226"/>
      <x:c r="V1027" s="226"/>
      <x:c r="W1027" s="226"/>
      <x:c r="X1027" s="226"/>
      <x:c r="Y1027" s="226"/>
      <x:c r="Z1027" s="226"/>
      <x:c r="AA1027" s="226"/>
      <x:c r="AC1027" s="226"/>
      <x:c r="AE1027" s="222"/>
      <x:c r="AF1027" s="226"/>
      <x:c r="AH1027" s="222"/>
      <x:c r="AI1027" s="23"/>
      <x:c r="AJ1027" s="222"/>
      <x:c r="AK1027" s="222"/>
      <x:c r="AM1027" s="226"/>
      <x:c r="AN1027" s="222"/>
      <x:c r="AO1027" s="222"/>
    </x:row>
    <x:row r="1028" spans="1:57" x14ac:dyDescent="0.3">
      <x:c r="J1028" s="23"/>
      <x:c r="M1028" s="226"/>
      <x:c r="Q1028" s="23"/>
      <x:c r="R1028" s="23"/>
      <x:c r="T1028" s="226"/>
      <x:c r="U1028" s="226"/>
      <x:c r="V1028" s="226"/>
      <x:c r="W1028" s="226"/>
      <x:c r="X1028" s="226"/>
      <x:c r="Y1028" s="226"/>
      <x:c r="Z1028" s="226"/>
      <x:c r="AA1028" s="226"/>
      <x:c r="AC1028" s="226"/>
      <x:c r="AE1028" s="222"/>
      <x:c r="AF1028" s="226"/>
      <x:c r="AH1028" s="222"/>
      <x:c r="AI1028" s="23"/>
      <x:c r="AJ1028" s="222"/>
      <x:c r="AK1028" s="222"/>
      <x:c r="AM1028" s="226"/>
      <x:c r="AN1028" s="222"/>
      <x:c r="AO1028" s="222"/>
    </x:row>
    <x:row r="1029" spans="1:57" x14ac:dyDescent="0.3">
      <x:c r="J1029" s="23"/>
      <x:c r="M1029" s="226"/>
      <x:c r="Q1029" s="23"/>
      <x:c r="R1029" s="23"/>
      <x:c r="T1029" s="226"/>
      <x:c r="U1029" s="226"/>
      <x:c r="V1029" s="226"/>
      <x:c r="W1029" s="226"/>
      <x:c r="X1029" s="226"/>
      <x:c r="Y1029" s="226"/>
      <x:c r="Z1029" s="226"/>
      <x:c r="AA1029" s="226"/>
      <x:c r="AC1029" s="226"/>
      <x:c r="AE1029" s="222"/>
      <x:c r="AF1029" s="226"/>
      <x:c r="AH1029" s="222"/>
      <x:c r="AI1029" s="23"/>
      <x:c r="AJ1029" s="222"/>
      <x:c r="AK1029" s="222"/>
      <x:c r="AM1029" s="226"/>
      <x:c r="AN1029" s="222"/>
      <x:c r="AO1029" s="222"/>
    </x:row>
    <x:row r="1030" spans="1:57" x14ac:dyDescent="0.3">
      <x:c r="J1030" s="23"/>
      <x:c r="Q1030" s="23"/>
      <x:c r="R1030" s="23"/>
      <x:c r="T1030" s="226"/>
      <x:c r="U1030" s="226"/>
      <x:c r="V1030" s="226"/>
      <x:c r="W1030" s="226"/>
      <x:c r="X1030" s="226"/>
      <x:c r="Y1030" s="226"/>
      <x:c r="Z1030" s="226"/>
      <x:c r="AA1030" s="226"/>
      <x:c r="AC1030" s="226"/>
      <x:c r="AE1030" s="222"/>
      <x:c r="AF1030" s="226"/>
      <x:c r="AH1030" s="222"/>
      <x:c r="AI1030" s="23"/>
      <x:c r="AJ1030" s="222"/>
      <x:c r="AK1030" s="222"/>
      <x:c r="AM1030" s="226"/>
      <x:c r="AN1030" s="222"/>
      <x:c r="AO1030" s="222"/>
    </x:row>
    <x:row r="1031" spans="1:57" x14ac:dyDescent="0.3">
      <x:c r="J1031" s="23"/>
      <x:c r="M1031" s="226"/>
      <x:c r="Q1031" s="23"/>
      <x:c r="R1031" s="23"/>
      <x:c r="T1031" s="226"/>
      <x:c r="U1031" s="226"/>
      <x:c r="V1031" s="226"/>
      <x:c r="W1031" s="226"/>
      <x:c r="X1031" s="226"/>
      <x:c r="Y1031" s="226"/>
      <x:c r="Z1031" s="226"/>
      <x:c r="AA1031" s="226"/>
      <x:c r="AC1031" s="226"/>
      <x:c r="AE1031" s="222"/>
      <x:c r="AF1031" s="226"/>
      <x:c r="AH1031" s="222"/>
      <x:c r="AI1031" s="23"/>
      <x:c r="AJ1031" s="222"/>
      <x:c r="AK1031" s="222"/>
      <x:c r="AM1031" s="226"/>
      <x:c r="AN1031" s="222"/>
      <x:c r="AO1031" s="222"/>
    </x:row>
    <x:row r="1032" spans="1:57" x14ac:dyDescent="0.3">
      <x:c r="J1032" s="23"/>
      <x:c r="M1032" s="226"/>
      <x:c r="Q1032" s="23"/>
      <x:c r="R1032" s="23"/>
      <x:c r="T1032" s="226"/>
      <x:c r="U1032" s="226"/>
      <x:c r="V1032" s="226"/>
      <x:c r="W1032" s="226"/>
      <x:c r="X1032" s="226"/>
      <x:c r="Y1032" s="226"/>
      <x:c r="Z1032" s="226"/>
      <x:c r="AA1032" s="226"/>
      <x:c r="AC1032" s="226"/>
      <x:c r="AE1032" s="222"/>
      <x:c r="AF1032" s="226"/>
      <x:c r="AH1032" s="222"/>
      <x:c r="AI1032" s="23"/>
      <x:c r="AJ1032" s="222"/>
      <x:c r="AK1032" s="222"/>
      <x:c r="AM1032" s="226"/>
      <x:c r="AN1032" s="222"/>
      <x:c r="AO1032" s="222"/>
    </x:row>
    <x:row r="1033" spans="1:57" x14ac:dyDescent="0.3">
      <x:c r="J1033" s="23"/>
      <x:c r="Q1033" s="23"/>
      <x:c r="R1033" s="23"/>
      <x:c r="T1033" s="226"/>
      <x:c r="U1033" s="226"/>
      <x:c r="V1033" s="226"/>
      <x:c r="W1033" s="226"/>
      <x:c r="X1033" s="226"/>
      <x:c r="Y1033" s="226"/>
      <x:c r="Z1033" s="226"/>
      <x:c r="AA1033" s="226"/>
      <x:c r="AC1033" s="226"/>
      <x:c r="AE1033" s="222"/>
      <x:c r="AF1033" s="226"/>
      <x:c r="AH1033" s="222"/>
      <x:c r="AI1033" s="23"/>
      <x:c r="AJ1033" s="222"/>
      <x:c r="AK1033" s="222"/>
      <x:c r="AM1033" s="226"/>
      <x:c r="AN1033" s="222"/>
      <x:c r="AO1033" s="222"/>
    </x:row>
    <x:row r="1034" spans="1:57" x14ac:dyDescent="0.3">
      <x:c r="J1034" s="23"/>
      <x:c r="Q1034" s="23"/>
      <x:c r="R1034" s="23"/>
      <x:c r="T1034" s="226"/>
      <x:c r="U1034" s="226"/>
      <x:c r="V1034" s="226"/>
      <x:c r="W1034" s="226"/>
      <x:c r="X1034" s="226"/>
      <x:c r="Y1034" s="226"/>
      <x:c r="Z1034" s="226"/>
      <x:c r="AA1034" s="226"/>
      <x:c r="AC1034" s="226"/>
      <x:c r="AE1034" s="222"/>
      <x:c r="AF1034" s="226"/>
      <x:c r="AH1034" s="222"/>
      <x:c r="AI1034" s="23"/>
      <x:c r="AJ1034" s="222"/>
      <x:c r="AK1034" s="222"/>
      <x:c r="AM1034" s="226"/>
      <x:c r="AN1034" s="222"/>
      <x:c r="AO1034" s="222"/>
    </x:row>
    <x:row r="1035" spans="1:57" x14ac:dyDescent="0.3">
      <x:c r="J1035" s="23"/>
      <x:c r="Q1035" s="23"/>
      <x:c r="R1035" s="23"/>
      <x:c r="T1035" s="226"/>
      <x:c r="U1035" s="226"/>
      <x:c r="V1035" s="226"/>
      <x:c r="W1035" s="226"/>
      <x:c r="X1035" s="226"/>
      <x:c r="Y1035" s="226"/>
      <x:c r="Z1035" s="226"/>
      <x:c r="AA1035" s="226"/>
      <x:c r="AC1035" s="226"/>
      <x:c r="AE1035" s="222"/>
      <x:c r="AF1035" s="226"/>
      <x:c r="AH1035" s="222"/>
      <x:c r="AI1035" s="23"/>
      <x:c r="AJ1035" s="222"/>
      <x:c r="AK1035" s="222"/>
      <x:c r="AM1035" s="226"/>
      <x:c r="AN1035" s="222"/>
      <x:c r="AO1035" s="222"/>
    </x:row>
    <x:row r="1036" spans="1:57" x14ac:dyDescent="0.3">
      <x:c r="J1036" s="23"/>
      <x:c r="M1036" s="226"/>
      <x:c r="Q1036" s="23"/>
      <x:c r="R1036" s="23"/>
      <x:c r="T1036" s="226"/>
      <x:c r="U1036" s="226"/>
      <x:c r="V1036" s="226"/>
      <x:c r="W1036" s="226"/>
      <x:c r="X1036" s="226"/>
      <x:c r="Y1036" s="226"/>
      <x:c r="Z1036" s="226"/>
      <x:c r="AA1036" s="226"/>
      <x:c r="AC1036" s="226"/>
      <x:c r="AE1036" s="222"/>
      <x:c r="AF1036" s="226"/>
      <x:c r="AH1036" s="222"/>
      <x:c r="AI1036" s="23"/>
      <x:c r="AJ1036" s="222"/>
      <x:c r="AK1036" s="222"/>
      <x:c r="AM1036" s="226"/>
      <x:c r="AN1036" s="222"/>
      <x:c r="AO1036" s="222"/>
    </x:row>
    <x:row r="1037" spans="1:57" x14ac:dyDescent="0.3">
      <x:c r="J1037" s="23"/>
      <x:c r="Q1037" s="23"/>
      <x:c r="R1037" s="23"/>
      <x:c r="T1037" s="226"/>
      <x:c r="U1037" s="226"/>
      <x:c r="V1037" s="226"/>
      <x:c r="W1037" s="226"/>
      <x:c r="X1037" s="226"/>
      <x:c r="Y1037" s="226"/>
      <x:c r="Z1037" s="226"/>
      <x:c r="AA1037" s="226"/>
      <x:c r="AC1037" s="226"/>
      <x:c r="AE1037" s="222"/>
      <x:c r="AF1037" s="226"/>
      <x:c r="AH1037" s="222"/>
      <x:c r="AI1037" s="23"/>
      <x:c r="AJ1037" s="222"/>
      <x:c r="AK1037" s="222"/>
      <x:c r="AM1037" s="226"/>
      <x:c r="AN1037" s="222"/>
      <x:c r="AO1037" s="222"/>
    </x:row>
    <x:row r="1038" spans="1:57" x14ac:dyDescent="0.3">
      <x:c r="J1038" s="23"/>
      <x:c r="Q1038" s="23"/>
      <x:c r="R1038" s="23"/>
      <x:c r="T1038" s="226"/>
      <x:c r="U1038" s="226"/>
      <x:c r="V1038" s="226"/>
      <x:c r="W1038" s="226"/>
      <x:c r="X1038" s="226"/>
      <x:c r="Y1038" s="226"/>
      <x:c r="Z1038" s="226"/>
      <x:c r="AA1038" s="226"/>
      <x:c r="AC1038" s="226"/>
      <x:c r="AE1038" s="222"/>
      <x:c r="AF1038" s="226"/>
      <x:c r="AH1038" s="222"/>
      <x:c r="AI1038" s="23"/>
      <x:c r="AJ1038" s="222"/>
      <x:c r="AK1038" s="222"/>
      <x:c r="AM1038" s="226"/>
      <x:c r="AN1038" s="222"/>
      <x:c r="AO1038" s="222"/>
    </x:row>
    <x:row r="1039" spans="1:57" x14ac:dyDescent="0.3">
      <x:c r="J1039" s="23"/>
      <x:c r="M1039" s="226"/>
      <x:c r="Q1039" s="23"/>
      <x:c r="R1039" s="23"/>
      <x:c r="T1039" s="226"/>
      <x:c r="U1039" s="226"/>
      <x:c r="V1039" s="226"/>
      <x:c r="W1039" s="226"/>
      <x:c r="X1039" s="226"/>
      <x:c r="Y1039" s="226"/>
      <x:c r="Z1039" s="226"/>
      <x:c r="AA1039" s="226"/>
      <x:c r="AC1039" s="226"/>
      <x:c r="AE1039" s="226"/>
      <x:c r="AF1039" s="226"/>
      <x:c r="AH1039" s="222"/>
      <x:c r="AI1039" s="23"/>
      <x:c r="AJ1039" s="222"/>
      <x:c r="AK1039" s="222"/>
      <x:c r="AM1039" s="226"/>
      <x:c r="AN1039" s="222"/>
      <x:c r="AO1039" s="222"/>
    </x:row>
    <x:row r="1040" spans="1:57" x14ac:dyDescent="0.3">
      <x:c r="J1040" s="23"/>
      <x:c r="Q1040" s="23"/>
      <x:c r="R1040" s="23"/>
      <x:c r="T1040" s="226"/>
      <x:c r="U1040" s="226"/>
      <x:c r="V1040" s="226"/>
      <x:c r="W1040" s="226"/>
      <x:c r="X1040" s="226"/>
      <x:c r="Y1040" s="226"/>
      <x:c r="Z1040" s="226"/>
      <x:c r="AA1040" s="226"/>
      <x:c r="AC1040" s="226"/>
      <x:c r="AE1040" s="222"/>
      <x:c r="AF1040" s="226"/>
      <x:c r="AH1040" s="222"/>
      <x:c r="AI1040" s="23"/>
      <x:c r="AJ1040" s="222"/>
      <x:c r="AK1040" s="222"/>
      <x:c r="AM1040" s="226"/>
      <x:c r="AN1040" s="222"/>
      <x:c r="AO1040" s="222"/>
    </x:row>
    <x:row r="1041" spans="1:57" x14ac:dyDescent="0.3">
      <x:c r="J1041" s="23"/>
      <x:c r="M1041" s="226"/>
      <x:c r="Q1041" s="23"/>
      <x:c r="R1041" s="23"/>
      <x:c r="T1041" s="226"/>
      <x:c r="U1041" s="226"/>
      <x:c r="V1041" s="226"/>
      <x:c r="W1041" s="226"/>
      <x:c r="X1041" s="226"/>
      <x:c r="Y1041" s="226"/>
      <x:c r="Z1041" s="226"/>
      <x:c r="AA1041" s="226"/>
      <x:c r="AC1041" s="226"/>
      <x:c r="AE1041" s="226"/>
      <x:c r="AF1041" s="226"/>
      <x:c r="AH1041" s="222"/>
      <x:c r="AI1041" s="23"/>
      <x:c r="AJ1041" s="222"/>
      <x:c r="AK1041" s="222"/>
      <x:c r="AM1041" s="226"/>
      <x:c r="AN1041" s="222"/>
      <x:c r="AO1041" s="222"/>
    </x:row>
    <x:row r="1042" spans="1:57" x14ac:dyDescent="0.3">
      <x:c r="J1042" s="23"/>
      <x:c r="M1042" s="226"/>
      <x:c r="Q1042" s="23"/>
      <x:c r="R1042" s="23"/>
      <x:c r="T1042" s="226"/>
      <x:c r="U1042" s="226"/>
      <x:c r="V1042" s="226"/>
      <x:c r="W1042" s="226"/>
      <x:c r="X1042" s="226"/>
      <x:c r="Y1042" s="226"/>
      <x:c r="Z1042" s="226"/>
      <x:c r="AA1042" s="226"/>
      <x:c r="AC1042" s="226"/>
      <x:c r="AE1042" s="226"/>
      <x:c r="AF1042" s="226"/>
      <x:c r="AH1042" s="222"/>
      <x:c r="AI1042" s="23"/>
      <x:c r="AJ1042" s="222"/>
      <x:c r="AK1042" s="222"/>
      <x:c r="AM1042" s="226"/>
      <x:c r="AN1042" s="222"/>
      <x:c r="AO1042" s="222"/>
    </x:row>
    <x:row r="1043" spans="1:57" x14ac:dyDescent="0.3">
      <x:c r="J1043" s="23"/>
      <x:c r="M1043" s="226"/>
      <x:c r="Q1043" s="23"/>
      <x:c r="R1043" s="23"/>
      <x:c r="T1043" s="226"/>
      <x:c r="U1043" s="226"/>
      <x:c r="V1043" s="226"/>
      <x:c r="W1043" s="226"/>
      <x:c r="X1043" s="226"/>
      <x:c r="Y1043" s="226"/>
      <x:c r="Z1043" s="226"/>
      <x:c r="AA1043" s="226"/>
      <x:c r="AC1043" s="226"/>
      <x:c r="AE1043" s="222"/>
      <x:c r="AF1043" s="226"/>
      <x:c r="AH1043" s="222"/>
      <x:c r="AI1043" s="23"/>
      <x:c r="AJ1043" s="222"/>
      <x:c r="AK1043" s="222"/>
      <x:c r="AM1043" s="226"/>
      <x:c r="AN1043" s="222"/>
      <x:c r="AO1043" s="222"/>
    </x:row>
    <x:row r="1044" spans="1:57" x14ac:dyDescent="0.3">
      <x:c r="J1044" s="23"/>
      <x:c r="M1044" s="226"/>
      <x:c r="Q1044" s="23"/>
      <x:c r="R1044" s="23"/>
      <x:c r="T1044" s="226"/>
      <x:c r="U1044" s="226"/>
      <x:c r="V1044" s="226"/>
      <x:c r="W1044" s="226"/>
      <x:c r="X1044" s="226"/>
      <x:c r="Y1044" s="226"/>
      <x:c r="Z1044" s="226"/>
      <x:c r="AA1044" s="226"/>
      <x:c r="AC1044" s="226"/>
      <x:c r="AE1044" s="226"/>
      <x:c r="AF1044" s="226"/>
      <x:c r="AH1044" s="222"/>
      <x:c r="AI1044" s="23"/>
      <x:c r="AJ1044" s="222"/>
      <x:c r="AK1044" s="222"/>
      <x:c r="AM1044" s="226"/>
      <x:c r="AN1044" s="222"/>
      <x:c r="AO1044" s="222"/>
    </x:row>
    <x:row r="1045" spans="1:57" x14ac:dyDescent="0.3">
      <x:c r="J1045" s="23"/>
      <x:c r="M1045" s="226"/>
      <x:c r="Q1045" s="23"/>
      <x:c r="R1045" s="23"/>
      <x:c r="T1045" s="226"/>
      <x:c r="U1045" s="226"/>
      <x:c r="V1045" s="226"/>
      <x:c r="W1045" s="226"/>
      <x:c r="X1045" s="226"/>
      <x:c r="Y1045" s="226"/>
      <x:c r="Z1045" s="226"/>
      <x:c r="AA1045" s="226"/>
      <x:c r="AC1045" s="226"/>
      <x:c r="AE1045" s="222"/>
      <x:c r="AF1045" s="226"/>
      <x:c r="AH1045" s="222"/>
      <x:c r="AI1045" s="23"/>
      <x:c r="AJ1045" s="222"/>
      <x:c r="AK1045" s="222"/>
      <x:c r="AM1045" s="226"/>
      <x:c r="AN1045" s="222"/>
      <x:c r="AO1045" s="222"/>
    </x:row>
    <x:row r="1046" spans="1:57" x14ac:dyDescent="0.3">
      <x:c r="J1046" s="23"/>
      <x:c r="Q1046" s="23"/>
      <x:c r="R1046" s="23"/>
      <x:c r="T1046" s="226"/>
      <x:c r="U1046" s="226"/>
      <x:c r="V1046" s="226"/>
      <x:c r="W1046" s="226"/>
      <x:c r="X1046" s="226"/>
      <x:c r="Y1046" s="226"/>
      <x:c r="Z1046" s="226"/>
      <x:c r="AA1046" s="226"/>
      <x:c r="AC1046" s="226"/>
      <x:c r="AE1046" s="222"/>
      <x:c r="AF1046" s="226"/>
      <x:c r="AH1046" s="222"/>
      <x:c r="AI1046" s="23"/>
      <x:c r="AJ1046" s="222"/>
      <x:c r="AK1046" s="222"/>
      <x:c r="AM1046" s="226"/>
      <x:c r="AN1046" s="222"/>
      <x:c r="AO1046" s="222"/>
    </x:row>
    <x:row r="1047" spans="1:57" x14ac:dyDescent="0.3">
      <x:c r="J1047" s="23"/>
      <x:c r="M1047" s="226"/>
      <x:c r="Q1047" s="23"/>
      <x:c r="R1047" s="23"/>
      <x:c r="T1047" s="226"/>
      <x:c r="U1047" s="226"/>
      <x:c r="V1047" s="226"/>
      <x:c r="W1047" s="226"/>
      <x:c r="X1047" s="226"/>
      <x:c r="Y1047" s="226"/>
      <x:c r="Z1047" s="226"/>
      <x:c r="AA1047" s="226"/>
      <x:c r="AC1047" s="226"/>
      <x:c r="AE1047" s="222"/>
      <x:c r="AF1047" s="226"/>
      <x:c r="AH1047" s="222"/>
      <x:c r="AI1047" s="23"/>
      <x:c r="AJ1047" s="222"/>
      <x:c r="AK1047" s="222"/>
      <x:c r="AM1047" s="226"/>
      <x:c r="AN1047" s="222"/>
      <x:c r="AO1047" s="222"/>
    </x:row>
    <x:row r="1048" spans="1:57" x14ac:dyDescent="0.3">
      <x:c r="J1048" s="23"/>
      <x:c r="Q1048" s="23"/>
      <x:c r="R1048" s="23"/>
      <x:c r="T1048" s="226"/>
      <x:c r="U1048" s="226"/>
      <x:c r="V1048" s="226"/>
      <x:c r="W1048" s="226"/>
      <x:c r="X1048" s="226"/>
      <x:c r="Y1048" s="226"/>
      <x:c r="Z1048" s="226"/>
      <x:c r="AA1048" s="226"/>
      <x:c r="AC1048" s="226"/>
      <x:c r="AE1048" s="222"/>
      <x:c r="AF1048" s="226"/>
      <x:c r="AH1048" s="222"/>
      <x:c r="AI1048" s="23"/>
      <x:c r="AJ1048" s="226"/>
      <x:c r="AK1048" s="226"/>
      <x:c r="AM1048" s="226"/>
      <x:c r="AN1048" s="226"/>
      <x:c r="AO1048" s="226"/>
    </x:row>
    <x:row r="1049" spans="1:57" x14ac:dyDescent="0.3">
      <x:c r="J1049" s="23"/>
      <x:c r="Q1049" s="23"/>
      <x:c r="R1049" s="23"/>
      <x:c r="T1049" s="226"/>
      <x:c r="U1049" s="226"/>
      <x:c r="V1049" s="226"/>
      <x:c r="W1049" s="226"/>
      <x:c r="X1049" s="226"/>
      <x:c r="Y1049" s="226"/>
      <x:c r="Z1049" s="226"/>
      <x:c r="AA1049" s="226"/>
      <x:c r="AC1049" s="226"/>
      <x:c r="AE1049" s="222"/>
      <x:c r="AF1049" s="226"/>
      <x:c r="AH1049" s="222"/>
      <x:c r="AI1049" s="23"/>
      <x:c r="AJ1049" s="222"/>
      <x:c r="AK1049" s="222"/>
      <x:c r="AM1049" s="226"/>
      <x:c r="AN1049" s="222"/>
      <x:c r="AO1049" s="222"/>
    </x:row>
    <x:row r="1050" spans="1:57" x14ac:dyDescent="0.3">
      <x:c r="J1050" s="23"/>
      <x:c r="Q1050" s="23"/>
      <x:c r="R1050" s="23"/>
      <x:c r="T1050" s="226"/>
      <x:c r="U1050" s="226"/>
      <x:c r="V1050" s="226"/>
      <x:c r="W1050" s="226"/>
      <x:c r="X1050" s="226"/>
      <x:c r="Y1050" s="226"/>
      <x:c r="Z1050" s="226"/>
      <x:c r="AA1050" s="226"/>
      <x:c r="AC1050" s="226"/>
      <x:c r="AE1050" s="222"/>
      <x:c r="AF1050" s="226"/>
      <x:c r="AH1050" s="222"/>
      <x:c r="AI1050" s="23"/>
      <x:c r="AJ1050" s="222"/>
      <x:c r="AK1050" s="222"/>
      <x:c r="AM1050" s="226"/>
      <x:c r="AN1050" s="222"/>
      <x:c r="AO1050" s="222"/>
    </x:row>
    <x:row r="1051" spans="1:57" x14ac:dyDescent="0.3">
      <x:c r="J1051" s="23"/>
      <x:c r="Q1051" s="23"/>
      <x:c r="R1051" s="23"/>
      <x:c r="T1051" s="226"/>
      <x:c r="U1051" s="226"/>
      <x:c r="V1051" s="226"/>
      <x:c r="W1051" s="226"/>
      <x:c r="X1051" s="226"/>
      <x:c r="Y1051" s="226"/>
      <x:c r="Z1051" s="226"/>
      <x:c r="AA1051" s="226"/>
      <x:c r="AC1051" s="226"/>
      <x:c r="AE1051" s="222"/>
      <x:c r="AF1051" s="226"/>
      <x:c r="AH1051" s="222"/>
      <x:c r="AI1051" s="23"/>
      <x:c r="AJ1051" s="222"/>
      <x:c r="AK1051" s="222"/>
      <x:c r="AM1051" s="226"/>
      <x:c r="AN1051" s="222"/>
      <x:c r="AO1051" s="222"/>
    </x:row>
    <x:row r="1052" spans="1:57" x14ac:dyDescent="0.3">
      <x:c r="J1052" s="23"/>
      <x:c r="Q1052" s="23"/>
      <x:c r="R1052" s="23"/>
      <x:c r="T1052" s="226"/>
      <x:c r="U1052" s="226"/>
      <x:c r="V1052" s="226"/>
      <x:c r="W1052" s="226"/>
      <x:c r="X1052" s="226"/>
      <x:c r="Y1052" s="226"/>
      <x:c r="Z1052" s="226"/>
      <x:c r="AA1052" s="226"/>
      <x:c r="AC1052" s="226"/>
      <x:c r="AE1052" s="222"/>
      <x:c r="AF1052" s="226"/>
      <x:c r="AH1052" s="222"/>
      <x:c r="AI1052" s="23"/>
      <x:c r="AJ1052" s="222"/>
      <x:c r="AK1052" s="222"/>
      <x:c r="AM1052" s="226"/>
      <x:c r="AN1052" s="222"/>
      <x:c r="AO1052" s="222"/>
    </x:row>
    <x:row r="1053" spans="1:57" x14ac:dyDescent="0.3">
      <x:c r="J1053" s="23"/>
      <x:c r="M1053" s="226"/>
      <x:c r="Q1053" s="23"/>
      <x:c r="R1053" s="23"/>
      <x:c r="T1053" s="226"/>
      <x:c r="U1053" s="226"/>
      <x:c r="V1053" s="226"/>
      <x:c r="W1053" s="226"/>
      <x:c r="X1053" s="226"/>
      <x:c r="Y1053" s="226"/>
      <x:c r="Z1053" s="226"/>
      <x:c r="AA1053" s="226"/>
      <x:c r="AC1053" s="226"/>
      <x:c r="AE1053" s="222"/>
      <x:c r="AF1053" s="226"/>
      <x:c r="AH1053" s="222"/>
      <x:c r="AI1053" s="23"/>
      <x:c r="AJ1053" s="222"/>
      <x:c r="AK1053" s="222"/>
      <x:c r="AM1053" s="226"/>
      <x:c r="AN1053" s="222"/>
      <x:c r="AO1053" s="222"/>
    </x:row>
    <x:row r="1054" spans="1:57" x14ac:dyDescent="0.3">
      <x:c r="J1054" s="23"/>
      <x:c r="M1054" s="226"/>
      <x:c r="Q1054" s="23"/>
      <x:c r="R1054" s="23"/>
      <x:c r="T1054" s="226"/>
      <x:c r="U1054" s="226"/>
      <x:c r="V1054" s="226"/>
      <x:c r="W1054" s="226"/>
      <x:c r="X1054" s="226"/>
      <x:c r="Y1054" s="226"/>
      <x:c r="Z1054" s="226"/>
      <x:c r="AA1054" s="226"/>
      <x:c r="AC1054" s="226"/>
      <x:c r="AE1054" s="226"/>
      <x:c r="AF1054" s="226"/>
      <x:c r="AH1054" s="222"/>
      <x:c r="AI1054" s="23"/>
      <x:c r="AJ1054" s="222"/>
      <x:c r="AK1054" s="222"/>
      <x:c r="AM1054" s="226"/>
      <x:c r="AN1054" s="222"/>
      <x:c r="AO1054" s="222"/>
    </x:row>
    <x:row r="1055" spans="1:57" x14ac:dyDescent="0.3">
      <x:c r="J1055" s="23"/>
      <x:c r="M1055" s="226"/>
      <x:c r="Q1055" s="23"/>
      <x:c r="R1055" s="23"/>
      <x:c r="T1055" s="226"/>
      <x:c r="U1055" s="226"/>
      <x:c r="V1055" s="226"/>
      <x:c r="W1055" s="226"/>
      <x:c r="X1055" s="226"/>
      <x:c r="Y1055" s="226"/>
      <x:c r="Z1055" s="226"/>
      <x:c r="AA1055" s="226"/>
      <x:c r="AC1055" s="226"/>
      <x:c r="AE1055" s="222"/>
      <x:c r="AF1055" s="226"/>
      <x:c r="AH1055" s="222"/>
      <x:c r="AI1055" s="23"/>
      <x:c r="AJ1055" s="222"/>
      <x:c r="AK1055" s="222"/>
      <x:c r="AM1055" s="226"/>
      <x:c r="AN1055" s="222"/>
      <x:c r="AO1055" s="222"/>
    </x:row>
    <x:row r="1056" spans="1:57" x14ac:dyDescent="0.3">
      <x:c r="J1056" s="23"/>
      <x:c r="M1056" s="226"/>
      <x:c r="Q1056" s="23"/>
      <x:c r="R1056" s="23"/>
      <x:c r="T1056" s="226"/>
      <x:c r="U1056" s="226"/>
      <x:c r="V1056" s="226"/>
      <x:c r="W1056" s="226"/>
      <x:c r="X1056" s="226"/>
      <x:c r="Y1056" s="226"/>
      <x:c r="Z1056" s="226"/>
      <x:c r="AA1056" s="226"/>
      <x:c r="AC1056" s="226"/>
      <x:c r="AE1056" s="222"/>
      <x:c r="AF1056" s="226"/>
      <x:c r="AH1056" s="222"/>
      <x:c r="AI1056" s="23"/>
      <x:c r="AJ1056" s="222"/>
      <x:c r="AK1056" s="222"/>
      <x:c r="AM1056" s="226"/>
      <x:c r="AN1056" s="222"/>
      <x:c r="AO1056" s="222"/>
    </x:row>
    <x:row r="1057" spans="1:57" x14ac:dyDescent="0.3">
      <x:c r="J1057" s="23"/>
      <x:c r="M1057" s="226"/>
      <x:c r="Q1057" s="23"/>
      <x:c r="R1057" s="23"/>
      <x:c r="T1057" s="226"/>
      <x:c r="U1057" s="226"/>
      <x:c r="V1057" s="226"/>
      <x:c r="W1057" s="226"/>
      <x:c r="X1057" s="226"/>
      <x:c r="Y1057" s="226"/>
      <x:c r="Z1057" s="226"/>
      <x:c r="AA1057" s="226"/>
      <x:c r="AC1057" s="226"/>
      <x:c r="AE1057" s="222"/>
      <x:c r="AF1057" s="226"/>
      <x:c r="AH1057" s="222"/>
      <x:c r="AI1057" s="23"/>
      <x:c r="AJ1057" s="222"/>
      <x:c r="AK1057" s="222"/>
      <x:c r="AM1057" s="226"/>
      <x:c r="AN1057" s="222"/>
      <x:c r="AO1057" s="222"/>
    </x:row>
    <x:row r="1058" spans="1:57" x14ac:dyDescent="0.3">
      <x:c r="J1058" s="23"/>
      <x:c r="M1058" s="226"/>
      <x:c r="Q1058" s="23"/>
      <x:c r="R1058" s="23"/>
      <x:c r="T1058" s="226"/>
      <x:c r="U1058" s="226"/>
      <x:c r="V1058" s="226"/>
      <x:c r="W1058" s="226"/>
      <x:c r="X1058" s="226"/>
      <x:c r="Y1058" s="226"/>
      <x:c r="Z1058" s="226"/>
      <x:c r="AA1058" s="226"/>
      <x:c r="AC1058" s="226"/>
      <x:c r="AE1058" s="222"/>
      <x:c r="AF1058" s="226"/>
      <x:c r="AH1058" s="222"/>
      <x:c r="AI1058" s="23"/>
      <x:c r="AJ1058" s="222"/>
      <x:c r="AK1058" s="222"/>
      <x:c r="AM1058" s="226"/>
      <x:c r="AN1058" s="222"/>
      <x:c r="AO1058" s="222"/>
    </x:row>
    <x:row r="1059" spans="1:57" x14ac:dyDescent="0.3">
      <x:c r="J1059" s="23"/>
      <x:c r="Q1059" s="23"/>
      <x:c r="R1059" s="23"/>
      <x:c r="T1059" s="226"/>
      <x:c r="U1059" s="226"/>
      <x:c r="V1059" s="226"/>
      <x:c r="W1059" s="226"/>
      <x:c r="X1059" s="226"/>
      <x:c r="Y1059" s="226"/>
      <x:c r="Z1059" s="226"/>
      <x:c r="AA1059" s="226"/>
      <x:c r="AC1059" s="226"/>
      <x:c r="AE1059" s="222"/>
      <x:c r="AF1059" s="226"/>
      <x:c r="AH1059" s="222"/>
      <x:c r="AI1059" s="23"/>
      <x:c r="AJ1059" s="222"/>
      <x:c r="AK1059" s="222"/>
      <x:c r="AM1059" s="226"/>
      <x:c r="AN1059" s="222"/>
      <x:c r="AO1059" s="222"/>
    </x:row>
    <x:row r="1060" spans="1:57" x14ac:dyDescent="0.3">
      <x:c r="J1060" s="23"/>
      <x:c r="Q1060" s="23"/>
      <x:c r="R1060" s="23"/>
      <x:c r="T1060" s="226"/>
      <x:c r="U1060" s="226"/>
      <x:c r="V1060" s="226"/>
      <x:c r="W1060" s="226"/>
      <x:c r="X1060" s="226"/>
      <x:c r="Y1060" s="226"/>
      <x:c r="Z1060" s="226"/>
      <x:c r="AA1060" s="226"/>
      <x:c r="AC1060" s="226"/>
      <x:c r="AE1060" s="222"/>
      <x:c r="AF1060" s="226"/>
      <x:c r="AH1060" s="222"/>
      <x:c r="AI1060" s="23"/>
      <x:c r="AJ1060" s="222"/>
      <x:c r="AK1060" s="222"/>
      <x:c r="AM1060" s="226"/>
      <x:c r="AN1060" s="222"/>
      <x:c r="AO1060" s="222"/>
    </x:row>
    <x:row r="1061" spans="1:57" x14ac:dyDescent="0.3">
      <x:c r="J1061" s="23"/>
      <x:c r="Q1061" s="23"/>
      <x:c r="R1061" s="23"/>
      <x:c r="T1061" s="226"/>
      <x:c r="U1061" s="226"/>
      <x:c r="V1061" s="226"/>
      <x:c r="W1061" s="226"/>
      <x:c r="X1061" s="226"/>
      <x:c r="Y1061" s="226"/>
      <x:c r="Z1061" s="226"/>
      <x:c r="AA1061" s="226"/>
      <x:c r="AC1061" s="226"/>
      <x:c r="AE1061" s="226"/>
      <x:c r="AF1061" s="226"/>
      <x:c r="AH1061" s="222"/>
      <x:c r="AI1061" s="23"/>
      <x:c r="AJ1061" s="222"/>
      <x:c r="AK1061" s="222"/>
      <x:c r="AM1061" s="226"/>
      <x:c r="AN1061" s="222"/>
      <x:c r="AO1061" s="222"/>
    </x:row>
    <x:row r="1062" spans="1:57" x14ac:dyDescent="0.3">
      <x:c r="J1062" s="23"/>
      <x:c r="M1062" s="226"/>
      <x:c r="Q1062" s="23"/>
      <x:c r="R1062" s="23"/>
      <x:c r="T1062" s="226"/>
      <x:c r="U1062" s="226"/>
      <x:c r="V1062" s="226"/>
      <x:c r="W1062" s="226"/>
      <x:c r="X1062" s="226"/>
      <x:c r="Y1062" s="226"/>
      <x:c r="Z1062" s="226"/>
      <x:c r="AA1062" s="226"/>
      <x:c r="AC1062" s="226"/>
      <x:c r="AE1062" s="222"/>
      <x:c r="AF1062" s="226"/>
      <x:c r="AH1062" s="222"/>
      <x:c r="AI1062" s="23"/>
      <x:c r="AJ1062" s="222"/>
      <x:c r="AK1062" s="222"/>
      <x:c r="AM1062" s="226"/>
      <x:c r="AN1062" s="222"/>
      <x:c r="AO1062" s="222"/>
    </x:row>
    <x:row r="1063" spans="1:57" x14ac:dyDescent="0.3">
      <x:c r="J1063" s="23"/>
      <x:c r="M1063" s="226"/>
      <x:c r="Q1063" s="23"/>
      <x:c r="R1063" s="23"/>
      <x:c r="T1063" s="226"/>
      <x:c r="U1063" s="226"/>
      <x:c r="V1063" s="226"/>
      <x:c r="W1063" s="226"/>
      <x:c r="X1063" s="226"/>
      <x:c r="Y1063" s="226"/>
      <x:c r="Z1063" s="226"/>
      <x:c r="AA1063" s="226"/>
      <x:c r="AC1063" s="226"/>
      <x:c r="AE1063" s="226"/>
      <x:c r="AF1063" s="226"/>
      <x:c r="AH1063" s="222"/>
      <x:c r="AI1063" s="23"/>
      <x:c r="AJ1063" s="222"/>
      <x:c r="AK1063" s="222"/>
      <x:c r="AM1063" s="226"/>
      <x:c r="AN1063" s="222"/>
      <x:c r="AO1063" s="222"/>
    </x:row>
    <x:row r="1064" spans="1:57" x14ac:dyDescent="0.3">
      <x:c r="J1064" s="23"/>
      <x:c r="M1064" s="226"/>
      <x:c r="Q1064" s="23"/>
      <x:c r="R1064" s="23"/>
      <x:c r="T1064" s="226"/>
      <x:c r="U1064" s="226"/>
      <x:c r="V1064" s="226"/>
      <x:c r="W1064" s="226"/>
      <x:c r="X1064" s="226"/>
      <x:c r="Y1064" s="226"/>
      <x:c r="Z1064" s="226"/>
      <x:c r="AA1064" s="226"/>
      <x:c r="AC1064" s="226"/>
      <x:c r="AE1064" s="222"/>
      <x:c r="AF1064" s="226"/>
      <x:c r="AH1064" s="222"/>
      <x:c r="AI1064" s="23"/>
      <x:c r="AJ1064" s="222"/>
      <x:c r="AK1064" s="222"/>
      <x:c r="AM1064" s="226"/>
      <x:c r="AN1064" s="222"/>
      <x:c r="AO1064" s="222"/>
    </x:row>
    <x:row r="1065" spans="1:57" x14ac:dyDescent="0.3">
      <x:c r="J1065" s="23"/>
      <x:c r="Q1065" s="23"/>
      <x:c r="R1065" s="23"/>
      <x:c r="T1065" s="226"/>
      <x:c r="U1065" s="226"/>
      <x:c r="V1065" s="226"/>
      <x:c r="W1065" s="226"/>
      <x:c r="X1065" s="226"/>
      <x:c r="Y1065" s="226"/>
      <x:c r="Z1065" s="226"/>
      <x:c r="AA1065" s="226"/>
      <x:c r="AC1065" s="226"/>
      <x:c r="AE1065" s="222"/>
      <x:c r="AF1065" s="226"/>
      <x:c r="AH1065" s="222"/>
      <x:c r="AI1065" s="23"/>
      <x:c r="AJ1065" s="222"/>
      <x:c r="AK1065" s="222"/>
      <x:c r="AM1065" s="226"/>
      <x:c r="AN1065" s="222"/>
      <x:c r="AO1065" s="222"/>
    </x:row>
    <x:row r="1066" spans="1:57" x14ac:dyDescent="0.3">
      <x:c r="J1066" s="23"/>
      <x:c r="M1066" s="226"/>
      <x:c r="Q1066" s="23"/>
      <x:c r="R1066" s="23"/>
      <x:c r="T1066" s="226"/>
      <x:c r="U1066" s="226"/>
      <x:c r="V1066" s="226"/>
      <x:c r="W1066" s="226"/>
      <x:c r="X1066" s="226"/>
      <x:c r="Y1066" s="226"/>
      <x:c r="Z1066" s="226"/>
      <x:c r="AA1066" s="226"/>
      <x:c r="AC1066" s="226"/>
      <x:c r="AE1066" s="222"/>
      <x:c r="AF1066" s="226"/>
      <x:c r="AH1066" s="222"/>
      <x:c r="AI1066" s="23"/>
      <x:c r="AJ1066" s="222"/>
      <x:c r="AK1066" s="222"/>
      <x:c r="AM1066" s="226"/>
      <x:c r="AN1066" s="222"/>
      <x:c r="AO1066" s="222"/>
    </x:row>
    <x:row r="1067" spans="1:57" x14ac:dyDescent="0.3">
      <x:c r="J1067" s="23"/>
      <x:c r="M1067" s="226"/>
      <x:c r="Q1067" s="23"/>
      <x:c r="R1067" s="23"/>
      <x:c r="T1067" s="226"/>
      <x:c r="U1067" s="226"/>
      <x:c r="V1067" s="226"/>
      <x:c r="W1067" s="226"/>
      <x:c r="X1067" s="226"/>
      <x:c r="Y1067" s="226"/>
      <x:c r="Z1067" s="226"/>
      <x:c r="AA1067" s="226"/>
      <x:c r="AC1067" s="226"/>
      <x:c r="AE1067" s="222"/>
      <x:c r="AF1067" s="226"/>
      <x:c r="AH1067" s="222"/>
      <x:c r="AI1067" s="23"/>
      <x:c r="AJ1067" s="222"/>
      <x:c r="AK1067" s="222"/>
      <x:c r="AM1067" s="226"/>
      <x:c r="AN1067" s="222"/>
      <x:c r="AO1067" s="222"/>
    </x:row>
    <x:row r="1068" spans="1:57" x14ac:dyDescent="0.3">
      <x:c r="J1068" s="23"/>
      <x:c r="M1068" s="226"/>
      <x:c r="Q1068" s="23"/>
      <x:c r="R1068" s="23"/>
      <x:c r="T1068" s="226"/>
      <x:c r="U1068" s="226"/>
      <x:c r="V1068" s="226"/>
      <x:c r="W1068" s="226"/>
      <x:c r="X1068" s="226"/>
      <x:c r="Y1068" s="226"/>
      <x:c r="Z1068" s="226"/>
      <x:c r="AA1068" s="226"/>
      <x:c r="AC1068" s="226"/>
      <x:c r="AE1068" s="222"/>
      <x:c r="AF1068" s="226"/>
      <x:c r="AH1068" s="222"/>
      <x:c r="AI1068" s="23"/>
      <x:c r="AJ1068" s="222"/>
      <x:c r="AK1068" s="222"/>
      <x:c r="AM1068" s="226"/>
      <x:c r="AN1068" s="222"/>
      <x:c r="AO1068" s="222"/>
    </x:row>
    <x:row r="1069" spans="1:57" x14ac:dyDescent="0.3">
      <x:c r="J1069" s="23"/>
      <x:c r="Q1069" s="23"/>
      <x:c r="R1069" s="23"/>
      <x:c r="T1069" s="226"/>
      <x:c r="U1069" s="226"/>
      <x:c r="V1069" s="226"/>
      <x:c r="W1069" s="226"/>
      <x:c r="X1069" s="226"/>
      <x:c r="Y1069" s="226"/>
      <x:c r="Z1069" s="226"/>
      <x:c r="AA1069" s="226"/>
      <x:c r="AC1069" s="226"/>
      <x:c r="AE1069" s="222"/>
      <x:c r="AF1069" s="226"/>
      <x:c r="AH1069" s="222"/>
      <x:c r="AI1069" s="23"/>
      <x:c r="AJ1069" s="222"/>
      <x:c r="AK1069" s="222"/>
      <x:c r="AM1069" s="226"/>
      <x:c r="AN1069" s="222"/>
      <x:c r="AO1069" s="222"/>
    </x:row>
    <x:row r="1070" spans="1:57" x14ac:dyDescent="0.3">
      <x:c r="J1070" s="23"/>
      <x:c r="Q1070" s="23"/>
      <x:c r="R1070" s="23"/>
      <x:c r="T1070" s="226"/>
      <x:c r="U1070" s="226"/>
      <x:c r="V1070" s="226"/>
      <x:c r="W1070" s="226"/>
      <x:c r="X1070" s="226"/>
      <x:c r="Y1070" s="226"/>
      <x:c r="Z1070" s="226"/>
      <x:c r="AA1070" s="226"/>
      <x:c r="AC1070" s="226"/>
      <x:c r="AE1070" s="222"/>
      <x:c r="AF1070" s="226"/>
      <x:c r="AH1070" s="222"/>
      <x:c r="AI1070" s="23"/>
      <x:c r="AJ1070" s="222"/>
      <x:c r="AK1070" s="222"/>
      <x:c r="AM1070" s="226"/>
      <x:c r="AN1070" s="222"/>
      <x:c r="AO1070" s="222"/>
    </x:row>
    <x:row r="1071" spans="1:57" x14ac:dyDescent="0.3">
      <x:c r="J1071" s="23"/>
      <x:c r="M1071" s="226"/>
      <x:c r="Q1071" s="23"/>
      <x:c r="R1071" s="23"/>
      <x:c r="T1071" s="226"/>
      <x:c r="U1071" s="226"/>
      <x:c r="V1071" s="226"/>
      <x:c r="W1071" s="226"/>
      <x:c r="X1071" s="226"/>
      <x:c r="Y1071" s="226"/>
      <x:c r="Z1071" s="226"/>
      <x:c r="AA1071" s="226"/>
      <x:c r="AC1071" s="226"/>
      <x:c r="AE1071" s="222"/>
      <x:c r="AF1071" s="226"/>
      <x:c r="AH1071" s="222"/>
      <x:c r="AI1071" s="23"/>
      <x:c r="AJ1071" s="226"/>
      <x:c r="AK1071" s="226"/>
      <x:c r="AM1071" s="226"/>
      <x:c r="AN1071" s="226"/>
      <x:c r="AO1071" s="226"/>
    </x:row>
    <x:row r="1072" spans="1:57" x14ac:dyDescent="0.3">
      <x:c r="J1072" s="23"/>
      <x:c r="Q1072" s="23"/>
      <x:c r="R1072" s="23"/>
      <x:c r="T1072" s="226"/>
      <x:c r="U1072" s="226"/>
      <x:c r="V1072" s="226"/>
      <x:c r="W1072" s="226"/>
      <x:c r="X1072" s="226"/>
      <x:c r="Y1072" s="226"/>
      <x:c r="Z1072" s="226"/>
      <x:c r="AA1072" s="226"/>
      <x:c r="AC1072" s="226"/>
      <x:c r="AE1072" s="222"/>
      <x:c r="AF1072" s="226"/>
      <x:c r="AH1072" s="222"/>
      <x:c r="AI1072" s="23"/>
      <x:c r="AJ1072" s="222"/>
      <x:c r="AK1072" s="222"/>
      <x:c r="AM1072" s="226"/>
      <x:c r="AN1072" s="222"/>
      <x:c r="AO1072" s="222"/>
    </x:row>
    <x:row r="1073" spans="1:57" x14ac:dyDescent="0.3">
      <x:c r="J1073" s="23"/>
      <x:c r="M1073" s="226"/>
      <x:c r="Q1073" s="23"/>
      <x:c r="R1073" s="23"/>
      <x:c r="T1073" s="226"/>
      <x:c r="U1073" s="226"/>
      <x:c r="V1073" s="226"/>
      <x:c r="W1073" s="226"/>
      <x:c r="X1073" s="226"/>
      <x:c r="Y1073" s="226"/>
      <x:c r="Z1073" s="226"/>
      <x:c r="AA1073" s="226"/>
      <x:c r="AC1073" s="226"/>
      <x:c r="AE1073" s="222"/>
      <x:c r="AF1073" s="226"/>
      <x:c r="AH1073" s="222"/>
      <x:c r="AI1073" s="23"/>
      <x:c r="AJ1073" s="222"/>
      <x:c r="AK1073" s="222"/>
      <x:c r="AM1073" s="226"/>
      <x:c r="AN1073" s="222"/>
      <x:c r="AO1073" s="222"/>
    </x:row>
    <x:row r="1074" spans="1:57" x14ac:dyDescent="0.3">
      <x:c r="J1074" s="23"/>
      <x:c r="M1074" s="226"/>
      <x:c r="Q1074" s="23"/>
      <x:c r="R1074" s="23"/>
      <x:c r="T1074" s="226"/>
      <x:c r="U1074" s="226"/>
      <x:c r="V1074" s="226"/>
      <x:c r="W1074" s="226"/>
      <x:c r="X1074" s="226"/>
      <x:c r="Y1074" s="226"/>
      <x:c r="Z1074" s="226"/>
      <x:c r="AA1074" s="226"/>
      <x:c r="AC1074" s="226"/>
      <x:c r="AE1074" s="222"/>
      <x:c r="AF1074" s="226"/>
      <x:c r="AH1074" s="222"/>
      <x:c r="AI1074" s="23"/>
      <x:c r="AJ1074" s="222"/>
      <x:c r="AK1074" s="222"/>
      <x:c r="AM1074" s="226"/>
      <x:c r="AN1074" s="222"/>
      <x:c r="AO1074" s="222"/>
    </x:row>
    <x:row r="1075" spans="1:57" x14ac:dyDescent="0.3">
      <x:c r="J1075" s="23"/>
      <x:c r="Q1075" s="23"/>
      <x:c r="R1075" s="23"/>
      <x:c r="T1075" s="226"/>
      <x:c r="U1075" s="226"/>
      <x:c r="V1075" s="226"/>
      <x:c r="W1075" s="226"/>
      <x:c r="X1075" s="226"/>
      <x:c r="Y1075" s="226"/>
      <x:c r="Z1075" s="226"/>
      <x:c r="AA1075" s="226"/>
      <x:c r="AC1075" s="226"/>
      <x:c r="AE1075" s="226"/>
      <x:c r="AF1075" s="226"/>
      <x:c r="AH1075" s="222"/>
      <x:c r="AI1075" s="23"/>
      <x:c r="AJ1075" s="222"/>
      <x:c r="AK1075" s="222"/>
      <x:c r="AM1075" s="226"/>
      <x:c r="AN1075" s="222"/>
      <x:c r="AO1075" s="222"/>
    </x:row>
    <x:row r="1076" spans="1:57" x14ac:dyDescent="0.3">
      <x:c r="J1076" s="23"/>
      <x:c r="M1076" s="226"/>
      <x:c r="Q1076" s="23"/>
      <x:c r="R1076" s="23"/>
      <x:c r="T1076" s="226"/>
      <x:c r="U1076" s="226"/>
      <x:c r="V1076" s="226"/>
      <x:c r="W1076" s="226"/>
      <x:c r="X1076" s="226"/>
      <x:c r="Y1076" s="226"/>
      <x:c r="Z1076" s="226"/>
      <x:c r="AA1076" s="226"/>
      <x:c r="AC1076" s="226"/>
      <x:c r="AE1076" s="226"/>
      <x:c r="AF1076" s="226"/>
      <x:c r="AH1076" s="222"/>
      <x:c r="AI1076" s="23"/>
      <x:c r="AJ1076" s="222"/>
      <x:c r="AK1076" s="222"/>
      <x:c r="AM1076" s="226"/>
      <x:c r="AN1076" s="222"/>
      <x:c r="AO1076" s="222"/>
    </x:row>
    <x:row r="1077" spans="1:57" x14ac:dyDescent="0.3">
      <x:c r="J1077" s="23"/>
      <x:c r="Q1077" s="23"/>
      <x:c r="R1077" s="23"/>
      <x:c r="T1077" s="226"/>
      <x:c r="U1077" s="226"/>
      <x:c r="V1077" s="226"/>
      <x:c r="W1077" s="226"/>
      <x:c r="X1077" s="226"/>
      <x:c r="Y1077" s="226"/>
      <x:c r="Z1077" s="226"/>
      <x:c r="AA1077" s="226"/>
      <x:c r="AC1077" s="226"/>
      <x:c r="AE1077" s="222"/>
      <x:c r="AF1077" s="226"/>
      <x:c r="AH1077" s="222"/>
      <x:c r="AI1077" s="23"/>
      <x:c r="AJ1077" s="222"/>
      <x:c r="AK1077" s="222"/>
      <x:c r="AM1077" s="226"/>
      <x:c r="AN1077" s="222"/>
      <x:c r="AO1077" s="222"/>
    </x:row>
    <x:row r="1078" spans="1:57" x14ac:dyDescent="0.3">
      <x:c r="J1078" s="23"/>
      <x:c r="M1078" s="226"/>
      <x:c r="Q1078" s="23"/>
      <x:c r="R1078" s="23"/>
      <x:c r="T1078" s="226"/>
      <x:c r="U1078" s="226"/>
      <x:c r="V1078" s="226"/>
      <x:c r="W1078" s="226"/>
      <x:c r="X1078" s="226"/>
      <x:c r="Y1078" s="226"/>
      <x:c r="Z1078" s="226"/>
      <x:c r="AA1078" s="226"/>
      <x:c r="AC1078" s="226"/>
      <x:c r="AE1078" s="226"/>
      <x:c r="AF1078" s="226"/>
      <x:c r="AH1078" s="222"/>
      <x:c r="AI1078" s="23"/>
      <x:c r="AJ1078" s="222"/>
      <x:c r="AK1078" s="222"/>
      <x:c r="AM1078" s="226"/>
      <x:c r="AN1078" s="222"/>
      <x:c r="AO1078" s="222"/>
    </x:row>
    <x:row r="1079" spans="1:57" x14ac:dyDescent="0.3">
      <x:c r="J1079" s="23"/>
      <x:c r="Q1079" s="23"/>
      <x:c r="R1079" s="23"/>
      <x:c r="T1079" s="226"/>
      <x:c r="U1079" s="226"/>
      <x:c r="V1079" s="226"/>
      <x:c r="W1079" s="226"/>
      <x:c r="X1079" s="226"/>
      <x:c r="Y1079" s="226"/>
      <x:c r="Z1079" s="226"/>
      <x:c r="AA1079" s="226"/>
      <x:c r="AC1079" s="226"/>
      <x:c r="AE1079" s="222"/>
      <x:c r="AF1079" s="226"/>
      <x:c r="AH1079" s="222"/>
      <x:c r="AI1079" s="23"/>
      <x:c r="AJ1079" s="222"/>
      <x:c r="AK1079" s="222"/>
      <x:c r="AM1079" s="226"/>
      <x:c r="AN1079" s="222"/>
      <x:c r="AO1079" s="222"/>
    </x:row>
    <x:row r="1080" spans="1:57" x14ac:dyDescent="0.3">
      <x:c r="J1080" s="23"/>
      <x:c r="M1080" s="226"/>
      <x:c r="Q1080" s="23"/>
      <x:c r="R1080" s="23"/>
      <x:c r="T1080" s="226"/>
      <x:c r="U1080" s="226"/>
      <x:c r="V1080" s="226"/>
      <x:c r="W1080" s="226"/>
      <x:c r="X1080" s="226"/>
      <x:c r="Y1080" s="226"/>
      <x:c r="Z1080" s="226"/>
      <x:c r="AA1080" s="226"/>
      <x:c r="AC1080" s="226"/>
      <x:c r="AE1080" s="222"/>
      <x:c r="AF1080" s="226"/>
      <x:c r="AH1080" s="222"/>
      <x:c r="AI1080" s="23"/>
      <x:c r="AJ1080" s="222"/>
      <x:c r="AK1080" s="222"/>
      <x:c r="AM1080" s="226"/>
      <x:c r="AN1080" s="222"/>
      <x:c r="AO1080" s="222"/>
    </x:row>
    <x:row r="1081" spans="1:57" x14ac:dyDescent="0.3">
      <x:c r="J1081" s="23"/>
      <x:c r="Q1081" s="23"/>
      <x:c r="R1081" s="23"/>
      <x:c r="T1081" s="226"/>
      <x:c r="U1081" s="226"/>
      <x:c r="V1081" s="226"/>
      <x:c r="W1081" s="226"/>
      <x:c r="X1081" s="226"/>
      <x:c r="Y1081" s="226"/>
      <x:c r="Z1081" s="226"/>
      <x:c r="AA1081" s="226"/>
      <x:c r="AC1081" s="226"/>
      <x:c r="AE1081" s="222"/>
      <x:c r="AF1081" s="226"/>
      <x:c r="AH1081" s="222"/>
      <x:c r="AI1081" s="23"/>
      <x:c r="AJ1081" s="222"/>
      <x:c r="AK1081" s="222"/>
      <x:c r="AM1081" s="226"/>
      <x:c r="AN1081" s="222"/>
      <x:c r="AO1081" s="222"/>
    </x:row>
    <x:row r="1082" spans="1:57" x14ac:dyDescent="0.3">
      <x:c r="J1082" s="23"/>
      <x:c r="Q1082" s="23"/>
      <x:c r="R1082" s="23"/>
      <x:c r="T1082" s="226"/>
      <x:c r="U1082" s="226"/>
      <x:c r="V1082" s="226"/>
      <x:c r="W1082" s="226"/>
      <x:c r="X1082" s="226"/>
      <x:c r="Y1082" s="226"/>
      <x:c r="Z1082" s="226"/>
      <x:c r="AA1082" s="226"/>
      <x:c r="AC1082" s="226"/>
      <x:c r="AE1082" s="222"/>
      <x:c r="AF1082" s="226"/>
      <x:c r="AH1082" s="222"/>
      <x:c r="AI1082" s="23"/>
      <x:c r="AJ1082" s="222"/>
      <x:c r="AK1082" s="222"/>
      <x:c r="AM1082" s="226"/>
      <x:c r="AN1082" s="222"/>
      <x:c r="AO1082" s="222"/>
    </x:row>
    <x:row r="1083" spans="1:57" x14ac:dyDescent="0.3">
      <x:c r="J1083" s="23"/>
      <x:c r="M1083" s="226"/>
      <x:c r="Q1083" s="23"/>
      <x:c r="R1083" s="23"/>
      <x:c r="T1083" s="226"/>
      <x:c r="U1083" s="226"/>
      <x:c r="V1083" s="226"/>
      <x:c r="W1083" s="226"/>
      <x:c r="X1083" s="226"/>
      <x:c r="Y1083" s="226"/>
      <x:c r="Z1083" s="226"/>
      <x:c r="AA1083" s="226"/>
      <x:c r="AC1083" s="226"/>
      <x:c r="AE1083" s="226"/>
      <x:c r="AF1083" s="226"/>
      <x:c r="AH1083" s="222"/>
      <x:c r="AI1083" s="23"/>
      <x:c r="AJ1083" s="222"/>
      <x:c r="AK1083" s="222"/>
      <x:c r="AM1083" s="226"/>
      <x:c r="AN1083" s="222"/>
      <x:c r="AO1083" s="222"/>
    </x:row>
    <x:row r="1084" spans="1:57" x14ac:dyDescent="0.3">
      <x:c r="J1084" s="23"/>
      <x:c r="Q1084" s="23"/>
      <x:c r="R1084" s="23"/>
      <x:c r="T1084" s="226"/>
      <x:c r="U1084" s="226"/>
      <x:c r="V1084" s="226"/>
      <x:c r="W1084" s="226"/>
      <x:c r="X1084" s="226"/>
      <x:c r="Y1084" s="226"/>
      <x:c r="Z1084" s="226"/>
      <x:c r="AA1084" s="226"/>
      <x:c r="AC1084" s="226"/>
      <x:c r="AE1084" s="222"/>
      <x:c r="AF1084" s="226"/>
      <x:c r="AH1084" s="222"/>
      <x:c r="AI1084" s="23"/>
      <x:c r="AJ1084" s="222"/>
      <x:c r="AK1084" s="222"/>
      <x:c r="AM1084" s="226"/>
      <x:c r="AN1084" s="222"/>
      <x:c r="AO1084" s="222"/>
    </x:row>
    <x:row r="1085" spans="1:57" x14ac:dyDescent="0.3">
      <x:c r="J1085" s="23"/>
      <x:c r="M1085" s="226"/>
      <x:c r="Q1085" s="23"/>
      <x:c r="R1085" s="23"/>
      <x:c r="T1085" s="226"/>
      <x:c r="U1085" s="226"/>
      <x:c r="V1085" s="226"/>
      <x:c r="W1085" s="226"/>
      <x:c r="X1085" s="226"/>
      <x:c r="Y1085" s="226"/>
      <x:c r="Z1085" s="226"/>
      <x:c r="AA1085" s="226"/>
      <x:c r="AC1085" s="226"/>
      <x:c r="AE1085" s="222"/>
      <x:c r="AF1085" s="226"/>
      <x:c r="AH1085" s="222"/>
      <x:c r="AI1085" s="23"/>
      <x:c r="AJ1085" s="222"/>
      <x:c r="AK1085" s="222"/>
      <x:c r="AM1085" s="226"/>
      <x:c r="AN1085" s="222"/>
      <x:c r="AO1085" s="222"/>
    </x:row>
    <x:row r="1086" spans="1:57" x14ac:dyDescent="0.3">
      <x:c r="J1086" s="23"/>
      <x:c r="Q1086" s="23"/>
      <x:c r="R1086" s="23"/>
      <x:c r="T1086" s="226"/>
      <x:c r="U1086" s="226"/>
      <x:c r="V1086" s="226"/>
      <x:c r="W1086" s="226"/>
      <x:c r="X1086" s="226"/>
      <x:c r="Y1086" s="226"/>
      <x:c r="Z1086" s="226"/>
      <x:c r="AA1086" s="226"/>
      <x:c r="AC1086" s="226"/>
      <x:c r="AE1086" s="222"/>
      <x:c r="AF1086" s="226"/>
      <x:c r="AH1086" s="222"/>
      <x:c r="AI1086" s="23"/>
      <x:c r="AJ1086" s="222"/>
      <x:c r="AK1086" s="222"/>
      <x:c r="AM1086" s="226"/>
      <x:c r="AN1086" s="222"/>
      <x:c r="AO1086" s="222"/>
    </x:row>
    <x:row r="1087" spans="1:57" x14ac:dyDescent="0.3">
      <x:c r="J1087" s="23"/>
      <x:c r="M1087" s="226"/>
      <x:c r="Q1087" s="23"/>
      <x:c r="R1087" s="23"/>
      <x:c r="T1087" s="226"/>
      <x:c r="U1087" s="226"/>
      <x:c r="V1087" s="226"/>
      <x:c r="W1087" s="226"/>
      <x:c r="X1087" s="226"/>
      <x:c r="Y1087" s="226"/>
      <x:c r="Z1087" s="226"/>
      <x:c r="AA1087" s="226"/>
      <x:c r="AC1087" s="226"/>
      <x:c r="AE1087" s="226"/>
      <x:c r="AF1087" s="226"/>
      <x:c r="AH1087" s="222"/>
      <x:c r="AI1087" s="23"/>
      <x:c r="AJ1087" s="222"/>
      <x:c r="AK1087" s="222"/>
      <x:c r="AM1087" s="226"/>
      <x:c r="AN1087" s="222"/>
      <x:c r="AO1087" s="222"/>
    </x:row>
    <x:row r="1088" spans="1:57" x14ac:dyDescent="0.3">
      <x:c r="J1088" s="23"/>
      <x:c r="Q1088" s="23"/>
      <x:c r="R1088" s="23"/>
      <x:c r="T1088" s="226"/>
      <x:c r="U1088" s="226"/>
      <x:c r="V1088" s="226"/>
      <x:c r="W1088" s="226"/>
      <x:c r="X1088" s="226"/>
      <x:c r="Y1088" s="226"/>
      <x:c r="Z1088" s="226"/>
      <x:c r="AA1088" s="226"/>
      <x:c r="AC1088" s="226"/>
      <x:c r="AE1088" s="222"/>
      <x:c r="AF1088" s="226"/>
      <x:c r="AH1088" s="222"/>
      <x:c r="AI1088" s="23"/>
      <x:c r="AJ1088" s="222"/>
      <x:c r="AK1088" s="222"/>
      <x:c r="AM1088" s="226"/>
      <x:c r="AN1088" s="222"/>
      <x:c r="AO1088" s="222"/>
    </x:row>
    <x:row r="1089" spans="1:57" x14ac:dyDescent="0.3">
      <x:c r="J1089" s="23"/>
      <x:c r="M1089" s="226"/>
      <x:c r="Q1089" s="23"/>
      <x:c r="R1089" s="23"/>
      <x:c r="T1089" s="226"/>
      <x:c r="U1089" s="226"/>
      <x:c r="V1089" s="226"/>
      <x:c r="W1089" s="226"/>
      <x:c r="X1089" s="226"/>
      <x:c r="Y1089" s="226"/>
      <x:c r="Z1089" s="226"/>
      <x:c r="AA1089" s="226"/>
      <x:c r="AC1089" s="226"/>
      <x:c r="AE1089" s="222"/>
      <x:c r="AF1089" s="226"/>
      <x:c r="AH1089" s="222"/>
      <x:c r="AI1089" s="23"/>
      <x:c r="AJ1089" s="222"/>
      <x:c r="AK1089" s="222"/>
      <x:c r="AM1089" s="226"/>
      <x:c r="AN1089" s="222"/>
      <x:c r="AO1089" s="222"/>
    </x:row>
    <x:row r="1090" spans="1:57" x14ac:dyDescent="0.3">
      <x:c r="J1090" s="23"/>
      <x:c r="Q1090" s="23"/>
      <x:c r="R1090" s="23"/>
      <x:c r="T1090" s="226"/>
      <x:c r="U1090" s="226"/>
      <x:c r="V1090" s="226"/>
      <x:c r="W1090" s="226"/>
      <x:c r="X1090" s="226"/>
      <x:c r="Y1090" s="226"/>
      <x:c r="Z1090" s="226"/>
      <x:c r="AA1090" s="226"/>
      <x:c r="AC1090" s="226"/>
      <x:c r="AE1090" s="222"/>
      <x:c r="AF1090" s="226"/>
      <x:c r="AH1090" s="222"/>
      <x:c r="AI1090" s="23"/>
      <x:c r="AJ1090" s="222"/>
      <x:c r="AK1090" s="222"/>
      <x:c r="AM1090" s="226"/>
      <x:c r="AN1090" s="222"/>
      <x:c r="AO1090" s="222"/>
    </x:row>
    <x:row r="1091" spans="1:57" x14ac:dyDescent="0.3">
      <x:c r="J1091" s="23"/>
      <x:c r="M1091" s="226"/>
      <x:c r="Q1091" s="23"/>
      <x:c r="R1091" s="23"/>
      <x:c r="T1091" s="226"/>
      <x:c r="U1091" s="226"/>
      <x:c r="V1091" s="226"/>
      <x:c r="W1091" s="226"/>
      <x:c r="X1091" s="226"/>
      <x:c r="Y1091" s="226"/>
      <x:c r="Z1091" s="226"/>
      <x:c r="AA1091" s="226"/>
      <x:c r="AC1091" s="226"/>
      <x:c r="AE1091" s="222"/>
      <x:c r="AF1091" s="226"/>
      <x:c r="AH1091" s="222"/>
      <x:c r="AI1091" s="23"/>
      <x:c r="AJ1091" s="222"/>
      <x:c r="AK1091" s="222"/>
      <x:c r="AM1091" s="226"/>
      <x:c r="AN1091" s="222"/>
      <x:c r="AO1091" s="222"/>
    </x:row>
    <x:row r="1092" spans="1:57" x14ac:dyDescent="0.3">
      <x:c r="J1092" s="23"/>
      <x:c r="M1092" s="226"/>
      <x:c r="Q1092" s="23"/>
      <x:c r="R1092" s="23"/>
      <x:c r="T1092" s="226"/>
      <x:c r="U1092" s="226"/>
      <x:c r="V1092" s="226"/>
      <x:c r="W1092" s="226"/>
      <x:c r="X1092" s="226"/>
      <x:c r="Y1092" s="226"/>
      <x:c r="Z1092" s="226"/>
      <x:c r="AA1092" s="226"/>
      <x:c r="AC1092" s="226"/>
      <x:c r="AE1092" s="222"/>
      <x:c r="AF1092" s="226"/>
      <x:c r="AH1092" s="222"/>
      <x:c r="AI1092" s="23"/>
      <x:c r="AJ1092" s="222"/>
      <x:c r="AK1092" s="222"/>
      <x:c r="AM1092" s="226"/>
      <x:c r="AN1092" s="222"/>
      <x:c r="AO1092" s="222"/>
    </x:row>
    <x:row r="1093" spans="1:57" x14ac:dyDescent="0.3">
      <x:c r="J1093" s="23"/>
      <x:c r="Q1093" s="23"/>
      <x:c r="R1093" s="23"/>
      <x:c r="T1093" s="226"/>
      <x:c r="U1093" s="226"/>
      <x:c r="V1093" s="226"/>
      <x:c r="W1093" s="226"/>
      <x:c r="X1093" s="226"/>
      <x:c r="Y1093" s="226"/>
      <x:c r="Z1093" s="226"/>
      <x:c r="AA1093" s="226"/>
      <x:c r="AC1093" s="226"/>
      <x:c r="AE1093" s="222"/>
      <x:c r="AF1093" s="226"/>
      <x:c r="AH1093" s="222"/>
      <x:c r="AI1093" s="23"/>
      <x:c r="AJ1093" s="222"/>
      <x:c r="AK1093" s="222"/>
      <x:c r="AM1093" s="226"/>
      <x:c r="AN1093" s="222"/>
      <x:c r="AO1093" s="222"/>
    </x:row>
    <x:row r="1094" spans="1:57" x14ac:dyDescent="0.3">
      <x:c r="J1094" s="23"/>
      <x:c r="M1094" s="226"/>
      <x:c r="Q1094" s="23"/>
      <x:c r="R1094" s="23"/>
      <x:c r="T1094" s="226"/>
      <x:c r="U1094" s="226"/>
      <x:c r="V1094" s="226"/>
      <x:c r="W1094" s="226"/>
      <x:c r="X1094" s="226"/>
      <x:c r="Y1094" s="226"/>
      <x:c r="Z1094" s="226"/>
      <x:c r="AA1094" s="226"/>
      <x:c r="AC1094" s="226"/>
      <x:c r="AE1094" s="222"/>
      <x:c r="AF1094" s="226"/>
      <x:c r="AH1094" s="222"/>
      <x:c r="AI1094" s="23"/>
      <x:c r="AJ1094" s="222"/>
      <x:c r="AK1094" s="222"/>
      <x:c r="AM1094" s="226"/>
      <x:c r="AN1094" s="222"/>
      <x:c r="AO1094" s="222"/>
    </x:row>
    <x:row r="1095" spans="1:57" x14ac:dyDescent="0.3">
      <x:c r="J1095" s="23"/>
      <x:c r="M1095" s="226"/>
      <x:c r="Q1095" s="23"/>
      <x:c r="R1095" s="23"/>
      <x:c r="T1095" s="226"/>
      <x:c r="U1095" s="226"/>
      <x:c r="V1095" s="226"/>
      <x:c r="W1095" s="226"/>
      <x:c r="X1095" s="226"/>
      <x:c r="Y1095" s="226"/>
      <x:c r="Z1095" s="226"/>
      <x:c r="AA1095" s="226"/>
      <x:c r="AC1095" s="226"/>
      <x:c r="AE1095" s="226"/>
      <x:c r="AF1095" s="226"/>
      <x:c r="AH1095" s="222"/>
      <x:c r="AI1095" s="23"/>
      <x:c r="AJ1095" s="222"/>
      <x:c r="AK1095" s="222"/>
      <x:c r="AM1095" s="226"/>
      <x:c r="AN1095" s="222"/>
      <x:c r="AO1095" s="222"/>
    </x:row>
    <x:row r="1096" spans="1:57" x14ac:dyDescent="0.3">
      <x:c r="J1096" s="23"/>
      <x:c r="Q1096" s="23"/>
      <x:c r="R1096" s="23"/>
      <x:c r="T1096" s="226"/>
      <x:c r="U1096" s="226"/>
      <x:c r="V1096" s="226"/>
      <x:c r="W1096" s="226"/>
      <x:c r="X1096" s="226"/>
      <x:c r="Y1096" s="226"/>
      <x:c r="Z1096" s="226"/>
      <x:c r="AA1096" s="226"/>
      <x:c r="AC1096" s="226"/>
      <x:c r="AE1096" s="222"/>
      <x:c r="AF1096" s="226"/>
      <x:c r="AH1096" s="222"/>
      <x:c r="AI1096" s="23"/>
      <x:c r="AJ1096" s="222"/>
      <x:c r="AK1096" s="222"/>
      <x:c r="AM1096" s="226"/>
      <x:c r="AN1096" s="222"/>
      <x:c r="AO1096" s="222"/>
    </x:row>
    <x:row r="1097" spans="1:57" x14ac:dyDescent="0.3">
      <x:c r="J1097" s="23"/>
      <x:c r="M1097" s="226"/>
      <x:c r="Q1097" s="23"/>
      <x:c r="R1097" s="23"/>
      <x:c r="T1097" s="226"/>
      <x:c r="U1097" s="226"/>
      <x:c r="V1097" s="226"/>
      <x:c r="W1097" s="226"/>
      <x:c r="X1097" s="226"/>
      <x:c r="Y1097" s="226"/>
      <x:c r="Z1097" s="226"/>
      <x:c r="AA1097" s="226"/>
      <x:c r="AC1097" s="226"/>
      <x:c r="AE1097" s="222"/>
      <x:c r="AF1097" s="226"/>
      <x:c r="AH1097" s="222"/>
      <x:c r="AI1097" s="23"/>
      <x:c r="AJ1097" s="222"/>
      <x:c r="AK1097" s="222"/>
      <x:c r="AM1097" s="226"/>
      <x:c r="AN1097" s="222"/>
      <x:c r="AO1097" s="222"/>
    </x:row>
    <x:row r="1098" spans="1:57" x14ac:dyDescent="0.3">
      <x:c r="J1098" s="23"/>
      <x:c r="Q1098" s="23"/>
      <x:c r="R1098" s="23"/>
      <x:c r="T1098" s="226"/>
      <x:c r="U1098" s="226"/>
      <x:c r="V1098" s="226"/>
      <x:c r="W1098" s="226"/>
      <x:c r="X1098" s="226"/>
      <x:c r="Y1098" s="226"/>
      <x:c r="Z1098" s="226"/>
      <x:c r="AA1098" s="226"/>
      <x:c r="AC1098" s="226"/>
      <x:c r="AE1098" s="222"/>
      <x:c r="AF1098" s="226"/>
      <x:c r="AH1098" s="222"/>
      <x:c r="AI1098" s="23"/>
      <x:c r="AJ1098" s="222"/>
      <x:c r="AK1098" s="222"/>
      <x:c r="AM1098" s="226"/>
      <x:c r="AN1098" s="222"/>
      <x:c r="AO1098" s="222"/>
    </x:row>
    <x:row r="1099" spans="1:57" x14ac:dyDescent="0.3">
      <x:c r="J1099" s="23"/>
      <x:c r="Q1099" s="23"/>
      <x:c r="R1099" s="23"/>
      <x:c r="T1099" s="226"/>
      <x:c r="U1099" s="226"/>
      <x:c r="V1099" s="226"/>
      <x:c r="W1099" s="226"/>
      <x:c r="X1099" s="226"/>
      <x:c r="Y1099" s="226"/>
      <x:c r="Z1099" s="226"/>
      <x:c r="AA1099" s="226"/>
      <x:c r="AC1099" s="226"/>
      <x:c r="AE1099" s="222"/>
      <x:c r="AF1099" s="226"/>
      <x:c r="AH1099" s="222"/>
      <x:c r="AI1099" s="23"/>
      <x:c r="AJ1099" s="222"/>
      <x:c r="AK1099" s="222"/>
      <x:c r="AM1099" s="226"/>
      <x:c r="AN1099" s="222"/>
      <x:c r="AO1099" s="222"/>
    </x:row>
    <x:row r="1100" spans="1:57" x14ac:dyDescent="0.3">
      <x:c r="J1100" s="23"/>
      <x:c r="M1100" s="226"/>
      <x:c r="Q1100" s="23"/>
      <x:c r="R1100" s="23"/>
      <x:c r="T1100" s="226"/>
      <x:c r="U1100" s="226"/>
      <x:c r="V1100" s="226"/>
      <x:c r="W1100" s="226"/>
      <x:c r="X1100" s="226"/>
      <x:c r="Y1100" s="226"/>
      <x:c r="Z1100" s="226"/>
      <x:c r="AA1100" s="226"/>
      <x:c r="AC1100" s="226"/>
      <x:c r="AE1100" s="222"/>
      <x:c r="AF1100" s="226"/>
      <x:c r="AH1100" s="222"/>
      <x:c r="AI1100" s="23"/>
      <x:c r="AJ1100" s="222"/>
      <x:c r="AK1100" s="222"/>
      <x:c r="AM1100" s="226"/>
      <x:c r="AN1100" s="222"/>
      <x:c r="AO1100" s="222"/>
    </x:row>
    <x:row r="1101" spans="1:57" x14ac:dyDescent="0.3">
      <x:c r="J1101" s="23"/>
      <x:c r="M1101" s="226"/>
      <x:c r="Q1101" s="23"/>
      <x:c r="R1101" s="23"/>
      <x:c r="T1101" s="226"/>
      <x:c r="U1101" s="226"/>
      <x:c r="V1101" s="226"/>
      <x:c r="W1101" s="226"/>
      <x:c r="X1101" s="226"/>
      <x:c r="Y1101" s="226"/>
      <x:c r="Z1101" s="226"/>
      <x:c r="AA1101" s="226"/>
      <x:c r="AC1101" s="226"/>
      <x:c r="AE1101" s="222"/>
      <x:c r="AF1101" s="226"/>
      <x:c r="AH1101" s="222"/>
      <x:c r="AI1101" s="23"/>
      <x:c r="AJ1101" s="222"/>
      <x:c r="AK1101" s="222"/>
      <x:c r="AM1101" s="226"/>
      <x:c r="AN1101" s="222"/>
      <x:c r="AO1101" s="222"/>
    </x:row>
    <x:row r="1102" spans="1:57" x14ac:dyDescent="0.3">
      <x:c r="J1102" s="23"/>
      <x:c r="M1102" s="226"/>
      <x:c r="Q1102" s="23"/>
      <x:c r="R1102" s="23"/>
      <x:c r="T1102" s="226"/>
      <x:c r="U1102" s="226"/>
      <x:c r="V1102" s="226"/>
      <x:c r="W1102" s="226"/>
      <x:c r="X1102" s="226"/>
      <x:c r="Y1102" s="226"/>
      <x:c r="Z1102" s="226"/>
      <x:c r="AA1102" s="226"/>
      <x:c r="AC1102" s="226"/>
      <x:c r="AE1102" s="222"/>
      <x:c r="AF1102" s="226"/>
      <x:c r="AH1102" s="222"/>
      <x:c r="AI1102" s="23"/>
      <x:c r="AJ1102" s="222"/>
      <x:c r="AK1102" s="222"/>
      <x:c r="AM1102" s="226"/>
      <x:c r="AN1102" s="222"/>
      <x:c r="AO1102" s="222"/>
    </x:row>
    <x:row r="1103" spans="1:57" x14ac:dyDescent="0.3">
      <x:c r="J1103" s="23"/>
      <x:c r="M1103" s="226"/>
      <x:c r="Q1103" s="23"/>
      <x:c r="R1103" s="23"/>
      <x:c r="T1103" s="226"/>
      <x:c r="U1103" s="226"/>
      <x:c r="V1103" s="226"/>
      <x:c r="W1103" s="226"/>
      <x:c r="X1103" s="226"/>
      <x:c r="Y1103" s="226"/>
      <x:c r="Z1103" s="226"/>
      <x:c r="AA1103" s="226"/>
      <x:c r="AC1103" s="226"/>
      <x:c r="AE1103" s="226"/>
      <x:c r="AF1103" s="226"/>
      <x:c r="AH1103" s="222"/>
      <x:c r="AI1103" s="23"/>
      <x:c r="AJ1103" s="222"/>
      <x:c r="AK1103" s="222"/>
      <x:c r="AM1103" s="226"/>
      <x:c r="AN1103" s="222"/>
      <x:c r="AO1103" s="222"/>
    </x:row>
    <x:row r="1104" spans="1:57" x14ac:dyDescent="0.3">
      <x:c r="J1104" s="23"/>
      <x:c r="M1104" s="226"/>
      <x:c r="Q1104" s="23"/>
      <x:c r="R1104" s="23"/>
      <x:c r="T1104" s="226"/>
      <x:c r="U1104" s="226"/>
      <x:c r="V1104" s="226"/>
      <x:c r="W1104" s="226"/>
      <x:c r="X1104" s="226"/>
      <x:c r="Y1104" s="226"/>
      <x:c r="Z1104" s="226"/>
      <x:c r="AA1104" s="226"/>
      <x:c r="AC1104" s="226"/>
      <x:c r="AE1104" s="222"/>
      <x:c r="AF1104" s="226"/>
      <x:c r="AH1104" s="222"/>
      <x:c r="AI1104" s="23"/>
      <x:c r="AJ1104" s="222"/>
      <x:c r="AK1104" s="222"/>
      <x:c r="AM1104" s="226"/>
      <x:c r="AN1104" s="222"/>
      <x:c r="AO1104" s="222"/>
    </x:row>
    <x:row r="1105" spans="1:57" x14ac:dyDescent="0.3">
      <x:c r="J1105" s="23"/>
      <x:c r="M1105" s="226"/>
      <x:c r="Q1105" s="23"/>
      <x:c r="R1105" s="23"/>
      <x:c r="T1105" s="226"/>
      <x:c r="U1105" s="226"/>
      <x:c r="V1105" s="226"/>
      <x:c r="W1105" s="226"/>
      <x:c r="X1105" s="226"/>
      <x:c r="Y1105" s="226"/>
      <x:c r="Z1105" s="226"/>
      <x:c r="AA1105" s="226"/>
      <x:c r="AC1105" s="226"/>
      <x:c r="AE1105" s="222"/>
      <x:c r="AF1105" s="226"/>
      <x:c r="AH1105" s="222"/>
      <x:c r="AI1105" s="23"/>
      <x:c r="AJ1105" s="222"/>
      <x:c r="AK1105" s="222"/>
      <x:c r="AM1105" s="226"/>
      <x:c r="AN1105" s="222"/>
      <x:c r="AO1105" s="222"/>
    </x:row>
    <x:row r="1106" spans="1:57" x14ac:dyDescent="0.3">
      <x:c r="J1106" s="23"/>
      <x:c r="M1106" s="226"/>
      <x:c r="Q1106" s="23"/>
      <x:c r="R1106" s="23"/>
      <x:c r="T1106" s="226"/>
      <x:c r="U1106" s="226"/>
      <x:c r="V1106" s="226"/>
      <x:c r="W1106" s="226"/>
      <x:c r="X1106" s="226"/>
      <x:c r="Y1106" s="226"/>
      <x:c r="Z1106" s="226"/>
      <x:c r="AA1106" s="226"/>
      <x:c r="AC1106" s="226"/>
      <x:c r="AE1106" s="226"/>
      <x:c r="AF1106" s="226"/>
      <x:c r="AH1106" s="222"/>
      <x:c r="AI1106" s="23"/>
      <x:c r="AJ1106" s="222"/>
      <x:c r="AK1106" s="222"/>
      <x:c r="AM1106" s="226"/>
      <x:c r="AN1106" s="222"/>
      <x:c r="AO1106" s="222"/>
    </x:row>
    <x:row r="1107" spans="1:57" x14ac:dyDescent="0.3">
      <x:c r="J1107" s="23"/>
      <x:c r="Q1107" s="23"/>
      <x:c r="R1107" s="23"/>
      <x:c r="T1107" s="226"/>
      <x:c r="U1107" s="226"/>
      <x:c r="V1107" s="226"/>
      <x:c r="W1107" s="226"/>
      <x:c r="X1107" s="226"/>
      <x:c r="Y1107" s="226"/>
      <x:c r="Z1107" s="226"/>
      <x:c r="AA1107" s="226"/>
      <x:c r="AC1107" s="226"/>
      <x:c r="AE1107" s="222"/>
      <x:c r="AF1107" s="226"/>
      <x:c r="AH1107" s="222"/>
      <x:c r="AI1107" s="23"/>
      <x:c r="AJ1107" s="222"/>
      <x:c r="AK1107" s="222"/>
      <x:c r="AM1107" s="226"/>
      <x:c r="AN1107" s="222"/>
      <x:c r="AO1107" s="222"/>
    </x:row>
    <x:row r="1108" spans="1:57" x14ac:dyDescent="0.3">
      <x:c r="J1108" s="23"/>
      <x:c r="M1108" s="226"/>
      <x:c r="Q1108" s="23"/>
      <x:c r="R1108" s="23"/>
      <x:c r="T1108" s="226"/>
      <x:c r="U1108" s="226"/>
      <x:c r="V1108" s="226"/>
      <x:c r="W1108" s="226"/>
      <x:c r="X1108" s="226"/>
      <x:c r="Y1108" s="226"/>
      <x:c r="Z1108" s="226"/>
      <x:c r="AA1108" s="226"/>
      <x:c r="AC1108" s="226"/>
      <x:c r="AE1108" s="226"/>
      <x:c r="AF1108" s="226"/>
      <x:c r="AH1108" s="222"/>
      <x:c r="AI1108" s="23"/>
      <x:c r="AJ1108" s="222"/>
      <x:c r="AK1108" s="222"/>
      <x:c r="AM1108" s="226"/>
      <x:c r="AN1108" s="222"/>
      <x:c r="AO1108" s="222"/>
    </x:row>
    <x:row r="1109" spans="1:57" x14ac:dyDescent="0.3">
      <x:c r="J1109" s="23"/>
      <x:c r="M1109" s="226"/>
      <x:c r="Q1109" s="23"/>
      <x:c r="R1109" s="23"/>
      <x:c r="T1109" s="226"/>
      <x:c r="U1109" s="226"/>
      <x:c r="V1109" s="226"/>
      <x:c r="W1109" s="226"/>
      <x:c r="X1109" s="226"/>
      <x:c r="Y1109" s="226"/>
      <x:c r="Z1109" s="226"/>
      <x:c r="AA1109" s="226"/>
      <x:c r="AC1109" s="226"/>
      <x:c r="AE1109" s="222"/>
      <x:c r="AF1109" s="226"/>
      <x:c r="AH1109" s="222"/>
      <x:c r="AI1109" s="23"/>
      <x:c r="AJ1109" s="222"/>
      <x:c r="AK1109" s="222"/>
      <x:c r="AM1109" s="226"/>
      <x:c r="AN1109" s="222"/>
      <x:c r="AO1109" s="222"/>
    </x:row>
    <x:row r="1110" spans="1:57" x14ac:dyDescent="0.3">
      <x:c r="J1110" s="23"/>
      <x:c r="M1110" s="226"/>
      <x:c r="Q1110" s="23"/>
      <x:c r="R1110" s="23"/>
      <x:c r="T1110" s="226"/>
      <x:c r="U1110" s="226"/>
      <x:c r="V1110" s="226"/>
      <x:c r="W1110" s="226"/>
      <x:c r="X1110" s="226"/>
      <x:c r="Y1110" s="226"/>
      <x:c r="Z1110" s="226"/>
      <x:c r="AA1110" s="226"/>
      <x:c r="AC1110" s="226"/>
      <x:c r="AE1110" s="222"/>
      <x:c r="AF1110" s="226"/>
      <x:c r="AH1110" s="222"/>
      <x:c r="AI1110" s="23"/>
      <x:c r="AJ1110" s="222"/>
      <x:c r="AK1110" s="222"/>
      <x:c r="AM1110" s="226"/>
      <x:c r="AN1110" s="222"/>
      <x:c r="AO1110" s="222"/>
    </x:row>
    <x:row r="1111" spans="1:57" x14ac:dyDescent="0.3">
      <x:c r="J1111" s="23"/>
      <x:c r="Q1111" s="23"/>
      <x:c r="R1111" s="23"/>
      <x:c r="T1111" s="226"/>
      <x:c r="U1111" s="226"/>
      <x:c r="V1111" s="226"/>
      <x:c r="W1111" s="226"/>
      <x:c r="X1111" s="226"/>
      <x:c r="Y1111" s="226"/>
      <x:c r="Z1111" s="226"/>
      <x:c r="AA1111" s="226"/>
      <x:c r="AC1111" s="226"/>
      <x:c r="AE1111" s="222"/>
      <x:c r="AF1111" s="226"/>
      <x:c r="AH1111" s="222"/>
      <x:c r="AI1111" s="23"/>
      <x:c r="AJ1111" s="222"/>
      <x:c r="AK1111" s="222"/>
      <x:c r="AM1111" s="226"/>
      <x:c r="AN1111" s="222"/>
      <x:c r="AO1111" s="222"/>
    </x:row>
    <x:row r="1112" spans="1:57" x14ac:dyDescent="0.3">
      <x:c r="J1112" s="23"/>
      <x:c r="Q1112" s="23"/>
      <x:c r="R1112" s="23"/>
      <x:c r="T1112" s="226"/>
      <x:c r="U1112" s="226"/>
      <x:c r="V1112" s="226"/>
      <x:c r="W1112" s="226"/>
      <x:c r="X1112" s="226"/>
      <x:c r="Y1112" s="226"/>
      <x:c r="Z1112" s="226"/>
      <x:c r="AA1112" s="226"/>
      <x:c r="AC1112" s="226"/>
      <x:c r="AE1112" s="226"/>
      <x:c r="AF1112" s="226"/>
      <x:c r="AH1112" s="222"/>
      <x:c r="AI1112" s="23"/>
      <x:c r="AJ1112" s="222"/>
      <x:c r="AK1112" s="222"/>
      <x:c r="AM1112" s="226"/>
      <x:c r="AN1112" s="222"/>
      <x:c r="AO1112" s="222"/>
    </x:row>
    <x:row r="1113" spans="1:57" x14ac:dyDescent="0.3">
      <x:c r="J1113" s="23"/>
      <x:c r="M1113" s="226"/>
      <x:c r="Q1113" s="23"/>
      <x:c r="R1113" s="23"/>
      <x:c r="T1113" s="226"/>
      <x:c r="U1113" s="226"/>
      <x:c r="V1113" s="226"/>
      <x:c r="W1113" s="226"/>
      <x:c r="X1113" s="226"/>
      <x:c r="Y1113" s="226"/>
      <x:c r="Z1113" s="226"/>
      <x:c r="AA1113" s="226"/>
      <x:c r="AC1113" s="226"/>
      <x:c r="AE1113" s="222"/>
      <x:c r="AF1113" s="226"/>
      <x:c r="AH1113" s="222"/>
      <x:c r="AI1113" s="23"/>
      <x:c r="AJ1113" s="222"/>
      <x:c r="AK1113" s="222"/>
      <x:c r="AM1113" s="226"/>
      <x:c r="AN1113" s="222"/>
      <x:c r="AO1113" s="222"/>
    </x:row>
    <x:row r="1114" spans="1:57" x14ac:dyDescent="0.3">
      <x:c r="J1114" s="23"/>
      <x:c r="M1114" s="226"/>
      <x:c r="Q1114" s="23"/>
      <x:c r="R1114" s="23"/>
      <x:c r="T1114" s="226"/>
      <x:c r="U1114" s="226"/>
      <x:c r="V1114" s="226"/>
      <x:c r="W1114" s="226"/>
      <x:c r="X1114" s="226"/>
      <x:c r="Y1114" s="226"/>
      <x:c r="Z1114" s="226"/>
      <x:c r="AA1114" s="226"/>
      <x:c r="AC1114" s="226"/>
      <x:c r="AE1114" s="226"/>
      <x:c r="AF1114" s="226"/>
      <x:c r="AH1114" s="222"/>
      <x:c r="AI1114" s="23"/>
      <x:c r="AJ1114" s="222"/>
      <x:c r="AK1114" s="222"/>
      <x:c r="AM1114" s="226"/>
      <x:c r="AN1114" s="222"/>
      <x:c r="AO1114" s="222"/>
    </x:row>
    <x:row r="1115" spans="1:57" x14ac:dyDescent="0.3">
      <x:c r="J1115" s="23"/>
      <x:c r="Q1115" s="23"/>
      <x:c r="R1115" s="23"/>
      <x:c r="T1115" s="226"/>
      <x:c r="U1115" s="226"/>
      <x:c r="V1115" s="226"/>
      <x:c r="W1115" s="226"/>
      <x:c r="X1115" s="226"/>
      <x:c r="Y1115" s="226"/>
      <x:c r="Z1115" s="226"/>
      <x:c r="AA1115" s="226"/>
      <x:c r="AC1115" s="226"/>
      <x:c r="AE1115" s="226"/>
      <x:c r="AF1115" s="226"/>
      <x:c r="AH1115" s="222"/>
      <x:c r="AI1115" s="23"/>
      <x:c r="AJ1115" s="222"/>
      <x:c r="AK1115" s="222"/>
      <x:c r="AM1115" s="226"/>
      <x:c r="AN1115" s="222"/>
      <x:c r="AO1115" s="222"/>
    </x:row>
    <x:row r="1116" spans="1:57" x14ac:dyDescent="0.3">
      <x:c r="J1116" s="23"/>
      <x:c r="Q1116" s="23"/>
      <x:c r="R1116" s="23"/>
      <x:c r="T1116" s="226"/>
      <x:c r="U1116" s="226"/>
      <x:c r="V1116" s="226"/>
      <x:c r="W1116" s="226"/>
      <x:c r="X1116" s="226"/>
      <x:c r="Y1116" s="226"/>
      <x:c r="Z1116" s="226"/>
      <x:c r="AA1116" s="226"/>
      <x:c r="AC1116" s="226"/>
      <x:c r="AE1116" s="222"/>
      <x:c r="AF1116" s="226"/>
      <x:c r="AH1116" s="226"/>
      <x:c r="AI1116" s="23"/>
      <x:c r="AJ1116" s="226"/>
      <x:c r="AK1116" s="226"/>
      <x:c r="AM1116" s="226"/>
      <x:c r="AN1116" s="226"/>
      <x:c r="AO1116" s="226"/>
    </x:row>
    <x:row r="1117" spans="1:57" x14ac:dyDescent="0.3">
      <x:c r="J1117" s="23"/>
      <x:c r="Q1117" s="23"/>
      <x:c r="R1117" s="23"/>
      <x:c r="T1117" s="226"/>
      <x:c r="U1117" s="226"/>
      <x:c r="V1117" s="226"/>
      <x:c r="W1117" s="226"/>
      <x:c r="X1117" s="226"/>
      <x:c r="Y1117" s="226"/>
      <x:c r="Z1117" s="226"/>
      <x:c r="AA1117" s="226"/>
      <x:c r="AC1117" s="226"/>
      <x:c r="AE1117" s="222"/>
      <x:c r="AF1117" s="226"/>
      <x:c r="AH1117" s="222"/>
      <x:c r="AI1117" s="23"/>
      <x:c r="AJ1117" s="222"/>
      <x:c r="AK1117" s="222"/>
      <x:c r="AM1117" s="226"/>
      <x:c r="AN1117" s="222"/>
      <x:c r="AO1117" s="222"/>
    </x:row>
    <x:row r="1118" spans="1:57" x14ac:dyDescent="0.3">
      <x:c r="J1118" s="23"/>
      <x:c r="Q1118" s="23"/>
      <x:c r="R1118" s="23"/>
      <x:c r="T1118" s="226"/>
      <x:c r="U1118" s="226"/>
      <x:c r="V1118" s="226"/>
      <x:c r="W1118" s="226"/>
      <x:c r="X1118" s="226"/>
      <x:c r="Y1118" s="226"/>
      <x:c r="Z1118" s="226"/>
      <x:c r="AA1118" s="226"/>
      <x:c r="AC1118" s="226"/>
      <x:c r="AE1118" s="222"/>
      <x:c r="AF1118" s="226"/>
      <x:c r="AH1118" s="222"/>
      <x:c r="AI1118" s="23"/>
      <x:c r="AJ1118" s="222"/>
      <x:c r="AK1118" s="222"/>
      <x:c r="AM1118" s="226"/>
      <x:c r="AN1118" s="222"/>
      <x:c r="AO1118" s="222"/>
    </x:row>
    <x:row r="1119" spans="1:57" x14ac:dyDescent="0.3">
      <x:c r="J1119" s="23"/>
      <x:c r="M1119" s="226"/>
      <x:c r="Q1119" s="23"/>
      <x:c r="R1119" s="23"/>
      <x:c r="T1119" s="226"/>
      <x:c r="U1119" s="226"/>
      <x:c r="V1119" s="226"/>
      <x:c r="W1119" s="226"/>
      <x:c r="X1119" s="226"/>
      <x:c r="Y1119" s="226"/>
      <x:c r="Z1119" s="226"/>
      <x:c r="AA1119" s="226"/>
      <x:c r="AC1119" s="226"/>
      <x:c r="AE1119" s="222"/>
      <x:c r="AF1119" s="226"/>
      <x:c r="AH1119" s="222"/>
      <x:c r="AI1119" s="23"/>
      <x:c r="AJ1119" s="222"/>
      <x:c r="AK1119" s="222"/>
      <x:c r="AM1119" s="226"/>
      <x:c r="AN1119" s="222"/>
      <x:c r="AO1119" s="222"/>
    </x:row>
    <x:row r="1120" spans="1:57" x14ac:dyDescent="0.3">
      <x:c r="J1120" s="23"/>
      <x:c r="Q1120" s="23"/>
      <x:c r="R1120" s="23"/>
      <x:c r="T1120" s="226"/>
      <x:c r="U1120" s="226"/>
      <x:c r="V1120" s="226"/>
      <x:c r="W1120" s="226"/>
      <x:c r="X1120" s="226"/>
      <x:c r="Y1120" s="226"/>
      <x:c r="Z1120" s="226"/>
      <x:c r="AA1120" s="226"/>
      <x:c r="AC1120" s="226"/>
      <x:c r="AE1120" s="222"/>
      <x:c r="AF1120" s="226"/>
      <x:c r="AH1120" s="222"/>
      <x:c r="AI1120" s="23"/>
      <x:c r="AJ1120" s="222"/>
      <x:c r="AK1120" s="222"/>
      <x:c r="AM1120" s="226"/>
      <x:c r="AN1120" s="222"/>
      <x:c r="AO1120" s="222"/>
    </x:row>
    <x:row r="1121" spans="1:57" x14ac:dyDescent="0.3">
      <x:c r="J1121" s="23"/>
      <x:c r="Q1121" s="23"/>
      <x:c r="R1121" s="23"/>
      <x:c r="T1121" s="226"/>
      <x:c r="U1121" s="226"/>
      <x:c r="V1121" s="226"/>
      <x:c r="W1121" s="226"/>
      <x:c r="X1121" s="226"/>
      <x:c r="Y1121" s="226"/>
      <x:c r="Z1121" s="226"/>
      <x:c r="AA1121" s="226"/>
      <x:c r="AC1121" s="226"/>
      <x:c r="AE1121" s="222"/>
      <x:c r="AF1121" s="226"/>
      <x:c r="AH1121" s="222"/>
      <x:c r="AI1121" s="23"/>
      <x:c r="AJ1121" s="222"/>
      <x:c r="AK1121" s="222"/>
      <x:c r="AM1121" s="226"/>
      <x:c r="AN1121" s="222"/>
      <x:c r="AO1121" s="222"/>
    </x:row>
    <x:row r="1122" spans="1:57" x14ac:dyDescent="0.3">
      <x:c r="J1122" s="23"/>
      <x:c r="M1122" s="226"/>
      <x:c r="Q1122" s="23"/>
      <x:c r="R1122" s="23"/>
      <x:c r="T1122" s="226"/>
      <x:c r="U1122" s="226"/>
      <x:c r="V1122" s="226"/>
      <x:c r="W1122" s="226"/>
      <x:c r="X1122" s="226"/>
      <x:c r="Y1122" s="226"/>
      <x:c r="Z1122" s="226"/>
      <x:c r="AA1122" s="226"/>
      <x:c r="AC1122" s="226"/>
      <x:c r="AE1122" s="222"/>
      <x:c r="AF1122" s="226"/>
      <x:c r="AH1122" s="222"/>
      <x:c r="AI1122" s="23"/>
      <x:c r="AJ1122" s="222"/>
      <x:c r="AK1122" s="222"/>
      <x:c r="AM1122" s="226"/>
      <x:c r="AN1122" s="222"/>
      <x:c r="AO1122" s="222"/>
    </x:row>
    <x:row r="1123" spans="1:57" x14ac:dyDescent="0.3">
      <x:c r="J1123" s="23"/>
      <x:c r="M1123" s="226"/>
      <x:c r="Q1123" s="23"/>
      <x:c r="R1123" s="23"/>
      <x:c r="T1123" s="226"/>
      <x:c r="U1123" s="226"/>
      <x:c r="V1123" s="226"/>
      <x:c r="W1123" s="226"/>
      <x:c r="X1123" s="226"/>
      <x:c r="Y1123" s="226"/>
      <x:c r="Z1123" s="226"/>
      <x:c r="AA1123" s="226"/>
      <x:c r="AC1123" s="226"/>
      <x:c r="AE1123" s="226"/>
      <x:c r="AF1123" s="226"/>
      <x:c r="AH1123" s="222"/>
      <x:c r="AI1123" s="23"/>
      <x:c r="AJ1123" s="222"/>
      <x:c r="AK1123" s="222"/>
      <x:c r="AM1123" s="226"/>
      <x:c r="AN1123" s="222"/>
      <x:c r="AO1123" s="222"/>
    </x:row>
    <x:row r="1124" spans="1:57" x14ac:dyDescent="0.3">
      <x:c r="J1124" s="23"/>
      <x:c r="Q1124" s="23"/>
      <x:c r="R1124" s="23"/>
      <x:c r="T1124" s="226"/>
      <x:c r="U1124" s="226"/>
      <x:c r="V1124" s="226"/>
      <x:c r="W1124" s="226"/>
      <x:c r="X1124" s="226"/>
      <x:c r="Y1124" s="226"/>
      <x:c r="Z1124" s="226"/>
      <x:c r="AA1124" s="226"/>
      <x:c r="AC1124" s="226"/>
      <x:c r="AE1124" s="222"/>
      <x:c r="AF1124" s="226"/>
      <x:c r="AH1124" s="222"/>
      <x:c r="AI1124" s="23"/>
      <x:c r="AJ1124" s="222"/>
      <x:c r="AK1124" s="222"/>
      <x:c r="AM1124" s="226"/>
      <x:c r="AN1124" s="222"/>
      <x:c r="AO1124" s="222"/>
    </x:row>
    <x:row r="1125" spans="1:57" x14ac:dyDescent="0.3">
      <x:c r="J1125" s="23"/>
      <x:c r="M1125" s="226"/>
      <x:c r="Q1125" s="23"/>
      <x:c r="R1125" s="23"/>
      <x:c r="T1125" s="226"/>
      <x:c r="U1125" s="226"/>
      <x:c r="V1125" s="226"/>
      <x:c r="W1125" s="226"/>
      <x:c r="X1125" s="226"/>
      <x:c r="Y1125" s="226"/>
      <x:c r="Z1125" s="226"/>
      <x:c r="AA1125" s="226"/>
      <x:c r="AC1125" s="226"/>
      <x:c r="AE1125" s="226"/>
      <x:c r="AF1125" s="226"/>
      <x:c r="AH1125" s="222"/>
      <x:c r="AI1125" s="23"/>
      <x:c r="AJ1125" s="222"/>
      <x:c r="AK1125" s="222"/>
      <x:c r="AM1125" s="226"/>
      <x:c r="AN1125" s="222"/>
      <x:c r="AO1125" s="222"/>
    </x:row>
    <x:row r="1126" spans="1:57" x14ac:dyDescent="0.3">
      <x:c r="J1126" s="23"/>
      <x:c r="M1126" s="226"/>
      <x:c r="Q1126" s="23"/>
      <x:c r="R1126" s="23"/>
      <x:c r="T1126" s="226"/>
      <x:c r="U1126" s="226"/>
      <x:c r="V1126" s="226"/>
      <x:c r="W1126" s="226"/>
      <x:c r="X1126" s="226"/>
      <x:c r="Y1126" s="226"/>
      <x:c r="Z1126" s="226"/>
      <x:c r="AA1126" s="226"/>
      <x:c r="AC1126" s="226"/>
      <x:c r="AE1126" s="222"/>
      <x:c r="AF1126" s="226"/>
      <x:c r="AH1126" s="222"/>
      <x:c r="AI1126" s="23"/>
      <x:c r="AJ1126" s="222"/>
      <x:c r="AK1126" s="222"/>
      <x:c r="AM1126" s="226"/>
      <x:c r="AN1126" s="222"/>
      <x:c r="AO1126" s="222"/>
    </x:row>
    <x:row r="1127" spans="1:57" x14ac:dyDescent="0.3">
      <x:c r="J1127" s="23"/>
      <x:c r="Q1127" s="23"/>
      <x:c r="R1127" s="23"/>
      <x:c r="T1127" s="226"/>
      <x:c r="U1127" s="226"/>
      <x:c r="V1127" s="226"/>
      <x:c r="W1127" s="226"/>
      <x:c r="X1127" s="226"/>
      <x:c r="Y1127" s="226"/>
      <x:c r="Z1127" s="226"/>
      <x:c r="AA1127" s="226"/>
      <x:c r="AC1127" s="226"/>
      <x:c r="AE1127" s="222"/>
      <x:c r="AF1127" s="226"/>
      <x:c r="AH1127" s="222"/>
      <x:c r="AI1127" s="23"/>
      <x:c r="AJ1127" s="222"/>
      <x:c r="AK1127" s="222"/>
      <x:c r="AM1127" s="226"/>
      <x:c r="AN1127" s="222"/>
      <x:c r="AO1127" s="222"/>
    </x:row>
    <x:row r="1128" spans="1:57" x14ac:dyDescent="0.3">
      <x:c r="J1128" s="23"/>
      <x:c r="Q1128" s="23"/>
      <x:c r="R1128" s="23"/>
      <x:c r="T1128" s="226"/>
      <x:c r="U1128" s="226"/>
      <x:c r="V1128" s="226"/>
      <x:c r="W1128" s="226"/>
      <x:c r="X1128" s="226"/>
      <x:c r="Y1128" s="226"/>
      <x:c r="Z1128" s="226"/>
      <x:c r="AA1128" s="226"/>
      <x:c r="AC1128" s="226"/>
      <x:c r="AE1128" s="222"/>
      <x:c r="AF1128" s="226"/>
      <x:c r="AH1128" s="222"/>
      <x:c r="AI1128" s="23"/>
      <x:c r="AJ1128" s="222"/>
      <x:c r="AK1128" s="222"/>
      <x:c r="AM1128" s="226"/>
      <x:c r="AN1128" s="222"/>
      <x:c r="AO1128" s="222"/>
    </x:row>
    <x:row r="1129" spans="1:57" x14ac:dyDescent="0.3">
      <x:c r="J1129" s="23"/>
      <x:c r="M1129" s="226"/>
      <x:c r="Q1129" s="23"/>
      <x:c r="R1129" s="23"/>
      <x:c r="T1129" s="226"/>
      <x:c r="U1129" s="226"/>
      <x:c r="V1129" s="226"/>
      <x:c r="W1129" s="226"/>
      <x:c r="X1129" s="226"/>
      <x:c r="Y1129" s="226"/>
      <x:c r="Z1129" s="226"/>
      <x:c r="AA1129" s="226"/>
      <x:c r="AC1129" s="226"/>
      <x:c r="AE1129" s="226"/>
      <x:c r="AF1129" s="226"/>
      <x:c r="AH1129" s="222"/>
      <x:c r="AI1129" s="23"/>
      <x:c r="AJ1129" s="222"/>
      <x:c r="AK1129" s="222"/>
      <x:c r="AM1129" s="226"/>
      <x:c r="AN1129" s="222"/>
      <x:c r="AO1129" s="222"/>
    </x:row>
    <x:row r="1130" spans="1:57" x14ac:dyDescent="0.3">
      <x:c r="J1130" s="23"/>
      <x:c r="M1130" s="226"/>
      <x:c r="Q1130" s="23"/>
      <x:c r="R1130" s="23"/>
      <x:c r="T1130" s="226"/>
      <x:c r="U1130" s="226"/>
      <x:c r="V1130" s="226"/>
      <x:c r="W1130" s="226"/>
      <x:c r="X1130" s="226"/>
      <x:c r="Y1130" s="226"/>
      <x:c r="Z1130" s="226"/>
      <x:c r="AA1130" s="226"/>
      <x:c r="AC1130" s="226"/>
      <x:c r="AE1130" s="226"/>
      <x:c r="AF1130" s="226"/>
      <x:c r="AH1130" s="222"/>
      <x:c r="AI1130" s="23"/>
      <x:c r="AJ1130" s="226"/>
      <x:c r="AK1130" s="226"/>
      <x:c r="AM1130" s="226"/>
      <x:c r="AN1130" s="226"/>
      <x:c r="AO1130" s="226"/>
    </x:row>
    <x:row r="1131" spans="1:57" x14ac:dyDescent="0.3">
      <x:c r="J1131" s="23"/>
      <x:c r="Q1131" s="23"/>
      <x:c r="R1131" s="23"/>
      <x:c r="T1131" s="226"/>
      <x:c r="U1131" s="226"/>
      <x:c r="V1131" s="226"/>
      <x:c r="W1131" s="226"/>
      <x:c r="X1131" s="226"/>
      <x:c r="Y1131" s="226"/>
      <x:c r="Z1131" s="226"/>
      <x:c r="AA1131" s="226"/>
      <x:c r="AC1131" s="226"/>
      <x:c r="AE1131" s="226"/>
      <x:c r="AF1131" s="226"/>
      <x:c r="AH1131" s="222"/>
      <x:c r="AI1131" s="23"/>
      <x:c r="AJ1131" s="222"/>
      <x:c r="AK1131" s="222"/>
      <x:c r="AM1131" s="226"/>
      <x:c r="AN1131" s="222"/>
      <x:c r="AO1131" s="222"/>
    </x:row>
    <x:row r="1132" spans="1:57" x14ac:dyDescent="0.3">
      <x:c r="J1132" s="23"/>
      <x:c r="Q1132" s="23"/>
      <x:c r="R1132" s="23"/>
      <x:c r="T1132" s="226"/>
      <x:c r="U1132" s="226"/>
      <x:c r="V1132" s="226"/>
      <x:c r="W1132" s="226"/>
      <x:c r="X1132" s="226"/>
      <x:c r="Y1132" s="226"/>
      <x:c r="Z1132" s="226"/>
      <x:c r="AA1132" s="226"/>
      <x:c r="AC1132" s="226"/>
      <x:c r="AE1132" s="222"/>
      <x:c r="AF1132" s="226"/>
      <x:c r="AH1132" s="222"/>
      <x:c r="AI1132" s="23"/>
      <x:c r="AJ1132" s="222"/>
      <x:c r="AK1132" s="222"/>
      <x:c r="AM1132" s="226"/>
      <x:c r="AN1132" s="222"/>
      <x:c r="AO1132" s="222"/>
    </x:row>
    <x:row r="1133" spans="1:57" x14ac:dyDescent="0.3">
      <x:c r="J1133" s="23"/>
      <x:c r="Q1133" s="23"/>
      <x:c r="R1133" s="23"/>
      <x:c r="T1133" s="226"/>
      <x:c r="U1133" s="226"/>
      <x:c r="V1133" s="226"/>
      <x:c r="W1133" s="226"/>
      <x:c r="X1133" s="226"/>
      <x:c r="Y1133" s="226"/>
      <x:c r="Z1133" s="226"/>
      <x:c r="AA1133" s="226"/>
      <x:c r="AC1133" s="226"/>
      <x:c r="AE1133" s="226"/>
      <x:c r="AF1133" s="226"/>
      <x:c r="AH1133" s="222"/>
      <x:c r="AI1133" s="23"/>
      <x:c r="AJ1133" s="222"/>
      <x:c r="AK1133" s="222"/>
      <x:c r="AM1133" s="226"/>
      <x:c r="AN1133" s="222"/>
      <x:c r="AO1133" s="222"/>
    </x:row>
    <x:row r="1134" spans="1:57" x14ac:dyDescent="0.3">
      <x:c r="J1134" s="23"/>
      <x:c r="Q1134" s="23"/>
      <x:c r="R1134" s="23"/>
      <x:c r="T1134" s="226"/>
      <x:c r="U1134" s="226"/>
      <x:c r="V1134" s="226"/>
      <x:c r="W1134" s="226"/>
      <x:c r="X1134" s="226"/>
      <x:c r="Y1134" s="226"/>
      <x:c r="Z1134" s="226"/>
      <x:c r="AA1134" s="226"/>
      <x:c r="AC1134" s="226"/>
      <x:c r="AE1134" s="222"/>
      <x:c r="AF1134" s="226"/>
      <x:c r="AH1134" s="222"/>
      <x:c r="AI1134" s="23"/>
      <x:c r="AJ1134" s="222"/>
      <x:c r="AK1134" s="222"/>
      <x:c r="AM1134" s="226"/>
      <x:c r="AN1134" s="222"/>
      <x:c r="AO1134" s="222"/>
    </x:row>
    <x:row r="1135" spans="1:57" x14ac:dyDescent="0.3">
      <x:c r="J1135" s="23"/>
      <x:c r="M1135" s="226"/>
      <x:c r="Q1135" s="23"/>
      <x:c r="R1135" s="23"/>
      <x:c r="T1135" s="226"/>
      <x:c r="U1135" s="226"/>
      <x:c r="V1135" s="226"/>
      <x:c r="W1135" s="226"/>
      <x:c r="X1135" s="226"/>
      <x:c r="Y1135" s="226"/>
      <x:c r="Z1135" s="226"/>
      <x:c r="AA1135" s="226"/>
      <x:c r="AC1135" s="226"/>
      <x:c r="AE1135" s="222"/>
      <x:c r="AF1135" s="226"/>
      <x:c r="AH1135" s="222"/>
      <x:c r="AI1135" s="23"/>
      <x:c r="AJ1135" s="222"/>
      <x:c r="AK1135" s="222"/>
      <x:c r="AM1135" s="226"/>
      <x:c r="AN1135" s="222"/>
      <x:c r="AO1135" s="222"/>
    </x:row>
    <x:row r="1136" spans="1:57" x14ac:dyDescent="0.3">
      <x:c r="J1136" s="23"/>
      <x:c r="M1136" s="226"/>
      <x:c r="Q1136" s="23"/>
      <x:c r="R1136" s="23"/>
      <x:c r="T1136" s="226"/>
      <x:c r="U1136" s="226"/>
      <x:c r="V1136" s="226"/>
      <x:c r="W1136" s="226"/>
      <x:c r="X1136" s="226"/>
      <x:c r="Y1136" s="226"/>
      <x:c r="Z1136" s="226"/>
      <x:c r="AA1136" s="226"/>
      <x:c r="AC1136" s="226"/>
      <x:c r="AE1136" s="222"/>
      <x:c r="AF1136" s="226"/>
      <x:c r="AH1136" s="222"/>
      <x:c r="AI1136" s="23"/>
      <x:c r="AJ1136" s="222"/>
      <x:c r="AK1136" s="222"/>
      <x:c r="AM1136" s="226"/>
      <x:c r="AN1136" s="222"/>
      <x:c r="AO1136" s="222"/>
    </x:row>
    <x:row r="1137" spans="1:57" x14ac:dyDescent="0.3">
      <x:c r="J1137" s="23"/>
      <x:c r="M1137" s="226"/>
      <x:c r="Q1137" s="23"/>
      <x:c r="R1137" s="23"/>
      <x:c r="T1137" s="226"/>
      <x:c r="U1137" s="226"/>
      <x:c r="V1137" s="226"/>
      <x:c r="W1137" s="226"/>
      <x:c r="X1137" s="226"/>
      <x:c r="Y1137" s="226"/>
      <x:c r="Z1137" s="226"/>
      <x:c r="AA1137" s="226"/>
      <x:c r="AC1137" s="226"/>
      <x:c r="AE1137" s="226"/>
      <x:c r="AF1137" s="226"/>
      <x:c r="AH1137" s="222"/>
      <x:c r="AI1137" s="23"/>
      <x:c r="AJ1137" s="222"/>
      <x:c r="AK1137" s="222"/>
      <x:c r="AM1137" s="226"/>
      <x:c r="AN1137" s="222"/>
      <x:c r="AO1137" s="222"/>
    </x:row>
    <x:row r="1138" spans="1:57" x14ac:dyDescent="0.3">
      <x:c r="J1138" s="23"/>
      <x:c r="M1138" s="226"/>
      <x:c r="Q1138" s="23"/>
      <x:c r="R1138" s="23"/>
      <x:c r="T1138" s="226"/>
      <x:c r="U1138" s="226"/>
      <x:c r="V1138" s="226"/>
      <x:c r="W1138" s="226"/>
      <x:c r="X1138" s="226"/>
      <x:c r="Y1138" s="226"/>
      <x:c r="Z1138" s="226"/>
      <x:c r="AA1138" s="226"/>
      <x:c r="AC1138" s="226"/>
      <x:c r="AE1138" s="222"/>
      <x:c r="AF1138" s="226"/>
      <x:c r="AH1138" s="222"/>
      <x:c r="AI1138" s="23"/>
      <x:c r="AJ1138" s="222"/>
      <x:c r="AK1138" s="222"/>
      <x:c r="AM1138" s="226"/>
      <x:c r="AN1138" s="222"/>
      <x:c r="AO1138" s="222"/>
    </x:row>
    <x:row r="1139" spans="1:57" x14ac:dyDescent="0.3">
      <x:c r="J1139" s="23"/>
      <x:c r="Q1139" s="23"/>
      <x:c r="R1139" s="23"/>
      <x:c r="T1139" s="226"/>
      <x:c r="U1139" s="226"/>
      <x:c r="V1139" s="226"/>
      <x:c r="W1139" s="226"/>
      <x:c r="X1139" s="226"/>
      <x:c r="Y1139" s="226"/>
      <x:c r="Z1139" s="226"/>
      <x:c r="AA1139" s="226"/>
      <x:c r="AC1139" s="226"/>
      <x:c r="AE1139" s="226"/>
      <x:c r="AF1139" s="226"/>
      <x:c r="AH1139" s="222"/>
      <x:c r="AI1139" s="23"/>
      <x:c r="AJ1139" s="222"/>
      <x:c r="AK1139" s="222"/>
      <x:c r="AM1139" s="226"/>
      <x:c r="AN1139" s="222"/>
      <x:c r="AO1139" s="222"/>
    </x:row>
    <x:row r="1140" spans="1:57" x14ac:dyDescent="0.3">
      <x:c r="J1140" s="23"/>
      <x:c r="M1140" s="226"/>
      <x:c r="Q1140" s="23"/>
      <x:c r="R1140" s="23"/>
      <x:c r="T1140" s="226"/>
      <x:c r="U1140" s="226"/>
      <x:c r="V1140" s="226"/>
      <x:c r="W1140" s="226"/>
      <x:c r="X1140" s="226"/>
      <x:c r="Y1140" s="226"/>
      <x:c r="Z1140" s="226"/>
      <x:c r="AA1140" s="226"/>
      <x:c r="AC1140" s="226"/>
      <x:c r="AE1140" s="222"/>
      <x:c r="AF1140" s="226"/>
      <x:c r="AH1140" s="222"/>
      <x:c r="AI1140" s="23"/>
      <x:c r="AJ1140" s="222"/>
      <x:c r="AK1140" s="222"/>
      <x:c r="AM1140" s="226"/>
      <x:c r="AN1140" s="222"/>
      <x:c r="AO1140" s="222"/>
    </x:row>
    <x:row r="1141" spans="1:57" x14ac:dyDescent="0.3">
      <x:c r="J1141" s="23"/>
      <x:c r="M1141" s="226"/>
      <x:c r="Q1141" s="23"/>
      <x:c r="R1141" s="23"/>
      <x:c r="T1141" s="226"/>
      <x:c r="U1141" s="226"/>
      <x:c r="V1141" s="226"/>
      <x:c r="W1141" s="226"/>
      <x:c r="X1141" s="226"/>
      <x:c r="Y1141" s="226"/>
      <x:c r="Z1141" s="226"/>
      <x:c r="AA1141" s="226"/>
      <x:c r="AC1141" s="226"/>
      <x:c r="AE1141" s="222"/>
      <x:c r="AF1141" s="226"/>
      <x:c r="AH1141" s="222"/>
      <x:c r="AI1141" s="23"/>
      <x:c r="AJ1141" s="222"/>
      <x:c r="AK1141" s="222"/>
      <x:c r="AM1141" s="226"/>
      <x:c r="AN1141" s="222"/>
      <x:c r="AO1141" s="222"/>
    </x:row>
    <x:row r="1142" spans="1:57" x14ac:dyDescent="0.3">
      <x:c r="J1142" s="23"/>
      <x:c r="Q1142" s="23"/>
      <x:c r="R1142" s="23"/>
      <x:c r="T1142" s="226"/>
      <x:c r="U1142" s="226"/>
      <x:c r="V1142" s="226"/>
      <x:c r="W1142" s="226"/>
      <x:c r="X1142" s="226"/>
      <x:c r="Y1142" s="226"/>
      <x:c r="Z1142" s="226"/>
      <x:c r="AA1142" s="226"/>
      <x:c r="AC1142" s="226"/>
      <x:c r="AE1142" s="222"/>
      <x:c r="AF1142" s="226"/>
      <x:c r="AH1142" s="222"/>
      <x:c r="AI1142" s="23"/>
      <x:c r="AJ1142" s="226"/>
      <x:c r="AK1142" s="226"/>
      <x:c r="AM1142" s="226"/>
      <x:c r="AN1142" s="226"/>
      <x:c r="AO1142" s="226"/>
    </x:row>
    <x:row r="1143" spans="1:57" x14ac:dyDescent="0.3">
      <x:c r="J1143" s="23"/>
      <x:c r="Q1143" s="23"/>
      <x:c r="R1143" s="23"/>
      <x:c r="T1143" s="226"/>
      <x:c r="U1143" s="226"/>
      <x:c r="V1143" s="226"/>
      <x:c r="W1143" s="226"/>
      <x:c r="X1143" s="226"/>
      <x:c r="Y1143" s="226"/>
      <x:c r="Z1143" s="226"/>
      <x:c r="AA1143" s="226"/>
      <x:c r="AC1143" s="226"/>
      <x:c r="AE1143" s="222"/>
      <x:c r="AF1143" s="226"/>
      <x:c r="AH1143" s="222"/>
      <x:c r="AI1143" s="23"/>
      <x:c r="AJ1143" s="222"/>
      <x:c r="AK1143" s="222"/>
      <x:c r="AM1143" s="226"/>
      <x:c r="AN1143" s="222"/>
      <x:c r="AO1143" s="222"/>
    </x:row>
    <x:row r="1144" spans="1:57" x14ac:dyDescent="0.3">
      <x:c r="J1144" s="23"/>
      <x:c r="M1144" s="226"/>
      <x:c r="Q1144" s="23"/>
      <x:c r="R1144" s="23"/>
      <x:c r="T1144" s="226"/>
      <x:c r="U1144" s="226"/>
      <x:c r="V1144" s="226"/>
      <x:c r="W1144" s="226"/>
      <x:c r="X1144" s="226"/>
      <x:c r="Y1144" s="226"/>
      <x:c r="Z1144" s="226"/>
      <x:c r="AA1144" s="226"/>
      <x:c r="AC1144" s="226"/>
      <x:c r="AE1144" s="222"/>
      <x:c r="AF1144" s="226"/>
      <x:c r="AH1144" s="222"/>
      <x:c r="AI1144" s="23"/>
      <x:c r="AJ1144" s="222"/>
      <x:c r="AK1144" s="222"/>
      <x:c r="AM1144" s="226"/>
      <x:c r="AN1144" s="222"/>
      <x:c r="AO1144" s="222"/>
    </x:row>
    <x:row r="1145" spans="1:57" x14ac:dyDescent="0.3">
      <x:c r="J1145" s="23"/>
      <x:c r="M1145" s="226"/>
      <x:c r="Q1145" s="23"/>
      <x:c r="R1145" s="23"/>
      <x:c r="T1145" s="226"/>
      <x:c r="U1145" s="226"/>
      <x:c r="V1145" s="226"/>
      <x:c r="W1145" s="226"/>
      <x:c r="X1145" s="226"/>
      <x:c r="Y1145" s="226"/>
      <x:c r="Z1145" s="226"/>
      <x:c r="AA1145" s="226"/>
      <x:c r="AC1145" s="226"/>
      <x:c r="AE1145" s="226"/>
      <x:c r="AF1145" s="226"/>
      <x:c r="AH1145" s="222"/>
      <x:c r="AI1145" s="23"/>
      <x:c r="AJ1145" s="222"/>
      <x:c r="AK1145" s="222"/>
      <x:c r="AM1145" s="226"/>
      <x:c r="AN1145" s="222"/>
      <x:c r="AO1145" s="222"/>
    </x:row>
    <x:row r="1146" spans="1:57" x14ac:dyDescent="0.3">
      <x:c r="J1146" s="23"/>
      <x:c r="Q1146" s="23"/>
      <x:c r="R1146" s="23"/>
      <x:c r="T1146" s="226"/>
      <x:c r="U1146" s="226"/>
      <x:c r="V1146" s="226"/>
      <x:c r="W1146" s="226"/>
      <x:c r="X1146" s="226"/>
      <x:c r="Y1146" s="226"/>
      <x:c r="Z1146" s="226"/>
      <x:c r="AA1146" s="226"/>
      <x:c r="AC1146" s="226"/>
      <x:c r="AE1146" s="222"/>
      <x:c r="AF1146" s="226"/>
      <x:c r="AH1146" s="222"/>
      <x:c r="AI1146" s="23"/>
      <x:c r="AJ1146" s="222"/>
      <x:c r="AK1146" s="222"/>
      <x:c r="AM1146" s="226"/>
      <x:c r="AN1146" s="222"/>
      <x:c r="AO1146" s="222"/>
    </x:row>
    <x:row r="1147" spans="1:57" x14ac:dyDescent="0.3">
      <x:c r="J1147" s="23"/>
      <x:c r="M1147" s="226"/>
      <x:c r="Q1147" s="23"/>
      <x:c r="R1147" s="23"/>
      <x:c r="T1147" s="226"/>
      <x:c r="U1147" s="226"/>
      <x:c r="V1147" s="226"/>
      <x:c r="W1147" s="226"/>
      <x:c r="X1147" s="226"/>
      <x:c r="Y1147" s="226"/>
      <x:c r="Z1147" s="226"/>
      <x:c r="AA1147" s="226"/>
      <x:c r="AC1147" s="226"/>
      <x:c r="AE1147" s="222"/>
      <x:c r="AF1147" s="226"/>
      <x:c r="AH1147" s="222"/>
      <x:c r="AI1147" s="23"/>
      <x:c r="AJ1147" s="222"/>
      <x:c r="AK1147" s="222"/>
      <x:c r="AM1147" s="226"/>
      <x:c r="AN1147" s="222"/>
      <x:c r="AO1147" s="222"/>
    </x:row>
    <x:row r="1148" spans="1:57" x14ac:dyDescent="0.3">
      <x:c r="J1148" s="23"/>
      <x:c r="M1148" s="226"/>
      <x:c r="Q1148" s="23"/>
      <x:c r="R1148" s="23"/>
      <x:c r="T1148" s="226"/>
      <x:c r="U1148" s="226"/>
      <x:c r="V1148" s="226"/>
      <x:c r="W1148" s="226"/>
      <x:c r="X1148" s="226"/>
      <x:c r="Y1148" s="226"/>
      <x:c r="Z1148" s="226"/>
      <x:c r="AA1148" s="226"/>
      <x:c r="AC1148" s="226"/>
      <x:c r="AE1148" s="222"/>
      <x:c r="AF1148" s="226"/>
      <x:c r="AH1148" s="222"/>
      <x:c r="AI1148" s="23"/>
      <x:c r="AJ1148" s="222"/>
      <x:c r="AK1148" s="222"/>
      <x:c r="AM1148" s="226"/>
      <x:c r="AN1148" s="222"/>
      <x:c r="AO1148" s="222"/>
    </x:row>
    <x:row r="1149" spans="1:57" x14ac:dyDescent="0.3">
      <x:c r="J1149" s="23"/>
      <x:c r="Q1149" s="23"/>
      <x:c r="R1149" s="23"/>
      <x:c r="T1149" s="226"/>
      <x:c r="U1149" s="226"/>
      <x:c r="V1149" s="226"/>
      <x:c r="W1149" s="226"/>
      <x:c r="X1149" s="226"/>
      <x:c r="Y1149" s="226"/>
      <x:c r="Z1149" s="226"/>
      <x:c r="AA1149" s="226"/>
      <x:c r="AC1149" s="226"/>
      <x:c r="AE1149" s="222"/>
      <x:c r="AF1149" s="226"/>
      <x:c r="AH1149" s="222"/>
      <x:c r="AI1149" s="23"/>
      <x:c r="AJ1149" s="222"/>
      <x:c r="AK1149" s="222"/>
      <x:c r="AM1149" s="226"/>
      <x:c r="AN1149" s="222"/>
      <x:c r="AO1149" s="222"/>
    </x:row>
    <x:row r="1150" spans="1:57" x14ac:dyDescent="0.3">
      <x:c r="J1150" s="23"/>
      <x:c r="M1150" s="226"/>
      <x:c r="Q1150" s="23"/>
      <x:c r="R1150" s="23"/>
      <x:c r="T1150" s="226"/>
      <x:c r="U1150" s="226"/>
      <x:c r="V1150" s="226"/>
      <x:c r="W1150" s="226"/>
      <x:c r="X1150" s="226"/>
      <x:c r="Y1150" s="226"/>
      <x:c r="Z1150" s="226"/>
      <x:c r="AA1150" s="226"/>
      <x:c r="AC1150" s="226"/>
      <x:c r="AE1150" s="222"/>
      <x:c r="AF1150" s="226"/>
      <x:c r="AH1150" s="222"/>
      <x:c r="AI1150" s="23"/>
      <x:c r="AJ1150" s="222"/>
      <x:c r="AK1150" s="222"/>
      <x:c r="AM1150" s="226"/>
      <x:c r="AN1150" s="222"/>
      <x:c r="AO1150" s="222"/>
    </x:row>
    <x:row r="1151" spans="1:57" x14ac:dyDescent="0.3">
      <x:c r="J1151" s="23"/>
      <x:c r="Q1151" s="23"/>
      <x:c r="R1151" s="23"/>
      <x:c r="T1151" s="226"/>
      <x:c r="U1151" s="226"/>
      <x:c r="V1151" s="226"/>
      <x:c r="W1151" s="226"/>
      <x:c r="X1151" s="226"/>
      <x:c r="Y1151" s="226"/>
      <x:c r="Z1151" s="226"/>
      <x:c r="AA1151" s="226"/>
      <x:c r="AC1151" s="226"/>
      <x:c r="AE1151" s="222"/>
      <x:c r="AF1151" s="226"/>
      <x:c r="AH1151" s="222"/>
      <x:c r="AI1151" s="23"/>
      <x:c r="AJ1151" s="222"/>
      <x:c r="AK1151" s="222"/>
      <x:c r="AM1151" s="226"/>
      <x:c r="AN1151" s="222"/>
      <x:c r="AO1151" s="222"/>
    </x:row>
    <x:row r="1152" spans="1:57" x14ac:dyDescent="0.3">
      <x:c r="J1152" s="23"/>
      <x:c r="M1152" s="226"/>
      <x:c r="Q1152" s="23"/>
      <x:c r="R1152" s="23"/>
      <x:c r="T1152" s="226"/>
      <x:c r="U1152" s="226"/>
      <x:c r="V1152" s="226"/>
      <x:c r="W1152" s="226"/>
      <x:c r="X1152" s="226"/>
      <x:c r="Y1152" s="226"/>
      <x:c r="Z1152" s="226"/>
      <x:c r="AA1152" s="226"/>
      <x:c r="AC1152" s="226"/>
      <x:c r="AE1152" s="222"/>
      <x:c r="AF1152" s="226"/>
      <x:c r="AH1152" s="222"/>
      <x:c r="AI1152" s="23"/>
      <x:c r="AJ1152" s="222"/>
      <x:c r="AK1152" s="222"/>
      <x:c r="AM1152" s="226"/>
      <x:c r="AN1152" s="222"/>
      <x:c r="AO1152" s="222"/>
    </x:row>
    <x:row r="1153" spans="1:57" x14ac:dyDescent="0.3">
      <x:c r="J1153" s="23"/>
      <x:c r="Q1153" s="23"/>
      <x:c r="R1153" s="23"/>
      <x:c r="T1153" s="226"/>
      <x:c r="U1153" s="226"/>
      <x:c r="V1153" s="226"/>
      <x:c r="W1153" s="226"/>
      <x:c r="X1153" s="226"/>
      <x:c r="Y1153" s="226"/>
      <x:c r="Z1153" s="226"/>
      <x:c r="AA1153" s="226"/>
      <x:c r="AC1153" s="226"/>
      <x:c r="AE1153" s="222"/>
      <x:c r="AF1153" s="226"/>
      <x:c r="AH1153" s="222"/>
      <x:c r="AI1153" s="23"/>
      <x:c r="AJ1153" s="222"/>
      <x:c r="AK1153" s="222"/>
      <x:c r="AM1153" s="226"/>
      <x:c r="AN1153" s="222"/>
      <x:c r="AO1153" s="222"/>
    </x:row>
    <x:row r="1154" spans="1:57" x14ac:dyDescent="0.3">
      <x:c r="J1154" s="23"/>
      <x:c r="M1154" s="226"/>
      <x:c r="Q1154" s="23"/>
      <x:c r="R1154" s="23"/>
      <x:c r="T1154" s="226"/>
      <x:c r="U1154" s="226"/>
      <x:c r="V1154" s="226"/>
      <x:c r="W1154" s="226"/>
      <x:c r="X1154" s="226"/>
      <x:c r="Y1154" s="226"/>
      <x:c r="Z1154" s="226"/>
      <x:c r="AA1154" s="226"/>
      <x:c r="AC1154" s="226"/>
      <x:c r="AE1154" s="222"/>
      <x:c r="AF1154" s="226"/>
      <x:c r="AH1154" s="222"/>
      <x:c r="AI1154" s="23"/>
      <x:c r="AJ1154" s="222"/>
      <x:c r="AK1154" s="222"/>
      <x:c r="AM1154" s="226"/>
      <x:c r="AN1154" s="222"/>
      <x:c r="AO1154" s="222"/>
    </x:row>
    <x:row r="1155" spans="1:57" x14ac:dyDescent="0.3">
      <x:c r="J1155" s="23"/>
      <x:c r="Q1155" s="23"/>
      <x:c r="R1155" s="23"/>
      <x:c r="T1155" s="226"/>
      <x:c r="U1155" s="226"/>
      <x:c r="V1155" s="226"/>
      <x:c r="W1155" s="226"/>
      <x:c r="X1155" s="226"/>
      <x:c r="Y1155" s="226"/>
      <x:c r="Z1155" s="226"/>
      <x:c r="AA1155" s="226"/>
      <x:c r="AC1155" s="226"/>
      <x:c r="AE1155" s="222"/>
      <x:c r="AF1155" s="226"/>
      <x:c r="AH1155" s="222"/>
      <x:c r="AI1155" s="23"/>
      <x:c r="AJ1155" s="222"/>
      <x:c r="AK1155" s="222"/>
      <x:c r="AM1155" s="226"/>
      <x:c r="AN1155" s="222"/>
      <x:c r="AO1155" s="222"/>
    </x:row>
    <x:row r="1156" spans="1:57" x14ac:dyDescent="0.3">
      <x:c r="J1156" s="23"/>
      <x:c r="M1156" s="226"/>
      <x:c r="Q1156" s="23"/>
      <x:c r="R1156" s="23"/>
      <x:c r="T1156" s="226"/>
      <x:c r="U1156" s="226"/>
      <x:c r="V1156" s="226"/>
      <x:c r="W1156" s="226"/>
      <x:c r="X1156" s="226"/>
      <x:c r="Y1156" s="226"/>
      <x:c r="Z1156" s="226"/>
      <x:c r="AA1156" s="226"/>
      <x:c r="AC1156" s="226"/>
      <x:c r="AE1156" s="226"/>
      <x:c r="AF1156" s="226"/>
      <x:c r="AH1156" s="222"/>
      <x:c r="AI1156" s="23"/>
      <x:c r="AJ1156" s="222"/>
      <x:c r="AK1156" s="222"/>
      <x:c r="AM1156" s="226"/>
      <x:c r="AN1156" s="222"/>
      <x:c r="AO1156" s="222"/>
    </x:row>
    <x:row r="1157" spans="1:57" x14ac:dyDescent="0.3">
      <x:c r="J1157" s="23"/>
      <x:c r="M1157" s="226"/>
      <x:c r="Q1157" s="23"/>
      <x:c r="R1157" s="23"/>
      <x:c r="T1157" s="226"/>
      <x:c r="U1157" s="226"/>
      <x:c r="V1157" s="226"/>
      <x:c r="W1157" s="226"/>
      <x:c r="X1157" s="226"/>
      <x:c r="Y1157" s="226"/>
      <x:c r="Z1157" s="226"/>
      <x:c r="AA1157" s="226"/>
      <x:c r="AC1157" s="226"/>
      <x:c r="AE1157" s="226"/>
      <x:c r="AF1157" s="226"/>
      <x:c r="AH1157" s="222"/>
      <x:c r="AI1157" s="23"/>
      <x:c r="AJ1157" s="222"/>
      <x:c r="AK1157" s="222"/>
      <x:c r="AM1157" s="226"/>
      <x:c r="AN1157" s="222"/>
      <x:c r="AO1157" s="222"/>
    </x:row>
    <x:row r="1158" spans="1:57" x14ac:dyDescent="0.3">
      <x:c r="J1158" s="23"/>
      <x:c r="Q1158" s="23"/>
      <x:c r="R1158" s="23"/>
      <x:c r="T1158" s="226"/>
      <x:c r="U1158" s="226"/>
      <x:c r="V1158" s="226"/>
      <x:c r="W1158" s="226"/>
      <x:c r="X1158" s="226"/>
      <x:c r="Y1158" s="226"/>
      <x:c r="Z1158" s="226"/>
      <x:c r="AA1158" s="226"/>
      <x:c r="AC1158" s="226"/>
      <x:c r="AE1158" s="222"/>
      <x:c r="AF1158" s="226"/>
      <x:c r="AH1158" s="222"/>
      <x:c r="AI1158" s="23"/>
      <x:c r="AJ1158" s="222"/>
      <x:c r="AK1158" s="222"/>
      <x:c r="AM1158" s="226"/>
      <x:c r="AN1158" s="222"/>
      <x:c r="AO1158" s="222"/>
    </x:row>
    <x:row r="1159" spans="1:57" x14ac:dyDescent="0.3">
      <x:c r="J1159" s="23"/>
      <x:c r="M1159" s="226"/>
      <x:c r="Q1159" s="23"/>
      <x:c r="R1159" s="23"/>
      <x:c r="T1159" s="226"/>
      <x:c r="U1159" s="226"/>
      <x:c r="V1159" s="226"/>
      <x:c r="W1159" s="226"/>
      <x:c r="X1159" s="226"/>
      <x:c r="Y1159" s="226"/>
      <x:c r="Z1159" s="226"/>
      <x:c r="AA1159" s="226"/>
      <x:c r="AC1159" s="226"/>
      <x:c r="AE1159" s="222"/>
      <x:c r="AF1159" s="226"/>
      <x:c r="AH1159" s="222"/>
      <x:c r="AI1159" s="23"/>
      <x:c r="AJ1159" s="222"/>
      <x:c r="AK1159" s="222"/>
      <x:c r="AM1159" s="226"/>
      <x:c r="AN1159" s="222"/>
      <x:c r="AO1159" s="222"/>
    </x:row>
    <x:row r="1160" spans="1:57" x14ac:dyDescent="0.3">
      <x:c r="J1160" s="23"/>
      <x:c r="M1160" s="226"/>
      <x:c r="Q1160" s="23"/>
      <x:c r="R1160" s="23"/>
      <x:c r="T1160" s="226"/>
      <x:c r="U1160" s="226"/>
      <x:c r="V1160" s="226"/>
      <x:c r="W1160" s="226"/>
      <x:c r="X1160" s="226"/>
      <x:c r="Y1160" s="226"/>
      <x:c r="Z1160" s="226"/>
      <x:c r="AA1160" s="226"/>
      <x:c r="AC1160" s="226"/>
      <x:c r="AE1160" s="222"/>
      <x:c r="AF1160" s="226"/>
      <x:c r="AH1160" s="222"/>
      <x:c r="AI1160" s="23"/>
      <x:c r="AJ1160" s="222"/>
      <x:c r="AK1160" s="222"/>
      <x:c r="AM1160" s="226"/>
      <x:c r="AN1160" s="222"/>
      <x:c r="AO1160" s="222"/>
    </x:row>
    <x:row r="1161" spans="1:57" x14ac:dyDescent="0.3">
      <x:c r="J1161" s="23"/>
      <x:c r="M1161" s="226"/>
      <x:c r="Q1161" s="23"/>
      <x:c r="R1161" s="23"/>
      <x:c r="T1161" s="226"/>
      <x:c r="U1161" s="226"/>
      <x:c r="V1161" s="226"/>
      <x:c r="W1161" s="226"/>
      <x:c r="X1161" s="226"/>
      <x:c r="Y1161" s="226"/>
      <x:c r="Z1161" s="226"/>
      <x:c r="AA1161" s="226"/>
      <x:c r="AC1161" s="226"/>
      <x:c r="AE1161" s="222"/>
      <x:c r="AF1161" s="226"/>
      <x:c r="AH1161" s="222"/>
      <x:c r="AI1161" s="23"/>
      <x:c r="AJ1161" s="222"/>
      <x:c r="AK1161" s="222"/>
      <x:c r="AM1161" s="226"/>
      <x:c r="AN1161" s="222"/>
      <x:c r="AO1161" s="222"/>
    </x:row>
    <x:row r="1162" spans="1:57" x14ac:dyDescent="0.3">
      <x:c r="J1162" s="23"/>
      <x:c r="M1162" s="226"/>
      <x:c r="Q1162" s="23"/>
      <x:c r="R1162" s="23"/>
      <x:c r="T1162" s="226"/>
      <x:c r="U1162" s="226"/>
      <x:c r="V1162" s="226"/>
      <x:c r="W1162" s="226"/>
      <x:c r="X1162" s="226"/>
      <x:c r="Y1162" s="226"/>
      <x:c r="Z1162" s="226"/>
      <x:c r="AA1162" s="226"/>
      <x:c r="AC1162" s="226"/>
      <x:c r="AE1162" s="222"/>
      <x:c r="AF1162" s="226"/>
      <x:c r="AH1162" s="222"/>
      <x:c r="AI1162" s="23"/>
      <x:c r="AJ1162" s="222"/>
      <x:c r="AK1162" s="222"/>
      <x:c r="AM1162" s="226"/>
      <x:c r="AN1162" s="222"/>
      <x:c r="AO1162" s="222"/>
    </x:row>
    <x:row r="1163" spans="1:57" x14ac:dyDescent="0.3">
      <x:c r="J1163" s="23"/>
      <x:c r="M1163" s="226"/>
      <x:c r="Q1163" s="23"/>
      <x:c r="R1163" s="23"/>
      <x:c r="T1163" s="226"/>
      <x:c r="U1163" s="226"/>
      <x:c r="V1163" s="226"/>
      <x:c r="W1163" s="226"/>
      <x:c r="X1163" s="226"/>
      <x:c r="Y1163" s="226"/>
      <x:c r="Z1163" s="226"/>
      <x:c r="AA1163" s="226"/>
      <x:c r="AC1163" s="226"/>
      <x:c r="AE1163" s="226"/>
      <x:c r="AF1163" s="226"/>
      <x:c r="AH1163" s="222"/>
      <x:c r="AI1163" s="23"/>
      <x:c r="AJ1163" s="222"/>
      <x:c r="AK1163" s="222"/>
      <x:c r="AM1163" s="226"/>
      <x:c r="AN1163" s="222"/>
      <x:c r="AO1163" s="222"/>
    </x:row>
    <x:row r="1164" spans="1:57" x14ac:dyDescent="0.3">
      <x:c r="J1164" s="23"/>
      <x:c r="M1164" s="226"/>
      <x:c r="Q1164" s="23"/>
      <x:c r="R1164" s="23"/>
      <x:c r="T1164" s="226"/>
      <x:c r="U1164" s="226"/>
      <x:c r="V1164" s="226"/>
      <x:c r="W1164" s="226"/>
      <x:c r="X1164" s="226"/>
      <x:c r="Y1164" s="226"/>
      <x:c r="Z1164" s="226"/>
      <x:c r="AA1164" s="226"/>
      <x:c r="AC1164" s="226"/>
      <x:c r="AE1164" s="222"/>
      <x:c r="AF1164" s="226"/>
      <x:c r="AH1164" s="222"/>
      <x:c r="AI1164" s="23"/>
      <x:c r="AJ1164" s="222"/>
      <x:c r="AK1164" s="222"/>
      <x:c r="AM1164" s="226"/>
      <x:c r="AN1164" s="222"/>
      <x:c r="AO1164" s="222"/>
    </x:row>
    <x:row r="1165" spans="1:57" x14ac:dyDescent="0.3">
      <x:c r="J1165" s="23"/>
      <x:c r="M1165" s="226"/>
      <x:c r="Q1165" s="23"/>
      <x:c r="R1165" s="23"/>
      <x:c r="T1165" s="226"/>
      <x:c r="U1165" s="226"/>
      <x:c r="V1165" s="226"/>
      <x:c r="W1165" s="226"/>
      <x:c r="X1165" s="226"/>
      <x:c r="Y1165" s="226"/>
      <x:c r="Z1165" s="226"/>
      <x:c r="AA1165" s="226"/>
      <x:c r="AC1165" s="226"/>
      <x:c r="AE1165" s="226"/>
      <x:c r="AF1165" s="226"/>
      <x:c r="AH1165" s="222"/>
      <x:c r="AI1165" s="23"/>
      <x:c r="AJ1165" s="222"/>
      <x:c r="AK1165" s="222"/>
      <x:c r="AM1165" s="226"/>
      <x:c r="AN1165" s="222"/>
      <x:c r="AO1165" s="222"/>
    </x:row>
    <x:row r="1166" spans="1:57" x14ac:dyDescent="0.3">
      <x:c r="J1166" s="23"/>
      <x:c r="M1166" s="226"/>
      <x:c r="Q1166" s="23"/>
      <x:c r="R1166" s="23"/>
      <x:c r="T1166" s="226"/>
      <x:c r="U1166" s="226"/>
      <x:c r="V1166" s="226"/>
      <x:c r="W1166" s="226"/>
      <x:c r="X1166" s="226"/>
      <x:c r="Y1166" s="226"/>
      <x:c r="Z1166" s="226"/>
      <x:c r="AA1166" s="226"/>
      <x:c r="AC1166" s="226"/>
      <x:c r="AE1166" s="226"/>
      <x:c r="AF1166" s="226"/>
      <x:c r="AH1166" s="222"/>
      <x:c r="AI1166" s="23"/>
      <x:c r="AJ1166" s="222"/>
      <x:c r="AK1166" s="222"/>
      <x:c r="AM1166" s="226"/>
      <x:c r="AN1166" s="222"/>
      <x:c r="AO1166" s="222"/>
    </x:row>
    <x:row r="1167" spans="1:57" x14ac:dyDescent="0.3">
      <x:c r="J1167" s="23"/>
      <x:c r="M1167" s="226"/>
      <x:c r="Q1167" s="23"/>
      <x:c r="R1167" s="23"/>
      <x:c r="T1167" s="226"/>
      <x:c r="U1167" s="226"/>
      <x:c r="V1167" s="226"/>
      <x:c r="W1167" s="226"/>
      <x:c r="X1167" s="226"/>
      <x:c r="Y1167" s="226"/>
      <x:c r="Z1167" s="226"/>
      <x:c r="AA1167" s="226"/>
      <x:c r="AC1167" s="226"/>
      <x:c r="AE1167" s="222"/>
      <x:c r="AF1167" s="226"/>
      <x:c r="AH1167" s="222"/>
      <x:c r="AI1167" s="23"/>
      <x:c r="AJ1167" s="222"/>
      <x:c r="AK1167" s="222"/>
      <x:c r="AM1167" s="226"/>
      <x:c r="AN1167" s="222"/>
      <x:c r="AO1167" s="222"/>
    </x:row>
    <x:row r="1168" spans="1:57" x14ac:dyDescent="0.3">
      <x:c r="J1168" s="23"/>
      <x:c r="M1168" s="226"/>
      <x:c r="Q1168" s="23"/>
      <x:c r="R1168" s="23"/>
      <x:c r="T1168" s="226"/>
      <x:c r="U1168" s="226"/>
      <x:c r="V1168" s="226"/>
      <x:c r="W1168" s="226"/>
      <x:c r="X1168" s="226"/>
      <x:c r="Y1168" s="226"/>
      <x:c r="Z1168" s="226"/>
      <x:c r="AA1168" s="226"/>
      <x:c r="AC1168" s="226"/>
      <x:c r="AE1168" s="226"/>
      <x:c r="AF1168" s="226"/>
      <x:c r="AH1168" s="222"/>
      <x:c r="AI1168" s="23"/>
      <x:c r="AJ1168" s="222"/>
      <x:c r="AK1168" s="222"/>
      <x:c r="AM1168" s="226"/>
      <x:c r="AN1168" s="222"/>
      <x:c r="AO1168" s="222"/>
    </x:row>
    <x:row r="1169" spans="1:57" x14ac:dyDescent="0.3">
      <x:c r="J1169" s="23"/>
      <x:c r="M1169" s="226"/>
      <x:c r="Q1169" s="23"/>
      <x:c r="R1169" s="23"/>
      <x:c r="T1169" s="226"/>
      <x:c r="U1169" s="226"/>
      <x:c r="V1169" s="226"/>
      <x:c r="W1169" s="226"/>
      <x:c r="X1169" s="226"/>
      <x:c r="Y1169" s="226"/>
      <x:c r="Z1169" s="226"/>
      <x:c r="AA1169" s="226"/>
      <x:c r="AC1169" s="226"/>
      <x:c r="AE1169" s="226"/>
      <x:c r="AF1169" s="226"/>
      <x:c r="AH1169" s="222"/>
      <x:c r="AI1169" s="23"/>
      <x:c r="AJ1169" s="222"/>
      <x:c r="AK1169" s="222"/>
      <x:c r="AM1169" s="226"/>
      <x:c r="AN1169" s="222"/>
      <x:c r="AO1169" s="222"/>
    </x:row>
    <x:row r="1170" spans="1:57" x14ac:dyDescent="0.3">
      <x:c r="J1170" s="23"/>
      <x:c r="M1170" s="226"/>
      <x:c r="Q1170" s="23"/>
      <x:c r="R1170" s="23"/>
      <x:c r="T1170" s="226"/>
      <x:c r="U1170" s="226"/>
      <x:c r="V1170" s="226"/>
      <x:c r="W1170" s="226"/>
      <x:c r="X1170" s="226"/>
      <x:c r="Y1170" s="226"/>
      <x:c r="Z1170" s="226"/>
      <x:c r="AA1170" s="226"/>
      <x:c r="AC1170" s="226"/>
      <x:c r="AE1170" s="222"/>
      <x:c r="AF1170" s="226"/>
      <x:c r="AH1170" s="222"/>
      <x:c r="AI1170" s="23"/>
      <x:c r="AJ1170" s="222"/>
      <x:c r="AK1170" s="222"/>
      <x:c r="AM1170" s="226"/>
      <x:c r="AN1170" s="222"/>
      <x:c r="AO1170" s="222"/>
    </x:row>
    <x:row r="1171" spans="1:57" x14ac:dyDescent="0.3">
      <x:c r="J1171" s="23"/>
      <x:c r="M1171" s="226"/>
      <x:c r="Q1171" s="23"/>
      <x:c r="R1171" s="23"/>
      <x:c r="T1171" s="226"/>
      <x:c r="U1171" s="226"/>
      <x:c r="V1171" s="226"/>
      <x:c r="W1171" s="226"/>
      <x:c r="X1171" s="226"/>
      <x:c r="Y1171" s="226"/>
      <x:c r="Z1171" s="226"/>
      <x:c r="AA1171" s="226"/>
      <x:c r="AC1171" s="226"/>
      <x:c r="AE1171" s="222"/>
      <x:c r="AF1171" s="226"/>
      <x:c r="AH1171" s="222"/>
      <x:c r="AI1171" s="23"/>
      <x:c r="AJ1171" s="222"/>
      <x:c r="AK1171" s="222"/>
      <x:c r="AM1171" s="226"/>
      <x:c r="AN1171" s="222"/>
      <x:c r="AO1171" s="222"/>
    </x:row>
    <x:row r="1172" spans="1:57" x14ac:dyDescent="0.3">
      <x:c r="J1172" s="23"/>
      <x:c r="Q1172" s="23"/>
      <x:c r="R1172" s="23"/>
      <x:c r="T1172" s="226"/>
      <x:c r="U1172" s="226"/>
      <x:c r="V1172" s="226"/>
      <x:c r="W1172" s="226"/>
      <x:c r="X1172" s="226"/>
      <x:c r="Y1172" s="226"/>
      <x:c r="Z1172" s="226"/>
      <x:c r="AA1172" s="226"/>
      <x:c r="AC1172" s="226"/>
      <x:c r="AE1172" s="222"/>
      <x:c r="AF1172" s="226"/>
      <x:c r="AH1172" s="222"/>
      <x:c r="AI1172" s="23"/>
      <x:c r="AJ1172" s="222"/>
      <x:c r="AK1172" s="222"/>
      <x:c r="AM1172" s="226"/>
      <x:c r="AN1172" s="222"/>
      <x:c r="AO1172" s="222"/>
    </x:row>
    <x:row r="1173" spans="1:57" x14ac:dyDescent="0.3">
      <x:c r="J1173" s="23"/>
      <x:c r="M1173" s="226"/>
      <x:c r="Q1173" s="23"/>
      <x:c r="R1173" s="23"/>
      <x:c r="T1173" s="226"/>
      <x:c r="U1173" s="226"/>
      <x:c r="V1173" s="226"/>
      <x:c r="W1173" s="226"/>
      <x:c r="X1173" s="226"/>
      <x:c r="Y1173" s="226"/>
      <x:c r="Z1173" s="226"/>
      <x:c r="AA1173" s="226"/>
      <x:c r="AC1173" s="226"/>
      <x:c r="AE1173" s="222"/>
      <x:c r="AF1173" s="226"/>
      <x:c r="AH1173" s="222"/>
      <x:c r="AI1173" s="23"/>
      <x:c r="AJ1173" s="222"/>
      <x:c r="AK1173" s="222"/>
      <x:c r="AM1173" s="226"/>
      <x:c r="AN1173" s="222"/>
      <x:c r="AO1173" s="222"/>
    </x:row>
    <x:row r="1174" spans="1:57" x14ac:dyDescent="0.3">
      <x:c r="J1174" s="23"/>
      <x:c r="Q1174" s="23"/>
      <x:c r="R1174" s="23"/>
      <x:c r="T1174" s="226"/>
      <x:c r="U1174" s="226"/>
      <x:c r="V1174" s="226"/>
      <x:c r="W1174" s="226"/>
      <x:c r="X1174" s="226"/>
      <x:c r="Y1174" s="226"/>
      <x:c r="Z1174" s="226"/>
      <x:c r="AA1174" s="226"/>
      <x:c r="AC1174" s="226"/>
      <x:c r="AE1174" s="226"/>
      <x:c r="AF1174" s="226"/>
      <x:c r="AH1174" s="222"/>
      <x:c r="AI1174" s="23"/>
      <x:c r="AJ1174" s="222"/>
      <x:c r="AK1174" s="222"/>
      <x:c r="AM1174" s="226"/>
      <x:c r="AN1174" s="222"/>
      <x:c r="AO1174" s="222"/>
    </x:row>
    <x:row r="1175" spans="1:57" x14ac:dyDescent="0.3">
      <x:c r="J1175" s="23"/>
      <x:c r="M1175" s="226"/>
      <x:c r="Q1175" s="23"/>
      <x:c r="R1175" s="23"/>
      <x:c r="T1175" s="226"/>
      <x:c r="U1175" s="226"/>
      <x:c r="V1175" s="226"/>
      <x:c r="W1175" s="226"/>
      <x:c r="X1175" s="226"/>
      <x:c r="Y1175" s="226"/>
      <x:c r="Z1175" s="226"/>
      <x:c r="AA1175" s="226"/>
      <x:c r="AC1175" s="226"/>
      <x:c r="AE1175" s="222"/>
      <x:c r="AF1175" s="226"/>
      <x:c r="AH1175" s="222"/>
      <x:c r="AI1175" s="23"/>
      <x:c r="AJ1175" s="222"/>
      <x:c r="AK1175" s="222"/>
      <x:c r="AM1175" s="226"/>
      <x:c r="AN1175" s="222"/>
      <x:c r="AO1175" s="222"/>
    </x:row>
    <x:row r="1176" spans="1:57" x14ac:dyDescent="0.3">
      <x:c r="J1176" s="23"/>
      <x:c r="Q1176" s="23"/>
      <x:c r="R1176" s="23"/>
      <x:c r="T1176" s="226"/>
      <x:c r="U1176" s="226"/>
      <x:c r="V1176" s="226"/>
      <x:c r="W1176" s="226"/>
      <x:c r="X1176" s="226"/>
      <x:c r="Y1176" s="226"/>
      <x:c r="Z1176" s="226"/>
      <x:c r="AA1176" s="226"/>
      <x:c r="AC1176" s="226"/>
      <x:c r="AE1176" s="222"/>
      <x:c r="AF1176" s="226"/>
      <x:c r="AH1176" s="222"/>
      <x:c r="AI1176" s="23"/>
      <x:c r="AJ1176" s="222"/>
      <x:c r="AK1176" s="222"/>
      <x:c r="AM1176" s="226"/>
      <x:c r="AN1176" s="222"/>
      <x:c r="AO1176" s="222"/>
    </x:row>
    <x:row r="1177" spans="1:57" x14ac:dyDescent="0.3">
      <x:c r="J1177" s="23"/>
      <x:c r="M1177" s="226"/>
      <x:c r="Q1177" s="23"/>
      <x:c r="R1177" s="23"/>
      <x:c r="T1177" s="226"/>
      <x:c r="U1177" s="226"/>
      <x:c r="V1177" s="226"/>
      <x:c r="W1177" s="226"/>
      <x:c r="X1177" s="226"/>
      <x:c r="Y1177" s="226"/>
      <x:c r="Z1177" s="226"/>
      <x:c r="AA1177" s="226"/>
      <x:c r="AC1177" s="226"/>
      <x:c r="AE1177" s="226"/>
      <x:c r="AF1177" s="226"/>
      <x:c r="AH1177" s="222"/>
      <x:c r="AI1177" s="23"/>
      <x:c r="AJ1177" s="222"/>
      <x:c r="AK1177" s="222"/>
      <x:c r="AM1177" s="226"/>
      <x:c r="AN1177" s="222"/>
      <x:c r="AO1177" s="222"/>
    </x:row>
    <x:row r="1178" spans="1:57" x14ac:dyDescent="0.3">
      <x:c r="J1178" s="23"/>
      <x:c r="M1178" s="226"/>
      <x:c r="Q1178" s="23"/>
      <x:c r="R1178" s="23"/>
      <x:c r="T1178" s="226"/>
      <x:c r="U1178" s="226"/>
      <x:c r="V1178" s="226"/>
      <x:c r="W1178" s="226"/>
      <x:c r="X1178" s="226"/>
      <x:c r="Y1178" s="226"/>
      <x:c r="Z1178" s="226"/>
      <x:c r="AA1178" s="226"/>
      <x:c r="AC1178" s="226"/>
      <x:c r="AE1178" s="222"/>
      <x:c r="AF1178" s="226"/>
      <x:c r="AH1178" s="222"/>
      <x:c r="AI1178" s="23"/>
      <x:c r="AJ1178" s="222"/>
      <x:c r="AK1178" s="222"/>
      <x:c r="AM1178" s="226"/>
      <x:c r="AN1178" s="222"/>
      <x:c r="AO1178" s="222"/>
    </x:row>
    <x:row r="1179" spans="1:57" x14ac:dyDescent="0.3">
      <x:c r="J1179" s="23"/>
      <x:c r="Q1179" s="23"/>
      <x:c r="R1179" s="23"/>
      <x:c r="T1179" s="226"/>
      <x:c r="U1179" s="226"/>
      <x:c r="V1179" s="226"/>
      <x:c r="W1179" s="226"/>
      <x:c r="X1179" s="226"/>
      <x:c r="Y1179" s="226"/>
      <x:c r="Z1179" s="226"/>
      <x:c r="AA1179" s="226"/>
      <x:c r="AC1179" s="226"/>
      <x:c r="AE1179" s="226"/>
      <x:c r="AF1179" s="226"/>
      <x:c r="AH1179" s="222"/>
      <x:c r="AI1179" s="23"/>
      <x:c r="AJ1179" s="222"/>
      <x:c r="AK1179" s="222"/>
      <x:c r="AM1179" s="226"/>
      <x:c r="AN1179" s="222"/>
      <x:c r="AO1179" s="222"/>
    </x:row>
    <x:row r="1180" spans="1:57" x14ac:dyDescent="0.3">
      <x:c r="J1180" s="23"/>
      <x:c r="Q1180" s="23"/>
      <x:c r="R1180" s="23"/>
      <x:c r="T1180" s="226"/>
      <x:c r="U1180" s="226"/>
      <x:c r="V1180" s="226"/>
      <x:c r="W1180" s="226"/>
      <x:c r="X1180" s="226"/>
      <x:c r="Y1180" s="226"/>
      <x:c r="Z1180" s="226"/>
      <x:c r="AA1180" s="226"/>
      <x:c r="AC1180" s="226"/>
      <x:c r="AE1180" s="222"/>
      <x:c r="AF1180" s="226"/>
      <x:c r="AH1180" s="222"/>
      <x:c r="AI1180" s="23"/>
      <x:c r="AJ1180" s="222"/>
      <x:c r="AK1180" s="222"/>
      <x:c r="AM1180" s="226"/>
      <x:c r="AN1180" s="222"/>
      <x:c r="AO1180" s="222"/>
    </x:row>
    <x:row r="1181" spans="1:57" x14ac:dyDescent="0.3">
      <x:c r="J1181" s="23"/>
      <x:c r="M1181" s="226"/>
      <x:c r="Q1181" s="23"/>
      <x:c r="R1181" s="23"/>
      <x:c r="T1181" s="226"/>
      <x:c r="U1181" s="226"/>
      <x:c r="V1181" s="226"/>
      <x:c r="W1181" s="226"/>
      <x:c r="X1181" s="226"/>
      <x:c r="Y1181" s="226"/>
      <x:c r="Z1181" s="226"/>
      <x:c r="AA1181" s="226"/>
      <x:c r="AC1181" s="226"/>
      <x:c r="AE1181" s="222"/>
      <x:c r="AF1181" s="226"/>
      <x:c r="AH1181" s="222"/>
      <x:c r="AI1181" s="23"/>
      <x:c r="AJ1181" s="222"/>
      <x:c r="AK1181" s="222"/>
      <x:c r="AM1181" s="226"/>
      <x:c r="AN1181" s="222"/>
      <x:c r="AO1181" s="222"/>
    </x:row>
    <x:row r="1182" spans="1:57" x14ac:dyDescent="0.3">
      <x:c r="J1182" s="23"/>
      <x:c r="M1182" s="226"/>
      <x:c r="Q1182" s="23"/>
      <x:c r="R1182" s="23"/>
      <x:c r="T1182" s="226"/>
      <x:c r="U1182" s="226"/>
      <x:c r="V1182" s="226"/>
      <x:c r="W1182" s="226"/>
      <x:c r="X1182" s="226"/>
      <x:c r="Y1182" s="226"/>
      <x:c r="Z1182" s="226"/>
      <x:c r="AA1182" s="226"/>
      <x:c r="AC1182" s="226"/>
      <x:c r="AE1182" s="222"/>
      <x:c r="AF1182" s="226"/>
      <x:c r="AH1182" s="222"/>
      <x:c r="AI1182" s="23"/>
      <x:c r="AJ1182" s="222"/>
      <x:c r="AK1182" s="222"/>
      <x:c r="AM1182" s="226"/>
      <x:c r="AN1182" s="222"/>
      <x:c r="AO1182" s="222"/>
    </x:row>
    <x:row r="1183" spans="1:57" x14ac:dyDescent="0.3">
      <x:c r="J1183" s="23"/>
      <x:c r="Q1183" s="23"/>
      <x:c r="R1183" s="23"/>
      <x:c r="T1183" s="226"/>
      <x:c r="U1183" s="226"/>
      <x:c r="V1183" s="226"/>
      <x:c r="W1183" s="226"/>
      <x:c r="X1183" s="226"/>
      <x:c r="Y1183" s="226"/>
      <x:c r="Z1183" s="226"/>
      <x:c r="AA1183" s="226"/>
      <x:c r="AC1183" s="226"/>
      <x:c r="AE1183" s="222"/>
      <x:c r="AF1183" s="226"/>
      <x:c r="AH1183" s="222"/>
      <x:c r="AI1183" s="23"/>
      <x:c r="AJ1183" s="222"/>
      <x:c r="AK1183" s="222"/>
      <x:c r="AM1183" s="226"/>
      <x:c r="AN1183" s="222"/>
      <x:c r="AO1183" s="222"/>
    </x:row>
    <x:row r="1184" spans="1:57" x14ac:dyDescent="0.3">
      <x:c r="J1184" s="23"/>
      <x:c r="M1184" s="226"/>
      <x:c r="Q1184" s="23"/>
      <x:c r="R1184" s="23"/>
      <x:c r="T1184" s="226"/>
      <x:c r="U1184" s="226"/>
      <x:c r="V1184" s="226"/>
      <x:c r="W1184" s="226"/>
      <x:c r="X1184" s="226"/>
      <x:c r="Y1184" s="226"/>
      <x:c r="Z1184" s="226"/>
      <x:c r="AA1184" s="226"/>
      <x:c r="AC1184" s="226"/>
      <x:c r="AE1184" s="222"/>
      <x:c r="AF1184" s="226"/>
      <x:c r="AH1184" s="222"/>
      <x:c r="AI1184" s="23"/>
      <x:c r="AJ1184" s="222"/>
      <x:c r="AK1184" s="222"/>
      <x:c r="AM1184" s="226"/>
      <x:c r="AN1184" s="222"/>
      <x:c r="AO1184" s="222"/>
    </x:row>
    <x:row r="1185" spans="1:57" x14ac:dyDescent="0.3">
      <x:c r="J1185" s="23"/>
      <x:c r="Q1185" s="23"/>
      <x:c r="R1185" s="23"/>
      <x:c r="T1185" s="226"/>
      <x:c r="U1185" s="226"/>
      <x:c r="V1185" s="226"/>
      <x:c r="W1185" s="226"/>
      <x:c r="X1185" s="226"/>
      <x:c r="Y1185" s="226"/>
      <x:c r="Z1185" s="226"/>
      <x:c r="AA1185" s="226"/>
      <x:c r="AC1185" s="226"/>
      <x:c r="AE1185" s="222"/>
      <x:c r="AF1185" s="226"/>
      <x:c r="AH1185" s="222"/>
      <x:c r="AI1185" s="23"/>
      <x:c r="AJ1185" s="222"/>
      <x:c r="AK1185" s="222"/>
      <x:c r="AM1185" s="226"/>
      <x:c r="AN1185" s="222"/>
      <x:c r="AO1185" s="222"/>
    </x:row>
    <x:row r="1186" spans="1:57" x14ac:dyDescent="0.3">
      <x:c r="J1186" s="23"/>
      <x:c r="M1186" s="226"/>
      <x:c r="Q1186" s="23"/>
      <x:c r="R1186" s="23"/>
      <x:c r="T1186" s="226"/>
      <x:c r="U1186" s="226"/>
      <x:c r="V1186" s="226"/>
      <x:c r="W1186" s="226"/>
      <x:c r="X1186" s="226"/>
      <x:c r="Y1186" s="226"/>
      <x:c r="Z1186" s="226"/>
      <x:c r="AA1186" s="226"/>
      <x:c r="AC1186" s="226"/>
      <x:c r="AE1186" s="222"/>
      <x:c r="AF1186" s="226"/>
      <x:c r="AH1186" s="222"/>
      <x:c r="AI1186" s="23"/>
      <x:c r="AJ1186" s="222"/>
      <x:c r="AK1186" s="222"/>
      <x:c r="AM1186" s="226"/>
      <x:c r="AN1186" s="222"/>
      <x:c r="AO1186" s="222"/>
    </x:row>
    <x:row r="1187" spans="1:57" x14ac:dyDescent="0.3">
      <x:c r="J1187" s="23"/>
      <x:c r="M1187" s="226"/>
      <x:c r="Q1187" s="23"/>
      <x:c r="R1187" s="23"/>
      <x:c r="T1187" s="226"/>
      <x:c r="U1187" s="226"/>
      <x:c r="V1187" s="226"/>
      <x:c r="W1187" s="226"/>
      <x:c r="X1187" s="226"/>
      <x:c r="Y1187" s="226"/>
      <x:c r="Z1187" s="226"/>
      <x:c r="AA1187" s="226"/>
      <x:c r="AC1187" s="226"/>
      <x:c r="AE1187" s="222"/>
      <x:c r="AF1187" s="226"/>
      <x:c r="AH1187" s="222"/>
      <x:c r="AI1187" s="23"/>
      <x:c r="AJ1187" s="222"/>
      <x:c r="AK1187" s="222"/>
      <x:c r="AM1187" s="226"/>
      <x:c r="AN1187" s="222"/>
      <x:c r="AO1187" s="222"/>
    </x:row>
    <x:row r="1188" spans="1:57" x14ac:dyDescent="0.3">
      <x:c r="J1188" s="23"/>
      <x:c r="M1188" s="226"/>
      <x:c r="Q1188" s="23"/>
      <x:c r="R1188" s="23"/>
      <x:c r="T1188" s="226"/>
      <x:c r="U1188" s="226"/>
      <x:c r="V1188" s="226"/>
      <x:c r="W1188" s="226"/>
      <x:c r="X1188" s="226"/>
      <x:c r="Y1188" s="226"/>
      <x:c r="Z1188" s="226"/>
      <x:c r="AA1188" s="226"/>
      <x:c r="AC1188" s="226"/>
      <x:c r="AE1188" s="222"/>
      <x:c r="AF1188" s="226"/>
      <x:c r="AH1188" s="222"/>
      <x:c r="AI1188" s="23"/>
      <x:c r="AJ1188" s="222"/>
      <x:c r="AK1188" s="222"/>
      <x:c r="AM1188" s="226"/>
      <x:c r="AN1188" s="222"/>
      <x:c r="AO1188" s="222"/>
    </x:row>
    <x:row r="1189" spans="1:57" x14ac:dyDescent="0.3">
      <x:c r="J1189" s="23"/>
      <x:c r="Q1189" s="23"/>
      <x:c r="R1189" s="23"/>
      <x:c r="T1189" s="226"/>
      <x:c r="U1189" s="226"/>
      <x:c r="V1189" s="226"/>
      <x:c r="W1189" s="226"/>
      <x:c r="X1189" s="226"/>
      <x:c r="Y1189" s="226"/>
      <x:c r="Z1189" s="226"/>
      <x:c r="AA1189" s="226"/>
      <x:c r="AC1189" s="226"/>
      <x:c r="AE1189" s="222"/>
      <x:c r="AF1189" s="226"/>
      <x:c r="AH1189" s="222"/>
      <x:c r="AI1189" s="23"/>
      <x:c r="AJ1189" s="222"/>
      <x:c r="AK1189" s="222"/>
      <x:c r="AM1189" s="226"/>
      <x:c r="AN1189" s="222"/>
      <x:c r="AO1189" s="222"/>
    </x:row>
    <x:row r="1190" spans="1:57" x14ac:dyDescent="0.3">
      <x:c r="J1190" s="23"/>
      <x:c r="Q1190" s="23"/>
      <x:c r="R1190" s="23"/>
      <x:c r="T1190" s="226"/>
      <x:c r="U1190" s="226"/>
      <x:c r="V1190" s="226"/>
      <x:c r="W1190" s="226"/>
      <x:c r="X1190" s="226"/>
      <x:c r="Y1190" s="226"/>
      <x:c r="Z1190" s="226"/>
      <x:c r="AA1190" s="226"/>
      <x:c r="AC1190" s="226"/>
      <x:c r="AE1190" s="222"/>
      <x:c r="AF1190" s="226"/>
      <x:c r="AH1190" s="222"/>
      <x:c r="AI1190" s="23"/>
      <x:c r="AJ1190" s="222"/>
      <x:c r="AK1190" s="222"/>
      <x:c r="AM1190" s="226"/>
      <x:c r="AN1190" s="222"/>
      <x:c r="AO1190" s="222"/>
    </x:row>
    <x:row r="1191" spans="1:57" x14ac:dyDescent="0.3">
      <x:c r="J1191" s="23"/>
      <x:c r="M1191" s="226"/>
      <x:c r="Q1191" s="23"/>
      <x:c r="R1191" s="23"/>
      <x:c r="T1191" s="226"/>
      <x:c r="U1191" s="226"/>
      <x:c r="V1191" s="226"/>
      <x:c r="W1191" s="226"/>
      <x:c r="X1191" s="226"/>
      <x:c r="Y1191" s="226"/>
      <x:c r="Z1191" s="226"/>
      <x:c r="AA1191" s="226"/>
      <x:c r="AC1191" s="226"/>
      <x:c r="AE1191" s="222"/>
      <x:c r="AF1191" s="226"/>
      <x:c r="AH1191" s="222"/>
      <x:c r="AI1191" s="23"/>
      <x:c r="AJ1191" s="222"/>
      <x:c r="AK1191" s="222"/>
      <x:c r="AM1191" s="226"/>
      <x:c r="AN1191" s="222"/>
      <x:c r="AO1191" s="222"/>
    </x:row>
    <x:row r="1192" spans="1:57" x14ac:dyDescent="0.3">
      <x:c r="J1192" s="23"/>
      <x:c r="M1192" s="226"/>
      <x:c r="Q1192" s="23"/>
      <x:c r="R1192" s="23"/>
      <x:c r="T1192" s="226"/>
      <x:c r="U1192" s="226"/>
      <x:c r="V1192" s="226"/>
      <x:c r="W1192" s="226"/>
      <x:c r="X1192" s="226"/>
      <x:c r="Y1192" s="226"/>
      <x:c r="Z1192" s="226"/>
      <x:c r="AA1192" s="226"/>
      <x:c r="AC1192" s="226"/>
      <x:c r="AE1192" s="222"/>
      <x:c r="AF1192" s="226"/>
      <x:c r="AH1192" s="222"/>
      <x:c r="AI1192" s="23"/>
      <x:c r="AJ1192" s="222"/>
      <x:c r="AK1192" s="222"/>
      <x:c r="AM1192" s="226"/>
      <x:c r="AN1192" s="222"/>
      <x:c r="AO1192" s="222"/>
    </x:row>
    <x:row r="1193" spans="1:57" x14ac:dyDescent="0.3">
      <x:c r="J1193" s="23"/>
      <x:c r="Q1193" s="23"/>
      <x:c r="R1193" s="23"/>
      <x:c r="T1193" s="226"/>
      <x:c r="U1193" s="226"/>
      <x:c r="V1193" s="226"/>
      <x:c r="W1193" s="226"/>
      <x:c r="X1193" s="226"/>
      <x:c r="Y1193" s="226"/>
      <x:c r="Z1193" s="226"/>
      <x:c r="AA1193" s="226"/>
      <x:c r="AC1193" s="226"/>
      <x:c r="AE1193" s="222"/>
      <x:c r="AF1193" s="226"/>
      <x:c r="AH1193" s="222"/>
      <x:c r="AI1193" s="23"/>
      <x:c r="AJ1193" s="222"/>
      <x:c r="AK1193" s="222"/>
      <x:c r="AM1193" s="226"/>
      <x:c r="AN1193" s="222"/>
      <x:c r="AO1193" s="222"/>
    </x:row>
    <x:row r="1194" spans="1:57" x14ac:dyDescent="0.3">
      <x:c r="J1194" s="23"/>
      <x:c r="M1194" s="226"/>
      <x:c r="Q1194" s="23"/>
      <x:c r="R1194" s="23"/>
      <x:c r="T1194" s="226"/>
      <x:c r="U1194" s="226"/>
      <x:c r="V1194" s="226"/>
      <x:c r="W1194" s="226"/>
      <x:c r="X1194" s="226"/>
      <x:c r="Y1194" s="226"/>
      <x:c r="Z1194" s="226"/>
      <x:c r="AA1194" s="226"/>
      <x:c r="AC1194" s="226"/>
      <x:c r="AE1194" s="222"/>
      <x:c r="AF1194" s="226"/>
      <x:c r="AH1194" s="226"/>
      <x:c r="AI1194" s="23"/>
      <x:c r="AJ1194" s="226"/>
      <x:c r="AK1194" s="226"/>
      <x:c r="AM1194" s="226"/>
      <x:c r="AN1194" s="226"/>
      <x:c r="AO1194" s="226"/>
    </x:row>
    <x:row r="1195" spans="1:57" x14ac:dyDescent="0.3">
      <x:c r="J1195" s="23"/>
      <x:c r="Q1195" s="23"/>
      <x:c r="R1195" s="23"/>
      <x:c r="T1195" s="226"/>
      <x:c r="U1195" s="226"/>
      <x:c r="V1195" s="226"/>
      <x:c r="W1195" s="226"/>
      <x:c r="X1195" s="226"/>
      <x:c r="Y1195" s="226"/>
      <x:c r="Z1195" s="226"/>
      <x:c r="AA1195" s="226"/>
      <x:c r="AC1195" s="226"/>
      <x:c r="AE1195" s="222"/>
      <x:c r="AF1195" s="226"/>
      <x:c r="AH1195" s="222"/>
      <x:c r="AI1195" s="23"/>
      <x:c r="AJ1195" s="222"/>
      <x:c r="AK1195" s="222"/>
      <x:c r="AM1195" s="226"/>
      <x:c r="AN1195" s="222"/>
      <x:c r="AO1195" s="222"/>
    </x:row>
    <x:row r="1196" spans="1:57" x14ac:dyDescent="0.3">
      <x:c r="J1196" s="23"/>
      <x:c r="Q1196" s="23"/>
      <x:c r="R1196" s="23"/>
      <x:c r="T1196" s="226"/>
      <x:c r="U1196" s="226"/>
      <x:c r="V1196" s="226"/>
      <x:c r="W1196" s="226"/>
      <x:c r="X1196" s="226"/>
      <x:c r="Y1196" s="226"/>
      <x:c r="Z1196" s="226"/>
      <x:c r="AA1196" s="226"/>
      <x:c r="AC1196" s="226"/>
      <x:c r="AE1196" s="222"/>
      <x:c r="AF1196" s="226"/>
      <x:c r="AH1196" s="222"/>
      <x:c r="AI1196" s="23"/>
      <x:c r="AJ1196" s="222"/>
      <x:c r="AK1196" s="222"/>
      <x:c r="AM1196" s="226"/>
      <x:c r="AN1196" s="222"/>
      <x:c r="AO1196" s="222"/>
    </x:row>
    <x:row r="1197" spans="1:57" x14ac:dyDescent="0.3">
      <x:c r="J1197" s="23"/>
      <x:c r="M1197" s="226"/>
      <x:c r="Q1197" s="23"/>
      <x:c r="R1197" s="23"/>
      <x:c r="T1197" s="226"/>
      <x:c r="U1197" s="226"/>
      <x:c r="V1197" s="226"/>
      <x:c r="W1197" s="226"/>
      <x:c r="X1197" s="226"/>
      <x:c r="Y1197" s="226"/>
      <x:c r="Z1197" s="226"/>
      <x:c r="AA1197" s="226"/>
      <x:c r="AC1197" s="226"/>
      <x:c r="AE1197" s="222"/>
      <x:c r="AF1197" s="226"/>
      <x:c r="AH1197" s="222"/>
      <x:c r="AI1197" s="23"/>
      <x:c r="AJ1197" s="222"/>
      <x:c r="AK1197" s="222"/>
      <x:c r="AM1197" s="226"/>
      <x:c r="AN1197" s="222"/>
      <x:c r="AO1197" s="222"/>
    </x:row>
    <x:row r="1198" spans="1:57" x14ac:dyDescent="0.3">
      <x:c r="J1198" s="23"/>
      <x:c r="Q1198" s="23"/>
      <x:c r="R1198" s="23"/>
      <x:c r="T1198" s="226"/>
      <x:c r="U1198" s="226"/>
      <x:c r="V1198" s="226"/>
      <x:c r="W1198" s="226"/>
      <x:c r="X1198" s="226"/>
      <x:c r="Y1198" s="226"/>
      <x:c r="Z1198" s="226"/>
      <x:c r="AA1198" s="226"/>
      <x:c r="AC1198" s="226"/>
      <x:c r="AE1198" s="222"/>
      <x:c r="AF1198" s="226"/>
      <x:c r="AH1198" s="222"/>
      <x:c r="AI1198" s="23"/>
      <x:c r="AJ1198" s="222"/>
      <x:c r="AK1198" s="222"/>
      <x:c r="AM1198" s="226"/>
      <x:c r="AN1198" s="222"/>
      <x:c r="AO1198" s="222"/>
    </x:row>
    <x:row r="1199" spans="1:57" x14ac:dyDescent="0.3">
      <x:c r="J1199" s="23"/>
      <x:c r="Q1199" s="23"/>
      <x:c r="R1199" s="23"/>
      <x:c r="T1199" s="226"/>
      <x:c r="U1199" s="226"/>
      <x:c r="V1199" s="226"/>
      <x:c r="W1199" s="226"/>
      <x:c r="X1199" s="226"/>
      <x:c r="Y1199" s="226"/>
      <x:c r="Z1199" s="226"/>
      <x:c r="AA1199" s="226"/>
      <x:c r="AC1199" s="226"/>
      <x:c r="AE1199" s="222"/>
      <x:c r="AF1199" s="226"/>
      <x:c r="AH1199" s="222"/>
      <x:c r="AI1199" s="23"/>
      <x:c r="AJ1199" s="222"/>
      <x:c r="AK1199" s="222"/>
      <x:c r="AM1199" s="226"/>
      <x:c r="AN1199" s="222"/>
      <x:c r="AO1199" s="222"/>
    </x:row>
    <x:row r="1200" spans="1:57" x14ac:dyDescent="0.3">
      <x:c r="J1200" s="23"/>
      <x:c r="Q1200" s="23"/>
      <x:c r="R1200" s="23"/>
      <x:c r="T1200" s="226"/>
      <x:c r="U1200" s="226"/>
      <x:c r="V1200" s="226"/>
      <x:c r="W1200" s="226"/>
      <x:c r="X1200" s="226"/>
      <x:c r="Y1200" s="226"/>
      <x:c r="Z1200" s="226"/>
      <x:c r="AA1200" s="226"/>
      <x:c r="AC1200" s="226"/>
      <x:c r="AE1200" s="222"/>
      <x:c r="AF1200" s="226"/>
      <x:c r="AH1200" s="222"/>
      <x:c r="AI1200" s="23"/>
      <x:c r="AJ1200" s="222"/>
      <x:c r="AK1200" s="222"/>
      <x:c r="AM1200" s="226"/>
      <x:c r="AN1200" s="222"/>
      <x:c r="AO1200" s="222"/>
    </x:row>
    <x:row r="1201" spans="1:57" x14ac:dyDescent="0.3">
      <x:c r="J1201" s="23"/>
      <x:c r="Q1201" s="23"/>
      <x:c r="R1201" s="23"/>
      <x:c r="T1201" s="226"/>
      <x:c r="U1201" s="226"/>
      <x:c r="V1201" s="226"/>
      <x:c r="W1201" s="226"/>
      <x:c r="X1201" s="226"/>
      <x:c r="Y1201" s="226"/>
      <x:c r="Z1201" s="226"/>
      <x:c r="AA1201" s="226"/>
      <x:c r="AC1201" s="226"/>
      <x:c r="AE1201" s="222"/>
      <x:c r="AF1201" s="226"/>
      <x:c r="AH1201" s="222"/>
      <x:c r="AI1201" s="23"/>
      <x:c r="AJ1201" s="222"/>
      <x:c r="AK1201" s="222"/>
      <x:c r="AM1201" s="226"/>
      <x:c r="AN1201" s="222"/>
      <x:c r="AO1201" s="222"/>
    </x:row>
    <x:row r="1202" spans="1:57" x14ac:dyDescent="0.3">
      <x:c r="J1202" s="23"/>
      <x:c r="Q1202" s="23"/>
      <x:c r="R1202" s="23"/>
      <x:c r="T1202" s="226"/>
      <x:c r="U1202" s="226"/>
      <x:c r="V1202" s="226"/>
      <x:c r="W1202" s="226"/>
      <x:c r="X1202" s="226"/>
      <x:c r="Y1202" s="226"/>
      <x:c r="Z1202" s="226"/>
      <x:c r="AA1202" s="226"/>
      <x:c r="AC1202" s="226"/>
      <x:c r="AE1202" s="226"/>
      <x:c r="AF1202" s="226"/>
      <x:c r="AH1202" s="222"/>
      <x:c r="AI1202" s="23"/>
      <x:c r="AJ1202" s="222"/>
      <x:c r="AK1202" s="222"/>
      <x:c r="AM1202" s="226"/>
      <x:c r="AN1202" s="222"/>
      <x:c r="AO1202" s="222"/>
    </x:row>
    <x:row r="1203" spans="1:57" x14ac:dyDescent="0.3">
      <x:c r="J1203" s="23"/>
      <x:c r="M1203" s="226"/>
      <x:c r="Q1203" s="23"/>
      <x:c r="R1203" s="23"/>
      <x:c r="T1203" s="226"/>
      <x:c r="U1203" s="226"/>
      <x:c r="V1203" s="226"/>
      <x:c r="W1203" s="226"/>
      <x:c r="X1203" s="226"/>
      <x:c r="Y1203" s="226"/>
      <x:c r="Z1203" s="226"/>
      <x:c r="AA1203" s="226"/>
      <x:c r="AC1203" s="226"/>
      <x:c r="AE1203" s="222"/>
      <x:c r="AF1203" s="226"/>
      <x:c r="AH1203" s="222"/>
      <x:c r="AI1203" s="23"/>
      <x:c r="AJ1203" s="222"/>
      <x:c r="AK1203" s="222"/>
      <x:c r="AM1203" s="226"/>
      <x:c r="AN1203" s="222"/>
      <x:c r="AO1203" s="222"/>
    </x:row>
    <x:row r="1204" spans="1:57" x14ac:dyDescent="0.3">
      <x:c r="J1204" s="23"/>
      <x:c r="Q1204" s="23"/>
      <x:c r="R1204" s="23"/>
      <x:c r="T1204" s="226"/>
      <x:c r="U1204" s="226"/>
      <x:c r="V1204" s="226"/>
      <x:c r="W1204" s="226"/>
      <x:c r="X1204" s="226"/>
      <x:c r="Y1204" s="226"/>
      <x:c r="Z1204" s="226"/>
      <x:c r="AA1204" s="226"/>
      <x:c r="AC1204" s="226"/>
      <x:c r="AE1204" s="222"/>
      <x:c r="AF1204" s="226"/>
      <x:c r="AH1204" s="222"/>
      <x:c r="AI1204" s="23"/>
      <x:c r="AJ1204" s="222"/>
      <x:c r="AK1204" s="222"/>
      <x:c r="AM1204" s="226"/>
      <x:c r="AN1204" s="222"/>
      <x:c r="AO1204" s="222"/>
    </x:row>
    <x:row r="1205" spans="1:57" x14ac:dyDescent="0.3">
      <x:c r="J1205" s="23"/>
      <x:c r="Q1205" s="23"/>
      <x:c r="R1205" s="23"/>
      <x:c r="T1205" s="226"/>
      <x:c r="U1205" s="226"/>
      <x:c r="V1205" s="226"/>
      <x:c r="W1205" s="226"/>
      <x:c r="X1205" s="226"/>
      <x:c r="Y1205" s="226"/>
      <x:c r="Z1205" s="226"/>
      <x:c r="AA1205" s="226"/>
      <x:c r="AC1205" s="226"/>
      <x:c r="AE1205" s="222"/>
      <x:c r="AF1205" s="226"/>
      <x:c r="AH1205" s="222"/>
      <x:c r="AI1205" s="23"/>
      <x:c r="AJ1205" s="222"/>
      <x:c r="AK1205" s="222"/>
      <x:c r="AM1205" s="226"/>
      <x:c r="AN1205" s="222"/>
      <x:c r="AO1205" s="222"/>
    </x:row>
    <x:row r="1206" spans="1:57" x14ac:dyDescent="0.3">
      <x:c r="J1206" s="23"/>
      <x:c r="M1206" s="226"/>
      <x:c r="Q1206" s="23"/>
      <x:c r="R1206" s="23"/>
      <x:c r="T1206" s="226"/>
      <x:c r="U1206" s="226"/>
      <x:c r="V1206" s="226"/>
      <x:c r="W1206" s="226"/>
      <x:c r="X1206" s="226"/>
      <x:c r="Y1206" s="226"/>
      <x:c r="Z1206" s="226"/>
      <x:c r="AA1206" s="226"/>
      <x:c r="AC1206" s="226"/>
      <x:c r="AE1206" s="226"/>
      <x:c r="AF1206" s="226"/>
      <x:c r="AH1206" s="222"/>
      <x:c r="AI1206" s="23"/>
      <x:c r="AJ1206" s="222"/>
      <x:c r="AK1206" s="222"/>
      <x:c r="AM1206" s="226"/>
      <x:c r="AN1206" s="222"/>
      <x:c r="AO1206" s="222"/>
    </x:row>
    <x:row r="1207" spans="1:57" x14ac:dyDescent="0.3">
      <x:c r="J1207" s="23"/>
      <x:c r="M1207" s="226"/>
      <x:c r="Q1207" s="23"/>
      <x:c r="R1207" s="23"/>
      <x:c r="T1207" s="226"/>
      <x:c r="U1207" s="226"/>
      <x:c r="V1207" s="226"/>
      <x:c r="W1207" s="226"/>
      <x:c r="X1207" s="226"/>
      <x:c r="Y1207" s="226"/>
      <x:c r="Z1207" s="226"/>
      <x:c r="AA1207" s="226"/>
      <x:c r="AC1207" s="226"/>
      <x:c r="AE1207" s="222"/>
      <x:c r="AF1207" s="226"/>
      <x:c r="AH1207" s="222"/>
      <x:c r="AI1207" s="23"/>
      <x:c r="AJ1207" s="222"/>
      <x:c r="AK1207" s="222"/>
      <x:c r="AM1207" s="226"/>
      <x:c r="AN1207" s="222"/>
      <x:c r="AO1207" s="222"/>
    </x:row>
    <x:row r="1208" spans="1:57" x14ac:dyDescent="0.3">
      <x:c r="J1208" s="23"/>
      <x:c r="M1208" s="226"/>
      <x:c r="Q1208" s="23"/>
      <x:c r="R1208" s="23"/>
      <x:c r="T1208" s="226"/>
      <x:c r="U1208" s="226"/>
      <x:c r="V1208" s="226"/>
      <x:c r="W1208" s="226"/>
      <x:c r="X1208" s="226"/>
      <x:c r="Y1208" s="226"/>
      <x:c r="Z1208" s="226"/>
      <x:c r="AA1208" s="226"/>
      <x:c r="AC1208" s="226"/>
      <x:c r="AE1208" s="222"/>
      <x:c r="AF1208" s="226"/>
      <x:c r="AH1208" s="222"/>
      <x:c r="AI1208" s="23"/>
      <x:c r="AJ1208" s="226"/>
      <x:c r="AK1208" s="226"/>
      <x:c r="AM1208" s="226"/>
      <x:c r="AN1208" s="226"/>
      <x:c r="AO1208" s="226"/>
    </x:row>
    <x:row r="1209" spans="1:57" x14ac:dyDescent="0.3">
      <x:c r="J1209" s="23"/>
      <x:c r="M1209" s="226"/>
      <x:c r="Q1209" s="23"/>
      <x:c r="R1209" s="23"/>
      <x:c r="T1209" s="226"/>
      <x:c r="U1209" s="226"/>
      <x:c r="V1209" s="226"/>
      <x:c r="W1209" s="226"/>
      <x:c r="X1209" s="226"/>
      <x:c r="Y1209" s="226"/>
      <x:c r="Z1209" s="226"/>
      <x:c r="AA1209" s="226"/>
      <x:c r="AC1209" s="226"/>
      <x:c r="AE1209" s="226"/>
      <x:c r="AF1209" s="226"/>
      <x:c r="AH1209" s="222"/>
      <x:c r="AI1209" s="23"/>
      <x:c r="AJ1209" s="222"/>
      <x:c r="AK1209" s="222"/>
      <x:c r="AM1209" s="226"/>
      <x:c r="AN1209" s="222"/>
      <x:c r="AO1209" s="222"/>
    </x:row>
    <x:row r="1210" spans="1:57" x14ac:dyDescent="0.3">
      <x:c r="J1210" s="23"/>
      <x:c r="Q1210" s="23"/>
      <x:c r="R1210" s="23"/>
      <x:c r="T1210" s="226"/>
      <x:c r="U1210" s="226"/>
      <x:c r="V1210" s="226"/>
      <x:c r="W1210" s="226"/>
      <x:c r="X1210" s="226"/>
      <x:c r="Y1210" s="226"/>
      <x:c r="Z1210" s="226"/>
      <x:c r="AA1210" s="226"/>
      <x:c r="AC1210" s="226"/>
      <x:c r="AE1210" s="226"/>
      <x:c r="AF1210" s="226"/>
      <x:c r="AH1210" s="222"/>
      <x:c r="AI1210" s="23"/>
      <x:c r="AJ1210" s="222"/>
      <x:c r="AK1210" s="222"/>
      <x:c r="AM1210" s="222"/>
      <x:c r="AN1210" s="222"/>
      <x:c r="AO1210" s="222"/>
    </x:row>
    <x:row r="1211" spans="1:57" x14ac:dyDescent="0.3">
      <x:c r="J1211" s="23"/>
      <x:c r="Q1211" s="23"/>
      <x:c r="R1211" s="23"/>
      <x:c r="T1211" s="226"/>
      <x:c r="U1211" s="226"/>
      <x:c r="V1211" s="226"/>
      <x:c r="W1211" s="226"/>
      <x:c r="X1211" s="226"/>
      <x:c r="Y1211" s="226"/>
      <x:c r="Z1211" s="226"/>
      <x:c r="AA1211" s="226"/>
      <x:c r="AC1211" s="226"/>
      <x:c r="AE1211" s="222"/>
      <x:c r="AF1211" s="226"/>
      <x:c r="AH1211" s="222"/>
      <x:c r="AI1211" s="23"/>
      <x:c r="AJ1211" s="222"/>
      <x:c r="AK1211" s="222"/>
      <x:c r="AM1211" s="226"/>
      <x:c r="AN1211" s="222"/>
      <x:c r="AO1211" s="222"/>
    </x:row>
    <x:row r="1212" spans="1:57" x14ac:dyDescent="0.3">
      <x:c r="J1212" s="23"/>
      <x:c r="M1212" s="226"/>
      <x:c r="Q1212" s="23"/>
      <x:c r="R1212" s="23"/>
      <x:c r="T1212" s="226"/>
      <x:c r="U1212" s="226"/>
      <x:c r="V1212" s="226"/>
      <x:c r="W1212" s="226"/>
      <x:c r="X1212" s="226"/>
      <x:c r="Y1212" s="226"/>
      <x:c r="Z1212" s="226"/>
      <x:c r="AA1212" s="226"/>
      <x:c r="AC1212" s="226"/>
      <x:c r="AE1212" s="222"/>
      <x:c r="AF1212" s="226"/>
      <x:c r="AH1212" s="222"/>
      <x:c r="AI1212" s="23"/>
      <x:c r="AJ1212" s="222"/>
      <x:c r="AK1212" s="222"/>
      <x:c r="AM1212" s="226"/>
      <x:c r="AN1212" s="222"/>
      <x:c r="AO1212" s="222"/>
    </x:row>
    <x:row r="1213" spans="1:57" x14ac:dyDescent="0.3">
      <x:c r="J1213" s="23"/>
      <x:c r="M1213" s="226"/>
      <x:c r="Q1213" s="23"/>
      <x:c r="R1213" s="23"/>
      <x:c r="T1213" s="226"/>
      <x:c r="U1213" s="226"/>
      <x:c r="V1213" s="226"/>
      <x:c r="W1213" s="226"/>
      <x:c r="X1213" s="226"/>
      <x:c r="Y1213" s="226"/>
      <x:c r="Z1213" s="226"/>
      <x:c r="AA1213" s="226"/>
      <x:c r="AC1213" s="226"/>
      <x:c r="AE1213" s="222"/>
      <x:c r="AF1213" s="226"/>
      <x:c r="AH1213" s="222"/>
      <x:c r="AI1213" s="23"/>
      <x:c r="AJ1213" s="222"/>
      <x:c r="AK1213" s="222"/>
      <x:c r="AM1213" s="226"/>
      <x:c r="AN1213" s="222"/>
      <x:c r="AO1213" s="222"/>
    </x:row>
    <x:row r="1214" spans="1:57" x14ac:dyDescent="0.3">
      <x:c r="J1214" s="23"/>
      <x:c r="Q1214" s="23"/>
      <x:c r="R1214" s="23"/>
      <x:c r="T1214" s="226"/>
      <x:c r="U1214" s="226"/>
      <x:c r="V1214" s="226"/>
      <x:c r="W1214" s="226"/>
      <x:c r="X1214" s="226"/>
      <x:c r="Y1214" s="226"/>
      <x:c r="Z1214" s="226"/>
      <x:c r="AA1214" s="226"/>
      <x:c r="AC1214" s="226"/>
      <x:c r="AE1214" s="222"/>
      <x:c r="AF1214" s="226"/>
      <x:c r="AH1214" s="222"/>
      <x:c r="AI1214" s="23"/>
      <x:c r="AJ1214" s="222"/>
      <x:c r="AK1214" s="222"/>
      <x:c r="AM1214" s="226"/>
      <x:c r="AN1214" s="222"/>
      <x:c r="AO1214" s="222"/>
    </x:row>
    <x:row r="1215" spans="1:57" x14ac:dyDescent="0.3">
      <x:c r="J1215" s="23"/>
      <x:c r="M1215" s="226"/>
      <x:c r="Q1215" s="23"/>
      <x:c r="R1215" s="23"/>
      <x:c r="T1215" s="226"/>
      <x:c r="U1215" s="226"/>
      <x:c r="V1215" s="226"/>
      <x:c r="W1215" s="226"/>
      <x:c r="X1215" s="226"/>
      <x:c r="Y1215" s="226"/>
      <x:c r="Z1215" s="226"/>
      <x:c r="AA1215" s="226"/>
      <x:c r="AC1215" s="226"/>
      <x:c r="AE1215" s="222"/>
      <x:c r="AF1215" s="226"/>
      <x:c r="AH1215" s="222"/>
      <x:c r="AI1215" s="23"/>
      <x:c r="AJ1215" s="222"/>
      <x:c r="AK1215" s="222"/>
      <x:c r="AM1215" s="226"/>
      <x:c r="AN1215" s="222"/>
      <x:c r="AO1215" s="222"/>
    </x:row>
    <x:row r="1216" spans="1:57" x14ac:dyDescent="0.3">
      <x:c r="J1216" s="23"/>
      <x:c r="Q1216" s="23"/>
      <x:c r="R1216" s="23"/>
      <x:c r="T1216" s="226"/>
      <x:c r="U1216" s="226"/>
      <x:c r="V1216" s="226"/>
      <x:c r="W1216" s="226"/>
      <x:c r="X1216" s="226"/>
      <x:c r="Y1216" s="226"/>
      <x:c r="Z1216" s="226"/>
      <x:c r="AA1216" s="226"/>
      <x:c r="AC1216" s="226"/>
      <x:c r="AE1216" s="226"/>
      <x:c r="AF1216" s="226"/>
      <x:c r="AH1216" s="222"/>
      <x:c r="AI1216" s="23"/>
      <x:c r="AJ1216" s="222"/>
      <x:c r="AK1216" s="222"/>
      <x:c r="AM1216" s="226"/>
      <x:c r="AN1216" s="222"/>
      <x:c r="AO1216" s="222"/>
    </x:row>
    <x:row r="1217" spans="1:57" x14ac:dyDescent="0.3">
      <x:c r="J1217" s="23"/>
      <x:c r="M1217" s="226"/>
      <x:c r="Q1217" s="23"/>
      <x:c r="R1217" s="23"/>
      <x:c r="T1217" s="226"/>
      <x:c r="U1217" s="226"/>
      <x:c r="V1217" s="226"/>
      <x:c r="W1217" s="226"/>
      <x:c r="X1217" s="226"/>
      <x:c r="Y1217" s="226"/>
      <x:c r="Z1217" s="226"/>
      <x:c r="AA1217" s="226"/>
      <x:c r="AC1217" s="226"/>
      <x:c r="AE1217" s="222"/>
      <x:c r="AF1217" s="226"/>
      <x:c r="AH1217" s="222"/>
      <x:c r="AI1217" s="23"/>
      <x:c r="AJ1217" s="222"/>
      <x:c r="AK1217" s="222"/>
      <x:c r="AM1217" s="226"/>
      <x:c r="AN1217" s="222"/>
      <x:c r="AO1217" s="222"/>
    </x:row>
    <x:row r="1218" spans="1:57" x14ac:dyDescent="0.3">
      <x:c r="J1218" s="23"/>
      <x:c r="M1218" s="226"/>
      <x:c r="Q1218" s="23"/>
      <x:c r="R1218" s="23"/>
      <x:c r="T1218" s="226"/>
      <x:c r="U1218" s="226"/>
      <x:c r="V1218" s="226"/>
      <x:c r="W1218" s="226"/>
      <x:c r="X1218" s="226"/>
      <x:c r="Y1218" s="226"/>
      <x:c r="Z1218" s="226"/>
      <x:c r="AA1218" s="226"/>
      <x:c r="AC1218" s="226"/>
      <x:c r="AE1218" s="222"/>
      <x:c r="AF1218" s="226"/>
      <x:c r="AH1218" s="222"/>
      <x:c r="AI1218" s="23"/>
      <x:c r="AJ1218" s="222"/>
      <x:c r="AK1218" s="222"/>
      <x:c r="AM1218" s="226"/>
      <x:c r="AN1218" s="222"/>
      <x:c r="AO1218" s="222"/>
    </x:row>
    <x:row r="1219" spans="1:57" x14ac:dyDescent="0.3">
      <x:c r="J1219" s="23"/>
      <x:c r="M1219" s="226"/>
      <x:c r="Q1219" s="23"/>
      <x:c r="R1219" s="23"/>
      <x:c r="T1219" s="226"/>
      <x:c r="U1219" s="226"/>
      <x:c r="V1219" s="226"/>
      <x:c r="W1219" s="226"/>
      <x:c r="X1219" s="226"/>
      <x:c r="Y1219" s="226"/>
      <x:c r="Z1219" s="226"/>
      <x:c r="AA1219" s="226"/>
      <x:c r="AC1219" s="226"/>
      <x:c r="AE1219" s="222"/>
      <x:c r="AF1219" s="226"/>
      <x:c r="AH1219" s="222"/>
      <x:c r="AI1219" s="23"/>
      <x:c r="AJ1219" s="226"/>
      <x:c r="AK1219" s="226"/>
      <x:c r="AM1219" s="226"/>
      <x:c r="AN1219" s="226"/>
      <x:c r="AO1219" s="226"/>
    </x:row>
    <x:row r="1220" spans="1:57" x14ac:dyDescent="0.3">
      <x:c r="J1220" s="23"/>
      <x:c r="M1220" s="226"/>
      <x:c r="Q1220" s="23"/>
      <x:c r="R1220" s="23"/>
      <x:c r="T1220" s="226"/>
      <x:c r="U1220" s="226"/>
      <x:c r="V1220" s="226"/>
      <x:c r="W1220" s="226"/>
      <x:c r="X1220" s="226"/>
      <x:c r="Y1220" s="226"/>
      <x:c r="Z1220" s="226"/>
      <x:c r="AA1220" s="226"/>
      <x:c r="AC1220" s="226"/>
      <x:c r="AE1220" s="222"/>
      <x:c r="AF1220" s="226"/>
      <x:c r="AH1220" s="222"/>
      <x:c r="AI1220" s="23"/>
      <x:c r="AJ1220" s="222"/>
      <x:c r="AK1220" s="222"/>
      <x:c r="AM1220" s="226"/>
      <x:c r="AN1220" s="222"/>
      <x:c r="AO1220" s="222"/>
    </x:row>
    <x:row r="1221" spans="1:57" x14ac:dyDescent="0.3">
      <x:c r="J1221" s="23"/>
      <x:c r="M1221" s="226"/>
      <x:c r="Q1221" s="23"/>
      <x:c r="R1221" s="23"/>
      <x:c r="T1221" s="226"/>
      <x:c r="U1221" s="226"/>
      <x:c r="V1221" s="226"/>
      <x:c r="W1221" s="226"/>
      <x:c r="X1221" s="226"/>
      <x:c r="Y1221" s="226"/>
      <x:c r="Z1221" s="226"/>
      <x:c r="AA1221" s="226"/>
      <x:c r="AC1221" s="226"/>
      <x:c r="AE1221" s="222"/>
      <x:c r="AF1221" s="226"/>
      <x:c r="AH1221" s="222"/>
      <x:c r="AI1221" s="23"/>
      <x:c r="AJ1221" s="226"/>
      <x:c r="AK1221" s="226"/>
      <x:c r="AM1221" s="226"/>
      <x:c r="AN1221" s="226"/>
      <x:c r="AO1221" s="226"/>
    </x:row>
    <x:row r="1222" spans="1:57" x14ac:dyDescent="0.3">
      <x:c r="J1222" s="23"/>
      <x:c r="M1222" s="226"/>
      <x:c r="Q1222" s="23"/>
      <x:c r="R1222" s="23"/>
      <x:c r="T1222" s="226"/>
      <x:c r="U1222" s="226"/>
      <x:c r="V1222" s="226"/>
      <x:c r="W1222" s="226"/>
      <x:c r="X1222" s="226"/>
      <x:c r="Y1222" s="226"/>
      <x:c r="Z1222" s="226"/>
      <x:c r="AA1222" s="226"/>
      <x:c r="AC1222" s="226"/>
      <x:c r="AE1222" s="226"/>
      <x:c r="AF1222" s="226"/>
      <x:c r="AH1222" s="222"/>
      <x:c r="AI1222" s="23"/>
      <x:c r="AJ1222" s="222"/>
      <x:c r="AK1222" s="222"/>
      <x:c r="AM1222" s="226"/>
      <x:c r="AN1222" s="222"/>
      <x:c r="AO1222" s="222"/>
    </x:row>
    <x:row r="1223" spans="1:57" x14ac:dyDescent="0.3">
      <x:c r="J1223" s="23"/>
      <x:c r="M1223" s="226"/>
      <x:c r="Q1223" s="23"/>
      <x:c r="R1223" s="23"/>
      <x:c r="T1223" s="226"/>
      <x:c r="U1223" s="226"/>
      <x:c r="V1223" s="226"/>
      <x:c r="W1223" s="226"/>
      <x:c r="X1223" s="226"/>
      <x:c r="Y1223" s="226"/>
      <x:c r="Z1223" s="226"/>
      <x:c r="AA1223" s="226"/>
      <x:c r="AC1223" s="226"/>
      <x:c r="AE1223" s="222"/>
      <x:c r="AF1223" s="226"/>
      <x:c r="AH1223" s="222"/>
      <x:c r="AI1223" s="23"/>
      <x:c r="AJ1223" s="222"/>
      <x:c r="AK1223" s="222"/>
      <x:c r="AM1223" s="226"/>
      <x:c r="AN1223" s="222"/>
      <x:c r="AO1223" s="222"/>
    </x:row>
    <x:row r="1224" spans="1:57" x14ac:dyDescent="0.3">
      <x:c r="J1224" s="23"/>
      <x:c r="Q1224" s="23"/>
      <x:c r="R1224" s="23"/>
      <x:c r="T1224" s="226"/>
      <x:c r="U1224" s="226"/>
      <x:c r="V1224" s="226"/>
      <x:c r="W1224" s="226"/>
      <x:c r="X1224" s="226"/>
      <x:c r="Y1224" s="226"/>
      <x:c r="Z1224" s="226"/>
      <x:c r="AA1224" s="226"/>
      <x:c r="AC1224" s="226"/>
      <x:c r="AE1224" s="222"/>
      <x:c r="AF1224" s="226"/>
      <x:c r="AH1224" s="222"/>
      <x:c r="AI1224" s="23"/>
      <x:c r="AJ1224" s="222"/>
      <x:c r="AK1224" s="222"/>
      <x:c r="AM1224" s="226"/>
      <x:c r="AN1224" s="222"/>
      <x:c r="AO1224" s="222"/>
    </x:row>
    <x:row r="1225" spans="1:57" x14ac:dyDescent="0.3">
      <x:c r="J1225" s="23"/>
      <x:c r="Q1225" s="23"/>
      <x:c r="R1225" s="23"/>
      <x:c r="T1225" s="226"/>
      <x:c r="U1225" s="226"/>
      <x:c r="V1225" s="226"/>
      <x:c r="W1225" s="226"/>
      <x:c r="X1225" s="226"/>
      <x:c r="Y1225" s="226"/>
      <x:c r="Z1225" s="226"/>
      <x:c r="AA1225" s="226"/>
      <x:c r="AC1225" s="226"/>
      <x:c r="AE1225" s="226"/>
      <x:c r="AF1225" s="226"/>
      <x:c r="AH1225" s="222"/>
      <x:c r="AI1225" s="23"/>
      <x:c r="AJ1225" s="222"/>
      <x:c r="AK1225" s="222"/>
      <x:c r="AM1225" s="226"/>
      <x:c r="AN1225" s="222"/>
      <x:c r="AO1225" s="222"/>
    </x:row>
    <x:row r="1226" spans="1:57" x14ac:dyDescent="0.3">
      <x:c r="J1226" s="23"/>
      <x:c r="Q1226" s="23"/>
      <x:c r="R1226" s="23"/>
      <x:c r="T1226" s="226"/>
      <x:c r="U1226" s="226"/>
      <x:c r="V1226" s="226"/>
      <x:c r="W1226" s="226"/>
      <x:c r="X1226" s="226"/>
      <x:c r="Y1226" s="226"/>
      <x:c r="Z1226" s="226"/>
      <x:c r="AA1226" s="226"/>
      <x:c r="AC1226" s="226"/>
      <x:c r="AE1226" s="222"/>
      <x:c r="AF1226" s="226"/>
      <x:c r="AH1226" s="222"/>
      <x:c r="AI1226" s="23"/>
      <x:c r="AJ1226" s="222"/>
      <x:c r="AK1226" s="222"/>
      <x:c r="AM1226" s="226"/>
      <x:c r="AN1226" s="222"/>
      <x:c r="AO1226" s="222"/>
    </x:row>
    <x:row r="1227" spans="1:57" x14ac:dyDescent="0.3">
      <x:c r="J1227" s="23"/>
      <x:c r="Q1227" s="23"/>
      <x:c r="R1227" s="23"/>
      <x:c r="T1227" s="226"/>
      <x:c r="U1227" s="226"/>
      <x:c r="V1227" s="226"/>
      <x:c r="W1227" s="226"/>
      <x:c r="X1227" s="226"/>
      <x:c r="Y1227" s="226"/>
      <x:c r="Z1227" s="226"/>
      <x:c r="AA1227" s="226"/>
      <x:c r="AC1227" s="226"/>
      <x:c r="AE1227" s="222"/>
      <x:c r="AF1227" s="226"/>
      <x:c r="AH1227" s="222"/>
      <x:c r="AI1227" s="23"/>
      <x:c r="AJ1227" s="222"/>
      <x:c r="AK1227" s="222"/>
      <x:c r="AM1227" s="226"/>
      <x:c r="AN1227" s="222"/>
      <x:c r="AO1227" s="222"/>
    </x:row>
    <x:row r="1228" spans="1:57" x14ac:dyDescent="0.3">
      <x:c r="J1228" s="23"/>
      <x:c r="M1228" s="226"/>
      <x:c r="Q1228" s="23"/>
      <x:c r="R1228" s="23"/>
      <x:c r="T1228" s="226"/>
      <x:c r="U1228" s="226"/>
      <x:c r="V1228" s="226"/>
      <x:c r="W1228" s="226"/>
      <x:c r="X1228" s="226"/>
      <x:c r="Y1228" s="226"/>
      <x:c r="Z1228" s="226"/>
      <x:c r="AA1228" s="226"/>
      <x:c r="AC1228" s="226"/>
      <x:c r="AE1228" s="222"/>
      <x:c r="AF1228" s="226"/>
      <x:c r="AH1228" s="226"/>
      <x:c r="AI1228" s="23"/>
      <x:c r="AJ1228" s="226"/>
      <x:c r="AK1228" s="226"/>
      <x:c r="AM1228" s="226"/>
      <x:c r="AN1228" s="226"/>
      <x:c r="AO1228" s="226"/>
    </x:row>
    <x:row r="1229" spans="1:57" x14ac:dyDescent="0.3">
      <x:c r="J1229" s="23"/>
      <x:c r="Q1229" s="23"/>
      <x:c r="R1229" s="23"/>
      <x:c r="T1229" s="226"/>
      <x:c r="U1229" s="226"/>
      <x:c r="V1229" s="226"/>
      <x:c r="W1229" s="226"/>
      <x:c r="X1229" s="226"/>
      <x:c r="Y1229" s="226"/>
      <x:c r="Z1229" s="226"/>
      <x:c r="AA1229" s="226"/>
      <x:c r="AC1229" s="226"/>
      <x:c r="AE1229" s="222"/>
      <x:c r="AF1229" s="226"/>
      <x:c r="AH1229" s="222"/>
      <x:c r="AI1229" s="23"/>
      <x:c r="AJ1229" s="222"/>
      <x:c r="AK1229" s="222"/>
      <x:c r="AM1229" s="226"/>
      <x:c r="AN1229" s="222"/>
      <x:c r="AO1229" s="222"/>
    </x:row>
    <x:row r="1230" spans="1:57" x14ac:dyDescent="0.3">
      <x:c r="J1230" s="23"/>
      <x:c r="M1230" s="226"/>
      <x:c r="Q1230" s="23"/>
      <x:c r="R1230" s="23"/>
      <x:c r="T1230" s="226"/>
      <x:c r="U1230" s="226"/>
      <x:c r="V1230" s="226"/>
      <x:c r="W1230" s="226"/>
      <x:c r="X1230" s="226"/>
      <x:c r="Y1230" s="226"/>
      <x:c r="Z1230" s="226"/>
      <x:c r="AA1230" s="226"/>
      <x:c r="AC1230" s="226"/>
      <x:c r="AE1230" s="226"/>
      <x:c r="AF1230" s="226"/>
      <x:c r="AH1230" s="222"/>
      <x:c r="AI1230" s="23"/>
      <x:c r="AJ1230" s="222"/>
      <x:c r="AK1230" s="222"/>
      <x:c r="AM1230" s="226"/>
      <x:c r="AN1230" s="222"/>
      <x:c r="AO1230" s="222"/>
    </x:row>
    <x:row r="1231" spans="1:57" x14ac:dyDescent="0.3">
      <x:c r="J1231" s="23"/>
      <x:c r="Q1231" s="23"/>
      <x:c r="R1231" s="23"/>
      <x:c r="T1231" s="226"/>
      <x:c r="U1231" s="226"/>
      <x:c r="V1231" s="226"/>
      <x:c r="W1231" s="226"/>
      <x:c r="X1231" s="226"/>
      <x:c r="Y1231" s="226"/>
      <x:c r="Z1231" s="226"/>
      <x:c r="AA1231" s="226"/>
      <x:c r="AC1231" s="226"/>
      <x:c r="AE1231" s="226"/>
      <x:c r="AF1231" s="226"/>
      <x:c r="AH1231" s="222"/>
      <x:c r="AI1231" s="23"/>
      <x:c r="AJ1231" s="222"/>
      <x:c r="AK1231" s="222"/>
      <x:c r="AM1231" s="226"/>
      <x:c r="AN1231" s="222"/>
      <x:c r="AO1231" s="222"/>
    </x:row>
    <x:row r="1232" spans="1:57" x14ac:dyDescent="0.3">
      <x:c r="J1232" s="23"/>
      <x:c r="Q1232" s="23"/>
      <x:c r="R1232" s="23"/>
      <x:c r="T1232" s="226"/>
      <x:c r="U1232" s="226"/>
      <x:c r="V1232" s="226"/>
      <x:c r="W1232" s="226"/>
      <x:c r="X1232" s="226"/>
      <x:c r="Y1232" s="226"/>
      <x:c r="Z1232" s="226"/>
      <x:c r="AA1232" s="226"/>
      <x:c r="AC1232" s="226"/>
      <x:c r="AE1232" s="222"/>
      <x:c r="AF1232" s="226"/>
      <x:c r="AH1232" s="222"/>
      <x:c r="AI1232" s="23"/>
      <x:c r="AJ1232" s="222"/>
      <x:c r="AK1232" s="222"/>
      <x:c r="AM1232" s="226"/>
      <x:c r="AN1232" s="222"/>
      <x:c r="AO1232" s="222"/>
    </x:row>
    <x:row r="1233" spans="1:57" x14ac:dyDescent="0.3">
      <x:c r="J1233" s="23"/>
      <x:c r="M1233" s="226"/>
      <x:c r="Q1233" s="23"/>
      <x:c r="R1233" s="23"/>
      <x:c r="T1233" s="226"/>
      <x:c r="U1233" s="226"/>
      <x:c r="V1233" s="226"/>
      <x:c r="W1233" s="226"/>
      <x:c r="X1233" s="226"/>
      <x:c r="Y1233" s="226"/>
      <x:c r="Z1233" s="226"/>
      <x:c r="AA1233" s="226"/>
      <x:c r="AC1233" s="226"/>
      <x:c r="AE1233" s="226"/>
      <x:c r="AF1233" s="226"/>
      <x:c r="AH1233" s="226"/>
      <x:c r="AI1233" s="23"/>
      <x:c r="AJ1233" s="226"/>
      <x:c r="AK1233" s="226"/>
      <x:c r="AM1233" s="226"/>
      <x:c r="AN1233" s="226"/>
      <x:c r="AO1233" s="226"/>
    </x:row>
    <x:row r="1234" spans="1:57" x14ac:dyDescent="0.3">
      <x:c r="J1234" s="23"/>
      <x:c r="M1234" s="226"/>
      <x:c r="Q1234" s="23"/>
      <x:c r="R1234" s="23"/>
      <x:c r="T1234" s="226"/>
      <x:c r="U1234" s="226"/>
      <x:c r="V1234" s="226"/>
      <x:c r="W1234" s="226"/>
      <x:c r="X1234" s="226"/>
      <x:c r="Y1234" s="226"/>
      <x:c r="Z1234" s="226"/>
      <x:c r="AA1234" s="226"/>
      <x:c r="AC1234" s="226"/>
      <x:c r="AE1234" s="222"/>
      <x:c r="AF1234" s="226"/>
      <x:c r="AH1234" s="222"/>
      <x:c r="AI1234" s="23"/>
      <x:c r="AJ1234" s="222"/>
      <x:c r="AK1234" s="222"/>
      <x:c r="AM1234" s="226"/>
      <x:c r="AN1234" s="222"/>
      <x:c r="AO1234" s="222"/>
    </x:row>
    <x:row r="1235" spans="1:57" x14ac:dyDescent="0.3">
      <x:c r="J1235" s="23"/>
      <x:c r="Q1235" s="23"/>
      <x:c r="R1235" s="23"/>
      <x:c r="T1235" s="226"/>
      <x:c r="U1235" s="226"/>
      <x:c r="V1235" s="226"/>
      <x:c r="W1235" s="226"/>
      <x:c r="X1235" s="226"/>
      <x:c r="Y1235" s="226"/>
      <x:c r="Z1235" s="226"/>
      <x:c r="AA1235" s="226"/>
      <x:c r="AC1235" s="226"/>
      <x:c r="AE1235" s="222"/>
      <x:c r="AF1235" s="226"/>
      <x:c r="AH1235" s="222"/>
      <x:c r="AI1235" s="23"/>
      <x:c r="AJ1235" s="222"/>
      <x:c r="AK1235" s="222"/>
      <x:c r="AM1235" s="226"/>
      <x:c r="AN1235" s="222"/>
      <x:c r="AO1235" s="222"/>
    </x:row>
    <x:row r="1236" spans="1:57" x14ac:dyDescent="0.3">
      <x:c r="J1236" s="23"/>
      <x:c r="Q1236" s="23"/>
      <x:c r="R1236" s="23"/>
      <x:c r="T1236" s="226"/>
      <x:c r="U1236" s="226"/>
      <x:c r="V1236" s="226"/>
      <x:c r="W1236" s="226"/>
      <x:c r="X1236" s="226"/>
      <x:c r="Y1236" s="226"/>
      <x:c r="Z1236" s="226"/>
      <x:c r="AA1236" s="226"/>
      <x:c r="AC1236" s="226"/>
      <x:c r="AE1236" s="222"/>
      <x:c r="AF1236" s="226"/>
      <x:c r="AH1236" s="222"/>
      <x:c r="AI1236" s="23"/>
      <x:c r="AJ1236" s="222"/>
      <x:c r="AK1236" s="222"/>
      <x:c r="AM1236" s="226"/>
      <x:c r="AN1236" s="222"/>
      <x:c r="AO1236" s="222"/>
    </x:row>
    <x:row r="1237" spans="1:57" x14ac:dyDescent="0.3">
      <x:c r="J1237" s="23"/>
      <x:c r="Q1237" s="23"/>
      <x:c r="R1237" s="23"/>
      <x:c r="T1237" s="226"/>
      <x:c r="U1237" s="226"/>
      <x:c r="V1237" s="226"/>
      <x:c r="W1237" s="226"/>
      <x:c r="X1237" s="226"/>
      <x:c r="Y1237" s="226"/>
      <x:c r="Z1237" s="226"/>
      <x:c r="AA1237" s="226"/>
      <x:c r="AC1237" s="226"/>
      <x:c r="AE1237" s="222"/>
      <x:c r="AF1237" s="226"/>
      <x:c r="AH1237" s="222"/>
      <x:c r="AI1237" s="23"/>
      <x:c r="AJ1237" s="222"/>
      <x:c r="AK1237" s="222"/>
      <x:c r="AM1237" s="226"/>
      <x:c r="AN1237" s="222"/>
      <x:c r="AO1237" s="222"/>
    </x:row>
    <x:row r="1238" spans="1:57" x14ac:dyDescent="0.3">
      <x:c r="J1238" s="23"/>
      <x:c r="Q1238" s="23"/>
      <x:c r="R1238" s="23"/>
      <x:c r="T1238" s="226"/>
      <x:c r="U1238" s="226"/>
      <x:c r="V1238" s="226"/>
      <x:c r="W1238" s="226"/>
      <x:c r="X1238" s="226"/>
      <x:c r="Y1238" s="226"/>
      <x:c r="Z1238" s="226"/>
      <x:c r="AA1238" s="226"/>
      <x:c r="AC1238" s="226"/>
      <x:c r="AE1238" s="222"/>
      <x:c r="AF1238" s="226"/>
      <x:c r="AH1238" s="222"/>
      <x:c r="AI1238" s="23"/>
      <x:c r="AJ1238" s="222"/>
      <x:c r="AK1238" s="222"/>
      <x:c r="AM1238" s="226"/>
      <x:c r="AN1238" s="222"/>
      <x:c r="AO1238" s="222"/>
    </x:row>
    <x:row r="1239" spans="1:57" x14ac:dyDescent="0.3">
      <x:c r="J1239" s="23"/>
      <x:c r="Q1239" s="23"/>
      <x:c r="R1239" s="23"/>
      <x:c r="T1239" s="226"/>
      <x:c r="U1239" s="226"/>
      <x:c r="V1239" s="226"/>
      <x:c r="W1239" s="226"/>
      <x:c r="X1239" s="226"/>
      <x:c r="Y1239" s="226"/>
      <x:c r="Z1239" s="226"/>
      <x:c r="AA1239" s="226"/>
      <x:c r="AC1239" s="226"/>
      <x:c r="AE1239" s="222"/>
      <x:c r="AF1239" s="226"/>
      <x:c r="AH1239" s="222"/>
      <x:c r="AI1239" s="23"/>
      <x:c r="AJ1239" s="222"/>
      <x:c r="AK1239" s="222"/>
      <x:c r="AM1239" s="226"/>
      <x:c r="AN1239" s="222"/>
      <x:c r="AO1239" s="222"/>
    </x:row>
    <x:row r="1240" spans="1:57" x14ac:dyDescent="0.3">
      <x:c r="J1240" s="23"/>
      <x:c r="Q1240" s="23"/>
      <x:c r="R1240" s="23"/>
      <x:c r="T1240" s="226"/>
      <x:c r="U1240" s="226"/>
      <x:c r="V1240" s="226"/>
      <x:c r="W1240" s="226"/>
      <x:c r="X1240" s="226"/>
      <x:c r="Y1240" s="226"/>
      <x:c r="Z1240" s="226"/>
      <x:c r="AA1240" s="226"/>
      <x:c r="AC1240" s="226"/>
      <x:c r="AE1240" s="222"/>
      <x:c r="AF1240" s="226"/>
      <x:c r="AH1240" s="222"/>
      <x:c r="AI1240" s="23"/>
      <x:c r="AJ1240" s="222"/>
      <x:c r="AK1240" s="222"/>
      <x:c r="AM1240" s="226"/>
      <x:c r="AN1240" s="222"/>
      <x:c r="AO1240" s="222"/>
    </x:row>
    <x:row r="1241" spans="1:57" x14ac:dyDescent="0.3">
      <x:c r="J1241" s="23"/>
      <x:c r="M1241" s="226"/>
      <x:c r="Q1241" s="23"/>
      <x:c r="R1241" s="23"/>
      <x:c r="T1241" s="226"/>
      <x:c r="U1241" s="226"/>
      <x:c r="V1241" s="226"/>
      <x:c r="W1241" s="226"/>
      <x:c r="X1241" s="226"/>
      <x:c r="Y1241" s="226"/>
      <x:c r="Z1241" s="226"/>
      <x:c r="AA1241" s="226"/>
      <x:c r="AC1241" s="226"/>
      <x:c r="AE1241" s="226"/>
      <x:c r="AF1241" s="226"/>
      <x:c r="AH1241" s="222"/>
      <x:c r="AI1241" s="23"/>
      <x:c r="AJ1241" s="222"/>
      <x:c r="AK1241" s="222"/>
      <x:c r="AM1241" s="226"/>
      <x:c r="AN1241" s="222"/>
      <x:c r="AO1241" s="222"/>
    </x:row>
    <x:row r="1242" spans="1:57" x14ac:dyDescent="0.3">
      <x:c r="J1242" s="23"/>
      <x:c r="M1242" s="226"/>
      <x:c r="Q1242" s="23"/>
      <x:c r="R1242" s="23"/>
      <x:c r="T1242" s="226"/>
      <x:c r="U1242" s="226"/>
      <x:c r="V1242" s="226"/>
      <x:c r="W1242" s="226"/>
      <x:c r="X1242" s="226"/>
      <x:c r="Y1242" s="226"/>
      <x:c r="Z1242" s="226"/>
      <x:c r="AA1242" s="226"/>
      <x:c r="AC1242" s="226"/>
      <x:c r="AE1242" s="226"/>
      <x:c r="AF1242" s="226"/>
      <x:c r="AH1242" s="222"/>
      <x:c r="AI1242" s="23"/>
      <x:c r="AJ1242" s="222"/>
      <x:c r="AK1242" s="222"/>
      <x:c r="AM1242" s="226"/>
      <x:c r="AN1242" s="222"/>
      <x:c r="AO1242" s="222"/>
    </x:row>
    <x:row r="1243" spans="1:57" x14ac:dyDescent="0.3">
      <x:c r="J1243" s="23"/>
      <x:c r="Q1243" s="23"/>
      <x:c r="R1243" s="23"/>
      <x:c r="T1243" s="226"/>
      <x:c r="U1243" s="226"/>
      <x:c r="V1243" s="226"/>
      <x:c r="W1243" s="226"/>
      <x:c r="X1243" s="226"/>
      <x:c r="Y1243" s="226"/>
      <x:c r="Z1243" s="226"/>
      <x:c r="AA1243" s="226"/>
      <x:c r="AC1243" s="226"/>
      <x:c r="AE1243" s="222"/>
      <x:c r="AF1243" s="226"/>
      <x:c r="AH1243" s="222"/>
      <x:c r="AI1243" s="23"/>
      <x:c r="AJ1243" s="222"/>
      <x:c r="AK1243" s="222"/>
      <x:c r="AM1243" s="226"/>
      <x:c r="AN1243" s="222"/>
      <x:c r="AO1243" s="222"/>
    </x:row>
    <x:row r="1244" spans="1:57" x14ac:dyDescent="0.3">
      <x:c r="J1244" s="23"/>
      <x:c r="Q1244" s="23"/>
      <x:c r="R1244" s="23"/>
      <x:c r="T1244" s="226"/>
      <x:c r="U1244" s="226"/>
      <x:c r="V1244" s="226"/>
      <x:c r="W1244" s="226"/>
      <x:c r="X1244" s="226"/>
      <x:c r="Y1244" s="226"/>
      <x:c r="Z1244" s="226"/>
      <x:c r="AA1244" s="226"/>
      <x:c r="AC1244" s="226"/>
      <x:c r="AE1244" s="226"/>
      <x:c r="AF1244" s="226"/>
      <x:c r="AH1244" s="226"/>
      <x:c r="AI1244" s="23"/>
      <x:c r="AJ1244" s="226"/>
      <x:c r="AK1244" s="226"/>
      <x:c r="AM1244" s="226"/>
      <x:c r="AN1244" s="226"/>
      <x:c r="AO1244" s="226"/>
    </x:row>
    <x:row r="1245" spans="1:57" x14ac:dyDescent="0.3">
      <x:c r="J1245" s="23"/>
      <x:c r="Q1245" s="23"/>
      <x:c r="R1245" s="23"/>
      <x:c r="T1245" s="226"/>
      <x:c r="U1245" s="226"/>
      <x:c r="V1245" s="226"/>
      <x:c r="W1245" s="226"/>
      <x:c r="X1245" s="226"/>
      <x:c r="Y1245" s="226"/>
      <x:c r="Z1245" s="226"/>
      <x:c r="AA1245" s="226"/>
      <x:c r="AC1245" s="226"/>
      <x:c r="AE1245" s="222"/>
      <x:c r="AF1245" s="226"/>
      <x:c r="AH1245" s="222"/>
      <x:c r="AI1245" s="23"/>
      <x:c r="AJ1245" s="222"/>
      <x:c r="AK1245" s="222"/>
      <x:c r="AM1245" s="226"/>
      <x:c r="AN1245" s="222"/>
      <x:c r="AO1245" s="222"/>
    </x:row>
    <x:row r="1246" spans="1:57" x14ac:dyDescent="0.3">
      <x:c r="J1246" s="23"/>
      <x:c r="Q1246" s="23"/>
      <x:c r="R1246" s="23"/>
      <x:c r="T1246" s="226"/>
      <x:c r="U1246" s="226"/>
      <x:c r="V1246" s="226"/>
      <x:c r="W1246" s="226"/>
      <x:c r="X1246" s="226"/>
      <x:c r="Y1246" s="226"/>
      <x:c r="Z1246" s="226"/>
      <x:c r="AA1246" s="226"/>
      <x:c r="AC1246" s="226"/>
      <x:c r="AE1246" s="222"/>
      <x:c r="AF1246" s="226"/>
      <x:c r="AH1246" s="222"/>
      <x:c r="AI1246" s="23"/>
      <x:c r="AJ1246" s="222"/>
      <x:c r="AK1246" s="222"/>
      <x:c r="AM1246" s="226"/>
      <x:c r="AN1246" s="222"/>
      <x:c r="AO1246" s="222"/>
    </x:row>
    <x:row r="1247" spans="1:57" x14ac:dyDescent="0.3">
      <x:c r="J1247" s="23"/>
      <x:c r="M1247" s="226"/>
      <x:c r="Q1247" s="23"/>
      <x:c r="R1247" s="23"/>
      <x:c r="T1247" s="226"/>
      <x:c r="U1247" s="226"/>
      <x:c r="V1247" s="226"/>
      <x:c r="W1247" s="226"/>
      <x:c r="X1247" s="226"/>
      <x:c r="Y1247" s="226"/>
      <x:c r="Z1247" s="226"/>
      <x:c r="AA1247" s="226"/>
      <x:c r="AC1247" s="226"/>
      <x:c r="AE1247" s="222"/>
      <x:c r="AF1247" s="226"/>
      <x:c r="AH1247" s="222"/>
      <x:c r="AI1247" s="23"/>
      <x:c r="AJ1247" s="226"/>
      <x:c r="AK1247" s="226"/>
      <x:c r="AM1247" s="226"/>
      <x:c r="AN1247" s="226"/>
      <x:c r="AO1247" s="226"/>
    </x:row>
    <x:row r="1248" spans="1:57" x14ac:dyDescent="0.3">
      <x:c r="J1248" s="23"/>
      <x:c r="Q1248" s="23"/>
      <x:c r="R1248" s="23"/>
      <x:c r="T1248" s="226"/>
      <x:c r="U1248" s="226"/>
      <x:c r="V1248" s="226"/>
      <x:c r="W1248" s="226"/>
      <x:c r="X1248" s="226"/>
      <x:c r="Y1248" s="226"/>
      <x:c r="Z1248" s="226"/>
      <x:c r="AA1248" s="226"/>
      <x:c r="AC1248" s="226"/>
      <x:c r="AE1248" s="222"/>
      <x:c r="AF1248" s="226"/>
      <x:c r="AH1248" s="222"/>
      <x:c r="AI1248" s="23"/>
      <x:c r="AJ1248" s="222"/>
      <x:c r="AK1248" s="222"/>
      <x:c r="AM1248" s="226"/>
      <x:c r="AN1248" s="222"/>
      <x:c r="AO1248" s="222"/>
    </x:row>
    <x:row r="1249" spans="1:57" x14ac:dyDescent="0.3">
      <x:c r="J1249" s="23"/>
      <x:c r="M1249" s="226"/>
      <x:c r="Q1249" s="23"/>
      <x:c r="R1249" s="23"/>
      <x:c r="T1249" s="226"/>
      <x:c r="U1249" s="226"/>
      <x:c r="V1249" s="226"/>
      <x:c r="W1249" s="226"/>
      <x:c r="X1249" s="226"/>
      <x:c r="Y1249" s="226"/>
      <x:c r="Z1249" s="226"/>
      <x:c r="AA1249" s="226"/>
      <x:c r="AC1249" s="226"/>
      <x:c r="AE1249" s="222"/>
      <x:c r="AF1249" s="226"/>
      <x:c r="AH1249" s="222"/>
      <x:c r="AI1249" s="23"/>
      <x:c r="AJ1249" s="222"/>
      <x:c r="AK1249" s="222"/>
      <x:c r="AM1249" s="226"/>
      <x:c r="AN1249" s="222"/>
      <x:c r="AO1249" s="222"/>
    </x:row>
    <x:row r="1250" spans="1:57" x14ac:dyDescent="0.3">
      <x:c r="J1250" s="23"/>
      <x:c r="Q1250" s="23"/>
      <x:c r="R1250" s="23"/>
      <x:c r="T1250" s="226"/>
      <x:c r="U1250" s="226"/>
      <x:c r="V1250" s="226"/>
      <x:c r="W1250" s="226"/>
      <x:c r="X1250" s="226"/>
      <x:c r="Y1250" s="226"/>
      <x:c r="Z1250" s="226"/>
      <x:c r="AA1250" s="226"/>
      <x:c r="AC1250" s="226"/>
      <x:c r="AE1250" s="222"/>
      <x:c r="AF1250" s="226"/>
      <x:c r="AH1250" s="222"/>
      <x:c r="AI1250" s="23"/>
      <x:c r="AJ1250" s="222"/>
      <x:c r="AK1250" s="222"/>
      <x:c r="AM1250" s="226"/>
      <x:c r="AN1250" s="222"/>
      <x:c r="AO1250" s="222"/>
    </x:row>
    <x:row r="1251" spans="1:57" x14ac:dyDescent="0.3">
      <x:c r="J1251" s="23"/>
      <x:c r="M1251" s="226"/>
      <x:c r="Q1251" s="23"/>
      <x:c r="R1251" s="23"/>
      <x:c r="T1251" s="226"/>
      <x:c r="U1251" s="226"/>
      <x:c r="V1251" s="226"/>
      <x:c r="W1251" s="226"/>
      <x:c r="X1251" s="226"/>
      <x:c r="Y1251" s="226"/>
      <x:c r="Z1251" s="226"/>
      <x:c r="AA1251" s="226"/>
      <x:c r="AC1251" s="226"/>
      <x:c r="AE1251" s="226"/>
      <x:c r="AF1251" s="226"/>
      <x:c r="AH1251" s="222"/>
      <x:c r="AI1251" s="23"/>
      <x:c r="AJ1251" s="222"/>
      <x:c r="AK1251" s="222"/>
      <x:c r="AM1251" s="226"/>
      <x:c r="AN1251" s="222"/>
      <x:c r="AO1251" s="222"/>
    </x:row>
    <x:row r="1252" spans="1:57" x14ac:dyDescent="0.3">
      <x:c r="J1252" s="23"/>
      <x:c r="M1252" s="226"/>
      <x:c r="Q1252" s="23"/>
      <x:c r="R1252" s="23"/>
      <x:c r="T1252" s="226"/>
      <x:c r="U1252" s="226"/>
      <x:c r="V1252" s="226"/>
      <x:c r="W1252" s="226"/>
      <x:c r="X1252" s="226"/>
      <x:c r="Y1252" s="226"/>
      <x:c r="Z1252" s="226"/>
      <x:c r="AA1252" s="226"/>
      <x:c r="AC1252" s="226"/>
      <x:c r="AE1252" s="222"/>
      <x:c r="AF1252" s="226"/>
      <x:c r="AH1252" s="222"/>
      <x:c r="AI1252" s="23"/>
      <x:c r="AJ1252" s="226"/>
      <x:c r="AK1252" s="226"/>
      <x:c r="AM1252" s="226"/>
      <x:c r="AN1252" s="226"/>
      <x:c r="AO1252" s="226"/>
    </x:row>
    <x:row r="1253" spans="1:57" x14ac:dyDescent="0.3">
      <x:c r="J1253" s="23"/>
      <x:c r="Q1253" s="23"/>
      <x:c r="R1253" s="23"/>
      <x:c r="T1253" s="226"/>
      <x:c r="U1253" s="226"/>
      <x:c r="V1253" s="226"/>
      <x:c r="W1253" s="226"/>
      <x:c r="X1253" s="226"/>
      <x:c r="Y1253" s="226"/>
      <x:c r="Z1253" s="226"/>
      <x:c r="AA1253" s="226"/>
      <x:c r="AC1253" s="226"/>
      <x:c r="AE1253" s="222"/>
      <x:c r="AF1253" s="226"/>
      <x:c r="AH1253" s="222"/>
      <x:c r="AI1253" s="23"/>
      <x:c r="AJ1253" s="222"/>
      <x:c r="AK1253" s="222"/>
      <x:c r="AM1253" s="226"/>
      <x:c r="AN1253" s="222"/>
      <x:c r="AO1253" s="222"/>
    </x:row>
    <x:row r="1254" spans="1:57" x14ac:dyDescent="0.3">
      <x:c r="J1254" s="23"/>
      <x:c r="M1254" s="226"/>
      <x:c r="Q1254" s="23"/>
      <x:c r="R1254" s="23"/>
      <x:c r="T1254" s="226"/>
      <x:c r="U1254" s="226"/>
      <x:c r="V1254" s="226"/>
      <x:c r="W1254" s="226"/>
      <x:c r="X1254" s="226"/>
      <x:c r="Y1254" s="226"/>
      <x:c r="Z1254" s="226"/>
      <x:c r="AA1254" s="226"/>
      <x:c r="AC1254" s="226"/>
      <x:c r="AE1254" s="222"/>
      <x:c r="AF1254" s="226"/>
      <x:c r="AH1254" s="222"/>
      <x:c r="AI1254" s="23"/>
      <x:c r="AJ1254" s="222"/>
      <x:c r="AK1254" s="222"/>
      <x:c r="AM1254" s="226"/>
      <x:c r="AN1254" s="222"/>
      <x:c r="AO1254" s="222"/>
    </x:row>
    <x:row r="1255" spans="1:57" x14ac:dyDescent="0.3">
      <x:c r="J1255" s="23"/>
      <x:c r="M1255" s="226"/>
      <x:c r="Q1255" s="23"/>
      <x:c r="R1255" s="23"/>
      <x:c r="T1255" s="226"/>
      <x:c r="U1255" s="226"/>
      <x:c r="V1255" s="226"/>
      <x:c r="W1255" s="226"/>
      <x:c r="X1255" s="226"/>
      <x:c r="Y1255" s="226"/>
      <x:c r="Z1255" s="226"/>
      <x:c r="AA1255" s="226"/>
      <x:c r="AC1255" s="226"/>
      <x:c r="AE1255" s="222"/>
      <x:c r="AF1255" s="226"/>
      <x:c r="AH1255" s="222"/>
      <x:c r="AI1255" s="23"/>
      <x:c r="AJ1255" s="222"/>
      <x:c r="AK1255" s="222"/>
      <x:c r="AM1255" s="226"/>
      <x:c r="AN1255" s="222"/>
      <x:c r="AO1255" s="222"/>
    </x:row>
    <x:row r="1256" spans="1:57" x14ac:dyDescent="0.3">
      <x:c r="J1256" s="23"/>
      <x:c r="M1256" s="226"/>
      <x:c r="Q1256" s="23"/>
      <x:c r="R1256" s="23"/>
      <x:c r="T1256" s="226"/>
      <x:c r="U1256" s="226"/>
      <x:c r="V1256" s="226"/>
      <x:c r="W1256" s="226"/>
      <x:c r="X1256" s="226"/>
      <x:c r="Y1256" s="226"/>
      <x:c r="Z1256" s="226"/>
      <x:c r="AA1256" s="226"/>
      <x:c r="AC1256" s="226"/>
      <x:c r="AE1256" s="222"/>
      <x:c r="AF1256" s="226"/>
      <x:c r="AH1256" s="222"/>
      <x:c r="AI1256" s="23"/>
      <x:c r="AJ1256" s="222"/>
      <x:c r="AK1256" s="222"/>
      <x:c r="AM1256" s="226"/>
      <x:c r="AN1256" s="222"/>
      <x:c r="AO1256" s="222"/>
    </x:row>
    <x:row r="1257" spans="1:57" x14ac:dyDescent="0.3">
      <x:c r="J1257" s="23"/>
      <x:c r="Q1257" s="23"/>
      <x:c r="R1257" s="23"/>
      <x:c r="T1257" s="226"/>
      <x:c r="U1257" s="226"/>
      <x:c r="V1257" s="226"/>
      <x:c r="W1257" s="226"/>
      <x:c r="X1257" s="226"/>
      <x:c r="Y1257" s="226"/>
      <x:c r="Z1257" s="226"/>
      <x:c r="AA1257" s="226"/>
      <x:c r="AC1257" s="226"/>
      <x:c r="AE1257" s="222"/>
      <x:c r="AF1257" s="226"/>
      <x:c r="AH1257" s="222"/>
      <x:c r="AI1257" s="23"/>
      <x:c r="AJ1257" s="226"/>
      <x:c r="AK1257" s="226"/>
      <x:c r="AM1257" s="226"/>
      <x:c r="AN1257" s="226"/>
      <x:c r="AO1257" s="226"/>
    </x:row>
    <x:row r="1258" spans="1:57" x14ac:dyDescent="0.3">
      <x:c r="J1258" s="23"/>
      <x:c r="M1258" s="226"/>
      <x:c r="Q1258" s="23"/>
      <x:c r="R1258" s="23"/>
      <x:c r="T1258" s="226"/>
      <x:c r="U1258" s="226"/>
      <x:c r="V1258" s="226"/>
      <x:c r="W1258" s="226"/>
      <x:c r="X1258" s="226"/>
      <x:c r="Y1258" s="226"/>
      <x:c r="Z1258" s="226"/>
      <x:c r="AA1258" s="226"/>
      <x:c r="AC1258" s="226"/>
      <x:c r="AE1258" s="222"/>
      <x:c r="AF1258" s="226"/>
      <x:c r="AH1258" s="222"/>
      <x:c r="AI1258" s="23"/>
      <x:c r="AJ1258" s="222"/>
      <x:c r="AK1258" s="222"/>
      <x:c r="AM1258" s="226"/>
      <x:c r="AN1258" s="222"/>
      <x:c r="AO1258" s="222"/>
    </x:row>
    <x:row r="1259" spans="1:57" x14ac:dyDescent="0.3">
      <x:c r="J1259" s="23"/>
      <x:c r="Q1259" s="23"/>
      <x:c r="R1259" s="23"/>
      <x:c r="T1259" s="226"/>
      <x:c r="U1259" s="226"/>
      <x:c r="V1259" s="226"/>
      <x:c r="W1259" s="226"/>
      <x:c r="X1259" s="226"/>
      <x:c r="Y1259" s="226"/>
      <x:c r="Z1259" s="226"/>
      <x:c r="AA1259" s="226"/>
      <x:c r="AC1259" s="226"/>
      <x:c r="AE1259" s="222"/>
      <x:c r="AF1259" s="226"/>
      <x:c r="AH1259" s="222"/>
      <x:c r="AI1259" s="23"/>
      <x:c r="AJ1259" s="222"/>
      <x:c r="AK1259" s="222"/>
      <x:c r="AM1259" s="226"/>
      <x:c r="AN1259" s="222"/>
      <x:c r="AO1259" s="222"/>
    </x:row>
    <x:row r="1260" spans="1:57" x14ac:dyDescent="0.3">
      <x:c r="J1260" s="23"/>
      <x:c r="Q1260" s="23"/>
      <x:c r="R1260" s="23"/>
      <x:c r="T1260" s="226"/>
      <x:c r="U1260" s="226"/>
      <x:c r="V1260" s="226"/>
      <x:c r="W1260" s="226"/>
      <x:c r="X1260" s="226"/>
      <x:c r="Y1260" s="226"/>
      <x:c r="Z1260" s="226"/>
      <x:c r="AA1260" s="226"/>
      <x:c r="AC1260" s="226"/>
      <x:c r="AE1260" s="222"/>
      <x:c r="AF1260" s="226"/>
      <x:c r="AH1260" s="222"/>
      <x:c r="AI1260" s="23"/>
      <x:c r="AJ1260" s="222"/>
      <x:c r="AK1260" s="222"/>
      <x:c r="AM1260" s="226"/>
      <x:c r="AN1260" s="222"/>
      <x:c r="AO1260" s="222"/>
    </x:row>
    <x:row r="1261" spans="1:57" x14ac:dyDescent="0.3">
      <x:c r="J1261" s="23"/>
      <x:c r="M1261" s="226"/>
      <x:c r="Q1261" s="23"/>
      <x:c r="R1261" s="23"/>
      <x:c r="T1261" s="226"/>
      <x:c r="U1261" s="226"/>
      <x:c r="V1261" s="226"/>
      <x:c r="W1261" s="226"/>
      <x:c r="X1261" s="226"/>
      <x:c r="Y1261" s="226"/>
      <x:c r="Z1261" s="226"/>
      <x:c r="AA1261" s="226"/>
      <x:c r="AC1261" s="226"/>
      <x:c r="AE1261" s="222"/>
      <x:c r="AF1261" s="226"/>
      <x:c r="AH1261" s="222"/>
      <x:c r="AI1261" s="23"/>
      <x:c r="AJ1261" s="222"/>
      <x:c r="AK1261" s="222"/>
      <x:c r="AM1261" s="226"/>
      <x:c r="AN1261" s="222"/>
      <x:c r="AO1261" s="222"/>
    </x:row>
    <x:row r="1262" spans="1:57" x14ac:dyDescent="0.3">
      <x:c r="J1262" s="23"/>
      <x:c r="Q1262" s="23"/>
      <x:c r="R1262" s="23"/>
      <x:c r="T1262" s="226"/>
      <x:c r="U1262" s="226"/>
      <x:c r="V1262" s="226"/>
      <x:c r="W1262" s="226"/>
      <x:c r="X1262" s="226"/>
      <x:c r="Y1262" s="226"/>
      <x:c r="Z1262" s="226"/>
      <x:c r="AA1262" s="226"/>
      <x:c r="AC1262" s="226"/>
      <x:c r="AE1262" s="222"/>
      <x:c r="AF1262" s="226"/>
      <x:c r="AH1262" s="222"/>
      <x:c r="AI1262" s="23"/>
      <x:c r="AJ1262" s="222"/>
      <x:c r="AK1262" s="222"/>
      <x:c r="AM1262" s="226"/>
      <x:c r="AN1262" s="222"/>
      <x:c r="AO1262" s="222"/>
    </x:row>
    <x:row r="1263" spans="1:57" x14ac:dyDescent="0.3">
      <x:c r="J1263" s="23"/>
      <x:c r="M1263" s="226"/>
      <x:c r="Q1263" s="23"/>
      <x:c r="R1263" s="23"/>
      <x:c r="T1263" s="226"/>
      <x:c r="U1263" s="226"/>
      <x:c r="V1263" s="226"/>
      <x:c r="W1263" s="226"/>
      <x:c r="X1263" s="226"/>
      <x:c r="Y1263" s="226"/>
      <x:c r="Z1263" s="226"/>
      <x:c r="AA1263" s="226"/>
      <x:c r="AC1263" s="226"/>
      <x:c r="AE1263" s="222"/>
      <x:c r="AF1263" s="226"/>
      <x:c r="AH1263" s="222"/>
      <x:c r="AI1263" s="23"/>
      <x:c r="AJ1263" s="222"/>
      <x:c r="AK1263" s="222"/>
      <x:c r="AM1263" s="226"/>
      <x:c r="AN1263" s="222"/>
      <x:c r="AO1263" s="222"/>
    </x:row>
    <x:row r="1264" spans="1:57" x14ac:dyDescent="0.3">
      <x:c r="J1264" s="23"/>
      <x:c r="M1264" s="226"/>
      <x:c r="Q1264" s="23"/>
      <x:c r="R1264" s="23"/>
      <x:c r="T1264" s="226"/>
      <x:c r="U1264" s="226"/>
      <x:c r="V1264" s="226"/>
      <x:c r="W1264" s="226"/>
      <x:c r="X1264" s="226"/>
      <x:c r="Y1264" s="226"/>
      <x:c r="Z1264" s="226"/>
      <x:c r="AA1264" s="226"/>
      <x:c r="AC1264" s="226"/>
      <x:c r="AE1264" s="222"/>
      <x:c r="AF1264" s="226"/>
      <x:c r="AH1264" s="222"/>
      <x:c r="AI1264" s="23"/>
      <x:c r="AJ1264" s="222"/>
      <x:c r="AK1264" s="222"/>
      <x:c r="AM1264" s="226"/>
      <x:c r="AN1264" s="222"/>
      <x:c r="AO1264" s="222"/>
    </x:row>
    <x:row r="1265" spans="1:57" x14ac:dyDescent="0.3">
      <x:c r="J1265" s="23"/>
      <x:c r="M1265" s="226"/>
      <x:c r="Q1265" s="23"/>
      <x:c r="R1265" s="23"/>
      <x:c r="T1265" s="226"/>
      <x:c r="U1265" s="226"/>
      <x:c r="V1265" s="226"/>
      <x:c r="W1265" s="226"/>
      <x:c r="X1265" s="226"/>
      <x:c r="Y1265" s="226"/>
      <x:c r="Z1265" s="226"/>
      <x:c r="AA1265" s="226"/>
      <x:c r="AC1265" s="226"/>
      <x:c r="AE1265" s="222"/>
      <x:c r="AF1265" s="226"/>
      <x:c r="AH1265" s="222"/>
      <x:c r="AI1265" s="23"/>
      <x:c r="AJ1265" s="222"/>
      <x:c r="AK1265" s="222"/>
      <x:c r="AM1265" s="226"/>
      <x:c r="AN1265" s="222"/>
      <x:c r="AO1265" s="222"/>
    </x:row>
    <x:row r="1266" spans="1:57" x14ac:dyDescent="0.3">
      <x:c r="J1266" s="23"/>
      <x:c r="M1266" s="226"/>
      <x:c r="Q1266" s="23"/>
      <x:c r="R1266" s="23"/>
      <x:c r="T1266" s="226"/>
      <x:c r="U1266" s="226"/>
      <x:c r="V1266" s="226"/>
      <x:c r="W1266" s="226"/>
      <x:c r="X1266" s="226"/>
      <x:c r="Y1266" s="226"/>
      <x:c r="Z1266" s="226"/>
      <x:c r="AA1266" s="226"/>
      <x:c r="AC1266" s="226"/>
      <x:c r="AE1266" s="222"/>
      <x:c r="AF1266" s="226"/>
      <x:c r="AH1266" s="222"/>
      <x:c r="AI1266" s="23"/>
      <x:c r="AJ1266" s="222"/>
      <x:c r="AK1266" s="222"/>
      <x:c r="AM1266" s="226"/>
      <x:c r="AN1266" s="222"/>
      <x:c r="AO1266" s="222"/>
    </x:row>
    <x:row r="1267" spans="1:57" x14ac:dyDescent="0.3">
      <x:c r="J1267" s="23"/>
      <x:c r="Q1267" s="23"/>
      <x:c r="R1267" s="23"/>
      <x:c r="T1267" s="226"/>
      <x:c r="U1267" s="226"/>
      <x:c r="V1267" s="226"/>
      <x:c r="W1267" s="226"/>
      <x:c r="X1267" s="226"/>
      <x:c r="Y1267" s="226"/>
      <x:c r="Z1267" s="226"/>
      <x:c r="AA1267" s="226"/>
      <x:c r="AC1267" s="226"/>
      <x:c r="AE1267" s="222"/>
      <x:c r="AF1267" s="226"/>
      <x:c r="AH1267" s="222"/>
      <x:c r="AI1267" s="23"/>
      <x:c r="AJ1267" s="222"/>
      <x:c r="AK1267" s="222"/>
      <x:c r="AM1267" s="226"/>
      <x:c r="AN1267" s="222"/>
      <x:c r="AO1267" s="222"/>
    </x:row>
    <x:row r="1268" spans="1:57" x14ac:dyDescent="0.3">
      <x:c r="J1268" s="23"/>
      <x:c r="M1268" s="226"/>
      <x:c r="Q1268" s="23"/>
      <x:c r="R1268" s="23"/>
      <x:c r="T1268" s="226"/>
      <x:c r="U1268" s="226"/>
      <x:c r="V1268" s="226"/>
      <x:c r="W1268" s="226"/>
      <x:c r="X1268" s="226"/>
      <x:c r="Y1268" s="226"/>
      <x:c r="Z1268" s="226"/>
      <x:c r="AA1268" s="226"/>
      <x:c r="AC1268" s="226"/>
      <x:c r="AE1268" s="222"/>
      <x:c r="AF1268" s="226"/>
      <x:c r="AH1268" s="222"/>
      <x:c r="AI1268" s="23"/>
      <x:c r="AJ1268" s="222"/>
      <x:c r="AK1268" s="222"/>
      <x:c r="AM1268" s="226"/>
      <x:c r="AN1268" s="222"/>
      <x:c r="AO1268" s="222"/>
    </x:row>
    <x:row r="1269" spans="1:57" x14ac:dyDescent="0.3">
      <x:c r="J1269" s="23"/>
      <x:c r="Q1269" s="23"/>
      <x:c r="R1269" s="23"/>
      <x:c r="T1269" s="226"/>
      <x:c r="U1269" s="226"/>
      <x:c r="V1269" s="226"/>
      <x:c r="W1269" s="226"/>
      <x:c r="X1269" s="226"/>
      <x:c r="Y1269" s="226"/>
      <x:c r="Z1269" s="226"/>
      <x:c r="AA1269" s="226"/>
      <x:c r="AC1269" s="226"/>
      <x:c r="AE1269" s="222"/>
      <x:c r="AF1269" s="226"/>
      <x:c r="AH1269" s="222"/>
      <x:c r="AI1269" s="23"/>
      <x:c r="AJ1269" s="222"/>
      <x:c r="AK1269" s="222"/>
      <x:c r="AM1269" s="226"/>
      <x:c r="AN1269" s="222"/>
      <x:c r="AO1269" s="222"/>
    </x:row>
    <x:row r="1270" spans="1:57" x14ac:dyDescent="0.3">
      <x:c r="J1270" s="23"/>
      <x:c r="M1270" s="226"/>
      <x:c r="Q1270" s="23"/>
      <x:c r="R1270" s="23"/>
      <x:c r="T1270" s="226"/>
      <x:c r="U1270" s="226"/>
      <x:c r="V1270" s="226"/>
      <x:c r="W1270" s="226"/>
      <x:c r="X1270" s="226"/>
      <x:c r="Y1270" s="226"/>
      <x:c r="Z1270" s="226"/>
      <x:c r="AA1270" s="226"/>
      <x:c r="AC1270" s="226"/>
      <x:c r="AE1270" s="222"/>
      <x:c r="AF1270" s="226"/>
      <x:c r="AH1270" s="222"/>
      <x:c r="AI1270" s="23"/>
      <x:c r="AJ1270" s="222"/>
      <x:c r="AK1270" s="222"/>
      <x:c r="AM1270" s="226"/>
      <x:c r="AN1270" s="222"/>
      <x:c r="AO1270" s="222"/>
    </x:row>
    <x:row r="1271" spans="1:57" x14ac:dyDescent="0.3">
      <x:c r="J1271" s="23"/>
      <x:c r="M1271" s="226"/>
      <x:c r="Q1271" s="23"/>
      <x:c r="R1271" s="23"/>
      <x:c r="T1271" s="226"/>
      <x:c r="U1271" s="226"/>
      <x:c r="V1271" s="226"/>
      <x:c r="W1271" s="226"/>
      <x:c r="X1271" s="226"/>
      <x:c r="Y1271" s="226"/>
      <x:c r="Z1271" s="226"/>
      <x:c r="AA1271" s="226"/>
      <x:c r="AC1271" s="226"/>
      <x:c r="AE1271" s="222"/>
      <x:c r="AF1271" s="226"/>
      <x:c r="AH1271" s="222"/>
      <x:c r="AI1271" s="23"/>
      <x:c r="AJ1271" s="222"/>
      <x:c r="AK1271" s="222"/>
      <x:c r="AM1271" s="226"/>
      <x:c r="AN1271" s="222"/>
      <x:c r="AO1271" s="222"/>
    </x:row>
    <x:row r="1272" spans="1:57" x14ac:dyDescent="0.3">
      <x:c r="J1272" s="23"/>
      <x:c r="M1272" s="226"/>
      <x:c r="Q1272" s="23"/>
      <x:c r="R1272" s="23"/>
      <x:c r="T1272" s="226"/>
      <x:c r="U1272" s="226"/>
      <x:c r="V1272" s="226"/>
      <x:c r="W1272" s="226"/>
      <x:c r="X1272" s="226"/>
      <x:c r="Y1272" s="226"/>
      <x:c r="Z1272" s="226"/>
      <x:c r="AA1272" s="226"/>
      <x:c r="AC1272" s="226"/>
      <x:c r="AE1272" s="222"/>
      <x:c r="AF1272" s="226"/>
      <x:c r="AH1272" s="222"/>
      <x:c r="AI1272" s="23"/>
      <x:c r="AJ1272" s="226"/>
      <x:c r="AK1272" s="226"/>
      <x:c r="AM1272" s="226"/>
      <x:c r="AN1272" s="226"/>
      <x:c r="AO1272" s="226"/>
    </x:row>
    <x:row r="1273" spans="1:57" x14ac:dyDescent="0.3">
      <x:c r="J1273" s="23"/>
      <x:c r="M1273" s="226"/>
      <x:c r="Q1273" s="23"/>
      <x:c r="R1273" s="23"/>
      <x:c r="T1273" s="226"/>
      <x:c r="U1273" s="226"/>
      <x:c r="V1273" s="226"/>
      <x:c r="W1273" s="226"/>
      <x:c r="X1273" s="226"/>
      <x:c r="Y1273" s="226"/>
      <x:c r="Z1273" s="226"/>
      <x:c r="AA1273" s="226"/>
      <x:c r="AC1273" s="226"/>
      <x:c r="AE1273" s="222"/>
      <x:c r="AF1273" s="226"/>
      <x:c r="AH1273" s="222"/>
      <x:c r="AI1273" s="23"/>
      <x:c r="AJ1273" s="222"/>
      <x:c r="AK1273" s="222"/>
      <x:c r="AM1273" s="226"/>
      <x:c r="AN1273" s="222"/>
      <x:c r="AO1273" s="222"/>
    </x:row>
    <x:row r="1274" spans="1:57" x14ac:dyDescent="0.3">
      <x:c r="J1274" s="23"/>
      <x:c r="Q1274" s="23"/>
      <x:c r="R1274" s="23"/>
      <x:c r="T1274" s="226"/>
      <x:c r="U1274" s="226"/>
      <x:c r="V1274" s="226"/>
      <x:c r="W1274" s="226"/>
      <x:c r="X1274" s="226"/>
      <x:c r="Y1274" s="226"/>
      <x:c r="Z1274" s="226"/>
      <x:c r="AA1274" s="226"/>
      <x:c r="AC1274" s="226"/>
      <x:c r="AE1274" s="222"/>
      <x:c r="AF1274" s="226"/>
      <x:c r="AH1274" s="222"/>
      <x:c r="AI1274" s="23"/>
      <x:c r="AJ1274" s="222"/>
      <x:c r="AK1274" s="222"/>
      <x:c r="AM1274" s="226"/>
      <x:c r="AN1274" s="222"/>
      <x:c r="AO1274" s="222"/>
    </x:row>
    <x:row r="1275" spans="1:57" x14ac:dyDescent="0.3">
      <x:c r="J1275" s="23"/>
      <x:c r="Q1275" s="23"/>
      <x:c r="R1275" s="23"/>
      <x:c r="T1275" s="226"/>
      <x:c r="U1275" s="226"/>
      <x:c r="V1275" s="226"/>
      <x:c r="W1275" s="226"/>
      <x:c r="X1275" s="226"/>
      <x:c r="Y1275" s="226"/>
      <x:c r="Z1275" s="226"/>
      <x:c r="AA1275" s="226"/>
      <x:c r="AC1275" s="226"/>
      <x:c r="AE1275" s="226"/>
      <x:c r="AF1275" s="226"/>
      <x:c r="AH1275" s="222"/>
      <x:c r="AI1275" s="23"/>
      <x:c r="AJ1275" s="226"/>
      <x:c r="AK1275" s="226"/>
      <x:c r="AM1275" s="226"/>
      <x:c r="AN1275" s="226"/>
      <x:c r="AO1275" s="226"/>
    </x:row>
    <x:row r="1276" spans="1:57" x14ac:dyDescent="0.3">
      <x:c r="J1276" s="23"/>
      <x:c r="Q1276" s="23"/>
      <x:c r="R1276" s="23"/>
      <x:c r="T1276" s="226"/>
      <x:c r="U1276" s="226"/>
      <x:c r="V1276" s="226"/>
      <x:c r="W1276" s="226"/>
      <x:c r="X1276" s="226"/>
      <x:c r="Y1276" s="226"/>
      <x:c r="Z1276" s="226"/>
      <x:c r="AA1276" s="226"/>
      <x:c r="AC1276" s="226"/>
      <x:c r="AE1276" s="222"/>
      <x:c r="AF1276" s="226"/>
      <x:c r="AH1276" s="222"/>
      <x:c r="AI1276" s="23"/>
      <x:c r="AJ1276" s="222"/>
      <x:c r="AK1276" s="222"/>
      <x:c r="AM1276" s="226"/>
      <x:c r="AN1276" s="222"/>
      <x:c r="AO1276" s="222"/>
    </x:row>
    <x:row r="1277" spans="1:57" x14ac:dyDescent="0.3">
      <x:c r="J1277" s="23"/>
      <x:c r="Q1277" s="23"/>
      <x:c r="R1277" s="23"/>
      <x:c r="T1277" s="226"/>
      <x:c r="U1277" s="226"/>
      <x:c r="V1277" s="226"/>
      <x:c r="W1277" s="226"/>
      <x:c r="X1277" s="226"/>
      <x:c r="Y1277" s="226"/>
      <x:c r="Z1277" s="226"/>
      <x:c r="AA1277" s="226"/>
      <x:c r="AC1277" s="226"/>
      <x:c r="AE1277" s="222"/>
      <x:c r="AF1277" s="226"/>
      <x:c r="AH1277" s="222"/>
      <x:c r="AI1277" s="23"/>
      <x:c r="AJ1277" s="222"/>
      <x:c r="AK1277" s="222"/>
      <x:c r="AM1277" s="226"/>
      <x:c r="AN1277" s="222"/>
      <x:c r="AO1277" s="222"/>
    </x:row>
    <x:row r="1278" spans="1:57" x14ac:dyDescent="0.3">
      <x:c r="J1278" s="23"/>
      <x:c r="M1278" s="226"/>
      <x:c r="Q1278" s="23"/>
      <x:c r="R1278" s="23"/>
      <x:c r="T1278" s="226"/>
      <x:c r="U1278" s="226"/>
      <x:c r="V1278" s="226"/>
      <x:c r="W1278" s="226"/>
      <x:c r="X1278" s="226"/>
      <x:c r="Y1278" s="226"/>
      <x:c r="Z1278" s="226"/>
      <x:c r="AA1278" s="226"/>
      <x:c r="AC1278" s="226"/>
      <x:c r="AE1278" s="222"/>
      <x:c r="AF1278" s="226"/>
      <x:c r="AH1278" s="222"/>
      <x:c r="AI1278" s="23"/>
      <x:c r="AJ1278" s="222"/>
      <x:c r="AK1278" s="222"/>
      <x:c r="AM1278" s="226"/>
      <x:c r="AN1278" s="222"/>
      <x:c r="AO1278" s="222"/>
    </x:row>
    <x:row r="1279" spans="1:57" x14ac:dyDescent="0.3">
      <x:c r="J1279" s="23"/>
      <x:c r="M1279" s="226"/>
      <x:c r="Q1279" s="23"/>
      <x:c r="R1279" s="23"/>
      <x:c r="T1279" s="226"/>
      <x:c r="U1279" s="226"/>
      <x:c r="V1279" s="226"/>
      <x:c r="W1279" s="226"/>
      <x:c r="X1279" s="226"/>
      <x:c r="Y1279" s="226"/>
      <x:c r="Z1279" s="226"/>
      <x:c r="AA1279" s="226"/>
      <x:c r="AC1279" s="226"/>
      <x:c r="AE1279" s="222"/>
      <x:c r="AF1279" s="226"/>
      <x:c r="AH1279" s="222"/>
      <x:c r="AI1279" s="23"/>
      <x:c r="AJ1279" s="222"/>
      <x:c r="AK1279" s="222"/>
      <x:c r="AM1279" s="226"/>
      <x:c r="AN1279" s="222"/>
      <x:c r="AO1279" s="222"/>
    </x:row>
    <x:row r="1280" spans="1:57" x14ac:dyDescent="0.3">
      <x:c r="J1280" s="23"/>
      <x:c r="Q1280" s="23"/>
      <x:c r="R1280" s="23"/>
      <x:c r="T1280" s="226"/>
      <x:c r="U1280" s="226"/>
      <x:c r="V1280" s="226"/>
      <x:c r="W1280" s="226"/>
      <x:c r="X1280" s="226"/>
      <x:c r="Y1280" s="226"/>
      <x:c r="Z1280" s="226"/>
      <x:c r="AA1280" s="226"/>
      <x:c r="AC1280" s="226"/>
      <x:c r="AE1280" s="222"/>
      <x:c r="AF1280" s="226"/>
      <x:c r="AH1280" s="222"/>
      <x:c r="AI1280" s="23"/>
      <x:c r="AJ1280" s="222"/>
      <x:c r="AK1280" s="222"/>
      <x:c r="AM1280" s="226"/>
      <x:c r="AN1280" s="222"/>
      <x:c r="AO1280" s="222"/>
    </x:row>
    <x:row r="1281" spans="1:57" x14ac:dyDescent="0.3">
      <x:c r="J1281" s="23"/>
      <x:c r="Q1281" s="23"/>
      <x:c r="R1281" s="23"/>
      <x:c r="T1281" s="226"/>
      <x:c r="U1281" s="226"/>
      <x:c r="V1281" s="226"/>
      <x:c r="W1281" s="226"/>
      <x:c r="X1281" s="226"/>
      <x:c r="Y1281" s="226"/>
      <x:c r="Z1281" s="226"/>
      <x:c r="AA1281" s="226"/>
      <x:c r="AC1281" s="226"/>
      <x:c r="AE1281" s="222"/>
      <x:c r="AF1281" s="226"/>
      <x:c r="AH1281" s="222"/>
      <x:c r="AI1281" s="23"/>
      <x:c r="AJ1281" s="222"/>
      <x:c r="AK1281" s="222"/>
      <x:c r="AM1281" s="226"/>
      <x:c r="AN1281" s="222"/>
      <x:c r="AO1281" s="222"/>
    </x:row>
    <x:row r="1282" spans="1:57" x14ac:dyDescent="0.3">
      <x:c r="J1282" s="23"/>
      <x:c r="M1282" s="226"/>
      <x:c r="Q1282" s="23"/>
      <x:c r="R1282" s="23"/>
      <x:c r="T1282" s="226"/>
      <x:c r="U1282" s="226"/>
      <x:c r="V1282" s="226"/>
      <x:c r="W1282" s="226"/>
      <x:c r="X1282" s="226"/>
      <x:c r="Y1282" s="226"/>
      <x:c r="Z1282" s="226"/>
      <x:c r="AA1282" s="226"/>
      <x:c r="AC1282" s="226"/>
      <x:c r="AE1282" s="226"/>
      <x:c r="AF1282" s="226"/>
      <x:c r="AH1282" s="222"/>
      <x:c r="AI1282" s="23"/>
      <x:c r="AJ1282" s="222"/>
      <x:c r="AK1282" s="222"/>
      <x:c r="AM1282" s="226"/>
      <x:c r="AN1282" s="222"/>
      <x:c r="AO1282" s="222"/>
    </x:row>
    <x:row r="1283" spans="1:57" x14ac:dyDescent="0.3">
      <x:c r="J1283" s="23"/>
      <x:c r="M1283" s="226"/>
      <x:c r="Q1283" s="23"/>
      <x:c r="R1283" s="23"/>
      <x:c r="T1283" s="226"/>
      <x:c r="U1283" s="226"/>
      <x:c r="V1283" s="226"/>
      <x:c r="W1283" s="226"/>
      <x:c r="X1283" s="226"/>
      <x:c r="Y1283" s="226"/>
      <x:c r="Z1283" s="226"/>
      <x:c r="AA1283" s="226"/>
      <x:c r="AC1283" s="226"/>
      <x:c r="AE1283" s="222"/>
      <x:c r="AF1283" s="226"/>
      <x:c r="AH1283" s="222"/>
      <x:c r="AI1283" s="23"/>
      <x:c r="AJ1283" s="222"/>
      <x:c r="AK1283" s="222"/>
      <x:c r="AM1283" s="226"/>
      <x:c r="AN1283" s="222"/>
      <x:c r="AO1283" s="222"/>
    </x:row>
    <x:row r="1284" spans="1:57" x14ac:dyDescent="0.3">
      <x:c r="J1284" s="23"/>
      <x:c r="M1284" s="226"/>
      <x:c r="Q1284" s="23"/>
      <x:c r="R1284" s="23"/>
      <x:c r="T1284" s="226"/>
      <x:c r="U1284" s="226"/>
      <x:c r="V1284" s="226"/>
      <x:c r="W1284" s="226"/>
      <x:c r="X1284" s="226"/>
      <x:c r="Y1284" s="226"/>
      <x:c r="Z1284" s="226"/>
      <x:c r="AA1284" s="226"/>
      <x:c r="AC1284" s="226"/>
      <x:c r="AE1284" s="226"/>
      <x:c r="AF1284" s="226"/>
      <x:c r="AH1284" s="222"/>
      <x:c r="AI1284" s="23"/>
      <x:c r="AJ1284" s="222"/>
      <x:c r="AK1284" s="222"/>
      <x:c r="AM1284" s="226"/>
      <x:c r="AN1284" s="222"/>
      <x:c r="AO1284" s="222"/>
    </x:row>
    <x:row r="1285" spans="1:57" x14ac:dyDescent="0.3">
      <x:c r="J1285" s="23"/>
      <x:c r="Q1285" s="23"/>
      <x:c r="R1285" s="23"/>
      <x:c r="T1285" s="226"/>
      <x:c r="U1285" s="226"/>
      <x:c r="V1285" s="226"/>
      <x:c r="W1285" s="226"/>
      <x:c r="X1285" s="226"/>
      <x:c r="Y1285" s="226"/>
      <x:c r="Z1285" s="226"/>
      <x:c r="AA1285" s="226"/>
      <x:c r="AC1285" s="226"/>
      <x:c r="AE1285" s="222"/>
      <x:c r="AF1285" s="226"/>
      <x:c r="AH1285" s="222"/>
      <x:c r="AI1285" s="23"/>
      <x:c r="AJ1285" s="222"/>
      <x:c r="AK1285" s="222"/>
      <x:c r="AM1285" s="226"/>
      <x:c r="AN1285" s="222"/>
      <x:c r="AO1285" s="222"/>
    </x:row>
    <x:row r="1286" spans="1:57" x14ac:dyDescent="0.3">
      <x:c r="J1286" s="23"/>
      <x:c r="Q1286" s="23"/>
      <x:c r="R1286" s="23"/>
      <x:c r="T1286" s="226"/>
      <x:c r="U1286" s="226"/>
      <x:c r="V1286" s="226"/>
      <x:c r="W1286" s="226"/>
      <x:c r="X1286" s="226"/>
      <x:c r="Y1286" s="226"/>
      <x:c r="Z1286" s="226"/>
      <x:c r="AA1286" s="226"/>
      <x:c r="AC1286" s="226"/>
      <x:c r="AE1286" s="226"/>
      <x:c r="AF1286" s="226"/>
      <x:c r="AH1286" s="222"/>
      <x:c r="AI1286" s="23"/>
      <x:c r="AJ1286" s="222"/>
      <x:c r="AK1286" s="222"/>
      <x:c r="AM1286" s="226"/>
      <x:c r="AN1286" s="222"/>
      <x:c r="AO1286" s="222"/>
    </x:row>
    <x:row r="1287" spans="1:57" x14ac:dyDescent="0.3">
      <x:c r="J1287" s="23"/>
      <x:c r="M1287" s="226"/>
      <x:c r="Q1287" s="23"/>
      <x:c r="R1287" s="23"/>
      <x:c r="T1287" s="226"/>
      <x:c r="U1287" s="226"/>
      <x:c r="V1287" s="226"/>
      <x:c r="W1287" s="226"/>
      <x:c r="X1287" s="226"/>
      <x:c r="Y1287" s="226"/>
      <x:c r="Z1287" s="226"/>
      <x:c r="AA1287" s="226"/>
      <x:c r="AC1287" s="226"/>
      <x:c r="AE1287" s="226"/>
      <x:c r="AF1287" s="226"/>
      <x:c r="AH1287" s="222"/>
      <x:c r="AI1287" s="23"/>
      <x:c r="AJ1287" s="222"/>
      <x:c r="AK1287" s="222"/>
      <x:c r="AM1287" s="226"/>
      <x:c r="AN1287" s="222"/>
      <x:c r="AO1287" s="222"/>
    </x:row>
    <x:row r="1288" spans="1:57" x14ac:dyDescent="0.3">
      <x:c r="J1288" s="23"/>
      <x:c r="M1288" s="226"/>
      <x:c r="Q1288" s="23"/>
      <x:c r="R1288" s="23"/>
      <x:c r="T1288" s="226"/>
      <x:c r="U1288" s="226"/>
      <x:c r="V1288" s="226"/>
      <x:c r="W1288" s="226"/>
      <x:c r="X1288" s="226"/>
      <x:c r="Y1288" s="226"/>
      <x:c r="Z1288" s="226"/>
      <x:c r="AA1288" s="226"/>
      <x:c r="AC1288" s="226"/>
      <x:c r="AE1288" s="222"/>
      <x:c r="AF1288" s="226"/>
      <x:c r="AH1288" s="222"/>
      <x:c r="AI1288" s="23"/>
      <x:c r="AJ1288" s="222"/>
      <x:c r="AK1288" s="222"/>
      <x:c r="AM1288" s="226"/>
      <x:c r="AN1288" s="222"/>
      <x:c r="AO1288" s="222"/>
    </x:row>
    <x:row r="1289" spans="1:57" x14ac:dyDescent="0.3">
      <x:c r="J1289" s="23"/>
      <x:c r="M1289" s="226"/>
      <x:c r="Q1289" s="23"/>
      <x:c r="R1289" s="23"/>
      <x:c r="T1289" s="226"/>
      <x:c r="U1289" s="226"/>
      <x:c r="V1289" s="226"/>
      <x:c r="W1289" s="226"/>
      <x:c r="X1289" s="226"/>
      <x:c r="Y1289" s="226"/>
      <x:c r="Z1289" s="226"/>
      <x:c r="AA1289" s="226"/>
      <x:c r="AC1289" s="226"/>
      <x:c r="AE1289" s="222"/>
      <x:c r="AF1289" s="226"/>
      <x:c r="AH1289" s="222"/>
      <x:c r="AI1289" s="23"/>
      <x:c r="AJ1289" s="222"/>
      <x:c r="AK1289" s="222"/>
      <x:c r="AM1289" s="226"/>
      <x:c r="AN1289" s="222"/>
      <x:c r="AO1289" s="222"/>
    </x:row>
    <x:row r="1290" spans="1:57" x14ac:dyDescent="0.3">
      <x:c r="J1290" s="23"/>
      <x:c r="M1290" s="226"/>
      <x:c r="Q1290" s="23"/>
      <x:c r="R1290" s="23"/>
      <x:c r="T1290" s="226"/>
      <x:c r="U1290" s="226"/>
      <x:c r="V1290" s="226"/>
      <x:c r="W1290" s="226"/>
      <x:c r="X1290" s="226"/>
      <x:c r="Y1290" s="226"/>
      <x:c r="Z1290" s="226"/>
      <x:c r="AA1290" s="226"/>
      <x:c r="AC1290" s="226"/>
      <x:c r="AE1290" s="222"/>
      <x:c r="AF1290" s="226"/>
      <x:c r="AH1290" s="222"/>
      <x:c r="AI1290" s="23"/>
      <x:c r="AJ1290" s="222"/>
      <x:c r="AK1290" s="222"/>
      <x:c r="AM1290" s="226"/>
      <x:c r="AN1290" s="222"/>
      <x:c r="AO1290" s="222"/>
    </x:row>
    <x:row r="1291" spans="1:57" x14ac:dyDescent="0.3">
      <x:c r="J1291" s="23"/>
      <x:c r="M1291" s="226"/>
      <x:c r="Q1291" s="23"/>
      <x:c r="R1291" s="23"/>
      <x:c r="T1291" s="226"/>
      <x:c r="U1291" s="226"/>
      <x:c r="V1291" s="226"/>
      <x:c r="W1291" s="226"/>
      <x:c r="X1291" s="226"/>
      <x:c r="Y1291" s="226"/>
      <x:c r="Z1291" s="226"/>
      <x:c r="AA1291" s="226"/>
      <x:c r="AC1291" s="226"/>
      <x:c r="AE1291" s="222"/>
      <x:c r="AF1291" s="226"/>
      <x:c r="AH1291" s="226"/>
      <x:c r="AI1291" s="23"/>
      <x:c r="AJ1291" s="226"/>
      <x:c r="AK1291" s="226"/>
      <x:c r="AM1291" s="226"/>
      <x:c r="AN1291" s="226"/>
      <x:c r="AO1291" s="226"/>
    </x:row>
    <x:row r="1292" spans="1:57" x14ac:dyDescent="0.3">
      <x:c r="J1292" s="23"/>
      <x:c r="M1292" s="226"/>
      <x:c r="Q1292" s="23"/>
      <x:c r="R1292" s="23"/>
      <x:c r="T1292" s="226"/>
      <x:c r="U1292" s="226"/>
      <x:c r="V1292" s="226"/>
      <x:c r="W1292" s="226"/>
      <x:c r="X1292" s="226"/>
      <x:c r="Y1292" s="226"/>
      <x:c r="Z1292" s="226"/>
      <x:c r="AA1292" s="226"/>
      <x:c r="AC1292" s="226"/>
      <x:c r="AE1292" s="226"/>
      <x:c r="AF1292" s="226"/>
      <x:c r="AH1292" s="222"/>
      <x:c r="AI1292" s="23"/>
      <x:c r="AJ1292" s="222"/>
      <x:c r="AK1292" s="222"/>
      <x:c r="AM1292" s="226"/>
      <x:c r="AN1292" s="222"/>
      <x:c r="AO1292" s="222"/>
    </x:row>
    <x:row r="1293" spans="1:57" x14ac:dyDescent="0.3">
      <x:c r="J1293" s="23"/>
      <x:c r="Q1293" s="23"/>
      <x:c r="R1293" s="23"/>
      <x:c r="T1293" s="226"/>
      <x:c r="U1293" s="226"/>
      <x:c r="V1293" s="226"/>
      <x:c r="W1293" s="226"/>
      <x:c r="X1293" s="226"/>
      <x:c r="Y1293" s="226"/>
      <x:c r="Z1293" s="226"/>
      <x:c r="AA1293" s="226"/>
      <x:c r="AC1293" s="226"/>
      <x:c r="AE1293" s="222"/>
      <x:c r="AF1293" s="226"/>
      <x:c r="AH1293" s="222"/>
      <x:c r="AI1293" s="23"/>
      <x:c r="AJ1293" s="222"/>
      <x:c r="AK1293" s="222"/>
      <x:c r="AM1293" s="226"/>
      <x:c r="AN1293" s="222"/>
      <x:c r="AO1293" s="222"/>
    </x:row>
    <x:row r="1294" spans="1:57" x14ac:dyDescent="0.3">
      <x:c r="J1294" s="23"/>
      <x:c r="Q1294" s="23"/>
      <x:c r="R1294" s="23"/>
      <x:c r="T1294" s="226"/>
      <x:c r="U1294" s="226"/>
      <x:c r="V1294" s="226"/>
      <x:c r="W1294" s="226"/>
      <x:c r="X1294" s="226"/>
      <x:c r="Y1294" s="226"/>
      <x:c r="Z1294" s="226"/>
      <x:c r="AA1294" s="226"/>
      <x:c r="AC1294" s="226"/>
      <x:c r="AE1294" s="222"/>
      <x:c r="AF1294" s="226"/>
      <x:c r="AH1294" s="222"/>
      <x:c r="AI1294" s="23"/>
      <x:c r="AJ1294" s="222"/>
      <x:c r="AK1294" s="222"/>
      <x:c r="AM1294" s="226"/>
      <x:c r="AN1294" s="222"/>
      <x:c r="AO1294" s="222"/>
    </x:row>
    <x:row r="1295" spans="1:57" x14ac:dyDescent="0.3">
      <x:c r="J1295" s="23"/>
      <x:c r="M1295" s="226"/>
      <x:c r="Q1295" s="23"/>
      <x:c r="R1295" s="23"/>
      <x:c r="T1295" s="226"/>
      <x:c r="U1295" s="226"/>
      <x:c r="V1295" s="226"/>
      <x:c r="W1295" s="226"/>
      <x:c r="X1295" s="226"/>
      <x:c r="Y1295" s="226"/>
      <x:c r="Z1295" s="226"/>
      <x:c r="AA1295" s="226"/>
      <x:c r="AC1295" s="226"/>
      <x:c r="AE1295" s="226"/>
      <x:c r="AF1295" s="226"/>
      <x:c r="AH1295" s="222"/>
      <x:c r="AI1295" s="23"/>
      <x:c r="AJ1295" s="222"/>
      <x:c r="AK1295" s="222"/>
      <x:c r="AM1295" s="226"/>
      <x:c r="AN1295" s="222"/>
      <x:c r="AO1295" s="222"/>
    </x:row>
    <x:row r="1296" spans="1:57" x14ac:dyDescent="0.3">
      <x:c r="J1296" s="23"/>
      <x:c r="M1296" s="226"/>
      <x:c r="Q1296" s="23"/>
      <x:c r="R1296" s="23"/>
      <x:c r="T1296" s="226"/>
      <x:c r="U1296" s="226"/>
      <x:c r="V1296" s="226"/>
      <x:c r="W1296" s="226"/>
      <x:c r="X1296" s="226"/>
      <x:c r="Y1296" s="226"/>
      <x:c r="Z1296" s="226"/>
      <x:c r="AA1296" s="226"/>
      <x:c r="AC1296" s="226"/>
      <x:c r="AE1296" s="222"/>
      <x:c r="AF1296" s="226"/>
      <x:c r="AH1296" s="222"/>
      <x:c r="AI1296" s="23"/>
      <x:c r="AJ1296" s="222"/>
      <x:c r="AK1296" s="222"/>
      <x:c r="AM1296" s="226"/>
      <x:c r="AN1296" s="222"/>
      <x:c r="AO1296" s="222"/>
    </x:row>
    <x:row r="1297" spans="1:57" x14ac:dyDescent="0.3">
      <x:c r="J1297" s="23"/>
      <x:c r="M1297" s="226"/>
      <x:c r="Q1297" s="23"/>
      <x:c r="R1297" s="23"/>
      <x:c r="T1297" s="226"/>
      <x:c r="U1297" s="226"/>
      <x:c r="V1297" s="226"/>
      <x:c r="W1297" s="226"/>
      <x:c r="X1297" s="226"/>
      <x:c r="Y1297" s="226"/>
      <x:c r="Z1297" s="226"/>
      <x:c r="AA1297" s="226"/>
      <x:c r="AC1297" s="226"/>
      <x:c r="AE1297" s="222"/>
      <x:c r="AF1297" s="226"/>
      <x:c r="AH1297" s="222"/>
      <x:c r="AI1297" s="23"/>
      <x:c r="AJ1297" s="222"/>
      <x:c r="AK1297" s="222"/>
      <x:c r="AM1297" s="226"/>
      <x:c r="AN1297" s="222"/>
      <x:c r="AO1297" s="222"/>
    </x:row>
    <x:row r="1298" spans="1:57" x14ac:dyDescent="0.3">
      <x:c r="J1298" s="23"/>
      <x:c r="M1298" s="226"/>
      <x:c r="Q1298" s="23"/>
      <x:c r="R1298" s="23"/>
      <x:c r="T1298" s="226"/>
      <x:c r="U1298" s="226"/>
      <x:c r="V1298" s="226"/>
      <x:c r="W1298" s="226"/>
      <x:c r="X1298" s="226"/>
      <x:c r="Y1298" s="226"/>
      <x:c r="Z1298" s="226"/>
      <x:c r="AA1298" s="226"/>
      <x:c r="AC1298" s="226"/>
      <x:c r="AE1298" s="226"/>
      <x:c r="AF1298" s="226"/>
      <x:c r="AH1298" s="222"/>
      <x:c r="AI1298" s="23"/>
      <x:c r="AJ1298" s="222"/>
      <x:c r="AK1298" s="222"/>
      <x:c r="AM1298" s="226"/>
      <x:c r="AN1298" s="222"/>
      <x:c r="AO1298" s="222"/>
    </x:row>
    <x:row r="1299" spans="1:57" x14ac:dyDescent="0.3">
      <x:c r="J1299" s="23"/>
      <x:c r="M1299" s="226"/>
      <x:c r="Q1299" s="23"/>
      <x:c r="R1299" s="23"/>
      <x:c r="T1299" s="226"/>
      <x:c r="U1299" s="226"/>
      <x:c r="V1299" s="226"/>
      <x:c r="W1299" s="226"/>
      <x:c r="X1299" s="226"/>
      <x:c r="Y1299" s="226"/>
      <x:c r="Z1299" s="226"/>
      <x:c r="AA1299" s="226"/>
      <x:c r="AC1299" s="226"/>
      <x:c r="AE1299" s="226"/>
      <x:c r="AF1299" s="226"/>
      <x:c r="AH1299" s="222"/>
      <x:c r="AI1299" s="23"/>
      <x:c r="AJ1299" s="222"/>
      <x:c r="AK1299" s="222"/>
      <x:c r="AM1299" s="226"/>
      <x:c r="AN1299" s="222"/>
      <x:c r="AO1299" s="222"/>
    </x:row>
    <x:row r="1300" spans="1:57" x14ac:dyDescent="0.3">
      <x:c r="J1300" s="23"/>
      <x:c r="M1300" s="226"/>
      <x:c r="Q1300" s="23"/>
      <x:c r="R1300" s="23"/>
      <x:c r="T1300" s="226"/>
      <x:c r="U1300" s="226"/>
      <x:c r="V1300" s="226"/>
      <x:c r="W1300" s="226"/>
      <x:c r="X1300" s="226"/>
      <x:c r="Y1300" s="226"/>
      <x:c r="Z1300" s="226"/>
      <x:c r="AA1300" s="226"/>
      <x:c r="AC1300" s="226"/>
      <x:c r="AE1300" s="222"/>
      <x:c r="AF1300" s="226"/>
      <x:c r="AH1300" s="222"/>
      <x:c r="AI1300" s="23"/>
      <x:c r="AJ1300" s="222"/>
      <x:c r="AK1300" s="222"/>
      <x:c r="AM1300" s="226"/>
      <x:c r="AN1300" s="222"/>
      <x:c r="AO1300" s="222"/>
    </x:row>
    <x:row r="1301" spans="1:57" x14ac:dyDescent="0.3">
      <x:c r="J1301" s="23"/>
      <x:c r="M1301" s="226"/>
      <x:c r="Q1301" s="23"/>
      <x:c r="R1301" s="23"/>
      <x:c r="T1301" s="226"/>
      <x:c r="U1301" s="226"/>
      <x:c r="V1301" s="226"/>
      <x:c r="W1301" s="226"/>
      <x:c r="X1301" s="226"/>
      <x:c r="Y1301" s="226"/>
      <x:c r="Z1301" s="226"/>
      <x:c r="AA1301" s="226"/>
      <x:c r="AC1301" s="226"/>
      <x:c r="AE1301" s="222"/>
      <x:c r="AF1301" s="226"/>
      <x:c r="AH1301" s="222"/>
      <x:c r="AI1301" s="23"/>
      <x:c r="AJ1301" s="222"/>
      <x:c r="AK1301" s="222"/>
      <x:c r="AM1301" s="226"/>
      <x:c r="AN1301" s="222"/>
      <x:c r="AO1301" s="222"/>
    </x:row>
    <x:row r="1302" spans="1:57" x14ac:dyDescent="0.3">
      <x:c r="J1302" s="23"/>
      <x:c r="Q1302" s="23"/>
      <x:c r="R1302" s="23"/>
      <x:c r="T1302" s="226"/>
      <x:c r="U1302" s="226"/>
      <x:c r="V1302" s="226"/>
      <x:c r="W1302" s="226"/>
      <x:c r="X1302" s="226"/>
      <x:c r="Y1302" s="226"/>
      <x:c r="Z1302" s="226"/>
      <x:c r="AA1302" s="226"/>
      <x:c r="AC1302" s="226"/>
      <x:c r="AE1302" s="222"/>
      <x:c r="AF1302" s="226"/>
      <x:c r="AH1302" s="222"/>
      <x:c r="AI1302" s="23"/>
      <x:c r="AJ1302" s="222"/>
      <x:c r="AK1302" s="222"/>
      <x:c r="AM1302" s="226"/>
      <x:c r="AN1302" s="222"/>
      <x:c r="AO1302" s="222"/>
    </x:row>
    <x:row r="1303" spans="1:57" x14ac:dyDescent="0.3">
      <x:c r="J1303" s="23"/>
      <x:c r="Q1303" s="23"/>
      <x:c r="R1303" s="23"/>
      <x:c r="T1303" s="226"/>
      <x:c r="U1303" s="226"/>
      <x:c r="V1303" s="226"/>
      <x:c r="W1303" s="226"/>
      <x:c r="X1303" s="226"/>
      <x:c r="Y1303" s="226"/>
      <x:c r="Z1303" s="226"/>
      <x:c r="AA1303" s="226"/>
      <x:c r="AC1303" s="226"/>
      <x:c r="AE1303" s="222"/>
      <x:c r="AF1303" s="226"/>
      <x:c r="AH1303" s="222"/>
      <x:c r="AI1303" s="23"/>
      <x:c r="AJ1303" s="222"/>
      <x:c r="AK1303" s="222"/>
      <x:c r="AM1303" s="226"/>
      <x:c r="AN1303" s="222"/>
      <x:c r="AO1303" s="222"/>
    </x:row>
    <x:row r="1304" spans="1:57" x14ac:dyDescent="0.3">
      <x:c r="J1304" s="23"/>
      <x:c r="Q1304" s="23"/>
      <x:c r="R1304" s="23"/>
      <x:c r="T1304" s="226"/>
      <x:c r="U1304" s="226"/>
      <x:c r="V1304" s="226"/>
      <x:c r="W1304" s="226"/>
      <x:c r="X1304" s="226"/>
      <x:c r="Y1304" s="226"/>
      <x:c r="Z1304" s="226"/>
      <x:c r="AA1304" s="226"/>
      <x:c r="AC1304" s="226"/>
      <x:c r="AE1304" s="226"/>
      <x:c r="AF1304" s="226"/>
      <x:c r="AH1304" s="222"/>
      <x:c r="AI1304" s="23"/>
      <x:c r="AJ1304" s="222"/>
      <x:c r="AK1304" s="222"/>
      <x:c r="AM1304" s="226"/>
      <x:c r="AN1304" s="222"/>
      <x:c r="AO1304" s="222"/>
    </x:row>
    <x:row r="1305" spans="1:57" x14ac:dyDescent="0.3">
      <x:c r="J1305" s="23"/>
      <x:c r="Q1305" s="23"/>
      <x:c r="R1305" s="23"/>
      <x:c r="T1305" s="226"/>
      <x:c r="U1305" s="226"/>
      <x:c r="V1305" s="226"/>
      <x:c r="W1305" s="226"/>
      <x:c r="X1305" s="226"/>
      <x:c r="Y1305" s="226"/>
      <x:c r="Z1305" s="226"/>
      <x:c r="AA1305" s="226"/>
      <x:c r="AC1305" s="226"/>
      <x:c r="AE1305" s="226"/>
      <x:c r="AF1305" s="226"/>
      <x:c r="AH1305" s="222"/>
      <x:c r="AI1305" s="23"/>
      <x:c r="AJ1305" s="222"/>
      <x:c r="AK1305" s="222"/>
      <x:c r="AM1305" s="226"/>
      <x:c r="AN1305" s="222"/>
      <x:c r="AO1305" s="222"/>
    </x:row>
    <x:row r="1306" spans="1:57" x14ac:dyDescent="0.3">
      <x:c r="J1306" s="23"/>
      <x:c r="M1306" s="226"/>
      <x:c r="Q1306" s="23"/>
      <x:c r="R1306" s="23"/>
      <x:c r="T1306" s="226"/>
      <x:c r="U1306" s="226"/>
      <x:c r="V1306" s="226"/>
      <x:c r="W1306" s="226"/>
      <x:c r="X1306" s="226"/>
      <x:c r="Y1306" s="226"/>
      <x:c r="Z1306" s="226"/>
      <x:c r="AA1306" s="226"/>
      <x:c r="AC1306" s="226"/>
      <x:c r="AE1306" s="226"/>
      <x:c r="AF1306" s="226"/>
      <x:c r="AH1306" s="222"/>
      <x:c r="AI1306" s="23"/>
      <x:c r="AJ1306" s="222"/>
      <x:c r="AK1306" s="222"/>
      <x:c r="AM1306" s="226"/>
      <x:c r="AN1306" s="222"/>
      <x:c r="AO1306" s="222"/>
    </x:row>
    <x:row r="1307" spans="1:57" x14ac:dyDescent="0.3">
      <x:c r="J1307" s="23"/>
      <x:c r="Q1307" s="23"/>
      <x:c r="R1307" s="23"/>
      <x:c r="T1307" s="226"/>
      <x:c r="U1307" s="226"/>
      <x:c r="V1307" s="226"/>
      <x:c r="W1307" s="226"/>
      <x:c r="X1307" s="226"/>
      <x:c r="Y1307" s="226"/>
      <x:c r="Z1307" s="226"/>
      <x:c r="AA1307" s="226"/>
      <x:c r="AC1307" s="226"/>
      <x:c r="AE1307" s="222"/>
      <x:c r="AF1307" s="226"/>
      <x:c r="AH1307" s="222"/>
      <x:c r="AI1307" s="23"/>
      <x:c r="AJ1307" s="222"/>
      <x:c r="AK1307" s="222"/>
      <x:c r="AM1307" s="226"/>
      <x:c r="AN1307" s="222"/>
      <x:c r="AO1307" s="222"/>
    </x:row>
    <x:row r="1308" spans="1:57" x14ac:dyDescent="0.3">
      <x:c r="J1308" s="23"/>
      <x:c r="M1308" s="226"/>
      <x:c r="Q1308" s="23"/>
      <x:c r="R1308" s="23"/>
      <x:c r="T1308" s="226"/>
      <x:c r="U1308" s="226"/>
      <x:c r="V1308" s="226"/>
      <x:c r="W1308" s="226"/>
      <x:c r="X1308" s="226"/>
      <x:c r="Y1308" s="226"/>
      <x:c r="Z1308" s="226"/>
      <x:c r="AA1308" s="226"/>
      <x:c r="AC1308" s="226"/>
      <x:c r="AE1308" s="222"/>
      <x:c r="AF1308" s="226"/>
      <x:c r="AH1308" s="222"/>
      <x:c r="AI1308" s="23"/>
      <x:c r="AJ1308" s="222"/>
      <x:c r="AK1308" s="222"/>
      <x:c r="AM1308" s="226"/>
      <x:c r="AN1308" s="222"/>
      <x:c r="AO1308" s="222"/>
    </x:row>
    <x:row r="1309" spans="1:57" x14ac:dyDescent="0.3">
      <x:c r="J1309" s="23"/>
      <x:c r="M1309" s="226"/>
      <x:c r="Q1309" s="23"/>
      <x:c r="R1309" s="23"/>
      <x:c r="T1309" s="226"/>
      <x:c r="U1309" s="226"/>
      <x:c r="V1309" s="226"/>
      <x:c r="W1309" s="226"/>
      <x:c r="X1309" s="226"/>
      <x:c r="Y1309" s="226"/>
      <x:c r="Z1309" s="226"/>
      <x:c r="AA1309" s="226"/>
      <x:c r="AC1309" s="226"/>
      <x:c r="AE1309" s="222"/>
      <x:c r="AF1309" s="226"/>
      <x:c r="AH1309" s="222"/>
      <x:c r="AI1309" s="23"/>
      <x:c r="AJ1309" s="222"/>
      <x:c r="AK1309" s="222"/>
      <x:c r="AM1309" s="226"/>
      <x:c r="AN1309" s="222"/>
      <x:c r="AO1309" s="222"/>
    </x:row>
    <x:row r="1310" spans="1:57" x14ac:dyDescent="0.3">
      <x:c r="J1310" s="23"/>
      <x:c r="Q1310" s="23"/>
      <x:c r="R1310" s="23"/>
      <x:c r="T1310" s="226"/>
      <x:c r="U1310" s="226"/>
      <x:c r="V1310" s="226"/>
      <x:c r="W1310" s="226"/>
      <x:c r="X1310" s="226"/>
      <x:c r="Y1310" s="226"/>
      <x:c r="Z1310" s="226"/>
      <x:c r="AA1310" s="226"/>
      <x:c r="AC1310" s="226"/>
      <x:c r="AE1310" s="226"/>
      <x:c r="AF1310" s="226"/>
      <x:c r="AH1310" s="222"/>
      <x:c r="AI1310" s="23"/>
      <x:c r="AJ1310" s="222"/>
      <x:c r="AK1310" s="222"/>
      <x:c r="AM1310" s="226"/>
      <x:c r="AN1310" s="222"/>
      <x:c r="AO1310" s="222"/>
    </x:row>
    <x:row r="1311" spans="1:57" x14ac:dyDescent="0.3">
      <x:c r="J1311" s="23"/>
      <x:c r="Q1311" s="23"/>
      <x:c r="R1311" s="23"/>
      <x:c r="T1311" s="226"/>
      <x:c r="U1311" s="226"/>
      <x:c r="V1311" s="226"/>
      <x:c r="W1311" s="226"/>
      <x:c r="X1311" s="226"/>
      <x:c r="Y1311" s="226"/>
      <x:c r="Z1311" s="226"/>
      <x:c r="AA1311" s="226"/>
      <x:c r="AC1311" s="226"/>
      <x:c r="AE1311" s="222"/>
      <x:c r="AF1311" s="226"/>
      <x:c r="AH1311" s="222"/>
      <x:c r="AI1311" s="23"/>
      <x:c r="AJ1311" s="222"/>
      <x:c r="AK1311" s="222"/>
      <x:c r="AM1311" s="226"/>
      <x:c r="AN1311" s="222"/>
      <x:c r="AO1311" s="222"/>
    </x:row>
    <x:row r="1312" spans="1:57" x14ac:dyDescent="0.3">
      <x:c r="J1312" s="23"/>
      <x:c r="M1312" s="226"/>
      <x:c r="Q1312" s="23"/>
      <x:c r="R1312" s="23"/>
      <x:c r="T1312" s="226"/>
      <x:c r="U1312" s="226"/>
      <x:c r="V1312" s="226"/>
      <x:c r="W1312" s="226"/>
      <x:c r="X1312" s="226"/>
      <x:c r="Y1312" s="226"/>
      <x:c r="Z1312" s="226"/>
      <x:c r="AA1312" s="226"/>
      <x:c r="AC1312" s="226"/>
      <x:c r="AE1312" s="222"/>
      <x:c r="AF1312" s="226"/>
      <x:c r="AH1312" s="222"/>
      <x:c r="AI1312" s="23"/>
      <x:c r="AJ1312" s="222"/>
      <x:c r="AK1312" s="222"/>
      <x:c r="AM1312" s="226"/>
      <x:c r="AN1312" s="222"/>
      <x:c r="AO1312" s="222"/>
    </x:row>
    <x:row r="1313" spans="1:57" x14ac:dyDescent="0.3">
      <x:c r="J1313" s="23"/>
      <x:c r="M1313" s="226"/>
      <x:c r="Q1313" s="23"/>
      <x:c r="R1313" s="23"/>
      <x:c r="T1313" s="226"/>
      <x:c r="U1313" s="226"/>
      <x:c r="V1313" s="226"/>
      <x:c r="W1313" s="226"/>
      <x:c r="X1313" s="226"/>
      <x:c r="Y1313" s="226"/>
      <x:c r="Z1313" s="226"/>
      <x:c r="AA1313" s="226"/>
      <x:c r="AC1313" s="226"/>
      <x:c r="AE1313" s="222"/>
      <x:c r="AF1313" s="226"/>
      <x:c r="AH1313" s="222"/>
      <x:c r="AI1313" s="23"/>
      <x:c r="AJ1313" s="222"/>
      <x:c r="AK1313" s="222"/>
      <x:c r="AM1313" s="226"/>
      <x:c r="AN1313" s="222"/>
      <x:c r="AO1313" s="222"/>
    </x:row>
    <x:row r="1314" spans="1:57" x14ac:dyDescent="0.3">
      <x:c r="J1314" s="23"/>
      <x:c r="Q1314" s="23"/>
      <x:c r="R1314" s="23"/>
      <x:c r="T1314" s="226"/>
      <x:c r="U1314" s="226"/>
      <x:c r="V1314" s="226"/>
      <x:c r="W1314" s="226"/>
      <x:c r="X1314" s="226"/>
      <x:c r="Y1314" s="226"/>
      <x:c r="Z1314" s="226"/>
      <x:c r="AA1314" s="226"/>
      <x:c r="AC1314" s="226"/>
      <x:c r="AE1314" s="222"/>
      <x:c r="AF1314" s="226"/>
      <x:c r="AH1314" s="222"/>
      <x:c r="AI1314" s="23"/>
      <x:c r="AJ1314" s="222"/>
      <x:c r="AK1314" s="222"/>
      <x:c r="AM1314" s="226"/>
      <x:c r="AN1314" s="222"/>
      <x:c r="AO1314" s="222"/>
    </x:row>
    <x:row r="1315" spans="1:57" x14ac:dyDescent="0.3">
      <x:c r="J1315" s="23"/>
      <x:c r="Q1315" s="23"/>
      <x:c r="R1315" s="23"/>
      <x:c r="T1315" s="226"/>
      <x:c r="U1315" s="226"/>
      <x:c r="V1315" s="226"/>
      <x:c r="W1315" s="226"/>
      <x:c r="X1315" s="226"/>
      <x:c r="Y1315" s="226"/>
      <x:c r="Z1315" s="226"/>
      <x:c r="AA1315" s="226"/>
      <x:c r="AC1315" s="226"/>
      <x:c r="AE1315" s="222"/>
      <x:c r="AF1315" s="226"/>
      <x:c r="AH1315" s="222"/>
      <x:c r="AI1315" s="23"/>
      <x:c r="AJ1315" s="222"/>
      <x:c r="AK1315" s="222"/>
      <x:c r="AM1315" s="226"/>
      <x:c r="AN1315" s="222"/>
      <x:c r="AO1315" s="222"/>
    </x:row>
    <x:row r="1316" spans="1:57" x14ac:dyDescent="0.3">
      <x:c r="J1316" s="23"/>
      <x:c r="M1316" s="226"/>
      <x:c r="Q1316" s="23"/>
      <x:c r="R1316" s="23"/>
      <x:c r="T1316" s="226"/>
      <x:c r="U1316" s="226"/>
      <x:c r="V1316" s="226"/>
      <x:c r="W1316" s="226"/>
      <x:c r="X1316" s="226"/>
      <x:c r="Y1316" s="226"/>
      <x:c r="Z1316" s="226"/>
      <x:c r="AA1316" s="226"/>
      <x:c r="AC1316" s="226"/>
      <x:c r="AE1316" s="222"/>
      <x:c r="AF1316" s="226"/>
      <x:c r="AH1316" s="222"/>
      <x:c r="AI1316" s="23"/>
      <x:c r="AJ1316" s="222"/>
      <x:c r="AK1316" s="222"/>
      <x:c r="AM1316" s="226"/>
      <x:c r="AN1316" s="222"/>
      <x:c r="AO1316" s="222"/>
    </x:row>
    <x:row r="1317" spans="1:57" x14ac:dyDescent="0.3">
      <x:c r="J1317" s="23"/>
      <x:c r="M1317" s="226"/>
      <x:c r="Q1317" s="23"/>
      <x:c r="R1317" s="23"/>
      <x:c r="T1317" s="226"/>
      <x:c r="U1317" s="226"/>
      <x:c r="V1317" s="226"/>
      <x:c r="W1317" s="226"/>
      <x:c r="X1317" s="226"/>
      <x:c r="Y1317" s="226"/>
      <x:c r="Z1317" s="226"/>
      <x:c r="AA1317" s="226"/>
      <x:c r="AC1317" s="226"/>
      <x:c r="AE1317" s="222"/>
      <x:c r="AF1317" s="226"/>
      <x:c r="AH1317" s="222"/>
      <x:c r="AI1317" s="23"/>
      <x:c r="AJ1317" s="222"/>
      <x:c r="AK1317" s="222"/>
      <x:c r="AM1317" s="226"/>
      <x:c r="AN1317" s="222"/>
      <x:c r="AO1317" s="222"/>
    </x:row>
    <x:row r="1318" spans="1:57" x14ac:dyDescent="0.3">
      <x:c r="J1318" s="23"/>
      <x:c r="Q1318" s="23"/>
      <x:c r="R1318" s="23"/>
      <x:c r="T1318" s="226"/>
      <x:c r="U1318" s="226"/>
      <x:c r="V1318" s="226"/>
      <x:c r="W1318" s="226"/>
      <x:c r="X1318" s="226"/>
      <x:c r="Y1318" s="226"/>
      <x:c r="Z1318" s="226"/>
      <x:c r="AA1318" s="226"/>
      <x:c r="AC1318" s="226"/>
      <x:c r="AE1318" s="226"/>
      <x:c r="AF1318" s="226"/>
      <x:c r="AH1318" s="222"/>
      <x:c r="AI1318" s="23"/>
      <x:c r="AJ1318" s="222"/>
      <x:c r="AK1318" s="222"/>
      <x:c r="AM1318" s="226"/>
      <x:c r="AN1318" s="222"/>
      <x:c r="AO1318" s="222"/>
    </x:row>
    <x:row r="1319" spans="1:57" x14ac:dyDescent="0.3">
      <x:c r="J1319" s="23"/>
      <x:c r="M1319" s="226"/>
      <x:c r="Q1319" s="23"/>
      <x:c r="R1319" s="23"/>
      <x:c r="T1319" s="226"/>
      <x:c r="U1319" s="226"/>
      <x:c r="V1319" s="226"/>
      <x:c r="W1319" s="226"/>
      <x:c r="X1319" s="226"/>
      <x:c r="Y1319" s="226"/>
      <x:c r="Z1319" s="226"/>
      <x:c r="AA1319" s="226"/>
      <x:c r="AC1319" s="226"/>
      <x:c r="AE1319" s="222"/>
      <x:c r="AF1319" s="226"/>
      <x:c r="AH1319" s="222"/>
      <x:c r="AI1319" s="23"/>
      <x:c r="AJ1319" s="222"/>
      <x:c r="AK1319" s="222"/>
      <x:c r="AM1319" s="226"/>
      <x:c r="AN1319" s="222"/>
      <x:c r="AO1319" s="222"/>
    </x:row>
    <x:row r="1320" spans="1:57" x14ac:dyDescent="0.3">
      <x:c r="J1320" s="23"/>
      <x:c r="Q1320" s="23"/>
      <x:c r="R1320" s="23"/>
      <x:c r="T1320" s="226"/>
      <x:c r="U1320" s="226"/>
      <x:c r="V1320" s="226"/>
      <x:c r="W1320" s="226"/>
      <x:c r="X1320" s="226"/>
      <x:c r="Y1320" s="226"/>
      <x:c r="Z1320" s="226"/>
      <x:c r="AA1320" s="226"/>
      <x:c r="AC1320" s="226"/>
      <x:c r="AE1320" s="222"/>
      <x:c r="AF1320" s="226"/>
      <x:c r="AH1320" s="222"/>
      <x:c r="AI1320" s="23"/>
      <x:c r="AJ1320" s="222"/>
      <x:c r="AK1320" s="222"/>
      <x:c r="AM1320" s="226"/>
      <x:c r="AN1320" s="222"/>
      <x:c r="AO1320" s="222"/>
    </x:row>
    <x:row r="1321" spans="1:57" x14ac:dyDescent="0.3">
      <x:c r="J1321" s="23"/>
      <x:c r="Q1321" s="23"/>
      <x:c r="R1321" s="23"/>
      <x:c r="T1321" s="226"/>
      <x:c r="U1321" s="226"/>
      <x:c r="V1321" s="226"/>
      <x:c r="W1321" s="226"/>
      <x:c r="X1321" s="226"/>
      <x:c r="Y1321" s="226"/>
      <x:c r="Z1321" s="226"/>
      <x:c r="AA1321" s="226"/>
      <x:c r="AC1321" s="226"/>
      <x:c r="AE1321" s="226"/>
      <x:c r="AF1321" s="226"/>
      <x:c r="AH1321" s="222"/>
      <x:c r="AI1321" s="23"/>
      <x:c r="AJ1321" s="222"/>
      <x:c r="AK1321" s="222"/>
      <x:c r="AM1321" s="226"/>
      <x:c r="AN1321" s="222"/>
      <x:c r="AO1321" s="222"/>
    </x:row>
    <x:row r="1322" spans="1:57" x14ac:dyDescent="0.3">
      <x:c r="J1322" s="23"/>
      <x:c r="M1322" s="226"/>
      <x:c r="Q1322" s="23"/>
      <x:c r="R1322" s="23"/>
      <x:c r="T1322" s="226"/>
      <x:c r="U1322" s="226"/>
      <x:c r="V1322" s="226"/>
      <x:c r="W1322" s="226"/>
      <x:c r="X1322" s="226"/>
      <x:c r="Y1322" s="226"/>
      <x:c r="Z1322" s="226"/>
      <x:c r="AA1322" s="226"/>
      <x:c r="AC1322" s="226"/>
      <x:c r="AE1322" s="222"/>
      <x:c r="AF1322" s="226"/>
      <x:c r="AH1322" s="222"/>
      <x:c r="AI1322" s="23"/>
      <x:c r="AJ1322" s="222"/>
      <x:c r="AK1322" s="222"/>
      <x:c r="AM1322" s="226"/>
      <x:c r="AN1322" s="222"/>
      <x:c r="AO1322" s="222"/>
    </x:row>
    <x:row r="1323" spans="1:57" x14ac:dyDescent="0.3">
      <x:c r="J1323" s="23"/>
      <x:c r="M1323" s="226"/>
      <x:c r="Q1323" s="23"/>
      <x:c r="R1323" s="23"/>
      <x:c r="T1323" s="226"/>
      <x:c r="U1323" s="226"/>
      <x:c r="V1323" s="226"/>
      <x:c r="W1323" s="226"/>
      <x:c r="X1323" s="226"/>
      <x:c r="Y1323" s="226"/>
      <x:c r="Z1323" s="226"/>
      <x:c r="AA1323" s="226"/>
      <x:c r="AC1323" s="226"/>
      <x:c r="AE1323" s="222"/>
      <x:c r="AF1323" s="226"/>
      <x:c r="AH1323" s="222"/>
      <x:c r="AI1323" s="23"/>
      <x:c r="AJ1323" s="222"/>
      <x:c r="AK1323" s="222"/>
      <x:c r="AM1323" s="226"/>
      <x:c r="AN1323" s="222"/>
      <x:c r="AO1323" s="222"/>
    </x:row>
    <x:row r="1324" spans="1:57" x14ac:dyDescent="0.3">
      <x:c r="J1324" s="23"/>
      <x:c r="Q1324" s="23"/>
      <x:c r="R1324" s="23"/>
      <x:c r="T1324" s="226"/>
      <x:c r="U1324" s="226"/>
      <x:c r="V1324" s="226"/>
      <x:c r="W1324" s="226"/>
      <x:c r="X1324" s="226"/>
      <x:c r="Y1324" s="226"/>
      <x:c r="Z1324" s="226"/>
      <x:c r="AA1324" s="226"/>
      <x:c r="AC1324" s="226"/>
      <x:c r="AE1324" s="222"/>
      <x:c r="AF1324" s="226"/>
      <x:c r="AH1324" s="222"/>
      <x:c r="AI1324" s="23"/>
      <x:c r="AJ1324" s="222"/>
      <x:c r="AK1324" s="222"/>
      <x:c r="AM1324" s="226"/>
      <x:c r="AN1324" s="222"/>
      <x:c r="AO1324" s="222"/>
    </x:row>
    <x:row r="1325" spans="1:57" x14ac:dyDescent="0.3">
      <x:c r="J1325" s="23"/>
      <x:c r="M1325" s="226"/>
      <x:c r="Q1325" s="23"/>
      <x:c r="R1325" s="23"/>
      <x:c r="T1325" s="226"/>
      <x:c r="U1325" s="226"/>
      <x:c r="V1325" s="226"/>
      <x:c r="W1325" s="226"/>
      <x:c r="X1325" s="226"/>
      <x:c r="Y1325" s="226"/>
      <x:c r="Z1325" s="226"/>
      <x:c r="AA1325" s="226"/>
      <x:c r="AC1325" s="226"/>
      <x:c r="AE1325" s="226"/>
      <x:c r="AF1325" s="226"/>
      <x:c r="AH1325" s="222"/>
      <x:c r="AI1325" s="23"/>
      <x:c r="AJ1325" s="222"/>
      <x:c r="AK1325" s="222"/>
      <x:c r="AM1325" s="226"/>
      <x:c r="AN1325" s="222"/>
      <x:c r="AO1325" s="222"/>
    </x:row>
    <x:row r="1326" spans="1:57" x14ac:dyDescent="0.3">
      <x:c r="J1326" s="23"/>
      <x:c r="Q1326" s="23"/>
      <x:c r="R1326" s="23"/>
      <x:c r="T1326" s="226"/>
      <x:c r="U1326" s="226"/>
      <x:c r="V1326" s="226"/>
      <x:c r="W1326" s="226"/>
      <x:c r="X1326" s="226"/>
      <x:c r="Y1326" s="226"/>
      <x:c r="Z1326" s="226"/>
      <x:c r="AA1326" s="226"/>
      <x:c r="AC1326" s="226"/>
      <x:c r="AE1326" s="226"/>
      <x:c r="AF1326" s="226"/>
      <x:c r="AH1326" s="222"/>
      <x:c r="AI1326" s="23"/>
      <x:c r="AJ1326" s="222"/>
      <x:c r="AK1326" s="222"/>
      <x:c r="AM1326" s="226"/>
      <x:c r="AN1326" s="222"/>
      <x:c r="AO1326" s="222"/>
    </x:row>
    <x:row r="1327" spans="1:57" x14ac:dyDescent="0.3">
      <x:c r="J1327" s="23"/>
      <x:c r="Q1327" s="23"/>
      <x:c r="R1327" s="23"/>
      <x:c r="T1327" s="226"/>
      <x:c r="U1327" s="226"/>
      <x:c r="V1327" s="226"/>
      <x:c r="W1327" s="226"/>
      <x:c r="X1327" s="226"/>
      <x:c r="Y1327" s="226"/>
      <x:c r="Z1327" s="226"/>
      <x:c r="AA1327" s="226"/>
      <x:c r="AC1327" s="226"/>
      <x:c r="AE1327" s="222"/>
      <x:c r="AF1327" s="226"/>
      <x:c r="AH1327" s="222"/>
      <x:c r="AI1327" s="23"/>
      <x:c r="AJ1327" s="222"/>
      <x:c r="AK1327" s="222"/>
      <x:c r="AM1327" s="226"/>
      <x:c r="AN1327" s="222"/>
      <x:c r="AO1327" s="222"/>
    </x:row>
    <x:row r="1328" spans="1:57" x14ac:dyDescent="0.3">
      <x:c r="J1328" s="23"/>
      <x:c r="Q1328" s="23"/>
      <x:c r="R1328" s="23"/>
      <x:c r="T1328" s="226"/>
      <x:c r="U1328" s="226"/>
      <x:c r="V1328" s="226"/>
      <x:c r="W1328" s="226"/>
      <x:c r="X1328" s="226"/>
      <x:c r="Y1328" s="226"/>
      <x:c r="Z1328" s="226"/>
      <x:c r="AA1328" s="226"/>
      <x:c r="AC1328" s="226"/>
      <x:c r="AE1328" s="222"/>
      <x:c r="AF1328" s="226"/>
      <x:c r="AH1328" s="222"/>
      <x:c r="AI1328" s="23"/>
      <x:c r="AJ1328" s="222"/>
      <x:c r="AK1328" s="222"/>
      <x:c r="AM1328" s="226"/>
      <x:c r="AN1328" s="222"/>
      <x:c r="AO1328" s="222"/>
    </x:row>
    <x:row r="1329" spans="1:57" x14ac:dyDescent="0.3">
      <x:c r="J1329" s="23"/>
      <x:c r="M1329" s="226"/>
      <x:c r="Q1329" s="23"/>
      <x:c r="R1329" s="23"/>
      <x:c r="T1329" s="226"/>
      <x:c r="U1329" s="226"/>
      <x:c r="V1329" s="226"/>
      <x:c r="W1329" s="226"/>
      <x:c r="X1329" s="226"/>
      <x:c r="Y1329" s="226"/>
      <x:c r="Z1329" s="226"/>
      <x:c r="AA1329" s="226"/>
      <x:c r="AC1329" s="226"/>
      <x:c r="AE1329" s="222"/>
      <x:c r="AF1329" s="226"/>
      <x:c r="AH1329" s="222"/>
      <x:c r="AI1329" s="23"/>
      <x:c r="AJ1329" s="222"/>
      <x:c r="AK1329" s="222"/>
      <x:c r="AM1329" s="226"/>
      <x:c r="AN1329" s="222"/>
      <x:c r="AO1329" s="222"/>
    </x:row>
    <x:row r="1330" spans="1:57" x14ac:dyDescent="0.3">
      <x:c r="J1330" s="23"/>
      <x:c r="Q1330" s="23"/>
      <x:c r="R1330" s="23"/>
      <x:c r="T1330" s="226"/>
      <x:c r="U1330" s="226"/>
      <x:c r="V1330" s="226"/>
      <x:c r="W1330" s="226"/>
      <x:c r="X1330" s="226"/>
      <x:c r="Y1330" s="226"/>
      <x:c r="Z1330" s="226"/>
      <x:c r="AA1330" s="226"/>
      <x:c r="AC1330" s="226"/>
      <x:c r="AE1330" s="222"/>
      <x:c r="AF1330" s="226"/>
      <x:c r="AH1330" s="222"/>
      <x:c r="AI1330" s="23"/>
      <x:c r="AJ1330" s="222"/>
      <x:c r="AK1330" s="222"/>
      <x:c r="AM1330" s="226"/>
      <x:c r="AN1330" s="222"/>
      <x:c r="AO1330" s="222"/>
    </x:row>
    <x:row r="1331" spans="1:57" x14ac:dyDescent="0.3">
      <x:c r="J1331" s="23"/>
      <x:c r="Q1331" s="23"/>
      <x:c r="R1331" s="23"/>
      <x:c r="T1331" s="226"/>
      <x:c r="U1331" s="226"/>
      <x:c r="V1331" s="226"/>
      <x:c r="W1331" s="226"/>
      <x:c r="X1331" s="226"/>
      <x:c r="Y1331" s="226"/>
      <x:c r="Z1331" s="226"/>
      <x:c r="AA1331" s="226"/>
      <x:c r="AC1331" s="226"/>
      <x:c r="AE1331" s="222"/>
      <x:c r="AF1331" s="226"/>
      <x:c r="AH1331" s="222"/>
      <x:c r="AI1331" s="23"/>
      <x:c r="AJ1331" s="222"/>
      <x:c r="AK1331" s="222"/>
      <x:c r="AM1331" s="226"/>
      <x:c r="AN1331" s="222"/>
      <x:c r="AO1331" s="222"/>
    </x:row>
    <x:row r="1332" spans="1:57" x14ac:dyDescent="0.3">
      <x:c r="J1332" s="23"/>
      <x:c r="M1332" s="226"/>
      <x:c r="Q1332" s="23"/>
      <x:c r="R1332" s="23"/>
      <x:c r="T1332" s="226"/>
      <x:c r="U1332" s="226"/>
      <x:c r="V1332" s="226"/>
      <x:c r="W1332" s="226"/>
      <x:c r="X1332" s="226"/>
      <x:c r="Y1332" s="226"/>
      <x:c r="Z1332" s="226"/>
      <x:c r="AA1332" s="226"/>
      <x:c r="AC1332" s="226"/>
      <x:c r="AE1332" s="222"/>
      <x:c r="AF1332" s="226"/>
      <x:c r="AH1332" s="226"/>
      <x:c r="AI1332" s="23"/>
      <x:c r="AJ1332" s="226"/>
      <x:c r="AK1332" s="226"/>
      <x:c r="AM1332" s="226"/>
      <x:c r="AN1332" s="226"/>
      <x:c r="AO1332" s="226"/>
    </x:row>
    <x:row r="1333" spans="1:57" x14ac:dyDescent="0.3">
      <x:c r="J1333" s="23"/>
      <x:c r="Q1333" s="23"/>
      <x:c r="R1333" s="23"/>
      <x:c r="T1333" s="226"/>
      <x:c r="U1333" s="226"/>
      <x:c r="V1333" s="226"/>
      <x:c r="W1333" s="226"/>
      <x:c r="X1333" s="226"/>
      <x:c r="Y1333" s="226"/>
      <x:c r="Z1333" s="226"/>
      <x:c r="AA1333" s="226"/>
      <x:c r="AC1333" s="226"/>
      <x:c r="AE1333" s="222"/>
      <x:c r="AF1333" s="226"/>
      <x:c r="AH1333" s="222"/>
      <x:c r="AI1333" s="23"/>
      <x:c r="AJ1333" s="222"/>
      <x:c r="AK1333" s="222"/>
      <x:c r="AM1333" s="226"/>
      <x:c r="AN1333" s="222"/>
      <x:c r="AO1333" s="222"/>
    </x:row>
    <x:row r="1334" spans="1:57" x14ac:dyDescent="0.3">
      <x:c r="J1334" s="23"/>
      <x:c r="M1334" s="226"/>
      <x:c r="Q1334" s="23"/>
      <x:c r="R1334" s="23"/>
      <x:c r="T1334" s="226"/>
      <x:c r="U1334" s="226"/>
      <x:c r="V1334" s="226"/>
      <x:c r="W1334" s="226"/>
      <x:c r="X1334" s="226"/>
      <x:c r="Y1334" s="226"/>
      <x:c r="Z1334" s="226"/>
      <x:c r="AA1334" s="226"/>
      <x:c r="AC1334" s="226"/>
      <x:c r="AE1334" s="222"/>
      <x:c r="AF1334" s="226"/>
      <x:c r="AH1334" s="222"/>
      <x:c r="AI1334" s="23"/>
      <x:c r="AJ1334" s="226"/>
      <x:c r="AK1334" s="226"/>
      <x:c r="AM1334" s="226"/>
      <x:c r="AN1334" s="226"/>
      <x:c r="AO1334" s="226"/>
    </x:row>
    <x:row r="1335" spans="1:57" x14ac:dyDescent="0.3">
      <x:c r="J1335" s="23"/>
      <x:c r="M1335" s="226"/>
      <x:c r="Q1335" s="23"/>
      <x:c r="R1335" s="23"/>
      <x:c r="T1335" s="226"/>
      <x:c r="U1335" s="226"/>
      <x:c r="V1335" s="226"/>
      <x:c r="W1335" s="226"/>
      <x:c r="X1335" s="226"/>
      <x:c r="Y1335" s="226"/>
      <x:c r="Z1335" s="226"/>
      <x:c r="AA1335" s="226"/>
      <x:c r="AC1335" s="226"/>
      <x:c r="AE1335" s="222"/>
      <x:c r="AF1335" s="226"/>
      <x:c r="AH1335" s="222"/>
      <x:c r="AI1335" s="23"/>
      <x:c r="AJ1335" s="222"/>
      <x:c r="AK1335" s="222"/>
      <x:c r="AM1335" s="226"/>
      <x:c r="AN1335" s="222"/>
      <x:c r="AO1335" s="222"/>
    </x:row>
    <x:row r="1336" spans="1:57" x14ac:dyDescent="0.3">
      <x:c r="J1336" s="23"/>
      <x:c r="Q1336" s="23"/>
      <x:c r="R1336" s="23"/>
      <x:c r="T1336" s="226"/>
      <x:c r="U1336" s="226"/>
      <x:c r="V1336" s="226"/>
      <x:c r="W1336" s="226"/>
      <x:c r="X1336" s="226"/>
      <x:c r="Y1336" s="226"/>
      <x:c r="Z1336" s="226"/>
      <x:c r="AA1336" s="226"/>
      <x:c r="AC1336" s="226"/>
      <x:c r="AE1336" s="222"/>
      <x:c r="AF1336" s="226"/>
      <x:c r="AH1336" s="222"/>
      <x:c r="AI1336" s="23"/>
      <x:c r="AJ1336" s="222"/>
      <x:c r="AK1336" s="222"/>
      <x:c r="AM1336" s="226"/>
      <x:c r="AN1336" s="222"/>
      <x:c r="AO1336" s="222"/>
    </x:row>
    <x:row r="1337" spans="1:57" x14ac:dyDescent="0.3">
      <x:c r="J1337" s="23"/>
      <x:c r="M1337" s="226"/>
      <x:c r="Q1337" s="23"/>
      <x:c r="R1337" s="23"/>
      <x:c r="T1337" s="226"/>
      <x:c r="U1337" s="226"/>
      <x:c r="V1337" s="226"/>
      <x:c r="W1337" s="226"/>
      <x:c r="X1337" s="226"/>
      <x:c r="Y1337" s="226"/>
      <x:c r="Z1337" s="226"/>
      <x:c r="AA1337" s="226"/>
      <x:c r="AC1337" s="226"/>
      <x:c r="AE1337" s="222"/>
      <x:c r="AF1337" s="226"/>
      <x:c r="AH1337" s="222"/>
      <x:c r="AI1337" s="23"/>
      <x:c r="AJ1337" s="222"/>
      <x:c r="AK1337" s="222"/>
      <x:c r="AM1337" s="226"/>
      <x:c r="AN1337" s="222"/>
      <x:c r="AO1337" s="222"/>
    </x:row>
    <x:row r="1338" spans="1:57" x14ac:dyDescent="0.3">
      <x:c r="J1338" s="23"/>
      <x:c r="M1338" s="226"/>
      <x:c r="Q1338" s="23"/>
      <x:c r="R1338" s="23"/>
      <x:c r="T1338" s="226"/>
      <x:c r="U1338" s="226"/>
      <x:c r="V1338" s="226"/>
      <x:c r="W1338" s="226"/>
      <x:c r="X1338" s="226"/>
      <x:c r="Y1338" s="226"/>
      <x:c r="Z1338" s="226"/>
      <x:c r="AA1338" s="226"/>
      <x:c r="AC1338" s="226"/>
      <x:c r="AE1338" s="222"/>
      <x:c r="AF1338" s="226"/>
      <x:c r="AH1338" s="222"/>
      <x:c r="AI1338" s="23"/>
      <x:c r="AJ1338" s="222"/>
      <x:c r="AK1338" s="222"/>
      <x:c r="AM1338" s="226"/>
      <x:c r="AN1338" s="222"/>
      <x:c r="AO1338" s="222"/>
    </x:row>
    <x:row r="1339" spans="1:57" x14ac:dyDescent="0.3">
      <x:c r="J1339" s="23"/>
      <x:c r="Q1339" s="23"/>
      <x:c r="R1339" s="23"/>
      <x:c r="T1339" s="226"/>
      <x:c r="U1339" s="226"/>
      <x:c r="V1339" s="226"/>
      <x:c r="W1339" s="226"/>
      <x:c r="X1339" s="226"/>
      <x:c r="Y1339" s="226"/>
      <x:c r="Z1339" s="226"/>
      <x:c r="AA1339" s="226"/>
      <x:c r="AC1339" s="226"/>
      <x:c r="AE1339" s="226"/>
      <x:c r="AF1339" s="226"/>
      <x:c r="AH1339" s="222"/>
      <x:c r="AI1339" s="23"/>
      <x:c r="AJ1339" s="222"/>
      <x:c r="AK1339" s="222"/>
      <x:c r="AM1339" s="226"/>
      <x:c r="AN1339" s="222"/>
      <x:c r="AO1339" s="222"/>
    </x:row>
    <x:row r="1340" spans="1:57" x14ac:dyDescent="0.3">
      <x:c r="J1340" s="23"/>
      <x:c r="M1340" s="226"/>
      <x:c r="Q1340" s="23"/>
      <x:c r="R1340" s="23"/>
      <x:c r="T1340" s="226"/>
      <x:c r="U1340" s="226"/>
      <x:c r="V1340" s="226"/>
      <x:c r="W1340" s="226"/>
      <x:c r="X1340" s="226"/>
      <x:c r="Y1340" s="226"/>
      <x:c r="Z1340" s="226"/>
      <x:c r="AA1340" s="226"/>
      <x:c r="AC1340" s="226"/>
      <x:c r="AE1340" s="226"/>
      <x:c r="AF1340" s="226"/>
      <x:c r="AH1340" s="222"/>
      <x:c r="AI1340" s="23"/>
      <x:c r="AJ1340" s="222"/>
      <x:c r="AK1340" s="222"/>
      <x:c r="AM1340" s="226"/>
      <x:c r="AN1340" s="222"/>
      <x:c r="AO1340" s="222"/>
    </x:row>
    <x:row r="1341" spans="1:57" x14ac:dyDescent="0.3">
      <x:c r="J1341" s="23"/>
      <x:c r="M1341" s="226"/>
      <x:c r="Q1341" s="23"/>
      <x:c r="R1341" s="23"/>
      <x:c r="T1341" s="226"/>
      <x:c r="U1341" s="226"/>
      <x:c r="V1341" s="226"/>
      <x:c r="W1341" s="226"/>
      <x:c r="X1341" s="226"/>
      <x:c r="Y1341" s="226"/>
      <x:c r="Z1341" s="226"/>
      <x:c r="AA1341" s="226"/>
      <x:c r="AC1341" s="226"/>
      <x:c r="AE1341" s="222"/>
      <x:c r="AF1341" s="226"/>
      <x:c r="AH1341" s="222"/>
      <x:c r="AI1341" s="23"/>
      <x:c r="AJ1341" s="222"/>
      <x:c r="AK1341" s="222"/>
      <x:c r="AM1341" s="226"/>
      <x:c r="AN1341" s="222"/>
      <x:c r="AO1341" s="222"/>
    </x:row>
    <x:row r="1342" spans="1:57" x14ac:dyDescent="0.3">
      <x:c r="J1342" s="23"/>
      <x:c r="M1342" s="226"/>
      <x:c r="Q1342" s="23"/>
      <x:c r="R1342" s="23"/>
      <x:c r="T1342" s="226"/>
      <x:c r="U1342" s="226"/>
      <x:c r="V1342" s="226"/>
      <x:c r="W1342" s="226"/>
      <x:c r="X1342" s="226"/>
      <x:c r="Y1342" s="226"/>
      <x:c r="Z1342" s="226"/>
      <x:c r="AA1342" s="226"/>
      <x:c r="AC1342" s="226"/>
      <x:c r="AE1342" s="226"/>
      <x:c r="AF1342" s="226"/>
      <x:c r="AH1342" s="222"/>
      <x:c r="AI1342" s="23"/>
      <x:c r="AJ1342" s="222"/>
      <x:c r="AK1342" s="222"/>
      <x:c r="AM1342" s="226"/>
      <x:c r="AN1342" s="222"/>
      <x:c r="AO1342" s="222"/>
    </x:row>
    <x:row r="1343" spans="1:57" x14ac:dyDescent="0.3">
      <x:c r="J1343" s="23"/>
      <x:c r="M1343" s="226"/>
      <x:c r="Q1343" s="23"/>
      <x:c r="R1343" s="23"/>
      <x:c r="T1343" s="226"/>
      <x:c r="U1343" s="226"/>
      <x:c r="V1343" s="226"/>
      <x:c r="W1343" s="226"/>
      <x:c r="X1343" s="226"/>
      <x:c r="Y1343" s="226"/>
      <x:c r="Z1343" s="226"/>
      <x:c r="AA1343" s="226"/>
      <x:c r="AC1343" s="226"/>
      <x:c r="AE1343" s="226"/>
      <x:c r="AF1343" s="226"/>
      <x:c r="AH1343" s="222"/>
      <x:c r="AI1343" s="23"/>
      <x:c r="AJ1343" s="222"/>
      <x:c r="AK1343" s="222"/>
      <x:c r="AM1343" s="226"/>
      <x:c r="AN1343" s="222"/>
      <x:c r="AO1343" s="222"/>
    </x:row>
    <x:row r="1344" spans="1:57" x14ac:dyDescent="0.3">
      <x:c r="J1344" s="23"/>
      <x:c r="Q1344" s="23"/>
      <x:c r="R1344" s="23"/>
      <x:c r="T1344" s="226"/>
      <x:c r="U1344" s="226"/>
      <x:c r="V1344" s="226"/>
      <x:c r="W1344" s="226"/>
      <x:c r="X1344" s="226"/>
      <x:c r="Y1344" s="226"/>
      <x:c r="Z1344" s="226"/>
      <x:c r="AA1344" s="226"/>
      <x:c r="AC1344" s="226"/>
      <x:c r="AE1344" s="222"/>
      <x:c r="AF1344" s="226"/>
      <x:c r="AH1344" s="222"/>
      <x:c r="AI1344" s="23"/>
      <x:c r="AJ1344" s="222"/>
      <x:c r="AK1344" s="222"/>
      <x:c r="AM1344" s="226"/>
      <x:c r="AN1344" s="222"/>
      <x:c r="AO1344" s="222"/>
    </x:row>
    <x:row r="1345" spans="1:57" x14ac:dyDescent="0.3">
      <x:c r="J1345" s="23"/>
      <x:c r="M1345" s="226"/>
      <x:c r="Q1345" s="23"/>
      <x:c r="R1345" s="23"/>
      <x:c r="T1345" s="226"/>
      <x:c r="U1345" s="226"/>
      <x:c r="V1345" s="226"/>
      <x:c r="W1345" s="226"/>
      <x:c r="X1345" s="226"/>
      <x:c r="Y1345" s="226"/>
      <x:c r="Z1345" s="226"/>
      <x:c r="AA1345" s="226"/>
      <x:c r="AC1345" s="226"/>
      <x:c r="AE1345" s="222"/>
      <x:c r="AF1345" s="226"/>
      <x:c r="AH1345" s="222"/>
      <x:c r="AI1345" s="23"/>
      <x:c r="AJ1345" s="222"/>
      <x:c r="AK1345" s="222"/>
      <x:c r="AM1345" s="226"/>
      <x:c r="AN1345" s="222"/>
      <x:c r="AO1345" s="222"/>
    </x:row>
    <x:row r="1346" spans="1:57" x14ac:dyDescent="0.3">
      <x:c r="J1346" s="23"/>
      <x:c r="M1346" s="226"/>
      <x:c r="Q1346" s="23"/>
      <x:c r="R1346" s="23"/>
      <x:c r="T1346" s="226"/>
      <x:c r="U1346" s="226"/>
      <x:c r="V1346" s="226"/>
      <x:c r="W1346" s="226"/>
      <x:c r="X1346" s="226"/>
      <x:c r="Y1346" s="226"/>
      <x:c r="Z1346" s="226"/>
      <x:c r="AA1346" s="226"/>
      <x:c r="AC1346" s="226"/>
      <x:c r="AE1346" s="222"/>
      <x:c r="AF1346" s="226"/>
      <x:c r="AH1346" s="222"/>
      <x:c r="AI1346" s="23"/>
      <x:c r="AJ1346" s="222"/>
      <x:c r="AK1346" s="222"/>
      <x:c r="AM1346" s="226"/>
      <x:c r="AN1346" s="222"/>
      <x:c r="AO1346" s="222"/>
    </x:row>
    <x:row r="1347" spans="1:57" x14ac:dyDescent="0.3">
      <x:c r="J1347" s="23"/>
      <x:c r="M1347" s="226"/>
      <x:c r="Q1347" s="23"/>
      <x:c r="R1347" s="23"/>
      <x:c r="T1347" s="226"/>
      <x:c r="U1347" s="226"/>
      <x:c r="V1347" s="226"/>
      <x:c r="W1347" s="226"/>
      <x:c r="X1347" s="226"/>
      <x:c r="Y1347" s="226"/>
      <x:c r="Z1347" s="226"/>
      <x:c r="AA1347" s="226"/>
      <x:c r="AC1347" s="226"/>
      <x:c r="AE1347" s="226"/>
      <x:c r="AF1347" s="226"/>
      <x:c r="AH1347" s="222"/>
      <x:c r="AI1347" s="23"/>
      <x:c r="AJ1347" s="222"/>
      <x:c r="AK1347" s="222"/>
      <x:c r="AM1347" s="226"/>
      <x:c r="AN1347" s="222"/>
      <x:c r="AO1347" s="222"/>
    </x:row>
    <x:row r="1348" spans="1:57" x14ac:dyDescent="0.3">
      <x:c r="J1348" s="23"/>
      <x:c r="Q1348" s="23"/>
      <x:c r="R1348" s="23"/>
      <x:c r="T1348" s="226"/>
      <x:c r="U1348" s="226"/>
      <x:c r="V1348" s="226"/>
      <x:c r="W1348" s="226"/>
      <x:c r="X1348" s="226"/>
      <x:c r="Y1348" s="226"/>
      <x:c r="Z1348" s="226"/>
      <x:c r="AA1348" s="226"/>
      <x:c r="AC1348" s="226"/>
      <x:c r="AE1348" s="222"/>
      <x:c r="AF1348" s="226"/>
      <x:c r="AH1348" s="222"/>
      <x:c r="AI1348" s="23"/>
      <x:c r="AJ1348" s="222"/>
      <x:c r="AK1348" s="222"/>
      <x:c r="AM1348" s="226"/>
      <x:c r="AN1348" s="222"/>
      <x:c r="AO1348" s="222"/>
    </x:row>
    <x:row r="1349" spans="1:57" x14ac:dyDescent="0.3">
      <x:c r="J1349" s="23"/>
      <x:c r="M1349" s="226"/>
      <x:c r="Q1349" s="23"/>
      <x:c r="R1349" s="23"/>
      <x:c r="T1349" s="226"/>
      <x:c r="U1349" s="226"/>
      <x:c r="V1349" s="226"/>
      <x:c r="W1349" s="226"/>
      <x:c r="X1349" s="226"/>
      <x:c r="Y1349" s="226"/>
      <x:c r="Z1349" s="226"/>
      <x:c r="AA1349" s="226"/>
      <x:c r="AC1349" s="226"/>
      <x:c r="AE1349" s="222"/>
      <x:c r="AF1349" s="226"/>
      <x:c r="AH1349" s="222"/>
      <x:c r="AI1349" s="23"/>
      <x:c r="AJ1349" s="222"/>
      <x:c r="AK1349" s="222"/>
      <x:c r="AM1349" s="226"/>
      <x:c r="AN1349" s="222"/>
      <x:c r="AO1349" s="222"/>
    </x:row>
    <x:row r="1350" spans="1:57" x14ac:dyDescent="0.3">
      <x:c r="J1350" s="23"/>
      <x:c r="M1350" s="226"/>
      <x:c r="Q1350" s="23"/>
      <x:c r="R1350" s="23"/>
      <x:c r="T1350" s="226"/>
      <x:c r="U1350" s="226"/>
      <x:c r="V1350" s="226"/>
      <x:c r="W1350" s="226"/>
      <x:c r="X1350" s="226"/>
      <x:c r="Y1350" s="226"/>
      <x:c r="Z1350" s="226"/>
      <x:c r="AA1350" s="226"/>
      <x:c r="AC1350" s="226"/>
      <x:c r="AE1350" s="222"/>
      <x:c r="AF1350" s="226"/>
      <x:c r="AH1350" s="222"/>
      <x:c r="AI1350" s="23"/>
      <x:c r="AJ1350" s="222"/>
      <x:c r="AK1350" s="222"/>
      <x:c r="AM1350" s="226"/>
      <x:c r="AN1350" s="222"/>
      <x:c r="AO1350" s="222"/>
    </x:row>
    <x:row r="1351" spans="1:57" x14ac:dyDescent="0.3">
      <x:c r="J1351" s="23"/>
      <x:c r="M1351" s="226"/>
      <x:c r="Q1351" s="23"/>
      <x:c r="R1351" s="23"/>
      <x:c r="T1351" s="226"/>
      <x:c r="U1351" s="226"/>
      <x:c r="V1351" s="226"/>
      <x:c r="W1351" s="226"/>
      <x:c r="X1351" s="226"/>
      <x:c r="Y1351" s="226"/>
      <x:c r="Z1351" s="226"/>
      <x:c r="AA1351" s="226"/>
      <x:c r="AC1351" s="226"/>
      <x:c r="AE1351" s="226"/>
      <x:c r="AF1351" s="226"/>
      <x:c r="AH1351" s="226"/>
      <x:c r="AI1351" s="23"/>
      <x:c r="AJ1351" s="226"/>
      <x:c r="AK1351" s="226"/>
      <x:c r="AM1351" s="226"/>
      <x:c r="AN1351" s="226"/>
      <x:c r="AO1351" s="226"/>
    </x:row>
    <x:row r="1352" spans="1:57" x14ac:dyDescent="0.3">
      <x:c r="J1352" s="23"/>
      <x:c r="Q1352" s="23"/>
      <x:c r="R1352" s="23"/>
      <x:c r="T1352" s="226"/>
      <x:c r="U1352" s="226"/>
      <x:c r="V1352" s="226"/>
      <x:c r="W1352" s="226"/>
      <x:c r="X1352" s="226"/>
      <x:c r="Y1352" s="226"/>
      <x:c r="Z1352" s="226"/>
      <x:c r="AA1352" s="226"/>
      <x:c r="AC1352" s="226"/>
      <x:c r="AE1352" s="222"/>
      <x:c r="AF1352" s="226"/>
      <x:c r="AH1352" s="222"/>
      <x:c r="AI1352" s="23"/>
      <x:c r="AJ1352" s="222"/>
      <x:c r="AK1352" s="222"/>
      <x:c r="AM1352" s="226"/>
      <x:c r="AN1352" s="222"/>
      <x:c r="AO1352" s="222"/>
    </x:row>
    <x:row r="1353" spans="1:57" x14ac:dyDescent="0.3">
      <x:c r="J1353" s="23"/>
      <x:c r="M1353" s="226"/>
      <x:c r="Q1353" s="23"/>
      <x:c r="R1353" s="23"/>
      <x:c r="T1353" s="226"/>
      <x:c r="U1353" s="226"/>
      <x:c r="V1353" s="226"/>
      <x:c r="W1353" s="226"/>
      <x:c r="X1353" s="226"/>
      <x:c r="Y1353" s="226"/>
      <x:c r="Z1353" s="226"/>
      <x:c r="AA1353" s="226"/>
      <x:c r="AC1353" s="226"/>
      <x:c r="AE1353" s="226"/>
      <x:c r="AF1353" s="226"/>
      <x:c r="AH1353" s="222"/>
      <x:c r="AI1353" s="23"/>
      <x:c r="AJ1353" s="222"/>
      <x:c r="AK1353" s="222"/>
      <x:c r="AM1353" s="226"/>
      <x:c r="AN1353" s="222"/>
      <x:c r="AO1353" s="222"/>
    </x:row>
    <x:row r="1354" spans="1:57" x14ac:dyDescent="0.3">
      <x:c r="J1354" s="23"/>
      <x:c r="Q1354" s="23"/>
      <x:c r="R1354" s="23"/>
      <x:c r="T1354" s="226"/>
      <x:c r="U1354" s="226"/>
      <x:c r="V1354" s="226"/>
      <x:c r="W1354" s="226"/>
      <x:c r="X1354" s="226"/>
      <x:c r="Y1354" s="226"/>
      <x:c r="Z1354" s="226"/>
      <x:c r="AA1354" s="226"/>
      <x:c r="AC1354" s="226"/>
      <x:c r="AE1354" s="222"/>
      <x:c r="AF1354" s="226"/>
      <x:c r="AH1354" s="222"/>
      <x:c r="AI1354" s="23"/>
      <x:c r="AJ1354" s="222"/>
      <x:c r="AK1354" s="222"/>
      <x:c r="AM1354" s="226"/>
      <x:c r="AN1354" s="222"/>
      <x:c r="AO1354" s="222"/>
    </x:row>
    <x:row r="1355" spans="1:57" x14ac:dyDescent="0.3">
      <x:c r="J1355" s="23"/>
      <x:c r="M1355" s="226"/>
      <x:c r="Q1355" s="23"/>
      <x:c r="R1355" s="23"/>
      <x:c r="T1355" s="226"/>
      <x:c r="U1355" s="226"/>
      <x:c r="V1355" s="226"/>
      <x:c r="W1355" s="226"/>
      <x:c r="X1355" s="226"/>
      <x:c r="Y1355" s="226"/>
      <x:c r="Z1355" s="226"/>
      <x:c r="AA1355" s="226"/>
      <x:c r="AC1355" s="226"/>
      <x:c r="AE1355" s="222"/>
      <x:c r="AF1355" s="226"/>
      <x:c r="AH1355" s="222"/>
      <x:c r="AI1355" s="23"/>
      <x:c r="AJ1355" s="222"/>
      <x:c r="AK1355" s="222"/>
      <x:c r="AM1355" s="226"/>
      <x:c r="AN1355" s="222"/>
      <x:c r="AO1355" s="222"/>
    </x:row>
    <x:row r="1356" spans="1:57" x14ac:dyDescent="0.3">
      <x:c r="J1356" s="23"/>
      <x:c r="Q1356" s="23"/>
      <x:c r="R1356" s="23"/>
      <x:c r="T1356" s="226"/>
      <x:c r="U1356" s="226"/>
      <x:c r="V1356" s="226"/>
      <x:c r="W1356" s="226"/>
      <x:c r="X1356" s="226"/>
      <x:c r="Y1356" s="226"/>
      <x:c r="Z1356" s="226"/>
      <x:c r="AA1356" s="226"/>
      <x:c r="AC1356" s="226"/>
      <x:c r="AE1356" s="222"/>
      <x:c r="AF1356" s="226"/>
      <x:c r="AH1356" s="222"/>
      <x:c r="AI1356" s="23"/>
      <x:c r="AJ1356" s="222"/>
      <x:c r="AK1356" s="222"/>
      <x:c r="AM1356" s="226"/>
      <x:c r="AN1356" s="222"/>
      <x:c r="AO1356" s="222"/>
    </x:row>
    <x:row r="1357" spans="1:57" x14ac:dyDescent="0.3">
      <x:c r="J1357" s="23"/>
      <x:c r="Q1357" s="23"/>
      <x:c r="R1357" s="23"/>
      <x:c r="T1357" s="226"/>
      <x:c r="U1357" s="226"/>
      <x:c r="V1357" s="226"/>
      <x:c r="W1357" s="226"/>
      <x:c r="X1357" s="226"/>
      <x:c r="Y1357" s="226"/>
      <x:c r="Z1357" s="226"/>
      <x:c r="AA1357" s="226"/>
      <x:c r="AC1357" s="226"/>
      <x:c r="AE1357" s="226"/>
      <x:c r="AF1357" s="226"/>
      <x:c r="AH1357" s="222"/>
      <x:c r="AI1357" s="23"/>
      <x:c r="AJ1357" s="222"/>
      <x:c r="AK1357" s="222"/>
      <x:c r="AM1357" s="226"/>
      <x:c r="AN1357" s="222"/>
      <x:c r="AO1357" s="222"/>
    </x:row>
    <x:row r="1358" spans="1:57" x14ac:dyDescent="0.3">
      <x:c r="J1358" s="23"/>
      <x:c r="M1358" s="226"/>
      <x:c r="Q1358" s="23"/>
      <x:c r="R1358" s="23"/>
      <x:c r="T1358" s="226"/>
      <x:c r="U1358" s="226"/>
      <x:c r="V1358" s="226"/>
      <x:c r="W1358" s="226"/>
      <x:c r="X1358" s="226"/>
      <x:c r="Y1358" s="226"/>
      <x:c r="Z1358" s="226"/>
      <x:c r="AA1358" s="226"/>
      <x:c r="AC1358" s="226"/>
      <x:c r="AE1358" s="222"/>
      <x:c r="AF1358" s="226"/>
      <x:c r="AH1358" s="222"/>
      <x:c r="AI1358" s="23"/>
      <x:c r="AJ1358" s="222"/>
      <x:c r="AK1358" s="222"/>
      <x:c r="AM1358" s="226"/>
      <x:c r="AN1358" s="222"/>
      <x:c r="AO1358" s="222"/>
    </x:row>
    <x:row r="1359" spans="1:57" x14ac:dyDescent="0.3">
      <x:c r="J1359" s="23"/>
      <x:c r="M1359" s="226"/>
      <x:c r="Q1359" s="23"/>
      <x:c r="R1359" s="23"/>
      <x:c r="T1359" s="226"/>
      <x:c r="U1359" s="226"/>
      <x:c r="V1359" s="226"/>
      <x:c r="W1359" s="226"/>
      <x:c r="X1359" s="226"/>
      <x:c r="Y1359" s="226"/>
      <x:c r="Z1359" s="226"/>
      <x:c r="AA1359" s="226"/>
      <x:c r="AC1359" s="226"/>
      <x:c r="AE1359" s="226"/>
      <x:c r="AF1359" s="226"/>
      <x:c r="AH1359" s="222"/>
      <x:c r="AI1359" s="23"/>
      <x:c r="AJ1359" s="222"/>
      <x:c r="AK1359" s="222"/>
      <x:c r="AM1359" s="226"/>
      <x:c r="AN1359" s="222"/>
      <x:c r="AO1359" s="222"/>
    </x:row>
    <x:row r="1360" spans="1:57" x14ac:dyDescent="0.3">
      <x:c r="J1360" s="23"/>
      <x:c r="M1360" s="226"/>
      <x:c r="Q1360" s="23"/>
      <x:c r="R1360" s="23"/>
      <x:c r="T1360" s="226"/>
      <x:c r="U1360" s="226"/>
      <x:c r="V1360" s="226"/>
      <x:c r="W1360" s="226"/>
      <x:c r="X1360" s="226"/>
      <x:c r="Y1360" s="226"/>
      <x:c r="Z1360" s="226"/>
      <x:c r="AA1360" s="226"/>
      <x:c r="AC1360" s="226"/>
      <x:c r="AE1360" s="222"/>
      <x:c r="AF1360" s="226"/>
      <x:c r="AH1360" s="222"/>
      <x:c r="AI1360" s="23"/>
      <x:c r="AJ1360" s="222"/>
      <x:c r="AK1360" s="222"/>
      <x:c r="AM1360" s="226"/>
      <x:c r="AN1360" s="222"/>
      <x:c r="AO1360" s="222"/>
    </x:row>
    <x:row r="1361" spans="1:57" x14ac:dyDescent="0.3">
      <x:c r="J1361" s="23"/>
      <x:c r="M1361" s="226"/>
      <x:c r="Q1361" s="23"/>
      <x:c r="R1361" s="23"/>
      <x:c r="T1361" s="226"/>
      <x:c r="U1361" s="226"/>
      <x:c r="V1361" s="226"/>
      <x:c r="W1361" s="226"/>
      <x:c r="X1361" s="226"/>
      <x:c r="Y1361" s="226"/>
      <x:c r="Z1361" s="226"/>
      <x:c r="AA1361" s="226"/>
      <x:c r="AC1361" s="226"/>
      <x:c r="AE1361" s="222"/>
      <x:c r="AF1361" s="226"/>
      <x:c r="AH1361" s="222"/>
      <x:c r="AI1361" s="23"/>
      <x:c r="AJ1361" s="222"/>
      <x:c r="AK1361" s="222"/>
      <x:c r="AM1361" s="226"/>
      <x:c r="AN1361" s="222"/>
      <x:c r="AO1361" s="222"/>
    </x:row>
    <x:row r="1362" spans="1:57" x14ac:dyDescent="0.3">
      <x:c r="J1362" s="23"/>
      <x:c r="Q1362" s="23"/>
      <x:c r="R1362" s="23"/>
      <x:c r="T1362" s="226"/>
      <x:c r="U1362" s="226"/>
      <x:c r="V1362" s="226"/>
      <x:c r="W1362" s="226"/>
      <x:c r="X1362" s="226"/>
      <x:c r="Y1362" s="226"/>
      <x:c r="Z1362" s="226"/>
      <x:c r="AA1362" s="226"/>
      <x:c r="AC1362" s="226"/>
      <x:c r="AE1362" s="222"/>
      <x:c r="AF1362" s="226"/>
      <x:c r="AH1362" s="222"/>
      <x:c r="AI1362" s="23"/>
      <x:c r="AJ1362" s="222"/>
      <x:c r="AK1362" s="222"/>
      <x:c r="AM1362" s="226"/>
      <x:c r="AN1362" s="222"/>
      <x:c r="AO1362" s="222"/>
    </x:row>
    <x:row r="1363" spans="1:57" x14ac:dyDescent="0.3">
      <x:c r="J1363" s="23"/>
      <x:c r="Q1363" s="23"/>
      <x:c r="R1363" s="23"/>
      <x:c r="T1363" s="226"/>
      <x:c r="U1363" s="226"/>
      <x:c r="V1363" s="226"/>
      <x:c r="W1363" s="226"/>
      <x:c r="X1363" s="226"/>
      <x:c r="Y1363" s="226"/>
      <x:c r="Z1363" s="226"/>
      <x:c r="AA1363" s="226"/>
      <x:c r="AC1363" s="226"/>
      <x:c r="AE1363" s="222"/>
      <x:c r="AF1363" s="226"/>
      <x:c r="AH1363" s="222"/>
      <x:c r="AI1363" s="23"/>
      <x:c r="AJ1363" s="222"/>
      <x:c r="AK1363" s="222"/>
      <x:c r="AM1363" s="226"/>
      <x:c r="AN1363" s="222"/>
      <x:c r="AO1363" s="222"/>
    </x:row>
    <x:row r="1364" spans="1:57" x14ac:dyDescent="0.3">
      <x:c r="J1364" s="23"/>
      <x:c r="Q1364" s="23"/>
      <x:c r="R1364" s="23"/>
      <x:c r="T1364" s="226"/>
      <x:c r="U1364" s="226"/>
      <x:c r="V1364" s="226"/>
      <x:c r="W1364" s="226"/>
      <x:c r="X1364" s="226"/>
      <x:c r="Y1364" s="226"/>
      <x:c r="Z1364" s="226"/>
      <x:c r="AA1364" s="226"/>
      <x:c r="AC1364" s="226"/>
      <x:c r="AE1364" s="222"/>
      <x:c r="AF1364" s="226"/>
      <x:c r="AH1364" s="222"/>
      <x:c r="AI1364" s="23"/>
      <x:c r="AJ1364" s="222"/>
      <x:c r="AK1364" s="222"/>
      <x:c r="AM1364" s="226"/>
      <x:c r="AN1364" s="222"/>
      <x:c r="AO1364" s="222"/>
    </x:row>
    <x:row r="1365" spans="1:57" x14ac:dyDescent="0.3">
      <x:c r="J1365" s="23"/>
      <x:c r="M1365" s="226"/>
      <x:c r="Q1365" s="23"/>
      <x:c r="R1365" s="23"/>
      <x:c r="T1365" s="226"/>
      <x:c r="U1365" s="226"/>
      <x:c r="V1365" s="226"/>
      <x:c r="W1365" s="226"/>
      <x:c r="X1365" s="226"/>
      <x:c r="Y1365" s="226"/>
      <x:c r="Z1365" s="226"/>
      <x:c r="AA1365" s="226"/>
      <x:c r="AC1365" s="226"/>
      <x:c r="AE1365" s="222"/>
      <x:c r="AF1365" s="226"/>
      <x:c r="AH1365" s="222"/>
      <x:c r="AI1365" s="23"/>
      <x:c r="AJ1365" s="222"/>
      <x:c r="AK1365" s="222"/>
      <x:c r="AM1365" s="226"/>
      <x:c r="AN1365" s="222"/>
      <x:c r="AO1365" s="222"/>
    </x:row>
    <x:row r="1366" spans="1:57" x14ac:dyDescent="0.3">
      <x:c r="J1366" s="23"/>
      <x:c r="Q1366" s="23"/>
      <x:c r="R1366" s="23"/>
      <x:c r="T1366" s="226"/>
      <x:c r="U1366" s="226"/>
      <x:c r="V1366" s="226"/>
      <x:c r="W1366" s="226"/>
      <x:c r="X1366" s="226"/>
      <x:c r="Y1366" s="226"/>
      <x:c r="Z1366" s="226"/>
      <x:c r="AA1366" s="226"/>
      <x:c r="AC1366" s="226"/>
      <x:c r="AE1366" s="226"/>
      <x:c r="AF1366" s="226"/>
      <x:c r="AH1366" s="222"/>
      <x:c r="AI1366" s="23"/>
      <x:c r="AJ1366" s="222"/>
      <x:c r="AK1366" s="222"/>
      <x:c r="AM1366" s="226"/>
      <x:c r="AN1366" s="222"/>
      <x:c r="AO1366" s="222"/>
    </x:row>
    <x:row r="1367" spans="1:57" x14ac:dyDescent="0.3">
      <x:c r="J1367" s="23"/>
      <x:c r="Q1367" s="23"/>
      <x:c r="R1367" s="23"/>
      <x:c r="T1367" s="226"/>
      <x:c r="U1367" s="226"/>
      <x:c r="V1367" s="226"/>
      <x:c r="W1367" s="226"/>
      <x:c r="X1367" s="226"/>
      <x:c r="Y1367" s="226"/>
      <x:c r="Z1367" s="226"/>
      <x:c r="AA1367" s="226"/>
      <x:c r="AC1367" s="226"/>
      <x:c r="AE1367" s="222"/>
      <x:c r="AF1367" s="226"/>
      <x:c r="AH1367" s="222"/>
      <x:c r="AI1367" s="23"/>
      <x:c r="AJ1367" s="222"/>
      <x:c r="AK1367" s="222"/>
      <x:c r="AM1367" s="226"/>
      <x:c r="AN1367" s="222"/>
      <x:c r="AO1367" s="222"/>
    </x:row>
    <x:row r="1368" spans="1:57" x14ac:dyDescent="0.3">
      <x:c r="J1368" s="23"/>
      <x:c r="M1368" s="226"/>
      <x:c r="Q1368" s="23"/>
      <x:c r="R1368" s="23"/>
      <x:c r="T1368" s="226"/>
      <x:c r="U1368" s="226"/>
      <x:c r="V1368" s="226"/>
      <x:c r="W1368" s="226"/>
      <x:c r="X1368" s="226"/>
      <x:c r="Y1368" s="226"/>
      <x:c r="Z1368" s="226"/>
      <x:c r="AA1368" s="226"/>
      <x:c r="AC1368" s="226"/>
      <x:c r="AE1368" s="226"/>
      <x:c r="AF1368" s="226"/>
      <x:c r="AH1368" s="222"/>
      <x:c r="AI1368" s="23"/>
      <x:c r="AJ1368" s="222"/>
      <x:c r="AK1368" s="222"/>
      <x:c r="AM1368" s="226"/>
      <x:c r="AN1368" s="222"/>
      <x:c r="AO1368" s="222"/>
    </x:row>
    <x:row r="1369" spans="1:57" x14ac:dyDescent="0.3">
      <x:c r="J1369" s="23"/>
      <x:c r="M1369" s="226"/>
      <x:c r="Q1369" s="23"/>
      <x:c r="R1369" s="23"/>
      <x:c r="T1369" s="226"/>
      <x:c r="U1369" s="226"/>
      <x:c r="V1369" s="226"/>
      <x:c r="W1369" s="226"/>
      <x:c r="X1369" s="226"/>
      <x:c r="Y1369" s="226"/>
      <x:c r="Z1369" s="226"/>
      <x:c r="AA1369" s="226"/>
      <x:c r="AC1369" s="226"/>
      <x:c r="AE1369" s="222"/>
      <x:c r="AF1369" s="226"/>
      <x:c r="AH1369" s="222"/>
      <x:c r="AI1369" s="23"/>
      <x:c r="AJ1369" s="222"/>
      <x:c r="AK1369" s="222"/>
      <x:c r="AM1369" s="226"/>
      <x:c r="AN1369" s="222"/>
      <x:c r="AO1369" s="222"/>
    </x:row>
    <x:row r="1370" spans="1:57" x14ac:dyDescent="0.3">
      <x:c r="J1370" s="23"/>
      <x:c r="M1370" s="226"/>
      <x:c r="Q1370" s="23"/>
      <x:c r="R1370" s="23"/>
      <x:c r="T1370" s="226"/>
      <x:c r="U1370" s="226"/>
      <x:c r="V1370" s="226"/>
      <x:c r="W1370" s="226"/>
      <x:c r="X1370" s="226"/>
      <x:c r="Y1370" s="226"/>
      <x:c r="Z1370" s="226"/>
      <x:c r="AA1370" s="226"/>
      <x:c r="AC1370" s="226"/>
      <x:c r="AE1370" s="222"/>
      <x:c r="AF1370" s="226"/>
      <x:c r="AH1370" s="222"/>
      <x:c r="AI1370" s="23"/>
      <x:c r="AJ1370" s="222"/>
      <x:c r="AK1370" s="222"/>
      <x:c r="AM1370" s="226"/>
      <x:c r="AN1370" s="222"/>
      <x:c r="AO1370" s="222"/>
    </x:row>
    <x:row r="1371" spans="1:57" x14ac:dyDescent="0.3">
      <x:c r="J1371" s="23"/>
      <x:c r="M1371" s="226"/>
      <x:c r="Q1371" s="23"/>
      <x:c r="R1371" s="23"/>
      <x:c r="T1371" s="226"/>
      <x:c r="U1371" s="226"/>
      <x:c r="V1371" s="226"/>
      <x:c r="W1371" s="226"/>
      <x:c r="X1371" s="226"/>
      <x:c r="Y1371" s="226"/>
      <x:c r="Z1371" s="226"/>
      <x:c r="AA1371" s="226"/>
      <x:c r="AC1371" s="226"/>
      <x:c r="AE1371" s="222"/>
      <x:c r="AF1371" s="226"/>
      <x:c r="AH1371" s="222"/>
      <x:c r="AI1371" s="23"/>
      <x:c r="AJ1371" s="222"/>
      <x:c r="AK1371" s="222"/>
      <x:c r="AM1371" s="226"/>
      <x:c r="AN1371" s="222"/>
      <x:c r="AO1371" s="222"/>
    </x:row>
    <x:row r="1372" spans="1:57" x14ac:dyDescent="0.3">
      <x:c r="J1372" s="23"/>
      <x:c r="M1372" s="226"/>
      <x:c r="Q1372" s="23"/>
      <x:c r="R1372" s="23"/>
      <x:c r="T1372" s="226"/>
      <x:c r="U1372" s="226"/>
      <x:c r="V1372" s="226"/>
      <x:c r="W1372" s="226"/>
      <x:c r="X1372" s="226"/>
      <x:c r="Y1372" s="226"/>
      <x:c r="Z1372" s="226"/>
      <x:c r="AA1372" s="226"/>
      <x:c r="AC1372" s="226"/>
      <x:c r="AE1372" s="226"/>
      <x:c r="AF1372" s="226"/>
      <x:c r="AH1372" s="222"/>
      <x:c r="AI1372" s="23"/>
      <x:c r="AJ1372" s="222"/>
      <x:c r="AK1372" s="222"/>
      <x:c r="AM1372" s="226"/>
      <x:c r="AN1372" s="222"/>
      <x:c r="AO1372" s="222"/>
    </x:row>
    <x:row r="1373" spans="1:57" x14ac:dyDescent="0.3">
      <x:c r="J1373" s="23"/>
      <x:c r="Q1373" s="23"/>
      <x:c r="R1373" s="23"/>
      <x:c r="T1373" s="226"/>
      <x:c r="U1373" s="226"/>
      <x:c r="V1373" s="226"/>
      <x:c r="W1373" s="226"/>
      <x:c r="X1373" s="226"/>
      <x:c r="Y1373" s="226"/>
      <x:c r="Z1373" s="226"/>
      <x:c r="AA1373" s="226"/>
      <x:c r="AC1373" s="226"/>
      <x:c r="AE1373" s="222"/>
      <x:c r="AF1373" s="226"/>
      <x:c r="AH1373" s="222"/>
      <x:c r="AI1373" s="23"/>
      <x:c r="AJ1373" s="222"/>
      <x:c r="AK1373" s="222"/>
      <x:c r="AM1373" s="226"/>
      <x:c r="AN1373" s="222"/>
      <x:c r="AO1373" s="222"/>
    </x:row>
    <x:row r="1374" spans="1:57" x14ac:dyDescent="0.3">
      <x:c r="J1374" s="23"/>
      <x:c r="Q1374" s="23"/>
      <x:c r="R1374" s="23"/>
      <x:c r="T1374" s="226"/>
      <x:c r="U1374" s="226"/>
      <x:c r="V1374" s="226"/>
      <x:c r="W1374" s="226"/>
      <x:c r="X1374" s="226"/>
      <x:c r="Y1374" s="226"/>
      <x:c r="Z1374" s="226"/>
      <x:c r="AA1374" s="226"/>
      <x:c r="AC1374" s="226"/>
      <x:c r="AE1374" s="222"/>
      <x:c r="AF1374" s="226"/>
      <x:c r="AH1374" s="222"/>
      <x:c r="AI1374" s="23"/>
      <x:c r="AJ1374" s="222"/>
      <x:c r="AK1374" s="222"/>
      <x:c r="AM1374" s="226"/>
      <x:c r="AN1374" s="222"/>
      <x:c r="AO1374" s="222"/>
    </x:row>
    <x:row r="1375" spans="1:57" x14ac:dyDescent="0.3">
      <x:c r="J1375" s="23"/>
      <x:c r="M1375" s="226"/>
      <x:c r="Q1375" s="23"/>
      <x:c r="R1375" s="23"/>
      <x:c r="T1375" s="226"/>
      <x:c r="U1375" s="226"/>
      <x:c r="V1375" s="226"/>
      <x:c r="W1375" s="226"/>
      <x:c r="X1375" s="226"/>
      <x:c r="Y1375" s="226"/>
      <x:c r="Z1375" s="226"/>
      <x:c r="AA1375" s="226"/>
      <x:c r="AC1375" s="226"/>
      <x:c r="AE1375" s="222"/>
      <x:c r="AF1375" s="226"/>
      <x:c r="AH1375" s="222"/>
      <x:c r="AI1375" s="23"/>
      <x:c r="AJ1375" s="222"/>
      <x:c r="AK1375" s="222"/>
      <x:c r="AM1375" s="226"/>
      <x:c r="AN1375" s="222"/>
      <x:c r="AO1375" s="222"/>
    </x:row>
    <x:row r="1376" spans="1:57" x14ac:dyDescent="0.3">
      <x:c r="J1376" s="23"/>
      <x:c r="M1376" s="226"/>
      <x:c r="Q1376" s="23"/>
      <x:c r="R1376" s="23"/>
      <x:c r="T1376" s="226"/>
      <x:c r="U1376" s="226"/>
      <x:c r="V1376" s="226"/>
      <x:c r="W1376" s="226"/>
      <x:c r="X1376" s="226"/>
      <x:c r="Y1376" s="226"/>
      <x:c r="Z1376" s="226"/>
      <x:c r="AA1376" s="226"/>
      <x:c r="AC1376" s="226"/>
      <x:c r="AE1376" s="226"/>
      <x:c r="AF1376" s="226"/>
      <x:c r="AH1376" s="222"/>
      <x:c r="AI1376" s="23"/>
      <x:c r="AJ1376" s="222"/>
      <x:c r="AK1376" s="222"/>
      <x:c r="AM1376" s="226"/>
      <x:c r="AN1376" s="222"/>
      <x:c r="AO1376" s="222"/>
    </x:row>
    <x:row r="1377" spans="1:57" x14ac:dyDescent="0.3">
      <x:c r="J1377" s="23"/>
      <x:c r="Q1377" s="23"/>
      <x:c r="R1377" s="23"/>
      <x:c r="T1377" s="226"/>
      <x:c r="U1377" s="226"/>
      <x:c r="V1377" s="226"/>
      <x:c r="W1377" s="226"/>
      <x:c r="X1377" s="226"/>
      <x:c r="Y1377" s="226"/>
      <x:c r="Z1377" s="226"/>
      <x:c r="AA1377" s="226"/>
      <x:c r="AC1377" s="226"/>
      <x:c r="AE1377" s="226"/>
      <x:c r="AF1377" s="226"/>
      <x:c r="AH1377" s="222"/>
      <x:c r="AI1377" s="23"/>
      <x:c r="AJ1377" s="222"/>
      <x:c r="AK1377" s="222"/>
      <x:c r="AM1377" s="226"/>
      <x:c r="AN1377" s="222"/>
      <x:c r="AO1377" s="222"/>
    </x:row>
    <x:row r="1378" spans="1:57" x14ac:dyDescent="0.3">
      <x:c r="J1378" s="23"/>
      <x:c r="M1378" s="226"/>
      <x:c r="Q1378" s="23"/>
      <x:c r="R1378" s="23"/>
      <x:c r="T1378" s="226"/>
      <x:c r="U1378" s="226"/>
      <x:c r="V1378" s="226"/>
      <x:c r="W1378" s="226"/>
      <x:c r="X1378" s="226"/>
      <x:c r="Y1378" s="226"/>
      <x:c r="Z1378" s="226"/>
      <x:c r="AA1378" s="226"/>
      <x:c r="AC1378" s="226"/>
      <x:c r="AE1378" s="222"/>
      <x:c r="AF1378" s="226"/>
      <x:c r="AH1378" s="222"/>
      <x:c r="AI1378" s="23"/>
      <x:c r="AJ1378" s="222"/>
      <x:c r="AK1378" s="222"/>
      <x:c r="AM1378" s="226"/>
      <x:c r="AN1378" s="222"/>
      <x:c r="AO1378" s="222"/>
    </x:row>
    <x:row r="1379" spans="1:57" x14ac:dyDescent="0.3">
      <x:c r="J1379" s="23"/>
      <x:c r="Q1379" s="23"/>
      <x:c r="R1379" s="23"/>
      <x:c r="T1379" s="226"/>
      <x:c r="U1379" s="226"/>
      <x:c r="V1379" s="226"/>
      <x:c r="W1379" s="226"/>
      <x:c r="X1379" s="226"/>
      <x:c r="Y1379" s="226"/>
      <x:c r="Z1379" s="226"/>
      <x:c r="AA1379" s="226"/>
      <x:c r="AC1379" s="226"/>
      <x:c r="AE1379" s="222"/>
      <x:c r="AF1379" s="226"/>
      <x:c r="AH1379" s="222"/>
      <x:c r="AI1379" s="23"/>
      <x:c r="AJ1379" s="222"/>
      <x:c r="AK1379" s="222"/>
      <x:c r="AM1379" s="226"/>
      <x:c r="AN1379" s="222"/>
      <x:c r="AO1379" s="222"/>
    </x:row>
    <x:row r="1380" spans="1:57" x14ac:dyDescent="0.3">
      <x:c r="J1380" s="23"/>
      <x:c r="M1380" s="226"/>
      <x:c r="Q1380" s="23"/>
      <x:c r="R1380" s="23"/>
      <x:c r="T1380" s="226"/>
      <x:c r="U1380" s="226"/>
      <x:c r="V1380" s="226"/>
      <x:c r="W1380" s="226"/>
      <x:c r="X1380" s="226"/>
      <x:c r="Y1380" s="226"/>
      <x:c r="Z1380" s="226"/>
      <x:c r="AA1380" s="226"/>
      <x:c r="AC1380" s="226"/>
      <x:c r="AE1380" s="222"/>
      <x:c r="AF1380" s="226"/>
      <x:c r="AH1380" s="222"/>
      <x:c r="AI1380" s="23"/>
      <x:c r="AJ1380" s="222"/>
      <x:c r="AK1380" s="222"/>
      <x:c r="AM1380" s="226"/>
      <x:c r="AN1380" s="222"/>
      <x:c r="AO1380" s="222"/>
    </x:row>
    <x:row r="1381" spans="1:57" x14ac:dyDescent="0.3">
      <x:c r="J1381" s="23"/>
      <x:c r="Q1381" s="23"/>
      <x:c r="R1381" s="23"/>
      <x:c r="T1381" s="226"/>
      <x:c r="U1381" s="226"/>
      <x:c r="V1381" s="226"/>
      <x:c r="W1381" s="226"/>
      <x:c r="X1381" s="226"/>
      <x:c r="Y1381" s="226"/>
      <x:c r="Z1381" s="226"/>
      <x:c r="AA1381" s="226"/>
      <x:c r="AC1381" s="226"/>
      <x:c r="AE1381" s="222"/>
      <x:c r="AF1381" s="226"/>
      <x:c r="AH1381" s="222"/>
      <x:c r="AI1381" s="23"/>
      <x:c r="AJ1381" s="222"/>
      <x:c r="AK1381" s="222"/>
      <x:c r="AM1381" s="226"/>
      <x:c r="AN1381" s="222"/>
      <x:c r="AO1381" s="222"/>
    </x:row>
    <x:row r="1382" spans="1:57" x14ac:dyDescent="0.3">
      <x:c r="J1382" s="23"/>
      <x:c r="M1382" s="226"/>
      <x:c r="Q1382" s="23"/>
      <x:c r="R1382" s="23"/>
      <x:c r="T1382" s="226"/>
      <x:c r="U1382" s="226"/>
      <x:c r="V1382" s="226"/>
      <x:c r="W1382" s="226"/>
      <x:c r="X1382" s="226"/>
      <x:c r="Y1382" s="226"/>
      <x:c r="Z1382" s="226"/>
      <x:c r="AA1382" s="226"/>
      <x:c r="AC1382" s="226"/>
      <x:c r="AE1382" s="222"/>
      <x:c r="AF1382" s="226"/>
      <x:c r="AH1382" s="222"/>
      <x:c r="AI1382" s="23"/>
      <x:c r="AJ1382" s="222"/>
      <x:c r="AK1382" s="222"/>
      <x:c r="AM1382" s="226"/>
      <x:c r="AN1382" s="222"/>
      <x:c r="AO1382" s="222"/>
    </x:row>
    <x:row r="1383" spans="1:57" x14ac:dyDescent="0.3">
      <x:c r="J1383" s="23"/>
      <x:c r="M1383" s="226"/>
      <x:c r="Q1383" s="23"/>
      <x:c r="R1383" s="23"/>
      <x:c r="T1383" s="226"/>
      <x:c r="U1383" s="226"/>
      <x:c r="V1383" s="226"/>
      <x:c r="W1383" s="226"/>
      <x:c r="X1383" s="226"/>
      <x:c r="Y1383" s="226"/>
      <x:c r="Z1383" s="226"/>
      <x:c r="AA1383" s="226"/>
      <x:c r="AC1383" s="226"/>
      <x:c r="AE1383" s="222"/>
      <x:c r="AF1383" s="226"/>
      <x:c r="AH1383" s="222"/>
      <x:c r="AI1383" s="23"/>
      <x:c r="AJ1383" s="222"/>
      <x:c r="AK1383" s="222"/>
      <x:c r="AM1383" s="226"/>
      <x:c r="AN1383" s="222"/>
      <x:c r="AO1383" s="222"/>
    </x:row>
    <x:row r="1384" spans="1:57" x14ac:dyDescent="0.3">
      <x:c r="J1384" s="23"/>
      <x:c r="M1384" s="226"/>
      <x:c r="Q1384" s="23"/>
      <x:c r="R1384" s="23"/>
      <x:c r="T1384" s="226"/>
      <x:c r="U1384" s="226"/>
      <x:c r="V1384" s="226"/>
      <x:c r="W1384" s="226"/>
      <x:c r="X1384" s="226"/>
      <x:c r="Y1384" s="226"/>
      <x:c r="Z1384" s="226"/>
      <x:c r="AA1384" s="226"/>
      <x:c r="AC1384" s="226"/>
      <x:c r="AE1384" s="222"/>
      <x:c r="AF1384" s="226"/>
      <x:c r="AH1384" s="222"/>
      <x:c r="AI1384" s="23"/>
      <x:c r="AJ1384" s="222"/>
      <x:c r="AK1384" s="222"/>
      <x:c r="AM1384" s="226"/>
      <x:c r="AN1384" s="222"/>
      <x:c r="AO1384" s="222"/>
    </x:row>
    <x:row r="1385" spans="1:57" x14ac:dyDescent="0.3">
      <x:c r="J1385" s="23"/>
      <x:c r="M1385" s="226"/>
      <x:c r="Q1385" s="23"/>
      <x:c r="R1385" s="23"/>
      <x:c r="T1385" s="226"/>
      <x:c r="U1385" s="226"/>
      <x:c r="V1385" s="226"/>
      <x:c r="W1385" s="226"/>
      <x:c r="X1385" s="226"/>
      <x:c r="Y1385" s="226"/>
      <x:c r="Z1385" s="226"/>
      <x:c r="AA1385" s="226"/>
      <x:c r="AC1385" s="226"/>
      <x:c r="AE1385" s="222"/>
      <x:c r="AF1385" s="226"/>
      <x:c r="AH1385" s="222"/>
      <x:c r="AI1385" s="23"/>
      <x:c r="AJ1385" s="222"/>
      <x:c r="AK1385" s="222"/>
      <x:c r="AM1385" s="226"/>
      <x:c r="AN1385" s="222"/>
      <x:c r="AO1385" s="222"/>
    </x:row>
    <x:row r="1386" spans="1:57" x14ac:dyDescent="0.3">
      <x:c r="J1386" s="23"/>
      <x:c r="Q1386" s="23"/>
      <x:c r="R1386" s="23"/>
      <x:c r="T1386" s="226"/>
      <x:c r="U1386" s="226"/>
      <x:c r="V1386" s="226"/>
      <x:c r="W1386" s="226"/>
      <x:c r="X1386" s="226"/>
      <x:c r="Y1386" s="226"/>
      <x:c r="Z1386" s="226"/>
      <x:c r="AA1386" s="226"/>
      <x:c r="AC1386" s="226"/>
      <x:c r="AE1386" s="226"/>
      <x:c r="AF1386" s="226"/>
      <x:c r="AH1386" s="222"/>
      <x:c r="AI1386" s="23"/>
      <x:c r="AJ1386" s="222"/>
      <x:c r="AK1386" s="222"/>
      <x:c r="AM1386" s="226"/>
      <x:c r="AN1386" s="222"/>
      <x:c r="AO1386" s="222"/>
    </x:row>
    <x:row r="1387" spans="1:57" x14ac:dyDescent="0.3">
      <x:c r="J1387" s="23"/>
      <x:c r="Q1387" s="23"/>
      <x:c r="R1387" s="23"/>
      <x:c r="T1387" s="226"/>
      <x:c r="U1387" s="226"/>
      <x:c r="V1387" s="226"/>
      <x:c r="W1387" s="226"/>
      <x:c r="X1387" s="226"/>
      <x:c r="Y1387" s="226"/>
      <x:c r="Z1387" s="226"/>
      <x:c r="AA1387" s="226"/>
      <x:c r="AC1387" s="226"/>
      <x:c r="AE1387" s="222"/>
      <x:c r="AF1387" s="226"/>
      <x:c r="AH1387" s="222"/>
      <x:c r="AI1387" s="23"/>
      <x:c r="AJ1387" s="222"/>
      <x:c r="AK1387" s="222"/>
      <x:c r="AM1387" s="226"/>
      <x:c r="AN1387" s="222"/>
      <x:c r="AO1387" s="222"/>
    </x:row>
    <x:row r="1388" spans="1:57" x14ac:dyDescent="0.3">
      <x:c r="J1388" s="23"/>
      <x:c r="Q1388" s="23"/>
      <x:c r="R1388" s="23"/>
      <x:c r="T1388" s="226"/>
      <x:c r="U1388" s="226"/>
      <x:c r="V1388" s="226"/>
      <x:c r="W1388" s="226"/>
      <x:c r="X1388" s="226"/>
      <x:c r="Y1388" s="226"/>
      <x:c r="Z1388" s="226"/>
      <x:c r="AA1388" s="226"/>
      <x:c r="AC1388" s="226"/>
      <x:c r="AE1388" s="222"/>
      <x:c r="AF1388" s="226"/>
      <x:c r="AH1388" s="222"/>
      <x:c r="AI1388" s="23"/>
      <x:c r="AJ1388" s="222"/>
      <x:c r="AK1388" s="222"/>
      <x:c r="AM1388" s="226"/>
      <x:c r="AN1388" s="222"/>
      <x:c r="AO1388" s="222"/>
    </x:row>
    <x:row r="1389" spans="1:57" x14ac:dyDescent="0.3">
      <x:c r="J1389" s="23"/>
      <x:c r="M1389" s="226"/>
      <x:c r="Q1389" s="23"/>
      <x:c r="R1389" s="23"/>
      <x:c r="T1389" s="226"/>
      <x:c r="U1389" s="226"/>
      <x:c r="V1389" s="226"/>
      <x:c r="W1389" s="226"/>
      <x:c r="X1389" s="226"/>
      <x:c r="Y1389" s="226"/>
      <x:c r="Z1389" s="226"/>
      <x:c r="AA1389" s="226"/>
      <x:c r="AC1389" s="226"/>
      <x:c r="AE1389" s="226"/>
      <x:c r="AF1389" s="226"/>
      <x:c r="AH1389" s="222"/>
      <x:c r="AI1389" s="23"/>
      <x:c r="AJ1389" s="222"/>
      <x:c r="AK1389" s="222"/>
      <x:c r="AM1389" s="226"/>
      <x:c r="AN1389" s="222"/>
      <x:c r="AO1389" s="222"/>
    </x:row>
    <x:row r="1390" spans="1:57" x14ac:dyDescent="0.3">
      <x:c r="J1390" s="23"/>
      <x:c r="M1390" s="226"/>
      <x:c r="Q1390" s="23"/>
      <x:c r="R1390" s="23"/>
      <x:c r="T1390" s="226"/>
      <x:c r="U1390" s="226"/>
      <x:c r="V1390" s="226"/>
      <x:c r="W1390" s="226"/>
      <x:c r="X1390" s="226"/>
      <x:c r="Y1390" s="226"/>
      <x:c r="Z1390" s="226"/>
      <x:c r="AA1390" s="226"/>
      <x:c r="AC1390" s="226"/>
      <x:c r="AE1390" s="222"/>
      <x:c r="AF1390" s="226"/>
      <x:c r="AH1390" s="222"/>
      <x:c r="AI1390" s="23"/>
      <x:c r="AJ1390" s="222"/>
      <x:c r="AK1390" s="222"/>
      <x:c r="AM1390" s="226"/>
      <x:c r="AN1390" s="222"/>
      <x:c r="AO1390" s="222"/>
    </x:row>
    <x:row r="1391" spans="1:57" x14ac:dyDescent="0.3">
      <x:c r="J1391" s="23"/>
      <x:c r="Q1391" s="23"/>
      <x:c r="R1391" s="23"/>
      <x:c r="T1391" s="226"/>
      <x:c r="U1391" s="226"/>
      <x:c r="V1391" s="226"/>
      <x:c r="W1391" s="226"/>
      <x:c r="X1391" s="226"/>
      <x:c r="Y1391" s="226"/>
      <x:c r="Z1391" s="226"/>
      <x:c r="AA1391" s="226"/>
      <x:c r="AC1391" s="226"/>
      <x:c r="AE1391" s="222"/>
      <x:c r="AF1391" s="226"/>
      <x:c r="AH1391" s="222"/>
      <x:c r="AI1391" s="23"/>
      <x:c r="AJ1391" s="222"/>
      <x:c r="AK1391" s="222"/>
      <x:c r="AM1391" s="226"/>
      <x:c r="AN1391" s="222"/>
      <x:c r="AO1391" s="222"/>
    </x:row>
    <x:row r="1392" spans="1:57" x14ac:dyDescent="0.3">
      <x:c r="J1392" s="23"/>
      <x:c r="Q1392" s="23"/>
      <x:c r="R1392" s="23"/>
      <x:c r="T1392" s="226"/>
      <x:c r="U1392" s="226"/>
      <x:c r="V1392" s="226"/>
      <x:c r="W1392" s="226"/>
      <x:c r="X1392" s="226"/>
      <x:c r="Y1392" s="226"/>
      <x:c r="Z1392" s="226"/>
      <x:c r="AA1392" s="226"/>
      <x:c r="AC1392" s="226"/>
      <x:c r="AE1392" s="222"/>
      <x:c r="AF1392" s="226"/>
      <x:c r="AH1392" s="222"/>
      <x:c r="AI1392" s="23"/>
      <x:c r="AJ1392" s="222"/>
      <x:c r="AK1392" s="222"/>
      <x:c r="AM1392" s="226"/>
      <x:c r="AN1392" s="222"/>
      <x:c r="AO1392" s="222"/>
    </x:row>
    <x:row r="1393" spans="1:57" x14ac:dyDescent="0.3">
      <x:c r="J1393" s="23"/>
      <x:c r="Q1393" s="23"/>
      <x:c r="R1393" s="23"/>
      <x:c r="T1393" s="226"/>
      <x:c r="U1393" s="226"/>
      <x:c r="V1393" s="226"/>
      <x:c r="W1393" s="226"/>
      <x:c r="X1393" s="226"/>
      <x:c r="Y1393" s="226"/>
      <x:c r="Z1393" s="226"/>
      <x:c r="AA1393" s="226"/>
      <x:c r="AC1393" s="226"/>
      <x:c r="AE1393" s="222"/>
      <x:c r="AF1393" s="226"/>
      <x:c r="AH1393" s="222"/>
      <x:c r="AI1393" s="23"/>
      <x:c r="AJ1393" s="222"/>
      <x:c r="AK1393" s="222"/>
      <x:c r="AM1393" s="226"/>
      <x:c r="AN1393" s="222"/>
      <x:c r="AO1393" s="222"/>
    </x:row>
    <x:row r="1394" spans="1:57" x14ac:dyDescent="0.3">
      <x:c r="J1394" s="23"/>
      <x:c r="M1394" s="226"/>
      <x:c r="Q1394" s="23"/>
      <x:c r="R1394" s="23"/>
      <x:c r="T1394" s="226"/>
      <x:c r="U1394" s="226"/>
      <x:c r="V1394" s="226"/>
      <x:c r="W1394" s="226"/>
      <x:c r="X1394" s="226"/>
      <x:c r="Y1394" s="226"/>
      <x:c r="Z1394" s="226"/>
      <x:c r="AA1394" s="226"/>
      <x:c r="AC1394" s="226"/>
      <x:c r="AE1394" s="222"/>
      <x:c r="AF1394" s="226"/>
      <x:c r="AH1394" s="222"/>
      <x:c r="AI1394" s="23"/>
      <x:c r="AJ1394" s="222"/>
      <x:c r="AK1394" s="222"/>
      <x:c r="AM1394" s="226"/>
      <x:c r="AN1394" s="222"/>
      <x:c r="AO1394" s="222"/>
    </x:row>
    <x:row r="1395" spans="1:57" x14ac:dyDescent="0.3">
      <x:c r="J1395" s="23"/>
      <x:c r="Q1395" s="23"/>
      <x:c r="R1395" s="23"/>
      <x:c r="T1395" s="226"/>
      <x:c r="U1395" s="226"/>
      <x:c r="V1395" s="226"/>
      <x:c r="W1395" s="226"/>
      <x:c r="X1395" s="226"/>
      <x:c r="Y1395" s="226"/>
      <x:c r="Z1395" s="226"/>
      <x:c r="AA1395" s="226"/>
      <x:c r="AC1395" s="226"/>
      <x:c r="AE1395" s="222"/>
      <x:c r="AF1395" s="226"/>
      <x:c r="AH1395" s="222"/>
      <x:c r="AI1395" s="23"/>
      <x:c r="AJ1395" s="222"/>
      <x:c r="AK1395" s="222"/>
      <x:c r="AM1395" s="226"/>
      <x:c r="AN1395" s="222"/>
      <x:c r="AO1395" s="222"/>
    </x:row>
    <x:row r="1396" spans="1:57" x14ac:dyDescent="0.3">
      <x:c r="J1396" s="23"/>
      <x:c r="M1396" s="226"/>
      <x:c r="Q1396" s="23"/>
      <x:c r="R1396" s="23"/>
      <x:c r="T1396" s="226"/>
      <x:c r="U1396" s="226"/>
      <x:c r="V1396" s="226"/>
      <x:c r="W1396" s="226"/>
      <x:c r="X1396" s="226"/>
      <x:c r="Y1396" s="226"/>
      <x:c r="Z1396" s="226"/>
      <x:c r="AA1396" s="226"/>
      <x:c r="AC1396" s="226"/>
      <x:c r="AE1396" s="222"/>
      <x:c r="AF1396" s="226"/>
      <x:c r="AH1396" s="222"/>
      <x:c r="AI1396" s="23"/>
      <x:c r="AJ1396" s="222"/>
      <x:c r="AK1396" s="222"/>
      <x:c r="AM1396" s="226"/>
      <x:c r="AN1396" s="222"/>
      <x:c r="AO1396" s="222"/>
    </x:row>
    <x:row r="1397" spans="1:57" x14ac:dyDescent="0.3">
      <x:c r="J1397" s="23"/>
      <x:c r="M1397" s="226"/>
      <x:c r="Q1397" s="23"/>
      <x:c r="R1397" s="23"/>
      <x:c r="T1397" s="226"/>
      <x:c r="U1397" s="226"/>
      <x:c r="V1397" s="226"/>
      <x:c r="W1397" s="226"/>
      <x:c r="X1397" s="226"/>
      <x:c r="Y1397" s="226"/>
      <x:c r="Z1397" s="226"/>
      <x:c r="AA1397" s="226"/>
      <x:c r="AC1397" s="226"/>
      <x:c r="AE1397" s="226"/>
      <x:c r="AF1397" s="226"/>
      <x:c r="AH1397" s="222"/>
      <x:c r="AI1397" s="23"/>
      <x:c r="AJ1397" s="222"/>
      <x:c r="AK1397" s="222"/>
      <x:c r="AM1397" s="226"/>
      <x:c r="AN1397" s="222"/>
      <x:c r="AO1397" s="222"/>
    </x:row>
    <x:row r="1398" spans="1:57" x14ac:dyDescent="0.3">
      <x:c r="J1398" s="23"/>
      <x:c r="M1398" s="226"/>
      <x:c r="Q1398" s="23"/>
      <x:c r="R1398" s="23"/>
      <x:c r="T1398" s="226"/>
      <x:c r="U1398" s="226"/>
      <x:c r="V1398" s="226"/>
      <x:c r="W1398" s="226"/>
      <x:c r="X1398" s="226"/>
      <x:c r="Y1398" s="226"/>
      <x:c r="Z1398" s="226"/>
      <x:c r="AA1398" s="226"/>
      <x:c r="AC1398" s="226"/>
      <x:c r="AE1398" s="226"/>
      <x:c r="AF1398" s="226"/>
      <x:c r="AH1398" s="222"/>
      <x:c r="AI1398" s="23"/>
      <x:c r="AJ1398" s="222"/>
      <x:c r="AK1398" s="222"/>
      <x:c r="AM1398" s="226"/>
      <x:c r="AN1398" s="222"/>
      <x:c r="AO1398" s="222"/>
    </x:row>
    <x:row r="1399" spans="1:57" x14ac:dyDescent="0.3">
      <x:c r="J1399" s="23"/>
      <x:c r="M1399" s="226"/>
      <x:c r="Q1399" s="23"/>
      <x:c r="R1399" s="23"/>
      <x:c r="T1399" s="226"/>
      <x:c r="U1399" s="226"/>
      <x:c r="V1399" s="226"/>
      <x:c r="W1399" s="226"/>
      <x:c r="X1399" s="226"/>
      <x:c r="Y1399" s="226"/>
      <x:c r="Z1399" s="226"/>
      <x:c r="AA1399" s="226"/>
      <x:c r="AC1399" s="226"/>
      <x:c r="AE1399" s="226"/>
      <x:c r="AF1399" s="226"/>
      <x:c r="AH1399" s="222"/>
      <x:c r="AI1399" s="23"/>
      <x:c r="AJ1399" s="222"/>
      <x:c r="AK1399" s="222"/>
      <x:c r="AM1399" s="226"/>
      <x:c r="AN1399" s="222"/>
      <x:c r="AO1399" s="222"/>
    </x:row>
    <x:row r="1400" spans="1:57" x14ac:dyDescent="0.3">
      <x:c r="J1400" s="23"/>
      <x:c r="M1400" s="226"/>
      <x:c r="Q1400" s="23"/>
      <x:c r="R1400" s="23"/>
      <x:c r="T1400" s="226"/>
      <x:c r="U1400" s="226"/>
      <x:c r="V1400" s="226"/>
      <x:c r="W1400" s="226"/>
      <x:c r="X1400" s="226"/>
      <x:c r="Y1400" s="226"/>
      <x:c r="Z1400" s="226"/>
      <x:c r="AA1400" s="226"/>
      <x:c r="AC1400" s="226"/>
      <x:c r="AE1400" s="222"/>
      <x:c r="AF1400" s="226"/>
      <x:c r="AH1400" s="222"/>
      <x:c r="AI1400" s="23"/>
      <x:c r="AJ1400" s="222"/>
      <x:c r="AK1400" s="222"/>
      <x:c r="AM1400" s="226"/>
      <x:c r="AN1400" s="222"/>
      <x:c r="AO1400" s="222"/>
    </x:row>
    <x:row r="1401" spans="1:57" x14ac:dyDescent="0.3">
      <x:c r="J1401" s="23"/>
      <x:c r="M1401" s="226"/>
      <x:c r="Q1401" s="23"/>
      <x:c r="R1401" s="23"/>
      <x:c r="T1401" s="226"/>
      <x:c r="U1401" s="226"/>
      <x:c r="V1401" s="226"/>
      <x:c r="W1401" s="226"/>
      <x:c r="X1401" s="226"/>
      <x:c r="Y1401" s="226"/>
      <x:c r="Z1401" s="226"/>
      <x:c r="AA1401" s="226"/>
      <x:c r="AC1401" s="226"/>
      <x:c r="AE1401" s="222"/>
      <x:c r="AF1401" s="226"/>
      <x:c r="AH1401" s="222"/>
      <x:c r="AI1401" s="23"/>
      <x:c r="AJ1401" s="222"/>
      <x:c r="AK1401" s="222"/>
      <x:c r="AM1401" s="226"/>
      <x:c r="AN1401" s="222"/>
      <x:c r="AO1401" s="222"/>
    </x:row>
    <x:row r="1402" spans="1:57" x14ac:dyDescent="0.3">
      <x:c r="J1402" s="23"/>
      <x:c r="M1402" s="226"/>
      <x:c r="Q1402" s="23"/>
      <x:c r="R1402" s="23"/>
      <x:c r="T1402" s="226"/>
      <x:c r="U1402" s="226"/>
      <x:c r="V1402" s="226"/>
      <x:c r="W1402" s="226"/>
      <x:c r="X1402" s="226"/>
      <x:c r="Y1402" s="226"/>
      <x:c r="Z1402" s="226"/>
      <x:c r="AA1402" s="226"/>
      <x:c r="AC1402" s="226"/>
      <x:c r="AE1402" s="226"/>
      <x:c r="AF1402" s="226"/>
      <x:c r="AH1402" s="222"/>
      <x:c r="AI1402" s="23"/>
      <x:c r="AJ1402" s="222"/>
      <x:c r="AK1402" s="222"/>
      <x:c r="AM1402" s="226"/>
      <x:c r="AN1402" s="222"/>
      <x:c r="AO1402" s="222"/>
    </x:row>
    <x:row r="1403" spans="1:57" x14ac:dyDescent="0.3">
      <x:c r="J1403" s="23"/>
      <x:c r="M1403" s="226"/>
      <x:c r="Q1403" s="23"/>
      <x:c r="R1403" s="23"/>
      <x:c r="T1403" s="226"/>
      <x:c r="U1403" s="226"/>
      <x:c r="V1403" s="226"/>
      <x:c r="W1403" s="226"/>
      <x:c r="X1403" s="226"/>
      <x:c r="Y1403" s="226"/>
      <x:c r="Z1403" s="226"/>
      <x:c r="AA1403" s="226"/>
      <x:c r="AC1403" s="226"/>
      <x:c r="AE1403" s="222"/>
      <x:c r="AF1403" s="226"/>
      <x:c r="AH1403" s="222"/>
      <x:c r="AI1403" s="23"/>
      <x:c r="AJ1403" s="222"/>
      <x:c r="AK1403" s="222"/>
      <x:c r="AM1403" s="226"/>
      <x:c r="AN1403" s="222"/>
      <x:c r="AO1403" s="222"/>
    </x:row>
    <x:row r="1404" spans="1:57" x14ac:dyDescent="0.3">
      <x:c r="J1404" s="23"/>
      <x:c r="Q1404" s="23"/>
      <x:c r="R1404" s="23"/>
      <x:c r="T1404" s="226"/>
      <x:c r="U1404" s="226"/>
      <x:c r="V1404" s="226"/>
      <x:c r="W1404" s="226"/>
      <x:c r="X1404" s="226"/>
      <x:c r="Y1404" s="226"/>
      <x:c r="Z1404" s="226"/>
      <x:c r="AA1404" s="226"/>
      <x:c r="AC1404" s="226"/>
      <x:c r="AE1404" s="222"/>
      <x:c r="AF1404" s="226"/>
      <x:c r="AH1404" s="222"/>
      <x:c r="AI1404" s="23"/>
      <x:c r="AJ1404" s="222"/>
      <x:c r="AK1404" s="222"/>
      <x:c r="AM1404" s="226"/>
      <x:c r="AN1404" s="222"/>
      <x:c r="AO1404" s="222"/>
    </x:row>
    <x:row r="1405" spans="1:57" x14ac:dyDescent="0.3">
      <x:c r="J1405" s="23"/>
      <x:c r="Q1405" s="23"/>
      <x:c r="R1405" s="23"/>
      <x:c r="T1405" s="226"/>
      <x:c r="U1405" s="226"/>
      <x:c r="V1405" s="226"/>
      <x:c r="W1405" s="226"/>
      <x:c r="X1405" s="226"/>
      <x:c r="Y1405" s="226"/>
      <x:c r="Z1405" s="226"/>
      <x:c r="AA1405" s="226"/>
      <x:c r="AC1405" s="226"/>
      <x:c r="AE1405" s="222"/>
      <x:c r="AF1405" s="226"/>
      <x:c r="AH1405" s="222"/>
      <x:c r="AI1405" s="23"/>
      <x:c r="AJ1405" s="222"/>
      <x:c r="AK1405" s="222"/>
      <x:c r="AM1405" s="226"/>
      <x:c r="AN1405" s="222"/>
      <x:c r="AO1405" s="222"/>
    </x:row>
    <x:row r="1406" spans="1:57" x14ac:dyDescent="0.3">
      <x:c r="J1406" s="23"/>
      <x:c r="Q1406" s="23"/>
      <x:c r="R1406" s="23"/>
      <x:c r="T1406" s="226"/>
      <x:c r="U1406" s="226"/>
      <x:c r="V1406" s="226"/>
      <x:c r="W1406" s="226"/>
      <x:c r="X1406" s="226"/>
      <x:c r="Y1406" s="226"/>
      <x:c r="Z1406" s="226"/>
      <x:c r="AA1406" s="226"/>
      <x:c r="AC1406" s="226"/>
      <x:c r="AE1406" s="222"/>
      <x:c r="AF1406" s="226"/>
      <x:c r="AH1406" s="222"/>
      <x:c r="AI1406" s="23"/>
      <x:c r="AJ1406" s="222"/>
      <x:c r="AK1406" s="222"/>
      <x:c r="AM1406" s="226"/>
      <x:c r="AN1406" s="222"/>
      <x:c r="AO1406" s="222"/>
    </x:row>
    <x:row r="1407" spans="1:57" x14ac:dyDescent="0.3">
      <x:c r="J1407" s="23"/>
      <x:c r="Q1407" s="23"/>
      <x:c r="R1407" s="23"/>
      <x:c r="T1407" s="226"/>
      <x:c r="U1407" s="226"/>
      <x:c r="V1407" s="226"/>
      <x:c r="W1407" s="226"/>
      <x:c r="X1407" s="226"/>
      <x:c r="Y1407" s="226"/>
      <x:c r="Z1407" s="226"/>
      <x:c r="AA1407" s="226"/>
      <x:c r="AC1407" s="226"/>
      <x:c r="AE1407" s="222"/>
      <x:c r="AF1407" s="226"/>
      <x:c r="AH1407" s="222"/>
      <x:c r="AI1407" s="23"/>
      <x:c r="AJ1407" s="222"/>
      <x:c r="AK1407" s="222"/>
      <x:c r="AM1407" s="226"/>
      <x:c r="AN1407" s="222"/>
      <x:c r="AO1407" s="222"/>
    </x:row>
    <x:row r="1408" spans="1:57" x14ac:dyDescent="0.3">
      <x:c r="J1408" s="23"/>
      <x:c r="Q1408" s="23"/>
      <x:c r="R1408" s="23"/>
      <x:c r="T1408" s="226"/>
      <x:c r="U1408" s="226"/>
      <x:c r="V1408" s="226"/>
      <x:c r="W1408" s="226"/>
      <x:c r="X1408" s="226"/>
      <x:c r="Y1408" s="226"/>
      <x:c r="Z1408" s="226"/>
      <x:c r="AA1408" s="226"/>
      <x:c r="AC1408" s="226"/>
      <x:c r="AE1408" s="226"/>
      <x:c r="AF1408" s="226"/>
      <x:c r="AH1408" s="222"/>
      <x:c r="AI1408" s="23"/>
      <x:c r="AJ1408" s="222"/>
      <x:c r="AK1408" s="222"/>
      <x:c r="AM1408" s="226"/>
      <x:c r="AN1408" s="222"/>
      <x:c r="AO1408" s="222"/>
    </x:row>
    <x:row r="1409" spans="1:57" x14ac:dyDescent="0.3">
      <x:c r="J1409" s="23"/>
      <x:c r="M1409" s="226"/>
      <x:c r="Q1409" s="23"/>
      <x:c r="R1409" s="23"/>
      <x:c r="T1409" s="226"/>
      <x:c r="U1409" s="226"/>
      <x:c r="V1409" s="226"/>
      <x:c r="W1409" s="226"/>
      <x:c r="X1409" s="226"/>
      <x:c r="Y1409" s="226"/>
      <x:c r="Z1409" s="226"/>
      <x:c r="AA1409" s="226"/>
      <x:c r="AC1409" s="226"/>
      <x:c r="AE1409" s="222"/>
      <x:c r="AF1409" s="226"/>
      <x:c r="AH1409" s="222"/>
      <x:c r="AI1409" s="23"/>
      <x:c r="AJ1409" s="222"/>
      <x:c r="AK1409" s="222"/>
      <x:c r="AM1409" s="226"/>
      <x:c r="AN1409" s="222"/>
      <x:c r="AO1409" s="222"/>
    </x:row>
    <x:row r="1410" spans="1:57" x14ac:dyDescent="0.3">
      <x:c r="J1410" s="23"/>
      <x:c r="Q1410" s="23"/>
      <x:c r="R1410" s="23"/>
      <x:c r="T1410" s="226"/>
      <x:c r="U1410" s="226"/>
      <x:c r="V1410" s="226"/>
      <x:c r="W1410" s="226"/>
      <x:c r="X1410" s="226"/>
      <x:c r="Y1410" s="226"/>
      <x:c r="Z1410" s="226"/>
      <x:c r="AA1410" s="226"/>
      <x:c r="AC1410" s="226"/>
      <x:c r="AE1410" s="222"/>
      <x:c r="AF1410" s="226"/>
      <x:c r="AH1410" s="222"/>
      <x:c r="AI1410" s="23"/>
      <x:c r="AJ1410" s="222"/>
      <x:c r="AK1410" s="222"/>
      <x:c r="AM1410" s="226"/>
      <x:c r="AN1410" s="222"/>
      <x:c r="AO1410" s="222"/>
    </x:row>
    <x:row r="1411" spans="1:57" x14ac:dyDescent="0.3">
      <x:c r="J1411" s="23"/>
      <x:c r="Q1411" s="23"/>
      <x:c r="R1411" s="23"/>
      <x:c r="T1411" s="226"/>
      <x:c r="U1411" s="226"/>
      <x:c r="V1411" s="226"/>
      <x:c r="W1411" s="226"/>
      <x:c r="X1411" s="226"/>
      <x:c r="Y1411" s="226"/>
      <x:c r="Z1411" s="226"/>
      <x:c r="AA1411" s="226"/>
      <x:c r="AC1411" s="226"/>
      <x:c r="AE1411" s="222"/>
      <x:c r="AF1411" s="226"/>
      <x:c r="AH1411" s="222"/>
      <x:c r="AI1411" s="23"/>
      <x:c r="AJ1411" s="222"/>
      <x:c r="AK1411" s="222"/>
      <x:c r="AM1411" s="226"/>
      <x:c r="AN1411" s="222"/>
      <x:c r="AO1411" s="222"/>
    </x:row>
    <x:row r="1412" spans="1:57" x14ac:dyDescent="0.3">
      <x:c r="J1412" s="23"/>
      <x:c r="Q1412" s="23"/>
      <x:c r="R1412" s="23"/>
      <x:c r="T1412" s="226"/>
      <x:c r="U1412" s="226"/>
      <x:c r="V1412" s="226"/>
      <x:c r="W1412" s="226"/>
      <x:c r="X1412" s="226"/>
      <x:c r="Y1412" s="226"/>
      <x:c r="Z1412" s="226"/>
      <x:c r="AA1412" s="226"/>
      <x:c r="AC1412" s="226"/>
      <x:c r="AE1412" s="226"/>
      <x:c r="AF1412" s="226"/>
      <x:c r="AH1412" s="222"/>
      <x:c r="AI1412" s="23"/>
      <x:c r="AJ1412" s="222"/>
      <x:c r="AK1412" s="222"/>
      <x:c r="AM1412" s="226"/>
      <x:c r="AN1412" s="222"/>
      <x:c r="AO1412" s="222"/>
    </x:row>
    <x:row r="1413" spans="1:57" x14ac:dyDescent="0.3">
      <x:c r="J1413" s="23"/>
      <x:c r="M1413" s="226"/>
      <x:c r="Q1413" s="23"/>
      <x:c r="R1413" s="23"/>
      <x:c r="T1413" s="226"/>
      <x:c r="U1413" s="226"/>
      <x:c r="V1413" s="226"/>
      <x:c r="W1413" s="226"/>
      <x:c r="X1413" s="226"/>
      <x:c r="Y1413" s="226"/>
      <x:c r="Z1413" s="226"/>
      <x:c r="AA1413" s="226"/>
      <x:c r="AC1413" s="226"/>
      <x:c r="AE1413" s="222"/>
      <x:c r="AF1413" s="226"/>
      <x:c r="AH1413" s="222"/>
      <x:c r="AI1413" s="23"/>
      <x:c r="AJ1413" s="222"/>
      <x:c r="AK1413" s="222"/>
      <x:c r="AM1413" s="226"/>
      <x:c r="AN1413" s="222"/>
      <x:c r="AO1413" s="222"/>
    </x:row>
    <x:row r="1414" spans="1:57" x14ac:dyDescent="0.3">
      <x:c r="J1414" s="23"/>
      <x:c r="M1414" s="226"/>
      <x:c r="Q1414" s="23"/>
      <x:c r="R1414" s="23"/>
      <x:c r="T1414" s="226"/>
      <x:c r="U1414" s="226"/>
      <x:c r="V1414" s="226"/>
      <x:c r="W1414" s="226"/>
      <x:c r="X1414" s="226"/>
      <x:c r="Y1414" s="226"/>
      <x:c r="Z1414" s="226"/>
      <x:c r="AA1414" s="226"/>
      <x:c r="AC1414" s="226"/>
      <x:c r="AE1414" s="222"/>
      <x:c r="AF1414" s="226"/>
      <x:c r="AH1414" s="222"/>
      <x:c r="AI1414" s="23"/>
      <x:c r="AJ1414" s="222"/>
      <x:c r="AK1414" s="222"/>
      <x:c r="AM1414" s="226"/>
      <x:c r="AN1414" s="222"/>
      <x:c r="AO1414" s="222"/>
    </x:row>
    <x:row r="1415" spans="1:57" x14ac:dyDescent="0.3">
      <x:c r="J1415" s="23"/>
      <x:c r="Q1415" s="23"/>
      <x:c r="R1415" s="23"/>
      <x:c r="T1415" s="226"/>
      <x:c r="U1415" s="226"/>
      <x:c r="V1415" s="226"/>
      <x:c r="W1415" s="226"/>
      <x:c r="X1415" s="226"/>
      <x:c r="Y1415" s="226"/>
      <x:c r="Z1415" s="226"/>
      <x:c r="AA1415" s="226"/>
      <x:c r="AC1415" s="226"/>
      <x:c r="AE1415" s="222"/>
      <x:c r="AF1415" s="226"/>
      <x:c r="AH1415" s="222"/>
      <x:c r="AI1415" s="23"/>
      <x:c r="AJ1415" s="222"/>
      <x:c r="AK1415" s="222"/>
      <x:c r="AM1415" s="226"/>
      <x:c r="AN1415" s="222"/>
      <x:c r="AO1415" s="222"/>
    </x:row>
    <x:row r="1416" spans="1:57" x14ac:dyDescent="0.3">
      <x:c r="J1416" s="23"/>
      <x:c r="Q1416" s="23"/>
      <x:c r="R1416" s="23"/>
      <x:c r="T1416" s="226"/>
      <x:c r="U1416" s="226"/>
      <x:c r="V1416" s="226"/>
      <x:c r="W1416" s="226"/>
      <x:c r="X1416" s="226"/>
      <x:c r="Y1416" s="226"/>
      <x:c r="Z1416" s="226"/>
      <x:c r="AA1416" s="226"/>
      <x:c r="AC1416" s="226"/>
      <x:c r="AE1416" s="226"/>
      <x:c r="AF1416" s="226"/>
      <x:c r="AH1416" s="222"/>
      <x:c r="AI1416" s="23"/>
      <x:c r="AJ1416" s="222"/>
      <x:c r="AK1416" s="222"/>
      <x:c r="AM1416" s="226"/>
      <x:c r="AN1416" s="222"/>
      <x:c r="AO1416" s="222"/>
    </x:row>
    <x:row r="1417" spans="1:57" x14ac:dyDescent="0.3">
      <x:c r="J1417" s="23"/>
      <x:c r="Q1417" s="23"/>
      <x:c r="R1417" s="23"/>
      <x:c r="T1417" s="226"/>
      <x:c r="U1417" s="226"/>
      <x:c r="V1417" s="226"/>
      <x:c r="W1417" s="226"/>
      <x:c r="X1417" s="226"/>
      <x:c r="Y1417" s="226"/>
      <x:c r="Z1417" s="226"/>
      <x:c r="AA1417" s="226"/>
      <x:c r="AC1417" s="226"/>
      <x:c r="AE1417" s="226"/>
      <x:c r="AF1417" s="226"/>
      <x:c r="AH1417" s="222"/>
      <x:c r="AI1417" s="23"/>
      <x:c r="AJ1417" s="222"/>
      <x:c r="AK1417" s="222"/>
      <x:c r="AM1417" s="226"/>
      <x:c r="AN1417" s="222"/>
      <x:c r="AO1417" s="222"/>
    </x:row>
    <x:row r="1418" spans="1:57" x14ac:dyDescent="0.3">
      <x:c r="J1418" s="23"/>
      <x:c r="Q1418" s="23"/>
      <x:c r="R1418" s="23"/>
      <x:c r="T1418" s="226"/>
      <x:c r="U1418" s="226"/>
      <x:c r="V1418" s="226"/>
      <x:c r="W1418" s="226"/>
      <x:c r="X1418" s="226"/>
      <x:c r="Y1418" s="226"/>
      <x:c r="Z1418" s="226"/>
      <x:c r="AA1418" s="226"/>
      <x:c r="AC1418" s="226"/>
      <x:c r="AE1418" s="226"/>
      <x:c r="AF1418" s="226"/>
      <x:c r="AH1418" s="226"/>
      <x:c r="AI1418" s="23"/>
      <x:c r="AJ1418" s="226"/>
      <x:c r="AK1418" s="226"/>
      <x:c r="AM1418" s="226"/>
      <x:c r="AN1418" s="226"/>
      <x:c r="AO1418" s="226"/>
    </x:row>
    <x:row r="1419" spans="1:57" x14ac:dyDescent="0.3">
      <x:c r="J1419" s="23"/>
      <x:c r="M1419" s="226"/>
      <x:c r="Q1419" s="23"/>
      <x:c r="R1419" s="23"/>
      <x:c r="T1419" s="226"/>
      <x:c r="U1419" s="226"/>
      <x:c r="V1419" s="226"/>
      <x:c r="W1419" s="226"/>
      <x:c r="X1419" s="226"/>
      <x:c r="Y1419" s="226"/>
      <x:c r="Z1419" s="226"/>
      <x:c r="AA1419" s="226"/>
      <x:c r="AC1419" s="226"/>
      <x:c r="AE1419" s="222"/>
      <x:c r="AF1419" s="226"/>
      <x:c r="AH1419" s="222"/>
      <x:c r="AI1419" s="23"/>
      <x:c r="AJ1419" s="222"/>
      <x:c r="AK1419" s="222"/>
      <x:c r="AM1419" s="226"/>
      <x:c r="AN1419" s="222"/>
      <x:c r="AO1419" s="222"/>
    </x:row>
    <x:row r="1420" spans="1:57" x14ac:dyDescent="0.3">
      <x:c r="J1420" s="23"/>
      <x:c r="Q1420" s="23"/>
      <x:c r="R1420" s="23"/>
      <x:c r="T1420" s="226"/>
      <x:c r="U1420" s="226"/>
      <x:c r="V1420" s="226"/>
      <x:c r="W1420" s="226"/>
      <x:c r="X1420" s="226"/>
      <x:c r="Y1420" s="226"/>
      <x:c r="Z1420" s="226"/>
      <x:c r="AA1420" s="226"/>
      <x:c r="AC1420" s="226"/>
      <x:c r="AE1420" s="222"/>
      <x:c r="AF1420" s="226"/>
      <x:c r="AH1420" s="222"/>
      <x:c r="AI1420" s="23"/>
      <x:c r="AJ1420" s="222"/>
      <x:c r="AK1420" s="222"/>
      <x:c r="AM1420" s="226"/>
      <x:c r="AN1420" s="222"/>
      <x:c r="AO1420" s="222"/>
    </x:row>
    <x:row r="1421" spans="1:57" x14ac:dyDescent="0.3">
      <x:c r="J1421" s="23"/>
      <x:c r="M1421" s="226"/>
      <x:c r="Q1421" s="23"/>
      <x:c r="R1421" s="23"/>
      <x:c r="T1421" s="226"/>
      <x:c r="U1421" s="226"/>
      <x:c r="V1421" s="226"/>
      <x:c r="W1421" s="226"/>
      <x:c r="X1421" s="226"/>
      <x:c r="Y1421" s="226"/>
      <x:c r="Z1421" s="226"/>
      <x:c r="AA1421" s="226"/>
      <x:c r="AC1421" s="226"/>
      <x:c r="AE1421" s="222"/>
      <x:c r="AF1421" s="226"/>
      <x:c r="AH1421" s="222"/>
      <x:c r="AI1421" s="23"/>
      <x:c r="AJ1421" s="222"/>
      <x:c r="AK1421" s="222"/>
      <x:c r="AM1421" s="226"/>
      <x:c r="AN1421" s="222"/>
      <x:c r="AO1421" s="222"/>
    </x:row>
    <x:row r="1422" spans="1:57" x14ac:dyDescent="0.3">
      <x:c r="J1422" s="23"/>
      <x:c r="Q1422" s="23"/>
      <x:c r="R1422" s="23"/>
      <x:c r="T1422" s="226"/>
      <x:c r="U1422" s="226"/>
      <x:c r="V1422" s="226"/>
      <x:c r="W1422" s="226"/>
      <x:c r="X1422" s="226"/>
      <x:c r="Y1422" s="226"/>
      <x:c r="Z1422" s="226"/>
      <x:c r="AA1422" s="226"/>
      <x:c r="AC1422" s="226"/>
      <x:c r="AE1422" s="222"/>
      <x:c r="AF1422" s="226"/>
      <x:c r="AH1422" s="222"/>
      <x:c r="AI1422" s="23"/>
      <x:c r="AJ1422" s="222"/>
      <x:c r="AK1422" s="222"/>
      <x:c r="AM1422" s="226"/>
      <x:c r="AN1422" s="222"/>
      <x:c r="AO1422" s="222"/>
    </x:row>
    <x:row r="1423" spans="1:57" x14ac:dyDescent="0.3">
      <x:c r="J1423" s="23"/>
      <x:c r="Q1423" s="23"/>
      <x:c r="R1423" s="23"/>
      <x:c r="T1423" s="226"/>
      <x:c r="U1423" s="226"/>
      <x:c r="V1423" s="226"/>
      <x:c r="W1423" s="226"/>
      <x:c r="X1423" s="226"/>
      <x:c r="Y1423" s="226"/>
      <x:c r="Z1423" s="226"/>
      <x:c r="AA1423" s="226"/>
      <x:c r="AC1423" s="226"/>
      <x:c r="AE1423" s="226"/>
      <x:c r="AF1423" s="226"/>
      <x:c r="AH1423" s="222"/>
      <x:c r="AI1423" s="23"/>
      <x:c r="AJ1423" s="222"/>
      <x:c r="AK1423" s="222"/>
      <x:c r="AM1423" s="226"/>
      <x:c r="AN1423" s="222"/>
      <x:c r="AO1423" s="222"/>
    </x:row>
    <x:row r="1424" spans="1:57" x14ac:dyDescent="0.3">
      <x:c r="J1424" s="23"/>
      <x:c r="M1424" s="226"/>
      <x:c r="Q1424" s="23"/>
      <x:c r="R1424" s="23"/>
      <x:c r="T1424" s="226"/>
      <x:c r="U1424" s="226"/>
      <x:c r="V1424" s="226"/>
      <x:c r="W1424" s="226"/>
      <x:c r="X1424" s="226"/>
      <x:c r="Y1424" s="226"/>
      <x:c r="Z1424" s="226"/>
      <x:c r="AA1424" s="226"/>
      <x:c r="AC1424" s="226"/>
      <x:c r="AE1424" s="226"/>
      <x:c r="AF1424" s="226"/>
      <x:c r="AH1424" s="222"/>
      <x:c r="AI1424" s="23"/>
      <x:c r="AJ1424" s="222"/>
      <x:c r="AK1424" s="222"/>
      <x:c r="AM1424" s="226"/>
      <x:c r="AN1424" s="222"/>
      <x:c r="AO1424" s="222"/>
    </x:row>
    <x:row r="1425" spans="1:57" x14ac:dyDescent="0.3">
      <x:c r="J1425" s="23"/>
      <x:c r="M1425" s="226"/>
      <x:c r="Q1425" s="23"/>
      <x:c r="R1425" s="23"/>
      <x:c r="T1425" s="226"/>
      <x:c r="U1425" s="226"/>
      <x:c r="V1425" s="226"/>
      <x:c r="W1425" s="226"/>
      <x:c r="X1425" s="226"/>
      <x:c r="Y1425" s="226"/>
      <x:c r="Z1425" s="226"/>
      <x:c r="AA1425" s="226"/>
      <x:c r="AC1425" s="226"/>
      <x:c r="AE1425" s="222"/>
      <x:c r="AF1425" s="226"/>
      <x:c r="AH1425" s="222"/>
      <x:c r="AI1425" s="23"/>
      <x:c r="AJ1425" s="222"/>
      <x:c r="AK1425" s="222"/>
      <x:c r="AM1425" s="226"/>
      <x:c r="AN1425" s="222"/>
      <x:c r="AO1425" s="222"/>
    </x:row>
    <x:row r="1426" spans="1:57" x14ac:dyDescent="0.3">
      <x:c r="J1426" s="23"/>
      <x:c r="M1426" s="226"/>
      <x:c r="Q1426" s="23"/>
      <x:c r="R1426" s="23"/>
      <x:c r="T1426" s="226"/>
      <x:c r="U1426" s="226"/>
      <x:c r="V1426" s="226"/>
      <x:c r="W1426" s="226"/>
      <x:c r="X1426" s="226"/>
      <x:c r="Y1426" s="226"/>
      <x:c r="Z1426" s="226"/>
      <x:c r="AA1426" s="226"/>
      <x:c r="AC1426" s="226"/>
      <x:c r="AE1426" s="222"/>
      <x:c r="AF1426" s="226"/>
      <x:c r="AH1426" s="222"/>
      <x:c r="AI1426" s="23"/>
      <x:c r="AJ1426" s="222"/>
      <x:c r="AK1426" s="222"/>
      <x:c r="AM1426" s="226"/>
      <x:c r="AN1426" s="222"/>
      <x:c r="AO1426" s="222"/>
    </x:row>
    <x:row r="1427" spans="1:57" x14ac:dyDescent="0.3">
      <x:c r="J1427" s="23"/>
      <x:c r="M1427" s="226"/>
      <x:c r="Q1427" s="23"/>
      <x:c r="R1427" s="23"/>
      <x:c r="T1427" s="226"/>
      <x:c r="U1427" s="226"/>
      <x:c r="V1427" s="226"/>
      <x:c r="W1427" s="226"/>
      <x:c r="X1427" s="226"/>
      <x:c r="Y1427" s="226"/>
      <x:c r="Z1427" s="226"/>
      <x:c r="AA1427" s="226"/>
      <x:c r="AC1427" s="226"/>
      <x:c r="AE1427" s="222"/>
      <x:c r="AF1427" s="226"/>
      <x:c r="AH1427" s="222"/>
      <x:c r="AI1427" s="23"/>
      <x:c r="AJ1427" s="222"/>
      <x:c r="AK1427" s="222"/>
      <x:c r="AM1427" s="226"/>
      <x:c r="AN1427" s="222"/>
      <x:c r="AO1427" s="222"/>
    </x:row>
    <x:row r="1428" spans="1:57" x14ac:dyDescent="0.3">
      <x:c r="J1428" s="23"/>
      <x:c r="M1428" s="226"/>
      <x:c r="Q1428" s="23"/>
      <x:c r="R1428" s="23"/>
      <x:c r="T1428" s="226"/>
      <x:c r="U1428" s="226"/>
      <x:c r="V1428" s="226"/>
      <x:c r="W1428" s="226"/>
      <x:c r="X1428" s="226"/>
      <x:c r="Y1428" s="226"/>
      <x:c r="Z1428" s="226"/>
      <x:c r="AA1428" s="226"/>
      <x:c r="AC1428" s="226"/>
      <x:c r="AE1428" s="222"/>
      <x:c r="AF1428" s="226"/>
      <x:c r="AH1428" s="222"/>
      <x:c r="AI1428" s="23"/>
      <x:c r="AJ1428" s="222"/>
      <x:c r="AK1428" s="222"/>
      <x:c r="AM1428" s="226"/>
      <x:c r="AN1428" s="222"/>
      <x:c r="AO1428" s="222"/>
    </x:row>
    <x:row r="1429" spans="1:57" x14ac:dyDescent="0.3">
      <x:c r="J1429" s="23"/>
      <x:c r="Q1429" s="23"/>
      <x:c r="R1429" s="23"/>
      <x:c r="T1429" s="226"/>
      <x:c r="U1429" s="226"/>
      <x:c r="V1429" s="226"/>
      <x:c r="W1429" s="226"/>
      <x:c r="X1429" s="226"/>
      <x:c r="Y1429" s="226"/>
      <x:c r="Z1429" s="226"/>
      <x:c r="AA1429" s="226"/>
      <x:c r="AC1429" s="226"/>
      <x:c r="AE1429" s="222"/>
      <x:c r="AF1429" s="226"/>
      <x:c r="AH1429" s="222"/>
      <x:c r="AI1429" s="23"/>
      <x:c r="AJ1429" s="222"/>
      <x:c r="AK1429" s="222"/>
      <x:c r="AM1429" s="226"/>
      <x:c r="AN1429" s="222"/>
      <x:c r="AO1429" s="222"/>
    </x:row>
    <x:row r="1430" spans="1:57" x14ac:dyDescent="0.3">
      <x:c r="J1430" s="23"/>
      <x:c r="Q1430" s="23"/>
      <x:c r="R1430" s="23"/>
      <x:c r="T1430" s="226"/>
      <x:c r="U1430" s="226"/>
      <x:c r="V1430" s="226"/>
      <x:c r="W1430" s="226"/>
      <x:c r="X1430" s="226"/>
      <x:c r="Y1430" s="226"/>
      <x:c r="Z1430" s="226"/>
      <x:c r="AA1430" s="226"/>
      <x:c r="AC1430" s="226"/>
      <x:c r="AE1430" s="222"/>
      <x:c r="AF1430" s="226"/>
      <x:c r="AH1430" s="222"/>
      <x:c r="AI1430" s="23"/>
      <x:c r="AJ1430" s="222"/>
      <x:c r="AK1430" s="222"/>
      <x:c r="AM1430" s="226"/>
      <x:c r="AN1430" s="222"/>
      <x:c r="AO1430" s="222"/>
    </x:row>
    <x:row r="1431" spans="1:57" x14ac:dyDescent="0.3">
      <x:c r="J1431" s="23"/>
      <x:c r="M1431" s="226"/>
      <x:c r="Q1431" s="23"/>
      <x:c r="R1431" s="23"/>
      <x:c r="T1431" s="226"/>
      <x:c r="U1431" s="226"/>
      <x:c r="V1431" s="226"/>
      <x:c r="W1431" s="226"/>
      <x:c r="X1431" s="226"/>
      <x:c r="Y1431" s="226"/>
      <x:c r="Z1431" s="226"/>
      <x:c r="AA1431" s="226"/>
      <x:c r="AC1431" s="226"/>
      <x:c r="AE1431" s="226"/>
      <x:c r="AF1431" s="226"/>
      <x:c r="AH1431" s="222"/>
      <x:c r="AI1431" s="23"/>
      <x:c r="AJ1431" s="222"/>
      <x:c r="AK1431" s="222"/>
      <x:c r="AM1431" s="226"/>
      <x:c r="AN1431" s="222"/>
      <x:c r="AO1431" s="222"/>
    </x:row>
    <x:row r="1432" spans="1:57" x14ac:dyDescent="0.3">
      <x:c r="J1432" s="23"/>
      <x:c r="M1432" s="226"/>
      <x:c r="Q1432" s="23"/>
      <x:c r="R1432" s="23"/>
      <x:c r="T1432" s="226"/>
      <x:c r="U1432" s="226"/>
      <x:c r="V1432" s="226"/>
      <x:c r="W1432" s="226"/>
      <x:c r="X1432" s="226"/>
      <x:c r="Y1432" s="226"/>
      <x:c r="Z1432" s="226"/>
      <x:c r="AA1432" s="226"/>
      <x:c r="AC1432" s="226"/>
      <x:c r="AE1432" s="222"/>
      <x:c r="AF1432" s="226"/>
      <x:c r="AH1432" s="222"/>
      <x:c r="AI1432" s="23"/>
      <x:c r="AJ1432" s="222"/>
      <x:c r="AK1432" s="222"/>
      <x:c r="AM1432" s="226"/>
      <x:c r="AN1432" s="222"/>
      <x:c r="AO1432" s="222"/>
    </x:row>
    <x:row r="1433" spans="1:57" x14ac:dyDescent="0.3">
      <x:c r="J1433" s="23"/>
      <x:c r="M1433" s="226"/>
      <x:c r="Q1433" s="23"/>
      <x:c r="R1433" s="23"/>
      <x:c r="T1433" s="226"/>
      <x:c r="U1433" s="226"/>
      <x:c r="V1433" s="226"/>
      <x:c r="W1433" s="226"/>
      <x:c r="X1433" s="226"/>
      <x:c r="Y1433" s="226"/>
      <x:c r="Z1433" s="226"/>
      <x:c r="AA1433" s="226"/>
      <x:c r="AC1433" s="226"/>
      <x:c r="AE1433" s="222"/>
      <x:c r="AF1433" s="226"/>
      <x:c r="AH1433" s="222"/>
      <x:c r="AI1433" s="23"/>
      <x:c r="AJ1433" s="222"/>
      <x:c r="AK1433" s="222"/>
      <x:c r="AM1433" s="226"/>
      <x:c r="AN1433" s="222"/>
      <x:c r="AO1433" s="222"/>
    </x:row>
    <x:row r="1434" spans="1:57" x14ac:dyDescent="0.3">
      <x:c r="J1434" s="23"/>
      <x:c r="M1434" s="226"/>
      <x:c r="Q1434" s="23"/>
      <x:c r="R1434" s="23"/>
      <x:c r="T1434" s="226"/>
      <x:c r="U1434" s="226"/>
      <x:c r="V1434" s="226"/>
      <x:c r="W1434" s="226"/>
      <x:c r="X1434" s="226"/>
      <x:c r="Y1434" s="226"/>
      <x:c r="Z1434" s="226"/>
      <x:c r="AA1434" s="226"/>
      <x:c r="AC1434" s="226"/>
      <x:c r="AE1434" s="222"/>
      <x:c r="AF1434" s="226"/>
      <x:c r="AH1434" s="222"/>
      <x:c r="AI1434" s="23"/>
      <x:c r="AJ1434" s="222"/>
      <x:c r="AK1434" s="222"/>
      <x:c r="AM1434" s="226"/>
      <x:c r="AN1434" s="222"/>
      <x:c r="AO1434" s="222"/>
    </x:row>
    <x:row r="1435" spans="1:57" x14ac:dyDescent="0.3">
      <x:c r="J1435" s="23"/>
      <x:c r="M1435" s="226"/>
      <x:c r="Q1435" s="23"/>
      <x:c r="R1435" s="23"/>
      <x:c r="T1435" s="226"/>
      <x:c r="U1435" s="226"/>
      <x:c r="V1435" s="226"/>
      <x:c r="W1435" s="226"/>
      <x:c r="X1435" s="226"/>
      <x:c r="Y1435" s="226"/>
      <x:c r="Z1435" s="226"/>
      <x:c r="AA1435" s="226"/>
      <x:c r="AC1435" s="226"/>
      <x:c r="AE1435" s="222"/>
      <x:c r="AF1435" s="226"/>
      <x:c r="AH1435" s="222"/>
      <x:c r="AI1435" s="23"/>
      <x:c r="AJ1435" s="222"/>
      <x:c r="AK1435" s="222"/>
      <x:c r="AM1435" s="226"/>
      <x:c r="AN1435" s="222"/>
      <x:c r="AO1435" s="222"/>
    </x:row>
    <x:row r="1436" spans="1:57" x14ac:dyDescent="0.3">
      <x:c r="J1436" s="23"/>
      <x:c r="M1436" s="226"/>
      <x:c r="Q1436" s="23"/>
      <x:c r="R1436" s="23"/>
      <x:c r="T1436" s="226"/>
      <x:c r="U1436" s="226"/>
      <x:c r="V1436" s="226"/>
      <x:c r="W1436" s="226"/>
      <x:c r="X1436" s="226"/>
      <x:c r="Y1436" s="226"/>
      <x:c r="Z1436" s="226"/>
      <x:c r="AA1436" s="226"/>
      <x:c r="AC1436" s="226"/>
      <x:c r="AE1436" s="222"/>
      <x:c r="AF1436" s="226"/>
      <x:c r="AH1436" s="222"/>
      <x:c r="AI1436" s="23"/>
      <x:c r="AJ1436" s="222"/>
      <x:c r="AK1436" s="222"/>
      <x:c r="AM1436" s="226"/>
      <x:c r="AN1436" s="222"/>
      <x:c r="AO1436" s="222"/>
    </x:row>
    <x:row r="1437" spans="1:57" x14ac:dyDescent="0.3">
      <x:c r="J1437" s="23"/>
      <x:c r="Q1437" s="23"/>
      <x:c r="R1437" s="23"/>
      <x:c r="T1437" s="226"/>
      <x:c r="U1437" s="226"/>
      <x:c r="V1437" s="226"/>
      <x:c r="W1437" s="226"/>
      <x:c r="X1437" s="226"/>
      <x:c r="Y1437" s="226"/>
      <x:c r="Z1437" s="226"/>
      <x:c r="AA1437" s="226"/>
      <x:c r="AC1437" s="226"/>
      <x:c r="AE1437" s="222"/>
      <x:c r="AF1437" s="226"/>
      <x:c r="AH1437" s="222"/>
      <x:c r="AI1437" s="23"/>
      <x:c r="AJ1437" s="222"/>
      <x:c r="AK1437" s="222"/>
      <x:c r="AM1437" s="226"/>
      <x:c r="AN1437" s="222"/>
      <x:c r="AO1437" s="222"/>
    </x:row>
    <x:row r="1438" spans="1:57" x14ac:dyDescent="0.3">
      <x:c r="J1438" s="23"/>
      <x:c r="Q1438" s="23"/>
      <x:c r="R1438" s="23"/>
      <x:c r="T1438" s="226"/>
      <x:c r="U1438" s="226"/>
      <x:c r="V1438" s="226"/>
      <x:c r="W1438" s="226"/>
      <x:c r="X1438" s="226"/>
      <x:c r="Y1438" s="226"/>
      <x:c r="Z1438" s="226"/>
      <x:c r="AA1438" s="226"/>
      <x:c r="AC1438" s="226"/>
      <x:c r="AE1438" s="222"/>
      <x:c r="AF1438" s="226"/>
      <x:c r="AH1438" s="222"/>
      <x:c r="AI1438" s="23"/>
      <x:c r="AJ1438" s="222"/>
      <x:c r="AK1438" s="222"/>
      <x:c r="AM1438" s="226"/>
      <x:c r="AN1438" s="222"/>
      <x:c r="AO1438" s="222"/>
    </x:row>
    <x:row r="1439" spans="1:57" x14ac:dyDescent="0.3">
      <x:c r="J1439" s="23"/>
      <x:c r="Q1439" s="23"/>
      <x:c r="R1439" s="23"/>
      <x:c r="T1439" s="226"/>
      <x:c r="U1439" s="226"/>
      <x:c r="V1439" s="226"/>
      <x:c r="W1439" s="226"/>
      <x:c r="X1439" s="226"/>
      <x:c r="Y1439" s="226"/>
      <x:c r="Z1439" s="226"/>
      <x:c r="AA1439" s="226"/>
      <x:c r="AC1439" s="226"/>
      <x:c r="AE1439" s="222"/>
      <x:c r="AF1439" s="226"/>
      <x:c r="AH1439" s="222"/>
      <x:c r="AI1439" s="23"/>
      <x:c r="AJ1439" s="222"/>
      <x:c r="AK1439" s="222"/>
      <x:c r="AM1439" s="226"/>
      <x:c r="AN1439" s="222"/>
      <x:c r="AO1439" s="222"/>
    </x:row>
    <x:row r="1440" spans="1:57" x14ac:dyDescent="0.3">
      <x:c r="J1440" s="23"/>
      <x:c r="M1440" s="226"/>
      <x:c r="Q1440" s="23"/>
      <x:c r="R1440" s="23"/>
      <x:c r="T1440" s="226"/>
      <x:c r="U1440" s="226"/>
      <x:c r="V1440" s="226"/>
      <x:c r="W1440" s="226"/>
      <x:c r="X1440" s="226"/>
      <x:c r="Y1440" s="226"/>
      <x:c r="Z1440" s="226"/>
      <x:c r="AA1440" s="226"/>
      <x:c r="AC1440" s="226"/>
      <x:c r="AE1440" s="222"/>
      <x:c r="AF1440" s="226"/>
      <x:c r="AH1440" s="222"/>
      <x:c r="AI1440" s="23"/>
      <x:c r="AJ1440" s="222"/>
      <x:c r="AK1440" s="222"/>
      <x:c r="AM1440" s="226"/>
      <x:c r="AN1440" s="222"/>
      <x:c r="AO1440" s="222"/>
    </x:row>
    <x:row r="1441" spans="1:57" x14ac:dyDescent="0.3">
      <x:c r="J1441" s="23"/>
      <x:c r="Q1441" s="23"/>
      <x:c r="R1441" s="23"/>
      <x:c r="T1441" s="226"/>
      <x:c r="U1441" s="226"/>
      <x:c r="V1441" s="226"/>
      <x:c r="W1441" s="226"/>
      <x:c r="X1441" s="226"/>
      <x:c r="Y1441" s="226"/>
      <x:c r="Z1441" s="226"/>
      <x:c r="AA1441" s="226"/>
      <x:c r="AC1441" s="226"/>
      <x:c r="AE1441" s="222"/>
      <x:c r="AF1441" s="226"/>
      <x:c r="AH1441" s="222"/>
      <x:c r="AI1441" s="23"/>
      <x:c r="AJ1441" s="222"/>
      <x:c r="AK1441" s="222"/>
      <x:c r="AM1441" s="226"/>
      <x:c r="AN1441" s="222"/>
      <x:c r="AO1441" s="222"/>
    </x:row>
    <x:row r="1442" spans="1:57" x14ac:dyDescent="0.3">
      <x:c r="J1442" s="23"/>
      <x:c r="Q1442" s="23"/>
      <x:c r="R1442" s="23"/>
      <x:c r="T1442" s="226"/>
      <x:c r="U1442" s="226"/>
      <x:c r="V1442" s="226"/>
      <x:c r="W1442" s="226"/>
      <x:c r="X1442" s="226"/>
      <x:c r="Y1442" s="226"/>
      <x:c r="Z1442" s="226"/>
      <x:c r="AA1442" s="226"/>
      <x:c r="AC1442" s="226"/>
      <x:c r="AE1442" s="226"/>
      <x:c r="AF1442" s="226"/>
      <x:c r="AH1442" s="222"/>
      <x:c r="AI1442" s="23"/>
      <x:c r="AJ1442" s="222"/>
      <x:c r="AK1442" s="222"/>
      <x:c r="AM1442" s="226"/>
      <x:c r="AN1442" s="222"/>
      <x:c r="AO1442" s="222"/>
    </x:row>
    <x:row r="1443" spans="1:57" x14ac:dyDescent="0.3">
      <x:c r="J1443" s="23"/>
      <x:c r="M1443" s="226"/>
      <x:c r="Q1443" s="23"/>
      <x:c r="R1443" s="23"/>
      <x:c r="T1443" s="226"/>
      <x:c r="U1443" s="226"/>
      <x:c r="V1443" s="226"/>
      <x:c r="W1443" s="226"/>
      <x:c r="X1443" s="226"/>
      <x:c r="Y1443" s="226"/>
      <x:c r="Z1443" s="226"/>
      <x:c r="AA1443" s="226"/>
      <x:c r="AC1443" s="226"/>
      <x:c r="AE1443" s="222"/>
      <x:c r="AF1443" s="226"/>
      <x:c r="AH1443" s="222"/>
      <x:c r="AI1443" s="23"/>
      <x:c r="AJ1443" s="222"/>
      <x:c r="AK1443" s="222"/>
      <x:c r="AM1443" s="226"/>
      <x:c r="AN1443" s="222"/>
      <x:c r="AO1443" s="222"/>
    </x:row>
    <x:row r="1444" spans="1:57" x14ac:dyDescent="0.3">
      <x:c r="J1444" s="23"/>
      <x:c r="M1444" s="226"/>
      <x:c r="Q1444" s="23"/>
      <x:c r="R1444" s="23"/>
      <x:c r="T1444" s="226"/>
      <x:c r="U1444" s="226"/>
      <x:c r="V1444" s="226"/>
      <x:c r="W1444" s="226"/>
      <x:c r="X1444" s="226"/>
      <x:c r="Y1444" s="226"/>
      <x:c r="Z1444" s="226"/>
      <x:c r="AA1444" s="226"/>
      <x:c r="AC1444" s="226"/>
      <x:c r="AE1444" s="222"/>
      <x:c r="AF1444" s="226"/>
      <x:c r="AH1444" s="222"/>
      <x:c r="AI1444" s="23"/>
      <x:c r="AJ1444" s="222"/>
      <x:c r="AK1444" s="222"/>
      <x:c r="AM1444" s="226"/>
      <x:c r="AN1444" s="222"/>
      <x:c r="AO1444" s="222"/>
    </x:row>
    <x:row r="1445" spans="1:57" x14ac:dyDescent="0.3">
      <x:c r="J1445" s="23"/>
      <x:c r="Q1445" s="23"/>
      <x:c r="R1445" s="23"/>
      <x:c r="T1445" s="226"/>
      <x:c r="U1445" s="226"/>
      <x:c r="V1445" s="226"/>
      <x:c r="W1445" s="226"/>
      <x:c r="X1445" s="226"/>
      <x:c r="Y1445" s="226"/>
      <x:c r="Z1445" s="226"/>
      <x:c r="AA1445" s="226"/>
      <x:c r="AC1445" s="226"/>
      <x:c r="AE1445" s="222"/>
      <x:c r="AF1445" s="226"/>
      <x:c r="AH1445" s="222"/>
      <x:c r="AI1445" s="23"/>
      <x:c r="AJ1445" s="222"/>
      <x:c r="AK1445" s="222"/>
      <x:c r="AM1445" s="226"/>
      <x:c r="AN1445" s="222"/>
      <x:c r="AO1445" s="222"/>
    </x:row>
    <x:row r="1446" spans="1:57" x14ac:dyDescent="0.3">
      <x:c r="J1446" s="23"/>
      <x:c r="Q1446" s="23"/>
      <x:c r="R1446" s="23"/>
      <x:c r="T1446" s="226"/>
      <x:c r="U1446" s="226"/>
      <x:c r="V1446" s="226"/>
      <x:c r="W1446" s="226"/>
      <x:c r="X1446" s="226"/>
      <x:c r="Y1446" s="226"/>
      <x:c r="Z1446" s="226"/>
      <x:c r="AA1446" s="226"/>
      <x:c r="AC1446" s="226"/>
      <x:c r="AE1446" s="222"/>
      <x:c r="AF1446" s="226"/>
      <x:c r="AH1446" s="222"/>
      <x:c r="AI1446" s="23"/>
      <x:c r="AJ1446" s="222"/>
      <x:c r="AK1446" s="222"/>
      <x:c r="AM1446" s="226"/>
      <x:c r="AN1446" s="222"/>
      <x:c r="AO1446" s="222"/>
    </x:row>
    <x:row r="1447" spans="1:57" x14ac:dyDescent="0.3">
      <x:c r="J1447" s="23"/>
      <x:c r="M1447" s="226"/>
      <x:c r="Q1447" s="23"/>
      <x:c r="R1447" s="23"/>
      <x:c r="T1447" s="226"/>
      <x:c r="U1447" s="226"/>
      <x:c r="V1447" s="226"/>
      <x:c r="W1447" s="226"/>
      <x:c r="X1447" s="226"/>
      <x:c r="Y1447" s="226"/>
      <x:c r="Z1447" s="226"/>
      <x:c r="AA1447" s="226"/>
      <x:c r="AC1447" s="226"/>
      <x:c r="AE1447" s="222"/>
      <x:c r="AF1447" s="226"/>
      <x:c r="AH1447" s="222"/>
      <x:c r="AI1447" s="23"/>
      <x:c r="AJ1447" s="222"/>
      <x:c r="AK1447" s="222"/>
      <x:c r="AM1447" s="226"/>
      <x:c r="AN1447" s="222"/>
      <x:c r="AO1447" s="222"/>
    </x:row>
    <x:row r="1448" spans="1:57" x14ac:dyDescent="0.3">
      <x:c r="J1448" s="23"/>
      <x:c r="M1448" s="226"/>
      <x:c r="Q1448" s="23"/>
      <x:c r="R1448" s="23"/>
      <x:c r="T1448" s="226"/>
      <x:c r="U1448" s="226"/>
      <x:c r="V1448" s="226"/>
      <x:c r="W1448" s="226"/>
      <x:c r="X1448" s="226"/>
      <x:c r="Y1448" s="226"/>
      <x:c r="Z1448" s="226"/>
      <x:c r="AA1448" s="226"/>
      <x:c r="AC1448" s="226"/>
      <x:c r="AE1448" s="222"/>
      <x:c r="AF1448" s="226"/>
      <x:c r="AH1448" s="222"/>
      <x:c r="AI1448" s="23"/>
      <x:c r="AJ1448" s="226"/>
      <x:c r="AK1448" s="226"/>
      <x:c r="AM1448" s="226"/>
      <x:c r="AN1448" s="226"/>
      <x:c r="AO1448" s="226"/>
    </x:row>
    <x:row r="1449" spans="1:57" x14ac:dyDescent="0.3">
      <x:c r="J1449" s="23"/>
      <x:c r="M1449" s="226"/>
      <x:c r="Q1449" s="23"/>
      <x:c r="R1449" s="23"/>
      <x:c r="T1449" s="226"/>
      <x:c r="U1449" s="226"/>
      <x:c r="V1449" s="226"/>
      <x:c r="W1449" s="226"/>
      <x:c r="X1449" s="226"/>
      <x:c r="Y1449" s="226"/>
      <x:c r="Z1449" s="226"/>
      <x:c r="AA1449" s="226"/>
      <x:c r="AC1449" s="226"/>
      <x:c r="AE1449" s="226"/>
      <x:c r="AF1449" s="226"/>
      <x:c r="AH1449" s="222"/>
      <x:c r="AI1449" s="23"/>
      <x:c r="AJ1449" s="222"/>
      <x:c r="AK1449" s="222"/>
      <x:c r="AM1449" s="226"/>
      <x:c r="AN1449" s="222"/>
      <x:c r="AO1449" s="222"/>
    </x:row>
    <x:row r="1450" spans="1:57" x14ac:dyDescent="0.3">
      <x:c r="J1450" s="23"/>
      <x:c r="M1450" s="226"/>
      <x:c r="Q1450" s="23"/>
      <x:c r="R1450" s="23"/>
      <x:c r="T1450" s="226"/>
      <x:c r="U1450" s="226"/>
      <x:c r="V1450" s="226"/>
      <x:c r="W1450" s="226"/>
      <x:c r="X1450" s="226"/>
      <x:c r="Y1450" s="226"/>
      <x:c r="Z1450" s="226"/>
      <x:c r="AA1450" s="226"/>
      <x:c r="AC1450" s="226"/>
      <x:c r="AE1450" s="222"/>
      <x:c r="AF1450" s="226"/>
      <x:c r="AH1450" s="222"/>
      <x:c r="AI1450" s="23"/>
      <x:c r="AJ1450" s="222"/>
      <x:c r="AK1450" s="222"/>
      <x:c r="AM1450" s="226"/>
      <x:c r="AN1450" s="222"/>
      <x:c r="AO1450" s="222"/>
    </x:row>
    <x:row r="1451" spans="1:57" x14ac:dyDescent="0.3">
      <x:c r="J1451" s="23"/>
      <x:c r="Q1451" s="23"/>
      <x:c r="R1451" s="23"/>
      <x:c r="T1451" s="226"/>
      <x:c r="U1451" s="226"/>
      <x:c r="V1451" s="226"/>
      <x:c r="W1451" s="226"/>
      <x:c r="X1451" s="226"/>
      <x:c r="Y1451" s="226"/>
      <x:c r="Z1451" s="226"/>
      <x:c r="AA1451" s="226"/>
      <x:c r="AC1451" s="226"/>
      <x:c r="AE1451" s="222"/>
      <x:c r="AF1451" s="226"/>
      <x:c r="AH1451" s="222"/>
      <x:c r="AI1451" s="23"/>
      <x:c r="AJ1451" s="222"/>
      <x:c r="AK1451" s="222"/>
      <x:c r="AM1451" s="226"/>
      <x:c r="AN1451" s="222"/>
      <x:c r="AO1451" s="222"/>
    </x:row>
    <x:row r="1452" spans="1:57" x14ac:dyDescent="0.3">
      <x:c r="J1452" s="23"/>
      <x:c r="M1452" s="226"/>
      <x:c r="Q1452" s="23"/>
      <x:c r="R1452" s="23"/>
      <x:c r="T1452" s="226"/>
      <x:c r="U1452" s="226"/>
      <x:c r="V1452" s="226"/>
      <x:c r="W1452" s="226"/>
      <x:c r="X1452" s="226"/>
      <x:c r="Y1452" s="226"/>
      <x:c r="Z1452" s="226"/>
      <x:c r="AA1452" s="226"/>
      <x:c r="AC1452" s="226"/>
      <x:c r="AE1452" s="226"/>
      <x:c r="AF1452" s="226"/>
      <x:c r="AH1452" s="222"/>
      <x:c r="AI1452" s="23"/>
      <x:c r="AJ1452" s="226"/>
      <x:c r="AK1452" s="226"/>
      <x:c r="AM1452" s="226"/>
      <x:c r="AN1452" s="226"/>
      <x:c r="AO1452" s="226"/>
    </x:row>
    <x:row r="1453" spans="1:57" x14ac:dyDescent="0.3">
      <x:c r="J1453" s="23"/>
      <x:c r="M1453" s="226"/>
      <x:c r="Q1453" s="23"/>
      <x:c r="R1453" s="23"/>
      <x:c r="T1453" s="226"/>
      <x:c r="U1453" s="226"/>
      <x:c r="V1453" s="226"/>
      <x:c r="W1453" s="226"/>
      <x:c r="X1453" s="226"/>
      <x:c r="Y1453" s="226"/>
      <x:c r="Z1453" s="226"/>
      <x:c r="AA1453" s="226"/>
      <x:c r="AC1453" s="226"/>
      <x:c r="AE1453" s="222"/>
      <x:c r="AF1453" s="226"/>
      <x:c r="AH1453" s="222"/>
      <x:c r="AI1453" s="23"/>
      <x:c r="AJ1453" s="222"/>
      <x:c r="AK1453" s="222"/>
      <x:c r="AM1453" s="226"/>
      <x:c r="AN1453" s="222"/>
      <x:c r="AO1453" s="222"/>
    </x:row>
    <x:row r="1454" spans="1:57" x14ac:dyDescent="0.3">
      <x:c r="J1454" s="23"/>
      <x:c r="Q1454" s="23"/>
      <x:c r="R1454" s="23"/>
      <x:c r="T1454" s="226"/>
      <x:c r="U1454" s="226"/>
      <x:c r="V1454" s="226"/>
      <x:c r="W1454" s="226"/>
      <x:c r="X1454" s="226"/>
      <x:c r="Y1454" s="226"/>
      <x:c r="Z1454" s="226"/>
      <x:c r="AA1454" s="226"/>
      <x:c r="AC1454" s="226"/>
      <x:c r="AE1454" s="226"/>
      <x:c r="AF1454" s="226"/>
      <x:c r="AH1454" s="222"/>
      <x:c r="AI1454" s="23"/>
      <x:c r="AJ1454" s="222"/>
      <x:c r="AK1454" s="222"/>
      <x:c r="AM1454" s="226"/>
      <x:c r="AN1454" s="222"/>
      <x:c r="AO1454" s="222"/>
    </x:row>
    <x:row r="1455" spans="1:57" x14ac:dyDescent="0.3">
      <x:c r="J1455" s="23"/>
      <x:c r="M1455" s="226"/>
      <x:c r="Q1455" s="23"/>
      <x:c r="R1455" s="23"/>
      <x:c r="T1455" s="226"/>
      <x:c r="U1455" s="226"/>
      <x:c r="V1455" s="226"/>
      <x:c r="W1455" s="226"/>
      <x:c r="X1455" s="226"/>
      <x:c r="Y1455" s="226"/>
      <x:c r="Z1455" s="226"/>
      <x:c r="AA1455" s="226"/>
      <x:c r="AC1455" s="226"/>
      <x:c r="AE1455" s="226"/>
      <x:c r="AF1455" s="226"/>
      <x:c r="AH1455" s="222"/>
      <x:c r="AI1455" s="23"/>
      <x:c r="AJ1455" s="222"/>
      <x:c r="AK1455" s="222"/>
      <x:c r="AM1455" s="226"/>
      <x:c r="AN1455" s="222"/>
      <x:c r="AO1455" s="222"/>
    </x:row>
    <x:row r="1456" spans="1:57" x14ac:dyDescent="0.3">
      <x:c r="J1456" s="23"/>
      <x:c r="M1456" s="226"/>
      <x:c r="Q1456" s="23"/>
      <x:c r="R1456" s="23"/>
      <x:c r="T1456" s="226"/>
      <x:c r="U1456" s="226"/>
      <x:c r="V1456" s="226"/>
      <x:c r="W1456" s="226"/>
      <x:c r="X1456" s="226"/>
      <x:c r="Y1456" s="226"/>
      <x:c r="Z1456" s="226"/>
      <x:c r="AA1456" s="226"/>
      <x:c r="AC1456" s="226"/>
      <x:c r="AE1456" s="222"/>
      <x:c r="AF1456" s="226"/>
      <x:c r="AH1456" s="226"/>
      <x:c r="AI1456" s="23"/>
      <x:c r="AJ1456" s="226"/>
      <x:c r="AK1456" s="226"/>
      <x:c r="AM1456" s="226"/>
      <x:c r="AN1456" s="226"/>
      <x:c r="AO1456" s="226"/>
    </x:row>
    <x:row r="1457" spans="1:57" x14ac:dyDescent="0.3">
      <x:c r="J1457" s="23"/>
      <x:c r="Q1457" s="23"/>
      <x:c r="R1457" s="23"/>
      <x:c r="T1457" s="226"/>
      <x:c r="U1457" s="226"/>
      <x:c r="V1457" s="226"/>
      <x:c r="W1457" s="226"/>
      <x:c r="X1457" s="226"/>
      <x:c r="Y1457" s="226"/>
      <x:c r="Z1457" s="226"/>
      <x:c r="AA1457" s="226"/>
      <x:c r="AC1457" s="226"/>
      <x:c r="AE1457" s="222"/>
      <x:c r="AF1457" s="226"/>
      <x:c r="AH1457" s="222"/>
      <x:c r="AI1457" s="23"/>
      <x:c r="AJ1457" s="222"/>
      <x:c r="AK1457" s="222"/>
      <x:c r="AM1457" s="226"/>
      <x:c r="AN1457" s="222"/>
      <x:c r="AO1457" s="222"/>
    </x:row>
    <x:row r="1458" spans="1:57" x14ac:dyDescent="0.3">
      <x:c r="J1458" s="23"/>
      <x:c r="M1458" s="226"/>
      <x:c r="Q1458" s="23"/>
      <x:c r="R1458" s="23"/>
      <x:c r="T1458" s="226"/>
      <x:c r="U1458" s="226"/>
      <x:c r="V1458" s="226"/>
      <x:c r="W1458" s="226"/>
      <x:c r="X1458" s="226"/>
      <x:c r="Y1458" s="226"/>
      <x:c r="Z1458" s="226"/>
      <x:c r="AA1458" s="226"/>
      <x:c r="AC1458" s="226"/>
      <x:c r="AE1458" s="222"/>
      <x:c r="AF1458" s="226"/>
      <x:c r="AH1458" s="222"/>
      <x:c r="AI1458" s="23"/>
      <x:c r="AJ1458" s="222"/>
      <x:c r="AK1458" s="222"/>
      <x:c r="AM1458" s="226"/>
      <x:c r="AN1458" s="222"/>
      <x:c r="AO1458" s="222"/>
    </x:row>
    <x:row r="1459" spans="1:57" x14ac:dyDescent="0.3">
      <x:c r="J1459" s="23"/>
      <x:c r="M1459" s="226"/>
      <x:c r="Q1459" s="23"/>
      <x:c r="R1459" s="23"/>
      <x:c r="T1459" s="226"/>
      <x:c r="U1459" s="226"/>
      <x:c r="V1459" s="226"/>
      <x:c r="W1459" s="226"/>
      <x:c r="X1459" s="226"/>
      <x:c r="Y1459" s="226"/>
      <x:c r="Z1459" s="226"/>
      <x:c r="AA1459" s="226"/>
      <x:c r="AC1459" s="226"/>
      <x:c r="AE1459" s="222"/>
      <x:c r="AF1459" s="226"/>
      <x:c r="AH1459" s="222"/>
      <x:c r="AI1459" s="23"/>
      <x:c r="AJ1459" s="222"/>
      <x:c r="AK1459" s="222"/>
      <x:c r="AM1459" s="226"/>
      <x:c r="AN1459" s="222"/>
      <x:c r="AO1459" s="222"/>
    </x:row>
    <x:row r="1460" spans="1:57" x14ac:dyDescent="0.3">
      <x:c r="J1460" s="23"/>
      <x:c r="M1460" s="226"/>
      <x:c r="Q1460" s="23"/>
      <x:c r="R1460" s="23"/>
      <x:c r="T1460" s="226"/>
      <x:c r="U1460" s="226"/>
      <x:c r="V1460" s="226"/>
      <x:c r="W1460" s="226"/>
      <x:c r="X1460" s="226"/>
      <x:c r="Y1460" s="226"/>
      <x:c r="Z1460" s="226"/>
      <x:c r="AA1460" s="226"/>
      <x:c r="AC1460" s="226"/>
      <x:c r="AE1460" s="222"/>
      <x:c r="AF1460" s="226"/>
      <x:c r="AH1460" s="222"/>
      <x:c r="AI1460" s="23"/>
      <x:c r="AJ1460" s="222"/>
      <x:c r="AK1460" s="222"/>
      <x:c r="AM1460" s="226"/>
      <x:c r="AN1460" s="222"/>
      <x:c r="AO1460" s="222"/>
    </x:row>
    <x:row r="1461" spans="1:57" x14ac:dyDescent="0.3">
      <x:c r="J1461" s="23"/>
      <x:c r="Q1461" s="23"/>
      <x:c r="R1461" s="23"/>
      <x:c r="T1461" s="226"/>
      <x:c r="U1461" s="226"/>
      <x:c r="V1461" s="226"/>
      <x:c r="W1461" s="226"/>
      <x:c r="X1461" s="226"/>
      <x:c r="Y1461" s="226"/>
      <x:c r="Z1461" s="226"/>
      <x:c r="AA1461" s="226"/>
      <x:c r="AC1461" s="226"/>
      <x:c r="AE1461" s="222"/>
      <x:c r="AF1461" s="226"/>
      <x:c r="AH1461" s="222"/>
      <x:c r="AI1461" s="23"/>
      <x:c r="AJ1461" s="222"/>
      <x:c r="AK1461" s="222"/>
      <x:c r="AM1461" s="226"/>
      <x:c r="AN1461" s="222"/>
      <x:c r="AO1461" s="222"/>
    </x:row>
    <x:row r="1462" spans="1:57" x14ac:dyDescent="0.3">
      <x:c r="J1462" s="23"/>
      <x:c r="Q1462" s="23"/>
      <x:c r="R1462" s="23"/>
      <x:c r="T1462" s="226"/>
      <x:c r="U1462" s="226"/>
      <x:c r="V1462" s="226"/>
      <x:c r="W1462" s="226"/>
      <x:c r="X1462" s="226"/>
      <x:c r="Y1462" s="226"/>
      <x:c r="Z1462" s="226"/>
      <x:c r="AA1462" s="226"/>
      <x:c r="AC1462" s="226"/>
      <x:c r="AE1462" s="226"/>
      <x:c r="AF1462" s="226"/>
      <x:c r="AH1462" s="222"/>
      <x:c r="AI1462" s="23"/>
      <x:c r="AJ1462" s="222"/>
      <x:c r="AK1462" s="222"/>
      <x:c r="AM1462" s="226"/>
      <x:c r="AN1462" s="222"/>
      <x:c r="AO1462" s="222"/>
    </x:row>
    <x:row r="1463" spans="1:57" x14ac:dyDescent="0.3">
      <x:c r="J1463" s="23"/>
      <x:c r="M1463" s="226"/>
      <x:c r="Q1463" s="23"/>
      <x:c r="R1463" s="23"/>
      <x:c r="T1463" s="226"/>
      <x:c r="U1463" s="226"/>
      <x:c r="V1463" s="226"/>
      <x:c r="W1463" s="226"/>
      <x:c r="X1463" s="226"/>
      <x:c r="Y1463" s="226"/>
      <x:c r="Z1463" s="226"/>
      <x:c r="AA1463" s="226"/>
      <x:c r="AC1463" s="226"/>
      <x:c r="AE1463" s="222"/>
      <x:c r="AF1463" s="226"/>
      <x:c r="AH1463" s="222"/>
      <x:c r="AI1463" s="23"/>
      <x:c r="AJ1463" s="222"/>
      <x:c r="AK1463" s="222"/>
      <x:c r="AM1463" s="226"/>
      <x:c r="AN1463" s="222"/>
      <x:c r="AO1463" s="222"/>
    </x:row>
    <x:row r="1464" spans="1:57" x14ac:dyDescent="0.3">
      <x:c r="J1464" s="23"/>
      <x:c r="M1464" s="226"/>
      <x:c r="Q1464" s="23"/>
      <x:c r="R1464" s="23"/>
      <x:c r="T1464" s="226"/>
      <x:c r="U1464" s="226"/>
      <x:c r="V1464" s="226"/>
      <x:c r="W1464" s="226"/>
      <x:c r="X1464" s="226"/>
      <x:c r="Y1464" s="226"/>
      <x:c r="Z1464" s="226"/>
      <x:c r="AA1464" s="226"/>
      <x:c r="AC1464" s="226"/>
      <x:c r="AE1464" s="226"/>
      <x:c r="AF1464" s="226"/>
      <x:c r="AH1464" s="222"/>
      <x:c r="AI1464" s="23"/>
      <x:c r="AJ1464" s="222"/>
      <x:c r="AK1464" s="222"/>
      <x:c r="AM1464" s="226"/>
      <x:c r="AN1464" s="222"/>
      <x:c r="AO1464" s="222"/>
    </x:row>
    <x:row r="1465" spans="1:57" x14ac:dyDescent="0.3">
      <x:c r="J1465" s="23"/>
      <x:c r="Q1465" s="23"/>
      <x:c r="R1465" s="23"/>
      <x:c r="T1465" s="226"/>
      <x:c r="U1465" s="226"/>
      <x:c r="V1465" s="226"/>
      <x:c r="W1465" s="226"/>
      <x:c r="X1465" s="226"/>
      <x:c r="Y1465" s="226"/>
      <x:c r="Z1465" s="226"/>
      <x:c r="AA1465" s="226"/>
      <x:c r="AC1465" s="226"/>
      <x:c r="AE1465" s="226"/>
      <x:c r="AF1465" s="226"/>
      <x:c r="AH1465" s="222"/>
      <x:c r="AI1465" s="23"/>
      <x:c r="AJ1465" s="226"/>
      <x:c r="AK1465" s="226"/>
      <x:c r="AM1465" s="226"/>
      <x:c r="AN1465" s="226"/>
      <x:c r="AO1465" s="226"/>
    </x:row>
    <x:row r="1466" spans="1:57" x14ac:dyDescent="0.3">
      <x:c r="J1466" s="23"/>
      <x:c r="Q1466" s="23"/>
      <x:c r="R1466" s="23"/>
      <x:c r="T1466" s="226"/>
      <x:c r="U1466" s="226"/>
      <x:c r="V1466" s="226"/>
      <x:c r="W1466" s="226"/>
      <x:c r="X1466" s="226"/>
      <x:c r="Y1466" s="226"/>
      <x:c r="Z1466" s="226"/>
      <x:c r="AA1466" s="226"/>
      <x:c r="AC1466" s="226"/>
      <x:c r="AE1466" s="222"/>
      <x:c r="AF1466" s="226"/>
      <x:c r="AH1466" s="222"/>
      <x:c r="AI1466" s="23"/>
      <x:c r="AJ1466" s="222"/>
      <x:c r="AK1466" s="222"/>
      <x:c r="AM1466" s="226"/>
      <x:c r="AN1466" s="222"/>
      <x:c r="AO1466" s="222"/>
    </x:row>
    <x:row r="1467" spans="1:57" x14ac:dyDescent="0.3">
      <x:c r="J1467" s="23"/>
      <x:c r="Q1467" s="23"/>
      <x:c r="R1467" s="23"/>
      <x:c r="T1467" s="226"/>
      <x:c r="U1467" s="226"/>
      <x:c r="V1467" s="226"/>
      <x:c r="W1467" s="226"/>
      <x:c r="X1467" s="226"/>
      <x:c r="Y1467" s="226"/>
      <x:c r="Z1467" s="226"/>
      <x:c r="AA1467" s="226"/>
      <x:c r="AC1467" s="226"/>
      <x:c r="AE1467" s="222"/>
      <x:c r="AF1467" s="226"/>
      <x:c r="AH1467" s="222"/>
      <x:c r="AI1467" s="23"/>
      <x:c r="AJ1467" s="222"/>
      <x:c r="AK1467" s="222"/>
      <x:c r="AM1467" s="226"/>
      <x:c r="AN1467" s="222"/>
      <x:c r="AO1467" s="222"/>
    </x:row>
    <x:row r="1468" spans="1:57" x14ac:dyDescent="0.3">
      <x:c r="J1468" s="23"/>
      <x:c r="M1468" s="226"/>
      <x:c r="Q1468" s="23"/>
      <x:c r="R1468" s="23"/>
      <x:c r="T1468" s="226"/>
      <x:c r="U1468" s="226"/>
      <x:c r="V1468" s="226"/>
      <x:c r="W1468" s="226"/>
      <x:c r="X1468" s="226"/>
      <x:c r="Y1468" s="226"/>
      <x:c r="Z1468" s="226"/>
      <x:c r="AA1468" s="226"/>
      <x:c r="AC1468" s="226"/>
      <x:c r="AE1468" s="222"/>
      <x:c r="AF1468" s="226"/>
      <x:c r="AH1468" s="222"/>
      <x:c r="AI1468" s="23"/>
      <x:c r="AJ1468" s="222"/>
      <x:c r="AK1468" s="222"/>
      <x:c r="AM1468" s="226"/>
      <x:c r="AN1468" s="222"/>
      <x:c r="AO1468" s="222"/>
    </x:row>
    <x:row r="1469" spans="1:57" x14ac:dyDescent="0.3">
      <x:c r="J1469" s="23"/>
      <x:c r="M1469" s="226"/>
      <x:c r="Q1469" s="23"/>
      <x:c r="R1469" s="23"/>
      <x:c r="T1469" s="226"/>
      <x:c r="U1469" s="226"/>
      <x:c r="V1469" s="226"/>
      <x:c r="W1469" s="226"/>
      <x:c r="X1469" s="226"/>
      <x:c r="Y1469" s="226"/>
      <x:c r="Z1469" s="226"/>
      <x:c r="AA1469" s="226"/>
      <x:c r="AC1469" s="226"/>
      <x:c r="AE1469" s="222"/>
      <x:c r="AF1469" s="226"/>
      <x:c r="AH1469" s="222"/>
      <x:c r="AI1469" s="23"/>
      <x:c r="AJ1469" s="222"/>
      <x:c r="AK1469" s="222"/>
      <x:c r="AM1469" s="226"/>
      <x:c r="AN1469" s="222"/>
      <x:c r="AO1469" s="222"/>
    </x:row>
    <x:row r="1470" spans="1:57" x14ac:dyDescent="0.3">
      <x:c r="J1470" s="23"/>
      <x:c r="M1470" s="226"/>
      <x:c r="Q1470" s="23"/>
      <x:c r="R1470" s="23"/>
      <x:c r="T1470" s="226"/>
      <x:c r="U1470" s="226"/>
      <x:c r="V1470" s="226"/>
      <x:c r="W1470" s="226"/>
      <x:c r="X1470" s="226"/>
      <x:c r="Y1470" s="226"/>
      <x:c r="Z1470" s="226"/>
      <x:c r="AA1470" s="226"/>
      <x:c r="AC1470" s="226"/>
      <x:c r="AE1470" s="226"/>
      <x:c r="AF1470" s="226"/>
      <x:c r="AH1470" s="222"/>
      <x:c r="AI1470" s="23"/>
      <x:c r="AJ1470" s="222"/>
      <x:c r="AK1470" s="222"/>
      <x:c r="AM1470" s="226"/>
      <x:c r="AN1470" s="222"/>
      <x:c r="AO1470" s="222"/>
    </x:row>
    <x:row r="1471" spans="1:57" x14ac:dyDescent="0.3">
      <x:c r="J1471" s="23"/>
      <x:c r="M1471" s="226"/>
      <x:c r="Q1471" s="23"/>
      <x:c r="R1471" s="23"/>
      <x:c r="T1471" s="226"/>
      <x:c r="U1471" s="226"/>
      <x:c r="V1471" s="226"/>
      <x:c r="W1471" s="226"/>
      <x:c r="X1471" s="226"/>
      <x:c r="Y1471" s="226"/>
      <x:c r="Z1471" s="226"/>
      <x:c r="AA1471" s="226"/>
      <x:c r="AC1471" s="226"/>
      <x:c r="AE1471" s="222"/>
      <x:c r="AF1471" s="226"/>
      <x:c r="AH1471" s="222"/>
      <x:c r="AI1471" s="23"/>
      <x:c r="AJ1471" s="222"/>
      <x:c r="AK1471" s="222"/>
      <x:c r="AM1471" s="226"/>
      <x:c r="AN1471" s="222"/>
      <x:c r="AO1471" s="222"/>
    </x:row>
    <x:row r="1472" spans="1:57" x14ac:dyDescent="0.3">
      <x:c r="J1472" s="23"/>
      <x:c r="Q1472" s="23"/>
      <x:c r="R1472" s="23"/>
      <x:c r="T1472" s="226"/>
      <x:c r="U1472" s="226"/>
      <x:c r="V1472" s="226"/>
      <x:c r="W1472" s="226"/>
      <x:c r="X1472" s="226"/>
      <x:c r="Y1472" s="226"/>
      <x:c r="Z1472" s="226"/>
      <x:c r="AA1472" s="226"/>
      <x:c r="AC1472" s="226"/>
      <x:c r="AE1472" s="222"/>
      <x:c r="AF1472" s="226"/>
      <x:c r="AH1472" s="222"/>
      <x:c r="AI1472" s="23"/>
      <x:c r="AJ1472" s="222"/>
      <x:c r="AK1472" s="222"/>
      <x:c r="AM1472" s="226"/>
      <x:c r="AN1472" s="222"/>
      <x:c r="AO1472" s="222"/>
    </x:row>
    <x:row r="1473" spans="1:57" x14ac:dyDescent="0.3">
      <x:c r="J1473" s="23"/>
      <x:c r="M1473" s="226"/>
      <x:c r="Q1473" s="23"/>
      <x:c r="R1473" s="23"/>
      <x:c r="T1473" s="226"/>
      <x:c r="U1473" s="226"/>
      <x:c r="V1473" s="226"/>
      <x:c r="W1473" s="226"/>
      <x:c r="X1473" s="226"/>
      <x:c r="Y1473" s="226"/>
      <x:c r="Z1473" s="226"/>
      <x:c r="AA1473" s="226"/>
      <x:c r="AC1473" s="226"/>
      <x:c r="AE1473" s="226"/>
      <x:c r="AF1473" s="226"/>
      <x:c r="AH1473" s="222"/>
      <x:c r="AI1473" s="23"/>
      <x:c r="AJ1473" s="222"/>
      <x:c r="AK1473" s="222"/>
      <x:c r="AM1473" s="226"/>
      <x:c r="AN1473" s="222"/>
      <x:c r="AO1473" s="222"/>
    </x:row>
    <x:row r="1474" spans="1:57" x14ac:dyDescent="0.3">
      <x:c r="J1474" s="23"/>
      <x:c r="Q1474" s="23"/>
      <x:c r="R1474" s="23"/>
      <x:c r="T1474" s="226"/>
      <x:c r="U1474" s="226"/>
      <x:c r="V1474" s="226"/>
      <x:c r="W1474" s="226"/>
      <x:c r="X1474" s="226"/>
      <x:c r="Y1474" s="226"/>
      <x:c r="Z1474" s="226"/>
      <x:c r="AA1474" s="226"/>
      <x:c r="AC1474" s="226"/>
      <x:c r="AE1474" s="222"/>
      <x:c r="AF1474" s="226"/>
      <x:c r="AH1474" s="222"/>
      <x:c r="AI1474" s="23"/>
      <x:c r="AJ1474" s="222"/>
      <x:c r="AK1474" s="222"/>
      <x:c r="AM1474" s="226"/>
      <x:c r="AN1474" s="222"/>
      <x:c r="AO1474" s="222"/>
    </x:row>
    <x:row r="1475" spans="1:57" x14ac:dyDescent="0.3">
      <x:c r="J1475" s="23"/>
      <x:c r="M1475" s="226"/>
      <x:c r="Q1475" s="23"/>
      <x:c r="R1475" s="23"/>
      <x:c r="T1475" s="226"/>
      <x:c r="U1475" s="226"/>
      <x:c r="V1475" s="226"/>
      <x:c r="W1475" s="226"/>
      <x:c r="X1475" s="226"/>
      <x:c r="Y1475" s="226"/>
      <x:c r="Z1475" s="226"/>
      <x:c r="AA1475" s="226"/>
      <x:c r="AC1475" s="226"/>
      <x:c r="AE1475" s="222"/>
      <x:c r="AF1475" s="226"/>
      <x:c r="AH1475" s="222"/>
      <x:c r="AI1475" s="23"/>
      <x:c r="AJ1475" s="222"/>
      <x:c r="AK1475" s="222"/>
      <x:c r="AM1475" s="226"/>
      <x:c r="AN1475" s="222"/>
      <x:c r="AO1475" s="222"/>
    </x:row>
    <x:row r="1476" spans="1:57" x14ac:dyDescent="0.3">
      <x:c r="J1476" s="23"/>
      <x:c r="M1476" s="226"/>
      <x:c r="Q1476" s="23"/>
      <x:c r="R1476" s="23"/>
      <x:c r="T1476" s="226"/>
      <x:c r="U1476" s="226"/>
      <x:c r="V1476" s="226"/>
      <x:c r="W1476" s="226"/>
      <x:c r="X1476" s="226"/>
      <x:c r="Y1476" s="226"/>
      <x:c r="Z1476" s="226"/>
      <x:c r="AA1476" s="226"/>
      <x:c r="AC1476" s="226"/>
      <x:c r="AE1476" s="222"/>
      <x:c r="AF1476" s="226"/>
      <x:c r="AH1476" s="222"/>
      <x:c r="AI1476" s="23"/>
      <x:c r="AJ1476" s="222"/>
      <x:c r="AK1476" s="222"/>
      <x:c r="AM1476" s="226"/>
      <x:c r="AN1476" s="222"/>
      <x:c r="AO1476" s="222"/>
    </x:row>
    <x:row r="1477" spans="1:57" x14ac:dyDescent="0.3">
      <x:c r="J1477" s="23"/>
      <x:c r="M1477" s="226"/>
      <x:c r="Q1477" s="23"/>
      <x:c r="R1477" s="23"/>
      <x:c r="T1477" s="226"/>
      <x:c r="U1477" s="226"/>
      <x:c r="V1477" s="226"/>
      <x:c r="W1477" s="226"/>
      <x:c r="X1477" s="226"/>
      <x:c r="Y1477" s="226"/>
      <x:c r="Z1477" s="226"/>
      <x:c r="AA1477" s="226"/>
      <x:c r="AC1477" s="226"/>
      <x:c r="AE1477" s="222"/>
      <x:c r="AF1477" s="226"/>
      <x:c r="AH1477" s="222"/>
      <x:c r="AI1477" s="23"/>
      <x:c r="AJ1477" s="222"/>
      <x:c r="AK1477" s="222"/>
      <x:c r="AM1477" s="226"/>
      <x:c r="AN1477" s="222"/>
      <x:c r="AO1477" s="222"/>
    </x:row>
    <x:row r="1478" spans="1:57" x14ac:dyDescent="0.3">
      <x:c r="J1478" s="23"/>
      <x:c r="M1478" s="226"/>
      <x:c r="Q1478" s="23"/>
      <x:c r="R1478" s="23"/>
      <x:c r="T1478" s="226"/>
      <x:c r="U1478" s="226"/>
      <x:c r="V1478" s="226"/>
      <x:c r="W1478" s="226"/>
      <x:c r="X1478" s="226"/>
      <x:c r="Y1478" s="226"/>
      <x:c r="Z1478" s="226"/>
      <x:c r="AA1478" s="226"/>
      <x:c r="AC1478" s="226"/>
      <x:c r="AE1478" s="222"/>
      <x:c r="AF1478" s="226"/>
      <x:c r="AH1478" s="222"/>
      <x:c r="AI1478" s="23"/>
      <x:c r="AJ1478" s="222"/>
      <x:c r="AK1478" s="222"/>
      <x:c r="AM1478" s="226"/>
      <x:c r="AN1478" s="222"/>
      <x:c r="AO1478" s="222"/>
    </x:row>
    <x:row r="1479" spans="1:57" x14ac:dyDescent="0.3">
      <x:c r="J1479" s="23"/>
      <x:c r="Q1479" s="23"/>
      <x:c r="R1479" s="23"/>
      <x:c r="T1479" s="226"/>
      <x:c r="U1479" s="226"/>
      <x:c r="V1479" s="226"/>
      <x:c r="W1479" s="226"/>
      <x:c r="X1479" s="226"/>
      <x:c r="Y1479" s="226"/>
      <x:c r="Z1479" s="226"/>
      <x:c r="AA1479" s="226"/>
      <x:c r="AC1479" s="226"/>
      <x:c r="AE1479" s="222"/>
      <x:c r="AF1479" s="226"/>
      <x:c r="AH1479" s="222"/>
      <x:c r="AI1479" s="23"/>
      <x:c r="AJ1479" s="222"/>
      <x:c r="AK1479" s="222"/>
      <x:c r="AM1479" s="226"/>
      <x:c r="AN1479" s="222"/>
      <x:c r="AO1479" s="222"/>
    </x:row>
    <x:row r="1480" spans="1:57" x14ac:dyDescent="0.3">
      <x:c r="J1480" s="23"/>
      <x:c r="Q1480" s="23"/>
      <x:c r="R1480" s="23"/>
      <x:c r="T1480" s="226"/>
      <x:c r="U1480" s="226"/>
      <x:c r="V1480" s="226"/>
      <x:c r="W1480" s="226"/>
      <x:c r="X1480" s="226"/>
      <x:c r="Y1480" s="226"/>
      <x:c r="Z1480" s="226"/>
      <x:c r="AA1480" s="226"/>
      <x:c r="AC1480" s="226"/>
      <x:c r="AE1480" s="222"/>
      <x:c r="AF1480" s="226"/>
      <x:c r="AH1480" s="222"/>
      <x:c r="AI1480" s="23"/>
      <x:c r="AJ1480" s="222"/>
      <x:c r="AK1480" s="222"/>
      <x:c r="AM1480" s="226"/>
      <x:c r="AN1480" s="222"/>
      <x:c r="AO1480" s="222"/>
    </x:row>
    <x:row r="1481" spans="1:57" x14ac:dyDescent="0.3">
      <x:c r="J1481" s="23"/>
      <x:c r="M1481" s="226"/>
      <x:c r="Q1481" s="23"/>
      <x:c r="R1481" s="23"/>
      <x:c r="T1481" s="226"/>
      <x:c r="U1481" s="226"/>
      <x:c r="V1481" s="226"/>
      <x:c r="W1481" s="226"/>
      <x:c r="X1481" s="226"/>
      <x:c r="Y1481" s="226"/>
      <x:c r="Z1481" s="226"/>
      <x:c r="AA1481" s="226"/>
      <x:c r="AC1481" s="226"/>
      <x:c r="AE1481" s="222"/>
      <x:c r="AF1481" s="226"/>
      <x:c r="AH1481" s="222"/>
      <x:c r="AI1481" s="23"/>
      <x:c r="AJ1481" s="222"/>
      <x:c r="AK1481" s="222"/>
      <x:c r="AM1481" s="226"/>
      <x:c r="AN1481" s="222"/>
      <x:c r="AO1481" s="222"/>
    </x:row>
    <x:row r="1482" spans="1:57" x14ac:dyDescent="0.3">
      <x:c r="J1482" s="23"/>
      <x:c r="Q1482" s="23"/>
      <x:c r="R1482" s="23"/>
      <x:c r="T1482" s="226"/>
      <x:c r="U1482" s="226"/>
      <x:c r="V1482" s="226"/>
      <x:c r="W1482" s="226"/>
      <x:c r="X1482" s="226"/>
      <x:c r="Y1482" s="226"/>
      <x:c r="Z1482" s="226"/>
      <x:c r="AA1482" s="226"/>
      <x:c r="AC1482" s="226"/>
      <x:c r="AE1482" s="222"/>
      <x:c r="AF1482" s="226"/>
      <x:c r="AH1482" s="222"/>
      <x:c r="AI1482" s="23"/>
      <x:c r="AJ1482" s="222"/>
      <x:c r="AK1482" s="222"/>
      <x:c r="AM1482" s="226"/>
      <x:c r="AN1482" s="222"/>
      <x:c r="AO1482" s="222"/>
    </x:row>
    <x:row r="1483" spans="1:57" x14ac:dyDescent="0.3">
      <x:c r="J1483" s="23"/>
      <x:c r="Q1483" s="23"/>
      <x:c r="R1483" s="23"/>
      <x:c r="T1483" s="226"/>
      <x:c r="U1483" s="226"/>
      <x:c r="V1483" s="226"/>
      <x:c r="W1483" s="226"/>
      <x:c r="X1483" s="226"/>
      <x:c r="Y1483" s="226"/>
      <x:c r="Z1483" s="226"/>
      <x:c r="AA1483" s="226"/>
      <x:c r="AC1483" s="226"/>
      <x:c r="AE1483" s="222"/>
      <x:c r="AF1483" s="226"/>
      <x:c r="AH1483" s="226"/>
      <x:c r="AI1483" s="23"/>
      <x:c r="AJ1483" s="226"/>
      <x:c r="AK1483" s="226"/>
      <x:c r="AM1483" s="226"/>
      <x:c r="AN1483" s="226"/>
      <x:c r="AO1483" s="226"/>
    </x:row>
    <x:row r="1484" spans="1:57" x14ac:dyDescent="0.3">
      <x:c r="J1484" s="23"/>
      <x:c r="Q1484" s="23"/>
      <x:c r="R1484" s="23"/>
      <x:c r="T1484" s="226"/>
      <x:c r="U1484" s="226"/>
      <x:c r="V1484" s="226"/>
      <x:c r="W1484" s="226"/>
      <x:c r="X1484" s="226"/>
      <x:c r="Y1484" s="226"/>
      <x:c r="Z1484" s="226"/>
      <x:c r="AA1484" s="226"/>
      <x:c r="AC1484" s="226"/>
      <x:c r="AE1484" s="222"/>
      <x:c r="AF1484" s="226"/>
      <x:c r="AH1484" s="222"/>
      <x:c r="AI1484" s="23"/>
      <x:c r="AJ1484" s="222"/>
      <x:c r="AK1484" s="222"/>
      <x:c r="AM1484" s="226"/>
      <x:c r="AN1484" s="222"/>
      <x:c r="AO1484" s="222"/>
    </x:row>
    <x:row r="1485" spans="1:57" x14ac:dyDescent="0.3">
      <x:c r="J1485" s="23"/>
      <x:c r="M1485" s="226"/>
      <x:c r="Q1485" s="23"/>
      <x:c r="R1485" s="23"/>
      <x:c r="T1485" s="226"/>
      <x:c r="U1485" s="226"/>
      <x:c r="V1485" s="226"/>
      <x:c r="W1485" s="226"/>
      <x:c r="X1485" s="226"/>
      <x:c r="Y1485" s="226"/>
      <x:c r="Z1485" s="226"/>
      <x:c r="AA1485" s="226"/>
      <x:c r="AC1485" s="226"/>
      <x:c r="AE1485" s="222"/>
      <x:c r="AF1485" s="226"/>
      <x:c r="AH1485" s="222"/>
      <x:c r="AI1485" s="23"/>
      <x:c r="AJ1485" s="222"/>
      <x:c r="AK1485" s="222"/>
      <x:c r="AM1485" s="226"/>
      <x:c r="AN1485" s="222"/>
      <x:c r="AO1485" s="222"/>
    </x:row>
    <x:row r="1486" spans="1:57" x14ac:dyDescent="0.3">
      <x:c r="J1486" s="23"/>
      <x:c r="Q1486" s="23"/>
      <x:c r="R1486" s="23"/>
      <x:c r="T1486" s="226"/>
      <x:c r="U1486" s="226"/>
      <x:c r="V1486" s="226"/>
      <x:c r="W1486" s="226"/>
      <x:c r="X1486" s="226"/>
      <x:c r="Y1486" s="226"/>
      <x:c r="Z1486" s="226"/>
      <x:c r="AA1486" s="226"/>
      <x:c r="AC1486" s="226"/>
      <x:c r="AE1486" s="222"/>
      <x:c r="AF1486" s="226"/>
      <x:c r="AH1486" s="222"/>
      <x:c r="AI1486" s="23"/>
      <x:c r="AJ1486" s="222"/>
      <x:c r="AK1486" s="222"/>
      <x:c r="AM1486" s="226"/>
      <x:c r="AN1486" s="222"/>
      <x:c r="AO1486" s="222"/>
    </x:row>
    <x:row r="1487" spans="1:57" x14ac:dyDescent="0.3">
      <x:c r="J1487" s="23"/>
      <x:c r="M1487" s="226"/>
      <x:c r="Q1487" s="23"/>
      <x:c r="R1487" s="23"/>
      <x:c r="T1487" s="226"/>
      <x:c r="U1487" s="226"/>
      <x:c r="V1487" s="226"/>
      <x:c r="W1487" s="226"/>
      <x:c r="X1487" s="226"/>
      <x:c r="Y1487" s="226"/>
      <x:c r="Z1487" s="226"/>
      <x:c r="AA1487" s="226"/>
      <x:c r="AC1487" s="226"/>
      <x:c r="AE1487" s="222"/>
      <x:c r="AF1487" s="226"/>
      <x:c r="AH1487" s="222"/>
      <x:c r="AI1487" s="23"/>
      <x:c r="AJ1487" s="222"/>
      <x:c r="AK1487" s="222"/>
      <x:c r="AM1487" s="226"/>
      <x:c r="AN1487" s="222"/>
      <x:c r="AO1487" s="222"/>
    </x:row>
    <x:row r="1488" spans="1:57" x14ac:dyDescent="0.3">
      <x:c r="J1488" s="23"/>
      <x:c r="M1488" s="226"/>
      <x:c r="Q1488" s="23"/>
      <x:c r="R1488" s="23"/>
      <x:c r="T1488" s="226"/>
      <x:c r="U1488" s="226"/>
      <x:c r="V1488" s="226"/>
      <x:c r="W1488" s="226"/>
      <x:c r="X1488" s="226"/>
      <x:c r="Y1488" s="226"/>
      <x:c r="Z1488" s="226"/>
      <x:c r="AA1488" s="226"/>
      <x:c r="AC1488" s="226"/>
      <x:c r="AE1488" s="222"/>
      <x:c r="AF1488" s="226"/>
      <x:c r="AH1488" s="222"/>
      <x:c r="AI1488" s="23"/>
      <x:c r="AJ1488" s="222"/>
      <x:c r="AK1488" s="222"/>
      <x:c r="AM1488" s="226"/>
      <x:c r="AN1488" s="222"/>
      <x:c r="AO1488" s="222"/>
    </x:row>
    <x:row r="1489" spans="1:57" x14ac:dyDescent="0.3">
      <x:c r="J1489" s="23"/>
      <x:c r="M1489" s="226"/>
      <x:c r="Q1489" s="23"/>
      <x:c r="R1489" s="23"/>
      <x:c r="T1489" s="226"/>
      <x:c r="U1489" s="226"/>
      <x:c r="V1489" s="226"/>
      <x:c r="W1489" s="226"/>
      <x:c r="X1489" s="226"/>
      <x:c r="Y1489" s="226"/>
      <x:c r="Z1489" s="226"/>
      <x:c r="AA1489" s="226"/>
      <x:c r="AC1489" s="226"/>
      <x:c r="AE1489" s="226"/>
      <x:c r="AF1489" s="226"/>
      <x:c r="AH1489" s="222"/>
      <x:c r="AI1489" s="23"/>
      <x:c r="AJ1489" s="222"/>
      <x:c r="AK1489" s="222"/>
      <x:c r="AM1489" s="226"/>
      <x:c r="AN1489" s="222"/>
      <x:c r="AO1489" s="222"/>
    </x:row>
    <x:row r="1490" spans="1:57" x14ac:dyDescent="0.3">
      <x:c r="J1490" s="23"/>
      <x:c r="M1490" s="226"/>
      <x:c r="Q1490" s="23"/>
      <x:c r="R1490" s="23"/>
      <x:c r="T1490" s="226"/>
      <x:c r="U1490" s="226"/>
      <x:c r="V1490" s="226"/>
      <x:c r="W1490" s="226"/>
      <x:c r="X1490" s="226"/>
      <x:c r="Y1490" s="226"/>
      <x:c r="Z1490" s="226"/>
      <x:c r="AA1490" s="226"/>
      <x:c r="AC1490" s="226"/>
      <x:c r="AE1490" s="222"/>
      <x:c r="AF1490" s="226"/>
      <x:c r="AH1490" s="222"/>
      <x:c r="AI1490" s="23"/>
      <x:c r="AJ1490" s="222"/>
      <x:c r="AK1490" s="222"/>
      <x:c r="AM1490" s="226"/>
      <x:c r="AN1490" s="222"/>
      <x:c r="AO1490" s="222"/>
    </x:row>
    <x:row r="1491" spans="1:57" x14ac:dyDescent="0.3">
      <x:c r="J1491" s="23"/>
      <x:c r="Q1491" s="23"/>
      <x:c r="R1491" s="23"/>
      <x:c r="T1491" s="226"/>
      <x:c r="U1491" s="226"/>
      <x:c r="V1491" s="226"/>
      <x:c r="W1491" s="226"/>
      <x:c r="X1491" s="226"/>
      <x:c r="Y1491" s="226"/>
      <x:c r="Z1491" s="226"/>
      <x:c r="AA1491" s="226"/>
      <x:c r="AC1491" s="226"/>
      <x:c r="AE1491" s="222"/>
      <x:c r="AF1491" s="226"/>
      <x:c r="AH1491" s="222"/>
      <x:c r="AI1491" s="23"/>
      <x:c r="AJ1491" s="226"/>
      <x:c r="AK1491" s="226"/>
      <x:c r="AM1491" s="226"/>
      <x:c r="AN1491" s="226"/>
      <x:c r="AO1491" s="226"/>
    </x:row>
    <x:row r="1492" spans="1:57" x14ac:dyDescent="0.3">
      <x:c r="J1492" s="23"/>
      <x:c r="Q1492" s="23"/>
      <x:c r="R1492" s="23"/>
      <x:c r="T1492" s="226"/>
      <x:c r="U1492" s="226"/>
      <x:c r="V1492" s="226"/>
      <x:c r="W1492" s="226"/>
      <x:c r="X1492" s="226"/>
      <x:c r="Y1492" s="226"/>
      <x:c r="Z1492" s="226"/>
      <x:c r="AA1492" s="226"/>
      <x:c r="AC1492" s="226"/>
      <x:c r="AE1492" s="222"/>
      <x:c r="AF1492" s="226"/>
      <x:c r="AH1492" s="222"/>
      <x:c r="AI1492" s="23"/>
      <x:c r="AJ1492" s="222"/>
      <x:c r="AK1492" s="222"/>
      <x:c r="AM1492" s="226"/>
      <x:c r="AN1492" s="222"/>
      <x:c r="AO1492" s="222"/>
    </x:row>
    <x:row r="1493" spans="1:57" x14ac:dyDescent="0.3">
      <x:c r="J1493" s="23"/>
      <x:c r="Q1493" s="23"/>
      <x:c r="R1493" s="23"/>
      <x:c r="T1493" s="226"/>
      <x:c r="U1493" s="226"/>
      <x:c r="V1493" s="226"/>
      <x:c r="W1493" s="226"/>
      <x:c r="X1493" s="226"/>
      <x:c r="Y1493" s="226"/>
      <x:c r="Z1493" s="226"/>
      <x:c r="AA1493" s="226"/>
      <x:c r="AC1493" s="226"/>
      <x:c r="AE1493" s="222"/>
      <x:c r="AF1493" s="226"/>
      <x:c r="AH1493" s="222"/>
      <x:c r="AI1493" s="23"/>
      <x:c r="AJ1493" s="222"/>
      <x:c r="AK1493" s="222"/>
      <x:c r="AM1493" s="226"/>
      <x:c r="AN1493" s="222"/>
      <x:c r="AO1493" s="222"/>
    </x:row>
    <x:row r="1494" spans="1:57" x14ac:dyDescent="0.3">
      <x:c r="J1494" s="23"/>
      <x:c r="Q1494" s="23"/>
      <x:c r="R1494" s="23"/>
      <x:c r="T1494" s="226"/>
      <x:c r="U1494" s="226"/>
      <x:c r="V1494" s="226"/>
      <x:c r="W1494" s="226"/>
      <x:c r="X1494" s="226"/>
      <x:c r="Y1494" s="226"/>
      <x:c r="Z1494" s="226"/>
      <x:c r="AA1494" s="226"/>
      <x:c r="AC1494" s="226"/>
      <x:c r="AE1494" s="222"/>
      <x:c r="AF1494" s="226"/>
      <x:c r="AH1494" s="222"/>
      <x:c r="AI1494" s="23"/>
      <x:c r="AJ1494" s="222"/>
      <x:c r="AK1494" s="222"/>
      <x:c r="AM1494" s="226"/>
      <x:c r="AN1494" s="222"/>
      <x:c r="AO1494" s="222"/>
    </x:row>
    <x:row r="1495" spans="1:57" x14ac:dyDescent="0.3">
      <x:c r="J1495" s="23"/>
      <x:c r="Q1495" s="23"/>
      <x:c r="R1495" s="23"/>
      <x:c r="T1495" s="226"/>
      <x:c r="U1495" s="226"/>
      <x:c r="V1495" s="226"/>
      <x:c r="W1495" s="226"/>
      <x:c r="X1495" s="226"/>
      <x:c r="Y1495" s="226"/>
      <x:c r="Z1495" s="226"/>
      <x:c r="AA1495" s="226"/>
      <x:c r="AC1495" s="226"/>
      <x:c r="AE1495" s="222"/>
      <x:c r="AF1495" s="226"/>
      <x:c r="AH1495" s="222"/>
      <x:c r="AI1495" s="23"/>
      <x:c r="AJ1495" s="222"/>
      <x:c r="AK1495" s="222"/>
      <x:c r="AM1495" s="226"/>
      <x:c r="AN1495" s="222"/>
      <x:c r="AO1495" s="222"/>
    </x:row>
    <x:row r="1496" spans="1:57" x14ac:dyDescent="0.3">
      <x:c r="J1496" s="23"/>
      <x:c r="M1496" s="226"/>
      <x:c r="Q1496" s="23"/>
      <x:c r="R1496" s="23"/>
      <x:c r="T1496" s="226"/>
      <x:c r="U1496" s="226"/>
      <x:c r="V1496" s="226"/>
      <x:c r="W1496" s="226"/>
      <x:c r="X1496" s="226"/>
      <x:c r="Y1496" s="226"/>
      <x:c r="Z1496" s="226"/>
      <x:c r="AA1496" s="226"/>
      <x:c r="AC1496" s="226"/>
      <x:c r="AE1496" s="226"/>
      <x:c r="AF1496" s="226"/>
      <x:c r="AH1496" s="222"/>
      <x:c r="AI1496" s="23"/>
      <x:c r="AJ1496" s="222"/>
      <x:c r="AK1496" s="222"/>
      <x:c r="AM1496" s="226"/>
      <x:c r="AN1496" s="222"/>
      <x:c r="AO1496" s="222"/>
    </x:row>
    <x:row r="1497" spans="1:57" x14ac:dyDescent="0.3">
      <x:c r="J1497" s="23"/>
      <x:c r="M1497" s="226"/>
      <x:c r="Q1497" s="23"/>
      <x:c r="R1497" s="23"/>
      <x:c r="T1497" s="226"/>
      <x:c r="U1497" s="226"/>
      <x:c r="V1497" s="226"/>
      <x:c r="W1497" s="226"/>
      <x:c r="X1497" s="226"/>
      <x:c r="Y1497" s="226"/>
      <x:c r="Z1497" s="226"/>
      <x:c r="AA1497" s="226"/>
      <x:c r="AC1497" s="226"/>
      <x:c r="AE1497" s="222"/>
      <x:c r="AF1497" s="226"/>
      <x:c r="AH1497" s="222"/>
      <x:c r="AI1497" s="23"/>
      <x:c r="AJ1497" s="222"/>
      <x:c r="AK1497" s="222"/>
      <x:c r="AM1497" s="226"/>
      <x:c r="AN1497" s="222"/>
      <x:c r="AO1497" s="222"/>
    </x:row>
    <x:row r="1498" spans="1:57" x14ac:dyDescent="0.3">
      <x:c r="J1498" s="23"/>
      <x:c r="M1498" s="226"/>
      <x:c r="Q1498" s="23"/>
      <x:c r="R1498" s="23"/>
      <x:c r="T1498" s="226"/>
      <x:c r="U1498" s="226"/>
      <x:c r="V1498" s="226"/>
      <x:c r="W1498" s="226"/>
      <x:c r="X1498" s="226"/>
      <x:c r="Y1498" s="226"/>
      <x:c r="Z1498" s="226"/>
      <x:c r="AA1498" s="226"/>
      <x:c r="AC1498" s="226"/>
      <x:c r="AE1498" s="222"/>
      <x:c r="AF1498" s="226"/>
      <x:c r="AH1498" s="222"/>
      <x:c r="AI1498" s="23"/>
      <x:c r="AJ1498" s="222"/>
      <x:c r="AK1498" s="222"/>
      <x:c r="AM1498" s="226"/>
      <x:c r="AN1498" s="222"/>
      <x:c r="AO1498" s="222"/>
    </x:row>
    <x:row r="1499" spans="1:57" x14ac:dyDescent="0.3">
      <x:c r="J1499" s="23"/>
      <x:c r="Q1499" s="23"/>
      <x:c r="R1499" s="23"/>
      <x:c r="T1499" s="226"/>
      <x:c r="U1499" s="226"/>
      <x:c r="V1499" s="226"/>
      <x:c r="W1499" s="226"/>
      <x:c r="X1499" s="226"/>
      <x:c r="Y1499" s="226"/>
      <x:c r="Z1499" s="226"/>
      <x:c r="AA1499" s="226"/>
      <x:c r="AC1499" s="226"/>
      <x:c r="AE1499" s="226"/>
      <x:c r="AF1499" s="226"/>
      <x:c r="AH1499" s="222"/>
      <x:c r="AI1499" s="23"/>
      <x:c r="AJ1499" s="222"/>
      <x:c r="AK1499" s="222"/>
      <x:c r="AM1499" s="226"/>
      <x:c r="AN1499" s="222"/>
      <x:c r="AO1499" s="222"/>
    </x:row>
    <x:row r="1500" spans="1:57" x14ac:dyDescent="0.3">
      <x:c r="J1500" s="23"/>
      <x:c r="M1500" s="226"/>
      <x:c r="Q1500" s="23"/>
      <x:c r="R1500" s="23"/>
      <x:c r="T1500" s="226"/>
      <x:c r="U1500" s="226"/>
      <x:c r="V1500" s="226"/>
      <x:c r="W1500" s="226"/>
      <x:c r="X1500" s="226"/>
      <x:c r="Y1500" s="226"/>
      <x:c r="Z1500" s="226"/>
      <x:c r="AA1500" s="226"/>
      <x:c r="AC1500" s="226"/>
      <x:c r="AE1500" s="222"/>
      <x:c r="AF1500" s="226"/>
      <x:c r="AH1500" s="222"/>
      <x:c r="AI1500" s="23"/>
      <x:c r="AJ1500" s="222"/>
      <x:c r="AK1500" s="222"/>
      <x:c r="AM1500" s="226"/>
      <x:c r="AN1500" s="222"/>
      <x:c r="AO1500" s="222"/>
    </x:row>
    <x:row r="1501" spans="1:57" x14ac:dyDescent="0.3">
      <x:c r="J1501" s="23"/>
      <x:c r="M1501" s="226"/>
      <x:c r="Q1501" s="23"/>
      <x:c r="R1501" s="23"/>
      <x:c r="T1501" s="226"/>
      <x:c r="U1501" s="226"/>
      <x:c r="V1501" s="226"/>
      <x:c r="W1501" s="226"/>
      <x:c r="X1501" s="226"/>
      <x:c r="Y1501" s="226"/>
      <x:c r="Z1501" s="226"/>
      <x:c r="AA1501" s="226"/>
      <x:c r="AC1501" s="226"/>
      <x:c r="AE1501" s="226"/>
      <x:c r="AF1501" s="226"/>
      <x:c r="AH1501" s="222"/>
      <x:c r="AI1501" s="23"/>
      <x:c r="AJ1501" s="222"/>
      <x:c r="AK1501" s="222"/>
      <x:c r="AM1501" s="226"/>
      <x:c r="AN1501" s="222"/>
      <x:c r="AO1501" s="222"/>
    </x:row>
    <x:row r="1502" spans="1:57" x14ac:dyDescent="0.3">
      <x:c r="J1502" s="23"/>
      <x:c r="Q1502" s="23"/>
      <x:c r="R1502" s="23"/>
      <x:c r="T1502" s="226"/>
      <x:c r="U1502" s="226"/>
      <x:c r="V1502" s="226"/>
      <x:c r="W1502" s="226"/>
      <x:c r="X1502" s="226"/>
      <x:c r="Y1502" s="226"/>
      <x:c r="Z1502" s="226"/>
      <x:c r="AA1502" s="226"/>
      <x:c r="AC1502" s="226"/>
      <x:c r="AE1502" s="222"/>
      <x:c r="AF1502" s="226"/>
      <x:c r="AH1502" s="222"/>
      <x:c r="AI1502" s="23"/>
      <x:c r="AJ1502" s="222"/>
      <x:c r="AK1502" s="222"/>
      <x:c r="AM1502" s="226"/>
      <x:c r="AN1502" s="222"/>
      <x:c r="AO1502" s="222"/>
    </x:row>
    <x:row r="1503" spans="1:57" x14ac:dyDescent="0.3">
      <x:c r="J1503" s="23"/>
      <x:c r="Q1503" s="23"/>
      <x:c r="R1503" s="23"/>
      <x:c r="T1503" s="226"/>
      <x:c r="U1503" s="226"/>
      <x:c r="V1503" s="226"/>
      <x:c r="W1503" s="226"/>
      <x:c r="X1503" s="226"/>
      <x:c r="Y1503" s="226"/>
      <x:c r="Z1503" s="226"/>
      <x:c r="AA1503" s="226"/>
      <x:c r="AC1503" s="226"/>
      <x:c r="AE1503" s="226"/>
      <x:c r="AF1503" s="226"/>
      <x:c r="AH1503" s="222"/>
      <x:c r="AI1503" s="23"/>
      <x:c r="AJ1503" s="222"/>
      <x:c r="AK1503" s="222"/>
      <x:c r="AM1503" s="226"/>
      <x:c r="AN1503" s="222"/>
      <x:c r="AO1503" s="222"/>
    </x:row>
    <x:row r="1504" spans="1:57" x14ac:dyDescent="0.3">
      <x:c r="J1504" s="23"/>
      <x:c r="Q1504" s="23"/>
      <x:c r="R1504" s="23"/>
      <x:c r="T1504" s="226"/>
      <x:c r="U1504" s="226"/>
      <x:c r="V1504" s="226"/>
      <x:c r="W1504" s="226"/>
      <x:c r="X1504" s="226"/>
      <x:c r="Y1504" s="226"/>
      <x:c r="Z1504" s="222"/>
      <x:c r="AA1504" s="222"/>
      <x:c r="AC1504" s="222"/>
      <x:c r="AE1504" s="226"/>
      <x:c r="AF1504" s="226"/>
      <x:c r="AH1504" s="226"/>
      <x:c r="AI1504" s="23"/>
      <x:c r="AJ1504" s="222"/>
      <x:c r="AK1504" s="222"/>
      <x:c r="AM1504" s="226"/>
      <x:c r="AN1504" s="222"/>
      <x:c r="AO1504" s="222"/>
    </x:row>
    <x:row r="1505" spans="1:57" x14ac:dyDescent="0.3">
      <x:c r="J1505" s="23"/>
      <x:c r="Q1505" s="23"/>
      <x:c r="R1505" s="23"/>
      <x:c r="T1505" s="226"/>
      <x:c r="U1505" s="226"/>
      <x:c r="V1505" s="226"/>
      <x:c r="W1505" s="226"/>
      <x:c r="X1505" s="226"/>
      <x:c r="Y1505" s="226"/>
      <x:c r="Z1505" s="226"/>
      <x:c r="AA1505" s="226"/>
      <x:c r="AC1505" s="226"/>
      <x:c r="AE1505" s="222"/>
      <x:c r="AF1505" s="226"/>
      <x:c r="AH1505" s="222"/>
      <x:c r="AI1505" s="23"/>
      <x:c r="AJ1505" s="222"/>
      <x:c r="AK1505" s="222"/>
      <x:c r="AM1505" s="226"/>
      <x:c r="AN1505" s="222"/>
      <x:c r="AO1505" s="222"/>
    </x:row>
    <x:row r="1506" spans="1:57" x14ac:dyDescent="0.3">
      <x:c r="J1506" s="23"/>
      <x:c r="M1506" s="226"/>
      <x:c r="Q1506" s="23"/>
      <x:c r="R1506" s="23"/>
      <x:c r="T1506" s="226"/>
      <x:c r="U1506" s="226"/>
      <x:c r="V1506" s="226"/>
      <x:c r="W1506" s="226"/>
      <x:c r="X1506" s="226"/>
      <x:c r="Y1506" s="226"/>
      <x:c r="Z1506" s="226"/>
      <x:c r="AA1506" s="226"/>
      <x:c r="AC1506" s="226"/>
      <x:c r="AE1506" s="222"/>
      <x:c r="AF1506" s="226"/>
      <x:c r="AH1506" s="222"/>
      <x:c r="AI1506" s="23"/>
      <x:c r="AJ1506" s="222"/>
      <x:c r="AK1506" s="222"/>
      <x:c r="AM1506" s="226"/>
      <x:c r="AN1506" s="222"/>
      <x:c r="AO1506" s="222"/>
    </x:row>
    <x:row r="1507" spans="1:57" x14ac:dyDescent="0.3">
      <x:c r="J1507" s="23"/>
      <x:c r="Q1507" s="23"/>
      <x:c r="R1507" s="23"/>
      <x:c r="T1507" s="226"/>
      <x:c r="U1507" s="226"/>
      <x:c r="V1507" s="226"/>
      <x:c r="W1507" s="226"/>
      <x:c r="X1507" s="226"/>
      <x:c r="Y1507" s="226"/>
      <x:c r="Z1507" s="226"/>
      <x:c r="AA1507" s="226"/>
      <x:c r="AC1507" s="226"/>
      <x:c r="AE1507" s="222"/>
      <x:c r="AF1507" s="226"/>
      <x:c r="AH1507" s="222"/>
      <x:c r="AI1507" s="23"/>
      <x:c r="AJ1507" s="222"/>
      <x:c r="AK1507" s="222"/>
      <x:c r="AM1507" s="226"/>
      <x:c r="AN1507" s="222"/>
      <x:c r="AO1507" s="222"/>
    </x:row>
    <x:row r="1508" spans="1:57" x14ac:dyDescent="0.3">
      <x:c r="J1508" s="23"/>
      <x:c r="Q1508" s="23"/>
      <x:c r="R1508" s="23"/>
      <x:c r="T1508" s="226"/>
      <x:c r="U1508" s="226"/>
      <x:c r="V1508" s="226"/>
      <x:c r="W1508" s="226"/>
      <x:c r="X1508" s="226"/>
      <x:c r="Y1508" s="226"/>
      <x:c r="Z1508" s="226"/>
      <x:c r="AA1508" s="226"/>
      <x:c r="AC1508" s="226"/>
      <x:c r="AE1508" s="222"/>
      <x:c r="AF1508" s="226"/>
      <x:c r="AH1508" s="222"/>
      <x:c r="AI1508" s="23"/>
      <x:c r="AJ1508" s="222"/>
      <x:c r="AK1508" s="222"/>
      <x:c r="AM1508" s="226"/>
      <x:c r="AN1508" s="222"/>
      <x:c r="AO1508" s="222"/>
    </x:row>
    <x:row r="1509" spans="1:57" x14ac:dyDescent="0.3">
      <x:c r="J1509" s="23"/>
      <x:c r="M1509" s="226"/>
      <x:c r="Q1509" s="23"/>
      <x:c r="R1509" s="23"/>
      <x:c r="T1509" s="226"/>
      <x:c r="U1509" s="226"/>
      <x:c r="V1509" s="226"/>
      <x:c r="W1509" s="226"/>
      <x:c r="X1509" s="226"/>
      <x:c r="Y1509" s="226"/>
      <x:c r="Z1509" s="226"/>
      <x:c r="AA1509" s="226"/>
      <x:c r="AC1509" s="226"/>
      <x:c r="AE1509" s="226"/>
      <x:c r="AF1509" s="226"/>
      <x:c r="AH1509" s="222"/>
      <x:c r="AI1509" s="23"/>
      <x:c r="AJ1509" s="222"/>
      <x:c r="AK1509" s="222"/>
      <x:c r="AM1509" s="226"/>
      <x:c r="AN1509" s="222"/>
      <x:c r="AO1509" s="222"/>
    </x:row>
    <x:row r="1510" spans="1:57" x14ac:dyDescent="0.3">
      <x:c r="J1510" s="23"/>
      <x:c r="Q1510" s="23"/>
      <x:c r="R1510" s="23"/>
      <x:c r="T1510" s="226"/>
      <x:c r="U1510" s="226"/>
      <x:c r="V1510" s="226"/>
      <x:c r="W1510" s="226"/>
      <x:c r="X1510" s="226"/>
      <x:c r="Y1510" s="226"/>
      <x:c r="Z1510" s="226"/>
      <x:c r="AA1510" s="226"/>
      <x:c r="AC1510" s="226"/>
      <x:c r="AE1510" s="222"/>
      <x:c r="AF1510" s="226"/>
      <x:c r="AH1510" s="222"/>
      <x:c r="AI1510" s="23"/>
      <x:c r="AJ1510" s="222"/>
      <x:c r="AK1510" s="222"/>
      <x:c r="AM1510" s="226"/>
      <x:c r="AN1510" s="222"/>
      <x:c r="AO1510" s="222"/>
    </x:row>
    <x:row r="1511" spans="1:57" x14ac:dyDescent="0.3">
      <x:c r="J1511" s="23"/>
      <x:c r="M1511" s="226"/>
      <x:c r="Q1511" s="23"/>
      <x:c r="R1511" s="23"/>
      <x:c r="T1511" s="226"/>
      <x:c r="U1511" s="226"/>
      <x:c r="V1511" s="226"/>
      <x:c r="W1511" s="226"/>
      <x:c r="X1511" s="226"/>
      <x:c r="Y1511" s="226"/>
      <x:c r="Z1511" s="226"/>
      <x:c r="AA1511" s="226"/>
      <x:c r="AC1511" s="226"/>
      <x:c r="AE1511" s="222"/>
      <x:c r="AF1511" s="226"/>
      <x:c r="AH1511" s="222"/>
      <x:c r="AI1511" s="23"/>
      <x:c r="AJ1511" s="222"/>
      <x:c r="AK1511" s="222"/>
      <x:c r="AM1511" s="226"/>
      <x:c r="AN1511" s="222"/>
      <x:c r="AO1511" s="222"/>
    </x:row>
    <x:row r="1512" spans="1:57" x14ac:dyDescent="0.3">
      <x:c r="J1512" s="23"/>
      <x:c r="Q1512" s="23"/>
      <x:c r="R1512" s="23"/>
      <x:c r="T1512" s="226"/>
      <x:c r="U1512" s="226"/>
      <x:c r="V1512" s="226"/>
      <x:c r="W1512" s="226"/>
      <x:c r="X1512" s="226"/>
      <x:c r="Y1512" s="226"/>
      <x:c r="Z1512" s="226"/>
      <x:c r="AA1512" s="226"/>
      <x:c r="AC1512" s="226"/>
      <x:c r="AE1512" s="222"/>
      <x:c r="AF1512" s="226"/>
      <x:c r="AH1512" s="222"/>
      <x:c r="AI1512" s="23"/>
      <x:c r="AJ1512" s="222"/>
      <x:c r="AK1512" s="222"/>
      <x:c r="AM1512" s="226"/>
      <x:c r="AN1512" s="222"/>
      <x:c r="AO1512" s="222"/>
    </x:row>
    <x:row r="1513" spans="1:57" x14ac:dyDescent="0.3">
      <x:c r="J1513" s="23"/>
      <x:c r="Q1513" s="23"/>
      <x:c r="R1513" s="23"/>
      <x:c r="T1513" s="226"/>
      <x:c r="U1513" s="226"/>
      <x:c r="V1513" s="226"/>
      <x:c r="W1513" s="226"/>
      <x:c r="X1513" s="226"/>
      <x:c r="Y1513" s="226"/>
      <x:c r="Z1513" s="226"/>
      <x:c r="AA1513" s="226"/>
      <x:c r="AC1513" s="226"/>
      <x:c r="AE1513" s="222"/>
      <x:c r="AF1513" s="226"/>
      <x:c r="AH1513" s="222"/>
      <x:c r="AI1513" s="23"/>
      <x:c r="AJ1513" s="222"/>
      <x:c r="AK1513" s="222"/>
      <x:c r="AM1513" s="226"/>
      <x:c r="AN1513" s="222"/>
      <x:c r="AO1513" s="222"/>
    </x:row>
    <x:row r="1514" spans="1:57" x14ac:dyDescent="0.3">
      <x:c r="J1514" s="23"/>
      <x:c r="Q1514" s="23"/>
      <x:c r="R1514" s="23"/>
      <x:c r="T1514" s="226"/>
      <x:c r="U1514" s="226"/>
      <x:c r="V1514" s="226"/>
      <x:c r="W1514" s="226"/>
      <x:c r="X1514" s="226"/>
      <x:c r="Y1514" s="226"/>
      <x:c r="Z1514" s="226"/>
      <x:c r="AA1514" s="226"/>
      <x:c r="AC1514" s="226"/>
      <x:c r="AE1514" s="222"/>
      <x:c r="AF1514" s="226"/>
      <x:c r="AH1514" s="222"/>
      <x:c r="AI1514" s="23"/>
      <x:c r="AJ1514" s="222"/>
      <x:c r="AK1514" s="222"/>
      <x:c r="AM1514" s="226"/>
      <x:c r="AN1514" s="222"/>
      <x:c r="AO1514" s="222"/>
    </x:row>
    <x:row r="1515" spans="1:57" x14ac:dyDescent="0.3">
      <x:c r="J1515" s="23"/>
      <x:c r="M1515" s="226"/>
      <x:c r="Q1515" s="23"/>
      <x:c r="R1515" s="23"/>
      <x:c r="T1515" s="226"/>
      <x:c r="U1515" s="226"/>
      <x:c r="V1515" s="226"/>
      <x:c r="W1515" s="226"/>
      <x:c r="X1515" s="226"/>
      <x:c r="Y1515" s="226"/>
      <x:c r="Z1515" s="226"/>
      <x:c r="AA1515" s="226"/>
      <x:c r="AC1515" s="226"/>
      <x:c r="AE1515" s="222"/>
      <x:c r="AF1515" s="226"/>
      <x:c r="AH1515" s="222"/>
      <x:c r="AI1515" s="23"/>
      <x:c r="AJ1515" s="222"/>
      <x:c r="AK1515" s="222"/>
      <x:c r="AM1515" s="226"/>
      <x:c r="AN1515" s="222"/>
      <x:c r="AO1515" s="222"/>
    </x:row>
    <x:row r="1516" spans="1:57" x14ac:dyDescent="0.3">
      <x:c r="J1516" s="23"/>
      <x:c r="M1516" s="226"/>
      <x:c r="Q1516" s="23"/>
      <x:c r="R1516" s="23"/>
      <x:c r="T1516" s="226"/>
      <x:c r="U1516" s="226"/>
      <x:c r="V1516" s="226"/>
      <x:c r="W1516" s="226"/>
      <x:c r="X1516" s="226"/>
      <x:c r="Y1516" s="226"/>
      <x:c r="Z1516" s="226"/>
      <x:c r="AA1516" s="226"/>
      <x:c r="AC1516" s="226"/>
      <x:c r="AE1516" s="222"/>
      <x:c r="AF1516" s="226"/>
      <x:c r="AH1516" s="222"/>
      <x:c r="AI1516" s="23"/>
      <x:c r="AJ1516" s="222"/>
      <x:c r="AK1516" s="222"/>
      <x:c r="AM1516" s="226"/>
      <x:c r="AN1516" s="222"/>
      <x:c r="AO1516" s="222"/>
    </x:row>
    <x:row r="1517" spans="1:57" x14ac:dyDescent="0.3">
      <x:c r="J1517" s="23"/>
      <x:c r="M1517" s="226"/>
      <x:c r="Q1517" s="23"/>
      <x:c r="R1517" s="23"/>
      <x:c r="T1517" s="226"/>
      <x:c r="U1517" s="226"/>
      <x:c r="V1517" s="226"/>
      <x:c r="W1517" s="226"/>
      <x:c r="X1517" s="226"/>
      <x:c r="Y1517" s="226"/>
      <x:c r="Z1517" s="226"/>
      <x:c r="AA1517" s="226"/>
      <x:c r="AC1517" s="226"/>
      <x:c r="AE1517" s="226"/>
      <x:c r="AF1517" s="226"/>
      <x:c r="AH1517" s="222"/>
      <x:c r="AI1517" s="23"/>
      <x:c r="AJ1517" s="222"/>
      <x:c r="AK1517" s="222"/>
      <x:c r="AM1517" s="226"/>
      <x:c r="AN1517" s="222"/>
      <x:c r="AO1517" s="222"/>
    </x:row>
    <x:row r="1518" spans="1:57" x14ac:dyDescent="0.3">
      <x:c r="J1518" s="23"/>
      <x:c r="M1518" s="226"/>
      <x:c r="Q1518" s="23"/>
      <x:c r="R1518" s="23"/>
      <x:c r="T1518" s="226"/>
      <x:c r="U1518" s="226"/>
      <x:c r="V1518" s="226"/>
      <x:c r="W1518" s="226"/>
      <x:c r="X1518" s="226"/>
      <x:c r="Y1518" s="226"/>
      <x:c r="Z1518" s="226"/>
      <x:c r="AA1518" s="226"/>
      <x:c r="AC1518" s="226"/>
      <x:c r="AE1518" s="226"/>
      <x:c r="AF1518" s="226"/>
      <x:c r="AH1518" s="222"/>
      <x:c r="AI1518" s="23"/>
      <x:c r="AJ1518" s="222"/>
      <x:c r="AK1518" s="222"/>
      <x:c r="AM1518" s="226"/>
      <x:c r="AN1518" s="222"/>
      <x:c r="AO1518" s="222"/>
    </x:row>
    <x:row r="1519" spans="1:57" x14ac:dyDescent="0.3">
      <x:c r="J1519" s="23"/>
      <x:c r="M1519" s="226"/>
      <x:c r="Q1519" s="23"/>
      <x:c r="R1519" s="23"/>
      <x:c r="T1519" s="226"/>
      <x:c r="U1519" s="226"/>
      <x:c r="V1519" s="226"/>
      <x:c r="W1519" s="226"/>
      <x:c r="X1519" s="226"/>
      <x:c r="Y1519" s="226"/>
      <x:c r="Z1519" s="226"/>
      <x:c r="AA1519" s="226"/>
      <x:c r="AC1519" s="226"/>
      <x:c r="AE1519" s="222"/>
      <x:c r="AF1519" s="226"/>
      <x:c r="AH1519" s="222"/>
      <x:c r="AI1519" s="23"/>
      <x:c r="AJ1519" s="222"/>
      <x:c r="AK1519" s="222"/>
      <x:c r="AM1519" s="226"/>
      <x:c r="AN1519" s="222"/>
      <x:c r="AO1519" s="222"/>
    </x:row>
    <x:row r="1520" spans="1:57" x14ac:dyDescent="0.3">
      <x:c r="J1520" s="23"/>
      <x:c r="M1520" s="226"/>
      <x:c r="Q1520" s="23"/>
      <x:c r="R1520" s="23"/>
      <x:c r="T1520" s="226"/>
      <x:c r="U1520" s="226"/>
      <x:c r="V1520" s="226"/>
      <x:c r="W1520" s="226"/>
      <x:c r="X1520" s="226"/>
      <x:c r="Y1520" s="226"/>
      <x:c r="Z1520" s="226"/>
      <x:c r="AA1520" s="226"/>
      <x:c r="AC1520" s="226"/>
      <x:c r="AE1520" s="222"/>
      <x:c r="AF1520" s="226"/>
      <x:c r="AH1520" s="222"/>
      <x:c r="AI1520" s="23"/>
      <x:c r="AJ1520" s="222"/>
      <x:c r="AK1520" s="222"/>
      <x:c r="AM1520" s="226"/>
      <x:c r="AN1520" s="222"/>
      <x:c r="AO1520" s="222"/>
    </x:row>
    <x:row r="1521" spans="1:57" x14ac:dyDescent="0.3">
      <x:c r="J1521" s="23"/>
      <x:c r="M1521" s="226"/>
      <x:c r="Q1521" s="23"/>
      <x:c r="R1521" s="23"/>
      <x:c r="T1521" s="226"/>
      <x:c r="U1521" s="226"/>
      <x:c r="V1521" s="226"/>
      <x:c r="W1521" s="226"/>
      <x:c r="X1521" s="226"/>
      <x:c r="Y1521" s="226"/>
      <x:c r="Z1521" s="226"/>
      <x:c r="AA1521" s="226"/>
      <x:c r="AC1521" s="226"/>
      <x:c r="AE1521" s="226"/>
      <x:c r="AF1521" s="226"/>
      <x:c r="AH1521" s="222"/>
      <x:c r="AI1521" s="23"/>
      <x:c r="AJ1521" s="222"/>
      <x:c r="AK1521" s="222"/>
      <x:c r="AM1521" s="226"/>
      <x:c r="AN1521" s="222"/>
      <x:c r="AO1521" s="222"/>
    </x:row>
    <x:row r="1522" spans="1:57" x14ac:dyDescent="0.3">
      <x:c r="J1522" s="23"/>
      <x:c r="M1522" s="226"/>
      <x:c r="Q1522" s="23"/>
      <x:c r="R1522" s="23"/>
      <x:c r="T1522" s="226"/>
      <x:c r="U1522" s="226"/>
      <x:c r="V1522" s="226"/>
      <x:c r="W1522" s="226"/>
      <x:c r="X1522" s="226"/>
      <x:c r="Y1522" s="226"/>
      <x:c r="Z1522" s="226"/>
      <x:c r="AA1522" s="226"/>
      <x:c r="AC1522" s="226"/>
      <x:c r="AE1522" s="222"/>
      <x:c r="AF1522" s="226"/>
      <x:c r="AH1522" s="222"/>
      <x:c r="AI1522" s="23"/>
      <x:c r="AJ1522" s="222"/>
      <x:c r="AK1522" s="222"/>
      <x:c r="AM1522" s="226"/>
      <x:c r="AN1522" s="222"/>
      <x:c r="AO1522" s="222"/>
    </x:row>
    <x:row r="1523" spans="1:57" x14ac:dyDescent="0.3">
      <x:c r="J1523" s="23"/>
      <x:c r="M1523" s="226"/>
      <x:c r="Q1523" s="23"/>
      <x:c r="R1523" s="23"/>
      <x:c r="T1523" s="226"/>
      <x:c r="U1523" s="226"/>
      <x:c r="V1523" s="226"/>
      <x:c r="W1523" s="226"/>
      <x:c r="X1523" s="226"/>
      <x:c r="Y1523" s="226"/>
      <x:c r="Z1523" s="226"/>
      <x:c r="AA1523" s="226"/>
      <x:c r="AC1523" s="226"/>
      <x:c r="AE1523" s="222"/>
      <x:c r="AF1523" s="226"/>
      <x:c r="AH1523" s="222"/>
      <x:c r="AI1523" s="23"/>
      <x:c r="AJ1523" s="222"/>
      <x:c r="AK1523" s="222"/>
      <x:c r="AM1523" s="226"/>
      <x:c r="AN1523" s="222"/>
      <x:c r="AO1523" s="222"/>
    </x:row>
    <x:row r="1524" spans="1:57" x14ac:dyDescent="0.3">
      <x:c r="J1524" s="23"/>
      <x:c r="M1524" s="226"/>
      <x:c r="Q1524" s="23"/>
      <x:c r="R1524" s="23"/>
      <x:c r="T1524" s="226"/>
      <x:c r="U1524" s="226"/>
      <x:c r="V1524" s="226"/>
      <x:c r="W1524" s="226"/>
      <x:c r="X1524" s="226"/>
      <x:c r="Y1524" s="226"/>
      <x:c r="Z1524" s="226"/>
      <x:c r="AA1524" s="226"/>
      <x:c r="AC1524" s="226"/>
      <x:c r="AE1524" s="222"/>
      <x:c r="AF1524" s="226"/>
      <x:c r="AH1524" s="222"/>
      <x:c r="AI1524" s="23"/>
      <x:c r="AJ1524" s="222"/>
      <x:c r="AK1524" s="222"/>
      <x:c r="AM1524" s="226"/>
      <x:c r="AN1524" s="222"/>
      <x:c r="AO1524" s="222"/>
    </x:row>
    <x:row r="1525" spans="1:57" x14ac:dyDescent="0.3">
      <x:c r="J1525" s="23"/>
      <x:c r="M1525" s="226"/>
      <x:c r="Q1525" s="23"/>
      <x:c r="R1525" s="23"/>
      <x:c r="T1525" s="226"/>
      <x:c r="U1525" s="226"/>
      <x:c r="V1525" s="226"/>
      <x:c r="W1525" s="226"/>
      <x:c r="X1525" s="226"/>
      <x:c r="Y1525" s="226"/>
      <x:c r="Z1525" s="226"/>
      <x:c r="AA1525" s="226"/>
      <x:c r="AC1525" s="226"/>
      <x:c r="AE1525" s="222"/>
      <x:c r="AF1525" s="226"/>
      <x:c r="AH1525" s="222"/>
      <x:c r="AI1525" s="23"/>
      <x:c r="AJ1525" s="222"/>
      <x:c r="AK1525" s="222"/>
      <x:c r="AM1525" s="226"/>
      <x:c r="AN1525" s="222"/>
      <x:c r="AO1525" s="222"/>
    </x:row>
    <x:row r="1526" spans="1:57" x14ac:dyDescent="0.3">
      <x:c r="J1526" s="23"/>
      <x:c r="Q1526" s="23"/>
      <x:c r="R1526" s="23"/>
      <x:c r="T1526" s="226"/>
      <x:c r="U1526" s="226"/>
      <x:c r="V1526" s="226"/>
      <x:c r="W1526" s="226"/>
      <x:c r="X1526" s="226"/>
      <x:c r="Y1526" s="226"/>
      <x:c r="Z1526" s="226"/>
      <x:c r="AA1526" s="226"/>
      <x:c r="AC1526" s="226"/>
      <x:c r="AE1526" s="226"/>
      <x:c r="AF1526" s="226"/>
      <x:c r="AH1526" s="222"/>
      <x:c r="AI1526" s="23"/>
      <x:c r="AJ1526" s="222"/>
      <x:c r="AK1526" s="222"/>
      <x:c r="AM1526" s="226"/>
      <x:c r="AN1526" s="222"/>
      <x:c r="AO1526" s="222"/>
    </x:row>
    <x:row r="1527" spans="1:57" x14ac:dyDescent="0.3">
      <x:c r="J1527" s="23"/>
      <x:c r="M1527" s="226"/>
      <x:c r="Q1527" s="23"/>
      <x:c r="R1527" s="23"/>
      <x:c r="T1527" s="226"/>
      <x:c r="U1527" s="226"/>
      <x:c r="V1527" s="226"/>
      <x:c r="W1527" s="226"/>
      <x:c r="X1527" s="226"/>
      <x:c r="Y1527" s="226"/>
      <x:c r="Z1527" s="226"/>
      <x:c r="AA1527" s="226"/>
      <x:c r="AC1527" s="226"/>
      <x:c r="AE1527" s="222"/>
      <x:c r="AF1527" s="226"/>
      <x:c r="AH1527" s="222"/>
      <x:c r="AI1527" s="23"/>
      <x:c r="AJ1527" s="222"/>
      <x:c r="AK1527" s="222"/>
      <x:c r="AM1527" s="226"/>
      <x:c r="AN1527" s="222"/>
      <x:c r="AO1527" s="222"/>
    </x:row>
    <x:row r="1528" spans="1:57" x14ac:dyDescent="0.3">
      <x:c r="J1528" s="23"/>
      <x:c r="M1528" s="226"/>
      <x:c r="Q1528" s="23"/>
      <x:c r="R1528" s="23"/>
      <x:c r="T1528" s="226"/>
      <x:c r="U1528" s="226"/>
      <x:c r="V1528" s="226"/>
      <x:c r="W1528" s="226"/>
      <x:c r="X1528" s="226"/>
      <x:c r="Y1528" s="226"/>
      <x:c r="Z1528" s="226"/>
      <x:c r="AA1528" s="226"/>
      <x:c r="AC1528" s="226"/>
      <x:c r="AE1528" s="222"/>
      <x:c r="AF1528" s="226"/>
      <x:c r="AH1528" s="222"/>
      <x:c r="AI1528" s="23"/>
      <x:c r="AJ1528" s="222"/>
      <x:c r="AK1528" s="222"/>
      <x:c r="AM1528" s="226"/>
      <x:c r="AN1528" s="222"/>
      <x:c r="AO1528" s="222"/>
    </x:row>
    <x:row r="1529" spans="1:57" x14ac:dyDescent="0.3">
      <x:c r="J1529" s="23"/>
      <x:c r="M1529" s="226"/>
      <x:c r="Q1529" s="23"/>
      <x:c r="R1529" s="23"/>
      <x:c r="T1529" s="226"/>
      <x:c r="U1529" s="226"/>
      <x:c r="V1529" s="226"/>
      <x:c r="W1529" s="226"/>
      <x:c r="X1529" s="226"/>
      <x:c r="Y1529" s="226"/>
      <x:c r="Z1529" s="226"/>
      <x:c r="AA1529" s="226"/>
      <x:c r="AC1529" s="226"/>
      <x:c r="AE1529" s="226"/>
      <x:c r="AF1529" s="226"/>
      <x:c r="AH1529" s="222"/>
      <x:c r="AI1529" s="23"/>
      <x:c r="AJ1529" s="222"/>
      <x:c r="AK1529" s="222"/>
      <x:c r="AM1529" s="226"/>
      <x:c r="AN1529" s="222"/>
      <x:c r="AO1529" s="222"/>
    </x:row>
    <x:row r="1530" spans="1:57" x14ac:dyDescent="0.3">
      <x:c r="J1530" s="23"/>
      <x:c r="M1530" s="226"/>
      <x:c r="Q1530" s="23"/>
      <x:c r="R1530" s="23"/>
      <x:c r="T1530" s="226"/>
      <x:c r="U1530" s="226"/>
      <x:c r="V1530" s="226"/>
      <x:c r="W1530" s="226"/>
      <x:c r="X1530" s="226"/>
      <x:c r="Y1530" s="226"/>
      <x:c r="Z1530" s="226"/>
      <x:c r="AA1530" s="226"/>
      <x:c r="AC1530" s="226"/>
      <x:c r="AE1530" s="222"/>
      <x:c r="AF1530" s="226"/>
      <x:c r="AH1530" s="222"/>
      <x:c r="AI1530" s="23"/>
      <x:c r="AJ1530" s="222"/>
      <x:c r="AK1530" s="222"/>
      <x:c r="AM1530" s="226"/>
      <x:c r="AN1530" s="222"/>
      <x:c r="AO1530" s="222"/>
    </x:row>
    <x:row r="1531" spans="1:57" x14ac:dyDescent="0.3">
      <x:c r="J1531" s="23"/>
      <x:c r="M1531" s="226"/>
      <x:c r="Q1531" s="23"/>
      <x:c r="R1531" s="23"/>
      <x:c r="T1531" s="226"/>
      <x:c r="U1531" s="226"/>
      <x:c r="V1531" s="226"/>
      <x:c r="W1531" s="226"/>
      <x:c r="X1531" s="226"/>
      <x:c r="Y1531" s="226"/>
      <x:c r="Z1531" s="226"/>
      <x:c r="AA1531" s="226"/>
      <x:c r="AC1531" s="226"/>
      <x:c r="AE1531" s="222"/>
      <x:c r="AF1531" s="226"/>
      <x:c r="AH1531" s="222"/>
      <x:c r="AI1531" s="23"/>
      <x:c r="AJ1531" s="222"/>
      <x:c r="AK1531" s="222"/>
      <x:c r="AM1531" s="226"/>
      <x:c r="AN1531" s="222"/>
      <x:c r="AO1531" s="222"/>
    </x:row>
    <x:row r="1532" spans="1:57" x14ac:dyDescent="0.3">
      <x:c r="J1532" s="23"/>
      <x:c r="M1532" s="226"/>
      <x:c r="Q1532" s="23"/>
      <x:c r="R1532" s="23"/>
      <x:c r="T1532" s="226"/>
      <x:c r="U1532" s="226"/>
      <x:c r="V1532" s="226"/>
      <x:c r="W1532" s="226"/>
      <x:c r="X1532" s="226"/>
      <x:c r="Y1532" s="226"/>
      <x:c r="Z1532" s="226"/>
      <x:c r="AA1532" s="226"/>
      <x:c r="AC1532" s="226"/>
      <x:c r="AE1532" s="222"/>
      <x:c r="AF1532" s="226"/>
      <x:c r="AH1532" s="222"/>
      <x:c r="AI1532" s="23"/>
      <x:c r="AJ1532" s="222"/>
      <x:c r="AK1532" s="222"/>
      <x:c r="AM1532" s="226"/>
      <x:c r="AN1532" s="222"/>
      <x:c r="AO1532" s="222"/>
    </x:row>
    <x:row r="1533" spans="1:57" x14ac:dyDescent="0.3">
      <x:c r="J1533" s="23"/>
      <x:c r="Q1533" s="23"/>
      <x:c r="R1533" s="23"/>
      <x:c r="T1533" s="226"/>
      <x:c r="U1533" s="226"/>
      <x:c r="V1533" s="226"/>
      <x:c r="W1533" s="226"/>
      <x:c r="X1533" s="226"/>
      <x:c r="Y1533" s="226"/>
      <x:c r="Z1533" s="226"/>
      <x:c r="AA1533" s="226"/>
      <x:c r="AC1533" s="226"/>
      <x:c r="AE1533" s="222"/>
      <x:c r="AF1533" s="226"/>
      <x:c r="AH1533" s="222"/>
      <x:c r="AI1533" s="23"/>
      <x:c r="AJ1533" s="222"/>
      <x:c r="AK1533" s="222"/>
      <x:c r="AM1533" s="226"/>
      <x:c r="AN1533" s="222"/>
      <x:c r="AO1533" s="222"/>
    </x:row>
    <x:row r="1534" spans="1:57" x14ac:dyDescent="0.3">
      <x:c r="J1534" s="23"/>
      <x:c r="Q1534" s="23"/>
      <x:c r="R1534" s="23"/>
      <x:c r="T1534" s="226"/>
      <x:c r="U1534" s="226"/>
      <x:c r="V1534" s="226"/>
      <x:c r="W1534" s="226"/>
      <x:c r="X1534" s="226"/>
      <x:c r="Y1534" s="226"/>
      <x:c r="Z1534" s="226"/>
      <x:c r="AA1534" s="226"/>
      <x:c r="AC1534" s="226"/>
      <x:c r="AE1534" s="222"/>
      <x:c r="AF1534" s="226"/>
      <x:c r="AH1534" s="222"/>
      <x:c r="AI1534" s="23"/>
      <x:c r="AJ1534" s="222"/>
      <x:c r="AK1534" s="222"/>
      <x:c r="AM1534" s="226"/>
      <x:c r="AN1534" s="222"/>
      <x:c r="AO1534" s="222"/>
    </x:row>
    <x:row r="1535" spans="1:57" x14ac:dyDescent="0.3">
      <x:c r="J1535" s="23"/>
      <x:c r="Q1535" s="23"/>
      <x:c r="R1535" s="23"/>
      <x:c r="T1535" s="226"/>
      <x:c r="U1535" s="226"/>
      <x:c r="V1535" s="226"/>
      <x:c r="W1535" s="226"/>
      <x:c r="X1535" s="226"/>
      <x:c r="Y1535" s="226"/>
      <x:c r="Z1535" s="226"/>
      <x:c r="AA1535" s="226"/>
      <x:c r="AC1535" s="226"/>
      <x:c r="AE1535" s="222"/>
      <x:c r="AF1535" s="226"/>
      <x:c r="AH1535" s="222"/>
      <x:c r="AI1535" s="23"/>
      <x:c r="AJ1535" s="222"/>
      <x:c r="AK1535" s="222"/>
      <x:c r="AM1535" s="226"/>
      <x:c r="AN1535" s="222"/>
      <x:c r="AO1535" s="222"/>
    </x:row>
    <x:row r="1536" spans="1:57" x14ac:dyDescent="0.3">
      <x:c r="J1536" s="23"/>
      <x:c r="Q1536" s="23"/>
      <x:c r="R1536" s="23"/>
      <x:c r="T1536" s="226"/>
      <x:c r="U1536" s="226"/>
      <x:c r="V1536" s="226"/>
      <x:c r="W1536" s="226"/>
      <x:c r="X1536" s="226"/>
      <x:c r="Y1536" s="226"/>
      <x:c r="Z1536" s="226"/>
      <x:c r="AA1536" s="226"/>
      <x:c r="AC1536" s="226"/>
      <x:c r="AE1536" s="222"/>
      <x:c r="AF1536" s="226"/>
      <x:c r="AH1536" s="222"/>
      <x:c r="AI1536" s="23"/>
      <x:c r="AJ1536" s="222"/>
      <x:c r="AK1536" s="222"/>
      <x:c r="AM1536" s="226"/>
      <x:c r="AN1536" s="222"/>
      <x:c r="AO1536" s="222"/>
    </x:row>
    <x:row r="1537" spans="1:57" x14ac:dyDescent="0.3">
      <x:c r="J1537" s="23"/>
      <x:c r="M1537" s="226"/>
      <x:c r="Q1537" s="23"/>
      <x:c r="R1537" s="23"/>
      <x:c r="T1537" s="226"/>
      <x:c r="U1537" s="226"/>
      <x:c r="V1537" s="226"/>
      <x:c r="W1537" s="226"/>
      <x:c r="X1537" s="226"/>
      <x:c r="Y1537" s="226"/>
      <x:c r="Z1537" s="226"/>
      <x:c r="AA1537" s="226"/>
      <x:c r="AC1537" s="226"/>
      <x:c r="AE1537" s="222"/>
      <x:c r="AF1537" s="226"/>
      <x:c r="AH1537" s="222"/>
      <x:c r="AI1537" s="23"/>
      <x:c r="AJ1537" s="222"/>
      <x:c r="AK1537" s="222"/>
      <x:c r="AM1537" s="226"/>
      <x:c r="AN1537" s="222"/>
      <x:c r="AO1537" s="222"/>
    </x:row>
    <x:row r="1538" spans="1:57" x14ac:dyDescent="0.3">
      <x:c r="J1538" s="23"/>
      <x:c r="M1538" s="226"/>
      <x:c r="Q1538" s="23"/>
      <x:c r="R1538" s="23"/>
      <x:c r="T1538" s="226"/>
      <x:c r="U1538" s="226"/>
      <x:c r="V1538" s="226"/>
      <x:c r="W1538" s="226"/>
      <x:c r="X1538" s="226"/>
      <x:c r="Y1538" s="226"/>
      <x:c r="Z1538" s="226"/>
      <x:c r="AA1538" s="226"/>
      <x:c r="AC1538" s="226"/>
      <x:c r="AE1538" s="226"/>
      <x:c r="AF1538" s="226"/>
      <x:c r="AH1538" s="222"/>
      <x:c r="AI1538" s="23"/>
      <x:c r="AJ1538" s="222"/>
      <x:c r="AK1538" s="222"/>
      <x:c r="AM1538" s="226"/>
      <x:c r="AN1538" s="222"/>
      <x:c r="AO1538" s="222"/>
    </x:row>
    <x:row r="1539" spans="1:57" x14ac:dyDescent="0.3">
      <x:c r="J1539" s="23"/>
      <x:c r="M1539" s="226"/>
      <x:c r="Q1539" s="23"/>
      <x:c r="R1539" s="23"/>
      <x:c r="T1539" s="226"/>
      <x:c r="U1539" s="226"/>
      <x:c r="V1539" s="226"/>
      <x:c r="W1539" s="226"/>
      <x:c r="X1539" s="226"/>
      <x:c r="Y1539" s="226"/>
      <x:c r="Z1539" s="226"/>
      <x:c r="AA1539" s="226"/>
      <x:c r="AC1539" s="226"/>
      <x:c r="AE1539" s="222"/>
      <x:c r="AF1539" s="226"/>
      <x:c r="AH1539" s="222"/>
      <x:c r="AI1539" s="23"/>
      <x:c r="AJ1539" s="222"/>
      <x:c r="AK1539" s="222"/>
      <x:c r="AM1539" s="226"/>
      <x:c r="AN1539" s="222"/>
      <x:c r="AO1539" s="222"/>
    </x:row>
    <x:row r="1540" spans="1:57" x14ac:dyDescent="0.3">
      <x:c r="J1540" s="23"/>
      <x:c r="M1540" s="226"/>
      <x:c r="Q1540" s="23"/>
      <x:c r="R1540" s="23"/>
      <x:c r="T1540" s="226"/>
      <x:c r="U1540" s="226"/>
      <x:c r="V1540" s="226"/>
      <x:c r="W1540" s="226"/>
      <x:c r="X1540" s="226"/>
      <x:c r="Y1540" s="226"/>
      <x:c r="Z1540" s="226"/>
      <x:c r="AA1540" s="226"/>
      <x:c r="AC1540" s="226"/>
      <x:c r="AE1540" s="226"/>
      <x:c r="AF1540" s="226"/>
      <x:c r="AH1540" s="222"/>
      <x:c r="AI1540" s="23"/>
      <x:c r="AJ1540" s="222"/>
      <x:c r="AK1540" s="222"/>
      <x:c r="AM1540" s="226"/>
      <x:c r="AN1540" s="222"/>
      <x:c r="AO1540" s="222"/>
    </x:row>
    <x:row r="1541" spans="1:57" x14ac:dyDescent="0.3">
      <x:c r="J1541" s="23"/>
      <x:c r="Q1541" s="23"/>
      <x:c r="R1541" s="23"/>
      <x:c r="T1541" s="226"/>
      <x:c r="U1541" s="226"/>
      <x:c r="V1541" s="226"/>
      <x:c r="W1541" s="226"/>
      <x:c r="X1541" s="226"/>
      <x:c r="Y1541" s="226"/>
      <x:c r="Z1541" s="226"/>
      <x:c r="AA1541" s="226"/>
      <x:c r="AC1541" s="226"/>
      <x:c r="AE1541" s="222"/>
      <x:c r="AF1541" s="226"/>
      <x:c r="AH1541" s="222"/>
      <x:c r="AI1541" s="23"/>
      <x:c r="AJ1541" s="222"/>
      <x:c r="AK1541" s="222"/>
      <x:c r="AM1541" s="226"/>
      <x:c r="AN1541" s="222"/>
      <x:c r="AO1541" s="222"/>
    </x:row>
    <x:row r="1542" spans="1:57" x14ac:dyDescent="0.3">
      <x:c r="J1542" s="23"/>
      <x:c r="Q1542" s="23"/>
      <x:c r="R1542" s="23"/>
      <x:c r="T1542" s="226"/>
      <x:c r="U1542" s="226"/>
      <x:c r="V1542" s="226"/>
      <x:c r="W1542" s="226"/>
      <x:c r="X1542" s="226"/>
      <x:c r="Y1542" s="226"/>
      <x:c r="Z1542" s="226"/>
      <x:c r="AA1542" s="226"/>
      <x:c r="AC1542" s="226"/>
      <x:c r="AE1542" s="222"/>
      <x:c r="AF1542" s="226"/>
      <x:c r="AH1542" s="222"/>
      <x:c r="AI1542" s="23"/>
      <x:c r="AJ1542" s="222"/>
      <x:c r="AK1542" s="222"/>
      <x:c r="AM1542" s="226"/>
      <x:c r="AN1542" s="222"/>
      <x:c r="AO1542" s="222"/>
    </x:row>
    <x:row r="1543" spans="1:57" x14ac:dyDescent="0.3">
      <x:c r="J1543" s="23"/>
      <x:c r="M1543" s="226"/>
      <x:c r="Q1543" s="23"/>
      <x:c r="R1543" s="23"/>
      <x:c r="T1543" s="226"/>
      <x:c r="U1543" s="226"/>
      <x:c r="V1543" s="226"/>
      <x:c r="W1543" s="226"/>
      <x:c r="X1543" s="226"/>
      <x:c r="Y1543" s="226"/>
      <x:c r="Z1543" s="226"/>
      <x:c r="AA1543" s="226"/>
      <x:c r="AC1543" s="226"/>
      <x:c r="AE1543" s="222"/>
      <x:c r="AF1543" s="226"/>
      <x:c r="AH1543" s="222"/>
      <x:c r="AI1543" s="23"/>
      <x:c r="AJ1543" s="222"/>
      <x:c r="AK1543" s="222"/>
      <x:c r="AM1543" s="226"/>
      <x:c r="AN1543" s="222"/>
      <x:c r="AO1543" s="222"/>
    </x:row>
    <x:row r="1544" spans="1:57" x14ac:dyDescent="0.3">
      <x:c r="J1544" s="23"/>
      <x:c r="M1544" s="226"/>
      <x:c r="Q1544" s="23"/>
      <x:c r="R1544" s="23"/>
      <x:c r="T1544" s="226"/>
      <x:c r="U1544" s="226"/>
      <x:c r="V1544" s="226"/>
      <x:c r="W1544" s="226"/>
      <x:c r="X1544" s="226"/>
      <x:c r="Y1544" s="226"/>
      <x:c r="Z1544" s="226"/>
      <x:c r="AA1544" s="226"/>
      <x:c r="AC1544" s="226"/>
      <x:c r="AE1544" s="222"/>
      <x:c r="AF1544" s="226"/>
      <x:c r="AH1544" s="222"/>
      <x:c r="AI1544" s="23"/>
      <x:c r="AJ1544" s="222"/>
      <x:c r="AK1544" s="222"/>
      <x:c r="AM1544" s="226"/>
      <x:c r="AN1544" s="222"/>
      <x:c r="AO1544" s="222"/>
    </x:row>
    <x:row r="1545" spans="1:57" x14ac:dyDescent="0.3">
      <x:c r="J1545" s="23"/>
      <x:c r="Q1545" s="23"/>
      <x:c r="R1545" s="23"/>
      <x:c r="T1545" s="226"/>
      <x:c r="U1545" s="226"/>
      <x:c r="V1545" s="226"/>
      <x:c r="W1545" s="226"/>
      <x:c r="X1545" s="226"/>
      <x:c r="Y1545" s="226"/>
      <x:c r="Z1545" s="226"/>
      <x:c r="AA1545" s="226"/>
      <x:c r="AC1545" s="226"/>
      <x:c r="AE1545" s="222"/>
      <x:c r="AF1545" s="226"/>
      <x:c r="AH1545" s="222"/>
      <x:c r="AI1545" s="23"/>
      <x:c r="AJ1545" s="222"/>
      <x:c r="AK1545" s="222"/>
      <x:c r="AM1545" s="226"/>
      <x:c r="AN1545" s="222"/>
      <x:c r="AO1545" s="222"/>
    </x:row>
    <x:row r="1546" spans="1:57" x14ac:dyDescent="0.3">
      <x:c r="J1546" s="23"/>
      <x:c r="Q1546" s="23"/>
      <x:c r="R1546" s="23"/>
      <x:c r="T1546" s="226"/>
      <x:c r="U1546" s="226"/>
      <x:c r="V1546" s="226"/>
      <x:c r="W1546" s="226"/>
      <x:c r="X1546" s="226"/>
      <x:c r="Y1546" s="226"/>
      <x:c r="Z1546" s="226"/>
      <x:c r="AA1546" s="226"/>
      <x:c r="AC1546" s="226"/>
      <x:c r="AE1546" s="222"/>
      <x:c r="AF1546" s="226"/>
      <x:c r="AH1546" s="222"/>
      <x:c r="AI1546" s="23"/>
      <x:c r="AJ1546" s="222"/>
      <x:c r="AK1546" s="222"/>
      <x:c r="AM1546" s="226"/>
      <x:c r="AN1546" s="222"/>
      <x:c r="AO1546" s="222"/>
    </x:row>
    <x:row r="1547" spans="1:57" x14ac:dyDescent="0.3">
      <x:c r="J1547" s="23"/>
      <x:c r="Q1547" s="23"/>
      <x:c r="R1547" s="23"/>
      <x:c r="T1547" s="226"/>
      <x:c r="U1547" s="226"/>
      <x:c r="V1547" s="226"/>
      <x:c r="W1547" s="226"/>
      <x:c r="X1547" s="226"/>
      <x:c r="Y1547" s="226"/>
      <x:c r="Z1547" s="226"/>
      <x:c r="AA1547" s="226"/>
      <x:c r="AC1547" s="226"/>
      <x:c r="AE1547" s="222"/>
      <x:c r="AF1547" s="226"/>
      <x:c r="AH1547" s="222"/>
      <x:c r="AI1547" s="23"/>
      <x:c r="AJ1547" s="222"/>
      <x:c r="AK1547" s="222"/>
      <x:c r="AM1547" s="226"/>
      <x:c r="AN1547" s="222"/>
      <x:c r="AO1547" s="222"/>
    </x:row>
    <x:row r="1548" spans="1:57" x14ac:dyDescent="0.3">
      <x:c r="J1548" s="23"/>
      <x:c r="Q1548" s="23"/>
      <x:c r="R1548" s="23"/>
      <x:c r="T1548" s="226"/>
      <x:c r="U1548" s="226"/>
      <x:c r="V1548" s="226"/>
      <x:c r="W1548" s="226"/>
      <x:c r="X1548" s="226"/>
      <x:c r="Y1548" s="226"/>
      <x:c r="Z1548" s="226"/>
      <x:c r="AA1548" s="226"/>
      <x:c r="AC1548" s="226"/>
      <x:c r="AE1548" s="222"/>
      <x:c r="AF1548" s="226"/>
      <x:c r="AH1548" s="222"/>
      <x:c r="AI1548" s="23"/>
      <x:c r="AJ1548" s="222"/>
      <x:c r="AK1548" s="222"/>
      <x:c r="AM1548" s="226"/>
      <x:c r="AN1548" s="222"/>
      <x:c r="AO1548" s="222"/>
    </x:row>
    <x:row r="1549" spans="1:57" x14ac:dyDescent="0.3">
      <x:c r="J1549" s="23"/>
      <x:c r="Q1549" s="23"/>
      <x:c r="R1549" s="23"/>
      <x:c r="T1549" s="226"/>
      <x:c r="U1549" s="226"/>
      <x:c r="V1549" s="226"/>
      <x:c r="W1549" s="226"/>
      <x:c r="X1549" s="226"/>
      <x:c r="Y1549" s="226"/>
      <x:c r="Z1549" s="226"/>
      <x:c r="AA1549" s="226"/>
      <x:c r="AC1549" s="226"/>
      <x:c r="AE1549" s="222"/>
      <x:c r="AF1549" s="226"/>
      <x:c r="AH1549" s="222"/>
      <x:c r="AI1549" s="23"/>
      <x:c r="AJ1549" s="222"/>
      <x:c r="AK1549" s="222"/>
      <x:c r="AM1549" s="226"/>
      <x:c r="AN1549" s="222"/>
      <x:c r="AO1549" s="222"/>
    </x:row>
    <x:row r="1550" spans="1:57" x14ac:dyDescent="0.3">
      <x:c r="J1550" s="23"/>
      <x:c r="M1550" s="226"/>
      <x:c r="Q1550" s="23"/>
      <x:c r="R1550" s="23"/>
      <x:c r="T1550" s="226"/>
      <x:c r="U1550" s="226"/>
      <x:c r="V1550" s="226"/>
      <x:c r="W1550" s="226"/>
      <x:c r="X1550" s="226"/>
      <x:c r="Y1550" s="226"/>
      <x:c r="Z1550" s="226"/>
      <x:c r="AA1550" s="226"/>
      <x:c r="AC1550" s="226"/>
      <x:c r="AE1550" s="222"/>
      <x:c r="AF1550" s="226"/>
      <x:c r="AH1550" s="222"/>
      <x:c r="AI1550" s="23"/>
      <x:c r="AJ1550" s="226"/>
      <x:c r="AK1550" s="226"/>
      <x:c r="AM1550" s="226"/>
      <x:c r="AN1550" s="226"/>
      <x:c r="AO1550" s="226"/>
    </x:row>
    <x:row r="1551" spans="1:57" x14ac:dyDescent="0.3">
      <x:c r="J1551" s="23"/>
      <x:c r="M1551" s="226"/>
      <x:c r="Q1551" s="23"/>
      <x:c r="R1551" s="23"/>
      <x:c r="T1551" s="226"/>
      <x:c r="U1551" s="226"/>
      <x:c r="V1551" s="226"/>
      <x:c r="W1551" s="226"/>
      <x:c r="X1551" s="226"/>
      <x:c r="Y1551" s="226"/>
      <x:c r="Z1551" s="226"/>
      <x:c r="AA1551" s="226"/>
      <x:c r="AC1551" s="226"/>
      <x:c r="AE1551" s="222"/>
      <x:c r="AF1551" s="226"/>
      <x:c r="AH1551" s="222"/>
      <x:c r="AI1551" s="23"/>
      <x:c r="AJ1551" s="222"/>
      <x:c r="AK1551" s="222"/>
      <x:c r="AM1551" s="226"/>
      <x:c r="AN1551" s="222"/>
      <x:c r="AO1551" s="222"/>
    </x:row>
    <x:row r="1552" spans="1:57" x14ac:dyDescent="0.3">
      <x:c r="J1552" s="23"/>
      <x:c r="M1552" s="226"/>
      <x:c r="Q1552" s="23"/>
      <x:c r="R1552" s="23"/>
      <x:c r="T1552" s="226"/>
      <x:c r="U1552" s="226"/>
      <x:c r="V1552" s="226"/>
      <x:c r="W1552" s="226"/>
      <x:c r="X1552" s="226"/>
      <x:c r="Y1552" s="226"/>
      <x:c r="Z1552" s="226"/>
      <x:c r="AA1552" s="226"/>
      <x:c r="AC1552" s="226"/>
      <x:c r="AE1552" s="222"/>
      <x:c r="AF1552" s="226"/>
      <x:c r="AH1552" s="222"/>
      <x:c r="AI1552" s="23"/>
      <x:c r="AJ1552" s="222"/>
      <x:c r="AK1552" s="222"/>
      <x:c r="AM1552" s="226"/>
      <x:c r="AN1552" s="222"/>
      <x:c r="AO1552" s="222"/>
    </x:row>
    <x:row r="1553" spans="1:57" x14ac:dyDescent="0.3">
      <x:c r="J1553" s="23"/>
      <x:c r="M1553" s="226"/>
      <x:c r="Q1553" s="23"/>
      <x:c r="R1553" s="23"/>
      <x:c r="T1553" s="226"/>
      <x:c r="U1553" s="226"/>
      <x:c r="V1553" s="226"/>
      <x:c r="W1553" s="226"/>
      <x:c r="X1553" s="226"/>
      <x:c r="Y1553" s="226"/>
      <x:c r="Z1553" s="226"/>
      <x:c r="AA1553" s="226"/>
      <x:c r="AC1553" s="226"/>
      <x:c r="AE1553" s="222"/>
      <x:c r="AF1553" s="226"/>
      <x:c r="AH1553" s="222"/>
      <x:c r="AI1553" s="23"/>
      <x:c r="AJ1553" s="222"/>
      <x:c r="AK1553" s="222"/>
      <x:c r="AM1553" s="226"/>
      <x:c r="AN1553" s="222"/>
      <x:c r="AO1553" s="222"/>
    </x:row>
    <x:row r="1554" spans="1:57" x14ac:dyDescent="0.3">
      <x:c r="J1554" s="23"/>
      <x:c r="M1554" s="226"/>
      <x:c r="Q1554" s="23"/>
      <x:c r="R1554" s="23"/>
      <x:c r="T1554" s="226"/>
      <x:c r="U1554" s="226"/>
      <x:c r="V1554" s="226"/>
      <x:c r="W1554" s="226"/>
      <x:c r="X1554" s="226"/>
      <x:c r="Y1554" s="226"/>
      <x:c r="Z1554" s="226"/>
      <x:c r="AA1554" s="226"/>
      <x:c r="AC1554" s="226"/>
      <x:c r="AE1554" s="222"/>
      <x:c r="AF1554" s="226"/>
      <x:c r="AH1554" s="222"/>
      <x:c r="AI1554" s="23"/>
      <x:c r="AJ1554" s="226"/>
      <x:c r="AK1554" s="226"/>
      <x:c r="AM1554" s="226"/>
      <x:c r="AN1554" s="226"/>
      <x:c r="AO1554" s="226"/>
    </x:row>
    <x:row r="1555" spans="1:57" x14ac:dyDescent="0.3">
      <x:c r="J1555" s="23"/>
      <x:c r="Q1555" s="23"/>
      <x:c r="R1555" s="23"/>
      <x:c r="T1555" s="226"/>
      <x:c r="U1555" s="226"/>
      <x:c r="V1555" s="226"/>
      <x:c r="W1555" s="226"/>
      <x:c r="X1555" s="226"/>
      <x:c r="Y1555" s="226"/>
      <x:c r="Z1555" s="226"/>
      <x:c r="AA1555" s="226"/>
      <x:c r="AC1555" s="226"/>
      <x:c r="AE1555" s="222"/>
      <x:c r="AF1555" s="226"/>
      <x:c r="AH1555" s="222"/>
      <x:c r="AI1555" s="23"/>
      <x:c r="AJ1555" s="222"/>
      <x:c r="AK1555" s="222"/>
      <x:c r="AM1555" s="226"/>
      <x:c r="AN1555" s="222"/>
      <x:c r="AO1555" s="222"/>
    </x:row>
    <x:row r="1556" spans="1:57" x14ac:dyDescent="0.3">
      <x:c r="J1556" s="23"/>
      <x:c r="Q1556" s="23"/>
      <x:c r="R1556" s="23"/>
      <x:c r="T1556" s="226"/>
      <x:c r="U1556" s="226"/>
      <x:c r="V1556" s="226"/>
      <x:c r="W1556" s="226"/>
      <x:c r="X1556" s="226"/>
      <x:c r="Y1556" s="226"/>
      <x:c r="Z1556" s="226"/>
      <x:c r="AA1556" s="226"/>
      <x:c r="AC1556" s="226"/>
      <x:c r="AE1556" s="222"/>
      <x:c r="AF1556" s="226"/>
      <x:c r="AH1556" s="222"/>
      <x:c r="AI1556" s="23"/>
      <x:c r="AJ1556" s="222"/>
      <x:c r="AK1556" s="222"/>
      <x:c r="AM1556" s="226"/>
      <x:c r="AN1556" s="222"/>
      <x:c r="AO1556" s="222"/>
    </x:row>
    <x:row r="1557" spans="1:57" x14ac:dyDescent="0.3">
      <x:c r="J1557" s="23"/>
      <x:c r="M1557" s="226"/>
      <x:c r="Q1557" s="23"/>
      <x:c r="R1557" s="23"/>
      <x:c r="T1557" s="226"/>
      <x:c r="U1557" s="226"/>
      <x:c r="V1557" s="226"/>
      <x:c r="W1557" s="226"/>
      <x:c r="X1557" s="226"/>
      <x:c r="Y1557" s="226"/>
      <x:c r="Z1557" s="226"/>
      <x:c r="AA1557" s="226"/>
      <x:c r="AC1557" s="226"/>
      <x:c r="AE1557" s="222"/>
      <x:c r="AF1557" s="226"/>
      <x:c r="AH1557" s="222"/>
      <x:c r="AI1557" s="23"/>
      <x:c r="AJ1557" s="222"/>
      <x:c r="AK1557" s="222"/>
      <x:c r="AM1557" s="226"/>
      <x:c r="AN1557" s="222"/>
      <x:c r="AO1557" s="222"/>
    </x:row>
    <x:row r="1558" spans="1:57" x14ac:dyDescent="0.3">
      <x:c r="J1558" s="23"/>
      <x:c r="Q1558" s="23"/>
      <x:c r="R1558" s="23"/>
      <x:c r="T1558" s="226"/>
      <x:c r="U1558" s="226"/>
      <x:c r="V1558" s="226"/>
      <x:c r="W1558" s="226"/>
      <x:c r="X1558" s="226"/>
      <x:c r="Y1558" s="226"/>
      <x:c r="Z1558" s="226"/>
      <x:c r="AA1558" s="226"/>
      <x:c r="AC1558" s="226"/>
      <x:c r="AE1558" s="222"/>
      <x:c r="AF1558" s="226"/>
      <x:c r="AH1558" s="226"/>
      <x:c r="AI1558" s="23"/>
      <x:c r="AJ1558" s="226"/>
      <x:c r="AK1558" s="226"/>
      <x:c r="AM1558" s="226"/>
      <x:c r="AN1558" s="226"/>
      <x:c r="AO1558" s="226"/>
    </x:row>
    <x:row r="1559" spans="1:57" x14ac:dyDescent="0.3">
      <x:c r="J1559" s="23"/>
      <x:c r="Q1559" s="23"/>
      <x:c r="R1559" s="23"/>
      <x:c r="T1559" s="226"/>
      <x:c r="U1559" s="226"/>
      <x:c r="V1559" s="226"/>
      <x:c r="W1559" s="226"/>
      <x:c r="X1559" s="226"/>
      <x:c r="Y1559" s="226"/>
      <x:c r="Z1559" s="226"/>
      <x:c r="AA1559" s="226"/>
      <x:c r="AC1559" s="226"/>
      <x:c r="AE1559" s="222"/>
      <x:c r="AF1559" s="226"/>
      <x:c r="AH1559" s="222"/>
      <x:c r="AI1559" s="23"/>
      <x:c r="AJ1559" s="222"/>
      <x:c r="AK1559" s="222"/>
      <x:c r="AM1559" s="226"/>
      <x:c r="AN1559" s="222"/>
      <x:c r="AO1559" s="222"/>
    </x:row>
    <x:row r="1560" spans="1:57" x14ac:dyDescent="0.3">
      <x:c r="J1560" s="23"/>
      <x:c r="M1560" s="226"/>
      <x:c r="Q1560" s="23"/>
      <x:c r="R1560" s="23"/>
      <x:c r="T1560" s="226"/>
      <x:c r="U1560" s="226"/>
      <x:c r="V1560" s="226"/>
      <x:c r="W1560" s="226"/>
      <x:c r="X1560" s="226"/>
      <x:c r="Y1560" s="226"/>
      <x:c r="Z1560" s="226"/>
      <x:c r="AA1560" s="226"/>
      <x:c r="AC1560" s="226"/>
      <x:c r="AE1560" s="226"/>
      <x:c r="AF1560" s="226"/>
      <x:c r="AH1560" s="222"/>
      <x:c r="AI1560" s="23"/>
      <x:c r="AJ1560" s="222"/>
      <x:c r="AK1560" s="222"/>
      <x:c r="AM1560" s="226"/>
      <x:c r="AN1560" s="222"/>
      <x:c r="AO1560" s="222"/>
    </x:row>
    <x:row r="1561" spans="1:57" x14ac:dyDescent="0.3">
      <x:c r="J1561" s="23"/>
      <x:c r="M1561" s="226"/>
      <x:c r="Q1561" s="23"/>
      <x:c r="R1561" s="23"/>
      <x:c r="T1561" s="226"/>
      <x:c r="U1561" s="226"/>
      <x:c r="V1561" s="226"/>
      <x:c r="W1561" s="226"/>
      <x:c r="X1561" s="226"/>
      <x:c r="Y1561" s="226"/>
      <x:c r="Z1561" s="226"/>
      <x:c r="AA1561" s="226"/>
      <x:c r="AC1561" s="226"/>
      <x:c r="AE1561" s="222"/>
      <x:c r="AF1561" s="226"/>
      <x:c r="AH1561" s="222"/>
      <x:c r="AI1561" s="23"/>
      <x:c r="AJ1561" s="222"/>
      <x:c r="AK1561" s="222"/>
      <x:c r="AM1561" s="226"/>
      <x:c r="AN1561" s="222"/>
      <x:c r="AO1561" s="222"/>
    </x:row>
    <x:row r="1562" spans="1:57" x14ac:dyDescent="0.3">
      <x:c r="J1562" s="23"/>
      <x:c r="Q1562" s="23"/>
      <x:c r="R1562" s="23"/>
      <x:c r="T1562" s="226"/>
      <x:c r="U1562" s="226"/>
      <x:c r="V1562" s="226"/>
      <x:c r="W1562" s="226"/>
      <x:c r="X1562" s="226"/>
      <x:c r="Y1562" s="226"/>
      <x:c r="Z1562" s="226"/>
      <x:c r="AA1562" s="226"/>
      <x:c r="AC1562" s="226"/>
      <x:c r="AE1562" s="222"/>
      <x:c r="AF1562" s="226"/>
      <x:c r="AH1562" s="222"/>
      <x:c r="AI1562" s="23"/>
      <x:c r="AJ1562" s="222"/>
      <x:c r="AK1562" s="222"/>
      <x:c r="AM1562" s="226"/>
      <x:c r="AN1562" s="222"/>
      <x:c r="AO1562" s="222"/>
    </x:row>
    <x:row r="1563" spans="1:57" x14ac:dyDescent="0.3">
      <x:c r="J1563" s="23"/>
      <x:c r="M1563" s="226"/>
      <x:c r="Q1563" s="23"/>
      <x:c r="R1563" s="23"/>
      <x:c r="T1563" s="226"/>
      <x:c r="U1563" s="226"/>
      <x:c r="V1563" s="226"/>
      <x:c r="W1563" s="226"/>
      <x:c r="X1563" s="226"/>
      <x:c r="Y1563" s="226"/>
      <x:c r="Z1563" s="226"/>
      <x:c r="AA1563" s="226"/>
      <x:c r="AC1563" s="226"/>
      <x:c r="AE1563" s="222"/>
      <x:c r="AF1563" s="226"/>
      <x:c r="AH1563" s="222"/>
      <x:c r="AI1563" s="23"/>
      <x:c r="AJ1563" s="222"/>
      <x:c r="AK1563" s="222"/>
      <x:c r="AM1563" s="226"/>
      <x:c r="AN1563" s="222"/>
      <x:c r="AO1563" s="222"/>
    </x:row>
    <x:row r="1564" spans="1:57" x14ac:dyDescent="0.3">
      <x:c r="J1564" s="23"/>
      <x:c r="M1564" s="226"/>
      <x:c r="Q1564" s="23"/>
      <x:c r="R1564" s="23"/>
      <x:c r="T1564" s="226"/>
      <x:c r="U1564" s="226"/>
      <x:c r="V1564" s="226"/>
      <x:c r="W1564" s="226"/>
      <x:c r="X1564" s="226"/>
      <x:c r="Y1564" s="226"/>
      <x:c r="Z1564" s="226"/>
      <x:c r="AA1564" s="226"/>
      <x:c r="AC1564" s="226"/>
      <x:c r="AE1564" s="222"/>
      <x:c r="AF1564" s="226"/>
      <x:c r="AH1564" s="222"/>
      <x:c r="AI1564" s="23"/>
      <x:c r="AJ1564" s="222"/>
      <x:c r="AK1564" s="222"/>
      <x:c r="AM1564" s="226"/>
      <x:c r="AN1564" s="222"/>
      <x:c r="AO1564" s="222"/>
    </x:row>
    <x:row r="1565" spans="1:57" x14ac:dyDescent="0.3">
      <x:c r="J1565" s="23"/>
      <x:c r="Q1565" s="23"/>
      <x:c r="R1565" s="23"/>
      <x:c r="T1565" s="226"/>
      <x:c r="U1565" s="226"/>
      <x:c r="V1565" s="226"/>
      <x:c r="W1565" s="226"/>
      <x:c r="X1565" s="226"/>
      <x:c r="Y1565" s="226"/>
      <x:c r="Z1565" s="226"/>
      <x:c r="AA1565" s="226"/>
      <x:c r="AC1565" s="226"/>
      <x:c r="AE1565" s="222"/>
      <x:c r="AF1565" s="226"/>
      <x:c r="AH1565" s="222"/>
      <x:c r="AI1565" s="23"/>
      <x:c r="AJ1565" s="222"/>
      <x:c r="AK1565" s="222"/>
      <x:c r="AM1565" s="226"/>
      <x:c r="AN1565" s="222"/>
      <x:c r="AO1565" s="222"/>
    </x:row>
    <x:row r="1566" spans="1:57" x14ac:dyDescent="0.3">
      <x:c r="J1566" s="23"/>
      <x:c r="M1566" s="226"/>
      <x:c r="Q1566" s="23"/>
      <x:c r="R1566" s="23"/>
      <x:c r="T1566" s="226"/>
      <x:c r="U1566" s="226"/>
      <x:c r="V1566" s="226"/>
      <x:c r="W1566" s="226"/>
      <x:c r="X1566" s="226"/>
      <x:c r="Y1566" s="226"/>
      <x:c r="Z1566" s="226"/>
      <x:c r="AA1566" s="226"/>
      <x:c r="AC1566" s="226"/>
      <x:c r="AE1566" s="222"/>
      <x:c r="AF1566" s="226"/>
      <x:c r="AH1566" s="222"/>
      <x:c r="AI1566" s="23"/>
      <x:c r="AJ1566" s="222"/>
      <x:c r="AK1566" s="222"/>
      <x:c r="AM1566" s="226"/>
      <x:c r="AN1566" s="222"/>
      <x:c r="AO1566" s="222"/>
    </x:row>
    <x:row r="1567" spans="1:57" x14ac:dyDescent="0.3">
      <x:c r="J1567" s="23"/>
      <x:c r="Q1567" s="23"/>
      <x:c r="R1567" s="23"/>
      <x:c r="T1567" s="226"/>
      <x:c r="U1567" s="226"/>
      <x:c r="V1567" s="226"/>
      <x:c r="W1567" s="226"/>
      <x:c r="X1567" s="226"/>
      <x:c r="Y1567" s="226"/>
      <x:c r="Z1567" s="226"/>
      <x:c r="AA1567" s="226"/>
      <x:c r="AC1567" s="226"/>
      <x:c r="AE1567" s="222"/>
      <x:c r="AF1567" s="226"/>
      <x:c r="AH1567" s="222"/>
      <x:c r="AI1567" s="23"/>
      <x:c r="AJ1567" s="222"/>
      <x:c r="AK1567" s="222"/>
      <x:c r="AM1567" s="226"/>
      <x:c r="AN1567" s="222"/>
      <x:c r="AO1567" s="222"/>
    </x:row>
    <x:row r="1568" spans="1:57" x14ac:dyDescent="0.3">
      <x:c r="J1568" s="23"/>
      <x:c r="M1568" s="226"/>
      <x:c r="Q1568" s="23"/>
      <x:c r="R1568" s="23"/>
      <x:c r="T1568" s="226"/>
      <x:c r="U1568" s="226"/>
      <x:c r="V1568" s="226"/>
      <x:c r="W1568" s="226"/>
      <x:c r="X1568" s="226"/>
      <x:c r="Y1568" s="226"/>
      <x:c r="Z1568" s="226"/>
      <x:c r="AA1568" s="226"/>
      <x:c r="AC1568" s="226"/>
      <x:c r="AE1568" s="222"/>
      <x:c r="AF1568" s="226"/>
      <x:c r="AH1568" s="222"/>
      <x:c r="AI1568" s="23"/>
      <x:c r="AJ1568" s="222"/>
      <x:c r="AK1568" s="222"/>
      <x:c r="AM1568" s="226"/>
      <x:c r="AN1568" s="222"/>
      <x:c r="AO1568" s="222"/>
    </x:row>
    <x:row r="1569" spans="1:57" x14ac:dyDescent="0.3">
      <x:c r="J1569" s="23"/>
      <x:c r="Q1569" s="23"/>
      <x:c r="R1569" s="23"/>
      <x:c r="T1569" s="226"/>
      <x:c r="U1569" s="226"/>
      <x:c r="V1569" s="226"/>
      <x:c r="W1569" s="226"/>
      <x:c r="X1569" s="226"/>
      <x:c r="Y1569" s="226"/>
      <x:c r="Z1569" s="226"/>
      <x:c r="AA1569" s="226"/>
      <x:c r="AC1569" s="226"/>
      <x:c r="AE1569" s="222"/>
      <x:c r="AF1569" s="226"/>
      <x:c r="AH1569" s="222"/>
      <x:c r="AI1569" s="23"/>
      <x:c r="AJ1569" s="222"/>
      <x:c r="AK1569" s="222"/>
      <x:c r="AM1569" s="226"/>
      <x:c r="AN1569" s="222"/>
      <x:c r="AO1569" s="222"/>
    </x:row>
    <x:row r="1570" spans="1:57" x14ac:dyDescent="0.3">
      <x:c r="J1570" s="23"/>
      <x:c r="Q1570" s="23"/>
      <x:c r="R1570" s="23"/>
      <x:c r="T1570" s="226"/>
      <x:c r="U1570" s="226"/>
      <x:c r="V1570" s="226"/>
      <x:c r="W1570" s="226"/>
      <x:c r="X1570" s="226"/>
      <x:c r="Y1570" s="226"/>
      <x:c r="Z1570" s="226"/>
      <x:c r="AA1570" s="226"/>
      <x:c r="AC1570" s="226"/>
      <x:c r="AE1570" s="222"/>
      <x:c r="AF1570" s="226"/>
      <x:c r="AH1570" s="222"/>
      <x:c r="AI1570" s="23"/>
      <x:c r="AJ1570" s="222"/>
      <x:c r="AK1570" s="222"/>
      <x:c r="AM1570" s="226"/>
      <x:c r="AN1570" s="222"/>
      <x:c r="AO1570" s="222"/>
    </x:row>
    <x:row r="1571" spans="1:57" x14ac:dyDescent="0.3">
      <x:c r="J1571" s="23"/>
      <x:c r="M1571" s="226"/>
      <x:c r="Q1571" s="23"/>
      <x:c r="R1571" s="23"/>
      <x:c r="T1571" s="226"/>
      <x:c r="U1571" s="226"/>
      <x:c r="V1571" s="226"/>
      <x:c r="W1571" s="226"/>
      <x:c r="X1571" s="226"/>
      <x:c r="Y1571" s="226"/>
      <x:c r="Z1571" s="226"/>
      <x:c r="AA1571" s="226"/>
      <x:c r="AC1571" s="226"/>
      <x:c r="AE1571" s="222"/>
      <x:c r="AF1571" s="226"/>
      <x:c r="AH1571" s="222"/>
      <x:c r="AI1571" s="23"/>
      <x:c r="AJ1571" s="222"/>
      <x:c r="AK1571" s="222"/>
      <x:c r="AM1571" s="226"/>
      <x:c r="AN1571" s="222"/>
      <x:c r="AO1571" s="222"/>
    </x:row>
    <x:row r="1572" spans="1:57" x14ac:dyDescent="0.3">
      <x:c r="J1572" s="23"/>
      <x:c r="Q1572" s="23"/>
      <x:c r="R1572" s="23"/>
      <x:c r="T1572" s="226"/>
      <x:c r="U1572" s="226"/>
      <x:c r="V1572" s="226"/>
      <x:c r="W1572" s="226"/>
      <x:c r="X1572" s="226"/>
      <x:c r="Y1572" s="226"/>
      <x:c r="Z1572" s="226"/>
      <x:c r="AA1572" s="226"/>
      <x:c r="AC1572" s="226"/>
      <x:c r="AE1572" s="226"/>
      <x:c r="AF1572" s="226"/>
      <x:c r="AH1572" s="222"/>
      <x:c r="AI1572" s="23"/>
      <x:c r="AJ1572" s="222"/>
      <x:c r="AK1572" s="222"/>
      <x:c r="AM1572" s="226"/>
      <x:c r="AN1572" s="222"/>
      <x:c r="AO1572" s="222"/>
    </x:row>
    <x:row r="1573" spans="1:57" x14ac:dyDescent="0.3">
      <x:c r="J1573" s="23"/>
      <x:c r="Q1573" s="23"/>
      <x:c r="R1573" s="23"/>
      <x:c r="T1573" s="226"/>
      <x:c r="U1573" s="226"/>
      <x:c r="V1573" s="226"/>
      <x:c r="W1573" s="226"/>
      <x:c r="X1573" s="226"/>
      <x:c r="Y1573" s="226"/>
      <x:c r="Z1573" s="226"/>
      <x:c r="AA1573" s="226"/>
      <x:c r="AC1573" s="226"/>
      <x:c r="AE1573" s="222"/>
      <x:c r="AF1573" s="226"/>
      <x:c r="AH1573" s="222"/>
      <x:c r="AI1573" s="23"/>
      <x:c r="AJ1573" s="222"/>
      <x:c r="AK1573" s="222"/>
      <x:c r="AM1573" s="226"/>
      <x:c r="AN1573" s="222"/>
      <x:c r="AO1573" s="222"/>
    </x:row>
    <x:row r="1574" spans="1:57" x14ac:dyDescent="0.3">
      <x:c r="J1574" s="23"/>
      <x:c r="Q1574" s="23"/>
      <x:c r="R1574" s="23"/>
      <x:c r="T1574" s="226"/>
      <x:c r="U1574" s="226"/>
      <x:c r="V1574" s="226"/>
      <x:c r="W1574" s="226"/>
      <x:c r="X1574" s="226"/>
      <x:c r="Y1574" s="226"/>
      <x:c r="Z1574" s="226"/>
      <x:c r="AA1574" s="226"/>
      <x:c r="AC1574" s="226"/>
      <x:c r="AE1574" s="222"/>
      <x:c r="AF1574" s="226"/>
      <x:c r="AH1574" s="222"/>
      <x:c r="AI1574" s="23"/>
      <x:c r="AJ1574" s="222"/>
      <x:c r="AK1574" s="222"/>
      <x:c r="AM1574" s="226"/>
      <x:c r="AN1574" s="222"/>
      <x:c r="AO1574" s="222"/>
    </x:row>
    <x:row r="1575" spans="1:57" x14ac:dyDescent="0.3">
      <x:c r="J1575" s="23"/>
      <x:c r="M1575" s="226"/>
      <x:c r="Q1575" s="23"/>
      <x:c r="R1575" s="23"/>
      <x:c r="T1575" s="226"/>
      <x:c r="U1575" s="226"/>
      <x:c r="V1575" s="226"/>
      <x:c r="W1575" s="226"/>
      <x:c r="X1575" s="226"/>
      <x:c r="Y1575" s="226"/>
      <x:c r="Z1575" s="226"/>
      <x:c r="AA1575" s="226"/>
      <x:c r="AC1575" s="226"/>
      <x:c r="AE1575" s="226"/>
      <x:c r="AF1575" s="226"/>
      <x:c r="AH1575" s="222"/>
      <x:c r="AI1575" s="23"/>
      <x:c r="AJ1575" s="222"/>
      <x:c r="AK1575" s="222"/>
      <x:c r="AM1575" s="226"/>
      <x:c r="AN1575" s="222"/>
      <x:c r="AO1575" s="222"/>
    </x:row>
    <x:row r="1576" spans="1:57" x14ac:dyDescent="0.3">
      <x:c r="J1576" s="23"/>
      <x:c r="Q1576" s="23"/>
      <x:c r="R1576" s="23"/>
      <x:c r="T1576" s="226"/>
      <x:c r="U1576" s="226"/>
      <x:c r="V1576" s="226"/>
      <x:c r="W1576" s="226"/>
      <x:c r="X1576" s="226"/>
      <x:c r="Y1576" s="226"/>
      <x:c r="Z1576" s="226"/>
      <x:c r="AA1576" s="226"/>
      <x:c r="AC1576" s="226"/>
      <x:c r="AE1576" s="222"/>
      <x:c r="AF1576" s="226"/>
      <x:c r="AH1576" s="222"/>
      <x:c r="AI1576" s="23"/>
      <x:c r="AJ1576" s="222"/>
      <x:c r="AK1576" s="222"/>
      <x:c r="AM1576" s="226"/>
      <x:c r="AN1576" s="222"/>
      <x:c r="AO1576" s="222"/>
    </x:row>
    <x:row r="1577" spans="1:57" x14ac:dyDescent="0.3">
      <x:c r="J1577" s="23"/>
      <x:c r="M1577" s="226"/>
      <x:c r="Q1577" s="23"/>
      <x:c r="R1577" s="23"/>
      <x:c r="T1577" s="226"/>
      <x:c r="U1577" s="226"/>
      <x:c r="V1577" s="226"/>
      <x:c r="W1577" s="226"/>
      <x:c r="X1577" s="226"/>
      <x:c r="Y1577" s="226"/>
      <x:c r="Z1577" s="226"/>
      <x:c r="AA1577" s="226"/>
      <x:c r="AC1577" s="226"/>
      <x:c r="AE1577" s="226"/>
      <x:c r="AF1577" s="226"/>
      <x:c r="AH1577" s="222"/>
      <x:c r="AI1577" s="23"/>
      <x:c r="AJ1577" s="226"/>
      <x:c r="AK1577" s="226"/>
      <x:c r="AM1577" s="226"/>
      <x:c r="AN1577" s="226"/>
      <x:c r="AO1577" s="226"/>
    </x:row>
    <x:row r="1578" spans="1:57" x14ac:dyDescent="0.3">
      <x:c r="J1578" s="23"/>
      <x:c r="M1578" s="226"/>
      <x:c r="Q1578" s="23"/>
      <x:c r="R1578" s="23"/>
      <x:c r="T1578" s="226"/>
      <x:c r="U1578" s="226"/>
      <x:c r="V1578" s="226"/>
      <x:c r="W1578" s="226"/>
      <x:c r="X1578" s="226"/>
      <x:c r="Y1578" s="226"/>
      <x:c r="Z1578" s="226"/>
      <x:c r="AA1578" s="226"/>
      <x:c r="AC1578" s="226"/>
      <x:c r="AE1578" s="226"/>
      <x:c r="AF1578" s="226"/>
      <x:c r="AH1578" s="222"/>
      <x:c r="AI1578" s="23"/>
      <x:c r="AJ1578" s="222"/>
      <x:c r="AK1578" s="222"/>
      <x:c r="AM1578" s="226"/>
      <x:c r="AN1578" s="222"/>
      <x:c r="AO1578" s="222"/>
    </x:row>
    <x:row r="1579" spans="1:57" x14ac:dyDescent="0.3">
      <x:c r="J1579" s="23"/>
      <x:c r="M1579" s="226"/>
      <x:c r="Q1579" s="23"/>
      <x:c r="R1579" s="23"/>
      <x:c r="T1579" s="226"/>
      <x:c r="U1579" s="226"/>
      <x:c r="V1579" s="226"/>
      <x:c r="W1579" s="226"/>
      <x:c r="X1579" s="226"/>
      <x:c r="Y1579" s="226"/>
      <x:c r="Z1579" s="226"/>
      <x:c r="AA1579" s="226"/>
      <x:c r="AC1579" s="226"/>
      <x:c r="AE1579" s="222"/>
      <x:c r="AF1579" s="226"/>
      <x:c r="AH1579" s="222"/>
      <x:c r="AI1579" s="23"/>
      <x:c r="AJ1579" s="222"/>
      <x:c r="AK1579" s="222"/>
      <x:c r="AM1579" s="226"/>
      <x:c r="AN1579" s="222"/>
      <x:c r="AO1579" s="222"/>
    </x:row>
    <x:row r="1580" spans="1:57" x14ac:dyDescent="0.3">
      <x:c r="J1580" s="23"/>
      <x:c r="M1580" s="226"/>
      <x:c r="Q1580" s="23"/>
      <x:c r="R1580" s="23"/>
      <x:c r="T1580" s="226"/>
      <x:c r="U1580" s="226"/>
      <x:c r="V1580" s="226"/>
      <x:c r="W1580" s="226"/>
      <x:c r="X1580" s="226"/>
      <x:c r="Y1580" s="226"/>
      <x:c r="Z1580" s="226"/>
      <x:c r="AA1580" s="226"/>
      <x:c r="AC1580" s="226"/>
      <x:c r="AE1580" s="226"/>
      <x:c r="AF1580" s="226"/>
      <x:c r="AH1580" s="222"/>
      <x:c r="AI1580" s="23"/>
      <x:c r="AJ1580" s="222"/>
      <x:c r="AK1580" s="222"/>
      <x:c r="AM1580" s="226"/>
      <x:c r="AN1580" s="222"/>
      <x:c r="AO1580" s="222"/>
    </x:row>
    <x:row r="1581" spans="1:57" x14ac:dyDescent="0.3">
      <x:c r="J1581" s="23"/>
      <x:c r="Q1581" s="23"/>
      <x:c r="R1581" s="23"/>
      <x:c r="T1581" s="226"/>
      <x:c r="U1581" s="226"/>
      <x:c r="V1581" s="226"/>
      <x:c r="W1581" s="226"/>
      <x:c r="X1581" s="226"/>
      <x:c r="Y1581" s="226"/>
      <x:c r="Z1581" s="226"/>
      <x:c r="AA1581" s="226"/>
      <x:c r="AC1581" s="226"/>
      <x:c r="AE1581" s="222"/>
      <x:c r="AF1581" s="226"/>
      <x:c r="AH1581" s="222"/>
      <x:c r="AI1581" s="23"/>
      <x:c r="AJ1581" s="222"/>
      <x:c r="AK1581" s="222"/>
      <x:c r="AM1581" s="226"/>
      <x:c r="AN1581" s="222"/>
      <x:c r="AO1581" s="222"/>
    </x:row>
    <x:row r="1582" spans="1:57" x14ac:dyDescent="0.3">
      <x:c r="J1582" s="23"/>
      <x:c r="M1582" s="226"/>
      <x:c r="Q1582" s="23"/>
      <x:c r="R1582" s="23"/>
      <x:c r="T1582" s="226"/>
      <x:c r="U1582" s="226"/>
      <x:c r="V1582" s="226"/>
      <x:c r="W1582" s="226"/>
      <x:c r="X1582" s="226"/>
      <x:c r="Y1582" s="226"/>
      <x:c r="Z1582" s="226"/>
      <x:c r="AA1582" s="226"/>
      <x:c r="AC1582" s="226"/>
      <x:c r="AE1582" s="222"/>
      <x:c r="AF1582" s="226"/>
      <x:c r="AH1582" s="222"/>
      <x:c r="AI1582" s="23"/>
      <x:c r="AJ1582" s="222"/>
      <x:c r="AK1582" s="222"/>
      <x:c r="AM1582" s="226"/>
      <x:c r="AN1582" s="222"/>
      <x:c r="AO1582" s="222"/>
    </x:row>
    <x:row r="1583" spans="1:57" x14ac:dyDescent="0.3">
      <x:c r="J1583" s="23"/>
      <x:c r="M1583" s="226"/>
      <x:c r="Q1583" s="23"/>
      <x:c r="R1583" s="23"/>
      <x:c r="T1583" s="226"/>
      <x:c r="U1583" s="226"/>
      <x:c r="V1583" s="226"/>
      <x:c r="W1583" s="226"/>
      <x:c r="X1583" s="226"/>
      <x:c r="Y1583" s="226"/>
      <x:c r="Z1583" s="226"/>
      <x:c r="AA1583" s="226"/>
      <x:c r="AC1583" s="226"/>
      <x:c r="AE1583" s="222"/>
      <x:c r="AF1583" s="226"/>
      <x:c r="AH1583" s="222"/>
      <x:c r="AI1583" s="23"/>
      <x:c r="AJ1583" s="222"/>
      <x:c r="AK1583" s="222"/>
      <x:c r="AM1583" s="226"/>
      <x:c r="AN1583" s="222"/>
      <x:c r="AO1583" s="222"/>
    </x:row>
    <x:row r="1584" spans="1:57" x14ac:dyDescent="0.3">
      <x:c r="J1584" s="23"/>
      <x:c r="Q1584" s="23"/>
      <x:c r="R1584" s="23"/>
      <x:c r="T1584" s="226"/>
      <x:c r="U1584" s="226"/>
      <x:c r="V1584" s="226"/>
      <x:c r="W1584" s="226"/>
      <x:c r="X1584" s="226"/>
      <x:c r="Y1584" s="226"/>
      <x:c r="Z1584" s="226"/>
      <x:c r="AA1584" s="226"/>
      <x:c r="AC1584" s="226"/>
      <x:c r="AE1584" s="222"/>
      <x:c r="AF1584" s="226"/>
      <x:c r="AH1584" s="222"/>
      <x:c r="AI1584" s="23"/>
      <x:c r="AJ1584" s="222"/>
      <x:c r="AK1584" s="222"/>
      <x:c r="AM1584" s="226"/>
      <x:c r="AN1584" s="222"/>
      <x:c r="AO1584" s="222"/>
    </x:row>
    <x:row r="1585" spans="1:57" x14ac:dyDescent="0.3">
      <x:c r="J1585" s="23"/>
      <x:c r="Q1585" s="23"/>
      <x:c r="R1585" s="23"/>
      <x:c r="T1585" s="226"/>
      <x:c r="U1585" s="226"/>
      <x:c r="V1585" s="226"/>
      <x:c r="W1585" s="226"/>
      <x:c r="X1585" s="226"/>
      <x:c r="Y1585" s="226"/>
      <x:c r="Z1585" s="226"/>
      <x:c r="AA1585" s="226"/>
      <x:c r="AC1585" s="226"/>
      <x:c r="AE1585" s="222"/>
      <x:c r="AF1585" s="226"/>
      <x:c r="AH1585" s="222"/>
      <x:c r="AI1585" s="23"/>
      <x:c r="AJ1585" s="222"/>
      <x:c r="AK1585" s="222"/>
      <x:c r="AM1585" s="226"/>
      <x:c r="AN1585" s="222"/>
      <x:c r="AO1585" s="222"/>
    </x:row>
    <x:row r="1586" spans="1:57" x14ac:dyDescent="0.3">
      <x:c r="J1586" s="23"/>
      <x:c r="Q1586" s="23"/>
      <x:c r="R1586" s="23"/>
      <x:c r="T1586" s="226"/>
      <x:c r="U1586" s="226"/>
      <x:c r="V1586" s="226"/>
      <x:c r="W1586" s="226"/>
      <x:c r="X1586" s="226"/>
      <x:c r="Y1586" s="226"/>
      <x:c r="Z1586" s="226"/>
      <x:c r="AA1586" s="226"/>
      <x:c r="AC1586" s="226"/>
      <x:c r="AE1586" s="222"/>
      <x:c r="AF1586" s="226"/>
      <x:c r="AH1586" s="222"/>
      <x:c r="AI1586" s="23"/>
      <x:c r="AJ1586" s="222"/>
      <x:c r="AK1586" s="222"/>
      <x:c r="AM1586" s="226"/>
      <x:c r="AN1586" s="222"/>
      <x:c r="AO1586" s="222"/>
    </x:row>
    <x:row r="1587" spans="1:57" x14ac:dyDescent="0.3">
      <x:c r="J1587" s="23"/>
      <x:c r="Q1587" s="23"/>
      <x:c r="R1587" s="23"/>
      <x:c r="T1587" s="226"/>
      <x:c r="U1587" s="226"/>
      <x:c r="V1587" s="226"/>
      <x:c r="W1587" s="226"/>
      <x:c r="X1587" s="226"/>
      <x:c r="Y1587" s="226"/>
      <x:c r="Z1587" s="226"/>
      <x:c r="AA1587" s="226"/>
      <x:c r="AC1587" s="226"/>
      <x:c r="AE1587" s="222"/>
      <x:c r="AF1587" s="226"/>
      <x:c r="AH1587" s="222"/>
      <x:c r="AI1587" s="23"/>
      <x:c r="AJ1587" s="222"/>
      <x:c r="AK1587" s="222"/>
      <x:c r="AM1587" s="226"/>
      <x:c r="AN1587" s="222"/>
      <x:c r="AO1587" s="222"/>
    </x:row>
    <x:row r="1588" spans="1:57" x14ac:dyDescent="0.3">
      <x:c r="J1588" s="23"/>
      <x:c r="M1588" s="226"/>
      <x:c r="Q1588" s="23"/>
      <x:c r="R1588" s="23"/>
      <x:c r="T1588" s="226"/>
      <x:c r="U1588" s="226"/>
      <x:c r="V1588" s="226"/>
      <x:c r="W1588" s="226"/>
      <x:c r="X1588" s="226"/>
      <x:c r="Y1588" s="226"/>
      <x:c r="Z1588" s="226"/>
      <x:c r="AA1588" s="226"/>
      <x:c r="AC1588" s="226"/>
      <x:c r="AE1588" s="222"/>
      <x:c r="AF1588" s="226"/>
      <x:c r="AH1588" s="222"/>
      <x:c r="AI1588" s="23"/>
      <x:c r="AJ1588" s="222"/>
      <x:c r="AK1588" s="222"/>
      <x:c r="AM1588" s="226"/>
      <x:c r="AN1588" s="222"/>
      <x:c r="AO1588" s="222"/>
    </x:row>
    <x:row r="1589" spans="1:57" x14ac:dyDescent="0.3">
      <x:c r="J1589" s="23"/>
      <x:c r="M1589" s="226"/>
      <x:c r="Q1589" s="23"/>
      <x:c r="R1589" s="23"/>
      <x:c r="T1589" s="226"/>
      <x:c r="U1589" s="226"/>
      <x:c r="V1589" s="226"/>
      <x:c r="W1589" s="226"/>
      <x:c r="X1589" s="226"/>
      <x:c r="Y1589" s="226"/>
      <x:c r="Z1589" s="226"/>
      <x:c r="AA1589" s="226"/>
      <x:c r="AC1589" s="226"/>
      <x:c r="AE1589" s="222"/>
      <x:c r="AF1589" s="226"/>
      <x:c r="AH1589" s="222"/>
      <x:c r="AI1589" s="23"/>
      <x:c r="AJ1589" s="222"/>
      <x:c r="AK1589" s="222"/>
      <x:c r="AM1589" s="226"/>
      <x:c r="AN1589" s="222"/>
      <x:c r="AO1589" s="222"/>
    </x:row>
    <x:row r="1590" spans="1:57" x14ac:dyDescent="0.3">
      <x:c r="J1590" s="23"/>
      <x:c r="M1590" s="226"/>
      <x:c r="Q1590" s="23"/>
      <x:c r="R1590" s="23"/>
      <x:c r="T1590" s="226"/>
      <x:c r="U1590" s="226"/>
      <x:c r="V1590" s="226"/>
      <x:c r="W1590" s="226"/>
      <x:c r="X1590" s="226"/>
      <x:c r="Y1590" s="226"/>
      <x:c r="Z1590" s="226"/>
      <x:c r="AA1590" s="226"/>
      <x:c r="AC1590" s="226"/>
      <x:c r="AE1590" s="222"/>
      <x:c r="AF1590" s="226"/>
      <x:c r="AH1590" s="222"/>
      <x:c r="AI1590" s="23"/>
      <x:c r="AJ1590" s="222"/>
      <x:c r="AK1590" s="222"/>
      <x:c r="AM1590" s="226"/>
      <x:c r="AN1590" s="222"/>
      <x:c r="AO1590" s="222"/>
    </x:row>
    <x:row r="1591" spans="1:57" x14ac:dyDescent="0.3">
      <x:c r="J1591" s="23"/>
      <x:c r="M1591" s="226"/>
      <x:c r="Q1591" s="23"/>
      <x:c r="R1591" s="23"/>
      <x:c r="T1591" s="226"/>
      <x:c r="U1591" s="226"/>
      <x:c r="V1591" s="226"/>
      <x:c r="W1591" s="226"/>
      <x:c r="X1591" s="226"/>
      <x:c r="Y1591" s="226"/>
      <x:c r="Z1591" s="226"/>
      <x:c r="AA1591" s="226"/>
      <x:c r="AC1591" s="226"/>
      <x:c r="AE1591" s="222"/>
      <x:c r="AF1591" s="226"/>
      <x:c r="AH1591" s="222"/>
      <x:c r="AI1591" s="23"/>
      <x:c r="AJ1591" s="222"/>
      <x:c r="AK1591" s="222"/>
      <x:c r="AM1591" s="226"/>
      <x:c r="AN1591" s="222"/>
      <x:c r="AO1591" s="222"/>
    </x:row>
    <x:row r="1592" spans="1:57" x14ac:dyDescent="0.3">
      <x:c r="J1592" s="23"/>
      <x:c r="M1592" s="226"/>
      <x:c r="Q1592" s="23"/>
      <x:c r="R1592" s="23"/>
      <x:c r="T1592" s="226"/>
      <x:c r="U1592" s="226"/>
      <x:c r="V1592" s="226"/>
      <x:c r="W1592" s="226"/>
      <x:c r="X1592" s="226"/>
      <x:c r="Y1592" s="226"/>
      <x:c r="Z1592" s="226"/>
      <x:c r="AA1592" s="226"/>
      <x:c r="AC1592" s="226"/>
      <x:c r="AE1592" s="222"/>
      <x:c r="AF1592" s="226"/>
      <x:c r="AH1592" s="222"/>
      <x:c r="AI1592" s="23"/>
      <x:c r="AJ1592" s="222"/>
      <x:c r="AK1592" s="222"/>
      <x:c r="AM1592" s="226"/>
      <x:c r="AN1592" s="222"/>
      <x:c r="AO1592" s="222"/>
    </x:row>
    <x:row r="1593" spans="1:57" x14ac:dyDescent="0.3">
      <x:c r="J1593" s="23"/>
      <x:c r="Q1593" s="23"/>
      <x:c r="R1593" s="23"/>
      <x:c r="T1593" s="226"/>
      <x:c r="U1593" s="226"/>
      <x:c r="V1593" s="226"/>
      <x:c r="W1593" s="226"/>
      <x:c r="X1593" s="226"/>
      <x:c r="Y1593" s="226"/>
      <x:c r="Z1593" s="226"/>
      <x:c r="AA1593" s="226"/>
      <x:c r="AC1593" s="226"/>
      <x:c r="AE1593" s="222"/>
      <x:c r="AF1593" s="226"/>
      <x:c r="AH1593" s="222"/>
      <x:c r="AI1593" s="23"/>
      <x:c r="AJ1593" s="222"/>
      <x:c r="AK1593" s="222"/>
      <x:c r="AM1593" s="226"/>
      <x:c r="AN1593" s="222"/>
      <x:c r="AO1593" s="222"/>
    </x:row>
    <x:row r="1594" spans="1:57" x14ac:dyDescent="0.3">
      <x:c r="J1594" s="23"/>
      <x:c r="Q1594" s="23"/>
      <x:c r="R1594" s="23"/>
      <x:c r="T1594" s="226"/>
      <x:c r="U1594" s="226"/>
      <x:c r="V1594" s="226"/>
      <x:c r="W1594" s="226"/>
      <x:c r="X1594" s="226"/>
      <x:c r="Y1594" s="226"/>
      <x:c r="Z1594" s="226"/>
      <x:c r="AA1594" s="226"/>
      <x:c r="AC1594" s="226"/>
      <x:c r="AE1594" s="222"/>
      <x:c r="AF1594" s="226"/>
      <x:c r="AH1594" s="222"/>
      <x:c r="AI1594" s="23"/>
      <x:c r="AJ1594" s="222"/>
      <x:c r="AK1594" s="222"/>
      <x:c r="AM1594" s="226"/>
      <x:c r="AN1594" s="222"/>
      <x:c r="AO1594" s="222"/>
    </x:row>
    <x:row r="1595" spans="1:57" x14ac:dyDescent="0.3">
      <x:c r="J1595" s="23"/>
      <x:c r="M1595" s="226"/>
      <x:c r="Q1595" s="23"/>
      <x:c r="R1595" s="23"/>
      <x:c r="T1595" s="226"/>
      <x:c r="U1595" s="226"/>
      <x:c r="V1595" s="226"/>
      <x:c r="W1595" s="226"/>
      <x:c r="X1595" s="226"/>
      <x:c r="Y1595" s="226"/>
      <x:c r="Z1595" s="226"/>
      <x:c r="AA1595" s="226"/>
      <x:c r="AC1595" s="226"/>
      <x:c r="AE1595" s="226"/>
      <x:c r="AF1595" s="226"/>
      <x:c r="AH1595" s="222"/>
      <x:c r="AI1595" s="23"/>
      <x:c r="AJ1595" s="222"/>
      <x:c r="AK1595" s="222"/>
      <x:c r="AM1595" s="226"/>
      <x:c r="AN1595" s="222"/>
      <x:c r="AO1595" s="222"/>
    </x:row>
    <x:row r="1596" spans="1:57" x14ac:dyDescent="0.3">
      <x:c r="J1596" s="23"/>
      <x:c r="M1596" s="226"/>
      <x:c r="Q1596" s="23"/>
      <x:c r="R1596" s="23"/>
      <x:c r="T1596" s="226"/>
      <x:c r="U1596" s="226"/>
      <x:c r="V1596" s="226"/>
      <x:c r="W1596" s="226"/>
      <x:c r="X1596" s="226"/>
      <x:c r="Y1596" s="226"/>
      <x:c r="Z1596" s="226"/>
      <x:c r="AA1596" s="226"/>
      <x:c r="AC1596" s="226"/>
      <x:c r="AE1596" s="222"/>
      <x:c r="AF1596" s="226"/>
      <x:c r="AH1596" s="222"/>
      <x:c r="AI1596" s="23"/>
      <x:c r="AJ1596" s="222"/>
      <x:c r="AK1596" s="222"/>
      <x:c r="AM1596" s="226"/>
      <x:c r="AN1596" s="222"/>
      <x:c r="AO1596" s="222"/>
    </x:row>
    <x:row r="1597" spans="1:57" x14ac:dyDescent="0.3">
      <x:c r="J1597" s="23"/>
      <x:c r="Q1597" s="23"/>
      <x:c r="R1597" s="23"/>
      <x:c r="T1597" s="226"/>
      <x:c r="U1597" s="226"/>
      <x:c r="V1597" s="226"/>
      <x:c r="W1597" s="226"/>
      <x:c r="X1597" s="226"/>
      <x:c r="Y1597" s="226"/>
      <x:c r="Z1597" s="226"/>
      <x:c r="AA1597" s="226"/>
      <x:c r="AC1597" s="226"/>
      <x:c r="AE1597" s="222"/>
      <x:c r="AF1597" s="226"/>
      <x:c r="AH1597" s="222"/>
      <x:c r="AI1597" s="23"/>
      <x:c r="AJ1597" s="222"/>
      <x:c r="AK1597" s="222"/>
      <x:c r="AM1597" s="226"/>
      <x:c r="AN1597" s="222"/>
      <x:c r="AO1597" s="222"/>
    </x:row>
    <x:row r="1598" spans="1:57" x14ac:dyDescent="0.3">
      <x:c r="J1598" s="23"/>
      <x:c r="M1598" s="226"/>
      <x:c r="Q1598" s="23"/>
      <x:c r="R1598" s="23"/>
      <x:c r="T1598" s="226"/>
      <x:c r="U1598" s="226"/>
      <x:c r="V1598" s="226"/>
      <x:c r="W1598" s="226"/>
      <x:c r="X1598" s="226"/>
      <x:c r="Y1598" s="226"/>
      <x:c r="Z1598" s="226"/>
      <x:c r="AA1598" s="226"/>
      <x:c r="AC1598" s="226"/>
      <x:c r="AE1598" s="222"/>
      <x:c r="AF1598" s="226"/>
      <x:c r="AH1598" s="222"/>
      <x:c r="AI1598" s="23"/>
      <x:c r="AJ1598" s="222"/>
      <x:c r="AK1598" s="222"/>
      <x:c r="AM1598" s="226"/>
      <x:c r="AN1598" s="222"/>
      <x:c r="AO1598" s="222"/>
    </x:row>
    <x:row r="1599" spans="1:57" x14ac:dyDescent="0.3">
      <x:c r="J1599" s="23"/>
      <x:c r="Q1599" s="23"/>
      <x:c r="R1599" s="23"/>
      <x:c r="T1599" s="226"/>
      <x:c r="U1599" s="226"/>
      <x:c r="V1599" s="226"/>
      <x:c r="W1599" s="226"/>
      <x:c r="X1599" s="226"/>
      <x:c r="Y1599" s="226"/>
      <x:c r="Z1599" s="226"/>
      <x:c r="AA1599" s="226"/>
      <x:c r="AC1599" s="226"/>
      <x:c r="AE1599" s="222"/>
      <x:c r="AF1599" s="226"/>
      <x:c r="AH1599" s="222"/>
      <x:c r="AI1599" s="23"/>
      <x:c r="AJ1599" s="222"/>
      <x:c r="AK1599" s="226"/>
      <x:c r="AM1599" s="226"/>
      <x:c r="AN1599" s="222"/>
      <x:c r="AO1599" s="226"/>
    </x:row>
    <x:row r="1600" spans="1:57" x14ac:dyDescent="0.3">
      <x:c r="J1600" s="23"/>
      <x:c r="M1600" s="226"/>
      <x:c r="Q1600" s="23"/>
      <x:c r="R1600" s="23"/>
      <x:c r="T1600" s="226"/>
      <x:c r="U1600" s="226"/>
      <x:c r="V1600" s="226"/>
      <x:c r="W1600" s="226"/>
      <x:c r="X1600" s="226"/>
      <x:c r="Y1600" s="226"/>
      <x:c r="Z1600" s="226"/>
      <x:c r="AA1600" s="226"/>
      <x:c r="AC1600" s="226"/>
      <x:c r="AE1600" s="222"/>
      <x:c r="AF1600" s="226"/>
      <x:c r="AH1600" s="222"/>
      <x:c r="AI1600" s="23"/>
      <x:c r="AJ1600" s="222"/>
      <x:c r="AK1600" s="222"/>
      <x:c r="AM1600" s="226"/>
      <x:c r="AN1600" s="222"/>
      <x:c r="AO1600" s="222"/>
    </x:row>
    <x:row r="1601" spans="1:57" x14ac:dyDescent="0.3">
      <x:c r="J1601" s="23"/>
      <x:c r="M1601" s="226"/>
      <x:c r="Q1601" s="23"/>
      <x:c r="R1601" s="23"/>
      <x:c r="T1601" s="226"/>
      <x:c r="U1601" s="226"/>
      <x:c r="V1601" s="226"/>
      <x:c r="W1601" s="226"/>
      <x:c r="X1601" s="226"/>
      <x:c r="Y1601" s="226"/>
      <x:c r="Z1601" s="226"/>
      <x:c r="AA1601" s="226"/>
      <x:c r="AC1601" s="226"/>
      <x:c r="AE1601" s="222"/>
      <x:c r="AF1601" s="226"/>
      <x:c r="AH1601" s="222"/>
      <x:c r="AI1601" s="23"/>
      <x:c r="AJ1601" s="226"/>
      <x:c r="AK1601" s="226"/>
      <x:c r="AM1601" s="226"/>
      <x:c r="AN1601" s="226"/>
      <x:c r="AO1601" s="226"/>
    </x:row>
    <x:row r="1602" spans="1:57" x14ac:dyDescent="0.3">
      <x:c r="J1602" s="23"/>
      <x:c r="Q1602" s="23"/>
      <x:c r="R1602" s="23"/>
      <x:c r="T1602" s="226"/>
      <x:c r="U1602" s="226"/>
      <x:c r="V1602" s="226"/>
      <x:c r="W1602" s="226"/>
      <x:c r="X1602" s="226"/>
      <x:c r="Y1602" s="226"/>
      <x:c r="Z1602" s="226"/>
      <x:c r="AA1602" s="226"/>
      <x:c r="AC1602" s="226"/>
      <x:c r="AE1602" s="222"/>
      <x:c r="AF1602" s="226"/>
      <x:c r="AH1602" s="222"/>
      <x:c r="AI1602" s="23"/>
      <x:c r="AJ1602" s="222"/>
      <x:c r="AK1602" s="222"/>
      <x:c r="AM1602" s="226"/>
      <x:c r="AN1602" s="222"/>
      <x:c r="AO1602" s="222"/>
    </x:row>
    <x:row r="1603" spans="1:57" x14ac:dyDescent="0.3">
      <x:c r="J1603" s="23"/>
      <x:c r="Q1603" s="23"/>
      <x:c r="R1603" s="23"/>
      <x:c r="T1603" s="226"/>
      <x:c r="U1603" s="226"/>
      <x:c r="V1603" s="226"/>
      <x:c r="W1603" s="226"/>
      <x:c r="X1603" s="226"/>
      <x:c r="Y1603" s="226"/>
      <x:c r="Z1603" s="226"/>
      <x:c r="AA1603" s="226"/>
      <x:c r="AC1603" s="226"/>
      <x:c r="AE1603" s="222"/>
      <x:c r="AF1603" s="226"/>
      <x:c r="AH1603" s="222"/>
      <x:c r="AI1603" s="23"/>
      <x:c r="AJ1603" s="222"/>
      <x:c r="AK1603" s="222"/>
      <x:c r="AM1603" s="226"/>
      <x:c r="AN1603" s="222"/>
      <x:c r="AO1603" s="222"/>
    </x:row>
    <x:row r="1604" spans="1:57" x14ac:dyDescent="0.3">
      <x:c r="J1604" s="23"/>
      <x:c r="Q1604" s="23"/>
      <x:c r="R1604" s="23"/>
      <x:c r="T1604" s="226"/>
      <x:c r="U1604" s="226"/>
      <x:c r="V1604" s="226"/>
      <x:c r="W1604" s="226"/>
      <x:c r="X1604" s="226"/>
      <x:c r="Y1604" s="226"/>
      <x:c r="Z1604" s="226"/>
      <x:c r="AA1604" s="226"/>
      <x:c r="AC1604" s="226"/>
      <x:c r="AE1604" s="222"/>
      <x:c r="AF1604" s="226"/>
      <x:c r="AH1604" s="222"/>
      <x:c r="AI1604" s="23"/>
      <x:c r="AJ1604" s="222"/>
      <x:c r="AK1604" s="222"/>
      <x:c r="AM1604" s="226"/>
      <x:c r="AN1604" s="222"/>
      <x:c r="AO1604" s="222"/>
    </x:row>
    <x:row r="1605" spans="1:57" x14ac:dyDescent="0.3">
      <x:c r="J1605" s="23"/>
      <x:c r="M1605" s="226"/>
      <x:c r="Q1605" s="23"/>
      <x:c r="R1605" s="23"/>
      <x:c r="T1605" s="226"/>
      <x:c r="U1605" s="226"/>
      <x:c r="V1605" s="226"/>
      <x:c r="W1605" s="226"/>
      <x:c r="X1605" s="226"/>
      <x:c r="Y1605" s="226"/>
      <x:c r="Z1605" s="226"/>
      <x:c r="AA1605" s="226"/>
      <x:c r="AC1605" s="226"/>
      <x:c r="AE1605" s="222"/>
      <x:c r="AF1605" s="226"/>
      <x:c r="AH1605" s="222"/>
      <x:c r="AI1605" s="23"/>
      <x:c r="AJ1605" s="222"/>
      <x:c r="AK1605" s="222"/>
      <x:c r="AM1605" s="226"/>
      <x:c r="AN1605" s="222"/>
      <x:c r="AO1605" s="222"/>
    </x:row>
    <x:row r="1606" spans="1:57" x14ac:dyDescent="0.3">
      <x:c r="J1606" s="23"/>
      <x:c r="M1606" s="226"/>
      <x:c r="Q1606" s="23"/>
      <x:c r="R1606" s="23"/>
      <x:c r="T1606" s="226"/>
      <x:c r="U1606" s="226"/>
      <x:c r="V1606" s="226"/>
      <x:c r="W1606" s="226"/>
      <x:c r="X1606" s="226"/>
      <x:c r="Y1606" s="226"/>
      <x:c r="Z1606" s="226"/>
      <x:c r="AA1606" s="226"/>
      <x:c r="AC1606" s="226"/>
      <x:c r="AE1606" s="222"/>
      <x:c r="AF1606" s="226"/>
      <x:c r="AH1606" s="222"/>
      <x:c r="AI1606" s="23"/>
      <x:c r="AJ1606" s="222"/>
      <x:c r="AK1606" s="222"/>
      <x:c r="AM1606" s="226"/>
      <x:c r="AN1606" s="222"/>
      <x:c r="AO1606" s="222"/>
    </x:row>
    <x:row r="1607" spans="1:57" x14ac:dyDescent="0.3">
      <x:c r="J1607" s="23"/>
      <x:c r="Q1607" s="23"/>
      <x:c r="R1607" s="23"/>
      <x:c r="T1607" s="226"/>
      <x:c r="U1607" s="226"/>
      <x:c r="V1607" s="226"/>
      <x:c r="W1607" s="226"/>
      <x:c r="X1607" s="226"/>
      <x:c r="Y1607" s="226"/>
      <x:c r="Z1607" s="226"/>
      <x:c r="AA1607" s="226"/>
      <x:c r="AC1607" s="226"/>
      <x:c r="AE1607" s="226"/>
      <x:c r="AF1607" s="226"/>
      <x:c r="AH1607" s="222"/>
      <x:c r="AI1607" s="23"/>
      <x:c r="AJ1607" s="222"/>
      <x:c r="AK1607" s="222"/>
      <x:c r="AM1607" s="226"/>
      <x:c r="AN1607" s="222"/>
      <x:c r="AO1607" s="222"/>
    </x:row>
    <x:row r="1608" spans="1:57" x14ac:dyDescent="0.3">
      <x:c r="J1608" s="23"/>
      <x:c r="M1608" s="226"/>
      <x:c r="Q1608" s="23"/>
      <x:c r="R1608" s="23"/>
      <x:c r="T1608" s="226"/>
      <x:c r="U1608" s="226"/>
      <x:c r="V1608" s="226"/>
      <x:c r="W1608" s="226"/>
      <x:c r="X1608" s="226"/>
      <x:c r="Y1608" s="226"/>
      <x:c r="Z1608" s="226"/>
      <x:c r="AA1608" s="226"/>
      <x:c r="AC1608" s="226"/>
      <x:c r="AE1608" s="226"/>
      <x:c r="AF1608" s="226"/>
      <x:c r="AH1608" s="222"/>
      <x:c r="AI1608" s="23"/>
      <x:c r="AJ1608" s="222"/>
      <x:c r="AK1608" s="222"/>
      <x:c r="AM1608" s="226"/>
      <x:c r="AN1608" s="222"/>
      <x:c r="AO1608" s="222"/>
    </x:row>
    <x:row r="1609" spans="1:57" x14ac:dyDescent="0.3">
      <x:c r="J1609" s="23"/>
      <x:c r="M1609" s="226"/>
      <x:c r="Q1609" s="23"/>
      <x:c r="R1609" s="23"/>
      <x:c r="T1609" s="226"/>
      <x:c r="U1609" s="226"/>
      <x:c r="V1609" s="226"/>
      <x:c r="W1609" s="226"/>
      <x:c r="X1609" s="226"/>
      <x:c r="Y1609" s="226"/>
      <x:c r="Z1609" s="226"/>
      <x:c r="AA1609" s="226"/>
      <x:c r="AC1609" s="226"/>
      <x:c r="AE1609" s="226"/>
      <x:c r="AF1609" s="226"/>
      <x:c r="AH1609" s="222"/>
      <x:c r="AI1609" s="23"/>
      <x:c r="AJ1609" s="222"/>
      <x:c r="AK1609" s="222"/>
      <x:c r="AM1609" s="226"/>
      <x:c r="AN1609" s="222"/>
      <x:c r="AO1609" s="222"/>
    </x:row>
    <x:row r="1610" spans="1:57" x14ac:dyDescent="0.3">
      <x:c r="J1610" s="23"/>
      <x:c r="M1610" s="226"/>
      <x:c r="Q1610" s="23"/>
      <x:c r="R1610" s="23"/>
      <x:c r="T1610" s="226"/>
      <x:c r="U1610" s="226"/>
      <x:c r="V1610" s="226"/>
      <x:c r="W1610" s="226"/>
      <x:c r="X1610" s="226"/>
      <x:c r="Y1610" s="226"/>
      <x:c r="Z1610" s="226"/>
      <x:c r="AA1610" s="226"/>
      <x:c r="AC1610" s="226"/>
      <x:c r="AE1610" s="226"/>
      <x:c r="AF1610" s="226"/>
      <x:c r="AH1610" s="222"/>
      <x:c r="AI1610" s="23"/>
      <x:c r="AJ1610" s="222"/>
      <x:c r="AK1610" s="222"/>
      <x:c r="AM1610" s="226"/>
      <x:c r="AN1610" s="222"/>
      <x:c r="AO1610" s="222"/>
    </x:row>
    <x:row r="1611" spans="1:57" x14ac:dyDescent="0.3">
      <x:c r="J1611" s="23"/>
      <x:c r="Q1611" s="23"/>
      <x:c r="R1611" s="23"/>
      <x:c r="T1611" s="226"/>
      <x:c r="U1611" s="226"/>
      <x:c r="V1611" s="226"/>
      <x:c r="W1611" s="226"/>
      <x:c r="X1611" s="226"/>
      <x:c r="Y1611" s="226"/>
      <x:c r="Z1611" s="226"/>
      <x:c r="AA1611" s="226"/>
      <x:c r="AC1611" s="226"/>
      <x:c r="AE1611" s="222"/>
      <x:c r="AF1611" s="226"/>
      <x:c r="AH1611" s="222"/>
      <x:c r="AI1611" s="23"/>
      <x:c r="AJ1611" s="222"/>
      <x:c r="AK1611" s="222"/>
      <x:c r="AM1611" s="226"/>
      <x:c r="AN1611" s="222"/>
      <x:c r="AO1611" s="222"/>
    </x:row>
    <x:row r="1612" spans="1:57" x14ac:dyDescent="0.3">
      <x:c r="J1612" s="23"/>
      <x:c r="M1612" s="226"/>
      <x:c r="Q1612" s="23"/>
      <x:c r="R1612" s="23"/>
      <x:c r="T1612" s="226"/>
      <x:c r="U1612" s="226"/>
      <x:c r="V1612" s="226"/>
      <x:c r="W1612" s="226"/>
      <x:c r="X1612" s="226"/>
      <x:c r="Y1612" s="226"/>
      <x:c r="Z1612" s="226"/>
      <x:c r="AA1612" s="226"/>
      <x:c r="AC1612" s="226"/>
      <x:c r="AE1612" s="222"/>
      <x:c r="AF1612" s="226"/>
      <x:c r="AH1612" s="222"/>
      <x:c r="AI1612" s="23"/>
      <x:c r="AJ1612" s="222"/>
      <x:c r="AK1612" s="222"/>
      <x:c r="AM1612" s="226"/>
      <x:c r="AN1612" s="222"/>
      <x:c r="AO1612" s="222"/>
    </x:row>
    <x:row r="1613" spans="1:57" x14ac:dyDescent="0.3">
      <x:c r="J1613" s="23"/>
      <x:c r="Q1613" s="23"/>
      <x:c r="R1613" s="23"/>
      <x:c r="T1613" s="226"/>
      <x:c r="U1613" s="226"/>
      <x:c r="V1613" s="226"/>
      <x:c r="W1613" s="226"/>
      <x:c r="X1613" s="226"/>
      <x:c r="Y1613" s="226"/>
      <x:c r="Z1613" s="226"/>
      <x:c r="AA1613" s="226"/>
      <x:c r="AC1613" s="226"/>
      <x:c r="AE1613" s="222"/>
      <x:c r="AF1613" s="226"/>
      <x:c r="AH1613" s="222"/>
      <x:c r="AI1613" s="23"/>
      <x:c r="AJ1613" s="222"/>
      <x:c r="AK1613" s="222"/>
      <x:c r="AM1613" s="226"/>
      <x:c r="AN1613" s="222"/>
      <x:c r="AO1613" s="222"/>
    </x:row>
    <x:row r="1614" spans="1:57" x14ac:dyDescent="0.3">
      <x:c r="J1614" s="23"/>
      <x:c r="Q1614" s="23"/>
      <x:c r="R1614" s="23"/>
      <x:c r="T1614" s="226"/>
      <x:c r="U1614" s="226"/>
      <x:c r="V1614" s="226"/>
      <x:c r="W1614" s="226"/>
      <x:c r="X1614" s="226"/>
      <x:c r="Y1614" s="226"/>
      <x:c r="Z1614" s="226"/>
      <x:c r="AA1614" s="226"/>
      <x:c r="AC1614" s="226"/>
      <x:c r="AE1614" s="222"/>
      <x:c r="AF1614" s="226"/>
      <x:c r="AH1614" s="222"/>
      <x:c r="AI1614" s="23"/>
      <x:c r="AJ1614" s="222"/>
      <x:c r="AK1614" s="222"/>
      <x:c r="AM1614" s="226"/>
      <x:c r="AN1614" s="222"/>
      <x:c r="AO1614" s="222"/>
    </x:row>
    <x:row r="1615" spans="1:57" x14ac:dyDescent="0.3">
      <x:c r="J1615" s="23"/>
      <x:c r="M1615" s="226"/>
      <x:c r="Q1615" s="23"/>
      <x:c r="R1615" s="23"/>
      <x:c r="T1615" s="226"/>
      <x:c r="U1615" s="226"/>
      <x:c r="V1615" s="226"/>
      <x:c r="W1615" s="226"/>
      <x:c r="X1615" s="226"/>
      <x:c r="Y1615" s="226"/>
      <x:c r="Z1615" s="226"/>
      <x:c r="AA1615" s="226"/>
      <x:c r="AC1615" s="226"/>
      <x:c r="AE1615" s="226"/>
      <x:c r="AF1615" s="226"/>
      <x:c r="AH1615" s="222"/>
      <x:c r="AI1615" s="23"/>
      <x:c r="AJ1615" s="222"/>
      <x:c r="AK1615" s="222"/>
      <x:c r="AM1615" s="226"/>
      <x:c r="AN1615" s="222"/>
      <x:c r="AO1615" s="222"/>
    </x:row>
    <x:row r="1616" spans="1:57" x14ac:dyDescent="0.3">
      <x:c r="J1616" s="23"/>
      <x:c r="Q1616" s="23"/>
      <x:c r="R1616" s="23"/>
      <x:c r="T1616" s="226"/>
      <x:c r="U1616" s="226"/>
      <x:c r="V1616" s="226"/>
      <x:c r="W1616" s="226"/>
      <x:c r="X1616" s="226"/>
      <x:c r="Y1616" s="226"/>
      <x:c r="Z1616" s="226"/>
      <x:c r="AA1616" s="226"/>
      <x:c r="AC1616" s="226"/>
      <x:c r="AE1616" s="222"/>
      <x:c r="AF1616" s="226"/>
      <x:c r="AH1616" s="222"/>
      <x:c r="AI1616" s="23"/>
      <x:c r="AJ1616" s="222"/>
      <x:c r="AK1616" s="222"/>
      <x:c r="AM1616" s="226"/>
      <x:c r="AN1616" s="222"/>
      <x:c r="AO1616" s="222"/>
    </x:row>
    <x:row r="1617" spans="1:57" x14ac:dyDescent="0.3">
      <x:c r="J1617" s="23"/>
      <x:c r="M1617" s="226"/>
      <x:c r="Q1617" s="23"/>
      <x:c r="R1617" s="23"/>
      <x:c r="T1617" s="226"/>
      <x:c r="U1617" s="226"/>
      <x:c r="V1617" s="226"/>
      <x:c r="W1617" s="226"/>
      <x:c r="X1617" s="226"/>
      <x:c r="Y1617" s="226"/>
      <x:c r="Z1617" s="226"/>
      <x:c r="AA1617" s="226"/>
      <x:c r="AC1617" s="226"/>
      <x:c r="AE1617" s="222"/>
      <x:c r="AF1617" s="226"/>
      <x:c r="AH1617" s="222"/>
      <x:c r="AI1617" s="23"/>
      <x:c r="AJ1617" s="222"/>
      <x:c r="AK1617" s="222"/>
      <x:c r="AM1617" s="226"/>
      <x:c r="AN1617" s="222"/>
      <x:c r="AO1617" s="222"/>
    </x:row>
    <x:row r="1618" spans="1:57" x14ac:dyDescent="0.3">
      <x:c r="J1618" s="23"/>
      <x:c r="Q1618" s="23"/>
      <x:c r="R1618" s="23"/>
      <x:c r="T1618" s="226"/>
      <x:c r="U1618" s="226"/>
      <x:c r="V1618" s="226"/>
      <x:c r="W1618" s="226"/>
      <x:c r="X1618" s="226"/>
      <x:c r="Y1618" s="226"/>
      <x:c r="Z1618" s="226"/>
      <x:c r="AA1618" s="226"/>
      <x:c r="AC1618" s="226"/>
      <x:c r="AE1618" s="222"/>
      <x:c r="AF1618" s="226"/>
      <x:c r="AH1618" s="222"/>
      <x:c r="AI1618" s="23"/>
      <x:c r="AJ1618" s="222"/>
      <x:c r="AK1618" s="222"/>
      <x:c r="AM1618" s="226"/>
      <x:c r="AN1618" s="222"/>
      <x:c r="AO1618" s="222"/>
    </x:row>
    <x:row r="1619" spans="1:57" x14ac:dyDescent="0.3">
      <x:c r="J1619" s="23"/>
      <x:c r="M1619" s="226"/>
      <x:c r="Q1619" s="23"/>
      <x:c r="R1619" s="23"/>
      <x:c r="T1619" s="226"/>
      <x:c r="U1619" s="226"/>
      <x:c r="V1619" s="226"/>
      <x:c r="W1619" s="226"/>
      <x:c r="X1619" s="226"/>
      <x:c r="Y1619" s="226"/>
      <x:c r="Z1619" s="226"/>
      <x:c r="AA1619" s="226"/>
      <x:c r="AC1619" s="226"/>
      <x:c r="AE1619" s="226"/>
      <x:c r="AF1619" s="226"/>
      <x:c r="AH1619" s="222"/>
      <x:c r="AI1619" s="23"/>
      <x:c r="AJ1619" s="222"/>
      <x:c r="AK1619" s="222"/>
      <x:c r="AM1619" s="226"/>
      <x:c r="AN1619" s="222"/>
      <x:c r="AO1619" s="222"/>
    </x:row>
    <x:row r="1620" spans="1:57" x14ac:dyDescent="0.3">
      <x:c r="J1620" s="23"/>
      <x:c r="Q1620" s="23"/>
      <x:c r="R1620" s="23"/>
      <x:c r="T1620" s="226"/>
      <x:c r="U1620" s="226"/>
      <x:c r="V1620" s="226"/>
      <x:c r="W1620" s="226"/>
      <x:c r="X1620" s="226"/>
      <x:c r="Y1620" s="226"/>
      <x:c r="Z1620" s="226"/>
      <x:c r="AA1620" s="226"/>
      <x:c r="AC1620" s="226"/>
      <x:c r="AE1620" s="222"/>
      <x:c r="AF1620" s="226"/>
      <x:c r="AH1620" s="222"/>
      <x:c r="AI1620" s="23"/>
      <x:c r="AJ1620" s="222"/>
      <x:c r="AK1620" s="222"/>
      <x:c r="AM1620" s="226"/>
      <x:c r="AN1620" s="222"/>
      <x:c r="AO1620" s="222"/>
    </x:row>
    <x:row r="1621" spans="1:57" x14ac:dyDescent="0.3">
      <x:c r="J1621" s="23"/>
      <x:c r="M1621" s="226"/>
      <x:c r="Q1621" s="23"/>
      <x:c r="R1621" s="23"/>
      <x:c r="T1621" s="226"/>
      <x:c r="U1621" s="226"/>
      <x:c r="V1621" s="226"/>
      <x:c r="W1621" s="226"/>
      <x:c r="X1621" s="226"/>
      <x:c r="Y1621" s="226"/>
      <x:c r="Z1621" s="226"/>
      <x:c r="AA1621" s="226"/>
      <x:c r="AC1621" s="226"/>
      <x:c r="AE1621" s="222"/>
      <x:c r="AF1621" s="226"/>
      <x:c r="AH1621" s="222"/>
      <x:c r="AI1621" s="23"/>
      <x:c r="AJ1621" s="222"/>
      <x:c r="AK1621" s="222"/>
      <x:c r="AM1621" s="226"/>
      <x:c r="AN1621" s="222"/>
      <x:c r="AO1621" s="222"/>
    </x:row>
    <x:row r="1622" spans="1:57" x14ac:dyDescent="0.3">
      <x:c r="J1622" s="23"/>
      <x:c r="M1622" s="226"/>
      <x:c r="Q1622" s="23"/>
      <x:c r="R1622" s="23"/>
      <x:c r="T1622" s="226"/>
      <x:c r="U1622" s="226"/>
      <x:c r="V1622" s="226"/>
      <x:c r="W1622" s="226"/>
      <x:c r="X1622" s="226"/>
      <x:c r="Y1622" s="226"/>
      <x:c r="Z1622" s="226"/>
      <x:c r="AA1622" s="226"/>
      <x:c r="AC1622" s="226"/>
      <x:c r="AE1622" s="222"/>
      <x:c r="AF1622" s="226"/>
      <x:c r="AH1622" s="222"/>
      <x:c r="AI1622" s="23"/>
      <x:c r="AJ1622" s="226"/>
      <x:c r="AK1622" s="226"/>
      <x:c r="AM1622" s="226"/>
      <x:c r="AN1622" s="226"/>
      <x:c r="AO1622" s="226"/>
    </x:row>
    <x:row r="1623" spans="1:57" x14ac:dyDescent="0.3">
      <x:c r="J1623" s="23"/>
      <x:c r="M1623" s="226"/>
      <x:c r="Q1623" s="23"/>
      <x:c r="R1623" s="23"/>
      <x:c r="T1623" s="226"/>
      <x:c r="U1623" s="226"/>
      <x:c r="V1623" s="226"/>
      <x:c r="W1623" s="226"/>
      <x:c r="X1623" s="226"/>
      <x:c r="Y1623" s="226"/>
      <x:c r="Z1623" s="226"/>
      <x:c r="AA1623" s="226"/>
      <x:c r="AC1623" s="226"/>
      <x:c r="AE1623" s="222"/>
      <x:c r="AF1623" s="226"/>
      <x:c r="AH1623" s="222"/>
      <x:c r="AI1623" s="23"/>
      <x:c r="AJ1623" s="222"/>
      <x:c r="AK1623" s="222"/>
      <x:c r="AM1623" s="226"/>
      <x:c r="AN1623" s="222"/>
      <x:c r="AO1623" s="222"/>
    </x:row>
    <x:row r="1624" spans="1:57" x14ac:dyDescent="0.3">
      <x:c r="J1624" s="23"/>
      <x:c r="Q1624" s="23"/>
      <x:c r="R1624" s="23"/>
      <x:c r="T1624" s="226"/>
      <x:c r="U1624" s="226"/>
      <x:c r="V1624" s="226"/>
      <x:c r="W1624" s="226"/>
      <x:c r="X1624" s="226"/>
      <x:c r="Y1624" s="226"/>
      <x:c r="Z1624" s="226"/>
      <x:c r="AA1624" s="226"/>
      <x:c r="AC1624" s="226"/>
      <x:c r="AE1624" s="222"/>
      <x:c r="AF1624" s="226"/>
      <x:c r="AH1624" s="222"/>
      <x:c r="AI1624" s="23"/>
      <x:c r="AJ1624" s="222"/>
      <x:c r="AK1624" s="222"/>
      <x:c r="AM1624" s="226"/>
      <x:c r="AN1624" s="222"/>
      <x:c r="AO1624" s="222"/>
    </x:row>
    <x:row r="1625" spans="1:57" x14ac:dyDescent="0.3">
      <x:c r="J1625" s="23"/>
      <x:c r="M1625" s="226"/>
      <x:c r="Q1625" s="23"/>
      <x:c r="R1625" s="23"/>
      <x:c r="T1625" s="226"/>
      <x:c r="U1625" s="226"/>
      <x:c r="V1625" s="226"/>
      <x:c r="W1625" s="226"/>
      <x:c r="X1625" s="226"/>
      <x:c r="Y1625" s="226"/>
      <x:c r="Z1625" s="226"/>
      <x:c r="AA1625" s="226"/>
      <x:c r="AC1625" s="226"/>
      <x:c r="AE1625" s="222"/>
      <x:c r="AF1625" s="226"/>
      <x:c r="AH1625" s="222"/>
      <x:c r="AI1625" s="23"/>
      <x:c r="AJ1625" s="222"/>
      <x:c r="AK1625" s="222"/>
      <x:c r="AM1625" s="226"/>
      <x:c r="AN1625" s="222"/>
      <x:c r="AO1625" s="222"/>
    </x:row>
    <x:row r="1626" spans="1:57" x14ac:dyDescent="0.3">
      <x:c r="J1626" s="23"/>
      <x:c r="M1626" s="226"/>
      <x:c r="Q1626" s="23"/>
      <x:c r="R1626" s="23"/>
      <x:c r="T1626" s="226"/>
      <x:c r="U1626" s="226"/>
      <x:c r="V1626" s="226"/>
      <x:c r="W1626" s="226"/>
      <x:c r="X1626" s="226"/>
      <x:c r="Y1626" s="226"/>
      <x:c r="Z1626" s="226"/>
      <x:c r="AA1626" s="226"/>
      <x:c r="AC1626" s="226"/>
      <x:c r="AE1626" s="222"/>
      <x:c r="AF1626" s="226"/>
      <x:c r="AH1626" s="222"/>
      <x:c r="AI1626" s="23"/>
      <x:c r="AJ1626" s="222"/>
      <x:c r="AK1626" s="222"/>
      <x:c r="AM1626" s="226"/>
      <x:c r="AN1626" s="222"/>
      <x:c r="AO1626" s="222"/>
    </x:row>
    <x:row r="1627" spans="1:57" x14ac:dyDescent="0.3">
      <x:c r="J1627" s="23"/>
      <x:c r="M1627" s="226"/>
      <x:c r="Q1627" s="23"/>
      <x:c r="R1627" s="23"/>
      <x:c r="T1627" s="226"/>
      <x:c r="U1627" s="226"/>
      <x:c r="V1627" s="226"/>
      <x:c r="W1627" s="226"/>
      <x:c r="X1627" s="226"/>
      <x:c r="Y1627" s="226"/>
      <x:c r="Z1627" s="226"/>
      <x:c r="AA1627" s="226"/>
      <x:c r="AC1627" s="226"/>
      <x:c r="AE1627" s="226"/>
      <x:c r="AF1627" s="226"/>
      <x:c r="AH1627" s="222"/>
      <x:c r="AI1627" s="23"/>
      <x:c r="AJ1627" s="222"/>
      <x:c r="AK1627" s="222"/>
      <x:c r="AM1627" s="226"/>
      <x:c r="AN1627" s="222"/>
      <x:c r="AO1627" s="222"/>
    </x:row>
    <x:row r="1628" spans="1:57" x14ac:dyDescent="0.3">
      <x:c r="J1628" s="23"/>
      <x:c r="M1628" s="226"/>
      <x:c r="Q1628" s="23"/>
      <x:c r="R1628" s="23"/>
      <x:c r="T1628" s="226"/>
      <x:c r="U1628" s="226"/>
      <x:c r="V1628" s="226"/>
      <x:c r="W1628" s="226"/>
      <x:c r="X1628" s="226"/>
      <x:c r="Y1628" s="226"/>
      <x:c r="Z1628" s="226"/>
      <x:c r="AA1628" s="226"/>
      <x:c r="AC1628" s="226"/>
      <x:c r="AE1628" s="222"/>
      <x:c r="AF1628" s="226"/>
      <x:c r="AH1628" s="222"/>
      <x:c r="AI1628" s="23"/>
      <x:c r="AJ1628" s="222"/>
      <x:c r="AK1628" s="222"/>
      <x:c r="AM1628" s="226"/>
      <x:c r="AN1628" s="222"/>
      <x:c r="AO1628" s="222"/>
    </x:row>
    <x:row r="1629" spans="1:57" x14ac:dyDescent="0.3">
      <x:c r="J1629" s="23"/>
      <x:c r="Q1629" s="23"/>
      <x:c r="R1629" s="23"/>
      <x:c r="T1629" s="226"/>
      <x:c r="U1629" s="226"/>
      <x:c r="V1629" s="226"/>
      <x:c r="W1629" s="226"/>
      <x:c r="X1629" s="226"/>
      <x:c r="Y1629" s="226"/>
      <x:c r="Z1629" s="226"/>
      <x:c r="AA1629" s="226"/>
      <x:c r="AC1629" s="226"/>
      <x:c r="AE1629" s="222"/>
      <x:c r="AF1629" s="226"/>
      <x:c r="AH1629" s="222"/>
      <x:c r="AI1629" s="23"/>
      <x:c r="AJ1629" s="222"/>
      <x:c r="AK1629" s="222"/>
      <x:c r="AM1629" s="226"/>
      <x:c r="AN1629" s="222"/>
      <x:c r="AO1629" s="222"/>
    </x:row>
    <x:row r="1630" spans="1:57" x14ac:dyDescent="0.3">
      <x:c r="J1630" s="23"/>
      <x:c r="Q1630" s="23"/>
      <x:c r="R1630" s="23"/>
      <x:c r="T1630" s="226"/>
      <x:c r="U1630" s="226"/>
      <x:c r="V1630" s="226"/>
      <x:c r="W1630" s="226"/>
      <x:c r="X1630" s="226"/>
      <x:c r="Y1630" s="226"/>
      <x:c r="Z1630" s="226"/>
      <x:c r="AA1630" s="226"/>
      <x:c r="AC1630" s="226"/>
      <x:c r="AE1630" s="222"/>
      <x:c r="AF1630" s="226"/>
      <x:c r="AH1630" s="222"/>
      <x:c r="AI1630" s="23"/>
      <x:c r="AJ1630" s="222"/>
      <x:c r="AK1630" s="222"/>
      <x:c r="AM1630" s="226"/>
      <x:c r="AN1630" s="222"/>
      <x:c r="AO1630" s="222"/>
    </x:row>
    <x:row r="1631" spans="1:57" x14ac:dyDescent="0.3">
      <x:c r="J1631" s="23"/>
      <x:c r="M1631" s="226"/>
      <x:c r="Q1631" s="23"/>
      <x:c r="R1631" s="23"/>
      <x:c r="T1631" s="226"/>
      <x:c r="U1631" s="226"/>
      <x:c r="V1631" s="226"/>
      <x:c r="W1631" s="226"/>
      <x:c r="X1631" s="226"/>
      <x:c r="Y1631" s="226"/>
      <x:c r="Z1631" s="226"/>
      <x:c r="AA1631" s="226"/>
      <x:c r="AC1631" s="226"/>
      <x:c r="AE1631" s="222"/>
      <x:c r="AF1631" s="226"/>
      <x:c r="AH1631" s="222"/>
      <x:c r="AI1631" s="23"/>
      <x:c r="AJ1631" s="222"/>
      <x:c r="AK1631" s="222"/>
      <x:c r="AM1631" s="226"/>
      <x:c r="AN1631" s="222"/>
      <x:c r="AO1631" s="222"/>
    </x:row>
    <x:row r="1632" spans="1:57" x14ac:dyDescent="0.3">
      <x:c r="J1632" s="23"/>
      <x:c r="M1632" s="226"/>
      <x:c r="Q1632" s="23"/>
      <x:c r="R1632" s="23"/>
      <x:c r="T1632" s="226"/>
      <x:c r="U1632" s="226"/>
      <x:c r="V1632" s="226"/>
      <x:c r="W1632" s="226"/>
      <x:c r="X1632" s="226"/>
      <x:c r="Y1632" s="226"/>
      <x:c r="Z1632" s="226"/>
      <x:c r="AA1632" s="226"/>
      <x:c r="AC1632" s="226"/>
      <x:c r="AE1632" s="222"/>
      <x:c r="AF1632" s="226"/>
      <x:c r="AH1632" s="222"/>
      <x:c r="AI1632" s="23"/>
      <x:c r="AJ1632" s="222"/>
      <x:c r="AK1632" s="222"/>
      <x:c r="AM1632" s="226"/>
      <x:c r="AN1632" s="222"/>
      <x:c r="AO1632" s="222"/>
    </x:row>
    <x:row r="1633" spans="1:57" x14ac:dyDescent="0.3">
      <x:c r="J1633" s="23"/>
      <x:c r="M1633" s="226"/>
      <x:c r="Q1633" s="23"/>
      <x:c r="R1633" s="23"/>
      <x:c r="T1633" s="226"/>
      <x:c r="U1633" s="226"/>
      <x:c r="V1633" s="226"/>
      <x:c r="W1633" s="226"/>
      <x:c r="X1633" s="226"/>
      <x:c r="Y1633" s="226"/>
      <x:c r="Z1633" s="226"/>
      <x:c r="AA1633" s="226"/>
      <x:c r="AC1633" s="226"/>
      <x:c r="AE1633" s="226"/>
      <x:c r="AF1633" s="226"/>
      <x:c r="AH1633" s="222"/>
      <x:c r="AI1633" s="23"/>
      <x:c r="AJ1633" s="222"/>
      <x:c r="AK1633" s="222"/>
      <x:c r="AM1633" s="226"/>
      <x:c r="AN1633" s="222"/>
      <x:c r="AO1633" s="222"/>
    </x:row>
    <x:row r="1634" spans="1:57" x14ac:dyDescent="0.3">
      <x:c r="J1634" s="23"/>
      <x:c r="M1634" s="226"/>
      <x:c r="Q1634" s="23"/>
      <x:c r="R1634" s="23"/>
      <x:c r="T1634" s="226"/>
      <x:c r="U1634" s="226"/>
      <x:c r="V1634" s="226"/>
      <x:c r="W1634" s="226"/>
      <x:c r="X1634" s="226"/>
      <x:c r="Y1634" s="226"/>
      <x:c r="Z1634" s="226"/>
      <x:c r="AA1634" s="226"/>
      <x:c r="AC1634" s="226"/>
      <x:c r="AE1634" s="226"/>
      <x:c r="AF1634" s="226"/>
      <x:c r="AH1634" s="222"/>
      <x:c r="AI1634" s="23"/>
      <x:c r="AJ1634" s="222"/>
      <x:c r="AK1634" s="222"/>
      <x:c r="AM1634" s="226"/>
      <x:c r="AN1634" s="222"/>
      <x:c r="AO1634" s="222"/>
    </x:row>
    <x:row r="1635" spans="1:57" x14ac:dyDescent="0.3">
      <x:c r="J1635" s="23"/>
      <x:c r="M1635" s="226"/>
      <x:c r="Q1635" s="23"/>
      <x:c r="R1635" s="23"/>
      <x:c r="T1635" s="226"/>
      <x:c r="U1635" s="226"/>
      <x:c r="V1635" s="226"/>
      <x:c r="W1635" s="226"/>
      <x:c r="X1635" s="226"/>
      <x:c r="Y1635" s="226"/>
      <x:c r="Z1635" s="226"/>
      <x:c r="AA1635" s="226"/>
      <x:c r="AC1635" s="226"/>
      <x:c r="AE1635" s="226"/>
      <x:c r="AF1635" s="226"/>
      <x:c r="AH1635" s="222"/>
      <x:c r="AI1635" s="23"/>
      <x:c r="AJ1635" s="222"/>
      <x:c r="AK1635" s="222"/>
      <x:c r="AM1635" s="226"/>
      <x:c r="AN1635" s="222"/>
      <x:c r="AO1635" s="222"/>
    </x:row>
    <x:row r="1636" spans="1:57" x14ac:dyDescent="0.3">
      <x:c r="J1636" s="23"/>
      <x:c r="M1636" s="226"/>
      <x:c r="Q1636" s="23"/>
      <x:c r="R1636" s="23"/>
      <x:c r="T1636" s="226"/>
      <x:c r="U1636" s="226"/>
      <x:c r="V1636" s="226"/>
      <x:c r="W1636" s="226"/>
      <x:c r="X1636" s="226"/>
      <x:c r="Y1636" s="226"/>
      <x:c r="Z1636" s="226"/>
      <x:c r="AA1636" s="226"/>
      <x:c r="AC1636" s="226"/>
      <x:c r="AE1636" s="222"/>
      <x:c r="AF1636" s="226"/>
      <x:c r="AH1636" s="222"/>
      <x:c r="AI1636" s="23"/>
      <x:c r="AJ1636" s="226"/>
      <x:c r="AK1636" s="226"/>
      <x:c r="AM1636" s="226"/>
      <x:c r="AN1636" s="226"/>
      <x:c r="AO1636" s="226"/>
    </x:row>
    <x:row r="1637" spans="1:57" x14ac:dyDescent="0.3">
      <x:c r="J1637" s="23"/>
      <x:c r="M1637" s="226"/>
      <x:c r="Q1637" s="23"/>
      <x:c r="R1637" s="23"/>
      <x:c r="T1637" s="226"/>
      <x:c r="U1637" s="226"/>
      <x:c r="V1637" s="226"/>
      <x:c r="W1637" s="226"/>
      <x:c r="X1637" s="226"/>
      <x:c r="Y1637" s="226"/>
      <x:c r="Z1637" s="226"/>
      <x:c r="AA1637" s="226"/>
      <x:c r="AC1637" s="226"/>
      <x:c r="AE1637" s="222"/>
      <x:c r="AF1637" s="226"/>
      <x:c r="AH1637" s="222"/>
      <x:c r="AI1637" s="23"/>
      <x:c r="AJ1637" s="222"/>
      <x:c r="AK1637" s="222"/>
      <x:c r="AM1637" s="226"/>
      <x:c r="AN1637" s="222"/>
      <x:c r="AO1637" s="222"/>
    </x:row>
    <x:row r="1638" spans="1:57" x14ac:dyDescent="0.3">
      <x:c r="J1638" s="23"/>
      <x:c r="Q1638" s="23"/>
      <x:c r="R1638" s="23"/>
      <x:c r="T1638" s="226"/>
      <x:c r="U1638" s="226"/>
      <x:c r="V1638" s="226"/>
      <x:c r="W1638" s="226"/>
      <x:c r="X1638" s="226"/>
      <x:c r="Y1638" s="226"/>
      <x:c r="Z1638" s="226"/>
      <x:c r="AA1638" s="226"/>
      <x:c r="AC1638" s="226"/>
      <x:c r="AE1638" s="222"/>
      <x:c r="AF1638" s="226"/>
      <x:c r="AH1638" s="222"/>
      <x:c r="AI1638" s="23"/>
      <x:c r="AJ1638" s="222"/>
      <x:c r="AK1638" s="222"/>
      <x:c r="AM1638" s="226"/>
      <x:c r="AN1638" s="222"/>
      <x:c r="AO1638" s="222"/>
    </x:row>
    <x:row r="1639" spans="1:57" x14ac:dyDescent="0.3">
      <x:c r="J1639" s="23"/>
      <x:c r="M1639" s="226"/>
      <x:c r="Q1639" s="23"/>
      <x:c r="R1639" s="23"/>
      <x:c r="T1639" s="226"/>
      <x:c r="U1639" s="226"/>
      <x:c r="V1639" s="226"/>
      <x:c r="W1639" s="226"/>
      <x:c r="X1639" s="226"/>
      <x:c r="Y1639" s="226"/>
      <x:c r="Z1639" s="226"/>
      <x:c r="AA1639" s="226"/>
      <x:c r="AC1639" s="226"/>
      <x:c r="AE1639" s="226"/>
      <x:c r="AF1639" s="226"/>
      <x:c r="AH1639" s="222"/>
      <x:c r="AI1639" s="23"/>
      <x:c r="AJ1639" s="222"/>
      <x:c r="AK1639" s="222"/>
      <x:c r="AM1639" s="226"/>
      <x:c r="AN1639" s="222"/>
      <x:c r="AO1639" s="222"/>
    </x:row>
    <x:row r="1640" spans="1:57" x14ac:dyDescent="0.3">
      <x:c r="J1640" s="23"/>
      <x:c r="Q1640" s="23"/>
      <x:c r="R1640" s="23"/>
      <x:c r="T1640" s="226"/>
      <x:c r="U1640" s="226"/>
      <x:c r="V1640" s="226"/>
      <x:c r="W1640" s="226"/>
      <x:c r="X1640" s="226"/>
      <x:c r="Y1640" s="226"/>
      <x:c r="Z1640" s="226"/>
      <x:c r="AA1640" s="226"/>
      <x:c r="AC1640" s="226"/>
      <x:c r="AE1640" s="226"/>
      <x:c r="AF1640" s="226"/>
      <x:c r="AH1640" s="222"/>
      <x:c r="AI1640" s="23"/>
      <x:c r="AJ1640" s="222"/>
      <x:c r="AK1640" s="222"/>
      <x:c r="AM1640" s="226"/>
      <x:c r="AN1640" s="222"/>
      <x:c r="AO1640" s="222"/>
    </x:row>
    <x:row r="1641" spans="1:57" x14ac:dyDescent="0.3">
      <x:c r="J1641" s="23"/>
      <x:c r="Q1641" s="23"/>
      <x:c r="R1641" s="23"/>
      <x:c r="T1641" s="226"/>
      <x:c r="U1641" s="226"/>
      <x:c r="V1641" s="226"/>
      <x:c r="W1641" s="226"/>
      <x:c r="X1641" s="226"/>
      <x:c r="Y1641" s="226"/>
      <x:c r="Z1641" s="226"/>
      <x:c r="AA1641" s="226"/>
      <x:c r="AC1641" s="226"/>
      <x:c r="AE1641" s="222"/>
      <x:c r="AF1641" s="226"/>
      <x:c r="AH1641" s="226"/>
      <x:c r="AI1641" s="23"/>
      <x:c r="AJ1641" s="226"/>
      <x:c r="AK1641" s="226"/>
      <x:c r="AM1641" s="226"/>
      <x:c r="AN1641" s="226"/>
      <x:c r="AO1641" s="226"/>
    </x:row>
    <x:row r="1642" spans="1:57" x14ac:dyDescent="0.3">
      <x:c r="J1642" s="23"/>
      <x:c r="Q1642" s="23"/>
      <x:c r="R1642" s="23"/>
      <x:c r="T1642" s="226"/>
      <x:c r="U1642" s="226"/>
      <x:c r="V1642" s="226"/>
      <x:c r="W1642" s="226"/>
      <x:c r="X1642" s="226"/>
      <x:c r="Y1642" s="226"/>
      <x:c r="Z1642" s="226"/>
      <x:c r="AA1642" s="226"/>
      <x:c r="AC1642" s="226"/>
      <x:c r="AE1642" s="222"/>
      <x:c r="AF1642" s="226"/>
      <x:c r="AH1642" s="222"/>
      <x:c r="AI1642" s="23"/>
      <x:c r="AJ1642" s="226"/>
      <x:c r="AK1642" s="226"/>
      <x:c r="AM1642" s="226"/>
      <x:c r="AN1642" s="226"/>
      <x:c r="AO1642" s="226"/>
    </x:row>
    <x:row r="1643" spans="1:57" x14ac:dyDescent="0.3">
      <x:c r="J1643" s="23"/>
      <x:c r="M1643" s="226"/>
      <x:c r="Q1643" s="23"/>
      <x:c r="R1643" s="23"/>
      <x:c r="T1643" s="226"/>
      <x:c r="U1643" s="226"/>
      <x:c r="V1643" s="226"/>
      <x:c r="W1643" s="226"/>
      <x:c r="X1643" s="226"/>
      <x:c r="Y1643" s="226"/>
      <x:c r="Z1643" s="226"/>
      <x:c r="AA1643" s="226"/>
      <x:c r="AC1643" s="226"/>
      <x:c r="AE1643" s="222"/>
      <x:c r="AF1643" s="226"/>
      <x:c r="AH1643" s="222"/>
      <x:c r="AI1643" s="23"/>
      <x:c r="AJ1643" s="222"/>
      <x:c r="AK1643" s="222"/>
      <x:c r="AM1643" s="226"/>
      <x:c r="AN1643" s="222"/>
      <x:c r="AO1643" s="222"/>
    </x:row>
    <x:row r="1644" spans="1:57" x14ac:dyDescent="0.3">
      <x:c r="J1644" s="23"/>
      <x:c r="Q1644" s="23"/>
      <x:c r="R1644" s="23"/>
      <x:c r="T1644" s="226"/>
      <x:c r="U1644" s="226"/>
      <x:c r="V1644" s="226"/>
      <x:c r="W1644" s="226"/>
      <x:c r="X1644" s="226"/>
      <x:c r="Y1644" s="226"/>
      <x:c r="Z1644" s="226"/>
      <x:c r="AA1644" s="226"/>
      <x:c r="AC1644" s="226"/>
      <x:c r="AE1644" s="222"/>
      <x:c r="AF1644" s="226"/>
      <x:c r="AH1644" s="222"/>
      <x:c r="AI1644" s="23"/>
      <x:c r="AJ1644" s="222"/>
      <x:c r="AK1644" s="222"/>
      <x:c r="AM1644" s="226"/>
      <x:c r="AN1644" s="222"/>
      <x:c r="AO1644" s="222"/>
    </x:row>
    <x:row r="1645" spans="1:57" x14ac:dyDescent="0.3">
      <x:c r="J1645" s="23"/>
      <x:c r="M1645" s="226"/>
      <x:c r="Q1645" s="23"/>
      <x:c r="R1645" s="23"/>
      <x:c r="T1645" s="226"/>
      <x:c r="U1645" s="226"/>
      <x:c r="V1645" s="226"/>
      <x:c r="W1645" s="226"/>
      <x:c r="X1645" s="226"/>
      <x:c r="Y1645" s="226"/>
      <x:c r="Z1645" s="226"/>
      <x:c r="AA1645" s="226"/>
      <x:c r="AC1645" s="226"/>
      <x:c r="AE1645" s="226"/>
      <x:c r="AF1645" s="226"/>
      <x:c r="AH1645" s="222"/>
      <x:c r="AI1645" s="23"/>
      <x:c r="AJ1645" s="222"/>
      <x:c r="AK1645" s="222"/>
      <x:c r="AM1645" s="226"/>
      <x:c r="AN1645" s="222"/>
      <x:c r="AO1645" s="222"/>
    </x:row>
    <x:row r="1646" spans="1:57" x14ac:dyDescent="0.3">
      <x:c r="J1646" s="23"/>
      <x:c r="Q1646" s="23"/>
      <x:c r="R1646" s="23"/>
      <x:c r="T1646" s="226"/>
      <x:c r="U1646" s="226"/>
      <x:c r="V1646" s="226"/>
      <x:c r="W1646" s="226"/>
      <x:c r="X1646" s="226"/>
      <x:c r="Y1646" s="226"/>
      <x:c r="Z1646" s="226"/>
      <x:c r="AA1646" s="226"/>
      <x:c r="AC1646" s="226"/>
      <x:c r="AE1646" s="222"/>
      <x:c r="AF1646" s="226"/>
      <x:c r="AH1646" s="222"/>
      <x:c r="AI1646" s="23"/>
      <x:c r="AJ1646" s="222"/>
      <x:c r="AK1646" s="222"/>
      <x:c r="AM1646" s="226"/>
      <x:c r="AN1646" s="222"/>
      <x:c r="AO1646" s="222"/>
    </x:row>
    <x:row r="1647" spans="1:57" x14ac:dyDescent="0.3">
      <x:c r="J1647" s="23"/>
      <x:c r="M1647" s="226"/>
      <x:c r="Q1647" s="23"/>
      <x:c r="R1647" s="23"/>
      <x:c r="T1647" s="226"/>
      <x:c r="U1647" s="226"/>
      <x:c r="V1647" s="226"/>
      <x:c r="W1647" s="226"/>
      <x:c r="X1647" s="226"/>
      <x:c r="Y1647" s="226"/>
      <x:c r="Z1647" s="226"/>
      <x:c r="AA1647" s="226"/>
      <x:c r="AC1647" s="226"/>
      <x:c r="AE1647" s="226"/>
      <x:c r="AF1647" s="226"/>
      <x:c r="AH1647" s="222"/>
      <x:c r="AI1647" s="23"/>
      <x:c r="AJ1647" s="222"/>
      <x:c r="AK1647" s="222"/>
      <x:c r="AM1647" s="226"/>
      <x:c r="AN1647" s="222"/>
      <x:c r="AO1647" s="222"/>
    </x:row>
    <x:row r="1648" spans="1:57" x14ac:dyDescent="0.3">
      <x:c r="J1648" s="23"/>
      <x:c r="M1648" s="226"/>
      <x:c r="Q1648" s="23"/>
      <x:c r="R1648" s="23"/>
      <x:c r="T1648" s="226"/>
      <x:c r="U1648" s="226"/>
      <x:c r="V1648" s="226"/>
      <x:c r="W1648" s="226"/>
      <x:c r="X1648" s="226"/>
      <x:c r="Y1648" s="226"/>
      <x:c r="Z1648" s="226"/>
      <x:c r="AA1648" s="226"/>
      <x:c r="AC1648" s="226"/>
      <x:c r="AE1648" s="222"/>
      <x:c r="AF1648" s="226"/>
      <x:c r="AH1648" s="222"/>
      <x:c r="AI1648" s="23"/>
      <x:c r="AJ1648" s="222"/>
      <x:c r="AK1648" s="222"/>
      <x:c r="AM1648" s="226"/>
      <x:c r="AN1648" s="222"/>
      <x:c r="AO1648" s="222"/>
    </x:row>
    <x:row r="1649" spans="1:57" x14ac:dyDescent="0.3">
      <x:c r="J1649" s="23"/>
      <x:c r="Q1649" s="23"/>
      <x:c r="R1649" s="23"/>
      <x:c r="T1649" s="226"/>
      <x:c r="U1649" s="226"/>
      <x:c r="V1649" s="226"/>
      <x:c r="W1649" s="226"/>
      <x:c r="X1649" s="226"/>
      <x:c r="Y1649" s="226"/>
      <x:c r="Z1649" s="226"/>
      <x:c r="AA1649" s="226"/>
      <x:c r="AC1649" s="226"/>
      <x:c r="AE1649" s="222"/>
      <x:c r="AF1649" s="226"/>
      <x:c r="AH1649" s="222"/>
      <x:c r="AI1649" s="23"/>
      <x:c r="AJ1649" s="222"/>
      <x:c r="AK1649" s="222"/>
      <x:c r="AM1649" s="226"/>
      <x:c r="AN1649" s="222"/>
      <x:c r="AO1649" s="222"/>
    </x:row>
    <x:row r="1650" spans="1:57" x14ac:dyDescent="0.3">
      <x:c r="J1650" s="23"/>
      <x:c r="Q1650" s="23"/>
      <x:c r="R1650" s="23"/>
      <x:c r="T1650" s="226"/>
      <x:c r="U1650" s="226"/>
      <x:c r="V1650" s="226"/>
      <x:c r="W1650" s="226"/>
      <x:c r="X1650" s="226"/>
      <x:c r="Y1650" s="226"/>
      <x:c r="Z1650" s="226"/>
      <x:c r="AA1650" s="226"/>
      <x:c r="AC1650" s="226"/>
      <x:c r="AE1650" s="222"/>
      <x:c r="AF1650" s="226"/>
      <x:c r="AH1650" s="222"/>
      <x:c r="AI1650" s="23"/>
      <x:c r="AJ1650" s="222"/>
      <x:c r="AK1650" s="222"/>
      <x:c r="AM1650" s="226"/>
      <x:c r="AN1650" s="222"/>
      <x:c r="AO1650" s="222"/>
    </x:row>
    <x:row r="1651" spans="1:57" x14ac:dyDescent="0.3">
      <x:c r="J1651" s="23"/>
      <x:c r="M1651" s="226"/>
      <x:c r="Q1651" s="23"/>
      <x:c r="R1651" s="23"/>
      <x:c r="T1651" s="226"/>
      <x:c r="U1651" s="226"/>
      <x:c r="V1651" s="226"/>
      <x:c r="W1651" s="226"/>
      <x:c r="X1651" s="226"/>
      <x:c r="Y1651" s="226"/>
      <x:c r="Z1651" s="226"/>
      <x:c r="AA1651" s="226"/>
      <x:c r="AC1651" s="226"/>
      <x:c r="AE1651" s="226"/>
      <x:c r="AF1651" s="226"/>
      <x:c r="AH1651" s="222"/>
      <x:c r="AI1651" s="23"/>
      <x:c r="AJ1651" s="222"/>
      <x:c r="AK1651" s="222"/>
      <x:c r="AM1651" s="226"/>
      <x:c r="AN1651" s="222"/>
      <x:c r="AO1651" s="222"/>
    </x:row>
    <x:row r="1652" spans="1:57" x14ac:dyDescent="0.3">
      <x:c r="J1652" s="23"/>
      <x:c r="Q1652" s="23"/>
      <x:c r="R1652" s="23"/>
      <x:c r="T1652" s="226"/>
      <x:c r="U1652" s="226"/>
      <x:c r="V1652" s="226"/>
      <x:c r="W1652" s="226"/>
      <x:c r="X1652" s="226"/>
      <x:c r="Y1652" s="226"/>
      <x:c r="Z1652" s="226"/>
      <x:c r="AA1652" s="226"/>
      <x:c r="AC1652" s="226"/>
      <x:c r="AE1652" s="226"/>
      <x:c r="AF1652" s="226"/>
      <x:c r="AH1652" s="222"/>
      <x:c r="AI1652" s="23"/>
      <x:c r="AJ1652" s="222"/>
      <x:c r="AK1652" s="222"/>
      <x:c r="AM1652" s="226"/>
      <x:c r="AN1652" s="222"/>
      <x:c r="AO1652" s="222"/>
    </x:row>
    <x:row r="1653" spans="1:57" x14ac:dyDescent="0.3">
      <x:c r="J1653" s="23"/>
      <x:c r="M1653" s="226"/>
      <x:c r="Q1653" s="23"/>
      <x:c r="R1653" s="23"/>
      <x:c r="T1653" s="226"/>
      <x:c r="U1653" s="226"/>
      <x:c r="V1653" s="226"/>
      <x:c r="W1653" s="226"/>
      <x:c r="X1653" s="226"/>
      <x:c r="Y1653" s="226"/>
      <x:c r="Z1653" s="226"/>
      <x:c r="AA1653" s="226"/>
      <x:c r="AC1653" s="226"/>
      <x:c r="AE1653" s="226"/>
      <x:c r="AF1653" s="226"/>
      <x:c r="AH1653" s="222"/>
      <x:c r="AI1653" s="23"/>
      <x:c r="AJ1653" s="222"/>
      <x:c r="AK1653" s="222"/>
      <x:c r="AM1653" s="226"/>
      <x:c r="AN1653" s="222"/>
      <x:c r="AO1653" s="222"/>
    </x:row>
    <x:row r="1654" spans="1:57" x14ac:dyDescent="0.3">
      <x:c r="J1654" s="23"/>
      <x:c r="M1654" s="226"/>
      <x:c r="Q1654" s="23"/>
      <x:c r="R1654" s="23"/>
      <x:c r="T1654" s="226"/>
      <x:c r="U1654" s="226"/>
      <x:c r="V1654" s="226"/>
      <x:c r="W1654" s="226"/>
      <x:c r="X1654" s="226"/>
      <x:c r="Y1654" s="226"/>
      <x:c r="Z1654" s="226"/>
      <x:c r="AA1654" s="226"/>
      <x:c r="AC1654" s="226"/>
      <x:c r="AE1654" s="222"/>
      <x:c r="AF1654" s="226"/>
      <x:c r="AH1654" s="222"/>
      <x:c r="AI1654" s="23"/>
      <x:c r="AJ1654" s="222"/>
      <x:c r="AK1654" s="222"/>
      <x:c r="AM1654" s="226"/>
      <x:c r="AN1654" s="222"/>
      <x:c r="AO1654" s="222"/>
    </x:row>
    <x:row r="1655" spans="1:57" x14ac:dyDescent="0.3">
      <x:c r="J1655" s="23"/>
      <x:c r="M1655" s="226"/>
      <x:c r="Q1655" s="23"/>
      <x:c r="R1655" s="23"/>
      <x:c r="T1655" s="226"/>
      <x:c r="U1655" s="226"/>
      <x:c r="V1655" s="226"/>
      <x:c r="W1655" s="226"/>
      <x:c r="X1655" s="226"/>
      <x:c r="Y1655" s="226"/>
      <x:c r="Z1655" s="226"/>
      <x:c r="AA1655" s="226"/>
      <x:c r="AC1655" s="226"/>
      <x:c r="AE1655" s="222"/>
      <x:c r="AF1655" s="226"/>
      <x:c r="AH1655" s="222"/>
      <x:c r="AI1655" s="23"/>
      <x:c r="AJ1655" s="222"/>
      <x:c r="AK1655" s="222"/>
      <x:c r="AM1655" s="226"/>
      <x:c r="AN1655" s="222"/>
      <x:c r="AO1655" s="222"/>
    </x:row>
    <x:row r="1656" spans="1:57" x14ac:dyDescent="0.3">
      <x:c r="J1656" s="23"/>
      <x:c r="M1656" s="226"/>
      <x:c r="Q1656" s="23"/>
      <x:c r="R1656" s="23"/>
      <x:c r="T1656" s="226"/>
      <x:c r="U1656" s="226"/>
      <x:c r="V1656" s="226"/>
      <x:c r="W1656" s="226"/>
      <x:c r="X1656" s="226"/>
      <x:c r="Y1656" s="226"/>
      <x:c r="Z1656" s="226"/>
      <x:c r="AA1656" s="226"/>
      <x:c r="AC1656" s="226"/>
      <x:c r="AE1656" s="226"/>
      <x:c r="AF1656" s="226"/>
      <x:c r="AH1656" s="222"/>
      <x:c r="AI1656" s="23"/>
      <x:c r="AJ1656" s="222"/>
      <x:c r="AK1656" s="222"/>
      <x:c r="AM1656" s="226"/>
      <x:c r="AN1656" s="222"/>
      <x:c r="AO1656" s="222"/>
    </x:row>
    <x:row r="1657" spans="1:57" x14ac:dyDescent="0.3">
      <x:c r="J1657" s="23"/>
      <x:c r="M1657" s="226"/>
      <x:c r="Q1657" s="23"/>
      <x:c r="R1657" s="23"/>
      <x:c r="T1657" s="226"/>
      <x:c r="U1657" s="226"/>
      <x:c r="V1657" s="226"/>
      <x:c r="W1657" s="226"/>
      <x:c r="X1657" s="226"/>
      <x:c r="Y1657" s="226"/>
      <x:c r="Z1657" s="226"/>
      <x:c r="AA1657" s="226"/>
      <x:c r="AC1657" s="226"/>
      <x:c r="AE1657" s="222"/>
      <x:c r="AF1657" s="226"/>
      <x:c r="AH1657" s="222"/>
      <x:c r="AI1657" s="23"/>
      <x:c r="AJ1657" s="222"/>
      <x:c r="AK1657" s="222"/>
      <x:c r="AM1657" s="226"/>
      <x:c r="AN1657" s="222"/>
      <x:c r="AO1657" s="222"/>
    </x:row>
    <x:row r="1658" spans="1:57" x14ac:dyDescent="0.3">
      <x:c r="J1658" s="23"/>
      <x:c r="Q1658" s="23"/>
      <x:c r="R1658" s="23"/>
      <x:c r="T1658" s="226"/>
      <x:c r="U1658" s="226"/>
      <x:c r="V1658" s="226"/>
      <x:c r="W1658" s="226"/>
      <x:c r="X1658" s="226"/>
      <x:c r="Y1658" s="226"/>
      <x:c r="Z1658" s="226"/>
      <x:c r="AA1658" s="226"/>
      <x:c r="AC1658" s="226"/>
      <x:c r="AE1658" s="226"/>
      <x:c r="AF1658" s="226"/>
      <x:c r="AH1658" s="222"/>
      <x:c r="AI1658" s="23"/>
      <x:c r="AJ1658" s="222"/>
      <x:c r="AK1658" s="222"/>
      <x:c r="AM1658" s="226"/>
      <x:c r="AN1658" s="222"/>
      <x:c r="AO1658" s="222"/>
    </x:row>
    <x:row r="1659" spans="1:57" x14ac:dyDescent="0.3">
      <x:c r="J1659" s="23"/>
      <x:c r="M1659" s="226"/>
      <x:c r="Q1659" s="23"/>
      <x:c r="R1659" s="23"/>
      <x:c r="T1659" s="226"/>
      <x:c r="U1659" s="226"/>
      <x:c r="V1659" s="226"/>
      <x:c r="W1659" s="226"/>
      <x:c r="X1659" s="226"/>
      <x:c r="Y1659" s="226"/>
      <x:c r="Z1659" s="226"/>
      <x:c r="AA1659" s="226"/>
      <x:c r="AC1659" s="226"/>
      <x:c r="AE1659" s="222"/>
      <x:c r="AF1659" s="226"/>
      <x:c r="AH1659" s="222"/>
      <x:c r="AI1659" s="23"/>
      <x:c r="AJ1659" s="222"/>
      <x:c r="AK1659" s="222"/>
      <x:c r="AM1659" s="226"/>
      <x:c r="AN1659" s="222"/>
      <x:c r="AO1659" s="222"/>
    </x:row>
    <x:row r="1660" spans="1:57" x14ac:dyDescent="0.3">
      <x:c r="J1660" s="23"/>
      <x:c r="Q1660" s="23"/>
      <x:c r="R1660" s="23"/>
      <x:c r="T1660" s="226"/>
      <x:c r="U1660" s="226"/>
      <x:c r="V1660" s="226"/>
      <x:c r="W1660" s="226"/>
      <x:c r="X1660" s="226"/>
      <x:c r="Y1660" s="226"/>
      <x:c r="Z1660" s="226"/>
      <x:c r="AA1660" s="226"/>
      <x:c r="AC1660" s="226"/>
      <x:c r="AE1660" s="222"/>
      <x:c r="AF1660" s="226"/>
      <x:c r="AH1660" s="222"/>
      <x:c r="AI1660" s="23"/>
      <x:c r="AJ1660" s="222"/>
      <x:c r="AK1660" s="222"/>
      <x:c r="AM1660" s="226"/>
      <x:c r="AN1660" s="222"/>
      <x:c r="AO1660" s="222"/>
    </x:row>
    <x:row r="1661" spans="1:57" x14ac:dyDescent="0.3">
      <x:c r="J1661" s="23"/>
      <x:c r="Q1661" s="23"/>
      <x:c r="R1661" s="23"/>
      <x:c r="T1661" s="226"/>
      <x:c r="U1661" s="226"/>
      <x:c r="V1661" s="226"/>
      <x:c r="W1661" s="226"/>
      <x:c r="X1661" s="226"/>
      <x:c r="Y1661" s="226"/>
      <x:c r="Z1661" s="226"/>
      <x:c r="AA1661" s="226"/>
      <x:c r="AC1661" s="226"/>
      <x:c r="AE1661" s="222"/>
      <x:c r="AF1661" s="226"/>
      <x:c r="AH1661" s="222"/>
      <x:c r="AI1661" s="23"/>
      <x:c r="AJ1661" s="222"/>
      <x:c r="AK1661" s="222"/>
      <x:c r="AM1661" s="226"/>
      <x:c r="AN1661" s="222"/>
      <x:c r="AO1661" s="222"/>
    </x:row>
    <x:row r="1662" spans="1:57" x14ac:dyDescent="0.3">
      <x:c r="J1662" s="23"/>
      <x:c r="M1662" s="226"/>
      <x:c r="Q1662" s="23"/>
      <x:c r="R1662" s="23"/>
      <x:c r="T1662" s="226"/>
      <x:c r="U1662" s="226"/>
      <x:c r="V1662" s="226"/>
      <x:c r="W1662" s="226"/>
      <x:c r="X1662" s="226"/>
      <x:c r="Y1662" s="226"/>
      <x:c r="Z1662" s="226"/>
      <x:c r="AA1662" s="226"/>
      <x:c r="AC1662" s="226"/>
      <x:c r="AE1662" s="222"/>
      <x:c r="AF1662" s="226"/>
      <x:c r="AH1662" s="222"/>
      <x:c r="AI1662" s="23"/>
      <x:c r="AJ1662" s="222"/>
      <x:c r="AK1662" s="222"/>
      <x:c r="AM1662" s="226"/>
      <x:c r="AN1662" s="222"/>
      <x:c r="AO1662" s="222"/>
    </x:row>
    <x:row r="1663" spans="1:57" x14ac:dyDescent="0.3">
      <x:c r="J1663" s="23"/>
      <x:c r="M1663" s="226"/>
      <x:c r="Q1663" s="23"/>
      <x:c r="R1663" s="23"/>
      <x:c r="T1663" s="226"/>
      <x:c r="U1663" s="226"/>
      <x:c r="V1663" s="226"/>
      <x:c r="W1663" s="226"/>
      <x:c r="X1663" s="226"/>
      <x:c r="Y1663" s="226"/>
      <x:c r="Z1663" s="226"/>
      <x:c r="AA1663" s="226"/>
      <x:c r="AC1663" s="226"/>
      <x:c r="AE1663" s="226"/>
      <x:c r="AF1663" s="226"/>
      <x:c r="AH1663" s="222"/>
      <x:c r="AI1663" s="23"/>
      <x:c r="AJ1663" s="222"/>
      <x:c r="AK1663" s="222"/>
      <x:c r="AM1663" s="226"/>
      <x:c r="AN1663" s="222"/>
      <x:c r="AO1663" s="222"/>
    </x:row>
    <x:row r="1664" spans="1:57" x14ac:dyDescent="0.3">
      <x:c r="J1664" s="23"/>
      <x:c r="Q1664" s="23"/>
      <x:c r="R1664" s="23"/>
      <x:c r="T1664" s="226"/>
      <x:c r="U1664" s="226"/>
      <x:c r="V1664" s="226"/>
      <x:c r="W1664" s="226"/>
      <x:c r="X1664" s="226"/>
      <x:c r="Y1664" s="226"/>
      <x:c r="Z1664" s="226"/>
      <x:c r="AA1664" s="226"/>
      <x:c r="AC1664" s="226"/>
      <x:c r="AE1664" s="222"/>
      <x:c r="AF1664" s="226"/>
      <x:c r="AH1664" s="222"/>
      <x:c r="AI1664" s="23"/>
      <x:c r="AJ1664" s="222"/>
      <x:c r="AK1664" s="222"/>
      <x:c r="AM1664" s="226"/>
      <x:c r="AN1664" s="222"/>
      <x:c r="AO1664" s="222"/>
    </x:row>
    <x:row r="1665" spans="1:57" x14ac:dyDescent="0.3">
      <x:c r="J1665" s="23"/>
      <x:c r="M1665" s="226"/>
      <x:c r="Q1665" s="23"/>
      <x:c r="R1665" s="23"/>
      <x:c r="T1665" s="226"/>
      <x:c r="U1665" s="226"/>
      <x:c r="V1665" s="226"/>
      <x:c r="W1665" s="226"/>
      <x:c r="X1665" s="226"/>
      <x:c r="Y1665" s="226"/>
      <x:c r="Z1665" s="226"/>
      <x:c r="AA1665" s="226"/>
      <x:c r="AC1665" s="226"/>
      <x:c r="AE1665" s="222"/>
      <x:c r="AF1665" s="226"/>
      <x:c r="AH1665" s="222"/>
      <x:c r="AI1665" s="23"/>
      <x:c r="AJ1665" s="222"/>
      <x:c r="AK1665" s="222"/>
      <x:c r="AM1665" s="226"/>
      <x:c r="AN1665" s="222"/>
      <x:c r="AO1665" s="222"/>
    </x:row>
    <x:row r="1666" spans="1:57" x14ac:dyDescent="0.3">
      <x:c r="J1666" s="23"/>
      <x:c r="M1666" s="226"/>
      <x:c r="Q1666" s="23"/>
      <x:c r="R1666" s="23"/>
      <x:c r="T1666" s="226"/>
      <x:c r="U1666" s="226"/>
      <x:c r="V1666" s="226"/>
      <x:c r="W1666" s="226"/>
      <x:c r="X1666" s="226"/>
      <x:c r="Y1666" s="226"/>
      <x:c r="Z1666" s="226"/>
      <x:c r="AA1666" s="226"/>
      <x:c r="AC1666" s="226"/>
      <x:c r="AE1666" s="222"/>
      <x:c r="AF1666" s="226"/>
      <x:c r="AH1666" s="222"/>
      <x:c r="AI1666" s="23"/>
      <x:c r="AJ1666" s="222"/>
      <x:c r="AK1666" s="222"/>
      <x:c r="AM1666" s="226"/>
      <x:c r="AN1666" s="222"/>
      <x:c r="AO1666" s="222"/>
    </x:row>
    <x:row r="1667" spans="1:57" x14ac:dyDescent="0.3">
      <x:c r="J1667" s="23"/>
      <x:c r="M1667" s="226"/>
      <x:c r="Q1667" s="23"/>
      <x:c r="R1667" s="23"/>
      <x:c r="T1667" s="226"/>
      <x:c r="U1667" s="226"/>
      <x:c r="V1667" s="226"/>
      <x:c r="W1667" s="226"/>
      <x:c r="X1667" s="226"/>
      <x:c r="Y1667" s="226"/>
      <x:c r="Z1667" s="226"/>
      <x:c r="AA1667" s="226"/>
      <x:c r="AC1667" s="226"/>
      <x:c r="AE1667" s="222"/>
      <x:c r="AF1667" s="226"/>
      <x:c r="AH1667" s="222"/>
      <x:c r="AI1667" s="23"/>
      <x:c r="AJ1667" s="222"/>
      <x:c r="AK1667" s="222"/>
      <x:c r="AM1667" s="226"/>
      <x:c r="AN1667" s="222"/>
      <x:c r="AO1667" s="222"/>
    </x:row>
    <x:row r="1668" spans="1:57" x14ac:dyDescent="0.3">
      <x:c r="J1668" s="23"/>
      <x:c r="Q1668" s="23"/>
      <x:c r="R1668" s="23"/>
      <x:c r="T1668" s="226"/>
      <x:c r="U1668" s="226"/>
      <x:c r="V1668" s="226"/>
      <x:c r="W1668" s="226"/>
      <x:c r="X1668" s="226"/>
      <x:c r="Y1668" s="226"/>
      <x:c r="Z1668" s="226"/>
      <x:c r="AA1668" s="226"/>
      <x:c r="AC1668" s="226"/>
      <x:c r="AE1668" s="222"/>
      <x:c r="AF1668" s="226"/>
      <x:c r="AH1668" s="222"/>
      <x:c r="AI1668" s="23"/>
      <x:c r="AJ1668" s="222"/>
      <x:c r="AK1668" s="222"/>
      <x:c r="AM1668" s="226"/>
      <x:c r="AN1668" s="222"/>
      <x:c r="AO1668" s="222"/>
    </x:row>
    <x:row r="1669" spans="1:57" x14ac:dyDescent="0.3">
      <x:c r="J1669" s="23"/>
      <x:c r="M1669" s="226"/>
      <x:c r="Q1669" s="23"/>
      <x:c r="R1669" s="23"/>
      <x:c r="T1669" s="226"/>
      <x:c r="U1669" s="226"/>
      <x:c r="V1669" s="226"/>
      <x:c r="W1669" s="226"/>
      <x:c r="X1669" s="226"/>
      <x:c r="Y1669" s="226"/>
      <x:c r="Z1669" s="226"/>
      <x:c r="AA1669" s="226"/>
      <x:c r="AC1669" s="226"/>
      <x:c r="AE1669" s="222"/>
      <x:c r="AF1669" s="226"/>
      <x:c r="AH1669" s="222"/>
      <x:c r="AI1669" s="23"/>
      <x:c r="AJ1669" s="222"/>
      <x:c r="AK1669" s="222"/>
      <x:c r="AM1669" s="226"/>
      <x:c r="AN1669" s="222"/>
      <x:c r="AO1669" s="222"/>
    </x:row>
    <x:row r="1670" spans="1:57" x14ac:dyDescent="0.3">
      <x:c r="J1670" s="23"/>
      <x:c r="Q1670" s="23"/>
      <x:c r="R1670" s="23"/>
      <x:c r="T1670" s="226"/>
      <x:c r="U1670" s="226"/>
      <x:c r="V1670" s="226"/>
      <x:c r="W1670" s="226"/>
      <x:c r="X1670" s="226"/>
      <x:c r="Y1670" s="226"/>
      <x:c r="Z1670" s="226"/>
      <x:c r="AA1670" s="226"/>
      <x:c r="AC1670" s="226"/>
      <x:c r="AE1670" s="222"/>
      <x:c r="AF1670" s="226"/>
      <x:c r="AH1670" s="222"/>
      <x:c r="AI1670" s="23"/>
      <x:c r="AJ1670" s="222"/>
      <x:c r="AK1670" s="222"/>
      <x:c r="AM1670" s="226"/>
      <x:c r="AN1670" s="222"/>
      <x:c r="AO1670" s="222"/>
    </x:row>
    <x:row r="1671" spans="1:57" x14ac:dyDescent="0.3">
      <x:c r="J1671" s="23"/>
      <x:c r="M1671" s="226"/>
      <x:c r="Q1671" s="23"/>
      <x:c r="R1671" s="23"/>
      <x:c r="T1671" s="226"/>
      <x:c r="U1671" s="226"/>
      <x:c r="V1671" s="226"/>
      <x:c r="W1671" s="226"/>
      <x:c r="X1671" s="226"/>
      <x:c r="Y1671" s="226"/>
      <x:c r="Z1671" s="226"/>
      <x:c r="AA1671" s="226"/>
      <x:c r="AC1671" s="226"/>
      <x:c r="AE1671" s="222"/>
      <x:c r="AF1671" s="226"/>
      <x:c r="AH1671" s="222"/>
      <x:c r="AI1671" s="23"/>
      <x:c r="AJ1671" s="222"/>
      <x:c r="AK1671" s="222"/>
      <x:c r="AM1671" s="226"/>
      <x:c r="AN1671" s="222"/>
      <x:c r="AO1671" s="222"/>
    </x:row>
    <x:row r="1672" spans="1:57" x14ac:dyDescent="0.3">
      <x:c r="J1672" s="23"/>
      <x:c r="M1672" s="226"/>
      <x:c r="Q1672" s="23"/>
      <x:c r="R1672" s="23"/>
      <x:c r="T1672" s="226"/>
      <x:c r="U1672" s="226"/>
      <x:c r="V1672" s="226"/>
      <x:c r="W1672" s="226"/>
      <x:c r="X1672" s="226"/>
      <x:c r="Y1672" s="226"/>
      <x:c r="Z1672" s="226"/>
      <x:c r="AA1672" s="226"/>
      <x:c r="AC1672" s="226"/>
      <x:c r="AE1672" s="222"/>
      <x:c r="AF1672" s="226"/>
      <x:c r="AH1672" s="222"/>
      <x:c r="AI1672" s="23"/>
      <x:c r="AJ1672" s="222"/>
      <x:c r="AK1672" s="222"/>
      <x:c r="AM1672" s="226"/>
      <x:c r="AN1672" s="222"/>
      <x:c r="AO1672" s="222"/>
    </x:row>
    <x:row r="1673" spans="1:57" x14ac:dyDescent="0.3">
      <x:c r="J1673" s="23"/>
      <x:c r="Q1673" s="23"/>
      <x:c r="R1673" s="23"/>
      <x:c r="T1673" s="226"/>
      <x:c r="U1673" s="226"/>
      <x:c r="V1673" s="226"/>
      <x:c r="W1673" s="226"/>
      <x:c r="X1673" s="226"/>
      <x:c r="Y1673" s="226"/>
      <x:c r="Z1673" s="226"/>
      <x:c r="AA1673" s="226"/>
      <x:c r="AC1673" s="226"/>
      <x:c r="AE1673" s="222"/>
      <x:c r="AF1673" s="226"/>
      <x:c r="AH1673" s="222"/>
      <x:c r="AI1673" s="23"/>
      <x:c r="AJ1673" s="222"/>
      <x:c r="AK1673" s="222"/>
      <x:c r="AM1673" s="226"/>
      <x:c r="AN1673" s="222"/>
      <x:c r="AO1673" s="222"/>
    </x:row>
    <x:row r="1674" spans="1:57" x14ac:dyDescent="0.3">
      <x:c r="J1674" s="23"/>
      <x:c r="M1674" s="226"/>
      <x:c r="Q1674" s="23"/>
      <x:c r="R1674" s="23"/>
      <x:c r="T1674" s="226"/>
      <x:c r="U1674" s="226"/>
      <x:c r="V1674" s="226"/>
      <x:c r="W1674" s="226"/>
      <x:c r="X1674" s="226"/>
      <x:c r="Y1674" s="226"/>
      <x:c r="Z1674" s="226"/>
      <x:c r="AA1674" s="226"/>
      <x:c r="AC1674" s="226"/>
      <x:c r="AE1674" s="226"/>
      <x:c r="AF1674" s="226"/>
      <x:c r="AH1674" s="222"/>
      <x:c r="AI1674" s="23"/>
      <x:c r="AJ1674" s="222"/>
      <x:c r="AK1674" s="222"/>
      <x:c r="AM1674" s="226"/>
      <x:c r="AN1674" s="222"/>
      <x:c r="AO1674" s="222"/>
    </x:row>
    <x:row r="1675" spans="1:57" x14ac:dyDescent="0.3">
      <x:c r="J1675" s="23"/>
      <x:c r="Q1675" s="23"/>
      <x:c r="R1675" s="23"/>
      <x:c r="T1675" s="226"/>
      <x:c r="U1675" s="226"/>
      <x:c r="V1675" s="226"/>
      <x:c r="W1675" s="226"/>
      <x:c r="X1675" s="226"/>
      <x:c r="Y1675" s="226"/>
      <x:c r="Z1675" s="226"/>
      <x:c r="AA1675" s="226"/>
      <x:c r="AC1675" s="226"/>
      <x:c r="AE1675" s="222"/>
      <x:c r="AF1675" s="226"/>
      <x:c r="AH1675" s="222"/>
      <x:c r="AI1675" s="23"/>
      <x:c r="AJ1675" s="222"/>
      <x:c r="AK1675" s="222"/>
      <x:c r="AM1675" s="226"/>
      <x:c r="AN1675" s="222"/>
      <x:c r="AO1675" s="222"/>
    </x:row>
    <x:row r="1676" spans="1:57" x14ac:dyDescent="0.3">
      <x:c r="J1676" s="23"/>
      <x:c r="M1676" s="226"/>
      <x:c r="Q1676" s="23"/>
      <x:c r="R1676" s="23"/>
      <x:c r="T1676" s="226"/>
      <x:c r="U1676" s="226"/>
      <x:c r="V1676" s="226"/>
      <x:c r="W1676" s="226"/>
      <x:c r="X1676" s="226"/>
      <x:c r="Y1676" s="226"/>
      <x:c r="Z1676" s="226"/>
      <x:c r="AA1676" s="226"/>
      <x:c r="AC1676" s="226"/>
      <x:c r="AE1676" s="222"/>
      <x:c r="AF1676" s="226"/>
      <x:c r="AH1676" s="222"/>
      <x:c r="AI1676" s="23"/>
      <x:c r="AJ1676" s="222"/>
      <x:c r="AK1676" s="222"/>
      <x:c r="AM1676" s="226"/>
      <x:c r="AN1676" s="222"/>
      <x:c r="AO1676" s="222"/>
    </x:row>
    <x:row r="1677" spans="1:57" x14ac:dyDescent="0.3">
      <x:c r="J1677" s="23"/>
      <x:c r="M1677" s="226"/>
      <x:c r="Q1677" s="23"/>
      <x:c r="R1677" s="23"/>
      <x:c r="T1677" s="226"/>
      <x:c r="U1677" s="226"/>
      <x:c r="V1677" s="226"/>
      <x:c r="W1677" s="226"/>
      <x:c r="X1677" s="226"/>
      <x:c r="Y1677" s="226"/>
      <x:c r="Z1677" s="226"/>
      <x:c r="AA1677" s="226"/>
      <x:c r="AC1677" s="226"/>
      <x:c r="AE1677" s="222"/>
      <x:c r="AF1677" s="226"/>
      <x:c r="AH1677" s="222"/>
      <x:c r="AI1677" s="23"/>
      <x:c r="AJ1677" s="222"/>
      <x:c r="AK1677" s="222"/>
      <x:c r="AM1677" s="226"/>
      <x:c r="AN1677" s="222"/>
      <x:c r="AO1677" s="222"/>
    </x:row>
    <x:row r="1678" spans="1:57" x14ac:dyDescent="0.3">
      <x:c r="J1678" s="23"/>
      <x:c r="M1678" s="226"/>
      <x:c r="Q1678" s="23"/>
      <x:c r="R1678" s="23"/>
      <x:c r="T1678" s="226"/>
      <x:c r="U1678" s="226"/>
      <x:c r="V1678" s="226"/>
      <x:c r="W1678" s="226"/>
      <x:c r="X1678" s="226"/>
      <x:c r="Y1678" s="226"/>
      <x:c r="Z1678" s="226"/>
      <x:c r="AA1678" s="226"/>
      <x:c r="AC1678" s="226"/>
      <x:c r="AE1678" s="222"/>
      <x:c r="AF1678" s="226"/>
      <x:c r="AH1678" s="222"/>
      <x:c r="AI1678" s="23"/>
      <x:c r="AJ1678" s="222"/>
      <x:c r="AK1678" s="222"/>
      <x:c r="AM1678" s="226"/>
      <x:c r="AN1678" s="222"/>
      <x:c r="AO1678" s="222"/>
    </x:row>
    <x:row r="1679" spans="1:57" x14ac:dyDescent="0.3">
      <x:c r="J1679" s="23"/>
      <x:c r="M1679" s="226"/>
      <x:c r="Q1679" s="23"/>
      <x:c r="R1679" s="23"/>
      <x:c r="T1679" s="226"/>
      <x:c r="U1679" s="226"/>
      <x:c r="V1679" s="226"/>
      <x:c r="W1679" s="226"/>
      <x:c r="X1679" s="226"/>
      <x:c r="Y1679" s="226"/>
      <x:c r="Z1679" s="226"/>
      <x:c r="AA1679" s="226"/>
      <x:c r="AC1679" s="226"/>
      <x:c r="AE1679" s="222"/>
      <x:c r="AF1679" s="226"/>
      <x:c r="AH1679" s="222"/>
      <x:c r="AI1679" s="23"/>
      <x:c r="AJ1679" s="222"/>
      <x:c r="AK1679" s="222"/>
      <x:c r="AM1679" s="226"/>
      <x:c r="AN1679" s="222"/>
      <x:c r="AO1679" s="222"/>
    </x:row>
    <x:row r="1680" spans="1:57" x14ac:dyDescent="0.3">
      <x:c r="J1680" s="23"/>
      <x:c r="M1680" s="226"/>
      <x:c r="Q1680" s="23"/>
      <x:c r="R1680" s="23"/>
      <x:c r="T1680" s="226"/>
      <x:c r="U1680" s="226"/>
      <x:c r="V1680" s="226"/>
      <x:c r="W1680" s="226"/>
      <x:c r="X1680" s="226"/>
      <x:c r="Y1680" s="226"/>
      <x:c r="Z1680" s="226"/>
      <x:c r="AA1680" s="226"/>
      <x:c r="AC1680" s="226"/>
      <x:c r="AE1680" s="226"/>
      <x:c r="AF1680" s="226"/>
      <x:c r="AH1680" s="222"/>
      <x:c r="AI1680" s="23"/>
      <x:c r="AJ1680" s="222"/>
      <x:c r="AK1680" s="222"/>
      <x:c r="AM1680" s="226"/>
      <x:c r="AN1680" s="222"/>
      <x:c r="AO1680" s="222"/>
    </x:row>
    <x:row r="1681" spans="1:57" x14ac:dyDescent="0.3">
      <x:c r="J1681" s="23"/>
      <x:c r="M1681" s="226"/>
      <x:c r="Q1681" s="23"/>
      <x:c r="R1681" s="23"/>
      <x:c r="T1681" s="226"/>
      <x:c r="U1681" s="226"/>
      <x:c r="V1681" s="226"/>
      <x:c r="W1681" s="226"/>
      <x:c r="X1681" s="226"/>
      <x:c r="Y1681" s="226"/>
      <x:c r="Z1681" s="226"/>
      <x:c r="AA1681" s="226"/>
      <x:c r="AC1681" s="226"/>
      <x:c r="AE1681" s="222"/>
      <x:c r="AF1681" s="226"/>
      <x:c r="AH1681" s="222"/>
      <x:c r="AI1681" s="23"/>
      <x:c r="AJ1681" s="222"/>
      <x:c r="AK1681" s="222"/>
      <x:c r="AM1681" s="226"/>
      <x:c r="AN1681" s="222"/>
      <x:c r="AO1681" s="222"/>
    </x:row>
    <x:row r="1682" spans="1:57" x14ac:dyDescent="0.3">
      <x:c r="J1682" s="23"/>
      <x:c r="M1682" s="226"/>
      <x:c r="Q1682" s="23"/>
      <x:c r="R1682" s="23"/>
      <x:c r="T1682" s="226"/>
      <x:c r="U1682" s="226"/>
      <x:c r="V1682" s="226"/>
      <x:c r="W1682" s="226"/>
      <x:c r="X1682" s="226"/>
      <x:c r="Y1682" s="226"/>
      <x:c r="Z1682" s="226"/>
      <x:c r="AA1682" s="226"/>
      <x:c r="AC1682" s="226"/>
      <x:c r="AE1682" s="226"/>
      <x:c r="AF1682" s="226"/>
      <x:c r="AH1682" s="222"/>
      <x:c r="AI1682" s="23"/>
      <x:c r="AJ1682" s="222"/>
      <x:c r="AK1682" s="222"/>
      <x:c r="AM1682" s="226"/>
      <x:c r="AN1682" s="222"/>
      <x:c r="AO1682" s="222"/>
    </x:row>
    <x:row r="1683" spans="1:57" x14ac:dyDescent="0.3">
      <x:c r="J1683" s="23"/>
      <x:c r="M1683" s="226"/>
      <x:c r="Q1683" s="23"/>
      <x:c r="R1683" s="23"/>
      <x:c r="T1683" s="226"/>
      <x:c r="U1683" s="226"/>
      <x:c r="V1683" s="226"/>
      <x:c r="W1683" s="226"/>
      <x:c r="X1683" s="226"/>
      <x:c r="Y1683" s="226"/>
      <x:c r="Z1683" s="226"/>
      <x:c r="AA1683" s="226"/>
      <x:c r="AC1683" s="226"/>
      <x:c r="AE1683" s="226"/>
      <x:c r="AF1683" s="226"/>
      <x:c r="AH1683" s="222"/>
      <x:c r="AI1683" s="23"/>
      <x:c r="AJ1683" s="222"/>
      <x:c r="AK1683" s="222"/>
      <x:c r="AM1683" s="226"/>
      <x:c r="AN1683" s="222"/>
      <x:c r="AO1683" s="222"/>
    </x:row>
    <x:row r="1684" spans="1:57" x14ac:dyDescent="0.3">
      <x:c r="J1684" s="23"/>
      <x:c r="M1684" s="226"/>
      <x:c r="Q1684" s="23"/>
      <x:c r="R1684" s="23"/>
      <x:c r="T1684" s="226"/>
      <x:c r="U1684" s="226"/>
      <x:c r="V1684" s="226"/>
      <x:c r="W1684" s="226"/>
      <x:c r="X1684" s="226"/>
      <x:c r="Y1684" s="226"/>
      <x:c r="Z1684" s="226"/>
      <x:c r="AA1684" s="226"/>
      <x:c r="AC1684" s="226"/>
      <x:c r="AE1684" s="222"/>
      <x:c r="AF1684" s="226"/>
      <x:c r="AH1684" s="222"/>
      <x:c r="AI1684" s="23"/>
      <x:c r="AJ1684" s="222"/>
      <x:c r="AK1684" s="222"/>
      <x:c r="AM1684" s="226"/>
      <x:c r="AN1684" s="222"/>
      <x:c r="AO1684" s="222"/>
    </x:row>
    <x:row r="1685" spans="1:57" x14ac:dyDescent="0.3">
      <x:c r="J1685" s="23"/>
      <x:c r="M1685" s="226"/>
      <x:c r="Q1685" s="23"/>
      <x:c r="R1685" s="23"/>
      <x:c r="T1685" s="226"/>
      <x:c r="U1685" s="226"/>
      <x:c r="V1685" s="226"/>
      <x:c r="W1685" s="226"/>
      <x:c r="X1685" s="226"/>
      <x:c r="Y1685" s="226"/>
      <x:c r="Z1685" s="226"/>
      <x:c r="AA1685" s="226"/>
      <x:c r="AC1685" s="226"/>
      <x:c r="AE1685" s="226"/>
      <x:c r="AF1685" s="226"/>
      <x:c r="AH1685" s="222"/>
      <x:c r="AI1685" s="23"/>
      <x:c r="AJ1685" s="222"/>
      <x:c r="AK1685" s="222"/>
      <x:c r="AM1685" s="226"/>
      <x:c r="AN1685" s="222"/>
      <x:c r="AO1685" s="222"/>
    </x:row>
    <x:row r="1686" spans="1:57" x14ac:dyDescent="0.3">
      <x:c r="J1686" s="23"/>
      <x:c r="M1686" s="226"/>
      <x:c r="Q1686" s="23"/>
      <x:c r="R1686" s="23"/>
      <x:c r="T1686" s="226"/>
      <x:c r="U1686" s="226"/>
      <x:c r="V1686" s="226"/>
      <x:c r="W1686" s="226"/>
      <x:c r="X1686" s="226"/>
      <x:c r="Y1686" s="226"/>
      <x:c r="Z1686" s="226"/>
      <x:c r="AA1686" s="226"/>
      <x:c r="AC1686" s="226"/>
      <x:c r="AE1686" s="226"/>
      <x:c r="AF1686" s="226"/>
      <x:c r="AH1686" s="222"/>
      <x:c r="AI1686" s="23"/>
      <x:c r="AJ1686" s="226"/>
      <x:c r="AK1686" s="226"/>
      <x:c r="AM1686" s="226"/>
      <x:c r="AN1686" s="226"/>
      <x:c r="AO1686" s="226"/>
    </x:row>
    <x:row r="1687" spans="1:57" x14ac:dyDescent="0.3">
      <x:c r="J1687" s="23"/>
      <x:c r="Q1687" s="23"/>
      <x:c r="R1687" s="23"/>
      <x:c r="T1687" s="226"/>
      <x:c r="U1687" s="226"/>
      <x:c r="V1687" s="226"/>
      <x:c r="W1687" s="226"/>
      <x:c r="X1687" s="226"/>
      <x:c r="Y1687" s="226"/>
      <x:c r="Z1687" s="226"/>
      <x:c r="AA1687" s="226"/>
      <x:c r="AC1687" s="226"/>
      <x:c r="AE1687" s="222"/>
      <x:c r="AF1687" s="226"/>
      <x:c r="AH1687" s="222"/>
      <x:c r="AI1687" s="23"/>
      <x:c r="AJ1687" s="222"/>
      <x:c r="AK1687" s="222"/>
      <x:c r="AM1687" s="226"/>
      <x:c r="AN1687" s="222"/>
      <x:c r="AO1687" s="222"/>
    </x:row>
    <x:row r="1688" spans="1:57" x14ac:dyDescent="0.3">
      <x:c r="J1688" s="23"/>
      <x:c r="M1688" s="226"/>
      <x:c r="Q1688" s="23"/>
      <x:c r="R1688" s="23"/>
      <x:c r="T1688" s="226"/>
      <x:c r="U1688" s="226"/>
      <x:c r="V1688" s="226"/>
      <x:c r="W1688" s="226"/>
      <x:c r="X1688" s="226"/>
      <x:c r="Y1688" s="226"/>
      <x:c r="Z1688" s="226"/>
      <x:c r="AA1688" s="226"/>
      <x:c r="AC1688" s="226"/>
      <x:c r="AE1688" s="222"/>
      <x:c r="AF1688" s="226"/>
      <x:c r="AH1688" s="222"/>
      <x:c r="AI1688" s="23"/>
      <x:c r="AJ1688" s="222"/>
      <x:c r="AK1688" s="222"/>
      <x:c r="AM1688" s="226"/>
      <x:c r="AN1688" s="222"/>
      <x:c r="AO1688" s="222"/>
    </x:row>
    <x:row r="1689" spans="1:57" x14ac:dyDescent="0.3">
      <x:c r="J1689" s="23"/>
      <x:c r="Q1689" s="23"/>
      <x:c r="R1689" s="23"/>
      <x:c r="T1689" s="226"/>
      <x:c r="U1689" s="226"/>
      <x:c r="V1689" s="226"/>
      <x:c r="W1689" s="226"/>
      <x:c r="X1689" s="226"/>
      <x:c r="Y1689" s="226"/>
      <x:c r="Z1689" s="226"/>
      <x:c r="AA1689" s="226"/>
      <x:c r="AC1689" s="226"/>
      <x:c r="AE1689" s="226"/>
      <x:c r="AF1689" s="226"/>
      <x:c r="AH1689" s="222"/>
      <x:c r="AI1689" s="23"/>
      <x:c r="AJ1689" s="222"/>
      <x:c r="AK1689" s="222"/>
      <x:c r="AM1689" s="226"/>
      <x:c r="AN1689" s="222"/>
      <x:c r="AO1689" s="222"/>
    </x:row>
    <x:row r="1690" spans="1:57" x14ac:dyDescent="0.3">
      <x:c r="J1690" s="23"/>
      <x:c r="M1690" s="226"/>
      <x:c r="Q1690" s="23"/>
      <x:c r="R1690" s="23"/>
      <x:c r="T1690" s="226"/>
      <x:c r="U1690" s="226"/>
      <x:c r="V1690" s="226"/>
      <x:c r="W1690" s="226"/>
      <x:c r="X1690" s="226"/>
      <x:c r="Y1690" s="226"/>
      <x:c r="Z1690" s="226"/>
      <x:c r="AA1690" s="226"/>
      <x:c r="AC1690" s="226"/>
      <x:c r="AE1690" s="222"/>
      <x:c r="AF1690" s="226"/>
      <x:c r="AH1690" s="222"/>
      <x:c r="AI1690" s="23"/>
      <x:c r="AJ1690" s="222"/>
      <x:c r="AK1690" s="222"/>
      <x:c r="AM1690" s="226"/>
      <x:c r="AN1690" s="222"/>
      <x:c r="AO1690" s="222"/>
    </x:row>
    <x:row r="1691" spans="1:57" x14ac:dyDescent="0.3">
      <x:c r="J1691" s="23"/>
      <x:c r="M1691" s="226"/>
      <x:c r="Q1691" s="23"/>
      <x:c r="R1691" s="23"/>
      <x:c r="T1691" s="226"/>
      <x:c r="U1691" s="226"/>
      <x:c r="V1691" s="226"/>
      <x:c r="W1691" s="226"/>
      <x:c r="X1691" s="226"/>
      <x:c r="Y1691" s="226"/>
      <x:c r="Z1691" s="226"/>
      <x:c r="AA1691" s="226"/>
      <x:c r="AC1691" s="226"/>
      <x:c r="AE1691" s="226"/>
      <x:c r="AF1691" s="226"/>
      <x:c r="AH1691" s="222"/>
      <x:c r="AI1691" s="23"/>
      <x:c r="AJ1691" s="222"/>
      <x:c r="AK1691" s="222"/>
      <x:c r="AM1691" s="226"/>
      <x:c r="AN1691" s="222"/>
      <x:c r="AO1691" s="222"/>
    </x:row>
    <x:row r="1692" spans="1:57" x14ac:dyDescent="0.3">
      <x:c r="J1692" s="23"/>
      <x:c r="M1692" s="226"/>
      <x:c r="Q1692" s="23"/>
      <x:c r="R1692" s="23"/>
      <x:c r="T1692" s="226"/>
      <x:c r="U1692" s="226"/>
      <x:c r="V1692" s="226"/>
      <x:c r="W1692" s="226"/>
      <x:c r="X1692" s="226"/>
      <x:c r="Y1692" s="226"/>
      <x:c r="Z1692" s="226"/>
      <x:c r="AA1692" s="226"/>
      <x:c r="AC1692" s="226"/>
      <x:c r="AE1692" s="222"/>
      <x:c r="AF1692" s="226"/>
      <x:c r="AH1692" s="222"/>
      <x:c r="AI1692" s="23"/>
      <x:c r="AJ1692" s="222"/>
      <x:c r="AK1692" s="222"/>
      <x:c r="AM1692" s="226"/>
      <x:c r="AN1692" s="222"/>
      <x:c r="AO1692" s="222"/>
    </x:row>
    <x:row r="1693" spans="1:57" x14ac:dyDescent="0.3">
      <x:c r="J1693" s="23"/>
      <x:c r="Q1693" s="23"/>
      <x:c r="R1693" s="23"/>
      <x:c r="T1693" s="226"/>
      <x:c r="U1693" s="226"/>
      <x:c r="V1693" s="226"/>
      <x:c r="W1693" s="226"/>
      <x:c r="X1693" s="226"/>
      <x:c r="Y1693" s="226"/>
      <x:c r="Z1693" s="226"/>
      <x:c r="AA1693" s="226"/>
      <x:c r="AC1693" s="226"/>
      <x:c r="AE1693" s="226"/>
      <x:c r="AF1693" s="226"/>
      <x:c r="AH1693" s="222"/>
      <x:c r="AI1693" s="23"/>
      <x:c r="AJ1693" s="222"/>
      <x:c r="AK1693" s="222"/>
      <x:c r="AM1693" s="226"/>
      <x:c r="AN1693" s="222"/>
      <x:c r="AO1693" s="222"/>
    </x:row>
    <x:row r="1694" spans="1:57" x14ac:dyDescent="0.3">
      <x:c r="J1694" s="23"/>
      <x:c r="M1694" s="226"/>
      <x:c r="Q1694" s="23"/>
      <x:c r="R1694" s="23"/>
      <x:c r="T1694" s="226"/>
      <x:c r="U1694" s="226"/>
      <x:c r="V1694" s="226"/>
      <x:c r="W1694" s="226"/>
      <x:c r="X1694" s="226"/>
      <x:c r="Y1694" s="226"/>
      <x:c r="Z1694" s="226"/>
      <x:c r="AA1694" s="226"/>
      <x:c r="AC1694" s="226"/>
      <x:c r="AE1694" s="222"/>
      <x:c r="AF1694" s="226"/>
      <x:c r="AH1694" s="222"/>
      <x:c r="AI1694" s="23"/>
      <x:c r="AJ1694" s="222"/>
      <x:c r="AK1694" s="222"/>
      <x:c r="AM1694" s="226"/>
      <x:c r="AN1694" s="222"/>
      <x:c r="AO1694" s="222"/>
    </x:row>
    <x:row r="1695" spans="1:57" x14ac:dyDescent="0.3">
      <x:c r="J1695" s="23"/>
      <x:c r="M1695" s="226"/>
      <x:c r="Q1695" s="23"/>
      <x:c r="R1695" s="23"/>
      <x:c r="T1695" s="226"/>
      <x:c r="U1695" s="226"/>
      <x:c r="V1695" s="226"/>
      <x:c r="W1695" s="226"/>
      <x:c r="X1695" s="226"/>
      <x:c r="Y1695" s="226"/>
      <x:c r="Z1695" s="226"/>
      <x:c r="AA1695" s="226"/>
      <x:c r="AC1695" s="226"/>
      <x:c r="AE1695" s="222"/>
      <x:c r="AF1695" s="226"/>
      <x:c r="AH1695" s="222"/>
      <x:c r="AI1695" s="23"/>
      <x:c r="AJ1695" s="222"/>
      <x:c r="AK1695" s="222"/>
      <x:c r="AM1695" s="226"/>
      <x:c r="AN1695" s="222"/>
      <x:c r="AO1695" s="222"/>
    </x:row>
    <x:row r="1696" spans="1:57" x14ac:dyDescent="0.3">
      <x:c r="J1696" s="23"/>
      <x:c r="Q1696" s="23"/>
      <x:c r="R1696" s="23"/>
      <x:c r="T1696" s="226"/>
      <x:c r="U1696" s="226"/>
      <x:c r="V1696" s="226"/>
      <x:c r="W1696" s="226"/>
      <x:c r="X1696" s="226"/>
      <x:c r="Y1696" s="226"/>
      <x:c r="Z1696" s="226"/>
      <x:c r="AA1696" s="226"/>
      <x:c r="AC1696" s="226"/>
      <x:c r="AE1696" s="222"/>
      <x:c r="AF1696" s="226"/>
      <x:c r="AH1696" s="222"/>
      <x:c r="AI1696" s="23"/>
      <x:c r="AJ1696" s="222"/>
      <x:c r="AK1696" s="222"/>
      <x:c r="AM1696" s="226"/>
      <x:c r="AN1696" s="222"/>
      <x:c r="AO1696" s="222"/>
    </x:row>
    <x:row r="1697" spans="1:57" x14ac:dyDescent="0.3">
      <x:c r="J1697" s="23"/>
      <x:c r="M1697" s="226"/>
      <x:c r="Q1697" s="23"/>
      <x:c r="R1697" s="23"/>
      <x:c r="T1697" s="226"/>
      <x:c r="U1697" s="226"/>
      <x:c r="V1697" s="226"/>
      <x:c r="W1697" s="226"/>
      <x:c r="X1697" s="226"/>
      <x:c r="Y1697" s="226"/>
      <x:c r="Z1697" s="226"/>
      <x:c r="AA1697" s="226"/>
      <x:c r="AC1697" s="226"/>
      <x:c r="AE1697" s="222"/>
      <x:c r="AF1697" s="226"/>
      <x:c r="AH1697" s="222"/>
      <x:c r="AI1697" s="23"/>
      <x:c r="AJ1697" s="222"/>
      <x:c r="AK1697" s="222"/>
      <x:c r="AM1697" s="226"/>
      <x:c r="AN1697" s="222"/>
      <x:c r="AO1697" s="222"/>
    </x:row>
    <x:row r="1698" spans="1:57" x14ac:dyDescent="0.3">
      <x:c r="J1698" s="23"/>
      <x:c r="Q1698" s="23"/>
      <x:c r="R1698" s="23"/>
      <x:c r="T1698" s="226"/>
      <x:c r="U1698" s="226"/>
      <x:c r="V1698" s="226"/>
      <x:c r="W1698" s="226"/>
      <x:c r="X1698" s="226"/>
      <x:c r="Y1698" s="226"/>
      <x:c r="Z1698" s="226"/>
      <x:c r="AA1698" s="226"/>
      <x:c r="AC1698" s="226"/>
      <x:c r="AE1698" s="222"/>
      <x:c r="AF1698" s="226"/>
      <x:c r="AH1698" s="222"/>
      <x:c r="AI1698" s="23"/>
      <x:c r="AJ1698" s="222"/>
      <x:c r="AK1698" s="222"/>
      <x:c r="AM1698" s="226"/>
      <x:c r="AN1698" s="222"/>
      <x:c r="AO1698" s="222"/>
    </x:row>
    <x:row r="1699" spans="1:57" x14ac:dyDescent="0.3">
      <x:c r="J1699" s="23"/>
      <x:c r="M1699" s="226"/>
      <x:c r="Q1699" s="23"/>
      <x:c r="R1699" s="23"/>
      <x:c r="T1699" s="226"/>
      <x:c r="U1699" s="226"/>
      <x:c r="V1699" s="226"/>
      <x:c r="W1699" s="226"/>
      <x:c r="X1699" s="226"/>
      <x:c r="Y1699" s="226"/>
      <x:c r="Z1699" s="226"/>
      <x:c r="AA1699" s="226"/>
      <x:c r="AC1699" s="226"/>
      <x:c r="AE1699" s="222"/>
      <x:c r="AF1699" s="226"/>
      <x:c r="AH1699" s="222"/>
      <x:c r="AI1699" s="23"/>
      <x:c r="AJ1699" s="222"/>
      <x:c r="AK1699" s="222"/>
      <x:c r="AM1699" s="226"/>
      <x:c r="AN1699" s="222"/>
      <x:c r="AO1699" s="222"/>
    </x:row>
    <x:row r="1700" spans="1:57" x14ac:dyDescent="0.3">
      <x:c r="J1700" s="23"/>
      <x:c r="M1700" s="226"/>
      <x:c r="Q1700" s="23"/>
      <x:c r="R1700" s="23"/>
      <x:c r="T1700" s="226"/>
      <x:c r="U1700" s="226"/>
      <x:c r="V1700" s="226"/>
      <x:c r="W1700" s="226"/>
      <x:c r="X1700" s="226"/>
      <x:c r="Y1700" s="226"/>
      <x:c r="Z1700" s="226"/>
      <x:c r="AA1700" s="226"/>
      <x:c r="AC1700" s="226"/>
      <x:c r="AE1700" s="222"/>
      <x:c r="AF1700" s="226"/>
      <x:c r="AH1700" s="222"/>
      <x:c r="AI1700" s="23"/>
      <x:c r="AJ1700" s="222"/>
      <x:c r="AK1700" s="222"/>
      <x:c r="AM1700" s="226"/>
      <x:c r="AN1700" s="222"/>
      <x:c r="AO1700" s="222"/>
    </x:row>
    <x:row r="1701" spans="1:57" x14ac:dyDescent="0.3">
      <x:c r="J1701" s="23"/>
      <x:c r="M1701" s="226"/>
      <x:c r="Q1701" s="23"/>
      <x:c r="R1701" s="23"/>
      <x:c r="T1701" s="226"/>
      <x:c r="U1701" s="226"/>
      <x:c r="V1701" s="226"/>
      <x:c r="W1701" s="226"/>
      <x:c r="X1701" s="226"/>
      <x:c r="Y1701" s="226"/>
      <x:c r="Z1701" s="226"/>
      <x:c r="AA1701" s="226"/>
      <x:c r="AC1701" s="226"/>
      <x:c r="AE1701" s="222"/>
      <x:c r="AF1701" s="226"/>
      <x:c r="AH1701" s="222"/>
      <x:c r="AI1701" s="23"/>
      <x:c r="AJ1701" s="222"/>
      <x:c r="AK1701" s="222"/>
      <x:c r="AM1701" s="226"/>
      <x:c r="AN1701" s="222"/>
      <x:c r="AO1701" s="222"/>
    </x:row>
    <x:row r="1702" spans="1:57" x14ac:dyDescent="0.3">
      <x:c r="J1702" s="23"/>
      <x:c r="M1702" s="226"/>
      <x:c r="Q1702" s="23"/>
      <x:c r="R1702" s="23"/>
      <x:c r="T1702" s="226"/>
      <x:c r="U1702" s="226"/>
      <x:c r="V1702" s="226"/>
      <x:c r="W1702" s="226"/>
      <x:c r="X1702" s="226"/>
      <x:c r="Y1702" s="226"/>
      <x:c r="Z1702" s="226"/>
      <x:c r="AA1702" s="226"/>
      <x:c r="AC1702" s="226"/>
      <x:c r="AE1702" s="222"/>
      <x:c r="AF1702" s="226"/>
      <x:c r="AH1702" s="222"/>
      <x:c r="AI1702" s="23"/>
      <x:c r="AJ1702" s="226"/>
      <x:c r="AK1702" s="226"/>
      <x:c r="AM1702" s="226"/>
      <x:c r="AN1702" s="226"/>
      <x:c r="AO1702" s="226"/>
    </x:row>
    <x:row r="1703" spans="1:57" x14ac:dyDescent="0.3">
      <x:c r="J1703" s="23"/>
      <x:c r="Q1703" s="23"/>
      <x:c r="R1703" s="23"/>
      <x:c r="T1703" s="226"/>
      <x:c r="U1703" s="226"/>
      <x:c r="V1703" s="226"/>
      <x:c r="W1703" s="226"/>
      <x:c r="X1703" s="226"/>
      <x:c r="Y1703" s="226"/>
      <x:c r="Z1703" s="226"/>
      <x:c r="AA1703" s="226"/>
      <x:c r="AC1703" s="226"/>
      <x:c r="AE1703" s="222"/>
      <x:c r="AF1703" s="226"/>
      <x:c r="AH1703" s="222"/>
      <x:c r="AI1703" s="23"/>
      <x:c r="AJ1703" s="222"/>
      <x:c r="AK1703" s="222"/>
      <x:c r="AM1703" s="226"/>
      <x:c r="AN1703" s="222"/>
      <x:c r="AO1703" s="222"/>
    </x:row>
    <x:row r="1704" spans="1:57" x14ac:dyDescent="0.3">
      <x:c r="J1704" s="23"/>
      <x:c r="M1704" s="226"/>
      <x:c r="Q1704" s="23"/>
      <x:c r="R1704" s="23"/>
      <x:c r="T1704" s="226"/>
      <x:c r="U1704" s="226"/>
      <x:c r="V1704" s="226"/>
      <x:c r="W1704" s="226"/>
      <x:c r="X1704" s="226"/>
      <x:c r="Y1704" s="226"/>
      <x:c r="Z1704" s="226"/>
      <x:c r="AA1704" s="226"/>
      <x:c r="AC1704" s="226"/>
      <x:c r="AE1704" s="222"/>
      <x:c r="AF1704" s="226"/>
      <x:c r="AH1704" s="222"/>
      <x:c r="AI1704" s="23"/>
      <x:c r="AJ1704" s="222"/>
      <x:c r="AK1704" s="222"/>
      <x:c r="AM1704" s="226"/>
      <x:c r="AN1704" s="222"/>
      <x:c r="AO1704" s="222"/>
    </x:row>
    <x:row r="1705" spans="1:57" x14ac:dyDescent="0.3">
      <x:c r="J1705" s="23"/>
      <x:c r="M1705" s="226"/>
      <x:c r="Q1705" s="23"/>
      <x:c r="R1705" s="23"/>
      <x:c r="T1705" s="226"/>
      <x:c r="U1705" s="226"/>
      <x:c r="V1705" s="226"/>
      <x:c r="W1705" s="226"/>
      <x:c r="X1705" s="226"/>
      <x:c r="Y1705" s="226"/>
      <x:c r="Z1705" s="226"/>
      <x:c r="AA1705" s="226"/>
      <x:c r="AC1705" s="226"/>
      <x:c r="AE1705" s="222"/>
      <x:c r="AF1705" s="226"/>
      <x:c r="AH1705" s="222"/>
      <x:c r="AI1705" s="23"/>
      <x:c r="AJ1705" s="222"/>
      <x:c r="AK1705" s="222"/>
      <x:c r="AM1705" s="226"/>
      <x:c r="AN1705" s="222"/>
      <x:c r="AO1705" s="222"/>
    </x:row>
    <x:row r="1706" spans="1:57" x14ac:dyDescent="0.3">
      <x:c r="J1706" s="23"/>
      <x:c r="Q1706" s="23"/>
      <x:c r="R1706" s="23"/>
      <x:c r="T1706" s="226"/>
      <x:c r="U1706" s="226"/>
      <x:c r="V1706" s="226"/>
      <x:c r="W1706" s="226"/>
      <x:c r="X1706" s="226"/>
      <x:c r="Y1706" s="226"/>
      <x:c r="Z1706" s="226"/>
      <x:c r="AA1706" s="226"/>
      <x:c r="AC1706" s="226"/>
      <x:c r="AE1706" s="222"/>
      <x:c r="AF1706" s="226"/>
      <x:c r="AH1706" s="222"/>
      <x:c r="AI1706" s="23"/>
      <x:c r="AJ1706" s="222"/>
      <x:c r="AK1706" s="222"/>
      <x:c r="AM1706" s="226"/>
      <x:c r="AN1706" s="222"/>
      <x:c r="AO1706" s="222"/>
    </x:row>
    <x:row r="1707" spans="1:57" x14ac:dyDescent="0.3">
      <x:c r="J1707" s="23"/>
      <x:c r="M1707" s="226"/>
      <x:c r="Q1707" s="23"/>
      <x:c r="R1707" s="23"/>
      <x:c r="T1707" s="226"/>
      <x:c r="U1707" s="226"/>
      <x:c r="V1707" s="226"/>
      <x:c r="W1707" s="226"/>
      <x:c r="X1707" s="226"/>
      <x:c r="Y1707" s="226"/>
      <x:c r="Z1707" s="226"/>
      <x:c r="AA1707" s="226"/>
      <x:c r="AC1707" s="226"/>
      <x:c r="AE1707" s="226"/>
      <x:c r="AF1707" s="226"/>
      <x:c r="AH1707" s="222"/>
      <x:c r="AI1707" s="23"/>
      <x:c r="AJ1707" s="222"/>
      <x:c r="AK1707" s="222"/>
      <x:c r="AM1707" s="226"/>
      <x:c r="AN1707" s="222"/>
      <x:c r="AO1707" s="222"/>
    </x:row>
    <x:row r="1708" spans="1:57" x14ac:dyDescent="0.3">
      <x:c r="J1708" s="23"/>
      <x:c r="Q1708" s="23"/>
      <x:c r="R1708" s="23"/>
      <x:c r="T1708" s="226"/>
      <x:c r="U1708" s="226"/>
      <x:c r="V1708" s="226"/>
      <x:c r="W1708" s="226"/>
      <x:c r="X1708" s="226"/>
      <x:c r="Y1708" s="226"/>
      <x:c r="Z1708" s="226"/>
      <x:c r="AA1708" s="226"/>
      <x:c r="AC1708" s="226"/>
      <x:c r="AE1708" s="222"/>
      <x:c r="AF1708" s="226"/>
      <x:c r="AH1708" s="222"/>
      <x:c r="AI1708" s="23"/>
      <x:c r="AJ1708" s="222"/>
      <x:c r="AK1708" s="222"/>
      <x:c r="AM1708" s="226"/>
      <x:c r="AN1708" s="222"/>
      <x:c r="AO1708" s="222"/>
    </x:row>
    <x:row r="1709" spans="1:57" x14ac:dyDescent="0.3">
      <x:c r="J1709" s="23"/>
      <x:c r="Q1709" s="23"/>
      <x:c r="R1709" s="23"/>
      <x:c r="T1709" s="226"/>
      <x:c r="U1709" s="226"/>
      <x:c r="V1709" s="226"/>
      <x:c r="W1709" s="226"/>
      <x:c r="X1709" s="226"/>
      <x:c r="Y1709" s="226"/>
      <x:c r="Z1709" s="226"/>
      <x:c r="AA1709" s="226"/>
      <x:c r="AC1709" s="226"/>
      <x:c r="AE1709" s="222"/>
      <x:c r="AF1709" s="226"/>
      <x:c r="AH1709" s="222"/>
      <x:c r="AI1709" s="23"/>
      <x:c r="AJ1709" s="222"/>
      <x:c r="AK1709" s="222"/>
      <x:c r="AM1709" s="226"/>
      <x:c r="AN1709" s="222"/>
      <x:c r="AO1709" s="222"/>
    </x:row>
    <x:row r="1710" spans="1:57" x14ac:dyDescent="0.3">
      <x:c r="J1710" s="23"/>
      <x:c r="M1710" s="226"/>
      <x:c r="Q1710" s="23"/>
      <x:c r="R1710" s="23"/>
      <x:c r="T1710" s="226"/>
      <x:c r="U1710" s="226"/>
      <x:c r="V1710" s="226"/>
      <x:c r="W1710" s="226"/>
      <x:c r="X1710" s="226"/>
      <x:c r="Y1710" s="226"/>
      <x:c r="Z1710" s="226"/>
      <x:c r="AA1710" s="226"/>
      <x:c r="AC1710" s="226"/>
      <x:c r="AE1710" s="222"/>
      <x:c r="AF1710" s="226"/>
      <x:c r="AH1710" s="222"/>
      <x:c r="AI1710" s="23"/>
      <x:c r="AJ1710" s="222"/>
      <x:c r="AK1710" s="222"/>
      <x:c r="AM1710" s="226"/>
      <x:c r="AN1710" s="222"/>
      <x:c r="AO1710" s="222"/>
    </x:row>
    <x:row r="1711" spans="1:57" x14ac:dyDescent="0.3">
      <x:c r="J1711" s="23"/>
      <x:c r="Q1711" s="23"/>
      <x:c r="R1711" s="23"/>
      <x:c r="T1711" s="226"/>
      <x:c r="U1711" s="226"/>
      <x:c r="V1711" s="226"/>
      <x:c r="W1711" s="226"/>
      <x:c r="X1711" s="226"/>
      <x:c r="Y1711" s="226"/>
      <x:c r="Z1711" s="226"/>
      <x:c r="AA1711" s="226"/>
      <x:c r="AC1711" s="226"/>
      <x:c r="AE1711" s="222"/>
      <x:c r="AF1711" s="226"/>
      <x:c r="AH1711" s="222"/>
      <x:c r="AI1711" s="23"/>
      <x:c r="AJ1711" s="222"/>
      <x:c r="AK1711" s="222"/>
      <x:c r="AM1711" s="226"/>
      <x:c r="AN1711" s="222"/>
      <x:c r="AO1711" s="222"/>
    </x:row>
    <x:row r="1712" spans="1:57" x14ac:dyDescent="0.3">
      <x:c r="J1712" s="23"/>
      <x:c r="Q1712" s="23"/>
      <x:c r="R1712" s="23"/>
      <x:c r="T1712" s="226"/>
      <x:c r="U1712" s="226"/>
      <x:c r="V1712" s="226"/>
      <x:c r="W1712" s="226"/>
      <x:c r="X1712" s="226"/>
      <x:c r="Y1712" s="226"/>
      <x:c r="Z1712" s="226"/>
      <x:c r="AA1712" s="226"/>
      <x:c r="AC1712" s="226"/>
      <x:c r="AE1712" s="222"/>
      <x:c r="AF1712" s="226"/>
      <x:c r="AH1712" s="222"/>
      <x:c r="AI1712" s="23"/>
      <x:c r="AJ1712" s="222"/>
      <x:c r="AK1712" s="222"/>
      <x:c r="AM1712" s="226"/>
      <x:c r="AN1712" s="222"/>
      <x:c r="AO1712" s="222"/>
    </x:row>
    <x:row r="1713" spans="1:57" x14ac:dyDescent="0.3">
      <x:c r="J1713" s="23"/>
      <x:c r="Q1713" s="23"/>
      <x:c r="R1713" s="23"/>
      <x:c r="T1713" s="226"/>
      <x:c r="U1713" s="226"/>
      <x:c r="V1713" s="226"/>
      <x:c r="W1713" s="226"/>
      <x:c r="X1713" s="226"/>
      <x:c r="Y1713" s="226"/>
      <x:c r="Z1713" s="226"/>
      <x:c r="AA1713" s="226"/>
      <x:c r="AC1713" s="226"/>
      <x:c r="AE1713" s="222"/>
      <x:c r="AF1713" s="226"/>
      <x:c r="AH1713" s="222"/>
      <x:c r="AI1713" s="23"/>
      <x:c r="AJ1713" s="222"/>
      <x:c r="AK1713" s="222"/>
      <x:c r="AM1713" s="226"/>
      <x:c r="AN1713" s="222"/>
      <x:c r="AO1713" s="222"/>
    </x:row>
    <x:row r="1714" spans="1:57" x14ac:dyDescent="0.3">
      <x:c r="J1714" s="23"/>
      <x:c r="Q1714" s="23"/>
      <x:c r="R1714" s="23"/>
      <x:c r="T1714" s="226"/>
      <x:c r="U1714" s="226"/>
      <x:c r="V1714" s="226"/>
      <x:c r="W1714" s="226"/>
      <x:c r="X1714" s="226"/>
      <x:c r="Y1714" s="226"/>
      <x:c r="Z1714" s="226"/>
      <x:c r="AA1714" s="226"/>
      <x:c r="AC1714" s="226"/>
      <x:c r="AE1714" s="226"/>
      <x:c r="AF1714" s="226"/>
      <x:c r="AH1714" s="222"/>
      <x:c r="AI1714" s="23"/>
      <x:c r="AJ1714" s="222"/>
      <x:c r="AK1714" s="222"/>
      <x:c r="AM1714" s="226"/>
      <x:c r="AN1714" s="222"/>
      <x:c r="AO1714" s="222"/>
    </x:row>
    <x:row r="1715" spans="1:57" x14ac:dyDescent="0.3">
      <x:c r="J1715" s="23"/>
      <x:c r="M1715" s="226"/>
      <x:c r="Q1715" s="23"/>
      <x:c r="R1715" s="23"/>
      <x:c r="T1715" s="226"/>
      <x:c r="U1715" s="226"/>
      <x:c r="V1715" s="226"/>
      <x:c r="W1715" s="226"/>
      <x:c r="X1715" s="226"/>
      <x:c r="Y1715" s="226"/>
      <x:c r="Z1715" s="226"/>
      <x:c r="AA1715" s="226"/>
      <x:c r="AC1715" s="226"/>
      <x:c r="AE1715" s="222"/>
      <x:c r="AF1715" s="226"/>
      <x:c r="AH1715" s="222"/>
      <x:c r="AI1715" s="23"/>
      <x:c r="AJ1715" s="222"/>
      <x:c r="AK1715" s="222"/>
      <x:c r="AM1715" s="226"/>
      <x:c r="AN1715" s="222"/>
      <x:c r="AO1715" s="222"/>
    </x:row>
    <x:row r="1716" spans="1:57" x14ac:dyDescent="0.3">
      <x:c r="J1716" s="23"/>
      <x:c r="Q1716" s="23"/>
      <x:c r="R1716" s="23"/>
      <x:c r="T1716" s="226"/>
      <x:c r="U1716" s="226"/>
      <x:c r="V1716" s="226"/>
      <x:c r="W1716" s="226"/>
      <x:c r="X1716" s="226"/>
      <x:c r="Y1716" s="226"/>
      <x:c r="Z1716" s="226"/>
      <x:c r="AA1716" s="226"/>
      <x:c r="AC1716" s="226"/>
      <x:c r="AE1716" s="222"/>
      <x:c r="AF1716" s="226"/>
      <x:c r="AH1716" s="222"/>
      <x:c r="AI1716" s="23"/>
      <x:c r="AJ1716" s="222"/>
      <x:c r="AK1716" s="222"/>
      <x:c r="AM1716" s="226"/>
      <x:c r="AN1716" s="222"/>
      <x:c r="AO1716" s="222"/>
    </x:row>
    <x:row r="1717" spans="1:57" x14ac:dyDescent="0.3">
      <x:c r="J1717" s="23"/>
      <x:c r="Q1717" s="23"/>
      <x:c r="R1717" s="23"/>
      <x:c r="T1717" s="226"/>
      <x:c r="U1717" s="226"/>
      <x:c r="V1717" s="226"/>
      <x:c r="W1717" s="226"/>
      <x:c r="X1717" s="226"/>
      <x:c r="Y1717" s="226"/>
      <x:c r="Z1717" s="226"/>
      <x:c r="AA1717" s="226"/>
      <x:c r="AC1717" s="226"/>
      <x:c r="AE1717" s="222"/>
      <x:c r="AF1717" s="226"/>
      <x:c r="AH1717" s="222"/>
      <x:c r="AI1717" s="23"/>
      <x:c r="AJ1717" s="222"/>
      <x:c r="AK1717" s="222"/>
      <x:c r="AM1717" s="226"/>
      <x:c r="AN1717" s="222"/>
      <x:c r="AO1717" s="222"/>
    </x:row>
    <x:row r="1718" spans="1:57" x14ac:dyDescent="0.3">
      <x:c r="J1718" s="23"/>
      <x:c r="M1718" s="226"/>
      <x:c r="Q1718" s="23"/>
      <x:c r="R1718" s="23"/>
      <x:c r="T1718" s="226"/>
      <x:c r="U1718" s="226"/>
      <x:c r="V1718" s="226"/>
      <x:c r="W1718" s="226"/>
      <x:c r="X1718" s="226"/>
      <x:c r="Y1718" s="226"/>
      <x:c r="Z1718" s="226"/>
      <x:c r="AA1718" s="226"/>
      <x:c r="AC1718" s="226"/>
      <x:c r="AE1718" s="226"/>
      <x:c r="AF1718" s="226"/>
      <x:c r="AH1718" s="222"/>
      <x:c r="AI1718" s="23"/>
      <x:c r="AJ1718" s="222"/>
      <x:c r="AK1718" s="222"/>
      <x:c r="AM1718" s="226"/>
      <x:c r="AN1718" s="222"/>
      <x:c r="AO1718" s="222"/>
    </x:row>
    <x:row r="1719" spans="1:57" x14ac:dyDescent="0.3">
      <x:c r="J1719" s="23"/>
      <x:c r="M1719" s="226"/>
      <x:c r="Q1719" s="23"/>
      <x:c r="R1719" s="23"/>
      <x:c r="T1719" s="226"/>
      <x:c r="U1719" s="226"/>
      <x:c r="V1719" s="226"/>
      <x:c r="W1719" s="226"/>
      <x:c r="X1719" s="226"/>
      <x:c r="Y1719" s="226"/>
      <x:c r="Z1719" s="226"/>
      <x:c r="AA1719" s="226"/>
      <x:c r="AC1719" s="226"/>
      <x:c r="AE1719" s="222"/>
      <x:c r="AF1719" s="226"/>
      <x:c r="AH1719" s="222"/>
      <x:c r="AI1719" s="23"/>
      <x:c r="AJ1719" s="222"/>
      <x:c r="AK1719" s="222"/>
      <x:c r="AM1719" s="226"/>
      <x:c r="AN1719" s="222"/>
      <x:c r="AO1719" s="222"/>
    </x:row>
    <x:row r="1720" spans="1:57" x14ac:dyDescent="0.3">
      <x:c r="J1720" s="23"/>
      <x:c r="M1720" s="226"/>
      <x:c r="Q1720" s="23"/>
      <x:c r="R1720" s="23"/>
      <x:c r="T1720" s="226"/>
      <x:c r="U1720" s="226"/>
      <x:c r="V1720" s="226"/>
      <x:c r="W1720" s="226"/>
      <x:c r="X1720" s="226"/>
      <x:c r="Y1720" s="226"/>
      <x:c r="Z1720" s="226"/>
      <x:c r="AA1720" s="226"/>
      <x:c r="AC1720" s="226"/>
      <x:c r="AE1720" s="222"/>
      <x:c r="AF1720" s="226"/>
      <x:c r="AH1720" s="222"/>
      <x:c r="AI1720" s="23"/>
      <x:c r="AJ1720" s="222"/>
      <x:c r="AK1720" s="222"/>
      <x:c r="AM1720" s="226"/>
      <x:c r="AN1720" s="222"/>
      <x:c r="AO1720" s="222"/>
    </x:row>
    <x:row r="1721" spans="1:57" x14ac:dyDescent="0.3">
      <x:c r="J1721" s="23"/>
      <x:c r="M1721" s="226"/>
      <x:c r="Q1721" s="23"/>
      <x:c r="R1721" s="23"/>
      <x:c r="T1721" s="226"/>
      <x:c r="U1721" s="226"/>
      <x:c r="V1721" s="226"/>
      <x:c r="W1721" s="226"/>
      <x:c r="X1721" s="226"/>
      <x:c r="Y1721" s="226"/>
      <x:c r="Z1721" s="226"/>
      <x:c r="AA1721" s="226"/>
      <x:c r="AC1721" s="226"/>
      <x:c r="AE1721" s="222"/>
      <x:c r="AF1721" s="226"/>
      <x:c r="AH1721" s="222"/>
      <x:c r="AI1721" s="23"/>
      <x:c r="AJ1721" s="222"/>
      <x:c r="AK1721" s="222"/>
      <x:c r="AM1721" s="226"/>
      <x:c r="AN1721" s="222"/>
      <x:c r="AO1721" s="222"/>
    </x:row>
    <x:row r="1722" spans="1:57" x14ac:dyDescent="0.3">
      <x:c r="J1722" s="23"/>
      <x:c r="M1722" s="226"/>
      <x:c r="Q1722" s="23"/>
      <x:c r="R1722" s="23"/>
      <x:c r="T1722" s="226"/>
      <x:c r="U1722" s="226"/>
      <x:c r="V1722" s="226"/>
      <x:c r="W1722" s="226"/>
      <x:c r="X1722" s="226"/>
      <x:c r="Y1722" s="226"/>
      <x:c r="Z1722" s="226"/>
      <x:c r="AA1722" s="226"/>
      <x:c r="AC1722" s="226"/>
      <x:c r="AE1722" s="226"/>
      <x:c r="AF1722" s="226"/>
      <x:c r="AH1722" s="222"/>
      <x:c r="AI1722" s="23"/>
      <x:c r="AJ1722" s="222"/>
      <x:c r="AK1722" s="222"/>
      <x:c r="AM1722" s="226"/>
      <x:c r="AN1722" s="222"/>
      <x:c r="AO1722" s="222"/>
    </x:row>
    <x:row r="1723" spans="1:57" x14ac:dyDescent="0.3">
      <x:c r="J1723" s="23"/>
      <x:c r="Q1723" s="23"/>
      <x:c r="R1723" s="23"/>
      <x:c r="T1723" s="226"/>
      <x:c r="U1723" s="226"/>
      <x:c r="V1723" s="226"/>
      <x:c r="W1723" s="226"/>
      <x:c r="X1723" s="226"/>
      <x:c r="Y1723" s="226"/>
      <x:c r="Z1723" s="226"/>
      <x:c r="AA1723" s="226"/>
      <x:c r="AC1723" s="226"/>
      <x:c r="AE1723" s="222"/>
      <x:c r="AF1723" s="226"/>
      <x:c r="AH1723" s="222"/>
      <x:c r="AI1723" s="23"/>
      <x:c r="AJ1723" s="222"/>
      <x:c r="AK1723" s="222"/>
      <x:c r="AM1723" s="226"/>
      <x:c r="AN1723" s="222"/>
      <x:c r="AO1723" s="222"/>
    </x:row>
    <x:row r="1724" spans="1:57" x14ac:dyDescent="0.3">
      <x:c r="J1724" s="23"/>
      <x:c r="M1724" s="226"/>
      <x:c r="Q1724" s="23"/>
      <x:c r="R1724" s="23"/>
      <x:c r="T1724" s="226"/>
      <x:c r="U1724" s="226"/>
      <x:c r="V1724" s="226"/>
      <x:c r="W1724" s="226"/>
      <x:c r="X1724" s="226"/>
      <x:c r="Y1724" s="226"/>
      <x:c r="Z1724" s="226"/>
      <x:c r="AA1724" s="226"/>
      <x:c r="AC1724" s="226"/>
      <x:c r="AE1724" s="222"/>
      <x:c r="AF1724" s="226"/>
      <x:c r="AH1724" s="222"/>
      <x:c r="AI1724" s="23"/>
      <x:c r="AJ1724" s="222"/>
      <x:c r="AK1724" s="222"/>
      <x:c r="AM1724" s="226"/>
      <x:c r="AN1724" s="222"/>
      <x:c r="AO1724" s="222"/>
    </x:row>
    <x:row r="1725" spans="1:57" x14ac:dyDescent="0.3">
      <x:c r="J1725" s="23"/>
      <x:c r="Q1725" s="23"/>
      <x:c r="R1725" s="23"/>
      <x:c r="T1725" s="226"/>
      <x:c r="U1725" s="226"/>
      <x:c r="V1725" s="226"/>
      <x:c r="W1725" s="226"/>
      <x:c r="X1725" s="226"/>
      <x:c r="Y1725" s="226"/>
      <x:c r="Z1725" s="226"/>
      <x:c r="AA1725" s="226"/>
      <x:c r="AC1725" s="226"/>
      <x:c r="AE1725" s="222"/>
      <x:c r="AF1725" s="226"/>
      <x:c r="AH1725" s="222"/>
      <x:c r="AI1725" s="23"/>
      <x:c r="AJ1725" s="222"/>
      <x:c r="AK1725" s="222"/>
      <x:c r="AM1725" s="226"/>
      <x:c r="AN1725" s="222"/>
      <x:c r="AO1725" s="222"/>
    </x:row>
    <x:row r="1726" spans="1:57" x14ac:dyDescent="0.3">
      <x:c r="J1726" s="23"/>
      <x:c r="M1726" s="226"/>
      <x:c r="Q1726" s="23"/>
      <x:c r="R1726" s="23"/>
      <x:c r="T1726" s="226"/>
      <x:c r="U1726" s="226"/>
      <x:c r="V1726" s="226"/>
      <x:c r="W1726" s="226"/>
      <x:c r="X1726" s="226"/>
      <x:c r="Y1726" s="226"/>
      <x:c r="Z1726" s="226"/>
      <x:c r="AA1726" s="226"/>
      <x:c r="AC1726" s="226"/>
      <x:c r="AE1726" s="222"/>
      <x:c r="AF1726" s="226"/>
      <x:c r="AH1726" s="222"/>
      <x:c r="AI1726" s="23"/>
      <x:c r="AJ1726" s="222"/>
      <x:c r="AK1726" s="222"/>
      <x:c r="AM1726" s="226"/>
      <x:c r="AN1726" s="222"/>
      <x:c r="AO1726" s="222"/>
    </x:row>
    <x:row r="1727" spans="1:57" x14ac:dyDescent="0.3">
      <x:c r="J1727" s="23"/>
      <x:c r="Q1727" s="23"/>
      <x:c r="R1727" s="23"/>
      <x:c r="T1727" s="226"/>
      <x:c r="U1727" s="226"/>
      <x:c r="V1727" s="226"/>
      <x:c r="W1727" s="226"/>
      <x:c r="X1727" s="226"/>
      <x:c r="Y1727" s="226"/>
      <x:c r="Z1727" s="226"/>
      <x:c r="AA1727" s="226"/>
      <x:c r="AC1727" s="226"/>
      <x:c r="AE1727" s="226"/>
      <x:c r="AF1727" s="226"/>
      <x:c r="AH1727" s="222"/>
      <x:c r="AI1727" s="23"/>
      <x:c r="AJ1727" s="222"/>
      <x:c r="AK1727" s="222"/>
      <x:c r="AM1727" s="226"/>
      <x:c r="AN1727" s="222"/>
      <x:c r="AO1727" s="222"/>
    </x:row>
    <x:row r="1728" spans="1:57" x14ac:dyDescent="0.3">
      <x:c r="J1728" s="23"/>
      <x:c r="M1728" s="226"/>
      <x:c r="Q1728" s="23"/>
      <x:c r="R1728" s="23"/>
      <x:c r="T1728" s="226"/>
      <x:c r="U1728" s="226"/>
      <x:c r="V1728" s="226"/>
      <x:c r="W1728" s="226"/>
      <x:c r="X1728" s="226"/>
      <x:c r="Y1728" s="226"/>
      <x:c r="Z1728" s="226"/>
      <x:c r="AA1728" s="226"/>
      <x:c r="AC1728" s="226"/>
      <x:c r="AE1728" s="222"/>
      <x:c r="AF1728" s="226"/>
      <x:c r="AH1728" s="222"/>
      <x:c r="AI1728" s="23"/>
      <x:c r="AJ1728" s="222"/>
      <x:c r="AK1728" s="222"/>
      <x:c r="AM1728" s="226"/>
      <x:c r="AN1728" s="222"/>
      <x:c r="AO1728" s="222"/>
    </x:row>
    <x:row r="1729" spans="1:57" x14ac:dyDescent="0.3">
      <x:c r="J1729" s="23"/>
      <x:c r="M1729" s="226"/>
      <x:c r="Q1729" s="23"/>
      <x:c r="R1729" s="23"/>
      <x:c r="T1729" s="226"/>
      <x:c r="U1729" s="226"/>
      <x:c r="V1729" s="226"/>
      <x:c r="W1729" s="226"/>
      <x:c r="X1729" s="226"/>
      <x:c r="Y1729" s="226"/>
      <x:c r="Z1729" s="226"/>
      <x:c r="AA1729" s="226"/>
      <x:c r="AC1729" s="226"/>
      <x:c r="AE1729" s="222"/>
      <x:c r="AF1729" s="226"/>
      <x:c r="AH1729" s="222"/>
      <x:c r="AI1729" s="23"/>
      <x:c r="AJ1729" s="222"/>
      <x:c r="AK1729" s="222"/>
      <x:c r="AM1729" s="226"/>
      <x:c r="AN1729" s="222"/>
      <x:c r="AO1729" s="222"/>
    </x:row>
    <x:row r="1730" spans="1:57" x14ac:dyDescent="0.3">
      <x:c r="J1730" s="23"/>
      <x:c r="M1730" s="226"/>
      <x:c r="Q1730" s="23"/>
      <x:c r="R1730" s="23"/>
      <x:c r="T1730" s="226"/>
      <x:c r="U1730" s="226"/>
      <x:c r="V1730" s="226"/>
      <x:c r="W1730" s="226"/>
      <x:c r="X1730" s="226"/>
      <x:c r="Y1730" s="226"/>
      <x:c r="Z1730" s="226"/>
      <x:c r="AA1730" s="226"/>
      <x:c r="AC1730" s="226"/>
      <x:c r="AE1730" s="222"/>
      <x:c r="AF1730" s="226"/>
      <x:c r="AH1730" s="222"/>
      <x:c r="AI1730" s="23"/>
      <x:c r="AJ1730" s="222"/>
      <x:c r="AK1730" s="222"/>
      <x:c r="AM1730" s="226"/>
      <x:c r="AN1730" s="222"/>
      <x:c r="AO1730" s="222"/>
    </x:row>
    <x:row r="1731" spans="1:57" x14ac:dyDescent="0.3">
      <x:c r="J1731" s="23"/>
      <x:c r="M1731" s="226"/>
      <x:c r="Q1731" s="23"/>
      <x:c r="R1731" s="23"/>
      <x:c r="T1731" s="226"/>
      <x:c r="U1731" s="226"/>
      <x:c r="V1731" s="226"/>
      <x:c r="W1731" s="226"/>
      <x:c r="X1731" s="226"/>
      <x:c r="Y1731" s="226"/>
      <x:c r="Z1731" s="226"/>
      <x:c r="AA1731" s="226"/>
      <x:c r="AC1731" s="226"/>
      <x:c r="AE1731" s="222"/>
      <x:c r="AF1731" s="226"/>
      <x:c r="AH1731" s="222"/>
      <x:c r="AI1731" s="23"/>
      <x:c r="AJ1731" s="222"/>
      <x:c r="AK1731" s="222"/>
      <x:c r="AM1731" s="226"/>
      <x:c r="AN1731" s="222"/>
      <x:c r="AO1731" s="222"/>
    </x:row>
    <x:row r="1732" spans="1:57" x14ac:dyDescent="0.3">
      <x:c r="J1732" s="23"/>
      <x:c r="M1732" s="226"/>
      <x:c r="Q1732" s="23"/>
      <x:c r="R1732" s="23"/>
      <x:c r="T1732" s="226"/>
      <x:c r="U1732" s="226"/>
      <x:c r="V1732" s="226"/>
      <x:c r="W1732" s="226"/>
      <x:c r="X1732" s="226"/>
      <x:c r="Y1732" s="226"/>
      <x:c r="Z1732" s="226"/>
      <x:c r="AA1732" s="226"/>
      <x:c r="AC1732" s="226"/>
      <x:c r="AE1732" s="226"/>
      <x:c r="AF1732" s="226"/>
      <x:c r="AH1732" s="222"/>
      <x:c r="AI1732" s="23"/>
      <x:c r="AJ1732" s="222"/>
      <x:c r="AK1732" s="222"/>
      <x:c r="AM1732" s="226"/>
      <x:c r="AN1732" s="222"/>
      <x:c r="AO1732" s="222"/>
    </x:row>
    <x:row r="1733" spans="1:57" x14ac:dyDescent="0.3">
      <x:c r="J1733" s="23"/>
      <x:c r="M1733" s="226"/>
      <x:c r="Q1733" s="23"/>
      <x:c r="R1733" s="23"/>
      <x:c r="T1733" s="226"/>
      <x:c r="U1733" s="226"/>
      <x:c r="V1733" s="226"/>
      <x:c r="W1733" s="226"/>
      <x:c r="X1733" s="226"/>
      <x:c r="Y1733" s="226"/>
      <x:c r="Z1733" s="226"/>
      <x:c r="AA1733" s="226"/>
      <x:c r="AC1733" s="226"/>
      <x:c r="AE1733" s="222"/>
      <x:c r="AF1733" s="226"/>
      <x:c r="AH1733" s="222"/>
      <x:c r="AI1733" s="23"/>
      <x:c r="AJ1733" s="222"/>
      <x:c r="AK1733" s="222"/>
      <x:c r="AM1733" s="226"/>
      <x:c r="AN1733" s="222"/>
      <x:c r="AO1733" s="222"/>
    </x:row>
    <x:row r="1734" spans="1:57" x14ac:dyDescent="0.3">
      <x:c r="J1734" s="23"/>
      <x:c r="Q1734" s="23"/>
      <x:c r="R1734" s="23"/>
      <x:c r="T1734" s="226"/>
      <x:c r="U1734" s="226"/>
      <x:c r="V1734" s="226"/>
      <x:c r="W1734" s="226"/>
      <x:c r="X1734" s="226"/>
      <x:c r="Y1734" s="226"/>
      <x:c r="Z1734" s="226"/>
      <x:c r="AA1734" s="226"/>
      <x:c r="AC1734" s="226"/>
      <x:c r="AE1734" s="222"/>
      <x:c r="AF1734" s="226"/>
      <x:c r="AH1734" s="222"/>
      <x:c r="AI1734" s="23"/>
      <x:c r="AJ1734" s="222"/>
      <x:c r="AK1734" s="222"/>
      <x:c r="AM1734" s="226"/>
      <x:c r="AN1734" s="222"/>
      <x:c r="AO1734" s="222"/>
    </x:row>
    <x:row r="1735" spans="1:57" x14ac:dyDescent="0.3">
      <x:c r="J1735" s="23"/>
      <x:c r="Q1735" s="23"/>
      <x:c r="R1735" s="23"/>
      <x:c r="T1735" s="226"/>
      <x:c r="U1735" s="226"/>
      <x:c r="V1735" s="226"/>
      <x:c r="W1735" s="226"/>
      <x:c r="X1735" s="226"/>
      <x:c r="Y1735" s="226"/>
      <x:c r="Z1735" s="226"/>
      <x:c r="AA1735" s="226"/>
      <x:c r="AC1735" s="226"/>
      <x:c r="AE1735" s="222"/>
      <x:c r="AF1735" s="226"/>
      <x:c r="AH1735" s="222"/>
      <x:c r="AI1735" s="23"/>
      <x:c r="AJ1735" s="222"/>
      <x:c r="AK1735" s="222"/>
      <x:c r="AM1735" s="226"/>
      <x:c r="AN1735" s="222"/>
      <x:c r="AO1735" s="222"/>
    </x:row>
    <x:row r="1736" spans="1:57" x14ac:dyDescent="0.3">
      <x:c r="J1736" s="23"/>
      <x:c r="M1736" s="226"/>
      <x:c r="Q1736" s="23"/>
      <x:c r="R1736" s="23"/>
      <x:c r="T1736" s="226"/>
      <x:c r="U1736" s="226"/>
      <x:c r="V1736" s="226"/>
      <x:c r="W1736" s="226"/>
      <x:c r="X1736" s="226"/>
      <x:c r="Y1736" s="226"/>
      <x:c r="Z1736" s="226"/>
      <x:c r="AA1736" s="226"/>
      <x:c r="AC1736" s="226"/>
      <x:c r="AE1736" s="222"/>
      <x:c r="AF1736" s="226"/>
      <x:c r="AH1736" s="226"/>
      <x:c r="AI1736" s="23"/>
      <x:c r="AJ1736" s="226"/>
      <x:c r="AK1736" s="226"/>
      <x:c r="AM1736" s="226"/>
      <x:c r="AN1736" s="226"/>
      <x:c r="AO1736" s="226"/>
    </x:row>
    <x:row r="1737" spans="1:57" x14ac:dyDescent="0.3">
      <x:c r="J1737" s="23"/>
      <x:c r="M1737" s="226"/>
      <x:c r="Q1737" s="23"/>
      <x:c r="R1737" s="23"/>
      <x:c r="T1737" s="226"/>
      <x:c r="U1737" s="226"/>
      <x:c r="V1737" s="226"/>
      <x:c r="W1737" s="226"/>
      <x:c r="X1737" s="226"/>
      <x:c r="Y1737" s="226"/>
      <x:c r="Z1737" s="226"/>
      <x:c r="AA1737" s="226"/>
      <x:c r="AC1737" s="226"/>
      <x:c r="AE1737" s="222"/>
      <x:c r="AF1737" s="226"/>
      <x:c r="AH1737" s="222"/>
      <x:c r="AI1737" s="23"/>
      <x:c r="AJ1737" s="222"/>
      <x:c r="AK1737" s="222"/>
      <x:c r="AM1737" s="226"/>
      <x:c r="AN1737" s="222"/>
      <x:c r="AO1737" s="222"/>
    </x:row>
    <x:row r="1738" spans="1:57" x14ac:dyDescent="0.3">
      <x:c r="J1738" s="23"/>
      <x:c r="Q1738" s="23"/>
      <x:c r="R1738" s="23"/>
      <x:c r="T1738" s="226"/>
      <x:c r="U1738" s="226"/>
      <x:c r="V1738" s="226"/>
      <x:c r="W1738" s="226"/>
      <x:c r="X1738" s="226"/>
      <x:c r="Y1738" s="226"/>
      <x:c r="Z1738" s="226"/>
      <x:c r="AA1738" s="226"/>
      <x:c r="AC1738" s="226"/>
      <x:c r="AE1738" s="222"/>
      <x:c r="AF1738" s="226"/>
      <x:c r="AH1738" s="222"/>
      <x:c r="AI1738" s="23"/>
      <x:c r="AJ1738" s="222"/>
      <x:c r="AK1738" s="222"/>
      <x:c r="AM1738" s="226"/>
      <x:c r="AN1738" s="222"/>
      <x:c r="AO1738" s="222"/>
    </x:row>
    <x:row r="1739" spans="1:57" x14ac:dyDescent="0.3">
      <x:c r="J1739" s="23"/>
      <x:c r="Q1739" s="23"/>
      <x:c r="R1739" s="23"/>
      <x:c r="T1739" s="226"/>
      <x:c r="U1739" s="226"/>
      <x:c r="V1739" s="226"/>
      <x:c r="W1739" s="226"/>
      <x:c r="X1739" s="226"/>
      <x:c r="Y1739" s="226"/>
      <x:c r="Z1739" s="226"/>
      <x:c r="AA1739" s="226"/>
      <x:c r="AC1739" s="226"/>
      <x:c r="AE1739" s="226"/>
      <x:c r="AF1739" s="226"/>
      <x:c r="AH1739" s="222"/>
      <x:c r="AI1739" s="23"/>
      <x:c r="AJ1739" s="222"/>
      <x:c r="AK1739" s="222"/>
      <x:c r="AM1739" s="226"/>
      <x:c r="AN1739" s="222"/>
      <x:c r="AO1739" s="222"/>
    </x:row>
    <x:row r="1740" spans="1:57" x14ac:dyDescent="0.3">
      <x:c r="J1740" s="23"/>
      <x:c r="M1740" s="226"/>
      <x:c r="Q1740" s="23"/>
      <x:c r="R1740" s="23"/>
      <x:c r="T1740" s="226"/>
      <x:c r="U1740" s="226"/>
      <x:c r="V1740" s="226"/>
      <x:c r="W1740" s="226"/>
      <x:c r="X1740" s="226"/>
      <x:c r="Y1740" s="226"/>
      <x:c r="Z1740" s="226"/>
      <x:c r="AA1740" s="226"/>
      <x:c r="AC1740" s="226"/>
      <x:c r="AE1740" s="226"/>
      <x:c r="AF1740" s="226"/>
      <x:c r="AH1740" s="226"/>
      <x:c r="AI1740" s="23"/>
      <x:c r="AJ1740" s="226"/>
      <x:c r="AK1740" s="226"/>
      <x:c r="AM1740" s="226"/>
      <x:c r="AN1740" s="226"/>
      <x:c r="AO1740" s="226"/>
    </x:row>
    <x:row r="1741" spans="1:57" x14ac:dyDescent="0.3">
      <x:c r="J1741" s="23"/>
      <x:c r="M1741" s="226"/>
      <x:c r="Q1741" s="23"/>
      <x:c r="R1741" s="23"/>
      <x:c r="T1741" s="226"/>
      <x:c r="U1741" s="226"/>
      <x:c r="V1741" s="226"/>
      <x:c r="W1741" s="226"/>
      <x:c r="X1741" s="226"/>
      <x:c r="Y1741" s="226"/>
      <x:c r="Z1741" s="226"/>
      <x:c r="AA1741" s="226"/>
      <x:c r="AC1741" s="226"/>
      <x:c r="AE1741" s="222"/>
      <x:c r="AF1741" s="226"/>
      <x:c r="AH1741" s="222"/>
      <x:c r="AI1741" s="23"/>
      <x:c r="AJ1741" s="222"/>
      <x:c r="AK1741" s="222"/>
      <x:c r="AM1741" s="226"/>
      <x:c r="AN1741" s="222"/>
      <x:c r="AO1741" s="222"/>
    </x:row>
    <x:row r="1742" spans="1:57" x14ac:dyDescent="0.3">
      <x:c r="J1742" s="23"/>
      <x:c r="Q1742" s="23"/>
      <x:c r="R1742" s="23"/>
      <x:c r="T1742" s="226"/>
      <x:c r="U1742" s="226"/>
      <x:c r="V1742" s="226"/>
      <x:c r="W1742" s="226"/>
      <x:c r="X1742" s="226"/>
      <x:c r="Y1742" s="226"/>
      <x:c r="Z1742" s="226"/>
      <x:c r="AA1742" s="226"/>
      <x:c r="AC1742" s="226"/>
      <x:c r="AE1742" s="222"/>
      <x:c r="AF1742" s="226"/>
      <x:c r="AH1742" s="222"/>
      <x:c r="AI1742" s="23"/>
      <x:c r="AJ1742" s="222"/>
      <x:c r="AK1742" s="222"/>
      <x:c r="AM1742" s="226"/>
      <x:c r="AN1742" s="222"/>
      <x:c r="AO1742" s="222"/>
    </x:row>
    <x:row r="1743" spans="1:57" x14ac:dyDescent="0.3">
      <x:c r="J1743" s="23"/>
      <x:c r="Q1743" s="23"/>
      <x:c r="R1743" s="23"/>
      <x:c r="T1743" s="226"/>
      <x:c r="U1743" s="226"/>
      <x:c r="V1743" s="226"/>
      <x:c r="W1743" s="226"/>
      <x:c r="X1743" s="226"/>
      <x:c r="Y1743" s="226"/>
      <x:c r="Z1743" s="226"/>
      <x:c r="AA1743" s="226"/>
      <x:c r="AC1743" s="226"/>
      <x:c r="AE1743" s="222"/>
      <x:c r="AF1743" s="226"/>
      <x:c r="AH1743" s="222"/>
      <x:c r="AI1743" s="23"/>
      <x:c r="AJ1743" s="222"/>
      <x:c r="AK1743" s="222"/>
      <x:c r="AM1743" s="226"/>
      <x:c r="AN1743" s="222"/>
      <x:c r="AO1743" s="222"/>
    </x:row>
    <x:row r="1744" spans="1:57" x14ac:dyDescent="0.3">
      <x:c r="J1744" s="23"/>
      <x:c r="Q1744" s="23"/>
      <x:c r="R1744" s="23"/>
      <x:c r="T1744" s="226"/>
      <x:c r="U1744" s="226"/>
      <x:c r="V1744" s="226"/>
      <x:c r="W1744" s="226"/>
      <x:c r="X1744" s="226"/>
      <x:c r="Y1744" s="226"/>
      <x:c r="Z1744" s="222"/>
      <x:c r="AA1744" s="222"/>
      <x:c r="AC1744" s="222"/>
      <x:c r="AE1744" s="226"/>
      <x:c r="AF1744" s="226"/>
      <x:c r="AH1744" s="226"/>
      <x:c r="AI1744" s="23"/>
      <x:c r="AJ1744" s="222"/>
      <x:c r="AK1744" s="222"/>
      <x:c r="AM1744" s="226"/>
      <x:c r="AN1744" s="222"/>
      <x:c r="AO1744" s="222"/>
    </x:row>
    <x:row r="1745" spans="1:57" x14ac:dyDescent="0.3">
      <x:c r="J1745" s="23"/>
      <x:c r="Q1745" s="23"/>
      <x:c r="R1745" s="23"/>
      <x:c r="T1745" s="226"/>
      <x:c r="U1745" s="226"/>
      <x:c r="V1745" s="226"/>
      <x:c r="W1745" s="226"/>
      <x:c r="X1745" s="226"/>
      <x:c r="Y1745" s="226"/>
      <x:c r="Z1745" s="226"/>
      <x:c r="AA1745" s="226"/>
      <x:c r="AC1745" s="226"/>
      <x:c r="AE1745" s="226"/>
      <x:c r="AF1745" s="226"/>
      <x:c r="AH1745" s="222"/>
      <x:c r="AI1745" s="23"/>
      <x:c r="AJ1745" s="222"/>
      <x:c r="AK1745" s="222"/>
      <x:c r="AM1745" s="226"/>
      <x:c r="AN1745" s="222"/>
      <x:c r="AO1745" s="222"/>
    </x:row>
    <x:row r="1746" spans="1:57" x14ac:dyDescent="0.3">
      <x:c r="J1746" s="23"/>
      <x:c r="P1746" s="226"/>
      <x:c r="Q1746" s="23"/>
      <x:c r="R1746" s="23"/>
      <x:c r="T1746" s="226"/>
      <x:c r="U1746" s="226"/>
      <x:c r="V1746" s="226"/>
      <x:c r="W1746" s="226"/>
      <x:c r="X1746" s="226"/>
      <x:c r="Y1746" s="226"/>
      <x:c r="Z1746" s="226"/>
      <x:c r="AA1746" s="226"/>
      <x:c r="AC1746" s="226"/>
      <x:c r="AE1746" s="226"/>
      <x:c r="AF1746" s="226"/>
      <x:c r="AH1746" s="226"/>
      <x:c r="AI1746" s="23"/>
      <x:c r="AJ1746" s="226"/>
      <x:c r="AK1746" s="226"/>
      <x:c r="AM1746" s="226"/>
      <x:c r="AN1746" s="226"/>
      <x:c r="AO1746" s="226"/>
    </x:row>
    <x:row r="1747" spans="1:57" x14ac:dyDescent="0.3">
      <x:c r="J1747" s="23"/>
      <x:c r="P1747" s="226"/>
      <x:c r="Q1747" s="23"/>
      <x:c r="R1747" s="23"/>
      <x:c r="T1747" s="226"/>
      <x:c r="U1747" s="226"/>
      <x:c r="V1747" s="226"/>
      <x:c r="W1747" s="226"/>
      <x:c r="X1747" s="226"/>
      <x:c r="Y1747" s="226"/>
      <x:c r="Z1747" s="226"/>
      <x:c r="AA1747" s="226"/>
      <x:c r="AC1747" s="226"/>
      <x:c r="AE1747" s="226"/>
      <x:c r="AF1747" s="226"/>
      <x:c r="AH1747" s="226"/>
      <x:c r="AI1747" s="23"/>
      <x:c r="AJ1747" s="226"/>
      <x:c r="AK1747" s="226"/>
      <x:c r="AM1747" s="226"/>
      <x:c r="AN1747" s="226"/>
      <x:c r="AO1747" s="226"/>
    </x:row>
    <x:row r="1748" spans="1:57" x14ac:dyDescent="0.3">
      <x:c r="J1748" s="23"/>
      <x:c r="Q1748" s="23"/>
      <x:c r="R1748" s="23"/>
      <x:c r="T1748" s="226"/>
      <x:c r="U1748" s="226"/>
      <x:c r="V1748" s="226"/>
      <x:c r="W1748" s="226"/>
      <x:c r="X1748" s="226"/>
      <x:c r="Y1748" s="226"/>
      <x:c r="Z1748" s="226"/>
      <x:c r="AA1748" s="226"/>
      <x:c r="AC1748" s="226"/>
      <x:c r="AE1748" s="226"/>
      <x:c r="AF1748" s="226"/>
      <x:c r="AH1748" s="226"/>
      <x:c r="AI1748" s="23"/>
      <x:c r="AJ1748" s="226"/>
      <x:c r="AK1748" s="226"/>
      <x:c r="AM1748" s="226"/>
      <x:c r="AN1748" s="226"/>
      <x:c r="AO1748" s="226"/>
    </x:row>
    <x:row r="1749" spans="1:57" x14ac:dyDescent="0.3">
      <x:c r="J1749" s="23"/>
      <x:c r="Q1749" s="23"/>
      <x:c r="R1749" s="23"/>
      <x:c r="T1749" s="226"/>
      <x:c r="U1749" s="226"/>
      <x:c r="V1749" s="226"/>
      <x:c r="W1749" s="226"/>
      <x:c r="X1749" s="226"/>
      <x:c r="Y1749" s="226"/>
      <x:c r="Z1749" s="226"/>
      <x:c r="AA1749" s="226"/>
      <x:c r="AC1749" s="226"/>
      <x:c r="AE1749" s="226"/>
      <x:c r="AF1749" s="226"/>
      <x:c r="AH1749" s="226"/>
      <x:c r="AI1749" s="23"/>
      <x:c r="AJ1749" s="226"/>
      <x:c r="AK1749" s="226"/>
      <x:c r="AM1749" s="226"/>
      <x:c r="AN1749" s="226"/>
      <x:c r="AO1749" s="226"/>
    </x:row>
    <x:row r="1750" spans="1:57" x14ac:dyDescent="0.3">
      <x:c r="J1750" s="23"/>
      <x:c r="M1750" s="226"/>
      <x:c r="Q1750" s="23"/>
      <x:c r="R1750" s="23"/>
      <x:c r="T1750" s="226"/>
      <x:c r="U1750" s="226"/>
      <x:c r="V1750" s="226"/>
      <x:c r="W1750" s="226"/>
      <x:c r="X1750" s="226"/>
      <x:c r="Y1750" s="226"/>
      <x:c r="Z1750" s="226"/>
      <x:c r="AA1750" s="226"/>
      <x:c r="AC1750" s="226"/>
      <x:c r="AE1750" s="226"/>
      <x:c r="AF1750" s="226"/>
      <x:c r="AH1750" s="222"/>
      <x:c r="AI1750" s="23"/>
      <x:c r="AJ1750" s="222"/>
      <x:c r="AK1750" s="222"/>
      <x:c r="AM1750" s="226"/>
      <x:c r="AN1750" s="222"/>
      <x:c r="AO1750" s="222"/>
    </x:row>
    <x:row r="1751" spans="1:57" x14ac:dyDescent="0.3">
      <x:c r="J1751" s="23"/>
      <x:c r="M1751" s="226"/>
      <x:c r="Q1751" s="23"/>
      <x:c r="R1751" s="23"/>
      <x:c r="T1751" s="226"/>
      <x:c r="U1751" s="226"/>
      <x:c r="V1751" s="226"/>
      <x:c r="W1751" s="226"/>
      <x:c r="X1751" s="226"/>
      <x:c r="Y1751" s="226"/>
      <x:c r="Z1751" s="226"/>
      <x:c r="AA1751" s="226"/>
      <x:c r="AC1751" s="226"/>
      <x:c r="AE1751" s="226"/>
      <x:c r="AF1751" s="226"/>
      <x:c r="AH1751" s="226"/>
      <x:c r="AI1751" s="23"/>
      <x:c r="AJ1751" s="226"/>
      <x:c r="AK1751" s="226"/>
      <x:c r="AM1751" s="226"/>
      <x:c r="AN1751" s="226"/>
      <x:c r="AO1751" s="226"/>
    </x:row>
    <x:row r="1752" spans="1:57" x14ac:dyDescent="0.3">
      <x:c r="J1752" s="23"/>
      <x:c r="Q1752" s="23"/>
      <x:c r="R1752" s="23"/>
      <x:c r="T1752" s="226"/>
      <x:c r="U1752" s="226"/>
      <x:c r="V1752" s="226"/>
      <x:c r="W1752" s="226"/>
      <x:c r="X1752" s="226"/>
      <x:c r="Y1752" s="226"/>
      <x:c r="Z1752" s="222"/>
      <x:c r="AA1752" s="222"/>
      <x:c r="AC1752" s="222"/>
      <x:c r="AE1752" s="226"/>
      <x:c r="AF1752" s="226"/>
      <x:c r="AH1752" s="226"/>
      <x:c r="AI1752" s="23"/>
      <x:c r="AJ1752" s="222"/>
      <x:c r="AK1752" s="222"/>
      <x:c r="AM1752" s="226"/>
      <x:c r="AN1752" s="222"/>
      <x:c r="AO1752" s="222"/>
    </x:row>
    <x:row r="1753" spans="1:57" x14ac:dyDescent="0.3">
      <x:c r="H1753" s="226"/>
      <x:c r="J1753" s="23"/>
      <x:c r="Q1753" s="23"/>
      <x:c r="R1753" s="23"/>
      <x:c r="T1753" s="226"/>
      <x:c r="U1753" s="226"/>
      <x:c r="V1753" s="226"/>
      <x:c r="W1753" s="226"/>
      <x:c r="X1753" s="226"/>
      <x:c r="Y1753" s="226"/>
      <x:c r="Z1753" s="226"/>
      <x:c r="AA1753" s="226"/>
      <x:c r="AC1753" s="226"/>
      <x:c r="AE1753" s="222"/>
      <x:c r="AF1753" s="226"/>
      <x:c r="AH1753" s="222"/>
      <x:c r="AI1753" s="23"/>
      <x:c r="AJ1753" s="222"/>
      <x:c r="AK1753" s="222"/>
      <x:c r="AM1753" s="226"/>
      <x:c r="AN1753" s="222"/>
      <x:c r="AO1753" s="222"/>
    </x:row>
    <x:row r="1754" spans="1:57" x14ac:dyDescent="0.3">
      <x:c r="H1754" s="226"/>
      <x:c r="J1754" s="23"/>
      <x:c r="M1754" s="226"/>
      <x:c r="Q1754" s="23"/>
      <x:c r="R1754" s="23"/>
      <x:c r="T1754" s="226"/>
      <x:c r="U1754" s="226"/>
      <x:c r="V1754" s="226"/>
      <x:c r="W1754" s="226"/>
      <x:c r="X1754" s="226"/>
      <x:c r="Y1754" s="226"/>
      <x:c r="Z1754" s="226"/>
      <x:c r="AA1754" s="226"/>
      <x:c r="AC1754" s="226"/>
      <x:c r="AE1754" s="226"/>
      <x:c r="AF1754" s="226"/>
      <x:c r="AH1754" s="222"/>
      <x:c r="AI1754" s="23"/>
      <x:c r="AJ1754" s="226"/>
      <x:c r="AK1754" s="226"/>
      <x:c r="AM1754" s="226"/>
      <x:c r="AN1754" s="226"/>
      <x:c r="AO1754" s="226"/>
    </x:row>
    <x:row r="1755" spans="1:57" x14ac:dyDescent="0.3">
      <x:c r="H1755" s="226"/>
      <x:c r="J1755" s="23"/>
      <x:c r="M1755" s="226"/>
      <x:c r="Q1755" s="23"/>
      <x:c r="R1755" s="23"/>
      <x:c r="T1755" s="226"/>
      <x:c r="U1755" s="226"/>
      <x:c r="V1755" s="226"/>
      <x:c r="W1755" s="226"/>
      <x:c r="X1755" s="226"/>
      <x:c r="Y1755" s="226"/>
      <x:c r="Z1755" s="226"/>
      <x:c r="AA1755" s="226"/>
      <x:c r="AC1755" s="226"/>
      <x:c r="AE1755" s="226"/>
      <x:c r="AF1755" s="226"/>
      <x:c r="AH1755" s="222"/>
      <x:c r="AI1755" s="23"/>
      <x:c r="AJ1755" s="222"/>
      <x:c r="AK1755" s="222"/>
      <x:c r="AM1755" s="226"/>
      <x:c r="AN1755" s="222"/>
      <x:c r="AO1755" s="222"/>
    </x:row>
    <x:row r="1756" spans="1:57" x14ac:dyDescent="0.3">
      <x:c r="H1756" s="226"/>
      <x:c r="J1756" s="23"/>
      <x:c r="Q1756" s="23"/>
      <x:c r="R1756" s="23"/>
      <x:c r="T1756" s="226"/>
      <x:c r="U1756" s="226"/>
      <x:c r="V1756" s="226"/>
      <x:c r="W1756" s="226"/>
      <x:c r="X1756" s="226"/>
      <x:c r="Y1756" s="226"/>
      <x:c r="Z1756" s="226"/>
      <x:c r="AA1756" s="226"/>
      <x:c r="AC1756" s="226"/>
      <x:c r="AE1756" s="222"/>
      <x:c r="AF1756" s="226"/>
      <x:c r="AH1756" s="222"/>
      <x:c r="AI1756" s="23"/>
      <x:c r="AJ1756" s="226"/>
      <x:c r="AK1756" s="226"/>
      <x:c r="AM1756" s="226"/>
      <x:c r="AN1756" s="226"/>
      <x:c r="AO1756" s="226"/>
    </x:row>
    <x:row r="1757" spans="1:57" x14ac:dyDescent="0.3">
      <x:c r="H1757" s="226"/>
      <x:c r="J1757" s="23"/>
      <x:c r="Q1757" s="23"/>
      <x:c r="R1757" s="23"/>
      <x:c r="T1757" s="226"/>
      <x:c r="U1757" s="226"/>
      <x:c r="V1757" s="226"/>
      <x:c r="W1757" s="226"/>
      <x:c r="X1757" s="226"/>
      <x:c r="Y1757" s="226"/>
      <x:c r="Z1757" s="226"/>
      <x:c r="AA1757" s="226"/>
      <x:c r="AC1757" s="226"/>
      <x:c r="AE1757" s="226"/>
      <x:c r="AF1757" s="226"/>
      <x:c r="AH1757" s="226"/>
      <x:c r="AI1757" s="23"/>
      <x:c r="AJ1757" s="226"/>
      <x:c r="AK1757" s="226"/>
      <x:c r="AM1757" s="226"/>
      <x:c r="AN1757" s="226"/>
      <x:c r="AO1757" s="226"/>
    </x:row>
    <x:row r="1758" spans="1:57" x14ac:dyDescent="0.3">
      <x:c r="H1758" s="226"/>
      <x:c r="J1758" s="23"/>
      <x:c r="Q1758" s="23"/>
      <x:c r="R1758" s="23"/>
      <x:c r="T1758" s="226"/>
      <x:c r="U1758" s="226"/>
      <x:c r="V1758" s="226"/>
      <x:c r="W1758" s="226"/>
      <x:c r="X1758" s="226"/>
      <x:c r="Y1758" s="226"/>
      <x:c r="Z1758" s="226"/>
      <x:c r="AA1758" s="226"/>
      <x:c r="AC1758" s="226"/>
      <x:c r="AE1758" s="222"/>
      <x:c r="AF1758" s="226"/>
      <x:c r="AH1758" s="222"/>
      <x:c r="AI1758" s="23"/>
      <x:c r="AJ1758" s="222"/>
      <x:c r="AK1758" s="222"/>
      <x:c r="AM1758" s="226"/>
      <x:c r="AN1758" s="222"/>
      <x:c r="AO1758" s="222"/>
    </x:row>
    <x:row r="1759" spans="1:57" x14ac:dyDescent="0.3">
      <x:c r="H1759" s="226"/>
      <x:c r="J1759" s="23"/>
      <x:c r="Q1759" s="23"/>
      <x:c r="R1759" s="23"/>
      <x:c r="T1759" s="226"/>
      <x:c r="U1759" s="226"/>
      <x:c r="V1759" s="226"/>
      <x:c r="W1759" s="226"/>
      <x:c r="X1759" s="226"/>
      <x:c r="Y1759" s="226"/>
      <x:c r="Z1759" s="226"/>
      <x:c r="AA1759" s="226"/>
      <x:c r="AC1759" s="226"/>
      <x:c r="AE1759" s="222"/>
      <x:c r="AF1759" s="226"/>
      <x:c r="AH1759" s="222"/>
      <x:c r="AI1759" s="23"/>
      <x:c r="AJ1759" s="222"/>
      <x:c r="AK1759" s="222"/>
      <x:c r="AM1759" s="226"/>
      <x:c r="AN1759" s="222"/>
      <x:c r="AO1759" s="222"/>
    </x:row>
    <x:row r="1760" spans="1:57" x14ac:dyDescent="0.3">
      <x:c r="H1760" s="226"/>
      <x:c r="J1760" s="23"/>
      <x:c r="M1760" s="226"/>
      <x:c r="Q1760" s="23"/>
      <x:c r="R1760" s="23"/>
      <x:c r="T1760" s="226"/>
      <x:c r="U1760" s="226"/>
      <x:c r="V1760" s="226"/>
      <x:c r="W1760" s="226"/>
      <x:c r="X1760" s="226"/>
      <x:c r="Y1760" s="226"/>
      <x:c r="Z1760" s="226"/>
      <x:c r="AA1760" s="226"/>
      <x:c r="AC1760" s="226"/>
      <x:c r="AE1760" s="222"/>
      <x:c r="AF1760" s="226"/>
      <x:c r="AH1760" s="222"/>
      <x:c r="AI1760" s="23"/>
      <x:c r="AJ1760" s="222"/>
      <x:c r="AK1760" s="222"/>
      <x:c r="AM1760" s="226"/>
      <x:c r="AN1760" s="222"/>
      <x:c r="AO1760" s="222"/>
    </x:row>
    <x:row r="1761" spans="1:57" x14ac:dyDescent="0.3">
      <x:c r="H1761" s="226"/>
      <x:c r="J1761" s="23"/>
      <x:c r="Q1761" s="23"/>
      <x:c r="R1761" s="23"/>
      <x:c r="T1761" s="226"/>
      <x:c r="U1761" s="226"/>
      <x:c r="V1761" s="226"/>
      <x:c r="W1761" s="226"/>
      <x:c r="X1761" s="226"/>
      <x:c r="Y1761" s="226"/>
      <x:c r="Z1761" s="226"/>
      <x:c r="AA1761" s="226"/>
      <x:c r="AC1761" s="226"/>
      <x:c r="AE1761" s="222"/>
      <x:c r="AF1761" s="226"/>
      <x:c r="AH1761" s="222"/>
      <x:c r="AI1761" s="23"/>
      <x:c r="AJ1761" s="222"/>
      <x:c r="AK1761" s="222"/>
      <x:c r="AM1761" s="226"/>
      <x:c r="AN1761" s="222"/>
      <x:c r="AO1761" s="222"/>
    </x:row>
    <x:row r="1762" spans="1:57" x14ac:dyDescent="0.3">
      <x:c r="H1762" s="226"/>
      <x:c r="J1762" s="23"/>
      <x:c r="M1762" s="226"/>
      <x:c r="Q1762" s="23"/>
      <x:c r="R1762" s="23"/>
      <x:c r="T1762" s="226"/>
      <x:c r="U1762" s="226"/>
      <x:c r="V1762" s="226"/>
      <x:c r="W1762" s="226"/>
      <x:c r="X1762" s="226"/>
      <x:c r="Y1762" s="226"/>
      <x:c r="Z1762" s="226"/>
      <x:c r="AA1762" s="226"/>
      <x:c r="AC1762" s="226"/>
      <x:c r="AE1762" s="222"/>
      <x:c r="AF1762" s="226"/>
      <x:c r="AH1762" s="222"/>
      <x:c r="AI1762" s="23"/>
      <x:c r="AJ1762" s="222"/>
      <x:c r="AK1762" s="222"/>
      <x:c r="AM1762" s="226"/>
      <x:c r="AN1762" s="222"/>
      <x:c r="AO1762" s="222"/>
    </x:row>
    <x:row r="1763" spans="1:57" x14ac:dyDescent="0.3">
      <x:c r="H1763" s="226"/>
      <x:c r="J1763" s="23"/>
      <x:c r="Q1763" s="23"/>
      <x:c r="R1763" s="23"/>
      <x:c r="T1763" s="226"/>
      <x:c r="U1763" s="226"/>
      <x:c r="V1763" s="226"/>
      <x:c r="W1763" s="226"/>
      <x:c r="X1763" s="226"/>
      <x:c r="Y1763" s="226"/>
      <x:c r="Z1763" s="226"/>
      <x:c r="AA1763" s="226"/>
      <x:c r="AC1763" s="226"/>
      <x:c r="AE1763" s="222"/>
      <x:c r="AF1763" s="226"/>
      <x:c r="AH1763" s="222"/>
      <x:c r="AI1763" s="23"/>
      <x:c r="AJ1763" s="222"/>
      <x:c r="AK1763" s="222"/>
      <x:c r="AM1763" s="226"/>
      <x:c r="AN1763" s="222"/>
      <x:c r="AO1763" s="222"/>
    </x:row>
    <x:row r="1764" spans="1:57" x14ac:dyDescent="0.3">
      <x:c r="H1764" s="226"/>
      <x:c r="J1764" s="23"/>
      <x:c r="M1764" s="226"/>
      <x:c r="Q1764" s="23"/>
      <x:c r="R1764" s="23"/>
      <x:c r="T1764" s="226"/>
      <x:c r="U1764" s="226"/>
      <x:c r="V1764" s="226"/>
      <x:c r="W1764" s="226"/>
      <x:c r="X1764" s="226"/>
      <x:c r="Y1764" s="226"/>
      <x:c r="Z1764" s="226"/>
      <x:c r="AA1764" s="226"/>
      <x:c r="AC1764" s="226"/>
      <x:c r="AE1764" s="226"/>
      <x:c r="AF1764" s="226"/>
      <x:c r="AH1764" s="222"/>
      <x:c r="AI1764" s="23"/>
      <x:c r="AJ1764" s="222"/>
      <x:c r="AK1764" s="222"/>
      <x:c r="AM1764" s="226"/>
      <x:c r="AN1764" s="222"/>
      <x:c r="AO1764" s="222"/>
    </x:row>
    <x:row r="1765" spans="1:57" x14ac:dyDescent="0.3">
      <x:c r="H1765" s="226"/>
      <x:c r="J1765" s="23"/>
      <x:c r="M1765" s="226"/>
      <x:c r="Q1765" s="23"/>
      <x:c r="R1765" s="23"/>
      <x:c r="T1765" s="226"/>
      <x:c r="U1765" s="226"/>
      <x:c r="V1765" s="226"/>
      <x:c r="W1765" s="226"/>
      <x:c r="X1765" s="226"/>
      <x:c r="Y1765" s="226"/>
      <x:c r="Z1765" s="226"/>
      <x:c r="AA1765" s="226"/>
      <x:c r="AC1765" s="226"/>
      <x:c r="AE1765" s="222"/>
      <x:c r="AF1765" s="226"/>
      <x:c r="AH1765" s="222"/>
      <x:c r="AI1765" s="23"/>
      <x:c r="AJ1765" s="222"/>
      <x:c r="AK1765" s="222"/>
      <x:c r="AM1765" s="226"/>
      <x:c r="AN1765" s="222"/>
      <x:c r="AO1765" s="222"/>
    </x:row>
    <x:row r="1766" spans="1:57" x14ac:dyDescent="0.3">
      <x:c r="H1766" s="226"/>
      <x:c r="J1766" s="23"/>
      <x:c r="Q1766" s="23"/>
      <x:c r="R1766" s="23"/>
      <x:c r="T1766" s="226"/>
      <x:c r="U1766" s="226"/>
      <x:c r="V1766" s="226"/>
      <x:c r="W1766" s="226"/>
      <x:c r="X1766" s="226"/>
      <x:c r="Y1766" s="226"/>
      <x:c r="Z1766" s="226"/>
      <x:c r="AA1766" s="226"/>
      <x:c r="AC1766" s="226"/>
      <x:c r="AE1766" s="222"/>
      <x:c r="AF1766" s="226"/>
      <x:c r="AH1766" s="222"/>
      <x:c r="AI1766" s="23"/>
      <x:c r="AJ1766" s="222"/>
      <x:c r="AK1766" s="222"/>
      <x:c r="AM1766" s="226"/>
      <x:c r="AN1766" s="222"/>
      <x:c r="AO1766" s="222"/>
    </x:row>
    <x:row r="1767" spans="1:57" x14ac:dyDescent="0.3">
      <x:c r="H1767" s="226"/>
      <x:c r="J1767" s="23"/>
      <x:c r="M1767" s="226"/>
      <x:c r="Q1767" s="23"/>
      <x:c r="R1767" s="23"/>
      <x:c r="T1767" s="226"/>
      <x:c r="U1767" s="226"/>
      <x:c r="V1767" s="226"/>
      <x:c r="W1767" s="226"/>
      <x:c r="X1767" s="226"/>
      <x:c r="Y1767" s="226"/>
      <x:c r="Z1767" s="226"/>
      <x:c r="AA1767" s="226"/>
      <x:c r="AC1767" s="226"/>
      <x:c r="AE1767" s="222"/>
      <x:c r="AF1767" s="226"/>
      <x:c r="AH1767" s="222"/>
      <x:c r="AI1767" s="23"/>
      <x:c r="AJ1767" s="222"/>
      <x:c r="AK1767" s="222"/>
      <x:c r="AM1767" s="226"/>
      <x:c r="AN1767" s="222"/>
      <x:c r="AO1767" s="222"/>
    </x:row>
    <x:row r="1768" spans="1:57" x14ac:dyDescent="0.3">
      <x:c r="H1768" s="226"/>
      <x:c r="J1768" s="23"/>
      <x:c r="M1768" s="226"/>
      <x:c r="Q1768" s="23"/>
      <x:c r="R1768" s="23"/>
      <x:c r="T1768" s="226"/>
      <x:c r="U1768" s="226"/>
      <x:c r="V1768" s="226"/>
      <x:c r="W1768" s="226"/>
      <x:c r="X1768" s="226"/>
      <x:c r="Y1768" s="226"/>
      <x:c r="Z1768" s="226"/>
      <x:c r="AA1768" s="226"/>
      <x:c r="AC1768" s="226"/>
      <x:c r="AE1768" s="222"/>
      <x:c r="AF1768" s="226"/>
      <x:c r="AH1768" s="222"/>
      <x:c r="AI1768" s="23"/>
      <x:c r="AJ1768" s="222"/>
      <x:c r="AK1768" s="222"/>
      <x:c r="AM1768" s="226"/>
      <x:c r="AN1768" s="222"/>
      <x:c r="AO1768" s="222"/>
    </x:row>
    <x:row r="1769" spans="1:57" x14ac:dyDescent="0.3">
      <x:c r="H1769" s="226"/>
      <x:c r="J1769" s="23"/>
      <x:c r="M1769" s="226"/>
      <x:c r="Q1769" s="23"/>
      <x:c r="R1769" s="23"/>
      <x:c r="T1769" s="226"/>
      <x:c r="U1769" s="226"/>
      <x:c r="V1769" s="226"/>
      <x:c r="W1769" s="226"/>
      <x:c r="X1769" s="226"/>
      <x:c r="Y1769" s="226"/>
      <x:c r="Z1769" s="226"/>
      <x:c r="AA1769" s="226"/>
      <x:c r="AC1769" s="226"/>
      <x:c r="AE1769" s="222"/>
      <x:c r="AF1769" s="226"/>
      <x:c r="AH1769" s="222"/>
      <x:c r="AI1769" s="23"/>
      <x:c r="AJ1769" s="222"/>
      <x:c r="AK1769" s="222"/>
      <x:c r="AM1769" s="226"/>
      <x:c r="AN1769" s="222"/>
      <x:c r="AO1769" s="222"/>
    </x:row>
    <x:row r="1770" spans="1:57" x14ac:dyDescent="0.3">
      <x:c r="H1770" s="226"/>
      <x:c r="J1770" s="23"/>
      <x:c r="Q1770" s="23"/>
      <x:c r="R1770" s="23"/>
      <x:c r="T1770" s="226"/>
      <x:c r="U1770" s="226"/>
      <x:c r="V1770" s="226"/>
      <x:c r="W1770" s="226"/>
      <x:c r="X1770" s="226"/>
      <x:c r="Y1770" s="226"/>
      <x:c r="Z1770" s="226"/>
      <x:c r="AA1770" s="226"/>
      <x:c r="AC1770" s="226"/>
      <x:c r="AE1770" s="222"/>
      <x:c r="AF1770" s="226"/>
      <x:c r="AH1770" s="222"/>
      <x:c r="AI1770" s="23"/>
      <x:c r="AJ1770" s="222"/>
      <x:c r="AK1770" s="222"/>
      <x:c r="AM1770" s="226"/>
      <x:c r="AN1770" s="222"/>
      <x:c r="AO1770" s="222"/>
    </x:row>
    <x:row r="1771" spans="1:57" x14ac:dyDescent="0.3">
      <x:c r="H1771" s="226"/>
      <x:c r="J1771" s="23"/>
      <x:c r="M1771" s="226"/>
      <x:c r="Q1771" s="23"/>
      <x:c r="R1771" s="23"/>
      <x:c r="T1771" s="226"/>
      <x:c r="U1771" s="226"/>
      <x:c r="V1771" s="226"/>
      <x:c r="W1771" s="226"/>
      <x:c r="X1771" s="226"/>
      <x:c r="Y1771" s="226"/>
      <x:c r="Z1771" s="226"/>
      <x:c r="AA1771" s="226"/>
      <x:c r="AC1771" s="226"/>
      <x:c r="AE1771" s="222"/>
      <x:c r="AF1771" s="226"/>
      <x:c r="AH1771" s="222"/>
      <x:c r="AI1771" s="23"/>
      <x:c r="AJ1771" s="222"/>
      <x:c r="AK1771" s="222"/>
      <x:c r="AM1771" s="226"/>
      <x:c r="AN1771" s="222"/>
      <x:c r="AO1771" s="222"/>
    </x:row>
    <x:row r="1772" spans="1:57" x14ac:dyDescent="0.3">
      <x:c r="H1772" s="226"/>
      <x:c r="J1772" s="23"/>
      <x:c r="Q1772" s="23"/>
      <x:c r="R1772" s="23"/>
      <x:c r="T1772" s="226"/>
      <x:c r="U1772" s="226"/>
      <x:c r="V1772" s="226"/>
      <x:c r="W1772" s="226"/>
      <x:c r="X1772" s="226"/>
      <x:c r="Y1772" s="226"/>
      <x:c r="Z1772" s="226"/>
      <x:c r="AA1772" s="226"/>
      <x:c r="AC1772" s="226"/>
      <x:c r="AE1772" s="222"/>
      <x:c r="AF1772" s="226"/>
      <x:c r="AH1772" s="222"/>
      <x:c r="AI1772" s="23"/>
      <x:c r="AJ1772" s="222"/>
      <x:c r="AK1772" s="222"/>
      <x:c r="AM1772" s="226"/>
      <x:c r="AN1772" s="222"/>
      <x:c r="AO1772" s="222"/>
    </x:row>
    <x:row r="1773" spans="1:57" x14ac:dyDescent="0.3">
      <x:c r="H1773" s="226"/>
      <x:c r="J1773" s="23"/>
      <x:c r="Q1773" s="23"/>
      <x:c r="R1773" s="23"/>
      <x:c r="T1773" s="226"/>
      <x:c r="U1773" s="226"/>
      <x:c r="V1773" s="226"/>
      <x:c r="W1773" s="226"/>
      <x:c r="X1773" s="226"/>
      <x:c r="Y1773" s="226"/>
      <x:c r="Z1773" s="226"/>
      <x:c r="AA1773" s="226"/>
      <x:c r="AC1773" s="226"/>
      <x:c r="AE1773" s="222"/>
      <x:c r="AF1773" s="226"/>
      <x:c r="AH1773" s="222"/>
      <x:c r="AI1773" s="23"/>
      <x:c r="AJ1773" s="222"/>
      <x:c r="AK1773" s="222"/>
      <x:c r="AM1773" s="226"/>
      <x:c r="AN1773" s="222"/>
      <x:c r="AO1773" s="222"/>
    </x:row>
    <x:row r="1774" spans="1:57" x14ac:dyDescent="0.3">
      <x:c r="H1774" s="226"/>
      <x:c r="J1774" s="23"/>
      <x:c r="Q1774" s="23"/>
      <x:c r="R1774" s="23"/>
      <x:c r="T1774" s="226"/>
      <x:c r="U1774" s="226"/>
      <x:c r="V1774" s="226"/>
      <x:c r="W1774" s="226"/>
      <x:c r="X1774" s="226"/>
      <x:c r="Y1774" s="226"/>
      <x:c r="Z1774" s="226"/>
      <x:c r="AA1774" s="226"/>
      <x:c r="AC1774" s="226"/>
      <x:c r="AE1774" s="222"/>
      <x:c r="AF1774" s="226"/>
      <x:c r="AH1774" s="222"/>
      <x:c r="AI1774" s="23"/>
      <x:c r="AJ1774" s="222"/>
      <x:c r="AK1774" s="222"/>
      <x:c r="AM1774" s="226"/>
      <x:c r="AN1774" s="222"/>
      <x:c r="AO1774" s="222"/>
    </x:row>
    <x:row r="1775" spans="1:57" x14ac:dyDescent="0.3">
      <x:c r="H1775" s="226"/>
      <x:c r="J1775" s="23"/>
      <x:c r="M1775" s="226"/>
      <x:c r="Q1775" s="23"/>
      <x:c r="R1775" s="23"/>
      <x:c r="T1775" s="226"/>
      <x:c r="U1775" s="226"/>
      <x:c r="V1775" s="226"/>
      <x:c r="W1775" s="226"/>
      <x:c r="X1775" s="226"/>
      <x:c r="Y1775" s="226"/>
      <x:c r="Z1775" s="226"/>
      <x:c r="AA1775" s="226"/>
      <x:c r="AC1775" s="226"/>
      <x:c r="AE1775" s="222"/>
      <x:c r="AF1775" s="226"/>
      <x:c r="AH1775" s="222"/>
      <x:c r="AI1775" s="23"/>
      <x:c r="AJ1775" s="222"/>
      <x:c r="AK1775" s="222"/>
      <x:c r="AM1775" s="226"/>
      <x:c r="AN1775" s="222"/>
      <x:c r="AO1775" s="222"/>
    </x:row>
    <x:row r="1776" spans="1:57" x14ac:dyDescent="0.3">
      <x:c r="H1776" s="226"/>
      <x:c r="J1776" s="23"/>
      <x:c r="Q1776" s="23"/>
      <x:c r="R1776" s="23"/>
      <x:c r="T1776" s="226"/>
      <x:c r="U1776" s="226"/>
      <x:c r="V1776" s="226"/>
      <x:c r="W1776" s="226"/>
      <x:c r="X1776" s="226"/>
      <x:c r="Y1776" s="226"/>
      <x:c r="Z1776" s="226"/>
      <x:c r="AA1776" s="226"/>
      <x:c r="AC1776" s="226"/>
      <x:c r="AE1776" s="222"/>
      <x:c r="AF1776" s="226"/>
      <x:c r="AH1776" s="222"/>
      <x:c r="AI1776" s="23"/>
      <x:c r="AJ1776" s="222"/>
      <x:c r="AK1776" s="222"/>
      <x:c r="AM1776" s="226"/>
      <x:c r="AN1776" s="222"/>
      <x:c r="AO1776" s="222"/>
    </x:row>
    <x:row r="1777" spans="1:57" x14ac:dyDescent="0.3">
      <x:c r="H1777" s="226"/>
      <x:c r="J1777" s="23"/>
      <x:c r="M1777" s="226"/>
      <x:c r="Q1777" s="23"/>
      <x:c r="R1777" s="23"/>
      <x:c r="T1777" s="226"/>
      <x:c r="U1777" s="226"/>
      <x:c r="V1777" s="226"/>
      <x:c r="W1777" s="226"/>
      <x:c r="X1777" s="226"/>
      <x:c r="Y1777" s="226"/>
      <x:c r="Z1777" s="226"/>
      <x:c r="AA1777" s="226"/>
      <x:c r="AC1777" s="226"/>
      <x:c r="AE1777" s="222"/>
      <x:c r="AF1777" s="226"/>
      <x:c r="AH1777" s="222"/>
      <x:c r="AI1777" s="23"/>
      <x:c r="AJ1777" s="222"/>
      <x:c r="AK1777" s="222"/>
      <x:c r="AM1777" s="226"/>
      <x:c r="AN1777" s="222"/>
      <x:c r="AO1777" s="222"/>
    </x:row>
    <x:row r="1778" spans="1:57" x14ac:dyDescent="0.3">
      <x:c r="H1778" s="226"/>
      <x:c r="J1778" s="23"/>
      <x:c r="M1778" s="226"/>
      <x:c r="Q1778" s="23"/>
      <x:c r="R1778" s="23"/>
      <x:c r="T1778" s="226"/>
      <x:c r="U1778" s="226"/>
      <x:c r="V1778" s="226"/>
      <x:c r="W1778" s="226"/>
      <x:c r="X1778" s="226"/>
      <x:c r="Y1778" s="226"/>
      <x:c r="Z1778" s="226"/>
      <x:c r="AA1778" s="226"/>
      <x:c r="AC1778" s="226"/>
      <x:c r="AE1778" s="222"/>
      <x:c r="AF1778" s="226"/>
      <x:c r="AH1778" s="222"/>
      <x:c r="AI1778" s="23"/>
      <x:c r="AJ1778" s="222"/>
      <x:c r="AK1778" s="222"/>
      <x:c r="AM1778" s="226"/>
      <x:c r="AN1778" s="222"/>
      <x:c r="AO1778" s="222"/>
    </x:row>
    <x:row r="1779" spans="1:57" x14ac:dyDescent="0.3">
      <x:c r="H1779" s="226"/>
      <x:c r="J1779" s="23"/>
      <x:c r="M1779" s="226"/>
      <x:c r="Q1779" s="23"/>
      <x:c r="R1779" s="23"/>
      <x:c r="T1779" s="226"/>
      <x:c r="U1779" s="226"/>
      <x:c r="V1779" s="226"/>
      <x:c r="W1779" s="226"/>
      <x:c r="X1779" s="226"/>
      <x:c r="Y1779" s="226"/>
      <x:c r="Z1779" s="226"/>
      <x:c r="AA1779" s="226"/>
      <x:c r="AC1779" s="226"/>
      <x:c r="AE1779" s="222"/>
      <x:c r="AF1779" s="226"/>
      <x:c r="AH1779" s="222"/>
      <x:c r="AI1779" s="23"/>
      <x:c r="AJ1779" s="222"/>
      <x:c r="AK1779" s="222"/>
      <x:c r="AM1779" s="226"/>
      <x:c r="AN1779" s="222"/>
      <x:c r="AO1779" s="222"/>
    </x:row>
    <x:row r="1780" spans="1:57" x14ac:dyDescent="0.3">
      <x:c r="H1780" s="226"/>
      <x:c r="J1780" s="23"/>
      <x:c r="M1780" s="226"/>
      <x:c r="Q1780" s="23"/>
      <x:c r="R1780" s="23"/>
      <x:c r="T1780" s="226"/>
      <x:c r="U1780" s="226"/>
      <x:c r="V1780" s="226"/>
      <x:c r="W1780" s="226"/>
      <x:c r="X1780" s="226"/>
      <x:c r="Y1780" s="226"/>
      <x:c r="Z1780" s="226"/>
      <x:c r="AA1780" s="226"/>
      <x:c r="AC1780" s="226"/>
      <x:c r="AE1780" s="222"/>
      <x:c r="AF1780" s="226"/>
      <x:c r="AH1780" s="222"/>
      <x:c r="AI1780" s="23"/>
      <x:c r="AJ1780" s="222"/>
      <x:c r="AK1780" s="222"/>
      <x:c r="AM1780" s="226"/>
      <x:c r="AN1780" s="222"/>
      <x:c r="AO1780" s="222"/>
    </x:row>
    <x:row r="1781" spans="1:57" x14ac:dyDescent="0.3">
      <x:c r="H1781" s="226"/>
      <x:c r="J1781" s="23"/>
      <x:c r="Q1781" s="23"/>
      <x:c r="R1781" s="23"/>
      <x:c r="T1781" s="226"/>
      <x:c r="U1781" s="226"/>
      <x:c r="V1781" s="226"/>
      <x:c r="W1781" s="226"/>
      <x:c r="X1781" s="226"/>
      <x:c r="Y1781" s="226"/>
      <x:c r="Z1781" s="226"/>
      <x:c r="AA1781" s="226"/>
      <x:c r="AC1781" s="226"/>
      <x:c r="AE1781" s="222"/>
      <x:c r="AF1781" s="226"/>
      <x:c r="AH1781" s="222"/>
      <x:c r="AI1781" s="23"/>
      <x:c r="AJ1781" s="222"/>
      <x:c r="AK1781" s="222"/>
      <x:c r="AM1781" s="226"/>
      <x:c r="AN1781" s="222"/>
      <x:c r="AO1781" s="222"/>
    </x:row>
    <x:row r="1782" spans="1:57" x14ac:dyDescent="0.3">
      <x:c r="H1782" s="226"/>
      <x:c r="J1782" s="23"/>
      <x:c r="M1782" s="226"/>
      <x:c r="Q1782" s="23"/>
      <x:c r="R1782" s="23"/>
      <x:c r="T1782" s="226"/>
      <x:c r="U1782" s="226"/>
      <x:c r="V1782" s="226"/>
      <x:c r="W1782" s="226"/>
      <x:c r="X1782" s="226"/>
      <x:c r="Y1782" s="226"/>
      <x:c r="Z1782" s="226"/>
      <x:c r="AA1782" s="226"/>
      <x:c r="AC1782" s="226"/>
      <x:c r="AE1782" s="222"/>
      <x:c r="AF1782" s="226"/>
      <x:c r="AH1782" s="222"/>
      <x:c r="AI1782" s="23"/>
      <x:c r="AJ1782" s="222"/>
      <x:c r="AK1782" s="222"/>
      <x:c r="AM1782" s="226"/>
      <x:c r="AN1782" s="222"/>
      <x:c r="AO1782" s="222"/>
    </x:row>
    <x:row r="1783" spans="1:57" x14ac:dyDescent="0.3">
      <x:c r="H1783" s="226"/>
      <x:c r="J1783" s="23"/>
      <x:c r="Q1783" s="23"/>
      <x:c r="R1783" s="23"/>
      <x:c r="T1783" s="226"/>
      <x:c r="U1783" s="226"/>
      <x:c r="V1783" s="226"/>
      <x:c r="W1783" s="226"/>
      <x:c r="X1783" s="226"/>
      <x:c r="Y1783" s="226"/>
      <x:c r="Z1783" s="226"/>
      <x:c r="AA1783" s="226"/>
      <x:c r="AC1783" s="226"/>
      <x:c r="AE1783" s="222"/>
      <x:c r="AF1783" s="226"/>
      <x:c r="AH1783" s="222"/>
      <x:c r="AI1783" s="23"/>
      <x:c r="AJ1783" s="222"/>
      <x:c r="AK1783" s="222"/>
      <x:c r="AM1783" s="226"/>
      <x:c r="AN1783" s="222"/>
      <x:c r="AO1783" s="222"/>
    </x:row>
    <x:row r="1784" spans="1:57" x14ac:dyDescent="0.3">
      <x:c r="H1784" s="226"/>
      <x:c r="J1784" s="23"/>
      <x:c r="M1784" s="226"/>
      <x:c r="Q1784" s="23"/>
      <x:c r="R1784" s="23"/>
      <x:c r="T1784" s="226"/>
      <x:c r="U1784" s="226"/>
      <x:c r="V1784" s="226"/>
      <x:c r="W1784" s="226"/>
      <x:c r="X1784" s="226"/>
      <x:c r="Y1784" s="226"/>
      <x:c r="Z1784" s="226"/>
      <x:c r="AA1784" s="226"/>
      <x:c r="AC1784" s="226"/>
      <x:c r="AE1784" s="222"/>
      <x:c r="AF1784" s="226"/>
      <x:c r="AH1784" s="222"/>
      <x:c r="AI1784" s="23"/>
      <x:c r="AJ1784" s="222"/>
      <x:c r="AK1784" s="222"/>
      <x:c r="AM1784" s="226"/>
      <x:c r="AN1784" s="222"/>
      <x:c r="AO1784" s="222"/>
    </x:row>
    <x:row r="1785" spans="1:57" x14ac:dyDescent="0.3">
      <x:c r="H1785" s="226"/>
      <x:c r="J1785" s="23"/>
      <x:c r="M1785" s="226"/>
      <x:c r="Q1785" s="23"/>
      <x:c r="R1785" s="23"/>
      <x:c r="T1785" s="226"/>
      <x:c r="U1785" s="226"/>
      <x:c r="V1785" s="226"/>
      <x:c r="W1785" s="226"/>
      <x:c r="X1785" s="226"/>
      <x:c r="Y1785" s="226"/>
      <x:c r="Z1785" s="226"/>
      <x:c r="AA1785" s="226"/>
      <x:c r="AC1785" s="226"/>
      <x:c r="AE1785" s="222"/>
      <x:c r="AF1785" s="226"/>
      <x:c r="AH1785" s="222"/>
      <x:c r="AI1785" s="23"/>
      <x:c r="AJ1785" s="222"/>
      <x:c r="AK1785" s="222"/>
      <x:c r="AM1785" s="226"/>
      <x:c r="AN1785" s="222"/>
      <x:c r="AO1785" s="222"/>
    </x:row>
    <x:row r="1786" spans="1:57" x14ac:dyDescent="0.3">
      <x:c r="H1786" s="226"/>
      <x:c r="J1786" s="23"/>
      <x:c r="M1786" s="226"/>
      <x:c r="Q1786" s="23"/>
      <x:c r="R1786" s="23"/>
      <x:c r="T1786" s="226"/>
      <x:c r="U1786" s="226"/>
      <x:c r="V1786" s="226"/>
      <x:c r="W1786" s="226"/>
      <x:c r="X1786" s="226"/>
      <x:c r="Y1786" s="226"/>
      <x:c r="Z1786" s="226"/>
      <x:c r="AA1786" s="226"/>
      <x:c r="AC1786" s="226"/>
      <x:c r="AE1786" s="222"/>
      <x:c r="AF1786" s="226"/>
      <x:c r="AH1786" s="222"/>
      <x:c r="AI1786" s="23"/>
      <x:c r="AJ1786" s="222"/>
      <x:c r="AK1786" s="222"/>
      <x:c r="AM1786" s="226"/>
      <x:c r="AN1786" s="222"/>
      <x:c r="AO1786" s="222"/>
    </x:row>
    <x:row r="1787" spans="1:57" x14ac:dyDescent="0.3">
      <x:c r="H1787" s="226"/>
      <x:c r="J1787" s="23"/>
      <x:c r="M1787" s="226"/>
      <x:c r="Q1787" s="23"/>
      <x:c r="R1787" s="23"/>
      <x:c r="T1787" s="226"/>
      <x:c r="U1787" s="226"/>
      <x:c r="V1787" s="226"/>
      <x:c r="W1787" s="226"/>
      <x:c r="X1787" s="226"/>
      <x:c r="Y1787" s="226"/>
      <x:c r="Z1787" s="226"/>
      <x:c r="AA1787" s="226"/>
      <x:c r="AC1787" s="226"/>
      <x:c r="AE1787" s="222"/>
      <x:c r="AF1787" s="226"/>
      <x:c r="AH1787" s="222"/>
      <x:c r="AI1787" s="23"/>
      <x:c r="AJ1787" s="222"/>
      <x:c r="AK1787" s="222"/>
      <x:c r="AM1787" s="226"/>
      <x:c r="AN1787" s="222"/>
      <x:c r="AO1787" s="222"/>
    </x:row>
    <x:row r="1788" spans="1:57" x14ac:dyDescent="0.3">
      <x:c r="H1788" s="226"/>
      <x:c r="J1788" s="23"/>
      <x:c r="Q1788" s="23"/>
      <x:c r="R1788" s="23"/>
      <x:c r="T1788" s="226"/>
      <x:c r="U1788" s="226"/>
      <x:c r="V1788" s="226"/>
      <x:c r="W1788" s="226"/>
      <x:c r="X1788" s="226"/>
      <x:c r="Y1788" s="226"/>
      <x:c r="Z1788" s="226"/>
      <x:c r="AA1788" s="226"/>
      <x:c r="AC1788" s="226"/>
      <x:c r="AE1788" s="222"/>
      <x:c r="AF1788" s="226"/>
      <x:c r="AH1788" s="222"/>
      <x:c r="AI1788" s="23"/>
      <x:c r="AJ1788" s="222"/>
      <x:c r="AK1788" s="222"/>
      <x:c r="AM1788" s="226"/>
      <x:c r="AN1788" s="222"/>
      <x:c r="AO1788" s="222"/>
    </x:row>
    <x:row r="1789" spans="1:57" x14ac:dyDescent="0.3">
      <x:c r="H1789" s="226"/>
      <x:c r="J1789" s="23"/>
      <x:c r="Q1789" s="23"/>
      <x:c r="R1789" s="23"/>
      <x:c r="T1789" s="226"/>
      <x:c r="U1789" s="226"/>
      <x:c r="V1789" s="226"/>
      <x:c r="W1789" s="226"/>
      <x:c r="X1789" s="226"/>
      <x:c r="Y1789" s="226"/>
      <x:c r="Z1789" s="226"/>
      <x:c r="AA1789" s="226"/>
      <x:c r="AC1789" s="226"/>
      <x:c r="AE1789" s="226"/>
      <x:c r="AF1789" s="226"/>
      <x:c r="AH1789" s="222"/>
      <x:c r="AI1789" s="23"/>
      <x:c r="AJ1789" s="222"/>
      <x:c r="AK1789" s="222"/>
      <x:c r="AM1789" s="226"/>
      <x:c r="AN1789" s="222"/>
      <x:c r="AO1789" s="222"/>
    </x:row>
    <x:row r="1790" spans="1:57" x14ac:dyDescent="0.3">
      <x:c r="H1790" s="226"/>
      <x:c r="J1790" s="23"/>
      <x:c r="Q1790" s="23"/>
      <x:c r="R1790" s="23"/>
      <x:c r="T1790" s="226"/>
      <x:c r="U1790" s="226"/>
      <x:c r="V1790" s="226"/>
      <x:c r="W1790" s="226"/>
      <x:c r="X1790" s="226"/>
      <x:c r="Y1790" s="226"/>
      <x:c r="Z1790" s="226"/>
      <x:c r="AA1790" s="226"/>
      <x:c r="AC1790" s="226"/>
      <x:c r="AE1790" s="222"/>
      <x:c r="AF1790" s="226"/>
      <x:c r="AH1790" s="222"/>
      <x:c r="AI1790" s="23"/>
      <x:c r="AJ1790" s="222"/>
      <x:c r="AK1790" s="222"/>
      <x:c r="AM1790" s="226"/>
      <x:c r="AN1790" s="222"/>
      <x:c r="AO1790" s="222"/>
    </x:row>
    <x:row r="1791" spans="1:57" x14ac:dyDescent="0.3">
      <x:c r="H1791" s="226"/>
      <x:c r="J1791" s="23"/>
      <x:c r="Q1791" s="23"/>
      <x:c r="R1791" s="23"/>
      <x:c r="T1791" s="226"/>
      <x:c r="U1791" s="226"/>
      <x:c r="V1791" s="226"/>
      <x:c r="W1791" s="226"/>
      <x:c r="X1791" s="226"/>
      <x:c r="Y1791" s="226"/>
      <x:c r="Z1791" s="226"/>
      <x:c r="AA1791" s="226"/>
      <x:c r="AC1791" s="226"/>
      <x:c r="AE1791" s="222"/>
      <x:c r="AF1791" s="226"/>
      <x:c r="AH1791" s="222"/>
      <x:c r="AI1791" s="23"/>
      <x:c r="AJ1791" s="222"/>
      <x:c r="AK1791" s="222"/>
      <x:c r="AM1791" s="226"/>
      <x:c r="AN1791" s="222"/>
      <x:c r="AO1791" s="222"/>
    </x:row>
    <x:row r="1792" spans="1:57" x14ac:dyDescent="0.3">
      <x:c r="H1792" s="226"/>
      <x:c r="J1792" s="23"/>
      <x:c r="M1792" s="226"/>
      <x:c r="Q1792" s="23"/>
      <x:c r="R1792" s="23"/>
      <x:c r="T1792" s="226"/>
      <x:c r="U1792" s="226"/>
      <x:c r="V1792" s="226"/>
      <x:c r="W1792" s="226"/>
      <x:c r="X1792" s="226"/>
      <x:c r="Y1792" s="226"/>
      <x:c r="Z1792" s="226"/>
      <x:c r="AA1792" s="226"/>
      <x:c r="AC1792" s="226"/>
      <x:c r="AE1792" s="222"/>
      <x:c r="AF1792" s="226"/>
      <x:c r="AH1792" s="222"/>
      <x:c r="AI1792" s="23"/>
      <x:c r="AJ1792" s="222"/>
      <x:c r="AK1792" s="222"/>
      <x:c r="AM1792" s="226"/>
      <x:c r="AN1792" s="222"/>
      <x:c r="AO1792" s="222"/>
    </x:row>
    <x:row r="1793" spans="1:57" x14ac:dyDescent="0.3">
      <x:c r="H1793" s="226"/>
      <x:c r="J1793" s="23"/>
      <x:c r="M1793" s="226"/>
      <x:c r="Q1793" s="23"/>
      <x:c r="R1793" s="23"/>
      <x:c r="T1793" s="226"/>
      <x:c r="U1793" s="226"/>
      <x:c r="V1793" s="226"/>
      <x:c r="W1793" s="226"/>
      <x:c r="X1793" s="226"/>
      <x:c r="Y1793" s="226"/>
      <x:c r="Z1793" s="226"/>
      <x:c r="AA1793" s="226"/>
      <x:c r="AC1793" s="226"/>
      <x:c r="AE1793" s="222"/>
      <x:c r="AF1793" s="226"/>
      <x:c r="AH1793" s="222"/>
      <x:c r="AI1793" s="23"/>
      <x:c r="AJ1793" s="222"/>
      <x:c r="AK1793" s="222"/>
      <x:c r="AM1793" s="226"/>
      <x:c r="AN1793" s="222"/>
      <x:c r="AO1793" s="222"/>
    </x:row>
    <x:row r="1794" spans="1:57" x14ac:dyDescent="0.3">
      <x:c r="H1794" s="226"/>
      <x:c r="J1794" s="23"/>
      <x:c r="Q1794" s="23"/>
      <x:c r="R1794" s="23"/>
      <x:c r="T1794" s="226"/>
      <x:c r="U1794" s="226"/>
      <x:c r="V1794" s="226"/>
      <x:c r="W1794" s="226"/>
      <x:c r="X1794" s="226"/>
      <x:c r="Y1794" s="226"/>
      <x:c r="Z1794" s="226"/>
      <x:c r="AA1794" s="226"/>
      <x:c r="AC1794" s="226"/>
      <x:c r="AE1794" s="222"/>
      <x:c r="AF1794" s="226"/>
      <x:c r="AH1794" s="222"/>
      <x:c r="AI1794" s="23"/>
      <x:c r="AJ1794" s="222"/>
      <x:c r="AK1794" s="222"/>
      <x:c r="AM1794" s="226"/>
      <x:c r="AN1794" s="222"/>
      <x:c r="AO1794" s="222"/>
    </x:row>
    <x:row r="1795" spans="1:57" x14ac:dyDescent="0.3">
      <x:c r="H1795" s="226"/>
      <x:c r="J1795" s="23"/>
      <x:c r="Q1795" s="23"/>
      <x:c r="R1795" s="23"/>
      <x:c r="T1795" s="226"/>
      <x:c r="U1795" s="226"/>
      <x:c r="V1795" s="226"/>
      <x:c r="W1795" s="226"/>
      <x:c r="X1795" s="226"/>
      <x:c r="Y1795" s="226"/>
      <x:c r="Z1795" s="226"/>
      <x:c r="AA1795" s="226"/>
      <x:c r="AC1795" s="226"/>
      <x:c r="AE1795" s="222"/>
      <x:c r="AF1795" s="226"/>
      <x:c r="AH1795" s="222"/>
      <x:c r="AI1795" s="23"/>
      <x:c r="AJ1795" s="222"/>
      <x:c r="AK1795" s="222"/>
      <x:c r="AM1795" s="226"/>
      <x:c r="AN1795" s="222"/>
      <x:c r="AO1795" s="222"/>
    </x:row>
    <x:row r="1796" spans="1:57" x14ac:dyDescent="0.3">
      <x:c r="H1796" s="226"/>
      <x:c r="J1796" s="23"/>
      <x:c r="M1796" s="226"/>
      <x:c r="Q1796" s="23"/>
      <x:c r="R1796" s="23"/>
      <x:c r="T1796" s="226"/>
      <x:c r="U1796" s="226"/>
      <x:c r="V1796" s="226"/>
      <x:c r="W1796" s="226"/>
      <x:c r="X1796" s="226"/>
      <x:c r="Y1796" s="226"/>
      <x:c r="Z1796" s="226"/>
      <x:c r="AA1796" s="226"/>
      <x:c r="AC1796" s="226"/>
      <x:c r="AE1796" s="226"/>
      <x:c r="AF1796" s="226"/>
      <x:c r="AH1796" s="222"/>
      <x:c r="AI1796" s="23"/>
      <x:c r="AJ1796" s="226"/>
      <x:c r="AK1796" s="226"/>
      <x:c r="AM1796" s="226"/>
      <x:c r="AN1796" s="226"/>
      <x:c r="AO1796" s="226"/>
    </x:row>
    <x:row r="1797" spans="1:57" x14ac:dyDescent="0.3">
      <x:c r="H1797" s="226"/>
      <x:c r="J1797" s="23"/>
      <x:c r="M1797" s="226"/>
      <x:c r="Q1797" s="23"/>
      <x:c r="R1797" s="23"/>
      <x:c r="T1797" s="226"/>
      <x:c r="U1797" s="226"/>
      <x:c r="V1797" s="226"/>
      <x:c r="W1797" s="226"/>
      <x:c r="X1797" s="226"/>
      <x:c r="Y1797" s="226"/>
      <x:c r="Z1797" s="226"/>
      <x:c r="AA1797" s="226"/>
      <x:c r="AC1797" s="226"/>
      <x:c r="AE1797" s="222"/>
      <x:c r="AF1797" s="226"/>
      <x:c r="AH1797" s="222"/>
      <x:c r="AI1797" s="23"/>
      <x:c r="AJ1797" s="222"/>
      <x:c r="AK1797" s="222"/>
      <x:c r="AM1797" s="226"/>
      <x:c r="AN1797" s="222"/>
      <x:c r="AO1797" s="222"/>
    </x:row>
    <x:row r="1798" spans="1:57" x14ac:dyDescent="0.3">
      <x:c r="H1798" s="226"/>
      <x:c r="J1798" s="23"/>
      <x:c r="M1798" s="226"/>
      <x:c r="Q1798" s="23"/>
      <x:c r="R1798" s="23"/>
      <x:c r="T1798" s="226"/>
      <x:c r="U1798" s="226"/>
      <x:c r="V1798" s="226"/>
      <x:c r="W1798" s="226"/>
      <x:c r="X1798" s="226"/>
      <x:c r="Y1798" s="226"/>
      <x:c r="Z1798" s="226"/>
      <x:c r="AA1798" s="226"/>
      <x:c r="AC1798" s="226"/>
      <x:c r="AE1798" s="226"/>
      <x:c r="AF1798" s="226"/>
      <x:c r="AH1798" s="222"/>
      <x:c r="AI1798" s="23"/>
      <x:c r="AJ1798" s="222"/>
      <x:c r="AK1798" s="222"/>
      <x:c r="AM1798" s="226"/>
      <x:c r="AN1798" s="222"/>
      <x:c r="AO1798" s="222"/>
    </x:row>
    <x:row r="1799" spans="1:57" x14ac:dyDescent="0.3">
      <x:c r="H1799" s="226"/>
      <x:c r="J1799" s="23"/>
      <x:c r="Q1799" s="23"/>
      <x:c r="R1799" s="23"/>
      <x:c r="T1799" s="226"/>
      <x:c r="U1799" s="226"/>
      <x:c r="V1799" s="226"/>
      <x:c r="W1799" s="226"/>
      <x:c r="X1799" s="226"/>
      <x:c r="Y1799" s="226"/>
      <x:c r="Z1799" s="226"/>
      <x:c r="AA1799" s="226"/>
      <x:c r="AC1799" s="226"/>
      <x:c r="AE1799" s="222"/>
      <x:c r="AF1799" s="226"/>
      <x:c r="AH1799" s="222"/>
      <x:c r="AI1799" s="23"/>
      <x:c r="AJ1799" s="222"/>
      <x:c r="AK1799" s="222"/>
      <x:c r="AM1799" s="226"/>
      <x:c r="AN1799" s="222"/>
      <x:c r="AO1799" s="222"/>
    </x:row>
    <x:row r="1800" spans="1:57" x14ac:dyDescent="0.3">
      <x:c r="H1800" s="226"/>
      <x:c r="J1800" s="23"/>
      <x:c r="Q1800" s="23"/>
      <x:c r="R1800" s="23"/>
      <x:c r="T1800" s="226"/>
      <x:c r="U1800" s="226"/>
      <x:c r="V1800" s="226"/>
      <x:c r="W1800" s="226"/>
      <x:c r="X1800" s="226"/>
      <x:c r="Y1800" s="226"/>
      <x:c r="Z1800" s="226"/>
      <x:c r="AA1800" s="226"/>
      <x:c r="AC1800" s="226"/>
      <x:c r="AE1800" s="226"/>
      <x:c r="AF1800" s="226"/>
      <x:c r="AH1800" s="222"/>
      <x:c r="AI1800" s="23"/>
      <x:c r="AJ1800" s="222"/>
      <x:c r="AK1800" s="222"/>
      <x:c r="AM1800" s="226"/>
      <x:c r="AN1800" s="222"/>
      <x:c r="AO1800" s="222"/>
    </x:row>
    <x:row r="1801" spans="1:57" x14ac:dyDescent="0.3">
      <x:c r="H1801" s="226"/>
      <x:c r="J1801" s="23"/>
      <x:c r="M1801" s="226"/>
      <x:c r="Q1801" s="23"/>
      <x:c r="R1801" s="23"/>
      <x:c r="T1801" s="226"/>
      <x:c r="U1801" s="226"/>
      <x:c r="V1801" s="226"/>
      <x:c r="W1801" s="226"/>
      <x:c r="X1801" s="226"/>
      <x:c r="Y1801" s="226"/>
      <x:c r="Z1801" s="226"/>
      <x:c r="AA1801" s="226"/>
      <x:c r="AC1801" s="226"/>
      <x:c r="AE1801" s="226"/>
      <x:c r="AF1801" s="226"/>
      <x:c r="AH1801" s="222"/>
      <x:c r="AI1801" s="23"/>
      <x:c r="AJ1801" s="222"/>
      <x:c r="AK1801" s="222"/>
      <x:c r="AM1801" s="226"/>
      <x:c r="AN1801" s="222"/>
      <x:c r="AO1801" s="222"/>
    </x:row>
    <x:row r="1802" spans="1:57" x14ac:dyDescent="0.3">
      <x:c r="H1802" s="226"/>
      <x:c r="J1802" s="23"/>
      <x:c r="M1802" s="226"/>
      <x:c r="Q1802" s="23"/>
      <x:c r="R1802" s="23"/>
      <x:c r="T1802" s="226"/>
      <x:c r="U1802" s="226"/>
      <x:c r="V1802" s="226"/>
      <x:c r="W1802" s="226"/>
      <x:c r="X1802" s="226"/>
      <x:c r="Y1802" s="226"/>
      <x:c r="Z1802" s="226"/>
      <x:c r="AA1802" s="226"/>
      <x:c r="AC1802" s="226"/>
      <x:c r="AE1802" s="222"/>
      <x:c r="AF1802" s="226"/>
      <x:c r="AH1802" s="222"/>
      <x:c r="AI1802" s="23"/>
      <x:c r="AJ1802" s="222"/>
      <x:c r="AK1802" s="222"/>
      <x:c r="AM1802" s="226"/>
      <x:c r="AN1802" s="222"/>
      <x:c r="AO1802" s="222"/>
    </x:row>
    <x:row r="1803" spans="1:57" x14ac:dyDescent="0.3">
      <x:c r="H1803" s="226"/>
      <x:c r="J1803" s="23"/>
      <x:c r="M1803" s="226"/>
      <x:c r="Q1803" s="23"/>
      <x:c r="R1803" s="23"/>
      <x:c r="T1803" s="226"/>
      <x:c r="U1803" s="226"/>
      <x:c r="V1803" s="226"/>
      <x:c r="W1803" s="226"/>
      <x:c r="X1803" s="226"/>
      <x:c r="Y1803" s="226"/>
      <x:c r="Z1803" s="226"/>
      <x:c r="AA1803" s="226"/>
      <x:c r="AC1803" s="226"/>
      <x:c r="AE1803" s="222"/>
      <x:c r="AF1803" s="226"/>
      <x:c r="AH1803" s="222"/>
      <x:c r="AI1803" s="23"/>
      <x:c r="AJ1803" s="222"/>
      <x:c r="AK1803" s="222"/>
      <x:c r="AM1803" s="226"/>
      <x:c r="AN1803" s="222"/>
      <x:c r="AO1803" s="222"/>
    </x:row>
    <x:row r="1804" spans="1:57" x14ac:dyDescent="0.3">
      <x:c r="H1804" s="226"/>
      <x:c r="J1804" s="23"/>
      <x:c r="M1804" s="226"/>
      <x:c r="Q1804" s="23"/>
      <x:c r="R1804" s="23"/>
      <x:c r="T1804" s="226"/>
      <x:c r="U1804" s="226"/>
      <x:c r="V1804" s="226"/>
      <x:c r="W1804" s="226"/>
      <x:c r="X1804" s="226"/>
      <x:c r="Y1804" s="226"/>
      <x:c r="Z1804" s="226"/>
      <x:c r="AA1804" s="226"/>
      <x:c r="AC1804" s="226"/>
      <x:c r="AE1804" s="222"/>
      <x:c r="AF1804" s="226"/>
      <x:c r="AH1804" s="222"/>
      <x:c r="AI1804" s="23"/>
      <x:c r="AJ1804" s="222"/>
      <x:c r="AK1804" s="222"/>
      <x:c r="AM1804" s="226"/>
      <x:c r="AN1804" s="222"/>
      <x:c r="AO1804" s="222"/>
    </x:row>
    <x:row r="1805" spans="1:57" x14ac:dyDescent="0.3">
      <x:c r="H1805" s="226"/>
      <x:c r="J1805" s="23"/>
      <x:c r="M1805" s="226"/>
      <x:c r="Q1805" s="23"/>
      <x:c r="R1805" s="23"/>
      <x:c r="T1805" s="226"/>
      <x:c r="U1805" s="226"/>
      <x:c r="V1805" s="226"/>
      <x:c r="W1805" s="226"/>
      <x:c r="X1805" s="226"/>
      <x:c r="Y1805" s="226"/>
      <x:c r="Z1805" s="226"/>
      <x:c r="AA1805" s="226"/>
      <x:c r="AC1805" s="226"/>
      <x:c r="AE1805" s="222"/>
      <x:c r="AF1805" s="226"/>
      <x:c r="AH1805" s="226"/>
      <x:c r="AI1805" s="23"/>
      <x:c r="AJ1805" s="226"/>
      <x:c r="AK1805" s="226"/>
      <x:c r="AM1805" s="226"/>
      <x:c r="AN1805" s="226"/>
      <x:c r="AO1805" s="226"/>
    </x:row>
    <x:row r="1806" spans="1:57" x14ac:dyDescent="0.3">
      <x:c r="H1806" s="226"/>
      <x:c r="J1806" s="23"/>
      <x:c r="M1806" s="226"/>
      <x:c r="Q1806" s="23"/>
      <x:c r="R1806" s="23"/>
      <x:c r="T1806" s="226"/>
      <x:c r="U1806" s="226"/>
      <x:c r="V1806" s="226"/>
      <x:c r="W1806" s="226"/>
      <x:c r="X1806" s="226"/>
      <x:c r="Y1806" s="226"/>
      <x:c r="Z1806" s="226"/>
      <x:c r="AA1806" s="226"/>
      <x:c r="AC1806" s="226"/>
      <x:c r="AE1806" s="226"/>
      <x:c r="AF1806" s="226"/>
      <x:c r="AH1806" s="222"/>
      <x:c r="AI1806" s="23"/>
      <x:c r="AJ1806" s="222"/>
      <x:c r="AK1806" s="222"/>
      <x:c r="AM1806" s="226"/>
      <x:c r="AN1806" s="222"/>
      <x:c r="AO1806" s="222"/>
    </x:row>
    <x:row r="1807" spans="1:57" x14ac:dyDescent="0.3">
      <x:c r="H1807" s="226"/>
      <x:c r="J1807" s="23"/>
      <x:c r="Q1807" s="23"/>
      <x:c r="R1807" s="23"/>
      <x:c r="T1807" s="226"/>
      <x:c r="U1807" s="226"/>
      <x:c r="V1807" s="226"/>
      <x:c r="W1807" s="226"/>
      <x:c r="X1807" s="226"/>
      <x:c r="Y1807" s="226"/>
      <x:c r="Z1807" s="226"/>
      <x:c r="AA1807" s="226"/>
      <x:c r="AC1807" s="226"/>
      <x:c r="AE1807" s="222"/>
      <x:c r="AF1807" s="226"/>
      <x:c r="AH1807" s="222"/>
      <x:c r="AI1807" s="23"/>
      <x:c r="AJ1807" s="222"/>
      <x:c r="AK1807" s="222"/>
      <x:c r="AM1807" s="226"/>
      <x:c r="AN1807" s="222"/>
      <x:c r="AO1807" s="222"/>
    </x:row>
    <x:row r="1808" spans="1:57" x14ac:dyDescent="0.3">
      <x:c r="H1808" s="226"/>
      <x:c r="J1808" s="23"/>
      <x:c r="Q1808" s="23"/>
      <x:c r="R1808" s="23"/>
      <x:c r="T1808" s="226"/>
      <x:c r="U1808" s="226"/>
      <x:c r="V1808" s="226"/>
      <x:c r="W1808" s="226"/>
      <x:c r="X1808" s="226"/>
      <x:c r="Y1808" s="226"/>
      <x:c r="Z1808" s="226"/>
      <x:c r="AA1808" s="226"/>
      <x:c r="AC1808" s="226"/>
      <x:c r="AE1808" s="222"/>
      <x:c r="AF1808" s="226"/>
      <x:c r="AH1808" s="222"/>
      <x:c r="AI1808" s="23"/>
      <x:c r="AJ1808" s="222"/>
      <x:c r="AK1808" s="222"/>
      <x:c r="AM1808" s="226"/>
      <x:c r="AN1808" s="222"/>
      <x:c r="AO1808" s="222"/>
    </x:row>
    <x:row r="1809" spans="1:57" x14ac:dyDescent="0.3">
      <x:c r="H1809" s="226"/>
      <x:c r="J1809" s="23"/>
      <x:c r="M1809" s="226"/>
      <x:c r="Q1809" s="23"/>
      <x:c r="R1809" s="23"/>
      <x:c r="T1809" s="226"/>
      <x:c r="U1809" s="226"/>
      <x:c r="V1809" s="226"/>
      <x:c r="W1809" s="226"/>
      <x:c r="X1809" s="226"/>
      <x:c r="Y1809" s="226"/>
      <x:c r="Z1809" s="226"/>
      <x:c r="AA1809" s="226"/>
      <x:c r="AC1809" s="226"/>
      <x:c r="AE1809" s="226"/>
      <x:c r="AF1809" s="226"/>
      <x:c r="AH1809" s="222"/>
      <x:c r="AI1809" s="23"/>
      <x:c r="AJ1809" s="222"/>
      <x:c r="AK1809" s="222"/>
      <x:c r="AM1809" s="226"/>
      <x:c r="AN1809" s="222"/>
      <x:c r="AO1809" s="222"/>
    </x:row>
    <x:row r="1810" spans="1:57" x14ac:dyDescent="0.3">
      <x:c r="H1810" s="226"/>
      <x:c r="J1810" s="23"/>
      <x:c r="M1810" s="226"/>
      <x:c r="Q1810" s="23"/>
      <x:c r="R1810" s="23"/>
      <x:c r="T1810" s="226"/>
      <x:c r="U1810" s="226"/>
      <x:c r="V1810" s="226"/>
      <x:c r="W1810" s="226"/>
      <x:c r="X1810" s="226"/>
      <x:c r="Y1810" s="226"/>
      <x:c r="Z1810" s="226"/>
      <x:c r="AA1810" s="226"/>
      <x:c r="AC1810" s="226"/>
      <x:c r="AE1810" s="222"/>
      <x:c r="AF1810" s="226"/>
      <x:c r="AH1810" s="222"/>
      <x:c r="AI1810" s="23"/>
      <x:c r="AJ1810" s="222"/>
      <x:c r="AK1810" s="222"/>
      <x:c r="AM1810" s="226"/>
      <x:c r="AN1810" s="222"/>
      <x:c r="AO1810" s="222"/>
    </x:row>
    <x:row r="1811" spans="1:57" x14ac:dyDescent="0.3">
      <x:c r="H1811" s="226"/>
      <x:c r="J1811" s="23"/>
      <x:c r="M1811" s="226"/>
      <x:c r="Q1811" s="23"/>
      <x:c r="R1811" s="23"/>
      <x:c r="T1811" s="226"/>
      <x:c r="U1811" s="226"/>
      <x:c r="V1811" s="226"/>
      <x:c r="W1811" s="226"/>
      <x:c r="X1811" s="226"/>
      <x:c r="Y1811" s="226"/>
      <x:c r="Z1811" s="226"/>
      <x:c r="AA1811" s="226"/>
      <x:c r="AC1811" s="226"/>
      <x:c r="AE1811" s="222"/>
      <x:c r="AF1811" s="226"/>
      <x:c r="AH1811" s="222"/>
      <x:c r="AI1811" s="23"/>
      <x:c r="AJ1811" s="222"/>
      <x:c r="AK1811" s="222"/>
      <x:c r="AM1811" s="226"/>
      <x:c r="AN1811" s="222"/>
      <x:c r="AO1811" s="222"/>
    </x:row>
    <x:row r="1812" spans="1:57" x14ac:dyDescent="0.3">
      <x:c r="H1812" s="226"/>
      <x:c r="J1812" s="23"/>
      <x:c r="M1812" s="226"/>
      <x:c r="Q1812" s="23"/>
      <x:c r="R1812" s="23"/>
      <x:c r="T1812" s="226"/>
      <x:c r="U1812" s="226"/>
      <x:c r="V1812" s="226"/>
      <x:c r="W1812" s="226"/>
      <x:c r="X1812" s="226"/>
      <x:c r="Y1812" s="226"/>
      <x:c r="Z1812" s="226"/>
      <x:c r="AA1812" s="226"/>
      <x:c r="AC1812" s="226"/>
      <x:c r="AE1812" s="226"/>
      <x:c r="AF1812" s="226"/>
      <x:c r="AH1812" s="222"/>
      <x:c r="AI1812" s="23"/>
      <x:c r="AJ1812" s="222"/>
      <x:c r="AK1812" s="222"/>
      <x:c r="AM1812" s="226"/>
      <x:c r="AN1812" s="222"/>
      <x:c r="AO1812" s="222"/>
    </x:row>
    <x:row r="1813" spans="1:57" x14ac:dyDescent="0.3">
      <x:c r="H1813" s="226"/>
      <x:c r="J1813" s="23"/>
      <x:c r="M1813" s="226"/>
      <x:c r="Q1813" s="23"/>
      <x:c r="R1813" s="23"/>
      <x:c r="T1813" s="226"/>
      <x:c r="U1813" s="226"/>
      <x:c r="V1813" s="226"/>
      <x:c r="W1813" s="226"/>
      <x:c r="X1813" s="226"/>
      <x:c r="Y1813" s="226"/>
      <x:c r="Z1813" s="226"/>
      <x:c r="AA1813" s="226"/>
      <x:c r="AC1813" s="226"/>
      <x:c r="AE1813" s="226"/>
      <x:c r="AF1813" s="226"/>
      <x:c r="AH1813" s="222"/>
      <x:c r="AI1813" s="23"/>
      <x:c r="AJ1813" s="222"/>
      <x:c r="AK1813" s="222"/>
      <x:c r="AM1813" s="226"/>
      <x:c r="AN1813" s="222"/>
      <x:c r="AO1813" s="222"/>
    </x:row>
    <x:row r="1814" spans="1:57" x14ac:dyDescent="0.3">
      <x:c r="H1814" s="226"/>
      <x:c r="J1814" s="23"/>
      <x:c r="M1814" s="226"/>
      <x:c r="Q1814" s="23"/>
      <x:c r="R1814" s="23"/>
      <x:c r="T1814" s="226"/>
      <x:c r="U1814" s="226"/>
      <x:c r="V1814" s="226"/>
      <x:c r="W1814" s="226"/>
      <x:c r="X1814" s="226"/>
      <x:c r="Y1814" s="226"/>
      <x:c r="Z1814" s="226"/>
      <x:c r="AA1814" s="226"/>
      <x:c r="AC1814" s="226"/>
      <x:c r="AE1814" s="222"/>
      <x:c r="AF1814" s="226"/>
      <x:c r="AH1814" s="222"/>
      <x:c r="AI1814" s="23"/>
      <x:c r="AJ1814" s="222"/>
      <x:c r="AK1814" s="222"/>
      <x:c r="AM1814" s="226"/>
      <x:c r="AN1814" s="222"/>
      <x:c r="AO1814" s="222"/>
    </x:row>
    <x:row r="1815" spans="1:57" x14ac:dyDescent="0.3">
      <x:c r="H1815" s="226"/>
      <x:c r="J1815" s="23"/>
      <x:c r="M1815" s="226"/>
      <x:c r="Q1815" s="23"/>
      <x:c r="R1815" s="23"/>
      <x:c r="T1815" s="226"/>
      <x:c r="U1815" s="226"/>
      <x:c r="V1815" s="226"/>
      <x:c r="W1815" s="226"/>
      <x:c r="X1815" s="226"/>
      <x:c r="Y1815" s="226"/>
      <x:c r="Z1815" s="226"/>
      <x:c r="AA1815" s="226"/>
      <x:c r="AC1815" s="226"/>
      <x:c r="AE1815" s="222"/>
      <x:c r="AF1815" s="226"/>
      <x:c r="AH1815" s="222"/>
      <x:c r="AI1815" s="23"/>
      <x:c r="AJ1815" s="222"/>
      <x:c r="AK1815" s="222"/>
      <x:c r="AM1815" s="226"/>
      <x:c r="AN1815" s="222"/>
      <x:c r="AO1815" s="222"/>
    </x:row>
    <x:row r="1816" spans="1:57" x14ac:dyDescent="0.3">
      <x:c r="H1816" s="226"/>
      <x:c r="J1816" s="23"/>
      <x:c r="Q1816" s="23"/>
      <x:c r="R1816" s="23"/>
      <x:c r="T1816" s="226"/>
      <x:c r="U1816" s="226"/>
      <x:c r="V1816" s="226"/>
      <x:c r="W1816" s="226"/>
      <x:c r="X1816" s="226"/>
      <x:c r="Y1816" s="226"/>
      <x:c r="Z1816" s="226"/>
      <x:c r="AA1816" s="226"/>
      <x:c r="AC1816" s="226"/>
      <x:c r="AE1816" s="222"/>
      <x:c r="AF1816" s="226"/>
      <x:c r="AH1816" s="222"/>
      <x:c r="AI1816" s="23"/>
      <x:c r="AJ1816" s="222"/>
      <x:c r="AK1816" s="222"/>
      <x:c r="AM1816" s="226"/>
      <x:c r="AN1816" s="222"/>
      <x:c r="AO1816" s="222"/>
    </x:row>
    <x:row r="1817" spans="1:57" x14ac:dyDescent="0.3">
      <x:c r="H1817" s="226"/>
      <x:c r="J1817" s="23"/>
      <x:c r="Q1817" s="23"/>
      <x:c r="R1817" s="23"/>
      <x:c r="T1817" s="226"/>
      <x:c r="U1817" s="226"/>
      <x:c r="V1817" s="226"/>
      <x:c r="W1817" s="226"/>
      <x:c r="X1817" s="226"/>
      <x:c r="Y1817" s="226"/>
      <x:c r="Z1817" s="226"/>
      <x:c r="AA1817" s="226"/>
      <x:c r="AC1817" s="226"/>
      <x:c r="AE1817" s="222"/>
      <x:c r="AF1817" s="226"/>
      <x:c r="AH1817" s="222"/>
      <x:c r="AI1817" s="23"/>
      <x:c r="AJ1817" s="222"/>
      <x:c r="AK1817" s="222"/>
      <x:c r="AM1817" s="226"/>
      <x:c r="AN1817" s="222"/>
      <x:c r="AO1817" s="222"/>
    </x:row>
    <x:row r="1818" spans="1:57" x14ac:dyDescent="0.3">
      <x:c r="H1818" s="226"/>
      <x:c r="J1818" s="23"/>
      <x:c r="Q1818" s="23"/>
      <x:c r="R1818" s="23"/>
      <x:c r="T1818" s="226"/>
      <x:c r="U1818" s="226"/>
      <x:c r="V1818" s="226"/>
      <x:c r="W1818" s="226"/>
      <x:c r="X1818" s="226"/>
      <x:c r="Y1818" s="226"/>
      <x:c r="Z1818" s="226"/>
      <x:c r="AA1818" s="226"/>
      <x:c r="AC1818" s="226"/>
      <x:c r="AE1818" s="226"/>
      <x:c r="AF1818" s="226"/>
      <x:c r="AH1818" s="222"/>
      <x:c r="AI1818" s="23"/>
      <x:c r="AJ1818" s="222"/>
      <x:c r="AK1818" s="222"/>
      <x:c r="AM1818" s="226"/>
      <x:c r="AN1818" s="222"/>
      <x:c r="AO1818" s="222"/>
    </x:row>
    <x:row r="1819" spans="1:57" x14ac:dyDescent="0.3">
      <x:c r="H1819" s="226"/>
      <x:c r="J1819" s="23"/>
      <x:c r="Q1819" s="23"/>
      <x:c r="R1819" s="23"/>
      <x:c r="T1819" s="226"/>
      <x:c r="U1819" s="226"/>
      <x:c r="V1819" s="226"/>
      <x:c r="W1819" s="226"/>
      <x:c r="X1819" s="226"/>
      <x:c r="Y1819" s="226"/>
      <x:c r="Z1819" s="226"/>
      <x:c r="AA1819" s="226"/>
      <x:c r="AC1819" s="226"/>
      <x:c r="AE1819" s="226"/>
      <x:c r="AF1819" s="226"/>
      <x:c r="AH1819" s="222"/>
      <x:c r="AI1819" s="23"/>
      <x:c r="AJ1819" s="222"/>
      <x:c r="AK1819" s="222"/>
      <x:c r="AM1819" s="226"/>
      <x:c r="AN1819" s="222"/>
      <x:c r="AO1819" s="222"/>
    </x:row>
    <x:row r="1820" spans="1:57" x14ac:dyDescent="0.3">
      <x:c r="H1820" s="226"/>
      <x:c r="J1820" s="23"/>
      <x:c r="M1820" s="226"/>
      <x:c r="Q1820" s="23"/>
      <x:c r="R1820" s="23"/>
      <x:c r="T1820" s="226"/>
      <x:c r="U1820" s="226"/>
      <x:c r="V1820" s="226"/>
      <x:c r="W1820" s="226"/>
      <x:c r="X1820" s="226"/>
      <x:c r="Y1820" s="226"/>
      <x:c r="Z1820" s="226"/>
      <x:c r="AA1820" s="226"/>
      <x:c r="AC1820" s="226"/>
      <x:c r="AE1820" s="226"/>
      <x:c r="AF1820" s="226"/>
      <x:c r="AH1820" s="222"/>
      <x:c r="AI1820" s="23"/>
      <x:c r="AJ1820" s="222"/>
      <x:c r="AK1820" s="222"/>
      <x:c r="AM1820" s="226"/>
      <x:c r="AN1820" s="222"/>
      <x:c r="AO1820" s="222"/>
    </x:row>
    <x:row r="1821" spans="1:57" x14ac:dyDescent="0.3">
      <x:c r="H1821" s="226"/>
      <x:c r="J1821" s="23"/>
      <x:c r="Q1821" s="23"/>
      <x:c r="R1821" s="23"/>
      <x:c r="T1821" s="226"/>
      <x:c r="U1821" s="226"/>
      <x:c r="V1821" s="226"/>
      <x:c r="W1821" s="226"/>
      <x:c r="X1821" s="226"/>
      <x:c r="Y1821" s="226"/>
      <x:c r="Z1821" s="226"/>
      <x:c r="AA1821" s="226"/>
      <x:c r="AC1821" s="226"/>
      <x:c r="AE1821" s="222"/>
      <x:c r="AF1821" s="226"/>
      <x:c r="AH1821" s="222"/>
      <x:c r="AI1821" s="23"/>
      <x:c r="AJ1821" s="222"/>
      <x:c r="AK1821" s="222"/>
      <x:c r="AM1821" s="226"/>
      <x:c r="AN1821" s="222"/>
      <x:c r="AO1821" s="222"/>
    </x:row>
    <x:row r="1822" spans="1:57" x14ac:dyDescent="0.3">
      <x:c r="H1822" s="226"/>
      <x:c r="J1822" s="23"/>
      <x:c r="M1822" s="226"/>
      <x:c r="Q1822" s="23"/>
      <x:c r="R1822" s="23"/>
      <x:c r="T1822" s="226"/>
      <x:c r="U1822" s="226"/>
      <x:c r="V1822" s="226"/>
      <x:c r="W1822" s="226"/>
      <x:c r="X1822" s="226"/>
      <x:c r="Y1822" s="226"/>
      <x:c r="Z1822" s="226"/>
      <x:c r="AA1822" s="226"/>
      <x:c r="AC1822" s="226"/>
      <x:c r="AE1822" s="222"/>
      <x:c r="AF1822" s="226"/>
      <x:c r="AH1822" s="222"/>
      <x:c r="AI1822" s="23"/>
      <x:c r="AJ1822" s="222"/>
      <x:c r="AK1822" s="222"/>
      <x:c r="AM1822" s="226"/>
      <x:c r="AN1822" s="222"/>
      <x:c r="AO1822" s="222"/>
    </x:row>
    <x:row r="1823" spans="1:57" x14ac:dyDescent="0.3">
      <x:c r="H1823" s="226"/>
      <x:c r="J1823" s="23"/>
      <x:c r="M1823" s="226"/>
      <x:c r="Q1823" s="23"/>
      <x:c r="R1823" s="23"/>
      <x:c r="T1823" s="226"/>
      <x:c r="U1823" s="226"/>
      <x:c r="V1823" s="226"/>
      <x:c r="W1823" s="226"/>
      <x:c r="X1823" s="226"/>
      <x:c r="Y1823" s="226"/>
      <x:c r="Z1823" s="226"/>
      <x:c r="AA1823" s="226"/>
      <x:c r="AC1823" s="226"/>
      <x:c r="AE1823" s="222"/>
      <x:c r="AF1823" s="226"/>
      <x:c r="AH1823" s="222"/>
      <x:c r="AI1823" s="23"/>
      <x:c r="AJ1823" s="222"/>
      <x:c r="AK1823" s="222"/>
      <x:c r="AM1823" s="226"/>
      <x:c r="AN1823" s="222"/>
      <x:c r="AO1823" s="222"/>
    </x:row>
    <x:row r="1824" spans="1:57" x14ac:dyDescent="0.3">
      <x:c r="H1824" s="226"/>
      <x:c r="J1824" s="23"/>
      <x:c r="Q1824" s="23"/>
      <x:c r="R1824" s="23"/>
      <x:c r="T1824" s="226"/>
      <x:c r="U1824" s="226"/>
      <x:c r="V1824" s="226"/>
      <x:c r="W1824" s="226"/>
      <x:c r="X1824" s="226"/>
      <x:c r="Y1824" s="226"/>
      <x:c r="Z1824" s="226"/>
      <x:c r="AA1824" s="226"/>
      <x:c r="AC1824" s="226"/>
      <x:c r="AE1824" s="226"/>
      <x:c r="AF1824" s="226"/>
      <x:c r="AH1824" s="222"/>
      <x:c r="AI1824" s="23"/>
      <x:c r="AJ1824" s="222"/>
      <x:c r="AK1824" s="222"/>
      <x:c r="AM1824" s="226"/>
      <x:c r="AN1824" s="222"/>
      <x:c r="AO1824" s="222"/>
    </x:row>
    <x:row r="1825" spans="1:57" x14ac:dyDescent="0.3">
      <x:c r="H1825" s="226"/>
      <x:c r="J1825" s="23"/>
      <x:c r="Q1825" s="23"/>
      <x:c r="R1825" s="23"/>
      <x:c r="T1825" s="226"/>
      <x:c r="U1825" s="226"/>
      <x:c r="V1825" s="226"/>
      <x:c r="W1825" s="226"/>
      <x:c r="X1825" s="226"/>
      <x:c r="Y1825" s="226"/>
      <x:c r="Z1825" s="226"/>
      <x:c r="AA1825" s="226"/>
      <x:c r="AC1825" s="226"/>
      <x:c r="AE1825" s="222"/>
      <x:c r="AF1825" s="226"/>
      <x:c r="AH1825" s="222"/>
      <x:c r="AI1825" s="23"/>
      <x:c r="AJ1825" s="222"/>
      <x:c r="AK1825" s="222"/>
      <x:c r="AM1825" s="226"/>
      <x:c r="AN1825" s="222"/>
      <x:c r="AO1825" s="222"/>
    </x:row>
    <x:row r="1826" spans="1:57" x14ac:dyDescent="0.3">
      <x:c r="H1826" s="226"/>
      <x:c r="J1826" s="23"/>
      <x:c r="M1826" s="226"/>
      <x:c r="Q1826" s="23"/>
      <x:c r="R1826" s="23"/>
      <x:c r="T1826" s="226"/>
      <x:c r="U1826" s="226"/>
      <x:c r="V1826" s="226"/>
      <x:c r="W1826" s="226"/>
      <x:c r="X1826" s="226"/>
      <x:c r="Y1826" s="226"/>
      <x:c r="Z1826" s="226"/>
      <x:c r="AA1826" s="226"/>
      <x:c r="AC1826" s="226"/>
      <x:c r="AE1826" s="222"/>
      <x:c r="AF1826" s="226"/>
      <x:c r="AH1826" s="222"/>
      <x:c r="AI1826" s="23"/>
      <x:c r="AJ1826" s="222"/>
      <x:c r="AK1826" s="222"/>
      <x:c r="AM1826" s="226"/>
      <x:c r="AN1826" s="222"/>
      <x:c r="AO1826" s="222"/>
    </x:row>
    <x:row r="1827" spans="1:57" x14ac:dyDescent="0.3">
      <x:c r="H1827" s="226"/>
      <x:c r="J1827" s="23"/>
      <x:c r="M1827" s="226"/>
      <x:c r="Q1827" s="23"/>
      <x:c r="R1827" s="23"/>
      <x:c r="T1827" s="226"/>
      <x:c r="U1827" s="226"/>
      <x:c r="V1827" s="226"/>
      <x:c r="W1827" s="226"/>
      <x:c r="X1827" s="226"/>
      <x:c r="Y1827" s="226"/>
      <x:c r="Z1827" s="226"/>
      <x:c r="AA1827" s="226"/>
      <x:c r="AC1827" s="226"/>
      <x:c r="AE1827" s="222"/>
      <x:c r="AF1827" s="226"/>
      <x:c r="AH1827" s="222"/>
      <x:c r="AI1827" s="23"/>
      <x:c r="AJ1827" s="222"/>
      <x:c r="AK1827" s="222"/>
      <x:c r="AM1827" s="226"/>
      <x:c r="AN1827" s="222"/>
      <x:c r="AO1827" s="222"/>
    </x:row>
    <x:row r="1828" spans="1:57" x14ac:dyDescent="0.3">
      <x:c r="H1828" s="226"/>
      <x:c r="J1828" s="23"/>
      <x:c r="Q1828" s="23"/>
      <x:c r="R1828" s="23"/>
      <x:c r="T1828" s="226"/>
      <x:c r="U1828" s="226"/>
      <x:c r="V1828" s="226"/>
      <x:c r="W1828" s="226"/>
      <x:c r="X1828" s="226"/>
      <x:c r="Y1828" s="226"/>
      <x:c r="Z1828" s="226"/>
      <x:c r="AA1828" s="226"/>
      <x:c r="AC1828" s="226"/>
      <x:c r="AE1828" s="222"/>
      <x:c r="AF1828" s="226"/>
      <x:c r="AH1828" s="222"/>
      <x:c r="AI1828" s="23"/>
      <x:c r="AJ1828" s="222"/>
      <x:c r="AK1828" s="222"/>
      <x:c r="AM1828" s="226"/>
      <x:c r="AN1828" s="222"/>
      <x:c r="AO1828" s="222"/>
    </x:row>
    <x:row r="1829" spans="1:57" x14ac:dyDescent="0.3">
      <x:c r="H1829" s="226"/>
      <x:c r="J1829" s="23"/>
      <x:c r="Q1829" s="23"/>
      <x:c r="R1829" s="23"/>
      <x:c r="T1829" s="226"/>
      <x:c r="U1829" s="226"/>
      <x:c r="V1829" s="226"/>
      <x:c r="W1829" s="226"/>
      <x:c r="X1829" s="226"/>
      <x:c r="Y1829" s="226"/>
      <x:c r="Z1829" s="226"/>
      <x:c r="AA1829" s="226"/>
      <x:c r="AC1829" s="226"/>
      <x:c r="AE1829" s="222"/>
      <x:c r="AF1829" s="226"/>
      <x:c r="AH1829" s="222"/>
      <x:c r="AI1829" s="23"/>
      <x:c r="AJ1829" s="222"/>
      <x:c r="AK1829" s="222"/>
      <x:c r="AM1829" s="226"/>
      <x:c r="AN1829" s="222"/>
      <x:c r="AO1829" s="222"/>
    </x:row>
    <x:row r="1830" spans="1:57" x14ac:dyDescent="0.3">
      <x:c r="H1830" s="226"/>
      <x:c r="J1830" s="23"/>
      <x:c r="M1830" s="226"/>
      <x:c r="Q1830" s="23"/>
      <x:c r="R1830" s="23"/>
      <x:c r="T1830" s="226"/>
      <x:c r="U1830" s="226"/>
      <x:c r="V1830" s="226"/>
      <x:c r="W1830" s="226"/>
      <x:c r="X1830" s="226"/>
      <x:c r="Y1830" s="226"/>
      <x:c r="Z1830" s="226"/>
      <x:c r="AA1830" s="226"/>
      <x:c r="AC1830" s="226"/>
      <x:c r="AE1830" s="222"/>
      <x:c r="AF1830" s="226"/>
      <x:c r="AH1830" s="222"/>
      <x:c r="AI1830" s="23"/>
      <x:c r="AJ1830" s="222"/>
      <x:c r="AK1830" s="222"/>
      <x:c r="AM1830" s="226"/>
      <x:c r="AN1830" s="222"/>
      <x:c r="AO1830" s="222"/>
    </x:row>
    <x:row r="1831" spans="1:57" x14ac:dyDescent="0.3">
      <x:c r="H1831" s="226"/>
      <x:c r="J1831" s="23"/>
      <x:c r="M1831" s="226"/>
      <x:c r="Q1831" s="23"/>
      <x:c r="R1831" s="23"/>
      <x:c r="T1831" s="226"/>
      <x:c r="U1831" s="226"/>
      <x:c r="V1831" s="226"/>
      <x:c r="W1831" s="226"/>
      <x:c r="X1831" s="226"/>
      <x:c r="Y1831" s="226"/>
      <x:c r="Z1831" s="226"/>
      <x:c r="AA1831" s="226"/>
      <x:c r="AC1831" s="226"/>
      <x:c r="AE1831" s="222"/>
      <x:c r="AF1831" s="226"/>
      <x:c r="AH1831" s="222"/>
      <x:c r="AI1831" s="23"/>
      <x:c r="AJ1831" s="222"/>
      <x:c r="AK1831" s="222"/>
      <x:c r="AM1831" s="226"/>
      <x:c r="AN1831" s="222"/>
      <x:c r="AO1831" s="222"/>
    </x:row>
    <x:row r="1832" spans="1:57" x14ac:dyDescent="0.3">
      <x:c r="H1832" s="226"/>
      <x:c r="J1832" s="23"/>
      <x:c r="Q1832" s="23"/>
      <x:c r="R1832" s="23"/>
      <x:c r="T1832" s="226"/>
      <x:c r="U1832" s="226"/>
      <x:c r="V1832" s="226"/>
      <x:c r="W1832" s="226"/>
      <x:c r="X1832" s="226"/>
      <x:c r="Y1832" s="226"/>
      <x:c r="Z1832" s="226"/>
      <x:c r="AA1832" s="226"/>
      <x:c r="AC1832" s="226"/>
      <x:c r="AE1832" s="226"/>
      <x:c r="AF1832" s="226"/>
      <x:c r="AH1832" s="222"/>
      <x:c r="AI1832" s="23"/>
      <x:c r="AJ1832" s="222"/>
      <x:c r="AK1832" s="222"/>
      <x:c r="AM1832" s="226"/>
      <x:c r="AN1832" s="222"/>
      <x:c r="AO1832" s="222"/>
    </x:row>
    <x:row r="1833" spans="1:57" x14ac:dyDescent="0.3">
      <x:c r="H1833" s="226"/>
      <x:c r="J1833" s="23"/>
      <x:c r="M1833" s="226"/>
      <x:c r="Q1833" s="23"/>
      <x:c r="R1833" s="23"/>
      <x:c r="T1833" s="226"/>
      <x:c r="U1833" s="226"/>
      <x:c r="V1833" s="226"/>
      <x:c r="W1833" s="226"/>
      <x:c r="X1833" s="226"/>
      <x:c r="Y1833" s="226"/>
      <x:c r="Z1833" s="226"/>
      <x:c r="AA1833" s="226"/>
      <x:c r="AC1833" s="226"/>
      <x:c r="AE1833" s="222"/>
      <x:c r="AF1833" s="226"/>
      <x:c r="AH1833" s="222"/>
      <x:c r="AI1833" s="23"/>
      <x:c r="AJ1833" s="222"/>
      <x:c r="AK1833" s="222"/>
      <x:c r="AM1833" s="226"/>
      <x:c r="AN1833" s="222"/>
      <x:c r="AO1833" s="222"/>
    </x:row>
    <x:row r="1834" spans="1:57" x14ac:dyDescent="0.3">
      <x:c r="H1834" s="226"/>
      <x:c r="J1834" s="23"/>
      <x:c r="Q1834" s="23"/>
      <x:c r="R1834" s="23"/>
      <x:c r="T1834" s="226"/>
      <x:c r="U1834" s="226"/>
      <x:c r="V1834" s="226"/>
      <x:c r="W1834" s="226"/>
      <x:c r="X1834" s="226"/>
      <x:c r="Y1834" s="226"/>
      <x:c r="Z1834" s="226"/>
      <x:c r="AA1834" s="226"/>
      <x:c r="AC1834" s="226"/>
      <x:c r="AE1834" s="222"/>
      <x:c r="AF1834" s="226"/>
      <x:c r="AH1834" s="222"/>
      <x:c r="AI1834" s="23"/>
      <x:c r="AJ1834" s="222"/>
      <x:c r="AK1834" s="222"/>
      <x:c r="AM1834" s="226"/>
      <x:c r="AN1834" s="222"/>
      <x:c r="AO1834" s="222"/>
    </x:row>
    <x:row r="1835" spans="1:57" x14ac:dyDescent="0.3">
      <x:c r="H1835" s="226"/>
      <x:c r="J1835" s="23"/>
      <x:c r="Q1835" s="23"/>
      <x:c r="R1835" s="23"/>
      <x:c r="T1835" s="226"/>
      <x:c r="U1835" s="226"/>
      <x:c r="V1835" s="226"/>
      <x:c r="W1835" s="226"/>
      <x:c r="X1835" s="226"/>
      <x:c r="Y1835" s="226"/>
      <x:c r="Z1835" s="226"/>
      <x:c r="AA1835" s="226"/>
      <x:c r="AC1835" s="226"/>
      <x:c r="AE1835" s="226"/>
      <x:c r="AF1835" s="226"/>
      <x:c r="AH1835" s="222"/>
      <x:c r="AI1835" s="23"/>
      <x:c r="AJ1835" s="222"/>
      <x:c r="AK1835" s="222"/>
      <x:c r="AM1835" s="226"/>
      <x:c r="AN1835" s="222"/>
      <x:c r="AO1835" s="222"/>
    </x:row>
    <x:row r="1836" spans="1:57" x14ac:dyDescent="0.3">
      <x:c r="H1836" s="226"/>
      <x:c r="J1836" s="23"/>
      <x:c r="M1836" s="226"/>
      <x:c r="Q1836" s="23"/>
      <x:c r="R1836" s="23"/>
      <x:c r="T1836" s="226"/>
      <x:c r="U1836" s="226"/>
      <x:c r="V1836" s="226"/>
      <x:c r="W1836" s="226"/>
      <x:c r="X1836" s="226"/>
      <x:c r="Y1836" s="226"/>
      <x:c r="Z1836" s="226"/>
      <x:c r="AA1836" s="226"/>
      <x:c r="AC1836" s="226"/>
      <x:c r="AE1836" s="222"/>
      <x:c r="AF1836" s="226"/>
      <x:c r="AH1836" s="222"/>
      <x:c r="AI1836" s="23"/>
      <x:c r="AJ1836" s="222"/>
      <x:c r="AK1836" s="222"/>
      <x:c r="AM1836" s="226"/>
      <x:c r="AN1836" s="222"/>
      <x:c r="AO1836" s="222"/>
    </x:row>
    <x:row r="1837" spans="1:57" x14ac:dyDescent="0.3">
      <x:c r="H1837" s="226"/>
      <x:c r="J1837" s="23"/>
      <x:c r="M1837" s="226"/>
      <x:c r="Q1837" s="23"/>
      <x:c r="R1837" s="23"/>
      <x:c r="T1837" s="226"/>
      <x:c r="U1837" s="226"/>
      <x:c r="V1837" s="226"/>
      <x:c r="W1837" s="226"/>
      <x:c r="X1837" s="226"/>
      <x:c r="Y1837" s="226"/>
      <x:c r="Z1837" s="226"/>
      <x:c r="AA1837" s="226"/>
      <x:c r="AC1837" s="226"/>
      <x:c r="AE1837" s="222"/>
      <x:c r="AF1837" s="226"/>
      <x:c r="AH1837" s="222"/>
      <x:c r="AI1837" s="23"/>
      <x:c r="AJ1837" s="222"/>
      <x:c r="AK1837" s="222"/>
      <x:c r="AM1837" s="226"/>
      <x:c r="AN1837" s="222"/>
      <x:c r="AO1837" s="222"/>
    </x:row>
    <x:row r="1838" spans="1:57" x14ac:dyDescent="0.3">
      <x:c r="H1838" s="226"/>
      <x:c r="J1838" s="23"/>
      <x:c r="Q1838" s="23"/>
      <x:c r="R1838" s="23"/>
      <x:c r="T1838" s="226"/>
      <x:c r="U1838" s="226"/>
      <x:c r="V1838" s="226"/>
      <x:c r="W1838" s="226"/>
      <x:c r="X1838" s="226"/>
      <x:c r="Y1838" s="226"/>
      <x:c r="Z1838" s="226"/>
      <x:c r="AA1838" s="226"/>
      <x:c r="AC1838" s="226"/>
      <x:c r="AE1838" s="222"/>
      <x:c r="AF1838" s="226"/>
      <x:c r="AH1838" s="222"/>
      <x:c r="AI1838" s="23"/>
      <x:c r="AJ1838" s="222"/>
      <x:c r="AK1838" s="222"/>
      <x:c r="AM1838" s="226"/>
      <x:c r="AN1838" s="222"/>
      <x:c r="AO1838" s="222"/>
    </x:row>
    <x:row r="1839" spans="1:57" x14ac:dyDescent="0.3">
      <x:c r="H1839" s="226"/>
      <x:c r="J1839" s="23"/>
      <x:c r="M1839" s="226"/>
      <x:c r="Q1839" s="23"/>
      <x:c r="R1839" s="23"/>
      <x:c r="T1839" s="226"/>
      <x:c r="U1839" s="226"/>
      <x:c r="V1839" s="226"/>
      <x:c r="W1839" s="226"/>
      <x:c r="X1839" s="226"/>
      <x:c r="Y1839" s="226"/>
      <x:c r="Z1839" s="226"/>
      <x:c r="AA1839" s="226"/>
      <x:c r="AC1839" s="226"/>
      <x:c r="AE1839" s="226"/>
      <x:c r="AF1839" s="226"/>
      <x:c r="AH1839" s="222"/>
      <x:c r="AI1839" s="23"/>
      <x:c r="AJ1839" s="222"/>
      <x:c r="AK1839" s="222"/>
      <x:c r="AM1839" s="226"/>
      <x:c r="AN1839" s="222"/>
      <x:c r="AO1839" s="222"/>
    </x:row>
    <x:row r="1840" spans="1:57" x14ac:dyDescent="0.3">
      <x:c r="H1840" s="226"/>
      <x:c r="J1840" s="23"/>
      <x:c r="Q1840" s="23"/>
      <x:c r="R1840" s="23"/>
      <x:c r="T1840" s="226"/>
      <x:c r="U1840" s="226"/>
      <x:c r="V1840" s="226"/>
      <x:c r="W1840" s="226"/>
      <x:c r="X1840" s="226"/>
      <x:c r="Y1840" s="226"/>
      <x:c r="Z1840" s="226"/>
      <x:c r="AA1840" s="226"/>
      <x:c r="AC1840" s="226"/>
      <x:c r="AE1840" s="226"/>
      <x:c r="AF1840" s="226"/>
      <x:c r="AH1840" s="222"/>
      <x:c r="AI1840" s="23"/>
      <x:c r="AJ1840" s="222"/>
      <x:c r="AK1840" s="222"/>
      <x:c r="AM1840" s="226"/>
      <x:c r="AN1840" s="222"/>
      <x:c r="AO1840" s="222"/>
    </x:row>
    <x:row r="1841" spans="1:57" x14ac:dyDescent="0.3">
      <x:c r="H1841" s="226"/>
      <x:c r="J1841" s="23"/>
      <x:c r="Q1841" s="23"/>
      <x:c r="R1841" s="23"/>
      <x:c r="T1841" s="226"/>
      <x:c r="U1841" s="226"/>
      <x:c r="V1841" s="226"/>
      <x:c r="W1841" s="226"/>
      <x:c r="X1841" s="226"/>
      <x:c r="Y1841" s="226"/>
      <x:c r="Z1841" s="226"/>
      <x:c r="AA1841" s="226"/>
      <x:c r="AC1841" s="226"/>
      <x:c r="AE1841" s="222"/>
      <x:c r="AF1841" s="226"/>
      <x:c r="AH1841" s="222"/>
      <x:c r="AI1841" s="23"/>
      <x:c r="AJ1841" s="222"/>
      <x:c r="AK1841" s="222"/>
      <x:c r="AM1841" s="226"/>
      <x:c r="AN1841" s="222"/>
      <x:c r="AO1841" s="222"/>
    </x:row>
    <x:row r="1842" spans="1:57" x14ac:dyDescent="0.3">
      <x:c r="H1842" s="226"/>
      <x:c r="J1842" s="23"/>
      <x:c r="Q1842" s="23"/>
      <x:c r="R1842" s="23"/>
      <x:c r="T1842" s="226"/>
      <x:c r="U1842" s="226"/>
      <x:c r="V1842" s="226"/>
      <x:c r="W1842" s="226"/>
      <x:c r="X1842" s="226"/>
      <x:c r="Y1842" s="226"/>
      <x:c r="Z1842" s="226"/>
      <x:c r="AA1842" s="226"/>
      <x:c r="AC1842" s="226"/>
      <x:c r="AE1842" s="222"/>
      <x:c r="AF1842" s="226"/>
      <x:c r="AH1842" s="222"/>
      <x:c r="AI1842" s="23"/>
      <x:c r="AJ1842" s="222"/>
      <x:c r="AK1842" s="222"/>
      <x:c r="AM1842" s="226"/>
      <x:c r="AN1842" s="222"/>
      <x:c r="AO1842" s="222"/>
    </x:row>
    <x:row r="1843" spans="1:57" x14ac:dyDescent="0.3">
      <x:c r="H1843" s="226"/>
      <x:c r="J1843" s="23"/>
      <x:c r="M1843" s="226"/>
      <x:c r="Q1843" s="23"/>
      <x:c r="R1843" s="23"/>
      <x:c r="T1843" s="226"/>
      <x:c r="U1843" s="226"/>
      <x:c r="V1843" s="226"/>
      <x:c r="W1843" s="226"/>
      <x:c r="X1843" s="226"/>
      <x:c r="Y1843" s="226"/>
      <x:c r="Z1843" s="226"/>
      <x:c r="AA1843" s="226"/>
      <x:c r="AC1843" s="226"/>
      <x:c r="AE1843" s="222"/>
      <x:c r="AF1843" s="226"/>
      <x:c r="AH1843" s="222"/>
      <x:c r="AI1843" s="23"/>
      <x:c r="AJ1843" s="222"/>
      <x:c r="AK1843" s="222"/>
      <x:c r="AM1843" s="226"/>
      <x:c r="AN1843" s="222"/>
      <x:c r="AO1843" s="222"/>
    </x:row>
    <x:row r="1844" spans="1:57" x14ac:dyDescent="0.3">
      <x:c r="H1844" s="226"/>
      <x:c r="J1844" s="23"/>
      <x:c r="Q1844" s="23"/>
      <x:c r="R1844" s="23"/>
      <x:c r="T1844" s="226"/>
      <x:c r="U1844" s="226"/>
      <x:c r="V1844" s="226"/>
      <x:c r="W1844" s="226"/>
      <x:c r="X1844" s="226"/>
      <x:c r="Y1844" s="226"/>
      <x:c r="Z1844" s="226"/>
      <x:c r="AA1844" s="226"/>
      <x:c r="AC1844" s="226"/>
      <x:c r="AE1844" s="222"/>
      <x:c r="AF1844" s="226"/>
      <x:c r="AH1844" s="222"/>
      <x:c r="AI1844" s="23"/>
      <x:c r="AJ1844" s="222"/>
      <x:c r="AK1844" s="222"/>
      <x:c r="AM1844" s="226"/>
      <x:c r="AN1844" s="222"/>
      <x:c r="AO1844" s="222"/>
    </x:row>
    <x:row r="1845" spans="1:57" x14ac:dyDescent="0.3">
      <x:c r="H1845" s="226"/>
      <x:c r="J1845" s="23"/>
      <x:c r="Q1845" s="23"/>
      <x:c r="R1845" s="23"/>
      <x:c r="T1845" s="226"/>
      <x:c r="U1845" s="226"/>
      <x:c r="V1845" s="226"/>
      <x:c r="W1845" s="226"/>
      <x:c r="X1845" s="226"/>
      <x:c r="Y1845" s="226"/>
      <x:c r="Z1845" s="226"/>
      <x:c r="AA1845" s="226"/>
      <x:c r="AC1845" s="226"/>
      <x:c r="AE1845" s="222"/>
      <x:c r="AF1845" s="226"/>
      <x:c r="AH1845" s="222"/>
      <x:c r="AI1845" s="23"/>
      <x:c r="AJ1845" s="222"/>
      <x:c r="AK1845" s="222"/>
      <x:c r="AM1845" s="226"/>
      <x:c r="AN1845" s="222"/>
      <x:c r="AO1845" s="222"/>
    </x:row>
    <x:row r="1846" spans="1:57" x14ac:dyDescent="0.3">
      <x:c r="H1846" s="226"/>
      <x:c r="J1846" s="23"/>
      <x:c r="M1846" s="226"/>
      <x:c r="Q1846" s="23"/>
      <x:c r="R1846" s="23"/>
      <x:c r="T1846" s="226"/>
      <x:c r="U1846" s="226"/>
      <x:c r="V1846" s="226"/>
      <x:c r="W1846" s="226"/>
      <x:c r="X1846" s="226"/>
      <x:c r="Y1846" s="226"/>
      <x:c r="Z1846" s="226"/>
      <x:c r="AA1846" s="226"/>
      <x:c r="AC1846" s="226"/>
      <x:c r="AE1846" s="222"/>
      <x:c r="AF1846" s="226"/>
      <x:c r="AH1846" s="226"/>
      <x:c r="AI1846" s="23"/>
      <x:c r="AJ1846" s="226"/>
      <x:c r="AK1846" s="226"/>
      <x:c r="AM1846" s="226"/>
      <x:c r="AN1846" s="226"/>
      <x:c r="AO1846" s="226"/>
    </x:row>
    <x:row r="1847" spans="1:57" x14ac:dyDescent="0.3">
      <x:c r="H1847" s="226"/>
      <x:c r="J1847" s="23"/>
      <x:c r="Q1847" s="23"/>
      <x:c r="R1847" s="23"/>
      <x:c r="T1847" s="226"/>
      <x:c r="U1847" s="226"/>
      <x:c r="V1847" s="226"/>
      <x:c r="W1847" s="226"/>
      <x:c r="X1847" s="226"/>
      <x:c r="Y1847" s="226"/>
      <x:c r="Z1847" s="226"/>
      <x:c r="AA1847" s="226"/>
      <x:c r="AC1847" s="226"/>
      <x:c r="AE1847" s="222"/>
      <x:c r="AF1847" s="226"/>
      <x:c r="AH1847" s="222"/>
      <x:c r="AI1847" s="23"/>
      <x:c r="AJ1847" s="222"/>
      <x:c r="AK1847" s="222"/>
      <x:c r="AM1847" s="226"/>
      <x:c r="AN1847" s="222"/>
      <x:c r="AO1847" s="222"/>
    </x:row>
    <x:row r="1848" spans="1:57" x14ac:dyDescent="0.3">
      <x:c r="H1848" s="226"/>
      <x:c r="J1848" s="23"/>
      <x:c r="M1848" s="226"/>
      <x:c r="Q1848" s="23"/>
      <x:c r="R1848" s="23"/>
      <x:c r="T1848" s="226"/>
      <x:c r="U1848" s="226"/>
      <x:c r="V1848" s="226"/>
      <x:c r="W1848" s="226"/>
      <x:c r="X1848" s="226"/>
      <x:c r="Y1848" s="226"/>
      <x:c r="Z1848" s="226"/>
      <x:c r="AA1848" s="226"/>
      <x:c r="AC1848" s="226"/>
      <x:c r="AE1848" s="222"/>
      <x:c r="AF1848" s="226"/>
      <x:c r="AH1848" s="222"/>
      <x:c r="AI1848" s="23"/>
      <x:c r="AJ1848" s="222"/>
      <x:c r="AK1848" s="222"/>
      <x:c r="AM1848" s="226"/>
      <x:c r="AN1848" s="222"/>
      <x:c r="AO1848" s="222"/>
    </x:row>
    <x:row r="1849" spans="1:57" x14ac:dyDescent="0.3">
      <x:c r="H1849" s="226"/>
      <x:c r="J1849" s="23"/>
      <x:c r="M1849" s="226"/>
      <x:c r="Q1849" s="23"/>
      <x:c r="R1849" s="23"/>
      <x:c r="T1849" s="226"/>
      <x:c r="U1849" s="226"/>
      <x:c r="V1849" s="226"/>
      <x:c r="W1849" s="226"/>
      <x:c r="X1849" s="226"/>
      <x:c r="Y1849" s="226"/>
      <x:c r="Z1849" s="226"/>
      <x:c r="AA1849" s="226"/>
      <x:c r="AC1849" s="226"/>
      <x:c r="AE1849" s="222"/>
      <x:c r="AF1849" s="226"/>
      <x:c r="AH1849" s="222"/>
      <x:c r="AI1849" s="23"/>
      <x:c r="AJ1849" s="222"/>
      <x:c r="AK1849" s="222"/>
      <x:c r="AM1849" s="226"/>
      <x:c r="AN1849" s="222"/>
      <x:c r="AO1849" s="222"/>
    </x:row>
    <x:row r="1850" spans="1:57" x14ac:dyDescent="0.3">
      <x:c r="H1850" s="226"/>
      <x:c r="J1850" s="23"/>
      <x:c r="Q1850" s="23"/>
      <x:c r="R1850" s="23"/>
      <x:c r="T1850" s="226"/>
      <x:c r="U1850" s="226"/>
      <x:c r="V1850" s="226"/>
      <x:c r="W1850" s="226"/>
      <x:c r="X1850" s="226"/>
      <x:c r="Y1850" s="226"/>
      <x:c r="Z1850" s="226"/>
      <x:c r="AA1850" s="226"/>
      <x:c r="AC1850" s="226"/>
      <x:c r="AE1850" s="222"/>
      <x:c r="AF1850" s="226"/>
      <x:c r="AH1850" s="222"/>
      <x:c r="AI1850" s="23"/>
      <x:c r="AJ1850" s="222"/>
      <x:c r="AK1850" s="222"/>
      <x:c r="AM1850" s="226"/>
      <x:c r="AN1850" s="222"/>
      <x:c r="AO1850" s="222"/>
    </x:row>
    <x:row r="1851" spans="1:57" x14ac:dyDescent="0.3">
      <x:c r="H1851" s="226"/>
      <x:c r="J1851" s="23"/>
      <x:c r="M1851" s="226"/>
      <x:c r="Q1851" s="23"/>
      <x:c r="R1851" s="23"/>
      <x:c r="T1851" s="226"/>
      <x:c r="U1851" s="226"/>
      <x:c r="V1851" s="226"/>
      <x:c r="W1851" s="226"/>
      <x:c r="X1851" s="226"/>
      <x:c r="Y1851" s="226"/>
      <x:c r="Z1851" s="226"/>
      <x:c r="AA1851" s="226"/>
      <x:c r="AC1851" s="226"/>
      <x:c r="AE1851" s="222"/>
      <x:c r="AF1851" s="226"/>
      <x:c r="AH1851" s="222"/>
      <x:c r="AI1851" s="23"/>
      <x:c r="AJ1851" s="222"/>
      <x:c r="AK1851" s="222"/>
      <x:c r="AM1851" s="226"/>
      <x:c r="AN1851" s="222"/>
      <x:c r="AO1851" s="222"/>
    </x:row>
    <x:row r="1852" spans="1:57" x14ac:dyDescent="0.3">
      <x:c r="H1852" s="226"/>
      <x:c r="J1852" s="23"/>
      <x:c r="M1852" s="226"/>
      <x:c r="Q1852" s="23"/>
      <x:c r="R1852" s="23"/>
      <x:c r="T1852" s="226"/>
      <x:c r="U1852" s="226"/>
      <x:c r="V1852" s="226"/>
      <x:c r="W1852" s="226"/>
      <x:c r="X1852" s="226"/>
      <x:c r="Y1852" s="226"/>
      <x:c r="Z1852" s="226"/>
      <x:c r="AA1852" s="226"/>
      <x:c r="AC1852" s="226"/>
      <x:c r="AE1852" s="222"/>
      <x:c r="AF1852" s="226"/>
      <x:c r="AH1852" s="222"/>
      <x:c r="AI1852" s="23"/>
      <x:c r="AJ1852" s="226"/>
      <x:c r="AK1852" s="226"/>
      <x:c r="AM1852" s="226"/>
      <x:c r="AN1852" s="226"/>
      <x:c r="AO1852" s="226"/>
    </x:row>
    <x:row r="1853" spans="1:57" x14ac:dyDescent="0.3">
      <x:c r="H1853" s="226"/>
      <x:c r="J1853" s="23"/>
      <x:c r="Q1853" s="23"/>
      <x:c r="R1853" s="23"/>
      <x:c r="T1853" s="226"/>
      <x:c r="U1853" s="226"/>
      <x:c r="V1853" s="226"/>
      <x:c r="W1853" s="226"/>
      <x:c r="X1853" s="226"/>
      <x:c r="Y1853" s="226"/>
      <x:c r="Z1853" s="226"/>
      <x:c r="AA1853" s="226"/>
      <x:c r="AC1853" s="226"/>
      <x:c r="AE1853" s="226"/>
      <x:c r="AF1853" s="226"/>
      <x:c r="AH1853" s="222"/>
      <x:c r="AI1853" s="23"/>
      <x:c r="AJ1853" s="222"/>
      <x:c r="AK1853" s="222"/>
      <x:c r="AM1853" s="226"/>
      <x:c r="AN1853" s="222"/>
      <x:c r="AO1853" s="222"/>
    </x:row>
    <x:row r="1854" spans="1:57" x14ac:dyDescent="0.3">
      <x:c r="H1854" s="226"/>
      <x:c r="J1854" s="23"/>
      <x:c r="M1854" s="226"/>
      <x:c r="Q1854" s="23"/>
      <x:c r="R1854" s="23"/>
      <x:c r="T1854" s="226"/>
      <x:c r="U1854" s="226"/>
      <x:c r="V1854" s="226"/>
      <x:c r="W1854" s="226"/>
      <x:c r="X1854" s="226"/>
      <x:c r="Y1854" s="226"/>
      <x:c r="Z1854" s="226"/>
      <x:c r="AA1854" s="226"/>
      <x:c r="AC1854" s="226"/>
      <x:c r="AE1854" s="226"/>
      <x:c r="AF1854" s="226"/>
      <x:c r="AH1854" s="222"/>
      <x:c r="AI1854" s="23"/>
      <x:c r="AJ1854" s="222"/>
      <x:c r="AK1854" s="222"/>
      <x:c r="AM1854" s="226"/>
      <x:c r="AN1854" s="222"/>
      <x:c r="AO1854" s="222"/>
    </x:row>
    <x:row r="1855" spans="1:57" x14ac:dyDescent="0.3">
      <x:c r="H1855" s="226"/>
      <x:c r="J1855" s="23"/>
      <x:c r="M1855" s="226"/>
      <x:c r="Q1855" s="23"/>
      <x:c r="R1855" s="23"/>
      <x:c r="T1855" s="226"/>
      <x:c r="U1855" s="226"/>
      <x:c r="V1855" s="226"/>
      <x:c r="W1855" s="226"/>
      <x:c r="X1855" s="226"/>
      <x:c r="Y1855" s="226"/>
      <x:c r="Z1855" s="226"/>
      <x:c r="AA1855" s="226"/>
      <x:c r="AC1855" s="226"/>
      <x:c r="AE1855" s="222"/>
      <x:c r="AF1855" s="226"/>
      <x:c r="AH1855" s="222"/>
      <x:c r="AI1855" s="23"/>
      <x:c r="AJ1855" s="222"/>
      <x:c r="AK1855" s="222"/>
      <x:c r="AM1855" s="226"/>
      <x:c r="AN1855" s="222"/>
      <x:c r="AO1855" s="222"/>
    </x:row>
    <x:row r="1856" spans="1:57" x14ac:dyDescent="0.3">
      <x:c r="H1856" s="226"/>
      <x:c r="J1856" s="23"/>
      <x:c r="M1856" s="226"/>
      <x:c r="Q1856" s="23"/>
      <x:c r="R1856" s="23"/>
      <x:c r="T1856" s="226"/>
      <x:c r="U1856" s="226"/>
      <x:c r="V1856" s="226"/>
      <x:c r="W1856" s="226"/>
      <x:c r="X1856" s="226"/>
      <x:c r="Y1856" s="226"/>
      <x:c r="Z1856" s="226"/>
      <x:c r="AA1856" s="226"/>
      <x:c r="AC1856" s="226"/>
      <x:c r="AE1856" s="226"/>
      <x:c r="AF1856" s="226"/>
      <x:c r="AH1856" s="222"/>
      <x:c r="AI1856" s="23"/>
      <x:c r="AJ1856" s="222"/>
      <x:c r="AK1856" s="222"/>
      <x:c r="AM1856" s="226"/>
      <x:c r="AN1856" s="222"/>
      <x:c r="AO1856" s="222"/>
    </x:row>
    <x:row r="1857" spans="1:57" x14ac:dyDescent="0.3">
      <x:c r="H1857" s="226"/>
      <x:c r="J1857" s="23"/>
      <x:c r="M1857" s="226"/>
      <x:c r="Q1857" s="23"/>
      <x:c r="R1857" s="23"/>
      <x:c r="T1857" s="226"/>
      <x:c r="U1857" s="226"/>
      <x:c r="V1857" s="226"/>
      <x:c r="W1857" s="226"/>
      <x:c r="X1857" s="226"/>
      <x:c r="Y1857" s="226"/>
      <x:c r="Z1857" s="226"/>
      <x:c r="AA1857" s="226"/>
      <x:c r="AC1857" s="226"/>
      <x:c r="AE1857" s="226"/>
      <x:c r="AF1857" s="226"/>
      <x:c r="AH1857" s="222"/>
      <x:c r="AI1857" s="23"/>
      <x:c r="AJ1857" s="222"/>
      <x:c r="AK1857" s="222"/>
      <x:c r="AM1857" s="226"/>
      <x:c r="AN1857" s="222"/>
      <x:c r="AO1857" s="222"/>
    </x:row>
    <x:row r="1858" spans="1:57" x14ac:dyDescent="0.3">
      <x:c r="H1858" s="226"/>
      <x:c r="J1858" s="23"/>
      <x:c r="Q1858" s="23"/>
      <x:c r="R1858" s="23"/>
      <x:c r="T1858" s="226"/>
      <x:c r="U1858" s="226"/>
      <x:c r="V1858" s="226"/>
      <x:c r="W1858" s="226"/>
      <x:c r="X1858" s="226"/>
      <x:c r="Y1858" s="226"/>
      <x:c r="Z1858" s="226"/>
      <x:c r="AA1858" s="226"/>
      <x:c r="AC1858" s="226"/>
      <x:c r="AE1858" s="222"/>
      <x:c r="AF1858" s="226"/>
      <x:c r="AH1858" s="222"/>
      <x:c r="AI1858" s="23"/>
      <x:c r="AJ1858" s="222"/>
      <x:c r="AK1858" s="222"/>
      <x:c r="AM1858" s="226"/>
      <x:c r="AN1858" s="222"/>
      <x:c r="AO1858" s="222"/>
    </x:row>
    <x:row r="1859" spans="1:57" x14ac:dyDescent="0.3">
      <x:c r="H1859" s="226"/>
      <x:c r="J1859" s="23"/>
      <x:c r="M1859" s="226"/>
      <x:c r="Q1859" s="23"/>
      <x:c r="R1859" s="23"/>
      <x:c r="T1859" s="226"/>
      <x:c r="U1859" s="226"/>
      <x:c r="V1859" s="226"/>
      <x:c r="W1859" s="226"/>
      <x:c r="X1859" s="226"/>
      <x:c r="Y1859" s="226"/>
      <x:c r="Z1859" s="226"/>
      <x:c r="AA1859" s="226"/>
      <x:c r="AC1859" s="226"/>
      <x:c r="AE1859" s="222"/>
      <x:c r="AF1859" s="226"/>
      <x:c r="AH1859" s="222"/>
      <x:c r="AI1859" s="23"/>
      <x:c r="AJ1859" s="222"/>
      <x:c r="AK1859" s="222"/>
      <x:c r="AM1859" s="226"/>
      <x:c r="AN1859" s="222"/>
      <x:c r="AO1859" s="222"/>
    </x:row>
    <x:row r="1860" spans="1:57" x14ac:dyDescent="0.3">
      <x:c r="H1860" s="226"/>
      <x:c r="J1860" s="23"/>
      <x:c r="M1860" s="226"/>
      <x:c r="Q1860" s="23"/>
      <x:c r="R1860" s="23"/>
      <x:c r="T1860" s="226"/>
      <x:c r="U1860" s="226"/>
      <x:c r="V1860" s="226"/>
      <x:c r="W1860" s="226"/>
      <x:c r="X1860" s="226"/>
      <x:c r="Y1860" s="226"/>
      <x:c r="Z1860" s="226"/>
      <x:c r="AA1860" s="226"/>
      <x:c r="AC1860" s="226"/>
      <x:c r="AE1860" s="222"/>
      <x:c r="AF1860" s="226"/>
      <x:c r="AH1860" s="222"/>
      <x:c r="AI1860" s="23"/>
      <x:c r="AJ1860" s="222"/>
      <x:c r="AK1860" s="222"/>
      <x:c r="AM1860" s="226"/>
      <x:c r="AN1860" s="222"/>
      <x:c r="AO1860" s="222"/>
    </x:row>
    <x:row r="1861" spans="1:57" x14ac:dyDescent="0.3">
      <x:c r="H1861" s="226"/>
      <x:c r="J1861" s="23"/>
      <x:c r="M1861" s="226"/>
      <x:c r="Q1861" s="23"/>
      <x:c r="R1861" s="23"/>
      <x:c r="T1861" s="226"/>
      <x:c r="U1861" s="226"/>
      <x:c r="V1861" s="226"/>
      <x:c r="W1861" s="226"/>
      <x:c r="X1861" s="226"/>
      <x:c r="Y1861" s="226"/>
      <x:c r="Z1861" s="226"/>
      <x:c r="AA1861" s="226"/>
      <x:c r="AC1861" s="226"/>
      <x:c r="AE1861" s="226"/>
      <x:c r="AF1861" s="226"/>
      <x:c r="AH1861" s="222"/>
      <x:c r="AI1861" s="23"/>
      <x:c r="AJ1861" s="222"/>
      <x:c r="AK1861" s="222"/>
      <x:c r="AM1861" s="226"/>
      <x:c r="AN1861" s="222"/>
      <x:c r="AO1861" s="222"/>
    </x:row>
    <x:row r="1862" spans="1:57" x14ac:dyDescent="0.3">
      <x:c r="H1862" s="226"/>
      <x:c r="J1862" s="23"/>
      <x:c r="Q1862" s="23"/>
      <x:c r="R1862" s="23"/>
      <x:c r="T1862" s="226"/>
      <x:c r="U1862" s="226"/>
      <x:c r="V1862" s="226"/>
      <x:c r="W1862" s="226"/>
      <x:c r="X1862" s="226"/>
      <x:c r="Y1862" s="226"/>
      <x:c r="Z1862" s="226"/>
      <x:c r="AA1862" s="226"/>
      <x:c r="AC1862" s="226"/>
      <x:c r="AE1862" s="222"/>
      <x:c r="AF1862" s="226"/>
      <x:c r="AH1862" s="222"/>
      <x:c r="AI1862" s="23"/>
      <x:c r="AJ1862" s="222"/>
      <x:c r="AK1862" s="222"/>
      <x:c r="AM1862" s="226"/>
      <x:c r="AN1862" s="222"/>
      <x:c r="AO1862" s="222"/>
    </x:row>
    <x:row r="1863" spans="1:57" x14ac:dyDescent="0.3">
      <x:c r="H1863" s="226"/>
      <x:c r="J1863" s="23"/>
      <x:c r="M1863" s="226"/>
      <x:c r="Q1863" s="23"/>
      <x:c r="R1863" s="23"/>
      <x:c r="T1863" s="226"/>
      <x:c r="U1863" s="226"/>
      <x:c r="V1863" s="226"/>
      <x:c r="W1863" s="226"/>
      <x:c r="X1863" s="226"/>
      <x:c r="Y1863" s="226"/>
      <x:c r="Z1863" s="226"/>
      <x:c r="AA1863" s="226"/>
      <x:c r="AC1863" s="226"/>
      <x:c r="AE1863" s="222"/>
      <x:c r="AF1863" s="226"/>
      <x:c r="AH1863" s="222"/>
      <x:c r="AI1863" s="23"/>
      <x:c r="AJ1863" s="222"/>
      <x:c r="AK1863" s="222"/>
      <x:c r="AM1863" s="226"/>
      <x:c r="AN1863" s="222"/>
      <x:c r="AO1863" s="222"/>
    </x:row>
    <x:row r="1864" spans="1:57" x14ac:dyDescent="0.3">
      <x:c r="H1864" s="226"/>
      <x:c r="J1864" s="23"/>
      <x:c r="M1864" s="226"/>
      <x:c r="Q1864" s="23"/>
      <x:c r="R1864" s="23"/>
      <x:c r="T1864" s="226"/>
      <x:c r="U1864" s="226"/>
      <x:c r="V1864" s="226"/>
      <x:c r="W1864" s="226"/>
      <x:c r="X1864" s="226"/>
      <x:c r="Y1864" s="226"/>
      <x:c r="Z1864" s="226"/>
      <x:c r="AA1864" s="226"/>
      <x:c r="AC1864" s="226"/>
      <x:c r="AE1864" s="222"/>
      <x:c r="AF1864" s="226"/>
      <x:c r="AH1864" s="222"/>
      <x:c r="AI1864" s="23"/>
      <x:c r="AJ1864" s="222"/>
      <x:c r="AK1864" s="222"/>
      <x:c r="AM1864" s="226"/>
      <x:c r="AN1864" s="222"/>
      <x:c r="AO1864" s="222"/>
    </x:row>
    <x:row r="1865" spans="1:57" x14ac:dyDescent="0.3">
      <x:c r="H1865" s="226"/>
      <x:c r="J1865" s="23"/>
      <x:c r="M1865" s="226"/>
      <x:c r="Q1865" s="23"/>
      <x:c r="R1865" s="23"/>
      <x:c r="T1865" s="226"/>
      <x:c r="U1865" s="226"/>
      <x:c r="V1865" s="226"/>
      <x:c r="W1865" s="226"/>
      <x:c r="X1865" s="226"/>
      <x:c r="Y1865" s="226"/>
      <x:c r="Z1865" s="226"/>
      <x:c r="AA1865" s="226"/>
      <x:c r="AC1865" s="226"/>
      <x:c r="AE1865" s="226"/>
      <x:c r="AF1865" s="226"/>
      <x:c r="AH1865" s="226"/>
      <x:c r="AI1865" s="23"/>
      <x:c r="AJ1865" s="226"/>
      <x:c r="AK1865" s="226"/>
      <x:c r="AM1865" s="226"/>
      <x:c r="AN1865" s="226"/>
      <x:c r="AO1865" s="226"/>
    </x:row>
    <x:row r="1866" spans="1:57" x14ac:dyDescent="0.3">
      <x:c r="H1866" s="226"/>
      <x:c r="J1866" s="23"/>
      <x:c r="Q1866" s="23"/>
      <x:c r="R1866" s="23"/>
      <x:c r="T1866" s="226"/>
      <x:c r="U1866" s="226"/>
      <x:c r="V1866" s="226"/>
      <x:c r="W1866" s="226"/>
      <x:c r="X1866" s="226"/>
      <x:c r="Y1866" s="226"/>
      <x:c r="Z1866" s="226"/>
      <x:c r="AA1866" s="226"/>
      <x:c r="AC1866" s="226"/>
      <x:c r="AE1866" s="222"/>
      <x:c r="AF1866" s="226"/>
      <x:c r="AH1866" s="222"/>
      <x:c r="AI1866" s="23"/>
      <x:c r="AJ1866" s="222"/>
      <x:c r="AK1866" s="222"/>
      <x:c r="AM1866" s="226"/>
      <x:c r="AN1866" s="222"/>
      <x:c r="AO1866" s="222"/>
    </x:row>
    <x:row r="1867" spans="1:57" x14ac:dyDescent="0.3">
      <x:c r="H1867" s="226"/>
      <x:c r="J1867" s="23"/>
      <x:c r="M1867" s="226"/>
      <x:c r="Q1867" s="23"/>
      <x:c r="R1867" s="23"/>
      <x:c r="T1867" s="226"/>
      <x:c r="U1867" s="226"/>
      <x:c r="V1867" s="226"/>
      <x:c r="W1867" s="226"/>
      <x:c r="X1867" s="226"/>
      <x:c r="Y1867" s="226"/>
      <x:c r="Z1867" s="226"/>
      <x:c r="AA1867" s="226"/>
      <x:c r="AC1867" s="226"/>
      <x:c r="AE1867" s="226"/>
      <x:c r="AF1867" s="226"/>
      <x:c r="AH1867" s="222"/>
      <x:c r="AI1867" s="23"/>
      <x:c r="AJ1867" s="222"/>
      <x:c r="AK1867" s="222"/>
      <x:c r="AM1867" s="226"/>
      <x:c r="AN1867" s="222"/>
      <x:c r="AO1867" s="222"/>
    </x:row>
    <x:row r="1868" spans="1:57" x14ac:dyDescent="0.3">
      <x:c r="H1868" s="226"/>
      <x:c r="J1868" s="23"/>
      <x:c r="Q1868" s="23"/>
      <x:c r="R1868" s="23"/>
      <x:c r="T1868" s="226"/>
      <x:c r="U1868" s="226"/>
      <x:c r="V1868" s="226"/>
      <x:c r="W1868" s="226"/>
      <x:c r="X1868" s="226"/>
      <x:c r="Y1868" s="226"/>
      <x:c r="Z1868" s="226"/>
      <x:c r="AA1868" s="226"/>
      <x:c r="AC1868" s="226"/>
      <x:c r="AE1868" s="222"/>
      <x:c r="AF1868" s="226"/>
      <x:c r="AH1868" s="222"/>
      <x:c r="AI1868" s="23"/>
      <x:c r="AJ1868" s="222"/>
      <x:c r="AK1868" s="222"/>
      <x:c r="AM1868" s="226"/>
      <x:c r="AN1868" s="222"/>
      <x:c r="AO1868" s="222"/>
    </x:row>
    <x:row r="1869" spans="1:57" x14ac:dyDescent="0.3">
      <x:c r="H1869" s="226"/>
      <x:c r="J1869" s="23"/>
      <x:c r="M1869" s="226"/>
      <x:c r="Q1869" s="23"/>
      <x:c r="R1869" s="23"/>
      <x:c r="T1869" s="226"/>
      <x:c r="U1869" s="226"/>
      <x:c r="V1869" s="226"/>
      <x:c r="W1869" s="226"/>
      <x:c r="X1869" s="226"/>
      <x:c r="Y1869" s="226"/>
      <x:c r="Z1869" s="226"/>
      <x:c r="AA1869" s="226"/>
      <x:c r="AC1869" s="226"/>
      <x:c r="AE1869" s="222"/>
      <x:c r="AF1869" s="226"/>
      <x:c r="AH1869" s="222"/>
      <x:c r="AI1869" s="23"/>
      <x:c r="AJ1869" s="222"/>
      <x:c r="AK1869" s="222"/>
      <x:c r="AM1869" s="226"/>
      <x:c r="AN1869" s="222"/>
      <x:c r="AO1869" s="222"/>
    </x:row>
    <x:row r="1870" spans="1:57" x14ac:dyDescent="0.3">
      <x:c r="H1870" s="226"/>
      <x:c r="J1870" s="23"/>
      <x:c r="Q1870" s="23"/>
      <x:c r="R1870" s="23"/>
      <x:c r="T1870" s="226"/>
      <x:c r="U1870" s="226"/>
      <x:c r="V1870" s="226"/>
      <x:c r="W1870" s="226"/>
      <x:c r="X1870" s="226"/>
      <x:c r="Y1870" s="226"/>
      <x:c r="Z1870" s="226"/>
      <x:c r="AA1870" s="226"/>
      <x:c r="AC1870" s="226"/>
      <x:c r="AE1870" s="222"/>
      <x:c r="AF1870" s="226"/>
      <x:c r="AH1870" s="222"/>
      <x:c r="AI1870" s="23"/>
      <x:c r="AJ1870" s="222"/>
      <x:c r="AK1870" s="222"/>
      <x:c r="AM1870" s="226"/>
      <x:c r="AN1870" s="222"/>
      <x:c r="AO1870" s="222"/>
    </x:row>
    <x:row r="1871" spans="1:57" x14ac:dyDescent="0.3">
      <x:c r="H1871" s="226"/>
      <x:c r="J1871" s="23"/>
      <x:c r="Q1871" s="23"/>
      <x:c r="R1871" s="23"/>
      <x:c r="T1871" s="226"/>
      <x:c r="U1871" s="226"/>
      <x:c r="V1871" s="226"/>
      <x:c r="W1871" s="226"/>
      <x:c r="X1871" s="226"/>
      <x:c r="Y1871" s="226"/>
      <x:c r="Z1871" s="226"/>
      <x:c r="AA1871" s="226"/>
      <x:c r="AC1871" s="226"/>
      <x:c r="AE1871" s="226"/>
      <x:c r="AF1871" s="226"/>
      <x:c r="AH1871" s="222"/>
      <x:c r="AI1871" s="23"/>
      <x:c r="AJ1871" s="226"/>
      <x:c r="AK1871" s="226"/>
      <x:c r="AM1871" s="226"/>
      <x:c r="AN1871" s="226"/>
      <x:c r="AO1871" s="226"/>
    </x:row>
    <x:row r="1872" spans="1:57" x14ac:dyDescent="0.3">
      <x:c r="H1872" s="226"/>
      <x:c r="J1872" s="23"/>
      <x:c r="M1872" s="226"/>
      <x:c r="Q1872" s="23"/>
      <x:c r="R1872" s="23"/>
      <x:c r="T1872" s="226"/>
      <x:c r="U1872" s="226"/>
      <x:c r="V1872" s="226"/>
      <x:c r="W1872" s="226"/>
      <x:c r="X1872" s="226"/>
      <x:c r="Y1872" s="226"/>
      <x:c r="Z1872" s="226"/>
      <x:c r="AA1872" s="226"/>
      <x:c r="AC1872" s="226"/>
      <x:c r="AE1872" s="222"/>
      <x:c r="AF1872" s="226"/>
      <x:c r="AH1872" s="222"/>
      <x:c r="AI1872" s="23"/>
      <x:c r="AJ1872" s="222"/>
      <x:c r="AK1872" s="222"/>
      <x:c r="AM1872" s="226"/>
      <x:c r="AN1872" s="222"/>
      <x:c r="AO1872" s="222"/>
    </x:row>
    <x:row r="1873" spans="1:57" x14ac:dyDescent="0.3">
      <x:c r="H1873" s="226"/>
      <x:c r="J1873" s="23"/>
      <x:c r="M1873" s="226"/>
      <x:c r="Q1873" s="23"/>
      <x:c r="R1873" s="23"/>
      <x:c r="T1873" s="226"/>
      <x:c r="U1873" s="226"/>
      <x:c r="V1873" s="226"/>
      <x:c r="W1873" s="226"/>
      <x:c r="X1873" s="226"/>
      <x:c r="Y1873" s="226"/>
      <x:c r="Z1873" s="226"/>
      <x:c r="AA1873" s="226"/>
      <x:c r="AC1873" s="226"/>
      <x:c r="AE1873" s="226"/>
      <x:c r="AF1873" s="226"/>
      <x:c r="AH1873" s="222"/>
      <x:c r="AI1873" s="23"/>
      <x:c r="AJ1873" s="222"/>
      <x:c r="AK1873" s="222"/>
      <x:c r="AM1873" s="226"/>
      <x:c r="AN1873" s="222"/>
      <x:c r="AO1873" s="222"/>
    </x:row>
    <x:row r="1874" spans="1:57" x14ac:dyDescent="0.3">
      <x:c r="H1874" s="226"/>
      <x:c r="J1874" s="23"/>
      <x:c r="M1874" s="226"/>
      <x:c r="Q1874" s="23"/>
      <x:c r="R1874" s="23"/>
      <x:c r="T1874" s="226"/>
      <x:c r="U1874" s="226"/>
      <x:c r="V1874" s="226"/>
      <x:c r="W1874" s="226"/>
      <x:c r="X1874" s="226"/>
      <x:c r="Y1874" s="226"/>
      <x:c r="Z1874" s="226"/>
      <x:c r="AA1874" s="226"/>
      <x:c r="AC1874" s="226"/>
      <x:c r="AE1874" s="222"/>
      <x:c r="AF1874" s="226"/>
      <x:c r="AH1874" s="222"/>
      <x:c r="AI1874" s="23"/>
      <x:c r="AJ1874" s="222"/>
      <x:c r="AK1874" s="222"/>
      <x:c r="AM1874" s="226"/>
      <x:c r="AN1874" s="222"/>
      <x:c r="AO1874" s="222"/>
    </x:row>
    <x:row r="1875" spans="1:57" x14ac:dyDescent="0.3">
      <x:c r="H1875" s="226"/>
      <x:c r="J1875" s="23"/>
      <x:c r="M1875" s="226"/>
      <x:c r="Q1875" s="23"/>
      <x:c r="R1875" s="23"/>
      <x:c r="T1875" s="226"/>
      <x:c r="U1875" s="226"/>
      <x:c r="V1875" s="226"/>
      <x:c r="W1875" s="226"/>
      <x:c r="X1875" s="226"/>
      <x:c r="Y1875" s="226"/>
      <x:c r="Z1875" s="226"/>
      <x:c r="AA1875" s="226"/>
      <x:c r="AC1875" s="226"/>
      <x:c r="AE1875" s="222"/>
      <x:c r="AF1875" s="226"/>
      <x:c r="AH1875" s="222"/>
      <x:c r="AI1875" s="23"/>
      <x:c r="AJ1875" s="222"/>
      <x:c r="AK1875" s="222"/>
      <x:c r="AM1875" s="226"/>
      <x:c r="AN1875" s="222"/>
      <x:c r="AO1875" s="222"/>
    </x:row>
    <x:row r="1876" spans="1:57" x14ac:dyDescent="0.3">
      <x:c r="H1876" s="226"/>
      <x:c r="J1876" s="23"/>
      <x:c r="Q1876" s="23"/>
      <x:c r="R1876" s="23"/>
      <x:c r="T1876" s="226"/>
      <x:c r="U1876" s="226"/>
      <x:c r="V1876" s="226"/>
      <x:c r="W1876" s="226"/>
      <x:c r="X1876" s="226"/>
      <x:c r="Y1876" s="226"/>
      <x:c r="Z1876" s="226"/>
      <x:c r="AA1876" s="226"/>
      <x:c r="AC1876" s="226"/>
      <x:c r="AE1876" s="222"/>
      <x:c r="AF1876" s="226"/>
      <x:c r="AH1876" s="222"/>
      <x:c r="AI1876" s="23"/>
      <x:c r="AJ1876" s="226"/>
      <x:c r="AK1876" s="226"/>
      <x:c r="AM1876" s="226"/>
      <x:c r="AN1876" s="226"/>
      <x:c r="AO1876" s="226"/>
    </x:row>
    <x:row r="1877" spans="1:57" x14ac:dyDescent="0.3">
      <x:c r="H1877" s="226"/>
      <x:c r="J1877" s="23"/>
      <x:c r="Q1877" s="23"/>
      <x:c r="R1877" s="23"/>
      <x:c r="T1877" s="226"/>
      <x:c r="U1877" s="226"/>
      <x:c r="V1877" s="226"/>
      <x:c r="W1877" s="226"/>
      <x:c r="X1877" s="226"/>
      <x:c r="Y1877" s="226"/>
      <x:c r="Z1877" s="226"/>
      <x:c r="AA1877" s="226"/>
      <x:c r="AC1877" s="226"/>
      <x:c r="AE1877" s="222"/>
      <x:c r="AF1877" s="226"/>
      <x:c r="AH1877" s="222"/>
      <x:c r="AI1877" s="23"/>
      <x:c r="AJ1877" s="222"/>
      <x:c r="AK1877" s="222"/>
      <x:c r="AM1877" s="226"/>
      <x:c r="AN1877" s="222"/>
      <x:c r="AO1877" s="222"/>
    </x:row>
    <x:row r="1878" spans="1:57" x14ac:dyDescent="0.3">
      <x:c r="H1878" s="226"/>
      <x:c r="J1878" s="23"/>
      <x:c r="Q1878" s="23"/>
      <x:c r="R1878" s="23"/>
      <x:c r="T1878" s="226"/>
      <x:c r="U1878" s="226"/>
      <x:c r="V1878" s="226"/>
      <x:c r="W1878" s="226"/>
      <x:c r="X1878" s="226"/>
      <x:c r="Y1878" s="226"/>
      <x:c r="Z1878" s="226"/>
      <x:c r="AA1878" s="226"/>
      <x:c r="AC1878" s="226"/>
      <x:c r="AE1878" s="222"/>
      <x:c r="AF1878" s="226"/>
      <x:c r="AH1878" s="222"/>
      <x:c r="AI1878" s="23"/>
      <x:c r="AJ1878" s="222"/>
      <x:c r="AK1878" s="222"/>
      <x:c r="AM1878" s="226"/>
      <x:c r="AN1878" s="222"/>
      <x:c r="AO1878" s="222"/>
    </x:row>
    <x:row r="1879" spans="1:57" x14ac:dyDescent="0.3">
      <x:c r="H1879" s="226"/>
      <x:c r="J1879" s="23"/>
      <x:c r="M1879" s="226"/>
      <x:c r="Q1879" s="23"/>
      <x:c r="R1879" s="23"/>
      <x:c r="T1879" s="226"/>
      <x:c r="U1879" s="226"/>
      <x:c r="V1879" s="226"/>
      <x:c r="W1879" s="226"/>
      <x:c r="X1879" s="226"/>
      <x:c r="Y1879" s="226"/>
      <x:c r="Z1879" s="226"/>
      <x:c r="AA1879" s="226"/>
      <x:c r="AC1879" s="226"/>
      <x:c r="AE1879" s="222"/>
      <x:c r="AF1879" s="226"/>
      <x:c r="AH1879" s="222"/>
      <x:c r="AI1879" s="23"/>
      <x:c r="AJ1879" s="222"/>
      <x:c r="AK1879" s="222"/>
      <x:c r="AM1879" s="226"/>
      <x:c r="AN1879" s="222"/>
      <x:c r="AO1879" s="222"/>
    </x:row>
    <x:row r="1880" spans="1:57" x14ac:dyDescent="0.3">
      <x:c r="H1880" s="226"/>
      <x:c r="J1880" s="23"/>
      <x:c r="Q1880" s="23"/>
      <x:c r="R1880" s="23"/>
      <x:c r="T1880" s="226"/>
      <x:c r="U1880" s="226"/>
      <x:c r="V1880" s="226"/>
      <x:c r="W1880" s="226"/>
      <x:c r="X1880" s="226"/>
      <x:c r="Y1880" s="226"/>
      <x:c r="Z1880" s="226"/>
      <x:c r="AA1880" s="226"/>
      <x:c r="AC1880" s="226"/>
      <x:c r="AE1880" s="226"/>
      <x:c r="AF1880" s="226"/>
      <x:c r="AH1880" s="222"/>
      <x:c r="AI1880" s="23"/>
      <x:c r="AJ1880" s="222"/>
      <x:c r="AK1880" s="222"/>
      <x:c r="AM1880" s="226"/>
      <x:c r="AN1880" s="222"/>
      <x:c r="AO1880" s="222"/>
    </x:row>
    <x:row r="1881" spans="1:57" x14ac:dyDescent="0.3">
      <x:c r="H1881" s="226"/>
      <x:c r="J1881" s="23"/>
      <x:c r="Q1881" s="23"/>
      <x:c r="R1881" s="23"/>
      <x:c r="T1881" s="226"/>
      <x:c r="U1881" s="226"/>
      <x:c r="V1881" s="226"/>
      <x:c r="W1881" s="226"/>
      <x:c r="X1881" s="226"/>
      <x:c r="Y1881" s="226"/>
      <x:c r="Z1881" s="226"/>
      <x:c r="AA1881" s="226"/>
      <x:c r="AC1881" s="226"/>
      <x:c r="AE1881" s="222"/>
      <x:c r="AF1881" s="226"/>
      <x:c r="AH1881" s="222"/>
      <x:c r="AI1881" s="23"/>
      <x:c r="AJ1881" s="222"/>
      <x:c r="AK1881" s="222"/>
      <x:c r="AM1881" s="226"/>
      <x:c r="AN1881" s="222"/>
      <x:c r="AO1881" s="222"/>
    </x:row>
    <x:row r="1882" spans="1:57" x14ac:dyDescent="0.3">
      <x:c r="H1882" s="226"/>
      <x:c r="J1882" s="23"/>
      <x:c r="M1882" s="226"/>
      <x:c r="Q1882" s="23"/>
      <x:c r="R1882" s="23"/>
      <x:c r="T1882" s="226"/>
      <x:c r="U1882" s="226"/>
      <x:c r="V1882" s="226"/>
      <x:c r="W1882" s="226"/>
      <x:c r="X1882" s="226"/>
      <x:c r="Y1882" s="226"/>
      <x:c r="Z1882" s="226"/>
      <x:c r="AA1882" s="226"/>
      <x:c r="AC1882" s="226"/>
      <x:c r="AE1882" s="226"/>
      <x:c r="AF1882" s="226"/>
      <x:c r="AH1882" s="222"/>
      <x:c r="AI1882" s="23"/>
      <x:c r="AJ1882" s="222"/>
      <x:c r="AK1882" s="222"/>
      <x:c r="AM1882" s="226"/>
      <x:c r="AN1882" s="222"/>
      <x:c r="AO1882" s="222"/>
    </x:row>
    <x:row r="1883" spans="1:57" x14ac:dyDescent="0.3">
      <x:c r="H1883" s="226"/>
      <x:c r="J1883" s="23"/>
      <x:c r="M1883" s="226"/>
      <x:c r="Q1883" s="23"/>
      <x:c r="R1883" s="23"/>
      <x:c r="T1883" s="226"/>
      <x:c r="U1883" s="226"/>
      <x:c r="V1883" s="226"/>
      <x:c r="W1883" s="226"/>
      <x:c r="X1883" s="226"/>
      <x:c r="Y1883" s="226"/>
      <x:c r="Z1883" s="226"/>
      <x:c r="AA1883" s="226"/>
      <x:c r="AC1883" s="226"/>
      <x:c r="AE1883" s="222"/>
      <x:c r="AF1883" s="226"/>
      <x:c r="AH1883" s="222"/>
      <x:c r="AI1883" s="23"/>
      <x:c r="AJ1883" s="222"/>
      <x:c r="AK1883" s="222"/>
      <x:c r="AM1883" s="226"/>
      <x:c r="AN1883" s="222"/>
      <x:c r="AO1883" s="222"/>
    </x:row>
    <x:row r="1884" spans="1:57" x14ac:dyDescent="0.3">
      <x:c r="H1884" s="226"/>
      <x:c r="J1884" s="23"/>
      <x:c r="M1884" s="226"/>
      <x:c r="Q1884" s="23"/>
      <x:c r="R1884" s="23"/>
      <x:c r="T1884" s="226"/>
      <x:c r="U1884" s="226"/>
      <x:c r="V1884" s="226"/>
      <x:c r="W1884" s="226"/>
      <x:c r="X1884" s="226"/>
      <x:c r="Y1884" s="226"/>
      <x:c r="Z1884" s="226"/>
      <x:c r="AA1884" s="226"/>
      <x:c r="AC1884" s="226"/>
      <x:c r="AE1884" s="222"/>
      <x:c r="AF1884" s="226"/>
      <x:c r="AH1884" s="222"/>
      <x:c r="AI1884" s="23"/>
      <x:c r="AJ1884" s="222"/>
      <x:c r="AK1884" s="222"/>
      <x:c r="AM1884" s="226"/>
      <x:c r="AN1884" s="222"/>
      <x:c r="AO1884" s="222"/>
    </x:row>
    <x:row r="1885" spans="1:57" x14ac:dyDescent="0.3">
      <x:c r="H1885" s="226"/>
      <x:c r="J1885" s="23"/>
      <x:c r="M1885" s="226"/>
      <x:c r="Q1885" s="23"/>
      <x:c r="R1885" s="23"/>
      <x:c r="T1885" s="226"/>
      <x:c r="U1885" s="226"/>
      <x:c r="V1885" s="226"/>
      <x:c r="W1885" s="226"/>
      <x:c r="X1885" s="226"/>
      <x:c r="Y1885" s="226"/>
      <x:c r="Z1885" s="226"/>
      <x:c r="AA1885" s="226"/>
      <x:c r="AC1885" s="226"/>
      <x:c r="AE1885" s="222"/>
      <x:c r="AF1885" s="226"/>
      <x:c r="AH1885" s="222"/>
      <x:c r="AI1885" s="23"/>
      <x:c r="AJ1885" s="222"/>
      <x:c r="AK1885" s="222"/>
      <x:c r="AM1885" s="226"/>
      <x:c r="AN1885" s="222"/>
      <x:c r="AO1885" s="222"/>
    </x:row>
    <x:row r="1886" spans="1:57" x14ac:dyDescent="0.3">
      <x:c r="H1886" s="226"/>
      <x:c r="J1886" s="23"/>
      <x:c r="M1886" s="226"/>
      <x:c r="Q1886" s="23"/>
      <x:c r="R1886" s="23"/>
      <x:c r="T1886" s="226"/>
      <x:c r="U1886" s="226"/>
      <x:c r="V1886" s="226"/>
      <x:c r="W1886" s="226"/>
      <x:c r="X1886" s="226"/>
      <x:c r="Y1886" s="226"/>
      <x:c r="Z1886" s="226"/>
      <x:c r="AA1886" s="226"/>
      <x:c r="AC1886" s="226"/>
      <x:c r="AE1886" s="226"/>
      <x:c r="AF1886" s="226"/>
      <x:c r="AH1886" s="222"/>
      <x:c r="AI1886" s="23"/>
      <x:c r="AJ1886" s="222"/>
      <x:c r="AK1886" s="222"/>
      <x:c r="AM1886" s="226"/>
      <x:c r="AN1886" s="222"/>
      <x:c r="AO1886" s="222"/>
    </x:row>
    <x:row r="1887" spans="1:57" x14ac:dyDescent="0.3">
      <x:c r="H1887" s="226"/>
      <x:c r="J1887" s="23"/>
      <x:c r="Q1887" s="23"/>
      <x:c r="R1887" s="23"/>
      <x:c r="T1887" s="226"/>
      <x:c r="U1887" s="226"/>
      <x:c r="V1887" s="226"/>
      <x:c r="W1887" s="226"/>
      <x:c r="X1887" s="226"/>
      <x:c r="Y1887" s="226"/>
      <x:c r="Z1887" s="226"/>
      <x:c r="AA1887" s="226"/>
      <x:c r="AC1887" s="226"/>
      <x:c r="AE1887" s="222"/>
      <x:c r="AF1887" s="226"/>
      <x:c r="AH1887" s="222"/>
      <x:c r="AI1887" s="23"/>
      <x:c r="AJ1887" s="222"/>
      <x:c r="AK1887" s="222"/>
      <x:c r="AM1887" s="226"/>
      <x:c r="AN1887" s="222"/>
      <x:c r="AO1887" s="222"/>
    </x:row>
    <x:row r="1888" spans="1:57" x14ac:dyDescent="0.3">
      <x:c r="H1888" s="226"/>
      <x:c r="J1888" s="23"/>
      <x:c r="Q1888" s="23"/>
      <x:c r="R1888" s="23"/>
      <x:c r="T1888" s="226"/>
      <x:c r="U1888" s="226"/>
      <x:c r="V1888" s="226"/>
      <x:c r="W1888" s="226"/>
      <x:c r="X1888" s="226"/>
      <x:c r="Y1888" s="226"/>
      <x:c r="Z1888" s="226"/>
      <x:c r="AA1888" s="226"/>
      <x:c r="AC1888" s="226"/>
      <x:c r="AE1888" s="222"/>
      <x:c r="AF1888" s="226"/>
      <x:c r="AH1888" s="222"/>
      <x:c r="AI1888" s="23"/>
      <x:c r="AJ1888" s="222"/>
      <x:c r="AK1888" s="222"/>
      <x:c r="AM1888" s="226"/>
      <x:c r="AN1888" s="222"/>
      <x:c r="AO1888" s="222"/>
    </x:row>
    <x:row r="1889" spans="1:57" x14ac:dyDescent="0.3">
      <x:c r="H1889" s="226"/>
      <x:c r="J1889" s="23"/>
      <x:c r="M1889" s="226"/>
      <x:c r="Q1889" s="23"/>
      <x:c r="R1889" s="23"/>
      <x:c r="T1889" s="226"/>
      <x:c r="U1889" s="226"/>
      <x:c r="V1889" s="226"/>
      <x:c r="W1889" s="226"/>
      <x:c r="X1889" s="226"/>
      <x:c r="Y1889" s="226"/>
      <x:c r="Z1889" s="226"/>
      <x:c r="AA1889" s="226"/>
      <x:c r="AC1889" s="226"/>
      <x:c r="AE1889" s="222"/>
      <x:c r="AF1889" s="226"/>
      <x:c r="AH1889" s="222"/>
      <x:c r="AI1889" s="23"/>
      <x:c r="AJ1889" s="222"/>
      <x:c r="AK1889" s="222"/>
      <x:c r="AM1889" s="226"/>
      <x:c r="AN1889" s="222"/>
      <x:c r="AO1889" s="222"/>
    </x:row>
    <x:row r="1890" spans="1:57" x14ac:dyDescent="0.3">
      <x:c r="H1890" s="226"/>
      <x:c r="J1890" s="23"/>
      <x:c r="M1890" s="226"/>
      <x:c r="Q1890" s="23"/>
      <x:c r="R1890" s="23"/>
      <x:c r="T1890" s="226"/>
      <x:c r="U1890" s="226"/>
      <x:c r="V1890" s="226"/>
      <x:c r="W1890" s="226"/>
      <x:c r="X1890" s="226"/>
      <x:c r="Y1890" s="226"/>
      <x:c r="Z1890" s="226"/>
      <x:c r="AA1890" s="226"/>
      <x:c r="AC1890" s="226"/>
      <x:c r="AE1890" s="226"/>
      <x:c r="AF1890" s="226"/>
      <x:c r="AH1890" s="222"/>
      <x:c r="AI1890" s="23"/>
      <x:c r="AJ1890" s="222"/>
      <x:c r="AK1890" s="222"/>
      <x:c r="AM1890" s="226"/>
      <x:c r="AN1890" s="222"/>
      <x:c r="AO1890" s="222"/>
    </x:row>
    <x:row r="1891" spans="1:57" x14ac:dyDescent="0.3">
      <x:c r="H1891" s="226"/>
      <x:c r="J1891" s="23"/>
      <x:c r="Q1891" s="23"/>
      <x:c r="R1891" s="23"/>
      <x:c r="T1891" s="226"/>
      <x:c r="U1891" s="226"/>
      <x:c r="V1891" s="226"/>
      <x:c r="W1891" s="226"/>
      <x:c r="X1891" s="226"/>
      <x:c r="Y1891" s="226"/>
      <x:c r="Z1891" s="226"/>
      <x:c r="AA1891" s="226"/>
      <x:c r="AC1891" s="226"/>
      <x:c r="AE1891" s="226"/>
      <x:c r="AF1891" s="226"/>
      <x:c r="AH1891" s="222"/>
      <x:c r="AI1891" s="23"/>
      <x:c r="AJ1891" s="222"/>
      <x:c r="AK1891" s="222"/>
      <x:c r="AM1891" s="226"/>
      <x:c r="AN1891" s="222"/>
      <x:c r="AO1891" s="222"/>
    </x:row>
    <x:row r="1892" spans="1:57" x14ac:dyDescent="0.3">
      <x:c r="H1892" s="226"/>
      <x:c r="J1892" s="23"/>
      <x:c r="M1892" s="226"/>
      <x:c r="Q1892" s="23"/>
      <x:c r="R1892" s="23"/>
      <x:c r="T1892" s="226"/>
      <x:c r="U1892" s="226"/>
      <x:c r="V1892" s="226"/>
      <x:c r="W1892" s="226"/>
      <x:c r="X1892" s="226"/>
      <x:c r="Y1892" s="226"/>
      <x:c r="Z1892" s="226"/>
      <x:c r="AA1892" s="226"/>
      <x:c r="AC1892" s="226"/>
      <x:c r="AE1892" s="222"/>
      <x:c r="AF1892" s="226"/>
      <x:c r="AH1892" s="222"/>
      <x:c r="AI1892" s="23"/>
      <x:c r="AJ1892" s="222"/>
      <x:c r="AK1892" s="222"/>
      <x:c r="AM1892" s="226"/>
      <x:c r="AN1892" s="222"/>
      <x:c r="AO1892" s="222"/>
    </x:row>
    <x:row r="1893" spans="1:57" x14ac:dyDescent="0.3">
      <x:c r="H1893" s="226"/>
      <x:c r="J1893" s="23"/>
      <x:c r="Q1893" s="23"/>
      <x:c r="R1893" s="23"/>
      <x:c r="T1893" s="226"/>
      <x:c r="U1893" s="226"/>
      <x:c r="V1893" s="226"/>
      <x:c r="W1893" s="226"/>
      <x:c r="X1893" s="226"/>
      <x:c r="Y1893" s="226"/>
      <x:c r="Z1893" s="226"/>
      <x:c r="AA1893" s="226"/>
      <x:c r="AC1893" s="226"/>
      <x:c r="AE1893" s="222"/>
      <x:c r="AF1893" s="226"/>
      <x:c r="AH1893" s="222"/>
      <x:c r="AI1893" s="23"/>
      <x:c r="AJ1893" s="222"/>
      <x:c r="AK1893" s="222"/>
      <x:c r="AM1893" s="226"/>
      <x:c r="AN1893" s="222"/>
      <x:c r="AO1893" s="222"/>
    </x:row>
    <x:row r="1894" spans="1:57" x14ac:dyDescent="0.3">
      <x:c r="H1894" s="226"/>
      <x:c r="J1894" s="23"/>
      <x:c r="M1894" s="226"/>
      <x:c r="Q1894" s="23"/>
      <x:c r="R1894" s="23"/>
      <x:c r="T1894" s="226"/>
      <x:c r="U1894" s="226"/>
      <x:c r="V1894" s="226"/>
      <x:c r="W1894" s="226"/>
      <x:c r="X1894" s="226"/>
      <x:c r="Y1894" s="226"/>
      <x:c r="Z1894" s="226"/>
      <x:c r="AA1894" s="226"/>
      <x:c r="AC1894" s="226"/>
      <x:c r="AE1894" s="222"/>
      <x:c r="AF1894" s="226"/>
      <x:c r="AH1894" s="222"/>
      <x:c r="AI1894" s="23"/>
      <x:c r="AJ1894" s="222"/>
      <x:c r="AK1894" s="222"/>
      <x:c r="AM1894" s="226"/>
      <x:c r="AN1894" s="222"/>
      <x:c r="AO1894" s="222"/>
    </x:row>
    <x:row r="1895" spans="1:57" x14ac:dyDescent="0.3">
      <x:c r="H1895" s="226"/>
      <x:c r="J1895" s="23"/>
      <x:c r="Q1895" s="23"/>
      <x:c r="R1895" s="23"/>
      <x:c r="T1895" s="226"/>
      <x:c r="U1895" s="226"/>
      <x:c r="V1895" s="226"/>
      <x:c r="W1895" s="226"/>
      <x:c r="X1895" s="226"/>
      <x:c r="Y1895" s="226"/>
      <x:c r="Z1895" s="226"/>
      <x:c r="AA1895" s="226"/>
      <x:c r="AC1895" s="226"/>
      <x:c r="AE1895" s="222"/>
      <x:c r="AF1895" s="226"/>
      <x:c r="AH1895" s="222"/>
      <x:c r="AI1895" s="23"/>
      <x:c r="AJ1895" s="222"/>
      <x:c r="AK1895" s="222"/>
      <x:c r="AM1895" s="226"/>
      <x:c r="AN1895" s="222"/>
      <x:c r="AO1895" s="222"/>
    </x:row>
    <x:row r="1896" spans="1:57" x14ac:dyDescent="0.3">
      <x:c r="H1896" s="226"/>
      <x:c r="J1896" s="23"/>
      <x:c r="M1896" s="226"/>
      <x:c r="Q1896" s="23"/>
      <x:c r="R1896" s="23"/>
      <x:c r="T1896" s="226"/>
      <x:c r="U1896" s="226"/>
      <x:c r="V1896" s="226"/>
      <x:c r="W1896" s="226"/>
      <x:c r="X1896" s="226"/>
      <x:c r="Y1896" s="226"/>
      <x:c r="Z1896" s="226"/>
      <x:c r="AA1896" s="226"/>
      <x:c r="AC1896" s="226"/>
      <x:c r="AE1896" s="222"/>
      <x:c r="AF1896" s="226"/>
      <x:c r="AH1896" s="222"/>
      <x:c r="AI1896" s="23"/>
      <x:c r="AJ1896" s="222"/>
      <x:c r="AK1896" s="222"/>
      <x:c r="AM1896" s="226"/>
      <x:c r="AN1896" s="222"/>
      <x:c r="AO1896" s="222"/>
    </x:row>
    <x:row r="1897" spans="1:57" x14ac:dyDescent="0.3">
      <x:c r="H1897" s="226"/>
      <x:c r="J1897" s="23"/>
      <x:c r="M1897" s="226"/>
      <x:c r="Q1897" s="23"/>
      <x:c r="R1897" s="23"/>
      <x:c r="T1897" s="226"/>
      <x:c r="U1897" s="226"/>
      <x:c r="V1897" s="226"/>
      <x:c r="W1897" s="226"/>
      <x:c r="X1897" s="226"/>
      <x:c r="Y1897" s="226"/>
      <x:c r="Z1897" s="226"/>
      <x:c r="AA1897" s="226"/>
      <x:c r="AC1897" s="226"/>
      <x:c r="AE1897" s="222"/>
      <x:c r="AF1897" s="226"/>
      <x:c r="AH1897" s="222"/>
      <x:c r="AI1897" s="23"/>
      <x:c r="AJ1897" s="222"/>
      <x:c r="AK1897" s="222"/>
      <x:c r="AM1897" s="226"/>
      <x:c r="AN1897" s="222"/>
      <x:c r="AO1897" s="222"/>
    </x:row>
    <x:row r="1898" spans="1:57" x14ac:dyDescent="0.3">
      <x:c r="H1898" s="226"/>
      <x:c r="J1898" s="23"/>
      <x:c r="M1898" s="226"/>
      <x:c r="Q1898" s="23"/>
      <x:c r="R1898" s="23"/>
      <x:c r="T1898" s="226"/>
      <x:c r="U1898" s="226"/>
      <x:c r="V1898" s="226"/>
      <x:c r="W1898" s="226"/>
      <x:c r="X1898" s="226"/>
      <x:c r="Y1898" s="226"/>
      <x:c r="Z1898" s="226"/>
      <x:c r="AA1898" s="226"/>
      <x:c r="AC1898" s="226"/>
      <x:c r="AE1898" s="222"/>
      <x:c r="AF1898" s="226"/>
      <x:c r="AH1898" s="222"/>
      <x:c r="AI1898" s="23"/>
      <x:c r="AJ1898" s="222"/>
      <x:c r="AK1898" s="222"/>
      <x:c r="AM1898" s="226"/>
      <x:c r="AN1898" s="222"/>
      <x:c r="AO1898" s="222"/>
    </x:row>
    <x:row r="1899" spans="1:57" x14ac:dyDescent="0.3">
      <x:c r="H1899" s="226"/>
      <x:c r="J1899" s="23"/>
      <x:c r="M1899" s="226"/>
      <x:c r="Q1899" s="23"/>
      <x:c r="R1899" s="23"/>
      <x:c r="T1899" s="226"/>
      <x:c r="U1899" s="226"/>
      <x:c r="V1899" s="226"/>
      <x:c r="W1899" s="226"/>
      <x:c r="X1899" s="226"/>
      <x:c r="Y1899" s="226"/>
      <x:c r="Z1899" s="226"/>
      <x:c r="AA1899" s="226"/>
      <x:c r="AC1899" s="226"/>
      <x:c r="AE1899" s="222"/>
      <x:c r="AF1899" s="226"/>
      <x:c r="AH1899" s="222"/>
      <x:c r="AI1899" s="23"/>
      <x:c r="AJ1899" s="222"/>
      <x:c r="AK1899" s="222"/>
      <x:c r="AM1899" s="226"/>
      <x:c r="AN1899" s="222"/>
      <x:c r="AO1899" s="222"/>
    </x:row>
    <x:row r="1900" spans="1:57" x14ac:dyDescent="0.3">
      <x:c r="H1900" s="226"/>
      <x:c r="J1900" s="23"/>
      <x:c r="Q1900" s="23"/>
      <x:c r="R1900" s="23"/>
      <x:c r="T1900" s="226"/>
      <x:c r="U1900" s="226"/>
      <x:c r="V1900" s="226"/>
      <x:c r="W1900" s="226"/>
      <x:c r="X1900" s="226"/>
      <x:c r="Y1900" s="226"/>
      <x:c r="Z1900" s="226"/>
      <x:c r="AA1900" s="226"/>
      <x:c r="AC1900" s="226"/>
      <x:c r="AE1900" s="226"/>
      <x:c r="AF1900" s="226"/>
      <x:c r="AH1900" s="222"/>
      <x:c r="AI1900" s="23"/>
      <x:c r="AJ1900" s="222"/>
      <x:c r="AK1900" s="222"/>
      <x:c r="AM1900" s="226"/>
      <x:c r="AN1900" s="222"/>
      <x:c r="AO1900" s="222"/>
    </x:row>
    <x:row r="1901" spans="1:57" x14ac:dyDescent="0.3">
      <x:c r="H1901" s="226"/>
      <x:c r="J1901" s="23"/>
      <x:c r="Q1901" s="23"/>
      <x:c r="R1901" s="23"/>
      <x:c r="T1901" s="226"/>
      <x:c r="U1901" s="226"/>
      <x:c r="V1901" s="226"/>
      <x:c r="W1901" s="226"/>
      <x:c r="X1901" s="226"/>
      <x:c r="Y1901" s="226"/>
      <x:c r="Z1901" s="226"/>
      <x:c r="AA1901" s="226"/>
      <x:c r="AC1901" s="226"/>
      <x:c r="AE1901" s="222"/>
      <x:c r="AF1901" s="226"/>
      <x:c r="AH1901" s="222"/>
      <x:c r="AI1901" s="23"/>
      <x:c r="AJ1901" s="222"/>
      <x:c r="AK1901" s="222"/>
      <x:c r="AM1901" s="226"/>
      <x:c r="AN1901" s="222"/>
      <x:c r="AO1901" s="222"/>
    </x:row>
    <x:row r="1902" spans="1:57" x14ac:dyDescent="0.3">
      <x:c r="H1902" s="226"/>
      <x:c r="J1902" s="23"/>
      <x:c r="Q1902" s="23"/>
      <x:c r="R1902" s="23"/>
      <x:c r="T1902" s="226"/>
      <x:c r="U1902" s="226"/>
      <x:c r="V1902" s="226"/>
      <x:c r="W1902" s="226"/>
      <x:c r="X1902" s="226"/>
      <x:c r="Y1902" s="226"/>
      <x:c r="Z1902" s="226"/>
      <x:c r="AA1902" s="226"/>
      <x:c r="AC1902" s="226"/>
      <x:c r="AE1902" s="222"/>
      <x:c r="AF1902" s="226"/>
      <x:c r="AH1902" s="222"/>
      <x:c r="AI1902" s="23"/>
      <x:c r="AJ1902" s="222"/>
      <x:c r="AK1902" s="222"/>
      <x:c r="AM1902" s="226"/>
      <x:c r="AN1902" s="222"/>
      <x:c r="AO1902" s="222"/>
    </x:row>
    <x:row r="1903" spans="1:57" x14ac:dyDescent="0.3">
      <x:c r="H1903" s="226"/>
      <x:c r="J1903" s="23"/>
      <x:c r="M1903" s="226"/>
      <x:c r="Q1903" s="23"/>
      <x:c r="R1903" s="23"/>
      <x:c r="T1903" s="226"/>
      <x:c r="U1903" s="226"/>
      <x:c r="V1903" s="226"/>
      <x:c r="W1903" s="226"/>
      <x:c r="X1903" s="226"/>
      <x:c r="Y1903" s="226"/>
      <x:c r="Z1903" s="226"/>
      <x:c r="AA1903" s="226"/>
      <x:c r="AC1903" s="226"/>
      <x:c r="AE1903" s="226"/>
      <x:c r="AF1903" s="226"/>
      <x:c r="AH1903" s="222"/>
      <x:c r="AI1903" s="23"/>
      <x:c r="AJ1903" s="222"/>
      <x:c r="AK1903" s="222"/>
      <x:c r="AM1903" s="226"/>
      <x:c r="AN1903" s="222"/>
      <x:c r="AO1903" s="222"/>
    </x:row>
    <x:row r="1904" spans="1:57" x14ac:dyDescent="0.3">
      <x:c r="H1904" s="226"/>
      <x:c r="J1904" s="23"/>
      <x:c r="M1904" s="226"/>
      <x:c r="Q1904" s="23"/>
      <x:c r="R1904" s="23"/>
      <x:c r="T1904" s="226"/>
      <x:c r="U1904" s="226"/>
      <x:c r="V1904" s="226"/>
      <x:c r="W1904" s="226"/>
      <x:c r="X1904" s="226"/>
      <x:c r="Y1904" s="226"/>
      <x:c r="Z1904" s="226"/>
      <x:c r="AA1904" s="226"/>
      <x:c r="AC1904" s="226"/>
      <x:c r="AE1904" s="222"/>
      <x:c r="AF1904" s="226"/>
      <x:c r="AH1904" s="222"/>
      <x:c r="AI1904" s="23"/>
      <x:c r="AJ1904" s="222"/>
      <x:c r="AK1904" s="222"/>
      <x:c r="AM1904" s="226"/>
      <x:c r="AN1904" s="222"/>
      <x:c r="AO1904" s="222"/>
    </x:row>
    <x:row r="1905" spans="1:57" x14ac:dyDescent="0.3">
      <x:c r="H1905" s="226"/>
      <x:c r="J1905" s="23"/>
      <x:c r="Q1905" s="23"/>
      <x:c r="R1905" s="23"/>
      <x:c r="T1905" s="226"/>
      <x:c r="U1905" s="226"/>
      <x:c r="V1905" s="226"/>
      <x:c r="W1905" s="226"/>
      <x:c r="X1905" s="226"/>
      <x:c r="Y1905" s="226"/>
      <x:c r="Z1905" s="226"/>
      <x:c r="AA1905" s="226"/>
      <x:c r="AC1905" s="226"/>
      <x:c r="AE1905" s="222"/>
      <x:c r="AF1905" s="226"/>
      <x:c r="AH1905" s="222"/>
      <x:c r="AI1905" s="23"/>
      <x:c r="AJ1905" s="222"/>
      <x:c r="AK1905" s="222"/>
      <x:c r="AM1905" s="226"/>
      <x:c r="AN1905" s="222"/>
      <x:c r="AO1905" s="222"/>
    </x:row>
    <x:row r="1906" spans="1:57" x14ac:dyDescent="0.3">
      <x:c r="H1906" s="226"/>
      <x:c r="J1906" s="23"/>
      <x:c r="Q1906" s="23"/>
      <x:c r="R1906" s="23"/>
      <x:c r="T1906" s="226"/>
      <x:c r="U1906" s="226"/>
      <x:c r="V1906" s="226"/>
      <x:c r="W1906" s="226"/>
      <x:c r="X1906" s="226"/>
      <x:c r="Y1906" s="226"/>
      <x:c r="Z1906" s="226"/>
      <x:c r="AA1906" s="226"/>
      <x:c r="AC1906" s="226"/>
      <x:c r="AE1906" s="222"/>
      <x:c r="AF1906" s="226"/>
      <x:c r="AH1906" s="222"/>
      <x:c r="AI1906" s="23"/>
      <x:c r="AJ1906" s="222"/>
      <x:c r="AK1906" s="222"/>
      <x:c r="AM1906" s="226"/>
      <x:c r="AN1906" s="222"/>
      <x:c r="AO1906" s="222"/>
    </x:row>
    <x:row r="1907" spans="1:57" x14ac:dyDescent="0.3">
      <x:c r="H1907" s="226"/>
      <x:c r="J1907" s="23"/>
      <x:c r="Q1907" s="23"/>
      <x:c r="R1907" s="23"/>
      <x:c r="T1907" s="226"/>
      <x:c r="U1907" s="226"/>
      <x:c r="V1907" s="226"/>
      <x:c r="W1907" s="226"/>
      <x:c r="X1907" s="226"/>
      <x:c r="Y1907" s="226"/>
      <x:c r="Z1907" s="226"/>
      <x:c r="AA1907" s="226"/>
      <x:c r="AC1907" s="226"/>
      <x:c r="AE1907" s="222"/>
      <x:c r="AF1907" s="226"/>
      <x:c r="AH1907" s="222"/>
      <x:c r="AI1907" s="23"/>
      <x:c r="AJ1907" s="222"/>
      <x:c r="AK1907" s="222"/>
      <x:c r="AM1907" s="226"/>
      <x:c r="AN1907" s="222"/>
      <x:c r="AO1907" s="222"/>
    </x:row>
    <x:row r="1908" spans="1:57" x14ac:dyDescent="0.3">
      <x:c r="H1908" s="226"/>
      <x:c r="J1908" s="23"/>
      <x:c r="M1908" s="226"/>
      <x:c r="Q1908" s="23"/>
      <x:c r="R1908" s="23"/>
      <x:c r="T1908" s="226"/>
      <x:c r="U1908" s="226"/>
      <x:c r="V1908" s="226"/>
      <x:c r="W1908" s="226"/>
      <x:c r="X1908" s="226"/>
      <x:c r="Y1908" s="226"/>
      <x:c r="Z1908" s="226"/>
      <x:c r="AA1908" s="226"/>
      <x:c r="AC1908" s="226"/>
      <x:c r="AE1908" s="222"/>
      <x:c r="AF1908" s="226"/>
      <x:c r="AH1908" s="222"/>
      <x:c r="AI1908" s="23"/>
      <x:c r="AJ1908" s="222"/>
      <x:c r="AK1908" s="222"/>
      <x:c r="AM1908" s="226"/>
      <x:c r="AN1908" s="222"/>
      <x:c r="AO1908" s="222"/>
    </x:row>
    <x:row r="1909" spans="1:57" x14ac:dyDescent="0.3">
      <x:c r="H1909" s="226"/>
      <x:c r="J1909" s="23"/>
      <x:c r="Q1909" s="23"/>
      <x:c r="R1909" s="23"/>
      <x:c r="T1909" s="226"/>
      <x:c r="U1909" s="226"/>
      <x:c r="V1909" s="226"/>
      <x:c r="W1909" s="226"/>
      <x:c r="X1909" s="226"/>
      <x:c r="Y1909" s="226"/>
      <x:c r="Z1909" s="226"/>
      <x:c r="AA1909" s="226"/>
      <x:c r="AC1909" s="226"/>
      <x:c r="AE1909" s="222"/>
      <x:c r="AF1909" s="226"/>
      <x:c r="AH1909" s="222"/>
      <x:c r="AI1909" s="23"/>
      <x:c r="AJ1909" s="222"/>
      <x:c r="AK1909" s="222"/>
      <x:c r="AM1909" s="226"/>
      <x:c r="AN1909" s="222"/>
      <x:c r="AO1909" s="222"/>
    </x:row>
    <x:row r="1910" spans="1:57" x14ac:dyDescent="0.3">
      <x:c r="H1910" s="226"/>
      <x:c r="J1910" s="23"/>
      <x:c r="M1910" s="226"/>
      <x:c r="Q1910" s="23"/>
      <x:c r="R1910" s="23"/>
      <x:c r="T1910" s="226"/>
      <x:c r="U1910" s="226"/>
      <x:c r="V1910" s="226"/>
      <x:c r="W1910" s="226"/>
      <x:c r="X1910" s="226"/>
      <x:c r="Y1910" s="226"/>
      <x:c r="Z1910" s="226"/>
      <x:c r="AA1910" s="226"/>
      <x:c r="AC1910" s="226"/>
      <x:c r="AE1910" s="222"/>
      <x:c r="AF1910" s="226"/>
      <x:c r="AH1910" s="222"/>
      <x:c r="AI1910" s="23"/>
      <x:c r="AJ1910" s="222"/>
      <x:c r="AK1910" s="222"/>
      <x:c r="AM1910" s="226"/>
      <x:c r="AN1910" s="222"/>
      <x:c r="AO1910" s="222"/>
    </x:row>
    <x:row r="1911" spans="1:57" x14ac:dyDescent="0.3">
      <x:c r="H1911" s="226"/>
      <x:c r="J1911" s="23"/>
      <x:c r="M1911" s="226"/>
      <x:c r="Q1911" s="23"/>
      <x:c r="R1911" s="23"/>
      <x:c r="T1911" s="226"/>
      <x:c r="U1911" s="226"/>
      <x:c r="V1911" s="226"/>
      <x:c r="W1911" s="226"/>
      <x:c r="X1911" s="226"/>
      <x:c r="Y1911" s="226"/>
      <x:c r="Z1911" s="226"/>
      <x:c r="AA1911" s="226"/>
      <x:c r="AC1911" s="226"/>
      <x:c r="AE1911" s="226"/>
      <x:c r="AF1911" s="226"/>
      <x:c r="AH1911" s="222"/>
      <x:c r="AI1911" s="23"/>
      <x:c r="AJ1911" s="222"/>
      <x:c r="AK1911" s="222"/>
      <x:c r="AM1911" s="226"/>
      <x:c r="AN1911" s="222"/>
      <x:c r="AO1911" s="222"/>
    </x:row>
    <x:row r="1912" spans="1:57" x14ac:dyDescent="0.3">
      <x:c r="H1912" s="226"/>
      <x:c r="J1912" s="23"/>
      <x:c r="M1912" s="226"/>
      <x:c r="Q1912" s="23"/>
      <x:c r="R1912" s="23"/>
      <x:c r="T1912" s="226"/>
      <x:c r="U1912" s="226"/>
      <x:c r="V1912" s="226"/>
      <x:c r="W1912" s="226"/>
      <x:c r="X1912" s="226"/>
      <x:c r="Y1912" s="226"/>
      <x:c r="Z1912" s="226"/>
      <x:c r="AA1912" s="226"/>
      <x:c r="AC1912" s="226"/>
      <x:c r="AE1912" s="226"/>
      <x:c r="AF1912" s="226"/>
      <x:c r="AH1912" s="222"/>
      <x:c r="AI1912" s="23"/>
      <x:c r="AJ1912" s="222"/>
      <x:c r="AK1912" s="222"/>
      <x:c r="AM1912" s="226"/>
      <x:c r="AN1912" s="222"/>
      <x:c r="AO1912" s="222"/>
    </x:row>
    <x:row r="1913" spans="1:57" x14ac:dyDescent="0.3">
      <x:c r="H1913" s="226"/>
      <x:c r="J1913" s="23"/>
      <x:c r="M1913" s="226"/>
      <x:c r="Q1913" s="23"/>
      <x:c r="R1913" s="23"/>
      <x:c r="T1913" s="226"/>
      <x:c r="U1913" s="226"/>
      <x:c r="V1913" s="226"/>
      <x:c r="W1913" s="226"/>
      <x:c r="X1913" s="226"/>
      <x:c r="Y1913" s="226"/>
      <x:c r="Z1913" s="226"/>
      <x:c r="AA1913" s="226"/>
      <x:c r="AC1913" s="226"/>
      <x:c r="AE1913" s="226"/>
      <x:c r="AF1913" s="226"/>
      <x:c r="AH1913" s="222"/>
      <x:c r="AI1913" s="23"/>
      <x:c r="AJ1913" s="222"/>
      <x:c r="AK1913" s="222"/>
      <x:c r="AM1913" s="226"/>
      <x:c r="AN1913" s="222"/>
      <x:c r="AO1913" s="222"/>
    </x:row>
    <x:row r="1914" spans="1:57" x14ac:dyDescent="0.3">
      <x:c r="H1914" s="226"/>
      <x:c r="J1914" s="23"/>
      <x:c r="M1914" s="226"/>
      <x:c r="Q1914" s="23"/>
      <x:c r="R1914" s="23"/>
      <x:c r="T1914" s="226"/>
      <x:c r="U1914" s="226"/>
      <x:c r="V1914" s="226"/>
      <x:c r="W1914" s="226"/>
      <x:c r="X1914" s="226"/>
      <x:c r="Y1914" s="226"/>
      <x:c r="Z1914" s="226"/>
      <x:c r="AA1914" s="226"/>
      <x:c r="AC1914" s="226"/>
      <x:c r="AE1914" s="222"/>
      <x:c r="AF1914" s="226"/>
      <x:c r="AH1914" s="222"/>
      <x:c r="AI1914" s="23"/>
      <x:c r="AJ1914" s="222"/>
      <x:c r="AK1914" s="222"/>
      <x:c r="AM1914" s="226"/>
      <x:c r="AN1914" s="222"/>
      <x:c r="AO1914" s="222"/>
    </x:row>
    <x:row r="1915" spans="1:57" x14ac:dyDescent="0.3">
      <x:c r="H1915" s="226"/>
      <x:c r="J1915" s="23"/>
      <x:c r="M1915" s="226"/>
      <x:c r="Q1915" s="23"/>
      <x:c r="R1915" s="23"/>
      <x:c r="T1915" s="226"/>
      <x:c r="U1915" s="226"/>
      <x:c r="V1915" s="226"/>
      <x:c r="W1915" s="226"/>
      <x:c r="X1915" s="226"/>
      <x:c r="Y1915" s="226"/>
      <x:c r="Z1915" s="226"/>
      <x:c r="AA1915" s="226"/>
      <x:c r="AC1915" s="226"/>
      <x:c r="AE1915" s="222"/>
      <x:c r="AF1915" s="226"/>
      <x:c r="AH1915" s="222"/>
      <x:c r="AI1915" s="23"/>
      <x:c r="AJ1915" s="222"/>
      <x:c r="AK1915" s="222"/>
      <x:c r="AM1915" s="226"/>
      <x:c r="AN1915" s="222"/>
      <x:c r="AO1915" s="222"/>
    </x:row>
    <x:row r="1916" spans="1:57" x14ac:dyDescent="0.3">
      <x:c r="H1916" s="226"/>
      <x:c r="J1916" s="23"/>
      <x:c r="M1916" s="226"/>
      <x:c r="Q1916" s="23"/>
      <x:c r="R1916" s="23"/>
      <x:c r="T1916" s="226"/>
      <x:c r="U1916" s="226"/>
      <x:c r="V1916" s="226"/>
      <x:c r="W1916" s="226"/>
      <x:c r="X1916" s="226"/>
      <x:c r="Y1916" s="226"/>
      <x:c r="Z1916" s="226"/>
      <x:c r="AA1916" s="226"/>
      <x:c r="AC1916" s="226"/>
      <x:c r="AE1916" s="226"/>
      <x:c r="AF1916" s="226"/>
      <x:c r="AH1916" s="222"/>
      <x:c r="AI1916" s="23"/>
      <x:c r="AJ1916" s="222"/>
      <x:c r="AK1916" s="222"/>
      <x:c r="AM1916" s="226"/>
      <x:c r="AN1916" s="222"/>
      <x:c r="AO1916" s="222"/>
    </x:row>
    <x:row r="1917" spans="1:57" x14ac:dyDescent="0.3">
      <x:c r="H1917" s="226"/>
      <x:c r="J1917" s="23"/>
      <x:c r="M1917" s="226"/>
      <x:c r="Q1917" s="23"/>
      <x:c r="R1917" s="23"/>
      <x:c r="T1917" s="226"/>
      <x:c r="U1917" s="226"/>
      <x:c r="V1917" s="226"/>
      <x:c r="W1917" s="226"/>
      <x:c r="X1917" s="226"/>
      <x:c r="Y1917" s="226"/>
      <x:c r="Z1917" s="226"/>
      <x:c r="AA1917" s="226"/>
      <x:c r="AC1917" s="226"/>
      <x:c r="AE1917" s="222"/>
      <x:c r="AF1917" s="226"/>
      <x:c r="AH1917" s="222"/>
      <x:c r="AI1917" s="23"/>
      <x:c r="AJ1917" s="222"/>
      <x:c r="AK1917" s="222"/>
      <x:c r="AM1917" s="226"/>
      <x:c r="AN1917" s="222"/>
      <x:c r="AO1917" s="222"/>
    </x:row>
    <x:row r="1918" spans="1:57" x14ac:dyDescent="0.3">
      <x:c r="H1918" s="226"/>
      <x:c r="J1918" s="23"/>
      <x:c r="Q1918" s="23"/>
      <x:c r="R1918" s="23"/>
      <x:c r="T1918" s="226"/>
      <x:c r="U1918" s="226"/>
      <x:c r="V1918" s="226"/>
      <x:c r="W1918" s="226"/>
      <x:c r="X1918" s="226"/>
      <x:c r="Y1918" s="226"/>
      <x:c r="Z1918" s="226"/>
      <x:c r="AA1918" s="226"/>
      <x:c r="AC1918" s="226"/>
      <x:c r="AE1918" s="222"/>
      <x:c r="AF1918" s="226"/>
      <x:c r="AH1918" s="222"/>
      <x:c r="AI1918" s="23"/>
      <x:c r="AJ1918" s="222"/>
      <x:c r="AK1918" s="222"/>
      <x:c r="AM1918" s="226"/>
      <x:c r="AN1918" s="222"/>
      <x:c r="AO1918" s="222"/>
    </x:row>
    <x:row r="1919" spans="1:57" x14ac:dyDescent="0.3">
      <x:c r="H1919" s="226"/>
      <x:c r="J1919" s="23"/>
      <x:c r="Q1919" s="23"/>
      <x:c r="R1919" s="23"/>
      <x:c r="T1919" s="226"/>
      <x:c r="U1919" s="226"/>
      <x:c r="V1919" s="226"/>
      <x:c r="W1919" s="226"/>
      <x:c r="X1919" s="226"/>
      <x:c r="Y1919" s="226"/>
      <x:c r="Z1919" s="226"/>
      <x:c r="AA1919" s="226"/>
      <x:c r="AC1919" s="226"/>
      <x:c r="AE1919" s="222"/>
      <x:c r="AF1919" s="226"/>
      <x:c r="AH1919" s="222"/>
      <x:c r="AI1919" s="23"/>
      <x:c r="AJ1919" s="222"/>
      <x:c r="AK1919" s="222"/>
      <x:c r="AM1919" s="226"/>
      <x:c r="AN1919" s="222"/>
      <x:c r="AO1919" s="222"/>
    </x:row>
    <x:row r="1920" spans="1:57" x14ac:dyDescent="0.3">
      <x:c r="H1920" s="226"/>
      <x:c r="J1920" s="23"/>
      <x:c r="Q1920" s="23"/>
      <x:c r="R1920" s="23"/>
      <x:c r="T1920" s="226"/>
      <x:c r="U1920" s="226"/>
      <x:c r="V1920" s="226"/>
      <x:c r="W1920" s="226"/>
      <x:c r="X1920" s="226"/>
      <x:c r="Y1920" s="226"/>
      <x:c r="Z1920" s="226"/>
      <x:c r="AA1920" s="226"/>
      <x:c r="AC1920" s="226"/>
      <x:c r="AE1920" s="222"/>
      <x:c r="AF1920" s="226"/>
      <x:c r="AH1920" s="222"/>
      <x:c r="AI1920" s="23"/>
      <x:c r="AJ1920" s="222"/>
      <x:c r="AK1920" s="222"/>
      <x:c r="AM1920" s="226"/>
      <x:c r="AN1920" s="222"/>
      <x:c r="AO1920" s="222"/>
    </x:row>
    <x:row r="1921" spans="1:57" x14ac:dyDescent="0.3">
      <x:c r="H1921" s="226"/>
      <x:c r="J1921" s="23"/>
      <x:c r="Q1921" s="23"/>
      <x:c r="R1921" s="23"/>
      <x:c r="T1921" s="226"/>
      <x:c r="U1921" s="226"/>
      <x:c r="V1921" s="226"/>
      <x:c r="W1921" s="226"/>
      <x:c r="X1921" s="226"/>
      <x:c r="Y1921" s="226"/>
      <x:c r="Z1921" s="226"/>
      <x:c r="AA1921" s="226"/>
      <x:c r="AC1921" s="226"/>
      <x:c r="AE1921" s="222"/>
      <x:c r="AF1921" s="226"/>
      <x:c r="AH1921" s="222"/>
      <x:c r="AI1921" s="23"/>
      <x:c r="AJ1921" s="222"/>
      <x:c r="AK1921" s="222"/>
      <x:c r="AM1921" s="226"/>
      <x:c r="AN1921" s="222"/>
      <x:c r="AO1921" s="222"/>
    </x:row>
    <x:row r="1922" spans="1:57" x14ac:dyDescent="0.3">
      <x:c r="H1922" s="226"/>
      <x:c r="J1922" s="23"/>
      <x:c r="Q1922" s="23"/>
      <x:c r="R1922" s="23"/>
      <x:c r="T1922" s="226"/>
      <x:c r="U1922" s="226"/>
      <x:c r="V1922" s="226"/>
      <x:c r="W1922" s="226"/>
      <x:c r="X1922" s="226"/>
      <x:c r="Y1922" s="226"/>
      <x:c r="Z1922" s="226"/>
      <x:c r="AA1922" s="226"/>
      <x:c r="AC1922" s="226"/>
      <x:c r="AE1922" s="226"/>
      <x:c r="AF1922" s="226"/>
      <x:c r="AH1922" s="222"/>
      <x:c r="AI1922" s="23"/>
      <x:c r="AJ1922" s="222"/>
      <x:c r="AK1922" s="222"/>
      <x:c r="AM1922" s="226"/>
      <x:c r="AN1922" s="222"/>
      <x:c r="AO1922" s="222"/>
    </x:row>
    <x:row r="1923" spans="1:57" x14ac:dyDescent="0.3">
      <x:c r="H1923" s="226"/>
      <x:c r="J1923" s="23"/>
      <x:c r="M1923" s="226"/>
      <x:c r="Q1923" s="23"/>
      <x:c r="R1923" s="23"/>
      <x:c r="T1923" s="226"/>
      <x:c r="U1923" s="226"/>
      <x:c r="V1923" s="226"/>
      <x:c r="W1923" s="226"/>
      <x:c r="X1923" s="226"/>
      <x:c r="Y1923" s="226"/>
      <x:c r="Z1923" s="226"/>
      <x:c r="AA1923" s="226"/>
      <x:c r="AC1923" s="226"/>
      <x:c r="AE1923" s="222"/>
      <x:c r="AF1923" s="226"/>
      <x:c r="AH1923" s="222"/>
      <x:c r="AI1923" s="23"/>
      <x:c r="AJ1923" s="222"/>
      <x:c r="AK1923" s="222"/>
      <x:c r="AM1923" s="226"/>
      <x:c r="AN1923" s="222"/>
      <x:c r="AO1923" s="222"/>
    </x:row>
    <x:row r="1924" spans="1:57" x14ac:dyDescent="0.3">
      <x:c r="H1924" s="226"/>
      <x:c r="J1924" s="23"/>
      <x:c r="Q1924" s="23"/>
      <x:c r="R1924" s="23"/>
      <x:c r="T1924" s="226"/>
      <x:c r="U1924" s="226"/>
      <x:c r="V1924" s="226"/>
      <x:c r="W1924" s="226"/>
      <x:c r="X1924" s="226"/>
      <x:c r="Y1924" s="226"/>
      <x:c r="Z1924" s="226"/>
      <x:c r="AA1924" s="226"/>
      <x:c r="AC1924" s="226"/>
      <x:c r="AE1924" s="222"/>
      <x:c r="AF1924" s="226"/>
      <x:c r="AH1924" s="222"/>
      <x:c r="AI1924" s="23"/>
      <x:c r="AJ1924" s="222"/>
      <x:c r="AK1924" s="222"/>
      <x:c r="AM1924" s="226"/>
      <x:c r="AN1924" s="222"/>
      <x:c r="AO1924" s="222"/>
    </x:row>
    <x:row r="1925" spans="1:57" x14ac:dyDescent="0.3">
      <x:c r="H1925" s="226"/>
      <x:c r="J1925" s="23"/>
      <x:c r="Q1925" s="23"/>
      <x:c r="R1925" s="23"/>
      <x:c r="T1925" s="226"/>
      <x:c r="U1925" s="226"/>
      <x:c r="V1925" s="226"/>
      <x:c r="W1925" s="226"/>
      <x:c r="X1925" s="226"/>
      <x:c r="Y1925" s="226"/>
      <x:c r="Z1925" s="226"/>
      <x:c r="AA1925" s="226"/>
      <x:c r="AC1925" s="226"/>
      <x:c r="AE1925" s="222"/>
      <x:c r="AF1925" s="226"/>
      <x:c r="AH1925" s="222"/>
      <x:c r="AI1925" s="23"/>
      <x:c r="AJ1925" s="222"/>
      <x:c r="AK1925" s="222"/>
      <x:c r="AM1925" s="226"/>
      <x:c r="AN1925" s="222"/>
      <x:c r="AO1925" s="222"/>
    </x:row>
    <x:row r="1926" spans="1:57" x14ac:dyDescent="0.3">
      <x:c r="H1926" s="226"/>
      <x:c r="J1926" s="23"/>
      <x:c r="Q1926" s="23"/>
      <x:c r="R1926" s="23"/>
      <x:c r="T1926" s="226"/>
      <x:c r="U1926" s="226"/>
      <x:c r="V1926" s="226"/>
      <x:c r="W1926" s="226"/>
      <x:c r="X1926" s="226"/>
      <x:c r="Y1926" s="226"/>
      <x:c r="Z1926" s="226"/>
      <x:c r="AA1926" s="226"/>
      <x:c r="AC1926" s="226"/>
      <x:c r="AE1926" s="226"/>
      <x:c r="AF1926" s="226"/>
      <x:c r="AH1926" s="222"/>
      <x:c r="AI1926" s="23"/>
      <x:c r="AJ1926" s="222"/>
      <x:c r="AK1926" s="222"/>
      <x:c r="AM1926" s="226"/>
      <x:c r="AN1926" s="222"/>
      <x:c r="AO1926" s="222"/>
    </x:row>
    <x:row r="1927" spans="1:57" x14ac:dyDescent="0.3">
      <x:c r="H1927" s="226"/>
      <x:c r="J1927" s="23"/>
      <x:c r="M1927" s="226"/>
      <x:c r="Q1927" s="23"/>
      <x:c r="R1927" s="23"/>
      <x:c r="T1927" s="226"/>
      <x:c r="U1927" s="226"/>
      <x:c r="V1927" s="226"/>
      <x:c r="W1927" s="226"/>
      <x:c r="X1927" s="226"/>
      <x:c r="Y1927" s="226"/>
      <x:c r="Z1927" s="226"/>
      <x:c r="AA1927" s="226"/>
      <x:c r="AC1927" s="226"/>
      <x:c r="AE1927" s="222"/>
      <x:c r="AF1927" s="226"/>
      <x:c r="AH1927" s="222"/>
      <x:c r="AI1927" s="23"/>
      <x:c r="AJ1927" s="222"/>
      <x:c r="AK1927" s="222"/>
      <x:c r="AM1927" s="226"/>
      <x:c r="AN1927" s="222"/>
      <x:c r="AO1927" s="222"/>
    </x:row>
    <x:row r="1928" spans="1:57" x14ac:dyDescent="0.3">
      <x:c r="H1928" s="226"/>
      <x:c r="J1928" s="23"/>
      <x:c r="M1928" s="226"/>
      <x:c r="Q1928" s="23"/>
      <x:c r="R1928" s="23"/>
      <x:c r="T1928" s="226"/>
      <x:c r="U1928" s="226"/>
      <x:c r="V1928" s="226"/>
      <x:c r="W1928" s="226"/>
      <x:c r="X1928" s="226"/>
      <x:c r="Y1928" s="226"/>
      <x:c r="Z1928" s="226"/>
      <x:c r="AA1928" s="226"/>
      <x:c r="AC1928" s="226"/>
      <x:c r="AE1928" s="222"/>
      <x:c r="AF1928" s="226"/>
      <x:c r="AH1928" s="222"/>
      <x:c r="AI1928" s="23"/>
      <x:c r="AJ1928" s="222"/>
      <x:c r="AK1928" s="222"/>
      <x:c r="AM1928" s="226"/>
      <x:c r="AN1928" s="222"/>
      <x:c r="AO1928" s="222"/>
    </x:row>
    <x:row r="1929" spans="1:57" x14ac:dyDescent="0.3">
      <x:c r="H1929" s="226"/>
      <x:c r="J1929" s="23"/>
      <x:c r="Q1929" s="23"/>
      <x:c r="R1929" s="23"/>
      <x:c r="T1929" s="226"/>
      <x:c r="U1929" s="226"/>
      <x:c r="V1929" s="226"/>
      <x:c r="W1929" s="226"/>
      <x:c r="X1929" s="226"/>
      <x:c r="Y1929" s="226"/>
      <x:c r="Z1929" s="226"/>
      <x:c r="AA1929" s="226"/>
      <x:c r="AC1929" s="226"/>
      <x:c r="AE1929" s="222"/>
      <x:c r="AF1929" s="226"/>
      <x:c r="AH1929" s="222"/>
      <x:c r="AI1929" s="23"/>
      <x:c r="AJ1929" s="222"/>
      <x:c r="AK1929" s="222"/>
      <x:c r="AM1929" s="226"/>
      <x:c r="AN1929" s="222"/>
      <x:c r="AO1929" s="222"/>
    </x:row>
    <x:row r="1930" spans="1:57" x14ac:dyDescent="0.3">
      <x:c r="H1930" s="226"/>
      <x:c r="J1930" s="23"/>
      <x:c r="Q1930" s="23"/>
      <x:c r="R1930" s="23"/>
      <x:c r="T1930" s="226"/>
      <x:c r="U1930" s="226"/>
      <x:c r="V1930" s="226"/>
      <x:c r="W1930" s="226"/>
      <x:c r="X1930" s="226"/>
      <x:c r="Y1930" s="226"/>
      <x:c r="Z1930" s="226"/>
      <x:c r="AA1930" s="226"/>
      <x:c r="AC1930" s="226"/>
      <x:c r="AE1930" s="226"/>
      <x:c r="AF1930" s="226"/>
      <x:c r="AH1930" s="222"/>
      <x:c r="AI1930" s="23"/>
      <x:c r="AJ1930" s="222"/>
      <x:c r="AK1930" s="222"/>
      <x:c r="AM1930" s="226"/>
      <x:c r="AN1930" s="222"/>
      <x:c r="AO1930" s="222"/>
    </x:row>
    <x:row r="1931" spans="1:57" x14ac:dyDescent="0.3">
      <x:c r="H1931" s="226"/>
      <x:c r="J1931" s="23"/>
      <x:c r="Q1931" s="23"/>
      <x:c r="R1931" s="23"/>
      <x:c r="T1931" s="226"/>
      <x:c r="U1931" s="226"/>
      <x:c r="V1931" s="226"/>
      <x:c r="W1931" s="226"/>
      <x:c r="X1931" s="226"/>
      <x:c r="Y1931" s="226"/>
      <x:c r="Z1931" s="226"/>
      <x:c r="AA1931" s="226"/>
      <x:c r="AC1931" s="226"/>
      <x:c r="AE1931" s="226"/>
      <x:c r="AF1931" s="226"/>
      <x:c r="AH1931" s="222"/>
      <x:c r="AI1931" s="23"/>
      <x:c r="AJ1931" s="222"/>
      <x:c r="AK1931" s="222"/>
      <x:c r="AM1931" s="226"/>
      <x:c r="AN1931" s="222"/>
      <x:c r="AO1931" s="222"/>
    </x:row>
    <x:row r="1932" spans="1:57" x14ac:dyDescent="0.3">
      <x:c r="H1932" s="226"/>
      <x:c r="J1932" s="23"/>
      <x:c r="Q1932" s="23"/>
      <x:c r="R1932" s="23"/>
      <x:c r="T1932" s="226"/>
      <x:c r="U1932" s="226"/>
      <x:c r="V1932" s="226"/>
      <x:c r="W1932" s="226"/>
      <x:c r="X1932" s="226"/>
      <x:c r="Y1932" s="226"/>
      <x:c r="Z1932" s="226"/>
      <x:c r="AA1932" s="226"/>
      <x:c r="AC1932" s="226"/>
      <x:c r="AE1932" s="226"/>
      <x:c r="AF1932" s="226"/>
      <x:c r="AH1932" s="226"/>
      <x:c r="AI1932" s="23"/>
      <x:c r="AJ1932" s="226"/>
      <x:c r="AK1932" s="226"/>
      <x:c r="AM1932" s="226"/>
      <x:c r="AN1932" s="226"/>
      <x:c r="AO1932" s="226"/>
    </x:row>
    <x:row r="1933" spans="1:57" x14ac:dyDescent="0.3">
      <x:c r="H1933" s="226"/>
      <x:c r="J1933" s="23"/>
      <x:c r="M1933" s="226"/>
      <x:c r="Q1933" s="23"/>
      <x:c r="R1933" s="23"/>
      <x:c r="T1933" s="226"/>
      <x:c r="U1933" s="226"/>
      <x:c r="V1933" s="226"/>
      <x:c r="W1933" s="226"/>
      <x:c r="X1933" s="226"/>
      <x:c r="Y1933" s="226"/>
      <x:c r="Z1933" s="226"/>
      <x:c r="AA1933" s="226"/>
      <x:c r="AC1933" s="226"/>
      <x:c r="AE1933" s="222"/>
      <x:c r="AF1933" s="226"/>
      <x:c r="AH1933" s="222"/>
      <x:c r="AI1933" s="23"/>
      <x:c r="AJ1933" s="222"/>
      <x:c r="AK1933" s="222"/>
      <x:c r="AM1933" s="226"/>
      <x:c r="AN1933" s="222"/>
      <x:c r="AO1933" s="222"/>
    </x:row>
    <x:row r="1934" spans="1:57" x14ac:dyDescent="0.3">
      <x:c r="H1934" s="226"/>
      <x:c r="J1934" s="23"/>
      <x:c r="Q1934" s="23"/>
      <x:c r="R1934" s="23"/>
      <x:c r="T1934" s="226"/>
      <x:c r="U1934" s="226"/>
      <x:c r="V1934" s="226"/>
      <x:c r="W1934" s="226"/>
      <x:c r="X1934" s="226"/>
      <x:c r="Y1934" s="226"/>
      <x:c r="Z1934" s="226"/>
      <x:c r="AA1934" s="226"/>
      <x:c r="AC1934" s="226"/>
      <x:c r="AE1934" s="222"/>
      <x:c r="AF1934" s="226"/>
      <x:c r="AH1934" s="222"/>
      <x:c r="AI1934" s="23"/>
      <x:c r="AJ1934" s="222"/>
      <x:c r="AK1934" s="222"/>
      <x:c r="AM1934" s="226"/>
      <x:c r="AN1934" s="222"/>
      <x:c r="AO1934" s="222"/>
    </x:row>
    <x:row r="1935" spans="1:57" x14ac:dyDescent="0.3">
      <x:c r="H1935" s="226"/>
      <x:c r="J1935" s="23"/>
      <x:c r="M1935" s="226"/>
      <x:c r="Q1935" s="23"/>
      <x:c r="R1935" s="23"/>
      <x:c r="T1935" s="226"/>
      <x:c r="U1935" s="226"/>
      <x:c r="V1935" s="226"/>
      <x:c r="W1935" s="226"/>
      <x:c r="X1935" s="226"/>
      <x:c r="Y1935" s="226"/>
      <x:c r="Z1935" s="226"/>
      <x:c r="AA1935" s="226"/>
      <x:c r="AC1935" s="226"/>
      <x:c r="AE1935" s="222"/>
      <x:c r="AF1935" s="226"/>
      <x:c r="AH1935" s="222"/>
      <x:c r="AI1935" s="23"/>
      <x:c r="AJ1935" s="222"/>
      <x:c r="AK1935" s="222"/>
      <x:c r="AM1935" s="226"/>
      <x:c r="AN1935" s="222"/>
      <x:c r="AO1935" s="222"/>
    </x:row>
    <x:row r="1936" spans="1:57" x14ac:dyDescent="0.3">
      <x:c r="H1936" s="226"/>
      <x:c r="J1936" s="23"/>
      <x:c r="Q1936" s="23"/>
      <x:c r="R1936" s="23"/>
      <x:c r="T1936" s="226"/>
      <x:c r="U1936" s="226"/>
      <x:c r="V1936" s="226"/>
      <x:c r="W1936" s="226"/>
      <x:c r="X1936" s="226"/>
      <x:c r="Y1936" s="226"/>
      <x:c r="Z1936" s="226"/>
      <x:c r="AA1936" s="226"/>
      <x:c r="AC1936" s="226"/>
      <x:c r="AE1936" s="222"/>
      <x:c r="AF1936" s="226"/>
      <x:c r="AH1936" s="222"/>
      <x:c r="AI1936" s="23"/>
      <x:c r="AJ1936" s="222"/>
      <x:c r="AK1936" s="222"/>
      <x:c r="AM1936" s="226"/>
      <x:c r="AN1936" s="222"/>
      <x:c r="AO1936" s="222"/>
    </x:row>
    <x:row r="1937" spans="1:57" x14ac:dyDescent="0.3">
      <x:c r="H1937" s="226"/>
      <x:c r="J1937" s="23"/>
      <x:c r="Q1937" s="23"/>
      <x:c r="R1937" s="23"/>
      <x:c r="T1937" s="226"/>
      <x:c r="U1937" s="226"/>
      <x:c r="V1937" s="226"/>
      <x:c r="W1937" s="226"/>
      <x:c r="X1937" s="226"/>
      <x:c r="Y1937" s="226"/>
      <x:c r="Z1937" s="226"/>
      <x:c r="AA1937" s="226"/>
      <x:c r="AC1937" s="226"/>
      <x:c r="AE1937" s="226"/>
      <x:c r="AF1937" s="226"/>
      <x:c r="AH1937" s="222"/>
      <x:c r="AI1937" s="23"/>
      <x:c r="AJ1937" s="226"/>
      <x:c r="AK1937" s="226"/>
      <x:c r="AM1937" s="226"/>
      <x:c r="AN1937" s="226"/>
      <x:c r="AO1937" s="226"/>
    </x:row>
    <x:row r="1938" spans="1:57" x14ac:dyDescent="0.3">
      <x:c r="H1938" s="226"/>
      <x:c r="J1938" s="23"/>
      <x:c r="M1938" s="226"/>
      <x:c r="Q1938" s="23"/>
      <x:c r="R1938" s="23"/>
      <x:c r="T1938" s="226"/>
      <x:c r="U1938" s="226"/>
      <x:c r="V1938" s="226"/>
      <x:c r="W1938" s="226"/>
      <x:c r="X1938" s="226"/>
      <x:c r="Y1938" s="226"/>
      <x:c r="Z1938" s="226"/>
      <x:c r="AA1938" s="226"/>
      <x:c r="AC1938" s="226"/>
      <x:c r="AE1938" s="226"/>
      <x:c r="AF1938" s="226"/>
      <x:c r="AH1938" s="222"/>
      <x:c r="AI1938" s="23"/>
      <x:c r="AJ1938" s="222"/>
      <x:c r="AK1938" s="222"/>
      <x:c r="AM1938" s="226"/>
      <x:c r="AN1938" s="222"/>
      <x:c r="AO1938" s="222"/>
    </x:row>
    <x:row r="1939" spans="1:57" x14ac:dyDescent="0.3">
      <x:c r="H1939" s="226"/>
      <x:c r="J1939" s="23"/>
      <x:c r="M1939" s="226"/>
      <x:c r="Q1939" s="23"/>
      <x:c r="R1939" s="23"/>
      <x:c r="T1939" s="226"/>
      <x:c r="U1939" s="226"/>
      <x:c r="V1939" s="226"/>
      <x:c r="W1939" s="226"/>
      <x:c r="X1939" s="226"/>
      <x:c r="Y1939" s="226"/>
      <x:c r="Z1939" s="226"/>
      <x:c r="AA1939" s="226"/>
      <x:c r="AC1939" s="226"/>
      <x:c r="AE1939" s="222"/>
      <x:c r="AF1939" s="226"/>
      <x:c r="AH1939" s="222"/>
      <x:c r="AI1939" s="23"/>
      <x:c r="AJ1939" s="222"/>
      <x:c r="AK1939" s="222"/>
      <x:c r="AM1939" s="226"/>
      <x:c r="AN1939" s="222"/>
      <x:c r="AO1939" s="222"/>
    </x:row>
    <x:row r="1940" spans="1:57" x14ac:dyDescent="0.3">
      <x:c r="H1940" s="226"/>
      <x:c r="J1940" s="23"/>
      <x:c r="M1940" s="226"/>
      <x:c r="Q1940" s="23"/>
      <x:c r="R1940" s="23"/>
      <x:c r="T1940" s="226"/>
      <x:c r="U1940" s="226"/>
      <x:c r="V1940" s="226"/>
      <x:c r="W1940" s="226"/>
      <x:c r="X1940" s="226"/>
      <x:c r="Y1940" s="226"/>
      <x:c r="Z1940" s="226"/>
      <x:c r="AA1940" s="226"/>
      <x:c r="AC1940" s="226"/>
      <x:c r="AE1940" s="222"/>
      <x:c r="AF1940" s="226"/>
      <x:c r="AH1940" s="222"/>
      <x:c r="AI1940" s="23"/>
      <x:c r="AJ1940" s="222"/>
      <x:c r="AK1940" s="222"/>
      <x:c r="AM1940" s="226"/>
      <x:c r="AN1940" s="222"/>
      <x:c r="AO1940" s="222"/>
    </x:row>
    <x:row r="1941" spans="1:57" x14ac:dyDescent="0.3">
      <x:c r="H1941" s="226"/>
      <x:c r="J1941" s="23"/>
      <x:c r="M1941" s="226"/>
      <x:c r="Q1941" s="23"/>
      <x:c r="R1941" s="23"/>
      <x:c r="T1941" s="226"/>
      <x:c r="U1941" s="226"/>
      <x:c r="V1941" s="226"/>
      <x:c r="W1941" s="226"/>
      <x:c r="X1941" s="226"/>
      <x:c r="Y1941" s="226"/>
      <x:c r="Z1941" s="226"/>
      <x:c r="AA1941" s="226"/>
      <x:c r="AC1941" s="226"/>
      <x:c r="AE1941" s="222"/>
      <x:c r="AF1941" s="226"/>
      <x:c r="AH1941" s="222"/>
      <x:c r="AI1941" s="23"/>
      <x:c r="AJ1941" s="222"/>
      <x:c r="AK1941" s="222"/>
      <x:c r="AM1941" s="226"/>
      <x:c r="AN1941" s="222"/>
      <x:c r="AO1941" s="222"/>
    </x:row>
    <x:row r="1942" spans="1:57" x14ac:dyDescent="0.3">
      <x:c r="H1942" s="226"/>
      <x:c r="J1942" s="23"/>
      <x:c r="M1942" s="226"/>
      <x:c r="Q1942" s="23"/>
      <x:c r="R1942" s="23"/>
      <x:c r="T1942" s="226"/>
      <x:c r="U1942" s="226"/>
      <x:c r="V1942" s="226"/>
      <x:c r="W1942" s="226"/>
      <x:c r="X1942" s="226"/>
      <x:c r="Y1942" s="226"/>
      <x:c r="Z1942" s="226"/>
      <x:c r="AA1942" s="226"/>
      <x:c r="AC1942" s="226"/>
      <x:c r="AE1942" s="222"/>
      <x:c r="AF1942" s="226"/>
      <x:c r="AH1942" s="222"/>
      <x:c r="AI1942" s="23"/>
      <x:c r="AJ1942" s="222"/>
      <x:c r="AK1942" s="222"/>
      <x:c r="AM1942" s="226"/>
      <x:c r="AN1942" s="222"/>
      <x:c r="AO1942" s="222"/>
    </x:row>
    <x:row r="1943" spans="1:57" x14ac:dyDescent="0.3">
      <x:c r="H1943" s="226"/>
      <x:c r="J1943" s="23"/>
      <x:c r="Q1943" s="23"/>
      <x:c r="R1943" s="23"/>
      <x:c r="T1943" s="226"/>
      <x:c r="U1943" s="226"/>
      <x:c r="V1943" s="226"/>
      <x:c r="W1943" s="226"/>
      <x:c r="X1943" s="226"/>
      <x:c r="Y1943" s="226"/>
      <x:c r="Z1943" s="226"/>
      <x:c r="AA1943" s="226"/>
      <x:c r="AC1943" s="226"/>
      <x:c r="AE1943" s="222"/>
      <x:c r="AF1943" s="226"/>
      <x:c r="AH1943" s="222"/>
      <x:c r="AI1943" s="23"/>
      <x:c r="AJ1943" s="226"/>
      <x:c r="AK1943" s="226"/>
      <x:c r="AM1943" s="226"/>
      <x:c r="AN1943" s="226"/>
      <x:c r="AO1943" s="226"/>
    </x:row>
    <x:row r="1944" spans="1:57" x14ac:dyDescent="0.3">
      <x:c r="H1944" s="226"/>
      <x:c r="J1944" s="23"/>
      <x:c r="Q1944" s="23"/>
      <x:c r="R1944" s="23"/>
      <x:c r="T1944" s="226"/>
      <x:c r="U1944" s="226"/>
      <x:c r="V1944" s="226"/>
      <x:c r="W1944" s="226"/>
      <x:c r="X1944" s="226"/>
      <x:c r="Y1944" s="226"/>
      <x:c r="Z1944" s="226"/>
      <x:c r="AA1944" s="226"/>
      <x:c r="AC1944" s="226"/>
      <x:c r="AE1944" s="222"/>
      <x:c r="AF1944" s="226"/>
      <x:c r="AH1944" s="222"/>
      <x:c r="AI1944" s="23"/>
      <x:c r="AJ1944" s="222"/>
      <x:c r="AK1944" s="222"/>
      <x:c r="AM1944" s="226"/>
      <x:c r="AN1944" s="222"/>
      <x:c r="AO1944" s="222"/>
    </x:row>
    <x:row r="1945" spans="1:57" x14ac:dyDescent="0.3">
      <x:c r="H1945" s="226"/>
      <x:c r="J1945" s="23"/>
      <x:c r="M1945" s="226"/>
      <x:c r="Q1945" s="23"/>
      <x:c r="R1945" s="23"/>
      <x:c r="T1945" s="226"/>
      <x:c r="U1945" s="226"/>
      <x:c r="V1945" s="226"/>
      <x:c r="W1945" s="226"/>
      <x:c r="X1945" s="226"/>
      <x:c r="Y1945" s="226"/>
      <x:c r="Z1945" s="226"/>
      <x:c r="AA1945" s="226"/>
      <x:c r="AC1945" s="226"/>
      <x:c r="AE1945" s="226"/>
      <x:c r="AF1945" s="226"/>
      <x:c r="AH1945" s="222"/>
      <x:c r="AI1945" s="23"/>
      <x:c r="AJ1945" s="222"/>
      <x:c r="AK1945" s="222"/>
      <x:c r="AM1945" s="226"/>
      <x:c r="AN1945" s="222"/>
      <x:c r="AO1945" s="222"/>
    </x:row>
    <x:row r="1946" spans="1:57" x14ac:dyDescent="0.3">
      <x:c r="H1946" s="226"/>
      <x:c r="J1946" s="23"/>
      <x:c r="M1946" s="226"/>
      <x:c r="Q1946" s="23"/>
      <x:c r="R1946" s="23"/>
      <x:c r="T1946" s="226"/>
      <x:c r="U1946" s="226"/>
      <x:c r="V1946" s="226"/>
      <x:c r="W1946" s="226"/>
      <x:c r="X1946" s="226"/>
      <x:c r="Y1946" s="226"/>
      <x:c r="Z1946" s="226"/>
      <x:c r="AA1946" s="226"/>
      <x:c r="AC1946" s="226"/>
      <x:c r="AE1946" s="222"/>
      <x:c r="AF1946" s="226"/>
      <x:c r="AH1946" s="222"/>
      <x:c r="AI1946" s="23"/>
      <x:c r="AJ1946" s="222"/>
      <x:c r="AK1946" s="222"/>
      <x:c r="AM1946" s="226"/>
      <x:c r="AN1946" s="222"/>
      <x:c r="AO1946" s="222"/>
    </x:row>
    <x:row r="1947" spans="1:57" x14ac:dyDescent="0.3">
      <x:c r="H1947" s="226"/>
      <x:c r="J1947" s="23"/>
      <x:c r="M1947" s="226"/>
      <x:c r="Q1947" s="23"/>
      <x:c r="R1947" s="23"/>
      <x:c r="T1947" s="226"/>
      <x:c r="U1947" s="226"/>
      <x:c r="V1947" s="226"/>
      <x:c r="W1947" s="226"/>
      <x:c r="X1947" s="226"/>
      <x:c r="Y1947" s="226"/>
      <x:c r="Z1947" s="226"/>
      <x:c r="AA1947" s="226"/>
      <x:c r="AC1947" s="226"/>
      <x:c r="AE1947" s="222"/>
      <x:c r="AF1947" s="226"/>
      <x:c r="AH1947" s="222"/>
      <x:c r="AI1947" s="23"/>
      <x:c r="AJ1947" s="226"/>
      <x:c r="AK1947" s="226"/>
      <x:c r="AM1947" s="226"/>
      <x:c r="AN1947" s="226"/>
      <x:c r="AO1947" s="226"/>
    </x:row>
    <x:row r="1948" spans="1:57" x14ac:dyDescent="0.3">
      <x:c r="H1948" s="226"/>
      <x:c r="J1948" s="23"/>
      <x:c r="M1948" s="226"/>
      <x:c r="Q1948" s="23"/>
      <x:c r="R1948" s="23"/>
      <x:c r="T1948" s="226"/>
      <x:c r="U1948" s="226"/>
      <x:c r="V1948" s="226"/>
      <x:c r="W1948" s="226"/>
      <x:c r="X1948" s="226"/>
      <x:c r="Y1948" s="226"/>
      <x:c r="Z1948" s="226"/>
      <x:c r="AA1948" s="226"/>
      <x:c r="AC1948" s="226"/>
      <x:c r="AE1948" s="222"/>
      <x:c r="AF1948" s="226"/>
      <x:c r="AH1948" s="222"/>
      <x:c r="AI1948" s="23"/>
      <x:c r="AJ1948" s="222"/>
      <x:c r="AK1948" s="222"/>
      <x:c r="AM1948" s="226"/>
      <x:c r="AN1948" s="222"/>
      <x:c r="AO1948" s="222"/>
    </x:row>
    <x:row r="1949" spans="1:57" x14ac:dyDescent="0.3">
      <x:c r="H1949" s="226"/>
      <x:c r="J1949" s="23"/>
      <x:c r="M1949" s="226"/>
      <x:c r="Q1949" s="23"/>
      <x:c r="R1949" s="23"/>
      <x:c r="T1949" s="226"/>
      <x:c r="U1949" s="226"/>
      <x:c r="V1949" s="226"/>
      <x:c r="W1949" s="226"/>
      <x:c r="X1949" s="226"/>
      <x:c r="Y1949" s="226"/>
      <x:c r="Z1949" s="226"/>
      <x:c r="AA1949" s="226"/>
      <x:c r="AC1949" s="226"/>
      <x:c r="AE1949" s="222"/>
      <x:c r="AF1949" s="226"/>
      <x:c r="AH1949" s="222"/>
      <x:c r="AI1949" s="23"/>
      <x:c r="AJ1949" s="222"/>
      <x:c r="AK1949" s="222"/>
      <x:c r="AM1949" s="226"/>
      <x:c r="AN1949" s="222"/>
      <x:c r="AO1949" s="222"/>
    </x:row>
    <x:row r="1950" spans="1:57" x14ac:dyDescent="0.3">
      <x:c r="H1950" s="226"/>
      <x:c r="J1950" s="23"/>
      <x:c r="M1950" s="226"/>
      <x:c r="Q1950" s="23"/>
      <x:c r="R1950" s="23"/>
      <x:c r="T1950" s="226"/>
      <x:c r="U1950" s="226"/>
      <x:c r="V1950" s="226"/>
      <x:c r="W1950" s="226"/>
      <x:c r="X1950" s="226"/>
      <x:c r="Y1950" s="226"/>
      <x:c r="Z1950" s="226"/>
      <x:c r="AA1950" s="226"/>
      <x:c r="AC1950" s="226"/>
      <x:c r="AE1950" s="222"/>
      <x:c r="AF1950" s="226"/>
      <x:c r="AH1950" s="222"/>
      <x:c r="AI1950" s="23"/>
      <x:c r="AJ1950" s="222"/>
      <x:c r="AK1950" s="222"/>
      <x:c r="AM1950" s="226"/>
      <x:c r="AN1950" s="222"/>
      <x:c r="AO1950" s="222"/>
    </x:row>
    <x:row r="1951" spans="1:57" x14ac:dyDescent="0.3">
      <x:c r="H1951" s="226"/>
      <x:c r="J1951" s="23"/>
      <x:c r="Q1951" s="23"/>
      <x:c r="R1951" s="23"/>
      <x:c r="T1951" s="226"/>
      <x:c r="U1951" s="226"/>
      <x:c r="V1951" s="226"/>
      <x:c r="W1951" s="226"/>
      <x:c r="X1951" s="226"/>
      <x:c r="Y1951" s="226"/>
      <x:c r="Z1951" s="226"/>
      <x:c r="AA1951" s="226"/>
      <x:c r="AC1951" s="226"/>
      <x:c r="AE1951" s="222"/>
      <x:c r="AF1951" s="226"/>
      <x:c r="AH1951" s="222"/>
      <x:c r="AI1951" s="23"/>
      <x:c r="AJ1951" s="222"/>
      <x:c r="AK1951" s="222"/>
      <x:c r="AM1951" s="226"/>
      <x:c r="AN1951" s="222"/>
      <x:c r="AO1951" s="222"/>
    </x:row>
    <x:row r="1952" spans="1:57" x14ac:dyDescent="0.3">
      <x:c r="H1952" s="226"/>
      <x:c r="J1952" s="23"/>
      <x:c r="Q1952" s="23"/>
      <x:c r="R1952" s="23"/>
      <x:c r="T1952" s="226"/>
      <x:c r="U1952" s="226"/>
      <x:c r="V1952" s="226"/>
      <x:c r="W1952" s="226"/>
      <x:c r="X1952" s="226"/>
      <x:c r="Y1952" s="226"/>
      <x:c r="Z1952" s="226"/>
      <x:c r="AA1952" s="226"/>
      <x:c r="AC1952" s="226"/>
      <x:c r="AE1952" s="222"/>
      <x:c r="AF1952" s="226"/>
      <x:c r="AH1952" s="222"/>
      <x:c r="AI1952" s="23"/>
      <x:c r="AJ1952" s="222"/>
      <x:c r="AK1952" s="222"/>
      <x:c r="AM1952" s="226"/>
      <x:c r="AN1952" s="222"/>
      <x:c r="AO1952" s="222"/>
    </x:row>
    <x:row r="1953" spans="1:57" x14ac:dyDescent="0.3">
      <x:c r="H1953" s="226"/>
      <x:c r="J1953" s="23"/>
      <x:c r="Q1953" s="23"/>
      <x:c r="R1953" s="23"/>
      <x:c r="T1953" s="226"/>
      <x:c r="U1953" s="226"/>
      <x:c r="V1953" s="226"/>
      <x:c r="W1953" s="226"/>
      <x:c r="X1953" s="226"/>
      <x:c r="Y1953" s="226"/>
      <x:c r="Z1953" s="226"/>
      <x:c r="AA1953" s="226"/>
      <x:c r="AC1953" s="226"/>
      <x:c r="AE1953" s="222"/>
      <x:c r="AF1953" s="226"/>
      <x:c r="AH1953" s="222"/>
      <x:c r="AI1953" s="23"/>
      <x:c r="AJ1953" s="222"/>
      <x:c r="AK1953" s="222"/>
      <x:c r="AM1953" s="226"/>
      <x:c r="AN1953" s="222"/>
      <x:c r="AO1953" s="222"/>
    </x:row>
    <x:row r="1954" spans="1:57" x14ac:dyDescent="0.3">
      <x:c r="H1954" s="226"/>
      <x:c r="J1954" s="23"/>
      <x:c r="M1954" s="226"/>
      <x:c r="Q1954" s="23"/>
      <x:c r="R1954" s="23"/>
      <x:c r="T1954" s="226"/>
      <x:c r="U1954" s="226"/>
      <x:c r="V1954" s="226"/>
      <x:c r="W1954" s="226"/>
      <x:c r="X1954" s="226"/>
      <x:c r="Y1954" s="226"/>
      <x:c r="Z1954" s="226"/>
      <x:c r="AA1954" s="226"/>
      <x:c r="AC1954" s="226"/>
      <x:c r="AE1954" s="222"/>
      <x:c r="AF1954" s="226"/>
      <x:c r="AH1954" s="222"/>
      <x:c r="AI1954" s="23"/>
      <x:c r="AJ1954" s="222"/>
      <x:c r="AK1954" s="222"/>
      <x:c r="AM1954" s="226"/>
      <x:c r="AN1954" s="222"/>
      <x:c r="AO1954" s="222"/>
    </x:row>
    <x:row r="1955" spans="1:57" x14ac:dyDescent="0.3">
      <x:c r="H1955" s="226"/>
      <x:c r="J1955" s="23"/>
      <x:c r="Q1955" s="23"/>
      <x:c r="R1955" s="23"/>
      <x:c r="T1955" s="226"/>
      <x:c r="U1955" s="226"/>
      <x:c r="V1955" s="226"/>
      <x:c r="W1955" s="226"/>
      <x:c r="X1955" s="226"/>
      <x:c r="Y1955" s="226"/>
      <x:c r="Z1955" s="226"/>
      <x:c r="AA1955" s="226"/>
      <x:c r="AC1955" s="226"/>
      <x:c r="AE1955" s="222"/>
      <x:c r="AF1955" s="226"/>
      <x:c r="AH1955" s="222"/>
      <x:c r="AI1955" s="23"/>
      <x:c r="AJ1955" s="222"/>
      <x:c r="AK1955" s="222"/>
      <x:c r="AM1955" s="226"/>
      <x:c r="AN1955" s="222"/>
      <x:c r="AO1955" s="222"/>
    </x:row>
    <x:row r="1956" spans="1:57" x14ac:dyDescent="0.3">
      <x:c r="H1956" s="226"/>
      <x:c r="J1956" s="23"/>
      <x:c r="Q1956" s="23"/>
      <x:c r="R1956" s="23"/>
      <x:c r="T1956" s="226"/>
      <x:c r="U1956" s="226"/>
      <x:c r="V1956" s="226"/>
      <x:c r="W1956" s="226"/>
      <x:c r="X1956" s="226"/>
      <x:c r="Y1956" s="226"/>
      <x:c r="Z1956" s="226"/>
      <x:c r="AA1956" s="226"/>
      <x:c r="AC1956" s="226"/>
      <x:c r="AE1956" s="226"/>
      <x:c r="AF1956" s="226"/>
      <x:c r="AH1956" s="222"/>
      <x:c r="AI1956" s="23"/>
      <x:c r="AJ1956" s="222"/>
      <x:c r="AK1956" s="222"/>
      <x:c r="AM1956" s="226"/>
      <x:c r="AN1956" s="222"/>
      <x:c r="AO1956" s="222"/>
    </x:row>
    <x:row r="1957" spans="1:57" x14ac:dyDescent="0.3">
      <x:c r="H1957" s="226"/>
      <x:c r="J1957" s="23"/>
      <x:c r="M1957" s="226"/>
      <x:c r="Q1957" s="23"/>
      <x:c r="R1957" s="23"/>
      <x:c r="T1957" s="226"/>
      <x:c r="U1957" s="226"/>
      <x:c r="V1957" s="226"/>
      <x:c r="W1957" s="226"/>
      <x:c r="X1957" s="226"/>
      <x:c r="Y1957" s="226"/>
      <x:c r="Z1957" s="226"/>
      <x:c r="AA1957" s="226"/>
      <x:c r="AC1957" s="226"/>
      <x:c r="AE1957" s="222"/>
      <x:c r="AF1957" s="226"/>
      <x:c r="AH1957" s="222"/>
      <x:c r="AI1957" s="23"/>
      <x:c r="AJ1957" s="222"/>
      <x:c r="AK1957" s="222"/>
      <x:c r="AM1957" s="226"/>
      <x:c r="AN1957" s="222"/>
      <x:c r="AO1957" s="222"/>
    </x:row>
    <x:row r="1958" spans="1:57" x14ac:dyDescent="0.3">
      <x:c r="H1958" s="226"/>
      <x:c r="J1958" s="23"/>
      <x:c r="M1958" s="226"/>
      <x:c r="Q1958" s="23"/>
      <x:c r="R1958" s="23"/>
      <x:c r="T1958" s="226"/>
      <x:c r="U1958" s="226"/>
      <x:c r="V1958" s="226"/>
      <x:c r="W1958" s="226"/>
      <x:c r="X1958" s="226"/>
      <x:c r="Y1958" s="226"/>
      <x:c r="Z1958" s="226"/>
      <x:c r="AA1958" s="226"/>
      <x:c r="AC1958" s="226"/>
      <x:c r="AE1958" s="222"/>
      <x:c r="AF1958" s="226"/>
      <x:c r="AH1958" s="222"/>
      <x:c r="AI1958" s="23"/>
      <x:c r="AJ1958" s="222"/>
      <x:c r="AK1958" s="222"/>
      <x:c r="AM1958" s="226"/>
      <x:c r="AN1958" s="222"/>
      <x:c r="AO1958" s="222"/>
    </x:row>
    <x:row r="1959" spans="1:57" x14ac:dyDescent="0.3">
      <x:c r="H1959" s="226"/>
      <x:c r="J1959" s="23"/>
      <x:c r="Q1959" s="23"/>
      <x:c r="R1959" s="23"/>
      <x:c r="T1959" s="226"/>
      <x:c r="U1959" s="226"/>
      <x:c r="V1959" s="226"/>
      <x:c r="W1959" s="226"/>
      <x:c r="X1959" s="226"/>
      <x:c r="Y1959" s="226"/>
      <x:c r="Z1959" s="226"/>
      <x:c r="AA1959" s="226"/>
      <x:c r="AC1959" s="226"/>
      <x:c r="AE1959" s="222"/>
      <x:c r="AF1959" s="226"/>
      <x:c r="AH1959" s="222"/>
      <x:c r="AI1959" s="23"/>
      <x:c r="AJ1959" s="222"/>
      <x:c r="AK1959" s="222"/>
      <x:c r="AM1959" s="226"/>
      <x:c r="AN1959" s="222"/>
      <x:c r="AO1959" s="222"/>
    </x:row>
    <x:row r="1960" spans="1:57" x14ac:dyDescent="0.3">
      <x:c r="H1960" s="226"/>
      <x:c r="J1960" s="23"/>
      <x:c r="Q1960" s="23"/>
      <x:c r="R1960" s="23"/>
      <x:c r="T1960" s="226"/>
      <x:c r="U1960" s="226"/>
      <x:c r="V1960" s="226"/>
      <x:c r="W1960" s="226"/>
      <x:c r="X1960" s="226"/>
      <x:c r="Y1960" s="226"/>
      <x:c r="Z1960" s="226"/>
      <x:c r="AA1960" s="226"/>
      <x:c r="AC1960" s="226"/>
      <x:c r="AE1960" s="222"/>
      <x:c r="AF1960" s="226"/>
      <x:c r="AH1960" s="222"/>
      <x:c r="AI1960" s="23"/>
      <x:c r="AJ1960" s="222"/>
      <x:c r="AK1960" s="222"/>
      <x:c r="AM1960" s="226"/>
      <x:c r="AN1960" s="222"/>
      <x:c r="AO1960" s="222"/>
    </x:row>
    <x:row r="1961" spans="1:57" x14ac:dyDescent="0.3">
      <x:c r="H1961" s="226"/>
      <x:c r="J1961" s="23"/>
      <x:c r="M1961" s="226"/>
      <x:c r="Q1961" s="23"/>
      <x:c r="R1961" s="23"/>
      <x:c r="T1961" s="226"/>
      <x:c r="U1961" s="226"/>
      <x:c r="V1961" s="226"/>
      <x:c r="W1961" s="226"/>
      <x:c r="X1961" s="226"/>
      <x:c r="Y1961" s="226"/>
      <x:c r="Z1961" s="226"/>
      <x:c r="AA1961" s="226"/>
      <x:c r="AC1961" s="226"/>
      <x:c r="AE1961" s="222"/>
      <x:c r="AF1961" s="226"/>
      <x:c r="AH1961" s="222"/>
      <x:c r="AI1961" s="23"/>
      <x:c r="AJ1961" s="222"/>
      <x:c r="AK1961" s="222"/>
      <x:c r="AM1961" s="226"/>
      <x:c r="AN1961" s="222"/>
      <x:c r="AO1961" s="222"/>
    </x:row>
    <x:row r="1962" spans="1:57" x14ac:dyDescent="0.3">
      <x:c r="H1962" s="226"/>
      <x:c r="J1962" s="23"/>
      <x:c r="M1962" s="226"/>
      <x:c r="Q1962" s="23"/>
      <x:c r="R1962" s="23"/>
      <x:c r="T1962" s="226"/>
      <x:c r="U1962" s="226"/>
      <x:c r="V1962" s="226"/>
      <x:c r="W1962" s="226"/>
      <x:c r="X1962" s="226"/>
      <x:c r="Y1962" s="226"/>
      <x:c r="Z1962" s="226"/>
      <x:c r="AA1962" s="226"/>
      <x:c r="AC1962" s="226"/>
      <x:c r="AE1962" s="222"/>
      <x:c r="AF1962" s="226"/>
      <x:c r="AH1962" s="222"/>
      <x:c r="AI1962" s="23"/>
      <x:c r="AJ1962" s="226"/>
      <x:c r="AK1962" s="226"/>
      <x:c r="AM1962" s="226"/>
      <x:c r="AN1962" s="226"/>
      <x:c r="AO1962" s="226"/>
    </x:row>
    <x:row r="1963" spans="1:57" x14ac:dyDescent="0.3">
      <x:c r="H1963" s="226"/>
      <x:c r="J1963" s="23"/>
      <x:c r="M1963" s="226"/>
      <x:c r="Q1963" s="23"/>
      <x:c r="R1963" s="23"/>
      <x:c r="T1963" s="226"/>
      <x:c r="U1963" s="226"/>
      <x:c r="V1963" s="226"/>
      <x:c r="W1963" s="226"/>
      <x:c r="X1963" s="226"/>
      <x:c r="Y1963" s="226"/>
      <x:c r="Z1963" s="226"/>
      <x:c r="AA1963" s="226"/>
      <x:c r="AC1963" s="226"/>
      <x:c r="AE1963" s="226"/>
      <x:c r="AF1963" s="226"/>
      <x:c r="AH1963" s="222"/>
      <x:c r="AI1963" s="23"/>
      <x:c r="AJ1963" s="222"/>
      <x:c r="AK1963" s="222"/>
      <x:c r="AM1963" s="226"/>
      <x:c r="AN1963" s="222"/>
      <x:c r="AO1963" s="222"/>
    </x:row>
    <x:row r="1964" spans="1:57" x14ac:dyDescent="0.3">
      <x:c r="H1964" s="226"/>
      <x:c r="J1964" s="23"/>
      <x:c r="M1964" s="226"/>
      <x:c r="Q1964" s="23"/>
      <x:c r="R1964" s="23"/>
      <x:c r="T1964" s="226"/>
      <x:c r="U1964" s="226"/>
      <x:c r="V1964" s="226"/>
      <x:c r="W1964" s="226"/>
      <x:c r="X1964" s="226"/>
      <x:c r="Y1964" s="226"/>
      <x:c r="Z1964" s="226"/>
      <x:c r="AA1964" s="226"/>
      <x:c r="AC1964" s="226"/>
      <x:c r="AE1964" s="222"/>
      <x:c r="AF1964" s="226"/>
      <x:c r="AH1964" s="222"/>
      <x:c r="AI1964" s="23"/>
      <x:c r="AJ1964" s="222"/>
      <x:c r="AK1964" s="222"/>
      <x:c r="AM1964" s="226"/>
      <x:c r="AN1964" s="222"/>
      <x:c r="AO1964" s="222"/>
    </x:row>
    <x:row r="1965" spans="1:57" x14ac:dyDescent="0.3">
      <x:c r="H1965" s="226"/>
      <x:c r="J1965" s="23"/>
      <x:c r="Q1965" s="23"/>
      <x:c r="R1965" s="23"/>
      <x:c r="T1965" s="226"/>
      <x:c r="U1965" s="226"/>
      <x:c r="V1965" s="226"/>
      <x:c r="W1965" s="226"/>
      <x:c r="X1965" s="226"/>
      <x:c r="Y1965" s="226"/>
      <x:c r="Z1965" s="226"/>
      <x:c r="AA1965" s="226"/>
      <x:c r="AC1965" s="226"/>
      <x:c r="AE1965" s="222"/>
      <x:c r="AF1965" s="226"/>
      <x:c r="AH1965" s="222"/>
      <x:c r="AI1965" s="23"/>
      <x:c r="AJ1965" s="222"/>
      <x:c r="AK1965" s="222"/>
      <x:c r="AM1965" s="226"/>
      <x:c r="AN1965" s="222"/>
      <x:c r="AO1965" s="222"/>
    </x:row>
    <x:row r="1966" spans="1:57" x14ac:dyDescent="0.3">
      <x:c r="H1966" s="226"/>
      <x:c r="J1966" s="23"/>
      <x:c r="M1966" s="226"/>
      <x:c r="Q1966" s="23"/>
      <x:c r="R1966" s="23"/>
      <x:c r="T1966" s="226"/>
      <x:c r="U1966" s="226"/>
      <x:c r="V1966" s="226"/>
      <x:c r="W1966" s="226"/>
      <x:c r="X1966" s="226"/>
      <x:c r="Y1966" s="226"/>
      <x:c r="Z1966" s="226"/>
      <x:c r="AA1966" s="226"/>
      <x:c r="AC1966" s="226"/>
      <x:c r="AE1966" s="226"/>
      <x:c r="AF1966" s="226"/>
      <x:c r="AH1966" s="222"/>
      <x:c r="AI1966" s="23"/>
      <x:c r="AJ1966" s="222"/>
      <x:c r="AK1966" s="222"/>
      <x:c r="AM1966" s="226"/>
      <x:c r="AN1966" s="222"/>
      <x:c r="AO1966" s="222"/>
    </x:row>
    <x:row r="1967" spans="1:57" x14ac:dyDescent="0.3">
      <x:c r="H1967" s="226"/>
      <x:c r="J1967" s="23"/>
      <x:c r="M1967" s="226"/>
      <x:c r="Q1967" s="23"/>
      <x:c r="R1967" s="23"/>
      <x:c r="T1967" s="226"/>
      <x:c r="U1967" s="226"/>
      <x:c r="V1967" s="226"/>
      <x:c r="W1967" s="226"/>
      <x:c r="X1967" s="226"/>
      <x:c r="Y1967" s="226"/>
      <x:c r="Z1967" s="226"/>
      <x:c r="AA1967" s="226"/>
      <x:c r="AC1967" s="226"/>
      <x:c r="AE1967" s="222"/>
      <x:c r="AF1967" s="226"/>
      <x:c r="AH1967" s="222"/>
      <x:c r="AI1967" s="23"/>
      <x:c r="AJ1967" s="222"/>
      <x:c r="AK1967" s="222"/>
      <x:c r="AM1967" s="226"/>
      <x:c r="AN1967" s="222"/>
      <x:c r="AO1967" s="222"/>
    </x:row>
    <x:row r="1968" spans="1:57" x14ac:dyDescent="0.3">
      <x:c r="H1968" s="226"/>
      <x:c r="J1968" s="23"/>
      <x:c r="Q1968" s="23"/>
      <x:c r="R1968" s="23"/>
      <x:c r="T1968" s="226"/>
      <x:c r="U1968" s="226"/>
      <x:c r="V1968" s="226"/>
      <x:c r="W1968" s="226"/>
      <x:c r="X1968" s="226"/>
      <x:c r="Y1968" s="226"/>
      <x:c r="Z1968" s="226"/>
      <x:c r="AA1968" s="226"/>
      <x:c r="AC1968" s="226"/>
      <x:c r="AE1968" s="226"/>
      <x:c r="AF1968" s="226"/>
      <x:c r="AH1968" s="222"/>
      <x:c r="AI1968" s="23"/>
      <x:c r="AJ1968" s="222"/>
      <x:c r="AK1968" s="222"/>
      <x:c r="AM1968" s="226"/>
      <x:c r="AN1968" s="222"/>
      <x:c r="AO1968" s="222"/>
    </x:row>
    <x:row r="1969" spans="1:57" x14ac:dyDescent="0.3">
      <x:c r="H1969" s="226"/>
      <x:c r="J1969" s="23"/>
      <x:c r="M1969" s="226"/>
      <x:c r="Q1969" s="23"/>
      <x:c r="R1969" s="23"/>
      <x:c r="T1969" s="226"/>
      <x:c r="U1969" s="226"/>
      <x:c r="V1969" s="226"/>
      <x:c r="W1969" s="226"/>
      <x:c r="X1969" s="226"/>
      <x:c r="Y1969" s="226"/>
      <x:c r="Z1969" s="226"/>
      <x:c r="AA1969" s="226"/>
      <x:c r="AC1969" s="226"/>
      <x:c r="AE1969" s="226"/>
      <x:c r="AF1969" s="226"/>
      <x:c r="AH1969" s="222"/>
      <x:c r="AI1969" s="23"/>
      <x:c r="AJ1969" s="222"/>
      <x:c r="AK1969" s="222"/>
      <x:c r="AM1969" s="226"/>
      <x:c r="AN1969" s="222"/>
      <x:c r="AO1969" s="222"/>
    </x:row>
    <x:row r="1970" spans="1:57" x14ac:dyDescent="0.3">
      <x:c r="H1970" s="226"/>
      <x:c r="J1970" s="23"/>
      <x:c r="M1970" s="226"/>
      <x:c r="Q1970" s="23"/>
      <x:c r="R1970" s="23"/>
      <x:c r="T1970" s="226"/>
      <x:c r="U1970" s="226"/>
      <x:c r="V1970" s="226"/>
      <x:c r="W1970" s="226"/>
      <x:c r="X1970" s="226"/>
      <x:c r="Y1970" s="226"/>
      <x:c r="Z1970" s="226"/>
      <x:c r="AA1970" s="226"/>
      <x:c r="AC1970" s="226"/>
      <x:c r="AE1970" s="222"/>
      <x:c r="AF1970" s="226"/>
      <x:c r="AH1970" s="226"/>
      <x:c r="AI1970" s="23"/>
      <x:c r="AJ1970" s="226"/>
      <x:c r="AK1970" s="226"/>
      <x:c r="AM1970" s="226"/>
      <x:c r="AN1970" s="226"/>
      <x:c r="AO1970" s="226"/>
    </x:row>
    <x:row r="1971" spans="1:57" x14ac:dyDescent="0.3">
      <x:c r="H1971" s="226"/>
      <x:c r="J1971" s="23"/>
      <x:c r="Q1971" s="23"/>
      <x:c r="R1971" s="23"/>
      <x:c r="T1971" s="226"/>
      <x:c r="U1971" s="226"/>
      <x:c r="V1971" s="226"/>
      <x:c r="W1971" s="226"/>
      <x:c r="X1971" s="226"/>
      <x:c r="Y1971" s="226"/>
      <x:c r="Z1971" s="226"/>
      <x:c r="AA1971" s="226"/>
      <x:c r="AC1971" s="226"/>
      <x:c r="AE1971" s="222"/>
      <x:c r="AF1971" s="226"/>
      <x:c r="AH1971" s="222"/>
      <x:c r="AI1971" s="23"/>
      <x:c r="AJ1971" s="222"/>
      <x:c r="AK1971" s="222"/>
      <x:c r="AM1971" s="226"/>
      <x:c r="AN1971" s="222"/>
      <x:c r="AO1971" s="222"/>
    </x:row>
    <x:row r="1972" spans="1:57" x14ac:dyDescent="0.3">
      <x:c r="H1972" s="226"/>
      <x:c r="J1972" s="23"/>
      <x:c r="M1972" s="226"/>
      <x:c r="Q1972" s="23"/>
      <x:c r="R1972" s="23"/>
      <x:c r="T1972" s="226"/>
      <x:c r="U1972" s="226"/>
      <x:c r="V1972" s="226"/>
      <x:c r="W1972" s="226"/>
      <x:c r="X1972" s="226"/>
      <x:c r="Y1972" s="226"/>
      <x:c r="Z1972" s="226"/>
      <x:c r="AA1972" s="226"/>
      <x:c r="AC1972" s="226"/>
      <x:c r="AE1972" s="222"/>
      <x:c r="AF1972" s="226"/>
      <x:c r="AH1972" s="222"/>
      <x:c r="AI1972" s="23"/>
      <x:c r="AJ1972" s="222"/>
      <x:c r="AK1972" s="222"/>
      <x:c r="AM1972" s="226"/>
      <x:c r="AN1972" s="222"/>
      <x:c r="AO1972" s="222"/>
    </x:row>
    <x:row r="1973" spans="1:57" x14ac:dyDescent="0.3">
      <x:c r="H1973" s="226"/>
      <x:c r="J1973" s="23"/>
      <x:c r="M1973" s="226"/>
      <x:c r="Q1973" s="23"/>
      <x:c r="R1973" s="23"/>
      <x:c r="T1973" s="226"/>
      <x:c r="U1973" s="226"/>
      <x:c r="V1973" s="226"/>
      <x:c r="W1973" s="226"/>
      <x:c r="X1973" s="226"/>
      <x:c r="Y1973" s="226"/>
      <x:c r="Z1973" s="226"/>
      <x:c r="AA1973" s="226"/>
      <x:c r="AC1973" s="226"/>
      <x:c r="AE1973" s="222"/>
      <x:c r="AF1973" s="226"/>
      <x:c r="AH1973" s="222"/>
      <x:c r="AI1973" s="23"/>
      <x:c r="AJ1973" s="222"/>
      <x:c r="AK1973" s="222"/>
      <x:c r="AM1973" s="226"/>
      <x:c r="AN1973" s="222"/>
      <x:c r="AO1973" s="222"/>
    </x:row>
    <x:row r="1974" spans="1:57" x14ac:dyDescent="0.3">
      <x:c r="H1974" s="226"/>
      <x:c r="J1974" s="23"/>
      <x:c r="M1974" s="226"/>
      <x:c r="Q1974" s="23"/>
      <x:c r="R1974" s="23"/>
      <x:c r="T1974" s="226"/>
      <x:c r="U1974" s="226"/>
      <x:c r="V1974" s="226"/>
      <x:c r="W1974" s="226"/>
      <x:c r="X1974" s="226"/>
      <x:c r="Y1974" s="226"/>
      <x:c r="Z1974" s="226"/>
      <x:c r="AA1974" s="226"/>
      <x:c r="AC1974" s="226"/>
      <x:c r="AE1974" s="222"/>
      <x:c r="AF1974" s="226"/>
      <x:c r="AH1974" s="222"/>
      <x:c r="AI1974" s="23"/>
      <x:c r="AJ1974" s="222"/>
      <x:c r="AK1974" s="222"/>
      <x:c r="AM1974" s="226"/>
      <x:c r="AN1974" s="222"/>
      <x:c r="AO1974" s="222"/>
    </x:row>
    <x:row r="1975" spans="1:57" x14ac:dyDescent="0.3">
      <x:c r="H1975" s="226"/>
      <x:c r="J1975" s="23"/>
      <x:c r="Q1975" s="23"/>
      <x:c r="R1975" s="23"/>
      <x:c r="T1975" s="226"/>
      <x:c r="U1975" s="226"/>
      <x:c r="V1975" s="226"/>
      <x:c r="W1975" s="226"/>
      <x:c r="X1975" s="226"/>
      <x:c r="Y1975" s="226"/>
      <x:c r="Z1975" s="226"/>
      <x:c r="AA1975" s="226"/>
      <x:c r="AC1975" s="226"/>
      <x:c r="AE1975" s="222"/>
      <x:c r="AF1975" s="226"/>
      <x:c r="AH1975" s="222"/>
      <x:c r="AI1975" s="23"/>
      <x:c r="AJ1975" s="222"/>
      <x:c r="AK1975" s="222"/>
      <x:c r="AM1975" s="226"/>
      <x:c r="AN1975" s="222"/>
      <x:c r="AO1975" s="222"/>
    </x:row>
    <x:row r="1976" spans="1:57" x14ac:dyDescent="0.3">
      <x:c r="H1976" s="226"/>
      <x:c r="J1976" s="23"/>
      <x:c r="Q1976" s="23"/>
      <x:c r="R1976" s="23"/>
      <x:c r="T1976" s="226"/>
      <x:c r="U1976" s="226"/>
      <x:c r="V1976" s="226"/>
      <x:c r="W1976" s="226"/>
      <x:c r="X1976" s="226"/>
      <x:c r="Y1976" s="226"/>
      <x:c r="Z1976" s="226"/>
      <x:c r="AA1976" s="226"/>
      <x:c r="AC1976" s="226"/>
      <x:c r="AE1976" s="226"/>
      <x:c r="AF1976" s="226"/>
      <x:c r="AH1976" s="222"/>
      <x:c r="AI1976" s="23"/>
      <x:c r="AJ1976" s="222"/>
      <x:c r="AK1976" s="222"/>
      <x:c r="AM1976" s="226"/>
      <x:c r="AN1976" s="222"/>
      <x:c r="AO1976" s="222"/>
    </x:row>
    <x:row r="1977" spans="1:57" x14ac:dyDescent="0.3">
      <x:c r="H1977" s="226"/>
      <x:c r="J1977" s="23"/>
      <x:c r="M1977" s="226"/>
      <x:c r="Q1977" s="23"/>
      <x:c r="R1977" s="23"/>
      <x:c r="T1977" s="226"/>
      <x:c r="U1977" s="226"/>
      <x:c r="V1977" s="226"/>
      <x:c r="W1977" s="226"/>
      <x:c r="X1977" s="226"/>
      <x:c r="Y1977" s="226"/>
      <x:c r="Z1977" s="226"/>
      <x:c r="AA1977" s="226"/>
      <x:c r="AC1977" s="226"/>
      <x:c r="AE1977" s="222"/>
      <x:c r="AF1977" s="226"/>
      <x:c r="AH1977" s="222"/>
      <x:c r="AI1977" s="23"/>
      <x:c r="AJ1977" s="222"/>
      <x:c r="AK1977" s="222"/>
      <x:c r="AM1977" s="226"/>
      <x:c r="AN1977" s="222"/>
      <x:c r="AO1977" s="222"/>
    </x:row>
    <x:row r="1978" spans="1:57" x14ac:dyDescent="0.3">
      <x:c r="H1978" s="226"/>
      <x:c r="J1978" s="23"/>
      <x:c r="M1978" s="226"/>
      <x:c r="Q1978" s="23"/>
      <x:c r="R1978" s="23"/>
      <x:c r="T1978" s="226"/>
      <x:c r="U1978" s="226"/>
      <x:c r="V1978" s="226"/>
      <x:c r="W1978" s="226"/>
      <x:c r="X1978" s="226"/>
      <x:c r="Y1978" s="226"/>
      <x:c r="Z1978" s="226"/>
      <x:c r="AA1978" s="226"/>
      <x:c r="AC1978" s="226"/>
      <x:c r="AE1978" s="226"/>
      <x:c r="AF1978" s="226"/>
      <x:c r="AH1978" s="222"/>
      <x:c r="AI1978" s="23"/>
      <x:c r="AJ1978" s="222"/>
      <x:c r="AK1978" s="222"/>
      <x:c r="AM1978" s="226"/>
      <x:c r="AN1978" s="222"/>
      <x:c r="AO1978" s="222"/>
    </x:row>
    <x:row r="1979" spans="1:57" x14ac:dyDescent="0.3">
      <x:c r="H1979" s="226"/>
      <x:c r="J1979" s="23"/>
      <x:c r="Q1979" s="23"/>
      <x:c r="R1979" s="23"/>
      <x:c r="T1979" s="226"/>
      <x:c r="U1979" s="226"/>
      <x:c r="V1979" s="226"/>
      <x:c r="W1979" s="226"/>
      <x:c r="X1979" s="226"/>
      <x:c r="Y1979" s="226"/>
      <x:c r="Z1979" s="226"/>
      <x:c r="AA1979" s="226"/>
      <x:c r="AC1979" s="226"/>
      <x:c r="AE1979" s="226"/>
      <x:c r="AF1979" s="226"/>
      <x:c r="AH1979" s="222"/>
      <x:c r="AI1979" s="23"/>
      <x:c r="AJ1979" s="222"/>
      <x:c r="AK1979" s="222"/>
      <x:c r="AM1979" s="226"/>
      <x:c r="AN1979" s="222"/>
      <x:c r="AO1979" s="222"/>
    </x:row>
    <x:row r="1980" spans="1:57" x14ac:dyDescent="0.3">
      <x:c r="H1980" s="226"/>
      <x:c r="J1980" s="23"/>
      <x:c r="Q1980" s="23"/>
      <x:c r="R1980" s="23"/>
      <x:c r="T1980" s="226"/>
      <x:c r="U1980" s="226"/>
      <x:c r="V1980" s="226"/>
      <x:c r="W1980" s="226"/>
      <x:c r="X1980" s="226"/>
      <x:c r="Y1980" s="226"/>
      <x:c r="Z1980" s="226"/>
      <x:c r="AA1980" s="226"/>
      <x:c r="AC1980" s="226"/>
      <x:c r="AE1980" s="222"/>
      <x:c r="AF1980" s="226"/>
      <x:c r="AH1980" s="222"/>
      <x:c r="AI1980" s="23"/>
      <x:c r="AJ1980" s="222"/>
      <x:c r="AK1980" s="222"/>
      <x:c r="AM1980" s="226"/>
      <x:c r="AN1980" s="222"/>
      <x:c r="AO1980" s="222"/>
    </x:row>
    <x:row r="1981" spans="1:57" x14ac:dyDescent="0.3">
      <x:c r="H1981" s="226"/>
      <x:c r="J1981" s="23"/>
      <x:c r="Q1981" s="23"/>
      <x:c r="R1981" s="23"/>
      <x:c r="T1981" s="226"/>
      <x:c r="U1981" s="226"/>
      <x:c r="V1981" s="226"/>
      <x:c r="W1981" s="226"/>
      <x:c r="X1981" s="226"/>
      <x:c r="Y1981" s="226"/>
      <x:c r="Z1981" s="226"/>
      <x:c r="AA1981" s="226"/>
      <x:c r="AC1981" s="226"/>
      <x:c r="AE1981" s="222"/>
      <x:c r="AF1981" s="226"/>
      <x:c r="AH1981" s="222"/>
      <x:c r="AI1981" s="23"/>
      <x:c r="AJ1981" s="222"/>
      <x:c r="AK1981" s="222"/>
      <x:c r="AM1981" s="226"/>
      <x:c r="AN1981" s="222"/>
      <x:c r="AO1981" s="222"/>
    </x:row>
    <x:row r="1982" spans="1:57" x14ac:dyDescent="0.3">
      <x:c r="H1982" s="226"/>
      <x:c r="J1982" s="23"/>
      <x:c r="M1982" s="226"/>
      <x:c r="Q1982" s="23"/>
      <x:c r="R1982" s="23"/>
      <x:c r="T1982" s="226"/>
      <x:c r="U1982" s="226"/>
      <x:c r="V1982" s="226"/>
      <x:c r="W1982" s="226"/>
      <x:c r="X1982" s="226"/>
      <x:c r="Y1982" s="226"/>
      <x:c r="Z1982" s="226"/>
      <x:c r="AA1982" s="226"/>
      <x:c r="AC1982" s="226"/>
      <x:c r="AE1982" s="222"/>
      <x:c r="AF1982" s="226"/>
      <x:c r="AH1982" s="222"/>
      <x:c r="AI1982" s="23"/>
      <x:c r="AJ1982" s="222"/>
      <x:c r="AK1982" s="222"/>
      <x:c r="AM1982" s="226"/>
      <x:c r="AN1982" s="222"/>
      <x:c r="AO1982" s="222"/>
    </x:row>
    <x:row r="1983" spans="1:57" x14ac:dyDescent="0.3">
      <x:c r="H1983" s="226"/>
      <x:c r="J1983" s="23"/>
      <x:c r="M1983" s="226"/>
      <x:c r="Q1983" s="23"/>
      <x:c r="R1983" s="23"/>
      <x:c r="T1983" s="226"/>
      <x:c r="U1983" s="226"/>
      <x:c r="V1983" s="226"/>
      <x:c r="W1983" s="226"/>
      <x:c r="X1983" s="226"/>
      <x:c r="Y1983" s="226"/>
      <x:c r="Z1983" s="226"/>
      <x:c r="AA1983" s="226"/>
      <x:c r="AC1983" s="226"/>
      <x:c r="AE1983" s="222"/>
      <x:c r="AF1983" s="226"/>
      <x:c r="AH1983" s="222"/>
      <x:c r="AI1983" s="23"/>
      <x:c r="AJ1983" s="222"/>
      <x:c r="AK1983" s="222"/>
      <x:c r="AM1983" s="226"/>
      <x:c r="AN1983" s="222"/>
      <x:c r="AO1983" s="222"/>
    </x:row>
    <x:row r="1984" spans="1:57" x14ac:dyDescent="0.3">
      <x:c r="H1984" s="226"/>
      <x:c r="J1984" s="23"/>
      <x:c r="M1984" s="226"/>
      <x:c r="Q1984" s="23"/>
      <x:c r="R1984" s="23"/>
      <x:c r="T1984" s="226"/>
      <x:c r="U1984" s="226"/>
      <x:c r="V1984" s="226"/>
      <x:c r="W1984" s="226"/>
      <x:c r="X1984" s="226"/>
      <x:c r="Y1984" s="226"/>
      <x:c r="Z1984" s="226"/>
      <x:c r="AA1984" s="226"/>
      <x:c r="AC1984" s="226"/>
      <x:c r="AE1984" s="226"/>
      <x:c r="AF1984" s="226"/>
      <x:c r="AH1984" s="222"/>
      <x:c r="AI1984" s="23"/>
      <x:c r="AJ1984" s="222"/>
      <x:c r="AK1984" s="222"/>
      <x:c r="AM1984" s="226"/>
      <x:c r="AN1984" s="222"/>
      <x:c r="AO1984" s="222"/>
    </x:row>
    <x:row r="1985" spans="1:57" x14ac:dyDescent="0.3">
      <x:c r="H1985" s="226"/>
      <x:c r="J1985" s="23"/>
      <x:c r="M1985" s="226"/>
      <x:c r="Q1985" s="23"/>
      <x:c r="R1985" s="23"/>
      <x:c r="T1985" s="226"/>
      <x:c r="U1985" s="226"/>
      <x:c r="V1985" s="226"/>
      <x:c r="W1985" s="226"/>
      <x:c r="X1985" s="226"/>
      <x:c r="Y1985" s="226"/>
      <x:c r="Z1985" s="226"/>
      <x:c r="AA1985" s="226"/>
      <x:c r="AC1985" s="226"/>
      <x:c r="AE1985" s="222"/>
      <x:c r="AF1985" s="226"/>
      <x:c r="AH1985" s="222"/>
      <x:c r="AI1985" s="23"/>
      <x:c r="AJ1985" s="222"/>
      <x:c r="AK1985" s="222"/>
      <x:c r="AM1985" s="226"/>
      <x:c r="AN1985" s="222"/>
      <x:c r="AO1985" s="222"/>
    </x:row>
    <x:row r="1986" spans="1:57" x14ac:dyDescent="0.3">
      <x:c r="H1986" s="226"/>
      <x:c r="J1986" s="23"/>
      <x:c r="Q1986" s="23"/>
      <x:c r="R1986" s="23"/>
      <x:c r="T1986" s="226"/>
      <x:c r="U1986" s="226"/>
      <x:c r="V1986" s="226"/>
      <x:c r="W1986" s="226"/>
      <x:c r="X1986" s="226"/>
      <x:c r="Y1986" s="226"/>
      <x:c r="Z1986" s="226"/>
      <x:c r="AA1986" s="226"/>
      <x:c r="AC1986" s="226"/>
      <x:c r="AE1986" s="222"/>
      <x:c r="AF1986" s="226"/>
      <x:c r="AH1986" s="222"/>
      <x:c r="AI1986" s="23"/>
      <x:c r="AJ1986" s="222"/>
      <x:c r="AK1986" s="222"/>
      <x:c r="AM1986" s="226"/>
      <x:c r="AN1986" s="222"/>
      <x:c r="AO1986" s="222"/>
    </x:row>
    <x:row r="1987" spans="1:57" x14ac:dyDescent="0.3">
      <x:c r="H1987" s="226"/>
      <x:c r="J1987" s="23"/>
      <x:c r="M1987" s="226"/>
      <x:c r="Q1987" s="23"/>
      <x:c r="R1987" s="23"/>
      <x:c r="T1987" s="226"/>
      <x:c r="U1987" s="226"/>
      <x:c r="V1987" s="226"/>
      <x:c r="W1987" s="226"/>
      <x:c r="X1987" s="226"/>
      <x:c r="Y1987" s="226"/>
      <x:c r="Z1987" s="226"/>
      <x:c r="AA1987" s="226"/>
      <x:c r="AC1987" s="226"/>
      <x:c r="AE1987" s="226"/>
      <x:c r="AF1987" s="226"/>
      <x:c r="AH1987" s="222"/>
      <x:c r="AI1987" s="23"/>
      <x:c r="AJ1987" s="222"/>
      <x:c r="AK1987" s="222"/>
      <x:c r="AM1987" s="226"/>
      <x:c r="AN1987" s="222"/>
      <x:c r="AO1987" s="222"/>
    </x:row>
    <x:row r="1988" spans="1:57" x14ac:dyDescent="0.3">
      <x:c r="H1988" s="226"/>
      <x:c r="J1988" s="23"/>
      <x:c r="Q1988" s="23"/>
      <x:c r="R1988" s="23"/>
      <x:c r="T1988" s="226"/>
      <x:c r="U1988" s="226"/>
      <x:c r="V1988" s="226"/>
      <x:c r="W1988" s="226"/>
      <x:c r="X1988" s="226"/>
      <x:c r="Y1988" s="226"/>
      <x:c r="Z1988" s="226"/>
      <x:c r="AA1988" s="226"/>
      <x:c r="AC1988" s="226"/>
      <x:c r="AE1988" s="222"/>
      <x:c r="AF1988" s="226"/>
      <x:c r="AH1988" s="222"/>
      <x:c r="AI1988" s="23"/>
      <x:c r="AJ1988" s="222"/>
      <x:c r="AK1988" s="222"/>
      <x:c r="AM1988" s="226"/>
      <x:c r="AN1988" s="222"/>
      <x:c r="AO1988" s="222"/>
    </x:row>
    <x:row r="1989" spans="1:57" x14ac:dyDescent="0.3">
      <x:c r="H1989" s="226"/>
      <x:c r="J1989" s="23"/>
      <x:c r="M1989" s="226"/>
      <x:c r="Q1989" s="23"/>
      <x:c r="R1989" s="23"/>
      <x:c r="T1989" s="226"/>
      <x:c r="U1989" s="226"/>
      <x:c r="V1989" s="226"/>
      <x:c r="W1989" s="226"/>
      <x:c r="X1989" s="226"/>
      <x:c r="Y1989" s="226"/>
      <x:c r="Z1989" s="226"/>
      <x:c r="AA1989" s="226"/>
      <x:c r="AC1989" s="226"/>
      <x:c r="AE1989" s="222"/>
      <x:c r="AF1989" s="226"/>
      <x:c r="AH1989" s="222"/>
      <x:c r="AI1989" s="23"/>
      <x:c r="AJ1989" s="222"/>
      <x:c r="AK1989" s="222"/>
      <x:c r="AM1989" s="226"/>
      <x:c r="AN1989" s="222"/>
      <x:c r="AO1989" s="222"/>
    </x:row>
    <x:row r="1990" spans="1:57" x14ac:dyDescent="0.3">
      <x:c r="H1990" s="226"/>
      <x:c r="J1990" s="23"/>
      <x:c r="M1990" s="226"/>
      <x:c r="Q1990" s="23"/>
      <x:c r="R1990" s="23"/>
      <x:c r="T1990" s="226"/>
      <x:c r="U1990" s="226"/>
      <x:c r="V1990" s="226"/>
      <x:c r="W1990" s="226"/>
      <x:c r="X1990" s="226"/>
      <x:c r="Y1990" s="226"/>
      <x:c r="Z1990" s="226"/>
      <x:c r="AA1990" s="226"/>
      <x:c r="AC1990" s="226"/>
      <x:c r="AE1990" s="222"/>
      <x:c r="AF1990" s="226"/>
      <x:c r="AH1990" s="222"/>
      <x:c r="AI1990" s="23"/>
      <x:c r="AJ1990" s="222"/>
      <x:c r="AK1990" s="222"/>
      <x:c r="AM1990" s="226"/>
      <x:c r="AN1990" s="222"/>
      <x:c r="AO1990" s="222"/>
    </x:row>
    <x:row r="1991" spans="1:57" x14ac:dyDescent="0.3">
      <x:c r="H1991" s="226"/>
      <x:c r="J1991" s="23"/>
      <x:c r="M1991" s="226"/>
      <x:c r="Q1991" s="23"/>
      <x:c r="R1991" s="23"/>
      <x:c r="T1991" s="226"/>
      <x:c r="U1991" s="226"/>
      <x:c r="V1991" s="226"/>
      <x:c r="W1991" s="226"/>
      <x:c r="X1991" s="226"/>
      <x:c r="Y1991" s="226"/>
      <x:c r="Z1991" s="226"/>
      <x:c r="AA1991" s="226"/>
      <x:c r="AC1991" s="226"/>
      <x:c r="AE1991" s="222"/>
      <x:c r="AF1991" s="226"/>
      <x:c r="AH1991" s="222"/>
      <x:c r="AI1991" s="23"/>
      <x:c r="AJ1991" s="222"/>
      <x:c r="AK1991" s="222"/>
      <x:c r="AM1991" s="226"/>
      <x:c r="AN1991" s="222"/>
      <x:c r="AO1991" s="222"/>
    </x:row>
    <x:row r="1992" spans="1:57" x14ac:dyDescent="0.3">
      <x:c r="H1992" s="226"/>
      <x:c r="J1992" s="23"/>
      <x:c r="M1992" s="226"/>
      <x:c r="Q1992" s="23"/>
      <x:c r="R1992" s="23"/>
      <x:c r="T1992" s="226"/>
      <x:c r="U1992" s="226"/>
      <x:c r="V1992" s="226"/>
      <x:c r="W1992" s="226"/>
      <x:c r="X1992" s="226"/>
      <x:c r="Y1992" s="226"/>
      <x:c r="Z1992" s="226"/>
      <x:c r="AA1992" s="226"/>
      <x:c r="AC1992" s="226"/>
      <x:c r="AE1992" s="222"/>
      <x:c r="AF1992" s="226"/>
      <x:c r="AH1992" s="222"/>
      <x:c r="AI1992" s="23"/>
      <x:c r="AJ1992" s="222"/>
      <x:c r="AK1992" s="222"/>
      <x:c r="AM1992" s="226"/>
      <x:c r="AN1992" s="222"/>
      <x:c r="AO1992" s="222"/>
    </x:row>
    <x:row r="1993" spans="1:57" x14ac:dyDescent="0.3">
      <x:c r="H1993" s="226"/>
      <x:c r="J1993" s="23"/>
      <x:c r="Q1993" s="23"/>
      <x:c r="R1993" s="23"/>
      <x:c r="T1993" s="226"/>
      <x:c r="U1993" s="226"/>
      <x:c r="V1993" s="226"/>
      <x:c r="W1993" s="226"/>
      <x:c r="X1993" s="226"/>
      <x:c r="Y1993" s="226"/>
      <x:c r="Z1993" s="226"/>
      <x:c r="AA1993" s="226"/>
      <x:c r="AC1993" s="226"/>
      <x:c r="AE1993" s="222"/>
      <x:c r="AF1993" s="226"/>
      <x:c r="AH1993" s="222"/>
      <x:c r="AI1993" s="23"/>
      <x:c r="AJ1993" s="222"/>
      <x:c r="AK1993" s="222"/>
      <x:c r="AM1993" s="226"/>
      <x:c r="AN1993" s="222"/>
      <x:c r="AO1993" s="222"/>
    </x:row>
    <x:row r="1994" spans="1:57" x14ac:dyDescent="0.3">
      <x:c r="H1994" s="226"/>
      <x:c r="J1994" s="23"/>
      <x:c r="Q1994" s="23"/>
      <x:c r="R1994" s="23"/>
      <x:c r="T1994" s="226"/>
      <x:c r="U1994" s="226"/>
      <x:c r="V1994" s="226"/>
      <x:c r="W1994" s="226"/>
      <x:c r="X1994" s="226"/>
      <x:c r="Y1994" s="226"/>
      <x:c r="Z1994" s="226"/>
      <x:c r="AA1994" s="226"/>
      <x:c r="AC1994" s="226"/>
      <x:c r="AE1994" s="222"/>
      <x:c r="AF1994" s="226"/>
      <x:c r="AH1994" s="222"/>
      <x:c r="AI1994" s="23"/>
      <x:c r="AJ1994" s="222"/>
      <x:c r="AK1994" s="222"/>
      <x:c r="AM1994" s="226"/>
      <x:c r="AN1994" s="222"/>
      <x:c r="AO1994" s="222"/>
    </x:row>
    <x:row r="1995" spans="1:57" x14ac:dyDescent="0.3">
      <x:c r="H1995" s="226"/>
      <x:c r="J1995" s="23"/>
      <x:c r="M1995" s="226"/>
      <x:c r="Q1995" s="23"/>
      <x:c r="R1995" s="23"/>
      <x:c r="T1995" s="226"/>
      <x:c r="U1995" s="226"/>
      <x:c r="V1995" s="226"/>
      <x:c r="W1995" s="226"/>
      <x:c r="X1995" s="226"/>
      <x:c r="Y1995" s="226"/>
      <x:c r="Z1995" s="226"/>
      <x:c r="AA1995" s="226"/>
      <x:c r="AC1995" s="226"/>
      <x:c r="AE1995" s="222"/>
      <x:c r="AF1995" s="226"/>
      <x:c r="AH1995" s="222"/>
      <x:c r="AI1995" s="23"/>
      <x:c r="AJ1995" s="226"/>
      <x:c r="AK1995" s="226"/>
      <x:c r="AM1995" s="226"/>
      <x:c r="AN1995" s="226"/>
      <x:c r="AO1995" s="226"/>
    </x:row>
    <x:row r="1996" spans="1:57" x14ac:dyDescent="0.3">
      <x:c r="H1996" s="226"/>
      <x:c r="J1996" s="23"/>
      <x:c r="Q1996" s="23"/>
      <x:c r="R1996" s="23"/>
      <x:c r="T1996" s="226"/>
      <x:c r="U1996" s="226"/>
      <x:c r="V1996" s="226"/>
      <x:c r="W1996" s="226"/>
      <x:c r="X1996" s="226"/>
      <x:c r="Y1996" s="226"/>
      <x:c r="Z1996" s="226"/>
      <x:c r="AA1996" s="226"/>
      <x:c r="AC1996" s="226"/>
      <x:c r="AE1996" s="222"/>
      <x:c r="AF1996" s="226"/>
      <x:c r="AH1996" s="222"/>
      <x:c r="AI1996" s="23"/>
      <x:c r="AJ1996" s="222"/>
      <x:c r="AK1996" s="222"/>
      <x:c r="AM1996" s="226"/>
      <x:c r="AN1996" s="222"/>
      <x:c r="AO1996" s="222"/>
    </x:row>
    <x:row r="1997" spans="1:57" x14ac:dyDescent="0.3">
      <x:c r="H1997" s="226"/>
      <x:c r="J1997" s="23"/>
      <x:c r="Q1997" s="23"/>
      <x:c r="R1997" s="23"/>
      <x:c r="T1997" s="226"/>
      <x:c r="U1997" s="226"/>
      <x:c r="V1997" s="226"/>
      <x:c r="W1997" s="226"/>
      <x:c r="X1997" s="226"/>
      <x:c r="Y1997" s="226"/>
      <x:c r="Z1997" s="226"/>
      <x:c r="AA1997" s="226"/>
      <x:c r="AC1997" s="226"/>
      <x:c r="AE1997" s="222"/>
      <x:c r="AF1997" s="226"/>
      <x:c r="AH1997" s="226"/>
      <x:c r="AI1997" s="23"/>
      <x:c r="AJ1997" s="226"/>
      <x:c r="AK1997" s="226"/>
      <x:c r="AM1997" s="226"/>
      <x:c r="AN1997" s="226"/>
      <x:c r="AO1997" s="226"/>
    </x:row>
    <x:row r="1998" spans="1:57" x14ac:dyDescent="0.3">
      <x:c r="H1998" s="226"/>
      <x:c r="J1998" s="23"/>
      <x:c r="Q1998" s="23"/>
      <x:c r="R1998" s="23"/>
      <x:c r="T1998" s="226"/>
      <x:c r="U1998" s="226"/>
      <x:c r="V1998" s="226"/>
      <x:c r="W1998" s="226"/>
      <x:c r="X1998" s="226"/>
      <x:c r="Y1998" s="226"/>
      <x:c r="Z1998" s="226"/>
      <x:c r="AA1998" s="226"/>
      <x:c r="AC1998" s="226"/>
      <x:c r="AE1998" s="222"/>
      <x:c r="AF1998" s="226"/>
      <x:c r="AH1998" s="222"/>
      <x:c r="AI1998" s="23"/>
      <x:c r="AJ1998" s="222"/>
      <x:c r="AK1998" s="222"/>
      <x:c r="AM1998" s="226"/>
      <x:c r="AN1998" s="222"/>
      <x:c r="AO1998" s="222"/>
    </x:row>
    <x:row r="1999" spans="1:57" x14ac:dyDescent="0.3">
      <x:c r="H1999" s="226"/>
      <x:c r="J1999" s="23"/>
      <x:c r="M1999" s="226"/>
      <x:c r="Q1999" s="23"/>
      <x:c r="R1999" s="23"/>
      <x:c r="T1999" s="226"/>
      <x:c r="U1999" s="226"/>
      <x:c r="V1999" s="226"/>
      <x:c r="W1999" s="226"/>
      <x:c r="X1999" s="226"/>
      <x:c r="Y1999" s="226"/>
      <x:c r="Z1999" s="226"/>
      <x:c r="AA1999" s="226"/>
      <x:c r="AC1999" s="226"/>
      <x:c r="AE1999" s="222"/>
      <x:c r="AF1999" s="226"/>
      <x:c r="AH1999" s="222"/>
      <x:c r="AI1999" s="23"/>
      <x:c r="AJ1999" s="222"/>
      <x:c r="AK1999" s="222"/>
      <x:c r="AM1999" s="226"/>
      <x:c r="AN1999" s="222"/>
      <x:c r="AO1999" s="222"/>
    </x:row>
    <x:row r="2000" spans="1:57" x14ac:dyDescent="0.3">
      <x:c r="H2000" s="226"/>
      <x:c r="J2000" s="23"/>
      <x:c r="Q2000" s="23"/>
      <x:c r="R2000" s="23"/>
      <x:c r="T2000" s="226"/>
      <x:c r="U2000" s="226"/>
      <x:c r="V2000" s="226"/>
      <x:c r="W2000" s="226"/>
      <x:c r="X2000" s="226"/>
      <x:c r="Y2000" s="226"/>
      <x:c r="Z2000" s="226"/>
      <x:c r="AA2000" s="226"/>
      <x:c r="AC2000" s="226"/>
      <x:c r="AE2000" s="222"/>
      <x:c r="AF2000" s="226"/>
      <x:c r="AH2000" s="222"/>
      <x:c r="AI2000" s="23"/>
      <x:c r="AJ2000" s="222"/>
      <x:c r="AK2000" s="222"/>
      <x:c r="AM2000" s="226"/>
      <x:c r="AN2000" s="222"/>
      <x:c r="AO2000" s="222"/>
    </x:row>
    <x:row r="2001" spans="1:57" x14ac:dyDescent="0.3">
      <x:c r="H2001" s="226"/>
      <x:c r="J2001" s="23"/>
      <x:c r="M2001" s="226"/>
      <x:c r="Q2001" s="23"/>
      <x:c r="R2001" s="23"/>
      <x:c r="T2001" s="226"/>
      <x:c r="U2001" s="226"/>
      <x:c r="V2001" s="226"/>
      <x:c r="W2001" s="226"/>
      <x:c r="X2001" s="226"/>
      <x:c r="Y2001" s="226"/>
      <x:c r="Z2001" s="226"/>
      <x:c r="AA2001" s="226"/>
      <x:c r="AC2001" s="226"/>
      <x:c r="AE2001" s="222"/>
      <x:c r="AF2001" s="226"/>
      <x:c r="AH2001" s="222"/>
      <x:c r="AI2001" s="23"/>
      <x:c r="AJ2001" s="222"/>
      <x:c r="AK2001" s="222"/>
      <x:c r="AM2001" s="226"/>
      <x:c r="AN2001" s="222"/>
      <x:c r="AO2001" s="222"/>
    </x:row>
    <x:row r="2002" spans="1:57" x14ac:dyDescent="0.3">
      <x:c r="H2002" s="226"/>
      <x:c r="J2002" s="23"/>
      <x:c r="M2002" s="226"/>
      <x:c r="Q2002" s="23"/>
      <x:c r="R2002" s="23"/>
      <x:c r="T2002" s="226"/>
      <x:c r="U2002" s="226"/>
      <x:c r="V2002" s="226"/>
      <x:c r="W2002" s="226"/>
      <x:c r="X2002" s="226"/>
      <x:c r="Y2002" s="226"/>
      <x:c r="Z2002" s="226"/>
      <x:c r="AA2002" s="226"/>
      <x:c r="AC2002" s="226"/>
      <x:c r="AE2002" s="222"/>
      <x:c r="AF2002" s="226"/>
      <x:c r="AH2002" s="222"/>
      <x:c r="AI2002" s="23"/>
      <x:c r="AJ2002" s="222"/>
      <x:c r="AK2002" s="222"/>
      <x:c r="AM2002" s="226"/>
      <x:c r="AN2002" s="222"/>
      <x:c r="AO2002" s="222"/>
    </x:row>
    <x:row r="2003" spans="1:57" x14ac:dyDescent="0.3">
      <x:c r="H2003" s="226"/>
      <x:c r="J2003" s="23"/>
      <x:c r="M2003" s="226"/>
      <x:c r="Q2003" s="23"/>
      <x:c r="R2003" s="23"/>
      <x:c r="T2003" s="226"/>
      <x:c r="U2003" s="226"/>
      <x:c r="V2003" s="226"/>
      <x:c r="W2003" s="226"/>
      <x:c r="X2003" s="226"/>
      <x:c r="Y2003" s="226"/>
      <x:c r="Z2003" s="226"/>
      <x:c r="AA2003" s="226"/>
      <x:c r="AC2003" s="226"/>
      <x:c r="AE2003" s="226"/>
      <x:c r="AF2003" s="226"/>
      <x:c r="AH2003" s="222"/>
      <x:c r="AI2003" s="23"/>
      <x:c r="AJ2003" s="222"/>
      <x:c r="AK2003" s="222"/>
      <x:c r="AM2003" s="226"/>
      <x:c r="AN2003" s="222"/>
      <x:c r="AO2003" s="222"/>
    </x:row>
    <x:row r="2004" spans="1:57" x14ac:dyDescent="0.3">
      <x:c r="H2004" s="226"/>
      <x:c r="J2004" s="23"/>
      <x:c r="M2004" s="226"/>
      <x:c r="Q2004" s="23"/>
      <x:c r="R2004" s="23"/>
      <x:c r="T2004" s="226"/>
      <x:c r="U2004" s="226"/>
      <x:c r="V2004" s="226"/>
      <x:c r="W2004" s="226"/>
      <x:c r="X2004" s="226"/>
      <x:c r="Y2004" s="226"/>
      <x:c r="Z2004" s="226"/>
      <x:c r="AA2004" s="226"/>
      <x:c r="AC2004" s="226"/>
      <x:c r="AE2004" s="222"/>
      <x:c r="AF2004" s="226"/>
      <x:c r="AH2004" s="222"/>
      <x:c r="AI2004" s="23"/>
      <x:c r="AJ2004" s="222"/>
      <x:c r="AK2004" s="222"/>
      <x:c r="AM2004" s="226"/>
      <x:c r="AN2004" s="222"/>
      <x:c r="AO2004" s="222"/>
    </x:row>
    <x:row r="2005" spans="1:57" x14ac:dyDescent="0.3">
      <x:c r="H2005" s="226"/>
      <x:c r="J2005" s="23"/>
      <x:c r="Q2005" s="23"/>
      <x:c r="R2005" s="23"/>
      <x:c r="T2005" s="226"/>
      <x:c r="U2005" s="226"/>
      <x:c r="V2005" s="226"/>
      <x:c r="W2005" s="226"/>
      <x:c r="X2005" s="226"/>
      <x:c r="Y2005" s="226"/>
      <x:c r="Z2005" s="226"/>
      <x:c r="AA2005" s="226"/>
      <x:c r="AC2005" s="226"/>
      <x:c r="AE2005" s="222"/>
      <x:c r="AF2005" s="226"/>
      <x:c r="AH2005" s="222"/>
      <x:c r="AI2005" s="23"/>
      <x:c r="AJ2005" s="226"/>
      <x:c r="AK2005" s="226"/>
      <x:c r="AM2005" s="226"/>
      <x:c r="AN2005" s="226"/>
      <x:c r="AO2005" s="226"/>
    </x:row>
    <x:row r="2006" spans="1:57" x14ac:dyDescent="0.3">
      <x:c r="H2006" s="226"/>
      <x:c r="J2006" s="23"/>
      <x:c r="Q2006" s="23"/>
      <x:c r="R2006" s="23"/>
      <x:c r="T2006" s="226"/>
      <x:c r="U2006" s="226"/>
      <x:c r="V2006" s="226"/>
      <x:c r="W2006" s="226"/>
      <x:c r="X2006" s="226"/>
      <x:c r="Y2006" s="226"/>
      <x:c r="Z2006" s="226"/>
      <x:c r="AA2006" s="226"/>
      <x:c r="AC2006" s="226"/>
      <x:c r="AE2006" s="222"/>
      <x:c r="AF2006" s="226"/>
      <x:c r="AH2006" s="222"/>
      <x:c r="AI2006" s="23"/>
      <x:c r="AJ2006" s="222"/>
      <x:c r="AK2006" s="222"/>
      <x:c r="AM2006" s="226"/>
      <x:c r="AN2006" s="222"/>
      <x:c r="AO2006" s="222"/>
    </x:row>
    <x:row r="2007" spans="1:57" x14ac:dyDescent="0.3">
      <x:c r="H2007" s="226"/>
      <x:c r="J2007" s="23"/>
      <x:c r="Q2007" s="23"/>
      <x:c r="R2007" s="23"/>
      <x:c r="T2007" s="226"/>
      <x:c r="U2007" s="226"/>
      <x:c r="V2007" s="226"/>
      <x:c r="W2007" s="226"/>
      <x:c r="X2007" s="226"/>
      <x:c r="Y2007" s="226"/>
      <x:c r="Z2007" s="226"/>
      <x:c r="AA2007" s="226"/>
      <x:c r="AC2007" s="226"/>
      <x:c r="AE2007" s="222"/>
      <x:c r="AF2007" s="226"/>
      <x:c r="AH2007" s="222"/>
      <x:c r="AI2007" s="23"/>
      <x:c r="AJ2007" s="222"/>
      <x:c r="AK2007" s="222"/>
      <x:c r="AM2007" s="226"/>
      <x:c r="AN2007" s="222"/>
      <x:c r="AO2007" s="222"/>
    </x:row>
    <x:row r="2008" spans="1:57" x14ac:dyDescent="0.3">
      <x:c r="H2008" s="226"/>
      <x:c r="J2008" s="23"/>
      <x:c r="Q2008" s="23"/>
      <x:c r="R2008" s="23"/>
      <x:c r="T2008" s="226"/>
      <x:c r="U2008" s="226"/>
      <x:c r="V2008" s="226"/>
      <x:c r="W2008" s="226"/>
      <x:c r="X2008" s="226"/>
      <x:c r="Y2008" s="226"/>
      <x:c r="Z2008" s="226"/>
      <x:c r="AA2008" s="226"/>
      <x:c r="AC2008" s="226"/>
      <x:c r="AE2008" s="222"/>
      <x:c r="AF2008" s="226"/>
      <x:c r="AH2008" s="222"/>
      <x:c r="AI2008" s="23"/>
      <x:c r="AJ2008" s="222"/>
      <x:c r="AK2008" s="222"/>
      <x:c r="AM2008" s="226"/>
      <x:c r="AN2008" s="222"/>
      <x:c r="AO2008" s="222"/>
    </x:row>
    <x:row r="2009" spans="1:57" x14ac:dyDescent="0.3">
      <x:c r="H2009" s="226"/>
      <x:c r="J2009" s="23"/>
      <x:c r="Q2009" s="23"/>
      <x:c r="R2009" s="23"/>
      <x:c r="T2009" s="226"/>
      <x:c r="U2009" s="226"/>
      <x:c r="V2009" s="226"/>
      <x:c r="W2009" s="226"/>
      <x:c r="X2009" s="226"/>
      <x:c r="Y2009" s="226"/>
      <x:c r="Z2009" s="226"/>
      <x:c r="AA2009" s="226"/>
      <x:c r="AC2009" s="226"/>
      <x:c r="AE2009" s="222"/>
      <x:c r="AF2009" s="226"/>
      <x:c r="AH2009" s="222"/>
      <x:c r="AI2009" s="23"/>
      <x:c r="AJ2009" s="222"/>
      <x:c r="AK2009" s="222"/>
      <x:c r="AM2009" s="226"/>
      <x:c r="AN2009" s="222"/>
      <x:c r="AO2009" s="222"/>
    </x:row>
    <x:row r="2010" spans="1:57" x14ac:dyDescent="0.3">
      <x:c r="H2010" s="226"/>
      <x:c r="J2010" s="23"/>
      <x:c r="M2010" s="226"/>
      <x:c r="Q2010" s="23"/>
      <x:c r="R2010" s="23"/>
      <x:c r="T2010" s="226"/>
      <x:c r="U2010" s="226"/>
      <x:c r="V2010" s="226"/>
      <x:c r="W2010" s="226"/>
      <x:c r="X2010" s="226"/>
      <x:c r="Y2010" s="226"/>
      <x:c r="Z2010" s="226"/>
      <x:c r="AA2010" s="226"/>
      <x:c r="AC2010" s="226"/>
      <x:c r="AE2010" s="226"/>
      <x:c r="AF2010" s="226"/>
      <x:c r="AH2010" s="222"/>
      <x:c r="AI2010" s="23"/>
      <x:c r="AJ2010" s="222"/>
      <x:c r="AK2010" s="222"/>
      <x:c r="AM2010" s="226"/>
      <x:c r="AN2010" s="222"/>
      <x:c r="AO2010" s="222"/>
    </x:row>
    <x:row r="2011" spans="1:57" x14ac:dyDescent="0.3">
      <x:c r="H2011" s="226"/>
      <x:c r="J2011" s="23"/>
      <x:c r="M2011" s="226"/>
      <x:c r="Q2011" s="23"/>
      <x:c r="R2011" s="23"/>
      <x:c r="T2011" s="226"/>
      <x:c r="U2011" s="226"/>
      <x:c r="V2011" s="226"/>
      <x:c r="W2011" s="226"/>
      <x:c r="X2011" s="226"/>
      <x:c r="Y2011" s="226"/>
      <x:c r="Z2011" s="226"/>
      <x:c r="AA2011" s="226"/>
      <x:c r="AC2011" s="226"/>
      <x:c r="AE2011" s="222"/>
      <x:c r="AF2011" s="226"/>
      <x:c r="AH2011" s="222"/>
      <x:c r="AI2011" s="23"/>
      <x:c r="AJ2011" s="222"/>
      <x:c r="AK2011" s="222"/>
      <x:c r="AM2011" s="226"/>
      <x:c r="AN2011" s="222"/>
      <x:c r="AO2011" s="222"/>
    </x:row>
    <x:row r="2012" spans="1:57" x14ac:dyDescent="0.3">
      <x:c r="H2012" s="226"/>
      <x:c r="J2012" s="23"/>
      <x:c r="M2012" s="226"/>
      <x:c r="Q2012" s="23"/>
      <x:c r="R2012" s="23"/>
      <x:c r="T2012" s="226"/>
      <x:c r="U2012" s="226"/>
      <x:c r="V2012" s="226"/>
      <x:c r="W2012" s="226"/>
      <x:c r="X2012" s="226"/>
      <x:c r="Y2012" s="226"/>
      <x:c r="Z2012" s="226"/>
      <x:c r="AA2012" s="226"/>
      <x:c r="AC2012" s="226"/>
      <x:c r="AE2012" s="222"/>
      <x:c r="AF2012" s="226"/>
      <x:c r="AH2012" s="222"/>
      <x:c r="AI2012" s="23"/>
      <x:c r="AJ2012" s="222"/>
      <x:c r="AK2012" s="222"/>
      <x:c r="AM2012" s="226"/>
      <x:c r="AN2012" s="222"/>
      <x:c r="AO2012" s="222"/>
    </x:row>
    <x:row r="2013" spans="1:57" x14ac:dyDescent="0.3">
      <x:c r="H2013" s="226"/>
      <x:c r="J2013" s="23"/>
      <x:c r="Q2013" s="23"/>
      <x:c r="R2013" s="23"/>
      <x:c r="T2013" s="226"/>
      <x:c r="U2013" s="226"/>
      <x:c r="V2013" s="226"/>
      <x:c r="W2013" s="226"/>
      <x:c r="X2013" s="226"/>
      <x:c r="Y2013" s="226"/>
      <x:c r="Z2013" s="226"/>
      <x:c r="AA2013" s="226"/>
      <x:c r="AC2013" s="226"/>
      <x:c r="AE2013" s="226"/>
      <x:c r="AF2013" s="226"/>
      <x:c r="AH2013" s="222"/>
      <x:c r="AI2013" s="23"/>
      <x:c r="AJ2013" s="222"/>
      <x:c r="AK2013" s="222"/>
      <x:c r="AM2013" s="226"/>
      <x:c r="AN2013" s="222"/>
      <x:c r="AO2013" s="222"/>
    </x:row>
    <x:row r="2014" spans="1:57" x14ac:dyDescent="0.3">
      <x:c r="H2014" s="226"/>
      <x:c r="J2014" s="23"/>
      <x:c r="M2014" s="226"/>
      <x:c r="Q2014" s="23"/>
      <x:c r="R2014" s="23"/>
      <x:c r="T2014" s="226"/>
      <x:c r="U2014" s="226"/>
      <x:c r="V2014" s="226"/>
      <x:c r="W2014" s="226"/>
      <x:c r="X2014" s="226"/>
      <x:c r="Y2014" s="226"/>
      <x:c r="Z2014" s="226"/>
      <x:c r="AA2014" s="226"/>
      <x:c r="AC2014" s="226"/>
      <x:c r="AE2014" s="222"/>
      <x:c r="AF2014" s="226"/>
      <x:c r="AH2014" s="222"/>
      <x:c r="AI2014" s="23"/>
      <x:c r="AJ2014" s="222"/>
      <x:c r="AK2014" s="222"/>
      <x:c r="AM2014" s="226"/>
      <x:c r="AN2014" s="222"/>
      <x:c r="AO2014" s="222"/>
    </x:row>
    <x:row r="2015" spans="1:57" x14ac:dyDescent="0.3">
      <x:c r="H2015" s="226"/>
      <x:c r="J2015" s="23"/>
      <x:c r="M2015" s="226"/>
      <x:c r="Q2015" s="23"/>
      <x:c r="R2015" s="23"/>
      <x:c r="T2015" s="226"/>
      <x:c r="U2015" s="226"/>
      <x:c r="V2015" s="226"/>
      <x:c r="W2015" s="226"/>
      <x:c r="X2015" s="226"/>
      <x:c r="Y2015" s="226"/>
      <x:c r="Z2015" s="226"/>
      <x:c r="AA2015" s="226"/>
      <x:c r="AC2015" s="226"/>
      <x:c r="AE2015" s="226"/>
      <x:c r="AF2015" s="226"/>
      <x:c r="AH2015" s="222"/>
      <x:c r="AI2015" s="23"/>
      <x:c r="AJ2015" s="222"/>
      <x:c r="AK2015" s="222"/>
      <x:c r="AM2015" s="226"/>
      <x:c r="AN2015" s="222"/>
      <x:c r="AO2015" s="222"/>
    </x:row>
    <x:row r="2016" spans="1:57" x14ac:dyDescent="0.3">
      <x:c r="H2016" s="226"/>
      <x:c r="J2016" s="23"/>
      <x:c r="Q2016" s="23"/>
      <x:c r="R2016" s="23"/>
      <x:c r="T2016" s="226"/>
      <x:c r="U2016" s="226"/>
      <x:c r="V2016" s="226"/>
      <x:c r="W2016" s="226"/>
      <x:c r="X2016" s="226"/>
      <x:c r="Y2016" s="226"/>
      <x:c r="Z2016" s="226"/>
      <x:c r="AA2016" s="226"/>
      <x:c r="AC2016" s="226"/>
      <x:c r="AE2016" s="222"/>
      <x:c r="AF2016" s="226"/>
      <x:c r="AH2016" s="222"/>
      <x:c r="AI2016" s="23"/>
      <x:c r="AJ2016" s="222"/>
      <x:c r="AK2016" s="222"/>
      <x:c r="AM2016" s="226"/>
      <x:c r="AN2016" s="222"/>
      <x:c r="AO2016" s="222"/>
    </x:row>
    <x:row r="2017" spans="1:57" x14ac:dyDescent="0.3">
      <x:c r="H2017" s="226"/>
      <x:c r="J2017" s="23"/>
      <x:c r="Q2017" s="23"/>
      <x:c r="R2017" s="23"/>
      <x:c r="T2017" s="226"/>
      <x:c r="U2017" s="226"/>
      <x:c r="V2017" s="226"/>
      <x:c r="W2017" s="226"/>
      <x:c r="X2017" s="226"/>
      <x:c r="Y2017" s="226"/>
      <x:c r="Z2017" s="226"/>
      <x:c r="AA2017" s="226"/>
      <x:c r="AC2017" s="226"/>
      <x:c r="AE2017" s="226"/>
      <x:c r="AF2017" s="226"/>
      <x:c r="AH2017" s="222"/>
      <x:c r="AI2017" s="23"/>
      <x:c r="AJ2017" s="226"/>
      <x:c r="AK2017" s="226"/>
      <x:c r="AM2017" s="226"/>
      <x:c r="AN2017" s="226"/>
      <x:c r="AO2017" s="226"/>
    </x:row>
    <x:row r="2018" spans="1:57" x14ac:dyDescent="0.3">
      <x:c r="H2018" s="226"/>
      <x:c r="J2018" s="23"/>
      <x:c r="Q2018" s="23"/>
      <x:c r="R2018" s="23"/>
      <x:c r="T2018" s="226"/>
      <x:c r="U2018" s="226"/>
      <x:c r="V2018" s="226"/>
      <x:c r="W2018" s="226"/>
      <x:c r="X2018" s="226"/>
      <x:c r="Y2018" s="226"/>
      <x:c r="Z2018" s="222"/>
      <x:c r="AA2018" s="222"/>
      <x:c r="AC2018" s="222"/>
      <x:c r="AE2018" s="226"/>
      <x:c r="AF2018" s="226"/>
      <x:c r="AH2018" s="226"/>
      <x:c r="AI2018" s="23"/>
      <x:c r="AJ2018" s="222"/>
      <x:c r="AK2018" s="222"/>
      <x:c r="AM2018" s="226"/>
      <x:c r="AN2018" s="222"/>
      <x:c r="AO2018" s="222"/>
    </x:row>
    <x:row r="2019" spans="1:57" x14ac:dyDescent="0.3">
      <x:c r="H2019" s="226"/>
      <x:c r="J2019" s="23"/>
      <x:c r="Q2019" s="23"/>
      <x:c r="R2019" s="23"/>
      <x:c r="T2019" s="226"/>
      <x:c r="U2019" s="226"/>
      <x:c r="V2019" s="226"/>
      <x:c r="W2019" s="226"/>
      <x:c r="X2019" s="226"/>
      <x:c r="Y2019" s="226"/>
      <x:c r="Z2019" s="226"/>
      <x:c r="AA2019" s="226"/>
      <x:c r="AC2019" s="226"/>
      <x:c r="AE2019" s="222"/>
      <x:c r="AF2019" s="226"/>
      <x:c r="AH2019" s="222"/>
      <x:c r="AI2019" s="23"/>
      <x:c r="AJ2019" s="222"/>
      <x:c r="AK2019" s="222"/>
      <x:c r="AM2019" s="226"/>
      <x:c r="AN2019" s="222"/>
      <x:c r="AO2019" s="222"/>
    </x:row>
    <x:row r="2020" spans="1:57" x14ac:dyDescent="0.3">
      <x:c r="H2020" s="226"/>
      <x:c r="J2020" s="23"/>
      <x:c r="M2020" s="226"/>
      <x:c r="Q2020" s="23"/>
      <x:c r="R2020" s="23"/>
      <x:c r="T2020" s="226"/>
      <x:c r="U2020" s="226"/>
      <x:c r="V2020" s="226"/>
      <x:c r="W2020" s="226"/>
      <x:c r="X2020" s="226"/>
      <x:c r="Y2020" s="226"/>
      <x:c r="Z2020" s="226"/>
      <x:c r="AA2020" s="226"/>
      <x:c r="AC2020" s="226"/>
      <x:c r="AE2020" s="222"/>
      <x:c r="AF2020" s="226"/>
      <x:c r="AH2020" s="222"/>
      <x:c r="AI2020" s="23"/>
      <x:c r="AJ2020" s="222"/>
      <x:c r="AK2020" s="222"/>
      <x:c r="AM2020" s="226"/>
      <x:c r="AN2020" s="222"/>
      <x:c r="AO2020" s="222"/>
    </x:row>
    <x:row r="2021" spans="1:57" x14ac:dyDescent="0.3">
      <x:c r="H2021" s="226"/>
      <x:c r="J2021" s="23"/>
      <x:c r="Q2021" s="23"/>
      <x:c r="R2021" s="23"/>
      <x:c r="T2021" s="226"/>
      <x:c r="U2021" s="226"/>
      <x:c r="V2021" s="226"/>
      <x:c r="W2021" s="226"/>
      <x:c r="X2021" s="226"/>
      <x:c r="Y2021" s="226"/>
      <x:c r="Z2021" s="226"/>
      <x:c r="AA2021" s="226"/>
      <x:c r="AC2021" s="226"/>
      <x:c r="AE2021" s="222"/>
      <x:c r="AF2021" s="226"/>
      <x:c r="AH2021" s="222"/>
      <x:c r="AI2021" s="23"/>
      <x:c r="AJ2021" s="222"/>
      <x:c r="AK2021" s="222"/>
      <x:c r="AM2021" s="226"/>
      <x:c r="AN2021" s="222"/>
      <x:c r="AO2021" s="222"/>
    </x:row>
    <x:row r="2022" spans="1:57" x14ac:dyDescent="0.3">
      <x:c r="H2022" s="226"/>
      <x:c r="J2022" s="23"/>
      <x:c r="Q2022" s="23"/>
      <x:c r="R2022" s="23"/>
      <x:c r="T2022" s="226"/>
      <x:c r="U2022" s="226"/>
      <x:c r="V2022" s="226"/>
      <x:c r="W2022" s="226"/>
      <x:c r="X2022" s="226"/>
      <x:c r="Y2022" s="226"/>
      <x:c r="Z2022" s="226"/>
      <x:c r="AA2022" s="226"/>
      <x:c r="AC2022" s="226"/>
      <x:c r="AE2022" s="222"/>
      <x:c r="AF2022" s="226"/>
      <x:c r="AH2022" s="222"/>
      <x:c r="AI2022" s="23"/>
      <x:c r="AJ2022" s="222"/>
      <x:c r="AK2022" s="222"/>
      <x:c r="AM2022" s="226"/>
      <x:c r="AN2022" s="222"/>
      <x:c r="AO2022" s="222"/>
    </x:row>
    <x:row r="2023" spans="1:57" x14ac:dyDescent="0.3">
      <x:c r="H2023" s="226"/>
      <x:c r="J2023" s="23"/>
      <x:c r="M2023" s="226"/>
      <x:c r="Q2023" s="23"/>
      <x:c r="R2023" s="23"/>
      <x:c r="T2023" s="226"/>
      <x:c r="U2023" s="226"/>
      <x:c r="V2023" s="226"/>
      <x:c r="W2023" s="226"/>
      <x:c r="X2023" s="226"/>
      <x:c r="Y2023" s="226"/>
      <x:c r="Z2023" s="226"/>
      <x:c r="AA2023" s="226"/>
      <x:c r="AC2023" s="226"/>
      <x:c r="AE2023" s="226"/>
      <x:c r="AF2023" s="226"/>
      <x:c r="AH2023" s="222"/>
      <x:c r="AI2023" s="23"/>
      <x:c r="AJ2023" s="222"/>
      <x:c r="AK2023" s="222"/>
      <x:c r="AM2023" s="226"/>
      <x:c r="AN2023" s="222"/>
      <x:c r="AO2023" s="222"/>
    </x:row>
    <x:row r="2024" spans="1:57" x14ac:dyDescent="0.3">
      <x:c r="H2024" s="226"/>
      <x:c r="J2024" s="23"/>
      <x:c r="Q2024" s="23"/>
      <x:c r="R2024" s="23"/>
      <x:c r="T2024" s="226"/>
      <x:c r="U2024" s="226"/>
      <x:c r="V2024" s="226"/>
      <x:c r="W2024" s="226"/>
      <x:c r="X2024" s="226"/>
      <x:c r="Y2024" s="226"/>
      <x:c r="Z2024" s="226"/>
      <x:c r="AA2024" s="226"/>
      <x:c r="AC2024" s="226"/>
      <x:c r="AE2024" s="222"/>
      <x:c r="AF2024" s="226"/>
      <x:c r="AH2024" s="222"/>
      <x:c r="AI2024" s="23"/>
      <x:c r="AJ2024" s="222"/>
      <x:c r="AK2024" s="222"/>
      <x:c r="AM2024" s="226"/>
      <x:c r="AN2024" s="222"/>
      <x:c r="AO2024" s="222"/>
    </x:row>
    <x:row r="2025" spans="1:57" x14ac:dyDescent="0.3">
      <x:c r="H2025" s="226"/>
      <x:c r="J2025" s="23"/>
      <x:c r="M2025" s="226"/>
      <x:c r="Q2025" s="23"/>
      <x:c r="R2025" s="23"/>
      <x:c r="T2025" s="226"/>
      <x:c r="U2025" s="226"/>
      <x:c r="V2025" s="226"/>
      <x:c r="W2025" s="226"/>
      <x:c r="X2025" s="226"/>
      <x:c r="Y2025" s="226"/>
      <x:c r="Z2025" s="226"/>
      <x:c r="AA2025" s="226"/>
      <x:c r="AC2025" s="226"/>
      <x:c r="AE2025" s="222"/>
      <x:c r="AF2025" s="226"/>
      <x:c r="AH2025" s="222"/>
      <x:c r="AI2025" s="23"/>
      <x:c r="AJ2025" s="222"/>
      <x:c r="AK2025" s="222"/>
      <x:c r="AM2025" s="226"/>
      <x:c r="AN2025" s="222"/>
      <x:c r="AO2025" s="222"/>
    </x:row>
    <x:row r="2026" spans="1:57" x14ac:dyDescent="0.3">
      <x:c r="H2026" s="226"/>
      <x:c r="J2026" s="23"/>
      <x:c r="Q2026" s="23"/>
      <x:c r="R2026" s="23"/>
      <x:c r="T2026" s="226"/>
      <x:c r="U2026" s="226"/>
      <x:c r="V2026" s="226"/>
      <x:c r="W2026" s="226"/>
      <x:c r="X2026" s="226"/>
      <x:c r="Y2026" s="226"/>
      <x:c r="Z2026" s="226"/>
      <x:c r="AA2026" s="226"/>
      <x:c r="AC2026" s="226"/>
      <x:c r="AE2026" s="222"/>
      <x:c r="AF2026" s="226"/>
      <x:c r="AH2026" s="222"/>
      <x:c r="AI2026" s="23"/>
      <x:c r="AJ2026" s="222"/>
      <x:c r="AK2026" s="222"/>
      <x:c r="AM2026" s="226"/>
      <x:c r="AN2026" s="222"/>
      <x:c r="AO2026" s="222"/>
    </x:row>
    <x:row r="2027" spans="1:57" x14ac:dyDescent="0.3">
      <x:c r="H2027" s="226"/>
      <x:c r="J2027" s="23"/>
      <x:c r="Q2027" s="23"/>
      <x:c r="R2027" s="23"/>
      <x:c r="T2027" s="226"/>
      <x:c r="U2027" s="226"/>
      <x:c r="V2027" s="226"/>
      <x:c r="W2027" s="226"/>
      <x:c r="X2027" s="226"/>
      <x:c r="Y2027" s="226"/>
      <x:c r="Z2027" s="226"/>
      <x:c r="AA2027" s="226"/>
      <x:c r="AC2027" s="226"/>
      <x:c r="AE2027" s="222"/>
      <x:c r="AF2027" s="226"/>
      <x:c r="AH2027" s="222"/>
      <x:c r="AI2027" s="23"/>
      <x:c r="AJ2027" s="222"/>
      <x:c r="AK2027" s="222"/>
      <x:c r="AM2027" s="226"/>
      <x:c r="AN2027" s="222"/>
      <x:c r="AO2027" s="222"/>
    </x:row>
    <x:row r="2028" spans="1:57" x14ac:dyDescent="0.3">
      <x:c r="H2028" s="226"/>
      <x:c r="J2028" s="23"/>
      <x:c r="Q2028" s="23"/>
      <x:c r="R2028" s="23"/>
      <x:c r="T2028" s="226"/>
      <x:c r="U2028" s="226"/>
      <x:c r="V2028" s="226"/>
      <x:c r="W2028" s="226"/>
      <x:c r="X2028" s="226"/>
      <x:c r="Y2028" s="226"/>
      <x:c r="Z2028" s="226"/>
      <x:c r="AA2028" s="226"/>
      <x:c r="AC2028" s="226"/>
      <x:c r="AE2028" s="222"/>
      <x:c r="AF2028" s="226"/>
      <x:c r="AH2028" s="222"/>
      <x:c r="AI2028" s="23"/>
      <x:c r="AJ2028" s="226"/>
      <x:c r="AK2028" s="226"/>
      <x:c r="AM2028" s="226"/>
      <x:c r="AN2028" s="226"/>
      <x:c r="AO2028" s="226"/>
    </x:row>
    <x:row r="2029" spans="1:57" x14ac:dyDescent="0.3">
      <x:c r="H2029" s="226"/>
      <x:c r="J2029" s="23"/>
      <x:c r="M2029" s="226"/>
      <x:c r="Q2029" s="23"/>
      <x:c r="R2029" s="23"/>
      <x:c r="T2029" s="226"/>
      <x:c r="U2029" s="226"/>
      <x:c r="V2029" s="226"/>
      <x:c r="W2029" s="226"/>
      <x:c r="X2029" s="226"/>
      <x:c r="Y2029" s="226"/>
      <x:c r="Z2029" s="226"/>
      <x:c r="AA2029" s="226"/>
      <x:c r="AC2029" s="226"/>
      <x:c r="AE2029" s="222"/>
      <x:c r="AF2029" s="226"/>
      <x:c r="AH2029" s="222"/>
      <x:c r="AI2029" s="23"/>
      <x:c r="AJ2029" s="222"/>
      <x:c r="AK2029" s="222"/>
      <x:c r="AM2029" s="226"/>
      <x:c r="AN2029" s="222"/>
      <x:c r="AO2029" s="222"/>
    </x:row>
    <x:row r="2030" spans="1:57" x14ac:dyDescent="0.3">
      <x:c r="H2030" s="226"/>
      <x:c r="J2030" s="23"/>
      <x:c r="M2030" s="226"/>
      <x:c r="Q2030" s="23"/>
      <x:c r="R2030" s="23"/>
      <x:c r="T2030" s="226"/>
      <x:c r="U2030" s="226"/>
      <x:c r="V2030" s="226"/>
      <x:c r="W2030" s="226"/>
      <x:c r="X2030" s="226"/>
      <x:c r="Y2030" s="226"/>
      <x:c r="Z2030" s="226"/>
      <x:c r="AA2030" s="226"/>
      <x:c r="AC2030" s="226"/>
      <x:c r="AE2030" s="222"/>
      <x:c r="AF2030" s="226"/>
      <x:c r="AH2030" s="222"/>
      <x:c r="AI2030" s="23"/>
      <x:c r="AJ2030" s="222"/>
      <x:c r="AK2030" s="222"/>
      <x:c r="AM2030" s="226"/>
      <x:c r="AN2030" s="222"/>
      <x:c r="AO2030" s="222"/>
    </x:row>
    <x:row r="2031" spans="1:57" x14ac:dyDescent="0.3">
      <x:c r="H2031" s="226"/>
      <x:c r="J2031" s="23"/>
      <x:c r="M2031" s="226"/>
      <x:c r="Q2031" s="23"/>
      <x:c r="R2031" s="23"/>
      <x:c r="T2031" s="226"/>
      <x:c r="U2031" s="226"/>
      <x:c r="V2031" s="226"/>
      <x:c r="W2031" s="226"/>
      <x:c r="X2031" s="226"/>
      <x:c r="Y2031" s="226"/>
      <x:c r="Z2031" s="226"/>
      <x:c r="AA2031" s="226"/>
      <x:c r="AC2031" s="226"/>
      <x:c r="AE2031" s="226"/>
      <x:c r="AF2031" s="226"/>
      <x:c r="AH2031" s="222"/>
      <x:c r="AI2031" s="23"/>
      <x:c r="AJ2031" s="222"/>
      <x:c r="AK2031" s="222"/>
      <x:c r="AM2031" s="226"/>
      <x:c r="AN2031" s="222"/>
      <x:c r="AO2031" s="222"/>
    </x:row>
    <x:row r="2032" spans="1:57" x14ac:dyDescent="0.3">
      <x:c r="H2032" s="226"/>
      <x:c r="J2032" s="23"/>
      <x:c r="M2032" s="226"/>
      <x:c r="Q2032" s="23"/>
      <x:c r="R2032" s="23"/>
      <x:c r="T2032" s="226"/>
      <x:c r="U2032" s="226"/>
      <x:c r="V2032" s="226"/>
      <x:c r="W2032" s="226"/>
      <x:c r="X2032" s="226"/>
      <x:c r="Y2032" s="226"/>
      <x:c r="Z2032" s="226"/>
      <x:c r="AA2032" s="226"/>
      <x:c r="AC2032" s="226"/>
      <x:c r="AE2032" s="226"/>
      <x:c r="AF2032" s="226"/>
      <x:c r="AH2032" s="222"/>
      <x:c r="AI2032" s="23"/>
      <x:c r="AJ2032" s="222"/>
      <x:c r="AK2032" s="222"/>
      <x:c r="AM2032" s="226"/>
      <x:c r="AN2032" s="222"/>
      <x:c r="AO2032" s="222"/>
    </x:row>
    <x:row r="2033" spans="1:57" x14ac:dyDescent="0.3">
      <x:c r="H2033" s="226"/>
      <x:c r="J2033" s="23"/>
      <x:c r="M2033" s="226"/>
      <x:c r="Q2033" s="23"/>
      <x:c r="R2033" s="23"/>
      <x:c r="T2033" s="226"/>
      <x:c r="U2033" s="226"/>
      <x:c r="V2033" s="226"/>
      <x:c r="W2033" s="226"/>
      <x:c r="X2033" s="226"/>
      <x:c r="Y2033" s="226"/>
      <x:c r="Z2033" s="226"/>
      <x:c r="AA2033" s="226"/>
      <x:c r="AC2033" s="226"/>
      <x:c r="AE2033" s="222"/>
      <x:c r="AF2033" s="226"/>
      <x:c r="AH2033" s="222"/>
      <x:c r="AI2033" s="23"/>
      <x:c r="AJ2033" s="222"/>
      <x:c r="AK2033" s="222"/>
      <x:c r="AM2033" s="226"/>
      <x:c r="AN2033" s="222"/>
      <x:c r="AO2033" s="222"/>
    </x:row>
    <x:row r="2034" spans="1:57" x14ac:dyDescent="0.3">
      <x:c r="H2034" s="226"/>
      <x:c r="J2034" s="23"/>
      <x:c r="M2034" s="226"/>
      <x:c r="Q2034" s="23"/>
      <x:c r="R2034" s="23"/>
      <x:c r="T2034" s="226"/>
      <x:c r="U2034" s="226"/>
      <x:c r="V2034" s="226"/>
      <x:c r="W2034" s="226"/>
      <x:c r="X2034" s="226"/>
      <x:c r="Y2034" s="226"/>
      <x:c r="Z2034" s="226"/>
      <x:c r="AA2034" s="226"/>
      <x:c r="AC2034" s="226"/>
      <x:c r="AE2034" s="222"/>
      <x:c r="AF2034" s="226"/>
      <x:c r="AH2034" s="222"/>
      <x:c r="AI2034" s="23"/>
      <x:c r="AJ2034" s="222"/>
      <x:c r="AK2034" s="222"/>
      <x:c r="AM2034" s="226"/>
      <x:c r="AN2034" s="222"/>
      <x:c r="AO2034" s="222"/>
    </x:row>
    <x:row r="2035" spans="1:57" x14ac:dyDescent="0.3">
      <x:c r="H2035" s="226"/>
      <x:c r="J2035" s="23"/>
      <x:c r="M2035" s="226"/>
      <x:c r="Q2035" s="23"/>
      <x:c r="R2035" s="23"/>
      <x:c r="T2035" s="226"/>
      <x:c r="U2035" s="226"/>
      <x:c r="V2035" s="226"/>
      <x:c r="W2035" s="226"/>
      <x:c r="X2035" s="226"/>
      <x:c r="Y2035" s="226"/>
      <x:c r="Z2035" s="226"/>
      <x:c r="AA2035" s="226"/>
      <x:c r="AC2035" s="226"/>
      <x:c r="AE2035" s="226"/>
      <x:c r="AF2035" s="226"/>
      <x:c r="AH2035" s="222"/>
      <x:c r="AI2035" s="23"/>
      <x:c r="AJ2035" s="222"/>
      <x:c r="AK2035" s="222"/>
      <x:c r="AM2035" s="226"/>
      <x:c r="AN2035" s="222"/>
      <x:c r="AO2035" s="222"/>
    </x:row>
    <x:row r="2036" spans="1:57" x14ac:dyDescent="0.3">
      <x:c r="H2036" s="226"/>
      <x:c r="J2036" s="23"/>
      <x:c r="M2036" s="226"/>
      <x:c r="Q2036" s="23"/>
      <x:c r="R2036" s="23"/>
      <x:c r="T2036" s="226"/>
      <x:c r="U2036" s="226"/>
      <x:c r="V2036" s="226"/>
      <x:c r="W2036" s="226"/>
      <x:c r="X2036" s="226"/>
      <x:c r="Y2036" s="226"/>
      <x:c r="Z2036" s="226"/>
      <x:c r="AA2036" s="226"/>
      <x:c r="AC2036" s="226"/>
      <x:c r="AE2036" s="222"/>
      <x:c r="AF2036" s="226"/>
      <x:c r="AH2036" s="222"/>
      <x:c r="AI2036" s="23"/>
      <x:c r="AJ2036" s="222"/>
      <x:c r="AK2036" s="222"/>
      <x:c r="AM2036" s="226"/>
      <x:c r="AN2036" s="222"/>
      <x:c r="AO2036" s="222"/>
    </x:row>
    <x:row r="2037" spans="1:57" x14ac:dyDescent="0.3">
      <x:c r="H2037" s="226"/>
      <x:c r="J2037" s="23"/>
      <x:c r="M2037" s="226"/>
      <x:c r="Q2037" s="23"/>
      <x:c r="R2037" s="23"/>
      <x:c r="T2037" s="226"/>
      <x:c r="U2037" s="226"/>
      <x:c r="V2037" s="226"/>
      <x:c r="W2037" s="226"/>
      <x:c r="X2037" s="226"/>
      <x:c r="Y2037" s="226"/>
      <x:c r="Z2037" s="226"/>
      <x:c r="AA2037" s="226"/>
      <x:c r="AC2037" s="226"/>
      <x:c r="AE2037" s="222"/>
      <x:c r="AF2037" s="226"/>
      <x:c r="AH2037" s="222"/>
      <x:c r="AI2037" s="23"/>
      <x:c r="AJ2037" s="222"/>
      <x:c r="AK2037" s="222"/>
      <x:c r="AM2037" s="226"/>
      <x:c r="AN2037" s="222"/>
      <x:c r="AO2037" s="222"/>
    </x:row>
    <x:row r="2038" spans="1:57" x14ac:dyDescent="0.3">
      <x:c r="H2038" s="226"/>
      <x:c r="J2038" s="23"/>
      <x:c r="M2038" s="226"/>
      <x:c r="Q2038" s="23"/>
      <x:c r="R2038" s="23"/>
      <x:c r="T2038" s="226"/>
      <x:c r="U2038" s="226"/>
      <x:c r="V2038" s="226"/>
      <x:c r="W2038" s="226"/>
      <x:c r="X2038" s="226"/>
      <x:c r="Y2038" s="226"/>
      <x:c r="Z2038" s="226"/>
      <x:c r="AA2038" s="226"/>
      <x:c r="AC2038" s="226"/>
      <x:c r="AE2038" s="222"/>
      <x:c r="AF2038" s="226"/>
      <x:c r="AH2038" s="222"/>
      <x:c r="AI2038" s="23"/>
      <x:c r="AJ2038" s="222"/>
      <x:c r="AK2038" s="222"/>
      <x:c r="AM2038" s="226"/>
      <x:c r="AN2038" s="222"/>
      <x:c r="AO2038" s="222"/>
    </x:row>
    <x:row r="2039" spans="1:57" x14ac:dyDescent="0.3">
      <x:c r="H2039" s="226"/>
      <x:c r="J2039" s="23"/>
      <x:c r="M2039" s="226"/>
      <x:c r="Q2039" s="23"/>
      <x:c r="R2039" s="23"/>
      <x:c r="T2039" s="226"/>
      <x:c r="U2039" s="226"/>
      <x:c r="V2039" s="226"/>
      <x:c r="W2039" s="226"/>
      <x:c r="X2039" s="226"/>
      <x:c r="Y2039" s="226"/>
      <x:c r="Z2039" s="226"/>
      <x:c r="AA2039" s="226"/>
      <x:c r="AC2039" s="226"/>
      <x:c r="AE2039" s="222"/>
      <x:c r="AF2039" s="226"/>
      <x:c r="AH2039" s="222"/>
      <x:c r="AI2039" s="23"/>
      <x:c r="AJ2039" s="222"/>
      <x:c r="AK2039" s="222"/>
      <x:c r="AM2039" s="226"/>
      <x:c r="AN2039" s="222"/>
      <x:c r="AO2039" s="222"/>
    </x:row>
    <x:row r="2040" spans="1:57" x14ac:dyDescent="0.3">
      <x:c r="H2040" s="226"/>
      <x:c r="J2040" s="23"/>
      <x:c r="Q2040" s="23"/>
      <x:c r="R2040" s="23"/>
      <x:c r="T2040" s="226"/>
      <x:c r="U2040" s="226"/>
      <x:c r="V2040" s="226"/>
      <x:c r="W2040" s="226"/>
      <x:c r="X2040" s="226"/>
      <x:c r="Y2040" s="226"/>
      <x:c r="Z2040" s="226"/>
      <x:c r="AA2040" s="226"/>
      <x:c r="AC2040" s="226"/>
      <x:c r="AE2040" s="226"/>
      <x:c r="AF2040" s="226"/>
      <x:c r="AH2040" s="222"/>
      <x:c r="AI2040" s="23"/>
      <x:c r="AJ2040" s="222"/>
      <x:c r="AK2040" s="222"/>
      <x:c r="AM2040" s="226"/>
      <x:c r="AN2040" s="222"/>
      <x:c r="AO2040" s="222"/>
    </x:row>
    <x:row r="2041" spans="1:57" x14ac:dyDescent="0.3">
      <x:c r="H2041" s="226"/>
      <x:c r="J2041" s="23"/>
      <x:c r="M2041" s="226"/>
      <x:c r="Q2041" s="23"/>
      <x:c r="R2041" s="23"/>
      <x:c r="T2041" s="226"/>
      <x:c r="U2041" s="226"/>
      <x:c r="V2041" s="226"/>
      <x:c r="W2041" s="226"/>
      <x:c r="X2041" s="226"/>
      <x:c r="Y2041" s="226"/>
      <x:c r="Z2041" s="226"/>
      <x:c r="AA2041" s="226"/>
      <x:c r="AC2041" s="226"/>
      <x:c r="AE2041" s="222"/>
      <x:c r="AF2041" s="226"/>
      <x:c r="AH2041" s="222"/>
      <x:c r="AI2041" s="23"/>
      <x:c r="AJ2041" s="222"/>
      <x:c r="AK2041" s="222"/>
      <x:c r="AM2041" s="226"/>
      <x:c r="AN2041" s="222"/>
      <x:c r="AO2041" s="222"/>
    </x:row>
    <x:row r="2042" spans="1:57" x14ac:dyDescent="0.3">
      <x:c r="H2042" s="226"/>
      <x:c r="J2042" s="23"/>
      <x:c r="M2042" s="226"/>
      <x:c r="Q2042" s="23"/>
      <x:c r="R2042" s="23"/>
      <x:c r="T2042" s="226"/>
      <x:c r="U2042" s="226"/>
      <x:c r="V2042" s="226"/>
      <x:c r="W2042" s="226"/>
      <x:c r="X2042" s="226"/>
      <x:c r="Y2042" s="226"/>
      <x:c r="Z2042" s="226"/>
      <x:c r="AA2042" s="226"/>
      <x:c r="AC2042" s="226"/>
      <x:c r="AE2042" s="222"/>
      <x:c r="AF2042" s="226"/>
      <x:c r="AH2042" s="222"/>
      <x:c r="AI2042" s="23"/>
      <x:c r="AJ2042" s="222"/>
      <x:c r="AK2042" s="222"/>
      <x:c r="AM2042" s="226"/>
      <x:c r="AN2042" s="222"/>
      <x:c r="AO2042" s="222"/>
    </x:row>
    <x:row r="2043" spans="1:57" x14ac:dyDescent="0.3">
      <x:c r="H2043" s="226"/>
      <x:c r="J2043" s="23"/>
      <x:c r="M2043" s="226"/>
      <x:c r="Q2043" s="23"/>
      <x:c r="R2043" s="23"/>
      <x:c r="T2043" s="226"/>
      <x:c r="U2043" s="226"/>
      <x:c r="V2043" s="226"/>
      <x:c r="W2043" s="226"/>
      <x:c r="X2043" s="226"/>
      <x:c r="Y2043" s="226"/>
      <x:c r="Z2043" s="226"/>
      <x:c r="AA2043" s="226"/>
      <x:c r="AC2043" s="226"/>
      <x:c r="AE2043" s="226"/>
      <x:c r="AF2043" s="226"/>
      <x:c r="AH2043" s="222"/>
      <x:c r="AI2043" s="23"/>
      <x:c r="AJ2043" s="226"/>
      <x:c r="AK2043" s="226"/>
      <x:c r="AM2043" s="226"/>
      <x:c r="AN2043" s="226"/>
      <x:c r="AO2043" s="226"/>
    </x:row>
    <x:row r="2044" spans="1:57" x14ac:dyDescent="0.3">
      <x:c r="H2044" s="226"/>
      <x:c r="J2044" s="23"/>
      <x:c r="M2044" s="226"/>
      <x:c r="Q2044" s="23"/>
      <x:c r="R2044" s="23"/>
      <x:c r="T2044" s="226"/>
      <x:c r="U2044" s="226"/>
      <x:c r="V2044" s="226"/>
      <x:c r="W2044" s="226"/>
      <x:c r="X2044" s="226"/>
      <x:c r="Y2044" s="226"/>
      <x:c r="Z2044" s="226"/>
      <x:c r="AA2044" s="226"/>
      <x:c r="AC2044" s="226"/>
      <x:c r="AE2044" s="222"/>
      <x:c r="AF2044" s="226"/>
      <x:c r="AH2044" s="222"/>
      <x:c r="AI2044" s="23"/>
      <x:c r="AJ2044" s="222"/>
      <x:c r="AK2044" s="222"/>
      <x:c r="AM2044" s="226"/>
      <x:c r="AN2044" s="222"/>
      <x:c r="AO2044" s="222"/>
    </x:row>
    <x:row r="2045" spans="1:57" x14ac:dyDescent="0.3">
      <x:c r="H2045" s="226"/>
      <x:c r="J2045" s="23"/>
      <x:c r="M2045" s="226"/>
      <x:c r="Q2045" s="23"/>
      <x:c r="R2045" s="23"/>
      <x:c r="T2045" s="226"/>
      <x:c r="U2045" s="226"/>
      <x:c r="V2045" s="226"/>
      <x:c r="W2045" s="226"/>
      <x:c r="X2045" s="226"/>
      <x:c r="Y2045" s="226"/>
      <x:c r="Z2045" s="226"/>
      <x:c r="AA2045" s="226"/>
      <x:c r="AC2045" s="226"/>
      <x:c r="AE2045" s="222"/>
      <x:c r="AF2045" s="226"/>
      <x:c r="AH2045" s="222"/>
      <x:c r="AI2045" s="23"/>
      <x:c r="AJ2045" s="222"/>
      <x:c r="AK2045" s="222"/>
      <x:c r="AM2045" s="226"/>
      <x:c r="AN2045" s="222"/>
      <x:c r="AO2045" s="222"/>
    </x:row>
    <x:row r="2046" spans="1:57" x14ac:dyDescent="0.3">
      <x:c r="H2046" s="226"/>
      <x:c r="J2046" s="23"/>
      <x:c r="M2046" s="226"/>
      <x:c r="Q2046" s="23"/>
      <x:c r="R2046" s="23"/>
      <x:c r="T2046" s="226"/>
      <x:c r="U2046" s="226"/>
      <x:c r="V2046" s="226"/>
      <x:c r="W2046" s="226"/>
      <x:c r="X2046" s="226"/>
      <x:c r="Y2046" s="226"/>
      <x:c r="Z2046" s="226"/>
      <x:c r="AA2046" s="226"/>
      <x:c r="AC2046" s="226"/>
      <x:c r="AE2046" s="222"/>
      <x:c r="AF2046" s="226"/>
      <x:c r="AH2046" s="222"/>
      <x:c r="AI2046" s="23"/>
      <x:c r="AJ2046" s="222"/>
      <x:c r="AK2046" s="222"/>
      <x:c r="AM2046" s="226"/>
      <x:c r="AN2046" s="222"/>
      <x:c r="AO2046" s="222"/>
    </x:row>
    <x:row r="2047" spans="1:57" x14ac:dyDescent="0.3">
      <x:c r="H2047" s="226"/>
      <x:c r="J2047" s="23"/>
      <x:c r="Q2047" s="23"/>
      <x:c r="R2047" s="23"/>
      <x:c r="T2047" s="226"/>
      <x:c r="U2047" s="226"/>
      <x:c r="V2047" s="226"/>
      <x:c r="W2047" s="226"/>
      <x:c r="X2047" s="226"/>
      <x:c r="Y2047" s="226"/>
      <x:c r="Z2047" s="226"/>
      <x:c r="AA2047" s="226"/>
      <x:c r="AC2047" s="226"/>
      <x:c r="AE2047" s="222"/>
      <x:c r="AF2047" s="226"/>
      <x:c r="AH2047" s="222"/>
      <x:c r="AI2047" s="23"/>
      <x:c r="AJ2047" s="222"/>
      <x:c r="AK2047" s="222"/>
      <x:c r="AM2047" s="226"/>
      <x:c r="AN2047" s="222"/>
      <x:c r="AO2047" s="222"/>
    </x:row>
    <x:row r="2048" spans="1:57" x14ac:dyDescent="0.3">
      <x:c r="H2048" s="226"/>
      <x:c r="J2048" s="23"/>
      <x:c r="Q2048" s="23"/>
      <x:c r="R2048" s="23"/>
      <x:c r="T2048" s="226"/>
      <x:c r="U2048" s="226"/>
      <x:c r="V2048" s="226"/>
      <x:c r="W2048" s="226"/>
      <x:c r="X2048" s="226"/>
      <x:c r="Y2048" s="226"/>
      <x:c r="Z2048" s="226"/>
      <x:c r="AA2048" s="226"/>
      <x:c r="AC2048" s="226"/>
      <x:c r="AE2048" s="222"/>
      <x:c r="AF2048" s="226"/>
      <x:c r="AH2048" s="222"/>
      <x:c r="AI2048" s="23"/>
      <x:c r="AJ2048" s="222"/>
      <x:c r="AK2048" s="222"/>
      <x:c r="AM2048" s="226"/>
      <x:c r="AN2048" s="222"/>
      <x:c r="AO2048" s="222"/>
    </x:row>
    <x:row r="2049" spans="1:57" x14ac:dyDescent="0.3">
      <x:c r="H2049" s="226"/>
      <x:c r="J2049" s="23"/>
      <x:c r="Q2049" s="23"/>
      <x:c r="R2049" s="23"/>
      <x:c r="T2049" s="226"/>
      <x:c r="U2049" s="226"/>
      <x:c r="V2049" s="226"/>
      <x:c r="W2049" s="226"/>
      <x:c r="X2049" s="226"/>
      <x:c r="Y2049" s="226"/>
      <x:c r="Z2049" s="226"/>
      <x:c r="AA2049" s="226"/>
      <x:c r="AC2049" s="226"/>
      <x:c r="AE2049" s="222"/>
      <x:c r="AF2049" s="226"/>
      <x:c r="AH2049" s="222"/>
      <x:c r="AI2049" s="23"/>
      <x:c r="AJ2049" s="222"/>
      <x:c r="AK2049" s="222"/>
      <x:c r="AM2049" s="226"/>
      <x:c r="AN2049" s="222"/>
      <x:c r="AO2049" s="222"/>
    </x:row>
    <x:row r="2050" spans="1:57" x14ac:dyDescent="0.3">
      <x:c r="H2050" s="226"/>
      <x:c r="J2050" s="23"/>
      <x:c r="Q2050" s="23"/>
      <x:c r="R2050" s="23"/>
      <x:c r="T2050" s="226"/>
      <x:c r="U2050" s="226"/>
      <x:c r="V2050" s="226"/>
      <x:c r="W2050" s="226"/>
      <x:c r="X2050" s="226"/>
      <x:c r="Y2050" s="226"/>
      <x:c r="Z2050" s="226"/>
      <x:c r="AA2050" s="226"/>
      <x:c r="AC2050" s="226"/>
      <x:c r="AE2050" s="222"/>
      <x:c r="AF2050" s="226"/>
      <x:c r="AH2050" s="222"/>
      <x:c r="AI2050" s="23"/>
      <x:c r="AJ2050" s="222"/>
      <x:c r="AK2050" s="222"/>
      <x:c r="AM2050" s="226"/>
      <x:c r="AN2050" s="222"/>
      <x:c r="AO2050" s="222"/>
    </x:row>
    <x:row r="2051" spans="1:57" x14ac:dyDescent="0.3">
      <x:c r="H2051" s="226"/>
      <x:c r="J2051" s="23"/>
      <x:c r="M2051" s="226"/>
      <x:c r="Q2051" s="23"/>
      <x:c r="R2051" s="23"/>
      <x:c r="T2051" s="226"/>
      <x:c r="U2051" s="226"/>
      <x:c r="V2051" s="226"/>
      <x:c r="W2051" s="226"/>
      <x:c r="X2051" s="226"/>
      <x:c r="Y2051" s="226"/>
      <x:c r="Z2051" s="226"/>
      <x:c r="AA2051" s="226"/>
      <x:c r="AC2051" s="226"/>
      <x:c r="AE2051" s="222"/>
      <x:c r="AF2051" s="226"/>
      <x:c r="AH2051" s="222"/>
      <x:c r="AI2051" s="23"/>
      <x:c r="AJ2051" s="222"/>
      <x:c r="AK2051" s="222"/>
      <x:c r="AM2051" s="226"/>
      <x:c r="AN2051" s="222"/>
      <x:c r="AO2051" s="222"/>
    </x:row>
    <x:row r="2052" spans="1:57" x14ac:dyDescent="0.3">
      <x:c r="H2052" s="226"/>
      <x:c r="J2052" s="23"/>
      <x:c r="M2052" s="226"/>
      <x:c r="Q2052" s="23"/>
      <x:c r="R2052" s="23"/>
      <x:c r="T2052" s="226"/>
      <x:c r="U2052" s="226"/>
      <x:c r="V2052" s="226"/>
      <x:c r="W2052" s="226"/>
      <x:c r="X2052" s="226"/>
      <x:c r="Y2052" s="226"/>
      <x:c r="Z2052" s="226"/>
      <x:c r="AA2052" s="226"/>
      <x:c r="AC2052" s="226"/>
      <x:c r="AE2052" s="226"/>
      <x:c r="AF2052" s="226"/>
      <x:c r="AH2052" s="222"/>
      <x:c r="AI2052" s="23"/>
      <x:c r="AJ2052" s="222"/>
      <x:c r="AK2052" s="222"/>
      <x:c r="AM2052" s="226"/>
      <x:c r="AN2052" s="222"/>
      <x:c r="AO2052" s="222"/>
    </x:row>
    <x:row r="2053" spans="1:57" x14ac:dyDescent="0.3">
      <x:c r="H2053" s="226"/>
      <x:c r="J2053" s="23"/>
      <x:c r="M2053" s="226"/>
      <x:c r="Q2053" s="23"/>
      <x:c r="R2053" s="23"/>
      <x:c r="T2053" s="226"/>
      <x:c r="U2053" s="226"/>
      <x:c r="V2053" s="226"/>
      <x:c r="W2053" s="226"/>
      <x:c r="X2053" s="226"/>
      <x:c r="Y2053" s="226"/>
      <x:c r="Z2053" s="226"/>
      <x:c r="AA2053" s="226"/>
      <x:c r="AC2053" s="226"/>
      <x:c r="AE2053" s="222"/>
      <x:c r="AF2053" s="226"/>
      <x:c r="AH2053" s="222"/>
      <x:c r="AI2053" s="23"/>
      <x:c r="AJ2053" s="222"/>
      <x:c r="AK2053" s="222"/>
      <x:c r="AM2053" s="226"/>
      <x:c r="AN2053" s="222"/>
      <x:c r="AO2053" s="222"/>
    </x:row>
    <x:row r="2054" spans="1:57" x14ac:dyDescent="0.3">
      <x:c r="H2054" s="226"/>
      <x:c r="J2054" s="23"/>
      <x:c r="M2054" s="226"/>
      <x:c r="Q2054" s="23"/>
      <x:c r="R2054" s="23"/>
      <x:c r="T2054" s="226"/>
      <x:c r="U2054" s="226"/>
      <x:c r="V2054" s="226"/>
      <x:c r="W2054" s="226"/>
      <x:c r="X2054" s="226"/>
      <x:c r="Y2054" s="226"/>
      <x:c r="Z2054" s="226"/>
      <x:c r="AA2054" s="226"/>
      <x:c r="AC2054" s="226"/>
      <x:c r="AE2054" s="226"/>
      <x:c r="AF2054" s="226"/>
      <x:c r="AH2054" s="222"/>
      <x:c r="AI2054" s="23"/>
      <x:c r="AJ2054" s="222"/>
      <x:c r="AK2054" s="222"/>
      <x:c r="AM2054" s="226"/>
      <x:c r="AN2054" s="222"/>
      <x:c r="AO2054" s="222"/>
    </x:row>
    <x:row r="2055" spans="1:57" x14ac:dyDescent="0.3">
      <x:c r="H2055" s="226"/>
      <x:c r="J2055" s="23"/>
      <x:c r="Q2055" s="23"/>
      <x:c r="R2055" s="23"/>
      <x:c r="T2055" s="226"/>
      <x:c r="U2055" s="226"/>
      <x:c r="V2055" s="226"/>
      <x:c r="W2055" s="226"/>
      <x:c r="X2055" s="226"/>
      <x:c r="Y2055" s="226"/>
      <x:c r="Z2055" s="226"/>
      <x:c r="AA2055" s="226"/>
      <x:c r="AC2055" s="226"/>
      <x:c r="AE2055" s="222"/>
      <x:c r="AF2055" s="226"/>
      <x:c r="AH2055" s="222"/>
      <x:c r="AI2055" s="23"/>
      <x:c r="AJ2055" s="222"/>
      <x:c r="AK2055" s="222"/>
      <x:c r="AM2055" s="226"/>
      <x:c r="AN2055" s="222"/>
      <x:c r="AO2055" s="222"/>
    </x:row>
    <x:row r="2056" spans="1:57" x14ac:dyDescent="0.3">
      <x:c r="H2056" s="226"/>
      <x:c r="J2056" s="23"/>
      <x:c r="Q2056" s="23"/>
      <x:c r="R2056" s="23"/>
      <x:c r="T2056" s="226"/>
      <x:c r="U2056" s="226"/>
      <x:c r="V2056" s="226"/>
      <x:c r="W2056" s="226"/>
      <x:c r="X2056" s="226"/>
      <x:c r="Y2056" s="226"/>
      <x:c r="Z2056" s="226"/>
      <x:c r="AA2056" s="226"/>
      <x:c r="AC2056" s="226"/>
      <x:c r="AE2056" s="222"/>
      <x:c r="AF2056" s="226"/>
      <x:c r="AH2056" s="222"/>
      <x:c r="AI2056" s="23"/>
      <x:c r="AJ2056" s="222"/>
      <x:c r="AK2056" s="222"/>
      <x:c r="AM2056" s="226"/>
      <x:c r="AN2056" s="222"/>
      <x:c r="AO2056" s="222"/>
    </x:row>
    <x:row r="2057" spans="1:57" x14ac:dyDescent="0.3">
      <x:c r="H2057" s="226"/>
      <x:c r="J2057" s="23"/>
      <x:c r="M2057" s="226"/>
      <x:c r="Q2057" s="23"/>
      <x:c r="R2057" s="23"/>
      <x:c r="T2057" s="226"/>
      <x:c r="U2057" s="226"/>
      <x:c r="V2057" s="226"/>
      <x:c r="W2057" s="226"/>
      <x:c r="X2057" s="226"/>
      <x:c r="Y2057" s="226"/>
      <x:c r="Z2057" s="226"/>
      <x:c r="AA2057" s="226"/>
      <x:c r="AC2057" s="226"/>
      <x:c r="AE2057" s="222"/>
      <x:c r="AF2057" s="226"/>
      <x:c r="AH2057" s="222"/>
      <x:c r="AI2057" s="23"/>
      <x:c r="AJ2057" s="222"/>
      <x:c r="AK2057" s="222"/>
      <x:c r="AM2057" s="226"/>
      <x:c r="AN2057" s="222"/>
      <x:c r="AO2057" s="222"/>
    </x:row>
    <x:row r="2058" spans="1:57" x14ac:dyDescent="0.3">
      <x:c r="H2058" s="226"/>
      <x:c r="J2058" s="23"/>
      <x:c r="M2058" s="226"/>
      <x:c r="Q2058" s="23"/>
      <x:c r="R2058" s="23"/>
      <x:c r="T2058" s="226"/>
      <x:c r="U2058" s="226"/>
      <x:c r="V2058" s="226"/>
      <x:c r="W2058" s="226"/>
      <x:c r="X2058" s="226"/>
      <x:c r="Y2058" s="226"/>
      <x:c r="Z2058" s="226"/>
      <x:c r="AA2058" s="226"/>
      <x:c r="AC2058" s="226"/>
      <x:c r="AE2058" s="222"/>
      <x:c r="AF2058" s="226"/>
      <x:c r="AH2058" s="222"/>
      <x:c r="AI2058" s="23"/>
      <x:c r="AJ2058" s="222"/>
      <x:c r="AK2058" s="222"/>
      <x:c r="AM2058" s="226"/>
      <x:c r="AN2058" s="222"/>
      <x:c r="AO2058" s="222"/>
    </x:row>
    <x:row r="2059" spans="1:57" x14ac:dyDescent="0.3">
      <x:c r="H2059" s="226"/>
      <x:c r="J2059" s="23"/>
      <x:c r="Q2059" s="23"/>
      <x:c r="R2059" s="23"/>
      <x:c r="T2059" s="226"/>
      <x:c r="U2059" s="226"/>
      <x:c r="V2059" s="226"/>
      <x:c r="W2059" s="226"/>
      <x:c r="X2059" s="226"/>
      <x:c r="Y2059" s="226"/>
      <x:c r="Z2059" s="226"/>
      <x:c r="AA2059" s="226"/>
      <x:c r="AC2059" s="226"/>
      <x:c r="AE2059" s="222"/>
      <x:c r="AF2059" s="226"/>
      <x:c r="AH2059" s="222"/>
      <x:c r="AI2059" s="23"/>
      <x:c r="AJ2059" s="222"/>
      <x:c r="AK2059" s="222"/>
      <x:c r="AM2059" s="226"/>
      <x:c r="AN2059" s="222"/>
      <x:c r="AO2059" s="222"/>
    </x:row>
    <x:row r="2060" spans="1:57" x14ac:dyDescent="0.3">
      <x:c r="H2060" s="226"/>
      <x:c r="J2060" s="23"/>
      <x:c r="Q2060" s="23"/>
      <x:c r="R2060" s="23"/>
      <x:c r="T2060" s="226"/>
      <x:c r="U2060" s="226"/>
      <x:c r="V2060" s="226"/>
      <x:c r="W2060" s="226"/>
      <x:c r="X2060" s="226"/>
      <x:c r="Y2060" s="226"/>
      <x:c r="Z2060" s="226"/>
      <x:c r="AA2060" s="226"/>
      <x:c r="AC2060" s="226"/>
      <x:c r="AE2060" s="222"/>
      <x:c r="AF2060" s="226"/>
      <x:c r="AH2060" s="222"/>
      <x:c r="AI2060" s="23"/>
      <x:c r="AJ2060" s="222"/>
      <x:c r="AK2060" s="222"/>
      <x:c r="AM2060" s="226"/>
      <x:c r="AN2060" s="222"/>
      <x:c r="AO2060" s="222"/>
    </x:row>
    <x:row r="2061" spans="1:57" x14ac:dyDescent="0.3">
      <x:c r="H2061" s="226"/>
      <x:c r="J2061" s="23"/>
      <x:c r="Q2061" s="23"/>
      <x:c r="R2061" s="23"/>
      <x:c r="T2061" s="226"/>
      <x:c r="U2061" s="226"/>
      <x:c r="V2061" s="226"/>
      <x:c r="W2061" s="226"/>
      <x:c r="X2061" s="226"/>
      <x:c r="Y2061" s="226"/>
      <x:c r="Z2061" s="226"/>
      <x:c r="AA2061" s="226"/>
      <x:c r="AC2061" s="226"/>
      <x:c r="AE2061" s="222"/>
      <x:c r="AF2061" s="226"/>
      <x:c r="AH2061" s="222"/>
      <x:c r="AI2061" s="23"/>
      <x:c r="AJ2061" s="222"/>
      <x:c r="AK2061" s="222"/>
      <x:c r="AM2061" s="226"/>
      <x:c r="AN2061" s="222"/>
      <x:c r="AO2061" s="222"/>
    </x:row>
    <x:row r="2062" spans="1:57" x14ac:dyDescent="0.3">
      <x:c r="H2062" s="226"/>
      <x:c r="J2062" s="23"/>
      <x:c r="Q2062" s="23"/>
      <x:c r="R2062" s="23"/>
      <x:c r="T2062" s="226"/>
      <x:c r="U2062" s="226"/>
      <x:c r="V2062" s="226"/>
      <x:c r="W2062" s="226"/>
      <x:c r="X2062" s="226"/>
      <x:c r="Y2062" s="226"/>
      <x:c r="Z2062" s="226"/>
      <x:c r="AA2062" s="226"/>
      <x:c r="AC2062" s="226"/>
      <x:c r="AE2062" s="222"/>
      <x:c r="AF2062" s="226"/>
      <x:c r="AH2062" s="222"/>
      <x:c r="AI2062" s="23"/>
      <x:c r="AJ2062" s="222"/>
      <x:c r="AK2062" s="222"/>
      <x:c r="AM2062" s="226"/>
      <x:c r="AN2062" s="222"/>
      <x:c r="AO2062" s="222"/>
    </x:row>
    <x:row r="2063" spans="1:57" x14ac:dyDescent="0.3">
      <x:c r="H2063" s="226"/>
      <x:c r="J2063" s="23"/>
      <x:c r="Q2063" s="23"/>
      <x:c r="R2063" s="23"/>
      <x:c r="T2063" s="226"/>
      <x:c r="U2063" s="226"/>
      <x:c r="V2063" s="226"/>
      <x:c r="W2063" s="226"/>
      <x:c r="X2063" s="226"/>
      <x:c r="Y2063" s="226"/>
      <x:c r="Z2063" s="226"/>
      <x:c r="AA2063" s="226"/>
      <x:c r="AC2063" s="226"/>
      <x:c r="AE2063" s="222"/>
      <x:c r="AF2063" s="226"/>
      <x:c r="AH2063" s="222"/>
      <x:c r="AI2063" s="23"/>
      <x:c r="AJ2063" s="222"/>
      <x:c r="AK2063" s="222"/>
      <x:c r="AM2063" s="226"/>
      <x:c r="AN2063" s="222"/>
      <x:c r="AO2063" s="222"/>
    </x:row>
    <x:row r="2064" spans="1:57" x14ac:dyDescent="0.3">
      <x:c r="H2064" s="226"/>
      <x:c r="J2064" s="23"/>
      <x:c r="M2064" s="226"/>
      <x:c r="Q2064" s="23"/>
      <x:c r="R2064" s="23"/>
      <x:c r="T2064" s="226"/>
      <x:c r="U2064" s="226"/>
      <x:c r="V2064" s="226"/>
      <x:c r="W2064" s="226"/>
      <x:c r="X2064" s="226"/>
      <x:c r="Y2064" s="226"/>
      <x:c r="Z2064" s="226"/>
      <x:c r="AA2064" s="226"/>
      <x:c r="AC2064" s="226"/>
      <x:c r="AE2064" s="222"/>
      <x:c r="AF2064" s="226"/>
      <x:c r="AH2064" s="222"/>
      <x:c r="AI2064" s="23"/>
      <x:c r="AJ2064" s="222"/>
      <x:c r="AK2064" s="222"/>
      <x:c r="AM2064" s="226"/>
      <x:c r="AN2064" s="222"/>
      <x:c r="AO2064" s="222"/>
    </x:row>
    <x:row r="2065" spans="1:57" x14ac:dyDescent="0.3">
      <x:c r="H2065" s="226"/>
      <x:c r="J2065" s="23"/>
      <x:c r="M2065" s="226"/>
      <x:c r="Q2065" s="23"/>
      <x:c r="R2065" s="23"/>
      <x:c r="T2065" s="226"/>
      <x:c r="U2065" s="226"/>
      <x:c r="V2065" s="226"/>
      <x:c r="W2065" s="226"/>
      <x:c r="X2065" s="226"/>
      <x:c r="Y2065" s="226"/>
      <x:c r="Z2065" s="226"/>
      <x:c r="AA2065" s="226"/>
      <x:c r="AC2065" s="226"/>
      <x:c r="AE2065" s="222"/>
      <x:c r="AF2065" s="226"/>
      <x:c r="AH2065" s="222"/>
      <x:c r="AI2065" s="23"/>
      <x:c r="AJ2065" s="222"/>
      <x:c r="AK2065" s="222"/>
      <x:c r="AM2065" s="226"/>
      <x:c r="AN2065" s="222"/>
      <x:c r="AO2065" s="222"/>
    </x:row>
    <x:row r="2066" spans="1:57" x14ac:dyDescent="0.3">
      <x:c r="H2066" s="226"/>
      <x:c r="J2066" s="23"/>
      <x:c r="M2066" s="226"/>
      <x:c r="Q2066" s="23"/>
      <x:c r="R2066" s="23"/>
      <x:c r="T2066" s="226"/>
      <x:c r="U2066" s="226"/>
      <x:c r="V2066" s="226"/>
      <x:c r="W2066" s="226"/>
      <x:c r="X2066" s="226"/>
      <x:c r="Y2066" s="226"/>
      <x:c r="Z2066" s="226"/>
      <x:c r="AA2066" s="226"/>
      <x:c r="AC2066" s="226"/>
      <x:c r="AE2066" s="222"/>
      <x:c r="AF2066" s="226"/>
      <x:c r="AH2066" s="222"/>
      <x:c r="AI2066" s="23"/>
      <x:c r="AJ2066" s="222"/>
      <x:c r="AK2066" s="222"/>
      <x:c r="AM2066" s="226"/>
      <x:c r="AN2066" s="222"/>
      <x:c r="AO2066" s="222"/>
    </x:row>
    <x:row r="2067" spans="1:57" x14ac:dyDescent="0.3">
      <x:c r="H2067" s="226"/>
      <x:c r="J2067" s="23"/>
      <x:c r="M2067" s="226"/>
      <x:c r="Q2067" s="23"/>
      <x:c r="R2067" s="23"/>
      <x:c r="T2067" s="226"/>
      <x:c r="U2067" s="226"/>
      <x:c r="V2067" s="226"/>
      <x:c r="W2067" s="226"/>
      <x:c r="X2067" s="226"/>
      <x:c r="Y2067" s="226"/>
      <x:c r="Z2067" s="226"/>
      <x:c r="AA2067" s="226"/>
      <x:c r="AC2067" s="226"/>
      <x:c r="AE2067" s="222"/>
      <x:c r="AF2067" s="226"/>
      <x:c r="AH2067" s="222"/>
      <x:c r="AI2067" s="23"/>
      <x:c r="AJ2067" s="222"/>
      <x:c r="AK2067" s="222"/>
      <x:c r="AM2067" s="226"/>
      <x:c r="AN2067" s="222"/>
      <x:c r="AO2067" s="222"/>
    </x:row>
    <x:row r="2068" spans="1:57" x14ac:dyDescent="0.3">
      <x:c r="H2068" s="226"/>
      <x:c r="J2068" s="23"/>
      <x:c r="M2068" s="226"/>
      <x:c r="Q2068" s="23"/>
      <x:c r="R2068" s="23"/>
      <x:c r="T2068" s="226"/>
      <x:c r="U2068" s="226"/>
      <x:c r="V2068" s="226"/>
      <x:c r="W2068" s="226"/>
      <x:c r="X2068" s="226"/>
      <x:c r="Y2068" s="226"/>
      <x:c r="Z2068" s="226"/>
      <x:c r="AA2068" s="226"/>
      <x:c r="AC2068" s="226"/>
      <x:c r="AE2068" s="222"/>
      <x:c r="AF2068" s="226"/>
      <x:c r="AH2068" s="222"/>
      <x:c r="AI2068" s="23"/>
      <x:c r="AJ2068" s="222"/>
      <x:c r="AK2068" s="222"/>
      <x:c r="AM2068" s="226"/>
      <x:c r="AN2068" s="222"/>
      <x:c r="AO2068" s="222"/>
    </x:row>
    <x:row r="2069" spans="1:57" x14ac:dyDescent="0.3">
      <x:c r="H2069" s="226"/>
      <x:c r="J2069" s="23"/>
      <x:c r="Q2069" s="23"/>
      <x:c r="R2069" s="23"/>
      <x:c r="T2069" s="226"/>
      <x:c r="U2069" s="226"/>
      <x:c r="V2069" s="226"/>
      <x:c r="W2069" s="226"/>
      <x:c r="X2069" s="226"/>
      <x:c r="Y2069" s="226"/>
      <x:c r="Z2069" s="226"/>
      <x:c r="AA2069" s="226"/>
      <x:c r="AC2069" s="226"/>
      <x:c r="AE2069" s="222"/>
      <x:c r="AF2069" s="226"/>
      <x:c r="AH2069" s="222"/>
      <x:c r="AI2069" s="23"/>
      <x:c r="AJ2069" s="226"/>
      <x:c r="AK2069" s="226"/>
      <x:c r="AM2069" s="226"/>
      <x:c r="AN2069" s="226"/>
      <x:c r="AO2069" s="226"/>
    </x:row>
    <x:row r="2070" spans="1:57" x14ac:dyDescent="0.3">
      <x:c r="H2070" s="226"/>
      <x:c r="J2070" s="23"/>
      <x:c r="Q2070" s="23"/>
      <x:c r="R2070" s="23"/>
      <x:c r="T2070" s="226"/>
      <x:c r="U2070" s="226"/>
      <x:c r="V2070" s="226"/>
      <x:c r="W2070" s="226"/>
      <x:c r="X2070" s="226"/>
      <x:c r="Y2070" s="226"/>
      <x:c r="Z2070" s="226"/>
      <x:c r="AA2070" s="226"/>
      <x:c r="AC2070" s="226"/>
      <x:c r="AE2070" s="222"/>
      <x:c r="AF2070" s="226"/>
      <x:c r="AH2070" s="222"/>
      <x:c r="AI2070" s="23"/>
      <x:c r="AJ2070" s="226"/>
      <x:c r="AK2070" s="226"/>
      <x:c r="AM2070" s="226"/>
      <x:c r="AN2070" s="226"/>
      <x:c r="AO2070" s="226"/>
    </x:row>
    <x:row r="2071" spans="1:57" x14ac:dyDescent="0.3">
      <x:c r="H2071" s="226"/>
      <x:c r="J2071" s="23"/>
      <x:c r="M2071" s="226"/>
      <x:c r="Q2071" s="23"/>
      <x:c r="R2071" s="23"/>
      <x:c r="T2071" s="226"/>
      <x:c r="U2071" s="226"/>
      <x:c r="V2071" s="226"/>
      <x:c r="W2071" s="226"/>
      <x:c r="X2071" s="226"/>
      <x:c r="Y2071" s="226"/>
      <x:c r="Z2071" s="226"/>
      <x:c r="AA2071" s="226"/>
      <x:c r="AC2071" s="226"/>
      <x:c r="AE2071" s="222"/>
      <x:c r="AF2071" s="226"/>
      <x:c r="AH2071" s="222"/>
      <x:c r="AI2071" s="23"/>
      <x:c r="AJ2071" s="222"/>
      <x:c r="AK2071" s="222"/>
      <x:c r="AM2071" s="226"/>
      <x:c r="AN2071" s="222"/>
      <x:c r="AO2071" s="222"/>
    </x:row>
    <x:row r="2072" spans="1:57" x14ac:dyDescent="0.3">
      <x:c r="H2072" s="226"/>
      <x:c r="J2072" s="23"/>
      <x:c r="Q2072" s="23"/>
      <x:c r="R2072" s="23"/>
      <x:c r="T2072" s="226"/>
      <x:c r="U2072" s="226"/>
      <x:c r="V2072" s="226"/>
      <x:c r="W2072" s="226"/>
      <x:c r="X2072" s="226"/>
      <x:c r="Y2072" s="226"/>
      <x:c r="Z2072" s="226"/>
      <x:c r="AA2072" s="226"/>
      <x:c r="AC2072" s="226"/>
      <x:c r="AE2072" s="222"/>
      <x:c r="AF2072" s="226"/>
      <x:c r="AH2072" s="226"/>
      <x:c r="AI2072" s="23"/>
      <x:c r="AJ2072" s="226"/>
      <x:c r="AK2072" s="226"/>
      <x:c r="AM2072" s="226"/>
      <x:c r="AN2072" s="226"/>
      <x:c r="AO2072" s="226"/>
    </x:row>
    <x:row r="2073" spans="1:57" x14ac:dyDescent="0.3">
      <x:c r="H2073" s="226"/>
      <x:c r="J2073" s="23"/>
      <x:c r="Q2073" s="23"/>
      <x:c r="R2073" s="23"/>
      <x:c r="T2073" s="226"/>
      <x:c r="U2073" s="226"/>
      <x:c r="V2073" s="226"/>
      <x:c r="W2073" s="226"/>
      <x:c r="X2073" s="226"/>
      <x:c r="Y2073" s="226"/>
      <x:c r="Z2073" s="226"/>
      <x:c r="AA2073" s="226"/>
      <x:c r="AC2073" s="226"/>
      <x:c r="AE2073" s="222"/>
      <x:c r="AF2073" s="226"/>
      <x:c r="AH2073" s="222"/>
      <x:c r="AI2073" s="23"/>
      <x:c r="AJ2073" s="222"/>
      <x:c r="AK2073" s="222"/>
      <x:c r="AM2073" s="226"/>
      <x:c r="AN2073" s="222"/>
      <x:c r="AO2073" s="222"/>
    </x:row>
    <x:row r="2074" spans="1:57" x14ac:dyDescent="0.3">
      <x:c r="H2074" s="226"/>
      <x:c r="J2074" s="23"/>
      <x:c r="M2074" s="226"/>
      <x:c r="Q2074" s="23"/>
      <x:c r="R2074" s="23"/>
      <x:c r="T2074" s="226"/>
      <x:c r="U2074" s="226"/>
      <x:c r="V2074" s="226"/>
      <x:c r="W2074" s="226"/>
      <x:c r="X2074" s="226"/>
      <x:c r="Y2074" s="226"/>
      <x:c r="Z2074" s="226"/>
      <x:c r="AA2074" s="226"/>
      <x:c r="AC2074" s="226"/>
      <x:c r="AE2074" s="226"/>
      <x:c r="AF2074" s="226"/>
      <x:c r="AH2074" s="222"/>
      <x:c r="AI2074" s="23"/>
      <x:c r="AJ2074" s="222"/>
      <x:c r="AK2074" s="222"/>
      <x:c r="AM2074" s="226"/>
      <x:c r="AN2074" s="222"/>
      <x:c r="AO2074" s="222"/>
    </x:row>
    <x:row r="2075" spans="1:57" x14ac:dyDescent="0.3">
      <x:c r="H2075" s="226"/>
      <x:c r="J2075" s="23"/>
      <x:c r="M2075" s="226"/>
      <x:c r="Q2075" s="23"/>
      <x:c r="R2075" s="23"/>
      <x:c r="T2075" s="226"/>
      <x:c r="U2075" s="226"/>
      <x:c r="V2075" s="226"/>
      <x:c r="W2075" s="226"/>
      <x:c r="X2075" s="226"/>
      <x:c r="Y2075" s="226"/>
      <x:c r="Z2075" s="226"/>
      <x:c r="AA2075" s="226"/>
      <x:c r="AC2075" s="226"/>
      <x:c r="AE2075" s="222"/>
      <x:c r="AF2075" s="226"/>
      <x:c r="AH2075" s="222"/>
      <x:c r="AI2075" s="23"/>
      <x:c r="AJ2075" s="222"/>
      <x:c r="AK2075" s="222"/>
      <x:c r="AM2075" s="226"/>
      <x:c r="AN2075" s="222"/>
      <x:c r="AO2075" s="222"/>
    </x:row>
    <x:row r="2076" spans="1:57" x14ac:dyDescent="0.3">
      <x:c r="H2076" s="226"/>
      <x:c r="J2076" s="23"/>
      <x:c r="Q2076" s="23"/>
      <x:c r="R2076" s="23"/>
      <x:c r="T2076" s="226"/>
      <x:c r="U2076" s="226"/>
      <x:c r="V2076" s="226"/>
      <x:c r="W2076" s="226"/>
      <x:c r="X2076" s="226"/>
      <x:c r="Y2076" s="226"/>
      <x:c r="Z2076" s="226"/>
      <x:c r="AA2076" s="226"/>
      <x:c r="AC2076" s="226"/>
      <x:c r="AE2076" s="222"/>
      <x:c r="AF2076" s="226"/>
      <x:c r="AH2076" s="222"/>
      <x:c r="AI2076" s="23"/>
      <x:c r="AJ2076" s="222"/>
      <x:c r="AK2076" s="222"/>
      <x:c r="AM2076" s="226"/>
      <x:c r="AN2076" s="222"/>
      <x:c r="AO2076" s="222"/>
    </x:row>
    <x:row r="2077" spans="1:57" x14ac:dyDescent="0.3">
      <x:c r="H2077" s="226"/>
      <x:c r="J2077" s="23"/>
      <x:c r="M2077" s="226"/>
      <x:c r="Q2077" s="23"/>
      <x:c r="R2077" s="23"/>
      <x:c r="T2077" s="226"/>
      <x:c r="U2077" s="226"/>
      <x:c r="V2077" s="226"/>
      <x:c r="W2077" s="226"/>
      <x:c r="X2077" s="226"/>
      <x:c r="Y2077" s="226"/>
      <x:c r="Z2077" s="226"/>
      <x:c r="AA2077" s="226"/>
      <x:c r="AC2077" s="226"/>
      <x:c r="AE2077" s="222"/>
      <x:c r="AF2077" s="226"/>
      <x:c r="AH2077" s="222"/>
      <x:c r="AI2077" s="23"/>
      <x:c r="AJ2077" s="222"/>
      <x:c r="AK2077" s="222"/>
      <x:c r="AM2077" s="226"/>
      <x:c r="AN2077" s="222"/>
      <x:c r="AO2077" s="222"/>
    </x:row>
    <x:row r="2078" spans="1:57" x14ac:dyDescent="0.3">
      <x:c r="H2078" s="226"/>
      <x:c r="J2078" s="23"/>
      <x:c r="M2078" s="226"/>
      <x:c r="Q2078" s="23"/>
      <x:c r="R2078" s="23"/>
      <x:c r="T2078" s="226"/>
      <x:c r="U2078" s="226"/>
      <x:c r="V2078" s="226"/>
      <x:c r="W2078" s="226"/>
      <x:c r="X2078" s="226"/>
      <x:c r="Y2078" s="226"/>
      <x:c r="Z2078" s="226"/>
      <x:c r="AA2078" s="226"/>
      <x:c r="AC2078" s="226"/>
      <x:c r="AE2078" s="222"/>
      <x:c r="AF2078" s="226"/>
      <x:c r="AH2078" s="222"/>
      <x:c r="AI2078" s="23"/>
      <x:c r="AJ2078" s="222"/>
      <x:c r="AK2078" s="222"/>
      <x:c r="AM2078" s="226"/>
      <x:c r="AN2078" s="222"/>
      <x:c r="AO2078" s="222"/>
    </x:row>
    <x:row r="2079" spans="1:57" x14ac:dyDescent="0.3">
      <x:c r="H2079" s="226"/>
      <x:c r="J2079" s="23"/>
      <x:c r="Q2079" s="23"/>
      <x:c r="R2079" s="23"/>
      <x:c r="T2079" s="226"/>
      <x:c r="U2079" s="226"/>
      <x:c r="V2079" s="226"/>
      <x:c r="W2079" s="226"/>
      <x:c r="X2079" s="226"/>
      <x:c r="Y2079" s="226"/>
      <x:c r="Z2079" s="226"/>
      <x:c r="AA2079" s="226"/>
      <x:c r="AC2079" s="226"/>
      <x:c r="AE2079" s="222"/>
      <x:c r="AF2079" s="226"/>
      <x:c r="AH2079" s="222"/>
      <x:c r="AI2079" s="23"/>
      <x:c r="AJ2079" s="222"/>
      <x:c r="AK2079" s="222"/>
      <x:c r="AM2079" s="226"/>
      <x:c r="AN2079" s="222"/>
      <x:c r="AO2079" s="222"/>
    </x:row>
    <x:row r="2080" spans="1:57" x14ac:dyDescent="0.3">
      <x:c r="H2080" s="226"/>
      <x:c r="J2080" s="23"/>
      <x:c r="M2080" s="226"/>
      <x:c r="Q2080" s="23"/>
      <x:c r="R2080" s="23"/>
      <x:c r="T2080" s="226"/>
      <x:c r="U2080" s="226"/>
      <x:c r="V2080" s="226"/>
      <x:c r="W2080" s="226"/>
      <x:c r="X2080" s="226"/>
      <x:c r="Y2080" s="226"/>
      <x:c r="Z2080" s="226"/>
      <x:c r="AA2080" s="226"/>
      <x:c r="AC2080" s="226"/>
      <x:c r="AE2080" s="222"/>
      <x:c r="AF2080" s="226"/>
      <x:c r="AH2080" s="222"/>
      <x:c r="AI2080" s="23"/>
      <x:c r="AJ2080" s="222"/>
      <x:c r="AK2080" s="222"/>
      <x:c r="AM2080" s="226"/>
      <x:c r="AN2080" s="222"/>
      <x:c r="AO2080" s="222"/>
    </x:row>
    <x:row r="2081" spans="1:57" x14ac:dyDescent="0.3">
      <x:c r="H2081" s="226"/>
      <x:c r="J2081" s="23"/>
      <x:c r="Q2081" s="23"/>
      <x:c r="R2081" s="23"/>
      <x:c r="T2081" s="226"/>
      <x:c r="U2081" s="226"/>
      <x:c r="V2081" s="226"/>
      <x:c r="W2081" s="226"/>
      <x:c r="X2081" s="226"/>
      <x:c r="Y2081" s="226"/>
      <x:c r="Z2081" s="226"/>
      <x:c r="AA2081" s="226"/>
      <x:c r="AC2081" s="226"/>
      <x:c r="AE2081" s="222"/>
      <x:c r="AF2081" s="226"/>
      <x:c r="AH2081" s="222"/>
      <x:c r="AI2081" s="23"/>
      <x:c r="AJ2081" s="222"/>
      <x:c r="AK2081" s="222"/>
      <x:c r="AM2081" s="226"/>
      <x:c r="AN2081" s="222"/>
      <x:c r="AO2081" s="222"/>
    </x:row>
    <x:row r="2082" spans="1:57" x14ac:dyDescent="0.3">
      <x:c r="H2082" s="226"/>
      <x:c r="J2082" s="23"/>
      <x:c r="M2082" s="226"/>
      <x:c r="Q2082" s="23"/>
      <x:c r="R2082" s="23"/>
      <x:c r="T2082" s="226"/>
      <x:c r="U2082" s="226"/>
      <x:c r="V2082" s="226"/>
      <x:c r="W2082" s="226"/>
      <x:c r="X2082" s="226"/>
      <x:c r="Y2082" s="226"/>
      <x:c r="Z2082" s="226"/>
      <x:c r="AA2082" s="226"/>
      <x:c r="AC2082" s="226"/>
      <x:c r="AE2082" s="222"/>
      <x:c r="AF2082" s="226"/>
      <x:c r="AH2082" s="222"/>
      <x:c r="AI2082" s="23"/>
      <x:c r="AJ2082" s="222"/>
      <x:c r="AK2082" s="222"/>
      <x:c r="AM2082" s="226"/>
      <x:c r="AN2082" s="222"/>
      <x:c r="AO2082" s="222"/>
    </x:row>
    <x:row r="2083" spans="1:57" x14ac:dyDescent="0.3">
      <x:c r="H2083" s="226"/>
      <x:c r="J2083" s="23"/>
      <x:c r="Q2083" s="23"/>
      <x:c r="R2083" s="23"/>
      <x:c r="T2083" s="226"/>
      <x:c r="U2083" s="226"/>
      <x:c r="V2083" s="226"/>
      <x:c r="W2083" s="226"/>
      <x:c r="X2083" s="226"/>
      <x:c r="Y2083" s="226"/>
      <x:c r="Z2083" s="226"/>
      <x:c r="AA2083" s="226"/>
      <x:c r="AC2083" s="226"/>
      <x:c r="AE2083" s="222"/>
      <x:c r="AF2083" s="226"/>
      <x:c r="AH2083" s="222"/>
      <x:c r="AI2083" s="23"/>
      <x:c r="AJ2083" s="222"/>
      <x:c r="AK2083" s="222"/>
      <x:c r="AM2083" s="226"/>
      <x:c r="AN2083" s="222"/>
      <x:c r="AO2083" s="222"/>
    </x:row>
    <x:row r="2084" spans="1:57" x14ac:dyDescent="0.3">
      <x:c r="H2084" s="226"/>
      <x:c r="J2084" s="23"/>
      <x:c r="Q2084" s="23"/>
      <x:c r="R2084" s="23"/>
      <x:c r="T2084" s="226"/>
      <x:c r="U2084" s="226"/>
      <x:c r="V2084" s="226"/>
      <x:c r="W2084" s="226"/>
      <x:c r="X2084" s="226"/>
      <x:c r="Y2084" s="226"/>
      <x:c r="Z2084" s="226"/>
      <x:c r="AA2084" s="226"/>
      <x:c r="AC2084" s="226"/>
      <x:c r="AE2084" s="222"/>
      <x:c r="AF2084" s="226"/>
      <x:c r="AH2084" s="222"/>
      <x:c r="AI2084" s="23"/>
      <x:c r="AJ2084" s="222"/>
      <x:c r="AK2084" s="222"/>
      <x:c r="AM2084" s="226"/>
      <x:c r="AN2084" s="222"/>
      <x:c r="AO2084" s="222"/>
    </x:row>
    <x:row r="2085" spans="1:57" x14ac:dyDescent="0.3">
      <x:c r="H2085" s="226"/>
      <x:c r="J2085" s="23"/>
      <x:c r="M2085" s="226"/>
      <x:c r="Q2085" s="23"/>
      <x:c r="R2085" s="23"/>
      <x:c r="T2085" s="226"/>
      <x:c r="U2085" s="226"/>
      <x:c r="V2085" s="226"/>
      <x:c r="W2085" s="226"/>
      <x:c r="X2085" s="226"/>
      <x:c r="Y2085" s="226"/>
      <x:c r="Z2085" s="226"/>
      <x:c r="AA2085" s="226"/>
      <x:c r="AC2085" s="226"/>
      <x:c r="AE2085" s="222"/>
      <x:c r="AF2085" s="226"/>
      <x:c r="AH2085" s="222"/>
      <x:c r="AI2085" s="23"/>
      <x:c r="AJ2085" s="222"/>
      <x:c r="AK2085" s="222"/>
      <x:c r="AM2085" s="226"/>
      <x:c r="AN2085" s="222"/>
      <x:c r="AO2085" s="222"/>
    </x:row>
    <x:row r="2086" spans="1:57" x14ac:dyDescent="0.3">
      <x:c r="H2086" s="226"/>
      <x:c r="J2086" s="23"/>
      <x:c r="Q2086" s="23"/>
      <x:c r="R2086" s="23"/>
      <x:c r="T2086" s="226"/>
      <x:c r="U2086" s="226"/>
      <x:c r="V2086" s="226"/>
      <x:c r="W2086" s="226"/>
      <x:c r="X2086" s="226"/>
      <x:c r="Y2086" s="226"/>
      <x:c r="Z2086" s="226"/>
      <x:c r="AA2086" s="226"/>
      <x:c r="AC2086" s="226"/>
      <x:c r="AE2086" s="226"/>
      <x:c r="AF2086" s="226"/>
      <x:c r="AH2086" s="222"/>
      <x:c r="AI2086" s="23"/>
      <x:c r="AJ2086" s="222"/>
      <x:c r="AK2086" s="222"/>
      <x:c r="AM2086" s="226"/>
      <x:c r="AN2086" s="222"/>
      <x:c r="AO2086" s="222"/>
    </x:row>
    <x:row r="2087" spans="1:57" x14ac:dyDescent="0.3">
      <x:c r="H2087" s="226"/>
      <x:c r="J2087" s="23"/>
      <x:c r="Q2087" s="23"/>
      <x:c r="R2087" s="23"/>
      <x:c r="T2087" s="226"/>
      <x:c r="U2087" s="226"/>
      <x:c r="V2087" s="226"/>
      <x:c r="W2087" s="226"/>
      <x:c r="X2087" s="226"/>
      <x:c r="Y2087" s="226"/>
      <x:c r="Z2087" s="226"/>
      <x:c r="AA2087" s="226"/>
      <x:c r="AC2087" s="226"/>
      <x:c r="AE2087" s="222"/>
      <x:c r="AF2087" s="226"/>
      <x:c r="AH2087" s="222"/>
      <x:c r="AI2087" s="23"/>
      <x:c r="AJ2087" s="222"/>
      <x:c r="AK2087" s="222"/>
      <x:c r="AM2087" s="226"/>
      <x:c r="AN2087" s="222"/>
      <x:c r="AO2087" s="222"/>
    </x:row>
    <x:row r="2088" spans="1:57" x14ac:dyDescent="0.3">
      <x:c r="H2088" s="226"/>
      <x:c r="J2088" s="23"/>
      <x:c r="Q2088" s="23"/>
      <x:c r="R2088" s="23"/>
      <x:c r="T2088" s="226"/>
      <x:c r="U2088" s="226"/>
      <x:c r="V2088" s="226"/>
      <x:c r="W2088" s="226"/>
      <x:c r="X2088" s="226"/>
      <x:c r="Y2088" s="226"/>
      <x:c r="Z2088" s="226"/>
      <x:c r="AA2088" s="226"/>
      <x:c r="AC2088" s="226"/>
      <x:c r="AE2088" s="222"/>
      <x:c r="AF2088" s="226"/>
      <x:c r="AH2088" s="222"/>
      <x:c r="AI2088" s="23"/>
      <x:c r="AJ2088" s="222"/>
      <x:c r="AK2088" s="222"/>
      <x:c r="AM2088" s="226"/>
      <x:c r="AN2088" s="222"/>
      <x:c r="AO2088" s="222"/>
    </x:row>
    <x:row r="2089" spans="1:57" x14ac:dyDescent="0.3">
      <x:c r="H2089" s="226"/>
      <x:c r="J2089" s="23"/>
      <x:c r="M2089" s="226"/>
      <x:c r="Q2089" s="23"/>
      <x:c r="R2089" s="23"/>
      <x:c r="T2089" s="226"/>
      <x:c r="U2089" s="226"/>
      <x:c r="V2089" s="226"/>
      <x:c r="W2089" s="226"/>
      <x:c r="X2089" s="226"/>
      <x:c r="Y2089" s="226"/>
      <x:c r="Z2089" s="226"/>
      <x:c r="AA2089" s="226"/>
      <x:c r="AC2089" s="226"/>
      <x:c r="AE2089" s="226"/>
      <x:c r="AF2089" s="226"/>
      <x:c r="AH2089" s="222"/>
      <x:c r="AI2089" s="23"/>
      <x:c r="AJ2089" s="222"/>
      <x:c r="AK2089" s="222"/>
      <x:c r="AM2089" s="226"/>
      <x:c r="AN2089" s="222"/>
      <x:c r="AO2089" s="222"/>
    </x:row>
    <x:row r="2090" spans="1:57" x14ac:dyDescent="0.3">
      <x:c r="H2090" s="226"/>
      <x:c r="J2090" s="23"/>
      <x:c r="Q2090" s="23"/>
      <x:c r="R2090" s="23"/>
      <x:c r="T2090" s="226"/>
      <x:c r="U2090" s="226"/>
      <x:c r="V2090" s="226"/>
      <x:c r="W2090" s="226"/>
      <x:c r="X2090" s="226"/>
      <x:c r="Y2090" s="226"/>
      <x:c r="Z2090" s="226"/>
      <x:c r="AA2090" s="226"/>
      <x:c r="AC2090" s="226"/>
      <x:c r="AE2090" s="222"/>
      <x:c r="AF2090" s="226"/>
      <x:c r="AH2090" s="222"/>
      <x:c r="AI2090" s="23"/>
      <x:c r="AJ2090" s="222"/>
      <x:c r="AK2090" s="222"/>
      <x:c r="AM2090" s="226"/>
      <x:c r="AN2090" s="222"/>
      <x:c r="AO2090" s="222"/>
    </x:row>
    <x:row r="2091" spans="1:57" x14ac:dyDescent="0.3">
      <x:c r="H2091" s="226"/>
      <x:c r="J2091" s="23"/>
      <x:c r="M2091" s="226"/>
      <x:c r="Q2091" s="23"/>
      <x:c r="R2091" s="23"/>
      <x:c r="T2091" s="226"/>
      <x:c r="U2091" s="226"/>
      <x:c r="V2091" s="226"/>
      <x:c r="W2091" s="226"/>
      <x:c r="X2091" s="226"/>
      <x:c r="Y2091" s="226"/>
      <x:c r="Z2091" s="226"/>
      <x:c r="AA2091" s="226"/>
      <x:c r="AC2091" s="226"/>
      <x:c r="AE2091" s="226"/>
      <x:c r="AF2091" s="226"/>
      <x:c r="AH2091" s="222"/>
      <x:c r="AI2091" s="23"/>
      <x:c r="AJ2091" s="222"/>
      <x:c r="AK2091" s="222"/>
      <x:c r="AM2091" s="226"/>
      <x:c r="AN2091" s="222"/>
      <x:c r="AO2091" s="222"/>
    </x:row>
    <x:row r="2092" spans="1:57" x14ac:dyDescent="0.3">
      <x:c r="H2092" s="226"/>
      <x:c r="J2092" s="23"/>
      <x:c r="M2092" s="226"/>
      <x:c r="Q2092" s="23"/>
      <x:c r="R2092" s="23"/>
      <x:c r="T2092" s="226"/>
      <x:c r="U2092" s="226"/>
      <x:c r="V2092" s="226"/>
      <x:c r="W2092" s="226"/>
      <x:c r="X2092" s="226"/>
      <x:c r="Y2092" s="226"/>
      <x:c r="Z2092" s="226"/>
      <x:c r="AA2092" s="226"/>
      <x:c r="AC2092" s="226"/>
      <x:c r="AE2092" s="226"/>
      <x:c r="AF2092" s="226"/>
      <x:c r="AH2092" s="222"/>
      <x:c r="AI2092" s="23"/>
      <x:c r="AJ2092" s="222"/>
      <x:c r="AK2092" s="222"/>
      <x:c r="AM2092" s="226"/>
      <x:c r="AN2092" s="222"/>
      <x:c r="AO2092" s="222"/>
    </x:row>
    <x:row r="2093" spans="1:57" x14ac:dyDescent="0.3">
      <x:c r="H2093" s="226"/>
      <x:c r="J2093" s="23"/>
      <x:c r="M2093" s="226"/>
      <x:c r="Q2093" s="23"/>
      <x:c r="R2093" s="23"/>
      <x:c r="T2093" s="226"/>
      <x:c r="U2093" s="226"/>
      <x:c r="V2093" s="226"/>
      <x:c r="W2093" s="226"/>
      <x:c r="X2093" s="226"/>
      <x:c r="Y2093" s="226"/>
      <x:c r="Z2093" s="226"/>
      <x:c r="AA2093" s="226"/>
      <x:c r="AC2093" s="226"/>
      <x:c r="AE2093" s="222"/>
      <x:c r="AF2093" s="226"/>
      <x:c r="AH2093" s="222"/>
      <x:c r="AI2093" s="23"/>
      <x:c r="AJ2093" s="222"/>
      <x:c r="AK2093" s="222"/>
      <x:c r="AM2093" s="226"/>
      <x:c r="AN2093" s="222"/>
      <x:c r="AO2093" s="222"/>
    </x:row>
    <x:row r="2094" spans="1:57" x14ac:dyDescent="0.3">
      <x:c r="H2094" s="226"/>
      <x:c r="J2094" s="23"/>
      <x:c r="M2094" s="226"/>
      <x:c r="Q2094" s="23"/>
      <x:c r="R2094" s="23"/>
      <x:c r="T2094" s="226"/>
      <x:c r="U2094" s="226"/>
      <x:c r="V2094" s="226"/>
      <x:c r="W2094" s="226"/>
      <x:c r="X2094" s="226"/>
      <x:c r="Y2094" s="226"/>
      <x:c r="Z2094" s="226"/>
      <x:c r="AA2094" s="226"/>
      <x:c r="AC2094" s="226"/>
      <x:c r="AE2094" s="226"/>
      <x:c r="AF2094" s="226"/>
      <x:c r="AH2094" s="222"/>
      <x:c r="AI2094" s="23"/>
      <x:c r="AJ2094" s="222"/>
      <x:c r="AK2094" s="222"/>
      <x:c r="AM2094" s="226"/>
      <x:c r="AN2094" s="222"/>
      <x:c r="AO2094" s="222"/>
    </x:row>
    <x:row r="2095" spans="1:57" x14ac:dyDescent="0.3">
      <x:c r="H2095" s="226"/>
      <x:c r="J2095" s="23"/>
      <x:c r="Q2095" s="23"/>
      <x:c r="R2095" s="23"/>
      <x:c r="T2095" s="226"/>
      <x:c r="U2095" s="226"/>
      <x:c r="V2095" s="226"/>
      <x:c r="W2095" s="226"/>
      <x:c r="X2095" s="226"/>
      <x:c r="Y2095" s="226"/>
      <x:c r="Z2095" s="226"/>
      <x:c r="AA2095" s="226"/>
      <x:c r="AC2095" s="226"/>
      <x:c r="AE2095" s="222"/>
      <x:c r="AF2095" s="226"/>
      <x:c r="AH2095" s="222"/>
      <x:c r="AI2095" s="23"/>
      <x:c r="AJ2095" s="222"/>
      <x:c r="AK2095" s="222"/>
      <x:c r="AM2095" s="226"/>
      <x:c r="AN2095" s="222"/>
      <x:c r="AO2095" s="222"/>
    </x:row>
    <x:row r="2096" spans="1:57" x14ac:dyDescent="0.3">
      <x:c r="H2096" s="226"/>
      <x:c r="J2096" s="23"/>
      <x:c r="M2096" s="226"/>
      <x:c r="Q2096" s="23"/>
      <x:c r="R2096" s="23"/>
      <x:c r="T2096" s="226"/>
      <x:c r="U2096" s="226"/>
      <x:c r="V2096" s="226"/>
      <x:c r="W2096" s="226"/>
      <x:c r="X2096" s="226"/>
      <x:c r="Y2096" s="226"/>
      <x:c r="Z2096" s="226"/>
      <x:c r="AA2096" s="226"/>
      <x:c r="AC2096" s="226"/>
      <x:c r="AE2096" s="222"/>
      <x:c r="AF2096" s="226"/>
      <x:c r="AH2096" s="222"/>
      <x:c r="AI2096" s="23"/>
      <x:c r="AJ2096" s="222"/>
      <x:c r="AK2096" s="222"/>
      <x:c r="AM2096" s="226"/>
      <x:c r="AN2096" s="222"/>
      <x:c r="AO2096" s="222"/>
    </x:row>
    <x:row r="2097" spans="1:57" x14ac:dyDescent="0.3">
      <x:c r="H2097" s="226"/>
      <x:c r="J2097" s="23"/>
      <x:c r="M2097" s="226"/>
      <x:c r="Q2097" s="23"/>
      <x:c r="R2097" s="23"/>
      <x:c r="T2097" s="226"/>
      <x:c r="U2097" s="226"/>
      <x:c r="V2097" s="226"/>
      <x:c r="W2097" s="226"/>
      <x:c r="X2097" s="226"/>
      <x:c r="Y2097" s="226"/>
      <x:c r="Z2097" s="226"/>
      <x:c r="AA2097" s="226"/>
      <x:c r="AC2097" s="226"/>
      <x:c r="AE2097" s="222"/>
      <x:c r="AF2097" s="226"/>
      <x:c r="AH2097" s="222"/>
      <x:c r="AI2097" s="23"/>
      <x:c r="AJ2097" s="222"/>
      <x:c r="AK2097" s="222"/>
      <x:c r="AM2097" s="226"/>
      <x:c r="AN2097" s="222"/>
      <x:c r="AO2097" s="222"/>
    </x:row>
    <x:row r="2098" spans="1:57" x14ac:dyDescent="0.3">
      <x:c r="H2098" s="226"/>
      <x:c r="J2098" s="23"/>
      <x:c r="Q2098" s="23"/>
      <x:c r="R2098" s="23"/>
      <x:c r="T2098" s="226"/>
      <x:c r="U2098" s="226"/>
      <x:c r="V2098" s="226"/>
      <x:c r="W2098" s="226"/>
      <x:c r="X2098" s="226"/>
      <x:c r="Y2098" s="226"/>
      <x:c r="Z2098" s="226"/>
      <x:c r="AA2098" s="226"/>
      <x:c r="AC2098" s="226"/>
      <x:c r="AE2098" s="222"/>
      <x:c r="AF2098" s="226"/>
      <x:c r="AH2098" s="222"/>
      <x:c r="AI2098" s="23"/>
      <x:c r="AJ2098" s="222"/>
      <x:c r="AK2098" s="222"/>
      <x:c r="AM2098" s="226"/>
      <x:c r="AN2098" s="222"/>
      <x:c r="AO2098" s="222"/>
    </x:row>
    <x:row r="2099" spans="1:57" x14ac:dyDescent="0.3">
      <x:c r="H2099" s="226"/>
      <x:c r="J2099" s="23"/>
      <x:c r="Q2099" s="23"/>
      <x:c r="R2099" s="23"/>
      <x:c r="T2099" s="226"/>
      <x:c r="U2099" s="226"/>
      <x:c r="V2099" s="226"/>
      <x:c r="W2099" s="226"/>
      <x:c r="X2099" s="226"/>
      <x:c r="Y2099" s="226"/>
      <x:c r="Z2099" s="226"/>
      <x:c r="AA2099" s="226"/>
      <x:c r="AC2099" s="226"/>
      <x:c r="AE2099" s="222"/>
      <x:c r="AF2099" s="226"/>
      <x:c r="AH2099" s="222"/>
      <x:c r="AI2099" s="23"/>
      <x:c r="AJ2099" s="222"/>
      <x:c r="AK2099" s="222"/>
      <x:c r="AM2099" s="226"/>
      <x:c r="AN2099" s="222"/>
      <x:c r="AO2099" s="222"/>
    </x:row>
    <x:row r="2100" spans="1:57" x14ac:dyDescent="0.3">
      <x:c r="H2100" s="226"/>
      <x:c r="J2100" s="23"/>
      <x:c r="Q2100" s="23"/>
      <x:c r="R2100" s="23"/>
      <x:c r="T2100" s="226"/>
      <x:c r="U2100" s="226"/>
      <x:c r="V2100" s="226"/>
      <x:c r="W2100" s="226"/>
      <x:c r="X2100" s="226"/>
      <x:c r="Y2100" s="226"/>
      <x:c r="Z2100" s="226"/>
      <x:c r="AA2100" s="226"/>
      <x:c r="AC2100" s="226"/>
      <x:c r="AE2100" s="222"/>
      <x:c r="AF2100" s="226"/>
      <x:c r="AH2100" s="222"/>
      <x:c r="AI2100" s="23"/>
      <x:c r="AJ2100" s="222"/>
      <x:c r="AK2100" s="222"/>
      <x:c r="AM2100" s="226"/>
      <x:c r="AN2100" s="222"/>
      <x:c r="AO2100" s="222"/>
    </x:row>
    <x:row r="2101" spans="1:57" x14ac:dyDescent="0.3">
      <x:c r="H2101" s="226"/>
      <x:c r="J2101" s="23"/>
      <x:c r="Q2101" s="23"/>
      <x:c r="R2101" s="23"/>
      <x:c r="T2101" s="226"/>
      <x:c r="U2101" s="226"/>
      <x:c r="V2101" s="226"/>
      <x:c r="W2101" s="226"/>
      <x:c r="X2101" s="226"/>
      <x:c r="Y2101" s="226"/>
      <x:c r="Z2101" s="226"/>
      <x:c r="AA2101" s="226"/>
      <x:c r="AC2101" s="226"/>
      <x:c r="AE2101" s="222"/>
      <x:c r="AF2101" s="226"/>
      <x:c r="AH2101" s="222"/>
      <x:c r="AI2101" s="23"/>
      <x:c r="AJ2101" s="222"/>
      <x:c r="AK2101" s="222"/>
      <x:c r="AM2101" s="226"/>
      <x:c r="AN2101" s="222"/>
      <x:c r="AO2101" s="222"/>
    </x:row>
    <x:row r="2102" spans="1:57" x14ac:dyDescent="0.3">
      <x:c r="H2102" s="226"/>
      <x:c r="J2102" s="23"/>
      <x:c r="M2102" s="226"/>
      <x:c r="Q2102" s="23"/>
      <x:c r="R2102" s="23"/>
      <x:c r="T2102" s="226"/>
      <x:c r="U2102" s="226"/>
      <x:c r="V2102" s="226"/>
      <x:c r="W2102" s="226"/>
      <x:c r="X2102" s="226"/>
      <x:c r="Y2102" s="226"/>
      <x:c r="Z2102" s="226"/>
      <x:c r="AA2102" s="226"/>
      <x:c r="AC2102" s="226"/>
      <x:c r="AE2102" s="222"/>
      <x:c r="AF2102" s="226"/>
      <x:c r="AH2102" s="222"/>
      <x:c r="AI2102" s="23"/>
      <x:c r="AJ2102" s="222"/>
      <x:c r="AK2102" s="222"/>
      <x:c r="AM2102" s="226"/>
      <x:c r="AN2102" s="222"/>
      <x:c r="AO2102" s="222"/>
    </x:row>
    <x:row r="2103" spans="1:57" x14ac:dyDescent="0.3">
      <x:c r="H2103" s="226"/>
      <x:c r="J2103" s="23"/>
      <x:c r="M2103" s="226"/>
      <x:c r="Q2103" s="23"/>
      <x:c r="R2103" s="23"/>
      <x:c r="T2103" s="226"/>
      <x:c r="U2103" s="226"/>
      <x:c r="V2103" s="226"/>
      <x:c r="W2103" s="226"/>
      <x:c r="X2103" s="226"/>
      <x:c r="Y2103" s="226"/>
      <x:c r="Z2103" s="226"/>
      <x:c r="AA2103" s="226"/>
      <x:c r="AC2103" s="226"/>
      <x:c r="AE2103" s="222"/>
      <x:c r="AF2103" s="226"/>
      <x:c r="AH2103" s="222"/>
      <x:c r="AI2103" s="23"/>
      <x:c r="AJ2103" s="222"/>
      <x:c r="AK2103" s="222"/>
      <x:c r="AM2103" s="226"/>
      <x:c r="AN2103" s="222"/>
      <x:c r="AO2103" s="222"/>
    </x:row>
    <x:row r="2104" spans="1:57" x14ac:dyDescent="0.3">
      <x:c r="H2104" s="226"/>
      <x:c r="J2104" s="23"/>
      <x:c r="M2104" s="226"/>
      <x:c r="Q2104" s="23"/>
      <x:c r="R2104" s="23"/>
      <x:c r="T2104" s="226"/>
      <x:c r="U2104" s="226"/>
      <x:c r="V2104" s="226"/>
      <x:c r="W2104" s="226"/>
      <x:c r="X2104" s="226"/>
      <x:c r="Y2104" s="226"/>
      <x:c r="Z2104" s="226"/>
      <x:c r="AA2104" s="226"/>
      <x:c r="AC2104" s="226"/>
      <x:c r="AE2104" s="222"/>
      <x:c r="AF2104" s="226"/>
      <x:c r="AH2104" s="222"/>
      <x:c r="AI2104" s="23"/>
      <x:c r="AJ2104" s="226"/>
      <x:c r="AK2104" s="226"/>
      <x:c r="AM2104" s="226"/>
      <x:c r="AN2104" s="226"/>
      <x:c r="AO2104" s="226"/>
    </x:row>
    <x:row r="2105" spans="1:57" x14ac:dyDescent="0.3">
      <x:c r="H2105" s="226"/>
      <x:c r="J2105" s="23"/>
      <x:c r="M2105" s="226"/>
      <x:c r="Q2105" s="23"/>
      <x:c r="R2105" s="23"/>
      <x:c r="T2105" s="226"/>
      <x:c r="U2105" s="226"/>
      <x:c r="V2105" s="226"/>
      <x:c r="W2105" s="226"/>
      <x:c r="X2105" s="226"/>
      <x:c r="Y2105" s="226"/>
      <x:c r="Z2105" s="226"/>
      <x:c r="AA2105" s="226"/>
      <x:c r="AC2105" s="226"/>
      <x:c r="AE2105" s="222"/>
      <x:c r="AF2105" s="226"/>
      <x:c r="AH2105" s="222"/>
      <x:c r="AI2105" s="23"/>
      <x:c r="AJ2105" s="222"/>
      <x:c r="AK2105" s="222"/>
      <x:c r="AM2105" s="226"/>
      <x:c r="AN2105" s="222"/>
      <x:c r="AO2105" s="222"/>
    </x:row>
    <x:row r="2106" spans="1:57" x14ac:dyDescent="0.3">
      <x:c r="H2106" s="226"/>
      <x:c r="J2106" s="23"/>
      <x:c r="M2106" s="226"/>
      <x:c r="Q2106" s="23"/>
      <x:c r="R2106" s="23"/>
      <x:c r="T2106" s="226"/>
      <x:c r="U2106" s="226"/>
      <x:c r="V2106" s="226"/>
      <x:c r="W2106" s="226"/>
      <x:c r="X2106" s="226"/>
      <x:c r="Y2106" s="226"/>
      <x:c r="Z2106" s="226"/>
      <x:c r="AA2106" s="226"/>
      <x:c r="AC2106" s="226"/>
      <x:c r="AE2106" s="222"/>
      <x:c r="AF2106" s="226"/>
      <x:c r="AH2106" s="222"/>
      <x:c r="AI2106" s="23"/>
      <x:c r="AJ2106" s="222"/>
      <x:c r="AK2106" s="222"/>
      <x:c r="AM2106" s="226"/>
      <x:c r="AN2106" s="222"/>
      <x:c r="AO2106" s="222"/>
    </x:row>
    <x:row r="2107" spans="1:57" x14ac:dyDescent="0.3">
      <x:c r="H2107" s="226"/>
      <x:c r="J2107" s="23"/>
      <x:c r="Q2107" s="23"/>
      <x:c r="R2107" s="23"/>
      <x:c r="T2107" s="226"/>
      <x:c r="U2107" s="226"/>
      <x:c r="V2107" s="226"/>
      <x:c r="W2107" s="226"/>
      <x:c r="X2107" s="226"/>
      <x:c r="Y2107" s="226"/>
      <x:c r="Z2107" s="226"/>
      <x:c r="AA2107" s="226"/>
      <x:c r="AC2107" s="226"/>
      <x:c r="AE2107" s="222"/>
      <x:c r="AF2107" s="226"/>
      <x:c r="AH2107" s="222"/>
      <x:c r="AI2107" s="23"/>
      <x:c r="AJ2107" s="222"/>
      <x:c r="AK2107" s="222"/>
      <x:c r="AM2107" s="226"/>
      <x:c r="AN2107" s="222"/>
      <x:c r="AO2107" s="222"/>
    </x:row>
    <x:row r="2108" spans="1:57" x14ac:dyDescent="0.3">
      <x:c r="H2108" s="226"/>
      <x:c r="J2108" s="23"/>
      <x:c r="Q2108" s="23"/>
      <x:c r="R2108" s="23"/>
      <x:c r="T2108" s="226"/>
      <x:c r="U2108" s="226"/>
      <x:c r="V2108" s="226"/>
      <x:c r="W2108" s="226"/>
      <x:c r="X2108" s="226"/>
      <x:c r="Y2108" s="226"/>
      <x:c r="Z2108" s="226"/>
      <x:c r="AA2108" s="226"/>
      <x:c r="AC2108" s="226"/>
      <x:c r="AE2108" s="222"/>
      <x:c r="AF2108" s="226"/>
      <x:c r="AH2108" s="222"/>
      <x:c r="AI2108" s="23"/>
      <x:c r="AJ2108" s="222"/>
      <x:c r="AK2108" s="222"/>
      <x:c r="AM2108" s="226"/>
      <x:c r="AN2108" s="222"/>
      <x:c r="AO2108" s="222"/>
    </x:row>
    <x:row r="2109" spans="1:57" x14ac:dyDescent="0.3">
      <x:c r="H2109" s="226"/>
      <x:c r="J2109" s="23"/>
      <x:c r="M2109" s="226"/>
      <x:c r="Q2109" s="23"/>
      <x:c r="R2109" s="23"/>
      <x:c r="T2109" s="226"/>
      <x:c r="U2109" s="226"/>
      <x:c r="V2109" s="226"/>
      <x:c r="W2109" s="226"/>
      <x:c r="X2109" s="226"/>
      <x:c r="Y2109" s="226"/>
      <x:c r="Z2109" s="226"/>
      <x:c r="AA2109" s="226"/>
      <x:c r="AC2109" s="226"/>
      <x:c r="AE2109" s="226"/>
      <x:c r="AF2109" s="226"/>
      <x:c r="AH2109" s="222"/>
      <x:c r="AI2109" s="23"/>
      <x:c r="AJ2109" s="222"/>
      <x:c r="AK2109" s="222"/>
      <x:c r="AM2109" s="226"/>
      <x:c r="AN2109" s="222"/>
      <x:c r="AO2109" s="222"/>
    </x:row>
    <x:row r="2110" spans="1:57" x14ac:dyDescent="0.3">
      <x:c r="H2110" s="226"/>
      <x:c r="J2110" s="23"/>
      <x:c r="M2110" s="226"/>
      <x:c r="Q2110" s="23"/>
      <x:c r="R2110" s="23"/>
      <x:c r="T2110" s="226"/>
      <x:c r="U2110" s="226"/>
      <x:c r="V2110" s="226"/>
      <x:c r="W2110" s="226"/>
      <x:c r="X2110" s="226"/>
      <x:c r="Y2110" s="226"/>
      <x:c r="Z2110" s="226"/>
      <x:c r="AA2110" s="226"/>
      <x:c r="AC2110" s="226"/>
      <x:c r="AE2110" s="222"/>
      <x:c r="AF2110" s="226"/>
      <x:c r="AH2110" s="222"/>
      <x:c r="AI2110" s="23"/>
      <x:c r="AJ2110" s="222"/>
      <x:c r="AK2110" s="222"/>
      <x:c r="AM2110" s="226"/>
      <x:c r="AN2110" s="222"/>
      <x:c r="AO2110" s="222"/>
    </x:row>
    <x:row r="2111" spans="1:57" x14ac:dyDescent="0.3">
      <x:c r="H2111" s="226"/>
      <x:c r="J2111" s="23"/>
      <x:c r="Q2111" s="23"/>
      <x:c r="R2111" s="23"/>
      <x:c r="T2111" s="226"/>
      <x:c r="U2111" s="226"/>
      <x:c r="V2111" s="226"/>
      <x:c r="W2111" s="226"/>
      <x:c r="X2111" s="226"/>
      <x:c r="Y2111" s="226"/>
      <x:c r="Z2111" s="226"/>
      <x:c r="AA2111" s="226"/>
      <x:c r="AC2111" s="226"/>
      <x:c r="AE2111" s="222"/>
      <x:c r="AF2111" s="226"/>
      <x:c r="AH2111" s="222"/>
      <x:c r="AI2111" s="23"/>
      <x:c r="AJ2111" s="222"/>
      <x:c r="AK2111" s="222"/>
      <x:c r="AM2111" s="226"/>
      <x:c r="AN2111" s="222"/>
      <x:c r="AO2111" s="222"/>
    </x:row>
    <x:row r="2112" spans="1:57" x14ac:dyDescent="0.3">
      <x:c r="H2112" s="226"/>
      <x:c r="J2112" s="23"/>
      <x:c r="M2112" s="226"/>
      <x:c r="Q2112" s="23"/>
      <x:c r="R2112" s="23"/>
      <x:c r="T2112" s="226"/>
      <x:c r="U2112" s="226"/>
      <x:c r="V2112" s="226"/>
      <x:c r="W2112" s="226"/>
      <x:c r="X2112" s="226"/>
      <x:c r="Y2112" s="226"/>
      <x:c r="Z2112" s="226"/>
      <x:c r="AA2112" s="226"/>
      <x:c r="AC2112" s="226"/>
      <x:c r="AE2112" s="222"/>
      <x:c r="AF2112" s="226"/>
      <x:c r="AH2112" s="222"/>
      <x:c r="AI2112" s="23"/>
      <x:c r="AJ2112" s="222"/>
      <x:c r="AK2112" s="222"/>
      <x:c r="AM2112" s="226"/>
      <x:c r="AN2112" s="222"/>
      <x:c r="AO2112" s="222"/>
    </x:row>
    <x:row r="2113" spans="1:57" x14ac:dyDescent="0.3">
      <x:c r="H2113" s="226"/>
      <x:c r="J2113" s="23"/>
      <x:c r="Q2113" s="23"/>
      <x:c r="R2113" s="23"/>
      <x:c r="T2113" s="226"/>
      <x:c r="U2113" s="226"/>
      <x:c r="V2113" s="226"/>
      <x:c r="W2113" s="226"/>
      <x:c r="X2113" s="226"/>
      <x:c r="Y2113" s="226"/>
      <x:c r="Z2113" s="226"/>
      <x:c r="AA2113" s="226"/>
      <x:c r="AC2113" s="226"/>
      <x:c r="AE2113" s="222"/>
      <x:c r="AF2113" s="226"/>
      <x:c r="AH2113" s="222"/>
      <x:c r="AI2113" s="23"/>
      <x:c r="AJ2113" s="222"/>
      <x:c r="AK2113" s="226"/>
      <x:c r="AM2113" s="226"/>
      <x:c r="AN2113" s="222"/>
      <x:c r="AO2113" s="226"/>
    </x:row>
    <x:row r="2114" spans="1:57" x14ac:dyDescent="0.3">
      <x:c r="H2114" s="226"/>
      <x:c r="J2114" s="23"/>
      <x:c r="M2114" s="226"/>
      <x:c r="Q2114" s="23"/>
      <x:c r="R2114" s="23"/>
      <x:c r="T2114" s="226"/>
      <x:c r="U2114" s="226"/>
      <x:c r="V2114" s="226"/>
      <x:c r="W2114" s="226"/>
      <x:c r="X2114" s="226"/>
      <x:c r="Y2114" s="226"/>
      <x:c r="Z2114" s="226"/>
      <x:c r="AA2114" s="226"/>
      <x:c r="AC2114" s="226"/>
      <x:c r="AE2114" s="222"/>
      <x:c r="AF2114" s="226"/>
      <x:c r="AH2114" s="222"/>
      <x:c r="AI2114" s="23"/>
      <x:c r="AJ2114" s="222"/>
      <x:c r="AK2114" s="222"/>
      <x:c r="AM2114" s="226"/>
      <x:c r="AN2114" s="222"/>
      <x:c r="AO2114" s="222"/>
    </x:row>
    <x:row r="2115" spans="1:57" x14ac:dyDescent="0.3">
      <x:c r="H2115" s="226"/>
      <x:c r="J2115" s="23"/>
      <x:c r="M2115" s="226"/>
      <x:c r="Q2115" s="23"/>
      <x:c r="R2115" s="23"/>
      <x:c r="T2115" s="226"/>
      <x:c r="U2115" s="226"/>
      <x:c r="V2115" s="226"/>
      <x:c r="W2115" s="226"/>
      <x:c r="X2115" s="226"/>
      <x:c r="Y2115" s="226"/>
      <x:c r="Z2115" s="226"/>
      <x:c r="AA2115" s="226"/>
      <x:c r="AC2115" s="226"/>
      <x:c r="AE2115" s="222"/>
      <x:c r="AF2115" s="226"/>
      <x:c r="AH2115" s="222"/>
      <x:c r="AI2115" s="23"/>
      <x:c r="AJ2115" s="222"/>
      <x:c r="AK2115" s="222"/>
      <x:c r="AM2115" s="226"/>
      <x:c r="AN2115" s="222"/>
      <x:c r="AO2115" s="222"/>
    </x:row>
    <x:row r="2116" spans="1:57" x14ac:dyDescent="0.3">
      <x:c r="H2116" s="226"/>
      <x:c r="J2116" s="23"/>
      <x:c r="Q2116" s="23"/>
      <x:c r="R2116" s="23"/>
      <x:c r="T2116" s="226"/>
      <x:c r="U2116" s="226"/>
      <x:c r="V2116" s="226"/>
      <x:c r="W2116" s="226"/>
      <x:c r="X2116" s="226"/>
      <x:c r="Y2116" s="226"/>
      <x:c r="Z2116" s="226"/>
      <x:c r="AA2116" s="226"/>
      <x:c r="AC2116" s="226"/>
      <x:c r="AE2116" s="222"/>
      <x:c r="AF2116" s="226"/>
      <x:c r="AH2116" s="222"/>
      <x:c r="AI2116" s="23"/>
      <x:c r="AJ2116" s="222"/>
      <x:c r="AK2116" s="222"/>
      <x:c r="AM2116" s="226"/>
      <x:c r="AN2116" s="222"/>
      <x:c r="AO2116" s="222"/>
    </x:row>
    <x:row r="2117" spans="1:57" x14ac:dyDescent="0.3">
      <x:c r="H2117" s="226"/>
      <x:c r="J2117" s="23"/>
      <x:c r="Q2117" s="23"/>
      <x:c r="R2117" s="23"/>
      <x:c r="T2117" s="226"/>
      <x:c r="U2117" s="226"/>
      <x:c r="V2117" s="226"/>
      <x:c r="W2117" s="226"/>
      <x:c r="X2117" s="226"/>
      <x:c r="Y2117" s="226"/>
      <x:c r="Z2117" s="226"/>
      <x:c r="AA2117" s="226"/>
      <x:c r="AC2117" s="226"/>
      <x:c r="AE2117" s="222"/>
      <x:c r="AF2117" s="226"/>
      <x:c r="AH2117" s="222"/>
      <x:c r="AI2117" s="23"/>
      <x:c r="AJ2117" s="222"/>
      <x:c r="AK2117" s="222"/>
      <x:c r="AM2117" s="226"/>
      <x:c r="AN2117" s="222"/>
      <x:c r="AO2117" s="222"/>
    </x:row>
    <x:row r="2118" spans="1:57" x14ac:dyDescent="0.3">
      <x:c r="H2118" s="226"/>
      <x:c r="J2118" s="23"/>
      <x:c r="Q2118" s="23"/>
      <x:c r="R2118" s="23"/>
      <x:c r="T2118" s="226"/>
      <x:c r="U2118" s="226"/>
      <x:c r="V2118" s="226"/>
      <x:c r="W2118" s="226"/>
      <x:c r="X2118" s="226"/>
      <x:c r="Y2118" s="226"/>
      <x:c r="Z2118" s="226"/>
      <x:c r="AA2118" s="226"/>
      <x:c r="AC2118" s="226"/>
      <x:c r="AE2118" s="222"/>
      <x:c r="AF2118" s="226"/>
      <x:c r="AH2118" s="222"/>
      <x:c r="AI2118" s="23"/>
      <x:c r="AJ2118" s="222"/>
      <x:c r="AK2118" s="222"/>
      <x:c r="AM2118" s="226"/>
      <x:c r="AN2118" s="222"/>
      <x:c r="AO2118" s="222"/>
    </x:row>
    <x:row r="2119" spans="1:57" x14ac:dyDescent="0.3">
      <x:c r="H2119" s="226"/>
      <x:c r="J2119" s="23"/>
      <x:c r="M2119" s="226"/>
      <x:c r="Q2119" s="23"/>
      <x:c r="R2119" s="23"/>
      <x:c r="T2119" s="226"/>
      <x:c r="U2119" s="226"/>
      <x:c r="V2119" s="226"/>
      <x:c r="W2119" s="226"/>
      <x:c r="X2119" s="226"/>
      <x:c r="Y2119" s="226"/>
      <x:c r="Z2119" s="226"/>
      <x:c r="AA2119" s="226"/>
      <x:c r="AC2119" s="226"/>
      <x:c r="AE2119" s="222"/>
      <x:c r="AF2119" s="226"/>
      <x:c r="AH2119" s="222"/>
      <x:c r="AI2119" s="23"/>
      <x:c r="AJ2119" s="222"/>
      <x:c r="AK2119" s="222"/>
      <x:c r="AM2119" s="226"/>
      <x:c r="AN2119" s="222"/>
      <x:c r="AO2119" s="222"/>
    </x:row>
    <x:row r="2120" spans="1:57" x14ac:dyDescent="0.3">
      <x:c r="H2120" s="226"/>
      <x:c r="J2120" s="23"/>
      <x:c r="M2120" s="226"/>
      <x:c r="Q2120" s="23"/>
      <x:c r="R2120" s="23"/>
      <x:c r="T2120" s="226"/>
      <x:c r="U2120" s="226"/>
      <x:c r="V2120" s="226"/>
      <x:c r="W2120" s="226"/>
      <x:c r="X2120" s="226"/>
      <x:c r="Y2120" s="226"/>
      <x:c r="Z2120" s="226"/>
      <x:c r="AA2120" s="226"/>
      <x:c r="AC2120" s="226"/>
      <x:c r="AE2120" s="222"/>
      <x:c r="AF2120" s="226"/>
      <x:c r="AH2120" s="222"/>
      <x:c r="AI2120" s="23"/>
      <x:c r="AJ2120" s="222"/>
      <x:c r="AK2120" s="222"/>
      <x:c r="AM2120" s="226"/>
      <x:c r="AN2120" s="222"/>
      <x:c r="AO2120" s="222"/>
    </x:row>
    <x:row r="2121" spans="1:57" x14ac:dyDescent="0.3">
      <x:c r="H2121" s="226"/>
      <x:c r="J2121" s="23"/>
      <x:c r="Q2121" s="23"/>
      <x:c r="R2121" s="23"/>
      <x:c r="T2121" s="226"/>
      <x:c r="U2121" s="226"/>
      <x:c r="V2121" s="226"/>
      <x:c r="W2121" s="226"/>
      <x:c r="X2121" s="226"/>
      <x:c r="Y2121" s="226"/>
      <x:c r="Z2121" s="226"/>
      <x:c r="AA2121" s="226"/>
      <x:c r="AC2121" s="226"/>
      <x:c r="AE2121" s="226"/>
      <x:c r="AF2121" s="226"/>
      <x:c r="AH2121" s="222"/>
      <x:c r="AI2121" s="23"/>
      <x:c r="AJ2121" s="222"/>
      <x:c r="AK2121" s="222"/>
      <x:c r="AM2121" s="226"/>
      <x:c r="AN2121" s="222"/>
      <x:c r="AO2121" s="222"/>
    </x:row>
    <x:row r="2122" spans="1:57" x14ac:dyDescent="0.3">
      <x:c r="H2122" s="226"/>
      <x:c r="J2122" s="23"/>
      <x:c r="M2122" s="226"/>
      <x:c r="Q2122" s="23"/>
      <x:c r="R2122" s="23"/>
      <x:c r="T2122" s="226"/>
      <x:c r="U2122" s="226"/>
      <x:c r="V2122" s="226"/>
      <x:c r="W2122" s="226"/>
      <x:c r="X2122" s="226"/>
      <x:c r="Y2122" s="226"/>
      <x:c r="Z2122" s="226"/>
      <x:c r="AA2122" s="226"/>
      <x:c r="AC2122" s="226"/>
      <x:c r="AE2122" s="226"/>
      <x:c r="AF2122" s="226"/>
      <x:c r="AH2122" s="222"/>
      <x:c r="AI2122" s="23"/>
      <x:c r="AJ2122" s="222"/>
      <x:c r="AK2122" s="222"/>
      <x:c r="AM2122" s="226"/>
      <x:c r="AN2122" s="222"/>
      <x:c r="AO2122" s="222"/>
    </x:row>
    <x:row r="2123" spans="1:57" x14ac:dyDescent="0.3">
      <x:c r="H2123" s="226"/>
      <x:c r="J2123" s="23"/>
      <x:c r="M2123" s="226"/>
      <x:c r="Q2123" s="23"/>
      <x:c r="R2123" s="23"/>
      <x:c r="T2123" s="226"/>
      <x:c r="U2123" s="226"/>
      <x:c r="V2123" s="226"/>
      <x:c r="W2123" s="226"/>
      <x:c r="X2123" s="226"/>
      <x:c r="Y2123" s="226"/>
      <x:c r="Z2123" s="226"/>
      <x:c r="AA2123" s="226"/>
      <x:c r="AC2123" s="226"/>
      <x:c r="AE2123" s="226"/>
      <x:c r="AF2123" s="226"/>
      <x:c r="AH2123" s="222"/>
      <x:c r="AI2123" s="23"/>
      <x:c r="AJ2123" s="222"/>
      <x:c r="AK2123" s="222"/>
      <x:c r="AM2123" s="226"/>
      <x:c r="AN2123" s="222"/>
      <x:c r="AO2123" s="222"/>
    </x:row>
    <x:row r="2124" spans="1:57" x14ac:dyDescent="0.3">
      <x:c r="H2124" s="226"/>
      <x:c r="J2124" s="23"/>
      <x:c r="M2124" s="226"/>
      <x:c r="Q2124" s="23"/>
      <x:c r="R2124" s="23"/>
      <x:c r="T2124" s="226"/>
      <x:c r="U2124" s="226"/>
      <x:c r="V2124" s="226"/>
      <x:c r="W2124" s="226"/>
      <x:c r="X2124" s="226"/>
      <x:c r="Y2124" s="226"/>
      <x:c r="Z2124" s="226"/>
      <x:c r="AA2124" s="226"/>
      <x:c r="AC2124" s="226"/>
      <x:c r="AE2124" s="226"/>
      <x:c r="AF2124" s="226"/>
      <x:c r="AH2124" s="222"/>
      <x:c r="AI2124" s="23"/>
      <x:c r="AJ2124" s="222"/>
      <x:c r="AK2124" s="222"/>
      <x:c r="AM2124" s="226"/>
      <x:c r="AN2124" s="222"/>
      <x:c r="AO2124" s="222"/>
    </x:row>
    <x:row r="2125" spans="1:57" x14ac:dyDescent="0.3">
      <x:c r="H2125" s="226"/>
      <x:c r="J2125" s="23"/>
      <x:c r="M2125" s="226"/>
      <x:c r="Q2125" s="23"/>
      <x:c r="R2125" s="23"/>
      <x:c r="T2125" s="226"/>
      <x:c r="U2125" s="226"/>
      <x:c r="V2125" s="226"/>
      <x:c r="W2125" s="226"/>
      <x:c r="X2125" s="226"/>
      <x:c r="Y2125" s="226"/>
      <x:c r="Z2125" s="226"/>
      <x:c r="AA2125" s="226"/>
      <x:c r="AC2125" s="226"/>
      <x:c r="AE2125" s="226"/>
      <x:c r="AF2125" s="226"/>
      <x:c r="AH2125" s="222"/>
      <x:c r="AI2125" s="23"/>
      <x:c r="AJ2125" s="222"/>
      <x:c r="AK2125" s="222"/>
      <x:c r="AM2125" s="226"/>
      <x:c r="AN2125" s="222"/>
      <x:c r="AO2125" s="222"/>
    </x:row>
    <x:row r="2126" spans="1:57" x14ac:dyDescent="0.3">
      <x:c r="H2126" s="226"/>
      <x:c r="J2126" s="23"/>
      <x:c r="Q2126" s="23"/>
      <x:c r="R2126" s="23"/>
      <x:c r="T2126" s="226"/>
      <x:c r="U2126" s="226"/>
      <x:c r="V2126" s="226"/>
      <x:c r="W2126" s="226"/>
      <x:c r="X2126" s="226"/>
      <x:c r="Y2126" s="226"/>
      <x:c r="Z2126" s="226"/>
      <x:c r="AA2126" s="226"/>
      <x:c r="AC2126" s="226"/>
      <x:c r="AE2126" s="222"/>
      <x:c r="AF2126" s="226"/>
      <x:c r="AH2126" s="222"/>
      <x:c r="AI2126" s="23"/>
      <x:c r="AJ2126" s="222"/>
      <x:c r="AK2126" s="222"/>
      <x:c r="AM2126" s="226"/>
      <x:c r="AN2126" s="222"/>
      <x:c r="AO2126" s="222"/>
    </x:row>
    <x:row r="2127" spans="1:57" x14ac:dyDescent="0.3">
      <x:c r="H2127" s="226"/>
      <x:c r="J2127" s="23"/>
      <x:c r="M2127" s="226"/>
      <x:c r="Q2127" s="23"/>
      <x:c r="R2127" s="23"/>
      <x:c r="T2127" s="226"/>
      <x:c r="U2127" s="226"/>
      <x:c r="V2127" s="226"/>
      <x:c r="W2127" s="226"/>
      <x:c r="X2127" s="226"/>
      <x:c r="Y2127" s="226"/>
      <x:c r="Z2127" s="226"/>
      <x:c r="AA2127" s="226"/>
      <x:c r="AC2127" s="226"/>
      <x:c r="AE2127" s="222"/>
      <x:c r="AF2127" s="226"/>
      <x:c r="AH2127" s="222"/>
      <x:c r="AI2127" s="23"/>
      <x:c r="AJ2127" s="222"/>
      <x:c r="AK2127" s="222"/>
      <x:c r="AM2127" s="226"/>
      <x:c r="AN2127" s="222"/>
      <x:c r="AO2127" s="222"/>
    </x:row>
    <x:row r="2128" spans="1:57" x14ac:dyDescent="0.3">
      <x:c r="H2128" s="226"/>
      <x:c r="J2128" s="23"/>
      <x:c r="Q2128" s="23"/>
      <x:c r="R2128" s="23"/>
      <x:c r="T2128" s="226"/>
      <x:c r="U2128" s="226"/>
      <x:c r="V2128" s="226"/>
      <x:c r="W2128" s="226"/>
      <x:c r="X2128" s="226"/>
      <x:c r="Y2128" s="226"/>
      <x:c r="Z2128" s="226"/>
      <x:c r="AA2128" s="226"/>
      <x:c r="AC2128" s="226"/>
      <x:c r="AE2128" s="222"/>
      <x:c r="AF2128" s="226"/>
      <x:c r="AH2128" s="222"/>
      <x:c r="AI2128" s="23"/>
      <x:c r="AJ2128" s="222"/>
      <x:c r="AK2128" s="222"/>
      <x:c r="AM2128" s="226"/>
      <x:c r="AN2128" s="222"/>
      <x:c r="AO2128" s="222"/>
    </x:row>
    <x:row r="2129" spans="1:57" x14ac:dyDescent="0.3">
      <x:c r="H2129" s="226"/>
      <x:c r="J2129" s="23"/>
      <x:c r="Q2129" s="23"/>
      <x:c r="R2129" s="23"/>
      <x:c r="T2129" s="226"/>
      <x:c r="U2129" s="226"/>
      <x:c r="V2129" s="226"/>
      <x:c r="W2129" s="226"/>
      <x:c r="X2129" s="226"/>
      <x:c r="Y2129" s="226"/>
      <x:c r="Z2129" s="226"/>
      <x:c r="AA2129" s="226"/>
      <x:c r="AC2129" s="226"/>
      <x:c r="AE2129" s="222"/>
      <x:c r="AF2129" s="226"/>
      <x:c r="AH2129" s="222"/>
      <x:c r="AI2129" s="23"/>
      <x:c r="AJ2129" s="222"/>
      <x:c r="AK2129" s="222"/>
      <x:c r="AM2129" s="226"/>
      <x:c r="AN2129" s="222"/>
      <x:c r="AO2129" s="222"/>
    </x:row>
    <x:row r="2130" spans="1:57" x14ac:dyDescent="0.3">
      <x:c r="H2130" s="226"/>
      <x:c r="J2130" s="23"/>
      <x:c r="M2130" s="226"/>
      <x:c r="Q2130" s="23"/>
      <x:c r="R2130" s="23"/>
      <x:c r="T2130" s="226"/>
      <x:c r="U2130" s="226"/>
      <x:c r="V2130" s="226"/>
      <x:c r="W2130" s="226"/>
      <x:c r="X2130" s="226"/>
      <x:c r="Y2130" s="226"/>
      <x:c r="Z2130" s="226"/>
      <x:c r="AA2130" s="226"/>
      <x:c r="AC2130" s="226"/>
      <x:c r="AE2130" s="226"/>
      <x:c r="AF2130" s="226"/>
      <x:c r="AH2130" s="222"/>
      <x:c r="AI2130" s="23"/>
      <x:c r="AJ2130" s="222"/>
      <x:c r="AK2130" s="222"/>
      <x:c r="AM2130" s="226"/>
      <x:c r="AN2130" s="222"/>
      <x:c r="AO2130" s="222"/>
    </x:row>
    <x:row r="2131" spans="1:57" x14ac:dyDescent="0.3">
      <x:c r="H2131" s="226"/>
      <x:c r="J2131" s="23"/>
      <x:c r="Q2131" s="23"/>
      <x:c r="R2131" s="23"/>
      <x:c r="T2131" s="226"/>
      <x:c r="U2131" s="226"/>
      <x:c r="V2131" s="226"/>
      <x:c r="W2131" s="226"/>
      <x:c r="X2131" s="226"/>
      <x:c r="Y2131" s="226"/>
      <x:c r="Z2131" s="226"/>
      <x:c r="AA2131" s="226"/>
      <x:c r="AC2131" s="226"/>
      <x:c r="AE2131" s="222"/>
      <x:c r="AF2131" s="226"/>
      <x:c r="AH2131" s="222"/>
      <x:c r="AI2131" s="23"/>
      <x:c r="AJ2131" s="222"/>
      <x:c r="AK2131" s="222"/>
      <x:c r="AM2131" s="226"/>
      <x:c r="AN2131" s="222"/>
      <x:c r="AO2131" s="222"/>
    </x:row>
    <x:row r="2132" spans="1:57" x14ac:dyDescent="0.3">
      <x:c r="H2132" s="226"/>
      <x:c r="J2132" s="23"/>
      <x:c r="M2132" s="226"/>
      <x:c r="Q2132" s="23"/>
      <x:c r="R2132" s="23"/>
      <x:c r="T2132" s="226"/>
      <x:c r="U2132" s="226"/>
      <x:c r="V2132" s="226"/>
      <x:c r="W2132" s="226"/>
      <x:c r="X2132" s="226"/>
      <x:c r="Y2132" s="226"/>
      <x:c r="Z2132" s="226"/>
      <x:c r="AA2132" s="226"/>
      <x:c r="AC2132" s="226"/>
      <x:c r="AE2132" s="222"/>
      <x:c r="AF2132" s="226"/>
      <x:c r="AH2132" s="222"/>
      <x:c r="AI2132" s="23"/>
      <x:c r="AJ2132" s="222"/>
      <x:c r="AK2132" s="222"/>
      <x:c r="AM2132" s="226"/>
      <x:c r="AN2132" s="222"/>
      <x:c r="AO2132" s="222"/>
    </x:row>
    <x:row r="2133" spans="1:57" x14ac:dyDescent="0.3">
      <x:c r="H2133" s="226"/>
      <x:c r="J2133" s="23"/>
      <x:c r="Q2133" s="23"/>
      <x:c r="R2133" s="23"/>
      <x:c r="T2133" s="226"/>
      <x:c r="U2133" s="226"/>
      <x:c r="V2133" s="226"/>
      <x:c r="W2133" s="226"/>
      <x:c r="X2133" s="226"/>
      <x:c r="Y2133" s="226"/>
      <x:c r="Z2133" s="226"/>
      <x:c r="AA2133" s="226"/>
      <x:c r="AC2133" s="226"/>
      <x:c r="AE2133" s="222"/>
      <x:c r="AF2133" s="226"/>
      <x:c r="AH2133" s="222"/>
      <x:c r="AI2133" s="23"/>
      <x:c r="AJ2133" s="222"/>
      <x:c r="AK2133" s="222"/>
      <x:c r="AM2133" s="226"/>
      <x:c r="AN2133" s="222"/>
      <x:c r="AO2133" s="222"/>
    </x:row>
    <x:row r="2134" spans="1:57" x14ac:dyDescent="0.3">
      <x:c r="H2134" s="226"/>
      <x:c r="J2134" s="23"/>
      <x:c r="M2134" s="226"/>
      <x:c r="Q2134" s="23"/>
      <x:c r="R2134" s="23"/>
      <x:c r="T2134" s="226"/>
      <x:c r="U2134" s="226"/>
      <x:c r="V2134" s="226"/>
      <x:c r="W2134" s="226"/>
      <x:c r="X2134" s="226"/>
      <x:c r="Y2134" s="226"/>
      <x:c r="Z2134" s="226"/>
      <x:c r="AA2134" s="226"/>
      <x:c r="AC2134" s="226"/>
      <x:c r="AE2134" s="226"/>
      <x:c r="AF2134" s="226"/>
      <x:c r="AH2134" s="222"/>
      <x:c r="AI2134" s="23"/>
      <x:c r="AJ2134" s="222"/>
      <x:c r="AK2134" s="222"/>
      <x:c r="AM2134" s="226"/>
      <x:c r="AN2134" s="222"/>
      <x:c r="AO2134" s="222"/>
    </x:row>
    <x:row r="2135" spans="1:57" x14ac:dyDescent="0.3">
      <x:c r="H2135" s="226"/>
      <x:c r="J2135" s="23"/>
      <x:c r="Q2135" s="23"/>
      <x:c r="R2135" s="23"/>
      <x:c r="T2135" s="226"/>
      <x:c r="U2135" s="226"/>
      <x:c r="V2135" s="226"/>
      <x:c r="W2135" s="226"/>
      <x:c r="X2135" s="226"/>
      <x:c r="Y2135" s="226"/>
      <x:c r="Z2135" s="226"/>
      <x:c r="AA2135" s="226"/>
      <x:c r="AC2135" s="226"/>
      <x:c r="AE2135" s="222"/>
      <x:c r="AF2135" s="226"/>
      <x:c r="AH2135" s="222"/>
      <x:c r="AI2135" s="23"/>
      <x:c r="AJ2135" s="222"/>
      <x:c r="AK2135" s="222"/>
      <x:c r="AM2135" s="226"/>
      <x:c r="AN2135" s="222"/>
      <x:c r="AO2135" s="222"/>
    </x:row>
    <x:row r="2136" spans="1:57" x14ac:dyDescent="0.3">
      <x:c r="H2136" s="226"/>
      <x:c r="J2136" s="23"/>
      <x:c r="M2136" s="226"/>
      <x:c r="Q2136" s="23"/>
      <x:c r="R2136" s="23"/>
      <x:c r="T2136" s="226"/>
      <x:c r="U2136" s="226"/>
      <x:c r="V2136" s="226"/>
      <x:c r="W2136" s="226"/>
      <x:c r="X2136" s="226"/>
      <x:c r="Y2136" s="226"/>
      <x:c r="Z2136" s="226"/>
      <x:c r="AA2136" s="226"/>
      <x:c r="AC2136" s="226"/>
      <x:c r="AE2136" s="222"/>
      <x:c r="AF2136" s="226"/>
      <x:c r="AH2136" s="222"/>
      <x:c r="AI2136" s="23"/>
      <x:c r="AJ2136" s="222"/>
      <x:c r="AK2136" s="222"/>
      <x:c r="AM2136" s="226"/>
      <x:c r="AN2136" s="222"/>
      <x:c r="AO2136" s="222"/>
    </x:row>
    <x:row r="2137" spans="1:57" x14ac:dyDescent="0.3">
      <x:c r="H2137" s="226"/>
      <x:c r="J2137" s="23"/>
      <x:c r="M2137" s="226"/>
      <x:c r="Q2137" s="23"/>
      <x:c r="R2137" s="23"/>
      <x:c r="T2137" s="226"/>
      <x:c r="U2137" s="226"/>
      <x:c r="V2137" s="226"/>
      <x:c r="W2137" s="226"/>
      <x:c r="X2137" s="226"/>
      <x:c r="Y2137" s="226"/>
      <x:c r="Z2137" s="226"/>
      <x:c r="AA2137" s="226"/>
      <x:c r="AC2137" s="226"/>
      <x:c r="AE2137" s="222"/>
      <x:c r="AF2137" s="226"/>
      <x:c r="AH2137" s="222"/>
      <x:c r="AI2137" s="23"/>
      <x:c r="AJ2137" s="226"/>
      <x:c r="AK2137" s="226"/>
      <x:c r="AM2137" s="226"/>
      <x:c r="AN2137" s="226"/>
      <x:c r="AO2137" s="226"/>
    </x:row>
    <x:row r="2138" spans="1:57" x14ac:dyDescent="0.3">
      <x:c r="H2138" s="226"/>
      <x:c r="J2138" s="23"/>
      <x:c r="M2138" s="226"/>
      <x:c r="Q2138" s="23"/>
      <x:c r="R2138" s="23"/>
      <x:c r="T2138" s="226"/>
      <x:c r="U2138" s="226"/>
      <x:c r="V2138" s="226"/>
      <x:c r="W2138" s="226"/>
      <x:c r="X2138" s="226"/>
      <x:c r="Y2138" s="226"/>
      <x:c r="Z2138" s="226"/>
      <x:c r="AA2138" s="226"/>
      <x:c r="AC2138" s="226"/>
      <x:c r="AE2138" s="222"/>
      <x:c r="AF2138" s="226"/>
      <x:c r="AH2138" s="222"/>
      <x:c r="AI2138" s="23"/>
      <x:c r="AJ2138" s="222"/>
      <x:c r="AK2138" s="222"/>
      <x:c r="AM2138" s="226"/>
      <x:c r="AN2138" s="222"/>
      <x:c r="AO2138" s="222"/>
    </x:row>
    <x:row r="2139" spans="1:57" x14ac:dyDescent="0.3">
      <x:c r="H2139" s="226"/>
      <x:c r="J2139" s="23"/>
      <x:c r="Q2139" s="23"/>
      <x:c r="R2139" s="23"/>
      <x:c r="T2139" s="226"/>
      <x:c r="U2139" s="226"/>
      <x:c r="V2139" s="226"/>
      <x:c r="W2139" s="226"/>
      <x:c r="X2139" s="226"/>
      <x:c r="Y2139" s="226"/>
      <x:c r="Z2139" s="226"/>
      <x:c r="AA2139" s="226"/>
      <x:c r="AC2139" s="226"/>
      <x:c r="AE2139" s="222"/>
      <x:c r="AF2139" s="226"/>
      <x:c r="AH2139" s="222"/>
      <x:c r="AI2139" s="23"/>
      <x:c r="AJ2139" s="222"/>
      <x:c r="AK2139" s="222"/>
      <x:c r="AM2139" s="226"/>
      <x:c r="AN2139" s="222"/>
      <x:c r="AO2139" s="222"/>
    </x:row>
    <x:row r="2140" spans="1:57" x14ac:dyDescent="0.3">
      <x:c r="H2140" s="226"/>
      <x:c r="J2140" s="23"/>
      <x:c r="M2140" s="226"/>
      <x:c r="Q2140" s="23"/>
      <x:c r="R2140" s="23"/>
      <x:c r="T2140" s="226"/>
      <x:c r="U2140" s="226"/>
      <x:c r="V2140" s="226"/>
      <x:c r="W2140" s="226"/>
      <x:c r="X2140" s="226"/>
      <x:c r="Y2140" s="226"/>
      <x:c r="Z2140" s="226"/>
      <x:c r="AA2140" s="226"/>
      <x:c r="AC2140" s="226"/>
      <x:c r="AE2140" s="222"/>
      <x:c r="AF2140" s="226"/>
      <x:c r="AH2140" s="222"/>
      <x:c r="AI2140" s="23"/>
      <x:c r="AJ2140" s="222"/>
      <x:c r="AK2140" s="222"/>
      <x:c r="AM2140" s="226"/>
      <x:c r="AN2140" s="222"/>
      <x:c r="AO2140" s="222"/>
    </x:row>
    <x:row r="2141" spans="1:57" x14ac:dyDescent="0.3">
      <x:c r="H2141" s="226"/>
      <x:c r="J2141" s="23"/>
      <x:c r="M2141" s="226"/>
      <x:c r="Q2141" s="23"/>
      <x:c r="R2141" s="23"/>
      <x:c r="T2141" s="226"/>
      <x:c r="U2141" s="226"/>
      <x:c r="V2141" s="226"/>
      <x:c r="W2141" s="226"/>
      <x:c r="X2141" s="226"/>
      <x:c r="Y2141" s="226"/>
      <x:c r="Z2141" s="226"/>
      <x:c r="AA2141" s="226"/>
      <x:c r="AC2141" s="226"/>
      <x:c r="AE2141" s="222"/>
      <x:c r="AF2141" s="226"/>
      <x:c r="AH2141" s="222"/>
      <x:c r="AI2141" s="23"/>
      <x:c r="AJ2141" s="222"/>
      <x:c r="AK2141" s="222"/>
      <x:c r="AM2141" s="226"/>
      <x:c r="AN2141" s="222"/>
      <x:c r="AO2141" s="222"/>
    </x:row>
    <x:row r="2142" spans="1:57" x14ac:dyDescent="0.3">
      <x:c r="H2142" s="226"/>
      <x:c r="J2142" s="23"/>
      <x:c r="M2142" s="226"/>
      <x:c r="Q2142" s="23"/>
      <x:c r="R2142" s="23"/>
      <x:c r="T2142" s="226"/>
      <x:c r="U2142" s="226"/>
      <x:c r="V2142" s="226"/>
      <x:c r="W2142" s="226"/>
      <x:c r="X2142" s="226"/>
      <x:c r="Y2142" s="226"/>
      <x:c r="Z2142" s="226"/>
      <x:c r="AA2142" s="226"/>
      <x:c r="AC2142" s="226"/>
      <x:c r="AE2142" s="226"/>
      <x:c r="AF2142" s="226"/>
      <x:c r="AH2142" s="222"/>
      <x:c r="AI2142" s="23"/>
      <x:c r="AJ2142" s="222"/>
      <x:c r="AK2142" s="222"/>
      <x:c r="AM2142" s="226"/>
      <x:c r="AN2142" s="222"/>
      <x:c r="AO2142" s="222"/>
    </x:row>
    <x:row r="2143" spans="1:57" x14ac:dyDescent="0.3">
      <x:c r="H2143" s="226"/>
      <x:c r="J2143" s="23"/>
      <x:c r="M2143" s="226"/>
      <x:c r="Q2143" s="23"/>
      <x:c r="R2143" s="23"/>
      <x:c r="T2143" s="226"/>
      <x:c r="U2143" s="226"/>
      <x:c r="V2143" s="226"/>
      <x:c r="W2143" s="226"/>
      <x:c r="X2143" s="226"/>
      <x:c r="Y2143" s="226"/>
      <x:c r="Z2143" s="226"/>
      <x:c r="AA2143" s="226"/>
      <x:c r="AC2143" s="226"/>
      <x:c r="AE2143" s="222"/>
      <x:c r="AF2143" s="226"/>
      <x:c r="AH2143" s="222"/>
      <x:c r="AI2143" s="23"/>
      <x:c r="AJ2143" s="226"/>
      <x:c r="AK2143" s="226"/>
      <x:c r="AM2143" s="226"/>
      <x:c r="AN2143" s="226"/>
      <x:c r="AO2143" s="226"/>
    </x:row>
    <x:row r="2144" spans="1:57" x14ac:dyDescent="0.3">
      <x:c r="H2144" s="226"/>
      <x:c r="J2144" s="23"/>
      <x:c r="Q2144" s="23"/>
      <x:c r="R2144" s="23"/>
      <x:c r="T2144" s="226"/>
      <x:c r="U2144" s="226"/>
      <x:c r="V2144" s="226"/>
      <x:c r="W2144" s="226"/>
      <x:c r="X2144" s="226"/>
      <x:c r="Y2144" s="226"/>
      <x:c r="Z2144" s="226"/>
      <x:c r="AA2144" s="226"/>
      <x:c r="AC2144" s="226"/>
      <x:c r="AE2144" s="222"/>
      <x:c r="AF2144" s="226"/>
      <x:c r="AH2144" s="222"/>
      <x:c r="AI2144" s="23"/>
      <x:c r="AJ2144" s="222"/>
      <x:c r="AK2144" s="222"/>
      <x:c r="AM2144" s="226"/>
      <x:c r="AN2144" s="222"/>
      <x:c r="AO2144" s="222"/>
    </x:row>
    <x:row r="2145" spans="1:57" x14ac:dyDescent="0.3">
      <x:c r="H2145" s="226"/>
      <x:c r="J2145" s="23"/>
      <x:c r="Q2145" s="23"/>
      <x:c r="R2145" s="23"/>
      <x:c r="T2145" s="226"/>
      <x:c r="U2145" s="226"/>
      <x:c r="V2145" s="226"/>
      <x:c r="W2145" s="226"/>
      <x:c r="X2145" s="226"/>
      <x:c r="Y2145" s="226"/>
      <x:c r="Z2145" s="226"/>
      <x:c r="AA2145" s="226"/>
      <x:c r="AC2145" s="226"/>
      <x:c r="AE2145" s="222"/>
      <x:c r="AF2145" s="226"/>
      <x:c r="AH2145" s="222"/>
      <x:c r="AI2145" s="23"/>
      <x:c r="AJ2145" s="222"/>
      <x:c r="AK2145" s="222"/>
      <x:c r="AM2145" s="226"/>
      <x:c r="AN2145" s="222"/>
      <x:c r="AO2145" s="222"/>
    </x:row>
    <x:row r="2146" spans="1:57" x14ac:dyDescent="0.3">
      <x:c r="H2146" s="226"/>
      <x:c r="J2146" s="23"/>
      <x:c r="M2146" s="226"/>
      <x:c r="Q2146" s="23"/>
      <x:c r="R2146" s="23"/>
      <x:c r="T2146" s="226"/>
      <x:c r="U2146" s="226"/>
      <x:c r="V2146" s="226"/>
      <x:c r="W2146" s="226"/>
      <x:c r="X2146" s="226"/>
      <x:c r="Y2146" s="226"/>
      <x:c r="Z2146" s="226"/>
      <x:c r="AA2146" s="226"/>
      <x:c r="AC2146" s="226"/>
      <x:c r="AE2146" s="222"/>
      <x:c r="AF2146" s="226"/>
      <x:c r="AH2146" s="222"/>
      <x:c r="AI2146" s="23"/>
      <x:c r="AJ2146" s="222"/>
      <x:c r="AK2146" s="222"/>
      <x:c r="AM2146" s="226"/>
      <x:c r="AN2146" s="222"/>
      <x:c r="AO2146" s="222"/>
    </x:row>
    <x:row r="2147" spans="1:57" x14ac:dyDescent="0.3">
      <x:c r="H2147" s="226"/>
      <x:c r="J2147" s="23"/>
      <x:c r="M2147" s="226"/>
      <x:c r="Q2147" s="23"/>
      <x:c r="R2147" s="23"/>
      <x:c r="T2147" s="226"/>
      <x:c r="U2147" s="226"/>
      <x:c r="V2147" s="226"/>
      <x:c r="W2147" s="226"/>
      <x:c r="X2147" s="226"/>
      <x:c r="Y2147" s="226"/>
      <x:c r="Z2147" s="226"/>
      <x:c r="AA2147" s="226"/>
      <x:c r="AC2147" s="226"/>
      <x:c r="AE2147" s="222"/>
      <x:c r="AF2147" s="226"/>
      <x:c r="AH2147" s="222"/>
      <x:c r="AI2147" s="23"/>
      <x:c r="AJ2147" s="222"/>
      <x:c r="AK2147" s="222"/>
      <x:c r="AM2147" s="226"/>
      <x:c r="AN2147" s="222"/>
      <x:c r="AO2147" s="222"/>
    </x:row>
    <x:row r="2148" spans="1:57" x14ac:dyDescent="0.3">
      <x:c r="H2148" s="226"/>
      <x:c r="J2148" s="23"/>
      <x:c r="M2148" s="226"/>
      <x:c r="Q2148" s="23"/>
      <x:c r="R2148" s="23"/>
      <x:c r="T2148" s="226"/>
      <x:c r="U2148" s="226"/>
      <x:c r="V2148" s="226"/>
      <x:c r="W2148" s="226"/>
      <x:c r="X2148" s="226"/>
      <x:c r="Y2148" s="226"/>
      <x:c r="Z2148" s="226"/>
      <x:c r="AA2148" s="226"/>
      <x:c r="AC2148" s="226"/>
      <x:c r="AE2148" s="226"/>
      <x:c r="AF2148" s="226"/>
      <x:c r="AH2148" s="222"/>
      <x:c r="AI2148" s="23"/>
      <x:c r="AJ2148" s="222"/>
      <x:c r="AK2148" s="222"/>
      <x:c r="AM2148" s="226"/>
      <x:c r="AN2148" s="222"/>
      <x:c r="AO2148" s="222"/>
    </x:row>
    <x:row r="2149" spans="1:57" x14ac:dyDescent="0.3">
      <x:c r="H2149" s="226"/>
      <x:c r="J2149" s="23"/>
      <x:c r="M2149" s="226"/>
      <x:c r="Q2149" s="23"/>
      <x:c r="R2149" s="23"/>
      <x:c r="T2149" s="226"/>
      <x:c r="U2149" s="226"/>
      <x:c r="V2149" s="226"/>
      <x:c r="W2149" s="226"/>
      <x:c r="X2149" s="226"/>
      <x:c r="Y2149" s="226"/>
      <x:c r="Z2149" s="226"/>
      <x:c r="AA2149" s="226"/>
      <x:c r="AC2149" s="226"/>
      <x:c r="AE2149" s="226"/>
      <x:c r="AF2149" s="226"/>
      <x:c r="AH2149" s="222"/>
      <x:c r="AI2149" s="23"/>
      <x:c r="AJ2149" s="222"/>
      <x:c r="AK2149" s="222"/>
      <x:c r="AM2149" s="226"/>
      <x:c r="AN2149" s="222"/>
      <x:c r="AO2149" s="222"/>
    </x:row>
    <x:row r="2150" spans="1:57" x14ac:dyDescent="0.3">
      <x:c r="H2150" s="226"/>
      <x:c r="J2150" s="23"/>
      <x:c r="M2150" s="226"/>
      <x:c r="Q2150" s="23"/>
      <x:c r="R2150" s="23"/>
      <x:c r="T2150" s="226"/>
      <x:c r="U2150" s="226"/>
      <x:c r="V2150" s="226"/>
      <x:c r="W2150" s="226"/>
      <x:c r="X2150" s="226"/>
      <x:c r="Y2150" s="226"/>
      <x:c r="Z2150" s="226"/>
      <x:c r="AA2150" s="226"/>
      <x:c r="AC2150" s="226"/>
      <x:c r="AE2150" s="226"/>
      <x:c r="AF2150" s="226"/>
      <x:c r="AH2150" s="222"/>
      <x:c r="AI2150" s="23"/>
      <x:c r="AJ2150" s="222"/>
      <x:c r="AK2150" s="222"/>
      <x:c r="AM2150" s="226"/>
      <x:c r="AN2150" s="222"/>
      <x:c r="AO2150" s="222"/>
    </x:row>
    <x:row r="2151" spans="1:57" x14ac:dyDescent="0.3">
      <x:c r="H2151" s="226"/>
      <x:c r="J2151" s="23"/>
      <x:c r="M2151" s="226"/>
      <x:c r="Q2151" s="23"/>
      <x:c r="R2151" s="23"/>
      <x:c r="T2151" s="226"/>
      <x:c r="U2151" s="226"/>
      <x:c r="V2151" s="226"/>
      <x:c r="W2151" s="226"/>
      <x:c r="X2151" s="226"/>
      <x:c r="Y2151" s="226"/>
      <x:c r="Z2151" s="226"/>
      <x:c r="AA2151" s="226"/>
      <x:c r="AC2151" s="226"/>
      <x:c r="AE2151" s="222"/>
      <x:c r="AF2151" s="226"/>
      <x:c r="AH2151" s="222"/>
      <x:c r="AI2151" s="23"/>
      <x:c r="AJ2151" s="222"/>
      <x:c r="AK2151" s="222"/>
      <x:c r="AM2151" s="226"/>
      <x:c r="AN2151" s="222"/>
      <x:c r="AO2151" s="222"/>
    </x:row>
    <x:row r="2152" spans="1:57" x14ac:dyDescent="0.3">
      <x:c r="H2152" s="226"/>
      <x:c r="J2152" s="23"/>
      <x:c r="M2152" s="226"/>
      <x:c r="Q2152" s="23"/>
      <x:c r="R2152" s="23"/>
      <x:c r="T2152" s="226"/>
      <x:c r="U2152" s="226"/>
      <x:c r="V2152" s="226"/>
      <x:c r="W2152" s="226"/>
      <x:c r="X2152" s="226"/>
      <x:c r="Y2152" s="226"/>
      <x:c r="Z2152" s="226"/>
      <x:c r="AA2152" s="226"/>
      <x:c r="AC2152" s="226"/>
      <x:c r="AE2152" s="222"/>
      <x:c r="AF2152" s="226"/>
      <x:c r="AH2152" s="222"/>
      <x:c r="AI2152" s="23"/>
      <x:c r="AJ2152" s="222"/>
      <x:c r="AK2152" s="222"/>
      <x:c r="AM2152" s="226"/>
      <x:c r="AN2152" s="222"/>
      <x:c r="AO2152" s="222"/>
    </x:row>
    <x:row r="2153" spans="1:57" x14ac:dyDescent="0.3">
      <x:c r="H2153" s="226"/>
      <x:c r="J2153" s="23"/>
      <x:c r="Q2153" s="23"/>
      <x:c r="R2153" s="23"/>
      <x:c r="T2153" s="226"/>
      <x:c r="U2153" s="226"/>
      <x:c r="V2153" s="226"/>
      <x:c r="W2153" s="226"/>
      <x:c r="X2153" s="226"/>
      <x:c r="Y2153" s="226"/>
      <x:c r="Z2153" s="226"/>
      <x:c r="AA2153" s="226"/>
      <x:c r="AC2153" s="226"/>
      <x:c r="AE2153" s="222"/>
      <x:c r="AF2153" s="226"/>
      <x:c r="AH2153" s="222"/>
      <x:c r="AI2153" s="23"/>
      <x:c r="AJ2153" s="222"/>
      <x:c r="AK2153" s="222"/>
      <x:c r="AM2153" s="226"/>
      <x:c r="AN2153" s="222"/>
      <x:c r="AO2153" s="222"/>
    </x:row>
    <x:row r="2154" spans="1:57" x14ac:dyDescent="0.3">
      <x:c r="H2154" s="226"/>
      <x:c r="J2154" s="23"/>
      <x:c r="M2154" s="226"/>
      <x:c r="Q2154" s="23"/>
      <x:c r="R2154" s="23"/>
      <x:c r="T2154" s="226"/>
      <x:c r="U2154" s="226"/>
      <x:c r="V2154" s="226"/>
      <x:c r="W2154" s="226"/>
      <x:c r="X2154" s="226"/>
      <x:c r="Y2154" s="226"/>
      <x:c r="Z2154" s="226"/>
      <x:c r="AA2154" s="226"/>
      <x:c r="AC2154" s="226"/>
      <x:c r="AE2154" s="226"/>
      <x:c r="AF2154" s="226"/>
      <x:c r="AH2154" s="222"/>
      <x:c r="AI2154" s="23"/>
      <x:c r="AJ2154" s="222"/>
      <x:c r="AK2154" s="222"/>
      <x:c r="AM2154" s="226"/>
      <x:c r="AN2154" s="222"/>
      <x:c r="AO2154" s="222"/>
    </x:row>
    <x:row r="2155" spans="1:57" x14ac:dyDescent="0.3">
      <x:c r="H2155" s="226"/>
      <x:c r="J2155" s="23"/>
      <x:c r="Q2155" s="23"/>
      <x:c r="R2155" s="23"/>
      <x:c r="T2155" s="226"/>
      <x:c r="U2155" s="226"/>
      <x:c r="V2155" s="226"/>
      <x:c r="W2155" s="226"/>
      <x:c r="X2155" s="226"/>
      <x:c r="Y2155" s="226"/>
      <x:c r="Z2155" s="226"/>
      <x:c r="AA2155" s="226"/>
      <x:c r="AC2155" s="226"/>
      <x:c r="AE2155" s="226"/>
      <x:c r="AF2155" s="226"/>
      <x:c r="AH2155" s="222"/>
      <x:c r="AI2155" s="23"/>
      <x:c r="AJ2155" s="222"/>
      <x:c r="AK2155" s="222"/>
      <x:c r="AM2155" s="226"/>
      <x:c r="AN2155" s="222"/>
      <x:c r="AO2155" s="222"/>
    </x:row>
    <x:row r="2156" spans="1:57" x14ac:dyDescent="0.3">
      <x:c r="H2156" s="226"/>
      <x:c r="J2156" s="23"/>
      <x:c r="Q2156" s="23"/>
      <x:c r="R2156" s="23"/>
      <x:c r="T2156" s="226"/>
      <x:c r="U2156" s="226"/>
      <x:c r="V2156" s="226"/>
      <x:c r="W2156" s="226"/>
      <x:c r="X2156" s="226"/>
      <x:c r="Y2156" s="226"/>
      <x:c r="Z2156" s="226"/>
      <x:c r="AA2156" s="226"/>
      <x:c r="AC2156" s="226"/>
      <x:c r="AE2156" s="222"/>
      <x:c r="AF2156" s="226"/>
      <x:c r="AH2156" s="226"/>
      <x:c r="AI2156" s="23"/>
      <x:c r="AJ2156" s="226"/>
      <x:c r="AK2156" s="226"/>
      <x:c r="AM2156" s="226"/>
      <x:c r="AN2156" s="226"/>
      <x:c r="AO2156" s="226"/>
    </x:row>
    <x:row r="2157" spans="1:57" x14ac:dyDescent="0.3">
      <x:c r="H2157" s="226"/>
      <x:c r="J2157" s="23"/>
      <x:c r="Q2157" s="23"/>
      <x:c r="R2157" s="23"/>
      <x:c r="T2157" s="226"/>
      <x:c r="U2157" s="226"/>
      <x:c r="V2157" s="226"/>
      <x:c r="W2157" s="226"/>
      <x:c r="X2157" s="226"/>
      <x:c r="Y2157" s="226"/>
      <x:c r="Z2157" s="226"/>
      <x:c r="AA2157" s="226"/>
      <x:c r="AC2157" s="226"/>
      <x:c r="AE2157" s="222"/>
      <x:c r="AF2157" s="226"/>
      <x:c r="AH2157" s="222"/>
      <x:c r="AI2157" s="23"/>
      <x:c r="AJ2157" s="222"/>
      <x:c r="AK2157" s="222"/>
      <x:c r="AM2157" s="226"/>
      <x:c r="AN2157" s="222"/>
      <x:c r="AO2157" s="222"/>
    </x:row>
    <x:row r="2158" spans="1:57" x14ac:dyDescent="0.3">
      <x:c r="H2158" s="226"/>
      <x:c r="J2158" s="23"/>
      <x:c r="M2158" s="226"/>
      <x:c r="Q2158" s="23"/>
      <x:c r="R2158" s="23"/>
      <x:c r="T2158" s="226"/>
      <x:c r="U2158" s="226"/>
      <x:c r="V2158" s="226"/>
      <x:c r="W2158" s="226"/>
      <x:c r="X2158" s="226"/>
      <x:c r="Y2158" s="226"/>
      <x:c r="Z2158" s="226"/>
      <x:c r="AA2158" s="226"/>
      <x:c r="AC2158" s="226"/>
      <x:c r="AE2158" s="222"/>
      <x:c r="AF2158" s="226"/>
      <x:c r="AH2158" s="222"/>
      <x:c r="AI2158" s="23"/>
      <x:c r="AJ2158" s="222"/>
      <x:c r="AK2158" s="222"/>
      <x:c r="AM2158" s="226"/>
      <x:c r="AN2158" s="222"/>
      <x:c r="AO2158" s="222"/>
    </x:row>
    <x:row r="2159" spans="1:57" x14ac:dyDescent="0.3">
      <x:c r="H2159" s="226"/>
      <x:c r="J2159" s="23"/>
      <x:c r="Q2159" s="23"/>
      <x:c r="R2159" s="23"/>
      <x:c r="T2159" s="226"/>
      <x:c r="U2159" s="226"/>
      <x:c r="V2159" s="226"/>
      <x:c r="W2159" s="226"/>
      <x:c r="X2159" s="226"/>
      <x:c r="Y2159" s="226"/>
      <x:c r="Z2159" s="226"/>
      <x:c r="AA2159" s="226"/>
      <x:c r="AC2159" s="226"/>
      <x:c r="AE2159" s="222"/>
      <x:c r="AF2159" s="226"/>
      <x:c r="AH2159" s="222"/>
      <x:c r="AI2159" s="23"/>
      <x:c r="AJ2159" s="222"/>
      <x:c r="AK2159" s="222"/>
      <x:c r="AM2159" s="226"/>
      <x:c r="AN2159" s="222"/>
      <x:c r="AO2159" s="222"/>
    </x:row>
    <x:row r="2160" spans="1:57" x14ac:dyDescent="0.3">
      <x:c r="H2160" s="226"/>
      <x:c r="J2160" s="23"/>
      <x:c r="M2160" s="226"/>
      <x:c r="Q2160" s="23"/>
      <x:c r="R2160" s="23"/>
      <x:c r="T2160" s="226"/>
      <x:c r="U2160" s="226"/>
      <x:c r="V2160" s="226"/>
      <x:c r="W2160" s="226"/>
      <x:c r="X2160" s="226"/>
      <x:c r="Y2160" s="226"/>
      <x:c r="Z2160" s="226"/>
      <x:c r="AA2160" s="226"/>
      <x:c r="AC2160" s="226"/>
      <x:c r="AE2160" s="226"/>
      <x:c r="AF2160" s="226"/>
      <x:c r="AH2160" s="222"/>
      <x:c r="AI2160" s="23"/>
      <x:c r="AJ2160" s="222"/>
      <x:c r="AK2160" s="222"/>
      <x:c r="AM2160" s="226"/>
      <x:c r="AN2160" s="222"/>
      <x:c r="AO2160" s="222"/>
    </x:row>
    <x:row r="2161" spans="1:57" x14ac:dyDescent="0.3">
      <x:c r="H2161" s="226"/>
      <x:c r="J2161" s="23"/>
      <x:c r="Q2161" s="23"/>
      <x:c r="R2161" s="23"/>
      <x:c r="T2161" s="226"/>
      <x:c r="U2161" s="226"/>
      <x:c r="V2161" s="226"/>
      <x:c r="W2161" s="226"/>
      <x:c r="X2161" s="226"/>
      <x:c r="Y2161" s="226"/>
      <x:c r="Z2161" s="226"/>
      <x:c r="AA2161" s="226"/>
      <x:c r="AC2161" s="226"/>
      <x:c r="AE2161" s="222"/>
      <x:c r="AF2161" s="226"/>
      <x:c r="AH2161" s="222"/>
      <x:c r="AI2161" s="23"/>
      <x:c r="AJ2161" s="222"/>
      <x:c r="AK2161" s="222"/>
      <x:c r="AM2161" s="226"/>
      <x:c r="AN2161" s="222"/>
      <x:c r="AO2161" s="222"/>
    </x:row>
    <x:row r="2162" spans="1:57" x14ac:dyDescent="0.3">
      <x:c r="H2162" s="226"/>
      <x:c r="J2162" s="23"/>
      <x:c r="M2162" s="226"/>
      <x:c r="Q2162" s="23"/>
      <x:c r="R2162" s="23"/>
      <x:c r="T2162" s="226"/>
      <x:c r="U2162" s="226"/>
      <x:c r="V2162" s="226"/>
      <x:c r="W2162" s="226"/>
      <x:c r="X2162" s="226"/>
      <x:c r="Y2162" s="226"/>
      <x:c r="Z2162" s="226"/>
      <x:c r="AA2162" s="226"/>
      <x:c r="AC2162" s="226"/>
      <x:c r="AE2162" s="226"/>
      <x:c r="AF2162" s="226"/>
      <x:c r="AH2162" s="222"/>
      <x:c r="AI2162" s="23"/>
      <x:c r="AJ2162" s="222"/>
      <x:c r="AK2162" s="222"/>
      <x:c r="AM2162" s="226"/>
      <x:c r="AN2162" s="222"/>
      <x:c r="AO2162" s="222"/>
    </x:row>
    <x:row r="2163" spans="1:57" x14ac:dyDescent="0.3">
      <x:c r="H2163" s="226"/>
      <x:c r="J2163" s="23"/>
      <x:c r="M2163" s="226"/>
      <x:c r="Q2163" s="23"/>
      <x:c r="R2163" s="23"/>
      <x:c r="T2163" s="226"/>
      <x:c r="U2163" s="226"/>
      <x:c r="V2163" s="226"/>
      <x:c r="W2163" s="226"/>
      <x:c r="X2163" s="226"/>
      <x:c r="Y2163" s="226"/>
      <x:c r="Z2163" s="226"/>
      <x:c r="AA2163" s="226"/>
      <x:c r="AC2163" s="226"/>
      <x:c r="AE2163" s="222"/>
      <x:c r="AF2163" s="226"/>
      <x:c r="AH2163" s="222"/>
      <x:c r="AI2163" s="23"/>
      <x:c r="AJ2163" s="222"/>
      <x:c r="AK2163" s="222"/>
      <x:c r="AM2163" s="226"/>
      <x:c r="AN2163" s="222"/>
      <x:c r="AO2163" s="222"/>
    </x:row>
    <x:row r="2164" spans="1:57" x14ac:dyDescent="0.3">
      <x:c r="H2164" s="226"/>
      <x:c r="J2164" s="23"/>
      <x:c r="Q2164" s="23"/>
      <x:c r="R2164" s="23"/>
      <x:c r="T2164" s="226"/>
      <x:c r="U2164" s="226"/>
      <x:c r="V2164" s="226"/>
      <x:c r="W2164" s="226"/>
      <x:c r="X2164" s="226"/>
      <x:c r="Y2164" s="226"/>
      <x:c r="Z2164" s="226"/>
      <x:c r="AA2164" s="226"/>
      <x:c r="AC2164" s="226"/>
      <x:c r="AE2164" s="222"/>
      <x:c r="AF2164" s="226"/>
      <x:c r="AH2164" s="222"/>
      <x:c r="AI2164" s="23"/>
      <x:c r="AJ2164" s="222"/>
      <x:c r="AK2164" s="222"/>
      <x:c r="AM2164" s="226"/>
      <x:c r="AN2164" s="222"/>
      <x:c r="AO2164" s="222"/>
    </x:row>
    <x:row r="2165" spans="1:57" x14ac:dyDescent="0.3">
      <x:c r="H2165" s="226"/>
      <x:c r="J2165" s="23"/>
      <x:c r="Q2165" s="23"/>
      <x:c r="R2165" s="23"/>
      <x:c r="T2165" s="226"/>
      <x:c r="U2165" s="226"/>
      <x:c r="V2165" s="226"/>
      <x:c r="W2165" s="226"/>
      <x:c r="X2165" s="226"/>
      <x:c r="Y2165" s="226"/>
      <x:c r="Z2165" s="226"/>
      <x:c r="AA2165" s="226"/>
      <x:c r="AC2165" s="226"/>
      <x:c r="AE2165" s="222"/>
      <x:c r="AF2165" s="226"/>
      <x:c r="AH2165" s="222"/>
      <x:c r="AI2165" s="23"/>
      <x:c r="AJ2165" s="222"/>
      <x:c r="AK2165" s="222"/>
      <x:c r="AM2165" s="226"/>
      <x:c r="AN2165" s="222"/>
      <x:c r="AO2165" s="222"/>
    </x:row>
    <x:row r="2166" spans="1:57" x14ac:dyDescent="0.3">
      <x:c r="H2166" s="226"/>
      <x:c r="J2166" s="23"/>
      <x:c r="M2166" s="226"/>
      <x:c r="Q2166" s="23"/>
      <x:c r="R2166" s="23"/>
      <x:c r="T2166" s="226"/>
      <x:c r="U2166" s="226"/>
      <x:c r="V2166" s="226"/>
      <x:c r="W2166" s="226"/>
      <x:c r="X2166" s="226"/>
      <x:c r="Y2166" s="226"/>
      <x:c r="Z2166" s="226"/>
      <x:c r="AA2166" s="226"/>
      <x:c r="AC2166" s="226"/>
      <x:c r="AE2166" s="226"/>
      <x:c r="AF2166" s="226"/>
      <x:c r="AH2166" s="222"/>
      <x:c r="AI2166" s="23"/>
      <x:c r="AJ2166" s="222"/>
      <x:c r="AK2166" s="222"/>
      <x:c r="AM2166" s="226"/>
      <x:c r="AN2166" s="222"/>
      <x:c r="AO2166" s="222"/>
    </x:row>
    <x:row r="2167" spans="1:57" x14ac:dyDescent="0.3">
      <x:c r="H2167" s="226"/>
      <x:c r="J2167" s="23"/>
      <x:c r="Q2167" s="23"/>
      <x:c r="R2167" s="23"/>
      <x:c r="T2167" s="226"/>
      <x:c r="U2167" s="226"/>
      <x:c r="V2167" s="226"/>
      <x:c r="W2167" s="226"/>
      <x:c r="X2167" s="226"/>
      <x:c r="Y2167" s="226"/>
      <x:c r="Z2167" s="226"/>
      <x:c r="AA2167" s="226"/>
      <x:c r="AC2167" s="226"/>
      <x:c r="AE2167" s="226"/>
      <x:c r="AF2167" s="226"/>
      <x:c r="AH2167" s="222"/>
      <x:c r="AI2167" s="23"/>
      <x:c r="AJ2167" s="222"/>
      <x:c r="AK2167" s="222"/>
      <x:c r="AM2167" s="226"/>
      <x:c r="AN2167" s="222"/>
      <x:c r="AO2167" s="222"/>
    </x:row>
    <x:row r="2168" spans="1:57" x14ac:dyDescent="0.3">
      <x:c r="H2168" s="226"/>
      <x:c r="J2168" s="23"/>
      <x:c r="M2168" s="226"/>
      <x:c r="Q2168" s="23"/>
      <x:c r="R2168" s="23"/>
      <x:c r="T2168" s="226"/>
      <x:c r="U2168" s="226"/>
      <x:c r="V2168" s="226"/>
      <x:c r="W2168" s="226"/>
      <x:c r="X2168" s="226"/>
      <x:c r="Y2168" s="226"/>
      <x:c r="Z2168" s="226"/>
      <x:c r="AA2168" s="226"/>
      <x:c r="AC2168" s="226"/>
      <x:c r="AE2168" s="226"/>
      <x:c r="AF2168" s="226"/>
      <x:c r="AH2168" s="222"/>
      <x:c r="AI2168" s="23"/>
      <x:c r="AJ2168" s="222"/>
      <x:c r="AK2168" s="222"/>
      <x:c r="AM2168" s="226"/>
      <x:c r="AN2168" s="222"/>
      <x:c r="AO2168" s="222"/>
    </x:row>
    <x:row r="2169" spans="1:57" x14ac:dyDescent="0.3">
      <x:c r="H2169" s="226"/>
      <x:c r="J2169" s="23"/>
      <x:c r="M2169" s="226"/>
      <x:c r="Q2169" s="23"/>
      <x:c r="R2169" s="23"/>
      <x:c r="T2169" s="226"/>
      <x:c r="U2169" s="226"/>
      <x:c r="V2169" s="226"/>
      <x:c r="W2169" s="226"/>
      <x:c r="X2169" s="226"/>
      <x:c r="Y2169" s="226"/>
      <x:c r="Z2169" s="226"/>
      <x:c r="AA2169" s="226"/>
      <x:c r="AC2169" s="226"/>
      <x:c r="AE2169" s="222"/>
      <x:c r="AF2169" s="226"/>
      <x:c r="AH2169" s="222"/>
      <x:c r="AI2169" s="23"/>
      <x:c r="AJ2169" s="222"/>
      <x:c r="AK2169" s="222"/>
      <x:c r="AM2169" s="226"/>
      <x:c r="AN2169" s="222"/>
      <x:c r="AO2169" s="222"/>
    </x:row>
    <x:row r="2170" spans="1:57" x14ac:dyDescent="0.3">
      <x:c r="H2170" s="226"/>
      <x:c r="J2170" s="23"/>
      <x:c r="M2170" s="226"/>
      <x:c r="Q2170" s="23"/>
      <x:c r="R2170" s="23"/>
      <x:c r="T2170" s="226"/>
      <x:c r="U2170" s="226"/>
      <x:c r="V2170" s="226"/>
      <x:c r="W2170" s="226"/>
      <x:c r="X2170" s="226"/>
      <x:c r="Y2170" s="226"/>
      <x:c r="Z2170" s="226"/>
      <x:c r="AA2170" s="226"/>
      <x:c r="AC2170" s="226"/>
      <x:c r="AE2170" s="222"/>
      <x:c r="AF2170" s="226"/>
      <x:c r="AH2170" s="222"/>
      <x:c r="AI2170" s="23"/>
      <x:c r="AJ2170" s="222"/>
      <x:c r="AK2170" s="222"/>
      <x:c r="AM2170" s="226"/>
      <x:c r="AN2170" s="222"/>
      <x:c r="AO2170" s="222"/>
    </x:row>
    <x:row r="2171" spans="1:57" x14ac:dyDescent="0.3">
      <x:c r="H2171" s="226"/>
      <x:c r="J2171" s="23"/>
      <x:c r="M2171" s="226"/>
      <x:c r="Q2171" s="23"/>
      <x:c r="R2171" s="23"/>
      <x:c r="T2171" s="226"/>
      <x:c r="U2171" s="226"/>
      <x:c r="V2171" s="226"/>
      <x:c r="W2171" s="226"/>
      <x:c r="X2171" s="226"/>
      <x:c r="Y2171" s="226"/>
      <x:c r="Z2171" s="226"/>
      <x:c r="AA2171" s="226"/>
      <x:c r="AC2171" s="226"/>
      <x:c r="AE2171" s="226"/>
      <x:c r="AF2171" s="226"/>
      <x:c r="AH2171" s="222"/>
      <x:c r="AI2171" s="23"/>
      <x:c r="AJ2171" s="222"/>
      <x:c r="AK2171" s="222"/>
      <x:c r="AM2171" s="226"/>
      <x:c r="AN2171" s="222"/>
      <x:c r="AO2171" s="222"/>
    </x:row>
    <x:row r="2172" spans="1:57" x14ac:dyDescent="0.3">
      <x:c r="H2172" s="226"/>
      <x:c r="J2172" s="23"/>
      <x:c r="M2172" s="226"/>
      <x:c r="Q2172" s="23"/>
      <x:c r="R2172" s="23"/>
      <x:c r="T2172" s="226"/>
      <x:c r="U2172" s="226"/>
      <x:c r="V2172" s="226"/>
      <x:c r="W2172" s="226"/>
      <x:c r="X2172" s="226"/>
      <x:c r="Y2172" s="226"/>
      <x:c r="Z2172" s="226"/>
      <x:c r="AA2172" s="226"/>
      <x:c r="AC2172" s="226"/>
      <x:c r="AE2172" s="222"/>
      <x:c r="AF2172" s="226"/>
      <x:c r="AH2172" s="222"/>
      <x:c r="AI2172" s="23"/>
      <x:c r="AJ2172" s="222"/>
      <x:c r="AK2172" s="222"/>
      <x:c r="AM2172" s="226"/>
      <x:c r="AN2172" s="222"/>
      <x:c r="AO2172" s="222"/>
    </x:row>
    <x:row r="2173" spans="1:57" x14ac:dyDescent="0.3">
      <x:c r="H2173" s="226"/>
      <x:c r="J2173" s="23"/>
      <x:c r="Q2173" s="23"/>
      <x:c r="R2173" s="23"/>
      <x:c r="T2173" s="226"/>
      <x:c r="U2173" s="226"/>
      <x:c r="V2173" s="226"/>
      <x:c r="W2173" s="226"/>
      <x:c r="X2173" s="226"/>
      <x:c r="Y2173" s="226"/>
      <x:c r="Z2173" s="226"/>
      <x:c r="AA2173" s="226"/>
      <x:c r="AC2173" s="226"/>
      <x:c r="AE2173" s="226"/>
      <x:c r="AF2173" s="226"/>
      <x:c r="AH2173" s="222"/>
      <x:c r="AI2173" s="23"/>
      <x:c r="AJ2173" s="222"/>
      <x:c r="AK2173" s="222"/>
      <x:c r="AM2173" s="226"/>
      <x:c r="AN2173" s="222"/>
      <x:c r="AO2173" s="222"/>
    </x:row>
    <x:row r="2174" spans="1:57" x14ac:dyDescent="0.3">
      <x:c r="H2174" s="226"/>
      <x:c r="J2174" s="23"/>
      <x:c r="M2174" s="226"/>
      <x:c r="Q2174" s="23"/>
      <x:c r="R2174" s="23"/>
      <x:c r="T2174" s="226"/>
      <x:c r="U2174" s="226"/>
      <x:c r="V2174" s="226"/>
      <x:c r="W2174" s="226"/>
      <x:c r="X2174" s="226"/>
      <x:c r="Y2174" s="226"/>
      <x:c r="Z2174" s="226"/>
      <x:c r="AA2174" s="226"/>
      <x:c r="AC2174" s="226"/>
      <x:c r="AE2174" s="222"/>
      <x:c r="AF2174" s="226"/>
      <x:c r="AH2174" s="222"/>
      <x:c r="AI2174" s="23"/>
      <x:c r="AJ2174" s="222"/>
      <x:c r="AK2174" s="222"/>
      <x:c r="AM2174" s="226"/>
      <x:c r="AN2174" s="222"/>
      <x:c r="AO2174" s="222"/>
    </x:row>
    <x:row r="2175" spans="1:57" x14ac:dyDescent="0.3">
      <x:c r="H2175" s="226"/>
      <x:c r="J2175" s="23"/>
      <x:c r="Q2175" s="23"/>
      <x:c r="R2175" s="23"/>
      <x:c r="T2175" s="226"/>
      <x:c r="U2175" s="226"/>
      <x:c r="V2175" s="226"/>
      <x:c r="W2175" s="226"/>
      <x:c r="X2175" s="226"/>
      <x:c r="Y2175" s="226"/>
      <x:c r="Z2175" s="226"/>
      <x:c r="AA2175" s="226"/>
      <x:c r="AC2175" s="226"/>
      <x:c r="AE2175" s="222"/>
      <x:c r="AF2175" s="226"/>
      <x:c r="AH2175" s="222"/>
      <x:c r="AI2175" s="23"/>
      <x:c r="AJ2175" s="222"/>
      <x:c r="AK2175" s="222"/>
      <x:c r="AM2175" s="226"/>
      <x:c r="AN2175" s="222"/>
      <x:c r="AO2175" s="222"/>
    </x:row>
    <x:row r="2176" spans="1:57" x14ac:dyDescent="0.3">
      <x:c r="H2176" s="226"/>
      <x:c r="J2176" s="23"/>
      <x:c r="Q2176" s="23"/>
      <x:c r="R2176" s="23"/>
      <x:c r="T2176" s="226"/>
      <x:c r="U2176" s="226"/>
      <x:c r="V2176" s="226"/>
      <x:c r="W2176" s="226"/>
      <x:c r="X2176" s="226"/>
      <x:c r="Y2176" s="226"/>
      <x:c r="Z2176" s="226"/>
      <x:c r="AA2176" s="226"/>
      <x:c r="AC2176" s="226"/>
      <x:c r="AE2176" s="222"/>
      <x:c r="AF2176" s="226"/>
      <x:c r="AH2176" s="222"/>
      <x:c r="AI2176" s="23"/>
      <x:c r="AJ2176" s="222"/>
      <x:c r="AK2176" s="222"/>
      <x:c r="AM2176" s="226"/>
      <x:c r="AN2176" s="222"/>
      <x:c r="AO2176" s="222"/>
    </x:row>
    <x:row r="2177" spans="1:57" x14ac:dyDescent="0.3">
      <x:c r="H2177" s="226"/>
      <x:c r="J2177" s="23"/>
      <x:c r="M2177" s="226"/>
      <x:c r="Q2177" s="23"/>
      <x:c r="R2177" s="23"/>
      <x:c r="T2177" s="226"/>
      <x:c r="U2177" s="226"/>
      <x:c r="V2177" s="226"/>
      <x:c r="W2177" s="226"/>
      <x:c r="X2177" s="226"/>
      <x:c r="Y2177" s="226"/>
      <x:c r="Z2177" s="226"/>
      <x:c r="AA2177" s="226"/>
      <x:c r="AC2177" s="226"/>
      <x:c r="AE2177" s="222"/>
      <x:c r="AF2177" s="226"/>
      <x:c r="AH2177" s="222"/>
      <x:c r="AI2177" s="23"/>
      <x:c r="AJ2177" s="222"/>
      <x:c r="AK2177" s="222"/>
      <x:c r="AM2177" s="226"/>
      <x:c r="AN2177" s="222"/>
      <x:c r="AO2177" s="222"/>
    </x:row>
    <x:row r="2178" spans="1:57" x14ac:dyDescent="0.3">
      <x:c r="H2178" s="226"/>
      <x:c r="J2178" s="23"/>
      <x:c r="M2178" s="226"/>
      <x:c r="Q2178" s="23"/>
      <x:c r="R2178" s="23"/>
      <x:c r="T2178" s="226"/>
      <x:c r="U2178" s="226"/>
      <x:c r="V2178" s="226"/>
      <x:c r="W2178" s="226"/>
      <x:c r="X2178" s="226"/>
      <x:c r="Y2178" s="226"/>
      <x:c r="Z2178" s="226"/>
      <x:c r="AA2178" s="226"/>
      <x:c r="AC2178" s="226"/>
      <x:c r="AE2178" s="226"/>
      <x:c r="AF2178" s="226"/>
      <x:c r="AH2178" s="222"/>
      <x:c r="AI2178" s="23"/>
      <x:c r="AJ2178" s="222"/>
      <x:c r="AK2178" s="222"/>
      <x:c r="AM2178" s="226"/>
      <x:c r="AN2178" s="222"/>
      <x:c r="AO2178" s="222"/>
    </x:row>
    <x:row r="2179" spans="1:57" x14ac:dyDescent="0.3">
      <x:c r="H2179" s="226"/>
      <x:c r="J2179" s="23"/>
      <x:c r="Q2179" s="23"/>
      <x:c r="R2179" s="23"/>
      <x:c r="T2179" s="226"/>
      <x:c r="U2179" s="226"/>
      <x:c r="V2179" s="226"/>
      <x:c r="W2179" s="226"/>
      <x:c r="X2179" s="226"/>
      <x:c r="Y2179" s="226"/>
      <x:c r="Z2179" s="226"/>
      <x:c r="AA2179" s="226"/>
      <x:c r="AC2179" s="226"/>
      <x:c r="AE2179" s="222"/>
      <x:c r="AF2179" s="226"/>
      <x:c r="AH2179" s="222"/>
      <x:c r="AI2179" s="23"/>
      <x:c r="AJ2179" s="222"/>
      <x:c r="AK2179" s="222"/>
      <x:c r="AM2179" s="226"/>
      <x:c r="AN2179" s="222"/>
      <x:c r="AO2179" s="222"/>
    </x:row>
    <x:row r="2180" spans="1:57" x14ac:dyDescent="0.3">
      <x:c r="H2180" s="226"/>
      <x:c r="J2180" s="23"/>
      <x:c r="M2180" s="226"/>
      <x:c r="Q2180" s="23"/>
      <x:c r="R2180" s="23"/>
      <x:c r="T2180" s="226"/>
      <x:c r="U2180" s="226"/>
      <x:c r="V2180" s="226"/>
      <x:c r="W2180" s="226"/>
      <x:c r="X2180" s="226"/>
      <x:c r="Y2180" s="226"/>
      <x:c r="Z2180" s="226"/>
      <x:c r="AA2180" s="226"/>
      <x:c r="AC2180" s="226"/>
      <x:c r="AE2180" s="222"/>
      <x:c r="AF2180" s="226"/>
      <x:c r="AH2180" s="222"/>
      <x:c r="AI2180" s="23"/>
      <x:c r="AJ2180" s="222"/>
      <x:c r="AK2180" s="222"/>
      <x:c r="AM2180" s="226"/>
      <x:c r="AN2180" s="222"/>
      <x:c r="AO2180" s="222"/>
    </x:row>
    <x:row r="2181" spans="1:57" x14ac:dyDescent="0.3">
      <x:c r="H2181" s="226"/>
      <x:c r="J2181" s="23"/>
      <x:c r="M2181" s="226"/>
      <x:c r="Q2181" s="23"/>
      <x:c r="R2181" s="23"/>
      <x:c r="T2181" s="226"/>
      <x:c r="U2181" s="226"/>
      <x:c r="V2181" s="226"/>
      <x:c r="W2181" s="226"/>
      <x:c r="X2181" s="226"/>
      <x:c r="Y2181" s="226"/>
      <x:c r="Z2181" s="226"/>
      <x:c r="AA2181" s="226"/>
      <x:c r="AC2181" s="226"/>
      <x:c r="AE2181" s="222"/>
      <x:c r="AF2181" s="226"/>
      <x:c r="AH2181" s="222"/>
      <x:c r="AI2181" s="23"/>
      <x:c r="AJ2181" s="222"/>
      <x:c r="AK2181" s="222"/>
      <x:c r="AM2181" s="226"/>
      <x:c r="AN2181" s="222"/>
      <x:c r="AO2181" s="222"/>
    </x:row>
    <x:row r="2182" spans="1:57" x14ac:dyDescent="0.3">
      <x:c r="H2182" s="226"/>
      <x:c r="J2182" s="23"/>
      <x:c r="M2182" s="226"/>
      <x:c r="Q2182" s="23"/>
      <x:c r="R2182" s="23"/>
      <x:c r="T2182" s="226"/>
      <x:c r="U2182" s="226"/>
      <x:c r="V2182" s="226"/>
      <x:c r="W2182" s="226"/>
      <x:c r="X2182" s="226"/>
      <x:c r="Y2182" s="226"/>
      <x:c r="Z2182" s="226"/>
      <x:c r="AA2182" s="226"/>
      <x:c r="AC2182" s="226"/>
      <x:c r="AE2182" s="222"/>
      <x:c r="AF2182" s="226"/>
      <x:c r="AH2182" s="222"/>
      <x:c r="AI2182" s="23"/>
      <x:c r="AJ2182" s="222"/>
      <x:c r="AK2182" s="222"/>
      <x:c r="AM2182" s="226"/>
      <x:c r="AN2182" s="222"/>
      <x:c r="AO2182" s="222"/>
    </x:row>
    <x:row r="2183" spans="1:57" x14ac:dyDescent="0.3">
      <x:c r="H2183" s="226"/>
      <x:c r="J2183" s="23"/>
      <x:c r="Q2183" s="23"/>
      <x:c r="R2183" s="23"/>
      <x:c r="T2183" s="226"/>
      <x:c r="U2183" s="226"/>
      <x:c r="V2183" s="226"/>
      <x:c r="W2183" s="226"/>
      <x:c r="X2183" s="226"/>
      <x:c r="Y2183" s="226"/>
      <x:c r="Z2183" s="226"/>
      <x:c r="AA2183" s="226"/>
      <x:c r="AC2183" s="226"/>
      <x:c r="AE2183" s="222"/>
      <x:c r="AF2183" s="226"/>
      <x:c r="AH2183" s="222"/>
      <x:c r="AI2183" s="23"/>
      <x:c r="AJ2183" s="222"/>
      <x:c r="AK2183" s="222"/>
      <x:c r="AM2183" s="226"/>
      <x:c r="AN2183" s="222"/>
      <x:c r="AO2183" s="222"/>
    </x:row>
    <x:row r="2184" spans="1:57" x14ac:dyDescent="0.3">
      <x:c r="H2184" s="226"/>
      <x:c r="J2184" s="23"/>
      <x:c r="M2184" s="226"/>
      <x:c r="Q2184" s="23"/>
      <x:c r="R2184" s="23"/>
      <x:c r="T2184" s="226"/>
      <x:c r="U2184" s="226"/>
      <x:c r="V2184" s="226"/>
      <x:c r="W2184" s="226"/>
      <x:c r="X2184" s="226"/>
      <x:c r="Y2184" s="226"/>
      <x:c r="Z2184" s="226"/>
      <x:c r="AA2184" s="226"/>
      <x:c r="AC2184" s="226"/>
      <x:c r="AE2184" s="222"/>
      <x:c r="AF2184" s="226"/>
      <x:c r="AH2184" s="222"/>
      <x:c r="AI2184" s="23"/>
      <x:c r="AJ2184" s="222"/>
      <x:c r="AK2184" s="222"/>
      <x:c r="AM2184" s="226"/>
      <x:c r="AN2184" s="222"/>
      <x:c r="AO2184" s="222"/>
    </x:row>
    <x:row r="2185" spans="1:57" x14ac:dyDescent="0.3">
      <x:c r="H2185" s="226"/>
      <x:c r="J2185" s="23"/>
      <x:c r="Q2185" s="23"/>
      <x:c r="R2185" s="23"/>
      <x:c r="T2185" s="226"/>
      <x:c r="U2185" s="226"/>
      <x:c r="V2185" s="226"/>
      <x:c r="W2185" s="226"/>
      <x:c r="X2185" s="226"/>
      <x:c r="Y2185" s="226"/>
      <x:c r="Z2185" s="226"/>
      <x:c r="AA2185" s="226"/>
      <x:c r="AC2185" s="226"/>
      <x:c r="AE2185" s="222"/>
      <x:c r="AF2185" s="226"/>
      <x:c r="AH2185" s="222"/>
      <x:c r="AI2185" s="23"/>
      <x:c r="AJ2185" s="226"/>
      <x:c r="AK2185" s="226"/>
      <x:c r="AM2185" s="226"/>
      <x:c r="AN2185" s="226"/>
      <x:c r="AO2185" s="226"/>
    </x:row>
    <x:row r="2186" spans="1:57" x14ac:dyDescent="0.3">
      <x:c r="H2186" s="226"/>
      <x:c r="J2186" s="23"/>
      <x:c r="M2186" s="226"/>
      <x:c r="Q2186" s="23"/>
      <x:c r="R2186" s="23"/>
      <x:c r="T2186" s="226"/>
      <x:c r="U2186" s="226"/>
      <x:c r="V2186" s="226"/>
      <x:c r="W2186" s="226"/>
      <x:c r="X2186" s="226"/>
      <x:c r="Y2186" s="226"/>
      <x:c r="Z2186" s="226"/>
      <x:c r="AA2186" s="226"/>
      <x:c r="AC2186" s="226"/>
      <x:c r="AE2186" s="222"/>
      <x:c r="AF2186" s="226"/>
      <x:c r="AH2186" s="222"/>
      <x:c r="AI2186" s="23"/>
      <x:c r="AJ2186" s="222"/>
      <x:c r="AK2186" s="222"/>
      <x:c r="AM2186" s="226"/>
      <x:c r="AN2186" s="222"/>
      <x:c r="AO2186" s="222"/>
    </x:row>
    <x:row r="2187" spans="1:57" x14ac:dyDescent="0.3">
      <x:c r="H2187" s="226"/>
      <x:c r="J2187" s="23"/>
      <x:c r="M2187" s="226"/>
      <x:c r="Q2187" s="23"/>
      <x:c r="R2187" s="23"/>
      <x:c r="T2187" s="226"/>
      <x:c r="U2187" s="226"/>
      <x:c r="V2187" s="226"/>
      <x:c r="W2187" s="226"/>
      <x:c r="X2187" s="226"/>
      <x:c r="Y2187" s="226"/>
      <x:c r="Z2187" s="226"/>
      <x:c r="AA2187" s="226"/>
      <x:c r="AC2187" s="226"/>
      <x:c r="AE2187" s="222"/>
      <x:c r="AF2187" s="226"/>
      <x:c r="AH2187" s="222"/>
      <x:c r="AI2187" s="23"/>
      <x:c r="AJ2187" s="222"/>
      <x:c r="AK2187" s="222"/>
      <x:c r="AM2187" s="226"/>
      <x:c r="AN2187" s="222"/>
      <x:c r="AO2187" s="222"/>
    </x:row>
    <x:row r="2188" spans="1:57" x14ac:dyDescent="0.3">
      <x:c r="H2188" s="226"/>
      <x:c r="J2188" s="23"/>
      <x:c r="Q2188" s="23"/>
      <x:c r="R2188" s="23"/>
      <x:c r="T2188" s="226"/>
      <x:c r="U2188" s="226"/>
      <x:c r="V2188" s="226"/>
      <x:c r="W2188" s="226"/>
      <x:c r="X2188" s="226"/>
      <x:c r="Y2188" s="226"/>
      <x:c r="Z2188" s="226"/>
      <x:c r="AA2188" s="226"/>
      <x:c r="AC2188" s="226"/>
      <x:c r="AE2188" s="222"/>
      <x:c r="AF2188" s="226"/>
      <x:c r="AH2188" s="222"/>
      <x:c r="AI2188" s="23"/>
      <x:c r="AJ2188" s="222"/>
      <x:c r="AK2188" s="222"/>
      <x:c r="AM2188" s="226"/>
      <x:c r="AN2188" s="222"/>
      <x:c r="AO2188" s="222"/>
    </x:row>
    <x:row r="2189" spans="1:57" x14ac:dyDescent="0.3">
      <x:c r="H2189" s="226"/>
      <x:c r="J2189" s="23"/>
      <x:c r="M2189" s="226"/>
      <x:c r="Q2189" s="23"/>
      <x:c r="R2189" s="23"/>
      <x:c r="T2189" s="226"/>
      <x:c r="U2189" s="226"/>
      <x:c r="V2189" s="226"/>
      <x:c r="W2189" s="226"/>
      <x:c r="X2189" s="226"/>
      <x:c r="Y2189" s="226"/>
      <x:c r="Z2189" s="226"/>
      <x:c r="AA2189" s="226"/>
      <x:c r="AC2189" s="226"/>
      <x:c r="AE2189" s="226"/>
      <x:c r="AF2189" s="226"/>
      <x:c r="AH2189" s="222"/>
      <x:c r="AI2189" s="23"/>
      <x:c r="AJ2189" s="222"/>
      <x:c r="AK2189" s="222"/>
      <x:c r="AM2189" s="226"/>
      <x:c r="AN2189" s="222"/>
      <x:c r="AO2189" s="222"/>
    </x:row>
    <x:row r="2190" spans="1:57" x14ac:dyDescent="0.3">
      <x:c r="H2190" s="226"/>
      <x:c r="J2190" s="23"/>
      <x:c r="Q2190" s="23"/>
      <x:c r="R2190" s="23"/>
      <x:c r="T2190" s="226"/>
      <x:c r="U2190" s="226"/>
      <x:c r="V2190" s="226"/>
      <x:c r="W2190" s="226"/>
      <x:c r="X2190" s="226"/>
      <x:c r="Y2190" s="226"/>
      <x:c r="Z2190" s="226"/>
      <x:c r="AA2190" s="226"/>
      <x:c r="AC2190" s="226"/>
      <x:c r="AE2190" s="222"/>
      <x:c r="AF2190" s="226"/>
      <x:c r="AH2190" s="222"/>
      <x:c r="AI2190" s="23"/>
      <x:c r="AJ2190" s="222"/>
      <x:c r="AK2190" s="222"/>
      <x:c r="AM2190" s="226"/>
      <x:c r="AN2190" s="222"/>
      <x:c r="AO2190" s="222"/>
    </x:row>
    <x:row r="2191" spans="1:57" x14ac:dyDescent="0.3">
      <x:c r="H2191" s="226"/>
      <x:c r="J2191" s="23"/>
      <x:c r="M2191" s="226"/>
      <x:c r="Q2191" s="23"/>
      <x:c r="R2191" s="23"/>
      <x:c r="T2191" s="226"/>
      <x:c r="U2191" s="226"/>
      <x:c r="V2191" s="226"/>
      <x:c r="W2191" s="226"/>
      <x:c r="X2191" s="226"/>
      <x:c r="Y2191" s="226"/>
      <x:c r="Z2191" s="226"/>
      <x:c r="AA2191" s="226"/>
      <x:c r="AC2191" s="226"/>
      <x:c r="AE2191" s="222"/>
      <x:c r="AF2191" s="226"/>
      <x:c r="AH2191" s="222"/>
      <x:c r="AI2191" s="23"/>
      <x:c r="AJ2191" s="222"/>
      <x:c r="AK2191" s="222"/>
      <x:c r="AM2191" s="226"/>
      <x:c r="AN2191" s="222"/>
      <x:c r="AO2191" s="222"/>
    </x:row>
    <x:row r="2192" spans="1:57" x14ac:dyDescent="0.3">
      <x:c r="H2192" s="226"/>
      <x:c r="J2192" s="23"/>
      <x:c r="M2192" s="226"/>
      <x:c r="Q2192" s="23"/>
      <x:c r="R2192" s="23"/>
      <x:c r="T2192" s="226"/>
      <x:c r="U2192" s="226"/>
      <x:c r="V2192" s="226"/>
      <x:c r="W2192" s="226"/>
      <x:c r="X2192" s="226"/>
      <x:c r="Y2192" s="226"/>
      <x:c r="Z2192" s="226"/>
      <x:c r="AA2192" s="226"/>
      <x:c r="AC2192" s="226"/>
      <x:c r="AE2192" s="222"/>
      <x:c r="AF2192" s="226"/>
      <x:c r="AH2192" s="222"/>
      <x:c r="AI2192" s="23"/>
      <x:c r="AJ2192" s="222"/>
      <x:c r="AK2192" s="222"/>
      <x:c r="AM2192" s="226"/>
      <x:c r="AN2192" s="222"/>
      <x:c r="AO2192" s="222"/>
    </x:row>
    <x:row r="2193" spans="1:57" x14ac:dyDescent="0.3">
      <x:c r="H2193" s="226"/>
      <x:c r="J2193" s="23"/>
      <x:c r="M2193" s="226"/>
      <x:c r="Q2193" s="23"/>
      <x:c r="R2193" s="23"/>
      <x:c r="T2193" s="226"/>
      <x:c r="U2193" s="226"/>
      <x:c r="V2193" s="226"/>
      <x:c r="W2193" s="226"/>
      <x:c r="X2193" s="226"/>
      <x:c r="Y2193" s="226"/>
      <x:c r="Z2193" s="226"/>
      <x:c r="AA2193" s="226"/>
      <x:c r="AC2193" s="226"/>
      <x:c r="AE2193" s="222"/>
      <x:c r="AF2193" s="226"/>
      <x:c r="AH2193" s="222"/>
      <x:c r="AI2193" s="23"/>
      <x:c r="AJ2193" s="222"/>
      <x:c r="AK2193" s="222"/>
      <x:c r="AM2193" s="226"/>
      <x:c r="AN2193" s="222"/>
      <x:c r="AO2193" s="222"/>
    </x:row>
    <x:row r="2194" spans="1:57" x14ac:dyDescent="0.3">
      <x:c r="H2194" s="226"/>
      <x:c r="J2194" s="23"/>
      <x:c r="M2194" s="226"/>
      <x:c r="Q2194" s="23"/>
      <x:c r="R2194" s="23"/>
      <x:c r="T2194" s="226"/>
      <x:c r="U2194" s="226"/>
      <x:c r="V2194" s="226"/>
      <x:c r="W2194" s="226"/>
      <x:c r="X2194" s="226"/>
      <x:c r="Y2194" s="226"/>
      <x:c r="Z2194" s="226"/>
      <x:c r="AA2194" s="226"/>
      <x:c r="AC2194" s="226"/>
      <x:c r="AE2194" s="222"/>
      <x:c r="AF2194" s="226"/>
      <x:c r="AH2194" s="222"/>
      <x:c r="AI2194" s="23"/>
      <x:c r="AJ2194" s="222"/>
      <x:c r="AK2194" s="222"/>
      <x:c r="AM2194" s="226"/>
      <x:c r="AN2194" s="222"/>
      <x:c r="AO2194" s="222"/>
    </x:row>
    <x:row r="2195" spans="1:57" x14ac:dyDescent="0.3">
      <x:c r="H2195" s="226"/>
      <x:c r="J2195" s="23"/>
      <x:c r="M2195" s="226"/>
      <x:c r="Q2195" s="23"/>
      <x:c r="R2195" s="23"/>
      <x:c r="T2195" s="226"/>
      <x:c r="U2195" s="226"/>
      <x:c r="V2195" s="226"/>
      <x:c r="W2195" s="226"/>
      <x:c r="X2195" s="226"/>
      <x:c r="Y2195" s="226"/>
      <x:c r="Z2195" s="226"/>
      <x:c r="AA2195" s="226"/>
      <x:c r="AC2195" s="226"/>
      <x:c r="AE2195" s="226"/>
      <x:c r="AF2195" s="226"/>
      <x:c r="AH2195" s="222"/>
      <x:c r="AI2195" s="23"/>
      <x:c r="AJ2195" s="222"/>
      <x:c r="AK2195" s="222"/>
      <x:c r="AM2195" s="226"/>
      <x:c r="AN2195" s="222"/>
      <x:c r="AO2195" s="222"/>
    </x:row>
    <x:row r="2196" spans="1:57" x14ac:dyDescent="0.3">
      <x:c r="H2196" s="226"/>
      <x:c r="J2196" s="23"/>
      <x:c r="M2196" s="226"/>
      <x:c r="Q2196" s="23"/>
      <x:c r="R2196" s="23"/>
      <x:c r="T2196" s="226"/>
      <x:c r="U2196" s="226"/>
      <x:c r="V2196" s="226"/>
      <x:c r="W2196" s="226"/>
      <x:c r="X2196" s="226"/>
      <x:c r="Y2196" s="226"/>
      <x:c r="Z2196" s="226"/>
      <x:c r="AA2196" s="226"/>
      <x:c r="AC2196" s="226"/>
      <x:c r="AE2196" s="222"/>
      <x:c r="AF2196" s="226"/>
      <x:c r="AH2196" s="222"/>
      <x:c r="AI2196" s="23"/>
      <x:c r="AJ2196" s="222"/>
      <x:c r="AK2196" s="222"/>
      <x:c r="AM2196" s="226"/>
      <x:c r="AN2196" s="222"/>
      <x:c r="AO2196" s="222"/>
    </x:row>
    <x:row r="2197" spans="1:57" x14ac:dyDescent="0.3">
      <x:c r="H2197" s="226"/>
      <x:c r="J2197" s="23"/>
      <x:c r="M2197" s="226"/>
      <x:c r="Q2197" s="23"/>
      <x:c r="R2197" s="23"/>
      <x:c r="T2197" s="226"/>
      <x:c r="U2197" s="226"/>
      <x:c r="V2197" s="226"/>
      <x:c r="W2197" s="226"/>
      <x:c r="X2197" s="226"/>
      <x:c r="Y2197" s="226"/>
      <x:c r="Z2197" s="226"/>
      <x:c r="AA2197" s="226"/>
      <x:c r="AC2197" s="226"/>
      <x:c r="AE2197" s="226"/>
      <x:c r="AF2197" s="226"/>
      <x:c r="AH2197" s="222"/>
      <x:c r="AI2197" s="23"/>
      <x:c r="AJ2197" s="222"/>
      <x:c r="AK2197" s="222"/>
      <x:c r="AM2197" s="226"/>
      <x:c r="AN2197" s="222"/>
      <x:c r="AO2197" s="222"/>
    </x:row>
    <x:row r="2198" spans="1:57" x14ac:dyDescent="0.3">
      <x:c r="H2198" s="226"/>
      <x:c r="J2198" s="23"/>
      <x:c r="M2198" s="226"/>
      <x:c r="Q2198" s="23"/>
      <x:c r="R2198" s="23"/>
      <x:c r="T2198" s="226"/>
      <x:c r="U2198" s="226"/>
      <x:c r="V2198" s="226"/>
      <x:c r="W2198" s="226"/>
      <x:c r="X2198" s="226"/>
      <x:c r="Y2198" s="226"/>
      <x:c r="Z2198" s="226"/>
      <x:c r="AA2198" s="226"/>
      <x:c r="AC2198" s="226"/>
      <x:c r="AE2198" s="226"/>
      <x:c r="AF2198" s="226"/>
      <x:c r="AH2198" s="222"/>
      <x:c r="AI2198" s="23"/>
      <x:c r="AJ2198" s="222"/>
      <x:c r="AK2198" s="222"/>
      <x:c r="AM2198" s="226"/>
      <x:c r="AN2198" s="222"/>
      <x:c r="AO2198" s="222"/>
    </x:row>
    <x:row r="2199" spans="1:57" x14ac:dyDescent="0.3">
      <x:c r="H2199" s="226"/>
      <x:c r="J2199" s="23"/>
      <x:c r="M2199" s="226"/>
      <x:c r="Q2199" s="23"/>
      <x:c r="R2199" s="23"/>
      <x:c r="T2199" s="226"/>
      <x:c r="U2199" s="226"/>
      <x:c r="V2199" s="226"/>
      <x:c r="W2199" s="226"/>
      <x:c r="X2199" s="226"/>
      <x:c r="Y2199" s="226"/>
      <x:c r="Z2199" s="226"/>
      <x:c r="AA2199" s="226"/>
      <x:c r="AC2199" s="226"/>
      <x:c r="AE2199" s="222"/>
      <x:c r="AF2199" s="226"/>
      <x:c r="AH2199" s="222"/>
      <x:c r="AI2199" s="23"/>
      <x:c r="AJ2199" s="222"/>
      <x:c r="AK2199" s="222"/>
      <x:c r="AM2199" s="226"/>
      <x:c r="AN2199" s="222"/>
      <x:c r="AO2199" s="222"/>
    </x:row>
    <x:row r="2200" spans="1:57" x14ac:dyDescent="0.3">
      <x:c r="H2200" s="226"/>
      <x:c r="J2200" s="23"/>
      <x:c r="M2200" s="226"/>
      <x:c r="Q2200" s="23"/>
      <x:c r="R2200" s="23"/>
      <x:c r="T2200" s="226"/>
      <x:c r="U2200" s="226"/>
      <x:c r="V2200" s="226"/>
      <x:c r="W2200" s="226"/>
      <x:c r="X2200" s="226"/>
      <x:c r="Y2200" s="226"/>
      <x:c r="Z2200" s="226"/>
      <x:c r="AA2200" s="226"/>
      <x:c r="AC2200" s="226"/>
      <x:c r="AE2200" s="226"/>
      <x:c r="AF2200" s="226"/>
      <x:c r="AH2200" s="222"/>
      <x:c r="AI2200" s="23"/>
      <x:c r="AJ2200" s="222"/>
      <x:c r="AK2200" s="222"/>
      <x:c r="AM2200" s="226"/>
      <x:c r="AN2200" s="222"/>
      <x:c r="AO2200" s="222"/>
    </x:row>
    <x:row r="2201" spans="1:57" x14ac:dyDescent="0.3">
      <x:c r="H2201" s="226"/>
      <x:c r="J2201" s="23"/>
      <x:c r="M2201" s="226"/>
      <x:c r="Q2201" s="23"/>
      <x:c r="R2201" s="23"/>
      <x:c r="T2201" s="226"/>
      <x:c r="U2201" s="226"/>
      <x:c r="V2201" s="226"/>
      <x:c r="W2201" s="226"/>
      <x:c r="X2201" s="226"/>
      <x:c r="Y2201" s="226"/>
      <x:c r="Z2201" s="226"/>
      <x:c r="AA2201" s="226"/>
      <x:c r="AC2201" s="226"/>
      <x:c r="AE2201" s="226"/>
      <x:c r="AF2201" s="226"/>
      <x:c r="AH2201" s="222"/>
      <x:c r="AI2201" s="23"/>
      <x:c r="AJ2201" s="222"/>
      <x:c r="AK2201" s="222"/>
      <x:c r="AM2201" s="226"/>
      <x:c r="AN2201" s="222"/>
      <x:c r="AO2201" s="222"/>
    </x:row>
    <x:row r="2202" spans="1:57" x14ac:dyDescent="0.3">
      <x:c r="H2202" s="226"/>
      <x:c r="J2202" s="23"/>
      <x:c r="Q2202" s="23"/>
      <x:c r="R2202" s="23"/>
      <x:c r="T2202" s="226"/>
      <x:c r="U2202" s="226"/>
      <x:c r="V2202" s="226"/>
      <x:c r="W2202" s="226"/>
      <x:c r="X2202" s="226"/>
      <x:c r="Y2202" s="226"/>
      <x:c r="Z2202" s="226"/>
      <x:c r="AA2202" s="226"/>
      <x:c r="AC2202" s="226"/>
      <x:c r="AE2202" s="222"/>
      <x:c r="AF2202" s="226"/>
      <x:c r="AH2202" s="222"/>
      <x:c r="AI2202" s="23"/>
      <x:c r="AJ2202" s="222"/>
      <x:c r="AK2202" s="222"/>
      <x:c r="AM2202" s="226"/>
      <x:c r="AN2202" s="222"/>
      <x:c r="AO2202" s="222"/>
    </x:row>
    <x:row r="2203" spans="1:57" x14ac:dyDescent="0.3">
      <x:c r="H2203" s="226"/>
      <x:c r="J2203" s="23"/>
      <x:c r="M2203" s="226"/>
      <x:c r="Q2203" s="23"/>
      <x:c r="R2203" s="23"/>
      <x:c r="T2203" s="226"/>
      <x:c r="U2203" s="226"/>
      <x:c r="V2203" s="226"/>
      <x:c r="W2203" s="226"/>
      <x:c r="X2203" s="226"/>
      <x:c r="Y2203" s="226"/>
      <x:c r="Z2203" s="226"/>
      <x:c r="AA2203" s="226"/>
      <x:c r="AC2203" s="226"/>
      <x:c r="AE2203" s="222"/>
      <x:c r="AF2203" s="226"/>
      <x:c r="AH2203" s="222"/>
      <x:c r="AI2203" s="23"/>
      <x:c r="AJ2203" s="222"/>
      <x:c r="AK2203" s="222"/>
      <x:c r="AM2203" s="226"/>
      <x:c r="AN2203" s="222"/>
      <x:c r="AO2203" s="222"/>
    </x:row>
    <x:row r="2204" spans="1:57" x14ac:dyDescent="0.3">
      <x:c r="H2204" s="226"/>
      <x:c r="J2204" s="23"/>
      <x:c r="Q2204" s="23"/>
      <x:c r="R2204" s="23"/>
      <x:c r="T2204" s="226"/>
      <x:c r="U2204" s="226"/>
      <x:c r="V2204" s="226"/>
      <x:c r="W2204" s="226"/>
      <x:c r="X2204" s="226"/>
      <x:c r="Y2204" s="226"/>
      <x:c r="Z2204" s="226"/>
      <x:c r="AA2204" s="226"/>
      <x:c r="AC2204" s="226"/>
      <x:c r="AE2204" s="226"/>
      <x:c r="AF2204" s="226"/>
      <x:c r="AH2204" s="222"/>
      <x:c r="AI2204" s="23"/>
      <x:c r="AJ2204" s="222"/>
      <x:c r="AK2204" s="222"/>
      <x:c r="AM2204" s="226"/>
      <x:c r="AN2204" s="222"/>
      <x:c r="AO2204" s="222"/>
    </x:row>
    <x:row r="2205" spans="1:57" x14ac:dyDescent="0.3">
      <x:c r="H2205" s="226"/>
      <x:c r="J2205" s="23"/>
      <x:c r="M2205" s="226"/>
      <x:c r="Q2205" s="23"/>
      <x:c r="R2205" s="23"/>
      <x:c r="T2205" s="226"/>
      <x:c r="U2205" s="226"/>
      <x:c r="V2205" s="226"/>
      <x:c r="W2205" s="226"/>
      <x:c r="X2205" s="226"/>
      <x:c r="Y2205" s="226"/>
      <x:c r="Z2205" s="226"/>
      <x:c r="AA2205" s="226"/>
      <x:c r="AC2205" s="226"/>
      <x:c r="AE2205" s="222"/>
      <x:c r="AF2205" s="226"/>
      <x:c r="AH2205" s="222"/>
      <x:c r="AI2205" s="23"/>
      <x:c r="AJ2205" s="222"/>
      <x:c r="AK2205" s="222"/>
      <x:c r="AM2205" s="226"/>
      <x:c r="AN2205" s="222"/>
      <x:c r="AO2205" s="222"/>
    </x:row>
    <x:row r="2206" spans="1:57" x14ac:dyDescent="0.3">
      <x:c r="H2206" s="226"/>
      <x:c r="J2206" s="23"/>
      <x:c r="M2206" s="226"/>
      <x:c r="Q2206" s="23"/>
      <x:c r="R2206" s="23"/>
      <x:c r="T2206" s="226"/>
      <x:c r="U2206" s="226"/>
      <x:c r="V2206" s="226"/>
      <x:c r="W2206" s="226"/>
      <x:c r="X2206" s="226"/>
      <x:c r="Y2206" s="226"/>
      <x:c r="Z2206" s="226"/>
      <x:c r="AA2206" s="226"/>
      <x:c r="AC2206" s="226"/>
      <x:c r="AE2206" s="226"/>
      <x:c r="AF2206" s="226"/>
      <x:c r="AH2206" s="222"/>
      <x:c r="AI2206" s="23"/>
      <x:c r="AJ2206" s="222"/>
      <x:c r="AK2206" s="222"/>
      <x:c r="AM2206" s="226"/>
      <x:c r="AN2206" s="222"/>
      <x:c r="AO2206" s="222"/>
    </x:row>
    <x:row r="2207" spans="1:57" x14ac:dyDescent="0.3">
      <x:c r="H2207" s="226"/>
      <x:c r="J2207" s="23"/>
      <x:c r="M2207" s="226"/>
      <x:c r="Q2207" s="23"/>
      <x:c r="R2207" s="23"/>
      <x:c r="T2207" s="226"/>
      <x:c r="U2207" s="226"/>
      <x:c r="V2207" s="226"/>
      <x:c r="W2207" s="226"/>
      <x:c r="X2207" s="226"/>
      <x:c r="Y2207" s="226"/>
      <x:c r="Z2207" s="226"/>
      <x:c r="AA2207" s="226"/>
      <x:c r="AC2207" s="226"/>
      <x:c r="AE2207" s="222"/>
      <x:c r="AF2207" s="226"/>
      <x:c r="AH2207" s="222"/>
      <x:c r="AI2207" s="23"/>
      <x:c r="AJ2207" s="222"/>
      <x:c r="AK2207" s="222"/>
      <x:c r="AM2207" s="226"/>
      <x:c r="AN2207" s="222"/>
      <x:c r="AO2207" s="222"/>
    </x:row>
    <x:row r="2208" spans="1:57" x14ac:dyDescent="0.3">
      <x:c r="H2208" s="226"/>
      <x:c r="J2208" s="23"/>
      <x:c r="Q2208" s="23"/>
      <x:c r="R2208" s="23"/>
      <x:c r="T2208" s="226"/>
      <x:c r="U2208" s="226"/>
      <x:c r="V2208" s="226"/>
      <x:c r="W2208" s="226"/>
      <x:c r="X2208" s="226"/>
      <x:c r="Y2208" s="226"/>
      <x:c r="Z2208" s="226"/>
      <x:c r="AA2208" s="226"/>
      <x:c r="AC2208" s="226"/>
      <x:c r="AE2208" s="226"/>
      <x:c r="AF2208" s="226"/>
      <x:c r="AH2208" s="222"/>
      <x:c r="AI2208" s="23"/>
      <x:c r="AJ2208" s="222"/>
      <x:c r="AK2208" s="222"/>
      <x:c r="AM2208" s="226"/>
      <x:c r="AN2208" s="222"/>
      <x:c r="AO2208" s="222"/>
    </x:row>
    <x:row r="2209" spans="1:57" x14ac:dyDescent="0.3">
      <x:c r="H2209" s="226"/>
      <x:c r="J2209" s="23"/>
      <x:c r="M2209" s="226"/>
      <x:c r="Q2209" s="23"/>
      <x:c r="R2209" s="23"/>
      <x:c r="T2209" s="226"/>
      <x:c r="U2209" s="226"/>
      <x:c r="V2209" s="226"/>
      <x:c r="W2209" s="226"/>
      <x:c r="X2209" s="226"/>
      <x:c r="Y2209" s="226"/>
      <x:c r="Z2209" s="226"/>
      <x:c r="AA2209" s="226"/>
      <x:c r="AC2209" s="226"/>
      <x:c r="AE2209" s="222"/>
      <x:c r="AF2209" s="226"/>
      <x:c r="AH2209" s="222"/>
      <x:c r="AI2209" s="23"/>
      <x:c r="AJ2209" s="222"/>
      <x:c r="AK2209" s="222"/>
      <x:c r="AM2209" s="226"/>
      <x:c r="AN2209" s="222"/>
      <x:c r="AO2209" s="222"/>
    </x:row>
    <x:row r="2210" spans="1:57" x14ac:dyDescent="0.3">
      <x:c r="H2210" s="226"/>
      <x:c r="J2210" s="23"/>
      <x:c r="M2210" s="226"/>
      <x:c r="Q2210" s="23"/>
      <x:c r="R2210" s="23"/>
      <x:c r="T2210" s="226"/>
      <x:c r="U2210" s="226"/>
      <x:c r="V2210" s="226"/>
      <x:c r="W2210" s="226"/>
      <x:c r="X2210" s="226"/>
      <x:c r="Y2210" s="226"/>
      <x:c r="Z2210" s="226"/>
      <x:c r="AA2210" s="226"/>
      <x:c r="AC2210" s="226"/>
      <x:c r="AE2210" s="222"/>
      <x:c r="AF2210" s="226"/>
      <x:c r="AH2210" s="222"/>
      <x:c r="AI2210" s="23"/>
      <x:c r="AJ2210" s="222"/>
      <x:c r="AK2210" s="222"/>
      <x:c r="AM2210" s="226"/>
      <x:c r="AN2210" s="222"/>
      <x:c r="AO2210" s="222"/>
    </x:row>
    <x:row r="2211" spans="1:57" x14ac:dyDescent="0.3">
      <x:c r="H2211" s="226"/>
      <x:c r="J2211" s="23"/>
      <x:c r="Q2211" s="23"/>
      <x:c r="R2211" s="23"/>
      <x:c r="T2211" s="226"/>
      <x:c r="U2211" s="226"/>
      <x:c r="V2211" s="226"/>
      <x:c r="W2211" s="226"/>
      <x:c r="X2211" s="226"/>
      <x:c r="Y2211" s="226"/>
      <x:c r="Z2211" s="226"/>
      <x:c r="AA2211" s="226"/>
      <x:c r="AC2211" s="226"/>
      <x:c r="AE2211" s="222"/>
      <x:c r="AF2211" s="226"/>
      <x:c r="AH2211" s="222"/>
      <x:c r="AI2211" s="23"/>
      <x:c r="AJ2211" s="222"/>
      <x:c r="AK2211" s="222"/>
      <x:c r="AM2211" s="226"/>
      <x:c r="AN2211" s="222"/>
      <x:c r="AO2211" s="222"/>
    </x:row>
    <x:row r="2212" spans="1:57" x14ac:dyDescent="0.3">
      <x:c r="H2212" s="226"/>
      <x:c r="J2212" s="23"/>
      <x:c r="M2212" s="226"/>
      <x:c r="Q2212" s="23"/>
      <x:c r="R2212" s="23"/>
      <x:c r="T2212" s="226"/>
      <x:c r="U2212" s="226"/>
      <x:c r="V2212" s="226"/>
      <x:c r="W2212" s="226"/>
      <x:c r="X2212" s="226"/>
      <x:c r="Y2212" s="226"/>
      <x:c r="Z2212" s="226"/>
      <x:c r="AA2212" s="226"/>
      <x:c r="AC2212" s="226"/>
      <x:c r="AE2212" s="222"/>
      <x:c r="AF2212" s="226"/>
      <x:c r="AH2212" s="222"/>
      <x:c r="AI2212" s="23"/>
      <x:c r="AJ2212" s="222"/>
      <x:c r="AK2212" s="222"/>
      <x:c r="AM2212" s="226"/>
      <x:c r="AN2212" s="222"/>
      <x:c r="AO2212" s="222"/>
    </x:row>
    <x:row r="2213" spans="1:57" x14ac:dyDescent="0.3">
      <x:c r="H2213" s="226"/>
      <x:c r="J2213" s="23"/>
      <x:c r="Q2213" s="23"/>
      <x:c r="R2213" s="23"/>
      <x:c r="T2213" s="226"/>
      <x:c r="U2213" s="226"/>
      <x:c r="V2213" s="226"/>
      <x:c r="W2213" s="226"/>
      <x:c r="X2213" s="226"/>
      <x:c r="Y2213" s="226"/>
      <x:c r="Z2213" s="226"/>
      <x:c r="AA2213" s="226"/>
      <x:c r="AC2213" s="226"/>
      <x:c r="AE2213" s="222"/>
      <x:c r="AF2213" s="226"/>
      <x:c r="AH2213" s="222"/>
      <x:c r="AI2213" s="23"/>
      <x:c r="AJ2213" s="222"/>
      <x:c r="AK2213" s="222"/>
      <x:c r="AM2213" s="226"/>
      <x:c r="AN2213" s="222"/>
      <x:c r="AO2213" s="222"/>
    </x:row>
    <x:row r="2214" spans="1:57" x14ac:dyDescent="0.3">
      <x:c r="H2214" s="226"/>
      <x:c r="J2214" s="23"/>
      <x:c r="M2214" s="226"/>
      <x:c r="Q2214" s="23"/>
      <x:c r="R2214" s="23"/>
      <x:c r="T2214" s="226"/>
      <x:c r="U2214" s="226"/>
      <x:c r="V2214" s="226"/>
      <x:c r="W2214" s="226"/>
      <x:c r="X2214" s="226"/>
      <x:c r="Y2214" s="226"/>
      <x:c r="Z2214" s="226"/>
      <x:c r="AA2214" s="226"/>
      <x:c r="AC2214" s="226"/>
      <x:c r="AE2214" s="222"/>
      <x:c r="AF2214" s="226"/>
      <x:c r="AH2214" s="222"/>
      <x:c r="AI2214" s="23"/>
      <x:c r="AJ2214" s="222"/>
      <x:c r="AK2214" s="222"/>
      <x:c r="AM2214" s="226"/>
      <x:c r="AN2214" s="222"/>
      <x:c r="AO2214" s="222"/>
    </x:row>
    <x:row r="2215" spans="1:57" x14ac:dyDescent="0.3">
      <x:c r="H2215" s="226"/>
      <x:c r="J2215" s="23"/>
      <x:c r="M2215" s="226"/>
      <x:c r="Q2215" s="23"/>
      <x:c r="R2215" s="23"/>
      <x:c r="T2215" s="226"/>
      <x:c r="U2215" s="226"/>
      <x:c r="V2215" s="226"/>
      <x:c r="W2215" s="226"/>
      <x:c r="X2215" s="226"/>
      <x:c r="Y2215" s="226"/>
      <x:c r="Z2215" s="226"/>
      <x:c r="AA2215" s="226"/>
      <x:c r="AC2215" s="226"/>
      <x:c r="AE2215" s="222"/>
      <x:c r="AF2215" s="226"/>
      <x:c r="AH2215" s="222"/>
      <x:c r="AI2215" s="23"/>
      <x:c r="AJ2215" s="222"/>
      <x:c r="AK2215" s="222"/>
      <x:c r="AM2215" s="226"/>
      <x:c r="AN2215" s="222"/>
      <x:c r="AO2215" s="222"/>
    </x:row>
    <x:row r="2216" spans="1:57" x14ac:dyDescent="0.3">
      <x:c r="H2216" s="226"/>
      <x:c r="J2216" s="23"/>
      <x:c r="M2216" s="226"/>
      <x:c r="Q2216" s="23"/>
      <x:c r="R2216" s="23"/>
      <x:c r="T2216" s="226"/>
      <x:c r="U2216" s="226"/>
      <x:c r="V2216" s="226"/>
      <x:c r="W2216" s="226"/>
      <x:c r="X2216" s="226"/>
      <x:c r="Y2216" s="226"/>
      <x:c r="Z2216" s="226"/>
      <x:c r="AA2216" s="226"/>
      <x:c r="AC2216" s="226"/>
      <x:c r="AE2216" s="222"/>
      <x:c r="AF2216" s="226"/>
      <x:c r="AH2216" s="222"/>
      <x:c r="AI2216" s="23"/>
      <x:c r="AJ2216" s="222"/>
      <x:c r="AK2216" s="222"/>
      <x:c r="AM2216" s="226"/>
      <x:c r="AN2216" s="222"/>
      <x:c r="AO2216" s="222"/>
    </x:row>
    <x:row r="2217" spans="1:57" x14ac:dyDescent="0.3">
      <x:c r="H2217" s="226"/>
      <x:c r="J2217" s="23"/>
      <x:c r="M2217" s="226"/>
      <x:c r="Q2217" s="23"/>
      <x:c r="R2217" s="23"/>
      <x:c r="T2217" s="226"/>
      <x:c r="U2217" s="226"/>
      <x:c r="V2217" s="226"/>
      <x:c r="W2217" s="226"/>
      <x:c r="X2217" s="226"/>
      <x:c r="Y2217" s="226"/>
      <x:c r="Z2217" s="226"/>
      <x:c r="AA2217" s="226"/>
      <x:c r="AC2217" s="226"/>
      <x:c r="AE2217" s="222"/>
      <x:c r="AF2217" s="226"/>
      <x:c r="AH2217" s="222"/>
      <x:c r="AI2217" s="23"/>
      <x:c r="AJ2217" s="222"/>
      <x:c r="AK2217" s="222"/>
      <x:c r="AM2217" s="226"/>
      <x:c r="AN2217" s="222"/>
      <x:c r="AO2217" s="222"/>
    </x:row>
    <x:row r="2218" spans="1:57" x14ac:dyDescent="0.3">
      <x:c r="H2218" s="226"/>
      <x:c r="J2218" s="23"/>
      <x:c r="Q2218" s="23"/>
      <x:c r="R2218" s="23"/>
      <x:c r="T2218" s="226"/>
      <x:c r="U2218" s="226"/>
      <x:c r="V2218" s="226"/>
      <x:c r="W2218" s="226"/>
      <x:c r="X2218" s="226"/>
      <x:c r="Y2218" s="226"/>
      <x:c r="Z2218" s="226"/>
      <x:c r="AA2218" s="226"/>
      <x:c r="AC2218" s="226"/>
      <x:c r="AE2218" s="222"/>
      <x:c r="AF2218" s="226"/>
      <x:c r="AH2218" s="222"/>
      <x:c r="AI2218" s="23"/>
      <x:c r="AJ2218" s="222"/>
      <x:c r="AK2218" s="222"/>
      <x:c r="AM2218" s="226"/>
      <x:c r="AN2218" s="222"/>
      <x:c r="AO2218" s="222"/>
    </x:row>
    <x:row r="2219" spans="1:57" x14ac:dyDescent="0.3">
      <x:c r="H2219" s="226"/>
      <x:c r="J2219" s="23"/>
      <x:c r="M2219" s="226"/>
      <x:c r="Q2219" s="23"/>
      <x:c r="R2219" s="23"/>
      <x:c r="T2219" s="226"/>
      <x:c r="U2219" s="226"/>
      <x:c r="V2219" s="226"/>
      <x:c r="W2219" s="226"/>
      <x:c r="X2219" s="226"/>
      <x:c r="Y2219" s="226"/>
      <x:c r="Z2219" s="226"/>
      <x:c r="AA2219" s="226"/>
      <x:c r="AC2219" s="226"/>
      <x:c r="AE2219" s="222"/>
      <x:c r="AF2219" s="226"/>
      <x:c r="AH2219" s="222"/>
      <x:c r="AI2219" s="23"/>
      <x:c r="AJ2219" s="222"/>
      <x:c r="AK2219" s="222"/>
      <x:c r="AM2219" s="226"/>
      <x:c r="AN2219" s="222"/>
      <x:c r="AO2219" s="222"/>
    </x:row>
    <x:row r="2220" spans="1:57" x14ac:dyDescent="0.3">
      <x:c r="H2220" s="226"/>
      <x:c r="J2220" s="23"/>
      <x:c r="M2220" s="226"/>
      <x:c r="Q2220" s="23"/>
      <x:c r="R2220" s="23"/>
      <x:c r="T2220" s="226"/>
      <x:c r="U2220" s="226"/>
      <x:c r="V2220" s="226"/>
      <x:c r="W2220" s="226"/>
      <x:c r="X2220" s="226"/>
      <x:c r="Y2220" s="226"/>
      <x:c r="Z2220" s="226"/>
      <x:c r="AA2220" s="226"/>
      <x:c r="AC2220" s="226"/>
      <x:c r="AE2220" s="222"/>
      <x:c r="AF2220" s="226"/>
      <x:c r="AH2220" s="222"/>
      <x:c r="AI2220" s="23"/>
      <x:c r="AJ2220" s="222"/>
      <x:c r="AK2220" s="222"/>
      <x:c r="AM2220" s="226"/>
      <x:c r="AN2220" s="222"/>
      <x:c r="AO2220" s="222"/>
    </x:row>
    <x:row r="2221" spans="1:57" x14ac:dyDescent="0.3">
      <x:c r="H2221" s="226"/>
      <x:c r="J2221" s="23"/>
      <x:c r="Q2221" s="23"/>
      <x:c r="R2221" s="23"/>
      <x:c r="T2221" s="226"/>
      <x:c r="U2221" s="226"/>
      <x:c r="V2221" s="226"/>
      <x:c r="W2221" s="226"/>
      <x:c r="X2221" s="226"/>
      <x:c r="Y2221" s="226"/>
      <x:c r="Z2221" s="226"/>
      <x:c r="AA2221" s="226"/>
      <x:c r="AC2221" s="226"/>
      <x:c r="AE2221" s="222"/>
      <x:c r="AF2221" s="226"/>
      <x:c r="AH2221" s="222"/>
      <x:c r="AI2221" s="23"/>
      <x:c r="AJ2221" s="222"/>
      <x:c r="AK2221" s="222"/>
      <x:c r="AM2221" s="226"/>
      <x:c r="AN2221" s="222"/>
      <x:c r="AO2221" s="222"/>
    </x:row>
    <x:row r="2222" spans="1:57" x14ac:dyDescent="0.3">
      <x:c r="H2222" s="226"/>
      <x:c r="J2222" s="23"/>
      <x:c r="M2222" s="226"/>
      <x:c r="Q2222" s="23"/>
      <x:c r="R2222" s="23"/>
      <x:c r="T2222" s="226"/>
      <x:c r="U2222" s="226"/>
      <x:c r="V2222" s="226"/>
      <x:c r="W2222" s="226"/>
      <x:c r="X2222" s="226"/>
      <x:c r="Y2222" s="226"/>
      <x:c r="Z2222" s="226"/>
      <x:c r="AA2222" s="226"/>
      <x:c r="AC2222" s="226"/>
      <x:c r="AE2222" s="226"/>
      <x:c r="AF2222" s="226"/>
      <x:c r="AH2222" s="222"/>
      <x:c r="AI2222" s="23"/>
      <x:c r="AJ2222" s="226"/>
      <x:c r="AK2222" s="222"/>
      <x:c r="AM2222" s="226"/>
      <x:c r="AN2222" s="226"/>
      <x:c r="AO2222" s="222"/>
    </x:row>
    <x:row r="2223" spans="1:57" x14ac:dyDescent="0.3">
      <x:c r="H2223" s="226"/>
      <x:c r="J2223" s="23"/>
      <x:c r="Q2223" s="23"/>
      <x:c r="R2223" s="23"/>
      <x:c r="T2223" s="226"/>
      <x:c r="U2223" s="226"/>
      <x:c r="V2223" s="226"/>
      <x:c r="W2223" s="226"/>
      <x:c r="X2223" s="226"/>
      <x:c r="Y2223" s="226"/>
      <x:c r="Z2223" s="226"/>
      <x:c r="AA2223" s="226"/>
      <x:c r="AC2223" s="226"/>
      <x:c r="AE2223" s="222"/>
      <x:c r="AF2223" s="226"/>
      <x:c r="AH2223" s="222"/>
      <x:c r="AI2223" s="23"/>
      <x:c r="AJ2223" s="222"/>
      <x:c r="AK2223" s="222"/>
      <x:c r="AM2223" s="226"/>
      <x:c r="AN2223" s="222"/>
      <x:c r="AO2223" s="222"/>
    </x:row>
    <x:row r="2224" spans="1:57" x14ac:dyDescent="0.3">
      <x:c r="H2224" s="226"/>
      <x:c r="J2224" s="23"/>
      <x:c r="Q2224" s="23"/>
      <x:c r="R2224" s="23"/>
      <x:c r="T2224" s="226"/>
      <x:c r="U2224" s="226"/>
      <x:c r="V2224" s="226"/>
      <x:c r="W2224" s="226"/>
      <x:c r="X2224" s="226"/>
      <x:c r="Y2224" s="226"/>
      <x:c r="Z2224" s="226"/>
      <x:c r="AA2224" s="226"/>
      <x:c r="AC2224" s="226"/>
      <x:c r="AE2224" s="222"/>
      <x:c r="AF2224" s="226"/>
      <x:c r="AH2224" s="222"/>
      <x:c r="AI2224" s="23"/>
      <x:c r="AJ2224" s="222"/>
      <x:c r="AK2224" s="222"/>
      <x:c r="AM2224" s="226"/>
      <x:c r="AN2224" s="222"/>
      <x:c r="AO2224" s="222"/>
    </x:row>
    <x:row r="2225" spans="1:57" x14ac:dyDescent="0.3">
      <x:c r="H2225" s="226"/>
      <x:c r="J2225" s="23"/>
      <x:c r="M2225" s="226"/>
      <x:c r="Q2225" s="23"/>
      <x:c r="R2225" s="23"/>
      <x:c r="T2225" s="226"/>
      <x:c r="U2225" s="226"/>
      <x:c r="V2225" s="226"/>
      <x:c r="W2225" s="226"/>
      <x:c r="X2225" s="226"/>
      <x:c r="Y2225" s="226"/>
      <x:c r="Z2225" s="226"/>
      <x:c r="AA2225" s="226"/>
      <x:c r="AC2225" s="226"/>
      <x:c r="AE2225" s="222"/>
      <x:c r="AF2225" s="226"/>
      <x:c r="AH2225" s="222"/>
      <x:c r="AI2225" s="23"/>
      <x:c r="AJ2225" s="222"/>
      <x:c r="AK2225" s="222"/>
      <x:c r="AM2225" s="226"/>
      <x:c r="AN2225" s="222"/>
      <x:c r="AO2225" s="222"/>
    </x:row>
    <x:row r="2226" spans="1:57" x14ac:dyDescent="0.3">
      <x:c r="H2226" s="226"/>
      <x:c r="J2226" s="23"/>
      <x:c r="Q2226" s="23"/>
      <x:c r="R2226" s="23"/>
      <x:c r="T2226" s="226"/>
      <x:c r="U2226" s="226"/>
      <x:c r="V2226" s="226"/>
      <x:c r="W2226" s="226"/>
      <x:c r="X2226" s="226"/>
      <x:c r="Y2226" s="226"/>
      <x:c r="Z2226" s="226"/>
      <x:c r="AA2226" s="226"/>
      <x:c r="AC2226" s="226"/>
      <x:c r="AE2226" s="222"/>
      <x:c r="AF2226" s="226"/>
      <x:c r="AH2226" s="222"/>
      <x:c r="AI2226" s="23"/>
      <x:c r="AJ2226" s="222"/>
      <x:c r="AK2226" s="222"/>
      <x:c r="AM2226" s="226"/>
      <x:c r="AN2226" s="222"/>
      <x:c r="AO2226" s="222"/>
    </x:row>
    <x:row r="2227" spans="1:57" x14ac:dyDescent="0.3">
      <x:c r="H2227" s="226"/>
      <x:c r="J2227" s="23"/>
      <x:c r="Q2227" s="23"/>
      <x:c r="R2227" s="23"/>
      <x:c r="T2227" s="226"/>
      <x:c r="U2227" s="226"/>
      <x:c r="V2227" s="226"/>
      <x:c r="W2227" s="226"/>
      <x:c r="X2227" s="226"/>
      <x:c r="Y2227" s="226"/>
      <x:c r="Z2227" s="226"/>
      <x:c r="AA2227" s="226"/>
      <x:c r="AC2227" s="226"/>
      <x:c r="AE2227" s="222"/>
      <x:c r="AF2227" s="226"/>
      <x:c r="AH2227" s="222"/>
      <x:c r="AI2227" s="23"/>
      <x:c r="AJ2227" s="222"/>
      <x:c r="AK2227" s="222"/>
      <x:c r="AM2227" s="226"/>
      <x:c r="AN2227" s="222"/>
      <x:c r="AO2227" s="222"/>
    </x:row>
    <x:row r="2228" spans="1:57" x14ac:dyDescent="0.3">
      <x:c r="H2228" s="226"/>
      <x:c r="J2228" s="23"/>
      <x:c r="Q2228" s="23"/>
      <x:c r="R2228" s="23"/>
      <x:c r="T2228" s="226"/>
      <x:c r="U2228" s="226"/>
      <x:c r="V2228" s="226"/>
      <x:c r="W2228" s="226"/>
      <x:c r="X2228" s="226"/>
      <x:c r="Y2228" s="226"/>
      <x:c r="Z2228" s="226"/>
      <x:c r="AA2228" s="226"/>
      <x:c r="AC2228" s="226"/>
      <x:c r="AE2228" s="222"/>
      <x:c r="AF2228" s="226"/>
      <x:c r="AH2228" s="222"/>
      <x:c r="AI2228" s="23"/>
      <x:c r="AJ2228" s="222"/>
      <x:c r="AK2228" s="222"/>
      <x:c r="AM2228" s="226"/>
      <x:c r="AN2228" s="222"/>
      <x:c r="AO2228" s="222"/>
    </x:row>
    <x:row r="2229" spans="1:57" x14ac:dyDescent="0.3">
      <x:c r="H2229" s="226"/>
      <x:c r="J2229" s="23"/>
      <x:c r="Q2229" s="23"/>
      <x:c r="R2229" s="23"/>
      <x:c r="T2229" s="226"/>
      <x:c r="U2229" s="226"/>
      <x:c r="V2229" s="226"/>
      <x:c r="W2229" s="226"/>
      <x:c r="X2229" s="226"/>
      <x:c r="Y2229" s="226"/>
      <x:c r="Z2229" s="226"/>
      <x:c r="AA2229" s="226"/>
      <x:c r="AC2229" s="226"/>
      <x:c r="AE2229" s="226"/>
      <x:c r="AF2229" s="226"/>
      <x:c r="AH2229" s="222"/>
      <x:c r="AI2229" s="23"/>
      <x:c r="AJ2229" s="222"/>
      <x:c r="AK2229" s="222"/>
      <x:c r="AM2229" s="226"/>
      <x:c r="AN2229" s="222"/>
      <x:c r="AO2229" s="222"/>
    </x:row>
    <x:row r="2230" spans="1:57" x14ac:dyDescent="0.3">
      <x:c r="H2230" s="226"/>
      <x:c r="J2230" s="23"/>
      <x:c r="M2230" s="226"/>
      <x:c r="Q2230" s="23"/>
      <x:c r="R2230" s="23"/>
      <x:c r="T2230" s="226"/>
      <x:c r="U2230" s="226"/>
      <x:c r="V2230" s="226"/>
      <x:c r="W2230" s="226"/>
      <x:c r="X2230" s="226"/>
      <x:c r="Y2230" s="226"/>
      <x:c r="Z2230" s="226"/>
      <x:c r="AA2230" s="226"/>
      <x:c r="AC2230" s="226"/>
      <x:c r="AE2230" s="222"/>
      <x:c r="AF2230" s="226"/>
      <x:c r="AH2230" s="222"/>
      <x:c r="AI2230" s="23"/>
      <x:c r="AJ2230" s="222"/>
      <x:c r="AK2230" s="222"/>
      <x:c r="AM2230" s="226"/>
      <x:c r="AN2230" s="222"/>
      <x:c r="AO2230" s="222"/>
    </x:row>
    <x:row r="2231" spans="1:57" x14ac:dyDescent="0.3">
      <x:c r="H2231" s="226"/>
      <x:c r="J2231" s="23"/>
      <x:c r="Q2231" s="23"/>
      <x:c r="R2231" s="23"/>
      <x:c r="T2231" s="226"/>
      <x:c r="U2231" s="226"/>
      <x:c r="V2231" s="226"/>
      <x:c r="W2231" s="226"/>
      <x:c r="X2231" s="226"/>
      <x:c r="Y2231" s="226"/>
      <x:c r="Z2231" s="226"/>
      <x:c r="AA2231" s="226"/>
      <x:c r="AC2231" s="226"/>
      <x:c r="AE2231" s="222"/>
      <x:c r="AF2231" s="226"/>
      <x:c r="AH2231" s="222"/>
      <x:c r="AI2231" s="23"/>
      <x:c r="AJ2231" s="222"/>
      <x:c r="AK2231" s="222"/>
      <x:c r="AM2231" s="226"/>
      <x:c r="AN2231" s="222"/>
      <x:c r="AO2231" s="222"/>
    </x:row>
    <x:row r="2232" spans="1:57" x14ac:dyDescent="0.3">
      <x:c r="H2232" s="226"/>
      <x:c r="J2232" s="23"/>
      <x:c r="Q2232" s="23"/>
      <x:c r="R2232" s="23"/>
      <x:c r="T2232" s="226"/>
      <x:c r="U2232" s="226"/>
      <x:c r="V2232" s="226"/>
      <x:c r="W2232" s="226"/>
      <x:c r="X2232" s="226"/>
      <x:c r="Y2232" s="226"/>
      <x:c r="Z2232" s="226"/>
      <x:c r="AA2232" s="226"/>
      <x:c r="AC2232" s="226"/>
      <x:c r="AE2232" s="222"/>
      <x:c r="AF2232" s="226"/>
      <x:c r="AH2232" s="222"/>
      <x:c r="AI2232" s="23"/>
      <x:c r="AJ2232" s="222"/>
      <x:c r="AK2232" s="222"/>
      <x:c r="AM2232" s="226"/>
      <x:c r="AN2232" s="222"/>
      <x:c r="AO2232" s="222"/>
    </x:row>
    <x:row r="2233" spans="1:57" x14ac:dyDescent="0.3">
      <x:c r="H2233" s="226"/>
      <x:c r="J2233" s="23"/>
      <x:c r="M2233" s="226"/>
      <x:c r="Q2233" s="23"/>
      <x:c r="R2233" s="23"/>
      <x:c r="T2233" s="226"/>
      <x:c r="U2233" s="226"/>
      <x:c r="V2233" s="226"/>
      <x:c r="W2233" s="226"/>
      <x:c r="X2233" s="226"/>
      <x:c r="Y2233" s="226"/>
      <x:c r="Z2233" s="226"/>
      <x:c r="AA2233" s="226"/>
      <x:c r="AC2233" s="226"/>
      <x:c r="AE2233" s="226"/>
      <x:c r="AF2233" s="226"/>
      <x:c r="AH2233" s="222"/>
      <x:c r="AI2233" s="23"/>
      <x:c r="AJ2233" s="222"/>
      <x:c r="AK2233" s="222"/>
      <x:c r="AM2233" s="226"/>
      <x:c r="AN2233" s="222"/>
      <x:c r="AO2233" s="222"/>
    </x:row>
    <x:row r="2234" spans="1:57" x14ac:dyDescent="0.3">
      <x:c r="H2234" s="226"/>
      <x:c r="J2234" s="23"/>
      <x:c r="M2234" s="226"/>
      <x:c r="Q2234" s="23"/>
      <x:c r="R2234" s="23"/>
      <x:c r="T2234" s="226"/>
      <x:c r="U2234" s="226"/>
      <x:c r="V2234" s="226"/>
      <x:c r="W2234" s="226"/>
      <x:c r="X2234" s="226"/>
      <x:c r="Y2234" s="226"/>
      <x:c r="Z2234" s="226"/>
      <x:c r="AA2234" s="226"/>
      <x:c r="AC2234" s="226"/>
      <x:c r="AE2234" s="222"/>
      <x:c r="AF2234" s="226"/>
      <x:c r="AH2234" s="222"/>
      <x:c r="AI2234" s="23"/>
      <x:c r="AJ2234" s="222"/>
      <x:c r="AK2234" s="222"/>
      <x:c r="AM2234" s="226"/>
      <x:c r="AN2234" s="222"/>
      <x:c r="AO2234" s="222"/>
    </x:row>
    <x:row r="2235" spans="1:57" x14ac:dyDescent="0.3">
      <x:c r="H2235" s="226"/>
      <x:c r="J2235" s="23"/>
      <x:c r="M2235" s="226"/>
      <x:c r="Q2235" s="23"/>
      <x:c r="R2235" s="23"/>
      <x:c r="T2235" s="226"/>
      <x:c r="U2235" s="226"/>
      <x:c r="V2235" s="226"/>
      <x:c r="W2235" s="226"/>
      <x:c r="X2235" s="226"/>
      <x:c r="Y2235" s="226"/>
      <x:c r="Z2235" s="226"/>
      <x:c r="AA2235" s="226"/>
      <x:c r="AC2235" s="226"/>
      <x:c r="AE2235" s="222"/>
      <x:c r="AF2235" s="226"/>
      <x:c r="AH2235" s="222"/>
      <x:c r="AI2235" s="23"/>
      <x:c r="AJ2235" s="226"/>
      <x:c r="AK2235" s="226"/>
      <x:c r="AM2235" s="226"/>
      <x:c r="AN2235" s="226"/>
      <x:c r="AO2235" s="226"/>
    </x:row>
    <x:row r="2236" spans="1:57" x14ac:dyDescent="0.3">
      <x:c r="H2236" s="226"/>
      <x:c r="J2236" s="23"/>
      <x:c r="M2236" s="226"/>
      <x:c r="Q2236" s="23"/>
      <x:c r="R2236" s="23"/>
      <x:c r="T2236" s="226"/>
      <x:c r="U2236" s="226"/>
      <x:c r="V2236" s="226"/>
      <x:c r="W2236" s="226"/>
      <x:c r="X2236" s="226"/>
      <x:c r="Y2236" s="226"/>
      <x:c r="Z2236" s="226"/>
      <x:c r="AA2236" s="226"/>
      <x:c r="AC2236" s="226"/>
      <x:c r="AE2236" s="222"/>
      <x:c r="AF2236" s="226"/>
      <x:c r="AH2236" s="222"/>
      <x:c r="AI2236" s="23"/>
      <x:c r="AJ2236" s="222"/>
      <x:c r="AK2236" s="222"/>
      <x:c r="AM2236" s="226"/>
      <x:c r="AN2236" s="222"/>
      <x:c r="AO2236" s="222"/>
    </x:row>
    <x:row r="2237" spans="1:57" x14ac:dyDescent="0.3">
      <x:c r="H2237" s="226"/>
      <x:c r="J2237" s="23"/>
      <x:c r="M2237" s="226"/>
      <x:c r="Q2237" s="23"/>
      <x:c r="R2237" s="23"/>
      <x:c r="T2237" s="226"/>
      <x:c r="U2237" s="226"/>
      <x:c r="V2237" s="226"/>
      <x:c r="W2237" s="226"/>
      <x:c r="X2237" s="226"/>
      <x:c r="Y2237" s="226"/>
      <x:c r="Z2237" s="226"/>
      <x:c r="AA2237" s="226"/>
      <x:c r="AC2237" s="226"/>
      <x:c r="AE2237" s="226"/>
      <x:c r="AF2237" s="226"/>
      <x:c r="AH2237" s="222"/>
      <x:c r="AI2237" s="23"/>
      <x:c r="AJ2237" s="222"/>
      <x:c r="AK2237" s="222"/>
      <x:c r="AM2237" s="226"/>
      <x:c r="AN2237" s="222"/>
      <x:c r="AO2237" s="222"/>
    </x:row>
    <x:row r="2238" spans="1:57" x14ac:dyDescent="0.3">
      <x:c r="H2238" s="226"/>
      <x:c r="J2238" s="23"/>
      <x:c r="Q2238" s="23"/>
      <x:c r="R2238" s="23"/>
      <x:c r="T2238" s="226"/>
      <x:c r="U2238" s="226"/>
      <x:c r="V2238" s="226"/>
      <x:c r="W2238" s="226"/>
      <x:c r="X2238" s="226"/>
      <x:c r="Y2238" s="226"/>
      <x:c r="Z2238" s="226"/>
      <x:c r="AA2238" s="226"/>
      <x:c r="AC2238" s="226"/>
      <x:c r="AE2238" s="222"/>
      <x:c r="AF2238" s="226"/>
      <x:c r="AH2238" s="222"/>
      <x:c r="AI2238" s="23"/>
      <x:c r="AJ2238" s="222"/>
      <x:c r="AK2238" s="222"/>
      <x:c r="AM2238" s="226"/>
      <x:c r="AN2238" s="222"/>
      <x:c r="AO2238" s="222"/>
    </x:row>
    <x:row r="2239" spans="1:57" x14ac:dyDescent="0.3">
      <x:c r="H2239" s="226"/>
      <x:c r="J2239" s="23"/>
      <x:c r="M2239" s="226"/>
      <x:c r="Q2239" s="23"/>
      <x:c r="R2239" s="23"/>
      <x:c r="T2239" s="226"/>
      <x:c r="U2239" s="226"/>
      <x:c r="V2239" s="226"/>
      <x:c r="W2239" s="226"/>
      <x:c r="X2239" s="226"/>
      <x:c r="Y2239" s="226"/>
      <x:c r="Z2239" s="226"/>
      <x:c r="AA2239" s="226"/>
      <x:c r="AC2239" s="226"/>
      <x:c r="AE2239" s="222"/>
      <x:c r="AF2239" s="226"/>
      <x:c r="AH2239" s="222"/>
      <x:c r="AI2239" s="23"/>
      <x:c r="AJ2239" s="222"/>
      <x:c r="AK2239" s="222"/>
      <x:c r="AM2239" s="226"/>
      <x:c r="AN2239" s="222"/>
      <x:c r="AO2239" s="222"/>
    </x:row>
    <x:row r="2240" spans="1:57" x14ac:dyDescent="0.3">
      <x:c r="H2240" s="226"/>
      <x:c r="J2240" s="23"/>
      <x:c r="Q2240" s="23"/>
      <x:c r="R2240" s="23"/>
      <x:c r="T2240" s="226"/>
      <x:c r="U2240" s="226"/>
      <x:c r="V2240" s="226"/>
      <x:c r="W2240" s="226"/>
      <x:c r="X2240" s="226"/>
      <x:c r="Y2240" s="226"/>
      <x:c r="Z2240" s="226"/>
      <x:c r="AA2240" s="226"/>
      <x:c r="AC2240" s="226"/>
      <x:c r="AE2240" s="222"/>
      <x:c r="AF2240" s="226"/>
      <x:c r="AH2240" s="222"/>
      <x:c r="AI2240" s="23"/>
      <x:c r="AJ2240" s="222"/>
      <x:c r="AK2240" s="222"/>
      <x:c r="AM2240" s="226"/>
      <x:c r="AN2240" s="222"/>
      <x:c r="AO2240" s="222"/>
    </x:row>
    <x:row r="2241" spans="1:57" x14ac:dyDescent="0.3">
      <x:c r="H2241" s="226"/>
      <x:c r="J2241" s="23"/>
      <x:c r="M2241" s="226"/>
      <x:c r="Q2241" s="23"/>
      <x:c r="R2241" s="23"/>
      <x:c r="T2241" s="226"/>
      <x:c r="U2241" s="226"/>
      <x:c r="V2241" s="226"/>
      <x:c r="W2241" s="226"/>
      <x:c r="X2241" s="226"/>
      <x:c r="Y2241" s="226"/>
      <x:c r="Z2241" s="226"/>
      <x:c r="AA2241" s="226"/>
      <x:c r="AC2241" s="226"/>
      <x:c r="AE2241" s="222"/>
      <x:c r="AF2241" s="226"/>
      <x:c r="AH2241" s="222"/>
      <x:c r="AI2241" s="23"/>
      <x:c r="AJ2241" s="222"/>
      <x:c r="AK2241" s="222"/>
      <x:c r="AM2241" s="226"/>
      <x:c r="AN2241" s="222"/>
      <x:c r="AO2241" s="222"/>
    </x:row>
    <x:row r="2242" spans="1:57" x14ac:dyDescent="0.3">
      <x:c r="H2242" s="226"/>
      <x:c r="J2242" s="23"/>
      <x:c r="Q2242" s="23"/>
      <x:c r="R2242" s="23"/>
      <x:c r="T2242" s="226"/>
      <x:c r="U2242" s="226"/>
      <x:c r="V2242" s="226"/>
      <x:c r="W2242" s="226"/>
      <x:c r="X2242" s="226"/>
      <x:c r="Y2242" s="226"/>
      <x:c r="Z2242" s="226"/>
      <x:c r="AA2242" s="226"/>
      <x:c r="AC2242" s="226"/>
      <x:c r="AE2242" s="226"/>
      <x:c r="AF2242" s="226"/>
      <x:c r="AH2242" s="222"/>
      <x:c r="AI2242" s="23"/>
      <x:c r="AJ2242" s="222"/>
      <x:c r="AK2242" s="222"/>
      <x:c r="AM2242" s="226"/>
      <x:c r="AN2242" s="222"/>
      <x:c r="AO2242" s="222"/>
    </x:row>
    <x:row r="2243" spans="1:57" x14ac:dyDescent="0.3">
      <x:c r="H2243" s="226"/>
      <x:c r="J2243" s="23"/>
      <x:c r="M2243" s="226"/>
      <x:c r="Q2243" s="23"/>
      <x:c r="R2243" s="23"/>
      <x:c r="T2243" s="226"/>
      <x:c r="U2243" s="226"/>
      <x:c r="V2243" s="226"/>
      <x:c r="W2243" s="226"/>
      <x:c r="X2243" s="226"/>
      <x:c r="Y2243" s="226"/>
      <x:c r="Z2243" s="226"/>
      <x:c r="AA2243" s="226"/>
      <x:c r="AC2243" s="226"/>
      <x:c r="AE2243" s="222"/>
      <x:c r="AF2243" s="226"/>
      <x:c r="AH2243" s="222"/>
      <x:c r="AI2243" s="23"/>
      <x:c r="AJ2243" s="222"/>
      <x:c r="AK2243" s="222"/>
      <x:c r="AM2243" s="226"/>
      <x:c r="AN2243" s="222"/>
      <x:c r="AO2243" s="222"/>
    </x:row>
    <x:row r="2244" spans="1:57" x14ac:dyDescent="0.3">
      <x:c r="H2244" s="226"/>
      <x:c r="J2244" s="23"/>
      <x:c r="M2244" s="226"/>
      <x:c r="Q2244" s="23"/>
      <x:c r="R2244" s="23"/>
      <x:c r="T2244" s="226"/>
      <x:c r="U2244" s="226"/>
      <x:c r="V2244" s="226"/>
      <x:c r="W2244" s="226"/>
      <x:c r="X2244" s="226"/>
      <x:c r="Y2244" s="226"/>
      <x:c r="Z2244" s="226"/>
      <x:c r="AA2244" s="226"/>
      <x:c r="AC2244" s="226"/>
      <x:c r="AE2244" s="222"/>
      <x:c r="AF2244" s="226"/>
      <x:c r="AH2244" s="222"/>
      <x:c r="AI2244" s="23"/>
      <x:c r="AJ2244" s="222"/>
      <x:c r="AK2244" s="222"/>
      <x:c r="AM2244" s="226"/>
      <x:c r="AN2244" s="222"/>
      <x:c r="AO2244" s="222"/>
    </x:row>
    <x:row r="2245" spans="1:57" x14ac:dyDescent="0.3">
      <x:c r="H2245" s="226"/>
      <x:c r="J2245" s="23"/>
      <x:c r="M2245" s="226"/>
      <x:c r="Q2245" s="23"/>
      <x:c r="R2245" s="23"/>
      <x:c r="T2245" s="226"/>
      <x:c r="U2245" s="226"/>
      <x:c r="V2245" s="226"/>
      <x:c r="W2245" s="226"/>
      <x:c r="X2245" s="226"/>
      <x:c r="Y2245" s="226"/>
      <x:c r="Z2245" s="226"/>
      <x:c r="AA2245" s="226"/>
      <x:c r="AC2245" s="226"/>
      <x:c r="AE2245" s="222"/>
      <x:c r="AF2245" s="226"/>
      <x:c r="AH2245" s="222"/>
      <x:c r="AI2245" s="23"/>
      <x:c r="AJ2245" s="226"/>
      <x:c r="AK2245" s="226"/>
      <x:c r="AM2245" s="226"/>
      <x:c r="AN2245" s="226"/>
      <x:c r="AO2245" s="226"/>
    </x:row>
    <x:row r="2246" spans="1:57" x14ac:dyDescent="0.3">
      <x:c r="H2246" s="226"/>
      <x:c r="J2246" s="23"/>
      <x:c r="M2246" s="226"/>
      <x:c r="Q2246" s="23"/>
      <x:c r="R2246" s="23"/>
      <x:c r="T2246" s="226"/>
      <x:c r="U2246" s="226"/>
      <x:c r="V2246" s="226"/>
      <x:c r="W2246" s="226"/>
      <x:c r="X2246" s="226"/>
      <x:c r="Y2246" s="226"/>
      <x:c r="Z2246" s="226"/>
      <x:c r="AA2246" s="226"/>
      <x:c r="AC2246" s="226"/>
      <x:c r="AE2246" s="222"/>
      <x:c r="AF2246" s="226"/>
      <x:c r="AH2246" s="222"/>
      <x:c r="AI2246" s="23"/>
      <x:c r="AJ2246" s="226"/>
      <x:c r="AK2246" s="226"/>
      <x:c r="AM2246" s="226"/>
      <x:c r="AN2246" s="226"/>
      <x:c r="AO2246" s="226"/>
    </x:row>
    <x:row r="2247" spans="1:57" x14ac:dyDescent="0.3">
      <x:c r="H2247" s="226"/>
      <x:c r="J2247" s="23"/>
      <x:c r="M2247" s="226"/>
      <x:c r="Q2247" s="23"/>
      <x:c r="R2247" s="23"/>
      <x:c r="T2247" s="226"/>
      <x:c r="U2247" s="226"/>
      <x:c r="V2247" s="226"/>
      <x:c r="W2247" s="226"/>
      <x:c r="X2247" s="226"/>
      <x:c r="Y2247" s="226"/>
      <x:c r="Z2247" s="226"/>
      <x:c r="AA2247" s="226"/>
      <x:c r="AC2247" s="226"/>
      <x:c r="AE2247" s="226"/>
      <x:c r="AF2247" s="226"/>
      <x:c r="AH2247" s="222"/>
      <x:c r="AI2247" s="23"/>
      <x:c r="AJ2247" s="222"/>
      <x:c r="AK2247" s="222"/>
      <x:c r="AM2247" s="226"/>
      <x:c r="AN2247" s="222"/>
      <x:c r="AO2247" s="222"/>
    </x:row>
    <x:row r="2248" spans="1:57" x14ac:dyDescent="0.3">
      <x:c r="H2248" s="226"/>
      <x:c r="J2248" s="23"/>
      <x:c r="M2248" s="226"/>
      <x:c r="Q2248" s="23"/>
      <x:c r="R2248" s="23"/>
      <x:c r="T2248" s="226"/>
      <x:c r="U2248" s="226"/>
      <x:c r="V2248" s="226"/>
      <x:c r="W2248" s="226"/>
      <x:c r="X2248" s="226"/>
      <x:c r="Y2248" s="226"/>
      <x:c r="Z2248" s="226"/>
      <x:c r="AA2248" s="226"/>
      <x:c r="AC2248" s="226"/>
      <x:c r="AE2248" s="222"/>
      <x:c r="AF2248" s="226"/>
      <x:c r="AH2248" s="222"/>
      <x:c r="AI2248" s="23"/>
      <x:c r="AJ2248" s="222"/>
      <x:c r="AK2248" s="222"/>
      <x:c r="AM2248" s="226"/>
      <x:c r="AN2248" s="222"/>
      <x:c r="AO2248" s="222"/>
    </x:row>
    <x:row r="2249" spans="1:57" x14ac:dyDescent="0.3">
      <x:c r="H2249" s="226"/>
      <x:c r="J2249" s="23"/>
      <x:c r="Q2249" s="23"/>
      <x:c r="R2249" s="23"/>
      <x:c r="T2249" s="226"/>
      <x:c r="U2249" s="226"/>
      <x:c r="V2249" s="226"/>
      <x:c r="W2249" s="226"/>
      <x:c r="X2249" s="226"/>
      <x:c r="Y2249" s="226"/>
      <x:c r="Z2249" s="226"/>
      <x:c r="AA2249" s="226"/>
      <x:c r="AC2249" s="226"/>
      <x:c r="AE2249" s="222"/>
      <x:c r="AF2249" s="226"/>
      <x:c r="AH2249" s="222"/>
      <x:c r="AI2249" s="23"/>
      <x:c r="AJ2249" s="222"/>
      <x:c r="AK2249" s="222"/>
      <x:c r="AM2249" s="226"/>
      <x:c r="AN2249" s="222"/>
      <x:c r="AO2249" s="222"/>
    </x:row>
    <x:row r="2250" spans="1:57" x14ac:dyDescent="0.3">
      <x:c r="H2250" s="226"/>
      <x:c r="J2250" s="23"/>
      <x:c r="Q2250" s="23"/>
      <x:c r="R2250" s="23"/>
      <x:c r="T2250" s="226"/>
      <x:c r="U2250" s="226"/>
      <x:c r="V2250" s="226"/>
      <x:c r="W2250" s="226"/>
      <x:c r="X2250" s="226"/>
      <x:c r="Y2250" s="226"/>
      <x:c r="Z2250" s="226"/>
      <x:c r="AA2250" s="226"/>
      <x:c r="AC2250" s="226"/>
      <x:c r="AE2250" s="222"/>
      <x:c r="AF2250" s="226"/>
      <x:c r="AH2250" s="222"/>
      <x:c r="AI2250" s="23"/>
      <x:c r="AJ2250" s="222"/>
      <x:c r="AK2250" s="222"/>
      <x:c r="AM2250" s="226"/>
      <x:c r="AN2250" s="222"/>
      <x:c r="AO2250" s="222"/>
    </x:row>
    <x:row r="2251" spans="1:57" x14ac:dyDescent="0.3">
      <x:c r="H2251" s="226"/>
      <x:c r="J2251" s="23"/>
      <x:c r="M2251" s="226"/>
      <x:c r="Q2251" s="23"/>
      <x:c r="R2251" s="23"/>
      <x:c r="T2251" s="226"/>
      <x:c r="U2251" s="226"/>
      <x:c r="V2251" s="226"/>
      <x:c r="W2251" s="226"/>
      <x:c r="X2251" s="226"/>
      <x:c r="Y2251" s="226"/>
      <x:c r="Z2251" s="226"/>
      <x:c r="AA2251" s="226"/>
      <x:c r="AC2251" s="226"/>
      <x:c r="AE2251" s="222"/>
      <x:c r="AF2251" s="226"/>
      <x:c r="AH2251" s="226"/>
      <x:c r="AI2251" s="23"/>
      <x:c r="AJ2251" s="226"/>
      <x:c r="AK2251" s="226"/>
      <x:c r="AM2251" s="226"/>
      <x:c r="AN2251" s="226"/>
      <x:c r="AO2251" s="226"/>
    </x:row>
    <x:row r="2252" spans="1:57" x14ac:dyDescent="0.3">
      <x:c r="H2252" s="226"/>
      <x:c r="J2252" s="23"/>
      <x:c r="M2252" s="226"/>
      <x:c r="Q2252" s="23"/>
      <x:c r="R2252" s="23"/>
      <x:c r="T2252" s="226"/>
      <x:c r="U2252" s="226"/>
      <x:c r="V2252" s="226"/>
      <x:c r="W2252" s="226"/>
      <x:c r="X2252" s="226"/>
      <x:c r="Y2252" s="226"/>
      <x:c r="Z2252" s="226"/>
      <x:c r="AA2252" s="226"/>
      <x:c r="AC2252" s="226"/>
      <x:c r="AE2252" s="222"/>
      <x:c r="AF2252" s="226"/>
      <x:c r="AH2252" s="222"/>
      <x:c r="AI2252" s="23"/>
      <x:c r="AJ2252" s="222"/>
      <x:c r="AK2252" s="222"/>
      <x:c r="AM2252" s="226"/>
      <x:c r="AN2252" s="222"/>
      <x:c r="AO2252" s="222"/>
    </x:row>
    <x:row r="2253" spans="1:57" x14ac:dyDescent="0.3">
      <x:c r="H2253" s="226"/>
      <x:c r="J2253" s="23"/>
      <x:c r="Q2253" s="23"/>
      <x:c r="R2253" s="23"/>
      <x:c r="T2253" s="226"/>
      <x:c r="U2253" s="226"/>
      <x:c r="V2253" s="226"/>
      <x:c r="W2253" s="226"/>
      <x:c r="X2253" s="226"/>
      <x:c r="Y2253" s="226"/>
      <x:c r="Z2253" s="226"/>
      <x:c r="AA2253" s="226"/>
      <x:c r="AC2253" s="226"/>
      <x:c r="AE2253" s="222"/>
      <x:c r="AF2253" s="226"/>
      <x:c r="AH2253" s="222"/>
      <x:c r="AI2253" s="23"/>
      <x:c r="AJ2253" s="222"/>
      <x:c r="AK2253" s="222"/>
      <x:c r="AM2253" s="226"/>
      <x:c r="AN2253" s="222"/>
      <x:c r="AO2253" s="222"/>
    </x:row>
    <x:row r="2254" spans="1:57" x14ac:dyDescent="0.3">
      <x:c r="H2254" s="226"/>
      <x:c r="J2254" s="23"/>
      <x:c r="Q2254" s="23"/>
      <x:c r="R2254" s="23"/>
      <x:c r="T2254" s="226"/>
      <x:c r="U2254" s="226"/>
      <x:c r="V2254" s="226"/>
      <x:c r="W2254" s="226"/>
      <x:c r="X2254" s="226"/>
      <x:c r="Y2254" s="226"/>
      <x:c r="Z2254" s="226"/>
      <x:c r="AA2254" s="226"/>
      <x:c r="AC2254" s="226"/>
      <x:c r="AE2254" s="226"/>
      <x:c r="AF2254" s="226"/>
      <x:c r="AH2254" s="222"/>
      <x:c r="AI2254" s="23"/>
      <x:c r="AJ2254" s="222"/>
      <x:c r="AK2254" s="222"/>
      <x:c r="AM2254" s="226"/>
      <x:c r="AN2254" s="222"/>
      <x:c r="AO2254" s="222"/>
    </x:row>
    <x:row r="2255" spans="1:57" x14ac:dyDescent="0.3">
      <x:c r="H2255" s="226"/>
      <x:c r="J2255" s="23"/>
      <x:c r="M2255" s="226"/>
      <x:c r="Q2255" s="23"/>
      <x:c r="R2255" s="23"/>
      <x:c r="T2255" s="226"/>
      <x:c r="U2255" s="226"/>
      <x:c r="V2255" s="226"/>
      <x:c r="W2255" s="226"/>
      <x:c r="X2255" s="226"/>
      <x:c r="Y2255" s="226"/>
      <x:c r="Z2255" s="226"/>
      <x:c r="AA2255" s="226"/>
      <x:c r="AC2255" s="226"/>
      <x:c r="AE2255" s="226"/>
      <x:c r="AF2255" s="226"/>
      <x:c r="AH2255" s="226"/>
      <x:c r="AI2255" s="23"/>
      <x:c r="AJ2255" s="226"/>
      <x:c r="AK2255" s="226"/>
      <x:c r="AM2255" s="226"/>
      <x:c r="AN2255" s="226"/>
      <x:c r="AO2255" s="226"/>
    </x:row>
    <x:row r="2256" spans="1:57" x14ac:dyDescent="0.3">
      <x:c r="H2256" s="226"/>
      <x:c r="J2256" s="23"/>
      <x:c r="M2256" s="226"/>
      <x:c r="Q2256" s="23"/>
      <x:c r="R2256" s="23"/>
      <x:c r="T2256" s="226"/>
      <x:c r="U2256" s="226"/>
      <x:c r="V2256" s="226"/>
      <x:c r="W2256" s="226"/>
      <x:c r="X2256" s="226"/>
      <x:c r="Y2256" s="226"/>
      <x:c r="Z2256" s="226"/>
      <x:c r="AA2256" s="226"/>
      <x:c r="AC2256" s="226"/>
      <x:c r="AE2256" s="222"/>
      <x:c r="AF2256" s="226"/>
      <x:c r="AH2256" s="222"/>
      <x:c r="AI2256" s="23"/>
      <x:c r="AJ2256" s="222"/>
      <x:c r="AK2256" s="222"/>
      <x:c r="AM2256" s="226"/>
      <x:c r="AN2256" s="222"/>
      <x:c r="AO2256" s="222"/>
    </x:row>
    <x:row r="2257" spans="1:57" x14ac:dyDescent="0.3">
      <x:c r="H2257" s="226"/>
      <x:c r="J2257" s="23"/>
      <x:c r="Q2257" s="23"/>
      <x:c r="R2257" s="23"/>
      <x:c r="T2257" s="226"/>
      <x:c r="U2257" s="226"/>
      <x:c r="V2257" s="226"/>
      <x:c r="W2257" s="226"/>
      <x:c r="X2257" s="226"/>
      <x:c r="Y2257" s="226"/>
      <x:c r="Z2257" s="226"/>
      <x:c r="AA2257" s="226"/>
      <x:c r="AC2257" s="226"/>
      <x:c r="AE2257" s="222"/>
      <x:c r="AF2257" s="226"/>
      <x:c r="AH2257" s="222"/>
      <x:c r="AI2257" s="23"/>
      <x:c r="AJ2257" s="222"/>
      <x:c r="AK2257" s="222"/>
      <x:c r="AM2257" s="226"/>
      <x:c r="AN2257" s="222"/>
      <x:c r="AO2257" s="222"/>
    </x:row>
    <x:row r="2258" spans="1:57" x14ac:dyDescent="0.3">
      <x:c r="H2258" s="226"/>
      <x:c r="J2258" s="23"/>
      <x:c r="Q2258" s="23"/>
      <x:c r="R2258" s="23"/>
      <x:c r="T2258" s="226"/>
      <x:c r="U2258" s="226"/>
      <x:c r="V2258" s="226"/>
      <x:c r="W2258" s="226"/>
      <x:c r="X2258" s="226"/>
      <x:c r="Y2258" s="226"/>
      <x:c r="Z2258" s="226"/>
      <x:c r="AA2258" s="226"/>
      <x:c r="AC2258" s="226"/>
      <x:c r="AE2258" s="222"/>
      <x:c r="AF2258" s="226"/>
      <x:c r="AH2258" s="222"/>
      <x:c r="AI2258" s="23"/>
      <x:c r="AJ2258" s="222"/>
      <x:c r="AK2258" s="222"/>
      <x:c r="AM2258" s="226"/>
      <x:c r="AN2258" s="222"/>
      <x:c r="AO2258" s="222"/>
    </x:row>
    <x:row r="2259" spans="1:57" x14ac:dyDescent="0.3">
      <x:c r="J2259" s="23"/>
      <x:c r="Q2259" s="23"/>
      <x:c r="R2259" s="23"/>
      <x:c r="T2259" s="226"/>
      <x:c r="U2259" s="226"/>
      <x:c r="V2259" s="226"/>
      <x:c r="W2259" s="226"/>
      <x:c r="X2259" s="226"/>
      <x:c r="Y2259" s="226"/>
      <x:c r="Z2259" s="222"/>
      <x:c r="AA2259" s="222"/>
      <x:c r="AC2259" s="222"/>
      <x:c r="AE2259" s="226"/>
      <x:c r="AF2259" s="226"/>
      <x:c r="AH2259" s="226"/>
      <x:c r="AI2259" s="23"/>
      <x:c r="AJ2259" s="222"/>
      <x:c r="AK2259" s="222"/>
      <x:c r="AM2259" s="226"/>
      <x:c r="AN2259" s="222"/>
      <x:c r="AO2259" s="222"/>
    </x:row>
    <x:row r="2260" spans="1:57" x14ac:dyDescent="0.3">
      <x:c r="J2260" s="23"/>
      <x:c r="Q2260" s="23"/>
      <x:c r="R2260" s="23"/>
      <x:c r="T2260" s="226"/>
      <x:c r="U2260" s="226"/>
      <x:c r="V2260" s="226"/>
      <x:c r="W2260" s="226"/>
      <x:c r="X2260" s="226"/>
      <x:c r="Y2260" s="226"/>
      <x:c r="Z2260" s="226"/>
      <x:c r="AA2260" s="226"/>
      <x:c r="AC2260" s="226"/>
      <x:c r="AE2260" s="226"/>
      <x:c r="AF2260" s="226"/>
      <x:c r="AH2260" s="222"/>
      <x:c r="AI2260" s="23"/>
      <x:c r="AJ2260" s="222"/>
      <x:c r="AK2260" s="222"/>
      <x:c r="AM2260" s="226"/>
      <x:c r="AN2260" s="222"/>
      <x:c r="AO2260" s="222"/>
    </x:row>
    <x:row r="2261" spans="1:57" x14ac:dyDescent="0.3">
      <x:c r="J2261" s="23"/>
      <x:c r="M2261" s="226"/>
      <x:c r="Q2261" s="23"/>
      <x:c r="R2261" s="23"/>
      <x:c r="T2261" s="226"/>
      <x:c r="U2261" s="226"/>
      <x:c r="V2261" s="226"/>
      <x:c r="W2261" s="226"/>
      <x:c r="X2261" s="226"/>
      <x:c r="Y2261" s="226"/>
      <x:c r="Z2261" s="226"/>
      <x:c r="AA2261" s="226"/>
      <x:c r="AC2261" s="226"/>
      <x:c r="AE2261" s="226"/>
      <x:c r="AF2261" s="226"/>
      <x:c r="AH2261" s="222"/>
      <x:c r="AI2261" s="23"/>
      <x:c r="AJ2261" s="222"/>
      <x:c r="AK2261" s="222"/>
      <x:c r="AM2261" s="226"/>
      <x:c r="AN2261" s="222"/>
      <x:c r="AO2261" s="222"/>
    </x:row>
    <x:row r="2262" spans="1:57" x14ac:dyDescent="0.3">
      <x:c r="H2262" s="226"/>
      <x:c r="J2262" s="23"/>
      <x:c r="Q2262" s="23"/>
      <x:c r="R2262" s="23"/>
      <x:c r="T2262" s="226"/>
      <x:c r="U2262" s="226"/>
      <x:c r="V2262" s="226"/>
      <x:c r="W2262" s="226"/>
      <x:c r="X2262" s="226"/>
      <x:c r="Y2262" s="226"/>
      <x:c r="Z2262" s="222"/>
      <x:c r="AA2262" s="222"/>
      <x:c r="AC2262" s="222"/>
      <x:c r="AE2262" s="226"/>
      <x:c r="AF2262" s="226"/>
      <x:c r="AH2262" s="226"/>
      <x:c r="AI2262" s="23"/>
      <x:c r="AJ2262" s="222"/>
      <x:c r="AK2262" s="222"/>
      <x:c r="AM2262" s="226"/>
      <x:c r="AN2262" s="222"/>
      <x:c r="AO2262" s="222"/>
    </x:row>
    <x:row r="2263" spans="1:57" x14ac:dyDescent="0.3">
      <x:c r="H2263" s="226"/>
      <x:c r="J2263" s="23"/>
      <x:c r="M2263" s="226"/>
      <x:c r="Q2263" s="23"/>
      <x:c r="R2263" s="23"/>
      <x:c r="T2263" s="226"/>
      <x:c r="U2263" s="226"/>
      <x:c r="V2263" s="226"/>
      <x:c r="W2263" s="226"/>
      <x:c r="X2263" s="226"/>
      <x:c r="Y2263" s="226"/>
      <x:c r="Z2263" s="226"/>
      <x:c r="AA2263" s="226"/>
      <x:c r="AC2263" s="226"/>
      <x:c r="AE2263" s="226"/>
      <x:c r="AF2263" s="226"/>
      <x:c r="AH2263" s="222"/>
      <x:c r="AI2263" s="23"/>
      <x:c r="AJ2263" s="222"/>
      <x:c r="AK2263" s="222"/>
      <x:c r="AM2263" s="226"/>
      <x:c r="AN2263" s="222"/>
      <x:c r="AO2263" s="222"/>
    </x:row>
    <x:row r="2264" spans="1:57" x14ac:dyDescent="0.3">
      <x:c r="J2264" s="23"/>
      <x:c r="Q2264" s="23"/>
      <x:c r="R2264" s="23"/>
      <x:c r="T2264" s="226"/>
      <x:c r="U2264" s="226"/>
      <x:c r="V2264" s="226"/>
      <x:c r="W2264" s="226"/>
      <x:c r="X2264" s="226"/>
      <x:c r="Y2264" s="226"/>
      <x:c r="Z2264" s="222"/>
      <x:c r="AA2264" s="222"/>
      <x:c r="AC2264" s="222"/>
      <x:c r="AE2264" s="226"/>
      <x:c r="AF2264" s="226"/>
      <x:c r="AH2264" s="226"/>
      <x:c r="AI2264" s="23"/>
      <x:c r="AJ2264" s="222"/>
      <x:c r="AK2264" s="222"/>
      <x:c r="AM2264" s="226"/>
      <x:c r="AN2264" s="222"/>
      <x:c r="AO2264" s="222"/>
    </x:row>
    <x:row r="2265" spans="1:57" x14ac:dyDescent="0.3">
      <x:c r="J2265" s="23"/>
      <x:c r="Q2265" s="23"/>
      <x:c r="R2265" s="23"/>
      <x:c r="T2265" s="226"/>
      <x:c r="U2265" s="226"/>
      <x:c r="V2265" s="226"/>
      <x:c r="W2265" s="226"/>
      <x:c r="X2265" s="226"/>
      <x:c r="Y2265" s="226"/>
      <x:c r="Z2265" s="226"/>
      <x:c r="AA2265" s="226"/>
      <x:c r="AC2265" s="226"/>
      <x:c r="AE2265" s="226"/>
      <x:c r="AF2265" s="226"/>
      <x:c r="AH2265" s="222"/>
      <x:c r="AI2265" s="23"/>
      <x:c r="AJ2265" s="222"/>
      <x:c r="AK2265" s="222"/>
      <x:c r="AM2265" s="226"/>
      <x:c r="AN2265" s="222"/>
      <x:c r="AO2265" s="222"/>
    </x:row>
    <x:row r="2266" spans="1:57" x14ac:dyDescent="0.3">
      <x:c r="J2266" s="23"/>
      <x:c r="Q2266" s="23"/>
      <x:c r="R2266" s="23"/>
      <x:c r="T2266" s="226"/>
      <x:c r="U2266" s="226"/>
      <x:c r="V2266" s="226"/>
      <x:c r="W2266" s="226"/>
      <x:c r="X2266" s="226"/>
      <x:c r="Y2266" s="226"/>
      <x:c r="Z2266" s="226"/>
      <x:c r="AA2266" s="226"/>
      <x:c r="AC2266" s="226"/>
      <x:c r="AE2266" s="226"/>
      <x:c r="AF2266" s="226"/>
      <x:c r="AH2266" s="222"/>
      <x:c r="AI2266" s="23"/>
      <x:c r="AJ2266" s="222"/>
      <x:c r="AK2266" s="222"/>
      <x:c r="AM2266" s="226"/>
      <x:c r="AN2266" s="222"/>
      <x:c r="AO2266" s="222"/>
    </x:row>
    <x:row r="2267" spans="1:57" x14ac:dyDescent="0.3">
      <x:c r="J2267" s="23"/>
      <x:c r="Q2267" s="23"/>
      <x:c r="R2267" s="23"/>
      <x:c r="T2267" s="226"/>
      <x:c r="U2267" s="226"/>
      <x:c r="V2267" s="226"/>
      <x:c r="W2267" s="226"/>
      <x:c r="X2267" s="226"/>
      <x:c r="Y2267" s="226"/>
      <x:c r="Z2267" s="226"/>
      <x:c r="AA2267" s="226"/>
      <x:c r="AC2267" s="226"/>
      <x:c r="AE2267" s="226"/>
      <x:c r="AF2267" s="226"/>
      <x:c r="AH2267" s="222"/>
      <x:c r="AI2267" s="23"/>
      <x:c r="AJ2267" s="222"/>
      <x:c r="AK2267" s="222"/>
      <x:c r="AM2267" s="226"/>
      <x:c r="AN2267" s="222"/>
      <x:c r="AO2267" s="222"/>
    </x:row>
    <x:row r="2268" spans="1:57" x14ac:dyDescent="0.3">
      <x:c r="J2268" s="23"/>
      <x:c r="Q2268" s="23"/>
      <x:c r="R2268" s="23"/>
      <x:c r="T2268" s="226"/>
      <x:c r="U2268" s="226"/>
      <x:c r="V2268" s="226"/>
      <x:c r="W2268" s="226"/>
      <x:c r="X2268" s="226"/>
      <x:c r="Y2268" s="226"/>
      <x:c r="Z2268" s="226"/>
      <x:c r="AA2268" s="226"/>
      <x:c r="AC2268" s="226"/>
      <x:c r="AE2268" s="226"/>
      <x:c r="AF2268" s="226"/>
      <x:c r="AH2268" s="222"/>
      <x:c r="AI2268" s="23"/>
      <x:c r="AJ2268" s="222"/>
      <x:c r="AK2268" s="222"/>
      <x:c r="AM2268" s="226"/>
      <x:c r="AN2268" s="222"/>
      <x:c r="AO2268" s="222"/>
    </x:row>
    <x:row r="2269" spans="1:57" x14ac:dyDescent="0.3">
      <x:c r="J2269" s="23"/>
      <x:c r="Q2269" s="23"/>
      <x:c r="R2269" s="23"/>
      <x:c r="T2269" s="226"/>
      <x:c r="U2269" s="226"/>
      <x:c r="V2269" s="226"/>
      <x:c r="W2269" s="226"/>
      <x:c r="X2269" s="226"/>
      <x:c r="Y2269" s="226"/>
      <x:c r="Z2269" s="226"/>
      <x:c r="AA2269" s="226"/>
      <x:c r="AC2269" s="226"/>
      <x:c r="AE2269" s="226"/>
      <x:c r="AF2269" s="226"/>
      <x:c r="AH2269" s="222"/>
      <x:c r="AI2269" s="23"/>
      <x:c r="AJ2269" s="222"/>
      <x:c r="AK2269" s="222"/>
      <x:c r="AM2269" s="226"/>
      <x:c r="AN2269" s="222"/>
      <x:c r="AO2269" s="222"/>
    </x:row>
    <x:row r="2270" spans="1:57" x14ac:dyDescent="0.3">
      <x:c r="J2270" s="23"/>
      <x:c r="Q2270" s="23"/>
      <x:c r="R2270" s="23"/>
      <x:c r="T2270" s="226"/>
      <x:c r="U2270" s="226"/>
      <x:c r="V2270" s="226"/>
      <x:c r="W2270" s="226"/>
      <x:c r="X2270" s="226"/>
      <x:c r="Y2270" s="226"/>
      <x:c r="Z2270" s="226"/>
      <x:c r="AA2270" s="226"/>
      <x:c r="AC2270" s="226"/>
      <x:c r="AE2270" s="226"/>
      <x:c r="AF2270" s="226"/>
      <x:c r="AH2270" s="222"/>
      <x:c r="AI2270" s="23"/>
      <x:c r="AJ2270" s="222"/>
      <x:c r="AK2270" s="222"/>
      <x:c r="AM2270" s="226"/>
      <x:c r="AN2270" s="222"/>
      <x:c r="AO2270" s="222"/>
    </x:row>
    <x:row r="2271" spans="1:57" x14ac:dyDescent="0.3">
      <x:c r="J2271" s="23"/>
      <x:c r="Q2271" s="23"/>
      <x:c r="R2271" s="23"/>
      <x:c r="T2271" s="226"/>
      <x:c r="U2271" s="226"/>
      <x:c r="V2271" s="226"/>
      <x:c r="W2271" s="226"/>
      <x:c r="X2271" s="226"/>
      <x:c r="Y2271" s="226"/>
      <x:c r="Z2271" s="226"/>
      <x:c r="AA2271" s="226"/>
      <x:c r="AC2271" s="226"/>
      <x:c r="AE2271" s="226"/>
      <x:c r="AF2271" s="226"/>
      <x:c r="AH2271" s="222"/>
      <x:c r="AI2271" s="23"/>
      <x:c r="AJ2271" s="222"/>
      <x:c r="AK2271" s="222"/>
      <x:c r="AM2271" s="226"/>
      <x:c r="AN2271" s="222"/>
      <x:c r="AO2271" s="222"/>
    </x:row>
    <x:row r="2272" spans="1:57" x14ac:dyDescent="0.3">
      <x:c r="J2272" s="23"/>
      <x:c r="Q2272" s="23"/>
      <x:c r="R2272" s="23"/>
      <x:c r="T2272" s="226"/>
      <x:c r="U2272" s="226"/>
      <x:c r="V2272" s="226"/>
      <x:c r="W2272" s="226"/>
      <x:c r="X2272" s="226"/>
      <x:c r="Y2272" s="226"/>
      <x:c r="Z2272" s="222"/>
      <x:c r="AA2272" s="222"/>
      <x:c r="AC2272" s="222"/>
      <x:c r="AE2272" s="226"/>
      <x:c r="AF2272" s="226"/>
      <x:c r="AH2272" s="226"/>
      <x:c r="AI2272" s="23"/>
      <x:c r="AJ2272" s="222"/>
      <x:c r="AK2272" s="222"/>
      <x:c r="AM2272" s="226"/>
      <x:c r="AN2272" s="222"/>
      <x:c r="AO2272" s="222"/>
    </x:row>
    <x:row r="2273" spans="1:57" x14ac:dyDescent="0.3">
      <x:c r="J2273" s="23"/>
      <x:c r="Q2273" s="23"/>
      <x:c r="R2273" s="23"/>
      <x:c r="T2273" s="226"/>
      <x:c r="U2273" s="226"/>
      <x:c r="V2273" s="226"/>
      <x:c r="W2273" s="226"/>
      <x:c r="X2273" s="226"/>
      <x:c r="Y2273" s="226"/>
      <x:c r="Z2273" s="226"/>
      <x:c r="AA2273" s="226"/>
      <x:c r="AC2273" s="226"/>
      <x:c r="AE2273" s="226"/>
      <x:c r="AF2273" s="226"/>
      <x:c r="AH2273" s="222"/>
      <x:c r="AI2273" s="23"/>
      <x:c r="AJ2273" s="222"/>
      <x:c r="AK2273" s="222"/>
      <x:c r="AM2273" s="226"/>
      <x:c r="AN2273" s="222"/>
      <x:c r="AO2273" s="222"/>
    </x:row>
    <x:row r="2274" spans="1:57" x14ac:dyDescent="0.3">
      <x:c r="J2274" s="23"/>
      <x:c r="Q2274" s="23"/>
      <x:c r="R2274" s="23"/>
      <x:c r="T2274" s="226"/>
      <x:c r="U2274" s="226"/>
      <x:c r="V2274" s="226"/>
      <x:c r="W2274" s="226"/>
      <x:c r="X2274" s="226"/>
      <x:c r="Y2274" s="226"/>
      <x:c r="Z2274" s="226"/>
      <x:c r="AA2274" s="226"/>
      <x:c r="AC2274" s="226"/>
      <x:c r="AE2274" s="226"/>
      <x:c r="AF2274" s="226"/>
      <x:c r="AH2274" s="222"/>
      <x:c r="AI2274" s="23"/>
      <x:c r="AJ2274" s="222"/>
      <x:c r="AK2274" s="222"/>
      <x:c r="AM2274" s="226"/>
      <x:c r="AN2274" s="222"/>
      <x:c r="AO2274" s="222"/>
    </x:row>
    <x:row r="2275" spans="1:57" x14ac:dyDescent="0.3">
      <x:c r="J2275" s="23"/>
      <x:c r="Q2275" s="23"/>
      <x:c r="R2275" s="23"/>
      <x:c r="T2275" s="226"/>
      <x:c r="U2275" s="226"/>
      <x:c r="V2275" s="226"/>
      <x:c r="W2275" s="226"/>
      <x:c r="X2275" s="226"/>
      <x:c r="Y2275" s="226"/>
      <x:c r="Z2275" s="226"/>
      <x:c r="AA2275" s="226"/>
      <x:c r="AC2275" s="226"/>
      <x:c r="AE2275" s="226"/>
      <x:c r="AF2275" s="226"/>
      <x:c r="AH2275" s="222"/>
      <x:c r="AI2275" s="23"/>
      <x:c r="AJ2275" s="222"/>
      <x:c r="AK2275" s="222"/>
      <x:c r="AM2275" s="226"/>
      <x:c r="AN2275" s="222"/>
      <x:c r="AO2275" s="222"/>
    </x:row>
    <x:row r="2276" spans="1:57" x14ac:dyDescent="0.3">
      <x:c r="J2276" s="23"/>
      <x:c r="Q2276" s="23"/>
      <x:c r="R2276" s="23"/>
      <x:c r="T2276" s="226"/>
      <x:c r="U2276" s="226"/>
      <x:c r="V2276" s="226"/>
      <x:c r="W2276" s="226"/>
      <x:c r="X2276" s="226"/>
      <x:c r="Y2276" s="226"/>
      <x:c r="Z2276" s="226"/>
      <x:c r="AA2276" s="226"/>
      <x:c r="AC2276" s="226"/>
      <x:c r="AE2276" s="226"/>
      <x:c r="AF2276" s="226"/>
      <x:c r="AH2276" s="222"/>
      <x:c r="AI2276" s="23"/>
      <x:c r="AJ2276" s="222"/>
      <x:c r="AK2276" s="222"/>
      <x:c r="AM2276" s="226"/>
      <x:c r="AN2276" s="222"/>
      <x:c r="AO2276" s="222"/>
    </x:row>
    <x:row r="2277" spans="1:57" x14ac:dyDescent="0.3">
      <x:c r="J2277" s="23"/>
      <x:c r="Q2277" s="23"/>
      <x:c r="R2277" s="23"/>
      <x:c r="T2277" s="226"/>
      <x:c r="U2277" s="226"/>
      <x:c r="V2277" s="226"/>
      <x:c r="W2277" s="226"/>
      <x:c r="X2277" s="226"/>
      <x:c r="Y2277" s="226"/>
      <x:c r="Z2277" s="226"/>
      <x:c r="AA2277" s="226"/>
      <x:c r="AC2277" s="226"/>
      <x:c r="AE2277" s="226"/>
      <x:c r="AF2277" s="226"/>
      <x:c r="AH2277" s="222"/>
      <x:c r="AI2277" s="23"/>
      <x:c r="AJ2277" s="222"/>
      <x:c r="AK2277" s="222"/>
      <x:c r="AM2277" s="226"/>
      <x:c r="AN2277" s="222"/>
      <x:c r="AO2277" s="222"/>
    </x:row>
    <x:row r="2278" spans="1:57" x14ac:dyDescent="0.3">
      <x:c r="J2278" s="23"/>
      <x:c r="Q2278" s="23"/>
      <x:c r="R2278" s="23"/>
      <x:c r="T2278" s="226"/>
      <x:c r="U2278" s="226"/>
      <x:c r="V2278" s="226"/>
      <x:c r="W2278" s="226"/>
      <x:c r="X2278" s="226"/>
      <x:c r="Y2278" s="226"/>
      <x:c r="Z2278" s="222"/>
      <x:c r="AA2278" s="222"/>
      <x:c r="AC2278" s="222"/>
      <x:c r="AE2278" s="226"/>
      <x:c r="AF2278" s="226"/>
      <x:c r="AH2278" s="226"/>
      <x:c r="AI2278" s="23"/>
      <x:c r="AJ2278" s="222"/>
      <x:c r="AK2278" s="222"/>
      <x:c r="AM2278" s="226"/>
      <x:c r="AN2278" s="222"/>
      <x:c r="AO2278" s="222"/>
    </x:row>
    <x:row r="2279" spans="1:57" x14ac:dyDescent="0.3">
      <x:c r="J2279" s="23"/>
      <x:c r="Q2279" s="23"/>
      <x:c r="R2279" s="23"/>
      <x:c r="T2279" s="226"/>
      <x:c r="U2279" s="226"/>
      <x:c r="V2279" s="226"/>
      <x:c r="W2279" s="226"/>
      <x:c r="X2279" s="226"/>
      <x:c r="Y2279" s="226"/>
      <x:c r="Z2279" s="226"/>
      <x:c r="AA2279" s="226"/>
      <x:c r="AC2279" s="226"/>
      <x:c r="AE2279" s="226"/>
      <x:c r="AF2279" s="226"/>
      <x:c r="AH2279" s="222"/>
      <x:c r="AI2279" s="23"/>
      <x:c r="AJ2279" s="222"/>
      <x:c r="AK2279" s="222"/>
      <x:c r="AM2279" s="226"/>
      <x:c r="AN2279" s="222"/>
      <x:c r="AO2279" s="222"/>
    </x:row>
    <x:row r="2280" spans="1:57" x14ac:dyDescent="0.3">
      <x:c r="J2280" s="23"/>
      <x:c r="Q2280" s="23"/>
      <x:c r="R2280" s="23"/>
      <x:c r="T2280" s="226"/>
      <x:c r="U2280" s="226"/>
      <x:c r="V2280" s="226"/>
      <x:c r="W2280" s="226"/>
      <x:c r="X2280" s="226"/>
      <x:c r="Y2280" s="226"/>
      <x:c r="Z2280" s="226"/>
      <x:c r="AA2280" s="226"/>
      <x:c r="AC2280" s="226"/>
      <x:c r="AE2280" s="222"/>
      <x:c r="AF2280" s="226"/>
      <x:c r="AH2280" s="222"/>
      <x:c r="AI2280" s="23"/>
      <x:c r="AJ2280" s="222"/>
      <x:c r="AK2280" s="222"/>
      <x:c r="AM2280" s="226"/>
      <x:c r="AN2280" s="222"/>
      <x:c r="AO2280" s="222"/>
    </x:row>
    <x:row r="2281" spans="1:57" x14ac:dyDescent="0.3">
      <x:c r="J2281" s="23"/>
      <x:c r="M2281" s="226"/>
      <x:c r="Q2281" s="23"/>
      <x:c r="R2281" s="23"/>
      <x:c r="T2281" s="226"/>
      <x:c r="U2281" s="226"/>
      <x:c r="V2281" s="226"/>
      <x:c r="W2281" s="226"/>
      <x:c r="X2281" s="226"/>
      <x:c r="Y2281" s="226"/>
      <x:c r="Z2281" s="226"/>
      <x:c r="AA2281" s="226"/>
      <x:c r="AC2281" s="226"/>
      <x:c r="AE2281" s="226"/>
      <x:c r="AF2281" s="226"/>
      <x:c r="AH2281" s="222"/>
      <x:c r="AI2281" s="23"/>
      <x:c r="AJ2281" s="226"/>
      <x:c r="AK2281" s="226"/>
      <x:c r="AM2281" s="226"/>
      <x:c r="AN2281" s="226"/>
      <x:c r="AO2281" s="226"/>
    </x:row>
    <x:row r="2282" spans="1:57" x14ac:dyDescent="0.3">
      <x:c r="J2282" s="23"/>
      <x:c r="M2282" s="226"/>
      <x:c r="Q2282" s="23"/>
      <x:c r="R2282" s="23"/>
      <x:c r="T2282" s="226"/>
      <x:c r="U2282" s="226"/>
      <x:c r="V2282" s="226"/>
      <x:c r="W2282" s="226"/>
      <x:c r="X2282" s="226"/>
      <x:c r="Y2282" s="226"/>
      <x:c r="Z2282" s="226"/>
      <x:c r="AA2282" s="226"/>
      <x:c r="AC2282" s="226"/>
      <x:c r="AE2282" s="226"/>
      <x:c r="AF2282" s="226"/>
      <x:c r="AH2282" s="222"/>
      <x:c r="AI2282" s="23"/>
      <x:c r="AJ2282" s="222"/>
      <x:c r="AK2282" s="222"/>
      <x:c r="AM2282" s="226"/>
      <x:c r="AN2282" s="222"/>
      <x:c r="AO2282" s="222"/>
    </x:row>
    <x:row r="2283" spans="1:57" x14ac:dyDescent="0.3">
      <x:c r="J2283" s="23"/>
      <x:c r="Q2283" s="23"/>
      <x:c r="R2283" s="23"/>
      <x:c r="T2283" s="226"/>
      <x:c r="U2283" s="226"/>
      <x:c r="V2283" s="226"/>
      <x:c r="W2283" s="226"/>
      <x:c r="X2283" s="226"/>
      <x:c r="Y2283" s="226"/>
      <x:c r="Z2283" s="226"/>
      <x:c r="AA2283" s="226"/>
      <x:c r="AC2283" s="226"/>
      <x:c r="AE2283" s="222"/>
      <x:c r="AF2283" s="226"/>
      <x:c r="AH2283" s="222"/>
      <x:c r="AI2283" s="23"/>
      <x:c r="AJ2283" s="222"/>
      <x:c r="AK2283" s="222"/>
      <x:c r="AM2283" s="226"/>
      <x:c r="AN2283" s="222"/>
      <x:c r="AO2283" s="222"/>
    </x:row>
    <x:row r="2284" spans="1:57" x14ac:dyDescent="0.3">
      <x:c r="J2284" s="23"/>
      <x:c r="Q2284" s="23"/>
      <x:c r="R2284" s="23"/>
      <x:c r="T2284" s="226"/>
      <x:c r="U2284" s="226"/>
      <x:c r="V2284" s="226"/>
      <x:c r="W2284" s="226"/>
      <x:c r="X2284" s="226"/>
      <x:c r="Y2284" s="226"/>
      <x:c r="Z2284" s="226"/>
      <x:c r="AA2284" s="226"/>
      <x:c r="AC2284" s="226"/>
      <x:c r="AE2284" s="226"/>
      <x:c r="AF2284" s="226"/>
      <x:c r="AH2284" s="226"/>
      <x:c r="AI2284" s="23"/>
      <x:c r="AJ2284" s="226"/>
      <x:c r="AK2284" s="226"/>
      <x:c r="AM2284" s="226"/>
      <x:c r="AN2284" s="226"/>
      <x:c r="AO2284" s="226"/>
    </x:row>
    <x:row r="2285" spans="1:57" x14ac:dyDescent="0.3">
      <x:c r="J2285" s="23"/>
      <x:c r="Q2285" s="23"/>
      <x:c r="R2285" s="23"/>
      <x:c r="T2285" s="226"/>
      <x:c r="U2285" s="226"/>
      <x:c r="V2285" s="226"/>
      <x:c r="W2285" s="226"/>
      <x:c r="X2285" s="226"/>
      <x:c r="Y2285" s="226"/>
      <x:c r="Z2285" s="226"/>
      <x:c r="AA2285" s="226"/>
      <x:c r="AC2285" s="226"/>
      <x:c r="AE2285" s="222"/>
      <x:c r="AF2285" s="226"/>
      <x:c r="AH2285" s="222"/>
      <x:c r="AI2285" s="23"/>
      <x:c r="AJ2285" s="222"/>
      <x:c r="AK2285" s="222"/>
      <x:c r="AM2285" s="226"/>
      <x:c r="AN2285" s="222"/>
      <x:c r="AO2285" s="222"/>
    </x:row>
    <x:row r="2286" spans="1:57" x14ac:dyDescent="0.3">
      <x:c r="J2286" s="23"/>
      <x:c r="Q2286" s="23"/>
      <x:c r="R2286" s="23"/>
      <x:c r="T2286" s="226"/>
      <x:c r="U2286" s="226"/>
      <x:c r="V2286" s="226"/>
      <x:c r="W2286" s="226"/>
      <x:c r="X2286" s="226"/>
      <x:c r="Y2286" s="226"/>
      <x:c r="Z2286" s="226"/>
      <x:c r="AA2286" s="226"/>
      <x:c r="AC2286" s="226"/>
      <x:c r="AE2286" s="222"/>
      <x:c r="AF2286" s="226"/>
      <x:c r="AH2286" s="222"/>
      <x:c r="AI2286" s="23"/>
      <x:c r="AJ2286" s="222"/>
      <x:c r="AK2286" s="222"/>
      <x:c r="AM2286" s="226"/>
      <x:c r="AN2286" s="222"/>
      <x:c r="AO2286" s="222"/>
    </x:row>
    <x:row r="2287" spans="1:57" x14ac:dyDescent="0.3">
      <x:c r="J2287" s="23"/>
      <x:c r="M2287" s="226"/>
      <x:c r="Q2287" s="23"/>
      <x:c r="R2287" s="23"/>
      <x:c r="T2287" s="226"/>
      <x:c r="U2287" s="226"/>
      <x:c r="V2287" s="226"/>
      <x:c r="W2287" s="226"/>
      <x:c r="X2287" s="226"/>
      <x:c r="Y2287" s="226"/>
      <x:c r="Z2287" s="226"/>
      <x:c r="AA2287" s="226"/>
      <x:c r="AC2287" s="226"/>
      <x:c r="AE2287" s="222"/>
      <x:c r="AF2287" s="226"/>
      <x:c r="AH2287" s="222"/>
      <x:c r="AI2287" s="23"/>
      <x:c r="AJ2287" s="222"/>
      <x:c r="AK2287" s="222"/>
      <x:c r="AM2287" s="226"/>
      <x:c r="AN2287" s="222"/>
      <x:c r="AO2287" s="222"/>
    </x:row>
    <x:row r="2288" spans="1:57" x14ac:dyDescent="0.3">
      <x:c r="J2288" s="23"/>
      <x:c r="Q2288" s="23"/>
      <x:c r="R2288" s="23"/>
      <x:c r="T2288" s="226"/>
      <x:c r="U2288" s="226"/>
      <x:c r="V2288" s="226"/>
      <x:c r="W2288" s="226"/>
      <x:c r="X2288" s="226"/>
      <x:c r="Y2288" s="226"/>
      <x:c r="Z2288" s="226"/>
      <x:c r="AA2288" s="226"/>
      <x:c r="AC2288" s="226"/>
      <x:c r="AE2288" s="222"/>
      <x:c r="AF2288" s="226"/>
      <x:c r="AH2288" s="222"/>
      <x:c r="AI2288" s="23"/>
      <x:c r="AJ2288" s="222"/>
      <x:c r="AK2288" s="222"/>
      <x:c r="AM2288" s="226"/>
      <x:c r="AN2288" s="222"/>
      <x:c r="AO2288" s="222"/>
    </x:row>
    <x:row r="2289" spans="1:57" x14ac:dyDescent="0.3">
      <x:c r="J2289" s="23"/>
      <x:c r="M2289" s="226"/>
      <x:c r="Q2289" s="23"/>
      <x:c r="R2289" s="23"/>
      <x:c r="T2289" s="226"/>
      <x:c r="U2289" s="226"/>
      <x:c r="V2289" s="226"/>
      <x:c r="W2289" s="226"/>
      <x:c r="X2289" s="226"/>
      <x:c r="Y2289" s="226"/>
      <x:c r="Z2289" s="226"/>
      <x:c r="AA2289" s="226"/>
      <x:c r="AC2289" s="226"/>
      <x:c r="AE2289" s="222"/>
      <x:c r="AF2289" s="226"/>
      <x:c r="AH2289" s="222"/>
      <x:c r="AI2289" s="23"/>
      <x:c r="AJ2289" s="222"/>
      <x:c r="AK2289" s="222"/>
      <x:c r="AM2289" s="226"/>
      <x:c r="AN2289" s="222"/>
      <x:c r="AO2289" s="222"/>
    </x:row>
    <x:row r="2290" spans="1:57" x14ac:dyDescent="0.3">
      <x:c r="J2290" s="23"/>
      <x:c r="Q2290" s="23"/>
      <x:c r="R2290" s="23"/>
      <x:c r="T2290" s="226"/>
      <x:c r="U2290" s="226"/>
      <x:c r="V2290" s="226"/>
      <x:c r="W2290" s="226"/>
      <x:c r="X2290" s="226"/>
      <x:c r="Y2290" s="226"/>
      <x:c r="Z2290" s="226"/>
      <x:c r="AA2290" s="226"/>
      <x:c r="AC2290" s="226"/>
      <x:c r="AE2290" s="222"/>
      <x:c r="AF2290" s="226"/>
      <x:c r="AH2290" s="222"/>
      <x:c r="AI2290" s="23"/>
      <x:c r="AJ2290" s="222"/>
      <x:c r="AK2290" s="222"/>
      <x:c r="AM2290" s="226"/>
      <x:c r="AN2290" s="222"/>
      <x:c r="AO2290" s="222"/>
    </x:row>
    <x:row r="2291" spans="1:57" x14ac:dyDescent="0.3">
      <x:c r="J2291" s="23"/>
      <x:c r="M2291" s="226"/>
      <x:c r="Q2291" s="23"/>
      <x:c r="R2291" s="23"/>
      <x:c r="T2291" s="226"/>
      <x:c r="U2291" s="226"/>
      <x:c r="V2291" s="226"/>
      <x:c r="W2291" s="226"/>
      <x:c r="X2291" s="226"/>
      <x:c r="Y2291" s="226"/>
      <x:c r="Z2291" s="226"/>
      <x:c r="AA2291" s="226"/>
      <x:c r="AC2291" s="226"/>
      <x:c r="AE2291" s="226"/>
      <x:c r="AF2291" s="226"/>
      <x:c r="AH2291" s="222"/>
      <x:c r="AI2291" s="23"/>
      <x:c r="AJ2291" s="222"/>
      <x:c r="AK2291" s="222"/>
      <x:c r="AM2291" s="226"/>
      <x:c r="AN2291" s="222"/>
      <x:c r="AO2291" s="222"/>
    </x:row>
    <x:row r="2292" spans="1:57" x14ac:dyDescent="0.3">
      <x:c r="J2292" s="23"/>
      <x:c r="M2292" s="226"/>
      <x:c r="Q2292" s="23"/>
      <x:c r="R2292" s="23"/>
      <x:c r="T2292" s="226"/>
      <x:c r="U2292" s="226"/>
      <x:c r="V2292" s="226"/>
      <x:c r="W2292" s="226"/>
      <x:c r="X2292" s="226"/>
      <x:c r="Y2292" s="226"/>
      <x:c r="Z2292" s="226"/>
      <x:c r="AA2292" s="226"/>
      <x:c r="AC2292" s="226"/>
      <x:c r="AE2292" s="222"/>
      <x:c r="AF2292" s="226"/>
      <x:c r="AH2292" s="222"/>
      <x:c r="AI2292" s="23"/>
      <x:c r="AJ2292" s="222"/>
      <x:c r="AK2292" s="222"/>
      <x:c r="AM2292" s="226"/>
      <x:c r="AN2292" s="222"/>
      <x:c r="AO2292" s="222"/>
    </x:row>
    <x:row r="2293" spans="1:57" x14ac:dyDescent="0.3">
      <x:c r="J2293" s="23"/>
      <x:c r="Q2293" s="23"/>
      <x:c r="R2293" s="23"/>
      <x:c r="T2293" s="226"/>
      <x:c r="U2293" s="226"/>
      <x:c r="V2293" s="226"/>
      <x:c r="W2293" s="226"/>
      <x:c r="X2293" s="226"/>
      <x:c r="Y2293" s="226"/>
      <x:c r="Z2293" s="226"/>
      <x:c r="AA2293" s="226"/>
      <x:c r="AC2293" s="226"/>
      <x:c r="AE2293" s="222"/>
      <x:c r="AF2293" s="226"/>
      <x:c r="AH2293" s="222"/>
      <x:c r="AI2293" s="23"/>
      <x:c r="AJ2293" s="222"/>
      <x:c r="AK2293" s="222"/>
      <x:c r="AM2293" s="226"/>
      <x:c r="AN2293" s="222"/>
      <x:c r="AO2293" s="222"/>
    </x:row>
    <x:row r="2294" spans="1:57" x14ac:dyDescent="0.3">
      <x:c r="J2294" s="23"/>
      <x:c r="M2294" s="226"/>
      <x:c r="Q2294" s="23"/>
      <x:c r="R2294" s="23"/>
      <x:c r="T2294" s="226"/>
      <x:c r="U2294" s="226"/>
      <x:c r="V2294" s="226"/>
      <x:c r="W2294" s="226"/>
      <x:c r="X2294" s="226"/>
      <x:c r="Y2294" s="226"/>
      <x:c r="Z2294" s="226"/>
      <x:c r="AA2294" s="226"/>
      <x:c r="AC2294" s="226"/>
      <x:c r="AE2294" s="222"/>
      <x:c r="AF2294" s="226"/>
      <x:c r="AH2294" s="222"/>
      <x:c r="AI2294" s="23"/>
      <x:c r="AJ2294" s="222"/>
      <x:c r="AK2294" s="222"/>
      <x:c r="AM2294" s="226"/>
      <x:c r="AN2294" s="222"/>
      <x:c r="AO2294" s="222"/>
    </x:row>
    <x:row r="2295" spans="1:57" x14ac:dyDescent="0.3">
      <x:c r="J2295" s="23"/>
      <x:c r="M2295" s="226"/>
      <x:c r="Q2295" s="23"/>
      <x:c r="R2295" s="23"/>
      <x:c r="T2295" s="226"/>
      <x:c r="U2295" s="226"/>
      <x:c r="V2295" s="226"/>
      <x:c r="W2295" s="226"/>
      <x:c r="X2295" s="226"/>
      <x:c r="Y2295" s="226"/>
      <x:c r="Z2295" s="226"/>
      <x:c r="AA2295" s="226"/>
      <x:c r="AC2295" s="226"/>
      <x:c r="AE2295" s="222"/>
      <x:c r="AF2295" s="226"/>
      <x:c r="AH2295" s="222"/>
      <x:c r="AI2295" s="23"/>
      <x:c r="AJ2295" s="222"/>
      <x:c r="AK2295" s="226"/>
      <x:c r="AM2295" s="226"/>
      <x:c r="AN2295" s="222"/>
      <x:c r="AO2295" s="226"/>
    </x:row>
    <x:row r="2296" spans="1:57" x14ac:dyDescent="0.3">
      <x:c r="J2296" s="23"/>
      <x:c r="M2296" s="226"/>
      <x:c r="Q2296" s="23"/>
      <x:c r="R2296" s="23"/>
      <x:c r="T2296" s="226"/>
      <x:c r="U2296" s="226"/>
      <x:c r="V2296" s="226"/>
      <x:c r="W2296" s="226"/>
      <x:c r="X2296" s="226"/>
      <x:c r="Y2296" s="226"/>
      <x:c r="Z2296" s="226"/>
      <x:c r="AA2296" s="226"/>
      <x:c r="AC2296" s="226"/>
      <x:c r="AE2296" s="222"/>
      <x:c r="AF2296" s="226"/>
      <x:c r="AH2296" s="222"/>
      <x:c r="AI2296" s="23"/>
      <x:c r="AJ2296" s="222"/>
      <x:c r="AK2296" s="222"/>
      <x:c r="AM2296" s="226"/>
      <x:c r="AN2296" s="222"/>
      <x:c r="AO2296" s="222"/>
    </x:row>
    <x:row r="2297" spans="1:57" x14ac:dyDescent="0.3">
      <x:c r="J2297" s="23"/>
      <x:c r="M2297" s="226"/>
      <x:c r="Q2297" s="23"/>
      <x:c r="R2297" s="23"/>
      <x:c r="T2297" s="226"/>
      <x:c r="U2297" s="226"/>
      <x:c r="V2297" s="226"/>
      <x:c r="W2297" s="226"/>
      <x:c r="X2297" s="226"/>
      <x:c r="Y2297" s="226"/>
      <x:c r="Z2297" s="226"/>
      <x:c r="AA2297" s="226"/>
      <x:c r="AC2297" s="226"/>
      <x:c r="AE2297" s="222"/>
      <x:c r="AF2297" s="226"/>
      <x:c r="AH2297" s="222"/>
      <x:c r="AI2297" s="23"/>
      <x:c r="AJ2297" s="222"/>
      <x:c r="AK2297" s="222"/>
      <x:c r="AM2297" s="226"/>
      <x:c r="AN2297" s="222"/>
      <x:c r="AO2297" s="222"/>
    </x:row>
    <x:row r="2298" spans="1:57" x14ac:dyDescent="0.3">
      <x:c r="J2298" s="23"/>
      <x:c r="Q2298" s="23"/>
      <x:c r="R2298" s="23"/>
      <x:c r="T2298" s="226"/>
      <x:c r="U2298" s="226"/>
      <x:c r="V2298" s="226"/>
      <x:c r="W2298" s="226"/>
      <x:c r="X2298" s="226"/>
      <x:c r="Y2298" s="226"/>
      <x:c r="Z2298" s="226"/>
      <x:c r="AA2298" s="226"/>
      <x:c r="AC2298" s="226"/>
      <x:c r="AE2298" s="222"/>
      <x:c r="AF2298" s="226"/>
      <x:c r="AH2298" s="222"/>
      <x:c r="AI2298" s="23"/>
      <x:c r="AJ2298" s="222"/>
      <x:c r="AK2298" s="222"/>
      <x:c r="AM2298" s="226"/>
      <x:c r="AN2298" s="222"/>
      <x:c r="AO2298" s="222"/>
    </x:row>
    <x:row r="2299" spans="1:57" x14ac:dyDescent="0.3">
      <x:c r="J2299" s="23"/>
      <x:c r="M2299" s="226"/>
      <x:c r="Q2299" s="23"/>
      <x:c r="R2299" s="23"/>
      <x:c r="T2299" s="226"/>
      <x:c r="U2299" s="226"/>
      <x:c r="V2299" s="226"/>
      <x:c r="W2299" s="226"/>
      <x:c r="X2299" s="226"/>
      <x:c r="Y2299" s="226"/>
      <x:c r="Z2299" s="226"/>
      <x:c r="AA2299" s="226"/>
      <x:c r="AC2299" s="226"/>
      <x:c r="AE2299" s="222"/>
      <x:c r="AF2299" s="226"/>
      <x:c r="AH2299" s="222"/>
      <x:c r="AI2299" s="23"/>
      <x:c r="AJ2299" s="222"/>
      <x:c r="AK2299" s="222"/>
      <x:c r="AM2299" s="226"/>
      <x:c r="AN2299" s="222"/>
      <x:c r="AO2299" s="222"/>
    </x:row>
    <x:row r="2300" spans="1:57" x14ac:dyDescent="0.3">
      <x:c r="J2300" s="23"/>
      <x:c r="Q2300" s="23"/>
      <x:c r="R2300" s="23"/>
      <x:c r="T2300" s="226"/>
      <x:c r="U2300" s="226"/>
      <x:c r="V2300" s="226"/>
      <x:c r="W2300" s="226"/>
      <x:c r="X2300" s="226"/>
      <x:c r="Y2300" s="226"/>
      <x:c r="Z2300" s="226"/>
      <x:c r="AA2300" s="226"/>
      <x:c r="AC2300" s="226"/>
      <x:c r="AE2300" s="222"/>
      <x:c r="AF2300" s="226"/>
      <x:c r="AH2300" s="222"/>
      <x:c r="AI2300" s="23"/>
      <x:c r="AJ2300" s="222"/>
      <x:c r="AK2300" s="222"/>
      <x:c r="AM2300" s="226"/>
      <x:c r="AN2300" s="222"/>
      <x:c r="AO2300" s="222"/>
    </x:row>
    <x:row r="2301" spans="1:57" x14ac:dyDescent="0.3">
      <x:c r="J2301" s="23"/>
      <x:c r="Q2301" s="23"/>
      <x:c r="R2301" s="23"/>
      <x:c r="T2301" s="226"/>
      <x:c r="U2301" s="226"/>
      <x:c r="V2301" s="226"/>
      <x:c r="W2301" s="226"/>
      <x:c r="X2301" s="226"/>
      <x:c r="Y2301" s="226"/>
      <x:c r="Z2301" s="226"/>
      <x:c r="AA2301" s="226"/>
      <x:c r="AC2301" s="226"/>
      <x:c r="AE2301" s="222"/>
      <x:c r="AF2301" s="226"/>
      <x:c r="AH2301" s="222"/>
      <x:c r="AI2301" s="23"/>
      <x:c r="AJ2301" s="222"/>
      <x:c r="AK2301" s="222"/>
      <x:c r="AM2301" s="226"/>
      <x:c r="AN2301" s="222"/>
      <x:c r="AO2301" s="222"/>
    </x:row>
    <x:row r="2302" spans="1:57" x14ac:dyDescent="0.3">
      <x:c r="J2302" s="23"/>
      <x:c r="Q2302" s="23"/>
      <x:c r="R2302" s="23"/>
      <x:c r="T2302" s="226"/>
      <x:c r="U2302" s="226"/>
      <x:c r="V2302" s="226"/>
      <x:c r="W2302" s="226"/>
      <x:c r="X2302" s="226"/>
      <x:c r="Y2302" s="226"/>
      <x:c r="Z2302" s="226"/>
      <x:c r="AA2302" s="226"/>
      <x:c r="AC2302" s="226"/>
      <x:c r="AE2302" s="222"/>
      <x:c r="AF2302" s="226"/>
      <x:c r="AH2302" s="222"/>
      <x:c r="AI2302" s="23"/>
      <x:c r="AJ2302" s="222"/>
      <x:c r="AK2302" s="222"/>
      <x:c r="AM2302" s="226"/>
      <x:c r="AN2302" s="222"/>
      <x:c r="AO2302" s="222"/>
    </x:row>
    <x:row r="2303" spans="1:57" x14ac:dyDescent="0.3">
      <x:c r="J2303" s="23"/>
      <x:c r="M2303" s="226"/>
      <x:c r="Q2303" s="23"/>
      <x:c r="R2303" s="23"/>
      <x:c r="T2303" s="226"/>
      <x:c r="U2303" s="226"/>
      <x:c r="V2303" s="226"/>
      <x:c r="W2303" s="226"/>
      <x:c r="X2303" s="226"/>
      <x:c r="Y2303" s="226"/>
      <x:c r="Z2303" s="226"/>
      <x:c r="AA2303" s="226"/>
      <x:c r="AC2303" s="226"/>
      <x:c r="AE2303" s="222"/>
      <x:c r="AF2303" s="226"/>
      <x:c r="AH2303" s="222"/>
      <x:c r="AI2303" s="23"/>
      <x:c r="AJ2303" s="222"/>
      <x:c r="AK2303" s="222"/>
      <x:c r="AM2303" s="226"/>
      <x:c r="AN2303" s="222"/>
      <x:c r="AO2303" s="222"/>
    </x:row>
    <x:row r="2304" spans="1:57" x14ac:dyDescent="0.3">
      <x:c r="J2304" s="23"/>
      <x:c r="Q2304" s="23"/>
      <x:c r="R2304" s="23"/>
      <x:c r="T2304" s="226"/>
      <x:c r="U2304" s="226"/>
      <x:c r="V2304" s="226"/>
      <x:c r="W2304" s="226"/>
      <x:c r="X2304" s="226"/>
      <x:c r="Y2304" s="226"/>
      <x:c r="Z2304" s="226"/>
      <x:c r="AA2304" s="226"/>
      <x:c r="AC2304" s="226"/>
      <x:c r="AE2304" s="222"/>
      <x:c r="AF2304" s="226"/>
      <x:c r="AH2304" s="222"/>
      <x:c r="AI2304" s="23"/>
      <x:c r="AJ2304" s="222"/>
      <x:c r="AK2304" s="222"/>
      <x:c r="AM2304" s="226"/>
      <x:c r="AN2304" s="222"/>
      <x:c r="AO2304" s="222"/>
    </x:row>
    <x:row r="2305" spans="1:57" x14ac:dyDescent="0.3">
      <x:c r="J2305" s="23"/>
      <x:c r="Q2305" s="23"/>
      <x:c r="R2305" s="23"/>
      <x:c r="T2305" s="226"/>
      <x:c r="U2305" s="226"/>
      <x:c r="V2305" s="226"/>
      <x:c r="W2305" s="226"/>
      <x:c r="X2305" s="226"/>
      <x:c r="Y2305" s="226"/>
      <x:c r="Z2305" s="226"/>
      <x:c r="AA2305" s="226"/>
      <x:c r="AC2305" s="226"/>
      <x:c r="AE2305" s="222"/>
      <x:c r="AF2305" s="226"/>
      <x:c r="AH2305" s="222"/>
      <x:c r="AI2305" s="23"/>
      <x:c r="AJ2305" s="226"/>
      <x:c r="AK2305" s="226"/>
      <x:c r="AM2305" s="226"/>
      <x:c r="AN2305" s="226"/>
      <x:c r="AO2305" s="226"/>
    </x:row>
    <x:row r="2306" spans="1:57" x14ac:dyDescent="0.3">
      <x:c r="J2306" s="23"/>
      <x:c r="M2306" s="226"/>
      <x:c r="Q2306" s="23"/>
      <x:c r="R2306" s="23"/>
      <x:c r="T2306" s="226"/>
      <x:c r="U2306" s="226"/>
      <x:c r="V2306" s="226"/>
      <x:c r="W2306" s="226"/>
      <x:c r="X2306" s="226"/>
      <x:c r="Y2306" s="226"/>
      <x:c r="Z2306" s="226"/>
      <x:c r="AA2306" s="226"/>
      <x:c r="AC2306" s="226"/>
      <x:c r="AE2306" s="222"/>
      <x:c r="AF2306" s="226"/>
      <x:c r="AH2306" s="222"/>
      <x:c r="AI2306" s="23"/>
      <x:c r="AJ2306" s="222"/>
      <x:c r="AK2306" s="222"/>
      <x:c r="AM2306" s="226"/>
      <x:c r="AN2306" s="222"/>
      <x:c r="AO2306" s="222"/>
    </x:row>
    <x:row r="2307" spans="1:57" x14ac:dyDescent="0.3">
      <x:c r="J2307" s="23"/>
      <x:c r="M2307" s="226"/>
      <x:c r="Q2307" s="23"/>
      <x:c r="R2307" s="23"/>
      <x:c r="T2307" s="226"/>
      <x:c r="U2307" s="226"/>
      <x:c r="V2307" s="226"/>
      <x:c r="W2307" s="226"/>
      <x:c r="X2307" s="226"/>
      <x:c r="Y2307" s="226"/>
      <x:c r="Z2307" s="226"/>
      <x:c r="AA2307" s="226"/>
      <x:c r="AC2307" s="226"/>
      <x:c r="AE2307" s="222"/>
      <x:c r="AF2307" s="226"/>
      <x:c r="AH2307" s="222"/>
      <x:c r="AI2307" s="23"/>
      <x:c r="AJ2307" s="222"/>
      <x:c r="AK2307" s="222"/>
      <x:c r="AM2307" s="226"/>
      <x:c r="AN2307" s="222"/>
      <x:c r="AO2307" s="222"/>
    </x:row>
    <x:row r="2308" spans="1:57" x14ac:dyDescent="0.3">
      <x:c r="J2308" s="23"/>
      <x:c r="M2308" s="226"/>
      <x:c r="Q2308" s="23"/>
      <x:c r="R2308" s="23"/>
      <x:c r="T2308" s="226"/>
      <x:c r="U2308" s="226"/>
      <x:c r="V2308" s="226"/>
      <x:c r="W2308" s="226"/>
      <x:c r="X2308" s="226"/>
      <x:c r="Y2308" s="226"/>
      <x:c r="Z2308" s="226"/>
      <x:c r="AA2308" s="226"/>
      <x:c r="AC2308" s="226"/>
      <x:c r="AE2308" s="222"/>
      <x:c r="AF2308" s="226"/>
      <x:c r="AH2308" s="222"/>
      <x:c r="AI2308" s="23"/>
      <x:c r="AJ2308" s="222"/>
      <x:c r="AK2308" s="222"/>
      <x:c r="AM2308" s="226"/>
      <x:c r="AN2308" s="222"/>
      <x:c r="AO2308" s="222"/>
    </x:row>
    <x:row r="2309" spans="1:57" x14ac:dyDescent="0.3">
      <x:c r="J2309" s="23"/>
      <x:c r="M2309" s="226"/>
      <x:c r="Q2309" s="23"/>
      <x:c r="R2309" s="23"/>
      <x:c r="T2309" s="226"/>
      <x:c r="U2309" s="226"/>
      <x:c r="V2309" s="226"/>
      <x:c r="W2309" s="226"/>
      <x:c r="X2309" s="226"/>
      <x:c r="Y2309" s="226"/>
      <x:c r="Z2309" s="226"/>
      <x:c r="AA2309" s="226"/>
      <x:c r="AC2309" s="226"/>
      <x:c r="AE2309" s="222"/>
      <x:c r="AF2309" s="226"/>
      <x:c r="AH2309" s="222"/>
      <x:c r="AI2309" s="23"/>
      <x:c r="AJ2309" s="222"/>
      <x:c r="AK2309" s="222"/>
      <x:c r="AM2309" s="226"/>
      <x:c r="AN2309" s="222"/>
      <x:c r="AO2309" s="222"/>
    </x:row>
    <x:row r="2310" spans="1:57" x14ac:dyDescent="0.3">
      <x:c r="J2310" s="23"/>
      <x:c r="Q2310" s="23"/>
      <x:c r="R2310" s="23"/>
      <x:c r="T2310" s="226"/>
      <x:c r="U2310" s="226"/>
      <x:c r="V2310" s="226"/>
      <x:c r="W2310" s="226"/>
      <x:c r="X2310" s="226"/>
      <x:c r="Y2310" s="226"/>
      <x:c r="Z2310" s="226"/>
      <x:c r="AA2310" s="226"/>
      <x:c r="AC2310" s="226"/>
      <x:c r="AE2310" s="222"/>
      <x:c r="AF2310" s="226"/>
      <x:c r="AH2310" s="222"/>
      <x:c r="AI2310" s="23"/>
      <x:c r="AJ2310" s="222"/>
      <x:c r="AK2310" s="222"/>
      <x:c r="AM2310" s="226"/>
      <x:c r="AN2310" s="222"/>
      <x:c r="AO2310" s="222"/>
    </x:row>
    <x:row r="2311" spans="1:57" x14ac:dyDescent="0.3">
      <x:c r="J2311" s="23"/>
      <x:c r="M2311" s="226"/>
      <x:c r="Q2311" s="23"/>
      <x:c r="R2311" s="23"/>
      <x:c r="T2311" s="226"/>
      <x:c r="U2311" s="226"/>
      <x:c r="V2311" s="226"/>
      <x:c r="W2311" s="226"/>
      <x:c r="X2311" s="226"/>
      <x:c r="Y2311" s="226"/>
      <x:c r="Z2311" s="226"/>
      <x:c r="AA2311" s="226"/>
      <x:c r="AC2311" s="226"/>
      <x:c r="AE2311" s="222"/>
      <x:c r="AF2311" s="226"/>
      <x:c r="AH2311" s="222"/>
      <x:c r="AI2311" s="23"/>
      <x:c r="AJ2311" s="222"/>
      <x:c r="AK2311" s="222"/>
      <x:c r="AM2311" s="226"/>
      <x:c r="AN2311" s="222"/>
      <x:c r="AO2311" s="222"/>
    </x:row>
    <x:row r="2312" spans="1:57" x14ac:dyDescent="0.3">
      <x:c r="J2312" s="23"/>
      <x:c r="Q2312" s="23"/>
      <x:c r="R2312" s="23"/>
      <x:c r="T2312" s="226"/>
      <x:c r="U2312" s="226"/>
      <x:c r="V2312" s="226"/>
      <x:c r="W2312" s="226"/>
      <x:c r="X2312" s="226"/>
      <x:c r="Y2312" s="226"/>
      <x:c r="Z2312" s="226"/>
      <x:c r="AA2312" s="226"/>
      <x:c r="AC2312" s="226"/>
      <x:c r="AE2312" s="222"/>
      <x:c r="AF2312" s="226"/>
      <x:c r="AH2312" s="222"/>
      <x:c r="AI2312" s="23"/>
      <x:c r="AJ2312" s="222"/>
      <x:c r="AK2312" s="222"/>
      <x:c r="AM2312" s="226"/>
      <x:c r="AN2312" s="222"/>
      <x:c r="AO2312" s="222"/>
    </x:row>
    <x:row r="2313" spans="1:57" x14ac:dyDescent="0.3">
      <x:c r="J2313" s="23"/>
      <x:c r="M2313" s="226"/>
      <x:c r="Q2313" s="23"/>
      <x:c r="R2313" s="23"/>
      <x:c r="T2313" s="226"/>
      <x:c r="U2313" s="226"/>
      <x:c r="V2313" s="226"/>
      <x:c r="W2313" s="226"/>
      <x:c r="X2313" s="226"/>
      <x:c r="Y2313" s="226"/>
      <x:c r="Z2313" s="226"/>
      <x:c r="AA2313" s="226"/>
      <x:c r="AC2313" s="226"/>
      <x:c r="AE2313" s="222"/>
      <x:c r="AF2313" s="226"/>
      <x:c r="AH2313" s="222"/>
      <x:c r="AI2313" s="23"/>
      <x:c r="AJ2313" s="222"/>
      <x:c r="AK2313" s="222"/>
      <x:c r="AM2313" s="226"/>
      <x:c r="AN2313" s="222"/>
      <x:c r="AO2313" s="222"/>
    </x:row>
    <x:row r="2314" spans="1:57" x14ac:dyDescent="0.3">
      <x:c r="J2314" s="23"/>
      <x:c r="M2314" s="226"/>
      <x:c r="Q2314" s="23"/>
      <x:c r="R2314" s="23"/>
      <x:c r="T2314" s="226"/>
      <x:c r="U2314" s="226"/>
      <x:c r="V2314" s="226"/>
      <x:c r="W2314" s="226"/>
      <x:c r="X2314" s="226"/>
      <x:c r="Y2314" s="226"/>
      <x:c r="Z2314" s="226"/>
      <x:c r="AA2314" s="226"/>
      <x:c r="AC2314" s="226"/>
      <x:c r="AE2314" s="222"/>
      <x:c r="AF2314" s="226"/>
      <x:c r="AH2314" s="222"/>
      <x:c r="AI2314" s="23"/>
      <x:c r="AJ2314" s="222"/>
      <x:c r="AK2314" s="222"/>
      <x:c r="AM2314" s="226"/>
      <x:c r="AN2314" s="222"/>
      <x:c r="AO2314" s="222"/>
    </x:row>
    <x:row r="2315" spans="1:57" x14ac:dyDescent="0.3">
      <x:c r="J2315" s="23"/>
      <x:c r="M2315" s="226"/>
      <x:c r="Q2315" s="23"/>
      <x:c r="R2315" s="23"/>
      <x:c r="T2315" s="226"/>
      <x:c r="U2315" s="226"/>
      <x:c r="V2315" s="226"/>
      <x:c r="W2315" s="226"/>
      <x:c r="X2315" s="226"/>
      <x:c r="Y2315" s="226"/>
      <x:c r="Z2315" s="226"/>
      <x:c r="AA2315" s="226"/>
      <x:c r="AC2315" s="226"/>
      <x:c r="AE2315" s="222"/>
      <x:c r="AF2315" s="226"/>
      <x:c r="AH2315" s="222"/>
      <x:c r="AI2315" s="23"/>
      <x:c r="AJ2315" s="222"/>
      <x:c r="AK2315" s="222"/>
      <x:c r="AM2315" s="226"/>
      <x:c r="AN2315" s="222"/>
      <x:c r="AO2315" s="222"/>
    </x:row>
    <x:row r="2316" spans="1:57" x14ac:dyDescent="0.3">
      <x:c r="J2316" s="23"/>
      <x:c r="M2316" s="226"/>
      <x:c r="Q2316" s="23"/>
      <x:c r="R2316" s="23"/>
      <x:c r="T2316" s="226"/>
      <x:c r="U2316" s="226"/>
      <x:c r="V2316" s="226"/>
      <x:c r="W2316" s="226"/>
      <x:c r="X2316" s="226"/>
      <x:c r="Y2316" s="226"/>
      <x:c r="Z2316" s="226"/>
      <x:c r="AA2316" s="226"/>
      <x:c r="AC2316" s="226"/>
      <x:c r="AE2316" s="222"/>
      <x:c r="AF2316" s="226"/>
      <x:c r="AH2316" s="222"/>
      <x:c r="AI2316" s="23"/>
      <x:c r="AJ2316" s="222"/>
      <x:c r="AK2316" s="222"/>
      <x:c r="AM2316" s="226"/>
      <x:c r="AN2316" s="222"/>
      <x:c r="AO2316" s="222"/>
    </x:row>
    <x:row r="2317" spans="1:57" x14ac:dyDescent="0.3">
      <x:c r="J2317" s="23"/>
      <x:c r="Q2317" s="23"/>
      <x:c r="R2317" s="23"/>
      <x:c r="T2317" s="226"/>
      <x:c r="U2317" s="226"/>
      <x:c r="V2317" s="226"/>
      <x:c r="W2317" s="226"/>
      <x:c r="X2317" s="226"/>
      <x:c r="Y2317" s="226"/>
      <x:c r="Z2317" s="226"/>
      <x:c r="AA2317" s="226"/>
      <x:c r="AC2317" s="226"/>
      <x:c r="AE2317" s="222"/>
      <x:c r="AF2317" s="226"/>
      <x:c r="AH2317" s="222"/>
      <x:c r="AI2317" s="23"/>
      <x:c r="AJ2317" s="222"/>
      <x:c r="AK2317" s="222"/>
      <x:c r="AM2317" s="226"/>
      <x:c r="AN2317" s="222"/>
      <x:c r="AO2317" s="222"/>
    </x:row>
    <x:row r="2318" spans="1:57" x14ac:dyDescent="0.3">
      <x:c r="J2318" s="23"/>
      <x:c r="Q2318" s="23"/>
      <x:c r="R2318" s="23"/>
      <x:c r="T2318" s="226"/>
      <x:c r="U2318" s="226"/>
      <x:c r="V2318" s="226"/>
      <x:c r="W2318" s="226"/>
      <x:c r="X2318" s="226"/>
      <x:c r="Y2318" s="226"/>
      <x:c r="Z2318" s="226"/>
      <x:c r="AA2318" s="226"/>
      <x:c r="AC2318" s="226"/>
      <x:c r="AE2318" s="226"/>
      <x:c r="AF2318" s="226"/>
      <x:c r="AH2318" s="222"/>
      <x:c r="AI2318" s="23"/>
      <x:c r="AJ2318" s="222"/>
      <x:c r="AK2318" s="222"/>
      <x:c r="AM2318" s="226"/>
      <x:c r="AN2318" s="222"/>
      <x:c r="AO2318" s="222"/>
    </x:row>
    <x:row r="2319" spans="1:57" x14ac:dyDescent="0.3">
      <x:c r="J2319" s="23"/>
      <x:c r="Q2319" s="23"/>
      <x:c r="R2319" s="23"/>
      <x:c r="T2319" s="226"/>
      <x:c r="U2319" s="226"/>
      <x:c r="V2319" s="226"/>
      <x:c r="W2319" s="226"/>
      <x:c r="X2319" s="226"/>
      <x:c r="Y2319" s="226"/>
      <x:c r="Z2319" s="226"/>
      <x:c r="AA2319" s="226"/>
      <x:c r="AC2319" s="226"/>
      <x:c r="AE2319" s="222"/>
      <x:c r="AF2319" s="226"/>
      <x:c r="AH2319" s="222"/>
      <x:c r="AI2319" s="23"/>
      <x:c r="AJ2319" s="222"/>
      <x:c r="AK2319" s="222"/>
      <x:c r="AM2319" s="226"/>
      <x:c r="AN2319" s="222"/>
      <x:c r="AO2319" s="222"/>
    </x:row>
    <x:row r="2320" spans="1:57" x14ac:dyDescent="0.3">
      <x:c r="J2320" s="23"/>
      <x:c r="Q2320" s="23"/>
      <x:c r="R2320" s="23"/>
      <x:c r="T2320" s="226"/>
      <x:c r="U2320" s="226"/>
      <x:c r="V2320" s="226"/>
      <x:c r="W2320" s="226"/>
      <x:c r="X2320" s="226"/>
      <x:c r="Y2320" s="226"/>
      <x:c r="Z2320" s="226"/>
      <x:c r="AA2320" s="226"/>
      <x:c r="AC2320" s="226"/>
      <x:c r="AE2320" s="222"/>
      <x:c r="AF2320" s="226"/>
      <x:c r="AH2320" s="222"/>
      <x:c r="AI2320" s="23"/>
      <x:c r="AJ2320" s="222"/>
      <x:c r="AK2320" s="222"/>
      <x:c r="AM2320" s="226"/>
      <x:c r="AN2320" s="222"/>
      <x:c r="AO2320" s="222"/>
    </x:row>
    <x:row r="2321" spans="1:57" x14ac:dyDescent="0.3">
      <x:c r="J2321" s="23"/>
      <x:c r="M2321" s="226"/>
      <x:c r="Q2321" s="23"/>
      <x:c r="R2321" s="23"/>
      <x:c r="T2321" s="226"/>
      <x:c r="U2321" s="226"/>
      <x:c r="V2321" s="226"/>
      <x:c r="W2321" s="226"/>
      <x:c r="X2321" s="226"/>
      <x:c r="Y2321" s="226"/>
      <x:c r="Z2321" s="226"/>
      <x:c r="AA2321" s="226"/>
      <x:c r="AC2321" s="226"/>
      <x:c r="AE2321" s="222"/>
      <x:c r="AF2321" s="226"/>
      <x:c r="AH2321" s="222"/>
      <x:c r="AI2321" s="23"/>
      <x:c r="AJ2321" s="222"/>
      <x:c r="AK2321" s="222"/>
      <x:c r="AM2321" s="226"/>
      <x:c r="AN2321" s="222"/>
      <x:c r="AO2321" s="222"/>
    </x:row>
    <x:row r="2322" spans="1:57" x14ac:dyDescent="0.3">
      <x:c r="J2322" s="23"/>
      <x:c r="M2322" s="226"/>
      <x:c r="Q2322" s="23"/>
      <x:c r="R2322" s="23"/>
      <x:c r="T2322" s="226"/>
      <x:c r="U2322" s="226"/>
      <x:c r="V2322" s="226"/>
      <x:c r="W2322" s="226"/>
      <x:c r="X2322" s="226"/>
      <x:c r="Y2322" s="226"/>
      <x:c r="Z2322" s="226"/>
      <x:c r="AA2322" s="226"/>
      <x:c r="AC2322" s="226"/>
      <x:c r="AE2322" s="222"/>
      <x:c r="AF2322" s="226"/>
      <x:c r="AH2322" s="222"/>
      <x:c r="AI2322" s="23"/>
      <x:c r="AJ2322" s="222"/>
      <x:c r="AK2322" s="222"/>
      <x:c r="AM2322" s="226"/>
      <x:c r="AN2322" s="222"/>
      <x:c r="AO2322" s="222"/>
    </x:row>
    <x:row r="2323" spans="1:57" x14ac:dyDescent="0.3">
      <x:c r="J2323" s="23"/>
      <x:c r="Q2323" s="23"/>
      <x:c r="R2323" s="23"/>
      <x:c r="T2323" s="226"/>
      <x:c r="U2323" s="226"/>
      <x:c r="V2323" s="226"/>
      <x:c r="W2323" s="226"/>
      <x:c r="X2323" s="226"/>
      <x:c r="Y2323" s="226"/>
      <x:c r="Z2323" s="226"/>
      <x:c r="AA2323" s="226"/>
      <x:c r="AC2323" s="226"/>
      <x:c r="AE2323" s="222"/>
      <x:c r="AF2323" s="226"/>
      <x:c r="AH2323" s="222"/>
      <x:c r="AI2323" s="23"/>
      <x:c r="AJ2323" s="222"/>
      <x:c r="AK2323" s="222"/>
      <x:c r="AM2323" s="226"/>
      <x:c r="AN2323" s="222"/>
      <x:c r="AO2323" s="222"/>
    </x:row>
    <x:row r="2324" spans="1:57" x14ac:dyDescent="0.3">
      <x:c r="J2324" s="23"/>
      <x:c r="Q2324" s="23"/>
      <x:c r="R2324" s="23"/>
      <x:c r="T2324" s="226"/>
      <x:c r="U2324" s="226"/>
      <x:c r="V2324" s="226"/>
      <x:c r="W2324" s="226"/>
      <x:c r="X2324" s="226"/>
      <x:c r="Y2324" s="226"/>
      <x:c r="Z2324" s="226"/>
      <x:c r="AA2324" s="226"/>
      <x:c r="AC2324" s="226"/>
      <x:c r="AE2324" s="222"/>
      <x:c r="AF2324" s="226"/>
      <x:c r="AH2324" s="222"/>
      <x:c r="AI2324" s="23"/>
      <x:c r="AJ2324" s="222"/>
      <x:c r="AK2324" s="222"/>
      <x:c r="AM2324" s="226"/>
      <x:c r="AN2324" s="222"/>
      <x:c r="AO2324" s="222"/>
    </x:row>
    <x:row r="2325" spans="1:57" x14ac:dyDescent="0.3">
      <x:c r="J2325" s="23"/>
      <x:c r="M2325" s="226"/>
      <x:c r="Q2325" s="23"/>
      <x:c r="R2325" s="23"/>
      <x:c r="T2325" s="226"/>
      <x:c r="U2325" s="226"/>
      <x:c r="V2325" s="226"/>
      <x:c r="W2325" s="226"/>
      <x:c r="X2325" s="226"/>
      <x:c r="Y2325" s="226"/>
      <x:c r="Z2325" s="226"/>
      <x:c r="AA2325" s="226"/>
      <x:c r="AC2325" s="226"/>
      <x:c r="AE2325" s="226"/>
      <x:c r="AF2325" s="226"/>
      <x:c r="AH2325" s="222"/>
      <x:c r="AI2325" s="23"/>
      <x:c r="AJ2325" s="222"/>
      <x:c r="AK2325" s="222"/>
      <x:c r="AM2325" s="226"/>
      <x:c r="AN2325" s="222"/>
      <x:c r="AO2325" s="222"/>
    </x:row>
    <x:row r="2326" spans="1:57" x14ac:dyDescent="0.3">
      <x:c r="J2326" s="23"/>
      <x:c r="M2326" s="226"/>
      <x:c r="Q2326" s="23"/>
      <x:c r="R2326" s="23"/>
      <x:c r="T2326" s="226"/>
      <x:c r="U2326" s="226"/>
      <x:c r="V2326" s="226"/>
      <x:c r="W2326" s="226"/>
      <x:c r="X2326" s="226"/>
      <x:c r="Y2326" s="226"/>
      <x:c r="Z2326" s="226"/>
      <x:c r="AA2326" s="226"/>
      <x:c r="AC2326" s="226"/>
      <x:c r="AE2326" s="222"/>
      <x:c r="AF2326" s="226"/>
      <x:c r="AH2326" s="222"/>
      <x:c r="AI2326" s="23"/>
      <x:c r="AJ2326" s="222"/>
      <x:c r="AK2326" s="222"/>
      <x:c r="AM2326" s="226"/>
      <x:c r="AN2326" s="222"/>
      <x:c r="AO2326" s="222"/>
    </x:row>
    <x:row r="2327" spans="1:57" x14ac:dyDescent="0.3">
      <x:c r="J2327" s="23"/>
      <x:c r="M2327" s="226"/>
      <x:c r="Q2327" s="23"/>
      <x:c r="R2327" s="23"/>
      <x:c r="T2327" s="226"/>
      <x:c r="U2327" s="226"/>
      <x:c r="V2327" s="226"/>
      <x:c r="W2327" s="226"/>
      <x:c r="X2327" s="226"/>
      <x:c r="Y2327" s="226"/>
      <x:c r="Z2327" s="226"/>
      <x:c r="AA2327" s="226"/>
      <x:c r="AC2327" s="226"/>
      <x:c r="AE2327" s="226"/>
      <x:c r="AF2327" s="226"/>
      <x:c r="AH2327" s="222"/>
      <x:c r="AI2327" s="23"/>
      <x:c r="AJ2327" s="222"/>
      <x:c r="AK2327" s="222"/>
      <x:c r="AM2327" s="226"/>
      <x:c r="AN2327" s="222"/>
      <x:c r="AO2327" s="222"/>
    </x:row>
    <x:row r="2328" spans="1:57" x14ac:dyDescent="0.3">
      <x:c r="J2328" s="23"/>
      <x:c r="Q2328" s="23"/>
      <x:c r="R2328" s="23"/>
      <x:c r="T2328" s="226"/>
      <x:c r="U2328" s="226"/>
      <x:c r="V2328" s="226"/>
      <x:c r="W2328" s="226"/>
      <x:c r="X2328" s="226"/>
      <x:c r="Y2328" s="226"/>
      <x:c r="Z2328" s="226"/>
      <x:c r="AA2328" s="226"/>
      <x:c r="AC2328" s="226"/>
      <x:c r="AE2328" s="222"/>
      <x:c r="AF2328" s="226"/>
      <x:c r="AH2328" s="222"/>
      <x:c r="AI2328" s="23"/>
      <x:c r="AJ2328" s="222"/>
      <x:c r="AK2328" s="222"/>
      <x:c r="AM2328" s="226"/>
      <x:c r="AN2328" s="222"/>
      <x:c r="AO2328" s="222"/>
    </x:row>
    <x:row r="2329" spans="1:57" x14ac:dyDescent="0.3">
      <x:c r="J2329" s="23"/>
      <x:c r="Q2329" s="23"/>
      <x:c r="R2329" s="23"/>
      <x:c r="T2329" s="226"/>
      <x:c r="U2329" s="226"/>
      <x:c r="V2329" s="226"/>
      <x:c r="W2329" s="226"/>
      <x:c r="X2329" s="226"/>
      <x:c r="Y2329" s="226"/>
      <x:c r="Z2329" s="226"/>
      <x:c r="AA2329" s="226"/>
      <x:c r="AC2329" s="226"/>
      <x:c r="AE2329" s="226"/>
      <x:c r="AF2329" s="226"/>
      <x:c r="AH2329" s="222"/>
      <x:c r="AI2329" s="23"/>
      <x:c r="AJ2329" s="222"/>
      <x:c r="AK2329" s="222"/>
      <x:c r="AM2329" s="226"/>
      <x:c r="AN2329" s="222"/>
      <x:c r="AO2329" s="222"/>
    </x:row>
    <x:row r="2330" spans="1:57" x14ac:dyDescent="0.3">
      <x:c r="J2330" s="23"/>
      <x:c r="M2330" s="226"/>
      <x:c r="Q2330" s="23"/>
      <x:c r="R2330" s="23"/>
      <x:c r="T2330" s="226"/>
      <x:c r="U2330" s="226"/>
      <x:c r="V2330" s="226"/>
      <x:c r="W2330" s="226"/>
      <x:c r="X2330" s="226"/>
      <x:c r="Y2330" s="226"/>
      <x:c r="Z2330" s="226"/>
      <x:c r="AA2330" s="226"/>
      <x:c r="AC2330" s="226"/>
      <x:c r="AE2330" s="226"/>
      <x:c r="AF2330" s="226"/>
      <x:c r="AH2330" s="222"/>
      <x:c r="AI2330" s="23"/>
      <x:c r="AJ2330" s="222"/>
      <x:c r="AK2330" s="222"/>
      <x:c r="AM2330" s="226"/>
      <x:c r="AN2330" s="222"/>
      <x:c r="AO2330" s="222"/>
    </x:row>
    <x:row r="2331" spans="1:57" x14ac:dyDescent="0.3">
      <x:c r="J2331" s="23"/>
      <x:c r="M2331" s="226"/>
      <x:c r="Q2331" s="23"/>
      <x:c r="R2331" s="23"/>
      <x:c r="T2331" s="226"/>
      <x:c r="U2331" s="226"/>
      <x:c r="V2331" s="226"/>
      <x:c r="W2331" s="226"/>
      <x:c r="X2331" s="226"/>
      <x:c r="Y2331" s="226"/>
      <x:c r="Z2331" s="226"/>
      <x:c r="AA2331" s="226"/>
      <x:c r="AC2331" s="226"/>
      <x:c r="AE2331" s="222"/>
      <x:c r="AF2331" s="226"/>
      <x:c r="AH2331" s="222"/>
      <x:c r="AI2331" s="23"/>
      <x:c r="AJ2331" s="222"/>
      <x:c r="AK2331" s="222"/>
      <x:c r="AM2331" s="226"/>
      <x:c r="AN2331" s="222"/>
      <x:c r="AO2331" s="222"/>
    </x:row>
    <x:row r="2332" spans="1:57" x14ac:dyDescent="0.3">
      <x:c r="J2332" s="23"/>
      <x:c r="M2332" s="226"/>
      <x:c r="Q2332" s="23"/>
      <x:c r="R2332" s="23"/>
      <x:c r="T2332" s="226"/>
      <x:c r="U2332" s="226"/>
      <x:c r="V2332" s="226"/>
      <x:c r="W2332" s="226"/>
      <x:c r="X2332" s="226"/>
      <x:c r="Y2332" s="226"/>
      <x:c r="Z2332" s="226"/>
      <x:c r="AA2332" s="226"/>
      <x:c r="AC2332" s="226"/>
      <x:c r="AE2332" s="222"/>
      <x:c r="AF2332" s="226"/>
      <x:c r="AH2332" s="222"/>
      <x:c r="AI2332" s="23"/>
      <x:c r="AJ2332" s="222"/>
      <x:c r="AK2332" s="222"/>
      <x:c r="AM2332" s="226"/>
      <x:c r="AN2332" s="222"/>
      <x:c r="AO2332" s="222"/>
    </x:row>
    <x:row r="2333" spans="1:57" x14ac:dyDescent="0.3">
      <x:c r="J2333" s="23"/>
      <x:c r="M2333" s="226"/>
      <x:c r="Q2333" s="23"/>
      <x:c r="R2333" s="23"/>
      <x:c r="T2333" s="226"/>
      <x:c r="U2333" s="226"/>
      <x:c r="V2333" s="226"/>
      <x:c r="W2333" s="226"/>
      <x:c r="X2333" s="226"/>
      <x:c r="Y2333" s="226"/>
      <x:c r="Z2333" s="226"/>
      <x:c r="AA2333" s="226"/>
      <x:c r="AC2333" s="226"/>
      <x:c r="AE2333" s="222"/>
      <x:c r="AF2333" s="226"/>
      <x:c r="AH2333" s="222"/>
      <x:c r="AI2333" s="23"/>
      <x:c r="AJ2333" s="222"/>
      <x:c r="AK2333" s="222"/>
      <x:c r="AM2333" s="226"/>
      <x:c r="AN2333" s="222"/>
      <x:c r="AO2333" s="222"/>
    </x:row>
    <x:row r="2334" spans="1:57" x14ac:dyDescent="0.3">
      <x:c r="J2334" s="23"/>
      <x:c r="M2334" s="226"/>
      <x:c r="Q2334" s="23"/>
      <x:c r="R2334" s="23"/>
      <x:c r="T2334" s="226"/>
      <x:c r="U2334" s="226"/>
      <x:c r="V2334" s="226"/>
      <x:c r="W2334" s="226"/>
      <x:c r="X2334" s="226"/>
      <x:c r="Y2334" s="226"/>
      <x:c r="Z2334" s="226"/>
      <x:c r="AA2334" s="226"/>
      <x:c r="AC2334" s="226"/>
      <x:c r="AE2334" s="222"/>
      <x:c r="AF2334" s="226"/>
      <x:c r="AH2334" s="226"/>
      <x:c r="AI2334" s="23"/>
      <x:c r="AJ2334" s="226"/>
      <x:c r="AK2334" s="226"/>
      <x:c r="AM2334" s="226"/>
      <x:c r="AN2334" s="226"/>
      <x:c r="AO2334" s="226"/>
    </x:row>
    <x:row r="2335" spans="1:57" x14ac:dyDescent="0.3">
      <x:c r="J2335" s="23"/>
      <x:c r="M2335" s="226"/>
      <x:c r="Q2335" s="23"/>
      <x:c r="R2335" s="23"/>
      <x:c r="T2335" s="226"/>
      <x:c r="U2335" s="226"/>
      <x:c r="V2335" s="226"/>
      <x:c r="W2335" s="226"/>
      <x:c r="X2335" s="226"/>
      <x:c r="Y2335" s="226"/>
      <x:c r="Z2335" s="226"/>
      <x:c r="AA2335" s="226"/>
      <x:c r="AC2335" s="226"/>
      <x:c r="AE2335" s="226"/>
      <x:c r="AF2335" s="226"/>
      <x:c r="AH2335" s="222"/>
      <x:c r="AI2335" s="23"/>
      <x:c r="AJ2335" s="222"/>
      <x:c r="AK2335" s="222"/>
      <x:c r="AM2335" s="226"/>
      <x:c r="AN2335" s="222"/>
      <x:c r="AO2335" s="222"/>
    </x:row>
    <x:row r="2336" spans="1:57" x14ac:dyDescent="0.3">
      <x:c r="J2336" s="23"/>
      <x:c r="Q2336" s="23"/>
      <x:c r="R2336" s="23"/>
      <x:c r="T2336" s="226"/>
      <x:c r="U2336" s="226"/>
      <x:c r="V2336" s="226"/>
      <x:c r="W2336" s="226"/>
      <x:c r="X2336" s="226"/>
      <x:c r="Y2336" s="226"/>
      <x:c r="Z2336" s="226"/>
      <x:c r="AA2336" s="226"/>
      <x:c r="AC2336" s="226"/>
      <x:c r="AE2336" s="222"/>
      <x:c r="AF2336" s="226"/>
      <x:c r="AH2336" s="222"/>
      <x:c r="AI2336" s="23"/>
      <x:c r="AJ2336" s="222"/>
      <x:c r="AK2336" s="222"/>
      <x:c r="AM2336" s="226"/>
      <x:c r="AN2336" s="222"/>
      <x:c r="AO2336" s="222"/>
    </x:row>
    <x:row r="2337" spans="1:57" x14ac:dyDescent="0.3">
      <x:c r="J2337" s="23"/>
      <x:c r="Q2337" s="23"/>
      <x:c r="R2337" s="23"/>
      <x:c r="T2337" s="226"/>
      <x:c r="U2337" s="226"/>
      <x:c r="V2337" s="226"/>
      <x:c r="W2337" s="226"/>
      <x:c r="X2337" s="226"/>
      <x:c r="Y2337" s="226"/>
      <x:c r="Z2337" s="226"/>
      <x:c r="AA2337" s="226"/>
      <x:c r="AC2337" s="226"/>
      <x:c r="AE2337" s="222"/>
      <x:c r="AF2337" s="226"/>
      <x:c r="AH2337" s="222"/>
      <x:c r="AI2337" s="23"/>
      <x:c r="AJ2337" s="222"/>
      <x:c r="AK2337" s="222"/>
      <x:c r="AM2337" s="226"/>
      <x:c r="AN2337" s="222"/>
      <x:c r="AO2337" s="222"/>
    </x:row>
    <x:row r="2338" spans="1:57" x14ac:dyDescent="0.3">
      <x:c r="J2338" s="23"/>
      <x:c r="M2338" s="226"/>
      <x:c r="Q2338" s="23"/>
      <x:c r="R2338" s="23"/>
      <x:c r="T2338" s="226"/>
      <x:c r="U2338" s="226"/>
      <x:c r="V2338" s="226"/>
      <x:c r="W2338" s="226"/>
      <x:c r="X2338" s="226"/>
      <x:c r="Y2338" s="226"/>
      <x:c r="Z2338" s="226"/>
      <x:c r="AA2338" s="226"/>
      <x:c r="AC2338" s="226"/>
      <x:c r="AE2338" s="226"/>
      <x:c r="AF2338" s="226"/>
      <x:c r="AH2338" s="222"/>
      <x:c r="AI2338" s="23"/>
      <x:c r="AJ2338" s="222"/>
      <x:c r="AK2338" s="222"/>
      <x:c r="AM2338" s="226"/>
      <x:c r="AN2338" s="222"/>
      <x:c r="AO2338" s="222"/>
    </x:row>
    <x:row r="2339" spans="1:57" x14ac:dyDescent="0.3">
      <x:c r="J2339" s="23"/>
      <x:c r="M2339" s="226"/>
      <x:c r="Q2339" s="23"/>
      <x:c r="R2339" s="23"/>
      <x:c r="T2339" s="226"/>
      <x:c r="U2339" s="226"/>
      <x:c r="V2339" s="226"/>
      <x:c r="W2339" s="226"/>
      <x:c r="X2339" s="226"/>
      <x:c r="Y2339" s="226"/>
      <x:c r="Z2339" s="226"/>
      <x:c r="AA2339" s="226"/>
      <x:c r="AC2339" s="226"/>
      <x:c r="AE2339" s="222"/>
      <x:c r="AF2339" s="226"/>
      <x:c r="AH2339" s="222"/>
      <x:c r="AI2339" s="23"/>
      <x:c r="AJ2339" s="222"/>
      <x:c r="AK2339" s="222"/>
      <x:c r="AM2339" s="226"/>
      <x:c r="AN2339" s="222"/>
      <x:c r="AO2339" s="222"/>
    </x:row>
    <x:row r="2340" spans="1:57" x14ac:dyDescent="0.3">
      <x:c r="J2340" s="23"/>
      <x:c r="M2340" s="226"/>
      <x:c r="Q2340" s="23"/>
      <x:c r="R2340" s="23"/>
      <x:c r="T2340" s="226"/>
      <x:c r="U2340" s="226"/>
      <x:c r="V2340" s="226"/>
      <x:c r="W2340" s="226"/>
      <x:c r="X2340" s="226"/>
      <x:c r="Y2340" s="226"/>
      <x:c r="Z2340" s="226"/>
      <x:c r="AA2340" s="226"/>
      <x:c r="AC2340" s="226"/>
      <x:c r="AE2340" s="222"/>
      <x:c r="AF2340" s="226"/>
      <x:c r="AH2340" s="222"/>
      <x:c r="AI2340" s="23"/>
      <x:c r="AJ2340" s="222"/>
      <x:c r="AK2340" s="222"/>
      <x:c r="AM2340" s="226"/>
      <x:c r="AN2340" s="222"/>
      <x:c r="AO2340" s="222"/>
    </x:row>
    <x:row r="2341" spans="1:57" x14ac:dyDescent="0.3">
      <x:c r="J2341" s="23"/>
      <x:c r="M2341" s="226"/>
      <x:c r="Q2341" s="23"/>
      <x:c r="R2341" s="23"/>
      <x:c r="T2341" s="226"/>
      <x:c r="U2341" s="226"/>
      <x:c r="V2341" s="226"/>
      <x:c r="W2341" s="226"/>
      <x:c r="X2341" s="226"/>
      <x:c r="Y2341" s="226"/>
      <x:c r="Z2341" s="226"/>
      <x:c r="AA2341" s="226"/>
      <x:c r="AC2341" s="226"/>
      <x:c r="AE2341" s="226"/>
      <x:c r="AF2341" s="226"/>
      <x:c r="AH2341" s="222"/>
      <x:c r="AI2341" s="23"/>
      <x:c r="AJ2341" s="222"/>
      <x:c r="AK2341" s="222"/>
      <x:c r="AM2341" s="226"/>
      <x:c r="AN2341" s="222"/>
      <x:c r="AO2341" s="222"/>
    </x:row>
    <x:row r="2342" spans="1:57" x14ac:dyDescent="0.3">
      <x:c r="J2342" s="23"/>
      <x:c r="M2342" s="226"/>
      <x:c r="Q2342" s="23"/>
      <x:c r="R2342" s="23"/>
      <x:c r="T2342" s="226"/>
      <x:c r="U2342" s="226"/>
      <x:c r="V2342" s="226"/>
      <x:c r="W2342" s="226"/>
      <x:c r="X2342" s="226"/>
      <x:c r="Y2342" s="226"/>
      <x:c r="Z2342" s="226"/>
      <x:c r="AA2342" s="226"/>
      <x:c r="AC2342" s="226"/>
      <x:c r="AE2342" s="226"/>
      <x:c r="AF2342" s="226"/>
      <x:c r="AH2342" s="222"/>
      <x:c r="AI2342" s="23"/>
      <x:c r="AJ2342" s="222"/>
      <x:c r="AK2342" s="222"/>
      <x:c r="AM2342" s="226"/>
      <x:c r="AN2342" s="222"/>
      <x:c r="AO2342" s="222"/>
    </x:row>
    <x:row r="2343" spans="1:57" x14ac:dyDescent="0.3">
      <x:c r="J2343" s="23"/>
      <x:c r="M2343" s="226"/>
      <x:c r="Q2343" s="23"/>
      <x:c r="R2343" s="23"/>
      <x:c r="T2343" s="226"/>
      <x:c r="U2343" s="226"/>
      <x:c r="V2343" s="226"/>
      <x:c r="W2343" s="226"/>
      <x:c r="X2343" s="226"/>
      <x:c r="Y2343" s="226"/>
      <x:c r="Z2343" s="226"/>
      <x:c r="AA2343" s="226"/>
      <x:c r="AC2343" s="226"/>
      <x:c r="AE2343" s="222"/>
      <x:c r="AF2343" s="226"/>
      <x:c r="AH2343" s="222"/>
      <x:c r="AI2343" s="23"/>
      <x:c r="AJ2343" s="222"/>
      <x:c r="AK2343" s="222"/>
      <x:c r="AM2343" s="226"/>
      <x:c r="AN2343" s="222"/>
      <x:c r="AO2343" s="222"/>
    </x:row>
    <x:row r="2344" spans="1:57" x14ac:dyDescent="0.3">
      <x:c r="J2344" s="23"/>
      <x:c r="M2344" s="226"/>
      <x:c r="Q2344" s="23"/>
      <x:c r="R2344" s="23"/>
      <x:c r="T2344" s="226"/>
      <x:c r="U2344" s="226"/>
      <x:c r="V2344" s="226"/>
      <x:c r="W2344" s="226"/>
      <x:c r="X2344" s="226"/>
      <x:c r="Y2344" s="226"/>
      <x:c r="Z2344" s="226"/>
      <x:c r="AA2344" s="226"/>
      <x:c r="AC2344" s="226"/>
      <x:c r="AE2344" s="222"/>
      <x:c r="AF2344" s="226"/>
      <x:c r="AH2344" s="222"/>
      <x:c r="AI2344" s="23"/>
      <x:c r="AJ2344" s="222"/>
      <x:c r="AK2344" s="222"/>
      <x:c r="AM2344" s="226"/>
      <x:c r="AN2344" s="222"/>
      <x:c r="AO2344" s="222"/>
    </x:row>
    <x:row r="2345" spans="1:57" x14ac:dyDescent="0.3">
      <x:c r="J2345" s="23"/>
      <x:c r="Q2345" s="23"/>
      <x:c r="R2345" s="23"/>
      <x:c r="T2345" s="226"/>
      <x:c r="U2345" s="226"/>
      <x:c r="V2345" s="226"/>
      <x:c r="W2345" s="226"/>
      <x:c r="X2345" s="226"/>
      <x:c r="Y2345" s="226"/>
      <x:c r="Z2345" s="226"/>
      <x:c r="AA2345" s="226"/>
      <x:c r="AC2345" s="226"/>
      <x:c r="AE2345" s="222"/>
      <x:c r="AF2345" s="226"/>
      <x:c r="AH2345" s="222"/>
      <x:c r="AI2345" s="23"/>
      <x:c r="AJ2345" s="226"/>
      <x:c r="AK2345" s="226"/>
      <x:c r="AM2345" s="226"/>
      <x:c r="AN2345" s="226"/>
      <x:c r="AO2345" s="226"/>
    </x:row>
    <x:row r="2346" spans="1:57" x14ac:dyDescent="0.3">
      <x:c r="J2346" s="23"/>
      <x:c r="Q2346" s="23"/>
      <x:c r="R2346" s="23"/>
      <x:c r="T2346" s="226"/>
      <x:c r="U2346" s="226"/>
      <x:c r="V2346" s="226"/>
      <x:c r="W2346" s="226"/>
      <x:c r="X2346" s="226"/>
      <x:c r="Y2346" s="226"/>
      <x:c r="Z2346" s="226"/>
      <x:c r="AA2346" s="226"/>
      <x:c r="AC2346" s="226"/>
      <x:c r="AE2346" s="222"/>
      <x:c r="AF2346" s="226"/>
      <x:c r="AH2346" s="222"/>
      <x:c r="AI2346" s="23"/>
      <x:c r="AJ2346" s="222"/>
      <x:c r="AK2346" s="222"/>
      <x:c r="AM2346" s="226"/>
      <x:c r="AN2346" s="222"/>
      <x:c r="AO2346" s="222"/>
    </x:row>
    <x:row r="2347" spans="1:57" x14ac:dyDescent="0.3">
      <x:c r="J2347" s="23"/>
      <x:c r="Q2347" s="23"/>
      <x:c r="R2347" s="23"/>
      <x:c r="T2347" s="226"/>
      <x:c r="U2347" s="226"/>
      <x:c r="V2347" s="226"/>
      <x:c r="W2347" s="226"/>
      <x:c r="X2347" s="226"/>
      <x:c r="Y2347" s="226"/>
      <x:c r="Z2347" s="226"/>
      <x:c r="AA2347" s="226"/>
      <x:c r="AC2347" s="226"/>
      <x:c r="AE2347" s="226"/>
      <x:c r="AF2347" s="226"/>
      <x:c r="AH2347" s="222"/>
      <x:c r="AI2347" s="23"/>
      <x:c r="AJ2347" s="222"/>
      <x:c r="AK2347" s="222"/>
      <x:c r="AM2347" s="226"/>
      <x:c r="AN2347" s="222"/>
      <x:c r="AO2347" s="222"/>
    </x:row>
    <x:row r="2348" spans="1:57" x14ac:dyDescent="0.3">
      <x:c r="J2348" s="23"/>
      <x:c r="Q2348" s="23"/>
      <x:c r="R2348" s="23"/>
      <x:c r="T2348" s="226"/>
      <x:c r="U2348" s="226"/>
      <x:c r="V2348" s="226"/>
      <x:c r="W2348" s="226"/>
      <x:c r="X2348" s="226"/>
      <x:c r="Y2348" s="226"/>
      <x:c r="Z2348" s="226"/>
      <x:c r="AA2348" s="226"/>
      <x:c r="AC2348" s="226"/>
      <x:c r="AE2348" s="226"/>
      <x:c r="AF2348" s="226"/>
      <x:c r="AH2348" s="222"/>
      <x:c r="AI2348" s="23"/>
      <x:c r="AJ2348" s="222"/>
      <x:c r="AK2348" s="222"/>
      <x:c r="AM2348" s="226"/>
      <x:c r="AN2348" s="222"/>
      <x:c r="AO2348" s="222"/>
    </x:row>
    <x:row r="2349" spans="1:57" x14ac:dyDescent="0.3">
      <x:c r="J2349" s="23"/>
      <x:c r="M2349" s="226"/>
      <x:c r="Q2349" s="23"/>
      <x:c r="R2349" s="23"/>
      <x:c r="T2349" s="226"/>
      <x:c r="U2349" s="226"/>
      <x:c r="V2349" s="226"/>
      <x:c r="W2349" s="226"/>
      <x:c r="X2349" s="226"/>
      <x:c r="Y2349" s="226"/>
      <x:c r="Z2349" s="226"/>
      <x:c r="AA2349" s="226"/>
      <x:c r="AC2349" s="226"/>
      <x:c r="AE2349" s="226"/>
      <x:c r="AF2349" s="226"/>
      <x:c r="AH2349" s="222"/>
      <x:c r="AI2349" s="23"/>
      <x:c r="AJ2349" s="222"/>
      <x:c r="AK2349" s="222"/>
      <x:c r="AM2349" s="226"/>
      <x:c r="AN2349" s="222"/>
      <x:c r="AO2349" s="222"/>
    </x:row>
    <x:row r="2350" spans="1:57" x14ac:dyDescent="0.3">
      <x:c r="J2350" s="23"/>
      <x:c r="Q2350" s="23"/>
      <x:c r="R2350" s="23"/>
      <x:c r="T2350" s="226"/>
      <x:c r="U2350" s="226"/>
      <x:c r="V2350" s="226"/>
      <x:c r="W2350" s="226"/>
      <x:c r="X2350" s="226"/>
      <x:c r="Y2350" s="226"/>
      <x:c r="Z2350" s="226"/>
      <x:c r="AA2350" s="226"/>
      <x:c r="AC2350" s="226"/>
      <x:c r="AE2350" s="222"/>
      <x:c r="AF2350" s="226"/>
      <x:c r="AH2350" s="222"/>
      <x:c r="AI2350" s="23"/>
      <x:c r="AJ2350" s="222"/>
      <x:c r="AK2350" s="222"/>
      <x:c r="AM2350" s="226"/>
      <x:c r="AN2350" s="222"/>
      <x:c r="AO2350" s="222"/>
    </x:row>
    <x:row r="2351" spans="1:57" x14ac:dyDescent="0.3">
      <x:c r="J2351" s="23"/>
      <x:c r="M2351" s="226"/>
      <x:c r="Q2351" s="23"/>
      <x:c r="R2351" s="23"/>
      <x:c r="T2351" s="226"/>
      <x:c r="U2351" s="226"/>
      <x:c r="V2351" s="226"/>
      <x:c r="W2351" s="226"/>
      <x:c r="X2351" s="226"/>
      <x:c r="Y2351" s="226"/>
      <x:c r="Z2351" s="226"/>
      <x:c r="AA2351" s="226"/>
      <x:c r="AC2351" s="226"/>
      <x:c r="AE2351" s="222"/>
      <x:c r="AF2351" s="226"/>
      <x:c r="AH2351" s="222"/>
      <x:c r="AI2351" s="23"/>
      <x:c r="AJ2351" s="222"/>
      <x:c r="AK2351" s="222"/>
      <x:c r="AM2351" s="226"/>
      <x:c r="AN2351" s="222"/>
      <x:c r="AO2351" s="222"/>
    </x:row>
    <x:row r="2352" spans="1:57" x14ac:dyDescent="0.3">
      <x:c r="J2352" s="23"/>
      <x:c r="M2352" s="226"/>
      <x:c r="Q2352" s="23"/>
      <x:c r="R2352" s="23"/>
      <x:c r="T2352" s="226"/>
      <x:c r="U2352" s="226"/>
      <x:c r="V2352" s="226"/>
      <x:c r="W2352" s="226"/>
      <x:c r="X2352" s="226"/>
      <x:c r="Y2352" s="226"/>
      <x:c r="Z2352" s="226"/>
      <x:c r="AA2352" s="226"/>
      <x:c r="AC2352" s="226"/>
      <x:c r="AE2352" s="222"/>
      <x:c r="AF2352" s="226"/>
      <x:c r="AH2352" s="222"/>
      <x:c r="AI2352" s="23"/>
      <x:c r="AJ2352" s="222"/>
      <x:c r="AK2352" s="222"/>
      <x:c r="AM2352" s="226"/>
      <x:c r="AN2352" s="222"/>
      <x:c r="AO2352" s="222"/>
    </x:row>
    <x:row r="2353" spans="1:57" x14ac:dyDescent="0.3">
      <x:c r="J2353" s="23"/>
      <x:c r="Q2353" s="23"/>
      <x:c r="R2353" s="23"/>
      <x:c r="T2353" s="226"/>
      <x:c r="U2353" s="226"/>
      <x:c r="V2353" s="226"/>
      <x:c r="W2353" s="226"/>
      <x:c r="X2353" s="226"/>
      <x:c r="Y2353" s="226"/>
      <x:c r="Z2353" s="226"/>
      <x:c r="AA2353" s="226"/>
      <x:c r="AC2353" s="226"/>
      <x:c r="AE2353" s="226"/>
      <x:c r="AF2353" s="226"/>
      <x:c r="AH2353" s="222"/>
      <x:c r="AI2353" s="23"/>
      <x:c r="AJ2353" s="222"/>
      <x:c r="AK2353" s="222"/>
      <x:c r="AM2353" s="226"/>
      <x:c r="AN2353" s="222"/>
      <x:c r="AO2353" s="222"/>
    </x:row>
    <x:row r="2354" spans="1:57" x14ac:dyDescent="0.3">
      <x:c r="J2354" s="23"/>
      <x:c r="Q2354" s="23"/>
      <x:c r="R2354" s="23"/>
      <x:c r="T2354" s="226"/>
      <x:c r="U2354" s="226"/>
      <x:c r="V2354" s="226"/>
      <x:c r="W2354" s="226"/>
      <x:c r="X2354" s="226"/>
      <x:c r="Y2354" s="226"/>
      <x:c r="Z2354" s="226"/>
      <x:c r="AA2354" s="226"/>
      <x:c r="AC2354" s="226"/>
      <x:c r="AE2354" s="222"/>
      <x:c r="AF2354" s="226"/>
      <x:c r="AH2354" s="222"/>
      <x:c r="AI2354" s="23"/>
      <x:c r="AJ2354" s="222"/>
      <x:c r="AK2354" s="222"/>
      <x:c r="AM2354" s="226"/>
      <x:c r="AN2354" s="222"/>
      <x:c r="AO2354" s="222"/>
    </x:row>
    <x:row r="2355" spans="1:57" x14ac:dyDescent="0.3">
      <x:c r="J2355" s="23"/>
      <x:c r="M2355" s="226"/>
      <x:c r="Q2355" s="23"/>
      <x:c r="R2355" s="23"/>
      <x:c r="T2355" s="226"/>
      <x:c r="U2355" s="226"/>
      <x:c r="V2355" s="226"/>
      <x:c r="W2355" s="226"/>
      <x:c r="X2355" s="226"/>
      <x:c r="Y2355" s="226"/>
      <x:c r="Z2355" s="226"/>
      <x:c r="AA2355" s="226"/>
      <x:c r="AC2355" s="226"/>
      <x:c r="AE2355" s="222"/>
      <x:c r="AF2355" s="226"/>
      <x:c r="AH2355" s="222"/>
      <x:c r="AI2355" s="23"/>
      <x:c r="AJ2355" s="222"/>
      <x:c r="AK2355" s="222"/>
      <x:c r="AM2355" s="226"/>
      <x:c r="AN2355" s="222"/>
      <x:c r="AO2355" s="222"/>
    </x:row>
    <x:row r="2356" spans="1:57" x14ac:dyDescent="0.3">
      <x:c r="J2356" s="23"/>
      <x:c r="M2356" s="226"/>
      <x:c r="Q2356" s="23"/>
      <x:c r="R2356" s="23"/>
      <x:c r="T2356" s="226"/>
      <x:c r="U2356" s="226"/>
      <x:c r="V2356" s="226"/>
      <x:c r="W2356" s="226"/>
      <x:c r="X2356" s="226"/>
      <x:c r="Y2356" s="226"/>
      <x:c r="Z2356" s="226"/>
      <x:c r="AA2356" s="226"/>
      <x:c r="AC2356" s="226"/>
      <x:c r="AE2356" s="222"/>
      <x:c r="AF2356" s="226"/>
      <x:c r="AH2356" s="222"/>
      <x:c r="AI2356" s="23"/>
      <x:c r="AJ2356" s="222"/>
      <x:c r="AK2356" s="222"/>
      <x:c r="AM2356" s="226"/>
      <x:c r="AN2356" s="222"/>
      <x:c r="AO2356" s="222"/>
    </x:row>
    <x:row r="2357" spans="1:57" x14ac:dyDescent="0.3">
      <x:c r="J2357" s="23"/>
      <x:c r="Q2357" s="23"/>
      <x:c r="R2357" s="23"/>
      <x:c r="T2357" s="226"/>
      <x:c r="U2357" s="226"/>
      <x:c r="V2357" s="226"/>
      <x:c r="W2357" s="226"/>
      <x:c r="X2357" s="226"/>
      <x:c r="Y2357" s="226"/>
      <x:c r="Z2357" s="226"/>
      <x:c r="AA2357" s="226"/>
      <x:c r="AC2357" s="226"/>
      <x:c r="AE2357" s="222"/>
      <x:c r="AF2357" s="226"/>
      <x:c r="AH2357" s="222"/>
      <x:c r="AI2357" s="23"/>
      <x:c r="AJ2357" s="222"/>
      <x:c r="AK2357" s="222"/>
      <x:c r="AM2357" s="226"/>
      <x:c r="AN2357" s="222"/>
      <x:c r="AO2357" s="222"/>
    </x:row>
    <x:row r="2358" spans="1:57" x14ac:dyDescent="0.3">
      <x:c r="J2358" s="23"/>
      <x:c r="Q2358" s="23"/>
      <x:c r="R2358" s="23"/>
      <x:c r="T2358" s="226"/>
      <x:c r="U2358" s="226"/>
      <x:c r="V2358" s="226"/>
      <x:c r="W2358" s="226"/>
      <x:c r="X2358" s="226"/>
      <x:c r="Y2358" s="226"/>
      <x:c r="Z2358" s="226"/>
      <x:c r="AA2358" s="226"/>
      <x:c r="AC2358" s="226"/>
      <x:c r="AE2358" s="222"/>
      <x:c r="AF2358" s="226"/>
      <x:c r="AH2358" s="222"/>
      <x:c r="AI2358" s="23"/>
      <x:c r="AJ2358" s="222"/>
      <x:c r="AK2358" s="222"/>
      <x:c r="AM2358" s="226"/>
      <x:c r="AN2358" s="222"/>
      <x:c r="AO2358" s="222"/>
    </x:row>
    <x:row r="2359" spans="1:57" x14ac:dyDescent="0.3">
      <x:c r="J2359" s="23"/>
      <x:c r="M2359" s="226"/>
      <x:c r="Q2359" s="23"/>
      <x:c r="R2359" s="23"/>
      <x:c r="T2359" s="226"/>
      <x:c r="U2359" s="226"/>
      <x:c r="V2359" s="226"/>
      <x:c r="W2359" s="226"/>
      <x:c r="X2359" s="226"/>
      <x:c r="Y2359" s="226"/>
      <x:c r="Z2359" s="226"/>
      <x:c r="AA2359" s="226"/>
      <x:c r="AC2359" s="226"/>
      <x:c r="AE2359" s="222"/>
      <x:c r="AF2359" s="226"/>
      <x:c r="AH2359" s="222"/>
      <x:c r="AI2359" s="23"/>
      <x:c r="AJ2359" s="222"/>
      <x:c r="AK2359" s="222"/>
      <x:c r="AM2359" s="226"/>
      <x:c r="AN2359" s="222"/>
      <x:c r="AO2359" s="222"/>
    </x:row>
    <x:row r="2360" spans="1:57" x14ac:dyDescent="0.3">
      <x:c r="J2360" s="23"/>
      <x:c r="M2360" s="226"/>
      <x:c r="Q2360" s="23"/>
      <x:c r="R2360" s="23"/>
      <x:c r="T2360" s="226"/>
      <x:c r="U2360" s="226"/>
      <x:c r="V2360" s="226"/>
      <x:c r="W2360" s="226"/>
      <x:c r="X2360" s="226"/>
      <x:c r="Y2360" s="226"/>
      <x:c r="Z2360" s="226"/>
      <x:c r="AA2360" s="226"/>
      <x:c r="AC2360" s="226"/>
      <x:c r="AE2360" s="222"/>
      <x:c r="AF2360" s="226"/>
      <x:c r="AH2360" s="222"/>
      <x:c r="AI2360" s="23"/>
      <x:c r="AJ2360" s="222"/>
      <x:c r="AK2360" s="222"/>
      <x:c r="AM2360" s="226"/>
      <x:c r="AN2360" s="222"/>
      <x:c r="AO2360" s="222"/>
    </x:row>
    <x:row r="2361" spans="1:57" x14ac:dyDescent="0.3">
      <x:c r="J2361" s="23"/>
      <x:c r="Q2361" s="23"/>
      <x:c r="R2361" s="23"/>
      <x:c r="T2361" s="226"/>
      <x:c r="U2361" s="226"/>
      <x:c r="V2361" s="226"/>
      <x:c r="W2361" s="226"/>
      <x:c r="X2361" s="226"/>
      <x:c r="Y2361" s="226"/>
      <x:c r="Z2361" s="226"/>
      <x:c r="AA2361" s="226"/>
      <x:c r="AC2361" s="226"/>
      <x:c r="AE2361" s="226"/>
      <x:c r="AF2361" s="226"/>
      <x:c r="AH2361" s="222"/>
      <x:c r="AI2361" s="23"/>
      <x:c r="AJ2361" s="222"/>
      <x:c r="AK2361" s="222"/>
      <x:c r="AM2361" s="226"/>
      <x:c r="AN2361" s="222"/>
      <x:c r="AO2361" s="222"/>
    </x:row>
    <x:row r="2362" spans="1:57" x14ac:dyDescent="0.3">
      <x:c r="J2362" s="23"/>
      <x:c r="Q2362" s="23"/>
      <x:c r="R2362" s="23"/>
      <x:c r="T2362" s="226"/>
      <x:c r="U2362" s="226"/>
      <x:c r="V2362" s="226"/>
      <x:c r="W2362" s="226"/>
      <x:c r="X2362" s="226"/>
      <x:c r="Y2362" s="226"/>
      <x:c r="Z2362" s="226"/>
      <x:c r="AA2362" s="226"/>
      <x:c r="AC2362" s="226"/>
      <x:c r="AE2362" s="226"/>
      <x:c r="AF2362" s="226"/>
      <x:c r="AH2362" s="222"/>
      <x:c r="AI2362" s="23"/>
      <x:c r="AJ2362" s="222"/>
      <x:c r="AK2362" s="226"/>
      <x:c r="AM2362" s="226"/>
      <x:c r="AN2362" s="222"/>
      <x:c r="AO2362" s="226"/>
    </x:row>
    <x:row r="2363" spans="1:57" x14ac:dyDescent="0.3">
      <x:c r="J2363" s="23"/>
      <x:c r="M2363" s="226"/>
      <x:c r="Q2363" s="23"/>
      <x:c r="R2363" s="23"/>
      <x:c r="T2363" s="226"/>
      <x:c r="U2363" s="226"/>
      <x:c r="V2363" s="226"/>
      <x:c r="W2363" s="226"/>
      <x:c r="X2363" s="226"/>
      <x:c r="Y2363" s="226"/>
      <x:c r="Z2363" s="226"/>
      <x:c r="AA2363" s="226"/>
      <x:c r="AC2363" s="226"/>
      <x:c r="AE2363" s="222"/>
      <x:c r="AF2363" s="226"/>
      <x:c r="AH2363" s="222"/>
      <x:c r="AI2363" s="23"/>
      <x:c r="AJ2363" s="222"/>
      <x:c r="AK2363" s="222"/>
      <x:c r="AM2363" s="226"/>
      <x:c r="AN2363" s="222"/>
      <x:c r="AO2363" s="222"/>
    </x:row>
    <x:row r="2364" spans="1:57" x14ac:dyDescent="0.3">
      <x:c r="J2364" s="23"/>
      <x:c r="Q2364" s="23"/>
      <x:c r="R2364" s="23"/>
      <x:c r="T2364" s="226"/>
      <x:c r="U2364" s="226"/>
      <x:c r="V2364" s="226"/>
      <x:c r="W2364" s="226"/>
      <x:c r="X2364" s="226"/>
      <x:c r="Y2364" s="226"/>
      <x:c r="Z2364" s="226"/>
      <x:c r="AA2364" s="226"/>
      <x:c r="AC2364" s="226"/>
      <x:c r="AE2364" s="222"/>
      <x:c r="AF2364" s="226"/>
      <x:c r="AH2364" s="222"/>
      <x:c r="AI2364" s="23"/>
      <x:c r="AJ2364" s="222"/>
      <x:c r="AK2364" s="222"/>
      <x:c r="AM2364" s="226"/>
      <x:c r="AN2364" s="222"/>
      <x:c r="AO2364" s="222"/>
    </x:row>
    <x:row r="2365" spans="1:57" x14ac:dyDescent="0.3">
      <x:c r="J2365" s="23"/>
      <x:c r="Q2365" s="23"/>
      <x:c r="R2365" s="23"/>
      <x:c r="T2365" s="226"/>
      <x:c r="U2365" s="226"/>
      <x:c r="V2365" s="226"/>
      <x:c r="W2365" s="226"/>
      <x:c r="X2365" s="226"/>
      <x:c r="Y2365" s="226"/>
      <x:c r="Z2365" s="226"/>
      <x:c r="AA2365" s="226"/>
      <x:c r="AC2365" s="226"/>
      <x:c r="AE2365" s="226"/>
      <x:c r="AF2365" s="226"/>
      <x:c r="AH2365" s="222"/>
      <x:c r="AI2365" s="23"/>
      <x:c r="AJ2365" s="222"/>
      <x:c r="AK2365" s="222"/>
      <x:c r="AM2365" s="226"/>
      <x:c r="AN2365" s="222"/>
      <x:c r="AO2365" s="222"/>
    </x:row>
    <x:row r="2366" spans="1:57" x14ac:dyDescent="0.3">
      <x:c r="J2366" s="23"/>
      <x:c r="M2366" s="226"/>
      <x:c r="Q2366" s="23"/>
      <x:c r="R2366" s="23"/>
      <x:c r="T2366" s="226"/>
      <x:c r="U2366" s="226"/>
      <x:c r="V2366" s="226"/>
      <x:c r="W2366" s="226"/>
      <x:c r="X2366" s="226"/>
      <x:c r="Y2366" s="226"/>
      <x:c r="Z2366" s="226"/>
      <x:c r="AA2366" s="226"/>
      <x:c r="AC2366" s="226"/>
      <x:c r="AE2366" s="222"/>
      <x:c r="AF2366" s="226"/>
      <x:c r="AH2366" s="222"/>
      <x:c r="AI2366" s="23"/>
      <x:c r="AJ2366" s="222"/>
      <x:c r="AK2366" s="222"/>
      <x:c r="AM2366" s="226"/>
      <x:c r="AN2366" s="222"/>
      <x:c r="AO2366" s="222"/>
    </x:row>
    <x:row r="2367" spans="1:57" x14ac:dyDescent="0.3">
      <x:c r="J2367" s="23"/>
      <x:c r="M2367" s="226"/>
      <x:c r="Q2367" s="23"/>
      <x:c r="R2367" s="23"/>
      <x:c r="T2367" s="226"/>
      <x:c r="U2367" s="226"/>
      <x:c r="V2367" s="226"/>
      <x:c r="W2367" s="226"/>
      <x:c r="X2367" s="226"/>
      <x:c r="Y2367" s="226"/>
      <x:c r="Z2367" s="226"/>
      <x:c r="AA2367" s="226"/>
      <x:c r="AC2367" s="226"/>
      <x:c r="AE2367" s="222"/>
      <x:c r="AF2367" s="226"/>
      <x:c r="AH2367" s="222"/>
      <x:c r="AI2367" s="23"/>
      <x:c r="AJ2367" s="222"/>
      <x:c r="AK2367" s="222"/>
      <x:c r="AM2367" s="226"/>
      <x:c r="AN2367" s="222"/>
      <x:c r="AO2367" s="222"/>
    </x:row>
    <x:row r="2368" spans="1:57" x14ac:dyDescent="0.3">
      <x:c r="J2368" s="23"/>
      <x:c r="Q2368" s="23"/>
      <x:c r="R2368" s="23"/>
      <x:c r="T2368" s="226"/>
      <x:c r="U2368" s="226"/>
      <x:c r="V2368" s="226"/>
      <x:c r="W2368" s="226"/>
      <x:c r="X2368" s="226"/>
      <x:c r="Y2368" s="226"/>
      <x:c r="Z2368" s="226"/>
      <x:c r="AA2368" s="226"/>
      <x:c r="AC2368" s="226"/>
      <x:c r="AE2368" s="222"/>
      <x:c r="AF2368" s="226"/>
      <x:c r="AH2368" s="222"/>
      <x:c r="AI2368" s="23"/>
      <x:c r="AJ2368" s="222"/>
      <x:c r="AK2368" s="222"/>
      <x:c r="AM2368" s="226"/>
      <x:c r="AN2368" s="222"/>
      <x:c r="AO2368" s="222"/>
    </x:row>
    <x:row r="2369" spans="1:57" x14ac:dyDescent="0.3">
      <x:c r="J2369" s="23"/>
      <x:c r="M2369" s="226"/>
      <x:c r="Q2369" s="23"/>
      <x:c r="R2369" s="23"/>
      <x:c r="T2369" s="226"/>
      <x:c r="U2369" s="226"/>
      <x:c r="V2369" s="226"/>
      <x:c r="W2369" s="226"/>
      <x:c r="X2369" s="226"/>
      <x:c r="Y2369" s="226"/>
      <x:c r="Z2369" s="226"/>
      <x:c r="AA2369" s="226"/>
      <x:c r="AC2369" s="226"/>
      <x:c r="AE2369" s="226"/>
      <x:c r="AF2369" s="226"/>
      <x:c r="AH2369" s="222"/>
      <x:c r="AI2369" s="23"/>
      <x:c r="AJ2369" s="222"/>
      <x:c r="AK2369" s="222"/>
      <x:c r="AM2369" s="226"/>
      <x:c r="AN2369" s="222"/>
      <x:c r="AO2369" s="222"/>
    </x:row>
    <x:row r="2370" spans="1:57" x14ac:dyDescent="0.3">
      <x:c r="J2370" s="23"/>
      <x:c r="Q2370" s="23"/>
      <x:c r="R2370" s="23"/>
      <x:c r="T2370" s="226"/>
      <x:c r="U2370" s="226"/>
      <x:c r="V2370" s="226"/>
      <x:c r="W2370" s="226"/>
      <x:c r="X2370" s="226"/>
      <x:c r="Y2370" s="226"/>
      <x:c r="Z2370" s="226"/>
      <x:c r="AA2370" s="226"/>
      <x:c r="AC2370" s="226"/>
      <x:c r="AE2370" s="226"/>
      <x:c r="AF2370" s="226"/>
      <x:c r="AH2370" s="222"/>
      <x:c r="AI2370" s="23"/>
      <x:c r="AJ2370" s="222"/>
      <x:c r="AK2370" s="222"/>
      <x:c r="AM2370" s="226"/>
      <x:c r="AN2370" s="222"/>
      <x:c r="AO2370" s="222"/>
    </x:row>
    <x:row r="2371" spans="1:57" x14ac:dyDescent="0.3">
      <x:c r="J2371" s="23"/>
      <x:c r="Q2371" s="23"/>
      <x:c r="R2371" s="23"/>
      <x:c r="T2371" s="226"/>
      <x:c r="U2371" s="226"/>
      <x:c r="V2371" s="226"/>
      <x:c r="W2371" s="226"/>
      <x:c r="X2371" s="226"/>
      <x:c r="Y2371" s="226"/>
      <x:c r="Z2371" s="226"/>
      <x:c r="AA2371" s="226"/>
      <x:c r="AC2371" s="226"/>
      <x:c r="AE2371" s="222"/>
      <x:c r="AF2371" s="226"/>
      <x:c r="AH2371" s="222"/>
      <x:c r="AI2371" s="23"/>
      <x:c r="AJ2371" s="222"/>
      <x:c r="AK2371" s="222"/>
      <x:c r="AM2371" s="226"/>
      <x:c r="AN2371" s="222"/>
      <x:c r="AO2371" s="222"/>
    </x:row>
    <x:row r="2372" spans="1:57" x14ac:dyDescent="0.3">
      <x:c r="J2372" s="23"/>
      <x:c r="Q2372" s="23"/>
      <x:c r="R2372" s="23"/>
      <x:c r="T2372" s="226"/>
      <x:c r="U2372" s="226"/>
      <x:c r="V2372" s="226"/>
      <x:c r="W2372" s="226"/>
      <x:c r="X2372" s="226"/>
      <x:c r="Y2372" s="226"/>
      <x:c r="Z2372" s="226"/>
      <x:c r="AA2372" s="226"/>
      <x:c r="AC2372" s="226"/>
      <x:c r="AE2372" s="222"/>
      <x:c r="AF2372" s="226"/>
      <x:c r="AH2372" s="222"/>
      <x:c r="AI2372" s="23"/>
      <x:c r="AJ2372" s="222"/>
      <x:c r="AK2372" s="222"/>
      <x:c r="AM2372" s="226"/>
      <x:c r="AN2372" s="222"/>
      <x:c r="AO2372" s="222"/>
    </x:row>
    <x:row r="2373" spans="1:57" x14ac:dyDescent="0.3">
      <x:c r="J2373" s="23"/>
      <x:c r="M2373" s="226"/>
      <x:c r="Q2373" s="23"/>
      <x:c r="R2373" s="23"/>
      <x:c r="T2373" s="226"/>
      <x:c r="U2373" s="226"/>
      <x:c r="V2373" s="226"/>
      <x:c r="W2373" s="226"/>
      <x:c r="X2373" s="226"/>
      <x:c r="Y2373" s="226"/>
      <x:c r="Z2373" s="226"/>
      <x:c r="AA2373" s="226"/>
      <x:c r="AC2373" s="226"/>
      <x:c r="AE2373" s="222"/>
      <x:c r="AF2373" s="226"/>
      <x:c r="AH2373" s="222"/>
      <x:c r="AI2373" s="23"/>
      <x:c r="AJ2373" s="222"/>
      <x:c r="AK2373" s="222"/>
      <x:c r="AM2373" s="226"/>
      <x:c r="AN2373" s="222"/>
      <x:c r="AO2373" s="222"/>
    </x:row>
    <x:row r="2374" spans="1:57" x14ac:dyDescent="0.3">
      <x:c r="J2374" s="23"/>
      <x:c r="Q2374" s="23"/>
      <x:c r="R2374" s="23"/>
      <x:c r="T2374" s="226"/>
      <x:c r="U2374" s="226"/>
      <x:c r="V2374" s="226"/>
      <x:c r="W2374" s="226"/>
      <x:c r="X2374" s="226"/>
      <x:c r="Y2374" s="226"/>
      <x:c r="Z2374" s="226"/>
      <x:c r="AA2374" s="226"/>
      <x:c r="AC2374" s="226"/>
      <x:c r="AE2374" s="222"/>
      <x:c r="AF2374" s="226"/>
      <x:c r="AH2374" s="222"/>
      <x:c r="AI2374" s="23"/>
      <x:c r="AJ2374" s="222"/>
      <x:c r="AK2374" s="222"/>
      <x:c r="AM2374" s="226"/>
      <x:c r="AN2374" s="222"/>
      <x:c r="AO2374" s="222"/>
    </x:row>
    <x:row r="2375" spans="1:57" x14ac:dyDescent="0.3">
      <x:c r="J2375" s="23"/>
      <x:c r="Q2375" s="23"/>
      <x:c r="R2375" s="23"/>
      <x:c r="T2375" s="226"/>
      <x:c r="U2375" s="226"/>
      <x:c r="V2375" s="226"/>
      <x:c r="W2375" s="226"/>
      <x:c r="X2375" s="226"/>
      <x:c r="Y2375" s="226"/>
      <x:c r="Z2375" s="226"/>
      <x:c r="AA2375" s="226"/>
      <x:c r="AC2375" s="226"/>
      <x:c r="AE2375" s="222"/>
      <x:c r="AF2375" s="226"/>
      <x:c r="AH2375" s="222"/>
      <x:c r="AI2375" s="23"/>
      <x:c r="AJ2375" s="222"/>
      <x:c r="AK2375" s="222"/>
      <x:c r="AM2375" s="226"/>
      <x:c r="AN2375" s="222"/>
      <x:c r="AO2375" s="222"/>
    </x:row>
    <x:row r="2376" spans="1:57" x14ac:dyDescent="0.3">
      <x:c r="J2376" s="23"/>
      <x:c r="M2376" s="226"/>
      <x:c r="Q2376" s="23"/>
      <x:c r="R2376" s="23"/>
      <x:c r="T2376" s="226"/>
      <x:c r="U2376" s="226"/>
      <x:c r="V2376" s="226"/>
      <x:c r="W2376" s="226"/>
      <x:c r="X2376" s="226"/>
      <x:c r="Y2376" s="226"/>
      <x:c r="Z2376" s="226"/>
      <x:c r="AA2376" s="226"/>
      <x:c r="AC2376" s="226"/>
      <x:c r="AE2376" s="222"/>
      <x:c r="AF2376" s="226"/>
      <x:c r="AH2376" s="226"/>
      <x:c r="AI2376" s="23"/>
      <x:c r="AJ2376" s="226"/>
      <x:c r="AK2376" s="226"/>
      <x:c r="AM2376" s="226"/>
      <x:c r="AN2376" s="226"/>
      <x:c r="AO2376" s="226"/>
    </x:row>
    <x:row r="2377" spans="1:57" x14ac:dyDescent="0.3">
      <x:c r="J2377" s="23"/>
      <x:c r="Q2377" s="23"/>
      <x:c r="R2377" s="23"/>
      <x:c r="T2377" s="226"/>
      <x:c r="U2377" s="226"/>
      <x:c r="V2377" s="226"/>
      <x:c r="W2377" s="226"/>
      <x:c r="X2377" s="226"/>
      <x:c r="Y2377" s="226"/>
      <x:c r="Z2377" s="226"/>
      <x:c r="AA2377" s="226"/>
      <x:c r="AC2377" s="226"/>
      <x:c r="AE2377" s="222"/>
      <x:c r="AF2377" s="226"/>
      <x:c r="AH2377" s="222"/>
      <x:c r="AI2377" s="23"/>
      <x:c r="AJ2377" s="222"/>
      <x:c r="AK2377" s="222"/>
      <x:c r="AM2377" s="226"/>
      <x:c r="AN2377" s="222"/>
      <x:c r="AO2377" s="222"/>
    </x:row>
    <x:row r="2378" spans="1:57" x14ac:dyDescent="0.3">
      <x:c r="J2378" s="23"/>
      <x:c r="M2378" s="226"/>
      <x:c r="Q2378" s="23"/>
      <x:c r="R2378" s="23"/>
      <x:c r="T2378" s="226"/>
      <x:c r="U2378" s="226"/>
      <x:c r="V2378" s="226"/>
      <x:c r="W2378" s="226"/>
      <x:c r="X2378" s="226"/>
      <x:c r="Y2378" s="226"/>
      <x:c r="Z2378" s="226"/>
      <x:c r="AA2378" s="226"/>
      <x:c r="AC2378" s="226"/>
      <x:c r="AE2378" s="222"/>
      <x:c r="AF2378" s="226"/>
      <x:c r="AH2378" s="222"/>
      <x:c r="AI2378" s="23"/>
      <x:c r="AJ2378" s="226"/>
      <x:c r="AK2378" s="226"/>
      <x:c r="AM2378" s="226"/>
      <x:c r="AN2378" s="226"/>
      <x:c r="AO2378" s="226"/>
    </x:row>
    <x:row r="2379" spans="1:57" x14ac:dyDescent="0.3">
      <x:c r="J2379" s="23"/>
      <x:c r="M2379" s="226"/>
      <x:c r="Q2379" s="23"/>
      <x:c r="R2379" s="23"/>
      <x:c r="T2379" s="226"/>
      <x:c r="U2379" s="226"/>
      <x:c r="V2379" s="226"/>
      <x:c r="W2379" s="226"/>
      <x:c r="X2379" s="226"/>
      <x:c r="Y2379" s="226"/>
      <x:c r="Z2379" s="226"/>
      <x:c r="AA2379" s="226"/>
      <x:c r="AC2379" s="226"/>
      <x:c r="AE2379" s="222"/>
      <x:c r="AF2379" s="226"/>
      <x:c r="AH2379" s="222"/>
      <x:c r="AI2379" s="23"/>
      <x:c r="AJ2379" s="222"/>
      <x:c r="AK2379" s="222"/>
      <x:c r="AM2379" s="226"/>
      <x:c r="AN2379" s="222"/>
      <x:c r="AO2379" s="222"/>
    </x:row>
    <x:row r="2380" spans="1:57" x14ac:dyDescent="0.3">
      <x:c r="J2380" s="23"/>
      <x:c r="Q2380" s="23"/>
      <x:c r="R2380" s="23"/>
      <x:c r="T2380" s="226"/>
      <x:c r="U2380" s="226"/>
      <x:c r="V2380" s="226"/>
      <x:c r="W2380" s="226"/>
      <x:c r="X2380" s="226"/>
      <x:c r="Y2380" s="226"/>
      <x:c r="Z2380" s="226"/>
      <x:c r="AA2380" s="226"/>
      <x:c r="AC2380" s="226"/>
      <x:c r="AE2380" s="222"/>
      <x:c r="AF2380" s="226"/>
      <x:c r="AH2380" s="222"/>
      <x:c r="AI2380" s="23"/>
      <x:c r="AJ2380" s="222"/>
      <x:c r="AK2380" s="222"/>
      <x:c r="AM2380" s="226"/>
      <x:c r="AN2380" s="222"/>
      <x:c r="AO2380" s="222"/>
    </x:row>
    <x:row r="2381" spans="1:57" x14ac:dyDescent="0.3">
      <x:c r="J2381" s="23"/>
      <x:c r="M2381" s="226"/>
      <x:c r="Q2381" s="23"/>
      <x:c r="R2381" s="23"/>
      <x:c r="T2381" s="226"/>
      <x:c r="U2381" s="226"/>
      <x:c r="V2381" s="226"/>
      <x:c r="W2381" s="226"/>
      <x:c r="X2381" s="226"/>
      <x:c r="Y2381" s="226"/>
      <x:c r="Z2381" s="226"/>
      <x:c r="AA2381" s="226"/>
      <x:c r="AC2381" s="226"/>
      <x:c r="AE2381" s="222"/>
      <x:c r="AF2381" s="226"/>
      <x:c r="AH2381" s="222"/>
      <x:c r="AI2381" s="23"/>
      <x:c r="AJ2381" s="222"/>
      <x:c r="AK2381" s="222"/>
      <x:c r="AM2381" s="226"/>
      <x:c r="AN2381" s="222"/>
      <x:c r="AO2381" s="222"/>
    </x:row>
    <x:row r="2382" spans="1:57" x14ac:dyDescent="0.3">
      <x:c r="J2382" s="23"/>
      <x:c r="M2382" s="226"/>
      <x:c r="Q2382" s="23"/>
      <x:c r="R2382" s="23"/>
      <x:c r="T2382" s="226"/>
      <x:c r="U2382" s="226"/>
      <x:c r="V2382" s="226"/>
      <x:c r="W2382" s="226"/>
      <x:c r="X2382" s="226"/>
      <x:c r="Y2382" s="226"/>
      <x:c r="Z2382" s="226"/>
      <x:c r="AA2382" s="226"/>
      <x:c r="AC2382" s="226"/>
      <x:c r="AE2382" s="222"/>
      <x:c r="AF2382" s="226"/>
      <x:c r="AH2382" s="222"/>
      <x:c r="AI2382" s="23"/>
      <x:c r="AJ2382" s="222"/>
      <x:c r="AK2382" s="222"/>
      <x:c r="AM2382" s="226"/>
      <x:c r="AN2382" s="222"/>
      <x:c r="AO2382" s="222"/>
    </x:row>
    <x:row r="2383" spans="1:57" x14ac:dyDescent="0.3">
      <x:c r="J2383" s="23"/>
      <x:c r="Q2383" s="23"/>
      <x:c r="R2383" s="23"/>
      <x:c r="T2383" s="226"/>
      <x:c r="U2383" s="226"/>
      <x:c r="V2383" s="226"/>
      <x:c r="W2383" s="226"/>
      <x:c r="X2383" s="226"/>
      <x:c r="Y2383" s="226"/>
      <x:c r="Z2383" s="226"/>
      <x:c r="AA2383" s="226"/>
      <x:c r="AC2383" s="226"/>
      <x:c r="AE2383" s="226"/>
      <x:c r="AF2383" s="226"/>
      <x:c r="AH2383" s="222"/>
      <x:c r="AI2383" s="23"/>
      <x:c r="AJ2383" s="222"/>
      <x:c r="AK2383" s="222"/>
      <x:c r="AM2383" s="226"/>
      <x:c r="AN2383" s="222"/>
      <x:c r="AO2383" s="222"/>
    </x:row>
    <x:row r="2384" spans="1:57" x14ac:dyDescent="0.3">
      <x:c r="J2384" s="23"/>
      <x:c r="M2384" s="226"/>
      <x:c r="Q2384" s="23"/>
      <x:c r="R2384" s="23"/>
      <x:c r="T2384" s="226"/>
      <x:c r="U2384" s="226"/>
      <x:c r="V2384" s="226"/>
      <x:c r="W2384" s="226"/>
      <x:c r="X2384" s="226"/>
      <x:c r="Y2384" s="226"/>
      <x:c r="Z2384" s="226"/>
      <x:c r="AA2384" s="226"/>
      <x:c r="AC2384" s="226"/>
      <x:c r="AE2384" s="226"/>
      <x:c r="AF2384" s="226"/>
      <x:c r="AH2384" s="222"/>
      <x:c r="AI2384" s="23"/>
      <x:c r="AJ2384" s="222"/>
      <x:c r="AK2384" s="222"/>
      <x:c r="AM2384" s="226"/>
      <x:c r="AN2384" s="222"/>
      <x:c r="AO2384" s="222"/>
    </x:row>
    <x:row r="2385" spans="1:57" x14ac:dyDescent="0.3">
      <x:c r="J2385" s="23"/>
      <x:c r="M2385" s="226"/>
      <x:c r="Q2385" s="23"/>
      <x:c r="R2385" s="23"/>
      <x:c r="T2385" s="226"/>
      <x:c r="U2385" s="226"/>
      <x:c r="V2385" s="226"/>
      <x:c r="W2385" s="226"/>
      <x:c r="X2385" s="226"/>
      <x:c r="Y2385" s="226"/>
      <x:c r="Z2385" s="226"/>
      <x:c r="AA2385" s="226"/>
      <x:c r="AC2385" s="226"/>
      <x:c r="AE2385" s="222"/>
      <x:c r="AF2385" s="226"/>
      <x:c r="AH2385" s="222"/>
      <x:c r="AI2385" s="23"/>
      <x:c r="AJ2385" s="222"/>
      <x:c r="AK2385" s="222"/>
      <x:c r="AM2385" s="226"/>
      <x:c r="AN2385" s="222"/>
      <x:c r="AO2385" s="222"/>
    </x:row>
    <x:row r="2386" spans="1:57" x14ac:dyDescent="0.3">
      <x:c r="J2386" s="23"/>
      <x:c r="M2386" s="226"/>
      <x:c r="Q2386" s="23"/>
      <x:c r="R2386" s="23"/>
      <x:c r="T2386" s="226"/>
      <x:c r="U2386" s="226"/>
      <x:c r="V2386" s="226"/>
      <x:c r="W2386" s="226"/>
      <x:c r="X2386" s="226"/>
      <x:c r="Y2386" s="226"/>
      <x:c r="Z2386" s="226"/>
      <x:c r="AA2386" s="226"/>
      <x:c r="AC2386" s="226"/>
      <x:c r="AE2386" s="226"/>
      <x:c r="AF2386" s="226"/>
      <x:c r="AH2386" s="222"/>
      <x:c r="AI2386" s="23"/>
      <x:c r="AJ2386" s="222"/>
      <x:c r="AK2386" s="222"/>
      <x:c r="AM2386" s="226"/>
      <x:c r="AN2386" s="222"/>
      <x:c r="AO2386" s="222"/>
    </x:row>
    <x:row r="2387" spans="1:57" x14ac:dyDescent="0.3">
      <x:c r="J2387" s="23"/>
      <x:c r="M2387" s="226"/>
      <x:c r="Q2387" s="23"/>
      <x:c r="R2387" s="23"/>
      <x:c r="T2387" s="226"/>
      <x:c r="U2387" s="226"/>
      <x:c r="V2387" s="226"/>
      <x:c r="W2387" s="226"/>
      <x:c r="X2387" s="226"/>
      <x:c r="Y2387" s="226"/>
      <x:c r="Z2387" s="226"/>
      <x:c r="AA2387" s="226"/>
      <x:c r="AC2387" s="226"/>
      <x:c r="AE2387" s="226"/>
      <x:c r="AF2387" s="226"/>
      <x:c r="AH2387" s="222"/>
      <x:c r="AI2387" s="23"/>
      <x:c r="AJ2387" s="226"/>
      <x:c r="AK2387" s="226"/>
      <x:c r="AM2387" s="226"/>
      <x:c r="AN2387" s="226"/>
      <x:c r="AO2387" s="226"/>
    </x:row>
    <x:row r="2388" spans="1:57" x14ac:dyDescent="0.3">
      <x:c r="J2388" s="23"/>
      <x:c r="Q2388" s="23"/>
      <x:c r="R2388" s="23"/>
      <x:c r="T2388" s="226"/>
      <x:c r="U2388" s="226"/>
      <x:c r="V2388" s="226"/>
      <x:c r="W2388" s="226"/>
      <x:c r="X2388" s="226"/>
      <x:c r="Y2388" s="226"/>
      <x:c r="Z2388" s="226"/>
      <x:c r="AA2388" s="226"/>
      <x:c r="AC2388" s="226"/>
      <x:c r="AE2388" s="222"/>
      <x:c r="AF2388" s="226"/>
      <x:c r="AH2388" s="222"/>
      <x:c r="AI2388" s="23"/>
      <x:c r="AJ2388" s="222"/>
      <x:c r="AK2388" s="222"/>
      <x:c r="AM2388" s="226"/>
      <x:c r="AN2388" s="222"/>
      <x:c r="AO2388" s="222"/>
    </x:row>
    <x:row r="2389" spans="1:57" x14ac:dyDescent="0.3">
      <x:c r="J2389" s="23"/>
      <x:c r="M2389" s="226"/>
      <x:c r="Q2389" s="23"/>
      <x:c r="R2389" s="23"/>
      <x:c r="T2389" s="226"/>
      <x:c r="U2389" s="226"/>
      <x:c r="V2389" s="226"/>
      <x:c r="W2389" s="226"/>
      <x:c r="X2389" s="226"/>
      <x:c r="Y2389" s="226"/>
      <x:c r="Z2389" s="226"/>
      <x:c r="AA2389" s="226"/>
      <x:c r="AC2389" s="226"/>
      <x:c r="AE2389" s="222"/>
      <x:c r="AF2389" s="226"/>
      <x:c r="AH2389" s="222"/>
      <x:c r="AI2389" s="23"/>
      <x:c r="AJ2389" s="222"/>
      <x:c r="AK2389" s="222"/>
      <x:c r="AM2389" s="226"/>
      <x:c r="AN2389" s="222"/>
      <x:c r="AO2389" s="222"/>
    </x:row>
    <x:row r="2390" spans="1:57" x14ac:dyDescent="0.3">
      <x:c r="J2390" s="23"/>
      <x:c r="M2390" s="226"/>
      <x:c r="Q2390" s="23"/>
      <x:c r="R2390" s="23"/>
      <x:c r="T2390" s="226"/>
      <x:c r="U2390" s="226"/>
      <x:c r="V2390" s="226"/>
      <x:c r="W2390" s="226"/>
      <x:c r="X2390" s="226"/>
      <x:c r="Y2390" s="226"/>
      <x:c r="Z2390" s="226"/>
      <x:c r="AA2390" s="226"/>
      <x:c r="AC2390" s="226"/>
      <x:c r="AE2390" s="222"/>
      <x:c r="AF2390" s="226"/>
      <x:c r="AH2390" s="222"/>
      <x:c r="AI2390" s="23"/>
      <x:c r="AJ2390" s="222"/>
      <x:c r="AK2390" s="222"/>
      <x:c r="AM2390" s="226"/>
      <x:c r="AN2390" s="222"/>
      <x:c r="AO2390" s="222"/>
    </x:row>
    <x:row r="2391" spans="1:57" x14ac:dyDescent="0.3">
      <x:c r="J2391" s="23"/>
      <x:c r="M2391" s="226"/>
      <x:c r="Q2391" s="23"/>
      <x:c r="R2391" s="23"/>
      <x:c r="T2391" s="226"/>
      <x:c r="U2391" s="226"/>
      <x:c r="V2391" s="226"/>
      <x:c r="W2391" s="226"/>
      <x:c r="X2391" s="226"/>
      <x:c r="Y2391" s="226"/>
      <x:c r="Z2391" s="226"/>
      <x:c r="AA2391" s="226"/>
      <x:c r="AC2391" s="226"/>
      <x:c r="AE2391" s="226"/>
      <x:c r="AF2391" s="226"/>
      <x:c r="AH2391" s="222"/>
      <x:c r="AI2391" s="23"/>
      <x:c r="AJ2391" s="222"/>
      <x:c r="AK2391" s="222"/>
      <x:c r="AM2391" s="226"/>
      <x:c r="AN2391" s="222"/>
      <x:c r="AO2391" s="222"/>
    </x:row>
    <x:row r="2392" spans="1:57" x14ac:dyDescent="0.3">
      <x:c r="J2392" s="23"/>
      <x:c r="Q2392" s="23"/>
      <x:c r="R2392" s="23"/>
      <x:c r="T2392" s="226"/>
      <x:c r="U2392" s="226"/>
      <x:c r="V2392" s="226"/>
      <x:c r="W2392" s="226"/>
      <x:c r="X2392" s="226"/>
      <x:c r="Y2392" s="226"/>
      <x:c r="Z2392" s="226"/>
      <x:c r="AA2392" s="226"/>
      <x:c r="AC2392" s="226"/>
      <x:c r="AE2392" s="222"/>
      <x:c r="AF2392" s="226"/>
      <x:c r="AH2392" s="222"/>
      <x:c r="AI2392" s="23"/>
      <x:c r="AJ2392" s="222"/>
      <x:c r="AK2392" s="222"/>
      <x:c r="AM2392" s="226"/>
      <x:c r="AN2392" s="222"/>
      <x:c r="AO2392" s="222"/>
    </x:row>
    <x:row r="2393" spans="1:57" x14ac:dyDescent="0.3">
      <x:c r="J2393" s="23"/>
      <x:c r="M2393" s="226"/>
      <x:c r="Q2393" s="23"/>
      <x:c r="R2393" s="23"/>
      <x:c r="T2393" s="226"/>
      <x:c r="U2393" s="226"/>
      <x:c r="V2393" s="226"/>
      <x:c r="W2393" s="226"/>
      <x:c r="X2393" s="226"/>
      <x:c r="Y2393" s="226"/>
      <x:c r="Z2393" s="226"/>
      <x:c r="AA2393" s="226"/>
      <x:c r="AC2393" s="226"/>
      <x:c r="AE2393" s="222"/>
      <x:c r="AF2393" s="226"/>
      <x:c r="AH2393" s="222"/>
      <x:c r="AI2393" s="23"/>
      <x:c r="AJ2393" s="222"/>
      <x:c r="AK2393" s="222"/>
      <x:c r="AM2393" s="226"/>
      <x:c r="AN2393" s="222"/>
      <x:c r="AO2393" s="222"/>
    </x:row>
    <x:row r="2394" spans="1:57" x14ac:dyDescent="0.3">
      <x:c r="J2394" s="23"/>
      <x:c r="M2394" s="226"/>
      <x:c r="Q2394" s="23"/>
      <x:c r="R2394" s="23"/>
      <x:c r="T2394" s="226"/>
      <x:c r="U2394" s="226"/>
      <x:c r="V2394" s="226"/>
      <x:c r="W2394" s="226"/>
      <x:c r="X2394" s="226"/>
      <x:c r="Y2394" s="226"/>
      <x:c r="Z2394" s="226"/>
      <x:c r="AA2394" s="226"/>
      <x:c r="AC2394" s="226"/>
      <x:c r="AE2394" s="222"/>
      <x:c r="AF2394" s="226"/>
      <x:c r="AH2394" s="222"/>
      <x:c r="AI2394" s="23"/>
      <x:c r="AJ2394" s="222"/>
      <x:c r="AK2394" s="222"/>
      <x:c r="AM2394" s="226"/>
      <x:c r="AN2394" s="222"/>
      <x:c r="AO2394" s="222"/>
    </x:row>
    <x:row r="2395" spans="1:57" x14ac:dyDescent="0.3">
      <x:c r="J2395" s="23"/>
      <x:c r="M2395" s="226"/>
      <x:c r="Q2395" s="23"/>
      <x:c r="R2395" s="23"/>
      <x:c r="T2395" s="226"/>
      <x:c r="U2395" s="226"/>
      <x:c r="V2395" s="226"/>
      <x:c r="W2395" s="226"/>
      <x:c r="X2395" s="226"/>
      <x:c r="Y2395" s="226"/>
      <x:c r="Z2395" s="226"/>
      <x:c r="AA2395" s="226"/>
      <x:c r="AC2395" s="226"/>
      <x:c r="AE2395" s="226"/>
      <x:c r="AF2395" s="226"/>
      <x:c r="AH2395" s="226"/>
      <x:c r="AI2395" s="23"/>
      <x:c r="AJ2395" s="226"/>
      <x:c r="AK2395" s="226"/>
      <x:c r="AM2395" s="226"/>
      <x:c r="AN2395" s="226"/>
      <x:c r="AO2395" s="226"/>
    </x:row>
    <x:row r="2396" spans="1:57" x14ac:dyDescent="0.3">
      <x:c r="J2396" s="23"/>
      <x:c r="Q2396" s="23"/>
      <x:c r="R2396" s="23"/>
      <x:c r="T2396" s="226"/>
      <x:c r="U2396" s="226"/>
      <x:c r="V2396" s="226"/>
      <x:c r="W2396" s="226"/>
      <x:c r="X2396" s="226"/>
      <x:c r="Y2396" s="226"/>
      <x:c r="Z2396" s="226"/>
      <x:c r="AA2396" s="226"/>
      <x:c r="AC2396" s="226"/>
      <x:c r="AE2396" s="222"/>
      <x:c r="AF2396" s="226"/>
      <x:c r="AH2396" s="222"/>
      <x:c r="AI2396" s="23"/>
      <x:c r="AJ2396" s="222"/>
      <x:c r="AK2396" s="222"/>
      <x:c r="AM2396" s="226"/>
      <x:c r="AN2396" s="222"/>
      <x:c r="AO2396" s="222"/>
    </x:row>
    <x:row r="2397" spans="1:57" x14ac:dyDescent="0.3">
      <x:c r="J2397" s="23"/>
      <x:c r="M2397" s="226"/>
      <x:c r="Q2397" s="23"/>
      <x:c r="R2397" s="23"/>
      <x:c r="T2397" s="226"/>
      <x:c r="U2397" s="226"/>
      <x:c r="V2397" s="226"/>
      <x:c r="W2397" s="226"/>
      <x:c r="X2397" s="226"/>
      <x:c r="Y2397" s="226"/>
      <x:c r="Z2397" s="226"/>
      <x:c r="AA2397" s="226"/>
      <x:c r="AC2397" s="226"/>
      <x:c r="AE2397" s="226"/>
      <x:c r="AF2397" s="226"/>
      <x:c r="AH2397" s="222"/>
      <x:c r="AI2397" s="23"/>
      <x:c r="AJ2397" s="222"/>
      <x:c r="AK2397" s="222"/>
      <x:c r="AM2397" s="226"/>
      <x:c r="AN2397" s="222"/>
      <x:c r="AO2397" s="222"/>
    </x:row>
    <x:row r="2398" spans="1:57" x14ac:dyDescent="0.3">
      <x:c r="J2398" s="23"/>
      <x:c r="Q2398" s="23"/>
      <x:c r="R2398" s="23"/>
      <x:c r="T2398" s="226"/>
      <x:c r="U2398" s="226"/>
      <x:c r="V2398" s="226"/>
      <x:c r="W2398" s="226"/>
      <x:c r="X2398" s="226"/>
      <x:c r="Y2398" s="226"/>
      <x:c r="Z2398" s="226"/>
      <x:c r="AA2398" s="226"/>
      <x:c r="AC2398" s="226"/>
      <x:c r="AE2398" s="222"/>
      <x:c r="AF2398" s="226"/>
      <x:c r="AH2398" s="222"/>
      <x:c r="AI2398" s="23"/>
      <x:c r="AJ2398" s="222"/>
      <x:c r="AK2398" s="222"/>
      <x:c r="AM2398" s="226"/>
      <x:c r="AN2398" s="222"/>
      <x:c r="AO2398" s="222"/>
    </x:row>
    <x:row r="2399" spans="1:57" x14ac:dyDescent="0.3">
      <x:c r="J2399" s="23"/>
      <x:c r="M2399" s="226"/>
      <x:c r="Q2399" s="23"/>
      <x:c r="R2399" s="23"/>
      <x:c r="T2399" s="226"/>
      <x:c r="U2399" s="226"/>
      <x:c r="V2399" s="226"/>
      <x:c r="W2399" s="226"/>
      <x:c r="X2399" s="226"/>
      <x:c r="Y2399" s="226"/>
      <x:c r="Z2399" s="226"/>
      <x:c r="AA2399" s="226"/>
      <x:c r="AC2399" s="226"/>
      <x:c r="AE2399" s="222"/>
      <x:c r="AF2399" s="226"/>
      <x:c r="AH2399" s="222"/>
      <x:c r="AI2399" s="23"/>
      <x:c r="AJ2399" s="222"/>
      <x:c r="AK2399" s="222"/>
      <x:c r="AM2399" s="226"/>
      <x:c r="AN2399" s="222"/>
      <x:c r="AO2399" s="222"/>
    </x:row>
    <x:row r="2400" spans="1:57" x14ac:dyDescent="0.3">
      <x:c r="J2400" s="23"/>
      <x:c r="Q2400" s="23"/>
      <x:c r="R2400" s="23"/>
      <x:c r="T2400" s="226"/>
      <x:c r="U2400" s="226"/>
      <x:c r="V2400" s="226"/>
      <x:c r="W2400" s="226"/>
      <x:c r="X2400" s="226"/>
      <x:c r="Y2400" s="226"/>
      <x:c r="Z2400" s="226"/>
      <x:c r="AA2400" s="226"/>
      <x:c r="AC2400" s="226"/>
      <x:c r="AE2400" s="222"/>
      <x:c r="AF2400" s="226"/>
      <x:c r="AH2400" s="222"/>
      <x:c r="AI2400" s="23"/>
      <x:c r="AJ2400" s="222"/>
      <x:c r="AK2400" s="222"/>
      <x:c r="AM2400" s="226"/>
      <x:c r="AN2400" s="222"/>
      <x:c r="AO2400" s="222"/>
    </x:row>
    <x:row r="2401" spans="1:57" x14ac:dyDescent="0.3">
      <x:c r="J2401" s="23"/>
      <x:c r="Q2401" s="23"/>
      <x:c r="R2401" s="23"/>
      <x:c r="T2401" s="226"/>
      <x:c r="U2401" s="226"/>
      <x:c r="V2401" s="226"/>
      <x:c r="W2401" s="226"/>
      <x:c r="X2401" s="226"/>
      <x:c r="Y2401" s="226"/>
      <x:c r="Z2401" s="226"/>
      <x:c r="AA2401" s="226"/>
      <x:c r="AC2401" s="226"/>
      <x:c r="AE2401" s="226"/>
      <x:c r="AF2401" s="226"/>
      <x:c r="AH2401" s="222"/>
      <x:c r="AI2401" s="23"/>
      <x:c r="AJ2401" s="226"/>
      <x:c r="AK2401" s="226"/>
      <x:c r="AM2401" s="226"/>
      <x:c r="AN2401" s="226"/>
      <x:c r="AO2401" s="226"/>
    </x:row>
    <x:row r="2402" spans="1:57" x14ac:dyDescent="0.3">
      <x:c r="J2402" s="23"/>
      <x:c r="M2402" s="226"/>
      <x:c r="Q2402" s="23"/>
      <x:c r="R2402" s="23"/>
      <x:c r="T2402" s="226"/>
      <x:c r="U2402" s="226"/>
      <x:c r="V2402" s="226"/>
      <x:c r="W2402" s="226"/>
      <x:c r="X2402" s="226"/>
      <x:c r="Y2402" s="226"/>
      <x:c r="Z2402" s="226"/>
      <x:c r="AA2402" s="226"/>
      <x:c r="AC2402" s="226"/>
      <x:c r="AE2402" s="222"/>
      <x:c r="AF2402" s="226"/>
      <x:c r="AH2402" s="222"/>
      <x:c r="AI2402" s="23"/>
      <x:c r="AJ2402" s="222"/>
      <x:c r="AK2402" s="222"/>
      <x:c r="AM2402" s="226"/>
      <x:c r="AN2402" s="222"/>
      <x:c r="AO2402" s="222"/>
    </x:row>
    <x:row r="2403" spans="1:57" x14ac:dyDescent="0.3">
      <x:c r="J2403" s="23"/>
      <x:c r="M2403" s="226"/>
      <x:c r="Q2403" s="23"/>
      <x:c r="R2403" s="23"/>
      <x:c r="T2403" s="226"/>
      <x:c r="U2403" s="226"/>
      <x:c r="V2403" s="226"/>
      <x:c r="W2403" s="226"/>
      <x:c r="X2403" s="226"/>
      <x:c r="Y2403" s="226"/>
      <x:c r="Z2403" s="226"/>
      <x:c r="AA2403" s="226"/>
      <x:c r="AC2403" s="226"/>
      <x:c r="AE2403" s="226"/>
      <x:c r="AF2403" s="226"/>
      <x:c r="AH2403" s="222"/>
      <x:c r="AI2403" s="23"/>
      <x:c r="AJ2403" s="222"/>
      <x:c r="AK2403" s="222"/>
      <x:c r="AM2403" s="226"/>
      <x:c r="AN2403" s="222"/>
      <x:c r="AO2403" s="222"/>
    </x:row>
    <x:row r="2404" spans="1:57" x14ac:dyDescent="0.3">
      <x:c r="J2404" s="23"/>
      <x:c r="M2404" s="226"/>
      <x:c r="Q2404" s="23"/>
      <x:c r="R2404" s="23"/>
      <x:c r="T2404" s="226"/>
      <x:c r="U2404" s="226"/>
      <x:c r="V2404" s="226"/>
      <x:c r="W2404" s="226"/>
      <x:c r="X2404" s="226"/>
      <x:c r="Y2404" s="226"/>
      <x:c r="Z2404" s="226"/>
      <x:c r="AA2404" s="226"/>
      <x:c r="AC2404" s="226"/>
      <x:c r="AE2404" s="222"/>
      <x:c r="AF2404" s="226"/>
      <x:c r="AH2404" s="222"/>
      <x:c r="AI2404" s="23"/>
      <x:c r="AJ2404" s="222"/>
      <x:c r="AK2404" s="222"/>
      <x:c r="AM2404" s="226"/>
      <x:c r="AN2404" s="222"/>
      <x:c r="AO2404" s="222"/>
    </x:row>
    <x:row r="2405" spans="1:57" x14ac:dyDescent="0.3">
      <x:c r="J2405" s="23"/>
      <x:c r="M2405" s="226"/>
      <x:c r="Q2405" s="23"/>
      <x:c r="R2405" s="23"/>
      <x:c r="T2405" s="226"/>
      <x:c r="U2405" s="226"/>
      <x:c r="V2405" s="226"/>
      <x:c r="W2405" s="226"/>
      <x:c r="X2405" s="226"/>
      <x:c r="Y2405" s="226"/>
      <x:c r="Z2405" s="226"/>
      <x:c r="AA2405" s="226"/>
      <x:c r="AC2405" s="226"/>
      <x:c r="AE2405" s="222"/>
      <x:c r="AF2405" s="226"/>
      <x:c r="AH2405" s="222"/>
      <x:c r="AI2405" s="23"/>
      <x:c r="AJ2405" s="222"/>
      <x:c r="AK2405" s="222"/>
      <x:c r="AM2405" s="226"/>
      <x:c r="AN2405" s="222"/>
      <x:c r="AO2405" s="222"/>
    </x:row>
    <x:row r="2406" spans="1:57" x14ac:dyDescent="0.3">
      <x:c r="J2406" s="23"/>
      <x:c r="Q2406" s="23"/>
      <x:c r="R2406" s="23"/>
      <x:c r="T2406" s="226"/>
      <x:c r="U2406" s="226"/>
      <x:c r="V2406" s="226"/>
      <x:c r="W2406" s="226"/>
      <x:c r="X2406" s="226"/>
      <x:c r="Y2406" s="226"/>
      <x:c r="Z2406" s="226"/>
      <x:c r="AA2406" s="226"/>
      <x:c r="AC2406" s="226"/>
      <x:c r="AE2406" s="222"/>
      <x:c r="AF2406" s="226"/>
      <x:c r="AH2406" s="222"/>
      <x:c r="AI2406" s="23"/>
      <x:c r="AJ2406" s="222"/>
      <x:c r="AK2406" s="222"/>
      <x:c r="AM2406" s="226"/>
      <x:c r="AN2406" s="222"/>
      <x:c r="AO2406" s="222"/>
    </x:row>
    <x:row r="2407" spans="1:57" x14ac:dyDescent="0.3">
      <x:c r="J2407" s="23"/>
      <x:c r="Q2407" s="23"/>
      <x:c r="R2407" s="23"/>
      <x:c r="T2407" s="226"/>
      <x:c r="U2407" s="226"/>
      <x:c r="V2407" s="226"/>
      <x:c r="W2407" s="226"/>
      <x:c r="X2407" s="226"/>
      <x:c r="Y2407" s="226"/>
      <x:c r="Z2407" s="226"/>
      <x:c r="AA2407" s="226"/>
      <x:c r="AC2407" s="226"/>
      <x:c r="AE2407" s="222"/>
      <x:c r="AF2407" s="226"/>
      <x:c r="AH2407" s="222"/>
      <x:c r="AI2407" s="23"/>
      <x:c r="AJ2407" s="222"/>
      <x:c r="AK2407" s="222"/>
      <x:c r="AM2407" s="226"/>
      <x:c r="AN2407" s="222"/>
      <x:c r="AO2407" s="222"/>
    </x:row>
    <x:row r="2408" spans="1:57" x14ac:dyDescent="0.3">
      <x:c r="J2408" s="23"/>
      <x:c r="Q2408" s="23"/>
      <x:c r="R2408" s="23"/>
      <x:c r="T2408" s="226"/>
      <x:c r="U2408" s="226"/>
      <x:c r="V2408" s="226"/>
      <x:c r="W2408" s="226"/>
      <x:c r="X2408" s="226"/>
      <x:c r="Y2408" s="226"/>
      <x:c r="Z2408" s="226"/>
      <x:c r="AA2408" s="226"/>
      <x:c r="AC2408" s="226"/>
      <x:c r="AE2408" s="222"/>
      <x:c r="AF2408" s="226"/>
      <x:c r="AH2408" s="222"/>
      <x:c r="AI2408" s="23"/>
      <x:c r="AJ2408" s="222"/>
      <x:c r="AK2408" s="222"/>
      <x:c r="AM2408" s="226"/>
      <x:c r="AN2408" s="222"/>
      <x:c r="AO2408" s="222"/>
    </x:row>
    <x:row r="2409" spans="1:57" x14ac:dyDescent="0.3">
      <x:c r="J2409" s="23"/>
      <x:c r="M2409" s="226"/>
      <x:c r="Q2409" s="23"/>
      <x:c r="R2409" s="23"/>
      <x:c r="T2409" s="226"/>
      <x:c r="U2409" s="226"/>
      <x:c r="V2409" s="226"/>
      <x:c r="W2409" s="226"/>
      <x:c r="X2409" s="226"/>
      <x:c r="Y2409" s="226"/>
      <x:c r="Z2409" s="226"/>
      <x:c r="AA2409" s="226"/>
      <x:c r="AC2409" s="226"/>
      <x:c r="AE2409" s="222"/>
      <x:c r="AF2409" s="226"/>
      <x:c r="AH2409" s="222"/>
      <x:c r="AI2409" s="23"/>
      <x:c r="AJ2409" s="222"/>
      <x:c r="AK2409" s="222"/>
      <x:c r="AM2409" s="226"/>
      <x:c r="AN2409" s="222"/>
      <x:c r="AO2409" s="222"/>
    </x:row>
    <x:row r="2410" spans="1:57" x14ac:dyDescent="0.3">
      <x:c r="J2410" s="23"/>
      <x:c r="Q2410" s="23"/>
      <x:c r="R2410" s="23"/>
      <x:c r="T2410" s="226"/>
      <x:c r="U2410" s="226"/>
      <x:c r="V2410" s="226"/>
      <x:c r="W2410" s="226"/>
      <x:c r="X2410" s="226"/>
      <x:c r="Y2410" s="226"/>
      <x:c r="Z2410" s="226"/>
      <x:c r="AA2410" s="226"/>
      <x:c r="AC2410" s="226"/>
      <x:c r="AE2410" s="226"/>
      <x:c r="AF2410" s="226"/>
      <x:c r="AH2410" s="222"/>
      <x:c r="AI2410" s="23"/>
      <x:c r="AJ2410" s="222"/>
      <x:c r="AK2410" s="222"/>
      <x:c r="AM2410" s="226"/>
      <x:c r="AN2410" s="222"/>
      <x:c r="AO2410" s="222"/>
    </x:row>
    <x:row r="2411" spans="1:57" x14ac:dyDescent="0.3">
      <x:c r="J2411" s="23"/>
      <x:c r="Q2411" s="23"/>
      <x:c r="R2411" s="23"/>
      <x:c r="T2411" s="226"/>
      <x:c r="U2411" s="226"/>
      <x:c r="V2411" s="226"/>
      <x:c r="W2411" s="226"/>
      <x:c r="X2411" s="226"/>
      <x:c r="Y2411" s="226"/>
      <x:c r="Z2411" s="226"/>
      <x:c r="AA2411" s="226"/>
      <x:c r="AC2411" s="226"/>
      <x:c r="AE2411" s="222"/>
      <x:c r="AF2411" s="226"/>
      <x:c r="AH2411" s="222"/>
      <x:c r="AI2411" s="23"/>
      <x:c r="AJ2411" s="222"/>
      <x:c r="AK2411" s="222"/>
      <x:c r="AM2411" s="226"/>
      <x:c r="AN2411" s="222"/>
      <x:c r="AO2411" s="222"/>
    </x:row>
    <x:row r="2412" spans="1:57" x14ac:dyDescent="0.3">
      <x:c r="J2412" s="23"/>
      <x:c r="M2412" s="226"/>
      <x:c r="Q2412" s="23"/>
      <x:c r="R2412" s="23"/>
      <x:c r="T2412" s="226"/>
      <x:c r="U2412" s="226"/>
      <x:c r="V2412" s="226"/>
      <x:c r="W2412" s="226"/>
      <x:c r="X2412" s="226"/>
      <x:c r="Y2412" s="226"/>
      <x:c r="Z2412" s="226"/>
      <x:c r="AA2412" s="226"/>
      <x:c r="AC2412" s="226"/>
      <x:c r="AE2412" s="226"/>
      <x:c r="AF2412" s="226"/>
      <x:c r="AH2412" s="222"/>
      <x:c r="AI2412" s="23"/>
      <x:c r="AJ2412" s="222"/>
      <x:c r="AK2412" s="222"/>
      <x:c r="AM2412" s="226"/>
      <x:c r="AN2412" s="222"/>
      <x:c r="AO2412" s="222"/>
    </x:row>
    <x:row r="2413" spans="1:57" x14ac:dyDescent="0.3">
      <x:c r="J2413" s="23"/>
      <x:c r="M2413" s="226"/>
      <x:c r="Q2413" s="23"/>
      <x:c r="R2413" s="23"/>
      <x:c r="T2413" s="226"/>
      <x:c r="U2413" s="226"/>
      <x:c r="V2413" s="226"/>
      <x:c r="W2413" s="226"/>
      <x:c r="X2413" s="226"/>
      <x:c r="Y2413" s="226"/>
      <x:c r="Z2413" s="226"/>
      <x:c r="AA2413" s="226"/>
      <x:c r="AC2413" s="226"/>
      <x:c r="AE2413" s="222"/>
      <x:c r="AF2413" s="226"/>
      <x:c r="AH2413" s="222"/>
      <x:c r="AI2413" s="23"/>
      <x:c r="AJ2413" s="222"/>
      <x:c r="AK2413" s="222"/>
      <x:c r="AM2413" s="226"/>
      <x:c r="AN2413" s="222"/>
      <x:c r="AO2413" s="222"/>
    </x:row>
    <x:row r="2414" spans="1:57" x14ac:dyDescent="0.3">
      <x:c r="J2414" s="23"/>
      <x:c r="M2414" s="226"/>
      <x:c r="Q2414" s="23"/>
      <x:c r="R2414" s="23"/>
      <x:c r="T2414" s="226"/>
      <x:c r="U2414" s="226"/>
      <x:c r="V2414" s="226"/>
      <x:c r="W2414" s="226"/>
      <x:c r="X2414" s="226"/>
      <x:c r="Y2414" s="226"/>
      <x:c r="Z2414" s="226"/>
      <x:c r="AA2414" s="226"/>
      <x:c r="AC2414" s="226"/>
      <x:c r="AE2414" s="222"/>
      <x:c r="AF2414" s="226"/>
      <x:c r="AH2414" s="222"/>
      <x:c r="AI2414" s="23"/>
      <x:c r="AJ2414" s="222"/>
      <x:c r="AK2414" s="222"/>
      <x:c r="AM2414" s="226"/>
      <x:c r="AN2414" s="222"/>
      <x:c r="AO2414" s="222"/>
    </x:row>
    <x:row r="2415" spans="1:57" x14ac:dyDescent="0.3">
      <x:c r="J2415" s="23"/>
      <x:c r="M2415" s="226"/>
      <x:c r="Q2415" s="23"/>
      <x:c r="R2415" s="23"/>
      <x:c r="T2415" s="226"/>
      <x:c r="U2415" s="226"/>
      <x:c r="V2415" s="226"/>
      <x:c r="W2415" s="226"/>
      <x:c r="X2415" s="226"/>
      <x:c r="Y2415" s="226"/>
      <x:c r="Z2415" s="226"/>
      <x:c r="AA2415" s="226"/>
      <x:c r="AC2415" s="226"/>
      <x:c r="AE2415" s="222"/>
      <x:c r="AF2415" s="226"/>
      <x:c r="AH2415" s="222"/>
      <x:c r="AI2415" s="23"/>
      <x:c r="AJ2415" s="222"/>
      <x:c r="AK2415" s="222"/>
      <x:c r="AM2415" s="226"/>
      <x:c r="AN2415" s="222"/>
      <x:c r="AO2415" s="222"/>
    </x:row>
    <x:row r="2416" spans="1:57" x14ac:dyDescent="0.3">
      <x:c r="J2416" s="23"/>
      <x:c r="M2416" s="226"/>
      <x:c r="Q2416" s="23"/>
      <x:c r="R2416" s="23"/>
      <x:c r="T2416" s="226"/>
      <x:c r="U2416" s="226"/>
      <x:c r="V2416" s="226"/>
      <x:c r="W2416" s="226"/>
      <x:c r="X2416" s="226"/>
      <x:c r="Y2416" s="226"/>
      <x:c r="Z2416" s="226"/>
      <x:c r="AA2416" s="226"/>
      <x:c r="AC2416" s="226"/>
      <x:c r="AE2416" s="226"/>
      <x:c r="AF2416" s="226"/>
      <x:c r="AH2416" s="222"/>
      <x:c r="AI2416" s="23"/>
      <x:c r="AJ2416" s="222"/>
      <x:c r="AK2416" s="222"/>
      <x:c r="AM2416" s="226"/>
      <x:c r="AN2416" s="222"/>
      <x:c r="AO2416" s="222"/>
    </x:row>
    <x:row r="2417" spans="1:57" x14ac:dyDescent="0.3">
      <x:c r="J2417" s="23"/>
      <x:c r="Q2417" s="23"/>
      <x:c r="R2417" s="23"/>
      <x:c r="T2417" s="226"/>
      <x:c r="U2417" s="226"/>
      <x:c r="V2417" s="226"/>
      <x:c r="W2417" s="226"/>
      <x:c r="X2417" s="226"/>
      <x:c r="Y2417" s="226"/>
      <x:c r="Z2417" s="226"/>
      <x:c r="AA2417" s="226"/>
      <x:c r="AC2417" s="226"/>
      <x:c r="AE2417" s="222"/>
      <x:c r="AF2417" s="226"/>
      <x:c r="AH2417" s="222"/>
      <x:c r="AI2417" s="23"/>
      <x:c r="AJ2417" s="222"/>
      <x:c r="AK2417" s="222"/>
      <x:c r="AM2417" s="226"/>
      <x:c r="AN2417" s="222"/>
      <x:c r="AO2417" s="222"/>
    </x:row>
    <x:row r="2418" spans="1:57" x14ac:dyDescent="0.3">
      <x:c r="J2418" s="23"/>
      <x:c r="Q2418" s="23"/>
      <x:c r="R2418" s="23"/>
      <x:c r="T2418" s="226"/>
      <x:c r="U2418" s="226"/>
      <x:c r="V2418" s="226"/>
      <x:c r="W2418" s="226"/>
      <x:c r="X2418" s="226"/>
      <x:c r="Y2418" s="226"/>
      <x:c r="Z2418" s="226"/>
      <x:c r="AA2418" s="226"/>
      <x:c r="AC2418" s="226"/>
      <x:c r="AE2418" s="222"/>
      <x:c r="AF2418" s="226"/>
      <x:c r="AH2418" s="222"/>
      <x:c r="AI2418" s="23"/>
      <x:c r="AJ2418" s="222"/>
      <x:c r="AK2418" s="222"/>
      <x:c r="AM2418" s="226"/>
      <x:c r="AN2418" s="222"/>
      <x:c r="AO2418" s="222"/>
    </x:row>
    <x:row r="2419" spans="1:57" x14ac:dyDescent="0.3">
      <x:c r="J2419" s="23"/>
      <x:c r="M2419" s="226"/>
      <x:c r="Q2419" s="23"/>
      <x:c r="R2419" s="23"/>
      <x:c r="T2419" s="226"/>
      <x:c r="U2419" s="226"/>
      <x:c r="V2419" s="226"/>
      <x:c r="W2419" s="226"/>
      <x:c r="X2419" s="226"/>
      <x:c r="Y2419" s="226"/>
      <x:c r="Z2419" s="226"/>
      <x:c r="AA2419" s="226"/>
      <x:c r="AC2419" s="226"/>
      <x:c r="AE2419" s="222"/>
      <x:c r="AF2419" s="226"/>
      <x:c r="AH2419" s="222"/>
      <x:c r="AI2419" s="23"/>
      <x:c r="AJ2419" s="222"/>
      <x:c r="AK2419" s="222"/>
      <x:c r="AM2419" s="226"/>
      <x:c r="AN2419" s="222"/>
      <x:c r="AO2419" s="222"/>
    </x:row>
    <x:row r="2420" spans="1:57" x14ac:dyDescent="0.3">
      <x:c r="J2420" s="23"/>
      <x:c r="M2420" s="226"/>
      <x:c r="Q2420" s="23"/>
      <x:c r="R2420" s="23"/>
      <x:c r="T2420" s="226"/>
      <x:c r="U2420" s="226"/>
      <x:c r="V2420" s="226"/>
      <x:c r="W2420" s="226"/>
      <x:c r="X2420" s="226"/>
      <x:c r="Y2420" s="226"/>
      <x:c r="Z2420" s="226"/>
      <x:c r="AA2420" s="226"/>
      <x:c r="AC2420" s="226"/>
      <x:c r="AE2420" s="226"/>
      <x:c r="AF2420" s="226"/>
      <x:c r="AH2420" s="222"/>
      <x:c r="AI2420" s="23"/>
      <x:c r="AJ2420" s="222"/>
      <x:c r="AK2420" s="222"/>
      <x:c r="AM2420" s="226"/>
      <x:c r="AN2420" s="222"/>
      <x:c r="AO2420" s="222"/>
    </x:row>
    <x:row r="2421" spans="1:57" x14ac:dyDescent="0.3">
      <x:c r="J2421" s="23"/>
      <x:c r="Q2421" s="23"/>
      <x:c r="R2421" s="23"/>
      <x:c r="T2421" s="226"/>
      <x:c r="U2421" s="226"/>
      <x:c r="V2421" s="226"/>
      <x:c r="W2421" s="226"/>
      <x:c r="X2421" s="226"/>
      <x:c r="Y2421" s="226"/>
      <x:c r="Z2421" s="226"/>
      <x:c r="AA2421" s="226"/>
      <x:c r="AC2421" s="226"/>
      <x:c r="AE2421" s="226"/>
      <x:c r="AF2421" s="226"/>
      <x:c r="AH2421" s="222"/>
      <x:c r="AI2421" s="23"/>
      <x:c r="AJ2421" s="222"/>
      <x:c r="AK2421" s="222"/>
      <x:c r="AM2421" s="226"/>
      <x:c r="AN2421" s="222"/>
      <x:c r="AO2421" s="222"/>
    </x:row>
    <x:row r="2422" spans="1:57" x14ac:dyDescent="0.3">
      <x:c r="J2422" s="23"/>
      <x:c r="M2422" s="226"/>
      <x:c r="Q2422" s="23"/>
      <x:c r="R2422" s="23"/>
      <x:c r="T2422" s="226"/>
      <x:c r="U2422" s="226"/>
      <x:c r="V2422" s="226"/>
      <x:c r="W2422" s="226"/>
      <x:c r="X2422" s="226"/>
      <x:c r="Y2422" s="226"/>
      <x:c r="Z2422" s="226"/>
      <x:c r="AA2422" s="226"/>
      <x:c r="AC2422" s="226"/>
      <x:c r="AE2422" s="222"/>
      <x:c r="AF2422" s="226"/>
      <x:c r="AH2422" s="222"/>
      <x:c r="AI2422" s="23"/>
      <x:c r="AJ2422" s="222"/>
      <x:c r="AK2422" s="222"/>
      <x:c r="AM2422" s="226"/>
      <x:c r="AN2422" s="222"/>
      <x:c r="AO2422" s="222"/>
    </x:row>
    <x:row r="2423" spans="1:57" x14ac:dyDescent="0.3">
      <x:c r="J2423" s="23"/>
      <x:c r="Q2423" s="23"/>
      <x:c r="R2423" s="23"/>
      <x:c r="T2423" s="226"/>
      <x:c r="U2423" s="226"/>
      <x:c r="V2423" s="226"/>
      <x:c r="W2423" s="226"/>
      <x:c r="X2423" s="226"/>
      <x:c r="Y2423" s="226"/>
      <x:c r="Z2423" s="226"/>
      <x:c r="AA2423" s="226"/>
      <x:c r="AC2423" s="226"/>
      <x:c r="AE2423" s="222"/>
      <x:c r="AF2423" s="226"/>
      <x:c r="AH2423" s="222"/>
      <x:c r="AI2423" s="23"/>
      <x:c r="AJ2423" s="222"/>
      <x:c r="AK2423" s="222"/>
      <x:c r="AM2423" s="226"/>
      <x:c r="AN2423" s="222"/>
      <x:c r="AO2423" s="222"/>
    </x:row>
    <x:row r="2424" spans="1:57" x14ac:dyDescent="0.3">
      <x:c r="J2424" s="23"/>
      <x:c r="M2424" s="226"/>
      <x:c r="Q2424" s="23"/>
      <x:c r="R2424" s="23"/>
      <x:c r="T2424" s="226"/>
      <x:c r="U2424" s="226"/>
      <x:c r="V2424" s="226"/>
      <x:c r="W2424" s="226"/>
      <x:c r="X2424" s="226"/>
      <x:c r="Y2424" s="226"/>
      <x:c r="Z2424" s="226"/>
      <x:c r="AA2424" s="226"/>
      <x:c r="AC2424" s="226"/>
      <x:c r="AE2424" s="222"/>
      <x:c r="AF2424" s="226"/>
      <x:c r="AH2424" s="222"/>
      <x:c r="AI2424" s="23"/>
      <x:c r="AJ2424" s="222"/>
      <x:c r="AK2424" s="222"/>
      <x:c r="AM2424" s="226"/>
      <x:c r="AN2424" s="222"/>
      <x:c r="AO2424" s="222"/>
    </x:row>
    <x:row r="2425" spans="1:57" x14ac:dyDescent="0.3">
      <x:c r="J2425" s="23"/>
      <x:c r="Q2425" s="23"/>
      <x:c r="R2425" s="23"/>
      <x:c r="T2425" s="226"/>
      <x:c r="U2425" s="226"/>
      <x:c r="V2425" s="226"/>
      <x:c r="W2425" s="226"/>
      <x:c r="X2425" s="226"/>
      <x:c r="Y2425" s="226"/>
      <x:c r="Z2425" s="226"/>
      <x:c r="AA2425" s="226"/>
      <x:c r="AC2425" s="226"/>
      <x:c r="AE2425" s="222"/>
      <x:c r="AF2425" s="226"/>
      <x:c r="AH2425" s="222"/>
      <x:c r="AI2425" s="23"/>
      <x:c r="AJ2425" s="222"/>
      <x:c r="AK2425" s="222"/>
      <x:c r="AM2425" s="226"/>
      <x:c r="AN2425" s="222"/>
      <x:c r="AO2425" s="222"/>
    </x:row>
    <x:row r="2426" spans="1:57" x14ac:dyDescent="0.3">
      <x:c r="J2426" s="23"/>
      <x:c r="M2426" s="226"/>
      <x:c r="Q2426" s="23"/>
      <x:c r="R2426" s="23"/>
      <x:c r="T2426" s="226"/>
      <x:c r="U2426" s="226"/>
      <x:c r="V2426" s="226"/>
      <x:c r="W2426" s="226"/>
      <x:c r="X2426" s="226"/>
      <x:c r="Y2426" s="226"/>
      <x:c r="Z2426" s="226"/>
      <x:c r="AA2426" s="226"/>
      <x:c r="AC2426" s="226"/>
      <x:c r="AE2426" s="222"/>
      <x:c r="AF2426" s="226"/>
      <x:c r="AH2426" s="222"/>
      <x:c r="AI2426" s="23"/>
      <x:c r="AJ2426" s="222"/>
      <x:c r="AK2426" s="222"/>
      <x:c r="AM2426" s="226"/>
      <x:c r="AN2426" s="222"/>
      <x:c r="AO2426" s="222"/>
    </x:row>
    <x:row r="2427" spans="1:57" x14ac:dyDescent="0.3">
      <x:c r="J2427" s="23"/>
      <x:c r="M2427" s="226"/>
      <x:c r="Q2427" s="23"/>
      <x:c r="R2427" s="23"/>
      <x:c r="T2427" s="226"/>
      <x:c r="U2427" s="226"/>
      <x:c r="V2427" s="226"/>
      <x:c r="W2427" s="226"/>
      <x:c r="X2427" s="226"/>
      <x:c r="Y2427" s="226"/>
      <x:c r="Z2427" s="226"/>
      <x:c r="AA2427" s="226"/>
      <x:c r="AC2427" s="226"/>
      <x:c r="AE2427" s="222"/>
      <x:c r="AF2427" s="226"/>
      <x:c r="AH2427" s="222"/>
      <x:c r="AI2427" s="23"/>
      <x:c r="AJ2427" s="222"/>
      <x:c r="AK2427" s="222"/>
      <x:c r="AM2427" s="226"/>
      <x:c r="AN2427" s="222"/>
      <x:c r="AO2427" s="222"/>
    </x:row>
    <x:row r="2428" spans="1:57" x14ac:dyDescent="0.3">
      <x:c r="J2428" s="23"/>
      <x:c r="M2428" s="226"/>
      <x:c r="Q2428" s="23"/>
      <x:c r="R2428" s="23"/>
      <x:c r="T2428" s="226"/>
      <x:c r="U2428" s="226"/>
      <x:c r="V2428" s="226"/>
      <x:c r="W2428" s="226"/>
      <x:c r="X2428" s="226"/>
      <x:c r="Y2428" s="226"/>
      <x:c r="Z2428" s="226"/>
      <x:c r="AA2428" s="226"/>
      <x:c r="AC2428" s="226"/>
      <x:c r="AE2428" s="222"/>
      <x:c r="AF2428" s="226"/>
      <x:c r="AH2428" s="222"/>
      <x:c r="AI2428" s="23"/>
      <x:c r="AJ2428" s="222"/>
      <x:c r="AK2428" s="222"/>
      <x:c r="AM2428" s="226"/>
      <x:c r="AN2428" s="222"/>
      <x:c r="AO2428" s="222"/>
    </x:row>
    <x:row r="2429" spans="1:57" x14ac:dyDescent="0.3">
      <x:c r="J2429" s="23"/>
      <x:c r="M2429" s="226"/>
      <x:c r="Q2429" s="23"/>
      <x:c r="R2429" s="23"/>
      <x:c r="T2429" s="226"/>
      <x:c r="U2429" s="226"/>
      <x:c r="V2429" s="226"/>
      <x:c r="W2429" s="226"/>
      <x:c r="X2429" s="226"/>
      <x:c r="Y2429" s="226"/>
      <x:c r="Z2429" s="226"/>
      <x:c r="AA2429" s="226"/>
      <x:c r="AC2429" s="226"/>
      <x:c r="AE2429" s="222"/>
      <x:c r="AF2429" s="226"/>
      <x:c r="AH2429" s="222"/>
      <x:c r="AI2429" s="23"/>
      <x:c r="AJ2429" s="222"/>
      <x:c r="AK2429" s="222"/>
      <x:c r="AM2429" s="226"/>
      <x:c r="AN2429" s="222"/>
      <x:c r="AO2429" s="222"/>
    </x:row>
    <x:row r="2430" spans="1:57" x14ac:dyDescent="0.3">
      <x:c r="J2430" s="23"/>
      <x:c r="Q2430" s="23"/>
      <x:c r="R2430" s="23"/>
      <x:c r="T2430" s="226"/>
      <x:c r="U2430" s="226"/>
      <x:c r="V2430" s="226"/>
      <x:c r="W2430" s="226"/>
      <x:c r="X2430" s="226"/>
      <x:c r="Y2430" s="226"/>
      <x:c r="Z2430" s="226"/>
      <x:c r="AA2430" s="226"/>
      <x:c r="AC2430" s="226"/>
      <x:c r="AE2430" s="226"/>
      <x:c r="AF2430" s="226"/>
      <x:c r="AH2430" s="222"/>
      <x:c r="AI2430" s="23"/>
      <x:c r="AJ2430" s="222"/>
      <x:c r="AK2430" s="222"/>
      <x:c r="AM2430" s="226"/>
      <x:c r="AN2430" s="222"/>
      <x:c r="AO2430" s="222"/>
    </x:row>
    <x:row r="2431" spans="1:57" x14ac:dyDescent="0.3">
      <x:c r="J2431" s="23"/>
      <x:c r="Q2431" s="23"/>
      <x:c r="R2431" s="23"/>
      <x:c r="T2431" s="226"/>
      <x:c r="U2431" s="226"/>
      <x:c r="V2431" s="226"/>
      <x:c r="W2431" s="226"/>
      <x:c r="X2431" s="226"/>
      <x:c r="Y2431" s="226"/>
      <x:c r="Z2431" s="226"/>
      <x:c r="AA2431" s="226"/>
      <x:c r="AC2431" s="226"/>
      <x:c r="AE2431" s="222"/>
      <x:c r="AF2431" s="226"/>
      <x:c r="AH2431" s="222"/>
      <x:c r="AI2431" s="23"/>
      <x:c r="AJ2431" s="222"/>
      <x:c r="AK2431" s="222"/>
      <x:c r="AM2431" s="226"/>
      <x:c r="AN2431" s="222"/>
      <x:c r="AO2431" s="222"/>
    </x:row>
    <x:row r="2432" spans="1:57" x14ac:dyDescent="0.3">
      <x:c r="J2432" s="23"/>
      <x:c r="Q2432" s="23"/>
      <x:c r="R2432" s="23"/>
      <x:c r="T2432" s="226"/>
      <x:c r="U2432" s="226"/>
      <x:c r="V2432" s="226"/>
      <x:c r="W2432" s="226"/>
      <x:c r="X2432" s="226"/>
      <x:c r="Y2432" s="226"/>
      <x:c r="Z2432" s="226"/>
      <x:c r="AA2432" s="226"/>
      <x:c r="AC2432" s="226"/>
      <x:c r="AE2432" s="222"/>
      <x:c r="AF2432" s="226"/>
      <x:c r="AH2432" s="222"/>
      <x:c r="AI2432" s="23"/>
      <x:c r="AJ2432" s="222"/>
      <x:c r="AK2432" s="222"/>
      <x:c r="AM2432" s="226"/>
      <x:c r="AN2432" s="222"/>
      <x:c r="AO2432" s="222"/>
    </x:row>
    <x:row r="2433" spans="1:57" x14ac:dyDescent="0.3">
      <x:c r="J2433" s="23"/>
      <x:c r="M2433" s="226"/>
      <x:c r="Q2433" s="23"/>
      <x:c r="R2433" s="23"/>
      <x:c r="T2433" s="226"/>
      <x:c r="U2433" s="226"/>
      <x:c r="V2433" s="226"/>
      <x:c r="W2433" s="226"/>
      <x:c r="X2433" s="226"/>
      <x:c r="Y2433" s="226"/>
      <x:c r="Z2433" s="226"/>
      <x:c r="AA2433" s="226"/>
      <x:c r="AC2433" s="226"/>
      <x:c r="AE2433" s="226"/>
      <x:c r="AF2433" s="226"/>
      <x:c r="AH2433" s="222"/>
      <x:c r="AI2433" s="23"/>
      <x:c r="AJ2433" s="222"/>
      <x:c r="AK2433" s="222"/>
      <x:c r="AM2433" s="226"/>
      <x:c r="AN2433" s="222"/>
      <x:c r="AO2433" s="222"/>
    </x:row>
    <x:row r="2434" spans="1:57" x14ac:dyDescent="0.3">
      <x:c r="J2434" s="23"/>
      <x:c r="M2434" s="226"/>
      <x:c r="Q2434" s="23"/>
      <x:c r="R2434" s="23"/>
      <x:c r="T2434" s="226"/>
      <x:c r="U2434" s="226"/>
      <x:c r="V2434" s="226"/>
      <x:c r="W2434" s="226"/>
      <x:c r="X2434" s="226"/>
      <x:c r="Y2434" s="226"/>
      <x:c r="Z2434" s="226"/>
      <x:c r="AA2434" s="226"/>
      <x:c r="AC2434" s="226"/>
      <x:c r="AE2434" s="222"/>
      <x:c r="AF2434" s="226"/>
      <x:c r="AH2434" s="222"/>
      <x:c r="AI2434" s="23"/>
      <x:c r="AJ2434" s="222"/>
      <x:c r="AK2434" s="222"/>
      <x:c r="AM2434" s="226"/>
      <x:c r="AN2434" s="222"/>
      <x:c r="AO2434" s="222"/>
    </x:row>
    <x:row r="2435" spans="1:57" x14ac:dyDescent="0.3">
      <x:c r="J2435" s="23"/>
      <x:c r="Q2435" s="23"/>
      <x:c r="R2435" s="23"/>
      <x:c r="T2435" s="226"/>
      <x:c r="U2435" s="226"/>
      <x:c r="V2435" s="226"/>
      <x:c r="W2435" s="226"/>
      <x:c r="X2435" s="226"/>
      <x:c r="Y2435" s="226"/>
      <x:c r="Z2435" s="226"/>
      <x:c r="AA2435" s="226"/>
      <x:c r="AC2435" s="226"/>
      <x:c r="AE2435" s="222"/>
      <x:c r="AF2435" s="226"/>
      <x:c r="AH2435" s="222"/>
      <x:c r="AI2435" s="23"/>
      <x:c r="AJ2435" s="222"/>
      <x:c r="AK2435" s="222"/>
      <x:c r="AM2435" s="226"/>
      <x:c r="AN2435" s="222"/>
      <x:c r="AO2435" s="222"/>
    </x:row>
    <x:row r="2436" spans="1:57" x14ac:dyDescent="0.3">
      <x:c r="J2436" s="23"/>
      <x:c r="Q2436" s="23"/>
      <x:c r="R2436" s="23"/>
      <x:c r="T2436" s="226"/>
      <x:c r="U2436" s="226"/>
      <x:c r="V2436" s="226"/>
      <x:c r="W2436" s="226"/>
      <x:c r="X2436" s="226"/>
      <x:c r="Y2436" s="226"/>
      <x:c r="Z2436" s="226"/>
      <x:c r="AA2436" s="226"/>
      <x:c r="AC2436" s="226"/>
      <x:c r="AE2436" s="222"/>
      <x:c r="AF2436" s="226"/>
      <x:c r="AH2436" s="222"/>
      <x:c r="AI2436" s="23"/>
      <x:c r="AJ2436" s="222"/>
      <x:c r="AK2436" s="222"/>
      <x:c r="AM2436" s="226"/>
      <x:c r="AN2436" s="222"/>
      <x:c r="AO2436" s="222"/>
    </x:row>
    <x:row r="2437" spans="1:57" x14ac:dyDescent="0.3">
      <x:c r="J2437" s="23"/>
      <x:c r="Q2437" s="23"/>
      <x:c r="R2437" s="23"/>
      <x:c r="T2437" s="226"/>
      <x:c r="U2437" s="226"/>
      <x:c r="V2437" s="226"/>
      <x:c r="W2437" s="226"/>
      <x:c r="X2437" s="226"/>
      <x:c r="Y2437" s="226"/>
      <x:c r="Z2437" s="226"/>
      <x:c r="AA2437" s="226"/>
      <x:c r="AC2437" s="226"/>
      <x:c r="AE2437" s="222"/>
      <x:c r="AF2437" s="226"/>
      <x:c r="AH2437" s="222"/>
      <x:c r="AI2437" s="23"/>
      <x:c r="AJ2437" s="222"/>
      <x:c r="AK2437" s="222"/>
      <x:c r="AM2437" s="226"/>
      <x:c r="AN2437" s="222"/>
      <x:c r="AO2437" s="222"/>
    </x:row>
    <x:row r="2438" spans="1:57" x14ac:dyDescent="0.3">
      <x:c r="J2438" s="23"/>
      <x:c r="M2438" s="226"/>
      <x:c r="Q2438" s="23"/>
      <x:c r="R2438" s="23"/>
      <x:c r="T2438" s="226"/>
      <x:c r="U2438" s="226"/>
      <x:c r="V2438" s="226"/>
      <x:c r="W2438" s="226"/>
      <x:c r="X2438" s="226"/>
      <x:c r="Y2438" s="226"/>
      <x:c r="Z2438" s="226"/>
      <x:c r="AA2438" s="226"/>
      <x:c r="AC2438" s="226"/>
      <x:c r="AE2438" s="222"/>
      <x:c r="AF2438" s="226"/>
      <x:c r="AH2438" s="222"/>
      <x:c r="AI2438" s="23"/>
      <x:c r="AJ2438" s="222"/>
      <x:c r="AK2438" s="222"/>
      <x:c r="AM2438" s="226"/>
      <x:c r="AN2438" s="222"/>
      <x:c r="AO2438" s="222"/>
    </x:row>
    <x:row r="2439" spans="1:57" x14ac:dyDescent="0.3">
      <x:c r="J2439" s="23"/>
      <x:c r="Q2439" s="23"/>
      <x:c r="R2439" s="23"/>
      <x:c r="T2439" s="226"/>
      <x:c r="U2439" s="226"/>
      <x:c r="V2439" s="226"/>
      <x:c r="W2439" s="226"/>
      <x:c r="X2439" s="226"/>
      <x:c r="Y2439" s="226"/>
      <x:c r="Z2439" s="226"/>
      <x:c r="AA2439" s="226"/>
      <x:c r="AC2439" s="226"/>
      <x:c r="AE2439" s="222"/>
      <x:c r="AF2439" s="226"/>
      <x:c r="AH2439" s="222"/>
      <x:c r="AI2439" s="23"/>
      <x:c r="AJ2439" s="222"/>
      <x:c r="AK2439" s="222"/>
      <x:c r="AM2439" s="226"/>
      <x:c r="AN2439" s="222"/>
      <x:c r="AO2439" s="222"/>
    </x:row>
    <x:row r="2440" spans="1:57" x14ac:dyDescent="0.3">
      <x:c r="J2440" s="23"/>
      <x:c r="M2440" s="226"/>
      <x:c r="Q2440" s="23"/>
      <x:c r="R2440" s="23"/>
      <x:c r="T2440" s="226"/>
      <x:c r="U2440" s="226"/>
      <x:c r="V2440" s="226"/>
      <x:c r="W2440" s="226"/>
      <x:c r="X2440" s="226"/>
      <x:c r="Y2440" s="226"/>
      <x:c r="Z2440" s="226"/>
      <x:c r="AA2440" s="226"/>
      <x:c r="AC2440" s="226"/>
      <x:c r="AE2440" s="222"/>
      <x:c r="AF2440" s="226"/>
      <x:c r="AH2440" s="222"/>
      <x:c r="AI2440" s="23"/>
      <x:c r="AJ2440" s="222"/>
      <x:c r="AK2440" s="222"/>
      <x:c r="AM2440" s="226"/>
      <x:c r="AN2440" s="222"/>
      <x:c r="AO2440" s="222"/>
    </x:row>
    <x:row r="2441" spans="1:57" x14ac:dyDescent="0.3">
      <x:c r="J2441" s="23"/>
      <x:c r="M2441" s="226"/>
      <x:c r="Q2441" s="23"/>
      <x:c r="R2441" s="23"/>
      <x:c r="T2441" s="226"/>
      <x:c r="U2441" s="226"/>
      <x:c r="V2441" s="226"/>
      <x:c r="W2441" s="226"/>
      <x:c r="X2441" s="226"/>
      <x:c r="Y2441" s="226"/>
      <x:c r="Z2441" s="226"/>
      <x:c r="AA2441" s="226"/>
      <x:c r="AC2441" s="226"/>
      <x:c r="AE2441" s="226"/>
      <x:c r="AF2441" s="226"/>
      <x:c r="AH2441" s="222"/>
      <x:c r="AI2441" s="23"/>
      <x:c r="AJ2441" s="222"/>
      <x:c r="AK2441" s="222"/>
      <x:c r="AM2441" s="226"/>
      <x:c r="AN2441" s="222"/>
      <x:c r="AO2441" s="222"/>
    </x:row>
    <x:row r="2442" spans="1:57" x14ac:dyDescent="0.3">
      <x:c r="J2442" s="23"/>
      <x:c r="M2442" s="226"/>
      <x:c r="Q2442" s="23"/>
      <x:c r="R2442" s="23"/>
      <x:c r="T2442" s="226"/>
      <x:c r="U2442" s="226"/>
      <x:c r="V2442" s="226"/>
      <x:c r="W2442" s="226"/>
      <x:c r="X2442" s="226"/>
      <x:c r="Y2442" s="226"/>
      <x:c r="Z2442" s="226"/>
      <x:c r="AA2442" s="226"/>
      <x:c r="AC2442" s="226"/>
      <x:c r="AE2442" s="226"/>
      <x:c r="AF2442" s="226"/>
      <x:c r="AH2442" s="222"/>
      <x:c r="AI2442" s="23"/>
      <x:c r="AJ2442" s="222"/>
      <x:c r="AK2442" s="222"/>
      <x:c r="AM2442" s="226"/>
      <x:c r="AN2442" s="222"/>
      <x:c r="AO2442" s="222"/>
    </x:row>
    <x:row r="2443" spans="1:57" x14ac:dyDescent="0.3">
      <x:c r="J2443" s="23"/>
      <x:c r="M2443" s="226"/>
      <x:c r="Q2443" s="23"/>
      <x:c r="R2443" s="23"/>
      <x:c r="T2443" s="226"/>
      <x:c r="U2443" s="226"/>
      <x:c r="V2443" s="226"/>
      <x:c r="W2443" s="226"/>
      <x:c r="X2443" s="226"/>
      <x:c r="Y2443" s="226"/>
      <x:c r="Z2443" s="226"/>
      <x:c r="AA2443" s="226"/>
      <x:c r="AC2443" s="226"/>
      <x:c r="AE2443" s="226"/>
      <x:c r="AF2443" s="226"/>
      <x:c r="AH2443" s="222"/>
      <x:c r="AI2443" s="23"/>
      <x:c r="AJ2443" s="222"/>
      <x:c r="AK2443" s="222"/>
      <x:c r="AM2443" s="226"/>
      <x:c r="AN2443" s="222"/>
      <x:c r="AO2443" s="222"/>
    </x:row>
    <x:row r="2444" spans="1:57" x14ac:dyDescent="0.3">
      <x:c r="J2444" s="23"/>
      <x:c r="M2444" s="226"/>
      <x:c r="Q2444" s="23"/>
      <x:c r="R2444" s="23"/>
      <x:c r="T2444" s="226"/>
      <x:c r="U2444" s="226"/>
      <x:c r="V2444" s="226"/>
      <x:c r="W2444" s="226"/>
      <x:c r="X2444" s="226"/>
      <x:c r="Y2444" s="226"/>
      <x:c r="Z2444" s="226"/>
      <x:c r="AA2444" s="226"/>
      <x:c r="AC2444" s="226"/>
      <x:c r="AE2444" s="222"/>
      <x:c r="AF2444" s="226"/>
      <x:c r="AH2444" s="222"/>
      <x:c r="AI2444" s="23"/>
      <x:c r="AJ2444" s="222"/>
      <x:c r="AK2444" s="222"/>
      <x:c r="AM2444" s="226"/>
      <x:c r="AN2444" s="222"/>
      <x:c r="AO2444" s="222"/>
    </x:row>
    <x:row r="2445" spans="1:57" x14ac:dyDescent="0.3">
      <x:c r="J2445" s="23"/>
      <x:c r="M2445" s="226"/>
      <x:c r="Q2445" s="23"/>
      <x:c r="R2445" s="23"/>
      <x:c r="T2445" s="226"/>
      <x:c r="U2445" s="226"/>
      <x:c r="V2445" s="226"/>
      <x:c r="W2445" s="226"/>
      <x:c r="X2445" s="226"/>
      <x:c r="Y2445" s="226"/>
      <x:c r="Z2445" s="226"/>
      <x:c r="AA2445" s="226"/>
      <x:c r="AC2445" s="226"/>
      <x:c r="AE2445" s="222"/>
      <x:c r="AF2445" s="226"/>
      <x:c r="AH2445" s="222"/>
      <x:c r="AI2445" s="23"/>
      <x:c r="AJ2445" s="222"/>
      <x:c r="AK2445" s="222"/>
      <x:c r="AM2445" s="226"/>
      <x:c r="AN2445" s="222"/>
      <x:c r="AO2445" s="222"/>
    </x:row>
    <x:row r="2446" spans="1:57" x14ac:dyDescent="0.3">
      <x:c r="J2446" s="23"/>
      <x:c r="M2446" s="226"/>
      <x:c r="Q2446" s="23"/>
      <x:c r="R2446" s="23"/>
      <x:c r="T2446" s="226"/>
      <x:c r="U2446" s="226"/>
      <x:c r="V2446" s="226"/>
      <x:c r="W2446" s="226"/>
      <x:c r="X2446" s="226"/>
      <x:c r="Y2446" s="226"/>
      <x:c r="Z2446" s="226"/>
      <x:c r="AA2446" s="226"/>
      <x:c r="AC2446" s="226"/>
      <x:c r="AE2446" s="226"/>
      <x:c r="AF2446" s="226"/>
      <x:c r="AH2446" s="222"/>
      <x:c r="AI2446" s="23"/>
      <x:c r="AJ2446" s="222"/>
      <x:c r="AK2446" s="222"/>
      <x:c r="AM2446" s="226"/>
      <x:c r="AN2446" s="222"/>
      <x:c r="AO2446" s="222"/>
    </x:row>
    <x:row r="2447" spans="1:57" x14ac:dyDescent="0.3">
      <x:c r="J2447" s="23"/>
      <x:c r="M2447" s="226"/>
      <x:c r="Q2447" s="23"/>
      <x:c r="R2447" s="23"/>
      <x:c r="T2447" s="226"/>
      <x:c r="U2447" s="226"/>
      <x:c r="V2447" s="226"/>
      <x:c r="W2447" s="226"/>
      <x:c r="X2447" s="226"/>
      <x:c r="Y2447" s="226"/>
      <x:c r="Z2447" s="226"/>
      <x:c r="AA2447" s="226"/>
      <x:c r="AC2447" s="226"/>
      <x:c r="AE2447" s="222"/>
      <x:c r="AF2447" s="226"/>
      <x:c r="AH2447" s="222"/>
      <x:c r="AI2447" s="23"/>
      <x:c r="AJ2447" s="222"/>
      <x:c r="AK2447" s="222"/>
      <x:c r="AM2447" s="226"/>
      <x:c r="AN2447" s="222"/>
      <x:c r="AO2447" s="222"/>
    </x:row>
    <x:row r="2448" spans="1:57" x14ac:dyDescent="0.3">
      <x:c r="J2448" s="23"/>
      <x:c r="Q2448" s="23"/>
      <x:c r="R2448" s="23"/>
      <x:c r="T2448" s="226"/>
      <x:c r="U2448" s="226"/>
      <x:c r="V2448" s="226"/>
      <x:c r="W2448" s="226"/>
      <x:c r="X2448" s="226"/>
      <x:c r="Y2448" s="226"/>
      <x:c r="Z2448" s="226"/>
      <x:c r="AA2448" s="226"/>
      <x:c r="AC2448" s="226"/>
      <x:c r="AE2448" s="222"/>
      <x:c r="AF2448" s="226"/>
      <x:c r="AH2448" s="222"/>
      <x:c r="AI2448" s="23"/>
      <x:c r="AJ2448" s="222"/>
      <x:c r="AK2448" s="222"/>
      <x:c r="AM2448" s="226"/>
      <x:c r="AN2448" s="222"/>
      <x:c r="AO2448" s="222"/>
    </x:row>
    <x:row r="2449" spans="1:57" x14ac:dyDescent="0.3">
      <x:c r="J2449" s="23"/>
      <x:c r="Q2449" s="23"/>
      <x:c r="R2449" s="23"/>
      <x:c r="T2449" s="226"/>
      <x:c r="U2449" s="226"/>
      <x:c r="V2449" s="226"/>
      <x:c r="W2449" s="226"/>
      <x:c r="X2449" s="226"/>
      <x:c r="Y2449" s="226"/>
      <x:c r="Z2449" s="226"/>
      <x:c r="AA2449" s="226"/>
      <x:c r="AC2449" s="226"/>
      <x:c r="AE2449" s="222"/>
      <x:c r="AF2449" s="226"/>
      <x:c r="AH2449" s="222"/>
      <x:c r="AI2449" s="23"/>
      <x:c r="AJ2449" s="222"/>
      <x:c r="AK2449" s="222"/>
      <x:c r="AM2449" s="226"/>
      <x:c r="AN2449" s="222"/>
      <x:c r="AO2449" s="222"/>
    </x:row>
    <x:row r="2450" spans="1:57" x14ac:dyDescent="0.3">
      <x:c r="J2450" s="23"/>
      <x:c r="Q2450" s="23"/>
      <x:c r="R2450" s="23"/>
      <x:c r="T2450" s="226"/>
      <x:c r="U2450" s="226"/>
      <x:c r="V2450" s="226"/>
      <x:c r="W2450" s="226"/>
      <x:c r="X2450" s="226"/>
      <x:c r="Y2450" s="226"/>
      <x:c r="Z2450" s="226"/>
      <x:c r="AA2450" s="226"/>
      <x:c r="AC2450" s="226"/>
      <x:c r="AE2450" s="222"/>
      <x:c r="AF2450" s="226"/>
      <x:c r="AH2450" s="222"/>
      <x:c r="AI2450" s="23"/>
      <x:c r="AJ2450" s="222"/>
      <x:c r="AK2450" s="222"/>
      <x:c r="AM2450" s="226"/>
      <x:c r="AN2450" s="222"/>
      <x:c r="AO2450" s="222"/>
    </x:row>
    <x:row r="2451" spans="1:57" x14ac:dyDescent="0.3">
      <x:c r="J2451" s="23"/>
      <x:c r="Q2451" s="23"/>
      <x:c r="R2451" s="23"/>
      <x:c r="T2451" s="226"/>
      <x:c r="U2451" s="226"/>
      <x:c r="V2451" s="226"/>
      <x:c r="W2451" s="226"/>
      <x:c r="X2451" s="226"/>
      <x:c r="Y2451" s="226"/>
      <x:c r="Z2451" s="226"/>
      <x:c r="AA2451" s="226"/>
      <x:c r="AC2451" s="226"/>
      <x:c r="AE2451" s="222"/>
      <x:c r="AF2451" s="226"/>
      <x:c r="AH2451" s="222"/>
      <x:c r="AI2451" s="23"/>
      <x:c r="AJ2451" s="222"/>
      <x:c r="AK2451" s="222"/>
      <x:c r="AM2451" s="226"/>
      <x:c r="AN2451" s="222"/>
      <x:c r="AO2451" s="222"/>
    </x:row>
    <x:row r="2452" spans="1:57" x14ac:dyDescent="0.3">
      <x:c r="J2452" s="23"/>
      <x:c r="Q2452" s="23"/>
      <x:c r="R2452" s="23"/>
      <x:c r="T2452" s="226"/>
      <x:c r="U2452" s="226"/>
      <x:c r="V2452" s="226"/>
      <x:c r="W2452" s="226"/>
      <x:c r="X2452" s="226"/>
      <x:c r="Y2452" s="226"/>
      <x:c r="Z2452" s="226"/>
      <x:c r="AA2452" s="226"/>
      <x:c r="AC2452" s="226"/>
      <x:c r="AE2452" s="226"/>
      <x:c r="AF2452" s="226"/>
      <x:c r="AH2452" s="222"/>
      <x:c r="AI2452" s="23"/>
      <x:c r="AJ2452" s="226"/>
      <x:c r="AK2452" s="226"/>
      <x:c r="AM2452" s="226"/>
      <x:c r="AN2452" s="226"/>
      <x:c r="AO2452" s="226"/>
    </x:row>
    <x:row r="2453" spans="1:57" x14ac:dyDescent="0.3">
      <x:c r="J2453" s="23"/>
      <x:c r="M2453" s="226"/>
      <x:c r="Q2453" s="23"/>
      <x:c r="R2453" s="23"/>
      <x:c r="T2453" s="226"/>
      <x:c r="U2453" s="226"/>
      <x:c r="V2453" s="226"/>
      <x:c r="W2453" s="226"/>
      <x:c r="X2453" s="226"/>
      <x:c r="Y2453" s="226"/>
      <x:c r="Z2453" s="226"/>
      <x:c r="AA2453" s="226"/>
      <x:c r="AC2453" s="226"/>
      <x:c r="AE2453" s="222"/>
      <x:c r="AF2453" s="226"/>
      <x:c r="AH2453" s="222"/>
      <x:c r="AI2453" s="23"/>
      <x:c r="AJ2453" s="222"/>
      <x:c r="AK2453" s="222"/>
      <x:c r="AM2453" s="226"/>
      <x:c r="AN2453" s="222"/>
      <x:c r="AO2453" s="222"/>
    </x:row>
    <x:row r="2454" spans="1:57" x14ac:dyDescent="0.3">
      <x:c r="J2454" s="23"/>
      <x:c r="Q2454" s="23"/>
      <x:c r="R2454" s="23"/>
      <x:c r="T2454" s="226"/>
      <x:c r="U2454" s="226"/>
      <x:c r="V2454" s="226"/>
      <x:c r="W2454" s="226"/>
      <x:c r="X2454" s="226"/>
      <x:c r="Y2454" s="226"/>
      <x:c r="Z2454" s="226"/>
      <x:c r="AA2454" s="226"/>
      <x:c r="AC2454" s="226"/>
      <x:c r="AE2454" s="222"/>
      <x:c r="AF2454" s="226"/>
      <x:c r="AH2454" s="222"/>
      <x:c r="AI2454" s="23"/>
      <x:c r="AJ2454" s="222"/>
      <x:c r="AK2454" s="222"/>
      <x:c r="AM2454" s="226"/>
      <x:c r="AN2454" s="222"/>
      <x:c r="AO2454" s="222"/>
    </x:row>
    <x:row r="2455" spans="1:57" x14ac:dyDescent="0.3">
      <x:c r="J2455" s="23"/>
      <x:c r="Q2455" s="23"/>
      <x:c r="R2455" s="23"/>
      <x:c r="T2455" s="226"/>
      <x:c r="U2455" s="226"/>
      <x:c r="V2455" s="226"/>
      <x:c r="W2455" s="226"/>
      <x:c r="X2455" s="226"/>
      <x:c r="Y2455" s="226"/>
      <x:c r="Z2455" s="226"/>
      <x:c r="AA2455" s="226"/>
      <x:c r="AC2455" s="226"/>
      <x:c r="AE2455" s="222"/>
      <x:c r="AF2455" s="226"/>
      <x:c r="AH2455" s="222"/>
      <x:c r="AI2455" s="23"/>
      <x:c r="AJ2455" s="222"/>
      <x:c r="AK2455" s="222"/>
      <x:c r="AM2455" s="226"/>
      <x:c r="AN2455" s="222"/>
      <x:c r="AO2455" s="222"/>
    </x:row>
    <x:row r="2456" spans="1:57" x14ac:dyDescent="0.3">
      <x:c r="J2456" s="23"/>
      <x:c r="Q2456" s="23"/>
      <x:c r="R2456" s="23"/>
      <x:c r="T2456" s="226"/>
      <x:c r="U2456" s="226"/>
      <x:c r="V2456" s="226"/>
      <x:c r="W2456" s="226"/>
      <x:c r="X2456" s="226"/>
      <x:c r="Y2456" s="226"/>
      <x:c r="Z2456" s="226"/>
      <x:c r="AA2456" s="226"/>
      <x:c r="AC2456" s="226"/>
      <x:c r="AE2456" s="226"/>
      <x:c r="AF2456" s="226"/>
      <x:c r="AH2456" s="222"/>
      <x:c r="AI2456" s="23"/>
      <x:c r="AJ2456" s="222"/>
      <x:c r="AK2456" s="222"/>
      <x:c r="AM2456" s="226"/>
      <x:c r="AN2456" s="222"/>
      <x:c r="AO2456" s="222"/>
    </x:row>
    <x:row r="2457" spans="1:57" x14ac:dyDescent="0.3">
      <x:c r="J2457" s="23"/>
      <x:c r="Q2457" s="23"/>
      <x:c r="R2457" s="23"/>
      <x:c r="T2457" s="226"/>
      <x:c r="U2457" s="226"/>
      <x:c r="V2457" s="226"/>
      <x:c r="W2457" s="226"/>
      <x:c r="X2457" s="226"/>
      <x:c r="Y2457" s="226"/>
      <x:c r="Z2457" s="226"/>
      <x:c r="AA2457" s="226"/>
      <x:c r="AC2457" s="226"/>
      <x:c r="AE2457" s="226"/>
      <x:c r="AF2457" s="226"/>
      <x:c r="AH2457" s="222"/>
      <x:c r="AI2457" s="23"/>
      <x:c r="AJ2457" s="222"/>
      <x:c r="AK2457" s="226"/>
      <x:c r="AM2457" s="226"/>
      <x:c r="AN2457" s="222"/>
      <x:c r="AO2457" s="226"/>
    </x:row>
    <x:row r="2458" spans="1:57" x14ac:dyDescent="0.3">
      <x:c r="J2458" s="23"/>
      <x:c r="M2458" s="226"/>
      <x:c r="Q2458" s="23"/>
      <x:c r="R2458" s="23"/>
      <x:c r="T2458" s="226"/>
      <x:c r="U2458" s="226"/>
      <x:c r="V2458" s="226"/>
      <x:c r="W2458" s="226"/>
      <x:c r="X2458" s="226"/>
      <x:c r="Y2458" s="226"/>
      <x:c r="Z2458" s="226"/>
      <x:c r="AA2458" s="226"/>
      <x:c r="AC2458" s="226"/>
      <x:c r="AE2458" s="222"/>
      <x:c r="AF2458" s="226"/>
      <x:c r="AH2458" s="222"/>
      <x:c r="AI2458" s="23"/>
      <x:c r="AJ2458" s="222"/>
      <x:c r="AK2458" s="222"/>
      <x:c r="AM2458" s="226"/>
      <x:c r="AN2458" s="222"/>
      <x:c r="AO2458" s="222"/>
    </x:row>
    <x:row r="2459" spans="1:57" x14ac:dyDescent="0.3">
      <x:c r="J2459" s="23"/>
      <x:c r="M2459" s="226"/>
      <x:c r="Q2459" s="23"/>
      <x:c r="R2459" s="23"/>
      <x:c r="T2459" s="226"/>
      <x:c r="U2459" s="226"/>
      <x:c r="V2459" s="226"/>
      <x:c r="W2459" s="226"/>
      <x:c r="X2459" s="226"/>
      <x:c r="Y2459" s="226"/>
      <x:c r="Z2459" s="226"/>
      <x:c r="AA2459" s="226"/>
      <x:c r="AC2459" s="226"/>
      <x:c r="AE2459" s="222"/>
      <x:c r="AF2459" s="226"/>
      <x:c r="AH2459" s="222"/>
      <x:c r="AI2459" s="23"/>
      <x:c r="AJ2459" s="222"/>
      <x:c r="AK2459" s="222"/>
      <x:c r="AM2459" s="226"/>
      <x:c r="AN2459" s="222"/>
      <x:c r="AO2459" s="222"/>
    </x:row>
    <x:row r="2460" spans="1:57" x14ac:dyDescent="0.3">
      <x:c r="J2460" s="23"/>
      <x:c r="Q2460" s="23"/>
      <x:c r="R2460" s="23"/>
      <x:c r="T2460" s="226"/>
      <x:c r="U2460" s="226"/>
      <x:c r="V2460" s="226"/>
      <x:c r="W2460" s="226"/>
      <x:c r="X2460" s="226"/>
      <x:c r="Y2460" s="226"/>
      <x:c r="Z2460" s="226"/>
      <x:c r="AA2460" s="226"/>
      <x:c r="AC2460" s="226"/>
      <x:c r="AE2460" s="222"/>
      <x:c r="AF2460" s="226"/>
      <x:c r="AH2460" s="222"/>
      <x:c r="AI2460" s="23"/>
      <x:c r="AJ2460" s="222"/>
      <x:c r="AK2460" s="222"/>
      <x:c r="AM2460" s="226"/>
      <x:c r="AN2460" s="222"/>
      <x:c r="AO2460" s="222"/>
    </x:row>
    <x:row r="2461" spans="1:57" x14ac:dyDescent="0.3">
      <x:c r="J2461" s="23"/>
      <x:c r="Q2461" s="23"/>
      <x:c r="R2461" s="23"/>
      <x:c r="T2461" s="226"/>
      <x:c r="U2461" s="226"/>
      <x:c r="V2461" s="226"/>
      <x:c r="W2461" s="226"/>
      <x:c r="X2461" s="226"/>
      <x:c r="Y2461" s="226"/>
      <x:c r="Z2461" s="226"/>
      <x:c r="AA2461" s="226"/>
      <x:c r="AC2461" s="226"/>
      <x:c r="AE2461" s="226"/>
      <x:c r="AF2461" s="226"/>
      <x:c r="AH2461" s="222"/>
      <x:c r="AI2461" s="23"/>
      <x:c r="AJ2461" s="222"/>
      <x:c r="AK2461" s="222"/>
      <x:c r="AM2461" s="226"/>
      <x:c r="AN2461" s="222"/>
      <x:c r="AO2461" s="222"/>
    </x:row>
    <x:row r="2462" spans="1:57" x14ac:dyDescent="0.3">
      <x:c r="J2462" s="23"/>
      <x:c r="Q2462" s="23"/>
      <x:c r="R2462" s="23"/>
      <x:c r="T2462" s="226"/>
      <x:c r="U2462" s="226"/>
      <x:c r="V2462" s="226"/>
      <x:c r="W2462" s="226"/>
      <x:c r="X2462" s="226"/>
      <x:c r="Y2462" s="226"/>
      <x:c r="Z2462" s="226"/>
      <x:c r="AA2462" s="226"/>
      <x:c r="AC2462" s="226"/>
      <x:c r="AE2462" s="226"/>
      <x:c r="AF2462" s="226"/>
      <x:c r="AH2462" s="222"/>
      <x:c r="AI2462" s="23"/>
      <x:c r="AJ2462" s="222"/>
      <x:c r="AK2462" s="222"/>
      <x:c r="AM2462" s="226"/>
      <x:c r="AN2462" s="222"/>
      <x:c r="AO2462" s="222"/>
    </x:row>
    <x:row r="2463" spans="1:57" x14ac:dyDescent="0.3">
      <x:c r="J2463" s="23"/>
      <x:c r="Q2463" s="23"/>
      <x:c r="R2463" s="23"/>
      <x:c r="T2463" s="226"/>
      <x:c r="U2463" s="226"/>
      <x:c r="V2463" s="226"/>
      <x:c r="W2463" s="226"/>
      <x:c r="X2463" s="226"/>
      <x:c r="Y2463" s="226"/>
      <x:c r="Z2463" s="226"/>
      <x:c r="AA2463" s="226"/>
      <x:c r="AC2463" s="226"/>
      <x:c r="AE2463" s="226"/>
      <x:c r="AF2463" s="226"/>
      <x:c r="AH2463" s="226"/>
      <x:c r="AI2463" s="23"/>
      <x:c r="AJ2463" s="226"/>
      <x:c r="AK2463" s="226"/>
      <x:c r="AM2463" s="226"/>
      <x:c r="AN2463" s="226"/>
      <x:c r="AO2463" s="226"/>
    </x:row>
    <x:row r="2464" spans="1:57" x14ac:dyDescent="0.3">
      <x:c r="J2464" s="23"/>
      <x:c r="M2464" s="226"/>
      <x:c r="Q2464" s="23"/>
      <x:c r="R2464" s="23"/>
      <x:c r="T2464" s="226"/>
      <x:c r="U2464" s="226"/>
      <x:c r="V2464" s="226"/>
      <x:c r="W2464" s="226"/>
      <x:c r="X2464" s="226"/>
      <x:c r="Y2464" s="226"/>
      <x:c r="Z2464" s="226"/>
      <x:c r="AA2464" s="226"/>
      <x:c r="AC2464" s="226"/>
      <x:c r="AE2464" s="222"/>
      <x:c r="AF2464" s="226"/>
      <x:c r="AH2464" s="222"/>
      <x:c r="AI2464" s="23"/>
      <x:c r="AJ2464" s="222"/>
      <x:c r="AK2464" s="222"/>
      <x:c r="AM2464" s="226"/>
      <x:c r="AN2464" s="222"/>
      <x:c r="AO2464" s="222"/>
    </x:row>
    <x:row r="2465" spans="1:57" x14ac:dyDescent="0.3">
      <x:c r="J2465" s="23"/>
      <x:c r="Q2465" s="23"/>
      <x:c r="R2465" s="23"/>
      <x:c r="T2465" s="226"/>
      <x:c r="U2465" s="226"/>
      <x:c r="V2465" s="226"/>
      <x:c r="W2465" s="226"/>
      <x:c r="X2465" s="226"/>
      <x:c r="Y2465" s="226"/>
      <x:c r="Z2465" s="226"/>
      <x:c r="AA2465" s="226"/>
      <x:c r="AC2465" s="226"/>
      <x:c r="AE2465" s="222"/>
      <x:c r="AF2465" s="226"/>
      <x:c r="AH2465" s="222"/>
      <x:c r="AI2465" s="23"/>
      <x:c r="AJ2465" s="222"/>
      <x:c r="AK2465" s="222"/>
      <x:c r="AM2465" s="226"/>
      <x:c r="AN2465" s="222"/>
      <x:c r="AO2465" s="222"/>
    </x:row>
    <x:row r="2466" spans="1:57" x14ac:dyDescent="0.3">
      <x:c r="J2466" s="23"/>
      <x:c r="M2466" s="226"/>
      <x:c r="Q2466" s="23"/>
      <x:c r="R2466" s="23"/>
      <x:c r="T2466" s="226"/>
      <x:c r="U2466" s="226"/>
      <x:c r="V2466" s="226"/>
      <x:c r="W2466" s="226"/>
      <x:c r="X2466" s="226"/>
      <x:c r="Y2466" s="226"/>
      <x:c r="Z2466" s="226"/>
      <x:c r="AA2466" s="226"/>
      <x:c r="AC2466" s="226"/>
      <x:c r="AE2466" s="222"/>
      <x:c r="AF2466" s="226"/>
      <x:c r="AH2466" s="222"/>
      <x:c r="AI2466" s="23"/>
      <x:c r="AJ2466" s="222"/>
      <x:c r="AK2466" s="222"/>
      <x:c r="AM2466" s="226"/>
      <x:c r="AN2466" s="222"/>
      <x:c r="AO2466" s="222"/>
    </x:row>
    <x:row r="2467" spans="1:57" x14ac:dyDescent="0.3">
      <x:c r="J2467" s="23"/>
      <x:c r="Q2467" s="23"/>
      <x:c r="R2467" s="23"/>
      <x:c r="T2467" s="226"/>
      <x:c r="U2467" s="226"/>
      <x:c r="V2467" s="226"/>
      <x:c r="W2467" s="226"/>
      <x:c r="X2467" s="226"/>
      <x:c r="Y2467" s="226"/>
      <x:c r="Z2467" s="226"/>
      <x:c r="AA2467" s="226"/>
      <x:c r="AC2467" s="226"/>
      <x:c r="AE2467" s="222"/>
      <x:c r="AF2467" s="226"/>
      <x:c r="AH2467" s="222"/>
      <x:c r="AI2467" s="23"/>
      <x:c r="AJ2467" s="222"/>
      <x:c r="AK2467" s="222"/>
      <x:c r="AM2467" s="226"/>
      <x:c r="AN2467" s="222"/>
      <x:c r="AO2467" s="222"/>
    </x:row>
    <x:row r="2468" spans="1:57" x14ac:dyDescent="0.3">
      <x:c r="J2468" s="23"/>
      <x:c r="Q2468" s="23"/>
      <x:c r="R2468" s="23"/>
      <x:c r="T2468" s="226"/>
      <x:c r="U2468" s="226"/>
      <x:c r="V2468" s="226"/>
      <x:c r="W2468" s="226"/>
      <x:c r="X2468" s="226"/>
      <x:c r="Y2468" s="226"/>
      <x:c r="Z2468" s="226"/>
      <x:c r="AA2468" s="226"/>
      <x:c r="AC2468" s="226"/>
      <x:c r="AE2468" s="226"/>
      <x:c r="AF2468" s="226"/>
      <x:c r="AH2468" s="222"/>
      <x:c r="AI2468" s="23"/>
      <x:c r="AJ2468" s="222"/>
      <x:c r="AK2468" s="222"/>
      <x:c r="AM2468" s="226"/>
      <x:c r="AN2468" s="222"/>
      <x:c r="AO2468" s="222"/>
    </x:row>
    <x:row r="2469" spans="1:57" x14ac:dyDescent="0.3">
      <x:c r="J2469" s="23"/>
      <x:c r="M2469" s="226"/>
      <x:c r="Q2469" s="23"/>
      <x:c r="R2469" s="23"/>
      <x:c r="T2469" s="226"/>
      <x:c r="U2469" s="226"/>
      <x:c r="V2469" s="226"/>
      <x:c r="W2469" s="226"/>
      <x:c r="X2469" s="226"/>
      <x:c r="Y2469" s="226"/>
      <x:c r="Z2469" s="226"/>
      <x:c r="AA2469" s="226"/>
      <x:c r="AC2469" s="226"/>
      <x:c r="AE2469" s="226"/>
      <x:c r="AF2469" s="226"/>
      <x:c r="AH2469" s="222"/>
      <x:c r="AI2469" s="23"/>
      <x:c r="AJ2469" s="222"/>
      <x:c r="AK2469" s="222"/>
      <x:c r="AM2469" s="226"/>
      <x:c r="AN2469" s="222"/>
      <x:c r="AO2469" s="222"/>
    </x:row>
    <x:row r="2470" spans="1:57" x14ac:dyDescent="0.3">
      <x:c r="J2470" s="23"/>
      <x:c r="M2470" s="226"/>
      <x:c r="Q2470" s="23"/>
      <x:c r="R2470" s="23"/>
      <x:c r="T2470" s="226"/>
      <x:c r="U2470" s="226"/>
      <x:c r="V2470" s="226"/>
      <x:c r="W2470" s="226"/>
      <x:c r="X2470" s="226"/>
      <x:c r="Y2470" s="226"/>
      <x:c r="Z2470" s="226"/>
      <x:c r="AA2470" s="226"/>
      <x:c r="AC2470" s="226"/>
      <x:c r="AE2470" s="222"/>
      <x:c r="AF2470" s="226"/>
      <x:c r="AH2470" s="222"/>
      <x:c r="AI2470" s="23"/>
      <x:c r="AJ2470" s="226"/>
      <x:c r="AK2470" s="226"/>
      <x:c r="AM2470" s="226"/>
      <x:c r="AN2470" s="226"/>
      <x:c r="AO2470" s="226"/>
    </x:row>
    <x:row r="2471" spans="1:57" x14ac:dyDescent="0.3">
      <x:c r="J2471" s="23"/>
      <x:c r="M2471" s="226"/>
      <x:c r="Q2471" s="23"/>
      <x:c r="R2471" s="23"/>
      <x:c r="T2471" s="226"/>
      <x:c r="U2471" s="226"/>
      <x:c r="V2471" s="226"/>
      <x:c r="W2471" s="226"/>
      <x:c r="X2471" s="226"/>
      <x:c r="Y2471" s="226"/>
      <x:c r="Z2471" s="226"/>
      <x:c r="AA2471" s="226"/>
      <x:c r="AC2471" s="226"/>
      <x:c r="AE2471" s="222"/>
      <x:c r="AF2471" s="226"/>
      <x:c r="AH2471" s="222"/>
      <x:c r="AI2471" s="23"/>
      <x:c r="AJ2471" s="222"/>
      <x:c r="AK2471" s="222"/>
      <x:c r="AM2471" s="226"/>
      <x:c r="AN2471" s="222"/>
      <x:c r="AO2471" s="222"/>
    </x:row>
    <x:row r="2472" spans="1:57" x14ac:dyDescent="0.3">
      <x:c r="J2472" s="23"/>
      <x:c r="M2472" s="226"/>
      <x:c r="Q2472" s="23"/>
      <x:c r="R2472" s="23"/>
      <x:c r="T2472" s="226"/>
      <x:c r="U2472" s="226"/>
      <x:c r="V2472" s="226"/>
      <x:c r="W2472" s="226"/>
      <x:c r="X2472" s="226"/>
      <x:c r="Y2472" s="226"/>
      <x:c r="Z2472" s="226"/>
      <x:c r="AA2472" s="226"/>
      <x:c r="AC2472" s="226"/>
      <x:c r="AE2472" s="222"/>
      <x:c r="AF2472" s="226"/>
      <x:c r="AH2472" s="222"/>
      <x:c r="AI2472" s="23"/>
      <x:c r="AJ2472" s="222"/>
      <x:c r="AK2472" s="222"/>
      <x:c r="AM2472" s="226"/>
      <x:c r="AN2472" s="222"/>
      <x:c r="AO2472" s="222"/>
    </x:row>
    <x:row r="2473" spans="1:57" x14ac:dyDescent="0.3">
      <x:c r="J2473" s="23"/>
      <x:c r="M2473" s="226"/>
      <x:c r="Q2473" s="23"/>
      <x:c r="R2473" s="23"/>
      <x:c r="T2473" s="226"/>
      <x:c r="U2473" s="226"/>
      <x:c r="V2473" s="226"/>
      <x:c r="W2473" s="226"/>
      <x:c r="X2473" s="226"/>
      <x:c r="Y2473" s="226"/>
      <x:c r="Z2473" s="226"/>
      <x:c r="AA2473" s="226"/>
      <x:c r="AC2473" s="226"/>
      <x:c r="AE2473" s="222"/>
      <x:c r="AF2473" s="226"/>
      <x:c r="AH2473" s="222"/>
      <x:c r="AI2473" s="23"/>
      <x:c r="AJ2473" s="222"/>
      <x:c r="AK2473" s="222"/>
      <x:c r="AM2473" s="226"/>
      <x:c r="AN2473" s="222"/>
      <x:c r="AO2473" s="222"/>
    </x:row>
    <x:row r="2474" spans="1:57" x14ac:dyDescent="0.3">
      <x:c r="J2474" s="23"/>
      <x:c r="Q2474" s="23"/>
      <x:c r="R2474" s="23"/>
      <x:c r="T2474" s="226"/>
      <x:c r="U2474" s="226"/>
      <x:c r="V2474" s="226"/>
      <x:c r="W2474" s="226"/>
      <x:c r="X2474" s="226"/>
      <x:c r="Y2474" s="226"/>
      <x:c r="Z2474" s="226"/>
      <x:c r="AA2474" s="226"/>
      <x:c r="AC2474" s="226"/>
      <x:c r="AE2474" s="222"/>
      <x:c r="AF2474" s="226"/>
      <x:c r="AH2474" s="222"/>
      <x:c r="AI2474" s="23"/>
      <x:c r="AJ2474" s="222"/>
      <x:c r="AK2474" s="222"/>
      <x:c r="AM2474" s="226"/>
      <x:c r="AN2474" s="222"/>
      <x:c r="AO2474" s="222"/>
    </x:row>
    <x:row r="2475" spans="1:57" x14ac:dyDescent="0.3">
      <x:c r="J2475" s="23"/>
      <x:c r="Q2475" s="23"/>
      <x:c r="R2475" s="23"/>
      <x:c r="T2475" s="226"/>
      <x:c r="U2475" s="226"/>
      <x:c r="V2475" s="226"/>
      <x:c r="W2475" s="226"/>
      <x:c r="X2475" s="226"/>
      <x:c r="Y2475" s="226"/>
      <x:c r="Z2475" s="226"/>
      <x:c r="AA2475" s="226"/>
      <x:c r="AC2475" s="226"/>
      <x:c r="AE2475" s="222"/>
      <x:c r="AF2475" s="226"/>
      <x:c r="AH2475" s="222"/>
      <x:c r="AI2475" s="23"/>
      <x:c r="AJ2475" s="222"/>
      <x:c r="AK2475" s="222"/>
      <x:c r="AM2475" s="226"/>
      <x:c r="AN2475" s="222"/>
      <x:c r="AO2475" s="222"/>
    </x:row>
    <x:row r="2476" spans="1:57" x14ac:dyDescent="0.3">
      <x:c r="J2476" s="23"/>
      <x:c r="M2476" s="226"/>
      <x:c r="Q2476" s="23"/>
      <x:c r="R2476" s="23"/>
      <x:c r="T2476" s="226"/>
      <x:c r="U2476" s="226"/>
      <x:c r="V2476" s="226"/>
      <x:c r="W2476" s="226"/>
      <x:c r="X2476" s="226"/>
      <x:c r="Y2476" s="226"/>
      <x:c r="Z2476" s="226"/>
      <x:c r="AA2476" s="226"/>
      <x:c r="AC2476" s="226"/>
      <x:c r="AE2476" s="226"/>
      <x:c r="AF2476" s="226"/>
      <x:c r="AH2476" s="222"/>
      <x:c r="AI2476" s="23"/>
      <x:c r="AJ2476" s="222"/>
      <x:c r="AK2476" s="222"/>
      <x:c r="AM2476" s="226"/>
      <x:c r="AN2476" s="222"/>
      <x:c r="AO2476" s="222"/>
    </x:row>
    <x:row r="2477" spans="1:57" x14ac:dyDescent="0.3">
      <x:c r="J2477" s="23"/>
      <x:c r="M2477" s="226"/>
      <x:c r="Q2477" s="23"/>
      <x:c r="R2477" s="23"/>
      <x:c r="T2477" s="226"/>
      <x:c r="U2477" s="226"/>
      <x:c r="V2477" s="226"/>
      <x:c r="W2477" s="226"/>
      <x:c r="X2477" s="226"/>
      <x:c r="Y2477" s="226"/>
      <x:c r="Z2477" s="226"/>
      <x:c r="AA2477" s="226"/>
      <x:c r="AC2477" s="226"/>
      <x:c r="AE2477" s="222"/>
      <x:c r="AF2477" s="226"/>
      <x:c r="AH2477" s="222"/>
      <x:c r="AI2477" s="23"/>
      <x:c r="AJ2477" s="222"/>
      <x:c r="AK2477" s="222"/>
      <x:c r="AM2477" s="226"/>
      <x:c r="AN2477" s="222"/>
      <x:c r="AO2477" s="222"/>
    </x:row>
    <x:row r="2478" spans="1:57" x14ac:dyDescent="0.3">
      <x:c r="J2478" s="23"/>
      <x:c r="M2478" s="226"/>
      <x:c r="Q2478" s="23"/>
      <x:c r="R2478" s="23"/>
      <x:c r="T2478" s="226"/>
      <x:c r="U2478" s="226"/>
      <x:c r="V2478" s="226"/>
      <x:c r="W2478" s="226"/>
      <x:c r="X2478" s="226"/>
      <x:c r="Y2478" s="226"/>
      <x:c r="Z2478" s="226"/>
      <x:c r="AA2478" s="226"/>
      <x:c r="AC2478" s="226"/>
      <x:c r="AE2478" s="222"/>
      <x:c r="AF2478" s="226"/>
      <x:c r="AH2478" s="222"/>
      <x:c r="AI2478" s="23"/>
      <x:c r="AJ2478" s="222"/>
      <x:c r="AK2478" s="222"/>
      <x:c r="AM2478" s="226"/>
      <x:c r="AN2478" s="222"/>
      <x:c r="AO2478" s="222"/>
    </x:row>
    <x:row r="2479" spans="1:57" x14ac:dyDescent="0.3">
      <x:c r="J2479" s="23"/>
      <x:c r="M2479" s="226"/>
      <x:c r="Q2479" s="23"/>
      <x:c r="R2479" s="23"/>
      <x:c r="T2479" s="226"/>
      <x:c r="U2479" s="226"/>
      <x:c r="V2479" s="226"/>
      <x:c r="W2479" s="226"/>
      <x:c r="X2479" s="226"/>
      <x:c r="Y2479" s="226"/>
      <x:c r="Z2479" s="226"/>
      <x:c r="AA2479" s="226"/>
      <x:c r="AC2479" s="226"/>
      <x:c r="AE2479" s="222"/>
      <x:c r="AF2479" s="226"/>
      <x:c r="AH2479" s="222"/>
      <x:c r="AI2479" s="23"/>
      <x:c r="AJ2479" s="222"/>
      <x:c r="AK2479" s="222"/>
      <x:c r="AM2479" s="226"/>
      <x:c r="AN2479" s="222"/>
      <x:c r="AO2479" s="222"/>
    </x:row>
    <x:row r="2480" spans="1:57" x14ac:dyDescent="0.3">
      <x:c r="J2480" s="23"/>
      <x:c r="M2480" s="226"/>
      <x:c r="Q2480" s="23"/>
      <x:c r="R2480" s="23"/>
      <x:c r="T2480" s="226"/>
      <x:c r="U2480" s="226"/>
      <x:c r="V2480" s="226"/>
      <x:c r="W2480" s="226"/>
      <x:c r="X2480" s="226"/>
      <x:c r="Y2480" s="226"/>
      <x:c r="Z2480" s="226"/>
      <x:c r="AA2480" s="226"/>
      <x:c r="AC2480" s="226"/>
      <x:c r="AE2480" s="222"/>
      <x:c r="AF2480" s="226"/>
      <x:c r="AH2480" s="222"/>
      <x:c r="AI2480" s="23"/>
      <x:c r="AJ2480" s="222"/>
      <x:c r="AK2480" s="222"/>
      <x:c r="AM2480" s="226"/>
      <x:c r="AN2480" s="222"/>
      <x:c r="AO2480" s="222"/>
    </x:row>
    <x:row r="2481" spans="1:57" x14ac:dyDescent="0.3">
      <x:c r="J2481" s="23"/>
      <x:c r="M2481" s="226"/>
      <x:c r="Q2481" s="23"/>
      <x:c r="R2481" s="23"/>
      <x:c r="T2481" s="226"/>
      <x:c r="U2481" s="226"/>
      <x:c r="V2481" s="226"/>
      <x:c r="W2481" s="226"/>
      <x:c r="X2481" s="226"/>
      <x:c r="Y2481" s="226"/>
      <x:c r="Z2481" s="226"/>
      <x:c r="AA2481" s="226"/>
      <x:c r="AC2481" s="226"/>
      <x:c r="AE2481" s="222"/>
      <x:c r="AF2481" s="226"/>
      <x:c r="AH2481" s="222"/>
      <x:c r="AI2481" s="23"/>
      <x:c r="AJ2481" s="222"/>
      <x:c r="AK2481" s="222"/>
      <x:c r="AM2481" s="226"/>
      <x:c r="AN2481" s="222"/>
      <x:c r="AO2481" s="222"/>
    </x:row>
    <x:row r="2482" spans="1:57" x14ac:dyDescent="0.3">
      <x:c r="J2482" s="23"/>
      <x:c r="Q2482" s="23"/>
      <x:c r="R2482" s="23"/>
      <x:c r="T2482" s="226"/>
      <x:c r="U2482" s="226"/>
      <x:c r="V2482" s="226"/>
      <x:c r="W2482" s="226"/>
      <x:c r="X2482" s="226"/>
      <x:c r="Y2482" s="226"/>
      <x:c r="Z2482" s="226"/>
      <x:c r="AA2482" s="226"/>
      <x:c r="AC2482" s="226"/>
      <x:c r="AE2482" s="222"/>
      <x:c r="AF2482" s="226"/>
      <x:c r="AH2482" s="222"/>
      <x:c r="AI2482" s="23"/>
      <x:c r="AJ2482" s="222"/>
      <x:c r="AK2482" s="222"/>
      <x:c r="AM2482" s="226"/>
      <x:c r="AN2482" s="222"/>
      <x:c r="AO2482" s="222"/>
    </x:row>
    <x:row r="2483" spans="1:57" x14ac:dyDescent="0.3">
      <x:c r="J2483" s="23"/>
      <x:c r="Q2483" s="23"/>
      <x:c r="R2483" s="23"/>
      <x:c r="T2483" s="226"/>
      <x:c r="U2483" s="226"/>
      <x:c r="V2483" s="226"/>
      <x:c r="W2483" s="226"/>
      <x:c r="X2483" s="226"/>
      <x:c r="Y2483" s="226"/>
      <x:c r="Z2483" s="226"/>
      <x:c r="AA2483" s="226"/>
      <x:c r="AC2483" s="226"/>
      <x:c r="AE2483" s="222"/>
      <x:c r="AF2483" s="226"/>
      <x:c r="AH2483" s="222"/>
      <x:c r="AI2483" s="23"/>
      <x:c r="AJ2483" s="222"/>
      <x:c r="AK2483" s="222"/>
      <x:c r="AM2483" s="226"/>
      <x:c r="AN2483" s="222"/>
      <x:c r="AO2483" s="222"/>
    </x:row>
    <x:row r="2484" spans="1:57" x14ac:dyDescent="0.3">
      <x:c r="J2484" s="23"/>
      <x:c r="Q2484" s="23"/>
      <x:c r="R2484" s="23"/>
      <x:c r="T2484" s="226"/>
      <x:c r="U2484" s="226"/>
      <x:c r="V2484" s="226"/>
      <x:c r="W2484" s="226"/>
      <x:c r="X2484" s="226"/>
      <x:c r="Y2484" s="226"/>
      <x:c r="Z2484" s="226"/>
      <x:c r="AA2484" s="226"/>
      <x:c r="AC2484" s="226"/>
      <x:c r="AE2484" s="222"/>
      <x:c r="AF2484" s="226"/>
      <x:c r="AH2484" s="222"/>
      <x:c r="AI2484" s="23"/>
      <x:c r="AJ2484" s="222"/>
      <x:c r="AK2484" s="222"/>
      <x:c r="AM2484" s="226"/>
      <x:c r="AN2484" s="222"/>
      <x:c r="AO2484" s="222"/>
    </x:row>
    <x:row r="2485" spans="1:57" x14ac:dyDescent="0.3">
      <x:c r="J2485" s="23"/>
      <x:c r="M2485" s="226"/>
      <x:c r="Q2485" s="23"/>
      <x:c r="R2485" s="23"/>
      <x:c r="T2485" s="226"/>
      <x:c r="U2485" s="226"/>
      <x:c r="V2485" s="226"/>
      <x:c r="W2485" s="226"/>
      <x:c r="X2485" s="226"/>
      <x:c r="Y2485" s="226"/>
      <x:c r="Z2485" s="226"/>
      <x:c r="AA2485" s="226"/>
      <x:c r="AC2485" s="226"/>
      <x:c r="AE2485" s="222"/>
      <x:c r="AF2485" s="226"/>
      <x:c r="AH2485" s="222"/>
      <x:c r="AI2485" s="23"/>
      <x:c r="AJ2485" s="226"/>
      <x:c r="AK2485" s="226"/>
      <x:c r="AM2485" s="226"/>
      <x:c r="AN2485" s="226"/>
      <x:c r="AO2485" s="226"/>
    </x:row>
    <x:row r="2486" spans="1:57" x14ac:dyDescent="0.3">
      <x:c r="J2486" s="23"/>
      <x:c r="Q2486" s="23"/>
      <x:c r="R2486" s="23"/>
      <x:c r="T2486" s="226"/>
      <x:c r="U2486" s="226"/>
      <x:c r="V2486" s="226"/>
      <x:c r="W2486" s="226"/>
      <x:c r="X2486" s="226"/>
      <x:c r="Y2486" s="226"/>
      <x:c r="Z2486" s="226"/>
      <x:c r="AA2486" s="226"/>
      <x:c r="AC2486" s="226"/>
      <x:c r="AE2486" s="222"/>
      <x:c r="AF2486" s="226"/>
      <x:c r="AH2486" s="222"/>
      <x:c r="AI2486" s="23"/>
      <x:c r="AJ2486" s="222"/>
      <x:c r="AK2486" s="222"/>
      <x:c r="AM2486" s="226"/>
      <x:c r="AN2486" s="222"/>
      <x:c r="AO2486" s="222"/>
    </x:row>
    <x:row r="2487" spans="1:57" x14ac:dyDescent="0.3">
      <x:c r="J2487" s="23"/>
      <x:c r="Q2487" s="23"/>
      <x:c r="R2487" s="23"/>
      <x:c r="T2487" s="226"/>
      <x:c r="U2487" s="226"/>
      <x:c r="V2487" s="226"/>
      <x:c r="W2487" s="226"/>
      <x:c r="X2487" s="226"/>
      <x:c r="Y2487" s="226"/>
      <x:c r="Z2487" s="226"/>
      <x:c r="AA2487" s="226"/>
      <x:c r="AC2487" s="226"/>
      <x:c r="AE2487" s="226"/>
      <x:c r="AF2487" s="226"/>
      <x:c r="AH2487" s="222"/>
      <x:c r="AI2487" s="23"/>
      <x:c r="AJ2487" s="222"/>
      <x:c r="AK2487" s="222"/>
      <x:c r="AM2487" s="226"/>
      <x:c r="AN2487" s="222"/>
      <x:c r="AO2487" s="222"/>
    </x:row>
    <x:row r="2488" spans="1:57" x14ac:dyDescent="0.3">
      <x:c r="J2488" s="23"/>
      <x:c r="M2488" s="226"/>
      <x:c r="Q2488" s="23"/>
      <x:c r="R2488" s="23"/>
      <x:c r="T2488" s="226"/>
      <x:c r="U2488" s="226"/>
      <x:c r="V2488" s="226"/>
      <x:c r="W2488" s="226"/>
      <x:c r="X2488" s="226"/>
      <x:c r="Y2488" s="226"/>
      <x:c r="Z2488" s="226"/>
      <x:c r="AA2488" s="226"/>
      <x:c r="AC2488" s="226"/>
      <x:c r="AE2488" s="222"/>
      <x:c r="AF2488" s="226"/>
      <x:c r="AH2488" s="222"/>
      <x:c r="AI2488" s="23"/>
      <x:c r="AJ2488" s="222"/>
      <x:c r="AK2488" s="222"/>
      <x:c r="AM2488" s="226"/>
      <x:c r="AN2488" s="222"/>
      <x:c r="AO2488" s="222"/>
    </x:row>
    <x:row r="2489" spans="1:57" x14ac:dyDescent="0.3">
      <x:c r="J2489" s="23"/>
      <x:c r="M2489" s="226"/>
      <x:c r="Q2489" s="23"/>
      <x:c r="R2489" s="23"/>
      <x:c r="T2489" s="226"/>
      <x:c r="U2489" s="226"/>
      <x:c r="V2489" s="226"/>
      <x:c r="W2489" s="226"/>
      <x:c r="X2489" s="226"/>
      <x:c r="Y2489" s="226"/>
      <x:c r="Z2489" s="226"/>
      <x:c r="AA2489" s="226"/>
      <x:c r="AC2489" s="226"/>
      <x:c r="AE2489" s="222"/>
      <x:c r="AF2489" s="226"/>
      <x:c r="AH2489" s="222"/>
      <x:c r="AI2489" s="23"/>
      <x:c r="AJ2489" s="222"/>
      <x:c r="AK2489" s="222"/>
      <x:c r="AM2489" s="226"/>
      <x:c r="AN2489" s="222"/>
      <x:c r="AO2489" s="222"/>
    </x:row>
    <x:row r="2490" spans="1:57" x14ac:dyDescent="0.3">
      <x:c r="J2490" s="23"/>
      <x:c r="Q2490" s="23"/>
      <x:c r="R2490" s="23"/>
      <x:c r="T2490" s="226"/>
      <x:c r="U2490" s="226"/>
      <x:c r="V2490" s="226"/>
      <x:c r="W2490" s="226"/>
      <x:c r="X2490" s="226"/>
      <x:c r="Y2490" s="226"/>
      <x:c r="Z2490" s="226"/>
      <x:c r="AA2490" s="226"/>
      <x:c r="AC2490" s="226"/>
      <x:c r="AE2490" s="222"/>
      <x:c r="AF2490" s="226"/>
      <x:c r="AH2490" s="222"/>
      <x:c r="AI2490" s="23"/>
      <x:c r="AJ2490" s="222"/>
      <x:c r="AK2490" s="222"/>
      <x:c r="AM2490" s="226"/>
      <x:c r="AN2490" s="222"/>
      <x:c r="AO2490" s="222"/>
    </x:row>
    <x:row r="2491" spans="1:57" x14ac:dyDescent="0.3">
      <x:c r="J2491" s="23"/>
      <x:c r="Q2491" s="23"/>
      <x:c r="R2491" s="23"/>
      <x:c r="T2491" s="226"/>
      <x:c r="U2491" s="226"/>
      <x:c r="V2491" s="226"/>
      <x:c r="W2491" s="226"/>
      <x:c r="X2491" s="226"/>
      <x:c r="Y2491" s="226"/>
      <x:c r="Z2491" s="226"/>
      <x:c r="AA2491" s="226"/>
      <x:c r="AC2491" s="226"/>
      <x:c r="AE2491" s="222"/>
      <x:c r="AF2491" s="226"/>
      <x:c r="AH2491" s="222"/>
      <x:c r="AI2491" s="23"/>
      <x:c r="AJ2491" s="222"/>
      <x:c r="AK2491" s="222"/>
      <x:c r="AM2491" s="226"/>
      <x:c r="AN2491" s="222"/>
      <x:c r="AO2491" s="222"/>
    </x:row>
    <x:row r="2492" spans="1:57" x14ac:dyDescent="0.3">
      <x:c r="J2492" s="23"/>
      <x:c r="M2492" s="226"/>
      <x:c r="Q2492" s="23"/>
      <x:c r="R2492" s="23"/>
      <x:c r="T2492" s="226"/>
      <x:c r="U2492" s="226"/>
      <x:c r="V2492" s="226"/>
      <x:c r="W2492" s="226"/>
      <x:c r="X2492" s="226"/>
      <x:c r="Y2492" s="226"/>
      <x:c r="Z2492" s="226"/>
      <x:c r="AA2492" s="226"/>
      <x:c r="AC2492" s="226"/>
      <x:c r="AE2492" s="222"/>
      <x:c r="AF2492" s="226"/>
      <x:c r="AH2492" s="222"/>
      <x:c r="AI2492" s="23"/>
      <x:c r="AJ2492" s="222"/>
      <x:c r="AK2492" s="222"/>
      <x:c r="AM2492" s="226"/>
      <x:c r="AN2492" s="222"/>
      <x:c r="AO2492" s="222"/>
    </x:row>
    <x:row r="2493" spans="1:57" x14ac:dyDescent="0.3">
      <x:c r="J2493" s="23"/>
      <x:c r="M2493" s="226"/>
      <x:c r="Q2493" s="23"/>
      <x:c r="R2493" s="23"/>
      <x:c r="T2493" s="226"/>
      <x:c r="U2493" s="226"/>
      <x:c r="V2493" s="226"/>
      <x:c r="W2493" s="226"/>
      <x:c r="X2493" s="226"/>
      <x:c r="Y2493" s="226"/>
      <x:c r="Z2493" s="226"/>
      <x:c r="AA2493" s="226"/>
      <x:c r="AC2493" s="226"/>
      <x:c r="AE2493" s="222"/>
      <x:c r="AF2493" s="226"/>
      <x:c r="AH2493" s="222"/>
      <x:c r="AI2493" s="23"/>
      <x:c r="AJ2493" s="222"/>
      <x:c r="AK2493" s="222"/>
      <x:c r="AM2493" s="226"/>
      <x:c r="AN2493" s="222"/>
      <x:c r="AO2493" s="222"/>
    </x:row>
    <x:row r="2494" spans="1:57" x14ac:dyDescent="0.3">
      <x:c r="J2494" s="23"/>
      <x:c r="M2494" s="226"/>
      <x:c r="Q2494" s="23"/>
      <x:c r="R2494" s="23"/>
      <x:c r="T2494" s="226"/>
      <x:c r="U2494" s="226"/>
      <x:c r="V2494" s="226"/>
      <x:c r="W2494" s="226"/>
      <x:c r="X2494" s="226"/>
      <x:c r="Y2494" s="226"/>
      <x:c r="Z2494" s="226"/>
      <x:c r="AA2494" s="226"/>
      <x:c r="AC2494" s="226"/>
      <x:c r="AE2494" s="226"/>
      <x:c r="AF2494" s="226"/>
      <x:c r="AH2494" s="222"/>
      <x:c r="AI2494" s="23"/>
      <x:c r="AJ2494" s="222"/>
      <x:c r="AK2494" s="222"/>
      <x:c r="AM2494" s="226"/>
      <x:c r="AN2494" s="222"/>
      <x:c r="AO2494" s="222"/>
    </x:row>
    <x:row r="2495" spans="1:57" x14ac:dyDescent="0.3">
      <x:c r="J2495" s="23"/>
      <x:c r="M2495" s="226"/>
      <x:c r="Q2495" s="23"/>
      <x:c r="R2495" s="23"/>
      <x:c r="T2495" s="226"/>
      <x:c r="U2495" s="226"/>
      <x:c r="V2495" s="226"/>
      <x:c r="W2495" s="226"/>
      <x:c r="X2495" s="226"/>
      <x:c r="Y2495" s="226"/>
      <x:c r="Z2495" s="226"/>
      <x:c r="AA2495" s="226"/>
      <x:c r="AC2495" s="226"/>
      <x:c r="AE2495" s="222"/>
      <x:c r="AF2495" s="226"/>
      <x:c r="AH2495" s="222"/>
      <x:c r="AI2495" s="23"/>
      <x:c r="AJ2495" s="222"/>
      <x:c r="AK2495" s="222"/>
      <x:c r="AM2495" s="226"/>
      <x:c r="AN2495" s="222"/>
      <x:c r="AO2495" s="222"/>
    </x:row>
    <x:row r="2496" spans="1:57" x14ac:dyDescent="0.3">
      <x:c r="J2496" s="23"/>
      <x:c r="Q2496" s="23"/>
      <x:c r="R2496" s="23"/>
      <x:c r="T2496" s="226"/>
      <x:c r="U2496" s="226"/>
      <x:c r="V2496" s="226"/>
      <x:c r="W2496" s="226"/>
      <x:c r="X2496" s="226"/>
      <x:c r="Y2496" s="226"/>
      <x:c r="Z2496" s="226"/>
      <x:c r="AA2496" s="226"/>
      <x:c r="AC2496" s="226"/>
      <x:c r="AE2496" s="222"/>
      <x:c r="AF2496" s="226"/>
      <x:c r="AH2496" s="222"/>
      <x:c r="AI2496" s="23"/>
      <x:c r="AJ2496" s="222"/>
      <x:c r="AK2496" s="222"/>
      <x:c r="AM2496" s="226"/>
      <x:c r="AN2496" s="222"/>
      <x:c r="AO2496" s="222"/>
    </x:row>
    <x:row r="2497" spans="1:57" x14ac:dyDescent="0.3">
      <x:c r="J2497" s="23"/>
      <x:c r="M2497" s="226"/>
      <x:c r="Q2497" s="23"/>
      <x:c r="R2497" s="23"/>
      <x:c r="T2497" s="226"/>
      <x:c r="U2497" s="226"/>
      <x:c r="V2497" s="226"/>
      <x:c r="W2497" s="226"/>
      <x:c r="X2497" s="226"/>
      <x:c r="Y2497" s="226"/>
      <x:c r="Z2497" s="226"/>
      <x:c r="AA2497" s="226"/>
      <x:c r="AC2497" s="226"/>
      <x:c r="AE2497" s="226"/>
      <x:c r="AF2497" s="226"/>
      <x:c r="AH2497" s="222"/>
      <x:c r="AI2497" s="23"/>
      <x:c r="AJ2497" s="222"/>
      <x:c r="AK2497" s="222"/>
      <x:c r="AM2497" s="226"/>
      <x:c r="AN2497" s="222"/>
      <x:c r="AO2497" s="222"/>
    </x:row>
    <x:row r="2498" spans="1:57" x14ac:dyDescent="0.3">
      <x:c r="J2498" s="23"/>
      <x:c r="M2498" s="226"/>
      <x:c r="Q2498" s="23"/>
      <x:c r="R2498" s="23"/>
      <x:c r="T2498" s="226"/>
      <x:c r="U2498" s="226"/>
      <x:c r="V2498" s="226"/>
      <x:c r="W2498" s="226"/>
      <x:c r="X2498" s="226"/>
      <x:c r="Y2498" s="226"/>
      <x:c r="Z2498" s="226"/>
      <x:c r="AA2498" s="226"/>
      <x:c r="AC2498" s="226"/>
      <x:c r="AE2498" s="222"/>
      <x:c r="AF2498" s="226"/>
      <x:c r="AH2498" s="222"/>
      <x:c r="AI2498" s="23"/>
      <x:c r="AJ2498" s="222"/>
      <x:c r="AK2498" s="222"/>
      <x:c r="AM2498" s="226"/>
      <x:c r="AN2498" s="222"/>
      <x:c r="AO2498" s="222"/>
    </x:row>
    <x:row r="2499" spans="1:57" x14ac:dyDescent="0.3">
      <x:c r="J2499" s="23"/>
      <x:c r="Q2499" s="23"/>
      <x:c r="R2499" s="23"/>
      <x:c r="T2499" s="226"/>
      <x:c r="U2499" s="226"/>
      <x:c r="V2499" s="226"/>
      <x:c r="W2499" s="226"/>
      <x:c r="X2499" s="226"/>
      <x:c r="Y2499" s="226"/>
      <x:c r="Z2499" s="226"/>
      <x:c r="AA2499" s="226"/>
      <x:c r="AC2499" s="226"/>
      <x:c r="AE2499" s="226"/>
      <x:c r="AF2499" s="226"/>
      <x:c r="AH2499" s="222"/>
      <x:c r="AI2499" s="23"/>
      <x:c r="AJ2499" s="222"/>
      <x:c r="AK2499" s="222"/>
      <x:c r="AM2499" s="226"/>
      <x:c r="AN2499" s="222"/>
      <x:c r="AO2499" s="222"/>
    </x:row>
    <x:row r="2500" spans="1:57" x14ac:dyDescent="0.3">
      <x:c r="J2500" s="23"/>
      <x:c r="M2500" s="226"/>
      <x:c r="Q2500" s="23"/>
      <x:c r="R2500" s="23"/>
      <x:c r="T2500" s="226"/>
      <x:c r="U2500" s="226"/>
      <x:c r="V2500" s="226"/>
      <x:c r="W2500" s="226"/>
      <x:c r="X2500" s="226"/>
      <x:c r="Y2500" s="226"/>
      <x:c r="Z2500" s="226"/>
      <x:c r="AA2500" s="226"/>
      <x:c r="AC2500" s="226"/>
      <x:c r="AE2500" s="226"/>
      <x:c r="AF2500" s="226"/>
      <x:c r="AH2500" s="222"/>
      <x:c r="AI2500" s="23"/>
      <x:c r="AJ2500" s="226"/>
      <x:c r="AK2500" s="226"/>
      <x:c r="AM2500" s="226"/>
      <x:c r="AN2500" s="226"/>
      <x:c r="AO2500" s="226"/>
    </x:row>
    <x:row r="2501" spans="1:57" x14ac:dyDescent="0.3">
      <x:c r="J2501" s="23"/>
      <x:c r="M2501" s="226"/>
      <x:c r="Q2501" s="23"/>
      <x:c r="R2501" s="23"/>
      <x:c r="T2501" s="226"/>
      <x:c r="U2501" s="226"/>
      <x:c r="V2501" s="226"/>
      <x:c r="W2501" s="226"/>
      <x:c r="X2501" s="226"/>
      <x:c r="Y2501" s="226"/>
      <x:c r="Z2501" s="226"/>
      <x:c r="AA2501" s="226"/>
      <x:c r="AC2501" s="226"/>
      <x:c r="AE2501" s="222"/>
      <x:c r="AF2501" s="226"/>
      <x:c r="AH2501" s="226"/>
      <x:c r="AI2501" s="23"/>
      <x:c r="AJ2501" s="226"/>
      <x:c r="AK2501" s="226"/>
      <x:c r="AM2501" s="226"/>
      <x:c r="AN2501" s="226"/>
      <x:c r="AO2501" s="226"/>
    </x:row>
    <x:row r="2502" spans="1:57" x14ac:dyDescent="0.3">
      <x:c r="J2502" s="23"/>
      <x:c r="Q2502" s="23"/>
      <x:c r="R2502" s="23"/>
      <x:c r="T2502" s="226"/>
      <x:c r="U2502" s="226"/>
      <x:c r="V2502" s="226"/>
      <x:c r="W2502" s="226"/>
      <x:c r="X2502" s="226"/>
      <x:c r="Y2502" s="226"/>
      <x:c r="Z2502" s="226"/>
      <x:c r="AA2502" s="226"/>
      <x:c r="AC2502" s="226"/>
      <x:c r="AE2502" s="222"/>
      <x:c r="AF2502" s="226"/>
      <x:c r="AH2502" s="222"/>
      <x:c r="AI2502" s="23"/>
      <x:c r="AJ2502" s="222"/>
      <x:c r="AK2502" s="222"/>
      <x:c r="AM2502" s="226"/>
      <x:c r="AN2502" s="222"/>
      <x:c r="AO2502" s="222"/>
    </x:row>
    <x:row r="2503" spans="1:57" x14ac:dyDescent="0.3">
      <x:c r="J2503" s="23"/>
      <x:c r="M2503" s="226"/>
      <x:c r="Q2503" s="23"/>
      <x:c r="R2503" s="23"/>
      <x:c r="T2503" s="226"/>
      <x:c r="U2503" s="226"/>
      <x:c r="V2503" s="226"/>
      <x:c r="W2503" s="226"/>
      <x:c r="X2503" s="226"/>
      <x:c r="Y2503" s="226"/>
      <x:c r="Z2503" s="226"/>
      <x:c r="AA2503" s="226"/>
      <x:c r="AC2503" s="226"/>
      <x:c r="AE2503" s="222"/>
      <x:c r="AF2503" s="226"/>
      <x:c r="AH2503" s="222"/>
      <x:c r="AI2503" s="23"/>
      <x:c r="AJ2503" s="222"/>
      <x:c r="AK2503" s="222"/>
      <x:c r="AM2503" s="226"/>
      <x:c r="AN2503" s="222"/>
      <x:c r="AO2503" s="222"/>
    </x:row>
    <x:row r="2504" spans="1:57" x14ac:dyDescent="0.3">
      <x:c r="J2504" s="23"/>
      <x:c r="M2504" s="226"/>
      <x:c r="Q2504" s="23"/>
      <x:c r="R2504" s="23"/>
      <x:c r="T2504" s="226"/>
      <x:c r="U2504" s="226"/>
      <x:c r="V2504" s="226"/>
      <x:c r="W2504" s="226"/>
      <x:c r="X2504" s="226"/>
      <x:c r="Y2504" s="226"/>
      <x:c r="Z2504" s="226"/>
      <x:c r="AA2504" s="226"/>
      <x:c r="AC2504" s="226"/>
      <x:c r="AE2504" s="222"/>
      <x:c r="AF2504" s="226"/>
      <x:c r="AH2504" s="222"/>
      <x:c r="AI2504" s="23"/>
      <x:c r="AJ2504" s="222"/>
      <x:c r="AK2504" s="222"/>
      <x:c r="AM2504" s="226"/>
      <x:c r="AN2504" s="222"/>
      <x:c r="AO2504" s="222"/>
    </x:row>
    <x:row r="2505" spans="1:57" x14ac:dyDescent="0.3">
      <x:c r="J2505" s="23"/>
      <x:c r="M2505" s="226"/>
      <x:c r="Q2505" s="23"/>
      <x:c r="R2505" s="23"/>
      <x:c r="T2505" s="226"/>
      <x:c r="U2505" s="226"/>
      <x:c r="V2505" s="226"/>
      <x:c r="W2505" s="226"/>
      <x:c r="X2505" s="226"/>
      <x:c r="Y2505" s="226"/>
      <x:c r="Z2505" s="226"/>
      <x:c r="AA2505" s="226"/>
      <x:c r="AC2505" s="226"/>
      <x:c r="AE2505" s="222"/>
      <x:c r="AF2505" s="226"/>
      <x:c r="AH2505" s="222"/>
      <x:c r="AI2505" s="23"/>
      <x:c r="AJ2505" s="222"/>
      <x:c r="AK2505" s="222"/>
      <x:c r="AM2505" s="226"/>
      <x:c r="AN2505" s="222"/>
      <x:c r="AO2505" s="222"/>
    </x:row>
    <x:row r="2506" spans="1:57" x14ac:dyDescent="0.3">
      <x:c r="J2506" s="23"/>
      <x:c r="Q2506" s="23"/>
      <x:c r="R2506" s="23"/>
      <x:c r="T2506" s="226"/>
      <x:c r="U2506" s="226"/>
      <x:c r="V2506" s="226"/>
      <x:c r="W2506" s="226"/>
      <x:c r="X2506" s="226"/>
      <x:c r="Y2506" s="226"/>
      <x:c r="Z2506" s="226"/>
      <x:c r="AA2506" s="226"/>
      <x:c r="AC2506" s="226"/>
      <x:c r="AE2506" s="222"/>
      <x:c r="AF2506" s="226"/>
      <x:c r="AH2506" s="222"/>
      <x:c r="AI2506" s="23"/>
      <x:c r="AJ2506" s="222"/>
      <x:c r="AK2506" s="222"/>
      <x:c r="AM2506" s="226"/>
      <x:c r="AN2506" s="222"/>
      <x:c r="AO2506" s="222"/>
    </x:row>
    <x:row r="2507" spans="1:57" x14ac:dyDescent="0.3">
      <x:c r="J2507" s="23"/>
      <x:c r="Q2507" s="23"/>
      <x:c r="R2507" s="23"/>
      <x:c r="T2507" s="226"/>
      <x:c r="U2507" s="226"/>
      <x:c r="V2507" s="226"/>
      <x:c r="W2507" s="226"/>
      <x:c r="X2507" s="226"/>
      <x:c r="Y2507" s="226"/>
      <x:c r="Z2507" s="226"/>
      <x:c r="AA2507" s="226"/>
      <x:c r="AC2507" s="226"/>
      <x:c r="AE2507" s="226"/>
      <x:c r="AF2507" s="226"/>
      <x:c r="AH2507" s="222"/>
      <x:c r="AI2507" s="23"/>
      <x:c r="AJ2507" s="222"/>
      <x:c r="AK2507" s="222"/>
      <x:c r="AM2507" s="226"/>
      <x:c r="AN2507" s="222"/>
      <x:c r="AO2507" s="222"/>
    </x:row>
    <x:row r="2508" spans="1:57" x14ac:dyDescent="0.3">
      <x:c r="J2508" s="23"/>
      <x:c r="M2508" s="226"/>
      <x:c r="Q2508" s="23"/>
      <x:c r="R2508" s="23"/>
      <x:c r="T2508" s="226"/>
      <x:c r="U2508" s="226"/>
      <x:c r="V2508" s="226"/>
      <x:c r="W2508" s="226"/>
      <x:c r="X2508" s="226"/>
      <x:c r="Y2508" s="226"/>
      <x:c r="Z2508" s="226"/>
      <x:c r="AA2508" s="226"/>
      <x:c r="AC2508" s="226"/>
      <x:c r="AE2508" s="222"/>
      <x:c r="AF2508" s="226"/>
      <x:c r="AH2508" s="222"/>
      <x:c r="AI2508" s="23"/>
      <x:c r="AJ2508" s="222"/>
      <x:c r="AK2508" s="222"/>
      <x:c r="AM2508" s="226"/>
      <x:c r="AN2508" s="222"/>
      <x:c r="AO2508" s="222"/>
    </x:row>
    <x:row r="2509" spans="1:57" x14ac:dyDescent="0.3">
      <x:c r="J2509" s="23"/>
      <x:c r="M2509" s="226"/>
      <x:c r="Q2509" s="23"/>
      <x:c r="R2509" s="23"/>
      <x:c r="T2509" s="226"/>
      <x:c r="U2509" s="226"/>
      <x:c r="V2509" s="226"/>
      <x:c r="W2509" s="226"/>
      <x:c r="X2509" s="226"/>
      <x:c r="Y2509" s="226"/>
      <x:c r="Z2509" s="226"/>
      <x:c r="AA2509" s="226"/>
      <x:c r="AC2509" s="226"/>
      <x:c r="AE2509" s="226"/>
      <x:c r="AF2509" s="226"/>
      <x:c r="AH2509" s="222"/>
      <x:c r="AI2509" s="23"/>
      <x:c r="AJ2509" s="222"/>
      <x:c r="AK2509" s="222"/>
      <x:c r="AM2509" s="226"/>
      <x:c r="AN2509" s="222"/>
      <x:c r="AO2509" s="222"/>
    </x:row>
    <x:row r="2510" spans="1:57" x14ac:dyDescent="0.3">
      <x:c r="J2510" s="23"/>
      <x:c r="Q2510" s="23"/>
      <x:c r="R2510" s="23"/>
      <x:c r="T2510" s="226"/>
      <x:c r="U2510" s="226"/>
      <x:c r="V2510" s="226"/>
      <x:c r="W2510" s="226"/>
      <x:c r="X2510" s="226"/>
      <x:c r="Y2510" s="226"/>
      <x:c r="Z2510" s="226"/>
      <x:c r="AA2510" s="226"/>
      <x:c r="AC2510" s="226"/>
      <x:c r="AE2510" s="226"/>
      <x:c r="AF2510" s="226"/>
      <x:c r="AH2510" s="222"/>
      <x:c r="AI2510" s="23"/>
      <x:c r="AJ2510" s="222"/>
      <x:c r="AK2510" s="222"/>
      <x:c r="AM2510" s="226"/>
      <x:c r="AN2510" s="222"/>
      <x:c r="AO2510" s="222"/>
    </x:row>
    <x:row r="2511" spans="1:57" x14ac:dyDescent="0.3">
      <x:c r="J2511" s="23"/>
      <x:c r="Q2511" s="23"/>
      <x:c r="R2511" s="23"/>
      <x:c r="T2511" s="226"/>
      <x:c r="U2511" s="226"/>
      <x:c r="V2511" s="226"/>
      <x:c r="W2511" s="226"/>
      <x:c r="X2511" s="226"/>
      <x:c r="Y2511" s="226"/>
      <x:c r="Z2511" s="226"/>
      <x:c r="AA2511" s="226"/>
      <x:c r="AC2511" s="226"/>
      <x:c r="AE2511" s="222"/>
      <x:c r="AF2511" s="226"/>
      <x:c r="AH2511" s="222"/>
      <x:c r="AI2511" s="23"/>
      <x:c r="AJ2511" s="222"/>
      <x:c r="AK2511" s="222"/>
      <x:c r="AM2511" s="226"/>
      <x:c r="AN2511" s="222"/>
      <x:c r="AO2511" s="222"/>
    </x:row>
    <x:row r="2512" spans="1:57" x14ac:dyDescent="0.3">
      <x:c r="J2512" s="23"/>
      <x:c r="Q2512" s="23"/>
      <x:c r="R2512" s="23"/>
      <x:c r="T2512" s="226"/>
      <x:c r="U2512" s="226"/>
      <x:c r="V2512" s="226"/>
      <x:c r="W2512" s="226"/>
      <x:c r="X2512" s="226"/>
      <x:c r="Y2512" s="226"/>
      <x:c r="Z2512" s="226"/>
      <x:c r="AA2512" s="226"/>
      <x:c r="AC2512" s="226"/>
      <x:c r="AE2512" s="222"/>
      <x:c r="AF2512" s="226"/>
      <x:c r="AH2512" s="222"/>
      <x:c r="AI2512" s="23"/>
      <x:c r="AJ2512" s="222"/>
      <x:c r="AK2512" s="222"/>
      <x:c r="AM2512" s="226"/>
      <x:c r="AN2512" s="222"/>
      <x:c r="AO2512" s="222"/>
    </x:row>
    <x:row r="2513" spans="1:57" x14ac:dyDescent="0.3">
      <x:c r="J2513" s="23"/>
      <x:c r="M2513" s="226"/>
      <x:c r="Q2513" s="23"/>
      <x:c r="R2513" s="23"/>
      <x:c r="T2513" s="226"/>
      <x:c r="U2513" s="226"/>
      <x:c r="V2513" s="226"/>
      <x:c r="W2513" s="226"/>
      <x:c r="X2513" s="226"/>
      <x:c r="Y2513" s="226"/>
      <x:c r="Z2513" s="226"/>
      <x:c r="AA2513" s="226"/>
      <x:c r="AC2513" s="226"/>
      <x:c r="AE2513" s="222"/>
      <x:c r="AF2513" s="226"/>
      <x:c r="AH2513" s="222"/>
      <x:c r="AI2513" s="23"/>
      <x:c r="AJ2513" s="222"/>
      <x:c r="AK2513" s="222"/>
      <x:c r="AM2513" s="226"/>
      <x:c r="AN2513" s="222"/>
      <x:c r="AO2513" s="222"/>
    </x:row>
    <x:row r="2514" spans="1:57" x14ac:dyDescent="0.3">
      <x:c r="J2514" s="23"/>
      <x:c r="M2514" s="226"/>
      <x:c r="Q2514" s="23"/>
      <x:c r="R2514" s="23"/>
      <x:c r="T2514" s="226"/>
      <x:c r="U2514" s="226"/>
      <x:c r="V2514" s="226"/>
      <x:c r="W2514" s="226"/>
      <x:c r="X2514" s="226"/>
      <x:c r="Y2514" s="226"/>
      <x:c r="Z2514" s="226"/>
      <x:c r="AA2514" s="226"/>
      <x:c r="AC2514" s="226"/>
      <x:c r="AE2514" s="222"/>
      <x:c r="AF2514" s="226"/>
      <x:c r="AH2514" s="222"/>
      <x:c r="AI2514" s="23"/>
      <x:c r="AJ2514" s="222"/>
      <x:c r="AK2514" s="222"/>
      <x:c r="AM2514" s="226"/>
      <x:c r="AN2514" s="222"/>
      <x:c r="AO2514" s="222"/>
    </x:row>
    <x:row r="2515" spans="1:57" x14ac:dyDescent="0.3">
      <x:c r="J2515" s="23"/>
      <x:c r="M2515" s="226"/>
      <x:c r="Q2515" s="23"/>
      <x:c r="R2515" s="23"/>
      <x:c r="T2515" s="226"/>
      <x:c r="U2515" s="226"/>
      <x:c r="V2515" s="226"/>
      <x:c r="W2515" s="226"/>
      <x:c r="X2515" s="226"/>
      <x:c r="Y2515" s="226"/>
      <x:c r="Z2515" s="226"/>
      <x:c r="AA2515" s="226"/>
      <x:c r="AC2515" s="226"/>
      <x:c r="AE2515" s="226"/>
      <x:c r="AF2515" s="226"/>
      <x:c r="AH2515" s="222"/>
      <x:c r="AI2515" s="23"/>
      <x:c r="AJ2515" s="222"/>
      <x:c r="AK2515" s="222"/>
      <x:c r="AM2515" s="226"/>
      <x:c r="AN2515" s="222"/>
      <x:c r="AO2515" s="222"/>
    </x:row>
    <x:row r="2516" spans="1:57" x14ac:dyDescent="0.3">
      <x:c r="J2516" s="23"/>
      <x:c r="M2516" s="226"/>
      <x:c r="Q2516" s="23"/>
      <x:c r="R2516" s="23"/>
      <x:c r="T2516" s="226"/>
      <x:c r="U2516" s="226"/>
      <x:c r="V2516" s="226"/>
      <x:c r="W2516" s="226"/>
      <x:c r="X2516" s="226"/>
      <x:c r="Y2516" s="226"/>
      <x:c r="Z2516" s="226"/>
      <x:c r="AA2516" s="226"/>
      <x:c r="AC2516" s="226"/>
      <x:c r="AE2516" s="222"/>
      <x:c r="AF2516" s="226"/>
      <x:c r="AH2516" s="222"/>
      <x:c r="AI2516" s="23"/>
      <x:c r="AJ2516" s="222"/>
      <x:c r="AK2516" s="222"/>
      <x:c r="AM2516" s="226"/>
      <x:c r="AN2516" s="222"/>
      <x:c r="AO2516" s="222"/>
    </x:row>
    <x:row r="2517" spans="1:57" x14ac:dyDescent="0.3">
      <x:c r="J2517" s="23"/>
      <x:c r="Q2517" s="23"/>
      <x:c r="R2517" s="23"/>
      <x:c r="T2517" s="226"/>
      <x:c r="U2517" s="226"/>
      <x:c r="V2517" s="226"/>
      <x:c r="W2517" s="226"/>
      <x:c r="X2517" s="226"/>
      <x:c r="Y2517" s="226"/>
      <x:c r="Z2517" s="226"/>
      <x:c r="AA2517" s="226"/>
      <x:c r="AC2517" s="226"/>
      <x:c r="AE2517" s="222"/>
      <x:c r="AF2517" s="226"/>
      <x:c r="AH2517" s="222"/>
      <x:c r="AI2517" s="23"/>
      <x:c r="AJ2517" s="222"/>
      <x:c r="AK2517" s="222"/>
      <x:c r="AM2517" s="226"/>
      <x:c r="AN2517" s="222"/>
      <x:c r="AO2517" s="222"/>
    </x:row>
    <x:row r="2518" spans="1:57" x14ac:dyDescent="0.3">
      <x:c r="J2518" s="23"/>
      <x:c r="M2518" s="226"/>
      <x:c r="Q2518" s="23"/>
      <x:c r="R2518" s="23"/>
      <x:c r="T2518" s="226"/>
      <x:c r="U2518" s="226"/>
      <x:c r="V2518" s="226"/>
      <x:c r="W2518" s="226"/>
      <x:c r="X2518" s="226"/>
      <x:c r="Y2518" s="226"/>
      <x:c r="Z2518" s="226"/>
      <x:c r="AA2518" s="226"/>
      <x:c r="AC2518" s="226"/>
      <x:c r="AE2518" s="226"/>
      <x:c r="AF2518" s="226"/>
      <x:c r="AH2518" s="222"/>
      <x:c r="AI2518" s="23"/>
      <x:c r="AJ2518" s="222"/>
      <x:c r="AK2518" s="222"/>
      <x:c r="AM2518" s="226"/>
      <x:c r="AN2518" s="222"/>
      <x:c r="AO2518" s="222"/>
    </x:row>
    <x:row r="2519" spans="1:57" x14ac:dyDescent="0.3">
      <x:c r="J2519" s="23"/>
      <x:c r="Q2519" s="23"/>
      <x:c r="R2519" s="23"/>
      <x:c r="T2519" s="226"/>
      <x:c r="U2519" s="226"/>
      <x:c r="V2519" s="226"/>
      <x:c r="W2519" s="226"/>
      <x:c r="X2519" s="226"/>
      <x:c r="Y2519" s="226"/>
      <x:c r="Z2519" s="226"/>
      <x:c r="AA2519" s="226"/>
      <x:c r="AC2519" s="226"/>
      <x:c r="AE2519" s="222"/>
      <x:c r="AF2519" s="226"/>
      <x:c r="AH2519" s="222"/>
      <x:c r="AI2519" s="23"/>
      <x:c r="AJ2519" s="222"/>
      <x:c r="AK2519" s="222"/>
      <x:c r="AM2519" s="226"/>
      <x:c r="AN2519" s="222"/>
      <x:c r="AO2519" s="222"/>
    </x:row>
    <x:row r="2520" spans="1:57" x14ac:dyDescent="0.3">
      <x:c r="J2520" s="23"/>
      <x:c r="M2520" s="226"/>
      <x:c r="Q2520" s="23"/>
      <x:c r="R2520" s="23"/>
      <x:c r="T2520" s="226"/>
      <x:c r="U2520" s="226"/>
      <x:c r="V2520" s="226"/>
      <x:c r="W2520" s="226"/>
      <x:c r="X2520" s="226"/>
      <x:c r="Y2520" s="226"/>
      <x:c r="Z2520" s="226"/>
      <x:c r="AA2520" s="226"/>
      <x:c r="AC2520" s="226"/>
      <x:c r="AE2520" s="222"/>
      <x:c r="AF2520" s="226"/>
      <x:c r="AH2520" s="222"/>
      <x:c r="AI2520" s="23"/>
      <x:c r="AJ2520" s="222"/>
      <x:c r="AK2520" s="222"/>
      <x:c r="AM2520" s="226"/>
      <x:c r="AN2520" s="222"/>
      <x:c r="AO2520" s="222"/>
    </x:row>
    <x:row r="2521" spans="1:57" x14ac:dyDescent="0.3">
      <x:c r="J2521" s="23"/>
      <x:c r="M2521" s="226"/>
      <x:c r="Q2521" s="23"/>
      <x:c r="R2521" s="23"/>
      <x:c r="T2521" s="226"/>
      <x:c r="U2521" s="226"/>
      <x:c r="V2521" s="226"/>
      <x:c r="W2521" s="226"/>
      <x:c r="X2521" s="226"/>
      <x:c r="Y2521" s="226"/>
      <x:c r="Z2521" s="226"/>
      <x:c r="AA2521" s="226"/>
      <x:c r="AC2521" s="226"/>
      <x:c r="AE2521" s="222"/>
      <x:c r="AF2521" s="226"/>
      <x:c r="AH2521" s="222"/>
      <x:c r="AI2521" s="23"/>
      <x:c r="AJ2521" s="222"/>
      <x:c r="AK2521" s="222"/>
      <x:c r="AM2521" s="226"/>
      <x:c r="AN2521" s="222"/>
      <x:c r="AO2521" s="222"/>
    </x:row>
    <x:row r="2522" spans="1:57" x14ac:dyDescent="0.3">
      <x:c r="J2522" s="23"/>
      <x:c r="M2522" s="226"/>
      <x:c r="Q2522" s="23"/>
      <x:c r="R2522" s="23"/>
      <x:c r="T2522" s="226"/>
      <x:c r="U2522" s="226"/>
      <x:c r="V2522" s="226"/>
      <x:c r="W2522" s="226"/>
      <x:c r="X2522" s="226"/>
      <x:c r="Y2522" s="226"/>
      <x:c r="Z2522" s="226"/>
      <x:c r="AA2522" s="226"/>
      <x:c r="AC2522" s="226"/>
      <x:c r="AE2522" s="222"/>
      <x:c r="AF2522" s="226"/>
      <x:c r="AH2522" s="222"/>
      <x:c r="AI2522" s="23"/>
      <x:c r="AJ2522" s="222"/>
      <x:c r="AK2522" s="222"/>
      <x:c r="AM2522" s="226"/>
      <x:c r="AN2522" s="222"/>
      <x:c r="AO2522" s="222"/>
    </x:row>
    <x:row r="2523" spans="1:57" x14ac:dyDescent="0.3">
      <x:c r="J2523" s="23"/>
      <x:c r="M2523" s="226"/>
      <x:c r="Q2523" s="23"/>
      <x:c r="R2523" s="23"/>
      <x:c r="T2523" s="226"/>
      <x:c r="U2523" s="226"/>
      <x:c r="V2523" s="226"/>
      <x:c r="W2523" s="226"/>
      <x:c r="X2523" s="226"/>
      <x:c r="Y2523" s="226"/>
      <x:c r="Z2523" s="226"/>
      <x:c r="AA2523" s="226"/>
      <x:c r="AC2523" s="226"/>
      <x:c r="AE2523" s="222"/>
      <x:c r="AF2523" s="226"/>
      <x:c r="AH2523" s="222"/>
      <x:c r="AI2523" s="23"/>
      <x:c r="AJ2523" s="222"/>
      <x:c r="AK2523" s="222"/>
      <x:c r="AM2523" s="226"/>
      <x:c r="AN2523" s="222"/>
      <x:c r="AO2523" s="222"/>
    </x:row>
    <x:row r="2524" spans="1:57" x14ac:dyDescent="0.3">
      <x:c r="J2524" s="23"/>
      <x:c r="Q2524" s="23"/>
      <x:c r="R2524" s="23"/>
      <x:c r="T2524" s="226"/>
      <x:c r="U2524" s="226"/>
      <x:c r="V2524" s="226"/>
      <x:c r="W2524" s="226"/>
      <x:c r="X2524" s="226"/>
      <x:c r="Y2524" s="226"/>
      <x:c r="Z2524" s="226"/>
      <x:c r="AA2524" s="226"/>
      <x:c r="AC2524" s="226"/>
      <x:c r="AE2524" s="222"/>
      <x:c r="AF2524" s="226"/>
      <x:c r="AH2524" s="222"/>
      <x:c r="AI2524" s="23"/>
      <x:c r="AJ2524" s="222"/>
      <x:c r="AK2524" s="222"/>
      <x:c r="AM2524" s="226"/>
      <x:c r="AN2524" s="222"/>
      <x:c r="AO2524" s="222"/>
    </x:row>
    <x:row r="2525" spans="1:57" x14ac:dyDescent="0.3">
      <x:c r="J2525" s="23"/>
      <x:c r="Q2525" s="23"/>
      <x:c r="R2525" s="23"/>
      <x:c r="T2525" s="226"/>
      <x:c r="U2525" s="226"/>
      <x:c r="V2525" s="226"/>
      <x:c r="W2525" s="226"/>
      <x:c r="X2525" s="226"/>
      <x:c r="Y2525" s="226"/>
      <x:c r="Z2525" s="226"/>
      <x:c r="AA2525" s="226"/>
      <x:c r="AC2525" s="226"/>
      <x:c r="AE2525" s="222"/>
      <x:c r="AF2525" s="226"/>
      <x:c r="AH2525" s="222"/>
      <x:c r="AI2525" s="23"/>
      <x:c r="AJ2525" s="222"/>
      <x:c r="AK2525" s="222"/>
      <x:c r="AM2525" s="226"/>
      <x:c r="AN2525" s="222"/>
      <x:c r="AO2525" s="222"/>
    </x:row>
    <x:row r="2526" spans="1:57" x14ac:dyDescent="0.3">
      <x:c r="J2526" s="23"/>
      <x:c r="M2526" s="226"/>
      <x:c r="Q2526" s="23"/>
      <x:c r="R2526" s="23"/>
      <x:c r="T2526" s="226"/>
      <x:c r="U2526" s="226"/>
      <x:c r="V2526" s="226"/>
      <x:c r="W2526" s="226"/>
      <x:c r="X2526" s="226"/>
      <x:c r="Y2526" s="226"/>
      <x:c r="Z2526" s="226"/>
      <x:c r="AA2526" s="226"/>
      <x:c r="AC2526" s="226"/>
      <x:c r="AE2526" s="222"/>
      <x:c r="AF2526" s="226"/>
      <x:c r="AH2526" s="222"/>
      <x:c r="AI2526" s="23"/>
      <x:c r="AJ2526" s="222"/>
      <x:c r="AK2526" s="222"/>
      <x:c r="AM2526" s="226"/>
      <x:c r="AN2526" s="222"/>
      <x:c r="AO2526" s="222"/>
    </x:row>
    <x:row r="2527" spans="1:57" x14ac:dyDescent="0.3">
      <x:c r="J2527" s="23"/>
      <x:c r="Q2527" s="23"/>
      <x:c r="R2527" s="23"/>
      <x:c r="T2527" s="226"/>
      <x:c r="U2527" s="226"/>
      <x:c r="V2527" s="226"/>
      <x:c r="W2527" s="226"/>
      <x:c r="X2527" s="226"/>
      <x:c r="Y2527" s="226"/>
      <x:c r="Z2527" s="226"/>
      <x:c r="AA2527" s="226"/>
      <x:c r="AC2527" s="226"/>
      <x:c r="AE2527" s="222"/>
      <x:c r="AF2527" s="226"/>
      <x:c r="AH2527" s="222"/>
      <x:c r="AI2527" s="23"/>
      <x:c r="AJ2527" s="222"/>
      <x:c r="AK2527" s="222"/>
      <x:c r="AM2527" s="226"/>
      <x:c r="AN2527" s="222"/>
      <x:c r="AO2527" s="222"/>
    </x:row>
    <x:row r="2528" spans="1:57" x14ac:dyDescent="0.3">
      <x:c r="J2528" s="23"/>
      <x:c r="Q2528" s="23"/>
      <x:c r="R2528" s="23"/>
      <x:c r="T2528" s="226"/>
      <x:c r="U2528" s="226"/>
      <x:c r="V2528" s="226"/>
      <x:c r="W2528" s="226"/>
      <x:c r="X2528" s="226"/>
      <x:c r="Y2528" s="226"/>
      <x:c r="Z2528" s="226"/>
      <x:c r="AA2528" s="226"/>
      <x:c r="AC2528" s="226"/>
      <x:c r="AE2528" s="222"/>
      <x:c r="AF2528" s="226"/>
      <x:c r="AH2528" s="226"/>
      <x:c r="AI2528" s="23"/>
      <x:c r="AJ2528" s="226"/>
      <x:c r="AK2528" s="226"/>
      <x:c r="AM2528" s="226"/>
      <x:c r="AN2528" s="226"/>
      <x:c r="AO2528" s="226"/>
    </x:row>
    <x:row r="2529" spans="1:57" x14ac:dyDescent="0.3">
      <x:c r="J2529" s="23"/>
      <x:c r="Q2529" s="23"/>
      <x:c r="R2529" s="23"/>
      <x:c r="T2529" s="226"/>
      <x:c r="U2529" s="226"/>
      <x:c r="V2529" s="226"/>
      <x:c r="W2529" s="226"/>
      <x:c r="X2529" s="226"/>
      <x:c r="Y2529" s="226"/>
      <x:c r="Z2529" s="226"/>
      <x:c r="AA2529" s="226"/>
      <x:c r="AC2529" s="226"/>
      <x:c r="AE2529" s="222"/>
      <x:c r="AF2529" s="226"/>
      <x:c r="AH2529" s="222"/>
      <x:c r="AI2529" s="23"/>
      <x:c r="AJ2529" s="222"/>
      <x:c r="AK2529" s="222"/>
      <x:c r="AM2529" s="226"/>
      <x:c r="AN2529" s="222"/>
      <x:c r="AO2529" s="222"/>
    </x:row>
    <x:row r="2530" spans="1:57" x14ac:dyDescent="0.3">
      <x:c r="J2530" s="23"/>
      <x:c r="M2530" s="226"/>
      <x:c r="Q2530" s="23"/>
      <x:c r="R2530" s="23"/>
      <x:c r="T2530" s="226"/>
      <x:c r="U2530" s="226"/>
      <x:c r="V2530" s="226"/>
      <x:c r="W2530" s="226"/>
      <x:c r="X2530" s="226"/>
      <x:c r="Y2530" s="226"/>
      <x:c r="Z2530" s="226"/>
      <x:c r="AA2530" s="226"/>
      <x:c r="AC2530" s="226"/>
      <x:c r="AE2530" s="222"/>
      <x:c r="AF2530" s="226"/>
      <x:c r="AH2530" s="222"/>
      <x:c r="AI2530" s="23"/>
      <x:c r="AJ2530" s="222"/>
      <x:c r="AK2530" s="222"/>
      <x:c r="AM2530" s="226"/>
      <x:c r="AN2530" s="222"/>
      <x:c r="AO2530" s="222"/>
    </x:row>
    <x:row r="2531" spans="1:57" x14ac:dyDescent="0.3">
      <x:c r="J2531" s="23"/>
      <x:c r="Q2531" s="23"/>
      <x:c r="R2531" s="23"/>
      <x:c r="T2531" s="226"/>
      <x:c r="U2531" s="226"/>
      <x:c r="V2531" s="226"/>
      <x:c r="W2531" s="226"/>
      <x:c r="X2531" s="226"/>
      <x:c r="Y2531" s="226"/>
      <x:c r="Z2531" s="226"/>
      <x:c r="AA2531" s="226"/>
      <x:c r="AC2531" s="226"/>
      <x:c r="AE2531" s="222"/>
      <x:c r="AF2531" s="226"/>
      <x:c r="AH2531" s="222"/>
      <x:c r="AI2531" s="23"/>
      <x:c r="AJ2531" s="222"/>
      <x:c r="AK2531" s="222"/>
      <x:c r="AM2531" s="226"/>
      <x:c r="AN2531" s="222"/>
      <x:c r="AO2531" s="222"/>
    </x:row>
    <x:row r="2532" spans="1:57" x14ac:dyDescent="0.3">
      <x:c r="J2532" s="23"/>
      <x:c r="M2532" s="226"/>
      <x:c r="Q2532" s="23"/>
      <x:c r="R2532" s="23"/>
      <x:c r="T2532" s="226"/>
      <x:c r="U2532" s="226"/>
      <x:c r="V2532" s="226"/>
      <x:c r="W2532" s="226"/>
      <x:c r="X2532" s="226"/>
      <x:c r="Y2532" s="226"/>
      <x:c r="Z2532" s="226"/>
      <x:c r="AA2532" s="226"/>
      <x:c r="AC2532" s="226"/>
      <x:c r="AE2532" s="222"/>
      <x:c r="AF2532" s="226"/>
      <x:c r="AH2532" s="222"/>
      <x:c r="AI2532" s="23"/>
      <x:c r="AJ2532" s="226"/>
      <x:c r="AK2532" s="226"/>
      <x:c r="AM2532" s="226"/>
      <x:c r="AN2532" s="226"/>
      <x:c r="AO2532" s="226"/>
    </x:row>
    <x:row r="2533" spans="1:57" x14ac:dyDescent="0.3">
      <x:c r="J2533" s="23"/>
      <x:c r="M2533" s="226"/>
      <x:c r="Q2533" s="23"/>
      <x:c r="R2533" s="23"/>
      <x:c r="T2533" s="226"/>
      <x:c r="U2533" s="226"/>
      <x:c r="V2533" s="226"/>
      <x:c r="W2533" s="226"/>
      <x:c r="X2533" s="226"/>
      <x:c r="Y2533" s="226"/>
      <x:c r="Z2533" s="226"/>
      <x:c r="AA2533" s="226"/>
      <x:c r="AC2533" s="226"/>
      <x:c r="AE2533" s="222"/>
      <x:c r="AF2533" s="226"/>
      <x:c r="AH2533" s="222"/>
      <x:c r="AI2533" s="23"/>
      <x:c r="AJ2533" s="222"/>
      <x:c r="AK2533" s="222"/>
      <x:c r="AM2533" s="226"/>
      <x:c r="AN2533" s="222"/>
      <x:c r="AO2533" s="222"/>
    </x:row>
    <x:row r="2534" spans="1:57" x14ac:dyDescent="0.3">
      <x:c r="J2534" s="23"/>
      <x:c r="M2534" s="226"/>
      <x:c r="Q2534" s="23"/>
      <x:c r="R2534" s="23"/>
      <x:c r="T2534" s="226"/>
      <x:c r="U2534" s="226"/>
      <x:c r="V2534" s="226"/>
      <x:c r="W2534" s="226"/>
      <x:c r="X2534" s="226"/>
      <x:c r="Y2534" s="226"/>
      <x:c r="Z2534" s="226"/>
      <x:c r="AA2534" s="226"/>
      <x:c r="AC2534" s="226"/>
      <x:c r="AE2534" s="226"/>
      <x:c r="AF2534" s="226"/>
      <x:c r="AH2534" s="222"/>
      <x:c r="AI2534" s="23"/>
      <x:c r="AJ2534" s="222"/>
      <x:c r="AK2534" s="222"/>
      <x:c r="AM2534" s="226"/>
      <x:c r="AN2534" s="222"/>
      <x:c r="AO2534" s="222"/>
    </x:row>
    <x:row r="2535" spans="1:57" x14ac:dyDescent="0.3">
      <x:c r="J2535" s="23"/>
      <x:c r="M2535" s="226"/>
      <x:c r="Q2535" s="23"/>
      <x:c r="R2535" s="23"/>
      <x:c r="T2535" s="226"/>
      <x:c r="U2535" s="226"/>
      <x:c r="V2535" s="226"/>
      <x:c r="W2535" s="226"/>
      <x:c r="X2535" s="226"/>
      <x:c r="Y2535" s="226"/>
      <x:c r="Z2535" s="226"/>
      <x:c r="AA2535" s="226"/>
      <x:c r="AC2535" s="226"/>
      <x:c r="AE2535" s="222"/>
      <x:c r="AF2535" s="226"/>
      <x:c r="AH2535" s="222"/>
      <x:c r="AI2535" s="23"/>
      <x:c r="AJ2535" s="226"/>
      <x:c r="AK2535" s="226"/>
      <x:c r="AM2535" s="226"/>
      <x:c r="AN2535" s="226"/>
      <x:c r="AO2535" s="226"/>
    </x:row>
    <x:row r="2536" spans="1:57" x14ac:dyDescent="0.3">
      <x:c r="J2536" s="23"/>
      <x:c r="Q2536" s="23"/>
      <x:c r="R2536" s="23"/>
      <x:c r="T2536" s="226"/>
      <x:c r="U2536" s="226"/>
      <x:c r="V2536" s="226"/>
      <x:c r="W2536" s="226"/>
      <x:c r="X2536" s="226"/>
      <x:c r="Y2536" s="226"/>
      <x:c r="Z2536" s="226"/>
      <x:c r="AA2536" s="226"/>
      <x:c r="AC2536" s="226"/>
      <x:c r="AE2536" s="222"/>
      <x:c r="AF2536" s="226"/>
      <x:c r="AH2536" s="222"/>
      <x:c r="AI2536" s="23"/>
      <x:c r="AJ2536" s="222"/>
      <x:c r="AK2536" s="222"/>
      <x:c r="AM2536" s="226"/>
      <x:c r="AN2536" s="222"/>
      <x:c r="AO2536" s="222"/>
    </x:row>
    <x:row r="2537" spans="1:57" x14ac:dyDescent="0.3">
      <x:c r="J2537" s="23"/>
      <x:c r="Q2537" s="23"/>
      <x:c r="R2537" s="23"/>
      <x:c r="T2537" s="226"/>
      <x:c r="U2537" s="226"/>
      <x:c r="V2537" s="226"/>
      <x:c r="W2537" s="226"/>
      <x:c r="X2537" s="226"/>
      <x:c r="Y2537" s="226"/>
      <x:c r="Z2537" s="226"/>
      <x:c r="AA2537" s="226"/>
      <x:c r="AC2537" s="226"/>
      <x:c r="AE2537" s="222"/>
      <x:c r="AF2537" s="226"/>
      <x:c r="AH2537" s="222"/>
      <x:c r="AI2537" s="23"/>
      <x:c r="AJ2537" s="222"/>
      <x:c r="AK2537" s="222"/>
      <x:c r="AM2537" s="226"/>
      <x:c r="AN2537" s="222"/>
      <x:c r="AO2537" s="222"/>
    </x:row>
    <x:row r="2538" spans="1:57" x14ac:dyDescent="0.3">
      <x:c r="J2538" s="23"/>
      <x:c r="Q2538" s="23"/>
      <x:c r="R2538" s="23"/>
      <x:c r="T2538" s="226"/>
      <x:c r="U2538" s="226"/>
      <x:c r="V2538" s="226"/>
      <x:c r="W2538" s="226"/>
      <x:c r="X2538" s="226"/>
      <x:c r="Y2538" s="226"/>
      <x:c r="Z2538" s="226"/>
      <x:c r="AA2538" s="226"/>
      <x:c r="AC2538" s="226"/>
      <x:c r="AE2538" s="222"/>
      <x:c r="AF2538" s="226"/>
      <x:c r="AH2538" s="222"/>
      <x:c r="AI2538" s="23"/>
      <x:c r="AJ2538" s="222"/>
      <x:c r="AK2538" s="222"/>
      <x:c r="AM2538" s="226"/>
      <x:c r="AN2538" s="222"/>
      <x:c r="AO2538" s="222"/>
    </x:row>
    <x:row r="2539" spans="1:57" x14ac:dyDescent="0.3">
      <x:c r="J2539" s="23"/>
      <x:c r="Q2539" s="23"/>
      <x:c r="R2539" s="23"/>
      <x:c r="T2539" s="226"/>
      <x:c r="U2539" s="226"/>
      <x:c r="V2539" s="226"/>
      <x:c r="W2539" s="226"/>
      <x:c r="X2539" s="226"/>
      <x:c r="Y2539" s="226"/>
      <x:c r="Z2539" s="226"/>
      <x:c r="AA2539" s="226"/>
      <x:c r="AC2539" s="226"/>
      <x:c r="AE2539" s="222"/>
      <x:c r="AF2539" s="226"/>
      <x:c r="AH2539" s="222"/>
      <x:c r="AI2539" s="23"/>
      <x:c r="AJ2539" s="222"/>
      <x:c r="AK2539" s="222"/>
      <x:c r="AM2539" s="226"/>
      <x:c r="AN2539" s="222"/>
      <x:c r="AO2539" s="222"/>
    </x:row>
    <x:row r="2540" spans="1:57" x14ac:dyDescent="0.3">
      <x:c r="J2540" s="23"/>
      <x:c r="Q2540" s="23"/>
      <x:c r="R2540" s="23"/>
      <x:c r="T2540" s="226"/>
      <x:c r="U2540" s="226"/>
      <x:c r="V2540" s="226"/>
      <x:c r="W2540" s="226"/>
      <x:c r="X2540" s="226"/>
      <x:c r="Y2540" s="226"/>
      <x:c r="Z2540" s="226"/>
      <x:c r="AA2540" s="226"/>
      <x:c r="AC2540" s="226"/>
      <x:c r="AE2540" s="222"/>
      <x:c r="AF2540" s="226"/>
      <x:c r="AH2540" s="222"/>
      <x:c r="AI2540" s="23"/>
      <x:c r="AJ2540" s="222"/>
      <x:c r="AK2540" s="222"/>
      <x:c r="AM2540" s="226"/>
      <x:c r="AN2540" s="222"/>
      <x:c r="AO2540" s="222"/>
    </x:row>
    <x:row r="2541" spans="1:57" x14ac:dyDescent="0.3">
      <x:c r="J2541" s="23"/>
      <x:c r="M2541" s="226"/>
      <x:c r="Q2541" s="23"/>
      <x:c r="R2541" s="23"/>
      <x:c r="T2541" s="226"/>
      <x:c r="U2541" s="226"/>
      <x:c r="V2541" s="226"/>
      <x:c r="W2541" s="226"/>
      <x:c r="X2541" s="226"/>
      <x:c r="Y2541" s="226"/>
      <x:c r="Z2541" s="226"/>
      <x:c r="AA2541" s="226"/>
      <x:c r="AC2541" s="226"/>
      <x:c r="AE2541" s="226"/>
      <x:c r="AF2541" s="226"/>
      <x:c r="AH2541" s="222"/>
      <x:c r="AI2541" s="23"/>
      <x:c r="AJ2541" s="222"/>
      <x:c r="AK2541" s="222"/>
      <x:c r="AM2541" s="226"/>
      <x:c r="AN2541" s="222"/>
      <x:c r="AO2541" s="222"/>
    </x:row>
    <x:row r="2542" spans="1:57" x14ac:dyDescent="0.3">
      <x:c r="J2542" s="23"/>
      <x:c r="M2542" s="226"/>
      <x:c r="Q2542" s="23"/>
      <x:c r="R2542" s="23"/>
      <x:c r="T2542" s="226"/>
      <x:c r="U2542" s="226"/>
      <x:c r="V2542" s="226"/>
      <x:c r="W2542" s="226"/>
      <x:c r="X2542" s="226"/>
      <x:c r="Y2542" s="226"/>
      <x:c r="Z2542" s="226"/>
      <x:c r="AA2542" s="226"/>
      <x:c r="AC2542" s="226"/>
      <x:c r="AE2542" s="222"/>
      <x:c r="AF2542" s="226"/>
      <x:c r="AH2542" s="222"/>
      <x:c r="AI2542" s="23"/>
      <x:c r="AJ2542" s="222"/>
      <x:c r="AK2542" s="222"/>
      <x:c r="AM2542" s="226"/>
      <x:c r="AN2542" s="222"/>
      <x:c r="AO2542" s="222"/>
    </x:row>
    <x:row r="2543" spans="1:57" x14ac:dyDescent="0.3">
      <x:c r="J2543" s="23"/>
      <x:c r="M2543" s="226"/>
      <x:c r="Q2543" s="23"/>
      <x:c r="R2543" s="23"/>
      <x:c r="T2543" s="226"/>
      <x:c r="U2543" s="226"/>
      <x:c r="V2543" s="226"/>
      <x:c r="W2543" s="226"/>
      <x:c r="X2543" s="226"/>
      <x:c r="Y2543" s="226"/>
      <x:c r="Z2543" s="226"/>
      <x:c r="AA2543" s="226"/>
      <x:c r="AC2543" s="226"/>
      <x:c r="AE2543" s="222"/>
      <x:c r="AF2543" s="226"/>
      <x:c r="AH2543" s="222"/>
      <x:c r="AI2543" s="23"/>
      <x:c r="AJ2543" s="222"/>
      <x:c r="AK2543" s="222"/>
      <x:c r="AM2543" s="226"/>
      <x:c r="AN2543" s="222"/>
      <x:c r="AO2543" s="222"/>
    </x:row>
    <x:row r="2544" spans="1:57" x14ac:dyDescent="0.3">
      <x:c r="J2544" s="23"/>
      <x:c r="Q2544" s="23"/>
      <x:c r="R2544" s="23"/>
      <x:c r="T2544" s="226"/>
      <x:c r="U2544" s="226"/>
      <x:c r="V2544" s="226"/>
      <x:c r="W2544" s="226"/>
      <x:c r="X2544" s="226"/>
      <x:c r="Y2544" s="226"/>
      <x:c r="Z2544" s="226"/>
      <x:c r="AA2544" s="226"/>
      <x:c r="AC2544" s="226"/>
      <x:c r="AE2544" s="226"/>
      <x:c r="AF2544" s="226"/>
      <x:c r="AH2544" s="222"/>
      <x:c r="AI2544" s="23"/>
      <x:c r="AJ2544" s="222"/>
      <x:c r="AK2544" s="222"/>
      <x:c r="AM2544" s="226"/>
      <x:c r="AN2544" s="222"/>
      <x:c r="AO2544" s="222"/>
    </x:row>
    <x:row r="2545" spans="1:57" x14ac:dyDescent="0.3">
      <x:c r="J2545" s="23"/>
      <x:c r="M2545" s="226"/>
      <x:c r="Q2545" s="23"/>
      <x:c r="R2545" s="23"/>
      <x:c r="T2545" s="226"/>
      <x:c r="U2545" s="226"/>
      <x:c r="V2545" s="226"/>
      <x:c r="W2545" s="226"/>
      <x:c r="X2545" s="226"/>
      <x:c r="Y2545" s="226"/>
      <x:c r="Z2545" s="226"/>
      <x:c r="AA2545" s="226"/>
      <x:c r="AC2545" s="226"/>
      <x:c r="AE2545" s="222"/>
      <x:c r="AF2545" s="226"/>
      <x:c r="AH2545" s="222"/>
      <x:c r="AI2545" s="23"/>
      <x:c r="AJ2545" s="222"/>
      <x:c r="AK2545" s="222"/>
      <x:c r="AM2545" s="226"/>
      <x:c r="AN2545" s="222"/>
      <x:c r="AO2545" s="222"/>
    </x:row>
    <x:row r="2546" spans="1:57" x14ac:dyDescent="0.3">
      <x:c r="J2546" s="23"/>
      <x:c r="M2546" s="226"/>
      <x:c r="Q2546" s="23"/>
      <x:c r="R2546" s="23"/>
      <x:c r="T2546" s="226"/>
      <x:c r="U2546" s="226"/>
      <x:c r="V2546" s="226"/>
      <x:c r="W2546" s="226"/>
      <x:c r="X2546" s="226"/>
      <x:c r="Y2546" s="226"/>
      <x:c r="Z2546" s="226"/>
      <x:c r="AA2546" s="226"/>
      <x:c r="AC2546" s="226"/>
      <x:c r="AE2546" s="226"/>
      <x:c r="AF2546" s="226"/>
      <x:c r="AH2546" s="222"/>
      <x:c r="AI2546" s="23"/>
      <x:c r="AJ2546" s="222"/>
      <x:c r="AK2546" s="222"/>
      <x:c r="AM2546" s="226"/>
      <x:c r="AN2546" s="222"/>
      <x:c r="AO2546" s="222"/>
    </x:row>
    <x:row r="2547" spans="1:57" x14ac:dyDescent="0.3">
      <x:c r="J2547" s="23"/>
      <x:c r="Q2547" s="23"/>
      <x:c r="R2547" s="23"/>
      <x:c r="T2547" s="226"/>
      <x:c r="U2547" s="226"/>
      <x:c r="V2547" s="226"/>
      <x:c r="W2547" s="226"/>
      <x:c r="X2547" s="226"/>
      <x:c r="Y2547" s="226"/>
      <x:c r="Z2547" s="226"/>
      <x:c r="AA2547" s="226"/>
      <x:c r="AC2547" s="226"/>
      <x:c r="AE2547" s="222"/>
      <x:c r="AF2547" s="226"/>
      <x:c r="AH2547" s="222"/>
      <x:c r="AI2547" s="23"/>
      <x:c r="AJ2547" s="222"/>
      <x:c r="AK2547" s="222"/>
      <x:c r="AM2547" s="226"/>
      <x:c r="AN2547" s="222"/>
      <x:c r="AO2547" s="222"/>
    </x:row>
    <x:row r="2548" spans="1:57" x14ac:dyDescent="0.3">
      <x:c r="J2548" s="23"/>
      <x:c r="Q2548" s="23"/>
      <x:c r="R2548" s="23"/>
      <x:c r="T2548" s="226"/>
      <x:c r="U2548" s="226"/>
      <x:c r="V2548" s="226"/>
      <x:c r="W2548" s="226"/>
      <x:c r="X2548" s="226"/>
      <x:c r="Y2548" s="226"/>
      <x:c r="Z2548" s="226"/>
      <x:c r="AA2548" s="226"/>
      <x:c r="AC2548" s="226"/>
      <x:c r="AE2548" s="226"/>
      <x:c r="AF2548" s="226"/>
      <x:c r="AH2548" s="222"/>
      <x:c r="AI2548" s="23"/>
      <x:c r="AJ2548" s="226"/>
      <x:c r="AK2548" s="226"/>
      <x:c r="AM2548" s="226"/>
      <x:c r="AN2548" s="226"/>
      <x:c r="AO2548" s="226"/>
    </x:row>
    <x:row r="2549" spans="1:57" x14ac:dyDescent="0.3">
      <x:c r="J2549" s="23"/>
      <x:c r="Q2549" s="23"/>
      <x:c r="R2549" s="23"/>
      <x:c r="T2549" s="226"/>
      <x:c r="U2549" s="226"/>
      <x:c r="V2549" s="226"/>
      <x:c r="W2549" s="226"/>
      <x:c r="X2549" s="226"/>
      <x:c r="Y2549" s="226"/>
      <x:c r="Z2549" s="226"/>
      <x:c r="AA2549" s="226"/>
      <x:c r="AC2549" s="226"/>
      <x:c r="AE2549" s="222"/>
      <x:c r="AF2549" s="226"/>
      <x:c r="AH2549" s="222"/>
      <x:c r="AI2549" s="23"/>
      <x:c r="AJ2549" s="222"/>
      <x:c r="AK2549" s="222"/>
      <x:c r="AM2549" s="226"/>
      <x:c r="AN2549" s="222"/>
      <x:c r="AO2549" s="222"/>
    </x:row>
    <x:row r="2550" spans="1:57" x14ac:dyDescent="0.3">
      <x:c r="J2550" s="23"/>
      <x:c r="M2550" s="226"/>
      <x:c r="Q2550" s="23"/>
      <x:c r="R2550" s="23"/>
      <x:c r="T2550" s="226"/>
      <x:c r="U2550" s="226"/>
      <x:c r="V2550" s="226"/>
      <x:c r="W2550" s="226"/>
      <x:c r="X2550" s="226"/>
      <x:c r="Y2550" s="226"/>
      <x:c r="Z2550" s="226"/>
      <x:c r="AA2550" s="226"/>
      <x:c r="AC2550" s="226"/>
      <x:c r="AE2550" s="222"/>
      <x:c r="AF2550" s="226"/>
      <x:c r="AH2550" s="222"/>
      <x:c r="AI2550" s="23"/>
      <x:c r="AJ2550" s="222"/>
      <x:c r="AK2550" s="222"/>
      <x:c r="AM2550" s="226"/>
      <x:c r="AN2550" s="222"/>
      <x:c r="AO2550" s="222"/>
    </x:row>
    <x:row r="2551" spans="1:57" x14ac:dyDescent="0.3">
      <x:c r="J2551" s="23"/>
      <x:c r="Q2551" s="23"/>
      <x:c r="R2551" s="23"/>
      <x:c r="T2551" s="226"/>
      <x:c r="U2551" s="226"/>
      <x:c r="V2551" s="226"/>
      <x:c r="W2551" s="226"/>
      <x:c r="X2551" s="226"/>
      <x:c r="Y2551" s="226"/>
      <x:c r="Z2551" s="226"/>
      <x:c r="AA2551" s="226"/>
      <x:c r="AC2551" s="226"/>
      <x:c r="AE2551" s="222"/>
      <x:c r="AF2551" s="226"/>
      <x:c r="AH2551" s="222"/>
      <x:c r="AI2551" s="23"/>
      <x:c r="AJ2551" s="222"/>
      <x:c r="AK2551" s="222"/>
      <x:c r="AM2551" s="226"/>
      <x:c r="AN2551" s="222"/>
      <x:c r="AO2551" s="222"/>
    </x:row>
    <x:row r="2552" spans="1:57" x14ac:dyDescent="0.3">
      <x:c r="J2552" s="23"/>
      <x:c r="Q2552" s="23"/>
      <x:c r="R2552" s="23"/>
      <x:c r="T2552" s="226"/>
      <x:c r="U2552" s="226"/>
      <x:c r="V2552" s="226"/>
      <x:c r="W2552" s="226"/>
      <x:c r="X2552" s="226"/>
      <x:c r="Y2552" s="226"/>
      <x:c r="Z2552" s="226"/>
      <x:c r="AA2552" s="226"/>
      <x:c r="AC2552" s="226"/>
      <x:c r="AE2552" s="222"/>
      <x:c r="AF2552" s="226"/>
      <x:c r="AH2552" s="222"/>
      <x:c r="AI2552" s="23"/>
      <x:c r="AJ2552" s="222"/>
      <x:c r="AK2552" s="222"/>
      <x:c r="AM2552" s="226"/>
      <x:c r="AN2552" s="222"/>
      <x:c r="AO2552" s="222"/>
    </x:row>
    <x:row r="2553" spans="1:57" x14ac:dyDescent="0.3">
      <x:c r="J2553" s="23"/>
      <x:c r="M2553" s="226"/>
      <x:c r="Q2553" s="23"/>
      <x:c r="R2553" s="23"/>
      <x:c r="T2553" s="226"/>
      <x:c r="U2553" s="226"/>
      <x:c r="V2553" s="226"/>
      <x:c r="W2553" s="226"/>
      <x:c r="X2553" s="226"/>
      <x:c r="Y2553" s="226"/>
      <x:c r="Z2553" s="226"/>
      <x:c r="AA2553" s="226"/>
      <x:c r="AC2553" s="226"/>
      <x:c r="AE2553" s="226"/>
      <x:c r="AF2553" s="226"/>
      <x:c r="AH2553" s="222"/>
      <x:c r="AI2553" s="23"/>
      <x:c r="AJ2553" s="222"/>
      <x:c r="AK2553" s="222"/>
      <x:c r="AM2553" s="226"/>
      <x:c r="AN2553" s="222"/>
      <x:c r="AO2553" s="222"/>
    </x:row>
    <x:row r="2554" spans="1:57" x14ac:dyDescent="0.3">
      <x:c r="J2554" s="23"/>
      <x:c r="Q2554" s="23"/>
      <x:c r="R2554" s="23"/>
      <x:c r="T2554" s="226"/>
      <x:c r="U2554" s="226"/>
      <x:c r="V2554" s="226"/>
      <x:c r="W2554" s="226"/>
      <x:c r="X2554" s="226"/>
      <x:c r="Y2554" s="226"/>
      <x:c r="Z2554" s="226"/>
      <x:c r="AA2554" s="226"/>
      <x:c r="AC2554" s="226"/>
      <x:c r="AE2554" s="222"/>
      <x:c r="AF2554" s="226"/>
      <x:c r="AH2554" s="222"/>
      <x:c r="AI2554" s="23"/>
      <x:c r="AJ2554" s="222"/>
      <x:c r="AK2554" s="222"/>
      <x:c r="AM2554" s="226"/>
      <x:c r="AN2554" s="222"/>
      <x:c r="AO2554" s="222"/>
    </x:row>
    <x:row r="2555" spans="1:57" x14ac:dyDescent="0.3">
      <x:c r="J2555" s="23"/>
      <x:c r="M2555" s="226"/>
      <x:c r="Q2555" s="23"/>
      <x:c r="R2555" s="23"/>
      <x:c r="T2555" s="226"/>
      <x:c r="U2555" s="226"/>
      <x:c r="V2555" s="226"/>
      <x:c r="W2555" s="226"/>
      <x:c r="X2555" s="226"/>
      <x:c r="Y2555" s="226"/>
      <x:c r="Z2555" s="226"/>
      <x:c r="AA2555" s="226"/>
      <x:c r="AC2555" s="226"/>
      <x:c r="AE2555" s="222"/>
      <x:c r="AF2555" s="226"/>
      <x:c r="AH2555" s="222"/>
      <x:c r="AI2555" s="23"/>
      <x:c r="AJ2555" s="226"/>
      <x:c r="AK2555" s="226"/>
      <x:c r="AM2555" s="226"/>
      <x:c r="AN2555" s="226"/>
      <x:c r="AO2555" s="226"/>
    </x:row>
    <x:row r="2556" spans="1:57" x14ac:dyDescent="0.3">
      <x:c r="J2556" s="23"/>
      <x:c r="Q2556" s="23"/>
      <x:c r="R2556" s="23"/>
      <x:c r="T2556" s="226"/>
      <x:c r="U2556" s="226"/>
      <x:c r="V2556" s="226"/>
      <x:c r="W2556" s="226"/>
      <x:c r="X2556" s="226"/>
      <x:c r="Y2556" s="226"/>
      <x:c r="Z2556" s="226"/>
      <x:c r="AA2556" s="226"/>
      <x:c r="AC2556" s="226"/>
      <x:c r="AE2556" s="222"/>
      <x:c r="AF2556" s="226"/>
      <x:c r="AH2556" s="222"/>
      <x:c r="AI2556" s="23"/>
      <x:c r="AJ2556" s="222"/>
      <x:c r="AK2556" s="222"/>
      <x:c r="AM2556" s="226"/>
      <x:c r="AN2556" s="222"/>
      <x:c r="AO2556" s="222"/>
    </x:row>
    <x:row r="2557" spans="1:57" x14ac:dyDescent="0.3">
      <x:c r="J2557" s="23"/>
      <x:c r="Q2557" s="23"/>
      <x:c r="R2557" s="23"/>
      <x:c r="T2557" s="226"/>
      <x:c r="U2557" s="226"/>
      <x:c r="V2557" s="226"/>
      <x:c r="W2557" s="226"/>
      <x:c r="X2557" s="226"/>
      <x:c r="Y2557" s="226"/>
      <x:c r="Z2557" s="226"/>
      <x:c r="AA2557" s="226"/>
      <x:c r="AC2557" s="226"/>
      <x:c r="AE2557" s="222"/>
      <x:c r="AF2557" s="226"/>
      <x:c r="AH2557" s="222"/>
      <x:c r="AI2557" s="23"/>
      <x:c r="AJ2557" s="222"/>
      <x:c r="AK2557" s="222"/>
      <x:c r="AM2557" s="226"/>
      <x:c r="AN2557" s="222"/>
      <x:c r="AO2557" s="222"/>
    </x:row>
    <x:row r="2558" spans="1:57" x14ac:dyDescent="0.3">
      <x:c r="J2558" s="23"/>
      <x:c r="Q2558" s="23"/>
      <x:c r="R2558" s="23"/>
      <x:c r="T2558" s="226"/>
      <x:c r="U2558" s="226"/>
      <x:c r="V2558" s="226"/>
      <x:c r="W2558" s="226"/>
      <x:c r="X2558" s="226"/>
      <x:c r="Y2558" s="226"/>
      <x:c r="Z2558" s="226"/>
      <x:c r="AA2558" s="226"/>
      <x:c r="AC2558" s="226"/>
      <x:c r="AE2558" s="222"/>
      <x:c r="AF2558" s="226"/>
      <x:c r="AH2558" s="222"/>
      <x:c r="AI2558" s="23"/>
      <x:c r="AJ2558" s="222"/>
      <x:c r="AK2558" s="222"/>
      <x:c r="AM2558" s="226"/>
      <x:c r="AN2558" s="222"/>
      <x:c r="AO2558" s="222"/>
    </x:row>
    <x:row r="2559" spans="1:57" x14ac:dyDescent="0.3">
      <x:c r="J2559" s="23"/>
      <x:c r="M2559" s="226"/>
      <x:c r="Q2559" s="23"/>
      <x:c r="R2559" s="23"/>
      <x:c r="T2559" s="226"/>
      <x:c r="U2559" s="226"/>
      <x:c r="V2559" s="226"/>
      <x:c r="W2559" s="226"/>
      <x:c r="X2559" s="226"/>
      <x:c r="Y2559" s="226"/>
      <x:c r="Z2559" s="226"/>
      <x:c r="AA2559" s="226"/>
      <x:c r="AC2559" s="226"/>
      <x:c r="AE2559" s="222"/>
      <x:c r="AF2559" s="226"/>
      <x:c r="AH2559" s="222"/>
      <x:c r="AI2559" s="23"/>
      <x:c r="AJ2559" s="222"/>
      <x:c r="AK2559" s="222"/>
      <x:c r="AM2559" s="226"/>
      <x:c r="AN2559" s="222"/>
      <x:c r="AO2559" s="222"/>
    </x:row>
    <x:row r="2560" spans="1:57" x14ac:dyDescent="0.3">
      <x:c r="J2560" s="23"/>
      <x:c r="M2560" s="226"/>
      <x:c r="Q2560" s="23"/>
      <x:c r="R2560" s="23"/>
      <x:c r="T2560" s="226"/>
      <x:c r="U2560" s="226"/>
      <x:c r="V2560" s="226"/>
      <x:c r="W2560" s="226"/>
      <x:c r="X2560" s="226"/>
      <x:c r="Y2560" s="226"/>
      <x:c r="Z2560" s="226"/>
      <x:c r="AA2560" s="226"/>
      <x:c r="AC2560" s="226"/>
      <x:c r="AE2560" s="222"/>
      <x:c r="AF2560" s="226"/>
      <x:c r="AH2560" s="222"/>
      <x:c r="AI2560" s="23"/>
      <x:c r="AJ2560" s="222"/>
      <x:c r="AK2560" s="222"/>
      <x:c r="AM2560" s="226"/>
      <x:c r="AN2560" s="222"/>
      <x:c r="AO2560" s="222"/>
    </x:row>
    <x:row r="2561" spans="1:57" x14ac:dyDescent="0.3">
      <x:c r="J2561" s="23"/>
      <x:c r="M2561" s="226"/>
      <x:c r="Q2561" s="23"/>
      <x:c r="R2561" s="23"/>
      <x:c r="T2561" s="226"/>
      <x:c r="U2561" s="226"/>
      <x:c r="V2561" s="226"/>
      <x:c r="W2561" s="226"/>
      <x:c r="X2561" s="226"/>
      <x:c r="Y2561" s="226"/>
      <x:c r="Z2561" s="226"/>
      <x:c r="AA2561" s="226"/>
      <x:c r="AC2561" s="226"/>
      <x:c r="AE2561" s="226"/>
      <x:c r="AF2561" s="226"/>
      <x:c r="AH2561" s="222"/>
      <x:c r="AI2561" s="23"/>
      <x:c r="AJ2561" s="222"/>
      <x:c r="AK2561" s="222"/>
      <x:c r="AM2561" s="226"/>
      <x:c r="AN2561" s="222"/>
      <x:c r="AO2561" s="222"/>
    </x:row>
    <x:row r="2562" spans="1:57" x14ac:dyDescent="0.3">
      <x:c r="J2562" s="23"/>
      <x:c r="M2562" s="226"/>
      <x:c r="Q2562" s="23"/>
      <x:c r="R2562" s="23"/>
      <x:c r="T2562" s="226"/>
      <x:c r="U2562" s="226"/>
      <x:c r="V2562" s="226"/>
      <x:c r="W2562" s="226"/>
      <x:c r="X2562" s="226"/>
      <x:c r="Y2562" s="226"/>
      <x:c r="Z2562" s="226"/>
      <x:c r="AA2562" s="226"/>
      <x:c r="AC2562" s="226"/>
      <x:c r="AE2562" s="226"/>
      <x:c r="AF2562" s="226"/>
      <x:c r="AH2562" s="222"/>
      <x:c r="AI2562" s="23"/>
      <x:c r="AJ2562" s="222"/>
      <x:c r="AK2562" s="222"/>
      <x:c r="AM2562" s="226"/>
      <x:c r="AN2562" s="222"/>
      <x:c r="AO2562" s="222"/>
    </x:row>
    <x:row r="2563" spans="1:57" x14ac:dyDescent="0.3">
      <x:c r="J2563" s="23"/>
      <x:c r="M2563" s="226"/>
      <x:c r="Q2563" s="23"/>
      <x:c r="R2563" s="23"/>
      <x:c r="T2563" s="226"/>
      <x:c r="U2563" s="226"/>
      <x:c r="V2563" s="226"/>
      <x:c r="W2563" s="226"/>
      <x:c r="X2563" s="226"/>
      <x:c r="Y2563" s="226"/>
      <x:c r="Z2563" s="226"/>
      <x:c r="AA2563" s="226"/>
      <x:c r="AC2563" s="226"/>
      <x:c r="AE2563" s="222"/>
      <x:c r="AF2563" s="226"/>
      <x:c r="AH2563" s="222"/>
      <x:c r="AI2563" s="23"/>
      <x:c r="AJ2563" s="222"/>
      <x:c r="AK2563" s="222"/>
      <x:c r="AM2563" s="226"/>
      <x:c r="AN2563" s="222"/>
      <x:c r="AO2563" s="222"/>
    </x:row>
    <x:row r="2564" spans="1:57" x14ac:dyDescent="0.3">
      <x:c r="J2564" s="23"/>
      <x:c r="M2564" s="226"/>
      <x:c r="Q2564" s="23"/>
      <x:c r="R2564" s="23"/>
      <x:c r="T2564" s="226"/>
      <x:c r="U2564" s="226"/>
      <x:c r="V2564" s="226"/>
      <x:c r="W2564" s="226"/>
      <x:c r="X2564" s="226"/>
      <x:c r="Y2564" s="226"/>
      <x:c r="Z2564" s="226"/>
      <x:c r="AA2564" s="226"/>
      <x:c r="AC2564" s="226"/>
      <x:c r="AE2564" s="222"/>
      <x:c r="AF2564" s="226"/>
      <x:c r="AH2564" s="222"/>
      <x:c r="AI2564" s="23"/>
      <x:c r="AJ2564" s="222"/>
      <x:c r="AK2564" s="222"/>
      <x:c r="AM2564" s="226"/>
      <x:c r="AN2564" s="222"/>
      <x:c r="AO2564" s="222"/>
    </x:row>
    <x:row r="2565" spans="1:57" x14ac:dyDescent="0.3">
      <x:c r="J2565" s="23"/>
      <x:c r="M2565" s="226"/>
      <x:c r="Q2565" s="23"/>
      <x:c r="R2565" s="23"/>
      <x:c r="T2565" s="226"/>
      <x:c r="U2565" s="226"/>
      <x:c r="V2565" s="226"/>
      <x:c r="W2565" s="226"/>
      <x:c r="X2565" s="226"/>
      <x:c r="Y2565" s="226"/>
      <x:c r="Z2565" s="226"/>
      <x:c r="AA2565" s="226"/>
      <x:c r="AC2565" s="226"/>
      <x:c r="AE2565" s="226"/>
      <x:c r="AF2565" s="226"/>
      <x:c r="AH2565" s="222"/>
      <x:c r="AI2565" s="23"/>
      <x:c r="AJ2565" s="222"/>
      <x:c r="AK2565" s="222"/>
      <x:c r="AM2565" s="226"/>
      <x:c r="AN2565" s="222"/>
      <x:c r="AO2565" s="222"/>
    </x:row>
    <x:row r="2566" spans="1:57" x14ac:dyDescent="0.3">
      <x:c r="J2566" s="23"/>
      <x:c r="M2566" s="226"/>
      <x:c r="Q2566" s="23"/>
      <x:c r="R2566" s="23"/>
      <x:c r="T2566" s="226"/>
      <x:c r="U2566" s="226"/>
      <x:c r="V2566" s="226"/>
      <x:c r="W2566" s="226"/>
      <x:c r="X2566" s="226"/>
      <x:c r="Y2566" s="226"/>
      <x:c r="Z2566" s="226"/>
      <x:c r="AA2566" s="226"/>
      <x:c r="AC2566" s="226"/>
      <x:c r="AE2566" s="222"/>
      <x:c r="AF2566" s="226"/>
      <x:c r="AH2566" s="222"/>
      <x:c r="AI2566" s="23"/>
      <x:c r="AJ2566" s="222"/>
      <x:c r="AK2566" s="222"/>
      <x:c r="AM2566" s="226"/>
      <x:c r="AN2566" s="222"/>
      <x:c r="AO2566" s="222"/>
    </x:row>
    <x:row r="2567" spans="1:57" x14ac:dyDescent="0.3">
      <x:c r="J2567" s="23"/>
      <x:c r="M2567" s="226"/>
      <x:c r="Q2567" s="23"/>
      <x:c r="R2567" s="23"/>
      <x:c r="T2567" s="226"/>
      <x:c r="U2567" s="226"/>
      <x:c r="V2567" s="226"/>
      <x:c r="W2567" s="226"/>
      <x:c r="X2567" s="226"/>
      <x:c r="Y2567" s="226"/>
      <x:c r="Z2567" s="226"/>
      <x:c r="AA2567" s="226"/>
      <x:c r="AC2567" s="226"/>
      <x:c r="AE2567" s="222"/>
      <x:c r="AF2567" s="226"/>
      <x:c r="AH2567" s="222"/>
      <x:c r="AI2567" s="23"/>
      <x:c r="AJ2567" s="222"/>
      <x:c r="AK2567" s="222"/>
      <x:c r="AM2567" s="226"/>
      <x:c r="AN2567" s="222"/>
      <x:c r="AO2567" s="222"/>
    </x:row>
    <x:row r="2568" spans="1:57" x14ac:dyDescent="0.3">
      <x:c r="J2568" s="23"/>
      <x:c r="M2568" s="226"/>
      <x:c r="Q2568" s="23"/>
      <x:c r="R2568" s="23"/>
      <x:c r="T2568" s="226"/>
      <x:c r="U2568" s="226"/>
      <x:c r="V2568" s="226"/>
      <x:c r="W2568" s="226"/>
      <x:c r="X2568" s="226"/>
      <x:c r="Y2568" s="226"/>
      <x:c r="Z2568" s="226"/>
      <x:c r="AA2568" s="226"/>
      <x:c r="AC2568" s="226"/>
      <x:c r="AE2568" s="222"/>
      <x:c r="AF2568" s="226"/>
      <x:c r="AH2568" s="222"/>
      <x:c r="AI2568" s="23"/>
      <x:c r="AJ2568" s="222"/>
      <x:c r="AK2568" s="222"/>
      <x:c r="AM2568" s="226"/>
      <x:c r="AN2568" s="222"/>
      <x:c r="AO2568" s="222"/>
    </x:row>
    <x:row r="2569" spans="1:57" x14ac:dyDescent="0.3">
      <x:c r="J2569" s="23"/>
      <x:c r="M2569" s="226"/>
      <x:c r="Q2569" s="23"/>
      <x:c r="R2569" s="23"/>
      <x:c r="T2569" s="226"/>
      <x:c r="U2569" s="226"/>
      <x:c r="V2569" s="226"/>
      <x:c r="W2569" s="226"/>
      <x:c r="X2569" s="226"/>
      <x:c r="Y2569" s="226"/>
      <x:c r="Z2569" s="226"/>
      <x:c r="AA2569" s="226"/>
      <x:c r="AC2569" s="226"/>
      <x:c r="AE2569" s="222"/>
      <x:c r="AF2569" s="226"/>
      <x:c r="AH2569" s="222"/>
      <x:c r="AI2569" s="23"/>
      <x:c r="AJ2569" s="222"/>
      <x:c r="AK2569" s="222"/>
      <x:c r="AM2569" s="226"/>
      <x:c r="AN2569" s="222"/>
      <x:c r="AO2569" s="222"/>
    </x:row>
    <x:row r="2570" spans="1:57" x14ac:dyDescent="0.3">
      <x:c r="J2570" s="23"/>
      <x:c r="Q2570" s="23"/>
      <x:c r="R2570" s="23"/>
      <x:c r="T2570" s="226"/>
      <x:c r="U2570" s="226"/>
      <x:c r="V2570" s="226"/>
      <x:c r="W2570" s="226"/>
      <x:c r="X2570" s="226"/>
      <x:c r="Y2570" s="226"/>
      <x:c r="Z2570" s="226"/>
      <x:c r="AA2570" s="226"/>
      <x:c r="AC2570" s="226"/>
      <x:c r="AE2570" s="226"/>
      <x:c r="AF2570" s="226"/>
      <x:c r="AH2570" s="222"/>
      <x:c r="AI2570" s="23"/>
      <x:c r="AJ2570" s="222"/>
      <x:c r="AK2570" s="222"/>
      <x:c r="AM2570" s="226"/>
      <x:c r="AN2570" s="222"/>
      <x:c r="AO2570" s="222"/>
    </x:row>
    <x:row r="2571" spans="1:57" x14ac:dyDescent="0.3">
      <x:c r="J2571" s="23"/>
      <x:c r="M2571" s="226"/>
      <x:c r="Q2571" s="23"/>
      <x:c r="R2571" s="23"/>
      <x:c r="T2571" s="226"/>
      <x:c r="U2571" s="226"/>
      <x:c r="V2571" s="226"/>
      <x:c r="W2571" s="226"/>
      <x:c r="X2571" s="226"/>
      <x:c r="Y2571" s="226"/>
      <x:c r="Z2571" s="226"/>
      <x:c r="AA2571" s="226"/>
      <x:c r="AC2571" s="226"/>
      <x:c r="AE2571" s="222"/>
      <x:c r="AF2571" s="226"/>
      <x:c r="AH2571" s="222"/>
      <x:c r="AI2571" s="23"/>
      <x:c r="AJ2571" s="222"/>
      <x:c r="AK2571" s="222"/>
      <x:c r="AM2571" s="226"/>
      <x:c r="AN2571" s="222"/>
      <x:c r="AO2571" s="222"/>
    </x:row>
    <x:row r="2572" spans="1:57" x14ac:dyDescent="0.3">
      <x:c r="J2572" s="23"/>
      <x:c r="M2572" s="226"/>
      <x:c r="Q2572" s="23"/>
      <x:c r="R2572" s="23"/>
      <x:c r="T2572" s="226"/>
      <x:c r="U2572" s="226"/>
      <x:c r="V2572" s="226"/>
      <x:c r="W2572" s="226"/>
      <x:c r="X2572" s="226"/>
      <x:c r="Y2572" s="226"/>
      <x:c r="Z2572" s="226"/>
      <x:c r="AA2572" s="226"/>
      <x:c r="AC2572" s="226"/>
      <x:c r="AE2572" s="222"/>
      <x:c r="AF2572" s="226"/>
      <x:c r="AH2572" s="222"/>
      <x:c r="AI2572" s="23"/>
      <x:c r="AJ2572" s="222"/>
      <x:c r="AK2572" s="222"/>
      <x:c r="AM2572" s="226"/>
      <x:c r="AN2572" s="222"/>
      <x:c r="AO2572" s="222"/>
    </x:row>
    <x:row r="2573" spans="1:57" x14ac:dyDescent="0.3">
      <x:c r="J2573" s="23"/>
      <x:c r="M2573" s="226"/>
      <x:c r="Q2573" s="23"/>
      <x:c r="R2573" s="23"/>
      <x:c r="T2573" s="226"/>
      <x:c r="U2573" s="226"/>
      <x:c r="V2573" s="226"/>
      <x:c r="W2573" s="226"/>
      <x:c r="X2573" s="226"/>
      <x:c r="Y2573" s="226"/>
      <x:c r="Z2573" s="226"/>
      <x:c r="AA2573" s="226"/>
      <x:c r="AC2573" s="226"/>
      <x:c r="AE2573" s="226"/>
      <x:c r="AF2573" s="226"/>
      <x:c r="AH2573" s="222"/>
      <x:c r="AI2573" s="23"/>
      <x:c r="AJ2573" s="222"/>
      <x:c r="AK2573" s="222"/>
      <x:c r="AM2573" s="226"/>
      <x:c r="AN2573" s="222"/>
      <x:c r="AO2573" s="222"/>
    </x:row>
    <x:row r="2574" spans="1:57" x14ac:dyDescent="0.3">
      <x:c r="J2574" s="23"/>
      <x:c r="M2574" s="226"/>
      <x:c r="Q2574" s="23"/>
      <x:c r="R2574" s="23"/>
      <x:c r="T2574" s="226"/>
      <x:c r="U2574" s="226"/>
      <x:c r="V2574" s="226"/>
      <x:c r="W2574" s="226"/>
      <x:c r="X2574" s="226"/>
      <x:c r="Y2574" s="226"/>
      <x:c r="Z2574" s="226"/>
      <x:c r="AA2574" s="226"/>
      <x:c r="AC2574" s="226"/>
      <x:c r="AE2574" s="222"/>
      <x:c r="AF2574" s="226"/>
      <x:c r="AH2574" s="222"/>
      <x:c r="AI2574" s="23"/>
      <x:c r="AJ2574" s="222"/>
      <x:c r="AK2574" s="222"/>
      <x:c r="AM2574" s="226"/>
      <x:c r="AN2574" s="222"/>
      <x:c r="AO2574" s="222"/>
    </x:row>
    <x:row r="2575" spans="1:57" x14ac:dyDescent="0.3">
      <x:c r="J2575" s="23"/>
      <x:c r="M2575" s="226"/>
      <x:c r="Q2575" s="23"/>
      <x:c r="R2575" s="23"/>
      <x:c r="T2575" s="226"/>
      <x:c r="U2575" s="226"/>
      <x:c r="V2575" s="226"/>
      <x:c r="W2575" s="226"/>
      <x:c r="X2575" s="226"/>
      <x:c r="Y2575" s="226"/>
      <x:c r="Z2575" s="226"/>
      <x:c r="AA2575" s="226"/>
      <x:c r="AC2575" s="226"/>
      <x:c r="AE2575" s="222"/>
      <x:c r="AF2575" s="226"/>
      <x:c r="AH2575" s="222"/>
      <x:c r="AI2575" s="23"/>
      <x:c r="AJ2575" s="222"/>
      <x:c r="AK2575" s="222"/>
      <x:c r="AM2575" s="226"/>
      <x:c r="AN2575" s="222"/>
      <x:c r="AO2575" s="222"/>
    </x:row>
    <x:row r="2576" spans="1:57" x14ac:dyDescent="0.3">
      <x:c r="J2576" s="23"/>
      <x:c r="M2576" s="226"/>
      <x:c r="Q2576" s="23"/>
      <x:c r="R2576" s="23"/>
      <x:c r="T2576" s="226"/>
      <x:c r="U2576" s="226"/>
      <x:c r="V2576" s="226"/>
      <x:c r="W2576" s="226"/>
      <x:c r="X2576" s="226"/>
      <x:c r="Y2576" s="226"/>
      <x:c r="Z2576" s="226"/>
      <x:c r="AA2576" s="226"/>
      <x:c r="AC2576" s="226"/>
      <x:c r="AE2576" s="222"/>
      <x:c r="AF2576" s="226"/>
      <x:c r="AH2576" s="222"/>
      <x:c r="AI2576" s="23"/>
      <x:c r="AJ2576" s="222"/>
      <x:c r="AK2576" s="222"/>
      <x:c r="AM2576" s="226"/>
      <x:c r="AN2576" s="222"/>
      <x:c r="AO2576" s="222"/>
    </x:row>
    <x:row r="2577" spans="1:57" x14ac:dyDescent="0.3">
      <x:c r="J2577" s="23"/>
      <x:c r="Q2577" s="23"/>
      <x:c r="R2577" s="23"/>
      <x:c r="T2577" s="226"/>
      <x:c r="U2577" s="226"/>
      <x:c r="V2577" s="226"/>
      <x:c r="W2577" s="226"/>
      <x:c r="X2577" s="226"/>
      <x:c r="Y2577" s="226"/>
      <x:c r="Z2577" s="226"/>
      <x:c r="AA2577" s="226"/>
      <x:c r="AC2577" s="226"/>
      <x:c r="AE2577" s="222"/>
      <x:c r="AF2577" s="226"/>
      <x:c r="AH2577" s="222"/>
      <x:c r="AI2577" s="23"/>
      <x:c r="AJ2577" s="222"/>
      <x:c r="AK2577" s="222"/>
      <x:c r="AM2577" s="226"/>
      <x:c r="AN2577" s="222"/>
      <x:c r="AO2577" s="222"/>
    </x:row>
    <x:row r="2578" spans="1:57" x14ac:dyDescent="0.3">
      <x:c r="J2578" s="23"/>
      <x:c r="Q2578" s="23"/>
      <x:c r="R2578" s="23"/>
      <x:c r="T2578" s="226"/>
      <x:c r="U2578" s="226"/>
      <x:c r="V2578" s="226"/>
      <x:c r="W2578" s="226"/>
      <x:c r="X2578" s="226"/>
      <x:c r="Y2578" s="226"/>
      <x:c r="Z2578" s="226"/>
      <x:c r="AA2578" s="226"/>
      <x:c r="AC2578" s="226"/>
      <x:c r="AE2578" s="222"/>
      <x:c r="AF2578" s="226"/>
      <x:c r="AH2578" s="222"/>
      <x:c r="AI2578" s="23"/>
      <x:c r="AJ2578" s="222"/>
      <x:c r="AK2578" s="222"/>
      <x:c r="AM2578" s="226"/>
      <x:c r="AN2578" s="222"/>
      <x:c r="AO2578" s="222"/>
    </x:row>
    <x:row r="2579" spans="1:57" x14ac:dyDescent="0.3">
      <x:c r="J2579" s="23"/>
      <x:c r="Q2579" s="23"/>
      <x:c r="R2579" s="23"/>
      <x:c r="T2579" s="226"/>
      <x:c r="U2579" s="226"/>
      <x:c r="V2579" s="226"/>
      <x:c r="W2579" s="226"/>
      <x:c r="X2579" s="226"/>
      <x:c r="Y2579" s="226"/>
      <x:c r="Z2579" s="226"/>
      <x:c r="AA2579" s="226"/>
      <x:c r="AC2579" s="226"/>
      <x:c r="AE2579" s="222"/>
      <x:c r="AF2579" s="226"/>
      <x:c r="AH2579" s="222"/>
      <x:c r="AI2579" s="23"/>
      <x:c r="AJ2579" s="222"/>
      <x:c r="AK2579" s="222"/>
      <x:c r="AM2579" s="226"/>
      <x:c r="AN2579" s="222"/>
      <x:c r="AO2579" s="222"/>
    </x:row>
    <x:row r="2580" spans="1:57" x14ac:dyDescent="0.3">
      <x:c r="J2580" s="23"/>
      <x:c r="Q2580" s="23"/>
      <x:c r="R2580" s="23"/>
      <x:c r="T2580" s="226"/>
      <x:c r="U2580" s="226"/>
      <x:c r="V2580" s="226"/>
      <x:c r="W2580" s="226"/>
      <x:c r="X2580" s="226"/>
      <x:c r="Y2580" s="226"/>
      <x:c r="Z2580" s="226"/>
      <x:c r="AA2580" s="226"/>
      <x:c r="AC2580" s="226"/>
      <x:c r="AE2580" s="222"/>
      <x:c r="AF2580" s="226"/>
      <x:c r="AH2580" s="222"/>
      <x:c r="AI2580" s="23"/>
      <x:c r="AJ2580" s="222"/>
      <x:c r="AK2580" s="222"/>
      <x:c r="AM2580" s="226"/>
      <x:c r="AN2580" s="222"/>
      <x:c r="AO2580" s="222"/>
    </x:row>
    <x:row r="2581" spans="1:57" x14ac:dyDescent="0.3">
      <x:c r="J2581" s="23"/>
      <x:c r="M2581" s="226"/>
      <x:c r="Q2581" s="23"/>
      <x:c r="R2581" s="23"/>
      <x:c r="T2581" s="226"/>
      <x:c r="U2581" s="226"/>
      <x:c r="V2581" s="226"/>
      <x:c r="W2581" s="226"/>
      <x:c r="X2581" s="226"/>
      <x:c r="Y2581" s="226"/>
      <x:c r="Z2581" s="226"/>
      <x:c r="AA2581" s="226"/>
      <x:c r="AC2581" s="226"/>
      <x:c r="AE2581" s="222"/>
      <x:c r="AF2581" s="226"/>
      <x:c r="AH2581" s="222"/>
      <x:c r="AI2581" s="23"/>
      <x:c r="AJ2581" s="222"/>
      <x:c r="AK2581" s="222"/>
      <x:c r="AM2581" s="226"/>
      <x:c r="AN2581" s="222"/>
      <x:c r="AO2581" s="222"/>
    </x:row>
    <x:row r="2582" spans="1:57" x14ac:dyDescent="0.3">
      <x:c r="J2582" s="23"/>
      <x:c r="M2582" s="226"/>
      <x:c r="Q2582" s="23"/>
      <x:c r="R2582" s="23"/>
      <x:c r="T2582" s="226"/>
      <x:c r="U2582" s="226"/>
      <x:c r="V2582" s="226"/>
      <x:c r="W2582" s="226"/>
      <x:c r="X2582" s="226"/>
      <x:c r="Y2582" s="226"/>
      <x:c r="Z2582" s="226"/>
      <x:c r="AA2582" s="226"/>
      <x:c r="AC2582" s="226"/>
      <x:c r="AE2582" s="226"/>
      <x:c r="AF2582" s="226"/>
      <x:c r="AH2582" s="222"/>
      <x:c r="AI2582" s="23"/>
      <x:c r="AJ2582" s="222"/>
      <x:c r="AK2582" s="222"/>
      <x:c r="AM2582" s="226"/>
      <x:c r="AN2582" s="222"/>
      <x:c r="AO2582" s="222"/>
    </x:row>
    <x:row r="2583" spans="1:57" x14ac:dyDescent="0.3">
      <x:c r="J2583" s="23"/>
      <x:c r="M2583" s="226"/>
      <x:c r="Q2583" s="23"/>
      <x:c r="R2583" s="23"/>
      <x:c r="T2583" s="226"/>
      <x:c r="U2583" s="226"/>
      <x:c r="V2583" s="226"/>
      <x:c r="W2583" s="226"/>
      <x:c r="X2583" s="226"/>
      <x:c r="Y2583" s="226"/>
      <x:c r="Z2583" s="226"/>
      <x:c r="AA2583" s="226"/>
      <x:c r="AC2583" s="226"/>
      <x:c r="AE2583" s="222"/>
      <x:c r="AF2583" s="226"/>
      <x:c r="AH2583" s="222"/>
      <x:c r="AI2583" s="23"/>
      <x:c r="AJ2583" s="222"/>
      <x:c r="AK2583" s="222"/>
      <x:c r="AM2583" s="226"/>
      <x:c r="AN2583" s="222"/>
      <x:c r="AO2583" s="222"/>
    </x:row>
    <x:row r="2584" spans="1:57" x14ac:dyDescent="0.3">
      <x:c r="J2584" s="23"/>
      <x:c r="M2584" s="226"/>
      <x:c r="Q2584" s="23"/>
      <x:c r="R2584" s="23"/>
      <x:c r="T2584" s="226"/>
      <x:c r="U2584" s="226"/>
      <x:c r="V2584" s="226"/>
      <x:c r="W2584" s="226"/>
      <x:c r="X2584" s="226"/>
      <x:c r="Y2584" s="226"/>
      <x:c r="Z2584" s="226"/>
      <x:c r="AA2584" s="226"/>
      <x:c r="AC2584" s="226"/>
      <x:c r="AE2584" s="226"/>
      <x:c r="AF2584" s="226"/>
      <x:c r="AH2584" s="222"/>
      <x:c r="AI2584" s="23"/>
      <x:c r="AJ2584" s="222"/>
      <x:c r="AK2584" s="222"/>
      <x:c r="AM2584" s="226"/>
      <x:c r="AN2584" s="222"/>
      <x:c r="AO2584" s="222"/>
    </x:row>
    <x:row r="2585" spans="1:57" x14ac:dyDescent="0.3">
      <x:c r="J2585" s="23"/>
      <x:c r="Q2585" s="23"/>
      <x:c r="R2585" s="23"/>
      <x:c r="T2585" s="226"/>
      <x:c r="U2585" s="226"/>
      <x:c r="V2585" s="226"/>
      <x:c r="W2585" s="226"/>
      <x:c r="X2585" s="226"/>
      <x:c r="Y2585" s="226"/>
      <x:c r="Z2585" s="226"/>
      <x:c r="AA2585" s="226"/>
      <x:c r="AC2585" s="226"/>
      <x:c r="AE2585" s="222"/>
      <x:c r="AF2585" s="226"/>
      <x:c r="AH2585" s="222"/>
      <x:c r="AI2585" s="23"/>
      <x:c r="AJ2585" s="226"/>
      <x:c r="AK2585" s="226"/>
      <x:c r="AM2585" s="226"/>
      <x:c r="AN2585" s="226"/>
      <x:c r="AO2585" s="226"/>
    </x:row>
    <x:row r="2586" spans="1:57" x14ac:dyDescent="0.3">
      <x:c r="J2586" s="23"/>
      <x:c r="Q2586" s="23"/>
      <x:c r="R2586" s="23"/>
      <x:c r="T2586" s="226"/>
      <x:c r="U2586" s="226"/>
      <x:c r="V2586" s="226"/>
      <x:c r="W2586" s="226"/>
      <x:c r="X2586" s="226"/>
      <x:c r="Y2586" s="226"/>
      <x:c r="Z2586" s="226"/>
      <x:c r="AA2586" s="226"/>
      <x:c r="AC2586" s="226"/>
      <x:c r="AE2586" s="222"/>
      <x:c r="AF2586" s="226"/>
      <x:c r="AH2586" s="222"/>
      <x:c r="AI2586" s="23"/>
      <x:c r="AJ2586" s="222"/>
      <x:c r="AK2586" s="222"/>
      <x:c r="AM2586" s="226"/>
      <x:c r="AN2586" s="222"/>
      <x:c r="AO2586" s="222"/>
    </x:row>
    <x:row r="2587" spans="1:57" x14ac:dyDescent="0.3">
      <x:c r="J2587" s="23"/>
      <x:c r="M2587" s="226"/>
      <x:c r="Q2587" s="23"/>
      <x:c r="R2587" s="23"/>
      <x:c r="T2587" s="226"/>
      <x:c r="U2587" s="226"/>
      <x:c r="V2587" s="226"/>
      <x:c r="W2587" s="226"/>
      <x:c r="X2587" s="226"/>
      <x:c r="Y2587" s="226"/>
      <x:c r="Z2587" s="226"/>
      <x:c r="AA2587" s="226"/>
      <x:c r="AC2587" s="226"/>
      <x:c r="AE2587" s="222"/>
      <x:c r="AF2587" s="226"/>
      <x:c r="AH2587" s="222"/>
      <x:c r="AI2587" s="23"/>
      <x:c r="AJ2587" s="222"/>
      <x:c r="AK2587" s="222"/>
      <x:c r="AM2587" s="226"/>
      <x:c r="AN2587" s="222"/>
      <x:c r="AO2587" s="222"/>
    </x:row>
    <x:row r="2588" spans="1:57" x14ac:dyDescent="0.3">
      <x:c r="J2588" s="23"/>
      <x:c r="M2588" s="226"/>
      <x:c r="Q2588" s="23"/>
      <x:c r="R2588" s="23"/>
      <x:c r="T2588" s="226"/>
      <x:c r="U2588" s="226"/>
      <x:c r="V2588" s="226"/>
      <x:c r="W2588" s="226"/>
      <x:c r="X2588" s="226"/>
      <x:c r="Y2588" s="226"/>
      <x:c r="Z2588" s="226"/>
      <x:c r="AA2588" s="226"/>
      <x:c r="AC2588" s="226"/>
      <x:c r="AE2588" s="222"/>
      <x:c r="AF2588" s="226"/>
      <x:c r="AH2588" s="222"/>
      <x:c r="AI2588" s="23"/>
      <x:c r="AJ2588" s="222"/>
      <x:c r="AK2588" s="222"/>
      <x:c r="AM2588" s="226"/>
      <x:c r="AN2588" s="222"/>
      <x:c r="AO2588" s="222"/>
    </x:row>
    <x:row r="2589" spans="1:57" x14ac:dyDescent="0.3">
      <x:c r="J2589" s="23"/>
      <x:c r="Q2589" s="23"/>
      <x:c r="R2589" s="23"/>
      <x:c r="T2589" s="226"/>
      <x:c r="U2589" s="226"/>
      <x:c r="V2589" s="226"/>
      <x:c r="W2589" s="226"/>
      <x:c r="X2589" s="226"/>
      <x:c r="Y2589" s="226"/>
      <x:c r="Z2589" s="226"/>
      <x:c r="AA2589" s="226"/>
      <x:c r="AC2589" s="226"/>
      <x:c r="AE2589" s="222"/>
      <x:c r="AF2589" s="226"/>
      <x:c r="AH2589" s="222"/>
      <x:c r="AI2589" s="23"/>
      <x:c r="AJ2589" s="222"/>
      <x:c r="AK2589" s="222"/>
      <x:c r="AM2589" s="226"/>
      <x:c r="AN2589" s="222"/>
      <x:c r="AO2589" s="222"/>
    </x:row>
    <x:row r="2590" spans="1:57" x14ac:dyDescent="0.3">
      <x:c r="J2590" s="23"/>
      <x:c r="Q2590" s="23"/>
      <x:c r="R2590" s="23"/>
      <x:c r="T2590" s="226"/>
      <x:c r="U2590" s="226"/>
      <x:c r="V2590" s="226"/>
      <x:c r="W2590" s="226"/>
      <x:c r="X2590" s="226"/>
      <x:c r="Y2590" s="226"/>
      <x:c r="Z2590" s="226"/>
      <x:c r="AA2590" s="226"/>
      <x:c r="AC2590" s="226"/>
      <x:c r="AE2590" s="222"/>
      <x:c r="AF2590" s="226"/>
      <x:c r="AH2590" s="222"/>
      <x:c r="AI2590" s="23"/>
      <x:c r="AJ2590" s="222"/>
      <x:c r="AK2590" s="222"/>
      <x:c r="AM2590" s="226"/>
      <x:c r="AN2590" s="222"/>
      <x:c r="AO2590" s="222"/>
    </x:row>
    <x:row r="2591" spans="1:57" x14ac:dyDescent="0.3">
      <x:c r="J2591" s="23"/>
      <x:c r="Q2591" s="23"/>
      <x:c r="R2591" s="23"/>
      <x:c r="T2591" s="226"/>
      <x:c r="U2591" s="226"/>
      <x:c r="V2591" s="226"/>
      <x:c r="W2591" s="226"/>
      <x:c r="X2591" s="226"/>
      <x:c r="Y2591" s="226"/>
      <x:c r="Z2591" s="226"/>
      <x:c r="AA2591" s="226"/>
      <x:c r="AC2591" s="226"/>
      <x:c r="AE2591" s="222"/>
      <x:c r="AF2591" s="226"/>
      <x:c r="AH2591" s="222"/>
      <x:c r="AI2591" s="23"/>
      <x:c r="AJ2591" s="222"/>
      <x:c r="AK2591" s="222"/>
      <x:c r="AM2591" s="226"/>
      <x:c r="AN2591" s="222"/>
      <x:c r="AO2591" s="222"/>
    </x:row>
    <x:row r="2592" spans="1:57" x14ac:dyDescent="0.3">
      <x:c r="J2592" s="23"/>
      <x:c r="Q2592" s="23"/>
      <x:c r="R2592" s="23"/>
      <x:c r="T2592" s="226"/>
      <x:c r="U2592" s="226"/>
      <x:c r="V2592" s="226"/>
      <x:c r="W2592" s="226"/>
      <x:c r="X2592" s="226"/>
      <x:c r="Y2592" s="226"/>
      <x:c r="Z2592" s="226"/>
      <x:c r="AA2592" s="226"/>
      <x:c r="AC2592" s="226"/>
      <x:c r="AE2592" s="222"/>
      <x:c r="AF2592" s="226"/>
      <x:c r="AH2592" s="222"/>
      <x:c r="AI2592" s="23"/>
      <x:c r="AJ2592" s="222"/>
      <x:c r="AK2592" s="222"/>
      <x:c r="AM2592" s="226"/>
      <x:c r="AN2592" s="222"/>
      <x:c r="AO2592" s="222"/>
    </x:row>
    <x:row r="2593" spans="1:57" x14ac:dyDescent="0.3">
      <x:c r="J2593" s="23"/>
      <x:c r="Q2593" s="23"/>
      <x:c r="R2593" s="23"/>
      <x:c r="T2593" s="226"/>
      <x:c r="U2593" s="226"/>
      <x:c r="V2593" s="226"/>
      <x:c r="W2593" s="226"/>
      <x:c r="X2593" s="226"/>
      <x:c r="Y2593" s="226"/>
      <x:c r="Z2593" s="226"/>
      <x:c r="AA2593" s="226"/>
      <x:c r="AC2593" s="226"/>
      <x:c r="AE2593" s="222"/>
      <x:c r="AF2593" s="226"/>
      <x:c r="AH2593" s="222"/>
      <x:c r="AI2593" s="23"/>
      <x:c r="AJ2593" s="222"/>
      <x:c r="AK2593" s="222"/>
      <x:c r="AM2593" s="226"/>
      <x:c r="AN2593" s="222"/>
      <x:c r="AO2593" s="222"/>
    </x:row>
    <x:row r="2594" spans="1:57" x14ac:dyDescent="0.3">
      <x:c r="J2594" s="23"/>
      <x:c r="M2594" s="226"/>
      <x:c r="Q2594" s="23"/>
      <x:c r="R2594" s="23"/>
      <x:c r="T2594" s="226"/>
      <x:c r="U2594" s="226"/>
      <x:c r="V2594" s="226"/>
      <x:c r="W2594" s="226"/>
      <x:c r="X2594" s="226"/>
      <x:c r="Y2594" s="226"/>
      <x:c r="Z2594" s="226"/>
      <x:c r="AA2594" s="226"/>
      <x:c r="AC2594" s="226"/>
      <x:c r="AE2594" s="222"/>
      <x:c r="AF2594" s="226"/>
      <x:c r="AH2594" s="222"/>
      <x:c r="AI2594" s="23"/>
      <x:c r="AJ2594" s="222"/>
      <x:c r="AK2594" s="222"/>
      <x:c r="AM2594" s="226"/>
      <x:c r="AN2594" s="222"/>
      <x:c r="AO2594" s="222"/>
    </x:row>
    <x:row r="2595" spans="1:57" x14ac:dyDescent="0.3">
      <x:c r="J2595" s="23"/>
      <x:c r="M2595" s="226"/>
      <x:c r="Q2595" s="23"/>
      <x:c r="R2595" s="23"/>
      <x:c r="T2595" s="226"/>
      <x:c r="U2595" s="226"/>
      <x:c r="V2595" s="226"/>
      <x:c r="W2595" s="226"/>
      <x:c r="X2595" s="226"/>
      <x:c r="Y2595" s="226"/>
      <x:c r="Z2595" s="226"/>
      <x:c r="AA2595" s="226"/>
      <x:c r="AC2595" s="226"/>
      <x:c r="AE2595" s="222"/>
      <x:c r="AF2595" s="226"/>
      <x:c r="AH2595" s="222"/>
      <x:c r="AI2595" s="23"/>
      <x:c r="AJ2595" s="222"/>
      <x:c r="AK2595" s="222"/>
      <x:c r="AM2595" s="226"/>
      <x:c r="AN2595" s="222"/>
      <x:c r="AO2595" s="222"/>
    </x:row>
    <x:row r="2596" spans="1:57" x14ac:dyDescent="0.3">
      <x:c r="J2596" s="23"/>
      <x:c r="M2596" s="226"/>
      <x:c r="Q2596" s="23"/>
      <x:c r="R2596" s="23"/>
      <x:c r="T2596" s="226"/>
      <x:c r="U2596" s="226"/>
      <x:c r="V2596" s="226"/>
      <x:c r="W2596" s="226"/>
      <x:c r="X2596" s="226"/>
      <x:c r="Y2596" s="226"/>
      <x:c r="Z2596" s="226"/>
      <x:c r="AA2596" s="226"/>
      <x:c r="AC2596" s="226"/>
      <x:c r="AE2596" s="222"/>
      <x:c r="AF2596" s="226"/>
      <x:c r="AH2596" s="222"/>
      <x:c r="AI2596" s="23"/>
      <x:c r="AJ2596" s="222"/>
      <x:c r="AK2596" s="222"/>
      <x:c r="AM2596" s="226"/>
      <x:c r="AN2596" s="222"/>
      <x:c r="AO2596" s="222"/>
    </x:row>
    <x:row r="2597" spans="1:57" x14ac:dyDescent="0.3">
      <x:c r="J2597" s="23"/>
      <x:c r="M2597" s="226"/>
      <x:c r="Q2597" s="23"/>
      <x:c r="R2597" s="23"/>
      <x:c r="T2597" s="226"/>
      <x:c r="U2597" s="226"/>
      <x:c r="V2597" s="226"/>
      <x:c r="W2597" s="226"/>
      <x:c r="X2597" s="226"/>
      <x:c r="Y2597" s="226"/>
      <x:c r="Z2597" s="226"/>
      <x:c r="AA2597" s="226"/>
      <x:c r="AC2597" s="226"/>
      <x:c r="AE2597" s="222"/>
      <x:c r="AF2597" s="226"/>
      <x:c r="AH2597" s="222"/>
      <x:c r="AI2597" s="23"/>
      <x:c r="AJ2597" s="222"/>
      <x:c r="AK2597" s="222"/>
      <x:c r="AM2597" s="226"/>
      <x:c r="AN2597" s="222"/>
      <x:c r="AO2597" s="222"/>
    </x:row>
    <x:row r="2598" spans="1:57" x14ac:dyDescent="0.3">
      <x:c r="J2598" s="23"/>
      <x:c r="M2598" s="226"/>
      <x:c r="Q2598" s="23"/>
      <x:c r="R2598" s="23"/>
      <x:c r="T2598" s="226"/>
      <x:c r="U2598" s="226"/>
      <x:c r="V2598" s="226"/>
      <x:c r="W2598" s="226"/>
      <x:c r="X2598" s="226"/>
      <x:c r="Y2598" s="226"/>
      <x:c r="Z2598" s="226"/>
      <x:c r="AA2598" s="226"/>
      <x:c r="AC2598" s="226"/>
      <x:c r="AE2598" s="222"/>
      <x:c r="AF2598" s="226"/>
      <x:c r="AH2598" s="222"/>
      <x:c r="AI2598" s="23"/>
      <x:c r="AJ2598" s="222"/>
      <x:c r="AK2598" s="222"/>
      <x:c r="AM2598" s="226"/>
      <x:c r="AN2598" s="222"/>
      <x:c r="AO2598" s="222"/>
    </x:row>
    <x:row r="2599" spans="1:57" x14ac:dyDescent="0.3">
      <x:c r="J2599" s="23"/>
      <x:c r="Q2599" s="23"/>
      <x:c r="R2599" s="23"/>
      <x:c r="T2599" s="226"/>
      <x:c r="U2599" s="226"/>
      <x:c r="V2599" s="226"/>
      <x:c r="W2599" s="226"/>
      <x:c r="X2599" s="226"/>
      <x:c r="Y2599" s="226"/>
      <x:c r="Z2599" s="226"/>
      <x:c r="AA2599" s="226"/>
      <x:c r="AC2599" s="226"/>
      <x:c r="AE2599" s="222"/>
      <x:c r="AF2599" s="226"/>
      <x:c r="AH2599" s="222"/>
      <x:c r="AI2599" s="23"/>
      <x:c r="AJ2599" s="222"/>
      <x:c r="AK2599" s="222"/>
      <x:c r="AM2599" s="226"/>
      <x:c r="AN2599" s="222"/>
      <x:c r="AO2599" s="222"/>
    </x:row>
    <x:row r="2600" spans="1:57" x14ac:dyDescent="0.3">
      <x:c r="J2600" s="23"/>
      <x:c r="Q2600" s="23"/>
      <x:c r="R2600" s="23"/>
      <x:c r="T2600" s="226"/>
      <x:c r="U2600" s="226"/>
      <x:c r="V2600" s="226"/>
      <x:c r="W2600" s="226"/>
      <x:c r="X2600" s="226"/>
      <x:c r="Y2600" s="226"/>
      <x:c r="Z2600" s="226"/>
      <x:c r="AA2600" s="226"/>
      <x:c r="AC2600" s="226"/>
      <x:c r="AE2600" s="222"/>
      <x:c r="AF2600" s="226"/>
      <x:c r="AH2600" s="222"/>
      <x:c r="AI2600" s="23"/>
      <x:c r="AJ2600" s="226"/>
      <x:c r="AK2600" s="226"/>
      <x:c r="AM2600" s="226"/>
      <x:c r="AN2600" s="226"/>
      <x:c r="AO2600" s="226"/>
    </x:row>
    <x:row r="2601" spans="1:57" x14ac:dyDescent="0.3">
      <x:c r="J2601" s="23"/>
      <x:c r="M2601" s="226"/>
      <x:c r="Q2601" s="23"/>
      <x:c r="R2601" s="23"/>
      <x:c r="T2601" s="226"/>
      <x:c r="U2601" s="226"/>
      <x:c r="V2601" s="226"/>
      <x:c r="W2601" s="226"/>
      <x:c r="X2601" s="226"/>
      <x:c r="Y2601" s="226"/>
      <x:c r="Z2601" s="226"/>
      <x:c r="AA2601" s="226"/>
      <x:c r="AC2601" s="226"/>
      <x:c r="AE2601" s="222"/>
      <x:c r="AF2601" s="226"/>
      <x:c r="AH2601" s="222"/>
      <x:c r="AI2601" s="23"/>
      <x:c r="AJ2601" s="222"/>
      <x:c r="AK2601" s="222"/>
      <x:c r="AM2601" s="226"/>
      <x:c r="AN2601" s="222"/>
      <x:c r="AO2601" s="222"/>
    </x:row>
    <x:row r="2602" spans="1:57" x14ac:dyDescent="0.3">
      <x:c r="J2602" s="23"/>
      <x:c r="Q2602" s="23"/>
      <x:c r="R2602" s="23"/>
      <x:c r="T2602" s="226"/>
      <x:c r="U2602" s="226"/>
      <x:c r="V2602" s="226"/>
      <x:c r="W2602" s="226"/>
      <x:c r="X2602" s="226"/>
      <x:c r="Y2602" s="226"/>
      <x:c r="Z2602" s="226"/>
      <x:c r="AA2602" s="226"/>
      <x:c r="AC2602" s="226"/>
      <x:c r="AE2602" s="222"/>
      <x:c r="AF2602" s="226"/>
      <x:c r="AH2602" s="226"/>
      <x:c r="AI2602" s="23"/>
      <x:c r="AJ2602" s="226"/>
      <x:c r="AK2602" s="226"/>
      <x:c r="AM2602" s="226"/>
      <x:c r="AN2602" s="226"/>
      <x:c r="AO2602" s="226"/>
    </x:row>
    <x:row r="2603" spans="1:57" x14ac:dyDescent="0.3">
      <x:c r="J2603" s="23"/>
      <x:c r="Q2603" s="23"/>
      <x:c r="R2603" s="23"/>
      <x:c r="T2603" s="226"/>
      <x:c r="U2603" s="226"/>
      <x:c r="V2603" s="226"/>
      <x:c r="W2603" s="226"/>
      <x:c r="X2603" s="226"/>
      <x:c r="Y2603" s="226"/>
      <x:c r="Z2603" s="226"/>
      <x:c r="AA2603" s="226"/>
      <x:c r="AC2603" s="226"/>
      <x:c r="AE2603" s="222"/>
      <x:c r="AF2603" s="226"/>
      <x:c r="AH2603" s="222"/>
      <x:c r="AI2603" s="23"/>
      <x:c r="AJ2603" s="222"/>
      <x:c r="AK2603" s="222"/>
      <x:c r="AM2603" s="226"/>
      <x:c r="AN2603" s="222"/>
      <x:c r="AO2603" s="222"/>
    </x:row>
    <x:row r="2604" spans="1:57" x14ac:dyDescent="0.3">
      <x:c r="J2604" s="23"/>
      <x:c r="M2604" s="226"/>
      <x:c r="Q2604" s="23"/>
      <x:c r="R2604" s="23"/>
      <x:c r="T2604" s="226"/>
      <x:c r="U2604" s="226"/>
      <x:c r="V2604" s="226"/>
      <x:c r="W2604" s="226"/>
      <x:c r="X2604" s="226"/>
      <x:c r="Y2604" s="226"/>
      <x:c r="Z2604" s="226"/>
      <x:c r="AA2604" s="226"/>
      <x:c r="AC2604" s="226"/>
      <x:c r="AE2604" s="226"/>
      <x:c r="AF2604" s="226"/>
      <x:c r="AH2604" s="222"/>
      <x:c r="AI2604" s="23"/>
      <x:c r="AJ2604" s="222"/>
      <x:c r="AK2604" s="222"/>
      <x:c r="AM2604" s="226"/>
      <x:c r="AN2604" s="222"/>
      <x:c r="AO2604" s="222"/>
    </x:row>
    <x:row r="2605" spans="1:57" x14ac:dyDescent="0.3">
      <x:c r="J2605" s="23"/>
      <x:c r="M2605" s="226"/>
      <x:c r="Q2605" s="23"/>
      <x:c r="R2605" s="23"/>
      <x:c r="T2605" s="226"/>
      <x:c r="U2605" s="226"/>
      <x:c r="V2605" s="226"/>
      <x:c r="W2605" s="226"/>
      <x:c r="X2605" s="226"/>
      <x:c r="Y2605" s="226"/>
      <x:c r="Z2605" s="226"/>
      <x:c r="AA2605" s="226"/>
      <x:c r="AC2605" s="226"/>
      <x:c r="AE2605" s="222"/>
      <x:c r="AF2605" s="226"/>
      <x:c r="AH2605" s="222"/>
      <x:c r="AI2605" s="23"/>
      <x:c r="AJ2605" s="222"/>
      <x:c r="AK2605" s="222"/>
      <x:c r="AM2605" s="226"/>
      <x:c r="AN2605" s="222"/>
      <x:c r="AO2605" s="222"/>
    </x:row>
    <x:row r="2606" spans="1:57" x14ac:dyDescent="0.3">
      <x:c r="J2606" s="23"/>
      <x:c r="Q2606" s="23"/>
      <x:c r="R2606" s="23"/>
      <x:c r="T2606" s="226"/>
      <x:c r="U2606" s="226"/>
      <x:c r="V2606" s="226"/>
      <x:c r="W2606" s="226"/>
      <x:c r="X2606" s="226"/>
      <x:c r="Y2606" s="226"/>
      <x:c r="Z2606" s="226"/>
      <x:c r="AA2606" s="226"/>
      <x:c r="AC2606" s="226"/>
      <x:c r="AE2606" s="222"/>
      <x:c r="AF2606" s="226"/>
      <x:c r="AH2606" s="222"/>
      <x:c r="AI2606" s="23"/>
      <x:c r="AJ2606" s="222"/>
      <x:c r="AK2606" s="222"/>
      <x:c r="AM2606" s="226"/>
      <x:c r="AN2606" s="222"/>
      <x:c r="AO2606" s="222"/>
    </x:row>
    <x:row r="2607" spans="1:57" x14ac:dyDescent="0.3">
      <x:c r="J2607" s="23"/>
      <x:c r="M2607" s="226"/>
      <x:c r="Q2607" s="23"/>
      <x:c r="R2607" s="23"/>
      <x:c r="T2607" s="226"/>
      <x:c r="U2607" s="226"/>
      <x:c r="V2607" s="226"/>
      <x:c r="W2607" s="226"/>
      <x:c r="X2607" s="226"/>
      <x:c r="Y2607" s="226"/>
      <x:c r="Z2607" s="226"/>
      <x:c r="AA2607" s="226"/>
      <x:c r="AC2607" s="226"/>
      <x:c r="AE2607" s="222"/>
      <x:c r="AF2607" s="226"/>
      <x:c r="AH2607" s="222"/>
      <x:c r="AI2607" s="23"/>
      <x:c r="AJ2607" s="222"/>
      <x:c r="AK2607" s="222"/>
      <x:c r="AM2607" s="226"/>
      <x:c r="AN2607" s="222"/>
      <x:c r="AO2607" s="222"/>
    </x:row>
    <x:row r="2608" spans="1:57" x14ac:dyDescent="0.3">
      <x:c r="J2608" s="23"/>
      <x:c r="M2608" s="226"/>
      <x:c r="Q2608" s="23"/>
      <x:c r="R2608" s="23"/>
      <x:c r="T2608" s="226"/>
      <x:c r="U2608" s="226"/>
      <x:c r="V2608" s="226"/>
      <x:c r="W2608" s="226"/>
      <x:c r="X2608" s="226"/>
      <x:c r="Y2608" s="226"/>
      <x:c r="Z2608" s="226"/>
      <x:c r="AA2608" s="226"/>
      <x:c r="AC2608" s="226"/>
      <x:c r="AE2608" s="222"/>
      <x:c r="AF2608" s="226"/>
      <x:c r="AH2608" s="222"/>
      <x:c r="AI2608" s="23"/>
      <x:c r="AJ2608" s="222"/>
      <x:c r="AK2608" s="222"/>
      <x:c r="AM2608" s="226"/>
      <x:c r="AN2608" s="222"/>
      <x:c r="AO2608" s="222"/>
    </x:row>
    <x:row r="2609" spans="1:57" x14ac:dyDescent="0.3">
      <x:c r="J2609" s="23"/>
      <x:c r="Q2609" s="23"/>
      <x:c r="R2609" s="23"/>
      <x:c r="T2609" s="226"/>
      <x:c r="U2609" s="226"/>
      <x:c r="V2609" s="226"/>
      <x:c r="W2609" s="226"/>
      <x:c r="X2609" s="226"/>
      <x:c r="Y2609" s="226"/>
      <x:c r="Z2609" s="226"/>
      <x:c r="AA2609" s="226"/>
      <x:c r="AC2609" s="226"/>
      <x:c r="AE2609" s="222"/>
      <x:c r="AF2609" s="226"/>
      <x:c r="AH2609" s="222"/>
      <x:c r="AI2609" s="23"/>
      <x:c r="AJ2609" s="222"/>
      <x:c r="AK2609" s="222"/>
      <x:c r="AM2609" s="226"/>
      <x:c r="AN2609" s="222"/>
      <x:c r="AO2609" s="222"/>
    </x:row>
    <x:row r="2610" spans="1:57" x14ac:dyDescent="0.3">
      <x:c r="J2610" s="23"/>
      <x:c r="M2610" s="226"/>
      <x:c r="Q2610" s="23"/>
      <x:c r="R2610" s="23"/>
      <x:c r="T2610" s="226"/>
      <x:c r="U2610" s="226"/>
      <x:c r="V2610" s="226"/>
      <x:c r="W2610" s="226"/>
      <x:c r="X2610" s="226"/>
      <x:c r="Y2610" s="226"/>
      <x:c r="Z2610" s="226"/>
      <x:c r="AA2610" s="226"/>
      <x:c r="AC2610" s="226"/>
      <x:c r="AE2610" s="222"/>
      <x:c r="AF2610" s="226"/>
      <x:c r="AH2610" s="222"/>
      <x:c r="AI2610" s="23"/>
      <x:c r="AJ2610" s="222"/>
      <x:c r="AK2610" s="222"/>
      <x:c r="AM2610" s="226"/>
      <x:c r="AN2610" s="222"/>
      <x:c r="AO2610" s="222"/>
    </x:row>
    <x:row r="2611" spans="1:57" x14ac:dyDescent="0.3">
      <x:c r="J2611" s="23"/>
      <x:c r="Q2611" s="23"/>
      <x:c r="R2611" s="23"/>
      <x:c r="T2611" s="226"/>
      <x:c r="U2611" s="226"/>
      <x:c r="V2611" s="226"/>
      <x:c r="W2611" s="226"/>
      <x:c r="X2611" s="226"/>
      <x:c r="Y2611" s="226"/>
      <x:c r="Z2611" s="226"/>
      <x:c r="AA2611" s="226"/>
      <x:c r="AC2611" s="226"/>
      <x:c r="AE2611" s="222"/>
      <x:c r="AF2611" s="226"/>
      <x:c r="AH2611" s="222"/>
      <x:c r="AI2611" s="23"/>
      <x:c r="AJ2611" s="226"/>
      <x:c r="AK2611" s="226"/>
      <x:c r="AM2611" s="226"/>
      <x:c r="AN2611" s="226"/>
      <x:c r="AO2611" s="226"/>
    </x:row>
    <x:row r="2612" spans="1:57" x14ac:dyDescent="0.3">
      <x:c r="J2612" s="23"/>
      <x:c r="M2612" s="226"/>
      <x:c r="Q2612" s="23"/>
      <x:c r="R2612" s="23"/>
      <x:c r="T2612" s="226"/>
      <x:c r="U2612" s="226"/>
      <x:c r="V2612" s="226"/>
      <x:c r="W2612" s="226"/>
      <x:c r="X2612" s="226"/>
      <x:c r="Y2612" s="226"/>
      <x:c r="Z2612" s="226"/>
      <x:c r="AA2612" s="226"/>
      <x:c r="AC2612" s="226"/>
      <x:c r="AE2612" s="222"/>
      <x:c r="AF2612" s="226"/>
      <x:c r="AH2612" s="222"/>
      <x:c r="AI2612" s="23"/>
      <x:c r="AJ2612" s="222"/>
      <x:c r="AK2612" s="222"/>
      <x:c r="AM2612" s="226"/>
      <x:c r="AN2612" s="222"/>
      <x:c r="AO2612" s="222"/>
    </x:row>
    <x:row r="2613" spans="1:57" x14ac:dyDescent="0.3">
      <x:c r="J2613" s="23"/>
      <x:c r="Q2613" s="23"/>
      <x:c r="R2613" s="23"/>
      <x:c r="T2613" s="226"/>
      <x:c r="U2613" s="226"/>
      <x:c r="V2613" s="226"/>
      <x:c r="W2613" s="226"/>
      <x:c r="X2613" s="226"/>
      <x:c r="Y2613" s="226"/>
      <x:c r="Z2613" s="226"/>
      <x:c r="AA2613" s="226"/>
      <x:c r="AC2613" s="226"/>
      <x:c r="AE2613" s="222"/>
      <x:c r="AF2613" s="226"/>
      <x:c r="AH2613" s="222"/>
      <x:c r="AI2613" s="23"/>
      <x:c r="AJ2613" s="222"/>
      <x:c r="AK2613" s="222"/>
      <x:c r="AM2613" s="226"/>
      <x:c r="AN2613" s="222"/>
      <x:c r="AO2613" s="222"/>
    </x:row>
    <x:row r="2614" spans="1:57" x14ac:dyDescent="0.3">
      <x:c r="J2614" s="23"/>
      <x:c r="Q2614" s="23"/>
      <x:c r="R2614" s="23"/>
      <x:c r="T2614" s="226"/>
      <x:c r="U2614" s="226"/>
      <x:c r="V2614" s="226"/>
      <x:c r="W2614" s="226"/>
      <x:c r="X2614" s="226"/>
      <x:c r="Y2614" s="226"/>
      <x:c r="Z2614" s="226"/>
      <x:c r="AA2614" s="226"/>
      <x:c r="AC2614" s="226"/>
      <x:c r="AE2614" s="222"/>
      <x:c r="AF2614" s="226"/>
      <x:c r="AH2614" s="222"/>
      <x:c r="AI2614" s="23"/>
      <x:c r="AJ2614" s="222"/>
      <x:c r="AK2614" s="222"/>
      <x:c r="AM2614" s="226"/>
      <x:c r="AN2614" s="222"/>
      <x:c r="AO2614" s="222"/>
    </x:row>
    <x:row r="2615" spans="1:57" x14ac:dyDescent="0.3">
      <x:c r="J2615" s="23"/>
      <x:c r="M2615" s="226"/>
      <x:c r="Q2615" s="23"/>
      <x:c r="R2615" s="23"/>
      <x:c r="T2615" s="226"/>
      <x:c r="U2615" s="226"/>
      <x:c r="V2615" s="226"/>
      <x:c r="W2615" s="226"/>
      <x:c r="X2615" s="226"/>
      <x:c r="Y2615" s="226"/>
      <x:c r="Z2615" s="226"/>
      <x:c r="AA2615" s="226"/>
      <x:c r="AC2615" s="226"/>
      <x:c r="AE2615" s="222"/>
      <x:c r="AF2615" s="226"/>
      <x:c r="AH2615" s="222"/>
      <x:c r="AI2615" s="23"/>
      <x:c r="AJ2615" s="222"/>
      <x:c r="AK2615" s="222"/>
      <x:c r="AM2615" s="226"/>
      <x:c r="AN2615" s="222"/>
      <x:c r="AO2615" s="222"/>
    </x:row>
    <x:row r="2616" spans="1:57" x14ac:dyDescent="0.3">
      <x:c r="J2616" s="23"/>
      <x:c r="Q2616" s="23"/>
      <x:c r="R2616" s="23"/>
      <x:c r="T2616" s="226"/>
      <x:c r="U2616" s="226"/>
      <x:c r="V2616" s="226"/>
      <x:c r="W2616" s="226"/>
      <x:c r="X2616" s="226"/>
      <x:c r="Y2616" s="226"/>
      <x:c r="Z2616" s="226"/>
      <x:c r="AA2616" s="226"/>
      <x:c r="AC2616" s="226"/>
      <x:c r="AE2616" s="226"/>
      <x:c r="AF2616" s="226"/>
      <x:c r="AH2616" s="222"/>
      <x:c r="AI2616" s="23"/>
      <x:c r="AJ2616" s="222"/>
      <x:c r="AK2616" s="222"/>
      <x:c r="AM2616" s="226"/>
      <x:c r="AN2616" s="222"/>
      <x:c r="AO2616" s="222"/>
    </x:row>
    <x:row r="2617" spans="1:57" x14ac:dyDescent="0.3">
      <x:c r="J2617" s="23"/>
      <x:c r="Q2617" s="23"/>
      <x:c r="R2617" s="23"/>
      <x:c r="T2617" s="226"/>
      <x:c r="U2617" s="226"/>
      <x:c r="V2617" s="226"/>
      <x:c r="W2617" s="226"/>
      <x:c r="X2617" s="226"/>
      <x:c r="Y2617" s="226"/>
      <x:c r="Z2617" s="226"/>
      <x:c r="AA2617" s="226"/>
      <x:c r="AC2617" s="226"/>
      <x:c r="AE2617" s="222"/>
      <x:c r="AF2617" s="226"/>
      <x:c r="AH2617" s="222"/>
      <x:c r="AI2617" s="23"/>
      <x:c r="AJ2617" s="222"/>
      <x:c r="AK2617" s="222"/>
      <x:c r="AM2617" s="226"/>
      <x:c r="AN2617" s="222"/>
      <x:c r="AO2617" s="222"/>
    </x:row>
    <x:row r="2618" spans="1:57" x14ac:dyDescent="0.3">
      <x:c r="J2618" s="23"/>
      <x:c r="Q2618" s="23"/>
      <x:c r="R2618" s="23"/>
      <x:c r="T2618" s="226"/>
      <x:c r="U2618" s="226"/>
      <x:c r="V2618" s="226"/>
      <x:c r="W2618" s="226"/>
      <x:c r="X2618" s="226"/>
      <x:c r="Y2618" s="226"/>
      <x:c r="Z2618" s="226"/>
      <x:c r="AA2618" s="226"/>
      <x:c r="AC2618" s="226"/>
      <x:c r="AE2618" s="222"/>
      <x:c r="AF2618" s="226"/>
      <x:c r="AH2618" s="222"/>
      <x:c r="AI2618" s="23"/>
      <x:c r="AJ2618" s="222"/>
      <x:c r="AK2618" s="222"/>
      <x:c r="AM2618" s="226"/>
      <x:c r="AN2618" s="222"/>
      <x:c r="AO2618" s="222"/>
    </x:row>
    <x:row r="2619" spans="1:57" x14ac:dyDescent="0.3">
      <x:c r="J2619" s="23"/>
      <x:c r="M2619" s="226"/>
      <x:c r="Q2619" s="23"/>
      <x:c r="R2619" s="23"/>
      <x:c r="T2619" s="226"/>
      <x:c r="U2619" s="226"/>
      <x:c r="V2619" s="226"/>
      <x:c r="W2619" s="226"/>
      <x:c r="X2619" s="226"/>
      <x:c r="Y2619" s="226"/>
      <x:c r="Z2619" s="226"/>
      <x:c r="AA2619" s="226"/>
      <x:c r="AC2619" s="226"/>
      <x:c r="AE2619" s="226"/>
      <x:c r="AF2619" s="226"/>
      <x:c r="AH2619" s="222"/>
      <x:c r="AI2619" s="23"/>
      <x:c r="AJ2619" s="222"/>
      <x:c r="AK2619" s="222"/>
      <x:c r="AM2619" s="226"/>
      <x:c r="AN2619" s="222"/>
      <x:c r="AO2619" s="222"/>
    </x:row>
    <x:row r="2620" spans="1:57" x14ac:dyDescent="0.3">
      <x:c r="J2620" s="23"/>
      <x:c r="Q2620" s="23"/>
      <x:c r="R2620" s="23"/>
      <x:c r="T2620" s="226"/>
      <x:c r="U2620" s="226"/>
      <x:c r="V2620" s="226"/>
      <x:c r="W2620" s="226"/>
      <x:c r="X2620" s="226"/>
      <x:c r="Y2620" s="226"/>
      <x:c r="Z2620" s="226"/>
      <x:c r="AA2620" s="226"/>
      <x:c r="AC2620" s="226"/>
      <x:c r="AE2620" s="222"/>
      <x:c r="AF2620" s="226"/>
      <x:c r="AH2620" s="222"/>
      <x:c r="AI2620" s="23"/>
      <x:c r="AJ2620" s="222"/>
      <x:c r="AK2620" s="222"/>
      <x:c r="AM2620" s="226"/>
      <x:c r="AN2620" s="222"/>
      <x:c r="AO2620" s="222"/>
    </x:row>
    <x:row r="2621" spans="1:57" x14ac:dyDescent="0.3">
      <x:c r="J2621" s="23"/>
      <x:c r="M2621" s="226"/>
      <x:c r="Q2621" s="23"/>
      <x:c r="R2621" s="23"/>
      <x:c r="T2621" s="226"/>
      <x:c r="U2621" s="226"/>
      <x:c r="V2621" s="226"/>
      <x:c r="W2621" s="226"/>
      <x:c r="X2621" s="226"/>
      <x:c r="Y2621" s="226"/>
      <x:c r="Z2621" s="226"/>
      <x:c r="AA2621" s="226"/>
      <x:c r="AC2621" s="226"/>
      <x:c r="AE2621" s="226"/>
      <x:c r="AF2621" s="226"/>
      <x:c r="AH2621" s="222"/>
      <x:c r="AI2621" s="23"/>
      <x:c r="AJ2621" s="222"/>
      <x:c r="AK2621" s="222"/>
      <x:c r="AM2621" s="226"/>
      <x:c r="AN2621" s="222"/>
      <x:c r="AO2621" s="222"/>
    </x:row>
    <x:row r="2622" spans="1:57" x14ac:dyDescent="0.3">
      <x:c r="J2622" s="23"/>
      <x:c r="M2622" s="226"/>
      <x:c r="Q2622" s="23"/>
      <x:c r="R2622" s="23"/>
      <x:c r="T2622" s="226"/>
      <x:c r="U2622" s="226"/>
      <x:c r="V2622" s="226"/>
      <x:c r="W2622" s="226"/>
      <x:c r="X2622" s="226"/>
      <x:c r="Y2622" s="226"/>
      <x:c r="Z2622" s="226"/>
      <x:c r="AA2622" s="226"/>
      <x:c r="AC2622" s="226"/>
      <x:c r="AE2622" s="226"/>
      <x:c r="AF2622" s="226"/>
      <x:c r="AH2622" s="222"/>
      <x:c r="AI2622" s="23"/>
      <x:c r="AJ2622" s="222"/>
      <x:c r="AK2622" s="222"/>
      <x:c r="AM2622" s="226"/>
      <x:c r="AN2622" s="222"/>
      <x:c r="AO2622" s="222"/>
    </x:row>
    <x:row r="2623" spans="1:57" x14ac:dyDescent="0.3">
      <x:c r="J2623" s="23"/>
      <x:c r="M2623" s="226"/>
      <x:c r="Q2623" s="23"/>
      <x:c r="R2623" s="23"/>
      <x:c r="T2623" s="226"/>
      <x:c r="U2623" s="226"/>
      <x:c r="V2623" s="226"/>
      <x:c r="W2623" s="226"/>
      <x:c r="X2623" s="226"/>
      <x:c r="Y2623" s="226"/>
      <x:c r="Z2623" s="226"/>
      <x:c r="AA2623" s="226"/>
      <x:c r="AC2623" s="226"/>
      <x:c r="AE2623" s="222"/>
      <x:c r="AF2623" s="226"/>
      <x:c r="AH2623" s="222"/>
      <x:c r="AI2623" s="23"/>
      <x:c r="AJ2623" s="222"/>
      <x:c r="AK2623" s="222"/>
      <x:c r="AM2623" s="226"/>
      <x:c r="AN2623" s="222"/>
      <x:c r="AO2623" s="222"/>
    </x:row>
    <x:row r="2624" spans="1:57" x14ac:dyDescent="0.3">
      <x:c r="J2624" s="23"/>
      <x:c r="M2624" s="226"/>
      <x:c r="Q2624" s="23"/>
      <x:c r="R2624" s="23"/>
      <x:c r="T2624" s="226"/>
      <x:c r="U2624" s="226"/>
      <x:c r="V2624" s="226"/>
      <x:c r="W2624" s="226"/>
      <x:c r="X2624" s="226"/>
      <x:c r="Y2624" s="226"/>
      <x:c r="Z2624" s="226"/>
      <x:c r="AA2624" s="226"/>
      <x:c r="AC2624" s="226"/>
      <x:c r="AE2624" s="226"/>
      <x:c r="AF2624" s="226"/>
      <x:c r="AH2624" s="222"/>
      <x:c r="AI2624" s="23"/>
      <x:c r="AJ2624" s="222"/>
      <x:c r="AK2624" s="222"/>
      <x:c r="AM2624" s="226"/>
      <x:c r="AN2624" s="222"/>
      <x:c r="AO2624" s="222"/>
    </x:row>
    <x:row r="2625" spans="1:57" x14ac:dyDescent="0.3">
      <x:c r="J2625" s="23"/>
      <x:c r="Q2625" s="23"/>
      <x:c r="R2625" s="23"/>
      <x:c r="T2625" s="226"/>
      <x:c r="U2625" s="226"/>
      <x:c r="V2625" s="226"/>
      <x:c r="W2625" s="226"/>
      <x:c r="X2625" s="226"/>
      <x:c r="Y2625" s="226"/>
      <x:c r="Z2625" s="226"/>
      <x:c r="AA2625" s="226"/>
      <x:c r="AC2625" s="226"/>
      <x:c r="AE2625" s="222"/>
      <x:c r="AF2625" s="226"/>
      <x:c r="AH2625" s="222"/>
      <x:c r="AI2625" s="23"/>
      <x:c r="AJ2625" s="222"/>
      <x:c r="AK2625" s="222"/>
      <x:c r="AM2625" s="226"/>
      <x:c r="AN2625" s="222"/>
      <x:c r="AO2625" s="222"/>
    </x:row>
    <x:row r="2626" spans="1:57" x14ac:dyDescent="0.3">
      <x:c r="J2626" s="23"/>
      <x:c r="M2626" s="226"/>
      <x:c r="Q2626" s="23"/>
      <x:c r="R2626" s="23"/>
      <x:c r="T2626" s="226"/>
      <x:c r="U2626" s="226"/>
      <x:c r="V2626" s="226"/>
      <x:c r="W2626" s="226"/>
      <x:c r="X2626" s="226"/>
      <x:c r="Y2626" s="226"/>
      <x:c r="Z2626" s="226"/>
      <x:c r="AA2626" s="226"/>
      <x:c r="AC2626" s="226"/>
      <x:c r="AE2626" s="222"/>
      <x:c r="AF2626" s="226"/>
      <x:c r="AH2626" s="222"/>
      <x:c r="AI2626" s="23"/>
      <x:c r="AJ2626" s="222"/>
      <x:c r="AK2626" s="222"/>
      <x:c r="AM2626" s="226"/>
      <x:c r="AN2626" s="222"/>
      <x:c r="AO2626" s="222"/>
    </x:row>
    <x:row r="2627" spans="1:57" x14ac:dyDescent="0.3">
      <x:c r="J2627" s="23"/>
      <x:c r="M2627" s="226"/>
      <x:c r="Q2627" s="23"/>
      <x:c r="R2627" s="23"/>
      <x:c r="T2627" s="226"/>
      <x:c r="U2627" s="226"/>
      <x:c r="V2627" s="226"/>
      <x:c r="W2627" s="226"/>
      <x:c r="X2627" s="226"/>
      <x:c r="Y2627" s="226"/>
      <x:c r="Z2627" s="226"/>
      <x:c r="AA2627" s="226"/>
      <x:c r="AC2627" s="226"/>
      <x:c r="AE2627" s="222"/>
      <x:c r="AF2627" s="226"/>
      <x:c r="AH2627" s="222"/>
      <x:c r="AI2627" s="23"/>
      <x:c r="AJ2627" s="222"/>
      <x:c r="AK2627" s="222"/>
      <x:c r="AM2627" s="226"/>
      <x:c r="AN2627" s="222"/>
      <x:c r="AO2627" s="222"/>
    </x:row>
    <x:row r="2628" spans="1:57" x14ac:dyDescent="0.3">
      <x:c r="J2628" s="23"/>
      <x:c r="Q2628" s="23"/>
      <x:c r="R2628" s="23"/>
      <x:c r="T2628" s="226"/>
      <x:c r="U2628" s="226"/>
      <x:c r="V2628" s="226"/>
      <x:c r="W2628" s="226"/>
      <x:c r="X2628" s="226"/>
      <x:c r="Y2628" s="226"/>
      <x:c r="Z2628" s="226"/>
      <x:c r="AA2628" s="226"/>
      <x:c r="AC2628" s="226"/>
      <x:c r="AE2628" s="222"/>
      <x:c r="AF2628" s="226"/>
      <x:c r="AH2628" s="222"/>
      <x:c r="AI2628" s="23"/>
      <x:c r="AJ2628" s="222"/>
      <x:c r="AK2628" s="222"/>
      <x:c r="AM2628" s="226"/>
      <x:c r="AN2628" s="222"/>
      <x:c r="AO2628" s="222"/>
    </x:row>
    <x:row r="2629" spans="1:57" x14ac:dyDescent="0.3">
      <x:c r="J2629" s="23"/>
      <x:c r="Q2629" s="23"/>
      <x:c r="R2629" s="23"/>
      <x:c r="T2629" s="226"/>
      <x:c r="U2629" s="226"/>
      <x:c r="V2629" s="226"/>
      <x:c r="W2629" s="226"/>
      <x:c r="X2629" s="226"/>
      <x:c r="Y2629" s="226"/>
      <x:c r="Z2629" s="226"/>
      <x:c r="AA2629" s="226"/>
      <x:c r="AC2629" s="226"/>
      <x:c r="AE2629" s="222"/>
      <x:c r="AF2629" s="226"/>
      <x:c r="AH2629" s="222"/>
      <x:c r="AI2629" s="23"/>
      <x:c r="AJ2629" s="222"/>
      <x:c r="AK2629" s="222"/>
      <x:c r="AM2629" s="226"/>
      <x:c r="AN2629" s="222"/>
      <x:c r="AO2629" s="222"/>
    </x:row>
    <x:row r="2630" spans="1:57" x14ac:dyDescent="0.3">
      <x:c r="J2630" s="23"/>
      <x:c r="Q2630" s="23"/>
      <x:c r="R2630" s="23"/>
      <x:c r="T2630" s="226"/>
      <x:c r="U2630" s="226"/>
      <x:c r="V2630" s="226"/>
      <x:c r="W2630" s="226"/>
      <x:c r="X2630" s="226"/>
      <x:c r="Y2630" s="226"/>
      <x:c r="Z2630" s="226"/>
      <x:c r="AA2630" s="226"/>
      <x:c r="AC2630" s="226"/>
      <x:c r="AE2630" s="222"/>
      <x:c r="AF2630" s="226"/>
      <x:c r="AH2630" s="222"/>
      <x:c r="AI2630" s="23"/>
      <x:c r="AJ2630" s="222"/>
      <x:c r="AK2630" s="222"/>
      <x:c r="AM2630" s="226"/>
      <x:c r="AN2630" s="222"/>
      <x:c r="AO2630" s="222"/>
    </x:row>
    <x:row r="2631" spans="1:57" x14ac:dyDescent="0.3">
      <x:c r="J2631" s="23"/>
      <x:c r="Q2631" s="23"/>
      <x:c r="R2631" s="23"/>
      <x:c r="T2631" s="226"/>
      <x:c r="U2631" s="226"/>
      <x:c r="V2631" s="226"/>
      <x:c r="W2631" s="226"/>
      <x:c r="X2631" s="226"/>
      <x:c r="Y2631" s="226"/>
      <x:c r="Z2631" s="222"/>
      <x:c r="AA2631" s="222"/>
      <x:c r="AC2631" s="222"/>
      <x:c r="AE2631" s="226"/>
      <x:c r="AF2631" s="226"/>
      <x:c r="AH2631" s="226"/>
      <x:c r="AI2631" s="23"/>
      <x:c r="AJ2631" s="222"/>
      <x:c r="AK2631" s="222"/>
      <x:c r="AM2631" s="226"/>
      <x:c r="AN2631" s="222"/>
      <x:c r="AO2631" s="222"/>
    </x:row>
    <x:row r="2632" spans="1:57" x14ac:dyDescent="0.3">
      <x:c r="J2632" s="23"/>
      <x:c r="Q2632" s="23"/>
      <x:c r="R2632" s="23"/>
      <x:c r="T2632" s="226"/>
      <x:c r="U2632" s="226"/>
      <x:c r="V2632" s="226"/>
      <x:c r="W2632" s="226"/>
      <x:c r="X2632" s="226"/>
      <x:c r="Y2632" s="226"/>
      <x:c r="Z2632" s="226"/>
      <x:c r="AA2632" s="226"/>
      <x:c r="AC2632" s="226"/>
      <x:c r="AE2632" s="222"/>
      <x:c r="AF2632" s="226"/>
      <x:c r="AH2632" s="222"/>
      <x:c r="AI2632" s="23"/>
      <x:c r="AJ2632" s="222"/>
      <x:c r="AK2632" s="222"/>
      <x:c r="AM2632" s="226"/>
      <x:c r="AN2632" s="222"/>
      <x:c r="AO2632" s="222"/>
    </x:row>
    <x:row r="2633" spans="1:57" x14ac:dyDescent="0.3">
      <x:c r="J2633" s="23"/>
      <x:c r="M2633" s="226"/>
      <x:c r="Q2633" s="23"/>
      <x:c r="R2633" s="23"/>
      <x:c r="T2633" s="226"/>
      <x:c r="U2633" s="226"/>
      <x:c r="V2633" s="226"/>
      <x:c r="W2633" s="226"/>
      <x:c r="X2633" s="226"/>
      <x:c r="Y2633" s="226"/>
      <x:c r="Z2633" s="226"/>
      <x:c r="AA2633" s="226"/>
      <x:c r="AC2633" s="226"/>
      <x:c r="AE2633" s="222"/>
      <x:c r="AF2633" s="226"/>
      <x:c r="AH2633" s="222"/>
      <x:c r="AI2633" s="23"/>
      <x:c r="AJ2633" s="222"/>
      <x:c r="AK2633" s="222"/>
      <x:c r="AM2633" s="226"/>
      <x:c r="AN2633" s="222"/>
      <x:c r="AO2633" s="222"/>
    </x:row>
    <x:row r="2634" spans="1:57" x14ac:dyDescent="0.3">
      <x:c r="J2634" s="23"/>
      <x:c r="M2634" s="226"/>
      <x:c r="Q2634" s="23"/>
      <x:c r="R2634" s="23"/>
      <x:c r="T2634" s="226"/>
      <x:c r="U2634" s="226"/>
      <x:c r="V2634" s="226"/>
      <x:c r="W2634" s="226"/>
      <x:c r="X2634" s="226"/>
      <x:c r="Y2634" s="226"/>
      <x:c r="Z2634" s="226"/>
      <x:c r="AA2634" s="226"/>
      <x:c r="AC2634" s="226"/>
      <x:c r="AE2634" s="222"/>
      <x:c r="AF2634" s="226"/>
      <x:c r="AH2634" s="222"/>
      <x:c r="AI2634" s="23"/>
      <x:c r="AJ2634" s="222"/>
      <x:c r="AK2634" s="222"/>
      <x:c r="AM2634" s="226"/>
      <x:c r="AN2634" s="222"/>
      <x:c r="AO2634" s="222"/>
    </x:row>
    <x:row r="2635" spans="1:57" x14ac:dyDescent="0.3">
      <x:c r="J2635" s="23"/>
      <x:c r="M2635" s="226"/>
      <x:c r="Q2635" s="23"/>
      <x:c r="R2635" s="23"/>
      <x:c r="T2635" s="226"/>
      <x:c r="U2635" s="226"/>
      <x:c r="V2635" s="226"/>
      <x:c r="W2635" s="226"/>
      <x:c r="X2635" s="226"/>
      <x:c r="Y2635" s="226"/>
      <x:c r="Z2635" s="226"/>
      <x:c r="AA2635" s="226"/>
      <x:c r="AC2635" s="226"/>
      <x:c r="AE2635" s="222"/>
      <x:c r="AF2635" s="226"/>
      <x:c r="AH2635" s="222"/>
      <x:c r="AI2635" s="23"/>
      <x:c r="AJ2635" s="222"/>
      <x:c r="AK2635" s="222"/>
      <x:c r="AM2635" s="226"/>
      <x:c r="AN2635" s="222"/>
      <x:c r="AO2635" s="222"/>
    </x:row>
    <x:row r="2636" spans="1:57" x14ac:dyDescent="0.3">
      <x:c r="J2636" s="23"/>
      <x:c r="M2636" s="226"/>
      <x:c r="Q2636" s="23"/>
      <x:c r="R2636" s="23"/>
      <x:c r="T2636" s="226"/>
      <x:c r="U2636" s="226"/>
      <x:c r="V2636" s="226"/>
      <x:c r="W2636" s="226"/>
      <x:c r="X2636" s="226"/>
      <x:c r="Y2636" s="226"/>
      <x:c r="Z2636" s="226"/>
      <x:c r="AA2636" s="226"/>
      <x:c r="AC2636" s="226"/>
      <x:c r="AE2636" s="222"/>
      <x:c r="AF2636" s="226"/>
      <x:c r="AH2636" s="222"/>
      <x:c r="AI2636" s="23"/>
      <x:c r="AJ2636" s="222"/>
      <x:c r="AK2636" s="222"/>
      <x:c r="AM2636" s="226"/>
      <x:c r="AN2636" s="222"/>
      <x:c r="AO2636" s="222"/>
    </x:row>
    <x:row r="2637" spans="1:57" x14ac:dyDescent="0.3">
      <x:c r="J2637" s="23"/>
      <x:c r="M2637" s="226"/>
      <x:c r="Q2637" s="23"/>
      <x:c r="R2637" s="23"/>
      <x:c r="T2637" s="226"/>
      <x:c r="U2637" s="226"/>
      <x:c r="V2637" s="226"/>
      <x:c r="W2637" s="226"/>
      <x:c r="X2637" s="226"/>
      <x:c r="Y2637" s="226"/>
      <x:c r="Z2637" s="226"/>
      <x:c r="AA2637" s="226"/>
      <x:c r="AC2637" s="226"/>
      <x:c r="AE2637" s="222"/>
      <x:c r="AF2637" s="226"/>
      <x:c r="AH2637" s="222"/>
      <x:c r="AI2637" s="23"/>
      <x:c r="AJ2637" s="222"/>
      <x:c r="AK2637" s="222"/>
      <x:c r="AM2637" s="226"/>
      <x:c r="AN2637" s="222"/>
      <x:c r="AO2637" s="222"/>
    </x:row>
    <x:row r="2638" spans="1:57" x14ac:dyDescent="0.3">
      <x:c r="J2638" s="23"/>
      <x:c r="Q2638" s="23"/>
      <x:c r="R2638" s="23"/>
      <x:c r="T2638" s="226"/>
      <x:c r="U2638" s="226"/>
      <x:c r="V2638" s="226"/>
      <x:c r="W2638" s="226"/>
      <x:c r="X2638" s="226"/>
      <x:c r="Y2638" s="226"/>
      <x:c r="Z2638" s="226"/>
      <x:c r="AA2638" s="226"/>
      <x:c r="AC2638" s="226"/>
      <x:c r="AE2638" s="222"/>
      <x:c r="AF2638" s="226"/>
      <x:c r="AH2638" s="222"/>
      <x:c r="AI2638" s="23"/>
      <x:c r="AJ2638" s="222"/>
      <x:c r="AK2638" s="222"/>
      <x:c r="AM2638" s="226"/>
      <x:c r="AN2638" s="222"/>
      <x:c r="AO2638" s="222"/>
    </x:row>
    <x:row r="2639" spans="1:57" x14ac:dyDescent="0.3">
      <x:c r="J2639" s="23"/>
      <x:c r="Q2639" s="23"/>
      <x:c r="R2639" s="23"/>
      <x:c r="T2639" s="226"/>
      <x:c r="U2639" s="226"/>
      <x:c r="V2639" s="226"/>
      <x:c r="W2639" s="226"/>
      <x:c r="X2639" s="226"/>
      <x:c r="Y2639" s="226"/>
      <x:c r="Z2639" s="226"/>
      <x:c r="AA2639" s="226"/>
      <x:c r="AC2639" s="226"/>
      <x:c r="AE2639" s="222"/>
      <x:c r="AF2639" s="226"/>
      <x:c r="AH2639" s="222"/>
      <x:c r="AI2639" s="23"/>
      <x:c r="AJ2639" s="222"/>
      <x:c r="AK2639" s="222"/>
      <x:c r="AM2639" s="226"/>
      <x:c r="AN2639" s="222"/>
      <x:c r="AO2639" s="222"/>
    </x:row>
    <x:row r="2640" spans="1:57" x14ac:dyDescent="0.3">
      <x:c r="J2640" s="23"/>
      <x:c r="M2640" s="226"/>
      <x:c r="Q2640" s="23"/>
      <x:c r="R2640" s="23"/>
      <x:c r="T2640" s="226"/>
      <x:c r="U2640" s="226"/>
      <x:c r="V2640" s="226"/>
      <x:c r="W2640" s="226"/>
      <x:c r="X2640" s="226"/>
      <x:c r="Y2640" s="226"/>
      <x:c r="Z2640" s="226"/>
      <x:c r="AA2640" s="226"/>
      <x:c r="AC2640" s="226"/>
      <x:c r="AE2640" s="226"/>
      <x:c r="AF2640" s="226"/>
      <x:c r="AH2640" s="222"/>
      <x:c r="AI2640" s="23"/>
      <x:c r="AJ2640" s="222"/>
      <x:c r="AK2640" s="222"/>
      <x:c r="AM2640" s="226"/>
      <x:c r="AN2640" s="222"/>
      <x:c r="AO2640" s="222"/>
    </x:row>
    <x:row r="2641" spans="1:57" x14ac:dyDescent="0.3">
      <x:c r="J2641" s="23"/>
      <x:c r="M2641" s="226"/>
      <x:c r="Q2641" s="23"/>
      <x:c r="R2641" s="23"/>
      <x:c r="T2641" s="226"/>
      <x:c r="U2641" s="226"/>
      <x:c r="V2641" s="226"/>
      <x:c r="W2641" s="226"/>
      <x:c r="X2641" s="226"/>
      <x:c r="Y2641" s="226"/>
      <x:c r="Z2641" s="226"/>
      <x:c r="AA2641" s="226"/>
      <x:c r="AC2641" s="226"/>
      <x:c r="AE2641" s="222"/>
      <x:c r="AF2641" s="226"/>
      <x:c r="AH2641" s="222"/>
      <x:c r="AI2641" s="23"/>
      <x:c r="AJ2641" s="222"/>
      <x:c r="AK2641" s="222"/>
      <x:c r="AM2641" s="226"/>
      <x:c r="AN2641" s="222"/>
      <x:c r="AO2641" s="222"/>
    </x:row>
    <x:row r="2642" spans="1:57" x14ac:dyDescent="0.3">
      <x:c r="J2642" s="23"/>
      <x:c r="Q2642" s="23"/>
      <x:c r="R2642" s="23"/>
      <x:c r="T2642" s="226"/>
      <x:c r="U2642" s="226"/>
      <x:c r="V2642" s="226"/>
      <x:c r="W2642" s="226"/>
      <x:c r="X2642" s="226"/>
      <x:c r="Y2642" s="226"/>
      <x:c r="Z2642" s="226"/>
      <x:c r="AA2642" s="226"/>
      <x:c r="AC2642" s="226"/>
      <x:c r="AE2642" s="222"/>
      <x:c r="AF2642" s="226"/>
      <x:c r="AH2642" s="222"/>
      <x:c r="AI2642" s="23"/>
      <x:c r="AJ2642" s="222"/>
      <x:c r="AK2642" s="222"/>
      <x:c r="AM2642" s="226"/>
      <x:c r="AN2642" s="222"/>
      <x:c r="AO2642" s="222"/>
    </x:row>
    <x:row r="2643" spans="1:57" x14ac:dyDescent="0.3">
      <x:c r="J2643" s="23"/>
      <x:c r="M2643" s="226"/>
      <x:c r="Q2643" s="23"/>
      <x:c r="R2643" s="23"/>
      <x:c r="T2643" s="226"/>
      <x:c r="U2643" s="226"/>
      <x:c r="V2643" s="226"/>
      <x:c r="W2643" s="226"/>
      <x:c r="X2643" s="226"/>
      <x:c r="Y2643" s="226"/>
      <x:c r="Z2643" s="226"/>
      <x:c r="AA2643" s="226"/>
      <x:c r="AC2643" s="226"/>
      <x:c r="AE2643" s="222"/>
      <x:c r="AF2643" s="226"/>
      <x:c r="AH2643" s="222"/>
      <x:c r="AI2643" s="23"/>
      <x:c r="AJ2643" s="222"/>
      <x:c r="AK2643" s="222"/>
      <x:c r="AM2643" s="226"/>
      <x:c r="AN2643" s="222"/>
      <x:c r="AO2643" s="222"/>
    </x:row>
    <x:row r="2644" spans="1:57" x14ac:dyDescent="0.3">
      <x:c r="J2644" s="23"/>
      <x:c r="Q2644" s="23"/>
      <x:c r="R2644" s="23"/>
      <x:c r="T2644" s="226"/>
      <x:c r="U2644" s="226"/>
      <x:c r="V2644" s="226"/>
      <x:c r="W2644" s="226"/>
      <x:c r="X2644" s="226"/>
      <x:c r="Y2644" s="226"/>
      <x:c r="Z2644" s="226"/>
      <x:c r="AA2644" s="226"/>
      <x:c r="AC2644" s="226"/>
      <x:c r="AE2644" s="222"/>
      <x:c r="AF2644" s="226"/>
      <x:c r="AH2644" s="222"/>
      <x:c r="AI2644" s="23"/>
      <x:c r="AJ2644" s="222"/>
      <x:c r="AK2644" s="226"/>
      <x:c r="AM2644" s="226"/>
      <x:c r="AN2644" s="222"/>
      <x:c r="AO2644" s="226"/>
    </x:row>
    <x:row r="2645" spans="1:57" x14ac:dyDescent="0.3">
      <x:c r="J2645" s="23"/>
      <x:c r="M2645" s="226"/>
      <x:c r="Q2645" s="23"/>
      <x:c r="R2645" s="23"/>
      <x:c r="T2645" s="226"/>
      <x:c r="U2645" s="226"/>
      <x:c r="V2645" s="226"/>
      <x:c r="W2645" s="226"/>
      <x:c r="X2645" s="226"/>
      <x:c r="Y2645" s="226"/>
      <x:c r="Z2645" s="226"/>
      <x:c r="AA2645" s="226"/>
      <x:c r="AC2645" s="226"/>
      <x:c r="AE2645" s="222"/>
      <x:c r="AF2645" s="226"/>
      <x:c r="AH2645" s="222"/>
      <x:c r="AI2645" s="23"/>
      <x:c r="AJ2645" s="222"/>
      <x:c r="AK2645" s="222"/>
      <x:c r="AM2645" s="226"/>
      <x:c r="AN2645" s="222"/>
      <x:c r="AO2645" s="222"/>
    </x:row>
    <x:row r="2646" spans="1:57" x14ac:dyDescent="0.3">
      <x:c r="J2646" s="23"/>
      <x:c r="M2646" s="226"/>
      <x:c r="Q2646" s="23"/>
      <x:c r="R2646" s="23"/>
      <x:c r="T2646" s="226"/>
      <x:c r="U2646" s="226"/>
      <x:c r="V2646" s="226"/>
      <x:c r="W2646" s="226"/>
      <x:c r="X2646" s="226"/>
      <x:c r="Y2646" s="226"/>
      <x:c r="Z2646" s="226"/>
      <x:c r="AA2646" s="226"/>
      <x:c r="AC2646" s="226"/>
      <x:c r="AE2646" s="222"/>
      <x:c r="AF2646" s="226"/>
      <x:c r="AH2646" s="222"/>
      <x:c r="AI2646" s="23"/>
      <x:c r="AJ2646" s="222"/>
      <x:c r="AK2646" s="222"/>
      <x:c r="AM2646" s="226"/>
      <x:c r="AN2646" s="222"/>
      <x:c r="AO2646" s="222"/>
    </x:row>
    <x:row r="2647" spans="1:57" x14ac:dyDescent="0.3">
      <x:c r="J2647" s="23"/>
      <x:c r="Q2647" s="23"/>
      <x:c r="R2647" s="23"/>
      <x:c r="T2647" s="226"/>
      <x:c r="U2647" s="226"/>
      <x:c r="V2647" s="226"/>
      <x:c r="W2647" s="226"/>
      <x:c r="X2647" s="226"/>
      <x:c r="Y2647" s="226"/>
      <x:c r="Z2647" s="226"/>
      <x:c r="AA2647" s="226"/>
      <x:c r="AC2647" s="226"/>
      <x:c r="AE2647" s="222"/>
      <x:c r="AF2647" s="226"/>
      <x:c r="AH2647" s="222"/>
      <x:c r="AI2647" s="23"/>
      <x:c r="AJ2647" s="222"/>
      <x:c r="AK2647" s="222"/>
      <x:c r="AM2647" s="226"/>
      <x:c r="AN2647" s="222"/>
      <x:c r="AO2647" s="222"/>
    </x:row>
    <x:row r="2648" spans="1:57" x14ac:dyDescent="0.3">
      <x:c r="J2648" s="23"/>
      <x:c r="Q2648" s="23"/>
      <x:c r="R2648" s="23"/>
      <x:c r="T2648" s="226"/>
      <x:c r="U2648" s="226"/>
      <x:c r="V2648" s="226"/>
      <x:c r="W2648" s="226"/>
      <x:c r="X2648" s="226"/>
      <x:c r="Y2648" s="226"/>
      <x:c r="Z2648" s="226"/>
      <x:c r="AA2648" s="226"/>
      <x:c r="AC2648" s="226"/>
      <x:c r="AE2648" s="222"/>
      <x:c r="AF2648" s="226"/>
      <x:c r="AH2648" s="222"/>
      <x:c r="AI2648" s="23"/>
      <x:c r="AJ2648" s="222"/>
      <x:c r="AK2648" s="222"/>
      <x:c r="AM2648" s="226"/>
      <x:c r="AN2648" s="222"/>
      <x:c r="AO2648" s="222"/>
    </x:row>
    <x:row r="2649" spans="1:57" x14ac:dyDescent="0.3">
      <x:c r="J2649" s="23"/>
      <x:c r="Q2649" s="23"/>
      <x:c r="R2649" s="23"/>
      <x:c r="T2649" s="226"/>
      <x:c r="U2649" s="226"/>
      <x:c r="V2649" s="226"/>
      <x:c r="W2649" s="226"/>
      <x:c r="X2649" s="226"/>
      <x:c r="Y2649" s="226"/>
      <x:c r="Z2649" s="226"/>
      <x:c r="AA2649" s="226"/>
      <x:c r="AC2649" s="226"/>
      <x:c r="AE2649" s="222"/>
      <x:c r="AF2649" s="226"/>
      <x:c r="AH2649" s="222"/>
      <x:c r="AI2649" s="23"/>
      <x:c r="AJ2649" s="222"/>
      <x:c r="AK2649" s="222"/>
      <x:c r="AM2649" s="226"/>
      <x:c r="AN2649" s="222"/>
      <x:c r="AO2649" s="222"/>
    </x:row>
    <x:row r="2650" spans="1:57" x14ac:dyDescent="0.3">
      <x:c r="J2650" s="23"/>
      <x:c r="M2650" s="226"/>
      <x:c r="Q2650" s="23"/>
      <x:c r="R2650" s="23"/>
      <x:c r="T2650" s="226"/>
      <x:c r="U2650" s="226"/>
      <x:c r="V2650" s="226"/>
      <x:c r="W2650" s="226"/>
      <x:c r="X2650" s="226"/>
      <x:c r="Y2650" s="226"/>
      <x:c r="Z2650" s="226"/>
      <x:c r="AA2650" s="226"/>
      <x:c r="AC2650" s="226"/>
      <x:c r="AE2650" s="222"/>
      <x:c r="AF2650" s="226"/>
      <x:c r="AH2650" s="222"/>
      <x:c r="AI2650" s="23"/>
      <x:c r="AJ2650" s="222"/>
      <x:c r="AK2650" s="222"/>
      <x:c r="AM2650" s="226"/>
      <x:c r="AN2650" s="222"/>
      <x:c r="AO2650" s="222"/>
    </x:row>
    <x:row r="2651" spans="1:57" x14ac:dyDescent="0.3">
      <x:c r="J2651" s="23"/>
      <x:c r="M2651" s="226"/>
      <x:c r="Q2651" s="23"/>
      <x:c r="R2651" s="23"/>
      <x:c r="T2651" s="226"/>
      <x:c r="U2651" s="226"/>
      <x:c r="V2651" s="226"/>
      <x:c r="W2651" s="226"/>
      <x:c r="X2651" s="226"/>
      <x:c r="Y2651" s="226"/>
      <x:c r="Z2651" s="226"/>
      <x:c r="AA2651" s="226"/>
      <x:c r="AC2651" s="226"/>
      <x:c r="AE2651" s="222"/>
      <x:c r="AF2651" s="226"/>
      <x:c r="AH2651" s="222"/>
      <x:c r="AI2651" s="23"/>
      <x:c r="AJ2651" s="222"/>
      <x:c r="AK2651" s="222"/>
      <x:c r="AM2651" s="226"/>
      <x:c r="AN2651" s="222"/>
      <x:c r="AO2651" s="222"/>
    </x:row>
    <x:row r="2652" spans="1:57" x14ac:dyDescent="0.3">
      <x:c r="J2652" s="23"/>
      <x:c r="Q2652" s="23"/>
      <x:c r="R2652" s="23"/>
      <x:c r="T2652" s="226"/>
      <x:c r="U2652" s="226"/>
      <x:c r="V2652" s="226"/>
      <x:c r="W2652" s="226"/>
      <x:c r="X2652" s="226"/>
      <x:c r="Y2652" s="226"/>
      <x:c r="Z2652" s="226"/>
      <x:c r="AA2652" s="226"/>
      <x:c r="AC2652" s="226"/>
      <x:c r="AE2652" s="226"/>
      <x:c r="AF2652" s="226"/>
      <x:c r="AH2652" s="222"/>
      <x:c r="AI2652" s="23"/>
      <x:c r="AJ2652" s="222"/>
      <x:c r="AK2652" s="222"/>
      <x:c r="AM2652" s="226"/>
      <x:c r="AN2652" s="222"/>
      <x:c r="AO2652" s="222"/>
    </x:row>
    <x:row r="2653" spans="1:57" x14ac:dyDescent="0.3">
      <x:c r="J2653" s="23"/>
      <x:c r="M2653" s="226"/>
      <x:c r="Q2653" s="23"/>
      <x:c r="R2653" s="23"/>
      <x:c r="T2653" s="226"/>
      <x:c r="U2653" s="226"/>
      <x:c r="V2653" s="226"/>
      <x:c r="W2653" s="226"/>
      <x:c r="X2653" s="226"/>
      <x:c r="Y2653" s="226"/>
      <x:c r="Z2653" s="226"/>
      <x:c r="AA2653" s="226"/>
      <x:c r="AC2653" s="226"/>
      <x:c r="AE2653" s="226"/>
      <x:c r="AF2653" s="226"/>
      <x:c r="AH2653" s="222"/>
      <x:c r="AI2653" s="23"/>
      <x:c r="AJ2653" s="222"/>
      <x:c r="AK2653" s="222"/>
      <x:c r="AM2653" s="226"/>
      <x:c r="AN2653" s="222"/>
      <x:c r="AO2653" s="222"/>
    </x:row>
    <x:row r="2654" spans="1:57" x14ac:dyDescent="0.3">
      <x:c r="J2654" s="23"/>
      <x:c r="M2654" s="226"/>
      <x:c r="Q2654" s="23"/>
      <x:c r="R2654" s="23"/>
      <x:c r="T2654" s="226"/>
      <x:c r="U2654" s="226"/>
      <x:c r="V2654" s="226"/>
      <x:c r="W2654" s="226"/>
      <x:c r="X2654" s="226"/>
      <x:c r="Y2654" s="226"/>
      <x:c r="Z2654" s="226"/>
      <x:c r="AA2654" s="226"/>
      <x:c r="AC2654" s="226"/>
      <x:c r="AE2654" s="226"/>
      <x:c r="AF2654" s="226"/>
      <x:c r="AH2654" s="222"/>
      <x:c r="AI2654" s="23"/>
      <x:c r="AJ2654" s="222"/>
      <x:c r="AK2654" s="222"/>
      <x:c r="AM2654" s="226"/>
      <x:c r="AN2654" s="222"/>
      <x:c r="AO2654" s="222"/>
    </x:row>
    <x:row r="2655" spans="1:57" x14ac:dyDescent="0.3">
      <x:c r="J2655" s="23"/>
      <x:c r="M2655" s="226"/>
      <x:c r="Q2655" s="23"/>
      <x:c r="R2655" s="23"/>
      <x:c r="T2655" s="226"/>
      <x:c r="U2655" s="226"/>
      <x:c r="V2655" s="226"/>
      <x:c r="W2655" s="226"/>
      <x:c r="X2655" s="226"/>
      <x:c r="Y2655" s="226"/>
      <x:c r="Z2655" s="226"/>
      <x:c r="AA2655" s="226"/>
      <x:c r="AC2655" s="226"/>
      <x:c r="AE2655" s="226"/>
      <x:c r="AF2655" s="226"/>
      <x:c r="AH2655" s="222"/>
      <x:c r="AI2655" s="23"/>
      <x:c r="AJ2655" s="222"/>
      <x:c r="AK2655" s="222"/>
      <x:c r="AM2655" s="226"/>
      <x:c r="AN2655" s="222"/>
      <x:c r="AO2655" s="222"/>
    </x:row>
    <x:row r="2656" spans="1:57" x14ac:dyDescent="0.3">
      <x:c r="J2656" s="23"/>
      <x:c r="M2656" s="226"/>
      <x:c r="Q2656" s="23"/>
      <x:c r="R2656" s="23"/>
      <x:c r="T2656" s="226"/>
      <x:c r="U2656" s="226"/>
      <x:c r="V2656" s="226"/>
      <x:c r="W2656" s="226"/>
      <x:c r="X2656" s="226"/>
      <x:c r="Y2656" s="226"/>
      <x:c r="Z2656" s="226"/>
      <x:c r="AA2656" s="226"/>
      <x:c r="AC2656" s="226"/>
      <x:c r="AE2656" s="226"/>
      <x:c r="AF2656" s="226"/>
      <x:c r="AH2656" s="222"/>
      <x:c r="AI2656" s="23"/>
      <x:c r="AJ2656" s="222"/>
      <x:c r="AK2656" s="222"/>
      <x:c r="AM2656" s="226"/>
      <x:c r="AN2656" s="222"/>
      <x:c r="AO2656" s="222"/>
    </x:row>
    <x:row r="2657" spans="1:57" x14ac:dyDescent="0.3">
      <x:c r="J2657" s="23"/>
      <x:c r="Q2657" s="23"/>
      <x:c r="R2657" s="23"/>
      <x:c r="T2657" s="226"/>
      <x:c r="U2657" s="226"/>
      <x:c r="V2657" s="226"/>
      <x:c r="W2657" s="226"/>
      <x:c r="X2657" s="226"/>
      <x:c r="Y2657" s="226"/>
      <x:c r="Z2657" s="226"/>
      <x:c r="AA2657" s="226"/>
      <x:c r="AC2657" s="226"/>
      <x:c r="AE2657" s="222"/>
      <x:c r="AF2657" s="226"/>
      <x:c r="AH2657" s="222"/>
      <x:c r="AI2657" s="23"/>
      <x:c r="AJ2657" s="222"/>
      <x:c r="AK2657" s="222"/>
      <x:c r="AM2657" s="226"/>
      <x:c r="AN2657" s="222"/>
      <x:c r="AO2657" s="222"/>
    </x:row>
    <x:row r="2658" spans="1:57" x14ac:dyDescent="0.3">
      <x:c r="J2658" s="23"/>
      <x:c r="M2658" s="226"/>
      <x:c r="Q2658" s="23"/>
      <x:c r="R2658" s="23"/>
      <x:c r="T2658" s="226"/>
      <x:c r="U2658" s="226"/>
      <x:c r="V2658" s="226"/>
      <x:c r="W2658" s="226"/>
      <x:c r="X2658" s="226"/>
      <x:c r="Y2658" s="226"/>
      <x:c r="Z2658" s="226"/>
      <x:c r="AA2658" s="226"/>
      <x:c r="AC2658" s="226"/>
      <x:c r="AE2658" s="222"/>
      <x:c r="AF2658" s="226"/>
      <x:c r="AH2658" s="222"/>
      <x:c r="AI2658" s="23"/>
      <x:c r="AJ2658" s="222"/>
      <x:c r="AK2658" s="222"/>
      <x:c r="AM2658" s="226"/>
      <x:c r="AN2658" s="222"/>
      <x:c r="AO2658" s="222"/>
    </x:row>
    <x:row r="2659" spans="1:57" x14ac:dyDescent="0.3">
      <x:c r="J2659" s="23"/>
      <x:c r="Q2659" s="23"/>
      <x:c r="R2659" s="23"/>
      <x:c r="T2659" s="226"/>
      <x:c r="U2659" s="226"/>
      <x:c r="V2659" s="226"/>
      <x:c r="W2659" s="226"/>
      <x:c r="X2659" s="226"/>
      <x:c r="Y2659" s="226"/>
      <x:c r="Z2659" s="226"/>
      <x:c r="AA2659" s="226"/>
      <x:c r="AC2659" s="226"/>
      <x:c r="AE2659" s="222"/>
      <x:c r="AF2659" s="226"/>
      <x:c r="AH2659" s="222"/>
      <x:c r="AI2659" s="23"/>
      <x:c r="AJ2659" s="222"/>
      <x:c r="AK2659" s="222"/>
      <x:c r="AM2659" s="226"/>
      <x:c r="AN2659" s="222"/>
      <x:c r="AO2659" s="222"/>
    </x:row>
    <x:row r="2660" spans="1:57" x14ac:dyDescent="0.3">
      <x:c r="J2660" s="23"/>
      <x:c r="Q2660" s="23"/>
      <x:c r="R2660" s="23"/>
      <x:c r="T2660" s="226"/>
      <x:c r="U2660" s="226"/>
      <x:c r="V2660" s="226"/>
      <x:c r="W2660" s="226"/>
      <x:c r="X2660" s="226"/>
      <x:c r="Y2660" s="226"/>
      <x:c r="Z2660" s="226"/>
      <x:c r="AA2660" s="226"/>
      <x:c r="AC2660" s="226"/>
      <x:c r="AE2660" s="222"/>
      <x:c r="AF2660" s="226"/>
      <x:c r="AH2660" s="222"/>
      <x:c r="AI2660" s="23"/>
      <x:c r="AJ2660" s="222"/>
      <x:c r="AK2660" s="222"/>
      <x:c r="AM2660" s="226"/>
      <x:c r="AN2660" s="222"/>
      <x:c r="AO2660" s="222"/>
    </x:row>
    <x:row r="2661" spans="1:57" x14ac:dyDescent="0.3">
      <x:c r="J2661" s="23"/>
      <x:c r="M2661" s="226"/>
      <x:c r="Q2661" s="23"/>
      <x:c r="R2661" s="23"/>
      <x:c r="T2661" s="226"/>
      <x:c r="U2661" s="226"/>
      <x:c r="V2661" s="226"/>
      <x:c r="W2661" s="226"/>
      <x:c r="X2661" s="226"/>
      <x:c r="Y2661" s="226"/>
      <x:c r="Z2661" s="226"/>
      <x:c r="AA2661" s="226"/>
      <x:c r="AC2661" s="226"/>
      <x:c r="AE2661" s="226"/>
      <x:c r="AF2661" s="226"/>
      <x:c r="AH2661" s="222"/>
      <x:c r="AI2661" s="23"/>
      <x:c r="AJ2661" s="222"/>
      <x:c r="AK2661" s="222"/>
      <x:c r="AM2661" s="226"/>
      <x:c r="AN2661" s="222"/>
      <x:c r="AO2661" s="222"/>
    </x:row>
    <x:row r="2662" spans="1:57" x14ac:dyDescent="0.3">
      <x:c r="J2662" s="23"/>
      <x:c r="Q2662" s="23"/>
      <x:c r="R2662" s="23"/>
      <x:c r="T2662" s="226"/>
      <x:c r="U2662" s="226"/>
      <x:c r="V2662" s="226"/>
      <x:c r="W2662" s="226"/>
      <x:c r="X2662" s="226"/>
      <x:c r="Y2662" s="226"/>
      <x:c r="Z2662" s="226"/>
      <x:c r="AA2662" s="226"/>
      <x:c r="AC2662" s="226"/>
      <x:c r="AE2662" s="222"/>
      <x:c r="AF2662" s="226"/>
      <x:c r="AH2662" s="222"/>
      <x:c r="AI2662" s="23"/>
      <x:c r="AJ2662" s="222"/>
      <x:c r="AK2662" s="222"/>
      <x:c r="AM2662" s="226"/>
      <x:c r="AN2662" s="222"/>
      <x:c r="AO2662" s="222"/>
    </x:row>
    <x:row r="2663" spans="1:57" x14ac:dyDescent="0.3">
      <x:c r="J2663" s="23"/>
      <x:c r="M2663" s="226"/>
      <x:c r="Q2663" s="23"/>
      <x:c r="R2663" s="23"/>
      <x:c r="T2663" s="226"/>
      <x:c r="U2663" s="226"/>
      <x:c r="V2663" s="226"/>
      <x:c r="W2663" s="226"/>
      <x:c r="X2663" s="226"/>
      <x:c r="Y2663" s="226"/>
      <x:c r="Z2663" s="226"/>
      <x:c r="AA2663" s="226"/>
      <x:c r="AC2663" s="226"/>
      <x:c r="AE2663" s="222"/>
      <x:c r="AF2663" s="226"/>
      <x:c r="AH2663" s="222"/>
      <x:c r="AI2663" s="23"/>
      <x:c r="AJ2663" s="222"/>
      <x:c r="AK2663" s="222"/>
      <x:c r="AM2663" s="226"/>
      <x:c r="AN2663" s="222"/>
      <x:c r="AO2663" s="222"/>
    </x:row>
    <x:row r="2664" spans="1:57" x14ac:dyDescent="0.3">
      <x:c r="J2664" s="23"/>
      <x:c r="Q2664" s="23"/>
      <x:c r="R2664" s="23"/>
      <x:c r="T2664" s="226"/>
      <x:c r="U2664" s="226"/>
      <x:c r="V2664" s="226"/>
      <x:c r="W2664" s="226"/>
      <x:c r="X2664" s="226"/>
      <x:c r="Y2664" s="226"/>
      <x:c r="Z2664" s="226"/>
      <x:c r="AA2664" s="226"/>
      <x:c r="AC2664" s="226"/>
      <x:c r="AE2664" s="222"/>
      <x:c r="AF2664" s="226"/>
      <x:c r="AH2664" s="222"/>
      <x:c r="AI2664" s="23"/>
      <x:c r="AJ2664" s="222"/>
      <x:c r="AK2664" s="222"/>
      <x:c r="AM2664" s="226"/>
      <x:c r="AN2664" s="222"/>
      <x:c r="AO2664" s="222"/>
    </x:row>
    <x:row r="2665" spans="1:57" x14ac:dyDescent="0.3">
      <x:c r="J2665" s="23"/>
      <x:c r="M2665" s="226"/>
      <x:c r="Q2665" s="23"/>
      <x:c r="R2665" s="23"/>
      <x:c r="T2665" s="226"/>
      <x:c r="U2665" s="226"/>
      <x:c r="V2665" s="226"/>
      <x:c r="W2665" s="226"/>
      <x:c r="X2665" s="226"/>
      <x:c r="Y2665" s="226"/>
      <x:c r="Z2665" s="226"/>
      <x:c r="AA2665" s="226"/>
      <x:c r="AC2665" s="226"/>
      <x:c r="AE2665" s="226"/>
      <x:c r="AF2665" s="226"/>
      <x:c r="AH2665" s="222"/>
      <x:c r="AI2665" s="23"/>
      <x:c r="AJ2665" s="222"/>
      <x:c r="AK2665" s="222"/>
      <x:c r="AM2665" s="226"/>
      <x:c r="AN2665" s="222"/>
      <x:c r="AO2665" s="222"/>
    </x:row>
    <x:row r="2666" spans="1:57" x14ac:dyDescent="0.3">
      <x:c r="J2666" s="23"/>
      <x:c r="Q2666" s="23"/>
      <x:c r="R2666" s="23"/>
      <x:c r="T2666" s="226"/>
      <x:c r="U2666" s="226"/>
      <x:c r="V2666" s="226"/>
      <x:c r="W2666" s="226"/>
      <x:c r="X2666" s="226"/>
      <x:c r="Y2666" s="226"/>
      <x:c r="Z2666" s="226"/>
      <x:c r="AA2666" s="226"/>
      <x:c r="AC2666" s="226"/>
      <x:c r="AE2666" s="222"/>
      <x:c r="AF2666" s="226"/>
      <x:c r="AH2666" s="222"/>
      <x:c r="AI2666" s="23"/>
      <x:c r="AJ2666" s="222"/>
      <x:c r="AK2666" s="222"/>
      <x:c r="AM2666" s="226"/>
      <x:c r="AN2666" s="222"/>
      <x:c r="AO2666" s="222"/>
    </x:row>
    <x:row r="2667" spans="1:57" x14ac:dyDescent="0.3">
      <x:c r="J2667" s="23"/>
      <x:c r="M2667" s="226"/>
      <x:c r="Q2667" s="23"/>
      <x:c r="R2667" s="23"/>
      <x:c r="T2667" s="226"/>
      <x:c r="U2667" s="226"/>
      <x:c r="V2667" s="226"/>
      <x:c r="W2667" s="226"/>
      <x:c r="X2667" s="226"/>
      <x:c r="Y2667" s="226"/>
      <x:c r="Z2667" s="226"/>
      <x:c r="AA2667" s="226"/>
      <x:c r="AC2667" s="226"/>
      <x:c r="AE2667" s="222"/>
      <x:c r="AF2667" s="226"/>
      <x:c r="AH2667" s="222"/>
      <x:c r="AI2667" s="23"/>
      <x:c r="AJ2667" s="222"/>
      <x:c r="AK2667" s="222"/>
      <x:c r="AM2667" s="226"/>
      <x:c r="AN2667" s="222"/>
      <x:c r="AO2667" s="222"/>
    </x:row>
    <x:row r="2668" spans="1:57" x14ac:dyDescent="0.3">
      <x:c r="J2668" s="23"/>
      <x:c r="M2668" s="226"/>
      <x:c r="Q2668" s="23"/>
      <x:c r="R2668" s="23"/>
      <x:c r="T2668" s="226"/>
      <x:c r="U2668" s="226"/>
      <x:c r="V2668" s="226"/>
      <x:c r="W2668" s="226"/>
      <x:c r="X2668" s="226"/>
      <x:c r="Y2668" s="226"/>
      <x:c r="Z2668" s="226"/>
      <x:c r="AA2668" s="226"/>
      <x:c r="AC2668" s="226"/>
      <x:c r="AE2668" s="222"/>
      <x:c r="AF2668" s="226"/>
      <x:c r="AH2668" s="222"/>
      <x:c r="AI2668" s="23"/>
      <x:c r="AJ2668" s="222"/>
      <x:c r="AK2668" s="222"/>
      <x:c r="AM2668" s="226"/>
      <x:c r="AN2668" s="222"/>
      <x:c r="AO2668" s="222"/>
    </x:row>
    <x:row r="2669" spans="1:57" x14ac:dyDescent="0.3">
      <x:c r="J2669" s="23"/>
      <x:c r="M2669" s="226"/>
      <x:c r="Q2669" s="23"/>
      <x:c r="R2669" s="23"/>
      <x:c r="T2669" s="226"/>
      <x:c r="U2669" s="226"/>
      <x:c r="V2669" s="226"/>
      <x:c r="W2669" s="226"/>
      <x:c r="X2669" s="226"/>
      <x:c r="Y2669" s="226"/>
      <x:c r="Z2669" s="226"/>
      <x:c r="AA2669" s="226"/>
      <x:c r="AC2669" s="226"/>
      <x:c r="AE2669" s="222"/>
      <x:c r="AF2669" s="226"/>
      <x:c r="AH2669" s="222"/>
      <x:c r="AI2669" s="23"/>
      <x:c r="AJ2669" s="222"/>
      <x:c r="AK2669" s="222"/>
      <x:c r="AM2669" s="226"/>
      <x:c r="AN2669" s="222"/>
      <x:c r="AO2669" s="222"/>
    </x:row>
    <x:row r="2670" spans="1:57" x14ac:dyDescent="0.3">
      <x:c r="J2670" s="23"/>
      <x:c r="Q2670" s="23"/>
      <x:c r="R2670" s="23"/>
      <x:c r="T2670" s="226"/>
      <x:c r="U2670" s="226"/>
      <x:c r="V2670" s="226"/>
      <x:c r="W2670" s="226"/>
      <x:c r="X2670" s="226"/>
      <x:c r="Y2670" s="226"/>
      <x:c r="Z2670" s="226"/>
      <x:c r="AA2670" s="226"/>
      <x:c r="AC2670" s="226"/>
      <x:c r="AE2670" s="222"/>
      <x:c r="AF2670" s="226"/>
      <x:c r="AH2670" s="222"/>
      <x:c r="AI2670" s="23"/>
      <x:c r="AJ2670" s="222"/>
      <x:c r="AK2670" s="222"/>
      <x:c r="AM2670" s="226"/>
      <x:c r="AN2670" s="222"/>
      <x:c r="AO2670" s="222"/>
    </x:row>
    <x:row r="2671" spans="1:57" x14ac:dyDescent="0.3">
      <x:c r="J2671" s="23"/>
      <x:c r="M2671" s="226"/>
      <x:c r="Q2671" s="23"/>
      <x:c r="R2671" s="23"/>
      <x:c r="T2671" s="226"/>
      <x:c r="U2671" s="226"/>
      <x:c r="V2671" s="226"/>
      <x:c r="W2671" s="226"/>
      <x:c r="X2671" s="226"/>
      <x:c r="Y2671" s="226"/>
      <x:c r="Z2671" s="226"/>
      <x:c r="AA2671" s="226"/>
      <x:c r="AC2671" s="226"/>
      <x:c r="AE2671" s="222"/>
      <x:c r="AF2671" s="226"/>
      <x:c r="AH2671" s="222"/>
      <x:c r="AI2671" s="23"/>
      <x:c r="AJ2671" s="222"/>
      <x:c r="AK2671" s="222"/>
      <x:c r="AM2671" s="226"/>
      <x:c r="AN2671" s="222"/>
      <x:c r="AO2671" s="222"/>
    </x:row>
    <x:row r="2672" spans="1:57" x14ac:dyDescent="0.3">
      <x:c r="J2672" s="23"/>
      <x:c r="M2672" s="226"/>
      <x:c r="Q2672" s="23"/>
      <x:c r="R2672" s="23"/>
      <x:c r="T2672" s="226"/>
      <x:c r="U2672" s="226"/>
      <x:c r="V2672" s="226"/>
      <x:c r="W2672" s="226"/>
      <x:c r="X2672" s="226"/>
      <x:c r="Y2672" s="226"/>
      <x:c r="Z2672" s="226"/>
      <x:c r="AA2672" s="226"/>
      <x:c r="AC2672" s="226"/>
      <x:c r="AE2672" s="222"/>
      <x:c r="AF2672" s="226"/>
      <x:c r="AH2672" s="222"/>
      <x:c r="AI2672" s="23"/>
      <x:c r="AJ2672" s="222"/>
      <x:c r="AK2672" s="222"/>
      <x:c r="AM2672" s="226"/>
      <x:c r="AN2672" s="222"/>
      <x:c r="AO2672" s="222"/>
    </x:row>
    <x:row r="2673" spans="1:57" x14ac:dyDescent="0.3">
      <x:c r="J2673" s="23"/>
      <x:c r="M2673" s="226"/>
      <x:c r="Q2673" s="23"/>
      <x:c r="R2673" s="23"/>
      <x:c r="T2673" s="226"/>
      <x:c r="U2673" s="226"/>
      <x:c r="V2673" s="226"/>
      <x:c r="W2673" s="226"/>
      <x:c r="X2673" s="226"/>
      <x:c r="Y2673" s="226"/>
      <x:c r="Z2673" s="226"/>
      <x:c r="AA2673" s="226"/>
      <x:c r="AC2673" s="226"/>
      <x:c r="AE2673" s="226"/>
      <x:c r="AF2673" s="226"/>
      <x:c r="AH2673" s="222"/>
      <x:c r="AI2673" s="23"/>
      <x:c r="AJ2673" s="222"/>
      <x:c r="AK2673" s="222"/>
      <x:c r="AM2673" s="226"/>
      <x:c r="AN2673" s="222"/>
      <x:c r="AO2673" s="222"/>
    </x:row>
    <x:row r="2674" spans="1:57" x14ac:dyDescent="0.3">
      <x:c r="J2674" s="23"/>
      <x:c r="M2674" s="226"/>
      <x:c r="Q2674" s="23"/>
      <x:c r="R2674" s="23"/>
      <x:c r="T2674" s="226"/>
      <x:c r="U2674" s="226"/>
      <x:c r="V2674" s="226"/>
      <x:c r="W2674" s="226"/>
      <x:c r="X2674" s="226"/>
      <x:c r="Y2674" s="226"/>
      <x:c r="Z2674" s="226"/>
      <x:c r="AA2674" s="226"/>
      <x:c r="AC2674" s="226"/>
      <x:c r="AE2674" s="222"/>
      <x:c r="AF2674" s="226"/>
      <x:c r="AH2674" s="222"/>
      <x:c r="AI2674" s="23"/>
      <x:c r="AJ2674" s="222"/>
      <x:c r="AK2674" s="222"/>
      <x:c r="AM2674" s="226"/>
      <x:c r="AN2674" s="222"/>
      <x:c r="AO2674" s="222"/>
    </x:row>
    <x:row r="2675" spans="1:57" x14ac:dyDescent="0.3">
      <x:c r="J2675" s="23"/>
      <x:c r="Q2675" s="23"/>
      <x:c r="R2675" s="23"/>
      <x:c r="T2675" s="226"/>
      <x:c r="U2675" s="226"/>
      <x:c r="V2675" s="226"/>
      <x:c r="W2675" s="226"/>
      <x:c r="X2675" s="226"/>
      <x:c r="Y2675" s="226"/>
      <x:c r="Z2675" s="226"/>
      <x:c r="AA2675" s="226"/>
      <x:c r="AC2675" s="226"/>
      <x:c r="AE2675" s="222"/>
      <x:c r="AF2675" s="226"/>
      <x:c r="AH2675" s="222"/>
      <x:c r="AI2675" s="23"/>
      <x:c r="AJ2675" s="222"/>
      <x:c r="AK2675" s="222"/>
      <x:c r="AM2675" s="226"/>
      <x:c r="AN2675" s="222"/>
      <x:c r="AO2675" s="222"/>
    </x:row>
    <x:row r="2676" spans="1:57" x14ac:dyDescent="0.3">
      <x:c r="J2676" s="23"/>
      <x:c r="Q2676" s="23"/>
      <x:c r="R2676" s="23"/>
      <x:c r="T2676" s="226"/>
      <x:c r="U2676" s="226"/>
      <x:c r="V2676" s="226"/>
      <x:c r="W2676" s="226"/>
      <x:c r="X2676" s="226"/>
      <x:c r="Y2676" s="226"/>
      <x:c r="Z2676" s="226"/>
      <x:c r="AA2676" s="226"/>
      <x:c r="AC2676" s="226"/>
      <x:c r="AE2676" s="222"/>
      <x:c r="AF2676" s="226"/>
      <x:c r="AH2676" s="222"/>
      <x:c r="AI2676" s="23"/>
      <x:c r="AJ2676" s="222"/>
      <x:c r="AK2676" s="222"/>
      <x:c r="AM2676" s="226"/>
      <x:c r="AN2676" s="222"/>
      <x:c r="AO2676" s="222"/>
    </x:row>
    <x:row r="2677" spans="1:57" x14ac:dyDescent="0.3">
      <x:c r="J2677" s="23"/>
      <x:c r="M2677" s="226"/>
      <x:c r="Q2677" s="23"/>
      <x:c r="R2677" s="23"/>
      <x:c r="T2677" s="226"/>
      <x:c r="U2677" s="226"/>
      <x:c r="V2677" s="226"/>
      <x:c r="W2677" s="226"/>
      <x:c r="X2677" s="226"/>
      <x:c r="Y2677" s="226"/>
      <x:c r="Z2677" s="226"/>
      <x:c r="AA2677" s="226"/>
      <x:c r="AC2677" s="226"/>
      <x:c r="AE2677" s="222"/>
      <x:c r="AF2677" s="226"/>
      <x:c r="AH2677" s="222"/>
      <x:c r="AI2677" s="23"/>
      <x:c r="AJ2677" s="222"/>
      <x:c r="AK2677" s="222"/>
      <x:c r="AM2677" s="226"/>
      <x:c r="AN2677" s="222"/>
      <x:c r="AO2677" s="222"/>
    </x:row>
    <x:row r="2678" spans="1:57" x14ac:dyDescent="0.3">
      <x:c r="J2678" s="23"/>
      <x:c r="M2678" s="226"/>
      <x:c r="Q2678" s="23"/>
      <x:c r="R2678" s="23"/>
      <x:c r="T2678" s="226"/>
      <x:c r="U2678" s="226"/>
      <x:c r="V2678" s="226"/>
      <x:c r="W2678" s="226"/>
      <x:c r="X2678" s="226"/>
      <x:c r="Y2678" s="226"/>
      <x:c r="Z2678" s="226"/>
      <x:c r="AA2678" s="226"/>
      <x:c r="AC2678" s="226"/>
      <x:c r="AE2678" s="222"/>
      <x:c r="AF2678" s="226"/>
      <x:c r="AH2678" s="222"/>
      <x:c r="AI2678" s="23"/>
      <x:c r="AJ2678" s="222"/>
      <x:c r="AK2678" s="222"/>
      <x:c r="AM2678" s="226"/>
      <x:c r="AN2678" s="222"/>
      <x:c r="AO2678" s="222"/>
    </x:row>
    <x:row r="2679" spans="1:57" x14ac:dyDescent="0.3">
      <x:c r="J2679" s="23"/>
      <x:c r="M2679" s="226"/>
      <x:c r="Q2679" s="23"/>
      <x:c r="R2679" s="23"/>
      <x:c r="T2679" s="226"/>
      <x:c r="U2679" s="226"/>
      <x:c r="V2679" s="226"/>
      <x:c r="W2679" s="226"/>
      <x:c r="X2679" s="226"/>
      <x:c r="Y2679" s="226"/>
      <x:c r="Z2679" s="226"/>
      <x:c r="AA2679" s="226"/>
      <x:c r="AC2679" s="226"/>
      <x:c r="AE2679" s="226"/>
      <x:c r="AF2679" s="226"/>
      <x:c r="AH2679" s="222"/>
      <x:c r="AI2679" s="23"/>
      <x:c r="AJ2679" s="222"/>
      <x:c r="AK2679" s="222"/>
      <x:c r="AM2679" s="226"/>
      <x:c r="AN2679" s="222"/>
      <x:c r="AO2679" s="222"/>
    </x:row>
    <x:row r="2680" spans="1:57" x14ac:dyDescent="0.3">
      <x:c r="J2680" s="23"/>
      <x:c r="M2680" s="226"/>
      <x:c r="Q2680" s="23"/>
      <x:c r="R2680" s="23"/>
      <x:c r="T2680" s="226"/>
      <x:c r="U2680" s="226"/>
      <x:c r="V2680" s="226"/>
      <x:c r="W2680" s="226"/>
      <x:c r="X2680" s="226"/>
      <x:c r="Y2680" s="226"/>
      <x:c r="Z2680" s="226"/>
      <x:c r="AA2680" s="226"/>
      <x:c r="AC2680" s="226"/>
      <x:c r="AE2680" s="226"/>
      <x:c r="AF2680" s="226"/>
      <x:c r="AH2680" s="222"/>
      <x:c r="AI2680" s="23"/>
      <x:c r="AJ2680" s="222"/>
      <x:c r="AK2680" s="222"/>
      <x:c r="AM2680" s="226"/>
      <x:c r="AN2680" s="222"/>
      <x:c r="AO2680" s="222"/>
    </x:row>
    <x:row r="2681" spans="1:57" x14ac:dyDescent="0.3">
      <x:c r="J2681" s="23"/>
      <x:c r="M2681" s="226"/>
      <x:c r="Q2681" s="23"/>
      <x:c r="R2681" s="23"/>
      <x:c r="T2681" s="226"/>
      <x:c r="U2681" s="226"/>
      <x:c r="V2681" s="226"/>
      <x:c r="W2681" s="226"/>
      <x:c r="X2681" s="226"/>
      <x:c r="Y2681" s="226"/>
      <x:c r="Z2681" s="226"/>
      <x:c r="AA2681" s="226"/>
      <x:c r="AC2681" s="226"/>
      <x:c r="AE2681" s="226"/>
      <x:c r="AF2681" s="226"/>
      <x:c r="AH2681" s="222"/>
      <x:c r="AI2681" s="23"/>
      <x:c r="AJ2681" s="222"/>
      <x:c r="AK2681" s="222"/>
      <x:c r="AM2681" s="226"/>
      <x:c r="AN2681" s="222"/>
      <x:c r="AO2681" s="222"/>
    </x:row>
    <x:row r="2682" spans="1:57" x14ac:dyDescent="0.3">
      <x:c r="J2682" s="23"/>
      <x:c r="M2682" s="226"/>
      <x:c r="Q2682" s="23"/>
      <x:c r="R2682" s="23"/>
      <x:c r="T2682" s="226"/>
      <x:c r="U2682" s="226"/>
      <x:c r="V2682" s="226"/>
      <x:c r="W2682" s="226"/>
      <x:c r="X2682" s="226"/>
      <x:c r="Y2682" s="226"/>
      <x:c r="Z2682" s="226"/>
      <x:c r="AA2682" s="226"/>
      <x:c r="AC2682" s="226"/>
      <x:c r="AE2682" s="222"/>
      <x:c r="AF2682" s="226"/>
      <x:c r="AH2682" s="222"/>
      <x:c r="AI2682" s="23"/>
      <x:c r="AJ2682" s="222"/>
      <x:c r="AK2682" s="222"/>
      <x:c r="AM2682" s="226"/>
      <x:c r="AN2682" s="222"/>
      <x:c r="AO2682" s="222"/>
    </x:row>
    <x:row r="2683" spans="1:57" x14ac:dyDescent="0.3">
      <x:c r="J2683" s="23"/>
      <x:c r="M2683" s="226"/>
      <x:c r="Q2683" s="23"/>
      <x:c r="R2683" s="23"/>
      <x:c r="T2683" s="226"/>
      <x:c r="U2683" s="226"/>
      <x:c r="V2683" s="226"/>
      <x:c r="W2683" s="226"/>
      <x:c r="X2683" s="226"/>
      <x:c r="Y2683" s="226"/>
      <x:c r="Z2683" s="226"/>
      <x:c r="AA2683" s="226"/>
      <x:c r="AC2683" s="226"/>
      <x:c r="AE2683" s="222"/>
      <x:c r="AF2683" s="226"/>
      <x:c r="AH2683" s="222"/>
      <x:c r="AI2683" s="23"/>
      <x:c r="AJ2683" s="222"/>
      <x:c r="AK2683" s="222"/>
      <x:c r="AM2683" s="226"/>
      <x:c r="AN2683" s="222"/>
      <x:c r="AO2683" s="222"/>
    </x:row>
    <x:row r="2684" spans="1:57" x14ac:dyDescent="0.3">
      <x:c r="J2684" s="23"/>
      <x:c r="Q2684" s="23"/>
      <x:c r="R2684" s="23"/>
      <x:c r="T2684" s="226"/>
      <x:c r="U2684" s="226"/>
      <x:c r="V2684" s="226"/>
      <x:c r="W2684" s="226"/>
      <x:c r="X2684" s="226"/>
      <x:c r="Y2684" s="226"/>
      <x:c r="Z2684" s="226"/>
      <x:c r="AA2684" s="226"/>
      <x:c r="AC2684" s="226"/>
      <x:c r="AE2684" s="222"/>
      <x:c r="AF2684" s="226"/>
      <x:c r="AH2684" s="222"/>
      <x:c r="AI2684" s="23"/>
      <x:c r="AJ2684" s="222"/>
      <x:c r="AK2684" s="222"/>
      <x:c r="AM2684" s="226"/>
      <x:c r="AN2684" s="222"/>
      <x:c r="AO2684" s="222"/>
    </x:row>
    <x:row r="2685" spans="1:57" x14ac:dyDescent="0.3">
      <x:c r="J2685" s="23"/>
      <x:c r="M2685" s="226"/>
      <x:c r="Q2685" s="23"/>
      <x:c r="R2685" s="23"/>
      <x:c r="T2685" s="226"/>
      <x:c r="U2685" s="226"/>
      <x:c r="V2685" s="226"/>
      <x:c r="W2685" s="226"/>
      <x:c r="X2685" s="226"/>
      <x:c r="Y2685" s="226"/>
      <x:c r="Z2685" s="226"/>
      <x:c r="AA2685" s="226"/>
      <x:c r="AC2685" s="226"/>
      <x:c r="AE2685" s="226"/>
      <x:c r="AF2685" s="226"/>
      <x:c r="AH2685" s="222"/>
      <x:c r="AI2685" s="23"/>
      <x:c r="AJ2685" s="222"/>
      <x:c r="AK2685" s="222"/>
      <x:c r="AM2685" s="226"/>
      <x:c r="AN2685" s="222"/>
      <x:c r="AO2685" s="222"/>
    </x:row>
    <x:row r="2686" spans="1:57" x14ac:dyDescent="0.3">
      <x:c r="J2686" s="23"/>
      <x:c r="Q2686" s="23"/>
      <x:c r="R2686" s="23"/>
      <x:c r="T2686" s="226"/>
      <x:c r="U2686" s="226"/>
      <x:c r="V2686" s="226"/>
      <x:c r="W2686" s="226"/>
      <x:c r="X2686" s="226"/>
      <x:c r="Y2686" s="226"/>
      <x:c r="Z2686" s="226"/>
      <x:c r="AA2686" s="226"/>
      <x:c r="AC2686" s="226"/>
      <x:c r="AE2686" s="226"/>
      <x:c r="AF2686" s="226"/>
      <x:c r="AH2686" s="222"/>
      <x:c r="AI2686" s="23"/>
      <x:c r="AJ2686" s="222"/>
      <x:c r="AK2686" s="222"/>
      <x:c r="AM2686" s="226"/>
      <x:c r="AN2686" s="222"/>
      <x:c r="AO2686" s="222"/>
    </x:row>
    <x:row r="2687" spans="1:57" x14ac:dyDescent="0.3">
      <x:c r="J2687" s="23"/>
      <x:c r="Q2687" s="23"/>
      <x:c r="R2687" s="23"/>
      <x:c r="T2687" s="226"/>
      <x:c r="U2687" s="226"/>
      <x:c r="V2687" s="226"/>
      <x:c r="W2687" s="226"/>
      <x:c r="X2687" s="226"/>
      <x:c r="Y2687" s="226"/>
      <x:c r="Z2687" s="226"/>
      <x:c r="AA2687" s="226"/>
      <x:c r="AC2687" s="226"/>
      <x:c r="AE2687" s="222"/>
      <x:c r="AF2687" s="226"/>
      <x:c r="AH2687" s="226"/>
      <x:c r="AI2687" s="23"/>
      <x:c r="AJ2687" s="226"/>
      <x:c r="AK2687" s="226"/>
      <x:c r="AM2687" s="226"/>
      <x:c r="AN2687" s="226"/>
      <x:c r="AO2687" s="226"/>
    </x:row>
    <x:row r="2688" spans="1:57" x14ac:dyDescent="0.3">
      <x:c r="J2688" s="23"/>
      <x:c r="Q2688" s="23"/>
      <x:c r="R2688" s="23"/>
      <x:c r="T2688" s="226"/>
      <x:c r="U2688" s="226"/>
      <x:c r="V2688" s="226"/>
      <x:c r="W2688" s="226"/>
      <x:c r="X2688" s="226"/>
      <x:c r="Y2688" s="226"/>
      <x:c r="Z2688" s="226"/>
      <x:c r="AA2688" s="226"/>
      <x:c r="AC2688" s="226"/>
      <x:c r="AE2688" s="222"/>
      <x:c r="AF2688" s="226"/>
      <x:c r="AH2688" s="222"/>
      <x:c r="AI2688" s="23"/>
      <x:c r="AJ2688" s="222"/>
      <x:c r="AK2688" s="222"/>
      <x:c r="AM2688" s="226"/>
      <x:c r="AN2688" s="222"/>
      <x:c r="AO2688" s="222"/>
    </x:row>
    <x:row r="2689" spans="1:57" x14ac:dyDescent="0.3">
      <x:c r="J2689" s="23"/>
      <x:c r="M2689" s="226"/>
      <x:c r="Q2689" s="23"/>
      <x:c r="R2689" s="23"/>
      <x:c r="T2689" s="226"/>
      <x:c r="U2689" s="226"/>
      <x:c r="V2689" s="226"/>
      <x:c r="W2689" s="226"/>
      <x:c r="X2689" s="226"/>
      <x:c r="Y2689" s="226"/>
      <x:c r="Z2689" s="226"/>
      <x:c r="AA2689" s="226"/>
      <x:c r="AC2689" s="226"/>
      <x:c r="AE2689" s="222"/>
      <x:c r="AF2689" s="226"/>
      <x:c r="AH2689" s="222"/>
      <x:c r="AI2689" s="23"/>
      <x:c r="AJ2689" s="222"/>
      <x:c r="AK2689" s="222"/>
      <x:c r="AM2689" s="226"/>
      <x:c r="AN2689" s="222"/>
      <x:c r="AO2689" s="222"/>
    </x:row>
    <x:row r="2690" spans="1:57" x14ac:dyDescent="0.3">
      <x:c r="J2690" s="23"/>
      <x:c r="Q2690" s="23"/>
      <x:c r="R2690" s="23"/>
      <x:c r="T2690" s="226"/>
      <x:c r="U2690" s="226"/>
      <x:c r="V2690" s="226"/>
      <x:c r="W2690" s="226"/>
      <x:c r="X2690" s="226"/>
      <x:c r="Y2690" s="226"/>
      <x:c r="Z2690" s="226"/>
      <x:c r="AA2690" s="226"/>
      <x:c r="AC2690" s="226"/>
      <x:c r="AE2690" s="222"/>
      <x:c r="AF2690" s="226"/>
      <x:c r="AH2690" s="222"/>
      <x:c r="AI2690" s="23"/>
      <x:c r="AJ2690" s="222"/>
      <x:c r="AK2690" s="222"/>
      <x:c r="AM2690" s="226"/>
      <x:c r="AN2690" s="222"/>
      <x:c r="AO2690" s="222"/>
    </x:row>
    <x:row r="2691" spans="1:57" x14ac:dyDescent="0.3">
      <x:c r="J2691" s="23"/>
      <x:c r="M2691" s="226"/>
      <x:c r="Q2691" s="23"/>
      <x:c r="R2691" s="23"/>
      <x:c r="T2691" s="226"/>
      <x:c r="U2691" s="226"/>
      <x:c r="V2691" s="226"/>
      <x:c r="W2691" s="226"/>
      <x:c r="X2691" s="226"/>
      <x:c r="Y2691" s="226"/>
      <x:c r="Z2691" s="226"/>
      <x:c r="AA2691" s="226"/>
      <x:c r="AC2691" s="226"/>
      <x:c r="AE2691" s="226"/>
      <x:c r="AF2691" s="226"/>
      <x:c r="AH2691" s="222"/>
      <x:c r="AI2691" s="23"/>
      <x:c r="AJ2691" s="222"/>
      <x:c r="AK2691" s="222"/>
      <x:c r="AM2691" s="226"/>
      <x:c r="AN2691" s="222"/>
      <x:c r="AO2691" s="222"/>
    </x:row>
    <x:row r="2692" spans="1:57" x14ac:dyDescent="0.3">
      <x:c r="J2692" s="23"/>
      <x:c r="Q2692" s="23"/>
      <x:c r="R2692" s="23"/>
      <x:c r="T2692" s="226"/>
      <x:c r="U2692" s="226"/>
      <x:c r="V2692" s="226"/>
      <x:c r="W2692" s="226"/>
      <x:c r="X2692" s="226"/>
      <x:c r="Y2692" s="226"/>
      <x:c r="Z2692" s="226"/>
      <x:c r="AA2692" s="226"/>
      <x:c r="AC2692" s="226"/>
      <x:c r="AE2692" s="222"/>
      <x:c r="AF2692" s="226"/>
      <x:c r="AH2692" s="222"/>
      <x:c r="AI2692" s="23"/>
      <x:c r="AJ2692" s="222"/>
      <x:c r="AK2692" s="222"/>
      <x:c r="AM2692" s="226"/>
      <x:c r="AN2692" s="222"/>
      <x:c r="AO2692" s="222"/>
    </x:row>
    <x:row r="2693" spans="1:57" x14ac:dyDescent="0.3">
      <x:c r="J2693" s="23"/>
      <x:c r="M2693" s="226"/>
      <x:c r="Q2693" s="23"/>
      <x:c r="R2693" s="23"/>
      <x:c r="T2693" s="226"/>
      <x:c r="U2693" s="226"/>
      <x:c r="V2693" s="226"/>
      <x:c r="W2693" s="226"/>
      <x:c r="X2693" s="226"/>
      <x:c r="Y2693" s="226"/>
      <x:c r="Z2693" s="226"/>
      <x:c r="AA2693" s="226"/>
      <x:c r="AC2693" s="226"/>
      <x:c r="AE2693" s="226"/>
      <x:c r="AF2693" s="226"/>
      <x:c r="AH2693" s="222"/>
      <x:c r="AI2693" s="23"/>
      <x:c r="AJ2693" s="222"/>
      <x:c r="AK2693" s="222"/>
      <x:c r="AM2693" s="226"/>
      <x:c r="AN2693" s="222"/>
      <x:c r="AO2693" s="222"/>
    </x:row>
    <x:row r="2694" spans="1:57" x14ac:dyDescent="0.3">
      <x:c r="J2694" s="23"/>
      <x:c r="M2694" s="226"/>
      <x:c r="Q2694" s="23"/>
      <x:c r="R2694" s="23"/>
      <x:c r="T2694" s="226"/>
      <x:c r="U2694" s="226"/>
      <x:c r="V2694" s="226"/>
      <x:c r="W2694" s="226"/>
      <x:c r="X2694" s="226"/>
      <x:c r="Y2694" s="226"/>
      <x:c r="Z2694" s="226"/>
      <x:c r="AA2694" s="226"/>
      <x:c r="AC2694" s="226"/>
      <x:c r="AE2694" s="222"/>
      <x:c r="AF2694" s="226"/>
      <x:c r="AH2694" s="222"/>
      <x:c r="AI2694" s="23"/>
      <x:c r="AJ2694" s="222"/>
      <x:c r="AK2694" s="222"/>
      <x:c r="AM2694" s="226"/>
      <x:c r="AN2694" s="222"/>
      <x:c r="AO2694" s="222"/>
    </x:row>
    <x:row r="2695" spans="1:57" x14ac:dyDescent="0.3">
      <x:c r="J2695" s="23"/>
      <x:c r="Q2695" s="23"/>
      <x:c r="R2695" s="23"/>
      <x:c r="T2695" s="226"/>
      <x:c r="U2695" s="226"/>
      <x:c r="V2695" s="226"/>
      <x:c r="W2695" s="226"/>
      <x:c r="X2695" s="226"/>
      <x:c r="Y2695" s="226"/>
      <x:c r="Z2695" s="226"/>
      <x:c r="AA2695" s="226"/>
      <x:c r="AC2695" s="226"/>
      <x:c r="AE2695" s="222"/>
      <x:c r="AF2695" s="226"/>
      <x:c r="AH2695" s="222"/>
      <x:c r="AI2695" s="23"/>
      <x:c r="AJ2695" s="222"/>
      <x:c r="AK2695" s="222"/>
      <x:c r="AM2695" s="226"/>
      <x:c r="AN2695" s="222"/>
      <x:c r="AO2695" s="222"/>
    </x:row>
    <x:row r="2696" spans="1:57" x14ac:dyDescent="0.3">
      <x:c r="J2696" s="23"/>
      <x:c r="Q2696" s="23"/>
      <x:c r="R2696" s="23"/>
      <x:c r="T2696" s="226"/>
      <x:c r="U2696" s="226"/>
      <x:c r="V2696" s="226"/>
      <x:c r="W2696" s="226"/>
      <x:c r="X2696" s="226"/>
      <x:c r="Y2696" s="226"/>
      <x:c r="Z2696" s="226"/>
      <x:c r="AA2696" s="226"/>
      <x:c r="AC2696" s="226"/>
      <x:c r="AE2696" s="222"/>
      <x:c r="AF2696" s="226"/>
      <x:c r="AH2696" s="222"/>
      <x:c r="AI2696" s="23"/>
      <x:c r="AJ2696" s="222"/>
      <x:c r="AK2696" s="222"/>
      <x:c r="AM2696" s="226"/>
      <x:c r="AN2696" s="222"/>
      <x:c r="AO2696" s="222"/>
    </x:row>
    <x:row r="2697" spans="1:57" x14ac:dyDescent="0.3">
      <x:c r="J2697" s="23"/>
      <x:c r="M2697" s="226"/>
      <x:c r="Q2697" s="23"/>
      <x:c r="R2697" s="23"/>
      <x:c r="T2697" s="226"/>
      <x:c r="U2697" s="226"/>
      <x:c r="V2697" s="226"/>
      <x:c r="W2697" s="226"/>
      <x:c r="X2697" s="226"/>
      <x:c r="Y2697" s="226"/>
      <x:c r="Z2697" s="226"/>
      <x:c r="AA2697" s="226"/>
      <x:c r="AC2697" s="226"/>
      <x:c r="AE2697" s="226"/>
      <x:c r="AF2697" s="226"/>
      <x:c r="AH2697" s="222"/>
      <x:c r="AI2697" s="23"/>
      <x:c r="AJ2697" s="222"/>
      <x:c r="AK2697" s="222"/>
      <x:c r="AM2697" s="226"/>
      <x:c r="AN2697" s="222"/>
      <x:c r="AO2697" s="222"/>
    </x:row>
    <x:row r="2698" spans="1:57" x14ac:dyDescent="0.3">
      <x:c r="J2698" s="23"/>
      <x:c r="Q2698" s="23"/>
      <x:c r="R2698" s="23"/>
      <x:c r="T2698" s="226"/>
      <x:c r="U2698" s="226"/>
      <x:c r="V2698" s="226"/>
      <x:c r="W2698" s="226"/>
      <x:c r="X2698" s="226"/>
      <x:c r="Y2698" s="226"/>
      <x:c r="Z2698" s="226"/>
      <x:c r="AA2698" s="226"/>
      <x:c r="AC2698" s="226"/>
      <x:c r="AE2698" s="226"/>
      <x:c r="AF2698" s="226"/>
      <x:c r="AH2698" s="222"/>
      <x:c r="AI2698" s="23"/>
      <x:c r="AJ2698" s="222"/>
      <x:c r="AK2698" s="222"/>
      <x:c r="AM2698" s="226"/>
      <x:c r="AN2698" s="222"/>
      <x:c r="AO2698" s="222"/>
    </x:row>
    <x:row r="2699" spans="1:57" x14ac:dyDescent="0.3">
      <x:c r="J2699" s="23"/>
      <x:c r="M2699" s="226"/>
      <x:c r="Q2699" s="23"/>
      <x:c r="R2699" s="23"/>
      <x:c r="T2699" s="226"/>
      <x:c r="U2699" s="226"/>
      <x:c r="V2699" s="226"/>
      <x:c r="W2699" s="226"/>
      <x:c r="X2699" s="226"/>
      <x:c r="Y2699" s="226"/>
      <x:c r="Z2699" s="226"/>
      <x:c r="AA2699" s="226"/>
      <x:c r="AC2699" s="226"/>
      <x:c r="AE2699" s="226"/>
      <x:c r="AF2699" s="226"/>
      <x:c r="AH2699" s="222"/>
      <x:c r="AI2699" s="23"/>
      <x:c r="AJ2699" s="222"/>
      <x:c r="AK2699" s="222"/>
      <x:c r="AM2699" s="226"/>
      <x:c r="AN2699" s="222"/>
      <x:c r="AO2699" s="222"/>
    </x:row>
    <x:row r="2700" spans="1:57" x14ac:dyDescent="0.3">
      <x:c r="J2700" s="23"/>
      <x:c r="M2700" s="226"/>
      <x:c r="Q2700" s="23"/>
      <x:c r="R2700" s="23"/>
      <x:c r="T2700" s="226"/>
      <x:c r="U2700" s="226"/>
      <x:c r="V2700" s="226"/>
      <x:c r="W2700" s="226"/>
      <x:c r="X2700" s="226"/>
      <x:c r="Y2700" s="226"/>
      <x:c r="Z2700" s="226"/>
      <x:c r="AA2700" s="226"/>
      <x:c r="AC2700" s="226"/>
      <x:c r="AE2700" s="222"/>
      <x:c r="AF2700" s="226"/>
      <x:c r="AH2700" s="222"/>
      <x:c r="AI2700" s="23"/>
      <x:c r="AJ2700" s="222"/>
      <x:c r="AK2700" s="222"/>
      <x:c r="AM2700" s="226"/>
      <x:c r="AN2700" s="222"/>
      <x:c r="AO2700" s="222"/>
    </x:row>
    <x:row r="2701" spans="1:57" x14ac:dyDescent="0.3">
      <x:c r="J2701" s="23"/>
      <x:c r="M2701" s="226"/>
      <x:c r="Q2701" s="23"/>
      <x:c r="R2701" s="23"/>
      <x:c r="T2701" s="226"/>
      <x:c r="U2701" s="226"/>
      <x:c r="V2701" s="226"/>
      <x:c r="W2701" s="226"/>
      <x:c r="X2701" s="226"/>
      <x:c r="Y2701" s="226"/>
      <x:c r="Z2701" s="226"/>
      <x:c r="AA2701" s="226"/>
      <x:c r="AC2701" s="226"/>
      <x:c r="AE2701" s="222"/>
      <x:c r="AF2701" s="226"/>
      <x:c r="AH2701" s="222"/>
      <x:c r="AI2701" s="23"/>
      <x:c r="AJ2701" s="222"/>
      <x:c r="AK2701" s="222"/>
      <x:c r="AM2701" s="226"/>
      <x:c r="AN2701" s="222"/>
      <x:c r="AO2701" s="222"/>
    </x:row>
    <x:row r="2702" spans="1:57" x14ac:dyDescent="0.3">
      <x:c r="J2702" s="23"/>
      <x:c r="M2702" s="226"/>
      <x:c r="Q2702" s="23"/>
      <x:c r="R2702" s="23"/>
      <x:c r="T2702" s="226"/>
      <x:c r="U2702" s="226"/>
      <x:c r="V2702" s="226"/>
      <x:c r="W2702" s="226"/>
      <x:c r="X2702" s="226"/>
      <x:c r="Y2702" s="226"/>
      <x:c r="Z2702" s="226"/>
      <x:c r="AA2702" s="226"/>
      <x:c r="AC2702" s="226"/>
      <x:c r="AE2702" s="226"/>
      <x:c r="AF2702" s="226"/>
      <x:c r="AH2702" s="222"/>
      <x:c r="AI2702" s="23"/>
      <x:c r="AJ2702" s="222"/>
      <x:c r="AK2702" s="222"/>
      <x:c r="AM2702" s="226"/>
      <x:c r="AN2702" s="222"/>
      <x:c r="AO2702" s="222"/>
    </x:row>
    <x:row r="2703" spans="1:57" x14ac:dyDescent="0.3">
      <x:c r="J2703" s="23"/>
      <x:c r="M2703" s="226"/>
      <x:c r="Q2703" s="23"/>
      <x:c r="R2703" s="23"/>
      <x:c r="T2703" s="226"/>
      <x:c r="U2703" s="226"/>
      <x:c r="V2703" s="226"/>
      <x:c r="W2703" s="226"/>
      <x:c r="X2703" s="226"/>
      <x:c r="Y2703" s="226"/>
      <x:c r="Z2703" s="226"/>
      <x:c r="AA2703" s="226"/>
      <x:c r="AC2703" s="226"/>
      <x:c r="AE2703" s="222"/>
      <x:c r="AF2703" s="226"/>
      <x:c r="AH2703" s="222"/>
      <x:c r="AI2703" s="23"/>
      <x:c r="AJ2703" s="222"/>
      <x:c r="AK2703" s="222"/>
      <x:c r="AM2703" s="226"/>
      <x:c r="AN2703" s="222"/>
      <x:c r="AO2703" s="222"/>
    </x:row>
    <x:row r="2704" spans="1:57" x14ac:dyDescent="0.3">
      <x:c r="J2704" s="23"/>
      <x:c r="Q2704" s="23"/>
      <x:c r="R2704" s="23"/>
      <x:c r="T2704" s="226"/>
      <x:c r="U2704" s="226"/>
      <x:c r="V2704" s="226"/>
      <x:c r="W2704" s="226"/>
      <x:c r="X2704" s="226"/>
      <x:c r="Y2704" s="226"/>
      <x:c r="Z2704" s="226"/>
      <x:c r="AA2704" s="226"/>
      <x:c r="AC2704" s="226"/>
      <x:c r="AE2704" s="226"/>
      <x:c r="AF2704" s="226"/>
      <x:c r="AH2704" s="222"/>
      <x:c r="AI2704" s="23"/>
      <x:c r="AJ2704" s="222"/>
      <x:c r="AK2704" s="222"/>
      <x:c r="AM2704" s="226"/>
      <x:c r="AN2704" s="222"/>
      <x:c r="AO2704" s="222"/>
    </x:row>
    <x:row r="2705" spans="1:57" x14ac:dyDescent="0.3">
      <x:c r="J2705" s="23"/>
      <x:c r="M2705" s="226"/>
      <x:c r="Q2705" s="23"/>
      <x:c r="R2705" s="23"/>
      <x:c r="T2705" s="226"/>
      <x:c r="U2705" s="226"/>
      <x:c r="V2705" s="226"/>
      <x:c r="W2705" s="226"/>
      <x:c r="X2705" s="226"/>
      <x:c r="Y2705" s="226"/>
      <x:c r="Z2705" s="226"/>
      <x:c r="AA2705" s="226"/>
      <x:c r="AC2705" s="226"/>
      <x:c r="AE2705" s="222"/>
      <x:c r="AF2705" s="226"/>
      <x:c r="AH2705" s="222"/>
      <x:c r="AI2705" s="23"/>
      <x:c r="AJ2705" s="222"/>
      <x:c r="AK2705" s="222"/>
      <x:c r="AM2705" s="226"/>
      <x:c r="AN2705" s="222"/>
      <x:c r="AO2705" s="222"/>
    </x:row>
    <x:row r="2706" spans="1:57" x14ac:dyDescent="0.3">
      <x:c r="J2706" s="23"/>
      <x:c r="Q2706" s="23"/>
      <x:c r="R2706" s="23"/>
      <x:c r="T2706" s="226"/>
      <x:c r="U2706" s="226"/>
      <x:c r="V2706" s="226"/>
      <x:c r="W2706" s="226"/>
      <x:c r="X2706" s="226"/>
      <x:c r="Y2706" s="226"/>
      <x:c r="Z2706" s="226"/>
      <x:c r="AA2706" s="226"/>
      <x:c r="AC2706" s="226"/>
      <x:c r="AE2706" s="222"/>
      <x:c r="AF2706" s="226"/>
      <x:c r="AH2706" s="222"/>
      <x:c r="AI2706" s="23"/>
      <x:c r="AJ2706" s="222"/>
      <x:c r="AK2706" s="222"/>
      <x:c r="AM2706" s="226"/>
      <x:c r="AN2706" s="222"/>
      <x:c r="AO2706" s="222"/>
    </x:row>
    <x:row r="2707" spans="1:57" x14ac:dyDescent="0.3">
      <x:c r="J2707" s="23"/>
      <x:c r="Q2707" s="23"/>
      <x:c r="R2707" s="23"/>
      <x:c r="T2707" s="226"/>
      <x:c r="U2707" s="226"/>
      <x:c r="V2707" s="226"/>
      <x:c r="W2707" s="226"/>
      <x:c r="X2707" s="226"/>
      <x:c r="Y2707" s="226"/>
      <x:c r="Z2707" s="226"/>
      <x:c r="AA2707" s="226"/>
      <x:c r="AC2707" s="226"/>
      <x:c r="AE2707" s="222"/>
      <x:c r="AF2707" s="226"/>
      <x:c r="AH2707" s="222"/>
      <x:c r="AI2707" s="23"/>
      <x:c r="AJ2707" s="222"/>
      <x:c r="AK2707" s="226"/>
      <x:c r="AM2707" s="226"/>
      <x:c r="AN2707" s="222"/>
      <x:c r="AO2707" s="226"/>
    </x:row>
    <x:row r="2708" spans="1:57" x14ac:dyDescent="0.3">
      <x:c r="J2708" s="23"/>
      <x:c r="Q2708" s="23"/>
      <x:c r="R2708" s="23"/>
      <x:c r="T2708" s="226"/>
      <x:c r="U2708" s="226"/>
      <x:c r="V2708" s="226"/>
      <x:c r="W2708" s="226"/>
      <x:c r="X2708" s="226"/>
      <x:c r="Y2708" s="226"/>
      <x:c r="Z2708" s="226"/>
      <x:c r="AA2708" s="226"/>
      <x:c r="AC2708" s="226"/>
      <x:c r="AE2708" s="222"/>
      <x:c r="AF2708" s="226"/>
      <x:c r="AH2708" s="222"/>
      <x:c r="AI2708" s="23"/>
      <x:c r="AJ2708" s="222"/>
      <x:c r="AK2708" s="222"/>
      <x:c r="AM2708" s="226"/>
      <x:c r="AN2708" s="222"/>
      <x:c r="AO2708" s="222"/>
    </x:row>
    <x:row r="2709" spans="1:57" x14ac:dyDescent="0.3">
      <x:c r="J2709" s="23"/>
      <x:c r="M2709" s="226"/>
      <x:c r="Q2709" s="23"/>
      <x:c r="R2709" s="23"/>
      <x:c r="T2709" s="226"/>
      <x:c r="U2709" s="226"/>
      <x:c r="V2709" s="226"/>
      <x:c r="W2709" s="226"/>
      <x:c r="X2709" s="226"/>
      <x:c r="Y2709" s="226"/>
      <x:c r="Z2709" s="226"/>
      <x:c r="AA2709" s="226"/>
      <x:c r="AC2709" s="226"/>
      <x:c r="AE2709" s="222"/>
      <x:c r="AF2709" s="226"/>
      <x:c r="AH2709" s="222"/>
      <x:c r="AI2709" s="23"/>
      <x:c r="AJ2709" s="222"/>
      <x:c r="AK2709" s="222"/>
      <x:c r="AM2709" s="226"/>
      <x:c r="AN2709" s="222"/>
      <x:c r="AO2709" s="222"/>
    </x:row>
    <x:row r="2710" spans="1:57" x14ac:dyDescent="0.3">
      <x:c r="J2710" s="23"/>
      <x:c r="M2710" s="226"/>
      <x:c r="Q2710" s="23"/>
      <x:c r="R2710" s="23"/>
      <x:c r="T2710" s="226"/>
      <x:c r="U2710" s="226"/>
      <x:c r="V2710" s="226"/>
      <x:c r="W2710" s="226"/>
      <x:c r="X2710" s="226"/>
      <x:c r="Y2710" s="226"/>
      <x:c r="Z2710" s="226"/>
      <x:c r="AA2710" s="226"/>
      <x:c r="AC2710" s="226"/>
      <x:c r="AE2710" s="226"/>
      <x:c r="AF2710" s="226"/>
      <x:c r="AH2710" s="222"/>
      <x:c r="AI2710" s="23"/>
      <x:c r="AJ2710" s="222"/>
      <x:c r="AK2710" s="222"/>
      <x:c r="AM2710" s="226"/>
      <x:c r="AN2710" s="222"/>
      <x:c r="AO2710" s="222"/>
    </x:row>
    <x:row r="2711" spans="1:57" x14ac:dyDescent="0.3">
      <x:c r="J2711" s="23"/>
      <x:c r="Q2711" s="23"/>
      <x:c r="R2711" s="23"/>
      <x:c r="T2711" s="226"/>
      <x:c r="U2711" s="226"/>
      <x:c r="V2711" s="226"/>
      <x:c r="W2711" s="226"/>
      <x:c r="X2711" s="226"/>
      <x:c r="Y2711" s="226"/>
      <x:c r="Z2711" s="226"/>
      <x:c r="AA2711" s="226"/>
      <x:c r="AC2711" s="226"/>
      <x:c r="AE2711" s="222"/>
      <x:c r="AF2711" s="226"/>
      <x:c r="AH2711" s="222"/>
      <x:c r="AI2711" s="23"/>
      <x:c r="AJ2711" s="222"/>
      <x:c r="AK2711" s="222"/>
      <x:c r="AM2711" s="226"/>
      <x:c r="AN2711" s="222"/>
      <x:c r="AO2711" s="222"/>
    </x:row>
    <x:row r="2712" spans="1:57" x14ac:dyDescent="0.3">
      <x:c r="J2712" s="23"/>
      <x:c r="M2712" s="226"/>
      <x:c r="Q2712" s="23"/>
      <x:c r="R2712" s="23"/>
      <x:c r="T2712" s="226"/>
      <x:c r="U2712" s="226"/>
      <x:c r="V2712" s="226"/>
      <x:c r="W2712" s="226"/>
      <x:c r="X2712" s="226"/>
      <x:c r="Y2712" s="226"/>
      <x:c r="Z2712" s="226"/>
      <x:c r="AA2712" s="226"/>
      <x:c r="AC2712" s="226"/>
      <x:c r="AE2712" s="222"/>
      <x:c r="AF2712" s="226"/>
      <x:c r="AH2712" s="222"/>
      <x:c r="AI2712" s="23"/>
      <x:c r="AJ2712" s="222"/>
      <x:c r="AK2712" s="222"/>
      <x:c r="AM2712" s="226"/>
      <x:c r="AN2712" s="222"/>
      <x:c r="AO2712" s="222"/>
    </x:row>
    <x:row r="2713" spans="1:57" x14ac:dyDescent="0.3">
      <x:c r="J2713" s="23"/>
      <x:c r="M2713" s="226"/>
      <x:c r="Q2713" s="23"/>
      <x:c r="R2713" s="23"/>
      <x:c r="T2713" s="226"/>
      <x:c r="U2713" s="226"/>
      <x:c r="V2713" s="226"/>
      <x:c r="W2713" s="226"/>
      <x:c r="X2713" s="226"/>
      <x:c r="Y2713" s="226"/>
      <x:c r="Z2713" s="226"/>
      <x:c r="AA2713" s="226"/>
      <x:c r="AC2713" s="226"/>
      <x:c r="AE2713" s="222"/>
      <x:c r="AF2713" s="226"/>
      <x:c r="AH2713" s="222"/>
      <x:c r="AI2713" s="23"/>
      <x:c r="AJ2713" s="222"/>
      <x:c r="AK2713" s="222"/>
      <x:c r="AM2713" s="226"/>
      <x:c r="AN2713" s="222"/>
      <x:c r="AO2713" s="222"/>
    </x:row>
    <x:row r="2714" spans="1:57" x14ac:dyDescent="0.3">
      <x:c r="J2714" s="23"/>
      <x:c r="M2714" s="226"/>
      <x:c r="Q2714" s="23"/>
      <x:c r="R2714" s="23"/>
      <x:c r="T2714" s="226"/>
      <x:c r="U2714" s="226"/>
      <x:c r="V2714" s="226"/>
      <x:c r="W2714" s="226"/>
      <x:c r="X2714" s="226"/>
      <x:c r="Y2714" s="226"/>
      <x:c r="Z2714" s="226"/>
      <x:c r="AA2714" s="226"/>
      <x:c r="AC2714" s="226"/>
      <x:c r="AE2714" s="222"/>
      <x:c r="AF2714" s="226"/>
      <x:c r="AH2714" s="222"/>
      <x:c r="AI2714" s="23"/>
      <x:c r="AJ2714" s="222"/>
      <x:c r="AK2714" s="222"/>
      <x:c r="AM2714" s="226"/>
      <x:c r="AN2714" s="222"/>
      <x:c r="AO2714" s="222"/>
    </x:row>
    <x:row r="2715" spans="1:57" x14ac:dyDescent="0.3">
      <x:c r="J2715" s="23"/>
      <x:c r="Q2715" s="23"/>
      <x:c r="R2715" s="23"/>
      <x:c r="T2715" s="226"/>
      <x:c r="U2715" s="226"/>
      <x:c r="V2715" s="226"/>
      <x:c r="W2715" s="226"/>
      <x:c r="X2715" s="226"/>
      <x:c r="Y2715" s="226"/>
      <x:c r="Z2715" s="226"/>
      <x:c r="AA2715" s="226"/>
      <x:c r="AC2715" s="226"/>
      <x:c r="AE2715" s="222"/>
      <x:c r="AF2715" s="226"/>
      <x:c r="AH2715" s="222"/>
      <x:c r="AI2715" s="23"/>
      <x:c r="AJ2715" s="222"/>
      <x:c r="AK2715" s="222"/>
      <x:c r="AM2715" s="226"/>
      <x:c r="AN2715" s="222"/>
      <x:c r="AO2715" s="222"/>
    </x:row>
    <x:row r="2716" spans="1:57" x14ac:dyDescent="0.3">
      <x:c r="J2716" s="23"/>
      <x:c r="M2716" s="226"/>
      <x:c r="Q2716" s="23"/>
      <x:c r="R2716" s="23"/>
      <x:c r="T2716" s="226"/>
      <x:c r="U2716" s="226"/>
      <x:c r="V2716" s="226"/>
      <x:c r="W2716" s="226"/>
      <x:c r="X2716" s="226"/>
      <x:c r="Y2716" s="226"/>
      <x:c r="Z2716" s="226"/>
      <x:c r="AA2716" s="226"/>
      <x:c r="AC2716" s="226"/>
      <x:c r="AE2716" s="222"/>
      <x:c r="AF2716" s="226"/>
      <x:c r="AH2716" s="222"/>
      <x:c r="AI2716" s="23"/>
      <x:c r="AJ2716" s="222"/>
      <x:c r="AK2716" s="222"/>
      <x:c r="AM2716" s="226"/>
      <x:c r="AN2716" s="222"/>
      <x:c r="AO2716" s="222"/>
    </x:row>
    <x:row r="2717" spans="1:57" x14ac:dyDescent="0.3">
      <x:c r="J2717" s="23"/>
      <x:c r="Q2717" s="23"/>
      <x:c r="R2717" s="23"/>
      <x:c r="T2717" s="226"/>
      <x:c r="U2717" s="226"/>
      <x:c r="V2717" s="226"/>
      <x:c r="W2717" s="226"/>
      <x:c r="X2717" s="226"/>
      <x:c r="Y2717" s="226"/>
      <x:c r="Z2717" s="226"/>
      <x:c r="AA2717" s="226"/>
      <x:c r="AC2717" s="226"/>
      <x:c r="AE2717" s="222"/>
      <x:c r="AF2717" s="226"/>
      <x:c r="AH2717" s="222"/>
      <x:c r="AI2717" s="23"/>
      <x:c r="AJ2717" s="226"/>
      <x:c r="AK2717" s="226"/>
      <x:c r="AM2717" s="226"/>
      <x:c r="AN2717" s="226"/>
      <x:c r="AO2717" s="226"/>
    </x:row>
    <x:row r="2718" spans="1:57" x14ac:dyDescent="0.3">
      <x:c r="J2718" s="23"/>
      <x:c r="M2718" s="226"/>
      <x:c r="Q2718" s="23"/>
      <x:c r="R2718" s="23"/>
      <x:c r="T2718" s="226"/>
      <x:c r="U2718" s="226"/>
      <x:c r="V2718" s="226"/>
      <x:c r="W2718" s="226"/>
      <x:c r="X2718" s="226"/>
      <x:c r="Y2718" s="226"/>
      <x:c r="Z2718" s="226"/>
      <x:c r="AA2718" s="226"/>
      <x:c r="AC2718" s="226"/>
      <x:c r="AE2718" s="222"/>
      <x:c r="AF2718" s="226"/>
      <x:c r="AH2718" s="222"/>
      <x:c r="AI2718" s="23"/>
      <x:c r="AJ2718" s="226"/>
      <x:c r="AK2718" s="226"/>
      <x:c r="AM2718" s="226"/>
      <x:c r="AN2718" s="226"/>
      <x:c r="AO2718" s="226"/>
    </x:row>
    <x:row r="2719" spans="1:57" x14ac:dyDescent="0.3">
      <x:c r="J2719" s="23"/>
      <x:c r="M2719" s="226"/>
      <x:c r="Q2719" s="23"/>
      <x:c r="R2719" s="23"/>
      <x:c r="T2719" s="226"/>
      <x:c r="U2719" s="226"/>
      <x:c r="V2719" s="226"/>
      <x:c r="W2719" s="226"/>
      <x:c r="X2719" s="226"/>
      <x:c r="Y2719" s="226"/>
      <x:c r="Z2719" s="226"/>
      <x:c r="AA2719" s="226"/>
      <x:c r="AC2719" s="226"/>
      <x:c r="AE2719" s="222"/>
      <x:c r="AF2719" s="226"/>
      <x:c r="AH2719" s="222"/>
      <x:c r="AI2719" s="23"/>
      <x:c r="AJ2719" s="222"/>
      <x:c r="AK2719" s="222"/>
      <x:c r="AM2719" s="226"/>
      <x:c r="AN2719" s="222"/>
      <x:c r="AO2719" s="222"/>
    </x:row>
    <x:row r="2720" spans="1:57" x14ac:dyDescent="0.3">
      <x:c r="J2720" s="23"/>
      <x:c r="Q2720" s="23"/>
      <x:c r="R2720" s="23"/>
      <x:c r="T2720" s="226"/>
      <x:c r="U2720" s="226"/>
      <x:c r="V2720" s="226"/>
      <x:c r="W2720" s="226"/>
      <x:c r="X2720" s="226"/>
      <x:c r="Y2720" s="226"/>
      <x:c r="Z2720" s="226"/>
      <x:c r="AA2720" s="226"/>
      <x:c r="AC2720" s="226"/>
      <x:c r="AE2720" s="222"/>
      <x:c r="AF2720" s="226"/>
      <x:c r="AH2720" s="222"/>
      <x:c r="AI2720" s="23"/>
      <x:c r="AJ2720" s="222"/>
      <x:c r="AK2720" s="222"/>
      <x:c r="AM2720" s="226"/>
      <x:c r="AN2720" s="222"/>
      <x:c r="AO2720" s="222"/>
    </x:row>
    <x:row r="2721" spans="1:57" x14ac:dyDescent="0.3">
      <x:c r="J2721" s="23"/>
      <x:c r="M2721" s="226"/>
      <x:c r="Q2721" s="23"/>
      <x:c r="R2721" s="23"/>
      <x:c r="T2721" s="226"/>
      <x:c r="U2721" s="226"/>
      <x:c r="V2721" s="226"/>
      <x:c r="W2721" s="226"/>
      <x:c r="X2721" s="226"/>
      <x:c r="Y2721" s="226"/>
      <x:c r="Z2721" s="226"/>
      <x:c r="AA2721" s="226"/>
      <x:c r="AC2721" s="226"/>
      <x:c r="AE2721" s="226"/>
      <x:c r="AF2721" s="226"/>
      <x:c r="AH2721" s="222"/>
      <x:c r="AI2721" s="23"/>
      <x:c r="AJ2721" s="222"/>
      <x:c r="AK2721" s="222"/>
      <x:c r="AM2721" s="226"/>
      <x:c r="AN2721" s="222"/>
      <x:c r="AO2721" s="222"/>
    </x:row>
    <x:row r="2722" spans="1:57" x14ac:dyDescent="0.3">
      <x:c r="J2722" s="23"/>
      <x:c r="Q2722" s="23"/>
      <x:c r="R2722" s="23"/>
      <x:c r="T2722" s="226"/>
      <x:c r="U2722" s="226"/>
      <x:c r="V2722" s="226"/>
      <x:c r="W2722" s="226"/>
      <x:c r="X2722" s="226"/>
      <x:c r="Y2722" s="226"/>
      <x:c r="Z2722" s="226"/>
      <x:c r="AA2722" s="226"/>
      <x:c r="AC2722" s="226"/>
      <x:c r="AE2722" s="222"/>
      <x:c r="AF2722" s="226"/>
      <x:c r="AH2722" s="222"/>
      <x:c r="AI2722" s="23"/>
      <x:c r="AJ2722" s="222"/>
      <x:c r="AK2722" s="222"/>
      <x:c r="AM2722" s="226"/>
      <x:c r="AN2722" s="222"/>
      <x:c r="AO2722" s="222"/>
    </x:row>
    <x:row r="2723" spans="1:57" x14ac:dyDescent="0.3">
      <x:c r="J2723" s="23"/>
      <x:c r="M2723" s="226"/>
      <x:c r="Q2723" s="23"/>
      <x:c r="R2723" s="23"/>
      <x:c r="T2723" s="226"/>
      <x:c r="U2723" s="226"/>
      <x:c r="V2723" s="226"/>
      <x:c r="W2723" s="226"/>
      <x:c r="X2723" s="226"/>
      <x:c r="Y2723" s="226"/>
      <x:c r="Z2723" s="226"/>
      <x:c r="AA2723" s="226"/>
      <x:c r="AC2723" s="226"/>
      <x:c r="AE2723" s="222"/>
      <x:c r="AF2723" s="226"/>
      <x:c r="AH2723" s="222"/>
      <x:c r="AI2723" s="23"/>
      <x:c r="AJ2723" s="222"/>
      <x:c r="AK2723" s="222"/>
      <x:c r="AM2723" s="226"/>
      <x:c r="AN2723" s="222"/>
      <x:c r="AO2723" s="222"/>
    </x:row>
    <x:row r="2724" spans="1:57" x14ac:dyDescent="0.3">
      <x:c r="J2724" s="23"/>
      <x:c r="M2724" s="226"/>
      <x:c r="Q2724" s="23"/>
      <x:c r="R2724" s="23"/>
      <x:c r="T2724" s="226"/>
      <x:c r="U2724" s="226"/>
      <x:c r="V2724" s="226"/>
      <x:c r="W2724" s="226"/>
      <x:c r="X2724" s="226"/>
      <x:c r="Y2724" s="226"/>
      <x:c r="Z2724" s="226"/>
      <x:c r="AA2724" s="226"/>
      <x:c r="AC2724" s="226"/>
      <x:c r="AE2724" s="222"/>
      <x:c r="AF2724" s="226"/>
      <x:c r="AH2724" s="222"/>
      <x:c r="AI2724" s="23"/>
      <x:c r="AJ2724" s="222"/>
      <x:c r="AK2724" s="222"/>
      <x:c r="AM2724" s="226"/>
      <x:c r="AN2724" s="222"/>
      <x:c r="AO2724" s="222"/>
    </x:row>
    <x:row r="2725" spans="1:57" x14ac:dyDescent="0.3">
      <x:c r="J2725" s="23"/>
      <x:c r="M2725" s="226"/>
      <x:c r="Q2725" s="23"/>
      <x:c r="R2725" s="23"/>
      <x:c r="T2725" s="226"/>
      <x:c r="U2725" s="226"/>
      <x:c r="V2725" s="226"/>
      <x:c r="W2725" s="226"/>
      <x:c r="X2725" s="226"/>
      <x:c r="Y2725" s="226"/>
      <x:c r="Z2725" s="226"/>
      <x:c r="AA2725" s="226"/>
      <x:c r="AC2725" s="226"/>
      <x:c r="AE2725" s="222"/>
      <x:c r="AF2725" s="226"/>
      <x:c r="AH2725" s="222"/>
      <x:c r="AI2725" s="23"/>
      <x:c r="AJ2725" s="222"/>
      <x:c r="AK2725" s="222"/>
      <x:c r="AM2725" s="226"/>
      <x:c r="AN2725" s="222"/>
      <x:c r="AO2725" s="222"/>
    </x:row>
    <x:row r="2726" spans="1:57" x14ac:dyDescent="0.3">
      <x:c r="J2726" s="23"/>
      <x:c r="M2726" s="226"/>
      <x:c r="Q2726" s="23"/>
      <x:c r="R2726" s="23"/>
      <x:c r="T2726" s="226"/>
      <x:c r="U2726" s="226"/>
      <x:c r="V2726" s="226"/>
      <x:c r="W2726" s="226"/>
      <x:c r="X2726" s="226"/>
      <x:c r="Y2726" s="226"/>
      <x:c r="Z2726" s="226"/>
      <x:c r="AA2726" s="226"/>
      <x:c r="AC2726" s="226"/>
      <x:c r="AE2726" s="222"/>
      <x:c r="AF2726" s="226"/>
      <x:c r="AH2726" s="222"/>
      <x:c r="AI2726" s="23"/>
      <x:c r="AJ2726" s="222"/>
      <x:c r="AK2726" s="222"/>
      <x:c r="AM2726" s="226"/>
      <x:c r="AN2726" s="222"/>
      <x:c r="AO2726" s="222"/>
    </x:row>
    <x:row r="2727" spans="1:57" x14ac:dyDescent="0.3">
      <x:c r="J2727" s="23"/>
      <x:c r="M2727" s="226"/>
      <x:c r="Q2727" s="23"/>
      <x:c r="R2727" s="23"/>
      <x:c r="T2727" s="226"/>
      <x:c r="U2727" s="226"/>
      <x:c r="V2727" s="226"/>
      <x:c r="W2727" s="226"/>
      <x:c r="X2727" s="226"/>
      <x:c r="Y2727" s="226"/>
      <x:c r="Z2727" s="226"/>
      <x:c r="AA2727" s="226"/>
      <x:c r="AC2727" s="226"/>
      <x:c r="AE2727" s="226"/>
      <x:c r="AF2727" s="226"/>
      <x:c r="AH2727" s="222"/>
      <x:c r="AI2727" s="23"/>
      <x:c r="AJ2727" s="222"/>
      <x:c r="AK2727" s="222"/>
      <x:c r="AM2727" s="226"/>
      <x:c r="AN2727" s="222"/>
      <x:c r="AO2727" s="222"/>
    </x:row>
    <x:row r="2728" spans="1:57" x14ac:dyDescent="0.3">
      <x:c r="J2728" s="23"/>
      <x:c r="M2728" s="226"/>
      <x:c r="Q2728" s="23"/>
      <x:c r="R2728" s="23"/>
      <x:c r="T2728" s="226"/>
      <x:c r="U2728" s="226"/>
      <x:c r="V2728" s="226"/>
      <x:c r="W2728" s="226"/>
      <x:c r="X2728" s="226"/>
      <x:c r="Y2728" s="226"/>
      <x:c r="Z2728" s="226"/>
      <x:c r="AA2728" s="226"/>
      <x:c r="AC2728" s="226"/>
      <x:c r="AE2728" s="222"/>
      <x:c r="AF2728" s="226"/>
      <x:c r="AH2728" s="222"/>
      <x:c r="AI2728" s="23"/>
      <x:c r="AJ2728" s="222"/>
      <x:c r="AK2728" s="222"/>
      <x:c r="AM2728" s="226"/>
      <x:c r="AN2728" s="222"/>
      <x:c r="AO2728" s="222"/>
    </x:row>
    <x:row r="2729" spans="1:57" x14ac:dyDescent="0.3">
      <x:c r="J2729" s="23"/>
      <x:c r="M2729" s="226"/>
      <x:c r="Q2729" s="23"/>
      <x:c r="R2729" s="23"/>
      <x:c r="T2729" s="226"/>
      <x:c r="U2729" s="226"/>
      <x:c r="V2729" s="226"/>
      <x:c r="W2729" s="226"/>
      <x:c r="X2729" s="226"/>
      <x:c r="Y2729" s="226"/>
      <x:c r="Z2729" s="226"/>
      <x:c r="AA2729" s="226"/>
      <x:c r="AC2729" s="226"/>
      <x:c r="AE2729" s="226"/>
      <x:c r="AF2729" s="226"/>
      <x:c r="AH2729" s="222"/>
      <x:c r="AI2729" s="23"/>
      <x:c r="AJ2729" s="222"/>
      <x:c r="AK2729" s="222"/>
      <x:c r="AM2729" s="226"/>
      <x:c r="AN2729" s="222"/>
      <x:c r="AO2729" s="222"/>
    </x:row>
    <x:row r="2730" spans="1:57" x14ac:dyDescent="0.3">
      <x:c r="J2730" s="23"/>
      <x:c r="M2730" s="226"/>
      <x:c r="Q2730" s="23"/>
      <x:c r="R2730" s="23"/>
      <x:c r="T2730" s="226"/>
      <x:c r="U2730" s="226"/>
      <x:c r="V2730" s="226"/>
      <x:c r="W2730" s="226"/>
      <x:c r="X2730" s="226"/>
      <x:c r="Y2730" s="226"/>
      <x:c r="Z2730" s="226"/>
      <x:c r="AA2730" s="226"/>
      <x:c r="AC2730" s="226"/>
      <x:c r="AE2730" s="226"/>
      <x:c r="AF2730" s="226"/>
      <x:c r="AH2730" s="222"/>
      <x:c r="AI2730" s="23"/>
      <x:c r="AJ2730" s="222"/>
      <x:c r="AK2730" s="222"/>
      <x:c r="AM2730" s="226"/>
      <x:c r="AN2730" s="222"/>
      <x:c r="AO2730" s="222"/>
    </x:row>
    <x:row r="2731" spans="1:57" x14ac:dyDescent="0.3">
      <x:c r="J2731" s="23"/>
      <x:c r="M2731" s="226"/>
      <x:c r="Q2731" s="23"/>
      <x:c r="R2731" s="23"/>
      <x:c r="T2731" s="226"/>
      <x:c r="U2731" s="226"/>
      <x:c r="V2731" s="226"/>
      <x:c r="W2731" s="226"/>
      <x:c r="X2731" s="226"/>
      <x:c r="Y2731" s="226"/>
      <x:c r="Z2731" s="226"/>
      <x:c r="AA2731" s="226"/>
      <x:c r="AC2731" s="226"/>
      <x:c r="AE2731" s="222"/>
      <x:c r="AF2731" s="226"/>
      <x:c r="AH2731" s="222"/>
      <x:c r="AI2731" s="23"/>
      <x:c r="AJ2731" s="222"/>
      <x:c r="AK2731" s="222"/>
      <x:c r="AM2731" s="226"/>
      <x:c r="AN2731" s="222"/>
      <x:c r="AO2731" s="222"/>
    </x:row>
    <x:row r="2732" spans="1:57" x14ac:dyDescent="0.3">
      <x:c r="J2732" s="23"/>
      <x:c r="M2732" s="226"/>
      <x:c r="Q2732" s="23"/>
      <x:c r="R2732" s="23"/>
      <x:c r="T2732" s="226"/>
      <x:c r="U2732" s="226"/>
      <x:c r="V2732" s="226"/>
      <x:c r="W2732" s="226"/>
      <x:c r="X2732" s="226"/>
      <x:c r="Y2732" s="226"/>
      <x:c r="Z2732" s="226"/>
      <x:c r="AA2732" s="226"/>
      <x:c r="AC2732" s="226"/>
      <x:c r="AE2732" s="226"/>
      <x:c r="AF2732" s="226"/>
      <x:c r="AH2732" s="222"/>
      <x:c r="AI2732" s="23"/>
      <x:c r="AJ2732" s="222"/>
      <x:c r="AK2732" s="222"/>
      <x:c r="AM2732" s="226"/>
      <x:c r="AN2732" s="222"/>
      <x:c r="AO2732" s="222"/>
    </x:row>
    <x:row r="2733" spans="1:57" x14ac:dyDescent="0.3">
      <x:c r="J2733" s="23"/>
      <x:c r="M2733" s="226"/>
      <x:c r="Q2733" s="23"/>
      <x:c r="R2733" s="23"/>
      <x:c r="T2733" s="226"/>
      <x:c r="U2733" s="226"/>
      <x:c r="V2733" s="226"/>
      <x:c r="W2733" s="226"/>
      <x:c r="X2733" s="226"/>
      <x:c r="Y2733" s="226"/>
      <x:c r="Z2733" s="226"/>
      <x:c r="AA2733" s="226"/>
      <x:c r="AC2733" s="226"/>
      <x:c r="AE2733" s="226"/>
      <x:c r="AF2733" s="226"/>
      <x:c r="AH2733" s="222"/>
      <x:c r="AI2733" s="23"/>
      <x:c r="AJ2733" s="226"/>
      <x:c r="AK2733" s="226"/>
      <x:c r="AM2733" s="226"/>
      <x:c r="AN2733" s="226"/>
      <x:c r="AO2733" s="226"/>
    </x:row>
    <x:row r="2734" spans="1:57" x14ac:dyDescent="0.3">
      <x:c r="J2734" s="23"/>
      <x:c r="Q2734" s="23"/>
      <x:c r="R2734" s="23"/>
      <x:c r="T2734" s="226"/>
      <x:c r="U2734" s="226"/>
      <x:c r="V2734" s="226"/>
      <x:c r="W2734" s="226"/>
      <x:c r="X2734" s="226"/>
      <x:c r="Y2734" s="226"/>
      <x:c r="Z2734" s="226"/>
      <x:c r="AA2734" s="226"/>
      <x:c r="AC2734" s="226"/>
      <x:c r="AE2734" s="222"/>
      <x:c r="AF2734" s="226"/>
      <x:c r="AH2734" s="222"/>
      <x:c r="AI2734" s="23"/>
      <x:c r="AJ2734" s="222"/>
      <x:c r="AK2734" s="222"/>
      <x:c r="AM2734" s="226"/>
      <x:c r="AN2734" s="222"/>
      <x:c r="AO2734" s="222"/>
    </x:row>
    <x:row r="2735" spans="1:57" x14ac:dyDescent="0.3">
      <x:c r="J2735" s="23"/>
      <x:c r="M2735" s="226"/>
      <x:c r="Q2735" s="23"/>
      <x:c r="R2735" s="23"/>
      <x:c r="T2735" s="226"/>
      <x:c r="U2735" s="226"/>
      <x:c r="V2735" s="226"/>
      <x:c r="W2735" s="226"/>
      <x:c r="X2735" s="226"/>
      <x:c r="Y2735" s="226"/>
      <x:c r="Z2735" s="226"/>
      <x:c r="AA2735" s="226"/>
      <x:c r="AC2735" s="226"/>
      <x:c r="AE2735" s="222"/>
      <x:c r="AF2735" s="226"/>
      <x:c r="AH2735" s="222"/>
      <x:c r="AI2735" s="23"/>
      <x:c r="AJ2735" s="222"/>
      <x:c r="AK2735" s="222"/>
      <x:c r="AM2735" s="226"/>
      <x:c r="AN2735" s="222"/>
      <x:c r="AO2735" s="222"/>
    </x:row>
    <x:row r="2736" spans="1:57" x14ac:dyDescent="0.3">
      <x:c r="J2736" s="23"/>
      <x:c r="Q2736" s="23"/>
      <x:c r="R2736" s="23"/>
      <x:c r="T2736" s="226"/>
      <x:c r="U2736" s="226"/>
      <x:c r="V2736" s="226"/>
      <x:c r="W2736" s="226"/>
      <x:c r="X2736" s="226"/>
      <x:c r="Y2736" s="226"/>
      <x:c r="Z2736" s="226"/>
      <x:c r="AA2736" s="226"/>
      <x:c r="AC2736" s="226"/>
      <x:c r="AE2736" s="226"/>
      <x:c r="AF2736" s="226"/>
      <x:c r="AH2736" s="222"/>
      <x:c r="AI2736" s="23"/>
      <x:c r="AJ2736" s="222"/>
      <x:c r="AK2736" s="222"/>
      <x:c r="AM2736" s="226"/>
      <x:c r="AN2736" s="222"/>
      <x:c r="AO2736" s="222"/>
    </x:row>
    <x:row r="2737" spans="1:57" x14ac:dyDescent="0.3">
      <x:c r="J2737" s="23"/>
      <x:c r="M2737" s="226"/>
      <x:c r="Q2737" s="23"/>
      <x:c r="R2737" s="23"/>
      <x:c r="T2737" s="226"/>
      <x:c r="U2737" s="226"/>
      <x:c r="V2737" s="226"/>
      <x:c r="W2737" s="226"/>
      <x:c r="X2737" s="226"/>
      <x:c r="Y2737" s="226"/>
      <x:c r="Z2737" s="226"/>
      <x:c r="AA2737" s="226"/>
      <x:c r="AC2737" s="226"/>
      <x:c r="AE2737" s="222"/>
      <x:c r="AF2737" s="226"/>
      <x:c r="AH2737" s="222"/>
      <x:c r="AI2737" s="23"/>
      <x:c r="AJ2737" s="222"/>
      <x:c r="AK2737" s="222"/>
      <x:c r="AM2737" s="226"/>
      <x:c r="AN2737" s="222"/>
      <x:c r="AO2737" s="222"/>
    </x:row>
    <x:row r="2738" spans="1:57" x14ac:dyDescent="0.3">
      <x:c r="J2738" s="23"/>
      <x:c r="M2738" s="226"/>
      <x:c r="Q2738" s="23"/>
      <x:c r="R2738" s="23"/>
      <x:c r="T2738" s="226"/>
      <x:c r="U2738" s="226"/>
      <x:c r="V2738" s="226"/>
      <x:c r="W2738" s="226"/>
      <x:c r="X2738" s="226"/>
      <x:c r="Y2738" s="226"/>
      <x:c r="Z2738" s="226"/>
      <x:c r="AA2738" s="226"/>
      <x:c r="AC2738" s="226"/>
      <x:c r="AE2738" s="226"/>
      <x:c r="AF2738" s="226"/>
      <x:c r="AH2738" s="222"/>
      <x:c r="AI2738" s="23"/>
      <x:c r="AJ2738" s="222"/>
      <x:c r="AK2738" s="222"/>
      <x:c r="AM2738" s="226"/>
      <x:c r="AN2738" s="222"/>
      <x:c r="AO2738" s="222"/>
    </x:row>
    <x:row r="2739" spans="1:57" x14ac:dyDescent="0.3">
      <x:c r="J2739" s="23"/>
      <x:c r="M2739" s="226"/>
      <x:c r="Q2739" s="23"/>
      <x:c r="R2739" s="23"/>
      <x:c r="T2739" s="226"/>
      <x:c r="U2739" s="226"/>
      <x:c r="V2739" s="226"/>
      <x:c r="W2739" s="226"/>
      <x:c r="X2739" s="226"/>
      <x:c r="Y2739" s="226"/>
      <x:c r="Z2739" s="226"/>
      <x:c r="AA2739" s="226"/>
      <x:c r="AC2739" s="226"/>
      <x:c r="AE2739" s="222"/>
      <x:c r="AF2739" s="226"/>
      <x:c r="AH2739" s="222"/>
      <x:c r="AI2739" s="23"/>
      <x:c r="AJ2739" s="222"/>
      <x:c r="AK2739" s="222"/>
      <x:c r="AM2739" s="226"/>
      <x:c r="AN2739" s="222"/>
      <x:c r="AO2739" s="222"/>
    </x:row>
    <x:row r="2740" spans="1:57" x14ac:dyDescent="0.3">
      <x:c r="J2740" s="23"/>
      <x:c r="Q2740" s="23"/>
      <x:c r="R2740" s="23"/>
      <x:c r="T2740" s="226"/>
      <x:c r="U2740" s="226"/>
      <x:c r="V2740" s="226"/>
      <x:c r="W2740" s="226"/>
      <x:c r="X2740" s="226"/>
      <x:c r="Y2740" s="226"/>
      <x:c r="Z2740" s="226"/>
      <x:c r="AA2740" s="226"/>
      <x:c r="AC2740" s="226"/>
      <x:c r="AE2740" s="226"/>
      <x:c r="AF2740" s="226"/>
      <x:c r="AH2740" s="222"/>
      <x:c r="AI2740" s="23"/>
      <x:c r="AJ2740" s="222"/>
      <x:c r="AK2740" s="222"/>
      <x:c r="AM2740" s="226"/>
      <x:c r="AN2740" s="222"/>
      <x:c r="AO2740" s="222"/>
    </x:row>
    <x:row r="2741" spans="1:57" x14ac:dyDescent="0.3">
      <x:c r="J2741" s="23"/>
      <x:c r="M2741" s="226"/>
      <x:c r="Q2741" s="23"/>
      <x:c r="R2741" s="23"/>
      <x:c r="T2741" s="226"/>
      <x:c r="U2741" s="226"/>
      <x:c r="V2741" s="226"/>
      <x:c r="W2741" s="226"/>
      <x:c r="X2741" s="226"/>
      <x:c r="Y2741" s="226"/>
      <x:c r="Z2741" s="226"/>
      <x:c r="AA2741" s="226"/>
      <x:c r="AC2741" s="226"/>
      <x:c r="AE2741" s="222"/>
      <x:c r="AF2741" s="226"/>
      <x:c r="AH2741" s="222"/>
      <x:c r="AI2741" s="23"/>
      <x:c r="AJ2741" s="222"/>
      <x:c r="AK2741" s="222"/>
      <x:c r="AM2741" s="226"/>
      <x:c r="AN2741" s="222"/>
      <x:c r="AO2741" s="222"/>
    </x:row>
    <x:row r="2742" spans="1:57" x14ac:dyDescent="0.3">
      <x:c r="J2742" s="23"/>
      <x:c r="M2742" s="226"/>
      <x:c r="Q2742" s="23"/>
      <x:c r="R2742" s="23"/>
      <x:c r="T2742" s="226"/>
      <x:c r="U2742" s="226"/>
      <x:c r="V2742" s="226"/>
      <x:c r="W2742" s="226"/>
      <x:c r="X2742" s="226"/>
      <x:c r="Y2742" s="226"/>
      <x:c r="Z2742" s="226"/>
      <x:c r="AA2742" s="226"/>
      <x:c r="AC2742" s="226"/>
      <x:c r="AE2742" s="222"/>
      <x:c r="AF2742" s="226"/>
      <x:c r="AH2742" s="222"/>
      <x:c r="AI2742" s="23"/>
      <x:c r="AJ2742" s="222"/>
      <x:c r="AK2742" s="222"/>
      <x:c r="AM2742" s="226"/>
      <x:c r="AN2742" s="222"/>
      <x:c r="AO2742" s="222"/>
    </x:row>
    <x:row r="2743" spans="1:57" x14ac:dyDescent="0.3">
      <x:c r="J2743" s="23"/>
      <x:c r="Q2743" s="23"/>
      <x:c r="R2743" s="23"/>
      <x:c r="T2743" s="226"/>
      <x:c r="U2743" s="226"/>
      <x:c r="V2743" s="226"/>
      <x:c r="W2743" s="226"/>
      <x:c r="X2743" s="226"/>
      <x:c r="Y2743" s="226"/>
      <x:c r="Z2743" s="226"/>
      <x:c r="AA2743" s="226"/>
      <x:c r="AC2743" s="226"/>
      <x:c r="AE2743" s="222"/>
      <x:c r="AF2743" s="226"/>
      <x:c r="AH2743" s="222"/>
      <x:c r="AI2743" s="23"/>
      <x:c r="AJ2743" s="222"/>
      <x:c r="AK2743" s="222"/>
      <x:c r="AM2743" s="226"/>
      <x:c r="AN2743" s="222"/>
      <x:c r="AO2743" s="222"/>
    </x:row>
    <x:row r="2744" spans="1:57" x14ac:dyDescent="0.3">
      <x:c r="J2744" s="23"/>
      <x:c r="M2744" s="226"/>
      <x:c r="Q2744" s="23"/>
      <x:c r="R2744" s="23"/>
      <x:c r="T2744" s="226"/>
      <x:c r="U2744" s="226"/>
      <x:c r="V2744" s="226"/>
      <x:c r="W2744" s="226"/>
      <x:c r="X2744" s="226"/>
      <x:c r="Y2744" s="226"/>
      <x:c r="Z2744" s="226"/>
      <x:c r="AA2744" s="226"/>
      <x:c r="AC2744" s="226"/>
      <x:c r="AE2744" s="222"/>
      <x:c r="AF2744" s="226"/>
      <x:c r="AH2744" s="222"/>
      <x:c r="AI2744" s="23"/>
      <x:c r="AJ2744" s="222"/>
      <x:c r="AK2744" s="222"/>
      <x:c r="AM2744" s="226"/>
      <x:c r="AN2744" s="222"/>
      <x:c r="AO2744" s="222"/>
    </x:row>
    <x:row r="2745" spans="1:57" x14ac:dyDescent="0.3">
      <x:c r="J2745" s="23"/>
      <x:c r="Q2745" s="23"/>
      <x:c r="R2745" s="23"/>
      <x:c r="T2745" s="226"/>
      <x:c r="U2745" s="226"/>
      <x:c r="V2745" s="226"/>
      <x:c r="W2745" s="226"/>
      <x:c r="X2745" s="226"/>
      <x:c r="Y2745" s="226"/>
      <x:c r="Z2745" s="226"/>
      <x:c r="AA2745" s="226"/>
      <x:c r="AC2745" s="226"/>
      <x:c r="AE2745" s="222"/>
      <x:c r="AF2745" s="226"/>
      <x:c r="AH2745" s="222"/>
      <x:c r="AI2745" s="23"/>
      <x:c r="AJ2745" s="222"/>
      <x:c r="AK2745" s="222"/>
      <x:c r="AM2745" s="226"/>
      <x:c r="AN2745" s="222"/>
      <x:c r="AO2745" s="222"/>
    </x:row>
    <x:row r="2746" spans="1:57" x14ac:dyDescent="0.3">
      <x:c r="J2746" s="23"/>
      <x:c r="M2746" s="226"/>
      <x:c r="Q2746" s="23"/>
      <x:c r="R2746" s="23"/>
      <x:c r="T2746" s="226"/>
      <x:c r="U2746" s="226"/>
      <x:c r="V2746" s="226"/>
      <x:c r="W2746" s="226"/>
      <x:c r="X2746" s="226"/>
      <x:c r="Y2746" s="226"/>
      <x:c r="Z2746" s="226"/>
      <x:c r="AA2746" s="226"/>
      <x:c r="AC2746" s="226"/>
      <x:c r="AE2746" s="222"/>
      <x:c r="AF2746" s="226"/>
      <x:c r="AH2746" s="222"/>
      <x:c r="AI2746" s="23"/>
      <x:c r="AJ2746" s="222"/>
      <x:c r="AK2746" s="222"/>
      <x:c r="AM2746" s="226"/>
      <x:c r="AN2746" s="222"/>
      <x:c r="AO2746" s="222"/>
    </x:row>
    <x:row r="2747" spans="1:57" x14ac:dyDescent="0.3">
      <x:c r="J2747" s="23"/>
      <x:c r="M2747" s="226"/>
      <x:c r="Q2747" s="23"/>
      <x:c r="R2747" s="23"/>
      <x:c r="T2747" s="226"/>
      <x:c r="U2747" s="226"/>
      <x:c r="V2747" s="226"/>
      <x:c r="W2747" s="226"/>
      <x:c r="X2747" s="226"/>
      <x:c r="Y2747" s="226"/>
      <x:c r="Z2747" s="226"/>
      <x:c r="AA2747" s="226"/>
      <x:c r="AC2747" s="226"/>
      <x:c r="AE2747" s="222"/>
      <x:c r="AF2747" s="226"/>
      <x:c r="AH2747" s="222"/>
      <x:c r="AI2747" s="23"/>
      <x:c r="AJ2747" s="222"/>
      <x:c r="AK2747" s="222"/>
      <x:c r="AM2747" s="226"/>
      <x:c r="AN2747" s="222"/>
      <x:c r="AO2747" s="222"/>
    </x:row>
    <x:row r="2748" spans="1:57" x14ac:dyDescent="0.3">
      <x:c r="J2748" s="23"/>
      <x:c r="M2748" s="226"/>
      <x:c r="Q2748" s="23"/>
      <x:c r="R2748" s="23"/>
      <x:c r="T2748" s="226"/>
      <x:c r="U2748" s="226"/>
      <x:c r="V2748" s="226"/>
      <x:c r="W2748" s="226"/>
      <x:c r="X2748" s="226"/>
      <x:c r="Y2748" s="226"/>
      <x:c r="Z2748" s="226"/>
      <x:c r="AA2748" s="226"/>
      <x:c r="AC2748" s="226"/>
      <x:c r="AE2748" s="222"/>
      <x:c r="AF2748" s="226"/>
      <x:c r="AH2748" s="222"/>
      <x:c r="AI2748" s="23"/>
      <x:c r="AJ2748" s="222"/>
      <x:c r="AK2748" s="222"/>
      <x:c r="AM2748" s="226"/>
      <x:c r="AN2748" s="222"/>
      <x:c r="AO2748" s="222"/>
    </x:row>
    <x:row r="2749" spans="1:57" x14ac:dyDescent="0.3">
      <x:c r="J2749" s="23"/>
      <x:c r="M2749" s="226"/>
      <x:c r="Q2749" s="23"/>
      <x:c r="R2749" s="23"/>
      <x:c r="T2749" s="226"/>
      <x:c r="U2749" s="226"/>
      <x:c r="V2749" s="226"/>
      <x:c r="W2749" s="226"/>
      <x:c r="X2749" s="226"/>
      <x:c r="Y2749" s="226"/>
      <x:c r="Z2749" s="226"/>
      <x:c r="AA2749" s="226"/>
      <x:c r="AC2749" s="226"/>
      <x:c r="AE2749" s="222"/>
      <x:c r="AF2749" s="226"/>
      <x:c r="AH2749" s="222"/>
      <x:c r="AI2749" s="23"/>
      <x:c r="AJ2749" s="222"/>
      <x:c r="AK2749" s="222"/>
      <x:c r="AM2749" s="226"/>
      <x:c r="AN2749" s="222"/>
      <x:c r="AO2749" s="222"/>
    </x:row>
    <x:row r="2750" spans="1:57" x14ac:dyDescent="0.3">
      <x:c r="J2750" s="23"/>
      <x:c r="Q2750" s="23"/>
      <x:c r="R2750" s="23"/>
      <x:c r="T2750" s="226"/>
      <x:c r="U2750" s="226"/>
      <x:c r="V2750" s="226"/>
      <x:c r="W2750" s="226"/>
      <x:c r="X2750" s="226"/>
      <x:c r="Y2750" s="226"/>
      <x:c r="Z2750" s="226"/>
      <x:c r="AA2750" s="226"/>
      <x:c r="AC2750" s="226"/>
      <x:c r="AE2750" s="226"/>
      <x:c r="AF2750" s="226"/>
      <x:c r="AH2750" s="222"/>
      <x:c r="AI2750" s="23"/>
      <x:c r="AJ2750" s="222"/>
      <x:c r="AK2750" s="222"/>
      <x:c r="AM2750" s="226"/>
      <x:c r="AN2750" s="222"/>
      <x:c r="AO2750" s="222"/>
    </x:row>
    <x:row r="2751" spans="1:57" x14ac:dyDescent="0.3">
      <x:c r="J2751" s="23"/>
      <x:c r="Q2751" s="23"/>
      <x:c r="R2751" s="23"/>
      <x:c r="T2751" s="226"/>
      <x:c r="U2751" s="226"/>
      <x:c r="V2751" s="226"/>
      <x:c r="W2751" s="226"/>
      <x:c r="X2751" s="226"/>
      <x:c r="Y2751" s="226"/>
      <x:c r="Z2751" s="226"/>
      <x:c r="AA2751" s="226"/>
      <x:c r="AC2751" s="226"/>
      <x:c r="AE2751" s="226"/>
      <x:c r="AF2751" s="226"/>
      <x:c r="AH2751" s="222"/>
      <x:c r="AI2751" s="23"/>
      <x:c r="AJ2751" s="226"/>
      <x:c r="AK2751" s="226"/>
      <x:c r="AM2751" s="226"/>
      <x:c r="AN2751" s="226"/>
      <x:c r="AO2751" s="226"/>
    </x:row>
    <x:row r="2752" spans="1:57" x14ac:dyDescent="0.3">
      <x:c r="J2752" s="23"/>
      <x:c r="Q2752" s="23"/>
      <x:c r="R2752" s="23"/>
      <x:c r="T2752" s="226"/>
      <x:c r="U2752" s="226"/>
      <x:c r="V2752" s="226"/>
      <x:c r="W2752" s="226"/>
      <x:c r="X2752" s="226"/>
      <x:c r="Y2752" s="226"/>
      <x:c r="Z2752" s="226"/>
      <x:c r="AA2752" s="226"/>
      <x:c r="AC2752" s="226"/>
      <x:c r="AE2752" s="222"/>
      <x:c r="AF2752" s="226"/>
      <x:c r="AH2752" s="222"/>
      <x:c r="AI2752" s="23"/>
      <x:c r="AJ2752" s="222"/>
      <x:c r="AK2752" s="222"/>
      <x:c r="AM2752" s="226"/>
      <x:c r="AN2752" s="222"/>
      <x:c r="AO2752" s="222"/>
    </x:row>
    <x:row r="2753" spans="1:57" x14ac:dyDescent="0.3">
      <x:c r="J2753" s="23"/>
      <x:c r="M2753" s="226"/>
      <x:c r="Q2753" s="23"/>
      <x:c r="R2753" s="23"/>
      <x:c r="T2753" s="226"/>
      <x:c r="U2753" s="226"/>
      <x:c r="V2753" s="226"/>
      <x:c r="W2753" s="226"/>
      <x:c r="X2753" s="226"/>
      <x:c r="Y2753" s="226"/>
      <x:c r="Z2753" s="226"/>
      <x:c r="AA2753" s="226"/>
      <x:c r="AC2753" s="226"/>
      <x:c r="AE2753" s="222"/>
      <x:c r="AF2753" s="226"/>
      <x:c r="AH2753" s="222"/>
      <x:c r="AI2753" s="23"/>
      <x:c r="AJ2753" s="222"/>
      <x:c r="AK2753" s="222"/>
      <x:c r="AM2753" s="226"/>
      <x:c r="AN2753" s="222"/>
      <x:c r="AO2753" s="222"/>
    </x:row>
    <x:row r="2754" spans="1:57" x14ac:dyDescent="0.3">
      <x:c r="J2754" s="23"/>
      <x:c r="M2754" s="226"/>
      <x:c r="Q2754" s="23"/>
      <x:c r="R2754" s="23"/>
      <x:c r="T2754" s="226"/>
      <x:c r="U2754" s="226"/>
      <x:c r="V2754" s="226"/>
      <x:c r="W2754" s="226"/>
      <x:c r="X2754" s="226"/>
      <x:c r="Y2754" s="226"/>
      <x:c r="Z2754" s="226"/>
      <x:c r="AA2754" s="226"/>
      <x:c r="AC2754" s="226"/>
      <x:c r="AE2754" s="222"/>
      <x:c r="AF2754" s="226"/>
      <x:c r="AH2754" s="222"/>
      <x:c r="AI2754" s="23"/>
      <x:c r="AJ2754" s="222"/>
      <x:c r="AK2754" s="222"/>
      <x:c r="AM2754" s="226"/>
      <x:c r="AN2754" s="222"/>
      <x:c r="AO2754" s="222"/>
    </x:row>
    <x:row r="2755" spans="1:57" x14ac:dyDescent="0.3">
      <x:c r="J2755" s="23"/>
      <x:c r="Q2755" s="23"/>
      <x:c r="R2755" s="23"/>
      <x:c r="T2755" s="226"/>
      <x:c r="U2755" s="226"/>
      <x:c r="V2755" s="226"/>
      <x:c r="W2755" s="226"/>
      <x:c r="X2755" s="226"/>
      <x:c r="Y2755" s="226"/>
      <x:c r="Z2755" s="226"/>
      <x:c r="AA2755" s="226"/>
      <x:c r="AC2755" s="226"/>
      <x:c r="AE2755" s="222"/>
      <x:c r="AF2755" s="226"/>
      <x:c r="AH2755" s="222"/>
      <x:c r="AI2755" s="23"/>
      <x:c r="AJ2755" s="222"/>
      <x:c r="AK2755" s="222"/>
      <x:c r="AM2755" s="226"/>
      <x:c r="AN2755" s="222"/>
      <x:c r="AO2755" s="222"/>
    </x:row>
    <x:row r="2756" spans="1:57" x14ac:dyDescent="0.3">
      <x:c r="J2756" s="23"/>
      <x:c r="Q2756" s="23"/>
      <x:c r="R2756" s="23"/>
      <x:c r="T2756" s="226"/>
      <x:c r="U2756" s="226"/>
      <x:c r="V2756" s="226"/>
      <x:c r="W2756" s="226"/>
      <x:c r="X2756" s="226"/>
      <x:c r="Y2756" s="226"/>
      <x:c r="Z2756" s="226"/>
      <x:c r="AA2756" s="226"/>
      <x:c r="AC2756" s="226"/>
      <x:c r="AE2756" s="222"/>
      <x:c r="AF2756" s="226"/>
      <x:c r="AH2756" s="222"/>
      <x:c r="AI2756" s="23"/>
      <x:c r="AJ2756" s="222"/>
      <x:c r="AK2756" s="222"/>
      <x:c r="AM2756" s="226"/>
      <x:c r="AN2756" s="222"/>
      <x:c r="AO2756" s="222"/>
    </x:row>
    <x:row r="2757" spans="1:57" x14ac:dyDescent="0.3">
      <x:c r="J2757" s="23"/>
      <x:c r="Q2757" s="23"/>
      <x:c r="R2757" s="23"/>
      <x:c r="T2757" s="226"/>
      <x:c r="U2757" s="226"/>
      <x:c r="V2757" s="226"/>
      <x:c r="W2757" s="226"/>
      <x:c r="X2757" s="226"/>
      <x:c r="Y2757" s="226"/>
      <x:c r="Z2757" s="226"/>
      <x:c r="AA2757" s="226"/>
      <x:c r="AC2757" s="226"/>
      <x:c r="AE2757" s="222"/>
      <x:c r="AF2757" s="226"/>
      <x:c r="AH2757" s="222"/>
      <x:c r="AI2757" s="23"/>
      <x:c r="AJ2757" s="222"/>
      <x:c r="AK2757" s="222"/>
      <x:c r="AM2757" s="226"/>
      <x:c r="AN2757" s="222"/>
      <x:c r="AO2757" s="222"/>
    </x:row>
    <x:row r="2758" spans="1:57" x14ac:dyDescent="0.3">
      <x:c r="J2758" s="23"/>
      <x:c r="M2758" s="226"/>
      <x:c r="Q2758" s="23"/>
      <x:c r="R2758" s="23"/>
      <x:c r="T2758" s="226"/>
      <x:c r="U2758" s="226"/>
      <x:c r="V2758" s="226"/>
      <x:c r="W2758" s="226"/>
      <x:c r="X2758" s="226"/>
      <x:c r="Y2758" s="226"/>
      <x:c r="Z2758" s="226"/>
      <x:c r="AA2758" s="226"/>
      <x:c r="AC2758" s="226"/>
      <x:c r="AE2758" s="222"/>
      <x:c r="AF2758" s="226"/>
      <x:c r="AH2758" s="222"/>
      <x:c r="AI2758" s="23"/>
      <x:c r="AJ2758" s="222"/>
      <x:c r="AK2758" s="222"/>
      <x:c r="AM2758" s="226"/>
      <x:c r="AN2758" s="222"/>
      <x:c r="AO2758" s="222"/>
    </x:row>
    <x:row r="2759" spans="1:57" x14ac:dyDescent="0.3">
      <x:c r="J2759" s="23"/>
      <x:c r="Q2759" s="23"/>
      <x:c r="R2759" s="23"/>
      <x:c r="T2759" s="226"/>
      <x:c r="U2759" s="226"/>
      <x:c r="V2759" s="226"/>
      <x:c r="W2759" s="226"/>
      <x:c r="X2759" s="226"/>
      <x:c r="Y2759" s="226"/>
      <x:c r="Z2759" s="226"/>
      <x:c r="AA2759" s="226"/>
      <x:c r="AC2759" s="226"/>
      <x:c r="AE2759" s="222"/>
      <x:c r="AF2759" s="226"/>
      <x:c r="AH2759" s="222"/>
      <x:c r="AI2759" s="23"/>
      <x:c r="AJ2759" s="222"/>
      <x:c r="AK2759" s="222"/>
      <x:c r="AM2759" s="226"/>
      <x:c r="AN2759" s="222"/>
      <x:c r="AO2759" s="222"/>
    </x:row>
    <x:row r="2760" spans="1:57" x14ac:dyDescent="0.3">
      <x:c r="J2760" s="23"/>
      <x:c r="Q2760" s="23"/>
      <x:c r="R2760" s="23"/>
      <x:c r="T2760" s="226"/>
      <x:c r="U2760" s="226"/>
      <x:c r="V2760" s="226"/>
      <x:c r="W2760" s="226"/>
      <x:c r="X2760" s="226"/>
      <x:c r="Y2760" s="226"/>
      <x:c r="Z2760" s="226"/>
      <x:c r="AA2760" s="226"/>
      <x:c r="AC2760" s="226"/>
      <x:c r="AE2760" s="222"/>
      <x:c r="AF2760" s="226"/>
      <x:c r="AH2760" s="222"/>
      <x:c r="AI2760" s="23"/>
      <x:c r="AJ2760" s="222"/>
      <x:c r="AK2760" s="222"/>
      <x:c r="AM2760" s="226"/>
      <x:c r="AN2760" s="222"/>
      <x:c r="AO2760" s="222"/>
    </x:row>
    <x:row r="2761" spans="1:57" x14ac:dyDescent="0.3">
      <x:c r="J2761" s="23"/>
      <x:c r="Q2761" s="23"/>
      <x:c r="R2761" s="23"/>
      <x:c r="T2761" s="226"/>
      <x:c r="U2761" s="226"/>
      <x:c r="V2761" s="226"/>
      <x:c r="W2761" s="226"/>
      <x:c r="X2761" s="226"/>
      <x:c r="Y2761" s="226"/>
      <x:c r="Z2761" s="226"/>
      <x:c r="AA2761" s="226"/>
      <x:c r="AC2761" s="226"/>
      <x:c r="AE2761" s="222"/>
      <x:c r="AF2761" s="226"/>
      <x:c r="AH2761" s="222"/>
      <x:c r="AI2761" s="23"/>
      <x:c r="AJ2761" s="222"/>
      <x:c r="AK2761" s="222"/>
      <x:c r="AM2761" s="226"/>
      <x:c r="AN2761" s="222"/>
      <x:c r="AO2761" s="222"/>
    </x:row>
    <x:row r="2762" spans="1:57" x14ac:dyDescent="0.3">
      <x:c r="J2762" s="23"/>
      <x:c r="Q2762" s="23"/>
      <x:c r="R2762" s="23"/>
      <x:c r="T2762" s="226"/>
      <x:c r="U2762" s="226"/>
      <x:c r="V2762" s="226"/>
      <x:c r="W2762" s="226"/>
      <x:c r="X2762" s="226"/>
      <x:c r="Y2762" s="226"/>
      <x:c r="Z2762" s="226"/>
      <x:c r="AA2762" s="226"/>
      <x:c r="AC2762" s="226"/>
      <x:c r="AE2762" s="226"/>
      <x:c r="AF2762" s="226"/>
      <x:c r="AH2762" s="222"/>
      <x:c r="AI2762" s="23"/>
      <x:c r="AJ2762" s="222"/>
      <x:c r="AK2762" s="222"/>
      <x:c r="AM2762" s="226"/>
      <x:c r="AN2762" s="222"/>
      <x:c r="AO2762" s="222"/>
    </x:row>
    <x:row r="2763" spans="1:57" x14ac:dyDescent="0.3">
      <x:c r="J2763" s="23"/>
      <x:c r="Q2763" s="23"/>
      <x:c r="R2763" s="23"/>
      <x:c r="T2763" s="226"/>
      <x:c r="U2763" s="226"/>
      <x:c r="V2763" s="226"/>
      <x:c r="W2763" s="226"/>
      <x:c r="X2763" s="226"/>
      <x:c r="Y2763" s="226"/>
      <x:c r="Z2763" s="226"/>
      <x:c r="AA2763" s="226"/>
      <x:c r="AC2763" s="226"/>
      <x:c r="AE2763" s="226"/>
      <x:c r="AF2763" s="226"/>
      <x:c r="AH2763" s="222"/>
      <x:c r="AI2763" s="23"/>
      <x:c r="AJ2763" s="226"/>
      <x:c r="AK2763" s="226"/>
      <x:c r="AM2763" s="226"/>
      <x:c r="AN2763" s="226"/>
      <x:c r="AO2763" s="226"/>
    </x:row>
    <x:row r="2764" spans="1:57" x14ac:dyDescent="0.3">
      <x:c r="J2764" s="23"/>
      <x:c r="M2764" s="226"/>
      <x:c r="Q2764" s="23"/>
      <x:c r="R2764" s="23"/>
      <x:c r="T2764" s="226"/>
      <x:c r="U2764" s="226"/>
      <x:c r="V2764" s="226"/>
      <x:c r="W2764" s="226"/>
      <x:c r="X2764" s="226"/>
      <x:c r="Y2764" s="226"/>
      <x:c r="Z2764" s="226"/>
      <x:c r="AA2764" s="226"/>
      <x:c r="AC2764" s="226"/>
      <x:c r="AE2764" s="222"/>
      <x:c r="AF2764" s="226"/>
      <x:c r="AH2764" s="222"/>
      <x:c r="AI2764" s="23"/>
      <x:c r="AJ2764" s="222"/>
      <x:c r="AK2764" s="222"/>
      <x:c r="AM2764" s="226"/>
      <x:c r="AN2764" s="222"/>
      <x:c r="AO2764" s="222"/>
    </x:row>
    <x:row r="2765" spans="1:57" x14ac:dyDescent="0.3">
      <x:c r="J2765" s="23"/>
      <x:c r="Q2765" s="23"/>
      <x:c r="R2765" s="23"/>
      <x:c r="T2765" s="226"/>
      <x:c r="U2765" s="226"/>
      <x:c r="V2765" s="226"/>
      <x:c r="W2765" s="226"/>
      <x:c r="X2765" s="226"/>
      <x:c r="Y2765" s="226"/>
      <x:c r="Z2765" s="226"/>
      <x:c r="AA2765" s="226"/>
      <x:c r="AC2765" s="226"/>
      <x:c r="AE2765" s="222"/>
      <x:c r="AF2765" s="226"/>
      <x:c r="AH2765" s="222"/>
      <x:c r="AI2765" s="23"/>
      <x:c r="AJ2765" s="222"/>
      <x:c r="AK2765" s="222"/>
      <x:c r="AM2765" s="226"/>
      <x:c r="AN2765" s="222"/>
      <x:c r="AO2765" s="222"/>
    </x:row>
    <x:row r="2766" spans="1:57" x14ac:dyDescent="0.3">
      <x:c r="J2766" s="23"/>
      <x:c r="Q2766" s="23"/>
      <x:c r="R2766" s="23"/>
      <x:c r="T2766" s="226"/>
      <x:c r="U2766" s="226"/>
      <x:c r="V2766" s="226"/>
      <x:c r="W2766" s="226"/>
      <x:c r="X2766" s="226"/>
      <x:c r="Y2766" s="226"/>
      <x:c r="Z2766" s="226"/>
      <x:c r="AA2766" s="226"/>
      <x:c r="AC2766" s="226"/>
      <x:c r="AE2766" s="222"/>
      <x:c r="AF2766" s="226"/>
      <x:c r="AH2766" s="222"/>
      <x:c r="AI2766" s="23"/>
      <x:c r="AJ2766" s="222"/>
      <x:c r="AK2766" s="222"/>
      <x:c r="AM2766" s="226"/>
      <x:c r="AN2766" s="222"/>
      <x:c r="AO2766" s="222"/>
    </x:row>
    <x:row r="2767" spans="1:57" x14ac:dyDescent="0.3">
      <x:c r="J2767" s="23"/>
      <x:c r="M2767" s="226"/>
      <x:c r="Q2767" s="23"/>
      <x:c r="R2767" s="23"/>
      <x:c r="T2767" s="226"/>
      <x:c r="U2767" s="226"/>
      <x:c r="V2767" s="226"/>
      <x:c r="W2767" s="226"/>
      <x:c r="X2767" s="226"/>
      <x:c r="Y2767" s="226"/>
      <x:c r="Z2767" s="226"/>
      <x:c r="AA2767" s="226"/>
      <x:c r="AC2767" s="226"/>
      <x:c r="AE2767" s="226"/>
      <x:c r="AF2767" s="226"/>
      <x:c r="AH2767" s="222"/>
      <x:c r="AI2767" s="23"/>
      <x:c r="AJ2767" s="222"/>
      <x:c r="AK2767" s="222"/>
      <x:c r="AM2767" s="226"/>
      <x:c r="AN2767" s="222"/>
      <x:c r="AO2767" s="222"/>
    </x:row>
    <x:row r="2768" spans="1:57" x14ac:dyDescent="0.3">
      <x:c r="J2768" s="23"/>
      <x:c r="M2768" s="226"/>
      <x:c r="Q2768" s="23"/>
      <x:c r="R2768" s="23"/>
      <x:c r="T2768" s="226"/>
      <x:c r="U2768" s="226"/>
      <x:c r="V2768" s="226"/>
      <x:c r="W2768" s="226"/>
      <x:c r="X2768" s="226"/>
      <x:c r="Y2768" s="226"/>
      <x:c r="Z2768" s="226"/>
      <x:c r="AA2768" s="226"/>
      <x:c r="AC2768" s="226"/>
      <x:c r="AE2768" s="222"/>
      <x:c r="AF2768" s="226"/>
      <x:c r="AH2768" s="222"/>
      <x:c r="AI2768" s="23"/>
      <x:c r="AJ2768" s="222"/>
      <x:c r="AK2768" s="222"/>
      <x:c r="AM2768" s="226"/>
      <x:c r="AN2768" s="222"/>
      <x:c r="AO2768" s="222"/>
    </x:row>
    <x:row r="2769" spans="1:57" x14ac:dyDescent="0.3">
      <x:c r="J2769" s="23"/>
      <x:c r="M2769" s="226"/>
      <x:c r="Q2769" s="23"/>
      <x:c r="R2769" s="23"/>
      <x:c r="T2769" s="226"/>
      <x:c r="U2769" s="226"/>
      <x:c r="V2769" s="226"/>
      <x:c r="W2769" s="226"/>
      <x:c r="X2769" s="226"/>
      <x:c r="Y2769" s="226"/>
      <x:c r="Z2769" s="226"/>
      <x:c r="AA2769" s="226"/>
      <x:c r="AC2769" s="226"/>
      <x:c r="AE2769" s="222"/>
      <x:c r="AF2769" s="226"/>
      <x:c r="AH2769" s="222"/>
      <x:c r="AI2769" s="23"/>
      <x:c r="AJ2769" s="222"/>
      <x:c r="AK2769" s="222"/>
      <x:c r="AM2769" s="226"/>
      <x:c r="AN2769" s="222"/>
      <x:c r="AO2769" s="222"/>
    </x:row>
    <x:row r="2770" spans="1:57" x14ac:dyDescent="0.3">
      <x:c r="J2770" s="23"/>
      <x:c r="M2770" s="226"/>
      <x:c r="Q2770" s="23"/>
      <x:c r="R2770" s="23"/>
      <x:c r="T2770" s="226"/>
      <x:c r="U2770" s="226"/>
      <x:c r="V2770" s="226"/>
      <x:c r="W2770" s="226"/>
      <x:c r="X2770" s="226"/>
      <x:c r="Y2770" s="226"/>
      <x:c r="Z2770" s="226"/>
      <x:c r="AA2770" s="226"/>
      <x:c r="AC2770" s="226"/>
      <x:c r="AE2770" s="222"/>
      <x:c r="AF2770" s="226"/>
      <x:c r="AH2770" s="222"/>
      <x:c r="AI2770" s="23"/>
      <x:c r="AJ2770" s="226"/>
      <x:c r="AK2770" s="226"/>
      <x:c r="AM2770" s="226"/>
      <x:c r="AN2770" s="226"/>
      <x:c r="AO2770" s="226"/>
    </x:row>
    <x:row r="2771" spans="1:57" x14ac:dyDescent="0.3">
      <x:c r="J2771" s="23"/>
      <x:c r="M2771" s="226"/>
      <x:c r="Q2771" s="23"/>
      <x:c r="R2771" s="23"/>
      <x:c r="T2771" s="226"/>
      <x:c r="U2771" s="226"/>
      <x:c r="V2771" s="226"/>
      <x:c r="W2771" s="226"/>
      <x:c r="X2771" s="226"/>
      <x:c r="Y2771" s="226"/>
      <x:c r="Z2771" s="226"/>
      <x:c r="AA2771" s="226"/>
      <x:c r="AC2771" s="226"/>
      <x:c r="AE2771" s="226"/>
      <x:c r="AF2771" s="226"/>
      <x:c r="AH2771" s="222"/>
      <x:c r="AI2771" s="23"/>
      <x:c r="AJ2771" s="222"/>
      <x:c r="AK2771" s="222"/>
      <x:c r="AM2771" s="226"/>
      <x:c r="AN2771" s="222"/>
      <x:c r="AO2771" s="222"/>
    </x:row>
    <x:row r="2772" spans="1:57" x14ac:dyDescent="0.3">
      <x:c r="J2772" s="23"/>
      <x:c r="Q2772" s="23"/>
      <x:c r="R2772" s="23"/>
      <x:c r="T2772" s="226"/>
      <x:c r="U2772" s="226"/>
      <x:c r="V2772" s="226"/>
      <x:c r="W2772" s="226"/>
      <x:c r="X2772" s="226"/>
      <x:c r="Y2772" s="226"/>
      <x:c r="Z2772" s="226"/>
      <x:c r="AA2772" s="226"/>
      <x:c r="AC2772" s="226"/>
      <x:c r="AE2772" s="222"/>
      <x:c r="AF2772" s="226"/>
      <x:c r="AH2772" s="222"/>
      <x:c r="AI2772" s="23"/>
      <x:c r="AJ2772" s="222"/>
      <x:c r="AK2772" s="222"/>
      <x:c r="AM2772" s="226"/>
      <x:c r="AN2772" s="222"/>
      <x:c r="AO2772" s="222"/>
    </x:row>
    <x:row r="2773" spans="1:57" x14ac:dyDescent="0.3">
      <x:c r="J2773" s="23"/>
      <x:c r="M2773" s="226"/>
      <x:c r="Q2773" s="23"/>
      <x:c r="R2773" s="23"/>
      <x:c r="T2773" s="226"/>
      <x:c r="U2773" s="226"/>
      <x:c r="V2773" s="226"/>
      <x:c r="W2773" s="226"/>
      <x:c r="X2773" s="226"/>
      <x:c r="Y2773" s="226"/>
      <x:c r="Z2773" s="226"/>
      <x:c r="AA2773" s="226"/>
      <x:c r="AC2773" s="226"/>
      <x:c r="AE2773" s="222"/>
      <x:c r="AF2773" s="226"/>
      <x:c r="AH2773" s="222"/>
      <x:c r="AI2773" s="23"/>
      <x:c r="AJ2773" s="222"/>
      <x:c r="AK2773" s="222"/>
      <x:c r="AM2773" s="226"/>
      <x:c r="AN2773" s="222"/>
      <x:c r="AO2773" s="222"/>
    </x:row>
    <x:row r="2774" spans="1:57" x14ac:dyDescent="0.3">
      <x:c r="J2774" s="23"/>
      <x:c r="Q2774" s="23"/>
      <x:c r="R2774" s="23"/>
      <x:c r="T2774" s="226"/>
      <x:c r="U2774" s="226"/>
      <x:c r="V2774" s="226"/>
      <x:c r="W2774" s="226"/>
      <x:c r="X2774" s="226"/>
      <x:c r="Y2774" s="226"/>
      <x:c r="Z2774" s="226"/>
      <x:c r="AA2774" s="226"/>
      <x:c r="AC2774" s="226"/>
      <x:c r="AE2774" s="222"/>
      <x:c r="AF2774" s="226"/>
      <x:c r="AH2774" s="222"/>
      <x:c r="AI2774" s="23"/>
      <x:c r="AJ2774" s="222"/>
      <x:c r="AK2774" s="222"/>
      <x:c r="AM2774" s="226"/>
      <x:c r="AN2774" s="222"/>
      <x:c r="AO2774" s="222"/>
    </x:row>
    <x:row r="2775" spans="1:57" x14ac:dyDescent="0.3">
      <x:c r="J2775" s="23"/>
      <x:c r="M2775" s="226"/>
      <x:c r="Q2775" s="23"/>
      <x:c r="R2775" s="23"/>
      <x:c r="T2775" s="226"/>
      <x:c r="U2775" s="226"/>
      <x:c r="V2775" s="226"/>
      <x:c r="W2775" s="226"/>
      <x:c r="X2775" s="226"/>
      <x:c r="Y2775" s="226"/>
      <x:c r="Z2775" s="226"/>
      <x:c r="AA2775" s="226"/>
      <x:c r="AC2775" s="226"/>
      <x:c r="AE2775" s="222"/>
      <x:c r="AF2775" s="226"/>
      <x:c r="AH2775" s="222"/>
      <x:c r="AI2775" s="23"/>
      <x:c r="AJ2775" s="222"/>
      <x:c r="AK2775" s="222"/>
      <x:c r="AM2775" s="226"/>
      <x:c r="AN2775" s="222"/>
      <x:c r="AO2775" s="222"/>
    </x:row>
    <x:row r="2776" spans="1:57" x14ac:dyDescent="0.3">
      <x:c r="J2776" s="23"/>
      <x:c r="Q2776" s="23"/>
      <x:c r="R2776" s="23"/>
      <x:c r="T2776" s="226"/>
      <x:c r="U2776" s="226"/>
      <x:c r="V2776" s="226"/>
      <x:c r="W2776" s="226"/>
      <x:c r="X2776" s="226"/>
      <x:c r="Y2776" s="226"/>
      <x:c r="Z2776" s="226"/>
      <x:c r="AA2776" s="226"/>
      <x:c r="AC2776" s="226"/>
      <x:c r="AE2776" s="226"/>
      <x:c r="AF2776" s="226"/>
      <x:c r="AH2776" s="222"/>
      <x:c r="AI2776" s="23"/>
      <x:c r="AJ2776" s="222"/>
      <x:c r="AK2776" s="222"/>
      <x:c r="AM2776" s="226"/>
      <x:c r="AN2776" s="222"/>
      <x:c r="AO2776" s="222"/>
    </x:row>
    <x:row r="2777" spans="1:57" x14ac:dyDescent="0.3">
      <x:c r="J2777" s="23"/>
      <x:c r="M2777" s="226"/>
      <x:c r="Q2777" s="23"/>
      <x:c r="R2777" s="23"/>
      <x:c r="T2777" s="226"/>
      <x:c r="U2777" s="226"/>
      <x:c r="V2777" s="226"/>
      <x:c r="W2777" s="226"/>
      <x:c r="X2777" s="226"/>
      <x:c r="Y2777" s="226"/>
      <x:c r="Z2777" s="226"/>
      <x:c r="AA2777" s="226"/>
      <x:c r="AC2777" s="226"/>
      <x:c r="AE2777" s="222"/>
      <x:c r="AF2777" s="226"/>
      <x:c r="AH2777" s="222"/>
      <x:c r="AI2777" s="23"/>
      <x:c r="AJ2777" s="222"/>
      <x:c r="AK2777" s="222"/>
      <x:c r="AM2777" s="226"/>
      <x:c r="AN2777" s="222"/>
      <x:c r="AO2777" s="222"/>
    </x:row>
    <x:row r="2778" spans="1:57" x14ac:dyDescent="0.3">
      <x:c r="J2778" s="23"/>
      <x:c r="M2778" s="226"/>
      <x:c r="Q2778" s="23"/>
      <x:c r="R2778" s="23"/>
      <x:c r="T2778" s="226"/>
      <x:c r="U2778" s="226"/>
      <x:c r="V2778" s="226"/>
      <x:c r="W2778" s="226"/>
      <x:c r="X2778" s="226"/>
      <x:c r="Y2778" s="226"/>
      <x:c r="Z2778" s="226"/>
      <x:c r="AA2778" s="226"/>
      <x:c r="AC2778" s="226"/>
      <x:c r="AE2778" s="222"/>
      <x:c r="AF2778" s="226"/>
      <x:c r="AH2778" s="222"/>
      <x:c r="AI2778" s="23"/>
      <x:c r="AJ2778" s="222"/>
      <x:c r="AK2778" s="222"/>
      <x:c r="AM2778" s="226"/>
      <x:c r="AN2778" s="222"/>
      <x:c r="AO2778" s="222"/>
    </x:row>
    <x:row r="2779" spans="1:57" x14ac:dyDescent="0.3">
      <x:c r="J2779" s="23"/>
      <x:c r="M2779" s="226"/>
      <x:c r="Q2779" s="23"/>
      <x:c r="R2779" s="23"/>
      <x:c r="T2779" s="226"/>
      <x:c r="U2779" s="226"/>
      <x:c r="V2779" s="226"/>
      <x:c r="W2779" s="226"/>
      <x:c r="X2779" s="226"/>
      <x:c r="Y2779" s="226"/>
      <x:c r="Z2779" s="226"/>
      <x:c r="AA2779" s="226"/>
      <x:c r="AC2779" s="226"/>
      <x:c r="AE2779" s="222"/>
      <x:c r="AF2779" s="226"/>
      <x:c r="AH2779" s="222"/>
      <x:c r="AI2779" s="23"/>
      <x:c r="AJ2779" s="226"/>
      <x:c r="AK2779" s="226"/>
      <x:c r="AM2779" s="226"/>
      <x:c r="AN2779" s="226"/>
      <x:c r="AO2779" s="226"/>
    </x:row>
    <x:row r="2780" spans="1:57" x14ac:dyDescent="0.3">
      <x:c r="J2780" s="23"/>
      <x:c r="M2780" s="226"/>
      <x:c r="Q2780" s="23"/>
      <x:c r="R2780" s="23"/>
      <x:c r="T2780" s="226"/>
      <x:c r="U2780" s="226"/>
      <x:c r="V2780" s="226"/>
      <x:c r="W2780" s="226"/>
      <x:c r="X2780" s="226"/>
      <x:c r="Y2780" s="226"/>
      <x:c r="Z2780" s="226"/>
      <x:c r="AA2780" s="226"/>
      <x:c r="AC2780" s="226"/>
      <x:c r="AE2780" s="222"/>
      <x:c r="AF2780" s="226"/>
      <x:c r="AH2780" s="222"/>
      <x:c r="AI2780" s="23"/>
      <x:c r="AJ2780" s="222"/>
      <x:c r="AK2780" s="222"/>
      <x:c r="AM2780" s="226"/>
      <x:c r="AN2780" s="222"/>
      <x:c r="AO2780" s="222"/>
    </x:row>
    <x:row r="2781" spans="1:57" x14ac:dyDescent="0.3">
      <x:c r="J2781" s="23"/>
      <x:c r="M2781" s="226"/>
      <x:c r="Q2781" s="23"/>
      <x:c r="R2781" s="23"/>
      <x:c r="T2781" s="226"/>
      <x:c r="U2781" s="226"/>
      <x:c r="V2781" s="226"/>
      <x:c r="W2781" s="226"/>
      <x:c r="X2781" s="226"/>
      <x:c r="Y2781" s="226"/>
      <x:c r="Z2781" s="226"/>
      <x:c r="AA2781" s="226"/>
      <x:c r="AC2781" s="226"/>
      <x:c r="AE2781" s="226"/>
      <x:c r="AF2781" s="226"/>
      <x:c r="AH2781" s="222"/>
      <x:c r="AI2781" s="23"/>
      <x:c r="AJ2781" s="222"/>
      <x:c r="AK2781" s="222"/>
      <x:c r="AM2781" s="226"/>
      <x:c r="AN2781" s="222"/>
      <x:c r="AO2781" s="222"/>
    </x:row>
    <x:row r="2782" spans="1:57" x14ac:dyDescent="0.3">
      <x:c r="J2782" s="23"/>
      <x:c r="M2782" s="226"/>
      <x:c r="Q2782" s="23"/>
      <x:c r="R2782" s="23"/>
      <x:c r="T2782" s="226"/>
      <x:c r="U2782" s="226"/>
      <x:c r="V2782" s="226"/>
      <x:c r="W2782" s="226"/>
      <x:c r="X2782" s="226"/>
      <x:c r="Y2782" s="226"/>
      <x:c r="Z2782" s="226"/>
      <x:c r="AA2782" s="226"/>
      <x:c r="AC2782" s="226"/>
      <x:c r="AE2782" s="222"/>
      <x:c r="AF2782" s="226"/>
      <x:c r="AH2782" s="222"/>
      <x:c r="AI2782" s="23"/>
      <x:c r="AJ2782" s="226"/>
      <x:c r="AK2782" s="226"/>
      <x:c r="AM2782" s="226"/>
      <x:c r="AN2782" s="226"/>
      <x:c r="AO2782" s="226"/>
    </x:row>
    <x:row r="2783" spans="1:57" x14ac:dyDescent="0.3">
      <x:c r="J2783" s="23"/>
      <x:c r="Q2783" s="23"/>
      <x:c r="R2783" s="23"/>
      <x:c r="T2783" s="226"/>
      <x:c r="U2783" s="226"/>
      <x:c r="V2783" s="226"/>
      <x:c r="W2783" s="226"/>
      <x:c r="X2783" s="226"/>
      <x:c r="Y2783" s="226"/>
      <x:c r="Z2783" s="226"/>
      <x:c r="AA2783" s="226"/>
      <x:c r="AC2783" s="226"/>
      <x:c r="AE2783" s="222"/>
      <x:c r="AF2783" s="226"/>
      <x:c r="AH2783" s="222"/>
      <x:c r="AI2783" s="23"/>
      <x:c r="AJ2783" s="222"/>
      <x:c r="AK2783" s="222"/>
      <x:c r="AM2783" s="226"/>
      <x:c r="AN2783" s="222"/>
      <x:c r="AO2783" s="222"/>
    </x:row>
    <x:row r="2784" spans="1:57" x14ac:dyDescent="0.3">
      <x:c r="J2784" s="23"/>
      <x:c r="Q2784" s="23"/>
      <x:c r="R2784" s="23"/>
      <x:c r="T2784" s="226"/>
      <x:c r="U2784" s="226"/>
      <x:c r="V2784" s="226"/>
      <x:c r="W2784" s="226"/>
      <x:c r="X2784" s="226"/>
      <x:c r="Y2784" s="226"/>
      <x:c r="Z2784" s="226"/>
      <x:c r="AA2784" s="226"/>
      <x:c r="AC2784" s="226"/>
      <x:c r="AE2784" s="222"/>
      <x:c r="AF2784" s="226"/>
      <x:c r="AH2784" s="222"/>
      <x:c r="AI2784" s="23"/>
      <x:c r="AJ2784" s="222"/>
      <x:c r="AK2784" s="222"/>
      <x:c r="AM2784" s="226"/>
      <x:c r="AN2784" s="222"/>
      <x:c r="AO2784" s="222"/>
    </x:row>
    <x:row r="2785" spans="1:57" x14ac:dyDescent="0.3">
      <x:c r="J2785" s="23"/>
      <x:c r="M2785" s="226"/>
      <x:c r="Q2785" s="23"/>
      <x:c r="R2785" s="23"/>
      <x:c r="T2785" s="226"/>
      <x:c r="U2785" s="226"/>
      <x:c r="V2785" s="226"/>
      <x:c r="W2785" s="226"/>
      <x:c r="X2785" s="226"/>
      <x:c r="Y2785" s="226"/>
      <x:c r="Z2785" s="226"/>
      <x:c r="AA2785" s="226"/>
      <x:c r="AC2785" s="226"/>
      <x:c r="AE2785" s="222"/>
      <x:c r="AF2785" s="226"/>
      <x:c r="AH2785" s="226"/>
      <x:c r="AI2785" s="23"/>
      <x:c r="AJ2785" s="226"/>
      <x:c r="AK2785" s="226"/>
      <x:c r="AM2785" s="226"/>
      <x:c r="AN2785" s="226"/>
      <x:c r="AO2785" s="226"/>
    </x:row>
    <x:row r="2786" spans="1:57" x14ac:dyDescent="0.3">
      <x:c r="J2786" s="23"/>
      <x:c r="M2786" s="226"/>
      <x:c r="Q2786" s="23"/>
      <x:c r="R2786" s="23"/>
      <x:c r="T2786" s="226"/>
      <x:c r="U2786" s="226"/>
      <x:c r="V2786" s="226"/>
      <x:c r="W2786" s="226"/>
      <x:c r="X2786" s="226"/>
      <x:c r="Y2786" s="226"/>
      <x:c r="Z2786" s="226"/>
      <x:c r="AA2786" s="226"/>
      <x:c r="AC2786" s="226"/>
      <x:c r="AE2786" s="222"/>
      <x:c r="AF2786" s="226"/>
      <x:c r="AH2786" s="222"/>
      <x:c r="AI2786" s="23"/>
      <x:c r="AJ2786" s="222"/>
      <x:c r="AK2786" s="222"/>
      <x:c r="AM2786" s="226"/>
      <x:c r="AN2786" s="222"/>
      <x:c r="AO2786" s="222"/>
    </x:row>
    <x:row r="2787" spans="1:57" x14ac:dyDescent="0.3">
      <x:c r="J2787" s="23"/>
      <x:c r="Q2787" s="23"/>
      <x:c r="R2787" s="23"/>
      <x:c r="T2787" s="226"/>
      <x:c r="U2787" s="226"/>
      <x:c r="V2787" s="226"/>
      <x:c r="W2787" s="226"/>
      <x:c r="X2787" s="226"/>
      <x:c r="Y2787" s="226"/>
      <x:c r="Z2787" s="226"/>
      <x:c r="AA2787" s="226"/>
      <x:c r="AC2787" s="226"/>
      <x:c r="AE2787" s="222"/>
      <x:c r="AF2787" s="226"/>
      <x:c r="AH2787" s="222"/>
      <x:c r="AI2787" s="23"/>
      <x:c r="AJ2787" s="222"/>
      <x:c r="AK2787" s="222"/>
      <x:c r="AM2787" s="226"/>
      <x:c r="AN2787" s="222"/>
      <x:c r="AO2787" s="222"/>
    </x:row>
    <x:row r="2788" spans="1:57" x14ac:dyDescent="0.3">
      <x:c r="J2788" s="23"/>
      <x:c r="Q2788" s="23"/>
      <x:c r="R2788" s="23"/>
      <x:c r="T2788" s="226"/>
      <x:c r="U2788" s="226"/>
      <x:c r="V2788" s="226"/>
      <x:c r="W2788" s="226"/>
      <x:c r="X2788" s="226"/>
      <x:c r="Y2788" s="226"/>
      <x:c r="Z2788" s="226"/>
      <x:c r="AA2788" s="226"/>
      <x:c r="AC2788" s="226"/>
      <x:c r="AE2788" s="226"/>
      <x:c r="AF2788" s="226"/>
      <x:c r="AH2788" s="222"/>
      <x:c r="AI2788" s="23"/>
      <x:c r="AJ2788" s="222"/>
      <x:c r="AK2788" s="222"/>
      <x:c r="AM2788" s="226"/>
      <x:c r="AN2788" s="222"/>
      <x:c r="AO2788" s="222"/>
    </x:row>
    <x:row r="2789" spans="1:57" x14ac:dyDescent="0.3">
      <x:c r="J2789" s="23"/>
      <x:c r="M2789" s="226"/>
      <x:c r="Q2789" s="23"/>
      <x:c r="R2789" s="23"/>
      <x:c r="T2789" s="226"/>
      <x:c r="U2789" s="226"/>
      <x:c r="V2789" s="226"/>
      <x:c r="W2789" s="226"/>
      <x:c r="X2789" s="226"/>
      <x:c r="Y2789" s="226"/>
      <x:c r="Z2789" s="226"/>
      <x:c r="AA2789" s="226"/>
      <x:c r="AC2789" s="226"/>
      <x:c r="AE2789" s="226"/>
      <x:c r="AF2789" s="226"/>
      <x:c r="AH2789" s="226"/>
      <x:c r="AI2789" s="23"/>
      <x:c r="AJ2789" s="226"/>
      <x:c r="AK2789" s="226"/>
      <x:c r="AM2789" s="226"/>
      <x:c r="AN2789" s="226"/>
      <x:c r="AO2789" s="226"/>
    </x:row>
    <x:row r="2790" spans="1:57" x14ac:dyDescent="0.3">
      <x:c r="J2790" s="23"/>
      <x:c r="M2790" s="226"/>
      <x:c r="Q2790" s="23"/>
      <x:c r="R2790" s="23"/>
      <x:c r="T2790" s="226"/>
      <x:c r="U2790" s="226"/>
      <x:c r="V2790" s="226"/>
      <x:c r="W2790" s="226"/>
      <x:c r="X2790" s="226"/>
      <x:c r="Y2790" s="226"/>
      <x:c r="Z2790" s="226"/>
      <x:c r="AA2790" s="226"/>
      <x:c r="AC2790" s="226"/>
      <x:c r="AE2790" s="222"/>
      <x:c r="AF2790" s="226"/>
      <x:c r="AH2790" s="222"/>
      <x:c r="AI2790" s="23"/>
      <x:c r="AJ2790" s="222"/>
      <x:c r="AK2790" s="222"/>
      <x:c r="AM2790" s="226"/>
      <x:c r="AN2790" s="222"/>
      <x:c r="AO2790" s="222"/>
    </x:row>
    <x:row r="2791" spans="1:57" x14ac:dyDescent="0.3">
      <x:c r="J2791" s="23"/>
      <x:c r="Q2791" s="23"/>
      <x:c r="R2791" s="23"/>
      <x:c r="T2791" s="226"/>
      <x:c r="U2791" s="226"/>
      <x:c r="V2791" s="226"/>
      <x:c r="W2791" s="226"/>
      <x:c r="X2791" s="226"/>
      <x:c r="Y2791" s="226"/>
      <x:c r="Z2791" s="226"/>
      <x:c r="AA2791" s="226"/>
      <x:c r="AC2791" s="226"/>
      <x:c r="AE2791" s="222"/>
      <x:c r="AF2791" s="226"/>
      <x:c r="AH2791" s="222"/>
      <x:c r="AI2791" s="23"/>
      <x:c r="AJ2791" s="222"/>
      <x:c r="AK2791" s="222"/>
      <x:c r="AM2791" s="226"/>
      <x:c r="AN2791" s="222"/>
      <x:c r="AO2791" s="222"/>
    </x:row>
    <x:row r="2792" spans="1:57" x14ac:dyDescent="0.3">
      <x:c r="J2792" s="23"/>
      <x:c r="Q2792" s="23"/>
      <x:c r="R2792" s="23"/>
      <x:c r="T2792" s="226"/>
      <x:c r="U2792" s="226"/>
      <x:c r="V2792" s="226"/>
      <x:c r="W2792" s="226"/>
      <x:c r="X2792" s="226"/>
      <x:c r="Y2792" s="226"/>
      <x:c r="Z2792" s="226"/>
      <x:c r="AA2792" s="226"/>
      <x:c r="AC2792" s="226"/>
      <x:c r="AE2792" s="222"/>
      <x:c r="AF2792" s="226"/>
      <x:c r="AH2792" s="222"/>
      <x:c r="AI2792" s="23"/>
      <x:c r="AJ2792" s="222"/>
      <x:c r="AK2792" s="222"/>
      <x:c r="AM2792" s="226"/>
      <x:c r="AN2792" s="222"/>
      <x:c r="AO2792" s="222"/>
    </x:row>
    <x:row r="2793" spans="1:57" x14ac:dyDescent="0.3">
      <x:c r="C2793" s="226"/>
      <x:c r="J2793" s="23"/>
      <x:c r="Q2793" s="23"/>
      <x:c r="R2793" s="23"/>
      <x:c r="Z2793" s="222"/>
      <x:c r="AA2793" s="222"/>
      <x:c r="AC2793" s="222"/>
      <x:c r="AI2793" s="23"/>
      <x:c r="AJ2793" s="222"/>
      <x:c r="AK2793" s="222"/>
      <x:c r="AM2793" s="226"/>
      <x:c r="AN2793" s="222"/>
      <x:c r="AO2793" s="222"/>
    </x:row>
    <x:row r="2794" spans="1:57" x14ac:dyDescent="0.3">
      <x:c r="J2794" s="23"/>
      <x:c r="Q2794" s="23"/>
      <x:c r="R2794" s="23"/>
      <x:c r="T2794" s="226"/>
      <x:c r="U2794" s="226"/>
      <x:c r="V2794" s="226"/>
      <x:c r="W2794" s="226"/>
      <x:c r="X2794" s="226"/>
      <x:c r="Y2794" s="226"/>
      <x:c r="Z2794" s="226"/>
      <x:c r="AA2794" s="226"/>
      <x:c r="AC2794" s="226"/>
      <x:c r="AE2794" s="226"/>
      <x:c r="AF2794" s="226"/>
      <x:c r="AH2794" s="222"/>
      <x:c r="AI2794" s="23"/>
      <x:c r="AJ2794" s="222"/>
      <x:c r="AK2794" s="222"/>
      <x:c r="AM2794" s="226"/>
      <x:c r="AN2794" s="222"/>
      <x:c r="AO2794" s="222"/>
    </x:row>
    <x:row r="2795" spans="1:57" x14ac:dyDescent="0.3">
      <x:c r="J2795" s="23"/>
      <x:c r="Q2795" s="23"/>
      <x:c r="R2795" s="23"/>
      <x:c r="T2795" s="226"/>
      <x:c r="U2795" s="226"/>
      <x:c r="V2795" s="226"/>
      <x:c r="W2795" s="226"/>
      <x:c r="X2795" s="226"/>
      <x:c r="Y2795" s="226"/>
      <x:c r="Z2795" s="226"/>
      <x:c r="AA2795" s="226"/>
      <x:c r="AC2795" s="226"/>
      <x:c r="AE2795" s="226"/>
      <x:c r="AF2795" s="226"/>
      <x:c r="AH2795" s="222"/>
      <x:c r="AI2795" s="23"/>
      <x:c r="AJ2795" s="222"/>
      <x:c r="AK2795" s="222"/>
      <x:c r="AM2795" s="226"/>
      <x:c r="AN2795" s="222"/>
      <x:c r="AO2795" s="222"/>
    </x:row>
    <x:row r="2796" spans="1:57" x14ac:dyDescent="0.3">
      <x:c r="J2796" s="23"/>
      <x:c r="Q2796" s="23"/>
      <x:c r="R2796" s="23"/>
      <x:c r="T2796" s="226"/>
      <x:c r="U2796" s="226"/>
      <x:c r="V2796" s="226"/>
      <x:c r="W2796" s="226"/>
      <x:c r="X2796" s="226"/>
      <x:c r="Y2796" s="226"/>
      <x:c r="Z2796" s="226"/>
      <x:c r="AA2796" s="226"/>
      <x:c r="AC2796" s="226"/>
      <x:c r="AE2796" s="226"/>
      <x:c r="AF2796" s="226"/>
      <x:c r="AH2796" s="222"/>
      <x:c r="AI2796" s="23"/>
      <x:c r="AJ2796" s="222"/>
      <x:c r="AK2796" s="222"/>
      <x:c r="AM2796" s="226"/>
      <x:c r="AN2796" s="222"/>
      <x:c r="AO2796" s="222"/>
    </x:row>
    <x:row r="2797" spans="1:57" x14ac:dyDescent="0.3">
      <x:c r="J2797" s="23"/>
      <x:c r="Q2797" s="23"/>
      <x:c r="R2797" s="23"/>
      <x:c r="T2797" s="226"/>
      <x:c r="U2797" s="226"/>
      <x:c r="V2797" s="226"/>
      <x:c r="W2797" s="226"/>
      <x:c r="X2797" s="226"/>
      <x:c r="Y2797" s="226"/>
      <x:c r="Z2797" s="226"/>
      <x:c r="AA2797" s="226"/>
      <x:c r="AC2797" s="226"/>
      <x:c r="AE2797" s="226"/>
      <x:c r="AF2797" s="226"/>
      <x:c r="AH2797" s="222"/>
      <x:c r="AI2797" s="23"/>
      <x:c r="AJ2797" s="222"/>
      <x:c r="AK2797" s="222"/>
      <x:c r="AM2797" s="226"/>
      <x:c r="AN2797" s="222"/>
      <x:c r="AO2797" s="222"/>
    </x:row>
    <x:row r="2798" spans="1:57" x14ac:dyDescent="0.3">
      <x:c r="J2798" s="23"/>
      <x:c r="Q2798" s="23"/>
      <x:c r="R2798" s="23"/>
      <x:c r="T2798" s="226"/>
      <x:c r="U2798" s="226"/>
      <x:c r="V2798" s="226"/>
      <x:c r="W2798" s="226"/>
      <x:c r="X2798" s="226"/>
      <x:c r="Y2798" s="226"/>
      <x:c r="Z2798" s="226"/>
      <x:c r="AA2798" s="226"/>
      <x:c r="AC2798" s="226"/>
      <x:c r="AE2798" s="226"/>
      <x:c r="AF2798" s="226"/>
      <x:c r="AH2798" s="222"/>
      <x:c r="AI2798" s="23"/>
      <x:c r="AJ2798" s="222"/>
      <x:c r="AK2798" s="222"/>
      <x:c r="AM2798" s="226"/>
      <x:c r="AN2798" s="222"/>
      <x:c r="AO2798" s="222"/>
    </x:row>
    <x:row r="2799" spans="1:57" x14ac:dyDescent="0.3">
      <x:c r="J2799" s="23"/>
      <x:c r="Q2799" s="23"/>
      <x:c r="R2799" s="23"/>
      <x:c r="T2799" s="226"/>
      <x:c r="U2799" s="226"/>
      <x:c r="V2799" s="226"/>
      <x:c r="W2799" s="226"/>
      <x:c r="X2799" s="226"/>
      <x:c r="Y2799" s="226"/>
      <x:c r="Z2799" s="226"/>
      <x:c r="AA2799" s="226"/>
      <x:c r="AC2799" s="226"/>
      <x:c r="AE2799" s="226"/>
      <x:c r="AF2799" s="226"/>
      <x:c r="AH2799" s="222"/>
      <x:c r="AI2799" s="23"/>
      <x:c r="AJ2799" s="222"/>
      <x:c r="AK2799" s="222"/>
      <x:c r="AM2799" s="226"/>
      <x:c r="AN2799" s="222"/>
      <x:c r="AO2799" s="222"/>
    </x:row>
    <x:row r="2800" spans="1:57" x14ac:dyDescent="0.3">
      <x:c r="J2800" s="23"/>
      <x:c r="Q2800" s="23"/>
      <x:c r="R2800" s="23"/>
      <x:c r="T2800" s="226"/>
      <x:c r="U2800" s="226"/>
      <x:c r="V2800" s="226"/>
      <x:c r="W2800" s="226"/>
      <x:c r="X2800" s="226"/>
      <x:c r="Y2800" s="226"/>
      <x:c r="Z2800" s="226"/>
      <x:c r="AA2800" s="226"/>
      <x:c r="AC2800" s="226"/>
      <x:c r="AE2800" s="226"/>
      <x:c r="AF2800" s="226"/>
      <x:c r="AH2800" s="222"/>
      <x:c r="AI2800" s="23"/>
      <x:c r="AJ2800" s="222"/>
      <x:c r="AK2800" s="222"/>
      <x:c r="AM2800" s="226"/>
      <x:c r="AN2800" s="222"/>
      <x:c r="AO2800" s="222"/>
    </x:row>
    <x:row r="2801" spans="1:57" x14ac:dyDescent="0.3">
      <x:c r="J2801" s="23"/>
      <x:c r="Q2801" s="23"/>
      <x:c r="R2801" s="23"/>
      <x:c r="T2801" s="226"/>
      <x:c r="U2801" s="226"/>
      <x:c r="V2801" s="226"/>
      <x:c r="W2801" s="226"/>
      <x:c r="X2801" s="226"/>
      <x:c r="Y2801" s="226"/>
      <x:c r="Z2801" s="222"/>
      <x:c r="AA2801" s="222"/>
      <x:c r="AC2801" s="222"/>
      <x:c r="AE2801" s="226"/>
      <x:c r="AF2801" s="226"/>
      <x:c r="AH2801" s="226"/>
      <x:c r="AI2801" s="23"/>
      <x:c r="AJ2801" s="222"/>
      <x:c r="AK2801" s="222"/>
      <x:c r="AM2801" s="226"/>
      <x:c r="AN2801" s="222"/>
      <x:c r="AO2801" s="222"/>
    </x:row>
    <x:row r="2802" spans="1:57" x14ac:dyDescent="0.3">
      <x:c r="J2802" s="23"/>
      <x:c r="Q2802" s="23"/>
      <x:c r="R2802" s="23"/>
      <x:c r="T2802" s="226"/>
      <x:c r="U2802" s="226"/>
      <x:c r="V2802" s="226"/>
      <x:c r="W2802" s="226"/>
      <x:c r="X2802" s="226"/>
      <x:c r="Y2802" s="226"/>
      <x:c r="Z2802" s="226"/>
      <x:c r="AA2802" s="226"/>
      <x:c r="AC2802" s="226"/>
      <x:c r="AE2802" s="226"/>
      <x:c r="AF2802" s="226"/>
      <x:c r="AH2802" s="222"/>
      <x:c r="AI2802" s="23"/>
      <x:c r="AJ2802" s="222"/>
      <x:c r="AK2802" s="222"/>
      <x:c r="AM2802" s="226"/>
      <x:c r="AN2802" s="222"/>
      <x:c r="AO2802" s="222"/>
    </x:row>
    <x:row r="2803" spans="1:57" x14ac:dyDescent="0.3">
      <x:c r="C2803" s="226"/>
      <x:c r="J2803" s="23"/>
      <x:c r="Q2803" s="23"/>
      <x:c r="R2803" s="23"/>
      <x:c r="Z2803" s="226"/>
      <x:c r="AA2803" s="226"/>
      <x:c r="AC2803" s="226"/>
      <x:c r="AI2803" s="23"/>
      <x:c r="AJ2803" s="226"/>
      <x:c r="AK2803" s="226"/>
      <x:c r="AM2803" s="226"/>
      <x:c r="AN2803" s="226"/>
      <x:c r="AO2803" s="226"/>
    </x:row>
    <x:row r="2804" spans="1:57" x14ac:dyDescent="0.3">
      <x:c r="J2804" s="23"/>
      <x:c r="Q2804" s="23"/>
      <x:c r="R2804" s="23"/>
      <x:c r="T2804" s="226"/>
      <x:c r="U2804" s="226"/>
      <x:c r="V2804" s="226"/>
      <x:c r="W2804" s="226"/>
      <x:c r="X2804" s="226"/>
      <x:c r="Y2804" s="226"/>
      <x:c r="Z2804" s="226"/>
      <x:c r="AA2804" s="226"/>
      <x:c r="AC2804" s="226"/>
      <x:c r="AE2804" s="226"/>
      <x:c r="AF2804" s="226"/>
      <x:c r="AH2804" s="222"/>
      <x:c r="AI2804" s="23"/>
      <x:c r="AJ2804" s="222"/>
      <x:c r="AK2804" s="222"/>
      <x:c r="AM2804" s="226"/>
      <x:c r="AN2804" s="222"/>
      <x:c r="AO2804" s="222"/>
    </x:row>
    <x:row r="2805" spans="1:57" x14ac:dyDescent="0.3">
      <x:c r="J2805" s="23"/>
      <x:c r="Q2805" s="23"/>
      <x:c r="R2805" s="23"/>
      <x:c r="T2805" s="226"/>
      <x:c r="U2805" s="226"/>
      <x:c r="V2805" s="226"/>
      <x:c r="W2805" s="226"/>
      <x:c r="X2805" s="226"/>
      <x:c r="Y2805" s="226"/>
      <x:c r="Z2805" s="226"/>
      <x:c r="AA2805" s="226"/>
      <x:c r="AC2805" s="226"/>
      <x:c r="AE2805" s="226"/>
      <x:c r="AF2805" s="226"/>
      <x:c r="AH2805" s="222"/>
      <x:c r="AI2805" s="23"/>
      <x:c r="AJ2805" s="222"/>
      <x:c r="AK2805" s="222"/>
      <x:c r="AM2805" s="226"/>
      <x:c r="AN2805" s="222"/>
      <x:c r="AO2805" s="222"/>
    </x:row>
    <x:row r="2806" spans="1:57" x14ac:dyDescent="0.3">
      <x:c r="J2806" s="23"/>
      <x:c r="Q2806" s="23"/>
      <x:c r="R2806" s="23"/>
      <x:c r="T2806" s="226"/>
      <x:c r="U2806" s="226"/>
      <x:c r="V2806" s="226"/>
      <x:c r="W2806" s="226"/>
      <x:c r="X2806" s="226"/>
      <x:c r="Y2806" s="226"/>
      <x:c r="Z2806" s="226"/>
      <x:c r="AA2806" s="226"/>
      <x:c r="AC2806" s="226"/>
      <x:c r="AE2806" s="226"/>
      <x:c r="AF2806" s="226"/>
      <x:c r="AH2806" s="222"/>
      <x:c r="AI2806" s="23"/>
      <x:c r="AJ2806" s="222"/>
      <x:c r="AK2806" s="222"/>
      <x:c r="AM2806" s="226"/>
      <x:c r="AN2806" s="222"/>
      <x:c r="AO2806" s="222"/>
    </x:row>
    <x:row r="2807" spans="1:57" x14ac:dyDescent="0.3">
      <x:c r="J2807" s="23"/>
      <x:c r="Q2807" s="23"/>
      <x:c r="R2807" s="23"/>
      <x:c r="T2807" s="226"/>
      <x:c r="U2807" s="226"/>
      <x:c r="V2807" s="226"/>
      <x:c r="W2807" s="226"/>
      <x:c r="X2807" s="226"/>
      <x:c r="Y2807" s="226"/>
      <x:c r="Z2807" s="226"/>
      <x:c r="AA2807" s="226"/>
      <x:c r="AC2807" s="226"/>
      <x:c r="AE2807" s="226"/>
      <x:c r="AF2807" s="226"/>
      <x:c r="AH2807" s="222"/>
      <x:c r="AI2807" s="23"/>
      <x:c r="AJ2807" s="222"/>
      <x:c r="AK2807" s="222"/>
      <x:c r="AM2807" s="226"/>
      <x:c r="AN2807" s="222"/>
      <x:c r="AO2807" s="222"/>
    </x:row>
    <x:row r="2808" spans="1:57" x14ac:dyDescent="0.3">
      <x:c r="J2808" s="23"/>
      <x:c r="Q2808" s="23"/>
      <x:c r="R2808" s="23"/>
      <x:c r="T2808" s="226"/>
      <x:c r="U2808" s="226"/>
      <x:c r="V2808" s="226"/>
      <x:c r="W2808" s="226"/>
      <x:c r="X2808" s="226"/>
      <x:c r="Y2808" s="226"/>
      <x:c r="Z2808" s="226"/>
      <x:c r="AA2808" s="226"/>
      <x:c r="AC2808" s="226"/>
      <x:c r="AE2808" s="226"/>
      <x:c r="AF2808" s="226"/>
      <x:c r="AH2808" s="222"/>
      <x:c r="AI2808" s="23"/>
      <x:c r="AJ2808" s="222"/>
      <x:c r="AK2808" s="222"/>
      <x:c r="AM2808" s="226"/>
      <x:c r="AN2808" s="222"/>
      <x:c r="AO2808" s="222"/>
    </x:row>
    <x:row r="2809" spans="1:57" x14ac:dyDescent="0.3">
      <x:c r="J2809" s="23"/>
      <x:c r="Q2809" s="23"/>
      <x:c r="R2809" s="23"/>
      <x:c r="T2809" s="226"/>
      <x:c r="U2809" s="226"/>
      <x:c r="V2809" s="226"/>
      <x:c r="W2809" s="226"/>
      <x:c r="X2809" s="226"/>
      <x:c r="Y2809" s="226"/>
      <x:c r="Z2809" s="226"/>
      <x:c r="AA2809" s="226"/>
      <x:c r="AC2809" s="226"/>
      <x:c r="AE2809" s="226"/>
      <x:c r="AF2809" s="226"/>
      <x:c r="AH2809" s="222"/>
      <x:c r="AI2809" s="23"/>
      <x:c r="AJ2809" s="222"/>
      <x:c r="AK2809" s="222"/>
      <x:c r="AM2809" s="226"/>
      <x:c r="AN2809" s="222"/>
      <x:c r="AO2809" s="222"/>
    </x:row>
    <x:row r="2810" spans="1:57" x14ac:dyDescent="0.3">
      <x:c r="J2810" s="23"/>
      <x:c r="Q2810" s="23"/>
      <x:c r="R2810" s="23"/>
      <x:c r="T2810" s="226"/>
      <x:c r="U2810" s="226"/>
      <x:c r="V2810" s="226"/>
      <x:c r="W2810" s="226"/>
      <x:c r="X2810" s="226"/>
      <x:c r="Y2810" s="226"/>
      <x:c r="Z2810" s="226"/>
      <x:c r="AA2810" s="226"/>
      <x:c r="AC2810" s="226"/>
      <x:c r="AE2810" s="226"/>
      <x:c r="AF2810" s="226"/>
      <x:c r="AH2810" s="222"/>
      <x:c r="AI2810" s="23"/>
      <x:c r="AJ2810" s="222"/>
      <x:c r="AK2810" s="222"/>
      <x:c r="AM2810" s="226"/>
      <x:c r="AN2810" s="222"/>
      <x:c r="AO2810" s="222"/>
    </x:row>
    <x:row r="2811" spans="1:57" x14ac:dyDescent="0.3">
      <x:c r="J2811" s="23"/>
      <x:c r="Q2811" s="23"/>
      <x:c r="R2811" s="23"/>
      <x:c r="T2811" s="226"/>
      <x:c r="U2811" s="226"/>
      <x:c r="V2811" s="226"/>
      <x:c r="W2811" s="226"/>
      <x:c r="X2811" s="226"/>
      <x:c r="Y2811" s="226"/>
      <x:c r="Z2811" s="222"/>
      <x:c r="AA2811" s="222"/>
      <x:c r="AC2811" s="222"/>
      <x:c r="AE2811" s="226"/>
      <x:c r="AF2811" s="226"/>
      <x:c r="AH2811" s="226"/>
      <x:c r="AI2811" s="23"/>
      <x:c r="AJ2811" s="222"/>
      <x:c r="AK2811" s="222"/>
      <x:c r="AM2811" s="226"/>
      <x:c r="AN2811" s="222"/>
      <x:c r="AO2811" s="222"/>
    </x:row>
    <x:row r="2812" spans="1:57" x14ac:dyDescent="0.3">
      <x:c r="J2812" s="23"/>
      <x:c r="Q2812" s="23"/>
      <x:c r="R2812" s="23"/>
      <x:c r="T2812" s="226"/>
      <x:c r="U2812" s="226"/>
      <x:c r="V2812" s="226"/>
      <x:c r="W2812" s="226"/>
      <x:c r="X2812" s="226"/>
      <x:c r="Y2812" s="226"/>
      <x:c r="Z2812" s="226"/>
      <x:c r="AA2812" s="226"/>
      <x:c r="AC2812" s="226"/>
      <x:c r="AE2812" s="226"/>
      <x:c r="AF2812" s="226"/>
      <x:c r="AH2812" s="222"/>
      <x:c r="AI2812" s="23"/>
      <x:c r="AJ2812" s="222"/>
      <x:c r="AK2812" s="222"/>
      <x:c r="AM2812" s="226"/>
      <x:c r="AN2812" s="222"/>
      <x:c r="AO2812" s="222"/>
    </x:row>
    <x:row r="2813" spans="1:57" x14ac:dyDescent="0.3">
      <x:c r="C2813" s="226"/>
      <x:c r="J2813" s="23"/>
      <x:c r="Q2813" s="23"/>
      <x:c r="R2813" s="23"/>
      <x:c r="Z2813" s="226"/>
      <x:c r="AA2813" s="226"/>
      <x:c r="AC2813" s="226"/>
      <x:c r="AI2813" s="23"/>
      <x:c r="AJ2813" s="226"/>
      <x:c r="AK2813" s="226"/>
      <x:c r="AM2813" s="226"/>
      <x:c r="AN2813" s="226"/>
      <x:c r="AO2813" s="226"/>
    </x:row>
    <x:row r="2814" spans="1:57" x14ac:dyDescent="0.3">
      <x:c r="J2814" s="23"/>
      <x:c r="Q2814" s="23"/>
      <x:c r="R2814" s="23"/>
      <x:c r="T2814" s="226"/>
      <x:c r="U2814" s="226"/>
      <x:c r="V2814" s="226"/>
      <x:c r="W2814" s="226"/>
      <x:c r="X2814" s="226"/>
      <x:c r="Y2814" s="226"/>
      <x:c r="Z2814" s="226"/>
      <x:c r="AA2814" s="226"/>
      <x:c r="AC2814" s="226"/>
      <x:c r="AE2814" s="226"/>
      <x:c r="AF2814" s="226"/>
      <x:c r="AH2814" s="222"/>
      <x:c r="AI2814" s="23"/>
      <x:c r="AJ2814" s="222"/>
      <x:c r="AK2814" s="222"/>
      <x:c r="AM2814" s="226"/>
      <x:c r="AN2814" s="222"/>
      <x:c r="AO2814" s="222"/>
    </x:row>
    <x:row r="2815" spans="1:57" x14ac:dyDescent="0.3">
      <x:c r="J2815" s="23"/>
      <x:c r="Q2815" s="23"/>
      <x:c r="R2815" s="23"/>
      <x:c r="T2815" s="226"/>
      <x:c r="U2815" s="226"/>
      <x:c r="V2815" s="226"/>
      <x:c r="W2815" s="226"/>
      <x:c r="X2815" s="226"/>
      <x:c r="Y2815" s="226"/>
      <x:c r="Z2815" s="226"/>
      <x:c r="AA2815" s="226"/>
      <x:c r="AC2815" s="226"/>
      <x:c r="AE2815" s="226"/>
      <x:c r="AF2815" s="226"/>
      <x:c r="AH2815" s="222"/>
      <x:c r="AI2815" s="23"/>
      <x:c r="AJ2815" s="222"/>
      <x:c r="AK2815" s="222"/>
      <x:c r="AM2815" s="226"/>
      <x:c r="AN2815" s="222"/>
      <x:c r="AO2815" s="222"/>
    </x:row>
    <x:row r="2816" spans="1:57" x14ac:dyDescent="0.3">
      <x:c r="J2816" s="23"/>
      <x:c r="Q2816" s="23"/>
      <x:c r="R2816" s="23"/>
      <x:c r="T2816" s="226"/>
      <x:c r="U2816" s="226"/>
      <x:c r="V2816" s="226"/>
      <x:c r="W2816" s="226"/>
      <x:c r="X2816" s="226"/>
      <x:c r="Y2816" s="226"/>
      <x:c r="Z2816" s="226"/>
      <x:c r="AA2816" s="226"/>
      <x:c r="AC2816" s="226"/>
      <x:c r="AE2816" s="226"/>
      <x:c r="AF2816" s="226"/>
      <x:c r="AH2816" s="222"/>
      <x:c r="AI2816" s="23"/>
      <x:c r="AJ2816" s="222"/>
      <x:c r="AK2816" s="222"/>
      <x:c r="AM2816" s="226"/>
      <x:c r="AN2816" s="222"/>
      <x:c r="AO2816" s="222"/>
    </x:row>
    <x:row r="2817" spans="1:57" x14ac:dyDescent="0.3">
      <x:c r="J2817" s="23"/>
      <x:c r="Q2817" s="23"/>
      <x:c r="R2817" s="23"/>
      <x:c r="T2817" s="226"/>
      <x:c r="U2817" s="226"/>
      <x:c r="V2817" s="226"/>
      <x:c r="W2817" s="226"/>
      <x:c r="X2817" s="226"/>
      <x:c r="Y2817" s="226"/>
      <x:c r="Z2817" s="226"/>
      <x:c r="AA2817" s="226"/>
      <x:c r="AC2817" s="226"/>
      <x:c r="AE2817" s="226"/>
      <x:c r="AF2817" s="226"/>
      <x:c r="AH2817" s="222"/>
      <x:c r="AI2817" s="23"/>
      <x:c r="AJ2817" s="222"/>
      <x:c r="AK2817" s="222"/>
      <x:c r="AM2817" s="226"/>
      <x:c r="AN2817" s="222"/>
      <x:c r="AO2817" s="222"/>
    </x:row>
    <x:row r="2818" spans="1:57" x14ac:dyDescent="0.3">
      <x:c r="J2818" s="23"/>
      <x:c r="Q2818" s="23"/>
      <x:c r="R2818" s="23"/>
      <x:c r="T2818" s="226"/>
      <x:c r="U2818" s="226"/>
      <x:c r="V2818" s="226"/>
      <x:c r="W2818" s="226"/>
      <x:c r="X2818" s="226"/>
      <x:c r="Y2818" s="226"/>
      <x:c r="Z2818" s="226"/>
      <x:c r="AA2818" s="226"/>
      <x:c r="AC2818" s="226"/>
      <x:c r="AE2818" s="226"/>
      <x:c r="AF2818" s="226"/>
      <x:c r="AH2818" s="222"/>
      <x:c r="AI2818" s="23"/>
      <x:c r="AJ2818" s="222"/>
      <x:c r="AK2818" s="222"/>
      <x:c r="AM2818" s="226"/>
      <x:c r="AN2818" s="222"/>
      <x:c r="AO2818" s="222"/>
    </x:row>
    <x:row r="2819" spans="1:57" x14ac:dyDescent="0.3">
      <x:c r="J2819" s="23"/>
      <x:c r="Q2819" s="23"/>
      <x:c r="R2819" s="23"/>
      <x:c r="T2819" s="226"/>
      <x:c r="U2819" s="226"/>
      <x:c r="V2819" s="226"/>
      <x:c r="W2819" s="226"/>
      <x:c r="X2819" s="226"/>
      <x:c r="Y2819" s="226"/>
      <x:c r="Z2819" s="226"/>
      <x:c r="AA2819" s="226"/>
      <x:c r="AC2819" s="226"/>
      <x:c r="AE2819" s="226"/>
      <x:c r="AF2819" s="226"/>
      <x:c r="AH2819" s="222"/>
      <x:c r="AI2819" s="23"/>
      <x:c r="AJ2819" s="222"/>
      <x:c r="AK2819" s="222"/>
      <x:c r="AM2819" s="226"/>
      <x:c r="AN2819" s="222"/>
      <x:c r="AO2819" s="222"/>
    </x:row>
    <x:row r="2820" spans="1:57" x14ac:dyDescent="0.3">
      <x:c r="J2820" s="23"/>
      <x:c r="Q2820" s="23"/>
      <x:c r="R2820" s="23"/>
      <x:c r="T2820" s="226"/>
      <x:c r="U2820" s="226"/>
      <x:c r="V2820" s="226"/>
      <x:c r="W2820" s="226"/>
      <x:c r="X2820" s="226"/>
      <x:c r="Y2820" s="226"/>
      <x:c r="Z2820" s="226"/>
      <x:c r="AA2820" s="226"/>
      <x:c r="AC2820" s="226"/>
      <x:c r="AE2820" s="226"/>
      <x:c r="AF2820" s="226"/>
      <x:c r="AH2820" s="222"/>
      <x:c r="AI2820" s="23"/>
      <x:c r="AJ2820" s="222"/>
      <x:c r="AK2820" s="222"/>
      <x:c r="AM2820" s="226"/>
      <x:c r="AN2820" s="222"/>
      <x:c r="AO2820" s="222"/>
    </x:row>
    <x:row r="2821" spans="1:57" x14ac:dyDescent="0.3">
      <x:c r="J2821" s="23"/>
      <x:c r="Q2821" s="23"/>
      <x:c r="R2821" s="23"/>
      <x:c r="T2821" s="226"/>
      <x:c r="U2821" s="226"/>
      <x:c r="V2821" s="226"/>
      <x:c r="W2821" s="226"/>
      <x:c r="X2821" s="226"/>
      <x:c r="Y2821" s="226"/>
      <x:c r="Z2821" s="222"/>
      <x:c r="AA2821" s="222"/>
      <x:c r="AC2821" s="222"/>
      <x:c r="AE2821" s="226"/>
      <x:c r="AF2821" s="226"/>
      <x:c r="AH2821" s="226"/>
      <x:c r="AI2821" s="23"/>
      <x:c r="AJ2821" s="222"/>
      <x:c r="AK2821" s="222"/>
      <x:c r="AM2821" s="226"/>
      <x:c r="AN2821" s="222"/>
      <x:c r="AO2821" s="222"/>
    </x:row>
    <x:row r="2822" spans="1:57" x14ac:dyDescent="0.3">
      <x:c r="J2822" s="23"/>
      <x:c r="Q2822" s="23"/>
      <x:c r="R2822" s="23"/>
      <x:c r="T2822" s="226"/>
      <x:c r="U2822" s="226"/>
      <x:c r="V2822" s="226"/>
      <x:c r="W2822" s="226"/>
      <x:c r="X2822" s="226"/>
      <x:c r="Y2822" s="226"/>
      <x:c r="Z2822" s="226"/>
      <x:c r="AA2822" s="226"/>
      <x:c r="AC2822" s="226"/>
      <x:c r="AE2822" s="226"/>
      <x:c r="AF2822" s="226"/>
      <x:c r="AH2822" s="222"/>
      <x:c r="AI2822" s="23"/>
      <x:c r="AJ2822" s="222"/>
      <x:c r="AK2822" s="222"/>
      <x:c r="AM2822" s="226"/>
      <x:c r="AN2822" s="222"/>
      <x:c r="AO2822" s="222"/>
    </x:row>
    <x:row r="2823" spans="1:57" x14ac:dyDescent="0.3">
      <x:c r="J2823" s="23"/>
      <x:c r="Q2823" s="23"/>
      <x:c r="R2823" s="23"/>
      <x:c r="T2823" s="226"/>
      <x:c r="U2823" s="226"/>
      <x:c r="V2823" s="226"/>
      <x:c r="W2823" s="226"/>
      <x:c r="X2823" s="226"/>
      <x:c r="Y2823" s="226"/>
      <x:c r="Z2823" s="226"/>
      <x:c r="AA2823" s="226"/>
      <x:c r="AC2823" s="226"/>
      <x:c r="AE2823" s="226"/>
      <x:c r="AF2823" s="226"/>
      <x:c r="AH2823" s="222"/>
      <x:c r="AI2823" s="23"/>
      <x:c r="AJ2823" s="222"/>
      <x:c r="AK2823" s="222"/>
      <x:c r="AM2823" s="226"/>
      <x:c r="AN2823" s="222"/>
      <x:c r="AO2823" s="222"/>
    </x:row>
    <x:row r="2824" spans="1:57" x14ac:dyDescent="0.3">
      <x:c r="J2824" s="23"/>
      <x:c r="Q2824" s="23"/>
      <x:c r="R2824" s="23"/>
      <x:c r="T2824" s="226"/>
      <x:c r="U2824" s="226"/>
      <x:c r="V2824" s="226"/>
      <x:c r="W2824" s="226"/>
      <x:c r="X2824" s="226"/>
      <x:c r="Y2824" s="226"/>
      <x:c r="Z2824" s="226"/>
      <x:c r="AA2824" s="226"/>
      <x:c r="AC2824" s="226"/>
      <x:c r="AE2824" s="226"/>
      <x:c r="AF2824" s="226"/>
      <x:c r="AH2824" s="222"/>
      <x:c r="AI2824" s="23"/>
      <x:c r="AJ2824" s="222"/>
      <x:c r="AK2824" s="222"/>
      <x:c r="AM2824" s="226"/>
      <x:c r="AN2824" s="222"/>
      <x:c r="AO2824" s="222"/>
    </x:row>
    <x:row r="2825" spans="1:57" x14ac:dyDescent="0.3">
      <x:c r="J2825" s="23"/>
      <x:c r="Q2825" s="23"/>
      <x:c r="R2825" s="23"/>
      <x:c r="T2825" s="226"/>
      <x:c r="U2825" s="226"/>
      <x:c r="V2825" s="226"/>
      <x:c r="W2825" s="226"/>
      <x:c r="X2825" s="226"/>
      <x:c r="Y2825" s="226"/>
      <x:c r="Z2825" s="226"/>
      <x:c r="AA2825" s="226"/>
      <x:c r="AC2825" s="226"/>
      <x:c r="AE2825" s="226"/>
      <x:c r="AF2825" s="226"/>
      <x:c r="AH2825" s="222"/>
      <x:c r="AI2825" s="23"/>
      <x:c r="AJ2825" s="222"/>
      <x:c r="AK2825" s="222"/>
      <x:c r="AM2825" s="226"/>
      <x:c r="AN2825" s="222"/>
      <x:c r="AO2825" s="222"/>
    </x:row>
    <x:row r="2826" spans="1:57" x14ac:dyDescent="0.3">
      <x:c r="J2826" s="23"/>
      <x:c r="Q2826" s="23"/>
      <x:c r="R2826" s="23"/>
      <x:c r="T2826" s="226"/>
      <x:c r="U2826" s="226"/>
      <x:c r="V2826" s="226"/>
      <x:c r="W2826" s="226"/>
      <x:c r="X2826" s="226"/>
      <x:c r="Y2826" s="226"/>
      <x:c r="Z2826" s="222"/>
      <x:c r="AA2826" s="222"/>
      <x:c r="AC2826" s="222"/>
      <x:c r="AE2826" s="226"/>
      <x:c r="AF2826" s="226"/>
      <x:c r="AH2826" s="226"/>
      <x:c r="AI2826" s="23"/>
      <x:c r="AJ2826" s="222"/>
      <x:c r="AK2826" s="222"/>
      <x:c r="AM2826" s="226"/>
      <x:c r="AN2826" s="222"/>
      <x:c r="AO2826" s="222"/>
    </x:row>
    <x:row r="2827" spans="1:57" x14ac:dyDescent="0.3">
      <x:c r="J2827" s="23"/>
      <x:c r="M2827" s="226"/>
      <x:c r="Q2827" s="23"/>
      <x:c r="R2827" s="23"/>
      <x:c r="T2827" s="226"/>
      <x:c r="U2827" s="226"/>
      <x:c r="V2827" s="226"/>
      <x:c r="W2827" s="226"/>
      <x:c r="X2827" s="226"/>
      <x:c r="Y2827" s="226"/>
      <x:c r="Z2827" s="226"/>
      <x:c r="AA2827" s="226"/>
      <x:c r="AC2827" s="226"/>
      <x:c r="AE2827" s="226"/>
      <x:c r="AF2827" s="226"/>
      <x:c r="AH2827" s="222"/>
      <x:c r="AI2827" s="23"/>
      <x:c r="AJ2827" s="222"/>
      <x:c r="AK2827" s="222"/>
      <x:c r="AM2827" s="226"/>
      <x:c r="AN2827" s="222"/>
      <x:c r="AO2827" s="222"/>
    </x:row>
    <x:row r="2828" spans="1:57" x14ac:dyDescent="0.3">
      <x:c r="J2828" s="23"/>
      <x:c r="M2828" s="226"/>
      <x:c r="Q2828" s="23"/>
      <x:c r="R2828" s="23"/>
      <x:c r="T2828" s="226"/>
      <x:c r="U2828" s="226"/>
      <x:c r="V2828" s="226"/>
      <x:c r="W2828" s="226"/>
      <x:c r="X2828" s="226"/>
      <x:c r="Y2828" s="226"/>
      <x:c r="Z2828" s="226"/>
      <x:c r="AA2828" s="226"/>
      <x:c r="AC2828" s="226"/>
      <x:c r="AE2828" s="226"/>
      <x:c r="AF2828" s="226"/>
      <x:c r="AH2828" s="222"/>
      <x:c r="AI2828" s="23"/>
      <x:c r="AJ2828" s="226"/>
      <x:c r="AK2828" s="226"/>
      <x:c r="AM2828" s="226"/>
      <x:c r="AN2828" s="226"/>
      <x:c r="AO2828" s="226"/>
    </x:row>
    <x:row r="2829" spans="1:57" x14ac:dyDescent="0.3">
      <x:c r="J2829" s="23"/>
      <x:c r="Q2829" s="23"/>
      <x:c r="R2829" s="23"/>
      <x:c r="T2829" s="226"/>
      <x:c r="U2829" s="226"/>
      <x:c r="V2829" s="226"/>
      <x:c r="W2829" s="226"/>
      <x:c r="X2829" s="226"/>
      <x:c r="Y2829" s="226"/>
      <x:c r="Z2829" s="226"/>
      <x:c r="AA2829" s="226"/>
      <x:c r="AC2829" s="226"/>
      <x:c r="AE2829" s="226"/>
      <x:c r="AF2829" s="226"/>
      <x:c r="AH2829" s="222"/>
      <x:c r="AI2829" s="23"/>
      <x:c r="AJ2829" s="222"/>
      <x:c r="AK2829" s="222"/>
      <x:c r="AM2829" s="226"/>
      <x:c r="AN2829" s="222"/>
      <x:c r="AO2829" s="222"/>
    </x:row>
    <x:row r="2830" spans="1:57" x14ac:dyDescent="0.3">
      <x:c r="J2830" s="23"/>
      <x:c r="Q2830" s="23"/>
      <x:c r="R2830" s="23"/>
      <x:c r="T2830" s="226"/>
      <x:c r="U2830" s="226"/>
      <x:c r="V2830" s="226"/>
      <x:c r="W2830" s="226"/>
      <x:c r="X2830" s="226"/>
      <x:c r="Y2830" s="226"/>
      <x:c r="Z2830" s="226"/>
      <x:c r="AA2830" s="226"/>
      <x:c r="AC2830" s="226"/>
      <x:c r="AE2830" s="226"/>
      <x:c r="AF2830" s="226"/>
      <x:c r="AH2830" s="222"/>
      <x:c r="AI2830" s="23"/>
      <x:c r="AJ2830" s="222"/>
      <x:c r="AK2830" s="222"/>
      <x:c r="AM2830" s="226"/>
      <x:c r="AN2830" s="222"/>
      <x:c r="AO2830" s="222"/>
    </x:row>
    <x:row r="2831" spans="1:57" x14ac:dyDescent="0.3">
      <x:c r="J2831" s="23"/>
      <x:c r="Q2831" s="23"/>
      <x:c r="R2831" s="23"/>
      <x:c r="T2831" s="226"/>
      <x:c r="U2831" s="226"/>
      <x:c r="V2831" s="226"/>
      <x:c r="W2831" s="226"/>
      <x:c r="X2831" s="226"/>
      <x:c r="Y2831" s="226"/>
      <x:c r="Z2831" s="226"/>
      <x:c r="AA2831" s="226"/>
      <x:c r="AC2831" s="226"/>
      <x:c r="AE2831" s="226"/>
      <x:c r="AF2831" s="226"/>
      <x:c r="AH2831" s="222"/>
      <x:c r="AI2831" s="23"/>
      <x:c r="AJ2831" s="226"/>
      <x:c r="AK2831" s="226"/>
      <x:c r="AM2831" s="226"/>
      <x:c r="AN2831" s="226"/>
      <x:c r="AO2831" s="226"/>
    </x:row>
    <x:row r="2832" spans="1:57" x14ac:dyDescent="0.3">
      <x:c r="J2832" s="23"/>
      <x:c r="Q2832" s="23"/>
      <x:c r="R2832" s="23"/>
      <x:c r="T2832" s="226"/>
      <x:c r="U2832" s="226"/>
      <x:c r="V2832" s="226"/>
      <x:c r="W2832" s="226"/>
      <x:c r="X2832" s="226"/>
      <x:c r="Y2832" s="226"/>
      <x:c r="Z2832" s="226"/>
      <x:c r="AA2832" s="226"/>
      <x:c r="AC2832" s="226"/>
      <x:c r="AE2832" s="226"/>
      <x:c r="AF2832" s="226"/>
      <x:c r="AH2832" s="222"/>
      <x:c r="AI2832" s="23"/>
      <x:c r="AJ2832" s="222"/>
      <x:c r="AK2832" s="222"/>
      <x:c r="AM2832" s="226"/>
      <x:c r="AN2832" s="222"/>
      <x:c r="AO2832" s="222"/>
    </x:row>
    <x:row r="2833" spans="1:57" x14ac:dyDescent="0.3">
      <x:c r="J2833" s="23"/>
      <x:c r="Q2833" s="23"/>
      <x:c r="R2833" s="23"/>
      <x:c r="T2833" s="226"/>
      <x:c r="U2833" s="226"/>
      <x:c r="V2833" s="226"/>
      <x:c r="W2833" s="226"/>
      <x:c r="X2833" s="226"/>
      <x:c r="Y2833" s="226"/>
      <x:c r="Z2833" s="226"/>
      <x:c r="AA2833" s="226"/>
      <x:c r="AC2833" s="226"/>
      <x:c r="AE2833" s="226"/>
      <x:c r="AF2833" s="226"/>
      <x:c r="AH2833" s="222"/>
      <x:c r="AI2833" s="23"/>
      <x:c r="AJ2833" s="222"/>
      <x:c r="AK2833" s="222"/>
      <x:c r="AM2833" s="226"/>
      <x:c r="AN2833" s="222"/>
      <x:c r="AO2833" s="222"/>
    </x:row>
    <x:row r="2834" spans="1:57" x14ac:dyDescent="0.3">
      <x:c r="J2834" s="23"/>
      <x:c r="Q2834" s="23"/>
      <x:c r="R2834" s="23"/>
      <x:c r="T2834" s="226"/>
      <x:c r="U2834" s="226"/>
      <x:c r="V2834" s="226"/>
      <x:c r="W2834" s="226"/>
      <x:c r="X2834" s="226"/>
      <x:c r="Y2834" s="226"/>
      <x:c r="Z2834" s="226"/>
      <x:c r="AA2834" s="226"/>
      <x:c r="AC2834" s="226"/>
      <x:c r="AE2834" s="226"/>
      <x:c r="AF2834" s="226"/>
      <x:c r="AH2834" s="222"/>
      <x:c r="AI2834" s="23"/>
      <x:c r="AJ2834" s="226"/>
      <x:c r="AK2834" s="226"/>
      <x:c r="AM2834" s="226"/>
      <x:c r="AN2834" s="226"/>
      <x:c r="AO2834" s="226"/>
    </x:row>
    <x:row r="2835" spans="1:57" x14ac:dyDescent="0.3">
      <x:c r="J2835" s="23"/>
      <x:c r="Q2835" s="23"/>
      <x:c r="R2835" s="23"/>
      <x:c r="T2835" s="226"/>
      <x:c r="U2835" s="226"/>
      <x:c r="V2835" s="226"/>
      <x:c r="W2835" s="226"/>
      <x:c r="X2835" s="226"/>
      <x:c r="Y2835" s="226"/>
      <x:c r="Z2835" s="226"/>
      <x:c r="AA2835" s="226"/>
      <x:c r="AC2835" s="226"/>
      <x:c r="AE2835" s="226"/>
      <x:c r="AF2835" s="226"/>
      <x:c r="AH2835" s="222"/>
      <x:c r="AI2835" s="23"/>
      <x:c r="AJ2835" s="222"/>
      <x:c r="AK2835" s="222"/>
      <x:c r="AM2835" s="226"/>
      <x:c r="AN2835" s="222"/>
      <x:c r="AO2835" s="222"/>
    </x:row>
    <x:row r="2836" spans="1:57" x14ac:dyDescent="0.3">
      <x:c r="J2836" s="23"/>
      <x:c r="Q2836" s="23"/>
      <x:c r="R2836" s="23"/>
      <x:c r="T2836" s="226"/>
      <x:c r="U2836" s="226"/>
      <x:c r="V2836" s="226"/>
      <x:c r="W2836" s="226"/>
      <x:c r="X2836" s="226"/>
      <x:c r="Y2836" s="226"/>
      <x:c r="Z2836" s="226"/>
      <x:c r="AA2836" s="226"/>
      <x:c r="AC2836" s="226"/>
      <x:c r="AE2836" s="226"/>
      <x:c r="AF2836" s="226"/>
      <x:c r="AH2836" s="222"/>
      <x:c r="AI2836" s="23"/>
      <x:c r="AJ2836" s="222"/>
      <x:c r="AK2836" s="222"/>
      <x:c r="AM2836" s="226"/>
      <x:c r="AN2836" s="222"/>
      <x:c r="AO2836" s="222"/>
    </x:row>
    <x:row r="2837" spans="1:57" x14ac:dyDescent="0.3">
      <x:c r="J2837" s="23"/>
      <x:c r="Q2837" s="23"/>
      <x:c r="R2837" s="23"/>
      <x:c r="T2837" s="226"/>
      <x:c r="U2837" s="226"/>
      <x:c r="V2837" s="226"/>
      <x:c r="W2837" s="226"/>
      <x:c r="X2837" s="226"/>
      <x:c r="Y2837" s="226"/>
      <x:c r="Z2837" s="226"/>
      <x:c r="AA2837" s="226"/>
      <x:c r="AC2837" s="226"/>
      <x:c r="AE2837" s="226"/>
      <x:c r="AF2837" s="226"/>
      <x:c r="AH2837" s="222"/>
      <x:c r="AI2837" s="23"/>
      <x:c r="AJ2837" s="222"/>
      <x:c r="AK2837" s="226"/>
      <x:c r="AM2837" s="226"/>
      <x:c r="AN2837" s="222"/>
      <x:c r="AO2837" s="226"/>
    </x:row>
    <x:row r="2838" spans="1:57" x14ac:dyDescent="0.3">
      <x:c r="J2838" s="23"/>
      <x:c r="Q2838" s="23"/>
      <x:c r="R2838" s="23"/>
      <x:c r="T2838" s="226"/>
      <x:c r="U2838" s="226"/>
      <x:c r="V2838" s="226"/>
      <x:c r="W2838" s="226"/>
      <x:c r="X2838" s="226"/>
      <x:c r="Y2838" s="226"/>
      <x:c r="Z2838" s="226"/>
      <x:c r="AA2838" s="226"/>
      <x:c r="AC2838" s="226"/>
      <x:c r="AE2838" s="226"/>
      <x:c r="AF2838" s="226"/>
      <x:c r="AH2838" s="222"/>
      <x:c r="AI2838" s="23"/>
      <x:c r="AJ2838" s="222"/>
      <x:c r="AK2838" s="222"/>
      <x:c r="AM2838" s="226"/>
      <x:c r="AN2838" s="222"/>
      <x:c r="AO2838" s="222"/>
    </x:row>
    <x:row r="2839" spans="1:57" x14ac:dyDescent="0.3">
      <x:c r="J2839" s="23"/>
      <x:c r="Q2839" s="23"/>
      <x:c r="R2839" s="23"/>
      <x:c r="T2839" s="226"/>
      <x:c r="U2839" s="226"/>
      <x:c r="V2839" s="226"/>
      <x:c r="W2839" s="226"/>
      <x:c r="X2839" s="226"/>
      <x:c r="Y2839" s="226"/>
      <x:c r="Z2839" s="226"/>
      <x:c r="AA2839" s="226"/>
      <x:c r="AC2839" s="226"/>
      <x:c r="AE2839" s="226"/>
      <x:c r="AF2839" s="226"/>
      <x:c r="AH2839" s="222"/>
      <x:c r="AI2839" s="23"/>
      <x:c r="AJ2839" s="222"/>
      <x:c r="AK2839" s="222"/>
      <x:c r="AM2839" s="226"/>
      <x:c r="AN2839" s="222"/>
      <x:c r="AO2839" s="222"/>
    </x:row>
    <x:row r="2840" spans="1:57" x14ac:dyDescent="0.3">
      <x:c r="J2840" s="23"/>
      <x:c r="Q2840" s="23"/>
      <x:c r="R2840" s="23"/>
      <x:c r="T2840" s="226"/>
      <x:c r="U2840" s="226"/>
      <x:c r="V2840" s="226"/>
      <x:c r="W2840" s="226"/>
      <x:c r="X2840" s="226"/>
      <x:c r="Y2840" s="226"/>
      <x:c r="Z2840" s="226"/>
      <x:c r="AA2840" s="226"/>
      <x:c r="AC2840" s="226"/>
      <x:c r="AE2840" s="226"/>
      <x:c r="AF2840" s="226"/>
      <x:c r="AH2840" s="222"/>
      <x:c r="AI2840" s="23"/>
      <x:c r="AJ2840" s="222"/>
      <x:c r="AK2840" s="222"/>
      <x:c r="AM2840" s="226"/>
      <x:c r="AN2840" s="222"/>
      <x:c r="AO2840" s="222"/>
    </x:row>
    <x:row r="2841" spans="1:57" x14ac:dyDescent="0.3">
      <x:c r="J2841" s="23"/>
      <x:c r="Q2841" s="23"/>
      <x:c r="R2841" s="23"/>
      <x:c r="T2841" s="226"/>
      <x:c r="U2841" s="226"/>
      <x:c r="V2841" s="226"/>
      <x:c r="W2841" s="226"/>
      <x:c r="X2841" s="226"/>
      <x:c r="Y2841" s="226"/>
      <x:c r="Z2841" s="226"/>
      <x:c r="AA2841" s="226"/>
      <x:c r="AC2841" s="226"/>
      <x:c r="AE2841" s="226"/>
      <x:c r="AF2841" s="226"/>
      <x:c r="AH2841" s="222"/>
      <x:c r="AI2841" s="23"/>
      <x:c r="AJ2841" s="222"/>
      <x:c r="AK2841" s="222"/>
      <x:c r="AM2841" s="226"/>
      <x:c r="AN2841" s="222"/>
      <x:c r="AO2841" s="222"/>
    </x:row>
    <x:row r="2842" spans="1:57" x14ac:dyDescent="0.3">
      <x:c r="J2842" s="23"/>
      <x:c r="Q2842" s="23"/>
      <x:c r="R2842" s="23"/>
      <x:c r="T2842" s="226"/>
      <x:c r="U2842" s="226"/>
      <x:c r="V2842" s="226"/>
      <x:c r="W2842" s="226"/>
      <x:c r="X2842" s="226"/>
      <x:c r="Y2842" s="226"/>
      <x:c r="Z2842" s="226"/>
      <x:c r="AA2842" s="226"/>
      <x:c r="AC2842" s="226"/>
      <x:c r="AE2842" s="226"/>
      <x:c r="AF2842" s="226"/>
      <x:c r="AH2842" s="222"/>
      <x:c r="AI2842" s="23"/>
      <x:c r="AJ2842" s="222"/>
      <x:c r="AK2842" s="222"/>
      <x:c r="AM2842" s="226"/>
      <x:c r="AN2842" s="222"/>
      <x:c r="AO2842" s="222"/>
    </x:row>
    <x:row r="2843" spans="1:57" x14ac:dyDescent="0.3">
      <x:c r="J2843" s="23"/>
      <x:c r="M2843" s="226"/>
      <x:c r="Q2843" s="23"/>
      <x:c r="R2843" s="23"/>
      <x:c r="T2843" s="226"/>
      <x:c r="U2843" s="226"/>
      <x:c r="V2843" s="226"/>
      <x:c r="W2843" s="226"/>
      <x:c r="X2843" s="226"/>
      <x:c r="Y2843" s="226"/>
      <x:c r="Z2843" s="226"/>
      <x:c r="AA2843" s="226"/>
      <x:c r="AC2843" s="226"/>
      <x:c r="AE2843" s="226"/>
      <x:c r="AF2843" s="226"/>
      <x:c r="AH2843" s="222"/>
      <x:c r="AI2843" s="23"/>
      <x:c r="AJ2843" s="222"/>
      <x:c r="AK2843" s="222"/>
      <x:c r="AM2843" s="226"/>
      <x:c r="AN2843" s="222"/>
      <x:c r="AO2843" s="222"/>
    </x:row>
    <x:row r="2844" spans="1:57" x14ac:dyDescent="0.3">
      <x:c r="J2844" s="23"/>
      <x:c r="Q2844" s="23"/>
      <x:c r="R2844" s="23"/>
      <x:c r="T2844" s="226"/>
      <x:c r="U2844" s="226"/>
      <x:c r="V2844" s="226"/>
      <x:c r="W2844" s="226"/>
      <x:c r="X2844" s="226"/>
      <x:c r="Y2844" s="226"/>
      <x:c r="Z2844" s="226"/>
      <x:c r="AA2844" s="226"/>
      <x:c r="AC2844" s="226"/>
      <x:c r="AE2844" s="226"/>
      <x:c r="AF2844" s="226"/>
      <x:c r="AH2844" s="222"/>
      <x:c r="AI2844" s="23"/>
      <x:c r="AJ2844" s="222"/>
      <x:c r="AK2844" s="222"/>
      <x:c r="AM2844" s="226"/>
      <x:c r="AN2844" s="222"/>
      <x:c r="AO2844" s="222"/>
    </x:row>
    <x:row r="2845" spans="1:57" x14ac:dyDescent="0.3">
      <x:c r="J2845" s="23"/>
      <x:c r="Q2845" s="23"/>
      <x:c r="R2845" s="23"/>
      <x:c r="T2845" s="226"/>
      <x:c r="U2845" s="226"/>
      <x:c r="V2845" s="226"/>
      <x:c r="W2845" s="226"/>
      <x:c r="X2845" s="226"/>
      <x:c r="Y2845" s="226"/>
      <x:c r="Z2845" s="226"/>
      <x:c r="AA2845" s="226"/>
      <x:c r="AC2845" s="226"/>
      <x:c r="AE2845" s="226"/>
      <x:c r="AF2845" s="226"/>
      <x:c r="AH2845" s="222"/>
      <x:c r="AI2845" s="23"/>
      <x:c r="AJ2845" s="222"/>
      <x:c r="AK2845" s="226"/>
      <x:c r="AM2845" s="226"/>
      <x:c r="AN2845" s="222"/>
      <x:c r="AO2845" s="226"/>
    </x:row>
    <x:row r="2846" spans="1:57" x14ac:dyDescent="0.3">
      <x:c r="J2846" s="23"/>
      <x:c r="Q2846" s="23"/>
      <x:c r="R2846" s="23"/>
      <x:c r="T2846" s="226"/>
      <x:c r="U2846" s="226"/>
      <x:c r="V2846" s="226"/>
      <x:c r="W2846" s="226"/>
      <x:c r="X2846" s="226"/>
      <x:c r="Y2846" s="226"/>
      <x:c r="Z2846" s="226"/>
      <x:c r="AA2846" s="226"/>
      <x:c r="AC2846" s="226"/>
      <x:c r="AE2846" s="226"/>
      <x:c r="AF2846" s="226"/>
      <x:c r="AH2846" s="222"/>
      <x:c r="AI2846" s="23"/>
      <x:c r="AJ2846" s="222"/>
      <x:c r="AK2846" s="222"/>
      <x:c r="AM2846" s="226"/>
      <x:c r="AN2846" s="222"/>
      <x:c r="AO2846" s="222"/>
    </x:row>
    <x:row r="2847" spans="1:57" x14ac:dyDescent="0.3">
      <x:c r="J2847" s="23"/>
      <x:c r="Q2847" s="23"/>
      <x:c r="R2847" s="23"/>
      <x:c r="T2847" s="226"/>
      <x:c r="U2847" s="226"/>
      <x:c r="V2847" s="226"/>
      <x:c r="W2847" s="226"/>
      <x:c r="X2847" s="226"/>
      <x:c r="Y2847" s="226"/>
      <x:c r="Z2847" s="226"/>
      <x:c r="AA2847" s="226"/>
      <x:c r="AC2847" s="226"/>
      <x:c r="AE2847" s="226"/>
      <x:c r="AF2847" s="226"/>
      <x:c r="AH2847" s="222"/>
      <x:c r="AI2847" s="23"/>
      <x:c r="AJ2847" s="222"/>
      <x:c r="AK2847" s="226"/>
      <x:c r="AM2847" s="226"/>
      <x:c r="AN2847" s="222"/>
      <x:c r="AO2847" s="226"/>
    </x:row>
    <x:row r="2848" spans="1:57" x14ac:dyDescent="0.3">
      <x:c r="J2848" s="23"/>
      <x:c r="Q2848" s="23"/>
      <x:c r="R2848" s="23"/>
      <x:c r="T2848" s="226"/>
      <x:c r="U2848" s="226"/>
      <x:c r="V2848" s="226"/>
      <x:c r="W2848" s="226"/>
      <x:c r="X2848" s="226"/>
      <x:c r="Y2848" s="226"/>
      <x:c r="Z2848" s="226"/>
      <x:c r="AA2848" s="226"/>
      <x:c r="AC2848" s="226"/>
      <x:c r="AE2848" s="226"/>
      <x:c r="AF2848" s="226"/>
      <x:c r="AH2848" s="222"/>
      <x:c r="AI2848" s="23"/>
      <x:c r="AJ2848" s="222"/>
      <x:c r="AK2848" s="222"/>
      <x:c r="AM2848" s="226"/>
      <x:c r="AN2848" s="222"/>
      <x:c r="AO2848" s="222"/>
    </x:row>
    <x:row r="2849" spans="1:57" x14ac:dyDescent="0.3">
      <x:c r="J2849" s="23"/>
      <x:c r="Q2849" s="23"/>
      <x:c r="R2849" s="23"/>
      <x:c r="T2849" s="226"/>
      <x:c r="U2849" s="226"/>
      <x:c r="V2849" s="226"/>
      <x:c r="W2849" s="226"/>
      <x:c r="X2849" s="226"/>
      <x:c r="Y2849" s="226"/>
      <x:c r="Z2849" s="226"/>
      <x:c r="AA2849" s="226"/>
      <x:c r="AC2849" s="226"/>
      <x:c r="AE2849" s="226"/>
      <x:c r="AF2849" s="226"/>
      <x:c r="AH2849" s="222"/>
      <x:c r="AI2849" s="23"/>
      <x:c r="AJ2849" s="222"/>
      <x:c r="AK2849" s="222"/>
      <x:c r="AM2849" s="226"/>
      <x:c r="AN2849" s="222"/>
      <x:c r="AO2849" s="222"/>
    </x:row>
    <x:row r="2850" spans="1:57" x14ac:dyDescent="0.3">
      <x:c r="J2850" s="23"/>
      <x:c r="Q2850" s="23"/>
      <x:c r="R2850" s="23"/>
      <x:c r="T2850" s="226"/>
      <x:c r="U2850" s="226"/>
      <x:c r="V2850" s="226"/>
      <x:c r="W2850" s="226"/>
      <x:c r="X2850" s="226"/>
      <x:c r="Y2850" s="226"/>
      <x:c r="Z2850" s="226"/>
      <x:c r="AA2850" s="226"/>
      <x:c r="AC2850" s="226"/>
      <x:c r="AE2850" s="226"/>
      <x:c r="AF2850" s="226"/>
      <x:c r="AH2850" s="222"/>
      <x:c r="AI2850" s="23"/>
      <x:c r="AJ2850" s="222"/>
      <x:c r="AK2850" s="226"/>
      <x:c r="AM2850" s="226"/>
      <x:c r="AN2850" s="222"/>
      <x:c r="AO2850" s="226"/>
    </x:row>
    <x:row r="2851" spans="1:57" x14ac:dyDescent="0.3">
      <x:c r="J2851" s="23"/>
      <x:c r="Q2851" s="23"/>
      <x:c r="R2851" s="23"/>
      <x:c r="T2851" s="226"/>
      <x:c r="U2851" s="226"/>
      <x:c r="V2851" s="226"/>
      <x:c r="W2851" s="226"/>
      <x:c r="X2851" s="226"/>
      <x:c r="Y2851" s="226"/>
      <x:c r="Z2851" s="226"/>
      <x:c r="AA2851" s="226"/>
      <x:c r="AC2851" s="226"/>
      <x:c r="AE2851" s="226"/>
      <x:c r="AF2851" s="226"/>
      <x:c r="AH2851" s="222"/>
      <x:c r="AI2851" s="23"/>
      <x:c r="AJ2851" s="222"/>
      <x:c r="AK2851" s="222"/>
      <x:c r="AM2851" s="226"/>
      <x:c r="AN2851" s="222"/>
      <x:c r="AO2851" s="222"/>
    </x:row>
    <x:row r="2852" spans="1:57" x14ac:dyDescent="0.3">
      <x:c r="J2852" s="23"/>
      <x:c r="M2852" s="226"/>
      <x:c r="Q2852" s="23"/>
      <x:c r="R2852" s="23"/>
      <x:c r="T2852" s="226"/>
      <x:c r="U2852" s="226"/>
      <x:c r="V2852" s="226"/>
      <x:c r="W2852" s="226"/>
      <x:c r="X2852" s="226"/>
      <x:c r="Y2852" s="226"/>
      <x:c r="Z2852" s="226"/>
      <x:c r="AA2852" s="226"/>
      <x:c r="AC2852" s="226"/>
      <x:c r="AE2852" s="226"/>
      <x:c r="AF2852" s="226"/>
      <x:c r="AH2852" s="222"/>
      <x:c r="AI2852" s="23"/>
      <x:c r="AJ2852" s="222"/>
      <x:c r="AK2852" s="222"/>
      <x:c r="AM2852" s="226"/>
      <x:c r="AN2852" s="222"/>
      <x:c r="AO2852" s="222"/>
    </x:row>
    <x:row r="2853" spans="1:57" x14ac:dyDescent="0.3">
      <x:c r="J2853" s="23"/>
      <x:c r="M2853" s="226"/>
      <x:c r="Q2853" s="23"/>
      <x:c r="R2853" s="23"/>
      <x:c r="T2853" s="226"/>
      <x:c r="U2853" s="226"/>
      <x:c r="V2853" s="226"/>
      <x:c r="W2853" s="226"/>
      <x:c r="X2853" s="226"/>
      <x:c r="Y2853" s="226"/>
      <x:c r="Z2853" s="226"/>
      <x:c r="AA2853" s="226"/>
      <x:c r="AC2853" s="226"/>
      <x:c r="AE2853" s="226"/>
      <x:c r="AF2853" s="226"/>
      <x:c r="AH2853" s="222"/>
      <x:c r="AI2853" s="23"/>
      <x:c r="AJ2853" s="226"/>
      <x:c r="AK2853" s="226"/>
      <x:c r="AM2853" s="226"/>
      <x:c r="AN2853" s="226"/>
      <x:c r="AO2853" s="226"/>
    </x:row>
    <x:row r="2854" spans="1:57" x14ac:dyDescent="0.3">
      <x:c r="J2854" s="23"/>
      <x:c r="M2854" s="226"/>
      <x:c r="Q2854" s="23"/>
      <x:c r="R2854" s="23"/>
      <x:c r="T2854" s="226"/>
      <x:c r="U2854" s="226"/>
      <x:c r="V2854" s="226"/>
      <x:c r="W2854" s="226"/>
      <x:c r="X2854" s="226"/>
      <x:c r="Y2854" s="226"/>
      <x:c r="Z2854" s="226"/>
      <x:c r="AA2854" s="226"/>
      <x:c r="AC2854" s="226"/>
      <x:c r="AE2854" s="226"/>
      <x:c r="AF2854" s="226"/>
      <x:c r="AH2854" s="222"/>
      <x:c r="AI2854" s="23"/>
      <x:c r="AJ2854" s="222"/>
      <x:c r="AK2854" s="222"/>
      <x:c r="AM2854" s="226"/>
      <x:c r="AN2854" s="222"/>
      <x:c r="AO2854" s="222"/>
    </x:row>
    <x:row r="2855" spans="1:57" x14ac:dyDescent="0.3">
      <x:c r="J2855" s="23"/>
      <x:c r="M2855" s="226"/>
      <x:c r="Q2855" s="23"/>
      <x:c r="R2855" s="23"/>
      <x:c r="T2855" s="226"/>
      <x:c r="U2855" s="226"/>
      <x:c r="V2855" s="226"/>
      <x:c r="W2855" s="226"/>
      <x:c r="X2855" s="226"/>
      <x:c r="Y2855" s="226"/>
      <x:c r="Z2855" s="226"/>
      <x:c r="AA2855" s="226"/>
      <x:c r="AC2855" s="226"/>
      <x:c r="AE2855" s="226"/>
      <x:c r="AF2855" s="226"/>
      <x:c r="AH2855" s="222"/>
      <x:c r="AI2855" s="23"/>
      <x:c r="AJ2855" s="222"/>
      <x:c r="AK2855" s="226"/>
      <x:c r="AM2855" s="226"/>
      <x:c r="AN2855" s="222"/>
      <x:c r="AO2855" s="226"/>
    </x:row>
    <x:row r="2856" spans="1:57" x14ac:dyDescent="0.3">
      <x:c r="J2856" s="23"/>
      <x:c r="Q2856" s="23"/>
      <x:c r="R2856" s="23"/>
      <x:c r="T2856" s="226"/>
      <x:c r="U2856" s="226"/>
      <x:c r="V2856" s="226"/>
      <x:c r="W2856" s="226"/>
      <x:c r="X2856" s="226"/>
      <x:c r="Y2856" s="226"/>
      <x:c r="Z2856" s="226"/>
      <x:c r="AA2856" s="226"/>
      <x:c r="AC2856" s="226"/>
      <x:c r="AE2856" s="226"/>
      <x:c r="AF2856" s="226"/>
      <x:c r="AH2856" s="222"/>
      <x:c r="AI2856" s="23"/>
      <x:c r="AJ2856" s="226"/>
      <x:c r="AK2856" s="226"/>
      <x:c r="AM2856" s="226"/>
      <x:c r="AN2856" s="226"/>
      <x:c r="AO2856" s="226"/>
    </x:row>
    <x:row r="2857" spans="1:57" x14ac:dyDescent="0.3">
      <x:c r="J2857" s="23"/>
      <x:c r="Q2857" s="23"/>
      <x:c r="R2857" s="23"/>
      <x:c r="T2857" s="226"/>
      <x:c r="U2857" s="226"/>
      <x:c r="V2857" s="226"/>
      <x:c r="W2857" s="226"/>
      <x:c r="X2857" s="226"/>
      <x:c r="Y2857" s="226"/>
      <x:c r="Z2857" s="226"/>
      <x:c r="AA2857" s="226"/>
      <x:c r="AC2857" s="226"/>
      <x:c r="AE2857" s="226"/>
      <x:c r="AF2857" s="226"/>
      <x:c r="AH2857" s="222"/>
      <x:c r="AI2857" s="23"/>
      <x:c r="AJ2857" s="226"/>
      <x:c r="AK2857" s="226"/>
      <x:c r="AM2857" s="226"/>
      <x:c r="AN2857" s="226"/>
      <x:c r="AO2857" s="226"/>
    </x:row>
    <x:row r="2858" spans="1:57" x14ac:dyDescent="0.3">
      <x:c r="J2858" s="23"/>
      <x:c r="Q2858" s="23"/>
      <x:c r="R2858" s="23"/>
      <x:c r="T2858" s="226"/>
      <x:c r="U2858" s="226"/>
      <x:c r="V2858" s="226"/>
      <x:c r="W2858" s="226"/>
      <x:c r="X2858" s="226"/>
      <x:c r="Y2858" s="226"/>
      <x:c r="Z2858" s="226"/>
      <x:c r="AA2858" s="226"/>
      <x:c r="AC2858" s="226"/>
      <x:c r="AE2858" s="226"/>
      <x:c r="AF2858" s="226"/>
      <x:c r="AH2858" s="222"/>
      <x:c r="AI2858" s="23"/>
      <x:c r="AJ2858" s="222"/>
      <x:c r="AK2858" s="222"/>
      <x:c r="AM2858" s="226"/>
      <x:c r="AN2858" s="222"/>
      <x:c r="AO2858" s="222"/>
    </x:row>
    <x:row r="2859" spans="1:57" x14ac:dyDescent="0.3">
      <x:c r="J2859" s="23"/>
      <x:c r="Q2859" s="23"/>
      <x:c r="R2859" s="23"/>
      <x:c r="T2859" s="226"/>
      <x:c r="U2859" s="226"/>
      <x:c r="V2859" s="226"/>
      <x:c r="W2859" s="226"/>
      <x:c r="X2859" s="226"/>
      <x:c r="Y2859" s="226"/>
      <x:c r="Z2859" s="222"/>
      <x:c r="AA2859" s="222"/>
      <x:c r="AC2859" s="222"/>
      <x:c r="AE2859" s="226"/>
      <x:c r="AF2859" s="226"/>
      <x:c r="AH2859" s="226"/>
      <x:c r="AI2859" s="23"/>
      <x:c r="AJ2859" s="222"/>
      <x:c r="AK2859" s="222"/>
      <x:c r="AM2859" s="226"/>
      <x:c r="AN2859" s="222"/>
      <x:c r="AO2859" s="222"/>
    </x:row>
    <x:row r="2860" spans="1:57" x14ac:dyDescent="0.3">
      <x:c r="J2860" s="23"/>
      <x:c r="Q2860" s="23"/>
      <x:c r="R2860" s="23"/>
      <x:c r="T2860" s="226"/>
      <x:c r="U2860" s="226"/>
      <x:c r="V2860" s="226"/>
      <x:c r="W2860" s="226"/>
      <x:c r="X2860" s="226"/>
      <x:c r="Y2860" s="226"/>
      <x:c r="Z2860" s="226"/>
      <x:c r="AA2860" s="226"/>
      <x:c r="AC2860" s="226"/>
      <x:c r="AE2860" s="226"/>
      <x:c r="AF2860" s="226"/>
      <x:c r="AH2860" s="222"/>
      <x:c r="AI2860" s="23"/>
      <x:c r="AJ2860" s="222"/>
      <x:c r="AK2860" s="222"/>
      <x:c r="AM2860" s="226"/>
      <x:c r="AN2860" s="222"/>
      <x:c r="AO2860" s="222"/>
    </x:row>
    <x:row r="2861" spans="1:57" x14ac:dyDescent="0.3">
      <x:c r="J2861" s="23"/>
      <x:c r="Q2861" s="23"/>
      <x:c r="R2861" s="23"/>
      <x:c r="T2861" s="226"/>
      <x:c r="U2861" s="226"/>
      <x:c r="V2861" s="226"/>
      <x:c r="W2861" s="226"/>
      <x:c r="X2861" s="226"/>
      <x:c r="Y2861" s="226"/>
      <x:c r="Z2861" s="226"/>
      <x:c r="AA2861" s="226"/>
      <x:c r="AC2861" s="226"/>
      <x:c r="AE2861" s="226"/>
      <x:c r="AF2861" s="226"/>
      <x:c r="AH2861" s="222"/>
      <x:c r="AI2861" s="23"/>
      <x:c r="AJ2861" s="222"/>
      <x:c r="AK2861" s="222"/>
      <x:c r="AM2861" s="226"/>
      <x:c r="AN2861" s="222"/>
      <x:c r="AO2861" s="222"/>
    </x:row>
    <x:row r="2862" spans="1:57" x14ac:dyDescent="0.3">
      <x:c r="J2862" s="23"/>
      <x:c r="Q2862" s="23"/>
      <x:c r="R2862" s="23"/>
      <x:c r="T2862" s="226"/>
      <x:c r="U2862" s="226"/>
      <x:c r="V2862" s="226"/>
      <x:c r="W2862" s="226"/>
      <x:c r="X2862" s="226"/>
      <x:c r="Y2862" s="226"/>
      <x:c r="Z2862" s="226"/>
      <x:c r="AA2862" s="226"/>
      <x:c r="AC2862" s="226"/>
      <x:c r="AE2862" s="226"/>
      <x:c r="AF2862" s="226"/>
      <x:c r="AH2862" s="222"/>
      <x:c r="AI2862" s="23"/>
      <x:c r="AJ2862" s="226"/>
      <x:c r="AK2862" s="226"/>
      <x:c r="AM2862" s="226"/>
      <x:c r="AN2862" s="226"/>
      <x:c r="AO2862" s="226"/>
    </x:row>
    <x:row r="2863" spans="1:57" x14ac:dyDescent="0.3">
      <x:c r="J2863" s="23"/>
      <x:c r="Q2863" s="23"/>
      <x:c r="R2863" s="23"/>
      <x:c r="T2863" s="226"/>
      <x:c r="U2863" s="226"/>
      <x:c r="V2863" s="226"/>
      <x:c r="W2863" s="226"/>
      <x:c r="X2863" s="226"/>
      <x:c r="Y2863" s="226"/>
      <x:c r="Z2863" s="226"/>
      <x:c r="AA2863" s="226"/>
      <x:c r="AC2863" s="226"/>
      <x:c r="AE2863" s="226"/>
      <x:c r="AF2863" s="226"/>
      <x:c r="AH2863" s="222"/>
      <x:c r="AI2863" s="23"/>
      <x:c r="AJ2863" s="222"/>
      <x:c r="AK2863" s="222"/>
      <x:c r="AM2863" s="226"/>
      <x:c r="AN2863" s="222"/>
      <x:c r="AO2863" s="222"/>
    </x:row>
    <x:row r="2864" spans="1:57" x14ac:dyDescent="0.3">
      <x:c r="J2864" s="23"/>
      <x:c r="M2864" s="226"/>
      <x:c r="Q2864" s="23"/>
      <x:c r="R2864" s="23"/>
      <x:c r="T2864" s="226"/>
      <x:c r="U2864" s="226"/>
      <x:c r="V2864" s="226"/>
      <x:c r="W2864" s="226"/>
      <x:c r="X2864" s="226"/>
      <x:c r="Y2864" s="226"/>
      <x:c r="Z2864" s="226"/>
      <x:c r="AA2864" s="226"/>
      <x:c r="AC2864" s="226"/>
      <x:c r="AE2864" s="226"/>
      <x:c r="AF2864" s="226"/>
      <x:c r="AH2864" s="222"/>
      <x:c r="AI2864" s="23"/>
      <x:c r="AJ2864" s="222"/>
      <x:c r="AK2864" s="222"/>
      <x:c r="AM2864" s="226"/>
      <x:c r="AN2864" s="222"/>
      <x:c r="AO2864" s="222"/>
    </x:row>
    <x:row r="2865" spans="1:57" x14ac:dyDescent="0.3">
      <x:c r="J2865" s="23"/>
      <x:c r="M2865" s="226"/>
      <x:c r="Q2865" s="23"/>
      <x:c r="R2865" s="23"/>
      <x:c r="T2865" s="226"/>
      <x:c r="U2865" s="226"/>
      <x:c r="V2865" s="226"/>
      <x:c r="W2865" s="226"/>
      <x:c r="X2865" s="226"/>
      <x:c r="Y2865" s="226"/>
      <x:c r="Z2865" s="226"/>
      <x:c r="AA2865" s="226"/>
      <x:c r="AC2865" s="226"/>
      <x:c r="AE2865" s="226"/>
      <x:c r="AF2865" s="226"/>
      <x:c r="AH2865" s="222"/>
      <x:c r="AI2865" s="23"/>
      <x:c r="AJ2865" s="222"/>
      <x:c r="AK2865" s="222"/>
      <x:c r="AM2865" s="226"/>
      <x:c r="AN2865" s="222"/>
      <x:c r="AO2865" s="222"/>
    </x:row>
    <x:row r="2866" spans="1:57" x14ac:dyDescent="0.3">
      <x:c r="J2866" s="23"/>
      <x:c r="M2866" s="226"/>
      <x:c r="Q2866" s="23"/>
      <x:c r="R2866" s="23"/>
      <x:c r="T2866" s="226"/>
      <x:c r="U2866" s="226"/>
      <x:c r="V2866" s="226"/>
      <x:c r="W2866" s="226"/>
      <x:c r="X2866" s="226"/>
      <x:c r="Y2866" s="226"/>
      <x:c r="Z2866" s="226"/>
      <x:c r="AA2866" s="226"/>
      <x:c r="AC2866" s="226"/>
      <x:c r="AE2866" s="226"/>
      <x:c r="AF2866" s="226"/>
      <x:c r="AH2866" s="222"/>
      <x:c r="AI2866" s="23"/>
      <x:c r="AJ2866" s="222"/>
      <x:c r="AK2866" s="222"/>
      <x:c r="AM2866" s="226"/>
      <x:c r="AN2866" s="222"/>
      <x:c r="AO2866" s="222"/>
    </x:row>
    <x:row r="2867" spans="1:57" x14ac:dyDescent="0.3">
      <x:c r="J2867" s="23"/>
      <x:c r="Q2867" s="23"/>
      <x:c r="R2867" s="23"/>
      <x:c r="T2867" s="226"/>
      <x:c r="U2867" s="226"/>
      <x:c r="V2867" s="226"/>
      <x:c r="W2867" s="226"/>
      <x:c r="X2867" s="226"/>
      <x:c r="Y2867" s="226"/>
      <x:c r="Z2867" s="226"/>
      <x:c r="AA2867" s="226"/>
      <x:c r="AC2867" s="226"/>
      <x:c r="AE2867" s="226"/>
      <x:c r="AF2867" s="226"/>
      <x:c r="AH2867" s="222"/>
      <x:c r="AI2867" s="23"/>
      <x:c r="AJ2867" s="222"/>
      <x:c r="AK2867" s="222"/>
      <x:c r="AM2867" s="226"/>
      <x:c r="AN2867" s="222"/>
      <x:c r="AO2867" s="222"/>
    </x:row>
    <x:row r="2868" spans="1:57" x14ac:dyDescent="0.3">
      <x:c r="J2868" s="23"/>
      <x:c r="M2868" s="226"/>
      <x:c r="Q2868" s="23"/>
      <x:c r="R2868" s="23"/>
      <x:c r="T2868" s="226"/>
      <x:c r="U2868" s="226"/>
      <x:c r="V2868" s="226"/>
      <x:c r="W2868" s="226"/>
      <x:c r="X2868" s="226"/>
      <x:c r="Y2868" s="226"/>
      <x:c r="Z2868" s="226"/>
      <x:c r="AA2868" s="226"/>
      <x:c r="AC2868" s="226"/>
      <x:c r="AE2868" s="226"/>
      <x:c r="AF2868" s="226"/>
      <x:c r="AH2868" s="222"/>
      <x:c r="AI2868" s="23"/>
      <x:c r="AJ2868" s="222"/>
      <x:c r="AK2868" s="222"/>
      <x:c r="AM2868" s="226"/>
      <x:c r="AN2868" s="222"/>
      <x:c r="AO2868" s="222"/>
    </x:row>
    <x:row r="2869" spans="1:57" x14ac:dyDescent="0.3">
      <x:c r="J2869" s="23"/>
      <x:c r="M2869" s="226"/>
      <x:c r="Q2869" s="23"/>
      <x:c r="R2869" s="23"/>
      <x:c r="T2869" s="226"/>
      <x:c r="U2869" s="226"/>
      <x:c r="V2869" s="226"/>
      <x:c r="W2869" s="226"/>
      <x:c r="X2869" s="226"/>
      <x:c r="Y2869" s="226"/>
      <x:c r="Z2869" s="226"/>
      <x:c r="AA2869" s="226"/>
      <x:c r="AC2869" s="226"/>
      <x:c r="AE2869" s="226"/>
      <x:c r="AF2869" s="226"/>
      <x:c r="AH2869" s="222"/>
      <x:c r="AI2869" s="23"/>
      <x:c r="AJ2869" s="226"/>
      <x:c r="AK2869" s="226"/>
      <x:c r="AM2869" s="226"/>
      <x:c r="AN2869" s="226"/>
      <x:c r="AO2869" s="226"/>
    </x:row>
    <x:row r="2870" spans="1:57" x14ac:dyDescent="0.3">
      <x:c r="J2870" s="23"/>
      <x:c r="M2870" s="226"/>
      <x:c r="Q2870" s="23"/>
      <x:c r="R2870" s="23"/>
      <x:c r="T2870" s="226"/>
      <x:c r="U2870" s="226"/>
      <x:c r="V2870" s="226"/>
      <x:c r="W2870" s="226"/>
      <x:c r="X2870" s="226"/>
      <x:c r="Y2870" s="226"/>
      <x:c r="Z2870" s="226"/>
      <x:c r="AA2870" s="226"/>
      <x:c r="AC2870" s="226"/>
      <x:c r="AE2870" s="226"/>
      <x:c r="AF2870" s="226"/>
      <x:c r="AH2870" s="222"/>
      <x:c r="AI2870" s="23"/>
      <x:c r="AJ2870" s="222"/>
      <x:c r="AK2870" s="222"/>
      <x:c r="AM2870" s="226"/>
      <x:c r="AN2870" s="222"/>
      <x:c r="AO2870" s="222"/>
    </x:row>
    <x:row r="2871" spans="1:57" x14ac:dyDescent="0.3">
      <x:c r="J2871" s="23"/>
      <x:c r="M2871" s="226"/>
      <x:c r="Q2871" s="23"/>
      <x:c r="R2871" s="23"/>
      <x:c r="T2871" s="226"/>
      <x:c r="U2871" s="226"/>
      <x:c r="V2871" s="226"/>
      <x:c r="W2871" s="226"/>
      <x:c r="X2871" s="226"/>
      <x:c r="Y2871" s="226"/>
      <x:c r="Z2871" s="226"/>
      <x:c r="AA2871" s="226"/>
      <x:c r="AC2871" s="226"/>
      <x:c r="AE2871" s="226"/>
      <x:c r="AF2871" s="226"/>
      <x:c r="AH2871" s="222"/>
      <x:c r="AI2871" s="23"/>
      <x:c r="AJ2871" s="222"/>
      <x:c r="AK2871" s="226"/>
      <x:c r="AM2871" s="226"/>
      <x:c r="AN2871" s="222"/>
      <x:c r="AO2871" s="226"/>
    </x:row>
    <x:row r="2872" spans="1:57" x14ac:dyDescent="0.3">
      <x:c r="J2872" s="23"/>
      <x:c r="Q2872" s="23"/>
      <x:c r="R2872" s="23"/>
      <x:c r="T2872" s="226"/>
      <x:c r="U2872" s="226"/>
      <x:c r="V2872" s="226"/>
      <x:c r="W2872" s="226"/>
      <x:c r="X2872" s="226"/>
      <x:c r="Y2872" s="226"/>
      <x:c r="Z2872" s="226"/>
      <x:c r="AA2872" s="226"/>
      <x:c r="AC2872" s="226"/>
      <x:c r="AE2872" s="222"/>
      <x:c r="AF2872" s="226"/>
      <x:c r="AH2872" s="222"/>
      <x:c r="AI2872" s="23"/>
      <x:c r="AJ2872" s="222"/>
      <x:c r="AK2872" s="222"/>
      <x:c r="AM2872" s="226"/>
      <x:c r="AN2872" s="222"/>
      <x:c r="AO2872" s="222"/>
    </x:row>
    <x:row r="2873" spans="1:57" x14ac:dyDescent="0.3">
      <x:c r="J2873" s="23"/>
      <x:c r="M2873" s="226"/>
      <x:c r="Q2873" s="23"/>
      <x:c r="R2873" s="23"/>
      <x:c r="T2873" s="226"/>
      <x:c r="U2873" s="226"/>
      <x:c r="V2873" s="226"/>
      <x:c r="W2873" s="226"/>
      <x:c r="X2873" s="226"/>
      <x:c r="Y2873" s="226"/>
      <x:c r="Z2873" s="226"/>
      <x:c r="AA2873" s="226"/>
      <x:c r="AC2873" s="226"/>
      <x:c r="AE2873" s="226"/>
      <x:c r="AF2873" s="226"/>
      <x:c r="AH2873" s="222"/>
      <x:c r="AI2873" s="23"/>
      <x:c r="AJ2873" s="226"/>
      <x:c r="AK2873" s="226"/>
      <x:c r="AM2873" s="226"/>
      <x:c r="AN2873" s="226"/>
      <x:c r="AO2873" s="226"/>
    </x:row>
    <x:row r="2874" spans="1:57" x14ac:dyDescent="0.3">
      <x:c r="J2874" s="23"/>
      <x:c r="M2874" s="226"/>
      <x:c r="Q2874" s="23"/>
      <x:c r="R2874" s="23"/>
      <x:c r="T2874" s="226"/>
      <x:c r="U2874" s="226"/>
      <x:c r="V2874" s="226"/>
      <x:c r="W2874" s="226"/>
      <x:c r="X2874" s="226"/>
      <x:c r="Y2874" s="226"/>
      <x:c r="Z2874" s="226"/>
      <x:c r="AA2874" s="226"/>
      <x:c r="AC2874" s="226"/>
      <x:c r="AE2874" s="226"/>
      <x:c r="AF2874" s="226"/>
      <x:c r="AH2874" s="222"/>
      <x:c r="AI2874" s="23"/>
      <x:c r="AJ2874" s="222"/>
      <x:c r="AK2874" s="222"/>
      <x:c r="AM2874" s="226"/>
      <x:c r="AN2874" s="222"/>
      <x:c r="AO2874" s="222"/>
    </x:row>
    <x:row r="2875" spans="1:57" x14ac:dyDescent="0.3">
      <x:c r="J2875" s="23"/>
      <x:c r="Q2875" s="23"/>
      <x:c r="R2875" s="23"/>
      <x:c r="T2875" s="226"/>
      <x:c r="U2875" s="226"/>
      <x:c r="V2875" s="226"/>
      <x:c r="W2875" s="226"/>
      <x:c r="X2875" s="226"/>
      <x:c r="Y2875" s="226"/>
      <x:c r="Z2875" s="226"/>
      <x:c r="AA2875" s="226"/>
      <x:c r="AC2875" s="226"/>
      <x:c r="AE2875" s="222"/>
      <x:c r="AF2875" s="226"/>
      <x:c r="AH2875" s="222"/>
      <x:c r="AI2875" s="23"/>
      <x:c r="AJ2875" s="222"/>
      <x:c r="AK2875" s="222"/>
      <x:c r="AM2875" s="226"/>
      <x:c r="AN2875" s="222"/>
      <x:c r="AO2875" s="222"/>
    </x:row>
    <x:row r="2876" spans="1:57" x14ac:dyDescent="0.3">
      <x:c r="J2876" s="23"/>
      <x:c r="Q2876" s="23"/>
      <x:c r="R2876" s="23"/>
      <x:c r="T2876" s="226"/>
      <x:c r="U2876" s="226"/>
      <x:c r="V2876" s="226"/>
      <x:c r="W2876" s="226"/>
      <x:c r="X2876" s="226"/>
      <x:c r="Y2876" s="226"/>
      <x:c r="Z2876" s="226"/>
      <x:c r="AA2876" s="226"/>
      <x:c r="AC2876" s="226"/>
      <x:c r="AE2876" s="226"/>
      <x:c r="AF2876" s="226"/>
      <x:c r="AH2876" s="226"/>
      <x:c r="AI2876" s="23"/>
      <x:c r="AJ2876" s="226"/>
      <x:c r="AK2876" s="226"/>
      <x:c r="AM2876" s="226"/>
      <x:c r="AN2876" s="226"/>
      <x:c r="AO2876" s="226"/>
    </x:row>
    <x:row r="2877" spans="1:57" x14ac:dyDescent="0.3">
      <x:c r="J2877" s="23"/>
      <x:c r="Q2877" s="23"/>
      <x:c r="R2877" s="23"/>
      <x:c r="T2877" s="226"/>
      <x:c r="U2877" s="226"/>
      <x:c r="V2877" s="226"/>
      <x:c r="W2877" s="226"/>
      <x:c r="X2877" s="226"/>
      <x:c r="Y2877" s="226"/>
      <x:c r="Z2877" s="226"/>
      <x:c r="AA2877" s="226"/>
      <x:c r="AC2877" s="226"/>
      <x:c r="AE2877" s="222"/>
      <x:c r="AF2877" s="226"/>
      <x:c r="AH2877" s="222"/>
      <x:c r="AI2877" s="23"/>
      <x:c r="AJ2877" s="222"/>
      <x:c r="AK2877" s="222"/>
      <x:c r="AM2877" s="226"/>
      <x:c r="AN2877" s="222"/>
      <x:c r="AO2877" s="222"/>
    </x:row>
    <x:row r="2878" spans="1:57" x14ac:dyDescent="0.3">
      <x:c r="J2878" s="23"/>
      <x:c r="Q2878" s="23"/>
      <x:c r="R2878" s="23"/>
      <x:c r="T2878" s="226"/>
      <x:c r="U2878" s="226"/>
      <x:c r="V2878" s="226"/>
      <x:c r="W2878" s="226"/>
      <x:c r="X2878" s="226"/>
      <x:c r="Y2878" s="226"/>
      <x:c r="Z2878" s="226"/>
      <x:c r="AA2878" s="226"/>
      <x:c r="AC2878" s="226"/>
      <x:c r="AE2878" s="222"/>
      <x:c r="AF2878" s="226"/>
      <x:c r="AH2878" s="222"/>
      <x:c r="AI2878" s="23"/>
      <x:c r="AJ2878" s="222"/>
      <x:c r="AK2878" s="222"/>
      <x:c r="AM2878" s="226"/>
      <x:c r="AN2878" s="222"/>
      <x:c r="AO2878" s="222"/>
    </x:row>
    <x:row r="2879" spans="1:57" x14ac:dyDescent="0.3">
      <x:c r="J2879" s="23"/>
      <x:c r="M2879" s="226"/>
      <x:c r="Q2879" s="23"/>
      <x:c r="R2879" s="23"/>
      <x:c r="T2879" s="226"/>
      <x:c r="U2879" s="226"/>
      <x:c r="V2879" s="226"/>
      <x:c r="W2879" s="226"/>
      <x:c r="X2879" s="226"/>
      <x:c r="Y2879" s="226"/>
      <x:c r="Z2879" s="226"/>
      <x:c r="AA2879" s="226"/>
      <x:c r="AC2879" s="226"/>
      <x:c r="AE2879" s="222"/>
      <x:c r="AF2879" s="226"/>
      <x:c r="AH2879" s="222"/>
      <x:c r="AI2879" s="23"/>
      <x:c r="AJ2879" s="222"/>
      <x:c r="AK2879" s="222"/>
      <x:c r="AM2879" s="226"/>
      <x:c r="AN2879" s="222"/>
      <x:c r="AO2879" s="222"/>
    </x:row>
    <x:row r="2880" spans="1:57" x14ac:dyDescent="0.3">
      <x:c r="J2880" s="23"/>
      <x:c r="Q2880" s="23"/>
      <x:c r="R2880" s="23"/>
      <x:c r="T2880" s="226"/>
      <x:c r="U2880" s="226"/>
      <x:c r="V2880" s="226"/>
      <x:c r="W2880" s="226"/>
      <x:c r="X2880" s="226"/>
      <x:c r="Y2880" s="226"/>
      <x:c r="Z2880" s="226"/>
      <x:c r="AA2880" s="226"/>
      <x:c r="AC2880" s="226"/>
      <x:c r="AE2880" s="222"/>
      <x:c r="AF2880" s="226"/>
      <x:c r="AH2880" s="222"/>
      <x:c r="AI2880" s="23"/>
      <x:c r="AJ2880" s="222"/>
      <x:c r="AK2880" s="222"/>
      <x:c r="AM2880" s="226"/>
      <x:c r="AN2880" s="222"/>
      <x:c r="AO2880" s="222"/>
    </x:row>
    <x:row r="2881" spans="1:57" x14ac:dyDescent="0.3">
      <x:c r="J2881" s="23"/>
      <x:c r="M2881" s="226"/>
      <x:c r="Q2881" s="23"/>
      <x:c r="R2881" s="23"/>
      <x:c r="T2881" s="226"/>
      <x:c r="U2881" s="226"/>
      <x:c r="V2881" s="226"/>
      <x:c r="W2881" s="226"/>
      <x:c r="X2881" s="226"/>
      <x:c r="Y2881" s="226"/>
      <x:c r="Z2881" s="226"/>
      <x:c r="AA2881" s="226"/>
      <x:c r="AC2881" s="226"/>
      <x:c r="AE2881" s="222"/>
      <x:c r="AF2881" s="226"/>
      <x:c r="AH2881" s="222"/>
      <x:c r="AI2881" s="23"/>
      <x:c r="AJ2881" s="222"/>
      <x:c r="AK2881" s="222"/>
      <x:c r="AM2881" s="226"/>
      <x:c r="AN2881" s="222"/>
      <x:c r="AO2881" s="222"/>
    </x:row>
    <x:row r="2882" spans="1:57" x14ac:dyDescent="0.3">
      <x:c r="J2882" s="23"/>
      <x:c r="Q2882" s="23"/>
      <x:c r="R2882" s="23"/>
      <x:c r="T2882" s="226"/>
      <x:c r="U2882" s="226"/>
      <x:c r="V2882" s="226"/>
      <x:c r="W2882" s="226"/>
      <x:c r="X2882" s="226"/>
      <x:c r="Y2882" s="226"/>
      <x:c r="Z2882" s="226"/>
      <x:c r="AA2882" s="226"/>
      <x:c r="AC2882" s="226"/>
      <x:c r="AE2882" s="222"/>
      <x:c r="AF2882" s="226"/>
      <x:c r="AH2882" s="222"/>
      <x:c r="AI2882" s="23"/>
      <x:c r="AJ2882" s="222"/>
      <x:c r="AK2882" s="222"/>
      <x:c r="AM2882" s="226"/>
      <x:c r="AN2882" s="222"/>
      <x:c r="AO2882" s="222"/>
    </x:row>
    <x:row r="2883" spans="1:57" x14ac:dyDescent="0.3">
      <x:c r="J2883" s="23"/>
      <x:c r="M2883" s="226"/>
      <x:c r="Q2883" s="23"/>
      <x:c r="R2883" s="23"/>
      <x:c r="T2883" s="226"/>
      <x:c r="U2883" s="226"/>
      <x:c r="V2883" s="226"/>
      <x:c r="W2883" s="226"/>
      <x:c r="X2883" s="226"/>
      <x:c r="Y2883" s="226"/>
      <x:c r="Z2883" s="226"/>
      <x:c r="AA2883" s="226"/>
      <x:c r="AC2883" s="226"/>
      <x:c r="AE2883" s="226"/>
      <x:c r="AF2883" s="226"/>
      <x:c r="AH2883" s="222"/>
      <x:c r="AI2883" s="23"/>
      <x:c r="AJ2883" s="222"/>
      <x:c r="AK2883" s="222"/>
      <x:c r="AM2883" s="226"/>
      <x:c r="AN2883" s="222"/>
      <x:c r="AO2883" s="222"/>
    </x:row>
    <x:row r="2884" spans="1:57" x14ac:dyDescent="0.3">
      <x:c r="J2884" s="23"/>
      <x:c r="M2884" s="226"/>
      <x:c r="Q2884" s="23"/>
      <x:c r="R2884" s="23"/>
      <x:c r="T2884" s="226"/>
      <x:c r="U2884" s="226"/>
      <x:c r="V2884" s="226"/>
      <x:c r="W2884" s="226"/>
      <x:c r="X2884" s="226"/>
      <x:c r="Y2884" s="226"/>
      <x:c r="Z2884" s="226"/>
      <x:c r="AA2884" s="226"/>
      <x:c r="AC2884" s="226"/>
      <x:c r="AE2884" s="222"/>
      <x:c r="AF2884" s="226"/>
      <x:c r="AH2884" s="222"/>
      <x:c r="AI2884" s="23"/>
      <x:c r="AJ2884" s="222"/>
      <x:c r="AK2884" s="222"/>
      <x:c r="AM2884" s="226"/>
      <x:c r="AN2884" s="222"/>
      <x:c r="AO2884" s="222"/>
    </x:row>
    <x:row r="2885" spans="1:57" x14ac:dyDescent="0.3">
      <x:c r="J2885" s="23"/>
      <x:c r="Q2885" s="23"/>
      <x:c r="R2885" s="23"/>
      <x:c r="T2885" s="226"/>
      <x:c r="U2885" s="226"/>
      <x:c r="V2885" s="226"/>
      <x:c r="W2885" s="226"/>
      <x:c r="X2885" s="226"/>
      <x:c r="Y2885" s="226"/>
      <x:c r="Z2885" s="226"/>
      <x:c r="AA2885" s="226"/>
      <x:c r="AC2885" s="226"/>
      <x:c r="AE2885" s="222"/>
      <x:c r="AF2885" s="226"/>
      <x:c r="AH2885" s="222"/>
      <x:c r="AI2885" s="23"/>
      <x:c r="AJ2885" s="222"/>
      <x:c r="AK2885" s="222"/>
      <x:c r="AM2885" s="226"/>
      <x:c r="AN2885" s="222"/>
      <x:c r="AO2885" s="222"/>
    </x:row>
    <x:row r="2886" spans="1:57" x14ac:dyDescent="0.3">
      <x:c r="J2886" s="23"/>
      <x:c r="M2886" s="226"/>
      <x:c r="Q2886" s="23"/>
      <x:c r="R2886" s="23"/>
      <x:c r="T2886" s="226"/>
      <x:c r="U2886" s="226"/>
      <x:c r="V2886" s="226"/>
      <x:c r="W2886" s="226"/>
      <x:c r="X2886" s="226"/>
      <x:c r="Y2886" s="226"/>
      <x:c r="Z2886" s="226"/>
      <x:c r="AA2886" s="226"/>
      <x:c r="AC2886" s="226"/>
      <x:c r="AE2886" s="222"/>
      <x:c r="AF2886" s="226"/>
      <x:c r="AH2886" s="222"/>
      <x:c r="AI2886" s="23"/>
      <x:c r="AJ2886" s="222"/>
      <x:c r="AK2886" s="222"/>
      <x:c r="AM2886" s="226"/>
      <x:c r="AN2886" s="222"/>
      <x:c r="AO2886" s="222"/>
    </x:row>
    <x:row r="2887" spans="1:57" x14ac:dyDescent="0.3">
      <x:c r="J2887" s="23"/>
      <x:c r="M2887" s="226"/>
      <x:c r="Q2887" s="23"/>
      <x:c r="R2887" s="23"/>
      <x:c r="T2887" s="226"/>
      <x:c r="U2887" s="226"/>
      <x:c r="V2887" s="226"/>
      <x:c r="W2887" s="226"/>
      <x:c r="X2887" s="226"/>
      <x:c r="Y2887" s="226"/>
      <x:c r="Z2887" s="226"/>
      <x:c r="AA2887" s="226"/>
      <x:c r="AC2887" s="226"/>
      <x:c r="AE2887" s="222"/>
      <x:c r="AF2887" s="226"/>
      <x:c r="AH2887" s="222"/>
      <x:c r="AI2887" s="23"/>
      <x:c r="AJ2887" s="222"/>
      <x:c r="AK2887" s="226"/>
      <x:c r="AM2887" s="226"/>
      <x:c r="AN2887" s="222"/>
      <x:c r="AO2887" s="226"/>
    </x:row>
    <x:row r="2888" spans="1:57" x14ac:dyDescent="0.3">
      <x:c r="J2888" s="23"/>
      <x:c r="M2888" s="226"/>
      <x:c r="Q2888" s="23"/>
      <x:c r="R2888" s="23"/>
      <x:c r="T2888" s="226"/>
      <x:c r="U2888" s="226"/>
      <x:c r="V2888" s="226"/>
      <x:c r="W2888" s="226"/>
      <x:c r="X2888" s="226"/>
      <x:c r="Y2888" s="226"/>
      <x:c r="Z2888" s="226"/>
      <x:c r="AA2888" s="226"/>
      <x:c r="AC2888" s="226"/>
      <x:c r="AE2888" s="222"/>
      <x:c r="AF2888" s="226"/>
      <x:c r="AH2888" s="222"/>
      <x:c r="AI2888" s="23"/>
      <x:c r="AJ2888" s="222"/>
      <x:c r="AK2888" s="222"/>
      <x:c r="AM2888" s="226"/>
      <x:c r="AN2888" s="222"/>
      <x:c r="AO2888" s="222"/>
    </x:row>
    <x:row r="2889" spans="1:57" x14ac:dyDescent="0.3">
      <x:c r="J2889" s="23"/>
      <x:c r="M2889" s="226"/>
      <x:c r="Q2889" s="23"/>
      <x:c r="R2889" s="23"/>
      <x:c r="T2889" s="226"/>
      <x:c r="U2889" s="226"/>
      <x:c r="V2889" s="226"/>
      <x:c r="W2889" s="226"/>
      <x:c r="X2889" s="226"/>
      <x:c r="Y2889" s="226"/>
      <x:c r="Z2889" s="226"/>
      <x:c r="AA2889" s="226"/>
      <x:c r="AC2889" s="226"/>
      <x:c r="AE2889" s="222"/>
      <x:c r="AF2889" s="226"/>
      <x:c r="AH2889" s="222"/>
      <x:c r="AI2889" s="23"/>
      <x:c r="AJ2889" s="222"/>
      <x:c r="AK2889" s="222"/>
      <x:c r="AM2889" s="226"/>
      <x:c r="AN2889" s="222"/>
      <x:c r="AO2889" s="222"/>
    </x:row>
    <x:row r="2890" spans="1:57" x14ac:dyDescent="0.3">
      <x:c r="J2890" s="23"/>
      <x:c r="Q2890" s="23"/>
      <x:c r="R2890" s="23"/>
      <x:c r="T2890" s="226"/>
      <x:c r="U2890" s="226"/>
      <x:c r="V2890" s="226"/>
      <x:c r="W2890" s="226"/>
      <x:c r="X2890" s="226"/>
      <x:c r="Y2890" s="226"/>
      <x:c r="Z2890" s="226"/>
      <x:c r="AA2890" s="226"/>
      <x:c r="AC2890" s="226"/>
      <x:c r="AE2890" s="222"/>
      <x:c r="AF2890" s="226"/>
      <x:c r="AH2890" s="222"/>
      <x:c r="AI2890" s="23"/>
      <x:c r="AJ2890" s="222"/>
      <x:c r="AK2890" s="222"/>
      <x:c r="AM2890" s="226"/>
      <x:c r="AN2890" s="222"/>
      <x:c r="AO2890" s="222"/>
    </x:row>
    <x:row r="2891" spans="1:57" x14ac:dyDescent="0.3">
      <x:c r="J2891" s="23"/>
      <x:c r="M2891" s="226"/>
      <x:c r="Q2891" s="23"/>
      <x:c r="R2891" s="23"/>
      <x:c r="T2891" s="226"/>
      <x:c r="U2891" s="226"/>
      <x:c r="V2891" s="226"/>
      <x:c r="W2891" s="226"/>
      <x:c r="X2891" s="226"/>
      <x:c r="Y2891" s="226"/>
      <x:c r="Z2891" s="226"/>
      <x:c r="AA2891" s="226"/>
      <x:c r="AC2891" s="226"/>
      <x:c r="AE2891" s="222"/>
      <x:c r="AF2891" s="226"/>
      <x:c r="AH2891" s="222"/>
      <x:c r="AI2891" s="23"/>
      <x:c r="AJ2891" s="222"/>
      <x:c r="AK2891" s="222"/>
      <x:c r="AM2891" s="226"/>
      <x:c r="AN2891" s="222"/>
      <x:c r="AO2891" s="222"/>
    </x:row>
    <x:row r="2892" spans="1:57" x14ac:dyDescent="0.3">
      <x:c r="J2892" s="23"/>
      <x:c r="Q2892" s="23"/>
      <x:c r="R2892" s="23"/>
      <x:c r="T2892" s="226"/>
      <x:c r="U2892" s="226"/>
      <x:c r="V2892" s="226"/>
      <x:c r="W2892" s="226"/>
      <x:c r="X2892" s="226"/>
      <x:c r="Y2892" s="226"/>
      <x:c r="Z2892" s="226"/>
      <x:c r="AA2892" s="226"/>
      <x:c r="AC2892" s="226"/>
      <x:c r="AE2892" s="222"/>
      <x:c r="AF2892" s="226"/>
      <x:c r="AH2892" s="222"/>
      <x:c r="AI2892" s="23"/>
      <x:c r="AJ2892" s="222"/>
      <x:c r="AK2892" s="222"/>
      <x:c r="AM2892" s="226"/>
      <x:c r="AN2892" s="222"/>
      <x:c r="AO2892" s="222"/>
    </x:row>
    <x:row r="2893" spans="1:57" x14ac:dyDescent="0.3">
      <x:c r="J2893" s="23"/>
      <x:c r="Q2893" s="23"/>
      <x:c r="R2893" s="23"/>
      <x:c r="T2893" s="226"/>
      <x:c r="U2893" s="226"/>
      <x:c r="V2893" s="226"/>
      <x:c r="W2893" s="226"/>
      <x:c r="X2893" s="226"/>
      <x:c r="Y2893" s="226"/>
      <x:c r="Z2893" s="226"/>
      <x:c r="AA2893" s="226"/>
      <x:c r="AC2893" s="226"/>
      <x:c r="AE2893" s="222"/>
      <x:c r="AF2893" s="226"/>
      <x:c r="AH2893" s="222"/>
      <x:c r="AI2893" s="23"/>
      <x:c r="AJ2893" s="222"/>
      <x:c r="AK2893" s="222"/>
      <x:c r="AM2893" s="226"/>
      <x:c r="AN2893" s="222"/>
      <x:c r="AO2893" s="222"/>
    </x:row>
    <x:row r="2894" spans="1:57" x14ac:dyDescent="0.3">
      <x:c r="J2894" s="23"/>
      <x:c r="Q2894" s="23"/>
      <x:c r="R2894" s="23"/>
      <x:c r="T2894" s="226"/>
      <x:c r="U2894" s="226"/>
      <x:c r="V2894" s="226"/>
      <x:c r="W2894" s="226"/>
      <x:c r="X2894" s="226"/>
      <x:c r="Y2894" s="226"/>
      <x:c r="Z2894" s="226"/>
      <x:c r="AA2894" s="226"/>
      <x:c r="AC2894" s="226"/>
      <x:c r="AE2894" s="222"/>
      <x:c r="AF2894" s="226"/>
      <x:c r="AH2894" s="222"/>
      <x:c r="AI2894" s="23"/>
      <x:c r="AJ2894" s="222"/>
      <x:c r="AK2894" s="222"/>
      <x:c r="AM2894" s="226"/>
      <x:c r="AN2894" s="222"/>
      <x:c r="AO2894" s="222"/>
    </x:row>
    <x:row r="2895" spans="1:57" x14ac:dyDescent="0.3">
      <x:c r="J2895" s="23"/>
      <x:c r="M2895" s="226"/>
      <x:c r="Q2895" s="23"/>
      <x:c r="R2895" s="23"/>
      <x:c r="T2895" s="226"/>
      <x:c r="U2895" s="226"/>
      <x:c r="V2895" s="226"/>
      <x:c r="W2895" s="226"/>
      <x:c r="X2895" s="226"/>
      <x:c r="Y2895" s="226"/>
      <x:c r="Z2895" s="226"/>
      <x:c r="AA2895" s="226"/>
      <x:c r="AC2895" s="226"/>
      <x:c r="AE2895" s="222"/>
      <x:c r="AF2895" s="226"/>
      <x:c r="AH2895" s="222"/>
      <x:c r="AI2895" s="23"/>
      <x:c r="AJ2895" s="222"/>
      <x:c r="AK2895" s="222"/>
      <x:c r="AM2895" s="226"/>
      <x:c r="AN2895" s="222"/>
      <x:c r="AO2895" s="222"/>
    </x:row>
    <x:row r="2896" spans="1:57" x14ac:dyDescent="0.3">
      <x:c r="J2896" s="23"/>
      <x:c r="Q2896" s="23"/>
      <x:c r="R2896" s="23"/>
      <x:c r="T2896" s="226"/>
      <x:c r="U2896" s="226"/>
      <x:c r="V2896" s="226"/>
      <x:c r="W2896" s="226"/>
      <x:c r="X2896" s="226"/>
      <x:c r="Y2896" s="226"/>
      <x:c r="Z2896" s="226"/>
      <x:c r="AA2896" s="226"/>
      <x:c r="AC2896" s="226"/>
      <x:c r="AE2896" s="222"/>
      <x:c r="AF2896" s="226"/>
      <x:c r="AH2896" s="222"/>
      <x:c r="AI2896" s="23"/>
      <x:c r="AJ2896" s="222"/>
      <x:c r="AK2896" s="222"/>
      <x:c r="AM2896" s="226"/>
      <x:c r="AN2896" s="222"/>
      <x:c r="AO2896" s="222"/>
    </x:row>
    <x:row r="2897" spans="1:57" x14ac:dyDescent="0.3">
      <x:c r="J2897" s="23"/>
      <x:c r="Q2897" s="23"/>
      <x:c r="R2897" s="23"/>
      <x:c r="T2897" s="226"/>
      <x:c r="U2897" s="226"/>
      <x:c r="V2897" s="226"/>
      <x:c r="W2897" s="226"/>
      <x:c r="X2897" s="226"/>
      <x:c r="Y2897" s="226"/>
      <x:c r="Z2897" s="226"/>
      <x:c r="AA2897" s="226"/>
      <x:c r="AC2897" s="226"/>
      <x:c r="AE2897" s="222"/>
      <x:c r="AF2897" s="226"/>
      <x:c r="AH2897" s="222"/>
      <x:c r="AI2897" s="23"/>
      <x:c r="AJ2897" s="222"/>
      <x:c r="AK2897" s="226"/>
      <x:c r="AM2897" s="226"/>
      <x:c r="AN2897" s="222"/>
      <x:c r="AO2897" s="226"/>
    </x:row>
    <x:row r="2898" spans="1:57" x14ac:dyDescent="0.3">
      <x:c r="J2898" s="23"/>
      <x:c r="M2898" s="226"/>
      <x:c r="Q2898" s="23"/>
      <x:c r="R2898" s="23"/>
      <x:c r="T2898" s="226"/>
      <x:c r="U2898" s="226"/>
      <x:c r="V2898" s="226"/>
      <x:c r="W2898" s="226"/>
      <x:c r="X2898" s="226"/>
      <x:c r="Y2898" s="226"/>
      <x:c r="Z2898" s="226"/>
      <x:c r="AA2898" s="226"/>
      <x:c r="AC2898" s="226"/>
      <x:c r="AE2898" s="222"/>
      <x:c r="AF2898" s="226"/>
      <x:c r="AH2898" s="222"/>
      <x:c r="AI2898" s="23"/>
      <x:c r="AJ2898" s="222"/>
      <x:c r="AK2898" s="222"/>
      <x:c r="AM2898" s="226"/>
      <x:c r="AN2898" s="222"/>
      <x:c r="AO2898" s="222"/>
    </x:row>
    <x:row r="2899" spans="1:57" x14ac:dyDescent="0.3">
      <x:c r="J2899" s="23"/>
      <x:c r="M2899" s="226"/>
      <x:c r="Q2899" s="23"/>
      <x:c r="R2899" s="23"/>
      <x:c r="T2899" s="226"/>
      <x:c r="U2899" s="226"/>
      <x:c r="V2899" s="226"/>
      <x:c r="W2899" s="226"/>
      <x:c r="X2899" s="226"/>
      <x:c r="Y2899" s="226"/>
      <x:c r="Z2899" s="226"/>
      <x:c r="AA2899" s="226"/>
      <x:c r="AC2899" s="226"/>
      <x:c r="AE2899" s="222"/>
      <x:c r="AF2899" s="226"/>
      <x:c r="AH2899" s="222"/>
      <x:c r="AI2899" s="23"/>
      <x:c r="AJ2899" s="222"/>
      <x:c r="AK2899" s="222"/>
      <x:c r="AM2899" s="226"/>
      <x:c r="AN2899" s="222"/>
      <x:c r="AO2899" s="222"/>
    </x:row>
    <x:row r="2900" spans="1:57" x14ac:dyDescent="0.3">
      <x:c r="J2900" s="23"/>
      <x:c r="M2900" s="226"/>
      <x:c r="Q2900" s="23"/>
      <x:c r="R2900" s="23"/>
      <x:c r="T2900" s="226"/>
      <x:c r="U2900" s="226"/>
      <x:c r="V2900" s="226"/>
      <x:c r="W2900" s="226"/>
      <x:c r="X2900" s="226"/>
      <x:c r="Y2900" s="226"/>
      <x:c r="Z2900" s="226"/>
      <x:c r="AA2900" s="226"/>
      <x:c r="AC2900" s="226"/>
      <x:c r="AE2900" s="222"/>
      <x:c r="AF2900" s="226"/>
      <x:c r="AH2900" s="222"/>
      <x:c r="AI2900" s="23"/>
      <x:c r="AJ2900" s="222"/>
      <x:c r="AK2900" s="222"/>
      <x:c r="AM2900" s="226"/>
      <x:c r="AN2900" s="222"/>
      <x:c r="AO2900" s="222"/>
    </x:row>
    <x:row r="2901" spans="1:57" x14ac:dyDescent="0.3">
      <x:c r="J2901" s="23"/>
      <x:c r="M2901" s="226"/>
      <x:c r="Q2901" s="23"/>
      <x:c r="R2901" s="23"/>
      <x:c r="T2901" s="226"/>
      <x:c r="U2901" s="226"/>
      <x:c r="V2901" s="226"/>
      <x:c r="W2901" s="226"/>
      <x:c r="X2901" s="226"/>
      <x:c r="Y2901" s="226"/>
      <x:c r="Z2901" s="226"/>
      <x:c r="AA2901" s="226"/>
      <x:c r="AC2901" s="226"/>
      <x:c r="AE2901" s="222"/>
      <x:c r="AF2901" s="226"/>
      <x:c r="AH2901" s="222"/>
      <x:c r="AI2901" s="23"/>
      <x:c r="AJ2901" s="222"/>
      <x:c r="AK2901" s="222"/>
      <x:c r="AM2901" s="226"/>
      <x:c r="AN2901" s="222"/>
      <x:c r="AO2901" s="222"/>
    </x:row>
    <x:row r="2902" spans="1:57" x14ac:dyDescent="0.3">
      <x:c r="J2902" s="23"/>
      <x:c r="Q2902" s="23"/>
      <x:c r="R2902" s="23"/>
      <x:c r="T2902" s="226"/>
      <x:c r="U2902" s="226"/>
      <x:c r="V2902" s="226"/>
      <x:c r="W2902" s="226"/>
      <x:c r="X2902" s="226"/>
      <x:c r="Y2902" s="226"/>
      <x:c r="Z2902" s="226"/>
      <x:c r="AA2902" s="226"/>
      <x:c r="AC2902" s="226"/>
      <x:c r="AE2902" s="222"/>
      <x:c r="AF2902" s="226"/>
      <x:c r="AH2902" s="222"/>
      <x:c r="AI2902" s="23"/>
      <x:c r="AJ2902" s="222"/>
      <x:c r="AK2902" s="222"/>
      <x:c r="AM2902" s="226"/>
      <x:c r="AN2902" s="222"/>
      <x:c r="AO2902" s="222"/>
    </x:row>
    <x:row r="2903" spans="1:57" x14ac:dyDescent="0.3">
      <x:c r="J2903" s="23"/>
      <x:c r="M2903" s="226"/>
      <x:c r="Q2903" s="23"/>
      <x:c r="R2903" s="23"/>
      <x:c r="T2903" s="226"/>
      <x:c r="U2903" s="226"/>
      <x:c r="V2903" s="226"/>
      <x:c r="W2903" s="226"/>
      <x:c r="X2903" s="226"/>
      <x:c r="Y2903" s="226"/>
      <x:c r="Z2903" s="226"/>
      <x:c r="AA2903" s="226"/>
      <x:c r="AC2903" s="226"/>
      <x:c r="AE2903" s="222"/>
      <x:c r="AF2903" s="226"/>
      <x:c r="AH2903" s="222"/>
      <x:c r="AI2903" s="23"/>
      <x:c r="AJ2903" s="222"/>
      <x:c r="AK2903" s="222"/>
      <x:c r="AM2903" s="226"/>
      <x:c r="AN2903" s="222"/>
      <x:c r="AO2903" s="222"/>
    </x:row>
    <x:row r="2904" spans="1:57" x14ac:dyDescent="0.3">
      <x:c r="J2904" s="23"/>
      <x:c r="Q2904" s="23"/>
      <x:c r="R2904" s="23"/>
      <x:c r="T2904" s="226"/>
      <x:c r="U2904" s="226"/>
      <x:c r="V2904" s="226"/>
      <x:c r="W2904" s="226"/>
      <x:c r="X2904" s="226"/>
      <x:c r="Y2904" s="226"/>
      <x:c r="Z2904" s="226"/>
      <x:c r="AA2904" s="226"/>
      <x:c r="AC2904" s="226"/>
      <x:c r="AE2904" s="222"/>
      <x:c r="AF2904" s="226"/>
      <x:c r="AH2904" s="222"/>
      <x:c r="AI2904" s="23"/>
      <x:c r="AJ2904" s="222"/>
      <x:c r="AK2904" s="222"/>
      <x:c r="AM2904" s="226"/>
      <x:c r="AN2904" s="222"/>
      <x:c r="AO2904" s="222"/>
    </x:row>
    <x:row r="2905" spans="1:57" x14ac:dyDescent="0.3">
      <x:c r="J2905" s="23"/>
      <x:c r="M2905" s="226"/>
      <x:c r="Q2905" s="23"/>
      <x:c r="R2905" s="23"/>
      <x:c r="T2905" s="226"/>
      <x:c r="U2905" s="226"/>
      <x:c r="V2905" s="226"/>
      <x:c r="W2905" s="226"/>
      <x:c r="X2905" s="226"/>
      <x:c r="Y2905" s="226"/>
      <x:c r="Z2905" s="226"/>
      <x:c r="AA2905" s="226"/>
      <x:c r="AC2905" s="226"/>
      <x:c r="AE2905" s="222"/>
      <x:c r="AF2905" s="226"/>
      <x:c r="AH2905" s="222"/>
      <x:c r="AI2905" s="23"/>
      <x:c r="AJ2905" s="222"/>
      <x:c r="AK2905" s="222"/>
      <x:c r="AM2905" s="226"/>
      <x:c r="AN2905" s="222"/>
      <x:c r="AO2905" s="222"/>
    </x:row>
    <x:row r="2906" spans="1:57" x14ac:dyDescent="0.3">
      <x:c r="J2906" s="23"/>
      <x:c r="M2906" s="226"/>
      <x:c r="Q2906" s="23"/>
      <x:c r="R2906" s="23"/>
      <x:c r="T2906" s="226"/>
      <x:c r="U2906" s="226"/>
      <x:c r="V2906" s="226"/>
      <x:c r="W2906" s="226"/>
      <x:c r="X2906" s="226"/>
      <x:c r="Y2906" s="226"/>
      <x:c r="Z2906" s="226"/>
      <x:c r="AA2906" s="226"/>
      <x:c r="AC2906" s="226"/>
      <x:c r="AE2906" s="222"/>
      <x:c r="AF2906" s="226"/>
      <x:c r="AH2906" s="222"/>
      <x:c r="AI2906" s="23"/>
      <x:c r="AJ2906" s="222"/>
      <x:c r="AK2906" s="222"/>
      <x:c r="AM2906" s="226"/>
      <x:c r="AN2906" s="222"/>
      <x:c r="AO2906" s="222"/>
    </x:row>
    <x:row r="2907" spans="1:57" x14ac:dyDescent="0.3">
      <x:c r="J2907" s="23"/>
      <x:c r="M2907" s="226"/>
      <x:c r="Q2907" s="23"/>
      <x:c r="R2907" s="23"/>
      <x:c r="T2907" s="226"/>
      <x:c r="U2907" s="226"/>
      <x:c r="V2907" s="226"/>
      <x:c r="W2907" s="226"/>
      <x:c r="X2907" s="226"/>
      <x:c r="Y2907" s="226"/>
      <x:c r="Z2907" s="226"/>
      <x:c r="AA2907" s="226"/>
      <x:c r="AC2907" s="226"/>
      <x:c r="AE2907" s="222"/>
      <x:c r="AF2907" s="226"/>
      <x:c r="AH2907" s="222"/>
      <x:c r="AI2907" s="23"/>
      <x:c r="AJ2907" s="226"/>
      <x:c r="AK2907" s="226"/>
      <x:c r="AM2907" s="226"/>
      <x:c r="AN2907" s="226"/>
      <x:c r="AO2907" s="226"/>
    </x:row>
    <x:row r="2908" spans="1:57" x14ac:dyDescent="0.3">
      <x:c r="J2908" s="23"/>
      <x:c r="M2908" s="226"/>
      <x:c r="Q2908" s="23"/>
      <x:c r="R2908" s="23"/>
      <x:c r="T2908" s="226"/>
      <x:c r="U2908" s="226"/>
      <x:c r="V2908" s="226"/>
      <x:c r="W2908" s="226"/>
      <x:c r="X2908" s="226"/>
      <x:c r="Y2908" s="226"/>
      <x:c r="Z2908" s="226"/>
      <x:c r="AA2908" s="226"/>
      <x:c r="AC2908" s="226"/>
      <x:c r="AE2908" s="222"/>
      <x:c r="AF2908" s="226"/>
      <x:c r="AH2908" s="222"/>
      <x:c r="AI2908" s="23"/>
      <x:c r="AJ2908" s="222"/>
      <x:c r="AK2908" s="222"/>
      <x:c r="AM2908" s="226"/>
      <x:c r="AN2908" s="222"/>
      <x:c r="AO2908" s="222"/>
    </x:row>
    <x:row r="2909" spans="1:57" x14ac:dyDescent="0.3">
      <x:c r="J2909" s="23"/>
      <x:c r="Q2909" s="23"/>
      <x:c r="R2909" s="23"/>
      <x:c r="T2909" s="226"/>
      <x:c r="U2909" s="226"/>
      <x:c r="V2909" s="226"/>
      <x:c r="W2909" s="226"/>
      <x:c r="X2909" s="226"/>
      <x:c r="Y2909" s="226"/>
      <x:c r="Z2909" s="226"/>
      <x:c r="AA2909" s="226"/>
      <x:c r="AC2909" s="226"/>
      <x:c r="AE2909" s="222"/>
      <x:c r="AF2909" s="226"/>
      <x:c r="AH2909" s="222"/>
      <x:c r="AI2909" s="23"/>
      <x:c r="AJ2909" s="222"/>
      <x:c r="AK2909" s="222"/>
      <x:c r="AM2909" s="226"/>
      <x:c r="AN2909" s="222"/>
      <x:c r="AO2909" s="222"/>
    </x:row>
    <x:row r="2910" spans="1:57" x14ac:dyDescent="0.3">
      <x:c r="J2910" s="23"/>
      <x:c r="Q2910" s="23"/>
      <x:c r="R2910" s="23"/>
      <x:c r="T2910" s="226"/>
      <x:c r="U2910" s="226"/>
      <x:c r="V2910" s="226"/>
      <x:c r="W2910" s="226"/>
      <x:c r="X2910" s="226"/>
      <x:c r="Y2910" s="226"/>
      <x:c r="Z2910" s="226"/>
      <x:c r="AA2910" s="226"/>
      <x:c r="AC2910" s="226"/>
      <x:c r="AE2910" s="226"/>
      <x:c r="AF2910" s="226"/>
      <x:c r="AH2910" s="222"/>
      <x:c r="AI2910" s="23"/>
      <x:c r="AJ2910" s="222"/>
      <x:c r="AK2910" s="222"/>
      <x:c r="AM2910" s="226"/>
      <x:c r="AN2910" s="222"/>
      <x:c r="AO2910" s="222"/>
    </x:row>
    <x:row r="2911" spans="1:57" x14ac:dyDescent="0.3">
      <x:c r="J2911" s="23"/>
      <x:c r="Q2911" s="23"/>
      <x:c r="R2911" s="23"/>
      <x:c r="T2911" s="226"/>
      <x:c r="U2911" s="226"/>
      <x:c r="V2911" s="226"/>
      <x:c r="W2911" s="226"/>
      <x:c r="X2911" s="226"/>
      <x:c r="Y2911" s="226"/>
      <x:c r="Z2911" s="226"/>
      <x:c r="AA2911" s="226"/>
      <x:c r="AC2911" s="226"/>
      <x:c r="AE2911" s="222"/>
      <x:c r="AF2911" s="226"/>
      <x:c r="AH2911" s="222"/>
      <x:c r="AI2911" s="23"/>
      <x:c r="AJ2911" s="222"/>
      <x:c r="AK2911" s="222"/>
      <x:c r="AM2911" s="226"/>
      <x:c r="AN2911" s="222"/>
      <x:c r="AO2911" s="222"/>
    </x:row>
    <x:row r="2912" spans="1:57" x14ac:dyDescent="0.3">
      <x:c r="J2912" s="23"/>
      <x:c r="Q2912" s="23"/>
      <x:c r="R2912" s="23"/>
      <x:c r="T2912" s="226"/>
      <x:c r="U2912" s="226"/>
      <x:c r="V2912" s="226"/>
      <x:c r="W2912" s="226"/>
      <x:c r="X2912" s="226"/>
      <x:c r="Y2912" s="226"/>
      <x:c r="Z2912" s="226"/>
      <x:c r="AA2912" s="226"/>
      <x:c r="AC2912" s="226"/>
      <x:c r="AE2912" s="222"/>
      <x:c r="AF2912" s="226"/>
      <x:c r="AH2912" s="222"/>
      <x:c r="AI2912" s="23"/>
      <x:c r="AJ2912" s="222"/>
      <x:c r="AK2912" s="222"/>
      <x:c r="AM2912" s="226"/>
      <x:c r="AN2912" s="222"/>
      <x:c r="AO2912" s="222"/>
    </x:row>
    <x:row r="2913" spans="1:57" x14ac:dyDescent="0.3">
      <x:c r="J2913" s="23"/>
      <x:c r="M2913" s="226"/>
      <x:c r="Q2913" s="23"/>
      <x:c r="R2913" s="23"/>
      <x:c r="T2913" s="226"/>
      <x:c r="U2913" s="226"/>
      <x:c r="V2913" s="226"/>
      <x:c r="W2913" s="226"/>
      <x:c r="X2913" s="226"/>
      <x:c r="Y2913" s="226"/>
      <x:c r="Z2913" s="226"/>
      <x:c r="AA2913" s="226"/>
      <x:c r="AC2913" s="226"/>
      <x:c r="AE2913" s="222"/>
      <x:c r="AF2913" s="226"/>
      <x:c r="AH2913" s="222"/>
      <x:c r="AI2913" s="23"/>
      <x:c r="AJ2913" s="222"/>
      <x:c r="AK2913" s="222"/>
      <x:c r="AM2913" s="226"/>
      <x:c r="AN2913" s="222"/>
      <x:c r="AO2913" s="222"/>
    </x:row>
    <x:row r="2914" spans="1:57" x14ac:dyDescent="0.3">
      <x:c r="J2914" s="23"/>
      <x:c r="M2914" s="226"/>
      <x:c r="Q2914" s="23"/>
      <x:c r="R2914" s="23"/>
      <x:c r="T2914" s="226"/>
      <x:c r="U2914" s="226"/>
      <x:c r="V2914" s="226"/>
      <x:c r="W2914" s="226"/>
      <x:c r="X2914" s="226"/>
      <x:c r="Y2914" s="226"/>
      <x:c r="Z2914" s="226"/>
      <x:c r="AA2914" s="226"/>
      <x:c r="AC2914" s="226"/>
      <x:c r="AE2914" s="222"/>
      <x:c r="AF2914" s="226"/>
      <x:c r="AH2914" s="222"/>
      <x:c r="AI2914" s="23"/>
      <x:c r="AJ2914" s="222"/>
      <x:c r="AK2914" s="222"/>
      <x:c r="AM2914" s="226"/>
      <x:c r="AN2914" s="222"/>
      <x:c r="AO2914" s="222"/>
    </x:row>
    <x:row r="2915" spans="1:57" x14ac:dyDescent="0.3">
      <x:c r="J2915" s="23"/>
      <x:c r="Q2915" s="23"/>
      <x:c r="R2915" s="23"/>
      <x:c r="T2915" s="226"/>
      <x:c r="U2915" s="226"/>
      <x:c r="V2915" s="226"/>
      <x:c r="W2915" s="226"/>
      <x:c r="X2915" s="226"/>
      <x:c r="Y2915" s="226"/>
      <x:c r="Z2915" s="226"/>
      <x:c r="AA2915" s="226"/>
      <x:c r="AC2915" s="226"/>
      <x:c r="AE2915" s="222"/>
      <x:c r="AF2915" s="226"/>
      <x:c r="AH2915" s="222"/>
      <x:c r="AI2915" s="23"/>
      <x:c r="AJ2915" s="222"/>
      <x:c r="AK2915" s="222"/>
      <x:c r="AM2915" s="226"/>
      <x:c r="AN2915" s="222"/>
      <x:c r="AO2915" s="222"/>
    </x:row>
    <x:row r="2916" spans="1:57" x14ac:dyDescent="0.3">
      <x:c r="J2916" s="23"/>
      <x:c r="Q2916" s="23"/>
      <x:c r="R2916" s="23"/>
      <x:c r="T2916" s="226"/>
      <x:c r="U2916" s="226"/>
      <x:c r="V2916" s="226"/>
      <x:c r="W2916" s="226"/>
      <x:c r="X2916" s="226"/>
      <x:c r="Y2916" s="226"/>
      <x:c r="Z2916" s="226"/>
      <x:c r="AA2916" s="226"/>
      <x:c r="AC2916" s="226"/>
      <x:c r="AE2916" s="222"/>
      <x:c r="AF2916" s="226"/>
      <x:c r="AH2916" s="222"/>
      <x:c r="AI2916" s="23"/>
      <x:c r="AJ2916" s="222"/>
      <x:c r="AK2916" s="222"/>
      <x:c r="AM2916" s="226"/>
      <x:c r="AN2916" s="222"/>
      <x:c r="AO2916" s="222"/>
    </x:row>
    <x:row r="2917" spans="1:57" x14ac:dyDescent="0.3">
      <x:c r="J2917" s="23"/>
      <x:c r="M2917" s="226"/>
      <x:c r="Q2917" s="23"/>
      <x:c r="R2917" s="23"/>
      <x:c r="T2917" s="226"/>
      <x:c r="U2917" s="226"/>
      <x:c r="V2917" s="226"/>
      <x:c r="W2917" s="226"/>
      <x:c r="X2917" s="226"/>
      <x:c r="Y2917" s="226"/>
      <x:c r="Z2917" s="226"/>
      <x:c r="AA2917" s="226"/>
      <x:c r="AC2917" s="226"/>
      <x:c r="AE2917" s="226"/>
      <x:c r="AF2917" s="226"/>
      <x:c r="AH2917" s="222"/>
      <x:c r="AI2917" s="23"/>
      <x:c r="AJ2917" s="222"/>
      <x:c r="AK2917" s="222"/>
      <x:c r="AM2917" s="226"/>
      <x:c r="AN2917" s="222"/>
      <x:c r="AO2917" s="222"/>
    </x:row>
    <x:row r="2918" spans="1:57" x14ac:dyDescent="0.3">
      <x:c r="J2918" s="23"/>
      <x:c r="M2918" s="226"/>
      <x:c r="Q2918" s="23"/>
      <x:c r="R2918" s="23"/>
      <x:c r="T2918" s="226"/>
      <x:c r="U2918" s="226"/>
      <x:c r="V2918" s="226"/>
      <x:c r="W2918" s="226"/>
      <x:c r="X2918" s="226"/>
      <x:c r="Y2918" s="226"/>
      <x:c r="Z2918" s="226"/>
      <x:c r="AA2918" s="226"/>
      <x:c r="AC2918" s="226"/>
      <x:c r="AE2918" s="222"/>
      <x:c r="AF2918" s="226"/>
      <x:c r="AH2918" s="222"/>
      <x:c r="AI2918" s="23"/>
      <x:c r="AJ2918" s="222"/>
      <x:c r="AK2918" s="222"/>
      <x:c r="AM2918" s="226"/>
      <x:c r="AN2918" s="222"/>
      <x:c r="AO2918" s="222"/>
    </x:row>
    <x:row r="2919" spans="1:57" x14ac:dyDescent="0.3">
      <x:c r="J2919" s="23"/>
      <x:c r="M2919" s="226"/>
      <x:c r="Q2919" s="23"/>
      <x:c r="R2919" s="23"/>
      <x:c r="T2919" s="226"/>
      <x:c r="U2919" s="226"/>
      <x:c r="V2919" s="226"/>
      <x:c r="W2919" s="226"/>
      <x:c r="X2919" s="226"/>
      <x:c r="Y2919" s="226"/>
      <x:c r="Z2919" s="226"/>
      <x:c r="AA2919" s="226"/>
      <x:c r="AC2919" s="226"/>
      <x:c r="AE2919" s="226"/>
      <x:c r="AF2919" s="226"/>
      <x:c r="AH2919" s="222"/>
      <x:c r="AI2919" s="23"/>
      <x:c r="AJ2919" s="222"/>
      <x:c r="AK2919" s="222"/>
      <x:c r="AM2919" s="226"/>
      <x:c r="AN2919" s="222"/>
      <x:c r="AO2919" s="222"/>
    </x:row>
    <x:row r="2920" spans="1:57" x14ac:dyDescent="0.3">
      <x:c r="J2920" s="23"/>
      <x:c r="Q2920" s="23"/>
      <x:c r="R2920" s="23"/>
      <x:c r="T2920" s="226"/>
      <x:c r="U2920" s="226"/>
      <x:c r="V2920" s="226"/>
      <x:c r="W2920" s="226"/>
      <x:c r="X2920" s="226"/>
      <x:c r="Y2920" s="226"/>
      <x:c r="Z2920" s="226"/>
      <x:c r="AA2920" s="226"/>
      <x:c r="AC2920" s="226"/>
      <x:c r="AE2920" s="222"/>
      <x:c r="AF2920" s="226"/>
      <x:c r="AH2920" s="222"/>
      <x:c r="AI2920" s="23"/>
      <x:c r="AJ2920" s="222"/>
      <x:c r="AK2920" s="222"/>
      <x:c r="AM2920" s="226"/>
      <x:c r="AN2920" s="222"/>
      <x:c r="AO2920" s="222"/>
    </x:row>
    <x:row r="2921" spans="1:57" x14ac:dyDescent="0.3">
      <x:c r="J2921" s="23"/>
      <x:c r="Q2921" s="23"/>
      <x:c r="R2921" s="23"/>
      <x:c r="T2921" s="226"/>
      <x:c r="U2921" s="226"/>
      <x:c r="V2921" s="226"/>
      <x:c r="W2921" s="226"/>
      <x:c r="X2921" s="226"/>
      <x:c r="Y2921" s="226"/>
      <x:c r="Z2921" s="226"/>
      <x:c r="AA2921" s="226"/>
      <x:c r="AC2921" s="226"/>
      <x:c r="AE2921" s="226"/>
      <x:c r="AF2921" s="226"/>
      <x:c r="AH2921" s="222"/>
      <x:c r="AI2921" s="23"/>
      <x:c r="AJ2921" s="222"/>
      <x:c r="AK2921" s="222"/>
      <x:c r="AM2921" s="226"/>
      <x:c r="AN2921" s="222"/>
      <x:c r="AO2921" s="222"/>
    </x:row>
    <x:row r="2922" spans="1:57" x14ac:dyDescent="0.3">
      <x:c r="J2922" s="23"/>
      <x:c r="M2922" s="226"/>
      <x:c r="Q2922" s="23"/>
      <x:c r="R2922" s="23"/>
      <x:c r="T2922" s="226"/>
      <x:c r="U2922" s="226"/>
      <x:c r="V2922" s="226"/>
      <x:c r="W2922" s="226"/>
      <x:c r="X2922" s="226"/>
      <x:c r="Y2922" s="226"/>
      <x:c r="Z2922" s="226"/>
      <x:c r="AA2922" s="226"/>
      <x:c r="AC2922" s="226"/>
      <x:c r="AE2922" s="226"/>
      <x:c r="AF2922" s="226"/>
      <x:c r="AH2922" s="222"/>
      <x:c r="AI2922" s="23"/>
      <x:c r="AJ2922" s="222"/>
      <x:c r="AK2922" s="222"/>
      <x:c r="AM2922" s="226"/>
      <x:c r="AN2922" s="222"/>
      <x:c r="AO2922" s="222"/>
    </x:row>
    <x:row r="2923" spans="1:57" x14ac:dyDescent="0.3">
      <x:c r="J2923" s="23"/>
      <x:c r="M2923" s="226"/>
      <x:c r="Q2923" s="23"/>
      <x:c r="R2923" s="23"/>
      <x:c r="T2923" s="226"/>
      <x:c r="U2923" s="226"/>
      <x:c r="V2923" s="226"/>
      <x:c r="W2923" s="226"/>
      <x:c r="X2923" s="226"/>
      <x:c r="Y2923" s="226"/>
      <x:c r="Z2923" s="226"/>
      <x:c r="AA2923" s="226"/>
      <x:c r="AC2923" s="226"/>
      <x:c r="AE2923" s="222"/>
      <x:c r="AF2923" s="226"/>
      <x:c r="AH2923" s="222"/>
      <x:c r="AI2923" s="23"/>
      <x:c r="AJ2923" s="222"/>
      <x:c r="AK2923" s="222"/>
      <x:c r="AM2923" s="226"/>
      <x:c r="AN2923" s="222"/>
      <x:c r="AO2923" s="222"/>
    </x:row>
    <x:row r="2924" spans="1:57" x14ac:dyDescent="0.3">
      <x:c r="J2924" s="23"/>
      <x:c r="M2924" s="226"/>
      <x:c r="Q2924" s="23"/>
      <x:c r="R2924" s="23"/>
      <x:c r="T2924" s="226"/>
      <x:c r="U2924" s="226"/>
      <x:c r="V2924" s="226"/>
      <x:c r="W2924" s="226"/>
      <x:c r="X2924" s="226"/>
      <x:c r="Y2924" s="226"/>
      <x:c r="Z2924" s="226"/>
      <x:c r="AA2924" s="226"/>
      <x:c r="AC2924" s="226"/>
      <x:c r="AE2924" s="222"/>
      <x:c r="AF2924" s="226"/>
      <x:c r="AH2924" s="222"/>
      <x:c r="AI2924" s="23"/>
      <x:c r="AJ2924" s="222"/>
      <x:c r="AK2924" s="222"/>
      <x:c r="AM2924" s="226"/>
      <x:c r="AN2924" s="222"/>
      <x:c r="AO2924" s="222"/>
    </x:row>
    <x:row r="2925" spans="1:57" x14ac:dyDescent="0.3">
      <x:c r="J2925" s="23"/>
      <x:c r="M2925" s="226"/>
      <x:c r="Q2925" s="23"/>
      <x:c r="R2925" s="23"/>
      <x:c r="T2925" s="226"/>
      <x:c r="U2925" s="226"/>
      <x:c r="V2925" s="226"/>
      <x:c r="W2925" s="226"/>
      <x:c r="X2925" s="226"/>
      <x:c r="Y2925" s="226"/>
      <x:c r="Z2925" s="226"/>
      <x:c r="AA2925" s="226"/>
      <x:c r="AC2925" s="226"/>
      <x:c r="AE2925" s="222"/>
      <x:c r="AF2925" s="226"/>
      <x:c r="AH2925" s="222"/>
      <x:c r="AI2925" s="23"/>
      <x:c r="AJ2925" s="226"/>
      <x:c r="AK2925" s="226"/>
      <x:c r="AM2925" s="226"/>
      <x:c r="AN2925" s="226"/>
      <x:c r="AO2925" s="226"/>
    </x:row>
    <x:row r="2926" spans="1:57" x14ac:dyDescent="0.3">
      <x:c r="J2926" s="23"/>
      <x:c r="M2926" s="226"/>
      <x:c r="Q2926" s="23"/>
      <x:c r="R2926" s="23"/>
      <x:c r="T2926" s="226"/>
      <x:c r="U2926" s="226"/>
      <x:c r="V2926" s="226"/>
      <x:c r="W2926" s="226"/>
      <x:c r="X2926" s="226"/>
      <x:c r="Y2926" s="226"/>
      <x:c r="Z2926" s="226"/>
      <x:c r="AA2926" s="226"/>
      <x:c r="AC2926" s="226"/>
      <x:c r="AE2926" s="222"/>
      <x:c r="AF2926" s="226"/>
      <x:c r="AH2926" s="226"/>
      <x:c r="AI2926" s="23"/>
      <x:c r="AJ2926" s="226"/>
      <x:c r="AK2926" s="226"/>
      <x:c r="AM2926" s="226"/>
      <x:c r="AN2926" s="226"/>
      <x:c r="AO2926" s="226"/>
    </x:row>
    <x:row r="2927" spans="1:57" x14ac:dyDescent="0.3">
      <x:c r="J2927" s="23"/>
      <x:c r="M2927" s="226"/>
      <x:c r="Q2927" s="23"/>
      <x:c r="R2927" s="23"/>
      <x:c r="T2927" s="226"/>
      <x:c r="U2927" s="226"/>
      <x:c r="V2927" s="226"/>
      <x:c r="W2927" s="226"/>
      <x:c r="X2927" s="226"/>
      <x:c r="Y2927" s="226"/>
      <x:c r="Z2927" s="226"/>
      <x:c r="AA2927" s="226"/>
      <x:c r="AC2927" s="226"/>
      <x:c r="AE2927" s="226"/>
      <x:c r="AF2927" s="226"/>
      <x:c r="AH2927" s="222"/>
      <x:c r="AI2927" s="23"/>
      <x:c r="AJ2927" s="222"/>
      <x:c r="AK2927" s="222"/>
      <x:c r="AM2927" s="226"/>
      <x:c r="AN2927" s="222"/>
      <x:c r="AO2927" s="222"/>
    </x:row>
    <x:row r="2928" spans="1:57" x14ac:dyDescent="0.3">
      <x:c r="J2928" s="23"/>
      <x:c r="Q2928" s="23"/>
      <x:c r="R2928" s="23"/>
      <x:c r="T2928" s="226"/>
      <x:c r="U2928" s="226"/>
      <x:c r="V2928" s="226"/>
      <x:c r="W2928" s="226"/>
      <x:c r="X2928" s="226"/>
      <x:c r="Y2928" s="226"/>
      <x:c r="Z2928" s="226"/>
      <x:c r="AA2928" s="226"/>
      <x:c r="AC2928" s="226"/>
      <x:c r="AE2928" s="222"/>
      <x:c r="AF2928" s="226"/>
      <x:c r="AH2928" s="222"/>
      <x:c r="AI2928" s="23"/>
      <x:c r="AJ2928" s="222"/>
      <x:c r="AK2928" s="222"/>
      <x:c r="AM2928" s="226"/>
      <x:c r="AN2928" s="222"/>
      <x:c r="AO2928" s="222"/>
    </x:row>
    <x:row r="2929" spans="1:57" x14ac:dyDescent="0.3">
      <x:c r="J2929" s="23"/>
      <x:c r="Q2929" s="23"/>
      <x:c r="R2929" s="23"/>
      <x:c r="T2929" s="226"/>
      <x:c r="U2929" s="226"/>
      <x:c r="V2929" s="226"/>
      <x:c r="W2929" s="226"/>
      <x:c r="X2929" s="226"/>
      <x:c r="Y2929" s="226"/>
      <x:c r="Z2929" s="226"/>
      <x:c r="AA2929" s="226"/>
      <x:c r="AC2929" s="226"/>
      <x:c r="AE2929" s="222"/>
      <x:c r="AF2929" s="226"/>
      <x:c r="AH2929" s="222"/>
      <x:c r="AI2929" s="23"/>
      <x:c r="AJ2929" s="222"/>
      <x:c r="AK2929" s="222"/>
      <x:c r="AM2929" s="226"/>
      <x:c r="AN2929" s="222"/>
      <x:c r="AO2929" s="222"/>
    </x:row>
    <x:row r="2930" spans="1:57" x14ac:dyDescent="0.3">
      <x:c r="J2930" s="23"/>
      <x:c r="M2930" s="226"/>
      <x:c r="Q2930" s="23"/>
      <x:c r="R2930" s="23"/>
      <x:c r="T2930" s="226"/>
      <x:c r="U2930" s="226"/>
      <x:c r="V2930" s="226"/>
      <x:c r="W2930" s="226"/>
      <x:c r="X2930" s="226"/>
      <x:c r="Y2930" s="226"/>
      <x:c r="Z2930" s="226"/>
      <x:c r="AA2930" s="226"/>
      <x:c r="AC2930" s="226"/>
      <x:c r="AE2930" s="226"/>
      <x:c r="AF2930" s="226"/>
      <x:c r="AH2930" s="222"/>
      <x:c r="AI2930" s="23"/>
      <x:c r="AJ2930" s="222"/>
      <x:c r="AK2930" s="222"/>
      <x:c r="AM2930" s="226"/>
      <x:c r="AN2930" s="222"/>
      <x:c r="AO2930" s="222"/>
    </x:row>
    <x:row r="2931" spans="1:57" x14ac:dyDescent="0.3">
      <x:c r="J2931" s="23"/>
      <x:c r="M2931" s="226"/>
      <x:c r="Q2931" s="23"/>
      <x:c r="R2931" s="23"/>
      <x:c r="T2931" s="226"/>
      <x:c r="U2931" s="226"/>
      <x:c r="V2931" s="226"/>
      <x:c r="W2931" s="226"/>
      <x:c r="X2931" s="226"/>
      <x:c r="Y2931" s="226"/>
      <x:c r="Z2931" s="226"/>
      <x:c r="AA2931" s="226"/>
      <x:c r="AC2931" s="226"/>
      <x:c r="AE2931" s="222"/>
      <x:c r="AF2931" s="226"/>
      <x:c r="AH2931" s="222"/>
      <x:c r="AI2931" s="23"/>
      <x:c r="AJ2931" s="222"/>
      <x:c r="AK2931" s="222"/>
      <x:c r="AM2931" s="226"/>
      <x:c r="AN2931" s="222"/>
      <x:c r="AO2931" s="222"/>
    </x:row>
    <x:row r="2932" spans="1:57" x14ac:dyDescent="0.3">
      <x:c r="J2932" s="23"/>
      <x:c r="M2932" s="226"/>
      <x:c r="Q2932" s="23"/>
      <x:c r="R2932" s="23"/>
      <x:c r="T2932" s="226"/>
      <x:c r="U2932" s="226"/>
      <x:c r="V2932" s="226"/>
      <x:c r="W2932" s="226"/>
      <x:c r="X2932" s="226"/>
      <x:c r="Y2932" s="226"/>
      <x:c r="Z2932" s="226"/>
      <x:c r="AA2932" s="226"/>
      <x:c r="AC2932" s="226"/>
      <x:c r="AE2932" s="222"/>
      <x:c r="AF2932" s="226"/>
      <x:c r="AH2932" s="222"/>
      <x:c r="AI2932" s="23"/>
      <x:c r="AJ2932" s="222"/>
      <x:c r="AK2932" s="222"/>
      <x:c r="AM2932" s="226"/>
      <x:c r="AN2932" s="222"/>
      <x:c r="AO2932" s="222"/>
    </x:row>
    <x:row r="2933" spans="1:57" x14ac:dyDescent="0.3">
      <x:c r="J2933" s="23"/>
      <x:c r="M2933" s="226"/>
      <x:c r="Q2933" s="23"/>
      <x:c r="R2933" s="23"/>
      <x:c r="T2933" s="226"/>
      <x:c r="U2933" s="226"/>
      <x:c r="V2933" s="226"/>
      <x:c r="W2933" s="226"/>
      <x:c r="X2933" s="226"/>
      <x:c r="Y2933" s="226"/>
      <x:c r="Z2933" s="226"/>
      <x:c r="AA2933" s="226"/>
      <x:c r="AC2933" s="226"/>
      <x:c r="AE2933" s="226"/>
      <x:c r="AF2933" s="226"/>
      <x:c r="AH2933" s="222"/>
      <x:c r="AI2933" s="23"/>
      <x:c r="AJ2933" s="226"/>
      <x:c r="AK2933" s="226"/>
      <x:c r="AM2933" s="226"/>
      <x:c r="AN2933" s="226"/>
      <x:c r="AO2933" s="226"/>
    </x:row>
    <x:row r="2934" spans="1:57" x14ac:dyDescent="0.3">
      <x:c r="J2934" s="23"/>
      <x:c r="M2934" s="226"/>
      <x:c r="Q2934" s="23"/>
      <x:c r="R2934" s="23"/>
      <x:c r="T2934" s="226"/>
      <x:c r="U2934" s="226"/>
      <x:c r="V2934" s="226"/>
      <x:c r="W2934" s="226"/>
      <x:c r="X2934" s="226"/>
      <x:c r="Y2934" s="226"/>
      <x:c r="Z2934" s="226"/>
      <x:c r="AA2934" s="226"/>
      <x:c r="AC2934" s="226"/>
      <x:c r="AE2934" s="226"/>
      <x:c r="AF2934" s="226"/>
      <x:c r="AH2934" s="222"/>
      <x:c r="AI2934" s="23"/>
      <x:c r="AJ2934" s="222"/>
      <x:c r="AK2934" s="222"/>
      <x:c r="AM2934" s="226"/>
      <x:c r="AN2934" s="222"/>
      <x:c r="AO2934" s="222"/>
    </x:row>
    <x:row r="2935" spans="1:57" x14ac:dyDescent="0.3">
      <x:c r="J2935" s="23"/>
      <x:c r="M2935" s="226"/>
      <x:c r="Q2935" s="23"/>
      <x:c r="R2935" s="23"/>
      <x:c r="T2935" s="226"/>
      <x:c r="U2935" s="226"/>
      <x:c r="V2935" s="226"/>
      <x:c r="W2935" s="226"/>
      <x:c r="X2935" s="226"/>
      <x:c r="Y2935" s="226"/>
      <x:c r="Z2935" s="226"/>
      <x:c r="AA2935" s="226"/>
      <x:c r="AC2935" s="226"/>
      <x:c r="AE2935" s="222"/>
      <x:c r="AF2935" s="226"/>
      <x:c r="AH2935" s="222"/>
      <x:c r="AI2935" s="23"/>
      <x:c r="AJ2935" s="222"/>
      <x:c r="AK2935" s="222"/>
      <x:c r="AM2935" s="226"/>
      <x:c r="AN2935" s="222"/>
      <x:c r="AO2935" s="222"/>
    </x:row>
    <x:row r="2936" spans="1:57" x14ac:dyDescent="0.3">
      <x:c r="J2936" s="23"/>
      <x:c r="M2936" s="226"/>
      <x:c r="Q2936" s="23"/>
      <x:c r="R2936" s="23"/>
      <x:c r="T2936" s="226"/>
      <x:c r="U2936" s="226"/>
      <x:c r="V2936" s="226"/>
      <x:c r="W2936" s="226"/>
      <x:c r="X2936" s="226"/>
      <x:c r="Y2936" s="226"/>
      <x:c r="Z2936" s="226"/>
      <x:c r="AA2936" s="226"/>
      <x:c r="AC2936" s="226"/>
      <x:c r="AE2936" s="222"/>
      <x:c r="AF2936" s="226"/>
      <x:c r="AH2936" s="222"/>
      <x:c r="AI2936" s="23"/>
      <x:c r="AJ2936" s="222"/>
      <x:c r="AK2936" s="222"/>
      <x:c r="AM2936" s="226"/>
      <x:c r="AN2936" s="222"/>
      <x:c r="AO2936" s="222"/>
    </x:row>
    <x:row r="2937" spans="1:57" x14ac:dyDescent="0.3">
      <x:c r="J2937" s="23"/>
      <x:c r="Q2937" s="23"/>
      <x:c r="R2937" s="23"/>
      <x:c r="T2937" s="226"/>
      <x:c r="U2937" s="226"/>
      <x:c r="V2937" s="226"/>
      <x:c r="W2937" s="226"/>
      <x:c r="X2937" s="226"/>
      <x:c r="Y2937" s="226"/>
      <x:c r="Z2937" s="226"/>
      <x:c r="AA2937" s="226"/>
      <x:c r="AC2937" s="226"/>
      <x:c r="AE2937" s="222"/>
      <x:c r="AF2937" s="226"/>
      <x:c r="AH2937" s="222"/>
      <x:c r="AI2937" s="23"/>
      <x:c r="AJ2937" s="222"/>
      <x:c r="AK2937" s="222"/>
      <x:c r="AM2937" s="226"/>
      <x:c r="AN2937" s="222"/>
      <x:c r="AO2937" s="222"/>
    </x:row>
    <x:row r="2938" spans="1:57" x14ac:dyDescent="0.3">
      <x:c r="J2938" s="23"/>
      <x:c r="Q2938" s="23"/>
      <x:c r="R2938" s="23"/>
      <x:c r="T2938" s="226"/>
      <x:c r="U2938" s="226"/>
      <x:c r="V2938" s="226"/>
      <x:c r="W2938" s="226"/>
      <x:c r="X2938" s="226"/>
      <x:c r="Y2938" s="226"/>
      <x:c r="Z2938" s="226"/>
      <x:c r="AA2938" s="226"/>
      <x:c r="AC2938" s="226"/>
      <x:c r="AE2938" s="222"/>
      <x:c r="AF2938" s="226"/>
      <x:c r="AH2938" s="222"/>
      <x:c r="AI2938" s="23"/>
      <x:c r="AJ2938" s="222"/>
      <x:c r="AK2938" s="222"/>
      <x:c r="AM2938" s="226"/>
      <x:c r="AN2938" s="222"/>
      <x:c r="AO2938" s="222"/>
    </x:row>
    <x:row r="2939" spans="1:57" x14ac:dyDescent="0.3">
      <x:c r="J2939" s="23"/>
      <x:c r="Q2939" s="23"/>
      <x:c r="R2939" s="23"/>
      <x:c r="T2939" s="226"/>
      <x:c r="U2939" s="226"/>
      <x:c r="V2939" s="226"/>
      <x:c r="W2939" s="226"/>
      <x:c r="X2939" s="226"/>
      <x:c r="Y2939" s="226"/>
      <x:c r="Z2939" s="226"/>
      <x:c r="AA2939" s="226"/>
      <x:c r="AC2939" s="226"/>
      <x:c r="AE2939" s="226"/>
      <x:c r="AF2939" s="226"/>
      <x:c r="AH2939" s="222"/>
      <x:c r="AI2939" s="23"/>
      <x:c r="AJ2939" s="222"/>
      <x:c r="AK2939" s="222"/>
      <x:c r="AM2939" s="226"/>
      <x:c r="AN2939" s="222"/>
      <x:c r="AO2939" s="222"/>
    </x:row>
    <x:row r="2940" spans="1:57" x14ac:dyDescent="0.3">
      <x:c r="J2940" s="23"/>
      <x:c r="Q2940" s="23"/>
      <x:c r="R2940" s="23"/>
      <x:c r="T2940" s="226"/>
      <x:c r="U2940" s="226"/>
      <x:c r="V2940" s="226"/>
      <x:c r="W2940" s="226"/>
      <x:c r="X2940" s="226"/>
      <x:c r="Y2940" s="226"/>
      <x:c r="Z2940" s="226"/>
      <x:c r="AA2940" s="226"/>
      <x:c r="AC2940" s="226"/>
      <x:c r="AE2940" s="226"/>
      <x:c r="AF2940" s="226"/>
      <x:c r="AH2940" s="222"/>
      <x:c r="AI2940" s="23"/>
      <x:c r="AJ2940" s="222"/>
      <x:c r="AK2940" s="222"/>
      <x:c r="AM2940" s="226"/>
      <x:c r="AN2940" s="222"/>
      <x:c r="AO2940" s="222"/>
    </x:row>
    <x:row r="2941" spans="1:57" x14ac:dyDescent="0.3">
      <x:c r="J2941" s="23"/>
      <x:c r="M2941" s="226"/>
      <x:c r="Q2941" s="23"/>
      <x:c r="R2941" s="23"/>
      <x:c r="T2941" s="226"/>
      <x:c r="U2941" s="226"/>
      <x:c r="V2941" s="226"/>
      <x:c r="W2941" s="226"/>
      <x:c r="X2941" s="226"/>
      <x:c r="Y2941" s="226"/>
      <x:c r="Z2941" s="226"/>
      <x:c r="AA2941" s="226"/>
      <x:c r="AC2941" s="226"/>
      <x:c r="AE2941" s="226"/>
      <x:c r="AF2941" s="226"/>
      <x:c r="AH2941" s="222"/>
      <x:c r="AI2941" s="23"/>
      <x:c r="AJ2941" s="222"/>
      <x:c r="AK2941" s="222"/>
      <x:c r="AM2941" s="226"/>
      <x:c r="AN2941" s="222"/>
      <x:c r="AO2941" s="222"/>
    </x:row>
    <x:row r="2942" spans="1:57" x14ac:dyDescent="0.3">
      <x:c r="J2942" s="23"/>
      <x:c r="Q2942" s="23"/>
      <x:c r="R2942" s="23"/>
      <x:c r="T2942" s="226"/>
      <x:c r="U2942" s="226"/>
      <x:c r="V2942" s="226"/>
      <x:c r="W2942" s="226"/>
      <x:c r="X2942" s="226"/>
      <x:c r="Y2942" s="226"/>
      <x:c r="Z2942" s="226"/>
      <x:c r="AA2942" s="226"/>
      <x:c r="AC2942" s="226"/>
      <x:c r="AE2942" s="222"/>
      <x:c r="AF2942" s="226"/>
      <x:c r="AH2942" s="222"/>
      <x:c r="AI2942" s="23"/>
      <x:c r="AJ2942" s="222"/>
      <x:c r="AK2942" s="222"/>
      <x:c r="AM2942" s="226"/>
      <x:c r="AN2942" s="222"/>
      <x:c r="AO2942" s="222"/>
    </x:row>
    <x:row r="2943" spans="1:57" x14ac:dyDescent="0.3">
      <x:c r="J2943" s="23"/>
      <x:c r="M2943" s="226"/>
      <x:c r="Q2943" s="23"/>
      <x:c r="R2943" s="23"/>
      <x:c r="T2943" s="226"/>
      <x:c r="U2943" s="226"/>
      <x:c r="V2943" s="226"/>
      <x:c r="W2943" s="226"/>
      <x:c r="X2943" s="226"/>
      <x:c r="Y2943" s="226"/>
      <x:c r="Z2943" s="226"/>
      <x:c r="AA2943" s="226"/>
      <x:c r="AC2943" s="226"/>
      <x:c r="AE2943" s="222"/>
      <x:c r="AF2943" s="226"/>
      <x:c r="AH2943" s="222"/>
      <x:c r="AI2943" s="23"/>
      <x:c r="AJ2943" s="222"/>
      <x:c r="AK2943" s="222"/>
      <x:c r="AM2943" s="226"/>
      <x:c r="AN2943" s="222"/>
      <x:c r="AO2943" s="222"/>
    </x:row>
    <x:row r="2944" spans="1:57" x14ac:dyDescent="0.3">
      <x:c r="J2944" s="23"/>
      <x:c r="M2944" s="226"/>
      <x:c r="Q2944" s="23"/>
      <x:c r="R2944" s="23"/>
      <x:c r="T2944" s="226"/>
      <x:c r="U2944" s="226"/>
      <x:c r="V2944" s="226"/>
      <x:c r="W2944" s="226"/>
      <x:c r="X2944" s="226"/>
      <x:c r="Y2944" s="226"/>
      <x:c r="Z2944" s="226"/>
      <x:c r="AA2944" s="226"/>
      <x:c r="AC2944" s="226"/>
      <x:c r="AE2944" s="222"/>
      <x:c r="AF2944" s="226"/>
      <x:c r="AH2944" s="222"/>
      <x:c r="AI2944" s="23"/>
      <x:c r="AJ2944" s="222"/>
      <x:c r="AK2944" s="222"/>
      <x:c r="AM2944" s="226"/>
      <x:c r="AN2944" s="222"/>
      <x:c r="AO2944" s="222"/>
    </x:row>
    <x:row r="2945" spans="1:57" x14ac:dyDescent="0.3">
      <x:c r="J2945" s="23"/>
      <x:c r="Q2945" s="23"/>
      <x:c r="R2945" s="23"/>
      <x:c r="T2945" s="226"/>
      <x:c r="U2945" s="226"/>
      <x:c r="V2945" s="226"/>
      <x:c r="W2945" s="226"/>
      <x:c r="X2945" s="226"/>
      <x:c r="Y2945" s="226"/>
      <x:c r="Z2945" s="226"/>
      <x:c r="AA2945" s="226"/>
      <x:c r="AC2945" s="226"/>
      <x:c r="AE2945" s="226"/>
      <x:c r="AF2945" s="226"/>
      <x:c r="AH2945" s="222"/>
      <x:c r="AI2945" s="23"/>
      <x:c r="AJ2945" s="222"/>
      <x:c r="AK2945" s="222"/>
      <x:c r="AM2945" s="226"/>
      <x:c r="AN2945" s="222"/>
      <x:c r="AO2945" s="222"/>
    </x:row>
    <x:row r="2946" spans="1:57" x14ac:dyDescent="0.3">
      <x:c r="J2946" s="23"/>
      <x:c r="Q2946" s="23"/>
      <x:c r="R2946" s="23"/>
      <x:c r="T2946" s="226"/>
      <x:c r="U2946" s="226"/>
      <x:c r="V2946" s="226"/>
      <x:c r="W2946" s="226"/>
      <x:c r="X2946" s="226"/>
      <x:c r="Y2946" s="226"/>
      <x:c r="Z2946" s="226"/>
      <x:c r="AA2946" s="226"/>
      <x:c r="AC2946" s="226"/>
      <x:c r="AE2946" s="222"/>
      <x:c r="AF2946" s="226"/>
      <x:c r="AH2946" s="222"/>
      <x:c r="AI2946" s="23"/>
      <x:c r="AJ2946" s="226"/>
      <x:c r="AK2946" s="226"/>
      <x:c r="AM2946" s="226"/>
      <x:c r="AN2946" s="226"/>
      <x:c r="AO2946" s="226"/>
    </x:row>
    <x:row r="2947" spans="1:57" x14ac:dyDescent="0.3">
      <x:c r="J2947" s="23"/>
      <x:c r="M2947" s="226"/>
      <x:c r="Q2947" s="23"/>
      <x:c r="R2947" s="23"/>
      <x:c r="T2947" s="226"/>
      <x:c r="U2947" s="226"/>
      <x:c r="V2947" s="226"/>
      <x:c r="W2947" s="226"/>
      <x:c r="X2947" s="226"/>
      <x:c r="Y2947" s="226"/>
      <x:c r="Z2947" s="226"/>
      <x:c r="AA2947" s="226"/>
      <x:c r="AC2947" s="226"/>
      <x:c r="AE2947" s="222"/>
      <x:c r="AF2947" s="226"/>
      <x:c r="AH2947" s="222"/>
      <x:c r="AI2947" s="23"/>
      <x:c r="AJ2947" s="222"/>
      <x:c r="AK2947" s="222"/>
      <x:c r="AM2947" s="226"/>
      <x:c r="AN2947" s="222"/>
      <x:c r="AO2947" s="222"/>
    </x:row>
    <x:row r="2948" spans="1:57" x14ac:dyDescent="0.3">
      <x:c r="J2948" s="23"/>
      <x:c r="M2948" s="226"/>
      <x:c r="Q2948" s="23"/>
      <x:c r="R2948" s="23"/>
      <x:c r="T2948" s="226"/>
      <x:c r="U2948" s="226"/>
      <x:c r="V2948" s="226"/>
      <x:c r="W2948" s="226"/>
      <x:c r="X2948" s="226"/>
      <x:c r="Y2948" s="226"/>
      <x:c r="Z2948" s="226"/>
      <x:c r="AA2948" s="226"/>
      <x:c r="AC2948" s="226"/>
      <x:c r="AE2948" s="222"/>
      <x:c r="AF2948" s="226"/>
      <x:c r="AH2948" s="222"/>
      <x:c r="AI2948" s="23"/>
      <x:c r="AJ2948" s="222"/>
      <x:c r="AK2948" s="222"/>
      <x:c r="AM2948" s="226"/>
      <x:c r="AN2948" s="222"/>
      <x:c r="AO2948" s="222"/>
    </x:row>
    <x:row r="2949" spans="1:57" x14ac:dyDescent="0.3">
      <x:c r="J2949" s="23"/>
      <x:c r="Q2949" s="23"/>
      <x:c r="R2949" s="23"/>
      <x:c r="T2949" s="226"/>
      <x:c r="U2949" s="226"/>
      <x:c r="V2949" s="226"/>
      <x:c r="W2949" s="226"/>
      <x:c r="X2949" s="226"/>
      <x:c r="Y2949" s="226"/>
      <x:c r="Z2949" s="226"/>
      <x:c r="AA2949" s="226"/>
      <x:c r="AC2949" s="226"/>
      <x:c r="AE2949" s="222"/>
      <x:c r="AF2949" s="226"/>
      <x:c r="AH2949" s="222"/>
      <x:c r="AI2949" s="23"/>
      <x:c r="AJ2949" s="222"/>
      <x:c r="AK2949" s="222"/>
      <x:c r="AM2949" s="226"/>
      <x:c r="AN2949" s="222"/>
      <x:c r="AO2949" s="222"/>
    </x:row>
    <x:row r="2950" spans="1:57" x14ac:dyDescent="0.3">
      <x:c r="J2950" s="23"/>
      <x:c r="Q2950" s="23"/>
      <x:c r="R2950" s="23"/>
      <x:c r="T2950" s="226"/>
      <x:c r="U2950" s="226"/>
      <x:c r="V2950" s="226"/>
      <x:c r="W2950" s="226"/>
      <x:c r="X2950" s="226"/>
      <x:c r="Y2950" s="226"/>
      <x:c r="Z2950" s="226"/>
      <x:c r="AA2950" s="226"/>
      <x:c r="AC2950" s="226"/>
      <x:c r="AE2950" s="222"/>
      <x:c r="AF2950" s="226"/>
      <x:c r="AH2950" s="222"/>
      <x:c r="AI2950" s="23"/>
      <x:c r="AJ2950" s="222"/>
      <x:c r="AK2950" s="222"/>
      <x:c r="AM2950" s="226"/>
      <x:c r="AN2950" s="222"/>
      <x:c r="AO2950" s="222"/>
    </x:row>
    <x:row r="2951" spans="1:57" x14ac:dyDescent="0.3">
      <x:c r="J2951" s="23"/>
      <x:c r="M2951" s="226"/>
      <x:c r="Q2951" s="23"/>
      <x:c r="R2951" s="23"/>
      <x:c r="T2951" s="226"/>
      <x:c r="U2951" s="226"/>
      <x:c r="V2951" s="226"/>
      <x:c r="W2951" s="226"/>
      <x:c r="X2951" s="226"/>
      <x:c r="Y2951" s="226"/>
      <x:c r="Z2951" s="226"/>
      <x:c r="AA2951" s="226"/>
      <x:c r="AC2951" s="226"/>
      <x:c r="AE2951" s="222"/>
      <x:c r="AF2951" s="226"/>
      <x:c r="AH2951" s="222"/>
      <x:c r="AI2951" s="23"/>
      <x:c r="AJ2951" s="222"/>
      <x:c r="AK2951" s="222"/>
      <x:c r="AM2951" s="226"/>
      <x:c r="AN2951" s="222"/>
      <x:c r="AO2951" s="222"/>
    </x:row>
    <x:row r="2952" spans="1:57" x14ac:dyDescent="0.3">
      <x:c r="J2952" s="23"/>
      <x:c r="M2952" s="226"/>
      <x:c r="Q2952" s="23"/>
      <x:c r="R2952" s="23"/>
      <x:c r="T2952" s="226"/>
      <x:c r="U2952" s="226"/>
      <x:c r="V2952" s="226"/>
      <x:c r="W2952" s="226"/>
      <x:c r="X2952" s="226"/>
      <x:c r="Y2952" s="226"/>
      <x:c r="Z2952" s="226"/>
      <x:c r="AA2952" s="226"/>
      <x:c r="AC2952" s="226"/>
      <x:c r="AE2952" s="222"/>
      <x:c r="AF2952" s="226"/>
      <x:c r="AH2952" s="222"/>
      <x:c r="AI2952" s="23"/>
      <x:c r="AJ2952" s="222"/>
      <x:c r="AK2952" s="222"/>
      <x:c r="AM2952" s="226"/>
      <x:c r="AN2952" s="222"/>
      <x:c r="AO2952" s="222"/>
    </x:row>
    <x:row r="2953" spans="1:57" x14ac:dyDescent="0.3">
      <x:c r="J2953" s="23"/>
      <x:c r="Q2953" s="23"/>
      <x:c r="R2953" s="23"/>
      <x:c r="T2953" s="226"/>
      <x:c r="U2953" s="226"/>
      <x:c r="V2953" s="226"/>
      <x:c r="W2953" s="226"/>
      <x:c r="X2953" s="226"/>
      <x:c r="Y2953" s="226"/>
      <x:c r="Z2953" s="226"/>
      <x:c r="AA2953" s="226"/>
      <x:c r="AC2953" s="226"/>
      <x:c r="AE2953" s="226"/>
      <x:c r="AF2953" s="226"/>
      <x:c r="AH2953" s="222"/>
      <x:c r="AI2953" s="23"/>
      <x:c r="AJ2953" s="222"/>
      <x:c r="AK2953" s="222"/>
      <x:c r="AM2953" s="226"/>
      <x:c r="AN2953" s="222"/>
      <x:c r="AO2953" s="222"/>
    </x:row>
    <x:row r="2954" spans="1:57" x14ac:dyDescent="0.3">
      <x:c r="J2954" s="23"/>
      <x:c r="Q2954" s="23"/>
      <x:c r="R2954" s="23"/>
      <x:c r="T2954" s="226"/>
      <x:c r="U2954" s="226"/>
      <x:c r="V2954" s="226"/>
      <x:c r="W2954" s="226"/>
      <x:c r="X2954" s="226"/>
      <x:c r="Y2954" s="226"/>
      <x:c r="Z2954" s="226"/>
      <x:c r="AA2954" s="226"/>
      <x:c r="AC2954" s="226"/>
      <x:c r="AE2954" s="226"/>
      <x:c r="AF2954" s="226"/>
      <x:c r="AH2954" s="222"/>
      <x:c r="AI2954" s="23"/>
      <x:c r="AJ2954" s="222"/>
      <x:c r="AK2954" s="226"/>
      <x:c r="AM2954" s="226"/>
      <x:c r="AN2954" s="222"/>
      <x:c r="AO2954" s="226"/>
    </x:row>
    <x:row r="2955" spans="1:57" x14ac:dyDescent="0.3">
      <x:c r="J2955" s="23"/>
      <x:c r="M2955" s="226"/>
      <x:c r="Q2955" s="23"/>
      <x:c r="R2955" s="23"/>
      <x:c r="T2955" s="226"/>
      <x:c r="U2955" s="226"/>
      <x:c r="V2955" s="226"/>
      <x:c r="W2955" s="226"/>
      <x:c r="X2955" s="226"/>
      <x:c r="Y2955" s="226"/>
      <x:c r="Z2955" s="226"/>
      <x:c r="AA2955" s="226"/>
      <x:c r="AC2955" s="226"/>
      <x:c r="AE2955" s="222"/>
      <x:c r="AF2955" s="226"/>
      <x:c r="AH2955" s="222"/>
      <x:c r="AI2955" s="23"/>
      <x:c r="AJ2955" s="222"/>
      <x:c r="AK2955" s="222"/>
      <x:c r="AM2955" s="226"/>
      <x:c r="AN2955" s="222"/>
      <x:c r="AO2955" s="222"/>
    </x:row>
    <x:row r="2956" spans="1:57" x14ac:dyDescent="0.3">
      <x:c r="J2956" s="23"/>
      <x:c r="Q2956" s="23"/>
      <x:c r="R2956" s="23"/>
      <x:c r="T2956" s="226"/>
      <x:c r="U2956" s="226"/>
      <x:c r="V2956" s="226"/>
      <x:c r="W2956" s="226"/>
      <x:c r="X2956" s="226"/>
      <x:c r="Y2956" s="226"/>
      <x:c r="Z2956" s="226"/>
      <x:c r="AA2956" s="226"/>
      <x:c r="AC2956" s="226"/>
      <x:c r="AE2956" s="222"/>
      <x:c r="AF2956" s="226"/>
      <x:c r="AH2956" s="222"/>
      <x:c r="AI2956" s="23"/>
      <x:c r="AJ2956" s="222"/>
      <x:c r="AK2956" s="222"/>
      <x:c r="AM2956" s="226"/>
      <x:c r="AN2956" s="222"/>
      <x:c r="AO2956" s="222"/>
    </x:row>
    <x:row r="2957" spans="1:57" x14ac:dyDescent="0.3">
      <x:c r="J2957" s="23"/>
      <x:c r="Q2957" s="23"/>
      <x:c r="R2957" s="23"/>
      <x:c r="T2957" s="226"/>
      <x:c r="U2957" s="226"/>
      <x:c r="V2957" s="226"/>
      <x:c r="W2957" s="226"/>
      <x:c r="X2957" s="226"/>
      <x:c r="Y2957" s="226"/>
      <x:c r="Z2957" s="226"/>
      <x:c r="AA2957" s="226"/>
      <x:c r="AC2957" s="226"/>
      <x:c r="AE2957" s="226"/>
      <x:c r="AF2957" s="226"/>
      <x:c r="AH2957" s="222"/>
      <x:c r="AI2957" s="23"/>
      <x:c r="AJ2957" s="226"/>
      <x:c r="AK2957" s="226"/>
      <x:c r="AM2957" s="226"/>
      <x:c r="AN2957" s="226"/>
      <x:c r="AO2957" s="226"/>
    </x:row>
    <x:row r="2958" spans="1:57" x14ac:dyDescent="0.3">
      <x:c r="J2958" s="23"/>
      <x:c r="M2958" s="226"/>
      <x:c r="Q2958" s="23"/>
      <x:c r="R2958" s="23"/>
      <x:c r="T2958" s="226"/>
      <x:c r="U2958" s="226"/>
      <x:c r="V2958" s="226"/>
      <x:c r="W2958" s="226"/>
      <x:c r="X2958" s="226"/>
      <x:c r="Y2958" s="226"/>
      <x:c r="Z2958" s="226"/>
      <x:c r="AA2958" s="226"/>
      <x:c r="AC2958" s="226"/>
      <x:c r="AE2958" s="222"/>
      <x:c r="AF2958" s="226"/>
      <x:c r="AH2958" s="222"/>
      <x:c r="AI2958" s="23"/>
      <x:c r="AJ2958" s="222"/>
      <x:c r="AK2958" s="222"/>
      <x:c r="AM2958" s="226"/>
      <x:c r="AN2958" s="222"/>
      <x:c r="AO2958" s="222"/>
    </x:row>
    <x:row r="2959" spans="1:57" x14ac:dyDescent="0.3">
      <x:c r="J2959" s="23"/>
      <x:c r="M2959" s="226"/>
      <x:c r="Q2959" s="23"/>
      <x:c r="R2959" s="23"/>
      <x:c r="T2959" s="226"/>
      <x:c r="U2959" s="226"/>
      <x:c r="V2959" s="226"/>
      <x:c r="W2959" s="226"/>
      <x:c r="X2959" s="226"/>
      <x:c r="Y2959" s="226"/>
      <x:c r="Z2959" s="226"/>
      <x:c r="AA2959" s="226"/>
      <x:c r="AC2959" s="226"/>
      <x:c r="AE2959" s="222"/>
      <x:c r="AF2959" s="226"/>
      <x:c r="AH2959" s="222"/>
      <x:c r="AI2959" s="23"/>
      <x:c r="AJ2959" s="222"/>
      <x:c r="AK2959" s="222"/>
      <x:c r="AM2959" s="226"/>
      <x:c r="AN2959" s="222"/>
      <x:c r="AO2959" s="222"/>
    </x:row>
    <x:row r="2960" spans="1:57" x14ac:dyDescent="0.3">
      <x:c r="J2960" s="23"/>
      <x:c r="Q2960" s="23"/>
      <x:c r="R2960" s="23"/>
      <x:c r="T2960" s="226"/>
      <x:c r="U2960" s="226"/>
      <x:c r="V2960" s="226"/>
      <x:c r="W2960" s="226"/>
      <x:c r="X2960" s="226"/>
      <x:c r="Y2960" s="226"/>
      <x:c r="Z2960" s="226"/>
      <x:c r="AA2960" s="226"/>
      <x:c r="AC2960" s="226"/>
      <x:c r="AE2960" s="222"/>
      <x:c r="AF2960" s="226"/>
      <x:c r="AH2960" s="222"/>
      <x:c r="AI2960" s="23"/>
      <x:c r="AJ2960" s="222"/>
      <x:c r="AK2960" s="222"/>
      <x:c r="AM2960" s="226"/>
      <x:c r="AN2960" s="222"/>
      <x:c r="AO2960" s="222"/>
    </x:row>
    <x:row r="2961" spans="1:57" x14ac:dyDescent="0.3">
      <x:c r="J2961" s="23"/>
      <x:c r="M2961" s="226"/>
      <x:c r="Q2961" s="23"/>
      <x:c r="R2961" s="23"/>
      <x:c r="T2961" s="226"/>
      <x:c r="U2961" s="226"/>
      <x:c r="V2961" s="226"/>
      <x:c r="W2961" s="226"/>
      <x:c r="X2961" s="226"/>
      <x:c r="Y2961" s="226"/>
      <x:c r="Z2961" s="226"/>
      <x:c r="AA2961" s="226"/>
      <x:c r="AC2961" s="226"/>
      <x:c r="AE2961" s="226"/>
      <x:c r="AF2961" s="226"/>
      <x:c r="AH2961" s="222"/>
      <x:c r="AI2961" s="23"/>
      <x:c r="AJ2961" s="222"/>
      <x:c r="AK2961" s="222"/>
      <x:c r="AM2961" s="226"/>
      <x:c r="AN2961" s="222"/>
      <x:c r="AO2961" s="222"/>
    </x:row>
    <x:row r="2962" spans="1:57" x14ac:dyDescent="0.3">
      <x:c r="J2962" s="23"/>
      <x:c r="Q2962" s="23"/>
      <x:c r="R2962" s="23"/>
      <x:c r="T2962" s="226"/>
      <x:c r="U2962" s="226"/>
      <x:c r="V2962" s="226"/>
      <x:c r="W2962" s="226"/>
      <x:c r="X2962" s="226"/>
      <x:c r="Y2962" s="226"/>
      <x:c r="Z2962" s="226"/>
      <x:c r="AA2962" s="226"/>
      <x:c r="AC2962" s="226"/>
      <x:c r="AE2962" s="226"/>
      <x:c r="AF2962" s="226"/>
      <x:c r="AH2962" s="222"/>
      <x:c r="AI2962" s="23"/>
      <x:c r="AJ2962" s="222"/>
      <x:c r="AK2962" s="222"/>
      <x:c r="AM2962" s="226"/>
      <x:c r="AN2962" s="222"/>
      <x:c r="AO2962" s="222"/>
    </x:row>
    <x:row r="2963" spans="1:57" x14ac:dyDescent="0.3">
      <x:c r="J2963" s="23"/>
      <x:c r="Q2963" s="23"/>
      <x:c r="R2963" s="23"/>
      <x:c r="T2963" s="226"/>
      <x:c r="U2963" s="226"/>
      <x:c r="V2963" s="226"/>
      <x:c r="W2963" s="226"/>
      <x:c r="X2963" s="226"/>
      <x:c r="Y2963" s="226"/>
      <x:c r="Z2963" s="226"/>
      <x:c r="AA2963" s="226"/>
      <x:c r="AC2963" s="226"/>
      <x:c r="AE2963" s="222"/>
      <x:c r="AF2963" s="226"/>
      <x:c r="AH2963" s="222"/>
      <x:c r="AI2963" s="23"/>
      <x:c r="AJ2963" s="222"/>
      <x:c r="AK2963" s="222"/>
      <x:c r="AM2963" s="226"/>
      <x:c r="AN2963" s="222"/>
      <x:c r="AO2963" s="222"/>
    </x:row>
    <x:row r="2964" spans="1:57" x14ac:dyDescent="0.3">
      <x:c r="J2964" s="23"/>
      <x:c r="Q2964" s="23"/>
      <x:c r="R2964" s="23"/>
      <x:c r="T2964" s="226"/>
      <x:c r="U2964" s="226"/>
      <x:c r="V2964" s="226"/>
      <x:c r="W2964" s="226"/>
      <x:c r="X2964" s="226"/>
      <x:c r="Y2964" s="226"/>
      <x:c r="Z2964" s="226"/>
      <x:c r="AA2964" s="226"/>
      <x:c r="AC2964" s="226"/>
      <x:c r="AE2964" s="222"/>
      <x:c r="AF2964" s="226"/>
      <x:c r="AH2964" s="222"/>
      <x:c r="AI2964" s="23"/>
      <x:c r="AJ2964" s="222"/>
      <x:c r="AK2964" s="222"/>
      <x:c r="AM2964" s="226"/>
      <x:c r="AN2964" s="222"/>
      <x:c r="AO2964" s="222"/>
    </x:row>
    <x:row r="2965" spans="1:57" x14ac:dyDescent="0.3">
      <x:c r="J2965" s="23"/>
      <x:c r="M2965" s="226"/>
      <x:c r="Q2965" s="23"/>
      <x:c r="R2965" s="23"/>
      <x:c r="T2965" s="226"/>
      <x:c r="U2965" s="226"/>
      <x:c r="V2965" s="226"/>
      <x:c r="W2965" s="226"/>
      <x:c r="X2965" s="226"/>
      <x:c r="Y2965" s="226"/>
      <x:c r="Z2965" s="226"/>
      <x:c r="AA2965" s="226"/>
      <x:c r="AC2965" s="226"/>
      <x:c r="AE2965" s="222"/>
      <x:c r="AF2965" s="226"/>
      <x:c r="AH2965" s="222"/>
      <x:c r="AI2965" s="23"/>
      <x:c r="AJ2965" s="222"/>
      <x:c r="AK2965" s="222"/>
      <x:c r="AM2965" s="226"/>
      <x:c r="AN2965" s="222"/>
      <x:c r="AO2965" s="222"/>
    </x:row>
    <x:row r="2966" spans="1:57" x14ac:dyDescent="0.3">
      <x:c r="J2966" s="23"/>
      <x:c r="Q2966" s="23"/>
      <x:c r="R2966" s="23"/>
      <x:c r="T2966" s="226"/>
      <x:c r="U2966" s="226"/>
      <x:c r="V2966" s="226"/>
      <x:c r="W2966" s="226"/>
      <x:c r="X2966" s="226"/>
      <x:c r="Y2966" s="226"/>
      <x:c r="Z2966" s="226"/>
      <x:c r="AA2966" s="226"/>
      <x:c r="AC2966" s="226"/>
      <x:c r="AE2966" s="222"/>
      <x:c r="AF2966" s="226"/>
      <x:c r="AH2966" s="222"/>
      <x:c r="AI2966" s="23"/>
      <x:c r="AJ2966" s="222"/>
      <x:c r="AK2966" s="222"/>
      <x:c r="AM2966" s="226"/>
      <x:c r="AN2966" s="222"/>
      <x:c r="AO2966" s="222"/>
    </x:row>
    <x:row r="2967" spans="1:57" x14ac:dyDescent="0.3">
      <x:c r="J2967" s="23"/>
      <x:c r="Q2967" s="23"/>
      <x:c r="R2967" s="23"/>
      <x:c r="T2967" s="226"/>
      <x:c r="U2967" s="226"/>
      <x:c r="V2967" s="226"/>
      <x:c r="W2967" s="226"/>
      <x:c r="X2967" s="226"/>
      <x:c r="Y2967" s="226"/>
      <x:c r="Z2967" s="226"/>
      <x:c r="AA2967" s="226"/>
      <x:c r="AC2967" s="226"/>
      <x:c r="AE2967" s="222"/>
      <x:c r="AF2967" s="226"/>
      <x:c r="AH2967" s="222"/>
      <x:c r="AI2967" s="23"/>
      <x:c r="AJ2967" s="222"/>
      <x:c r="AK2967" s="222"/>
      <x:c r="AM2967" s="226"/>
      <x:c r="AN2967" s="222"/>
      <x:c r="AO2967" s="222"/>
    </x:row>
    <x:row r="2968" spans="1:57" x14ac:dyDescent="0.3">
      <x:c r="J2968" s="23"/>
      <x:c r="M2968" s="226"/>
      <x:c r="Q2968" s="23"/>
      <x:c r="R2968" s="23"/>
      <x:c r="T2968" s="226"/>
      <x:c r="U2968" s="226"/>
      <x:c r="V2968" s="226"/>
      <x:c r="W2968" s="226"/>
      <x:c r="X2968" s="226"/>
      <x:c r="Y2968" s="226"/>
      <x:c r="Z2968" s="226"/>
      <x:c r="AA2968" s="226"/>
      <x:c r="AC2968" s="226"/>
      <x:c r="AE2968" s="222"/>
      <x:c r="AF2968" s="226"/>
      <x:c r="AH2968" s="226"/>
      <x:c r="AI2968" s="23"/>
      <x:c r="AJ2968" s="226"/>
      <x:c r="AK2968" s="226"/>
      <x:c r="AM2968" s="226"/>
      <x:c r="AN2968" s="226"/>
      <x:c r="AO2968" s="226"/>
    </x:row>
    <x:row r="2969" spans="1:57" x14ac:dyDescent="0.3">
      <x:c r="J2969" s="23"/>
      <x:c r="Q2969" s="23"/>
      <x:c r="R2969" s="23"/>
      <x:c r="T2969" s="226"/>
      <x:c r="U2969" s="226"/>
      <x:c r="V2969" s="226"/>
      <x:c r="W2969" s="226"/>
      <x:c r="X2969" s="226"/>
      <x:c r="Y2969" s="226"/>
      <x:c r="Z2969" s="226"/>
      <x:c r="AA2969" s="226"/>
      <x:c r="AC2969" s="226"/>
      <x:c r="AE2969" s="222"/>
      <x:c r="AF2969" s="226"/>
      <x:c r="AH2969" s="222"/>
      <x:c r="AI2969" s="23"/>
      <x:c r="AJ2969" s="222"/>
      <x:c r="AK2969" s="222"/>
      <x:c r="AM2969" s="226"/>
      <x:c r="AN2969" s="222"/>
      <x:c r="AO2969" s="222"/>
    </x:row>
    <x:row r="2970" spans="1:57" x14ac:dyDescent="0.3">
      <x:c r="J2970" s="23"/>
      <x:c r="M2970" s="226"/>
      <x:c r="Q2970" s="23"/>
      <x:c r="R2970" s="23"/>
      <x:c r="T2970" s="226"/>
      <x:c r="U2970" s="226"/>
      <x:c r="V2970" s="226"/>
      <x:c r="W2970" s="226"/>
      <x:c r="X2970" s="226"/>
      <x:c r="Y2970" s="226"/>
      <x:c r="Z2970" s="226"/>
      <x:c r="AA2970" s="226"/>
      <x:c r="AC2970" s="226"/>
      <x:c r="AE2970" s="222"/>
      <x:c r="AF2970" s="226"/>
      <x:c r="AH2970" s="222"/>
      <x:c r="AI2970" s="23"/>
      <x:c r="AJ2970" s="222"/>
      <x:c r="AK2970" s="222"/>
      <x:c r="AM2970" s="226"/>
      <x:c r="AN2970" s="222"/>
      <x:c r="AO2970" s="222"/>
    </x:row>
    <x:row r="2971" spans="1:57" x14ac:dyDescent="0.3">
      <x:c r="J2971" s="23"/>
      <x:c r="M2971" s="226"/>
      <x:c r="Q2971" s="23"/>
      <x:c r="R2971" s="23"/>
      <x:c r="T2971" s="226"/>
      <x:c r="U2971" s="226"/>
      <x:c r="V2971" s="226"/>
      <x:c r="W2971" s="226"/>
      <x:c r="X2971" s="226"/>
      <x:c r="Y2971" s="226"/>
      <x:c r="Z2971" s="226"/>
      <x:c r="AA2971" s="226"/>
      <x:c r="AC2971" s="226"/>
      <x:c r="AE2971" s="222"/>
      <x:c r="AF2971" s="226"/>
      <x:c r="AH2971" s="222"/>
      <x:c r="AI2971" s="23"/>
      <x:c r="AJ2971" s="222"/>
      <x:c r="AK2971" s="222"/>
      <x:c r="AM2971" s="226"/>
      <x:c r="AN2971" s="222"/>
      <x:c r="AO2971" s="222"/>
    </x:row>
    <x:row r="2972" spans="1:57" x14ac:dyDescent="0.3">
      <x:c r="J2972" s="23"/>
      <x:c r="Q2972" s="23"/>
      <x:c r="R2972" s="23"/>
      <x:c r="T2972" s="226"/>
      <x:c r="U2972" s="226"/>
      <x:c r="V2972" s="226"/>
      <x:c r="W2972" s="226"/>
      <x:c r="X2972" s="226"/>
      <x:c r="Y2972" s="226"/>
      <x:c r="Z2972" s="226"/>
      <x:c r="AA2972" s="226"/>
      <x:c r="AC2972" s="226"/>
      <x:c r="AE2972" s="222"/>
      <x:c r="AF2972" s="226"/>
      <x:c r="AH2972" s="222"/>
      <x:c r="AI2972" s="23"/>
      <x:c r="AJ2972" s="222"/>
      <x:c r="AK2972" s="222"/>
      <x:c r="AM2972" s="226"/>
      <x:c r="AN2972" s="222"/>
      <x:c r="AO2972" s="222"/>
    </x:row>
    <x:row r="2973" spans="1:57" x14ac:dyDescent="0.3">
      <x:c r="J2973" s="23"/>
      <x:c r="M2973" s="226"/>
      <x:c r="Q2973" s="23"/>
      <x:c r="R2973" s="23"/>
      <x:c r="T2973" s="226"/>
      <x:c r="U2973" s="226"/>
      <x:c r="V2973" s="226"/>
      <x:c r="W2973" s="226"/>
      <x:c r="X2973" s="226"/>
      <x:c r="Y2973" s="226"/>
      <x:c r="Z2973" s="226"/>
      <x:c r="AA2973" s="226"/>
      <x:c r="AC2973" s="226"/>
      <x:c r="AE2973" s="222"/>
      <x:c r="AF2973" s="226"/>
      <x:c r="AH2973" s="222"/>
      <x:c r="AI2973" s="23"/>
      <x:c r="AJ2973" s="222"/>
      <x:c r="AK2973" s="222"/>
      <x:c r="AM2973" s="226"/>
      <x:c r="AN2973" s="222"/>
      <x:c r="AO2973" s="222"/>
    </x:row>
    <x:row r="2974" spans="1:57" x14ac:dyDescent="0.3">
      <x:c r="J2974" s="23"/>
      <x:c r="M2974" s="226"/>
      <x:c r="Q2974" s="23"/>
      <x:c r="R2974" s="23"/>
      <x:c r="T2974" s="226"/>
      <x:c r="U2974" s="226"/>
      <x:c r="V2974" s="226"/>
      <x:c r="W2974" s="226"/>
      <x:c r="X2974" s="226"/>
      <x:c r="Y2974" s="226"/>
      <x:c r="Z2974" s="226"/>
      <x:c r="AA2974" s="226"/>
      <x:c r="AC2974" s="226"/>
      <x:c r="AE2974" s="222"/>
      <x:c r="AF2974" s="226"/>
      <x:c r="AH2974" s="222"/>
      <x:c r="AI2974" s="23"/>
      <x:c r="AJ2974" s="222"/>
      <x:c r="AK2974" s="222"/>
      <x:c r="AM2974" s="226"/>
      <x:c r="AN2974" s="222"/>
      <x:c r="AO2974" s="222"/>
    </x:row>
    <x:row r="2975" spans="1:57" x14ac:dyDescent="0.3">
      <x:c r="J2975" s="23"/>
      <x:c r="Q2975" s="23"/>
      <x:c r="R2975" s="23"/>
      <x:c r="T2975" s="226"/>
      <x:c r="U2975" s="226"/>
      <x:c r="V2975" s="226"/>
      <x:c r="W2975" s="226"/>
      <x:c r="X2975" s="226"/>
      <x:c r="Y2975" s="226"/>
      <x:c r="Z2975" s="226"/>
      <x:c r="AA2975" s="226"/>
      <x:c r="AC2975" s="226"/>
      <x:c r="AE2975" s="226"/>
      <x:c r="AF2975" s="226"/>
      <x:c r="AH2975" s="222"/>
      <x:c r="AI2975" s="23"/>
      <x:c r="AJ2975" s="222"/>
      <x:c r="AK2975" s="222"/>
      <x:c r="AM2975" s="226"/>
      <x:c r="AN2975" s="222"/>
      <x:c r="AO2975" s="222"/>
    </x:row>
    <x:row r="2976" spans="1:57" x14ac:dyDescent="0.3">
      <x:c r="J2976" s="23"/>
      <x:c r="M2976" s="226"/>
      <x:c r="Q2976" s="23"/>
      <x:c r="R2976" s="23"/>
      <x:c r="T2976" s="226"/>
      <x:c r="U2976" s="226"/>
      <x:c r="V2976" s="226"/>
      <x:c r="W2976" s="226"/>
      <x:c r="X2976" s="226"/>
      <x:c r="Y2976" s="226"/>
      <x:c r="Z2976" s="226"/>
      <x:c r="AA2976" s="226"/>
      <x:c r="AC2976" s="226"/>
      <x:c r="AE2976" s="226"/>
      <x:c r="AF2976" s="226"/>
      <x:c r="AH2976" s="222"/>
      <x:c r="AI2976" s="23"/>
      <x:c r="AJ2976" s="222"/>
      <x:c r="AK2976" s="222"/>
      <x:c r="AM2976" s="226"/>
      <x:c r="AN2976" s="222"/>
      <x:c r="AO2976" s="222"/>
    </x:row>
    <x:row r="2977" spans="1:57" x14ac:dyDescent="0.3">
      <x:c r="J2977" s="23"/>
      <x:c r="M2977" s="226"/>
      <x:c r="Q2977" s="23"/>
      <x:c r="R2977" s="23"/>
      <x:c r="T2977" s="226"/>
      <x:c r="U2977" s="226"/>
      <x:c r="V2977" s="226"/>
      <x:c r="W2977" s="226"/>
      <x:c r="X2977" s="226"/>
      <x:c r="Y2977" s="226"/>
      <x:c r="Z2977" s="226"/>
      <x:c r="AA2977" s="226"/>
      <x:c r="AC2977" s="226"/>
      <x:c r="AE2977" s="222"/>
      <x:c r="AF2977" s="226"/>
      <x:c r="AH2977" s="222"/>
      <x:c r="AI2977" s="23"/>
      <x:c r="AJ2977" s="222"/>
      <x:c r="AK2977" s="222"/>
      <x:c r="AM2977" s="226"/>
      <x:c r="AN2977" s="222"/>
      <x:c r="AO2977" s="222"/>
    </x:row>
    <x:row r="2978" spans="1:57" x14ac:dyDescent="0.3">
      <x:c r="J2978" s="23"/>
      <x:c r="M2978" s="226"/>
      <x:c r="Q2978" s="23"/>
      <x:c r="R2978" s="23"/>
      <x:c r="T2978" s="226"/>
      <x:c r="U2978" s="226"/>
      <x:c r="V2978" s="226"/>
      <x:c r="W2978" s="226"/>
      <x:c r="X2978" s="226"/>
      <x:c r="Y2978" s="226"/>
      <x:c r="Z2978" s="226"/>
      <x:c r="AA2978" s="226"/>
      <x:c r="AC2978" s="226"/>
      <x:c r="AE2978" s="226"/>
      <x:c r="AF2978" s="226"/>
      <x:c r="AH2978" s="222"/>
      <x:c r="AI2978" s="23"/>
      <x:c r="AJ2978" s="222"/>
      <x:c r="AK2978" s="222"/>
      <x:c r="AM2978" s="226"/>
      <x:c r="AN2978" s="222"/>
      <x:c r="AO2978" s="222"/>
    </x:row>
    <x:row r="2979" spans="1:57" x14ac:dyDescent="0.3">
      <x:c r="J2979" s="23"/>
      <x:c r="M2979" s="226"/>
      <x:c r="Q2979" s="23"/>
      <x:c r="R2979" s="23"/>
      <x:c r="T2979" s="226"/>
      <x:c r="U2979" s="226"/>
      <x:c r="V2979" s="226"/>
      <x:c r="W2979" s="226"/>
      <x:c r="X2979" s="226"/>
      <x:c r="Y2979" s="226"/>
      <x:c r="Z2979" s="226"/>
      <x:c r="AA2979" s="226"/>
      <x:c r="AC2979" s="226"/>
      <x:c r="AE2979" s="226"/>
      <x:c r="AF2979" s="226"/>
      <x:c r="AH2979" s="222"/>
      <x:c r="AI2979" s="23"/>
      <x:c r="AJ2979" s="222"/>
      <x:c r="AK2979" s="222"/>
      <x:c r="AM2979" s="226"/>
      <x:c r="AN2979" s="222"/>
      <x:c r="AO2979" s="222"/>
    </x:row>
    <x:row r="2980" spans="1:57" x14ac:dyDescent="0.3">
      <x:c r="J2980" s="23"/>
      <x:c r="Q2980" s="23"/>
      <x:c r="R2980" s="23"/>
      <x:c r="T2980" s="226"/>
      <x:c r="U2980" s="226"/>
      <x:c r="V2980" s="226"/>
      <x:c r="W2980" s="226"/>
      <x:c r="X2980" s="226"/>
      <x:c r="Y2980" s="226"/>
      <x:c r="Z2980" s="226"/>
      <x:c r="AA2980" s="226"/>
      <x:c r="AC2980" s="226"/>
      <x:c r="AE2980" s="222"/>
      <x:c r="AF2980" s="226"/>
      <x:c r="AH2980" s="222"/>
      <x:c r="AI2980" s="23"/>
      <x:c r="AJ2980" s="222"/>
      <x:c r="AK2980" s="222"/>
      <x:c r="AM2980" s="226"/>
      <x:c r="AN2980" s="222"/>
      <x:c r="AO2980" s="222"/>
    </x:row>
    <x:row r="2981" spans="1:57" x14ac:dyDescent="0.3">
      <x:c r="J2981" s="23"/>
      <x:c r="M2981" s="226"/>
      <x:c r="Q2981" s="23"/>
      <x:c r="R2981" s="23"/>
      <x:c r="T2981" s="226"/>
      <x:c r="U2981" s="226"/>
      <x:c r="V2981" s="226"/>
      <x:c r="W2981" s="226"/>
      <x:c r="X2981" s="226"/>
      <x:c r="Y2981" s="226"/>
      <x:c r="Z2981" s="226"/>
      <x:c r="AA2981" s="226"/>
      <x:c r="AC2981" s="226"/>
      <x:c r="AE2981" s="222"/>
      <x:c r="AF2981" s="226"/>
      <x:c r="AH2981" s="222"/>
      <x:c r="AI2981" s="23"/>
      <x:c r="AJ2981" s="222"/>
      <x:c r="AK2981" s="222"/>
      <x:c r="AM2981" s="226"/>
      <x:c r="AN2981" s="222"/>
      <x:c r="AO2981" s="222"/>
    </x:row>
    <x:row r="2982" spans="1:57" x14ac:dyDescent="0.3">
      <x:c r="J2982" s="23"/>
      <x:c r="M2982" s="226"/>
      <x:c r="Q2982" s="23"/>
      <x:c r="R2982" s="23"/>
      <x:c r="T2982" s="226"/>
      <x:c r="U2982" s="226"/>
      <x:c r="V2982" s="226"/>
      <x:c r="W2982" s="226"/>
      <x:c r="X2982" s="226"/>
      <x:c r="Y2982" s="226"/>
      <x:c r="Z2982" s="226"/>
      <x:c r="AA2982" s="226"/>
      <x:c r="AC2982" s="226"/>
      <x:c r="AE2982" s="222"/>
      <x:c r="AF2982" s="226"/>
      <x:c r="AH2982" s="222"/>
      <x:c r="AI2982" s="23"/>
      <x:c r="AJ2982" s="222"/>
      <x:c r="AK2982" s="222"/>
      <x:c r="AM2982" s="226"/>
      <x:c r="AN2982" s="222"/>
      <x:c r="AO2982" s="222"/>
    </x:row>
    <x:row r="2983" spans="1:57" x14ac:dyDescent="0.3">
      <x:c r="J2983" s="23"/>
      <x:c r="M2983" s="226"/>
      <x:c r="Q2983" s="23"/>
      <x:c r="R2983" s="23"/>
      <x:c r="T2983" s="226"/>
      <x:c r="U2983" s="226"/>
      <x:c r="V2983" s="226"/>
      <x:c r="W2983" s="226"/>
      <x:c r="X2983" s="226"/>
      <x:c r="Y2983" s="226"/>
      <x:c r="Z2983" s="226"/>
      <x:c r="AA2983" s="226"/>
      <x:c r="AC2983" s="226"/>
      <x:c r="AE2983" s="226"/>
      <x:c r="AF2983" s="226"/>
      <x:c r="AH2983" s="222"/>
      <x:c r="AI2983" s="23"/>
      <x:c r="AJ2983" s="222"/>
      <x:c r="AK2983" s="222"/>
      <x:c r="AM2983" s="226"/>
      <x:c r="AN2983" s="222"/>
      <x:c r="AO2983" s="222"/>
    </x:row>
    <x:row r="2984" spans="1:57" x14ac:dyDescent="0.3">
      <x:c r="J2984" s="23"/>
      <x:c r="Q2984" s="23"/>
      <x:c r="R2984" s="23"/>
      <x:c r="T2984" s="226"/>
      <x:c r="U2984" s="226"/>
      <x:c r="V2984" s="226"/>
      <x:c r="W2984" s="226"/>
      <x:c r="X2984" s="226"/>
      <x:c r="Y2984" s="226"/>
      <x:c r="Z2984" s="226"/>
      <x:c r="AA2984" s="226"/>
      <x:c r="AC2984" s="226"/>
      <x:c r="AE2984" s="222"/>
      <x:c r="AF2984" s="226"/>
      <x:c r="AH2984" s="222"/>
      <x:c r="AI2984" s="23"/>
      <x:c r="AJ2984" s="222"/>
      <x:c r="AK2984" s="222"/>
      <x:c r="AM2984" s="226"/>
      <x:c r="AN2984" s="222"/>
      <x:c r="AO2984" s="222"/>
    </x:row>
    <x:row r="2985" spans="1:57" x14ac:dyDescent="0.3">
      <x:c r="J2985" s="23"/>
      <x:c r="M2985" s="226"/>
      <x:c r="Q2985" s="23"/>
      <x:c r="R2985" s="23"/>
      <x:c r="T2985" s="226"/>
      <x:c r="U2985" s="226"/>
      <x:c r="V2985" s="226"/>
      <x:c r="W2985" s="226"/>
      <x:c r="X2985" s="226"/>
      <x:c r="Y2985" s="226"/>
      <x:c r="Z2985" s="226"/>
      <x:c r="AA2985" s="226"/>
      <x:c r="AC2985" s="226"/>
      <x:c r="AE2985" s="222"/>
      <x:c r="AF2985" s="226"/>
      <x:c r="AH2985" s="222"/>
      <x:c r="AI2985" s="23"/>
      <x:c r="AJ2985" s="222"/>
      <x:c r="AK2985" s="222"/>
      <x:c r="AM2985" s="226"/>
      <x:c r="AN2985" s="222"/>
      <x:c r="AO2985" s="222"/>
    </x:row>
    <x:row r="2986" spans="1:57" x14ac:dyDescent="0.3">
      <x:c r="J2986" s="23"/>
      <x:c r="M2986" s="226"/>
      <x:c r="Q2986" s="23"/>
      <x:c r="R2986" s="23"/>
      <x:c r="T2986" s="226"/>
      <x:c r="U2986" s="226"/>
      <x:c r="V2986" s="226"/>
      <x:c r="W2986" s="226"/>
      <x:c r="X2986" s="226"/>
      <x:c r="Y2986" s="226"/>
      <x:c r="Z2986" s="226"/>
      <x:c r="AA2986" s="226"/>
      <x:c r="AC2986" s="226"/>
      <x:c r="AE2986" s="222"/>
      <x:c r="AF2986" s="226"/>
      <x:c r="AH2986" s="222"/>
      <x:c r="AI2986" s="23"/>
      <x:c r="AJ2986" s="222"/>
      <x:c r="AK2986" s="222"/>
      <x:c r="AM2986" s="226"/>
      <x:c r="AN2986" s="222"/>
      <x:c r="AO2986" s="222"/>
    </x:row>
    <x:row r="2987" spans="1:57" x14ac:dyDescent="0.3">
      <x:c r="J2987" s="23"/>
      <x:c r="M2987" s="226"/>
      <x:c r="Q2987" s="23"/>
      <x:c r="R2987" s="23"/>
      <x:c r="T2987" s="226"/>
      <x:c r="U2987" s="226"/>
      <x:c r="V2987" s="226"/>
      <x:c r="W2987" s="226"/>
      <x:c r="X2987" s="226"/>
      <x:c r="Y2987" s="226"/>
      <x:c r="Z2987" s="226"/>
      <x:c r="AA2987" s="226"/>
      <x:c r="AC2987" s="226"/>
      <x:c r="AE2987" s="226"/>
      <x:c r="AF2987" s="226"/>
      <x:c r="AH2987" s="226"/>
      <x:c r="AI2987" s="23"/>
      <x:c r="AJ2987" s="226"/>
      <x:c r="AK2987" s="226"/>
      <x:c r="AM2987" s="226"/>
      <x:c r="AN2987" s="226"/>
      <x:c r="AO2987" s="226"/>
    </x:row>
    <x:row r="2988" spans="1:57" x14ac:dyDescent="0.3">
      <x:c r="J2988" s="23"/>
      <x:c r="Q2988" s="23"/>
      <x:c r="R2988" s="23"/>
      <x:c r="T2988" s="226"/>
      <x:c r="U2988" s="226"/>
      <x:c r="V2988" s="226"/>
      <x:c r="W2988" s="226"/>
      <x:c r="X2988" s="226"/>
      <x:c r="Y2988" s="226"/>
      <x:c r="Z2988" s="226"/>
      <x:c r="AA2988" s="226"/>
      <x:c r="AC2988" s="226"/>
      <x:c r="AE2988" s="222"/>
      <x:c r="AF2988" s="226"/>
      <x:c r="AH2988" s="222"/>
      <x:c r="AI2988" s="23"/>
      <x:c r="AJ2988" s="222"/>
      <x:c r="AK2988" s="222"/>
      <x:c r="AM2988" s="226"/>
      <x:c r="AN2988" s="222"/>
      <x:c r="AO2988" s="222"/>
    </x:row>
    <x:row r="2989" spans="1:57" x14ac:dyDescent="0.3">
      <x:c r="J2989" s="23"/>
      <x:c r="M2989" s="226"/>
      <x:c r="Q2989" s="23"/>
      <x:c r="R2989" s="23"/>
      <x:c r="T2989" s="226"/>
      <x:c r="U2989" s="226"/>
      <x:c r="V2989" s="226"/>
      <x:c r="W2989" s="226"/>
      <x:c r="X2989" s="226"/>
      <x:c r="Y2989" s="226"/>
      <x:c r="Z2989" s="226"/>
      <x:c r="AA2989" s="226"/>
      <x:c r="AC2989" s="226"/>
      <x:c r="AE2989" s="226"/>
      <x:c r="AF2989" s="226"/>
      <x:c r="AH2989" s="222"/>
      <x:c r="AI2989" s="23"/>
      <x:c r="AJ2989" s="222"/>
      <x:c r="AK2989" s="222"/>
      <x:c r="AM2989" s="226"/>
      <x:c r="AN2989" s="222"/>
      <x:c r="AO2989" s="222"/>
    </x:row>
    <x:row r="2990" spans="1:57" x14ac:dyDescent="0.3">
      <x:c r="J2990" s="23"/>
      <x:c r="Q2990" s="23"/>
      <x:c r="R2990" s="23"/>
      <x:c r="T2990" s="226"/>
      <x:c r="U2990" s="226"/>
      <x:c r="V2990" s="226"/>
      <x:c r="W2990" s="226"/>
      <x:c r="X2990" s="226"/>
      <x:c r="Y2990" s="226"/>
      <x:c r="Z2990" s="226"/>
      <x:c r="AA2990" s="226"/>
      <x:c r="AC2990" s="226"/>
      <x:c r="AE2990" s="222"/>
      <x:c r="AF2990" s="226"/>
      <x:c r="AH2990" s="222"/>
      <x:c r="AI2990" s="23"/>
      <x:c r="AJ2990" s="222"/>
      <x:c r="AK2990" s="222"/>
      <x:c r="AM2990" s="226"/>
      <x:c r="AN2990" s="222"/>
      <x:c r="AO2990" s="222"/>
    </x:row>
    <x:row r="2991" spans="1:57" x14ac:dyDescent="0.3">
      <x:c r="J2991" s="23"/>
      <x:c r="M2991" s="226"/>
      <x:c r="Q2991" s="23"/>
      <x:c r="R2991" s="23"/>
      <x:c r="T2991" s="226"/>
      <x:c r="U2991" s="226"/>
      <x:c r="V2991" s="226"/>
      <x:c r="W2991" s="226"/>
      <x:c r="X2991" s="226"/>
      <x:c r="Y2991" s="226"/>
      <x:c r="Z2991" s="226"/>
      <x:c r="AA2991" s="226"/>
      <x:c r="AC2991" s="226"/>
      <x:c r="AE2991" s="222"/>
      <x:c r="AF2991" s="226"/>
      <x:c r="AH2991" s="222"/>
      <x:c r="AI2991" s="23"/>
      <x:c r="AJ2991" s="222"/>
      <x:c r="AK2991" s="222"/>
      <x:c r="AM2991" s="226"/>
      <x:c r="AN2991" s="222"/>
      <x:c r="AO2991" s="222"/>
    </x:row>
    <x:row r="2992" spans="1:57" x14ac:dyDescent="0.3">
      <x:c r="J2992" s="23"/>
      <x:c r="Q2992" s="23"/>
      <x:c r="R2992" s="23"/>
      <x:c r="T2992" s="226"/>
      <x:c r="U2992" s="226"/>
      <x:c r="V2992" s="226"/>
      <x:c r="W2992" s="226"/>
      <x:c r="X2992" s="226"/>
      <x:c r="Y2992" s="226"/>
      <x:c r="Z2992" s="226"/>
      <x:c r="AA2992" s="226"/>
      <x:c r="AC2992" s="226"/>
      <x:c r="AE2992" s="222"/>
      <x:c r="AF2992" s="226"/>
      <x:c r="AH2992" s="222"/>
      <x:c r="AI2992" s="23"/>
      <x:c r="AJ2992" s="222"/>
      <x:c r="AK2992" s="222"/>
      <x:c r="AM2992" s="226"/>
      <x:c r="AN2992" s="222"/>
      <x:c r="AO2992" s="222"/>
    </x:row>
    <x:row r="2993" spans="1:57" x14ac:dyDescent="0.3">
      <x:c r="J2993" s="23"/>
      <x:c r="Q2993" s="23"/>
      <x:c r="R2993" s="23"/>
      <x:c r="T2993" s="226"/>
      <x:c r="U2993" s="226"/>
      <x:c r="V2993" s="226"/>
      <x:c r="W2993" s="226"/>
      <x:c r="X2993" s="226"/>
      <x:c r="Y2993" s="226"/>
      <x:c r="Z2993" s="226"/>
      <x:c r="AA2993" s="226"/>
      <x:c r="AC2993" s="226"/>
      <x:c r="AE2993" s="226"/>
      <x:c r="AF2993" s="226"/>
      <x:c r="AH2993" s="222"/>
      <x:c r="AI2993" s="23"/>
      <x:c r="AJ2993" s="222"/>
      <x:c r="AK2993" s="222"/>
      <x:c r="AM2993" s="226"/>
      <x:c r="AN2993" s="222"/>
      <x:c r="AO2993" s="222"/>
    </x:row>
    <x:row r="2994" spans="1:57" x14ac:dyDescent="0.3">
      <x:c r="J2994" s="23"/>
      <x:c r="M2994" s="226"/>
      <x:c r="Q2994" s="23"/>
      <x:c r="R2994" s="23"/>
      <x:c r="T2994" s="226"/>
      <x:c r="U2994" s="226"/>
      <x:c r="V2994" s="226"/>
      <x:c r="W2994" s="226"/>
      <x:c r="X2994" s="226"/>
      <x:c r="Y2994" s="226"/>
      <x:c r="Z2994" s="226"/>
      <x:c r="AA2994" s="226"/>
      <x:c r="AC2994" s="226"/>
      <x:c r="AE2994" s="222"/>
      <x:c r="AF2994" s="226"/>
      <x:c r="AH2994" s="222"/>
      <x:c r="AI2994" s="23"/>
      <x:c r="AJ2994" s="222"/>
      <x:c r="AK2994" s="222"/>
      <x:c r="AM2994" s="226"/>
      <x:c r="AN2994" s="222"/>
      <x:c r="AO2994" s="222"/>
    </x:row>
    <x:row r="2995" spans="1:57" x14ac:dyDescent="0.3">
      <x:c r="J2995" s="23"/>
      <x:c r="M2995" s="226"/>
      <x:c r="Q2995" s="23"/>
      <x:c r="R2995" s="23"/>
      <x:c r="T2995" s="226"/>
      <x:c r="U2995" s="226"/>
      <x:c r="V2995" s="226"/>
      <x:c r="W2995" s="226"/>
      <x:c r="X2995" s="226"/>
      <x:c r="Y2995" s="226"/>
      <x:c r="Z2995" s="226"/>
      <x:c r="AA2995" s="226"/>
      <x:c r="AC2995" s="226"/>
      <x:c r="AE2995" s="226"/>
      <x:c r="AF2995" s="226"/>
      <x:c r="AH2995" s="222"/>
      <x:c r="AI2995" s="23"/>
      <x:c r="AJ2995" s="222"/>
      <x:c r="AK2995" s="222"/>
      <x:c r="AM2995" s="226"/>
      <x:c r="AN2995" s="222"/>
      <x:c r="AO2995" s="222"/>
    </x:row>
    <x:row r="2996" spans="1:57" x14ac:dyDescent="0.3">
      <x:c r="J2996" s="23"/>
      <x:c r="M2996" s="226"/>
      <x:c r="Q2996" s="23"/>
      <x:c r="R2996" s="23"/>
      <x:c r="T2996" s="226"/>
      <x:c r="U2996" s="226"/>
      <x:c r="V2996" s="226"/>
      <x:c r="W2996" s="226"/>
      <x:c r="X2996" s="226"/>
      <x:c r="Y2996" s="226"/>
      <x:c r="Z2996" s="226"/>
      <x:c r="AA2996" s="226"/>
      <x:c r="AC2996" s="226"/>
      <x:c r="AE2996" s="222"/>
      <x:c r="AF2996" s="226"/>
      <x:c r="AH2996" s="222"/>
      <x:c r="AI2996" s="23"/>
      <x:c r="AJ2996" s="222"/>
      <x:c r="AK2996" s="222"/>
      <x:c r="AM2996" s="226"/>
      <x:c r="AN2996" s="222"/>
      <x:c r="AO2996" s="222"/>
    </x:row>
    <x:row r="2997" spans="1:57" x14ac:dyDescent="0.3">
      <x:c r="J2997" s="23"/>
      <x:c r="M2997" s="226"/>
      <x:c r="Q2997" s="23"/>
      <x:c r="R2997" s="23"/>
      <x:c r="T2997" s="226"/>
      <x:c r="U2997" s="226"/>
      <x:c r="V2997" s="226"/>
      <x:c r="W2997" s="226"/>
      <x:c r="X2997" s="226"/>
      <x:c r="Y2997" s="226"/>
      <x:c r="Z2997" s="226"/>
      <x:c r="AA2997" s="226"/>
      <x:c r="AC2997" s="226"/>
      <x:c r="AE2997" s="222"/>
      <x:c r="AF2997" s="226"/>
      <x:c r="AH2997" s="222"/>
      <x:c r="AI2997" s="23"/>
      <x:c r="AJ2997" s="222"/>
      <x:c r="AK2997" s="222"/>
      <x:c r="AM2997" s="226"/>
      <x:c r="AN2997" s="222"/>
      <x:c r="AO2997" s="222"/>
    </x:row>
    <x:row r="2998" spans="1:57" x14ac:dyDescent="0.3">
      <x:c r="J2998" s="23"/>
      <x:c r="Q2998" s="23"/>
      <x:c r="R2998" s="23"/>
      <x:c r="T2998" s="226"/>
      <x:c r="U2998" s="226"/>
      <x:c r="V2998" s="226"/>
      <x:c r="W2998" s="226"/>
      <x:c r="X2998" s="226"/>
      <x:c r="Y2998" s="226"/>
      <x:c r="Z2998" s="226"/>
      <x:c r="AA2998" s="226"/>
      <x:c r="AC2998" s="226"/>
      <x:c r="AE2998" s="222"/>
      <x:c r="AF2998" s="226"/>
      <x:c r="AH2998" s="222"/>
      <x:c r="AI2998" s="23"/>
      <x:c r="AJ2998" s="222"/>
      <x:c r="AK2998" s="222"/>
      <x:c r="AM2998" s="226"/>
      <x:c r="AN2998" s="222"/>
      <x:c r="AO2998" s="222"/>
    </x:row>
    <x:row r="2999" spans="1:57" x14ac:dyDescent="0.3">
      <x:c r="J2999" s="23"/>
      <x:c r="Q2999" s="23"/>
      <x:c r="R2999" s="23"/>
      <x:c r="T2999" s="226"/>
      <x:c r="U2999" s="226"/>
      <x:c r="V2999" s="226"/>
      <x:c r="W2999" s="226"/>
      <x:c r="X2999" s="226"/>
      <x:c r="Y2999" s="226"/>
      <x:c r="Z2999" s="226"/>
      <x:c r="AA2999" s="226"/>
      <x:c r="AC2999" s="226"/>
      <x:c r="AE2999" s="222"/>
      <x:c r="AF2999" s="226"/>
      <x:c r="AH2999" s="222"/>
      <x:c r="AI2999" s="23"/>
      <x:c r="AJ2999" s="222"/>
      <x:c r="AK2999" s="222"/>
      <x:c r="AM2999" s="226"/>
      <x:c r="AN2999" s="222"/>
      <x:c r="AO2999" s="222"/>
    </x:row>
    <x:row r="3000" spans="1:57" x14ac:dyDescent="0.3">
      <x:c r="J3000" s="23"/>
      <x:c r="Q3000" s="23"/>
      <x:c r="R3000" s="23"/>
      <x:c r="T3000" s="226"/>
      <x:c r="U3000" s="226"/>
      <x:c r="V3000" s="226"/>
      <x:c r="W3000" s="226"/>
      <x:c r="X3000" s="226"/>
      <x:c r="Y3000" s="226"/>
      <x:c r="Z3000" s="226"/>
      <x:c r="AA3000" s="226"/>
      <x:c r="AC3000" s="226"/>
      <x:c r="AE3000" s="222"/>
      <x:c r="AF3000" s="226"/>
      <x:c r="AH3000" s="222"/>
      <x:c r="AI3000" s="23"/>
      <x:c r="AJ3000" s="222"/>
      <x:c r="AK3000" s="222"/>
      <x:c r="AM3000" s="226"/>
      <x:c r="AN3000" s="222"/>
      <x:c r="AO3000" s="222"/>
    </x:row>
    <x:row r="3001" spans="1:57" x14ac:dyDescent="0.3">
      <x:c r="J3001" s="23"/>
      <x:c r="M3001" s="226"/>
      <x:c r="Q3001" s="23"/>
      <x:c r="R3001" s="23"/>
      <x:c r="T3001" s="226"/>
      <x:c r="U3001" s="226"/>
      <x:c r="V3001" s="226"/>
      <x:c r="W3001" s="226"/>
      <x:c r="X3001" s="226"/>
      <x:c r="Y3001" s="226"/>
      <x:c r="Z3001" s="226"/>
      <x:c r="AA3001" s="226"/>
      <x:c r="AC3001" s="226"/>
      <x:c r="AE3001" s="222"/>
      <x:c r="AF3001" s="226"/>
      <x:c r="AH3001" s="222"/>
      <x:c r="AI3001" s="23"/>
      <x:c r="AJ3001" s="222"/>
      <x:c r="AK3001" s="222"/>
      <x:c r="AM3001" s="226"/>
      <x:c r="AN3001" s="222"/>
      <x:c r="AO3001" s="222"/>
    </x:row>
    <x:row r="3002" spans="1:57" x14ac:dyDescent="0.3">
      <x:c r="J3002" s="23"/>
      <x:c r="Q3002" s="23"/>
      <x:c r="R3002" s="23"/>
      <x:c r="T3002" s="226"/>
      <x:c r="U3002" s="226"/>
      <x:c r="V3002" s="226"/>
      <x:c r="W3002" s="226"/>
      <x:c r="X3002" s="226"/>
      <x:c r="Y3002" s="226"/>
      <x:c r="Z3002" s="226"/>
      <x:c r="AA3002" s="226"/>
      <x:c r="AC3002" s="226"/>
      <x:c r="AE3002" s="226"/>
      <x:c r="AF3002" s="226"/>
      <x:c r="AH3002" s="222"/>
      <x:c r="AI3002" s="23"/>
      <x:c r="AJ3002" s="222"/>
      <x:c r="AK3002" s="222"/>
      <x:c r="AM3002" s="226"/>
      <x:c r="AN3002" s="222"/>
      <x:c r="AO3002" s="222"/>
    </x:row>
    <x:row r="3003" spans="1:57" x14ac:dyDescent="0.3">
      <x:c r="J3003" s="23"/>
      <x:c r="Q3003" s="23"/>
      <x:c r="R3003" s="23"/>
      <x:c r="T3003" s="226"/>
      <x:c r="U3003" s="226"/>
      <x:c r="V3003" s="226"/>
      <x:c r="W3003" s="226"/>
      <x:c r="X3003" s="226"/>
      <x:c r="Y3003" s="226"/>
      <x:c r="Z3003" s="226"/>
      <x:c r="AA3003" s="226"/>
      <x:c r="AC3003" s="226"/>
      <x:c r="AE3003" s="222"/>
      <x:c r="AF3003" s="226"/>
      <x:c r="AH3003" s="222"/>
      <x:c r="AI3003" s="23"/>
      <x:c r="AJ3003" s="222"/>
      <x:c r="AK3003" s="222"/>
      <x:c r="AM3003" s="226"/>
      <x:c r="AN3003" s="222"/>
      <x:c r="AO3003" s="222"/>
    </x:row>
    <x:row r="3004" spans="1:57" x14ac:dyDescent="0.3">
      <x:c r="J3004" s="23"/>
      <x:c r="M3004" s="226"/>
      <x:c r="Q3004" s="23"/>
      <x:c r="R3004" s="23"/>
      <x:c r="T3004" s="226"/>
      <x:c r="U3004" s="226"/>
      <x:c r="V3004" s="226"/>
      <x:c r="W3004" s="226"/>
      <x:c r="X3004" s="226"/>
      <x:c r="Y3004" s="226"/>
      <x:c r="Z3004" s="226"/>
      <x:c r="AA3004" s="226"/>
      <x:c r="AC3004" s="226"/>
      <x:c r="AE3004" s="226"/>
      <x:c r="AF3004" s="226"/>
      <x:c r="AH3004" s="222"/>
      <x:c r="AI3004" s="23"/>
      <x:c r="AJ3004" s="222"/>
      <x:c r="AK3004" s="222"/>
      <x:c r="AM3004" s="226"/>
      <x:c r="AN3004" s="222"/>
      <x:c r="AO3004" s="222"/>
    </x:row>
    <x:row r="3005" spans="1:57" x14ac:dyDescent="0.3">
      <x:c r="J3005" s="23"/>
      <x:c r="M3005" s="226"/>
      <x:c r="Q3005" s="23"/>
      <x:c r="R3005" s="23"/>
      <x:c r="T3005" s="226"/>
      <x:c r="U3005" s="226"/>
      <x:c r="V3005" s="226"/>
      <x:c r="W3005" s="226"/>
      <x:c r="X3005" s="226"/>
      <x:c r="Y3005" s="226"/>
      <x:c r="Z3005" s="226"/>
      <x:c r="AA3005" s="226"/>
      <x:c r="AC3005" s="226"/>
      <x:c r="AE3005" s="222"/>
      <x:c r="AF3005" s="226"/>
      <x:c r="AH3005" s="222"/>
      <x:c r="AI3005" s="23"/>
      <x:c r="AJ3005" s="222"/>
      <x:c r="AK3005" s="222"/>
      <x:c r="AM3005" s="226"/>
      <x:c r="AN3005" s="222"/>
      <x:c r="AO3005" s="222"/>
    </x:row>
    <x:row r="3006" spans="1:57" x14ac:dyDescent="0.3">
      <x:c r="J3006" s="23"/>
      <x:c r="M3006" s="226"/>
      <x:c r="Q3006" s="23"/>
      <x:c r="R3006" s="23"/>
      <x:c r="T3006" s="226"/>
      <x:c r="U3006" s="226"/>
      <x:c r="V3006" s="226"/>
      <x:c r="W3006" s="226"/>
      <x:c r="X3006" s="226"/>
      <x:c r="Y3006" s="226"/>
      <x:c r="Z3006" s="226"/>
      <x:c r="AA3006" s="226"/>
      <x:c r="AC3006" s="226"/>
      <x:c r="AE3006" s="222"/>
      <x:c r="AF3006" s="226"/>
      <x:c r="AH3006" s="222"/>
      <x:c r="AI3006" s="23"/>
      <x:c r="AJ3006" s="222"/>
      <x:c r="AK3006" s="222"/>
      <x:c r="AM3006" s="226"/>
      <x:c r="AN3006" s="222"/>
      <x:c r="AO3006" s="222"/>
    </x:row>
    <x:row r="3007" spans="1:57" x14ac:dyDescent="0.3">
      <x:c r="J3007" s="23"/>
      <x:c r="M3007" s="226"/>
      <x:c r="Q3007" s="23"/>
      <x:c r="R3007" s="23"/>
      <x:c r="T3007" s="226"/>
      <x:c r="U3007" s="226"/>
      <x:c r="V3007" s="226"/>
      <x:c r="W3007" s="226"/>
      <x:c r="X3007" s="226"/>
      <x:c r="Y3007" s="226"/>
      <x:c r="Z3007" s="226"/>
      <x:c r="AA3007" s="226"/>
      <x:c r="AC3007" s="226"/>
      <x:c r="AE3007" s="222"/>
      <x:c r="AF3007" s="226"/>
      <x:c r="AH3007" s="222"/>
      <x:c r="AI3007" s="23"/>
      <x:c r="AJ3007" s="226"/>
      <x:c r="AK3007" s="226"/>
      <x:c r="AM3007" s="226"/>
      <x:c r="AN3007" s="226"/>
      <x:c r="AO3007" s="226"/>
    </x:row>
    <x:row r="3008" spans="1:57" x14ac:dyDescent="0.3">
      <x:c r="J3008" s="23"/>
      <x:c r="M3008" s="226"/>
      <x:c r="Q3008" s="23"/>
      <x:c r="R3008" s="23"/>
      <x:c r="T3008" s="226"/>
      <x:c r="U3008" s="226"/>
      <x:c r="V3008" s="226"/>
      <x:c r="W3008" s="226"/>
      <x:c r="X3008" s="226"/>
      <x:c r="Y3008" s="226"/>
      <x:c r="Z3008" s="226"/>
      <x:c r="AA3008" s="226"/>
      <x:c r="AC3008" s="226"/>
      <x:c r="AE3008" s="226"/>
      <x:c r="AF3008" s="226"/>
      <x:c r="AH3008" s="222"/>
      <x:c r="AI3008" s="23"/>
      <x:c r="AJ3008" s="222"/>
      <x:c r="AK3008" s="222"/>
      <x:c r="AM3008" s="226"/>
      <x:c r="AN3008" s="222"/>
      <x:c r="AO3008" s="222"/>
    </x:row>
    <x:row r="3009" spans="1:57" x14ac:dyDescent="0.3">
      <x:c r="J3009" s="23"/>
      <x:c r="Q3009" s="23"/>
      <x:c r="R3009" s="23"/>
      <x:c r="T3009" s="226"/>
      <x:c r="U3009" s="226"/>
      <x:c r="V3009" s="226"/>
      <x:c r="W3009" s="226"/>
      <x:c r="X3009" s="226"/>
      <x:c r="Y3009" s="226"/>
      <x:c r="Z3009" s="226"/>
      <x:c r="AA3009" s="226"/>
      <x:c r="AC3009" s="226"/>
      <x:c r="AE3009" s="222"/>
      <x:c r="AF3009" s="226"/>
      <x:c r="AH3009" s="222"/>
      <x:c r="AI3009" s="23"/>
      <x:c r="AJ3009" s="222"/>
      <x:c r="AK3009" s="222"/>
      <x:c r="AM3009" s="226"/>
      <x:c r="AN3009" s="222"/>
      <x:c r="AO3009" s="222"/>
    </x:row>
    <x:row r="3010" spans="1:57" x14ac:dyDescent="0.3">
      <x:c r="J3010" s="23"/>
      <x:c r="Q3010" s="23"/>
      <x:c r="R3010" s="23"/>
      <x:c r="T3010" s="226"/>
      <x:c r="U3010" s="226"/>
      <x:c r="V3010" s="226"/>
      <x:c r="W3010" s="226"/>
      <x:c r="X3010" s="226"/>
      <x:c r="Y3010" s="226"/>
      <x:c r="Z3010" s="226"/>
      <x:c r="AA3010" s="226"/>
      <x:c r="AC3010" s="226"/>
      <x:c r="AE3010" s="222"/>
      <x:c r="AF3010" s="226"/>
      <x:c r="AH3010" s="222"/>
      <x:c r="AI3010" s="23"/>
      <x:c r="AJ3010" s="222"/>
      <x:c r="AK3010" s="222"/>
      <x:c r="AM3010" s="226"/>
      <x:c r="AN3010" s="222"/>
      <x:c r="AO3010" s="222"/>
    </x:row>
    <x:row r="3011" spans="1:57" x14ac:dyDescent="0.3">
      <x:c r="J3011" s="23"/>
      <x:c r="M3011" s="226"/>
      <x:c r="Q3011" s="23"/>
      <x:c r="R3011" s="23"/>
      <x:c r="T3011" s="226"/>
      <x:c r="U3011" s="226"/>
      <x:c r="V3011" s="226"/>
      <x:c r="W3011" s="226"/>
      <x:c r="X3011" s="226"/>
      <x:c r="Y3011" s="226"/>
      <x:c r="Z3011" s="226"/>
      <x:c r="AA3011" s="226"/>
      <x:c r="AC3011" s="226"/>
      <x:c r="AE3011" s="222"/>
      <x:c r="AF3011" s="226"/>
      <x:c r="AH3011" s="222"/>
      <x:c r="AI3011" s="23"/>
      <x:c r="AJ3011" s="222"/>
      <x:c r="AK3011" s="222"/>
      <x:c r="AM3011" s="226"/>
      <x:c r="AN3011" s="222"/>
      <x:c r="AO3011" s="222"/>
    </x:row>
    <x:row r="3012" spans="1:57" x14ac:dyDescent="0.3">
      <x:c r="J3012" s="23"/>
      <x:c r="M3012" s="226"/>
      <x:c r="Q3012" s="23"/>
      <x:c r="R3012" s="23"/>
      <x:c r="T3012" s="226"/>
      <x:c r="U3012" s="226"/>
      <x:c r="V3012" s="226"/>
      <x:c r="W3012" s="226"/>
      <x:c r="X3012" s="226"/>
      <x:c r="Y3012" s="226"/>
      <x:c r="Z3012" s="226"/>
      <x:c r="AA3012" s="226"/>
      <x:c r="AC3012" s="226"/>
      <x:c r="AE3012" s="226"/>
      <x:c r="AF3012" s="226"/>
      <x:c r="AH3012" s="222"/>
      <x:c r="AI3012" s="23"/>
      <x:c r="AJ3012" s="222"/>
      <x:c r="AK3012" s="222"/>
      <x:c r="AM3012" s="226"/>
      <x:c r="AN3012" s="222"/>
      <x:c r="AO3012" s="222"/>
    </x:row>
    <x:row r="3013" spans="1:57" x14ac:dyDescent="0.3">
      <x:c r="J3013" s="23"/>
      <x:c r="Q3013" s="23"/>
      <x:c r="R3013" s="23"/>
      <x:c r="T3013" s="226"/>
      <x:c r="U3013" s="226"/>
      <x:c r="V3013" s="226"/>
      <x:c r="W3013" s="226"/>
      <x:c r="X3013" s="226"/>
      <x:c r="Y3013" s="226"/>
      <x:c r="Z3013" s="226"/>
      <x:c r="AA3013" s="226"/>
      <x:c r="AC3013" s="226"/>
      <x:c r="AE3013" s="226"/>
      <x:c r="AF3013" s="226"/>
      <x:c r="AH3013" s="222"/>
      <x:c r="AI3013" s="23"/>
      <x:c r="AJ3013" s="222"/>
      <x:c r="AK3013" s="222"/>
      <x:c r="AM3013" s="226"/>
      <x:c r="AN3013" s="222"/>
      <x:c r="AO3013" s="222"/>
    </x:row>
    <x:row r="3014" spans="1:57" x14ac:dyDescent="0.3">
      <x:c r="J3014" s="23"/>
      <x:c r="M3014" s="226"/>
      <x:c r="Q3014" s="23"/>
      <x:c r="R3014" s="23"/>
      <x:c r="T3014" s="226"/>
      <x:c r="U3014" s="226"/>
      <x:c r="V3014" s="226"/>
      <x:c r="W3014" s="226"/>
      <x:c r="X3014" s="226"/>
      <x:c r="Y3014" s="226"/>
      <x:c r="Z3014" s="226"/>
      <x:c r="AA3014" s="226"/>
      <x:c r="AC3014" s="226"/>
      <x:c r="AE3014" s="222"/>
      <x:c r="AF3014" s="226"/>
      <x:c r="AH3014" s="222"/>
      <x:c r="AI3014" s="23"/>
      <x:c r="AJ3014" s="222"/>
      <x:c r="AK3014" s="222"/>
      <x:c r="AM3014" s="226"/>
      <x:c r="AN3014" s="222"/>
      <x:c r="AO3014" s="222"/>
    </x:row>
    <x:row r="3015" spans="1:57" x14ac:dyDescent="0.3">
      <x:c r="J3015" s="23"/>
      <x:c r="Q3015" s="23"/>
      <x:c r="R3015" s="23"/>
      <x:c r="T3015" s="226"/>
      <x:c r="U3015" s="226"/>
      <x:c r="V3015" s="226"/>
      <x:c r="W3015" s="226"/>
      <x:c r="X3015" s="226"/>
      <x:c r="Y3015" s="226"/>
      <x:c r="Z3015" s="226"/>
      <x:c r="AA3015" s="226"/>
      <x:c r="AC3015" s="226"/>
      <x:c r="AE3015" s="222"/>
      <x:c r="AF3015" s="226"/>
      <x:c r="AH3015" s="222"/>
      <x:c r="AI3015" s="23"/>
      <x:c r="AJ3015" s="222"/>
      <x:c r="AK3015" s="222"/>
      <x:c r="AM3015" s="226"/>
      <x:c r="AN3015" s="222"/>
      <x:c r="AO3015" s="222"/>
    </x:row>
    <x:row r="3016" spans="1:57" x14ac:dyDescent="0.3">
      <x:c r="J3016" s="23"/>
      <x:c r="M3016" s="226"/>
      <x:c r="Q3016" s="23"/>
      <x:c r="R3016" s="23"/>
      <x:c r="T3016" s="226"/>
      <x:c r="U3016" s="226"/>
      <x:c r="V3016" s="226"/>
      <x:c r="W3016" s="226"/>
      <x:c r="X3016" s="226"/>
      <x:c r="Y3016" s="226"/>
      <x:c r="Z3016" s="226"/>
      <x:c r="AA3016" s="226"/>
      <x:c r="AC3016" s="226"/>
      <x:c r="AE3016" s="222"/>
      <x:c r="AF3016" s="226"/>
      <x:c r="AH3016" s="222"/>
      <x:c r="AI3016" s="23"/>
      <x:c r="AJ3016" s="222"/>
      <x:c r="AK3016" s="222"/>
      <x:c r="AM3016" s="226"/>
      <x:c r="AN3016" s="222"/>
      <x:c r="AO3016" s="222"/>
    </x:row>
    <x:row r="3017" spans="1:57" x14ac:dyDescent="0.3">
      <x:c r="J3017" s="23"/>
      <x:c r="Q3017" s="23"/>
      <x:c r="R3017" s="23"/>
      <x:c r="T3017" s="226"/>
      <x:c r="U3017" s="226"/>
      <x:c r="V3017" s="226"/>
      <x:c r="W3017" s="226"/>
      <x:c r="X3017" s="226"/>
      <x:c r="Y3017" s="226"/>
      <x:c r="Z3017" s="226"/>
      <x:c r="AA3017" s="226"/>
      <x:c r="AC3017" s="226"/>
      <x:c r="AE3017" s="222"/>
      <x:c r="AF3017" s="226"/>
      <x:c r="AH3017" s="222"/>
      <x:c r="AI3017" s="23"/>
      <x:c r="AJ3017" s="222"/>
      <x:c r="AK3017" s="222"/>
      <x:c r="AM3017" s="226"/>
      <x:c r="AN3017" s="222"/>
      <x:c r="AO3017" s="222"/>
    </x:row>
    <x:row r="3018" spans="1:57" x14ac:dyDescent="0.3">
      <x:c r="J3018" s="23"/>
      <x:c r="M3018" s="226"/>
      <x:c r="Q3018" s="23"/>
      <x:c r="R3018" s="23"/>
      <x:c r="T3018" s="226"/>
      <x:c r="U3018" s="226"/>
      <x:c r="V3018" s="226"/>
      <x:c r="W3018" s="226"/>
      <x:c r="X3018" s="226"/>
      <x:c r="Y3018" s="226"/>
      <x:c r="Z3018" s="226"/>
      <x:c r="AA3018" s="226"/>
      <x:c r="AC3018" s="226"/>
      <x:c r="AE3018" s="222"/>
      <x:c r="AF3018" s="226"/>
      <x:c r="AH3018" s="222"/>
      <x:c r="AI3018" s="23"/>
      <x:c r="AJ3018" s="222"/>
      <x:c r="AK3018" s="222"/>
      <x:c r="AM3018" s="226"/>
      <x:c r="AN3018" s="222"/>
      <x:c r="AO3018" s="222"/>
    </x:row>
    <x:row r="3019" spans="1:57" x14ac:dyDescent="0.3">
      <x:c r="J3019" s="23"/>
      <x:c r="M3019" s="226"/>
      <x:c r="Q3019" s="23"/>
      <x:c r="R3019" s="23"/>
      <x:c r="T3019" s="226"/>
      <x:c r="U3019" s="226"/>
      <x:c r="V3019" s="226"/>
      <x:c r="W3019" s="226"/>
      <x:c r="X3019" s="226"/>
      <x:c r="Y3019" s="226"/>
      <x:c r="Z3019" s="226"/>
      <x:c r="AA3019" s="226"/>
      <x:c r="AC3019" s="226"/>
      <x:c r="AE3019" s="222"/>
      <x:c r="AF3019" s="226"/>
      <x:c r="AH3019" s="222"/>
      <x:c r="AI3019" s="23"/>
      <x:c r="AJ3019" s="222"/>
      <x:c r="AK3019" s="222"/>
      <x:c r="AM3019" s="226"/>
      <x:c r="AN3019" s="222"/>
      <x:c r="AO3019" s="222"/>
    </x:row>
    <x:row r="3020" spans="1:57" x14ac:dyDescent="0.3">
      <x:c r="J3020" s="23"/>
      <x:c r="M3020" s="226"/>
      <x:c r="Q3020" s="23"/>
      <x:c r="R3020" s="23"/>
      <x:c r="T3020" s="226"/>
      <x:c r="U3020" s="226"/>
      <x:c r="V3020" s="226"/>
      <x:c r="W3020" s="226"/>
      <x:c r="X3020" s="226"/>
      <x:c r="Y3020" s="226"/>
      <x:c r="Z3020" s="226"/>
      <x:c r="AA3020" s="226"/>
      <x:c r="AC3020" s="226"/>
      <x:c r="AE3020" s="222"/>
      <x:c r="AF3020" s="226"/>
      <x:c r="AH3020" s="222"/>
      <x:c r="AI3020" s="23"/>
      <x:c r="AJ3020" s="222"/>
      <x:c r="AK3020" s="222"/>
      <x:c r="AM3020" s="226"/>
      <x:c r="AN3020" s="222"/>
      <x:c r="AO3020" s="222"/>
    </x:row>
    <x:row r="3021" spans="1:57" x14ac:dyDescent="0.3">
      <x:c r="J3021" s="23"/>
      <x:c r="M3021" s="226"/>
      <x:c r="Q3021" s="23"/>
      <x:c r="R3021" s="23"/>
      <x:c r="T3021" s="226"/>
      <x:c r="U3021" s="226"/>
      <x:c r="V3021" s="226"/>
      <x:c r="W3021" s="226"/>
      <x:c r="X3021" s="226"/>
      <x:c r="Y3021" s="226"/>
      <x:c r="Z3021" s="226"/>
      <x:c r="AA3021" s="226"/>
      <x:c r="AC3021" s="226"/>
      <x:c r="AE3021" s="222"/>
      <x:c r="AF3021" s="226"/>
      <x:c r="AH3021" s="222"/>
      <x:c r="AI3021" s="23"/>
      <x:c r="AJ3021" s="222"/>
      <x:c r="AK3021" s="222"/>
      <x:c r="AM3021" s="226"/>
      <x:c r="AN3021" s="222"/>
      <x:c r="AO3021" s="222"/>
    </x:row>
    <x:row r="3022" spans="1:57" x14ac:dyDescent="0.3">
      <x:c r="J3022" s="23"/>
      <x:c r="Q3022" s="23"/>
      <x:c r="R3022" s="23"/>
      <x:c r="T3022" s="226"/>
      <x:c r="U3022" s="226"/>
      <x:c r="V3022" s="226"/>
      <x:c r="W3022" s="226"/>
      <x:c r="X3022" s="226"/>
      <x:c r="Y3022" s="226"/>
      <x:c r="Z3022" s="226"/>
      <x:c r="AA3022" s="226"/>
      <x:c r="AC3022" s="226"/>
      <x:c r="AE3022" s="226"/>
      <x:c r="AF3022" s="226"/>
      <x:c r="AH3022" s="222"/>
      <x:c r="AI3022" s="23"/>
      <x:c r="AJ3022" s="222"/>
      <x:c r="AK3022" s="222"/>
      <x:c r="AM3022" s="226"/>
      <x:c r="AN3022" s="222"/>
      <x:c r="AO3022" s="222"/>
    </x:row>
    <x:row r="3023" spans="1:57" x14ac:dyDescent="0.3">
      <x:c r="J3023" s="23"/>
      <x:c r="Q3023" s="23"/>
      <x:c r="R3023" s="23"/>
      <x:c r="T3023" s="226"/>
      <x:c r="U3023" s="226"/>
      <x:c r="V3023" s="226"/>
      <x:c r="W3023" s="226"/>
      <x:c r="X3023" s="226"/>
      <x:c r="Y3023" s="226"/>
      <x:c r="Z3023" s="226"/>
      <x:c r="AA3023" s="226"/>
      <x:c r="AC3023" s="226"/>
      <x:c r="AE3023" s="222"/>
      <x:c r="AF3023" s="226"/>
      <x:c r="AH3023" s="222"/>
      <x:c r="AI3023" s="23"/>
      <x:c r="AJ3023" s="222"/>
      <x:c r="AK3023" s="222"/>
      <x:c r="AM3023" s="226"/>
      <x:c r="AN3023" s="222"/>
      <x:c r="AO3023" s="222"/>
    </x:row>
    <x:row r="3024" spans="1:57" x14ac:dyDescent="0.3">
      <x:c r="J3024" s="23"/>
      <x:c r="Q3024" s="23"/>
      <x:c r="R3024" s="23"/>
      <x:c r="T3024" s="226"/>
      <x:c r="U3024" s="226"/>
      <x:c r="V3024" s="226"/>
      <x:c r="W3024" s="226"/>
      <x:c r="X3024" s="226"/>
      <x:c r="Y3024" s="226"/>
      <x:c r="Z3024" s="226"/>
      <x:c r="AA3024" s="226"/>
      <x:c r="AC3024" s="226"/>
      <x:c r="AE3024" s="222"/>
      <x:c r="AF3024" s="226"/>
      <x:c r="AH3024" s="222"/>
      <x:c r="AI3024" s="23"/>
      <x:c r="AJ3024" s="222"/>
      <x:c r="AK3024" s="222"/>
      <x:c r="AM3024" s="226"/>
      <x:c r="AN3024" s="222"/>
      <x:c r="AO3024" s="222"/>
    </x:row>
    <x:row r="3025" spans="1:57" x14ac:dyDescent="0.3">
      <x:c r="J3025" s="23"/>
      <x:c r="M3025" s="226"/>
      <x:c r="Q3025" s="23"/>
      <x:c r="R3025" s="23"/>
      <x:c r="T3025" s="226"/>
      <x:c r="U3025" s="226"/>
      <x:c r="V3025" s="226"/>
      <x:c r="W3025" s="226"/>
      <x:c r="X3025" s="226"/>
      <x:c r="Y3025" s="226"/>
      <x:c r="Z3025" s="226"/>
      <x:c r="AA3025" s="226"/>
      <x:c r="AC3025" s="226"/>
      <x:c r="AE3025" s="226"/>
      <x:c r="AF3025" s="226"/>
      <x:c r="AH3025" s="222"/>
      <x:c r="AI3025" s="23"/>
      <x:c r="AJ3025" s="222"/>
      <x:c r="AK3025" s="222"/>
      <x:c r="AM3025" s="226"/>
      <x:c r="AN3025" s="222"/>
      <x:c r="AO3025" s="222"/>
    </x:row>
    <x:row r="3026" spans="1:57" x14ac:dyDescent="0.3">
      <x:c r="J3026" s="23"/>
      <x:c r="M3026" s="226"/>
      <x:c r="Q3026" s="23"/>
      <x:c r="R3026" s="23"/>
      <x:c r="T3026" s="226"/>
      <x:c r="U3026" s="226"/>
      <x:c r="V3026" s="226"/>
      <x:c r="W3026" s="226"/>
      <x:c r="X3026" s="226"/>
      <x:c r="Y3026" s="226"/>
      <x:c r="Z3026" s="226"/>
      <x:c r="AA3026" s="226"/>
      <x:c r="AC3026" s="226"/>
      <x:c r="AE3026" s="222"/>
      <x:c r="AF3026" s="226"/>
      <x:c r="AH3026" s="222"/>
      <x:c r="AI3026" s="23"/>
      <x:c r="AJ3026" s="222"/>
      <x:c r="AK3026" s="222"/>
      <x:c r="AM3026" s="226"/>
      <x:c r="AN3026" s="222"/>
      <x:c r="AO3026" s="222"/>
    </x:row>
    <x:row r="3027" spans="1:57" x14ac:dyDescent="0.3">
      <x:c r="J3027" s="23"/>
      <x:c r="Q3027" s="23"/>
      <x:c r="R3027" s="23"/>
      <x:c r="T3027" s="226"/>
      <x:c r="U3027" s="226"/>
      <x:c r="V3027" s="226"/>
      <x:c r="W3027" s="226"/>
      <x:c r="X3027" s="226"/>
      <x:c r="Y3027" s="226"/>
      <x:c r="Z3027" s="226"/>
      <x:c r="AA3027" s="226"/>
      <x:c r="AC3027" s="226"/>
      <x:c r="AE3027" s="222"/>
      <x:c r="AF3027" s="226"/>
      <x:c r="AH3027" s="222"/>
      <x:c r="AI3027" s="23"/>
      <x:c r="AJ3027" s="222"/>
      <x:c r="AK3027" s="222"/>
      <x:c r="AM3027" s="226"/>
      <x:c r="AN3027" s="222"/>
      <x:c r="AO3027" s="222"/>
    </x:row>
    <x:row r="3028" spans="1:57" x14ac:dyDescent="0.3">
      <x:c r="J3028" s="23"/>
      <x:c r="Q3028" s="23"/>
      <x:c r="R3028" s="23"/>
      <x:c r="T3028" s="226"/>
      <x:c r="U3028" s="226"/>
      <x:c r="V3028" s="226"/>
      <x:c r="W3028" s="226"/>
      <x:c r="X3028" s="226"/>
      <x:c r="Y3028" s="226"/>
      <x:c r="Z3028" s="226"/>
      <x:c r="AA3028" s="226"/>
      <x:c r="AC3028" s="226"/>
      <x:c r="AE3028" s="222"/>
      <x:c r="AF3028" s="226"/>
      <x:c r="AH3028" s="222"/>
      <x:c r="AI3028" s="23"/>
      <x:c r="AJ3028" s="222"/>
      <x:c r="AK3028" s="222"/>
      <x:c r="AM3028" s="226"/>
      <x:c r="AN3028" s="222"/>
      <x:c r="AO3028" s="222"/>
    </x:row>
    <x:row r="3029" spans="1:57" x14ac:dyDescent="0.3">
      <x:c r="J3029" s="23"/>
      <x:c r="Q3029" s="23"/>
      <x:c r="R3029" s="23"/>
      <x:c r="T3029" s="226"/>
      <x:c r="U3029" s="226"/>
      <x:c r="V3029" s="226"/>
      <x:c r="W3029" s="226"/>
      <x:c r="X3029" s="226"/>
      <x:c r="Y3029" s="226"/>
      <x:c r="Z3029" s="226"/>
      <x:c r="AA3029" s="226"/>
      <x:c r="AC3029" s="226"/>
      <x:c r="AE3029" s="222"/>
      <x:c r="AF3029" s="226"/>
      <x:c r="AH3029" s="222"/>
      <x:c r="AI3029" s="23"/>
      <x:c r="AJ3029" s="222"/>
      <x:c r="AK3029" s="222"/>
      <x:c r="AM3029" s="226"/>
      <x:c r="AN3029" s="222"/>
      <x:c r="AO3029" s="222"/>
    </x:row>
    <x:row r="3030" spans="1:57" x14ac:dyDescent="0.3">
      <x:c r="J3030" s="23"/>
      <x:c r="M3030" s="226"/>
      <x:c r="Q3030" s="23"/>
      <x:c r="R3030" s="23"/>
      <x:c r="T3030" s="226"/>
      <x:c r="U3030" s="226"/>
      <x:c r="V3030" s="226"/>
      <x:c r="W3030" s="226"/>
      <x:c r="X3030" s="226"/>
      <x:c r="Y3030" s="226"/>
      <x:c r="Z3030" s="226"/>
      <x:c r="AA3030" s="226"/>
      <x:c r="AC3030" s="226"/>
      <x:c r="AE3030" s="222"/>
      <x:c r="AF3030" s="226"/>
      <x:c r="AH3030" s="222"/>
      <x:c r="AI3030" s="23"/>
      <x:c r="AJ3030" s="222"/>
      <x:c r="AK3030" s="222"/>
      <x:c r="AM3030" s="226"/>
      <x:c r="AN3030" s="222"/>
      <x:c r="AO3030" s="222"/>
    </x:row>
    <x:row r="3031" spans="1:57" x14ac:dyDescent="0.3">
      <x:c r="J3031" s="23"/>
      <x:c r="Q3031" s="23"/>
      <x:c r="R3031" s="23"/>
      <x:c r="T3031" s="226"/>
      <x:c r="U3031" s="226"/>
      <x:c r="V3031" s="226"/>
      <x:c r="W3031" s="226"/>
      <x:c r="X3031" s="226"/>
      <x:c r="Y3031" s="226"/>
      <x:c r="Z3031" s="226"/>
      <x:c r="AA3031" s="226"/>
      <x:c r="AC3031" s="226"/>
      <x:c r="AE3031" s="222"/>
      <x:c r="AF3031" s="226"/>
      <x:c r="AH3031" s="222"/>
      <x:c r="AI3031" s="23"/>
      <x:c r="AJ3031" s="222"/>
      <x:c r="AK3031" s="222"/>
      <x:c r="AM3031" s="226"/>
      <x:c r="AN3031" s="222"/>
      <x:c r="AO3031" s="222"/>
    </x:row>
    <x:row r="3032" spans="1:57" x14ac:dyDescent="0.3">
      <x:c r="J3032" s="23"/>
      <x:c r="M3032" s="226"/>
      <x:c r="Q3032" s="23"/>
      <x:c r="R3032" s="23"/>
      <x:c r="T3032" s="226"/>
      <x:c r="U3032" s="226"/>
      <x:c r="V3032" s="226"/>
      <x:c r="W3032" s="226"/>
      <x:c r="X3032" s="226"/>
      <x:c r="Y3032" s="226"/>
      <x:c r="Z3032" s="226"/>
      <x:c r="AA3032" s="226"/>
      <x:c r="AC3032" s="226"/>
      <x:c r="AE3032" s="222"/>
      <x:c r="AF3032" s="226"/>
      <x:c r="AH3032" s="222"/>
      <x:c r="AI3032" s="23"/>
      <x:c r="AJ3032" s="222"/>
      <x:c r="AK3032" s="222"/>
      <x:c r="AM3032" s="226"/>
      <x:c r="AN3032" s="222"/>
      <x:c r="AO3032" s="222"/>
    </x:row>
    <x:row r="3033" spans="1:57" x14ac:dyDescent="0.3">
      <x:c r="J3033" s="23"/>
      <x:c r="M3033" s="226"/>
      <x:c r="Q3033" s="23"/>
      <x:c r="R3033" s="23"/>
      <x:c r="T3033" s="226"/>
      <x:c r="U3033" s="226"/>
      <x:c r="V3033" s="226"/>
      <x:c r="W3033" s="226"/>
      <x:c r="X3033" s="226"/>
      <x:c r="Y3033" s="226"/>
      <x:c r="Z3033" s="226"/>
      <x:c r="AA3033" s="226"/>
      <x:c r="AC3033" s="226"/>
      <x:c r="AE3033" s="226"/>
      <x:c r="AF3033" s="226"/>
      <x:c r="AH3033" s="222"/>
      <x:c r="AI3033" s="23"/>
      <x:c r="AJ3033" s="222"/>
      <x:c r="AK3033" s="222"/>
      <x:c r="AM3033" s="226"/>
      <x:c r="AN3033" s="222"/>
      <x:c r="AO3033" s="222"/>
    </x:row>
    <x:row r="3034" spans="1:57" x14ac:dyDescent="0.3">
      <x:c r="J3034" s="23"/>
      <x:c r="M3034" s="226"/>
      <x:c r="Q3034" s="23"/>
      <x:c r="R3034" s="23"/>
      <x:c r="T3034" s="226"/>
      <x:c r="U3034" s="226"/>
      <x:c r="V3034" s="226"/>
      <x:c r="W3034" s="226"/>
      <x:c r="X3034" s="226"/>
      <x:c r="Y3034" s="226"/>
      <x:c r="Z3034" s="226"/>
      <x:c r="AA3034" s="226"/>
      <x:c r="AC3034" s="226"/>
      <x:c r="AE3034" s="226"/>
      <x:c r="AF3034" s="226"/>
      <x:c r="AH3034" s="222"/>
      <x:c r="AI3034" s="23"/>
      <x:c r="AJ3034" s="222"/>
      <x:c r="AK3034" s="222"/>
      <x:c r="AM3034" s="226"/>
      <x:c r="AN3034" s="222"/>
      <x:c r="AO3034" s="222"/>
    </x:row>
    <x:row r="3035" spans="1:57" x14ac:dyDescent="0.3">
      <x:c r="J3035" s="23"/>
      <x:c r="M3035" s="226"/>
      <x:c r="Q3035" s="23"/>
      <x:c r="R3035" s="23"/>
      <x:c r="T3035" s="226"/>
      <x:c r="U3035" s="226"/>
      <x:c r="V3035" s="226"/>
      <x:c r="W3035" s="226"/>
      <x:c r="X3035" s="226"/>
      <x:c r="Y3035" s="226"/>
      <x:c r="Z3035" s="226"/>
      <x:c r="AA3035" s="226"/>
      <x:c r="AC3035" s="226"/>
      <x:c r="AE3035" s="226"/>
      <x:c r="AF3035" s="226"/>
      <x:c r="AH3035" s="222"/>
      <x:c r="AI3035" s="23"/>
      <x:c r="AJ3035" s="226"/>
      <x:c r="AK3035" s="226"/>
      <x:c r="AM3035" s="226"/>
      <x:c r="AN3035" s="226"/>
      <x:c r="AO3035" s="226"/>
    </x:row>
    <x:row r="3036" spans="1:57" x14ac:dyDescent="0.3">
      <x:c r="J3036" s="23"/>
      <x:c r="M3036" s="226"/>
      <x:c r="Q3036" s="23"/>
      <x:c r="R3036" s="23"/>
      <x:c r="T3036" s="226"/>
      <x:c r="U3036" s="226"/>
      <x:c r="V3036" s="226"/>
      <x:c r="W3036" s="226"/>
      <x:c r="X3036" s="226"/>
      <x:c r="Y3036" s="226"/>
      <x:c r="Z3036" s="226"/>
      <x:c r="AA3036" s="226"/>
      <x:c r="AC3036" s="226"/>
      <x:c r="AE3036" s="222"/>
      <x:c r="AF3036" s="226"/>
      <x:c r="AH3036" s="222"/>
      <x:c r="AI3036" s="23"/>
      <x:c r="AJ3036" s="222"/>
      <x:c r="AK3036" s="222"/>
      <x:c r="AM3036" s="226"/>
      <x:c r="AN3036" s="222"/>
      <x:c r="AO3036" s="222"/>
    </x:row>
    <x:row r="3037" spans="1:57" x14ac:dyDescent="0.3">
      <x:c r="J3037" s="23"/>
      <x:c r="M3037" s="226"/>
      <x:c r="Q3037" s="23"/>
      <x:c r="R3037" s="23"/>
      <x:c r="T3037" s="226"/>
      <x:c r="U3037" s="226"/>
      <x:c r="V3037" s="226"/>
      <x:c r="W3037" s="226"/>
      <x:c r="X3037" s="226"/>
      <x:c r="Y3037" s="226"/>
      <x:c r="Z3037" s="226"/>
      <x:c r="AA3037" s="226"/>
      <x:c r="AC3037" s="226"/>
      <x:c r="AE3037" s="222"/>
      <x:c r="AF3037" s="226"/>
      <x:c r="AH3037" s="222"/>
      <x:c r="AI3037" s="23"/>
      <x:c r="AJ3037" s="222"/>
      <x:c r="AK3037" s="222"/>
      <x:c r="AM3037" s="226"/>
      <x:c r="AN3037" s="222"/>
      <x:c r="AO3037" s="222"/>
    </x:row>
    <x:row r="3038" spans="1:57" x14ac:dyDescent="0.3">
      <x:c r="J3038" s="23"/>
      <x:c r="M3038" s="226"/>
      <x:c r="Q3038" s="23"/>
      <x:c r="R3038" s="23"/>
      <x:c r="T3038" s="226"/>
      <x:c r="U3038" s="226"/>
      <x:c r="V3038" s="226"/>
      <x:c r="W3038" s="226"/>
      <x:c r="X3038" s="226"/>
      <x:c r="Y3038" s="226"/>
      <x:c r="Z3038" s="226"/>
      <x:c r="AA3038" s="226"/>
      <x:c r="AC3038" s="226"/>
      <x:c r="AE3038" s="226"/>
      <x:c r="AF3038" s="226"/>
      <x:c r="AH3038" s="222"/>
      <x:c r="AI3038" s="23"/>
      <x:c r="AJ3038" s="222"/>
      <x:c r="AK3038" s="222"/>
      <x:c r="AM3038" s="226"/>
      <x:c r="AN3038" s="222"/>
      <x:c r="AO3038" s="222"/>
    </x:row>
    <x:row r="3039" spans="1:57" x14ac:dyDescent="0.3">
      <x:c r="J3039" s="23"/>
      <x:c r="M3039" s="226"/>
      <x:c r="Q3039" s="23"/>
      <x:c r="R3039" s="23"/>
      <x:c r="T3039" s="226"/>
      <x:c r="U3039" s="226"/>
      <x:c r="V3039" s="226"/>
      <x:c r="W3039" s="226"/>
      <x:c r="X3039" s="226"/>
      <x:c r="Y3039" s="226"/>
      <x:c r="Z3039" s="226"/>
      <x:c r="AA3039" s="226"/>
      <x:c r="AC3039" s="226"/>
      <x:c r="AE3039" s="222"/>
      <x:c r="AF3039" s="226"/>
      <x:c r="AH3039" s="222"/>
      <x:c r="AI3039" s="23"/>
      <x:c r="AJ3039" s="222"/>
      <x:c r="AK3039" s="222"/>
      <x:c r="AM3039" s="226"/>
      <x:c r="AN3039" s="222"/>
      <x:c r="AO3039" s="222"/>
    </x:row>
    <x:row r="3040" spans="1:57" x14ac:dyDescent="0.3">
      <x:c r="J3040" s="23"/>
      <x:c r="Q3040" s="23"/>
      <x:c r="R3040" s="23"/>
      <x:c r="T3040" s="226"/>
      <x:c r="U3040" s="226"/>
      <x:c r="V3040" s="226"/>
      <x:c r="W3040" s="226"/>
      <x:c r="X3040" s="226"/>
      <x:c r="Y3040" s="226"/>
      <x:c r="Z3040" s="226"/>
      <x:c r="AA3040" s="226"/>
      <x:c r="AC3040" s="226"/>
      <x:c r="AE3040" s="222"/>
      <x:c r="AF3040" s="226"/>
      <x:c r="AH3040" s="222"/>
      <x:c r="AI3040" s="23"/>
      <x:c r="AJ3040" s="222"/>
      <x:c r="AK3040" s="222"/>
      <x:c r="AM3040" s="226"/>
      <x:c r="AN3040" s="222"/>
      <x:c r="AO3040" s="222"/>
    </x:row>
    <x:row r="3041" spans="1:57" x14ac:dyDescent="0.3">
      <x:c r="J3041" s="23"/>
      <x:c r="Q3041" s="23"/>
      <x:c r="R3041" s="23"/>
      <x:c r="T3041" s="226"/>
      <x:c r="U3041" s="226"/>
      <x:c r="V3041" s="226"/>
      <x:c r="W3041" s="226"/>
      <x:c r="X3041" s="226"/>
      <x:c r="Y3041" s="226"/>
      <x:c r="Z3041" s="226"/>
      <x:c r="AA3041" s="226"/>
      <x:c r="AC3041" s="226"/>
      <x:c r="AE3041" s="222"/>
      <x:c r="AF3041" s="226"/>
      <x:c r="AH3041" s="222"/>
      <x:c r="AI3041" s="23"/>
      <x:c r="AJ3041" s="222"/>
      <x:c r="AK3041" s="222"/>
      <x:c r="AM3041" s="226"/>
      <x:c r="AN3041" s="222"/>
      <x:c r="AO3041" s="222"/>
    </x:row>
    <x:row r="3042" spans="1:57" x14ac:dyDescent="0.3">
      <x:c r="J3042" s="23"/>
      <x:c r="Q3042" s="23"/>
      <x:c r="R3042" s="23"/>
      <x:c r="T3042" s="226"/>
      <x:c r="U3042" s="226"/>
      <x:c r="V3042" s="226"/>
      <x:c r="W3042" s="226"/>
      <x:c r="X3042" s="226"/>
      <x:c r="Y3042" s="226"/>
      <x:c r="Z3042" s="226"/>
      <x:c r="AA3042" s="226"/>
      <x:c r="AC3042" s="226"/>
      <x:c r="AE3042" s="222"/>
      <x:c r="AF3042" s="226"/>
      <x:c r="AH3042" s="222"/>
      <x:c r="AI3042" s="23"/>
      <x:c r="AJ3042" s="222"/>
      <x:c r="AK3042" s="222"/>
      <x:c r="AM3042" s="226"/>
      <x:c r="AN3042" s="222"/>
      <x:c r="AO3042" s="222"/>
    </x:row>
    <x:row r="3043" spans="1:57" x14ac:dyDescent="0.3">
      <x:c r="J3043" s="23"/>
      <x:c r="Q3043" s="23"/>
      <x:c r="R3043" s="23"/>
      <x:c r="T3043" s="226"/>
      <x:c r="U3043" s="226"/>
      <x:c r="V3043" s="226"/>
      <x:c r="W3043" s="226"/>
      <x:c r="X3043" s="226"/>
      <x:c r="Y3043" s="226"/>
      <x:c r="Z3043" s="226"/>
      <x:c r="AA3043" s="226"/>
      <x:c r="AC3043" s="226"/>
      <x:c r="AE3043" s="222"/>
      <x:c r="AF3043" s="226"/>
      <x:c r="AH3043" s="222"/>
      <x:c r="AI3043" s="23"/>
      <x:c r="AJ3043" s="222"/>
      <x:c r="AK3043" s="222"/>
      <x:c r="AM3043" s="226"/>
      <x:c r="AN3043" s="222"/>
      <x:c r="AO3043" s="222"/>
    </x:row>
    <x:row r="3044" spans="1:57" x14ac:dyDescent="0.3">
      <x:c r="J3044" s="23"/>
      <x:c r="Q3044" s="23"/>
      <x:c r="R3044" s="23"/>
      <x:c r="T3044" s="226"/>
      <x:c r="U3044" s="226"/>
      <x:c r="V3044" s="226"/>
      <x:c r="W3044" s="226"/>
      <x:c r="X3044" s="226"/>
      <x:c r="Y3044" s="226"/>
      <x:c r="Z3044" s="226"/>
      <x:c r="AA3044" s="226"/>
      <x:c r="AC3044" s="226"/>
      <x:c r="AE3044" s="226"/>
      <x:c r="AF3044" s="226"/>
      <x:c r="AH3044" s="222"/>
      <x:c r="AI3044" s="23"/>
      <x:c r="AJ3044" s="222"/>
      <x:c r="AK3044" s="222"/>
      <x:c r="AM3044" s="226"/>
      <x:c r="AN3044" s="222"/>
      <x:c r="AO3044" s="222"/>
    </x:row>
    <x:row r="3045" spans="1:57" x14ac:dyDescent="0.3">
      <x:c r="J3045" s="23"/>
      <x:c r="M3045" s="226"/>
      <x:c r="Q3045" s="23"/>
      <x:c r="R3045" s="23"/>
      <x:c r="T3045" s="226"/>
      <x:c r="U3045" s="226"/>
      <x:c r="V3045" s="226"/>
      <x:c r="W3045" s="226"/>
      <x:c r="X3045" s="226"/>
      <x:c r="Y3045" s="226"/>
      <x:c r="Z3045" s="226"/>
      <x:c r="AA3045" s="226"/>
      <x:c r="AC3045" s="226"/>
      <x:c r="AE3045" s="222"/>
      <x:c r="AF3045" s="226"/>
      <x:c r="AH3045" s="222"/>
      <x:c r="AI3045" s="23"/>
      <x:c r="AJ3045" s="222"/>
      <x:c r="AK3045" s="222"/>
      <x:c r="AM3045" s="226"/>
      <x:c r="AN3045" s="222"/>
      <x:c r="AO3045" s="222"/>
    </x:row>
    <x:row r="3046" spans="1:57" x14ac:dyDescent="0.3">
      <x:c r="J3046" s="23"/>
      <x:c r="Q3046" s="23"/>
      <x:c r="R3046" s="23"/>
      <x:c r="T3046" s="226"/>
      <x:c r="U3046" s="226"/>
      <x:c r="V3046" s="226"/>
      <x:c r="W3046" s="226"/>
      <x:c r="X3046" s="226"/>
      <x:c r="Y3046" s="226"/>
      <x:c r="Z3046" s="226"/>
      <x:c r="AA3046" s="226"/>
      <x:c r="AC3046" s="226"/>
      <x:c r="AE3046" s="222"/>
      <x:c r="AF3046" s="226"/>
      <x:c r="AH3046" s="222"/>
      <x:c r="AI3046" s="23"/>
      <x:c r="AJ3046" s="222"/>
      <x:c r="AK3046" s="222"/>
      <x:c r="AM3046" s="226"/>
      <x:c r="AN3046" s="222"/>
      <x:c r="AO3046" s="222"/>
    </x:row>
    <x:row r="3047" spans="1:57" x14ac:dyDescent="0.3">
      <x:c r="J3047" s="23"/>
      <x:c r="Q3047" s="23"/>
      <x:c r="R3047" s="23"/>
      <x:c r="T3047" s="226"/>
      <x:c r="U3047" s="226"/>
      <x:c r="V3047" s="226"/>
      <x:c r="W3047" s="226"/>
      <x:c r="X3047" s="226"/>
      <x:c r="Y3047" s="226"/>
      <x:c r="Z3047" s="226"/>
      <x:c r="AA3047" s="226"/>
      <x:c r="AC3047" s="226"/>
      <x:c r="AE3047" s="222"/>
      <x:c r="AF3047" s="226"/>
      <x:c r="AH3047" s="222"/>
      <x:c r="AI3047" s="23"/>
      <x:c r="AJ3047" s="222"/>
      <x:c r="AK3047" s="222"/>
      <x:c r="AM3047" s="226"/>
      <x:c r="AN3047" s="222"/>
      <x:c r="AO3047" s="222"/>
    </x:row>
    <x:row r="3048" spans="1:57" x14ac:dyDescent="0.3">
      <x:c r="J3048" s="23"/>
      <x:c r="Q3048" s="23"/>
      <x:c r="R3048" s="23"/>
      <x:c r="T3048" s="226"/>
      <x:c r="U3048" s="226"/>
      <x:c r="V3048" s="226"/>
      <x:c r="W3048" s="226"/>
      <x:c r="X3048" s="226"/>
      <x:c r="Y3048" s="226"/>
      <x:c r="Z3048" s="226"/>
      <x:c r="AA3048" s="226"/>
      <x:c r="AC3048" s="226"/>
      <x:c r="AE3048" s="226"/>
      <x:c r="AF3048" s="226"/>
      <x:c r="AH3048" s="222"/>
      <x:c r="AI3048" s="23"/>
      <x:c r="AJ3048" s="222"/>
      <x:c r="AK3048" s="222"/>
      <x:c r="AM3048" s="226"/>
      <x:c r="AN3048" s="222"/>
      <x:c r="AO3048" s="222"/>
    </x:row>
    <x:row r="3049" spans="1:57" x14ac:dyDescent="0.3">
      <x:c r="J3049" s="23"/>
      <x:c r="M3049" s="226"/>
      <x:c r="Q3049" s="23"/>
      <x:c r="R3049" s="23"/>
      <x:c r="T3049" s="226"/>
      <x:c r="U3049" s="226"/>
      <x:c r="V3049" s="226"/>
      <x:c r="W3049" s="226"/>
      <x:c r="X3049" s="226"/>
      <x:c r="Y3049" s="226"/>
      <x:c r="Z3049" s="226"/>
      <x:c r="AA3049" s="226"/>
      <x:c r="AC3049" s="226"/>
      <x:c r="AE3049" s="222"/>
      <x:c r="AF3049" s="226"/>
      <x:c r="AH3049" s="222"/>
      <x:c r="AI3049" s="23"/>
      <x:c r="AJ3049" s="222"/>
      <x:c r="AK3049" s="222"/>
      <x:c r="AM3049" s="226"/>
      <x:c r="AN3049" s="222"/>
      <x:c r="AO3049" s="222"/>
    </x:row>
    <x:row r="3050" spans="1:57" x14ac:dyDescent="0.3">
      <x:c r="J3050" s="23"/>
      <x:c r="M3050" s="226"/>
      <x:c r="Q3050" s="23"/>
      <x:c r="R3050" s="23"/>
      <x:c r="T3050" s="226"/>
      <x:c r="U3050" s="226"/>
      <x:c r="V3050" s="226"/>
      <x:c r="W3050" s="226"/>
      <x:c r="X3050" s="226"/>
      <x:c r="Y3050" s="226"/>
      <x:c r="Z3050" s="226"/>
      <x:c r="AA3050" s="226"/>
      <x:c r="AC3050" s="226"/>
      <x:c r="AE3050" s="222"/>
      <x:c r="AF3050" s="226"/>
      <x:c r="AH3050" s="222"/>
      <x:c r="AI3050" s="23"/>
      <x:c r="AJ3050" s="222"/>
      <x:c r="AK3050" s="222"/>
      <x:c r="AM3050" s="226"/>
      <x:c r="AN3050" s="222"/>
      <x:c r="AO3050" s="222"/>
    </x:row>
    <x:row r="3051" spans="1:57" x14ac:dyDescent="0.3">
      <x:c r="J3051" s="23"/>
      <x:c r="Q3051" s="23"/>
      <x:c r="R3051" s="23"/>
      <x:c r="T3051" s="226"/>
      <x:c r="U3051" s="226"/>
      <x:c r="V3051" s="226"/>
      <x:c r="W3051" s="226"/>
      <x:c r="X3051" s="226"/>
      <x:c r="Y3051" s="226"/>
      <x:c r="Z3051" s="226"/>
      <x:c r="AA3051" s="226"/>
      <x:c r="AC3051" s="226"/>
      <x:c r="AE3051" s="222"/>
      <x:c r="AF3051" s="226"/>
      <x:c r="AH3051" s="222"/>
      <x:c r="AI3051" s="23"/>
      <x:c r="AJ3051" s="222"/>
      <x:c r="AK3051" s="222"/>
      <x:c r="AM3051" s="226"/>
      <x:c r="AN3051" s="222"/>
      <x:c r="AO3051" s="222"/>
    </x:row>
    <x:row r="3052" spans="1:57" x14ac:dyDescent="0.3">
      <x:c r="J3052" s="23"/>
      <x:c r="Q3052" s="23"/>
      <x:c r="R3052" s="23"/>
      <x:c r="T3052" s="226"/>
      <x:c r="U3052" s="226"/>
      <x:c r="V3052" s="226"/>
      <x:c r="W3052" s="226"/>
      <x:c r="X3052" s="226"/>
      <x:c r="Y3052" s="226"/>
      <x:c r="Z3052" s="226"/>
      <x:c r="AA3052" s="226"/>
      <x:c r="AC3052" s="226"/>
      <x:c r="AE3052" s="226"/>
      <x:c r="AF3052" s="226"/>
      <x:c r="AH3052" s="222"/>
      <x:c r="AI3052" s="23"/>
      <x:c r="AJ3052" s="222"/>
      <x:c r="AK3052" s="222"/>
      <x:c r="AM3052" s="226"/>
      <x:c r="AN3052" s="222"/>
      <x:c r="AO3052" s="222"/>
    </x:row>
    <x:row r="3053" spans="1:57" x14ac:dyDescent="0.3">
      <x:c r="J3053" s="23"/>
      <x:c r="Q3053" s="23"/>
      <x:c r="R3053" s="23"/>
      <x:c r="T3053" s="226"/>
      <x:c r="U3053" s="226"/>
      <x:c r="V3053" s="226"/>
      <x:c r="W3053" s="226"/>
      <x:c r="X3053" s="226"/>
      <x:c r="Y3053" s="226"/>
      <x:c r="Z3053" s="226"/>
      <x:c r="AA3053" s="226"/>
      <x:c r="AC3053" s="226"/>
      <x:c r="AE3053" s="226"/>
      <x:c r="AF3053" s="226"/>
      <x:c r="AH3053" s="222"/>
      <x:c r="AI3053" s="23"/>
      <x:c r="AJ3053" s="222"/>
      <x:c r="AK3053" s="222"/>
      <x:c r="AM3053" s="226"/>
      <x:c r="AN3053" s="222"/>
      <x:c r="AO3053" s="222"/>
    </x:row>
    <x:row r="3054" spans="1:57" x14ac:dyDescent="0.3">
      <x:c r="J3054" s="23"/>
      <x:c r="Q3054" s="23"/>
      <x:c r="R3054" s="23"/>
      <x:c r="T3054" s="226"/>
      <x:c r="U3054" s="226"/>
      <x:c r="V3054" s="226"/>
      <x:c r="W3054" s="226"/>
      <x:c r="X3054" s="226"/>
      <x:c r="Y3054" s="226"/>
      <x:c r="Z3054" s="226"/>
      <x:c r="AA3054" s="226"/>
      <x:c r="AC3054" s="226"/>
      <x:c r="AE3054" s="226"/>
      <x:c r="AF3054" s="226"/>
      <x:c r="AH3054" s="226"/>
      <x:c r="AI3054" s="23"/>
      <x:c r="AJ3054" s="226"/>
      <x:c r="AK3054" s="226"/>
      <x:c r="AM3054" s="226"/>
      <x:c r="AN3054" s="226"/>
      <x:c r="AO3054" s="226"/>
    </x:row>
    <x:row r="3055" spans="1:57" x14ac:dyDescent="0.3">
      <x:c r="J3055" s="23"/>
      <x:c r="M3055" s="226"/>
      <x:c r="Q3055" s="23"/>
      <x:c r="R3055" s="23"/>
      <x:c r="T3055" s="226"/>
      <x:c r="U3055" s="226"/>
      <x:c r="V3055" s="226"/>
      <x:c r="W3055" s="226"/>
      <x:c r="X3055" s="226"/>
      <x:c r="Y3055" s="226"/>
      <x:c r="Z3055" s="226"/>
      <x:c r="AA3055" s="226"/>
      <x:c r="AC3055" s="226"/>
      <x:c r="AE3055" s="222"/>
      <x:c r="AF3055" s="226"/>
      <x:c r="AH3055" s="222"/>
      <x:c r="AI3055" s="23"/>
      <x:c r="AJ3055" s="222"/>
      <x:c r="AK3055" s="222"/>
      <x:c r="AM3055" s="226"/>
      <x:c r="AN3055" s="222"/>
      <x:c r="AO3055" s="222"/>
    </x:row>
    <x:row r="3056" spans="1:57" x14ac:dyDescent="0.3">
      <x:c r="J3056" s="23"/>
      <x:c r="Q3056" s="23"/>
      <x:c r="R3056" s="23"/>
      <x:c r="T3056" s="226"/>
      <x:c r="U3056" s="226"/>
      <x:c r="V3056" s="226"/>
      <x:c r="W3056" s="226"/>
      <x:c r="X3056" s="226"/>
      <x:c r="Y3056" s="226"/>
      <x:c r="Z3056" s="226"/>
      <x:c r="AA3056" s="226"/>
      <x:c r="AC3056" s="226"/>
      <x:c r="AE3056" s="222"/>
      <x:c r="AF3056" s="226"/>
      <x:c r="AH3056" s="222"/>
      <x:c r="AI3056" s="23"/>
      <x:c r="AJ3056" s="222"/>
      <x:c r="AK3056" s="222"/>
      <x:c r="AM3056" s="226"/>
      <x:c r="AN3056" s="222"/>
      <x:c r="AO3056" s="222"/>
    </x:row>
    <x:row r="3057" spans="1:57" x14ac:dyDescent="0.3">
      <x:c r="J3057" s="23"/>
      <x:c r="M3057" s="226"/>
      <x:c r="Q3057" s="23"/>
      <x:c r="R3057" s="23"/>
      <x:c r="T3057" s="226"/>
      <x:c r="U3057" s="226"/>
      <x:c r="V3057" s="226"/>
      <x:c r="W3057" s="226"/>
      <x:c r="X3057" s="226"/>
      <x:c r="Y3057" s="226"/>
      <x:c r="Z3057" s="226"/>
      <x:c r="AA3057" s="226"/>
      <x:c r="AC3057" s="226"/>
      <x:c r="AE3057" s="222"/>
      <x:c r="AF3057" s="226"/>
      <x:c r="AH3057" s="222"/>
      <x:c r="AI3057" s="23"/>
      <x:c r="AJ3057" s="222"/>
      <x:c r="AK3057" s="222"/>
      <x:c r="AM3057" s="226"/>
      <x:c r="AN3057" s="222"/>
      <x:c r="AO3057" s="222"/>
    </x:row>
    <x:row r="3058" spans="1:57" x14ac:dyDescent="0.3">
      <x:c r="J3058" s="23"/>
      <x:c r="Q3058" s="23"/>
      <x:c r="R3058" s="23"/>
      <x:c r="T3058" s="226"/>
      <x:c r="U3058" s="226"/>
      <x:c r="V3058" s="226"/>
      <x:c r="W3058" s="226"/>
      <x:c r="X3058" s="226"/>
      <x:c r="Y3058" s="226"/>
      <x:c r="Z3058" s="226"/>
      <x:c r="AA3058" s="226"/>
      <x:c r="AC3058" s="226"/>
      <x:c r="AE3058" s="222"/>
      <x:c r="AF3058" s="226"/>
      <x:c r="AH3058" s="222"/>
      <x:c r="AI3058" s="23"/>
      <x:c r="AJ3058" s="222"/>
      <x:c r="AK3058" s="222"/>
      <x:c r="AM3058" s="226"/>
      <x:c r="AN3058" s="222"/>
      <x:c r="AO3058" s="222"/>
    </x:row>
    <x:row r="3059" spans="1:57" x14ac:dyDescent="0.3">
      <x:c r="J3059" s="23"/>
      <x:c r="Q3059" s="23"/>
      <x:c r="R3059" s="23"/>
      <x:c r="T3059" s="226"/>
      <x:c r="U3059" s="226"/>
      <x:c r="V3059" s="226"/>
      <x:c r="W3059" s="226"/>
      <x:c r="X3059" s="226"/>
      <x:c r="Y3059" s="226"/>
      <x:c r="Z3059" s="226"/>
      <x:c r="AA3059" s="226"/>
      <x:c r="AC3059" s="226"/>
      <x:c r="AE3059" s="226"/>
      <x:c r="AF3059" s="226"/>
      <x:c r="AH3059" s="222"/>
      <x:c r="AI3059" s="23"/>
      <x:c r="AJ3059" s="222"/>
      <x:c r="AK3059" s="222"/>
      <x:c r="AM3059" s="226"/>
      <x:c r="AN3059" s="222"/>
      <x:c r="AO3059" s="222"/>
    </x:row>
    <x:row r="3060" spans="1:57" x14ac:dyDescent="0.3">
      <x:c r="J3060" s="23"/>
      <x:c r="M3060" s="226"/>
      <x:c r="Q3060" s="23"/>
      <x:c r="R3060" s="23"/>
      <x:c r="T3060" s="226"/>
      <x:c r="U3060" s="226"/>
      <x:c r="V3060" s="226"/>
      <x:c r="W3060" s="226"/>
      <x:c r="X3060" s="226"/>
      <x:c r="Y3060" s="226"/>
      <x:c r="Z3060" s="226"/>
      <x:c r="AA3060" s="226"/>
      <x:c r="AC3060" s="226"/>
      <x:c r="AE3060" s="226"/>
      <x:c r="AF3060" s="226"/>
      <x:c r="AH3060" s="222"/>
      <x:c r="AI3060" s="23"/>
      <x:c r="AJ3060" s="222"/>
      <x:c r="AK3060" s="222"/>
      <x:c r="AM3060" s="226"/>
      <x:c r="AN3060" s="222"/>
      <x:c r="AO3060" s="222"/>
    </x:row>
    <x:row r="3061" spans="1:57" x14ac:dyDescent="0.3">
      <x:c r="J3061" s="23"/>
      <x:c r="M3061" s="226"/>
      <x:c r="Q3061" s="23"/>
      <x:c r="R3061" s="23"/>
      <x:c r="T3061" s="226"/>
      <x:c r="U3061" s="226"/>
      <x:c r="V3061" s="226"/>
      <x:c r="W3061" s="226"/>
      <x:c r="X3061" s="226"/>
      <x:c r="Y3061" s="226"/>
      <x:c r="Z3061" s="226"/>
      <x:c r="AA3061" s="226"/>
      <x:c r="AC3061" s="226"/>
      <x:c r="AE3061" s="222"/>
      <x:c r="AF3061" s="226"/>
      <x:c r="AH3061" s="222"/>
      <x:c r="AI3061" s="23"/>
      <x:c r="AJ3061" s="222"/>
      <x:c r="AK3061" s="222"/>
      <x:c r="AM3061" s="226"/>
      <x:c r="AN3061" s="222"/>
      <x:c r="AO3061" s="222"/>
    </x:row>
    <x:row r="3062" spans="1:57" x14ac:dyDescent="0.3">
      <x:c r="J3062" s="23"/>
      <x:c r="M3062" s="226"/>
      <x:c r="Q3062" s="23"/>
      <x:c r="R3062" s="23"/>
      <x:c r="T3062" s="226"/>
      <x:c r="U3062" s="226"/>
      <x:c r="V3062" s="226"/>
      <x:c r="W3062" s="226"/>
      <x:c r="X3062" s="226"/>
      <x:c r="Y3062" s="226"/>
      <x:c r="Z3062" s="226"/>
      <x:c r="AA3062" s="226"/>
      <x:c r="AC3062" s="226"/>
      <x:c r="AE3062" s="222"/>
      <x:c r="AF3062" s="226"/>
      <x:c r="AH3062" s="222"/>
      <x:c r="AI3062" s="23"/>
      <x:c r="AJ3062" s="222"/>
      <x:c r="AK3062" s="222"/>
      <x:c r="AM3062" s="226"/>
      <x:c r="AN3062" s="222"/>
      <x:c r="AO3062" s="222"/>
    </x:row>
    <x:row r="3063" spans="1:57" x14ac:dyDescent="0.3">
      <x:c r="J3063" s="23"/>
      <x:c r="M3063" s="226"/>
      <x:c r="Q3063" s="23"/>
      <x:c r="R3063" s="23"/>
      <x:c r="T3063" s="226"/>
      <x:c r="U3063" s="226"/>
      <x:c r="V3063" s="226"/>
      <x:c r="W3063" s="226"/>
      <x:c r="X3063" s="226"/>
      <x:c r="Y3063" s="226"/>
      <x:c r="Z3063" s="226"/>
      <x:c r="AA3063" s="226"/>
      <x:c r="AC3063" s="226"/>
      <x:c r="AE3063" s="222"/>
      <x:c r="AF3063" s="226"/>
      <x:c r="AH3063" s="222"/>
      <x:c r="AI3063" s="23"/>
      <x:c r="AJ3063" s="222"/>
      <x:c r="AK3063" s="222"/>
      <x:c r="AM3063" s="226"/>
      <x:c r="AN3063" s="222"/>
      <x:c r="AO3063" s="222"/>
    </x:row>
    <x:row r="3064" spans="1:57" x14ac:dyDescent="0.3">
      <x:c r="J3064" s="23"/>
      <x:c r="M3064" s="226"/>
      <x:c r="Q3064" s="23"/>
      <x:c r="R3064" s="23"/>
      <x:c r="T3064" s="226"/>
      <x:c r="U3064" s="226"/>
      <x:c r="V3064" s="226"/>
      <x:c r="W3064" s="226"/>
      <x:c r="X3064" s="226"/>
      <x:c r="Y3064" s="226"/>
      <x:c r="Z3064" s="226"/>
      <x:c r="AA3064" s="226"/>
      <x:c r="AC3064" s="226"/>
      <x:c r="AE3064" s="222"/>
      <x:c r="AF3064" s="226"/>
      <x:c r="AH3064" s="222"/>
      <x:c r="AI3064" s="23"/>
      <x:c r="AJ3064" s="222"/>
      <x:c r="AK3064" s="222"/>
      <x:c r="AM3064" s="226"/>
      <x:c r="AN3064" s="222"/>
      <x:c r="AO3064" s="222"/>
    </x:row>
    <x:row r="3065" spans="1:57" x14ac:dyDescent="0.3">
      <x:c r="J3065" s="23"/>
      <x:c r="Q3065" s="23"/>
      <x:c r="R3065" s="23"/>
      <x:c r="T3065" s="226"/>
      <x:c r="U3065" s="226"/>
      <x:c r="V3065" s="226"/>
      <x:c r="W3065" s="226"/>
      <x:c r="X3065" s="226"/>
      <x:c r="Y3065" s="226"/>
      <x:c r="Z3065" s="226"/>
      <x:c r="AA3065" s="226"/>
      <x:c r="AC3065" s="226"/>
      <x:c r="AE3065" s="222"/>
      <x:c r="AF3065" s="226"/>
      <x:c r="AH3065" s="222"/>
      <x:c r="AI3065" s="23"/>
      <x:c r="AJ3065" s="222"/>
      <x:c r="AK3065" s="222"/>
      <x:c r="AM3065" s="226"/>
      <x:c r="AN3065" s="222"/>
      <x:c r="AO3065" s="222"/>
    </x:row>
    <x:row r="3066" spans="1:57" x14ac:dyDescent="0.3">
      <x:c r="J3066" s="23"/>
      <x:c r="Q3066" s="23"/>
      <x:c r="R3066" s="23"/>
      <x:c r="T3066" s="226"/>
      <x:c r="U3066" s="226"/>
      <x:c r="V3066" s="226"/>
      <x:c r="W3066" s="226"/>
      <x:c r="X3066" s="226"/>
      <x:c r="Y3066" s="226"/>
      <x:c r="Z3066" s="226"/>
      <x:c r="AA3066" s="226"/>
      <x:c r="AC3066" s="226"/>
      <x:c r="AE3066" s="222"/>
      <x:c r="AF3066" s="226"/>
      <x:c r="AH3066" s="222"/>
      <x:c r="AI3066" s="23"/>
      <x:c r="AJ3066" s="222"/>
      <x:c r="AK3066" s="222"/>
      <x:c r="AM3066" s="226"/>
      <x:c r="AN3066" s="222"/>
      <x:c r="AO3066" s="222"/>
    </x:row>
    <x:row r="3067" spans="1:57" x14ac:dyDescent="0.3">
      <x:c r="J3067" s="23"/>
      <x:c r="M3067" s="226"/>
      <x:c r="Q3067" s="23"/>
      <x:c r="R3067" s="23"/>
      <x:c r="T3067" s="226"/>
      <x:c r="U3067" s="226"/>
      <x:c r="V3067" s="226"/>
      <x:c r="W3067" s="226"/>
      <x:c r="X3067" s="226"/>
      <x:c r="Y3067" s="226"/>
      <x:c r="Z3067" s="226"/>
      <x:c r="AA3067" s="226"/>
      <x:c r="AC3067" s="226"/>
      <x:c r="AE3067" s="226"/>
      <x:c r="AF3067" s="226"/>
      <x:c r="AH3067" s="222"/>
      <x:c r="AI3067" s="23"/>
      <x:c r="AJ3067" s="222"/>
      <x:c r="AK3067" s="222"/>
      <x:c r="AM3067" s="226"/>
      <x:c r="AN3067" s="222"/>
      <x:c r="AO3067" s="222"/>
    </x:row>
    <x:row r="3068" spans="1:57" x14ac:dyDescent="0.3">
      <x:c r="J3068" s="23"/>
      <x:c r="M3068" s="226"/>
      <x:c r="Q3068" s="23"/>
      <x:c r="R3068" s="23"/>
      <x:c r="T3068" s="226"/>
      <x:c r="U3068" s="226"/>
      <x:c r="V3068" s="226"/>
      <x:c r="W3068" s="226"/>
      <x:c r="X3068" s="226"/>
      <x:c r="Y3068" s="226"/>
      <x:c r="Z3068" s="226"/>
      <x:c r="AA3068" s="226"/>
      <x:c r="AC3068" s="226"/>
      <x:c r="AE3068" s="222"/>
      <x:c r="AF3068" s="226"/>
      <x:c r="AH3068" s="222"/>
      <x:c r="AI3068" s="23"/>
      <x:c r="AJ3068" s="222"/>
      <x:c r="AK3068" s="222"/>
      <x:c r="AM3068" s="226"/>
      <x:c r="AN3068" s="222"/>
      <x:c r="AO3068" s="222"/>
    </x:row>
    <x:row r="3069" spans="1:57" x14ac:dyDescent="0.3">
      <x:c r="J3069" s="23"/>
      <x:c r="M3069" s="226"/>
      <x:c r="Q3069" s="23"/>
      <x:c r="R3069" s="23"/>
      <x:c r="T3069" s="226"/>
      <x:c r="U3069" s="226"/>
      <x:c r="V3069" s="226"/>
      <x:c r="W3069" s="226"/>
      <x:c r="X3069" s="226"/>
      <x:c r="Y3069" s="226"/>
      <x:c r="Z3069" s="226"/>
      <x:c r="AA3069" s="226"/>
      <x:c r="AC3069" s="226"/>
      <x:c r="AE3069" s="222"/>
      <x:c r="AF3069" s="226"/>
      <x:c r="AH3069" s="222"/>
      <x:c r="AI3069" s="23"/>
      <x:c r="AJ3069" s="222"/>
      <x:c r="AK3069" s="222"/>
      <x:c r="AM3069" s="226"/>
      <x:c r="AN3069" s="222"/>
      <x:c r="AO3069" s="222"/>
    </x:row>
    <x:row r="3070" spans="1:57" x14ac:dyDescent="0.3">
      <x:c r="J3070" s="23"/>
      <x:c r="M3070" s="226"/>
      <x:c r="Q3070" s="23"/>
      <x:c r="R3070" s="23"/>
      <x:c r="T3070" s="226"/>
      <x:c r="U3070" s="226"/>
      <x:c r="V3070" s="226"/>
      <x:c r="W3070" s="226"/>
      <x:c r="X3070" s="226"/>
      <x:c r="Y3070" s="226"/>
      <x:c r="Z3070" s="226"/>
      <x:c r="AA3070" s="226"/>
      <x:c r="AC3070" s="226"/>
      <x:c r="AE3070" s="222"/>
      <x:c r="AF3070" s="226"/>
      <x:c r="AH3070" s="222"/>
      <x:c r="AI3070" s="23"/>
      <x:c r="AJ3070" s="222"/>
      <x:c r="AK3070" s="222"/>
      <x:c r="AM3070" s="226"/>
      <x:c r="AN3070" s="222"/>
      <x:c r="AO3070" s="222"/>
    </x:row>
    <x:row r="3071" spans="1:57" x14ac:dyDescent="0.3">
      <x:c r="J3071" s="23"/>
      <x:c r="M3071" s="226"/>
      <x:c r="Q3071" s="23"/>
      <x:c r="R3071" s="23"/>
      <x:c r="T3071" s="226"/>
      <x:c r="U3071" s="226"/>
      <x:c r="V3071" s="226"/>
      <x:c r="W3071" s="226"/>
      <x:c r="X3071" s="226"/>
      <x:c r="Y3071" s="226"/>
      <x:c r="Z3071" s="226"/>
      <x:c r="AA3071" s="226"/>
      <x:c r="AC3071" s="226"/>
      <x:c r="AE3071" s="222"/>
      <x:c r="AF3071" s="226"/>
      <x:c r="AH3071" s="222"/>
      <x:c r="AI3071" s="23"/>
      <x:c r="AJ3071" s="222"/>
      <x:c r="AK3071" s="222"/>
      <x:c r="AM3071" s="226"/>
      <x:c r="AN3071" s="222"/>
      <x:c r="AO3071" s="222"/>
    </x:row>
    <x:row r="3072" spans="1:57" x14ac:dyDescent="0.3">
      <x:c r="J3072" s="23"/>
      <x:c r="M3072" s="226"/>
      <x:c r="Q3072" s="23"/>
      <x:c r="R3072" s="23"/>
      <x:c r="T3072" s="226"/>
      <x:c r="U3072" s="226"/>
      <x:c r="V3072" s="226"/>
      <x:c r="W3072" s="226"/>
      <x:c r="X3072" s="226"/>
      <x:c r="Y3072" s="226"/>
      <x:c r="Z3072" s="226"/>
      <x:c r="AA3072" s="226"/>
      <x:c r="AC3072" s="226"/>
      <x:c r="AE3072" s="222"/>
      <x:c r="AF3072" s="226"/>
      <x:c r="AH3072" s="222"/>
      <x:c r="AI3072" s="23"/>
      <x:c r="AJ3072" s="222"/>
      <x:c r="AK3072" s="222"/>
      <x:c r="AM3072" s="226"/>
      <x:c r="AN3072" s="222"/>
      <x:c r="AO3072" s="222"/>
    </x:row>
    <x:row r="3073" spans="1:57" x14ac:dyDescent="0.3">
      <x:c r="J3073" s="23"/>
      <x:c r="Q3073" s="23"/>
      <x:c r="R3073" s="23"/>
      <x:c r="T3073" s="226"/>
      <x:c r="U3073" s="226"/>
      <x:c r="V3073" s="226"/>
      <x:c r="W3073" s="226"/>
      <x:c r="X3073" s="226"/>
      <x:c r="Y3073" s="226"/>
      <x:c r="Z3073" s="226"/>
      <x:c r="AA3073" s="226"/>
      <x:c r="AC3073" s="226"/>
      <x:c r="AE3073" s="222"/>
      <x:c r="AF3073" s="226"/>
      <x:c r="AH3073" s="222"/>
      <x:c r="AI3073" s="23"/>
      <x:c r="AJ3073" s="222"/>
      <x:c r="AK3073" s="222"/>
      <x:c r="AM3073" s="226"/>
      <x:c r="AN3073" s="222"/>
      <x:c r="AO3073" s="222"/>
    </x:row>
    <x:row r="3074" spans="1:57" x14ac:dyDescent="0.3">
      <x:c r="J3074" s="23"/>
      <x:c r="Q3074" s="23"/>
      <x:c r="R3074" s="23"/>
      <x:c r="T3074" s="226"/>
      <x:c r="U3074" s="226"/>
      <x:c r="V3074" s="226"/>
      <x:c r="W3074" s="226"/>
      <x:c r="X3074" s="226"/>
      <x:c r="Y3074" s="226"/>
      <x:c r="Z3074" s="226"/>
      <x:c r="AA3074" s="226"/>
      <x:c r="AC3074" s="226"/>
      <x:c r="AE3074" s="222"/>
      <x:c r="AF3074" s="226"/>
      <x:c r="AH3074" s="222"/>
      <x:c r="AI3074" s="23"/>
      <x:c r="AJ3074" s="222"/>
      <x:c r="AK3074" s="222"/>
      <x:c r="AM3074" s="226"/>
      <x:c r="AN3074" s="222"/>
      <x:c r="AO3074" s="222"/>
    </x:row>
    <x:row r="3075" spans="1:57" x14ac:dyDescent="0.3">
      <x:c r="J3075" s="23"/>
      <x:c r="Q3075" s="23"/>
      <x:c r="R3075" s="23"/>
      <x:c r="T3075" s="226"/>
      <x:c r="U3075" s="226"/>
      <x:c r="V3075" s="226"/>
      <x:c r="W3075" s="226"/>
      <x:c r="X3075" s="226"/>
      <x:c r="Y3075" s="226"/>
      <x:c r="Z3075" s="226"/>
      <x:c r="AA3075" s="226"/>
      <x:c r="AC3075" s="226"/>
      <x:c r="AE3075" s="222"/>
      <x:c r="AF3075" s="226"/>
      <x:c r="AH3075" s="222"/>
      <x:c r="AI3075" s="23"/>
      <x:c r="AJ3075" s="222"/>
      <x:c r="AK3075" s="222"/>
      <x:c r="AM3075" s="226"/>
      <x:c r="AN3075" s="222"/>
      <x:c r="AO3075" s="222"/>
    </x:row>
    <x:row r="3076" spans="1:57" x14ac:dyDescent="0.3">
      <x:c r="J3076" s="23"/>
      <x:c r="M3076" s="226"/>
      <x:c r="Q3076" s="23"/>
      <x:c r="R3076" s="23"/>
      <x:c r="T3076" s="226"/>
      <x:c r="U3076" s="226"/>
      <x:c r="V3076" s="226"/>
      <x:c r="W3076" s="226"/>
      <x:c r="X3076" s="226"/>
      <x:c r="Y3076" s="226"/>
      <x:c r="Z3076" s="226"/>
      <x:c r="AA3076" s="226"/>
      <x:c r="AC3076" s="226"/>
      <x:c r="AE3076" s="222"/>
      <x:c r="AF3076" s="226"/>
      <x:c r="AH3076" s="222"/>
      <x:c r="AI3076" s="23"/>
      <x:c r="AJ3076" s="222"/>
      <x:c r="AK3076" s="222"/>
      <x:c r="AM3076" s="226"/>
      <x:c r="AN3076" s="222"/>
      <x:c r="AO3076" s="222"/>
    </x:row>
    <x:row r="3077" spans="1:57" x14ac:dyDescent="0.3">
      <x:c r="J3077" s="23"/>
      <x:c r="Q3077" s="23"/>
      <x:c r="R3077" s="23"/>
      <x:c r="T3077" s="226"/>
      <x:c r="U3077" s="226"/>
      <x:c r="V3077" s="226"/>
      <x:c r="W3077" s="226"/>
      <x:c r="X3077" s="226"/>
      <x:c r="Y3077" s="226"/>
      <x:c r="Z3077" s="226"/>
      <x:c r="AA3077" s="226"/>
      <x:c r="AC3077" s="226"/>
      <x:c r="AE3077" s="222"/>
      <x:c r="AF3077" s="226"/>
      <x:c r="AH3077" s="222"/>
      <x:c r="AI3077" s="23"/>
      <x:c r="AJ3077" s="222"/>
      <x:c r="AK3077" s="222"/>
      <x:c r="AM3077" s="226"/>
      <x:c r="AN3077" s="222"/>
      <x:c r="AO3077" s="222"/>
    </x:row>
    <x:row r="3078" spans="1:57" x14ac:dyDescent="0.3">
      <x:c r="J3078" s="23"/>
      <x:c r="Q3078" s="23"/>
      <x:c r="R3078" s="23"/>
      <x:c r="T3078" s="226"/>
      <x:c r="U3078" s="226"/>
      <x:c r="V3078" s="226"/>
      <x:c r="W3078" s="226"/>
      <x:c r="X3078" s="226"/>
      <x:c r="Y3078" s="226"/>
      <x:c r="Z3078" s="226"/>
      <x:c r="AA3078" s="226"/>
      <x:c r="AC3078" s="226"/>
      <x:c r="AE3078" s="226"/>
      <x:c r="AF3078" s="226"/>
      <x:c r="AH3078" s="222"/>
      <x:c r="AI3078" s="23"/>
      <x:c r="AJ3078" s="222"/>
      <x:c r="AK3078" s="222"/>
      <x:c r="AM3078" s="226"/>
      <x:c r="AN3078" s="222"/>
      <x:c r="AO3078" s="222"/>
    </x:row>
    <x:row r="3079" spans="1:57" x14ac:dyDescent="0.3">
      <x:c r="J3079" s="23"/>
      <x:c r="M3079" s="226"/>
      <x:c r="Q3079" s="23"/>
      <x:c r="R3079" s="23"/>
      <x:c r="T3079" s="226"/>
      <x:c r="U3079" s="226"/>
      <x:c r="V3079" s="226"/>
      <x:c r="W3079" s="226"/>
      <x:c r="X3079" s="226"/>
      <x:c r="Y3079" s="226"/>
      <x:c r="Z3079" s="226"/>
      <x:c r="AA3079" s="226"/>
      <x:c r="AC3079" s="226"/>
      <x:c r="AE3079" s="222"/>
      <x:c r="AF3079" s="226"/>
      <x:c r="AH3079" s="222"/>
      <x:c r="AI3079" s="23"/>
      <x:c r="AJ3079" s="222"/>
      <x:c r="AK3079" s="222"/>
      <x:c r="AM3079" s="226"/>
      <x:c r="AN3079" s="222"/>
      <x:c r="AO3079" s="222"/>
    </x:row>
    <x:row r="3080" spans="1:57" x14ac:dyDescent="0.3">
      <x:c r="J3080" s="23"/>
      <x:c r="M3080" s="226"/>
      <x:c r="Q3080" s="23"/>
      <x:c r="R3080" s="23"/>
      <x:c r="T3080" s="226"/>
      <x:c r="U3080" s="226"/>
      <x:c r="V3080" s="226"/>
      <x:c r="W3080" s="226"/>
      <x:c r="X3080" s="226"/>
      <x:c r="Y3080" s="226"/>
      <x:c r="Z3080" s="226"/>
      <x:c r="AA3080" s="226"/>
      <x:c r="AC3080" s="226"/>
      <x:c r="AE3080" s="222"/>
      <x:c r="AF3080" s="226"/>
      <x:c r="AH3080" s="222"/>
      <x:c r="AI3080" s="23"/>
      <x:c r="AJ3080" s="222"/>
      <x:c r="AK3080" s="222"/>
      <x:c r="AM3080" s="226"/>
      <x:c r="AN3080" s="222"/>
      <x:c r="AO3080" s="222"/>
    </x:row>
    <x:row r="3081" spans="1:57" x14ac:dyDescent="0.3">
      <x:c r="J3081" s="23"/>
      <x:c r="Q3081" s="23"/>
      <x:c r="R3081" s="23"/>
      <x:c r="T3081" s="226"/>
      <x:c r="U3081" s="226"/>
      <x:c r="V3081" s="226"/>
      <x:c r="W3081" s="226"/>
      <x:c r="X3081" s="226"/>
      <x:c r="Y3081" s="226"/>
      <x:c r="Z3081" s="226"/>
      <x:c r="AA3081" s="226"/>
      <x:c r="AC3081" s="226"/>
      <x:c r="AE3081" s="222"/>
      <x:c r="AF3081" s="226"/>
      <x:c r="AH3081" s="222"/>
      <x:c r="AI3081" s="23"/>
      <x:c r="AJ3081" s="222"/>
      <x:c r="AK3081" s="222"/>
      <x:c r="AM3081" s="226"/>
      <x:c r="AN3081" s="222"/>
      <x:c r="AO3081" s="222"/>
    </x:row>
    <x:row r="3082" spans="1:57" x14ac:dyDescent="0.3">
      <x:c r="J3082" s="23"/>
      <x:c r="Q3082" s="23"/>
      <x:c r="R3082" s="23"/>
      <x:c r="T3082" s="226"/>
      <x:c r="U3082" s="226"/>
      <x:c r="V3082" s="226"/>
      <x:c r="W3082" s="226"/>
      <x:c r="X3082" s="226"/>
      <x:c r="Y3082" s="226"/>
      <x:c r="Z3082" s="226"/>
      <x:c r="AA3082" s="226"/>
      <x:c r="AC3082" s="226"/>
      <x:c r="AE3082" s="222"/>
      <x:c r="AF3082" s="226"/>
      <x:c r="AH3082" s="222"/>
      <x:c r="AI3082" s="23"/>
      <x:c r="AJ3082" s="222"/>
      <x:c r="AK3082" s="222"/>
      <x:c r="AM3082" s="226"/>
      <x:c r="AN3082" s="222"/>
      <x:c r="AO3082" s="222"/>
    </x:row>
    <x:row r="3083" spans="1:57" x14ac:dyDescent="0.3">
      <x:c r="J3083" s="23"/>
      <x:c r="M3083" s="226"/>
      <x:c r="Q3083" s="23"/>
      <x:c r="R3083" s="23"/>
      <x:c r="T3083" s="226"/>
      <x:c r="U3083" s="226"/>
      <x:c r="V3083" s="226"/>
      <x:c r="W3083" s="226"/>
      <x:c r="X3083" s="226"/>
      <x:c r="Y3083" s="226"/>
      <x:c r="Z3083" s="226"/>
      <x:c r="AA3083" s="226"/>
      <x:c r="AC3083" s="226"/>
      <x:c r="AE3083" s="222"/>
      <x:c r="AF3083" s="226"/>
      <x:c r="AH3083" s="222"/>
      <x:c r="AI3083" s="23"/>
      <x:c r="AJ3083" s="222"/>
      <x:c r="AK3083" s="222"/>
      <x:c r="AM3083" s="226"/>
      <x:c r="AN3083" s="222"/>
      <x:c r="AO3083" s="222"/>
    </x:row>
    <x:row r="3084" spans="1:57" x14ac:dyDescent="0.3">
      <x:c r="J3084" s="23"/>
      <x:c r="M3084" s="226"/>
      <x:c r="Q3084" s="23"/>
      <x:c r="R3084" s="23"/>
      <x:c r="T3084" s="226"/>
      <x:c r="U3084" s="226"/>
      <x:c r="V3084" s="226"/>
      <x:c r="W3084" s="226"/>
      <x:c r="X3084" s="226"/>
      <x:c r="Y3084" s="226"/>
      <x:c r="Z3084" s="226"/>
      <x:c r="AA3084" s="226"/>
      <x:c r="AC3084" s="226"/>
      <x:c r="AE3084" s="222"/>
      <x:c r="AF3084" s="226"/>
      <x:c r="AH3084" s="222"/>
      <x:c r="AI3084" s="23"/>
      <x:c r="AJ3084" s="226"/>
      <x:c r="AK3084" s="226"/>
      <x:c r="AM3084" s="226"/>
      <x:c r="AN3084" s="226"/>
      <x:c r="AO3084" s="226"/>
    </x:row>
    <x:row r="3085" spans="1:57" x14ac:dyDescent="0.3">
      <x:c r="J3085" s="23"/>
      <x:c r="M3085" s="226"/>
      <x:c r="Q3085" s="23"/>
      <x:c r="R3085" s="23"/>
      <x:c r="T3085" s="226"/>
      <x:c r="U3085" s="226"/>
      <x:c r="V3085" s="226"/>
      <x:c r="W3085" s="226"/>
      <x:c r="X3085" s="226"/>
      <x:c r="Y3085" s="226"/>
      <x:c r="Z3085" s="226"/>
      <x:c r="AA3085" s="226"/>
      <x:c r="AC3085" s="226"/>
      <x:c r="AE3085" s="226"/>
      <x:c r="AF3085" s="226"/>
      <x:c r="AH3085" s="222"/>
      <x:c r="AI3085" s="23"/>
      <x:c r="AJ3085" s="222"/>
      <x:c r="AK3085" s="222"/>
      <x:c r="AM3085" s="226"/>
      <x:c r="AN3085" s="222"/>
      <x:c r="AO3085" s="222"/>
    </x:row>
    <x:row r="3086" spans="1:57" x14ac:dyDescent="0.3">
      <x:c r="J3086" s="23"/>
      <x:c r="M3086" s="226"/>
      <x:c r="Q3086" s="23"/>
      <x:c r="R3086" s="23"/>
      <x:c r="T3086" s="226"/>
      <x:c r="U3086" s="226"/>
      <x:c r="V3086" s="226"/>
      <x:c r="W3086" s="226"/>
      <x:c r="X3086" s="226"/>
      <x:c r="Y3086" s="226"/>
      <x:c r="Z3086" s="226"/>
      <x:c r="AA3086" s="226"/>
      <x:c r="AC3086" s="226"/>
      <x:c r="AE3086" s="222"/>
      <x:c r="AF3086" s="226"/>
      <x:c r="AH3086" s="222"/>
      <x:c r="AI3086" s="23"/>
      <x:c r="AJ3086" s="222"/>
      <x:c r="AK3086" s="222"/>
      <x:c r="AM3086" s="226"/>
      <x:c r="AN3086" s="222"/>
      <x:c r="AO3086" s="222"/>
    </x:row>
    <x:row r="3087" spans="1:57" x14ac:dyDescent="0.3">
      <x:c r="J3087" s="23"/>
      <x:c r="Q3087" s="23"/>
      <x:c r="R3087" s="23"/>
      <x:c r="T3087" s="226"/>
      <x:c r="U3087" s="226"/>
      <x:c r="V3087" s="226"/>
      <x:c r="W3087" s="226"/>
      <x:c r="X3087" s="226"/>
      <x:c r="Y3087" s="226"/>
      <x:c r="Z3087" s="226"/>
      <x:c r="AA3087" s="226"/>
      <x:c r="AC3087" s="226"/>
      <x:c r="AE3087" s="222"/>
      <x:c r="AF3087" s="226"/>
      <x:c r="AH3087" s="222"/>
      <x:c r="AI3087" s="23"/>
      <x:c r="AJ3087" s="222"/>
      <x:c r="AK3087" s="222"/>
      <x:c r="AM3087" s="226"/>
      <x:c r="AN3087" s="222"/>
      <x:c r="AO3087" s="222"/>
    </x:row>
    <x:row r="3088" spans="1:57" x14ac:dyDescent="0.3">
      <x:c r="J3088" s="23"/>
      <x:c r="M3088" s="226"/>
      <x:c r="Q3088" s="23"/>
      <x:c r="R3088" s="23"/>
      <x:c r="T3088" s="226"/>
      <x:c r="U3088" s="226"/>
      <x:c r="V3088" s="226"/>
      <x:c r="W3088" s="226"/>
      <x:c r="X3088" s="226"/>
      <x:c r="Y3088" s="226"/>
      <x:c r="Z3088" s="226"/>
      <x:c r="AA3088" s="226"/>
      <x:c r="AC3088" s="226"/>
      <x:c r="AE3088" s="226"/>
      <x:c r="AF3088" s="226"/>
      <x:c r="AH3088" s="222"/>
      <x:c r="AI3088" s="23"/>
      <x:c r="AJ3088" s="222"/>
      <x:c r="AK3088" s="222"/>
      <x:c r="AM3088" s="226"/>
      <x:c r="AN3088" s="222"/>
      <x:c r="AO3088" s="222"/>
    </x:row>
    <x:row r="3089" spans="1:57" x14ac:dyDescent="0.3">
      <x:c r="J3089" s="23"/>
      <x:c r="M3089" s="226"/>
      <x:c r="Q3089" s="23"/>
      <x:c r="R3089" s="23"/>
      <x:c r="T3089" s="226"/>
      <x:c r="U3089" s="226"/>
      <x:c r="V3089" s="226"/>
      <x:c r="W3089" s="226"/>
      <x:c r="X3089" s="226"/>
      <x:c r="Y3089" s="226"/>
      <x:c r="Z3089" s="226"/>
      <x:c r="AA3089" s="226"/>
      <x:c r="AC3089" s="226"/>
      <x:c r="AE3089" s="222"/>
      <x:c r="AF3089" s="226"/>
      <x:c r="AH3089" s="222"/>
      <x:c r="AI3089" s="23"/>
      <x:c r="AJ3089" s="222"/>
      <x:c r="AK3089" s="222"/>
      <x:c r="AM3089" s="226"/>
      <x:c r="AN3089" s="222"/>
      <x:c r="AO3089" s="222"/>
    </x:row>
    <x:row r="3090" spans="1:57" x14ac:dyDescent="0.3">
      <x:c r="J3090" s="23"/>
      <x:c r="Q3090" s="23"/>
      <x:c r="R3090" s="23"/>
      <x:c r="T3090" s="226"/>
      <x:c r="U3090" s="226"/>
      <x:c r="V3090" s="226"/>
      <x:c r="W3090" s="226"/>
      <x:c r="X3090" s="226"/>
      <x:c r="Y3090" s="226"/>
      <x:c r="Z3090" s="226"/>
      <x:c r="AA3090" s="226"/>
      <x:c r="AC3090" s="226"/>
      <x:c r="AE3090" s="226"/>
      <x:c r="AF3090" s="226"/>
      <x:c r="AH3090" s="222"/>
      <x:c r="AI3090" s="23"/>
      <x:c r="AJ3090" s="222"/>
      <x:c r="AK3090" s="222"/>
      <x:c r="AM3090" s="226"/>
      <x:c r="AN3090" s="222"/>
      <x:c r="AO3090" s="222"/>
    </x:row>
    <x:row r="3091" spans="1:57" x14ac:dyDescent="0.3">
      <x:c r="J3091" s="23"/>
      <x:c r="M3091" s="226"/>
      <x:c r="Q3091" s="23"/>
      <x:c r="R3091" s="23"/>
      <x:c r="T3091" s="226"/>
      <x:c r="U3091" s="226"/>
      <x:c r="V3091" s="226"/>
      <x:c r="W3091" s="226"/>
      <x:c r="X3091" s="226"/>
      <x:c r="Y3091" s="226"/>
      <x:c r="Z3091" s="226"/>
      <x:c r="AA3091" s="226"/>
      <x:c r="AC3091" s="226"/>
      <x:c r="AE3091" s="226"/>
      <x:c r="AF3091" s="226"/>
      <x:c r="AH3091" s="222"/>
      <x:c r="AI3091" s="23"/>
      <x:c r="AJ3091" s="222"/>
      <x:c r="AK3091" s="222"/>
      <x:c r="AM3091" s="226"/>
      <x:c r="AN3091" s="222"/>
      <x:c r="AO3091" s="222"/>
    </x:row>
    <x:row r="3092" spans="1:57" x14ac:dyDescent="0.3">
      <x:c r="J3092" s="23"/>
      <x:c r="M3092" s="226"/>
      <x:c r="Q3092" s="23"/>
      <x:c r="R3092" s="23"/>
      <x:c r="T3092" s="226"/>
      <x:c r="U3092" s="226"/>
      <x:c r="V3092" s="226"/>
      <x:c r="W3092" s="226"/>
      <x:c r="X3092" s="226"/>
      <x:c r="Y3092" s="226"/>
      <x:c r="Z3092" s="226"/>
      <x:c r="AA3092" s="226"/>
      <x:c r="AC3092" s="226"/>
      <x:c r="AE3092" s="222"/>
      <x:c r="AF3092" s="226"/>
      <x:c r="AH3092" s="226"/>
      <x:c r="AI3092" s="23"/>
      <x:c r="AJ3092" s="226"/>
      <x:c r="AK3092" s="226"/>
      <x:c r="AM3092" s="226"/>
      <x:c r="AN3092" s="226"/>
      <x:c r="AO3092" s="226"/>
    </x:row>
    <x:row r="3093" spans="1:57" x14ac:dyDescent="0.3">
      <x:c r="J3093" s="23"/>
      <x:c r="Q3093" s="23"/>
      <x:c r="R3093" s="23"/>
      <x:c r="T3093" s="226"/>
      <x:c r="U3093" s="226"/>
      <x:c r="V3093" s="226"/>
      <x:c r="W3093" s="226"/>
      <x:c r="X3093" s="226"/>
      <x:c r="Y3093" s="226"/>
      <x:c r="Z3093" s="226"/>
      <x:c r="AA3093" s="226"/>
      <x:c r="AC3093" s="226"/>
      <x:c r="AE3093" s="222"/>
      <x:c r="AF3093" s="226"/>
      <x:c r="AH3093" s="222"/>
      <x:c r="AI3093" s="23"/>
      <x:c r="AJ3093" s="222"/>
      <x:c r="AK3093" s="222"/>
      <x:c r="AM3093" s="226"/>
      <x:c r="AN3093" s="222"/>
      <x:c r="AO3093" s="222"/>
    </x:row>
    <x:row r="3094" spans="1:57" x14ac:dyDescent="0.3">
      <x:c r="J3094" s="23"/>
      <x:c r="M3094" s="226"/>
      <x:c r="Q3094" s="23"/>
      <x:c r="R3094" s="23"/>
      <x:c r="T3094" s="226"/>
      <x:c r="U3094" s="226"/>
      <x:c r="V3094" s="226"/>
      <x:c r="W3094" s="226"/>
      <x:c r="X3094" s="226"/>
      <x:c r="Y3094" s="226"/>
      <x:c r="Z3094" s="226"/>
      <x:c r="AA3094" s="226"/>
      <x:c r="AC3094" s="226"/>
      <x:c r="AE3094" s="222"/>
      <x:c r="AF3094" s="226"/>
      <x:c r="AH3094" s="222"/>
      <x:c r="AI3094" s="23"/>
      <x:c r="AJ3094" s="222"/>
      <x:c r="AK3094" s="222"/>
      <x:c r="AM3094" s="226"/>
      <x:c r="AN3094" s="222"/>
      <x:c r="AO3094" s="222"/>
    </x:row>
    <x:row r="3095" spans="1:57" x14ac:dyDescent="0.3">
      <x:c r="J3095" s="23"/>
      <x:c r="M3095" s="226"/>
      <x:c r="Q3095" s="23"/>
      <x:c r="R3095" s="23"/>
      <x:c r="T3095" s="226"/>
      <x:c r="U3095" s="226"/>
      <x:c r="V3095" s="226"/>
      <x:c r="W3095" s="226"/>
      <x:c r="X3095" s="226"/>
      <x:c r="Y3095" s="226"/>
      <x:c r="Z3095" s="226"/>
      <x:c r="AA3095" s="226"/>
      <x:c r="AC3095" s="226"/>
      <x:c r="AE3095" s="222"/>
      <x:c r="AF3095" s="226"/>
      <x:c r="AH3095" s="222"/>
      <x:c r="AI3095" s="23"/>
      <x:c r="AJ3095" s="222"/>
      <x:c r="AK3095" s="222"/>
      <x:c r="AM3095" s="226"/>
      <x:c r="AN3095" s="222"/>
      <x:c r="AO3095" s="222"/>
    </x:row>
    <x:row r="3096" spans="1:57" x14ac:dyDescent="0.3">
      <x:c r="J3096" s="23"/>
      <x:c r="M3096" s="226"/>
      <x:c r="Q3096" s="23"/>
      <x:c r="R3096" s="23"/>
      <x:c r="T3096" s="226"/>
      <x:c r="U3096" s="226"/>
      <x:c r="V3096" s="226"/>
      <x:c r="W3096" s="226"/>
      <x:c r="X3096" s="226"/>
      <x:c r="Y3096" s="226"/>
      <x:c r="Z3096" s="226"/>
      <x:c r="AA3096" s="226"/>
      <x:c r="AC3096" s="226"/>
      <x:c r="AE3096" s="222"/>
      <x:c r="AF3096" s="226"/>
      <x:c r="AH3096" s="222"/>
      <x:c r="AI3096" s="23"/>
      <x:c r="AJ3096" s="222"/>
      <x:c r="AK3096" s="222"/>
      <x:c r="AM3096" s="226"/>
      <x:c r="AN3096" s="222"/>
      <x:c r="AO3096" s="222"/>
    </x:row>
    <x:row r="3097" spans="1:57" x14ac:dyDescent="0.3">
      <x:c r="J3097" s="23"/>
      <x:c r="Q3097" s="23"/>
      <x:c r="R3097" s="23"/>
      <x:c r="T3097" s="226"/>
      <x:c r="U3097" s="226"/>
      <x:c r="V3097" s="226"/>
      <x:c r="W3097" s="226"/>
      <x:c r="X3097" s="226"/>
      <x:c r="Y3097" s="226"/>
      <x:c r="Z3097" s="226"/>
      <x:c r="AA3097" s="226"/>
      <x:c r="AC3097" s="226"/>
      <x:c r="AE3097" s="222"/>
      <x:c r="AF3097" s="226"/>
      <x:c r="AH3097" s="222"/>
      <x:c r="AI3097" s="23"/>
      <x:c r="AJ3097" s="222"/>
      <x:c r="AK3097" s="222"/>
      <x:c r="AM3097" s="226"/>
      <x:c r="AN3097" s="222"/>
      <x:c r="AO3097" s="222"/>
    </x:row>
    <x:row r="3098" spans="1:57" x14ac:dyDescent="0.3">
      <x:c r="J3098" s="23"/>
      <x:c r="Q3098" s="23"/>
      <x:c r="R3098" s="23"/>
      <x:c r="T3098" s="226"/>
      <x:c r="U3098" s="226"/>
      <x:c r="V3098" s="226"/>
      <x:c r="W3098" s="226"/>
      <x:c r="X3098" s="226"/>
      <x:c r="Y3098" s="226"/>
      <x:c r="Z3098" s="226"/>
      <x:c r="AA3098" s="226"/>
      <x:c r="AC3098" s="226"/>
      <x:c r="AE3098" s="226"/>
      <x:c r="AF3098" s="226"/>
      <x:c r="AH3098" s="222"/>
      <x:c r="AI3098" s="23"/>
      <x:c r="AJ3098" s="222"/>
      <x:c r="AK3098" s="222"/>
      <x:c r="AM3098" s="226"/>
      <x:c r="AN3098" s="222"/>
      <x:c r="AO3098" s="222"/>
    </x:row>
    <x:row r="3099" spans="1:57" x14ac:dyDescent="0.3">
      <x:c r="J3099" s="23"/>
      <x:c r="M3099" s="226"/>
      <x:c r="Q3099" s="23"/>
      <x:c r="R3099" s="23"/>
      <x:c r="T3099" s="226"/>
      <x:c r="U3099" s="226"/>
      <x:c r="V3099" s="226"/>
      <x:c r="W3099" s="226"/>
      <x:c r="X3099" s="226"/>
      <x:c r="Y3099" s="226"/>
      <x:c r="Z3099" s="226"/>
      <x:c r="AA3099" s="226"/>
      <x:c r="AC3099" s="226"/>
      <x:c r="AE3099" s="222"/>
      <x:c r="AF3099" s="226"/>
      <x:c r="AH3099" s="222"/>
      <x:c r="AI3099" s="23"/>
      <x:c r="AJ3099" s="222"/>
      <x:c r="AK3099" s="222"/>
      <x:c r="AM3099" s="226"/>
      <x:c r="AN3099" s="222"/>
      <x:c r="AO3099" s="222"/>
    </x:row>
    <x:row r="3100" spans="1:57" x14ac:dyDescent="0.3">
      <x:c r="J3100" s="23"/>
      <x:c r="M3100" s="226"/>
      <x:c r="Q3100" s="23"/>
      <x:c r="R3100" s="23"/>
      <x:c r="T3100" s="226"/>
      <x:c r="U3100" s="226"/>
      <x:c r="V3100" s="226"/>
      <x:c r="W3100" s="226"/>
      <x:c r="X3100" s="226"/>
      <x:c r="Y3100" s="226"/>
      <x:c r="Z3100" s="226"/>
      <x:c r="AA3100" s="226"/>
      <x:c r="AC3100" s="226"/>
      <x:c r="AE3100" s="226"/>
      <x:c r="AF3100" s="226"/>
      <x:c r="AH3100" s="222"/>
      <x:c r="AI3100" s="23"/>
      <x:c r="AJ3100" s="222"/>
      <x:c r="AK3100" s="222"/>
      <x:c r="AM3100" s="226"/>
      <x:c r="AN3100" s="222"/>
      <x:c r="AO3100" s="222"/>
    </x:row>
    <x:row r="3101" spans="1:57" x14ac:dyDescent="0.3">
      <x:c r="J3101" s="23"/>
      <x:c r="Q3101" s="23"/>
      <x:c r="R3101" s="23"/>
      <x:c r="T3101" s="226"/>
      <x:c r="U3101" s="226"/>
      <x:c r="V3101" s="226"/>
      <x:c r="W3101" s="226"/>
      <x:c r="X3101" s="226"/>
      <x:c r="Y3101" s="226"/>
      <x:c r="Z3101" s="226"/>
      <x:c r="AA3101" s="226"/>
      <x:c r="AC3101" s="226"/>
      <x:c r="AE3101" s="226"/>
      <x:c r="AF3101" s="226"/>
      <x:c r="AH3101" s="222"/>
      <x:c r="AI3101" s="23"/>
      <x:c r="AJ3101" s="226"/>
      <x:c r="AK3101" s="226"/>
      <x:c r="AM3101" s="226"/>
      <x:c r="AN3101" s="226"/>
      <x:c r="AO3101" s="226"/>
    </x:row>
    <x:row r="3102" spans="1:57" x14ac:dyDescent="0.3">
      <x:c r="J3102" s="23"/>
      <x:c r="Q3102" s="23"/>
      <x:c r="R3102" s="23"/>
      <x:c r="T3102" s="226"/>
      <x:c r="U3102" s="226"/>
      <x:c r="V3102" s="226"/>
      <x:c r="W3102" s="226"/>
      <x:c r="X3102" s="226"/>
      <x:c r="Y3102" s="226"/>
      <x:c r="Z3102" s="226"/>
      <x:c r="AA3102" s="226"/>
      <x:c r="AC3102" s="226"/>
      <x:c r="AE3102" s="222"/>
      <x:c r="AF3102" s="226"/>
      <x:c r="AH3102" s="222"/>
      <x:c r="AI3102" s="23"/>
      <x:c r="AJ3102" s="222"/>
      <x:c r="AK3102" s="222"/>
      <x:c r="AM3102" s="226"/>
      <x:c r="AN3102" s="222"/>
      <x:c r="AO3102" s="222"/>
    </x:row>
    <x:row r="3103" spans="1:57" x14ac:dyDescent="0.3">
      <x:c r="J3103" s="23"/>
      <x:c r="Q3103" s="23"/>
      <x:c r="R3103" s="23"/>
      <x:c r="T3103" s="226"/>
      <x:c r="U3103" s="226"/>
      <x:c r="V3103" s="226"/>
      <x:c r="W3103" s="226"/>
      <x:c r="X3103" s="226"/>
      <x:c r="Y3103" s="226"/>
      <x:c r="Z3103" s="226"/>
      <x:c r="AA3103" s="226"/>
      <x:c r="AC3103" s="226"/>
      <x:c r="AE3103" s="222"/>
      <x:c r="AF3103" s="226"/>
      <x:c r="AH3103" s="222"/>
      <x:c r="AI3103" s="23"/>
      <x:c r="AJ3103" s="222"/>
      <x:c r="AK3103" s="222"/>
      <x:c r="AM3103" s="226"/>
      <x:c r="AN3103" s="222"/>
      <x:c r="AO3103" s="222"/>
    </x:row>
    <x:row r="3104" spans="1:57" x14ac:dyDescent="0.3">
      <x:c r="J3104" s="23"/>
      <x:c r="M3104" s="226"/>
      <x:c r="Q3104" s="23"/>
      <x:c r="R3104" s="23"/>
      <x:c r="T3104" s="226"/>
      <x:c r="U3104" s="226"/>
      <x:c r="V3104" s="226"/>
      <x:c r="W3104" s="226"/>
      <x:c r="X3104" s="226"/>
      <x:c r="Y3104" s="226"/>
      <x:c r="Z3104" s="226"/>
      <x:c r="AA3104" s="226"/>
      <x:c r="AC3104" s="226"/>
      <x:c r="AE3104" s="222"/>
      <x:c r="AF3104" s="226"/>
      <x:c r="AH3104" s="222"/>
      <x:c r="AI3104" s="23"/>
      <x:c r="AJ3104" s="222"/>
      <x:c r="AK3104" s="222"/>
      <x:c r="AM3104" s="226"/>
      <x:c r="AN3104" s="222"/>
      <x:c r="AO3104" s="222"/>
    </x:row>
    <x:row r="3105" spans="1:57" x14ac:dyDescent="0.3">
      <x:c r="J3105" s="23"/>
      <x:c r="M3105" s="226"/>
      <x:c r="Q3105" s="23"/>
      <x:c r="R3105" s="23"/>
      <x:c r="T3105" s="226"/>
      <x:c r="U3105" s="226"/>
      <x:c r="V3105" s="226"/>
      <x:c r="W3105" s="226"/>
      <x:c r="X3105" s="226"/>
      <x:c r="Y3105" s="226"/>
      <x:c r="Z3105" s="226"/>
      <x:c r="AA3105" s="226"/>
      <x:c r="AC3105" s="226"/>
      <x:c r="AE3105" s="222"/>
      <x:c r="AF3105" s="226"/>
      <x:c r="AH3105" s="222"/>
      <x:c r="AI3105" s="23"/>
      <x:c r="AJ3105" s="222"/>
      <x:c r="AK3105" s="222"/>
      <x:c r="AM3105" s="226"/>
      <x:c r="AN3105" s="222"/>
      <x:c r="AO3105" s="222"/>
    </x:row>
    <x:row r="3106" spans="1:57" x14ac:dyDescent="0.3">
      <x:c r="J3106" s="23"/>
      <x:c r="M3106" s="226"/>
      <x:c r="Q3106" s="23"/>
      <x:c r="R3106" s="23"/>
      <x:c r="T3106" s="226"/>
      <x:c r="U3106" s="226"/>
      <x:c r="V3106" s="226"/>
      <x:c r="W3106" s="226"/>
      <x:c r="X3106" s="226"/>
      <x:c r="Y3106" s="226"/>
      <x:c r="Z3106" s="226"/>
      <x:c r="AA3106" s="226"/>
      <x:c r="AC3106" s="226"/>
      <x:c r="AE3106" s="226"/>
      <x:c r="AF3106" s="226"/>
      <x:c r="AH3106" s="222"/>
      <x:c r="AI3106" s="23"/>
      <x:c r="AJ3106" s="226"/>
      <x:c r="AK3106" s="226"/>
      <x:c r="AM3106" s="226"/>
      <x:c r="AN3106" s="226"/>
      <x:c r="AO3106" s="226"/>
    </x:row>
    <x:row r="3107" spans="1:57" x14ac:dyDescent="0.3">
      <x:c r="J3107" s="23"/>
      <x:c r="M3107" s="226"/>
      <x:c r="Q3107" s="23"/>
      <x:c r="R3107" s="23"/>
      <x:c r="T3107" s="226"/>
      <x:c r="U3107" s="226"/>
      <x:c r="V3107" s="226"/>
      <x:c r="W3107" s="226"/>
      <x:c r="X3107" s="226"/>
      <x:c r="Y3107" s="226"/>
      <x:c r="Z3107" s="226"/>
      <x:c r="AA3107" s="226"/>
      <x:c r="AC3107" s="226"/>
      <x:c r="AE3107" s="222"/>
      <x:c r="AF3107" s="226"/>
      <x:c r="AH3107" s="222"/>
      <x:c r="AI3107" s="23"/>
      <x:c r="AJ3107" s="222"/>
      <x:c r="AK3107" s="222"/>
      <x:c r="AM3107" s="226"/>
      <x:c r="AN3107" s="222"/>
      <x:c r="AO3107" s="222"/>
    </x:row>
    <x:row r="3108" spans="1:57" x14ac:dyDescent="0.3">
      <x:c r="J3108" s="23"/>
      <x:c r="Q3108" s="23"/>
      <x:c r="R3108" s="23"/>
      <x:c r="T3108" s="226"/>
      <x:c r="U3108" s="226"/>
      <x:c r="V3108" s="226"/>
      <x:c r="W3108" s="226"/>
      <x:c r="X3108" s="226"/>
      <x:c r="Y3108" s="226"/>
      <x:c r="Z3108" s="226"/>
      <x:c r="AA3108" s="226"/>
      <x:c r="AC3108" s="226"/>
      <x:c r="AE3108" s="222"/>
      <x:c r="AF3108" s="226"/>
      <x:c r="AH3108" s="222"/>
      <x:c r="AI3108" s="23"/>
      <x:c r="AJ3108" s="222"/>
      <x:c r="AK3108" s="222"/>
      <x:c r="AM3108" s="226"/>
      <x:c r="AN3108" s="222"/>
      <x:c r="AO3108" s="222"/>
    </x:row>
    <x:row r="3109" spans="1:57" x14ac:dyDescent="0.3">
      <x:c r="J3109" s="23"/>
      <x:c r="M3109" s="226"/>
      <x:c r="Q3109" s="23"/>
      <x:c r="R3109" s="23"/>
      <x:c r="T3109" s="226"/>
      <x:c r="U3109" s="226"/>
      <x:c r="V3109" s="226"/>
      <x:c r="W3109" s="226"/>
      <x:c r="X3109" s="226"/>
      <x:c r="Y3109" s="226"/>
      <x:c r="Z3109" s="226"/>
      <x:c r="AA3109" s="226"/>
      <x:c r="AC3109" s="226"/>
      <x:c r="AE3109" s="226"/>
      <x:c r="AF3109" s="226"/>
      <x:c r="AH3109" s="222"/>
      <x:c r="AI3109" s="23"/>
      <x:c r="AJ3109" s="222"/>
      <x:c r="AK3109" s="222"/>
      <x:c r="AM3109" s="226"/>
      <x:c r="AN3109" s="222"/>
      <x:c r="AO3109" s="222"/>
    </x:row>
    <x:row r="3110" spans="1:57" x14ac:dyDescent="0.3">
      <x:c r="J3110" s="23"/>
      <x:c r="Q3110" s="23"/>
      <x:c r="R3110" s="23"/>
      <x:c r="T3110" s="226"/>
      <x:c r="U3110" s="226"/>
      <x:c r="V3110" s="226"/>
      <x:c r="W3110" s="226"/>
      <x:c r="X3110" s="226"/>
      <x:c r="Y3110" s="226"/>
      <x:c r="Z3110" s="226"/>
      <x:c r="AA3110" s="226"/>
      <x:c r="AC3110" s="226"/>
      <x:c r="AE3110" s="222"/>
      <x:c r="AF3110" s="226"/>
      <x:c r="AH3110" s="222"/>
      <x:c r="AI3110" s="23"/>
      <x:c r="AJ3110" s="222"/>
      <x:c r="AK3110" s="222"/>
      <x:c r="AM3110" s="226"/>
      <x:c r="AN3110" s="222"/>
      <x:c r="AO3110" s="222"/>
    </x:row>
    <x:row r="3111" spans="1:57" x14ac:dyDescent="0.3">
      <x:c r="J3111" s="23"/>
      <x:c r="M3111" s="226"/>
      <x:c r="Q3111" s="23"/>
      <x:c r="R3111" s="23"/>
      <x:c r="T3111" s="226"/>
      <x:c r="U3111" s="226"/>
      <x:c r="V3111" s="226"/>
      <x:c r="W3111" s="226"/>
      <x:c r="X3111" s="226"/>
      <x:c r="Y3111" s="226"/>
      <x:c r="Z3111" s="226"/>
      <x:c r="AA3111" s="226"/>
      <x:c r="AC3111" s="226"/>
      <x:c r="AE3111" s="222"/>
      <x:c r="AF3111" s="226"/>
      <x:c r="AH3111" s="222"/>
      <x:c r="AI3111" s="23"/>
      <x:c r="AJ3111" s="222"/>
      <x:c r="AK3111" s="222"/>
      <x:c r="AM3111" s="226"/>
      <x:c r="AN3111" s="222"/>
      <x:c r="AO3111" s="222"/>
    </x:row>
    <x:row r="3112" spans="1:57" x14ac:dyDescent="0.3">
      <x:c r="J3112" s="23"/>
      <x:c r="M3112" s="226"/>
      <x:c r="Q3112" s="23"/>
      <x:c r="R3112" s="23"/>
      <x:c r="T3112" s="226"/>
      <x:c r="U3112" s="226"/>
      <x:c r="V3112" s="226"/>
      <x:c r="W3112" s="226"/>
      <x:c r="X3112" s="226"/>
      <x:c r="Y3112" s="226"/>
      <x:c r="Z3112" s="226"/>
      <x:c r="AA3112" s="226"/>
      <x:c r="AC3112" s="226"/>
      <x:c r="AE3112" s="222"/>
      <x:c r="AF3112" s="226"/>
      <x:c r="AH3112" s="222"/>
      <x:c r="AI3112" s="23"/>
      <x:c r="AJ3112" s="222"/>
      <x:c r="AK3112" s="222"/>
      <x:c r="AM3112" s="226"/>
      <x:c r="AN3112" s="222"/>
      <x:c r="AO3112" s="222"/>
    </x:row>
    <x:row r="3113" spans="1:57" x14ac:dyDescent="0.3">
      <x:c r="J3113" s="23"/>
      <x:c r="M3113" s="226"/>
      <x:c r="Q3113" s="23"/>
      <x:c r="R3113" s="23"/>
      <x:c r="T3113" s="226"/>
      <x:c r="U3113" s="226"/>
      <x:c r="V3113" s="226"/>
      <x:c r="W3113" s="226"/>
      <x:c r="X3113" s="226"/>
      <x:c r="Y3113" s="226"/>
      <x:c r="Z3113" s="226"/>
      <x:c r="AA3113" s="226"/>
      <x:c r="AC3113" s="226"/>
      <x:c r="AE3113" s="222"/>
      <x:c r="AF3113" s="226"/>
      <x:c r="AH3113" s="222"/>
      <x:c r="AI3113" s="23"/>
      <x:c r="AJ3113" s="222"/>
      <x:c r="AK3113" s="222"/>
      <x:c r="AM3113" s="226"/>
      <x:c r="AN3113" s="222"/>
      <x:c r="AO3113" s="222"/>
    </x:row>
    <x:row r="3114" spans="1:57" x14ac:dyDescent="0.3">
      <x:c r="J3114" s="23"/>
      <x:c r="M3114" s="226"/>
      <x:c r="Q3114" s="23"/>
      <x:c r="R3114" s="23"/>
      <x:c r="T3114" s="226"/>
      <x:c r="U3114" s="226"/>
      <x:c r="V3114" s="226"/>
      <x:c r="W3114" s="226"/>
      <x:c r="X3114" s="226"/>
      <x:c r="Y3114" s="226"/>
      <x:c r="Z3114" s="226"/>
      <x:c r="AA3114" s="226"/>
      <x:c r="AC3114" s="226"/>
      <x:c r="AE3114" s="222"/>
      <x:c r="AF3114" s="226"/>
      <x:c r="AH3114" s="222"/>
      <x:c r="AI3114" s="23"/>
      <x:c r="AJ3114" s="222"/>
      <x:c r="AK3114" s="222"/>
      <x:c r="AM3114" s="226"/>
      <x:c r="AN3114" s="222"/>
      <x:c r="AO3114" s="222"/>
    </x:row>
    <x:row r="3115" spans="1:57" x14ac:dyDescent="0.3">
      <x:c r="J3115" s="23"/>
      <x:c r="Q3115" s="23"/>
      <x:c r="R3115" s="23"/>
      <x:c r="T3115" s="226"/>
      <x:c r="U3115" s="226"/>
      <x:c r="V3115" s="226"/>
      <x:c r="W3115" s="226"/>
      <x:c r="X3115" s="226"/>
      <x:c r="Y3115" s="226"/>
      <x:c r="Z3115" s="226"/>
      <x:c r="AA3115" s="226"/>
      <x:c r="AC3115" s="226"/>
      <x:c r="AE3115" s="222"/>
      <x:c r="AF3115" s="226"/>
      <x:c r="AH3115" s="222"/>
      <x:c r="AI3115" s="23"/>
      <x:c r="AJ3115" s="222"/>
      <x:c r="AK3115" s="222"/>
      <x:c r="AM3115" s="226"/>
      <x:c r="AN3115" s="222"/>
      <x:c r="AO3115" s="222"/>
    </x:row>
    <x:row r="3116" spans="1:57" x14ac:dyDescent="0.3">
      <x:c r="J3116" s="23"/>
      <x:c r="Q3116" s="23"/>
      <x:c r="R3116" s="23"/>
      <x:c r="T3116" s="226"/>
      <x:c r="U3116" s="226"/>
      <x:c r="V3116" s="226"/>
      <x:c r="W3116" s="226"/>
      <x:c r="X3116" s="226"/>
      <x:c r="Y3116" s="226"/>
      <x:c r="Z3116" s="226"/>
      <x:c r="AA3116" s="226"/>
      <x:c r="AC3116" s="226"/>
      <x:c r="AE3116" s="222"/>
      <x:c r="AF3116" s="226"/>
      <x:c r="AH3116" s="222"/>
      <x:c r="AI3116" s="23"/>
      <x:c r="AJ3116" s="222"/>
      <x:c r="AK3116" s="222"/>
      <x:c r="AM3116" s="226"/>
      <x:c r="AN3116" s="222"/>
      <x:c r="AO3116" s="222"/>
    </x:row>
    <x:row r="3117" spans="1:57" x14ac:dyDescent="0.3">
      <x:c r="J3117" s="23"/>
      <x:c r="M3117" s="226"/>
      <x:c r="Q3117" s="23"/>
      <x:c r="R3117" s="23"/>
      <x:c r="T3117" s="226"/>
      <x:c r="U3117" s="226"/>
      <x:c r="V3117" s="226"/>
      <x:c r="W3117" s="226"/>
      <x:c r="X3117" s="226"/>
      <x:c r="Y3117" s="226"/>
      <x:c r="Z3117" s="226"/>
      <x:c r="AA3117" s="226"/>
      <x:c r="AC3117" s="226"/>
      <x:c r="AE3117" s="222"/>
      <x:c r="AF3117" s="226"/>
      <x:c r="AH3117" s="222"/>
      <x:c r="AI3117" s="23"/>
      <x:c r="AJ3117" s="222"/>
      <x:c r="AK3117" s="222"/>
      <x:c r="AM3117" s="226"/>
      <x:c r="AN3117" s="222"/>
      <x:c r="AO3117" s="222"/>
    </x:row>
    <x:row r="3118" spans="1:57" x14ac:dyDescent="0.3">
      <x:c r="J3118" s="23"/>
      <x:c r="Q3118" s="23"/>
      <x:c r="R3118" s="23"/>
      <x:c r="T3118" s="226"/>
      <x:c r="U3118" s="226"/>
      <x:c r="V3118" s="226"/>
      <x:c r="W3118" s="226"/>
      <x:c r="X3118" s="226"/>
      <x:c r="Y3118" s="226"/>
      <x:c r="Z3118" s="226"/>
      <x:c r="AA3118" s="226"/>
      <x:c r="AC3118" s="226"/>
      <x:c r="AE3118" s="222"/>
      <x:c r="AF3118" s="226"/>
      <x:c r="AH3118" s="222"/>
      <x:c r="AI3118" s="23"/>
      <x:c r="AJ3118" s="222"/>
      <x:c r="AK3118" s="222"/>
      <x:c r="AM3118" s="226"/>
      <x:c r="AN3118" s="222"/>
      <x:c r="AO3118" s="222"/>
    </x:row>
    <x:row r="3119" spans="1:57" x14ac:dyDescent="0.3">
      <x:c r="J3119" s="23"/>
      <x:c r="Q3119" s="23"/>
      <x:c r="R3119" s="23"/>
      <x:c r="T3119" s="226"/>
      <x:c r="U3119" s="226"/>
      <x:c r="V3119" s="226"/>
      <x:c r="W3119" s="226"/>
      <x:c r="X3119" s="226"/>
      <x:c r="Y3119" s="226"/>
      <x:c r="Z3119" s="226"/>
      <x:c r="AA3119" s="226"/>
      <x:c r="AC3119" s="226"/>
      <x:c r="AE3119" s="222"/>
      <x:c r="AF3119" s="226"/>
      <x:c r="AH3119" s="226"/>
      <x:c r="AI3119" s="23"/>
      <x:c r="AJ3119" s="226"/>
      <x:c r="AK3119" s="226"/>
      <x:c r="AM3119" s="226"/>
      <x:c r="AN3119" s="226"/>
      <x:c r="AO3119" s="226"/>
    </x:row>
    <x:row r="3120" spans="1:57" x14ac:dyDescent="0.3">
      <x:c r="J3120" s="23"/>
      <x:c r="Q3120" s="23"/>
      <x:c r="R3120" s="23"/>
      <x:c r="T3120" s="226"/>
      <x:c r="U3120" s="226"/>
      <x:c r="V3120" s="226"/>
      <x:c r="W3120" s="226"/>
      <x:c r="X3120" s="226"/>
      <x:c r="Y3120" s="226"/>
      <x:c r="Z3120" s="226"/>
      <x:c r="AA3120" s="226"/>
      <x:c r="AC3120" s="226"/>
      <x:c r="AE3120" s="222"/>
      <x:c r="AF3120" s="226"/>
      <x:c r="AH3120" s="222"/>
      <x:c r="AI3120" s="23"/>
      <x:c r="AJ3120" s="222"/>
      <x:c r="AK3120" s="222"/>
      <x:c r="AM3120" s="226"/>
      <x:c r="AN3120" s="222"/>
      <x:c r="AO3120" s="222"/>
    </x:row>
    <x:row r="3121" spans="1:57" x14ac:dyDescent="0.3">
      <x:c r="J3121" s="23"/>
      <x:c r="M3121" s="226"/>
      <x:c r="Q3121" s="23"/>
      <x:c r="R3121" s="23"/>
      <x:c r="T3121" s="226"/>
      <x:c r="U3121" s="226"/>
      <x:c r="V3121" s="226"/>
      <x:c r="W3121" s="226"/>
      <x:c r="X3121" s="226"/>
      <x:c r="Y3121" s="226"/>
      <x:c r="Z3121" s="226"/>
      <x:c r="AA3121" s="226"/>
      <x:c r="AC3121" s="226"/>
      <x:c r="AE3121" s="222"/>
      <x:c r="AF3121" s="226"/>
      <x:c r="AH3121" s="222"/>
      <x:c r="AI3121" s="23"/>
      <x:c r="AJ3121" s="222"/>
      <x:c r="AK3121" s="222"/>
      <x:c r="AM3121" s="226"/>
      <x:c r="AN3121" s="222"/>
      <x:c r="AO3121" s="222"/>
    </x:row>
    <x:row r="3122" spans="1:57" x14ac:dyDescent="0.3">
      <x:c r="J3122" s="23"/>
      <x:c r="Q3122" s="23"/>
      <x:c r="R3122" s="23"/>
      <x:c r="T3122" s="226"/>
      <x:c r="U3122" s="226"/>
      <x:c r="V3122" s="226"/>
      <x:c r="W3122" s="226"/>
      <x:c r="X3122" s="226"/>
      <x:c r="Y3122" s="226"/>
      <x:c r="Z3122" s="226"/>
      <x:c r="AA3122" s="226"/>
      <x:c r="AC3122" s="226"/>
      <x:c r="AE3122" s="222"/>
      <x:c r="AF3122" s="226"/>
      <x:c r="AH3122" s="222"/>
      <x:c r="AI3122" s="23"/>
      <x:c r="AJ3122" s="222"/>
      <x:c r="AK3122" s="222"/>
      <x:c r="AM3122" s="226"/>
      <x:c r="AN3122" s="222"/>
      <x:c r="AO3122" s="222"/>
    </x:row>
    <x:row r="3123" spans="1:57" x14ac:dyDescent="0.3">
      <x:c r="J3123" s="23"/>
      <x:c r="M3123" s="226"/>
      <x:c r="Q3123" s="23"/>
      <x:c r="R3123" s="23"/>
      <x:c r="T3123" s="226"/>
      <x:c r="U3123" s="226"/>
      <x:c r="V3123" s="226"/>
      <x:c r="W3123" s="226"/>
      <x:c r="X3123" s="226"/>
      <x:c r="Y3123" s="226"/>
      <x:c r="Z3123" s="226"/>
      <x:c r="AA3123" s="226"/>
      <x:c r="AC3123" s="226"/>
      <x:c r="AE3123" s="222"/>
      <x:c r="AF3123" s="226"/>
      <x:c r="AH3123" s="222"/>
      <x:c r="AI3123" s="23"/>
      <x:c r="AJ3123" s="222"/>
      <x:c r="AK3123" s="222"/>
      <x:c r="AM3123" s="226"/>
      <x:c r="AN3123" s="222"/>
      <x:c r="AO3123" s="222"/>
    </x:row>
    <x:row r="3124" spans="1:57" x14ac:dyDescent="0.3">
      <x:c r="J3124" s="23"/>
      <x:c r="M3124" s="226"/>
      <x:c r="Q3124" s="23"/>
      <x:c r="R3124" s="23"/>
      <x:c r="T3124" s="226"/>
      <x:c r="U3124" s="226"/>
      <x:c r="V3124" s="226"/>
      <x:c r="W3124" s="226"/>
      <x:c r="X3124" s="226"/>
      <x:c r="Y3124" s="226"/>
      <x:c r="Z3124" s="226"/>
      <x:c r="AA3124" s="226"/>
      <x:c r="AC3124" s="226"/>
      <x:c r="AE3124" s="222"/>
      <x:c r="AF3124" s="226"/>
      <x:c r="AH3124" s="222"/>
      <x:c r="AI3124" s="23"/>
      <x:c r="AJ3124" s="222"/>
      <x:c r="AK3124" s="222"/>
      <x:c r="AM3124" s="226"/>
      <x:c r="AN3124" s="222"/>
      <x:c r="AO3124" s="222"/>
    </x:row>
    <x:row r="3125" spans="1:57" x14ac:dyDescent="0.3">
      <x:c r="J3125" s="23"/>
      <x:c r="M3125" s="226"/>
      <x:c r="Q3125" s="23"/>
      <x:c r="R3125" s="23"/>
      <x:c r="T3125" s="226"/>
      <x:c r="U3125" s="226"/>
      <x:c r="V3125" s="226"/>
      <x:c r="W3125" s="226"/>
      <x:c r="X3125" s="226"/>
      <x:c r="Y3125" s="226"/>
      <x:c r="Z3125" s="226"/>
      <x:c r="AA3125" s="226"/>
      <x:c r="AC3125" s="226"/>
      <x:c r="AE3125" s="226"/>
      <x:c r="AF3125" s="226"/>
      <x:c r="AH3125" s="222"/>
      <x:c r="AI3125" s="23"/>
      <x:c r="AJ3125" s="222"/>
      <x:c r="AK3125" s="222"/>
      <x:c r="AM3125" s="226"/>
      <x:c r="AN3125" s="222"/>
      <x:c r="AO3125" s="222"/>
    </x:row>
    <x:row r="3126" spans="1:57" x14ac:dyDescent="0.3">
      <x:c r="J3126" s="23"/>
      <x:c r="M3126" s="226"/>
      <x:c r="Q3126" s="23"/>
      <x:c r="R3126" s="23"/>
      <x:c r="T3126" s="226"/>
      <x:c r="U3126" s="226"/>
      <x:c r="V3126" s="226"/>
      <x:c r="W3126" s="226"/>
      <x:c r="X3126" s="226"/>
      <x:c r="Y3126" s="226"/>
      <x:c r="Z3126" s="226"/>
      <x:c r="AA3126" s="226"/>
      <x:c r="AC3126" s="226"/>
      <x:c r="AE3126" s="222"/>
      <x:c r="AF3126" s="226"/>
      <x:c r="AH3126" s="222"/>
      <x:c r="AI3126" s="23"/>
      <x:c r="AJ3126" s="222"/>
      <x:c r="AK3126" s="222"/>
      <x:c r="AM3126" s="226"/>
      <x:c r="AN3126" s="222"/>
      <x:c r="AO3126" s="222"/>
    </x:row>
    <x:row r="3127" spans="1:57" x14ac:dyDescent="0.3">
      <x:c r="J3127" s="23"/>
      <x:c r="Q3127" s="23"/>
      <x:c r="R3127" s="23"/>
      <x:c r="T3127" s="226"/>
      <x:c r="U3127" s="226"/>
      <x:c r="V3127" s="226"/>
      <x:c r="W3127" s="226"/>
      <x:c r="X3127" s="226"/>
      <x:c r="Y3127" s="226"/>
      <x:c r="Z3127" s="226"/>
      <x:c r="AA3127" s="226"/>
      <x:c r="AC3127" s="226"/>
      <x:c r="AE3127" s="222"/>
      <x:c r="AF3127" s="226"/>
      <x:c r="AH3127" s="222"/>
      <x:c r="AI3127" s="23"/>
      <x:c r="AJ3127" s="226"/>
      <x:c r="AK3127" s="226"/>
      <x:c r="AM3127" s="226"/>
      <x:c r="AN3127" s="226"/>
      <x:c r="AO3127" s="226"/>
    </x:row>
    <x:row r="3128" spans="1:57" x14ac:dyDescent="0.3">
      <x:c r="J3128" s="23"/>
      <x:c r="Q3128" s="23"/>
      <x:c r="R3128" s="23"/>
      <x:c r="T3128" s="226"/>
      <x:c r="U3128" s="226"/>
      <x:c r="V3128" s="226"/>
      <x:c r="W3128" s="226"/>
      <x:c r="X3128" s="226"/>
      <x:c r="Y3128" s="226"/>
      <x:c r="Z3128" s="226"/>
      <x:c r="AA3128" s="226"/>
      <x:c r="AC3128" s="226"/>
      <x:c r="AE3128" s="222"/>
      <x:c r="AF3128" s="226"/>
      <x:c r="AH3128" s="222"/>
      <x:c r="AI3128" s="23"/>
      <x:c r="AJ3128" s="222"/>
      <x:c r="AK3128" s="222"/>
      <x:c r="AM3128" s="226"/>
      <x:c r="AN3128" s="222"/>
      <x:c r="AO3128" s="222"/>
    </x:row>
    <x:row r="3129" spans="1:57" x14ac:dyDescent="0.3">
      <x:c r="J3129" s="23"/>
      <x:c r="Q3129" s="23"/>
      <x:c r="R3129" s="23"/>
      <x:c r="T3129" s="226"/>
      <x:c r="U3129" s="226"/>
      <x:c r="V3129" s="226"/>
      <x:c r="W3129" s="226"/>
      <x:c r="X3129" s="226"/>
      <x:c r="Y3129" s="226"/>
      <x:c r="Z3129" s="226"/>
      <x:c r="AA3129" s="226"/>
      <x:c r="AC3129" s="226"/>
      <x:c r="AE3129" s="222"/>
      <x:c r="AF3129" s="226"/>
      <x:c r="AH3129" s="222"/>
      <x:c r="AI3129" s="23"/>
      <x:c r="AJ3129" s="222"/>
      <x:c r="AK3129" s="222"/>
      <x:c r="AM3129" s="226"/>
      <x:c r="AN3129" s="222"/>
      <x:c r="AO3129" s="222"/>
    </x:row>
    <x:row r="3130" spans="1:57" x14ac:dyDescent="0.3">
      <x:c r="J3130" s="23"/>
      <x:c r="Q3130" s="23"/>
      <x:c r="R3130" s="23"/>
      <x:c r="T3130" s="226"/>
      <x:c r="U3130" s="226"/>
      <x:c r="V3130" s="226"/>
      <x:c r="W3130" s="226"/>
      <x:c r="X3130" s="226"/>
      <x:c r="Y3130" s="226"/>
      <x:c r="Z3130" s="226"/>
      <x:c r="AA3130" s="226"/>
      <x:c r="AC3130" s="226"/>
      <x:c r="AE3130" s="222"/>
      <x:c r="AF3130" s="226"/>
      <x:c r="AH3130" s="222"/>
      <x:c r="AI3130" s="23"/>
      <x:c r="AJ3130" s="222"/>
      <x:c r="AK3130" s="222"/>
      <x:c r="AM3130" s="226"/>
      <x:c r="AN3130" s="222"/>
      <x:c r="AO3130" s="222"/>
    </x:row>
    <x:row r="3131" spans="1:57" x14ac:dyDescent="0.3">
      <x:c r="J3131" s="23"/>
      <x:c r="Q3131" s="23"/>
      <x:c r="R3131" s="23"/>
      <x:c r="T3131" s="226"/>
      <x:c r="U3131" s="226"/>
      <x:c r="V3131" s="226"/>
      <x:c r="W3131" s="226"/>
      <x:c r="X3131" s="226"/>
      <x:c r="Y3131" s="226"/>
      <x:c r="Z3131" s="226"/>
      <x:c r="AA3131" s="226"/>
      <x:c r="AC3131" s="226"/>
      <x:c r="AE3131" s="222"/>
      <x:c r="AF3131" s="226"/>
      <x:c r="AH3131" s="222"/>
      <x:c r="AI3131" s="23"/>
      <x:c r="AJ3131" s="222"/>
      <x:c r="AK3131" s="222"/>
      <x:c r="AM3131" s="226"/>
      <x:c r="AN3131" s="222"/>
      <x:c r="AO3131" s="222"/>
    </x:row>
    <x:row r="3132" spans="1:57" x14ac:dyDescent="0.3">
      <x:c r="J3132" s="23"/>
      <x:c r="M3132" s="226"/>
      <x:c r="Q3132" s="23"/>
      <x:c r="R3132" s="23"/>
      <x:c r="T3132" s="226"/>
      <x:c r="U3132" s="226"/>
      <x:c r="V3132" s="226"/>
      <x:c r="W3132" s="226"/>
      <x:c r="X3132" s="226"/>
      <x:c r="Y3132" s="226"/>
      <x:c r="Z3132" s="226"/>
      <x:c r="AA3132" s="226"/>
      <x:c r="AC3132" s="226"/>
      <x:c r="AE3132" s="226"/>
      <x:c r="AF3132" s="226"/>
      <x:c r="AH3132" s="222"/>
      <x:c r="AI3132" s="23"/>
      <x:c r="AJ3132" s="222"/>
      <x:c r="AK3132" s="222"/>
      <x:c r="AM3132" s="226"/>
      <x:c r="AN3132" s="222"/>
      <x:c r="AO3132" s="222"/>
    </x:row>
    <x:row r="3133" spans="1:57" x14ac:dyDescent="0.3">
      <x:c r="J3133" s="23"/>
      <x:c r="M3133" s="226"/>
      <x:c r="Q3133" s="23"/>
      <x:c r="R3133" s="23"/>
      <x:c r="T3133" s="226"/>
      <x:c r="U3133" s="226"/>
      <x:c r="V3133" s="226"/>
      <x:c r="W3133" s="226"/>
      <x:c r="X3133" s="226"/>
      <x:c r="Y3133" s="226"/>
      <x:c r="Z3133" s="226"/>
      <x:c r="AA3133" s="226"/>
      <x:c r="AC3133" s="226"/>
      <x:c r="AE3133" s="222"/>
      <x:c r="AF3133" s="226"/>
      <x:c r="AH3133" s="222"/>
      <x:c r="AI3133" s="23"/>
      <x:c r="AJ3133" s="222"/>
      <x:c r="AK3133" s="222"/>
      <x:c r="AM3133" s="226"/>
      <x:c r="AN3133" s="222"/>
      <x:c r="AO3133" s="222"/>
    </x:row>
    <x:row r="3134" spans="1:57" x14ac:dyDescent="0.3">
      <x:c r="J3134" s="23"/>
      <x:c r="M3134" s="226"/>
      <x:c r="Q3134" s="23"/>
      <x:c r="R3134" s="23"/>
      <x:c r="T3134" s="226"/>
      <x:c r="U3134" s="226"/>
      <x:c r="V3134" s="226"/>
      <x:c r="W3134" s="226"/>
      <x:c r="X3134" s="226"/>
      <x:c r="Y3134" s="226"/>
      <x:c r="Z3134" s="226"/>
      <x:c r="AA3134" s="226"/>
      <x:c r="AC3134" s="226"/>
      <x:c r="AE3134" s="222"/>
      <x:c r="AF3134" s="226"/>
      <x:c r="AH3134" s="222"/>
      <x:c r="AI3134" s="23"/>
      <x:c r="AJ3134" s="222"/>
      <x:c r="AK3134" s="222"/>
      <x:c r="AM3134" s="226"/>
      <x:c r="AN3134" s="222"/>
      <x:c r="AO3134" s="222"/>
    </x:row>
    <x:row r="3135" spans="1:57" x14ac:dyDescent="0.3">
      <x:c r="J3135" s="23"/>
      <x:c r="Q3135" s="23"/>
      <x:c r="R3135" s="23"/>
      <x:c r="T3135" s="226"/>
      <x:c r="U3135" s="226"/>
      <x:c r="V3135" s="226"/>
      <x:c r="W3135" s="226"/>
      <x:c r="X3135" s="226"/>
      <x:c r="Y3135" s="226"/>
      <x:c r="Z3135" s="226"/>
      <x:c r="AA3135" s="226"/>
      <x:c r="AC3135" s="226"/>
      <x:c r="AE3135" s="226"/>
      <x:c r="AF3135" s="226"/>
      <x:c r="AH3135" s="222"/>
      <x:c r="AI3135" s="23"/>
      <x:c r="AJ3135" s="222"/>
      <x:c r="AK3135" s="222"/>
      <x:c r="AM3135" s="226"/>
      <x:c r="AN3135" s="222"/>
      <x:c r="AO3135" s="222"/>
    </x:row>
    <x:row r="3136" spans="1:57" x14ac:dyDescent="0.3">
      <x:c r="J3136" s="23"/>
      <x:c r="M3136" s="226"/>
      <x:c r="Q3136" s="23"/>
      <x:c r="R3136" s="23"/>
      <x:c r="T3136" s="226"/>
      <x:c r="U3136" s="226"/>
      <x:c r="V3136" s="226"/>
      <x:c r="W3136" s="226"/>
      <x:c r="X3136" s="226"/>
      <x:c r="Y3136" s="226"/>
      <x:c r="Z3136" s="226"/>
      <x:c r="AA3136" s="226"/>
      <x:c r="AC3136" s="226"/>
      <x:c r="AE3136" s="222"/>
      <x:c r="AF3136" s="226"/>
      <x:c r="AH3136" s="222"/>
      <x:c r="AI3136" s="23"/>
      <x:c r="AJ3136" s="222"/>
      <x:c r="AK3136" s="222"/>
      <x:c r="AM3136" s="226"/>
      <x:c r="AN3136" s="222"/>
      <x:c r="AO3136" s="222"/>
    </x:row>
    <x:row r="3137" spans="1:57" x14ac:dyDescent="0.3">
      <x:c r="J3137" s="23"/>
      <x:c r="M3137" s="226"/>
      <x:c r="Q3137" s="23"/>
      <x:c r="R3137" s="23"/>
      <x:c r="T3137" s="226"/>
      <x:c r="U3137" s="226"/>
      <x:c r="V3137" s="226"/>
      <x:c r="W3137" s="226"/>
      <x:c r="X3137" s="226"/>
      <x:c r="Y3137" s="226"/>
      <x:c r="Z3137" s="226"/>
      <x:c r="AA3137" s="226"/>
      <x:c r="AC3137" s="226"/>
      <x:c r="AE3137" s="226"/>
      <x:c r="AF3137" s="226"/>
      <x:c r="AH3137" s="222"/>
      <x:c r="AI3137" s="23"/>
      <x:c r="AJ3137" s="222"/>
      <x:c r="AK3137" s="222"/>
      <x:c r="AM3137" s="226"/>
      <x:c r="AN3137" s="222"/>
      <x:c r="AO3137" s="222"/>
    </x:row>
    <x:row r="3138" spans="1:57" x14ac:dyDescent="0.3">
      <x:c r="J3138" s="23"/>
      <x:c r="Q3138" s="23"/>
      <x:c r="R3138" s="23"/>
      <x:c r="T3138" s="226"/>
      <x:c r="U3138" s="226"/>
      <x:c r="V3138" s="226"/>
      <x:c r="W3138" s="226"/>
      <x:c r="X3138" s="226"/>
      <x:c r="Y3138" s="226"/>
      <x:c r="Z3138" s="226"/>
      <x:c r="AA3138" s="226"/>
      <x:c r="AC3138" s="226"/>
      <x:c r="AE3138" s="222"/>
      <x:c r="AF3138" s="226"/>
      <x:c r="AH3138" s="222"/>
      <x:c r="AI3138" s="23"/>
      <x:c r="AJ3138" s="222"/>
      <x:c r="AK3138" s="222"/>
      <x:c r="AM3138" s="226"/>
      <x:c r="AN3138" s="222"/>
      <x:c r="AO3138" s="222"/>
    </x:row>
    <x:row r="3139" spans="1:57" x14ac:dyDescent="0.3">
      <x:c r="J3139" s="23"/>
      <x:c r="Q3139" s="23"/>
      <x:c r="R3139" s="23"/>
      <x:c r="T3139" s="226"/>
      <x:c r="U3139" s="226"/>
      <x:c r="V3139" s="226"/>
      <x:c r="W3139" s="226"/>
      <x:c r="X3139" s="226"/>
      <x:c r="Y3139" s="226"/>
      <x:c r="Z3139" s="226"/>
      <x:c r="AA3139" s="226"/>
      <x:c r="AC3139" s="226"/>
      <x:c r="AE3139" s="226"/>
      <x:c r="AF3139" s="226"/>
      <x:c r="AH3139" s="222"/>
      <x:c r="AI3139" s="23"/>
      <x:c r="AJ3139" s="222"/>
      <x:c r="AK3139" s="222"/>
      <x:c r="AM3139" s="226"/>
      <x:c r="AN3139" s="222"/>
      <x:c r="AO3139" s="222"/>
    </x:row>
    <x:row r="3140" spans="1:57" x14ac:dyDescent="0.3">
      <x:c r="J3140" s="23"/>
      <x:c r="Q3140" s="23"/>
      <x:c r="R3140" s="23"/>
      <x:c r="T3140" s="226"/>
      <x:c r="U3140" s="226"/>
      <x:c r="V3140" s="226"/>
      <x:c r="W3140" s="226"/>
      <x:c r="X3140" s="226"/>
      <x:c r="Y3140" s="226"/>
      <x:c r="Z3140" s="226"/>
      <x:c r="AA3140" s="226"/>
      <x:c r="AC3140" s="226"/>
      <x:c r="AE3140" s="222"/>
      <x:c r="AF3140" s="226"/>
      <x:c r="AH3140" s="222"/>
      <x:c r="AI3140" s="23"/>
      <x:c r="AJ3140" s="222"/>
      <x:c r="AK3140" s="222"/>
      <x:c r="AM3140" s="226"/>
      <x:c r="AN3140" s="222"/>
      <x:c r="AO3140" s="222"/>
    </x:row>
    <x:row r="3141" spans="1:57" x14ac:dyDescent="0.3">
      <x:c r="J3141" s="23"/>
      <x:c r="M3141" s="226"/>
      <x:c r="Q3141" s="23"/>
      <x:c r="R3141" s="23"/>
      <x:c r="T3141" s="226"/>
      <x:c r="U3141" s="226"/>
      <x:c r="V3141" s="226"/>
      <x:c r="W3141" s="226"/>
      <x:c r="X3141" s="226"/>
      <x:c r="Y3141" s="226"/>
      <x:c r="Z3141" s="226"/>
      <x:c r="AA3141" s="226"/>
      <x:c r="AC3141" s="226"/>
      <x:c r="AE3141" s="222"/>
      <x:c r="AF3141" s="226"/>
      <x:c r="AH3141" s="222"/>
      <x:c r="AI3141" s="23"/>
      <x:c r="AJ3141" s="222"/>
      <x:c r="AK3141" s="222"/>
      <x:c r="AM3141" s="226"/>
      <x:c r="AN3141" s="222"/>
      <x:c r="AO3141" s="222"/>
    </x:row>
    <x:row r="3142" spans="1:57" x14ac:dyDescent="0.3">
      <x:c r="J3142" s="23"/>
      <x:c r="Q3142" s="23"/>
      <x:c r="R3142" s="23"/>
      <x:c r="T3142" s="226"/>
      <x:c r="U3142" s="226"/>
      <x:c r="V3142" s="226"/>
      <x:c r="W3142" s="226"/>
      <x:c r="X3142" s="226"/>
      <x:c r="Y3142" s="226"/>
      <x:c r="Z3142" s="226"/>
      <x:c r="AA3142" s="226"/>
      <x:c r="AC3142" s="226"/>
      <x:c r="AE3142" s="222"/>
      <x:c r="AF3142" s="226"/>
      <x:c r="AH3142" s="222"/>
      <x:c r="AI3142" s="23"/>
      <x:c r="AJ3142" s="222"/>
      <x:c r="AK3142" s="222"/>
      <x:c r="AM3142" s="226"/>
      <x:c r="AN3142" s="222"/>
      <x:c r="AO3142" s="222"/>
    </x:row>
    <x:row r="3143" spans="1:57" x14ac:dyDescent="0.3">
      <x:c r="J3143" s="23"/>
      <x:c r="Q3143" s="23"/>
      <x:c r="R3143" s="23"/>
      <x:c r="T3143" s="226"/>
      <x:c r="U3143" s="226"/>
      <x:c r="V3143" s="226"/>
      <x:c r="W3143" s="226"/>
      <x:c r="X3143" s="226"/>
      <x:c r="Y3143" s="226"/>
      <x:c r="Z3143" s="226"/>
      <x:c r="AA3143" s="226"/>
      <x:c r="AC3143" s="226"/>
      <x:c r="AE3143" s="222"/>
      <x:c r="AF3143" s="226"/>
      <x:c r="AH3143" s="222"/>
      <x:c r="AI3143" s="23"/>
      <x:c r="AJ3143" s="222"/>
      <x:c r="AK3143" s="222"/>
      <x:c r="AM3143" s="226"/>
      <x:c r="AN3143" s="222"/>
      <x:c r="AO3143" s="222"/>
    </x:row>
    <x:row r="3144" spans="1:57" x14ac:dyDescent="0.3">
      <x:c r="J3144" s="23"/>
      <x:c r="M3144" s="226"/>
      <x:c r="Q3144" s="23"/>
      <x:c r="R3144" s="23"/>
      <x:c r="T3144" s="226"/>
      <x:c r="U3144" s="226"/>
      <x:c r="V3144" s="226"/>
      <x:c r="W3144" s="226"/>
      <x:c r="X3144" s="226"/>
      <x:c r="Y3144" s="226"/>
      <x:c r="Z3144" s="226"/>
      <x:c r="AA3144" s="226"/>
      <x:c r="AC3144" s="226"/>
      <x:c r="AE3144" s="226"/>
      <x:c r="AF3144" s="226"/>
      <x:c r="AH3144" s="222"/>
      <x:c r="AI3144" s="23"/>
      <x:c r="AJ3144" s="222"/>
      <x:c r="AK3144" s="222"/>
      <x:c r="AM3144" s="226"/>
      <x:c r="AN3144" s="222"/>
      <x:c r="AO3144" s="222"/>
    </x:row>
    <x:row r="3145" spans="1:57" x14ac:dyDescent="0.3">
      <x:c r="J3145" s="23"/>
      <x:c r="Q3145" s="23"/>
      <x:c r="R3145" s="23"/>
      <x:c r="T3145" s="226"/>
      <x:c r="U3145" s="226"/>
      <x:c r="V3145" s="226"/>
      <x:c r="W3145" s="226"/>
      <x:c r="X3145" s="226"/>
      <x:c r="Y3145" s="226"/>
      <x:c r="Z3145" s="226"/>
      <x:c r="AA3145" s="226"/>
      <x:c r="AC3145" s="226"/>
      <x:c r="AE3145" s="222"/>
      <x:c r="AF3145" s="226"/>
      <x:c r="AH3145" s="222"/>
      <x:c r="AI3145" s="23"/>
      <x:c r="AJ3145" s="222"/>
      <x:c r="AK3145" s="222"/>
      <x:c r="AM3145" s="226"/>
      <x:c r="AN3145" s="222"/>
      <x:c r="AO3145" s="222"/>
    </x:row>
    <x:row r="3146" spans="1:57" x14ac:dyDescent="0.3">
      <x:c r="J3146" s="23"/>
      <x:c r="M3146" s="226"/>
      <x:c r="Q3146" s="23"/>
      <x:c r="R3146" s="23"/>
      <x:c r="T3146" s="226"/>
      <x:c r="U3146" s="226"/>
      <x:c r="V3146" s="226"/>
      <x:c r="W3146" s="226"/>
      <x:c r="X3146" s="226"/>
      <x:c r="Y3146" s="226"/>
      <x:c r="Z3146" s="226"/>
      <x:c r="AA3146" s="226"/>
      <x:c r="AC3146" s="226"/>
      <x:c r="AE3146" s="222"/>
      <x:c r="AF3146" s="226"/>
      <x:c r="AH3146" s="222"/>
      <x:c r="AI3146" s="23"/>
      <x:c r="AJ3146" s="222"/>
      <x:c r="AK3146" s="222"/>
      <x:c r="AM3146" s="226"/>
      <x:c r="AN3146" s="222"/>
      <x:c r="AO3146" s="222"/>
    </x:row>
    <x:row r="3147" spans="1:57" x14ac:dyDescent="0.3">
      <x:c r="J3147" s="23"/>
      <x:c r="Q3147" s="23"/>
      <x:c r="R3147" s="23"/>
      <x:c r="T3147" s="226"/>
      <x:c r="U3147" s="226"/>
      <x:c r="V3147" s="226"/>
      <x:c r="W3147" s="226"/>
      <x:c r="X3147" s="226"/>
      <x:c r="Y3147" s="226"/>
      <x:c r="Z3147" s="226"/>
      <x:c r="AA3147" s="226"/>
      <x:c r="AC3147" s="226"/>
      <x:c r="AE3147" s="222"/>
      <x:c r="AF3147" s="226"/>
      <x:c r="AH3147" s="222"/>
      <x:c r="AI3147" s="23"/>
      <x:c r="AJ3147" s="222"/>
      <x:c r="AK3147" s="222"/>
      <x:c r="AM3147" s="226"/>
      <x:c r="AN3147" s="222"/>
      <x:c r="AO3147" s="222"/>
    </x:row>
    <x:row r="3148" spans="1:57" x14ac:dyDescent="0.3">
      <x:c r="J3148" s="23"/>
      <x:c r="Q3148" s="23"/>
      <x:c r="R3148" s="23"/>
      <x:c r="T3148" s="226"/>
      <x:c r="U3148" s="226"/>
      <x:c r="V3148" s="226"/>
      <x:c r="W3148" s="226"/>
      <x:c r="X3148" s="226"/>
      <x:c r="Y3148" s="226"/>
      <x:c r="Z3148" s="226"/>
      <x:c r="AA3148" s="226"/>
      <x:c r="AC3148" s="226"/>
      <x:c r="AE3148" s="222"/>
      <x:c r="AF3148" s="226"/>
      <x:c r="AH3148" s="222"/>
      <x:c r="AI3148" s="23"/>
      <x:c r="AJ3148" s="222"/>
      <x:c r="AK3148" s="222"/>
      <x:c r="AM3148" s="226"/>
      <x:c r="AN3148" s="222"/>
      <x:c r="AO3148" s="222"/>
    </x:row>
    <x:row r="3149" spans="1:57" x14ac:dyDescent="0.3">
      <x:c r="J3149" s="23"/>
      <x:c r="Q3149" s="23"/>
      <x:c r="R3149" s="23"/>
      <x:c r="T3149" s="226"/>
      <x:c r="U3149" s="226"/>
      <x:c r="V3149" s="226"/>
      <x:c r="W3149" s="226"/>
      <x:c r="X3149" s="226"/>
      <x:c r="Y3149" s="226"/>
      <x:c r="Z3149" s="226"/>
      <x:c r="AA3149" s="226"/>
      <x:c r="AC3149" s="226"/>
      <x:c r="AE3149" s="222"/>
      <x:c r="AF3149" s="226"/>
      <x:c r="AH3149" s="222"/>
      <x:c r="AI3149" s="23"/>
      <x:c r="AJ3149" s="222"/>
      <x:c r="AK3149" s="222"/>
      <x:c r="AM3149" s="226"/>
      <x:c r="AN3149" s="222"/>
      <x:c r="AO3149" s="222"/>
    </x:row>
    <x:row r="3150" spans="1:57" x14ac:dyDescent="0.3">
      <x:c r="J3150" s="23"/>
      <x:c r="M3150" s="226"/>
      <x:c r="Q3150" s="23"/>
      <x:c r="R3150" s="23"/>
      <x:c r="T3150" s="226"/>
      <x:c r="U3150" s="226"/>
      <x:c r="V3150" s="226"/>
      <x:c r="W3150" s="226"/>
      <x:c r="X3150" s="226"/>
      <x:c r="Y3150" s="226"/>
      <x:c r="Z3150" s="226"/>
      <x:c r="AA3150" s="226"/>
      <x:c r="AC3150" s="226"/>
      <x:c r="AE3150" s="222"/>
      <x:c r="AF3150" s="226"/>
      <x:c r="AH3150" s="222"/>
      <x:c r="AI3150" s="23"/>
      <x:c r="AJ3150" s="222"/>
      <x:c r="AK3150" s="222"/>
      <x:c r="AM3150" s="226"/>
      <x:c r="AN3150" s="222"/>
      <x:c r="AO3150" s="222"/>
    </x:row>
    <x:row r="3151" spans="1:57" x14ac:dyDescent="0.3">
      <x:c r="J3151" s="23"/>
      <x:c r="M3151" s="226"/>
      <x:c r="Q3151" s="23"/>
      <x:c r="R3151" s="23"/>
      <x:c r="T3151" s="226"/>
      <x:c r="U3151" s="226"/>
      <x:c r="V3151" s="226"/>
      <x:c r="W3151" s="226"/>
      <x:c r="X3151" s="226"/>
      <x:c r="Y3151" s="226"/>
      <x:c r="Z3151" s="226"/>
      <x:c r="AA3151" s="226"/>
      <x:c r="AC3151" s="226"/>
      <x:c r="AE3151" s="222"/>
      <x:c r="AF3151" s="226"/>
      <x:c r="AH3151" s="222"/>
      <x:c r="AI3151" s="23"/>
      <x:c r="AJ3151" s="222"/>
      <x:c r="AK3151" s="222"/>
      <x:c r="AM3151" s="226"/>
      <x:c r="AN3151" s="222"/>
      <x:c r="AO3151" s="222"/>
    </x:row>
    <x:row r="3152" spans="1:57" x14ac:dyDescent="0.3">
      <x:c r="J3152" s="23"/>
      <x:c r="M3152" s="226"/>
      <x:c r="Q3152" s="23"/>
      <x:c r="R3152" s="23"/>
      <x:c r="T3152" s="226"/>
      <x:c r="U3152" s="226"/>
      <x:c r="V3152" s="226"/>
      <x:c r="W3152" s="226"/>
      <x:c r="X3152" s="226"/>
      <x:c r="Y3152" s="226"/>
      <x:c r="Z3152" s="226"/>
      <x:c r="AA3152" s="226"/>
      <x:c r="AC3152" s="226"/>
      <x:c r="AE3152" s="226"/>
      <x:c r="AF3152" s="226"/>
      <x:c r="AH3152" s="222"/>
      <x:c r="AI3152" s="23"/>
      <x:c r="AJ3152" s="222"/>
      <x:c r="AK3152" s="222"/>
      <x:c r="AM3152" s="226"/>
      <x:c r="AN3152" s="222"/>
      <x:c r="AO3152" s="222"/>
    </x:row>
    <x:row r="3153" spans="1:57" x14ac:dyDescent="0.3">
      <x:c r="J3153" s="23"/>
      <x:c r="M3153" s="226"/>
      <x:c r="Q3153" s="23"/>
      <x:c r="R3153" s="23"/>
      <x:c r="T3153" s="226"/>
      <x:c r="U3153" s="226"/>
      <x:c r="V3153" s="226"/>
      <x:c r="W3153" s="226"/>
      <x:c r="X3153" s="226"/>
      <x:c r="Y3153" s="226"/>
      <x:c r="Z3153" s="226"/>
      <x:c r="AA3153" s="226"/>
      <x:c r="AC3153" s="226"/>
      <x:c r="AE3153" s="226"/>
      <x:c r="AF3153" s="226"/>
      <x:c r="AH3153" s="222"/>
      <x:c r="AI3153" s="23"/>
      <x:c r="AJ3153" s="222"/>
      <x:c r="AK3153" s="222"/>
      <x:c r="AM3153" s="226"/>
      <x:c r="AN3153" s="222"/>
      <x:c r="AO3153" s="222"/>
    </x:row>
    <x:row r="3154" spans="1:57" x14ac:dyDescent="0.3">
      <x:c r="J3154" s="23"/>
      <x:c r="M3154" s="226"/>
      <x:c r="Q3154" s="23"/>
      <x:c r="R3154" s="23"/>
      <x:c r="T3154" s="226"/>
      <x:c r="U3154" s="226"/>
      <x:c r="V3154" s="226"/>
      <x:c r="W3154" s="226"/>
      <x:c r="X3154" s="226"/>
      <x:c r="Y3154" s="226"/>
      <x:c r="Z3154" s="226"/>
      <x:c r="AA3154" s="226"/>
      <x:c r="AC3154" s="226"/>
      <x:c r="AE3154" s="222"/>
      <x:c r="AF3154" s="226"/>
      <x:c r="AH3154" s="222"/>
      <x:c r="AI3154" s="23"/>
      <x:c r="AJ3154" s="222"/>
      <x:c r="AK3154" s="222"/>
      <x:c r="AM3154" s="226"/>
      <x:c r="AN3154" s="222"/>
      <x:c r="AO3154" s="222"/>
    </x:row>
    <x:row r="3155" spans="1:57" x14ac:dyDescent="0.3">
      <x:c r="J3155" s="23"/>
      <x:c r="M3155" s="226"/>
      <x:c r="Q3155" s="23"/>
      <x:c r="R3155" s="23"/>
      <x:c r="T3155" s="226"/>
      <x:c r="U3155" s="226"/>
      <x:c r="V3155" s="226"/>
      <x:c r="W3155" s="226"/>
      <x:c r="X3155" s="226"/>
      <x:c r="Y3155" s="226"/>
      <x:c r="Z3155" s="226"/>
      <x:c r="AA3155" s="226"/>
      <x:c r="AC3155" s="226"/>
      <x:c r="AE3155" s="222"/>
      <x:c r="AF3155" s="226"/>
      <x:c r="AH3155" s="222"/>
      <x:c r="AI3155" s="23"/>
      <x:c r="AJ3155" s="222"/>
      <x:c r="AK3155" s="222"/>
      <x:c r="AM3155" s="226"/>
      <x:c r="AN3155" s="222"/>
      <x:c r="AO3155" s="222"/>
    </x:row>
    <x:row r="3156" spans="1:57" x14ac:dyDescent="0.3">
      <x:c r="J3156" s="23"/>
      <x:c r="M3156" s="226"/>
      <x:c r="Q3156" s="23"/>
      <x:c r="R3156" s="23"/>
      <x:c r="T3156" s="226"/>
      <x:c r="U3156" s="226"/>
      <x:c r="V3156" s="226"/>
      <x:c r="W3156" s="226"/>
      <x:c r="X3156" s="226"/>
      <x:c r="Y3156" s="226"/>
      <x:c r="Z3156" s="226"/>
      <x:c r="AA3156" s="226"/>
      <x:c r="AC3156" s="226"/>
      <x:c r="AE3156" s="226"/>
      <x:c r="AF3156" s="226"/>
      <x:c r="AH3156" s="222"/>
      <x:c r="AI3156" s="23"/>
      <x:c r="AJ3156" s="222"/>
      <x:c r="AK3156" s="222"/>
      <x:c r="AM3156" s="226"/>
      <x:c r="AN3156" s="222"/>
      <x:c r="AO3156" s="222"/>
    </x:row>
    <x:row r="3157" spans="1:57" x14ac:dyDescent="0.3">
      <x:c r="J3157" s="23"/>
      <x:c r="M3157" s="226"/>
      <x:c r="Q3157" s="23"/>
      <x:c r="R3157" s="23"/>
      <x:c r="T3157" s="226"/>
      <x:c r="U3157" s="226"/>
      <x:c r="V3157" s="226"/>
      <x:c r="W3157" s="226"/>
      <x:c r="X3157" s="226"/>
      <x:c r="Y3157" s="226"/>
      <x:c r="Z3157" s="226"/>
      <x:c r="AA3157" s="226"/>
      <x:c r="AC3157" s="226"/>
      <x:c r="AE3157" s="222"/>
      <x:c r="AF3157" s="226"/>
      <x:c r="AH3157" s="222"/>
      <x:c r="AI3157" s="23"/>
      <x:c r="AJ3157" s="222"/>
      <x:c r="AK3157" s="222"/>
      <x:c r="AM3157" s="226"/>
      <x:c r="AN3157" s="222"/>
      <x:c r="AO3157" s="222"/>
    </x:row>
    <x:row r="3158" spans="1:57" x14ac:dyDescent="0.3">
      <x:c r="J3158" s="23"/>
      <x:c r="M3158" s="226"/>
      <x:c r="Q3158" s="23"/>
      <x:c r="R3158" s="23"/>
      <x:c r="T3158" s="226"/>
      <x:c r="U3158" s="226"/>
      <x:c r="V3158" s="226"/>
      <x:c r="W3158" s="226"/>
      <x:c r="X3158" s="226"/>
      <x:c r="Y3158" s="226"/>
      <x:c r="Z3158" s="226"/>
      <x:c r="AA3158" s="226"/>
      <x:c r="AC3158" s="226"/>
      <x:c r="AE3158" s="222"/>
      <x:c r="AF3158" s="226"/>
      <x:c r="AH3158" s="222"/>
      <x:c r="AI3158" s="23"/>
      <x:c r="AJ3158" s="222"/>
      <x:c r="AK3158" s="222"/>
      <x:c r="AM3158" s="226"/>
      <x:c r="AN3158" s="222"/>
      <x:c r="AO3158" s="222"/>
    </x:row>
    <x:row r="3159" spans="1:57" x14ac:dyDescent="0.3">
      <x:c r="J3159" s="23"/>
      <x:c r="M3159" s="226"/>
      <x:c r="Q3159" s="23"/>
      <x:c r="R3159" s="23"/>
      <x:c r="T3159" s="226"/>
      <x:c r="U3159" s="226"/>
      <x:c r="V3159" s="226"/>
      <x:c r="W3159" s="226"/>
      <x:c r="X3159" s="226"/>
      <x:c r="Y3159" s="226"/>
      <x:c r="Z3159" s="226"/>
      <x:c r="AA3159" s="226"/>
      <x:c r="AC3159" s="226"/>
      <x:c r="AE3159" s="222"/>
      <x:c r="AF3159" s="226"/>
      <x:c r="AH3159" s="222"/>
      <x:c r="AI3159" s="23"/>
      <x:c r="AJ3159" s="222"/>
      <x:c r="AK3159" s="222"/>
      <x:c r="AM3159" s="226"/>
      <x:c r="AN3159" s="222"/>
      <x:c r="AO3159" s="222"/>
    </x:row>
    <x:row r="3160" spans="1:57" x14ac:dyDescent="0.3">
      <x:c r="J3160" s="23"/>
      <x:c r="M3160" s="226"/>
      <x:c r="Q3160" s="23"/>
      <x:c r="R3160" s="23"/>
      <x:c r="T3160" s="226"/>
      <x:c r="U3160" s="226"/>
      <x:c r="V3160" s="226"/>
      <x:c r="W3160" s="226"/>
      <x:c r="X3160" s="226"/>
      <x:c r="Y3160" s="226"/>
      <x:c r="Z3160" s="226"/>
      <x:c r="AA3160" s="226"/>
      <x:c r="AC3160" s="226"/>
      <x:c r="AE3160" s="222"/>
      <x:c r="AF3160" s="226"/>
      <x:c r="AH3160" s="222"/>
      <x:c r="AI3160" s="23"/>
      <x:c r="AJ3160" s="222"/>
      <x:c r="AK3160" s="222"/>
      <x:c r="AM3160" s="226"/>
      <x:c r="AN3160" s="222"/>
      <x:c r="AO3160" s="222"/>
    </x:row>
    <x:row r="3161" spans="1:57" x14ac:dyDescent="0.3">
      <x:c r="J3161" s="23"/>
      <x:c r="Q3161" s="23"/>
      <x:c r="R3161" s="23"/>
      <x:c r="T3161" s="226"/>
      <x:c r="U3161" s="226"/>
      <x:c r="V3161" s="226"/>
      <x:c r="W3161" s="226"/>
      <x:c r="X3161" s="226"/>
      <x:c r="Y3161" s="226"/>
      <x:c r="Z3161" s="226"/>
      <x:c r="AA3161" s="226"/>
      <x:c r="AC3161" s="226"/>
      <x:c r="AE3161" s="226"/>
      <x:c r="AF3161" s="226"/>
      <x:c r="AH3161" s="222"/>
      <x:c r="AI3161" s="23"/>
      <x:c r="AJ3161" s="222"/>
      <x:c r="AK3161" s="222"/>
      <x:c r="AM3161" s="226"/>
      <x:c r="AN3161" s="222"/>
      <x:c r="AO3161" s="222"/>
    </x:row>
    <x:row r="3162" spans="1:57" x14ac:dyDescent="0.3">
      <x:c r="J3162" s="23"/>
      <x:c r="M3162" s="226"/>
      <x:c r="Q3162" s="23"/>
      <x:c r="R3162" s="23"/>
      <x:c r="T3162" s="226"/>
      <x:c r="U3162" s="226"/>
      <x:c r="V3162" s="226"/>
      <x:c r="W3162" s="226"/>
      <x:c r="X3162" s="226"/>
      <x:c r="Y3162" s="226"/>
      <x:c r="Z3162" s="226"/>
      <x:c r="AA3162" s="226"/>
      <x:c r="AC3162" s="226"/>
      <x:c r="AE3162" s="222"/>
      <x:c r="AF3162" s="226"/>
      <x:c r="AH3162" s="222"/>
      <x:c r="AI3162" s="23"/>
      <x:c r="AJ3162" s="226"/>
      <x:c r="AK3162" s="226"/>
      <x:c r="AM3162" s="226"/>
      <x:c r="AN3162" s="226"/>
      <x:c r="AO3162" s="226"/>
    </x:row>
    <x:row r="3163" spans="1:57" x14ac:dyDescent="0.3">
      <x:c r="J3163" s="23"/>
      <x:c r="M3163" s="226"/>
      <x:c r="Q3163" s="23"/>
      <x:c r="R3163" s="23"/>
      <x:c r="T3163" s="226"/>
      <x:c r="U3163" s="226"/>
      <x:c r="V3163" s="226"/>
      <x:c r="W3163" s="226"/>
      <x:c r="X3163" s="226"/>
      <x:c r="Y3163" s="226"/>
      <x:c r="Z3163" s="226"/>
      <x:c r="AA3163" s="226"/>
      <x:c r="AC3163" s="226"/>
      <x:c r="AE3163" s="222"/>
      <x:c r="AF3163" s="226"/>
      <x:c r="AH3163" s="222"/>
      <x:c r="AI3163" s="23"/>
      <x:c r="AJ3163" s="222"/>
      <x:c r="AK3163" s="222"/>
      <x:c r="AM3163" s="226"/>
      <x:c r="AN3163" s="222"/>
      <x:c r="AO3163" s="222"/>
    </x:row>
    <x:row r="3164" spans="1:57" x14ac:dyDescent="0.3">
      <x:c r="J3164" s="23"/>
      <x:c r="M3164" s="226"/>
      <x:c r="Q3164" s="23"/>
      <x:c r="R3164" s="23"/>
      <x:c r="T3164" s="226"/>
      <x:c r="U3164" s="226"/>
      <x:c r="V3164" s="226"/>
      <x:c r="W3164" s="226"/>
      <x:c r="X3164" s="226"/>
      <x:c r="Y3164" s="226"/>
      <x:c r="Z3164" s="226"/>
      <x:c r="AA3164" s="226"/>
      <x:c r="AC3164" s="226"/>
      <x:c r="AE3164" s="226"/>
      <x:c r="AF3164" s="226"/>
      <x:c r="AH3164" s="222"/>
      <x:c r="AI3164" s="23"/>
      <x:c r="AJ3164" s="222"/>
      <x:c r="AK3164" s="222"/>
      <x:c r="AM3164" s="226"/>
      <x:c r="AN3164" s="222"/>
      <x:c r="AO3164" s="222"/>
    </x:row>
    <x:row r="3165" spans="1:57" x14ac:dyDescent="0.3">
      <x:c r="J3165" s="23"/>
      <x:c r="M3165" s="226"/>
      <x:c r="Q3165" s="23"/>
      <x:c r="R3165" s="23"/>
      <x:c r="T3165" s="226"/>
      <x:c r="U3165" s="226"/>
      <x:c r="V3165" s="226"/>
      <x:c r="W3165" s="226"/>
      <x:c r="X3165" s="226"/>
      <x:c r="Y3165" s="226"/>
      <x:c r="Z3165" s="226"/>
      <x:c r="AA3165" s="226"/>
      <x:c r="AC3165" s="226"/>
      <x:c r="AE3165" s="222"/>
      <x:c r="AF3165" s="226"/>
      <x:c r="AH3165" s="222"/>
      <x:c r="AI3165" s="23"/>
      <x:c r="AJ3165" s="222"/>
      <x:c r="AK3165" s="222"/>
      <x:c r="AM3165" s="226"/>
      <x:c r="AN3165" s="222"/>
      <x:c r="AO3165" s="222"/>
    </x:row>
    <x:row r="3166" spans="1:57" x14ac:dyDescent="0.3">
      <x:c r="J3166" s="23"/>
      <x:c r="M3166" s="226"/>
      <x:c r="Q3166" s="23"/>
      <x:c r="R3166" s="23"/>
      <x:c r="T3166" s="226"/>
      <x:c r="U3166" s="226"/>
      <x:c r="V3166" s="226"/>
      <x:c r="W3166" s="226"/>
      <x:c r="X3166" s="226"/>
      <x:c r="Y3166" s="226"/>
      <x:c r="Z3166" s="226"/>
      <x:c r="AA3166" s="226"/>
      <x:c r="AC3166" s="226"/>
      <x:c r="AE3166" s="222"/>
      <x:c r="AF3166" s="226"/>
      <x:c r="AH3166" s="222"/>
      <x:c r="AI3166" s="23"/>
      <x:c r="AJ3166" s="222"/>
      <x:c r="AK3166" s="222"/>
      <x:c r="AM3166" s="226"/>
      <x:c r="AN3166" s="222"/>
      <x:c r="AO3166" s="222"/>
    </x:row>
    <x:row r="3167" spans="1:57" x14ac:dyDescent="0.3">
      <x:c r="J3167" s="23"/>
      <x:c r="M3167" s="226"/>
      <x:c r="Q3167" s="23"/>
      <x:c r="R3167" s="23"/>
      <x:c r="T3167" s="226"/>
      <x:c r="U3167" s="226"/>
      <x:c r="V3167" s="226"/>
      <x:c r="W3167" s="226"/>
      <x:c r="X3167" s="226"/>
      <x:c r="Y3167" s="226"/>
      <x:c r="Z3167" s="226"/>
      <x:c r="AA3167" s="226"/>
      <x:c r="AC3167" s="226"/>
      <x:c r="AE3167" s="222"/>
      <x:c r="AF3167" s="226"/>
      <x:c r="AH3167" s="222"/>
      <x:c r="AI3167" s="23"/>
      <x:c r="AJ3167" s="222"/>
      <x:c r="AK3167" s="222"/>
      <x:c r="AM3167" s="226"/>
      <x:c r="AN3167" s="222"/>
      <x:c r="AO3167" s="222"/>
    </x:row>
    <x:row r="3168" spans="1:57" x14ac:dyDescent="0.3">
      <x:c r="J3168" s="23"/>
      <x:c r="Q3168" s="23"/>
      <x:c r="R3168" s="23"/>
      <x:c r="T3168" s="226"/>
      <x:c r="U3168" s="226"/>
      <x:c r="V3168" s="226"/>
      <x:c r="W3168" s="226"/>
      <x:c r="X3168" s="226"/>
      <x:c r="Y3168" s="226"/>
      <x:c r="Z3168" s="226"/>
      <x:c r="AA3168" s="226"/>
      <x:c r="AC3168" s="226"/>
      <x:c r="AE3168" s="222"/>
      <x:c r="AF3168" s="226"/>
      <x:c r="AH3168" s="222"/>
      <x:c r="AI3168" s="23"/>
      <x:c r="AJ3168" s="222"/>
      <x:c r="AK3168" s="222"/>
      <x:c r="AM3168" s="226"/>
      <x:c r="AN3168" s="222"/>
      <x:c r="AO3168" s="222"/>
    </x:row>
    <x:row r="3169" spans="1:57" x14ac:dyDescent="0.3">
      <x:c r="J3169" s="23"/>
      <x:c r="Q3169" s="23"/>
      <x:c r="R3169" s="23"/>
      <x:c r="T3169" s="226"/>
      <x:c r="U3169" s="226"/>
      <x:c r="V3169" s="226"/>
      <x:c r="W3169" s="226"/>
      <x:c r="X3169" s="226"/>
      <x:c r="Y3169" s="226"/>
      <x:c r="Z3169" s="226"/>
      <x:c r="AA3169" s="226"/>
      <x:c r="AC3169" s="226"/>
      <x:c r="AE3169" s="222"/>
      <x:c r="AF3169" s="226"/>
      <x:c r="AH3169" s="222"/>
      <x:c r="AI3169" s="23"/>
      <x:c r="AJ3169" s="222"/>
      <x:c r="AK3169" s="222"/>
      <x:c r="AM3169" s="226"/>
      <x:c r="AN3169" s="222"/>
      <x:c r="AO3169" s="222"/>
    </x:row>
    <x:row r="3170" spans="1:57" x14ac:dyDescent="0.3">
      <x:c r="J3170" s="23"/>
      <x:c r="Q3170" s="23"/>
      <x:c r="R3170" s="23"/>
      <x:c r="T3170" s="226"/>
      <x:c r="U3170" s="226"/>
      <x:c r="V3170" s="226"/>
      <x:c r="W3170" s="226"/>
      <x:c r="X3170" s="226"/>
      <x:c r="Y3170" s="226"/>
      <x:c r="Z3170" s="226"/>
      <x:c r="AA3170" s="226"/>
      <x:c r="AC3170" s="226"/>
      <x:c r="AE3170" s="222"/>
      <x:c r="AF3170" s="226"/>
      <x:c r="AH3170" s="222"/>
      <x:c r="AI3170" s="23"/>
      <x:c r="AJ3170" s="222"/>
      <x:c r="AK3170" s="222"/>
      <x:c r="AM3170" s="226"/>
      <x:c r="AN3170" s="222"/>
      <x:c r="AO3170" s="222"/>
    </x:row>
    <x:row r="3171" spans="1:57" x14ac:dyDescent="0.3">
      <x:c r="J3171" s="23"/>
      <x:c r="Q3171" s="23"/>
      <x:c r="R3171" s="23"/>
      <x:c r="T3171" s="226"/>
      <x:c r="U3171" s="226"/>
      <x:c r="V3171" s="226"/>
      <x:c r="W3171" s="226"/>
      <x:c r="X3171" s="226"/>
      <x:c r="Y3171" s="226"/>
      <x:c r="Z3171" s="226"/>
      <x:c r="AA3171" s="226"/>
      <x:c r="AC3171" s="226"/>
      <x:c r="AE3171" s="222"/>
      <x:c r="AF3171" s="226"/>
      <x:c r="AH3171" s="222"/>
      <x:c r="AI3171" s="23"/>
      <x:c r="AJ3171" s="222"/>
      <x:c r="AK3171" s="222"/>
      <x:c r="AM3171" s="226"/>
      <x:c r="AN3171" s="222"/>
      <x:c r="AO3171" s="222"/>
    </x:row>
    <x:row r="3172" spans="1:57" x14ac:dyDescent="0.3">
      <x:c r="J3172" s="23"/>
      <x:c r="M3172" s="226"/>
      <x:c r="Q3172" s="23"/>
      <x:c r="R3172" s="23"/>
      <x:c r="T3172" s="226"/>
      <x:c r="U3172" s="226"/>
      <x:c r="V3172" s="226"/>
      <x:c r="W3172" s="226"/>
      <x:c r="X3172" s="226"/>
      <x:c r="Y3172" s="226"/>
      <x:c r="Z3172" s="226"/>
      <x:c r="AA3172" s="226"/>
      <x:c r="AC3172" s="226"/>
      <x:c r="AE3172" s="222"/>
      <x:c r="AF3172" s="226"/>
      <x:c r="AH3172" s="222"/>
      <x:c r="AI3172" s="23"/>
      <x:c r="AJ3172" s="222"/>
      <x:c r="AK3172" s="222"/>
      <x:c r="AM3172" s="226"/>
      <x:c r="AN3172" s="222"/>
      <x:c r="AO3172" s="222"/>
    </x:row>
    <x:row r="3173" spans="1:57" x14ac:dyDescent="0.3">
      <x:c r="J3173" s="23"/>
      <x:c r="M3173" s="226"/>
      <x:c r="Q3173" s="23"/>
      <x:c r="R3173" s="23"/>
      <x:c r="T3173" s="226"/>
      <x:c r="U3173" s="226"/>
      <x:c r="V3173" s="226"/>
      <x:c r="W3173" s="226"/>
      <x:c r="X3173" s="226"/>
      <x:c r="Y3173" s="226"/>
      <x:c r="Z3173" s="226"/>
      <x:c r="AA3173" s="226"/>
      <x:c r="AC3173" s="226"/>
      <x:c r="AE3173" s="226"/>
      <x:c r="AF3173" s="226"/>
      <x:c r="AH3173" s="222"/>
      <x:c r="AI3173" s="23"/>
      <x:c r="AJ3173" s="222"/>
      <x:c r="AK3173" s="222"/>
      <x:c r="AM3173" s="226"/>
      <x:c r="AN3173" s="222"/>
      <x:c r="AO3173" s="222"/>
    </x:row>
    <x:row r="3174" spans="1:57" x14ac:dyDescent="0.3">
      <x:c r="J3174" s="23"/>
      <x:c r="M3174" s="226"/>
      <x:c r="Q3174" s="23"/>
      <x:c r="R3174" s="23"/>
      <x:c r="T3174" s="226"/>
      <x:c r="U3174" s="226"/>
      <x:c r="V3174" s="226"/>
      <x:c r="W3174" s="226"/>
      <x:c r="X3174" s="226"/>
      <x:c r="Y3174" s="226"/>
      <x:c r="Z3174" s="226"/>
      <x:c r="AA3174" s="226"/>
      <x:c r="AC3174" s="226"/>
      <x:c r="AE3174" s="222"/>
      <x:c r="AF3174" s="226"/>
      <x:c r="AH3174" s="222"/>
      <x:c r="AI3174" s="23"/>
      <x:c r="AJ3174" s="222"/>
      <x:c r="AK3174" s="222"/>
      <x:c r="AM3174" s="226"/>
      <x:c r="AN3174" s="222"/>
      <x:c r="AO3174" s="222"/>
    </x:row>
    <x:row r="3175" spans="1:57" x14ac:dyDescent="0.3">
      <x:c r="J3175" s="23"/>
      <x:c r="M3175" s="226"/>
      <x:c r="Q3175" s="23"/>
      <x:c r="R3175" s="23"/>
      <x:c r="T3175" s="226"/>
      <x:c r="U3175" s="226"/>
      <x:c r="V3175" s="226"/>
      <x:c r="W3175" s="226"/>
      <x:c r="X3175" s="226"/>
      <x:c r="Y3175" s="226"/>
      <x:c r="Z3175" s="226"/>
      <x:c r="AA3175" s="226"/>
      <x:c r="AC3175" s="226"/>
      <x:c r="AE3175" s="226"/>
      <x:c r="AF3175" s="226"/>
      <x:c r="AH3175" s="222"/>
      <x:c r="AI3175" s="23"/>
      <x:c r="AJ3175" s="222"/>
      <x:c r="AK3175" s="222"/>
      <x:c r="AM3175" s="226"/>
      <x:c r="AN3175" s="222"/>
      <x:c r="AO3175" s="222"/>
    </x:row>
    <x:row r="3176" spans="1:57" x14ac:dyDescent="0.3">
      <x:c r="J3176" s="23"/>
      <x:c r="Q3176" s="23"/>
      <x:c r="R3176" s="23"/>
      <x:c r="T3176" s="226"/>
      <x:c r="U3176" s="226"/>
      <x:c r="V3176" s="226"/>
      <x:c r="W3176" s="226"/>
      <x:c r="X3176" s="226"/>
      <x:c r="Y3176" s="226"/>
      <x:c r="Z3176" s="226"/>
      <x:c r="AA3176" s="226"/>
      <x:c r="AC3176" s="226"/>
      <x:c r="AE3176" s="222"/>
      <x:c r="AF3176" s="226"/>
      <x:c r="AH3176" s="222"/>
      <x:c r="AI3176" s="23"/>
      <x:c r="AJ3176" s="222"/>
      <x:c r="AK3176" s="222"/>
      <x:c r="AM3176" s="226"/>
      <x:c r="AN3176" s="222"/>
      <x:c r="AO3176" s="222"/>
    </x:row>
    <x:row r="3177" spans="1:57" x14ac:dyDescent="0.3">
      <x:c r="J3177" s="23"/>
      <x:c r="Q3177" s="23"/>
      <x:c r="R3177" s="23"/>
      <x:c r="T3177" s="226"/>
      <x:c r="U3177" s="226"/>
      <x:c r="V3177" s="226"/>
      <x:c r="W3177" s="226"/>
      <x:c r="X3177" s="226"/>
      <x:c r="Y3177" s="226"/>
      <x:c r="Z3177" s="226"/>
      <x:c r="AA3177" s="226"/>
      <x:c r="AC3177" s="226"/>
      <x:c r="AE3177" s="222"/>
      <x:c r="AF3177" s="226"/>
      <x:c r="AH3177" s="222"/>
      <x:c r="AI3177" s="23"/>
      <x:c r="AJ3177" s="222"/>
      <x:c r="AK3177" s="222"/>
      <x:c r="AM3177" s="226"/>
      <x:c r="AN3177" s="222"/>
      <x:c r="AO3177" s="222"/>
    </x:row>
    <x:row r="3178" spans="1:57" x14ac:dyDescent="0.3">
      <x:c r="J3178" s="23"/>
      <x:c r="M3178" s="226"/>
      <x:c r="Q3178" s="23"/>
      <x:c r="R3178" s="23"/>
      <x:c r="T3178" s="226"/>
      <x:c r="U3178" s="226"/>
      <x:c r="V3178" s="226"/>
      <x:c r="W3178" s="226"/>
      <x:c r="X3178" s="226"/>
      <x:c r="Y3178" s="226"/>
      <x:c r="Z3178" s="226"/>
      <x:c r="AA3178" s="226"/>
      <x:c r="AC3178" s="226"/>
      <x:c r="AE3178" s="222"/>
      <x:c r="AF3178" s="226"/>
      <x:c r="AH3178" s="222"/>
      <x:c r="AI3178" s="23"/>
      <x:c r="AJ3178" s="222"/>
      <x:c r="AK3178" s="222"/>
      <x:c r="AM3178" s="226"/>
      <x:c r="AN3178" s="222"/>
      <x:c r="AO3178" s="222"/>
    </x:row>
    <x:row r="3179" spans="1:57" x14ac:dyDescent="0.3">
      <x:c r="J3179" s="23"/>
      <x:c r="M3179" s="226"/>
      <x:c r="Q3179" s="23"/>
      <x:c r="R3179" s="23"/>
      <x:c r="T3179" s="226"/>
      <x:c r="U3179" s="226"/>
      <x:c r="V3179" s="226"/>
      <x:c r="W3179" s="226"/>
      <x:c r="X3179" s="226"/>
      <x:c r="Y3179" s="226"/>
      <x:c r="Z3179" s="226"/>
      <x:c r="AA3179" s="226"/>
      <x:c r="AC3179" s="226"/>
      <x:c r="AE3179" s="222"/>
      <x:c r="AF3179" s="226"/>
      <x:c r="AH3179" s="222"/>
      <x:c r="AI3179" s="23"/>
      <x:c r="AJ3179" s="222"/>
      <x:c r="AK3179" s="222"/>
      <x:c r="AM3179" s="226"/>
      <x:c r="AN3179" s="222"/>
      <x:c r="AO3179" s="222"/>
    </x:row>
    <x:row r="3180" spans="1:57" x14ac:dyDescent="0.3">
      <x:c r="J3180" s="23"/>
      <x:c r="Q3180" s="23"/>
      <x:c r="R3180" s="23"/>
      <x:c r="T3180" s="226"/>
      <x:c r="U3180" s="226"/>
      <x:c r="V3180" s="226"/>
      <x:c r="W3180" s="226"/>
      <x:c r="X3180" s="226"/>
      <x:c r="Y3180" s="226"/>
      <x:c r="Z3180" s="226"/>
      <x:c r="AA3180" s="226"/>
      <x:c r="AC3180" s="226"/>
      <x:c r="AE3180" s="222"/>
      <x:c r="AF3180" s="226"/>
      <x:c r="AH3180" s="222"/>
      <x:c r="AI3180" s="23"/>
      <x:c r="AJ3180" s="222"/>
      <x:c r="AK3180" s="222"/>
      <x:c r="AM3180" s="226"/>
      <x:c r="AN3180" s="222"/>
      <x:c r="AO3180" s="222"/>
    </x:row>
    <x:row r="3181" spans="1:57" x14ac:dyDescent="0.3">
      <x:c r="J3181" s="23"/>
      <x:c r="Q3181" s="23"/>
      <x:c r="R3181" s="23"/>
      <x:c r="T3181" s="226"/>
      <x:c r="U3181" s="226"/>
      <x:c r="V3181" s="226"/>
      <x:c r="W3181" s="226"/>
      <x:c r="X3181" s="226"/>
      <x:c r="Y3181" s="226"/>
      <x:c r="Z3181" s="226"/>
      <x:c r="AA3181" s="226"/>
      <x:c r="AC3181" s="226"/>
      <x:c r="AE3181" s="222"/>
      <x:c r="AF3181" s="226"/>
      <x:c r="AH3181" s="222"/>
      <x:c r="AI3181" s="23"/>
      <x:c r="AJ3181" s="222"/>
      <x:c r="AK3181" s="222"/>
      <x:c r="AM3181" s="226"/>
      <x:c r="AN3181" s="222"/>
      <x:c r="AO3181" s="222"/>
    </x:row>
    <x:row r="3182" spans="1:57" x14ac:dyDescent="0.3">
      <x:c r="J3182" s="23"/>
      <x:c r="Q3182" s="23"/>
      <x:c r="R3182" s="23"/>
      <x:c r="T3182" s="226"/>
      <x:c r="U3182" s="226"/>
      <x:c r="V3182" s="226"/>
      <x:c r="W3182" s="226"/>
      <x:c r="X3182" s="226"/>
      <x:c r="Y3182" s="226"/>
      <x:c r="Z3182" s="226"/>
      <x:c r="AA3182" s="226"/>
      <x:c r="AC3182" s="226"/>
      <x:c r="AE3182" s="222"/>
      <x:c r="AF3182" s="226"/>
      <x:c r="AH3182" s="222"/>
      <x:c r="AI3182" s="23"/>
      <x:c r="AJ3182" s="222"/>
      <x:c r="AK3182" s="222"/>
      <x:c r="AM3182" s="226"/>
      <x:c r="AN3182" s="222"/>
      <x:c r="AO3182" s="222"/>
    </x:row>
    <x:row r="3183" spans="1:57" x14ac:dyDescent="0.3">
      <x:c r="J3183" s="23"/>
      <x:c r="Q3183" s="23"/>
      <x:c r="R3183" s="23"/>
      <x:c r="T3183" s="226"/>
      <x:c r="U3183" s="226"/>
      <x:c r="V3183" s="226"/>
      <x:c r="W3183" s="226"/>
      <x:c r="X3183" s="226"/>
      <x:c r="Y3183" s="226"/>
      <x:c r="Z3183" s="226"/>
      <x:c r="AA3183" s="226"/>
      <x:c r="AC3183" s="226"/>
      <x:c r="AE3183" s="222"/>
      <x:c r="AF3183" s="226"/>
      <x:c r="AH3183" s="222"/>
      <x:c r="AI3183" s="23"/>
      <x:c r="AJ3183" s="222"/>
      <x:c r="AK3183" s="222"/>
      <x:c r="AM3183" s="226"/>
      <x:c r="AN3183" s="222"/>
      <x:c r="AO3183" s="222"/>
    </x:row>
    <x:row r="3184" spans="1:57" x14ac:dyDescent="0.3">
      <x:c r="J3184" s="23"/>
      <x:c r="Q3184" s="23"/>
      <x:c r="R3184" s="23"/>
      <x:c r="T3184" s="226"/>
      <x:c r="U3184" s="226"/>
      <x:c r="V3184" s="226"/>
      <x:c r="W3184" s="226"/>
      <x:c r="X3184" s="226"/>
      <x:c r="Y3184" s="226"/>
      <x:c r="Z3184" s="226"/>
      <x:c r="AA3184" s="226"/>
      <x:c r="AC3184" s="226"/>
      <x:c r="AE3184" s="222"/>
      <x:c r="AF3184" s="226"/>
      <x:c r="AH3184" s="222"/>
      <x:c r="AI3184" s="23"/>
      <x:c r="AJ3184" s="226"/>
      <x:c r="AK3184" s="226"/>
      <x:c r="AM3184" s="226"/>
      <x:c r="AN3184" s="226"/>
      <x:c r="AO3184" s="226"/>
    </x:row>
    <x:row r="3185" spans="1:57" x14ac:dyDescent="0.3">
      <x:c r="J3185" s="23"/>
      <x:c r="M3185" s="226"/>
      <x:c r="Q3185" s="23"/>
      <x:c r="R3185" s="23"/>
      <x:c r="T3185" s="226"/>
      <x:c r="U3185" s="226"/>
      <x:c r="V3185" s="226"/>
      <x:c r="W3185" s="226"/>
      <x:c r="X3185" s="226"/>
      <x:c r="Y3185" s="226"/>
      <x:c r="Z3185" s="226"/>
      <x:c r="AA3185" s="226"/>
      <x:c r="AC3185" s="226"/>
      <x:c r="AE3185" s="222"/>
      <x:c r="AF3185" s="226"/>
      <x:c r="AH3185" s="222"/>
      <x:c r="AI3185" s="23"/>
      <x:c r="AJ3185" s="226"/>
      <x:c r="AK3185" s="226"/>
      <x:c r="AM3185" s="226"/>
      <x:c r="AN3185" s="226"/>
      <x:c r="AO3185" s="226"/>
    </x:row>
    <x:row r="3186" spans="1:57" x14ac:dyDescent="0.3">
      <x:c r="J3186" s="23"/>
      <x:c r="M3186" s="226"/>
      <x:c r="Q3186" s="23"/>
      <x:c r="R3186" s="23"/>
      <x:c r="T3186" s="226"/>
      <x:c r="U3186" s="226"/>
      <x:c r="V3186" s="226"/>
      <x:c r="W3186" s="226"/>
      <x:c r="X3186" s="226"/>
      <x:c r="Y3186" s="226"/>
      <x:c r="Z3186" s="226"/>
      <x:c r="AA3186" s="226"/>
      <x:c r="AC3186" s="226"/>
      <x:c r="AE3186" s="222"/>
      <x:c r="AF3186" s="226"/>
      <x:c r="AH3186" s="222"/>
      <x:c r="AI3186" s="23"/>
      <x:c r="AJ3186" s="222"/>
      <x:c r="AK3186" s="222"/>
      <x:c r="AM3186" s="226"/>
      <x:c r="AN3186" s="222"/>
      <x:c r="AO3186" s="222"/>
    </x:row>
    <x:row r="3187" spans="1:57" x14ac:dyDescent="0.3">
      <x:c r="J3187" s="23"/>
      <x:c r="M3187" s="226"/>
      <x:c r="Q3187" s="23"/>
      <x:c r="R3187" s="23"/>
      <x:c r="T3187" s="226"/>
      <x:c r="U3187" s="226"/>
      <x:c r="V3187" s="226"/>
      <x:c r="W3187" s="226"/>
      <x:c r="X3187" s="226"/>
      <x:c r="Y3187" s="226"/>
      <x:c r="Z3187" s="226"/>
      <x:c r="AA3187" s="226"/>
      <x:c r="AC3187" s="226"/>
      <x:c r="AE3187" s="222"/>
      <x:c r="AF3187" s="226"/>
      <x:c r="AH3187" s="222"/>
      <x:c r="AI3187" s="23"/>
      <x:c r="AJ3187" s="222"/>
      <x:c r="AK3187" s="222"/>
      <x:c r="AM3187" s="226"/>
      <x:c r="AN3187" s="222"/>
      <x:c r="AO3187" s="222"/>
    </x:row>
    <x:row r="3188" spans="1:57" x14ac:dyDescent="0.3">
      <x:c r="J3188" s="23"/>
      <x:c r="M3188" s="226"/>
      <x:c r="Q3188" s="23"/>
      <x:c r="R3188" s="23"/>
      <x:c r="T3188" s="226"/>
      <x:c r="U3188" s="226"/>
      <x:c r="V3188" s="226"/>
      <x:c r="W3188" s="226"/>
      <x:c r="X3188" s="226"/>
      <x:c r="Y3188" s="226"/>
      <x:c r="Z3188" s="226"/>
      <x:c r="AA3188" s="226"/>
      <x:c r="AC3188" s="226"/>
      <x:c r="AE3188" s="222"/>
      <x:c r="AF3188" s="226"/>
      <x:c r="AH3188" s="222"/>
      <x:c r="AI3188" s="23"/>
      <x:c r="AJ3188" s="222"/>
      <x:c r="AK3188" s="222"/>
      <x:c r="AM3188" s="226"/>
      <x:c r="AN3188" s="222"/>
      <x:c r="AO3188" s="222"/>
    </x:row>
    <x:row r="3189" spans="1:57" x14ac:dyDescent="0.3">
      <x:c r="J3189" s="23"/>
      <x:c r="M3189" s="226"/>
      <x:c r="Q3189" s="23"/>
      <x:c r="R3189" s="23"/>
      <x:c r="T3189" s="226"/>
      <x:c r="U3189" s="226"/>
      <x:c r="V3189" s="226"/>
      <x:c r="W3189" s="226"/>
      <x:c r="X3189" s="226"/>
      <x:c r="Y3189" s="226"/>
      <x:c r="Z3189" s="226"/>
      <x:c r="AA3189" s="226"/>
      <x:c r="AC3189" s="226"/>
      <x:c r="AE3189" s="222"/>
      <x:c r="AF3189" s="226"/>
      <x:c r="AH3189" s="222"/>
      <x:c r="AI3189" s="23"/>
      <x:c r="AJ3189" s="222"/>
      <x:c r="AK3189" s="222"/>
      <x:c r="AM3189" s="226"/>
      <x:c r="AN3189" s="222"/>
      <x:c r="AO3189" s="222"/>
    </x:row>
    <x:row r="3190" spans="1:57" x14ac:dyDescent="0.3">
      <x:c r="J3190" s="23"/>
      <x:c r="Q3190" s="23"/>
      <x:c r="R3190" s="23"/>
      <x:c r="T3190" s="226"/>
      <x:c r="U3190" s="226"/>
      <x:c r="V3190" s="226"/>
      <x:c r="W3190" s="226"/>
      <x:c r="X3190" s="226"/>
      <x:c r="Y3190" s="226"/>
      <x:c r="Z3190" s="226"/>
      <x:c r="AA3190" s="226"/>
      <x:c r="AC3190" s="226"/>
      <x:c r="AE3190" s="222"/>
      <x:c r="AF3190" s="226"/>
      <x:c r="AH3190" s="222"/>
      <x:c r="AI3190" s="23"/>
      <x:c r="AJ3190" s="222"/>
      <x:c r="AK3190" s="222"/>
      <x:c r="AM3190" s="226"/>
      <x:c r="AN3190" s="222"/>
      <x:c r="AO3190" s="222"/>
    </x:row>
    <x:row r="3191" spans="1:57" x14ac:dyDescent="0.3">
      <x:c r="J3191" s="23"/>
      <x:c r="Q3191" s="23"/>
      <x:c r="R3191" s="23"/>
      <x:c r="T3191" s="226"/>
      <x:c r="U3191" s="226"/>
      <x:c r="V3191" s="226"/>
      <x:c r="W3191" s="226"/>
      <x:c r="X3191" s="226"/>
      <x:c r="Y3191" s="226"/>
      <x:c r="Z3191" s="226"/>
      <x:c r="AA3191" s="226"/>
      <x:c r="AC3191" s="226"/>
      <x:c r="AE3191" s="222"/>
      <x:c r="AF3191" s="226"/>
      <x:c r="AH3191" s="222"/>
      <x:c r="AI3191" s="23"/>
      <x:c r="AJ3191" s="222"/>
      <x:c r="AK3191" s="222"/>
      <x:c r="AM3191" s="226"/>
      <x:c r="AN3191" s="222"/>
      <x:c r="AO3191" s="222"/>
    </x:row>
    <x:row r="3192" spans="1:57" x14ac:dyDescent="0.3">
      <x:c r="J3192" s="23"/>
      <x:c r="M3192" s="226"/>
      <x:c r="Q3192" s="23"/>
      <x:c r="R3192" s="23"/>
      <x:c r="T3192" s="226"/>
      <x:c r="U3192" s="226"/>
      <x:c r="V3192" s="226"/>
      <x:c r="W3192" s="226"/>
      <x:c r="X3192" s="226"/>
      <x:c r="Y3192" s="226"/>
      <x:c r="Z3192" s="226"/>
      <x:c r="AA3192" s="226"/>
      <x:c r="AC3192" s="226"/>
      <x:c r="AE3192" s="222"/>
      <x:c r="AF3192" s="226"/>
      <x:c r="AH3192" s="222"/>
      <x:c r="AI3192" s="23"/>
      <x:c r="AJ3192" s="222"/>
      <x:c r="AK3192" s="222"/>
      <x:c r="AM3192" s="226"/>
      <x:c r="AN3192" s="222"/>
      <x:c r="AO3192" s="222"/>
    </x:row>
    <x:row r="3193" spans="1:57" x14ac:dyDescent="0.3">
      <x:c r="J3193" s="23"/>
      <x:c r="Q3193" s="23"/>
      <x:c r="R3193" s="23"/>
      <x:c r="T3193" s="226"/>
      <x:c r="U3193" s="226"/>
      <x:c r="V3193" s="226"/>
      <x:c r="W3193" s="226"/>
      <x:c r="X3193" s="226"/>
      <x:c r="Y3193" s="226"/>
      <x:c r="Z3193" s="226"/>
      <x:c r="AA3193" s="226"/>
      <x:c r="AC3193" s="226"/>
      <x:c r="AE3193" s="222"/>
      <x:c r="AF3193" s="226"/>
      <x:c r="AH3193" s="226"/>
      <x:c r="AI3193" s="23"/>
      <x:c r="AJ3193" s="226"/>
      <x:c r="AK3193" s="226"/>
      <x:c r="AM3193" s="226"/>
      <x:c r="AN3193" s="226"/>
      <x:c r="AO3193" s="226"/>
    </x:row>
    <x:row r="3194" spans="1:57" x14ac:dyDescent="0.3">
      <x:c r="J3194" s="23"/>
      <x:c r="Q3194" s="23"/>
      <x:c r="R3194" s="23"/>
      <x:c r="T3194" s="226"/>
      <x:c r="U3194" s="226"/>
      <x:c r="V3194" s="226"/>
      <x:c r="W3194" s="226"/>
      <x:c r="X3194" s="226"/>
      <x:c r="Y3194" s="226"/>
      <x:c r="Z3194" s="226"/>
      <x:c r="AA3194" s="226"/>
      <x:c r="AC3194" s="226"/>
      <x:c r="AE3194" s="222"/>
      <x:c r="AF3194" s="226"/>
      <x:c r="AH3194" s="222"/>
      <x:c r="AI3194" s="23"/>
      <x:c r="AJ3194" s="222"/>
      <x:c r="AK3194" s="222"/>
      <x:c r="AM3194" s="226"/>
      <x:c r="AN3194" s="222"/>
      <x:c r="AO3194" s="222"/>
    </x:row>
    <x:row r="3195" spans="1:57" x14ac:dyDescent="0.3">
      <x:c r="J3195" s="23"/>
      <x:c r="M3195" s="226"/>
      <x:c r="Q3195" s="23"/>
      <x:c r="R3195" s="23"/>
      <x:c r="T3195" s="226"/>
      <x:c r="U3195" s="226"/>
      <x:c r="V3195" s="226"/>
      <x:c r="W3195" s="226"/>
      <x:c r="X3195" s="226"/>
      <x:c r="Y3195" s="226"/>
      <x:c r="Z3195" s="226"/>
      <x:c r="AA3195" s="226"/>
      <x:c r="AC3195" s="226"/>
      <x:c r="AE3195" s="226"/>
      <x:c r="AF3195" s="226"/>
      <x:c r="AH3195" s="222"/>
      <x:c r="AI3195" s="23"/>
      <x:c r="AJ3195" s="222"/>
      <x:c r="AK3195" s="222"/>
      <x:c r="AM3195" s="226"/>
      <x:c r="AN3195" s="222"/>
      <x:c r="AO3195" s="222"/>
    </x:row>
    <x:row r="3196" spans="1:57" x14ac:dyDescent="0.3">
      <x:c r="J3196" s="23"/>
      <x:c r="M3196" s="226"/>
      <x:c r="Q3196" s="23"/>
      <x:c r="R3196" s="23"/>
      <x:c r="T3196" s="226"/>
      <x:c r="U3196" s="226"/>
      <x:c r="V3196" s="226"/>
      <x:c r="W3196" s="226"/>
      <x:c r="X3196" s="226"/>
      <x:c r="Y3196" s="226"/>
      <x:c r="Z3196" s="226"/>
      <x:c r="AA3196" s="226"/>
      <x:c r="AC3196" s="226"/>
      <x:c r="AE3196" s="222"/>
      <x:c r="AF3196" s="226"/>
      <x:c r="AH3196" s="222"/>
      <x:c r="AI3196" s="23"/>
      <x:c r="AJ3196" s="222"/>
      <x:c r="AK3196" s="222"/>
      <x:c r="AM3196" s="226"/>
      <x:c r="AN3196" s="222"/>
      <x:c r="AO3196" s="222"/>
    </x:row>
    <x:row r="3197" spans="1:57" x14ac:dyDescent="0.3">
      <x:c r="J3197" s="23"/>
      <x:c r="Q3197" s="23"/>
      <x:c r="R3197" s="23"/>
      <x:c r="T3197" s="226"/>
      <x:c r="U3197" s="226"/>
      <x:c r="V3197" s="226"/>
      <x:c r="W3197" s="226"/>
      <x:c r="X3197" s="226"/>
      <x:c r="Y3197" s="226"/>
      <x:c r="Z3197" s="226"/>
      <x:c r="AA3197" s="226"/>
      <x:c r="AC3197" s="226"/>
      <x:c r="AE3197" s="222"/>
      <x:c r="AF3197" s="226"/>
      <x:c r="AH3197" s="222"/>
      <x:c r="AI3197" s="23"/>
      <x:c r="AJ3197" s="222"/>
      <x:c r="AK3197" s="222"/>
      <x:c r="AM3197" s="226"/>
      <x:c r="AN3197" s="222"/>
      <x:c r="AO3197" s="222"/>
    </x:row>
    <x:row r="3198" spans="1:57" x14ac:dyDescent="0.3">
      <x:c r="J3198" s="23"/>
      <x:c r="M3198" s="226"/>
      <x:c r="Q3198" s="23"/>
      <x:c r="R3198" s="23"/>
      <x:c r="T3198" s="226"/>
      <x:c r="U3198" s="226"/>
      <x:c r="V3198" s="226"/>
      <x:c r="W3198" s="226"/>
      <x:c r="X3198" s="226"/>
      <x:c r="Y3198" s="226"/>
      <x:c r="Z3198" s="226"/>
      <x:c r="AA3198" s="226"/>
      <x:c r="AC3198" s="226"/>
      <x:c r="AE3198" s="222"/>
      <x:c r="AF3198" s="226"/>
      <x:c r="AH3198" s="222"/>
      <x:c r="AI3198" s="23"/>
      <x:c r="AJ3198" s="222"/>
      <x:c r="AK3198" s="222"/>
      <x:c r="AM3198" s="226"/>
      <x:c r="AN3198" s="222"/>
      <x:c r="AO3198" s="222"/>
    </x:row>
    <x:row r="3199" spans="1:57" x14ac:dyDescent="0.3">
      <x:c r="J3199" s="23"/>
      <x:c r="M3199" s="226"/>
      <x:c r="Q3199" s="23"/>
      <x:c r="R3199" s="23"/>
      <x:c r="T3199" s="226"/>
      <x:c r="U3199" s="226"/>
      <x:c r="V3199" s="226"/>
      <x:c r="W3199" s="226"/>
      <x:c r="X3199" s="226"/>
      <x:c r="Y3199" s="226"/>
      <x:c r="Z3199" s="226"/>
      <x:c r="AA3199" s="226"/>
      <x:c r="AC3199" s="226"/>
      <x:c r="AE3199" s="222"/>
      <x:c r="AF3199" s="226"/>
      <x:c r="AH3199" s="222"/>
      <x:c r="AI3199" s="23"/>
      <x:c r="AJ3199" s="222"/>
      <x:c r="AK3199" s="222"/>
      <x:c r="AM3199" s="226"/>
      <x:c r="AN3199" s="222"/>
      <x:c r="AO3199" s="222"/>
    </x:row>
    <x:row r="3200" spans="1:57" x14ac:dyDescent="0.3">
      <x:c r="J3200" s="23"/>
      <x:c r="Q3200" s="23"/>
      <x:c r="R3200" s="23"/>
      <x:c r="T3200" s="226"/>
      <x:c r="U3200" s="226"/>
      <x:c r="V3200" s="226"/>
      <x:c r="W3200" s="226"/>
      <x:c r="X3200" s="226"/>
      <x:c r="Y3200" s="226"/>
      <x:c r="Z3200" s="226"/>
      <x:c r="AA3200" s="226"/>
      <x:c r="AC3200" s="226"/>
      <x:c r="AE3200" s="222"/>
      <x:c r="AF3200" s="226"/>
      <x:c r="AH3200" s="222"/>
      <x:c r="AI3200" s="23"/>
      <x:c r="AJ3200" s="222"/>
      <x:c r="AK3200" s="222"/>
      <x:c r="AM3200" s="226"/>
      <x:c r="AN3200" s="222"/>
      <x:c r="AO3200" s="222"/>
    </x:row>
    <x:row r="3201" spans="1:57" x14ac:dyDescent="0.3">
      <x:c r="J3201" s="23"/>
      <x:c r="M3201" s="226"/>
      <x:c r="Q3201" s="23"/>
      <x:c r="R3201" s="23"/>
      <x:c r="T3201" s="226"/>
      <x:c r="U3201" s="226"/>
      <x:c r="V3201" s="226"/>
      <x:c r="W3201" s="226"/>
      <x:c r="X3201" s="226"/>
      <x:c r="Y3201" s="226"/>
      <x:c r="Z3201" s="226"/>
      <x:c r="AA3201" s="226"/>
      <x:c r="AC3201" s="226"/>
      <x:c r="AE3201" s="222"/>
      <x:c r="AF3201" s="226"/>
      <x:c r="AH3201" s="222"/>
      <x:c r="AI3201" s="23"/>
      <x:c r="AJ3201" s="222"/>
      <x:c r="AK3201" s="222"/>
      <x:c r="AM3201" s="226"/>
      <x:c r="AN3201" s="222"/>
      <x:c r="AO3201" s="222"/>
    </x:row>
    <x:row r="3202" spans="1:57" x14ac:dyDescent="0.3">
      <x:c r="J3202" s="23"/>
      <x:c r="Q3202" s="23"/>
      <x:c r="R3202" s="23"/>
      <x:c r="T3202" s="226"/>
      <x:c r="U3202" s="226"/>
      <x:c r="V3202" s="226"/>
      <x:c r="W3202" s="226"/>
      <x:c r="X3202" s="226"/>
      <x:c r="Y3202" s="226"/>
      <x:c r="Z3202" s="226"/>
      <x:c r="AA3202" s="226"/>
      <x:c r="AC3202" s="226"/>
      <x:c r="AE3202" s="222"/>
      <x:c r="AF3202" s="226"/>
      <x:c r="AH3202" s="222"/>
      <x:c r="AI3202" s="23"/>
      <x:c r="AJ3202" s="222"/>
      <x:c r="AK3202" s="222"/>
      <x:c r="AM3202" s="226"/>
      <x:c r="AN3202" s="222"/>
      <x:c r="AO3202" s="222"/>
    </x:row>
    <x:row r="3203" spans="1:57" x14ac:dyDescent="0.3">
      <x:c r="J3203" s="23"/>
      <x:c r="M3203" s="226"/>
      <x:c r="Q3203" s="23"/>
      <x:c r="R3203" s="23"/>
      <x:c r="T3203" s="226"/>
      <x:c r="U3203" s="226"/>
      <x:c r="V3203" s="226"/>
      <x:c r="W3203" s="226"/>
      <x:c r="X3203" s="226"/>
      <x:c r="Y3203" s="226"/>
      <x:c r="Z3203" s="226"/>
      <x:c r="AA3203" s="226"/>
      <x:c r="AC3203" s="226"/>
      <x:c r="AE3203" s="222"/>
      <x:c r="AF3203" s="226"/>
      <x:c r="AH3203" s="222"/>
      <x:c r="AI3203" s="23"/>
      <x:c r="AJ3203" s="222"/>
      <x:c r="AK3203" s="222"/>
      <x:c r="AM3203" s="226"/>
      <x:c r="AN3203" s="222"/>
      <x:c r="AO3203" s="222"/>
    </x:row>
    <x:row r="3204" spans="1:57" x14ac:dyDescent="0.3">
      <x:c r="J3204" s="23"/>
      <x:c r="Q3204" s="23"/>
      <x:c r="R3204" s="23"/>
      <x:c r="T3204" s="226"/>
      <x:c r="U3204" s="226"/>
      <x:c r="V3204" s="226"/>
      <x:c r="W3204" s="226"/>
      <x:c r="X3204" s="226"/>
      <x:c r="Y3204" s="226"/>
      <x:c r="Z3204" s="226"/>
      <x:c r="AA3204" s="226"/>
      <x:c r="AC3204" s="226"/>
      <x:c r="AE3204" s="222"/>
      <x:c r="AF3204" s="226"/>
      <x:c r="AH3204" s="222"/>
      <x:c r="AI3204" s="23"/>
      <x:c r="AJ3204" s="222"/>
      <x:c r="AK3204" s="222"/>
      <x:c r="AM3204" s="226"/>
      <x:c r="AN3204" s="222"/>
      <x:c r="AO3204" s="222"/>
    </x:row>
    <x:row r="3205" spans="1:57" x14ac:dyDescent="0.3">
      <x:c r="J3205" s="23"/>
      <x:c r="Q3205" s="23"/>
      <x:c r="R3205" s="23"/>
      <x:c r="T3205" s="226"/>
      <x:c r="U3205" s="226"/>
      <x:c r="V3205" s="226"/>
      <x:c r="W3205" s="226"/>
      <x:c r="X3205" s="226"/>
      <x:c r="Y3205" s="226"/>
      <x:c r="Z3205" s="226"/>
      <x:c r="AA3205" s="226"/>
      <x:c r="AC3205" s="226"/>
      <x:c r="AE3205" s="222"/>
      <x:c r="AF3205" s="226"/>
      <x:c r="AH3205" s="222"/>
      <x:c r="AI3205" s="23"/>
      <x:c r="AJ3205" s="222"/>
      <x:c r="AK3205" s="222"/>
      <x:c r="AM3205" s="226"/>
      <x:c r="AN3205" s="222"/>
      <x:c r="AO3205" s="222"/>
    </x:row>
    <x:row r="3206" spans="1:57" x14ac:dyDescent="0.3">
      <x:c r="J3206" s="23"/>
      <x:c r="M3206" s="226"/>
      <x:c r="Q3206" s="23"/>
      <x:c r="R3206" s="23"/>
      <x:c r="T3206" s="226"/>
      <x:c r="U3206" s="226"/>
      <x:c r="V3206" s="226"/>
      <x:c r="W3206" s="226"/>
      <x:c r="X3206" s="226"/>
      <x:c r="Y3206" s="226"/>
      <x:c r="Z3206" s="226"/>
      <x:c r="AA3206" s="226"/>
      <x:c r="AC3206" s="226"/>
      <x:c r="AE3206" s="222"/>
      <x:c r="AF3206" s="226"/>
      <x:c r="AH3206" s="222"/>
      <x:c r="AI3206" s="23"/>
      <x:c r="AJ3206" s="222"/>
      <x:c r="AK3206" s="222"/>
      <x:c r="AM3206" s="226"/>
      <x:c r="AN3206" s="222"/>
      <x:c r="AO3206" s="222"/>
    </x:row>
    <x:row r="3207" spans="1:57" x14ac:dyDescent="0.3">
      <x:c r="J3207" s="23"/>
      <x:c r="Q3207" s="23"/>
      <x:c r="R3207" s="23"/>
      <x:c r="T3207" s="226"/>
      <x:c r="U3207" s="226"/>
      <x:c r="V3207" s="226"/>
      <x:c r="W3207" s="226"/>
      <x:c r="X3207" s="226"/>
      <x:c r="Y3207" s="226"/>
      <x:c r="Z3207" s="226"/>
      <x:c r="AA3207" s="226"/>
      <x:c r="AC3207" s="226"/>
      <x:c r="AE3207" s="226"/>
      <x:c r="AF3207" s="226"/>
      <x:c r="AH3207" s="222"/>
      <x:c r="AI3207" s="23"/>
      <x:c r="AJ3207" s="222"/>
      <x:c r="AK3207" s="222"/>
      <x:c r="AM3207" s="226"/>
      <x:c r="AN3207" s="222"/>
      <x:c r="AO3207" s="222"/>
    </x:row>
    <x:row r="3208" spans="1:57" x14ac:dyDescent="0.3">
      <x:c r="J3208" s="23"/>
      <x:c r="Q3208" s="23"/>
      <x:c r="R3208" s="23"/>
      <x:c r="T3208" s="226"/>
      <x:c r="U3208" s="226"/>
      <x:c r="V3208" s="226"/>
      <x:c r="W3208" s="226"/>
      <x:c r="X3208" s="226"/>
      <x:c r="Y3208" s="226"/>
      <x:c r="Z3208" s="226"/>
      <x:c r="AA3208" s="226"/>
      <x:c r="AC3208" s="226"/>
      <x:c r="AE3208" s="226"/>
      <x:c r="AF3208" s="226"/>
      <x:c r="AH3208" s="222"/>
      <x:c r="AI3208" s="23"/>
      <x:c r="AJ3208" s="226"/>
      <x:c r="AK3208" s="226"/>
      <x:c r="AM3208" s="226"/>
      <x:c r="AN3208" s="226"/>
      <x:c r="AO3208" s="226"/>
    </x:row>
    <x:row r="3209" spans="1:57" x14ac:dyDescent="0.3">
      <x:c r="J3209" s="23"/>
      <x:c r="Q3209" s="23"/>
      <x:c r="R3209" s="23"/>
      <x:c r="T3209" s="226"/>
      <x:c r="U3209" s="226"/>
      <x:c r="V3209" s="226"/>
      <x:c r="W3209" s="226"/>
      <x:c r="X3209" s="226"/>
      <x:c r="Y3209" s="226"/>
      <x:c r="Z3209" s="226"/>
      <x:c r="AA3209" s="226"/>
      <x:c r="AC3209" s="226"/>
      <x:c r="AE3209" s="222"/>
      <x:c r="AF3209" s="226"/>
      <x:c r="AH3209" s="222"/>
      <x:c r="AI3209" s="23"/>
      <x:c r="AJ3209" s="222"/>
      <x:c r="AK3209" s="222"/>
      <x:c r="AM3209" s="226"/>
      <x:c r="AN3209" s="222"/>
      <x:c r="AO3209" s="222"/>
    </x:row>
    <x:row r="3210" spans="1:57" x14ac:dyDescent="0.3">
      <x:c r="J3210" s="23"/>
      <x:c r="Q3210" s="23"/>
      <x:c r="R3210" s="23"/>
      <x:c r="T3210" s="226"/>
      <x:c r="U3210" s="226"/>
      <x:c r="V3210" s="226"/>
      <x:c r="W3210" s="226"/>
      <x:c r="X3210" s="226"/>
      <x:c r="Y3210" s="226"/>
      <x:c r="Z3210" s="226"/>
      <x:c r="AA3210" s="226"/>
      <x:c r="AC3210" s="226"/>
      <x:c r="AE3210" s="222"/>
      <x:c r="AF3210" s="226"/>
      <x:c r="AH3210" s="222"/>
      <x:c r="AI3210" s="23"/>
      <x:c r="AJ3210" s="222"/>
      <x:c r="AK3210" s="222"/>
      <x:c r="AM3210" s="226"/>
      <x:c r="AN3210" s="222"/>
      <x:c r="AO3210" s="222"/>
    </x:row>
    <x:row r="3211" spans="1:57" x14ac:dyDescent="0.3">
      <x:c r="J3211" s="23"/>
      <x:c r="M3211" s="226"/>
      <x:c r="Q3211" s="23"/>
      <x:c r="R3211" s="23"/>
      <x:c r="T3211" s="226"/>
      <x:c r="U3211" s="226"/>
      <x:c r="V3211" s="226"/>
      <x:c r="W3211" s="226"/>
      <x:c r="X3211" s="226"/>
      <x:c r="Y3211" s="226"/>
      <x:c r="Z3211" s="226"/>
      <x:c r="AA3211" s="226"/>
      <x:c r="AC3211" s="226"/>
      <x:c r="AE3211" s="226"/>
      <x:c r="AF3211" s="226"/>
      <x:c r="AH3211" s="222"/>
      <x:c r="AI3211" s="23"/>
      <x:c r="AJ3211" s="222"/>
      <x:c r="AK3211" s="222"/>
      <x:c r="AM3211" s="226"/>
      <x:c r="AN3211" s="222"/>
      <x:c r="AO3211" s="222"/>
    </x:row>
    <x:row r="3212" spans="1:57" x14ac:dyDescent="0.3">
      <x:c r="J3212" s="23"/>
      <x:c r="Q3212" s="23"/>
      <x:c r="R3212" s="23"/>
      <x:c r="T3212" s="226"/>
      <x:c r="U3212" s="226"/>
      <x:c r="V3212" s="226"/>
      <x:c r="W3212" s="226"/>
      <x:c r="X3212" s="226"/>
      <x:c r="Y3212" s="226"/>
      <x:c r="Z3212" s="226"/>
      <x:c r="AA3212" s="226"/>
      <x:c r="AC3212" s="226"/>
      <x:c r="AE3212" s="222"/>
      <x:c r="AF3212" s="226"/>
      <x:c r="AH3212" s="222"/>
      <x:c r="AI3212" s="23"/>
      <x:c r="AJ3212" s="222"/>
      <x:c r="AK3212" s="222"/>
      <x:c r="AM3212" s="226"/>
      <x:c r="AN3212" s="222"/>
      <x:c r="AO3212" s="222"/>
    </x:row>
    <x:row r="3213" spans="1:57" x14ac:dyDescent="0.3">
      <x:c r="J3213" s="23"/>
      <x:c r="M3213" s="226"/>
      <x:c r="Q3213" s="23"/>
      <x:c r="R3213" s="23"/>
      <x:c r="T3213" s="226"/>
      <x:c r="U3213" s="226"/>
      <x:c r="V3213" s="226"/>
      <x:c r="W3213" s="226"/>
      <x:c r="X3213" s="226"/>
      <x:c r="Y3213" s="226"/>
      <x:c r="Z3213" s="226"/>
      <x:c r="AA3213" s="226"/>
      <x:c r="AC3213" s="226"/>
      <x:c r="AE3213" s="226"/>
      <x:c r="AF3213" s="226"/>
      <x:c r="AH3213" s="222"/>
      <x:c r="AI3213" s="23"/>
      <x:c r="AJ3213" s="222"/>
      <x:c r="AK3213" s="222"/>
      <x:c r="AM3213" s="226"/>
      <x:c r="AN3213" s="222"/>
      <x:c r="AO3213" s="222"/>
    </x:row>
    <x:row r="3214" spans="1:57" x14ac:dyDescent="0.3">
      <x:c r="J3214" s="23"/>
      <x:c r="M3214" s="226"/>
      <x:c r="Q3214" s="23"/>
      <x:c r="R3214" s="23"/>
      <x:c r="T3214" s="226"/>
      <x:c r="U3214" s="226"/>
      <x:c r="V3214" s="226"/>
      <x:c r="W3214" s="226"/>
      <x:c r="X3214" s="226"/>
      <x:c r="Y3214" s="226"/>
      <x:c r="Z3214" s="226"/>
      <x:c r="AA3214" s="226"/>
      <x:c r="AC3214" s="226"/>
      <x:c r="AE3214" s="226"/>
      <x:c r="AF3214" s="226"/>
      <x:c r="AH3214" s="222"/>
      <x:c r="AI3214" s="23"/>
      <x:c r="AJ3214" s="222"/>
      <x:c r="AK3214" s="222"/>
      <x:c r="AM3214" s="226"/>
      <x:c r="AN3214" s="222"/>
      <x:c r="AO3214" s="222"/>
    </x:row>
    <x:row r="3215" spans="1:57" x14ac:dyDescent="0.3">
      <x:c r="J3215" s="23"/>
      <x:c r="M3215" s="226"/>
      <x:c r="Q3215" s="23"/>
      <x:c r="R3215" s="23"/>
      <x:c r="T3215" s="226"/>
      <x:c r="U3215" s="226"/>
      <x:c r="V3215" s="226"/>
      <x:c r="W3215" s="226"/>
      <x:c r="X3215" s="226"/>
      <x:c r="Y3215" s="226"/>
      <x:c r="Z3215" s="226"/>
      <x:c r="AA3215" s="226"/>
      <x:c r="AC3215" s="226"/>
      <x:c r="AE3215" s="222"/>
      <x:c r="AF3215" s="226"/>
      <x:c r="AH3215" s="222"/>
      <x:c r="AI3215" s="23"/>
      <x:c r="AJ3215" s="222"/>
      <x:c r="AK3215" s="222"/>
      <x:c r="AM3215" s="226"/>
      <x:c r="AN3215" s="222"/>
      <x:c r="AO3215" s="222"/>
    </x:row>
    <x:row r="3216" spans="1:57" x14ac:dyDescent="0.3">
      <x:c r="J3216" s="23"/>
      <x:c r="M3216" s="226"/>
      <x:c r="Q3216" s="23"/>
      <x:c r="R3216" s="23"/>
      <x:c r="T3216" s="226"/>
      <x:c r="U3216" s="226"/>
      <x:c r="V3216" s="226"/>
      <x:c r="W3216" s="226"/>
      <x:c r="X3216" s="226"/>
      <x:c r="Y3216" s="226"/>
      <x:c r="Z3216" s="226"/>
      <x:c r="AA3216" s="226"/>
      <x:c r="AC3216" s="226"/>
      <x:c r="AE3216" s="226"/>
      <x:c r="AF3216" s="226"/>
      <x:c r="AH3216" s="222"/>
      <x:c r="AI3216" s="23"/>
      <x:c r="AJ3216" s="222"/>
      <x:c r="AK3216" s="222"/>
      <x:c r="AM3216" s="226"/>
      <x:c r="AN3216" s="222"/>
      <x:c r="AO3216" s="222"/>
    </x:row>
    <x:row r="3217" spans="1:57" x14ac:dyDescent="0.3">
      <x:c r="J3217" s="23"/>
      <x:c r="Q3217" s="23"/>
      <x:c r="R3217" s="23"/>
      <x:c r="T3217" s="226"/>
      <x:c r="U3217" s="226"/>
      <x:c r="V3217" s="226"/>
      <x:c r="W3217" s="226"/>
      <x:c r="X3217" s="226"/>
      <x:c r="Y3217" s="226"/>
      <x:c r="Z3217" s="226"/>
      <x:c r="AA3217" s="226"/>
      <x:c r="AC3217" s="226"/>
      <x:c r="AE3217" s="222"/>
      <x:c r="AF3217" s="226"/>
      <x:c r="AH3217" s="222"/>
      <x:c r="AI3217" s="23"/>
      <x:c r="AJ3217" s="222"/>
      <x:c r="AK3217" s="222"/>
      <x:c r="AM3217" s="226"/>
      <x:c r="AN3217" s="222"/>
      <x:c r="AO3217" s="222"/>
    </x:row>
    <x:row r="3218" spans="1:57" x14ac:dyDescent="0.3">
      <x:c r="J3218" s="23"/>
      <x:c r="M3218" s="226"/>
      <x:c r="Q3218" s="23"/>
      <x:c r="R3218" s="23"/>
      <x:c r="T3218" s="226"/>
      <x:c r="U3218" s="226"/>
      <x:c r="V3218" s="226"/>
      <x:c r="W3218" s="226"/>
      <x:c r="X3218" s="226"/>
      <x:c r="Y3218" s="226"/>
      <x:c r="Z3218" s="226"/>
      <x:c r="AA3218" s="226"/>
      <x:c r="AC3218" s="226"/>
      <x:c r="AE3218" s="222"/>
      <x:c r="AF3218" s="226"/>
      <x:c r="AH3218" s="222"/>
      <x:c r="AI3218" s="23"/>
      <x:c r="AJ3218" s="222"/>
      <x:c r="AK3218" s="222"/>
      <x:c r="AM3218" s="226"/>
      <x:c r="AN3218" s="222"/>
      <x:c r="AO3218" s="222"/>
    </x:row>
    <x:row r="3219" spans="1:57" x14ac:dyDescent="0.3">
      <x:c r="J3219" s="23"/>
      <x:c r="M3219" s="226"/>
      <x:c r="Q3219" s="23"/>
      <x:c r="R3219" s="23"/>
      <x:c r="T3219" s="226"/>
      <x:c r="U3219" s="226"/>
      <x:c r="V3219" s="226"/>
      <x:c r="W3219" s="226"/>
      <x:c r="X3219" s="226"/>
      <x:c r="Y3219" s="226"/>
      <x:c r="Z3219" s="226"/>
      <x:c r="AA3219" s="226"/>
      <x:c r="AC3219" s="226"/>
      <x:c r="AE3219" s="222"/>
      <x:c r="AF3219" s="226"/>
      <x:c r="AH3219" s="222"/>
      <x:c r="AI3219" s="23"/>
      <x:c r="AJ3219" s="222"/>
      <x:c r="AK3219" s="222"/>
      <x:c r="AM3219" s="226"/>
      <x:c r="AN3219" s="222"/>
      <x:c r="AO3219" s="222"/>
    </x:row>
    <x:row r="3220" spans="1:57" x14ac:dyDescent="0.3">
      <x:c r="J3220" s="23"/>
      <x:c r="Q3220" s="23"/>
      <x:c r="R3220" s="23"/>
      <x:c r="T3220" s="226"/>
      <x:c r="U3220" s="226"/>
      <x:c r="V3220" s="226"/>
      <x:c r="W3220" s="226"/>
      <x:c r="X3220" s="226"/>
      <x:c r="Y3220" s="226"/>
      <x:c r="Z3220" s="226"/>
      <x:c r="AA3220" s="226"/>
      <x:c r="AC3220" s="226"/>
      <x:c r="AE3220" s="222"/>
      <x:c r="AF3220" s="226"/>
      <x:c r="AH3220" s="222"/>
      <x:c r="AI3220" s="23"/>
      <x:c r="AJ3220" s="222"/>
      <x:c r="AK3220" s="222"/>
      <x:c r="AM3220" s="226"/>
      <x:c r="AN3220" s="222"/>
      <x:c r="AO3220" s="222"/>
    </x:row>
    <x:row r="3221" spans="1:57" x14ac:dyDescent="0.3">
      <x:c r="J3221" s="23"/>
      <x:c r="Q3221" s="23"/>
      <x:c r="R3221" s="23"/>
      <x:c r="T3221" s="226"/>
      <x:c r="U3221" s="226"/>
      <x:c r="V3221" s="226"/>
      <x:c r="W3221" s="226"/>
      <x:c r="X3221" s="226"/>
      <x:c r="Y3221" s="226"/>
      <x:c r="Z3221" s="226"/>
      <x:c r="AA3221" s="226"/>
      <x:c r="AC3221" s="226"/>
      <x:c r="AE3221" s="222"/>
      <x:c r="AF3221" s="226"/>
      <x:c r="AH3221" s="222"/>
      <x:c r="AI3221" s="23"/>
      <x:c r="AJ3221" s="222"/>
      <x:c r="AK3221" s="222"/>
      <x:c r="AM3221" s="226"/>
      <x:c r="AN3221" s="222"/>
      <x:c r="AO3221" s="222"/>
    </x:row>
    <x:row r="3222" spans="1:57" x14ac:dyDescent="0.3">
      <x:c r="J3222" s="23"/>
      <x:c r="Q3222" s="23"/>
      <x:c r="R3222" s="23"/>
      <x:c r="T3222" s="226"/>
      <x:c r="U3222" s="226"/>
      <x:c r="V3222" s="226"/>
      <x:c r="W3222" s="226"/>
      <x:c r="X3222" s="226"/>
      <x:c r="Y3222" s="226"/>
      <x:c r="Z3222" s="226"/>
      <x:c r="AA3222" s="226"/>
      <x:c r="AC3222" s="226"/>
      <x:c r="AE3222" s="222"/>
      <x:c r="AF3222" s="226"/>
      <x:c r="AH3222" s="222"/>
      <x:c r="AI3222" s="23"/>
      <x:c r="AJ3222" s="222"/>
      <x:c r="AK3222" s="222"/>
      <x:c r="AM3222" s="226"/>
      <x:c r="AN3222" s="222"/>
      <x:c r="AO3222" s="222"/>
    </x:row>
    <x:row r="3223" spans="1:57" x14ac:dyDescent="0.3">
      <x:c r="J3223" s="23"/>
      <x:c r="Q3223" s="23"/>
      <x:c r="R3223" s="23"/>
      <x:c r="T3223" s="226"/>
      <x:c r="U3223" s="226"/>
      <x:c r="V3223" s="226"/>
      <x:c r="W3223" s="226"/>
      <x:c r="X3223" s="226"/>
      <x:c r="Y3223" s="226"/>
      <x:c r="Z3223" s="222"/>
      <x:c r="AA3223" s="222"/>
      <x:c r="AC3223" s="222"/>
      <x:c r="AE3223" s="226"/>
      <x:c r="AF3223" s="226"/>
      <x:c r="AH3223" s="226"/>
      <x:c r="AI3223" s="23"/>
      <x:c r="AJ3223" s="222"/>
      <x:c r="AK3223" s="222"/>
      <x:c r="AM3223" s="226"/>
      <x:c r="AN3223" s="222"/>
      <x:c r="AO3223" s="222"/>
    </x:row>
    <x:row r="3224" spans="1:57" x14ac:dyDescent="0.3">
      <x:c r="J3224" s="23"/>
      <x:c r="Q3224" s="23"/>
      <x:c r="R3224" s="23"/>
      <x:c r="T3224" s="226"/>
      <x:c r="U3224" s="226"/>
      <x:c r="V3224" s="226"/>
      <x:c r="W3224" s="226"/>
      <x:c r="X3224" s="226"/>
      <x:c r="Y3224" s="226"/>
      <x:c r="Z3224" s="226"/>
      <x:c r="AA3224" s="226"/>
      <x:c r="AC3224" s="226"/>
      <x:c r="AE3224" s="222"/>
      <x:c r="AF3224" s="226"/>
      <x:c r="AH3224" s="222"/>
      <x:c r="AI3224" s="23"/>
      <x:c r="AJ3224" s="222"/>
      <x:c r="AK3224" s="222"/>
      <x:c r="AM3224" s="226"/>
      <x:c r="AN3224" s="222"/>
      <x:c r="AO3224" s="222"/>
    </x:row>
    <x:row r="3225" spans="1:57" x14ac:dyDescent="0.3">
      <x:c r="J3225" s="23"/>
      <x:c r="M3225" s="226"/>
      <x:c r="Q3225" s="23"/>
      <x:c r="R3225" s="23"/>
      <x:c r="T3225" s="226"/>
      <x:c r="U3225" s="226"/>
      <x:c r="V3225" s="226"/>
      <x:c r="W3225" s="226"/>
      <x:c r="X3225" s="226"/>
      <x:c r="Y3225" s="226"/>
      <x:c r="Z3225" s="226"/>
      <x:c r="AA3225" s="226"/>
      <x:c r="AC3225" s="226"/>
      <x:c r="AE3225" s="222"/>
      <x:c r="AF3225" s="226"/>
      <x:c r="AH3225" s="222"/>
      <x:c r="AI3225" s="23"/>
      <x:c r="AJ3225" s="222"/>
      <x:c r="AK3225" s="222"/>
      <x:c r="AM3225" s="226"/>
      <x:c r="AN3225" s="222"/>
      <x:c r="AO3225" s="222"/>
    </x:row>
    <x:row r="3226" spans="1:57" x14ac:dyDescent="0.3">
      <x:c r="J3226" s="23"/>
      <x:c r="M3226" s="226"/>
      <x:c r="Q3226" s="23"/>
      <x:c r="R3226" s="23"/>
      <x:c r="T3226" s="226"/>
      <x:c r="U3226" s="226"/>
      <x:c r="V3226" s="226"/>
      <x:c r="W3226" s="226"/>
      <x:c r="X3226" s="226"/>
      <x:c r="Y3226" s="226"/>
      <x:c r="Z3226" s="226"/>
      <x:c r="AA3226" s="226"/>
      <x:c r="AC3226" s="226"/>
      <x:c r="AE3226" s="222"/>
      <x:c r="AF3226" s="226"/>
      <x:c r="AH3226" s="222"/>
      <x:c r="AI3226" s="23"/>
      <x:c r="AJ3226" s="222"/>
      <x:c r="AK3226" s="226"/>
      <x:c r="AM3226" s="226"/>
      <x:c r="AN3226" s="222"/>
      <x:c r="AO3226" s="226"/>
    </x:row>
    <x:row r="3227" spans="1:57" x14ac:dyDescent="0.3">
      <x:c r="J3227" s="23"/>
      <x:c r="M3227" s="226"/>
      <x:c r="Q3227" s="23"/>
      <x:c r="R3227" s="23"/>
      <x:c r="T3227" s="226"/>
      <x:c r="U3227" s="226"/>
      <x:c r="V3227" s="226"/>
      <x:c r="W3227" s="226"/>
      <x:c r="X3227" s="226"/>
      <x:c r="Y3227" s="226"/>
      <x:c r="Z3227" s="226"/>
      <x:c r="AA3227" s="226"/>
      <x:c r="AC3227" s="226"/>
      <x:c r="AE3227" s="222"/>
      <x:c r="AF3227" s="226"/>
      <x:c r="AH3227" s="222"/>
      <x:c r="AI3227" s="23"/>
      <x:c r="AJ3227" s="222"/>
      <x:c r="AK3227" s="222"/>
      <x:c r="AM3227" s="226"/>
      <x:c r="AN3227" s="222"/>
      <x:c r="AO3227" s="222"/>
    </x:row>
    <x:row r="3228" spans="1:57" x14ac:dyDescent="0.3">
      <x:c r="J3228" s="23"/>
      <x:c r="M3228" s="226"/>
      <x:c r="Q3228" s="23"/>
      <x:c r="R3228" s="23"/>
      <x:c r="T3228" s="226"/>
      <x:c r="U3228" s="226"/>
      <x:c r="V3228" s="226"/>
      <x:c r="W3228" s="226"/>
      <x:c r="X3228" s="226"/>
      <x:c r="Y3228" s="226"/>
      <x:c r="Z3228" s="226"/>
      <x:c r="AA3228" s="226"/>
      <x:c r="AC3228" s="226"/>
      <x:c r="AE3228" s="222"/>
      <x:c r="AF3228" s="226"/>
      <x:c r="AH3228" s="222"/>
      <x:c r="AI3228" s="23"/>
      <x:c r="AJ3228" s="226"/>
      <x:c r="AK3228" s="226"/>
      <x:c r="AM3228" s="226"/>
      <x:c r="AN3228" s="226"/>
      <x:c r="AO3228" s="226"/>
    </x:row>
    <x:row r="3229" spans="1:57" x14ac:dyDescent="0.3">
      <x:c r="J3229" s="23"/>
      <x:c r="M3229" s="226"/>
      <x:c r="Q3229" s="23"/>
      <x:c r="R3229" s="23"/>
      <x:c r="T3229" s="226"/>
      <x:c r="U3229" s="226"/>
      <x:c r="V3229" s="226"/>
      <x:c r="W3229" s="226"/>
      <x:c r="X3229" s="226"/>
      <x:c r="Y3229" s="226"/>
      <x:c r="Z3229" s="226"/>
      <x:c r="AA3229" s="226"/>
      <x:c r="AC3229" s="226"/>
      <x:c r="AE3229" s="222"/>
      <x:c r="AF3229" s="226"/>
      <x:c r="AH3229" s="222"/>
      <x:c r="AI3229" s="23"/>
      <x:c r="AJ3229" s="222"/>
      <x:c r="AK3229" s="222"/>
      <x:c r="AM3229" s="226"/>
      <x:c r="AN3229" s="222"/>
      <x:c r="AO3229" s="222"/>
    </x:row>
    <x:row r="3230" spans="1:57" x14ac:dyDescent="0.3">
      <x:c r="J3230" s="23"/>
      <x:c r="M3230" s="226"/>
      <x:c r="Q3230" s="23"/>
      <x:c r="R3230" s="23"/>
      <x:c r="T3230" s="226"/>
      <x:c r="U3230" s="226"/>
      <x:c r="V3230" s="226"/>
      <x:c r="W3230" s="226"/>
      <x:c r="X3230" s="226"/>
      <x:c r="Y3230" s="226"/>
      <x:c r="Z3230" s="226"/>
      <x:c r="AA3230" s="226"/>
      <x:c r="AC3230" s="226"/>
      <x:c r="AE3230" s="222"/>
      <x:c r="AF3230" s="226"/>
      <x:c r="AH3230" s="222"/>
      <x:c r="AI3230" s="23"/>
      <x:c r="AJ3230" s="222"/>
      <x:c r="AK3230" s="222"/>
      <x:c r="AM3230" s="226"/>
      <x:c r="AN3230" s="222"/>
      <x:c r="AO3230" s="222"/>
    </x:row>
    <x:row r="3231" spans="1:57" x14ac:dyDescent="0.3">
      <x:c r="J3231" s="23"/>
      <x:c r="Q3231" s="23"/>
      <x:c r="R3231" s="23"/>
      <x:c r="T3231" s="226"/>
      <x:c r="U3231" s="226"/>
      <x:c r="V3231" s="226"/>
      <x:c r="W3231" s="226"/>
      <x:c r="X3231" s="226"/>
      <x:c r="Y3231" s="226"/>
      <x:c r="Z3231" s="226"/>
      <x:c r="AA3231" s="226"/>
      <x:c r="AC3231" s="226"/>
      <x:c r="AE3231" s="222"/>
      <x:c r="AF3231" s="226"/>
      <x:c r="AH3231" s="222"/>
      <x:c r="AI3231" s="23"/>
      <x:c r="AJ3231" s="222"/>
      <x:c r="AK3231" s="222"/>
      <x:c r="AM3231" s="226"/>
      <x:c r="AN3231" s="222"/>
      <x:c r="AO3231" s="222"/>
    </x:row>
    <x:row r="3232" spans="1:57" x14ac:dyDescent="0.3">
      <x:c r="J3232" s="23"/>
      <x:c r="Q3232" s="23"/>
      <x:c r="R3232" s="23"/>
      <x:c r="T3232" s="226"/>
      <x:c r="U3232" s="226"/>
      <x:c r="V3232" s="226"/>
      <x:c r="W3232" s="226"/>
      <x:c r="X3232" s="226"/>
      <x:c r="Y3232" s="226"/>
      <x:c r="Z3232" s="226"/>
      <x:c r="AA3232" s="226"/>
      <x:c r="AC3232" s="226"/>
      <x:c r="AE3232" s="222"/>
      <x:c r="AF3232" s="226"/>
      <x:c r="AH3232" s="222"/>
      <x:c r="AI3232" s="23"/>
      <x:c r="AJ3232" s="222"/>
      <x:c r="AK3232" s="222"/>
      <x:c r="AM3232" s="226"/>
      <x:c r="AN3232" s="222"/>
      <x:c r="AO3232" s="222"/>
    </x:row>
    <x:row r="3233" spans="1:57" x14ac:dyDescent="0.3">
      <x:c r="J3233" s="23"/>
      <x:c r="M3233" s="226"/>
      <x:c r="Q3233" s="23"/>
      <x:c r="R3233" s="23"/>
      <x:c r="T3233" s="226"/>
      <x:c r="U3233" s="226"/>
      <x:c r="V3233" s="226"/>
      <x:c r="W3233" s="226"/>
      <x:c r="X3233" s="226"/>
      <x:c r="Y3233" s="226"/>
      <x:c r="Z3233" s="226"/>
      <x:c r="AA3233" s="226"/>
      <x:c r="AC3233" s="226"/>
      <x:c r="AE3233" s="226"/>
      <x:c r="AF3233" s="226"/>
      <x:c r="AH3233" s="222"/>
      <x:c r="AI3233" s="23"/>
      <x:c r="AJ3233" s="222"/>
      <x:c r="AK3233" s="222"/>
      <x:c r="AM3233" s="226"/>
      <x:c r="AN3233" s="222"/>
      <x:c r="AO3233" s="222"/>
    </x:row>
    <x:row r="3234" spans="1:57" x14ac:dyDescent="0.3">
      <x:c r="J3234" s="23"/>
      <x:c r="M3234" s="226"/>
      <x:c r="Q3234" s="23"/>
      <x:c r="R3234" s="23"/>
      <x:c r="T3234" s="226"/>
      <x:c r="U3234" s="226"/>
      <x:c r="V3234" s="226"/>
      <x:c r="W3234" s="226"/>
      <x:c r="X3234" s="226"/>
      <x:c r="Y3234" s="226"/>
      <x:c r="Z3234" s="226"/>
      <x:c r="AA3234" s="226"/>
      <x:c r="AC3234" s="226"/>
      <x:c r="AE3234" s="222"/>
      <x:c r="AF3234" s="226"/>
      <x:c r="AH3234" s="222"/>
      <x:c r="AI3234" s="23"/>
      <x:c r="AJ3234" s="222"/>
      <x:c r="AK3234" s="222"/>
      <x:c r="AM3234" s="226"/>
      <x:c r="AN3234" s="222"/>
      <x:c r="AO3234" s="222"/>
    </x:row>
    <x:row r="3235" spans="1:57" x14ac:dyDescent="0.3">
      <x:c r="J3235" s="23"/>
      <x:c r="Q3235" s="23"/>
      <x:c r="R3235" s="23"/>
      <x:c r="T3235" s="226"/>
      <x:c r="U3235" s="226"/>
      <x:c r="V3235" s="226"/>
      <x:c r="W3235" s="226"/>
      <x:c r="X3235" s="226"/>
      <x:c r="Y3235" s="226"/>
      <x:c r="Z3235" s="226"/>
      <x:c r="AA3235" s="226"/>
      <x:c r="AC3235" s="226"/>
      <x:c r="AE3235" s="222"/>
      <x:c r="AF3235" s="226"/>
      <x:c r="AH3235" s="222"/>
      <x:c r="AI3235" s="23"/>
      <x:c r="AJ3235" s="222"/>
      <x:c r="AK3235" s="222"/>
      <x:c r="AM3235" s="226"/>
      <x:c r="AN3235" s="222"/>
      <x:c r="AO3235" s="222"/>
    </x:row>
    <x:row r="3236" spans="1:57" x14ac:dyDescent="0.3">
      <x:c r="J3236" s="23"/>
      <x:c r="M3236" s="226"/>
      <x:c r="Q3236" s="23"/>
      <x:c r="R3236" s="23"/>
      <x:c r="T3236" s="226"/>
      <x:c r="U3236" s="226"/>
      <x:c r="V3236" s="226"/>
      <x:c r="W3236" s="226"/>
      <x:c r="X3236" s="226"/>
      <x:c r="Y3236" s="226"/>
      <x:c r="Z3236" s="226"/>
      <x:c r="AA3236" s="226"/>
      <x:c r="AC3236" s="226"/>
      <x:c r="AE3236" s="222"/>
      <x:c r="AF3236" s="226"/>
      <x:c r="AH3236" s="222"/>
      <x:c r="AI3236" s="23"/>
      <x:c r="AJ3236" s="222"/>
      <x:c r="AK3236" s="222"/>
      <x:c r="AM3236" s="226"/>
      <x:c r="AN3236" s="222"/>
      <x:c r="AO3236" s="222"/>
    </x:row>
    <x:row r="3237" spans="1:57" x14ac:dyDescent="0.3">
      <x:c r="J3237" s="23"/>
      <x:c r="Q3237" s="23"/>
      <x:c r="R3237" s="23"/>
      <x:c r="T3237" s="226"/>
      <x:c r="U3237" s="226"/>
      <x:c r="V3237" s="226"/>
      <x:c r="W3237" s="226"/>
      <x:c r="X3237" s="226"/>
      <x:c r="Y3237" s="226"/>
      <x:c r="Z3237" s="226"/>
      <x:c r="AA3237" s="226"/>
      <x:c r="AC3237" s="226"/>
      <x:c r="AE3237" s="222"/>
      <x:c r="AF3237" s="226"/>
      <x:c r="AH3237" s="222"/>
      <x:c r="AI3237" s="23"/>
      <x:c r="AJ3237" s="222"/>
      <x:c r="AK3237" s="226"/>
      <x:c r="AM3237" s="226"/>
      <x:c r="AN3237" s="222"/>
      <x:c r="AO3237" s="226"/>
    </x:row>
    <x:row r="3238" spans="1:57" x14ac:dyDescent="0.3">
      <x:c r="J3238" s="23"/>
      <x:c r="M3238" s="226"/>
      <x:c r="Q3238" s="23"/>
      <x:c r="R3238" s="23"/>
      <x:c r="T3238" s="226"/>
      <x:c r="U3238" s="226"/>
      <x:c r="V3238" s="226"/>
      <x:c r="W3238" s="226"/>
      <x:c r="X3238" s="226"/>
      <x:c r="Y3238" s="226"/>
      <x:c r="Z3238" s="226"/>
      <x:c r="AA3238" s="226"/>
      <x:c r="AC3238" s="226"/>
      <x:c r="AE3238" s="222"/>
      <x:c r="AF3238" s="226"/>
      <x:c r="AH3238" s="222"/>
      <x:c r="AI3238" s="23"/>
      <x:c r="AJ3238" s="222"/>
      <x:c r="AK3238" s="222"/>
      <x:c r="AM3238" s="226"/>
      <x:c r="AN3238" s="222"/>
      <x:c r="AO3238" s="222"/>
    </x:row>
    <x:row r="3239" spans="1:57" x14ac:dyDescent="0.3">
      <x:c r="J3239" s="23"/>
      <x:c r="M3239" s="226"/>
      <x:c r="Q3239" s="23"/>
      <x:c r="R3239" s="23"/>
      <x:c r="T3239" s="226"/>
      <x:c r="U3239" s="226"/>
      <x:c r="V3239" s="226"/>
      <x:c r="W3239" s="226"/>
      <x:c r="X3239" s="226"/>
      <x:c r="Y3239" s="226"/>
      <x:c r="Z3239" s="226"/>
      <x:c r="AA3239" s="226"/>
      <x:c r="AC3239" s="226"/>
      <x:c r="AE3239" s="222"/>
      <x:c r="AF3239" s="226"/>
      <x:c r="AH3239" s="222"/>
      <x:c r="AI3239" s="23"/>
      <x:c r="AJ3239" s="226"/>
      <x:c r="AK3239" s="226"/>
      <x:c r="AM3239" s="226"/>
      <x:c r="AN3239" s="226"/>
      <x:c r="AO3239" s="226"/>
    </x:row>
    <x:row r="3240" spans="1:57" x14ac:dyDescent="0.3">
      <x:c r="J3240" s="23"/>
      <x:c r="Q3240" s="23"/>
      <x:c r="R3240" s="23"/>
      <x:c r="T3240" s="226"/>
      <x:c r="U3240" s="226"/>
      <x:c r="V3240" s="226"/>
      <x:c r="W3240" s="226"/>
      <x:c r="X3240" s="226"/>
      <x:c r="Y3240" s="226"/>
      <x:c r="Z3240" s="226"/>
      <x:c r="AA3240" s="226"/>
      <x:c r="AC3240" s="226"/>
      <x:c r="AE3240" s="222"/>
      <x:c r="AF3240" s="226"/>
      <x:c r="AH3240" s="222"/>
      <x:c r="AI3240" s="23"/>
      <x:c r="AJ3240" s="222"/>
      <x:c r="AK3240" s="222"/>
      <x:c r="AM3240" s="226"/>
      <x:c r="AN3240" s="222"/>
      <x:c r="AO3240" s="222"/>
    </x:row>
    <x:row r="3241" spans="1:57" x14ac:dyDescent="0.3">
      <x:c r="J3241" s="23"/>
      <x:c r="Q3241" s="23"/>
      <x:c r="R3241" s="23"/>
      <x:c r="T3241" s="226"/>
      <x:c r="U3241" s="226"/>
      <x:c r="V3241" s="226"/>
      <x:c r="W3241" s="226"/>
      <x:c r="X3241" s="226"/>
      <x:c r="Y3241" s="226"/>
      <x:c r="Z3241" s="226"/>
      <x:c r="AA3241" s="226"/>
      <x:c r="AC3241" s="226"/>
      <x:c r="AE3241" s="222"/>
      <x:c r="AF3241" s="226"/>
      <x:c r="AH3241" s="222"/>
      <x:c r="AI3241" s="23"/>
      <x:c r="AJ3241" s="222"/>
      <x:c r="AK3241" s="222"/>
      <x:c r="AM3241" s="226"/>
      <x:c r="AN3241" s="222"/>
      <x:c r="AO3241" s="222"/>
    </x:row>
    <x:row r="3242" spans="1:57" x14ac:dyDescent="0.3">
      <x:c r="J3242" s="23"/>
      <x:c r="Q3242" s="23"/>
      <x:c r="R3242" s="23"/>
      <x:c r="T3242" s="226"/>
      <x:c r="U3242" s="226"/>
      <x:c r="V3242" s="226"/>
      <x:c r="W3242" s="226"/>
      <x:c r="X3242" s="226"/>
      <x:c r="Y3242" s="226"/>
      <x:c r="Z3242" s="226"/>
      <x:c r="AA3242" s="226"/>
      <x:c r="AC3242" s="226"/>
      <x:c r="AE3242" s="222"/>
      <x:c r="AF3242" s="226"/>
      <x:c r="AH3242" s="222"/>
      <x:c r="AI3242" s="23"/>
      <x:c r="AJ3242" s="226"/>
      <x:c r="AK3242" s="226"/>
      <x:c r="AM3242" s="226"/>
      <x:c r="AN3242" s="226"/>
      <x:c r="AO3242" s="226"/>
    </x:row>
    <x:row r="3243" spans="1:57" x14ac:dyDescent="0.3">
      <x:c r="J3243" s="23"/>
      <x:c r="M3243" s="226"/>
      <x:c r="Q3243" s="23"/>
      <x:c r="R3243" s="23"/>
      <x:c r="T3243" s="226"/>
      <x:c r="U3243" s="226"/>
      <x:c r="V3243" s="226"/>
      <x:c r="W3243" s="226"/>
      <x:c r="X3243" s="226"/>
      <x:c r="Y3243" s="226"/>
      <x:c r="Z3243" s="226"/>
      <x:c r="AA3243" s="226"/>
      <x:c r="AC3243" s="226"/>
      <x:c r="AE3243" s="222"/>
      <x:c r="AF3243" s="226"/>
      <x:c r="AH3243" s="222"/>
      <x:c r="AI3243" s="23"/>
      <x:c r="AJ3243" s="222"/>
      <x:c r="AK3243" s="222"/>
      <x:c r="AM3243" s="226"/>
      <x:c r="AN3243" s="222"/>
      <x:c r="AO3243" s="222"/>
    </x:row>
    <x:row r="3244" spans="1:57" x14ac:dyDescent="0.3">
      <x:c r="J3244" s="23"/>
      <x:c r="M3244" s="226"/>
      <x:c r="Q3244" s="23"/>
      <x:c r="R3244" s="23"/>
      <x:c r="T3244" s="226"/>
      <x:c r="U3244" s="226"/>
      <x:c r="V3244" s="226"/>
      <x:c r="W3244" s="226"/>
      <x:c r="X3244" s="226"/>
      <x:c r="Y3244" s="226"/>
      <x:c r="Z3244" s="226"/>
      <x:c r="AA3244" s="226"/>
      <x:c r="AC3244" s="226"/>
      <x:c r="AE3244" s="222"/>
      <x:c r="AF3244" s="226"/>
      <x:c r="AH3244" s="222"/>
      <x:c r="AI3244" s="23"/>
      <x:c r="AJ3244" s="222"/>
      <x:c r="AK3244" s="222"/>
      <x:c r="AM3244" s="226"/>
      <x:c r="AN3244" s="222"/>
      <x:c r="AO3244" s="222"/>
    </x:row>
    <x:row r="3245" spans="1:57" x14ac:dyDescent="0.3">
      <x:c r="J3245" s="23"/>
      <x:c r="Q3245" s="23"/>
      <x:c r="R3245" s="23"/>
      <x:c r="T3245" s="226"/>
      <x:c r="U3245" s="226"/>
      <x:c r="V3245" s="226"/>
      <x:c r="W3245" s="226"/>
      <x:c r="X3245" s="226"/>
      <x:c r="Y3245" s="226"/>
      <x:c r="Z3245" s="226"/>
      <x:c r="AA3245" s="226"/>
      <x:c r="AC3245" s="226"/>
      <x:c r="AE3245" s="226"/>
      <x:c r="AF3245" s="226"/>
      <x:c r="AH3245" s="222"/>
      <x:c r="AI3245" s="23"/>
      <x:c r="AJ3245" s="222"/>
      <x:c r="AK3245" s="222"/>
      <x:c r="AM3245" s="226"/>
      <x:c r="AN3245" s="222"/>
      <x:c r="AO3245" s="222"/>
    </x:row>
    <x:row r="3246" spans="1:57" x14ac:dyDescent="0.3">
      <x:c r="J3246" s="23"/>
      <x:c r="M3246" s="226"/>
      <x:c r="Q3246" s="23"/>
      <x:c r="R3246" s="23"/>
      <x:c r="T3246" s="226"/>
      <x:c r="U3246" s="226"/>
      <x:c r="V3246" s="226"/>
      <x:c r="W3246" s="226"/>
      <x:c r="X3246" s="226"/>
      <x:c r="Y3246" s="226"/>
      <x:c r="Z3246" s="226"/>
      <x:c r="AA3246" s="226"/>
      <x:c r="AC3246" s="226"/>
      <x:c r="AE3246" s="226"/>
      <x:c r="AF3246" s="226"/>
      <x:c r="AH3246" s="222"/>
      <x:c r="AI3246" s="23"/>
      <x:c r="AJ3246" s="222"/>
      <x:c r="AK3246" s="222"/>
      <x:c r="AM3246" s="226"/>
      <x:c r="AN3246" s="222"/>
      <x:c r="AO3246" s="222"/>
    </x:row>
    <x:row r="3247" spans="1:57" x14ac:dyDescent="0.3">
      <x:c r="J3247" s="23"/>
      <x:c r="M3247" s="226"/>
      <x:c r="Q3247" s="23"/>
      <x:c r="R3247" s="23"/>
      <x:c r="T3247" s="226"/>
      <x:c r="U3247" s="226"/>
      <x:c r="V3247" s="226"/>
      <x:c r="W3247" s="226"/>
      <x:c r="X3247" s="226"/>
      <x:c r="Y3247" s="226"/>
      <x:c r="Z3247" s="226"/>
      <x:c r="AA3247" s="226"/>
      <x:c r="AC3247" s="226"/>
      <x:c r="AE3247" s="226"/>
      <x:c r="AF3247" s="226"/>
      <x:c r="AH3247" s="222"/>
      <x:c r="AI3247" s="23"/>
      <x:c r="AJ3247" s="222"/>
      <x:c r="AK3247" s="222"/>
      <x:c r="AM3247" s="226"/>
      <x:c r="AN3247" s="222"/>
      <x:c r="AO3247" s="222"/>
    </x:row>
    <x:row r="3248" spans="1:57" x14ac:dyDescent="0.3">
      <x:c r="J3248" s="23"/>
      <x:c r="M3248" s="226"/>
      <x:c r="Q3248" s="23"/>
      <x:c r="R3248" s="23"/>
      <x:c r="T3248" s="226"/>
      <x:c r="U3248" s="226"/>
      <x:c r="V3248" s="226"/>
      <x:c r="W3248" s="226"/>
      <x:c r="X3248" s="226"/>
      <x:c r="Y3248" s="226"/>
      <x:c r="Z3248" s="226"/>
      <x:c r="AA3248" s="226"/>
      <x:c r="AC3248" s="226"/>
      <x:c r="AE3248" s="226"/>
      <x:c r="AF3248" s="226"/>
      <x:c r="AH3248" s="222"/>
      <x:c r="AI3248" s="23"/>
      <x:c r="AJ3248" s="222"/>
      <x:c r="AK3248" s="222"/>
      <x:c r="AM3248" s="226"/>
      <x:c r="AN3248" s="222"/>
      <x:c r="AO3248" s="222"/>
    </x:row>
    <x:row r="3249" spans="1:57" x14ac:dyDescent="0.3">
      <x:c r="J3249" s="23"/>
      <x:c r="M3249" s="226"/>
      <x:c r="Q3249" s="23"/>
      <x:c r="R3249" s="23"/>
      <x:c r="T3249" s="226"/>
      <x:c r="U3249" s="226"/>
      <x:c r="V3249" s="226"/>
      <x:c r="W3249" s="226"/>
      <x:c r="X3249" s="226"/>
      <x:c r="Y3249" s="226"/>
      <x:c r="Z3249" s="226"/>
      <x:c r="AA3249" s="226"/>
      <x:c r="AC3249" s="226"/>
      <x:c r="AE3249" s="226"/>
      <x:c r="AF3249" s="226"/>
      <x:c r="AH3249" s="222"/>
      <x:c r="AI3249" s="23"/>
      <x:c r="AJ3249" s="222"/>
      <x:c r="AK3249" s="222"/>
      <x:c r="AM3249" s="226"/>
      <x:c r="AN3249" s="222"/>
      <x:c r="AO3249" s="222"/>
    </x:row>
    <x:row r="3250" spans="1:57" x14ac:dyDescent="0.3">
      <x:c r="J3250" s="23"/>
      <x:c r="Q3250" s="23"/>
      <x:c r="R3250" s="23"/>
      <x:c r="T3250" s="226"/>
      <x:c r="U3250" s="226"/>
      <x:c r="V3250" s="226"/>
      <x:c r="W3250" s="226"/>
      <x:c r="X3250" s="226"/>
      <x:c r="Y3250" s="226"/>
      <x:c r="Z3250" s="226"/>
      <x:c r="AA3250" s="226"/>
      <x:c r="AC3250" s="226"/>
      <x:c r="AE3250" s="222"/>
      <x:c r="AF3250" s="226"/>
      <x:c r="AH3250" s="222"/>
      <x:c r="AI3250" s="23"/>
      <x:c r="AJ3250" s="222"/>
      <x:c r="AK3250" s="222"/>
      <x:c r="AM3250" s="226"/>
      <x:c r="AN3250" s="222"/>
      <x:c r="AO3250" s="222"/>
    </x:row>
    <x:row r="3251" spans="1:57" x14ac:dyDescent="0.3">
      <x:c r="J3251" s="23"/>
      <x:c r="M3251" s="226"/>
      <x:c r="Q3251" s="23"/>
      <x:c r="R3251" s="23"/>
      <x:c r="T3251" s="226"/>
      <x:c r="U3251" s="226"/>
      <x:c r="V3251" s="226"/>
      <x:c r="W3251" s="226"/>
      <x:c r="X3251" s="226"/>
      <x:c r="Y3251" s="226"/>
      <x:c r="Z3251" s="226"/>
      <x:c r="AA3251" s="226"/>
      <x:c r="AC3251" s="226"/>
      <x:c r="AE3251" s="222"/>
      <x:c r="AF3251" s="226"/>
      <x:c r="AH3251" s="222"/>
      <x:c r="AI3251" s="23"/>
      <x:c r="AJ3251" s="222"/>
      <x:c r="AK3251" s="222"/>
      <x:c r="AM3251" s="226"/>
      <x:c r="AN3251" s="222"/>
      <x:c r="AO3251" s="222"/>
    </x:row>
    <x:row r="3252" spans="1:57" x14ac:dyDescent="0.3">
      <x:c r="J3252" s="23"/>
      <x:c r="Q3252" s="23"/>
      <x:c r="R3252" s="23"/>
      <x:c r="T3252" s="226"/>
      <x:c r="U3252" s="226"/>
      <x:c r="V3252" s="226"/>
      <x:c r="W3252" s="226"/>
      <x:c r="X3252" s="226"/>
      <x:c r="Y3252" s="226"/>
      <x:c r="Z3252" s="226"/>
      <x:c r="AA3252" s="226"/>
      <x:c r="AC3252" s="226"/>
      <x:c r="AE3252" s="222"/>
      <x:c r="AF3252" s="226"/>
      <x:c r="AH3252" s="222"/>
      <x:c r="AI3252" s="23"/>
      <x:c r="AJ3252" s="226"/>
      <x:c r="AK3252" s="226"/>
      <x:c r="AM3252" s="226"/>
      <x:c r="AN3252" s="226"/>
      <x:c r="AO3252" s="226"/>
    </x:row>
    <x:row r="3253" spans="1:57" x14ac:dyDescent="0.3">
      <x:c r="J3253" s="23"/>
      <x:c r="Q3253" s="23"/>
      <x:c r="R3253" s="23"/>
      <x:c r="T3253" s="226"/>
      <x:c r="U3253" s="226"/>
      <x:c r="V3253" s="226"/>
      <x:c r="W3253" s="226"/>
      <x:c r="X3253" s="226"/>
      <x:c r="Y3253" s="226"/>
      <x:c r="Z3253" s="226"/>
      <x:c r="AA3253" s="226"/>
      <x:c r="AC3253" s="226"/>
      <x:c r="AE3253" s="222"/>
      <x:c r="AF3253" s="226"/>
      <x:c r="AH3253" s="222"/>
      <x:c r="AI3253" s="23"/>
      <x:c r="AJ3253" s="222"/>
      <x:c r="AK3253" s="222"/>
      <x:c r="AM3253" s="226"/>
      <x:c r="AN3253" s="222"/>
      <x:c r="AO3253" s="222"/>
    </x:row>
    <x:row r="3254" spans="1:57" x14ac:dyDescent="0.3">
      <x:c r="J3254" s="23"/>
      <x:c r="M3254" s="226"/>
      <x:c r="Q3254" s="23"/>
      <x:c r="R3254" s="23"/>
      <x:c r="T3254" s="226"/>
      <x:c r="U3254" s="226"/>
      <x:c r="V3254" s="226"/>
      <x:c r="W3254" s="226"/>
      <x:c r="X3254" s="226"/>
      <x:c r="Y3254" s="226"/>
      <x:c r="Z3254" s="226"/>
      <x:c r="AA3254" s="226"/>
      <x:c r="AC3254" s="226"/>
      <x:c r="AE3254" s="226"/>
      <x:c r="AF3254" s="226"/>
      <x:c r="AH3254" s="222"/>
      <x:c r="AI3254" s="23"/>
      <x:c r="AJ3254" s="222"/>
      <x:c r="AK3254" s="222"/>
      <x:c r="AM3254" s="226"/>
      <x:c r="AN3254" s="222"/>
      <x:c r="AO3254" s="222"/>
    </x:row>
    <x:row r="3255" spans="1:57" x14ac:dyDescent="0.3">
      <x:c r="J3255" s="23"/>
      <x:c r="Q3255" s="23"/>
      <x:c r="R3255" s="23"/>
      <x:c r="T3255" s="226"/>
      <x:c r="U3255" s="226"/>
      <x:c r="V3255" s="226"/>
      <x:c r="W3255" s="226"/>
      <x:c r="X3255" s="226"/>
      <x:c r="Y3255" s="226"/>
      <x:c r="Z3255" s="226"/>
      <x:c r="AA3255" s="226"/>
      <x:c r="AC3255" s="226"/>
      <x:c r="AE3255" s="222"/>
      <x:c r="AF3255" s="226"/>
      <x:c r="AH3255" s="222"/>
      <x:c r="AI3255" s="23"/>
      <x:c r="AJ3255" s="222"/>
      <x:c r="AK3255" s="222"/>
      <x:c r="AM3255" s="226"/>
      <x:c r="AN3255" s="222"/>
      <x:c r="AO3255" s="222"/>
    </x:row>
    <x:row r="3256" spans="1:57" x14ac:dyDescent="0.3">
      <x:c r="J3256" s="23"/>
      <x:c r="M3256" s="226"/>
      <x:c r="Q3256" s="23"/>
      <x:c r="R3256" s="23"/>
      <x:c r="T3256" s="226"/>
      <x:c r="U3256" s="226"/>
      <x:c r="V3256" s="226"/>
      <x:c r="W3256" s="226"/>
      <x:c r="X3256" s="226"/>
      <x:c r="Y3256" s="226"/>
      <x:c r="Z3256" s="226"/>
      <x:c r="AA3256" s="226"/>
      <x:c r="AC3256" s="226"/>
      <x:c r="AE3256" s="222"/>
      <x:c r="AF3256" s="226"/>
      <x:c r="AH3256" s="222"/>
      <x:c r="AI3256" s="23"/>
      <x:c r="AJ3256" s="222"/>
      <x:c r="AK3256" s="222"/>
      <x:c r="AM3256" s="226"/>
      <x:c r="AN3256" s="222"/>
      <x:c r="AO3256" s="222"/>
    </x:row>
    <x:row r="3257" spans="1:57" x14ac:dyDescent="0.3">
      <x:c r="J3257" s="23"/>
      <x:c r="Q3257" s="23"/>
      <x:c r="R3257" s="23"/>
      <x:c r="T3257" s="226"/>
      <x:c r="U3257" s="226"/>
      <x:c r="V3257" s="226"/>
      <x:c r="W3257" s="226"/>
      <x:c r="X3257" s="226"/>
      <x:c r="Y3257" s="226"/>
      <x:c r="Z3257" s="226"/>
      <x:c r="AA3257" s="226"/>
      <x:c r="AC3257" s="226"/>
      <x:c r="AE3257" s="222"/>
      <x:c r="AF3257" s="226"/>
      <x:c r="AH3257" s="222"/>
      <x:c r="AI3257" s="23"/>
      <x:c r="AJ3257" s="222"/>
      <x:c r="AK3257" s="222"/>
      <x:c r="AM3257" s="226"/>
      <x:c r="AN3257" s="222"/>
      <x:c r="AO3257" s="222"/>
    </x:row>
    <x:row r="3258" spans="1:57" x14ac:dyDescent="0.3">
      <x:c r="J3258" s="23"/>
      <x:c r="M3258" s="226"/>
      <x:c r="Q3258" s="23"/>
      <x:c r="R3258" s="23"/>
      <x:c r="T3258" s="226"/>
      <x:c r="U3258" s="226"/>
      <x:c r="V3258" s="226"/>
      <x:c r="W3258" s="226"/>
      <x:c r="X3258" s="226"/>
      <x:c r="Y3258" s="226"/>
      <x:c r="Z3258" s="226"/>
      <x:c r="AA3258" s="226"/>
      <x:c r="AC3258" s="226"/>
      <x:c r="AE3258" s="226"/>
      <x:c r="AF3258" s="226"/>
      <x:c r="AH3258" s="222"/>
      <x:c r="AI3258" s="23"/>
      <x:c r="AJ3258" s="222"/>
      <x:c r="AK3258" s="222"/>
      <x:c r="AM3258" s="226"/>
      <x:c r="AN3258" s="222"/>
      <x:c r="AO3258" s="222"/>
    </x:row>
    <x:row r="3259" spans="1:57" x14ac:dyDescent="0.3">
      <x:c r="J3259" s="23"/>
      <x:c r="Q3259" s="23"/>
      <x:c r="R3259" s="23"/>
      <x:c r="T3259" s="226"/>
      <x:c r="U3259" s="226"/>
      <x:c r="V3259" s="226"/>
      <x:c r="W3259" s="226"/>
      <x:c r="X3259" s="226"/>
      <x:c r="Y3259" s="226"/>
      <x:c r="Z3259" s="226"/>
      <x:c r="AA3259" s="226"/>
      <x:c r="AC3259" s="226"/>
      <x:c r="AE3259" s="222"/>
      <x:c r="AF3259" s="226"/>
      <x:c r="AH3259" s="222"/>
      <x:c r="AI3259" s="23"/>
      <x:c r="AJ3259" s="222"/>
      <x:c r="AK3259" s="222"/>
      <x:c r="AM3259" s="226"/>
      <x:c r="AN3259" s="222"/>
      <x:c r="AO3259" s="222"/>
    </x:row>
    <x:row r="3260" spans="1:57" x14ac:dyDescent="0.3">
      <x:c r="J3260" s="23"/>
      <x:c r="M3260" s="226"/>
      <x:c r="Q3260" s="23"/>
      <x:c r="R3260" s="23"/>
      <x:c r="T3260" s="226"/>
      <x:c r="U3260" s="226"/>
      <x:c r="V3260" s="226"/>
      <x:c r="W3260" s="226"/>
      <x:c r="X3260" s="226"/>
      <x:c r="Y3260" s="226"/>
      <x:c r="Z3260" s="226"/>
      <x:c r="AA3260" s="226"/>
      <x:c r="AC3260" s="226"/>
      <x:c r="AE3260" s="222"/>
      <x:c r="AF3260" s="226"/>
      <x:c r="AH3260" s="222"/>
      <x:c r="AI3260" s="23"/>
      <x:c r="AJ3260" s="222"/>
      <x:c r="AK3260" s="222"/>
      <x:c r="AM3260" s="226"/>
      <x:c r="AN3260" s="222"/>
      <x:c r="AO3260" s="222"/>
    </x:row>
    <x:row r="3261" spans="1:57" x14ac:dyDescent="0.3">
      <x:c r="J3261" s="23"/>
      <x:c r="M3261" s="226"/>
      <x:c r="Q3261" s="23"/>
      <x:c r="R3261" s="23"/>
      <x:c r="T3261" s="226"/>
      <x:c r="U3261" s="226"/>
      <x:c r="V3261" s="226"/>
      <x:c r="W3261" s="226"/>
      <x:c r="X3261" s="226"/>
      <x:c r="Y3261" s="226"/>
      <x:c r="Z3261" s="226"/>
      <x:c r="AA3261" s="226"/>
      <x:c r="AC3261" s="226"/>
      <x:c r="AE3261" s="222"/>
      <x:c r="AF3261" s="226"/>
      <x:c r="AH3261" s="222"/>
      <x:c r="AI3261" s="23"/>
      <x:c r="AJ3261" s="222"/>
      <x:c r="AK3261" s="222"/>
      <x:c r="AM3261" s="226"/>
      <x:c r="AN3261" s="222"/>
      <x:c r="AO3261" s="222"/>
    </x:row>
    <x:row r="3262" spans="1:57" x14ac:dyDescent="0.3">
      <x:c r="J3262" s="23"/>
      <x:c r="M3262" s="226"/>
      <x:c r="Q3262" s="23"/>
      <x:c r="R3262" s="23"/>
      <x:c r="T3262" s="226"/>
      <x:c r="U3262" s="226"/>
      <x:c r="V3262" s="226"/>
      <x:c r="W3262" s="226"/>
      <x:c r="X3262" s="226"/>
      <x:c r="Y3262" s="226"/>
      <x:c r="Z3262" s="226"/>
      <x:c r="AA3262" s="226"/>
      <x:c r="AC3262" s="226"/>
      <x:c r="AE3262" s="222"/>
      <x:c r="AF3262" s="226"/>
      <x:c r="AH3262" s="222"/>
      <x:c r="AI3262" s="23"/>
      <x:c r="AJ3262" s="222"/>
      <x:c r="AK3262" s="222"/>
      <x:c r="AM3262" s="226"/>
      <x:c r="AN3262" s="222"/>
      <x:c r="AO3262" s="222"/>
    </x:row>
    <x:row r="3263" spans="1:57" x14ac:dyDescent="0.3">
      <x:c r="J3263" s="23"/>
      <x:c r="Q3263" s="23"/>
      <x:c r="R3263" s="23"/>
      <x:c r="T3263" s="226"/>
      <x:c r="U3263" s="226"/>
      <x:c r="V3263" s="226"/>
      <x:c r="W3263" s="226"/>
      <x:c r="X3263" s="226"/>
      <x:c r="Y3263" s="226"/>
      <x:c r="Z3263" s="226"/>
      <x:c r="AA3263" s="226"/>
      <x:c r="AC3263" s="226"/>
      <x:c r="AE3263" s="222"/>
      <x:c r="AF3263" s="226"/>
      <x:c r="AH3263" s="222"/>
      <x:c r="AI3263" s="23"/>
      <x:c r="AJ3263" s="222"/>
      <x:c r="AK3263" s="222"/>
      <x:c r="AM3263" s="226"/>
      <x:c r="AN3263" s="222"/>
      <x:c r="AO3263" s="222"/>
    </x:row>
    <x:row r="3264" spans="1:57" x14ac:dyDescent="0.3">
      <x:c r="J3264" s="23"/>
      <x:c r="M3264" s="226"/>
      <x:c r="Q3264" s="23"/>
      <x:c r="R3264" s="23"/>
      <x:c r="T3264" s="226"/>
      <x:c r="U3264" s="226"/>
      <x:c r="V3264" s="226"/>
      <x:c r="W3264" s="226"/>
      <x:c r="X3264" s="226"/>
      <x:c r="Y3264" s="226"/>
      <x:c r="Z3264" s="226"/>
      <x:c r="AA3264" s="226"/>
      <x:c r="AC3264" s="226"/>
      <x:c r="AE3264" s="222"/>
      <x:c r="AF3264" s="226"/>
      <x:c r="AH3264" s="222"/>
      <x:c r="AI3264" s="23"/>
      <x:c r="AJ3264" s="222"/>
      <x:c r="AK3264" s="222"/>
      <x:c r="AM3264" s="226"/>
      <x:c r="AN3264" s="222"/>
      <x:c r="AO3264" s="222"/>
    </x:row>
    <x:row r="3265" spans="1:57" x14ac:dyDescent="0.3">
      <x:c r="J3265" s="23"/>
      <x:c r="M3265" s="226"/>
      <x:c r="Q3265" s="23"/>
      <x:c r="R3265" s="23"/>
      <x:c r="T3265" s="226"/>
      <x:c r="U3265" s="226"/>
      <x:c r="V3265" s="226"/>
      <x:c r="W3265" s="226"/>
      <x:c r="X3265" s="226"/>
      <x:c r="Y3265" s="226"/>
      <x:c r="Z3265" s="226"/>
      <x:c r="AA3265" s="226"/>
      <x:c r="AC3265" s="226"/>
      <x:c r="AE3265" s="222"/>
      <x:c r="AF3265" s="226"/>
      <x:c r="AH3265" s="222"/>
      <x:c r="AI3265" s="23"/>
      <x:c r="AJ3265" s="222"/>
      <x:c r="AK3265" s="222"/>
      <x:c r="AM3265" s="226"/>
      <x:c r="AN3265" s="222"/>
      <x:c r="AO3265" s="222"/>
    </x:row>
    <x:row r="3266" spans="1:57" x14ac:dyDescent="0.3">
      <x:c r="J3266" s="23"/>
      <x:c r="M3266" s="226"/>
      <x:c r="Q3266" s="23"/>
      <x:c r="R3266" s="23"/>
      <x:c r="T3266" s="226"/>
      <x:c r="U3266" s="226"/>
      <x:c r="V3266" s="226"/>
      <x:c r="W3266" s="226"/>
      <x:c r="X3266" s="226"/>
      <x:c r="Y3266" s="226"/>
      <x:c r="Z3266" s="226"/>
      <x:c r="AA3266" s="226"/>
      <x:c r="AC3266" s="226"/>
      <x:c r="AE3266" s="226"/>
      <x:c r="AF3266" s="226"/>
      <x:c r="AH3266" s="222"/>
      <x:c r="AI3266" s="23"/>
      <x:c r="AJ3266" s="222"/>
      <x:c r="AK3266" s="222"/>
      <x:c r="AM3266" s="226"/>
      <x:c r="AN3266" s="222"/>
      <x:c r="AO3266" s="222"/>
    </x:row>
    <x:row r="3267" spans="1:57" x14ac:dyDescent="0.3">
      <x:c r="J3267" s="23"/>
      <x:c r="M3267" s="226"/>
      <x:c r="Q3267" s="23"/>
      <x:c r="R3267" s="23"/>
      <x:c r="T3267" s="226"/>
      <x:c r="U3267" s="226"/>
      <x:c r="V3267" s="226"/>
      <x:c r="W3267" s="226"/>
      <x:c r="X3267" s="226"/>
      <x:c r="Y3267" s="226"/>
      <x:c r="Z3267" s="226"/>
      <x:c r="AA3267" s="226"/>
      <x:c r="AC3267" s="226"/>
      <x:c r="AE3267" s="222"/>
      <x:c r="AF3267" s="226"/>
      <x:c r="AH3267" s="222"/>
      <x:c r="AI3267" s="23"/>
      <x:c r="AJ3267" s="222"/>
      <x:c r="AK3267" s="222"/>
      <x:c r="AM3267" s="226"/>
      <x:c r="AN3267" s="222"/>
      <x:c r="AO3267" s="222"/>
    </x:row>
    <x:row r="3268" spans="1:57" x14ac:dyDescent="0.3">
      <x:c r="J3268" s="23"/>
      <x:c r="Q3268" s="23"/>
      <x:c r="R3268" s="23"/>
      <x:c r="T3268" s="226"/>
      <x:c r="U3268" s="226"/>
      <x:c r="V3268" s="226"/>
      <x:c r="W3268" s="226"/>
      <x:c r="X3268" s="226"/>
      <x:c r="Y3268" s="226"/>
      <x:c r="Z3268" s="226"/>
      <x:c r="AA3268" s="226"/>
      <x:c r="AC3268" s="226"/>
      <x:c r="AE3268" s="222"/>
      <x:c r="AF3268" s="226"/>
      <x:c r="AH3268" s="222"/>
      <x:c r="AI3268" s="23"/>
      <x:c r="AJ3268" s="222"/>
      <x:c r="AK3268" s="222"/>
      <x:c r="AM3268" s="226"/>
      <x:c r="AN3268" s="222"/>
      <x:c r="AO3268" s="222"/>
    </x:row>
    <x:row r="3269" spans="1:57" x14ac:dyDescent="0.3">
      <x:c r="J3269" s="23"/>
      <x:c r="Q3269" s="23"/>
      <x:c r="R3269" s="23"/>
      <x:c r="T3269" s="226"/>
      <x:c r="U3269" s="226"/>
      <x:c r="V3269" s="226"/>
      <x:c r="W3269" s="226"/>
      <x:c r="X3269" s="226"/>
      <x:c r="Y3269" s="226"/>
      <x:c r="Z3269" s="226"/>
      <x:c r="AA3269" s="226"/>
      <x:c r="AC3269" s="226"/>
      <x:c r="AE3269" s="222"/>
      <x:c r="AF3269" s="226"/>
      <x:c r="AH3269" s="222"/>
      <x:c r="AI3269" s="23"/>
      <x:c r="AJ3269" s="222"/>
      <x:c r="AK3269" s="222"/>
      <x:c r="AM3269" s="226"/>
      <x:c r="AN3269" s="222"/>
      <x:c r="AO3269" s="222"/>
    </x:row>
    <x:row r="3270" spans="1:57" x14ac:dyDescent="0.3">
      <x:c r="J3270" s="23"/>
      <x:c r="M3270" s="226"/>
      <x:c r="Q3270" s="23"/>
      <x:c r="R3270" s="23"/>
      <x:c r="T3270" s="226"/>
      <x:c r="U3270" s="226"/>
      <x:c r="V3270" s="226"/>
      <x:c r="W3270" s="226"/>
      <x:c r="X3270" s="226"/>
      <x:c r="Y3270" s="226"/>
      <x:c r="Z3270" s="226"/>
      <x:c r="AA3270" s="226"/>
      <x:c r="AC3270" s="226"/>
      <x:c r="AE3270" s="222"/>
      <x:c r="AF3270" s="226"/>
      <x:c r="AH3270" s="222"/>
      <x:c r="AI3270" s="23"/>
      <x:c r="AJ3270" s="222"/>
      <x:c r="AK3270" s="222"/>
      <x:c r="AM3270" s="226"/>
      <x:c r="AN3270" s="222"/>
      <x:c r="AO3270" s="222"/>
    </x:row>
    <x:row r="3271" spans="1:57" x14ac:dyDescent="0.3">
      <x:c r="J3271" s="23"/>
      <x:c r="M3271" s="226"/>
      <x:c r="Q3271" s="23"/>
      <x:c r="R3271" s="23"/>
      <x:c r="T3271" s="226"/>
      <x:c r="U3271" s="226"/>
      <x:c r="V3271" s="226"/>
      <x:c r="W3271" s="226"/>
      <x:c r="X3271" s="226"/>
      <x:c r="Y3271" s="226"/>
      <x:c r="Z3271" s="226"/>
      <x:c r="AA3271" s="226"/>
      <x:c r="AC3271" s="226"/>
      <x:c r="AE3271" s="222"/>
      <x:c r="AF3271" s="226"/>
      <x:c r="AH3271" s="222"/>
      <x:c r="AI3271" s="23"/>
      <x:c r="AJ3271" s="222"/>
      <x:c r="AK3271" s="222"/>
      <x:c r="AM3271" s="226"/>
      <x:c r="AN3271" s="222"/>
      <x:c r="AO3271" s="222"/>
    </x:row>
    <x:row r="3272" spans="1:57" x14ac:dyDescent="0.3">
      <x:c r="J3272" s="23"/>
      <x:c r="M3272" s="226"/>
      <x:c r="Q3272" s="23"/>
      <x:c r="R3272" s="23"/>
      <x:c r="T3272" s="226"/>
      <x:c r="U3272" s="226"/>
      <x:c r="V3272" s="226"/>
      <x:c r="W3272" s="226"/>
      <x:c r="X3272" s="226"/>
      <x:c r="Y3272" s="226"/>
      <x:c r="Z3272" s="226"/>
      <x:c r="AA3272" s="226"/>
      <x:c r="AC3272" s="226"/>
      <x:c r="AE3272" s="226"/>
      <x:c r="AF3272" s="226"/>
      <x:c r="AH3272" s="222"/>
      <x:c r="AI3272" s="23"/>
      <x:c r="AJ3272" s="222"/>
      <x:c r="AK3272" s="222"/>
      <x:c r="AM3272" s="226"/>
      <x:c r="AN3272" s="222"/>
      <x:c r="AO3272" s="222"/>
    </x:row>
    <x:row r="3273" spans="1:57" x14ac:dyDescent="0.3">
      <x:c r="J3273" s="23"/>
      <x:c r="M3273" s="226"/>
      <x:c r="Q3273" s="23"/>
      <x:c r="R3273" s="23"/>
      <x:c r="T3273" s="226"/>
      <x:c r="U3273" s="226"/>
      <x:c r="V3273" s="226"/>
      <x:c r="W3273" s="226"/>
      <x:c r="X3273" s="226"/>
      <x:c r="Y3273" s="226"/>
      <x:c r="Z3273" s="226"/>
      <x:c r="AA3273" s="226"/>
      <x:c r="AC3273" s="226"/>
      <x:c r="AE3273" s="226"/>
      <x:c r="AF3273" s="226"/>
      <x:c r="AH3273" s="222"/>
      <x:c r="AI3273" s="23"/>
      <x:c r="AJ3273" s="222"/>
      <x:c r="AK3273" s="222"/>
      <x:c r="AM3273" s="226"/>
      <x:c r="AN3273" s="222"/>
      <x:c r="AO3273" s="222"/>
    </x:row>
    <x:row r="3274" spans="1:57" x14ac:dyDescent="0.3">
      <x:c r="J3274" s="23"/>
      <x:c r="M3274" s="226"/>
      <x:c r="Q3274" s="23"/>
      <x:c r="R3274" s="23"/>
      <x:c r="T3274" s="226"/>
      <x:c r="U3274" s="226"/>
      <x:c r="V3274" s="226"/>
      <x:c r="W3274" s="226"/>
      <x:c r="X3274" s="226"/>
      <x:c r="Y3274" s="226"/>
      <x:c r="Z3274" s="226"/>
      <x:c r="AA3274" s="226"/>
      <x:c r="AC3274" s="226"/>
      <x:c r="AE3274" s="226"/>
      <x:c r="AF3274" s="226"/>
      <x:c r="AH3274" s="222"/>
      <x:c r="AI3274" s="23"/>
      <x:c r="AJ3274" s="222"/>
      <x:c r="AK3274" s="222"/>
      <x:c r="AM3274" s="226"/>
      <x:c r="AN3274" s="222"/>
      <x:c r="AO3274" s="222"/>
    </x:row>
    <x:row r="3275" spans="1:57" x14ac:dyDescent="0.3">
      <x:c r="J3275" s="23"/>
      <x:c r="M3275" s="226"/>
      <x:c r="Q3275" s="23"/>
      <x:c r="R3275" s="23"/>
      <x:c r="T3275" s="226"/>
      <x:c r="U3275" s="226"/>
      <x:c r="V3275" s="226"/>
      <x:c r="W3275" s="226"/>
      <x:c r="X3275" s="226"/>
      <x:c r="Y3275" s="226"/>
      <x:c r="Z3275" s="226"/>
      <x:c r="AA3275" s="226"/>
      <x:c r="AC3275" s="226"/>
      <x:c r="AE3275" s="222"/>
      <x:c r="AF3275" s="226"/>
      <x:c r="AH3275" s="222"/>
      <x:c r="AI3275" s="23"/>
      <x:c r="AJ3275" s="222"/>
      <x:c r="AK3275" s="222"/>
      <x:c r="AM3275" s="226"/>
      <x:c r="AN3275" s="222"/>
      <x:c r="AO3275" s="222"/>
    </x:row>
    <x:row r="3276" spans="1:57" x14ac:dyDescent="0.3">
      <x:c r="J3276" s="23"/>
      <x:c r="M3276" s="226"/>
      <x:c r="Q3276" s="23"/>
      <x:c r="R3276" s="23"/>
      <x:c r="T3276" s="226"/>
      <x:c r="U3276" s="226"/>
      <x:c r="V3276" s="226"/>
      <x:c r="W3276" s="226"/>
      <x:c r="X3276" s="226"/>
      <x:c r="Y3276" s="226"/>
      <x:c r="Z3276" s="226"/>
      <x:c r="AA3276" s="226"/>
      <x:c r="AC3276" s="226"/>
      <x:c r="AE3276" s="222"/>
      <x:c r="AF3276" s="226"/>
      <x:c r="AH3276" s="222"/>
      <x:c r="AI3276" s="23"/>
      <x:c r="AJ3276" s="222"/>
      <x:c r="AK3276" s="222"/>
      <x:c r="AM3276" s="226"/>
      <x:c r="AN3276" s="222"/>
      <x:c r="AO3276" s="222"/>
    </x:row>
    <x:row r="3277" spans="1:57" x14ac:dyDescent="0.3">
      <x:c r="J3277" s="23"/>
      <x:c r="Q3277" s="23"/>
      <x:c r="R3277" s="23"/>
      <x:c r="T3277" s="226"/>
      <x:c r="U3277" s="226"/>
      <x:c r="V3277" s="226"/>
      <x:c r="W3277" s="226"/>
      <x:c r="X3277" s="226"/>
      <x:c r="Y3277" s="226"/>
      <x:c r="Z3277" s="226"/>
      <x:c r="AA3277" s="226"/>
      <x:c r="AC3277" s="226"/>
      <x:c r="AE3277" s="222"/>
      <x:c r="AF3277" s="226"/>
      <x:c r="AH3277" s="222"/>
      <x:c r="AI3277" s="23"/>
      <x:c r="AJ3277" s="222"/>
      <x:c r="AK3277" s="222"/>
      <x:c r="AM3277" s="226"/>
      <x:c r="AN3277" s="222"/>
      <x:c r="AO3277" s="222"/>
    </x:row>
    <x:row r="3278" spans="1:57" x14ac:dyDescent="0.3">
      <x:c r="J3278" s="23"/>
      <x:c r="M3278" s="226"/>
      <x:c r="Q3278" s="23"/>
      <x:c r="R3278" s="23"/>
      <x:c r="T3278" s="226"/>
      <x:c r="U3278" s="226"/>
      <x:c r="V3278" s="226"/>
      <x:c r="W3278" s="226"/>
      <x:c r="X3278" s="226"/>
      <x:c r="Y3278" s="226"/>
      <x:c r="Z3278" s="226"/>
      <x:c r="AA3278" s="226"/>
      <x:c r="AC3278" s="226"/>
      <x:c r="AE3278" s="226"/>
      <x:c r="AF3278" s="226"/>
      <x:c r="AH3278" s="222"/>
      <x:c r="AI3278" s="23"/>
      <x:c r="AJ3278" s="222"/>
      <x:c r="AK3278" s="222"/>
      <x:c r="AM3278" s="226"/>
      <x:c r="AN3278" s="222"/>
      <x:c r="AO3278" s="222"/>
    </x:row>
    <x:row r="3279" spans="1:57" x14ac:dyDescent="0.3">
      <x:c r="J3279" s="23"/>
      <x:c r="Q3279" s="23"/>
      <x:c r="R3279" s="23"/>
      <x:c r="T3279" s="226"/>
      <x:c r="U3279" s="226"/>
      <x:c r="V3279" s="226"/>
      <x:c r="W3279" s="226"/>
      <x:c r="X3279" s="226"/>
      <x:c r="Y3279" s="226"/>
      <x:c r="Z3279" s="226"/>
      <x:c r="AA3279" s="226"/>
      <x:c r="AC3279" s="226"/>
      <x:c r="AE3279" s="226"/>
      <x:c r="AF3279" s="226"/>
      <x:c r="AH3279" s="222"/>
      <x:c r="AI3279" s="23"/>
      <x:c r="AJ3279" s="222"/>
      <x:c r="AK3279" s="222"/>
      <x:c r="AM3279" s="226"/>
      <x:c r="AN3279" s="222"/>
      <x:c r="AO3279" s="222"/>
    </x:row>
    <x:row r="3280" spans="1:57" x14ac:dyDescent="0.3">
      <x:c r="J3280" s="23"/>
      <x:c r="Q3280" s="23"/>
      <x:c r="R3280" s="23"/>
      <x:c r="T3280" s="226"/>
      <x:c r="U3280" s="226"/>
      <x:c r="V3280" s="226"/>
      <x:c r="W3280" s="226"/>
      <x:c r="X3280" s="226"/>
      <x:c r="Y3280" s="226"/>
      <x:c r="Z3280" s="226"/>
      <x:c r="AA3280" s="226"/>
      <x:c r="AC3280" s="226"/>
      <x:c r="AE3280" s="222"/>
      <x:c r="AF3280" s="226"/>
      <x:c r="AH3280" s="226"/>
      <x:c r="AI3280" s="23"/>
      <x:c r="AJ3280" s="226"/>
      <x:c r="AK3280" s="226"/>
      <x:c r="AM3280" s="226"/>
      <x:c r="AN3280" s="226"/>
      <x:c r="AO3280" s="226"/>
    </x:row>
    <x:row r="3281" spans="1:57" x14ac:dyDescent="0.3">
      <x:c r="J3281" s="23"/>
      <x:c r="Q3281" s="23"/>
      <x:c r="R3281" s="23"/>
      <x:c r="T3281" s="226"/>
      <x:c r="U3281" s="226"/>
      <x:c r="V3281" s="226"/>
      <x:c r="W3281" s="226"/>
      <x:c r="X3281" s="226"/>
      <x:c r="Y3281" s="226"/>
      <x:c r="Z3281" s="226"/>
      <x:c r="AA3281" s="226"/>
      <x:c r="AC3281" s="226"/>
      <x:c r="AE3281" s="222"/>
      <x:c r="AF3281" s="226"/>
      <x:c r="AH3281" s="222"/>
      <x:c r="AI3281" s="23"/>
      <x:c r="AJ3281" s="222"/>
      <x:c r="AK3281" s="222"/>
      <x:c r="AM3281" s="226"/>
      <x:c r="AN3281" s="222"/>
      <x:c r="AO3281" s="222"/>
    </x:row>
    <x:row r="3282" spans="1:57" x14ac:dyDescent="0.3">
      <x:c r="J3282" s="23"/>
      <x:c r="M3282" s="226"/>
      <x:c r="Q3282" s="23"/>
      <x:c r="R3282" s="23"/>
      <x:c r="T3282" s="226"/>
      <x:c r="U3282" s="226"/>
      <x:c r="V3282" s="226"/>
      <x:c r="W3282" s="226"/>
      <x:c r="X3282" s="226"/>
      <x:c r="Y3282" s="226"/>
      <x:c r="Z3282" s="226"/>
      <x:c r="AA3282" s="226"/>
      <x:c r="AC3282" s="226"/>
      <x:c r="AE3282" s="222"/>
      <x:c r="AF3282" s="226"/>
      <x:c r="AH3282" s="222"/>
      <x:c r="AI3282" s="23"/>
      <x:c r="AJ3282" s="222"/>
      <x:c r="AK3282" s="222"/>
      <x:c r="AM3282" s="226"/>
      <x:c r="AN3282" s="222"/>
      <x:c r="AO3282" s="222"/>
    </x:row>
    <x:row r="3283" spans="1:57" x14ac:dyDescent="0.3">
      <x:c r="J3283" s="23"/>
      <x:c r="Q3283" s="23"/>
      <x:c r="R3283" s="23"/>
      <x:c r="T3283" s="226"/>
      <x:c r="U3283" s="226"/>
      <x:c r="V3283" s="226"/>
      <x:c r="W3283" s="226"/>
      <x:c r="X3283" s="226"/>
      <x:c r="Y3283" s="226"/>
      <x:c r="Z3283" s="226"/>
      <x:c r="AA3283" s="226"/>
      <x:c r="AC3283" s="226"/>
      <x:c r="AE3283" s="222"/>
      <x:c r="AF3283" s="226"/>
      <x:c r="AH3283" s="222"/>
      <x:c r="AI3283" s="23"/>
      <x:c r="AJ3283" s="222"/>
      <x:c r="AK3283" s="222"/>
      <x:c r="AM3283" s="226"/>
      <x:c r="AN3283" s="222"/>
      <x:c r="AO3283" s="222"/>
    </x:row>
    <x:row r="3284" spans="1:57" x14ac:dyDescent="0.3">
      <x:c r="J3284" s="23"/>
      <x:c r="M3284" s="226"/>
      <x:c r="Q3284" s="23"/>
      <x:c r="R3284" s="23"/>
      <x:c r="T3284" s="226"/>
      <x:c r="U3284" s="226"/>
      <x:c r="V3284" s="226"/>
      <x:c r="W3284" s="226"/>
      <x:c r="X3284" s="226"/>
      <x:c r="Y3284" s="226"/>
      <x:c r="Z3284" s="226"/>
      <x:c r="AA3284" s="226"/>
      <x:c r="AC3284" s="226"/>
      <x:c r="AE3284" s="226"/>
      <x:c r="AF3284" s="226"/>
      <x:c r="AH3284" s="222"/>
      <x:c r="AI3284" s="23"/>
      <x:c r="AJ3284" s="222"/>
      <x:c r="AK3284" s="222"/>
      <x:c r="AM3284" s="226"/>
      <x:c r="AN3284" s="222"/>
      <x:c r="AO3284" s="222"/>
    </x:row>
    <x:row r="3285" spans="1:57" x14ac:dyDescent="0.3">
      <x:c r="J3285" s="23"/>
      <x:c r="Q3285" s="23"/>
      <x:c r="R3285" s="23"/>
      <x:c r="T3285" s="226"/>
      <x:c r="U3285" s="226"/>
      <x:c r="V3285" s="226"/>
      <x:c r="W3285" s="226"/>
      <x:c r="X3285" s="226"/>
      <x:c r="Y3285" s="226"/>
      <x:c r="Z3285" s="226"/>
      <x:c r="AA3285" s="226"/>
      <x:c r="AC3285" s="226"/>
      <x:c r="AE3285" s="222"/>
      <x:c r="AF3285" s="226"/>
      <x:c r="AH3285" s="222"/>
      <x:c r="AI3285" s="23"/>
      <x:c r="AJ3285" s="222"/>
      <x:c r="AK3285" s="222"/>
      <x:c r="AM3285" s="226"/>
      <x:c r="AN3285" s="222"/>
      <x:c r="AO3285" s="222"/>
    </x:row>
    <x:row r="3286" spans="1:57" x14ac:dyDescent="0.3">
      <x:c r="J3286" s="23"/>
      <x:c r="M3286" s="226"/>
      <x:c r="Q3286" s="23"/>
      <x:c r="R3286" s="23"/>
      <x:c r="T3286" s="226"/>
      <x:c r="U3286" s="226"/>
      <x:c r="V3286" s="226"/>
      <x:c r="W3286" s="226"/>
      <x:c r="X3286" s="226"/>
      <x:c r="Y3286" s="226"/>
      <x:c r="Z3286" s="226"/>
      <x:c r="AA3286" s="226"/>
      <x:c r="AC3286" s="226"/>
      <x:c r="AE3286" s="226"/>
      <x:c r="AF3286" s="226"/>
      <x:c r="AH3286" s="222"/>
      <x:c r="AI3286" s="23"/>
      <x:c r="AJ3286" s="222"/>
      <x:c r="AK3286" s="222"/>
      <x:c r="AM3286" s="226"/>
      <x:c r="AN3286" s="222"/>
      <x:c r="AO3286" s="222"/>
    </x:row>
    <x:row r="3287" spans="1:57" x14ac:dyDescent="0.3">
      <x:c r="J3287" s="23"/>
      <x:c r="M3287" s="226"/>
      <x:c r="Q3287" s="23"/>
      <x:c r="R3287" s="23"/>
      <x:c r="T3287" s="226"/>
      <x:c r="U3287" s="226"/>
      <x:c r="V3287" s="226"/>
      <x:c r="W3287" s="226"/>
      <x:c r="X3287" s="226"/>
      <x:c r="Y3287" s="226"/>
      <x:c r="Z3287" s="226"/>
      <x:c r="AA3287" s="226"/>
      <x:c r="AC3287" s="226"/>
      <x:c r="AE3287" s="222"/>
      <x:c r="AF3287" s="226"/>
      <x:c r="AH3287" s="222"/>
      <x:c r="AI3287" s="23"/>
      <x:c r="AJ3287" s="222"/>
      <x:c r="AK3287" s="222"/>
      <x:c r="AM3287" s="226"/>
      <x:c r="AN3287" s="222"/>
      <x:c r="AO3287" s="222"/>
    </x:row>
    <x:row r="3288" spans="1:57" x14ac:dyDescent="0.3">
      <x:c r="J3288" s="23"/>
      <x:c r="Q3288" s="23"/>
      <x:c r="R3288" s="23"/>
      <x:c r="T3288" s="226"/>
      <x:c r="U3288" s="226"/>
      <x:c r="V3288" s="226"/>
      <x:c r="W3288" s="226"/>
      <x:c r="X3288" s="226"/>
      <x:c r="Y3288" s="226"/>
      <x:c r="Z3288" s="226"/>
      <x:c r="AA3288" s="226"/>
      <x:c r="AC3288" s="226"/>
      <x:c r="AE3288" s="222"/>
      <x:c r="AF3288" s="226"/>
      <x:c r="AH3288" s="222"/>
      <x:c r="AI3288" s="23"/>
      <x:c r="AJ3288" s="222"/>
      <x:c r="AK3288" s="222"/>
      <x:c r="AM3288" s="226"/>
      <x:c r="AN3288" s="222"/>
      <x:c r="AO3288" s="222"/>
    </x:row>
    <x:row r="3289" spans="1:57" x14ac:dyDescent="0.3">
      <x:c r="J3289" s="23"/>
      <x:c r="Q3289" s="23"/>
      <x:c r="R3289" s="23"/>
      <x:c r="T3289" s="226"/>
      <x:c r="U3289" s="226"/>
      <x:c r="V3289" s="226"/>
      <x:c r="W3289" s="226"/>
      <x:c r="X3289" s="226"/>
      <x:c r="Y3289" s="226"/>
      <x:c r="Z3289" s="226"/>
      <x:c r="AA3289" s="226"/>
      <x:c r="AC3289" s="226"/>
      <x:c r="AE3289" s="222"/>
      <x:c r="AF3289" s="226"/>
      <x:c r="AH3289" s="222"/>
      <x:c r="AI3289" s="23"/>
      <x:c r="AJ3289" s="222"/>
      <x:c r="AK3289" s="222"/>
      <x:c r="AM3289" s="226"/>
      <x:c r="AN3289" s="222"/>
      <x:c r="AO3289" s="222"/>
    </x:row>
    <x:row r="3290" spans="1:57" x14ac:dyDescent="0.3">
      <x:c r="J3290" s="23"/>
      <x:c r="M3290" s="226"/>
      <x:c r="Q3290" s="23"/>
      <x:c r="R3290" s="23"/>
      <x:c r="T3290" s="226"/>
      <x:c r="U3290" s="226"/>
      <x:c r="V3290" s="226"/>
      <x:c r="W3290" s="226"/>
      <x:c r="X3290" s="226"/>
      <x:c r="Y3290" s="226"/>
      <x:c r="Z3290" s="226"/>
      <x:c r="AA3290" s="226"/>
      <x:c r="AC3290" s="226"/>
      <x:c r="AE3290" s="226"/>
      <x:c r="AF3290" s="226"/>
      <x:c r="AH3290" s="222"/>
      <x:c r="AI3290" s="23"/>
      <x:c r="AJ3290" s="222"/>
      <x:c r="AK3290" s="222"/>
      <x:c r="AM3290" s="226"/>
      <x:c r="AN3290" s="222"/>
      <x:c r="AO3290" s="222"/>
    </x:row>
    <x:row r="3291" spans="1:57" x14ac:dyDescent="0.3">
      <x:c r="J3291" s="23"/>
      <x:c r="Q3291" s="23"/>
      <x:c r="R3291" s="23"/>
      <x:c r="T3291" s="226"/>
      <x:c r="U3291" s="226"/>
      <x:c r="V3291" s="226"/>
      <x:c r="W3291" s="226"/>
      <x:c r="X3291" s="226"/>
      <x:c r="Y3291" s="226"/>
      <x:c r="Z3291" s="226"/>
      <x:c r="AA3291" s="226"/>
      <x:c r="AC3291" s="226"/>
      <x:c r="AE3291" s="226"/>
      <x:c r="AF3291" s="226"/>
      <x:c r="AH3291" s="222"/>
      <x:c r="AI3291" s="23"/>
      <x:c r="AJ3291" s="222"/>
      <x:c r="AK3291" s="222"/>
      <x:c r="AM3291" s="226"/>
      <x:c r="AN3291" s="222"/>
      <x:c r="AO3291" s="222"/>
    </x:row>
    <x:row r="3292" spans="1:57" x14ac:dyDescent="0.3">
      <x:c r="J3292" s="23"/>
      <x:c r="M3292" s="226"/>
      <x:c r="Q3292" s="23"/>
      <x:c r="R3292" s="23"/>
      <x:c r="T3292" s="226"/>
      <x:c r="U3292" s="226"/>
      <x:c r="V3292" s="226"/>
      <x:c r="W3292" s="226"/>
      <x:c r="X3292" s="226"/>
      <x:c r="Y3292" s="226"/>
      <x:c r="Z3292" s="226"/>
      <x:c r="AA3292" s="226"/>
      <x:c r="AC3292" s="226"/>
      <x:c r="AE3292" s="226"/>
      <x:c r="AF3292" s="226"/>
      <x:c r="AH3292" s="222"/>
      <x:c r="AI3292" s="23"/>
      <x:c r="AJ3292" s="222"/>
      <x:c r="AK3292" s="222"/>
      <x:c r="AM3292" s="226"/>
      <x:c r="AN3292" s="222"/>
      <x:c r="AO3292" s="222"/>
    </x:row>
    <x:row r="3293" spans="1:57" x14ac:dyDescent="0.3">
      <x:c r="J3293" s="23"/>
      <x:c r="M3293" s="226"/>
      <x:c r="Q3293" s="23"/>
      <x:c r="R3293" s="23"/>
      <x:c r="T3293" s="226"/>
      <x:c r="U3293" s="226"/>
      <x:c r="V3293" s="226"/>
      <x:c r="W3293" s="226"/>
      <x:c r="X3293" s="226"/>
      <x:c r="Y3293" s="226"/>
      <x:c r="Z3293" s="226"/>
      <x:c r="AA3293" s="226"/>
      <x:c r="AC3293" s="226"/>
      <x:c r="AE3293" s="222"/>
      <x:c r="AF3293" s="226"/>
      <x:c r="AH3293" s="222"/>
      <x:c r="AI3293" s="23"/>
      <x:c r="AJ3293" s="222"/>
      <x:c r="AK3293" s="222"/>
      <x:c r="AM3293" s="226"/>
      <x:c r="AN3293" s="222"/>
      <x:c r="AO3293" s="222"/>
    </x:row>
    <x:row r="3294" spans="1:57" x14ac:dyDescent="0.3">
      <x:c r="J3294" s="23"/>
      <x:c r="M3294" s="226"/>
      <x:c r="Q3294" s="23"/>
      <x:c r="R3294" s="23"/>
      <x:c r="T3294" s="226"/>
      <x:c r="U3294" s="226"/>
      <x:c r="V3294" s="226"/>
      <x:c r="W3294" s="226"/>
      <x:c r="X3294" s="226"/>
      <x:c r="Y3294" s="226"/>
      <x:c r="Z3294" s="226"/>
      <x:c r="AA3294" s="226"/>
      <x:c r="AC3294" s="226"/>
      <x:c r="AE3294" s="222"/>
      <x:c r="AF3294" s="226"/>
      <x:c r="AH3294" s="222"/>
      <x:c r="AI3294" s="23"/>
      <x:c r="AJ3294" s="222"/>
      <x:c r="AK3294" s="222"/>
      <x:c r="AM3294" s="226"/>
      <x:c r="AN3294" s="222"/>
      <x:c r="AO3294" s="222"/>
    </x:row>
    <x:row r="3295" spans="1:57" x14ac:dyDescent="0.3">
      <x:c r="J3295" s="23"/>
      <x:c r="M3295" s="226"/>
      <x:c r="Q3295" s="23"/>
      <x:c r="R3295" s="23"/>
      <x:c r="T3295" s="226"/>
      <x:c r="U3295" s="226"/>
      <x:c r="V3295" s="226"/>
      <x:c r="W3295" s="226"/>
      <x:c r="X3295" s="226"/>
      <x:c r="Y3295" s="226"/>
      <x:c r="Z3295" s="226"/>
      <x:c r="AA3295" s="226"/>
      <x:c r="AC3295" s="226"/>
      <x:c r="AE3295" s="226"/>
      <x:c r="AF3295" s="226"/>
      <x:c r="AH3295" s="222"/>
      <x:c r="AI3295" s="23"/>
      <x:c r="AJ3295" s="222"/>
      <x:c r="AK3295" s="222"/>
      <x:c r="AM3295" s="226"/>
      <x:c r="AN3295" s="222"/>
      <x:c r="AO3295" s="222"/>
    </x:row>
    <x:row r="3296" spans="1:57" x14ac:dyDescent="0.3">
      <x:c r="J3296" s="23"/>
      <x:c r="M3296" s="226"/>
      <x:c r="Q3296" s="23"/>
      <x:c r="R3296" s="23"/>
      <x:c r="T3296" s="226"/>
      <x:c r="U3296" s="226"/>
      <x:c r="V3296" s="226"/>
      <x:c r="W3296" s="226"/>
      <x:c r="X3296" s="226"/>
      <x:c r="Y3296" s="226"/>
      <x:c r="Z3296" s="226"/>
      <x:c r="AA3296" s="226"/>
      <x:c r="AC3296" s="226"/>
      <x:c r="AE3296" s="222"/>
      <x:c r="AF3296" s="226"/>
      <x:c r="AH3296" s="222"/>
      <x:c r="AI3296" s="23"/>
      <x:c r="AJ3296" s="222"/>
      <x:c r="AK3296" s="222"/>
      <x:c r="AM3296" s="226"/>
      <x:c r="AN3296" s="222"/>
      <x:c r="AO3296" s="222"/>
    </x:row>
    <x:row r="3297" spans="1:57" x14ac:dyDescent="0.3">
      <x:c r="J3297" s="23"/>
      <x:c r="Q3297" s="23"/>
      <x:c r="R3297" s="23"/>
      <x:c r="T3297" s="226"/>
      <x:c r="U3297" s="226"/>
      <x:c r="V3297" s="226"/>
      <x:c r="W3297" s="226"/>
      <x:c r="X3297" s="226"/>
      <x:c r="Y3297" s="226"/>
      <x:c r="Z3297" s="226"/>
      <x:c r="AA3297" s="226"/>
      <x:c r="AC3297" s="226"/>
      <x:c r="AE3297" s="226"/>
      <x:c r="AF3297" s="226"/>
      <x:c r="AH3297" s="222"/>
      <x:c r="AI3297" s="23"/>
      <x:c r="AJ3297" s="222"/>
      <x:c r="AK3297" s="222"/>
      <x:c r="AM3297" s="226"/>
      <x:c r="AN3297" s="222"/>
      <x:c r="AO3297" s="222"/>
    </x:row>
    <x:row r="3298" spans="1:57" x14ac:dyDescent="0.3">
      <x:c r="J3298" s="23"/>
      <x:c r="M3298" s="226"/>
      <x:c r="Q3298" s="23"/>
      <x:c r="R3298" s="23"/>
      <x:c r="T3298" s="226"/>
      <x:c r="U3298" s="226"/>
      <x:c r="V3298" s="226"/>
      <x:c r="W3298" s="226"/>
      <x:c r="X3298" s="226"/>
      <x:c r="Y3298" s="226"/>
      <x:c r="Z3298" s="226"/>
      <x:c r="AA3298" s="226"/>
      <x:c r="AC3298" s="226"/>
      <x:c r="AE3298" s="222"/>
      <x:c r="AF3298" s="226"/>
      <x:c r="AH3298" s="222"/>
      <x:c r="AI3298" s="23"/>
      <x:c r="AJ3298" s="222"/>
      <x:c r="AK3298" s="222"/>
      <x:c r="AM3298" s="226"/>
      <x:c r="AN3298" s="222"/>
      <x:c r="AO3298" s="222"/>
    </x:row>
    <x:row r="3299" spans="1:57" x14ac:dyDescent="0.3">
      <x:c r="J3299" s="23"/>
      <x:c r="Q3299" s="23"/>
      <x:c r="R3299" s="23"/>
      <x:c r="T3299" s="226"/>
      <x:c r="U3299" s="226"/>
      <x:c r="V3299" s="226"/>
      <x:c r="W3299" s="226"/>
      <x:c r="X3299" s="226"/>
      <x:c r="Y3299" s="226"/>
      <x:c r="Z3299" s="226"/>
      <x:c r="AA3299" s="226"/>
      <x:c r="AC3299" s="226"/>
      <x:c r="AE3299" s="222"/>
      <x:c r="AF3299" s="226"/>
      <x:c r="AH3299" s="222"/>
      <x:c r="AI3299" s="23"/>
      <x:c r="AJ3299" s="222"/>
      <x:c r="AK3299" s="222"/>
      <x:c r="AM3299" s="226"/>
      <x:c r="AN3299" s="222"/>
      <x:c r="AO3299" s="222"/>
    </x:row>
    <x:row r="3300" spans="1:57" x14ac:dyDescent="0.3">
      <x:c r="J3300" s="23"/>
      <x:c r="Q3300" s="23"/>
      <x:c r="R3300" s="23"/>
      <x:c r="T3300" s="226"/>
      <x:c r="U3300" s="226"/>
      <x:c r="V3300" s="226"/>
      <x:c r="W3300" s="226"/>
      <x:c r="X3300" s="226"/>
      <x:c r="Y3300" s="226"/>
      <x:c r="Z3300" s="226"/>
      <x:c r="AA3300" s="226"/>
      <x:c r="AC3300" s="226"/>
      <x:c r="AE3300" s="222"/>
      <x:c r="AF3300" s="226"/>
      <x:c r="AH3300" s="222"/>
      <x:c r="AI3300" s="23"/>
      <x:c r="AJ3300" s="222"/>
      <x:c r="AK3300" s="226"/>
      <x:c r="AM3300" s="226"/>
      <x:c r="AN3300" s="222"/>
      <x:c r="AO3300" s="226"/>
    </x:row>
    <x:row r="3301" spans="1:57" x14ac:dyDescent="0.3">
      <x:c r="J3301" s="23"/>
      <x:c r="Q3301" s="23"/>
      <x:c r="R3301" s="23"/>
      <x:c r="T3301" s="226"/>
      <x:c r="U3301" s="226"/>
      <x:c r="V3301" s="226"/>
      <x:c r="W3301" s="226"/>
      <x:c r="X3301" s="226"/>
      <x:c r="Y3301" s="226"/>
      <x:c r="Z3301" s="226"/>
      <x:c r="AA3301" s="226"/>
      <x:c r="AC3301" s="226"/>
      <x:c r="AE3301" s="222"/>
      <x:c r="AF3301" s="226"/>
      <x:c r="AH3301" s="222"/>
      <x:c r="AI3301" s="23"/>
      <x:c r="AJ3301" s="222"/>
      <x:c r="AK3301" s="222"/>
      <x:c r="AM3301" s="226"/>
      <x:c r="AN3301" s="222"/>
      <x:c r="AO3301" s="222"/>
    </x:row>
    <x:row r="3302" spans="1:57" x14ac:dyDescent="0.3">
      <x:c r="J3302" s="23"/>
      <x:c r="M3302" s="226"/>
      <x:c r="Q3302" s="23"/>
      <x:c r="R3302" s="23"/>
      <x:c r="T3302" s="226"/>
      <x:c r="U3302" s="226"/>
      <x:c r="V3302" s="226"/>
      <x:c r="W3302" s="226"/>
      <x:c r="X3302" s="226"/>
      <x:c r="Y3302" s="226"/>
      <x:c r="Z3302" s="226"/>
      <x:c r="AA3302" s="226"/>
      <x:c r="AC3302" s="226"/>
      <x:c r="AE3302" s="222"/>
      <x:c r="AF3302" s="226"/>
      <x:c r="AH3302" s="222"/>
      <x:c r="AI3302" s="23"/>
      <x:c r="AJ3302" s="222"/>
      <x:c r="AK3302" s="222"/>
      <x:c r="AM3302" s="226"/>
      <x:c r="AN3302" s="222"/>
      <x:c r="AO3302" s="222"/>
    </x:row>
    <x:row r="3303" spans="1:57" x14ac:dyDescent="0.3">
      <x:c r="J3303" s="23"/>
      <x:c r="M3303" s="226"/>
      <x:c r="Q3303" s="23"/>
      <x:c r="R3303" s="23"/>
      <x:c r="T3303" s="226"/>
      <x:c r="U3303" s="226"/>
      <x:c r="V3303" s="226"/>
      <x:c r="W3303" s="226"/>
      <x:c r="X3303" s="226"/>
      <x:c r="Y3303" s="226"/>
      <x:c r="Z3303" s="226"/>
      <x:c r="AA3303" s="226"/>
      <x:c r="AC3303" s="226"/>
      <x:c r="AE3303" s="226"/>
      <x:c r="AF3303" s="226"/>
      <x:c r="AH3303" s="222"/>
      <x:c r="AI3303" s="23"/>
      <x:c r="AJ3303" s="222"/>
      <x:c r="AK3303" s="222"/>
      <x:c r="AM3303" s="226"/>
      <x:c r="AN3303" s="222"/>
      <x:c r="AO3303" s="222"/>
    </x:row>
    <x:row r="3304" spans="1:57" x14ac:dyDescent="0.3">
      <x:c r="J3304" s="23"/>
      <x:c r="Q3304" s="23"/>
      <x:c r="R3304" s="23"/>
      <x:c r="T3304" s="226"/>
      <x:c r="U3304" s="226"/>
      <x:c r="V3304" s="226"/>
      <x:c r="W3304" s="226"/>
      <x:c r="X3304" s="226"/>
      <x:c r="Y3304" s="226"/>
      <x:c r="Z3304" s="226"/>
      <x:c r="AA3304" s="226"/>
      <x:c r="AC3304" s="226"/>
      <x:c r="AE3304" s="222"/>
      <x:c r="AF3304" s="226"/>
      <x:c r="AH3304" s="222"/>
      <x:c r="AI3304" s="23"/>
      <x:c r="AJ3304" s="222"/>
      <x:c r="AK3304" s="222"/>
      <x:c r="AM3304" s="226"/>
      <x:c r="AN3304" s="222"/>
      <x:c r="AO3304" s="222"/>
    </x:row>
    <x:row r="3305" spans="1:57" x14ac:dyDescent="0.3">
      <x:c r="J3305" s="23"/>
      <x:c r="M3305" s="226"/>
      <x:c r="Q3305" s="23"/>
      <x:c r="R3305" s="23"/>
      <x:c r="T3305" s="226"/>
      <x:c r="U3305" s="226"/>
      <x:c r="V3305" s="226"/>
      <x:c r="W3305" s="226"/>
      <x:c r="X3305" s="226"/>
      <x:c r="Y3305" s="226"/>
      <x:c r="Z3305" s="226"/>
      <x:c r="AA3305" s="226"/>
      <x:c r="AC3305" s="226"/>
      <x:c r="AE3305" s="222"/>
      <x:c r="AF3305" s="226"/>
      <x:c r="AH3305" s="222"/>
      <x:c r="AI3305" s="23"/>
      <x:c r="AJ3305" s="222"/>
      <x:c r="AK3305" s="222"/>
      <x:c r="AM3305" s="226"/>
      <x:c r="AN3305" s="222"/>
      <x:c r="AO3305" s="222"/>
    </x:row>
    <x:row r="3306" spans="1:57" x14ac:dyDescent="0.3">
      <x:c r="J3306" s="23"/>
      <x:c r="M3306" s="226"/>
      <x:c r="Q3306" s="23"/>
      <x:c r="R3306" s="23"/>
      <x:c r="T3306" s="226"/>
      <x:c r="U3306" s="226"/>
      <x:c r="V3306" s="226"/>
      <x:c r="W3306" s="226"/>
      <x:c r="X3306" s="226"/>
      <x:c r="Y3306" s="226"/>
      <x:c r="Z3306" s="226"/>
      <x:c r="AA3306" s="226"/>
      <x:c r="AC3306" s="226"/>
      <x:c r="AE3306" s="222"/>
      <x:c r="AF3306" s="226"/>
      <x:c r="AH3306" s="222"/>
      <x:c r="AI3306" s="23"/>
      <x:c r="AJ3306" s="222"/>
      <x:c r="AK3306" s="222"/>
      <x:c r="AM3306" s="226"/>
      <x:c r="AN3306" s="222"/>
      <x:c r="AO3306" s="222"/>
    </x:row>
    <x:row r="3307" spans="1:57" x14ac:dyDescent="0.3">
      <x:c r="J3307" s="23"/>
      <x:c r="M3307" s="226"/>
      <x:c r="Q3307" s="23"/>
      <x:c r="R3307" s="23"/>
      <x:c r="T3307" s="226"/>
      <x:c r="U3307" s="226"/>
      <x:c r="V3307" s="226"/>
      <x:c r="W3307" s="226"/>
      <x:c r="X3307" s="226"/>
      <x:c r="Y3307" s="226"/>
      <x:c r="Z3307" s="226"/>
      <x:c r="AA3307" s="226"/>
      <x:c r="AC3307" s="226"/>
      <x:c r="AE3307" s="222"/>
      <x:c r="AF3307" s="226"/>
      <x:c r="AH3307" s="222"/>
      <x:c r="AI3307" s="23"/>
      <x:c r="AJ3307" s="222"/>
      <x:c r="AK3307" s="222"/>
      <x:c r="AM3307" s="226"/>
      <x:c r="AN3307" s="222"/>
      <x:c r="AO3307" s="222"/>
    </x:row>
    <x:row r="3308" spans="1:57" x14ac:dyDescent="0.3">
      <x:c r="J3308" s="23"/>
      <x:c r="Q3308" s="23"/>
      <x:c r="R3308" s="23"/>
      <x:c r="T3308" s="226"/>
      <x:c r="U3308" s="226"/>
      <x:c r="V3308" s="226"/>
      <x:c r="W3308" s="226"/>
      <x:c r="X3308" s="226"/>
      <x:c r="Y3308" s="226"/>
      <x:c r="Z3308" s="226"/>
      <x:c r="AA3308" s="226"/>
      <x:c r="AC3308" s="226"/>
      <x:c r="AE3308" s="222"/>
      <x:c r="AF3308" s="226"/>
      <x:c r="AH3308" s="222"/>
      <x:c r="AI3308" s="23"/>
      <x:c r="AJ3308" s="222"/>
      <x:c r="AK3308" s="222"/>
      <x:c r="AM3308" s="226"/>
      <x:c r="AN3308" s="222"/>
      <x:c r="AO3308" s="222"/>
    </x:row>
    <x:row r="3309" spans="1:57" x14ac:dyDescent="0.3">
      <x:c r="J3309" s="23"/>
      <x:c r="M3309" s="226"/>
      <x:c r="Q3309" s="23"/>
      <x:c r="R3309" s="23"/>
      <x:c r="T3309" s="226"/>
      <x:c r="U3309" s="226"/>
      <x:c r="V3309" s="226"/>
      <x:c r="W3309" s="226"/>
      <x:c r="X3309" s="226"/>
      <x:c r="Y3309" s="226"/>
      <x:c r="Z3309" s="226"/>
      <x:c r="AA3309" s="226"/>
      <x:c r="AC3309" s="226"/>
      <x:c r="AE3309" s="222"/>
      <x:c r="AF3309" s="226"/>
      <x:c r="AH3309" s="222"/>
      <x:c r="AI3309" s="23"/>
      <x:c r="AJ3309" s="222"/>
      <x:c r="AK3309" s="222"/>
      <x:c r="AM3309" s="226"/>
      <x:c r="AN3309" s="222"/>
      <x:c r="AO3309" s="222"/>
    </x:row>
    <x:row r="3310" spans="1:57" x14ac:dyDescent="0.3">
      <x:c r="J3310" s="23"/>
      <x:c r="Q3310" s="23"/>
      <x:c r="R3310" s="23"/>
      <x:c r="T3310" s="226"/>
      <x:c r="U3310" s="226"/>
      <x:c r="V3310" s="226"/>
      <x:c r="W3310" s="226"/>
      <x:c r="X3310" s="226"/>
      <x:c r="Y3310" s="226"/>
      <x:c r="Z3310" s="226"/>
      <x:c r="AA3310" s="226"/>
      <x:c r="AC3310" s="226"/>
      <x:c r="AE3310" s="222"/>
      <x:c r="AF3310" s="226"/>
      <x:c r="AH3310" s="222"/>
      <x:c r="AI3310" s="23"/>
      <x:c r="AJ3310" s="222"/>
      <x:c r="AK3310" s="222"/>
      <x:c r="AM3310" s="226"/>
      <x:c r="AN3310" s="222"/>
      <x:c r="AO3310" s="222"/>
    </x:row>
    <x:row r="3311" spans="1:57" x14ac:dyDescent="0.3">
      <x:c r="J3311" s="23"/>
      <x:c r="M3311" s="226"/>
      <x:c r="Q3311" s="23"/>
      <x:c r="R3311" s="23"/>
      <x:c r="T3311" s="226"/>
      <x:c r="U3311" s="226"/>
      <x:c r="V3311" s="226"/>
      <x:c r="W3311" s="226"/>
      <x:c r="X3311" s="226"/>
      <x:c r="Y3311" s="226"/>
      <x:c r="Z3311" s="226"/>
      <x:c r="AA3311" s="226"/>
      <x:c r="AC3311" s="226"/>
      <x:c r="AE3311" s="222"/>
      <x:c r="AF3311" s="226"/>
      <x:c r="AH3311" s="222"/>
      <x:c r="AI3311" s="23"/>
      <x:c r="AJ3311" s="222"/>
      <x:c r="AK3311" s="222"/>
      <x:c r="AM3311" s="226"/>
      <x:c r="AN3311" s="222"/>
      <x:c r="AO3311" s="222"/>
    </x:row>
    <x:row r="3312" spans="1:57" x14ac:dyDescent="0.3">
      <x:c r="J3312" s="23"/>
      <x:c r="M3312" s="226"/>
      <x:c r="Q3312" s="23"/>
      <x:c r="R3312" s="23"/>
      <x:c r="T3312" s="226"/>
      <x:c r="U3312" s="226"/>
      <x:c r="V3312" s="226"/>
      <x:c r="W3312" s="226"/>
      <x:c r="X3312" s="226"/>
      <x:c r="Y3312" s="226"/>
      <x:c r="Z3312" s="226"/>
      <x:c r="AA3312" s="226"/>
      <x:c r="AC3312" s="226"/>
      <x:c r="AE3312" s="222"/>
      <x:c r="AF3312" s="226"/>
      <x:c r="AH3312" s="222"/>
      <x:c r="AI3312" s="23"/>
      <x:c r="AJ3312" s="222"/>
      <x:c r="AK3312" s="222"/>
      <x:c r="AM3312" s="226"/>
      <x:c r="AN3312" s="222"/>
      <x:c r="AO3312" s="222"/>
    </x:row>
    <x:row r="3313" spans="1:57" x14ac:dyDescent="0.3">
      <x:c r="J3313" s="23"/>
      <x:c r="Q3313" s="23"/>
      <x:c r="R3313" s="23"/>
      <x:c r="T3313" s="226"/>
      <x:c r="U3313" s="226"/>
      <x:c r="V3313" s="226"/>
      <x:c r="W3313" s="226"/>
      <x:c r="X3313" s="226"/>
      <x:c r="Y3313" s="226"/>
      <x:c r="Z3313" s="226"/>
      <x:c r="AA3313" s="226"/>
      <x:c r="AC3313" s="226"/>
      <x:c r="AE3313" s="222"/>
      <x:c r="AF3313" s="226"/>
      <x:c r="AH3313" s="222"/>
      <x:c r="AI3313" s="23"/>
      <x:c r="AJ3313" s="222"/>
      <x:c r="AK3313" s="222"/>
      <x:c r="AM3313" s="226"/>
      <x:c r="AN3313" s="222"/>
      <x:c r="AO3313" s="222"/>
    </x:row>
    <x:row r="3314" spans="1:57" x14ac:dyDescent="0.3">
      <x:c r="J3314" s="23"/>
      <x:c r="M3314" s="226"/>
      <x:c r="Q3314" s="23"/>
      <x:c r="R3314" s="23"/>
      <x:c r="T3314" s="226"/>
      <x:c r="U3314" s="226"/>
      <x:c r="V3314" s="226"/>
      <x:c r="W3314" s="226"/>
      <x:c r="X3314" s="226"/>
      <x:c r="Y3314" s="226"/>
      <x:c r="Z3314" s="226"/>
      <x:c r="AA3314" s="226"/>
      <x:c r="AC3314" s="226"/>
      <x:c r="AE3314" s="226"/>
      <x:c r="AF3314" s="226"/>
      <x:c r="AH3314" s="222"/>
      <x:c r="AI3314" s="23"/>
      <x:c r="AJ3314" s="222"/>
      <x:c r="AK3314" s="222"/>
      <x:c r="AM3314" s="226"/>
      <x:c r="AN3314" s="222"/>
      <x:c r="AO3314" s="222"/>
    </x:row>
    <x:row r="3315" spans="1:57" x14ac:dyDescent="0.3">
      <x:c r="J3315" s="23"/>
      <x:c r="Q3315" s="23"/>
      <x:c r="R3315" s="23"/>
      <x:c r="T3315" s="226"/>
      <x:c r="U3315" s="226"/>
      <x:c r="V3315" s="226"/>
      <x:c r="W3315" s="226"/>
      <x:c r="X3315" s="226"/>
      <x:c r="Y3315" s="226"/>
      <x:c r="Z3315" s="226"/>
      <x:c r="AA3315" s="226"/>
      <x:c r="AC3315" s="226"/>
      <x:c r="AE3315" s="222"/>
      <x:c r="AF3315" s="226"/>
      <x:c r="AH3315" s="222"/>
      <x:c r="AI3315" s="23"/>
      <x:c r="AJ3315" s="222"/>
      <x:c r="AK3315" s="222"/>
      <x:c r="AM3315" s="226"/>
      <x:c r="AN3315" s="222"/>
      <x:c r="AO3315" s="222"/>
    </x:row>
    <x:row r="3316" spans="1:57" x14ac:dyDescent="0.3">
      <x:c r="J3316" s="23"/>
      <x:c r="M3316" s="226"/>
      <x:c r="Q3316" s="23"/>
      <x:c r="R3316" s="23"/>
      <x:c r="T3316" s="226"/>
      <x:c r="U3316" s="226"/>
      <x:c r="V3316" s="226"/>
      <x:c r="W3316" s="226"/>
      <x:c r="X3316" s="226"/>
      <x:c r="Y3316" s="226"/>
      <x:c r="Z3316" s="226"/>
      <x:c r="AA3316" s="226"/>
      <x:c r="AC3316" s="226"/>
      <x:c r="AE3316" s="222"/>
      <x:c r="AF3316" s="226"/>
      <x:c r="AH3316" s="222"/>
      <x:c r="AI3316" s="23"/>
      <x:c r="AJ3316" s="226"/>
      <x:c r="AK3316" s="226"/>
      <x:c r="AM3316" s="226"/>
      <x:c r="AN3316" s="226"/>
      <x:c r="AO3316" s="226"/>
    </x:row>
    <x:row r="3317" spans="1:57" x14ac:dyDescent="0.3">
      <x:c r="J3317" s="23"/>
      <x:c r="M3317" s="226"/>
      <x:c r="Q3317" s="23"/>
      <x:c r="R3317" s="23"/>
      <x:c r="T3317" s="226"/>
      <x:c r="U3317" s="226"/>
      <x:c r="V3317" s="226"/>
      <x:c r="W3317" s="226"/>
      <x:c r="X3317" s="226"/>
      <x:c r="Y3317" s="226"/>
      <x:c r="Z3317" s="226"/>
      <x:c r="AA3317" s="226"/>
      <x:c r="AC3317" s="226"/>
      <x:c r="AE3317" s="222"/>
      <x:c r="AF3317" s="226"/>
      <x:c r="AH3317" s="222"/>
      <x:c r="AI3317" s="23"/>
      <x:c r="AJ3317" s="222"/>
      <x:c r="AK3317" s="222"/>
      <x:c r="AM3317" s="226"/>
      <x:c r="AN3317" s="222"/>
      <x:c r="AO3317" s="222"/>
    </x:row>
    <x:row r="3318" spans="1:57" x14ac:dyDescent="0.3">
      <x:c r="J3318" s="23"/>
      <x:c r="M3318" s="226"/>
      <x:c r="Q3318" s="23"/>
      <x:c r="R3318" s="23"/>
      <x:c r="T3318" s="226"/>
      <x:c r="U3318" s="226"/>
      <x:c r="V3318" s="226"/>
      <x:c r="W3318" s="226"/>
      <x:c r="X3318" s="226"/>
      <x:c r="Y3318" s="226"/>
      <x:c r="Z3318" s="226"/>
      <x:c r="AA3318" s="226"/>
      <x:c r="AC3318" s="226"/>
      <x:c r="AE3318" s="222"/>
      <x:c r="AF3318" s="226"/>
      <x:c r="AH3318" s="222"/>
      <x:c r="AI3318" s="23"/>
      <x:c r="AJ3318" s="222"/>
      <x:c r="AK3318" s="222"/>
      <x:c r="AM3318" s="226"/>
      <x:c r="AN3318" s="222"/>
      <x:c r="AO3318" s="222"/>
    </x:row>
    <x:row r="3319" spans="1:57" x14ac:dyDescent="0.3">
      <x:c r="J3319" s="23"/>
      <x:c r="M3319" s="226"/>
      <x:c r="Q3319" s="23"/>
      <x:c r="R3319" s="23"/>
      <x:c r="T3319" s="226"/>
      <x:c r="U3319" s="226"/>
      <x:c r="V3319" s="226"/>
      <x:c r="W3319" s="226"/>
      <x:c r="X3319" s="226"/>
      <x:c r="Y3319" s="226"/>
      <x:c r="Z3319" s="226"/>
      <x:c r="AA3319" s="226"/>
      <x:c r="AC3319" s="226"/>
      <x:c r="AE3319" s="222"/>
      <x:c r="AF3319" s="226"/>
      <x:c r="AH3319" s="222"/>
      <x:c r="AI3319" s="23"/>
      <x:c r="AJ3319" s="222"/>
      <x:c r="AK3319" s="222"/>
      <x:c r="AM3319" s="226"/>
      <x:c r="AN3319" s="222"/>
      <x:c r="AO3319" s="222"/>
    </x:row>
    <x:row r="3320" spans="1:57" x14ac:dyDescent="0.3">
      <x:c r="J3320" s="23"/>
      <x:c r="M3320" s="226"/>
      <x:c r="Q3320" s="23"/>
      <x:c r="R3320" s="23"/>
      <x:c r="T3320" s="226"/>
      <x:c r="U3320" s="226"/>
      <x:c r="V3320" s="226"/>
      <x:c r="W3320" s="226"/>
      <x:c r="X3320" s="226"/>
      <x:c r="Y3320" s="226"/>
      <x:c r="Z3320" s="226"/>
      <x:c r="AA3320" s="226"/>
      <x:c r="AC3320" s="226"/>
      <x:c r="AE3320" s="226"/>
      <x:c r="AF3320" s="226"/>
      <x:c r="AH3320" s="222"/>
      <x:c r="AI3320" s="23"/>
      <x:c r="AJ3320" s="222"/>
      <x:c r="AK3320" s="222"/>
      <x:c r="AM3320" s="226"/>
      <x:c r="AN3320" s="222"/>
      <x:c r="AO3320" s="222"/>
    </x:row>
    <x:row r="3321" spans="1:57" x14ac:dyDescent="0.3">
      <x:c r="J3321" s="23"/>
      <x:c r="M3321" s="226"/>
      <x:c r="Q3321" s="23"/>
      <x:c r="R3321" s="23"/>
      <x:c r="T3321" s="226"/>
      <x:c r="U3321" s="226"/>
      <x:c r="V3321" s="226"/>
      <x:c r="W3321" s="226"/>
      <x:c r="X3321" s="226"/>
      <x:c r="Y3321" s="226"/>
      <x:c r="Z3321" s="226"/>
      <x:c r="AA3321" s="226"/>
      <x:c r="AC3321" s="226"/>
      <x:c r="AE3321" s="222"/>
      <x:c r="AF3321" s="226"/>
      <x:c r="AH3321" s="222"/>
      <x:c r="AI3321" s="23"/>
      <x:c r="AJ3321" s="222"/>
      <x:c r="AK3321" s="222"/>
      <x:c r="AM3321" s="226"/>
      <x:c r="AN3321" s="222"/>
      <x:c r="AO3321" s="222"/>
    </x:row>
    <x:row r="3322" spans="1:57" x14ac:dyDescent="0.3">
      <x:c r="J3322" s="23"/>
      <x:c r="M3322" s="226"/>
      <x:c r="Q3322" s="23"/>
      <x:c r="R3322" s="23"/>
      <x:c r="T3322" s="226"/>
      <x:c r="U3322" s="226"/>
      <x:c r="V3322" s="226"/>
      <x:c r="W3322" s="226"/>
      <x:c r="X3322" s="226"/>
      <x:c r="Y3322" s="226"/>
      <x:c r="Z3322" s="226"/>
      <x:c r="AA3322" s="226"/>
      <x:c r="AC3322" s="226"/>
      <x:c r="AE3322" s="226"/>
      <x:c r="AF3322" s="226"/>
      <x:c r="AH3322" s="222"/>
      <x:c r="AI3322" s="23"/>
      <x:c r="AJ3322" s="222"/>
      <x:c r="AK3322" s="222"/>
      <x:c r="AM3322" s="226"/>
      <x:c r="AN3322" s="222"/>
      <x:c r="AO3322" s="222"/>
    </x:row>
    <x:row r="3323" spans="1:57" x14ac:dyDescent="0.3">
      <x:c r="J3323" s="23"/>
      <x:c r="M3323" s="226"/>
      <x:c r="Q3323" s="23"/>
      <x:c r="R3323" s="23"/>
      <x:c r="T3323" s="226"/>
      <x:c r="U3323" s="226"/>
      <x:c r="V3323" s="226"/>
      <x:c r="W3323" s="226"/>
      <x:c r="X3323" s="226"/>
      <x:c r="Y3323" s="226"/>
      <x:c r="Z3323" s="226"/>
      <x:c r="AA3323" s="226"/>
      <x:c r="AC3323" s="226"/>
      <x:c r="AE3323" s="226"/>
      <x:c r="AF3323" s="226"/>
      <x:c r="AH3323" s="222"/>
      <x:c r="AI3323" s="23"/>
      <x:c r="AJ3323" s="222"/>
      <x:c r="AK3323" s="222"/>
      <x:c r="AM3323" s="226"/>
      <x:c r="AN3323" s="222"/>
      <x:c r="AO3323" s="222"/>
    </x:row>
    <x:row r="3324" spans="1:57" x14ac:dyDescent="0.3">
      <x:c r="J3324" s="23"/>
      <x:c r="M3324" s="226"/>
      <x:c r="Q3324" s="23"/>
      <x:c r="R3324" s="23"/>
      <x:c r="T3324" s="226"/>
      <x:c r="U3324" s="226"/>
      <x:c r="V3324" s="226"/>
      <x:c r="W3324" s="226"/>
      <x:c r="X3324" s="226"/>
      <x:c r="Y3324" s="226"/>
      <x:c r="Z3324" s="226"/>
      <x:c r="AA3324" s="226"/>
      <x:c r="AC3324" s="226"/>
      <x:c r="AE3324" s="222"/>
      <x:c r="AF3324" s="226"/>
      <x:c r="AH3324" s="222"/>
      <x:c r="AI3324" s="23"/>
      <x:c r="AJ3324" s="222"/>
      <x:c r="AK3324" s="222"/>
      <x:c r="AM3324" s="226"/>
      <x:c r="AN3324" s="222"/>
      <x:c r="AO3324" s="222"/>
    </x:row>
    <x:row r="3325" spans="1:57" x14ac:dyDescent="0.3">
      <x:c r="J3325" s="23"/>
      <x:c r="M3325" s="226"/>
      <x:c r="Q3325" s="23"/>
      <x:c r="R3325" s="23"/>
      <x:c r="T3325" s="226"/>
      <x:c r="U3325" s="226"/>
      <x:c r="V3325" s="226"/>
      <x:c r="W3325" s="226"/>
      <x:c r="X3325" s="226"/>
      <x:c r="Y3325" s="226"/>
      <x:c r="Z3325" s="226"/>
      <x:c r="AA3325" s="226"/>
      <x:c r="AC3325" s="226"/>
      <x:c r="AE3325" s="226"/>
      <x:c r="AF3325" s="226"/>
      <x:c r="AH3325" s="222"/>
      <x:c r="AI3325" s="23"/>
      <x:c r="AJ3325" s="222"/>
      <x:c r="AK3325" s="222"/>
      <x:c r="AM3325" s="226"/>
      <x:c r="AN3325" s="222"/>
      <x:c r="AO3325" s="222"/>
    </x:row>
    <x:row r="3326" spans="1:57" x14ac:dyDescent="0.3">
      <x:c r="J3326" s="23"/>
      <x:c r="M3326" s="226"/>
      <x:c r="Q3326" s="23"/>
      <x:c r="R3326" s="23"/>
      <x:c r="T3326" s="226"/>
      <x:c r="U3326" s="226"/>
      <x:c r="V3326" s="226"/>
      <x:c r="W3326" s="226"/>
      <x:c r="X3326" s="226"/>
      <x:c r="Y3326" s="226"/>
      <x:c r="Z3326" s="226"/>
      <x:c r="AA3326" s="226"/>
      <x:c r="AC3326" s="226"/>
      <x:c r="AE3326" s="226"/>
      <x:c r="AF3326" s="226"/>
      <x:c r="AH3326" s="222"/>
      <x:c r="AI3326" s="23"/>
      <x:c r="AJ3326" s="222"/>
      <x:c r="AK3326" s="222"/>
      <x:c r="AM3326" s="226"/>
      <x:c r="AN3326" s="222"/>
      <x:c r="AO3326" s="222"/>
    </x:row>
    <x:row r="3327" spans="1:57" x14ac:dyDescent="0.3">
      <x:c r="J3327" s="23"/>
      <x:c r="Q3327" s="23"/>
      <x:c r="R3327" s="23"/>
      <x:c r="T3327" s="226"/>
      <x:c r="U3327" s="226"/>
      <x:c r="V3327" s="226"/>
      <x:c r="W3327" s="226"/>
      <x:c r="X3327" s="226"/>
      <x:c r="Y3327" s="226"/>
      <x:c r="Z3327" s="226"/>
      <x:c r="AA3327" s="226"/>
      <x:c r="AC3327" s="226"/>
      <x:c r="AE3327" s="222"/>
      <x:c r="AF3327" s="226"/>
      <x:c r="AH3327" s="222"/>
      <x:c r="AI3327" s="23"/>
      <x:c r="AJ3327" s="222"/>
      <x:c r="AK3327" s="222"/>
      <x:c r="AM3327" s="226"/>
      <x:c r="AN3327" s="222"/>
      <x:c r="AO3327" s="222"/>
    </x:row>
    <x:row r="3328" spans="1:57" x14ac:dyDescent="0.3">
      <x:c r="J3328" s="23"/>
      <x:c r="M3328" s="226"/>
      <x:c r="Q3328" s="23"/>
      <x:c r="R3328" s="23"/>
      <x:c r="T3328" s="226"/>
      <x:c r="U3328" s="226"/>
      <x:c r="V3328" s="226"/>
      <x:c r="W3328" s="226"/>
      <x:c r="X3328" s="226"/>
      <x:c r="Y3328" s="226"/>
      <x:c r="Z3328" s="226"/>
      <x:c r="AA3328" s="226"/>
      <x:c r="AC3328" s="226"/>
      <x:c r="AE3328" s="222"/>
      <x:c r="AF3328" s="226"/>
      <x:c r="AH3328" s="222"/>
      <x:c r="AI3328" s="23"/>
      <x:c r="AJ3328" s="222"/>
      <x:c r="AK3328" s="222"/>
      <x:c r="AM3328" s="226"/>
      <x:c r="AN3328" s="222"/>
      <x:c r="AO3328" s="222"/>
    </x:row>
    <x:row r="3329" spans="1:57" x14ac:dyDescent="0.3">
      <x:c r="J3329" s="23"/>
      <x:c r="Q3329" s="23"/>
      <x:c r="R3329" s="23"/>
      <x:c r="T3329" s="226"/>
      <x:c r="U3329" s="226"/>
      <x:c r="V3329" s="226"/>
      <x:c r="W3329" s="226"/>
      <x:c r="X3329" s="226"/>
      <x:c r="Y3329" s="226"/>
      <x:c r="Z3329" s="226"/>
      <x:c r="AA3329" s="226"/>
      <x:c r="AC3329" s="226"/>
      <x:c r="AE3329" s="226"/>
      <x:c r="AF3329" s="226"/>
      <x:c r="AH3329" s="222"/>
      <x:c r="AI3329" s="23"/>
      <x:c r="AJ3329" s="222"/>
      <x:c r="AK3329" s="222"/>
      <x:c r="AM3329" s="226"/>
      <x:c r="AN3329" s="222"/>
      <x:c r="AO3329" s="222"/>
    </x:row>
    <x:row r="3330" spans="1:57" x14ac:dyDescent="0.3">
      <x:c r="J3330" s="23"/>
      <x:c r="M3330" s="226"/>
      <x:c r="Q3330" s="23"/>
      <x:c r="R3330" s="23"/>
      <x:c r="T3330" s="226"/>
      <x:c r="U3330" s="226"/>
      <x:c r="V3330" s="226"/>
      <x:c r="W3330" s="226"/>
      <x:c r="X3330" s="226"/>
      <x:c r="Y3330" s="226"/>
      <x:c r="Z3330" s="226"/>
      <x:c r="AA3330" s="226"/>
      <x:c r="AC3330" s="226"/>
      <x:c r="AE3330" s="222"/>
      <x:c r="AF3330" s="226"/>
      <x:c r="AH3330" s="222"/>
      <x:c r="AI3330" s="23"/>
      <x:c r="AJ3330" s="222"/>
      <x:c r="AK3330" s="222"/>
      <x:c r="AM3330" s="226"/>
      <x:c r="AN3330" s="222"/>
      <x:c r="AO3330" s="222"/>
    </x:row>
    <x:row r="3331" spans="1:57" x14ac:dyDescent="0.3">
      <x:c r="J3331" s="23"/>
      <x:c r="M3331" s="226"/>
      <x:c r="Q3331" s="23"/>
      <x:c r="R3331" s="23"/>
      <x:c r="T3331" s="226"/>
      <x:c r="U3331" s="226"/>
      <x:c r="V3331" s="226"/>
      <x:c r="W3331" s="226"/>
      <x:c r="X3331" s="226"/>
      <x:c r="Y3331" s="226"/>
      <x:c r="Z3331" s="226"/>
      <x:c r="AA3331" s="226"/>
      <x:c r="AC3331" s="226"/>
      <x:c r="AE3331" s="226"/>
      <x:c r="AF3331" s="226"/>
      <x:c r="AH3331" s="222"/>
      <x:c r="AI3331" s="23"/>
      <x:c r="AJ3331" s="222"/>
      <x:c r="AK3331" s="222"/>
      <x:c r="AM3331" s="226"/>
      <x:c r="AN3331" s="222"/>
      <x:c r="AO3331" s="222"/>
    </x:row>
    <x:row r="3332" spans="1:57" x14ac:dyDescent="0.3">
      <x:c r="J3332" s="23"/>
      <x:c r="M3332" s="226"/>
      <x:c r="Q3332" s="23"/>
      <x:c r="R3332" s="23"/>
      <x:c r="T3332" s="226"/>
      <x:c r="U3332" s="226"/>
      <x:c r="V3332" s="226"/>
      <x:c r="W3332" s="226"/>
      <x:c r="X3332" s="226"/>
      <x:c r="Y3332" s="226"/>
      <x:c r="Z3332" s="226"/>
      <x:c r="AA3332" s="226"/>
      <x:c r="AC3332" s="226"/>
      <x:c r="AE3332" s="222"/>
      <x:c r="AF3332" s="226"/>
      <x:c r="AH3332" s="222"/>
      <x:c r="AI3332" s="23"/>
      <x:c r="AJ3332" s="222"/>
      <x:c r="AK3332" s="222"/>
      <x:c r="AM3332" s="226"/>
      <x:c r="AN3332" s="222"/>
      <x:c r="AO3332" s="222"/>
    </x:row>
    <x:row r="3333" spans="1:57" x14ac:dyDescent="0.3">
      <x:c r="J3333" s="23"/>
      <x:c r="Q3333" s="23"/>
      <x:c r="R3333" s="23"/>
      <x:c r="T3333" s="226"/>
      <x:c r="U3333" s="226"/>
      <x:c r="V3333" s="226"/>
      <x:c r="W3333" s="226"/>
      <x:c r="X3333" s="226"/>
      <x:c r="Y3333" s="226"/>
      <x:c r="Z3333" s="226"/>
      <x:c r="AA3333" s="226"/>
      <x:c r="AC3333" s="226"/>
      <x:c r="AE3333" s="226"/>
      <x:c r="AF3333" s="226"/>
      <x:c r="AH3333" s="222"/>
      <x:c r="AI3333" s="23"/>
      <x:c r="AJ3333" s="222"/>
      <x:c r="AK3333" s="222"/>
      <x:c r="AM3333" s="226"/>
      <x:c r="AN3333" s="222"/>
      <x:c r="AO3333" s="222"/>
    </x:row>
    <x:row r="3334" spans="1:57" x14ac:dyDescent="0.3">
      <x:c r="J3334" s="23"/>
      <x:c r="M3334" s="226"/>
      <x:c r="Q3334" s="23"/>
      <x:c r="R3334" s="23"/>
      <x:c r="T3334" s="226"/>
      <x:c r="U3334" s="226"/>
      <x:c r="V3334" s="226"/>
      <x:c r="W3334" s="226"/>
      <x:c r="X3334" s="226"/>
      <x:c r="Y3334" s="226"/>
      <x:c r="Z3334" s="226"/>
      <x:c r="AA3334" s="226"/>
      <x:c r="AC3334" s="226"/>
      <x:c r="AE3334" s="222"/>
      <x:c r="AF3334" s="226"/>
      <x:c r="AH3334" s="222"/>
      <x:c r="AI3334" s="23"/>
      <x:c r="AJ3334" s="222"/>
      <x:c r="AK3334" s="222"/>
      <x:c r="AM3334" s="226"/>
      <x:c r="AN3334" s="222"/>
      <x:c r="AO3334" s="222"/>
    </x:row>
    <x:row r="3335" spans="1:57" x14ac:dyDescent="0.3">
      <x:c r="J3335" s="23"/>
      <x:c r="M3335" s="226"/>
      <x:c r="Q3335" s="23"/>
      <x:c r="R3335" s="23"/>
      <x:c r="T3335" s="226"/>
      <x:c r="U3335" s="226"/>
      <x:c r="V3335" s="226"/>
      <x:c r="W3335" s="226"/>
      <x:c r="X3335" s="226"/>
      <x:c r="Y3335" s="226"/>
      <x:c r="Z3335" s="226"/>
      <x:c r="AA3335" s="226"/>
      <x:c r="AC3335" s="226"/>
      <x:c r="AE3335" s="222"/>
      <x:c r="AF3335" s="226"/>
      <x:c r="AH3335" s="222"/>
      <x:c r="AI3335" s="23"/>
      <x:c r="AJ3335" s="222"/>
      <x:c r="AK3335" s="222"/>
      <x:c r="AM3335" s="226"/>
      <x:c r="AN3335" s="222"/>
      <x:c r="AO3335" s="222"/>
    </x:row>
    <x:row r="3336" spans="1:57" x14ac:dyDescent="0.3">
      <x:c r="J3336" s="23"/>
      <x:c r="Q3336" s="23"/>
      <x:c r="R3336" s="23"/>
      <x:c r="T3336" s="226"/>
      <x:c r="U3336" s="226"/>
      <x:c r="V3336" s="226"/>
      <x:c r="W3336" s="226"/>
      <x:c r="X3336" s="226"/>
      <x:c r="Y3336" s="226"/>
      <x:c r="Z3336" s="226"/>
      <x:c r="AA3336" s="226"/>
      <x:c r="AC3336" s="226"/>
      <x:c r="AE3336" s="222"/>
      <x:c r="AF3336" s="226"/>
      <x:c r="AH3336" s="222"/>
      <x:c r="AI3336" s="23"/>
      <x:c r="AJ3336" s="222"/>
      <x:c r="AK3336" s="222"/>
      <x:c r="AM3336" s="226"/>
      <x:c r="AN3336" s="222"/>
      <x:c r="AO3336" s="222"/>
    </x:row>
    <x:row r="3337" spans="1:57" x14ac:dyDescent="0.3">
      <x:c r="J3337" s="23"/>
      <x:c r="M3337" s="226"/>
      <x:c r="Q3337" s="23"/>
      <x:c r="R3337" s="23"/>
      <x:c r="T3337" s="226"/>
      <x:c r="U3337" s="226"/>
      <x:c r="V3337" s="226"/>
      <x:c r="W3337" s="226"/>
      <x:c r="X3337" s="226"/>
      <x:c r="Y3337" s="226"/>
      <x:c r="Z3337" s="226"/>
      <x:c r="AA3337" s="226"/>
      <x:c r="AC3337" s="226"/>
      <x:c r="AE3337" s="222"/>
      <x:c r="AF3337" s="226"/>
      <x:c r="AH3337" s="222"/>
      <x:c r="AI3337" s="23"/>
      <x:c r="AJ3337" s="222"/>
      <x:c r="AK3337" s="222"/>
      <x:c r="AM3337" s="226"/>
      <x:c r="AN3337" s="222"/>
      <x:c r="AO3337" s="222"/>
    </x:row>
    <x:row r="3338" spans="1:57" x14ac:dyDescent="0.3">
      <x:c r="J3338" s="23"/>
      <x:c r="Q3338" s="23"/>
      <x:c r="R3338" s="23"/>
      <x:c r="T3338" s="226"/>
      <x:c r="U3338" s="226"/>
      <x:c r="V3338" s="226"/>
      <x:c r="W3338" s="226"/>
      <x:c r="X3338" s="226"/>
      <x:c r="Y3338" s="226"/>
      <x:c r="Z3338" s="226"/>
      <x:c r="AA3338" s="226"/>
      <x:c r="AC3338" s="226"/>
      <x:c r="AE3338" s="222"/>
      <x:c r="AF3338" s="226"/>
      <x:c r="AH3338" s="222"/>
      <x:c r="AI3338" s="23"/>
      <x:c r="AJ3338" s="222"/>
      <x:c r="AK3338" s="222"/>
      <x:c r="AM3338" s="226"/>
      <x:c r="AN3338" s="222"/>
      <x:c r="AO3338" s="222"/>
    </x:row>
    <x:row r="3339" spans="1:57" x14ac:dyDescent="0.3">
      <x:c r="J3339" s="23"/>
      <x:c r="M3339" s="226"/>
      <x:c r="Q3339" s="23"/>
      <x:c r="R3339" s="23"/>
      <x:c r="T3339" s="226"/>
      <x:c r="U3339" s="226"/>
      <x:c r="V3339" s="226"/>
      <x:c r="W3339" s="226"/>
      <x:c r="X3339" s="226"/>
      <x:c r="Y3339" s="226"/>
      <x:c r="Z3339" s="226"/>
      <x:c r="AA3339" s="226"/>
      <x:c r="AC3339" s="226"/>
      <x:c r="AE3339" s="222"/>
      <x:c r="AF3339" s="226"/>
      <x:c r="AH3339" s="222"/>
      <x:c r="AI3339" s="23"/>
      <x:c r="AJ3339" s="222"/>
      <x:c r="AK3339" s="222"/>
      <x:c r="AM3339" s="226"/>
      <x:c r="AN3339" s="222"/>
      <x:c r="AO3339" s="222"/>
    </x:row>
    <x:row r="3340" spans="1:57" x14ac:dyDescent="0.3">
      <x:c r="J3340" s="23"/>
      <x:c r="M3340" s="226"/>
      <x:c r="Q3340" s="23"/>
      <x:c r="R3340" s="23"/>
      <x:c r="T3340" s="226"/>
      <x:c r="U3340" s="226"/>
      <x:c r="V3340" s="226"/>
      <x:c r="W3340" s="226"/>
      <x:c r="X3340" s="226"/>
      <x:c r="Y3340" s="226"/>
      <x:c r="Z3340" s="226"/>
      <x:c r="AA3340" s="226"/>
      <x:c r="AC3340" s="226"/>
      <x:c r="AE3340" s="222"/>
      <x:c r="AF3340" s="226"/>
      <x:c r="AH3340" s="222"/>
      <x:c r="AI3340" s="23"/>
      <x:c r="AJ3340" s="222"/>
      <x:c r="AK3340" s="222"/>
      <x:c r="AM3340" s="226"/>
      <x:c r="AN3340" s="222"/>
      <x:c r="AO3340" s="222"/>
    </x:row>
    <x:row r="3341" spans="1:57" x14ac:dyDescent="0.3">
      <x:c r="J3341" s="23"/>
      <x:c r="M3341" s="226"/>
      <x:c r="Q3341" s="23"/>
      <x:c r="R3341" s="23"/>
      <x:c r="T3341" s="226"/>
      <x:c r="U3341" s="226"/>
      <x:c r="V3341" s="226"/>
      <x:c r="W3341" s="226"/>
      <x:c r="X3341" s="226"/>
      <x:c r="Y3341" s="226"/>
      <x:c r="Z3341" s="226"/>
      <x:c r="AA3341" s="226"/>
      <x:c r="AC3341" s="226"/>
      <x:c r="AE3341" s="222"/>
      <x:c r="AF3341" s="226"/>
      <x:c r="AH3341" s="222"/>
      <x:c r="AI3341" s="23"/>
      <x:c r="AJ3341" s="222"/>
      <x:c r="AK3341" s="222"/>
      <x:c r="AM3341" s="226"/>
      <x:c r="AN3341" s="222"/>
      <x:c r="AO3341" s="222"/>
    </x:row>
    <x:row r="3342" spans="1:57" x14ac:dyDescent="0.3">
      <x:c r="J3342" s="23"/>
      <x:c r="M3342" s="226"/>
      <x:c r="Q3342" s="23"/>
      <x:c r="R3342" s="23"/>
      <x:c r="T3342" s="226"/>
      <x:c r="U3342" s="226"/>
      <x:c r="V3342" s="226"/>
      <x:c r="W3342" s="226"/>
      <x:c r="X3342" s="226"/>
      <x:c r="Y3342" s="226"/>
      <x:c r="Z3342" s="226"/>
      <x:c r="AA3342" s="226"/>
      <x:c r="AC3342" s="226"/>
      <x:c r="AE3342" s="222"/>
      <x:c r="AF3342" s="226"/>
      <x:c r="AH3342" s="222"/>
      <x:c r="AI3342" s="23"/>
      <x:c r="AJ3342" s="222"/>
      <x:c r="AK3342" s="222"/>
      <x:c r="AM3342" s="226"/>
      <x:c r="AN3342" s="222"/>
      <x:c r="AO3342" s="222"/>
    </x:row>
    <x:row r="3343" spans="1:57" x14ac:dyDescent="0.3">
      <x:c r="J3343" s="23"/>
      <x:c r="Q3343" s="23"/>
      <x:c r="R3343" s="23"/>
      <x:c r="T3343" s="226"/>
      <x:c r="U3343" s="226"/>
      <x:c r="V3343" s="226"/>
      <x:c r="W3343" s="226"/>
      <x:c r="X3343" s="226"/>
      <x:c r="Y3343" s="226"/>
      <x:c r="Z3343" s="226"/>
      <x:c r="AA3343" s="226"/>
      <x:c r="AC3343" s="226"/>
      <x:c r="AE3343" s="226"/>
      <x:c r="AF3343" s="226"/>
      <x:c r="AH3343" s="222"/>
      <x:c r="AI3343" s="23"/>
      <x:c r="AJ3343" s="222"/>
      <x:c r="AK3343" s="222"/>
      <x:c r="AM3343" s="226"/>
      <x:c r="AN3343" s="222"/>
      <x:c r="AO3343" s="222"/>
    </x:row>
    <x:row r="3344" spans="1:57" x14ac:dyDescent="0.3">
      <x:c r="J3344" s="23"/>
      <x:c r="Q3344" s="23"/>
      <x:c r="R3344" s="23"/>
      <x:c r="T3344" s="226"/>
      <x:c r="U3344" s="226"/>
      <x:c r="V3344" s="226"/>
      <x:c r="W3344" s="226"/>
      <x:c r="X3344" s="226"/>
      <x:c r="Y3344" s="226"/>
      <x:c r="Z3344" s="226"/>
      <x:c r="AA3344" s="226"/>
      <x:c r="AC3344" s="226"/>
      <x:c r="AE3344" s="226"/>
      <x:c r="AF3344" s="226"/>
      <x:c r="AH3344" s="222"/>
      <x:c r="AI3344" s="23"/>
      <x:c r="AJ3344" s="226"/>
      <x:c r="AK3344" s="226"/>
      <x:c r="AM3344" s="226"/>
      <x:c r="AN3344" s="226"/>
      <x:c r="AO3344" s="226"/>
    </x:row>
    <x:row r="3345" spans="1:57" x14ac:dyDescent="0.3">
      <x:c r="J3345" s="23"/>
      <x:c r="Q3345" s="23"/>
      <x:c r="R3345" s="23"/>
      <x:c r="T3345" s="226"/>
      <x:c r="U3345" s="226"/>
      <x:c r="V3345" s="226"/>
      <x:c r="W3345" s="226"/>
      <x:c r="X3345" s="226"/>
      <x:c r="Y3345" s="226"/>
      <x:c r="Z3345" s="226"/>
      <x:c r="AA3345" s="226"/>
      <x:c r="AC3345" s="226"/>
      <x:c r="AE3345" s="222"/>
      <x:c r="AF3345" s="226"/>
      <x:c r="AH3345" s="222"/>
      <x:c r="AI3345" s="23"/>
      <x:c r="AJ3345" s="222"/>
      <x:c r="AK3345" s="222"/>
      <x:c r="AM3345" s="226"/>
      <x:c r="AN3345" s="222"/>
      <x:c r="AO3345" s="222"/>
    </x:row>
    <x:row r="3346" spans="1:57" x14ac:dyDescent="0.3">
      <x:c r="J3346" s="23"/>
      <x:c r="M3346" s="226"/>
      <x:c r="Q3346" s="23"/>
      <x:c r="R3346" s="23"/>
      <x:c r="T3346" s="226"/>
      <x:c r="U3346" s="226"/>
      <x:c r="V3346" s="226"/>
      <x:c r="W3346" s="226"/>
      <x:c r="X3346" s="226"/>
      <x:c r="Y3346" s="226"/>
      <x:c r="Z3346" s="226"/>
      <x:c r="AA3346" s="226"/>
      <x:c r="AC3346" s="226"/>
      <x:c r="AE3346" s="222"/>
      <x:c r="AF3346" s="226"/>
      <x:c r="AH3346" s="222"/>
      <x:c r="AI3346" s="23"/>
      <x:c r="AJ3346" s="222"/>
      <x:c r="AK3346" s="222"/>
      <x:c r="AM3346" s="226"/>
      <x:c r="AN3346" s="222"/>
      <x:c r="AO3346" s="222"/>
    </x:row>
    <x:row r="3347" spans="1:57" x14ac:dyDescent="0.3">
      <x:c r="J3347" s="23"/>
      <x:c r="M3347" s="226"/>
      <x:c r="Q3347" s="23"/>
      <x:c r="R3347" s="23"/>
      <x:c r="T3347" s="226"/>
      <x:c r="U3347" s="226"/>
      <x:c r="V3347" s="226"/>
      <x:c r="W3347" s="226"/>
      <x:c r="X3347" s="226"/>
      <x:c r="Y3347" s="226"/>
      <x:c r="Z3347" s="226"/>
      <x:c r="AA3347" s="226"/>
      <x:c r="AC3347" s="226"/>
      <x:c r="AE3347" s="222"/>
      <x:c r="AF3347" s="226"/>
      <x:c r="AH3347" s="222"/>
      <x:c r="AI3347" s="23"/>
      <x:c r="AJ3347" s="222"/>
      <x:c r="AK3347" s="222"/>
      <x:c r="AM3347" s="226"/>
      <x:c r="AN3347" s="222"/>
      <x:c r="AO3347" s="222"/>
    </x:row>
    <x:row r="3348" spans="1:57" x14ac:dyDescent="0.3">
      <x:c r="J3348" s="23"/>
      <x:c r="Q3348" s="23"/>
      <x:c r="R3348" s="23"/>
      <x:c r="T3348" s="226"/>
      <x:c r="U3348" s="226"/>
      <x:c r="V3348" s="226"/>
      <x:c r="W3348" s="226"/>
      <x:c r="X3348" s="226"/>
      <x:c r="Y3348" s="226"/>
      <x:c r="Z3348" s="226"/>
      <x:c r="AA3348" s="226"/>
      <x:c r="AC3348" s="226"/>
      <x:c r="AE3348" s="222"/>
      <x:c r="AF3348" s="226"/>
      <x:c r="AH3348" s="222"/>
      <x:c r="AI3348" s="23"/>
      <x:c r="AJ3348" s="222"/>
      <x:c r="AK3348" s="222"/>
      <x:c r="AM3348" s="226"/>
      <x:c r="AN3348" s="222"/>
      <x:c r="AO3348" s="222"/>
    </x:row>
    <x:row r="3349" spans="1:57" x14ac:dyDescent="0.3">
      <x:c r="J3349" s="23"/>
      <x:c r="Q3349" s="23"/>
      <x:c r="R3349" s="23"/>
      <x:c r="T3349" s="226"/>
      <x:c r="U3349" s="226"/>
      <x:c r="V3349" s="226"/>
      <x:c r="W3349" s="226"/>
      <x:c r="X3349" s="226"/>
      <x:c r="Y3349" s="226"/>
      <x:c r="Z3349" s="226"/>
      <x:c r="AA3349" s="226"/>
      <x:c r="AC3349" s="226"/>
      <x:c r="AE3349" s="222"/>
      <x:c r="AF3349" s="226"/>
      <x:c r="AH3349" s="222"/>
      <x:c r="AI3349" s="23"/>
      <x:c r="AJ3349" s="222"/>
      <x:c r="AK3349" s="222"/>
      <x:c r="AM3349" s="226"/>
      <x:c r="AN3349" s="222"/>
      <x:c r="AO3349" s="222"/>
    </x:row>
    <x:row r="3350" spans="1:57" x14ac:dyDescent="0.3">
      <x:c r="J3350" s="23"/>
      <x:c r="Q3350" s="23"/>
      <x:c r="R3350" s="23"/>
      <x:c r="T3350" s="226"/>
      <x:c r="U3350" s="226"/>
      <x:c r="V3350" s="226"/>
      <x:c r="W3350" s="226"/>
      <x:c r="X3350" s="226"/>
      <x:c r="Y3350" s="226"/>
      <x:c r="Z3350" s="226"/>
      <x:c r="AA3350" s="226"/>
      <x:c r="AC3350" s="226"/>
      <x:c r="AE3350" s="222"/>
      <x:c r="AF3350" s="226"/>
      <x:c r="AH3350" s="222"/>
      <x:c r="AI3350" s="23"/>
      <x:c r="AJ3350" s="222"/>
      <x:c r="AK3350" s="222"/>
      <x:c r="AM3350" s="226"/>
      <x:c r="AN3350" s="222"/>
      <x:c r="AO3350" s="222"/>
    </x:row>
    <x:row r="3351" spans="1:57" x14ac:dyDescent="0.3">
      <x:c r="J3351" s="23"/>
      <x:c r="M3351" s="226"/>
      <x:c r="Q3351" s="23"/>
      <x:c r="R3351" s="23"/>
      <x:c r="T3351" s="226"/>
      <x:c r="U3351" s="226"/>
      <x:c r="V3351" s="226"/>
      <x:c r="W3351" s="226"/>
      <x:c r="X3351" s="226"/>
      <x:c r="Y3351" s="226"/>
      <x:c r="Z3351" s="226"/>
      <x:c r="AA3351" s="226"/>
      <x:c r="AC3351" s="226"/>
      <x:c r="AE3351" s="222"/>
      <x:c r="AF3351" s="226"/>
      <x:c r="AH3351" s="222"/>
      <x:c r="AI3351" s="23"/>
      <x:c r="AJ3351" s="222"/>
      <x:c r="AK3351" s="222"/>
      <x:c r="AM3351" s="226"/>
      <x:c r="AN3351" s="222"/>
      <x:c r="AO3351" s="222"/>
    </x:row>
    <x:row r="3352" spans="1:57" x14ac:dyDescent="0.3">
      <x:c r="J3352" s="23"/>
      <x:c r="Q3352" s="23"/>
      <x:c r="R3352" s="23"/>
      <x:c r="T3352" s="226"/>
      <x:c r="U3352" s="226"/>
      <x:c r="V3352" s="226"/>
      <x:c r="W3352" s="226"/>
      <x:c r="X3352" s="226"/>
      <x:c r="Y3352" s="226"/>
      <x:c r="Z3352" s="226"/>
      <x:c r="AA3352" s="226"/>
      <x:c r="AC3352" s="226"/>
      <x:c r="AE3352" s="222"/>
      <x:c r="AF3352" s="226"/>
      <x:c r="AH3352" s="222"/>
      <x:c r="AI3352" s="23"/>
      <x:c r="AJ3352" s="222"/>
      <x:c r="AK3352" s="222"/>
      <x:c r="AM3352" s="226"/>
      <x:c r="AN3352" s="222"/>
      <x:c r="AO3352" s="222"/>
    </x:row>
    <x:row r="3353" spans="1:57" x14ac:dyDescent="0.3">
      <x:c r="J3353" s="23"/>
      <x:c r="Q3353" s="23"/>
      <x:c r="R3353" s="23"/>
      <x:c r="T3353" s="226"/>
      <x:c r="U3353" s="226"/>
      <x:c r="V3353" s="226"/>
      <x:c r="W3353" s="226"/>
      <x:c r="X3353" s="226"/>
      <x:c r="Y3353" s="226"/>
      <x:c r="Z3353" s="226"/>
      <x:c r="AA3353" s="226"/>
      <x:c r="AC3353" s="226"/>
      <x:c r="AE3353" s="222"/>
      <x:c r="AF3353" s="226"/>
      <x:c r="AH3353" s="222"/>
      <x:c r="AI3353" s="23"/>
      <x:c r="AJ3353" s="222"/>
      <x:c r="AK3353" s="222"/>
      <x:c r="AM3353" s="226"/>
      <x:c r="AN3353" s="222"/>
      <x:c r="AO3353" s="222"/>
    </x:row>
    <x:row r="3354" spans="1:57" x14ac:dyDescent="0.3">
      <x:c r="J3354" s="23"/>
      <x:c r="Q3354" s="23"/>
      <x:c r="R3354" s="23"/>
      <x:c r="T3354" s="226"/>
      <x:c r="U3354" s="226"/>
      <x:c r="V3354" s="226"/>
      <x:c r="W3354" s="226"/>
      <x:c r="X3354" s="226"/>
      <x:c r="Y3354" s="226"/>
      <x:c r="Z3354" s="226"/>
      <x:c r="AA3354" s="226"/>
      <x:c r="AC3354" s="226"/>
      <x:c r="AE3354" s="222"/>
      <x:c r="AF3354" s="226"/>
      <x:c r="AH3354" s="222"/>
      <x:c r="AI3354" s="23"/>
      <x:c r="AJ3354" s="222"/>
      <x:c r="AK3354" s="222"/>
      <x:c r="AM3354" s="226"/>
      <x:c r="AN3354" s="222"/>
      <x:c r="AO3354" s="222"/>
    </x:row>
    <x:row r="3355" spans="1:57" x14ac:dyDescent="0.3">
      <x:c r="J3355" s="23"/>
      <x:c r="Q3355" s="23"/>
      <x:c r="R3355" s="23"/>
      <x:c r="T3355" s="226"/>
      <x:c r="U3355" s="226"/>
      <x:c r="V3355" s="226"/>
      <x:c r="W3355" s="226"/>
      <x:c r="X3355" s="226"/>
      <x:c r="Y3355" s="226"/>
      <x:c r="Z3355" s="226"/>
      <x:c r="AA3355" s="226"/>
      <x:c r="AC3355" s="226"/>
      <x:c r="AE3355" s="226"/>
      <x:c r="AF3355" s="226"/>
      <x:c r="AH3355" s="222"/>
      <x:c r="AI3355" s="23"/>
      <x:c r="AJ3355" s="222"/>
      <x:c r="AK3355" s="222"/>
      <x:c r="AM3355" s="226"/>
      <x:c r="AN3355" s="222"/>
      <x:c r="AO3355" s="222"/>
    </x:row>
    <x:row r="3356" spans="1:57" x14ac:dyDescent="0.3">
      <x:c r="J3356" s="23"/>
      <x:c r="M3356" s="226"/>
      <x:c r="Q3356" s="23"/>
      <x:c r="R3356" s="23"/>
      <x:c r="T3356" s="226"/>
      <x:c r="U3356" s="226"/>
      <x:c r="V3356" s="226"/>
      <x:c r="W3356" s="226"/>
      <x:c r="X3356" s="226"/>
      <x:c r="Y3356" s="226"/>
      <x:c r="Z3356" s="226"/>
      <x:c r="AA3356" s="226"/>
      <x:c r="AC3356" s="226"/>
      <x:c r="AE3356" s="222"/>
      <x:c r="AF3356" s="226"/>
      <x:c r="AH3356" s="222"/>
      <x:c r="AI3356" s="23"/>
      <x:c r="AJ3356" s="222"/>
      <x:c r="AK3356" s="222"/>
      <x:c r="AM3356" s="226"/>
      <x:c r="AN3356" s="222"/>
      <x:c r="AO3356" s="222"/>
    </x:row>
    <x:row r="3357" spans="1:57" x14ac:dyDescent="0.3">
      <x:c r="J3357" s="23"/>
      <x:c r="Q3357" s="23"/>
      <x:c r="R3357" s="23"/>
      <x:c r="T3357" s="226"/>
      <x:c r="U3357" s="226"/>
      <x:c r="V3357" s="226"/>
      <x:c r="W3357" s="226"/>
      <x:c r="X3357" s="226"/>
      <x:c r="Y3357" s="226"/>
      <x:c r="Z3357" s="226"/>
      <x:c r="AA3357" s="226"/>
      <x:c r="AC3357" s="226"/>
      <x:c r="AE3357" s="222"/>
      <x:c r="AF3357" s="226"/>
      <x:c r="AH3357" s="222"/>
      <x:c r="AI3357" s="23"/>
      <x:c r="AJ3357" s="222"/>
      <x:c r="AK3357" s="222"/>
      <x:c r="AM3357" s="226"/>
      <x:c r="AN3357" s="222"/>
      <x:c r="AO3357" s="222"/>
    </x:row>
    <x:row r="3358" spans="1:57" x14ac:dyDescent="0.3">
      <x:c r="J3358" s="23"/>
      <x:c r="Q3358" s="23"/>
      <x:c r="R3358" s="23"/>
      <x:c r="T3358" s="226"/>
      <x:c r="U3358" s="226"/>
      <x:c r="V3358" s="226"/>
      <x:c r="W3358" s="226"/>
      <x:c r="X3358" s="226"/>
      <x:c r="Y3358" s="226"/>
      <x:c r="Z3358" s="226"/>
      <x:c r="AA3358" s="226"/>
      <x:c r="AC3358" s="226"/>
      <x:c r="AE3358" s="222"/>
      <x:c r="AF3358" s="226"/>
      <x:c r="AH3358" s="222"/>
      <x:c r="AI3358" s="23"/>
      <x:c r="AJ3358" s="222"/>
      <x:c r="AK3358" s="222"/>
      <x:c r="AM3358" s="226"/>
      <x:c r="AN3358" s="222"/>
      <x:c r="AO3358" s="222"/>
    </x:row>
    <x:row r="3359" spans="1:57" x14ac:dyDescent="0.3">
      <x:c r="J3359" s="23"/>
      <x:c r="M3359" s="226"/>
      <x:c r="Q3359" s="23"/>
      <x:c r="R3359" s="23"/>
      <x:c r="T3359" s="226"/>
      <x:c r="U3359" s="226"/>
      <x:c r="V3359" s="226"/>
      <x:c r="W3359" s="226"/>
      <x:c r="X3359" s="226"/>
      <x:c r="Y3359" s="226"/>
      <x:c r="Z3359" s="226"/>
      <x:c r="AA3359" s="226"/>
      <x:c r="AC3359" s="226"/>
      <x:c r="AE3359" s="226"/>
      <x:c r="AF3359" s="226"/>
      <x:c r="AH3359" s="222"/>
      <x:c r="AI3359" s="23"/>
      <x:c r="AJ3359" s="222"/>
      <x:c r="AK3359" s="222"/>
      <x:c r="AM3359" s="226"/>
      <x:c r="AN3359" s="222"/>
      <x:c r="AO3359" s="222"/>
    </x:row>
    <x:row r="3360" spans="1:57" x14ac:dyDescent="0.3">
      <x:c r="J3360" s="23"/>
      <x:c r="M3360" s="226"/>
      <x:c r="Q3360" s="23"/>
      <x:c r="R3360" s="23"/>
      <x:c r="T3360" s="226"/>
      <x:c r="U3360" s="226"/>
      <x:c r="V3360" s="226"/>
      <x:c r="W3360" s="226"/>
      <x:c r="X3360" s="226"/>
      <x:c r="Y3360" s="226"/>
      <x:c r="Z3360" s="226"/>
      <x:c r="AA3360" s="226"/>
      <x:c r="AC3360" s="226"/>
      <x:c r="AE3360" s="222"/>
      <x:c r="AF3360" s="226"/>
      <x:c r="AH3360" s="222"/>
      <x:c r="AI3360" s="23"/>
      <x:c r="AJ3360" s="222"/>
      <x:c r="AK3360" s="222"/>
      <x:c r="AM3360" s="226"/>
      <x:c r="AN3360" s="222"/>
      <x:c r="AO3360" s="222"/>
    </x:row>
    <x:row r="3361" spans="1:57" x14ac:dyDescent="0.3">
      <x:c r="J3361" s="23"/>
      <x:c r="M3361" s="226"/>
      <x:c r="Q3361" s="23"/>
      <x:c r="R3361" s="23"/>
      <x:c r="T3361" s="226"/>
      <x:c r="U3361" s="226"/>
      <x:c r="V3361" s="226"/>
      <x:c r="W3361" s="226"/>
      <x:c r="X3361" s="226"/>
      <x:c r="Y3361" s="226"/>
      <x:c r="Z3361" s="226"/>
      <x:c r="AA3361" s="226"/>
      <x:c r="AC3361" s="226"/>
      <x:c r="AE3361" s="222"/>
      <x:c r="AF3361" s="226"/>
      <x:c r="AH3361" s="222"/>
      <x:c r="AI3361" s="23"/>
      <x:c r="AJ3361" s="222"/>
      <x:c r="AK3361" s="222"/>
      <x:c r="AM3361" s="226"/>
      <x:c r="AN3361" s="222"/>
      <x:c r="AO3361" s="222"/>
    </x:row>
    <x:row r="3362" spans="1:57" x14ac:dyDescent="0.3">
      <x:c r="J3362" s="23"/>
      <x:c r="M3362" s="226"/>
      <x:c r="Q3362" s="23"/>
      <x:c r="R3362" s="23"/>
      <x:c r="T3362" s="226"/>
      <x:c r="U3362" s="226"/>
      <x:c r="V3362" s="226"/>
      <x:c r="W3362" s="226"/>
      <x:c r="X3362" s="226"/>
      <x:c r="Y3362" s="226"/>
      <x:c r="Z3362" s="226"/>
      <x:c r="AA3362" s="226"/>
      <x:c r="AC3362" s="226"/>
      <x:c r="AE3362" s="222"/>
      <x:c r="AF3362" s="226"/>
      <x:c r="AH3362" s="222"/>
      <x:c r="AI3362" s="23"/>
      <x:c r="AJ3362" s="226"/>
      <x:c r="AK3362" s="226"/>
      <x:c r="AM3362" s="226"/>
      <x:c r="AN3362" s="226"/>
      <x:c r="AO3362" s="226"/>
    </x:row>
    <x:row r="3363" spans="1:57" x14ac:dyDescent="0.3">
      <x:c r="J3363" s="23"/>
      <x:c r="M3363" s="226"/>
      <x:c r="Q3363" s="23"/>
      <x:c r="R3363" s="23"/>
      <x:c r="T3363" s="226"/>
      <x:c r="U3363" s="226"/>
      <x:c r="V3363" s="226"/>
      <x:c r="W3363" s="226"/>
      <x:c r="X3363" s="226"/>
      <x:c r="Y3363" s="226"/>
      <x:c r="Z3363" s="226"/>
      <x:c r="AA3363" s="226"/>
      <x:c r="AC3363" s="226"/>
      <x:c r="AE3363" s="226"/>
      <x:c r="AF3363" s="226"/>
      <x:c r="AH3363" s="222"/>
      <x:c r="AI3363" s="23"/>
      <x:c r="AJ3363" s="222"/>
      <x:c r="AK3363" s="222"/>
      <x:c r="AM3363" s="226"/>
      <x:c r="AN3363" s="222"/>
      <x:c r="AO3363" s="222"/>
    </x:row>
    <x:row r="3364" spans="1:57" x14ac:dyDescent="0.3">
      <x:c r="J3364" s="23"/>
      <x:c r="Q3364" s="23"/>
      <x:c r="R3364" s="23"/>
      <x:c r="T3364" s="226"/>
      <x:c r="U3364" s="226"/>
      <x:c r="V3364" s="226"/>
      <x:c r="W3364" s="226"/>
      <x:c r="X3364" s="226"/>
      <x:c r="Y3364" s="226"/>
      <x:c r="Z3364" s="226"/>
      <x:c r="AA3364" s="226"/>
      <x:c r="AC3364" s="226"/>
      <x:c r="AE3364" s="222"/>
      <x:c r="AF3364" s="226"/>
      <x:c r="AH3364" s="222"/>
      <x:c r="AI3364" s="23"/>
      <x:c r="AJ3364" s="222"/>
      <x:c r="AK3364" s="222"/>
      <x:c r="AM3364" s="226"/>
      <x:c r="AN3364" s="222"/>
      <x:c r="AO3364" s="222"/>
    </x:row>
    <x:row r="3365" spans="1:57" x14ac:dyDescent="0.3">
      <x:c r="J3365" s="23"/>
      <x:c r="M3365" s="226"/>
      <x:c r="Q3365" s="23"/>
      <x:c r="R3365" s="23"/>
      <x:c r="T3365" s="226"/>
      <x:c r="U3365" s="226"/>
      <x:c r="V3365" s="226"/>
      <x:c r="W3365" s="226"/>
      <x:c r="X3365" s="226"/>
      <x:c r="Y3365" s="226"/>
      <x:c r="Z3365" s="226"/>
      <x:c r="AA3365" s="226"/>
      <x:c r="AC3365" s="226"/>
      <x:c r="AE3365" s="222"/>
      <x:c r="AF3365" s="226"/>
      <x:c r="AH3365" s="222"/>
      <x:c r="AI3365" s="23"/>
      <x:c r="AJ3365" s="222"/>
      <x:c r="AK3365" s="222"/>
      <x:c r="AM3365" s="226"/>
      <x:c r="AN3365" s="222"/>
      <x:c r="AO3365" s="222"/>
    </x:row>
    <x:row r="3366" spans="1:57" x14ac:dyDescent="0.3">
      <x:c r="J3366" s="23"/>
      <x:c r="Q3366" s="23"/>
      <x:c r="R3366" s="23"/>
      <x:c r="T3366" s="226"/>
      <x:c r="U3366" s="226"/>
      <x:c r="V3366" s="226"/>
      <x:c r="W3366" s="226"/>
      <x:c r="X3366" s="226"/>
      <x:c r="Y3366" s="226"/>
      <x:c r="Z3366" s="226"/>
      <x:c r="AA3366" s="226"/>
      <x:c r="AC3366" s="226"/>
      <x:c r="AE3366" s="222"/>
      <x:c r="AF3366" s="226"/>
      <x:c r="AH3366" s="222"/>
      <x:c r="AI3366" s="23"/>
      <x:c r="AJ3366" s="222"/>
      <x:c r="AK3366" s="222"/>
      <x:c r="AM3366" s="226"/>
      <x:c r="AN3366" s="222"/>
      <x:c r="AO3366" s="222"/>
    </x:row>
    <x:row r="3367" spans="1:57" x14ac:dyDescent="0.3">
      <x:c r="J3367" s="23"/>
      <x:c r="M3367" s="226"/>
      <x:c r="Q3367" s="23"/>
      <x:c r="R3367" s="23"/>
      <x:c r="T3367" s="226"/>
      <x:c r="U3367" s="226"/>
      <x:c r="V3367" s="226"/>
      <x:c r="W3367" s="226"/>
      <x:c r="X3367" s="226"/>
      <x:c r="Y3367" s="226"/>
      <x:c r="Z3367" s="226"/>
      <x:c r="AA3367" s="226"/>
      <x:c r="AC3367" s="226"/>
      <x:c r="AE3367" s="222"/>
      <x:c r="AF3367" s="226"/>
      <x:c r="AH3367" s="222"/>
      <x:c r="AI3367" s="23"/>
      <x:c r="AJ3367" s="222"/>
      <x:c r="AK3367" s="222"/>
      <x:c r="AM3367" s="226"/>
      <x:c r="AN3367" s="222"/>
      <x:c r="AO3367" s="222"/>
    </x:row>
    <x:row r="3368" spans="1:57" x14ac:dyDescent="0.3">
      <x:c r="J3368" s="23"/>
      <x:c r="Q3368" s="23"/>
      <x:c r="R3368" s="23"/>
      <x:c r="T3368" s="226"/>
      <x:c r="U3368" s="226"/>
      <x:c r="V3368" s="226"/>
      <x:c r="W3368" s="226"/>
      <x:c r="X3368" s="226"/>
      <x:c r="Y3368" s="226"/>
      <x:c r="Z3368" s="226"/>
      <x:c r="AA3368" s="226"/>
      <x:c r="AC3368" s="226"/>
      <x:c r="AE3368" s="226"/>
      <x:c r="AF3368" s="226"/>
      <x:c r="AH3368" s="222"/>
      <x:c r="AI3368" s="23"/>
      <x:c r="AJ3368" s="222"/>
      <x:c r="AK3368" s="222"/>
      <x:c r="AM3368" s="226"/>
      <x:c r="AN3368" s="222"/>
      <x:c r="AO3368" s="222"/>
    </x:row>
    <x:row r="3369" spans="1:57" x14ac:dyDescent="0.3">
      <x:c r="J3369" s="23"/>
      <x:c r="M3369" s="226"/>
      <x:c r="Q3369" s="23"/>
      <x:c r="R3369" s="23"/>
      <x:c r="T3369" s="226"/>
      <x:c r="U3369" s="226"/>
      <x:c r="V3369" s="226"/>
      <x:c r="W3369" s="226"/>
      <x:c r="X3369" s="226"/>
      <x:c r="Y3369" s="226"/>
      <x:c r="Z3369" s="226"/>
      <x:c r="AA3369" s="226"/>
      <x:c r="AC3369" s="226"/>
      <x:c r="AE3369" s="222"/>
      <x:c r="AF3369" s="226"/>
      <x:c r="AH3369" s="222"/>
      <x:c r="AI3369" s="23"/>
      <x:c r="AJ3369" s="222"/>
      <x:c r="AK3369" s="222"/>
      <x:c r="AM3369" s="226"/>
      <x:c r="AN3369" s="222"/>
      <x:c r="AO3369" s="222"/>
    </x:row>
    <x:row r="3370" spans="1:57" x14ac:dyDescent="0.3">
      <x:c r="J3370" s="23"/>
      <x:c r="M3370" s="226"/>
      <x:c r="Q3370" s="23"/>
      <x:c r="R3370" s="23"/>
      <x:c r="T3370" s="226"/>
      <x:c r="U3370" s="226"/>
      <x:c r="V3370" s="226"/>
      <x:c r="W3370" s="226"/>
      <x:c r="X3370" s="226"/>
      <x:c r="Y3370" s="226"/>
      <x:c r="Z3370" s="226"/>
      <x:c r="AA3370" s="226"/>
      <x:c r="AC3370" s="226"/>
      <x:c r="AE3370" s="222"/>
      <x:c r="AF3370" s="226"/>
      <x:c r="AH3370" s="222"/>
      <x:c r="AI3370" s="23"/>
      <x:c r="AJ3370" s="222"/>
      <x:c r="AK3370" s="222"/>
      <x:c r="AM3370" s="226"/>
      <x:c r="AN3370" s="222"/>
      <x:c r="AO3370" s="222"/>
    </x:row>
    <x:row r="3371" spans="1:57" x14ac:dyDescent="0.3">
      <x:c r="J3371" s="23"/>
      <x:c r="M3371" s="226"/>
      <x:c r="Q3371" s="23"/>
      <x:c r="R3371" s="23"/>
      <x:c r="T3371" s="226"/>
      <x:c r="U3371" s="226"/>
      <x:c r="V3371" s="226"/>
      <x:c r="W3371" s="226"/>
      <x:c r="X3371" s="226"/>
      <x:c r="Y3371" s="226"/>
      <x:c r="Z3371" s="226"/>
      <x:c r="AA3371" s="226"/>
      <x:c r="AC3371" s="226"/>
      <x:c r="AE3371" s="222"/>
      <x:c r="AF3371" s="226"/>
      <x:c r="AH3371" s="222"/>
      <x:c r="AI3371" s="23"/>
      <x:c r="AJ3371" s="222"/>
      <x:c r="AK3371" s="222"/>
      <x:c r="AM3371" s="226"/>
      <x:c r="AN3371" s="222"/>
      <x:c r="AO3371" s="222"/>
    </x:row>
    <x:row r="3372" spans="1:57" x14ac:dyDescent="0.3">
      <x:c r="J3372" s="23"/>
      <x:c r="M3372" s="226"/>
      <x:c r="Q3372" s="23"/>
      <x:c r="R3372" s="23"/>
      <x:c r="T3372" s="226"/>
      <x:c r="U3372" s="226"/>
      <x:c r="V3372" s="226"/>
      <x:c r="W3372" s="226"/>
      <x:c r="X3372" s="226"/>
      <x:c r="Y3372" s="226"/>
      <x:c r="Z3372" s="226"/>
      <x:c r="AA3372" s="226"/>
      <x:c r="AC3372" s="226"/>
      <x:c r="AE3372" s="222"/>
      <x:c r="AF3372" s="226"/>
      <x:c r="AH3372" s="222"/>
      <x:c r="AI3372" s="23"/>
      <x:c r="AJ3372" s="222"/>
      <x:c r="AK3372" s="222"/>
      <x:c r="AM3372" s="226"/>
      <x:c r="AN3372" s="222"/>
      <x:c r="AO3372" s="222"/>
    </x:row>
    <x:row r="3373" spans="1:57" x14ac:dyDescent="0.3">
      <x:c r="J3373" s="23"/>
      <x:c r="M3373" s="226"/>
      <x:c r="Q3373" s="23"/>
      <x:c r="R3373" s="23"/>
      <x:c r="T3373" s="226"/>
      <x:c r="U3373" s="226"/>
      <x:c r="V3373" s="226"/>
      <x:c r="W3373" s="226"/>
      <x:c r="X3373" s="226"/>
      <x:c r="Y3373" s="226"/>
      <x:c r="Z3373" s="226"/>
      <x:c r="AA3373" s="226"/>
      <x:c r="AC3373" s="226"/>
      <x:c r="AE3373" s="226"/>
      <x:c r="AF3373" s="226"/>
      <x:c r="AH3373" s="222"/>
      <x:c r="AI3373" s="23"/>
      <x:c r="AJ3373" s="222"/>
      <x:c r="AK3373" s="222"/>
      <x:c r="AM3373" s="226"/>
      <x:c r="AN3373" s="222"/>
      <x:c r="AO3373" s="222"/>
    </x:row>
    <x:row r="3374" spans="1:57" x14ac:dyDescent="0.3">
      <x:c r="J3374" s="23"/>
      <x:c r="M3374" s="226"/>
      <x:c r="Q3374" s="23"/>
      <x:c r="R3374" s="23"/>
      <x:c r="T3374" s="226"/>
      <x:c r="U3374" s="226"/>
      <x:c r="V3374" s="226"/>
      <x:c r="W3374" s="226"/>
      <x:c r="X3374" s="226"/>
      <x:c r="Y3374" s="226"/>
      <x:c r="Z3374" s="226"/>
      <x:c r="AA3374" s="226"/>
      <x:c r="AC3374" s="226"/>
      <x:c r="AE3374" s="222"/>
      <x:c r="AF3374" s="226"/>
      <x:c r="AH3374" s="222"/>
      <x:c r="AI3374" s="23"/>
      <x:c r="AJ3374" s="222"/>
      <x:c r="AK3374" s="222"/>
      <x:c r="AM3374" s="226"/>
      <x:c r="AN3374" s="222"/>
      <x:c r="AO3374" s="222"/>
    </x:row>
    <x:row r="3375" spans="1:57" x14ac:dyDescent="0.3">
      <x:c r="J3375" s="23"/>
      <x:c r="Q3375" s="23"/>
      <x:c r="R3375" s="23"/>
      <x:c r="T3375" s="226"/>
      <x:c r="U3375" s="226"/>
      <x:c r="V3375" s="226"/>
      <x:c r="W3375" s="226"/>
      <x:c r="X3375" s="226"/>
      <x:c r="Y3375" s="226"/>
      <x:c r="Z3375" s="226"/>
      <x:c r="AA3375" s="226"/>
      <x:c r="AC3375" s="226"/>
      <x:c r="AE3375" s="222"/>
      <x:c r="AF3375" s="226"/>
      <x:c r="AH3375" s="222"/>
      <x:c r="AI3375" s="23"/>
      <x:c r="AJ3375" s="222"/>
      <x:c r="AK3375" s="222"/>
      <x:c r="AM3375" s="226"/>
      <x:c r="AN3375" s="222"/>
      <x:c r="AO3375" s="222"/>
    </x:row>
    <x:row r="3376" spans="1:57" x14ac:dyDescent="0.3">
      <x:c r="J3376" s="23"/>
      <x:c r="Q3376" s="23"/>
      <x:c r="R3376" s="23"/>
      <x:c r="T3376" s="226"/>
      <x:c r="U3376" s="226"/>
      <x:c r="V3376" s="226"/>
      <x:c r="W3376" s="226"/>
      <x:c r="X3376" s="226"/>
      <x:c r="Y3376" s="226"/>
      <x:c r="Z3376" s="226"/>
      <x:c r="AA3376" s="226"/>
      <x:c r="AC3376" s="226"/>
      <x:c r="AE3376" s="222"/>
      <x:c r="AF3376" s="226"/>
      <x:c r="AH3376" s="222"/>
      <x:c r="AI3376" s="23"/>
      <x:c r="AJ3376" s="222"/>
      <x:c r="AK3376" s="222"/>
      <x:c r="AM3376" s="226"/>
      <x:c r="AN3376" s="222"/>
      <x:c r="AO3376" s="222"/>
    </x:row>
    <x:row r="3377" spans="1:57" x14ac:dyDescent="0.3">
      <x:c r="J3377" s="23"/>
      <x:c r="M3377" s="226"/>
      <x:c r="Q3377" s="23"/>
      <x:c r="R3377" s="23"/>
      <x:c r="T3377" s="226"/>
      <x:c r="U3377" s="226"/>
      <x:c r="V3377" s="226"/>
      <x:c r="W3377" s="226"/>
      <x:c r="X3377" s="226"/>
      <x:c r="Y3377" s="226"/>
      <x:c r="Z3377" s="226"/>
      <x:c r="AA3377" s="226"/>
      <x:c r="AC3377" s="226"/>
      <x:c r="AE3377" s="222"/>
      <x:c r="AF3377" s="226"/>
      <x:c r="AH3377" s="226"/>
      <x:c r="AI3377" s="23"/>
      <x:c r="AJ3377" s="226"/>
      <x:c r="AK3377" s="226"/>
      <x:c r="AM3377" s="226"/>
      <x:c r="AN3377" s="226"/>
      <x:c r="AO3377" s="226"/>
    </x:row>
    <x:row r="3378" spans="1:57" x14ac:dyDescent="0.3">
      <x:c r="J3378" s="23"/>
      <x:c r="M3378" s="226"/>
      <x:c r="Q3378" s="23"/>
      <x:c r="R3378" s="23"/>
      <x:c r="T3378" s="226"/>
      <x:c r="U3378" s="226"/>
      <x:c r="V3378" s="226"/>
      <x:c r="W3378" s="226"/>
      <x:c r="X3378" s="226"/>
      <x:c r="Y3378" s="226"/>
      <x:c r="Z3378" s="226"/>
      <x:c r="AA3378" s="226"/>
      <x:c r="AC3378" s="226"/>
      <x:c r="AE3378" s="222"/>
      <x:c r="AF3378" s="226"/>
      <x:c r="AH3378" s="222"/>
      <x:c r="AI3378" s="23"/>
      <x:c r="AJ3378" s="222"/>
      <x:c r="AK3378" s="222"/>
      <x:c r="AM3378" s="226"/>
      <x:c r="AN3378" s="222"/>
      <x:c r="AO3378" s="222"/>
    </x:row>
    <x:row r="3379" spans="1:57" x14ac:dyDescent="0.3">
      <x:c r="J3379" s="23"/>
      <x:c r="Q3379" s="23"/>
      <x:c r="R3379" s="23"/>
      <x:c r="T3379" s="226"/>
      <x:c r="U3379" s="226"/>
      <x:c r="V3379" s="226"/>
      <x:c r="W3379" s="226"/>
      <x:c r="X3379" s="226"/>
      <x:c r="Y3379" s="226"/>
      <x:c r="Z3379" s="226"/>
      <x:c r="AA3379" s="226"/>
      <x:c r="AC3379" s="226"/>
      <x:c r="AE3379" s="222"/>
      <x:c r="AF3379" s="226"/>
      <x:c r="AH3379" s="222"/>
      <x:c r="AI3379" s="23"/>
      <x:c r="AJ3379" s="222"/>
      <x:c r="AK3379" s="222"/>
      <x:c r="AM3379" s="226"/>
      <x:c r="AN3379" s="222"/>
      <x:c r="AO3379" s="222"/>
    </x:row>
    <x:row r="3380" spans="1:57" x14ac:dyDescent="0.3">
      <x:c r="J3380" s="23"/>
      <x:c r="Q3380" s="23"/>
      <x:c r="R3380" s="23"/>
      <x:c r="T3380" s="226"/>
      <x:c r="U3380" s="226"/>
      <x:c r="V3380" s="226"/>
      <x:c r="W3380" s="226"/>
      <x:c r="X3380" s="226"/>
      <x:c r="Y3380" s="226"/>
      <x:c r="Z3380" s="226"/>
      <x:c r="AA3380" s="226"/>
      <x:c r="AC3380" s="226"/>
      <x:c r="AE3380" s="226"/>
      <x:c r="AF3380" s="226"/>
      <x:c r="AH3380" s="222"/>
      <x:c r="AI3380" s="23"/>
      <x:c r="AJ3380" s="222"/>
      <x:c r="AK3380" s="222"/>
      <x:c r="AM3380" s="226"/>
      <x:c r="AN3380" s="222"/>
      <x:c r="AO3380" s="222"/>
    </x:row>
    <x:row r="3381" spans="1:57" x14ac:dyDescent="0.3">
      <x:c r="J3381" s="23"/>
      <x:c r="M3381" s="226"/>
      <x:c r="Q3381" s="23"/>
      <x:c r="R3381" s="23"/>
      <x:c r="T3381" s="226"/>
      <x:c r="U3381" s="226"/>
      <x:c r="V3381" s="226"/>
      <x:c r="W3381" s="226"/>
      <x:c r="X3381" s="226"/>
      <x:c r="Y3381" s="226"/>
      <x:c r="Z3381" s="226"/>
      <x:c r="AA3381" s="226"/>
      <x:c r="AC3381" s="226"/>
      <x:c r="AE3381" s="226"/>
      <x:c r="AF3381" s="226"/>
      <x:c r="AH3381" s="226"/>
      <x:c r="AI3381" s="23"/>
      <x:c r="AJ3381" s="226"/>
      <x:c r="AK3381" s="226"/>
      <x:c r="AM3381" s="226"/>
      <x:c r="AN3381" s="226"/>
      <x:c r="AO3381" s="226"/>
    </x:row>
    <x:row r="3382" spans="1:57" x14ac:dyDescent="0.3">
      <x:c r="J3382" s="23"/>
      <x:c r="M3382" s="226"/>
      <x:c r="Q3382" s="23"/>
      <x:c r="R3382" s="23"/>
      <x:c r="T3382" s="226"/>
      <x:c r="U3382" s="226"/>
      <x:c r="V3382" s="226"/>
      <x:c r="W3382" s="226"/>
      <x:c r="X3382" s="226"/>
      <x:c r="Y3382" s="226"/>
      <x:c r="Z3382" s="226"/>
      <x:c r="AA3382" s="226"/>
      <x:c r="AC3382" s="226"/>
      <x:c r="AE3382" s="222"/>
      <x:c r="AF3382" s="226"/>
      <x:c r="AH3382" s="222"/>
      <x:c r="AI3382" s="23"/>
      <x:c r="AJ3382" s="222"/>
      <x:c r="AK3382" s="222"/>
      <x:c r="AM3382" s="226"/>
      <x:c r="AN3382" s="222"/>
      <x:c r="AO3382" s="222"/>
    </x:row>
    <x:row r="3383" spans="1:57" x14ac:dyDescent="0.3">
      <x:c r="J3383" s="23"/>
      <x:c r="Q3383" s="23"/>
      <x:c r="R3383" s="23"/>
      <x:c r="T3383" s="226"/>
      <x:c r="U3383" s="226"/>
      <x:c r="V3383" s="226"/>
      <x:c r="W3383" s="226"/>
      <x:c r="X3383" s="226"/>
      <x:c r="Y3383" s="226"/>
      <x:c r="Z3383" s="226"/>
      <x:c r="AA3383" s="226"/>
      <x:c r="AC3383" s="226"/>
      <x:c r="AE3383" s="222"/>
      <x:c r="AF3383" s="226"/>
      <x:c r="AH3383" s="222"/>
      <x:c r="AI3383" s="23"/>
      <x:c r="AJ3383" s="222"/>
      <x:c r="AK3383" s="222"/>
      <x:c r="AM3383" s="226"/>
      <x:c r="AN3383" s="222"/>
      <x:c r="AO3383" s="222"/>
    </x:row>
    <x:row r="3384" spans="1:57" x14ac:dyDescent="0.3">
      <x:c r="J3384" s="23"/>
      <x:c r="Q3384" s="23"/>
      <x:c r="R3384" s="23"/>
      <x:c r="T3384" s="226"/>
      <x:c r="U3384" s="226"/>
      <x:c r="V3384" s="226"/>
      <x:c r="W3384" s="226"/>
      <x:c r="X3384" s="226"/>
      <x:c r="Y3384" s="226"/>
      <x:c r="Z3384" s="226"/>
      <x:c r="AA3384" s="226"/>
      <x:c r="AC3384" s="226"/>
      <x:c r="AE3384" s="222"/>
      <x:c r="AF3384" s="226"/>
      <x:c r="AH3384" s="222"/>
      <x:c r="AI3384" s="23"/>
      <x:c r="AJ3384" s="222"/>
      <x:c r="AK3384" s="222"/>
      <x:c r="AM3384" s="226"/>
      <x:c r="AN3384" s="222"/>
      <x:c r="AO3384" s="222"/>
    </x:row>
    <x:row r="3385" spans="1:57" x14ac:dyDescent="0.3">
      <x:c r="C3385" s="226"/>
      <x:c r="J3385" s="23"/>
      <x:c r="Q3385" s="23"/>
      <x:c r="R3385" s="23"/>
      <x:c r="Z3385" s="222"/>
      <x:c r="AA3385" s="222"/>
      <x:c r="AC3385" s="222"/>
      <x:c r="AI3385" s="23"/>
      <x:c r="AJ3385" s="222"/>
      <x:c r="AK3385" s="222"/>
      <x:c r="AM3385" s="226"/>
      <x:c r="AN3385" s="222"/>
      <x:c r="AO3385" s="222"/>
    </x:row>
    <x:row r="3386" spans="1:57" x14ac:dyDescent="0.3">
      <x:c r="J3386" s="23"/>
      <x:c r="Q3386" s="23"/>
      <x:c r="R3386" s="23"/>
      <x:c r="T3386" s="226"/>
      <x:c r="U3386" s="226"/>
      <x:c r="V3386" s="226"/>
      <x:c r="W3386" s="226"/>
      <x:c r="X3386" s="226"/>
      <x:c r="Y3386" s="226"/>
      <x:c r="Z3386" s="226"/>
      <x:c r="AA3386" s="226"/>
      <x:c r="AC3386" s="226"/>
      <x:c r="AE3386" s="226"/>
      <x:c r="AF3386" s="226"/>
      <x:c r="AH3386" s="222"/>
      <x:c r="AI3386" s="23"/>
      <x:c r="AJ3386" s="222"/>
      <x:c r="AK3386" s="222"/>
      <x:c r="AM3386" s="226"/>
      <x:c r="AN3386" s="222"/>
      <x:c r="AO3386" s="222"/>
    </x:row>
    <x:row r="3387" spans="1:57" x14ac:dyDescent="0.3">
      <x:c r="J3387" s="23"/>
      <x:c r="Q3387" s="23"/>
      <x:c r="R3387" s="23"/>
      <x:c r="T3387" s="226"/>
      <x:c r="U3387" s="226"/>
      <x:c r="V3387" s="226"/>
      <x:c r="W3387" s="226"/>
      <x:c r="X3387" s="226"/>
      <x:c r="Y3387" s="226"/>
      <x:c r="Z3387" s="226"/>
      <x:c r="AA3387" s="226"/>
      <x:c r="AC3387" s="226"/>
      <x:c r="AE3387" s="226"/>
      <x:c r="AF3387" s="226"/>
      <x:c r="AH3387" s="222"/>
      <x:c r="AI3387" s="23"/>
      <x:c r="AJ3387" s="222"/>
      <x:c r="AK3387" s="222"/>
      <x:c r="AM3387" s="226"/>
      <x:c r="AN3387" s="222"/>
      <x:c r="AO3387" s="222"/>
    </x:row>
    <x:row r="3388" spans="1:57" x14ac:dyDescent="0.3">
      <x:c r="J3388" s="23"/>
      <x:c r="Q3388" s="23"/>
      <x:c r="R3388" s="23"/>
      <x:c r="T3388" s="226"/>
      <x:c r="U3388" s="226"/>
      <x:c r="V3388" s="226"/>
      <x:c r="W3388" s="226"/>
      <x:c r="X3388" s="226"/>
      <x:c r="Y3388" s="226"/>
      <x:c r="Z3388" s="226"/>
      <x:c r="AA3388" s="226"/>
      <x:c r="AC3388" s="226"/>
      <x:c r="AE3388" s="226"/>
      <x:c r="AF3388" s="226"/>
      <x:c r="AH3388" s="222"/>
      <x:c r="AI3388" s="23"/>
      <x:c r="AJ3388" s="222"/>
      <x:c r="AK3388" s="222"/>
      <x:c r="AM3388" s="226"/>
      <x:c r="AN3388" s="222"/>
      <x:c r="AO3388" s="222"/>
    </x:row>
    <x:row r="3389" spans="1:57" x14ac:dyDescent="0.3">
      <x:c r="J3389" s="23"/>
      <x:c r="Q3389" s="23"/>
      <x:c r="R3389" s="23"/>
      <x:c r="T3389" s="226"/>
      <x:c r="U3389" s="226"/>
      <x:c r="V3389" s="226"/>
      <x:c r="W3389" s="226"/>
      <x:c r="X3389" s="226"/>
      <x:c r="Y3389" s="226"/>
      <x:c r="Z3389" s="226"/>
      <x:c r="AA3389" s="226"/>
      <x:c r="AC3389" s="226"/>
      <x:c r="AE3389" s="226"/>
      <x:c r="AF3389" s="226"/>
      <x:c r="AH3389" s="222"/>
      <x:c r="AI3389" s="23"/>
      <x:c r="AJ3389" s="222"/>
      <x:c r="AK3389" s="222"/>
      <x:c r="AM3389" s="226"/>
      <x:c r="AN3389" s="222"/>
      <x:c r="AO3389" s="222"/>
    </x:row>
    <x:row r="3390" spans="1:57" x14ac:dyDescent="0.3">
      <x:c r="J3390" s="23"/>
      <x:c r="Q3390" s="23"/>
      <x:c r="R3390" s="23"/>
      <x:c r="T3390" s="226"/>
      <x:c r="U3390" s="226"/>
      <x:c r="V3390" s="226"/>
      <x:c r="W3390" s="226"/>
      <x:c r="X3390" s="226"/>
      <x:c r="Y3390" s="226"/>
      <x:c r="Z3390" s="226"/>
      <x:c r="AA3390" s="226"/>
      <x:c r="AC3390" s="226"/>
      <x:c r="AE3390" s="226"/>
      <x:c r="AF3390" s="226"/>
      <x:c r="AH3390" s="222"/>
      <x:c r="AI3390" s="23"/>
      <x:c r="AJ3390" s="222"/>
      <x:c r="AK3390" s="222"/>
      <x:c r="AM3390" s="226"/>
      <x:c r="AN3390" s="222"/>
      <x:c r="AO3390" s="222"/>
    </x:row>
    <x:row r="3391" spans="1:57" x14ac:dyDescent="0.3">
      <x:c r="J3391" s="23"/>
      <x:c r="Q3391" s="23"/>
      <x:c r="R3391" s="23"/>
      <x:c r="T3391" s="226"/>
      <x:c r="U3391" s="226"/>
      <x:c r="V3391" s="226"/>
      <x:c r="W3391" s="226"/>
      <x:c r="X3391" s="226"/>
      <x:c r="Y3391" s="226"/>
      <x:c r="Z3391" s="226"/>
      <x:c r="AA3391" s="226"/>
      <x:c r="AC3391" s="226"/>
      <x:c r="AE3391" s="226"/>
      <x:c r="AF3391" s="226"/>
      <x:c r="AH3391" s="222"/>
      <x:c r="AI3391" s="23"/>
      <x:c r="AJ3391" s="222"/>
      <x:c r="AK3391" s="222"/>
      <x:c r="AM3391" s="226"/>
      <x:c r="AN3391" s="222"/>
      <x:c r="AO3391" s="222"/>
    </x:row>
    <x:row r="3392" spans="1:57" x14ac:dyDescent="0.3">
      <x:c r="J3392" s="23"/>
      <x:c r="Q3392" s="23"/>
      <x:c r="R3392" s="23"/>
      <x:c r="T3392" s="226"/>
      <x:c r="U3392" s="226"/>
      <x:c r="V3392" s="226"/>
      <x:c r="W3392" s="226"/>
      <x:c r="X3392" s="226"/>
      <x:c r="Y3392" s="226"/>
      <x:c r="Z3392" s="226"/>
      <x:c r="AA3392" s="226"/>
      <x:c r="AC3392" s="226"/>
      <x:c r="AE3392" s="226"/>
      <x:c r="AF3392" s="226"/>
      <x:c r="AH3392" s="222"/>
      <x:c r="AI3392" s="23"/>
      <x:c r="AJ3392" s="222"/>
      <x:c r="AK3392" s="222"/>
      <x:c r="AM3392" s="226"/>
      <x:c r="AN3392" s="222"/>
      <x:c r="AO3392" s="222"/>
    </x:row>
    <x:row r="3393" spans="1:57" x14ac:dyDescent="0.3">
      <x:c r="J3393" s="23"/>
      <x:c r="Q3393" s="23"/>
      <x:c r="R3393" s="23"/>
      <x:c r="T3393" s="226"/>
      <x:c r="U3393" s="226"/>
      <x:c r="V3393" s="226"/>
      <x:c r="W3393" s="226"/>
      <x:c r="X3393" s="226"/>
      <x:c r="Y3393" s="226"/>
      <x:c r="Z3393" s="222"/>
      <x:c r="AA3393" s="222"/>
      <x:c r="AC3393" s="222"/>
      <x:c r="AE3393" s="226"/>
      <x:c r="AF3393" s="226"/>
      <x:c r="AH3393" s="226"/>
      <x:c r="AI3393" s="23"/>
      <x:c r="AJ3393" s="222"/>
      <x:c r="AK3393" s="222"/>
      <x:c r="AM3393" s="226"/>
      <x:c r="AN3393" s="222"/>
      <x:c r="AO3393" s="222"/>
    </x:row>
    <x:row r="3394" spans="1:57" x14ac:dyDescent="0.3">
      <x:c r="C3394" s="226"/>
      <x:c r="J3394" s="23"/>
      <x:c r="Q3394" s="23"/>
      <x:c r="R3394" s="23"/>
      <x:c r="Z3394" s="226"/>
      <x:c r="AA3394" s="226"/>
      <x:c r="AC3394" s="226"/>
      <x:c r="AI3394" s="23"/>
      <x:c r="AJ3394" s="226"/>
      <x:c r="AK3394" s="226"/>
      <x:c r="AM3394" s="226"/>
      <x:c r="AN3394" s="226"/>
      <x:c r="AO3394" s="226"/>
    </x:row>
    <x:row r="3395" spans="1:57" x14ac:dyDescent="0.3">
      <x:c r="J3395" s="23"/>
      <x:c r="Q3395" s="23"/>
      <x:c r="R3395" s="23"/>
      <x:c r="T3395" s="226"/>
      <x:c r="U3395" s="226"/>
      <x:c r="V3395" s="226"/>
      <x:c r="W3395" s="226"/>
      <x:c r="X3395" s="226"/>
      <x:c r="Y3395" s="226"/>
      <x:c r="Z3395" s="226"/>
      <x:c r="AA3395" s="226"/>
      <x:c r="AC3395" s="226"/>
      <x:c r="AE3395" s="226"/>
      <x:c r="AF3395" s="226"/>
      <x:c r="AH3395" s="222"/>
      <x:c r="AI3395" s="23"/>
      <x:c r="AJ3395" s="222"/>
      <x:c r="AK3395" s="222"/>
      <x:c r="AM3395" s="226"/>
      <x:c r="AN3395" s="222"/>
      <x:c r="AO3395" s="222"/>
    </x:row>
    <x:row r="3396" spans="1:57" x14ac:dyDescent="0.3">
      <x:c r="J3396" s="23"/>
      <x:c r="Q3396" s="23"/>
      <x:c r="R3396" s="23"/>
      <x:c r="T3396" s="226"/>
      <x:c r="U3396" s="226"/>
      <x:c r="V3396" s="226"/>
      <x:c r="W3396" s="226"/>
      <x:c r="X3396" s="226"/>
      <x:c r="Y3396" s="226"/>
      <x:c r="Z3396" s="226"/>
      <x:c r="AA3396" s="226"/>
      <x:c r="AC3396" s="226"/>
      <x:c r="AE3396" s="226"/>
      <x:c r="AF3396" s="226"/>
      <x:c r="AH3396" s="222"/>
      <x:c r="AI3396" s="23"/>
      <x:c r="AJ3396" s="222"/>
      <x:c r="AK3396" s="222"/>
      <x:c r="AM3396" s="226"/>
      <x:c r="AN3396" s="222"/>
      <x:c r="AO3396" s="222"/>
    </x:row>
    <x:row r="3397" spans="1:57" x14ac:dyDescent="0.3">
      <x:c r="J3397" s="23"/>
      <x:c r="Q3397" s="23"/>
      <x:c r="R3397" s="23"/>
      <x:c r="T3397" s="226"/>
      <x:c r="U3397" s="226"/>
      <x:c r="V3397" s="226"/>
      <x:c r="W3397" s="226"/>
      <x:c r="X3397" s="226"/>
      <x:c r="Y3397" s="226"/>
      <x:c r="Z3397" s="226"/>
      <x:c r="AA3397" s="226"/>
      <x:c r="AC3397" s="226"/>
      <x:c r="AE3397" s="226"/>
      <x:c r="AF3397" s="226"/>
      <x:c r="AH3397" s="222"/>
      <x:c r="AI3397" s="23"/>
      <x:c r="AJ3397" s="222"/>
      <x:c r="AK3397" s="222"/>
      <x:c r="AM3397" s="226"/>
      <x:c r="AN3397" s="222"/>
      <x:c r="AO3397" s="222"/>
    </x:row>
    <x:row r="3398" spans="1:57" x14ac:dyDescent="0.3">
      <x:c r="J3398" s="23"/>
      <x:c r="Q3398" s="23"/>
      <x:c r="R3398" s="23"/>
      <x:c r="T3398" s="226"/>
      <x:c r="U3398" s="226"/>
      <x:c r="V3398" s="226"/>
      <x:c r="W3398" s="226"/>
      <x:c r="X3398" s="226"/>
      <x:c r="Y3398" s="226"/>
      <x:c r="Z3398" s="226"/>
      <x:c r="AA3398" s="226"/>
      <x:c r="AC3398" s="226"/>
      <x:c r="AE3398" s="226"/>
      <x:c r="AF3398" s="226"/>
      <x:c r="AH3398" s="222"/>
      <x:c r="AI3398" s="23"/>
      <x:c r="AJ3398" s="222"/>
      <x:c r="AK3398" s="222"/>
      <x:c r="AM3398" s="226"/>
      <x:c r="AN3398" s="222"/>
      <x:c r="AO3398" s="222"/>
    </x:row>
    <x:row r="3399" spans="1:57" x14ac:dyDescent="0.3">
      <x:c r="J3399" s="23"/>
      <x:c r="Q3399" s="23"/>
      <x:c r="R3399" s="23"/>
      <x:c r="T3399" s="226"/>
      <x:c r="U3399" s="226"/>
      <x:c r="V3399" s="226"/>
      <x:c r="W3399" s="226"/>
      <x:c r="X3399" s="226"/>
      <x:c r="Y3399" s="226"/>
      <x:c r="Z3399" s="226"/>
      <x:c r="AA3399" s="226"/>
      <x:c r="AC3399" s="226"/>
      <x:c r="AE3399" s="226"/>
      <x:c r="AF3399" s="226"/>
      <x:c r="AH3399" s="222"/>
      <x:c r="AI3399" s="23"/>
      <x:c r="AJ3399" s="222"/>
      <x:c r="AK3399" s="222"/>
      <x:c r="AM3399" s="226"/>
      <x:c r="AN3399" s="222"/>
      <x:c r="AO3399" s="222"/>
    </x:row>
    <x:row r="3400" spans="1:57" x14ac:dyDescent="0.3">
      <x:c r="J3400" s="23"/>
      <x:c r="Q3400" s="23"/>
      <x:c r="R3400" s="23"/>
      <x:c r="T3400" s="226"/>
      <x:c r="U3400" s="226"/>
      <x:c r="V3400" s="226"/>
      <x:c r="W3400" s="226"/>
      <x:c r="X3400" s="226"/>
      <x:c r="Y3400" s="226"/>
      <x:c r="Z3400" s="226"/>
      <x:c r="AA3400" s="226"/>
      <x:c r="AC3400" s="226"/>
      <x:c r="AE3400" s="226"/>
      <x:c r="AF3400" s="226"/>
      <x:c r="AH3400" s="222"/>
      <x:c r="AI3400" s="23"/>
      <x:c r="AJ3400" s="222"/>
      <x:c r="AK3400" s="222"/>
      <x:c r="AM3400" s="226"/>
      <x:c r="AN3400" s="222"/>
      <x:c r="AO3400" s="222"/>
    </x:row>
    <x:row r="3401" spans="1:57" x14ac:dyDescent="0.3">
      <x:c r="J3401" s="23"/>
      <x:c r="Q3401" s="23"/>
      <x:c r="R3401" s="23"/>
      <x:c r="T3401" s="226"/>
      <x:c r="U3401" s="226"/>
      <x:c r="V3401" s="226"/>
      <x:c r="W3401" s="226"/>
      <x:c r="X3401" s="226"/>
      <x:c r="Y3401" s="226"/>
      <x:c r="Z3401" s="226"/>
      <x:c r="AA3401" s="226"/>
      <x:c r="AC3401" s="226"/>
      <x:c r="AE3401" s="226"/>
      <x:c r="AF3401" s="226"/>
      <x:c r="AH3401" s="222"/>
      <x:c r="AI3401" s="23"/>
      <x:c r="AJ3401" s="222"/>
      <x:c r="AK3401" s="222"/>
      <x:c r="AM3401" s="226"/>
      <x:c r="AN3401" s="222"/>
      <x:c r="AO3401" s="222"/>
    </x:row>
    <x:row r="3402" spans="1:57" x14ac:dyDescent="0.3">
      <x:c r="J3402" s="23"/>
      <x:c r="Q3402" s="23"/>
      <x:c r="R3402" s="23"/>
      <x:c r="T3402" s="226"/>
      <x:c r="U3402" s="226"/>
      <x:c r="V3402" s="226"/>
      <x:c r="W3402" s="226"/>
      <x:c r="X3402" s="226"/>
      <x:c r="Y3402" s="226"/>
      <x:c r="Z3402" s="222"/>
      <x:c r="AA3402" s="222"/>
      <x:c r="AC3402" s="222"/>
      <x:c r="AE3402" s="226"/>
      <x:c r="AF3402" s="226"/>
      <x:c r="AH3402" s="226"/>
      <x:c r="AI3402" s="23"/>
      <x:c r="AJ3402" s="222"/>
      <x:c r="AK3402" s="222"/>
      <x:c r="AM3402" s="226"/>
      <x:c r="AN3402" s="222"/>
      <x:c r="AO3402" s="222"/>
    </x:row>
    <x:row r="3403" spans="1:57" x14ac:dyDescent="0.3">
      <x:c r="C3403" s="226"/>
      <x:c r="J3403" s="23"/>
      <x:c r="Q3403" s="23"/>
      <x:c r="R3403" s="23"/>
      <x:c r="Z3403" s="226"/>
      <x:c r="AA3403" s="226"/>
      <x:c r="AC3403" s="226"/>
      <x:c r="AI3403" s="23"/>
      <x:c r="AJ3403" s="226"/>
      <x:c r="AK3403" s="226"/>
      <x:c r="AM3403" s="226"/>
      <x:c r="AN3403" s="226"/>
      <x:c r="AO3403" s="226"/>
    </x:row>
    <x:row r="3404" spans="1:57" x14ac:dyDescent="0.3">
      <x:c r="J3404" s="23"/>
      <x:c r="M3404" s="226"/>
      <x:c r="Q3404" s="23"/>
      <x:c r="R3404" s="23"/>
      <x:c r="T3404" s="226"/>
      <x:c r="U3404" s="226"/>
      <x:c r="V3404" s="226"/>
      <x:c r="W3404" s="226"/>
      <x:c r="X3404" s="226"/>
      <x:c r="Y3404" s="226"/>
      <x:c r="Z3404" s="226"/>
      <x:c r="AA3404" s="226"/>
      <x:c r="AC3404" s="226"/>
      <x:c r="AE3404" s="226"/>
      <x:c r="AF3404" s="226"/>
      <x:c r="AH3404" s="222"/>
      <x:c r="AI3404" s="23"/>
      <x:c r="AJ3404" s="222"/>
      <x:c r="AK3404" s="222"/>
      <x:c r="AM3404" s="226"/>
      <x:c r="AN3404" s="222"/>
      <x:c r="AO3404" s="222"/>
    </x:row>
    <x:row r="3405" spans="1:57" x14ac:dyDescent="0.3">
      <x:c r="J3405" s="23"/>
      <x:c r="Q3405" s="23"/>
      <x:c r="R3405" s="23"/>
      <x:c r="T3405" s="226"/>
      <x:c r="U3405" s="226"/>
      <x:c r="V3405" s="226"/>
      <x:c r="W3405" s="226"/>
      <x:c r="X3405" s="226"/>
      <x:c r="Y3405" s="226"/>
      <x:c r="Z3405" s="226"/>
      <x:c r="AA3405" s="226"/>
      <x:c r="AC3405" s="226"/>
      <x:c r="AE3405" s="226"/>
      <x:c r="AF3405" s="226"/>
      <x:c r="AH3405" s="222"/>
      <x:c r="AI3405" s="23"/>
      <x:c r="AJ3405" s="222"/>
      <x:c r="AK3405" s="222"/>
      <x:c r="AM3405" s="226"/>
      <x:c r="AN3405" s="222"/>
      <x:c r="AO3405" s="222"/>
    </x:row>
    <x:row r="3406" spans="1:57" x14ac:dyDescent="0.3">
      <x:c r="J3406" s="23"/>
      <x:c r="Q3406" s="23"/>
      <x:c r="R3406" s="23"/>
      <x:c r="T3406" s="226"/>
      <x:c r="U3406" s="226"/>
      <x:c r="V3406" s="226"/>
      <x:c r="W3406" s="226"/>
      <x:c r="X3406" s="226"/>
      <x:c r="Y3406" s="226"/>
      <x:c r="Z3406" s="226"/>
      <x:c r="AA3406" s="226"/>
      <x:c r="AC3406" s="226"/>
      <x:c r="AE3406" s="226"/>
      <x:c r="AF3406" s="226"/>
      <x:c r="AH3406" s="222"/>
      <x:c r="AI3406" s="23"/>
      <x:c r="AJ3406" s="226"/>
      <x:c r="AK3406" s="226"/>
      <x:c r="AM3406" s="226"/>
      <x:c r="AN3406" s="226"/>
      <x:c r="AO3406" s="226"/>
    </x:row>
    <x:row r="3407" spans="1:57" x14ac:dyDescent="0.3">
      <x:c r="J3407" s="23"/>
      <x:c r="Q3407" s="23"/>
      <x:c r="R3407" s="23"/>
      <x:c r="T3407" s="226"/>
      <x:c r="U3407" s="226"/>
      <x:c r="V3407" s="226"/>
      <x:c r="W3407" s="226"/>
      <x:c r="X3407" s="226"/>
      <x:c r="Y3407" s="226"/>
      <x:c r="Z3407" s="226"/>
      <x:c r="AA3407" s="226"/>
      <x:c r="AC3407" s="226"/>
      <x:c r="AE3407" s="226"/>
      <x:c r="AF3407" s="226"/>
      <x:c r="AH3407" s="222"/>
      <x:c r="AI3407" s="23"/>
      <x:c r="AJ3407" s="222"/>
      <x:c r="AK3407" s="222"/>
      <x:c r="AM3407" s="226"/>
      <x:c r="AN3407" s="222"/>
      <x:c r="AO3407" s="222"/>
    </x:row>
    <x:row r="3408" spans="1:57" x14ac:dyDescent="0.3">
      <x:c r="C3408" s="226"/>
      <x:c r="J3408" s="23"/>
      <x:c r="Q3408" s="23"/>
      <x:c r="R3408" s="23"/>
      <x:c r="Z3408" s="222"/>
      <x:c r="AA3408" s="222"/>
      <x:c r="AC3408" s="222"/>
      <x:c r="AI3408" s="23"/>
      <x:c r="AJ3408" s="222"/>
      <x:c r="AK3408" s="222"/>
      <x:c r="AM3408" s="226"/>
      <x:c r="AN3408" s="222"/>
      <x:c r="AO3408" s="222"/>
    </x:row>
    <x:row r="3409" spans="1:57" x14ac:dyDescent="0.3">
      <x:c r="J3409" s="23"/>
      <x:c r="M3409" s="226"/>
      <x:c r="Q3409" s="23"/>
      <x:c r="R3409" s="23"/>
      <x:c r="T3409" s="226"/>
      <x:c r="U3409" s="226"/>
      <x:c r="V3409" s="226"/>
      <x:c r="W3409" s="226"/>
      <x:c r="X3409" s="226"/>
      <x:c r="Y3409" s="226"/>
      <x:c r="Z3409" s="226"/>
      <x:c r="AA3409" s="226"/>
      <x:c r="AC3409" s="226"/>
      <x:c r="AE3409" s="226"/>
      <x:c r="AF3409" s="226"/>
      <x:c r="AH3409" s="222"/>
      <x:c r="AI3409" s="23"/>
      <x:c r="AJ3409" s="222"/>
      <x:c r="AK3409" s="222"/>
      <x:c r="AM3409" s="226"/>
      <x:c r="AN3409" s="222"/>
      <x:c r="AO3409" s="222"/>
    </x:row>
    <x:row r="3410" spans="1:57" x14ac:dyDescent="0.3">
      <x:c r="J3410" s="23"/>
      <x:c r="Q3410" s="23"/>
      <x:c r="R3410" s="23"/>
      <x:c r="T3410" s="226"/>
      <x:c r="U3410" s="226"/>
      <x:c r="V3410" s="226"/>
      <x:c r="W3410" s="226"/>
      <x:c r="X3410" s="226"/>
      <x:c r="Y3410" s="226"/>
      <x:c r="Z3410" s="226"/>
      <x:c r="AA3410" s="226"/>
      <x:c r="AC3410" s="226"/>
      <x:c r="AE3410" s="226"/>
      <x:c r="AF3410" s="226"/>
      <x:c r="AH3410" s="222"/>
      <x:c r="AI3410" s="23"/>
      <x:c r="AJ3410" s="222"/>
      <x:c r="AK3410" s="222"/>
      <x:c r="AM3410" s="226"/>
      <x:c r="AN3410" s="222"/>
      <x:c r="AO3410" s="222"/>
    </x:row>
    <x:row r="3411" spans="1:57" x14ac:dyDescent="0.3">
      <x:c r="J3411" s="23"/>
      <x:c r="Q3411" s="23"/>
      <x:c r="R3411" s="23"/>
      <x:c r="T3411" s="226"/>
      <x:c r="U3411" s="226"/>
      <x:c r="V3411" s="226"/>
      <x:c r="W3411" s="226"/>
      <x:c r="X3411" s="226"/>
      <x:c r="Y3411" s="226"/>
      <x:c r="Z3411" s="226"/>
      <x:c r="AA3411" s="226"/>
      <x:c r="AC3411" s="226"/>
      <x:c r="AE3411" s="226"/>
      <x:c r="AF3411" s="226"/>
      <x:c r="AH3411" s="222"/>
      <x:c r="AI3411" s="23"/>
      <x:c r="AJ3411" s="222"/>
      <x:c r="AK3411" s="222"/>
      <x:c r="AM3411" s="226"/>
      <x:c r="AN3411" s="222"/>
      <x:c r="AO3411" s="222"/>
    </x:row>
    <x:row r="3412" spans="1:57" x14ac:dyDescent="0.3">
      <x:c r="C3412" s="226"/>
      <x:c r="J3412" s="23"/>
      <x:c r="Q3412" s="23"/>
      <x:c r="R3412" s="23"/>
      <x:c r="Z3412" s="222"/>
      <x:c r="AA3412" s="222"/>
      <x:c r="AC3412" s="222"/>
      <x:c r="AI3412" s="23"/>
      <x:c r="AJ3412" s="222"/>
      <x:c r="AK3412" s="222"/>
      <x:c r="AM3412" s="226"/>
      <x:c r="AN3412" s="222"/>
      <x:c r="AO3412" s="222"/>
    </x:row>
    <x:row r="3413" spans="1:57" x14ac:dyDescent="0.3">
      <x:c r="C3413" s="226"/>
      <x:c r="J3413" s="23"/>
      <x:c r="Q3413" s="23"/>
      <x:c r="R3413" s="23"/>
      <x:c r="Z3413" s="222"/>
      <x:c r="AA3413" s="222"/>
      <x:c r="AC3413" s="222"/>
      <x:c r="AI3413" s="23"/>
      <x:c r="AJ3413" s="222"/>
      <x:c r="AK3413" s="222"/>
      <x:c r="AM3413" s="226"/>
      <x:c r="AN3413" s="222"/>
      <x:c r="AO3413" s="222"/>
    </x:row>
    <x:row r="3414" spans="1:57" x14ac:dyDescent="0.3">
      <x:c r="J3414" s="23"/>
      <x:c r="Q3414" s="23"/>
      <x:c r="R3414" s="23"/>
      <x:c r="T3414" s="226"/>
      <x:c r="U3414" s="226"/>
      <x:c r="V3414" s="226"/>
      <x:c r="W3414" s="226"/>
      <x:c r="X3414" s="226"/>
      <x:c r="Y3414" s="226"/>
      <x:c r="Z3414" s="226"/>
      <x:c r="AA3414" s="226"/>
      <x:c r="AC3414" s="226"/>
      <x:c r="AE3414" s="226"/>
      <x:c r="AF3414" s="226"/>
      <x:c r="AH3414" s="222"/>
      <x:c r="AI3414" s="23"/>
      <x:c r="AJ3414" s="222"/>
      <x:c r="AK3414" s="222"/>
      <x:c r="AM3414" s="226"/>
      <x:c r="AN3414" s="222"/>
      <x:c r="AO3414" s="222"/>
    </x:row>
    <x:row r="3415" spans="1:57" x14ac:dyDescent="0.3">
      <x:c r="J3415" s="23"/>
      <x:c r="Q3415" s="23"/>
      <x:c r="R3415" s="23"/>
      <x:c r="T3415" s="226"/>
      <x:c r="U3415" s="226"/>
      <x:c r="V3415" s="226"/>
      <x:c r="W3415" s="226"/>
      <x:c r="X3415" s="226"/>
      <x:c r="Y3415" s="226"/>
      <x:c r="Z3415" s="226"/>
      <x:c r="AA3415" s="226"/>
      <x:c r="AC3415" s="226"/>
      <x:c r="AE3415" s="226"/>
      <x:c r="AF3415" s="226"/>
      <x:c r="AH3415" s="222"/>
      <x:c r="AI3415" s="23"/>
      <x:c r="AJ3415" s="222"/>
      <x:c r="AK3415" s="222"/>
      <x:c r="AM3415" s="226"/>
      <x:c r="AN3415" s="222"/>
      <x:c r="AO3415" s="222"/>
    </x:row>
    <x:row r="3416" spans="1:57" x14ac:dyDescent="0.3">
      <x:c r="J3416" s="23"/>
      <x:c r="Q3416" s="23"/>
      <x:c r="R3416" s="23"/>
      <x:c r="T3416" s="226"/>
      <x:c r="U3416" s="226"/>
      <x:c r="V3416" s="226"/>
      <x:c r="W3416" s="226"/>
      <x:c r="X3416" s="226"/>
      <x:c r="Y3416" s="226"/>
      <x:c r="Z3416" s="226"/>
      <x:c r="AA3416" s="226"/>
      <x:c r="AC3416" s="226"/>
      <x:c r="AE3416" s="226"/>
      <x:c r="AF3416" s="226"/>
      <x:c r="AH3416" s="222"/>
      <x:c r="AI3416" s="23"/>
      <x:c r="AJ3416" s="222"/>
      <x:c r="AK3416" s="226"/>
      <x:c r="AM3416" s="226"/>
      <x:c r="AN3416" s="222"/>
      <x:c r="AO3416" s="226"/>
    </x:row>
    <x:row r="3417" spans="1:57" x14ac:dyDescent="0.3">
      <x:c r="J3417" s="23"/>
      <x:c r="Q3417" s="23"/>
      <x:c r="R3417" s="23"/>
      <x:c r="T3417" s="226"/>
      <x:c r="U3417" s="226"/>
      <x:c r="V3417" s="226"/>
      <x:c r="W3417" s="226"/>
      <x:c r="X3417" s="226"/>
      <x:c r="Y3417" s="226"/>
      <x:c r="Z3417" s="226"/>
      <x:c r="AA3417" s="226"/>
      <x:c r="AC3417" s="226"/>
      <x:c r="AE3417" s="226"/>
      <x:c r="AF3417" s="226"/>
      <x:c r="AH3417" s="222"/>
      <x:c r="AI3417" s="23"/>
      <x:c r="AJ3417" s="222"/>
      <x:c r="AK3417" s="222"/>
      <x:c r="AM3417" s="226"/>
      <x:c r="AN3417" s="222"/>
      <x:c r="AO3417" s="222"/>
    </x:row>
    <x:row r="3418" spans="1:57" x14ac:dyDescent="0.3">
      <x:c r="J3418" s="23"/>
      <x:c r="M3418" s="226"/>
      <x:c r="Q3418" s="23"/>
      <x:c r="R3418" s="23"/>
      <x:c r="T3418" s="226"/>
      <x:c r="U3418" s="226"/>
      <x:c r="V3418" s="226"/>
      <x:c r="W3418" s="226"/>
      <x:c r="X3418" s="226"/>
      <x:c r="Y3418" s="226"/>
      <x:c r="Z3418" s="226"/>
      <x:c r="AA3418" s="226"/>
      <x:c r="AC3418" s="226"/>
      <x:c r="AE3418" s="226"/>
      <x:c r="AF3418" s="226"/>
      <x:c r="AH3418" s="222"/>
      <x:c r="AI3418" s="23"/>
      <x:c r="AJ3418" s="222"/>
      <x:c r="AK3418" s="222"/>
      <x:c r="AM3418" s="226"/>
      <x:c r="AN3418" s="222"/>
      <x:c r="AO3418" s="222"/>
    </x:row>
    <x:row r="3419" spans="1:57" x14ac:dyDescent="0.3">
      <x:c r="J3419" s="23"/>
      <x:c r="Q3419" s="23"/>
      <x:c r="R3419" s="23"/>
      <x:c r="T3419" s="226"/>
      <x:c r="U3419" s="226"/>
      <x:c r="V3419" s="226"/>
      <x:c r="W3419" s="226"/>
      <x:c r="X3419" s="226"/>
      <x:c r="Y3419" s="226"/>
      <x:c r="Z3419" s="226"/>
      <x:c r="AA3419" s="226"/>
      <x:c r="AC3419" s="226"/>
      <x:c r="AE3419" s="226"/>
      <x:c r="AF3419" s="226"/>
      <x:c r="AH3419" s="222"/>
      <x:c r="AI3419" s="23"/>
      <x:c r="AJ3419" s="222"/>
      <x:c r="AK3419" s="222"/>
      <x:c r="AM3419" s="226"/>
      <x:c r="AN3419" s="222"/>
      <x:c r="AO3419" s="222"/>
    </x:row>
    <x:row r="3420" spans="1:57" x14ac:dyDescent="0.3">
      <x:c r="J3420" s="23"/>
      <x:c r="M3420" s="226"/>
      <x:c r="Q3420" s="23"/>
      <x:c r="R3420" s="23"/>
      <x:c r="T3420" s="226"/>
      <x:c r="U3420" s="226"/>
      <x:c r="V3420" s="226"/>
      <x:c r="W3420" s="226"/>
      <x:c r="X3420" s="226"/>
      <x:c r="Y3420" s="226"/>
      <x:c r="Z3420" s="226"/>
      <x:c r="AA3420" s="226"/>
      <x:c r="AC3420" s="226"/>
      <x:c r="AE3420" s="226"/>
      <x:c r="AF3420" s="226"/>
      <x:c r="AH3420" s="222"/>
      <x:c r="AI3420" s="23"/>
      <x:c r="AJ3420" s="222"/>
      <x:c r="AK3420" s="222"/>
      <x:c r="AM3420" s="226"/>
      <x:c r="AN3420" s="222"/>
      <x:c r="AO3420" s="222"/>
    </x:row>
    <x:row r="3421" spans="1:57" x14ac:dyDescent="0.3">
      <x:c r="J3421" s="23"/>
      <x:c r="M3421" s="226"/>
      <x:c r="Q3421" s="23"/>
      <x:c r="R3421" s="23"/>
      <x:c r="T3421" s="226"/>
      <x:c r="U3421" s="226"/>
      <x:c r="V3421" s="226"/>
      <x:c r="W3421" s="226"/>
      <x:c r="X3421" s="226"/>
      <x:c r="Y3421" s="226"/>
      <x:c r="Z3421" s="226"/>
      <x:c r="AA3421" s="226"/>
      <x:c r="AC3421" s="226"/>
      <x:c r="AE3421" s="226"/>
      <x:c r="AF3421" s="226"/>
      <x:c r="AH3421" s="222"/>
      <x:c r="AI3421" s="23"/>
      <x:c r="AJ3421" s="226"/>
      <x:c r="AK3421" s="226"/>
      <x:c r="AM3421" s="226"/>
      <x:c r="AN3421" s="226"/>
      <x:c r="AO3421" s="226"/>
    </x:row>
    <x:row r="3422" spans="1:57" x14ac:dyDescent="0.3">
      <x:c r="J3422" s="23"/>
      <x:c r="Q3422" s="23"/>
      <x:c r="R3422" s="23"/>
      <x:c r="T3422" s="226"/>
      <x:c r="U3422" s="226"/>
      <x:c r="V3422" s="226"/>
      <x:c r="W3422" s="226"/>
      <x:c r="X3422" s="226"/>
      <x:c r="Y3422" s="226"/>
      <x:c r="Z3422" s="226"/>
      <x:c r="AA3422" s="226"/>
      <x:c r="AC3422" s="226"/>
      <x:c r="AE3422" s="226"/>
      <x:c r="AF3422" s="226"/>
      <x:c r="AH3422" s="222"/>
      <x:c r="AI3422" s="23"/>
      <x:c r="AJ3422" s="226"/>
      <x:c r="AK3422" s="226"/>
      <x:c r="AM3422" s="226"/>
      <x:c r="AN3422" s="226"/>
      <x:c r="AO3422" s="226"/>
    </x:row>
    <x:row r="3423" spans="1:57" x14ac:dyDescent="0.3">
      <x:c r="J3423" s="23"/>
      <x:c r="Q3423" s="23"/>
      <x:c r="R3423" s="23"/>
      <x:c r="T3423" s="226"/>
      <x:c r="U3423" s="226"/>
      <x:c r="V3423" s="226"/>
      <x:c r="W3423" s="226"/>
      <x:c r="X3423" s="226"/>
      <x:c r="Y3423" s="226"/>
      <x:c r="Z3423" s="226"/>
      <x:c r="AA3423" s="226"/>
      <x:c r="AC3423" s="226"/>
      <x:c r="AE3423" s="226"/>
      <x:c r="AF3423" s="226"/>
      <x:c r="AH3423" s="222"/>
      <x:c r="AI3423" s="23"/>
      <x:c r="AJ3423" s="222"/>
      <x:c r="AK3423" s="222"/>
      <x:c r="AM3423" s="226"/>
      <x:c r="AN3423" s="222"/>
      <x:c r="AO3423" s="222"/>
    </x:row>
    <x:row r="3424" spans="1:57" x14ac:dyDescent="0.3">
      <x:c r="J3424" s="23"/>
      <x:c r="Q3424" s="23"/>
      <x:c r="R3424" s="23"/>
      <x:c r="T3424" s="226"/>
      <x:c r="U3424" s="226"/>
      <x:c r="V3424" s="226"/>
      <x:c r="W3424" s="226"/>
      <x:c r="X3424" s="226"/>
      <x:c r="Y3424" s="226"/>
      <x:c r="Z3424" s="226"/>
      <x:c r="AA3424" s="226"/>
      <x:c r="AC3424" s="226"/>
      <x:c r="AE3424" s="226"/>
      <x:c r="AF3424" s="226"/>
      <x:c r="AH3424" s="222"/>
      <x:c r="AI3424" s="23"/>
      <x:c r="AJ3424" s="226"/>
      <x:c r="AK3424" s="226"/>
      <x:c r="AM3424" s="226"/>
      <x:c r="AN3424" s="226"/>
      <x:c r="AO3424" s="226"/>
    </x:row>
    <x:row r="3425" spans="1:57" x14ac:dyDescent="0.3">
      <x:c r="J3425" s="23"/>
      <x:c r="M3425" s="226"/>
      <x:c r="Q3425" s="23"/>
      <x:c r="R3425" s="23"/>
      <x:c r="T3425" s="226"/>
      <x:c r="U3425" s="226"/>
      <x:c r="V3425" s="226"/>
      <x:c r="W3425" s="226"/>
      <x:c r="X3425" s="226"/>
      <x:c r="Y3425" s="226"/>
      <x:c r="Z3425" s="226"/>
      <x:c r="AA3425" s="226"/>
      <x:c r="AC3425" s="226"/>
      <x:c r="AE3425" s="226"/>
      <x:c r="AF3425" s="226"/>
      <x:c r="AH3425" s="222"/>
      <x:c r="AI3425" s="23"/>
      <x:c r="AJ3425" s="222"/>
      <x:c r="AK3425" s="222"/>
      <x:c r="AM3425" s="226"/>
      <x:c r="AN3425" s="222"/>
      <x:c r="AO3425" s="222"/>
    </x:row>
    <x:row r="3426" spans="1:57" x14ac:dyDescent="0.3">
      <x:c r="J3426" s="23"/>
      <x:c r="M3426" s="226"/>
      <x:c r="Q3426" s="23"/>
      <x:c r="R3426" s="23"/>
      <x:c r="T3426" s="226"/>
      <x:c r="U3426" s="226"/>
      <x:c r="V3426" s="226"/>
      <x:c r="W3426" s="226"/>
      <x:c r="X3426" s="226"/>
      <x:c r="Y3426" s="226"/>
      <x:c r="Z3426" s="226"/>
      <x:c r="AA3426" s="226"/>
      <x:c r="AC3426" s="226"/>
      <x:c r="AE3426" s="226"/>
      <x:c r="AF3426" s="226"/>
      <x:c r="AH3426" s="222"/>
      <x:c r="AI3426" s="23"/>
      <x:c r="AJ3426" s="222"/>
      <x:c r="AK3426" s="222"/>
      <x:c r="AM3426" s="226"/>
      <x:c r="AN3426" s="222"/>
      <x:c r="AO3426" s="222"/>
    </x:row>
    <x:row r="3427" spans="1:57" x14ac:dyDescent="0.3">
      <x:c r="J3427" s="23"/>
      <x:c r="M3427" s="226"/>
      <x:c r="Q3427" s="23"/>
      <x:c r="R3427" s="23"/>
      <x:c r="T3427" s="226"/>
      <x:c r="U3427" s="226"/>
      <x:c r="V3427" s="226"/>
      <x:c r="W3427" s="226"/>
      <x:c r="X3427" s="226"/>
      <x:c r="Y3427" s="226"/>
      <x:c r="Z3427" s="226"/>
      <x:c r="AA3427" s="226"/>
      <x:c r="AC3427" s="226"/>
      <x:c r="AE3427" s="226"/>
      <x:c r="AF3427" s="226"/>
      <x:c r="AH3427" s="222"/>
      <x:c r="AI3427" s="23"/>
      <x:c r="AJ3427" s="222"/>
      <x:c r="AK3427" s="222"/>
      <x:c r="AM3427" s="226"/>
      <x:c r="AN3427" s="222"/>
      <x:c r="AO3427" s="222"/>
    </x:row>
    <x:row r="3428" spans="1:57" x14ac:dyDescent="0.3">
      <x:c r="J3428" s="23"/>
      <x:c r="M3428" s="226"/>
      <x:c r="Q3428" s="23"/>
      <x:c r="R3428" s="23"/>
      <x:c r="T3428" s="226"/>
      <x:c r="U3428" s="226"/>
      <x:c r="V3428" s="226"/>
      <x:c r="W3428" s="226"/>
      <x:c r="X3428" s="226"/>
      <x:c r="Y3428" s="226"/>
      <x:c r="Z3428" s="226"/>
      <x:c r="AA3428" s="226"/>
      <x:c r="AC3428" s="226"/>
      <x:c r="AE3428" s="226"/>
      <x:c r="AF3428" s="226"/>
      <x:c r="AH3428" s="222"/>
      <x:c r="AI3428" s="23"/>
      <x:c r="AJ3428" s="222"/>
      <x:c r="AK3428" s="222"/>
      <x:c r="AM3428" s="226"/>
      <x:c r="AN3428" s="222"/>
      <x:c r="AO3428" s="222"/>
    </x:row>
    <x:row r="3429" spans="1:57" x14ac:dyDescent="0.3">
      <x:c r="J3429" s="23"/>
      <x:c r="M3429" s="226"/>
      <x:c r="Q3429" s="23"/>
      <x:c r="R3429" s="23"/>
      <x:c r="T3429" s="226"/>
      <x:c r="U3429" s="226"/>
      <x:c r="V3429" s="226"/>
      <x:c r="W3429" s="226"/>
      <x:c r="X3429" s="226"/>
      <x:c r="Y3429" s="226"/>
      <x:c r="Z3429" s="226"/>
      <x:c r="AA3429" s="226"/>
      <x:c r="AC3429" s="226"/>
      <x:c r="AE3429" s="226"/>
      <x:c r="AF3429" s="226"/>
      <x:c r="AH3429" s="222"/>
      <x:c r="AI3429" s="23"/>
      <x:c r="AJ3429" s="222"/>
      <x:c r="AK3429" s="222"/>
      <x:c r="AM3429" s="226"/>
      <x:c r="AN3429" s="222"/>
      <x:c r="AO3429" s="222"/>
    </x:row>
    <x:row r="3430" spans="1:57" x14ac:dyDescent="0.3">
      <x:c r="J3430" s="23"/>
      <x:c r="Q3430" s="23"/>
      <x:c r="R3430" s="23"/>
      <x:c r="T3430" s="226"/>
      <x:c r="U3430" s="226"/>
      <x:c r="V3430" s="226"/>
      <x:c r="W3430" s="226"/>
      <x:c r="X3430" s="226"/>
      <x:c r="Y3430" s="226"/>
      <x:c r="Z3430" s="226"/>
      <x:c r="AA3430" s="226"/>
      <x:c r="AC3430" s="226"/>
      <x:c r="AE3430" s="226"/>
      <x:c r="AF3430" s="226"/>
      <x:c r="AH3430" s="222"/>
      <x:c r="AI3430" s="23"/>
      <x:c r="AJ3430" s="222"/>
      <x:c r="AK3430" s="222"/>
      <x:c r="AM3430" s="226"/>
      <x:c r="AN3430" s="222"/>
      <x:c r="AO3430" s="222"/>
    </x:row>
    <x:row r="3431" spans="1:57" x14ac:dyDescent="0.3">
      <x:c r="J3431" s="23"/>
      <x:c r="Q3431" s="23"/>
      <x:c r="R3431" s="23"/>
      <x:c r="T3431" s="226"/>
      <x:c r="U3431" s="226"/>
      <x:c r="V3431" s="226"/>
      <x:c r="W3431" s="226"/>
      <x:c r="X3431" s="226"/>
      <x:c r="Y3431" s="226"/>
      <x:c r="Z3431" s="222"/>
      <x:c r="AA3431" s="222"/>
      <x:c r="AC3431" s="222"/>
      <x:c r="AE3431" s="226"/>
      <x:c r="AF3431" s="226"/>
      <x:c r="AH3431" s="226"/>
      <x:c r="AI3431" s="23"/>
      <x:c r="AJ3431" s="222"/>
      <x:c r="AK3431" s="222"/>
      <x:c r="AM3431" s="226"/>
      <x:c r="AN3431" s="222"/>
      <x:c r="AO3431" s="222"/>
    </x:row>
    <x:row r="3432" spans="1:57" x14ac:dyDescent="0.3">
      <x:c r="J3432" s="23"/>
      <x:c r="M3432" s="226"/>
      <x:c r="Q3432" s="23"/>
      <x:c r="R3432" s="23"/>
      <x:c r="T3432" s="226"/>
      <x:c r="U3432" s="226"/>
      <x:c r="V3432" s="226"/>
      <x:c r="W3432" s="226"/>
      <x:c r="X3432" s="226"/>
      <x:c r="Y3432" s="226"/>
      <x:c r="Z3432" s="226"/>
      <x:c r="AA3432" s="226"/>
      <x:c r="AC3432" s="226"/>
      <x:c r="AE3432" s="226"/>
      <x:c r="AF3432" s="226"/>
      <x:c r="AH3432" s="222"/>
      <x:c r="AI3432" s="23"/>
      <x:c r="AJ3432" s="222"/>
      <x:c r="AK3432" s="222"/>
      <x:c r="AM3432" s="226"/>
      <x:c r="AN3432" s="222"/>
      <x:c r="AO3432" s="222"/>
    </x:row>
    <x:row r="3433" spans="1:57" x14ac:dyDescent="0.3">
      <x:c r="J3433" s="23"/>
      <x:c r="M3433" s="226"/>
      <x:c r="Q3433" s="23"/>
      <x:c r="R3433" s="23"/>
      <x:c r="T3433" s="226"/>
      <x:c r="U3433" s="226"/>
      <x:c r="V3433" s="226"/>
      <x:c r="W3433" s="226"/>
      <x:c r="X3433" s="226"/>
      <x:c r="Y3433" s="226"/>
      <x:c r="Z3433" s="226"/>
      <x:c r="AA3433" s="226"/>
      <x:c r="AC3433" s="226"/>
      <x:c r="AE3433" s="226"/>
      <x:c r="AF3433" s="226"/>
      <x:c r="AH3433" s="222"/>
      <x:c r="AI3433" s="23"/>
      <x:c r="AJ3433" s="222"/>
      <x:c r="AK3433" s="222"/>
      <x:c r="AM3433" s="226"/>
      <x:c r="AN3433" s="222"/>
      <x:c r="AO3433" s="222"/>
    </x:row>
    <x:row r="3434" spans="1:57" x14ac:dyDescent="0.3">
      <x:c r="J3434" s="23"/>
      <x:c r="M3434" s="226"/>
      <x:c r="Q3434" s="23"/>
      <x:c r="R3434" s="23"/>
      <x:c r="T3434" s="226"/>
      <x:c r="U3434" s="226"/>
      <x:c r="V3434" s="226"/>
      <x:c r="W3434" s="226"/>
      <x:c r="X3434" s="226"/>
      <x:c r="Y3434" s="226"/>
      <x:c r="Z3434" s="226"/>
      <x:c r="AA3434" s="226"/>
      <x:c r="AC3434" s="226"/>
      <x:c r="AE3434" s="226"/>
      <x:c r="AF3434" s="226"/>
      <x:c r="AH3434" s="222"/>
      <x:c r="AI3434" s="23"/>
      <x:c r="AJ3434" s="222"/>
      <x:c r="AK3434" s="226"/>
      <x:c r="AM3434" s="226"/>
      <x:c r="AN3434" s="222"/>
      <x:c r="AO3434" s="226"/>
    </x:row>
    <x:row r="3435" spans="1:57" x14ac:dyDescent="0.3">
      <x:c r="J3435" s="23"/>
      <x:c r="M3435" s="226"/>
      <x:c r="Q3435" s="23"/>
      <x:c r="R3435" s="23"/>
      <x:c r="T3435" s="226"/>
      <x:c r="U3435" s="226"/>
      <x:c r="V3435" s="226"/>
      <x:c r="W3435" s="226"/>
      <x:c r="X3435" s="226"/>
      <x:c r="Y3435" s="226"/>
      <x:c r="Z3435" s="226"/>
      <x:c r="AA3435" s="226"/>
      <x:c r="AC3435" s="226"/>
      <x:c r="AE3435" s="226"/>
      <x:c r="AF3435" s="226"/>
      <x:c r="AH3435" s="222"/>
      <x:c r="AI3435" s="23"/>
      <x:c r="AJ3435" s="222"/>
      <x:c r="AK3435" s="222"/>
      <x:c r="AM3435" s="226"/>
      <x:c r="AN3435" s="222"/>
      <x:c r="AO3435" s="222"/>
    </x:row>
    <x:row r="3436" spans="1:57" x14ac:dyDescent="0.3">
      <x:c r="J3436" s="23"/>
      <x:c r="M3436" s="226"/>
      <x:c r="Q3436" s="23"/>
      <x:c r="R3436" s="23"/>
      <x:c r="T3436" s="226"/>
      <x:c r="U3436" s="226"/>
      <x:c r="V3436" s="226"/>
      <x:c r="W3436" s="226"/>
      <x:c r="X3436" s="226"/>
      <x:c r="Y3436" s="226"/>
      <x:c r="Z3436" s="226"/>
      <x:c r="AA3436" s="226"/>
      <x:c r="AC3436" s="226"/>
      <x:c r="AE3436" s="226"/>
      <x:c r="AF3436" s="226"/>
      <x:c r="AH3436" s="222"/>
      <x:c r="AI3436" s="23"/>
      <x:c r="AJ3436" s="222"/>
      <x:c r="AK3436" s="222"/>
      <x:c r="AM3436" s="226"/>
      <x:c r="AN3436" s="222"/>
      <x:c r="AO3436" s="222"/>
    </x:row>
    <x:row r="3437" spans="1:57" x14ac:dyDescent="0.3">
      <x:c r="J3437" s="23"/>
      <x:c r="Q3437" s="23"/>
      <x:c r="R3437" s="23"/>
      <x:c r="T3437" s="226"/>
      <x:c r="U3437" s="226"/>
      <x:c r="V3437" s="226"/>
      <x:c r="W3437" s="226"/>
      <x:c r="X3437" s="226"/>
      <x:c r="Y3437" s="226"/>
      <x:c r="Z3437" s="226"/>
      <x:c r="AA3437" s="226"/>
      <x:c r="AC3437" s="226"/>
      <x:c r="AE3437" s="226"/>
      <x:c r="AF3437" s="226"/>
      <x:c r="AH3437" s="222"/>
      <x:c r="AI3437" s="23"/>
      <x:c r="AJ3437" s="222"/>
      <x:c r="AK3437" s="222"/>
      <x:c r="AM3437" s="226"/>
      <x:c r="AN3437" s="222"/>
      <x:c r="AO3437" s="222"/>
    </x:row>
    <x:row r="3438" spans="1:57" x14ac:dyDescent="0.3">
      <x:c r="J3438" s="23"/>
      <x:c r="Q3438" s="23"/>
      <x:c r="R3438" s="23"/>
      <x:c r="T3438" s="226"/>
      <x:c r="U3438" s="226"/>
      <x:c r="V3438" s="226"/>
      <x:c r="W3438" s="226"/>
      <x:c r="X3438" s="226"/>
      <x:c r="Y3438" s="226"/>
      <x:c r="Z3438" s="226"/>
      <x:c r="AA3438" s="226"/>
      <x:c r="AC3438" s="226"/>
      <x:c r="AE3438" s="226"/>
      <x:c r="AF3438" s="226"/>
      <x:c r="AH3438" s="222"/>
      <x:c r="AI3438" s="23"/>
      <x:c r="AJ3438" s="226"/>
      <x:c r="AK3438" s="226"/>
      <x:c r="AM3438" s="226"/>
      <x:c r="AN3438" s="226"/>
      <x:c r="AO3438" s="226"/>
    </x:row>
    <x:row r="3439" spans="1:57" x14ac:dyDescent="0.3">
      <x:c r="J3439" s="23"/>
      <x:c r="Q3439" s="23"/>
      <x:c r="R3439" s="23"/>
      <x:c r="T3439" s="226"/>
      <x:c r="U3439" s="226"/>
      <x:c r="V3439" s="226"/>
      <x:c r="W3439" s="226"/>
      <x:c r="X3439" s="226"/>
      <x:c r="Y3439" s="226"/>
      <x:c r="Z3439" s="226"/>
      <x:c r="AA3439" s="226"/>
      <x:c r="AC3439" s="226"/>
      <x:c r="AE3439" s="226"/>
      <x:c r="AF3439" s="226"/>
      <x:c r="AH3439" s="222"/>
      <x:c r="AI3439" s="23"/>
      <x:c r="AJ3439" s="222"/>
      <x:c r="AK3439" s="222"/>
      <x:c r="AM3439" s="226"/>
      <x:c r="AN3439" s="222"/>
      <x:c r="AO3439" s="222"/>
    </x:row>
    <x:row r="3440" spans="1:57" x14ac:dyDescent="0.3">
      <x:c r="J3440" s="23"/>
      <x:c r="Q3440" s="23"/>
      <x:c r="R3440" s="23"/>
      <x:c r="T3440" s="226"/>
      <x:c r="U3440" s="226"/>
      <x:c r="V3440" s="226"/>
      <x:c r="W3440" s="226"/>
      <x:c r="X3440" s="226"/>
      <x:c r="Y3440" s="226"/>
      <x:c r="Z3440" s="226"/>
      <x:c r="AA3440" s="226"/>
      <x:c r="AC3440" s="226"/>
      <x:c r="AE3440" s="226"/>
      <x:c r="AF3440" s="226"/>
      <x:c r="AH3440" s="222"/>
      <x:c r="AI3440" s="23"/>
      <x:c r="AJ3440" s="222"/>
      <x:c r="AK3440" s="226"/>
      <x:c r="AM3440" s="226"/>
      <x:c r="AN3440" s="222"/>
      <x:c r="AO3440" s="226"/>
    </x:row>
    <x:row r="3441" spans="1:57" x14ac:dyDescent="0.3">
      <x:c r="J3441" s="23"/>
      <x:c r="Q3441" s="23"/>
      <x:c r="R3441" s="23"/>
      <x:c r="T3441" s="226"/>
      <x:c r="U3441" s="226"/>
      <x:c r="V3441" s="226"/>
      <x:c r="W3441" s="226"/>
      <x:c r="X3441" s="226"/>
      <x:c r="Y3441" s="226"/>
      <x:c r="Z3441" s="226"/>
      <x:c r="AA3441" s="226"/>
      <x:c r="AC3441" s="226"/>
      <x:c r="AE3441" s="226"/>
      <x:c r="AF3441" s="226"/>
      <x:c r="AH3441" s="222"/>
      <x:c r="AI3441" s="23"/>
      <x:c r="AJ3441" s="222"/>
      <x:c r="AK3441" s="222"/>
      <x:c r="AM3441" s="226"/>
      <x:c r="AN3441" s="222"/>
      <x:c r="AO3441" s="222"/>
    </x:row>
    <x:row r="3442" spans="1:57" x14ac:dyDescent="0.3">
      <x:c r="J3442" s="23"/>
      <x:c r="M3442" s="226"/>
      <x:c r="Q3442" s="23"/>
      <x:c r="R3442" s="23"/>
      <x:c r="T3442" s="226"/>
      <x:c r="U3442" s="226"/>
      <x:c r="V3442" s="226"/>
      <x:c r="W3442" s="226"/>
      <x:c r="X3442" s="226"/>
      <x:c r="Y3442" s="226"/>
      <x:c r="Z3442" s="226"/>
      <x:c r="AA3442" s="226"/>
      <x:c r="AC3442" s="226"/>
      <x:c r="AE3442" s="226"/>
      <x:c r="AF3442" s="226"/>
      <x:c r="AH3442" s="222"/>
      <x:c r="AI3442" s="23"/>
      <x:c r="AJ3442" s="222"/>
      <x:c r="AK3442" s="222"/>
      <x:c r="AM3442" s="226"/>
      <x:c r="AN3442" s="222"/>
      <x:c r="AO3442" s="222"/>
    </x:row>
    <x:row r="3443" spans="1:57" x14ac:dyDescent="0.3">
      <x:c r="J3443" s="23"/>
      <x:c r="Q3443" s="23"/>
      <x:c r="R3443" s="23"/>
      <x:c r="T3443" s="226"/>
      <x:c r="U3443" s="226"/>
      <x:c r="V3443" s="226"/>
      <x:c r="W3443" s="226"/>
      <x:c r="X3443" s="226"/>
      <x:c r="Y3443" s="226"/>
      <x:c r="Z3443" s="226"/>
      <x:c r="AA3443" s="226"/>
      <x:c r="AC3443" s="226"/>
      <x:c r="AE3443" s="226"/>
      <x:c r="AF3443" s="226"/>
      <x:c r="AH3443" s="222"/>
      <x:c r="AI3443" s="23"/>
      <x:c r="AJ3443" s="222"/>
      <x:c r="AK3443" s="226"/>
      <x:c r="AM3443" s="226"/>
      <x:c r="AN3443" s="222"/>
      <x:c r="AO3443" s="226"/>
    </x:row>
    <x:row r="3444" spans="1:57" x14ac:dyDescent="0.3">
      <x:c r="J3444" s="23"/>
      <x:c r="Q3444" s="23"/>
      <x:c r="R3444" s="23"/>
      <x:c r="T3444" s="226"/>
      <x:c r="U3444" s="226"/>
      <x:c r="V3444" s="226"/>
      <x:c r="W3444" s="226"/>
      <x:c r="X3444" s="226"/>
      <x:c r="Y3444" s="226"/>
      <x:c r="Z3444" s="226"/>
      <x:c r="AA3444" s="226"/>
      <x:c r="AC3444" s="226"/>
      <x:c r="AE3444" s="226"/>
      <x:c r="AF3444" s="226"/>
      <x:c r="AH3444" s="222"/>
      <x:c r="AI3444" s="23"/>
      <x:c r="AJ3444" s="222"/>
      <x:c r="AK3444" s="226"/>
      <x:c r="AM3444" s="226"/>
      <x:c r="AN3444" s="222"/>
      <x:c r="AO3444" s="226"/>
    </x:row>
    <x:row r="3445" spans="1:57" x14ac:dyDescent="0.3">
      <x:c r="J3445" s="23"/>
      <x:c r="M3445" s="226"/>
      <x:c r="Q3445" s="23"/>
      <x:c r="R3445" s="23"/>
      <x:c r="T3445" s="226"/>
      <x:c r="U3445" s="226"/>
      <x:c r="V3445" s="226"/>
      <x:c r="W3445" s="226"/>
      <x:c r="X3445" s="226"/>
      <x:c r="Y3445" s="226"/>
      <x:c r="Z3445" s="226"/>
      <x:c r="AA3445" s="226"/>
      <x:c r="AC3445" s="226"/>
      <x:c r="AE3445" s="226"/>
      <x:c r="AF3445" s="226"/>
      <x:c r="AH3445" s="222"/>
      <x:c r="AI3445" s="23"/>
      <x:c r="AJ3445" s="222"/>
      <x:c r="AK3445" s="222"/>
      <x:c r="AM3445" s="226"/>
      <x:c r="AN3445" s="222"/>
      <x:c r="AO3445" s="222"/>
    </x:row>
    <x:row r="3446" spans="1:57" x14ac:dyDescent="0.3">
      <x:c r="J3446" s="23"/>
      <x:c r="Q3446" s="23"/>
      <x:c r="R3446" s="23"/>
      <x:c r="T3446" s="226"/>
      <x:c r="U3446" s="226"/>
      <x:c r="V3446" s="226"/>
      <x:c r="W3446" s="226"/>
      <x:c r="X3446" s="226"/>
      <x:c r="Y3446" s="226"/>
      <x:c r="Z3446" s="226"/>
      <x:c r="AA3446" s="226"/>
      <x:c r="AC3446" s="226"/>
      <x:c r="AE3446" s="226"/>
      <x:c r="AF3446" s="226"/>
      <x:c r="AH3446" s="222"/>
      <x:c r="AI3446" s="23"/>
      <x:c r="AJ3446" s="222"/>
      <x:c r="AK3446" s="222"/>
      <x:c r="AM3446" s="226"/>
      <x:c r="AN3446" s="222"/>
      <x:c r="AO3446" s="222"/>
    </x:row>
    <x:row r="3447" spans="1:57" x14ac:dyDescent="0.3">
      <x:c r="J3447" s="23"/>
      <x:c r="Q3447" s="23"/>
      <x:c r="R3447" s="23"/>
      <x:c r="T3447" s="226"/>
      <x:c r="U3447" s="226"/>
      <x:c r="V3447" s="226"/>
      <x:c r="W3447" s="226"/>
      <x:c r="X3447" s="226"/>
      <x:c r="Y3447" s="226"/>
      <x:c r="Z3447" s="226"/>
      <x:c r="AA3447" s="226"/>
      <x:c r="AC3447" s="226"/>
      <x:c r="AE3447" s="226"/>
      <x:c r="AF3447" s="226"/>
      <x:c r="AH3447" s="222"/>
      <x:c r="AI3447" s="23"/>
      <x:c r="AJ3447" s="222"/>
      <x:c r="AK3447" s="222"/>
      <x:c r="AM3447" s="226"/>
      <x:c r="AN3447" s="222"/>
      <x:c r="AO3447" s="222"/>
    </x:row>
    <x:row r="3448" spans="1:57" x14ac:dyDescent="0.3">
      <x:c r="J3448" s="23"/>
      <x:c r="Q3448" s="23"/>
      <x:c r="R3448" s="23"/>
      <x:c r="T3448" s="226"/>
      <x:c r="U3448" s="226"/>
      <x:c r="V3448" s="226"/>
      <x:c r="W3448" s="226"/>
      <x:c r="X3448" s="226"/>
      <x:c r="Y3448" s="226"/>
      <x:c r="Z3448" s="226"/>
      <x:c r="AA3448" s="226"/>
      <x:c r="AC3448" s="226"/>
      <x:c r="AE3448" s="226"/>
      <x:c r="AF3448" s="226"/>
      <x:c r="AH3448" s="222"/>
      <x:c r="AI3448" s="23"/>
      <x:c r="AJ3448" s="222"/>
      <x:c r="AK3448" s="222"/>
      <x:c r="AM3448" s="226"/>
      <x:c r="AN3448" s="222"/>
      <x:c r="AO3448" s="222"/>
    </x:row>
    <x:row r="3449" spans="1:57" x14ac:dyDescent="0.3">
      <x:c r="J3449" s="23"/>
      <x:c r="M3449" s="226"/>
      <x:c r="Q3449" s="23"/>
      <x:c r="R3449" s="23"/>
      <x:c r="T3449" s="226"/>
      <x:c r="U3449" s="226"/>
      <x:c r="V3449" s="226"/>
      <x:c r="W3449" s="226"/>
      <x:c r="X3449" s="226"/>
      <x:c r="Y3449" s="226"/>
      <x:c r="Z3449" s="226"/>
      <x:c r="AA3449" s="226"/>
      <x:c r="AC3449" s="226"/>
      <x:c r="AE3449" s="226"/>
      <x:c r="AF3449" s="226"/>
      <x:c r="AH3449" s="222"/>
      <x:c r="AI3449" s="23"/>
      <x:c r="AJ3449" s="222"/>
      <x:c r="AK3449" s="222"/>
      <x:c r="AM3449" s="226"/>
      <x:c r="AN3449" s="222"/>
      <x:c r="AO3449" s="222"/>
    </x:row>
    <x:row r="3450" spans="1:57" x14ac:dyDescent="0.3">
      <x:c r="J3450" s="23"/>
      <x:c r="M3450" s="226"/>
      <x:c r="Q3450" s="23"/>
      <x:c r="R3450" s="23"/>
      <x:c r="T3450" s="226"/>
      <x:c r="U3450" s="226"/>
      <x:c r="V3450" s="226"/>
      <x:c r="W3450" s="226"/>
      <x:c r="X3450" s="226"/>
      <x:c r="Y3450" s="226"/>
      <x:c r="Z3450" s="226"/>
      <x:c r="AA3450" s="226"/>
      <x:c r="AC3450" s="226"/>
      <x:c r="AE3450" s="226"/>
      <x:c r="AF3450" s="226"/>
      <x:c r="AH3450" s="222"/>
      <x:c r="AI3450" s="23"/>
      <x:c r="AJ3450" s="222"/>
      <x:c r="AK3450" s="222"/>
      <x:c r="AM3450" s="226"/>
      <x:c r="AN3450" s="222"/>
      <x:c r="AO3450" s="222"/>
    </x:row>
    <x:row r="3451" spans="1:57" x14ac:dyDescent="0.3">
      <x:c r="J3451" s="23"/>
      <x:c r="M3451" s="226"/>
      <x:c r="Q3451" s="23"/>
      <x:c r="R3451" s="23"/>
      <x:c r="T3451" s="226"/>
      <x:c r="U3451" s="226"/>
      <x:c r="V3451" s="226"/>
      <x:c r="W3451" s="226"/>
      <x:c r="X3451" s="226"/>
      <x:c r="Y3451" s="226"/>
      <x:c r="Z3451" s="226"/>
      <x:c r="AA3451" s="226"/>
      <x:c r="AC3451" s="226"/>
      <x:c r="AE3451" s="226"/>
      <x:c r="AF3451" s="226"/>
      <x:c r="AH3451" s="222"/>
      <x:c r="AI3451" s="23"/>
      <x:c r="AJ3451" s="222"/>
      <x:c r="AK3451" s="222"/>
      <x:c r="AM3451" s="226"/>
      <x:c r="AN3451" s="222"/>
      <x:c r="AO3451" s="222"/>
    </x:row>
    <x:row r="3452" spans="1:57" x14ac:dyDescent="0.3">
      <x:c r="J3452" s="23"/>
      <x:c r="M3452" s="226"/>
      <x:c r="Q3452" s="23"/>
      <x:c r="R3452" s="23"/>
      <x:c r="T3452" s="226"/>
      <x:c r="U3452" s="226"/>
      <x:c r="V3452" s="226"/>
      <x:c r="W3452" s="226"/>
      <x:c r="X3452" s="226"/>
      <x:c r="Y3452" s="226"/>
      <x:c r="Z3452" s="226"/>
      <x:c r="AA3452" s="226"/>
      <x:c r="AC3452" s="226"/>
      <x:c r="AE3452" s="226"/>
      <x:c r="AF3452" s="226"/>
      <x:c r="AH3452" s="222"/>
      <x:c r="AI3452" s="23"/>
      <x:c r="AJ3452" s="222"/>
      <x:c r="AK3452" s="222"/>
      <x:c r="AM3452" s="226"/>
      <x:c r="AN3452" s="222"/>
      <x:c r="AO3452" s="222"/>
    </x:row>
    <x:row r="3453" spans="1:57" x14ac:dyDescent="0.3">
      <x:c r="J3453" s="23"/>
      <x:c r="M3453" s="226"/>
      <x:c r="Q3453" s="23"/>
      <x:c r="R3453" s="23"/>
      <x:c r="T3453" s="226"/>
      <x:c r="U3453" s="226"/>
      <x:c r="V3453" s="226"/>
      <x:c r="W3453" s="226"/>
      <x:c r="X3453" s="226"/>
      <x:c r="Y3453" s="226"/>
      <x:c r="Z3453" s="226"/>
      <x:c r="AA3453" s="226"/>
      <x:c r="AC3453" s="226"/>
      <x:c r="AE3453" s="226"/>
      <x:c r="AF3453" s="226"/>
      <x:c r="AH3453" s="222"/>
      <x:c r="AI3453" s="23"/>
      <x:c r="AJ3453" s="222"/>
      <x:c r="AK3453" s="222"/>
      <x:c r="AM3453" s="226"/>
      <x:c r="AN3453" s="222"/>
      <x:c r="AO3453" s="222"/>
    </x:row>
    <x:row r="3454" spans="1:57" x14ac:dyDescent="0.3">
      <x:c r="J3454" s="23"/>
      <x:c r="Q3454" s="23"/>
      <x:c r="R3454" s="23"/>
      <x:c r="T3454" s="226"/>
      <x:c r="U3454" s="226"/>
      <x:c r="V3454" s="226"/>
      <x:c r="W3454" s="226"/>
      <x:c r="X3454" s="226"/>
      <x:c r="Y3454" s="226"/>
      <x:c r="Z3454" s="226"/>
      <x:c r="AA3454" s="226"/>
      <x:c r="AC3454" s="226"/>
      <x:c r="AE3454" s="226"/>
      <x:c r="AF3454" s="226"/>
      <x:c r="AH3454" s="222"/>
      <x:c r="AI3454" s="23"/>
      <x:c r="AJ3454" s="222"/>
      <x:c r="AK3454" s="222"/>
      <x:c r="AM3454" s="226"/>
      <x:c r="AN3454" s="222"/>
      <x:c r="AO3454" s="222"/>
    </x:row>
    <x:row r="3455" spans="1:57" x14ac:dyDescent="0.3">
      <x:c r="J3455" s="23"/>
      <x:c r="Q3455" s="23"/>
      <x:c r="R3455" s="23"/>
      <x:c r="T3455" s="226"/>
      <x:c r="U3455" s="226"/>
      <x:c r="V3455" s="226"/>
      <x:c r="W3455" s="226"/>
      <x:c r="X3455" s="226"/>
      <x:c r="Y3455" s="226"/>
      <x:c r="Z3455" s="222"/>
      <x:c r="AA3455" s="222"/>
      <x:c r="AC3455" s="222"/>
      <x:c r="AE3455" s="226"/>
      <x:c r="AF3455" s="226"/>
      <x:c r="AH3455" s="226"/>
      <x:c r="AI3455" s="23"/>
      <x:c r="AJ3455" s="222"/>
      <x:c r="AK3455" s="222"/>
      <x:c r="AM3455" s="226"/>
      <x:c r="AN3455" s="222"/>
      <x:c r="AO3455" s="222"/>
    </x:row>
    <x:row r="3456" spans="1:57" x14ac:dyDescent="0.3">
      <x:c r="J3456" s="23"/>
      <x:c r="M3456" s="226"/>
      <x:c r="Q3456" s="23"/>
      <x:c r="R3456" s="23"/>
      <x:c r="T3456" s="226"/>
      <x:c r="U3456" s="226"/>
      <x:c r="V3456" s="226"/>
      <x:c r="W3456" s="226"/>
      <x:c r="X3456" s="226"/>
      <x:c r="Y3456" s="226"/>
      <x:c r="Z3456" s="226"/>
      <x:c r="AA3456" s="226"/>
      <x:c r="AC3456" s="226"/>
      <x:c r="AE3456" s="226"/>
      <x:c r="AF3456" s="226"/>
      <x:c r="AH3456" s="222"/>
      <x:c r="AI3456" s="23"/>
      <x:c r="AJ3456" s="222"/>
      <x:c r="AK3456" s="222"/>
      <x:c r="AM3456" s="226"/>
      <x:c r="AN3456" s="222"/>
      <x:c r="AO3456" s="222"/>
    </x:row>
    <x:row r="3457" spans="1:57" x14ac:dyDescent="0.3">
      <x:c r="J3457" s="23"/>
      <x:c r="M3457" s="226"/>
      <x:c r="Q3457" s="23"/>
      <x:c r="R3457" s="23"/>
      <x:c r="T3457" s="226"/>
      <x:c r="U3457" s="226"/>
      <x:c r="V3457" s="226"/>
      <x:c r="W3457" s="226"/>
      <x:c r="X3457" s="226"/>
      <x:c r="Y3457" s="226"/>
      <x:c r="Z3457" s="226"/>
      <x:c r="AA3457" s="226"/>
      <x:c r="AC3457" s="226"/>
      <x:c r="AE3457" s="226"/>
      <x:c r="AF3457" s="226"/>
      <x:c r="AH3457" s="222"/>
      <x:c r="AI3457" s="23"/>
      <x:c r="AJ3457" s="222"/>
      <x:c r="AK3457" s="222"/>
      <x:c r="AM3457" s="226"/>
      <x:c r="AN3457" s="222"/>
      <x:c r="AO3457" s="222"/>
    </x:row>
    <x:row r="3458" spans="1:57" x14ac:dyDescent="0.3">
      <x:c r="J3458" s="23"/>
      <x:c r="M3458" s="226"/>
      <x:c r="Q3458" s="23"/>
      <x:c r="R3458" s="23"/>
      <x:c r="T3458" s="226"/>
      <x:c r="U3458" s="226"/>
      <x:c r="V3458" s="226"/>
      <x:c r="W3458" s="226"/>
      <x:c r="X3458" s="226"/>
      <x:c r="Y3458" s="226"/>
      <x:c r="Z3458" s="226"/>
      <x:c r="AA3458" s="226"/>
      <x:c r="AC3458" s="226"/>
      <x:c r="AE3458" s="226"/>
      <x:c r="AF3458" s="226"/>
      <x:c r="AH3458" s="222"/>
      <x:c r="AI3458" s="23"/>
      <x:c r="AJ3458" s="222"/>
      <x:c r="AK3458" s="226"/>
      <x:c r="AM3458" s="226"/>
      <x:c r="AN3458" s="222"/>
      <x:c r="AO3458" s="226"/>
    </x:row>
    <x:row r="3459" spans="1:57" x14ac:dyDescent="0.3">
      <x:c r="J3459" s="23"/>
      <x:c r="M3459" s="226"/>
      <x:c r="Q3459" s="23"/>
      <x:c r="R3459" s="23"/>
      <x:c r="T3459" s="226"/>
      <x:c r="U3459" s="226"/>
      <x:c r="V3459" s="226"/>
      <x:c r="W3459" s="226"/>
      <x:c r="X3459" s="226"/>
      <x:c r="Y3459" s="226"/>
      <x:c r="Z3459" s="226"/>
      <x:c r="AA3459" s="226"/>
      <x:c r="AC3459" s="226"/>
      <x:c r="AE3459" s="226"/>
      <x:c r="AF3459" s="226"/>
      <x:c r="AH3459" s="222"/>
      <x:c r="AI3459" s="23"/>
      <x:c r="AJ3459" s="222"/>
      <x:c r="AK3459" s="222"/>
      <x:c r="AM3459" s="226"/>
      <x:c r="AN3459" s="222"/>
      <x:c r="AO3459" s="222"/>
    </x:row>
    <x:row r="3460" spans="1:57" x14ac:dyDescent="0.3">
      <x:c r="J3460" s="23"/>
      <x:c r="M3460" s="226"/>
      <x:c r="Q3460" s="23"/>
      <x:c r="R3460" s="23"/>
      <x:c r="T3460" s="226"/>
      <x:c r="U3460" s="226"/>
      <x:c r="V3460" s="226"/>
      <x:c r="W3460" s="226"/>
      <x:c r="X3460" s="226"/>
      <x:c r="Y3460" s="226"/>
      <x:c r="Z3460" s="226"/>
      <x:c r="AA3460" s="226"/>
      <x:c r="AC3460" s="226"/>
      <x:c r="AE3460" s="226"/>
      <x:c r="AF3460" s="226"/>
      <x:c r="AH3460" s="222"/>
      <x:c r="AI3460" s="23"/>
      <x:c r="AJ3460" s="222"/>
      <x:c r="AK3460" s="222"/>
      <x:c r="AM3460" s="226"/>
      <x:c r="AN3460" s="222"/>
      <x:c r="AO3460" s="222"/>
    </x:row>
    <x:row r="3461" spans="1:57" x14ac:dyDescent="0.3">
      <x:c r="J3461" s="23"/>
      <x:c r="Q3461" s="23"/>
      <x:c r="R3461" s="23"/>
      <x:c r="T3461" s="226"/>
      <x:c r="U3461" s="226"/>
      <x:c r="V3461" s="226"/>
      <x:c r="W3461" s="226"/>
      <x:c r="X3461" s="226"/>
      <x:c r="Y3461" s="226"/>
      <x:c r="Z3461" s="226"/>
      <x:c r="AA3461" s="226"/>
      <x:c r="AC3461" s="226"/>
      <x:c r="AE3461" s="226"/>
      <x:c r="AF3461" s="226"/>
      <x:c r="AH3461" s="222"/>
      <x:c r="AI3461" s="23"/>
      <x:c r="AJ3461" s="222"/>
      <x:c r="AK3461" s="222"/>
      <x:c r="AM3461" s="226"/>
      <x:c r="AN3461" s="222"/>
      <x:c r="AO3461" s="222"/>
    </x:row>
    <x:row r="3462" spans="1:57" x14ac:dyDescent="0.3">
      <x:c r="J3462" s="23"/>
      <x:c r="Q3462" s="23"/>
      <x:c r="R3462" s="23"/>
      <x:c r="T3462" s="226"/>
      <x:c r="U3462" s="226"/>
      <x:c r="V3462" s="226"/>
      <x:c r="W3462" s="226"/>
      <x:c r="X3462" s="226"/>
      <x:c r="Y3462" s="226"/>
      <x:c r="Z3462" s="226"/>
      <x:c r="AA3462" s="226"/>
      <x:c r="AC3462" s="226"/>
      <x:c r="AE3462" s="226"/>
      <x:c r="AF3462" s="226"/>
      <x:c r="AH3462" s="222"/>
      <x:c r="AI3462" s="23"/>
      <x:c r="AJ3462" s="222"/>
      <x:c r="AK3462" s="222"/>
      <x:c r="AM3462" s="226"/>
      <x:c r="AN3462" s="222"/>
      <x:c r="AO3462" s="222"/>
    </x:row>
    <x:row r="3463" spans="1:57" x14ac:dyDescent="0.3">
      <x:c r="J3463" s="23"/>
      <x:c r="Q3463" s="23"/>
      <x:c r="R3463" s="23"/>
      <x:c r="T3463" s="226"/>
      <x:c r="U3463" s="226"/>
      <x:c r="V3463" s="226"/>
      <x:c r="W3463" s="226"/>
      <x:c r="X3463" s="226"/>
      <x:c r="Y3463" s="226"/>
      <x:c r="Z3463" s="226"/>
      <x:c r="AA3463" s="226"/>
      <x:c r="AC3463" s="226"/>
      <x:c r="AE3463" s="226"/>
      <x:c r="AF3463" s="226"/>
      <x:c r="AH3463" s="222"/>
      <x:c r="AI3463" s="23"/>
      <x:c r="AJ3463" s="222"/>
      <x:c r="AK3463" s="226"/>
      <x:c r="AM3463" s="226"/>
      <x:c r="AN3463" s="222"/>
      <x:c r="AO3463" s="226"/>
    </x:row>
    <x:row r="3464" spans="1:57" x14ac:dyDescent="0.3">
      <x:c r="J3464" s="23"/>
      <x:c r="Q3464" s="23"/>
      <x:c r="R3464" s="23"/>
      <x:c r="T3464" s="226"/>
      <x:c r="U3464" s="226"/>
      <x:c r="V3464" s="226"/>
      <x:c r="W3464" s="226"/>
      <x:c r="X3464" s="226"/>
      <x:c r="Y3464" s="226"/>
      <x:c r="Z3464" s="226"/>
      <x:c r="AA3464" s="226"/>
      <x:c r="AC3464" s="226"/>
      <x:c r="AE3464" s="226"/>
      <x:c r="AF3464" s="226"/>
      <x:c r="AH3464" s="222"/>
      <x:c r="AI3464" s="23"/>
      <x:c r="AJ3464" s="222"/>
      <x:c r="AK3464" s="222"/>
      <x:c r="AM3464" s="226"/>
      <x:c r="AN3464" s="222"/>
      <x:c r="AO3464" s="222"/>
    </x:row>
    <x:row r="3465" spans="1:57" x14ac:dyDescent="0.3">
      <x:c r="J3465" s="23"/>
      <x:c r="M3465" s="226"/>
      <x:c r="Q3465" s="23"/>
      <x:c r="R3465" s="23"/>
      <x:c r="T3465" s="226"/>
      <x:c r="U3465" s="226"/>
      <x:c r="V3465" s="226"/>
      <x:c r="W3465" s="226"/>
      <x:c r="X3465" s="226"/>
      <x:c r="Y3465" s="226"/>
      <x:c r="Z3465" s="226"/>
      <x:c r="AA3465" s="226"/>
      <x:c r="AC3465" s="226"/>
      <x:c r="AE3465" s="226"/>
      <x:c r="AF3465" s="226"/>
      <x:c r="AH3465" s="222"/>
      <x:c r="AI3465" s="23"/>
      <x:c r="AJ3465" s="222"/>
      <x:c r="AK3465" s="222"/>
      <x:c r="AM3465" s="226"/>
      <x:c r="AN3465" s="222"/>
      <x:c r="AO3465" s="222"/>
    </x:row>
    <x:row r="3466" spans="1:57" x14ac:dyDescent="0.3">
      <x:c r="J3466" s="23"/>
      <x:c r="Q3466" s="23"/>
      <x:c r="R3466" s="23"/>
      <x:c r="T3466" s="226"/>
      <x:c r="U3466" s="226"/>
      <x:c r="V3466" s="226"/>
      <x:c r="W3466" s="226"/>
      <x:c r="X3466" s="226"/>
      <x:c r="Y3466" s="226"/>
      <x:c r="Z3466" s="226"/>
      <x:c r="AA3466" s="226"/>
      <x:c r="AC3466" s="226"/>
      <x:c r="AE3466" s="226"/>
      <x:c r="AF3466" s="226"/>
      <x:c r="AH3466" s="222"/>
      <x:c r="AI3466" s="23"/>
      <x:c r="AJ3466" s="222"/>
      <x:c r="AK3466" s="222"/>
      <x:c r="AM3466" s="226"/>
      <x:c r="AN3466" s="222"/>
      <x:c r="AO3466" s="222"/>
    </x:row>
    <x:row r="3467" spans="1:57" x14ac:dyDescent="0.3">
      <x:c r="J3467" s="23"/>
      <x:c r="Q3467" s="23"/>
      <x:c r="R3467" s="23"/>
      <x:c r="T3467" s="226"/>
      <x:c r="U3467" s="226"/>
      <x:c r="V3467" s="226"/>
      <x:c r="W3467" s="226"/>
      <x:c r="X3467" s="226"/>
      <x:c r="Y3467" s="226"/>
      <x:c r="Z3467" s="226"/>
      <x:c r="AA3467" s="226"/>
      <x:c r="AC3467" s="226"/>
      <x:c r="AE3467" s="226"/>
      <x:c r="AF3467" s="226"/>
      <x:c r="AH3467" s="222"/>
      <x:c r="AI3467" s="23"/>
      <x:c r="AJ3467" s="222"/>
      <x:c r="AK3467" s="226"/>
      <x:c r="AM3467" s="226"/>
      <x:c r="AN3467" s="222"/>
      <x:c r="AO3467" s="226"/>
    </x:row>
    <x:row r="3468" spans="1:57" x14ac:dyDescent="0.3">
      <x:c r="J3468" s="23"/>
      <x:c r="M3468" s="226"/>
      <x:c r="Q3468" s="23"/>
      <x:c r="R3468" s="23"/>
      <x:c r="T3468" s="226"/>
      <x:c r="U3468" s="226"/>
      <x:c r="V3468" s="226"/>
      <x:c r="W3468" s="226"/>
      <x:c r="X3468" s="226"/>
      <x:c r="Y3468" s="226"/>
      <x:c r="Z3468" s="226"/>
      <x:c r="AA3468" s="226"/>
      <x:c r="AC3468" s="226"/>
      <x:c r="AE3468" s="226"/>
      <x:c r="AF3468" s="226"/>
      <x:c r="AH3468" s="222"/>
      <x:c r="AI3468" s="23"/>
      <x:c r="AJ3468" s="222"/>
      <x:c r="AK3468" s="222"/>
      <x:c r="AM3468" s="226"/>
      <x:c r="AN3468" s="222"/>
      <x:c r="AO3468" s="222"/>
    </x:row>
    <x:row r="3469" spans="1:57" x14ac:dyDescent="0.3">
      <x:c r="J3469" s="23"/>
      <x:c r="Q3469" s="23"/>
      <x:c r="R3469" s="23"/>
      <x:c r="T3469" s="226"/>
      <x:c r="U3469" s="226"/>
      <x:c r="V3469" s="226"/>
      <x:c r="W3469" s="226"/>
      <x:c r="X3469" s="226"/>
      <x:c r="Y3469" s="226"/>
      <x:c r="Z3469" s="226"/>
      <x:c r="AA3469" s="226"/>
      <x:c r="AC3469" s="226"/>
      <x:c r="AE3469" s="226"/>
      <x:c r="AF3469" s="226"/>
      <x:c r="AH3469" s="222"/>
      <x:c r="AI3469" s="23"/>
      <x:c r="AJ3469" s="222"/>
      <x:c r="AK3469" s="222"/>
      <x:c r="AM3469" s="226"/>
      <x:c r="AN3469" s="222"/>
      <x:c r="AO3469" s="222"/>
    </x:row>
    <x:row r="3470" spans="1:57" x14ac:dyDescent="0.3">
      <x:c r="J3470" s="23"/>
      <x:c r="Q3470" s="23"/>
      <x:c r="R3470" s="23"/>
      <x:c r="T3470" s="226"/>
      <x:c r="U3470" s="226"/>
      <x:c r="V3470" s="226"/>
      <x:c r="W3470" s="226"/>
      <x:c r="X3470" s="226"/>
      <x:c r="Y3470" s="226"/>
      <x:c r="Z3470" s="226"/>
      <x:c r="AA3470" s="226"/>
      <x:c r="AC3470" s="226"/>
      <x:c r="AE3470" s="226"/>
      <x:c r="AF3470" s="226"/>
      <x:c r="AH3470" s="222"/>
      <x:c r="AI3470" s="23"/>
      <x:c r="AJ3470" s="222"/>
      <x:c r="AK3470" s="222"/>
      <x:c r="AM3470" s="226"/>
      <x:c r="AN3470" s="222"/>
      <x:c r="AO3470" s="222"/>
    </x:row>
    <x:row r="3471" spans="1:57" x14ac:dyDescent="0.3">
      <x:c r="J3471" s="23"/>
      <x:c r="Q3471" s="23"/>
      <x:c r="R3471" s="23"/>
      <x:c r="T3471" s="226"/>
      <x:c r="U3471" s="226"/>
      <x:c r="V3471" s="226"/>
      <x:c r="W3471" s="226"/>
      <x:c r="X3471" s="226"/>
      <x:c r="Y3471" s="226"/>
      <x:c r="Z3471" s="226"/>
      <x:c r="AA3471" s="226"/>
      <x:c r="AC3471" s="226"/>
      <x:c r="AE3471" s="226"/>
      <x:c r="AF3471" s="226"/>
      <x:c r="AH3471" s="222"/>
      <x:c r="AI3471" s="23"/>
      <x:c r="AJ3471" s="222"/>
      <x:c r="AK3471" s="222"/>
      <x:c r="AM3471" s="226"/>
      <x:c r="AN3471" s="222"/>
      <x:c r="AO3471" s="222"/>
    </x:row>
    <x:row r="3472" spans="1:57" x14ac:dyDescent="0.3">
      <x:c r="J3472" s="23"/>
      <x:c r="M3472" s="226"/>
      <x:c r="Q3472" s="23"/>
      <x:c r="R3472" s="23"/>
      <x:c r="T3472" s="226"/>
      <x:c r="U3472" s="226"/>
      <x:c r="V3472" s="226"/>
      <x:c r="W3472" s="226"/>
      <x:c r="X3472" s="226"/>
      <x:c r="Y3472" s="226"/>
      <x:c r="Z3472" s="226"/>
      <x:c r="AA3472" s="226"/>
      <x:c r="AC3472" s="226"/>
      <x:c r="AE3472" s="226"/>
      <x:c r="AF3472" s="226"/>
      <x:c r="AH3472" s="222"/>
      <x:c r="AI3472" s="23"/>
      <x:c r="AJ3472" s="222"/>
      <x:c r="AK3472" s="222"/>
      <x:c r="AM3472" s="226"/>
      <x:c r="AN3472" s="222"/>
      <x:c r="AO3472" s="222"/>
    </x:row>
    <x:row r="3473" spans="1:57" x14ac:dyDescent="0.3">
      <x:c r="J3473" s="23"/>
      <x:c r="M3473" s="226"/>
      <x:c r="Q3473" s="23"/>
      <x:c r="R3473" s="23"/>
      <x:c r="T3473" s="226"/>
      <x:c r="U3473" s="226"/>
      <x:c r="V3473" s="226"/>
      <x:c r="W3473" s="226"/>
      <x:c r="X3473" s="226"/>
      <x:c r="Y3473" s="226"/>
      <x:c r="Z3473" s="226"/>
      <x:c r="AA3473" s="226"/>
      <x:c r="AC3473" s="226"/>
      <x:c r="AE3473" s="226"/>
      <x:c r="AF3473" s="226"/>
      <x:c r="AH3473" s="222"/>
      <x:c r="AI3473" s="23"/>
      <x:c r="AJ3473" s="222"/>
      <x:c r="AK3473" s="222"/>
      <x:c r="AM3473" s="226"/>
      <x:c r="AN3473" s="222"/>
      <x:c r="AO3473" s="222"/>
    </x:row>
    <x:row r="3474" spans="1:57" x14ac:dyDescent="0.3">
      <x:c r="J3474" s="23"/>
      <x:c r="M3474" s="226"/>
      <x:c r="Q3474" s="23"/>
      <x:c r="R3474" s="23"/>
      <x:c r="T3474" s="226"/>
      <x:c r="U3474" s="226"/>
      <x:c r="V3474" s="226"/>
      <x:c r="W3474" s="226"/>
      <x:c r="X3474" s="226"/>
      <x:c r="Y3474" s="226"/>
      <x:c r="Z3474" s="226"/>
      <x:c r="AA3474" s="226"/>
      <x:c r="AC3474" s="226"/>
      <x:c r="AE3474" s="226"/>
      <x:c r="AF3474" s="226"/>
      <x:c r="AH3474" s="222"/>
      <x:c r="AI3474" s="23"/>
      <x:c r="AJ3474" s="222"/>
      <x:c r="AK3474" s="222"/>
      <x:c r="AM3474" s="226"/>
      <x:c r="AN3474" s="222"/>
      <x:c r="AO3474" s="222"/>
    </x:row>
    <x:row r="3475" spans="1:57" x14ac:dyDescent="0.3">
      <x:c r="J3475" s="23"/>
      <x:c r="M3475" s="226"/>
      <x:c r="Q3475" s="23"/>
      <x:c r="R3475" s="23"/>
      <x:c r="T3475" s="226"/>
      <x:c r="U3475" s="226"/>
      <x:c r="V3475" s="226"/>
      <x:c r="W3475" s="226"/>
      <x:c r="X3475" s="226"/>
      <x:c r="Y3475" s="226"/>
      <x:c r="Z3475" s="226"/>
      <x:c r="AA3475" s="226"/>
      <x:c r="AC3475" s="226"/>
      <x:c r="AE3475" s="226"/>
      <x:c r="AF3475" s="226"/>
      <x:c r="AH3475" s="222"/>
      <x:c r="AI3475" s="23"/>
      <x:c r="AJ3475" s="222"/>
      <x:c r="AK3475" s="222"/>
      <x:c r="AM3475" s="226"/>
      <x:c r="AN3475" s="222"/>
      <x:c r="AO3475" s="222"/>
    </x:row>
    <x:row r="3476" spans="1:57" x14ac:dyDescent="0.3">
      <x:c r="J3476" s="23"/>
      <x:c r="M3476" s="226"/>
      <x:c r="Q3476" s="23"/>
      <x:c r="R3476" s="23"/>
      <x:c r="T3476" s="226"/>
      <x:c r="U3476" s="226"/>
      <x:c r="V3476" s="226"/>
      <x:c r="W3476" s="226"/>
      <x:c r="X3476" s="226"/>
      <x:c r="Y3476" s="226"/>
      <x:c r="Z3476" s="226"/>
      <x:c r="AA3476" s="226"/>
      <x:c r="AC3476" s="226"/>
      <x:c r="AE3476" s="226"/>
      <x:c r="AF3476" s="226"/>
      <x:c r="AH3476" s="222"/>
      <x:c r="AI3476" s="23"/>
      <x:c r="AJ3476" s="222"/>
      <x:c r="AK3476" s="222"/>
      <x:c r="AM3476" s="226"/>
      <x:c r="AN3476" s="222"/>
      <x:c r="AO3476" s="222"/>
    </x:row>
    <x:row r="3477" spans="1:57" x14ac:dyDescent="0.3">
      <x:c r="J3477" s="23"/>
      <x:c r="Q3477" s="23"/>
      <x:c r="R3477" s="23"/>
      <x:c r="T3477" s="226"/>
      <x:c r="U3477" s="226"/>
      <x:c r="V3477" s="226"/>
      <x:c r="W3477" s="226"/>
      <x:c r="X3477" s="226"/>
      <x:c r="Y3477" s="226"/>
      <x:c r="Z3477" s="226"/>
      <x:c r="AA3477" s="226"/>
      <x:c r="AC3477" s="226"/>
      <x:c r="AE3477" s="226"/>
      <x:c r="AF3477" s="226"/>
      <x:c r="AH3477" s="222"/>
      <x:c r="AI3477" s="23"/>
      <x:c r="AJ3477" s="222"/>
      <x:c r="AK3477" s="222"/>
      <x:c r="AM3477" s="226"/>
      <x:c r="AN3477" s="222"/>
      <x:c r="AO3477" s="222"/>
    </x:row>
    <x:row r="3478" spans="1:57" x14ac:dyDescent="0.3">
      <x:c r="J3478" s="23"/>
      <x:c r="Q3478" s="23"/>
      <x:c r="R3478" s="23"/>
      <x:c r="T3478" s="226"/>
      <x:c r="U3478" s="226"/>
      <x:c r="V3478" s="226"/>
      <x:c r="W3478" s="226"/>
      <x:c r="X3478" s="226"/>
      <x:c r="Y3478" s="226"/>
      <x:c r="Z3478" s="222"/>
      <x:c r="AA3478" s="222"/>
      <x:c r="AC3478" s="222"/>
      <x:c r="AE3478" s="226"/>
      <x:c r="AF3478" s="226"/>
      <x:c r="AH3478" s="226"/>
      <x:c r="AI3478" s="23"/>
      <x:c r="AJ3478" s="222"/>
      <x:c r="AK3478" s="222"/>
      <x:c r="AM3478" s="226"/>
      <x:c r="AN3478" s="222"/>
      <x:c r="AO3478" s="222"/>
    </x:row>
    <x:row r="3479" spans="1:57" x14ac:dyDescent="0.3">
      <x:c r="J3479" s="23"/>
      <x:c r="M3479" s="226"/>
      <x:c r="Q3479" s="23"/>
      <x:c r="R3479" s="23"/>
      <x:c r="T3479" s="226"/>
      <x:c r="U3479" s="226"/>
      <x:c r="V3479" s="226"/>
      <x:c r="W3479" s="226"/>
      <x:c r="X3479" s="226"/>
      <x:c r="Y3479" s="226"/>
      <x:c r="Z3479" s="226"/>
      <x:c r="AA3479" s="226"/>
      <x:c r="AC3479" s="226"/>
      <x:c r="AE3479" s="226"/>
      <x:c r="AF3479" s="226"/>
      <x:c r="AH3479" s="222"/>
      <x:c r="AI3479" s="23"/>
      <x:c r="AJ3479" s="222"/>
      <x:c r="AK3479" s="222"/>
      <x:c r="AM3479" s="226"/>
      <x:c r="AN3479" s="222"/>
      <x:c r="AO3479" s="222"/>
    </x:row>
    <x:row r="3480" spans="1:57" x14ac:dyDescent="0.3">
      <x:c r="J3480" s="23"/>
      <x:c r="M3480" s="226"/>
      <x:c r="Q3480" s="23"/>
      <x:c r="R3480" s="23"/>
      <x:c r="T3480" s="226"/>
      <x:c r="U3480" s="226"/>
      <x:c r="V3480" s="226"/>
      <x:c r="W3480" s="226"/>
      <x:c r="X3480" s="226"/>
      <x:c r="Y3480" s="226"/>
      <x:c r="Z3480" s="226"/>
      <x:c r="AA3480" s="226"/>
      <x:c r="AC3480" s="226"/>
      <x:c r="AE3480" s="226"/>
      <x:c r="AF3480" s="226"/>
      <x:c r="AH3480" s="222"/>
      <x:c r="AI3480" s="23"/>
      <x:c r="AJ3480" s="222"/>
      <x:c r="AK3480" s="222"/>
      <x:c r="AM3480" s="226"/>
      <x:c r="AN3480" s="222"/>
      <x:c r="AO3480" s="222"/>
    </x:row>
    <x:row r="3481" spans="1:57" x14ac:dyDescent="0.3">
      <x:c r="J3481" s="23"/>
      <x:c r="M3481" s="226"/>
      <x:c r="Q3481" s="23"/>
      <x:c r="R3481" s="23"/>
      <x:c r="T3481" s="226"/>
      <x:c r="U3481" s="226"/>
      <x:c r="V3481" s="226"/>
      <x:c r="W3481" s="226"/>
      <x:c r="X3481" s="226"/>
      <x:c r="Y3481" s="226"/>
      <x:c r="Z3481" s="226"/>
      <x:c r="AA3481" s="226"/>
      <x:c r="AC3481" s="226"/>
      <x:c r="AE3481" s="226"/>
      <x:c r="AF3481" s="226"/>
      <x:c r="AH3481" s="222"/>
      <x:c r="AI3481" s="23"/>
      <x:c r="AJ3481" s="222"/>
      <x:c r="AK3481" s="222"/>
      <x:c r="AM3481" s="226"/>
      <x:c r="AN3481" s="222"/>
      <x:c r="AO3481" s="222"/>
    </x:row>
    <x:row r="3482" spans="1:57" x14ac:dyDescent="0.3">
      <x:c r="J3482" s="23"/>
      <x:c r="M3482" s="226"/>
      <x:c r="Q3482" s="23"/>
      <x:c r="R3482" s="23"/>
      <x:c r="T3482" s="226"/>
      <x:c r="U3482" s="226"/>
      <x:c r="V3482" s="226"/>
      <x:c r="W3482" s="226"/>
      <x:c r="X3482" s="226"/>
      <x:c r="Y3482" s="226"/>
      <x:c r="Z3482" s="226"/>
      <x:c r="AA3482" s="226"/>
      <x:c r="AC3482" s="226"/>
      <x:c r="AE3482" s="226"/>
      <x:c r="AF3482" s="226"/>
      <x:c r="AH3482" s="222"/>
      <x:c r="AI3482" s="23"/>
      <x:c r="AJ3482" s="222"/>
      <x:c r="AK3482" s="226"/>
      <x:c r="AM3482" s="226"/>
      <x:c r="AN3482" s="222"/>
      <x:c r="AO3482" s="226"/>
    </x:row>
    <x:row r="3483" spans="1:57" x14ac:dyDescent="0.3">
      <x:c r="J3483" s="23"/>
      <x:c r="M3483" s="226"/>
      <x:c r="Q3483" s="23"/>
      <x:c r="R3483" s="23"/>
      <x:c r="T3483" s="226"/>
      <x:c r="U3483" s="226"/>
      <x:c r="V3483" s="226"/>
      <x:c r="W3483" s="226"/>
      <x:c r="X3483" s="226"/>
      <x:c r="Y3483" s="226"/>
      <x:c r="Z3483" s="226"/>
      <x:c r="AA3483" s="226"/>
      <x:c r="AC3483" s="226"/>
      <x:c r="AE3483" s="226"/>
      <x:c r="AF3483" s="226"/>
      <x:c r="AH3483" s="222"/>
      <x:c r="AI3483" s="23"/>
      <x:c r="AJ3483" s="222"/>
      <x:c r="AK3483" s="222"/>
      <x:c r="AM3483" s="226"/>
      <x:c r="AN3483" s="222"/>
      <x:c r="AO3483" s="222"/>
    </x:row>
    <x:row r="3484" spans="1:57" x14ac:dyDescent="0.3">
      <x:c r="J3484" s="23"/>
      <x:c r="M3484" s="226"/>
      <x:c r="Q3484" s="23"/>
      <x:c r="R3484" s="23"/>
      <x:c r="T3484" s="226"/>
      <x:c r="U3484" s="226"/>
      <x:c r="V3484" s="226"/>
      <x:c r="W3484" s="226"/>
      <x:c r="X3484" s="226"/>
      <x:c r="Y3484" s="226"/>
      <x:c r="Z3484" s="226"/>
      <x:c r="AA3484" s="226"/>
      <x:c r="AC3484" s="226"/>
      <x:c r="AE3484" s="226"/>
      <x:c r="AF3484" s="226"/>
      <x:c r="AH3484" s="222"/>
      <x:c r="AI3484" s="23"/>
      <x:c r="AJ3484" s="222"/>
      <x:c r="AK3484" s="222"/>
      <x:c r="AM3484" s="226"/>
      <x:c r="AN3484" s="222"/>
      <x:c r="AO3484" s="222"/>
    </x:row>
    <x:row r="3485" spans="1:57" x14ac:dyDescent="0.3">
      <x:c r="J3485" s="23"/>
      <x:c r="Q3485" s="23"/>
      <x:c r="R3485" s="23"/>
      <x:c r="T3485" s="226"/>
      <x:c r="U3485" s="226"/>
      <x:c r="V3485" s="226"/>
      <x:c r="W3485" s="226"/>
      <x:c r="X3485" s="226"/>
      <x:c r="Y3485" s="226"/>
      <x:c r="Z3485" s="226"/>
      <x:c r="AA3485" s="226"/>
      <x:c r="AC3485" s="226"/>
      <x:c r="AE3485" s="226"/>
      <x:c r="AF3485" s="226"/>
      <x:c r="AH3485" s="222"/>
      <x:c r="AI3485" s="23"/>
      <x:c r="AJ3485" s="222"/>
      <x:c r="AK3485" s="222"/>
      <x:c r="AM3485" s="226"/>
      <x:c r="AN3485" s="222"/>
      <x:c r="AO3485" s="222"/>
    </x:row>
    <x:row r="3486" spans="1:57" x14ac:dyDescent="0.3">
      <x:c r="J3486" s="23"/>
      <x:c r="Q3486" s="23"/>
      <x:c r="R3486" s="23"/>
      <x:c r="T3486" s="226"/>
      <x:c r="U3486" s="226"/>
      <x:c r="V3486" s="226"/>
      <x:c r="W3486" s="226"/>
      <x:c r="X3486" s="226"/>
      <x:c r="Y3486" s="226"/>
      <x:c r="Z3486" s="226"/>
      <x:c r="AA3486" s="226"/>
      <x:c r="AC3486" s="226"/>
      <x:c r="AE3486" s="226"/>
      <x:c r="AF3486" s="226"/>
      <x:c r="AH3486" s="222"/>
      <x:c r="AI3486" s="23"/>
      <x:c r="AJ3486" s="222"/>
      <x:c r="AK3486" s="222"/>
      <x:c r="AM3486" s="226"/>
      <x:c r="AN3486" s="222"/>
      <x:c r="AO3486" s="222"/>
    </x:row>
    <x:row r="3487" spans="1:57" x14ac:dyDescent="0.3">
      <x:c r="J3487" s="23"/>
      <x:c r="Q3487" s="23"/>
      <x:c r="R3487" s="23"/>
      <x:c r="T3487" s="226"/>
      <x:c r="U3487" s="226"/>
      <x:c r="V3487" s="226"/>
      <x:c r="W3487" s="226"/>
      <x:c r="X3487" s="226"/>
      <x:c r="Y3487" s="226"/>
      <x:c r="Z3487" s="226"/>
      <x:c r="AA3487" s="226"/>
      <x:c r="AC3487" s="226"/>
      <x:c r="AE3487" s="226"/>
      <x:c r="AF3487" s="226"/>
      <x:c r="AH3487" s="222"/>
      <x:c r="AI3487" s="23"/>
      <x:c r="AJ3487" s="222"/>
      <x:c r="AK3487" s="222"/>
      <x:c r="AM3487" s="226"/>
      <x:c r="AN3487" s="222"/>
      <x:c r="AO3487" s="222"/>
    </x:row>
    <x:row r="3488" spans="1:57" x14ac:dyDescent="0.3">
      <x:c r="J3488" s="23"/>
      <x:c r="M3488" s="226"/>
      <x:c r="Q3488" s="23"/>
      <x:c r="R3488" s="23"/>
      <x:c r="T3488" s="226"/>
      <x:c r="U3488" s="226"/>
      <x:c r="V3488" s="226"/>
      <x:c r="W3488" s="226"/>
      <x:c r="X3488" s="226"/>
      <x:c r="Y3488" s="226"/>
      <x:c r="Z3488" s="226"/>
      <x:c r="AA3488" s="226"/>
      <x:c r="AC3488" s="226"/>
      <x:c r="AE3488" s="226"/>
      <x:c r="AF3488" s="226"/>
      <x:c r="AH3488" s="222"/>
      <x:c r="AI3488" s="23"/>
      <x:c r="AJ3488" s="222"/>
      <x:c r="AK3488" s="222"/>
      <x:c r="AM3488" s="226"/>
      <x:c r="AN3488" s="222"/>
      <x:c r="AO3488" s="222"/>
    </x:row>
    <x:row r="3489" spans="1:57" x14ac:dyDescent="0.3">
      <x:c r="J3489" s="23"/>
      <x:c r="M3489" s="226"/>
      <x:c r="Q3489" s="23"/>
      <x:c r="R3489" s="23"/>
      <x:c r="T3489" s="226"/>
      <x:c r="U3489" s="226"/>
      <x:c r="V3489" s="226"/>
      <x:c r="W3489" s="226"/>
      <x:c r="X3489" s="226"/>
      <x:c r="Y3489" s="226"/>
      <x:c r="Z3489" s="226"/>
      <x:c r="AA3489" s="226"/>
      <x:c r="AC3489" s="226"/>
      <x:c r="AE3489" s="226"/>
      <x:c r="AF3489" s="226"/>
      <x:c r="AH3489" s="222"/>
      <x:c r="AI3489" s="23"/>
      <x:c r="AJ3489" s="222"/>
      <x:c r="AK3489" s="222"/>
      <x:c r="AM3489" s="226"/>
      <x:c r="AN3489" s="222"/>
      <x:c r="AO3489" s="222"/>
    </x:row>
    <x:row r="3490" spans="1:57" x14ac:dyDescent="0.3">
      <x:c r="J3490" s="23"/>
      <x:c r="M3490" s="226"/>
      <x:c r="Q3490" s="23"/>
      <x:c r="R3490" s="23"/>
      <x:c r="T3490" s="226"/>
      <x:c r="U3490" s="226"/>
      <x:c r="V3490" s="226"/>
      <x:c r="W3490" s="226"/>
      <x:c r="X3490" s="226"/>
      <x:c r="Y3490" s="226"/>
      <x:c r="Z3490" s="226"/>
      <x:c r="AA3490" s="226"/>
      <x:c r="AC3490" s="226"/>
      <x:c r="AE3490" s="226"/>
      <x:c r="AF3490" s="226"/>
      <x:c r="AH3490" s="222"/>
      <x:c r="AI3490" s="23"/>
      <x:c r="AJ3490" s="222"/>
      <x:c r="AK3490" s="222"/>
      <x:c r="AM3490" s="226"/>
      <x:c r="AN3490" s="222"/>
      <x:c r="AO3490" s="222"/>
    </x:row>
    <x:row r="3491" spans="1:57" x14ac:dyDescent="0.3">
      <x:c r="J3491" s="23"/>
      <x:c r="M3491" s="226"/>
      <x:c r="Q3491" s="23"/>
      <x:c r="R3491" s="23"/>
      <x:c r="T3491" s="226"/>
      <x:c r="U3491" s="226"/>
      <x:c r="V3491" s="226"/>
      <x:c r="W3491" s="226"/>
      <x:c r="X3491" s="226"/>
      <x:c r="Y3491" s="226"/>
      <x:c r="Z3491" s="226"/>
      <x:c r="AA3491" s="226"/>
      <x:c r="AC3491" s="226"/>
      <x:c r="AE3491" s="226"/>
      <x:c r="AF3491" s="226"/>
      <x:c r="AH3491" s="222"/>
      <x:c r="AI3491" s="23"/>
      <x:c r="AJ3491" s="222"/>
      <x:c r="AK3491" s="222"/>
      <x:c r="AM3491" s="226"/>
      <x:c r="AN3491" s="222"/>
      <x:c r="AO3491" s="222"/>
    </x:row>
    <x:row r="3492" spans="1:57" x14ac:dyDescent="0.3">
      <x:c r="J3492" s="23"/>
      <x:c r="Q3492" s="23"/>
      <x:c r="R3492" s="23"/>
      <x:c r="T3492" s="226"/>
      <x:c r="U3492" s="226"/>
      <x:c r="V3492" s="226"/>
      <x:c r="W3492" s="226"/>
      <x:c r="X3492" s="226"/>
      <x:c r="Y3492" s="226"/>
      <x:c r="Z3492" s="226"/>
      <x:c r="AA3492" s="226"/>
      <x:c r="AC3492" s="226"/>
      <x:c r="AE3492" s="226"/>
      <x:c r="AF3492" s="226"/>
      <x:c r="AH3492" s="222"/>
      <x:c r="AI3492" s="23"/>
      <x:c r="AJ3492" s="222"/>
      <x:c r="AK3492" s="222"/>
      <x:c r="AM3492" s="226"/>
      <x:c r="AN3492" s="222"/>
      <x:c r="AO3492" s="222"/>
    </x:row>
    <x:row r="3493" spans="1:57" x14ac:dyDescent="0.3">
      <x:c r="J3493" s="23"/>
      <x:c r="Q3493" s="23"/>
      <x:c r="R3493" s="23"/>
      <x:c r="T3493" s="226"/>
      <x:c r="U3493" s="226"/>
      <x:c r="V3493" s="226"/>
      <x:c r="W3493" s="226"/>
      <x:c r="X3493" s="226"/>
      <x:c r="Y3493" s="226"/>
      <x:c r="Z3493" s="222"/>
      <x:c r="AA3493" s="222"/>
      <x:c r="AC3493" s="222"/>
      <x:c r="AE3493" s="226"/>
      <x:c r="AF3493" s="226"/>
      <x:c r="AH3493" s="226"/>
      <x:c r="AI3493" s="23"/>
      <x:c r="AJ3493" s="222"/>
      <x:c r="AK3493" s="222"/>
      <x:c r="AM3493" s="226"/>
      <x:c r="AN3493" s="222"/>
      <x:c r="AO3493" s="222"/>
    </x:row>
    <x:row r="3494" spans="1:57" x14ac:dyDescent="0.3">
      <x:c r="J3494" s="23"/>
      <x:c r="M3494" s="226"/>
      <x:c r="Q3494" s="23"/>
      <x:c r="R3494" s="23"/>
      <x:c r="T3494" s="226"/>
      <x:c r="U3494" s="226"/>
      <x:c r="V3494" s="226"/>
      <x:c r="W3494" s="226"/>
      <x:c r="X3494" s="226"/>
      <x:c r="Y3494" s="226"/>
      <x:c r="Z3494" s="226"/>
      <x:c r="AA3494" s="226"/>
      <x:c r="AC3494" s="226"/>
      <x:c r="AE3494" s="226"/>
      <x:c r="AF3494" s="226"/>
      <x:c r="AH3494" s="222"/>
      <x:c r="AI3494" s="23"/>
      <x:c r="AJ3494" s="222"/>
      <x:c r="AK3494" s="222"/>
      <x:c r="AM3494" s="226"/>
      <x:c r="AN3494" s="222"/>
      <x:c r="AO3494" s="222"/>
    </x:row>
    <x:row r="3495" spans="1:57" x14ac:dyDescent="0.3">
      <x:c r="J3495" s="23"/>
      <x:c r="M3495" s="226"/>
      <x:c r="Q3495" s="23"/>
      <x:c r="R3495" s="23"/>
      <x:c r="T3495" s="226"/>
      <x:c r="U3495" s="226"/>
      <x:c r="V3495" s="226"/>
      <x:c r="W3495" s="226"/>
      <x:c r="X3495" s="226"/>
      <x:c r="Y3495" s="226"/>
      <x:c r="Z3495" s="226"/>
      <x:c r="AA3495" s="226"/>
      <x:c r="AC3495" s="226"/>
      <x:c r="AE3495" s="226"/>
      <x:c r="AF3495" s="226"/>
      <x:c r="AH3495" s="222"/>
      <x:c r="AI3495" s="23"/>
      <x:c r="AJ3495" s="222"/>
      <x:c r="AK3495" s="222"/>
      <x:c r="AM3495" s="226"/>
      <x:c r="AN3495" s="222"/>
      <x:c r="AO3495" s="222"/>
    </x:row>
    <x:row r="3496" spans="1:57" x14ac:dyDescent="0.3">
      <x:c r="J3496" s="23"/>
      <x:c r="M3496" s="226"/>
      <x:c r="Q3496" s="23"/>
      <x:c r="R3496" s="23"/>
      <x:c r="T3496" s="226"/>
      <x:c r="U3496" s="226"/>
      <x:c r="V3496" s="226"/>
      <x:c r="W3496" s="226"/>
      <x:c r="X3496" s="226"/>
      <x:c r="Y3496" s="226"/>
      <x:c r="Z3496" s="226"/>
      <x:c r="AA3496" s="226"/>
      <x:c r="AC3496" s="226"/>
      <x:c r="AE3496" s="226"/>
      <x:c r="AF3496" s="226"/>
      <x:c r="AH3496" s="222"/>
      <x:c r="AI3496" s="23"/>
      <x:c r="AJ3496" s="226"/>
      <x:c r="AK3496" s="226"/>
      <x:c r="AM3496" s="226"/>
      <x:c r="AN3496" s="226"/>
      <x:c r="AO3496" s="226"/>
    </x:row>
    <x:row r="3497" spans="1:57" x14ac:dyDescent="0.3">
      <x:c r="J3497" s="23"/>
      <x:c r="M3497" s="226"/>
      <x:c r="Q3497" s="23"/>
      <x:c r="R3497" s="23"/>
      <x:c r="T3497" s="226"/>
      <x:c r="U3497" s="226"/>
      <x:c r="V3497" s="226"/>
      <x:c r="W3497" s="226"/>
      <x:c r="X3497" s="226"/>
      <x:c r="Y3497" s="226"/>
      <x:c r="Z3497" s="226"/>
      <x:c r="AA3497" s="226"/>
      <x:c r="AC3497" s="226"/>
      <x:c r="AE3497" s="226"/>
      <x:c r="AF3497" s="226"/>
      <x:c r="AH3497" s="222"/>
      <x:c r="AI3497" s="23"/>
      <x:c r="AJ3497" s="222"/>
      <x:c r="AK3497" s="222"/>
      <x:c r="AM3497" s="226"/>
      <x:c r="AN3497" s="222"/>
      <x:c r="AO3497" s="222"/>
    </x:row>
    <x:row r="3498" spans="1:57" x14ac:dyDescent="0.3">
      <x:c r="J3498" s="23"/>
      <x:c r="M3498" s="226"/>
      <x:c r="Q3498" s="23"/>
      <x:c r="R3498" s="23"/>
      <x:c r="T3498" s="226"/>
      <x:c r="U3498" s="226"/>
      <x:c r="V3498" s="226"/>
      <x:c r="W3498" s="226"/>
      <x:c r="X3498" s="226"/>
      <x:c r="Y3498" s="226"/>
      <x:c r="Z3498" s="226"/>
      <x:c r="AA3498" s="226"/>
      <x:c r="AC3498" s="226"/>
      <x:c r="AE3498" s="226"/>
      <x:c r="AF3498" s="226"/>
      <x:c r="AH3498" s="222"/>
      <x:c r="AI3498" s="23"/>
      <x:c r="AJ3498" s="226"/>
      <x:c r="AK3498" s="226"/>
      <x:c r="AM3498" s="226"/>
      <x:c r="AN3498" s="226"/>
      <x:c r="AO3498" s="226"/>
    </x:row>
    <x:row r="3499" spans="1:57" x14ac:dyDescent="0.3">
      <x:c r="J3499" s="23"/>
      <x:c r="M3499" s="226"/>
      <x:c r="Q3499" s="23"/>
      <x:c r="R3499" s="23"/>
      <x:c r="T3499" s="226"/>
      <x:c r="U3499" s="226"/>
      <x:c r="V3499" s="226"/>
      <x:c r="W3499" s="226"/>
      <x:c r="X3499" s="226"/>
      <x:c r="Y3499" s="226"/>
      <x:c r="Z3499" s="226"/>
      <x:c r="AA3499" s="226"/>
      <x:c r="AC3499" s="226"/>
      <x:c r="AE3499" s="226"/>
      <x:c r="AF3499" s="226"/>
      <x:c r="AH3499" s="222"/>
      <x:c r="AI3499" s="23"/>
      <x:c r="AJ3499" s="222"/>
      <x:c r="AK3499" s="222"/>
      <x:c r="AM3499" s="226"/>
      <x:c r="AN3499" s="222"/>
      <x:c r="AO3499" s="222"/>
    </x:row>
    <x:row r="3500" spans="1:57" x14ac:dyDescent="0.3">
      <x:c r="C3500" s="226"/>
      <x:c r="J3500" s="23"/>
      <x:c r="Q3500" s="23"/>
      <x:c r="R3500" s="23"/>
      <x:c r="Z3500" s="226"/>
      <x:c r="AA3500" s="226"/>
      <x:c r="AC3500" s="226"/>
      <x:c r="AI3500" s="23"/>
      <x:c r="AJ3500" s="226"/>
      <x:c r="AK3500" s="226"/>
      <x:c r="AM3500" s="226"/>
      <x:c r="AN3500" s="226"/>
      <x:c r="AO3500" s="226"/>
    </x:row>
    <x:row r="3501" spans="1:57" x14ac:dyDescent="0.3">
      <x:c r="C3501" s="226"/>
      <x:c r="J3501" s="23"/>
      <x:c r="Q3501" s="23"/>
      <x:c r="R3501" s="23"/>
      <x:c r="Z3501" s="226"/>
      <x:c r="AA3501" s="226"/>
      <x:c r="AC3501" s="226"/>
      <x:c r="AI3501" s="23"/>
      <x:c r="AJ3501" s="226"/>
      <x:c r="AK3501" s="226"/>
      <x:c r="AM3501" s="226"/>
      <x:c r="AN3501" s="226"/>
      <x:c r="AO3501" s="226"/>
    </x:row>
    <x:row r="3502" spans="1:57" x14ac:dyDescent="0.3">
      <x:c r="C3502" s="226"/>
      <x:c r="J3502" s="23"/>
      <x:c r="Q3502" s="23"/>
      <x:c r="R3502" s="23"/>
      <x:c r="Z3502" s="226"/>
      <x:c r="AA3502" s="226"/>
      <x:c r="AC3502" s="226"/>
      <x:c r="AI3502" s="23"/>
      <x:c r="AJ3502" s="226"/>
      <x:c r="AK3502" s="226"/>
      <x:c r="AM3502" s="226"/>
      <x:c r="AN3502" s="226"/>
      <x:c r="AO3502" s="226"/>
    </x:row>
    <x:row r="3503" spans="1:57" x14ac:dyDescent="0.3">
      <x:c r="C3503" s="226"/>
      <x:c r="J3503" s="23"/>
      <x:c r="Q3503" s="23"/>
      <x:c r="R3503" s="23"/>
      <x:c r="Z3503" s="226"/>
      <x:c r="AA3503" s="226"/>
      <x:c r="AC3503" s="226"/>
      <x:c r="AI3503" s="23"/>
      <x:c r="AJ3503" s="226"/>
      <x:c r="AK3503" s="226"/>
      <x:c r="AM3503" s="226"/>
      <x:c r="AN3503" s="226"/>
      <x:c r="AO3503" s="226"/>
    </x:row>
    <x:row r="3504" spans="1:57" x14ac:dyDescent="0.3">
      <x:c r="C3504" s="226"/>
      <x:c r="J3504" s="23"/>
      <x:c r="Q3504" s="23"/>
      <x:c r="R3504" s="23"/>
      <x:c r="Z3504" s="226"/>
      <x:c r="AA3504" s="226"/>
      <x:c r="AC3504" s="226"/>
      <x:c r="AI3504" s="23"/>
      <x:c r="AJ3504" s="226"/>
      <x:c r="AK3504" s="226"/>
      <x:c r="AM3504" s="226"/>
      <x:c r="AN3504" s="226"/>
      <x:c r="AO3504" s="226"/>
    </x:row>
    <x:row r="3505" spans="1:57" x14ac:dyDescent="0.3">
      <x:c r="C3505" s="226"/>
      <x:c r="J3505" s="23"/>
      <x:c r="Q3505" s="23"/>
      <x:c r="R3505" s="23"/>
      <x:c r="Z3505" s="226"/>
      <x:c r="AA3505" s="226"/>
      <x:c r="AC3505" s="226"/>
      <x:c r="AI3505" s="23"/>
      <x:c r="AJ3505" s="226"/>
      <x:c r="AK3505" s="226"/>
      <x:c r="AM3505" s="226"/>
      <x:c r="AN3505" s="226"/>
      <x:c r="AO3505" s="226"/>
    </x:row>
    <x:row r="3506" spans="1:57" x14ac:dyDescent="0.3">
      <x:c r="C3506" s="226"/>
      <x:c r="J3506" s="23"/>
      <x:c r="Q3506" s="23"/>
      <x:c r="R3506" s="23"/>
      <x:c r="Z3506" s="226"/>
      <x:c r="AA3506" s="226"/>
      <x:c r="AC3506" s="226"/>
      <x:c r="AI3506" s="23"/>
      <x:c r="AJ3506" s="226"/>
      <x:c r="AK3506" s="226"/>
      <x:c r="AM3506" s="226"/>
      <x:c r="AN3506" s="226"/>
      <x:c r="AO3506" s="226"/>
    </x:row>
    <x:row r="3507" spans="1:57" x14ac:dyDescent="0.3">
      <x:c r="C3507" s="226"/>
      <x:c r="J3507" s="23"/>
      <x:c r="Q3507" s="23"/>
      <x:c r="R3507" s="23"/>
      <x:c r="Z3507" s="226"/>
      <x:c r="AA3507" s="226"/>
      <x:c r="AC3507" s="226"/>
      <x:c r="AI3507" s="23"/>
      <x:c r="AJ3507" s="226"/>
      <x:c r="AK3507" s="226"/>
      <x:c r="AM3507" s="226"/>
      <x:c r="AN3507" s="226"/>
      <x:c r="AO3507" s="226"/>
    </x:row>
    <x:row r="3508" spans="1:57" x14ac:dyDescent="0.3">
      <x:c r="C3508" s="226"/>
      <x:c r="J3508" s="23"/>
      <x:c r="Q3508" s="23"/>
      <x:c r="R3508" s="23"/>
      <x:c r="Z3508" s="226"/>
      <x:c r="AA3508" s="226"/>
      <x:c r="AC3508" s="226"/>
      <x:c r="AI3508" s="23"/>
      <x:c r="AJ3508" s="226"/>
      <x:c r="AK3508" s="226"/>
      <x:c r="AM3508" s="226"/>
      <x:c r="AN3508" s="226"/>
      <x:c r="AO3508" s="226"/>
    </x:row>
    <x:row r="3509" spans="1:57" x14ac:dyDescent="0.3">
      <x:c r="C3509" s="226"/>
      <x:c r="J3509" s="23"/>
      <x:c r="Q3509" s="23"/>
      <x:c r="R3509" s="23"/>
      <x:c r="Z3509" s="226"/>
      <x:c r="AA3509" s="226"/>
      <x:c r="AC3509" s="226"/>
      <x:c r="AI3509" s="23"/>
      <x:c r="AJ3509" s="226"/>
      <x:c r="AK3509" s="226"/>
      <x:c r="AM3509" s="226"/>
      <x:c r="AN3509" s="226"/>
      <x:c r="AO3509" s="226"/>
    </x:row>
    <x:row r="3510" spans="1:57" x14ac:dyDescent="0.3">
      <x:c r="C3510" s="226"/>
      <x:c r="J3510" s="23"/>
      <x:c r="Q3510" s="23"/>
      <x:c r="R3510" s="23"/>
      <x:c r="Z3510" s="226"/>
      <x:c r="AA3510" s="226"/>
      <x:c r="AC3510" s="226"/>
      <x:c r="AI3510" s="23"/>
      <x:c r="AJ3510" s="226"/>
      <x:c r="AK3510" s="226"/>
      <x:c r="AM3510" s="226"/>
      <x:c r="AN3510" s="226"/>
      <x:c r="AO3510" s="226"/>
    </x:row>
    <x:row r="3511" spans="1:57" x14ac:dyDescent="0.3">
      <x:c r="C3511" s="226"/>
      <x:c r="J3511" s="23"/>
      <x:c r="Q3511" s="23"/>
      <x:c r="R3511" s="23"/>
      <x:c r="Z3511" s="226"/>
      <x:c r="AA3511" s="226"/>
      <x:c r="AC3511" s="226"/>
      <x:c r="AI3511" s="23"/>
      <x:c r="AJ3511" s="226"/>
      <x:c r="AK3511" s="226"/>
      <x:c r="AM3511" s="226"/>
      <x:c r="AN3511" s="226"/>
      <x:c r="AO3511" s="226"/>
    </x:row>
    <x:row r="3512" spans="1:57" x14ac:dyDescent="0.3">
      <x:c r="C3512" s="226"/>
      <x:c r="J3512" s="23"/>
      <x:c r="Q3512" s="23"/>
      <x:c r="R3512" s="23"/>
      <x:c r="Z3512" s="226"/>
      <x:c r="AA3512" s="226"/>
      <x:c r="AC3512" s="226"/>
      <x:c r="AI3512" s="23"/>
      <x:c r="AJ3512" s="226"/>
      <x:c r="AK3512" s="226"/>
      <x:c r="AM3512" s="226"/>
      <x:c r="AN3512" s="226"/>
      <x:c r="AO3512" s="226"/>
    </x:row>
    <x:row r="3513" spans="1:57" x14ac:dyDescent="0.3">
      <x:c r="C3513" s="226"/>
      <x:c r="J3513" s="23"/>
      <x:c r="Q3513" s="23"/>
      <x:c r="R3513" s="23"/>
      <x:c r="Z3513" s="226"/>
      <x:c r="AA3513" s="226"/>
      <x:c r="AC3513" s="226"/>
      <x:c r="AI3513" s="23"/>
      <x:c r="AJ3513" s="226"/>
      <x:c r="AK3513" s="226"/>
      <x:c r="AM3513" s="226"/>
      <x:c r="AN3513" s="226"/>
      <x:c r="AO3513" s="226"/>
    </x:row>
    <x:row r="3514" spans="1:57" x14ac:dyDescent="0.3">
      <x:c r="C3514" s="226"/>
      <x:c r="J3514" s="23"/>
      <x:c r="Q3514" s="23"/>
      <x:c r="R3514" s="23"/>
      <x:c r="Z3514" s="226"/>
      <x:c r="AA3514" s="226"/>
      <x:c r="AC3514" s="226"/>
      <x:c r="AI3514" s="23"/>
      <x:c r="AJ3514" s="226"/>
      <x:c r="AK3514" s="226"/>
      <x:c r="AM3514" s="226"/>
      <x:c r="AN3514" s="226"/>
      <x:c r="AO3514" s="226"/>
    </x:row>
    <x:row r="3515" spans="1:57" x14ac:dyDescent="0.3">
      <x:c r="C3515" s="226"/>
      <x:c r="J3515" s="23"/>
      <x:c r="Q3515" s="23"/>
      <x:c r="R3515" s="23"/>
      <x:c r="Z3515" s="226"/>
      <x:c r="AA3515" s="226"/>
      <x:c r="AC3515" s="226"/>
      <x:c r="AI3515" s="23"/>
      <x:c r="AJ3515" s="226"/>
      <x:c r="AK3515" s="226"/>
      <x:c r="AM3515" s="226"/>
      <x:c r="AN3515" s="226"/>
      <x:c r="AO3515" s="226"/>
    </x:row>
    <x:row r="3516" spans="1:57" x14ac:dyDescent="0.3">
      <x:c r="C3516" s="226"/>
      <x:c r="J3516" s="23"/>
      <x:c r="Q3516" s="23"/>
      <x:c r="R3516" s="23"/>
      <x:c r="Z3516" s="226"/>
      <x:c r="AA3516" s="226"/>
      <x:c r="AC3516" s="226"/>
      <x:c r="AI3516" s="23"/>
      <x:c r="AJ3516" s="226"/>
      <x:c r="AK3516" s="226"/>
      <x:c r="AM3516" s="226"/>
      <x:c r="AN3516" s="226"/>
      <x:c r="AO3516" s="226"/>
    </x:row>
    <x:row r="3517" spans="1:57" x14ac:dyDescent="0.3">
      <x:c r="J3517" s="23"/>
      <x:c r="Q3517" s="23"/>
      <x:c r="R3517" s="23"/>
      <x:c r="T3517" s="226"/>
      <x:c r="U3517" s="226"/>
      <x:c r="V3517" s="226"/>
      <x:c r="W3517" s="226"/>
      <x:c r="X3517" s="226"/>
      <x:c r="Y3517" s="226"/>
      <x:c r="Z3517" s="226"/>
      <x:c r="AA3517" s="226"/>
      <x:c r="AC3517" s="226"/>
      <x:c r="AE3517" s="226"/>
      <x:c r="AF3517" s="226"/>
      <x:c r="AH3517" s="222"/>
      <x:c r="AI3517" s="23"/>
      <x:c r="AJ3517" s="226"/>
      <x:c r="AK3517" s="226"/>
      <x:c r="AM3517" s="226"/>
      <x:c r="AN3517" s="226"/>
      <x:c r="AO3517" s="226"/>
    </x:row>
    <x:row r="3518" spans="1:57" x14ac:dyDescent="0.3">
      <x:c r="C3518" s="226"/>
      <x:c r="J3518" s="23"/>
      <x:c r="Q3518" s="23"/>
      <x:c r="R3518" s="23"/>
      <x:c r="Z3518" s="222"/>
      <x:c r="AA3518" s="222"/>
      <x:c r="AC3518" s="222"/>
      <x:c r="AI3518" s="23"/>
      <x:c r="AJ3518" s="222"/>
      <x:c r="AK3518" s="222"/>
      <x:c r="AM3518" s="226"/>
      <x:c r="AN3518" s="222"/>
      <x:c r="AO3518" s="222"/>
    </x:row>
    <x:row r="3519" spans="1:57" x14ac:dyDescent="0.3">
      <x:c r="C3519" s="226"/>
      <x:c r="J3519" s="23"/>
      <x:c r="Q3519" s="23"/>
      <x:c r="R3519" s="23"/>
      <x:c r="Z3519" s="222"/>
      <x:c r="AA3519" s="222"/>
      <x:c r="AC3519" s="222"/>
      <x:c r="AI3519" s="23"/>
      <x:c r="AJ3519" s="222"/>
      <x:c r="AK3519" s="222"/>
      <x:c r="AM3519" s="226"/>
      <x:c r="AN3519" s="222"/>
      <x:c r="AO3519" s="222"/>
    </x:row>
    <x:row r="3520" spans="1:57" x14ac:dyDescent="0.3">
      <x:c r="J3520" s="23"/>
      <x:c r="Q3520" s="23"/>
      <x:c r="R3520" s="23"/>
      <x:c r="T3520" s="226"/>
      <x:c r="U3520" s="226"/>
      <x:c r="V3520" s="226"/>
      <x:c r="W3520" s="226"/>
      <x:c r="X3520" s="226"/>
      <x:c r="Y3520" s="226"/>
      <x:c r="Z3520" s="222"/>
      <x:c r="AA3520" s="222"/>
      <x:c r="AC3520" s="222"/>
      <x:c r="AE3520" s="226"/>
      <x:c r="AF3520" s="226"/>
      <x:c r="AH3520" s="226"/>
      <x:c r="AI3520" s="23"/>
      <x:c r="AJ3520" s="222"/>
      <x:c r="AK3520" s="222"/>
      <x:c r="AM3520" s="226"/>
      <x:c r="AN3520" s="222"/>
      <x:c r="AO3520" s="222"/>
    </x:row>
    <x:row r="3521" spans="1:57" x14ac:dyDescent="0.3">
      <x:c r="J3521" s="23"/>
      <x:c r="M3521" s="226"/>
      <x:c r="Q3521" s="23"/>
      <x:c r="R3521" s="23"/>
      <x:c r="T3521" s="226"/>
      <x:c r="U3521" s="226"/>
      <x:c r="V3521" s="226"/>
      <x:c r="W3521" s="226"/>
      <x:c r="X3521" s="226"/>
      <x:c r="Y3521" s="226"/>
      <x:c r="Z3521" s="226"/>
      <x:c r="AA3521" s="226"/>
      <x:c r="AC3521" s="226"/>
      <x:c r="AE3521" s="226"/>
      <x:c r="AF3521" s="226"/>
      <x:c r="AH3521" s="222"/>
      <x:c r="AI3521" s="23"/>
      <x:c r="AJ3521" s="222"/>
      <x:c r="AK3521" s="222"/>
      <x:c r="AM3521" s="226"/>
      <x:c r="AN3521" s="222"/>
      <x:c r="AO3521" s="222"/>
    </x:row>
    <x:row r="3522" spans="1:57" x14ac:dyDescent="0.3">
      <x:c r="J3522" s="23"/>
      <x:c r="Q3522" s="23"/>
      <x:c r="R3522" s="23"/>
      <x:c r="T3522" s="226"/>
      <x:c r="U3522" s="226"/>
      <x:c r="V3522" s="226"/>
      <x:c r="W3522" s="226"/>
      <x:c r="X3522" s="226"/>
      <x:c r="Y3522" s="226"/>
      <x:c r="Z3522" s="222"/>
      <x:c r="AA3522" s="222"/>
      <x:c r="AC3522" s="222"/>
      <x:c r="AE3522" s="226"/>
      <x:c r="AF3522" s="226"/>
      <x:c r="AH3522" s="226"/>
      <x:c r="AI3522" s="23"/>
      <x:c r="AJ3522" s="222"/>
      <x:c r="AK3522" s="222"/>
      <x:c r="AM3522" s="226"/>
      <x:c r="AN3522" s="222"/>
      <x:c r="AO3522" s="222"/>
    </x:row>
    <x:row r="3523" spans="1:57" x14ac:dyDescent="0.3">
      <x:c r="J3523" s="23"/>
      <x:c r="M3523" s="226"/>
      <x:c r="Q3523" s="23"/>
      <x:c r="R3523" s="23"/>
      <x:c r="T3523" s="226"/>
      <x:c r="U3523" s="226"/>
      <x:c r="V3523" s="226"/>
      <x:c r="W3523" s="226"/>
      <x:c r="X3523" s="226"/>
      <x:c r="Y3523" s="226"/>
      <x:c r="Z3523" s="226"/>
      <x:c r="AA3523" s="226"/>
      <x:c r="AC3523" s="226"/>
      <x:c r="AE3523" s="226"/>
      <x:c r="AF3523" s="226"/>
      <x:c r="AH3523" s="222"/>
      <x:c r="AI3523" s="23"/>
      <x:c r="AJ3523" s="222"/>
      <x:c r="AK3523" s="222"/>
      <x:c r="AM3523" s="226"/>
      <x:c r="AN3523" s="222"/>
      <x:c r="AO3523" s="222"/>
    </x:row>
    <x:row r="3524" spans="1:57" x14ac:dyDescent="0.3">
      <x:c r="J3524" s="23"/>
      <x:c r="Q3524" s="23"/>
      <x:c r="R3524" s="23"/>
      <x:c r="AI3524" s="23"/>
    </x:row>
    <x:row r="3525" spans="1:57" x14ac:dyDescent="0.3">
      <x:c r="J3525" s="23"/>
      <x:c r="Q3525" s="23"/>
      <x:c r="R3525" s="23"/>
      <x:c r="AI3525" s="23"/>
    </x:row>
    <x:row r="3526" spans="1:57" x14ac:dyDescent="0.3">
      <x:c r="J3526" s="23"/>
      <x:c r="Q3526" s="23"/>
      <x:c r="R3526" s="23"/>
      <x:c r="AI3526" s="23"/>
    </x:row>
    <x:row r="3527" spans="1:57" x14ac:dyDescent="0.3">
      <x:c r="J3527" s="23"/>
      <x:c r="Q3527" s="23"/>
      <x:c r="R3527" s="23"/>
      <x:c r="AI3527" s="23"/>
    </x:row>
    <x:row r="3528" spans="1:57" x14ac:dyDescent="0.3">
      <x:c r="J3528" s="23"/>
      <x:c r="Q3528" s="23"/>
      <x:c r="R3528" s="23"/>
      <x:c r="AI3528" s="23"/>
    </x:row>
    <x:row r="3529" spans="1:57" x14ac:dyDescent="0.3">
      <x:c r="J3529" s="23"/>
      <x:c r="Q3529" s="23"/>
      <x:c r="R3529" s="23"/>
      <x:c r="AI3529" s="23"/>
    </x:row>
    <x:row r="3530" spans="1:57" x14ac:dyDescent="0.3">
      <x:c r="J3530" s="23"/>
      <x:c r="Q3530" s="23"/>
      <x:c r="R3530" s="23"/>
      <x:c r="AI3530" s="23"/>
    </x:row>
    <x:row r="3531" spans="1:57" x14ac:dyDescent="0.3">
      <x:c r="J3531" s="23"/>
      <x:c r="Q3531" s="23"/>
      <x:c r="R3531" s="23"/>
      <x:c r="AI3531" s="23"/>
    </x:row>
    <x:row r="3532" spans="1:57" x14ac:dyDescent="0.3">
      <x:c r="J3532" s="23"/>
      <x:c r="Q3532" s="23"/>
      <x:c r="R3532" s="23"/>
      <x:c r="AI3532" s="23"/>
    </x:row>
    <x:row r="3533" spans="1:57" x14ac:dyDescent="0.3">
      <x:c r="J3533" s="23"/>
      <x:c r="Q3533" s="23"/>
      <x:c r="R3533" s="23"/>
      <x:c r="AI3533" s="23"/>
    </x:row>
    <x:row r="3534" spans="1:57" x14ac:dyDescent="0.3">
      <x:c r="J3534" s="23"/>
      <x:c r="Q3534" s="23"/>
      <x:c r="R3534" s="23"/>
      <x:c r="AI3534" s="23"/>
    </x:row>
    <x:row r="3535" spans="1:57" x14ac:dyDescent="0.3">
      <x:c r="J3535" s="23"/>
      <x:c r="Q3535" s="23"/>
      <x:c r="R3535" s="23"/>
      <x:c r="AI3535" s="23"/>
    </x:row>
    <x:row r="3536" spans="1:57" x14ac:dyDescent="0.3">
      <x:c r="J3536" s="23"/>
      <x:c r="Q3536" s="23"/>
      <x:c r="R3536" s="23"/>
      <x:c r="AI3536" s="23"/>
    </x:row>
    <x:row r="3537" spans="1:57" x14ac:dyDescent="0.3">
      <x:c r="J3537" s="23"/>
      <x:c r="Q3537" s="23"/>
      <x:c r="R3537" s="23"/>
      <x:c r="AI3537" s="23"/>
    </x:row>
    <x:row r="3538" spans="1:57" x14ac:dyDescent="0.3">
      <x:c r="J3538" s="23"/>
      <x:c r="Q3538" s="23"/>
      <x:c r="R3538" s="23"/>
      <x:c r="AI3538" s="23"/>
    </x:row>
    <x:row r="3539" spans="1:57" x14ac:dyDescent="0.3">
      <x:c r="J3539" s="23"/>
      <x:c r="Q3539" s="23"/>
      <x:c r="R3539" s="23"/>
      <x:c r="AI3539" s="23"/>
    </x:row>
    <x:row r="3540" spans="1:57" x14ac:dyDescent="0.3">
      <x:c r="J3540" s="23"/>
      <x:c r="Q3540" s="23"/>
      <x:c r="R3540" s="23"/>
      <x:c r="AI3540" s="23"/>
    </x:row>
    <x:row r="3541" spans="1:57" x14ac:dyDescent="0.3">
      <x:c r="J3541" s="23"/>
      <x:c r="Q3541" s="23"/>
      <x:c r="R3541" s="23"/>
      <x:c r="AI3541" s="23"/>
    </x:row>
    <x:row r="3542" spans="1:57" x14ac:dyDescent="0.3">
      <x:c r="J3542" s="23"/>
      <x:c r="Q3542" s="23"/>
      <x:c r="R3542" s="23"/>
      <x:c r="AI3542" s="23"/>
    </x:row>
    <x:row r="3543" spans="1:57" x14ac:dyDescent="0.3">
      <x:c r="J3543" s="23"/>
      <x:c r="Q3543" s="23"/>
      <x:c r="R3543" s="23"/>
      <x:c r="AI3543" s="23"/>
    </x:row>
    <x:row r="3544" spans="1:57" x14ac:dyDescent="0.3">
      <x:c r="J3544" s="23"/>
      <x:c r="Q3544" s="23"/>
      <x:c r="R3544" s="23"/>
      <x:c r="AI3544" s="23"/>
    </x:row>
    <x:row r="3545" spans="1:57" x14ac:dyDescent="0.3">
      <x:c r="J3545" s="23"/>
      <x:c r="Q3545" s="23"/>
      <x:c r="R3545" s="23"/>
      <x:c r="AI3545" s="23"/>
    </x:row>
    <x:row r="3546" spans="1:57" x14ac:dyDescent="0.3">
      <x:c r="J3546" s="23"/>
      <x:c r="Q3546" s="23"/>
      <x:c r="R3546" s="23"/>
      <x:c r="AI3546" s="23"/>
    </x:row>
    <x:row r="3547" spans="1:57" x14ac:dyDescent="0.3">
      <x:c r="J3547" s="23"/>
      <x:c r="Q3547" s="23"/>
      <x:c r="R3547" s="23"/>
      <x:c r="AI3547" s="23"/>
    </x:row>
    <x:row r="3548" spans="1:57" x14ac:dyDescent="0.3">
      <x:c r="J3548" s="23"/>
      <x:c r="Q3548" s="23"/>
      <x:c r="R3548" s="23"/>
      <x:c r="AI3548" s="23"/>
    </x:row>
    <x:row r="3549" spans="1:57" x14ac:dyDescent="0.3">
      <x:c r="J3549" s="23"/>
      <x:c r="Q3549" s="23"/>
      <x:c r="R3549" s="23"/>
      <x:c r="AI3549" s="23"/>
    </x:row>
    <x:row r="3550" spans="1:57" x14ac:dyDescent="0.3">
      <x:c r="J3550" s="23"/>
      <x:c r="Q3550" s="23"/>
      <x:c r="R3550" s="23"/>
      <x:c r="AI3550" s="23"/>
    </x:row>
    <x:row r="3551" spans="1:57" x14ac:dyDescent="0.3">
      <x:c r="J3551" s="23"/>
      <x:c r="Q3551" s="23"/>
      <x:c r="R3551" s="23"/>
      <x:c r="AI3551" s="23"/>
    </x:row>
    <x:row r="3552" spans="1:57" x14ac:dyDescent="0.3">
      <x:c r="J3552" s="23"/>
      <x:c r="Q3552" s="23"/>
      <x:c r="R3552" s="23"/>
      <x:c r="AI3552" s="23"/>
    </x:row>
    <x:row r="3553" spans="1:57" x14ac:dyDescent="0.3">
      <x:c r="J3553" s="23"/>
      <x:c r="Q3553" s="23"/>
      <x:c r="R3553" s="23"/>
      <x:c r="AI3553" s="23"/>
    </x:row>
    <x:row r="3554" spans="1:57" x14ac:dyDescent="0.3">
      <x:c r="J3554" s="23"/>
      <x:c r="Q3554" s="23"/>
      <x:c r="R3554" s="23"/>
      <x:c r="AI3554" s="23"/>
    </x:row>
    <x:row r="3555" spans="1:57" x14ac:dyDescent="0.3">
      <x:c r="J3555" s="23"/>
      <x:c r="Q3555" s="23"/>
      <x:c r="R3555" s="23"/>
      <x:c r="AI3555" s="23"/>
    </x:row>
    <x:row r="3556" spans="1:57" x14ac:dyDescent="0.3">
      <x:c r="J3556" s="23"/>
      <x:c r="Q3556" s="23"/>
      <x:c r="R3556" s="23"/>
      <x:c r="AI3556" s="23"/>
    </x:row>
    <x:row r="3557" spans="1:57" x14ac:dyDescent="0.3">
      <x:c r="J3557" s="23"/>
      <x:c r="Q3557" s="23"/>
      <x:c r="R3557" s="23"/>
      <x:c r="AI3557" s="23"/>
    </x:row>
    <x:row r="3558" spans="1:57" x14ac:dyDescent="0.3">
      <x:c r="J3558" s="23"/>
      <x:c r="Q3558" s="23"/>
      <x:c r="R3558" s="23"/>
      <x:c r="AI3558" s="23"/>
    </x:row>
    <x:row r="3559" spans="1:57" x14ac:dyDescent="0.3">
      <x:c r="J3559" s="23"/>
      <x:c r="Q3559" s="23"/>
      <x:c r="R3559" s="23"/>
      <x:c r="AI3559" s="23"/>
    </x:row>
    <x:row r="3560" spans="1:57" x14ac:dyDescent="0.3">
      <x:c r="J3560" s="23"/>
      <x:c r="Q3560" s="23"/>
      <x:c r="R3560" s="23"/>
      <x:c r="AI3560" s="23"/>
    </x:row>
    <x:row r="3561" spans="1:57" x14ac:dyDescent="0.3">
      <x:c r="J3561" s="23"/>
      <x:c r="Q3561" s="23"/>
      <x:c r="R3561" s="23"/>
      <x:c r="AI3561" s="23"/>
    </x:row>
    <x:row r="3562" spans="1:57" x14ac:dyDescent="0.3">
      <x:c r="J3562" s="23"/>
      <x:c r="Q3562" s="23"/>
      <x:c r="R3562" s="23"/>
      <x:c r="AI3562" s="23"/>
    </x:row>
    <x:row r="3563" spans="1:57" x14ac:dyDescent="0.3">
      <x:c r="J3563" s="23"/>
      <x:c r="Q3563" s="23"/>
      <x:c r="R3563" s="23"/>
      <x:c r="AI3563" s="23"/>
    </x:row>
    <x:row r="3564" spans="1:57" x14ac:dyDescent="0.3">
      <x:c r="J3564" s="23"/>
      <x:c r="Q3564" s="23"/>
      <x:c r="R3564" s="23"/>
      <x:c r="AI3564" s="23"/>
    </x:row>
    <x:row r="3565" spans="1:57" x14ac:dyDescent="0.3">
      <x:c r="J3565" s="23"/>
      <x:c r="Q3565" s="23"/>
      <x:c r="R3565" s="23"/>
      <x:c r="AI3565" s="23"/>
    </x:row>
    <x:row r="3566" spans="1:57" x14ac:dyDescent="0.3">
      <x:c r="J3566" s="23"/>
      <x:c r="Q3566" s="23"/>
      <x:c r="R3566" s="23"/>
      <x:c r="AI3566" s="23"/>
    </x:row>
    <x:row r="3567" spans="1:57" x14ac:dyDescent="0.3">
      <x:c r="J3567" s="23"/>
      <x:c r="Q3567" s="23"/>
      <x:c r="R3567" s="23"/>
      <x:c r="AI3567" s="23"/>
    </x:row>
    <x:row r="3568" spans="1:57" x14ac:dyDescent="0.3">
      <x:c r="J3568" s="23"/>
      <x:c r="Q3568" s="23"/>
      <x:c r="R3568" s="23"/>
      <x:c r="AI3568" s="23"/>
    </x:row>
    <x:row r="3569" spans="1:57" x14ac:dyDescent="0.3">
      <x:c r="J3569" s="23"/>
      <x:c r="Q3569" s="23"/>
      <x:c r="R3569" s="23"/>
      <x:c r="AI3569" s="23"/>
    </x:row>
    <x:row r="3570" spans="1:57" x14ac:dyDescent="0.3">
      <x:c r="J3570" s="23"/>
      <x:c r="Q3570" s="23"/>
      <x:c r="R3570" s="23"/>
      <x:c r="AI3570" s="23"/>
    </x:row>
    <x:row r="3571" spans="1:57" x14ac:dyDescent="0.3">
      <x:c r="J3571" s="23"/>
      <x:c r="Q3571" s="23"/>
      <x:c r="R3571" s="23"/>
      <x:c r="AI3571" s="23"/>
    </x:row>
    <x:row r="3572" spans="1:57" x14ac:dyDescent="0.3">
      <x:c r="J3572" s="23"/>
      <x:c r="Q3572" s="23"/>
      <x:c r="R3572" s="23"/>
      <x:c r="AI3572" s="23"/>
    </x:row>
    <x:row r="3573" spans="1:57" x14ac:dyDescent="0.3">
      <x:c r="J3573" s="23"/>
      <x:c r="Q3573" s="23"/>
      <x:c r="R3573" s="23"/>
      <x:c r="AI3573" s="23"/>
    </x:row>
    <x:row r="3574" spans="1:57" x14ac:dyDescent="0.3">
      <x:c r="J3574" s="23"/>
      <x:c r="Q3574" s="23"/>
      <x:c r="R3574" s="23"/>
      <x:c r="AI3574" s="23"/>
    </x:row>
    <x:row r="3575" spans="1:57" x14ac:dyDescent="0.3">
      <x:c r="J3575" s="23"/>
      <x:c r="Q3575" s="23"/>
      <x:c r="R3575" s="23"/>
      <x:c r="AI3575" s="23"/>
    </x:row>
    <x:row r="3576" spans="1:57" x14ac:dyDescent="0.3">
      <x:c r="J3576" s="23"/>
      <x:c r="Q3576" s="23"/>
      <x:c r="R3576" s="23"/>
      <x:c r="AI3576" s="23"/>
    </x:row>
    <x:row r="3577" spans="1:57" x14ac:dyDescent="0.3">
      <x:c r="J3577" s="23"/>
      <x:c r="Q3577" s="23"/>
      <x:c r="R3577" s="23"/>
      <x:c r="AI3577" s="23"/>
    </x:row>
    <x:row r="3578" spans="1:57" x14ac:dyDescent="0.3">
      <x:c r="J3578" s="23"/>
      <x:c r="Q3578" s="23"/>
      <x:c r="R3578" s="23"/>
      <x:c r="AI3578" s="23"/>
    </x:row>
    <x:row r="3579" spans="1:57" x14ac:dyDescent="0.3">
      <x:c r="J3579" s="23"/>
      <x:c r="Q3579" s="23"/>
      <x:c r="R3579" s="23"/>
      <x:c r="AI3579" s="23"/>
    </x:row>
    <x:row r="3580" spans="1:57" x14ac:dyDescent="0.3">
      <x:c r="J3580" s="23"/>
      <x:c r="Q3580" s="23"/>
      <x:c r="R3580" s="23"/>
      <x:c r="AI3580" s="23"/>
    </x:row>
    <x:row r="3581" spans="1:57" x14ac:dyDescent="0.3">
      <x:c r="J3581" s="23"/>
      <x:c r="Q3581" s="23"/>
      <x:c r="R3581" s="23"/>
      <x:c r="AI3581" s="23"/>
    </x:row>
    <x:row r="3582" spans="1:57" x14ac:dyDescent="0.3">
      <x:c r="J3582" s="23"/>
      <x:c r="Q3582" s="23"/>
      <x:c r="R3582" s="23"/>
      <x:c r="AI3582" s="23"/>
    </x:row>
    <x:row r="3583" spans="1:57" x14ac:dyDescent="0.3">
      <x:c r="J3583" s="23"/>
      <x:c r="Q3583" s="23"/>
      <x:c r="R3583" s="23"/>
      <x:c r="AI3583" s="23"/>
    </x:row>
    <x:row r="3584" spans="1:57" x14ac:dyDescent="0.3">
      <x:c r="J3584" s="23"/>
      <x:c r="Q3584" s="23"/>
      <x:c r="R3584" s="23"/>
      <x:c r="AI3584" s="23"/>
    </x:row>
    <x:row r="3585" spans="1:57" x14ac:dyDescent="0.3">
      <x:c r="J3585" s="23"/>
      <x:c r="Q3585" s="23"/>
      <x:c r="R3585" s="23"/>
      <x:c r="AI3585" s="23"/>
    </x:row>
    <x:row r="3586" spans="1:57" x14ac:dyDescent="0.3">
      <x:c r="J3586" s="23"/>
      <x:c r="Q3586" s="23"/>
      <x:c r="R3586" s="23"/>
      <x:c r="AI3586" s="23"/>
    </x:row>
    <x:row r="3587" spans="1:57" x14ac:dyDescent="0.3">
      <x:c r="J3587" s="23"/>
      <x:c r="Q3587" s="23"/>
      <x:c r="R3587" s="23"/>
      <x:c r="AI3587" s="23"/>
    </x:row>
    <x:row r="3588" spans="1:57" x14ac:dyDescent="0.3">
      <x:c r="J3588" s="23"/>
      <x:c r="Q3588" s="23"/>
      <x:c r="R3588" s="23"/>
      <x:c r="AI3588" s="23"/>
    </x:row>
    <x:row r="3589" spans="1:57" x14ac:dyDescent="0.3">
      <x:c r="J3589" s="23"/>
      <x:c r="Q3589" s="23"/>
      <x:c r="R3589" s="23"/>
      <x:c r="AI3589" s="23"/>
    </x:row>
    <x:row r="3590" spans="1:57" x14ac:dyDescent="0.3">
      <x:c r="J3590" s="23"/>
      <x:c r="Q3590" s="23"/>
      <x:c r="R3590" s="23"/>
      <x:c r="AI3590" s="23"/>
    </x:row>
    <x:row r="3591" spans="1:57" x14ac:dyDescent="0.3">
      <x:c r="J3591" s="23"/>
      <x:c r="Q3591" s="23"/>
      <x:c r="R3591" s="23"/>
      <x:c r="AI3591" s="23"/>
    </x:row>
    <x:row r="3592" spans="1:57" x14ac:dyDescent="0.3">
      <x:c r="J3592" s="23"/>
      <x:c r="Q3592" s="23"/>
      <x:c r="R3592" s="23"/>
      <x:c r="AI3592" s="23"/>
    </x:row>
    <x:row r="3593" spans="1:57" x14ac:dyDescent="0.3">
      <x:c r="J3593" s="23"/>
      <x:c r="Q3593" s="23"/>
      <x:c r="R3593" s="23"/>
      <x:c r="AI3593" s="23"/>
    </x:row>
    <x:row r="3594" spans="1:57" x14ac:dyDescent="0.3">
      <x:c r="J3594" s="23"/>
      <x:c r="Q3594" s="23"/>
      <x:c r="R3594" s="23"/>
      <x:c r="AI3594" s="23"/>
    </x:row>
    <x:row r="3595" spans="1:57" x14ac:dyDescent="0.3">
      <x:c r="J3595" s="23"/>
      <x:c r="Q3595" s="23"/>
      <x:c r="R3595" s="23"/>
      <x:c r="AI3595" s="23"/>
    </x:row>
    <x:row r="3596" spans="1:57" x14ac:dyDescent="0.3">
      <x:c r="J3596" s="23"/>
      <x:c r="Q3596" s="23"/>
      <x:c r="R3596" s="23"/>
      <x:c r="AI3596" s="23"/>
    </x:row>
    <x:row r="3597" spans="1:57" x14ac:dyDescent="0.3">
      <x:c r="J3597" s="23"/>
      <x:c r="Q3597" s="23"/>
      <x:c r="R3597" s="23"/>
      <x:c r="AI3597" s="23"/>
    </x:row>
    <x:row r="3598" spans="1:57" x14ac:dyDescent="0.3">
      <x:c r="J3598" s="23"/>
      <x:c r="Q3598" s="23"/>
      <x:c r="R3598" s="23"/>
      <x:c r="AI3598" s="23"/>
    </x:row>
    <x:row r="3599" spans="1:57" x14ac:dyDescent="0.3">
      <x:c r="J3599" s="23"/>
      <x:c r="Q3599" s="23"/>
      <x:c r="R3599" s="23"/>
      <x:c r="AI3599" s="23"/>
    </x:row>
    <x:row r="3600" spans="1:57" x14ac:dyDescent="0.3">
      <x:c r="J3600" s="23"/>
      <x:c r="Q3600" s="23"/>
      <x:c r="R3600" s="23"/>
      <x:c r="AI3600" s="23"/>
    </x:row>
    <x:row r="3601" spans="1:57" x14ac:dyDescent="0.3">
      <x:c r="J3601" s="23"/>
      <x:c r="Q3601" s="23"/>
      <x:c r="R3601" s="23"/>
      <x:c r="AI3601" s="23"/>
    </x:row>
    <x:row r="3602" spans="1:57" x14ac:dyDescent="0.3">
      <x:c r="J3602" s="23"/>
      <x:c r="Q3602" s="23"/>
      <x:c r="R3602" s="23"/>
      <x:c r="AI3602" s="23"/>
    </x:row>
    <x:row r="3603" spans="1:57" x14ac:dyDescent="0.3">
      <x:c r="J3603" s="23"/>
      <x:c r="Q3603" s="23"/>
      <x:c r="R3603" s="23"/>
      <x:c r="AI3603" s="23"/>
    </x:row>
    <x:row r="3604" spans="1:57" x14ac:dyDescent="0.3">
      <x:c r="J3604" s="23"/>
      <x:c r="Q3604" s="23"/>
      <x:c r="R3604" s="23"/>
      <x:c r="AI3604" s="23"/>
    </x:row>
    <x:row r="3605" spans="1:57" x14ac:dyDescent="0.3">
      <x:c r="J3605" s="23"/>
      <x:c r="Q3605" s="23"/>
      <x:c r="R3605" s="23"/>
      <x:c r="AI3605" s="23"/>
    </x:row>
    <x:row r="3606" spans="1:57" x14ac:dyDescent="0.3">
      <x:c r="J3606" s="23"/>
      <x:c r="Q3606" s="23"/>
      <x:c r="R3606" s="23"/>
      <x:c r="AI3606" s="23"/>
    </x:row>
    <x:row r="3607" spans="1:57" x14ac:dyDescent="0.3">
      <x:c r="J3607" s="23"/>
      <x:c r="Q3607" s="23"/>
      <x:c r="R3607" s="23"/>
      <x:c r="AI3607" s="23"/>
    </x:row>
    <x:row r="3608" spans="1:57" x14ac:dyDescent="0.3">
      <x:c r="J3608" s="23"/>
      <x:c r="Q3608" s="23"/>
      <x:c r="R3608" s="23"/>
      <x:c r="AI3608" s="23"/>
    </x:row>
    <x:row r="3609" spans="1:57" x14ac:dyDescent="0.3">
      <x:c r="J3609" s="23"/>
      <x:c r="Q3609" s="23"/>
      <x:c r="R3609" s="23"/>
      <x:c r="AI3609" s="23"/>
    </x:row>
    <x:row r="3610" spans="1:57" x14ac:dyDescent="0.3">
      <x:c r="J3610" s="23"/>
      <x:c r="Q3610" s="23"/>
      <x:c r="R3610" s="23"/>
      <x:c r="AI3610" s="23"/>
    </x:row>
    <x:row r="3611" spans="1:57" x14ac:dyDescent="0.3">
      <x:c r="J3611" s="23"/>
      <x:c r="Q3611" s="23"/>
      <x:c r="R3611" s="23"/>
      <x:c r="AI3611" s="23"/>
    </x:row>
    <x:row r="3612" spans="1:57" x14ac:dyDescent="0.3">
      <x:c r="J3612" s="23"/>
      <x:c r="Q3612" s="23"/>
      <x:c r="R3612" s="23"/>
      <x:c r="AI3612" s="23"/>
    </x:row>
    <x:row r="3613" spans="1:57" x14ac:dyDescent="0.3">
      <x:c r="J3613" s="23"/>
      <x:c r="Q3613" s="23"/>
      <x:c r="R3613" s="23"/>
      <x:c r="AI3613" s="23"/>
    </x:row>
    <x:row r="3614" spans="1:57" x14ac:dyDescent="0.3">
      <x:c r="J3614" s="23"/>
      <x:c r="Q3614" s="23"/>
      <x:c r="R3614" s="23"/>
      <x:c r="AI3614" s="23"/>
    </x:row>
    <x:row r="3615" spans="1:57" x14ac:dyDescent="0.3">
      <x:c r="J3615" s="23"/>
      <x:c r="Q3615" s="23"/>
      <x:c r="R3615" s="23"/>
      <x:c r="AI3615" s="23"/>
    </x:row>
    <x:row r="3616" spans="1:57" x14ac:dyDescent="0.3">
      <x:c r="J3616" s="23"/>
      <x:c r="Q3616" s="23"/>
      <x:c r="R3616" s="23"/>
      <x:c r="AI3616" s="23"/>
    </x:row>
    <x:row r="3617" spans="1:57" x14ac:dyDescent="0.3">
      <x:c r="J3617" s="23"/>
      <x:c r="Q3617" s="23"/>
      <x:c r="R3617" s="23"/>
      <x:c r="AI3617" s="23"/>
    </x:row>
    <x:row r="3618" spans="1:57" x14ac:dyDescent="0.3">
      <x:c r="J3618" s="23"/>
      <x:c r="Q3618" s="23"/>
      <x:c r="R3618" s="23"/>
      <x:c r="AI3618" s="23"/>
    </x:row>
    <x:row r="3619" spans="1:57" x14ac:dyDescent="0.3">
      <x:c r="J3619" s="23"/>
      <x:c r="Q3619" s="23"/>
      <x:c r="R3619" s="23"/>
      <x:c r="AI3619" s="23"/>
    </x:row>
    <x:row r="3620" spans="1:57" x14ac:dyDescent="0.3">
      <x:c r="J3620" s="23"/>
      <x:c r="Q3620" s="23"/>
      <x:c r="R3620" s="23"/>
      <x:c r="AI3620" s="23"/>
    </x:row>
    <x:row r="3621" spans="1:57" x14ac:dyDescent="0.3">
      <x:c r="J3621" s="23"/>
      <x:c r="Q3621" s="23"/>
      <x:c r="R3621" s="23"/>
      <x:c r="AI3621" s="23"/>
    </x:row>
    <x:row r="3622" spans="1:57" x14ac:dyDescent="0.3">
      <x:c r="J3622" s="23"/>
      <x:c r="Q3622" s="23"/>
      <x:c r="R3622" s="23"/>
      <x:c r="AI3622" s="23"/>
    </x:row>
    <x:row r="3623" spans="1:57" x14ac:dyDescent="0.3">
      <x:c r="J3623" s="23"/>
      <x:c r="Q3623" s="23"/>
      <x:c r="R3623" s="23"/>
      <x:c r="AI3623" s="23"/>
    </x:row>
    <x:row r="3624" spans="1:57" x14ac:dyDescent="0.3">
      <x:c r="J3624" s="23"/>
      <x:c r="Q3624" s="23"/>
      <x:c r="R3624" s="23"/>
      <x:c r="AI3624" s="23"/>
    </x:row>
    <x:row r="3625" spans="1:57" x14ac:dyDescent="0.3">
      <x:c r="J3625" s="23"/>
      <x:c r="Q3625" s="23"/>
      <x:c r="R3625" s="23"/>
      <x:c r="AI3625" s="23"/>
    </x:row>
    <x:row r="3626" spans="1:57" x14ac:dyDescent="0.3">
      <x:c r="J3626" s="23"/>
      <x:c r="Q3626" s="23"/>
      <x:c r="R3626" s="23"/>
      <x:c r="AI3626" s="23"/>
    </x:row>
    <x:row r="3627" spans="1:57" x14ac:dyDescent="0.3">
      <x:c r="J3627" s="23"/>
      <x:c r="Q3627" s="23"/>
      <x:c r="R3627" s="23"/>
      <x:c r="AI3627" s="23"/>
    </x:row>
    <x:row r="3628" spans="1:57" x14ac:dyDescent="0.3">
      <x:c r="J3628" s="23"/>
      <x:c r="Q3628" s="23"/>
      <x:c r="R3628" s="23"/>
      <x:c r="AI3628" s="23"/>
    </x:row>
    <x:row r="3629" spans="1:57" x14ac:dyDescent="0.3">
      <x:c r="J3629" s="23"/>
      <x:c r="Q3629" s="23"/>
      <x:c r="R3629" s="23"/>
      <x:c r="AI3629" s="23"/>
    </x:row>
    <x:row r="3630" spans="1:57" x14ac:dyDescent="0.3">
      <x:c r="J3630" s="23"/>
      <x:c r="Q3630" s="23"/>
      <x:c r="R3630" s="23"/>
      <x:c r="AI3630" s="23"/>
    </x:row>
    <x:row r="3631" spans="1:57" x14ac:dyDescent="0.3">
      <x:c r="J3631" s="23"/>
      <x:c r="Q3631" s="23"/>
      <x:c r="R3631" s="23"/>
      <x:c r="AI3631" s="23"/>
    </x:row>
    <x:row r="3632" spans="1:57" x14ac:dyDescent="0.3">
      <x:c r="J3632" s="23"/>
      <x:c r="Q3632" s="23"/>
      <x:c r="R3632" s="23"/>
      <x:c r="AI3632" s="23"/>
    </x:row>
    <x:row r="3633" spans="1:57" x14ac:dyDescent="0.3">
      <x:c r="J3633" s="23"/>
      <x:c r="Q3633" s="23"/>
      <x:c r="R3633" s="23"/>
      <x:c r="AI3633" s="23"/>
    </x:row>
    <x:row r="3634" spans="1:57" x14ac:dyDescent="0.3">
      <x:c r="J3634" s="23"/>
      <x:c r="Q3634" s="23"/>
      <x:c r="R3634" s="23"/>
      <x:c r="AI3634" s="23"/>
    </x:row>
    <x:row r="3635" spans="1:57" x14ac:dyDescent="0.3">
      <x:c r="J3635" s="23"/>
      <x:c r="Q3635" s="23"/>
      <x:c r="R3635" s="23"/>
      <x:c r="AI3635" s="23"/>
    </x:row>
    <x:row r="3636" spans="1:57" x14ac:dyDescent="0.3">
      <x:c r="J3636" s="23"/>
      <x:c r="Q3636" s="23"/>
      <x:c r="R3636" s="23"/>
      <x:c r="AI3636" s="23"/>
    </x:row>
    <x:row r="3637" spans="1:57" x14ac:dyDescent="0.3">
      <x:c r="J3637" s="23"/>
      <x:c r="Q3637" s="23"/>
      <x:c r="R3637" s="23"/>
      <x:c r="AI3637" s="23"/>
    </x:row>
    <x:row r="3638" spans="1:57" x14ac:dyDescent="0.3">
      <x:c r="J3638" s="23"/>
      <x:c r="Q3638" s="23"/>
      <x:c r="R3638" s="23"/>
      <x:c r="AI3638" s="23"/>
    </x:row>
    <x:row r="3639" spans="1:57" x14ac:dyDescent="0.3">
      <x:c r="J3639" s="23"/>
      <x:c r="Q3639" s="23"/>
      <x:c r="R3639" s="23"/>
      <x:c r="AI3639" s="23"/>
    </x:row>
    <x:row r="3640" spans="1:57" x14ac:dyDescent="0.3">
      <x:c r="J3640" s="23"/>
      <x:c r="Q3640" s="23"/>
      <x:c r="R3640" s="23"/>
      <x:c r="AI3640" s="23"/>
    </x:row>
    <x:row r="3641" spans="1:57" x14ac:dyDescent="0.3">
      <x:c r="J3641" s="23"/>
      <x:c r="Q3641" s="23"/>
      <x:c r="R3641" s="23"/>
      <x:c r="AI3641" s="23"/>
    </x:row>
    <x:row r="3642" spans="1:57" x14ac:dyDescent="0.3">
      <x:c r="J3642" s="23"/>
      <x:c r="Q3642" s="23"/>
      <x:c r="R3642" s="23"/>
      <x:c r="AI3642" s="23"/>
    </x:row>
    <x:row r="3643" spans="1:57" x14ac:dyDescent="0.3">
      <x:c r="J3643" s="23"/>
      <x:c r="Q3643" s="23"/>
      <x:c r="R3643" s="23"/>
      <x:c r="AI3643" s="23"/>
    </x:row>
    <x:row r="3644" spans="1:57" x14ac:dyDescent="0.3">
      <x:c r="J3644" s="23"/>
      <x:c r="Q3644" s="23"/>
      <x:c r="R3644" s="23"/>
      <x:c r="AI3644" s="23"/>
    </x:row>
    <x:row r="3645" spans="1:57" x14ac:dyDescent="0.3">
      <x:c r="J3645" s="23"/>
      <x:c r="Q3645" s="23"/>
      <x:c r="R3645" s="23"/>
      <x:c r="AI3645" s="23"/>
    </x:row>
    <x:row r="3646" spans="1:57" x14ac:dyDescent="0.3">
      <x:c r="J3646" s="23"/>
      <x:c r="Q3646" s="23"/>
      <x:c r="R3646" s="23"/>
      <x:c r="AI3646" s="23"/>
    </x:row>
    <x:row r="3647" spans="1:57" x14ac:dyDescent="0.3">
      <x:c r="J3647" s="23"/>
      <x:c r="Q3647" s="23"/>
      <x:c r="R3647" s="23"/>
      <x:c r="AI3647" s="23"/>
    </x:row>
    <x:row r="3648" spans="1:57" x14ac:dyDescent="0.3">
      <x:c r="J3648" s="23"/>
      <x:c r="Q3648" s="23"/>
      <x:c r="R3648" s="23"/>
      <x:c r="AI3648" s="23"/>
    </x:row>
    <x:row r="3649" spans="1:57" x14ac:dyDescent="0.3">
      <x:c r="J3649" s="23"/>
      <x:c r="Q3649" s="23"/>
      <x:c r="R3649" s="23"/>
      <x:c r="AI3649" s="23"/>
    </x:row>
    <x:row r="3650" spans="1:57" x14ac:dyDescent="0.3">
      <x:c r="J3650" s="23"/>
      <x:c r="Q3650" s="23"/>
      <x:c r="R3650" s="23"/>
      <x:c r="AI3650" s="23"/>
    </x:row>
    <x:row r="3651" spans="1:57" x14ac:dyDescent="0.3">
      <x:c r="J3651" s="23"/>
      <x:c r="Q3651" s="23"/>
      <x:c r="R3651" s="23"/>
      <x:c r="AI3651" s="23"/>
    </x:row>
    <x:row r="3652" spans="1:57" x14ac:dyDescent="0.3">
      <x:c r="J3652" s="23"/>
      <x:c r="Q3652" s="23"/>
      <x:c r="R3652" s="23"/>
      <x:c r="AI3652" s="23"/>
    </x:row>
    <x:row r="3653" spans="1:57" x14ac:dyDescent="0.3">
      <x:c r="J3653" s="23"/>
      <x:c r="Q3653" s="23"/>
      <x:c r="R3653" s="23"/>
      <x:c r="AI3653" s="23"/>
    </x:row>
    <x:row r="3654" spans="1:57" x14ac:dyDescent="0.3">
      <x:c r="J3654" s="23"/>
      <x:c r="Q3654" s="23"/>
      <x:c r="R3654" s="23"/>
      <x:c r="AI3654" s="23"/>
    </x:row>
    <x:row r="3655" spans="1:57" x14ac:dyDescent="0.3">
      <x:c r="J3655" s="23"/>
      <x:c r="Q3655" s="23"/>
      <x:c r="R3655" s="23"/>
      <x:c r="AI3655" s="23"/>
    </x:row>
    <x:row r="3656" spans="1:57" x14ac:dyDescent="0.3">
      <x:c r="J3656" s="23"/>
      <x:c r="Q3656" s="23"/>
      <x:c r="R3656" s="23"/>
      <x:c r="AI3656" s="23"/>
    </x:row>
    <x:row r="3657" spans="1:57" x14ac:dyDescent="0.3">
      <x:c r="J3657" s="23"/>
      <x:c r="Q3657" s="23"/>
      <x:c r="R3657" s="23"/>
      <x:c r="AI3657" s="23"/>
    </x:row>
    <x:row r="3658" spans="1:57" x14ac:dyDescent="0.3">
      <x:c r="J3658" s="23"/>
      <x:c r="Q3658" s="23"/>
      <x:c r="R3658" s="23"/>
      <x:c r="AI3658" s="23"/>
    </x:row>
    <x:row r="3659" spans="1:57" x14ac:dyDescent="0.3">
      <x:c r="J3659" s="23"/>
      <x:c r="Q3659" s="23"/>
      <x:c r="R3659" s="23"/>
      <x:c r="AI3659" s="23"/>
    </x:row>
    <x:row r="3660" spans="1:57" x14ac:dyDescent="0.3">
      <x:c r="J3660" s="23"/>
      <x:c r="Q3660" s="23"/>
      <x:c r="R3660" s="23"/>
      <x:c r="AI3660" s="23"/>
    </x:row>
    <x:row r="3661" spans="1:57" x14ac:dyDescent="0.3">
      <x:c r="J3661" s="23"/>
      <x:c r="Q3661" s="23"/>
      <x:c r="R3661" s="23"/>
      <x:c r="AI3661" s="23"/>
    </x:row>
    <x:row r="3662" spans="1:57" x14ac:dyDescent="0.3">
      <x:c r="J3662" s="23"/>
      <x:c r="Q3662" s="23"/>
      <x:c r="R3662" s="23"/>
      <x:c r="AI3662" s="23"/>
    </x:row>
    <x:row r="3663" spans="1:57" x14ac:dyDescent="0.3">
      <x:c r="J3663" s="23"/>
      <x:c r="Q3663" s="23"/>
      <x:c r="R3663" s="23"/>
      <x:c r="AI3663" s="23"/>
    </x:row>
    <x:row r="3664" spans="1:57" x14ac:dyDescent="0.3">
      <x:c r="J3664" s="23"/>
      <x:c r="Q3664" s="23"/>
      <x:c r="R3664" s="23"/>
      <x:c r="AI3664" s="23"/>
    </x:row>
    <x:row r="3665" spans="1:57" x14ac:dyDescent="0.3">
      <x:c r="J3665" s="23"/>
      <x:c r="Q3665" s="23"/>
      <x:c r="R3665" s="23"/>
      <x:c r="AI3665" s="23"/>
    </x:row>
    <x:row r="3666" spans="1:57" x14ac:dyDescent="0.3">
      <x:c r="J3666" s="23"/>
      <x:c r="Q3666" s="23"/>
      <x:c r="R3666" s="23"/>
      <x:c r="AI3666" s="23"/>
    </x:row>
    <x:row r="3667" spans="1:57" x14ac:dyDescent="0.3">
      <x:c r="J3667" s="23"/>
      <x:c r="Q3667" s="23"/>
      <x:c r="R3667" s="23"/>
      <x:c r="AI3667" s="23"/>
    </x:row>
    <x:row r="3668" spans="1:57" x14ac:dyDescent="0.3">
      <x:c r="J3668" s="23"/>
      <x:c r="Q3668" s="23"/>
      <x:c r="R3668" s="23"/>
      <x:c r="AI3668" s="23"/>
    </x:row>
    <x:row r="3669" spans="1:57" x14ac:dyDescent="0.3">
      <x:c r="J3669" s="23"/>
      <x:c r="Q3669" s="23"/>
      <x:c r="R3669" s="23"/>
      <x:c r="AI3669" s="23"/>
    </x:row>
    <x:row r="3670" spans="1:57" x14ac:dyDescent="0.3">
      <x:c r="J3670" s="23"/>
      <x:c r="Q3670" s="23"/>
      <x:c r="R3670" s="23"/>
      <x:c r="AI3670" s="23"/>
    </x:row>
    <x:row r="3671" spans="1:57" x14ac:dyDescent="0.3">
      <x:c r="J3671" s="23"/>
      <x:c r="Q3671" s="23"/>
      <x:c r="R3671" s="23"/>
      <x:c r="AI3671" s="23"/>
    </x:row>
    <x:row r="3672" spans="1:57" x14ac:dyDescent="0.3">
      <x:c r="J3672" s="23"/>
      <x:c r="Q3672" s="23"/>
      <x:c r="R3672" s="23"/>
      <x:c r="AI3672" s="23"/>
    </x:row>
    <x:row r="3673" spans="1:57" x14ac:dyDescent="0.3">
      <x:c r="J3673" s="23"/>
      <x:c r="Q3673" s="23"/>
      <x:c r="R3673" s="23"/>
      <x:c r="AI3673" s="23"/>
    </x:row>
    <x:row r="3674" spans="1:57" x14ac:dyDescent="0.3">
      <x:c r="J3674" s="23"/>
      <x:c r="Q3674" s="23"/>
      <x:c r="R3674" s="23"/>
      <x:c r="AI3674" s="23"/>
    </x:row>
    <x:row r="3675" spans="1:57" x14ac:dyDescent="0.3">
      <x:c r="J3675" s="23"/>
      <x:c r="Q3675" s="23"/>
      <x:c r="R3675" s="23"/>
      <x:c r="AI3675" s="23"/>
    </x:row>
    <x:row r="3676" spans="1:57" x14ac:dyDescent="0.3">
      <x:c r="J3676" s="23"/>
      <x:c r="Q3676" s="23"/>
      <x:c r="R3676" s="23"/>
      <x:c r="AI3676" s="23"/>
    </x:row>
    <x:row r="3677" spans="1:57" x14ac:dyDescent="0.3">
      <x:c r="J3677" s="23"/>
      <x:c r="Q3677" s="23"/>
      <x:c r="R3677" s="23"/>
      <x:c r="AI3677" s="23"/>
    </x:row>
    <x:row r="3678" spans="1:57" x14ac:dyDescent="0.3">
      <x:c r="J3678" s="23"/>
      <x:c r="Q3678" s="23"/>
      <x:c r="R3678" s="23"/>
      <x:c r="AI3678" s="23"/>
    </x:row>
    <x:row r="3679" spans="1:57" x14ac:dyDescent="0.3">
      <x:c r="J3679" s="23"/>
      <x:c r="Q3679" s="23"/>
      <x:c r="R3679" s="23"/>
      <x:c r="AI3679" s="23"/>
    </x:row>
    <x:row r="3680" spans="1:57" x14ac:dyDescent="0.3">
      <x:c r="J3680" s="23"/>
      <x:c r="Q3680" s="23"/>
      <x:c r="R3680" s="23"/>
      <x:c r="AI3680" s="23"/>
    </x:row>
    <x:row r="3681" spans="1:57" x14ac:dyDescent="0.3">
      <x:c r="J3681" s="23"/>
      <x:c r="Q3681" s="23"/>
      <x:c r="R3681" s="23"/>
      <x:c r="AI3681" s="23"/>
    </x:row>
    <x:row r="3682" spans="1:57" x14ac:dyDescent="0.3">
      <x:c r="J3682" s="23"/>
      <x:c r="Q3682" s="23"/>
      <x:c r="R3682" s="23"/>
      <x:c r="AI3682" s="23"/>
    </x:row>
    <x:row r="3683" spans="1:57" x14ac:dyDescent="0.3">
      <x:c r="J3683" s="23"/>
      <x:c r="Q3683" s="23"/>
      <x:c r="R3683" s="23"/>
      <x:c r="AI3683" s="23"/>
    </x:row>
    <x:row r="3684" spans="1:57" x14ac:dyDescent="0.3">
      <x:c r="J3684" s="23"/>
      <x:c r="Q3684" s="23"/>
      <x:c r="R3684" s="23"/>
      <x:c r="AI3684" s="23"/>
    </x:row>
    <x:row r="3685" spans="1:57" x14ac:dyDescent="0.3">
      <x:c r="J3685" s="23"/>
      <x:c r="Q3685" s="23"/>
      <x:c r="R3685" s="23"/>
      <x:c r="AI3685" s="23"/>
    </x:row>
    <x:row r="3686" spans="1:57" x14ac:dyDescent="0.3">
      <x:c r="J3686" s="23"/>
      <x:c r="Q3686" s="23"/>
      <x:c r="R3686" s="23"/>
      <x:c r="AI3686" s="23"/>
    </x:row>
    <x:row r="3687" spans="1:57" x14ac:dyDescent="0.3">
      <x:c r="J3687" s="23"/>
      <x:c r="Q3687" s="23"/>
      <x:c r="R3687" s="23"/>
      <x:c r="AI3687" s="23"/>
    </x:row>
    <x:row r="3688" spans="1:57" x14ac:dyDescent="0.3">
      <x:c r="J3688" s="23"/>
      <x:c r="Q3688" s="23"/>
      <x:c r="R3688" s="23"/>
      <x:c r="AI3688" s="23"/>
    </x:row>
    <x:row r="3689" spans="1:57" x14ac:dyDescent="0.3">
      <x:c r="J3689" s="23"/>
      <x:c r="Q3689" s="23"/>
      <x:c r="R3689" s="23"/>
      <x:c r="AI3689" s="23"/>
    </x:row>
    <x:row r="3690" spans="1:57" x14ac:dyDescent="0.3">
      <x:c r="J3690" s="23"/>
      <x:c r="Q3690" s="23"/>
      <x:c r="R3690" s="23"/>
      <x:c r="AI3690" s="23"/>
    </x:row>
    <x:row r="3691" spans="1:57" x14ac:dyDescent="0.3">
      <x:c r="J3691" s="23"/>
      <x:c r="Q3691" s="23"/>
      <x:c r="R3691" s="23"/>
      <x:c r="AI3691" s="23"/>
    </x:row>
    <x:row r="3692" spans="1:57" x14ac:dyDescent="0.3">
      <x:c r="J3692" s="23"/>
      <x:c r="Q3692" s="23"/>
      <x:c r="R3692" s="23"/>
      <x:c r="AI3692" s="23"/>
    </x:row>
    <x:row r="3693" spans="1:57" x14ac:dyDescent="0.3">
      <x:c r="J3693" s="23"/>
      <x:c r="Q3693" s="23"/>
      <x:c r="R3693" s="23"/>
      <x:c r="AI3693" s="23"/>
    </x:row>
    <x:row r="3694" spans="1:57" x14ac:dyDescent="0.3">
      <x:c r="J3694" s="23"/>
      <x:c r="Q3694" s="23"/>
      <x:c r="R3694" s="23"/>
      <x:c r="AI3694" s="23"/>
    </x:row>
    <x:row r="3695" spans="1:57" x14ac:dyDescent="0.3">
      <x:c r="J3695" s="23"/>
      <x:c r="Q3695" s="23"/>
      <x:c r="R3695" s="23"/>
      <x:c r="AI3695" s="23"/>
    </x:row>
    <x:row r="3696" spans="1:57" x14ac:dyDescent="0.3">
      <x:c r="J3696" s="23"/>
      <x:c r="Q3696" s="23"/>
      <x:c r="R3696" s="23"/>
      <x:c r="AI3696" s="23"/>
    </x:row>
    <x:row r="3697" spans="1:57" x14ac:dyDescent="0.3">
      <x:c r="J3697" s="23"/>
      <x:c r="Q3697" s="23"/>
      <x:c r="R3697" s="23"/>
      <x:c r="AI3697" s="23"/>
    </x:row>
    <x:row r="3698" spans="1:57" x14ac:dyDescent="0.3">
      <x:c r="J3698" s="23"/>
      <x:c r="Q3698" s="23"/>
      <x:c r="R3698" s="23"/>
      <x:c r="AI3698" s="23"/>
    </x:row>
    <x:row r="3699" spans="1:57" x14ac:dyDescent="0.3">
      <x:c r="J3699" s="23"/>
      <x:c r="Q3699" s="23"/>
      <x:c r="R3699" s="23"/>
      <x:c r="AI3699" s="23"/>
    </x:row>
    <x:row r="3700" spans="1:57" x14ac:dyDescent="0.3">
      <x:c r="J3700" s="23"/>
      <x:c r="Q3700" s="23"/>
      <x:c r="R3700" s="23"/>
      <x:c r="AI3700" s="23"/>
    </x:row>
    <x:row r="3701" spans="1:57" x14ac:dyDescent="0.3">
      <x:c r="J3701" s="23"/>
      <x:c r="Q3701" s="23"/>
      <x:c r="R3701" s="23"/>
      <x:c r="AI3701" s="23"/>
    </x:row>
    <x:row r="3702" spans="1:57" x14ac:dyDescent="0.3">
      <x:c r="J3702" s="23"/>
      <x:c r="Q3702" s="23"/>
      <x:c r="R3702" s="23"/>
      <x:c r="AI3702" s="23"/>
    </x:row>
    <x:row r="3703" spans="1:57" x14ac:dyDescent="0.3">
      <x:c r="J3703" s="23"/>
      <x:c r="Q3703" s="23"/>
      <x:c r="R3703" s="23"/>
      <x:c r="AI3703" s="23"/>
    </x:row>
    <x:row r="3704" spans="1:57" x14ac:dyDescent="0.3">
      <x:c r="J3704" s="23"/>
      <x:c r="Q3704" s="23"/>
      <x:c r="R3704" s="23"/>
      <x:c r="AI3704" s="23"/>
    </x:row>
    <x:row r="3705" spans="1:57" x14ac:dyDescent="0.3">
      <x:c r="J3705" s="23"/>
      <x:c r="Q3705" s="23"/>
      <x:c r="R3705" s="23"/>
      <x:c r="AI3705" s="23"/>
    </x:row>
    <x:row r="3706" spans="1:57" x14ac:dyDescent="0.3">
      <x:c r="J3706" s="23"/>
      <x:c r="Q3706" s="23"/>
      <x:c r="R3706" s="23"/>
      <x:c r="AI3706" s="23"/>
    </x:row>
    <x:row r="3707" spans="1:57" x14ac:dyDescent="0.3">
      <x:c r="J3707" s="23"/>
      <x:c r="Q3707" s="23"/>
      <x:c r="R3707" s="23"/>
      <x:c r="AI3707" s="23"/>
    </x:row>
    <x:row r="3708" spans="1:57" x14ac:dyDescent="0.3">
      <x:c r="J3708" s="23"/>
      <x:c r="Q3708" s="23"/>
      <x:c r="R3708" s="23"/>
      <x:c r="AI3708" s="23"/>
    </x:row>
    <x:row r="3709" spans="1:57" x14ac:dyDescent="0.3">
      <x:c r="J3709" s="23"/>
      <x:c r="Q3709" s="23"/>
      <x:c r="R3709" s="23"/>
      <x:c r="AI3709" s="23"/>
    </x:row>
    <x:row r="3710" spans="1:57" x14ac:dyDescent="0.3">
      <x:c r="J3710" s="23"/>
      <x:c r="Q3710" s="23"/>
      <x:c r="R3710" s="23"/>
      <x:c r="AI3710" s="23"/>
    </x:row>
    <x:row r="3711" spans="1:57" x14ac:dyDescent="0.3">
      <x:c r="J3711" s="23"/>
      <x:c r="Q3711" s="23"/>
      <x:c r="R3711" s="23"/>
      <x:c r="AI3711" s="23"/>
    </x:row>
    <x:row r="3712" spans="1:57" x14ac:dyDescent="0.3">
      <x:c r="J3712" s="23"/>
      <x:c r="Q3712" s="23"/>
      <x:c r="R3712" s="23"/>
      <x:c r="AI3712" s="23"/>
    </x:row>
    <x:row r="3713" spans="1:57" x14ac:dyDescent="0.3">
      <x:c r="J3713" s="23"/>
      <x:c r="Q3713" s="23"/>
      <x:c r="R3713" s="23"/>
      <x:c r="AI3713" s="23"/>
    </x:row>
    <x:row r="3714" spans="1:57" x14ac:dyDescent="0.3">
      <x:c r="J3714" s="23"/>
      <x:c r="Q3714" s="23"/>
      <x:c r="R3714" s="23"/>
      <x:c r="AI3714" s="23"/>
    </x:row>
    <x:row r="3715" spans="1:57" x14ac:dyDescent="0.3">
      <x:c r="J3715" s="23"/>
      <x:c r="Q3715" s="23"/>
      <x:c r="R3715" s="23"/>
      <x:c r="AI3715" s="23"/>
    </x:row>
    <x:row r="3716" spans="1:57" x14ac:dyDescent="0.3">
      <x:c r="J3716" s="23"/>
      <x:c r="Q3716" s="23"/>
      <x:c r="R3716" s="23"/>
      <x:c r="AI3716" s="23"/>
    </x:row>
    <x:row r="3717" spans="1:57" x14ac:dyDescent="0.3">
      <x:c r="J3717" s="23"/>
      <x:c r="Q3717" s="23"/>
      <x:c r="R3717" s="23"/>
      <x:c r="AI3717" s="23"/>
    </x:row>
    <x:row r="3718" spans="1:57" x14ac:dyDescent="0.3">
      <x:c r="J3718" s="23"/>
      <x:c r="Q3718" s="23"/>
      <x:c r="R3718" s="23"/>
      <x:c r="AI3718" s="23"/>
    </x:row>
    <x:row r="3719" spans="1:57" x14ac:dyDescent="0.3">
      <x:c r="J3719" s="23"/>
      <x:c r="Q3719" s="23"/>
      <x:c r="R3719" s="23"/>
      <x:c r="AI3719" s="23"/>
    </x:row>
    <x:row r="3720" spans="1:57" x14ac:dyDescent="0.3">
      <x:c r="J3720" s="23"/>
      <x:c r="Q3720" s="23"/>
      <x:c r="R3720" s="23"/>
      <x:c r="AI3720" s="23"/>
    </x:row>
    <x:row r="3721" spans="1:57" x14ac:dyDescent="0.3">
      <x:c r="J3721" s="23"/>
      <x:c r="Q3721" s="23"/>
      <x:c r="R3721" s="23"/>
      <x:c r="AI3721" s="23"/>
    </x:row>
    <x:row r="3722" spans="1:57" x14ac:dyDescent="0.3">
      <x:c r="J3722" s="23"/>
      <x:c r="Q3722" s="23"/>
      <x:c r="R3722" s="23"/>
      <x:c r="AI3722" s="23"/>
    </x:row>
    <x:row r="3723" spans="1:57" x14ac:dyDescent="0.3">
      <x:c r="J3723" s="23"/>
      <x:c r="Q3723" s="23"/>
      <x:c r="R3723" s="23"/>
      <x:c r="AI3723" s="23"/>
    </x:row>
    <x:row r="3724" spans="1:57" x14ac:dyDescent="0.3">
      <x:c r="J3724" s="23"/>
      <x:c r="Q3724" s="23"/>
      <x:c r="R3724" s="23"/>
      <x:c r="AI3724" s="23"/>
    </x:row>
    <x:row r="3725" spans="1:57" x14ac:dyDescent="0.3">
      <x:c r="J3725" s="23"/>
      <x:c r="Q3725" s="23"/>
      <x:c r="R3725" s="23"/>
      <x:c r="AI3725" s="23"/>
    </x:row>
    <x:row r="3726" spans="1:57" x14ac:dyDescent="0.3">
      <x:c r="J3726" s="23"/>
      <x:c r="Q3726" s="23"/>
      <x:c r="R3726" s="23"/>
      <x:c r="AI3726" s="23"/>
    </x:row>
    <x:row r="3727" spans="1:57" x14ac:dyDescent="0.3">
      <x:c r="J3727" s="23"/>
      <x:c r="Q3727" s="23"/>
      <x:c r="R3727" s="23"/>
      <x:c r="AI3727" s="23"/>
    </x:row>
    <x:row r="3728" spans="1:57" x14ac:dyDescent="0.3">
      <x:c r="J3728" s="23"/>
      <x:c r="Q3728" s="23"/>
      <x:c r="R3728" s="23"/>
      <x:c r="AI3728" s="23"/>
    </x:row>
    <x:row r="3729" spans="1:57" x14ac:dyDescent="0.3">
      <x:c r="J3729" s="23"/>
      <x:c r="Q3729" s="23"/>
      <x:c r="R3729" s="23"/>
      <x:c r="AI3729" s="23"/>
    </x:row>
    <x:row r="3730" spans="1:57" x14ac:dyDescent="0.3">
      <x:c r="J3730" s="23"/>
      <x:c r="Q3730" s="23"/>
      <x:c r="R3730" s="23"/>
      <x:c r="AI3730" s="23"/>
    </x:row>
    <x:row r="3731" spans="1:57" x14ac:dyDescent="0.3">
      <x:c r="J3731" s="23"/>
      <x:c r="Q3731" s="23"/>
      <x:c r="R3731" s="23"/>
      <x:c r="AI3731" s="23"/>
    </x:row>
    <x:row r="3732" spans="1:57" x14ac:dyDescent="0.3">
      <x:c r="J3732" s="23"/>
      <x:c r="Q3732" s="23"/>
      <x:c r="R3732" s="23"/>
      <x:c r="AI3732" s="23"/>
    </x:row>
    <x:row r="3733" spans="1:57" x14ac:dyDescent="0.3">
      <x:c r="J3733" s="23"/>
      <x:c r="Q3733" s="23"/>
      <x:c r="R3733" s="23"/>
      <x:c r="AI3733" s="23"/>
    </x:row>
    <x:row r="3734" spans="1:57" x14ac:dyDescent="0.3">
      <x:c r="J3734" s="23"/>
      <x:c r="Q3734" s="23"/>
      <x:c r="R3734" s="23"/>
      <x:c r="AI3734" s="23"/>
    </x:row>
    <x:row r="3735" spans="1:57" x14ac:dyDescent="0.3">
      <x:c r="J3735" s="23"/>
      <x:c r="Q3735" s="23"/>
      <x:c r="R3735" s="23"/>
      <x:c r="AI3735" s="23"/>
    </x:row>
    <x:row r="3736" spans="1:57" x14ac:dyDescent="0.3">
      <x:c r="J3736" s="23"/>
      <x:c r="Q3736" s="23"/>
      <x:c r="R3736" s="23"/>
      <x:c r="AI3736" s="23"/>
    </x:row>
    <x:row r="3737" spans="1:57" x14ac:dyDescent="0.3">
      <x:c r="J3737" s="23"/>
      <x:c r="Q3737" s="23"/>
      <x:c r="R3737" s="23"/>
      <x:c r="AI3737" s="23"/>
    </x:row>
    <x:row r="3738" spans="1:57" x14ac:dyDescent="0.3">
      <x:c r="J3738" s="23"/>
      <x:c r="Q3738" s="23"/>
      <x:c r="R3738" s="23"/>
      <x:c r="AI3738" s="23"/>
    </x:row>
    <x:row r="3739" spans="1:57" x14ac:dyDescent="0.3">
      <x:c r="J3739" s="23"/>
      <x:c r="Q3739" s="23"/>
      <x:c r="R3739" s="23"/>
      <x:c r="AI3739" s="23"/>
    </x:row>
    <x:row r="3740" spans="1:57" x14ac:dyDescent="0.3">
      <x:c r="J3740" s="23"/>
      <x:c r="Q3740" s="23"/>
      <x:c r="R3740" s="23"/>
      <x:c r="AI3740" s="23"/>
    </x:row>
    <x:row r="3741" spans="1:57" x14ac:dyDescent="0.3">
      <x:c r="J3741" s="23"/>
      <x:c r="Q3741" s="23"/>
      <x:c r="R3741" s="23"/>
      <x:c r="AI3741" s="23"/>
    </x:row>
    <x:row r="3742" spans="1:57" x14ac:dyDescent="0.3">
      <x:c r="J3742" s="23"/>
      <x:c r="Q3742" s="23"/>
      <x:c r="R3742" s="23"/>
      <x:c r="AI3742" s="23"/>
    </x:row>
    <x:row r="3743" spans="1:57" x14ac:dyDescent="0.3">
      <x:c r="J3743" s="23"/>
      <x:c r="Q3743" s="23"/>
      <x:c r="R3743" s="23"/>
      <x:c r="AI3743" s="23"/>
    </x:row>
    <x:row r="3744" spans="1:57" x14ac:dyDescent="0.3">
      <x:c r="J3744" s="23"/>
      <x:c r="Q3744" s="23"/>
      <x:c r="R3744" s="23"/>
      <x:c r="AI3744" s="23"/>
    </x:row>
    <x:row r="3745" spans="1:57" x14ac:dyDescent="0.3">
      <x:c r="J3745" s="23"/>
      <x:c r="Q3745" s="23"/>
      <x:c r="R3745" s="23"/>
      <x:c r="AI3745" s="23"/>
    </x:row>
    <x:row r="3746" spans="1:57" x14ac:dyDescent="0.3">
      <x:c r="J3746" s="23"/>
      <x:c r="Q3746" s="23"/>
      <x:c r="R3746" s="23"/>
      <x:c r="AI3746" s="23"/>
    </x:row>
    <x:row r="3747" spans="1:57" x14ac:dyDescent="0.3">
      <x:c r="J3747" s="23"/>
      <x:c r="Q3747" s="23"/>
      <x:c r="R3747" s="23"/>
      <x:c r="AI3747" s="23"/>
    </x:row>
    <x:row r="3748" spans="1:57" x14ac:dyDescent="0.3">
      <x:c r="J3748" s="23"/>
      <x:c r="Q3748" s="23"/>
      <x:c r="R3748" s="23"/>
      <x:c r="AI3748" s="23"/>
    </x:row>
    <x:row r="3749" spans="1:57" x14ac:dyDescent="0.3">
      <x:c r="J3749" s="23"/>
      <x:c r="Q3749" s="23"/>
      <x:c r="R3749" s="23"/>
      <x:c r="AI3749" s="23"/>
    </x:row>
    <x:row r="3750" spans="1:57" x14ac:dyDescent="0.3">
      <x:c r="J3750" s="23"/>
      <x:c r="Q3750" s="23"/>
      <x:c r="R3750" s="23"/>
      <x:c r="AI3750" s="23"/>
    </x:row>
    <x:row r="3751" spans="1:57" x14ac:dyDescent="0.3">
      <x:c r="J3751" s="23"/>
      <x:c r="Q3751" s="23"/>
      <x:c r="R3751" s="23"/>
      <x:c r="AI3751" s="23"/>
    </x:row>
    <x:row r="3752" spans="1:57" x14ac:dyDescent="0.3">
      <x:c r="J3752" s="23"/>
      <x:c r="Q3752" s="23"/>
      <x:c r="R3752" s="23"/>
      <x:c r="AI3752" s="23"/>
    </x:row>
    <x:row r="3753" spans="1:57" x14ac:dyDescent="0.3">
      <x:c r="J3753" s="23"/>
      <x:c r="Q3753" s="23"/>
      <x:c r="R3753" s="23"/>
      <x:c r="AI3753" s="23"/>
    </x:row>
    <x:row r="3754" spans="1:57" x14ac:dyDescent="0.3">
      <x:c r="J3754" s="23"/>
      <x:c r="Q3754" s="23"/>
      <x:c r="R3754" s="23"/>
      <x:c r="AI3754" s="23"/>
    </x:row>
    <x:row r="3755" spans="1:57" x14ac:dyDescent="0.3">
      <x:c r="J3755" s="23"/>
      <x:c r="Q3755" s="23"/>
      <x:c r="R3755" s="23"/>
      <x:c r="AI3755" s="23"/>
    </x:row>
    <x:row r="3756" spans="1:57" x14ac:dyDescent="0.3">
      <x:c r="J3756" s="23"/>
      <x:c r="Q3756" s="23"/>
      <x:c r="R3756" s="23"/>
      <x:c r="AI3756" s="23"/>
    </x:row>
    <x:row r="3757" spans="1:57" x14ac:dyDescent="0.3">
      <x:c r="J3757" s="23"/>
      <x:c r="Q3757" s="23"/>
      <x:c r="R3757" s="23"/>
      <x:c r="AI3757" s="23"/>
    </x:row>
    <x:row r="3758" spans="1:57" x14ac:dyDescent="0.3">
      <x:c r="J3758" s="23"/>
      <x:c r="Q3758" s="23"/>
      <x:c r="R3758" s="23"/>
      <x:c r="AI3758" s="23"/>
    </x:row>
    <x:row r="3759" spans="1:57" x14ac:dyDescent="0.3">
      <x:c r="J3759" s="23"/>
      <x:c r="Q3759" s="23"/>
      <x:c r="R3759" s="23"/>
      <x:c r="AI3759" s="23"/>
    </x:row>
    <x:row r="3760" spans="1:57" x14ac:dyDescent="0.3">
      <x:c r="J3760" s="23"/>
      <x:c r="Q3760" s="23"/>
      <x:c r="R3760" s="23"/>
      <x:c r="AI3760" s="23"/>
    </x:row>
    <x:row r="3761" spans="1:57" x14ac:dyDescent="0.3">
      <x:c r="J3761" s="23"/>
      <x:c r="Q3761" s="23"/>
      <x:c r="R3761" s="23"/>
      <x:c r="AI3761" s="23"/>
    </x:row>
    <x:row r="3762" spans="1:57" x14ac:dyDescent="0.3">
      <x:c r="J3762" s="23"/>
      <x:c r="Q3762" s="23"/>
      <x:c r="R3762" s="23"/>
      <x:c r="AI3762" s="23"/>
    </x:row>
    <x:row r="3763" spans="1:57" x14ac:dyDescent="0.3">
      <x:c r="J3763" s="23"/>
      <x:c r="Q3763" s="23"/>
      <x:c r="R3763" s="23"/>
      <x:c r="AI3763" s="23"/>
    </x:row>
    <x:row r="3764" spans="1:57" x14ac:dyDescent="0.3">
      <x:c r="J3764" s="23"/>
      <x:c r="Q3764" s="23"/>
      <x:c r="R3764" s="23"/>
      <x:c r="AI3764" s="23"/>
    </x:row>
    <x:row r="3765" spans="1:57" x14ac:dyDescent="0.3">
      <x:c r="J3765" s="23"/>
      <x:c r="Q3765" s="23"/>
      <x:c r="R3765" s="23"/>
      <x:c r="AI3765" s="23"/>
    </x:row>
    <x:row r="3766" spans="1:57" x14ac:dyDescent="0.3">
      <x:c r="J3766" s="23"/>
      <x:c r="Q3766" s="23"/>
      <x:c r="R3766" s="23"/>
      <x:c r="AI3766" s="23"/>
    </x:row>
    <x:row r="3767" spans="1:57" x14ac:dyDescent="0.3">
      <x:c r="J3767" s="23"/>
      <x:c r="Q3767" s="23"/>
      <x:c r="R3767" s="23"/>
      <x:c r="AI3767" s="23"/>
    </x:row>
    <x:row r="3768" spans="1:57" x14ac:dyDescent="0.3">
      <x:c r="J3768" s="23"/>
      <x:c r="Q3768" s="23"/>
      <x:c r="R3768" s="23"/>
      <x:c r="AI3768" s="23"/>
    </x:row>
    <x:row r="3769" spans="1:57" x14ac:dyDescent="0.3">
      <x:c r="J3769" s="23"/>
      <x:c r="Q3769" s="23"/>
      <x:c r="R3769" s="23"/>
      <x:c r="AI3769" s="23"/>
    </x:row>
    <x:row r="3770" spans="1:57" x14ac:dyDescent="0.3">
      <x:c r="J3770" s="23"/>
      <x:c r="Q3770" s="23"/>
      <x:c r="R3770" s="23"/>
      <x:c r="AI3770" s="23"/>
    </x:row>
    <x:row r="3771" spans="1:57" x14ac:dyDescent="0.3">
      <x:c r="J3771" s="23"/>
      <x:c r="Q3771" s="23"/>
      <x:c r="R3771" s="23"/>
      <x:c r="AI3771" s="23"/>
    </x:row>
    <x:row r="3772" spans="1:57" x14ac:dyDescent="0.3">
      <x:c r="J3772" s="23"/>
      <x:c r="Q3772" s="23"/>
      <x:c r="R3772" s="23"/>
      <x:c r="AI3772" s="23"/>
    </x:row>
    <x:row r="3773" spans="1:57" x14ac:dyDescent="0.3">
      <x:c r="J3773" s="23"/>
      <x:c r="Q3773" s="23"/>
      <x:c r="R3773" s="23"/>
      <x:c r="AI3773" s="23"/>
    </x:row>
    <x:row r="3774" spans="1:57" x14ac:dyDescent="0.3">
      <x:c r="J3774" s="23"/>
      <x:c r="Q3774" s="23"/>
      <x:c r="R3774" s="23"/>
      <x:c r="AI3774" s="23"/>
    </x:row>
    <x:row r="3775" spans="1:57" x14ac:dyDescent="0.3">
      <x:c r="J3775" s="23"/>
      <x:c r="Q3775" s="23"/>
      <x:c r="R3775" s="23"/>
      <x:c r="AI3775" s="23"/>
    </x:row>
    <x:row r="3776" spans="1:57" x14ac:dyDescent="0.3">
      <x:c r="J3776" s="23"/>
      <x:c r="Q3776" s="23"/>
      <x:c r="R3776" s="23"/>
      <x:c r="AI3776" s="23"/>
    </x:row>
    <x:row r="3777" spans="1:57" x14ac:dyDescent="0.3">
      <x:c r="J3777" s="23"/>
      <x:c r="Q3777" s="23"/>
      <x:c r="R3777" s="23"/>
      <x:c r="AI3777" s="23"/>
    </x:row>
    <x:row r="3778" spans="1:57" x14ac:dyDescent="0.3">
      <x:c r="J3778" s="23"/>
      <x:c r="Q3778" s="23"/>
      <x:c r="R3778" s="23"/>
      <x:c r="AI3778" s="23"/>
    </x:row>
    <x:row r="3779" spans="1:57" x14ac:dyDescent="0.3">
      <x:c r="J3779" s="23"/>
      <x:c r="Q3779" s="23"/>
      <x:c r="R3779" s="23"/>
      <x:c r="AI3779" s="23"/>
    </x:row>
    <x:row r="3780" spans="1:57" x14ac:dyDescent="0.3">
      <x:c r="J3780" s="23"/>
      <x:c r="Q3780" s="23"/>
      <x:c r="R3780" s="23"/>
      <x:c r="AI3780" s="23"/>
    </x:row>
    <x:row r="3781" spans="1:57" x14ac:dyDescent="0.3">
      <x:c r="J3781" s="23"/>
      <x:c r="Q3781" s="23"/>
      <x:c r="R3781" s="23"/>
      <x:c r="AI3781" s="23"/>
    </x:row>
    <x:row r="3782" spans="1:57" x14ac:dyDescent="0.3">
      <x:c r="J3782" s="23"/>
      <x:c r="Q3782" s="23"/>
      <x:c r="R3782" s="23"/>
      <x:c r="AI3782" s="23"/>
    </x:row>
    <x:row r="3783" spans="1:57" x14ac:dyDescent="0.3">
      <x:c r="J3783" s="23"/>
      <x:c r="Q3783" s="23"/>
      <x:c r="R3783" s="23"/>
      <x:c r="AI3783" s="23"/>
    </x:row>
    <x:row r="3784" spans="1:57" x14ac:dyDescent="0.3">
      <x:c r="J3784" s="23"/>
      <x:c r="Q3784" s="23"/>
      <x:c r="R3784" s="23"/>
      <x:c r="AI3784" s="23"/>
    </x:row>
    <x:row r="3785" spans="1:57" x14ac:dyDescent="0.3">
      <x:c r="J3785" s="23"/>
      <x:c r="Q3785" s="23"/>
      <x:c r="R3785" s="23"/>
      <x:c r="AI3785" s="23"/>
    </x:row>
    <x:row r="3786" spans="1:57" x14ac:dyDescent="0.3">
      <x:c r="J3786" s="23"/>
      <x:c r="Q3786" s="23"/>
      <x:c r="R3786" s="23"/>
      <x:c r="AI3786" s="23"/>
    </x:row>
    <x:row r="3787" spans="1:57" x14ac:dyDescent="0.3">
      <x:c r="J3787" s="23"/>
      <x:c r="Q3787" s="23"/>
      <x:c r="R3787" s="23"/>
      <x:c r="AI3787" s="23"/>
    </x:row>
    <x:row r="3788" spans="1:57" x14ac:dyDescent="0.3">
      <x:c r="J3788" s="23"/>
      <x:c r="Q3788" s="23"/>
      <x:c r="R3788" s="23"/>
      <x:c r="AI3788" s="23"/>
    </x:row>
    <x:row r="3789" spans="1:57" x14ac:dyDescent="0.3">
      <x:c r="J3789" s="23"/>
      <x:c r="Q3789" s="23"/>
      <x:c r="R3789" s="23"/>
      <x:c r="AI3789" s="23"/>
    </x:row>
    <x:row r="3790" spans="1:57" x14ac:dyDescent="0.3">
      <x:c r="J3790" s="23"/>
      <x:c r="Q3790" s="23"/>
      <x:c r="R3790" s="23"/>
      <x:c r="AI3790" s="23"/>
    </x:row>
    <x:row r="3791" spans="1:57" x14ac:dyDescent="0.3">
      <x:c r="J3791" s="23"/>
      <x:c r="Q3791" s="23"/>
      <x:c r="R3791" s="23"/>
      <x:c r="AI3791" s="23"/>
    </x:row>
    <x:row r="3792" spans="1:57" x14ac:dyDescent="0.3">
      <x:c r="J3792" s="23"/>
      <x:c r="Q3792" s="23"/>
      <x:c r="R3792" s="23"/>
      <x:c r="AI3792" s="23"/>
    </x:row>
    <x:row r="3793" spans="1:57" x14ac:dyDescent="0.3">
      <x:c r="J3793" s="23"/>
      <x:c r="Q3793" s="23"/>
      <x:c r="R3793" s="23"/>
      <x:c r="AI3793" s="23"/>
    </x:row>
    <x:row r="3794" spans="1:57" x14ac:dyDescent="0.3">
      <x:c r="J3794" s="23"/>
      <x:c r="Q3794" s="23"/>
      <x:c r="R3794" s="23"/>
      <x:c r="AI3794" s="23"/>
    </x:row>
    <x:row r="3795" spans="1:57" x14ac:dyDescent="0.3">
      <x:c r="J3795" s="23"/>
      <x:c r="Q3795" s="23"/>
      <x:c r="R3795" s="23"/>
      <x:c r="AI3795" s="23"/>
    </x:row>
    <x:row r="3796" spans="1:57" x14ac:dyDescent="0.3">
      <x:c r="J3796" s="23"/>
      <x:c r="Q3796" s="23"/>
      <x:c r="R3796" s="23"/>
      <x:c r="AI3796" s="23"/>
    </x:row>
    <x:row r="3797" spans="1:57" x14ac:dyDescent="0.3">
      <x:c r="J3797" s="23"/>
      <x:c r="Q3797" s="23"/>
      <x:c r="R3797" s="23"/>
      <x:c r="AI3797" s="23"/>
    </x:row>
    <x:row r="3798" spans="1:57" x14ac:dyDescent="0.3">
      <x:c r="J3798" s="23"/>
      <x:c r="Q3798" s="23"/>
      <x:c r="R3798" s="23"/>
      <x:c r="AI3798" s="23"/>
    </x:row>
    <x:row r="3799" spans="1:57" x14ac:dyDescent="0.3">
      <x:c r="J3799" s="23"/>
      <x:c r="Q3799" s="23"/>
      <x:c r="R3799" s="23"/>
      <x:c r="AI3799" s="23"/>
    </x:row>
    <x:row r="3800" spans="1:57" x14ac:dyDescent="0.3">
      <x:c r="J3800" s="23"/>
      <x:c r="Q3800" s="23"/>
      <x:c r="R3800" s="23"/>
      <x:c r="AI3800" s="23"/>
    </x:row>
    <x:row r="3801" spans="1:57" x14ac:dyDescent="0.3">
      <x:c r="J3801" s="23"/>
      <x:c r="Q3801" s="23"/>
      <x:c r="R3801" s="23"/>
      <x:c r="AI3801" s="23"/>
    </x:row>
    <x:row r="3802" spans="1:57" x14ac:dyDescent="0.3">
      <x:c r="J3802" s="23"/>
      <x:c r="Q3802" s="23"/>
      <x:c r="R3802" s="23"/>
      <x:c r="AI3802" s="23"/>
    </x:row>
    <x:row r="3803" spans="1:57" x14ac:dyDescent="0.3">
      <x:c r="J3803" s="23"/>
      <x:c r="Q3803" s="23"/>
      <x:c r="R3803" s="23"/>
      <x:c r="AI3803" s="23"/>
    </x:row>
    <x:row r="3804" spans="1:57" x14ac:dyDescent="0.3">
      <x:c r="J3804" s="23"/>
      <x:c r="Q3804" s="23"/>
      <x:c r="R3804" s="23"/>
      <x:c r="AI3804" s="23"/>
    </x:row>
    <x:row r="3805" spans="1:57" x14ac:dyDescent="0.3">
      <x:c r="J3805" s="23"/>
      <x:c r="Q3805" s="23"/>
      <x:c r="R3805" s="23"/>
      <x:c r="AI3805" s="23"/>
    </x:row>
    <x:row r="3806" spans="1:57" x14ac:dyDescent="0.3">
      <x:c r="J3806" s="23"/>
      <x:c r="Q3806" s="23"/>
      <x:c r="R3806" s="23"/>
      <x:c r="AI3806" s="23"/>
    </x:row>
    <x:row r="3807" spans="1:57" x14ac:dyDescent="0.3">
      <x:c r="J3807" s="23"/>
      <x:c r="Q3807" s="23"/>
      <x:c r="R3807" s="23"/>
      <x:c r="AI3807" s="23"/>
    </x:row>
    <x:row r="3808" spans="1:57" x14ac:dyDescent="0.3">
      <x:c r="J3808" s="23"/>
      <x:c r="Q3808" s="23"/>
      <x:c r="R3808" s="23"/>
      <x:c r="AI3808" s="23"/>
    </x:row>
    <x:row r="3809" spans="1:57" x14ac:dyDescent="0.3">
      <x:c r="J3809" s="23"/>
      <x:c r="Q3809" s="23"/>
      <x:c r="R3809" s="23"/>
      <x:c r="AI3809" s="23"/>
    </x:row>
    <x:row r="3810" spans="1:57" x14ac:dyDescent="0.3">
      <x:c r="J3810" s="23"/>
      <x:c r="Q3810" s="23"/>
      <x:c r="R3810" s="23"/>
      <x:c r="AI3810" s="23"/>
    </x:row>
    <x:row r="3811" spans="1:57" x14ac:dyDescent="0.3">
      <x:c r="J3811" s="23"/>
      <x:c r="Q3811" s="23"/>
      <x:c r="R3811" s="23"/>
      <x:c r="AI3811" s="23"/>
    </x:row>
    <x:row r="3812" spans="1:57" x14ac:dyDescent="0.3">
      <x:c r="J3812" s="23"/>
      <x:c r="Q3812" s="23"/>
      <x:c r="R3812" s="23"/>
      <x:c r="AI3812" s="23"/>
    </x:row>
    <x:row r="3813" spans="1:57" x14ac:dyDescent="0.3">
      <x:c r="J3813" s="23"/>
      <x:c r="Q3813" s="23"/>
      <x:c r="R3813" s="23"/>
      <x:c r="AI3813" s="23"/>
    </x:row>
    <x:row r="3814" spans="1:57" x14ac:dyDescent="0.3">
      <x:c r="J3814" s="23"/>
      <x:c r="Q3814" s="23"/>
      <x:c r="R3814" s="23"/>
      <x:c r="AI3814" s="23"/>
    </x:row>
    <x:row r="3815" spans="1:57" x14ac:dyDescent="0.3">
      <x:c r="J3815" s="23"/>
      <x:c r="Q3815" s="23"/>
      <x:c r="R3815" s="23"/>
      <x:c r="AI3815" s="23"/>
    </x:row>
    <x:row r="3816" spans="1:57" x14ac:dyDescent="0.3">
      <x:c r="J3816" s="23"/>
      <x:c r="Q3816" s="23"/>
      <x:c r="R3816" s="23"/>
      <x:c r="AI3816" s="23"/>
    </x:row>
    <x:row r="3817" spans="1:57" x14ac:dyDescent="0.3">
      <x:c r="J3817" s="23"/>
      <x:c r="Q3817" s="23"/>
      <x:c r="R3817" s="23"/>
      <x:c r="AI3817" s="23"/>
    </x:row>
    <x:row r="3818" spans="1:57" x14ac:dyDescent="0.3">
      <x:c r="J3818" s="23"/>
      <x:c r="Q3818" s="23"/>
      <x:c r="R3818" s="23"/>
      <x:c r="AI3818" s="23"/>
    </x:row>
    <x:row r="3819" spans="1:57" x14ac:dyDescent="0.3">
      <x:c r="J3819" s="23"/>
      <x:c r="Q3819" s="23"/>
      <x:c r="R3819" s="23"/>
      <x:c r="AI3819" s="23"/>
    </x:row>
    <x:row r="3820" spans="1:57" x14ac:dyDescent="0.3">
      <x:c r="J3820" s="23"/>
      <x:c r="Q3820" s="23"/>
      <x:c r="R3820" s="23"/>
      <x:c r="AI3820" s="23"/>
    </x:row>
    <x:row r="3821" spans="1:57" x14ac:dyDescent="0.3">
      <x:c r="J3821" s="23"/>
      <x:c r="Q3821" s="23"/>
      <x:c r="R3821" s="23"/>
      <x:c r="AI3821" s="23"/>
    </x:row>
    <x:row r="3822" spans="1:57" x14ac:dyDescent="0.3">
      <x:c r="J3822" s="23"/>
      <x:c r="Q3822" s="23"/>
      <x:c r="R3822" s="23"/>
      <x:c r="AI3822" s="23"/>
    </x:row>
    <x:row r="3823" spans="1:57" x14ac:dyDescent="0.3">
      <x:c r="J3823" s="23"/>
      <x:c r="Q3823" s="23"/>
      <x:c r="R3823" s="23"/>
      <x:c r="AI3823" s="23"/>
    </x:row>
    <x:row r="3824" spans="1:57" x14ac:dyDescent="0.3">
      <x:c r="J3824" s="23"/>
      <x:c r="Q3824" s="23"/>
      <x:c r="R3824" s="23"/>
      <x:c r="AI3824" s="23"/>
    </x:row>
    <x:row r="3825" spans="1:57" x14ac:dyDescent="0.3">
      <x:c r="J3825" s="23"/>
      <x:c r="Q3825" s="23"/>
      <x:c r="R3825" s="23"/>
      <x:c r="AI3825" s="23"/>
    </x:row>
    <x:row r="3826" spans="1:57" x14ac:dyDescent="0.3">
      <x:c r="J3826" s="23"/>
      <x:c r="Q3826" s="23"/>
      <x:c r="R3826" s="23"/>
      <x:c r="AI3826" s="23"/>
    </x:row>
    <x:row r="3827" spans="1:57" x14ac:dyDescent="0.3">
      <x:c r="J3827" s="23"/>
      <x:c r="Q3827" s="23"/>
      <x:c r="R3827" s="23"/>
      <x:c r="AI3827" s="23"/>
    </x:row>
    <x:row r="3828" spans="1:57" x14ac:dyDescent="0.3">
      <x:c r="J3828" s="23"/>
      <x:c r="Q3828" s="23"/>
      <x:c r="R3828" s="23"/>
      <x:c r="AI3828" s="23"/>
    </x:row>
    <x:row r="3829" spans="1:57" x14ac:dyDescent="0.3">
      <x:c r="J3829" s="23"/>
      <x:c r="Q3829" s="23"/>
      <x:c r="R3829" s="23"/>
      <x:c r="AI3829" s="23"/>
    </x:row>
    <x:row r="3830" spans="1:57" x14ac:dyDescent="0.3">
      <x:c r="J3830" s="23"/>
      <x:c r="Q3830" s="23"/>
      <x:c r="R3830" s="23"/>
      <x:c r="AI3830" s="23"/>
    </x:row>
    <x:row r="3831" spans="1:57" x14ac:dyDescent="0.3">
      <x:c r="J3831" s="23"/>
      <x:c r="Q3831" s="23"/>
      <x:c r="R3831" s="23"/>
      <x:c r="AI3831" s="23"/>
    </x:row>
    <x:row r="3832" spans="1:57" x14ac:dyDescent="0.3">
      <x:c r="J3832" s="23"/>
      <x:c r="Q3832" s="23"/>
      <x:c r="R3832" s="23"/>
      <x:c r="AI3832" s="23"/>
    </x:row>
    <x:row r="3833" spans="1:57" x14ac:dyDescent="0.3">
      <x:c r="J3833" s="23"/>
      <x:c r="Q3833" s="23"/>
      <x:c r="R3833" s="23"/>
      <x:c r="AI3833" s="23"/>
    </x:row>
    <x:row r="3834" spans="1:57" x14ac:dyDescent="0.3">
      <x:c r="J3834" s="23"/>
      <x:c r="Q3834" s="23"/>
      <x:c r="R3834" s="23"/>
      <x:c r="AI3834" s="23"/>
    </x:row>
    <x:row r="3835" spans="1:57" x14ac:dyDescent="0.3">
      <x:c r="J3835" s="23"/>
      <x:c r="Q3835" s="23"/>
      <x:c r="R3835" s="23"/>
      <x:c r="AI3835" s="23"/>
    </x:row>
    <x:row r="3836" spans="1:57" x14ac:dyDescent="0.3">
      <x:c r="J3836" s="23"/>
      <x:c r="Q3836" s="23"/>
      <x:c r="R3836" s="23"/>
      <x:c r="AI3836" s="23"/>
    </x:row>
    <x:row r="3837" spans="1:57" x14ac:dyDescent="0.3">
      <x:c r="J3837" s="23"/>
      <x:c r="Q3837" s="23"/>
      <x:c r="R3837" s="23"/>
      <x:c r="AI3837" s="23"/>
    </x:row>
    <x:row r="3838" spans="1:57" x14ac:dyDescent="0.3">
      <x:c r="J3838" s="23"/>
      <x:c r="Q3838" s="23"/>
      <x:c r="R3838" s="23"/>
      <x:c r="AI3838" s="23"/>
    </x:row>
    <x:row r="3839" spans="1:57" x14ac:dyDescent="0.3">
      <x:c r="J3839" s="23"/>
      <x:c r="Q3839" s="23"/>
      <x:c r="R3839" s="23"/>
      <x:c r="AI3839" s="23"/>
    </x:row>
    <x:row r="3840" spans="1:57" x14ac:dyDescent="0.3">
      <x:c r="J3840" s="23"/>
      <x:c r="Q3840" s="23"/>
      <x:c r="R3840" s="23"/>
      <x:c r="AI3840" s="23"/>
    </x:row>
    <x:row r="3841" spans="1:57" x14ac:dyDescent="0.3">
      <x:c r="J3841" s="23"/>
      <x:c r="Q3841" s="23"/>
      <x:c r="R3841" s="23"/>
      <x:c r="AI3841" s="23"/>
    </x:row>
    <x:row r="3842" spans="1:57" x14ac:dyDescent="0.3">
      <x:c r="J3842" s="23"/>
      <x:c r="Q3842" s="23"/>
      <x:c r="R3842" s="23"/>
      <x:c r="AI3842" s="23"/>
    </x:row>
    <x:row r="3843" spans="1:57" x14ac:dyDescent="0.3">
      <x:c r="J3843" s="23"/>
      <x:c r="Q3843" s="23"/>
      <x:c r="R3843" s="23"/>
      <x:c r="AI3843" s="23"/>
    </x:row>
    <x:row r="3844" spans="1:57" x14ac:dyDescent="0.3">
      <x:c r="J3844" s="23"/>
      <x:c r="Q3844" s="23"/>
      <x:c r="R3844" s="23"/>
      <x:c r="AI3844" s="23"/>
    </x:row>
    <x:row r="3845" spans="1:57" x14ac:dyDescent="0.3">
      <x:c r="J3845" s="23"/>
      <x:c r="Q3845" s="23"/>
      <x:c r="R3845" s="23"/>
      <x:c r="AI3845" s="23"/>
    </x:row>
    <x:row r="3846" spans="1:57" x14ac:dyDescent="0.3">
      <x:c r="J3846" s="23"/>
      <x:c r="Q3846" s="23"/>
      <x:c r="R3846" s="23"/>
      <x:c r="AI3846" s="23"/>
    </x:row>
    <x:row r="3847" spans="1:57" x14ac:dyDescent="0.3">
      <x:c r="J3847" s="23"/>
      <x:c r="Q3847" s="23"/>
      <x:c r="R3847" s="23"/>
      <x:c r="AI3847" s="23"/>
    </x:row>
    <x:row r="3848" spans="1:57" x14ac:dyDescent="0.3">
      <x:c r="J3848" s="23"/>
      <x:c r="Q3848" s="23"/>
      <x:c r="R3848" s="23"/>
      <x:c r="AI3848" s="23"/>
    </x:row>
    <x:row r="3849" spans="1:57" x14ac:dyDescent="0.3">
      <x:c r="J3849" s="23"/>
      <x:c r="Q3849" s="23"/>
      <x:c r="R3849" s="23"/>
      <x:c r="AI3849" s="23"/>
    </x:row>
    <x:row r="3850" spans="1:57" x14ac:dyDescent="0.3">
      <x:c r="J3850" s="23"/>
      <x:c r="Q3850" s="23"/>
      <x:c r="R3850" s="23"/>
      <x:c r="AI3850" s="23"/>
    </x:row>
    <x:row r="3851" spans="1:57" x14ac:dyDescent="0.3">
      <x:c r="J3851" s="23"/>
      <x:c r="Q3851" s="23"/>
      <x:c r="R3851" s="23"/>
      <x:c r="AI3851" s="23"/>
    </x:row>
    <x:row r="3852" spans="1:57" x14ac:dyDescent="0.3">
      <x:c r="J3852" s="23"/>
      <x:c r="Q3852" s="23"/>
      <x:c r="R3852" s="23"/>
      <x:c r="AI3852" s="23"/>
    </x:row>
    <x:row r="3853" spans="1:57" x14ac:dyDescent="0.3">
      <x:c r="J3853" s="23"/>
      <x:c r="Q3853" s="23"/>
      <x:c r="R3853" s="23"/>
      <x:c r="AI3853" s="23"/>
    </x:row>
    <x:row r="3854" spans="1:57" x14ac:dyDescent="0.3">
      <x:c r="J3854" s="23"/>
      <x:c r="Q3854" s="23"/>
      <x:c r="R3854" s="23"/>
      <x:c r="AI3854" s="23"/>
    </x:row>
    <x:row r="3855" spans="1:57" x14ac:dyDescent="0.3">
      <x:c r="J3855" s="23"/>
      <x:c r="Q3855" s="23"/>
      <x:c r="R3855" s="23"/>
      <x:c r="AI3855" s="23"/>
    </x:row>
    <x:row r="3856" spans="1:57" x14ac:dyDescent="0.3">
      <x:c r="J3856" s="23"/>
      <x:c r="Q3856" s="23"/>
      <x:c r="R3856" s="23"/>
      <x:c r="AI3856" s="23"/>
    </x:row>
    <x:row r="3857" spans="1:57" x14ac:dyDescent="0.3">
      <x:c r="J3857" s="23"/>
      <x:c r="Q3857" s="23"/>
      <x:c r="R3857" s="23"/>
      <x:c r="AI3857" s="23"/>
    </x:row>
    <x:row r="3858" spans="1:57" x14ac:dyDescent="0.3">
      <x:c r="J3858" s="23"/>
      <x:c r="Q3858" s="23"/>
      <x:c r="R3858" s="23"/>
      <x:c r="AI3858" s="23"/>
    </x:row>
    <x:row r="3859" spans="1:57" x14ac:dyDescent="0.3">
      <x:c r="J3859" s="23"/>
      <x:c r="Q3859" s="23"/>
      <x:c r="R3859" s="23"/>
      <x:c r="AI3859" s="23"/>
    </x:row>
    <x:row r="3860" spans="1:57" x14ac:dyDescent="0.3">
      <x:c r="J3860" s="23"/>
      <x:c r="Q3860" s="23"/>
      <x:c r="R3860" s="23"/>
      <x:c r="AI3860" s="23"/>
    </x:row>
    <x:row r="3861" spans="1:57" x14ac:dyDescent="0.3">
      <x:c r="J3861" s="23"/>
      <x:c r="Q3861" s="23"/>
      <x:c r="R3861" s="23"/>
      <x:c r="AI3861" s="23"/>
    </x:row>
    <x:row r="3862" spans="1:57" x14ac:dyDescent="0.3">
      <x:c r="J3862" s="23"/>
      <x:c r="Q3862" s="23"/>
      <x:c r="R3862" s="23"/>
      <x:c r="AI3862" s="23"/>
    </x:row>
    <x:row r="3863" spans="1:57" x14ac:dyDescent="0.3">
      <x:c r="J3863" s="23"/>
      <x:c r="Q3863" s="23"/>
      <x:c r="R3863" s="23"/>
      <x:c r="AI3863" s="23"/>
    </x:row>
    <x:row r="3864" spans="1:57" x14ac:dyDescent="0.3">
      <x:c r="J3864" s="23"/>
      <x:c r="Q3864" s="23"/>
      <x:c r="R3864" s="23"/>
      <x:c r="AI3864" s="23"/>
    </x:row>
    <x:row r="3865" spans="1:57" x14ac:dyDescent="0.3">
      <x:c r="J3865" s="23"/>
      <x:c r="Q3865" s="23"/>
      <x:c r="R3865" s="23"/>
      <x:c r="AI3865" s="23"/>
    </x:row>
    <x:row r="3866" spans="1:57" x14ac:dyDescent="0.3">
      <x:c r="J3866" s="23"/>
      <x:c r="Q3866" s="23"/>
      <x:c r="R3866" s="23"/>
      <x:c r="AI3866" s="23"/>
    </x:row>
    <x:row r="3867" spans="1:57" x14ac:dyDescent="0.3">
      <x:c r="J3867" s="23"/>
      <x:c r="Q3867" s="23"/>
      <x:c r="R3867" s="23"/>
      <x:c r="AI3867" s="23"/>
    </x:row>
    <x:row r="3868" spans="1:57" x14ac:dyDescent="0.3">
      <x:c r="J3868" s="23"/>
      <x:c r="Q3868" s="23"/>
      <x:c r="R3868" s="23"/>
      <x:c r="AI3868" s="23"/>
    </x:row>
    <x:row r="3869" spans="1:57" x14ac:dyDescent="0.3">
      <x:c r="J3869" s="23"/>
      <x:c r="Q3869" s="23"/>
      <x:c r="R3869" s="23"/>
      <x:c r="AI3869" s="23"/>
    </x:row>
    <x:row r="3870" spans="1:57" x14ac:dyDescent="0.3">
      <x:c r="J3870" s="23"/>
      <x:c r="Q3870" s="23"/>
      <x:c r="R3870" s="23"/>
      <x:c r="AI3870" s="23"/>
    </x:row>
    <x:row r="3871" spans="1:57" x14ac:dyDescent="0.3">
      <x:c r="J3871" s="23"/>
      <x:c r="Q3871" s="23"/>
      <x:c r="R3871" s="23"/>
      <x:c r="AI3871" s="23"/>
    </x:row>
    <x:row r="3872" spans="1:57" x14ac:dyDescent="0.3">
      <x:c r="J3872" s="23"/>
      <x:c r="Q3872" s="23"/>
      <x:c r="R3872" s="23"/>
      <x:c r="AI3872" s="23"/>
    </x:row>
    <x:row r="3873" spans="1:57" x14ac:dyDescent="0.3">
      <x:c r="J3873" s="23"/>
      <x:c r="Q3873" s="23"/>
      <x:c r="R3873" s="23"/>
      <x:c r="AI3873" s="23"/>
    </x:row>
    <x:row r="3874" spans="1:57" x14ac:dyDescent="0.3">
      <x:c r="J3874" s="23"/>
      <x:c r="Q3874" s="23"/>
      <x:c r="R3874" s="23"/>
      <x:c r="AI3874" s="23"/>
    </x:row>
    <x:row r="3875" spans="1:57" x14ac:dyDescent="0.3">
      <x:c r="J3875" s="23"/>
      <x:c r="Q3875" s="23"/>
      <x:c r="R3875" s="23"/>
      <x:c r="AI3875" s="23"/>
    </x:row>
    <x:row r="3876" spans="1:57" x14ac:dyDescent="0.3">
      <x:c r="J3876" s="23"/>
      <x:c r="Q3876" s="23"/>
      <x:c r="R3876" s="23"/>
      <x:c r="AI3876" s="23"/>
    </x:row>
    <x:row r="3877" spans="1:57" x14ac:dyDescent="0.3">
      <x:c r="J3877" s="23"/>
      <x:c r="Q3877" s="23"/>
      <x:c r="R3877" s="23"/>
      <x:c r="AI3877" s="23"/>
    </x:row>
    <x:row r="3878" spans="1:57" x14ac:dyDescent="0.3">
      <x:c r="J3878" s="23"/>
      <x:c r="Q3878" s="23"/>
      <x:c r="R3878" s="23"/>
      <x:c r="AI3878" s="23"/>
    </x:row>
    <x:row r="3879" spans="1:57" x14ac:dyDescent="0.3">
      <x:c r="J3879" s="23"/>
      <x:c r="Q3879" s="23"/>
      <x:c r="R3879" s="23"/>
      <x:c r="AI3879" s="23"/>
    </x:row>
    <x:row r="3880" spans="1:57" x14ac:dyDescent="0.3">
      <x:c r="J3880" s="23"/>
      <x:c r="Q3880" s="23"/>
      <x:c r="R3880" s="23"/>
      <x:c r="AI3880" s="23"/>
    </x:row>
    <x:row r="3881" spans="1:57" x14ac:dyDescent="0.3">
      <x:c r="J3881" s="23"/>
      <x:c r="Q3881" s="23"/>
      <x:c r="R3881" s="23"/>
      <x:c r="AI3881" s="23"/>
    </x:row>
    <x:row r="3882" spans="1:57" x14ac:dyDescent="0.3">
      <x:c r="J3882" s="23"/>
      <x:c r="Q3882" s="23"/>
      <x:c r="R3882" s="23"/>
      <x:c r="AI3882" s="23"/>
    </x:row>
    <x:row r="3883" spans="1:57" x14ac:dyDescent="0.3">
      <x:c r="J3883" s="23"/>
      <x:c r="Q3883" s="23"/>
      <x:c r="R3883" s="23"/>
      <x:c r="AI3883" s="23"/>
    </x:row>
    <x:row r="3884" spans="1:57" x14ac:dyDescent="0.3">
      <x:c r="J3884" s="23"/>
      <x:c r="Q3884" s="23"/>
      <x:c r="R3884" s="23"/>
      <x:c r="AI3884" s="23"/>
    </x:row>
    <x:row r="3885" spans="1:57" x14ac:dyDescent="0.3">
      <x:c r="J3885" s="23"/>
      <x:c r="Q3885" s="23"/>
      <x:c r="R3885" s="23"/>
      <x:c r="AI3885" s="23"/>
    </x:row>
    <x:row r="3886" spans="1:57" x14ac:dyDescent="0.3">
      <x:c r="J3886" s="23"/>
      <x:c r="Q3886" s="23"/>
      <x:c r="R3886" s="23"/>
      <x:c r="AI3886" s="23"/>
    </x:row>
    <x:row r="3887" spans="1:57" x14ac:dyDescent="0.3">
      <x:c r="J3887" s="23"/>
      <x:c r="Q3887" s="23"/>
      <x:c r="R3887" s="23"/>
      <x:c r="AI3887" s="23"/>
    </x:row>
    <x:row r="3888" spans="1:57" x14ac:dyDescent="0.3">
      <x:c r="J3888" s="23"/>
      <x:c r="Q3888" s="23"/>
      <x:c r="R3888" s="23"/>
      <x:c r="AI3888" s="23"/>
    </x:row>
    <x:row r="3889" spans="1:57" x14ac:dyDescent="0.3">
      <x:c r="J3889" s="23"/>
      <x:c r="Q3889" s="23"/>
      <x:c r="R3889" s="23"/>
      <x:c r="AI3889" s="23"/>
    </x:row>
    <x:row r="3890" spans="1:57" x14ac:dyDescent="0.3">
      <x:c r="J3890" s="23"/>
      <x:c r="Q3890" s="23"/>
      <x:c r="R3890" s="23"/>
      <x:c r="AI3890" s="23"/>
    </x:row>
    <x:row r="3891" spans="1:57" x14ac:dyDescent="0.3">
      <x:c r="J3891" s="23"/>
      <x:c r="Q3891" s="23"/>
      <x:c r="R3891" s="23"/>
      <x:c r="AI3891" s="23"/>
    </x:row>
    <x:row r="3892" spans="1:57" x14ac:dyDescent="0.3">
      <x:c r="J3892" s="23"/>
      <x:c r="Q3892" s="23"/>
      <x:c r="R3892" s="23"/>
      <x:c r="AI3892" s="23"/>
    </x:row>
    <x:row r="3893" spans="1:57" x14ac:dyDescent="0.3">
      <x:c r="J3893" s="23"/>
      <x:c r="Q3893" s="23"/>
      <x:c r="R3893" s="23"/>
      <x:c r="AI3893" s="23"/>
    </x:row>
    <x:row r="3894" spans="1:57" x14ac:dyDescent="0.3">
      <x:c r="J3894" s="23"/>
      <x:c r="Q3894" s="23"/>
      <x:c r="R3894" s="23"/>
      <x:c r="AI3894" s="23"/>
    </x:row>
    <x:row r="3895" spans="1:57" x14ac:dyDescent="0.3">
      <x:c r="J3895" s="23"/>
      <x:c r="Q3895" s="23"/>
      <x:c r="R3895" s="23"/>
      <x:c r="AI3895" s="23"/>
    </x:row>
    <x:row r="3896" spans="1:57" x14ac:dyDescent="0.3">
      <x:c r="J3896" s="23"/>
      <x:c r="Q3896" s="23"/>
      <x:c r="R3896" s="23"/>
      <x:c r="AI3896" s="23"/>
    </x:row>
    <x:row r="3897" spans="1:57" x14ac:dyDescent="0.3">
      <x:c r="J3897" s="23"/>
      <x:c r="Q3897" s="23"/>
      <x:c r="R3897" s="23"/>
      <x:c r="AI3897" s="23"/>
    </x:row>
    <x:row r="3898" spans="1:57" x14ac:dyDescent="0.3">
      <x:c r="J3898" s="23"/>
      <x:c r="Q3898" s="23"/>
      <x:c r="R3898" s="23"/>
      <x:c r="AI3898" s="23"/>
    </x:row>
    <x:row r="3899" spans="1:57" x14ac:dyDescent="0.3">
      <x:c r="J3899" s="23"/>
      <x:c r="Q3899" s="23"/>
      <x:c r="R3899" s="23"/>
      <x:c r="AI3899" s="23"/>
    </x:row>
    <x:row r="3900" spans="1:57" x14ac:dyDescent="0.3">
      <x:c r="J3900" s="23"/>
      <x:c r="Q3900" s="23"/>
      <x:c r="R3900" s="23"/>
      <x:c r="AI3900" s="23"/>
    </x:row>
    <x:row r="3901" spans="1:57" x14ac:dyDescent="0.3">
      <x:c r="J3901" s="23"/>
      <x:c r="Q3901" s="23"/>
      <x:c r="R3901" s="23"/>
      <x:c r="AI3901" s="23"/>
    </x:row>
    <x:row r="3902" spans="1:57" x14ac:dyDescent="0.3">
      <x:c r="J3902" s="23"/>
      <x:c r="Q3902" s="23"/>
      <x:c r="R3902" s="23"/>
      <x:c r="AI3902" s="23"/>
    </x:row>
    <x:row r="3903" spans="1:57" x14ac:dyDescent="0.3">
      <x:c r="J3903" s="23"/>
      <x:c r="Q3903" s="23"/>
      <x:c r="R3903" s="23"/>
      <x:c r="AI3903" s="23"/>
    </x:row>
    <x:row r="3904" spans="1:57" x14ac:dyDescent="0.3">
      <x:c r="J3904" s="23"/>
      <x:c r="Q3904" s="23"/>
      <x:c r="R3904" s="23"/>
      <x:c r="AI3904" s="23"/>
    </x:row>
    <x:row r="3905" spans="1:57" x14ac:dyDescent="0.3">
      <x:c r="J3905" s="23"/>
      <x:c r="Q3905" s="23"/>
      <x:c r="R3905" s="23"/>
      <x:c r="AI3905" s="23"/>
    </x:row>
    <x:row r="3906" spans="1:57" x14ac:dyDescent="0.3">
      <x:c r="J3906" s="23"/>
      <x:c r="Q3906" s="23"/>
      <x:c r="R3906" s="23"/>
      <x:c r="AI3906" s="23"/>
    </x:row>
    <x:row r="3907" spans="1:57" x14ac:dyDescent="0.3">
      <x:c r="J3907" s="23"/>
      <x:c r="Q3907" s="23"/>
      <x:c r="R3907" s="23"/>
      <x:c r="AI3907" s="23"/>
    </x:row>
    <x:row r="3908" spans="1:57" x14ac:dyDescent="0.3">
      <x:c r="J3908" s="23"/>
      <x:c r="Q3908" s="23"/>
      <x:c r="R3908" s="23"/>
      <x:c r="AI3908" s="23"/>
    </x:row>
    <x:row r="3909" spans="1:57" x14ac:dyDescent="0.3">
      <x:c r="J3909" s="23"/>
      <x:c r="Q3909" s="23"/>
      <x:c r="R3909" s="23"/>
      <x:c r="AI3909" s="23"/>
    </x:row>
    <x:row r="3910" spans="1:57" x14ac:dyDescent="0.3">
      <x:c r="J3910" s="23"/>
      <x:c r="Q3910" s="23"/>
      <x:c r="R3910" s="23"/>
      <x:c r="AI3910" s="23"/>
    </x:row>
    <x:row r="3911" spans="1:57" x14ac:dyDescent="0.3">
      <x:c r="J3911" s="23"/>
      <x:c r="Q3911" s="23"/>
      <x:c r="R3911" s="23"/>
      <x:c r="AI3911" s="23"/>
    </x:row>
    <x:row r="3912" spans="1:57" x14ac:dyDescent="0.3">
      <x:c r="J3912" s="23"/>
      <x:c r="Q3912" s="23"/>
      <x:c r="R3912" s="23"/>
      <x:c r="AI3912" s="23"/>
    </x:row>
    <x:row r="3913" spans="1:57" x14ac:dyDescent="0.3">
      <x:c r="J3913" s="23"/>
      <x:c r="Q3913" s="23"/>
      <x:c r="R3913" s="23"/>
      <x:c r="AI3913" s="23"/>
    </x:row>
    <x:row r="3914" spans="1:57" x14ac:dyDescent="0.3">
      <x:c r="J3914" s="23"/>
      <x:c r="Q3914" s="23"/>
      <x:c r="R3914" s="23"/>
      <x:c r="AI3914" s="23"/>
    </x:row>
    <x:row r="3915" spans="1:57" x14ac:dyDescent="0.3">
      <x:c r="J3915" s="23"/>
      <x:c r="Q3915" s="23"/>
      <x:c r="R3915" s="23"/>
      <x:c r="AI3915" s="23"/>
    </x:row>
    <x:row r="3916" spans="1:57" x14ac:dyDescent="0.3">
      <x:c r="J3916" s="23"/>
      <x:c r="Q3916" s="23"/>
      <x:c r="R3916" s="23"/>
      <x:c r="AI3916" s="23"/>
    </x:row>
    <x:row r="3917" spans="1:57" x14ac:dyDescent="0.3">
      <x:c r="J3917" s="23"/>
      <x:c r="Q3917" s="23"/>
      <x:c r="R3917" s="23"/>
      <x:c r="AI3917" s="23"/>
    </x:row>
    <x:row r="3918" spans="1:57" x14ac:dyDescent="0.3">
      <x:c r="J3918" s="23"/>
      <x:c r="Q3918" s="23"/>
      <x:c r="R3918" s="23"/>
      <x:c r="AI3918" s="23"/>
    </x:row>
    <x:row r="3919" spans="1:57" x14ac:dyDescent="0.3">
      <x:c r="J3919" s="23"/>
      <x:c r="Q3919" s="23"/>
      <x:c r="R3919" s="23"/>
      <x:c r="AI3919" s="23"/>
    </x:row>
    <x:row r="3920" spans="1:57" x14ac:dyDescent="0.3">
      <x:c r="J3920" s="23"/>
      <x:c r="Q3920" s="23"/>
      <x:c r="R3920" s="23"/>
      <x:c r="AI3920" s="23"/>
    </x:row>
    <x:row r="3921" spans="1:57" x14ac:dyDescent="0.3">
      <x:c r="J3921" s="23"/>
      <x:c r="Q3921" s="23"/>
      <x:c r="R3921" s="23"/>
      <x:c r="AI3921" s="23"/>
    </x:row>
    <x:row r="3922" spans="1:57" x14ac:dyDescent="0.3">
      <x:c r="J3922" s="23"/>
      <x:c r="Q3922" s="23"/>
      <x:c r="R3922" s="23"/>
      <x:c r="AI3922" s="23"/>
    </x:row>
    <x:row r="3923" spans="1:57" x14ac:dyDescent="0.3">
      <x:c r="J3923" s="23"/>
      <x:c r="Q3923" s="23"/>
      <x:c r="R3923" s="23"/>
      <x:c r="AI3923" s="23"/>
    </x:row>
    <x:row r="3924" spans="1:57" x14ac:dyDescent="0.3">
      <x:c r="J3924" s="23"/>
      <x:c r="Q3924" s="23"/>
      <x:c r="R3924" s="23"/>
      <x:c r="AI3924" s="23"/>
    </x:row>
    <x:row r="3925" spans="1:57" x14ac:dyDescent="0.3">
      <x:c r="J3925" s="23"/>
      <x:c r="Q3925" s="23"/>
      <x:c r="R3925" s="23"/>
      <x:c r="AI3925" s="23"/>
    </x:row>
    <x:row r="3926" spans="1:57" x14ac:dyDescent="0.3">
      <x:c r="J3926" s="23"/>
      <x:c r="Q3926" s="23"/>
      <x:c r="R3926" s="23"/>
      <x:c r="AI3926" s="23"/>
    </x:row>
    <x:row r="3927" spans="1:57" x14ac:dyDescent="0.3">
      <x:c r="J3927" s="23"/>
      <x:c r="Q3927" s="23"/>
      <x:c r="R3927" s="23"/>
      <x:c r="AI3927" s="23"/>
    </x:row>
    <x:row r="3928" spans="1:57" x14ac:dyDescent="0.3">
      <x:c r="J3928" s="23"/>
      <x:c r="Q3928" s="23"/>
      <x:c r="R3928" s="23"/>
      <x:c r="AI3928" s="23"/>
    </x:row>
    <x:row r="3929" spans="1:57" x14ac:dyDescent="0.3">
      <x:c r="J3929" s="23"/>
      <x:c r="Q3929" s="23"/>
      <x:c r="R3929" s="23"/>
      <x:c r="AI3929" s="23"/>
    </x:row>
    <x:row r="3930" spans="1:57" x14ac:dyDescent="0.3">
      <x:c r="J3930" s="23"/>
      <x:c r="Q3930" s="23"/>
      <x:c r="R3930" s="23"/>
      <x:c r="AI3930" s="23"/>
    </x:row>
    <x:row r="3931" spans="1:57" x14ac:dyDescent="0.3">
      <x:c r="J3931" s="23"/>
      <x:c r="Q3931" s="23"/>
      <x:c r="R3931" s="23"/>
      <x:c r="AI3931" s="23"/>
    </x:row>
    <x:row r="3932" spans="1:57" x14ac:dyDescent="0.3">
      <x:c r="J3932" s="23"/>
      <x:c r="Q3932" s="23"/>
      <x:c r="R3932" s="23"/>
      <x:c r="AI3932" s="23"/>
    </x:row>
    <x:row r="3933" spans="1:57" x14ac:dyDescent="0.3">
      <x:c r="J3933" s="23"/>
      <x:c r="Q3933" s="23"/>
      <x:c r="R3933" s="23"/>
      <x:c r="AI3933" s="23"/>
    </x:row>
    <x:row r="3934" spans="1:57" x14ac:dyDescent="0.3">
      <x:c r="J3934" s="23"/>
      <x:c r="Q3934" s="23"/>
      <x:c r="R3934" s="23"/>
      <x:c r="AI3934" s="23"/>
    </x:row>
    <x:row r="3935" spans="1:57" x14ac:dyDescent="0.3">
      <x:c r="J3935" s="23"/>
      <x:c r="Q3935" s="23"/>
      <x:c r="R3935" s="23"/>
      <x:c r="AI3935" s="23"/>
    </x:row>
    <x:row r="3936" spans="1:57" x14ac:dyDescent="0.3">
      <x:c r="J3936" s="23"/>
      <x:c r="Q3936" s="23"/>
      <x:c r="R3936" s="23"/>
      <x:c r="AI3936" s="23"/>
    </x:row>
    <x:row r="3937" spans="1:57" x14ac:dyDescent="0.3">
      <x:c r="J3937" s="23"/>
      <x:c r="Q3937" s="23"/>
      <x:c r="R3937" s="23"/>
      <x:c r="AI3937" s="23"/>
    </x:row>
    <x:row r="3938" spans="1:57" x14ac:dyDescent="0.3">
      <x:c r="J3938" s="23"/>
      <x:c r="Q3938" s="23"/>
      <x:c r="R3938" s="23"/>
      <x:c r="AI3938" s="23"/>
    </x:row>
    <x:row r="3939" spans="1:57" x14ac:dyDescent="0.3">
      <x:c r="J3939" s="23"/>
      <x:c r="Q3939" s="23"/>
      <x:c r="R3939" s="23"/>
      <x:c r="AI3939" s="23"/>
    </x:row>
    <x:row r="3940" spans="1:57" x14ac:dyDescent="0.3">
      <x:c r="J3940" s="23"/>
      <x:c r="Q3940" s="23"/>
      <x:c r="R3940" s="23"/>
      <x:c r="AI3940" s="23"/>
    </x:row>
    <x:row r="3941" spans="1:57" x14ac:dyDescent="0.3">
      <x:c r="J3941" s="23"/>
      <x:c r="Q3941" s="23"/>
      <x:c r="R3941" s="23"/>
      <x:c r="AI3941" s="23"/>
    </x:row>
    <x:row r="3942" spans="1:57" x14ac:dyDescent="0.3">
      <x:c r="J3942" s="23"/>
      <x:c r="Q3942" s="23"/>
      <x:c r="R3942" s="23"/>
      <x:c r="AI3942" s="23"/>
    </x:row>
    <x:row r="3943" spans="1:57" x14ac:dyDescent="0.3">
      <x:c r="J3943" s="23"/>
      <x:c r="Q3943" s="23"/>
      <x:c r="R3943" s="23"/>
      <x:c r="AI3943" s="23"/>
    </x:row>
    <x:row r="3944" spans="1:57" x14ac:dyDescent="0.3">
      <x:c r="J3944" s="23"/>
      <x:c r="Q3944" s="23"/>
      <x:c r="R3944" s="23"/>
      <x:c r="AI3944" s="23"/>
    </x:row>
    <x:row r="3945" spans="1:57" x14ac:dyDescent="0.3">
      <x:c r="J3945" s="23"/>
      <x:c r="Q3945" s="23"/>
      <x:c r="R3945" s="23"/>
      <x:c r="AI3945" s="23"/>
    </x:row>
    <x:row r="3946" spans="1:57" x14ac:dyDescent="0.3">
      <x:c r="J3946" s="23"/>
      <x:c r="Q3946" s="23"/>
      <x:c r="R3946" s="23"/>
      <x:c r="AI3946" s="23"/>
    </x:row>
    <x:row r="3947" spans="1:57" x14ac:dyDescent="0.3">
      <x:c r="J3947" s="23"/>
      <x:c r="Q3947" s="23"/>
      <x:c r="R3947" s="23"/>
      <x:c r="AI3947" s="23"/>
    </x:row>
    <x:row r="3948" spans="1:57" x14ac:dyDescent="0.3">
      <x:c r="J3948" s="23"/>
      <x:c r="Q3948" s="23"/>
      <x:c r="R3948" s="23"/>
      <x:c r="AI3948" s="23"/>
    </x:row>
    <x:row r="3949" spans="1:57" x14ac:dyDescent="0.3">
      <x:c r="J3949" s="23"/>
      <x:c r="Q3949" s="23"/>
      <x:c r="R3949" s="23"/>
      <x:c r="AI3949" s="23"/>
    </x:row>
    <x:row r="3950" spans="1:57" x14ac:dyDescent="0.3">
      <x:c r="J3950" s="23"/>
      <x:c r="Q3950" s="23"/>
      <x:c r="R3950" s="23"/>
      <x:c r="AI3950" s="23"/>
    </x:row>
    <x:row r="3951" spans="1:57" x14ac:dyDescent="0.3">
      <x:c r="J3951" s="23"/>
      <x:c r="Q3951" s="23"/>
      <x:c r="R3951" s="23"/>
      <x:c r="AI3951" s="23"/>
    </x:row>
    <x:row r="3952" spans="1:57" x14ac:dyDescent="0.3">
      <x:c r="J3952" s="23"/>
      <x:c r="Q3952" s="23"/>
      <x:c r="R3952" s="23"/>
      <x:c r="AI3952" s="23"/>
    </x:row>
    <x:row r="3953" spans="1:57" x14ac:dyDescent="0.3">
      <x:c r="J3953" s="23"/>
      <x:c r="Q3953" s="23"/>
      <x:c r="R3953" s="23"/>
      <x:c r="AI3953" s="23"/>
    </x:row>
    <x:row r="3954" spans="1:57" x14ac:dyDescent="0.3">
      <x:c r="J3954" s="23"/>
      <x:c r="Q3954" s="23"/>
      <x:c r="R3954" s="23"/>
      <x:c r="AI3954" s="23"/>
    </x:row>
    <x:row r="3955" spans="1:57" x14ac:dyDescent="0.3">
      <x:c r="J3955" s="23"/>
      <x:c r="Q3955" s="23"/>
      <x:c r="R3955" s="23"/>
      <x:c r="AI3955" s="23"/>
    </x:row>
    <x:row r="3956" spans="1:57" x14ac:dyDescent="0.3">
      <x:c r="J3956" s="23"/>
      <x:c r="Q3956" s="23"/>
      <x:c r="R3956" s="23"/>
      <x:c r="AI3956" s="23"/>
    </x:row>
    <x:row r="3957" spans="1:57" x14ac:dyDescent="0.3">
      <x:c r="J3957" s="23"/>
      <x:c r="Q3957" s="23"/>
      <x:c r="R3957" s="23"/>
      <x:c r="AI3957" s="23"/>
    </x:row>
    <x:row r="3958" spans="1:57" x14ac:dyDescent="0.3">
      <x:c r="J3958" s="23"/>
      <x:c r="Q3958" s="23"/>
      <x:c r="R3958" s="23"/>
      <x:c r="AI3958" s="23"/>
    </x:row>
    <x:row r="3959" spans="1:57" x14ac:dyDescent="0.3">
      <x:c r="J3959" s="23"/>
      <x:c r="Q3959" s="23"/>
      <x:c r="R3959" s="23"/>
      <x:c r="AI3959" s="23"/>
    </x:row>
    <x:row r="3960" spans="1:57" x14ac:dyDescent="0.3">
      <x:c r="J3960" s="23"/>
      <x:c r="Q3960" s="23"/>
      <x:c r="R3960" s="23"/>
      <x:c r="AI3960" s="23"/>
    </x:row>
    <x:row r="3961" spans="1:57" x14ac:dyDescent="0.3">
      <x:c r="J3961" s="23"/>
      <x:c r="Q3961" s="23"/>
      <x:c r="R3961" s="23"/>
      <x:c r="AI3961" s="23"/>
    </x:row>
    <x:row r="3962" spans="1:57" x14ac:dyDescent="0.3">
      <x:c r="J3962" s="23"/>
      <x:c r="Q3962" s="23"/>
      <x:c r="R3962" s="23"/>
      <x:c r="AI3962" s="23"/>
    </x:row>
    <x:row r="3963" spans="1:57" x14ac:dyDescent="0.3">
      <x:c r="J3963" s="23"/>
      <x:c r="Q3963" s="23"/>
      <x:c r="R3963" s="23"/>
      <x:c r="AI3963" s="23"/>
    </x:row>
    <x:row r="3964" spans="1:57" x14ac:dyDescent="0.3">
      <x:c r="J3964" s="23"/>
      <x:c r="Q3964" s="23"/>
      <x:c r="R3964" s="23"/>
      <x:c r="AI3964" s="23"/>
    </x:row>
    <x:row r="3965" spans="1:57" x14ac:dyDescent="0.3">
      <x:c r="J3965" s="23"/>
      <x:c r="Q3965" s="23"/>
      <x:c r="R3965" s="23"/>
      <x:c r="AI3965" s="23"/>
    </x:row>
    <x:row r="3966" spans="1:57" x14ac:dyDescent="0.3">
      <x:c r="J3966" s="23"/>
      <x:c r="Q3966" s="23"/>
      <x:c r="R3966" s="23"/>
      <x:c r="AI3966" s="23"/>
    </x:row>
    <x:row r="3967" spans="1:57" x14ac:dyDescent="0.3">
      <x:c r="J3967" s="23"/>
      <x:c r="Q3967" s="23"/>
      <x:c r="R3967" s="23"/>
      <x:c r="AI3967" s="23"/>
    </x:row>
    <x:row r="3968" spans="1:57" x14ac:dyDescent="0.3">
      <x:c r="J3968" s="23"/>
      <x:c r="Q3968" s="23"/>
      <x:c r="R3968" s="23"/>
      <x:c r="AI3968" s="23"/>
    </x:row>
    <x:row r="3969" spans="1:57" x14ac:dyDescent="0.3">
      <x:c r="J3969" s="23"/>
      <x:c r="Q3969" s="23"/>
      <x:c r="R3969" s="23"/>
      <x:c r="AI3969" s="23"/>
    </x:row>
    <x:row r="3970" spans="1:57" x14ac:dyDescent="0.3">
      <x:c r="J3970" s="23"/>
      <x:c r="Q3970" s="23"/>
      <x:c r="R3970" s="23"/>
      <x:c r="AI3970" s="23"/>
    </x:row>
    <x:row r="3971" spans="1:57" x14ac:dyDescent="0.3">
      <x:c r="J3971" s="23"/>
      <x:c r="Q3971" s="23"/>
      <x:c r="R3971" s="23"/>
      <x:c r="AI3971" s="23"/>
    </x:row>
    <x:row r="3972" spans="1:57" x14ac:dyDescent="0.3">
      <x:c r="J3972" s="23"/>
      <x:c r="Q3972" s="23"/>
      <x:c r="R3972" s="23"/>
      <x:c r="AI3972" s="23"/>
    </x:row>
    <x:row r="3973" spans="1:57" x14ac:dyDescent="0.3">
      <x:c r="J3973" s="23"/>
      <x:c r="Q3973" s="23"/>
      <x:c r="R3973" s="23"/>
      <x:c r="AI3973" s="23"/>
    </x:row>
    <x:row r="3974" spans="1:57" x14ac:dyDescent="0.3">
      <x:c r="J3974" s="23"/>
      <x:c r="Q3974" s="23"/>
      <x:c r="R3974" s="23"/>
      <x:c r="AI3974" s="23"/>
    </x:row>
    <x:row r="3975" spans="1:57" x14ac:dyDescent="0.3">
      <x:c r="J3975" s="23"/>
      <x:c r="Q3975" s="23"/>
      <x:c r="R3975" s="23"/>
      <x:c r="AI3975" s="23"/>
    </x:row>
    <x:row r="3976" spans="1:57" x14ac:dyDescent="0.3">
      <x:c r="J3976" s="23"/>
      <x:c r="Q3976" s="23"/>
      <x:c r="R3976" s="23"/>
      <x:c r="AI3976" s="23"/>
    </x:row>
    <x:row r="3977" spans="1:57" x14ac:dyDescent="0.3">
      <x:c r="J3977" s="23"/>
      <x:c r="Q3977" s="23"/>
      <x:c r="R3977" s="23"/>
      <x:c r="AI3977" s="23"/>
    </x:row>
    <x:row r="3978" spans="1:57" x14ac:dyDescent="0.3">
      <x:c r="J3978" s="23"/>
      <x:c r="Q3978" s="23"/>
      <x:c r="R3978" s="23"/>
      <x:c r="AI3978" s="23"/>
    </x:row>
    <x:row r="3979" spans="1:57" x14ac:dyDescent="0.3">
      <x:c r="J3979" s="23"/>
      <x:c r="Q3979" s="23"/>
      <x:c r="R3979" s="23"/>
      <x:c r="AI3979" s="23"/>
    </x:row>
    <x:row r="3980" spans="1:57" x14ac:dyDescent="0.3">
      <x:c r="J3980" s="23"/>
      <x:c r="Q3980" s="23"/>
      <x:c r="R3980" s="23"/>
      <x:c r="AI3980" s="23"/>
    </x:row>
    <x:row r="3981" spans="1:57" x14ac:dyDescent="0.3">
      <x:c r="J3981" s="23"/>
      <x:c r="Q3981" s="23"/>
      <x:c r="R3981" s="23"/>
      <x:c r="AI3981" s="23"/>
    </x:row>
    <x:row r="3982" spans="1:57" x14ac:dyDescent="0.3">
      <x:c r="J3982" s="23"/>
      <x:c r="Q3982" s="23"/>
      <x:c r="R3982" s="23"/>
      <x:c r="AI3982" s="23"/>
    </x:row>
    <x:row r="3983" spans="1:57" x14ac:dyDescent="0.3">
      <x:c r="J3983" s="23"/>
      <x:c r="Q3983" s="23"/>
      <x:c r="R3983" s="23"/>
      <x:c r="AI3983" s="23"/>
    </x:row>
    <x:row r="3984" spans="1:57" x14ac:dyDescent="0.3">
      <x:c r="J3984" s="23"/>
      <x:c r="Q3984" s="23"/>
      <x:c r="R3984" s="23"/>
      <x:c r="AI3984" s="23"/>
    </x:row>
    <x:row r="3985" spans="1:57" x14ac:dyDescent="0.3">
      <x:c r="J3985" s="23"/>
      <x:c r="Q3985" s="23"/>
      <x:c r="R3985" s="23"/>
      <x:c r="AI3985" s="23"/>
    </x:row>
    <x:row r="3986" spans="1:57" x14ac:dyDescent="0.3">
      <x:c r="J3986" s="23"/>
      <x:c r="Q3986" s="23"/>
      <x:c r="R3986" s="23"/>
      <x:c r="AI3986" s="23"/>
    </x:row>
    <x:row r="3987" spans="1:57" x14ac:dyDescent="0.3">
      <x:c r="J3987" s="23"/>
      <x:c r="Q3987" s="23"/>
      <x:c r="R3987" s="23"/>
      <x:c r="AI3987" s="23"/>
    </x:row>
    <x:row r="3988" spans="1:57" x14ac:dyDescent="0.3">
      <x:c r="J3988" s="23"/>
      <x:c r="Q3988" s="23"/>
      <x:c r="R3988" s="23"/>
      <x:c r="AI3988" s="23"/>
    </x:row>
    <x:row r="3989" spans="1:57" x14ac:dyDescent="0.3">
      <x:c r="J3989" s="23"/>
      <x:c r="Q3989" s="23"/>
      <x:c r="R3989" s="23"/>
      <x:c r="AI3989" s="23"/>
    </x:row>
    <x:row r="3990" spans="1:57" x14ac:dyDescent="0.3">
      <x:c r="J3990" s="23"/>
      <x:c r="Q3990" s="23"/>
      <x:c r="R3990" s="23"/>
      <x:c r="AI3990" s="23"/>
    </x:row>
    <x:row r="3991" spans="1:57" x14ac:dyDescent="0.3">
      <x:c r="J3991" s="23"/>
      <x:c r="Q3991" s="23"/>
      <x:c r="R3991" s="23"/>
      <x:c r="AI3991" s="23"/>
    </x:row>
    <x:row r="3992" spans="1:57" x14ac:dyDescent="0.3">
      <x:c r="J3992" s="23"/>
      <x:c r="Q3992" s="23"/>
      <x:c r="R3992" s="23"/>
      <x:c r="AI3992" s="23"/>
    </x:row>
    <x:row r="3993" spans="1:57" x14ac:dyDescent="0.3">
      <x:c r="J3993" s="23"/>
      <x:c r="Q3993" s="23"/>
      <x:c r="R3993" s="23"/>
      <x:c r="AI3993" s="23"/>
    </x:row>
    <x:row r="3994" spans="1:57" x14ac:dyDescent="0.3">
      <x:c r="J3994" s="23"/>
      <x:c r="Q3994" s="23"/>
      <x:c r="R3994" s="23"/>
      <x:c r="AI3994" s="23"/>
    </x:row>
    <x:row r="3995" spans="1:57" x14ac:dyDescent="0.3">
      <x:c r="J3995" s="23"/>
      <x:c r="Q3995" s="23"/>
      <x:c r="R3995" s="23"/>
      <x:c r="AI3995" s="23"/>
    </x:row>
    <x:row r="3996" spans="1:57" x14ac:dyDescent="0.3">
      <x:c r="J3996" s="23"/>
      <x:c r="Q3996" s="23"/>
      <x:c r="R3996" s="23"/>
      <x:c r="AI3996" s="23"/>
    </x:row>
    <x:row r="3997" spans="1:57" x14ac:dyDescent="0.3">
      <x:c r="J3997" s="23"/>
      <x:c r="Q3997" s="23"/>
      <x:c r="R3997" s="23"/>
      <x:c r="AI3997" s="23"/>
    </x:row>
    <x:row r="3998" spans="1:57" x14ac:dyDescent="0.3">
      <x:c r="J3998" s="23"/>
      <x:c r="Q3998" s="23"/>
      <x:c r="R3998" s="23"/>
      <x:c r="AI3998" s="23"/>
    </x:row>
    <x:row r="3999" spans="1:57" x14ac:dyDescent="0.3">
      <x:c r="J3999" s="23"/>
      <x:c r="Q3999" s="23"/>
      <x:c r="R3999" s="23"/>
      <x:c r="AI3999" s="23"/>
    </x:row>
    <x:row r="4000" spans="1:57" x14ac:dyDescent="0.3">
      <x:c r="J4000" s="23"/>
      <x:c r="Q4000" s="23"/>
      <x:c r="R4000" s="23"/>
      <x:c r="AI4000" s="23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3B714AA-C5D8-4E82-BD5A-D901D63CF97D}" mc:Ignorable="x14ac xr xr2 xr3">
  <x:sheetPr>
    <x:tabColor rgb="FF00B0F0"/>
    <x:outlinePr summaryBelow="1" summaryRight="1"/>
  </x:sheetPr>
  <x:dimension ref="B2:T1005"/>
  <x:sheetViews>
    <x:sheetView workbookViewId="0">
      <x:selection activeCell="A1" sqref="A1 1:1048576"/>
    </x:sheetView>
  </x:sheetViews>
  <x:sheetFormatPr defaultRowHeight="14.4" x14ac:dyDescent="0.3"/>
  <x:cols>
    <x:col min="1" max="1" width="42.664062" style="0" bestFit="1" customWidth="1"/>
    <x:col min="2" max="2" width="15.664062" style="0" bestFit="1" customWidth="1"/>
    <x:col min="3" max="3" width="21.441406" style="0" bestFit="1" customWidth="1"/>
    <x:col min="4" max="4" width="31.109375" style="0" bestFit="1" customWidth="1"/>
    <x:col min="5" max="5" width="28.664062" style="0" bestFit="1" customWidth="1"/>
    <x:col min="6" max="6" width="38.886719" style="0" bestFit="1" customWidth="1"/>
    <x:col min="7" max="7" width="11.332031" style="0" bestFit="1" customWidth="1"/>
    <x:col min="8" max="8" width="14.886719" style="0" bestFit="1" customWidth="1"/>
    <x:col min="9" max="9" width="9.140625" style="0" customWidth="1"/>
    <x:col min="10" max="10" width="45.441406" style="0" bestFit="1" customWidth="1"/>
    <x:col min="11" max="11" width="13" style="0" bestFit="1" customWidth="1"/>
    <x:col min="12" max="12" width="14.109375" style="0" bestFit="1" customWidth="1"/>
    <x:col min="13" max="13" width="13.332031" style="0" bestFit="1" customWidth="1"/>
    <x:col min="14" max="14" width="38.664062" style="0" bestFit="1" customWidth="1"/>
    <x:col min="15" max="15" width="27.441406" style="0" bestFit="1" customWidth="1"/>
    <x:col min="16" max="16" width="11" style="0" bestFit="1" customWidth="1"/>
    <x:col min="17" max="17" width="19.664062" style="0" bestFit="1" customWidth="1"/>
    <x:col min="18" max="18" width="33.109375" style="0" bestFit="1" customWidth="1"/>
    <x:col min="19" max="19" width="11.332031" style="0" bestFit="1" customWidth="1"/>
    <x:col min="20" max="20" width="15.554688" style="0" bestFit="1" customWidth="1"/>
    <x:col min="21" max="21" width="9.140625" style="0" customWidth="1"/>
    <x:col min="22" max="22" width="12.664062" style="0" bestFit="1" customWidth="1"/>
    <x:col min="23" max="23" width="12.441406" style="0" bestFit="1" customWidth="1"/>
    <x:col min="24" max="24" width="20.554688" style="0" bestFit="1" customWidth="1"/>
  </x:cols>
  <x:sheetData>
    <x:row r="2" spans="1:24" x14ac:dyDescent="0.3">
      <x:c r="B2" s="428"/>
      <x:c r="C2" s="428"/>
    </x:row>
    <x:row r="5" spans="1:24" ht="15" customHeight="1" s="22" customFormat="1" x14ac:dyDescent="0.35"/>
    <x:row r="6" spans="1:24" x14ac:dyDescent="0.3">
      <x:c r="B6" s="23"/>
      <x:c r="L6" s="279"/>
      <x:c r="S6" s="23"/>
      <x:c r="T6" s="23"/>
    </x:row>
    <x:row r="7" spans="1:24" x14ac:dyDescent="0.3">
      <x:c r="B7" s="23"/>
      <x:c r="L7" s="279"/>
      <x:c r="S7" s="23"/>
      <x:c r="T7" s="23"/>
    </x:row>
    <x:row r="8" spans="1:24" x14ac:dyDescent="0.3">
      <x:c r="B8" s="23"/>
      <x:c r="L8" s="279"/>
      <x:c r="S8" s="23"/>
      <x:c r="T8" s="23"/>
    </x:row>
    <x:row r="9" spans="1:24" x14ac:dyDescent="0.3">
      <x:c r="B9" s="23"/>
      <x:c r="L9" s="279"/>
      <x:c r="S9" s="23"/>
      <x:c r="T9" s="23"/>
    </x:row>
    <x:row r="10" spans="1:24" x14ac:dyDescent="0.3">
      <x:c r="B10" s="23"/>
      <x:c r="L10" s="279"/>
      <x:c r="S10" s="23"/>
      <x:c r="T10" s="23"/>
    </x:row>
    <x:row r="11" spans="1:24" x14ac:dyDescent="0.3">
      <x:c r="B11" s="23"/>
      <x:c r="L11" s="279"/>
      <x:c r="S11" s="23"/>
      <x:c r="T11" s="23"/>
    </x:row>
    <x:row r="12" spans="1:24" x14ac:dyDescent="0.3">
      <x:c r="B12" s="23"/>
      <x:c r="L12" s="279"/>
      <x:c r="S12" s="23"/>
      <x:c r="T12" s="23"/>
    </x:row>
    <x:row r="13" spans="1:24" x14ac:dyDescent="0.3">
      <x:c r="B13" s="23"/>
      <x:c r="L13" s="279"/>
      <x:c r="S13" s="23"/>
      <x:c r="T13" s="23"/>
    </x:row>
    <x:row r="14" spans="1:24" x14ac:dyDescent="0.3">
      <x:c r="B14" s="23"/>
      <x:c r="L14" s="279"/>
      <x:c r="S14" s="23"/>
      <x:c r="T14" s="23"/>
    </x:row>
    <x:row r="15" spans="1:24" x14ac:dyDescent="0.3">
      <x:c r="B15" s="23"/>
      <x:c r="L15" s="279"/>
      <x:c r="S15" s="23"/>
      <x:c r="T15" s="23"/>
    </x:row>
    <x:row r="16" spans="1:24" x14ac:dyDescent="0.3">
      <x:c r="B16" s="23"/>
      <x:c r="L16" s="279"/>
      <x:c r="S16" s="23"/>
      <x:c r="T16" s="23"/>
    </x:row>
    <x:row r="17" spans="1:24" x14ac:dyDescent="0.3">
      <x:c r="B17" s="23"/>
      <x:c r="L17" s="279"/>
      <x:c r="S17" s="23"/>
      <x:c r="T17" s="23"/>
    </x:row>
    <x:row r="18" spans="1:24" x14ac:dyDescent="0.3">
      <x:c r="B18" s="23"/>
      <x:c r="L18" s="279"/>
      <x:c r="S18" s="23"/>
      <x:c r="T18" s="23"/>
    </x:row>
    <x:row r="19" spans="1:24" x14ac:dyDescent="0.3">
      <x:c r="B19" s="23"/>
      <x:c r="L19" s="279"/>
      <x:c r="S19" s="23"/>
      <x:c r="T19" s="23"/>
    </x:row>
    <x:row r="20" spans="1:24" x14ac:dyDescent="0.3">
      <x:c r="B20" s="23"/>
      <x:c r="L20" s="279"/>
      <x:c r="S20" s="23"/>
      <x:c r="T20" s="23"/>
    </x:row>
    <x:row r="21" spans="1:24" x14ac:dyDescent="0.3">
      <x:c r="B21" s="23"/>
      <x:c r="L21" s="279"/>
      <x:c r="S21" s="23"/>
      <x:c r="T21" s="23"/>
    </x:row>
    <x:row r="22" spans="1:24" x14ac:dyDescent="0.3">
      <x:c r="B22" s="23"/>
      <x:c r="L22" s="279"/>
      <x:c r="S22" s="23"/>
      <x:c r="T22" s="23"/>
    </x:row>
    <x:row r="23" spans="1:24" x14ac:dyDescent="0.3">
      <x:c r="B23" s="23"/>
      <x:c r="L23" s="279"/>
      <x:c r="S23" s="23"/>
      <x:c r="T23" s="23"/>
    </x:row>
    <x:row r="24" spans="1:24" x14ac:dyDescent="0.3">
      <x:c r="B24" s="23"/>
      <x:c r="L24" s="279"/>
      <x:c r="S24" s="23"/>
      <x:c r="T24" s="23"/>
    </x:row>
    <x:row r="25" spans="1:24" x14ac:dyDescent="0.3">
      <x:c r="B25" s="23"/>
      <x:c r="L25" s="279"/>
      <x:c r="S25" s="23"/>
      <x:c r="T25" s="23"/>
    </x:row>
    <x:row r="26" spans="1:24" x14ac:dyDescent="0.3">
      <x:c r="B26" s="23"/>
      <x:c r="L26" s="279"/>
      <x:c r="S26" s="23"/>
      <x:c r="T26" s="23"/>
    </x:row>
    <x:row r="27" spans="1:24" x14ac:dyDescent="0.3">
      <x:c r="B27" s="23"/>
      <x:c r="L27" s="279"/>
      <x:c r="S27" s="23"/>
      <x:c r="T27" s="23"/>
    </x:row>
    <x:row r="28" spans="1:24" x14ac:dyDescent="0.3">
      <x:c r="B28" s="23"/>
      <x:c r="L28" s="279"/>
      <x:c r="S28" s="23"/>
      <x:c r="T28" s="23"/>
    </x:row>
    <x:row r="29" spans="1:24" x14ac:dyDescent="0.3">
      <x:c r="B29" s="23"/>
      <x:c r="L29" s="279"/>
      <x:c r="S29" s="23"/>
      <x:c r="T29" s="23"/>
    </x:row>
    <x:row r="30" spans="1:24" x14ac:dyDescent="0.3">
      <x:c r="B30" s="23"/>
      <x:c r="L30" s="279"/>
      <x:c r="S30" s="23"/>
      <x:c r="T30" s="23"/>
    </x:row>
    <x:row r="31" spans="1:24" x14ac:dyDescent="0.3">
      <x:c r="B31" s="23"/>
      <x:c r="L31" s="279"/>
      <x:c r="S31" s="23"/>
      <x:c r="T31" s="23"/>
    </x:row>
    <x:row r="32" spans="1:24" x14ac:dyDescent="0.3">
      <x:c r="B32" s="23"/>
      <x:c r="L32" s="279"/>
      <x:c r="S32" s="23"/>
      <x:c r="T32" s="23"/>
    </x:row>
    <x:row r="33" spans="1:24" x14ac:dyDescent="0.3">
      <x:c r="B33" s="23"/>
      <x:c r="L33" s="279"/>
      <x:c r="S33" s="23"/>
      <x:c r="T33" s="23"/>
    </x:row>
    <x:row r="34" spans="1:24" x14ac:dyDescent="0.3">
      <x:c r="B34" s="23"/>
      <x:c r="L34" s="279"/>
      <x:c r="S34" s="23"/>
      <x:c r="T34" s="23"/>
    </x:row>
    <x:row r="35" spans="1:24" x14ac:dyDescent="0.3">
      <x:c r="B35" s="23"/>
      <x:c r="L35" s="279"/>
      <x:c r="S35" s="23"/>
      <x:c r="T35" s="23"/>
    </x:row>
    <x:row r="36" spans="1:24" x14ac:dyDescent="0.3">
      <x:c r="B36" s="23"/>
      <x:c r="L36" s="279"/>
      <x:c r="S36" s="23"/>
      <x:c r="T36" s="23"/>
    </x:row>
    <x:row r="37" spans="1:24" x14ac:dyDescent="0.3">
      <x:c r="B37" s="23"/>
      <x:c r="L37" s="279"/>
      <x:c r="S37" s="23"/>
      <x:c r="T37" s="23"/>
    </x:row>
    <x:row r="38" spans="1:24" x14ac:dyDescent="0.3">
      <x:c r="B38" s="23"/>
      <x:c r="L38" s="279"/>
      <x:c r="S38" s="23"/>
      <x:c r="T38" s="23"/>
    </x:row>
    <x:row r="39" spans="1:24" x14ac:dyDescent="0.3">
      <x:c r="B39" s="23"/>
      <x:c r="L39" s="279"/>
      <x:c r="S39" s="23"/>
      <x:c r="T39" s="23"/>
    </x:row>
    <x:row r="40" spans="1:24" x14ac:dyDescent="0.3">
      <x:c r="B40" s="23"/>
      <x:c r="L40" s="279"/>
      <x:c r="S40" s="23"/>
      <x:c r="T40" s="23"/>
    </x:row>
    <x:row r="41" spans="1:24" x14ac:dyDescent="0.3">
      <x:c r="B41" s="23"/>
      <x:c r="L41" s="279"/>
      <x:c r="S41" s="23"/>
      <x:c r="T41" s="23"/>
    </x:row>
    <x:row r="42" spans="1:24" x14ac:dyDescent="0.3">
      <x:c r="B42" s="23"/>
      <x:c r="L42" s="279"/>
      <x:c r="S42" s="23"/>
      <x:c r="T42" s="23"/>
    </x:row>
    <x:row r="43" spans="1:24" x14ac:dyDescent="0.3">
      <x:c r="B43" s="23"/>
      <x:c r="L43" s="279"/>
      <x:c r="S43" s="23"/>
      <x:c r="T43" s="23"/>
    </x:row>
    <x:row r="44" spans="1:24" x14ac:dyDescent="0.3">
      <x:c r="B44" s="23"/>
      <x:c r="L44" s="279"/>
      <x:c r="S44" s="23"/>
      <x:c r="T44" s="23"/>
    </x:row>
    <x:row r="45" spans="1:24" x14ac:dyDescent="0.3">
      <x:c r="B45" s="23"/>
      <x:c r="L45" s="279"/>
      <x:c r="S45" s="23"/>
      <x:c r="T45" s="23"/>
    </x:row>
    <x:row r="46" spans="1:24" x14ac:dyDescent="0.3">
      <x:c r="B46" s="23"/>
      <x:c r="L46" s="279"/>
      <x:c r="S46" s="23"/>
      <x:c r="T46" s="23"/>
    </x:row>
    <x:row r="47" spans="1:24" x14ac:dyDescent="0.3">
      <x:c r="B47" s="23"/>
      <x:c r="L47" s="279"/>
      <x:c r="S47" s="23"/>
      <x:c r="T47" s="23"/>
    </x:row>
    <x:row r="48" spans="1:24" x14ac:dyDescent="0.3">
      <x:c r="B48" s="23"/>
      <x:c r="L48" s="279"/>
      <x:c r="S48" s="23"/>
      <x:c r="T48" s="23"/>
    </x:row>
    <x:row r="49" spans="1:24" x14ac:dyDescent="0.3">
      <x:c r="B49" s="23"/>
      <x:c r="L49" s="279"/>
      <x:c r="S49" s="23"/>
      <x:c r="T49" s="23"/>
    </x:row>
    <x:row r="50" spans="1:24" x14ac:dyDescent="0.3">
      <x:c r="B50" s="23"/>
      <x:c r="L50" s="279"/>
      <x:c r="S50" s="23"/>
      <x:c r="T50" s="23"/>
    </x:row>
    <x:row r="51" spans="1:24" x14ac:dyDescent="0.3">
      <x:c r="B51" s="23"/>
      <x:c r="L51" s="279"/>
      <x:c r="S51" s="23"/>
      <x:c r="T51" s="23"/>
    </x:row>
    <x:row r="52" spans="1:24" x14ac:dyDescent="0.3">
      <x:c r="B52" s="23"/>
      <x:c r="L52" s="279"/>
      <x:c r="S52" s="23"/>
      <x:c r="T52" s="23"/>
    </x:row>
    <x:row r="53" spans="1:24" x14ac:dyDescent="0.3">
      <x:c r="B53" s="23"/>
      <x:c r="L53" s="279"/>
      <x:c r="S53" s="23"/>
      <x:c r="T53" s="23"/>
    </x:row>
    <x:row r="54" spans="1:24" x14ac:dyDescent="0.3">
      <x:c r="B54" s="23"/>
      <x:c r="L54" s="279"/>
      <x:c r="S54" s="23"/>
      <x:c r="T54" s="23"/>
    </x:row>
    <x:row r="55" spans="1:24" x14ac:dyDescent="0.3">
      <x:c r="B55" s="23"/>
      <x:c r="L55" s="279"/>
      <x:c r="S55" s="23"/>
      <x:c r="T55" s="23"/>
    </x:row>
    <x:row r="56" spans="1:24" x14ac:dyDescent="0.3">
      <x:c r="B56" s="23"/>
      <x:c r="L56" s="279"/>
      <x:c r="S56" s="23"/>
      <x:c r="T56" s="23"/>
    </x:row>
    <x:row r="57" spans="1:24" x14ac:dyDescent="0.3">
      <x:c r="B57" s="23"/>
      <x:c r="L57" s="279"/>
      <x:c r="S57" s="23"/>
      <x:c r="T57" s="23"/>
    </x:row>
    <x:row r="58" spans="1:24" x14ac:dyDescent="0.3">
      <x:c r="B58" s="23"/>
      <x:c r="L58" s="279"/>
      <x:c r="S58" s="23"/>
      <x:c r="T58" s="23"/>
    </x:row>
    <x:row r="59" spans="1:24" x14ac:dyDescent="0.3">
      <x:c r="B59" s="23"/>
      <x:c r="L59" s="279"/>
      <x:c r="S59" s="23"/>
      <x:c r="T59" s="23"/>
    </x:row>
    <x:row r="60" spans="1:24" x14ac:dyDescent="0.3">
      <x:c r="B60" s="23"/>
      <x:c r="L60" s="279"/>
      <x:c r="S60" s="23"/>
      <x:c r="T60" s="23"/>
    </x:row>
    <x:row r="61" spans="1:24" x14ac:dyDescent="0.3">
      <x:c r="B61" s="23"/>
      <x:c r="L61" s="279"/>
      <x:c r="S61" s="23"/>
      <x:c r="T61" s="23"/>
    </x:row>
    <x:row r="62" spans="1:24" x14ac:dyDescent="0.3">
      <x:c r="B62" s="23"/>
      <x:c r="L62" s="279"/>
      <x:c r="S62" s="23"/>
      <x:c r="T62" s="23"/>
    </x:row>
    <x:row r="63" spans="1:24" x14ac:dyDescent="0.3">
      <x:c r="B63" s="23"/>
      <x:c r="L63" s="279"/>
      <x:c r="S63" s="23"/>
      <x:c r="T63" s="23"/>
    </x:row>
    <x:row r="64" spans="1:24" x14ac:dyDescent="0.3">
      <x:c r="B64" s="23"/>
      <x:c r="L64" s="279"/>
      <x:c r="S64" s="23"/>
      <x:c r="T64" s="23"/>
    </x:row>
    <x:row r="65" spans="1:24" x14ac:dyDescent="0.3">
      <x:c r="B65" s="23"/>
      <x:c r="L65" s="279"/>
      <x:c r="S65" s="23"/>
      <x:c r="T65" s="23"/>
    </x:row>
    <x:row r="66" spans="1:24" x14ac:dyDescent="0.3">
      <x:c r="B66" s="23"/>
      <x:c r="L66" s="279"/>
      <x:c r="S66" s="23"/>
      <x:c r="T66" s="23"/>
    </x:row>
    <x:row r="67" spans="1:24" x14ac:dyDescent="0.3">
      <x:c r="B67" s="23"/>
      <x:c r="L67" s="279"/>
      <x:c r="S67" s="23"/>
      <x:c r="T67" s="23"/>
    </x:row>
    <x:row r="68" spans="1:24" x14ac:dyDescent="0.3">
      <x:c r="B68" s="23"/>
      <x:c r="L68" s="279"/>
      <x:c r="S68" s="23"/>
      <x:c r="T68" s="23"/>
    </x:row>
    <x:row r="69" spans="1:24" x14ac:dyDescent="0.3">
      <x:c r="B69" s="23"/>
      <x:c r="L69" s="279"/>
      <x:c r="S69" s="23"/>
      <x:c r="T69" s="23"/>
    </x:row>
    <x:row r="70" spans="1:24" x14ac:dyDescent="0.3">
      <x:c r="B70" s="23"/>
      <x:c r="L70" s="279"/>
      <x:c r="S70" s="23"/>
      <x:c r="T70" s="23"/>
    </x:row>
    <x:row r="71" spans="1:24" x14ac:dyDescent="0.3">
      <x:c r="B71" s="23"/>
      <x:c r="L71" s="279"/>
      <x:c r="S71" s="23"/>
      <x:c r="T71" s="23"/>
    </x:row>
    <x:row r="72" spans="1:24" x14ac:dyDescent="0.3">
      <x:c r="B72" s="23"/>
      <x:c r="L72" s="279"/>
      <x:c r="S72" s="23"/>
      <x:c r="T72" s="23"/>
    </x:row>
    <x:row r="73" spans="1:24" x14ac:dyDescent="0.3">
      <x:c r="B73" s="23"/>
      <x:c r="L73" s="279"/>
      <x:c r="S73" s="23"/>
      <x:c r="T73" s="23"/>
    </x:row>
    <x:row r="74" spans="1:24" x14ac:dyDescent="0.3">
      <x:c r="B74" s="23"/>
      <x:c r="L74" s="279"/>
      <x:c r="S74" s="23"/>
      <x:c r="T74" s="23"/>
    </x:row>
    <x:row r="75" spans="1:24" x14ac:dyDescent="0.3">
      <x:c r="B75" s="23"/>
      <x:c r="L75" s="279"/>
      <x:c r="S75" s="23"/>
      <x:c r="T75" s="23"/>
    </x:row>
    <x:row r="76" spans="1:24" x14ac:dyDescent="0.3">
      <x:c r="B76" s="23"/>
      <x:c r="L76" s="279"/>
      <x:c r="S76" s="23"/>
      <x:c r="T76" s="23"/>
    </x:row>
    <x:row r="77" spans="1:24" x14ac:dyDescent="0.3">
      <x:c r="B77" s="23"/>
      <x:c r="L77" s="279"/>
      <x:c r="S77" s="23"/>
      <x:c r="T77" s="23"/>
    </x:row>
    <x:row r="78" spans="1:24" x14ac:dyDescent="0.3">
      <x:c r="B78" s="23"/>
      <x:c r="L78" s="279"/>
      <x:c r="S78" s="23"/>
      <x:c r="T78" s="23"/>
    </x:row>
    <x:row r="79" spans="1:24" x14ac:dyDescent="0.3">
      <x:c r="B79" s="23"/>
      <x:c r="L79" s="279"/>
      <x:c r="S79" s="23"/>
      <x:c r="T79" s="23"/>
    </x:row>
    <x:row r="80" spans="1:24" x14ac:dyDescent="0.3">
      <x:c r="B80" s="23"/>
      <x:c r="L80" s="279"/>
      <x:c r="S80" s="23"/>
      <x:c r="T80" s="23"/>
    </x:row>
    <x:row r="81" spans="1:24" x14ac:dyDescent="0.3">
      <x:c r="B81" s="23"/>
      <x:c r="L81" s="279"/>
      <x:c r="S81" s="23"/>
      <x:c r="T81" s="23"/>
    </x:row>
    <x:row r="82" spans="1:24" x14ac:dyDescent="0.3">
      <x:c r="B82" s="23"/>
      <x:c r="L82" s="279"/>
      <x:c r="S82" s="23"/>
      <x:c r="T82" s="23"/>
    </x:row>
    <x:row r="83" spans="1:24" x14ac:dyDescent="0.3">
      <x:c r="B83" s="23"/>
      <x:c r="L83" s="279"/>
      <x:c r="S83" s="23"/>
      <x:c r="T83" s="23"/>
    </x:row>
    <x:row r="84" spans="1:24" x14ac:dyDescent="0.3">
      <x:c r="B84" s="23"/>
      <x:c r="L84" s="279"/>
      <x:c r="S84" s="23"/>
      <x:c r="T84" s="23"/>
    </x:row>
    <x:row r="85" spans="1:24" x14ac:dyDescent="0.3">
      <x:c r="B85" s="23"/>
      <x:c r="L85" s="279"/>
      <x:c r="S85" s="23"/>
      <x:c r="T85" s="23"/>
    </x:row>
    <x:row r="86" spans="1:24" x14ac:dyDescent="0.3">
      <x:c r="B86" s="23"/>
      <x:c r="L86" s="279"/>
      <x:c r="S86" s="23"/>
      <x:c r="T86" s="23"/>
    </x:row>
    <x:row r="87" spans="1:24" x14ac:dyDescent="0.3">
      <x:c r="B87" s="23"/>
      <x:c r="L87" s="279"/>
      <x:c r="S87" s="23"/>
      <x:c r="T87" s="23"/>
    </x:row>
    <x:row r="88" spans="1:24" x14ac:dyDescent="0.3">
      <x:c r="B88" s="23"/>
      <x:c r="L88" s="279"/>
      <x:c r="S88" s="23"/>
      <x:c r="T88" s="23"/>
    </x:row>
    <x:row r="89" spans="1:24" x14ac:dyDescent="0.3">
      <x:c r="B89" s="23"/>
      <x:c r="L89" s="279"/>
      <x:c r="S89" s="23"/>
      <x:c r="T89" s="23"/>
    </x:row>
    <x:row r="90" spans="1:24" x14ac:dyDescent="0.3">
      <x:c r="B90" s="23"/>
      <x:c r="L90" s="279"/>
      <x:c r="S90" s="23"/>
      <x:c r="T90" s="23"/>
    </x:row>
    <x:row r="91" spans="1:24" x14ac:dyDescent="0.3">
      <x:c r="B91" s="23"/>
      <x:c r="L91" s="279"/>
      <x:c r="S91" s="23"/>
      <x:c r="T91" s="23"/>
    </x:row>
    <x:row r="92" spans="1:24" x14ac:dyDescent="0.3">
      <x:c r="B92" s="23"/>
      <x:c r="L92" s="279"/>
      <x:c r="S92" s="23"/>
      <x:c r="T92" s="23"/>
    </x:row>
    <x:row r="93" spans="1:24" x14ac:dyDescent="0.3">
      <x:c r="B93" s="23"/>
      <x:c r="L93" s="279"/>
      <x:c r="S93" s="23"/>
      <x:c r="T93" s="23"/>
    </x:row>
    <x:row r="94" spans="1:24" x14ac:dyDescent="0.3">
      <x:c r="B94" s="23"/>
      <x:c r="L94" s="279"/>
      <x:c r="S94" s="23"/>
      <x:c r="T94" s="23"/>
    </x:row>
    <x:row r="95" spans="1:24" x14ac:dyDescent="0.3">
      <x:c r="B95" s="23"/>
      <x:c r="L95" s="279"/>
      <x:c r="S95" s="23"/>
      <x:c r="T95" s="23"/>
    </x:row>
    <x:row r="96" spans="1:24" x14ac:dyDescent="0.3">
      <x:c r="B96" s="23"/>
      <x:c r="L96" s="279"/>
      <x:c r="S96" s="23"/>
      <x:c r="T96" s="23"/>
    </x:row>
    <x:row r="97" spans="1:24" x14ac:dyDescent="0.3">
      <x:c r="B97" s="23"/>
      <x:c r="L97" s="279"/>
      <x:c r="S97" s="23"/>
      <x:c r="T97" s="23"/>
    </x:row>
    <x:row r="98" spans="1:24" x14ac:dyDescent="0.3">
      <x:c r="B98" s="23"/>
      <x:c r="L98" s="279"/>
      <x:c r="S98" s="23"/>
      <x:c r="T98" s="23"/>
    </x:row>
    <x:row r="99" spans="1:24" x14ac:dyDescent="0.3">
      <x:c r="B99" s="23"/>
      <x:c r="L99" s="279"/>
      <x:c r="S99" s="23"/>
      <x:c r="T99" s="23"/>
    </x:row>
    <x:row r="100" spans="1:24" x14ac:dyDescent="0.3">
      <x:c r="B100" s="23"/>
      <x:c r="L100" s="279"/>
      <x:c r="S100" s="23"/>
      <x:c r="T100" s="23"/>
    </x:row>
    <x:row r="101" spans="1:24" x14ac:dyDescent="0.3">
      <x:c r="B101" s="23"/>
      <x:c r="L101" s="279"/>
      <x:c r="S101" s="23"/>
      <x:c r="T101" s="23"/>
    </x:row>
    <x:row r="102" spans="1:24" x14ac:dyDescent="0.3">
      <x:c r="B102" s="23"/>
      <x:c r="L102" s="279"/>
      <x:c r="S102" s="23"/>
      <x:c r="T102" s="23"/>
    </x:row>
    <x:row r="103" spans="1:24" x14ac:dyDescent="0.3">
      <x:c r="B103" s="23"/>
      <x:c r="L103" s="279"/>
      <x:c r="S103" s="23"/>
      <x:c r="T103" s="23"/>
    </x:row>
    <x:row r="104" spans="1:24" x14ac:dyDescent="0.3">
      <x:c r="B104" s="23"/>
      <x:c r="L104" s="279"/>
      <x:c r="S104" s="23"/>
      <x:c r="T104" s="23"/>
    </x:row>
    <x:row r="105" spans="1:24" x14ac:dyDescent="0.3">
      <x:c r="B105" s="23"/>
      <x:c r="L105" s="279"/>
      <x:c r="S105" s="23"/>
      <x:c r="T105" s="23"/>
    </x:row>
    <x:row r="106" spans="1:24" x14ac:dyDescent="0.3">
      <x:c r="B106" s="23"/>
      <x:c r="L106" s="279"/>
      <x:c r="S106" s="23"/>
      <x:c r="T106" s="23"/>
    </x:row>
    <x:row r="107" spans="1:24" x14ac:dyDescent="0.3">
      <x:c r="B107" s="23"/>
      <x:c r="L107" s="279"/>
      <x:c r="S107" s="23"/>
      <x:c r="T107" s="23"/>
    </x:row>
    <x:row r="108" spans="1:24" x14ac:dyDescent="0.3">
      <x:c r="B108" s="23"/>
      <x:c r="L108" s="279"/>
      <x:c r="S108" s="23"/>
      <x:c r="T108" s="23"/>
    </x:row>
    <x:row r="109" spans="1:24" x14ac:dyDescent="0.3">
      <x:c r="B109" s="23"/>
      <x:c r="L109" s="279"/>
      <x:c r="S109" s="23"/>
      <x:c r="T109" s="23"/>
    </x:row>
    <x:row r="110" spans="1:24" x14ac:dyDescent="0.3">
      <x:c r="B110" s="23"/>
      <x:c r="L110" s="279"/>
      <x:c r="S110" s="23"/>
      <x:c r="T110" s="23"/>
    </x:row>
    <x:row r="111" spans="1:24" x14ac:dyDescent="0.3">
      <x:c r="B111" s="23"/>
      <x:c r="L111" s="279"/>
      <x:c r="S111" s="23"/>
      <x:c r="T111" s="23"/>
    </x:row>
    <x:row r="112" spans="1:24" x14ac:dyDescent="0.3">
      <x:c r="B112" s="23"/>
      <x:c r="L112" s="279"/>
      <x:c r="S112" s="23"/>
      <x:c r="T112" s="23"/>
    </x:row>
    <x:row r="113" spans="1:24" x14ac:dyDescent="0.3">
      <x:c r="B113" s="23"/>
      <x:c r="L113" s="279"/>
      <x:c r="S113" s="23"/>
      <x:c r="T113" s="23"/>
    </x:row>
    <x:row r="114" spans="1:24" x14ac:dyDescent="0.3">
      <x:c r="B114" s="23"/>
      <x:c r="L114" s="279"/>
      <x:c r="S114" s="23"/>
      <x:c r="T114" s="23"/>
    </x:row>
    <x:row r="115" spans="1:24" x14ac:dyDescent="0.3">
      <x:c r="B115" s="23"/>
      <x:c r="L115" s="279"/>
      <x:c r="S115" s="23"/>
      <x:c r="T115" s="23"/>
    </x:row>
    <x:row r="116" spans="1:24" x14ac:dyDescent="0.3">
      <x:c r="B116" s="23"/>
      <x:c r="L116" s="279"/>
      <x:c r="S116" s="23"/>
      <x:c r="T116" s="23"/>
    </x:row>
    <x:row r="117" spans="1:24" x14ac:dyDescent="0.3">
      <x:c r="B117" s="23"/>
      <x:c r="L117" s="279"/>
      <x:c r="S117" s="23"/>
      <x:c r="T117" s="23"/>
    </x:row>
    <x:row r="118" spans="1:24" x14ac:dyDescent="0.3">
      <x:c r="B118" s="23"/>
      <x:c r="L118" s="279"/>
      <x:c r="S118" s="23"/>
      <x:c r="T118" s="23"/>
    </x:row>
    <x:row r="119" spans="1:24" x14ac:dyDescent="0.3">
      <x:c r="B119" s="23"/>
      <x:c r="L119" s="279"/>
      <x:c r="S119" s="23"/>
      <x:c r="T119" s="23"/>
    </x:row>
    <x:row r="120" spans="1:24" x14ac:dyDescent="0.3">
      <x:c r="B120" s="23"/>
      <x:c r="L120" s="279"/>
      <x:c r="S120" s="23"/>
      <x:c r="T120" s="23"/>
    </x:row>
    <x:row r="121" spans="1:24" x14ac:dyDescent="0.3">
      <x:c r="B121" s="23"/>
      <x:c r="L121" s="279"/>
      <x:c r="S121" s="23"/>
      <x:c r="T121" s="23"/>
    </x:row>
    <x:row r="122" spans="1:24" x14ac:dyDescent="0.3">
      <x:c r="B122" s="23"/>
      <x:c r="L122" s="279"/>
      <x:c r="S122" s="23"/>
      <x:c r="T122" s="23"/>
    </x:row>
    <x:row r="123" spans="1:24" x14ac:dyDescent="0.3">
      <x:c r="B123" s="23"/>
      <x:c r="L123" s="279"/>
      <x:c r="S123" s="23"/>
      <x:c r="T123" s="23"/>
    </x:row>
    <x:row r="124" spans="1:24" x14ac:dyDescent="0.3">
      <x:c r="B124" s="23"/>
      <x:c r="L124" s="279"/>
      <x:c r="S124" s="23"/>
      <x:c r="T124" s="23"/>
    </x:row>
    <x:row r="125" spans="1:24" x14ac:dyDescent="0.3">
      <x:c r="B125" s="23"/>
      <x:c r="L125" s="279"/>
      <x:c r="S125" s="23"/>
      <x:c r="T125" s="23"/>
    </x:row>
    <x:row r="126" spans="1:24" x14ac:dyDescent="0.3">
      <x:c r="B126" s="23"/>
      <x:c r="L126" s="279"/>
      <x:c r="S126" s="23"/>
      <x:c r="T126" s="23"/>
    </x:row>
    <x:row r="127" spans="1:24" x14ac:dyDescent="0.3">
      <x:c r="B127" s="23"/>
      <x:c r="L127" s="279"/>
      <x:c r="S127" s="23"/>
      <x:c r="T127" s="23"/>
    </x:row>
    <x:row r="128" spans="1:24" x14ac:dyDescent="0.3">
      <x:c r="B128" s="23"/>
      <x:c r="L128" s="279"/>
      <x:c r="S128" s="23"/>
      <x:c r="T128" s="23"/>
    </x:row>
    <x:row r="129" spans="1:24" x14ac:dyDescent="0.3">
      <x:c r="B129" s="23"/>
      <x:c r="L129" s="279"/>
      <x:c r="S129" s="23"/>
      <x:c r="T129" s="23"/>
    </x:row>
    <x:row r="130" spans="1:24" x14ac:dyDescent="0.3">
      <x:c r="B130" s="23"/>
      <x:c r="L130" s="279"/>
      <x:c r="S130" s="23"/>
      <x:c r="T130" s="23"/>
    </x:row>
    <x:row r="131" spans="1:24" x14ac:dyDescent="0.3">
      <x:c r="B131" s="23"/>
      <x:c r="L131" s="279"/>
      <x:c r="S131" s="23"/>
      <x:c r="T131" s="23"/>
    </x:row>
    <x:row r="132" spans="1:24" x14ac:dyDescent="0.3">
      <x:c r="B132" s="23"/>
      <x:c r="L132" s="279"/>
      <x:c r="S132" s="23"/>
      <x:c r="T132" s="23"/>
    </x:row>
    <x:row r="133" spans="1:24" x14ac:dyDescent="0.3">
      <x:c r="B133" s="23"/>
      <x:c r="L133" s="279"/>
      <x:c r="S133" s="23"/>
      <x:c r="T133" s="23"/>
    </x:row>
    <x:row r="134" spans="1:24" x14ac:dyDescent="0.3">
      <x:c r="B134" s="23"/>
      <x:c r="L134" s="279"/>
      <x:c r="S134" s="23"/>
      <x:c r="T134" s="23"/>
    </x:row>
    <x:row r="135" spans="1:24" x14ac:dyDescent="0.3">
      <x:c r="B135" s="23"/>
      <x:c r="L135" s="279"/>
      <x:c r="S135" s="23"/>
      <x:c r="T135" s="23"/>
    </x:row>
    <x:row r="136" spans="1:24" x14ac:dyDescent="0.3">
      <x:c r="B136" s="23"/>
      <x:c r="L136" s="279"/>
      <x:c r="S136" s="23"/>
      <x:c r="T136" s="23"/>
    </x:row>
    <x:row r="137" spans="1:24" x14ac:dyDescent="0.3">
      <x:c r="B137" s="23"/>
      <x:c r="L137" s="279"/>
      <x:c r="S137" s="23"/>
      <x:c r="T137" s="23"/>
    </x:row>
    <x:row r="138" spans="1:24" x14ac:dyDescent="0.3">
      <x:c r="B138" s="23"/>
      <x:c r="L138" s="279"/>
      <x:c r="S138" s="23"/>
      <x:c r="T138" s="23"/>
    </x:row>
    <x:row r="139" spans="1:24" x14ac:dyDescent="0.3">
      <x:c r="B139" s="23"/>
      <x:c r="L139" s="279"/>
      <x:c r="S139" s="23"/>
      <x:c r="T139" s="23"/>
    </x:row>
    <x:row r="140" spans="1:24" x14ac:dyDescent="0.3">
      <x:c r="B140" s="23"/>
      <x:c r="L140" s="279"/>
      <x:c r="S140" s="23"/>
      <x:c r="T140" s="23"/>
    </x:row>
    <x:row r="141" spans="1:24" x14ac:dyDescent="0.3">
      <x:c r="B141" s="23"/>
      <x:c r="L141" s="279"/>
      <x:c r="S141" s="23"/>
      <x:c r="T141" s="23"/>
    </x:row>
    <x:row r="142" spans="1:24" x14ac:dyDescent="0.3">
      <x:c r="B142" s="23"/>
      <x:c r="L142" s="279"/>
      <x:c r="S142" s="23"/>
      <x:c r="T142" s="23"/>
    </x:row>
    <x:row r="143" spans="1:24" x14ac:dyDescent="0.3">
      <x:c r="B143" s="23"/>
      <x:c r="L143" s="279"/>
      <x:c r="S143" s="23"/>
      <x:c r="T143" s="23"/>
    </x:row>
    <x:row r="144" spans="1:24" x14ac:dyDescent="0.3">
      <x:c r="B144" s="23"/>
      <x:c r="L144" s="279"/>
      <x:c r="S144" s="23"/>
      <x:c r="T144" s="23"/>
    </x:row>
    <x:row r="145" spans="1:24" x14ac:dyDescent="0.3">
      <x:c r="B145" s="23"/>
      <x:c r="L145" s="279"/>
      <x:c r="S145" s="23"/>
      <x:c r="T145" s="23"/>
    </x:row>
    <x:row r="146" spans="1:24" x14ac:dyDescent="0.3">
      <x:c r="B146" s="23"/>
      <x:c r="L146" s="279"/>
      <x:c r="S146" s="23"/>
      <x:c r="T146" s="23"/>
    </x:row>
    <x:row r="147" spans="1:24" x14ac:dyDescent="0.3">
      <x:c r="B147" s="23"/>
      <x:c r="L147" s="279"/>
      <x:c r="S147" s="23"/>
      <x:c r="T147" s="23"/>
    </x:row>
    <x:row r="148" spans="1:24" x14ac:dyDescent="0.3">
      <x:c r="B148" s="23"/>
      <x:c r="L148" s="279"/>
      <x:c r="S148" s="23"/>
      <x:c r="T148" s="23"/>
    </x:row>
    <x:row r="149" spans="1:24" x14ac:dyDescent="0.3">
      <x:c r="B149" s="23"/>
      <x:c r="L149" s="279"/>
      <x:c r="S149" s="23"/>
      <x:c r="T149" s="23"/>
    </x:row>
    <x:row r="150" spans="1:24" x14ac:dyDescent="0.3">
      <x:c r="B150" s="23"/>
      <x:c r="L150" s="279"/>
      <x:c r="S150" s="23"/>
      <x:c r="T150" s="23"/>
    </x:row>
    <x:row r="151" spans="1:24" x14ac:dyDescent="0.3">
      <x:c r="B151" s="23"/>
      <x:c r="L151" s="279"/>
      <x:c r="S151" s="23"/>
      <x:c r="T151" s="23"/>
    </x:row>
    <x:row r="152" spans="1:24" x14ac:dyDescent="0.3">
      <x:c r="B152" s="23"/>
      <x:c r="L152" s="279"/>
      <x:c r="S152" s="23"/>
      <x:c r="T152" s="23"/>
    </x:row>
    <x:row r="153" spans="1:24" x14ac:dyDescent="0.3">
      <x:c r="B153" s="23"/>
      <x:c r="L153" s="279"/>
      <x:c r="S153" s="23"/>
      <x:c r="T153" s="23"/>
    </x:row>
    <x:row r="154" spans="1:24" x14ac:dyDescent="0.3">
      <x:c r="B154" s="23"/>
      <x:c r="L154" s="279"/>
      <x:c r="S154" s="23"/>
      <x:c r="T154" s="23"/>
    </x:row>
    <x:row r="155" spans="1:24" x14ac:dyDescent="0.3">
      <x:c r="B155" s="23"/>
      <x:c r="L155" s="279"/>
      <x:c r="S155" s="23"/>
      <x:c r="T155" s="23"/>
    </x:row>
    <x:row r="156" spans="1:24" x14ac:dyDescent="0.3">
      <x:c r="B156" s="23"/>
      <x:c r="L156" s="279"/>
      <x:c r="S156" s="23"/>
      <x:c r="T156" s="23"/>
    </x:row>
    <x:row r="157" spans="1:24" x14ac:dyDescent="0.3">
      <x:c r="B157" s="23"/>
      <x:c r="L157" s="279"/>
      <x:c r="S157" s="23"/>
      <x:c r="T157" s="23"/>
    </x:row>
    <x:row r="158" spans="1:24" x14ac:dyDescent="0.3">
      <x:c r="B158" s="23"/>
      <x:c r="L158" s="279"/>
      <x:c r="S158" s="23"/>
      <x:c r="T158" s="23"/>
    </x:row>
    <x:row r="159" spans="1:24" x14ac:dyDescent="0.3">
      <x:c r="B159" s="23"/>
      <x:c r="L159" s="279"/>
      <x:c r="S159" s="23"/>
      <x:c r="T159" s="23"/>
    </x:row>
    <x:row r="160" spans="1:24" x14ac:dyDescent="0.3">
      <x:c r="B160" s="23"/>
      <x:c r="L160" s="279"/>
      <x:c r="S160" s="23"/>
      <x:c r="T160" s="23"/>
    </x:row>
    <x:row r="161" spans="1:24" x14ac:dyDescent="0.3">
      <x:c r="B161" s="23"/>
      <x:c r="L161" s="279"/>
      <x:c r="S161" s="23"/>
      <x:c r="T161" s="23"/>
    </x:row>
    <x:row r="162" spans="1:24" x14ac:dyDescent="0.3">
      <x:c r="B162" s="23"/>
      <x:c r="L162" s="279"/>
      <x:c r="S162" s="23"/>
      <x:c r="T162" s="23"/>
    </x:row>
    <x:row r="163" spans="1:24" x14ac:dyDescent="0.3">
      <x:c r="B163" s="23"/>
      <x:c r="L163" s="279"/>
      <x:c r="S163" s="23"/>
      <x:c r="T163" s="23"/>
    </x:row>
    <x:row r="164" spans="1:24" x14ac:dyDescent="0.3">
      <x:c r="B164" s="23"/>
      <x:c r="L164" s="279"/>
      <x:c r="S164" s="23"/>
      <x:c r="T164" s="23"/>
    </x:row>
    <x:row r="165" spans="1:24" x14ac:dyDescent="0.3">
      <x:c r="B165" s="23"/>
      <x:c r="L165" s="279"/>
      <x:c r="S165" s="23"/>
      <x:c r="T165" s="23"/>
    </x:row>
    <x:row r="166" spans="1:24" x14ac:dyDescent="0.3">
      <x:c r="B166" s="23"/>
      <x:c r="L166" s="279"/>
      <x:c r="S166" s="23"/>
      <x:c r="T166" s="23"/>
    </x:row>
    <x:row r="167" spans="1:24" x14ac:dyDescent="0.3">
      <x:c r="B167" s="23"/>
      <x:c r="L167" s="279"/>
      <x:c r="S167" s="23"/>
      <x:c r="T167" s="23"/>
    </x:row>
    <x:row r="168" spans="1:24" x14ac:dyDescent="0.3">
      <x:c r="B168" s="23"/>
      <x:c r="L168" s="279"/>
      <x:c r="S168" s="23"/>
      <x:c r="T168" s="23"/>
    </x:row>
    <x:row r="169" spans="1:24" x14ac:dyDescent="0.3">
      <x:c r="B169" s="23"/>
      <x:c r="L169" s="279"/>
      <x:c r="S169" s="23"/>
      <x:c r="T169" s="23"/>
    </x:row>
    <x:row r="170" spans="1:24" x14ac:dyDescent="0.3">
      <x:c r="B170" s="23"/>
      <x:c r="L170" s="279"/>
      <x:c r="S170" s="23"/>
      <x:c r="T170" s="23"/>
    </x:row>
    <x:row r="171" spans="1:24" x14ac:dyDescent="0.3">
      <x:c r="B171" s="23"/>
      <x:c r="L171" s="279"/>
      <x:c r="S171" s="23"/>
      <x:c r="T171" s="23"/>
    </x:row>
    <x:row r="172" spans="1:24" x14ac:dyDescent="0.3">
      <x:c r="B172" s="23"/>
      <x:c r="L172" s="279"/>
      <x:c r="S172" s="23"/>
      <x:c r="T172" s="23"/>
    </x:row>
    <x:row r="173" spans="1:24" x14ac:dyDescent="0.3">
      <x:c r="B173" s="23"/>
      <x:c r="L173" s="279"/>
      <x:c r="S173" s="23"/>
      <x:c r="T173" s="23"/>
    </x:row>
    <x:row r="174" spans="1:24" x14ac:dyDescent="0.3">
      <x:c r="B174" s="23"/>
      <x:c r="L174" s="279"/>
      <x:c r="S174" s="23"/>
      <x:c r="T174" s="23"/>
    </x:row>
    <x:row r="175" spans="1:24" x14ac:dyDescent="0.3">
      <x:c r="B175" s="23"/>
      <x:c r="L175" s="279"/>
      <x:c r="S175" s="23"/>
      <x:c r="T175" s="23"/>
    </x:row>
    <x:row r="176" spans="1:24" x14ac:dyDescent="0.3">
      <x:c r="B176" s="23"/>
      <x:c r="L176" s="279"/>
      <x:c r="S176" s="23"/>
      <x:c r="T176" s="23"/>
    </x:row>
    <x:row r="177" spans="1:24" x14ac:dyDescent="0.3">
      <x:c r="B177" s="23"/>
      <x:c r="L177" s="279"/>
      <x:c r="S177" s="23"/>
      <x:c r="T177" s="23"/>
    </x:row>
    <x:row r="178" spans="1:24" x14ac:dyDescent="0.3">
      <x:c r="B178" s="23"/>
      <x:c r="L178" s="279"/>
      <x:c r="S178" s="23"/>
      <x:c r="T178" s="23"/>
    </x:row>
    <x:row r="179" spans="1:24" x14ac:dyDescent="0.3">
      <x:c r="B179" s="23"/>
      <x:c r="L179" s="279"/>
      <x:c r="S179" s="23"/>
      <x:c r="T179" s="23"/>
    </x:row>
    <x:row r="180" spans="1:24" x14ac:dyDescent="0.3">
      <x:c r="B180" s="23"/>
      <x:c r="L180" s="279"/>
      <x:c r="S180" s="23"/>
      <x:c r="T180" s="23"/>
    </x:row>
    <x:row r="181" spans="1:24" x14ac:dyDescent="0.3">
      <x:c r="B181" s="23"/>
      <x:c r="L181" s="279"/>
      <x:c r="S181" s="23"/>
      <x:c r="T181" s="23"/>
    </x:row>
    <x:row r="182" spans="1:24" x14ac:dyDescent="0.3">
      <x:c r="B182" s="23"/>
      <x:c r="L182" s="279"/>
      <x:c r="S182" s="23"/>
      <x:c r="T182" s="23"/>
    </x:row>
    <x:row r="183" spans="1:24" x14ac:dyDescent="0.3">
      <x:c r="B183" s="23"/>
      <x:c r="L183" s="279"/>
      <x:c r="S183" s="23"/>
      <x:c r="T183" s="23"/>
    </x:row>
    <x:row r="184" spans="1:24" x14ac:dyDescent="0.3">
      <x:c r="B184" s="23"/>
      <x:c r="L184" s="279"/>
      <x:c r="S184" s="23"/>
      <x:c r="T184" s="23"/>
    </x:row>
    <x:row r="185" spans="1:24" x14ac:dyDescent="0.3">
      <x:c r="B185" s="23"/>
      <x:c r="L185" s="279"/>
      <x:c r="S185" s="23"/>
      <x:c r="T185" s="23"/>
    </x:row>
    <x:row r="186" spans="1:24" x14ac:dyDescent="0.3">
      <x:c r="B186" s="23"/>
      <x:c r="L186" s="279"/>
      <x:c r="S186" s="23"/>
      <x:c r="T186" s="23"/>
    </x:row>
    <x:row r="187" spans="1:24" x14ac:dyDescent="0.3">
      <x:c r="B187" s="23"/>
      <x:c r="L187" s="279"/>
      <x:c r="S187" s="23"/>
      <x:c r="T187" s="23"/>
    </x:row>
    <x:row r="188" spans="1:24" x14ac:dyDescent="0.3">
      <x:c r="B188" s="23"/>
      <x:c r="L188" s="279"/>
      <x:c r="S188" s="23"/>
      <x:c r="T188" s="23"/>
    </x:row>
    <x:row r="189" spans="1:24" x14ac:dyDescent="0.3">
      <x:c r="B189" s="23"/>
      <x:c r="L189" s="279"/>
      <x:c r="S189" s="23"/>
      <x:c r="T189" s="23"/>
    </x:row>
    <x:row r="190" spans="1:24" x14ac:dyDescent="0.3">
      <x:c r="B190" s="23"/>
      <x:c r="L190" s="279"/>
      <x:c r="S190" s="23"/>
      <x:c r="T190" s="23"/>
    </x:row>
    <x:row r="191" spans="1:24" x14ac:dyDescent="0.3">
      <x:c r="B191" s="23"/>
      <x:c r="L191" s="279"/>
      <x:c r="S191" s="23"/>
      <x:c r="T191" s="23"/>
    </x:row>
    <x:row r="192" spans="1:24" x14ac:dyDescent="0.3">
      <x:c r="B192" s="23"/>
      <x:c r="L192" s="279"/>
      <x:c r="S192" s="23"/>
      <x:c r="T192" s="23"/>
    </x:row>
    <x:row r="193" spans="1:24" x14ac:dyDescent="0.3">
      <x:c r="B193" s="23"/>
      <x:c r="L193" s="279"/>
      <x:c r="S193" s="23"/>
      <x:c r="T193" s="23"/>
    </x:row>
    <x:row r="194" spans="1:24" x14ac:dyDescent="0.3">
      <x:c r="B194" s="23"/>
      <x:c r="L194" s="279"/>
      <x:c r="S194" s="23"/>
      <x:c r="T194" s="23"/>
    </x:row>
    <x:row r="195" spans="1:24" x14ac:dyDescent="0.3">
      <x:c r="B195" s="23"/>
      <x:c r="L195" s="279"/>
      <x:c r="S195" s="23"/>
      <x:c r="T195" s="23"/>
    </x:row>
    <x:row r="196" spans="1:24" x14ac:dyDescent="0.3">
      <x:c r="B196" s="23"/>
      <x:c r="L196" s="279"/>
      <x:c r="S196" s="23"/>
      <x:c r="T196" s="23"/>
    </x:row>
    <x:row r="197" spans="1:24" x14ac:dyDescent="0.3">
      <x:c r="B197" s="23"/>
      <x:c r="L197" s="279"/>
      <x:c r="S197" s="23"/>
      <x:c r="T197" s="23"/>
    </x:row>
    <x:row r="198" spans="1:24" x14ac:dyDescent="0.3">
      <x:c r="B198" s="23"/>
      <x:c r="L198" s="279"/>
      <x:c r="S198" s="23"/>
      <x:c r="T198" s="23"/>
    </x:row>
    <x:row r="199" spans="1:24" x14ac:dyDescent="0.3">
      <x:c r="B199" s="23"/>
      <x:c r="L199" s="279"/>
      <x:c r="S199" s="23"/>
      <x:c r="T199" s="23"/>
    </x:row>
    <x:row r="200" spans="1:24" x14ac:dyDescent="0.3">
      <x:c r="B200" s="23"/>
      <x:c r="L200" s="279"/>
      <x:c r="S200" s="23"/>
      <x:c r="T200" s="23"/>
    </x:row>
    <x:row r="201" spans="1:24" x14ac:dyDescent="0.3">
      <x:c r="B201" s="23"/>
      <x:c r="L201" s="279"/>
      <x:c r="S201" s="23"/>
      <x:c r="T201" s="23"/>
    </x:row>
    <x:row r="202" spans="1:24" x14ac:dyDescent="0.3">
      <x:c r="B202" s="23"/>
      <x:c r="L202" s="279"/>
      <x:c r="S202" s="23"/>
      <x:c r="T202" s="23"/>
    </x:row>
    <x:row r="203" spans="1:24" x14ac:dyDescent="0.3">
      <x:c r="B203" s="23"/>
      <x:c r="L203" s="279"/>
      <x:c r="S203" s="23"/>
      <x:c r="T203" s="23"/>
    </x:row>
    <x:row r="204" spans="1:24" x14ac:dyDescent="0.3">
      <x:c r="B204" s="23"/>
      <x:c r="L204" s="279"/>
      <x:c r="S204" s="23"/>
      <x:c r="T204" s="23"/>
    </x:row>
    <x:row r="205" spans="1:24" x14ac:dyDescent="0.3">
      <x:c r="B205" s="23"/>
      <x:c r="L205" s="279"/>
      <x:c r="S205" s="23"/>
      <x:c r="T205" s="23"/>
    </x:row>
    <x:row r="206" spans="1:24" x14ac:dyDescent="0.3">
      <x:c r="B206" s="23"/>
      <x:c r="L206" s="279"/>
      <x:c r="S206" s="23"/>
      <x:c r="T206" s="23"/>
    </x:row>
    <x:row r="207" spans="1:24" x14ac:dyDescent="0.3">
      <x:c r="B207" s="23"/>
      <x:c r="L207" s="279"/>
      <x:c r="S207" s="23"/>
      <x:c r="T207" s="23"/>
    </x:row>
    <x:row r="208" spans="1:24" x14ac:dyDescent="0.3">
      <x:c r="B208" s="23"/>
      <x:c r="L208" s="279"/>
      <x:c r="S208" s="23"/>
      <x:c r="T208" s="23"/>
    </x:row>
    <x:row r="209" spans="1:24" x14ac:dyDescent="0.3">
      <x:c r="B209" s="23"/>
      <x:c r="L209" s="279"/>
      <x:c r="S209" s="23"/>
      <x:c r="T209" s="23"/>
    </x:row>
    <x:row r="210" spans="1:24" x14ac:dyDescent="0.3">
      <x:c r="B210" s="23"/>
      <x:c r="L210" s="279"/>
      <x:c r="S210" s="23"/>
      <x:c r="T210" s="23"/>
    </x:row>
    <x:row r="211" spans="1:24" x14ac:dyDescent="0.3">
      <x:c r="B211" s="23"/>
      <x:c r="L211" s="279"/>
      <x:c r="S211" s="23"/>
      <x:c r="T211" s="23"/>
    </x:row>
    <x:row r="212" spans="1:24" x14ac:dyDescent="0.3">
      <x:c r="B212" s="23"/>
      <x:c r="L212" s="279"/>
      <x:c r="S212" s="23"/>
      <x:c r="T212" s="23"/>
    </x:row>
    <x:row r="213" spans="1:24" x14ac:dyDescent="0.3">
      <x:c r="B213" s="23"/>
      <x:c r="L213" s="279"/>
      <x:c r="S213" s="23"/>
      <x:c r="T213" s="23"/>
    </x:row>
    <x:row r="214" spans="1:24" x14ac:dyDescent="0.3">
      <x:c r="B214" s="23"/>
      <x:c r="L214" s="279"/>
      <x:c r="S214" s="23"/>
      <x:c r="T214" s="23"/>
    </x:row>
    <x:row r="215" spans="1:24" x14ac:dyDescent="0.3">
      <x:c r="B215" s="23"/>
      <x:c r="L215" s="279"/>
      <x:c r="S215" s="23"/>
      <x:c r="T215" s="23"/>
    </x:row>
    <x:row r="216" spans="1:24" x14ac:dyDescent="0.3">
      <x:c r="B216" s="23"/>
      <x:c r="L216" s="279"/>
      <x:c r="S216" s="23"/>
      <x:c r="T216" s="23"/>
    </x:row>
    <x:row r="217" spans="1:24" x14ac:dyDescent="0.3">
      <x:c r="B217" s="23"/>
      <x:c r="L217" s="279"/>
      <x:c r="S217" s="23"/>
      <x:c r="T217" s="23"/>
    </x:row>
    <x:row r="218" spans="1:24" x14ac:dyDescent="0.3">
      <x:c r="B218" s="23"/>
      <x:c r="L218" s="279"/>
      <x:c r="S218" s="23"/>
      <x:c r="T218" s="23"/>
    </x:row>
    <x:row r="219" spans="1:24" x14ac:dyDescent="0.3">
      <x:c r="B219" s="23"/>
      <x:c r="L219" s="279"/>
      <x:c r="S219" s="23"/>
      <x:c r="T219" s="23"/>
    </x:row>
    <x:row r="220" spans="1:24" x14ac:dyDescent="0.3">
      <x:c r="B220" s="23"/>
      <x:c r="L220" s="279"/>
      <x:c r="S220" s="23"/>
      <x:c r="T220" s="23"/>
    </x:row>
    <x:row r="221" spans="1:24" x14ac:dyDescent="0.3">
      <x:c r="B221" s="23"/>
      <x:c r="L221" s="279"/>
      <x:c r="S221" s="23"/>
      <x:c r="T221" s="23"/>
    </x:row>
    <x:row r="222" spans="1:24" x14ac:dyDescent="0.3">
      <x:c r="B222" s="23"/>
      <x:c r="L222" s="279"/>
      <x:c r="S222" s="23"/>
      <x:c r="T222" s="23"/>
    </x:row>
    <x:row r="223" spans="1:24" x14ac:dyDescent="0.3">
      <x:c r="B223" s="23"/>
      <x:c r="L223" s="279"/>
      <x:c r="S223" s="23"/>
      <x:c r="T223" s="23"/>
    </x:row>
    <x:row r="224" spans="1:24" x14ac:dyDescent="0.3">
      <x:c r="B224" s="23"/>
      <x:c r="L224" s="279"/>
      <x:c r="S224" s="23"/>
      <x:c r="T224" s="23"/>
    </x:row>
    <x:row r="225" spans="1:24" x14ac:dyDescent="0.3">
      <x:c r="B225" s="23"/>
      <x:c r="L225" s="279"/>
      <x:c r="S225" s="23"/>
      <x:c r="T225" s="23"/>
    </x:row>
    <x:row r="226" spans="1:24" x14ac:dyDescent="0.3">
      <x:c r="B226" s="23"/>
      <x:c r="L226" s="279"/>
      <x:c r="S226" s="23"/>
      <x:c r="T226" s="23"/>
    </x:row>
    <x:row r="227" spans="1:24" x14ac:dyDescent="0.3">
      <x:c r="B227" s="23"/>
      <x:c r="L227" s="279"/>
      <x:c r="S227" s="23"/>
      <x:c r="T227" s="23"/>
    </x:row>
    <x:row r="228" spans="1:24" x14ac:dyDescent="0.3">
      <x:c r="B228" s="23"/>
      <x:c r="L228" s="279"/>
      <x:c r="S228" s="23"/>
      <x:c r="T228" s="23"/>
    </x:row>
    <x:row r="229" spans="1:24" x14ac:dyDescent="0.3">
      <x:c r="B229" s="23"/>
      <x:c r="L229" s="279"/>
      <x:c r="S229" s="23"/>
      <x:c r="T229" s="23"/>
    </x:row>
    <x:row r="230" spans="1:24" x14ac:dyDescent="0.3">
      <x:c r="B230" s="23"/>
      <x:c r="L230" s="279"/>
      <x:c r="S230" s="23"/>
      <x:c r="T230" s="23"/>
    </x:row>
    <x:row r="231" spans="1:24" x14ac:dyDescent="0.3">
      <x:c r="B231" s="23"/>
      <x:c r="L231" s="279"/>
      <x:c r="S231" s="23"/>
      <x:c r="T231" s="23"/>
    </x:row>
    <x:row r="232" spans="1:24" x14ac:dyDescent="0.3">
      <x:c r="B232" s="23"/>
      <x:c r="L232" s="279"/>
      <x:c r="S232" s="23"/>
      <x:c r="T232" s="23"/>
    </x:row>
    <x:row r="233" spans="1:24" x14ac:dyDescent="0.3">
      <x:c r="B233" s="23"/>
      <x:c r="L233" s="279"/>
      <x:c r="S233" s="23"/>
      <x:c r="T233" s="23"/>
    </x:row>
    <x:row r="234" spans="1:24" x14ac:dyDescent="0.3">
      <x:c r="B234" s="23"/>
      <x:c r="L234" s="279"/>
      <x:c r="S234" s="23"/>
      <x:c r="T234" s="23"/>
    </x:row>
    <x:row r="235" spans="1:24" x14ac:dyDescent="0.3">
      <x:c r="B235" s="23"/>
      <x:c r="L235" s="279"/>
      <x:c r="S235" s="23"/>
      <x:c r="T235" s="23"/>
    </x:row>
    <x:row r="236" spans="1:24" x14ac:dyDescent="0.3">
      <x:c r="B236" s="23"/>
      <x:c r="L236" s="279"/>
      <x:c r="S236" s="23"/>
      <x:c r="T236" s="23"/>
    </x:row>
    <x:row r="237" spans="1:24" x14ac:dyDescent="0.3">
      <x:c r="B237" s="23"/>
      <x:c r="L237" s="279"/>
      <x:c r="S237" s="23"/>
      <x:c r="T237" s="23"/>
    </x:row>
    <x:row r="238" spans="1:24" x14ac:dyDescent="0.3">
      <x:c r="B238" s="23"/>
      <x:c r="L238" s="279"/>
      <x:c r="S238" s="23"/>
      <x:c r="T238" s="23"/>
    </x:row>
    <x:row r="239" spans="1:24" x14ac:dyDescent="0.3">
      <x:c r="B239" s="23"/>
      <x:c r="L239" s="279"/>
      <x:c r="S239" s="23"/>
      <x:c r="T239" s="23"/>
    </x:row>
    <x:row r="240" spans="1:24" x14ac:dyDescent="0.3">
      <x:c r="B240" s="23"/>
      <x:c r="L240" s="279"/>
      <x:c r="S240" s="23"/>
      <x:c r="T240" s="23"/>
    </x:row>
    <x:row r="241" spans="1:24" x14ac:dyDescent="0.3">
      <x:c r="B241" s="23"/>
      <x:c r="L241" s="279"/>
      <x:c r="S241" s="23"/>
      <x:c r="T241" s="23"/>
    </x:row>
    <x:row r="242" spans="1:24" x14ac:dyDescent="0.3">
      <x:c r="B242" s="23"/>
      <x:c r="L242" s="279"/>
      <x:c r="S242" s="23"/>
      <x:c r="T242" s="23"/>
    </x:row>
    <x:row r="243" spans="1:24" x14ac:dyDescent="0.3">
      <x:c r="B243" s="23"/>
      <x:c r="L243" s="279"/>
      <x:c r="S243" s="23"/>
      <x:c r="T243" s="23"/>
    </x:row>
    <x:row r="244" spans="1:24" x14ac:dyDescent="0.3">
      <x:c r="B244" s="23"/>
      <x:c r="L244" s="279"/>
      <x:c r="S244" s="23"/>
      <x:c r="T244" s="23"/>
    </x:row>
    <x:row r="245" spans="1:24" x14ac:dyDescent="0.3">
      <x:c r="B245" s="23"/>
      <x:c r="L245" s="279"/>
      <x:c r="S245" s="23"/>
      <x:c r="T245" s="23"/>
    </x:row>
    <x:row r="246" spans="1:24" x14ac:dyDescent="0.3">
      <x:c r="B246" s="23"/>
      <x:c r="L246" s="279"/>
      <x:c r="S246" s="23"/>
      <x:c r="T246" s="23"/>
    </x:row>
    <x:row r="247" spans="1:24" x14ac:dyDescent="0.3">
      <x:c r="B247" s="23"/>
      <x:c r="L247" s="279"/>
      <x:c r="S247" s="23"/>
      <x:c r="T247" s="23"/>
    </x:row>
    <x:row r="248" spans="1:24" x14ac:dyDescent="0.3">
      <x:c r="B248" s="23"/>
      <x:c r="L248" s="279"/>
      <x:c r="S248" s="23"/>
      <x:c r="T248" s="23"/>
    </x:row>
    <x:row r="249" spans="1:24" x14ac:dyDescent="0.3">
      <x:c r="B249" s="23"/>
      <x:c r="L249" s="279"/>
      <x:c r="S249" s="23"/>
      <x:c r="T249" s="23"/>
    </x:row>
    <x:row r="250" spans="1:24" x14ac:dyDescent="0.3">
      <x:c r="B250" s="23"/>
      <x:c r="L250" s="279"/>
      <x:c r="S250" s="23"/>
      <x:c r="T250" s="23"/>
    </x:row>
    <x:row r="251" spans="1:24" x14ac:dyDescent="0.3">
      <x:c r="B251" s="23"/>
      <x:c r="L251" s="279"/>
      <x:c r="S251" s="23"/>
      <x:c r="T251" s="23"/>
    </x:row>
    <x:row r="252" spans="1:24" x14ac:dyDescent="0.3">
      <x:c r="B252" s="23"/>
      <x:c r="L252" s="279"/>
      <x:c r="S252" s="23"/>
      <x:c r="T252" s="23"/>
    </x:row>
    <x:row r="253" spans="1:24" x14ac:dyDescent="0.3">
      <x:c r="B253" s="23"/>
      <x:c r="L253" s="279"/>
      <x:c r="S253" s="23"/>
      <x:c r="T253" s="23"/>
    </x:row>
    <x:row r="254" spans="1:24" x14ac:dyDescent="0.3">
      <x:c r="B254" s="23"/>
      <x:c r="L254" s="279"/>
      <x:c r="S254" s="23"/>
      <x:c r="T254" s="23"/>
    </x:row>
    <x:row r="255" spans="1:24" x14ac:dyDescent="0.3">
      <x:c r="B255" s="23"/>
      <x:c r="L255" s="279"/>
      <x:c r="S255" s="23"/>
      <x:c r="T255" s="23"/>
    </x:row>
    <x:row r="256" spans="1:24" x14ac:dyDescent="0.3">
      <x:c r="B256" s="23"/>
      <x:c r="L256" s="279"/>
      <x:c r="S256" s="23"/>
      <x:c r="T256" s="23"/>
    </x:row>
    <x:row r="257" spans="1:24" x14ac:dyDescent="0.3">
      <x:c r="B257" s="23"/>
      <x:c r="L257" s="279"/>
      <x:c r="S257" s="23"/>
      <x:c r="T257" s="23"/>
    </x:row>
    <x:row r="258" spans="1:24" x14ac:dyDescent="0.3">
      <x:c r="B258" s="23"/>
      <x:c r="L258" s="279"/>
      <x:c r="S258" s="23"/>
      <x:c r="T258" s="23"/>
    </x:row>
    <x:row r="259" spans="1:24" x14ac:dyDescent="0.3">
      <x:c r="B259" s="23"/>
      <x:c r="L259" s="279"/>
      <x:c r="S259" s="23"/>
      <x:c r="T259" s="23"/>
    </x:row>
    <x:row r="260" spans="1:24" x14ac:dyDescent="0.3">
      <x:c r="B260" s="23"/>
      <x:c r="L260" s="279"/>
      <x:c r="S260" s="23"/>
      <x:c r="T260" s="23"/>
    </x:row>
    <x:row r="261" spans="1:24" x14ac:dyDescent="0.3">
      <x:c r="B261" s="23"/>
      <x:c r="L261" s="279"/>
      <x:c r="S261" s="23"/>
      <x:c r="T261" s="23"/>
    </x:row>
    <x:row r="262" spans="1:24" x14ac:dyDescent="0.3">
      <x:c r="B262" s="23"/>
      <x:c r="L262" s="279"/>
      <x:c r="S262" s="23"/>
      <x:c r="T262" s="23"/>
    </x:row>
    <x:row r="263" spans="1:24" x14ac:dyDescent="0.3">
      <x:c r="B263" s="23"/>
      <x:c r="L263" s="279"/>
      <x:c r="S263" s="23"/>
      <x:c r="T263" s="23"/>
    </x:row>
    <x:row r="264" spans="1:24" x14ac:dyDescent="0.3">
      <x:c r="B264" s="23"/>
      <x:c r="L264" s="279"/>
      <x:c r="S264" s="23"/>
      <x:c r="T264" s="23"/>
    </x:row>
    <x:row r="265" spans="1:24" x14ac:dyDescent="0.3">
      <x:c r="B265" s="23"/>
      <x:c r="L265" s="279"/>
      <x:c r="S265" s="23"/>
      <x:c r="T265" s="23"/>
    </x:row>
    <x:row r="266" spans="1:24" x14ac:dyDescent="0.3">
      <x:c r="B266" s="23"/>
      <x:c r="L266" s="279"/>
      <x:c r="S266" s="23"/>
      <x:c r="T266" s="23"/>
    </x:row>
    <x:row r="267" spans="1:24" x14ac:dyDescent="0.3">
      <x:c r="B267" s="23"/>
      <x:c r="L267" s="279"/>
      <x:c r="S267" s="23"/>
      <x:c r="T267" s="23"/>
    </x:row>
    <x:row r="268" spans="1:24" x14ac:dyDescent="0.3">
      <x:c r="B268" s="23"/>
      <x:c r="L268" s="279"/>
      <x:c r="S268" s="23"/>
      <x:c r="T268" s="23"/>
    </x:row>
    <x:row r="269" spans="1:24" x14ac:dyDescent="0.3">
      <x:c r="B269" s="23"/>
      <x:c r="L269" s="279"/>
      <x:c r="S269" s="23"/>
      <x:c r="T269" s="23"/>
    </x:row>
    <x:row r="270" spans="1:24" x14ac:dyDescent="0.3">
      <x:c r="B270" s="23"/>
      <x:c r="L270" s="279"/>
      <x:c r="S270" s="23"/>
      <x:c r="T270" s="23"/>
    </x:row>
    <x:row r="271" spans="1:24" x14ac:dyDescent="0.3">
      <x:c r="B271" s="23"/>
      <x:c r="L271" s="279"/>
      <x:c r="S271" s="23"/>
      <x:c r="T271" s="23"/>
    </x:row>
    <x:row r="272" spans="1:24" x14ac:dyDescent="0.3">
      <x:c r="B272" s="23"/>
      <x:c r="L272" s="279"/>
      <x:c r="S272" s="23"/>
      <x:c r="T272" s="23"/>
    </x:row>
    <x:row r="273" spans="1:24" x14ac:dyDescent="0.3">
      <x:c r="B273" s="23"/>
      <x:c r="L273" s="279"/>
      <x:c r="S273" s="23"/>
      <x:c r="T273" s="23"/>
    </x:row>
    <x:row r="274" spans="1:24" x14ac:dyDescent="0.3">
      <x:c r="B274" s="23"/>
      <x:c r="L274" s="279"/>
      <x:c r="S274" s="23"/>
      <x:c r="T274" s="23"/>
    </x:row>
    <x:row r="275" spans="1:24" x14ac:dyDescent="0.3">
      <x:c r="B275" s="23"/>
      <x:c r="L275" s="279"/>
      <x:c r="S275" s="23"/>
      <x:c r="T275" s="23"/>
    </x:row>
    <x:row r="276" spans="1:24" x14ac:dyDescent="0.3">
      <x:c r="B276" s="23"/>
      <x:c r="L276" s="279"/>
      <x:c r="S276" s="23"/>
      <x:c r="T276" s="23"/>
    </x:row>
    <x:row r="277" spans="1:24" x14ac:dyDescent="0.3">
      <x:c r="B277" s="23"/>
      <x:c r="L277" s="279"/>
      <x:c r="S277" s="23"/>
      <x:c r="T277" s="23"/>
    </x:row>
    <x:row r="278" spans="1:24" x14ac:dyDescent="0.3">
      <x:c r="B278" s="23"/>
      <x:c r="L278" s="279"/>
      <x:c r="S278" s="23"/>
      <x:c r="T278" s="23"/>
    </x:row>
    <x:row r="279" spans="1:24" x14ac:dyDescent="0.3">
      <x:c r="B279" s="23"/>
      <x:c r="L279" s="279"/>
      <x:c r="S279" s="23"/>
      <x:c r="T279" s="23"/>
    </x:row>
    <x:row r="280" spans="1:24" x14ac:dyDescent="0.3">
      <x:c r="B280" s="23"/>
      <x:c r="L280" s="279"/>
      <x:c r="S280" s="23"/>
      <x:c r="T280" s="23"/>
    </x:row>
    <x:row r="281" spans="1:24" x14ac:dyDescent="0.3">
      <x:c r="B281" s="23"/>
      <x:c r="L281" s="279"/>
      <x:c r="S281" s="23"/>
      <x:c r="T281" s="23"/>
    </x:row>
    <x:row r="282" spans="1:24" x14ac:dyDescent="0.3">
      <x:c r="B282" s="23"/>
      <x:c r="L282" s="279"/>
      <x:c r="S282" s="23"/>
      <x:c r="T282" s="23"/>
    </x:row>
    <x:row r="283" spans="1:24" x14ac:dyDescent="0.3">
      <x:c r="B283" s="23"/>
      <x:c r="L283" s="279"/>
      <x:c r="S283" s="23"/>
      <x:c r="T283" s="23"/>
    </x:row>
    <x:row r="284" spans="1:24" x14ac:dyDescent="0.3">
      <x:c r="B284" s="23"/>
      <x:c r="L284" s="279"/>
      <x:c r="S284" s="23"/>
      <x:c r="T284" s="23"/>
    </x:row>
    <x:row r="285" spans="1:24" x14ac:dyDescent="0.3">
      <x:c r="B285" s="23"/>
      <x:c r="L285" s="279"/>
      <x:c r="S285" s="23"/>
      <x:c r="T285" s="23"/>
    </x:row>
    <x:row r="286" spans="1:24" x14ac:dyDescent="0.3">
      <x:c r="B286" s="23"/>
      <x:c r="L286" s="279"/>
      <x:c r="S286" s="23"/>
      <x:c r="T286" s="23"/>
    </x:row>
    <x:row r="287" spans="1:24" x14ac:dyDescent="0.3">
      <x:c r="B287" s="23"/>
      <x:c r="L287" s="279"/>
      <x:c r="S287" s="23"/>
      <x:c r="T287" s="23"/>
    </x:row>
    <x:row r="288" spans="1:24" x14ac:dyDescent="0.3">
      <x:c r="B288" s="23"/>
      <x:c r="L288" s="279"/>
      <x:c r="S288" s="23"/>
      <x:c r="T288" s="23"/>
    </x:row>
    <x:row r="289" spans="1:24" x14ac:dyDescent="0.3">
      <x:c r="B289" s="23"/>
      <x:c r="L289" s="279"/>
      <x:c r="S289" s="23"/>
      <x:c r="T289" s="23"/>
    </x:row>
    <x:row r="290" spans="1:24" x14ac:dyDescent="0.3">
      <x:c r="B290" s="23"/>
      <x:c r="L290" s="279"/>
      <x:c r="S290" s="23"/>
      <x:c r="T290" s="23"/>
    </x:row>
    <x:row r="291" spans="1:24" x14ac:dyDescent="0.3">
      <x:c r="B291" s="23"/>
      <x:c r="L291" s="279"/>
      <x:c r="S291" s="23"/>
      <x:c r="T291" s="23"/>
    </x:row>
    <x:row r="292" spans="1:24" x14ac:dyDescent="0.3">
      <x:c r="B292" s="23"/>
      <x:c r="L292" s="279"/>
      <x:c r="S292" s="23"/>
      <x:c r="T292" s="23"/>
    </x:row>
    <x:row r="293" spans="1:24" x14ac:dyDescent="0.3">
      <x:c r="B293" s="23"/>
      <x:c r="L293" s="279"/>
      <x:c r="S293" s="23"/>
      <x:c r="T293" s="23"/>
    </x:row>
    <x:row r="294" spans="1:24" x14ac:dyDescent="0.3">
      <x:c r="B294" s="23"/>
      <x:c r="L294" s="279"/>
      <x:c r="S294" s="23"/>
      <x:c r="T294" s="23"/>
    </x:row>
    <x:row r="295" spans="1:24" x14ac:dyDescent="0.3">
      <x:c r="B295" s="23"/>
      <x:c r="L295" s="279"/>
      <x:c r="S295" s="23"/>
      <x:c r="T295" s="23"/>
    </x:row>
    <x:row r="296" spans="1:24" x14ac:dyDescent="0.3">
      <x:c r="B296" s="23"/>
      <x:c r="L296" s="279"/>
      <x:c r="S296" s="23"/>
      <x:c r="T296" s="23"/>
    </x:row>
    <x:row r="297" spans="1:24" x14ac:dyDescent="0.3">
      <x:c r="B297" s="23"/>
      <x:c r="L297" s="279"/>
      <x:c r="S297" s="23"/>
      <x:c r="T297" s="23"/>
    </x:row>
    <x:row r="298" spans="1:24" x14ac:dyDescent="0.3">
      <x:c r="B298" s="23"/>
      <x:c r="L298" s="279"/>
      <x:c r="S298" s="23"/>
      <x:c r="T298" s="23"/>
    </x:row>
    <x:row r="299" spans="1:24" x14ac:dyDescent="0.3">
      <x:c r="B299" s="23"/>
      <x:c r="L299" s="279"/>
      <x:c r="S299" s="23"/>
      <x:c r="T299" s="23"/>
    </x:row>
    <x:row r="300" spans="1:24" x14ac:dyDescent="0.3">
      <x:c r="B300" s="23"/>
      <x:c r="L300" s="279"/>
      <x:c r="S300" s="23"/>
      <x:c r="T300" s="23"/>
    </x:row>
    <x:row r="301" spans="1:24" x14ac:dyDescent="0.3">
      <x:c r="B301" s="23"/>
      <x:c r="L301" s="279"/>
      <x:c r="S301" s="23"/>
      <x:c r="T301" s="23"/>
    </x:row>
    <x:row r="302" spans="1:24" x14ac:dyDescent="0.3">
      <x:c r="B302" s="23"/>
      <x:c r="L302" s="279"/>
      <x:c r="S302" s="23"/>
      <x:c r="T302" s="23"/>
    </x:row>
    <x:row r="303" spans="1:24" x14ac:dyDescent="0.3">
      <x:c r="B303" s="23"/>
      <x:c r="L303" s="279"/>
      <x:c r="S303" s="23"/>
      <x:c r="T303" s="23"/>
    </x:row>
    <x:row r="304" spans="1:24" x14ac:dyDescent="0.3">
      <x:c r="B304" s="23"/>
      <x:c r="L304" s="279"/>
      <x:c r="S304" s="23"/>
      <x:c r="T304" s="23"/>
    </x:row>
    <x:row r="305" spans="1:24" x14ac:dyDescent="0.3">
      <x:c r="B305" s="23"/>
      <x:c r="L305" s="279"/>
      <x:c r="S305" s="23"/>
      <x:c r="T305" s="23"/>
    </x:row>
    <x:row r="306" spans="1:24" x14ac:dyDescent="0.3">
      <x:c r="B306" s="23"/>
      <x:c r="L306" s="279"/>
      <x:c r="S306" s="23"/>
      <x:c r="T306" s="23"/>
    </x:row>
    <x:row r="307" spans="1:24" x14ac:dyDescent="0.3">
      <x:c r="B307" s="23"/>
      <x:c r="L307" s="279"/>
      <x:c r="S307" s="23"/>
      <x:c r="T307" s="23"/>
    </x:row>
    <x:row r="308" spans="1:24" x14ac:dyDescent="0.3">
      <x:c r="B308" s="23"/>
      <x:c r="L308" s="279"/>
      <x:c r="S308" s="23"/>
      <x:c r="T308" s="23"/>
    </x:row>
    <x:row r="309" spans="1:24" x14ac:dyDescent="0.3">
      <x:c r="B309" s="23"/>
      <x:c r="L309" s="279"/>
      <x:c r="S309" s="23"/>
      <x:c r="T309" s="23"/>
    </x:row>
    <x:row r="310" spans="1:24" x14ac:dyDescent="0.3">
      <x:c r="B310" s="23"/>
      <x:c r="L310" s="279"/>
      <x:c r="S310" s="23"/>
      <x:c r="T310" s="23"/>
    </x:row>
    <x:row r="311" spans="1:24" x14ac:dyDescent="0.3">
      <x:c r="B311" s="23"/>
      <x:c r="L311" s="279"/>
      <x:c r="S311" s="23"/>
      <x:c r="T311" s="23"/>
    </x:row>
    <x:row r="312" spans="1:24" x14ac:dyDescent="0.3">
      <x:c r="B312" s="23"/>
      <x:c r="L312" s="279"/>
      <x:c r="S312" s="23"/>
      <x:c r="T312" s="23"/>
    </x:row>
    <x:row r="313" spans="1:24" x14ac:dyDescent="0.3">
      <x:c r="B313" s="23"/>
      <x:c r="L313" s="279"/>
      <x:c r="S313" s="23"/>
      <x:c r="T313" s="23"/>
    </x:row>
    <x:row r="314" spans="1:24" x14ac:dyDescent="0.3">
      <x:c r="B314" s="23"/>
      <x:c r="L314" s="279"/>
      <x:c r="S314" s="23"/>
      <x:c r="T314" s="23"/>
    </x:row>
    <x:row r="315" spans="1:24" x14ac:dyDescent="0.3">
      <x:c r="B315" s="23"/>
      <x:c r="L315" s="279"/>
      <x:c r="S315" s="23"/>
      <x:c r="T315" s="23"/>
    </x:row>
    <x:row r="316" spans="1:24" x14ac:dyDescent="0.3">
      <x:c r="B316" s="23"/>
      <x:c r="L316" s="279"/>
      <x:c r="S316" s="23"/>
      <x:c r="T316" s="23"/>
    </x:row>
    <x:row r="317" spans="1:24" x14ac:dyDescent="0.3">
      <x:c r="B317" s="23"/>
      <x:c r="L317" s="279"/>
      <x:c r="S317" s="23"/>
      <x:c r="T317" s="23"/>
    </x:row>
    <x:row r="318" spans="1:24" x14ac:dyDescent="0.3">
      <x:c r="B318" s="23"/>
      <x:c r="L318" s="279"/>
      <x:c r="S318" s="23"/>
      <x:c r="T318" s="23"/>
    </x:row>
    <x:row r="319" spans="1:24" x14ac:dyDescent="0.3">
      <x:c r="B319" s="23"/>
      <x:c r="L319" s="279"/>
      <x:c r="S319" s="23"/>
      <x:c r="T319" s="23"/>
    </x:row>
    <x:row r="320" spans="1:24" x14ac:dyDescent="0.3">
      <x:c r="B320" s="23"/>
      <x:c r="L320" s="279"/>
      <x:c r="S320" s="23"/>
      <x:c r="T320" s="23"/>
    </x:row>
    <x:row r="321" spans="1:24" x14ac:dyDescent="0.3">
      <x:c r="B321" s="23"/>
      <x:c r="L321" s="279"/>
      <x:c r="S321" s="23"/>
      <x:c r="T321" s="23"/>
    </x:row>
    <x:row r="322" spans="1:24" x14ac:dyDescent="0.3">
      <x:c r="B322" s="23"/>
      <x:c r="L322" s="279"/>
      <x:c r="S322" s="23"/>
      <x:c r="T322" s="23"/>
    </x:row>
    <x:row r="323" spans="1:24" x14ac:dyDescent="0.3">
      <x:c r="B323" s="23"/>
      <x:c r="L323" s="279"/>
      <x:c r="S323" s="23"/>
      <x:c r="T323" s="23"/>
    </x:row>
    <x:row r="324" spans="1:24" x14ac:dyDescent="0.3">
      <x:c r="B324" s="23"/>
      <x:c r="L324" s="279"/>
      <x:c r="S324" s="23"/>
      <x:c r="T324" s="23"/>
    </x:row>
    <x:row r="325" spans="1:24" x14ac:dyDescent="0.3">
      <x:c r="B325" s="23"/>
      <x:c r="L325" s="279"/>
      <x:c r="S325" s="23"/>
      <x:c r="T325" s="23"/>
    </x:row>
    <x:row r="326" spans="1:24" x14ac:dyDescent="0.3">
      <x:c r="B326" s="23"/>
      <x:c r="L326" s="279"/>
      <x:c r="S326" s="23"/>
      <x:c r="T326" s="23"/>
    </x:row>
    <x:row r="327" spans="1:24" x14ac:dyDescent="0.3">
      <x:c r="B327" s="23"/>
      <x:c r="L327" s="279"/>
      <x:c r="S327" s="23"/>
      <x:c r="T327" s="23"/>
    </x:row>
    <x:row r="328" spans="1:24" x14ac:dyDescent="0.3">
      <x:c r="B328" s="23"/>
      <x:c r="L328" s="279"/>
      <x:c r="S328" s="23"/>
      <x:c r="T328" s="23"/>
    </x:row>
    <x:row r="329" spans="1:24" x14ac:dyDescent="0.3">
      <x:c r="B329" s="23"/>
      <x:c r="L329" s="279"/>
      <x:c r="S329" s="23"/>
      <x:c r="T329" s="23"/>
    </x:row>
    <x:row r="330" spans="1:24" x14ac:dyDescent="0.3">
      <x:c r="B330" s="23"/>
      <x:c r="L330" s="279"/>
      <x:c r="S330" s="23"/>
      <x:c r="T330" s="23"/>
    </x:row>
    <x:row r="331" spans="1:24" x14ac:dyDescent="0.3">
      <x:c r="B331" s="23"/>
      <x:c r="L331" s="279"/>
      <x:c r="S331" s="23"/>
      <x:c r="T331" s="23"/>
    </x:row>
    <x:row r="332" spans="1:24" x14ac:dyDescent="0.3">
      <x:c r="B332" s="23"/>
      <x:c r="L332" s="279"/>
      <x:c r="S332" s="23"/>
      <x:c r="T332" s="23"/>
    </x:row>
    <x:row r="333" spans="1:24" x14ac:dyDescent="0.3">
      <x:c r="B333" s="23"/>
      <x:c r="L333" s="279"/>
      <x:c r="S333" s="23"/>
      <x:c r="T333" s="23"/>
    </x:row>
    <x:row r="334" spans="1:24" x14ac:dyDescent="0.3">
      <x:c r="B334" s="23"/>
      <x:c r="L334" s="279"/>
      <x:c r="S334" s="23"/>
      <x:c r="T334" s="23"/>
    </x:row>
    <x:row r="335" spans="1:24" x14ac:dyDescent="0.3">
      <x:c r="B335" s="23"/>
      <x:c r="L335" s="279"/>
      <x:c r="S335" s="23"/>
      <x:c r="T335" s="23"/>
    </x:row>
    <x:row r="336" spans="1:24" x14ac:dyDescent="0.3">
      <x:c r="B336" s="23"/>
      <x:c r="L336" s="279"/>
      <x:c r="S336" s="23"/>
      <x:c r="T336" s="23"/>
    </x:row>
    <x:row r="337" spans="1:24" x14ac:dyDescent="0.3">
      <x:c r="B337" s="23"/>
      <x:c r="L337" s="279"/>
      <x:c r="S337" s="23"/>
      <x:c r="T337" s="23"/>
    </x:row>
    <x:row r="338" spans="1:24" x14ac:dyDescent="0.3">
      <x:c r="B338" s="23"/>
      <x:c r="L338" s="279"/>
      <x:c r="S338" s="23"/>
      <x:c r="T338" s="23"/>
    </x:row>
    <x:row r="339" spans="1:24" x14ac:dyDescent="0.3">
      <x:c r="B339" s="23"/>
      <x:c r="L339" s="279"/>
      <x:c r="S339" s="23"/>
      <x:c r="T339" s="23"/>
    </x:row>
    <x:row r="340" spans="1:24" x14ac:dyDescent="0.3">
      <x:c r="B340" s="23"/>
      <x:c r="L340" s="279"/>
      <x:c r="S340" s="23"/>
      <x:c r="T340" s="23"/>
    </x:row>
    <x:row r="341" spans="1:24" x14ac:dyDescent="0.3">
      <x:c r="B341" s="23"/>
      <x:c r="L341" s="279"/>
      <x:c r="S341" s="23"/>
      <x:c r="T341" s="23"/>
    </x:row>
    <x:row r="342" spans="1:24" x14ac:dyDescent="0.3">
      <x:c r="B342" s="23"/>
      <x:c r="L342" s="279"/>
      <x:c r="S342" s="23"/>
      <x:c r="T342" s="23"/>
    </x:row>
    <x:row r="343" spans="1:24" x14ac:dyDescent="0.3">
      <x:c r="B343" s="23"/>
      <x:c r="L343" s="279"/>
      <x:c r="S343" s="23"/>
      <x:c r="T343" s="23"/>
    </x:row>
    <x:row r="344" spans="1:24" x14ac:dyDescent="0.3">
      <x:c r="B344" s="23"/>
      <x:c r="L344" s="279"/>
      <x:c r="S344" s="23"/>
      <x:c r="T344" s="23"/>
    </x:row>
    <x:row r="345" spans="1:24" x14ac:dyDescent="0.3">
      <x:c r="B345" s="23"/>
      <x:c r="L345" s="279"/>
      <x:c r="S345" s="23"/>
      <x:c r="T345" s="23"/>
    </x:row>
    <x:row r="346" spans="1:24" x14ac:dyDescent="0.3">
      <x:c r="B346" s="23"/>
      <x:c r="L346" s="279"/>
      <x:c r="S346" s="23"/>
      <x:c r="T346" s="23"/>
    </x:row>
    <x:row r="347" spans="1:24" x14ac:dyDescent="0.3">
      <x:c r="B347" s="23"/>
      <x:c r="L347" s="279"/>
      <x:c r="S347" s="23"/>
      <x:c r="T347" s="23"/>
    </x:row>
    <x:row r="348" spans="1:24" x14ac:dyDescent="0.3">
      <x:c r="B348" s="23"/>
      <x:c r="L348" s="279"/>
      <x:c r="S348" s="23"/>
      <x:c r="T348" s="23"/>
    </x:row>
    <x:row r="349" spans="1:24" x14ac:dyDescent="0.3">
      <x:c r="B349" s="23"/>
      <x:c r="L349" s="279"/>
      <x:c r="S349" s="23"/>
      <x:c r="T349" s="23"/>
    </x:row>
    <x:row r="350" spans="1:24" x14ac:dyDescent="0.3">
      <x:c r="B350" s="23"/>
      <x:c r="L350" s="279"/>
      <x:c r="S350" s="23"/>
      <x:c r="T350" s="23"/>
    </x:row>
    <x:row r="351" spans="1:24" x14ac:dyDescent="0.3">
      <x:c r="B351" s="23"/>
      <x:c r="L351" s="279"/>
      <x:c r="S351" s="23"/>
      <x:c r="T351" s="23"/>
    </x:row>
    <x:row r="352" spans="1:24" x14ac:dyDescent="0.3">
      <x:c r="B352" s="23"/>
      <x:c r="L352" s="279"/>
      <x:c r="S352" s="23"/>
      <x:c r="T352" s="23"/>
    </x:row>
    <x:row r="353" spans="1:24" x14ac:dyDescent="0.3">
      <x:c r="B353" s="23"/>
      <x:c r="L353" s="279"/>
      <x:c r="S353" s="23"/>
      <x:c r="T353" s="23"/>
    </x:row>
    <x:row r="354" spans="1:24" x14ac:dyDescent="0.3">
      <x:c r="B354" s="23"/>
      <x:c r="L354" s="279"/>
      <x:c r="S354" s="23"/>
      <x:c r="T354" s="23"/>
    </x:row>
    <x:row r="355" spans="1:24" x14ac:dyDescent="0.3">
      <x:c r="B355" s="23"/>
      <x:c r="L355" s="279"/>
      <x:c r="S355" s="23"/>
      <x:c r="T355" s="23"/>
    </x:row>
    <x:row r="356" spans="1:24" x14ac:dyDescent="0.3">
      <x:c r="B356" s="23"/>
      <x:c r="L356" s="279"/>
      <x:c r="S356" s="23"/>
      <x:c r="T356" s="23"/>
    </x:row>
    <x:row r="357" spans="1:24" x14ac:dyDescent="0.3">
      <x:c r="B357" s="23"/>
      <x:c r="L357" s="279"/>
      <x:c r="S357" s="23"/>
      <x:c r="T357" s="23"/>
    </x:row>
    <x:row r="358" spans="1:24" x14ac:dyDescent="0.3">
      <x:c r="B358" s="23"/>
      <x:c r="L358" s="279"/>
      <x:c r="S358" s="23"/>
      <x:c r="T358" s="23"/>
    </x:row>
    <x:row r="359" spans="1:24" x14ac:dyDescent="0.3">
      <x:c r="B359" s="23"/>
      <x:c r="L359" s="279"/>
      <x:c r="S359" s="23"/>
      <x:c r="T359" s="23"/>
    </x:row>
    <x:row r="360" spans="1:24" x14ac:dyDescent="0.3">
      <x:c r="B360" s="23"/>
      <x:c r="L360" s="279"/>
      <x:c r="S360" s="23"/>
      <x:c r="T360" s="23"/>
    </x:row>
    <x:row r="361" spans="1:24" x14ac:dyDescent="0.3">
      <x:c r="B361" s="23"/>
      <x:c r="L361" s="279"/>
      <x:c r="S361" s="23"/>
      <x:c r="T361" s="23"/>
    </x:row>
    <x:row r="362" spans="1:24" x14ac:dyDescent="0.3">
      <x:c r="B362" s="23"/>
      <x:c r="L362" s="279"/>
      <x:c r="S362" s="23"/>
      <x:c r="T362" s="23"/>
    </x:row>
    <x:row r="363" spans="1:24" x14ac:dyDescent="0.3">
      <x:c r="B363" s="23"/>
      <x:c r="L363" s="279"/>
      <x:c r="S363" s="23"/>
      <x:c r="T363" s="23"/>
    </x:row>
    <x:row r="364" spans="1:24" x14ac:dyDescent="0.3">
      <x:c r="B364" s="23"/>
      <x:c r="L364" s="279"/>
      <x:c r="S364" s="23"/>
      <x:c r="T364" s="23"/>
    </x:row>
    <x:row r="365" spans="1:24" x14ac:dyDescent="0.3">
      <x:c r="B365" s="23"/>
      <x:c r="L365" s="279"/>
      <x:c r="S365" s="23"/>
      <x:c r="T365" s="23"/>
    </x:row>
    <x:row r="366" spans="1:24" x14ac:dyDescent="0.3">
      <x:c r="B366" s="23"/>
      <x:c r="L366" s="279"/>
      <x:c r="S366" s="23"/>
      <x:c r="T366" s="23"/>
    </x:row>
    <x:row r="367" spans="1:24" x14ac:dyDescent="0.3">
      <x:c r="B367" s="23"/>
      <x:c r="L367" s="279"/>
      <x:c r="S367" s="23"/>
      <x:c r="T367" s="23"/>
    </x:row>
    <x:row r="368" spans="1:24" x14ac:dyDescent="0.3">
      <x:c r="B368" s="23"/>
      <x:c r="L368" s="279"/>
      <x:c r="S368" s="23"/>
      <x:c r="T368" s="23"/>
    </x:row>
    <x:row r="369" spans="1:24" x14ac:dyDescent="0.3">
      <x:c r="B369" s="23"/>
      <x:c r="L369" s="279"/>
      <x:c r="S369" s="23"/>
      <x:c r="T369" s="23"/>
    </x:row>
    <x:row r="370" spans="1:24" x14ac:dyDescent="0.3">
      <x:c r="B370" s="23"/>
      <x:c r="L370" s="279"/>
      <x:c r="S370" s="23"/>
      <x:c r="T370" s="23"/>
    </x:row>
    <x:row r="371" spans="1:24" x14ac:dyDescent="0.3">
      <x:c r="B371" s="23"/>
      <x:c r="L371" s="279"/>
      <x:c r="S371" s="23"/>
      <x:c r="T371" s="23"/>
    </x:row>
    <x:row r="372" spans="1:24" x14ac:dyDescent="0.3">
      <x:c r="B372" s="23"/>
      <x:c r="L372" s="279"/>
      <x:c r="S372" s="23"/>
      <x:c r="T372" s="23"/>
    </x:row>
    <x:row r="373" spans="1:24" x14ac:dyDescent="0.3">
      <x:c r="B373" s="23"/>
      <x:c r="L373" s="279"/>
      <x:c r="S373" s="23"/>
      <x:c r="T373" s="23"/>
    </x:row>
    <x:row r="374" spans="1:24" x14ac:dyDescent="0.3">
      <x:c r="B374" s="23"/>
      <x:c r="L374" s="279"/>
      <x:c r="S374" s="23"/>
      <x:c r="T374" s="23"/>
    </x:row>
    <x:row r="375" spans="1:24" x14ac:dyDescent="0.3">
      <x:c r="B375" s="23"/>
      <x:c r="L375" s="279"/>
      <x:c r="S375" s="23"/>
      <x:c r="T375" s="23"/>
    </x:row>
    <x:row r="376" spans="1:24" x14ac:dyDescent="0.3">
      <x:c r="B376" s="23"/>
      <x:c r="L376" s="279"/>
      <x:c r="S376" s="23"/>
      <x:c r="T376" s="23"/>
    </x:row>
    <x:row r="377" spans="1:24" x14ac:dyDescent="0.3">
      <x:c r="B377" s="23"/>
      <x:c r="L377" s="279"/>
      <x:c r="S377" s="23"/>
      <x:c r="T377" s="23"/>
    </x:row>
    <x:row r="378" spans="1:24" x14ac:dyDescent="0.3">
      <x:c r="B378" s="23"/>
      <x:c r="L378" s="279"/>
      <x:c r="S378" s="23"/>
      <x:c r="T378" s="23"/>
    </x:row>
    <x:row r="379" spans="1:24" x14ac:dyDescent="0.3">
      <x:c r="B379" s="23"/>
      <x:c r="L379" s="279"/>
      <x:c r="S379" s="23"/>
      <x:c r="T379" s="23"/>
    </x:row>
    <x:row r="380" spans="1:24" x14ac:dyDescent="0.3">
      <x:c r="B380" s="23"/>
      <x:c r="L380" s="279"/>
      <x:c r="S380" s="23"/>
      <x:c r="T380" s="23"/>
    </x:row>
    <x:row r="381" spans="1:24" x14ac:dyDescent="0.3">
      <x:c r="B381" s="23"/>
      <x:c r="L381" s="279"/>
      <x:c r="S381" s="23"/>
      <x:c r="T381" s="23"/>
    </x:row>
    <x:row r="382" spans="1:24" x14ac:dyDescent="0.3">
      <x:c r="B382" s="23"/>
      <x:c r="L382" s="279"/>
      <x:c r="S382" s="23"/>
      <x:c r="T382" s="23"/>
    </x:row>
    <x:row r="383" spans="1:24" x14ac:dyDescent="0.3">
      <x:c r="B383" s="23"/>
      <x:c r="L383" s="279"/>
      <x:c r="S383" s="23"/>
      <x:c r="T383" s="23"/>
    </x:row>
    <x:row r="384" spans="1:24" x14ac:dyDescent="0.3">
      <x:c r="B384" s="23"/>
      <x:c r="L384" s="279"/>
      <x:c r="S384" s="23"/>
      <x:c r="T384" s="23"/>
    </x:row>
    <x:row r="385" spans="1:24" x14ac:dyDescent="0.3">
      <x:c r="B385" s="23"/>
      <x:c r="L385" s="279"/>
      <x:c r="S385" s="23"/>
      <x:c r="T385" s="23"/>
    </x:row>
    <x:row r="386" spans="1:24" x14ac:dyDescent="0.3">
      <x:c r="B386" s="23"/>
      <x:c r="L386" s="279"/>
      <x:c r="S386" s="23"/>
      <x:c r="T386" s="23"/>
    </x:row>
    <x:row r="387" spans="1:24" x14ac:dyDescent="0.3">
      <x:c r="B387" s="23"/>
      <x:c r="L387" s="279"/>
      <x:c r="S387" s="23"/>
      <x:c r="T387" s="23"/>
    </x:row>
    <x:row r="388" spans="1:24" x14ac:dyDescent="0.3">
      <x:c r="B388" s="23"/>
      <x:c r="L388" s="279"/>
      <x:c r="S388" s="23"/>
      <x:c r="T388" s="23"/>
    </x:row>
    <x:row r="389" spans="1:24" x14ac:dyDescent="0.3">
      <x:c r="B389" s="23"/>
      <x:c r="L389" s="279"/>
      <x:c r="S389" s="23"/>
      <x:c r="T389" s="23"/>
    </x:row>
    <x:row r="390" spans="1:24" x14ac:dyDescent="0.3">
      <x:c r="B390" s="23"/>
      <x:c r="L390" s="279"/>
      <x:c r="S390" s="23"/>
      <x:c r="T390" s="23"/>
    </x:row>
    <x:row r="391" spans="1:24" x14ac:dyDescent="0.3">
      <x:c r="B391" s="23"/>
      <x:c r="L391" s="279"/>
      <x:c r="S391" s="23"/>
      <x:c r="T391" s="23"/>
    </x:row>
    <x:row r="392" spans="1:24" x14ac:dyDescent="0.3">
      <x:c r="B392" s="23"/>
      <x:c r="L392" s="279"/>
      <x:c r="S392" s="23"/>
      <x:c r="T392" s="23"/>
    </x:row>
    <x:row r="393" spans="1:24" x14ac:dyDescent="0.3">
      <x:c r="B393" s="23"/>
      <x:c r="L393" s="279"/>
      <x:c r="S393" s="23"/>
      <x:c r="T393" s="23"/>
    </x:row>
    <x:row r="394" spans="1:24" x14ac:dyDescent="0.3">
      <x:c r="B394" s="23"/>
      <x:c r="L394" s="279"/>
      <x:c r="S394" s="23"/>
      <x:c r="T394" s="23"/>
    </x:row>
    <x:row r="395" spans="1:24" x14ac:dyDescent="0.3">
      <x:c r="B395" s="23"/>
      <x:c r="L395" s="279"/>
      <x:c r="S395" s="23"/>
      <x:c r="T395" s="23"/>
    </x:row>
    <x:row r="396" spans="1:24" x14ac:dyDescent="0.3">
      <x:c r="B396" s="23"/>
      <x:c r="L396" s="279"/>
      <x:c r="S396" s="23"/>
      <x:c r="T396" s="23"/>
    </x:row>
    <x:row r="397" spans="1:24" x14ac:dyDescent="0.3">
      <x:c r="B397" s="23"/>
      <x:c r="L397" s="279"/>
      <x:c r="S397" s="23"/>
      <x:c r="T397" s="23"/>
    </x:row>
    <x:row r="398" spans="1:24" x14ac:dyDescent="0.3">
      <x:c r="B398" s="23"/>
      <x:c r="L398" s="279"/>
      <x:c r="S398" s="23"/>
      <x:c r="T398" s="23"/>
    </x:row>
    <x:row r="399" spans="1:24" x14ac:dyDescent="0.3">
      <x:c r="B399" s="23"/>
      <x:c r="L399" s="279"/>
      <x:c r="S399" s="23"/>
      <x:c r="T399" s="23"/>
    </x:row>
    <x:row r="400" spans="1:24" x14ac:dyDescent="0.3">
      <x:c r="B400" s="23"/>
      <x:c r="L400" s="279"/>
      <x:c r="S400" s="23"/>
      <x:c r="T400" s="23"/>
    </x:row>
    <x:row r="401" spans="1:24" x14ac:dyDescent="0.3">
      <x:c r="B401" s="23"/>
      <x:c r="L401" s="279"/>
      <x:c r="S401" s="23"/>
      <x:c r="T401" s="23"/>
    </x:row>
    <x:row r="402" spans="1:24" x14ac:dyDescent="0.3">
      <x:c r="B402" s="23"/>
      <x:c r="L402" s="279"/>
      <x:c r="S402" s="23"/>
      <x:c r="T402" s="23"/>
    </x:row>
    <x:row r="403" spans="1:24" x14ac:dyDescent="0.3">
      <x:c r="B403" s="23"/>
      <x:c r="L403" s="279"/>
      <x:c r="S403" s="23"/>
      <x:c r="T403" s="23"/>
    </x:row>
    <x:row r="404" spans="1:24" x14ac:dyDescent="0.3">
      <x:c r="B404" s="23"/>
      <x:c r="L404" s="279"/>
      <x:c r="S404" s="23"/>
      <x:c r="T404" s="23"/>
    </x:row>
    <x:row r="405" spans="1:24" x14ac:dyDescent="0.3">
      <x:c r="B405" s="23"/>
      <x:c r="L405" s="279"/>
      <x:c r="S405" s="23"/>
      <x:c r="T405" s="23"/>
    </x:row>
    <x:row r="406" spans="1:24" x14ac:dyDescent="0.3">
      <x:c r="B406" s="23"/>
      <x:c r="L406" s="279"/>
      <x:c r="S406" s="23"/>
      <x:c r="T406" s="23"/>
    </x:row>
    <x:row r="407" spans="1:24" x14ac:dyDescent="0.3">
      <x:c r="B407" s="23"/>
      <x:c r="L407" s="279"/>
      <x:c r="S407" s="23"/>
      <x:c r="T407" s="23"/>
    </x:row>
    <x:row r="408" spans="1:24" x14ac:dyDescent="0.3">
      <x:c r="B408" s="23"/>
      <x:c r="L408" s="279"/>
      <x:c r="S408" s="23"/>
      <x:c r="T408" s="23"/>
    </x:row>
    <x:row r="409" spans="1:24" x14ac:dyDescent="0.3">
      <x:c r="B409" s="23"/>
      <x:c r="L409" s="279"/>
      <x:c r="S409" s="23"/>
      <x:c r="T409" s="23"/>
    </x:row>
    <x:row r="410" spans="1:24" x14ac:dyDescent="0.3">
      <x:c r="B410" s="23"/>
      <x:c r="L410" s="279"/>
      <x:c r="S410" s="23"/>
      <x:c r="T410" s="23"/>
    </x:row>
    <x:row r="411" spans="1:24" x14ac:dyDescent="0.3">
      <x:c r="B411" s="23"/>
      <x:c r="L411" s="279"/>
      <x:c r="S411" s="23"/>
      <x:c r="T411" s="23"/>
    </x:row>
    <x:row r="412" spans="1:24" x14ac:dyDescent="0.3">
      <x:c r="B412" s="23"/>
      <x:c r="L412" s="279"/>
      <x:c r="S412" s="23"/>
      <x:c r="T412" s="23"/>
    </x:row>
    <x:row r="413" spans="1:24" x14ac:dyDescent="0.3">
      <x:c r="B413" s="23"/>
      <x:c r="L413" s="279"/>
      <x:c r="S413" s="23"/>
      <x:c r="T413" s="23"/>
    </x:row>
    <x:row r="414" spans="1:24" x14ac:dyDescent="0.3">
      <x:c r="B414" s="23"/>
      <x:c r="L414" s="279"/>
      <x:c r="S414" s="23"/>
      <x:c r="T414" s="23"/>
    </x:row>
    <x:row r="415" spans="1:24" x14ac:dyDescent="0.3">
      <x:c r="B415" s="23"/>
      <x:c r="L415" s="279"/>
      <x:c r="S415" s="23"/>
      <x:c r="T415" s="23"/>
    </x:row>
    <x:row r="416" spans="1:24" x14ac:dyDescent="0.3">
      <x:c r="B416" s="23"/>
      <x:c r="L416" s="279"/>
      <x:c r="S416" s="23"/>
      <x:c r="T416" s="23"/>
    </x:row>
    <x:row r="417" spans="1:24" x14ac:dyDescent="0.3">
      <x:c r="B417" s="23"/>
      <x:c r="L417" s="279"/>
      <x:c r="S417" s="23"/>
      <x:c r="T417" s="23"/>
    </x:row>
    <x:row r="418" spans="1:24" x14ac:dyDescent="0.3">
      <x:c r="B418" s="23"/>
      <x:c r="L418" s="279"/>
      <x:c r="S418" s="23"/>
      <x:c r="T418" s="23"/>
    </x:row>
    <x:row r="419" spans="1:24" x14ac:dyDescent="0.3">
      <x:c r="B419" s="23"/>
      <x:c r="L419" s="279"/>
      <x:c r="S419" s="23"/>
      <x:c r="T419" s="23"/>
    </x:row>
    <x:row r="420" spans="1:24" x14ac:dyDescent="0.3">
      <x:c r="B420" s="23"/>
      <x:c r="L420" s="279"/>
      <x:c r="S420" s="23"/>
      <x:c r="T420" s="23"/>
    </x:row>
    <x:row r="421" spans="1:24" x14ac:dyDescent="0.3">
      <x:c r="B421" s="23"/>
      <x:c r="L421" s="279"/>
      <x:c r="S421" s="23"/>
      <x:c r="T421" s="23"/>
    </x:row>
    <x:row r="422" spans="1:24" x14ac:dyDescent="0.3">
      <x:c r="B422" s="23"/>
      <x:c r="L422" s="279"/>
      <x:c r="S422" s="23"/>
      <x:c r="T422" s="23"/>
    </x:row>
    <x:row r="423" spans="1:24" x14ac:dyDescent="0.3">
      <x:c r="B423" s="23"/>
      <x:c r="L423" s="279"/>
      <x:c r="S423" s="23"/>
      <x:c r="T423" s="23"/>
    </x:row>
    <x:row r="424" spans="1:24" x14ac:dyDescent="0.3">
      <x:c r="B424" s="23"/>
      <x:c r="L424" s="279"/>
      <x:c r="S424" s="23"/>
      <x:c r="T424" s="23"/>
    </x:row>
    <x:row r="425" spans="1:24" x14ac:dyDescent="0.3">
      <x:c r="B425" s="23"/>
      <x:c r="L425" s="279"/>
      <x:c r="S425" s="23"/>
      <x:c r="T425" s="23"/>
    </x:row>
    <x:row r="426" spans="1:24" x14ac:dyDescent="0.3">
      <x:c r="B426" s="23"/>
      <x:c r="L426" s="279"/>
      <x:c r="S426" s="23"/>
      <x:c r="T426" s="23"/>
    </x:row>
    <x:row r="427" spans="1:24" x14ac:dyDescent="0.3">
      <x:c r="B427" s="23"/>
      <x:c r="L427" s="279"/>
      <x:c r="S427" s="23"/>
      <x:c r="T427" s="23"/>
    </x:row>
    <x:row r="428" spans="1:24" x14ac:dyDescent="0.3">
      <x:c r="B428" s="23"/>
      <x:c r="L428" s="279"/>
      <x:c r="S428" s="23"/>
      <x:c r="T428" s="23"/>
    </x:row>
    <x:row r="429" spans="1:24" x14ac:dyDescent="0.3">
      <x:c r="B429" s="23"/>
      <x:c r="L429" s="279"/>
      <x:c r="S429" s="23"/>
      <x:c r="T429" s="23"/>
    </x:row>
    <x:row r="430" spans="1:24" x14ac:dyDescent="0.3">
      <x:c r="B430" s="23"/>
      <x:c r="L430" s="279"/>
      <x:c r="S430" s="23"/>
      <x:c r="T430" s="23"/>
    </x:row>
    <x:row r="431" spans="1:24" x14ac:dyDescent="0.3">
      <x:c r="B431" s="23"/>
      <x:c r="L431" s="279"/>
      <x:c r="S431" s="23"/>
      <x:c r="T431" s="23"/>
    </x:row>
    <x:row r="432" spans="1:24" x14ac:dyDescent="0.3">
      <x:c r="B432" s="23"/>
      <x:c r="L432" s="279"/>
      <x:c r="S432" s="23"/>
      <x:c r="T432" s="23"/>
    </x:row>
    <x:row r="433" spans="1:24" x14ac:dyDescent="0.3">
      <x:c r="B433" s="23"/>
      <x:c r="L433" s="279"/>
      <x:c r="S433" s="23"/>
      <x:c r="T433" s="23"/>
    </x:row>
    <x:row r="434" spans="1:24" x14ac:dyDescent="0.3">
      <x:c r="B434" s="23"/>
      <x:c r="L434" s="279"/>
      <x:c r="S434" s="23"/>
      <x:c r="T434" s="23"/>
    </x:row>
    <x:row r="435" spans="1:24" x14ac:dyDescent="0.3">
      <x:c r="B435" s="23"/>
      <x:c r="L435" s="279"/>
      <x:c r="S435" s="23"/>
      <x:c r="T435" s="23"/>
    </x:row>
    <x:row r="436" spans="1:24" x14ac:dyDescent="0.3">
      <x:c r="B436" s="23"/>
      <x:c r="L436" s="279"/>
      <x:c r="S436" s="23"/>
      <x:c r="T436" s="23"/>
    </x:row>
    <x:row r="437" spans="1:24" x14ac:dyDescent="0.3">
      <x:c r="B437" s="23"/>
      <x:c r="L437" s="279"/>
      <x:c r="S437" s="23"/>
      <x:c r="T437" s="23"/>
    </x:row>
    <x:row r="438" spans="1:24" x14ac:dyDescent="0.3">
      <x:c r="B438" s="23"/>
      <x:c r="L438" s="279"/>
      <x:c r="S438" s="23"/>
      <x:c r="T438" s="23"/>
    </x:row>
    <x:row r="439" spans="1:24" x14ac:dyDescent="0.3">
      <x:c r="B439" s="23"/>
      <x:c r="L439" s="279"/>
      <x:c r="S439" s="23"/>
      <x:c r="T439" s="23"/>
    </x:row>
    <x:row r="440" spans="1:24" x14ac:dyDescent="0.3">
      <x:c r="B440" s="23"/>
      <x:c r="L440" s="279"/>
      <x:c r="S440" s="23"/>
      <x:c r="T440" s="23"/>
    </x:row>
    <x:row r="441" spans="1:24" x14ac:dyDescent="0.3">
      <x:c r="B441" s="23"/>
      <x:c r="L441" s="279"/>
      <x:c r="S441" s="23"/>
      <x:c r="T441" s="23"/>
    </x:row>
    <x:row r="442" spans="1:24" x14ac:dyDescent="0.3">
      <x:c r="B442" s="23"/>
      <x:c r="L442" s="279"/>
      <x:c r="S442" s="23"/>
      <x:c r="T442" s="23"/>
    </x:row>
    <x:row r="443" spans="1:24" x14ac:dyDescent="0.3">
      <x:c r="B443" s="23"/>
      <x:c r="L443" s="279"/>
      <x:c r="S443" s="23"/>
      <x:c r="T443" s="23"/>
    </x:row>
    <x:row r="444" spans="1:24" x14ac:dyDescent="0.3">
      <x:c r="B444" s="23"/>
      <x:c r="L444" s="279"/>
      <x:c r="S444" s="23"/>
      <x:c r="T444" s="23"/>
    </x:row>
    <x:row r="445" spans="1:24" x14ac:dyDescent="0.3">
      <x:c r="B445" s="23"/>
      <x:c r="L445" s="279"/>
      <x:c r="S445" s="23"/>
      <x:c r="T445" s="23"/>
    </x:row>
    <x:row r="446" spans="1:24" x14ac:dyDescent="0.3">
      <x:c r="B446" s="23"/>
      <x:c r="L446" s="279"/>
      <x:c r="S446" s="23"/>
      <x:c r="T446" s="23"/>
    </x:row>
    <x:row r="447" spans="1:24" x14ac:dyDescent="0.3">
      <x:c r="B447" s="23"/>
      <x:c r="L447" s="279"/>
      <x:c r="S447" s="23"/>
      <x:c r="T447" s="23"/>
    </x:row>
    <x:row r="448" spans="1:24" x14ac:dyDescent="0.3">
      <x:c r="B448" s="23"/>
      <x:c r="L448" s="279"/>
      <x:c r="S448" s="23"/>
      <x:c r="T448" s="23"/>
    </x:row>
    <x:row r="449" spans="1:24" x14ac:dyDescent="0.3">
      <x:c r="B449" s="23"/>
      <x:c r="L449" s="279"/>
      <x:c r="S449" s="23"/>
      <x:c r="T449" s="23"/>
    </x:row>
    <x:row r="450" spans="1:24" x14ac:dyDescent="0.3">
      <x:c r="B450" s="23"/>
      <x:c r="L450" s="279"/>
      <x:c r="S450" s="23"/>
      <x:c r="T450" s="23"/>
    </x:row>
    <x:row r="451" spans="1:24" x14ac:dyDescent="0.3">
      <x:c r="B451" s="23"/>
      <x:c r="L451" s="279"/>
      <x:c r="S451" s="23"/>
      <x:c r="T451" s="23"/>
    </x:row>
    <x:row r="452" spans="1:24" x14ac:dyDescent="0.3">
      <x:c r="B452" s="23"/>
      <x:c r="L452" s="279"/>
      <x:c r="S452" s="23"/>
      <x:c r="T452" s="23"/>
    </x:row>
    <x:row r="453" spans="1:24" x14ac:dyDescent="0.3">
      <x:c r="B453" s="23"/>
      <x:c r="L453" s="279"/>
      <x:c r="S453" s="23"/>
      <x:c r="T453" s="23"/>
    </x:row>
    <x:row r="454" spans="1:24" x14ac:dyDescent="0.3">
      <x:c r="B454" s="23"/>
      <x:c r="L454" s="279"/>
      <x:c r="S454" s="23"/>
      <x:c r="T454" s="23"/>
    </x:row>
    <x:row r="455" spans="1:24" x14ac:dyDescent="0.3">
      <x:c r="B455" s="23"/>
      <x:c r="L455" s="279"/>
      <x:c r="S455" s="23"/>
      <x:c r="T455" s="23"/>
    </x:row>
    <x:row r="456" spans="1:24" x14ac:dyDescent="0.3">
      <x:c r="B456" s="23"/>
      <x:c r="L456" s="279"/>
      <x:c r="S456" s="23"/>
      <x:c r="T456" s="23"/>
    </x:row>
    <x:row r="457" spans="1:24" x14ac:dyDescent="0.3">
      <x:c r="B457" s="23"/>
      <x:c r="L457" s="279"/>
      <x:c r="S457" s="23"/>
      <x:c r="T457" s="23"/>
    </x:row>
    <x:row r="458" spans="1:24" x14ac:dyDescent="0.3">
      <x:c r="B458" s="23"/>
      <x:c r="L458" s="279"/>
      <x:c r="S458" s="23"/>
      <x:c r="T458" s="23"/>
    </x:row>
    <x:row r="459" spans="1:24" x14ac:dyDescent="0.3">
      <x:c r="B459" s="23"/>
      <x:c r="L459" s="279"/>
      <x:c r="S459" s="23"/>
      <x:c r="T459" s="23"/>
    </x:row>
    <x:row r="460" spans="1:24" x14ac:dyDescent="0.3">
      <x:c r="B460" s="23"/>
      <x:c r="L460" s="279"/>
      <x:c r="S460" s="23"/>
      <x:c r="T460" s="23"/>
    </x:row>
    <x:row r="461" spans="1:24" x14ac:dyDescent="0.3">
      <x:c r="B461" s="23"/>
      <x:c r="L461" s="279"/>
      <x:c r="S461" s="23"/>
      <x:c r="T461" s="23"/>
    </x:row>
    <x:row r="462" spans="1:24" x14ac:dyDescent="0.3">
      <x:c r="B462" s="23"/>
      <x:c r="L462" s="279"/>
      <x:c r="S462" s="23"/>
      <x:c r="T462" s="23"/>
    </x:row>
    <x:row r="463" spans="1:24" x14ac:dyDescent="0.3">
      <x:c r="B463" s="23"/>
      <x:c r="L463" s="279"/>
      <x:c r="S463" s="23"/>
      <x:c r="T463" s="23"/>
    </x:row>
    <x:row r="464" spans="1:24" x14ac:dyDescent="0.3">
      <x:c r="B464" s="23"/>
      <x:c r="L464" s="279"/>
      <x:c r="S464" s="23"/>
      <x:c r="T464" s="23"/>
    </x:row>
    <x:row r="465" spans="1:24" x14ac:dyDescent="0.3">
      <x:c r="B465" s="23"/>
      <x:c r="L465" s="279"/>
      <x:c r="S465" s="23"/>
      <x:c r="T465" s="23"/>
    </x:row>
    <x:row r="466" spans="1:24" x14ac:dyDescent="0.3">
      <x:c r="B466" s="23"/>
      <x:c r="L466" s="279"/>
      <x:c r="S466" s="23"/>
      <x:c r="T466" s="23"/>
    </x:row>
    <x:row r="467" spans="1:24" x14ac:dyDescent="0.3">
      <x:c r="B467" s="23"/>
      <x:c r="L467" s="279"/>
      <x:c r="S467" s="23"/>
      <x:c r="T467" s="23"/>
    </x:row>
    <x:row r="468" spans="1:24" x14ac:dyDescent="0.3">
      <x:c r="B468" s="23"/>
      <x:c r="L468" s="279"/>
      <x:c r="S468" s="23"/>
      <x:c r="T468" s="23"/>
    </x:row>
    <x:row r="469" spans="1:24" x14ac:dyDescent="0.3">
      <x:c r="B469" s="23"/>
      <x:c r="L469" s="279"/>
      <x:c r="S469" s="23"/>
      <x:c r="T469" s="23"/>
    </x:row>
    <x:row r="470" spans="1:24" x14ac:dyDescent="0.3">
      <x:c r="B470" s="23"/>
      <x:c r="L470" s="279"/>
      <x:c r="S470" s="23"/>
      <x:c r="T470" s="23"/>
    </x:row>
    <x:row r="471" spans="1:24" x14ac:dyDescent="0.3">
      <x:c r="B471" s="23"/>
      <x:c r="L471" s="279"/>
      <x:c r="S471" s="23"/>
      <x:c r="T471" s="23"/>
    </x:row>
    <x:row r="472" spans="1:24" x14ac:dyDescent="0.3">
      <x:c r="B472" s="23"/>
      <x:c r="L472" s="279"/>
      <x:c r="S472" s="23"/>
      <x:c r="T472" s="23"/>
    </x:row>
    <x:row r="473" spans="1:24" x14ac:dyDescent="0.3">
      <x:c r="B473" s="23"/>
      <x:c r="L473" s="279"/>
      <x:c r="S473" s="23"/>
      <x:c r="T473" s="23"/>
    </x:row>
    <x:row r="474" spans="1:24" x14ac:dyDescent="0.3">
      <x:c r="B474" s="23"/>
      <x:c r="L474" s="279"/>
      <x:c r="S474" s="23"/>
      <x:c r="T474" s="23"/>
    </x:row>
    <x:row r="475" spans="1:24" x14ac:dyDescent="0.3">
      <x:c r="B475" s="23"/>
      <x:c r="L475" s="279"/>
      <x:c r="S475" s="23"/>
      <x:c r="T475" s="23"/>
    </x:row>
    <x:row r="476" spans="1:24" x14ac:dyDescent="0.3">
      <x:c r="B476" s="23"/>
      <x:c r="L476" s="279"/>
      <x:c r="S476" s="23"/>
      <x:c r="T476" s="23"/>
    </x:row>
    <x:row r="477" spans="1:24" x14ac:dyDescent="0.3">
      <x:c r="B477" s="23"/>
      <x:c r="L477" s="279"/>
      <x:c r="S477" s="23"/>
      <x:c r="T477" s="23"/>
    </x:row>
    <x:row r="478" spans="1:24" x14ac:dyDescent="0.3">
      <x:c r="B478" s="23"/>
      <x:c r="L478" s="279"/>
      <x:c r="S478" s="23"/>
      <x:c r="T478" s="23"/>
    </x:row>
    <x:row r="479" spans="1:24" x14ac:dyDescent="0.3">
      <x:c r="B479" s="23"/>
      <x:c r="L479" s="279"/>
      <x:c r="S479" s="23"/>
      <x:c r="T479" s="23"/>
    </x:row>
    <x:row r="480" spans="1:24" x14ac:dyDescent="0.3">
      <x:c r="B480" s="23"/>
      <x:c r="L480" s="279"/>
      <x:c r="S480" s="23"/>
      <x:c r="T480" s="23"/>
    </x:row>
    <x:row r="481" spans="1:24" x14ac:dyDescent="0.3">
      <x:c r="B481" s="23"/>
      <x:c r="L481" s="279"/>
      <x:c r="S481" s="23"/>
      <x:c r="T481" s="23"/>
    </x:row>
    <x:row r="482" spans="1:24" x14ac:dyDescent="0.3">
      <x:c r="B482" s="23"/>
      <x:c r="L482" s="279"/>
      <x:c r="S482" s="23"/>
      <x:c r="T482" s="23"/>
    </x:row>
    <x:row r="483" spans="1:24" x14ac:dyDescent="0.3">
      <x:c r="B483" s="23"/>
      <x:c r="L483" s="279"/>
      <x:c r="S483" s="23"/>
      <x:c r="T483" s="23"/>
    </x:row>
    <x:row r="484" spans="1:24" x14ac:dyDescent="0.3">
      <x:c r="B484" s="23"/>
      <x:c r="L484" s="279"/>
      <x:c r="S484" s="23"/>
      <x:c r="T484" s="23"/>
    </x:row>
    <x:row r="485" spans="1:24" x14ac:dyDescent="0.3">
      <x:c r="B485" s="23"/>
      <x:c r="L485" s="279"/>
      <x:c r="S485" s="23"/>
      <x:c r="T485" s="23"/>
    </x:row>
    <x:row r="486" spans="1:24" x14ac:dyDescent="0.3">
      <x:c r="B486" s="23"/>
      <x:c r="L486" s="279"/>
      <x:c r="S486" s="23"/>
      <x:c r="T486" s="23"/>
    </x:row>
    <x:row r="487" spans="1:24" x14ac:dyDescent="0.3">
      <x:c r="B487" s="23"/>
      <x:c r="L487" s="279"/>
      <x:c r="S487" s="23"/>
      <x:c r="T487" s="23"/>
    </x:row>
    <x:row r="488" spans="1:24" x14ac:dyDescent="0.3">
      <x:c r="B488" s="23"/>
      <x:c r="L488" s="279"/>
      <x:c r="S488" s="23"/>
      <x:c r="T488" s="23"/>
    </x:row>
    <x:row r="489" spans="1:24" x14ac:dyDescent="0.3">
      <x:c r="B489" s="23"/>
      <x:c r="L489" s="279"/>
      <x:c r="S489" s="23"/>
      <x:c r="T489" s="23"/>
    </x:row>
    <x:row r="490" spans="1:24" x14ac:dyDescent="0.3">
      <x:c r="B490" s="23"/>
      <x:c r="L490" s="279"/>
      <x:c r="S490" s="23"/>
      <x:c r="T490" s="23"/>
    </x:row>
    <x:row r="491" spans="1:24" x14ac:dyDescent="0.3">
      <x:c r="B491" s="23"/>
      <x:c r="L491" s="279"/>
      <x:c r="S491" s="23"/>
      <x:c r="T491" s="23"/>
    </x:row>
    <x:row r="492" spans="1:24" x14ac:dyDescent="0.3">
      <x:c r="B492" s="23"/>
      <x:c r="L492" s="279"/>
      <x:c r="S492" s="23"/>
      <x:c r="T492" s="23"/>
    </x:row>
    <x:row r="493" spans="1:24" x14ac:dyDescent="0.3">
      <x:c r="B493" s="23"/>
      <x:c r="L493" s="279"/>
      <x:c r="S493" s="23"/>
      <x:c r="T493" s="23"/>
    </x:row>
    <x:row r="494" spans="1:24" x14ac:dyDescent="0.3">
      <x:c r="B494" s="23"/>
      <x:c r="L494" s="279"/>
      <x:c r="S494" s="23"/>
      <x:c r="T494" s="23"/>
    </x:row>
    <x:row r="495" spans="1:24" x14ac:dyDescent="0.3">
      <x:c r="B495" s="23"/>
      <x:c r="L495" s="279"/>
      <x:c r="S495" s="23"/>
      <x:c r="T495" s="23"/>
    </x:row>
    <x:row r="496" spans="1:24" x14ac:dyDescent="0.3">
      <x:c r="B496" s="23"/>
      <x:c r="L496" s="279"/>
      <x:c r="S496" s="23"/>
      <x:c r="T496" s="23"/>
    </x:row>
    <x:row r="497" spans="1:24" x14ac:dyDescent="0.3">
      <x:c r="B497" s="23"/>
      <x:c r="L497" s="279"/>
      <x:c r="S497" s="23"/>
      <x:c r="T497" s="23"/>
    </x:row>
    <x:row r="498" spans="1:24" x14ac:dyDescent="0.3">
      <x:c r="B498" s="23"/>
      <x:c r="L498" s="279"/>
      <x:c r="S498" s="23"/>
      <x:c r="T498" s="23"/>
    </x:row>
    <x:row r="499" spans="1:24" x14ac:dyDescent="0.3">
      <x:c r="B499" s="23"/>
      <x:c r="L499" s="279"/>
      <x:c r="S499" s="23"/>
      <x:c r="T499" s="23"/>
    </x:row>
    <x:row r="500" spans="1:24" x14ac:dyDescent="0.3">
      <x:c r="B500" s="23"/>
      <x:c r="L500" s="279"/>
      <x:c r="S500" s="23"/>
      <x:c r="T500" s="23"/>
    </x:row>
    <x:row r="501" spans="1:24" x14ac:dyDescent="0.3">
      <x:c r="B501" s="23"/>
      <x:c r="L501" s="279"/>
      <x:c r="S501" s="23"/>
      <x:c r="T501" s="23"/>
    </x:row>
    <x:row r="502" spans="1:24" x14ac:dyDescent="0.3">
      <x:c r="B502" s="23"/>
      <x:c r="L502" s="279"/>
      <x:c r="S502" s="23"/>
      <x:c r="T502" s="23"/>
    </x:row>
    <x:row r="503" spans="1:24" x14ac:dyDescent="0.3">
      <x:c r="B503" s="23"/>
      <x:c r="L503" s="279"/>
      <x:c r="S503" s="23"/>
      <x:c r="T503" s="23"/>
    </x:row>
    <x:row r="504" spans="1:24" x14ac:dyDescent="0.3">
      <x:c r="B504" s="23"/>
      <x:c r="L504" s="279"/>
      <x:c r="S504" s="23"/>
      <x:c r="T504" s="23"/>
    </x:row>
    <x:row r="505" spans="1:24" x14ac:dyDescent="0.3">
      <x:c r="B505" s="23"/>
      <x:c r="L505" s="279"/>
      <x:c r="S505" s="23"/>
      <x:c r="T505" s="23"/>
    </x:row>
    <x:row r="506" spans="1:24" x14ac:dyDescent="0.3">
      <x:c r="B506" s="23"/>
      <x:c r="L506" s="279"/>
      <x:c r="S506" s="23"/>
      <x:c r="T506" s="23"/>
    </x:row>
    <x:row r="507" spans="1:24" x14ac:dyDescent="0.3">
      <x:c r="B507" s="23"/>
      <x:c r="L507" s="279"/>
      <x:c r="S507" s="23"/>
      <x:c r="T507" s="23"/>
    </x:row>
    <x:row r="508" spans="1:24" x14ac:dyDescent="0.3">
      <x:c r="B508" s="23"/>
      <x:c r="L508" s="279"/>
      <x:c r="S508" s="23"/>
      <x:c r="T508" s="23"/>
    </x:row>
    <x:row r="509" spans="1:24" x14ac:dyDescent="0.3">
      <x:c r="B509" s="23"/>
      <x:c r="L509" s="279"/>
      <x:c r="S509" s="23"/>
      <x:c r="T509" s="23"/>
    </x:row>
    <x:row r="510" spans="1:24" x14ac:dyDescent="0.3">
      <x:c r="B510" s="23"/>
      <x:c r="L510" s="279"/>
      <x:c r="S510" s="23"/>
      <x:c r="T510" s="23"/>
    </x:row>
    <x:row r="511" spans="1:24" x14ac:dyDescent="0.3">
      <x:c r="B511" s="23"/>
      <x:c r="L511" s="279"/>
      <x:c r="S511" s="23"/>
      <x:c r="T511" s="23"/>
    </x:row>
    <x:row r="512" spans="1:24" x14ac:dyDescent="0.3">
      <x:c r="B512" s="23"/>
      <x:c r="L512" s="279"/>
      <x:c r="S512" s="23"/>
      <x:c r="T512" s="23"/>
    </x:row>
    <x:row r="513" spans="1:24" x14ac:dyDescent="0.3">
      <x:c r="B513" s="23"/>
      <x:c r="L513" s="279"/>
      <x:c r="S513" s="23"/>
      <x:c r="T513" s="23"/>
    </x:row>
    <x:row r="514" spans="1:24" x14ac:dyDescent="0.3">
      <x:c r="B514" s="23"/>
      <x:c r="L514" s="279"/>
      <x:c r="S514" s="23"/>
      <x:c r="T514" s="23"/>
    </x:row>
    <x:row r="515" spans="1:24" x14ac:dyDescent="0.3">
      <x:c r="B515" s="23"/>
      <x:c r="L515" s="279"/>
      <x:c r="S515" s="23"/>
      <x:c r="T515" s="23"/>
    </x:row>
    <x:row r="516" spans="1:24" x14ac:dyDescent="0.3">
      <x:c r="B516" s="23"/>
      <x:c r="L516" s="279"/>
      <x:c r="S516" s="23"/>
      <x:c r="T516" s="23"/>
    </x:row>
    <x:row r="517" spans="1:24" x14ac:dyDescent="0.3">
      <x:c r="B517" s="23"/>
      <x:c r="L517" s="279"/>
      <x:c r="S517" s="23"/>
      <x:c r="T517" s="23"/>
    </x:row>
    <x:row r="518" spans="1:24" x14ac:dyDescent="0.3">
      <x:c r="B518" s="23"/>
      <x:c r="L518" s="279"/>
      <x:c r="S518" s="23"/>
      <x:c r="T518" s="23"/>
    </x:row>
    <x:row r="519" spans="1:24" x14ac:dyDescent="0.3">
      <x:c r="B519" s="23"/>
      <x:c r="L519" s="279"/>
      <x:c r="S519" s="23"/>
      <x:c r="T519" s="23"/>
    </x:row>
    <x:row r="520" spans="1:24" x14ac:dyDescent="0.3">
      <x:c r="B520" s="23"/>
      <x:c r="L520" s="279"/>
      <x:c r="S520" s="23"/>
      <x:c r="T520" s="23"/>
    </x:row>
    <x:row r="521" spans="1:24" x14ac:dyDescent="0.3">
      <x:c r="B521" s="23"/>
      <x:c r="L521" s="279"/>
      <x:c r="S521" s="23"/>
      <x:c r="T521" s="23"/>
    </x:row>
    <x:row r="522" spans="1:24" x14ac:dyDescent="0.3">
      <x:c r="B522" s="23"/>
      <x:c r="L522" s="279"/>
      <x:c r="S522" s="23"/>
      <x:c r="T522" s="23"/>
    </x:row>
    <x:row r="523" spans="1:24" x14ac:dyDescent="0.3">
      <x:c r="B523" s="23"/>
      <x:c r="L523" s="279"/>
      <x:c r="S523" s="23"/>
      <x:c r="T523" s="23"/>
    </x:row>
    <x:row r="524" spans="1:24" x14ac:dyDescent="0.3">
      <x:c r="B524" s="23"/>
      <x:c r="L524" s="279"/>
      <x:c r="S524" s="23"/>
      <x:c r="T524" s="23"/>
    </x:row>
    <x:row r="525" spans="1:24" x14ac:dyDescent="0.3">
      <x:c r="B525" s="23"/>
      <x:c r="L525" s="279"/>
      <x:c r="S525" s="23"/>
      <x:c r="T525" s="23"/>
    </x:row>
    <x:row r="526" spans="1:24" x14ac:dyDescent="0.3">
      <x:c r="B526" s="23"/>
      <x:c r="L526" s="279"/>
      <x:c r="S526" s="23"/>
      <x:c r="T526" s="23"/>
    </x:row>
    <x:row r="527" spans="1:24" x14ac:dyDescent="0.3">
      <x:c r="B527" s="23"/>
      <x:c r="L527" s="279"/>
      <x:c r="S527" s="23"/>
      <x:c r="T527" s="23"/>
    </x:row>
    <x:row r="528" spans="1:24" x14ac:dyDescent="0.3">
      <x:c r="B528" s="23"/>
      <x:c r="L528" s="279"/>
      <x:c r="S528" s="23"/>
      <x:c r="T528" s="23"/>
    </x:row>
    <x:row r="529" spans="1:24" x14ac:dyDescent="0.3">
      <x:c r="B529" s="23"/>
      <x:c r="L529" s="279"/>
      <x:c r="S529" s="23"/>
      <x:c r="T529" s="23"/>
    </x:row>
    <x:row r="530" spans="1:24" x14ac:dyDescent="0.3">
      <x:c r="B530" s="23"/>
      <x:c r="L530" s="279"/>
      <x:c r="S530" s="23"/>
      <x:c r="T530" s="23"/>
    </x:row>
    <x:row r="531" spans="1:24" x14ac:dyDescent="0.3">
      <x:c r="B531" s="23"/>
      <x:c r="L531" s="279"/>
      <x:c r="S531" s="23"/>
      <x:c r="T531" s="23"/>
    </x:row>
    <x:row r="532" spans="1:24" x14ac:dyDescent="0.3">
      <x:c r="B532" s="23"/>
      <x:c r="L532" s="279"/>
      <x:c r="S532" s="23"/>
      <x:c r="T532" s="23"/>
    </x:row>
    <x:row r="533" spans="1:24" x14ac:dyDescent="0.3">
      <x:c r="B533" s="23"/>
      <x:c r="L533" s="279"/>
      <x:c r="S533" s="23"/>
      <x:c r="T533" s="23"/>
    </x:row>
    <x:row r="534" spans="1:24" x14ac:dyDescent="0.3">
      <x:c r="B534" s="23"/>
      <x:c r="L534" s="279"/>
      <x:c r="S534" s="23"/>
      <x:c r="T534" s="23"/>
    </x:row>
    <x:row r="535" spans="1:24" x14ac:dyDescent="0.3">
      <x:c r="B535" s="23"/>
      <x:c r="L535" s="279"/>
      <x:c r="S535" s="23"/>
      <x:c r="T535" s="23"/>
    </x:row>
    <x:row r="536" spans="1:24" x14ac:dyDescent="0.3">
      <x:c r="B536" s="23"/>
      <x:c r="L536" s="279"/>
      <x:c r="S536" s="23"/>
      <x:c r="T536" s="23"/>
    </x:row>
    <x:row r="537" spans="1:24" x14ac:dyDescent="0.3">
      <x:c r="B537" s="23"/>
      <x:c r="L537" s="279"/>
      <x:c r="S537" s="23"/>
      <x:c r="T537" s="23"/>
    </x:row>
    <x:row r="538" spans="1:24" x14ac:dyDescent="0.3">
      <x:c r="B538" s="23"/>
      <x:c r="L538" s="279"/>
      <x:c r="S538" s="23"/>
      <x:c r="T538" s="23"/>
    </x:row>
    <x:row r="539" spans="1:24" x14ac:dyDescent="0.3">
      <x:c r="B539" s="23"/>
      <x:c r="L539" s="279"/>
      <x:c r="S539" s="23"/>
      <x:c r="T539" s="23"/>
    </x:row>
    <x:row r="540" spans="1:24" x14ac:dyDescent="0.3">
      <x:c r="B540" s="23"/>
      <x:c r="L540" s="279"/>
      <x:c r="S540" s="23"/>
      <x:c r="T540" s="23"/>
    </x:row>
    <x:row r="541" spans="1:24" x14ac:dyDescent="0.3">
      <x:c r="B541" s="23"/>
      <x:c r="L541" s="279"/>
      <x:c r="S541" s="23"/>
      <x:c r="T541" s="23"/>
    </x:row>
    <x:row r="542" spans="1:24" x14ac:dyDescent="0.3">
      <x:c r="B542" s="23"/>
      <x:c r="L542" s="279"/>
      <x:c r="S542" s="23"/>
      <x:c r="T542" s="23"/>
    </x:row>
    <x:row r="543" spans="1:24" x14ac:dyDescent="0.3">
      <x:c r="B543" s="23"/>
      <x:c r="L543" s="279"/>
      <x:c r="S543" s="23"/>
      <x:c r="T543" s="23"/>
    </x:row>
    <x:row r="544" spans="1:24" x14ac:dyDescent="0.3">
      <x:c r="B544" s="23"/>
      <x:c r="L544" s="279"/>
      <x:c r="S544" s="23"/>
      <x:c r="T544" s="23"/>
    </x:row>
    <x:row r="545" spans="1:24" x14ac:dyDescent="0.3">
      <x:c r="B545" s="23"/>
      <x:c r="L545" s="279"/>
      <x:c r="S545" s="23"/>
      <x:c r="T545" s="23"/>
    </x:row>
    <x:row r="546" spans="1:24" x14ac:dyDescent="0.3">
      <x:c r="B546" s="23"/>
      <x:c r="L546" s="279"/>
      <x:c r="S546" s="23"/>
      <x:c r="T546" s="23"/>
    </x:row>
    <x:row r="547" spans="1:24" x14ac:dyDescent="0.3">
      <x:c r="B547" s="23"/>
      <x:c r="L547" s="279"/>
      <x:c r="S547" s="23"/>
      <x:c r="T547" s="23"/>
    </x:row>
    <x:row r="548" spans="1:24" x14ac:dyDescent="0.3">
      <x:c r="B548" s="23"/>
      <x:c r="L548" s="279"/>
      <x:c r="S548" s="23"/>
      <x:c r="T548" s="23"/>
    </x:row>
    <x:row r="549" spans="1:24" x14ac:dyDescent="0.3">
      <x:c r="B549" s="23"/>
      <x:c r="L549" s="279"/>
      <x:c r="S549" s="23"/>
      <x:c r="T549" s="23"/>
    </x:row>
    <x:row r="550" spans="1:24" x14ac:dyDescent="0.3">
      <x:c r="B550" s="23"/>
      <x:c r="L550" s="279"/>
      <x:c r="S550" s="23"/>
      <x:c r="T550" s="23"/>
    </x:row>
    <x:row r="551" spans="1:24" x14ac:dyDescent="0.3">
      <x:c r="B551" s="23"/>
      <x:c r="L551" s="279"/>
      <x:c r="S551" s="23"/>
      <x:c r="T551" s="23"/>
    </x:row>
    <x:row r="552" spans="1:24" x14ac:dyDescent="0.3">
      <x:c r="B552" s="23"/>
      <x:c r="L552" s="279"/>
      <x:c r="S552" s="23"/>
      <x:c r="T552" s="23"/>
    </x:row>
    <x:row r="553" spans="1:24" x14ac:dyDescent="0.3">
      <x:c r="B553" s="23"/>
      <x:c r="L553" s="279"/>
      <x:c r="S553" s="23"/>
      <x:c r="T553" s="23"/>
    </x:row>
    <x:row r="554" spans="1:24" x14ac:dyDescent="0.3">
      <x:c r="B554" s="23"/>
      <x:c r="L554" s="279"/>
      <x:c r="S554" s="23"/>
      <x:c r="T554" s="23"/>
    </x:row>
    <x:row r="555" spans="1:24" x14ac:dyDescent="0.3">
      <x:c r="B555" s="23"/>
      <x:c r="L555" s="279"/>
      <x:c r="S555" s="23"/>
      <x:c r="T555" s="23"/>
    </x:row>
    <x:row r="556" spans="1:24" x14ac:dyDescent="0.3">
      <x:c r="B556" s="23"/>
      <x:c r="L556" s="279"/>
      <x:c r="S556" s="23"/>
      <x:c r="T556" s="23"/>
    </x:row>
    <x:row r="557" spans="1:24" x14ac:dyDescent="0.3">
      <x:c r="B557" s="23"/>
      <x:c r="L557" s="279"/>
      <x:c r="S557" s="23"/>
      <x:c r="T557" s="23"/>
    </x:row>
    <x:row r="558" spans="1:24" x14ac:dyDescent="0.3">
      <x:c r="B558" s="23"/>
      <x:c r="L558" s="279"/>
      <x:c r="S558" s="23"/>
      <x:c r="T558" s="23"/>
    </x:row>
    <x:row r="559" spans="1:24" x14ac:dyDescent="0.3">
      <x:c r="B559" s="23"/>
      <x:c r="L559" s="279"/>
      <x:c r="S559" s="23"/>
      <x:c r="T559" s="23"/>
    </x:row>
    <x:row r="560" spans="1:24" x14ac:dyDescent="0.3">
      <x:c r="B560" s="23"/>
      <x:c r="L560" s="279"/>
      <x:c r="S560" s="23"/>
      <x:c r="T560" s="23"/>
    </x:row>
    <x:row r="561" spans="1:24" x14ac:dyDescent="0.3">
      <x:c r="B561" s="23"/>
      <x:c r="L561" s="279"/>
      <x:c r="S561" s="23"/>
      <x:c r="T561" s="23"/>
    </x:row>
    <x:row r="562" spans="1:24" x14ac:dyDescent="0.3">
      <x:c r="B562" s="23"/>
      <x:c r="L562" s="279"/>
      <x:c r="S562" s="23"/>
      <x:c r="T562" s="23"/>
    </x:row>
    <x:row r="563" spans="1:24" x14ac:dyDescent="0.3">
      <x:c r="B563" s="23"/>
      <x:c r="L563" s="279"/>
      <x:c r="S563" s="23"/>
      <x:c r="T563" s="23"/>
    </x:row>
    <x:row r="564" spans="1:24" x14ac:dyDescent="0.3">
      <x:c r="B564" s="23"/>
      <x:c r="L564" s="279"/>
      <x:c r="S564" s="23"/>
      <x:c r="T564" s="23"/>
    </x:row>
    <x:row r="565" spans="1:24" x14ac:dyDescent="0.3">
      <x:c r="B565" s="23"/>
      <x:c r="L565" s="279"/>
      <x:c r="S565" s="23"/>
      <x:c r="T565" s="23"/>
    </x:row>
    <x:row r="566" spans="1:24" x14ac:dyDescent="0.3">
      <x:c r="B566" s="23"/>
      <x:c r="L566" s="279"/>
      <x:c r="S566" s="23"/>
      <x:c r="T566" s="23"/>
    </x:row>
    <x:row r="567" spans="1:24" x14ac:dyDescent="0.3">
      <x:c r="B567" s="23"/>
      <x:c r="L567" s="279"/>
      <x:c r="S567" s="23"/>
      <x:c r="T567" s="23"/>
    </x:row>
    <x:row r="568" spans="1:24" x14ac:dyDescent="0.3">
      <x:c r="B568" s="23"/>
      <x:c r="L568" s="279"/>
      <x:c r="S568" s="23"/>
      <x:c r="T568" s="23"/>
    </x:row>
    <x:row r="569" spans="1:24" x14ac:dyDescent="0.3">
      <x:c r="B569" s="23"/>
      <x:c r="L569" s="279"/>
      <x:c r="S569" s="23"/>
      <x:c r="T569" s="23"/>
    </x:row>
    <x:row r="570" spans="1:24" x14ac:dyDescent="0.3">
      <x:c r="B570" s="23"/>
      <x:c r="L570" s="279"/>
      <x:c r="S570" s="23"/>
      <x:c r="T570" s="23"/>
    </x:row>
    <x:row r="571" spans="1:24" x14ac:dyDescent="0.3">
      <x:c r="B571" s="23"/>
      <x:c r="L571" s="279"/>
      <x:c r="S571" s="23"/>
      <x:c r="T571" s="23"/>
    </x:row>
    <x:row r="572" spans="1:24" x14ac:dyDescent="0.3">
      <x:c r="B572" s="23"/>
      <x:c r="L572" s="279"/>
      <x:c r="S572" s="23"/>
      <x:c r="T572" s="23"/>
    </x:row>
    <x:row r="573" spans="1:24" x14ac:dyDescent="0.3">
      <x:c r="B573" s="23"/>
      <x:c r="L573" s="279"/>
      <x:c r="S573" s="23"/>
      <x:c r="T573" s="23"/>
    </x:row>
    <x:row r="574" spans="1:24" x14ac:dyDescent="0.3">
      <x:c r="B574" s="23"/>
      <x:c r="L574" s="279"/>
      <x:c r="S574" s="23"/>
      <x:c r="T574" s="23"/>
    </x:row>
    <x:row r="575" spans="1:24" x14ac:dyDescent="0.3">
      <x:c r="B575" s="23"/>
      <x:c r="L575" s="279"/>
      <x:c r="S575" s="23"/>
      <x:c r="T575" s="23"/>
    </x:row>
    <x:row r="576" spans="1:24" x14ac:dyDescent="0.3">
      <x:c r="B576" s="23"/>
      <x:c r="L576" s="279"/>
      <x:c r="S576" s="23"/>
      <x:c r="T576" s="23"/>
    </x:row>
    <x:row r="577" spans="1:24" x14ac:dyDescent="0.3">
      <x:c r="B577" s="23"/>
      <x:c r="L577" s="279"/>
      <x:c r="S577" s="23"/>
      <x:c r="T577" s="23"/>
    </x:row>
    <x:row r="578" spans="1:24" x14ac:dyDescent="0.3">
      <x:c r="B578" s="23"/>
      <x:c r="L578" s="279"/>
      <x:c r="S578" s="23"/>
      <x:c r="T578" s="23"/>
    </x:row>
    <x:row r="579" spans="1:24" x14ac:dyDescent="0.3">
      <x:c r="B579" s="23"/>
      <x:c r="L579" s="279"/>
      <x:c r="S579" s="23"/>
      <x:c r="T579" s="23"/>
    </x:row>
    <x:row r="580" spans="1:24" x14ac:dyDescent="0.3">
      <x:c r="B580" s="23"/>
      <x:c r="L580" s="279"/>
      <x:c r="S580" s="23"/>
      <x:c r="T580" s="23"/>
    </x:row>
    <x:row r="581" spans="1:24" x14ac:dyDescent="0.3">
      <x:c r="B581" s="23"/>
      <x:c r="L581" s="279"/>
      <x:c r="S581" s="23"/>
      <x:c r="T581" s="23"/>
    </x:row>
    <x:row r="582" spans="1:24" x14ac:dyDescent="0.3">
      <x:c r="B582" s="23"/>
      <x:c r="L582" s="279"/>
      <x:c r="S582" s="23"/>
      <x:c r="T582" s="23"/>
    </x:row>
    <x:row r="583" spans="1:24" x14ac:dyDescent="0.3">
      <x:c r="B583" s="23"/>
      <x:c r="L583" s="279"/>
      <x:c r="S583" s="23"/>
      <x:c r="T583" s="23"/>
    </x:row>
    <x:row r="584" spans="1:24" x14ac:dyDescent="0.3">
      <x:c r="B584" s="23"/>
      <x:c r="L584" s="279"/>
      <x:c r="S584" s="23"/>
      <x:c r="T584" s="23"/>
    </x:row>
    <x:row r="585" spans="1:24" x14ac:dyDescent="0.3">
      <x:c r="B585" s="23"/>
      <x:c r="L585" s="279"/>
      <x:c r="S585" s="23"/>
      <x:c r="T585" s="23"/>
    </x:row>
    <x:row r="586" spans="1:24" x14ac:dyDescent="0.3">
      <x:c r="B586" s="23"/>
      <x:c r="L586" s="279"/>
      <x:c r="S586" s="23"/>
      <x:c r="T586" s="23"/>
    </x:row>
    <x:row r="587" spans="1:24" x14ac:dyDescent="0.3">
      <x:c r="B587" s="23"/>
      <x:c r="L587" s="279"/>
      <x:c r="S587" s="23"/>
      <x:c r="T587" s="23"/>
    </x:row>
    <x:row r="588" spans="1:24" x14ac:dyDescent="0.3">
      <x:c r="B588" s="23"/>
      <x:c r="L588" s="279"/>
      <x:c r="S588" s="23"/>
      <x:c r="T588" s="23"/>
    </x:row>
    <x:row r="589" spans="1:24" x14ac:dyDescent="0.3">
      <x:c r="B589" s="23"/>
      <x:c r="L589" s="279"/>
      <x:c r="S589" s="23"/>
      <x:c r="T589" s="23"/>
    </x:row>
    <x:row r="590" spans="1:24" x14ac:dyDescent="0.3">
      <x:c r="B590" s="23"/>
      <x:c r="L590" s="279"/>
      <x:c r="S590" s="23"/>
      <x:c r="T590" s="23"/>
    </x:row>
    <x:row r="591" spans="1:24" x14ac:dyDescent="0.3">
      <x:c r="B591" s="23"/>
      <x:c r="L591" s="279"/>
      <x:c r="S591" s="23"/>
      <x:c r="T591" s="23"/>
    </x:row>
    <x:row r="592" spans="1:24" x14ac:dyDescent="0.3">
      <x:c r="B592" s="23"/>
      <x:c r="L592" s="279"/>
      <x:c r="S592" s="23"/>
      <x:c r="T592" s="23"/>
    </x:row>
    <x:row r="593" spans="1:24" x14ac:dyDescent="0.3">
      <x:c r="B593" s="23"/>
      <x:c r="L593" s="279"/>
      <x:c r="S593" s="23"/>
      <x:c r="T593" s="23"/>
    </x:row>
    <x:row r="594" spans="1:24" x14ac:dyDescent="0.3">
      <x:c r="B594" s="23"/>
      <x:c r="L594" s="279"/>
      <x:c r="S594" s="23"/>
      <x:c r="T594" s="23"/>
    </x:row>
    <x:row r="595" spans="1:24" x14ac:dyDescent="0.3">
      <x:c r="B595" s="23"/>
      <x:c r="L595" s="279"/>
      <x:c r="S595" s="23"/>
      <x:c r="T595" s="23"/>
    </x:row>
    <x:row r="596" spans="1:24" x14ac:dyDescent="0.3">
      <x:c r="B596" s="23"/>
      <x:c r="L596" s="279"/>
      <x:c r="S596" s="23"/>
      <x:c r="T596" s="23"/>
    </x:row>
    <x:row r="597" spans="1:24" x14ac:dyDescent="0.3">
      <x:c r="B597" s="23"/>
      <x:c r="L597" s="279"/>
      <x:c r="S597" s="23"/>
      <x:c r="T597" s="23"/>
    </x:row>
    <x:row r="598" spans="1:24" x14ac:dyDescent="0.3">
      <x:c r="B598" s="23"/>
      <x:c r="L598" s="279"/>
      <x:c r="S598" s="23"/>
      <x:c r="T598" s="23"/>
    </x:row>
    <x:row r="599" spans="1:24" x14ac:dyDescent="0.3">
      <x:c r="B599" s="23"/>
      <x:c r="L599" s="279"/>
      <x:c r="S599" s="23"/>
      <x:c r="T599" s="23"/>
    </x:row>
    <x:row r="600" spans="1:24" x14ac:dyDescent="0.3">
      <x:c r="B600" s="23"/>
      <x:c r="L600" s="279"/>
      <x:c r="S600" s="23"/>
      <x:c r="T600" s="23"/>
    </x:row>
    <x:row r="601" spans="1:24" x14ac:dyDescent="0.3">
      <x:c r="B601" s="23"/>
      <x:c r="L601" s="279"/>
      <x:c r="S601" s="23"/>
      <x:c r="T601" s="23"/>
    </x:row>
    <x:row r="602" spans="1:24" x14ac:dyDescent="0.3">
      <x:c r="B602" s="23"/>
      <x:c r="L602" s="279"/>
      <x:c r="S602" s="23"/>
      <x:c r="T602" s="23"/>
    </x:row>
    <x:row r="603" spans="1:24" x14ac:dyDescent="0.3">
      <x:c r="B603" s="23"/>
      <x:c r="L603" s="279"/>
      <x:c r="S603" s="23"/>
      <x:c r="T603" s="23"/>
    </x:row>
    <x:row r="604" spans="1:24" x14ac:dyDescent="0.3">
      <x:c r="B604" s="23"/>
      <x:c r="L604" s="279"/>
      <x:c r="S604" s="23"/>
      <x:c r="T604" s="23"/>
    </x:row>
    <x:row r="605" spans="1:24" x14ac:dyDescent="0.3">
      <x:c r="B605" s="23"/>
      <x:c r="L605" s="279"/>
      <x:c r="S605" s="23"/>
      <x:c r="T605" s="23"/>
    </x:row>
    <x:row r="606" spans="1:24" x14ac:dyDescent="0.3">
      <x:c r="B606" s="23"/>
      <x:c r="L606" s="279"/>
      <x:c r="S606" s="23"/>
      <x:c r="T606" s="23"/>
    </x:row>
    <x:row r="607" spans="1:24" x14ac:dyDescent="0.3">
      <x:c r="B607" s="23"/>
      <x:c r="L607" s="279"/>
      <x:c r="S607" s="23"/>
      <x:c r="T607" s="23"/>
    </x:row>
    <x:row r="608" spans="1:24" x14ac:dyDescent="0.3">
      <x:c r="B608" s="23"/>
      <x:c r="L608" s="279"/>
      <x:c r="S608" s="23"/>
      <x:c r="T608" s="23"/>
    </x:row>
    <x:row r="609" spans="1:24" x14ac:dyDescent="0.3">
      <x:c r="B609" s="23"/>
      <x:c r="L609" s="279"/>
      <x:c r="S609" s="23"/>
      <x:c r="T609" s="23"/>
    </x:row>
    <x:row r="610" spans="1:24" x14ac:dyDescent="0.3">
      <x:c r="B610" s="23"/>
      <x:c r="L610" s="279"/>
      <x:c r="S610" s="23"/>
      <x:c r="T610" s="23"/>
    </x:row>
    <x:row r="611" spans="1:24" x14ac:dyDescent="0.3">
      <x:c r="B611" s="23"/>
      <x:c r="L611" s="279"/>
      <x:c r="S611" s="23"/>
      <x:c r="T611" s="23"/>
    </x:row>
    <x:row r="612" spans="1:24" x14ac:dyDescent="0.3">
      <x:c r="B612" s="23"/>
      <x:c r="L612" s="279"/>
      <x:c r="S612" s="23"/>
      <x:c r="T612" s="23"/>
    </x:row>
    <x:row r="613" spans="1:24" x14ac:dyDescent="0.3">
      <x:c r="B613" s="23"/>
      <x:c r="L613" s="279"/>
      <x:c r="S613" s="23"/>
      <x:c r="T613" s="23"/>
    </x:row>
    <x:row r="614" spans="1:24" x14ac:dyDescent="0.3">
      <x:c r="B614" s="23"/>
      <x:c r="L614" s="279"/>
      <x:c r="S614" s="23"/>
      <x:c r="T614" s="23"/>
    </x:row>
    <x:row r="615" spans="1:24" x14ac:dyDescent="0.3">
      <x:c r="B615" s="23"/>
      <x:c r="L615" s="279"/>
      <x:c r="S615" s="23"/>
      <x:c r="T615" s="23"/>
    </x:row>
    <x:row r="616" spans="1:24" x14ac:dyDescent="0.3">
      <x:c r="B616" s="23"/>
      <x:c r="L616" s="279"/>
      <x:c r="S616" s="23"/>
      <x:c r="T616" s="23"/>
    </x:row>
    <x:row r="617" spans="1:24" x14ac:dyDescent="0.3">
      <x:c r="B617" s="23"/>
      <x:c r="L617" s="279"/>
      <x:c r="S617" s="23"/>
      <x:c r="T617" s="23"/>
    </x:row>
    <x:row r="618" spans="1:24" x14ac:dyDescent="0.3">
      <x:c r="B618" s="23"/>
      <x:c r="L618" s="279"/>
      <x:c r="S618" s="23"/>
      <x:c r="T618" s="23"/>
    </x:row>
    <x:row r="619" spans="1:24" x14ac:dyDescent="0.3">
      <x:c r="B619" s="23"/>
      <x:c r="L619" s="279"/>
      <x:c r="S619" s="23"/>
      <x:c r="T619" s="23"/>
    </x:row>
    <x:row r="620" spans="1:24" x14ac:dyDescent="0.3">
      <x:c r="B620" s="23"/>
      <x:c r="L620" s="279"/>
      <x:c r="S620" s="23"/>
      <x:c r="T620" s="23"/>
    </x:row>
    <x:row r="621" spans="1:24" x14ac:dyDescent="0.3">
      <x:c r="B621" s="23"/>
      <x:c r="L621" s="279"/>
      <x:c r="S621" s="23"/>
      <x:c r="T621" s="23"/>
    </x:row>
    <x:row r="622" spans="1:24" x14ac:dyDescent="0.3">
      <x:c r="B622" s="23"/>
      <x:c r="L622" s="279"/>
      <x:c r="S622" s="23"/>
      <x:c r="T622" s="23"/>
    </x:row>
    <x:row r="623" spans="1:24" x14ac:dyDescent="0.3">
      <x:c r="B623" s="23"/>
      <x:c r="L623" s="279"/>
      <x:c r="S623" s="23"/>
      <x:c r="T623" s="23"/>
    </x:row>
    <x:row r="624" spans="1:24" x14ac:dyDescent="0.3">
      <x:c r="B624" s="23"/>
      <x:c r="L624" s="279"/>
      <x:c r="S624" s="23"/>
      <x:c r="T624" s="23"/>
    </x:row>
    <x:row r="625" spans="1:24" x14ac:dyDescent="0.3">
      <x:c r="B625" s="23"/>
      <x:c r="L625" s="279"/>
      <x:c r="S625" s="23"/>
      <x:c r="T625" s="23"/>
    </x:row>
    <x:row r="626" spans="1:24" x14ac:dyDescent="0.3">
      <x:c r="B626" s="23"/>
      <x:c r="L626" s="279"/>
      <x:c r="S626" s="23"/>
      <x:c r="T626" s="23"/>
    </x:row>
    <x:row r="627" spans="1:24" x14ac:dyDescent="0.3">
      <x:c r="B627" s="23"/>
      <x:c r="L627" s="279"/>
      <x:c r="S627" s="23"/>
      <x:c r="T627" s="23"/>
    </x:row>
    <x:row r="628" spans="1:24" x14ac:dyDescent="0.3">
      <x:c r="B628" s="23"/>
      <x:c r="L628" s="279"/>
      <x:c r="S628" s="23"/>
      <x:c r="T628" s="23"/>
    </x:row>
    <x:row r="629" spans="1:24" x14ac:dyDescent="0.3">
      <x:c r="B629" s="23"/>
      <x:c r="L629" s="279"/>
      <x:c r="S629" s="23"/>
      <x:c r="T629" s="23"/>
    </x:row>
    <x:row r="630" spans="1:24" x14ac:dyDescent="0.3">
      <x:c r="B630" s="23"/>
      <x:c r="L630" s="279"/>
      <x:c r="S630" s="23"/>
      <x:c r="T630" s="23"/>
    </x:row>
    <x:row r="631" spans="1:24" x14ac:dyDescent="0.3">
      <x:c r="B631" s="23"/>
      <x:c r="L631" s="279"/>
      <x:c r="S631" s="23"/>
      <x:c r="T631" s="23"/>
    </x:row>
    <x:row r="632" spans="1:24" x14ac:dyDescent="0.3">
      <x:c r="B632" s="23"/>
      <x:c r="L632" s="279"/>
      <x:c r="S632" s="23"/>
      <x:c r="T632" s="23"/>
    </x:row>
    <x:row r="633" spans="1:24" x14ac:dyDescent="0.3">
      <x:c r="B633" s="23"/>
      <x:c r="L633" s="279"/>
      <x:c r="S633" s="23"/>
      <x:c r="T633" s="23"/>
    </x:row>
    <x:row r="634" spans="1:24" x14ac:dyDescent="0.3">
      <x:c r="B634" s="23"/>
      <x:c r="L634" s="279"/>
      <x:c r="S634" s="23"/>
      <x:c r="T634" s="23"/>
    </x:row>
    <x:row r="635" spans="1:24" x14ac:dyDescent="0.3">
      <x:c r="B635" s="23"/>
      <x:c r="L635" s="279"/>
      <x:c r="S635" s="23"/>
      <x:c r="T635" s="23"/>
    </x:row>
    <x:row r="636" spans="1:24" x14ac:dyDescent="0.3">
      <x:c r="B636" s="23"/>
      <x:c r="L636" s="279"/>
      <x:c r="S636" s="23"/>
      <x:c r="T636" s="23"/>
    </x:row>
    <x:row r="637" spans="1:24" x14ac:dyDescent="0.3">
      <x:c r="B637" s="23"/>
      <x:c r="L637" s="279"/>
      <x:c r="S637" s="23"/>
      <x:c r="T637" s="23"/>
    </x:row>
    <x:row r="638" spans="1:24" x14ac:dyDescent="0.3">
      <x:c r="B638" s="23"/>
      <x:c r="L638" s="279"/>
      <x:c r="S638" s="23"/>
      <x:c r="T638" s="23"/>
    </x:row>
    <x:row r="639" spans="1:24" x14ac:dyDescent="0.3">
      <x:c r="B639" s="23"/>
      <x:c r="L639" s="279"/>
      <x:c r="S639" s="23"/>
      <x:c r="T639" s="23"/>
    </x:row>
    <x:row r="640" spans="1:24" x14ac:dyDescent="0.3">
      <x:c r="B640" s="23"/>
      <x:c r="L640" s="279"/>
      <x:c r="S640" s="23"/>
      <x:c r="T640" s="23"/>
    </x:row>
    <x:row r="641" spans="1:24" x14ac:dyDescent="0.3">
      <x:c r="B641" s="23"/>
      <x:c r="L641" s="279"/>
      <x:c r="S641" s="23"/>
      <x:c r="T641" s="23"/>
    </x:row>
    <x:row r="642" spans="1:24" x14ac:dyDescent="0.3">
      <x:c r="B642" s="23"/>
      <x:c r="L642" s="279"/>
      <x:c r="S642" s="23"/>
      <x:c r="T642" s="23"/>
    </x:row>
    <x:row r="643" spans="1:24" x14ac:dyDescent="0.3">
      <x:c r="B643" s="23"/>
      <x:c r="L643" s="279"/>
      <x:c r="S643" s="23"/>
      <x:c r="T643" s="23"/>
    </x:row>
    <x:row r="644" spans="1:24" x14ac:dyDescent="0.3">
      <x:c r="B644" s="23"/>
      <x:c r="L644" s="279"/>
      <x:c r="S644" s="23"/>
      <x:c r="T644" s="23"/>
    </x:row>
    <x:row r="645" spans="1:24" x14ac:dyDescent="0.3">
      <x:c r="B645" s="23"/>
      <x:c r="L645" s="279"/>
      <x:c r="S645" s="23"/>
      <x:c r="T645" s="23"/>
    </x:row>
    <x:row r="646" spans="1:24" x14ac:dyDescent="0.3">
      <x:c r="B646" s="23"/>
      <x:c r="L646" s="279"/>
      <x:c r="S646" s="23"/>
      <x:c r="T646" s="23"/>
    </x:row>
    <x:row r="647" spans="1:24" x14ac:dyDescent="0.3">
      <x:c r="B647" s="23"/>
      <x:c r="L647" s="279"/>
      <x:c r="S647" s="23"/>
      <x:c r="T647" s="23"/>
    </x:row>
    <x:row r="648" spans="1:24" x14ac:dyDescent="0.3">
      <x:c r="B648" s="23"/>
      <x:c r="L648" s="279"/>
      <x:c r="S648" s="23"/>
      <x:c r="T648" s="23"/>
    </x:row>
    <x:row r="649" spans="1:24" x14ac:dyDescent="0.3">
      <x:c r="B649" s="23"/>
      <x:c r="L649" s="279"/>
      <x:c r="S649" s="23"/>
      <x:c r="T649" s="23"/>
    </x:row>
    <x:row r="650" spans="1:24" x14ac:dyDescent="0.3">
      <x:c r="B650" s="23"/>
      <x:c r="L650" s="279"/>
      <x:c r="S650" s="23"/>
      <x:c r="T650" s="23"/>
    </x:row>
    <x:row r="651" spans="1:24" x14ac:dyDescent="0.3">
      <x:c r="B651" s="23"/>
      <x:c r="L651" s="279"/>
      <x:c r="S651" s="23"/>
      <x:c r="T651" s="23"/>
    </x:row>
    <x:row r="652" spans="1:24" x14ac:dyDescent="0.3">
      <x:c r="B652" s="23"/>
      <x:c r="L652" s="279"/>
      <x:c r="S652" s="23"/>
      <x:c r="T652" s="23"/>
    </x:row>
    <x:row r="653" spans="1:24" x14ac:dyDescent="0.3">
      <x:c r="B653" s="23"/>
      <x:c r="L653" s="279"/>
      <x:c r="S653" s="23"/>
      <x:c r="T653" s="23"/>
    </x:row>
    <x:row r="654" spans="1:24" x14ac:dyDescent="0.3">
      <x:c r="B654" s="23"/>
      <x:c r="L654" s="279"/>
      <x:c r="S654" s="23"/>
      <x:c r="T654" s="23"/>
    </x:row>
    <x:row r="655" spans="1:24" x14ac:dyDescent="0.3">
      <x:c r="B655" s="23"/>
      <x:c r="L655" s="279"/>
      <x:c r="S655" s="23"/>
      <x:c r="T655" s="23"/>
    </x:row>
    <x:row r="656" spans="1:24" x14ac:dyDescent="0.3">
      <x:c r="B656" s="23"/>
      <x:c r="L656" s="279"/>
      <x:c r="S656" s="23"/>
      <x:c r="T656" s="23"/>
    </x:row>
    <x:row r="657" spans="1:24" x14ac:dyDescent="0.3">
      <x:c r="B657" s="23"/>
      <x:c r="L657" s="279"/>
      <x:c r="S657" s="23"/>
      <x:c r="T657" s="23"/>
    </x:row>
    <x:row r="658" spans="1:24" x14ac:dyDescent="0.3">
      <x:c r="B658" s="23"/>
      <x:c r="L658" s="279"/>
      <x:c r="S658" s="23"/>
      <x:c r="T658" s="23"/>
    </x:row>
    <x:row r="659" spans="1:24" x14ac:dyDescent="0.3">
      <x:c r="B659" s="23"/>
      <x:c r="L659" s="279"/>
      <x:c r="S659" s="23"/>
      <x:c r="T659" s="23"/>
    </x:row>
    <x:row r="660" spans="1:24" x14ac:dyDescent="0.3">
      <x:c r="B660" s="23"/>
      <x:c r="L660" s="279"/>
      <x:c r="S660" s="23"/>
      <x:c r="T660" s="23"/>
    </x:row>
    <x:row r="661" spans="1:24" x14ac:dyDescent="0.3">
      <x:c r="B661" s="23"/>
      <x:c r="L661" s="279"/>
      <x:c r="S661" s="23"/>
      <x:c r="T661" s="23"/>
    </x:row>
    <x:row r="662" spans="1:24" x14ac:dyDescent="0.3">
      <x:c r="B662" s="23"/>
      <x:c r="L662" s="279"/>
      <x:c r="S662" s="23"/>
      <x:c r="T662" s="23"/>
    </x:row>
    <x:row r="663" spans="1:24" x14ac:dyDescent="0.3">
      <x:c r="B663" s="23"/>
      <x:c r="L663" s="279"/>
      <x:c r="S663" s="23"/>
      <x:c r="T663" s="23"/>
    </x:row>
    <x:row r="664" spans="1:24" x14ac:dyDescent="0.3">
      <x:c r="B664" s="23"/>
      <x:c r="L664" s="279"/>
      <x:c r="S664" s="23"/>
      <x:c r="T664" s="23"/>
    </x:row>
    <x:row r="665" spans="1:24" x14ac:dyDescent="0.3">
      <x:c r="B665" s="23"/>
      <x:c r="L665" s="279"/>
      <x:c r="S665" s="23"/>
      <x:c r="T665" s="23"/>
    </x:row>
    <x:row r="666" spans="1:24" x14ac:dyDescent="0.3">
      <x:c r="B666" s="23"/>
      <x:c r="L666" s="279"/>
      <x:c r="S666" s="23"/>
      <x:c r="T666" s="23"/>
    </x:row>
    <x:row r="667" spans="1:24" x14ac:dyDescent="0.3">
      <x:c r="B667" s="23"/>
      <x:c r="L667" s="279"/>
      <x:c r="S667" s="23"/>
      <x:c r="T667" s="23"/>
    </x:row>
    <x:row r="668" spans="1:24" x14ac:dyDescent="0.3">
      <x:c r="B668" s="23"/>
      <x:c r="L668" s="279"/>
      <x:c r="S668" s="23"/>
      <x:c r="T668" s="23"/>
    </x:row>
    <x:row r="669" spans="1:24" x14ac:dyDescent="0.3">
      <x:c r="B669" s="23"/>
      <x:c r="L669" s="279"/>
      <x:c r="S669" s="23"/>
      <x:c r="T669" s="23"/>
    </x:row>
    <x:row r="670" spans="1:24" x14ac:dyDescent="0.3">
      <x:c r="B670" s="23"/>
      <x:c r="L670" s="279"/>
      <x:c r="S670" s="23"/>
      <x:c r="T670" s="23"/>
    </x:row>
    <x:row r="671" spans="1:24" x14ac:dyDescent="0.3">
      <x:c r="B671" s="23"/>
      <x:c r="L671" s="279"/>
      <x:c r="S671" s="23"/>
      <x:c r="T671" s="23"/>
    </x:row>
    <x:row r="672" spans="1:24" x14ac:dyDescent="0.3">
      <x:c r="B672" s="23"/>
      <x:c r="L672" s="279"/>
      <x:c r="S672" s="23"/>
      <x:c r="T672" s="23"/>
    </x:row>
    <x:row r="673" spans="1:24" x14ac:dyDescent="0.3">
      <x:c r="B673" s="23"/>
      <x:c r="L673" s="279"/>
      <x:c r="S673" s="23"/>
      <x:c r="T673" s="23"/>
    </x:row>
    <x:row r="674" spans="1:24" x14ac:dyDescent="0.3">
      <x:c r="B674" s="23"/>
      <x:c r="L674" s="279"/>
      <x:c r="S674" s="23"/>
      <x:c r="T674" s="23"/>
    </x:row>
    <x:row r="675" spans="1:24" x14ac:dyDescent="0.3">
      <x:c r="B675" s="23"/>
      <x:c r="L675" s="279"/>
      <x:c r="S675" s="23"/>
      <x:c r="T675" s="23"/>
    </x:row>
    <x:row r="676" spans="1:24" x14ac:dyDescent="0.3">
      <x:c r="B676" s="23"/>
      <x:c r="L676" s="279"/>
      <x:c r="S676" s="23"/>
      <x:c r="T676" s="23"/>
    </x:row>
    <x:row r="677" spans="1:24" x14ac:dyDescent="0.3">
      <x:c r="B677" s="23"/>
      <x:c r="L677" s="279"/>
      <x:c r="S677" s="23"/>
      <x:c r="T677" s="23"/>
    </x:row>
    <x:row r="678" spans="1:24" x14ac:dyDescent="0.3">
      <x:c r="B678" s="23"/>
      <x:c r="L678" s="279"/>
      <x:c r="S678" s="23"/>
      <x:c r="T678" s="23"/>
    </x:row>
    <x:row r="679" spans="1:24" x14ac:dyDescent="0.3">
      <x:c r="B679" s="23"/>
      <x:c r="L679" s="279"/>
      <x:c r="S679" s="23"/>
      <x:c r="T679" s="23"/>
    </x:row>
    <x:row r="680" spans="1:24" x14ac:dyDescent="0.3">
      <x:c r="B680" s="23"/>
      <x:c r="L680" s="279"/>
      <x:c r="S680" s="23"/>
      <x:c r="T680" s="23"/>
    </x:row>
    <x:row r="681" spans="1:24" x14ac:dyDescent="0.3">
      <x:c r="B681" s="23"/>
      <x:c r="L681" s="279"/>
      <x:c r="S681" s="23"/>
      <x:c r="T681" s="23"/>
    </x:row>
    <x:row r="682" spans="1:24" x14ac:dyDescent="0.3">
      <x:c r="B682" s="23"/>
      <x:c r="L682" s="279"/>
      <x:c r="S682" s="23"/>
      <x:c r="T682" s="23"/>
    </x:row>
    <x:row r="683" spans="1:24" x14ac:dyDescent="0.3">
      <x:c r="B683" s="23"/>
      <x:c r="L683" s="279"/>
      <x:c r="S683" s="23"/>
      <x:c r="T683" s="23"/>
    </x:row>
    <x:row r="684" spans="1:24" x14ac:dyDescent="0.3">
      <x:c r="B684" s="23"/>
      <x:c r="L684" s="279"/>
      <x:c r="S684" s="23"/>
      <x:c r="T684" s="23"/>
    </x:row>
    <x:row r="685" spans="1:24" x14ac:dyDescent="0.3">
      <x:c r="B685" s="23"/>
      <x:c r="L685" s="279"/>
      <x:c r="S685" s="23"/>
      <x:c r="T685" s="23"/>
    </x:row>
    <x:row r="686" spans="1:24" x14ac:dyDescent="0.3">
      <x:c r="B686" s="23"/>
      <x:c r="L686" s="279"/>
      <x:c r="S686" s="23"/>
      <x:c r="T686" s="23"/>
    </x:row>
    <x:row r="687" spans="1:24" x14ac:dyDescent="0.3">
      <x:c r="B687" s="23"/>
      <x:c r="L687" s="279"/>
      <x:c r="S687" s="23"/>
      <x:c r="T687" s="23"/>
    </x:row>
    <x:row r="688" spans="1:24" x14ac:dyDescent="0.3">
      <x:c r="B688" s="23"/>
      <x:c r="L688" s="279"/>
      <x:c r="S688" s="23"/>
      <x:c r="T688" s="23"/>
    </x:row>
    <x:row r="689" spans="1:24" x14ac:dyDescent="0.3">
      <x:c r="B689" s="23"/>
      <x:c r="L689" s="279"/>
      <x:c r="S689" s="23"/>
      <x:c r="T689" s="23"/>
    </x:row>
    <x:row r="690" spans="1:24" x14ac:dyDescent="0.3">
      <x:c r="B690" s="23"/>
      <x:c r="L690" s="279"/>
      <x:c r="S690" s="23"/>
      <x:c r="T690" s="23"/>
    </x:row>
    <x:row r="691" spans="1:24" x14ac:dyDescent="0.3">
      <x:c r="B691" s="23"/>
      <x:c r="L691" s="279"/>
      <x:c r="S691" s="23"/>
      <x:c r="T691" s="23"/>
    </x:row>
    <x:row r="692" spans="1:24" x14ac:dyDescent="0.3">
      <x:c r="B692" s="23"/>
      <x:c r="L692" s="279"/>
      <x:c r="S692" s="23"/>
      <x:c r="T692" s="23"/>
    </x:row>
    <x:row r="693" spans="1:24" x14ac:dyDescent="0.3">
      <x:c r="B693" s="23"/>
      <x:c r="L693" s="279"/>
      <x:c r="S693" s="23"/>
      <x:c r="T693" s="23"/>
    </x:row>
    <x:row r="694" spans="1:24" x14ac:dyDescent="0.3">
      <x:c r="B694" s="23"/>
      <x:c r="L694" s="279"/>
      <x:c r="S694" s="23"/>
      <x:c r="T694" s="23"/>
    </x:row>
    <x:row r="695" spans="1:24" x14ac:dyDescent="0.3">
      <x:c r="B695" s="23"/>
      <x:c r="L695" s="279"/>
      <x:c r="S695" s="23"/>
      <x:c r="T695" s="23"/>
    </x:row>
    <x:row r="696" spans="1:24" x14ac:dyDescent="0.3">
      <x:c r="B696" s="23"/>
      <x:c r="L696" s="279"/>
      <x:c r="S696" s="23"/>
      <x:c r="T696" s="23"/>
    </x:row>
    <x:row r="697" spans="1:24" x14ac:dyDescent="0.3">
      <x:c r="B697" s="23"/>
      <x:c r="L697" s="279"/>
      <x:c r="S697" s="23"/>
      <x:c r="T697" s="23"/>
    </x:row>
    <x:row r="698" spans="1:24" x14ac:dyDescent="0.3">
      <x:c r="B698" s="23"/>
      <x:c r="L698" s="279"/>
      <x:c r="S698" s="23"/>
      <x:c r="T698" s="23"/>
    </x:row>
    <x:row r="699" spans="1:24" x14ac:dyDescent="0.3">
      <x:c r="B699" s="23"/>
      <x:c r="L699" s="279"/>
      <x:c r="S699" s="23"/>
      <x:c r="T699" s="23"/>
    </x:row>
    <x:row r="700" spans="1:24" x14ac:dyDescent="0.3">
      <x:c r="B700" s="23"/>
      <x:c r="L700" s="279"/>
      <x:c r="S700" s="23"/>
      <x:c r="T700" s="23"/>
    </x:row>
    <x:row r="701" spans="1:24" x14ac:dyDescent="0.3">
      <x:c r="B701" s="23"/>
      <x:c r="L701" s="279"/>
      <x:c r="S701" s="23"/>
      <x:c r="T701" s="23"/>
    </x:row>
    <x:row r="702" spans="1:24" x14ac:dyDescent="0.3">
      <x:c r="B702" s="23"/>
      <x:c r="L702" s="279"/>
      <x:c r="S702" s="23"/>
      <x:c r="T702" s="23"/>
    </x:row>
    <x:row r="703" spans="1:24" x14ac:dyDescent="0.3">
      <x:c r="B703" s="23"/>
      <x:c r="L703" s="279"/>
      <x:c r="S703" s="23"/>
      <x:c r="T703" s="23"/>
    </x:row>
    <x:row r="704" spans="1:24" x14ac:dyDescent="0.3">
      <x:c r="B704" s="23"/>
      <x:c r="L704" s="279"/>
      <x:c r="S704" s="23"/>
      <x:c r="T704" s="23"/>
    </x:row>
    <x:row r="705" spans="1:24" x14ac:dyDescent="0.3">
      <x:c r="B705" s="23"/>
      <x:c r="L705" s="279"/>
      <x:c r="S705" s="23"/>
      <x:c r="T705" s="23"/>
    </x:row>
    <x:row r="706" spans="1:24" x14ac:dyDescent="0.3">
      <x:c r="B706" s="23"/>
      <x:c r="L706" s="279"/>
      <x:c r="S706" s="23"/>
      <x:c r="T706" s="23"/>
    </x:row>
    <x:row r="707" spans="1:24" x14ac:dyDescent="0.3">
      <x:c r="B707" s="23"/>
      <x:c r="L707" s="279"/>
      <x:c r="S707" s="23"/>
      <x:c r="T707" s="23"/>
    </x:row>
    <x:row r="708" spans="1:24" x14ac:dyDescent="0.3">
      <x:c r="B708" s="23"/>
      <x:c r="L708" s="279"/>
      <x:c r="S708" s="23"/>
      <x:c r="T708" s="23"/>
    </x:row>
    <x:row r="709" spans="1:24" x14ac:dyDescent="0.3">
      <x:c r="B709" s="23"/>
      <x:c r="L709" s="279"/>
      <x:c r="S709" s="23"/>
      <x:c r="T709" s="23"/>
    </x:row>
    <x:row r="710" spans="1:24" x14ac:dyDescent="0.3">
      <x:c r="B710" s="23"/>
      <x:c r="L710" s="279"/>
      <x:c r="S710" s="23"/>
      <x:c r="T710" s="23"/>
    </x:row>
    <x:row r="711" spans="1:24" x14ac:dyDescent="0.3">
      <x:c r="B711" s="23"/>
      <x:c r="L711" s="279"/>
      <x:c r="S711" s="23"/>
      <x:c r="T711" s="23"/>
    </x:row>
    <x:row r="712" spans="1:24" x14ac:dyDescent="0.3">
      <x:c r="B712" s="23"/>
      <x:c r="L712" s="279"/>
      <x:c r="S712" s="23"/>
      <x:c r="T712" s="23"/>
    </x:row>
    <x:row r="713" spans="1:24" x14ac:dyDescent="0.3">
      <x:c r="B713" s="23"/>
      <x:c r="L713" s="279"/>
      <x:c r="S713" s="23"/>
      <x:c r="T713" s="23"/>
    </x:row>
    <x:row r="714" spans="1:24" x14ac:dyDescent="0.3">
      <x:c r="B714" s="23"/>
      <x:c r="L714" s="279"/>
      <x:c r="S714" s="23"/>
      <x:c r="T714" s="23"/>
    </x:row>
    <x:row r="715" spans="1:24" x14ac:dyDescent="0.3">
      <x:c r="B715" s="23"/>
      <x:c r="L715" s="279"/>
      <x:c r="S715" s="23"/>
      <x:c r="T715" s="23"/>
    </x:row>
    <x:row r="716" spans="1:24" x14ac:dyDescent="0.3">
      <x:c r="B716" s="23"/>
      <x:c r="L716" s="279"/>
      <x:c r="S716" s="23"/>
      <x:c r="T716" s="23"/>
    </x:row>
    <x:row r="717" spans="1:24" x14ac:dyDescent="0.3">
      <x:c r="B717" s="23"/>
      <x:c r="L717" s="279"/>
      <x:c r="S717" s="23"/>
      <x:c r="T717" s="23"/>
    </x:row>
    <x:row r="718" spans="1:24" x14ac:dyDescent="0.3">
      <x:c r="B718" s="23"/>
      <x:c r="L718" s="279"/>
      <x:c r="S718" s="23"/>
      <x:c r="T718" s="23"/>
    </x:row>
    <x:row r="719" spans="1:24" x14ac:dyDescent="0.3">
      <x:c r="B719" s="23"/>
      <x:c r="L719" s="279"/>
      <x:c r="S719" s="23"/>
      <x:c r="T719" s="23"/>
    </x:row>
    <x:row r="720" spans="1:24" x14ac:dyDescent="0.3">
      <x:c r="B720" s="23"/>
      <x:c r="L720" s="279"/>
      <x:c r="S720" s="23"/>
      <x:c r="T720" s="23"/>
    </x:row>
    <x:row r="721" spans="1:24" x14ac:dyDescent="0.3">
      <x:c r="B721" s="23"/>
      <x:c r="L721" s="279"/>
      <x:c r="S721" s="23"/>
      <x:c r="T721" s="23"/>
    </x:row>
    <x:row r="722" spans="1:24" x14ac:dyDescent="0.3">
      <x:c r="B722" s="23"/>
      <x:c r="L722" s="279"/>
      <x:c r="S722" s="23"/>
      <x:c r="T722" s="23"/>
    </x:row>
    <x:row r="723" spans="1:24" x14ac:dyDescent="0.3">
      <x:c r="B723" s="23"/>
      <x:c r="L723" s="279"/>
      <x:c r="S723" s="23"/>
      <x:c r="T723" s="23"/>
    </x:row>
    <x:row r="724" spans="1:24" x14ac:dyDescent="0.3">
      <x:c r="B724" s="23"/>
      <x:c r="L724" s="279"/>
      <x:c r="S724" s="23"/>
      <x:c r="T724" s="23"/>
    </x:row>
    <x:row r="725" spans="1:24" x14ac:dyDescent="0.3">
      <x:c r="B725" s="23"/>
      <x:c r="L725" s="279"/>
      <x:c r="S725" s="23"/>
      <x:c r="T725" s="23"/>
    </x:row>
    <x:row r="726" spans="1:24" x14ac:dyDescent="0.3">
      <x:c r="B726" s="23"/>
      <x:c r="L726" s="279"/>
      <x:c r="S726" s="23"/>
      <x:c r="T726" s="23"/>
    </x:row>
    <x:row r="727" spans="1:24" x14ac:dyDescent="0.3">
      <x:c r="B727" s="23"/>
      <x:c r="L727" s="279"/>
      <x:c r="S727" s="23"/>
      <x:c r="T727" s="23"/>
    </x:row>
    <x:row r="728" spans="1:24" x14ac:dyDescent="0.3">
      <x:c r="B728" s="23"/>
      <x:c r="L728" s="279"/>
      <x:c r="S728" s="23"/>
      <x:c r="T728" s="23"/>
    </x:row>
    <x:row r="729" spans="1:24" x14ac:dyDescent="0.3">
      <x:c r="B729" s="23"/>
      <x:c r="L729" s="279"/>
      <x:c r="S729" s="23"/>
      <x:c r="T729" s="23"/>
    </x:row>
    <x:row r="730" spans="1:24" x14ac:dyDescent="0.3">
      <x:c r="B730" s="23"/>
      <x:c r="L730" s="279"/>
      <x:c r="S730" s="23"/>
      <x:c r="T730" s="23"/>
    </x:row>
    <x:row r="731" spans="1:24" x14ac:dyDescent="0.3">
      <x:c r="B731" s="23"/>
      <x:c r="L731" s="279"/>
      <x:c r="S731" s="23"/>
      <x:c r="T731" s="23"/>
    </x:row>
    <x:row r="732" spans="1:24" x14ac:dyDescent="0.3">
      <x:c r="B732" s="23"/>
      <x:c r="L732" s="279"/>
      <x:c r="S732" s="23"/>
      <x:c r="T732" s="23"/>
    </x:row>
    <x:row r="733" spans="1:24" x14ac:dyDescent="0.3">
      <x:c r="B733" s="23"/>
      <x:c r="L733" s="279"/>
      <x:c r="S733" s="23"/>
      <x:c r="T733" s="23"/>
    </x:row>
    <x:row r="734" spans="1:24" x14ac:dyDescent="0.3">
      <x:c r="B734" s="23"/>
      <x:c r="L734" s="279"/>
      <x:c r="S734" s="23"/>
      <x:c r="T734" s="23"/>
    </x:row>
    <x:row r="735" spans="1:24" x14ac:dyDescent="0.3">
      <x:c r="B735" s="23"/>
      <x:c r="L735" s="279"/>
      <x:c r="S735" s="23"/>
      <x:c r="T735" s="23"/>
    </x:row>
    <x:row r="736" spans="1:24" x14ac:dyDescent="0.3">
      <x:c r="B736" s="23"/>
      <x:c r="L736" s="279"/>
      <x:c r="S736" s="23"/>
      <x:c r="T736" s="23"/>
    </x:row>
    <x:row r="737" spans="1:24" x14ac:dyDescent="0.3">
      <x:c r="B737" s="23"/>
      <x:c r="L737" s="279"/>
      <x:c r="S737" s="23"/>
      <x:c r="T737" s="23"/>
    </x:row>
    <x:row r="738" spans="1:24" x14ac:dyDescent="0.3">
      <x:c r="B738" s="23"/>
      <x:c r="L738" s="279"/>
      <x:c r="S738" s="23"/>
      <x:c r="T738" s="23"/>
    </x:row>
    <x:row r="739" spans="1:24" x14ac:dyDescent="0.3">
      <x:c r="B739" s="23"/>
      <x:c r="L739" s="279"/>
      <x:c r="S739" s="23"/>
      <x:c r="T739" s="23"/>
    </x:row>
    <x:row r="740" spans="1:24" x14ac:dyDescent="0.3">
      <x:c r="B740" s="23"/>
      <x:c r="L740" s="279"/>
      <x:c r="S740" s="23"/>
      <x:c r="T740" s="23"/>
    </x:row>
    <x:row r="741" spans="1:24" x14ac:dyDescent="0.3">
      <x:c r="B741" s="23"/>
      <x:c r="L741" s="279"/>
      <x:c r="S741" s="23"/>
      <x:c r="T741" s="23"/>
    </x:row>
    <x:row r="742" spans="1:24" x14ac:dyDescent="0.3">
      <x:c r="B742" s="23"/>
      <x:c r="L742" s="279"/>
      <x:c r="S742" s="23"/>
      <x:c r="T742" s="23"/>
    </x:row>
    <x:row r="743" spans="1:24" x14ac:dyDescent="0.3">
      <x:c r="B743" s="23"/>
      <x:c r="L743" s="279"/>
      <x:c r="S743" s="23"/>
      <x:c r="T743" s="23"/>
    </x:row>
    <x:row r="744" spans="1:24" x14ac:dyDescent="0.3">
      <x:c r="B744" s="23"/>
      <x:c r="L744" s="279"/>
      <x:c r="S744" s="23"/>
      <x:c r="T744" s="23"/>
    </x:row>
    <x:row r="745" spans="1:24" x14ac:dyDescent="0.3">
      <x:c r="B745" s="23"/>
      <x:c r="L745" s="279"/>
      <x:c r="S745" s="23"/>
      <x:c r="T745" s="23"/>
    </x:row>
    <x:row r="746" spans="1:24" x14ac:dyDescent="0.3">
      <x:c r="B746" s="23"/>
      <x:c r="L746" s="279"/>
      <x:c r="S746" s="23"/>
      <x:c r="T746" s="23"/>
    </x:row>
    <x:row r="747" spans="1:24" x14ac:dyDescent="0.3">
      <x:c r="B747" s="23"/>
      <x:c r="L747" s="279"/>
      <x:c r="S747" s="23"/>
      <x:c r="T747" s="23"/>
    </x:row>
    <x:row r="748" spans="1:24" x14ac:dyDescent="0.3">
      <x:c r="B748" s="23"/>
      <x:c r="L748" s="279"/>
      <x:c r="S748" s="23"/>
      <x:c r="T748" s="23"/>
    </x:row>
    <x:row r="749" spans="1:24" x14ac:dyDescent="0.3">
      <x:c r="B749" s="23"/>
      <x:c r="L749" s="279"/>
      <x:c r="S749" s="23"/>
      <x:c r="T749" s="23"/>
    </x:row>
    <x:row r="750" spans="1:24" x14ac:dyDescent="0.3">
      <x:c r="B750" s="23"/>
      <x:c r="L750" s="279"/>
      <x:c r="S750" s="23"/>
      <x:c r="T750" s="23"/>
    </x:row>
    <x:row r="751" spans="1:24" x14ac:dyDescent="0.3">
      <x:c r="B751" s="23"/>
      <x:c r="L751" s="279"/>
      <x:c r="S751" s="23"/>
      <x:c r="T751" s="23"/>
    </x:row>
    <x:row r="752" spans="1:24" x14ac:dyDescent="0.3">
      <x:c r="B752" s="23"/>
      <x:c r="L752" s="279"/>
      <x:c r="S752" s="23"/>
      <x:c r="T752" s="23"/>
    </x:row>
    <x:row r="753" spans="1:24" x14ac:dyDescent="0.3">
      <x:c r="B753" s="23"/>
      <x:c r="L753" s="279"/>
      <x:c r="S753" s="23"/>
      <x:c r="T753" s="23"/>
    </x:row>
    <x:row r="754" spans="1:24" x14ac:dyDescent="0.3">
      <x:c r="B754" s="23"/>
      <x:c r="L754" s="279"/>
      <x:c r="S754" s="23"/>
      <x:c r="T754" s="23"/>
    </x:row>
    <x:row r="755" spans="1:24" x14ac:dyDescent="0.3">
      <x:c r="B755" s="23"/>
      <x:c r="L755" s="279"/>
      <x:c r="S755" s="23"/>
      <x:c r="T755" s="23"/>
    </x:row>
    <x:row r="756" spans="1:24" x14ac:dyDescent="0.3">
      <x:c r="B756" s="23"/>
      <x:c r="L756" s="279"/>
      <x:c r="S756" s="23"/>
      <x:c r="T756" s="23"/>
    </x:row>
    <x:row r="757" spans="1:24" x14ac:dyDescent="0.3">
      <x:c r="B757" s="23"/>
      <x:c r="L757" s="279"/>
      <x:c r="S757" s="23"/>
      <x:c r="T757" s="23"/>
    </x:row>
    <x:row r="758" spans="1:24" x14ac:dyDescent="0.3">
      <x:c r="B758" s="23"/>
      <x:c r="L758" s="279"/>
      <x:c r="S758" s="23"/>
      <x:c r="T758" s="23"/>
    </x:row>
    <x:row r="759" spans="1:24" x14ac:dyDescent="0.3">
      <x:c r="B759" s="23"/>
      <x:c r="L759" s="279"/>
      <x:c r="S759" s="23"/>
      <x:c r="T759" s="23"/>
    </x:row>
    <x:row r="760" spans="1:24" x14ac:dyDescent="0.3">
      <x:c r="B760" s="23"/>
      <x:c r="L760" s="279"/>
      <x:c r="S760" s="23"/>
      <x:c r="T760" s="23"/>
    </x:row>
    <x:row r="761" spans="1:24" x14ac:dyDescent="0.3">
      <x:c r="B761" s="23"/>
      <x:c r="L761" s="279"/>
      <x:c r="S761" s="23"/>
      <x:c r="T761" s="23"/>
    </x:row>
    <x:row r="762" spans="1:24" x14ac:dyDescent="0.3">
      <x:c r="B762" s="23"/>
      <x:c r="L762" s="279"/>
      <x:c r="S762" s="23"/>
      <x:c r="T762" s="23"/>
    </x:row>
    <x:row r="763" spans="1:24" x14ac:dyDescent="0.3">
      <x:c r="B763" s="23"/>
      <x:c r="L763" s="279"/>
      <x:c r="S763" s="23"/>
      <x:c r="T763" s="23"/>
    </x:row>
    <x:row r="764" spans="1:24" x14ac:dyDescent="0.3">
      <x:c r="B764" s="23"/>
      <x:c r="L764" s="279"/>
      <x:c r="S764" s="23"/>
      <x:c r="T764" s="23"/>
    </x:row>
    <x:row r="765" spans="1:24" x14ac:dyDescent="0.3">
      <x:c r="B765" s="23"/>
      <x:c r="L765" s="279"/>
      <x:c r="S765" s="23"/>
      <x:c r="T765" s="23"/>
    </x:row>
    <x:row r="766" spans="1:24" x14ac:dyDescent="0.3">
      <x:c r="B766" s="23"/>
      <x:c r="L766" s="279"/>
      <x:c r="S766" s="23"/>
      <x:c r="T766" s="23"/>
    </x:row>
    <x:row r="767" spans="1:24" x14ac:dyDescent="0.3">
      <x:c r="B767" s="23"/>
      <x:c r="L767" s="279"/>
      <x:c r="S767" s="23"/>
      <x:c r="T767" s="23"/>
    </x:row>
    <x:row r="768" spans="1:24" x14ac:dyDescent="0.3">
      <x:c r="B768" s="23"/>
      <x:c r="L768" s="279"/>
      <x:c r="S768" s="23"/>
      <x:c r="T768" s="23"/>
    </x:row>
    <x:row r="769" spans="1:24" x14ac:dyDescent="0.3">
      <x:c r="B769" s="23"/>
      <x:c r="L769" s="279"/>
      <x:c r="S769" s="23"/>
      <x:c r="T769" s="23"/>
    </x:row>
    <x:row r="770" spans="1:24" x14ac:dyDescent="0.3">
      <x:c r="B770" s="23"/>
      <x:c r="L770" s="279"/>
      <x:c r="S770" s="23"/>
      <x:c r="T770" s="23"/>
    </x:row>
    <x:row r="771" spans="1:24" x14ac:dyDescent="0.3">
      <x:c r="B771" s="23"/>
      <x:c r="L771" s="279"/>
      <x:c r="S771" s="23"/>
      <x:c r="T771" s="23"/>
    </x:row>
    <x:row r="772" spans="1:24" x14ac:dyDescent="0.3">
      <x:c r="B772" s="23"/>
      <x:c r="L772" s="279"/>
      <x:c r="S772" s="23"/>
      <x:c r="T772" s="23"/>
    </x:row>
    <x:row r="773" spans="1:24" x14ac:dyDescent="0.3">
      <x:c r="B773" s="23"/>
      <x:c r="L773" s="279"/>
      <x:c r="S773" s="23"/>
      <x:c r="T773" s="23"/>
    </x:row>
    <x:row r="774" spans="1:24" x14ac:dyDescent="0.3">
      <x:c r="B774" s="23"/>
      <x:c r="L774" s="279"/>
      <x:c r="S774" s="23"/>
      <x:c r="T774" s="23"/>
    </x:row>
    <x:row r="775" spans="1:24" x14ac:dyDescent="0.3">
      <x:c r="B775" s="23"/>
      <x:c r="L775" s="279"/>
      <x:c r="S775" s="23"/>
      <x:c r="T775" s="23"/>
    </x:row>
    <x:row r="776" spans="1:24" x14ac:dyDescent="0.3">
      <x:c r="B776" s="23"/>
      <x:c r="L776" s="279"/>
      <x:c r="S776" s="23"/>
      <x:c r="T776" s="23"/>
    </x:row>
    <x:row r="777" spans="1:24" x14ac:dyDescent="0.3">
      <x:c r="B777" s="23"/>
      <x:c r="L777" s="279"/>
      <x:c r="S777" s="23"/>
      <x:c r="T777" s="23"/>
    </x:row>
    <x:row r="778" spans="1:24" x14ac:dyDescent="0.3">
      <x:c r="B778" s="23"/>
      <x:c r="L778" s="279"/>
      <x:c r="S778" s="23"/>
      <x:c r="T778" s="23"/>
    </x:row>
    <x:row r="779" spans="1:24" x14ac:dyDescent="0.3">
      <x:c r="B779" s="23"/>
      <x:c r="L779" s="279"/>
      <x:c r="S779" s="23"/>
      <x:c r="T779" s="23"/>
    </x:row>
    <x:row r="780" spans="1:24" x14ac:dyDescent="0.3">
      <x:c r="B780" s="23"/>
      <x:c r="L780" s="279"/>
      <x:c r="S780" s="23"/>
      <x:c r="T780" s="23"/>
    </x:row>
    <x:row r="781" spans="1:24" x14ac:dyDescent="0.3">
      <x:c r="B781" s="23"/>
      <x:c r="L781" s="279"/>
      <x:c r="S781" s="23"/>
      <x:c r="T781" s="23"/>
    </x:row>
    <x:row r="782" spans="1:24" x14ac:dyDescent="0.3">
      <x:c r="B782" s="23"/>
      <x:c r="L782" s="279"/>
      <x:c r="S782" s="23"/>
      <x:c r="T782" s="23"/>
    </x:row>
    <x:row r="783" spans="1:24" x14ac:dyDescent="0.3">
      <x:c r="B783" s="23"/>
      <x:c r="L783" s="279"/>
      <x:c r="S783" s="23"/>
      <x:c r="T783" s="23"/>
    </x:row>
    <x:row r="784" spans="1:24" x14ac:dyDescent="0.3">
      <x:c r="B784" s="23"/>
      <x:c r="L784" s="279"/>
      <x:c r="S784" s="23"/>
      <x:c r="T784" s="23"/>
    </x:row>
    <x:row r="785" spans="1:24" x14ac:dyDescent="0.3">
      <x:c r="B785" s="23"/>
      <x:c r="L785" s="279"/>
      <x:c r="S785" s="23"/>
      <x:c r="T785" s="23"/>
    </x:row>
    <x:row r="786" spans="1:24" x14ac:dyDescent="0.3">
      <x:c r="B786" s="23"/>
      <x:c r="L786" s="279"/>
      <x:c r="S786" s="23"/>
      <x:c r="T786" s="23"/>
    </x:row>
    <x:row r="787" spans="1:24" x14ac:dyDescent="0.3">
      <x:c r="B787" s="23"/>
      <x:c r="L787" s="279"/>
      <x:c r="S787" s="23"/>
      <x:c r="T787" s="23"/>
    </x:row>
    <x:row r="788" spans="1:24" x14ac:dyDescent="0.3">
      <x:c r="B788" s="23"/>
      <x:c r="L788" s="279"/>
      <x:c r="S788" s="23"/>
      <x:c r="T788" s="23"/>
    </x:row>
    <x:row r="789" spans="1:24" x14ac:dyDescent="0.3">
      <x:c r="B789" s="23"/>
      <x:c r="L789" s="279"/>
      <x:c r="S789" s="23"/>
      <x:c r="T789" s="23"/>
    </x:row>
    <x:row r="790" spans="1:24" x14ac:dyDescent="0.3">
      <x:c r="B790" s="23"/>
      <x:c r="L790" s="279"/>
      <x:c r="S790" s="23"/>
      <x:c r="T790" s="23"/>
    </x:row>
    <x:row r="791" spans="1:24" x14ac:dyDescent="0.3">
      <x:c r="B791" s="23"/>
      <x:c r="L791" s="279"/>
      <x:c r="S791" s="23"/>
      <x:c r="T791" s="23"/>
    </x:row>
    <x:row r="792" spans="1:24" x14ac:dyDescent="0.3">
      <x:c r="B792" s="23"/>
      <x:c r="L792" s="279"/>
      <x:c r="S792" s="23"/>
      <x:c r="T792" s="23"/>
    </x:row>
    <x:row r="793" spans="1:24" x14ac:dyDescent="0.3">
      <x:c r="B793" s="23"/>
      <x:c r="L793" s="279"/>
      <x:c r="S793" s="23"/>
      <x:c r="T793" s="23"/>
    </x:row>
    <x:row r="794" spans="1:24" x14ac:dyDescent="0.3">
      <x:c r="B794" s="23"/>
      <x:c r="L794" s="279"/>
      <x:c r="S794" s="23"/>
      <x:c r="T794" s="23"/>
    </x:row>
    <x:row r="795" spans="1:24" x14ac:dyDescent="0.3">
      <x:c r="B795" s="23"/>
      <x:c r="L795" s="279"/>
      <x:c r="S795" s="23"/>
      <x:c r="T795" s="23"/>
    </x:row>
    <x:row r="796" spans="1:24" x14ac:dyDescent="0.3">
      <x:c r="B796" s="23"/>
      <x:c r="L796" s="279"/>
      <x:c r="S796" s="23"/>
      <x:c r="T796" s="23"/>
    </x:row>
    <x:row r="797" spans="1:24" x14ac:dyDescent="0.3">
      <x:c r="B797" s="23"/>
      <x:c r="L797" s="279"/>
      <x:c r="S797" s="23"/>
      <x:c r="T797" s="23"/>
    </x:row>
    <x:row r="798" spans="1:24" x14ac:dyDescent="0.3">
      <x:c r="B798" s="23"/>
      <x:c r="L798" s="279"/>
      <x:c r="S798" s="23"/>
      <x:c r="T798" s="23"/>
    </x:row>
    <x:row r="799" spans="1:24" x14ac:dyDescent="0.3">
      <x:c r="B799" s="23"/>
      <x:c r="L799" s="279"/>
      <x:c r="S799" s="23"/>
      <x:c r="T799" s="23"/>
    </x:row>
    <x:row r="800" spans="1:24" x14ac:dyDescent="0.3">
      <x:c r="B800" s="23"/>
      <x:c r="L800" s="279"/>
      <x:c r="S800" s="23"/>
      <x:c r="T800" s="23"/>
    </x:row>
    <x:row r="801" spans="1:24" x14ac:dyDescent="0.3">
      <x:c r="B801" s="23"/>
      <x:c r="L801" s="279"/>
      <x:c r="S801" s="23"/>
      <x:c r="T801" s="23"/>
    </x:row>
    <x:row r="802" spans="1:24" x14ac:dyDescent="0.3">
      <x:c r="B802" s="23"/>
      <x:c r="L802" s="279"/>
      <x:c r="S802" s="23"/>
      <x:c r="T802" s="23"/>
    </x:row>
    <x:row r="803" spans="1:24" x14ac:dyDescent="0.3">
      <x:c r="B803" s="23"/>
      <x:c r="L803" s="279"/>
      <x:c r="S803" s="23"/>
      <x:c r="T803" s="23"/>
    </x:row>
    <x:row r="804" spans="1:24" x14ac:dyDescent="0.3">
      <x:c r="B804" s="23"/>
      <x:c r="L804" s="279"/>
      <x:c r="S804" s="23"/>
      <x:c r="T804" s="23"/>
    </x:row>
    <x:row r="805" spans="1:24" x14ac:dyDescent="0.3">
      <x:c r="B805" s="23"/>
      <x:c r="L805" s="279"/>
      <x:c r="S805" s="23"/>
      <x:c r="T805" s="23"/>
    </x:row>
    <x:row r="806" spans="1:24" x14ac:dyDescent="0.3">
      <x:c r="B806" s="23"/>
      <x:c r="L806" s="279"/>
      <x:c r="S806" s="23"/>
      <x:c r="T806" s="23"/>
    </x:row>
    <x:row r="807" spans="1:24" x14ac:dyDescent="0.3">
      <x:c r="B807" s="23"/>
      <x:c r="L807" s="279"/>
      <x:c r="S807" s="23"/>
      <x:c r="T807" s="23"/>
    </x:row>
    <x:row r="808" spans="1:24" x14ac:dyDescent="0.3">
      <x:c r="B808" s="23"/>
      <x:c r="L808" s="279"/>
      <x:c r="S808" s="23"/>
      <x:c r="T808" s="23"/>
    </x:row>
    <x:row r="809" spans="1:24" x14ac:dyDescent="0.3">
      <x:c r="B809" s="23"/>
      <x:c r="L809" s="279"/>
      <x:c r="S809" s="23"/>
      <x:c r="T809" s="23"/>
    </x:row>
    <x:row r="810" spans="1:24" x14ac:dyDescent="0.3">
      <x:c r="B810" s="23"/>
      <x:c r="L810" s="279"/>
      <x:c r="S810" s="23"/>
      <x:c r="T810" s="23"/>
    </x:row>
    <x:row r="811" spans="1:24" x14ac:dyDescent="0.3">
      <x:c r="B811" s="23"/>
      <x:c r="L811" s="279"/>
      <x:c r="S811" s="23"/>
      <x:c r="T811" s="23"/>
    </x:row>
    <x:row r="812" spans="1:24" x14ac:dyDescent="0.3">
      <x:c r="B812" s="23"/>
      <x:c r="L812" s="279"/>
      <x:c r="S812" s="23"/>
      <x:c r="T812" s="23"/>
    </x:row>
    <x:row r="813" spans="1:24" x14ac:dyDescent="0.3">
      <x:c r="B813" s="23"/>
      <x:c r="L813" s="279"/>
      <x:c r="S813" s="23"/>
      <x:c r="T813" s="23"/>
    </x:row>
    <x:row r="814" spans="1:24" x14ac:dyDescent="0.3">
      <x:c r="B814" s="23"/>
      <x:c r="L814" s="279"/>
      <x:c r="S814" s="23"/>
      <x:c r="T814" s="23"/>
    </x:row>
    <x:row r="815" spans="1:24" x14ac:dyDescent="0.3">
      <x:c r="B815" s="23"/>
      <x:c r="L815" s="279"/>
      <x:c r="S815" s="23"/>
      <x:c r="T815" s="23"/>
    </x:row>
    <x:row r="816" spans="1:24" x14ac:dyDescent="0.3">
      <x:c r="B816" s="23"/>
      <x:c r="L816" s="279"/>
      <x:c r="S816" s="23"/>
      <x:c r="T816" s="23"/>
    </x:row>
    <x:row r="817" spans="1:24" x14ac:dyDescent="0.3">
      <x:c r="B817" s="23"/>
      <x:c r="L817" s="279"/>
      <x:c r="S817" s="23"/>
      <x:c r="T817" s="23"/>
    </x:row>
    <x:row r="818" spans="1:24" x14ac:dyDescent="0.3">
      <x:c r="B818" s="23"/>
      <x:c r="L818" s="279"/>
      <x:c r="S818" s="23"/>
      <x:c r="T818" s="23"/>
    </x:row>
    <x:row r="819" spans="1:24" x14ac:dyDescent="0.3">
      <x:c r="B819" s="23"/>
      <x:c r="L819" s="279"/>
      <x:c r="S819" s="23"/>
      <x:c r="T819" s="23"/>
    </x:row>
    <x:row r="820" spans="1:24" x14ac:dyDescent="0.3">
      <x:c r="B820" s="23"/>
      <x:c r="L820" s="279"/>
      <x:c r="S820" s="23"/>
      <x:c r="T820" s="23"/>
    </x:row>
    <x:row r="821" spans="1:24" x14ac:dyDescent="0.3">
      <x:c r="B821" s="23"/>
      <x:c r="L821" s="279"/>
      <x:c r="S821" s="23"/>
      <x:c r="T821" s="23"/>
    </x:row>
    <x:row r="822" spans="1:24" x14ac:dyDescent="0.3">
      <x:c r="B822" s="23"/>
      <x:c r="L822" s="279"/>
      <x:c r="S822" s="23"/>
      <x:c r="T822" s="23"/>
    </x:row>
    <x:row r="823" spans="1:24" x14ac:dyDescent="0.3">
      <x:c r="B823" s="23"/>
      <x:c r="L823" s="279"/>
      <x:c r="S823" s="23"/>
      <x:c r="T823" s="23"/>
    </x:row>
    <x:row r="824" spans="1:24" x14ac:dyDescent="0.3">
      <x:c r="B824" s="23"/>
      <x:c r="L824" s="279"/>
      <x:c r="S824" s="23"/>
      <x:c r="T824" s="23"/>
    </x:row>
    <x:row r="825" spans="1:24" x14ac:dyDescent="0.3">
      <x:c r="B825" s="23"/>
      <x:c r="L825" s="279"/>
      <x:c r="S825" s="23"/>
      <x:c r="T825" s="23"/>
    </x:row>
    <x:row r="826" spans="1:24" x14ac:dyDescent="0.3">
      <x:c r="B826" s="23"/>
      <x:c r="L826" s="279"/>
      <x:c r="S826" s="23"/>
      <x:c r="T826" s="23"/>
    </x:row>
    <x:row r="827" spans="1:24" x14ac:dyDescent="0.3">
      <x:c r="B827" s="23"/>
      <x:c r="L827" s="279"/>
      <x:c r="S827" s="23"/>
      <x:c r="T827" s="23"/>
    </x:row>
    <x:row r="828" spans="1:24" x14ac:dyDescent="0.3">
      <x:c r="B828" s="23"/>
      <x:c r="L828" s="279"/>
      <x:c r="S828" s="23"/>
      <x:c r="T828" s="23"/>
    </x:row>
    <x:row r="829" spans="1:24" x14ac:dyDescent="0.3">
      <x:c r="B829" s="23"/>
      <x:c r="L829" s="279"/>
      <x:c r="S829" s="23"/>
      <x:c r="T829" s="23"/>
    </x:row>
    <x:row r="830" spans="1:24" x14ac:dyDescent="0.3">
      <x:c r="B830" s="23"/>
      <x:c r="L830" s="279"/>
      <x:c r="S830" s="23"/>
      <x:c r="T830" s="23"/>
    </x:row>
    <x:row r="831" spans="1:24" x14ac:dyDescent="0.3">
      <x:c r="B831" s="23"/>
      <x:c r="L831" s="279"/>
      <x:c r="S831" s="23"/>
      <x:c r="T831" s="23"/>
    </x:row>
    <x:row r="832" spans="1:24" x14ac:dyDescent="0.3">
      <x:c r="B832" s="23"/>
      <x:c r="L832" s="279"/>
      <x:c r="S832" s="23"/>
      <x:c r="T832" s="23"/>
    </x:row>
    <x:row r="833" spans="1:24" x14ac:dyDescent="0.3">
      <x:c r="B833" s="23"/>
      <x:c r="L833" s="279"/>
      <x:c r="S833" s="23"/>
      <x:c r="T833" s="23"/>
    </x:row>
    <x:row r="834" spans="1:24" x14ac:dyDescent="0.3">
      <x:c r="B834" s="23"/>
      <x:c r="L834" s="279"/>
      <x:c r="S834" s="23"/>
      <x:c r="T834" s="23"/>
    </x:row>
    <x:row r="835" spans="1:24" x14ac:dyDescent="0.3">
      <x:c r="B835" s="23"/>
      <x:c r="L835" s="279"/>
      <x:c r="S835" s="23"/>
      <x:c r="T835" s="23"/>
    </x:row>
    <x:row r="836" spans="1:24" x14ac:dyDescent="0.3">
      <x:c r="B836" s="23"/>
      <x:c r="L836" s="279"/>
      <x:c r="S836" s="23"/>
      <x:c r="T836" s="23"/>
    </x:row>
    <x:row r="837" spans="1:24" x14ac:dyDescent="0.3">
      <x:c r="B837" s="23"/>
      <x:c r="L837" s="279"/>
      <x:c r="S837" s="23"/>
      <x:c r="T837" s="23"/>
    </x:row>
    <x:row r="838" spans="1:24" x14ac:dyDescent="0.3">
      <x:c r="B838" s="23"/>
      <x:c r="L838" s="279"/>
      <x:c r="S838" s="23"/>
      <x:c r="T838" s="23"/>
    </x:row>
    <x:row r="839" spans="1:24" x14ac:dyDescent="0.3">
      <x:c r="B839" s="23"/>
      <x:c r="L839" s="279"/>
      <x:c r="S839" s="23"/>
      <x:c r="T839" s="23"/>
    </x:row>
    <x:row r="840" spans="1:24" x14ac:dyDescent="0.3">
      <x:c r="B840" s="23"/>
      <x:c r="L840" s="279"/>
      <x:c r="S840" s="23"/>
      <x:c r="T840" s="23"/>
    </x:row>
    <x:row r="841" spans="1:24" x14ac:dyDescent="0.3">
      <x:c r="B841" s="23"/>
      <x:c r="L841" s="279"/>
      <x:c r="S841" s="23"/>
      <x:c r="T841" s="23"/>
    </x:row>
    <x:row r="842" spans="1:24" x14ac:dyDescent="0.3">
      <x:c r="B842" s="23"/>
      <x:c r="L842" s="279"/>
      <x:c r="S842" s="23"/>
      <x:c r="T842" s="23"/>
    </x:row>
    <x:row r="843" spans="1:24" x14ac:dyDescent="0.3">
      <x:c r="B843" s="23"/>
      <x:c r="L843" s="279"/>
      <x:c r="S843" s="23"/>
      <x:c r="T843" s="23"/>
    </x:row>
    <x:row r="844" spans="1:24" x14ac:dyDescent="0.3">
      <x:c r="B844" s="23"/>
      <x:c r="L844" s="279"/>
      <x:c r="S844" s="23"/>
      <x:c r="T844" s="23"/>
    </x:row>
    <x:row r="845" spans="1:24" x14ac:dyDescent="0.3">
      <x:c r="B845" s="23"/>
      <x:c r="L845" s="279"/>
      <x:c r="S845" s="23"/>
      <x:c r="T845" s="23"/>
    </x:row>
    <x:row r="846" spans="1:24" x14ac:dyDescent="0.3">
      <x:c r="B846" s="23"/>
      <x:c r="L846" s="279"/>
      <x:c r="S846" s="23"/>
      <x:c r="T846" s="23"/>
    </x:row>
    <x:row r="847" spans="1:24" x14ac:dyDescent="0.3">
      <x:c r="B847" s="23"/>
      <x:c r="L847" s="279"/>
      <x:c r="S847" s="23"/>
      <x:c r="T847" s="23"/>
    </x:row>
    <x:row r="848" spans="1:24" x14ac:dyDescent="0.3">
      <x:c r="B848" s="23"/>
      <x:c r="L848" s="279"/>
      <x:c r="S848" s="23"/>
      <x:c r="T848" s="23"/>
    </x:row>
    <x:row r="849" spans="1:24" x14ac:dyDescent="0.3">
      <x:c r="B849" s="23"/>
      <x:c r="L849" s="279"/>
      <x:c r="S849" s="23"/>
      <x:c r="T849" s="23"/>
    </x:row>
    <x:row r="850" spans="1:24" x14ac:dyDescent="0.3">
      <x:c r="B850" s="23"/>
      <x:c r="L850" s="279"/>
      <x:c r="S850" s="23"/>
      <x:c r="T850" s="23"/>
    </x:row>
    <x:row r="851" spans="1:24" x14ac:dyDescent="0.3">
      <x:c r="B851" s="23"/>
      <x:c r="L851" s="279"/>
      <x:c r="S851" s="23"/>
      <x:c r="T851" s="23"/>
    </x:row>
    <x:row r="852" spans="1:24" x14ac:dyDescent="0.3">
      <x:c r="B852" s="23"/>
      <x:c r="L852" s="279"/>
      <x:c r="S852" s="23"/>
      <x:c r="T852" s="23"/>
    </x:row>
    <x:row r="853" spans="1:24" x14ac:dyDescent="0.3">
      <x:c r="B853" s="23"/>
      <x:c r="L853" s="279"/>
      <x:c r="S853" s="23"/>
      <x:c r="T853" s="23"/>
    </x:row>
    <x:row r="854" spans="1:24" x14ac:dyDescent="0.3">
      <x:c r="B854" s="23"/>
      <x:c r="L854" s="279"/>
      <x:c r="S854" s="23"/>
      <x:c r="T854" s="23"/>
    </x:row>
    <x:row r="855" spans="1:24" x14ac:dyDescent="0.3">
      <x:c r="B855" s="23"/>
      <x:c r="L855" s="279"/>
      <x:c r="S855" s="23"/>
      <x:c r="T855" s="23"/>
    </x:row>
    <x:row r="856" spans="1:24" x14ac:dyDescent="0.3">
      <x:c r="B856" s="23"/>
      <x:c r="L856" s="279"/>
      <x:c r="S856" s="23"/>
      <x:c r="T856" s="23"/>
    </x:row>
    <x:row r="857" spans="1:24" x14ac:dyDescent="0.3">
      <x:c r="B857" s="23"/>
      <x:c r="L857" s="279"/>
      <x:c r="S857" s="23"/>
      <x:c r="T857" s="23"/>
    </x:row>
    <x:row r="858" spans="1:24" x14ac:dyDescent="0.3">
      <x:c r="B858" s="23"/>
      <x:c r="L858" s="279"/>
      <x:c r="S858" s="23"/>
      <x:c r="T858" s="23"/>
    </x:row>
    <x:row r="859" spans="1:24" x14ac:dyDescent="0.3">
      <x:c r="B859" s="23"/>
      <x:c r="L859" s="279"/>
      <x:c r="S859" s="23"/>
      <x:c r="T859" s="23"/>
    </x:row>
    <x:row r="860" spans="1:24" x14ac:dyDescent="0.3">
      <x:c r="B860" s="23"/>
      <x:c r="L860" s="279"/>
      <x:c r="S860" s="23"/>
      <x:c r="T860" s="23"/>
    </x:row>
    <x:row r="861" spans="1:24" x14ac:dyDescent="0.3">
      <x:c r="B861" s="23"/>
      <x:c r="L861" s="279"/>
      <x:c r="S861" s="23"/>
      <x:c r="T861" s="23"/>
    </x:row>
    <x:row r="862" spans="1:24" x14ac:dyDescent="0.3">
      <x:c r="B862" s="23"/>
      <x:c r="L862" s="279"/>
      <x:c r="S862" s="23"/>
      <x:c r="T862" s="23"/>
    </x:row>
    <x:row r="863" spans="1:24" x14ac:dyDescent="0.3">
      <x:c r="B863" s="23"/>
      <x:c r="L863" s="279"/>
      <x:c r="S863" s="23"/>
      <x:c r="T863" s="23"/>
    </x:row>
    <x:row r="864" spans="1:24" x14ac:dyDescent="0.3">
      <x:c r="B864" s="23"/>
      <x:c r="L864" s="279"/>
      <x:c r="S864" s="23"/>
      <x:c r="T864" s="23"/>
    </x:row>
    <x:row r="865" spans="1:24" x14ac:dyDescent="0.3">
      <x:c r="B865" s="23"/>
      <x:c r="L865" s="279"/>
      <x:c r="S865" s="23"/>
      <x:c r="T865" s="23"/>
    </x:row>
    <x:row r="866" spans="1:24" x14ac:dyDescent="0.3">
      <x:c r="B866" s="23"/>
      <x:c r="L866" s="279"/>
      <x:c r="S866" s="23"/>
      <x:c r="T866" s="23"/>
    </x:row>
    <x:row r="867" spans="1:24" x14ac:dyDescent="0.3">
      <x:c r="B867" s="23"/>
      <x:c r="L867" s="279"/>
      <x:c r="S867" s="23"/>
      <x:c r="T867" s="23"/>
    </x:row>
    <x:row r="868" spans="1:24" x14ac:dyDescent="0.3">
      <x:c r="B868" s="23"/>
      <x:c r="L868" s="279"/>
      <x:c r="S868" s="23"/>
      <x:c r="T868" s="23"/>
    </x:row>
    <x:row r="869" spans="1:24" x14ac:dyDescent="0.3">
      <x:c r="B869" s="23"/>
      <x:c r="L869" s="279"/>
      <x:c r="S869" s="23"/>
      <x:c r="T869" s="23"/>
    </x:row>
    <x:row r="870" spans="1:24" x14ac:dyDescent="0.3">
      <x:c r="B870" s="23"/>
      <x:c r="L870" s="279"/>
      <x:c r="S870" s="23"/>
      <x:c r="T870" s="23"/>
    </x:row>
    <x:row r="871" spans="1:24" x14ac:dyDescent="0.3">
      <x:c r="B871" s="23"/>
      <x:c r="L871" s="279"/>
      <x:c r="S871" s="23"/>
      <x:c r="T871" s="23"/>
    </x:row>
    <x:row r="872" spans="1:24" x14ac:dyDescent="0.3">
      <x:c r="B872" s="23"/>
      <x:c r="L872" s="279"/>
      <x:c r="S872" s="23"/>
      <x:c r="T872" s="23"/>
    </x:row>
    <x:row r="873" spans="1:24" x14ac:dyDescent="0.3">
      <x:c r="B873" s="23"/>
      <x:c r="L873" s="279"/>
      <x:c r="S873" s="23"/>
      <x:c r="T873" s="23"/>
    </x:row>
    <x:row r="874" spans="1:24" x14ac:dyDescent="0.3">
      <x:c r="B874" s="23"/>
      <x:c r="L874" s="279"/>
      <x:c r="S874" s="23"/>
      <x:c r="T874" s="23"/>
    </x:row>
    <x:row r="875" spans="1:24" x14ac:dyDescent="0.3">
      <x:c r="B875" s="23"/>
      <x:c r="L875" s="279"/>
      <x:c r="S875" s="23"/>
      <x:c r="T875" s="23"/>
    </x:row>
    <x:row r="876" spans="1:24" x14ac:dyDescent="0.3">
      <x:c r="B876" s="23"/>
      <x:c r="L876" s="279"/>
      <x:c r="S876" s="23"/>
      <x:c r="T876" s="23"/>
    </x:row>
    <x:row r="877" spans="1:24" x14ac:dyDescent="0.3">
      <x:c r="B877" s="23"/>
      <x:c r="L877" s="279"/>
      <x:c r="S877" s="23"/>
      <x:c r="T877" s="23"/>
    </x:row>
    <x:row r="878" spans="1:24" x14ac:dyDescent="0.3">
      <x:c r="B878" s="23"/>
      <x:c r="L878" s="279"/>
      <x:c r="S878" s="23"/>
      <x:c r="T878" s="23"/>
    </x:row>
    <x:row r="879" spans="1:24" x14ac:dyDescent="0.3">
      <x:c r="B879" s="23"/>
      <x:c r="L879" s="279"/>
      <x:c r="S879" s="23"/>
      <x:c r="T879" s="23"/>
    </x:row>
    <x:row r="880" spans="1:24" x14ac:dyDescent="0.3">
      <x:c r="B880" s="23"/>
      <x:c r="L880" s="279"/>
      <x:c r="S880" s="23"/>
      <x:c r="T880" s="23"/>
    </x:row>
    <x:row r="881" spans="1:24" x14ac:dyDescent="0.3">
      <x:c r="B881" s="23"/>
      <x:c r="L881" s="279"/>
      <x:c r="S881" s="23"/>
      <x:c r="T881" s="23"/>
    </x:row>
    <x:row r="882" spans="1:24" x14ac:dyDescent="0.3">
      <x:c r="B882" s="23"/>
      <x:c r="L882" s="279"/>
      <x:c r="S882" s="23"/>
      <x:c r="T882" s="23"/>
    </x:row>
    <x:row r="883" spans="1:24" x14ac:dyDescent="0.3">
      <x:c r="B883" s="23"/>
      <x:c r="L883" s="279"/>
      <x:c r="S883" s="23"/>
      <x:c r="T883" s="23"/>
    </x:row>
    <x:row r="884" spans="1:24" x14ac:dyDescent="0.3">
      <x:c r="B884" s="23"/>
      <x:c r="L884" s="279"/>
      <x:c r="S884" s="23"/>
      <x:c r="T884" s="23"/>
    </x:row>
    <x:row r="885" spans="1:24" x14ac:dyDescent="0.3">
      <x:c r="B885" s="23"/>
      <x:c r="L885" s="279"/>
      <x:c r="S885" s="23"/>
      <x:c r="T885" s="23"/>
    </x:row>
    <x:row r="886" spans="1:24" x14ac:dyDescent="0.3">
      <x:c r="B886" s="23"/>
      <x:c r="L886" s="279"/>
      <x:c r="S886" s="23"/>
      <x:c r="T886" s="23"/>
    </x:row>
    <x:row r="887" spans="1:24" x14ac:dyDescent="0.3">
      <x:c r="B887" s="23"/>
      <x:c r="L887" s="279"/>
      <x:c r="S887" s="23"/>
      <x:c r="T887" s="23"/>
    </x:row>
    <x:row r="888" spans="1:24" x14ac:dyDescent="0.3">
      <x:c r="B888" s="23"/>
      <x:c r="L888" s="279"/>
      <x:c r="S888" s="23"/>
      <x:c r="T888" s="23"/>
    </x:row>
    <x:row r="889" spans="1:24" x14ac:dyDescent="0.3">
      <x:c r="B889" s="23"/>
      <x:c r="L889" s="279"/>
      <x:c r="S889" s="23"/>
      <x:c r="T889" s="23"/>
    </x:row>
    <x:row r="890" spans="1:24" x14ac:dyDescent="0.3">
      <x:c r="B890" s="23"/>
      <x:c r="L890" s="279"/>
      <x:c r="S890" s="23"/>
      <x:c r="T890" s="23"/>
    </x:row>
    <x:row r="891" spans="1:24" x14ac:dyDescent="0.3">
      <x:c r="B891" s="23"/>
      <x:c r="L891" s="279"/>
      <x:c r="S891" s="23"/>
      <x:c r="T891" s="23"/>
    </x:row>
    <x:row r="892" spans="1:24" x14ac:dyDescent="0.3">
      <x:c r="B892" s="23"/>
      <x:c r="L892" s="279"/>
      <x:c r="S892" s="23"/>
      <x:c r="T892" s="23"/>
    </x:row>
    <x:row r="893" spans="1:24" x14ac:dyDescent="0.3">
      <x:c r="B893" s="23"/>
      <x:c r="L893" s="279"/>
      <x:c r="S893" s="23"/>
      <x:c r="T893" s="23"/>
    </x:row>
    <x:row r="894" spans="1:24" x14ac:dyDescent="0.3">
      <x:c r="B894" s="23"/>
      <x:c r="L894" s="279"/>
      <x:c r="S894" s="23"/>
      <x:c r="T894" s="23"/>
    </x:row>
    <x:row r="895" spans="1:24" x14ac:dyDescent="0.3">
      <x:c r="B895" s="23"/>
      <x:c r="L895" s="279"/>
      <x:c r="S895" s="23"/>
      <x:c r="T895" s="23"/>
    </x:row>
    <x:row r="896" spans="1:24" x14ac:dyDescent="0.3">
      <x:c r="B896" s="23"/>
      <x:c r="L896" s="279"/>
      <x:c r="S896" s="23"/>
      <x:c r="T896" s="23"/>
    </x:row>
    <x:row r="897" spans="1:24" x14ac:dyDescent="0.3">
      <x:c r="B897" s="23"/>
      <x:c r="L897" s="279"/>
      <x:c r="S897" s="23"/>
      <x:c r="T897" s="23"/>
    </x:row>
    <x:row r="898" spans="1:24" x14ac:dyDescent="0.3">
      <x:c r="B898" s="23"/>
      <x:c r="L898" s="279"/>
      <x:c r="S898" s="23"/>
      <x:c r="T898" s="23"/>
    </x:row>
    <x:row r="899" spans="1:24" x14ac:dyDescent="0.3">
      <x:c r="B899" s="23"/>
      <x:c r="L899" s="279"/>
      <x:c r="S899" s="23"/>
      <x:c r="T899" s="23"/>
    </x:row>
    <x:row r="900" spans="1:24" x14ac:dyDescent="0.3">
      <x:c r="B900" s="23"/>
      <x:c r="L900" s="279"/>
      <x:c r="S900" s="23"/>
      <x:c r="T900" s="23"/>
    </x:row>
    <x:row r="901" spans="1:24" x14ac:dyDescent="0.3">
      <x:c r="B901" s="23"/>
      <x:c r="L901" s="279"/>
      <x:c r="S901" s="23"/>
      <x:c r="T901" s="23"/>
    </x:row>
    <x:row r="902" spans="1:24" x14ac:dyDescent="0.3">
      <x:c r="B902" s="23"/>
      <x:c r="L902" s="279"/>
      <x:c r="S902" s="23"/>
      <x:c r="T902" s="23"/>
    </x:row>
    <x:row r="903" spans="1:24" x14ac:dyDescent="0.3">
      <x:c r="B903" s="23"/>
      <x:c r="L903" s="279"/>
      <x:c r="S903" s="23"/>
      <x:c r="T903" s="23"/>
    </x:row>
    <x:row r="904" spans="1:24" x14ac:dyDescent="0.3">
      <x:c r="B904" s="23"/>
      <x:c r="L904" s="279"/>
      <x:c r="S904" s="23"/>
      <x:c r="T904" s="23"/>
    </x:row>
    <x:row r="905" spans="1:24" x14ac:dyDescent="0.3">
      <x:c r="B905" s="23"/>
      <x:c r="L905" s="279"/>
      <x:c r="S905" s="23"/>
      <x:c r="T905" s="23"/>
    </x:row>
    <x:row r="906" spans="1:24" x14ac:dyDescent="0.3">
      <x:c r="B906" s="23"/>
      <x:c r="L906" s="279"/>
      <x:c r="S906" s="23"/>
      <x:c r="T906" s="23"/>
    </x:row>
    <x:row r="907" spans="1:24" x14ac:dyDescent="0.3">
      <x:c r="B907" s="23"/>
      <x:c r="L907" s="279"/>
      <x:c r="S907" s="23"/>
      <x:c r="T907" s="23"/>
    </x:row>
    <x:row r="908" spans="1:24" x14ac:dyDescent="0.3">
      <x:c r="B908" s="23"/>
      <x:c r="L908" s="279"/>
      <x:c r="S908" s="23"/>
      <x:c r="T908" s="23"/>
    </x:row>
    <x:row r="909" spans="1:24" x14ac:dyDescent="0.3">
      <x:c r="B909" s="23"/>
      <x:c r="L909" s="279"/>
      <x:c r="S909" s="23"/>
      <x:c r="T909" s="23"/>
    </x:row>
    <x:row r="910" spans="1:24" x14ac:dyDescent="0.3">
      <x:c r="B910" s="23"/>
      <x:c r="L910" s="279"/>
      <x:c r="S910" s="23"/>
      <x:c r="T910" s="23"/>
    </x:row>
    <x:row r="911" spans="1:24" x14ac:dyDescent="0.3">
      <x:c r="B911" s="23"/>
      <x:c r="L911" s="279"/>
      <x:c r="S911" s="23"/>
      <x:c r="T911" s="23"/>
    </x:row>
    <x:row r="912" spans="1:24" x14ac:dyDescent="0.3">
      <x:c r="B912" s="23"/>
      <x:c r="L912" s="279"/>
      <x:c r="S912" s="23"/>
      <x:c r="T912" s="23"/>
    </x:row>
    <x:row r="913" spans="1:24" x14ac:dyDescent="0.3">
      <x:c r="B913" s="23"/>
      <x:c r="L913" s="279"/>
      <x:c r="S913" s="23"/>
      <x:c r="T913" s="23"/>
    </x:row>
    <x:row r="914" spans="1:24" x14ac:dyDescent="0.3">
      <x:c r="B914" s="23"/>
      <x:c r="L914" s="279"/>
      <x:c r="S914" s="23"/>
      <x:c r="T914" s="23"/>
    </x:row>
    <x:row r="915" spans="1:24" x14ac:dyDescent="0.3">
      <x:c r="B915" s="23"/>
      <x:c r="L915" s="279"/>
      <x:c r="S915" s="23"/>
      <x:c r="T915" s="23"/>
    </x:row>
    <x:row r="916" spans="1:24" x14ac:dyDescent="0.3">
      <x:c r="B916" s="23"/>
      <x:c r="L916" s="279"/>
      <x:c r="S916" s="23"/>
      <x:c r="T916" s="23"/>
    </x:row>
    <x:row r="917" spans="1:24" x14ac:dyDescent="0.3">
      <x:c r="B917" s="23"/>
      <x:c r="L917" s="279"/>
      <x:c r="S917" s="23"/>
      <x:c r="T917" s="23"/>
    </x:row>
    <x:row r="918" spans="1:24" x14ac:dyDescent="0.3">
      <x:c r="B918" s="23"/>
      <x:c r="L918" s="279"/>
      <x:c r="S918" s="23"/>
      <x:c r="T918" s="23"/>
    </x:row>
    <x:row r="919" spans="1:24" x14ac:dyDescent="0.3">
      <x:c r="B919" s="23"/>
      <x:c r="L919" s="279"/>
      <x:c r="S919" s="23"/>
      <x:c r="T919" s="23"/>
    </x:row>
    <x:row r="920" spans="1:24" x14ac:dyDescent="0.3">
      <x:c r="B920" s="23"/>
      <x:c r="L920" s="279"/>
      <x:c r="S920" s="23"/>
      <x:c r="T920" s="23"/>
    </x:row>
    <x:row r="921" spans="1:24" x14ac:dyDescent="0.3">
      <x:c r="B921" s="23"/>
      <x:c r="L921" s="279"/>
      <x:c r="S921" s="23"/>
      <x:c r="T921" s="23"/>
    </x:row>
    <x:row r="922" spans="1:24" x14ac:dyDescent="0.3">
      <x:c r="B922" s="23"/>
      <x:c r="L922" s="279"/>
      <x:c r="S922" s="23"/>
      <x:c r="T922" s="23"/>
    </x:row>
    <x:row r="923" spans="1:24" x14ac:dyDescent="0.3">
      <x:c r="B923" s="23"/>
      <x:c r="L923" s="279"/>
      <x:c r="S923" s="23"/>
      <x:c r="T923" s="23"/>
    </x:row>
    <x:row r="924" spans="1:24" x14ac:dyDescent="0.3">
      <x:c r="B924" s="23"/>
      <x:c r="L924" s="279"/>
      <x:c r="S924" s="23"/>
      <x:c r="T924" s="23"/>
    </x:row>
    <x:row r="925" spans="1:24" x14ac:dyDescent="0.3">
      <x:c r="B925" s="23"/>
      <x:c r="L925" s="279"/>
      <x:c r="S925" s="23"/>
      <x:c r="T925" s="23"/>
    </x:row>
    <x:row r="926" spans="1:24" x14ac:dyDescent="0.3">
      <x:c r="B926" s="23"/>
      <x:c r="L926" s="279"/>
      <x:c r="S926" s="23"/>
      <x:c r="T926" s="23"/>
    </x:row>
    <x:row r="927" spans="1:24" x14ac:dyDescent="0.3">
      <x:c r="B927" s="23"/>
      <x:c r="L927" s="279"/>
      <x:c r="S927" s="23"/>
      <x:c r="T927" s="23"/>
    </x:row>
    <x:row r="928" spans="1:24" x14ac:dyDescent="0.3">
      <x:c r="B928" s="23"/>
      <x:c r="L928" s="279"/>
      <x:c r="S928" s="23"/>
      <x:c r="T928" s="23"/>
    </x:row>
    <x:row r="929" spans="1:24" x14ac:dyDescent="0.3">
      <x:c r="B929" s="23"/>
      <x:c r="L929" s="279"/>
      <x:c r="S929" s="23"/>
      <x:c r="T929" s="23"/>
    </x:row>
    <x:row r="930" spans="1:24" x14ac:dyDescent="0.3">
      <x:c r="B930" s="23"/>
      <x:c r="L930" s="279"/>
      <x:c r="S930" s="23"/>
      <x:c r="T930" s="23"/>
    </x:row>
    <x:row r="931" spans="1:24" x14ac:dyDescent="0.3">
      <x:c r="B931" s="23"/>
      <x:c r="L931" s="279"/>
      <x:c r="S931" s="23"/>
      <x:c r="T931" s="23"/>
    </x:row>
    <x:row r="932" spans="1:24" x14ac:dyDescent="0.3">
      <x:c r="B932" s="23"/>
      <x:c r="L932" s="279"/>
      <x:c r="S932" s="23"/>
      <x:c r="T932" s="23"/>
    </x:row>
    <x:row r="933" spans="1:24" x14ac:dyDescent="0.3">
      <x:c r="B933" s="23"/>
      <x:c r="L933" s="279"/>
      <x:c r="S933" s="23"/>
      <x:c r="T933" s="23"/>
    </x:row>
    <x:row r="934" spans="1:24" x14ac:dyDescent="0.3">
      <x:c r="B934" s="23"/>
      <x:c r="L934" s="279"/>
      <x:c r="S934" s="23"/>
      <x:c r="T934" s="23"/>
    </x:row>
    <x:row r="935" spans="1:24" x14ac:dyDescent="0.3">
      <x:c r="B935" s="23"/>
      <x:c r="L935" s="279"/>
      <x:c r="S935" s="23"/>
      <x:c r="T935" s="23"/>
    </x:row>
    <x:row r="936" spans="1:24" x14ac:dyDescent="0.3">
      <x:c r="B936" s="23"/>
      <x:c r="L936" s="279"/>
      <x:c r="S936" s="23"/>
      <x:c r="T936" s="23"/>
    </x:row>
    <x:row r="937" spans="1:24" x14ac:dyDescent="0.3">
      <x:c r="B937" s="23"/>
      <x:c r="L937" s="279"/>
      <x:c r="S937" s="23"/>
      <x:c r="T937" s="23"/>
    </x:row>
    <x:row r="938" spans="1:24" x14ac:dyDescent="0.3">
      <x:c r="B938" s="23"/>
      <x:c r="L938" s="279"/>
      <x:c r="S938" s="23"/>
      <x:c r="T938" s="23"/>
    </x:row>
    <x:row r="939" spans="1:24" x14ac:dyDescent="0.3">
      <x:c r="B939" s="23"/>
      <x:c r="L939" s="279"/>
      <x:c r="S939" s="23"/>
      <x:c r="T939" s="23"/>
    </x:row>
    <x:row r="940" spans="1:24" x14ac:dyDescent="0.3">
      <x:c r="B940" s="23"/>
      <x:c r="L940" s="279"/>
      <x:c r="S940" s="23"/>
      <x:c r="T940" s="23"/>
    </x:row>
    <x:row r="941" spans="1:24" x14ac:dyDescent="0.3">
      <x:c r="B941" s="23"/>
      <x:c r="L941" s="279"/>
      <x:c r="S941" s="23"/>
      <x:c r="T941" s="23"/>
    </x:row>
    <x:row r="942" spans="1:24" x14ac:dyDescent="0.3">
      <x:c r="B942" s="23"/>
      <x:c r="L942" s="279"/>
      <x:c r="S942" s="23"/>
      <x:c r="T942" s="23"/>
    </x:row>
    <x:row r="943" spans="1:24" x14ac:dyDescent="0.3">
      <x:c r="B943" s="23"/>
      <x:c r="L943" s="279"/>
      <x:c r="S943" s="23"/>
      <x:c r="T943" s="23"/>
    </x:row>
    <x:row r="944" spans="1:24" x14ac:dyDescent="0.3">
      <x:c r="B944" s="23"/>
      <x:c r="L944" s="279"/>
      <x:c r="S944" s="23"/>
      <x:c r="T944" s="23"/>
    </x:row>
    <x:row r="945" spans="1:24" x14ac:dyDescent="0.3">
      <x:c r="B945" s="23"/>
      <x:c r="L945" s="279"/>
      <x:c r="S945" s="23"/>
      <x:c r="T945" s="23"/>
    </x:row>
    <x:row r="946" spans="1:24" x14ac:dyDescent="0.3">
      <x:c r="B946" s="23"/>
      <x:c r="L946" s="279"/>
      <x:c r="S946" s="23"/>
      <x:c r="T946" s="23"/>
    </x:row>
    <x:row r="947" spans="1:24" x14ac:dyDescent="0.3">
      <x:c r="B947" s="23"/>
      <x:c r="L947" s="279"/>
      <x:c r="S947" s="23"/>
      <x:c r="T947" s="23"/>
    </x:row>
    <x:row r="948" spans="1:24" x14ac:dyDescent="0.3">
      <x:c r="B948" s="23"/>
      <x:c r="L948" s="279"/>
      <x:c r="S948" s="23"/>
      <x:c r="T948" s="23"/>
    </x:row>
    <x:row r="949" spans="1:24" x14ac:dyDescent="0.3">
      <x:c r="B949" s="23"/>
      <x:c r="L949" s="279"/>
      <x:c r="S949" s="23"/>
      <x:c r="T949" s="23"/>
    </x:row>
    <x:row r="950" spans="1:24" x14ac:dyDescent="0.3">
      <x:c r="B950" s="23"/>
      <x:c r="L950" s="279"/>
      <x:c r="S950" s="23"/>
      <x:c r="T950" s="23"/>
    </x:row>
    <x:row r="951" spans="1:24" x14ac:dyDescent="0.3">
      <x:c r="B951" s="23"/>
      <x:c r="L951" s="279"/>
      <x:c r="S951" s="23"/>
      <x:c r="T951" s="23"/>
    </x:row>
    <x:row r="952" spans="1:24" x14ac:dyDescent="0.3">
      <x:c r="B952" s="23"/>
      <x:c r="L952" s="279"/>
      <x:c r="S952" s="23"/>
      <x:c r="T952" s="23"/>
    </x:row>
    <x:row r="953" spans="1:24" x14ac:dyDescent="0.3">
      <x:c r="B953" s="23"/>
      <x:c r="L953" s="279"/>
      <x:c r="S953" s="23"/>
      <x:c r="T953" s="23"/>
    </x:row>
    <x:row r="954" spans="1:24" x14ac:dyDescent="0.3">
      <x:c r="B954" s="23"/>
      <x:c r="L954" s="279"/>
      <x:c r="S954" s="23"/>
      <x:c r="T954" s="23"/>
    </x:row>
    <x:row r="955" spans="1:24" x14ac:dyDescent="0.3">
      <x:c r="B955" s="23"/>
      <x:c r="L955" s="279"/>
      <x:c r="S955" s="23"/>
      <x:c r="T955" s="23"/>
    </x:row>
    <x:row r="956" spans="1:24" x14ac:dyDescent="0.3">
      <x:c r="B956" s="23"/>
      <x:c r="L956" s="279"/>
      <x:c r="S956" s="23"/>
      <x:c r="T956" s="23"/>
    </x:row>
    <x:row r="957" spans="1:24" x14ac:dyDescent="0.3">
      <x:c r="B957" s="23"/>
      <x:c r="L957" s="279"/>
      <x:c r="S957" s="23"/>
      <x:c r="T957" s="23"/>
    </x:row>
    <x:row r="958" spans="1:24" x14ac:dyDescent="0.3">
      <x:c r="B958" s="23"/>
      <x:c r="L958" s="279"/>
      <x:c r="S958" s="23"/>
      <x:c r="T958" s="23"/>
    </x:row>
    <x:row r="959" spans="1:24" x14ac:dyDescent="0.3">
      <x:c r="B959" s="23"/>
      <x:c r="L959" s="279"/>
      <x:c r="S959" s="23"/>
      <x:c r="T959" s="23"/>
    </x:row>
    <x:row r="960" spans="1:24" x14ac:dyDescent="0.3">
      <x:c r="B960" s="23"/>
      <x:c r="L960" s="279"/>
      <x:c r="S960" s="23"/>
      <x:c r="T960" s="23"/>
    </x:row>
    <x:row r="961" spans="1:24" x14ac:dyDescent="0.3">
      <x:c r="B961" s="23"/>
      <x:c r="L961" s="279"/>
      <x:c r="S961" s="23"/>
      <x:c r="T961" s="23"/>
    </x:row>
    <x:row r="962" spans="1:24" x14ac:dyDescent="0.3">
      <x:c r="B962" s="23"/>
      <x:c r="L962" s="279"/>
      <x:c r="S962" s="23"/>
      <x:c r="T962" s="23"/>
    </x:row>
    <x:row r="963" spans="1:24" x14ac:dyDescent="0.3">
      <x:c r="B963" s="23"/>
      <x:c r="L963" s="279"/>
      <x:c r="S963" s="23"/>
      <x:c r="T963" s="23"/>
    </x:row>
    <x:row r="964" spans="1:24" x14ac:dyDescent="0.3">
      <x:c r="B964" s="23"/>
      <x:c r="L964" s="279"/>
      <x:c r="S964" s="23"/>
      <x:c r="T964" s="23"/>
    </x:row>
    <x:row r="965" spans="1:24" x14ac:dyDescent="0.3">
      <x:c r="B965" s="23"/>
      <x:c r="L965" s="279"/>
      <x:c r="S965" s="23"/>
      <x:c r="T965" s="23"/>
    </x:row>
    <x:row r="966" spans="1:24" x14ac:dyDescent="0.3">
      <x:c r="B966" s="23"/>
      <x:c r="L966" s="279"/>
      <x:c r="S966" s="23"/>
      <x:c r="T966" s="23"/>
    </x:row>
    <x:row r="967" spans="1:24" x14ac:dyDescent="0.3">
      <x:c r="B967" s="23"/>
      <x:c r="L967" s="279"/>
      <x:c r="S967" s="23"/>
      <x:c r="T967" s="23"/>
    </x:row>
    <x:row r="968" spans="1:24" x14ac:dyDescent="0.3">
      <x:c r="B968" s="23"/>
      <x:c r="L968" s="279"/>
      <x:c r="S968" s="23"/>
      <x:c r="T968" s="23"/>
    </x:row>
    <x:row r="969" spans="1:24" x14ac:dyDescent="0.3">
      <x:c r="B969" s="23"/>
      <x:c r="L969" s="279"/>
      <x:c r="S969" s="23"/>
      <x:c r="T969" s="23"/>
    </x:row>
    <x:row r="970" spans="1:24" x14ac:dyDescent="0.3">
      <x:c r="B970" s="23"/>
      <x:c r="L970" s="279"/>
      <x:c r="S970" s="23"/>
      <x:c r="T970" s="23"/>
    </x:row>
    <x:row r="971" spans="1:24" x14ac:dyDescent="0.3">
      <x:c r="B971" s="23"/>
      <x:c r="L971" s="279"/>
      <x:c r="S971" s="23"/>
      <x:c r="T971" s="23"/>
    </x:row>
    <x:row r="972" spans="1:24" x14ac:dyDescent="0.3">
      <x:c r="B972" s="23"/>
      <x:c r="L972" s="279"/>
      <x:c r="S972" s="23"/>
      <x:c r="T972" s="23"/>
    </x:row>
    <x:row r="973" spans="1:24" x14ac:dyDescent="0.3">
      <x:c r="B973" s="23"/>
      <x:c r="L973" s="279"/>
      <x:c r="S973" s="23"/>
      <x:c r="T973" s="23"/>
    </x:row>
    <x:row r="974" spans="1:24" x14ac:dyDescent="0.3">
      <x:c r="B974" s="23"/>
      <x:c r="L974" s="279"/>
      <x:c r="S974" s="23"/>
      <x:c r="T974" s="23"/>
    </x:row>
    <x:row r="975" spans="1:24" x14ac:dyDescent="0.3">
      <x:c r="B975" s="23"/>
      <x:c r="L975" s="279"/>
      <x:c r="S975" s="23"/>
      <x:c r="T975" s="23"/>
    </x:row>
    <x:row r="976" spans="1:24" x14ac:dyDescent="0.3">
      <x:c r="B976" s="23"/>
      <x:c r="L976" s="279"/>
      <x:c r="S976" s="23"/>
      <x:c r="T976" s="23"/>
    </x:row>
    <x:row r="977" spans="1:24" x14ac:dyDescent="0.3">
      <x:c r="B977" s="23"/>
      <x:c r="L977" s="279"/>
      <x:c r="S977" s="23"/>
      <x:c r="T977" s="23"/>
    </x:row>
    <x:row r="978" spans="1:24" x14ac:dyDescent="0.3">
      <x:c r="B978" s="23"/>
      <x:c r="L978" s="279"/>
      <x:c r="S978" s="23"/>
      <x:c r="T978" s="23"/>
    </x:row>
    <x:row r="979" spans="1:24" x14ac:dyDescent="0.3">
      <x:c r="B979" s="23"/>
      <x:c r="L979" s="279"/>
      <x:c r="S979" s="23"/>
      <x:c r="T979" s="23"/>
    </x:row>
    <x:row r="980" spans="1:24" x14ac:dyDescent="0.3">
      <x:c r="B980" s="23"/>
      <x:c r="L980" s="279"/>
      <x:c r="S980" s="23"/>
      <x:c r="T980" s="23"/>
    </x:row>
    <x:row r="981" spans="1:24" x14ac:dyDescent="0.3">
      <x:c r="B981" s="23"/>
      <x:c r="L981" s="279"/>
      <x:c r="S981" s="23"/>
      <x:c r="T981" s="23"/>
    </x:row>
    <x:row r="982" spans="1:24" x14ac:dyDescent="0.3">
      <x:c r="B982" s="23"/>
      <x:c r="L982" s="279"/>
      <x:c r="S982" s="23"/>
      <x:c r="T982" s="23"/>
    </x:row>
    <x:row r="983" spans="1:24" x14ac:dyDescent="0.3">
      <x:c r="B983" s="23"/>
      <x:c r="L983" s="279"/>
      <x:c r="S983" s="23"/>
      <x:c r="T983" s="23"/>
    </x:row>
    <x:row r="984" spans="1:24" x14ac:dyDescent="0.3">
      <x:c r="B984" s="23"/>
      <x:c r="L984" s="279"/>
      <x:c r="S984" s="23"/>
      <x:c r="T984" s="23"/>
    </x:row>
    <x:row r="985" spans="1:24" x14ac:dyDescent="0.3">
      <x:c r="B985" s="23"/>
      <x:c r="L985" s="279"/>
      <x:c r="S985" s="23"/>
      <x:c r="T985" s="23"/>
    </x:row>
    <x:row r="986" spans="1:24" x14ac:dyDescent="0.3">
      <x:c r="B986" s="23"/>
      <x:c r="L986" s="279"/>
      <x:c r="S986" s="23"/>
      <x:c r="T986" s="23"/>
    </x:row>
    <x:row r="987" spans="1:24" x14ac:dyDescent="0.3">
      <x:c r="B987" s="23"/>
      <x:c r="L987" s="279"/>
      <x:c r="S987" s="23"/>
      <x:c r="T987" s="23"/>
    </x:row>
    <x:row r="988" spans="1:24" x14ac:dyDescent="0.3">
      <x:c r="B988" s="23"/>
      <x:c r="L988" s="279"/>
      <x:c r="S988" s="23"/>
      <x:c r="T988" s="23"/>
    </x:row>
    <x:row r="989" spans="1:24" x14ac:dyDescent="0.3">
      <x:c r="B989" s="23"/>
      <x:c r="L989" s="279"/>
      <x:c r="S989" s="23"/>
      <x:c r="T989" s="23"/>
    </x:row>
    <x:row r="990" spans="1:24" x14ac:dyDescent="0.3">
      <x:c r="B990" s="23"/>
      <x:c r="L990" s="279"/>
      <x:c r="S990" s="23"/>
      <x:c r="T990" s="23"/>
    </x:row>
    <x:row r="991" spans="1:24" x14ac:dyDescent="0.3">
      <x:c r="B991" s="23"/>
      <x:c r="L991" s="279"/>
      <x:c r="S991" s="23"/>
      <x:c r="T991" s="23"/>
    </x:row>
    <x:row r="992" spans="1:24" x14ac:dyDescent="0.3">
      <x:c r="B992" s="23"/>
      <x:c r="L992" s="279"/>
      <x:c r="S992" s="23"/>
      <x:c r="T992" s="23"/>
    </x:row>
    <x:row r="993" spans="1:24" x14ac:dyDescent="0.3">
      <x:c r="B993" s="23"/>
      <x:c r="L993" s="279"/>
      <x:c r="S993" s="23"/>
      <x:c r="T993" s="23"/>
    </x:row>
    <x:row r="994" spans="1:24" x14ac:dyDescent="0.3">
      <x:c r="B994" s="23"/>
      <x:c r="L994" s="279"/>
      <x:c r="S994" s="23"/>
      <x:c r="T994" s="23"/>
    </x:row>
    <x:row r="995" spans="1:24" x14ac:dyDescent="0.3">
      <x:c r="B995" s="23"/>
      <x:c r="L995" s="279"/>
      <x:c r="S995" s="23"/>
      <x:c r="T995" s="23"/>
    </x:row>
    <x:row r="996" spans="1:24" x14ac:dyDescent="0.3">
      <x:c r="B996" s="23"/>
      <x:c r="L996" s="279"/>
      <x:c r="S996" s="23"/>
      <x:c r="T996" s="23"/>
    </x:row>
    <x:row r="997" spans="1:24" x14ac:dyDescent="0.3">
      <x:c r="B997" s="23"/>
      <x:c r="L997" s="279"/>
      <x:c r="S997" s="23"/>
      <x:c r="T997" s="23"/>
    </x:row>
    <x:row r="998" spans="1:24" x14ac:dyDescent="0.3">
      <x:c r="B998" s="23"/>
      <x:c r="L998" s="279"/>
      <x:c r="S998" s="23"/>
      <x:c r="T998" s="23"/>
    </x:row>
    <x:row r="999" spans="1:24" x14ac:dyDescent="0.3">
      <x:c r="B999" s="23"/>
      <x:c r="L999" s="279"/>
      <x:c r="S999" s="23"/>
      <x:c r="T999" s="23"/>
    </x:row>
    <x:row r="1000" spans="1:24" x14ac:dyDescent="0.3">
      <x:c r="B1000" s="23"/>
      <x:c r="L1000" s="279"/>
      <x:c r="S1000" s="23"/>
      <x:c r="T1000" s="23"/>
    </x:row>
    <x:row r="1001" spans="1:24" x14ac:dyDescent="0.3">
      <x:c r="L1001" s="279"/>
    </x:row>
    <x:row r="1002" spans="1:24" x14ac:dyDescent="0.3">
      <x:c r="L1002" s="279"/>
    </x:row>
    <x:row r="1003" spans="1:24" x14ac:dyDescent="0.3">
      <x:c r="L1003" s="279"/>
    </x:row>
    <x:row r="1004" spans="1:24" x14ac:dyDescent="0.3">
      <x:c r="L1004" s="279"/>
    </x:row>
    <x:row r="1005" spans="1:24" x14ac:dyDescent="0.3">
      <x:c r="L1005" s="279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21</vt:i4>
      </vt:variant>
      <vt:variant>
        <vt:lpstr>Named Ranges</vt:lpstr>
      </vt:variant>
      <vt:variant>
        <vt:i4>45</vt:i4>
      </vt:variant>
    </vt:vector>
  </ap:HeadingPairs>
  <ap:TitlesOfParts>
    <vt:vector baseType="lpstr" size="66">
      <vt:lpstr>(FA) IQ</vt:lpstr>
      <vt:lpstr>(Custody) IQ</vt:lpstr>
      <vt:lpstr>(FA - Income) IQ </vt:lpstr>
      <vt:lpstr>Pending Failed Trade Matrix</vt:lpstr>
      <vt:lpstr>IQ Equitizer</vt:lpstr>
      <vt:lpstr>(FA) Sub-Advised</vt:lpstr>
      <vt:lpstr>(Custody) Sub-Advised</vt:lpstr>
      <vt:lpstr>(FA - Income) Sub Advised</vt:lpstr>
      <vt:lpstr>BNY FA Cash</vt:lpstr>
      <vt:lpstr>BNY Daily Settled Cash Balance</vt:lpstr>
      <vt:lpstr>BNY Cash Projection</vt:lpstr>
      <vt:lpstr>BNY Custody Valuation</vt:lpstr>
      <vt:lpstr>BNY Unsettled Trades</vt:lpstr>
      <vt:lpstr>Historical Trades</vt:lpstr>
      <vt:lpstr>Historical Trades Calc</vt:lpstr>
      <vt:lpstr>Currency Rates</vt:lpstr>
      <vt:lpstr>VP FA Holdings</vt:lpstr>
      <vt:lpstr>VP Proj Cash Statement (8am)</vt:lpstr>
      <vt:lpstr>VP Proj Cash Detail (10am)</vt:lpstr>
      <vt:lpstr>VP Priced Positions</vt:lpstr>
      <vt:lpstr>VP Outstanding Trades</vt:lpstr>
      <vt:lpstr>(FA) IQ!Print_Area</vt:lpstr>
      <vt:lpstr>(FA) IQ!Print_Titles</vt:lpstr>
      <vt:lpstr>(Custody) IQ!Print_Area</vt:lpstr>
      <vt:lpstr>(Custody) IQ!Print_Titles</vt:lpstr>
      <vt:lpstr>(FA - Income) IQ !Print_Area</vt:lpstr>
      <vt:lpstr>(FA - Income) IQ !Print_Titles</vt:lpstr>
      <vt:lpstr>Pending Failed Trade Matrix!Print_Area</vt:lpstr>
      <vt:lpstr>Pending Failed Trade Matrix!Print_Titles</vt:lpstr>
      <vt:lpstr>IQ Equitizer!Print_Area</vt:lpstr>
      <vt:lpstr>IQ Equitizer!Print_Titles</vt:lpstr>
      <vt:lpstr>(FA) Sub-Advised!Print_Area</vt:lpstr>
      <vt:lpstr>(FA) Sub-Advised!Print_Titles</vt:lpstr>
      <vt:lpstr>(Custody) Sub-Advised!Print_Area</vt:lpstr>
      <vt:lpstr>(Custody) Sub-Advised!Print_Titles</vt:lpstr>
      <vt:lpstr>(FA - Income) Sub Advised!Print_Area</vt:lpstr>
      <vt:lpstr>(FA - Income) Sub Advised!Print_Titles</vt:lpstr>
      <vt:lpstr>BNY FA Cash!Print_Area</vt:lpstr>
      <vt:lpstr>BNY FA Cash!Print_Titles</vt:lpstr>
      <vt:lpstr>BNY Daily Settled Cash Balance!_xlnm._FilterDatabase</vt:lpstr>
      <vt:lpstr>BNY Daily Settled Cash Balance!Print_Area</vt:lpstr>
      <vt:lpstr>BNY Daily Settled Cash Balance!Print_Titles</vt:lpstr>
      <vt:lpstr>BNY Cash Projection!Print_Area</vt:lpstr>
      <vt:lpstr>BNY Cash Projection!Print_Titles</vt:lpstr>
      <vt:lpstr>BNY Custody Valuation!Print_Area</vt:lpstr>
      <vt:lpstr>BNY Custody Valuation!Print_Titles</vt:lpstr>
      <vt:lpstr>BNY Unsettled Trades!Print_Area</vt:lpstr>
      <vt:lpstr>BNY Unsettled Trades!Print_Titles</vt:lpstr>
      <vt:lpstr>Historical Trades!Print_Area</vt:lpstr>
      <vt:lpstr>Historical Trades!Print_Titles</vt:lpstr>
      <vt:lpstr>Historical Trades Calc!Print_Area</vt:lpstr>
      <vt:lpstr>Historical Trades Calc!Print_Titles</vt:lpstr>
      <vt:lpstr>Currency Rates!Print_Area</vt:lpstr>
      <vt:lpstr>Currency Rates!Print_Titles</vt:lpstr>
      <vt:lpstr>VP FA Holdings!Print_Area</vt:lpstr>
      <vt:lpstr>VP FA Holdings!Print_Titles</vt:lpstr>
      <vt:lpstr>VP Proj Cash Statement (8am)!_xlnm._FilterDatabase</vt:lpstr>
      <vt:lpstr>VP Proj Cash Statement (8am)!Print_Area</vt:lpstr>
      <vt:lpstr>VP Proj Cash Statement (8am)!Print_Titles</vt:lpstr>
      <vt:lpstr>VP Proj Cash Detail (10am)!_xlnm._FilterDatabase</vt:lpstr>
      <vt:lpstr>VP Proj Cash Detail (10am)!Print_Area</vt:lpstr>
      <vt:lpstr>VP Proj Cash Detail (10am)!Print_Titles</vt:lpstr>
      <vt:lpstr>VP Priced Positions!Print_Area</vt:lpstr>
      <vt:lpstr>VP Priced Positions!Print_Titles</vt:lpstr>
      <vt:lpstr>VP Outstanding Trades!Print_Area</vt:lpstr>
      <vt:lpstr>VP Outstanding Trades!Print_Titles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Mikias Tesfa</dc:creator>
  <lastModifiedBy>Nitin Kamble</lastModifiedBy>
  <dcterms:created xsi:type="dcterms:W3CDTF">2023-11-09T18:41:24.0000000Z</dcterms:created>
  <dcterms:modified xsi:type="dcterms:W3CDTF">2025-07-30T08:12:07.0000000Z</dcterms:modified>
</coreProperties>
</file>